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rowan\Desktop\Research\Data\"/>
    </mc:Choice>
  </mc:AlternateContent>
  <xr:revisionPtr revIDLastSave="0" documentId="13_ncr:1_{4A6B7315-51BF-4246-88F7-AB0A6ED23251}" xr6:coauthVersionLast="47" xr6:coauthVersionMax="47" xr10:uidLastSave="{00000000-0000-0000-0000-000000000000}"/>
  <bookViews>
    <workbookView xWindow="-108" yWindow="-108" windowWidth="23256" windowHeight="12576" activeTab="6" xr2:uid="{9F0EC0F0-85B7-4F4F-AD8E-AA7B9229CB9B}"/>
  </bookViews>
  <sheets>
    <sheet name="DATA" sheetId="1" r:id="rId1"/>
    <sheet name="STANDARDS" sheetId="4" r:id="rId2"/>
    <sheet name="AGE" sheetId="9" r:id="rId3"/>
    <sheet name="LOCAT" sheetId="3" r:id="rId4"/>
    <sheet name="old ages" sheetId="14" r:id="rId5"/>
    <sheet name="coord" sheetId="13" r:id="rId6"/>
    <sheet name="liths" sheetId="15" r:id="rId7"/>
    <sheet name="hardcoded age" sheetId="10" r:id="rId8"/>
    <sheet name="notes" sheetId="2" r:id="rId9"/>
    <sheet name="references" sheetId="5" r:id="rId10"/>
  </sheets>
  <definedNames>
    <definedName name="_xlnm._FilterDatabase" localSheetId="2" hidden="1">AGE!$A$1:$G$187</definedName>
    <definedName name="_xlnm._FilterDatabase" localSheetId="0" hidden="1">DATA!$A$1:$AC$12071</definedName>
    <definedName name="_xlnm._FilterDatabase" localSheetId="7" hidden="1">'hardcoded age'!$A$1:$G$43</definedName>
    <definedName name="_xlnm._FilterDatabase" localSheetId="3" hidden="1">LOCAT!$A$1:$I$167</definedName>
    <definedName name="_xlnm._FilterDatabase" localSheetId="4" hidden="1">'old ages'!$A$1:$F$676</definedName>
    <definedName name="_xlnm._FilterDatabase" localSheetId="1" hidden="1">STANDARDS!$A$1:$F$1831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9" l="1" a="1"/>
  <c r="B7" i="9" s="1"/>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0" i="14"/>
  <c r="E511" i="14"/>
  <c r="E512" i="14"/>
  <c r="E513" i="14"/>
  <c r="E514" i="14"/>
  <c r="E515" i="14"/>
  <c r="E516" i="14"/>
  <c r="E517" i="14"/>
  <c r="E518" i="14"/>
  <c r="E519" i="14"/>
  <c r="E520" i="14"/>
  <c r="E521" i="14"/>
  <c r="E522" i="14"/>
  <c r="E523" i="14"/>
  <c r="E524" i="14"/>
  <c r="E525" i="14"/>
  <c r="E526" i="14"/>
  <c r="E527" i="14"/>
  <c r="E528" i="14"/>
  <c r="E529" i="14"/>
  <c r="E530" i="14"/>
  <c r="E531" i="14"/>
  <c r="E532" i="14"/>
  <c r="E533" i="14"/>
  <c r="E534" i="14"/>
  <c r="E535" i="14"/>
  <c r="E536" i="14"/>
  <c r="E537" i="14"/>
  <c r="E538" i="14"/>
  <c r="E539" i="14"/>
  <c r="E540" i="14"/>
  <c r="E541" i="14"/>
  <c r="E542" i="14"/>
  <c r="E543" i="14"/>
  <c r="E544" i="14"/>
  <c r="E545" i="14"/>
  <c r="E546" i="14"/>
  <c r="E547" i="14"/>
  <c r="E548" i="14"/>
  <c r="E549" i="14"/>
  <c r="E550" i="14"/>
  <c r="E551" i="14"/>
  <c r="E552" i="14"/>
  <c r="E553" i="14"/>
  <c r="E554" i="14"/>
  <c r="E555" i="14"/>
  <c r="E556" i="14"/>
  <c r="E557" i="14"/>
  <c r="E558" i="14"/>
  <c r="E559" i="14"/>
  <c r="E560" i="14"/>
  <c r="E561" i="14"/>
  <c r="E562" i="14"/>
  <c r="E563" i="14"/>
  <c r="E564" i="14"/>
  <c r="E565" i="14"/>
  <c r="E566" i="14"/>
  <c r="E567" i="14"/>
  <c r="E568" i="14"/>
  <c r="E569" i="14"/>
  <c r="E570" i="14"/>
  <c r="E571" i="14"/>
  <c r="E572" i="14"/>
  <c r="E573" i="14"/>
  <c r="E574" i="14"/>
  <c r="E575" i="14"/>
  <c r="E576" i="14"/>
  <c r="E577" i="14"/>
  <c r="E578" i="14"/>
  <c r="E579" i="14"/>
  <c r="E580" i="14"/>
  <c r="E581" i="14"/>
  <c r="E582" i="14"/>
  <c r="E583" i="14"/>
  <c r="E584" i="14"/>
  <c r="E585" i="14"/>
  <c r="E586" i="14"/>
  <c r="E587" i="14"/>
  <c r="E588" i="14"/>
  <c r="E589" i="14"/>
  <c r="E590" i="14"/>
  <c r="E591" i="14"/>
  <c r="E592" i="14"/>
  <c r="E593" i="14"/>
  <c r="E594" i="14"/>
  <c r="E595" i="14"/>
  <c r="E596" i="14"/>
  <c r="E597" i="14"/>
  <c r="E598" i="14"/>
  <c r="E599" i="14"/>
  <c r="E600" i="14"/>
  <c r="E601" i="14"/>
  <c r="E602" i="14"/>
  <c r="E603" i="14"/>
  <c r="E604" i="14"/>
  <c r="E605" i="14"/>
  <c r="E606" i="14"/>
  <c r="E607" i="14"/>
  <c r="E608" i="14"/>
  <c r="E609" i="14"/>
  <c r="E610" i="14"/>
  <c r="E611" i="14"/>
  <c r="E612" i="14"/>
  <c r="E613" i="14"/>
  <c r="E614" i="14"/>
  <c r="E615" i="14"/>
  <c r="E616" i="14"/>
  <c r="E617" i="14"/>
  <c r="E618" i="14"/>
  <c r="E619" i="14"/>
  <c r="E620" i="14"/>
  <c r="E621" i="14"/>
  <c r="E622" i="14"/>
  <c r="E623" i="14"/>
  <c r="E624" i="14"/>
  <c r="E625" i="14"/>
  <c r="E626" i="14"/>
  <c r="E627" i="14"/>
  <c r="E628" i="14"/>
  <c r="E629" i="14"/>
  <c r="E630" i="14"/>
  <c r="E631" i="14"/>
  <c r="E632" i="14"/>
  <c r="E633" i="14"/>
  <c r="E634" i="14"/>
  <c r="E635" i="14"/>
  <c r="E636" i="14"/>
  <c r="E637" i="14"/>
  <c r="E638" i="14"/>
  <c r="E639" i="14"/>
  <c r="E640" i="14"/>
  <c r="E641" i="14"/>
  <c r="E642" i="14"/>
  <c r="E643" i="14"/>
  <c r="E644" i="14"/>
  <c r="E645" i="14"/>
  <c r="E646" i="14"/>
  <c r="E647" i="14"/>
  <c r="E648" i="14"/>
  <c r="E649" i="14"/>
  <c r="E650" i="14"/>
  <c r="E651" i="14"/>
  <c r="E652" i="14"/>
  <c r="E653" i="14"/>
  <c r="E654" i="14"/>
  <c r="E655" i="14"/>
  <c r="E656" i="14"/>
  <c r="E657" i="14"/>
  <c r="E658" i="14"/>
  <c r="E659" i="14"/>
  <c r="E660" i="14"/>
  <c r="E661" i="14"/>
  <c r="E662" i="14"/>
  <c r="E663" i="14"/>
  <c r="E664" i="14"/>
  <c r="E665" i="14"/>
  <c r="E666" i="14"/>
  <c r="E667" i="14"/>
  <c r="E668" i="14"/>
  <c r="E669" i="14"/>
  <c r="E670" i="14"/>
  <c r="E671" i="14"/>
  <c r="E672" i="14"/>
  <c r="E673" i="14"/>
  <c r="E674" i="14"/>
  <c r="E675" i="14"/>
  <c r="E676" i="14"/>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2" i="14"/>
  <c r="B244" i="9" l="1" a="1"/>
  <c r="B244" i="9" s="1"/>
  <c r="B211" i="9" a="1"/>
  <c r="B211" i="9" s="1"/>
  <c r="C10430" i="1"/>
  <c r="J10430" i="1" s="1" a="1"/>
  <c r="J10430" i="1" s="1"/>
  <c r="C9687" i="1"/>
  <c r="B189" i="9" a="1"/>
  <c r="B189" i="9" s="1"/>
  <c r="B108" i="9" a="1"/>
  <c r="B108" i="9" s="1"/>
  <c r="B162" i="9" a="1"/>
  <c r="B162" i="9" s="1"/>
  <c r="B160" i="9" a="1"/>
  <c r="B160" i="9" s="1"/>
  <c r="B137" i="9" a="1"/>
  <c r="B137" i="9" s="1"/>
  <c r="B66" i="9" a="1"/>
  <c r="B66" i="9" s="1"/>
  <c r="B250" i="9" s="1" a="1"/>
  <c r="B250" i="9" s="1"/>
  <c r="B207" i="9" a="1"/>
  <c r="B207" i="9" s="1"/>
  <c r="B247" i="9" a="1"/>
  <c r="B247" i="9" s="1"/>
  <c r="C5247"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J9687" i="1" l="1" a="1"/>
  <c r="J9687" i="1" s="1"/>
  <c r="B134" i="9" a="1"/>
  <c r="B134" i="9" s="1"/>
  <c r="B173" i="9" a="1"/>
  <c r="B173" i="9" s="1"/>
  <c r="C4" i="4" a="1"/>
  <c r="C4" i="4" s="1"/>
  <c r="C3" i="4" a="1"/>
  <c r="C3" i="4" s="1"/>
  <c r="C11" i="4" a="1"/>
  <c r="C11" i="4" s="1"/>
  <c r="C19" i="4" a="1"/>
  <c r="C19" i="4" s="1"/>
  <c r="C25" i="4" a="1"/>
  <c r="C25" i="4" s="1"/>
  <c r="C26" i="4" a="1"/>
  <c r="C26" i="4" s="1"/>
  <c r="C27" i="4" a="1"/>
  <c r="C27" i="4" s="1"/>
  <c r="C29" i="4" a="1"/>
  <c r="C29" i="4" s="1"/>
  <c r="C30" i="4" a="1"/>
  <c r="C30" i="4" s="1"/>
  <c r="C35" i="4" a="1"/>
  <c r="C35" i="4" s="1"/>
  <c r="C37" i="4" a="1"/>
  <c r="C37" i="4" s="1"/>
  <c r="C40" i="4" a="1"/>
  <c r="C40" i="4" s="1"/>
  <c r="C41" i="4" a="1"/>
  <c r="C41" i="4" s="1"/>
  <c r="C43" i="4" a="1"/>
  <c r="C43" i="4" s="1"/>
  <c r="C48" i="4" a="1"/>
  <c r="C48" i="4" s="1"/>
  <c r="C51" i="4" a="1"/>
  <c r="C51" i="4" s="1"/>
  <c r="C52" i="4" a="1"/>
  <c r="C52" i="4" s="1"/>
  <c r="C53" i="4" a="1"/>
  <c r="C53" i="4" s="1"/>
  <c r="C58" i="4" a="1"/>
  <c r="C58" i="4" s="1"/>
  <c r="C59" i="4" a="1"/>
  <c r="C59" i="4" s="1"/>
  <c r="C62" i="4" a="1"/>
  <c r="C62" i="4" s="1"/>
  <c r="C66" i="4" a="1"/>
  <c r="C66" i="4" s="1"/>
  <c r="C67" i="4" a="1"/>
  <c r="C67" i="4" s="1"/>
  <c r="C75" i="4" a="1"/>
  <c r="C75" i="4" s="1"/>
  <c r="C83" i="4" a="1"/>
  <c r="C83" i="4" s="1"/>
  <c r="C91" i="4" a="1"/>
  <c r="C91" i="4" s="1"/>
  <c r="C96" i="4" a="1"/>
  <c r="C96" i="4" s="1"/>
  <c r="C97" i="4" a="1"/>
  <c r="C97" i="4" s="1"/>
  <c r="C98" i="4" a="1"/>
  <c r="C98" i="4" s="1"/>
  <c r="C99" i="4" a="1"/>
  <c r="C99" i="4" s="1"/>
  <c r="C103" i="4" a="1"/>
  <c r="C103" i="4" s="1"/>
  <c r="C104" i="4" a="1"/>
  <c r="C104" i="4" s="1"/>
  <c r="C105" i="4" a="1"/>
  <c r="C105" i="4" s="1"/>
  <c r="C107" i="4" a="1"/>
  <c r="C107" i="4" s="1"/>
  <c r="C108" i="4" a="1"/>
  <c r="C108" i="4" s="1"/>
  <c r="C109" i="4" a="1"/>
  <c r="C109" i="4" s="1"/>
  <c r="C110" i="4" a="1"/>
  <c r="C110" i="4" s="1"/>
  <c r="C115" i="4" a="1"/>
  <c r="C115" i="4" s="1"/>
  <c r="C118" i="4" a="1"/>
  <c r="C118" i="4" s="1"/>
  <c r="C119" i="4" a="1"/>
  <c r="C119" i="4" s="1"/>
  <c r="C123" i="4" a="1"/>
  <c r="C123" i="4" s="1"/>
  <c r="C128" i="4" a="1"/>
  <c r="C128" i="4" s="1"/>
  <c r="C129" i="4" a="1"/>
  <c r="C129" i="4" s="1"/>
  <c r="C130" i="4" a="1"/>
  <c r="C130" i="4" s="1"/>
  <c r="C131" i="4" a="1"/>
  <c r="C131" i="4" s="1"/>
  <c r="C132" i="4" a="1"/>
  <c r="C132" i="4" s="1"/>
  <c r="C134" i="4" a="1"/>
  <c r="C134" i="4" s="1"/>
  <c r="C136" i="4" a="1"/>
  <c r="C136" i="4" s="1"/>
  <c r="C138" i="4" a="1"/>
  <c r="C138" i="4" s="1"/>
  <c r="C139" i="4" a="1"/>
  <c r="C139" i="4" s="1"/>
  <c r="C140" i="4" a="1"/>
  <c r="C140" i="4" s="1"/>
  <c r="C142" i="4" a="1"/>
  <c r="C142" i="4" s="1"/>
  <c r="C144" i="4" a="1"/>
  <c r="C144" i="4" s="1"/>
  <c r="C146" i="4" a="1"/>
  <c r="C146" i="4" s="1"/>
  <c r="C147" i="4" a="1"/>
  <c r="C147" i="4" s="1"/>
  <c r="C151" i="4" a="1"/>
  <c r="C151" i="4" s="1"/>
  <c r="C154" i="4" a="1"/>
  <c r="C154" i="4" s="1"/>
  <c r="C155" i="4" a="1"/>
  <c r="C155" i="4" s="1"/>
  <c r="C159" i="4" a="1"/>
  <c r="C159" i="4" s="1"/>
  <c r="C161" i="4" a="1"/>
  <c r="C161" i="4" s="1"/>
  <c r="C162" i="4" a="1"/>
  <c r="C162" i="4" s="1"/>
  <c r="C164" i="4" a="1"/>
  <c r="C164" i="4" s="1"/>
  <c r="C165" i="4" a="1"/>
  <c r="C165" i="4" s="1"/>
  <c r="C167" i="4" a="1"/>
  <c r="C167" i="4" s="1"/>
  <c r="C170" i="4" a="1"/>
  <c r="C170" i="4" s="1"/>
  <c r="C171" i="4" a="1"/>
  <c r="C171" i="4" s="1"/>
  <c r="C175" i="4" a="1"/>
  <c r="C175" i="4" s="1"/>
  <c r="C176" i="4" a="1"/>
  <c r="C176" i="4" s="1"/>
  <c r="C178" i="4" a="1"/>
  <c r="C178" i="4" s="1"/>
  <c r="C180" i="4" a="1"/>
  <c r="C180" i="4" s="1"/>
  <c r="C182" i="4" a="1"/>
  <c r="C182" i="4" s="1"/>
  <c r="C183" i="4" a="1"/>
  <c r="C183" i="4" s="1"/>
  <c r="C184" i="4" a="1"/>
  <c r="C184" i="4" s="1"/>
  <c r="C185" i="4" a="1"/>
  <c r="C185" i="4" s="1"/>
  <c r="C186" i="4" a="1"/>
  <c r="C186" i="4" s="1"/>
  <c r="C191" i="4" a="1"/>
  <c r="C191" i="4" s="1"/>
  <c r="C192" i="4" a="1"/>
  <c r="C192" i="4" s="1"/>
  <c r="C193" i="4" a="1"/>
  <c r="C193" i="4" s="1"/>
  <c r="C194" i="4" a="1"/>
  <c r="C194" i="4" s="1"/>
  <c r="C199" i="4" a="1"/>
  <c r="C199" i="4" s="1"/>
  <c r="C201" i="4" a="1"/>
  <c r="C201" i="4" s="1"/>
  <c r="C202" i="4" a="1"/>
  <c r="C202" i="4" s="1"/>
  <c r="C207" i="4" a="1"/>
  <c r="C207" i="4" s="1"/>
  <c r="C210" i="4" a="1"/>
  <c r="C210" i="4" s="1"/>
  <c r="C211" i="4" a="1"/>
  <c r="C211" i="4" s="1"/>
  <c r="C215" i="4" a="1"/>
  <c r="C215" i="4" s="1"/>
  <c r="C218" i="4" a="1"/>
  <c r="C218" i="4" s="1"/>
  <c r="C222" i="4" a="1"/>
  <c r="C222" i="4" s="1"/>
  <c r="C223" i="4" a="1"/>
  <c r="C223" i="4" s="1"/>
  <c r="C224" i="4" a="1"/>
  <c r="C224" i="4" s="1"/>
  <c r="C225" i="4" a="1"/>
  <c r="C225" i="4" s="1"/>
  <c r="C230" i="4" a="1"/>
  <c r="C230" i="4" s="1"/>
  <c r="C231" i="4" a="1"/>
  <c r="C231" i="4" s="1"/>
  <c r="C233" i="4" a="1"/>
  <c r="C233" i="4" s="1"/>
  <c r="C237" i="4" a="1"/>
  <c r="C237" i="4" s="1"/>
  <c r="C238" i="4" a="1"/>
  <c r="C238" i="4" s="1"/>
  <c r="C241" i="4" a="1"/>
  <c r="C241" i="4" s="1"/>
  <c r="C243" i="4" a="1"/>
  <c r="C243" i="4" s="1"/>
  <c r="C244" i="4" a="1"/>
  <c r="C244" i="4" s="1"/>
  <c r="C245" i="4" a="1"/>
  <c r="C245" i="4" s="1"/>
  <c r="C246" i="4" a="1"/>
  <c r="C246" i="4" s="1"/>
  <c r="C249" i="4" a="1"/>
  <c r="C249" i="4" s="1"/>
  <c r="C250" i="4" a="1"/>
  <c r="C250" i="4" s="1"/>
  <c r="C254" i="4" a="1"/>
  <c r="C254" i="4" s="1"/>
  <c r="C256" i="4" a="1"/>
  <c r="C256" i="4" s="1"/>
  <c r="C257" i="4" a="1"/>
  <c r="C257" i="4" s="1"/>
  <c r="C262" i="4" a="1"/>
  <c r="C262" i="4" s="1"/>
  <c r="C265" i="4" a="1"/>
  <c r="C265" i="4" s="1"/>
  <c r="C270" i="4" a="1"/>
  <c r="C270" i="4" s="1"/>
  <c r="C273" i="4" a="1"/>
  <c r="C273" i="4" s="1"/>
  <c r="C274" i="4" a="1"/>
  <c r="C274" i="4" s="1"/>
  <c r="C275" i="4" a="1"/>
  <c r="C275" i="4" s="1"/>
  <c r="C278" i="4" a="1"/>
  <c r="C278" i="4" s="1"/>
  <c r="C281" i="4" a="1"/>
  <c r="C281" i="4" s="1"/>
  <c r="C283" i="4" a="1"/>
  <c r="C283" i="4" s="1"/>
  <c r="C286" i="4" a="1"/>
  <c r="C286" i="4" s="1"/>
  <c r="C289" i="4" a="1"/>
  <c r="C289" i="4" s="1"/>
  <c r="C290" i="4" a="1"/>
  <c r="C290" i="4" s="1"/>
  <c r="C291" i="4" a="1"/>
  <c r="C291" i="4" s="1"/>
  <c r="C292" i="4" a="1"/>
  <c r="C292" i="4" s="1"/>
  <c r="C294" i="4" a="1"/>
  <c r="C294" i="4" s="1"/>
  <c r="C295" i="4" a="1"/>
  <c r="C295" i="4" s="1"/>
  <c r="C296" i="4" a="1"/>
  <c r="C296" i="4" s="1"/>
  <c r="C297" i="4" a="1"/>
  <c r="C297" i="4" s="1"/>
  <c r="C302" i="4" a="1"/>
  <c r="C302" i="4" s="1"/>
  <c r="C305" i="4" a="1"/>
  <c r="C305" i="4" s="1"/>
  <c r="C306" i="4" a="1"/>
  <c r="C306" i="4" s="1"/>
  <c r="C307" i="4" a="1"/>
  <c r="C307" i="4" s="1"/>
  <c r="C308" i="4" a="1"/>
  <c r="C308" i="4" s="1"/>
  <c r="C309" i="4" a="1"/>
  <c r="C309" i="4" s="1"/>
  <c r="C310" i="4" a="1"/>
  <c r="C310" i="4" s="1"/>
  <c r="C313" i="4" a="1"/>
  <c r="C313" i="4" s="1"/>
  <c r="C318" i="4" a="1"/>
  <c r="C318" i="4" s="1"/>
  <c r="C319" i="4" a="1"/>
  <c r="C319" i="4" s="1"/>
  <c r="C320" i="4" a="1"/>
  <c r="C320" i="4" s="1"/>
  <c r="C321" i="4" a="1"/>
  <c r="C321" i="4" s="1"/>
  <c r="C322" i="4" a="1"/>
  <c r="C322" i="4" s="1"/>
  <c r="C323" i="4" a="1"/>
  <c r="C323" i="4" s="1"/>
  <c r="C326" i="4" a="1"/>
  <c r="C326" i="4" s="1"/>
  <c r="C328" i="4" a="1"/>
  <c r="C328" i="4" s="1"/>
  <c r="C329" i="4" a="1"/>
  <c r="C329" i="4" s="1"/>
  <c r="C330" i="4" a="1"/>
  <c r="C330" i="4" s="1"/>
  <c r="C332" i="4" a="1"/>
  <c r="C332" i="4" s="1"/>
  <c r="C334" i="4" a="1"/>
  <c r="C334" i="4" s="1"/>
  <c r="C336" i="4" a="1"/>
  <c r="C336" i="4" s="1"/>
  <c r="C337" i="4" a="1"/>
  <c r="C337" i="4" s="1"/>
  <c r="C340" i="4" a="1"/>
  <c r="C340" i="4" s="1"/>
  <c r="C342" i="4" a="1"/>
  <c r="C342" i="4" s="1"/>
  <c r="C344" i="4" a="1"/>
  <c r="C344" i="4" s="1"/>
  <c r="C345" i="4" a="1"/>
  <c r="C345" i="4" s="1"/>
  <c r="C347" i="4" a="1"/>
  <c r="C347" i="4" s="1"/>
  <c r="C350" i="4" a="1"/>
  <c r="C350" i="4" s="1"/>
  <c r="C351" i="4" a="1"/>
  <c r="C351" i="4" s="1"/>
  <c r="C352" i="4" a="1"/>
  <c r="C352" i="4" s="1"/>
  <c r="C353" i="4" a="1"/>
  <c r="C353" i="4" s="1"/>
  <c r="C356" i="4" a="1"/>
  <c r="C356" i="4" s="1"/>
  <c r="C358" i="4" a="1"/>
  <c r="C358" i="4" s="1"/>
  <c r="C359" i="4" a="1"/>
  <c r="C359" i="4" s="1"/>
  <c r="C360" i="4" a="1"/>
  <c r="C360" i="4" s="1"/>
  <c r="C361" i="4" a="1"/>
  <c r="C361" i="4" s="1"/>
  <c r="C362" i="4" a="1"/>
  <c r="C362" i="4" s="1"/>
  <c r="C363" i="4" a="1"/>
  <c r="C363" i="4" s="1"/>
  <c r="C365" i="4" a="1"/>
  <c r="C365" i="4" s="1"/>
  <c r="C367" i="4" a="1"/>
  <c r="C367" i="4" s="1"/>
  <c r="C368" i="4" a="1"/>
  <c r="C368" i="4" s="1"/>
  <c r="C373" i="4" a="1"/>
  <c r="C373" i="4" s="1"/>
  <c r="C375" i="4" a="1"/>
  <c r="C375" i="4" s="1"/>
  <c r="C376" i="4" a="1"/>
  <c r="C376" i="4" s="1"/>
  <c r="C377" i="4" a="1"/>
  <c r="C377" i="4" s="1"/>
  <c r="C378" i="4" a="1"/>
  <c r="C378" i="4" s="1"/>
  <c r="C381" i="4" a="1"/>
  <c r="C381" i="4" s="1"/>
  <c r="C383" i="4" a="1"/>
  <c r="C383" i="4" s="1"/>
  <c r="C384" i="4" a="1"/>
  <c r="C384" i="4" s="1"/>
  <c r="C385" i="4" a="1"/>
  <c r="C385" i="4" s="1"/>
  <c r="C387" i="4" a="1"/>
  <c r="C387" i="4" s="1"/>
  <c r="C389" i="4" a="1"/>
  <c r="C389" i="4" s="1"/>
  <c r="C391" i="4" a="1"/>
  <c r="C391" i="4" s="1"/>
  <c r="C392" i="4" a="1"/>
  <c r="C392" i="4" s="1"/>
  <c r="C393" i="4" a="1"/>
  <c r="C393" i="4" s="1"/>
  <c r="C397" i="4" a="1"/>
  <c r="C397" i="4" s="1"/>
  <c r="C399" i="4" a="1"/>
  <c r="C399" i="4" s="1"/>
  <c r="C400" i="4" a="1"/>
  <c r="C400" i="4" s="1"/>
  <c r="C401" i="4" a="1"/>
  <c r="C401" i="4" s="1"/>
  <c r="C405" i="4" a="1"/>
  <c r="C405" i="4" s="1"/>
  <c r="C407" i="4" a="1"/>
  <c r="C407" i="4" s="1"/>
  <c r="C408" i="4" a="1"/>
  <c r="C408" i="4" s="1"/>
  <c r="C409" i="4" a="1"/>
  <c r="C409" i="4" s="1"/>
  <c r="C413" i="4" a="1"/>
  <c r="C413" i="4" s="1"/>
  <c r="C414" i="4" a="1"/>
  <c r="C414" i="4" s="1"/>
  <c r="C415" i="4" a="1"/>
  <c r="C415" i="4" s="1"/>
  <c r="C416" i="4" a="1"/>
  <c r="C416" i="4" s="1"/>
  <c r="C417" i="4" a="1"/>
  <c r="C417" i="4" s="1"/>
  <c r="C421" i="4" a="1"/>
  <c r="C421" i="4" s="1"/>
  <c r="C422" i="4" a="1"/>
  <c r="C422" i="4" s="1"/>
  <c r="C423" i="4" a="1"/>
  <c r="C423" i="4" s="1"/>
  <c r="C424" i="4" a="1"/>
  <c r="C424" i="4" s="1"/>
  <c r="C425" i="4" a="1"/>
  <c r="C425" i="4" s="1"/>
  <c r="C429" i="4" a="1"/>
  <c r="C429" i="4" s="1"/>
  <c r="C430" i="4" a="1"/>
  <c r="C430" i="4" s="1"/>
  <c r="C431" i="4" a="1"/>
  <c r="C431" i="4" s="1"/>
  <c r="C432" i="4" a="1"/>
  <c r="C432" i="4" s="1"/>
  <c r="C433" i="4" a="1"/>
  <c r="C433" i="4" s="1"/>
  <c r="C437" i="4" a="1"/>
  <c r="C437" i="4" s="1"/>
  <c r="C438" i="4" a="1"/>
  <c r="C438" i="4" s="1"/>
  <c r="C439" i="4" a="1"/>
  <c r="C439" i="4" s="1"/>
  <c r="C440" i="4" a="1"/>
  <c r="C440" i="4" s="1"/>
  <c r="C441" i="4" a="1"/>
  <c r="C441" i="4" s="1"/>
  <c r="C445" i="4" a="1"/>
  <c r="C445" i="4" s="1"/>
  <c r="C446" i="4" a="1"/>
  <c r="C446" i="4" s="1"/>
  <c r="C447" i="4" a="1"/>
  <c r="C447" i="4" s="1"/>
  <c r="C448" i="4" a="1"/>
  <c r="C448" i="4" s="1"/>
  <c r="C451" i="4" a="1"/>
  <c r="C451" i="4" s="1"/>
  <c r="C452" i="4" a="1"/>
  <c r="C452" i="4" s="1"/>
  <c r="C453" i="4" a="1"/>
  <c r="C453" i="4" s="1"/>
  <c r="C454" i="4" a="1"/>
  <c r="C454" i="4" s="1"/>
  <c r="C455" i="4" a="1"/>
  <c r="C455" i="4" s="1"/>
  <c r="C456" i="4" a="1"/>
  <c r="C456" i="4" s="1"/>
  <c r="C460" i="4" a="1"/>
  <c r="C460" i="4" s="1"/>
  <c r="C461" i="4" a="1"/>
  <c r="C461" i="4" s="1"/>
  <c r="C462" i="4" a="1"/>
  <c r="C462" i="4" s="1"/>
  <c r="C463" i="4" a="1"/>
  <c r="C463" i="4" s="1"/>
  <c r="C464" i="4" a="1"/>
  <c r="C464" i="4" s="1"/>
  <c r="C465" i="4" a="1"/>
  <c r="C465" i="4" s="1"/>
  <c r="C466" i="4" a="1"/>
  <c r="C466" i="4" s="1"/>
  <c r="C467" i="4" a="1"/>
  <c r="C467" i="4" s="1"/>
  <c r="C468" i="4" a="1"/>
  <c r="C468" i="4" s="1"/>
  <c r="C469" i="4" a="1"/>
  <c r="C469" i="4" s="1"/>
  <c r="C470" i="4" a="1"/>
  <c r="C470" i="4" s="1"/>
  <c r="C471" i="4" a="1"/>
  <c r="C471" i="4" s="1"/>
  <c r="C472" i="4" a="1"/>
  <c r="C472" i="4" s="1"/>
  <c r="C473" i="4" a="1"/>
  <c r="C473" i="4" s="1"/>
  <c r="C476" i="4" a="1"/>
  <c r="C476" i="4" s="1"/>
  <c r="C477" i="4" a="1"/>
  <c r="C477" i="4" s="1"/>
  <c r="C478" i="4" a="1"/>
  <c r="C478" i="4" s="1"/>
  <c r="C479" i="4" a="1"/>
  <c r="C479" i="4" s="1"/>
  <c r="C480" i="4" a="1"/>
  <c r="C480" i="4" s="1"/>
  <c r="C482" i="4" a="1"/>
  <c r="C482" i="4" s="1"/>
  <c r="C483" i="4" a="1"/>
  <c r="C483" i="4" s="1"/>
  <c r="C484" i="4" a="1"/>
  <c r="C484" i="4" s="1"/>
  <c r="C485" i="4" a="1"/>
  <c r="C485" i="4" s="1"/>
  <c r="C486" i="4" a="1"/>
  <c r="C486" i="4" s="1"/>
  <c r="C487" i="4" a="1"/>
  <c r="C487" i="4" s="1"/>
  <c r="C488" i="4" a="1"/>
  <c r="C488" i="4" s="1"/>
  <c r="C491" i="4" a="1"/>
  <c r="C491" i="4" s="1"/>
  <c r="C492" i="4" a="1"/>
  <c r="C492" i="4" s="1"/>
  <c r="C493" i="4" a="1"/>
  <c r="C493" i="4" s="1"/>
  <c r="C494" i="4" a="1"/>
  <c r="C494" i="4" s="1"/>
  <c r="C495" i="4" a="1"/>
  <c r="C495" i="4" s="1"/>
  <c r="C496" i="4" a="1"/>
  <c r="C496" i="4" s="1"/>
  <c r="C499" i="4" a="1"/>
  <c r="C499" i="4" s="1"/>
  <c r="C500" i="4" a="1"/>
  <c r="C500" i="4" s="1"/>
  <c r="C501" i="4" a="1"/>
  <c r="C501" i="4" s="1"/>
  <c r="C502" i="4" a="1"/>
  <c r="C502" i="4" s="1"/>
  <c r="C503" i="4" a="1"/>
  <c r="C503" i="4" s="1"/>
  <c r="C504" i="4" a="1"/>
  <c r="C504" i="4" s="1"/>
  <c r="C505" i="4" a="1"/>
  <c r="C505" i="4" s="1"/>
  <c r="C506" i="4" a="1"/>
  <c r="C506" i="4" s="1"/>
  <c r="C507" i="4" a="1"/>
  <c r="C507" i="4" s="1"/>
  <c r="C508" i="4" a="1"/>
  <c r="C508" i="4" s="1"/>
  <c r="C509" i="4" a="1"/>
  <c r="C509" i="4" s="1"/>
  <c r="C510" i="4" a="1"/>
  <c r="C510" i="4" s="1"/>
  <c r="C511" i="4" a="1"/>
  <c r="C511" i="4" s="1"/>
  <c r="C512" i="4" a="1"/>
  <c r="C512" i="4" s="1"/>
  <c r="C513" i="4" a="1"/>
  <c r="C513" i="4" s="1"/>
  <c r="C515" i="4" a="1"/>
  <c r="C515" i="4" s="1"/>
  <c r="C516" i="4" a="1"/>
  <c r="C516" i="4" s="1"/>
  <c r="C517" i="4" a="1"/>
  <c r="C517" i="4" s="1"/>
  <c r="C518" i="4" a="1"/>
  <c r="C518" i="4" s="1"/>
  <c r="C519" i="4" a="1"/>
  <c r="C519" i="4" s="1"/>
  <c r="C520" i="4" a="1"/>
  <c r="C520" i="4" s="1"/>
  <c r="C521" i="4" a="1"/>
  <c r="C521" i="4" s="1"/>
  <c r="C523" i="4" a="1"/>
  <c r="C523" i="4" s="1"/>
  <c r="C524" i="4" a="1"/>
  <c r="C524" i="4" s="1"/>
  <c r="C525" i="4" a="1"/>
  <c r="C525" i="4" s="1"/>
  <c r="C526" i="4" a="1"/>
  <c r="C526" i="4" s="1"/>
  <c r="C527" i="4" a="1"/>
  <c r="C527" i="4" s="1"/>
  <c r="C528" i="4" a="1"/>
  <c r="C528" i="4" s="1"/>
  <c r="C529" i="4" a="1"/>
  <c r="C529" i="4" s="1"/>
  <c r="C530" i="4" a="1"/>
  <c r="C530" i="4" s="1"/>
  <c r="C531" i="4" a="1"/>
  <c r="C531" i="4" s="1"/>
  <c r="C532" i="4" a="1"/>
  <c r="C532" i="4" s="1"/>
  <c r="C533" i="4" a="1"/>
  <c r="C533" i="4" s="1"/>
  <c r="C534" i="4" a="1"/>
  <c r="C534" i="4" s="1"/>
  <c r="C535" i="4" a="1"/>
  <c r="C535" i="4" s="1"/>
  <c r="C536" i="4" a="1"/>
  <c r="C536" i="4" s="1"/>
  <c r="C537" i="4" a="1"/>
  <c r="C537" i="4" s="1"/>
  <c r="C539" i="4" a="1"/>
  <c r="C539" i="4" s="1"/>
  <c r="C540" i="4" a="1"/>
  <c r="C540" i="4" s="1"/>
  <c r="C541" i="4" a="1"/>
  <c r="C541" i="4" s="1"/>
  <c r="C542" i="4" a="1"/>
  <c r="C542" i="4" s="1"/>
  <c r="C543" i="4" a="1"/>
  <c r="C543" i="4" s="1"/>
  <c r="C544" i="4" a="1"/>
  <c r="C544" i="4" s="1"/>
  <c r="C545" i="4" a="1"/>
  <c r="C545" i="4" s="1"/>
  <c r="C546" i="4" a="1"/>
  <c r="C546" i="4" s="1"/>
  <c r="C547" i="4" a="1"/>
  <c r="C547" i="4" s="1"/>
  <c r="C548" i="4" a="1"/>
  <c r="C548" i="4" s="1"/>
  <c r="C549" i="4" a="1"/>
  <c r="C549" i="4" s="1"/>
  <c r="C550" i="4" a="1"/>
  <c r="C550" i="4" s="1"/>
  <c r="C551" i="4" a="1"/>
  <c r="C551" i="4" s="1"/>
  <c r="C552" i="4" a="1"/>
  <c r="C552" i="4" s="1"/>
  <c r="C553" i="4" a="1"/>
  <c r="C553" i="4" s="1"/>
  <c r="C555" i="4" a="1"/>
  <c r="C555" i="4" s="1"/>
  <c r="C556" i="4" a="1"/>
  <c r="C556" i="4" s="1"/>
  <c r="C557" i="4" a="1"/>
  <c r="C557" i="4" s="1"/>
  <c r="C558" i="4" a="1"/>
  <c r="C558" i="4" s="1"/>
  <c r="C559" i="4" a="1"/>
  <c r="C559" i="4" s="1"/>
  <c r="C560" i="4" a="1"/>
  <c r="C560" i="4" s="1"/>
  <c r="C561" i="4" a="1"/>
  <c r="C561" i="4" s="1"/>
  <c r="C563" i="4" a="1"/>
  <c r="C563" i="4" s="1"/>
  <c r="C564" i="4" a="1"/>
  <c r="C564" i="4" s="1"/>
  <c r="C565" i="4" a="1"/>
  <c r="C565" i="4" s="1"/>
  <c r="C566" i="4" a="1"/>
  <c r="C566" i="4" s="1"/>
  <c r="C567" i="4" a="1"/>
  <c r="C567" i="4" s="1"/>
  <c r="C568" i="4" a="1"/>
  <c r="C568" i="4" s="1"/>
  <c r="C569" i="4" a="1"/>
  <c r="C569" i="4" s="1"/>
  <c r="C571" i="4" a="1"/>
  <c r="C571" i="4" s="1"/>
  <c r="C572" i="4" a="1"/>
  <c r="C572" i="4" s="1"/>
  <c r="C573" i="4" a="1"/>
  <c r="C573" i="4" s="1"/>
  <c r="C574" i="4" a="1"/>
  <c r="C574" i="4" s="1"/>
  <c r="C575" i="4" a="1"/>
  <c r="C575" i="4" s="1"/>
  <c r="C576" i="4" a="1"/>
  <c r="C576" i="4" s="1"/>
  <c r="C577" i="4" a="1"/>
  <c r="C577" i="4" s="1"/>
  <c r="C578" i="4" a="1"/>
  <c r="C578" i="4" s="1"/>
  <c r="C579" i="4" a="1"/>
  <c r="C579" i="4" s="1"/>
  <c r="C580" i="4" a="1"/>
  <c r="C580" i="4" s="1"/>
  <c r="C581" i="4" a="1"/>
  <c r="C581" i="4" s="1"/>
  <c r="C582" i="4" a="1"/>
  <c r="C582" i="4" s="1"/>
  <c r="C583" i="4" a="1"/>
  <c r="C583" i="4" s="1"/>
  <c r="C584" i="4" a="1"/>
  <c r="C584" i="4" s="1"/>
  <c r="C585" i="4" a="1"/>
  <c r="C585" i="4" s="1"/>
  <c r="C587" i="4" a="1"/>
  <c r="C587" i="4" s="1"/>
  <c r="C588" i="4" a="1"/>
  <c r="C588" i="4" s="1"/>
  <c r="C589" i="4" a="1"/>
  <c r="C589" i="4" s="1"/>
  <c r="C590" i="4" a="1"/>
  <c r="C590" i="4" s="1"/>
  <c r="C591" i="4" a="1"/>
  <c r="C591" i="4" s="1"/>
  <c r="C592" i="4" a="1"/>
  <c r="C592" i="4" s="1"/>
  <c r="C593" i="4" a="1"/>
  <c r="C593" i="4" s="1"/>
  <c r="C595" i="4" a="1"/>
  <c r="C595" i="4" s="1"/>
  <c r="C596" i="4" a="1"/>
  <c r="C596" i="4" s="1"/>
  <c r="C597" i="4" a="1"/>
  <c r="C597" i="4" s="1"/>
  <c r="C598" i="4" a="1"/>
  <c r="C598" i="4" s="1"/>
  <c r="C599" i="4" a="1"/>
  <c r="C599" i="4" s="1"/>
  <c r="C600" i="4" a="1"/>
  <c r="C600" i="4" s="1"/>
  <c r="C601" i="4" a="1"/>
  <c r="C601" i="4" s="1"/>
  <c r="C603" i="4" a="1"/>
  <c r="C603" i="4" s="1"/>
  <c r="C604" i="4" a="1"/>
  <c r="C604" i="4" s="1"/>
  <c r="C605" i="4" a="1"/>
  <c r="C605" i="4" s="1"/>
  <c r="C606" i="4" a="1"/>
  <c r="C606" i="4" s="1"/>
  <c r="C607" i="4" a="1"/>
  <c r="C607" i="4" s="1"/>
  <c r="C608" i="4" a="1"/>
  <c r="C608" i="4" s="1"/>
  <c r="C609" i="4" a="1"/>
  <c r="C609" i="4" s="1"/>
  <c r="C611" i="4" a="1"/>
  <c r="C611" i="4" s="1"/>
  <c r="C612" i="4" a="1"/>
  <c r="C612" i="4" s="1"/>
  <c r="C613" i="4" a="1"/>
  <c r="C613" i="4" s="1"/>
  <c r="C614" i="4" a="1"/>
  <c r="C614" i="4" s="1"/>
  <c r="C615" i="4" a="1"/>
  <c r="C615" i="4" s="1"/>
  <c r="C616" i="4" a="1"/>
  <c r="C616" i="4" s="1"/>
  <c r="C617" i="4" a="1"/>
  <c r="C617" i="4" s="1"/>
  <c r="C618" i="4" a="1"/>
  <c r="C618" i="4" s="1"/>
  <c r="C619" i="4" a="1"/>
  <c r="C619" i="4" s="1"/>
  <c r="C620" i="4" a="1"/>
  <c r="C620" i="4" s="1"/>
  <c r="C621" i="4" a="1"/>
  <c r="C621" i="4" s="1"/>
  <c r="C622" i="4" a="1"/>
  <c r="C622" i="4" s="1"/>
  <c r="C623" i="4" a="1"/>
  <c r="C623" i="4" s="1"/>
  <c r="C624" i="4" a="1"/>
  <c r="C624" i="4" s="1"/>
  <c r="C625" i="4" a="1"/>
  <c r="C625" i="4" s="1"/>
  <c r="C627" i="4" a="1"/>
  <c r="C627" i="4" s="1"/>
  <c r="C628" i="4" a="1"/>
  <c r="C628" i="4" s="1"/>
  <c r="C629" i="4" a="1"/>
  <c r="C629" i="4" s="1"/>
  <c r="C630" i="4" a="1"/>
  <c r="C630" i="4" s="1"/>
  <c r="C631" i="4" a="1"/>
  <c r="C631" i="4" s="1"/>
  <c r="C632" i="4" a="1"/>
  <c r="C632" i="4" s="1"/>
  <c r="C633" i="4" a="1"/>
  <c r="C633" i="4" s="1"/>
  <c r="C634" i="4" a="1"/>
  <c r="C634" i="4" s="1"/>
  <c r="C635" i="4" a="1"/>
  <c r="C635" i="4" s="1"/>
  <c r="C636" i="4" a="1"/>
  <c r="C636" i="4" s="1"/>
  <c r="C637" i="4" a="1"/>
  <c r="C637" i="4" s="1"/>
  <c r="C638" i="4" a="1"/>
  <c r="C638" i="4" s="1"/>
  <c r="C639" i="4" a="1"/>
  <c r="C639" i="4" s="1"/>
  <c r="C640" i="4" a="1"/>
  <c r="C640" i="4" s="1"/>
  <c r="C641" i="4" a="1"/>
  <c r="C641" i="4" s="1"/>
  <c r="C642" i="4" a="1"/>
  <c r="C642" i="4" s="1"/>
  <c r="C643" i="4" a="1"/>
  <c r="C643" i="4" s="1"/>
  <c r="C644" i="4" a="1"/>
  <c r="C644" i="4" s="1"/>
  <c r="C645" i="4" a="1"/>
  <c r="C645" i="4" s="1"/>
  <c r="C646" i="4" a="1"/>
  <c r="C646" i="4" s="1"/>
  <c r="C647" i="4" a="1"/>
  <c r="C647" i="4" s="1"/>
  <c r="C648" i="4" a="1"/>
  <c r="C648" i="4" s="1"/>
  <c r="C649" i="4" a="1"/>
  <c r="C649" i="4" s="1"/>
  <c r="C650" i="4" a="1"/>
  <c r="C650" i="4" s="1"/>
  <c r="C651" i="4" a="1"/>
  <c r="C651" i="4" s="1"/>
  <c r="C652" i="4" a="1"/>
  <c r="C652" i="4" s="1"/>
  <c r="C653" i="4" a="1"/>
  <c r="C653" i="4" s="1"/>
  <c r="C654" i="4" a="1"/>
  <c r="C654" i="4" s="1"/>
  <c r="C655" i="4" a="1"/>
  <c r="C655" i="4" s="1"/>
  <c r="C656" i="4" a="1"/>
  <c r="C656" i="4" s="1"/>
  <c r="C657" i="4" a="1"/>
  <c r="C657" i="4" s="1"/>
  <c r="C658" i="4" a="1"/>
  <c r="C658" i="4" s="1"/>
  <c r="C659" i="4" a="1"/>
  <c r="C659" i="4" s="1"/>
  <c r="C660" i="4" a="1"/>
  <c r="C660" i="4" s="1"/>
  <c r="C661" i="4" a="1"/>
  <c r="C661" i="4" s="1"/>
  <c r="C662" i="4" a="1"/>
  <c r="C662" i="4" s="1"/>
  <c r="C663" i="4" a="1"/>
  <c r="C663" i="4" s="1"/>
  <c r="C664" i="4" a="1"/>
  <c r="C664" i="4" s="1"/>
  <c r="C665" i="4" a="1"/>
  <c r="C665" i="4" s="1"/>
  <c r="C666" i="4" a="1"/>
  <c r="C666" i="4" s="1"/>
  <c r="C667" i="4" a="1"/>
  <c r="C667" i="4" s="1"/>
  <c r="C668" i="4" a="1"/>
  <c r="C668" i="4" s="1"/>
  <c r="C669" i="4" a="1"/>
  <c r="C669" i="4" s="1"/>
  <c r="C670" i="4" a="1"/>
  <c r="C670" i="4" s="1"/>
  <c r="C671" i="4" a="1"/>
  <c r="C671" i="4" s="1"/>
  <c r="C672" i="4" a="1"/>
  <c r="C672" i="4" s="1"/>
  <c r="C2" i="4" a="1"/>
  <c r="C2" i="4" s="1"/>
  <c r="C3496" i="1"/>
  <c r="J3496" i="1" s="1" a="1"/>
  <c r="J3496" i="1" s="1"/>
  <c r="C3497" i="1"/>
  <c r="J3497" i="1" s="1" a="1"/>
  <c r="J3497" i="1" s="1"/>
  <c r="C3498" i="1"/>
  <c r="J3498" i="1" s="1" a="1"/>
  <c r="J3498" i="1" s="1"/>
  <c r="C3499" i="1"/>
  <c r="J3499" i="1" s="1" a="1"/>
  <c r="J3499" i="1" s="1"/>
  <c r="C3500" i="1"/>
  <c r="J3500" i="1" s="1" a="1"/>
  <c r="J3500" i="1" s="1"/>
  <c r="C3501" i="1"/>
  <c r="J3501" i="1" s="1" a="1"/>
  <c r="J3501" i="1" s="1"/>
  <c r="C3502" i="1"/>
  <c r="J3502" i="1" s="1" a="1"/>
  <c r="J3502" i="1" s="1"/>
  <c r="C3503" i="1"/>
  <c r="J3503" i="1" s="1" a="1"/>
  <c r="J3503" i="1" s="1"/>
  <c r="C3505" i="1"/>
  <c r="J3505" i="1" s="1" a="1"/>
  <c r="J3505" i="1" s="1"/>
  <c r="C3506" i="1"/>
  <c r="C3507" i="1"/>
  <c r="C3508" i="1"/>
  <c r="C3509" i="1"/>
  <c r="J3509" i="1" s="1" a="1"/>
  <c r="J3509" i="1" s="1"/>
  <c r="C3510" i="1"/>
  <c r="J3510" i="1" s="1" a="1"/>
  <c r="J3510" i="1" s="1"/>
  <c r="C3511" i="1"/>
  <c r="J3511" i="1" s="1" a="1"/>
  <c r="J3511" i="1" s="1"/>
  <c r="C3512" i="1"/>
  <c r="C3513" i="1"/>
  <c r="C3514" i="1"/>
  <c r="C3515" i="1"/>
  <c r="C3516" i="1"/>
  <c r="C3517" i="1"/>
  <c r="C3518" i="1"/>
  <c r="C3519" i="1"/>
  <c r="C3520" i="1"/>
  <c r="C3521" i="1"/>
  <c r="C3522" i="1"/>
  <c r="C3523" i="1"/>
  <c r="C3524" i="1"/>
  <c r="C3525" i="1"/>
  <c r="C3526" i="1"/>
  <c r="C3527" i="1"/>
  <c r="C3528" i="1"/>
  <c r="C3529" i="1"/>
  <c r="J3529" i="1" s="1" a="1"/>
  <c r="J3529" i="1" s="1"/>
  <c r="C3530" i="1"/>
  <c r="C3531" i="1"/>
  <c r="C3532" i="1"/>
  <c r="C3533" i="1"/>
  <c r="C3534" i="1"/>
  <c r="C3535" i="1"/>
  <c r="C3536" i="1"/>
  <c r="C3537" i="1"/>
  <c r="C3538" i="1"/>
  <c r="J3538" i="1" s="1" a="1"/>
  <c r="J3538" i="1" s="1"/>
  <c r="C3539" i="1"/>
  <c r="C3540" i="1"/>
  <c r="J3540" i="1" s="1" a="1"/>
  <c r="J3540" i="1" s="1"/>
  <c r="C3541" i="1"/>
  <c r="C3542" i="1"/>
  <c r="J3542" i="1" s="1" a="1"/>
  <c r="J3542" i="1" s="1"/>
  <c r="C3543" i="1"/>
  <c r="J3543" i="1" s="1" a="1"/>
  <c r="J3543" i="1" s="1"/>
  <c r="C3544" i="1"/>
  <c r="C3545" i="1"/>
  <c r="J3545" i="1" s="1" a="1"/>
  <c r="J3545" i="1" s="1"/>
  <c r="C3546" i="1"/>
  <c r="J3546" i="1" s="1" a="1"/>
  <c r="J3546" i="1" s="1"/>
  <c r="C3547" i="1"/>
  <c r="J3547" i="1" s="1" a="1"/>
  <c r="J3547" i="1" s="1"/>
  <c r="C3548" i="1"/>
  <c r="J3548" i="1" s="1" a="1"/>
  <c r="J3548" i="1" s="1"/>
  <c r="C3549" i="1"/>
  <c r="C3550" i="1"/>
  <c r="C3551" i="1"/>
  <c r="J3551" i="1" s="1" a="1"/>
  <c r="J3551" i="1" s="1"/>
  <c r="C3552" i="1"/>
  <c r="J3552" i="1" s="1" a="1"/>
  <c r="J3552" i="1" s="1"/>
  <c r="C3553" i="1"/>
  <c r="J3553" i="1" s="1" a="1"/>
  <c r="J3553" i="1" s="1"/>
  <c r="C3554" i="1"/>
  <c r="J3554" i="1" s="1" a="1"/>
  <c r="J3554" i="1" s="1"/>
  <c r="C3555" i="1"/>
  <c r="J3555" i="1" s="1" a="1"/>
  <c r="J3555" i="1" s="1"/>
  <c r="C3556" i="1"/>
  <c r="J3556" i="1" s="1" a="1"/>
  <c r="J3556" i="1" s="1"/>
  <c r="C3557" i="1"/>
  <c r="J3557" i="1" s="1" a="1"/>
  <c r="J3557" i="1" s="1"/>
  <c r="C3558" i="1"/>
  <c r="J3558" i="1" s="1" a="1"/>
  <c r="J3558" i="1" s="1"/>
  <c r="C3559" i="1"/>
  <c r="J3559" i="1" s="1" a="1"/>
  <c r="J3559" i="1" s="1"/>
  <c r="C3560" i="1"/>
  <c r="J3560" i="1" s="1" a="1"/>
  <c r="J3560" i="1" s="1"/>
  <c r="C3561" i="1"/>
  <c r="J3561" i="1" s="1" a="1"/>
  <c r="J3561" i="1" s="1"/>
  <c r="C3562" i="1"/>
  <c r="J3562" i="1" s="1" a="1"/>
  <c r="J3562" i="1" s="1"/>
  <c r="C3563" i="1"/>
  <c r="J3563" i="1" s="1" a="1"/>
  <c r="J3563" i="1" s="1"/>
  <c r="C3564" i="1"/>
  <c r="J3564" i="1" s="1" a="1"/>
  <c r="J3564" i="1" s="1"/>
  <c r="C3565" i="1"/>
  <c r="J3565" i="1" s="1" a="1"/>
  <c r="J3565" i="1" s="1"/>
  <c r="C3566" i="1"/>
  <c r="J3566" i="1" s="1" a="1"/>
  <c r="J3566" i="1" s="1"/>
  <c r="C3567" i="1"/>
  <c r="J3567" i="1" s="1" a="1"/>
  <c r="J3567" i="1" s="1"/>
  <c r="C3568" i="1"/>
  <c r="J3568" i="1" s="1" a="1"/>
  <c r="J3568" i="1" s="1"/>
  <c r="C3569" i="1"/>
  <c r="J3569" i="1" s="1" a="1"/>
  <c r="J3569" i="1" s="1"/>
  <c r="C3570" i="1"/>
  <c r="J3570" i="1" s="1" a="1"/>
  <c r="J3570" i="1" s="1"/>
  <c r="C3571" i="1"/>
  <c r="J3571" i="1" s="1" a="1"/>
  <c r="J3571" i="1" s="1"/>
  <c r="C3572" i="1"/>
  <c r="J3572" i="1" s="1" a="1"/>
  <c r="J3572" i="1" s="1"/>
  <c r="C3573" i="1"/>
  <c r="J3573" i="1" s="1" a="1"/>
  <c r="J3573" i="1" s="1"/>
  <c r="C3574" i="1"/>
  <c r="J3574" i="1" s="1" a="1"/>
  <c r="J3574" i="1" s="1"/>
  <c r="C3575" i="1"/>
  <c r="J3575" i="1" s="1" a="1"/>
  <c r="J3575" i="1" s="1"/>
  <c r="C3576" i="1"/>
  <c r="J3576" i="1" s="1" a="1"/>
  <c r="J3576" i="1" s="1"/>
  <c r="C3577" i="1"/>
  <c r="J3577" i="1" s="1" a="1"/>
  <c r="J3577" i="1" s="1"/>
  <c r="C3578" i="1"/>
  <c r="J3578" i="1" s="1" a="1"/>
  <c r="J3578" i="1" s="1"/>
  <c r="C3579" i="1"/>
  <c r="J3579" i="1" s="1" a="1"/>
  <c r="J3579" i="1" s="1"/>
  <c r="C3580" i="1"/>
  <c r="J3580" i="1" s="1" a="1"/>
  <c r="J3580" i="1" s="1"/>
  <c r="C3581" i="1"/>
  <c r="J3581" i="1" s="1" a="1"/>
  <c r="J3581" i="1" s="1"/>
  <c r="C3582" i="1"/>
  <c r="J3582" i="1" s="1" a="1"/>
  <c r="J3582" i="1" s="1"/>
  <c r="C3583" i="1"/>
  <c r="J3583" i="1" s="1" a="1"/>
  <c r="J3583" i="1" s="1"/>
  <c r="C3584" i="1"/>
  <c r="J3584" i="1" s="1" a="1"/>
  <c r="J3584" i="1" s="1"/>
  <c r="C3585" i="1"/>
  <c r="J3585" i="1" s="1" a="1"/>
  <c r="J3585" i="1" s="1"/>
  <c r="C3586" i="1"/>
  <c r="J3586" i="1" s="1" a="1"/>
  <c r="J3586" i="1" s="1"/>
  <c r="C3587" i="1"/>
  <c r="J3587" i="1" s="1" a="1"/>
  <c r="J3587" i="1" s="1"/>
  <c r="C3588" i="1"/>
  <c r="J3588" i="1" s="1" a="1"/>
  <c r="J3588" i="1" s="1"/>
  <c r="C3589" i="1"/>
  <c r="J3589" i="1" s="1" a="1"/>
  <c r="J3589" i="1" s="1"/>
  <c r="C3590" i="1"/>
  <c r="J3590" i="1" s="1" a="1"/>
  <c r="J3590" i="1" s="1"/>
  <c r="C3591" i="1"/>
  <c r="J3591" i="1" s="1" a="1"/>
  <c r="J3591" i="1" s="1"/>
  <c r="C3592" i="1"/>
  <c r="J3592" i="1" s="1" a="1"/>
  <c r="J3592" i="1" s="1"/>
  <c r="C3593" i="1"/>
  <c r="J3593" i="1" s="1" a="1"/>
  <c r="J3593" i="1" s="1"/>
  <c r="C3594" i="1"/>
  <c r="J3594" i="1" s="1" a="1"/>
  <c r="J3594" i="1" s="1"/>
  <c r="C3595" i="1"/>
  <c r="J3595" i="1" s="1" a="1"/>
  <c r="J3595" i="1" s="1"/>
  <c r="C3596" i="1"/>
  <c r="J3596" i="1" s="1" a="1"/>
  <c r="J3596" i="1" s="1"/>
  <c r="C3597" i="1"/>
  <c r="J3597" i="1" s="1" a="1"/>
  <c r="J3597" i="1" s="1"/>
  <c r="C3598" i="1"/>
  <c r="J3598" i="1" s="1" a="1"/>
  <c r="J3598" i="1" s="1"/>
  <c r="C3599" i="1"/>
  <c r="J3599" i="1" s="1" a="1"/>
  <c r="J3599" i="1" s="1"/>
  <c r="C3600" i="1"/>
  <c r="J3600" i="1" s="1" a="1"/>
  <c r="J3600" i="1" s="1"/>
  <c r="C3601" i="1"/>
  <c r="J3601" i="1" s="1" a="1"/>
  <c r="J3601" i="1" s="1"/>
  <c r="C3602" i="1"/>
  <c r="J3602" i="1" s="1" a="1"/>
  <c r="J3602" i="1" s="1"/>
  <c r="C3603" i="1"/>
  <c r="C3604" i="1"/>
  <c r="C3605" i="1"/>
  <c r="C3606" i="1"/>
  <c r="C3607" i="1"/>
  <c r="C3608" i="1"/>
  <c r="C3609" i="1"/>
  <c r="C3610" i="1"/>
  <c r="C3611" i="1"/>
  <c r="C3612" i="1"/>
  <c r="C3613" i="1"/>
  <c r="C3614" i="1"/>
  <c r="C3615" i="1"/>
  <c r="C3616" i="1"/>
  <c r="C3617" i="1"/>
  <c r="C3618" i="1"/>
  <c r="C3619" i="1"/>
  <c r="C3620" i="1"/>
  <c r="C3621" i="1"/>
  <c r="C3690" i="1"/>
  <c r="J3690" i="1" s="1" a="1"/>
  <c r="J3690" i="1" s="1"/>
  <c r="C3691" i="1"/>
  <c r="J3691" i="1" s="1" a="1"/>
  <c r="J3691" i="1" s="1"/>
  <c r="C3692" i="1"/>
  <c r="J3692" i="1" s="1" a="1"/>
  <c r="J3692" i="1" s="1"/>
  <c r="C3693" i="1"/>
  <c r="J3693" i="1" s="1" a="1"/>
  <c r="J3693" i="1" s="1"/>
  <c r="C3694" i="1"/>
  <c r="J3694" i="1" s="1" a="1"/>
  <c r="J3694" i="1" s="1"/>
  <c r="C3695" i="1"/>
  <c r="C3696" i="1"/>
  <c r="J3696" i="1" s="1" a="1"/>
  <c r="J3696" i="1" s="1"/>
  <c r="C3697" i="1"/>
  <c r="J3697" i="1" s="1" a="1"/>
  <c r="J3697" i="1" s="1"/>
  <c r="C3698" i="1"/>
  <c r="J3698" i="1" s="1" a="1"/>
  <c r="J3698" i="1" s="1"/>
  <c r="C3699" i="1"/>
  <c r="J3699" i="1" s="1" a="1"/>
  <c r="J3699" i="1" s="1"/>
  <c r="C3700" i="1"/>
  <c r="J3700" i="1" s="1" a="1"/>
  <c r="J3700" i="1" s="1"/>
  <c r="C3701" i="1"/>
  <c r="J3701" i="1" s="1" a="1"/>
  <c r="J3701" i="1" s="1"/>
  <c r="C3702" i="1"/>
  <c r="C3703" i="1"/>
  <c r="J3703" i="1" s="1" a="1"/>
  <c r="J3703" i="1" s="1"/>
  <c r="C3704" i="1"/>
  <c r="J3704" i="1" s="1" a="1"/>
  <c r="J3704" i="1" s="1"/>
  <c r="C3705" i="1"/>
  <c r="J3705" i="1" s="1" a="1"/>
  <c r="J3705" i="1" s="1"/>
  <c r="C3706" i="1"/>
  <c r="J3706" i="1" s="1" a="1"/>
  <c r="J3706" i="1" s="1"/>
  <c r="C3707" i="1"/>
  <c r="J3707" i="1" s="1" a="1"/>
  <c r="J3707" i="1" s="1"/>
  <c r="C3708" i="1"/>
  <c r="J3708" i="1" s="1" a="1"/>
  <c r="J3708" i="1" s="1"/>
  <c r="C3709" i="1"/>
  <c r="J3709" i="1" s="1" a="1"/>
  <c r="J3709" i="1" s="1"/>
  <c r="C3710" i="1"/>
  <c r="J3710" i="1" s="1" a="1"/>
  <c r="J3710" i="1" s="1"/>
  <c r="C3711" i="1"/>
  <c r="J3711" i="1" s="1" a="1"/>
  <c r="J3711" i="1" s="1"/>
  <c r="C3712" i="1"/>
  <c r="J3712" i="1" s="1" a="1"/>
  <c r="J3712" i="1" s="1"/>
  <c r="C3713" i="1"/>
  <c r="J3713" i="1" s="1" a="1"/>
  <c r="J3713" i="1" s="1"/>
  <c r="C3714" i="1"/>
  <c r="C3715" i="1"/>
  <c r="C3716" i="1"/>
  <c r="J3716" i="1" s="1" a="1"/>
  <c r="J3716" i="1" s="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J4660" i="1" s="1" a="1"/>
  <c r="J4660" i="1" s="1"/>
  <c r="C4661" i="1"/>
  <c r="J4661" i="1" s="1" a="1"/>
  <c r="J4661" i="1" s="1"/>
  <c r="C4662" i="1"/>
  <c r="J4662" i="1" s="1" a="1"/>
  <c r="J4662" i="1" s="1"/>
  <c r="C4663" i="1"/>
  <c r="J4663" i="1" s="1" a="1"/>
  <c r="J4663" i="1" s="1"/>
  <c r="C4664" i="1"/>
  <c r="J4664" i="1" s="1" a="1"/>
  <c r="J4664" i="1" s="1"/>
  <c r="C4665" i="1"/>
  <c r="J4665" i="1" s="1" a="1"/>
  <c r="J4665" i="1" s="1"/>
  <c r="C4666" i="1"/>
  <c r="J4666" i="1" s="1" a="1"/>
  <c r="J4666" i="1" s="1"/>
  <c r="C4667" i="1"/>
  <c r="J4667" i="1" s="1" a="1"/>
  <c r="J4667" i="1" s="1"/>
  <c r="C4668" i="1"/>
  <c r="J4668" i="1" s="1" a="1"/>
  <c r="J4668" i="1" s="1"/>
  <c r="C4669" i="1"/>
  <c r="J4669" i="1" s="1" a="1"/>
  <c r="J4669" i="1" s="1"/>
  <c r="C4670" i="1"/>
  <c r="J4670" i="1" s="1" a="1"/>
  <c r="J4670" i="1" s="1"/>
  <c r="C4671" i="1"/>
  <c r="J4671" i="1" s="1" a="1"/>
  <c r="J4671" i="1" s="1"/>
  <c r="C4672" i="1"/>
  <c r="J4672" i="1" s="1" a="1"/>
  <c r="J4672" i="1" s="1"/>
  <c r="C4673" i="1"/>
  <c r="J4673" i="1" s="1" a="1"/>
  <c r="J4673" i="1" s="1"/>
  <c r="C4674" i="1"/>
  <c r="J4674" i="1" s="1" a="1"/>
  <c r="J4674" i="1" s="1"/>
  <c r="C4675" i="1"/>
  <c r="J4675" i="1" s="1" a="1"/>
  <c r="J4675" i="1" s="1"/>
  <c r="C4676" i="1"/>
  <c r="J4676" i="1" s="1" a="1"/>
  <c r="J4676" i="1" s="1"/>
  <c r="C4677" i="1"/>
  <c r="J4677" i="1" s="1" a="1"/>
  <c r="J4677" i="1" s="1"/>
  <c r="C4678" i="1"/>
  <c r="J4678" i="1" s="1" a="1"/>
  <c r="J4678" i="1" s="1"/>
  <c r="C4679" i="1"/>
  <c r="J4679" i="1" s="1" a="1"/>
  <c r="J4679" i="1" s="1"/>
  <c r="C4680" i="1"/>
  <c r="J4680" i="1" s="1" a="1"/>
  <c r="J4680" i="1" s="1"/>
  <c r="C4681" i="1"/>
  <c r="J4681" i="1" s="1" a="1"/>
  <c r="J4681" i="1" s="1"/>
  <c r="C4682" i="1"/>
  <c r="J4682" i="1" s="1" a="1"/>
  <c r="J4682" i="1" s="1"/>
  <c r="C4683" i="1"/>
  <c r="J4683" i="1" s="1" a="1"/>
  <c r="J4683" i="1" s="1"/>
  <c r="C4684" i="1"/>
  <c r="J4684" i="1" s="1" a="1"/>
  <c r="J4684" i="1" s="1"/>
  <c r="C4685" i="1"/>
  <c r="J4685" i="1" s="1" a="1"/>
  <c r="J4685" i="1" s="1"/>
  <c r="C4686" i="1"/>
  <c r="J4686" i="1" s="1" a="1"/>
  <c r="J4686" i="1" s="1"/>
  <c r="C4687" i="1"/>
  <c r="J4687" i="1" s="1" a="1"/>
  <c r="J4687" i="1" s="1"/>
  <c r="C4688" i="1"/>
  <c r="J4688" i="1" s="1" a="1"/>
  <c r="J4688" i="1" s="1"/>
  <c r="C4689" i="1"/>
  <c r="J4689" i="1" s="1" a="1"/>
  <c r="J4689" i="1" s="1"/>
  <c r="C4690" i="1"/>
  <c r="J4690" i="1" s="1" a="1"/>
  <c r="J4690" i="1" s="1"/>
  <c r="C4691" i="1"/>
  <c r="J4691" i="1" s="1" a="1"/>
  <c r="J4691" i="1" s="1"/>
  <c r="C4692" i="1"/>
  <c r="J4692" i="1" s="1" a="1"/>
  <c r="J4692" i="1" s="1"/>
  <c r="C4693" i="1"/>
  <c r="J4693" i="1" s="1" a="1"/>
  <c r="J4693" i="1" s="1"/>
  <c r="C4694" i="1"/>
  <c r="J4694" i="1" s="1" a="1"/>
  <c r="J4694" i="1" s="1"/>
  <c r="C4695" i="1"/>
  <c r="J4695" i="1" s="1" a="1"/>
  <c r="J4695" i="1" s="1"/>
  <c r="C4696" i="1"/>
  <c r="J4696" i="1" s="1" a="1"/>
  <c r="J4696" i="1" s="1"/>
  <c r="C4697" i="1"/>
  <c r="J4697" i="1" s="1" a="1"/>
  <c r="J4697" i="1" s="1"/>
  <c r="C4698" i="1"/>
  <c r="J4698" i="1" s="1" a="1"/>
  <c r="J4698" i="1" s="1"/>
  <c r="C4699" i="1"/>
  <c r="J4699" i="1" s="1" a="1"/>
  <c r="J4699" i="1" s="1"/>
  <c r="C4700" i="1"/>
  <c r="J4700" i="1" s="1" a="1"/>
  <c r="J4700" i="1" s="1"/>
  <c r="C4701" i="1"/>
  <c r="J4701" i="1" s="1" a="1"/>
  <c r="J4701" i="1" s="1"/>
  <c r="C4702" i="1"/>
  <c r="J4702" i="1" s="1" a="1"/>
  <c r="J4702" i="1" s="1"/>
  <c r="C4703" i="1"/>
  <c r="J4703" i="1" s="1" a="1"/>
  <c r="J4703" i="1" s="1"/>
  <c r="C4704" i="1"/>
  <c r="J4704" i="1" s="1" a="1"/>
  <c r="J4704" i="1" s="1"/>
  <c r="C4705" i="1"/>
  <c r="J4705" i="1" s="1" a="1"/>
  <c r="J4705" i="1" s="1"/>
  <c r="C4706" i="1"/>
  <c r="J4706" i="1" s="1" a="1"/>
  <c r="J4706" i="1" s="1"/>
  <c r="C4707" i="1"/>
  <c r="J4707" i="1" s="1" a="1"/>
  <c r="J4707" i="1" s="1"/>
  <c r="C4708" i="1"/>
  <c r="J4708" i="1" s="1" a="1"/>
  <c r="J4708" i="1" s="1"/>
  <c r="C4709" i="1"/>
  <c r="J4709" i="1" s="1" a="1"/>
  <c r="J4709" i="1" s="1"/>
  <c r="C4710" i="1"/>
  <c r="J4710" i="1" s="1" a="1"/>
  <c r="J4710" i="1" s="1"/>
  <c r="C4711" i="1"/>
  <c r="J4711" i="1" s="1" a="1"/>
  <c r="J4711" i="1" s="1"/>
  <c r="C4712" i="1"/>
  <c r="J4712" i="1" s="1" a="1"/>
  <c r="J4712" i="1" s="1"/>
  <c r="C4713" i="1"/>
  <c r="J4713" i="1" s="1" a="1"/>
  <c r="J4713" i="1" s="1"/>
  <c r="C4714" i="1"/>
  <c r="J4714" i="1" s="1" a="1"/>
  <c r="J4714" i="1" s="1"/>
  <c r="C4715" i="1"/>
  <c r="J4715" i="1" s="1" a="1"/>
  <c r="J4715" i="1" s="1"/>
  <c r="C4716" i="1"/>
  <c r="J4716" i="1" s="1" a="1"/>
  <c r="J4716" i="1" s="1"/>
  <c r="C4717" i="1"/>
  <c r="J4717" i="1" s="1" a="1"/>
  <c r="J4717" i="1" s="1"/>
  <c r="C4718" i="1"/>
  <c r="J4718" i="1" s="1" a="1"/>
  <c r="J4718" i="1" s="1"/>
  <c r="C4719" i="1"/>
  <c r="J4719" i="1" s="1" a="1"/>
  <c r="J4719" i="1" s="1"/>
  <c r="C4720" i="1"/>
  <c r="J4720" i="1" s="1" a="1"/>
  <c r="J4720" i="1" s="1"/>
  <c r="C4721" i="1"/>
  <c r="J4721" i="1" s="1" a="1"/>
  <c r="J4721" i="1" s="1"/>
  <c r="C4722" i="1"/>
  <c r="J4722" i="1" s="1" a="1"/>
  <c r="J4722" i="1" s="1"/>
  <c r="C4723" i="1"/>
  <c r="J4723" i="1" s="1" a="1"/>
  <c r="J4723" i="1" s="1"/>
  <c r="C4724" i="1"/>
  <c r="J4724" i="1" s="1" a="1"/>
  <c r="J4724" i="1" s="1"/>
  <c r="C4725" i="1"/>
  <c r="J4725" i="1" s="1" a="1"/>
  <c r="J4725" i="1" s="1"/>
  <c r="C4726" i="1"/>
  <c r="J4726" i="1" s="1" a="1"/>
  <c r="J4726" i="1" s="1"/>
  <c r="C4727" i="1"/>
  <c r="J4727" i="1" s="1" a="1"/>
  <c r="J4727" i="1" s="1"/>
  <c r="C4728" i="1"/>
  <c r="J4728" i="1" s="1" a="1"/>
  <c r="J4728" i="1" s="1"/>
  <c r="C4729" i="1"/>
  <c r="J4729" i="1" s="1" a="1"/>
  <c r="J4729" i="1" s="1"/>
  <c r="C4730" i="1"/>
  <c r="J4730" i="1" s="1" a="1"/>
  <c r="J4730" i="1" s="1"/>
  <c r="C4731" i="1"/>
  <c r="J4731" i="1" s="1" a="1"/>
  <c r="J4731" i="1" s="1"/>
  <c r="C4732" i="1"/>
  <c r="J4732" i="1" s="1" a="1"/>
  <c r="J4732" i="1" s="1"/>
  <c r="C4733" i="1"/>
  <c r="J4733" i="1" s="1" a="1"/>
  <c r="J4733" i="1" s="1"/>
  <c r="C4734" i="1"/>
  <c r="J4734" i="1" s="1" a="1"/>
  <c r="J4734" i="1" s="1"/>
  <c r="C4735" i="1"/>
  <c r="J4735" i="1" s="1" a="1"/>
  <c r="J4735" i="1" s="1"/>
  <c r="C4736" i="1"/>
  <c r="J4736" i="1" s="1" a="1"/>
  <c r="J4736" i="1" s="1"/>
  <c r="C4737" i="1"/>
  <c r="J4737" i="1" s="1" a="1"/>
  <c r="J4737" i="1" s="1"/>
  <c r="C4738" i="1"/>
  <c r="J4738" i="1" s="1" a="1"/>
  <c r="J4738" i="1" s="1"/>
  <c r="C4739" i="1"/>
  <c r="J4739" i="1" s="1" a="1"/>
  <c r="J4739" i="1" s="1"/>
  <c r="C4740" i="1"/>
  <c r="J4740" i="1" s="1" a="1"/>
  <c r="J4740" i="1" s="1"/>
  <c r="C4741" i="1"/>
  <c r="J4741" i="1" s="1" a="1"/>
  <c r="J4741" i="1" s="1"/>
  <c r="C4742" i="1"/>
  <c r="J4742" i="1" s="1" a="1"/>
  <c r="J4742" i="1" s="1"/>
  <c r="C4743" i="1"/>
  <c r="J4743" i="1" s="1" a="1"/>
  <c r="J4743" i="1" s="1"/>
  <c r="C4744" i="1"/>
  <c r="J4744" i="1" s="1" a="1"/>
  <c r="J4744" i="1" s="1"/>
  <c r="C4745" i="1"/>
  <c r="J4745" i="1" s="1" a="1"/>
  <c r="J4745" i="1" s="1"/>
  <c r="C4746" i="1"/>
  <c r="J4746" i="1" s="1" a="1"/>
  <c r="J4746" i="1" s="1"/>
  <c r="C4747" i="1"/>
  <c r="J4747" i="1" s="1" a="1"/>
  <c r="J4747" i="1" s="1"/>
  <c r="C4748" i="1"/>
  <c r="J4748" i="1" s="1" a="1"/>
  <c r="J4748" i="1" s="1"/>
  <c r="C4749" i="1"/>
  <c r="J4749" i="1" s="1" a="1"/>
  <c r="J4749" i="1" s="1"/>
  <c r="C4750" i="1"/>
  <c r="J4750" i="1" s="1" a="1"/>
  <c r="J4750" i="1" s="1"/>
  <c r="C4751" i="1"/>
  <c r="J4751" i="1" s="1" a="1"/>
  <c r="J4751" i="1" s="1"/>
  <c r="C4752" i="1"/>
  <c r="J4752" i="1" s="1" a="1"/>
  <c r="J4752" i="1" s="1"/>
  <c r="C4753" i="1"/>
  <c r="J4753" i="1" s="1" a="1"/>
  <c r="J4753" i="1" s="1"/>
  <c r="C4754" i="1"/>
  <c r="J4754" i="1" s="1" a="1"/>
  <c r="J4754" i="1" s="1"/>
  <c r="C4755" i="1"/>
  <c r="J4755" i="1" s="1" a="1"/>
  <c r="J4755" i="1" s="1"/>
  <c r="C4756" i="1"/>
  <c r="J4756" i="1" s="1" a="1"/>
  <c r="J4756" i="1" s="1"/>
  <c r="C4757" i="1"/>
  <c r="J4757" i="1" s="1" a="1"/>
  <c r="J4757" i="1" s="1"/>
  <c r="C4758" i="1"/>
  <c r="J4758" i="1" s="1" a="1"/>
  <c r="J4758" i="1" s="1"/>
  <c r="C4759" i="1"/>
  <c r="J4759" i="1" s="1" a="1"/>
  <c r="J4759" i="1" s="1"/>
  <c r="C4760" i="1"/>
  <c r="J4760" i="1" s="1" a="1"/>
  <c r="J4760" i="1" s="1"/>
  <c r="C4761" i="1"/>
  <c r="J4761" i="1" s="1" a="1"/>
  <c r="J4761" i="1" s="1"/>
  <c r="C4762" i="1"/>
  <c r="J4762" i="1" s="1" a="1"/>
  <c r="J4762" i="1" s="1"/>
  <c r="C4763" i="1"/>
  <c r="J4763" i="1" s="1" a="1"/>
  <c r="J4763" i="1" s="1"/>
  <c r="C4764" i="1"/>
  <c r="J4764" i="1" s="1" a="1"/>
  <c r="J4764" i="1" s="1"/>
  <c r="C4765" i="1"/>
  <c r="J4765" i="1" s="1" a="1"/>
  <c r="J4765" i="1" s="1"/>
  <c r="C4766" i="1"/>
  <c r="J4766" i="1" s="1" a="1"/>
  <c r="J4766" i="1" s="1"/>
  <c r="C4767" i="1"/>
  <c r="J4767" i="1" s="1" a="1"/>
  <c r="J4767" i="1" s="1"/>
  <c r="C4768" i="1"/>
  <c r="J4768" i="1" s="1" a="1"/>
  <c r="J4768" i="1" s="1"/>
  <c r="C4769" i="1"/>
  <c r="J4769" i="1" s="1" a="1"/>
  <c r="J4769" i="1" s="1"/>
  <c r="C4770" i="1"/>
  <c r="J4770" i="1" s="1" a="1"/>
  <c r="J4770" i="1" s="1"/>
  <c r="C4771" i="1"/>
  <c r="J4771" i="1" s="1" a="1"/>
  <c r="J4771" i="1" s="1"/>
  <c r="C4772" i="1"/>
  <c r="J4772" i="1" s="1" a="1"/>
  <c r="J4772" i="1" s="1"/>
  <c r="C4773" i="1"/>
  <c r="J4773" i="1" s="1" a="1"/>
  <c r="J4773" i="1" s="1"/>
  <c r="C4774" i="1"/>
  <c r="J4774" i="1" s="1" a="1"/>
  <c r="J4774" i="1" s="1"/>
  <c r="C4775" i="1"/>
  <c r="J4775" i="1" s="1" a="1"/>
  <c r="J4775" i="1" s="1"/>
  <c r="C4776" i="1"/>
  <c r="J4776" i="1" s="1" a="1"/>
  <c r="J4776" i="1" s="1"/>
  <c r="C4777" i="1"/>
  <c r="J4777" i="1" s="1" a="1"/>
  <c r="J4777" i="1" s="1"/>
  <c r="C4778" i="1"/>
  <c r="J4778" i="1" s="1" a="1"/>
  <c r="J4778" i="1" s="1"/>
  <c r="C4779" i="1"/>
  <c r="J4779" i="1" s="1" a="1"/>
  <c r="J4779" i="1" s="1"/>
  <c r="C4780" i="1"/>
  <c r="J4780" i="1" s="1" a="1"/>
  <c r="J4780" i="1" s="1"/>
  <c r="C4781" i="1"/>
  <c r="J4781" i="1" s="1" a="1"/>
  <c r="J4781" i="1" s="1"/>
  <c r="C4782" i="1"/>
  <c r="J4782" i="1" s="1" a="1"/>
  <c r="J4782" i="1" s="1"/>
  <c r="C4783" i="1"/>
  <c r="J4783" i="1" s="1" a="1"/>
  <c r="J4783" i="1" s="1"/>
  <c r="C4784" i="1"/>
  <c r="J4784" i="1" s="1" a="1"/>
  <c r="J4784" i="1" s="1"/>
  <c r="C4785" i="1"/>
  <c r="J4785" i="1" s="1" a="1"/>
  <c r="J4785" i="1" s="1"/>
  <c r="C4786" i="1"/>
  <c r="J4786" i="1" s="1" a="1"/>
  <c r="J4786" i="1" s="1"/>
  <c r="C4787" i="1"/>
  <c r="J4787" i="1" s="1" a="1"/>
  <c r="J4787" i="1" s="1"/>
  <c r="C4788" i="1"/>
  <c r="J4788" i="1" s="1" a="1"/>
  <c r="J4788" i="1" s="1"/>
  <c r="C4789" i="1"/>
  <c r="J4789" i="1" s="1" a="1"/>
  <c r="J4789" i="1" s="1"/>
  <c r="C4790" i="1"/>
  <c r="J4790" i="1" s="1" a="1"/>
  <c r="J4790" i="1" s="1"/>
  <c r="C4791" i="1"/>
  <c r="J4791" i="1" s="1" a="1"/>
  <c r="J4791" i="1" s="1"/>
  <c r="C4792" i="1"/>
  <c r="J4792" i="1" s="1" a="1"/>
  <c r="J4792" i="1" s="1"/>
  <c r="C4793" i="1"/>
  <c r="J4793" i="1" s="1" a="1"/>
  <c r="J4793" i="1" s="1"/>
  <c r="C4794" i="1"/>
  <c r="J4794" i="1" s="1" a="1"/>
  <c r="J4794" i="1" s="1"/>
  <c r="C4795" i="1"/>
  <c r="J4795" i="1" s="1" a="1"/>
  <c r="J4795" i="1" s="1"/>
  <c r="C4796" i="1"/>
  <c r="J4796" i="1" s="1" a="1"/>
  <c r="J4796" i="1" s="1"/>
  <c r="C4797" i="1"/>
  <c r="J4797" i="1" s="1" a="1"/>
  <c r="J4797" i="1" s="1"/>
  <c r="C4798" i="1"/>
  <c r="J4798" i="1" s="1" a="1"/>
  <c r="J4798" i="1" s="1"/>
  <c r="C4799" i="1"/>
  <c r="J4799" i="1" s="1" a="1"/>
  <c r="J4799" i="1" s="1"/>
  <c r="C4800" i="1"/>
  <c r="J4800" i="1" s="1" a="1"/>
  <c r="J4800" i="1" s="1"/>
  <c r="C4801" i="1"/>
  <c r="J4801" i="1" s="1" a="1"/>
  <c r="J4801" i="1" s="1"/>
  <c r="C4802" i="1"/>
  <c r="J4802" i="1" s="1" a="1"/>
  <c r="J4802" i="1" s="1"/>
  <c r="C4803" i="1"/>
  <c r="J4803" i="1" s="1" a="1"/>
  <c r="J4803" i="1" s="1"/>
  <c r="C4804" i="1"/>
  <c r="J4804" i="1" s="1" a="1"/>
  <c r="J4804" i="1" s="1"/>
  <c r="C4805" i="1"/>
  <c r="J4805" i="1" s="1" a="1"/>
  <c r="J4805" i="1" s="1"/>
  <c r="C4806" i="1"/>
  <c r="J4806" i="1" s="1" a="1"/>
  <c r="J4806" i="1" s="1"/>
  <c r="C4807" i="1"/>
  <c r="J4807" i="1" s="1" a="1"/>
  <c r="J4807" i="1" s="1"/>
  <c r="C4808" i="1"/>
  <c r="J4808" i="1" s="1" a="1"/>
  <c r="J4808" i="1" s="1"/>
  <c r="C4809" i="1"/>
  <c r="J4809" i="1" s="1" a="1"/>
  <c r="J4809" i="1" s="1"/>
  <c r="C4810" i="1"/>
  <c r="J4810" i="1" s="1" a="1"/>
  <c r="J4810" i="1" s="1"/>
  <c r="C4811" i="1"/>
  <c r="J4811" i="1" s="1" a="1"/>
  <c r="J4811" i="1" s="1"/>
  <c r="C4812" i="1"/>
  <c r="J4812" i="1" s="1" a="1"/>
  <c r="J4812" i="1" s="1"/>
  <c r="C4813" i="1"/>
  <c r="J4813" i="1" s="1" a="1"/>
  <c r="J4813" i="1" s="1"/>
  <c r="C4814" i="1"/>
  <c r="J4814" i="1" s="1" a="1"/>
  <c r="J4814" i="1" s="1"/>
  <c r="C4815" i="1"/>
  <c r="J4815" i="1" s="1" a="1"/>
  <c r="J4815" i="1" s="1"/>
  <c r="C4816" i="1"/>
  <c r="J4816" i="1" s="1" a="1"/>
  <c r="J4816" i="1" s="1"/>
  <c r="C4817" i="1"/>
  <c r="J4817" i="1" s="1" a="1"/>
  <c r="J4817" i="1" s="1"/>
  <c r="C4818" i="1"/>
  <c r="J4818" i="1" s="1" a="1"/>
  <c r="J4818" i="1" s="1"/>
  <c r="C4819" i="1"/>
  <c r="J4819" i="1" s="1" a="1"/>
  <c r="J4819" i="1" s="1"/>
  <c r="C4820" i="1"/>
  <c r="J4820" i="1" s="1" a="1"/>
  <c r="J4820" i="1" s="1"/>
  <c r="C4821" i="1"/>
  <c r="J4821" i="1" s="1" a="1"/>
  <c r="J4821" i="1" s="1"/>
  <c r="C4822" i="1"/>
  <c r="J4822" i="1" s="1" a="1"/>
  <c r="J4822" i="1" s="1"/>
  <c r="C4823" i="1"/>
  <c r="J4823" i="1" s="1" a="1"/>
  <c r="J4823" i="1" s="1"/>
  <c r="C4824" i="1"/>
  <c r="J4824" i="1" s="1" a="1"/>
  <c r="J4824" i="1" s="1"/>
  <c r="C4825" i="1"/>
  <c r="J4825" i="1" s="1" a="1"/>
  <c r="J4825" i="1" s="1"/>
  <c r="C4826" i="1"/>
  <c r="J4826" i="1" s="1" a="1"/>
  <c r="J4826" i="1" s="1"/>
  <c r="C4827" i="1"/>
  <c r="J4827" i="1" s="1" a="1"/>
  <c r="J4827" i="1" s="1"/>
  <c r="C4828" i="1"/>
  <c r="J4828" i="1" s="1" a="1"/>
  <c r="J4828" i="1" s="1"/>
  <c r="C4829" i="1"/>
  <c r="J4829" i="1" s="1" a="1"/>
  <c r="J4829" i="1" s="1"/>
  <c r="C4830" i="1"/>
  <c r="J4830" i="1" s="1" a="1"/>
  <c r="J4830" i="1" s="1"/>
  <c r="C4831" i="1"/>
  <c r="J4831" i="1" s="1" a="1"/>
  <c r="J4831" i="1" s="1"/>
  <c r="C4832" i="1"/>
  <c r="J4832" i="1" s="1" a="1"/>
  <c r="J4832" i="1" s="1"/>
  <c r="C4833" i="1"/>
  <c r="J4833" i="1" s="1" a="1"/>
  <c r="J4833" i="1" s="1"/>
  <c r="C4834" i="1"/>
  <c r="J4834" i="1" s="1" a="1"/>
  <c r="J4834" i="1" s="1"/>
  <c r="C4835" i="1"/>
  <c r="J4835" i="1" s="1" a="1"/>
  <c r="J4835" i="1" s="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J4950" i="1" s="1" a="1"/>
  <c r="J4950" i="1" s="1"/>
  <c r="C4951" i="1"/>
  <c r="C4952" i="1"/>
  <c r="C4953" i="1"/>
  <c r="J4953" i="1" s="1" a="1"/>
  <c r="J4953" i="1" s="1"/>
  <c r="C4954" i="1"/>
  <c r="C4955" i="1"/>
  <c r="C4956" i="1"/>
  <c r="C4957" i="1"/>
  <c r="J4957" i="1" s="1" a="1"/>
  <c r="J4957" i="1" s="1"/>
  <c r="C4958" i="1"/>
  <c r="J4958" i="1" s="1" a="1"/>
  <c r="J4958" i="1" s="1"/>
  <c r="C4959" i="1"/>
  <c r="C4960" i="1"/>
  <c r="J4960" i="1" s="1" a="1"/>
  <c r="J4960" i="1" s="1"/>
  <c r="C4961" i="1"/>
  <c r="J4961" i="1" s="1" a="1"/>
  <c r="J4961" i="1" s="1"/>
  <c r="C4962" i="1"/>
  <c r="J4962" i="1" s="1" a="1"/>
  <c r="J4962" i="1" s="1"/>
  <c r="C4963" i="1"/>
  <c r="C4964" i="1"/>
  <c r="J4964" i="1" s="1" a="1"/>
  <c r="J4964" i="1" s="1"/>
  <c r="C4965" i="1"/>
  <c r="J4965" i="1" s="1" a="1"/>
  <c r="J4965" i="1" s="1"/>
  <c r="C4966" i="1"/>
  <c r="J4966" i="1" s="1" a="1"/>
  <c r="J4966" i="1" s="1"/>
  <c r="C4967" i="1"/>
  <c r="J4967" i="1" s="1" a="1"/>
  <c r="J4967" i="1" s="1"/>
  <c r="C4968" i="1"/>
  <c r="J4968" i="1" s="1" a="1"/>
  <c r="J4968" i="1" s="1"/>
  <c r="C4969" i="1"/>
  <c r="J4969" i="1" s="1" a="1"/>
  <c r="J4969" i="1" s="1"/>
  <c r="C4970" i="1"/>
  <c r="C4971" i="1"/>
  <c r="J4971" i="1" s="1" a="1"/>
  <c r="J4971" i="1" s="1"/>
  <c r="C4972" i="1"/>
  <c r="J4972" i="1" s="1" a="1"/>
  <c r="J4972" i="1" s="1"/>
  <c r="C4973" i="1"/>
  <c r="J4973" i="1" s="1" a="1"/>
  <c r="J4973" i="1" s="1"/>
  <c r="C4974" i="1"/>
  <c r="J4974" i="1" s="1" a="1"/>
  <c r="J4974" i="1" s="1"/>
  <c r="C4975" i="1"/>
  <c r="J4975" i="1" s="1" a="1"/>
  <c r="J4975" i="1" s="1"/>
  <c r="C4976" i="1"/>
  <c r="J4976" i="1" s="1" a="1"/>
  <c r="J4976" i="1" s="1"/>
  <c r="C4977" i="1"/>
  <c r="J4977" i="1" s="1" a="1"/>
  <c r="J4977" i="1" s="1"/>
  <c r="C4978" i="1"/>
  <c r="J4978" i="1" s="1" a="1"/>
  <c r="J4978" i="1" s="1"/>
  <c r="C4979" i="1"/>
  <c r="C4980" i="1"/>
  <c r="J4980" i="1" s="1" a="1"/>
  <c r="J4980" i="1" s="1"/>
  <c r="C4981" i="1"/>
  <c r="J4981" i="1" s="1" a="1"/>
  <c r="J4981" i="1" s="1"/>
  <c r="C4982" i="1"/>
  <c r="J4982" i="1" s="1" a="1"/>
  <c r="J4982" i="1" s="1"/>
  <c r="C4983" i="1"/>
  <c r="J4983" i="1" s="1" a="1"/>
  <c r="J4983" i="1" s="1"/>
  <c r="C4984" i="1"/>
  <c r="J4984" i="1" s="1" a="1"/>
  <c r="J4984" i="1" s="1"/>
  <c r="C4985" i="1"/>
  <c r="J4985" i="1" s="1" a="1"/>
  <c r="J4985" i="1" s="1"/>
  <c r="C4986" i="1"/>
  <c r="J4986" i="1" s="1" a="1"/>
  <c r="J4986" i="1" s="1"/>
  <c r="C4987" i="1"/>
  <c r="J4987" i="1" s="1" a="1"/>
  <c r="J4987" i="1" s="1"/>
  <c r="C4988" i="1"/>
  <c r="J4988" i="1" s="1" a="1"/>
  <c r="J4988" i="1" s="1"/>
  <c r="C4989" i="1"/>
  <c r="J4989" i="1" s="1" a="1"/>
  <c r="J4989" i="1" s="1"/>
  <c r="C4990" i="1"/>
  <c r="J4990" i="1" s="1" a="1"/>
  <c r="J4990" i="1" s="1"/>
  <c r="C4991" i="1"/>
  <c r="J4991" i="1" s="1" a="1"/>
  <c r="J4991" i="1" s="1"/>
  <c r="C4992" i="1"/>
  <c r="J4992" i="1" s="1" a="1"/>
  <c r="J4992" i="1" s="1"/>
  <c r="C4993" i="1"/>
  <c r="J4993" i="1" s="1" a="1"/>
  <c r="J4993" i="1" s="1"/>
  <c r="C4994" i="1"/>
  <c r="J4994" i="1" s="1" a="1"/>
  <c r="J4994" i="1" s="1"/>
  <c r="C4995" i="1"/>
  <c r="J4995" i="1" s="1" a="1"/>
  <c r="J4995" i="1" s="1"/>
  <c r="C4996" i="1"/>
  <c r="J4996" i="1" s="1" a="1"/>
  <c r="J4996" i="1" s="1"/>
  <c r="C4997" i="1"/>
  <c r="J4997" i="1" s="1" a="1"/>
  <c r="J4997" i="1" s="1"/>
  <c r="C4998" i="1"/>
  <c r="J4998" i="1" s="1" a="1"/>
  <c r="J4998" i="1" s="1"/>
  <c r="C4999" i="1"/>
  <c r="J4999" i="1" s="1" a="1"/>
  <c r="J4999" i="1" s="1"/>
  <c r="C5000" i="1"/>
  <c r="J5000" i="1" s="1" a="1"/>
  <c r="J5000" i="1" s="1"/>
  <c r="C5001" i="1"/>
  <c r="J5001" i="1" s="1" a="1"/>
  <c r="J5001" i="1" s="1"/>
  <c r="C5002" i="1"/>
  <c r="J5002" i="1" s="1" a="1"/>
  <c r="J5002" i="1" s="1"/>
  <c r="C5003" i="1"/>
  <c r="J5003" i="1" s="1" a="1"/>
  <c r="J5003" i="1" s="1"/>
  <c r="C5004" i="1"/>
  <c r="J5004" i="1" s="1" a="1"/>
  <c r="J5004" i="1" s="1"/>
  <c r="C5005" i="1"/>
  <c r="J5005" i="1" s="1" a="1"/>
  <c r="J5005" i="1" s="1"/>
  <c r="C5006" i="1"/>
  <c r="J5006" i="1" s="1" a="1"/>
  <c r="J5006" i="1" s="1"/>
  <c r="C5007" i="1"/>
  <c r="J5007" i="1" s="1" a="1"/>
  <c r="J5007" i="1" s="1"/>
  <c r="C5008" i="1"/>
  <c r="J5008" i="1" s="1" a="1"/>
  <c r="J5008" i="1" s="1"/>
  <c r="C5009" i="1"/>
  <c r="J5009" i="1" s="1" a="1"/>
  <c r="J5009" i="1" s="1"/>
  <c r="C5010" i="1"/>
  <c r="J5010" i="1" s="1" a="1"/>
  <c r="J5010" i="1" s="1"/>
  <c r="C5011" i="1"/>
  <c r="J5011" i="1" s="1" a="1"/>
  <c r="J5011" i="1" s="1"/>
  <c r="C5012" i="1"/>
  <c r="J5012" i="1" s="1" a="1"/>
  <c r="J5012" i="1" s="1"/>
  <c r="C5013" i="1"/>
  <c r="J5013" i="1" s="1" a="1"/>
  <c r="J5013" i="1" s="1"/>
  <c r="C5014" i="1"/>
  <c r="J5014" i="1" s="1" a="1"/>
  <c r="J5014" i="1" s="1"/>
  <c r="C5015" i="1"/>
  <c r="J5015" i="1" s="1" a="1"/>
  <c r="J5015" i="1" s="1"/>
  <c r="C5016" i="1"/>
  <c r="J5016" i="1" s="1" a="1"/>
  <c r="J5016" i="1" s="1"/>
  <c r="C5017" i="1"/>
  <c r="J5017" i="1" s="1" a="1"/>
  <c r="J5017" i="1" s="1"/>
  <c r="C5018" i="1"/>
  <c r="J5018" i="1" s="1" a="1"/>
  <c r="J5018" i="1" s="1"/>
  <c r="C5019" i="1"/>
  <c r="J5019" i="1" s="1" a="1"/>
  <c r="J5019" i="1" s="1"/>
  <c r="C5020" i="1"/>
  <c r="J5020" i="1" s="1" a="1"/>
  <c r="J5020" i="1" s="1"/>
  <c r="C5021" i="1"/>
  <c r="J5021" i="1" s="1" a="1"/>
  <c r="J5021" i="1" s="1"/>
  <c r="C5022" i="1"/>
  <c r="J5022" i="1" s="1" a="1"/>
  <c r="J5022" i="1" s="1"/>
  <c r="C5023" i="1"/>
  <c r="J5023" i="1" s="1" a="1"/>
  <c r="J5023" i="1" s="1"/>
  <c r="C5024" i="1"/>
  <c r="J5024" i="1" s="1" a="1"/>
  <c r="J5024" i="1" s="1"/>
  <c r="C5025" i="1"/>
  <c r="J5025" i="1" s="1" a="1"/>
  <c r="J5025" i="1" s="1"/>
  <c r="C5026" i="1"/>
  <c r="J5026" i="1" s="1" a="1"/>
  <c r="J5026" i="1" s="1"/>
  <c r="C5027" i="1"/>
  <c r="J5027" i="1" s="1" a="1"/>
  <c r="J5027" i="1" s="1"/>
  <c r="C5028" i="1"/>
  <c r="J5028" i="1" s="1" a="1"/>
  <c r="J5028" i="1" s="1"/>
  <c r="C5029" i="1"/>
  <c r="J5029" i="1" s="1" a="1"/>
  <c r="J5029" i="1" s="1"/>
  <c r="C5030" i="1"/>
  <c r="C5031" i="1"/>
  <c r="J5031" i="1" s="1" a="1"/>
  <c r="J5031" i="1" s="1"/>
  <c r="C5032" i="1"/>
  <c r="J5032" i="1" s="1" a="1"/>
  <c r="J5032" i="1" s="1"/>
  <c r="C5033" i="1"/>
  <c r="J5033" i="1" s="1" a="1"/>
  <c r="J5033" i="1" s="1"/>
  <c r="C5034" i="1"/>
  <c r="J5034" i="1" s="1" a="1"/>
  <c r="J5034" i="1" s="1"/>
  <c r="C5035" i="1"/>
  <c r="J5035" i="1" s="1" a="1"/>
  <c r="J5035" i="1" s="1"/>
  <c r="C5036" i="1"/>
  <c r="J5036" i="1" s="1" a="1"/>
  <c r="J5036" i="1" s="1"/>
  <c r="C5037" i="1"/>
  <c r="J5037" i="1" s="1" a="1"/>
  <c r="J5037" i="1" s="1"/>
  <c r="C5038" i="1"/>
  <c r="J5038" i="1" s="1" a="1"/>
  <c r="J5038" i="1" s="1"/>
  <c r="C5039" i="1"/>
  <c r="J5039" i="1" s="1" a="1"/>
  <c r="J5039" i="1" s="1"/>
  <c r="C5040" i="1"/>
  <c r="J5040" i="1" s="1" a="1"/>
  <c r="J5040" i="1" s="1"/>
  <c r="C5041" i="1"/>
  <c r="J5041" i="1" s="1" a="1"/>
  <c r="J5041" i="1" s="1"/>
  <c r="C5042" i="1"/>
  <c r="J5042" i="1" s="1" a="1"/>
  <c r="J5042" i="1" s="1"/>
  <c r="C5043" i="1"/>
  <c r="J5043" i="1" s="1" a="1"/>
  <c r="J5043" i="1" s="1"/>
  <c r="C5044" i="1"/>
  <c r="J5044" i="1" s="1" a="1"/>
  <c r="J5044" i="1" s="1"/>
  <c r="C5045" i="1"/>
  <c r="J5045" i="1" s="1" a="1"/>
  <c r="J5045" i="1" s="1"/>
  <c r="C5046" i="1"/>
  <c r="J5046" i="1" s="1" a="1"/>
  <c r="J5046" i="1" s="1"/>
  <c r="C5047" i="1"/>
  <c r="J5047" i="1" s="1" a="1"/>
  <c r="J5047" i="1" s="1"/>
  <c r="C5048" i="1"/>
  <c r="J5048" i="1" s="1" a="1"/>
  <c r="J5048" i="1" s="1"/>
  <c r="C5049" i="1"/>
  <c r="J5049" i="1" s="1" a="1"/>
  <c r="J5049" i="1" s="1"/>
  <c r="C5050" i="1"/>
  <c r="J5050" i="1" s="1" a="1"/>
  <c r="J5050" i="1" s="1"/>
  <c r="C5051" i="1"/>
  <c r="J5051" i="1" s="1" a="1"/>
  <c r="J5051" i="1" s="1"/>
  <c r="C5052" i="1"/>
  <c r="J5052" i="1" s="1" a="1"/>
  <c r="J5052" i="1" s="1"/>
  <c r="C5053" i="1"/>
  <c r="J5053" i="1" s="1" a="1"/>
  <c r="J5053" i="1" s="1"/>
  <c r="C5054" i="1"/>
  <c r="J5054" i="1" s="1" a="1"/>
  <c r="J5054" i="1" s="1"/>
  <c r="C5055" i="1"/>
  <c r="J5055" i="1" s="1" a="1"/>
  <c r="J5055" i="1" s="1"/>
  <c r="C5056" i="1"/>
  <c r="J5056" i="1" s="1" a="1"/>
  <c r="J5056" i="1" s="1"/>
  <c r="C5057" i="1"/>
  <c r="J5057" i="1" s="1" a="1"/>
  <c r="J5057" i="1" s="1"/>
  <c r="C5058" i="1"/>
  <c r="J5058" i="1" s="1" a="1"/>
  <c r="J5058" i="1" s="1"/>
  <c r="C5059" i="1"/>
  <c r="J5059" i="1" s="1" a="1"/>
  <c r="J5059" i="1" s="1"/>
  <c r="C5060" i="1"/>
  <c r="J5060" i="1" s="1" a="1"/>
  <c r="J5060" i="1" s="1"/>
  <c r="C5061" i="1"/>
  <c r="J5061" i="1" s="1" a="1"/>
  <c r="J5061" i="1" s="1"/>
  <c r="C5062" i="1"/>
  <c r="J5062" i="1" s="1" a="1"/>
  <c r="J5062" i="1" s="1"/>
  <c r="C5063" i="1"/>
  <c r="J5063" i="1" s="1" a="1"/>
  <c r="J5063" i="1" s="1"/>
  <c r="C5064" i="1"/>
  <c r="J5064" i="1" s="1" a="1"/>
  <c r="J5064" i="1" s="1"/>
  <c r="C5065" i="1"/>
  <c r="J5065" i="1" s="1" a="1"/>
  <c r="J5065" i="1" s="1"/>
  <c r="C5066" i="1"/>
  <c r="J5066" i="1" s="1" a="1"/>
  <c r="J5066" i="1" s="1"/>
  <c r="C5067" i="1"/>
  <c r="J5067" i="1" s="1" a="1"/>
  <c r="J5067" i="1" s="1"/>
  <c r="C5068" i="1"/>
  <c r="J5068" i="1" s="1" a="1"/>
  <c r="J5068" i="1" s="1"/>
  <c r="C5069" i="1"/>
  <c r="J5069" i="1" s="1" a="1"/>
  <c r="J5069" i="1" s="1"/>
  <c r="C5070" i="1"/>
  <c r="J5070" i="1" s="1" a="1"/>
  <c r="J5070" i="1" s="1"/>
  <c r="C5071" i="1"/>
  <c r="J5071" i="1" s="1" a="1"/>
  <c r="J5071" i="1" s="1"/>
  <c r="C5072" i="1"/>
  <c r="J5072" i="1" s="1" a="1"/>
  <c r="J5072" i="1" s="1"/>
  <c r="C5073" i="1"/>
  <c r="J5073" i="1" s="1" a="1"/>
  <c r="J5073" i="1" s="1"/>
  <c r="C5074" i="1"/>
  <c r="J5074" i="1" s="1" a="1"/>
  <c r="J5074" i="1" s="1"/>
  <c r="C5075" i="1"/>
  <c r="J5075" i="1" s="1" a="1"/>
  <c r="J5075" i="1" s="1"/>
  <c r="C5076" i="1"/>
  <c r="J5076" i="1" s="1" a="1"/>
  <c r="J5076" i="1" s="1"/>
  <c r="C5077" i="1"/>
  <c r="J5077" i="1" s="1" a="1"/>
  <c r="J5077" i="1" s="1"/>
  <c r="C5078" i="1"/>
  <c r="J5078" i="1" s="1" a="1"/>
  <c r="J5078" i="1" s="1"/>
  <c r="C5079" i="1"/>
  <c r="J5079" i="1" s="1" a="1"/>
  <c r="J5079" i="1" s="1"/>
  <c r="C5080" i="1"/>
  <c r="J5080" i="1" s="1" a="1"/>
  <c r="J5080" i="1" s="1"/>
  <c r="C5081" i="1"/>
  <c r="J5081" i="1" s="1" a="1"/>
  <c r="J5081" i="1" s="1"/>
  <c r="C5082" i="1"/>
  <c r="J5082" i="1" s="1" a="1"/>
  <c r="J5082" i="1" s="1"/>
  <c r="C5083" i="1"/>
  <c r="J5083" i="1" s="1" a="1"/>
  <c r="J5083" i="1" s="1"/>
  <c r="C5084" i="1"/>
  <c r="J5084" i="1" s="1" a="1"/>
  <c r="J5084" i="1" s="1"/>
  <c r="C5085" i="1"/>
  <c r="J5085" i="1" s="1" a="1"/>
  <c r="J5085" i="1" s="1"/>
  <c r="C5086" i="1"/>
  <c r="J5086" i="1" s="1" a="1"/>
  <c r="J5086" i="1" s="1"/>
  <c r="C5087" i="1"/>
  <c r="J5087" i="1" s="1" a="1"/>
  <c r="J5087" i="1" s="1"/>
  <c r="C5088" i="1"/>
  <c r="J5088" i="1" s="1" a="1"/>
  <c r="J5088" i="1" s="1"/>
  <c r="C5089" i="1"/>
  <c r="J5089" i="1" s="1" a="1"/>
  <c r="J5089" i="1" s="1"/>
  <c r="C5090" i="1"/>
  <c r="J5090" i="1" s="1" a="1"/>
  <c r="J5090" i="1" s="1"/>
  <c r="C5091" i="1"/>
  <c r="J5091" i="1" s="1" a="1"/>
  <c r="J5091" i="1" s="1"/>
  <c r="C5092" i="1"/>
  <c r="J5092" i="1" s="1" a="1"/>
  <c r="J5092" i="1" s="1"/>
  <c r="C5093" i="1"/>
  <c r="J5093" i="1" s="1" a="1"/>
  <c r="J5093" i="1" s="1"/>
  <c r="C5094" i="1"/>
  <c r="J5094" i="1" s="1" a="1"/>
  <c r="J5094" i="1" s="1"/>
  <c r="C5095" i="1"/>
  <c r="J5095" i="1" s="1" a="1"/>
  <c r="J5095" i="1" s="1"/>
  <c r="C5096" i="1"/>
  <c r="J5096" i="1" s="1" a="1"/>
  <c r="J5096" i="1" s="1"/>
  <c r="C5097" i="1"/>
  <c r="J5097" i="1" s="1" a="1"/>
  <c r="J5097" i="1" s="1"/>
  <c r="C5098" i="1"/>
  <c r="J5098" i="1" s="1" a="1"/>
  <c r="J5098" i="1" s="1"/>
  <c r="C5099" i="1"/>
  <c r="J5099" i="1" s="1" a="1"/>
  <c r="J5099" i="1" s="1"/>
  <c r="C5100" i="1"/>
  <c r="J5100" i="1" s="1" a="1"/>
  <c r="J5100" i="1" s="1"/>
  <c r="C5101" i="1"/>
  <c r="J5101" i="1" s="1" a="1"/>
  <c r="J5101" i="1" s="1"/>
  <c r="C5102" i="1"/>
  <c r="J5102" i="1" s="1" a="1"/>
  <c r="J5102" i="1" s="1"/>
  <c r="C5103" i="1"/>
  <c r="J5103" i="1" s="1" a="1"/>
  <c r="J5103" i="1" s="1"/>
  <c r="C5104" i="1"/>
  <c r="J5104" i="1" s="1" a="1"/>
  <c r="J5104" i="1" s="1"/>
  <c r="C5105" i="1"/>
  <c r="C5106" i="1"/>
  <c r="C5107" i="1"/>
  <c r="C5108" i="1"/>
  <c r="C5109" i="1"/>
  <c r="C5110" i="1"/>
  <c r="J5110" i="1" s="1" a="1"/>
  <c r="J5110" i="1" s="1"/>
  <c r="C5111" i="1"/>
  <c r="J5111" i="1" s="1" a="1"/>
  <c r="J5111" i="1" s="1"/>
  <c r="C5112" i="1"/>
  <c r="J5112" i="1" s="1" a="1"/>
  <c r="J5112" i="1" s="1"/>
  <c r="C5113" i="1"/>
  <c r="J5113" i="1" s="1" a="1"/>
  <c r="J5113" i="1" s="1"/>
  <c r="C5114" i="1"/>
  <c r="J5114" i="1" s="1" a="1"/>
  <c r="J5114" i="1" s="1"/>
  <c r="C5115" i="1"/>
  <c r="J5115" i="1" s="1" a="1"/>
  <c r="J5115" i="1" s="1"/>
  <c r="C5116" i="1"/>
  <c r="J5116" i="1" s="1" a="1"/>
  <c r="J5116" i="1" s="1"/>
  <c r="C5117" i="1"/>
  <c r="J5117" i="1" s="1" a="1"/>
  <c r="J5117" i="1" s="1"/>
  <c r="C5118" i="1"/>
  <c r="J5118" i="1" s="1" a="1"/>
  <c r="J5118" i="1" s="1"/>
  <c r="C5119" i="1"/>
  <c r="J5119" i="1" s="1" a="1"/>
  <c r="J5119" i="1" s="1"/>
  <c r="C5120" i="1"/>
  <c r="J5120" i="1" s="1" a="1"/>
  <c r="J5120" i="1" s="1"/>
  <c r="C5121" i="1"/>
  <c r="J5121" i="1" s="1" a="1"/>
  <c r="J5121" i="1" s="1"/>
  <c r="C5122" i="1"/>
  <c r="J5122" i="1" s="1" a="1"/>
  <c r="J5122" i="1" s="1"/>
  <c r="C5123" i="1"/>
  <c r="J5123" i="1" s="1" a="1"/>
  <c r="J5123" i="1" s="1"/>
  <c r="C5124" i="1"/>
  <c r="J5124" i="1" s="1" a="1"/>
  <c r="J5124" i="1" s="1"/>
  <c r="C5125" i="1"/>
  <c r="J5125" i="1" s="1" a="1"/>
  <c r="J5125" i="1" s="1"/>
  <c r="C5126" i="1"/>
  <c r="J5126" i="1" s="1" a="1"/>
  <c r="J5126" i="1" s="1"/>
  <c r="C5127" i="1"/>
  <c r="J5127" i="1" s="1" a="1"/>
  <c r="J5127" i="1" s="1"/>
  <c r="C5128" i="1"/>
  <c r="J5128" i="1" s="1" a="1"/>
  <c r="J5128" i="1" s="1"/>
  <c r="C5129" i="1"/>
  <c r="C5130" i="1"/>
  <c r="C5131" i="1"/>
  <c r="C5132" i="1"/>
  <c r="C5133" i="1"/>
  <c r="C5134" i="1"/>
  <c r="C5135" i="1"/>
  <c r="C5136" i="1"/>
  <c r="C5137" i="1"/>
  <c r="C5138" i="1"/>
  <c r="J5138" i="1" s="1" a="1"/>
  <c r="J5138" i="1" s="1"/>
  <c r="C5139" i="1"/>
  <c r="J5139" i="1" s="1" a="1"/>
  <c r="J5139" i="1" s="1"/>
  <c r="C5140" i="1"/>
  <c r="J5140" i="1" s="1" a="1"/>
  <c r="J5140" i="1" s="1"/>
  <c r="C5141" i="1"/>
  <c r="J5141" i="1" s="1" a="1"/>
  <c r="J5141" i="1" s="1"/>
  <c r="C5142" i="1"/>
  <c r="J5142" i="1" s="1" a="1"/>
  <c r="J5142" i="1" s="1"/>
  <c r="C5143" i="1"/>
  <c r="J5143" i="1" s="1" a="1"/>
  <c r="J5143" i="1" s="1"/>
  <c r="C5144" i="1"/>
  <c r="J5144" i="1" s="1" a="1"/>
  <c r="J5144" i="1" s="1"/>
  <c r="C5145" i="1"/>
  <c r="J5145" i="1" s="1" a="1"/>
  <c r="J5145" i="1" s="1"/>
  <c r="C5146" i="1"/>
  <c r="J5146" i="1" s="1" a="1"/>
  <c r="J5146" i="1" s="1"/>
  <c r="C5147" i="1"/>
  <c r="J5147" i="1" s="1" a="1"/>
  <c r="J5147" i="1" s="1"/>
  <c r="C5148" i="1"/>
  <c r="J5148" i="1" s="1" a="1"/>
  <c r="J5148" i="1" s="1"/>
  <c r="C5149" i="1"/>
  <c r="J5149" i="1" s="1" a="1"/>
  <c r="J5149" i="1" s="1"/>
  <c r="C5150" i="1"/>
  <c r="J5150" i="1" s="1" a="1"/>
  <c r="J5150" i="1" s="1"/>
  <c r="C5151" i="1"/>
  <c r="J5151" i="1" s="1" a="1"/>
  <c r="J5151" i="1" s="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J5234" i="1" s="1" a="1"/>
  <c r="J5234" i="1" s="1"/>
  <c r="C5235" i="1"/>
  <c r="J5235" i="1" s="1" a="1"/>
  <c r="J5235" i="1" s="1"/>
  <c r="C5236" i="1"/>
  <c r="J5236" i="1" s="1" a="1"/>
  <c r="J5236" i="1" s="1"/>
  <c r="C5237" i="1"/>
  <c r="J5237" i="1" s="1" a="1"/>
  <c r="J5237" i="1" s="1"/>
  <c r="C5238" i="1"/>
  <c r="J5238" i="1" s="1" a="1"/>
  <c r="J5238" i="1" s="1"/>
  <c r="C5239" i="1"/>
  <c r="J5239" i="1" s="1" a="1"/>
  <c r="J5239" i="1" s="1"/>
  <c r="C5240" i="1"/>
  <c r="J5240" i="1" s="1" a="1"/>
  <c r="J5240" i="1" s="1"/>
  <c r="C5241" i="1"/>
  <c r="J5241" i="1" s="1" a="1"/>
  <c r="J5241" i="1" s="1"/>
  <c r="C5242" i="1"/>
  <c r="J5242" i="1" s="1" a="1"/>
  <c r="J5242" i="1" s="1"/>
  <c r="C5243" i="1"/>
  <c r="C5244" i="1"/>
  <c r="C5245" i="1"/>
  <c r="C5246" i="1"/>
  <c r="C5248" i="1"/>
  <c r="C5249" i="1"/>
  <c r="J5249" i="1" s="1" a="1"/>
  <c r="J5249" i="1" s="1"/>
  <c r="C5250" i="1"/>
  <c r="J5250" i="1" s="1" a="1"/>
  <c r="J5250" i="1" s="1"/>
  <c r="C5251" i="1"/>
  <c r="C5252" i="1"/>
  <c r="C5253" i="1"/>
  <c r="J5253" i="1" s="1" a="1"/>
  <c r="J5253" i="1" s="1"/>
  <c r="C5254" i="1"/>
  <c r="J5254" i="1" s="1" a="1"/>
  <c r="J5254" i="1" s="1"/>
  <c r="C5255" i="1"/>
  <c r="C5256" i="1"/>
  <c r="C5257" i="1"/>
  <c r="C5258" i="1"/>
  <c r="C5259" i="1"/>
  <c r="C5260" i="1"/>
  <c r="C5261" i="1"/>
  <c r="C5262" i="1"/>
  <c r="C5263" i="1"/>
  <c r="C5264" i="1"/>
  <c r="C5265" i="1"/>
  <c r="C5266" i="1"/>
  <c r="J5266" i="1" s="1" a="1"/>
  <c r="J5266" i="1" s="1"/>
  <c r="C5267" i="1"/>
  <c r="J5267" i="1" s="1" a="1"/>
  <c r="J5267" i="1" s="1"/>
  <c r="C5268" i="1"/>
  <c r="J5268" i="1" s="1" a="1"/>
  <c r="J5268" i="1" s="1"/>
  <c r="C5269" i="1"/>
  <c r="J5269" i="1" s="1" a="1"/>
  <c r="J5269" i="1" s="1"/>
  <c r="C5270" i="1"/>
  <c r="J5270" i="1" s="1" a="1"/>
  <c r="J5270" i="1" s="1"/>
  <c r="C5271" i="1"/>
  <c r="J5271" i="1" s="1" a="1"/>
  <c r="J5271" i="1" s="1"/>
  <c r="C5272" i="1"/>
  <c r="J5272" i="1" s="1" a="1"/>
  <c r="J5272" i="1" s="1"/>
  <c r="C5273" i="1"/>
  <c r="J5273" i="1" s="1" a="1"/>
  <c r="J5273" i="1" s="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J5895" i="1" s="1" a="1"/>
  <c r="J5895" i="1" s="1"/>
  <c r="C5896" i="1"/>
  <c r="C5897" i="1"/>
  <c r="C5898" i="1"/>
  <c r="C5899" i="1"/>
  <c r="C5900" i="1"/>
  <c r="C5901" i="1"/>
  <c r="C5902" i="1"/>
  <c r="J5902" i="1" s="1" a="1"/>
  <c r="J5902" i="1" s="1"/>
  <c r="C5903" i="1"/>
  <c r="C5904" i="1"/>
  <c r="C5905" i="1"/>
  <c r="C5906" i="1"/>
  <c r="C5907" i="1"/>
  <c r="C5908" i="1"/>
  <c r="C5909" i="1"/>
  <c r="C5910" i="1"/>
  <c r="C5911" i="1"/>
  <c r="C5912" i="1"/>
  <c r="C5913" i="1"/>
  <c r="C5914" i="1"/>
  <c r="C5915" i="1"/>
  <c r="C5916" i="1"/>
  <c r="C5917" i="1"/>
  <c r="C5918" i="1"/>
  <c r="J5918" i="1" s="1" a="1"/>
  <c r="J5918" i="1" s="1"/>
  <c r="C5919" i="1"/>
  <c r="J5919" i="1" s="1" a="1"/>
  <c r="J5919" i="1" s="1"/>
  <c r="C5920" i="1"/>
  <c r="J5920" i="1" s="1" a="1"/>
  <c r="J5920" i="1" s="1"/>
  <c r="C5921" i="1"/>
  <c r="J5921" i="1" s="1" a="1"/>
  <c r="J5921" i="1" s="1"/>
  <c r="C5922" i="1"/>
  <c r="J5922" i="1" s="1" a="1"/>
  <c r="J5922" i="1" s="1"/>
  <c r="C5923" i="1"/>
  <c r="J5923" i="1" s="1" a="1"/>
  <c r="J5923" i="1" s="1"/>
  <c r="C5924" i="1"/>
  <c r="J5924" i="1" s="1" a="1"/>
  <c r="J5924" i="1" s="1"/>
  <c r="C5925" i="1"/>
  <c r="J5925" i="1" s="1" a="1"/>
  <c r="J5925" i="1" s="1"/>
  <c r="C5926" i="1"/>
  <c r="J5926" i="1" s="1" a="1"/>
  <c r="J5926" i="1" s="1"/>
  <c r="C5927" i="1"/>
  <c r="J5927" i="1" s="1" a="1"/>
  <c r="J5927" i="1" s="1"/>
  <c r="C5928" i="1"/>
  <c r="J5928" i="1" s="1" a="1"/>
  <c r="J5928" i="1" s="1"/>
  <c r="C5929" i="1"/>
  <c r="J5929" i="1" s="1" a="1"/>
  <c r="J5929" i="1" s="1"/>
  <c r="C5930" i="1"/>
  <c r="J5930" i="1" s="1" a="1"/>
  <c r="J5930" i="1" s="1"/>
  <c r="C5931" i="1"/>
  <c r="J5931" i="1" s="1" a="1"/>
  <c r="J5931" i="1" s="1"/>
  <c r="C5932" i="1"/>
  <c r="J5932" i="1" s="1" a="1"/>
  <c r="J5932" i="1" s="1"/>
  <c r="C5933" i="1"/>
  <c r="J5933" i="1" s="1" a="1"/>
  <c r="J5933" i="1" s="1"/>
  <c r="C5934" i="1"/>
  <c r="J5934" i="1" s="1" a="1"/>
  <c r="J5934" i="1" s="1"/>
  <c r="C5935" i="1"/>
  <c r="J5935" i="1" s="1" a="1"/>
  <c r="J5935" i="1" s="1"/>
  <c r="C5936" i="1"/>
  <c r="J5936" i="1" s="1" a="1"/>
  <c r="J5936" i="1" s="1"/>
  <c r="C5937" i="1"/>
  <c r="J5937" i="1" s="1" a="1"/>
  <c r="J5937" i="1" s="1"/>
  <c r="C5938" i="1"/>
  <c r="J5938" i="1" s="1" a="1"/>
  <c r="J5938" i="1" s="1"/>
  <c r="C5939" i="1"/>
  <c r="J5939" i="1" s="1" a="1"/>
  <c r="J5939" i="1" s="1"/>
  <c r="C5940" i="1"/>
  <c r="J5940" i="1" s="1" a="1"/>
  <c r="J5940" i="1" s="1"/>
  <c r="C5941" i="1"/>
  <c r="J5941" i="1" s="1" a="1"/>
  <c r="J5941" i="1" s="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J5978" i="1" s="1" a="1"/>
  <c r="J5978" i="1" s="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J6019" i="1" s="1" a="1"/>
  <c r="J6019" i="1" s="1"/>
  <c r="C6020" i="1"/>
  <c r="C6021" i="1"/>
  <c r="C6022" i="1"/>
  <c r="C6023" i="1"/>
  <c r="C6024" i="1"/>
  <c r="C6025" i="1"/>
  <c r="J6025" i="1" s="1" a="1"/>
  <c r="J6025" i="1" s="1"/>
  <c r="C6026" i="1"/>
  <c r="J6026" i="1" s="1" a="1"/>
  <c r="J6026" i="1" s="1"/>
  <c r="C6027" i="1"/>
  <c r="J6027" i="1" s="1" a="1"/>
  <c r="J6027" i="1" s="1"/>
  <c r="C6028" i="1"/>
  <c r="J6028" i="1" s="1" a="1"/>
  <c r="J6028" i="1" s="1"/>
  <c r="C6029" i="1"/>
  <c r="J6029" i="1" s="1" a="1"/>
  <c r="J6029" i="1" s="1"/>
  <c r="C6030" i="1"/>
  <c r="J6030" i="1" s="1" a="1"/>
  <c r="J6030" i="1" s="1"/>
  <c r="C6031" i="1"/>
  <c r="J6031" i="1" s="1" a="1"/>
  <c r="J6031" i="1" s="1"/>
  <c r="C6032" i="1"/>
  <c r="J6032" i="1" s="1" a="1"/>
  <c r="J6032" i="1" s="1"/>
  <c r="C6033" i="1"/>
  <c r="J6033" i="1" s="1" a="1"/>
  <c r="J6033" i="1" s="1"/>
  <c r="C6034" i="1"/>
  <c r="J6034" i="1" s="1" a="1"/>
  <c r="J6034" i="1" s="1"/>
  <c r="C6035" i="1"/>
  <c r="J6035" i="1" s="1" a="1"/>
  <c r="J6035" i="1" s="1"/>
  <c r="C6036" i="1"/>
  <c r="J6036" i="1" s="1" a="1"/>
  <c r="J6036" i="1" s="1"/>
  <c r="C6037" i="1"/>
  <c r="J6037" i="1" s="1" a="1"/>
  <c r="J6037" i="1" s="1"/>
  <c r="C6038" i="1"/>
  <c r="J6038" i="1" s="1" a="1"/>
  <c r="J6038" i="1" s="1"/>
  <c r="C6039" i="1"/>
  <c r="J6039" i="1" s="1" a="1"/>
  <c r="J6039" i="1" s="1"/>
  <c r="C6040" i="1"/>
  <c r="J6040" i="1" s="1" a="1"/>
  <c r="J6040" i="1" s="1"/>
  <c r="C6041" i="1"/>
  <c r="J6041" i="1" s="1" a="1"/>
  <c r="J6041" i="1" s="1"/>
  <c r="C6042" i="1"/>
  <c r="J6042" i="1" s="1" a="1"/>
  <c r="J6042" i="1" s="1"/>
  <c r="C6043" i="1"/>
  <c r="J6043" i="1" s="1" a="1"/>
  <c r="J6043" i="1" s="1"/>
  <c r="C6044" i="1"/>
  <c r="J6044" i="1" s="1" a="1"/>
  <c r="J6044" i="1" s="1"/>
  <c r="C6045" i="1"/>
  <c r="J6045" i="1" s="1" a="1"/>
  <c r="J6045" i="1" s="1"/>
  <c r="C6046" i="1"/>
  <c r="J6046" i="1" s="1" a="1"/>
  <c r="J6046" i="1" s="1"/>
  <c r="C6047" i="1"/>
  <c r="J6047" i="1" s="1" a="1"/>
  <c r="J6047" i="1" s="1"/>
  <c r="C6048" i="1"/>
  <c r="J6048" i="1" s="1" a="1"/>
  <c r="J6048" i="1" s="1"/>
  <c r="C6049" i="1"/>
  <c r="J6049" i="1" s="1" a="1"/>
  <c r="J6049" i="1" s="1"/>
  <c r="C6050" i="1"/>
  <c r="J6050" i="1" s="1" a="1"/>
  <c r="J6050" i="1" s="1"/>
  <c r="C6051" i="1"/>
  <c r="J6051" i="1" s="1" a="1"/>
  <c r="J6051" i="1" s="1"/>
  <c r="C6052" i="1"/>
  <c r="J6052" i="1" s="1" a="1"/>
  <c r="J6052" i="1" s="1"/>
  <c r="C6053" i="1"/>
  <c r="J6053" i="1" s="1" a="1"/>
  <c r="J6053" i="1" s="1"/>
  <c r="C6054" i="1"/>
  <c r="J6054" i="1" s="1" a="1"/>
  <c r="J6054" i="1" s="1"/>
  <c r="C6055" i="1"/>
  <c r="J6055" i="1" s="1" a="1"/>
  <c r="J6055" i="1" s="1"/>
  <c r="C6056" i="1"/>
  <c r="J6056" i="1" s="1" a="1"/>
  <c r="J6056" i="1" s="1"/>
  <c r="C6057" i="1"/>
  <c r="J6057" i="1" s="1" a="1"/>
  <c r="J6057" i="1" s="1"/>
  <c r="C6058" i="1"/>
  <c r="J6058" i="1" s="1" a="1"/>
  <c r="J6058" i="1" s="1"/>
  <c r="C6059" i="1"/>
  <c r="J6059" i="1" s="1" a="1"/>
  <c r="J6059" i="1" s="1"/>
  <c r="C6060" i="1"/>
  <c r="J6060" i="1" s="1" a="1"/>
  <c r="J6060" i="1" s="1"/>
  <c r="C6061" i="1"/>
  <c r="J6061" i="1" s="1" a="1"/>
  <c r="J6061" i="1" s="1"/>
  <c r="C6062" i="1"/>
  <c r="J6062" i="1" s="1" a="1"/>
  <c r="J6062" i="1" s="1"/>
  <c r="C6063" i="1"/>
  <c r="J6063" i="1" s="1" a="1"/>
  <c r="J6063" i="1" s="1"/>
  <c r="C6064" i="1"/>
  <c r="J6064" i="1" s="1" a="1"/>
  <c r="J6064" i="1" s="1"/>
  <c r="C6065" i="1"/>
  <c r="J6065" i="1" s="1" a="1"/>
  <c r="J6065" i="1" s="1"/>
  <c r="C6066" i="1"/>
  <c r="J6066" i="1" s="1" a="1"/>
  <c r="J6066" i="1" s="1"/>
  <c r="C6067" i="1"/>
  <c r="J6067" i="1" s="1" a="1"/>
  <c r="J6067" i="1" s="1"/>
  <c r="C6068" i="1"/>
  <c r="J6068" i="1" s="1" a="1"/>
  <c r="J6068" i="1" s="1"/>
  <c r="C6069" i="1"/>
  <c r="J6069" i="1" s="1" a="1"/>
  <c r="J6069" i="1" s="1"/>
  <c r="C6070" i="1"/>
  <c r="J6070" i="1" s="1" a="1"/>
  <c r="J6070" i="1" s="1"/>
  <c r="C6071" i="1"/>
  <c r="J6071" i="1" s="1" a="1"/>
  <c r="J6071" i="1" s="1"/>
  <c r="C6072" i="1"/>
  <c r="J6072" i="1" s="1" a="1"/>
  <c r="J6072" i="1" s="1"/>
  <c r="C6073" i="1"/>
  <c r="J6073" i="1" s="1" a="1"/>
  <c r="J6073" i="1" s="1"/>
  <c r="C6074" i="1"/>
  <c r="J6074" i="1" s="1" a="1"/>
  <c r="J6074" i="1" s="1"/>
  <c r="C6075" i="1"/>
  <c r="J6075" i="1" s="1" a="1"/>
  <c r="J6075" i="1" s="1"/>
  <c r="C6076" i="1"/>
  <c r="J6076" i="1" s="1" a="1"/>
  <c r="J6076" i="1" s="1"/>
  <c r="C6077" i="1"/>
  <c r="J6077" i="1" s="1" a="1"/>
  <c r="J6077" i="1" s="1"/>
  <c r="C6078" i="1"/>
  <c r="J6078" i="1" s="1" a="1"/>
  <c r="J6078" i="1" s="1"/>
  <c r="C6079" i="1"/>
  <c r="J6079" i="1" s="1" a="1"/>
  <c r="J6079" i="1" s="1"/>
  <c r="C6080" i="1"/>
  <c r="J6080" i="1" s="1" a="1"/>
  <c r="J6080" i="1" s="1"/>
  <c r="C6081" i="1"/>
  <c r="J6081" i="1" s="1" a="1"/>
  <c r="J6081" i="1" s="1"/>
  <c r="C6082" i="1"/>
  <c r="J6082" i="1" s="1" a="1"/>
  <c r="J6082" i="1" s="1"/>
  <c r="C6083" i="1"/>
  <c r="J6083" i="1" s="1" a="1"/>
  <c r="J6083" i="1" s="1"/>
  <c r="C6084" i="1"/>
  <c r="J6084" i="1" s="1" a="1"/>
  <c r="J6084" i="1" s="1"/>
  <c r="C6085" i="1"/>
  <c r="J6085" i="1" s="1" a="1"/>
  <c r="J6085" i="1" s="1"/>
  <c r="C6086" i="1"/>
  <c r="J6086" i="1" s="1" a="1"/>
  <c r="J6086" i="1" s="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J6556" i="1" s="1" a="1"/>
  <c r="J6556" i="1" s="1"/>
  <c r="C6557" i="1"/>
  <c r="J6557" i="1" s="1" a="1"/>
  <c r="J6557" i="1" s="1"/>
  <c r="C6558" i="1"/>
  <c r="J6558" i="1" s="1" a="1"/>
  <c r="J6558" i="1" s="1"/>
  <c r="C6559" i="1"/>
  <c r="J6559" i="1" s="1" a="1"/>
  <c r="J6559" i="1" s="1"/>
  <c r="C6560" i="1"/>
  <c r="J6560" i="1" s="1" a="1"/>
  <c r="J6560" i="1" s="1"/>
  <c r="C6561" i="1"/>
  <c r="J6561" i="1" s="1" a="1"/>
  <c r="J6561" i="1" s="1"/>
  <c r="C6562" i="1"/>
  <c r="J6562" i="1" s="1" a="1"/>
  <c r="J6562" i="1" s="1"/>
  <c r="C6563" i="1"/>
  <c r="J6563" i="1" s="1" a="1"/>
  <c r="J6563" i="1" s="1"/>
  <c r="C6564" i="1"/>
  <c r="J6564" i="1" s="1" a="1"/>
  <c r="J6564" i="1" s="1"/>
  <c r="C6565" i="1"/>
  <c r="J6565" i="1" s="1" a="1"/>
  <c r="J6565" i="1" s="1"/>
  <c r="C6566" i="1"/>
  <c r="J6566" i="1" s="1" a="1"/>
  <c r="J6566" i="1" s="1"/>
  <c r="C6567" i="1"/>
  <c r="J6567" i="1" s="1" a="1"/>
  <c r="J6567" i="1" s="1"/>
  <c r="C6568" i="1"/>
  <c r="J6568" i="1" s="1" a="1"/>
  <c r="J6568" i="1" s="1"/>
  <c r="C6569" i="1"/>
  <c r="J6569" i="1" s="1" a="1"/>
  <c r="J6569" i="1" s="1"/>
  <c r="C6570" i="1"/>
  <c r="J6570" i="1" s="1" a="1"/>
  <c r="J6570" i="1" s="1"/>
  <c r="C6571" i="1"/>
  <c r="J6571" i="1" s="1" a="1"/>
  <c r="J6571" i="1" s="1"/>
  <c r="C6572" i="1"/>
  <c r="J6572" i="1" s="1" a="1"/>
  <c r="J6572" i="1" s="1"/>
  <c r="C6573" i="1"/>
  <c r="J6573" i="1" s="1" a="1"/>
  <c r="J6573" i="1" s="1"/>
  <c r="C6574" i="1"/>
  <c r="J6574" i="1" s="1" a="1"/>
  <c r="J6574" i="1" s="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J6979" i="1" s="1" a="1"/>
  <c r="J6979" i="1" s="1"/>
  <c r="C6980" i="1"/>
  <c r="J6980" i="1" s="1" a="1"/>
  <c r="J6980" i="1" s="1"/>
  <c r="C6981" i="1"/>
  <c r="J6981" i="1" s="1" a="1"/>
  <c r="J6981" i="1" s="1"/>
  <c r="C6982" i="1"/>
  <c r="J6982" i="1" s="1" a="1"/>
  <c r="J6982" i="1" s="1"/>
  <c r="C6983" i="1"/>
  <c r="J6983" i="1" s="1" a="1"/>
  <c r="J6983" i="1" s="1"/>
  <c r="C6984" i="1"/>
  <c r="J6984" i="1" s="1" a="1"/>
  <c r="J6984" i="1" s="1"/>
  <c r="C6985" i="1"/>
  <c r="J6985" i="1" s="1" a="1"/>
  <c r="J6985" i="1" s="1"/>
  <c r="C6986" i="1"/>
  <c r="J6986" i="1" s="1" a="1"/>
  <c r="J6986" i="1" s="1"/>
  <c r="C6987" i="1"/>
  <c r="J6987" i="1" s="1" a="1"/>
  <c r="J6987" i="1" s="1"/>
  <c r="C6988" i="1"/>
  <c r="J6988" i="1" s="1" a="1"/>
  <c r="J6988" i="1" s="1"/>
  <c r="C6989" i="1"/>
  <c r="J6989" i="1" s="1" a="1"/>
  <c r="J6989" i="1" s="1"/>
  <c r="C6990" i="1"/>
  <c r="J6990" i="1" s="1" a="1"/>
  <c r="J6990" i="1" s="1"/>
  <c r="C6991" i="1"/>
  <c r="J6991" i="1" s="1" a="1"/>
  <c r="J6991" i="1" s="1"/>
  <c r="C6992" i="1"/>
  <c r="J6992" i="1" s="1" a="1"/>
  <c r="J6992" i="1" s="1"/>
  <c r="C6993" i="1"/>
  <c r="J6993" i="1" s="1" a="1"/>
  <c r="J6993" i="1" s="1"/>
  <c r="C6994" i="1"/>
  <c r="J6994" i="1" s="1" a="1"/>
  <c r="J6994" i="1" s="1"/>
  <c r="C6995" i="1"/>
  <c r="J6995" i="1" s="1" a="1"/>
  <c r="J6995" i="1" s="1"/>
  <c r="C6996" i="1"/>
  <c r="J6996" i="1" s="1" a="1"/>
  <c r="J6996" i="1" s="1"/>
  <c r="C6997" i="1"/>
  <c r="J6997" i="1" s="1" a="1"/>
  <c r="J6997" i="1" s="1"/>
  <c r="C6998" i="1"/>
  <c r="J6998" i="1" s="1" a="1"/>
  <c r="J6998" i="1" s="1"/>
  <c r="C6999" i="1"/>
  <c r="J6999" i="1" s="1" a="1"/>
  <c r="J6999" i="1" s="1"/>
  <c r="C7000" i="1"/>
  <c r="J7000" i="1" s="1" a="1"/>
  <c r="J7000" i="1" s="1"/>
  <c r="C7001" i="1"/>
  <c r="C7002" i="1"/>
  <c r="C7003" i="1"/>
  <c r="C7004" i="1"/>
  <c r="C7005" i="1"/>
  <c r="C7006" i="1"/>
  <c r="J7006" i="1" s="1" a="1"/>
  <c r="J7006" i="1" s="1"/>
  <c r="C7007" i="1"/>
  <c r="C7008" i="1"/>
  <c r="C7009" i="1"/>
  <c r="C7010" i="1"/>
  <c r="C7011" i="1"/>
  <c r="C7012" i="1"/>
  <c r="C7013" i="1"/>
  <c r="J7013" i="1" s="1" a="1"/>
  <c r="J7013" i="1" s="1"/>
  <c r="C7014" i="1"/>
  <c r="J7014" i="1" s="1" a="1"/>
  <c r="J7014" i="1" s="1"/>
  <c r="C7015" i="1"/>
  <c r="J7015" i="1" s="1" a="1"/>
  <c r="J7015" i="1" s="1"/>
  <c r="C7016" i="1"/>
  <c r="J7016" i="1" s="1" a="1"/>
  <c r="J7016" i="1" s="1"/>
  <c r="C7017" i="1"/>
  <c r="J7017" i="1" s="1" a="1"/>
  <c r="J7017" i="1" s="1"/>
  <c r="C7018" i="1"/>
  <c r="J7018" i="1" s="1" a="1"/>
  <c r="J7018" i="1" s="1"/>
  <c r="C7019" i="1"/>
  <c r="J7019" i="1" s="1" a="1"/>
  <c r="J7019" i="1" s="1"/>
  <c r="C7020" i="1"/>
  <c r="J7020" i="1" s="1" a="1"/>
  <c r="J7020" i="1" s="1"/>
  <c r="C7021" i="1"/>
  <c r="J7021" i="1" s="1" a="1"/>
  <c r="J7021" i="1" s="1"/>
  <c r="C7022" i="1"/>
  <c r="J7022" i="1" s="1" a="1"/>
  <c r="J7022" i="1" s="1"/>
  <c r="C7023" i="1"/>
  <c r="J7023" i="1" s="1" a="1"/>
  <c r="J7023" i="1" s="1"/>
  <c r="C7024" i="1"/>
  <c r="J7024" i="1" s="1" a="1"/>
  <c r="J7024" i="1" s="1"/>
  <c r="C7025" i="1"/>
  <c r="J7025" i="1" s="1" a="1"/>
  <c r="J7025" i="1" s="1"/>
  <c r="C7026" i="1"/>
  <c r="J7026" i="1" s="1" a="1"/>
  <c r="J7026" i="1" s="1"/>
  <c r="C7027" i="1"/>
  <c r="J7027" i="1" s="1" a="1"/>
  <c r="J7027" i="1" s="1"/>
  <c r="C7028" i="1"/>
  <c r="J7028" i="1" s="1" a="1"/>
  <c r="J7028" i="1" s="1"/>
  <c r="C7029" i="1"/>
  <c r="J7029" i="1" s="1" a="1"/>
  <c r="J7029" i="1" s="1"/>
  <c r="C7030" i="1"/>
  <c r="J7030" i="1" s="1" a="1"/>
  <c r="J7030" i="1" s="1"/>
  <c r="C7031" i="1"/>
  <c r="J7031" i="1" s="1" a="1"/>
  <c r="J7031" i="1" s="1"/>
  <c r="C7032" i="1"/>
  <c r="J7032" i="1" s="1" a="1"/>
  <c r="J7032" i="1" s="1"/>
  <c r="C7033" i="1"/>
  <c r="J7033" i="1" s="1" a="1"/>
  <c r="J7033" i="1" s="1"/>
  <c r="C7034" i="1"/>
  <c r="J7034" i="1" s="1" a="1"/>
  <c r="J7034" i="1" s="1"/>
  <c r="C7035" i="1"/>
  <c r="J7035" i="1" s="1" a="1"/>
  <c r="J7035" i="1" s="1"/>
  <c r="C7036" i="1"/>
  <c r="J7036" i="1" s="1" a="1"/>
  <c r="J7036" i="1" s="1"/>
  <c r="C7037" i="1"/>
  <c r="J7037" i="1" s="1" a="1"/>
  <c r="J7037" i="1" s="1"/>
  <c r="C7038" i="1"/>
  <c r="J7038" i="1" s="1" a="1"/>
  <c r="J7038" i="1" s="1"/>
  <c r="C7039" i="1"/>
  <c r="J7039" i="1" s="1" a="1"/>
  <c r="J7039" i="1" s="1"/>
  <c r="C7040" i="1"/>
  <c r="J7040" i="1" s="1" a="1"/>
  <c r="J7040" i="1" s="1"/>
  <c r="C7041" i="1"/>
  <c r="J7041" i="1" s="1" a="1"/>
  <c r="J7041" i="1" s="1"/>
  <c r="C7042" i="1"/>
  <c r="J7042" i="1" s="1" a="1"/>
  <c r="J7042" i="1" s="1"/>
  <c r="C7043" i="1"/>
  <c r="J7043" i="1" s="1" a="1"/>
  <c r="J7043" i="1" s="1"/>
  <c r="C7044" i="1"/>
  <c r="J7044" i="1" s="1" a="1"/>
  <c r="J7044" i="1" s="1"/>
  <c r="C7045" i="1"/>
  <c r="J7045" i="1" s="1" a="1"/>
  <c r="J7045" i="1" s="1"/>
  <c r="C7046" i="1"/>
  <c r="J7046" i="1" s="1" a="1"/>
  <c r="J7046" i="1" s="1"/>
  <c r="C7047" i="1"/>
  <c r="J7047" i="1" s="1" a="1"/>
  <c r="J7047" i="1" s="1"/>
  <c r="C7048" i="1"/>
  <c r="J7048" i="1" s="1" a="1"/>
  <c r="J7048" i="1" s="1"/>
  <c r="C7049" i="1"/>
  <c r="J7049" i="1" s="1" a="1"/>
  <c r="J7049" i="1" s="1"/>
  <c r="C7050" i="1"/>
  <c r="J7050" i="1" s="1" a="1"/>
  <c r="J7050" i="1" s="1"/>
  <c r="C7051" i="1"/>
  <c r="J7051" i="1" s="1" a="1"/>
  <c r="J7051" i="1" s="1"/>
  <c r="C7052" i="1"/>
  <c r="J7052" i="1" s="1" a="1"/>
  <c r="J7052" i="1" s="1"/>
  <c r="C7053" i="1"/>
  <c r="J7053" i="1" s="1" a="1"/>
  <c r="J7053" i="1" s="1"/>
  <c r="C7054" i="1"/>
  <c r="J7054" i="1" s="1" a="1"/>
  <c r="J7054" i="1" s="1"/>
  <c r="C7055" i="1"/>
  <c r="J7055" i="1" s="1" a="1"/>
  <c r="J7055" i="1" s="1"/>
  <c r="C7056" i="1"/>
  <c r="J7056" i="1" s="1" a="1"/>
  <c r="J7056" i="1" s="1"/>
  <c r="C7057" i="1"/>
  <c r="J7057" i="1" s="1" a="1"/>
  <c r="J7057" i="1" s="1"/>
  <c r="C7058" i="1"/>
  <c r="J7058" i="1" s="1" a="1"/>
  <c r="J7058" i="1" s="1"/>
  <c r="C7059" i="1"/>
  <c r="J7059" i="1" s="1" a="1"/>
  <c r="J7059" i="1" s="1"/>
  <c r="C7060" i="1"/>
  <c r="J7060" i="1" s="1" a="1"/>
  <c r="J7060" i="1" s="1"/>
  <c r="C7061" i="1"/>
  <c r="J7061" i="1" s="1" a="1"/>
  <c r="J7061" i="1" s="1"/>
  <c r="C7062" i="1"/>
  <c r="J7062" i="1" s="1" a="1"/>
  <c r="J7062" i="1" s="1"/>
  <c r="C7063" i="1"/>
  <c r="J7063" i="1" s="1" a="1"/>
  <c r="J7063" i="1" s="1"/>
  <c r="C7064" i="1"/>
  <c r="J7064" i="1" s="1" a="1"/>
  <c r="J7064" i="1" s="1"/>
  <c r="C7065" i="1"/>
  <c r="J7065" i="1" s="1" a="1"/>
  <c r="J7065" i="1" s="1"/>
  <c r="C7066" i="1"/>
  <c r="J7066" i="1" s="1" a="1"/>
  <c r="J7066" i="1" s="1"/>
  <c r="C7067" i="1"/>
  <c r="J7067" i="1" s="1" a="1"/>
  <c r="J7067" i="1" s="1"/>
  <c r="C7068" i="1"/>
  <c r="J7068" i="1" s="1" a="1"/>
  <c r="J7068" i="1" s="1"/>
  <c r="C7069" i="1"/>
  <c r="J7069" i="1" s="1" a="1"/>
  <c r="J7069" i="1" s="1"/>
  <c r="C7070" i="1"/>
  <c r="J7070" i="1" s="1" a="1"/>
  <c r="J7070" i="1" s="1"/>
  <c r="C7071" i="1"/>
  <c r="J7071" i="1" s="1" a="1"/>
  <c r="J7071" i="1" s="1"/>
  <c r="C7072" i="1"/>
  <c r="J7072" i="1" s="1" a="1"/>
  <c r="J7072" i="1" s="1"/>
  <c r="C7073" i="1"/>
  <c r="J7073" i="1" s="1" a="1"/>
  <c r="J7073" i="1" s="1"/>
  <c r="C7074" i="1"/>
  <c r="J7074" i="1" s="1" a="1"/>
  <c r="J7074" i="1" s="1"/>
  <c r="C7075" i="1"/>
  <c r="J7075" i="1" s="1" a="1"/>
  <c r="J7075" i="1" s="1"/>
  <c r="C7076" i="1"/>
  <c r="J7076" i="1" s="1" a="1"/>
  <c r="J7076" i="1" s="1"/>
  <c r="C7077" i="1"/>
  <c r="J7077" i="1" s="1" a="1"/>
  <c r="J7077" i="1" s="1"/>
  <c r="C7078" i="1"/>
  <c r="J7078" i="1" s="1" a="1"/>
  <c r="J7078" i="1" s="1"/>
  <c r="C7079" i="1"/>
  <c r="J7079" i="1" s="1" a="1"/>
  <c r="J7079" i="1" s="1"/>
  <c r="C7080" i="1"/>
  <c r="J7080" i="1" s="1" a="1"/>
  <c r="J7080" i="1" s="1"/>
  <c r="C7081" i="1"/>
  <c r="J7081" i="1" s="1" a="1"/>
  <c r="J7081" i="1" s="1"/>
  <c r="C7082" i="1"/>
  <c r="J7082" i="1" s="1" a="1"/>
  <c r="J7082" i="1" s="1"/>
  <c r="C7083" i="1"/>
  <c r="J7083" i="1" s="1" a="1"/>
  <c r="J7083" i="1" s="1"/>
  <c r="C7084" i="1"/>
  <c r="J7084" i="1" s="1" a="1"/>
  <c r="J7084" i="1" s="1"/>
  <c r="C7085" i="1"/>
  <c r="J7085" i="1" s="1" a="1"/>
  <c r="J7085" i="1" s="1"/>
  <c r="C7086" i="1"/>
  <c r="J7086" i="1" s="1" a="1"/>
  <c r="J7086" i="1" s="1"/>
  <c r="C7087" i="1"/>
  <c r="J7087" i="1" s="1" a="1"/>
  <c r="J7087" i="1" s="1"/>
  <c r="C7088" i="1"/>
  <c r="J7088" i="1" s="1" a="1"/>
  <c r="J7088" i="1" s="1"/>
  <c r="C7089" i="1"/>
  <c r="J7089" i="1" s="1" a="1"/>
  <c r="J7089" i="1" s="1"/>
  <c r="C7090" i="1"/>
  <c r="J7090" i="1" s="1" a="1"/>
  <c r="J7090" i="1" s="1"/>
  <c r="C7091" i="1"/>
  <c r="J7091" i="1" s="1" a="1"/>
  <c r="J7091" i="1" s="1"/>
  <c r="C7092" i="1"/>
  <c r="J7092" i="1" s="1" a="1"/>
  <c r="J7092" i="1" s="1"/>
  <c r="C7093" i="1"/>
  <c r="J7093" i="1" s="1" a="1"/>
  <c r="J7093" i="1" s="1"/>
  <c r="C7094" i="1"/>
  <c r="J7094" i="1" s="1" a="1"/>
  <c r="J7094" i="1" s="1"/>
  <c r="C7095" i="1"/>
  <c r="J7095" i="1" s="1" a="1"/>
  <c r="J7095" i="1" s="1"/>
  <c r="C7096" i="1"/>
  <c r="J7096" i="1" s="1" a="1"/>
  <c r="J7096" i="1" s="1"/>
  <c r="C7097" i="1"/>
  <c r="J7097" i="1" s="1" a="1"/>
  <c r="J7097" i="1" s="1"/>
  <c r="C7098" i="1"/>
  <c r="J7098" i="1" s="1" a="1"/>
  <c r="J7098" i="1" s="1"/>
  <c r="C7099" i="1"/>
  <c r="J7099" i="1" s="1" a="1"/>
  <c r="J7099" i="1" s="1"/>
  <c r="C7100" i="1"/>
  <c r="J7100" i="1" s="1" a="1"/>
  <c r="J7100" i="1" s="1"/>
  <c r="C7101" i="1"/>
  <c r="J7101" i="1" s="1" a="1"/>
  <c r="J7101" i="1" s="1"/>
  <c r="C7102" i="1"/>
  <c r="J7102" i="1" s="1" a="1"/>
  <c r="J7102" i="1" s="1"/>
  <c r="C7103" i="1"/>
  <c r="J7103" i="1" s="1" a="1"/>
  <c r="J7103" i="1" s="1"/>
  <c r="C7104" i="1"/>
  <c r="J7104" i="1" s="1" a="1"/>
  <c r="J7104" i="1" s="1"/>
  <c r="C7105" i="1"/>
  <c r="J7105" i="1" s="1" a="1"/>
  <c r="J7105" i="1" s="1"/>
  <c r="C7106" i="1"/>
  <c r="J7106" i="1" s="1" a="1"/>
  <c r="J7106" i="1" s="1"/>
  <c r="C7107" i="1"/>
  <c r="J7107" i="1" s="1" a="1"/>
  <c r="J7107" i="1" s="1"/>
  <c r="C7108" i="1"/>
  <c r="J7108" i="1" s="1" a="1"/>
  <c r="J7108" i="1" s="1"/>
  <c r="C7109" i="1"/>
  <c r="J7109" i="1" s="1" a="1"/>
  <c r="J7109" i="1" s="1"/>
  <c r="C7110" i="1"/>
  <c r="J7110" i="1" s="1" a="1"/>
  <c r="J7110" i="1" s="1"/>
  <c r="C7111" i="1"/>
  <c r="J7111" i="1" s="1" a="1"/>
  <c r="J7111" i="1" s="1"/>
  <c r="C7112" i="1"/>
  <c r="J7112" i="1" s="1" a="1"/>
  <c r="J7112" i="1" s="1"/>
  <c r="C7113" i="1"/>
  <c r="J7113" i="1" s="1" a="1"/>
  <c r="J7113" i="1" s="1"/>
  <c r="C7114" i="1"/>
  <c r="J7114" i="1" s="1" a="1"/>
  <c r="J7114" i="1" s="1"/>
  <c r="C7115" i="1"/>
  <c r="J7115" i="1" s="1" a="1"/>
  <c r="J7115" i="1" s="1"/>
  <c r="C7116" i="1"/>
  <c r="J7116" i="1" s="1" a="1"/>
  <c r="J7116" i="1" s="1"/>
  <c r="C7117" i="1"/>
  <c r="J7117" i="1" s="1" a="1"/>
  <c r="J7117" i="1" s="1"/>
  <c r="C7118" i="1"/>
  <c r="J7118" i="1" s="1" a="1"/>
  <c r="J7118" i="1" s="1"/>
  <c r="C7119" i="1"/>
  <c r="J7119" i="1" s="1" a="1"/>
  <c r="J7119" i="1" s="1"/>
  <c r="C7120" i="1"/>
  <c r="J7120" i="1" s="1" a="1"/>
  <c r="J7120" i="1" s="1"/>
  <c r="C7121" i="1"/>
  <c r="J7121" i="1" s="1" a="1"/>
  <c r="J7121" i="1" s="1"/>
  <c r="C7122" i="1"/>
  <c r="J7122" i="1" s="1" a="1"/>
  <c r="J7122" i="1" s="1"/>
  <c r="C7123" i="1"/>
  <c r="J7123" i="1" s="1" a="1"/>
  <c r="J7123" i="1" s="1"/>
  <c r="C7124" i="1"/>
  <c r="J7124" i="1" s="1" a="1"/>
  <c r="J7124" i="1" s="1"/>
  <c r="C7125" i="1"/>
  <c r="J7125" i="1" s="1" a="1"/>
  <c r="J7125" i="1" s="1"/>
  <c r="C7126" i="1"/>
  <c r="J7126" i="1" s="1" a="1"/>
  <c r="J7126" i="1" s="1"/>
  <c r="C7127" i="1"/>
  <c r="J7127" i="1" s="1" a="1"/>
  <c r="J7127" i="1" s="1"/>
  <c r="C7128" i="1"/>
  <c r="J7128" i="1" s="1" a="1"/>
  <c r="J7128" i="1" s="1"/>
  <c r="C7129" i="1"/>
  <c r="J7129" i="1" s="1" a="1"/>
  <c r="J7129" i="1" s="1"/>
  <c r="C7130" i="1"/>
  <c r="J7130" i="1" s="1" a="1"/>
  <c r="J7130" i="1" s="1"/>
  <c r="C7131" i="1"/>
  <c r="J7131" i="1" s="1" a="1"/>
  <c r="J7131" i="1" s="1"/>
  <c r="C7132" i="1"/>
  <c r="J7132" i="1" s="1" a="1"/>
  <c r="J7132" i="1" s="1"/>
  <c r="C7133" i="1"/>
  <c r="J7133" i="1" s="1" a="1"/>
  <c r="J7133" i="1" s="1"/>
  <c r="C7134" i="1"/>
  <c r="J7134" i="1" s="1" a="1"/>
  <c r="J7134" i="1" s="1"/>
  <c r="C7135" i="1"/>
  <c r="J7135" i="1" s="1" a="1"/>
  <c r="J7135" i="1" s="1"/>
  <c r="C7136" i="1"/>
  <c r="J7136" i="1" s="1" a="1"/>
  <c r="J7136" i="1" s="1"/>
  <c r="C7137" i="1"/>
  <c r="J7137" i="1" s="1" a="1"/>
  <c r="J7137" i="1" s="1"/>
  <c r="C7138" i="1"/>
  <c r="J7138" i="1" s="1" a="1"/>
  <c r="J7138" i="1" s="1"/>
  <c r="C7139" i="1"/>
  <c r="J7139" i="1" s="1" a="1"/>
  <c r="J7139" i="1" s="1"/>
  <c r="C7140" i="1"/>
  <c r="J7140" i="1" s="1" a="1"/>
  <c r="J7140" i="1" s="1"/>
  <c r="C7141" i="1"/>
  <c r="J7141" i="1" s="1" a="1"/>
  <c r="J7141" i="1" s="1"/>
  <c r="C7142" i="1"/>
  <c r="J7142" i="1" s="1" a="1"/>
  <c r="J7142" i="1" s="1"/>
  <c r="C7143" i="1"/>
  <c r="J7143" i="1" s="1" a="1"/>
  <c r="J7143" i="1" s="1"/>
  <c r="C7144" i="1"/>
  <c r="J7144" i="1" s="1" a="1"/>
  <c r="J7144" i="1" s="1"/>
  <c r="C7145" i="1"/>
  <c r="J7145" i="1" s="1" a="1"/>
  <c r="J7145" i="1" s="1"/>
  <c r="C7146" i="1"/>
  <c r="C7147" i="1"/>
  <c r="C7148" i="1"/>
  <c r="C7149" i="1"/>
  <c r="C7150" i="1"/>
  <c r="C7151" i="1"/>
  <c r="J7151" i="1" s="1" a="1"/>
  <c r="J7151" i="1" s="1"/>
  <c r="C7152" i="1"/>
  <c r="J7152" i="1" s="1" a="1"/>
  <c r="J7152" i="1" s="1"/>
  <c r="C7153" i="1"/>
  <c r="J7153" i="1" s="1" a="1"/>
  <c r="J7153" i="1" s="1"/>
  <c r="C7154" i="1"/>
  <c r="J7154" i="1" s="1" a="1"/>
  <c r="J7154" i="1" s="1"/>
  <c r="C7155" i="1"/>
  <c r="J7155" i="1" s="1" a="1"/>
  <c r="J7155" i="1" s="1"/>
  <c r="C7156" i="1"/>
  <c r="J7156" i="1" s="1" a="1"/>
  <c r="J7156" i="1" s="1"/>
  <c r="C7157" i="1"/>
  <c r="J7157" i="1" s="1" a="1"/>
  <c r="J7157" i="1" s="1"/>
  <c r="C7158" i="1"/>
  <c r="J7158" i="1" s="1" a="1"/>
  <c r="J7158" i="1" s="1"/>
  <c r="C7159" i="1"/>
  <c r="J7159" i="1" s="1" a="1"/>
  <c r="J7159" i="1" s="1"/>
  <c r="C7160" i="1"/>
  <c r="J7160" i="1" s="1" a="1"/>
  <c r="J7160" i="1" s="1"/>
  <c r="C7161" i="1"/>
  <c r="J7161" i="1" s="1" a="1"/>
  <c r="J7161" i="1" s="1"/>
  <c r="C7162" i="1"/>
  <c r="J7162" i="1" s="1" a="1"/>
  <c r="J7162" i="1" s="1"/>
  <c r="C7163" i="1"/>
  <c r="J7163" i="1" s="1" a="1"/>
  <c r="J7163" i="1" s="1"/>
  <c r="C7164" i="1"/>
  <c r="J7164" i="1" s="1" a="1"/>
  <c r="J7164" i="1" s="1"/>
  <c r="C7165" i="1"/>
  <c r="J7165" i="1" s="1" a="1"/>
  <c r="J7165" i="1" s="1"/>
  <c r="C7166" i="1"/>
  <c r="J7166" i="1" s="1" a="1"/>
  <c r="J7166" i="1" s="1"/>
  <c r="C7167" i="1"/>
  <c r="J7167" i="1" s="1" a="1"/>
  <c r="J7167" i="1" s="1"/>
  <c r="C7168" i="1"/>
  <c r="J7168" i="1" s="1" a="1"/>
  <c r="J7168" i="1" s="1"/>
  <c r="C7169" i="1"/>
  <c r="J7169" i="1" s="1" a="1"/>
  <c r="J7169" i="1" s="1"/>
  <c r="C7170" i="1"/>
  <c r="J7170" i="1" s="1" a="1"/>
  <c r="J7170" i="1" s="1"/>
  <c r="C7171" i="1"/>
  <c r="J7171" i="1" s="1" a="1"/>
  <c r="J7171" i="1" s="1"/>
  <c r="C7172" i="1"/>
  <c r="J7172" i="1" s="1" a="1"/>
  <c r="J7172" i="1" s="1"/>
  <c r="C7173" i="1"/>
  <c r="J7173" i="1" s="1" a="1"/>
  <c r="J7173" i="1" s="1"/>
  <c r="C7174" i="1"/>
  <c r="J7174" i="1" s="1" a="1"/>
  <c r="J7174" i="1" s="1"/>
  <c r="C7175" i="1"/>
  <c r="J7175" i="1" s="1" a="1"/>
  <c r="J7175" i="1" s="1"/>
  <c r="C7176" i="1"/>
  <c r="J7176" i="1" s="1" a="1"/>
  <c r="J7176" i="1" s="1"/>
  <c r="C7177" i="1"/>
  <c r="J7177" i="1" s="1" a="1"/>
  <c r="J7177" i="1" s="1"/>
  <c r="C7178" i="1"/>
  <c r="J7178" i="1" s="1" a="1"/>
  <c r="J7178" i="1" s="1"/>
  <c r="C7179" i="1"/>
  <c r="J7179" i="1" s="1" a="1"/>
  <c r="J7179" i="1" s="1"/>
  <c r="C7180" i="1"/>
  <c r="J7180" i="1" s="1" a="1"/>
  <c r="J7180" i="1" s="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J7567" i="1" s="1" a="1"/>
  <c r="J7567" i="1" s="1"/>
  <c r="C7568" i="1"/>
  <c r="J7568" i="1" s="1" a="1"/>
  <c r="J7568" i="1" s="1"/>
  <c r="C7569" i="1"/>
  <c r="J7569" i="1" s="1" a="1"/>
  <c r="J7569" i="1" s="1"/>
  <c r="C7570" i="1"/>
  <c r="J7570" i="1" s="1" a="1"/>
  <c r="J7570" i="1" s="1"/>
  <c r="C7571" i="1"/>
  <c r="J7571" i="1" s="1" a="1"/>
  <c r="J7571" i="1" s="1"/>
  <c r="C7572" i="1"/>
  <c r="J7572" i="1" s="1" a="1"/>
  <c r="J7572" i="1" s="1"/>
  <c r="C7573" i="1"/>
  <c r="J7573" i="1" s="1" a="1"/>
  <c r="J7573" i="1" s="1"/>
  <c r="C7574" i="1"/>
  <c r="J7574" i="1" s="1" a="1"/>
  <c r="J7574" i="1" s="1"/>
  <c r="C7575" i="1"/>
  <c r="J7575" i="1" s="1" a="1"/>
  <c r="J7575" i="1" s="1"/>
  <c r="C7576" i="1"/>
  <c r="J7576" i="1" s="1" a="1"/>
  <c r="J7576" i="1" s="1"/>
  <c r="C7577" i="1"/>
  <c r="J7577" i="1" s="1" a="1"/>
  <c r="J7577" i="1" s="1"/>
  <c r="C7578" i="1"/>
  <c r="J7578" i="1" s="1" a="1"/>
  <c r="J7578" i="1" s="1"/>
  <c r="C7579" i="1"/>
  <c r="J7579" i="1" s="1" a="1"/>
  <c r="J7579" i="1" s="1"/>
  <c r="C7580" i="1"/>
  <c r="J7580" i="1" s="1" a="1"/>
  <c r="J7580" i="1" s="1"/>
  <c r="C7581" i="1"/>
  <c r="J7581" i="1" s="1" a="1"/>
  <c r="J7581" i="1" s="1"/>
  <c r="C7582" i="1"/>
  <c r="J7582" i="1" s="1" a="1"/>
  <c r="J7582" i="1" s="1"/>
  <c r="C7583" i="1"/>
  <c r="J7583" i="1" s="1" a="1"/>
  <c r="J7583" i="1" s="1"/>
  <c r="C7584" i="1"/>
  <c r="J7584" i="1" s="1" a="1"/>
  <c r="J7584" i="1" s="1"/>
  <c r="C7585" i="1"/>
  <c r="J7585" i="1" s="1" a="1"/>
  <c r="J7585" i="1" s="1"/>
  <c r="C7586" i="1"/>
  <c r="J7586" i="1" s="1" a="1"/>
  <c r="J7586" i="1" s="1"/>
  <c r="C7587" i="1"/>
  <c r="J7587" i="1" s="1" a="1"/>
  <c r="J7587" i="1" s="1"/>
  <c r="C7588" i="1"/>
  <c r="J7588" i="1" s="1" a="1"/>
  <c r="J7588" i="1" s="1"/>
  <c r="C7589" i="1"/>
  <c r="J7589" i="1" s="1" a="1"/>
  <c r="J7589" i="1" s="1"/>
  <c r="C7590" i="1"/>
  <c r="J7590" i="1" s="1" a="1"/>
  <c r="J7590" i="1" s="1"/>
  <c r="C7591" i="1"/>
  <c r="J7591" i="1" s="1" a="1"/>
  <c r="J7591" i="1" s="1"/>
  <c r="C7592" i="1"/>
  <c r="J7592" i="1" s="1" a="1"/>
  <c r="J7592" i="1" s="1"/>
  <c r="C7593" i="1"/>
  <c r="J7593" i="1" s="1" a="1"/>
  <c r="J7593" i="1" s="1"/>
  <c r="C7594" i="1"/>
  <c r="J7594" i="1" s="1" a="1"/>
  <c r="J7594" i="1" s="1"/>
  <c r="C7595" i="1"/>
  <c r="J7595" i="1" s="1" a="1"/>
  <c r="J7595" i="1" s="1"/>
  <c r="C7596" i="1"/>
  <c r="J7596" i="1" s="1" a="1"/>
  <c r="J7596" i="1" s="1"/>
  <c r="C7597" i="1"/>
  <c r="J7597" i="1" s="1" a="1"/>
  <c r="J7597" i="1" s="1"/>
  <c r="C7598" i="1"/>
  <c r="J7598" i="1" s="1" a="1"/>
  <c r="J7598" i="1" s="1"/>
  <c r="C7599" i="1"/>
  <c r="J7599" i="1" s="1" a="1"/>
  <c r="J7599" i="1" s="1"/>
  <c r="C7600" i="1"/>
  <c r="J7600" i="1" s="1" a="1"/>
  <c r="J7600" i="1" s="1"/>
  <c r="C7601" i="1"/>
  <c r="J7601" i="1" s="1" a="1"/>
  <c r="J7601" i="1" s="1"/>
  <c r="C7602" i="1"/>
  <c r="J7602" i="1" s="1" a="1"/>
  <c r="J7602" i="1" s="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J7670" i="1" s="1" a="1"/>
  <c r="J7670" i="1" s="1"/>
  <c r="C7671" i="1"/>
  <c r="C7672" i="1"/>
  <c r="J7672" i="1" s="1" a="1"/>
  <c r="J7672" i="1" s="1"/>
  <c r="C7673" i="1"/>
  <c r="C7674" i="1"/>
  <c r="J7674" i="1" s="1" a="1"/>
  <c r="J7674" i="1" s="1"/>
  <c r="C7675" i="1"/>
  <c r="J7675" i="1" s="1" a="1"/>
  <c r="J7675" i="1" s="1"/>
  <c r="C7676" i="1"/>
  <c r="J7676" i="1" s="1" a="1"/>
  <c r="J7676" i="1" s="1"/>
  <c r="C7677" i="1"/>
  <c r="C7678" i="1"/>
  <c r="C7679" i="1"/>
  <c r="C7680" i="1"/>
  <c r="J7680" i="1" s="1" a="1"/>
  <c r="J7680" i="1" s="1"/>
  <c r="C7681" i="1"/>
  <c r="C7682" i="1"/>
  <c r="C7683" i="1"/>
  <c r="C7684" i="1"/>
  <c r="C7685" i="1"/>
  <c r="C7686" i="1"/>
  <c r="C7687" i="1"/>
  <c r="J7687" i="1" s="1" a="1"/>
  <c r="J7687" i="1" s="1"/>
  <c r="C7688" i="1"/>
  <c r="C7689" i="1"/>
  <c r="C7690" i="1"/>
  <c r="C7691" i="1"/>
  <c r="C7692" i="1"/>
  <c r="C7693" i="1"/>
  <c r="C7694" i="1"/>
  <c r="J7694" i="1" s="1" a="1"/>
  <c r="J7694" i="1" s="1"/>
  <c r="C7695" i="1"/>
  <c r="C7696" i="1"/>
  <c r="J7696" i="1" s="1" a="1"/>
  <c r="J7696" i="1" s="1"/>
  <c r="C7697" i="1"/>
  <c r="J7697" i="1" s="1" a="1"/>
  <c r="J7697" i="1" s="1"/>
  <c r="C7698" i="1"/>
  <c r="J7698" i="1" s="1" a="1"/>
  <c r="J7698" i="1" s="1"/>
  <c r="C7699" i="1"/>
  <c r="J7699" i="1" s="1" a="1"/>
  <c r="J7699" i="1" s="1"/>
  <c r="C7700" i="1"/>
  <c r="J7700" i="1" s="1" a="1"/>
  <c r="J7700" i="1" s="1"/>
  <c r="C7701" i="1"/>
  <c r="J7701" i="1" s="1" a="1"/>
  <c r="J7701" i="1" s="1"/>
  <c r="C7702" i="1"/>
  <c r="C7703" i="1"/>
  <c r="C7704" i="1"/>
  <c r="C7705" i="1"/>
  <c r="J7705" i="1" s="1" a="1"/>
  <c r="J7705" i="1" s="1"/>
  <c r="C7706" i="1"/>
  <c r="C7707" i="1"/>
  <c r="C7708" i="1"/>
  <c r="C7709" i="1"/>
  <c r="C7710" i="1"/>
  <c r="C7711" i="1"/>
  <c r="J7711" i="1" s="1" a="1"/>
  <c r="J7711" i="1" s="1"/>
  <c r="C7712" i="1"/>
  <c r="C7713" i="1"/>
  <c r="C7714" i="1"/>
  <c r="C7715" i="1"/>
  <c r="C7716" i="1"/>
  <c r="J7716" i="1" s="1" a="1"/>
  <c r="J7716" i="1" s="1"/>
  <c r="C7717" i="1"/>
  <c r="C7718" i="1"/>
  <c r="C7719" i="1"/>
  <c r="C7720" i="1"/>
  <c r="C7721" i="1"/>
  <c r="C7722" i="1"/>
  <c r="C7723" i="1"/>
  <c r="C7724" i="1"/>
  <c r="C7725" i="1"/>
  <c r="C7726" i="1"/>
  <c r="C7727" i="1"/>
  <c r="C7728" i="1"/>
  <c r="J7728" i="1" s="1" a="1"/>
  <c r="J7728" i="1" s="1"/>
  <c r="C7729" i="1"/>
  <c r="J7729" i="1" s="1" a="1"/>
  <c r="J7729" i="1" s="1"/>
  <c r="C7730" i="1"/>
  <c r="C7731" i="1"/>
  <c r="C7732" i="1"/>
  <c r="C7733" i="1"/>
  <c r="C7734" i="1"/>
  <c r="C7735" i="1"/>
  <c r="C7736" i="1"/>
  <c r="C7737" i="1"/>
  <c r="C7738" i="1"/>
  <c r="C7739" i="1"/>
  <c r="C7740" i="1"/>
  <c r="C7741" i="1"/>
  <c r="C7742" i="1"/>
  <c r="C7743" i="1"/>
  <c r="C7744" i="1"/>
  <c r="C7745" i="1"/>
  <c r="C7746" i="1"/>
  <c r="C7747" i="1"/>
  <c r="C7748" i="1"/>
  <c r="C7749" i="1"/>
  <c r="C7750" i="1"/>
  <c r="C7751" i="1"/>
  <c r="J7751" i="1" s="1" a="1"/>
  <c r="J7751" i="1" s="1"/>
  <c r="C7752" i="1"/>
  <c r="C7753" i="1"/>
  <c r="C7754" i="1"/>
  <c r="C7755" i="1"/>
  <c r="C7756" i="1"/>
  <c r="C7757" i="1"/>
  <c r="J7757" i="1" s="1" a="1"/>
  <c r="J7757" i="1" s="1"/>
  <c r="C7758" i="1"/>
  <c r="J7758" i="1" s="1" a="1"/>
  <c r="J7758" i="1" s="1"/>
  <c r="C7759" i="1"/>
  <c r="J7759" i="1" s="1" a="1"/>
  <c r="J7759" i="1" s="1"/>
  <c r="C7760" i="1"/>
  <c r="C7761" i="1"/>
  <c r="C7762" i="1"/>
  <c r="C7763" i="1"/>
  <c r="C7764" i="1"/>
  <c r="C7765" i="1"/>
  <c r="C7766" i="1"/>
  <c r="J7766" i="1" s="1" a="1"/>
  <c r="J7766" i="1" s="1"/>
  <c r="C7767" i="1"/>
  <c r="C7768" i="1"/>
  <c r="C7769" i="1"/>
  <c r="C7770" i="1"/>
  <c r="C7771" i="1"/>
  <c r="J7771" i="1" s="1" a="1"/>
  <c r="J7771" i="1" s="1"/>
  <c r="C7772" i="1"/>
  <c r="J7772" i="1" s="1" a="1"/>
  <c r="J7772" i="1" s="1"/>
  <c r="C7773" i="1"/>
  <c r="J7773" i="1" s="1" a="1"/>
  <c r="J7773" i="1" s="1"/>
  <c r="C7774" i="1"/>
  <c r="J7774" i="1" s="1" a="1"/>
  <c r="J7774" i="1" s="1"/>
  <c r="C7775" i="1"/>
  <c r="C7776" i="1"/>
  <c r="C7777" i="1"/>
  <c r="C7778" i="1"/>
  <c r="J7778" i="1" s="1" a="1"/>
  <c r="J7778" i="1" s="1"/>
  <c r="C7779" i="1"/>
  <c r="J7779" i="1" s="1" a="1"/>
  <c r="J7779" i="1" s="1"/>
  <c r="C7780" i="1"/>
  <c r="C7781" i="1"/>
  <c r="J7781" i="1" s="1" a="1"/>
  <c r="J7781" i="1" s="1"/>
  <c r="C7782" i="1"/>
  <c r="J7782" i="1" s="1" a="1"/>
  <c r="J7782" i="1" s="1"/>
  <c r="C7783" i="1"/>
  <c r="J7783" i="1" s="1" a="1"/>
  <c r="J7783" i="1" s="1"/>
  <c r="C7784" i="1"/>
  <c r="J7784" i="1" s="1" a="1"/>
  <c r="J7784" i="1" s="1"/>
  <c r="C7785" i="1"/>
  <c r="C7786" i="1"/>
  <c r="J7786" i="1" s="1" a="1"/>
  <c r="J7786" i="1" s="1"/>
  <c r="C7787" i="1"/>
  <c r="C7788" i="1"/>
  <c r="J7788" i="1" s="1" a="1"/>
  <c r="J7788" i="1" s="1"/>
  <c r="C7789" i="1"/>
  <c r="C7790" i="1"/>
  <c r="C7791" i="1"/>
  <c r="C7792" i="1"/>
  <c r="C7793" i="1"/>
  <c r="C7794" i="1"/>
  <c r="C7795" i="1"/>
  <c r="C7796" i="1"/>
  <c r="C7797" i="1"/>
  <c r="C7798" i="1"/>
  <c r="C7799" i="1"/>
  <c r="C7800" i="1"/>
  <c r="C7801" i="1"/>
  <c r="C7802" i="1"/>
  <c r="C7803" i="1"/>
  <c r="J7803" i="1" s="1" a="1"/>
  <c r="J7803" i="1" s="1"/>
  <c r="C7804" i="1"/>
  <c r="C7805" i="1"/>
  <c r="J7805" i="1" s="1" a="1"/>
  <c r="J7805" i="1" s="1"/>
  <c r="C7806" i="1"/>
  <c r="C7807" i="1"/>
  <c r="J7807" i="1" s="1" a="1"/>
  <c r="J7807" i="1" s="1"/>
  <c r="C7808" i="1"/>
  <c r="J7808" i="1" s="1" a="1"/>
  <c r="J7808" i="1" s="1"/>
  <c r="C7809" i="1"/>
  <c r="J7809" i="1" s="1" a="1"/>
  <c r="J7809" i="1" s="1"/>
  <c r="C7810" i="1"/>
  <c r="J7810" i="1" s="1" a="1"/>
  <c r="J7810" i="1" s="1"/>
  <c r="C7811" i="1"/>
  <c r="J7811" i="1" s="1" a="1"/>
  <c r="J7811" i="1" s="1"/>
  <c r="C7812" i="1"/>
  <c r="J7812" i="1" s="1" a="1"/>
  <c r="J7812" i="1" s="1"/>
  <c r="C7813" i="1"/>
  <c r="C7814" i="1"/>
  <c r="J7814" i="1" s="1" a="1"/>
  <c r="J7814" i="1" s="1"/>
  <c r="C7815" i="1"/>
  <c r="C7816" i="1"/>
  <c r="C7817" i="1"/>
  <c r="C7818" i="1"/>
  <c r="C7819" i="1"/>
  <c r="J7819" i="1" s="1" a="1"/>
  <c r="J7819" i="1" s="1"/>
  <c r="C7820" i="1"/>
  <c r="J7820" i="1" s="1" a="1"/>
  <c r="J7820" i="1" s="1"/>
  <c r="C7821" i="1"/>
  <c r="C7822" i="1"/>
  <c r="C7823" i="1"/>
  <c r="J7823" i="1" s="1" a="1"/>
  <c r="J7823" i="1" s="1"/>
  <c r="C7824" i="1"/>
  <c r="J7824" i="1" s="1" a="1"/>
  <c r="J7824" i="1" s="1"/>
  <c r="C7825" i="1"/>
  <c r="C7826" i="1"/>
  <c r="J7826" i="1" s="1" a="1"/>
  <c r="J7826" i="1" s="1"/>
  <c r="C7827" i="1"/>
  <c r="C7828" i="1"/>
  <c r="C7829" i="1"/>
  <c r="C7830" i="1"/>
  <c r="J7830" i="1" s="1" a="1"/>
  <c r="J7830" i="1" s="1"/>
  <c r="C7831" i="1"/>
  <c r="C7832" i="1"/>
  <c r="J7832" i="1" s="1" a="1"/>
  <c r="J7832" i="1" s="1"/>
  <c r="C7833" i="1"/>
  <c r="C7834" i="1"/>
  <c r="J7834" i="1" s="1" a="1"/>
  <c r="J7834" i="1" s="1"/>
  <c r="C7835" i="1"/>
  <c r="C7836" i="1"/>
  <c r="C7837" i="1"/>
  <c r="J7837" i="1" s="1" a="1"/>
  <c r="J7837" i="1" s="1"/>
  <c r="C7838" i="1"/>
  <c r="J7838" i="1" s="1" a="1"/>
  <c r="J7838" i="1" s="1"/>
  <c r="C7839" i="1"/>
  <c r="C7840" i="1"/>
  <c r="J7840" i="1" s="1" a="1"/>
  <c r="J7840" i="1" s="1"/>
  <c r="C7841" i="1"/>
  <c r="J7841" i="1" s="1" a="1"/>
  <c r="J7841" i="1" s="1"/>
  <c r="C7842" i="1"/>
  <c r="J7842" i="1" s="1" a="1"/>
  <c r="J7842" i="1" s="1"/>
  <c r="C7843" i="1"/>
  <c r="J7843" i="1" s="1" a="1"/>
  <c r="J7843" i="1" s="1"/>
  <c r="C7844" i="1"/>
  <c r="C7845" i="1"/>
  <c r="C7846" i="1"/>
  <c r="C7847" i="1"/>
  <c r="C7848" i="1"/>
  <c r="C7849" i="1"/>
  <c r="J7849" i="1" s="1" a="1"/>
  <c r="J7849" i="1" s="1"/>
  <c r="C7850" i="1"/>
  <c r="C7851" i="1"/>
  <c r="C7852" i="1"/>
  <c r="J7852" i="1" s="1" a="1"/>
  <c r="J7852" i="1" s="1"/>
  <c r="C7853" i="1"/>
  <c r="C7854" i="1"/>
  <c r="C7855" i="1"/>
  <c r="C7856" i="1"/>
  <c r="J7856" i="1" s="1" a="1"/>
  <c r="J7856" i="1" s="1"/>
  <c r="C7857" i="1"/>
  <c r="C7858" i="1"/>
  <c r="J7858" i="1" s="1" a="1"/>
  <c r="J7858" i="1" s="1"/>
  <c r="C7859" i="1"/>
  <c r="J7859" i="1" s="1" a="1"/>
  <c r="J7859" i="1" s="1"/>
  <c r="C7860" i="1"/>
  <c r="C7861" i="1"/>
  <c r="J7861" i="1" s="1" a="1"/>
  <c r="J7861" i="1" s="1"/>
  <c r="C7862" i="1"/>
  <c r="J7862" i="1" s="1" a="1"/>
  <c r="J7862" i="1" s="1"/>
  <c r="C7863" i="1"/>
  <c r="C7864" i="1"/>
  <c r="C7865" i="1"/>
  <c r="J7865" i="1" s="1" a="1"/>
  <c r="J7865" i="1" s="1"/>
  <c r="C7866" i="1"/>
  <c r="C7867" i="1"/>
  <c r="J7867" i="1" s="1" a="1"/>
  <c r="J7867" i="1" s="1"/>
  <c r="C7868" i="1"/>
  <c r="C7869" i="1"/>
  <c r="J7869" i="1" s="1" a="1"/>
  <c r="J7869" i="1" s="1"/>
  <c r="C7870" i="1"/>
  <c r="J7870" i="1" s="1" a="1"/>
  <c r="J7870" i="1" s="1"/>
  <c r="C7871" i="1"/>
  <c r="J7871" i="1" s="1" a="1"/>
  <c r="J7871" i="1" s="1"/>
  <c r="C7872" i="1"/>
  <c r="J7872" i="1" s="1" a="1"/>
  <c r="J7872" i="1" s="1"/>
  <c r="C7873" i="1"/>
  <c r="J7873" i="1" s="1" a="1"/>
  <c r="J7873" i="1" s="1"/>
  <c r="C7874" i="1"/>
  <c r="J7874" i="1" s="1" a="1"/>
  <c r="J7874" i="1" s="1"/>
  <c r="C7875" i="1"/>
  <c r="J7875" i="1" s="1" a="1"/>
  <c r="J7875" i="1" s="1"/>
  <c r="C7876" i="1"/>
  <c r="C7877" i="1"/>
  <c r="J7877" i="1" s="1" a="1"/>
  <c r="J7877" i="1" s="1"/>
  <c r="C7878" i="1"/>
  <c r="J7878" i="1" s="1" a="1"/>
  <c r="J7878" i="1" s="1"/>
  <c r="C7879" i="1"/>
  <c r="C7880" i="1"/>
  <c r="J7880" i="1" s="1" a="1"/>
  <c r="J7880" i="1" s="1"/>
  <c r="C7881" i="1"/>
  <c r="J7881" i="1" s="1" a="1"/>
  <c r="J7881" i="1" s="1"/>
  <c r="C7882" i="1"/>
  <c r="C7883" i="1"/>
  <c r="C7884" i="1"/>
  <c r="J7884" i="1" s="1" a="1"/>
  <c r="J7884" i="1" s="1"/>
  <c r="C7885" i="1"/>
  <c r="J7885" i="1" s="1" a="1"/>
  <c r="J7885" i="1" s="1"/>
  <c r="C7886" i="1"/>
  <c r="J7886" i="1" s="1" a="1"/>
  <c r="J7886" i="1" s="1"/>
  <c r="C7887" i="1"/>
  <c r="J7887" i="1" s="1" a="1"/>
  <c r="J7887" i="1" s="1"/>
  <c r="C7888" i="1"/>
  <c r="J7888" i="1" s="1" a="1"/>
  <c r="J7888" i="1" s="1"/>
  <c r="C7889" i="1"/>
  <c r="C7890" i="1"/>
  <c r="J7890" i="1" s="1" a="1"/>
  <c r="J7890" i="1" s="1"/>
  <c r="C7891" i="1"/>
  <c r="J7891" i="1" s="1" a="1"/>
  <c r="J7891" i="1" s="1"/>
  <c r="C7892" i="1"/>
  <c r="J7892" i="1" s="1" a="1"/>
  <c r="J7892" i="1" s="1"/>
  <c r="C7893" i="1"/>
  <c r="J7893" i="1" s="1" a="1"/>
  <c r="J7893" i="1" s="1"/>
  <c r="C7894" i="1"/>
  <c r="J7894" i="1" s="1" a="1"/>
  <c r="J7894" i="1" s="1"/>
  <c r="C7895" i="1"/>
  <c r="C7896" i="1"/>
  <c r="J7896" i="1" s="1" a="1"/>
  <c r="J7896" i="1" s="1"/>
  <c r="C7897" i="1"/>
  <c r="J7897" i="1" s="1" a="1"/>
  <c r="J7897" i="1" s="1"/>
  <c r="C7898" i="1"/>
  <c r="C7899" i="1"/>
  <c r="J7899" i="1" s="1" a="1"/>
  <c r="J7899" i="1" s="1"/>
  <c r="C7900" i="1"/>
  <c r="J7900" i="1" s="1" a="1"/>
  <c r="J7900" i="1" s="1"/>
  <c r="C7901" i="1"/>
  <c r="J7901" i="1" s="1" a="1"/>
  <c r="J7901" i="1" s="1"/>
  <c r="C7902" i="1"/>
  <c r="C7903" i="1"/>
  <c r="C7904" i="1"/>
  <c r="C7905" i="1"/>
  <c r="C7906" i="1"/>
  <c r="J7906" i="1" s="1" a="1"/>
  <c r="J7906" i="1" s="1"/>
  <c r="C7907" i="1"/>
  <c r="J7907" i="1" s="1" a="1"/>
  <c r="J7907" i="1" s="1"/>
  <c r="C7908" i="1"/>
  <c r="C7909" i="1"/>
  <c r="J7909" i="1" s="1" a="1"/>
  <c r="J7909" i="1" s="1"/>
  <c r="C7910" i="1"/>
  <c r="C7911" i="1"/>
  <c r="J7911" i="1" s="1" a="1"/>
  <c r="J7911" i="1" s="1"/>
  <c r="C7912" i="1"/>
  <c r="J7912" i="1" s="1" a="1"/>
  <c r="J7912" i="1" s="1"/>
  <c r="C7913" i="1"/>
  <c r="J7913" i="1" s="1" a="1"/>
  <c r="J7913" i="1" s="1"/>
  <c r="C7914" i="1"/>
  <c r="J7914" i="1" s="1" a="1"/>
  <c r="J7914" i="1" s="1"/>
  <c r="C7915" i="1"/>
  <c r="C7916" i="1"/>
  <c r="J7916" i="1" s="1" a="1"/>
  <c r="J7916" i="1" s="1"/>
  <c r="C7917" i="1"/>
  <c r="C7918" i="1"/>
  <c r="C7919" i="1"/>
  <c r="C7920" i="1"/>
  <c r="C7921" i="1"/>
  <c r="C7922" i="1"/>
  <c r="C7923" i="1"/>
  <c r="J7923" i="1" s="1" a="1"/>
  <c r="J7923" i="1" s="1"/>
  <c r="C7924" i="1"/>
  <c r="J7924" i="1" s="1" a="1"/>
  <c r="J7924" i="1" s="1"/>
  <c r="C7925" i="1"/>
  <c r="C7926" i="1"/>
  <c r="C7927" i="1"/>
  <c r="C7928" i="1"/>
  <c r="C7929" i="1"/>
  <c r="C7930" i="1"/>
  <c r="C7931" i="1"/>
  <c r="C7932" i="1"/>
  <c r="C7933" i="1"/>
  <c r="C7934" i="1"/>
  <c r="C7935" i="1"/>
  <c r="C7936" i="1"/>
  <c r="J7936" i="1" s="1" a="1"/>
  <c r="J7936" i="1" s="1"/>
  <c r="C7937" i="1"/>
  <c r="J7937" i="1" s="1" a="1"/>
  <c r="J7937" i="1" s="1"/>
  <c r="C7938" i="1"/>
  <c r="J7938" i="1" s="1" a="1"/>
  <c r="J7938" i="1" s="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J8254" i="1" s="1" a="1"/>
  <c r="J8254" i="1" s="1"/>
  <c r="C8255" i="1"/>
  <c r="C8256" i="1"/>
  <c r="C8257" i="1"/>
  <c r="J8257" i="1" s="1" a="1"/>
  <c r="J8257" i="1" s="1"/>
  <c r="C8258" i="1"/>
  <c r="C8259" i="1"/>
  <c r="J8259" i="1" s="1" a="1"/>
  <c r="J8259" i="1" s="1"/>
  <c r="C8260" i="1"/>
  <c r="J8260" i="1" s="1" a="1"/>
  <c r="J8260" i="1" s="1"/>
  <c r="C8261" i="1"/>
  <c r="C8262" i="1"/>
  <c r="J8262" i="1" s="1" a="1"/>
  <c r="J8262" i="1" s="1"/>
  <c r="C8263" i="1"/>
  <c r="C8264" i="1"/>
  <c r="C8265" i="1"/>
  <c r="C8266" i="1"/>
  <c r="C8267" i="1"/>
  <c r="C8268" i="1"/>
  <c r="C8269" i="1"/>
  <c r="C8270" i="1"/>
  <c r="J8270" i="1" s="1" a="1"/>
  <c r="J8270" i="1" s="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J8333" i="1" s="1" a="1"/>
  <c r="J8333" i="1" s="1"/>
  <c r="C8334" i="1"/>
  <c r="J8334" i="1" s="1" a="1"/>
  <c r="J8334" i="1" s="1"/>
  <c r="C8335" i="1"/>
  <c r="J8335" i="1" s="1" a="1"/>
  <c r="J8335" i="1" s="1"/>
  <c r="C8336" i="1"/>
  <c r="J8336" i="1" s="1" a="1"/>
  <c r="J8336" i="1" s="1"/>
  <c r="C8337" i="1"/>
  <c r="J8337" i="1" s="1" a="1"/>
  <c r="J8337" i="1" s="1"/>
  <c r="C8338" i="1"/>
  <c r="C8339" i="1"/>
  <c r="J8339" i="1" s="1" a="1"/>
  <c r="J8339" i="1" s="1"/>
  <c r="C8340" i="1"/>
  <c r="J8340" i="1" s="1" a="1"/>
  <c r="J8340" i="1" s="1"/>
  <c r="C8341" i="1"/>
  <c r="J8341" i="1" s="1" a="1"/>
  <c r="J8341" i="1" s="1"/>
  <c r="C8342" i="1"/>
  <c r="J8342" i="1" s="1" a="1"/>
  <c r="J8342" i="1" s="1"/>
  <c r="C8343" i="1"/>
  <c r="J8343" i="1" s="1" a="1"/>
  <c r="J8343" i="1" s="1"/>
  <c r="C8344" i="1"/>
  <c r="J8344" i="1" s="1" a="1"/>
  <c r="J8344" i="1" s="1"/>
  <c r="C8345" i="1"/>
  <c r="J8345" i="1" s="1" a="1"/>
  <c r="J8345" i="1" s="1"/>
  <c r="C8346" i="1"/>
  <c r="J8346" i="1" s="1" a="1"/>
  <c r="J8346" i="1" s="1"/>
  <c r="C8347" i="1"/>
  <c r="J8347" i="1" s="1" a="1"/>
  <c r="J8347" i="1" s="1"/>
  <c r="C8348" i="1"/>
  <c r="J8348" i="1" s="1" a="1"/>
  <c r="J8348" i="1" s="1"/>
  <c r="C8349" i="1"/>
  <c r="J8349" i="1" s="1" a="1"/>
  <c r="J8349" i="1" s="1"/>
  <c r="C8350" i="1"/>
  <c r="C8351" i="1"/>
  <c r="J8351" i="1" s="1" a="1"/>
  <c r="J8351" i="1" s="1"/>
  <c r="C8352" i="1"/>
  <c r="J8352" i="1" s="1" a="1"/>
  <c r="J8352" i="1" s="1"/>
  <c r="C8353" i="1"/>
  <c r="J8353" i="1" s="1" a="1"/>
  <c r="J8353" i="1" s="1"/>
  <c r="C8354" i="1"/>
  <c r="C8355" i="1"/>
  <c r="J8355" i="1" s="1" a="1"/>
  <c r="J8355" i="1" s="1"/>
  <c r="C8356" i="1"/>
  <c r="C8357" i="1"/>
  <c r="J8357" i="1" s="1" a="1"/>
  <c r="J8357" i="1" s="1"/>
  <c r="C8358" i="1"/>
  <c r="J8358" i="1" s="1" a="1"/>
  <c r="J8358" i="1" s="1"/>
  <c r="C8359" i="1"/>
  <c r="J8359" i="1" s="1" a="1"/>
  <c r="J8359" i="1" s="1"/>
  <c r="C8360" i="1"/>
  <c r="J8360" i="1" s="1" a="1"/>
  <c r="J8360" i="1" s="1"/>
  <c r="C8361" i="1"/>
  <c r="J8361" i="1" s="1" a="1"/>
  <c r="J8361" i="1" s="1"/>
  <c r="C8362" i="1"/>
  <c r="J8362" i="1" s="1" a="1"/>
  <c r="J8362" i="1" s="1"/>
  <c r="C8363" i="1"/>
  <c r="J8363" i="1" s="1" a="1"/>
  <c r="J8363" i="1" s="1"/>
  <c r="C8364" i="1"/>
  <c r="C8365" i="1"/>
  <c r="J8365" i="1" s="1" a="1"/>
  <c r="J8365" i="1" s="1"/>
  <c r="C8366" i="1"/>
  <c r="J8366" i="1" s="1" a="1"/>
  <c r="J8366" i="1" s="1"/>
  <c r="C8367" i="1"/>
  <c r="J8367" i="1" s="1" a="1"/>
  <c r="J8367" i="1" s="1"/>
  <c r="C8368" i="1"/>
  <c r="J8368" i="1" s="1" a="1"/>
  <c r="J8368" i="1" s="1"/>
  <c r="C8369" i="1"/>
  <c r="J8369" i="1" s="1" a="1"/>
  <c r="J8369" i="1" s="1"/>
  <c r="C8370" i="1"/>
  <c r="J8370" i="1" s="1" a="1"/>
  <c r="J8370" i="1" s="1"/>
  <c r="C8371" i="1"/>
  <c r="J8371" i="1" s="1" a="1"/>
  <c r="J8371" i="1" s="1"/>
  <c r="C8372" i="1"/>
  <c r="J8372" i="1" s="1" a="1"/>
  <c r="J8372" i="1" s="1"/>
  <c r="C8373" i="1"/>
  <c r="J8373" i="1" s="1" a="1"/>
  <c r="J8373" i="1" s="1"/>
  <c r="C8374" i="1"/>
  <c r="J8374" i="1" s="1" a="1"/>
  <c r="J8374" i="1" s="1"/>
  <c r="C8375" i="1"/>
  <c r="J8375" i="1" s="1" a="1"/>
  <c r="J8375" i="1" s="1"/>
  <c r="C8376" i="1"/>
  <c r="J8376" i="1" s="1" a="1"/>
  <c r="J8376" i="1" s="1"/>
  <c r="C8377" i="1"/>
  <c r="C8378" i="1"/>
  <c r="C8379" i="1"/>
  <c r="C8380" i="1"/>
  <c r="C8381" i="1"/>
  <c r="J8381" i="1" s="1" a="1"/>
  <c r="J8381" i="1" s="1"/>
  <c r="C8382" i="1"/>
  <c r="J8382" i="1" s="1" a="1"/>
  <c r="J8382" i="1" s="1"/>
  <c r="C8383" i="1"/>
  <c r="J8383" i="1" s="1" a="1"/>
  <c r="J8383" i="1" s="1"/>
  <c r="C8384" i="1"/>
  <c r="J8384" i="1" s="1" a="1"/>
  <c r="J8384" i="1" s="1"/>
  <c r="C8385" i="1"/>
  <c r="J8385" i="1" s="1" a="1"/>
  <c r="J8385" i="1" s="1"/>
  <c r="C8386" i="1"/>
  <c r="J8386" i="1" s="1" a="1"/>
  <c r="J8386" i="1" s="1"/>
  <c r="C8387" i="1"/>
  <c r="J8387" i="1" s="1" a="1"/>
  <c r="J8387" i="1" s="1"/>
  <c r="C8388" i="1"/>
  <c r="C8389" i="1"/>
  <c r="J8389" i="1" s="1" a="1"/>
  <c r="J8389" i="1" s="1"/>
  <c r="C8390" i="1"/>
  <c r="J8390" i="1" s="1" a="1"/>
  <c r="J8390" i="1" s="1"/>
  <c r="C8391" i="1"/>
  <c r="J8391" i="1" s="1" a="1"/>
  <c r="J8391" i="1" s="1"/>
  <c r="C8392" i="1"/>
  <c r="J8392" i="1" s="1" a="1"/>
  <c r="J8392" i="1" s="1"/>
  <c r="C8393" i="1"/>
  <c r="J8393" i="1" s="1" a="1"/>
  <c r="J8393" i="1" s="1"/>
  <c r="C8394" i="1"/>
  <c r="J8394" i="1" s="1" a="1"/>
  <c r="J8394" i="1" s="1"/>
  <c r="C8395" i="1"/>
  <c r="J8395" i="1" s="1" a="1"/>
  <c r="J8395" i="1" s="1"/>
  <c r="C8396" i="1"/>
  <c r="J8396" i="1" s="1" a="1"/>
  <c r="J8396" i="1" s="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8" i="1"/>
  <c r="J9688" i="1" s="1" a="1"/>
  <c r="J9688" i="1" s="1"/>
  <c r="C9689" i="1"/>
  <c r="J9689" i="1" s="1" a="1"/>
  <c r="J9689" i="1" s="1"/>
  <c r="C9690" i="1"/>
  <c r="J9690" i="1" s="1" a="1"/>
  <c r="J9690" i="1" s="1"/>
  <c r="C9691" i="1"/>
  <c r="J9691" i="1" s="1" a="1"/>
  <c r="J9691" i="1" s="1"/>
  <c r="C9692" i="1"/>
  <c r="J9692" i="1" s="1" a="1"/>
  <c r="J9692" i="1" s="1"/>
  <c r="C9693" i="1"/>
  <c r="J9693" i="1" s="1" a="1"/>
  <c r="J9693" i="1" s="1"/>
  <c r="C9694" i="1"/>
  <c r="J9694" i="1" s="1" a="1"/>
  <c r="J9694" i="1" s="1"/>
  <c r="C9695" i="1"/>
  <c r="J9695" i="1" s="1" a="1"/>
  <c r="J9695" i="1" s="1"/>
  <c r="C9696" i="1"/>
  <c r="J9696" i="1" s="1" a="1"/>
  <c r="J9696" i="1" s="1"/>
  <c r="C9697" i="1"/>
  <c r="J9697" i="1" s="1" a="1"/>
  <c r="J9697" i="1" s="1"/>
  <c r="C9698" i="1"/>
  <c r="J9698" i="1" s="1" a="1"/>
  <c r="J9698" i="1" s="1"/>
  <c r="C9699" i="1"/>
  <c r="J9699" i="1" s="1" a="1"/>
  <c r="J9699" i="1" s="1"/>
  <c r="C9700" i="1"/>
  <c r="J9700" i="1" s="1" a="1"/>
  <c r="J9700" i="1" s="1"/>
  <c r="C9701" i="1"/>
  <c r="J9701" i="1" s="1" a="1"/>
  <c r="J9701" i="1" s="1"/>
  <c r="C9702" i="1"/>
  <c r="J9702" i="1" s="1" a="1"/>
  <c r="J9702" i="1" s="1"/>
  <c r="C9703" i="1"/>
  <c r="J9703" i="1" s="1" a="1"/>
  <c r="J9703" i="1" s="1"/>
  <c r="C9704" i="1"/>
  <c r="J9704" i="1" s="1" a="1"/>
  <c r="J9704" i="1" s="1"/>
  <c r="C9705" i="1"/>
  <c r="J9705" i="1" s="1" a="1"/>
  <c r="J9705" i="1" s="1"/>
  <c r="C9706" i="1"/>
  <c r="J9706" i="1" s="1" a="1"/>
  <c r="J9706" i="1" s="1"/>
  <c r="C9707" i="1"/>
  <c r="J9707" i="1" s="1" a="1"/>
  <c r="J9707" i="1" s="1"/>
  <c r="C9708" i="1"/>
  <c r="J9708" i="1" s="1" a="1"/>
  <c r="J9708" i="1" s="1"/>
  <c r="C9709" i="1"/>
  <c r="J9709" i="1" s="1" a="1"/>
  <c r="J9709" i="1" s="1"/>
  <c r="C9710" i="1"/>
  <c r="J9710" i="1" s="1" a="1"/>
  <c r="J9710" i="1" s="1"/>
  <c r="C9711" i="1"/>
  <c r="J9711" i="1" s="1" a="1"/>
  <c r="J9711" i="1" s="1"/>
  <c r="C9712" i="1"/>
  <c r="J9712" i="1" s="1" a="1"/>
  <c r="J9712" i="1" s="1"/>
  <c r="C9713" i="1"/>
  <c r="J9713" i="1" s="1" a="1"/>
  <c r="J9713" i="1" s="1"/>
  <c r="C9714" i="1"/>
  <c r="J9714" i="1" s="1" a="1"/>
  <c r="J9714" i="1" s="1"/>
  <c r="C9715" i="1"/>
  <c r="J9715" i="1" s="1" a="1"/>
  <c r="J9715" i="1" s="1"/>
  <c r="C9716" i="1"/>
  <c r="J9716" i="1" s="1" a="1"/>
  <c r="J9716" i="1" s="1"/>
  <c r="C9717" i="1"/>
  <c r="J9717" i="1" s="1" a="1"/>
  <c r="J9717" i="1" s="1"/>
  <c r="C9718" i="1"/>
  <c r="J9718" i="1" s="1" a="1"/>
  <c r="J9718" i="1" s="1"/>
  <c r="C9719" i="1"/>
  <c r="J9719" i="1" s="1" a="1"/>
  <c r="J9719" i="1" s="1"/>
  <c r="C9720" i="1"/>
  <c r="J9720" i="1" s="1" a="1"/>
  <c r="J9720" i="1" s="1"/>
  <c r="C9721" i="1"/>
  <c r="J9721" i="1" s="1" a="1"/>
  <c r="J9721" i="1" s="1"/>
  <c r="C9722" i="1"/>
  <c r="J9722" i="1" s="1" a="1"/>
  <c r="J9722" i="1" s="1"/>
  <c r="C9723" i="1"/>
  <c r="J9723" i="1" s="1" a="1"/>
  <c r="J9723" i="1" s="1"/>
  <c r="C9724" i="1"/>
  <c r="J9724" i="1" s="1" a="1"/>
  <c r="J9724" i="1" s="1"/>
  <c r="C9725" i="1"/>
  <c r="J9725" i="1" s="1" a="1"/>
  <c r="J9725" i="1" s="1"/>
  <c r="C9726" i="1"/>
  <c r="J9726" i="1" s="1" a="1"/>
  <c r="J9726" i="1" s="1"/>
  <c r="C9727" i="1"/>
  <c r="J9727" i="1" s="1" a="1"/>
  <c r="J9727" i="1" s="1"/>
  <c r="C9728" i="1"/>
  <c r="J9728" i="1" s="1" a="1"/>
  <c r="J9728" i="1" s="1"/>
  <c r="C9729" i="1"/>
  <c r="J9729" i="1" s="1" a="1"/>
  <c r="J9729" i="1" s="1"/>
  <c r="C9730" i="1"/>
  <c r="J9730" i="1" s="1" a="1"/>
  <c r="J9730" i="1" s="1"/>
  <c r="C9731" i="1"/>
  <c r="J9731" i="1" s="1" a="1"/>
  <c r="J9731" i="1" s="1"/>
  <c r="C9732" i="1"/>
  <c r="J9732" i="1" s="1" a="1"/>
  <c r="J9732" i="1" s="1"/>
  <c r="C9733" i="1"/>
  <c r="J9733" i="1" s="1" a="1"/>
  <c r="J9733" i="1" s="1"/>
  <c r="C9734" i="1"/>
  <c r="J9734" i="1" s="1" a="1"/>
  <c r="J9734" i="1" s="1"/>
  <c r="C9735" i="1"/>
  <c r="J9735" i="1" s="1" a="1"/>
  <c r="J9735" i="1" s="1"/>
  <c r="C9736" i="1"/>
  <c r="J9736" i="1" s="1" a="1"/>
  <c r="J9736" i="1" s="1"/>
  <c r="C9737" i="1"/>
  <c r="J9737" i="1" s="1" a="1"/>
  <c r="J9737" i="1" s="1"/>
  <c r="C9738" i="1"/>
  <c r="J9738" i="1" s="1" a="1"/>
  <c r="J9738" i="1" s="1"/>
  <c r="C9739" i="1"/>
  <c r="J9739" i="1" s="1" a="1"/>
  <c r="J9739" i="1" s="1"/>
  <c r="C9740" i="1"/>
  <c r="J9740" i="1" s="1" a="1"/>
  <c r="J9740" i="1" s="1"/>
  <c r="C9741" i="1"/>
  <c r="J9741" i="1" s="1" a="1"/>
  <c r="J9741" i="1" s="1"/>
  <c r="C9742" i="1"/>
  <c r="J9742" i="1" s="1" a="1"/>
  <c r="J9742" i="1" s="1"/>
  <c r="C9743" i="1"/>
  <c r="J9743" i="1" s="1" a="1"/>
  <c r="J9743" i="1" s="1"/>
  <c r="C9744" i="1"/>
  <c r="J9744" i="1" s="1" a="1"/>
  <c r="J9744" i="1" s="1"/>
  <c r="C9745" i="1"/>
  <c r="J9745" i="1" s="1" a="1"/>
  <c r="J9745" i="1" s="1"/>
  <c r="C9746" i="1"/>
  <c r="J9746" i="1" s="1" a="1"/>
  <c r="J9746" i="1" s="1"/>
  <c r="C9747" i="1"/>
  <c r="J9747" i="1" s="1" a="1"/>
  <c r="J9747" i="1" s="1"/>
  <c r="C9748" i="1"/>
  <c r="J9748" i="1" s="1" a="1"/>
  <c r="J9748" i="1" s="1"/>
  <c r="C9749" i="1"/>
  <c r="J9749" i="1" s="1" a="1"/>
  <c r="J9749" i="1" s="1"/>
  <c r="C9750" i="1"/>
  <c r="J9750" i="1" s="1" a="1"/>
  <c r="J9750" i="1" s="1"/>
  <c r="C9751" i="1"/>
  <c r="J9751" i="1" s="1" a="1"/>
  <c r="J9751" i="1" s="1"/>
  <c r="C9752" i="1"/>
  <c r="J9752" i="1" s="1" a="1"/>
  <c r="J9752" i="1" s="1"/>
  <c r="C9753" i="1"/>
  <c r="J9753" i="1" s="1" a="1"/>
  <c r="J9753" i="1" s="1"/>
  <c r="C9754" i="1"/>
  <c r="J9754" i="1" s="1" a="1"/>
  <c r="J9754" i="1" s="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J10382" i="1" s="1" a="1"/>
  <c r="J10382" i="1" s="1"/>
  <c r="C10383" i="1"/>
  <c r="J10383" i="1" s="1" a="1"/>
  <c r="J10383" i="1" s="1"/>
  <c r="C10384" i="1"/>
  <c r="J10384" i="1" s="1" a="1"/>
  <c r="J10384" i="1" s="1"/>
  <c r="C10385" i="1"/>
  <c r="J10385" i="1" s="1" a="1"/>
  <c r="J10385" i="1" s="1"/>
  <c r="C10386" i="1"/>
  <c r="J10386" i="1" s="1" a="1"/>
  <c r="J10386" i="1" s="1"/>
  <c r="C10387" i="1"/>
  <c r="J10387" i="1" s="1" a="1"/>
  <c r="J10387" i="1" s="1"/>
  <c r="C10388" i="1"/>
  <c r="J10388" i="1" s="1" a="1"/>
  <c r="J10388" i="1" s="1"/>
  <c r="C10389" i="1"/>
  <c r="C10390" i="1"/>
  <c r="C10391" i="1"/>
  <c r="J10391" i="1" s="1" a="1"/>
  <c r="J10391" i="1" s="1"/>
  <c r="C10392" i="1"/>
  <c r="C10393" i="1"/>
  <c r="C10394" i="1"/>
  <c r="C10395" i="1"/>
  <c r="C10396" i="1"/>
  <c r="C10397" i="1"/>
  <c r="C10398" i="1"/>
  <c r="C10399" i="1"/>
  <c r="C10400" i="1"/>
  <c r="C10401" i="1"/>
  <c r="J10401" i="1" s="1" a="1"/>
  <c r="J10401" i="1" s="1"/>
  <c r="C10402" i="1"/>
  <c r="C10403" i="1"/>
  <c r="C10404" i="1"/>
  <c r="C10405" i="1"/>
  <c r="C10406" i="1"/>
  <c r="C10407" i="1"/>
  <c r="C10408" i="1"/>
  <c r="C10409" i="1"/>
  <c r="C10410" i="1"/>
  <c r="C10411" i="1"/>
  <c r="C10412" i="1"/>
  <c r="J10412" i="1" s="1" a="1"/>
  <c r="J10412" i="1" s="1"/>
  <c r="C10413" i="1"/>
  <c r="J10413" i="1" s="1" a="1"/>
  <c r="J10413" i="1" s="1"/>
  <c r="C10414" i="1"/>
  <c r="C10415" i="1"/>
  <c r="C10416" i="1"/>
  <c r="C10417" i="1"/>
  <c r="J10417" i="1" s="1" a="1"/>
  <c r="J10417" i="1" s="1"/>
  <c r="C10418" i="1"/>
  <c r="C10419" i="1"/>
  <c r="J10419" i="1" s="1" a="1"/>
  <c r="J10419" i="1" s="1"/>
  <c r="C10420" i="1"/>
  <c r="J10420" i="1" s="1" a="1"/>
  <c r="J10420" i="1" s="1"/>
  <c r="C10421" i="1"/>
  <c r="C10422" i="1"/>
  <c r="C10423" i="1"/>
  <c r="C10424" i="1"/>
  <c r="C10425" i="1"/>
  <c r="J10425" i="1" s="1" a="1"/>
  <c r="J10425" i="1" s="1"/>
  <c r="C10426" i="1"/>
  <c r="J10426" i="1" s="1" a="1"/>
  <c r="J10426" i="1" s="1"/>
  <c r="C10427" i="1"/>
  <c r="J10427" i="1" s="1" a="1"/>
  <c r="J10427" i="1" s="1"/>
  <c r="C10428" i="1"/>
  <c r="J10428" i="1" s="1" a="1"/>
  <c r="J10428" i="1" s="1"/>
  <c r="C10429" i="1"/>
  <c r="C10431" i="1"/>
  <c r="J10431" i="1" s="1" a="1"/>
  <c r="J10431" i="1" s="1"/>
  <c r="C10432" i="1"/>
  <c r="J10432" i="1" s="1" a="1"/>
  <c r="J10432" i="1" s="1"/>
  <c r="C10433" i="1"/>
  <c r="J10433" i="1" s="1" a="1"/>
  <c r="J10433" i="1" s="1"/>
  <c r="C10434" i="1"/>
  <c r="J10434" i="1" s="1" a="1"/>
  <c r="J10434" i="1" s="1"/>
  <c r="C10435" i="1"/>
  <c r="J10435" i="1" s="1" a="1"/>
  <c r="J10435" i="1" s="1"/>
  <c r="C10436" i="1"/>
  <c r="J10436" i="1" s="1" a="1"/>
  <c r="J10436" i="1" s="1"/>
  <c r="C10437" i="1"/>
  <c r="J10437" i="1" s="1" a="1"/>
  <c r="J10437" i="1" s="1"/>
  <c r="C10438" i="1"/>
  <c r="J10438" i="1" s="1" a="1"/>
  <c r="J10438" i="1" s="1"/>
  <c r="C10439" i="1"/>
  <c r="J10439" i="1" s="1" a="1"/>
  <c r="J10439" i="1" s="1"/>
  <c r="C10440" i="1"/>
  <c r="J10440" i="1" s="1" a="1"/>
  <c r="J10440" i="1" s="1"/>
  <c r="C10441" i="1"/>
  <c r="J10441" i="1" s="1" a="1"/>
  <c r="J10441" i="1" s="1"/>
  <c r="C10442" i="1"/>
  <c r="J10442" i="1" s="1" a="1"/>
  <c r="J10442" i="1" s="1"/>
  <c r="C10443" i="1"/>
  <c r="J10443" i="1" s="1" a="1"/>
  <c r="J10443" i="1" s="1"/>
  <c r="C10444" i="1"/>
  <c r="J10444" i="1" s="1" a="1"/>
  <c r="J10444" i="1" s="1"/>
  <c r="C10445" i="1"/>
  <c r="J10445" i="1" s="1" a="1"/>
  <c r="J10445" i="1" s="1"/>
  <c r="C10446" i="1"/>
  <c r="J10446" i="1" s="1" a="1"/>
  <c r="J10446" i="1" s="1"/>
  <c r="C10447" i="1"/>
  <c r="J10447" i="1" s="1" a="1"/>
  <c r="J10447" i="1" s="1"/>
  <c r="C10448" i="1"/>
  <c r="J10448" i="1" s="1" a="1"/>
  <c r="J10448" i="1" s="1"/>
  <c r="C10449" i="1"/>
  <c r="J10449" i="1" s="1" a="1"/>
  <c r="J10449" i="1" s="1"/>
  <c r="C10450" i="1"/>
  <c r="J10450" i="1" s="1" a="1"/>
  <c r="J10450" i="1" s="1"/>
  <c r="C10451" i="1"/>
  <c r="J10451" i="1" s="1" a="1"/>
  <c r="J10451" i="1" s="1"/>
  <c r="C10452" i="1"/>
  <c r="J10452" i="1" s="1" a="1"/>
  <c r="J10452" i="1" s="1"/>
  <c r="C10453" i="1"/>
  <c r="J10453" i="1" s="1" a="1"/>
  <c r="J10453" i="1" s="1"/>
  <c r="C10454" i="1"/>
  <c r="J10454" i="1" s="1" a="1"/>
  <c r="J10454" i="1" s="1"/>
  <c r="C10455" i="1"/>
  <c r="J10455" i="1" s="1" a="1"/>
  <c r="J10455" i="1" s="1"/>
  <c r="C10456" i="1"/>
  <c r="J10456" i="1" s="1" a="1"/>
  <c r="J10456" i="1" s="1"/>
  <c r="C10457" i="1"/>
  <c r="J10457" i="1" s="1" a="1"/>
  <c r="J10457" i="1" s="1"/>
  <c r="C10458" i="1"/>
  <c r="J10458" i="1" s="1" a="1"/>
  <c r="J10458" i="1" s="1"/>
  <c r="C10459" i="1"/>
  <c r="J10459" i="1" s="1" a="1"/>
  <c r="J10459" i="1" s="1"/>
  <c r="C10460" i="1"/>
  <c r="J10460" i="1" s="1" a="1"/>
  <c r="J10460" i="1" s="1"/>
  <c r="C10461" i="1"/>
  <c r="J10461" i="1" s="1" a="1"/>
  <c r="J10461" i="1" s="1"/>
  <c r="C10462" i="1"/>
  <c r="J10462" i="1" s="1" a="1"/>
  <c r="J10462" i="1" s="1"/>
  <c r="C10463" i="1"/>
  <c r="J10463" i="1" s="1" a="1"/>
  <c r="J10463" i="1" s="1"/>
  <c r="C10464" i="1"/>
  <c r="J10464" i="1" s="1" a="1"/>
  <c r="J10464" i="1" s="1"/>
  <c r="C10465" i="1"/>
  <c r="J10465" i="1" s="1" a="1"/>
  <c r="J10465" i="1" s="1"/>
  <c r="C10466" i="1"/>
  <c r="J10466" i="1" s="1" a="1"/>
  <c r="J10466" i="1" s="1"/>
  <c r="C10467" i="1"/>
  <c r="J10467" i="1" s="1" a="1"/>
  <c r="J10467" i="1" s="1"/>
  <c r="C10468" i="1"/>
  <c r="J10468" i="1" s="1" a="1"/>
  <c r="J10468" i="1" s="1"/>
  <c r="C10469" i="1"/>
  <c r="C10470" i="1"/>
  <c r="C10471" i="1"/>
  <c r="C10472" i="1"/>
  <c r="C10473" i="1"/>
  <c r="J10473" i="1" s="1" a="1"/>
  <c r="J10473" i="1" s="1"/>
  <c r="C10474" i="1"/>
  <c r="J10474" i="1" s="1" a="1"/>
  <c r="J10474" i="1" s="1"/>
  <c r="C10475" i="1"/>
  <c r="J10475" i="1" s="1" a="1"/>
  <c r="J10475" i="1" s="1"/>
  <c r="C10476" i="1"/>
  <c r="J10476" i="1" s="1" a="1"/>
  <c r="J10476" i="1" s="1"/>
  <c r="C10477" i="1"/>
  <c r="J10477" i="1" s="1" a="1"/>
  <c r="J10477" i="1" s="1"/>
  <c r="C10478" i="1"/>
  <c r="J10478" i="1" s="1" a="1"/>
  <c r="J10478" i="1" s="1"/>
  <c r="C10479" i="1"/>
  <c r="C10480" i="1"/>
  <c r="C10481" i="1"/>
  <c r="C10482" i="1"/>
  <c r="C10483" i="1"/>
  <c r="C10484" i="1"/>
  <c r="C10485" i="1"/>
  <c r="C10486" i="1"/>
  <c r="C10487" i="1"/>
  <c r="C10488" i="1"/>
  <c r="C10489" i="1"/>
  <c r="C10490" i="1"/>
  <c r="C10491" i="1"/>
  <c r="C10492" i="1"/>
  <c r="C10493" i="1"/>
  <c r="C10494" i="1"/>
  <c r="J10494" i="1" s="1" a="1"/>
  <c r="J10494" i="1" s="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J10579" i="1" s="1" a="1"/>
  <c r="J10579" i="1" s="1"/>
  <c r="C10580" i="1"/>
  <c r="J10580" i="1" s="1" a="1"/>
  <c r="J10580" i="1" s="1"/>
  <c r="C10581" i="1"/>
  <c r="J10581" i="1" s="1" a="1"/>
  <c r="J10581" i="1" s="1"/>
  <c r="C10582" i="1"/>
  <c r="J10582" i="1" s="1" a="1"/>
  <c r="J10582" i="1" s="1"/>
  <c r="C10583" i="1"/>
  <c r="J10583" i="1" s="1" a="1"/>
  <c r="J10583" i="1" s="1"/>
  <c r="C10584" i="1"/>
  <c r="J10584" i="1" s="1" a="1"/>
  <c r="J10584" i="1" s="1"/>
  <c r="C10585" i="1"/>
  <c r="J10585" i="1" s="1" a="1"/>
  <c r="J10585" i="1" s="1"/>
  <c r="C10586" i="1"/>
  <c r="J10586" i="1" s="1" a="1"/>
  <c r="J10586" i="1" s="1"/>
  <c r="C10587" i="1"/>
  <c r="J10587" i="1" s="1" a="1"/>
  <c r="J10587" i="1" s="1"/>
  <c r="C10588" i="1"/>
  <c r="J10588" i="1" s="1" a="1"/>
  <c r="J10588" i="1" s="1"/>
  <c r="C10589" i="1"/>
  <c r="J10589" i="1" s="1" a="1"/>
  <c r="J10589" i="1" s="1"/>
  <c r="C10590" i="1"/>
  <c r="J10590" i="1" s="1" a="1"/>
  <c r="J10590" i="1" s="1"/>
  <c r="C10591" i="1"/>
  <c r="J10591" i="1" s="1" a="1"/>
  <c r="J10591" i="1" s="1"/>
  <c r="C10592" i="1"/>
  <c r="J10592" i="1" s="1" a="1"/>
  <c r="J10592" i="1" s="1"/>
  <c r="C10593" i="1"/>
  <c r="J10593" i="1" s="1" a="1"/>
  <c r="J10593" i="1" s="1"/>
  <c r="C10594" i="1"/>
  <c r="J10594" i="1" s="1" a="1"/>
  <c r="J10594" i="1" s="1"/>
  <c r="C10595" i="1"/>
  <c r="J10595" i="1" s="1" a="1"/>
  <c r="J10595" i="1" s="1"/>
  <c r="C10596" i="1"/>
  <c r="J10596" i="1" s="1" a="1"/>
  <c r="J10596" i="1" s="1"/>
  <c r="C10597" i="1"/>
  <c r="J10597" i="1" s="1" a="1"/>
  <c r="J10597" i="1" s="1"/>
  <c r="C10598" i="1"/>
  <c r="J10598" i="1" s="1" a="1"/>
  <c r="J10598" i="1" s="1"/>
  <c r="C10599" i="1"/>
  <c r="J10599" i="1" s="1" a="1"/>
  <c r="J10599" i="1" s="1"/>
  <c r="C10600" i="1"/>
  <c r="J10600" i="1" s="1" a="1"/>
  <c r="J10600" i="1" s="1"/>
  <c r="C10601" i="1"/>
  <c r="J10601" i="1" s="1" a="1"/>
  <c r="J10601" i="1" s="1"/>
  <c r="C10602" i="1"/>
  <c r="J10602" i="1" s="1" a="1"/>
  <c r="J10602" i="1" s="1"/>
  <c r="C10603" i="1"/>
  <c r="J10603" i="1" s="1" a="1"/>
  <c r="J10603" i="1" s="1"/>
  <c r="C10604" i="1"/>
  <c r="J10604" i="1" s="1" a="1"/>
  <c r="J10604" i="1" s="1"/>
  <c r="C10605" i="1"/>
  <c r="J10605" i="1" s="1" a="1"/>
  <c r="J10605" i="1" s="1"/>
  <c r="C10606" i="1"/>
  <c r="J10606" i="1" s="1" a="1"/>
  <c r="J10606" i="1" s="1"/>
  <c r="C10607" i="1"/>
  <c r="J10607" i="1" s="1" a="1"/>
  <c r="J10607" i="1" s="1"/>
  <c r="C10608" i="1"/>
  <c r="J10608" i="1" s="1" a="1"/>
  <c r="J10608" i="1" s="1"/>
  <c r="C10609" i="1"/>
  <c r="J10609" i="1" s="1" a="1"/>
  <c r="J10609" i="1" s="1"/>
  <c r="C10610" i="1"/>
  <c r="J10610" i="1" s="1" a="1"/>
  <c r="J10610" i="1" s="1"/>
  <c r="C10611" i="1"/>
  <c r="J10611" i="1" s="1" a="1"/>
  <c r="J10611" i="1" s="1"/>
  <c r="C10612" i="1"/>
  <c r="J10612" i="1" s="1" a="1"/>
  <c r="J10612" i="1" s="1"/>
  <c r="C10613" i="1"/>
  <c r="J10613" i="1" s="1" a="1"/>
  <c r="J10613" i="1" s="1"/>
  <c r="C10614" i="1"/>
  <c r="J10614" i="1" s="1" a="1"/>
  <c r="J10614" i="1" s="1"/>
  <c r="C10615" i="1"/>
  <c r="J10615" i="1" s="1" a="1"/>
  <c r="J10615" i="1" s="1"/>
  <c r="C10616" i="1"/>
  <c r="J10616" i="1" s="1" a="1"/>
  <c r="J10616" i="1" s="1"/>
  <c r="C10617" i="1"/>
  <c r="J10617" i="1" s="1" a="1"/>
  <c r="J10617" i="1" s="1"/>
  <c r="C10618" i="1"/>
  <c r="J10618" i="1" s="1" a="1"/>
  <c r="J10618" i="1" s="1"/>
  <c r="C10619" i="1"/>
  <c r="J10619" i="1" s="1" a="1"/>
  <c r="J10619" i="1" s="1"/>
  <c r="C10620" i="1"/>
  <c r="J10620" i="1" s="1" a="1"/>
  <c r="J10620" i="1" s="1"/>
  <c r="C10621" i="1"/>
  <c r="J10621" i="1" s="1" a="1"/>
  <c r="J10621" i="1" s="1"/>
  <c r="C10622" i="1"/>
  <c r="J10622" i="1" s="1" a="1"/>
  <c r="J10622" i="1" s="1"/>
  <c r="C10623" i="1"/>
  <c r="J10623" i="1" s="1" a="1"/>
  <c r="J10623" i="1" s="1"/>
  <c r="C10624" i="1"/>
  <c r="J10624" i="1" s="1" a="1"/>
  <c r="J10624" i="1" s="1"/>
  <c r="C10625" i="1"/>
  <c r="J10625" i="1" s="1" a="1"/>
  <c r="J10625" i="1" s="1"/>
  <c r="C10626" i="1"/>
  <c r="J10626" i="1" s="1" a="1"/>
  <c r="J10626" i="1" s="1"/>
  <c r="C10627" i="1"/>
  <c r="J10627" i="1" s="1" a="1"/>
  <c r="J10627" i="1" s="1"/>
  <c r="C10628" i="1"/>
  <c r="J10628" i="1" s="1" a="1"/>
  <c r="J10628" i="1" s="1"/>
  <c r="C10629" i="1"/>
  <c r="J10629" i="1" s="1" a="1"/>
  <c r="J10629" i="1" s="1"/>
  <c r="C10630" i="1"/>
  <c r="J10630" i="1" s="1" a="1"/>
  <c r="J10630" i="1" s="1"/>
  <c r="C10631" i="1"/>
  <c r="J10631" i="1" s="1" a="1"/>
  <c r="J10631" i="1" s="1"/>
  <c r="C10632" i="1"/>
  <c r="J10632" i="1" s="1" a="1"/>
  <c r="J10632" i="1" s="1"/>
  <c r="C10633" i="1"/>
  <c r="J10633" i="1" s="1" a="1"/>
  <c r="J10633" i="1" s="1"/>
  <c r="C10634" i="1"/>
  <c r="J10634" i="1" s="1" a="1"/>
  <c r="J10634" i="1" s="1"/>
  <c r="C10635" i="1"/>
  <c r="J10635" i="1" s="1" a="1"/>
  <c r="J10635" i="1" s="1"/>
  <c r="C10636" i="1"/>
  <c r="J10636" i="1" s="1" a="1"/>
  <c r="J10636" i="1" s="1"/>
  <c r="C10637" i="1"/>
  <c r="J10637" i="1" s="1" a="1"/>
  <c r="J10637" i="1" s="1"/>
  <c r="C10638" i="1"/>
  <c r="J10638" i="1" s="1" a="1"/>
  <c r="J10638" i="1" s="1"/>
  <c r="C10639" i="1"/>
  <c r="J10639" i="1" s="1" a="1"/>
  <c r="J10639" i="1" s="1"/>
  <c r="C10640" i="1"/>
  <c r="J10640" i="1" s="1" a="1"/>
  <c r="J10640" i="1" s="1"/>
  <c r="C10641" i="1"/>
  <c r="J10641" i="1" s="1" a="1"/>
  <c r="J10641" i="1" s="1"/>
  <c r="C10642" i="1"/>
  <c r="J10642" i="1" s="1" a="1"/>
  <c r="J10642" i="1" s="1"/>
  <c r="C10643" i="1"/>
  <c r="J10643" i="1" s="1" a="1"/>
  <c r="J10643" i="1" s="1"/>
  <c r="C10644" i="1"/>
  <c r="J10644" i="1" s="1" a="1"/>
  <c r="J10644" i="1" s="1"/>
  <c r="C10645" i="1"/>
  <c r="J10645" i="1" s="1" a="1"/>
  <c r="J10645" i="1" s="1"/>
  <c r="C10646" i="1"/>
  <c r="J10646" i="1" s="1" a="1"/>
  <c r="J10646" i="1" s="1"/>
  <c r="C10647" i="1"/>
  <c r="J10647" i="1" s="1" a="1"/>
  <c r="J10647" i="1" s="1"/>
  <c r="C10648" i="1"/>
  <c r="J10648" i="1" s="1" a="1"/>
  <c r="J10648" i="1" s="1"/>
  <c r="C10649" i="1"/>
  <c r="J10649" i="1" s="1" a="1"/>
  <c r="J10649" i="1" s="1"/>
  <c r="C10650" i="1"/>
  <c r="J10650" i="1" s="1" a="1"/>
  <c r="J10650" i="1" s="1"/>
  <c r="C10651" i="1"/>
  <c r="J10651" i="1" s="1" a="1"/>
  <c r="J10651" i="1" s="1"/>
  <c r="C10652" i="1"/>
  <c r="J10652" i="1" s="1" a="1"/>
  <c r="J10652" i="1" s="1"/>
  <c r="C10653" i="1"/>
  <c r="J10653" i="1" s="1" a="1"/>
  <c r="J10653" i="1" s="1"/>
  <c r="C10654" i="1"/>
  <c r="J10654" i="1" s="1" a="1"/>
  <c r="J10654" i="1" s="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J10743" i="1" s="1" a="1"/>
  <c r="J10743" i="1" s="1"/>
  <c r="C10744" i="1"/>
  <c r="J10744" i="1" s="1" a="1"/>
  <c r="J10744" i="1" s="1"/>
  <c r="C10745" i="1"/>
  <c r="J10745" i="1" s="1" a="1"/>
  <c r="J10745" i="1" s="1"/>
  <c r="C10746" i="1"/>
  <c r="J10746" i="1" s="1" a="1"/>
  <c r="J10746" i="1" s="1"/>
  <c r="C10747" i="1"/>
  <c r="J10747" i="1" s="1" a="1"/>
  <c r="J10747" i="1" s="1"/>
  <c r="C10748" i="1"/>
  <c r="J10748" i="1" s="1" a="1"/>
  <c r="J10748" i="1" s="1"/>
  <c r="C10749" i="1"/>
  <c r="J10749" i="1" s="1" a="1"/>
  <c r="J10749" i="1" s="1"/>
  <c r="C10750" i="1"/>
  <c r="J10750" i="1" s="1" a="1"/>
  <c r="J10750" i="1" s="1"/>
  <c r="C10751" i="1"/>
  <c r="J10751" i="1" s="1" a="1"/>
  <c r="J10751" i="1" s="1"/>
  <c r="C10752" i="1"/>
  <c r="J10752" i="1" s="1" a="1"/>
  <c r="J10752" i="1" s="1"/>
  <c r="C10753" i="1"/>
  <c r="J10753" i="1" s="1" a="1"/>
  <c r="J10753" i="1" s="1"/>
  <c r="C10754" i="1"/>
  <c r="J10754" i="1" s="1" a="1"/>
  <c r="J10754" i="1" s="1"/>
  <c r="C10755" i="1"/>
  <c r="J10755" i="1" s="1" a="1"/>
  <c r="J10755" i="1" s="1"/>
  <c r="C10756" i="1"/>
  <c r="J10756" i="1" s="1" a="1"/>
  <c r="J10756" i="1" s="1"/>
  <c r="C10757" i="1"/>
  <c r="J10757" i="1" s="1" a="1"/>
  <c r="J10757" i="1" s="1"/>
  <c r="C10758" i="1"/>
  <c r="J10758" i="1" s="1" a="1"/>
  <c r="J10758" i="1" s="1"/>
  <c r="C10759" i="1"/>
  <c r="J10759" i="1" s="1" a="1"/>
  <c r="J10759" i="1" s="1"/>
  <c r="C10760" i="1"/>
  <c r="J10760" i="1" s="1" a="1"/>
  <c r="J10760" i="1" s="1"/>
  <c r="C10761" i="1"/>
  <c r="J10761" i="1" s="1" a="1"/>
  <c r="J10761" i="1" s="1"/>
  <c r="C10762" i="1"/>
  <c r="J10762" i="1" s="1" a="1"/>
  <c r="J10762" i="1" s="1"/>
  <c r="C10763" i="1"/>
  <c r="J10763" i="1" s="1" a="1"/>
  <c r="J10763" i="1" s="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J10801" i="1" s="1" a="1"/>
  <c r="J10801" i="1" s="1"/>
  <c r="C10802" i="1"/>
  <c r="J10802" i="1" s="1" a="1"/>
  <c r="J10802" i="1" s="1"/>
  <c r="C10803" i="1"/>
  <c r="J10803" i="1" s="1" a="1"/>
  <c r="J10803" i="1" s="1"/>
  <c r="C10804" i="1"/>
  <c r="J10804" i="1" s="1" a="1"/>
  <c r="J10804" i="1" s="1"/>
  <c r="C10805" i="1"/>
  <c r="J10805" i="1" s="1" a="1"/>
  <c r="J10805" i="1" s="1"/>
  <c r="C10806" i="1"/>
  <c r="J10806" i="1" s="1" a="1"/>
  <c r="J10806" i="1" s="1"/>
  <c r="C10807" i="1"/>
  <c r="J10807" i="1" s="1" a="1"/>
  <c r="J10807" i="1" s="1"/>
  <c r="C10808" i="1"/>
  <c r="J10808" i="1" s="1" a="1"/>
  <c r="J10808" i="1" s="1"/>
  <c r="C10809" i="1"/>
  <c r="J10809" i="1" s="1" a="1"/>
  <c r="J10809" i="1" s="1"/>
  <c r="C10810" i="1"/>
  <c r="J10810" i="1" s="1" a="1"/>
  <c r="J10810" i="1" s="1"/>
  <c r="C10811" i="1"/>
  <c r="J10811" i="1" s="1" a="1"/>
  <c r="J10811" i="1" s="1"/>
  <c r="C10812" i="1"/>
  <c r="J10812" i="1" s="1" a="1"/>
  <c r="J10812" i="1" s="1"/>
  <c r="C10813" i="1"/>
  <c r="J10813" i="1" s="1" a="1"/>
  <c r="J10813" i="1" s="1"/>
  <c r="C10814" i="1"/>
  <c r="J10814" i="1" s="1" a="1"/>
  <c r="J10814" i="1" s="1"/>
  <c r="C10815" i="1"/>
  <c r="J10815" i="1" s="1" a="1"/>
  <c r="J10815" i="1" s="1"/>
  <c r="C10816" i="1"/>
  <c r="J10816" i="1" s="1" a="1"/>
  <c r="J10816" i="1" s="1"/>
  <c r="C10817" i="1"/>
  <c r="C10818" i="1"/>
  <c r="C10819" i="1"/>
  <c r="J10819" i="1" s="1" a="1"/>
  <c r="J10819" i="1" s="1"/>
  <c r="C10820" i="1"/>
  <c r="J10820" i="1" s="1" a="1"/>
  <c r="J10820" i="1" s="1"/>
  <c r="C10821" i="1"/>
  <c r="J10821" i="1" s="1" a="1"/>
  <c r="J10821" i="1" s="1"/>
  <c r="C10822" i="1"/>
  <c r="J10822" i="1" s="1" a="1"/>
  <c r="J10822" i="1" s="1"/>
  <c r="C10823" i="1"/>
  <c r="J10823" i="1" s="1" a="1"/>
  <c r="J10823" i="1" s="1"/>
  <c r="C10824" i="1"/>
  <c r="J10824" i="1" s="1" a="1"/>
  <c r="J10824" i="1" s="1"/>
  <c r="C10825" i="1"/>
  <c r="J10825" i="1" s="1" a="1"/>
  <c r="J10825" i="1" s="1"/>
  <c r="C10826" i="1"/>
  <c r="J10826" i="1" s="1" a="1"/>
  <c r="J10826" i="1" s="1"/>
  <c r="C10827" i="1"/>
  <c r="J10827" i="1" s="1" a="1"/>
  <c r="J10827" i="1" s="1"/>
  <c r="C10828" i="1"/>
  <c r="J10828" i="1" s="1" a="1"/>
  <c r="J10828" i="1" s="1"/>
  <c r="C10829" i="1"/>
  <c r="J10829" i="1" s="1" a="1"/>
  <c r="J10829" i="1" s="1"/>
  <c r="C10830" i="1"/>
  <c r="J10830" i="1" s="1" a="1"/>
  <c r="J10830" i="1" s="1"/>
  <c r="C10831" i="1"/>
  <c r="J10831" i="1" s="1" a="1"/>
  <c r="J10831" i="1" s="1"/>
  <c r="C10832" i="1"/>
  <c r="J10832" i="1" s="1" a="1"/>
  <c r="J10832" i="1" s="1"/>
  <c r="C10833" i="1"/>
  <c r="J10833" i="1" s="1" a="1"/>
  <c r="J10833" i="1" s="1"/>
  <c r="C10834" i="1"/>
  <c r="J10834" i="1" s="1" a="1"/>
  <c r="J10834" i="1" s="1"/>
  <c r="C10835" i="1"/>
  <c r="J10835" i="1" s="1" a="1"/>
  <c r="J10835" i="1" s="1"/>
  <c r="C10836" i="1"/>
  <c r="J10836" i="1" s="1" a="1"/>
  <c r="J10836" i="1" s="1"/>
  <c r="C10837" i="1"/>
  <c r="J10837" i="1" s="1" a="1"/>
  <c r="J10837" i="1" s="1"/>
  <c r="C10838" i="1"/>
  <c r="J10838" i="1" s="1" a="1"/>
  <c r="J10838" i="1" s="1"/>
  <c r="C10839" i="1"/>
  <c r="J10839" i="1" s="1" a="1"/>
  <c r="J10839" i="1" s="1"/>
  <c r="C10840" i="1"/>
  <c r="J10840" i="1" s="1" a="1"/>
  <c r="J10840" i="1" s="1"/>
  <c r="C10841" i="1"/>
  <c r="J10841" i="1" s="1" a="1"/>
  <c r="J10841" i="1" s="1"/>
  <c r="C10842" i="1"/>
  <c r="J10842" i="1" s="1" a="1"/>
  <c r="J10842" i="1" s="1"/>
  <c r="C10843" i="1"/>
  <c r="J10843" i="1" s="1" a="1"/>
  <c r="J10843" i="1" s="1"/>
  <c r="C10844" i="1"/>
  <c r="J10844" i="1" s="1" a="1"/>
  <c r="J10844" i="1" s="1"/>
  <c r="C10845" i="1"/>
  <c r="J10845" i="1" s="1" a="1"/>
  <c r="J10845" i="1" s="1"/>
  <c r="C10846" i="1"/>
  <c r="J10846" i="1" s="1" a="1"/>
  <c r="J10846" i="1" s="1"/>
  <c r="C10847" i="1"/>
  <c r="J10847" i="1" s="1" a="1"/>
  <c r="J10847" i="1" s="1"/>
  <c r="C10848" i="1"/>
  <c r="J10848" i="1" s="1" a="1"/>
  <c r="J10848" i="1" s="1"/>
  <c r="C10849" i="1"/>
  <c r="J10849" i="1" s="1" a="1"/>
  <c r="J10849" i="1" s="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J10882" i="1" s="1" a="1"/>
  <c r="J10882" i="1" s="1"/>
  <c r="C10883" i="1"/>
  <c r="C10884" i="1"/>
  <c r="C10885" i="1"/>
  <c r="C10886" i="1"/>
  <c r="J10886" i="1" s="1" a="1"/>
  <c r="J10886" i="1" s="1"/>
  <c r="C10887" i="1"/>
  <c r="J10887" i="1" s="1" a="1"/>
  <c r="J10887" i="1" s="1"/>
  <c r="C10888" i="1"/>
  <c r="C10889" i="1"/>
  <c r="J10889" i="1" s="1" a="1"/>
  <c r="J10889" i="1" s="1"/>
  <c r="C10890" i="1"/>
  <c r="C10891" i="1"/>
  <c r="J10891" i="1" s="1" a="1"/>
  <c r="J10891" i="1" s="1"/>
  <c r="C10892" i="1"/>
  <c r="C10893" i="1"/>
  <c r="J10893" i="1" s="1" a="1"/>
  <c r="J10893" i="1" s="1"/>
  <c r="C10894" i="1"/>
  <c r="C10895" i="1"/>
  <c r="C10896" i="1"/>
  <c r="C10897" i="1"/>
  <c r="J10897" i="1" s="1" a="1"/>
  <c r="J10897" i="1" s="1"/>
  <c r="C10898" i="1"/>
  <c r="C10899" i="1"/>
  <c r="J10899" i="1" s="1" a="1"/>
  <c r="J10899" i="1" s="1"/>
  <c r="C10900" i="1"/>
  <c r="J10900" i="1" s="1" a="1"/>
  <c r="J10900" i="1" s="1"/>
  <c r="C10901" i="1"/>
  <c r="C10902" i="1"/>
  <c r="J10902" i="1" s="1" a="1"/>
  <c r="J10902" i="1" s="1"/>
  <c r="C10903" i="1"/>
  <c r="J10903" i="1" s="1" a="1"/>
  <c r="J10903" i="1" s="1"/>
  <c r="C10904" i="1"/>
  <c r="C10905" i="1"/>
  <c r="C10906" i="1"/>
  <c r="J10906" i="1" s="1" a="1"/>
  <c r="J10906" i="1" s="1"/>
  <c r="C10907" i="1"/>
  <c r="C10908" i="1"/>
  <c r="C10909" i="1"/>
  <c r="J10909" i="1" s="1" a="1"/>
  <c r="J10909" i="1" s="1"/>
  <c r="C10910" i="1"/>
  <c r="C10911" i="1"/>
  <c r="C10912" i="1"/>
  <c r="C10913" i="1"/>
  <c r="J10913" i="1" s="1" a="1"/>
  <c r="J10913" i="1" s="1"/>
  <c r="C10914" i="1"/>
  <c r="J10914" i="1" s="1" a="1"/>
  <c r="J10914" i="1" s="1"/>
  <c r="C10915" i="1"/>
  <c r="C10916" i="1"/>
  <c r="J10916" i="1" s="1" a="1"/>
  <c r="J10916" i="1" s="1"/>
  <c r="C10917" i="1"/>
  <c r="J10917" i="1" s="1" a="1"/>
  <c r="J10917" i="1" s="1"/>
  <c r="C10918" i="1"/>
  <c r="J10918" i="1" s="1" a="1"/>
  <c r="J10918" i="1" s="1"/>
  <c r="C10919" i="1"/>
  <c r="J10919" i="1" s="1" a="1"/>
  <c r="J10919" i="1" s="1"/>
  <c r="C10920" i="1"/>
  <c r="C10921" i="1"/>
  <c r="C10922" i="1"/>
  <c r="C10923" i="1"/>
  <c r="C10924" i="1"/>
  <c r="C10925" i="1"/>
  <c r="J10925" i="1" s="1" a="1"/>
  <c r="J10925" i="1" s="1"/>
  <c r="C10926" i="1"/>
  <c r="C10927" i="1"/>
  <c r="C10928" i="1"/>
  <c r="J10928" i="1" s="1" a="1"/>
  <c r="J10928" i="1" s="1"/>
  <c r="C10929" i="1"/>
  <c r="J10929" i="1" s="1" a="1"/>
  <c r="J10929" i="1" s="1"/>
  <c r="C10930" i="1"/>
  <c r="J10930" i="1" s="1" a="1"/>
  <c r="J10930" i="1" s="1"/>
  <c r="C10931" i="1"/>
  <c r="C10932" i="1"/>
  <c r="C10933" i="1"/>
  <c r="C10934" i="1"/>
  <c r="J10934" i="1" s="1" a="1"/>
  <c r="J10934" i="1" s="1"/>
  <c r="C10935" i="1"/>
  <c r="J10935" i="1" s="1" a="1"/>
  <c r="J10935" i="1" s="1"/>
  <c r="C10936" i="1"/>
  <c r="C10937" i="1"/>
  <c r="C10938" i="1"/>
  <c r="C10939" i="1"/>
  <c r="C10940" i="1"/>
  <c r="C10941" i="1"/>
  <c r="J10941" i="1" s="1" a="1"/>
  <c r="J10941" i="1" s="1"/>
  <c r="C10942" i="1"/>
  <c r="J10942" i="1" s="1" a="1"/>
  <c r="J10942" i="1" s="1"/>
  <c r="C10943" i="1"/>
  <c r="J10943" i="1" s="1" a="1"/>
  <c r="J10943" i="1" s="1"/>
  <c r="C10944" i="1"/>
  <c r="J10944" i="1" s="1" a="1"/>
  <c r="J10944" i="1" s="1"/>
  <c r="C10945" i="1"/>
  <c r="J10945" i="1" s="1" a="1"/>
  <c r="J10945" i="1" s="1"/>
  <c r="C10946" i="1"/>
  <c r="J10946" i="1" s="1" a="1"/>
  <c r="J10946" i="1" s="1"/>
  <c r="C10947" i="1"/>
  <c r="J10947" i="1" s="1" a="1"/>
  <c r="J10947" i="1" s="1"/>
  <c r="C10948" i="1"/>
  <c r="C10949" i="1"/>
  <c r="J10949" i="1" s="1" a="1"/>
  <c r="J10949" i="1" s="1"/>
  <c r="C10950" i="1"/>
  <c r="J10950" i="1" s="1" a="1"/>
  <c r="J10950" i="1" s="1"/>
  <c r="C10951" i="1"/>
  <c r="J10951" i="1" s="1" a="1"/>
  <c r="J10951" i="1" s="1"/>
  <c r="C10952" i="1"/>
  <c r="C10953" i="1"/>
  <c r="J10953" i="1" s="1" a="1"/>
  <c r="J10953" i="1" s="1"/>
  <c r="C10954" i="1"/>
  <c r="C10955" i="1"/>
  <c r="J10955" i="1" s="1" a="1"/>
  <c r="J10955" i="1" s="1"/>
  <c r="C10956" i="1"/>
  <c r="J10956" i="1" s="1" a="1"/>
  <c r="J10956" i="1" s="1"/>
  <c r="C10957" i="1"/>
  <c r="J10957" i="1" s="1" a="1"/>
  <c r="J10957" i="1" s="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3495" i="1"/>
  <c r="J3495" i="1" s="1" a="1"/>
  <c r="J3495" i="1" s="1"/>
  <c r="C1612" i="4" a="1"/>
  <c r="C1612" i="4" s="1"/>
  <c r="C746" i="4" a="1"/>
  <c r="C746" i="4" s="1"/>
  <c r="C1168" i="4" a="1"/>
  <c r="C1168" i="4" s="1"/>
  <c r="C1740" i="4" a="1"/>
  <c r="C1740" i="4" s="1"/>
  <c r="C1018" i="4" a="1"/>
  <c r="C1018" i="4" s="1"/>
  <c r="C691" i="4" a="1"/>
  <c r="C691" i="4" s="1"/>
  <c r="C1354" i="4" a="1"/>
  <c r="C1354" i="4" s="1"/>
  <c r="C1977" i="4" a="1"/>
  <c r="C1977" i="4" s="1"/>
  <c r="C1773" i="4" a="1"/>
  <c r="C1773" i="4" s="1"/>
  <c r="C2434" i="4" a="1"/>
  <c r="C2434" i="4" s="1"/>
  <c r="C1523" i="4" a="1"/>
  <c r="C1523" i="4" s="1"/>
  <c r="C1336" i="4" a="1"/>
  <c r="C1336" i="4" s="1"/>
  <c r="C1235" i="4" a="1"/>
  <c r="C1235" i="4" s="1"/>
  <c r="C2201" i="4" a="1"/>
  <c r="C2201" i="4" s="1"/>
  <c r="C2145" i="4" a="1"/>
  <c r="C2145" i="4" s="1"/>
  <c r="C2070" i="4" a="1"/>
  <c r="C2070" i="4" s="1"/>
  <c r="C1186" i="4" a="1"/>
  <c r="C1186" i="4" s="1"/>
  <c r="C1631" i="4" a="1"/>
  <c r="C1631" i="4" s="1"/>
  <c r="C1892" i="4" a="1"/>
  <c r="C1892" i="4" s="1"/>
  <c r="C1289" i="4" a="1"/>
  <c r="C1289" i="4" s="1"/>
  <c r="C968" i="4" a="1"/>
  <c r="C968" i="4" s="1"/>
  <c r="C922" i="4" a="1"/>
  <c r="C922" i="4" s="1"/>
  <c r="C739" i="4" a="1"/>
  <c r="C739" i="4" s="1"/>
  <c r="C1185" i="4" a="1"/>
  <c r="C1185" i="4" s="1"/>
  <c r="C2522" i="4" a="1"/>
  <c r="C2522" i="4" s="1"/>
  <c r="B212" i="9" a="1"/>
  <c r="B212" i="9" s="1"/>
  <c r="B249" i="9" s="1" a="1"/>
  <c r="B249" i="9" s="1"/>
  <c r="B187" i="9" a="1"/>
  <c r="B187" i="9" s="1"/>
  <c r="B175" i="9" a="1"/>
  <c r="B175" i="9" s="1"/>
  <c r="B178" i="9" a="1"/>
  <c r="B178" i="9" s="1"/>
  <c r="B17" i="9" s="1" a="1"/>
  <c r="B17" i="9" s="1"/>
  <c r="B153" i="9" a="1"/>
  <c r="B153" i="9" s="1"/>
  <c r="B133" i="9" a="1"/>
  <c r="B133" i="9" s="1"/>
  <c r="B132" i="9" a="1"/>
  <c r="B132" i="9" s="1"/>
  <c r="C1385" i="4" a="1"/>
  <c r="C1385" i="4" s="1"/>
  <c r="C1384" i="4" a="1"/>
  <c r="C1384" i="4" s="1"/>
  <c r="C1383" i="4" a="1"/>
  <c r="C1383" i="4" s="1"/>
  <c r="B82" i="9" a="1"/>
  <c r="B82" i="9" s="1"/>
  <c r="C2500" i="4" a="1"/>
  <c r="C2500" i="4" s="1"/>
  <c r="C1453" i="4" a="1"/>
  <c r="C1453" i="4" s="1"/>
  <c r="C1454" i="4" a="1"/>
  <c r="C1454" i="4" s="1"/>
  <c r="C2390" i="4" a="1"/>
  <c r="C2390" i="4" s="1"/>
  <c r="C2391" i="4" a="1"/>
  <c r="C2391" i="4" s="1"/>
  <c r="C1440" i="4" a="1"/>
  <c r="C1440" i="4" s="1"/>
  <c r="C1441" i="4" a="1"/>
  <c r="C1441" i="4" s="1"/>
  <c r="C1442" i="4" a="1"/>
  <c r="C1442" i="4" s="1"/>
  <c r="C1443" i="4" a="1"/>
  <c r="C1443" i="4" s="1"/>
  <c r="C1444" i="4" a="1"/>
  <c r="C1444" i="4" s="1"/>
  <c r="C1445" i="4" a="1"/>
  <c r="C1445" i="4" s="1"/>
  <c r="C1446" i="4" a="1"/>
  <c r="C1446" i="4" s="1"/>
  <c r="C1447" i="4" a="1"/>
  <c r="C1447" i="4" s="1"/>
  <c r="C1448" i="4" a="1"/>
  <c r="C1448" i="4" s="1"/>
  <c r="C1449" i="4" a="1"/>
  <c r="C1449" i="4" s="1"/>
  <c r="C1450" i="4" a="1"/>
  <c r="C1450" i="4" s="1"/>
  <c r="C1451" i="4" a="1"/>
  <c r="C1451" i="4" s="1"/>
  <c r="C1452" i="4" a="1"/>
  <c r="C1452" i="4" s="1"/>
  <c r="C2382" i="4" a="1"/>
  <c r="C2382" i="4" s="1"/>
  <c r="C2383" i="4" a="1"/>
  <c r="C2383" i="4" s="1"/>
  <c r="C2384" i="4" a="1"/>
  <c r="C2384" i="4" s="1"/>
  <c r="C2385" i="4" a="1"/>
  <c r="C2385" i="4" s="1"/>
  <c r="C2386" i="4" a="1"/>
  <c r="C2386" i="4" s="1"/>
  <c r="C2387" i="4" a="1"/>
  <c r="C2387" i="4" s="1"/>
  <c r="C1599" i="4" a="1"/>
  <c r="C1599" i="4" s="1"/>
  <c r="C1598" i="4" a="1"/>
  <c r="C1598" i="4" s="1"/>
  <c r="C2388" i="4" a="1"/>
  <c r="C2388" i="4" s="1"/>
  <c r="C1127" i="4" a="1"/>
  <c r="C1127" i="4" s="1"/>
  <c r="C1128" i="4" a="1"/>
  <c r="C1128" i="4" s="1"/>
  <c r="C1129" i="4" a="1"/>
  <c r="C1129" i="4" s="1"/>
  <c r="C1130" i="4" a="1"/>
  <c r="C1130" i="4" s="1"/>
  <c r="C1131" i="4" a="1"/>
  <c r="C1131" i="4" s="1"/>
  <c r="C1132" i="4" a="1"/>
  <c r="C1132" i="4" s="1"/>
  <c r="C2389" i="4" a="1"/>
  <c r="C2389" i="4" s="1"/>
  <c r="C2601" i="4" a="1"/>
  <c r="C2601" i="4" s="1"/>
  <c r="C1565" i="4" a="1"/>
  <c r="C1565" i="4" s="1"/>
  <c r="C793" i="4" a="1"/>
  <c r="C793" i="4" s="1"/>
  <c r="C794" i="4" a="1"/>
  <c r="C794" i="4" s="1"/>
  <c r="C795" i="4" a="1"/>
  <c r="C795" i="4" s="1"/>
  <c r="C1675" i="4" a="1"/>
  <c r="C1675" i="4" s="1"/>
  <c r="C1606" i="4" a="1"/>
  <c r="C1606" i="4" s="1"/>
  <c r="C674" i="4" a="1"/>
  <c r="C674" i="4" s="1"/>
  <c r="C675" i="4" a="1"/>
  <c r="C675" i="4" s="1"/>
  <c r="C676" i="4" a="1"/>
  <c r="C676" i="4" s="1"/>
  <c r="C677" i="4" a="1"/>
  <c r="C677" i="4" s="1"/>
  <c r="C678" i="4" a="1"/>
  <c r="C678" i="4" s="1"/>
  <c r="C679" i="4" a="1"/>
  <c r="C679" i="4" s="1"/>
  <c r="C680" i="4" a="1"/>
  <c r="C680" i="4" s="1"/>
  <c r="C681" i="4" a="1"/>
  <c r="C681" i="4" s="1"/>
  <c r="C683" i="4" a="1"/>
  <c r="C683" i="4" s="1"/>
  <c r="C684" i="4" a="1"/>
  <c r="C684" i="4" s="1"/>
  <c r="C685" i="4" a="1"/>
  <c r="C685" i="4" s="1"/>
  <c r="C686" i="4" a="1"/>
  <c r="C686" i="4" s="1"/>
  <c r="C687" i="4" a="1"/>
  <c r="C687" i="4" s="1"/>
  <c r="C688" i="4" a="1"/>
  <c r="C688" i="4" s="1"/>
  <c r="C689" i="4" a="1"/>
  <c r="C689" i="4" s="1"/>
  <c r="C690" i="4" a="1"/>
  <c r="C690" i="4" s="1"/>
  <c r="C692" i="4" a="1"/>
  <c r="C692" i="4" s="1"/>
  <c r="C693" i="4" a="1"/>
  <c r="C693" i="4" s="1"/>
  <c r="C694" i="4" a="1"/>
  <c r="C694" i="4" s="1"/>
  <c r="C695" i="4" a="1"/>
  <c r="C695" i="4" s="1"/>
  <c r="C696" i="4" a="1"/>
  <c r="C696" i="4" s="1"/>
  <c r="C697" i="4" a="1"/>
  <c r="C697" i="4" s="1"/>
  <c r="C698" i="4" a="1"/>
  <c r="C698" i="4" s="1"/>
  <c r="C1022" i="4" a="1"/>
  <c r="C1022" i="4" s="1"/>
  <c r="C1023" i="4" a="1"/>
  <c r="C1023" i="4" s="1"/>
  <c r="C1200" i="4" a="1"/>
  <c r="C1200" i="4" s="1"/>
  <c r="C700" i="4" a="1"/>
  <c r="C700" i="4" s="1"/>
  <c r="C701" i="4" a="1"/>
  <c r="C701" i="4" s="1"/>
  <c r="C702" i="4" a="1"/>
  <c r="C702" i="4" s="1"/>
  <c r="C703" i="4" a="1"/>
  <c r="C703" i="4" s="1"/>
  <c r="C704" i="4" a="1"/>
  <c r="C704" i="4" s="1"/>
  <c r="C705" i="4" a="1"/>
  <c r="C705" i="4" s="1"/>
  <c r="C707" i="4" a="1"/>
  <c r="C707" i="4" s="1"/>
  <c r="C708" i="4" a="1"/>
  <c r="C708" i="4" s="1"/>
  <c r="C709" i="4" a="1"/>
  <c r="C709" i="4" s="1"/>
  <c r="C710" i="4" a="1"/>
  <c r="C710" i="4" s="1"/>
  <c r="C711" i="4" a="1"/>
  <c r="C711" i="4" s="1"/>
  <c r="C712" i="4" a="1"/>
  <c r="C712" i="4" s="1"/>
  <c r="C713" i="4" a="1"/>
  <c r="C713" i="4" s="1"/>
  <c r="C714" i="4" a="1"/>
  <c r="C714" i="4" s="1"/>
  <c r="C715" i="4" a="1"/>
  <c r="C715" i="4" s="1"/>
  <c r="C716" i="4" a="1"/>
  <c r="C716" i="4" s="1"/>
  <c r="C717" i="4" a="1"/>
  <c r="C717" i="4" s="1"/>
  <c r="C718" i="4" a="1"/>
  <c r="C718" i="4" s="1"/>
  <c r="C719" i="4" a="1"/>
  <c r="C719" i="4" s="1"/>
  <c r="C720" i="4" a="1"/>
  <c r="C720" i="4" s="1"/>
  <c r="C722" i="4" a="1"/>
  <c r="C722" i="4" s="1"/>
  <c r="C723" i="4" a="1"/>
  <c r="C723" i="4" s="1"/>
  <c r="C721" i="4" a="1"/>
  <c r="C721" i="4" s="1"/>
  <c r="C724" i="4" a="1"/>
  <c r="C724" i="4" s="1"/>
  <c r="C726" i="4" a="1"/>
  <c r="C726" i="4" s="1"/>
  <c r="C727" i="4" a="1"/>
  <c r="C727" i="4" s="1"/>
  <c r="C728" i="4" a="1"/>
  <c r="C728" i="4" s="1"/>
  <c r="C729" i="4" a="1"/>
  <c r="C729" i="4" s="1"/>
  <c r="C730" i="4" a="1"/>
  <c r="C730" i="4" s="1"/>
  <c r="C731" i="4" a="1"/>
  <c r="C731" i="4" s="1"/>
  <c r="C732" i="4" a="1"/>
  <c r="C732" i="4" s="1"/>
  <c r="C733" i="4" a="1"/>
  <c r="C733" i="4" s="1"/>
  <c r="C734" i="4" a="1"/>
  <c r="C734" i="4" s="1"/>
  <c r="C735" i="4" a="1"/>
  <c r="C735" i="4" s="1"/>
  <c r="C736" i="4" a="1"/>
  <c r="C736" i="4" s="1"/>
  <c r="C737" i="4" a="1"/>
  <c r="C737" i="4" s="1"/>
  <c r="C738" i="4" a="1"/>
  <c r="C738" i="4" s="1"/>
  <c r="C740" i="4" a="1"/>
  <c r="C740" i="4" s="1"/>
  <c r="C741" i="4" a="1"/>
  <c r="C741" i="4" s="1"/>
  <c r="C742" i="4" a="1"/>
  <c r="C742" i="4" s="1"/>
  <c r="C743" i="4" a="1"/>
  <c r="C743" i="4" s="1"/>
  <c r="C744" i="4" a="1"/>
  <c r="C744" i="4" s="1"/>
  <c r="C745" i="4" a="1"/>
  <c r="C745" i="4" s="1"/>
  <c r="C747" i="4" a="1"/>
  <c r="C747" i="4" s="1"/>
  <c r="C748" i="4" a="1"/>
  <c r="C748" i="4" s="1"/>
  <c r="C749" i="4" a="1"/>
  <c r="C749" i="4" s="1"/>
  <c r="C750" i="4" a="1"/>
  <c r="C750" i="4" s="1"/>
  <c r="C751" i="4" a="1"/>
  <c r="C751" i="4" s="1"/>
  <c r="C752" i="4" a="1"/>
  <c r="C752" i="4" s="1"/>
  <c r="C761" i="4" a="1"/>
  <c r="C761" i="4" s="1"/>
  <c r="C762" i="4" a="1"/>
  <c r="C762" i="4" s="1"/>
  <c r="C753" i="4" a="1"/>
  <c r="C753" i="4" s="1"/>
  <c r="C1933" i="4" a="1"/>
  <c r="C1933" i="4" s="1"/>
  <c r="C755" i="4" a="1"/>
  <c r="C755" i="4" s="1"/>
  <c r="C756" i="4" a="1"/>
  <c r="C756" i="4" s="1"/>
  <c r="C758" i="4" a="1"/>
  <c r="C758" i="4" s="1"/>
  <c r="C757" i="4" a="1"/>
  <c r="C757" i="4" s="1"/>
  <c r="C759" i="4" a="1"/>
  <c r="C759" i="4" s="1"/>
  <c r="C760" i="4" a="1"/>
  <c r="C760" i="4" s="1"/>
  <c r="C763" i="4" a="1"/>
  <c r="C763" i="4" s="1"/>
  <c r="C764" i="4" a="1"/>
  <c r="C764" i="4" s="1"/>
  <c r="C765" i="4" a="1"/>
  <c r="C765" i="4" s="1"/>
  <c r="C766" i="4" a="1"/>
  <c r="C766" i="4" s="1"/>
  <c r="C767" i="4" a="1"/>
  <c r="C767" i="4" s="1"/>
  <c r="C768" i="4" a="1"/>
  <c r="C768" i="4" s="1"/>
  <c r="C769" i="4" a="1"/>
  <c r="C769" i="4" s="1"/>
  <c r="C770" i="4" a="1"/>
  <c r="C770" i="4" s="1"/>
  <c r="C771" i="4" a="1"/>
  <c r="C771" i="4" s="1"/>
  <c r="C772" i="4" a="1"/>
  <c r="C772" i="4" s="1"/>
  <c r="C2392" i="4" a="1"/>
  <c r="C2392" i="4" s="1"/>
  <c r="C2423" i="4" a="1"/>
  <c r="C2423" i="4" s="1"/>
  <c r="C773" i="4" a="1"/>
  <c r="C773" i="4" s="1"/>
  <c r="C774" i="4" a="1"/>
  <c r="C774" i="4" s="1"/>
  <c r="C775" i="4" a="1"/>
  <c r="C775" i="4" s="1"/>
  <c r="C776" i="4" a="1"/>
  <c r="C776" i="4" s="1"/>
  <c r="C777" i="4" a="1"/>
  <c r="C777" i="4" s="1"/>
  <c r="C778" i="4" a="1"/>
  <c r="C778" i="4" s="1"/>
  <c r="C779" i="4" a="1"/>
  <c r="C779" i="4" s="1"/>
  <c r="C780" i="4" a="1"/>
  <c r="C780" i="4" s="1"/>
  <c r="C781" i="4" a="1"/>
  <c r="C781" i="4" s="1"/>
  <c r="C782" i="4" a="1"/>
  <c r="C782" i="4" s="1"/>
  <c r="C784" i="4" a="1"/>
  <c r="C784" i="4" s="1"/>
  <c r="C785" i="4" a="1"/>
  <c r="C785" i="4" s="1"/>
  <c r="C786" i="4" a="1"/>
  <c r="C786" i="4" s="1"/>
  <c r="C787" i="4" a="1"/>
  <c r="C787" i="4" s="1"/>
  <c r="C788" i="4" a="1"/>
  <c r="C788" i="4" s="1"/>
  <c r="C2602" i="4" a="1"/>
  <c r="C2602" i="4" s="1"/>
  <c r="C783" i="4" a="1"/>
  <c r="C783" i="4" s="1"/>
  <c r="C789" i="4" a="1"/>
  <c r="C789" i="4" s="1"/>
  <c r="C790" i="4" a="1"/>
  <c r="C790" i="4" s="1"/>
  <c r="C791" i="4" a="1"/>
  <c r="C791" i="4" s="1"/>
  <c r="C792" i="4" a="1"/>
  <c r="C792" i="4" s="1"/>
  <c r="C796" i="4" a="1"/>
  <c r="C796" i="4" s="1"/>
  <c r="C797" i="4" a="1"/>
  <c r="C797" i="4" s="1"/>
  <c r="C798" i="4" a="1"/>
  <c r="C798" i="4" s="1"/>
  <c r="C799" i="4" a="1"/>
  <c r="C799" i="4" s="1"/>
  <c r="C800" i="4" a="1"/>
  <c r="C800" i="4" s="1"/>
  <c r="C801" i="4" a="1"/>
  <c r="C801" i="4" s="1"/>
  <c r="C802" i="4" a="1"/>
  <c r="C802" i="4" s="1"/>
  <c r="C803" i="4" a="1"/>
  <c r="C803" i="4" s="1"/>
  <c r="C804" i="4" a="1"/>
  <c r="C804" i="4" s="1"/>
  <c r="C805" i="4" a="1"/>
  <c r="C805" i="4" s="1"/>
  <c r="C806" i="4" a="1"/>
  <c r="C806" i="4" s="1"/>
  <c r="C808" i="4" a="1"/>
  <c r="C808" i="4" s="1"/>
  <c r="C809" i="4" a="1"/>
  <c r="C809" i="4" s="1"/>
  <c r="C810" i="4" a="1"/>
  <c r="C810" i="4" s="1"/>
  <c r="C1455" i="4" a="1"/>
  <c r="C1455" i="4" s="1"/>
  <c r="C1607" i="4" a="1"/>
  <c r="C1607" i="4" s="1"/>
  <c r="C2393" i="4" a="1"/>
  <c r="C2393" i="4" s="1"/>
  <c r="C811" i="4" a="1"/>
  <c r="C811" i="4" s="1"/>
  <c r="C812" i="4" a="1"/>
  <c r="C812" i="4" s="1"/>
  <c r="C813" i="4" a="1"/>
  <c r="C813" i="4" s="1"/>
  <c r="C814" i="4" a="1"/>
  <c r="C814" i="4" s="1"/>
  <c r="C815" i="4" a="1"/>
  <c r="C815" i="4" s="1"/>
  <c r="C1586" i="4" a="1"/>
  <c r="C1586" i="4" s="1"/>
  <c r="C1587" i="4" a="1"/>
  <c r="C1587" i="4" s="1"/>
  <c r="C2062" i="4" a="1"/>
  <c r="C2062" i="4" s="1"/>
  <c r="C816" i="4" a="1"/>
  <c r="C816" i="4" s="1"/>
  <c r="C817" i="4" a="1"/>
  <c r="C817" i="4" s="1"/>
  <c r="C818" i="4" a="1"/>
  <c r="C818" i="4" s="1"/>
  <c r="C819" i="4" a="1"/>
  <c r="C819" i="4" s="1"/>
  <c r="C820" i="4" a="1"/>
  <c r="C820" i="4" s="1"/>
  <c r="C821" i="4" a="1"/>
  <c r="C821" i="4" s="1"/>
  <c r="C822" i="4" a="1"/>
  <c r="C822" i="4" s="1"/>
  <c r="C823" i="4" a="1"/>
  <c r="C823" i="4" s="1"/>
  <c r="C824" i="4" a="1"/>
  <c r="C824" i="4" s="1"/>
  <c r="C825" i="4" a="1"/>
  <c r="C825" i="4" s="1"/>
  <c r="C826" i="4" a="1"/>
  <c r="C826" i="4" s="1"/>
  <c r="C827" i="4" a="1"/>
  <c r="C827" i="4" s="1"/>
  <c r="C828" i="4" a="1"/>
  <c r="C828" i="4" s="1"/>
  <c r="C829" i="4" a="1"/>
  <c r="C829" i="4" s="1"/>
  <c r="C830" i="4" a="1"/>
  <c r="C830" i="4" s="1"/>
  <c r="C831" i="4" a="1"/>
  <c r="C831" i="4" s="1"/>
  <c r="C832" i="4" a="1"/>
  <c r="C832" i="4" s="1"/>
  <c r="C836" i="4" a="1"/>
  <c r="C836" i="4" s="1"/>
  <c r="C833" i="4" a="1"/>
  <c r="C833" i="4" s="1"/>
  <c r="C1497" i="4" a="1"/>
  <c r="C1497" i="4" s="1"/>
  <c r="C838" i="4" a="1"/>
  <c r="C838" i="4" s="1"/>
  <c r="C839" i="4" a="1"/>
  <c r="C839" i="4" s="1"/>
  <c r="C840" i="4" a="1"/>
  <c r="C840" i="4" s="1"/>
  <c r="C841" i="4" a="1"/>
  <c r="C841" i="4" s="1"/>
  <c r="C842" i="4" a="1"/>
  <c r="C842" i="4" s="1"/>
  <c r="C1585" i="4" a="1"/>
  <c r="C1585" i="4" s="1"/>
  <c r="C682" i="4" a="1"/>
  <c r="C682" i="4" s="1"/>
  <c r="C843" i="4" a="1"/>
  <c r="C843" i="4" s="1"/>
  <c r="C844" i="4" a="1"/>
  <c r="C844" i="4" s="1"/>
  <c r="C845" i="4" a="1"/>
  <c r="C845" i="4" s="1"/>
  <c r="C872" i="4" a="1"/>
  <c r="C872" i="4" s="1"/>
  <c r="C846" i="4" a="1"/>
  <c r="C846" i="4" s="1"/>
  <c r="C847" i="4" a="1"/>
  <c r="C847" i="4" s="1"/>
  <c r="C848" i="4" a="1"/>
  <c r="C848" i="4" s="1"/>
  <c r="C849" i="4" a="1"/>
  <c r="C849" i="4" s="1"/>
  <c r="C850" i="4" a="1"/>
  <c r="C850" i="4" s="1"/>
  <c r="C851" i="4" a="1"/>
  <c r="C851" i="4" s="1"/>
  <c r="C852" i="4" a="1"/>
  <c r="C852" i="4" s="1"/>
  <c r="C853" i="4" a="1"/>
  <c r="C853" i="4" s="1"/>
  <c r="C854" i="4" a="1"/>
  <c r="C854" i="4" s="1"/>
  <c r="C855" i="4" a="1"/>
  <c r="C855" i="4" s="1"/>
  <c r="C856" i="4" a="1"/>
  <c r="C856" i="4" s="1"/>
  <c r="C857" i="4" a="1"/>
  <c r="C857" i="4" s="1"/>
  <c r="C858" i="4" a="1"/>
  <c r="C858" i="4" s="1"/>
  <c r="C860" i="4" a="1"/>
  <c r="C860" i="4" s="1"/>
  <c r="C861" i="4" a="1"/>
  <c r="C861" i="4" s="1"/>
  <c r="C859" i="4" a="1"/>
  <c r="C859" i="4" s="1"/>
  <c r="C862" i="4" a="1"/>
  <c r="C862" i="4" s="1"/>
  <c r="C863" i="4" a="1"/>
  <c r="C863" i="4" s="1"/>
  <c r="C864" i="4" a="1"/>
  <c r="C864" i="4" s="1"/>
  <c r="C865" i="4" a="1"/>
  <c r="C865" i="4" s="1"/>
  <c r="C866" i="4" a="1"/>
  <c r="C866" i="4" s="1"/>
  <c r="C867" i="4" a="1"/>
  <c r="C867" i="4" s="1"/>
  <c r="C868" i="4" a="1"/>
  <c r="C868" i="4" s="1"/>
  <c r="C869" i="4" a="1"/>
  <c r="C869" i="4" s="1"/>
  <c r="C870" i="4" a="1"/>
  <c r="C870" i="4" s="1"/>
  <c r="C871" i="4" a="1"/>
  <c r="C871" i="4" s="1"/>
  <c r="C873" i="4" a="1"/>
  <c r="C873" i="4" s="1"/>
  <c r="C874" i="4" a="1"/>
  <c r="C874" i="4" s="1"/>
  <c r="C875" i="4" a="1"/>
  <c r="C875" i="4" s="1"/>
  <c r="C876" i="4" a="1"/>
  <c r="C876" i="4" s="1"/>
  <c r="C878" i="4" a="1"/>
  <c r="C878" i="4" s="1"/>
  <c r="C879" i="4" a="1"/>
  <c r="C879" i="4" s="1"/>
  <c r="C880" i="4" a="1"/>
  <c r="C880" i="4" s="1"/>
  <c r="C881" i="4" a="1"/>
  <c r="C881" i="4" s="1"/>
  <c r="C882" i="4" a="1"/>
  <c r="C882" i="4" s="1"/>
  <c r="C883" i="4" a="1"/>
  <c r="C883" i="4" s="1"/>
  <c r="C884" i="4" a="1"/>
  <c r="C884" i="4" s="1"/>
  <c r="C885" i="4" a="1"/>
  <c r="C885" i="4" s="1"/>
  <c r="C886" i="4" a="1"/>
  <c r="C886" i="4" s="1"/>
  <c r="C887" i="4" a="1"/>
  <c r="C887" i="4" s="1"/>
  <c r="C888" i="4" a="1"/>
  <c r="C888" i="4" s="1"/>
  <c r="C889" i="4" a="1"/>
  <c r="C889" i="4" s="1"/>
  <c r="C890" i="4" a="1"/>
  <c r="C890" i="4" s="1"/>
  <c r="C891" i="4" a="1"/>
  <c r="C891" i="4" s="1"/>
  <c r="C892" i="4" a="1"/>
  <c r="C892" i="4" s="1"/>
  <c r="C893" i="4" a="1"/>
  <c r="C893" i="4" s="1"/>
  <c r="C894" i="4" a="1"/>
  <c r="C894" i="4" s="1"/>
  <c r="C895" i="4" a="1"/>
  <c r="C895" i="4" s="1"/>
  <c r="C896" i="4" a="1"/>
  <c r="C896" i="4" s="1"/>
  <c r="C897" i="4" a="1"/>
  <c r="C897" i="4" s="1"/>
  <c r="C898" i="4" a="1"/>
  <c r="C898" i="4" s="1"/>
  <c r="C2394" i="4" a="1"/>
  <c r="C2394" i="4" s="1"/>
  <c r="C899" i="4" a="1"/>
  <c r="C899" i="4" s="1"/>
  <c r="C902" i="4" a="1"/>
  <c r="C902" i="4" s="1"/>
  <c r="C903" i="4" a="1"/>
  <c r="C903" i="4" s="1"/>
  <c r="C904" i="4" a="1"/>
  <c r="C904" i="4" s="1"/>
  <c r="C1600" i="4" a="1"/>
  <c r="C1600" i="4" s="1"/>
  <c r="C905" i="4" a="1"/>
  <c r="C905" i="4" s="1"/>
  <c r="C906" i="4" a="1"/>
  <c r="C906" i="4" s="1"/>
  <c r="C907" i="4" a="1"/>
  <c r="C907" i="4" s="1"/>
  <c r="C908" i="4" a="1"/>
  <c r="C908" i="4" s="1"/>
  <c r="C909" i="4" a="1"/>
  <c r="C909" i="4" s="1"/>
  <c r="C910" i="4" a="1"/>
  <c r="C910" i="4" s="1"/>
  <c r="C911" i="4" a="1"/>
  <c r="C911" i="4" s="1"/>
  <c r="C912" i="4" a="1"/>
  <c r="C912" i="4" s="1"/>
  <c r="C913" i="4" a="1"/>
  <c r="C913" i="4" s="1"/>
  <c r="C914" i="4" a="1"/>
  <c r="C914" i="4" s="1"/>
  <c r="C915" i="4" a="1"/>
  <c r="C915" i="4" s="1"/>
  <c r="C916" i="4" a="1"/>
  <c r="C916" i="4" s="1"/>
  <c r="C917" i="4" a="1"/>
  <c r="C917" i="4" s="1"/>
  <c r="C921" i="4" a="1"/>
  <c r="C921" i="4" s="1"/>
  <c r="C923" i="4" a="1"/>
  <c r="C923" i="4" s="1"/>
  <c r="C924" i="4" a="1"/>
  <c r="C924" i="4" s="1"/>
  <c r="C926" i="4" a="1"/>
  <c r="C926" i="4" s="1"/>
  <c r="C925" i="4" a="1"/>
  <c r="C925" i="4" s="1"/>
  <c r="C927" i="4" a="1"/>
  <c r="C927" i="4" s="1"/>
  <c r="C928" i="4" a="1"/>
  <c r="C928" i="4" s="1"/>
  <c r="C929" i="4" a="1"/>
  <c r="C929" i="4" s="1"/>
  <c r="C930" i="4" a="1"/>
  <c r="C930" i="4" s="1"/>
  <c r="C2395" i="4" a="1"/>
  <c r="C2395" i="4" s="1"/>
  <c r="C931" i="4" a="1"/>
  <c r="C931" i="4" s="1"/>
  <c r="C935" i="4" a="1"/>
  <c r="C935" i="4" s="1"/>
  <c r="C932" i="4" a="1"/>
  <c r="C932" i="4" s="1"/>
  <c r="C1456" i="4" a="1"/>
  <c r="C1456" i="4" s="1"/>
  <c r="C1608" i="4" a="1"/>
  <c r="C1608" i="4" s="1"/>
  <c r="C2396" i="4" a="1"/>
  <c r="C2396" i="4" s="1"/>
  <c r="C933" i="4" a="1"/>
  <c r="C933" i="4" s="1"/>
  <c r="C934" i="4" a="1"/>
  <c r="C934" i="4" s="1"/>
  <c r="C936" i="4" a="1"/>
  <c r="C936" i="4" s="1"/>
  <c r="C937" i="4" a="1"/>
  <c r="C937" i="4" s="1"/>
  <c r="C938" i="4" a="1"/>
  <c r="C938" i="4" s="1"/>
  <c r="C939" i="4" a="1"/>
  <c r="C939" i="4" s="1"/>
  <c r="C940" i="4" a="1"/>
  <c r="C940" i="4" s="1"/>
  <c r="C941" i="4" a="1"/>
  <c r="C941" i="4" s="1"/>
  <c r="C942" i="4" a="1"/>
  <c r="C942" i="4" s="1"/>
  <c r="C943" i="4" a="1"/>
  <c r="C943" i="4" s="1"/>
  <c r="C944" i="4" a="1"/>
  <c r="C944" i="4" s="1"/>
  <c r="C945" i="4" a="1"/>
  <c r="C945" i="4" s="1"/>
  <c r="C946" i="4" a="1"/>
  <c r="C946" i="4" s="1"/>
  <c r="C947" i="4" a="1"/>
  <c r="C947" i="4" s="1"/>
  <c r="C948" i="4" a="1"/>
  <c r="C948" i="4" s="1"/>
  <c r="C949" i="4" a="1"/>
  <c r="C949" i="4" s="1"/>
  <c r="C950" i="4" a="1"/>
  <c r="C950" i="4" s="1"/>
  <c r="C951" i="4" a="1"/>
  <c r="C951" i="4" s="1"/>
  <c r="C1457" i="4" a="1"/>
  <c r="C1457" i="4" s="1"/>
  <c r="C1609" i="4" a="1"/>
  <c r="C1609" i="4" s="1"/>
  <c r="C952" i="4" a="1"/>
  <c r="C952" i="4" s="1"/>
  <c r="C953" i="4" a="1"/>
  <c r="C953" i="4" s="1"/>
  <c r="C956" i="4" a="1"/>
  <c r="C956" i="4" s="1"/>
  <c r="C957" i="4" a="1"/>
  <c r="C957" i="4" s="1"/>
  <c r="C958" i="4" a="1"/>
  <c r="C958" i="4" s="1"/>
  <c r="C959" i="4" a="1"/>
  <c r="C959" i="4" s="1"/>
  <c r="C960" i="4" a="1"/>
  <c r="C960" i="4" s="1"/>
  <c r="C961" i="4" a="1"/>
  <c r="C961" i="4" s="1"/>
  <c r="C962" i="4" a="1"/>
  <c r="C962" i="4" s="1"/>
  <c r="C963" i="4" a="1"/>
  <c r="C963" i="4" s="1"/>
  <c r="C964" i="4" a="1"/>
  <c r="C964" i="4" s="1"/>
  <c r="C965" i="4" a="1"/>
  <c r="C965" i="4" s="1"/>
  <c r="C966" i="4" a="1"/>
  <c r="C966" i="4" s="1"/>
  <c r="C967" i="4" a="1"/>
  <c r="C967" i="4" s="1"/>
  <c r="C969" i="4" a="1"/>
  <c r="C969" i="4" s="1"/>
  <c r="C970" i="4" a="1"/>
  <c r="C970" i="4" s="1"/>
  <c r="C971" i="4" a="1"/>
  <c r="C971" i="4" s="1"/>
  <c r="C972" i="4" a="1"/>
  <c r="C972" i="4" s="1"/>
  <c r="C973" i="4" a="1"/>
  <c r="C973" i="4" s="1"/>
  <c r="C974" i="4" a="1"/>
  <c r="C974" i="4" s="1"/>
  <c r="C975" i="4" a="1"/>
  <c r="C975" i="4" s="1"/>
  <c r="C976" i="4" a="1"/>
  <c r="C976" i="4" s="1"/>
  <c r="C977" i="4" a="1"/>
  <c r="C977" i="4" s="1"/>
  <c r="C978" i="4" a="1"/>
  <c r="C978" i="4" s="1"/>
  <c r="C979" i="4" a="1"/>
  <c r="C979" i="4" s="1"/>
  <c r="C980" i="4" a="1"/>
  <c r="C980" i="4" s="1"/>
  <c r="C981" i="4" a="1"/>
  <c r="C981" i="4" s="1"/>
  <c r="C982" i="4" a="1"/>
  <c r="C982" i="4" s="1"/>
  <c r="C983" i="4" a="1"/>
  <c r="C983" i="4" s="1"/>
  <c r="C984" i="4" a="1"/>
  <c r="C984" i="4" s="1"/>
  <c r="C985" i="4" a="1"/>
  <c r="C985" i="4" s="1"/>
  <c r="C986" i="4" a="1"/>
  <c r="C986" i="4" s="1"/>
  <c r="C987" i="4" a="1"/>
  <c r="C987" i="4" s="1"/>
  <c r="C988" i="4" a="1"/>
  <c r="C988" i="4" s="1"/>
  <c r="C2424" i="4" a="1"/>
  <c r="C2424" i="4" s="1"/>
  <c r="C989" i="4" a="1"/>
  <c r="C989" i="4" s="1"/>
  <c r="C990" i="4" a="1"/>
  <c r="C990" i="4" s="1"/>
  <c r="C991" i="4" a="1"/>
  <c r="C991" i="4" s="1"/>
  <c r="C992" i="4" a="1"/>
  <c r="C992" i="4" s="1"/>
  <c r="C993" i="4" a="1"/>
  <c r="C993" i="4" s="1"/>
  <c r="C995" i="4" a="1"/>
  <c r="C995" i="4" s="1"/>
  <c r="C996" i="4" a="1"/>
  <c r="C996" i="4" s="1"/>
  <c r="C997" i="4" a="1"/>
  <c r="C997" i="4" s="1"/>
  <c r="C999" i="4" a="1"/>
  <c r="C999" i="4" s="1"/>
  <c r="C1000" i="4" a="1"/>
  <c r="C1000" i="4" s="1"/>
  <c r="C1001" i="4" a="1"/>
  <c r="C1001" i="4" s="1"/>
  <c r="C1002" i="4" a="1"/>
  <c r="C1002" i="4" s="1"/>
  <c r="C1003" i="4" a="1"/>
  <c r="C1003" i="4" s="1"/>
  <c r="C1004" i="4" a="1"/>
  <c r="C1004" i="4" s="1"/>
  <c r="C1005" i="4" a="1"/>
  <c r="C1005" i="4" s="1"/>
  <c r="C1006" i="4" a="1"/>
  <c r="C1006" i="4" s="1"/>
  <c r="C1007" i="4" a="1"/>
  <c r="C1007" i="4" s="1"/>
  <c r="C1008" i="4" a="1"/>
  <c r="C1008" i="4" s="1"/>
  <c r="C1009" i="4" a="1"/>
  <c r="C1009" i="4" s="1"/>
  <c r="C1010" i="4" a="1"/>
  <c r="C1010" i="4" s="1"/>
  <c r="C1011" i="4" a="1"/>
  <c r="C1011" i="4" s="1"/>
  <c r="C1012" i="4" a="1"/>
  <c r="C1012" i="4" s="1"/>
  <c r="C1013" i="4" a="1"/>
  <c r="C1013" i="4" s="1"/>
  <c r="C1014" i="4" a="1"/>
  <c r="C1014" i="4" s="1"/>
  <c r="C1015" i="4" a="1"/>
  <c r="C1015" i="4" s="1"/>
  <c r="C1016" i="4" a="1"/>
  <c r="C1016" i="4" s="1"/>
  <c r="C1017" i="4" a="1"/>
  <c r="C1017" i="4" s="1"/>
  <c r="C1019" i="4" a="1"/>
  <c r="C1019" i="4" s="1"/>
  <c r="C1020" i="4" a="1"/>
  <c r="C1020" i="4" s="1"/>
  <c r="C1024" i="4" a="1"/>
  <c r="C1024" i="4" s="1"/>
  <c r="C1021" i="4" a="1"/>
  <c r="C1021" i="4" s="1"/>
  <c r="C1025" i="4" a="1"/>
  <c r="C1025" i="4" s="1"/>
  <c r="C1026" i="4" a="1"/>
  <c r="C1026" i="4" s="1"/>
  <c r="C1027" i="4" a="1"/>
  <c r="C1027" i="4" s="1"/>
  <c r="C1604" i="4" a="1"/>
  <c r="C1604" i="4" s="1"/>
  <c r="C1028" i="4" a="1"/>
  <c r="C1028" i="4" s="1"/>
  <c r="C1029" i="4" a="1"/>
  <c r="C1029" i="4" s="1"/>
  <c r="C1030" i="4" a="1"/>
  <c r="C1030" i="4" s="1"/>
  <c r="C1031" i="4" a="1"/>
  <c r="C1031" i="4" s="1"/>
  <c r="C1032" i="4" a="1"/>
  <c r="C1032" i="4" s="1"/>
  <c r="C1034" i="4" a="1"/>
  <c r="C1034" i="4" s="1"/>
  <c r="C1036" i="4" a="1"/>
  <c r="C1036" i="4" s="1"/>
  <c r="C1035" i="4" a="1"/>
  <c r="C1035" i="4" s="1"/>
  <c r="C1037" i="4" a="1"/>
  <c r="C1037" i="4" s="1"/>
  <c r="C1038" i="4" a="1"/>
  <c r="C1038" i="4" s="1"/>
  <c r="C1039" i="4" a="1"/>
  <c r="C1039" i="4" s="1"/>
  <c r="C1040" i="4" a="1"/>
  <c r="C1040" i="4" s="1"/>
  <c r="C1041" i="4" a="1"/>
  <c r="C1041" i="4" s="1"/>
  <c r="C1042" i="4" a="1"/>
  <c r="C1042" i="4" s="1"/>
  <c r="C1044" i="4" a="1"/>
  <c r="C1044" i="4" s="1"/>
  <c r="C1045" i="4" a="1"/>
  <c r="C1045" i="4" s="1"/>
  <c r="C1046" i="4" a="1"/>
  <c r="C1046" i="4" s="1"/>
  <c r="C1047" i="4" a="1"/>
  <c r="C1047" i="4" s="1"/>
  <c r="C1048" i="4" a="1"/>
  <c r="C1048" i="4" s="1"/>
  <c r="C1049" i="4" a="1"/>
  <c r="C1049" i="4" s="1"/>
  <c r="C1050" i="4" a="1"/>
  <c r="C1050" i="4" s="1"/>
  <c r="C1051" i="4" a="1"/>
  <c r="C1051" i="4" s="1"/>
  <c r="C1052" i="4" a="1"/>
  <c r="C1052" i="4" s="1"/>
  <c r="C1053" i="4" a="1"/>
  <c r="C1053" i="4" s="1"/>
  <c r="C1054" i="4" a="1"/>
  <c r="C1054" i="4" s="1"/>
  <c r="C2399" i="4" a="1"/>
  <c r="C2399" i="4" s="1"/>
  <c r="C1055" i="4" a="1"/>
  <c r="C1055" i="4" s="1"/>
  <c r="C1056" i="4" a="1"/>
  <c r="C1056" i="4" s="1"/>
  <c r="C1058" i="4" a="1"/>
  <c r="C1058" i="4" s="1"/>
  <c r="C1059" i="4" a="1"/>
  <c r="C1059" i="4" s="1"/>
  <c r="C1060" i="4" a="1"/>
  <c r="C1060" i="4" s="1"/>
  <c r="C1061" i="4" a="1"/>
  <c r="C1061" i="4" s="1"/>
  <c r="C1062" i="4" a="1"/>
  <c r="C1062" i="4" s="1"/>
  <c r="C1063" i="4" a="1"/>
  <c r="C1063" i="4" s="1"/>
  <c r="C1064" i="4" a="1"/>
  <c r="C1064" i="4" s="1"/>
  <c r="C1065" i="4" a="1"/>
  <c r="C1065" i="4" s="1"/>
  <c r="C1066" i="4" a="1"/>
  <c r="C1066" i="4" s="1"/>
  <c r="C1067" i="4" a="1"/>
  <c r="C1067" i="4" s="1"/>
  <c r="C1068" i="4" a="1"/>
  <c r="C1068" i="4" s="1"/>
  <c r="C1069" i="4" a="1"/>
  <c r="C1069" i="4" s="1"/>
  <c r="C1070" i="4" a="1"/>
  <c r="C1070" i="4" s="1"/>
  <c r="C1071" i="4" a="1"/>
  <c r="C1071" i="4" s="1"/>
  <c r="C1072" i="4" a="1"/>
  <c r="C1072" i="4" s="1"/>
  <c r="C1073" i="4" a="1"/>
  <c r="C1073" i="4" s="1"/>
  <c r="C1074" i="4" a="1"/>
  <c r="C1074" i="4" s="1"/>
  <c r="C1601" i="4" a="1"/>
  <c r="C1601" i="4" s="1"/>
  <c r="C699" i="4" a="1"/>
  <c r="C699" i="4" s="1"/>
  <c r="C754" i="4" a="1"/>
  <c r="C754" i="4" s="1"/>
  <c r="C954" i="4" a="1"/>
  <c r="C954" i="4" s="1"/>
  <c r="C955" i="4" a="1"/>
  <c r="C955" i="4" s="1"/>
  <c r="C1075" i="4" a="1"/>
  <c r="C1075" i="4" s="1"/>
  <c r="C1080" i="4" a="1"/>
  <c r="C1080" i="4" s="1"/>
  <c r="C1691" i="4" a="1"/>
  <c r="C1691" i="4" s="1"/>
  <c r="C1833" i="4" a="1"/>
  <c r="C1833" i="4" s="1"/>
  <c r="C1947" i="4" a="1"/>
  <c r="C1947" i="4" s="1"/>
  <c r="C2096" i="4" a="1"/>
  <c r="C2096" i="4" s="1"/>
  <c r="C2510" i="4" a="1"/>
  <c r="C2510" i="4" s="1"/>
  <c r="C2617" i="4" a="1"/>
  <c r="C2617" i="4" s="1"/>
  <c r="C1077" i="4" a="1"/>
  <c r="C1077" i="4" s="1"/>
  <c r="C1079" i="4" a="1"/>
  <c r="C1079" i="4" s="1"/>
  <c r="C1081" i="4" a="1"/>
  <c r="C1081" i="4" s="1"/>
  <c r="C2400" i="4" a="1"/>
  <c r="C2400" i="4" s="1"/>
  <c r="C1082" i="4" a="1"/>
  <c r="C1082" i="4" s="1"/>
  <c r="C1083" i="4" a="1"/>
  <c r="C1083" i="4" s="1"/>
  <c r="C1085" i="4" a="1"/>
  <c r="C1085" i="4" s="1"/>
  <c r="C1086" i="4" a="1"/>
  <c r="C1086" i="4" s="1"/>
  <c r="C1087" i="4" a="1"/>
  <c r="C1087" i="4" s="1"/>
  <c r="C1088" i="4" a="1"/>
  <c r="C1088" i="4" s="1"/>
  <c r="C1089" i="4" a="1"/>
  <c r="C1089" i="4" s="1"/>
  <c r="C1090" i="4" a="1"/>
  <c r="C1090" i="4" s="1"/>
  <c r="C1091" i="4" a="1"/>
  <c r="C1091" i="4" s="1"/>
  <c r="C1084" i="4" a="1"/>
  <c r="C1084" i="4" s="1"/>
  <c r="C1092" i="4" a="1"/>
  <c r="C1092" i="4" s="1"/>
  <c r="C1093" i="4" a="1"/>
  <c r="C1093" i="4" s="1"/>
  <c r="C1094" i="4" a="1"/>
  <c r="C1094" i="4" s="1"/>
  <c r="C1095" i="4" a="1"/>
  <c r="C1095" i="4" s="1"/>
  <c r="C1096" i="4" a="1"/>
  <c r="C1096" i="4" s="1"/>
  <c r="C1097" i="4" a="1"/>
  <c r="C1097" i="4" s="1"/>
  <c r="C1098" i="4" a="1"/>
  <c r="C1098" i="4" s="1"/>
  <c r="C1099" i="4" a="1"/>
  <c r="C1099" i="4" s="1"/>
  <c r="C1100" i="4" a="1"/>
  <c r="C1100" i="4" s="1"/>
  <c r="C1101" i="4" a="1"/>
  <c r="C1101" i="4" s="1"/>
  <c r="C1102" i="4" a="1"/>
  <c r="C1102" i="4" s="1"/>
  <c r="C1103" i="4" a="1"/>
  <c r="C1103" i="4" s="1"/>
  <c r="C1104" i="4" a="1"/>
  <c r="C1104" i="4" s="1"/>
  <c r="C1105" i="4" a="1"/>
  <c r="C1105" i="4" s="1"/>
  <c r="C1106" i="4" a="1"/>
  <c r="C1106" i="4" s="1"/>
  <c r="C1107" i="4" a="1"/>
  <c r="C1107" i="4" s="1"/>
  <c r="C1108" i="4" a="1"/>
  <c r="C1108" i="4" s="1"/>
  <c r="C1109" i="4" a="1"/>
  <c r="C1109" i="4" s="1"/>
  <c r="C1110" i="4" a="1"/>
  <c r="C1110" i="4" s="1"/>
  <c r="C1111" i="4" a="1"/>
  <c r="C1111" i="4" s="1"/>
  <c r="C1112" i="4" a="1"/>
  <c r="C1112" i="4" s="1"/>
  <c r="C1113" i="4" a="1"/>
  <c r="C1113" i="4" s="1"/>
  <c r="C1114" i="4" a="1"/>
  <c r="C1114" i="4" s="1"/>
  <c r="C1115" i="4" a="1"/>
  <c r="C1115" i="4" s="1"/>
  <c r="C1116" i="4" a="1"/>
  <c r="C1116" i="4" s="1"/>
  <c r="C1117" i="4" a="1"/>
  <c r="C1117" i="4" s="1"/>
  <c r="C1118" i="4" a="1"/>
  <c r="C1118" i="4" s="1"/>
  <c r="C1119" i="4" a="1"/>
  <c r="C1119" i="4" s="1"/>
  <c r="C1124" i="4" a="1"/>
  <c r="C1124" i="4" s="1"/>
  <c r="C1121" i="4" a="1"/>
  <c r="C1121" i="4" s="1"/>
  <c r="C1122" i="4" a="1"/>
  <c r="C1122" i="4" s="1"/>
  <c r="C1123" i="4" a="1"/>
  <c r="C1123" i="4" s="1"/>
  <c r="C1125" i="4" a="1"/>
  <c r="C1125" i="4" s="1"/>
  <c r="C1126" i="4" a="1"/>
  <c r="C1126" i="4" s="1"/>
  <c r="C1133" i="4" a="1"/>
  <c r="C1133" i="4" s="1"/>
  <c r="C1134" i="4" a="1"/>
  <c r="C1134" i="4" s="1"/>
  <c r="C1135" i="4" a="1"/>
  <c r="C1135" i="4" s="1"/>
  <c r="C1136" i="4" a="1"/>
  <c r="C1136" i="4" s="1"/>
  <c r="C1137" i="4" a="1"/>
  <c r="C1137" i="4" s="1"/>
  <c r="C1138" i="4" a="1"/>
  <c r="C1138" i="4" s="1"/>
  <c r="C1139" i="4" a="1"/>
  <c r="C1139" i="4" s="1"/>
  <c r="C1140" i="4" a="1"/>
  <c r="C1140" i="4" s="1"/>
  <c r="C1141" i="4" a="1"/>
  <c r="C1141" i="4" s="1"/>
  <c r="C1142" i="4" a="1"/>
  <c r="C1142" i="4" s="1"/>
  <c r="C1143" i="4" a="1"/>
  <c r="C1143" i="4" s="1"/>
  <c r="C1144" i="4" a="1"/>
  <c r="C1144" i="4" s="1"/>
  <c r="C1460" i="4" a="1"/>
  <c r="C1460" i="4" s="1"/>
  <c r="C2401" i="4" a="1"/>
  <c r="C2401" i="4" s="1"/>
  <c r="C1145" i="4" a="1"/>
  <c r="C1145" i="4" s="1"/>
  <c r="C877" i="4" a="1"/>
  <c r="C877" i="4" s="1"/>
  <c r="C1146" i="4" a="1"/>
  <c r="C1146" i="4" s="1"/>
  <c r="C1147" i="4" a="1"/>
  <c r="C1147" i="4" s="1"/>
  <c r="C1148" i="4" a="1"/>
  <c r="C1148" i="4" s="1"/>
  <c r="C1149" i="4" a="1"/>
  <c r="C1149" i="4" s="1"/>
  <c r="C1150" i="4" a="1"/>
  <c r="C1150" i="4" s="1"/>
  <c r="C1151" i="4" a="1"/>
  <c r="C1151" i="4" s="1"/>
  <c r="C1152" i="4" a="1"/>
  <c r="C1152" i="4" s="1"/>
  <c r="C1153" i="4" a="1"/>
  <c r="C1153" i="4" s="1"/>
  <c r="C1154" i="4" a="1"/>
  <c r="C1154" i="4" s="1"/>
  <c r="C1155" i="4" a="1"/>
  <c r="C1155" i="4" s="1"/>
  <c r="C1156" i="4" a="1"/>
  <c r="C1156" i="4" s="1"/>
  <c r="C1157" i="4" a="1"/>
  <c r="C1157" i="4" s="1"/>
  <c r="C1158" i="4" a="1"/>
  <c r="C1158" i="4" s="1"/>
  <c r="C1159" i="4" a="1"/>
  <c r="C1159" i="4" s="1"/>
  <c r="C1160" i="4" a="1"/>
  <c r="C1160" i="4" s="1"/>
  <c r="C2102" i="4" a="1"/>
  <c r="C2102" i="4" s="1"/>
  <c r="C2148" i="4" a="1"/>
  <c r="C2148" i="4" s="1"/>
  <c r="C1161" i="4" a="1"/>
  <c r="C1161" i="4" s="1"/>
  <c r="C1162" i="4" a="1"/>
  <c r="C1162" i="4" s="1"/>
  <c r="C1163" i="4" a="1"/>
  <c r="C1163" i="4" s="1"/>
  <c r="C1164" i="4" a="1"/>
  <c r="C1164" i="4" s="1"/>
  <c r="C1165" i="4" a="1"/>
  <c r="C1165" i="4" s="1"/>
  <c r="C1166" i="4" a="1"/>
  <c r="C1166" i="4" s="1"/>
  <c r="C1167" i="4" a="1"/>
  <c r="C1167" i="4" s="1"/>
  <c r="C1169" i="4" a="1"/>
  <c r="C1169" i="4" s="1"/>
  <c r="C1170" i="4" a="1"/>
  <c r="C1170" i="4" s="1"/>
  <c r="C1171" i="4" a="1"/>
  <c r="C1171" i="4" s="1"/>
  <c r="C1172" i="4" a="1"/>
  <c r="C1172" i="4" s="1"/>
  <c r="C1173" i="4" a="1"/>
  <c r="C1173" i="4" s="1"/>
  <c r="C1174" i="4" a="1"/>
  <c r="C1174" i="4" s="1"/>
  <c r="C1175" i="4" a="1"/>
  <c r="C1175" i="4" s="1"/>
  <c r="C1176" i="4" a="1"/>
  <c r="C1176" i="4" s="1"/>
  <c r="C1177" i="4" a="1"/>
  <c r="C1177" i="4" s="1"/>
  <c r="C1178" i="4" a="1"/>
  <c r="C1178" i="4" s="1"/>
  <c r="C1179" i="4" a="1"/>
  <c r="C1179" i="4" s="1"/>
  <c r="C1180" i="4" a="1"/>
  <c r="C1180" i="4" s="1"/>
  <c r="C1181" i="4" a="1"/>
  <c r="C1181" i="4" s="1"/>
  <c r="C1182" i="4" a="1"/>
  <c r="C1182" i="4" s="1"/>
  <c r="C1183" i="4" a="1"/>
  <c r="C1183" i="4" s="1"/>
  <c r="C1184" i="4" a="1"/>
  <c r="C1184" i="4" s="1"/>
  <c r="C1187" i="4" a="1"/>
  <c r="C1187" i="4" s="1"/>
  <c r="C1190" i="4" a="1"/>
  <c r="C1190" i="4" s="1"/>
  <c r="C1188" i="4" a="1"/>
  <c r="C1188" i="4" s="1"/>
  <c r="C1189" i="4" a="1"/>
  <c r="C1189" i="4" s="1"/>
  <c r="C1191" i="4" a="1"/>
  <c r="C1191" i="4" s="1"/>
  <c r="C1192" i="4" a="1"/>
  <c r="C1192" i="4" s="1"/>
  <c r="C1194" i="4" a="1"/>
  <c r="C1194" i="4" s="1"/>
  <c r="C1195" i="4" a="1"/>
  <c r="C1195" i="4" s="1"/>
  <c r="C1196" i="4" a="1"/>
  <c r="C1196" i="4" s="1"/>
  <c r="C1197" i="4" a="1"/>
  <c r="C1197" i="4" s="1"/>
  <c r="C1198" i="4" a="1"/>
  <c r="C1198" i="4" s="1"/>
  <c r="C1199" i="4" a="1"/>
  <c r="C1199" i="4" s="1"/>
  <c r="C1201" i="4" a="1"/>
  <c r="C1201" i="4" s="1"/>
  <c r="C1202" i="4" a="1"/>
  <c r="C1202" i="4" s="1"/>
  <c r="C1203" i="4" a="1"/>
  <c r="C1203" i="4" s="1"/>
  <c r="C1204" i="4" a="1"/>
  <c r="C1204" i="4" s="1"/>
  <c r="C2446" i="4" a="1"/>
  <c r="C2446" i="4" s="1"/>
  <c r="C1208" i="4" a="1"/>
  <c r="C1208" i="4" s="1"/>
  <c r="C1209" i="4" a="1"/>
  <c r="C1209" i="4" s="1"/>
  <c r="C1210" i="4" a="1"/>
  <c r="C1210" i="4" s="1"/>
  <c r="C1211" i="4" a="1"/>
  <c r="C1211" i="4" s="1"/>
  <c r="C1212" i="4" a="1"/>
  <c r="C1212" i="4" s="1"/>
  <c r="C1213" i="4" a="1"/>
  <c r="C1213" i="4" s="1"/>
  <c r="C1214" i="4" a="1"/>
  <c r="C1214" i="4" s="1"/>
  <c r="C1746" i="4" a="1"/>
  <c r="C1746" i="4" s="1"/>
  <c r="C1458" i="4" a="1"/>
  <c r="C1458" i="4" s="1"/>
  <c r="C1459" i="4" a="1"/>
  <c r="C1459" i="4" s="1"/>
  <c r="C2397" i="4" a="1"/>
  <c r="C2397" i="4" s="1"/>
  <c r="C2398" i="4" a="1"/>
  <c r="C2398" i="4" s="1"/>
  <c r="C1215" i="4" a="1"/>
  <c r="C1215" i="4" s="1"/>
  <c r="C1216" i="4" a="1"/>
  <c r="C1216" i="4" s="1"/>
  <c r="C1217" i="4" a="1"/>
  <c r="C1217" i="4" s="1"/>
  <c r="C1218" i="4" a="1"/>
  <c r="C1218" i="4" s="1"/>
  <c r="C1219" i="4" a="1"/>
  <c r="C1219" i="4" s="1"/>
  <c r="C1220" i="4" a="1"/>
  <c r="C1220" i="4" s="1"/>
  <c r="C1221" i="4" a="1"/>
  <c r="C1221" i="4" s="1"/>
  <c r="C1222" i="4" a="1"/>
  <c r="C1222" i="4" s="1"/>
  <c r="C1223" i="4" a="1"/>
  <c r="C1223" i="4" s="1"/>
  <c r="C1226" i="4" a="1"/>
  <c r="C1226" i="4" s="1"/>
  <c r="C1227" i="4" a="1"/>
  <c r="C1227" i="4" s="1"/>
  <c r="C1739" i="4" a="1"/>
  <c r="C1739" i="4" s="1"/>
  <c r="C1228" i="4" a="1"/>
  <c r="C1228" i="4" s="1"/>
  <c r="C1229" i="4" a="1"/>
  <c r="C1229" i="4" s="1"/>
  <c r="C1230" i="4" a="1"/>
  <c r="C1230" i="4" s="1"/>
  <c r="C1206" i="4" a="1"/>
  <c r="C1206" i="4" s="1"/>
  <c r="C1207" i="4" a="1"/>
  <c r="C1207" i="4" s="1"/>
  <c r="C1205" i="4" a="1"/>
  <c r="C1205" i="4" s="1"/>
  <c r="C1231" i="4" a="1"/>
  <c r="C1231" i="4" s="1"/>
  <c r="C1232" i="4" a="1"/>
  <c r="C1232" i="4" s="1"/>
  <c r="C1233" i="4" a="1"/>
  <c r="C1233" i="4" s="1"/>
  <c r="C1234" i="4" a="1"/>
  <c r="C1234" i="4" s="1"/>
  <c r="C1236" i="4" a="1"/>
  <c r="C1236" i="4" s="1"/>
  <c r="C1237" i="4" a="1"/>
  <c r="C1237" i="4" s="1"/>
  <c r="C1461" i="4" a="1"/>
  <c r="C1461" i="4" s="1"/>
  <c r="C2402" i="4" a="1"/>
  <c r="C2402" i="4" s="1"/>
  <c r="C1240" i="4" a="1"/>
  <c r="C1240" i="4" s="1"/>
  <c r="C1241" i="4" a="1"/>
  <c r="C1241" i="4" s="1"/>
  <c r="C1243" i="4" a="1"/>
  <c r="C1243" i="4" s="1"/>
  <c r="C1242" i="4" a="1"/>
  <c r="C1242" i="4" s="1"/>
  <c r="C1244" i="4" a="1"/>
  <c r="C1244" i="4" s="1"/>
  <c r="C1245" i="4" a="1"/>
  <c r="C1245" i="4" s="1"/>
  <c r="C1246" i="4" a="1"/>
  <c r="C1246" i="4" s="1"/>
  <c r="C1247" i="4" a="1"/>
  <c r="C1247" i="4" s="1"/>
  <c r="C1248" i="4" a="1"/>
  <c r="C1248" i="4" s="1"/>
  <c r="C1250" i="4" a="1"/>
  <c r="C1250" i="4" s="1"/>
  <c r="C1251" i="4" a="1"/>
  <c r="C1251" i="4" s="1"/>
  <c r="C1252" i="4" a="1"/>
  <c r="C1252" i="4" s="1"/>
  <c r="C998" i="4" a="1"/>
  <c r="C998" i="4" s="1"/>
  <c r="C1249" i="4" a="1"/>
  <c r="C1249" i="4" s="1"/>
  <c r="C1253" i="4" a="1"/>
  <c r="C1253" i="4" s="1"/>
  <c r="C1254" i="4" a="1"/>
  <c r="C1254" i="4" s="1"/>
  <c r="C1255" i="4" a="1"/>
  <c r="C1255" i="4" s="1"/>
  <c r="C1256" i="4" a="1"/>
  <c r="C1256" i="4" s="1"/>
  <c r="C1257" i="4" a="1"/>
  <c r="C1257" i="4" s="1"/>
  <c r="C1258" i="4" a="1"/>
  <c r="C1258" i="4" s="1"/>
  <c r="C1259" i="4" a="1"/>
  <c r="C1259" i="4" s="1"/>
  <c r="C1261" i="4" a="1"/>
  <c r="C1261" i="4" s="1"/>
  <c r="C1260" i="4" a="1"/>
  <c r="C1260" i="4" s="1"/>
  <c r="C1262" i="4" a="1"/>
  <c r="C1262" i="4" s="1"/>
  <c r="C1263" i="4" a="1"/>
  <c r="C1263" i="4" s="1"/>
  <c r="C1264" i="4" a="1"/>
  <c r="C1264" i="4" s="1"/>
  <c r="C1265" i="4" a="1"/>
  <c r="C1265" i="4" s="1"/>
  <c r="C1266" i="4" a="1"/>
  <c r="C1266" i="4" s="1"/>
  <c r="C1268" i="4" a="1"/>
  <c r="C1268" i="4" s="1"/>
  <c r="C1269" i="4" a="1"/>
  <c r="C1269" i="4" s="1"/>
  <c r="C1270" i="4" a="1"/>
  <c r="C1270" i="4" s="1"/>
  <c r="C1271" i="4" a="1"/>
  <c r="C1271" i="4" s="1"/>
  <c r="C1272" i="4" a="1"/>
  <c r="C1272" i="4" s="1"/>
  <c r="C1273" i="4" a="1"/>
  <c r="C1273" i="4" s="1"/>
  <c r="C1274" i="4" a="1"/>
  <c r="C1274" i="4" s="1"/>
  <c r="C1275" i="4" a="1"/>
  <c r="C1275" i="4" s="1"/>
  <c r="C1276" i="4" a="1"/>
  <c r="C1276" i="4" s="1"/>
  <c r="C1277" i="4" a="1"/>
  <c r="C1277" i="4" s="1"/>
  <c r="C1278" i="4" a="1"/>
  <c r="C1278" i="4" s="1"/>
  <c r="C1279" i="4" a="1"/>
  <c r="C1279" i="4" s="1"/>
  <c r="C1280" i="4" a="1"/>
  <c r="C1280" i="4" s="1"/>
  <c r="C1281" i="4" a="1"/>
  <c r="C1281" i="4" s="1"/>
  <c r="C1282" i="4" a="1"/>
  <c r="C1282" i="4" s="1"/>
  <c r="C1283" i="4" a="1"/>
  <c r="C1283" i="4" s="1"/>
  <c r="C1284" i="4" a="1"/>
  <c r="C1284" i="4" s="1"/>
  <c r="C1285" i="4" a="1"/>
  <c r="C1285" i="4" s="1"/>
  <c r="C1286" i="4" a="1"/>
  <c r="C1286" i="4" s="1"/>
  <c r="C1287" i="4" a="1"/>
  <c r="C1287" i="4" s="1"/>
  <c r="C1288" i="4" a="1"/>
  <c r="C1288" i="4" s="1"/>
  <c r="C1290" i="4" a="1"/>
  <c r="C1290" i="4" s="1"/>
  <c r="C1291" i="4" a="1"/>
  <c r="C1291" i="4" s="1"/>
  <c r="C1292" i="4" a="1"/>
  <c r="C1292" i="4" s="1"/>
  <c r="C1293" i="4" a="1"/>
  <c r="C1293" i="4" s="1"/>
  <c r="C1294" i="4" a="1"/>
  <c r="C1294" i="4" s="1"/>
  <c r="C1295" i="4" a="1"/>
  <c r="C1295" i="4" s="1"/>
  <c r="C1769" i="4" a="1"/>
  <c r="C1769" i="4" s="1"/>
  <c r="C1296" i="4" a="1"/>
  <c r="C1296" i="4" s="1"/>
  <c r="C1297" i="4" a="1"/>
  <c r="C1297" i="4" s="1"/>
  <c r="C1298" i="4" a="1"/>
  <c r="C1298" i="4" s="1"/>
  <c r="C1299" i="4" a="1"/>
  <c r="C1299" i="4" s="1"/>
  <c r="C1300" i="4" a="1"/>
  <c r="C1300" i="4" s="1"/>
  <c r="C1301" i="4" a="1"/>
  <c r="C1301" i="4" s="1"/>
  <c r="C1462" i="4" a="1"/>
  <c r="C1462" i="4" s="1"/>
  <c r="C1302" i="4" a="1"/>
  <c r="C1302" i="4" s="1"/>
  <c r="C1303" i="4" a="1"/>
  <c r="C1303" i="4" s="1"/>
  <c r="C1304" i="4" a="1"/>
  <c r="C1304" i="4" s="1"/>
  <c r="C1305" i="4" a="1"/>
  <c r="C1305" i="4" s="1"/>
  <c r="C1306" i="4" a="1"/>
  <c r="C1306" i="4" s="1"/>
  <c r="C1307" i="4" a="1"/>
  <c r="C1307" i="4" s="1"/>
  <c r="C1308" i="4" a="1"/>
  <c r="C1308" i="4" s="1"/>
  <c r="C1309" i="4" a="1"/>
  <c r="C1309" i="4" s="1"/>
  <c r="C1310" i="4" a="1"/>
  <c r="C1310" i="4" s="1"/>
  <c r="C1311" i="4" a="1"/>
  <c r="C1311" i="4" s="1"/>
  <c r="C1463" i="4" a="1"/>
  <c r="C1463" i="4" s="1"/>
  <c r="C2403" i="4" a="1"/>
  <c r="C2403" i="4" s="1"/>
  <c r="C1057" i="4" a="1"/>
  <c r="C1057" i="4" s="1"/>
  <c r="C1076" i="4" a="1"/>
  <c r="C1076" i="4" s="1"/>
  <c r="C1893" i="4" a="1"/>
  <c r="C1893" i="4" s="1"/>
  <c r="C1312" i="4" a="1"/>
  <c r="C1312" i="4" s="1"/>
  <c r="C1314" i="4" a="1"/>
  <c r="C1314" i="4" s="1"/>
  <c r="C1315" i="4" a="1"/>
  <c r="C1315" i="4" s="1"/>
  <c r="C1316" i="4" a="1"/>
  <c r="C1316" i="4" s="1"/>
  <c r="C1317" i="4" a="1"/>
  <c r="C1317" i="4" s="1"/>
  <c r="C1318" i="4" a="1"/>
  <c r="C1318" i="4" s="1"/>
  <c r="C1319" i="4" a="1"/>
  <c r="C1319" i="4" s="1"/>
  <c r="C1320" i="4" a="1"/>
  <c r="C1320" i="4" s="1"/>
  <c r="C1321" i="4" a="1"/>
  <c r="C1321" i="4" s="1"/>
  <c r="C1322" i="4" a="1"/>
  <c r="C1322" i="4" s="1"/>
  <c r="C1323" i="4" a="1"/>
  <c r="C1323" i="4" s="1"/>
  <c r="C1324" i="4" a="1"/>
  <c r="C1324" i="4" s="1"/>
  <c r="C1325" i="4" a="1"/>
  <c r="C1325" i="4" s="1"/>
  <c r="C1326" i="4" a="1"/>
  <c r="C1326" i="4" s="1"/>
  <c r="C1327" i="4" a="1"/>
  <c r="C1327" i="4" s="1"/>
  <c r="C1328" i="4" a="1"/>
  <c r="C1328" i="4" s="1"/>
  <c r="C1329" i="4" a="1"/>
  <c r="C1329" i="4" s="1"/>
  <c r="C1330" i="4" a="1"/>
  <c r="C1330" i="4" s="1"/>
  <c r="C1331" i="4" a="1"/>
  <c r="C1331" i="4" s="1"/>
  <c r="C1332" i="4" a="1"/>
  <c r="C1332" i="4" s="1"/>
  <c r="C1333" i="4" a="1"/>
  <c r="C1333" i="4" s="1"/>
  <c r="C1334" i="4" a="1"/>
  <c r="C1334" i="4" s="1"/>
  <c r="C1335" i="4" a="1"/>
  <c r="C1335" i="4" s="1"/>
  <c r="C1337" i="4" a="1"/>
  <c r="C1337" i="4" s="1"/>
  <c r="C1338" i="4" a="1"/>
  <c r="C1338" i="4" s="1"/>
  <c r="C1339" i="4" a="1"/>
  <c r="C1339" i="4" s="1"/>
  <c r="C1340" i="4" a="1"/>
  <c r="C1340" i="4" s="1"/>
  <c r="C1341" i="4" a="1"/>
  <c r="C1341" i="4" s="1"/>
  <c r="C1342" i="4" a="1"/>
  <c r="C1342" i="4" s="1"/>
  <c r="C1343" i="4" a="1"/>
  <c r="C1343" i="4" s="1"/>
  <c r="C1344" i="4" a="1"/>
  <c r="C1344" i="4" s="1"/>
  <c r="C1464" i="4" a="1"/>
  <c r="C1464" i="4" s="1"/>
  <c r="C1345" i="4" a="1"/>
  <c r="C1345" i="4" s="1"/>
  <c r="C1346" i="4" a="1"/>
  <c r="C1346" i="4" s="1"/>
  <c r="C2335" i="4" a="1"/>
  <c r="C2335" i="4" s="1"/>
  <c r="C1347" i="4" a="1"/>
  <c r="C1347" i="4" s="1"/>
  <c r="C1348" i="4" a="1"/>
  <c r="C1348" i="4" s="1"/>
  <c r="C1349" i="4" a="1"/>
  <c r="C1349" i="4" s="1"/>
  <c r="C1350" i="4" a="1"/>
  <c r="C1350" i="4" s="1"/>
  <c r="C1465" i="4" a="1"/>
  <c r="C1465" i="4" s="1"/>
  <c r="C1700" i="4" a="1"/>
  <c r="C1700" i="4" s="1"/>
  <c r="C2404" i="4" a="1"/>
  <c r="C2404" i="4" s="1"/>
  <c r="C1351" i="4" a="1"/>
  <c r="C1351" i="4" s="1"/>
  <c r="C1352" i="4" a="1"/>
  <c r="C1352" i="4" s="1"/>
  <c r="C1353" i="4" a="1"/>
  <c r="C1353" i="4" s="1"/>
  <c r="C1355" i="4" a="1"/>
  <c r="C1355" i="4" s="1"/>
  <c r="C1356" i="4" a="1"/>
  <c r="C1356" i="4" s="1"/>
  <c r="C1357" i="4" a="1"/>
  <c r="C1357" i="4" s="1"/>
  <c r="C834" i="4" a="1"/>
  <c r="C834" i="4" s="1"/>
  <c r="C1358" i="4" a="1"/>
  <c r="C1358" i="4" s="1"/>
  <c r="C1402" i="4" a="1"/>
  <c r="C1402" i="4" s="1"/>
  <c r="C2037" i="4" a="1"/>
  <c r="C2037" i="4" s="1"/>
  <c r="C2080" i="4" a="1"/>
  <c r="C2080" i="4" s="1"/>
  <c r="C1359" i="4" a="1"/>
  <c r="C1359" i="4" s="1"/>
  <c r="C1360" i="4" a="1"/>
  <c r="C1360" i="4" s="1"/>
  <c r="C1361" i="4" a="1"/>
  <c r="C1361" i="4" s="1"/>
  <c r="C1363" i="4" a="1"/>
  <c r="C1363" i="4" s="1"/>
  <c r="C1362" i="4" a="1"/>
  <c r="C1362" i="4" s="1"/>
  <c r="C1364" i="4" a="1"/>
  <c r="C1364" i="4" s="1"/>
  <c r="C1365" i="4" a="1"/>
  <c r="C1365" i="4" s="1"/>
  <c r="C1366" i="4" a="1"/>
  <c r="C1366" i="4" s="1"/>
  <c r="C1367" i="4" a="1"/>
  <c r="C1367" i="4" s="1"/>
  <c r="C1370" i="4" a="1"/>
  <c r="C1370" i="4" s="1"/>
  <c r="C1371" i="4" a="1"/>
  <c r="C1371" i="4" s="1"/>
  <c r="C1372" i="4" a="1"/>
  <c r="C1372" i="4" s="1"/>
  <c r="C1373" i="4" a="1"/>
  <c r="C1373" i="4" s="1"/>
  <c r="C1374" i="4" a="1"/>
  <c r="C1374" i="4" s="1"/>
  <c r="C1375" i="4" a="1"/>
  <c r="C1375" i="4" s="1"/>
  <c r="C1376" i="4" a="1"/>
  <c r="C1376" i="4" s="1"/>
  <c r="C1377" i="4" a="1"/>
  <c r="C1377" i="4" s="1"/>
  <c r="C1378" i="4" a="1"/>
  <c r="C1378" i="4" s="1"/>
  <c r="C1379" i="4" a="1"/>
  <c r="C1379" i="4" s="1"/>
  <c r="C1369" i="4" a="1"/>
  <c r="C1369" i="4" s="1"/>
  <c r="C2316" i="4" a="1"/>
  <c r="C2316" i="4" s="1"/>
  <c r="C1380" i="4" a="1"/>
  <c r="C1380" i="4" s="1"/>
  <c r="C1381" i="4" a="1"/>
  <c r="C1381" i="4" s="1"/>
  <c r="C1382" i="4" a="1"/>
  <c r="C1382" i="4" s="1"/>
  <c r="C1386" i="4" a="1"/>
  <c r="C1386" i="4" s="1"/>
  <c r="C1224" i="4" a="1"/>
  <c r="C1224" i="4" s="1"/>
  <c r="C1225" i="4" a="1"/>
  <c r="C1225" i="4" s="1"/>
  <c r="C1238" i="4" a="1"/>
  <c r="C1238" i="4" s="1"/>
  <c r="C1239" i="4" a="1"/>
  <c r="C1239" i="4" s="1"/>
  <c r="C1466" i="4" a="1"/>
  <c r="C1466" i="4" s="1"/>
  <c r="C1610" i="4" a="1"/>
  <c r="C1610" i="4" s="1"/>
  <c r="C1611" i="4" a="1"/>
  <c r="C1611" i="4" s="1"/>
  <c r="C1624" i="4" a="1"/>
  <c r="C1624" i="4" s="1"/>
  <c r="C1625" i="4" a="1"/>
  <c r="C1625" i="4" s="1"/>
  <c r="C1909" i="4" a="1"/>
  <c r="C1909" i="4" s="1"/>
  <c r="C1919" i="4" a="1"/>
  <c r="C1919" i="4" s="1"/>
  <c r="C2010" i="4" a="1"/>
  <c r="C2010" i="4" s="1"/>
  <c r="C2011" i="4" a="1"/>
  <c r="C2011" i="4" s="1"/>
  <c r="C2405" i="4" a="1"/>
  <c r="C2405" i="4" s="1"/>
  <c r="C2406" i="4" a="1"/>
  <c r="C2406" i="4" s="1"/>
  <c r="C2317" i="4" a="1"/>
  <c r="C2317" i="4" s="1"/>
  <c r="C1387" i="4" a="1"/>
  <c r="C1387" i="4" s="1"/>
  <c r="C1797" i="4" a="1"/>
  <c r="C1797" i="4" s="1"/>
  <c r="C1388" i="4" a="1"/>
  <c r="C1388" i="4" s="1"/>
  <c r="C1389" i="4" a="1"/>
  <c r="C1389" i="4" s="1"/>
  <c r="C1390" i="4" a="1"/>
  <c r="C1390" i="4" s="1"/>
  <c r="C1391" i="4" a="1"/>
  <c r="C1391" i="4" s="1"/>
  <c r="C1392" i="4" a="1"/>
  <c r="C1392" i="4" s="1"/>
  <c r="C1394" i="4" a="1"/>
  <c r="C1394" i="4" s="1"/>
  <c r="C1395" i="4" a="1"/>
  <c r="C1395" i="4" s="1"/>
  <c r="C1396" i="4" a="1"/>
  <c r="C1396" i="4" s="1"/>
  <c r="C1397" i="4" a="1"/>
  <c r="C1397" i="4" s="1"/>
  <c r="C1398" i="4" a="1"/>
  <c r="C1398" i="4" s="1"/>
  <c r="C1399" i="4" a="1"/>
  <c r="C1399" i="4" s="1"/>
  <c r="C1400" i="4" a="1"/>
  <c r="C1400" i="4" s="1"/>
  <c r="C1401" i="4" a="1"/>
  <c r="C1401" i="4" s="1"/>
  <c r="C1403" i="4" a="1"/>
  <c r="C1403" i="4" s="1"/>
  <c r="C1404" i="4" a="1"/>
  <c r="C1404" i="4" s="1"/>
  <c r="C1405" i="4" a="1"/>
  <c r="C1405" i="4" s="1"/>
  <c r="C1406" i="4" a="1"/>
  <c r="C1406" i="4" s="1"/>
  <c r="C1407" i="4" a="1"/>
  <c r="C1407" i="4" s="1"/>
  <c r="C1408" i="4" a="1"/>
  <c r="C1408" i="4" s="1"/>
  <c r="C1414" i="4" a="1"/>
  <c r="C1414" i="4" s="1"/>
  <c r="C1415" i="4" a="1"/>
  <c r="C1415" i="4" s="1"/>
  <c r="C1416" i="4" a="1"/>
  <c r="C1416" i="4" s="1"/>
  <c r="C1417" i="4" a="1"/>
  <c r="C1417" i="4" s="1"/>
  <c r="C1418" i="4" a="1"/>
  <c r="C1418" i="4" s="1"/>
  <c r="C1419" i="4" a="1"/>
  <c r="C1419" i="4" s="1"/>
  <c r="C1420" i="4" a="1"/>
  <c r="C1420" i="4" s="1"/>
  <c r="C835" i="4" a="1"/>
  <c r="C835" i="4" s="1"/>
  <c r="C1421" i="4" a="1"/>
  <c r="C1421" i="4" s="1"/>
  <c r="C1422" i="4" a="1"/>
  <c r="C1422" i="4" s="1"/>
  <c r="C1423" i="4" a="1"/>
  <c r="C1423" i="4" s="1"/>
  <c r="C1424" i="4" a="1"/>
  <c r="C1424" i="4" s="1"/>
  <c r="C1425" i="4" a="1"/>
  <c r="C1425" i="4" s="1"/>
  <c r="C1426" i="4" a="1"/>
  <c r="C1426" i="4" s="1"/>
  <c r="C1572" i="4" a="1"/>
  <c r="C1572" i="4" s="1"/>
  <c r="C1760" i="4" a="1"/>
  <c r="C1760" i="4" s="1"/>
  <c r="C1427" i="4" a="1"/>
  <c r="C1427" i="4" s="1"/>
  <c r="C1428" i="4" a="1"/>
  <c r="C1428" i="4" s="1"/>
  <c r="C1429" i="4" a="1"/>
  <c r="C1429" i="4" s="1"/>
  <c r="C1430" i="4" a="1"/>
  <c r="C1430" i="4" s="1"/>
  <c r="C1431" i="4" a="1"/>
  <c r="C1431" i="4" s="1"/>
  <c r="C1432" i="4" a="1"/>
  <c r="C1432" i="4" s="1"/>
  <c r="C1433" i="4" a="1"/>
  <c r="C1433" i="4" s="1"/>
  <c r="C1434" i="4" a="1"/>
  <c r="C1434" i="4" s="1"/>
  <c r="C1435" i="4" a="1"/>
  <c r="C1435" i="4" s="1"/>
  <c r="C1436" i="4" a="1"/>
  <c r="C1436" i="4" s="1"/>
  <c r="C1437" i="4" a="1"/>
  <c r="C1437" i="4" s="1"/>
  <c r="C1438" i="4" a="1"/>
  <c r="C1438" i="4" s="1"/>
  <c r="C1439" i="4" a="1"/>
  <c r="C1439" i="4" s="1"/>
  <c r="C1476" i="4" a="1"/>
  <c r="C1476" i="4" s="1"/>
  <c r="C1483" i="4" a="1"/>
  <c r="C1483" i="4" s="1"/>
  <c r="C1484" i="4" a="1"/>
  <c r="C1484" i="4" s="1"/>
  <c r="C1485" i="4" a="1"/>
  <c r="C1485" i="4" s="1"/>
  <c r="C1486" i="4" a="1"/>
  <c r="C1486" i="4" s="1"/>
  <c r="C1487" i="4" a="1"/>
  <c r="C1487" i="4" s="1"/>
  <c r="C1488" i="4" a="1"/>
  <c r="C1488" i="4" s="1"/>
  <c r="C1489" i="4" a="1"/>
  <c r="C1489" i="4" s="1"/>
  <c r="C1490" i="4" a="1"/>
  <c r="C1490" i="4" s="1"/>
  <c r="C1491" i="4" a="1"/>
  <c r="C1491" i="4" s="1"/>
  <c r="C1492" i="4" a="1"/>
  <c r="C1492" i="4" s="1"/>
  <c r="C1493" i="4" a="1"/>
  <c r="C1493" i="4" s="1"/>
  <c r="C1494" i="4" a="1"/>
  <c r="C1494" i="4" s="1"/>
  <c r="C1495" i="4" a="1"/>
  <c r="C1495" i="4" s="1"/>
  <c r="C1496" i="4" a="1"/>
  <c r="C1496" i="4" s="1"/>
  <c r="C1498" i="4" a="1"/>
  <c r="C1498" i="4" s="1"/>
  <c r="C1499" i="4" a="1"/>
  <c r="C1499" i="4" s="1"/>
  <c r="C1500" i="4" a="1"/>
  <c r="C1500" i="4" s="1"/>
  <c r="C1501" i="4" a="1"/>
  <c r="C1501" i="4" s="1"/>
  <c r="C1502" i="4" a="1"/>
  <c r="C1502" i="4" s="1"/>
  <c r="C1504" i="4" a="1"/>
  <c r="C1504" i="4" s="1"/>
  <c r="C1505" i="4" a="1"/>
  <c r="C1505" i="4" s="1"/>
  <c r="C1506" i="4" a="1"/>
  <c r="C1506" i="4" s="1"/>
  <c r="C1503" i="4" a="1"/>
  <c r="C1503" i="4" s="1"/>
  <c r="C1507" i="4" a="1"/>
  <c r="C1507" i="4" s="1"/>
  <c r="C1508" i="4" a="1"/>
  <c r="C1508" i="4" s="1"/>
  <c r="C1509" i="4" a="1"/>
  <c r="C1509" i="4" s="1"/>
  <c r="C1510" i="4" a="1"/>
  <c r="C1510" i="4" s="1"/>
  <c r="C1511" i="4" a="1"/>
  <c r="C1511" i="4" s="1"/>
  <c r="C1512" i="4" a="1"/>
  <c r="C1512" i="4" s="1"/>
  <c r="C1513" i="4" a="1"/>
  <c r="C1513" i="4" s="1"/>
  <c r="C1514" i="4" a="1"/>
  <c r="C1514" i="4" s="1"/>
  <c r="C1515" i="4" a="1"/>
  <c r="C1515" i="4" s="1"/>
  <c r="C918" i="4" a="1"/>
  <c r="C918" i="4" s="1"/>
  <c r="C919" i="4" a="1"/>
  <c r="C919" i="4" s="1"/>
  <c r="C920" i="4" a="1"/>
  <c r="C920" i="4" s="1"/>
  <c r="C1516" i="4" a="1"/>
  <c r="C1516" i="4" s="1"/>
  <c r="C1517" i="4" a="1"/>
  <c r="C1517" i="4" s="1"/>
  <c r="C1518" i="4" a="1"/>
  <c r="C1518" i="4" s="1"/>
  <c r="C1519" i="4" a="1"/>
  <c r="C1519" i="4" s="1"/>
  <c r="C1520" i="4" a="1"/>
  <c r="C1520" i="4" s="1"/>
  <c r="C1521" i="4" a="1"/>
  <c r="C1521" i="4" s="1"/>
  <c r="C1522" i="4" a="1"/>
  <c r="C1522" i="4" s="1"/>
  <c r="C1524" i="4" a="1"/>
  <c r="C1524" i="4" s="1"/>
  <c r="C1525" i="4" a="1"/>
  <c r="C1525" i="4" s="1"/>
  <c r="C1526" i="4" a="1"/>
  <c r="C1526" i="4" s="1"/>
  <c r="C1527" i="4" a="1"/>
  <c r="C1527" i="4" s="1"/>
  <c r="C1528" i="4" a="1"/>
  <c r="C1528" i="4" s="1"/>
  <c r="C1529" i="4" a="1"/>
  <c r="C1529" i="4" s="1"/>
  <c r="C1531" i="4" a="1"/>
  <c r="C1531" i="4" s="1"/>
  <c r="C1532" i="4" a="1"/>
  <c r="C1532" i="4" s="1"/>
  <c r="C1533" i="4" a="1"/>
  <c r="C1533" i="4" s="1"/>
  <c r="C1530" i="4" a="1"/>
  <c r="C1530" i="4" s="1"/>
  <c r="C1534" i="4" a="1"/>
  <c r="C1534" i="4" s="1"/>
  <c r="C1535" i="4" a="1"/>
  <c r="C1535" i="4" s="1"/>
  <c r="C1536" i="4" a="1"/>
  <c r="C1536" i="4" s="1"/>
  <c r="C1537" i="4" a="1"/>
  <c r="C1537" i="4" s="1"/>
  <c r="C1538" i="4" a="1"/>
  <c r="C1538" i="4" s="1"/>
  <c r="C1539" i="4" a="1"/>
  <c r="C1539" i="4" s="1"/>
  <c r="C1540" i="4" a="1"/>
  <c r="C1540" i="4" s="1"/>
  <c r="C1541" i="4" a="1"/>
  <c r="C1541" i="4" s="1"/>
  <c r="C1542" i="4" a="1"/>
  <c r="C1542" i="4" s="1"/>
  <c r="C1543" i="4" a="1"/>
  <c r="C1543" i="4" s="1"/>
  <c r="C1544" i="4" a="1"/>
  <c r="C1544" i="4" s="1"/>
  <c r="C1545" i="4" a="1"/>
  <c r="C1545" i="4" s="1"/>
  <c r="C1546" i="4" a="1"/>
  <c r="C1546" i="4" s="1"/>
  <c r="C1547" i="4" a="1"/>
  <c r="C1547" i="4" s="1"/>
  <c r="C1548" i="4" a="1"/>
  <c r="C1548" i="4" s="1"/>
  <c r="C1549" i="4" a="1"/>
  <c r="C1549" i="4" s="1"/>
  <c r="C1550" i="4" a="1"/>
  <c r="C1550" i="4" s="1"/>
  <c r="C1553" i="4" a="1"/>
  <c r="C1553" i="4" s="1"/>
  <c r="C1554" i="4" a="1"/>
  <c r="C1554" i="4" s="1"/>
  <c r="C1555" i="4" a="1"/>
  <c r="C1555" i="4" s="1"/>
  <c r="C1556" i="4" a="1"/>
  <c r="C1556" i="4" s="1"/>
  <c r="C1557" i="4" a="1"/>
  <c r="C1557" i="4" s="1"/>
  <c r="C1558" i="4" a="1"/>
  <c r="C1558" i="4" s="1"/>
  <c r="C1559" i="4" a="1"/>
  <c r="C1559" i="4" s="1"/>
  <c r="C1560" i="4" a="1"/>
  <c r="C1560" i="4" s="1"/>
  <c r="C1551" i="4" a="1"/>
  <c r="C1551" i="4" s="1"/>
  <c r="C1467" i="4" a="1"/>
  <c r="C1467" i="4" s="1"/>
  <c r="C1561" i="4" a="1"/>
  <c r="C1561" i="4" s="1"/>
  <c r="C1562" i="4" a="1"/>
  <c r="C1562" i="4" s="1"/>
  <c r="C1563" i="4" a="1"/>
  <c r="C1563" i="4" s="1"/>
  <c r="C1564" i="4" a="1"/>
  <c r="C1564" i="4" s="1"/>
  <c r="C1619" i="4" a="1"/>
  <c r="C1619" i="4" s="1"/>
  <c r="C2243" i="4" a="1"/>
  <c r="C2243" i="4" s="1"/>
  <c r="C1614" i="4" a="1"/>
  <c r="C1614" i="4" s="1"/>
  <c r="C2239" i="4" a="1"/>
  <c r="C2239" i="4" s="1"/>
  <c r="C2241" i="4" a="1"/>
  <c r="C2241" i="4" s="1"/>
  <c r="C2242" i="4" a="1"/>
  <c r="C2242" i="4" s="1"/>
  <c r="C1615" i="4" a="1"/>
  <c r="C1615" i="4" s="1"/>
  <c r="C2240" i="4" a="1"/>
  <c r="C2240" i="4" s="1"/>
  <c r="C2244" i="4" a="1"/>
  <c r="C2244" i="4" s="1"/>
  <c r="C1616" i="4" a="1"/>
  <c r="C1616" i="4" s="1"/>
  <c r="C1617" i="4" a="1"/>
  <c r="C1617" i="4" s="1"/>
  <c r="C1618" i="4" a="1"/>
  <c r="C1618" i="4" s="1"/>
  <c r="C900" i="4" a="1"/>
  <c r="C900" i="4" s="1"/>
  <c r="C901" i="4" a="1"/>
  <c r="C901" i="4" s="1"/>
  <c r="C1566" i="4" a="1"/>
  <c r="C1566" i="4" s="1"/>
  <c r="C1568" i="4" a="1"/>
  <c r="C1568" i="4" s="1"/>
  <c r="C1569" i="4" a="1"/>
  <c r="C1569" i="4" s="1"/>
  <c r="C1571" i="4" a="1"/>
  <c r="C1571" i="4" s="1"/>
  <c r="C1573" i="4" a="1"/>
  <c r="C1573" i="4" s="1"/>
  <c r="C1574" i="4" a="1"/>
  <c r="C1574" i="4" s="1"/>
  <c r="C1575" i="4" a="1"/>
  <c r="C1575" i="4" s="1"/>
  <c r="C1576" i="4" a="1"/>
  <c r="C1576" i="4" s="1"/>
  <c r="C1577" i="4" a="1"/>
  <c r="C1577" i="4" s="1"/>
  <c r="C1578" i="4" a="1"/>
  <c r="C1578" i="4" s="1"/>
  <c r="C1579" i="4" a="1"/>
  <c r="C1579" i="4" s="1"/>
  <c r="C1580" i="4" a="1"/>
  <c r="C1580" i="4" s="1"/>
  <c r="C1581" i="4" a="1"/>
  <c r="C1581" i="4" s="1"/>
  <c r="C1978" i="4" a="1"/>
  <c r="C1978" i="4" s="1"/>
  <c r="C1582" i="4" a="1"/>
  <c r="C1582" i="4" s="1"/>
  <c r="C1583" i="4" a="1"/>
  <c r="C1583" i="4" s="1"/>
  <c r="C1584" i="4" a="1"/>
  <c r="C1584" i="4" s="1"/>
  <c r="C1588" i="4" a="1"/>
  <c r="C1588" i="4" s="1"/>
  <c r="C1589" i="4" a="1"/>
  <c r="C1589" i="4" s="1"/>
  <c r="C1590" i="4" a="1"/>
  <c r="C1590" i="4" s="1"/>
  <c r="C1591" i="4" a="1"/>
  <c r="C1591" i="4" s="1"/>
  <c r="C1592" i="4" a="1"/>
  <c r="C1592" i="4" s="1"/>
  <c r="C1593" i="4" a="1"/>
  <c r="C1593" i="4" s="1"/>
  <c r="C1594" i="4" a="1"/>
  <c r="C1594" i="4" s="1"/>
  <c r="C1595" i="4" a="1"/>
  <c r="C1595" i="4" s="1"/>
  <c r="C1596" i="4" a="1"/>
  <c r="C1596" i="4" s="1"/>
  <c r="C1626" i="4" a="1"/>
  <c r="C1626" i="4" s="1"/>
  <c r="C1627" i="4" a="1"/>
  <c r="C1627" i="4" s="1"/>
  <c r="C1628" i="4" a="1"/>
  <c r="C1628" i="4" s="1"/>
  <c r="C1629" i="4" a="1"/>
  <c r="C1629" i="4" s="1"/>
  <c r="C1630" i="4" a="1"/>
  <c r="C1630" i="4" s="1"/>
  <c r="C1468" i="4" a="1"/>
  <c r="C1468" i="4" s="1"/>
  <c r="C1632" i="4" a="1"/>
  <c r="C1632" i="4" s="1"/>
  <c r="C1633" i="4" a="1"/>
  <c r="C1633" i="4" s="1"/>
  <c r="C2407" i="4" a="1"/>
  <c r="C2407" i="4" s="1"/>
  <c r="C1634" i="4" a="1"/>
  <c r="C1634" i="4" s="1"/>
  <c r="C1635" i="4" a="1"/>
  <c r="C1635" i="4" s="1"/>
  <c r="C1636" i="4" a="1"/>
  <c r="C1636" i="4" s="1"/>
  <c r="C1637" i="4" a="1"/>
  <c r="C1637" i="4" s="1"/>
  <c r="C1638" i="4" a="1"/>
  <c r="C1638" i="4" s="1"/>
  <c r="C1639" i="4" a="1"/>
  <c r="C1639" i="4" s="1"/>
  <c r="C1640" i="4" a="1"/>
  <c r="C1640" i="4" s="1"/>
  <c r="C1641" i="4" a="1"/>
  <c r="C1641" i="4" s="1"/>
  <c r="C1642" i="4" a="1"/>
  <c r="C1642" i="4" s="1"/>
  <c r="C1643" i="4" a="1"/>
  <c r="C1643" i="4" s="1"/>
  <c r="C1644" i="4" a="1"/>
  <c r="C1644" i="4" s="1"/>
  <c r="C1645" i="4" a="1"/>
  <c r="C1645" i="4" s="1"/>
  <c r="C1646" i="4" a="1"/>
  <c r="C1646" i="4" s="1"/>
  <c r="C1647" i="4" a="1"/>
  <c r="C1647" i="4" s="1"/>
  <c r="C1648" i="4" a="1"/>
  <c r="C1648" i="4" s="1"/>
  <c r="C1649" i="4" a="1"/>
  <c r="C1649" i="4" s="1"/>
  <c r="C1650" i="4" a="1"/>
  <c r="C1650" i="4" s="1"/>
  <c r="C1651" i="4" a="1"/>
  <c r="C1651" i="4" s="1"/>
  <c r="C1652" i="4" a="1"/>
  <c r="C1652" i="4" s="1"/>
  <c r="C1653" i="4" a="1"/>
  <c r="C1653" i="4" s="1"/>
  <c r="C1654" i="4" a="1"/>
  <c r="C1654" i="4" s="1"/>
  <c r="C1655" i="4" a="1"/>
  <c r="C1655" i="4" s="1"/>
  <c r="C1656" i="4" a="1"/>
  <c r="C1656" i="4" s="1"/>
  <c r="C1657" i="4" a="1"/>
  <c r="C1657" i="4" s="1"/>
  <c r="C1658" i="4" a="1"/>
  <c r="C1658" i="4" s="1"/>
  <c r="C1659" i="4" a="1"/>
  <c r="C1659" i="4" s="1"/>
  <c r="C1660" i="4" a="1"/>
  <c r="C1660" i="4" s="1"/>
  <c r="C1668" i="4" a="1"/>
  <c r="C1668" i="4" s="1"/>
  <c r="C1661" i="4" a="1"/>
  <c r="C1661" i="4" s="1"/>
  <c r="C1669" i="4" a="1"/>
  <c r="C1669" i="4" s="1"/>
  <c r="C1670" i="4" a="1"/>
  <c r="C1670" i="4" s="1"/>
  <c r="C1671" i="4" a="1"/>
  <c r="C1671" i="4" s="1"/>
  <c r="C1677" i="4" a="1"/>
  <c r="C1677" i="4" s="1"/>
  <c r="C1678" i="4" a="1"/>
  <c r="C1678" i="4" s="1"/>
  <c r="C1662" i="4" a="1"/>
  <c r="C1662" i="4" s="1"/>
  <c r="C1672" i="4" a="1"/>
  <c r="C1672" i="4" s="1"/>
  <c r="C1673" i="4" a="1"/>
  <c r="C1673" i="4" s="1"/>
  <c r="C1679" i="4" a="1"/>
  <c r="C1679" i="4" s="1"/>
  <c r="C1674" i="4" a="1"/>
  <c r="C1674" i="4" s="1"/>
  <c r="C1680" i="4" a="1"/>
  <c r="C1680" i="4" s="1"/>
  <c r="C1681" i="4" a="1"/>
  <c r="C1681" i="4" s="1"/>
  <c r="C1570" i="4" a="1"/>
  <c r="C1570" i="4" s="1"/>
  <c r="C1663" i="4" a="1"/>
  <c r="C1663" i="4" s="1"/>
  <c r="C1664" i="4" a="1"/>
  <c r="C1664" i="4" s="1"/>
  <c r="C1665" i="4" a="1"/>
  <c r="C1665" i="4" s="1"/>
  <c r="C1666" i="4" a="1"/>
  <c r="C1666" i="4" s="1"/>
  <c r="C1667" i="4" a="1"/>
  <c r="C1667" i="4" s="1"/>
  <c r="C1676" i="4" a="1"/>
  <c r="C1676" i="4" s="1"/>
  <c r="C1682" i="4" a="1"/>
  <c r="C1682" i="4" s="1"/>
  <c r="C1683" i="4" a="1"/>
  <c r="C1683" i="4" s="1"/>
  <c r="C1684" i="4" a="1"/>
  <c r="C1684" i="4" s="1"/>
  <c r="C1686" i="4" a="1"/>
  <c r="C1686" i="4" s="1"/>
  <c r="C1687" i="4" a="1"/>
  <c r="C1687" i="4" s="1"/>
  <c r="C1688" i="4" a="1"/>
  <c r="C1688" i="4" s="1"/>
  <c r="C1689" i="4" a="1"/>
  <c r="C1689" i="4" s="1"/>
  <c r="C1690" i="4" a="1"/>
  <c r="C1690" i="4" s="1"/>
  <c r="C1692" i="4" a="1"/>
  <c r="C1692" i="4" s="1"/>
  <c r="C1693" i="4" a="1"/>
  <c r="C1693" i="4" s="1"/>
  <c r="C1694" i="4" a="1"/>
  <c r="C1694" i="4" s="1"/>
  <c r="C1193" i="4" a="1"/>
  <c r="C1193" i="4" s="1"/>
  <c r="C2054" i="4" a="1"/>
  <c r="C2054" i="4" s="1"/>
  <c r="C2055" i="4" a="1"/>
  <c r="C2055" i="4" s="1"/>
  <c r="C1699" i="4" a="1"/>
  <c r="C1699" i="4" s="1"/>
  <c r="C1696" i="4" a="1"/>
  <c r="C1696" i="4" s="1"/>
  <c r="C1697" i="4" a="1"/>
  <c r="C1697" i="4" s="1"/>
  <c r="C1698" i="4" a="1"/>
  <c r="C1698" i="4" s="1"/>
  <c r="C1701" i="4" a="1"/>
  <c r="C1701" i="4" s="1"/>
  <c r="C1702" i="4" a="1"/>
  <c r="C1702" i="4" s="1"/>
  <c r="C1703" i="4" a="1"/>
  <c r="C1703" i="4" s="1"/>
  <c r="C1704" i="4" a="1"/>
  <c r="C1704" i="4" s="1"/>
  <c r="C1705" i="4" a="1"/>
  <c r="C1705" i="4" s="1"/>
  <c r="C1706" i="4" a="1"/>
  <c r="C1706" i="4" s="1"/>
  <c r="C1707" i="4" a="1"/>
  <c r="C1707" i="4" s="1"/>
  <c r="C1708" i="4" a="1"/>
  <c r="C1708" i="4" s="1"/>
  <c r="C1709" i="4" a="1"/>
  <c r="C1709" i="4" s="1"/>
  <c r="C1710" i="4" a="1"/>
  <c r="C1710" i="4" s="1"/>
  <c r="C1711" i="4" a="1"/>
  <c r="C1711" i="4" s="1"/>
  <c r="C1368" i="4" a="1"/>
  <c r="C1368" i="4" s="1"/>
  <c r="C1469" i="4" a="1"/>
  <c r="C1469" i="4" s="1"/>
  <c r="C1597" i="4" a="1"/>
  <c r="C1597" i="4" s="1"/>
  <c r="C1712" i="4" a="1"/>
  <c r="C1712" i="4" s="1"/>
  <c r="C2318" i="4" a="1"/>
  <c r="C2318" i="4" s="1"/>
  <c r="C2408" i="4" a="1"/>
  <c r="C2408" i="4" s="1"/>
  <c r="C1713" i="4" a="1"/>
  <c r="C1713" i="4" s="1"/>
  <c r="C1714" i="4" a="1"/>
  <c r="C1714" i="4" s="1"/>
  <c r="C1715" i="4" a="1"/>
  <c r="C1715" i="4" s="1"/>
  <c r="C1602" i="4" a="1"/>
  <c r="C1602" i="4" s="1"/>
  <c r="C1716" i="4" a="1"/>
  <c r="C1716" i="4" s="1"/>
  <c r="C1717" i="4" a="1"/>
  <c r="C1717" i="4" s="1"/>
  <c r="C1718" i="4" a="1"/>
  <c r="C1718" i="4" s="1"/>
  <c r="C1719" i="4" a="1"/>
  <c r="C1719" i="4" s="1"/>
  <c r="C1720" i="4" a="1"/>
  <c r="C1720" i="4" s="1"/>
  <c r="C1721" i="4" a="1"/>
  <c r="C1721" i="4" s="1"/>
  <c r="C1722" i="4" a="1"/>
  <c r="C1722" i="4" s="1"/>
  <c r="C1723" i="4" a="1"/>
  <c r="C1723" i="4" s="1"/>
  <c r="C1724" i="4" a="1"/>
  <c r="C1724" i="4" s="1"/>
  <c r="C1725" i="4" a="1"/>
  <c r="C1725" i="4" s="1"/>
  <c r="C1726" i="4" a="1"/>
  <c r="C1726" i="4" s="1"/>
  <c r="C1727" i="4" a="1"/>
  <c r="C1727" i="4" s="1"/>
  <c r="C1728" i="4" a="1"/>
  <c r="C1728" i="4" s="1"/>
  <c r="C1613" i="4" a="1"/>
  <c r="C1613" i="4" s="1"/>
  <c r="C1729" i="4" a="1"/>
  <c r="C1729" i="4" s="1"/>
  <c r="C2425" i="4" a="1"/>
  <c r="C2425" i="4" s="1"/>
  <c r="C1730" i="4" a="1"/>
  <c r="C1730" i="4" s="1"/>
  <c r="C1731" i="4" a="1"/>
  <c r="C1731" i="4" s="1"/>
  <c r="C1732" i="4" a="1"/>
  <c r="C1732" i="4" s="1"/>
  <c r="C1733" i="4" a="1"/>
  <c r="C1733" i="4" s="1"/>
  <c r="C1734" i="4" a="1"/>
  <c r="C1734" i="4" s="1"/>
  <c r="C1736" i="4" a="1"/>
  <c r="C1736" i="4" s="1"/>
  <c r="C1737" i="4" a="1"/>
  <c r="C1737" i="4" s="1"/>
  <c r="C1738" i="4" a="1"/>
  <c r="C1738" i="4" s="1"/>
  <c r="C1747" i="4" a="1"/>
  <c r="C1747" i="4" s="1"/>
  <c r="C1748" i="4" a="1"/>
  <c r="C1748" i="4" s="1"/>
  <c r="C1749" i="4" a="1"/>
  <c r="C1749" i="4" s="1"/>
  <c r="C1750" i="4" a="1"/>
  <c r="C1750" i="4" s="1"/>
  <c r="C1751" i="4" a="1"/>
  <c r="C1751" i="4" s="1"/>
  <c r="C1752" i="4" a="1"/>
  <c r="C1752" i="4" s="1"/>
  <c r="C1754" i="4" a="1"/>
  <c r="C1754" i="4" s="1"/>
  <c r="C1755" i="4" a="1"/>
  <c r="C1755" i="4" s="1"/>
  <c r="C1753" i="4" a="1"/>
  <c r="C1753" i="4" s="1"/>
  <c r="C1756" i="4" a="1"/>
  <c r="C1756" i="4" s="1"/>
  <c r="C1757" i="4" a="1"/>
  <c r="C1757" i="4" s="1"/>
  <c r="C1078" i="4" a="1"/>
  <c r="C1078" i="4" s="1"/>
  <c r="C1758" i="4" a="1"/>
  <c r="C1758" i="4" s="1"/>
  <c r="C1759" i="4" a="1"/>
  <c r="C1759" i="4" s="1"/>
  <c r="C1761" i="4" a="1"/>
  <c r="C1761" i="4" s="1"/>
  <c r="C1762" i="4" a="1"/>
  <c r="C1762" i="4" s="1"/>
  <c r="C1763" i="4" a="1"/>
  <c r="C1763" i="4" s="1"/>
  <c r="C1764" i="4" a="1"/>
  <c r="C1764" i="4" s="1"/>
  <c r="C1765" i="4" a="1"/>
  <c r="C1765" i="4" s="1"/>
  <c r="C1766" i="4" a="1"/>
  <c r="C1766" i="4" s="1"/>
  <c r="C1767" i="4" a="1"/>
  <c r="C1767" i="4" s="1"/>
  <c r="C1768" i="4" a="1"/>
  <c r="C1768" i="4" s="1"/>
  <c r="C1770" i="4" a="1"/>
  <c r="C1770" i="4" s="1"/>
  <c r="C1771" i="4" a="1"/>
  <c r="C1771" i="4" s="1"/>
  <c r="C1772" i="4" a="1"/>
  <c r="C1772" i="4" s="1"/>
  <c r="C2426" i="4" a="1"/>
  <c r="C2426" i="4" s="1"/>
  <c r="C1774" i="4" a="1"/>
  <c r="C1774" i="4" s="1"/>
  <c r="C1775" i="4" a="1"/>
  <c r="C1775" i="4" s="1"/>
  <c r="C1776" i="4" a="1"/>
  <c r="C1776" i="4" s="1"/>
  <c r="C1777" i="4" a="1"/>
  <c r="C1777" i="4" s="1"/>
  <c r="C1778" i="4" a="1"/>
  <c r="C1778" i="4" s="1"/>
  <c r="C1779" i="4" a="1"/>
  <c r="C1779" i="4" s="1"/>
  <c r="C1780" i="4" a="1"/>
  <c r="C1780" i="4" s="1"/>
  <c r="C1781" i="4" a="1"/>
  <c r="C1781" i="4" s="1"/>
  <c r="C1782" i="4" a="1"/>
  <c r="C1782" i="4" s="1"/>
  <c r="C1783" i="4" a="1"/>
  <c r="C1783" i="4" s="1"/>
  <c r="C1784" i="4" a="1"/>
  <c r="C1784" i="4" s="1"/>
  <c r="C1786" i="4" a="1"/>
  <c r="C1786" i="4" s="1"/>
  <c r="C1790" i="4" a="1"/>
  <c r="C1790" i="4" s="1"/>
  <c r="C1787" i="4" a="1"/>
  <c r="C1787" i="4" s="1"/>
  <c r="C1788" i="4" a="1"/>
  <c r="C1788" i="4" s="1"/>
  <c r="C1789" i="4" a="1"/>
  <c r="C1789" i="4" s="1"/>
  <c r="C1793" i="4" a="1"/>
  <c r="C1793" i="4" s="1"/>
  <c r="C1792" i="4" a="1"/>
  <c r="C1792" i="4" s="1"/>
  <c r="C1791" i="4" a="1"/>
  <c r="C1791" i="4" s="1"/>
  <c r="C1794" i="4" a="1"/>
  <c r="C1794" i="4" s="1"/>
  <c r="C1741" i="4" a="1"/>
  <c r="C1741" i="4" s="1"/>
  <c r="C1795" i="4" a="1"/>
  <c r="C1795" i="4" s="1"/>
  <c r="C1796" i="4" a="1"/>
  <c r="C1796" i="4" s="1"/>
  <c r="C1798" i="4" a="1"/>
  <c r="C1798" i="4" s="1"/>
  <c r="C1799" i="4" a="1"/>
  <c r="C1799" i="4" s="1"/>
  <c r="C1800" i="4" a="1"/>
  <c r="C1800" i="4" s="1"/>
  <c r="C1801" i="4" a="1"/>
  <c r="C1801" i="4" s="1"/>
  <c r="C1802" i="4" a="1"/>
  <c r="C1802" i="4" s="1"/>
  <c r="C1803" i="4" a="1"/>
  <c r="C1803" i="4" s="1"/>
  <c r="C1804" i="4" a="1"/>
  <c r="C1804" i="4" s="1"/>
  <c r="C1805" i="4" a="1"/>
  <c r="C1805" i="4" s="1"/>
  <c r="C1806" i="4" a="1"/>
  <c r="C1806" i="4" s="1"/>
  <c r="C1807" i="4" a="1"/>
  <c r="C1807" i="4" s="1"/>
  <c r="C1808" i="4" a="1"/>
  <c r="C1808" i="4" s="1"/>
  <c r="C1809" i="4" a="1"/>
  <c r="C1809" i="4" s="1"/>
  <c r="C1810" i="4" a="1"/>
  <c r="C1810" i="4" s="1"/>
  <c r="C1811" i="4" a="1"/>
  <c r="C1811" i="4" s="1"/>
  <c r="C1812" i="4" a="1"/>
  <c r="C1812" i="4" s="1"/>
  <c r="C1813" i="4" a="1"/>
  <c r="C1813" i="4" s="1"/>
  <c r="C1814" i="4" a="1"/>
  <c r="C1814" i="4" s="1"/>
  <c r="C1815" i="4" a="1"/>
  <c r="C1815" i="4" s="1"/>
  <c r="C1621" i="4" a="1"/>
  <c r="C1621" i="4" s="1"/>
  <c r="C1622" i="4" a="1"/>
  <c r="C1622" i="4" s="1"/>
  <c r="C1816" i="4" a="1"/>
  <c r="C1816" i="4" s="1"/>
  <c r="C1817" i="4" a="1"/>
  <c r="C1817" i="4" s="1"/>
  <c r="C1818" i="4" a="1"/>
  <c r="C1818" i="4" s="1"/>
  <c r="C1819" i="4" a="1"/>
  <c r="C1819" i="4" s="1"/>
  <c r="C1820" i="4" a="1"/>
  <c r="C1820" i="4" s="1"/>
  <c r="C1821" i="4" a="1"/>
  <c r="C1821" i="4" s="1"/>
  <c r="C1822" i="4" a="1"/>
  <c r="C1822" i="4" s="1"/>
  <c r="C1823" i="4" a="1"/>
  <c r="C1823" i="4" s="1"/>
  <c r="C1824" i="4" a="1"/>
  <c r="C1824" i="4" s="1"/>
  <c r="C1825" i="4" a="1"/>
  <c r="C1825" i="4" s="1"/>
  <c r="C1826" i="4" a="1"/>
  <c r="C1826" i="4" s="1"/>
  <c r="C1827" i="4" a="1"/>
  <c r="C1827" i="4" s="1"/>
  <c r="C1828" i="4" a="1"/>
  <c r="C1828" i="4" s="1"/>
  <c r="C1829" i="4" a="1"/>
  <c r="C1829" i="4" s="1"/>
  <c r="C1830" i="4" a="1"/>
  <c r="C1830" i="4" s="1"/>
  <c r="C1831" i="4" a="1"/>
  <c r="C1831" i="4" s="1"/>
  <c r="C1834" i="4" a="1"/>
  <c r="C1834" i="4" s="1"/>
  <c r="C1835" i="4" a="1"/>
  <c r="C1835" i="4" s="1"/>
  <c r="C1836" i="4" a="1"/>
  <c r="C1836" i="4" s="1"/>
  <c r="C1837" i="4" a="1"/>
  <c r="C1837" i="4" s="1"/>
  <c r="C1839" i="4" a="1"/>
  <c r="C1839" i="4" s="1"/>
  <c r="C1838" i="4" a="1"/>
  <c r="C1838" i="4" s="1"/>
  <c r="C1840" i="4" a="1"/>
  <c r="C1840" i="4" s="1"/>
  <c r="C1841" i="4" a="1"/>
  <c r="C1841" i="4" s="1"/>
  <c r="C1842" i="4" a="1"/>
  <c r="C1842" i="4" s="1"/>
  <c r="C1843" i="4" a="1"/>
  <c r="C1843" i="4" s="1"/>
  <c r="C706" i="4" a="1"/>
  <c r="C706" i="4" s="1"/>
  <c r="C1844" i="4" a="1"/>
  <c r="C1844" i="4" s="1"/>
  <c r="C1845" i="4" a="1"/>
  <c r="C1845" i="4" s="1"/>
  <c r="C1846" i="4" a="1"/>
  <c r="C1846" i="4" s="1"/>
  <c r="C1847" i="4" a="1"/>
  <c r="C1847" i="4" s="1"/>
  <c r="C1848" i="4" a="1"/>
  <c r="C1848" i="4" s="1"/>
  <c r="C1849" i="4" a="1"/>
  <c r="C1849" i="4" s="1"/>
  <c r="C1850" i="4" a="1"/>
  <c r="C1850" i="4" s="1"/>
  <c r="C1851" i="4" a="1"/>
  <c r="C1851" i="4" s="1"/>
  <c r="C1852" i="4" a="1"/>
  <c r="C1852" i="4" s="1"/>
  <c r="C1854" i="4" a="1"/>
  <c r="C1854" i="4" s="1"/>
  <c r="C1853" i="4" a="1"/>
  <c r="C1853" i="4" s="1"/>
  <c r="C1855" i="4" a="1"/>
  <c r="C1855" i="4" s="1"/>
  <c r="C1860" i="4" a="1"/>
  <c r="C1860" i="4" s="1"/>
  <c r="C1861" i="4" a="1"/>
  <c r="C1861" i="4" s="1"/>
  <c r="C1267" i="4" a="1"/>
  <c r="C1267" i="4" s="1"/>
  <c r="C1856" i="4" a="1"/>
  <c r="C1856" i="4" s="1"/>
  <c r="C1857" i="4" a="1"/>
  <c r="C1857" i="4" s="1"/>
  <c r="C1858" i="4" a="1"/>
  <c r="C1858" i="4" s="1"/>
  <c r="C1620" i="4" a="1"/>
  <c r="C1620" i="4" s="1"/>
  <c r="C1859" i="4" a="1"/>
  <c r="C1859" i="4" s="1"/>
  <c r="C2409" i="4" a="1"/>
  <c r="C2409" i="4" s="1"/>
  <c r="C2427" i="4" a="1"/>
  <c r="C2427" i="4" s="1"/>
  <c r="C1863" i="4" a="1"/>
  <c r="C1863" i="4" s="1"/>
  <c r="C1862" i="4" a="1"/>
  <c r="C1862" i="4" s="1"/>
  <c r="C1864" i="4" a="1"/>
  <c r="C1864" i="4" s="1"/>
  <c r="C1865" i="4" a="1"/>
  <c r="C1865" i="4" s="1"/>
  <c r="C1866" i="4" a="1"/>
  <c r="C1866" i="4" s="1"/>
  <c r="C1470" i="4" a="1"/>
  <c r="C1470" i="4" s="1"/>
  <c r="C1471" i="4" a="1"/>
  <c r="C1471" i="4" s="1"/>
  <c r="C2410" i="4" a="1"/>
  <c r="C2410" i="4" s="1"/>
  <c r="C2411" i="4" a="1"/>
  <c r="C2411" i="4" s="1"/>
  <c r="C1867" i="4" a="1"/>
  <c r="C1867" i="4" s="1"/>
  <c r="C1868" i="4" a="1"/>
  <c r="C1868" i="4" s="1"/>
  <c r="C1869" i="4" a="1"/>
  <c r="C1869" i="4" s="1"/>
  <c r="C1870" i="4" a="1"/>
  <c r="C1870" i="4" s="1"/>
  <c r="C1871" i="4" a="1"/>
  <c r="C1871" i="4" s="1"/>
  <c r="C1872" i="4" a="1"/>
  <c r="C1872" i="4" s="1"/>
  <c r="C1873" i="4" a="1"/>
  <c r="C1873" i="4" s="1"/>
  <c r="C1874" i="4" a="1"/>
  <c r="C1874" i="4" s="1"/>
  <c r="C1875" i="4" a="1"/>
  <c r="C1875" i="4" s="1"/>
  <c r="C1876" i="4" a="1"/>
  <c r="C1876" i="4" s="1"/>
  <c r="C1877" i="4" a="1"/>
  <c r="C1877" i="4" s="1"/>
  <c r="C1878" i="4" a="1"/>
  <c r="C1878" i="4" s="1"/>
  <c r="C2026" i="4" a="1"/>
  <c r="C2026" i="4" s="1"/>
  <c r="C1879" i="4" a="1"/>
  <c r="C1879" i="4" s="1"/>
  <c r="C1880" i="4" a="1"/>
  <c r="C1880" i="4" s="1"/>
  <c r="C1881" i="4" a="1"/>
  <c r="C1881" i="4" s="1"/>
  <c r="C1882" i="4" a="1"/>
  <c r="C1882" i="4" s="1"/>
  <c r="C1883" i="4" a="1"/>
  <c r="C1883" i="4" s="1"/>
  <c r="C1885" i="4" a="1"/>
  <c r="C1885" i="4" s="1"/>
  <c r="C1886" i="4" a="1"/>
  <c r="C1886" i="4" s="1"/>
  <c r="C1887" i="4" a="1"/>
  <c r="C1887" i="4" s="1"/>
  <c r="C1888" i="4" a="1"/>
  <c r="C1888" i="4" s="1"/>
  <c r="C1889" i="4" a="1"/>
  <c r="C1889" i="4" s="1"/>
  <c r="C1890" i="4" a="1"/>
  <c r="C1890" i="4" s="1"/>
  <c r="C1891" i="4" a="1"/>
  <c r="C1891" i="4" s="1"/>
  <c r="C1896" i="4" a="1"/>
  <c r="C1896" i="4" s="1"/>
  <c r="C1898" i="4" a="1"/>
  <c r="C1898" i="4" s="1"/>
  <c r="C1899" i="4" a="1"/>
  <c r="C1899" i="4" s="1"/>
  <c r="C1900" i="4" a="1"/>
  <c r="C1900" i="4" s="1"/>
  <c r="C1901" i="4" a="1"/>
  <c r="C1901" i="4" s="1"/>
  <c r="C1902" i="4" a="1"/>
  <c r="C1902" i="4" s="1"/>
  <c r="C1903" i="4" a="1"/>
  <c r="C1903" i="4" s="1"/>
  <c r="C1904" i="4" a="1"/>
  <c r="C1904" i="4" s="1"/>
  <c r="C1905" i="4" a="1"/>
  <c r="C1905" i="4" s="1"/>
  <c r="C1906" i="4" a="1"/>
  <c r="C1906" i="4" s="1"/>
  <c r="C1907" i="4" a="1"/>
  <c r="C1907" i="4" s="1"/>
  <c r="C1908" i="4" a="1"/>
  <c r="C1908" i="4" s="1"/>
  <c r="C1913" i="4" a="1"/>
  <c r="C1913" i="4" s="1"/>
  <c r="C1914" i="4" a="1"/>
  <c r="C1914" i="4" s="1"/>
  <c r="C1910" i="4" a="1"/>
  <c r="C1910" i="4" s="1"/>
  <c r="C1911" i="4" a="1"/>
  <c r="C1911" i="4" s="1"/>
  <c r="C1912" i="4" a="1"/>
  <c r="C1912" i="4" s="1"/>
  <c r="C1915" i="4" a="1"/>
  <c r="C1915" i="4" s="1"/>
  <c r="C1916" i="4" a="1"/>
  <c r="C1916" i="4" s="1"/>
  <c r="C1917" i="4" a="1"/>
  <c r="C1917" i="4" s="1"/>
  <c r="C1918" i="4" a="1"/>
  <c r="C1918" i="4" s="1"/>
  <c r="C1920" i="4" a="1"/>
  <c r="C1920" i="4" s="1"/>
  <c r="C1921" i="4" a="1"/>
  <c r="C1921" i="4" s="1"/>
  <c r="C1922" i="4" a="1"/>
  <c r="C1922" i="4" s="1"/>
  <c r="C1924" i="4" a="1"/>
  <c r="C1924" i="4" s="1"/>
  <c r="C1923" i="4" a="1"/>
  <c r="C1923" i="4" s="1"/>
  <c r="C1925" i="4" a="1"/>
  <c r="C1925" i="4" s="1"/>
  <c r="C1926" i="4" a="1"/>
  <c r="C1926" i="4" s="1"/>
  <c r="C1927" i="4" a="1"/>
  <c r="C1927" i="4" s="1"/>
  <c r="C1928" i="4" a="1"/>
  <c r="C1928" i="4" s="1"/>
  <c r="C1929" i="4" a="1"/>
  <c r="C1929" i="4" s="1"/>
  <c r="C1930" i="4" a="1"/>
  <c r="C1930" i="4" s="1"/>
  <c r="C1931" i="4" a="1"/>
  <c r="C1931" i="4" s="1"/>
  <c r="C1932" i="4" a="1"/>
  <c r="C1932" i="4" s="1"/>
  <c r="C1935" i="4" a="1"/>
  <c r="C1935" i="4" s="1"/>
  <c r="C1936" i="4" a="1"/>
  <c r="C1936" i="4" s="1"/>
  <c r="C1937" i="4" a="1"/>
  <c r="C1937" i="4" s="1"/>
  <c r="C1938" i="4" a="1"/>
  <c r="C1938" i="4" s="1"/>
  <c r="C1939" i="4" a="1"/>
  <c r="C1939" i="4" s="1"/>
  <c r="C1940" i="4" a="1"/>
  <c r="C1940" i="4" s="1"/>
  <c r="C1567" i="4" a="1"/>
  <c r="C1567" i="4" s="1"/>
  <c r="C1941" i="4" a="1"/>
  <c r="C1941" i="4" s="1"/>
  <c r="C1942" i="4" a="1"/>
  <c r="C1942" i="4" s="1"/>
  <c r="C1943" i="4" a="1"/>
  <c r="C1943" i="4" s="1"/>
  <c r="C1944" i="4" a="1"/>
  <c r="C1944" i="4" s="1"/>
  <c r="C1945" i="4" a="1"/>
  <c r="C1945" i="4" s="1"/>
  <c r="C1946" i="4" a="1"/>
  <c r="C1946" i="4" s="1"/>
  <c r="C1948" i="4" a="1"/>
  <c r="C1948" i="4" s="1"/>
  <c r="C1949" i="4" a="1"/>
  <c r="C1949" i="4" s="1"/>
  <c r="C1950" i="4" a="1"/>
  <c r="C1950" i="4" s="1"/>
  <c r="C1951" i="4" a="1"/>
  <c r="C1951" i="4" s="1"/>
  <c r="C1952" i="4" a="1"/>
  <c r="C1952" i="4" s="1"/>
  <c r="C1953" i="4" a="1"/>
  <c r="C1953" i="4" s="1"/>
  <c r="C1954" i="4" a="1"/>
  <c r="C1954" i="4" s="1"/>
  <c r="C1956" i="4" a="1"/>
  <c r="C1956" i="4" s="1"/>
  <c r="C1897" i="4" a="1"/>
  <c r="C1897" i="4" s="1"/>
  <c r="C1955" i="4" a="1"/>
  <c r="C1955" i="4" s="1"/>
  <c r="C1957" i="4" a="1"/>
  <c r="C1957" i="4" s="1"/>
  <c r="C1958" i="4" a="1"/>
  <c r="C1958" i="4" s="1"/>
  <c r="C1959" i="4" a="1"/>
  <c r="C1959" i="4" s="1"/>
  <c r="C1472" i="4" a="1"/>
  <c r="C1472" i="4" s="1"/>
  <c r="C1473" i="4" a="1"/>
  <c r="C1473" i="4" s="1"/>
  <c r="C1474" i="4" a="1"/>
  <c r="C1474" i="4" s="1"/>
  <c r="C1552" i="4" a="1"/>
  <c r="C1552" i="4" s="1"/>
  <c r="C1960" i="4" a="1"/>
  <c r="C1960" i="4" s="1"/>
  <c r="C1961" i="4" a="1"/>
  <c r="C1961" i="4" s="1"/>
  <c r="C2412" i="4" a="1"/>
  <c r="C2412" i="4" s="1"/>
  <c r="C2413" i="4" a="1"/>
  <c r="C2413" i="4" s="1"/>
  <c r="C1962" i="4" a="1"/>
  <c r="C1962" i="4" s="1"/>
  <c r="C1963" i="4" a="1"/>
  <c r="C1963" i="4" s="1"/>
  <c r="C1965" i="4" a="1"/>
  <c r="C1965" i="4" s="1"/>
  <c r="C1966" i="4" a="1"/>
  <c r="C1966" i="4" s="1"/>
  <c r="C1967" i="4" a="1"/>
  <c r="C1967" i="4" s="1"/>
  <c r="C1968" i="4" a="1"/>
  <c r="C1968" i="4" s="1"/>
  <c r="C1969" i="4" a="1"/>
  <c r="C1969" i="4" s="1"/>
  <c r="C1964" i="4" a="1"/>
  <c r="C1964" i="4" s="1"/>
  <c r="C1970" i="4" a="1"/>
  <c r="C1970" i="4" s="1"/>
  <c r="C1971" i="4" a="1"/>
  <c r="C1971" i="4" s="1"/>
  <c r="C1972" i="4" a="1"/>
  <c r="C1972" i="4" s="1"/>
  <c r="C1973" i="4" a="1"/>
  <c r="C1973" i="4" s="1"/>
  <c r="C1974" i="4" a="1"/>
  <c r="C1974" i="4" s="1"/>
  <c r="C1975" i="4" a="1"/>
  <c r="C1975" i="4" s="1"/>
  <c r="C1976" i="4" a="1"/>
  <c r="C1976" i="4" s="1"/>
  <c r="C1980" i="4" a="1"/>
  <c r="C1980" i="4" s="1"/>
  <c r="C1981" i="4" a="1"/>
  <c r="C1981" i="4" s="1"/>
  <c r="C1982" i="4" a="1"/>
  <c r="C1982" i="4" s="1"/>
  <c r="C1983" i="4" a="1"/>
  <c r="C1983" i="4" s="1"/>
  <c r="C1984" i="4" a="1"/>
  <c r="C1984" i="4" s="1"/>
  <c r="C1985" i="4" a="1"/>
  <c r="C1985" i="4" s="1"/>
  <c r="C1986" i="4" a="1"/>
  <c r="C1986" i="4" s="1"/>
  <c r="C1934" i="4" a="1"/>
  <c r="C1934" i="4" s="1"/>
  <c r="C1987" i="4" a="1"/>
  <c r="C1987" i="4" s="1"/>
  <c r="C1988" i="4" a="1"/>
  <c r="C1988" i="4" s="1"/>
  <c r="C1989" i="4" a="1"/>
  <c r="C1989" i="4" s="1"/>
  <c r="C1990" i="4" a="1"/>
  <c r="C1990" i="4" s="1"/>
  <c r="C1991" i="4" a="1"/>
  <c r="C1991" i="4" s="1"/>
  <c r="C1992" i="4" a="1"/>
  <c r="C1992" i="4" s="1"/>
  <c r="C1993" i="4" a="1"/>
  <c r="C1993" i="4" s="1"/>
  <c r="C1994" i="4" a="1"/>
  <c r="C1994" i="4" s="1"/>
  <c r="C1995" i="4" a="1"/>
  <c r="C1995" i="4" s="1"/>
  <c r="C1996" i="4" a="1"/>
  <c r="C1996" i="4" s="1"/>
  <c r="C1997" i="4" a="1"/>
  <c r="C1997" i="4" s="1"/>
  <c r="C2000" i="4" a="1"/>
  <c r="C2000" i="4" s="1"/>
  <c r="C1999" i="4" a="1"/>
  <c r="C1999" i="4" s="1"/>
  <c r="C2001" i="4" a="1"/>
  <c r="C2001" i="4" s="1"/>
  <c r="C2048" i="4" a="1"/>
  <c r="C2048" i="4" s="1"/>
  <c r="C2003" i="4" a="1"/>
  <c r="C2003" i="4" s="1"/>
  <c r="C2004" i="4" a="1"/>
  <c r="C2004" i="4" s="1"/>
  <c r="C2005" i="4" a="1"/>
  <c r="C2005" i="4" s="1"/>
  <c r="C1785" i="4" a="1"/>
  <c r="C1785" i="4" s="1"/>
  <c r="C2006" i="4" a="1"/>
  <c r="C2006" i="4" s="1"/>
  <c r="C2007" i="4" a="1"/>
  <c r="C2007" i="4" s="1"/>
  <c r="C2008" i="4" a="1"/>
  <c r="C2008" i="4" s="1"/>
  <c r="C2009" i="4" a="1"/>
  <c r="C2009" i="4" s="1"/>
  <c r="C2012" i="4" a="1"/>
  <c r="C2012" i="4" s="1"/>
  <c r="C2013" i="4" a="1"/>
  <c r="C2013" i="4" s="1"/>
  <c r="C2014" i="4" a="1"/>
  <c r="C2014" i="4" s="1"/>
  <c r="C2015" i="4" a="1"/>
  <c r="C2015" i="4" s="1"/>
  <c r="C2016" i="4" a="1"/>
  <c r="C2016" i="4" s="1"/>
  <c r="C2018" i="4" a="1"/>
  <c r="C2018" i="4" s="1"/>
  <c r="C2017" i="4" a="1"/>
  <c r="C2017" i="4" s="1"/>
  <c r="C2019" i="4" a="1"/>
  <c r="C2019" i="4" s="1"/>
  <c r="C2020" i="4" a="1"/>
  <c r="C2020" i="4" s="1"/>
  <c r="C2021" i="4" a="1"/>
  <c r="C2021" i="4" s="1"/>
  <c r="C2022" i="4" a="1"/>
  <c r="C2022" i="4" s="1"/>
  <c r="C2023" i="4" a="1"/>
  <c r="C2023" i="4" s="1"/>
  <c r="C2024" i="4" a="1"/>
  <c r="C2024" i="4" s="1"/>
  <c r="C2025" i="4" a="1"/>
  <c r="C2025" i="4" s="1"/>
  <c r="C2027" i="4" a="1"/>
  <c r="C2027" i="4" s="1"/>
  <c r="C2028" i="4" a="1"/>
  <c r="C2028" i="4" s="1"/>
  <c r="C2029" i="4" a="1"/>
  <c r="C2029" i="4" s="1"/>
  <c r="C2030" i="4" a="1"/>
  <c r="C2030" i="4" s="1"/>
  <c r="C2031" i="4" a="1"/>
  <c r="C2031" i="4" s="1"/>
  <c r="C2032" i="4" a="1"/>
  <c r="C2032" i="4" s="1"/>
  <c r="C1735" i="4" a="1"/>
  <c r="C1735" i="4" s="1"/>
  <c r="C2033" i="4" a="1"/>
  <c r="C2033" i="4" s="1"/>
  <c r="C2034" i="4" a="1"/>
  <c r="C2034" i="4" s="1"/>
  <c r="C2035" i="4" a="1"/>
  <c r="C2035" i="4" s="1"/>
  <c r="C2036" i="4" a="1"/>
  <c r="C2036" i="4" s="1"/>
  <c r="C2038" i="4" a="1"/>
  <c r="C2038" i="4" s="1"/>
  <c r="C2039" i="4" a="1"/>
  <c r="C2039" i="4" s="1"/>
  <c r="C2040" i="4" a="1"/>
  <c r="C2040" i="4" s="1"/>
  <c r="C2041" i="4" a="1"/>
  <c r="C2041" i="4" s="1"/>
  <c r="C2042" i="4" a="1"/>
  <c r="C2042" i="4" s="1"/>
  <c r="C2043" i="4" a="1"/>
  <c r="C2043" i="4" s="1"/>
  <c r="C2044" i="4" a="1"/>
  <c r="C2044" i="4" s="1"/>
  <c r="C2045" i="4" a="1"/>
  <c r="C2045" i="4" s="1"/>
  <c r="C2046" i="4" a="1"/>
  <c r="C2046" i="4" s="1"/>
  <c r="C2047" i="4" a="1"/>
  <c r="C2047" i="4" s="1"/>
  <c r="C2050" i="4" a="1"/>
  <c r="C2050" i="4" s="1"/>
  <c r="C2049" i="4" a="1"/>
  <c r="C2049" i="4" s="1"/>
  <c r="C2051" i="4" a="1"/>
  <c r="C2051" i="4" s="1"/>
  <c r="C2052" i="4" a="1"/>
  <c r="C2052" i="4" s="1"/>
  <c r="C2056" i="4" a="1"/>
  <c r="C2056" i="4" s="1"/>
  <c r="C2057" i="4" a="1"/>
  <c r="C2057" i="4" s="1"/>
  <c r="C2053" i="4" a="1"/>
  <c r="C2053" i="4" s="1"/>
  <c r="C2058" i="4" a="1"/>
  <c r="C2058" i="4" s="1"/>
  <c r="C2059" i="4" a="1"/>
  <c r="C2059" i="4" s="1"/>
  <c r="C1475" i="4" a="1"/>
  <c r="C1475" i="4" s="1"/>
  <c r="C2414" i="4" a="1"/>
  <c r="C2414" i="4" s="1"/>
  <c r="C2060" i="4" a="1"/>
  <c r="C2060" i="4" s="1"/>
  <c r="C2061" i="4" a="1"/>
  <c r="C2061" i="4" s="1"/>
  <c r="C2063" i="4" a="1"/>
  <c r="C2063" i="4" s="1"/>
  <c r="C1894" i="4" a="1"/>
  <c r="C1894" i="4" s="1"/>
  <c r="C2064" i="4" a="1"/>
  <c r="C2064" i="4" s="1"/>
  <c r="C2065" i="4" a="1"/>
  <c r="C2065" i="4" s="1"/>
  <c r="C2066" i="4" a="1"/>
  <c r="C2066" i="4" s="1"/>
  <c r="C2067" i="4" a="1"/>
  <c r="C2067" i="4" s="1"/>
  <c r="C2068" i="4" a="1"/>
  <c r="C2068" i="4" s="1"/>
  <c r="C2069" i="4" a="1"/>
  <c r="C2069" i="4" s="1"/>
  <c r="C2071" i="4" a="1"/>
  <c r="C2071" i="4" s="1"/>
  <c r="C2072" i="4" a="1"/>
  <c r="C2072" i="4" s="1"/>
  <c r="C2073" i="4" a="1"/>
  <c r="C2073" i="4" s="1"/>
  <c r="C2074" i="4" a="1"/>
  <c r="C2074" i="4" s="1"/>
  <c r="C2075" i="4" a="1"/>
  <c r="C2075" i="4" s="1"/>
  <c r="C2076" i="4" a="1"/>
  <c r="C2076" i="4" s="1"/>
  <c r="C2077" i="4" a="1"/>
  <c r="C2077" i="4" s="1"/>
  <c r="C2078" i="4" a="1"/>
  <c r="C2078" i="4" s="1"/>
  <c r="C2079" i="4" a="1"/>
  <c r="C2079" i="4" s="1"/>
  <c r="C2081" i="4" a="1"/>
  <c r="C2081" i="4" s="1"/>
  <c r="C2082" i="4" a="1"/>
  <c r="C2082" i="4" s="1"/>
  <c r="C2083" i="4" a="1"/>
  <c r="C2083" i="4" s="1"/>
  <c r="C2084" i="4" a="1"/>
  <c r="C2084" i="4" s="1"/>
  <c r="C2085" i="4" a="1"/>
  <c r="C2085" i="4" s="1"/>
  <c r="C2086" i="4" a="1"/>
  <c r="C2086" i="4" s="1"/>
  <c r="C2087" i="4" a="1"/>
  <c r="C2087" i="4" s="1"/>
  <c r="C2088" i="4" a="1"/>
  <c r="C2088" i="4" s="1"/>
  <c r="C1603" i="4" a="1"/>
  <c r="C1603" i="4" s="1"/>
  <c r="C2089" i="4" a="1"/>
  <c r="C2089" i="4" s="1"/>
  <c r="C2090" i="4" a="1"/>
  <c r="C2090" i="4" s="1"/>
  <c r="C2091" i="4" a="1"/>
  <c r="C2091" i="4" s="1"/>
  <c r="C2093" i="4" a="1"/>
  <c r="C2093" i="4" s="1"/>
  <c r="C2094" i="4" a="1"/>
  <c r="C2094" i="4" s="1"/>
  <c r="C2092" i="4" a="1"/>
  <c r="C2092" i="4" s="1"/>
  <c r="C2095" i="4" a="1"/>
  <c r="C2095" i="4" s="1"/>
  <c r="C2097" i="4" a="1"/>
  <c r="C2097" i="4" s="1"/>
  <c r="C2098" i="4" a="1"/>
  <c r="C2098" i="4" s="1"/>
  <c r="C2099" i="4" a="1"/>
  <c r="C2099" i="4" s="1"/>
  <c r="C2100" i="4" a="1"/>
  <c r="C2100" i="4" s="1"/>
  <c r="C2101" i="4" a="1"/>
  <c r="C2101" i="4" s="1"/>
  <c r="C2103" i="4" a="1"/>
  <c r="C2103" i="4" s="1"/>
  <c r="C2104" i="4" a="1"/>
  <c r="C2104" i="4" s="1"/>
  <c r="C2105" i="4" a="1"/>
  <c r="C2105" i="4" s="1"/>
  <c r="C2106" i="4" a="1"/>
  <c r="C2106" i="4" s="1"/>
  <c r="C1409" i="4" a="1"/>
  <c r="C1409" i="4" s="1"/>
  <c r="C1410" i="4" a="1"/>
  <c r="C1410" i="4" s="1"/>
  <c r="C1411" i="4" a="1"/>
  <c r="C1411" i="4" s="1"/>
  <c r="C1412" i="4" a="1"/>
  <c r="C1412" i="4" s="1"/>
  <c r="C1413" i="4" a="1"/>
  <c r="C1413" i="4" s="1"/>
  <c r="C1998" i="4" a="1"/>
  <c r="C1998" i="4" s="1"/>
  <c r="C2107" i="4" a="1"/>
  <c r="C2107" i="4" s="1"/>
  <c r="C2108" i="4" a="1"/>
  <c r="C2108" i="4" s="1"/>
  <c r="C2109" i="4" a="1"/>
  <c r="C2109" i="4" s="1"/>
  <c r="C2110" i="4" a="1"/>
  <c r="C2110" i="4" s="1"/>
  <c r="C2113" i="4" a="1"/>
  <c r="C2113" i="4" s="1"/>
  <c r="C2114" i="4" a="1"/>
  <c r="C2114" i="4" s="1"/>
  <c r="C2115" i="4" a="1"/>
  <c r="C2115" i="4" s="1"/>
  <c r="C2116" i="4" a="1"/>
  <c r="C2116" i="4" s="1"/>
  <c r="C2117" i="4" a="1"/>
  <c r="C2117" i="4" s="1"/>
  <c r="C2118" i="4" a="1"/>
  <c r="C2118" i="4" s="1"/>
  <c r="C2119" i="4" a="1"/>
  <c r="C2119" i="4" s="1"/>
  <c r="C2120" i="4" a="1"/>
  <c r="C2120" i="4" s="1"/>
  <c r="C2121" i="4" a="1"/>
  <c r="C2121" i="4" s="1"/>
  <c r="C2122" i="4" a="1"/>
  <c r="C2122" i="4" s="1"/>
  <c r="C2123" i="4" a="1"/>
  <c r="C2123" i="4" s="1"/>
  <c r="C2124" i="4" a="1"/>
  <c r="C2124" i="4" s="1"/>
  <c r="C2125" i="4" a="1"/>
  <c r="C2125" i="4" s="1"/>
  <c r="C2126" i="4" a="1"/>
  <c r="C2126" i="4" s="1"/>
  <c r="C2127" i="4" a="1"/>
  <c r="C2127" i="4" s="1"/>
  <c r="C2128" i="4" a="1"/>
  <c r="C2128" i="4" s="1"/>
  <c r="C2129" i="4" a="1"/>
  <c r="C2129" i="4" s="1"/>
  <c r="C2130" i="4" a="1"/>
  <c r="C2130" i="4" s="1"/>
  <c r="C2131" i="4" a="1"/>
  <c r="C2131" i="4" s="1"/>
  <c r="C2132" i="4" a="1"/>
  <c r="C2132" i="4" s="1"/>
  <c r="C1033" i="4" a="1"/>
  <c r="C1033" i="4" s="1"/>
  <c r="C2133" i="4" a="1"/>
  <c r="C2133" i="4" s="1"/>
  <c r="C2134" i="4" a="1"/>
  <c r="C2134" i="4" s="1"/>
  <c r="C2135" i="4" a="1"/>
  <c r="C2135" i="4" s="1"/>
  <c r="C2136" i="4" a="1"/>
  <c r="C2136" i="4" s="1"/>
  <c r="C2137" i="4" a="1"/>
  <c r="C2137" i="4" s="1"/>
  <c r="C2138" i="4" a="1"/>
  <c r="C2138" i="4" s="1"/>
  <c r="C2139" i="4" a="1"/>
  <c r="C2139" i="4" s="1"/>
  <c r="C2140" i="4" a="1"/>
  <c r="C2140" i="4" s="1"/>
  <c r="C2141" i="4" a="1"/>
  <c r="C2141" i="4" s="1"/>
  <c r="C2142" i="4" a="1"/>
  <c r="C2142" i="4" s="1"/>
  <c r="C2143" i="4" a="1"/>
  <c r="C2143" i="4" s="1"/>
  <c r="C2144" i="4" a="1"/>
  <c r="C2144" i="4" s="1"/>
  <c r="C2146" i="4" a="1"/>
  <c r="C2146" i="4" s="1"/>
  <c r="C2147" i="4" a="1"/>
  <c r="C2147" i="4" s="1"/>
  <c r="C2149" i="4" a="1"/>
  <c r="C2149" i="4" s="1"/>
  <c r="C2150" i="4" a="1"/>
  <c r="C2150" i="4" s="1"/>
  <c r="C2151" i="4" a="1"/>
  <c r="C2151" i="4" s="1"/>
  <c r="C1742" i="4" a="1"/>
  <c r="C1742" i="4" s="1"/>
  <c r="C1743" i="4" a="1"/>
  <c r="C1743" i="4" s="1"/>
  <c r="C1744" i="4" a="1"/>
  <c r="C1744" i="4" s="1"/>
  <c r="C1745" i="4" a="1"/>
  <c r="C1745" i="4" s="1"/>
  <c r="C2111" i="4" a="1"/>
  <c r="C2111" i="4" s="1"/>
  <c r="C2112" i="4" a="1"/>
  <c r="C2112" i="4" s="1"/>
  <c r="C2152" i="4" a="1"/>
  <c r="C2152" i="4" s="1"/>
  <c r="C2153" i="4" a="1"/>
  <c r="C2153" i="4" s="1"/>
  <c r="C2154" i="4" a="1"/>
  <c r="C2154" i="4" s="1"/>
  <c r="C2155" i="4" a="1"/>
  <c r="C2155" i="4" s="1"/>
  <c r="C2156" i="4" a="1"/>
  <c r="C2156" i="4" s="1"/>
  <c r="C2157" i="4" a="1"/>
  <c r="C2157" i="4" s="1"/>
  <c r="C2158" i="4" a="1"/>
  <c r="C2158" i="4" s="1"/>
  <c r="C2159" i="4" a="1"/>
  <c r="C2159" i="4" s="1"/>
  <c r="C2160" i="4" a="1"/>
  <c r="C2160" i="4" s="1"/>
  <c r="C2161" i="4" a="1"/>
  <c r="C2161" i="4" s="1"/>
  <c r="C2162" i="4" a="1"/>
  <c r="C2162" i="4" s="1"/>
  <c r="C2163" i="4" a="1"/>
  <c r="C2163" i="4" s="1"/>
  <c r="C2164" i="4" a="1"/>
  <c r="C2164" i="4" s="1"/>
  <c r="C2165" i="4" a="1"/>
  <c r="C2165" i="4" s="1"/>
  <c r="C1477" i="4" a="1"/>
  <c r="C1477" i="4" s="1"/>
  <c r="C1478" i="4" a="1"/>
  <c r="C1478" i="4" s="1"/>
  <c r="C2166" i="4" a="1"/>
  <c r="C2166" i="4" s="1"/>
  <c r="C2167" i="4" a="1"/>
  <c r="C2167" i="4" s="1"/>
  <c r="C2168" i="4" a="1"/>
  <c r="C2168" i="4" s="1"/>
  <c r="C2169" i="4" a="1"/>
  <c r="C2169" i="4" s="1"/>
  <c r="C2170" i="4" a="1"/>
  <c r="C2170" i="4" s="1"/>
  <c r="C2171" i="4" a="1"/>
  <c r="C2171" i="4" s="1"/>
  <c r="C2172" i="4" a="1"/>
  <c r="C2172" i="4" s="1"/>
  <c r="C2173" i="4" a="1"/>
  <c r="C2173" i="4" s="1"/>
  <c r="C2174" i="4" a="1"/>
  <c r="C2174" i="4" s="1"/>
  <c r="C2175" i="4" a="1"/>
  <c r="C2175" i="4" s="1"/>
  <c r="C2176" i="4" a="1"/>
  <c r="C2176" i="4" s="1"/>
  <c r="C2177" i="4" a="1"/>
  <c r="C2177" i="4" s="1"/>
  <c r="C1695" i="4" a="1"/>
  <c r="C1695" i="4" s="1"/>
  <c r="C2178" i="4" a="1"/>
  <c r="C2178" i="4" s="1"/>
  <c r="C2179" i="4" a="1"/>
  <c r="C2179" i="4" s="1"/>
  <c r="C2180" i="4" a="1"/>
  <c r="C2180" i="4" s="1"/>
  <c r="C2181" i="4" a="1"/>
  <c r="C2181" i="4" s="1"/>
  <c r="C2182" i="4" a="1"/>
  <c r="C2182" i="4" s="1"/>
  <c r="C2183" i="4" a="1"/>
  <c r="C2183" i="4" s="1"/>
  <c r="C2184" i="4" a="1"/>
  <c r="C2184" i="4" s="1"/>
  <c r="C2185" i="4" a="1"/>
  <c r="C2185" i="4" s="1"/>
  <c r="C2186" i="4" a="1"/>
  <c r="C2186" i="4" s="1"/>
  <c r="C2187" i="4" a="1"/>
  <c r="C2187" i="4" s="1"/>
  <c r="C2188" i="4" a="1"/>
  <c r="C2188" i="4" s="1"/>
  <c r="C2189" i="4" a="1"/>
  <c r="C2189" i="4" s="1"/>
  <c r="C2190" i="4" a="1"/>
  <c r="C2190" i="4" s="1"/>
  <c r="C2191" i="4" a="1"/>
  <c r="C2191" i="4" s="1"/>
  <c r="C2192" i="4" a="1"/>
  <c r="C2192" i="4" s="1"/>
  <c r="C2193" i="4" a="1"/>
  <c r="C2193" i="4" s="1"/>
  <c r="C2194" i="4" a="1"/>
  <c r="C2194" i="4" s="1"/>
  <c r="C2195" i="4" a="1"/>
  <c r="C2195" i="4" s="1"/>
  <c r="C2196" i="4" a="1"/>
  <c r="C2196" i="4" s="1"/>
  <c r="C2197" i="4" a="1"/>
  <c r="C2197" i="4" s="1"/>
  <c r="C2198" i="4" a="1"/>
  <c r="C2198" i="4" s="1"/>
  <c r="C2199" i="4" a="1"/>
  <c r="C2199" i="4" s="1"/>
  <c r="C2200" i="4" a="1"/>
  <c r="C2200" i="4" s="1"/>
  <c r="C2202" i="4" a="1"/>
  <c r="C2202" i="4" s="1"/>
  <c r="C2203" i="4" a="1"/>
  <c r="C2203" i="4" s="1"/>
  <c r="C2204" i="4" a="1"/>
  <c r="C2204" i="4" s="1"/>
  <c r="C2205" i="4" a="1"/>
  <c r="C2205" i="4" s="1"/>
  <c r="C2206" i="4" a="1"/>
  <c r="C2206" i="4" s="1"/>
  <c r="C2207" i="4" a="1"/>
  <c r="C2207" i="4" s="1"/>
  <c r="C2208" i="4" a="1"/>
  <c r="C2208" i="4" s="1"/>
  <c r="C2209" i="4" a="1"/>
  <c r="C2209" i="4" s="1"/>
  <c r="C2210" i="4" a="1"/>
  <c r="C2210" i="4" s="1"/>
  <c r="C2211" i="4" a="1"/>
  <c r="C2211" i="4" s="1"/>
  <c r="C2212" i="4" a="1"/>
  <c r="C2212" i="4" s="1"/>
  <c r="C2213" i="4" a="1"/>
  <c r="C2213" i="4" s="1"/>
  <c r="C2214" i="4" a="1"/>
  <c r="C2214" i="4" s="1"/>
  <c r="C2215" i="4" a="1"/>
  <c r="C2215" i="4" s="1"/>
  <c r="C2216" i="4" a="1"/>
  <c r="C2216" i="4" s="1"/>
  <c r="C2218" i="4" a="1"/>
  <c r="C2218" i="4" s="1"/>
  <c r="C2219" i="4" a="1"/>
  <c r="C2219" i="4" s="1"/>
  <c r="C2220" i="4" a="1"/>
  <c r="C2220" i="4" s="1"/>
  <c r="C2217" i="4" a="1"/>
  <c r="C2217" i="4" s="1"/>
  <c r="C2416" i="4" a="1"/>
  <c r="C2416" i="4" s="1"/>
  <c r="C2342" i="4" a="1"/>
  <c r="C2342" i="4" s="1"/>
  <c r="C2221" i="4" a="1"/>
  <c r="C2221" i="4" s="1"/>
  <c r="C2222" i="4" a="1"/>
  <c r="C2222" i="4" s="1"/>
  <c r="C2223" i="4" a="1"/>
  <c r="C2223" i="4" s="1"/>
  <c r="C2224" i="4" a="1"/>
  <c r="C2224" i="4" s="1"/>
  <c r="C2225" i="4" a="1"/>
  <c r="C2225" i="4" s="1"/>
  <c r="C2226" i="4" a="1"/>
  <c r="C2226" i="4" s="1"/>
  <c r="C2227" i="4" a="1"/>
  <c r="C2227" i="4" s="1"/>
  <c r="C2228" i="4" a="1"/>
  <c r="C2228" i="4" s="1"/>
  <c r="C2229" i="4" a="1"/>
  <c r="C2229" i="4" s="1"/>
  <c r="C2230" i="4" a="1"/>
  <c r="C2230" i="4" s="1"/>
  <c r="C2231" i="4" a="1"/>
  <c r="C2231" i="4" s="1"/>
  <c r="C2232" i="4" a="1"/>
  <c r="C2232" i="4" s="1"/>
  <c r="C2233" i="4" a="1"/>
  <c r="C2233" i="4" s="1"/>
  <c r="C2235" i="4" a="1"/>
  <c r="C2235" i="4" s="1"/>
  <c r="C2236" i="4" a="1"/>
  <c r="C2236" i="4" s="1"/>
  <c r="C2237" i="4" a="1"/>
  <c r="C2237" i="4" s="1"/>
  <c r="C2238" i="4" a="1"/>
  <c r="C2238" i="4" s="1"/>
  <c r="C2234" i="4" a="1"/>
  <c r="C2234" i="4" s="1"/>
  <c r="C2245" i="4" a="1"/>
  <c r="C2245" i="4" s="1"/>
  <c r="C2246" i="4" a="1"/>
  <c r="C2246" i="4" s="1"/>
  <c r="C2247" i="4" a="1"/>
  <c r="C2247" i="4" s="1"/>
  <c r="C2248" i="4" a="1"/>
  <c r="C2248" i="4" s="1"/>
  <c r="C2249" i="4" a="1"/>
  <c r="C2249" i="4" s="1"/>
  <c r="C2250" i="4" a="1"/>
  <c r="C2250" i="4" s="1"/>
  <c r="C2251" i="4" a="1"/>
  <c r="C2251" i="4" s="1"/>
  <c r="C2252" i="4" a="1"/>
  <c r="C2252" i="4" s="1"/>
  <c r="C2253" i="4" a="1"/>
  <c r="C2253" i="4" s="1"/>
  <c r="C2254" i="4" a="1"/>
  <c r="C2254" i="4" s="1"/>
  <c r="C837" i="4" a="1"/>
  <c r="C837" i="4" s="1"/>
  <c r="C2255" i="4" a="1"/>
  <c r="C2255" i="4" s="1"/>
  <c r="C2256" i="4" a="1"/>
  <c r="C2256" i="4" s="1"/>
  <c r="C2257" i="4" a="1"/>
  <c r="C2257" i="4" s="1"/>
  <c r="C2258" i="4" a="1"/>
  <c r="C2258" i="4" s="1"/>
  <c r="C2259" i="4" a="1"/>
  <c r="C2259" i="4" s="1"/>
  <c r="C2260" i="4" a="1"/>
  <c r="C2260" i="4" s="1"/>
  <c r="C2261" i="4" a="1"/>
  <c r="C2261" i="4" s="1"/>
  <c r="C2262" i="4" a="1"/>
  <c r="C2262" i="4" s="1"/>
  <c r="C2263" i="4" a="1"/>
  <c r="C2263" i="4" s="1"/>
  <c r="C2265" i="4" a="1"/>
  <c r="C2265" i="4" s="1"/>
  <c r="C2266" i="4" a="1"/>
  <c r="C2266" i="4" s="1"/>
  <c r="C2264" i="4" a="1"/>
  <c r="C2264" i="4" s="1"/>
  <c r="C2267" i="4" a="1"/>
  <c r="C2267" i="4" s="1"/>
  <c r="C2268" i="4" a="1"/>
  <c r="C2268" i="4" s="1"/>
  <c r="C2269" i="4" a="1"/>
  <c r="C2269" i="4" s="1"/>
  <c r="C2271" i="4" a="1"/>
  <c r="C2271" i="4" s="1"/>
  <c r="C2270" i="4" a="1"/>
  <c r="C2270" i="4" s="1"/>
  <c r="C2272" i="4" a="1"/>
  <c r="C2272" i="4" s="1"/>
  <c r="C2273" i="4" a="1"/>
  <c r="C2273" i="4" s="1"/>
  <c r="C2274" i="4" a="1"/>
  <c r="C2274" i="4" s="1"/>
  <c r="C2275" i="4" a="1"/>
  <c r="C2275" i="4" s="1"/>
  <c r="C2276" i="4" a="1"/>
  <c r="C2276" i="4" s="1"/>
  <c r="C2277" i="4" a="1"/>
  <c r="C2277" i="4" s="1"/>
  <c r="C2278" i="4" a="1"/>
  <c r="C2278" i="4" s="1"/>
  <c r="C2279" i="4" a="1"/>
  <c r="C2279" i="4" s="1"/>
  <c r="C2280" i="4" a="1"/>
  <c r="C2280" i="4" s="1"/>
  <c r="C2281" i="4" a="1"/>
  <c r="C2281" i="4" s="1"/>
  <c r="C2282" i="4" a="1"/>
  <c r="C2282" i="4" s="1"/>
  <c r="C2283" i="4" a="1"/>
  <c r="C2283" i="4" s="1"/>
  <c r="C2284" i="4" a="1"/>
  <c r="C2284" i="4" s="1"/>
  <c r="C2285" i="4" a="1"/>
  <c r="C2285" i="4" s="1"/>
  <c r="C2286" i="4" a="1"/>
  <c r="C2286" i="4" s="1"/>
  <c r="C2287" i="4" a="1"/>
  <c r="C2287" i="4" s="1"/>
  <c r="C2288" i="4" a="1"/>
  <c r="C2288" i="4" s="1"/>
  <c r="C2289" i="4" a="1"/>
  <c r="C2289" i="4" s="1"/>
  <c r="C2290" i="4" a="1"/>
  <c r="C2290" i="4" s="1"/>
  <c r="C2291" i="4" a="1"/>
  <c r="C2291" i="4" s="1"/>
  <c r="C2292" i="4" a="1"/>
  <c r="C2292" i="4" s="1"/>
  <c r="C2293" i="4" a="1"/>
  <c r="C2293" i="4" s="1"/>
  <c r="C2294" i="4" a="1"/>
  <c r="C2294" i="4" s="1"/>
  <c r="C2295" i="4" a="1"/>
  <c r="C2295" i="4" s="1"/>
  <c r="C2296" i="4" a="1"/>
  <c r="C2296" i="4" s="1"/>
  <c r="C2297" i="4" a="1"/>
  <c r="C2297" i="4" s="1"/>
  <c r="C2298" i="4" a="1"/>
  <c r="C2298" i="4" s="1"/>
  <c r="C2299" i="4" a="1"/>
  <c r="C2299" i="4" s="1"/>
  <c r="C2300" i="4" a="1"/>
  <c r="C2300" i="4" s="1"/>
  <c r="C2302" i="4" a="1"/>
  <c r="C2302" i="4" s="1"/>
  <c r="C2303" i="4" a="1"/>
  <c r="C2303" i="4" s="1"/>
  <c r="C2304" i="4" a="1"/>
  <c r="C2304" i="4" s="1"/>
  <c r="C2305" i="4" a="1"/>
  <c r="C2305" i="4" s="1"/>
  <c r="C2306" i="4" a="1"/>
  <c r="C2306" i="4" s="1"/>
  <c r="C2307" i="4" a="1"/>
  <c r="C2307" i="4" s="1"/>
  <c r="C2308" i="4" a="1"/>
  <c r="C2308" i="4" s="1"/>
  <c r="C2309" i="4" a="1"/>
  <c r="C2309" i="4" s="1"/>
  <c r="C2311" i="4" a="1"/>
  <c r="C2311" i="4" s="1"/>
  <c r="C2312" i="4" a="1"/>
  <c r="C2312" i="4" s="1"/>
  <c r="C2310" i="4" a="1"/>
  <c r="C2310" i="4" s="1"/>
  <c r="C2313" i="4" a="1"/>
  <c r="C2313" i="4" s="1"/>
  <c r="C2314" i="4" a="1"/>
  <c r="C2314" i="4" s="1"/>
  <c r="C2315" i="4" a="1"/>
  <c r="C2315" i="4" s="1"/>
  <c r="C2319" i="4" a="1"/>
  <c r="C2319" i="4" s="1"/>
  <c r="C2320" i="4" a="1"/>
  <c r="C2320" i="4" s="1"/>
  <c r="C2322" i="4" a="1"/>
  <c r="C2322" i="4" s="1"/>
  <c r="C2323" i="4" a="1"/>
  <c r="C2323" i="4" s="1"/>
  <c r="C1479" i="4" a="1"/>
  <c r="C1479" i="4" s="1"/>
  <c r="C2417" i="4" a="1"/>
  <c r="C2417" i="4" s="1"/>
  <c r="C2324" i="4" a="1"/>
  <c r="C2324" i="4" s="1"/>
  <c r="C2325" i="4" a="1"/>
  <c r="C2325" i="4" s="1"/>
  <c r="C2326" i="4" a="1"/>
  <c r="C2326" i="4" s="1"/>
  <c r="C2327" i="4" a="1"/>
  <c r="C2327" i="4" s="1"/>
  <c r="C2328" i="4" a="1"/>
  <c r="C2328" i="4" s="1"/>
  <c r="C2329" i="4" a="1"/>
  <c r="C2329" i="4" s="1"/>
  <c r="C2330" i="4" a="1"/>
  <c r="C2330" i="4" s="1"/>
  <c r="C2331" i="4" a="1"/>
  <c r="C2331" i="4" s="1"/>
  <c r="C2336" i="4" a="1"/>
  <c r="C2336" i="4" s="1"/>
  <c r="C2337" i="4" a="1"/>
  <c r="C2337" i="4" s="1"/>
  <c r="C725" i="4" a="1"/>
  <c r="C725" i="4" s="1"/>
  <c r="C994" i="4" a="1"/>
  <c r="C994" i="4" s="1"/>
  <c r="C1313" i="4" a="1"/>
  <c r="C1313" i="4" s="1"/>
  <c r="C1393" i="4" a="1"/>
  <c r="C1393" i="4" s="1"/>
  <c r="C1685" i="4" a="1"/>
  <c r="C1685" i="4" s="1"/>
  <c r="C2002" i="4" a="1"/>
  <c r="C2002" i="4" s="1"/>
  <c r="C2301" i="4" a="1"/>
  <c r="C2301" i="4" s="1"/>
  <c r="C1120" i="4" a="1"/>
  <c r="C1120" i="4" s="1"/>
  <c r="C1884" i="4" a="1"/>
  <c r="C1884" i="4" s="1"/>
  <c r="C2338" i="4" a="1"/>
  <c r="C2338" i="4" s="1"/>
  <c r="C2339" i="4" a="1"/>
  <c r="C2339" i="4" s="1"/>
  <c r="C2340" i="4" a="1"/>
  <c r="C2340" i="4" s="1"/>
  <c r="C2341" i="4" a="1"/>
  <c r="C2341" i="4" s="1"/>
  <c r="C2343" i="4" a="1"/>
  <c r="C2343" i="4" s="1"/>
  <c r="C2344" i="4" a="1"/>
  <c r="C2344" i="4" s="1"/>
  <c r="C2345" i="4" a="1"/>
  <c r="C2345" i="4" s="1"/>
  <c r="C2346" i="4" a="1"/>
  <c r="C2346" i="4" s="1"/>
  <c r="C2347" i="4" a="1"/>
  <c r="C2347" i="4" s="1"/>
  <c r="C2348" i="4" a="1"/>
  <c r="C2348" i="4" s="1"/>
  <c r="C2349" i="4" a="1"/>
  <c r="C2349" i="4" s="1"/>
  <c r="C2350" i="4" a="1"/>
  <c r="C2350" i="4" s="1"/>
  <c r="C2351" i="4" a="1"/>
  <c r="C2351" i="4" s="1"/>
  <c r="C2352" i="4" a="1"/>
  <c r="C2352" i="4" s="1"/>
  <c r="C2353" i="4" a="1"/>
  <c r="C2353" i="4" s="1"/>
  <c r="C2354" i="4" a="1"/>
  <c r="C2354" i="4" s="1"/>
  <c r="C2355" i="4" a="1"/>
  <c r="C2355" i="4" s="1"/>
  <c r="C2356" i="4" a="1"/>
  <c r="C2356" i="4" s="1"/>
  <c r="C2357" i="4" a="1"/>
  <c r="C2357" i="4" s="1"/>
  <c r="C2358" i="4" a="1"/>
  <c r="C2358" i="4" s="1"/>
  <c r="C2359" i="4" a="1"/>
  <c r="C2359" i="4" s="1"/>
  <c r="C2360" i="4" a="1"/>
  <c r="C2360" i="4" s="1"/>
  <c r="C2361" i="4" a="1"/>
  <c r="C2361" i="4" s="1"/>
  <c r="C2362" i="4" a="1"/>
  <c r="C2362" i="4" s="1"/>
  <c r="C2363" i="4" a="1"/>
  <c r="C2363" i="4" s="1"/>
  <c r="C2364" i="4" a="1"/>
  <c r="C2364" i="4" s="1"/>
  <c r="C2365" i="4" a="1"/>
  <c r="C2365" i="4" s="1"/>
  <c r="C2366" i="4" a="1"/>
  <c r="C2366" i="4" s="1"/>
  <c r="C2367" i="4" a="1"/>
  <c r="C2367" i="4" s="1"/>
  <c r="C2368" i="4" a="1"/>
  <c r="C2368" i="4" s="1"/>
  <c r="C2369" i="4" a="1"/>
  <c r="C2369" i="4" s="1"/>
  <c r="C2370" i="4" a="1"/>
  <c r="C2370" i="4" s="1"/>
  <c r="C2371" i="4" a="1"/>
  <c r="C2371" i="4" s="1"/>
  <c r="C2372" i="4" a="1"/>
  <c r="C2372" i="4" s="1"/>
  <c r="C2373" i="4" a="1"/>
  <c r="C2373" i="4" s="1"/>
  <c r="C2374" i="4" a="1"/>
  <c r="C2374" i="4" s="1"/>
  <c r="C2375" i="4" a="1"/>
  <c r="C2375" i="4" s="1"/>
  <c r="C2376" i="4" a="1"/>
  <c r="C2376" i="4" s="1"/>
  <c r="C2377" i="4" a="1"/>
  <c r="C2377" i="4" s="1"/>
  <c r="C2378" i="4" a="1"/>
  <c r="C2378" i="4" s="1"/>
  <c r="C2379" i="4" a="1"/>
  <c r="C2379" i="4" s="1"/>
  <c r="C2380" i="4" a="1"/>
  <c r="C2380" i="4" s="1"/>
  <c r="C2381" i="4" a="1"/>
  <c r="C2381" i="4" s="1"/>
  <c r="C2332" i="4" a="1"/>
  <c r="C2332" i="4" s="1"/>
  <c r="C2333" i="4" a="1"/>
  <c r="C2333" i="4" s="1"/>
  <c r="C2334" i="4" a="1"/>
  <c r="C2334" i="4" s="1"/>
  <c r="C2515" i="4" a="1"/>
  <c r="C2515" i="4" s="1"/>
  <c r="C2415" i="4" a="1"/>
  <c r="C2415" i="4" s="1"/>
  <c r="C2428" i="4" a="1"/>
  <c r="C2428" i="4" s="1"/>
  <c r="C2429" i="4" a="1"/>
  <c r="C2429" i="4" s="1"/>
  <c r="C2430" i="4" a="1"/>
  <c r="C2430" i="4" s="1"/>
  <c r="C2431" i="4" a="1"/>
  <c r="C2431" i="4" s="1"/>
  <c r="C2432" i="4" a="1"/>
  <c r="C2432" i="4" s="1"/>
  <c r="C2433" i="4" a="1"/>
  <c r="C2433" i="4" s="1"/>
  <c r="C2435" i="4" a="1"/>
  <c r="C2435" i="4" s="1"/>
  <c r="C2436" i="4" a="1"/>
  <c r="C2436" i="4" s="1"/>
  <c r="C2437" i="4" a="1"/>
  <c r="C2437" i="4" s="1"/>
  <c r="C2438" i="4" a="1"/>
  <c r="C2438" i="4" s="1"/>
  <c r="C2440" i="4" a="1"/>
  <c r="C2440" i="4" s="1"/>
  <c r="C2441" i="4" a="1"/>
  <c r="C2441" i="4" s="1"/>
  <c r="C2439" i="4" a="1"/>
  <c r="C2439" i="4" s="1"/>
  <c r="C2442" i="4" a="1"/>
  <c r="C2442" i="4" s="1"/>
  <c r="C2444" i="4" a="1"/>
  <c r="C2444" i="4" s="1"/>
  <c r="C2445" i="4" a="1"/>
  <c r="C2445" i="4" s="1"/>
  <c r="C2447" i="4" a="1"/>
  <c r="C2447" i="4" s="1"/>
  <c r="C2448" i="4" a="1"/>
  <c r="C2448" i="4" s="1"/>
  <c r="C2449" i="4" a="1"/>
  <c r="C2449" i="4" s="1"/>
  <c r="C2450" i="4" a="1"/>
  <c r="C2450" i="4" s="1"/>
  <c r="C2451" i="4" a="1"/>
  <c r="C2451" i="4" s="1"/>
  <c r="C2452" i="4" a="1"/>
  <c r="C2452" i="4" s="1"/>
  <c r="C1979" i="4" a="1"/>
  <c r="C1979" i="4" s="1"/>
  <c r="C2453" i="4" a="1"/>
  <c r="C2453" i="4" s="1"/>
  <c r="C2454" i="4" a="1"/>
  <c r="C2454" i="4" s="1"/>
  <c r="C2455" i="4" a="1"/>
  <c r="C2455" i="4" s="1"/>
  <c r="C2456" i="4" a="1"/>
  <c r="C2456" i="4" s="1"/>
  <c r="C2457" i="4" a="1"/>
  <c r="C2457" i="4" s="1"/>
  <c r="C2458" i="4" a="1"/>
  <c r="C2458" i="4" s="1"/>
  <c r="C2460" i="4" a="1"/>
  <c r="C2460" i="4" s="1"/>
  <c r="C2461" i="4" a="1"/>
  <c r="C2461" i="4" s="1"/>
  <c r="C2462" i="4" a="1"/>
  <c r="C2462" i="4" s="1"/>
  <c r="C2463" i="4" a="1"/>
  <c r="C2463" i="4" s="1"/>
  <c r="C2464" i="4" a="1"/>
  <c r="C2464" i="4" s="1"/>
  <c r="C2465" i="4" a="1"/>
  <c r="C2465" i="4" s="1"/>
  <c r="C2466" i="4" a="1"/>
  <c r="C2466" i="4" s="1"/>
  <c r="C2443" i="4" a="1"/>
  <c r="C2443" i="4" s="1"/>
  <c r="C2467" i="4" a="1"/>
  <c r="C2467" i="4" s="1"/>
  <c r="C2468" i="4" a="1"/>
  <c r="C2468" i="4" s="1"/>
  <c r="C2469" i="4" a="1"/>
  <c r="C2469" i="4" s="1"/>
  <c r="C2470" i="4" a="1"/>
  <c r="C2470" i="4" s="1"/>
  <c r="C2471" i="4" a="1"/>
  <c r="C2471" i="4" s="1"/>
  <c r="C2472" i="4" a="1"/>
  <c r="C2472" i="4" s="1"/>
  <c r="C2473" i="4" a="1"/>
  <c r="C2473" i="4" s="1"/>
  <c r="C2474" i="4" a="1"/>
  <c r="C2474" i="4" s="1"/>
  <c r="C2475" i="4" a="1"/>
  <c r="C2475" i="4" s="1"/>
  <c r="C2476" i="4" a="1"/>
  <c r="C2476" i="4" s="1"/>
  <c r="C2477" i="4" a="1"/>
  <c r="C2477" i="4" s="1"/>
  <c r="C2478" i="4" a="1"/>
  <c r="C2478" i="4" s="1"/>
  <c r="C2479" i="4" a="1"/>
  <c r="C2479" i="4" s="1"/>
  <c r="C2480" i="4" a="1"/>
  <c r="C2480" i="4" s="1"/>
  <c r="C1480" i="4" a="1"/>
  <c r="C1480" i="4" s="1"/>
  <c r="C1623" i="4" a="1"/>
  <c r="C1623" i="4" s="1"/>
  <c r="C2418" i="4" a="1"/>
  <c r="C2418" i="4" s="1"/>
  <c r="C2419" i="4" a="1"/>
  <c r="C2419" i="4" s="1"/>
  <c r="C2481" i="4" a="1"/>
  <c r="C2481" i="4" s="1"/>
  <c r="C2482" i="4" a="1"/>
  <c r="C2482" i="4" s="1"/>
  <c r="C2483" i="4" a="1"/>
  <c r="C2483" i="4" s="1"/>
  <c r="C2484" i="4" a="1"/>
  <c r="C2484" i="4" s="1"/>
  <c r="C2485" i="4" a="1"/>
  <c r="C2485" i="4" s="1"/>
  <c r="C2486" i="4" a="1"/>
  <c r="C2486" i="4" s="1"/>
  <c r="C1605" i="4" a="1"/>
  <c r="C1605" i="4" s="1"/>
  <c r="C2487" i="4" a="1"/>
  <c r="C2487" i="4" s="1"/>
  <c r="C2488" i="4" a="1"/>
  <c r="C2488" i="4" s="1"/>
  <c r="C2489" i="4" a="1"/>
  <c r="C2489" i="4" s="1"/>
  <c r="C2490" i="4" a="1"/>
  <c r="C2490" i="4" s="1"/>
  <c r="C2491" i="4" a="1"/>
  <c r="C2491" i="4" s="1"/>
  <c r="C2492" i="4" a="1"/>
  <c r="C2492" i="4" s="1"/>
  <c r="C2493" i="4" a="1"/>
  <c r="C2493" i="4" s="1"/>
  <c r="C2494" i="4" a="1"/>
  <c r="C2494" i="4" s="1"/>
  <c r="C2495" i="4" a="1"/>
  <c r="C2495" i="4" s="1"/>
  <c r="C2496" i="4" a="1"/>
  <c r="C2496" i="4" s="1"/>
  <c r="C2420" i="4" a="1"/>
  <c r="C2420" i="4" s="1"/>
  <c r="C2497" i="4" a="1"/>
  <c r="C2497" i="4" s="1"/>
  <c r="C2498" i="4" a="1"/>
  <c r="C2498" i="4" s="1"/>
  <c r="C2499" i="4" a="1"/>
  <c r="C2499" i="4" s="1"/>
  <c r="C2501" i="4" a="1"/>
  <c r="C2501" i="4" s="1"/>
  <c r="C2502" i="4" a="1"/>
  <c r="C2502" i="4" s="1"/>
  <c r="C2503" i="4" a="1"/>
  <c r="C2503" i="4" s="1"/>
  <c r="C2504" i="4" a="1"/>
  <c r="C2504" i="4" s="1"/>
  <c r="C2505" i="4" a="1"/>
  <c r="C2505" i="4" s="1"/>
  <c r="C2506" i="4" a="1"/>
  <c r="C2506" i="4" s="1"/>
  <c r="C2507" i="4" a="1"/>
  <c r="C2507" i="4" s="1"/>
  <c r="C2509" i="4" a="1"/>
  <c r="C2509" i="4" s="1"/>
  <c r="C2511" i="4" a="1"/>
  <c r="C2511" i="4" s="1"/>
  <c r="C2512" i="4" a="1"/>
  <c r="C2512" i="4" s="1"/>
  <c r="C2513" i="4" a="1"/>
  <c r="C2513" i="4" s="1"/>
  <c r="C2514" i="4" a="1"/>
  <c r="C2514" i="4" s="1"/>
  <c r="C2516" i="4" a="1"/>
  <c r="C2516" i="4" s="1"/>
  <c r="C2517" i="4" a="1"/>
  <c r="C2517" i="4" s="1"/>
  <c r="C2518" i="4" a="1"/>
  <c r="C2518" i="4" s="1"/>
  <c r="C2519" i="4" a="1"/>
  <c r="C2519" i="4" s="1"/>
  <c r="C2520" i="4" a="1"/>
  <c r="C2520" i="4" s="1"/>
  <c r="C2521" i="4" a="1"/>
  <c r="C2521" i="4" s="1"/>
  <c r="C2523" i="4" a="1"/>
  <c r="C2523" i="4" s="1"/>
  <c r="C2524" i="4" a="1"/>
  <c r="C2524" i="4" s="1"/>
  <c r="C2525" i="4" a="1"/>
  <c r="C2525" i="4" s="1"/>
  <c r="C2508" i="4" a="1"/>
  <c r="C2508" i="4" s="1"/>
  <c r="C2526" i="4" a="1"/>
  <c r="C2526" i="4" s="1"/>
  <c r="C2527" i="4" a="1"/>
  <c r="C2527" i="4" s="1"/>
  <c r="C2528" i="4" a="1"/>
  <c r="C2528" i="4" s="1"/>
  <c r="C2529" i="4" a="1"/>
  <c r="C2529" i="4" s="1"/>
  <c r="C2530" i="4" a="1"/>
  <c r="C2530" i="4" s="1"/>
  <c r="C2531" i="4" a="1"/>
  <c r="C2531" i="4" s="1"/>
  <c r="C2532" i="4" a="1"/>
  <c r="C2532" i="4" s="1"/>
  <c r="C2533" i="4" a="1"/>
  <c r="C2533" i="4" s="1"/>
  <c r="C2534" i="4" a="1"/>
  <c r="C2534" i="4" s="1"/>
  <c r="C2535" i="4" a="1"/>
  <c r="C2535" i="4" s="1"/>
  <c r="C2536" i="4" a="1"/>
  <c r="C2536" i="4" s="1"/>
  <c r="C2537" i="4" a="1"/>
  <c r="C2537" i="4" s="1"/>
  <c r="C2538" i="4" a="1"/>
  <c r="C2538" i="4" s="1"/>
  <c r="C2539" i="4" a="1"/>
  <c r="C2539" i="4" s="1"/>
  <c r="C2321" i="4" a="1"/>
  <c r="C2321" i="4" s="1"/>
  <c r="C2540" i="4" a="1"/>
  <c r="C2540" i="4" s="1"/>
  <c r="C2541" i="4" a="1"/>
  <c r="C2541" i="4" s="1"/>
  <c r="C2543" i="4" a="1"/>
  <c r="C2543" i="4" s="1"/>
  <c r="C2544" i="4" a="1"/>
  <c r="C2544" i="4" s="1"/>
  <c r="C2545" i="4" a="1"/>
  <c r="C2545" i="4" s="1"/>
  <c r="C2546" i="4" a="1"/>
  <c r="C2546" i="4" s="1"/>
  <c r="C2542" i="4" a="1"/>
  <c r="C2542" i="4" s="1"/>
  <c r="C2547" i="4" a="1"/>
  <c r="C2547" i="4" s="1"/>
  <c r="C2548" i="4" a="1"/>
  <c r="C2548" i="4" s="1"/>
  <c r="C2549" i="4" a="1"/>
  <c r="C2549" i="4" s="1"/>
  <c r="C2550" i="4" a="1"/>
  <c r="C2550" i="4" s="1"/>
  <c r="C2551" i="4" a="1"/>
  <c r="C2551" i="4" s="1"/>
  <c r="C2552" i="4" a="1"/>
  <c r="C2552" i="4" s="1"/>
  <c r="C2553" i="4" a="1"/>
  <c r="C2553" i="4" s="1"/>
  <c r="C2554" i="4" a="1"/>
  <c r="C2554" i="4" s="1"/>
  <c r="C2555" i="4" a="1"/>
  <c r="C2555" i="4" s="1"/>
  <c r="C2556" i="4" a="1"/>
  <c r="C2556" i="4" s="1"/>
  <c r="C2557" i="4" a="1"/>
  <c r="C2557" i="4" s="1"/>
  <c r="C2558" i="4" a="1"/>
  <c r="C2558" i="4" s="1"/>
  <c r="C2559" i="4" a="1"/>
  <c r="C2559" i="4" s="1"/>
  <c r="C2560" i="4" a="1"/>
  <c r="C2560" i="4" s="1"/>
  <c r="C2561" i="4" a="1"/>
  <c r="C2561" i="4" s="1"/>
  <c r="C2562" i="4" a="1"/>
  <c r="C2562" i="4" s="1"/>
  <c r="C2563" i="4" a="1"/>
  <c r="C2563" i="4" s="1"/>
  <c r="C2564" i="4" a="1"/>
  <c r="C2564" i="4" s="1"/>
  <c r="C2565" i="4" a="1"/>
  <c r="C2565" i="4" s="1"/>
  <c r="C2566" i="4" a="1"/>
  <c r="C2566" i="4" s="1"/>
  <c r="C2603" i="4" a="1"/>
  <c r="C2603" i="4" s="1"/>
  <c r="C2567" i="4" a="1"/>
  <c r="C2567" i="4" s="1"/>
  <c r="C2568" i="4" a="1"/>
  <c r="C2568" i="4" s="1"/>
  <c r="C2569" i="4" a="1"/>
  <c r="C2569" i="4" s="1"/>
  <c r="C2570" i="4" a="1"/>
  <c r="C2570" i="4" s="1"/>
  <c r="C2571" i="4" a="1"/>
  <c r="C2571" i="4" s="1"/>
  <c r="C2572" i="4" a="1"/>
  <c r="C2572" i="4" s="1"/>
  <c r="C2573" i="4" a="1"/>
  <c r="C2573" i="4" s="1"/>
  <c r="C2574" i="4" a="1"/>
  <c r="C2574" i="4" s="1"/>
  <c r="C2575" i="4" a="1"/>
  <c r="C2575" i="4" s="1"/>
  <c r="C2576" i="4" a="1"/>
  <c r="C2576" i="4" s="1"/>
  <c r="C2577" i="4" a="1"/>
  <c r="C2577" i="4" s="1"/>
  <c r="C2578" i="4" a="1"/>
  <c r="C2578" i="4" s="1"/>
  <c r="C2579" i="4" a="1"/>
  <c r="C2579" i="4" s="1"/>
  <c r="C2580" i="4" a="1"/>
  <c r="C2580" i="4" s="1"/>
  <c r="C2581" i="4" a="1"/>
  <c r="C2581" i="4" s="1"/>
  <c r="C2582" i="4" a="1"/>
  <c r="C2582" i="4" s="1"/>
  <c r="C2583" i="4" a="1"/>
  <c r="C2583" i="4" s="1"/>
  <c r="C2421" i="4" a="1"/>
  <c r="C2421" i="4" s="1"/>
  <c r="C1481" i="4" a="1"/>
  <c r="C1481" i="4" s="1"/>
  <c r="C2584" i="4" a="1"/>
  <c r="C2584" i="4" s="1"/>
  <c r="C2585" i="4" a="1"/>
  <c r="C2585" i="4" s="1"/>
  <c r="C2586" i="4" a="1"/>
  <c r="C2586" i="4" s="1"/>
  <c r="C2587" i="4" a="1"/>
  <c r="C2587" i="4" s="1"/>
  <c r="C2588" i="4" a="1"/>
  <c r="C2588" i="4" s="1"/>
  <c r="C2589" i="4" a="1"/>
  <c r="C2589" i="4" s="1"/>
  <c r="C2590" i="4" a="1"/>
  <c r="C2590" i="4" s="1"/>
  <c r="C2591" i="4" a="1"/>
  <c r="C2591" i="4" s="1"/>
  <c r="C2592" i="4" a="1"/>
  <c r="C2592" i="4" s="1"/>
  <c r="C2593" i="4" a="1"/>
  <c r="C2593" i="4" s="1"/>
  <c r="C2594" i="4" a="1"/>
  <c r="C2594" i="4" s="1"/>
  <c r="C2595" i="4" a="1"/>
  <c r="C2595" i="4" s="1"/>
  <c r="C2596" i="4" a="1"/>
  <c r="C2596" i="4" s="1"/>
  <c r="C1895" i="4" a="1"/>
  <c r="C1895" i="4" s="1"/>
  <c r="C2597" i="4" a="1"/>
  <c r="C2597" i="4" s="1"/>
  <c r="C2598" i="4" a="1"/>
  <c r="C2598" i="4" s="1"/>
  <c r="C2599" i="4" a="1"/>
  <c r="C2599" i="4" s="1"/>
  <c r="C2600" i="4" a="1"/>
  <c r="C2600" i="4" s="1"/>
  <c r="C2605" i="4" a="1"/>
  <c r="C2605" i="4" s="1"/>
  <c r="C2606" i="4" a="1"/>
  <c r="C2606" i="4" s="1"/>
  <c r="C2607" i="4" a="1"/>
  <c r="C2607" i="4" s="1"/>
  <c r="C1482" i="4" a="1"/>
  <c r="C1482" i="4" s="1"/>
  <c r="C2422" i="4" a="1"/>
  <c r="C2422" i="4" s="1"/>
  <c r="C2608" i="4" a="1"/>
  <c r="C2608" i="4" s="1"/>
  <c r="C2609" i="4" a="1"/>
  <c r="C2609" i="4" s="1"/>
  <c r="C2610" i="4" a="1"/>
  <c r="C2610" i="4" s="1"/>
  <c r="C2611" i="4" a="1"/>
  <c r="C2611" i="4" s="1"/>
  <c r="C2612" i="4" a="1"/>
  <c r="C2612" i="4" s="1"/>
  <c r="C2613" i="4" a="1"/>
  <c r="C2613" i="4" s="1"/>
  <c r="C2614" i="4" a="1"/>
  <c r="C2614" i="4" s="1"/>
  <c r="C2615" i="4" a="1"/>
  <c r="C2615" i="4" s="1"/>
  <c r="C2604" i="4" a="1"/>
  <c r="C2604" i="4" s="1"/>
  <c r="C2616" i="4" a="1"/>
  <c r="C2616" i="4" s="1"/>
  <c r="B50" i="9" a="1"/>
  <c r="B50" i="9" s="1"/>
  <c r="J10798" i="1" l="1" a="1"/>
  <c r="J10798" i="1" s="1"/>
  <c r="J10818" i="1" a="1"/>
  <c r="J10818" i="1" s="1"/>
  <c r="J10817" i="1" a="1"/>
  <c r="J10817" i="1" s="1"/>
  <c r="J10800" i="1" a="1"/>
  <c r="J10800" i="1" s="1"/>
  <c r="J10799" i="1" a="1"/>
  <c r="J10799" i="1" s="1"/>
  <c r="J3541" i="1" a="1"/>
  <c r="J3541" i="1" s="1"/>
  <c r="J7929" i="1" a="1"/>
  <c r="J7929" i="1" s="1"/>
  <c r="J7932" i="1" a="1"/>
  <c r="J7932" i="1" s="1"/>
  <c r="J7934" i="1" a="1"/>
  <c r="J7934" i="1" s="1"/>
  <c r="J7926" i="1" a="1"/>
  <c r="J7926" i="1" s="1"/>
  <c r="J7933" i="1" a="1"/>
  <c r="J7933" i="1" s="1"/>
  <c r="J7925" i="1" a="1"/>
  <c r="J7925" i="1" s="1"/>
  <c r="J7931" i="1" a="1"/>
  <c r="J7931" i="1" s="1"/>
  <c r="J7930" i="1" a="1"/>
  <c r="J7930" i="1" s="1"/>
  <c r="J7922" i="1" a="1"/>
  <c r="J7922" i="1" s="1"/>
  <c r="J7928" i="1" a="1"/>
  <c r="J7928" i="1" s="1"/>
  <c r="J7935" i="1" a="1"/>
  <c r="J7935" i="1" s="1"/>
  <c r="J7927" i="1" a="1"/>
  <c r="J7927" i="1" s="1"/>
  <c r="J7882" i="1" a="1"/>
  <c r="J7882" i="1" s="1"/>
  <c r="J7866" i="1" a="1"/>
  <c r="J7866" i="1" s="1"/>
  <c r="J7850" i="1" a="1"/>
  <c r="J7850" i="1" s="1"/>
  <c r="J7921" i="1" a="1"/>
  <c r="J7921" i="1" s="1"/>
  <c r="J7889" i="1" a="1"/>
  <c r="J7889" i="1" s="1"/>
  <c r="J7857" i="1" a="1"/>
  <c r="J7857" i="1" s="1"/>
  <c r="J7833" i="1" a="1"/>
  <c r="J7833" i="1" s="1"/>
  <c r="J7825" i="1" a="1"/>
  <c r="J7825" i="1" s="1"/>
  <c r="J7868" i="1" a="1"/>
  <c r="J7868" i="1" s="1"/>
  <c r="J7860" i="1" a="1"/>
  <c r="J7860" i="1" s="1"/>
  <c r="J7844" i="1" a="1"/>
  <c r="J7844" i="1" s="1"/>
  <c r="J7836" i="1" a="1"/>
  <c r="J7836" i="1" s="1"/>
  <c r="J7828" i="1" a="1"/>
  <c r="J7828" i="1" s="1"/>
  <c r="J7851" i="1" a="1"/>
  <c r="J7851" i="1" s="1"/>
  <c r="J7835" i="1" a="1"/>
  <c r="J7835" i="1" s="1"/>
  <c r="J7827" i="1" a="1"/>
  <c r="J7827" i="1" s="1"/>
  <c r="J7920" i="1" a="1"/>
  <c r="J7920" i="1" s="1"/>
  <c r="J7864" i="1" a="1"/>
  <c r="J7864" i="1" s="1"/>
  <c r="J7848" i="1" a="1"/>
  <c r="J7848" i="1" s="1"/>
  <c r="J7919" i="1" a="1"/>
  <c r="J7919" i="1" s="1"/>
  <c r="J7879" i="1" a="1"/>
  <c r="J7879" i="1" s="1"/>
  <c r="J7863" i="1" a="1"/>
  <c r="J7863" i="1" s="1"/>
  <c r="J7855" i="1" a="1"/>
  <c r="J7855" i="1" s="1"/>
  <c r="J7847" i="1" a="1"/>
  <c r="J7847" i="1" s="1"/>
  <c r="J7839" i="1" a="1"/>
  <c r="J7839" i="1" s="1"/>
  <c r="J7831" i="1" a="1"/>
  <c r="J7831" i="1" s="1"/>
  <c r="J7918" i="1" a="1"/>
  <c r="J7918" i="1" s="1"/>
  <c r="J7854" i="1" a="1"/>
  <c r="J7854" i="1" s="1"/>
  <c r="J7846" i="1" a="1"/>
  <c r="J7846" i="1" s="1"/>
  <c r="J7822" i="1" a="1"/>
  <c r="J7822" i="1" s="1"/>
  <c r="J7917" i="1" a="1"/>
  <c r="J7917" i="1" s="1"/>
  <c r="J7853" i="1" a="1"/>
  <c r="J7853" i="1" s="1"/>
  <c r="J7845" i="1" a="1"/>
  <c r="J7845" i="1" s="1"/>
  <c r="J7829" i="1" a="1"/>
  <c r="J7829" i="1" s="1"/>
  <c r="J7821" i="1" a="1"/>
  <c r="J7821" i="1" s="1"/>
  <c r="J7806" i="1" a="1"/>
  <c r="J7806" i="1" s="1"/>
  <c r="J3550" i="1" a="1"/>
  <c r="J3550" i="1" s="1"/>
  <c r="J7704" i="1" a="1"/>
  <c r="J7704" i="1" s="1"/>
  <c r="J7695" i="1" a="1"/>
  <c r="J7695" i="1" s="1"/>
  <c r="J5951" i="1" a="1"/>
  <c r="J5951" i="1" s="1"/>
  <c r="J3537" i="1" a="1"/>
  <c r="J3537" i="1" s="1"/>
  <c r="J3544" i="1" a="1"/>
  <c r="J3544" i="1" s="1"/>
  <c r="J3536" i="1" a="1"/>
  <c r="J3536" i="1" s="1"/>
  <c r="J3535" i="1" a="1"/>
  <c r="J3535" i="1" s="1"/>
  <c r="J3539" i="1" a="1"/>
  <c r="J3539" i="1" s="1"/>
  <c r="J3549" i="1" a="1"/>
  <c r="J3549" i="1" s="1"/>
  <c r="J5945" i="1" a="1"/>
  <c r="J5945" i="1" s="1"/>
  <c r="J7671" i="1" a="1"/>
  <c r="J7671" i="1" s="1"/>
  <c r="J7681" i="1" a="1"/>
  <c r="J7681" i="1" s="1"/>
  <c r="J7665" i="1" a="1"/>
  <c r="J7665" i="1" s="1"/>
  <c r="J6977" i="1" a="1"/>
  <c r="J6977" i="1" s="1"/>
  <c r="J6969" i="1" a="1"/>
  <c r="J6969" i="1" s="1"/>
  <c r="J7664" i="1" a="1"/>
  <c r="J7664" i="1" s="1"/>
  <c r="J6976" i="1" a="1"/>
  <c r="J6976" i="1" s="1"/>
  <c r="J7663" i="1" a="1"/>
  <c r="J7663" i="1" s="1"/>
  <c r="J7686" i="1" a="1"/>
  <c r="J7686" i="1" s="1"/>
  <c r="J6974" i="1" a="1"/>
  <c r="J6974" i="1" s="1"/>
  <c r="J7677" i="1" a="1"/>
  <c r="J7677" i="1" s="1"/>
  <c r="J7684" i="1" a="1"/>
  <c r="J7684" i="1" s="1"/>
  <c r="J7668" i="1" a="1"/>
  <c r="J7668" i="1" s="1"/>
  <c r="J6972" i="1" a="1"/>
  <c r="J6972" i="1" s="1"/>
  <c r="J7683" i="1" a="1"/>
  <c r="J7683" i="1" s="1"/>
  <c r="J7667" i="1" a="1"/>
  <c r="J7667" i="1" s="1"/>
  <c r="J7679" i="1" a="1"/>
  <c r="J7679" i="1" s="1"/>
  <c r="J6975" i="1" a="1"/>
  <c r="J6975" i="1" s="1"/>
  <c r="J7678" i="1" a="1"/>
  <c r="J7678" i="1" s="1"/>
  <c r="J7662" i="1" a="1"/>
  <c r="J7662" i="1" s="1"/>
  <c r="J7693" i="1" a="1"/>
  <c r="J7693" i="1" s="1"/>
  <c r="J7685" i="1" a="1"/>
  <c r="J7685" i="1" s="1"/>
  <c r="J7669" i="1" a="1"/>
  <c r="J7669" i="1" s="1"/>
  <c r="J6973" i="1" a="1"/>
  <c r="J6973" i="1" s="1"/>
  <c r="J6971" i="1" a="1"/>
  <c r="J6971" i="1" s="1"/>
  <c r="J7690" i="1" a="1"/>
  <c r="J7690" i="1" s="1"/>
  <c r="J7682" i="1" a="1"/>
  <c r="J7682" i="1" s="1"/>
  <c r="J7666" i="1" a="1"/>
  <c r="J7666" i="1" s="1"/>
  <c r="J6978" i="1" a="1"/>
  <c r="J6978" i="1" s="1"/>
  <c r="J6970" i="1" a="1"/>
  <c r="J6970" i="1" s="1"/>
  <c r="J5946" i="1" a="1"/>
  <c r="J5946" i="1" s="1"/>
  <c r="C312" i="4" a="1"/>
  <c r="C312" i="4" s="1"/>
  <c r="C304" i="4" a="1"/>
  <c r="C304" i="4" s="1"/>
  <c r="C288" i="4" a="1"/>
  <c r="C288" i="4" s="1"/>
  <c r="C280" i="4" a="1"/>
  <c r="C280" i="4" s="1"/>
  <c r="C272" i="4" a="1"/>
  <c r="C272" i="4" s="1"/>
  <c r="C264" i="4" a="1"/>
  <c r="C264" i="4" s="1"/>
  <c r="C248" i="4" a="1"/>
  <c r="C248" i="4" s="1"/>
  <c r="C240" i="4" a="1"/>
  <c r="C240" i="4" s="1"/>
  <c r="C232" i="4" a="1"/>
  <c r="C232" i="4" s="1"/>
  <c r="C217" i="4" a="1"/>
  <c r="C217" i="4" s="1"/>
  <c r="C209" i="4" a="1"/>
  <c r="C209" i="4" s="1"/>
  <c r="C177" i="4" a="1"/>
  <c r="C177" i="4" s="1"/>
  <c r="C169" i="4" a="1"/>
  <c r="C169" i="4" s="1"/>
  <c r="C153" i="4" a="1"/>
  <c r="C153" i="4" s="1"/>
  <c r="C122" i="4" a="1"/>
  <c r="C122" i="4" s="1"/>
  <c r="C114" i="4" a="1"/>
  <c r="C114" i="4" s="1"/>
  <c r="C106" i="4" a="1"/>
  <c r="C106" i="4" s="1"/>
  <c r="C90" i="4" a="1"/>
  <c r="C90" i="4" s="1"/>
  <c r="C82" i="4" a="1"/>
  <c r="C82" i="4" s="1"/>
  <c r="C74" i="4" a="1"/>
  <c r="C74" i="4" s="1"/>
  <c r="C50" i="4" a="1"/>
  <c r="C50" i="4" s="1"/>
  <c r="C42" i="4" a="1"/>
  <c r="C42" i="4" s="1"/>
  <c r="C34" i="4" a="1"/>
  <c r="C34" i="4" s="1"/>
  <c r="C18" i="4" a="1"/>
  <c r="C18" i="4" s="1"/>
  <c r="C10" i="4" a="1"/>
  <c r="C10" i="4" s="1"/>
  <c r="C406" i="4" a="1"/>
  <c r="C406" i="4" s="1"/>
  <c r="C398" i="4" a="1"/>
  <c r="C398" i="4" s="1"/>
  <c r="C390" i="4" a="1"/>
  <c r="C390" i="4" s="1"/>
  <c r="C382" i="4" a="1"/>
  <c r="C382" i="4" s="1"/>
  <c r="C374" i="4" a="1"/>
  <c r="C374" i="4" s="1"/>
  <c r="C366" i="4" a="1"/>
  <c r="C366" i="4" s="1"/>
  <c r="C343" i="4" a="1"/>
  <c r="C343" i="4" s="1"/>
  <c r="C335" i="4" a="1"/>
  <c r="C335" i="4" s="1"/>
  <c r="C327" i="4" a="1"/>
  <c r="C327" i="4" s="1"/>
  <c r="C311" i="4" a="1"/>
  <c r="C311" i="4" s="1"/>
  <c r="C303" i="4" a="1"/>
  <c r="C303" i="4" s="1"/>
  <c r="C287" i="4" a="1"/>
  <c r="C287" i="4" s="1"/>
  <c r="C279" i="4" a="1"/>
  <c r="C279" i="4" s="1"/>
  <c r="C271" i="4" a="1"/>
  <c r="C271" i="4" s="1"/>
  <c r="C263" i="4" a="1"/>
  <c r="C263" i="4" s="1"/>
  <c r="C255" i="4" a="1"/>
  <c r="C255" i="4" s="1"/>
  <c r="C247" i="4" a="1"/>
  <c r="C247" i="4" s="1"/>
  <c r="C239" i="4" a="1"/>
  <c r="C239" i="4" s="1"/>
  <c r="C216" i="4" a="1"/>
  <c r="C216" i="4" s="1"/>
  <c r="C208" i="4" a="1"/>
  <c r="C208" i="4" s="1"/>
  <c r="C200" i="4" a="1"/>
  <c r="C200" i="4" s="1"/>
  <c r="C168" i="4" a="1"/>
  <c r="C168" i="4" s="1"/>
  <c r="C160" i="4" a="1"/>
  <c r="C160" i="4" s="1"/>
  <c r="C152" i="4" a="1"/>
  <c r="C152" i="4" s="1"/>
  <c r="C145" i="4" a="1"/>
  <c r="C145" i="4" s="1"/>
  <c r="C137" i="4" a="1"/>
  <c r="C137" i="4" s="1"/>
  <c r="C121" i="4" a="1"/>
  <c r="C121" i="4" s="1"/>
  <c r="C113" i="4" a="1"/>
  <c r="C113" i="4" s="1"/>
  <c r="C89" i="4" a="1"/>
  <c r="C89" i="4" s="1"/>
  <c r="C81" i="4" a="1"/>
  <c r="C81" i="4" s="1"/>
  <c r="C73" i="4" a="1"/>
  <c r="C73" i="4" s="1"/>
  <c r="C65" i="4" a="1"/>
  <c r="C65" i="4" s="1"/>
  <c r="C57" i="4" a="1"/>
  <c r="C57" i="4" s="1"/>
  <c r="C49" i="4" a="1"/>
  <c r="C49" i="4" s="1"/>
  <c r="C33" i="4" a="1"/>
  <c r="C33" i="4" s="1"/>
  <c r="C17" i="4" a="1"/>
  <c r="C17" i="4" s="1"/>
  <c r="C9" i="4" a="1"/>
  <c r="C9" i="4" s="1"/>
  <c r="C120" i="4" a="1"/>
  <c r="C120" i="4" s="1"/>
  <c r="C112" i="4" a="1"/>
  <c r="C112" i="4" s="1"/>
  <c r="C88" i="4" a="1"/>
  <c r="C88" i="4" s="1"/>
  <c r="C80" i="4" a="1"/>
  <c r="C80" i="4" s="1"/>
  <c r="C72" i="4" a="1"/>
  <c r="C72" i="4" s="1"/>
  <c r="C64" i="4" a="1"/>
  <c r="C64" i="4" s="1"/>
  <c r="C56" i="4" a="1"/>
  <c r="C56" i="4" s="1"/>
  <c r="C32" i="4" a="1"/>
  <c r="C32" i="4" s="1"/>
  <c r="C24" i="4" a="1"/>
  <c r="C24" i="4" s="1"/>
  <c r="C16" i="4" a="1"/>
  <c r="C16" i="4" s="1"/>
  <c r="C8" i="4" a="1"/>
  <c r="C8" i="4" s="1"/>
  <c r="C626" i="4" a="1"/>
  <c r="C626" i="4" s="1"/>
  <c r="C610" i="4" a="1"/>
  <c r="C610" i="4" s="1"/>
  <c r="C602" i="4" a="1"/>
  <c r="C602" i="4" s="1"/>
  <c r="C594" i="4" a="1"/>
  <c r="C594" i="4" s="1"/>
  <c r="C586" i="4" a="1"/>
  <c r="C586" i="4" s="1"/>
  <c r="C570" i="4" a="1"/>
  <c r="C570" i="4" s="1"/>
  <c r="C562" i="4" a="1"/>
  <c r="C562" i="4" s="1"/>
  <c r="C554" i="4" a="1"/>
  <c r="C554" i="4" s="1"/>
  <c r="C538" i="4" a="1"/>
  <c r="C538" i="4" s="1"/>
  <c r="C522" i="4" a="1"/>
  <c r="C522" i="4" s="1"/>
  <c r="C514" i="4" a="1"/>
  <c r="C514" i="4" s="1"/>
  <c r="C498" i="4" a="1"/>
  <c r="C498" i="4" s="1"/>
  <c r="C490" i="4" a="1"/>
  <c r="C490" i="4" s="1"/>
  <c r="C475" i="4" a="1"/>
  <c r="C475" i="4" s="1"/>
  <c r="C459" i="4" a="1"/>
  <c r="C459" i="4" s="1"/>
  <c r="C444" i="4" a="1"/>
  <c r="C444" i="4" s="1"/>
  <c r="C436" i="4" a="1"/>
  <c r="C436" i="4" s="1"/>
  <c r="C428" i="4" a="1"/>
  <c r="C428" i="4" s="1"/>
  <c r="C420" i="4" a="1"/>
  <c r="C420" i="4" s="1"/>
  <c r="C412" i="4" a="1"/>
  <c r="C412" i="4" s="1"/>
  <c r="C404" i="4" a="1"/>
  <c r="C404" i="4" s="1"/>
  <c r="C396" i="4" a="1"/>
  <c r="C396" i="4" s="1"/>
  <c r="C388" i="4" a="1"/>
  <c r="C388" i="4" s="1"/>
  <c r="C380" i="4" a="1"/>
  <c r="C380" i="4" s="1"/>
  <c r="C372" i="4" a="1"/>
  <c r="C372" i="4" s="1"/>
  <c r="C357" i="4" a="1"/>
  <c r="C357" i="4" s="1"/>
  <c r="C349" i="4" a="1"/>
  <c r="C349" i="4" s="1"/>
  <c r="C341" i="4" a="1"/>
  <c r="C341" i="4" s="1"/>
  <c r="C333" i="4" a="1"/>
  <c r="C333" i="4" s="1"/>
  <c r="C325" i="4" a="1"/>
  <c r="C325" i="4" s="1"/>
  <c r="C317" i="4" a="1"/>
  <c r="C317" i="4" s="1"/>
  <c r="C301" i="4" a="1"/>
  <c r="C301" i="4" s="1"/>
  <c r="C293" i="4" a="1"/>
  <c r="C293" i="4" s="1"/>
  <c r="C285" i="4" a="1"/>
  <c r="C285" i="4" s="1"/>
  <c r="C277" i="4" a="1"/>
  <c r="C277" i="4" s="1"/>
  <c r="C269" i="4" a="1"/>
  <c r="C269" i="4" s="1"/>
  <c r="C261" i="4" a="1"/>
  <c r="C261" i="4" s="1"/>
  <c r="C253" i="4" a="1"/>
  <c r="C253" i="4" s="1"/>
  <c r="C229" i="4" a="1"/>
  <c r="C229" i="4" s="1"/>
  <c r="C221" i="4" a="1"/>
  <c r="C221" i="4" s="1"/>
  <c r="C214" i="4" a="1"/>
  <c r="C214" i="4" s="1"/>
  <c r="C206" i="4" a="1"/>
  <c r="C206" i="4" s="1"/>
  <c r="C198" i="4" a="1"/>
  <c r="C198" i="4" s="1"/>
  <c r="C190" i="4" a="1"/>
  <c r="C190" i="4" s="1"/>
  <c r="C174" i="4" a="1"/>
  <c r="C174" i="4" s="1"/>
  <c r="C166" i="4" a="1"/>
  <c r="C166" i="4" s="1"/>
  <c r="C158" i="4" a="1"/>
  <c r="C158" i="4" s="1"/>
  <c r="C150" i="4" a="1"/>
  <c r="C150" i="4" s="1"/>
  <c r="C143" i="4" a="1"/>
  <c r="C143" i="4" s="1"/>
  <c r="C135" i="4" a="1"/>
  <c r="C135" i="4" s="1"/>
  <c r="C127" i="4" a="1"/>
  <c r="C127" i="4" s="1"/>
  <c r="C111" i="4" a="1"/>
  <c r="C111" i="4" s="1"/>
  <c r="C95" i="4" a="1"/>
  <c r="C95" i="4" s="1"/>
  <c r="C87" i="4" a="1"/>
  <c r="C87" i="4" s="1"/>
  <c r="C79" i="4" a="1"/>
  <c r="C79" i="4" s="1"/>
  <c r="C71" i="4" a="1"/>
  <c r="C71" i="4" s="1"/>
  <c r="C63" i="4" a="1"/>
  <c r="C63" i="4" s="1"/>
  <c r="C55" i="4" a="1"/>
  <c r="C55" i="4" s="1"/>
  <c r="C47" i="4" a="1"/>
  <c r="C47" i="4" s="1"/>
  <c r="C39" i="4" a="1"/>
  <c r="C39" i="4" s="1"/>
  <c r="C31" i="4" a="1"/>
  <c r="C31" i="4" s="1"/>
  <c r="C23" i="4" a="1"/>
  <c r="C23" i="4" s="1"/>
  <c r="C15" i="4" a="1"/>
  <c r="C15" i="4" s="1"/>
  <c r="C7" i="4" a="1"/>
  <c r="C7" i="4" s="1"/>
  <c r="C497" i="4" a="1"/>
  <c r="C497" i="4" s="1"/>
  <c r="C489" i="4" a="1"/>
  <c r="C489" i="4" s="1"/>
  <c r="C481" i="4" a="1"/>
  <c r="C481" i="4" s="1"/>
  <c r="C474" i="4" a="1"/>
  <c r="C474" i="4" s="1"/>
  <c r="C458" i="4" a="1"/>
  <c r="C458" i="4" s="1"/>
  <c r="C450" i="4" a="1"/>
  <c r="C450" i="4" s="1"/>
  <c r="C443" i="4" a="1"/>
  <c r="C443" i="4" s="1"/>
  <c r="C435" i="4" a="1"/>
  <c r="C435" i="4" s="1"/>
  <c r="C427" i="4" a="1"/>
  <c r="C427" i="4" s="1"/>
  <c r="C419" i="4" a="1"/>
  <c r="C419" i="4" s="1"/>
  <c r="C411" i="4" a="1"/>
  <c r="C411" i="4" s="1"/>
  <c r="C403" i="4" a="1"/>
  <c r="C403" i="4" s="1"/>
  <c r="C395" i="4" a="1"/>
  <c r="C395" i="4" s="1"/>
  <c r="C379" i="4" a="1"/>
  <c r="C379" i="4" s="1"/>
  <c r="C371" i="4" a="1"/>
  <c r="C371" i="4" s="1"/>
  <c r="C364" i="4" a="1"/>
  <c r="C364" i="4" s="1"/>
  <c r="C348" i="4" a="1"/>
  <c r="C348" i="4" s="1"/>
  <c r="C324" i="4" a="1"/>
  <c r="C324" i="4" s="1"/>
  <c r="C316" i="4" a="1"/>
  <c r="C316" i="4" s="1"/>
  <c r="C300" i="4" a="1"/>
  <c r="C300" i="4" s="1"/>
  <c r="C284" i="4" a="1"/>
  <c r="C284" i="4" s="1"/>
  <c r="C276" i="4" a="1"/>
  <c r="C276" i="4" s="1"/>
  <c r="C268" i="4" a="1"/>
  <c r="C268" i="4" s="1"/>
  <c r="C260" i="4" a="1"/>
  <c r="C260" i="4" s="1"/>
  <c r="C252" i="4" a="1"/>
  <c r="C252" i="4" s="1"/>
  <c r="C236" i="4" a="1"/>
  <c r="C236" i="4" s="1"/>
  <c r="C228" i="4" a="1"/>
  <c r="C228" i="4" s="1"/>
  <c r="C220" i="4" a="1"/>
  <c r="C220" i="4" s="1"/>
  <c r="C213" i="4" a="1"/>
  <c r="C213" i="4" s="1"/>
  <c r="C205" i="4" a="1"/>
  <c r="C205" i="4" s="1"/>
  <c r="C197" i="4" a="1"/>
  <c r="C197" i="4" s="1"/>
  <c r="C189" i="4" a="1"/>
  <c r="C189" i="4" s="1"/>
  <c r="C181" i="4" a="1"/>
  <c r="C181" i="4" s="1"/>
  <c r="C173" i="4" a="1"/>
  <c r="C173" i="4" s="1"/>
  <c r="C157" i="4" a="1"/>
  <c r="C157" i="4" s="1"/>
  <c r="C149" i="4" a="1"/>
  <c r="C149" i="4" s="1"/>
  <c r="C126" i="4" a="1"/>
  <c r="C126" i="4" s="1"/>
  <c r="C102" i="4" a="1"/>
  <c r="C102" i="4" s="1"/>
  <c r="C94" i="4" a="1"/>
  <c r="C94" i="4" s="1"/>
  <c r="C86" i="4" a="1"/>
  <c r="C86" i="4" s="1"/>
  <c r="C78" i="4" a="1"/>
  <c r="C78" i="4" s="1"/>
  <c r="C70" i="4" a="1"/>
  <c r="C70" i="4" s="1"/>
  <c r="C54" i="4" a="1"/>
  <c r="C54" i="4" s="1"/>
  <c r="C46" i="4" a="1"/>
  <c r="C46" i="4" s="1"/>
  <c r="C38" i="4" a="1"/>
  <c r="C38" i="4" s="1"/>
  <c r="C22" i="4" a="1"/>
  <c r="C22" i="4" s="1"/>
  <c r="C14" i="4" a="1"/>
  <c r="C14" i="4" s="1"/>
  <c r="C6" i="4" a="1"/>
  <c r="C6" i="4" s="1"/>
  <c r="C457" i="4" a="1"/>
  <c r="C457" i="4" s="1"/>
  <c r="C449" i="4" a="1"/>
  <c r="C449" i="4" s="1"/>
  <c r="C442" i="4" a="1"/>
  <c r="C442" i="4" s="1"/>
  <c r="C434" i="4" a="1"/>
  <c r="C434" i="4" s="1"/>
  <c r="C426" i="4" a="1"/>
  <c r="C426" i="4" s="1"/>
  <c r="C418" i="4" a="1"/>
  <c r="C418" i="4" s="1"/>
  <c r="C410" i="4" a="1"/>
  <c r="C410" i="4" s="1"/>
  <c r="C402" i="4" a="1"/>
  <c r="C402" i="4" s="1"/>
  <c r="C394" i="4" a="1"/>
  <c r="C394" i="4" s="1"/>
  <c r="C386" i="4" a="1"/>
  <c r="C386" i="4" s="1"/>
  <c r="C370" i="4" a="1"/>
  <c r="C370" i="4" s="1"/>
  <c r="C355" i="4" a="1"/>
  <c r="C355" i="4" s="1"/>
  <c r="C339" i="4" a="1"/>
  <c r="C339" i="4" s="1"/>
  <c r="C331" i="4" a="1"/>
  <c r="C331" i="4" s="1"/>
  <c r="C315" i="4" a="1"/>
  <c r="C315" i="4" s="1"/>
  <c r="C299" i="4" a="1"/>
  <c r="C299" i="4" s="1"/>
  <c r="C267" i="4" a="1"/>
  <c r="C267" i="4" s="1"/>
  <c r="C259" i="4" a="1"/>
  <c r="C259" i="4" s="1"/>
  <c r="C251" i="4" a="1"/>
  <c r="C251" i="4" s="1"/>
  <c r="C235" i="4" a="1"/>
  <c r="C235" i="4" s="1"/>
  <c r="C227" i="4" a="1"/>
  <c r="C227" i="4" s="1"/>
  <c r="C219" i="4" a="1"/>
  <c r="C219" i="4" s="1"/>
  <c r="C212" i="4" a="1"/>
  <c r="C212" i="4" s="1"/>
  <c r="C204" i="4" a="1"/>
  <c r="C204" i="4" s="1"/>
  <c r="C196" i="4" a="1"/>
  <c r="C196" i="4" s="1"/>
  <c r="C188" i="4" a="1"/>
  <c r="C188" i="4" s="1"/>
  <c r="C172" i="4" a="1"/>
  <c r="C172" i="4" s="1"/>
  <c r="C156" i="4" a="1"/>
  <c r="C156" i="4" s="1"/>
  <c r="C148" i="4" a="1"/>
  <c r="C148" i="4" s="1"/>
  <c r="C141" i="4" a="1"/>
  <c r="C141" i="4" s="1"/>
  <c r="C133" i="4" a="1"/>
  <c r="C133" i="4" s="1"/>
  <c r="C125" i="4" a="1"/>
  <c r="C125" i="4" s="1"/>
  <c r="C117" i="4" a="1"/>
  <c r="C117" i="4" s="1"/>
  <c r="C101" i="4" a="1"/>
  <c r="C101" i="4" s="1"/>
  <c r="C93" i="4" a="1"/>
  <c r="C93" i="4" s="1"/>
  <c r="C85" i="4" a="1"/>
  <c r="C85" i="4" s="1"/>
  <c r="C77" i="4" a="1"/>
  <c r="C77" i="4" s="1"/>
  <c r="C69" i="4" a="1"/>
  <c r="C69" i="4" s="1"/>
  <c r="C61" i="4" a="1"/>
  <c r="C61" i="4" s="1"/>
  <c r="C45" i="4" a="1"/>
  <c r="C45" i="4" s="1"/>
  <c r="C21" i="4" a="1"/>
  <c r="C21" i="4" s="1"/>
  <c r="C13" i="4" a="1"/>
  <c r="C13" i="4" s="1"/>
  <c r="C5" i="4" a="1"/>
  <c r="C5" i="4" s="1"/>
  <c r="C369" i="4" a="1"/>
  <c r="C369" i="4" s="1"/>
  <c r="C354" i="4" a="1"/>
  <c r="C354" i="4" s="1"/>
  <c r="C346" i="4" a="1"/>
  <c r="C346" i="4" s="1"/>
  <c r="C338" i="4" a="1"/>
  <c r="C338" i="4" s="1"/>
  <c r="C314" i="4" a="1"/>
  <c r="C314" i="4" s="1"/>
  <c r="C298" i="4" a="1"/>
  <c r="C298" i="4" s="1"/>
  <c r="C282" i="4" a="1"/>
  <c r="C282" i="4" s="1"/>
  <c r="C266" i="4" a="1"/>
  <c r="C266" i="4" s="1"/>
  <c r="C258" i="4" a="1"/>
  <c r="C258" i="4" s="1"/>
  <c r="C242" i="4" a="1"/>
  <c r="C242" i="4" s="1"/>
  <c r="C234" i="4" a="1"/>
  <c r="C234" i="4" s="1"/>
  <c r="C226" i="4" a="1"/>
  <c r="C226" i="4" s="1"/>
  <c r="C203" i="4" a="1"/>
  <c r="C203" i="4" s="1"/>
  <c r="C195" i="4" a="1"/>
  <c r="C195" i="4" s="1"/>
  <c r="C187" i="4" a="1"/>
  <c r="C187" i="4" s="1"/>
  <c r="C179" i="4" a="1"/>
  <c r="C179" i="4" s="1"/>
  <c r="C163" i="4" a="1"/>
  <c r="C163" i="4" s="1"/>
  <c r="C124" i="4" a="1"/>
  <c r="C124" i="4" s="1"/>
  <c r="C116" i="4" a="1"/>
  <c r="C116" i="4" s="1"/>
  <c r="C100" i="4" a="1"/>
  <c r="C100" i="4" s="1"/>
  <c r="C92" i="4" a="1"/>
  <c r="C92" i="4" s="1"/>
  <c r="C84" i="4" a="1"/>
  <c r="C84" i="4" s="1"/>
  <c r="C76" i="4" a="1"/>
  <c r="C76" i="4" s="1"/>
  <c r="C68" i="4" a="1"/>
  <c r="C68" i="4" s="1"/>
  <c r="C60" i="4" a="1"/>
  <c r="C60" i="4" s="1"/>
  <c r="C44" i="4" a="1"/>
  <c r="C44" i="4" s="1"/>
  <c r="C36" i="4" a="1"/>
  <c r="C36" i="4" s="1"/>
  <c r="C28" i="4" a="1"/>
  <c r="C28" i="4" s="1"/>
  <c r="C20" i="4" a="1"/>
  <c r="C20" i="4" s="1"/>
  <c r="C12" i="4" a="1"/>
  <c r="C12" i="4" s="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2"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2"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3"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4"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2102" i="1"/>
  <c r="C22103" i="1"/>
  <c r="C22104" i="1"/>
  <c r="C22105" i="1"/>
  <c r="C22106" i="1"/>
  <c r="C22107" i="1"/>
  <c r="C22108"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0" i="1"/>
  <c r="C22151" i="1"/>
  <c r="C22152" i="1"/>
  <c r="C22153"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6" i="1"/>
  <c r="C22177" i="1"/>
  <c r="C22178" i="1"/>
  <c r="C22179" i="1"/>
  <c r="C22180" i="1"/>
  <c r="C22181" i="1"/>
  <c r="C22182" i="1"/>
  <c r="C22183" i="1"/>
  <c r="C22184" i="1"/>
  <c r="C22185" i="1"/>
  <c r="C22186" i="1"/>
  <c r="C22187" i="1"/>
  <c r="C22188" i="1"/>
  <c r="C22189" i="1"/>
  <c r="C22190" i="1"/>
  <c r="C22191" i="1"/>
  <c r="C22192" i="1"/>
  <c r="C22193" i="1"/>
  <c r="C22194" i="1"/>
  <c r="C22195" i="1"/>
  <c r="C22196" i="1"/>
  <c r="C22197" i="1"/>
  <c r="C22198" i="1"/>
  <c r="C22199" i="1"/>
  <c r="C22200" i="1"/>
  <c r="C22201" i="1"/>
  <c r="C22202" i="1"/>
  <c r="C22203" i="1"/>
  <c r="C22204" i="1"/>
  <c r="C22205" i="1"/>
  <c r="C22206" i="1"/>
  <c r="C22207" i="1"/>
  <c r="C22208" i="1"/>
  <c r="C22209" i="1"/>
  <c r="C22210" i="1"/>
  <c r="C22211" i="1"/>
  <c r="C22212" i="1"/>
  <c r="C22213" i="1"/>
  <c r="C22214" i="1"/>
  <c r="C22215" i="1"/>
  <c r="C22216" i="1"/>
  <c r="C22217" i="1"/>
  <c r="C22218" i="1"/>
  <c r="C22219" i="1"/>
  <c r="C22220" i="1"/>
  <c r="C22221" i="1"/>
  <c r="C22222" i="1"/>
  <c r="C22223" i="1"/>
  <c r="C22224" i="1"/>
  <c r="C22225" i="1"/>
  <c r="C22226" i="1"/>
  <c r="C22227" i="1"/>
  <c r="C22228" i="1"/>
  <c r="C22229" i="1"/>
  <c r="C22230" i="1"/>
  <c r="C22231" i="1"/>
  <c r="C22232" i="1"/>
  <c r="C22233" i="1"/>
  <c r="C22234" i="1"/>
  <c r="C22235" i="1"/>
  <c r="C22236" i="1"/>
  <c r="C22237" i="1"/>
  <c r="C22238" i="1"/>
  <c r="C22239" i="1"/>
  <c r="C22240" i="1"/>
  <c r="C22241" i="1"/>
  <c r="C22242" i="1"/>
  <c r="C22243" i="1"/>
  <c r="C22244"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0" i="1"/>
  <c r="C22271" i="1"/>
  <c r="C22272" i="1"/>
  <c r="C22273" i="1"/>
  <c r="C22274" i="1"/>
  <c r="C22275" i="1"/>
  <c r="C22276" i="1"/>
  <c r="C22277" i="1"/>
  <c r="C22278" i="1"/>
  <c r="C22279" i="1"/>
  <c r="C22280" i="1"/>
  <c r="C22281" i="1"/>
  <c r="C22282" i="1"/>
  <c r="C22283" i="1"/>
  <c r="C22284" i="1"/>
  <c r="C22285" i="1"/>
  <c r="C22286" i="1"/>
  <c r="C22287" i="1"/>
  <c r="C22288" i="1"/>
  <c r="C22289" i="1"/>
  <c r="C22290" i="1"/>
  <c r="C22291" i="1"/>
  <c r="C22292" i="1"/>
  <c r="C22293" i="1"/>
  <c r="C22294" i="1"/>
  <c r="C22295" i="1"/>
  <c r="C22296" i="1"/>
  <c r="C22297" i="1"/>
  <c r="C22298" i="1"/>
  <c r="C22299" i="1"/>
  <c r="C22300" i="1"/>
  <c r="C22301" i="1"/>
  <c r="C22302" i="1"/>
  <c r="C22303" i="1"/>
  <c r="C22304" i="1"/>
  <c r="C22305" i="1"/>
  <c r="C22306" i="1"/>
  <c r="C22307" i="1"/>
  <c r="C22308" i="1"/>
  <c r="C22309" i="1"/>
  <c r="C22310" i="1"/>
  <c r="C22311" i="1"/>
  <c r="C22312" i="1"/>
  <c r="C22313" i="1"/>
  <c r="C22314" i="1"/>
  <c r="C22315" i="1"/>
  <c r="C22316" i="1"/>
  <c r="C22317" i="1"/>
  <c r="C22318" i="1"/>
  <c r="C22319" i="1"/>
  <c r="C22320" i="1"/>
  <c r="C22321" i="1"/>
  <c r="C22322" i="1"/>
  <c r="C22323" i="1"/>
  <c r="C22324" i="1"/>
  <c r="C22325" i="1"/>
  <c r="C22326" i="1"/>
  <c r="C22327" i="1"/>
  <c r="C22328" i="1"/>
  <c r="C22329" i="1"/>
  <c r="C22330" i="1"/>
  <c r="C22331" i="1"/>
  <c r="C22332" i="1"/>
  <c r="C22333" i="1"/>
  <c r="C22334" i="1"/>
  <c r="C22335" i="1"/>
  <c r="C22336" i="1"/>
  <c r="C22337" i="1"/>
  <c r="C22338" i="1"/>
  <c r="C22339" i="1"/>
  <c r="C22340" i="1"/>
  <c r="C22341" i="1"/>
  <c r="C22342" i="1"/>
  <c r="C22343" i="1"/>
  <c r="C22344" i="1"/>
  <c r="C22345" i="1"/>
  <c r="C22346" i="1"/>
  <c r="C22347" i="1"/>
  <c r="C22348" i="1"/>
  <c r="C22349" i="1"/>
  <c r="C22350" i="1"/>
  <c r="C22351" i="1"/>
  <c r="C22352" i="1"/>
  <c r="C22353" i="1"/>
  <c r="C22354" i="1"/>
  <c r="C22355" i="1"/>
  <c r="C22356" i="1"/>
  <c r="C22357" i="1"/>
  <c r="C22358" i="1"/>
  <c r="C22359" i="1"/>
  <c r="C22360" i="1"/>
  <c r="C22361" i="1"/>
  <c r="C22362" i="1"/>
  <c r="C22363" i="1"/>
  <c r="C22364" i="1"/>
  <c r="C22365" i="1"/>
  <c r="C22366" i="1"/>
  <c r="C22367" i="1"/>
  <c r="C22368" i="1"/>
  <c r="C22369" i="1"/>
  <c r="C22370" i="1"/>
  <c r="C22371" i="1"/>
  <c r="C22372" i="1"/>
  <c r="C22373" i="1"/>
  <c r="C22374" i="1"/>
  <c r="C22375" i="1"/>
  <c r="C22376" i="1"/>
  <c r="C22377" i="1"/>
  <c r="C22378" i="1"/>
  <c r="C22379" i="1"/>
  <c r="C22380" i="1"/>
  <c r="C22381" i="1"/>
  <c r="C22382" i="1"/>
  <c r="C22383" i="1"/>
  <c r="C22384" i="1"/>
  <c r="C22385" i="1"/>
  <c r="C22386" i="1"/>
  <c r="C22387" i="1"/>
  <c r="C22388" i="1"/>
  <c r="C22389" i="1"/>
  <c r="C22390" i="1"/>
  <c r="C22391" i="1"/>
  <c r="C22392" i="1"/>
  <c r="C22393" i="1"/>
  <c r="C22394" i="1"/>
  <c r="C22395" i="1"/>
  <c r="C22396" i="1"/>
  <c r="C22397" i="1"/>
  <c r="C22398" i="1"/>
  <c r="C22399" i="1"/>
  <c r="C22400" i="1"/>
  <c r="C22401" i="1"/>
  <c r="C22402" i="1"/>
  <c r="C22403" i="1"/>
  <c r="C22404" i="1"/>
  <c r="C22405" i="1"/>
  <c r="C22406" i="1"/>
  <c r="C22407" i="1"/>
  <c r="C22408" i="1"/>
  <c r="C22409" i="1"/>
  <c r="C22410" i="1"/>
  <c r="C22411" i="1"/>
  <c r="C22412" i="1"/>
  <c r="C22413" i="1"/>
  <c r="C22414" i="1"/>
  <c r="C22415" i="1"/>
  <c r="C22416" i="1"/>
  <c r="C22417" i="1"/>
  <c r="C22418" i="1"/>
  <c r="C22419" i="1"/>
  <c r="C22420" i="1"/>
  <c r="C22421" i="1"/>
  <c r="C22422" i="1"/>
  <c r="C22423" i="1"/>
  <c r="C22424" i="1"/>
  <c r="C22425" i="1"/>
  <c r="C22426" i="1"/>
  <c r="C22427" i="1"/>
  <c r="C22428" i="1"/>
  <c r="C22429" i="1"/>
  <c r="C22430" i="1"/>
  <c r="C22431" i="1"/>
  <c r="C22432" i="1"/>
  <c r="C22433" i="1"/>
  <c r="C22434" i="1"/>
  <c r="C22435" i="1"/>
  <c r="C22436" i="1"/>
  <c r="C22437" i="1"/>
  <c r="C22438" i="1"/>
  <c r="C22439" i="1"/>
  <c r="C22440" i="1"/>
  <c r="C22441" i="1"/>
  <c r="C22442" i="1"/>
  <c r="C22443" i="1"/>
  <c r="C22444" i="1"/>
  <c r="C22445" i="1"/>
  <c r="C22446" i="1"/>
  <c r="C22447" i="1"/>
  <c r="C22448" i="1"/>
  <c r="C22449" i="1"/>
  <c r="C22450" i="1"/>
  <c r="C22451" i="1"/>
  <c r="C22452" i="1"/>
  <c r="C22453" i="1"/>
  <c r="C22454" i="1"/>
  <c r="C22455" i="1"/>
  <c r="C22456" i="1"/>
  <c r="C22457" i="1"/>
  <c r="C22458" i="1"/>
  <c r="C22459" i="1"/>
  <c r="C22460" i="1"/>
  <c r="C22461" i="1"/>
  <c r="C22462" i="1"/>
  <c r="C22463" i="1"/>
  <c r="C22464" i="1"/>
  <c r="C22465" i="1"/>
  <c r="C22466" i="1"/>
  <c r="C22467" i="1"/>
  <c r="C22468" i="1"/>
  <c r="C22469" i="1"/>
  <c r="C22470" i="1"/>
  <c r="C22471" i="1"/>
  <c r="C22472" i="1"/>
  <c r="C22473" i="1"/>
  <c r="C22474" i="1"/>
  <c r="C22475" i="1"/>
  <c r="C22476" i="1"/>
  <c r="C22477" i="1"/>
  <c r="C22478" i="1"/>
  <c r="C22479" i="1"/>
  <c r="C22480" i="1"/>
  <c r="C22481" i="1"/>
  <c r="C22482" i="1"/>
  <c r="C22483" i="1"/>
  <c r="C22484" i="1"/>
  <c r="C22485" i="1"/>
  <c r="C22486" i="1"/>
  <c r="C22487" i="1"/>
  <c r="C22488" i="1"/>
  <c r="C22489" i="1"/>
  <c r="C22490" i="1"/>
  <c r="C22491" i="1"/>
  <c r="C22492" i="1"/>
  <c r="C22493" i="1"/>
  <c r="C22494" i="1"/>
  <c r="C22495" i="1"/>
  <c r="C22496" i="1"/>
  <c r="C22497" i="1"/>
  <c r="C22498" i="1"/>
  <c r="C22499" i="1"/>
  <c r="C22500" i="1"/>
  <c r="C22501" i="1"/>
  <c r="C22502" i="1"/>
  <c r="C22503" i="1"/>
  <c r="C22504" i="1"/>
  <c r="C22505" i="1"/>
  <c r="C22506" i="1"/>
  <c r="C22507" i="1"/>
  <c r="C22508" i="1"/>
  <c r="C22509" i="1"/>
  <c r="C22510" i="1"/>
  <c r="C22511" i="1"/>
  <c r="C22512" i="1"/>
  <c r="C22513" i="1"/>
  <c r="C22514" i="1"/>
  <c r="C22515" i="1"/>
  <c r="C22516" i="1"/>
  <c r="C22517" i="1"/>
  <c r="C22518" i="1"/>
  <c r="C22519" i="1"/>
  <c r="C22520" i="1"/>
  <c r="C22521" i="1"/>
  <c r="C22522" i="1"/>
  <c r="C22523" i="1"/>
  <c r="C22524" i="1"/>
  <c r="C22525" i="1"/>
  <c r="C22526" i="1"/>
  <c r="C22527" i="1"/>
  <c r="C22528" i="1"/>
  <c r="C22529" i="1"/>
  <c r="C22530" i="1"/>
  <c r="C22531" i="1"/>
  <c r="C22532" i="1"/>
  <c r="C22533" i="1"/>
  <c r="C22534" i="1"/>
  <c r="C22535" i="1"/>
  <c r="C22536" i="1"/>
  <c r="C22537" i="1"/>
  <c r="C22538" i="1"/>
  <c r="C22539" i="1"/>
  <c r="C22540" i="1"/>
  <c r="C22541" i="1"/>
  <c r="C22542" i="1"/>
  <c r="C22543" i="1"/>
  <c r="C22544" i="1"/>
  <c r="C22545" i="1"/>
  <c r="C22546" i="1"/>
  <c r="C22547" i="1"/>
  <c r="C22548" i="1"/>
  <c r="C22549" i="1"/>
  <c r="C22550" i="1"/>
  <c r="C22551" i="1"/>
  <c r="C22552" i="1"/>
  <c r="C22553" i="1"/>
  <c r="C22554" i="1"/>
  <c r="C22555" i="1"/>
  <c r="C22556" i="1"/>
  <c r="C22557" i="1"/>
  <c r="C22558" i="1"/>
  <c r="C22559" i="1"/>
  <c r="C22560" i="1"/>
  <c r="C22561" i="1"/>
  <c r="C22562" i="1"/>
  <c r="C22563" i="1"/>
  <c r="C22564" i="1"/>
  <c r="C22565" i="1"/>
  <c r="C22566" i="1"/>
  <c r="C22567" i="1"/>
  <c r="C22568" i="1"/>
  <c r="C22569" i="1"/>
  <c r="C22570" i="1"/>
  <c r="C22571" i="1"/>
  <c r="C22572" i="1"/>
  <c r="C22573" i="1"/>
  <c r="C22574" i="1"/>
  <c r="C22575" i="1"/>
  <c r="C22576" i="1"/>
  <c r="C22577" i="1"/>
  <c r="C22578" i="1"/>
  <c r="C22579" i="1"/>
  <c r="C22580" i="1"/>
  <c r="C22581" i="1"/>
  <c r="C22582" i="1"/>
  <c r="C22583" i="1"/>
  <c r="C22584" i="1"/>
  <c r="C22585" i="1"/>
  <c r="C22586" i="1"/>
  <c r="C22587" i="1"/>
  <c r="C22588" i="1"/>
  <c r="C22589" i="1"/>
  <c r="C22590" i="1"/>
  <c r="C22591" i="1"/>
  <c r="C22592" i="1"/>
  <c r="C22593" i="1"/>
  <c r="C22594" i="1"/>
  <c r="C22595" i="1"/>
  <c r="C22596" i="1"/>
  <c r="C22597" i="1"/>
  <c r="C22598" i="1"/>
  <c r="C22599" i="1"/>
  <c r="C22600" i="1"/>
  <c r="C22601" i="1"/>
  <c r="C22602" i="1"/>
  <c r="C22603" i="1"/>
  <c r="C22604" i="1"/>
  <c r="C22605" i="1"/>
  <c r="C22606" i="1"/>
  <c r="C22607" i="1"/>
  <c r="C22608" i="1"/>
  <c r="C22609" i="1"/>
  <c r="C22610" i="1"/>
  <c r="C22611" i="1"/>
  <c r="C22612" i="1"/>
  <c r="C22613" i="1"/>
  <c r="C22614" i="1"/>
  <c r="C22615" i="1"/>
  <c r="C22616" i="1"/>
  <c r="C22617" i="1"/>
  <c r="C22618" i="1"/>
  <c r="C22619" i="1"/>
  <c r="C22620" i="1"/>
  <c r="C22621" i="1"/>
  <c r="C22622" i="1"/>
  <c r="C22623" i="1"/>
  <c r="C22624" i="1"/>
  <c r="C22625" i="1"/>
  <c r="C22626" i="1"/>
  <c r="C22627" i="1"/>
  <c r="C22628" i="1"/>
  <c r="C22629" i="1"/>
  <c r="C22630" i="1"/>
  <c r="C22631" i="1"/>
  <c r="C22632" i="1"/>
  <c r="C22633" i="1"/>
  <c r="C22634" i="1"/>
  <c r="C22635" i="1"/>
  <c r="C22636" i="1"/>
  <c r="C22637" i="1"/>
  <c r="C22638" i="1"/>
  <c r="C22639" i="1"/>
  <c r="C22640" i="1"/>
  <c r="C22641" i="1"/>
  <c r="C22642" i="1"/>
  <c r="C22643" i="1"/>
  <c r="C22644" i="1"/>
  <c r="C22645" i="1"/>
  <c r="C22646" i="1"/>
  <c r="C22647" i="1"/>
  <c r="C22648" i="1"/>
  <c r="C22649" i="1"/>
  <c r="C22650" i="1"/>
  <c r="C22651" i="1"/>
  <c r="C22652" i="1"/>
  <c r="C22653" i="1"/>
  <c r="C22654" i="1"/>
  <c r="C22655" i="1"/>
  <c r="C22656" i="1"/>
  <c r="C22657" i="1"/>
  <c r="C22658" i="1"/>
  <c r="C22659" i="1"/>
  <c r="C22660" i="1"/>
  <c r="C22661" i="1"/>
  <c r="C22662" i="1"/>
  <c r="C22663" i="1"/>
  <c r="C22664" i="1"/>
  <c r="C22665" i="1"/>
  <c r="C22666" i="1"/>
  <c r="C22667" i="1"/>
  <c r="C22668" i="1"/>
  <c r="C22669" i="1"/>
  <c r="C22670" i="1"/>
  <c r="C22671" i="1"/>
  <c r="C22672" i="1"/>
  <c r="C22673" i="1"/>
  <c r="C22674" i="1"/>
  <c r="C22675" i="1"/>
  <c r="C22676" i="1"/>
  <c r="C22677" i="1"/>
  <c r="C22678" i="1"/>
  <c r="C22679" i="1"/>
  <c r="C22680" i="1"/>
  <c r="C22681" i="1"/>
  <c r="C22682" i="1"/>
  <c r="C22683" i="1"/>
  <c r="C22684" i="1"/>
  <c r="C22685" i="1"/>
  <c r="C22686" i="1"/>
  <c r="C22687" i="1"/>
  <c r="C22688" i="1"/>
  <c r="C22689" i="1"/>
  <c r="C22690" i="1"/>
  <c r="C22691" i="1"/>
  <c r="C22692" i="1"/>
  <c r="C22693" i="1"/>
  <c r="C22694" i="1"/>
  <c r="C22695" i="1"/>
  <c r="C22696" i="1"/>
  <c r="C22697" i="1"/>
  <c r="C22698" i="1"/>
  <c r="C22699" i="1"/>
  <c r="C22700" i="1"/>
  <c r="C22701" i="1"/>
  <c r="C22702" i="1"/>
  <c r="C22703" i="1"/>
  <c r="C22704" i="1"/>
  <c r="C22705" i="1"/>
  <c r="C22706" i="1"/>
  <c r="C22707" i="1"/>
  <c r="C22708" i="1"/>
  <c r="C22709" i="1"/>
  <c r="C22710" i="1"/>
  <c r="C22711" i="1"/>
  <c r="C22712" i="1"/>
  <c r="C22713" i="1"/>
  <c r="C22714" i="1"/>
  <c r="C22715" i="1"/>
  <c r="C22716" i="1"/>
  <c r="C22717" i="1"/>
  <c r="C22718" i="1"/>
  <c r="C22719" i="1"/>
  <c r="C22720" i="1"/>
  <c r="C22721" i="1"/>
  <c r="C22722" i="1"/>
  <c r="C22723" i="1"/>
  <c r="C22724" i="1"/>
  <c r="C22725" i="1"/>
  <c r="C22726" i="1"/>
  <c r="C22727" i="1"/>
  <c r="C22728" i="1"/>
  <c r="C22729" i="1"/>
  <c r="C22730" i="1"/>
  <c r="C22731" i="1"/>
  <c r="C22732" i="1"/>
  <c r="C22733" i="1"/>
  <c r="C22734" i="1"/>
  <c r="C22735" i="1"/>
  <c r="C22736" i="1"/>
  <c r="C22737" i="1"/>
  <c r="C22738" i="1"/>
  <c r="C22739" i="1"/>
  <c r="C22740" i="1"/>
  <c r="C22741" i="1"/>
  <c r="C22742" i="1"/>
  <c r="C22743" i="1"/>
  <c r="C22744" i="1"/>
  <c r="C22745" i="1"/>
  <c r="C22746" i="1"/>
  <c r="C22747" i="1"/>
  <c r="C22748" i="1"/>
  <c r="C22749" i="1"/>
  <c r="C22750" i="1"/>
  <c r="C22751" i="1"/>
  <c r="C22752" i="1"/>
  <c r="C22753" i="1"/>
  <c r="C22754" i="1"/>
  <c r="C22755" i="1"/>
  <c r="C22756" i="1"/>
  <c r="C22757" i="1"/>
  <c r="C22758" i="1"/>
  <c r="C22759" i="1"/>
  <c r="C22760" i="1"/>
  <c r="C22761" i="1"/>
  <c r="C22762" i="1"/>
  <c r="C22763" i="1"/>
  <c r="C22764" i="1"/>
  <c r="C22765" i="1"/>
  <c r="C22766" i="1"/>
  <c r="C22767" i="1"/>
  <c r="C22768" i="1"/>
  <c r="C22769" i="1"/>
  <c r="C22770" i="1"/>
  <c r="C22771" i="1"/>
  <c r="C22772" i="1"/>
  <c r="C22773" i="1"/>
  <c r="C22774" i="1"/>
  <c r="C22775" i="1"/>
  <c r="C22776" i="1"/>
  <c r="C22777" i="1"/>
  <c r="C22778" i="1"/>
  <c r="C22779" i="1"/>
  <c r="C22780" i="1"/>
  <c r="C22781" i="1"/>
  <c r="C22782" i="1"/>
  <c r="C22783" i="1"/>
  <c r="C22784" i="1"/>
  <c r="C22785" i="1"/>
  <c r="C22786" i="1"/>
  <c r="C22787" i="1"/>
  <c r="C22788" i="1"/>
  <c r="C22789" i="1"/>
  <c r="C22790" i="1"/>
  <c r="C22791" i="1"/>
  <c r="C22792" i="1"/>
  <c r="C22793" i="1"/>
  <c r="C22794" i="1"/>
  <c r="C22795" i="1"/>
  <c r="C22796" i="1"/>
  <c r="C22797" i="1"/>
  <c r="C22798" i="1"/>
  <c r="C22799" i="1"/>
  <c r="C22800" i="1"/>
  <c r="C22801" i="1"/>
  <c r="C22802" i="1"/>
  <c r="C22803" i="1"/>
  <c r="C22804" i="1"/>
  <c r="C22805" i="1"/>
  <c r="C22806" i="1"/>
  <c r="C22807" i="1"/>
  <c r="C22808" i="1"/>
  <c r="C22809" i="1"/>
  <c r="C22810" i="1"/>
  <c r="C22811" i="1"/>
  <c r="C22812" i="1"/>
  <c r="C22813" i="1"/>
  <c r="C22814" i="1"/>
  <c r="C22815" i="1"/>
  <c r="C22816" i="1"/>
  <c r="C22817" i="1"/>
  <c r="C22818" i="1"/>
  <c r="C22819" i="1"/>
  <c r="C22820" i="1"/>
  <c r="C22821" i="1"/>
  <c r="C22822" i="1"/>
  <c r="C22823" i="1"/>
  <c r="C22824" i="1"/>
  <c r="C22825" i="1"/>
  <c r="C22826" i="1"/>
  <c r="C22827" i="1"/>
  <c r="C22828" i="1"/>
  <c r="C22829" i="1"/>
  <c r="C22830" i="1"/>
  <c r="C22831" i="1"/>
  <c r="C22832" i="1"/>
  <c r="C22833" i="1"/>
  <c r="C22834" i="1"/>
  <c r="C22835" i="1"/>
  <c r="C22836" i="1"/>
  <c r="C22837" i="1"/>
  <c r="C22838" i="1"/>
  <c r="C22839" i="1"/>
  <c r="C22840" i="1"/>
  <c r="C22841" i="1"/>
  <c r="C22842" i="1"/>
  <c r="C22843" i="1"/>
  <c r="C22844" i="1"/>
  <c r="C22845" i="1"/>
  <c r="C22846" i="1"/>
  <c r="C22847" i="1"/>
  <c r="C22848" i="1"/>
  <c r="C22849" i="1"/>
  <c r="C22850" i="1"/>
  <c r="C22851" i="1"/>
  <c r="C22852" i="1"/>
  <c r="C22853" i="1"/>
  <c r="C22854" i="1"/>
  <c r="C22855" i="1"/>
  <c r="C22856" i="1"/>
  <c r="C22857" i="1"/>
  <c r="C22858" i="1"/>
  <c r="C22859" i="1"/>
  <c r="C22860" i="1"/>
  <c r="C22861" i="1"/>
  <c r="C22862" i="1"/>
  <c r="C22863" i="1"/>
  <c r="C22864" i="1"/>
  <c r="C22865" i="1"/>
  <c r="C22866" i="1"/>
  <c r="C22867" i="1"/>
  <c r="C22868" i="1"/>
  <c r="C22869" i="1"/>
  <c r="C22870" i="1"/>
  <c r="C22871" i="1"/>
  <c r="C22872" i="1"/>
  <c r="C22873" i="1"/>
  <c r="C22874" i="1"/>
  <c r="C22875" i="1"/>
  <c r="C22876" i="1"/>
  <c r="C22877" i="1"/>
  <c r="C22878" i="1"/>
  <c r="C22879" i="1"/>
  <c r="C22880" i="1"/>
  <c r="C22881" i="1"/>
  <c r="C22882" i="1"/>
  <c r="C22883" i="1"/>
  <c r="C22884" i="1"/>
  <c r="C22885" i="1"/>
  <c r="C22886" i="1"/>
  <c r="C22887" i="1"/>
  <c r="C22888" i="1"/>
  <c r="C22889" i="1"/>
  <c r="C22890" i="1"/>
  <c r="C22891" i="1"/>
  <c r="C22892" i="1"/>
  <c r="C22893" i="1"/>
  <c r="C22894" i="1"/>
  <c r="C22895" i="1"/>
  <c r="C22896" i="1"/>
  <c r="C22897" i="1"/>
  <c r="C22898" i="1"/>
  <c r="C22899" i="1"/>
  <c r="C22900" i="1"/>
  <c r="C22901" i="1"/>
  <c r="C22902" i="1"/>
  <c r="C22903" i="1"/>
  <c r="C22904" i="1"/>
  <c r="C22905" i="1"/>
  <c r="C22906" i="1"/>
  <c r="C22907" i="1"/>
  <c r="C22908" i="1"/>
  <c r="C22909" i="1"/>
  <c r="C22910" i="1"/>
  <c r="C22911" i="1"/>
  <c r="C22912" i="1"/>
  <c r="C22913" i="1"/>
  <c r="C22914" i="1"/>
  <c r="C22915" i="1"/>
  <c r="C22916" i="1"/>
  <c r="C22917" i="1"/>
  <c r="C22918" i="1"/>
  <c r="C22919" i="1"/>
  <c r="C22920" i="1"/>
  <c r="C22921" i="1"/>
  <c r="C22922" i="1"/>
  <c r="C22923" i="1"/>
  <c r="C22924" i="1"/>
  <c r="C22925" i="1"/>
  <c r="C22926" i="1"/>
  <c r="C22927" i="1"/>
  <c r="C22928" i="1"/>
  <c r="C22929" i="1"/>
  <c r="C22930" i="1"/>
  <c r="C22931" i="1"/>
  <c r="C22932" i="1"/>
  <c r="C22933" i="1"/>
  <c r="C22934" i="1"/>
  <c r="C22935" i="1"/>
  <c r="C22936" i="1"/>
  <c r="C22937" i="1"/>
  <c r="C22938" i="1"/>
  <c r="C22939" i="1"/>
  <c r="C22940" i="1"/>
  <c r="C22941" i="1"/>
  <c r="C22942" i="1"/>
  <c r="C22943" i="1"/>
  <c r="C22944" i="1"/>
  <c r="C22945" i="1"/>
  <c r="C22946" i="1"/>
  <c r="C22947" i="1"/>
  <c r="C22948" i="1"/>
  <c r="C22949" i="1"/>
  <c r="C22950" i="1"/>
  <c r="C22951" i="1"/>
  <c r="C22952" i="1"/>
  <c r="C22953" i="1"/>
  <c r="C22954" i="1"/>
  <c r="C22955" i="1"/>
  <c r="C22956" i="1"/>
  <c r="C22957" i="1"/>
  <c r="C22958" i="1"/>
  <c r="C22959" i="1"/>
  <c r="C22960" i="1"/>
  <c r="C22961" i="1"/>
  <c r="C22962" i="1"/>
  <c r="C22963" i="1"/>
  <c r="C22964" i="1"/>
  <c r="C22965" i="1"/>
  <c r="C22966" i="1"/>
  <c r="C22967" i="1"/>
  <c r="C22968" i="1"/>
  <c r="C22969" i="1"/>
  <c r="C22970" i="1"/>
  <c r="C22971" i="1"/>
  <c r="C22972" i="1"/>
  <c r="C22973" i="1"/>
  <c r="C22974" i="1"/>
  <c r="C22975" i="1"/>
  <c r="C22976" i="1"/>
  <c r="C22977" i="1"/>
  <c r="C22978" i="1"/>
  <c r="C22979" i="1"/>
  <c r="C22980" i="1"/>
  <c r="C22981" i="1"/>
  <c r="C22982" i="1"/>
  <c r="C22983" i="1"/>
  <c r="C22984" i="1"/>
  <c r="C22985" i="1"/>
  <c r="C22986" i="1"/>
  <c r="C22987" i="1"/>
  <c r="C22988" i="1"/>
  <c r="C22989" i="1"/>
  <c r="C22990" i="1"/>
  <c r="C22991" i="1"/>
  <c r="C22992" i="1"/>
  <c r="C22993" i="1"/>
  <c r="C22994" i="1"/>
  <c r="C22995" i="1"/>
  <c r="C22996" i="1"/>
  <c r="C22997" i="1"/>
  <c r="C22998" i="1"/>
  <c r="C22999" i="1"/>
  <c r="C23000" i="1"/>
  <c r="C23001" i="1"/>
  <c r="C23002" i="1"/>
  <c r="C23003" i="1"/>
  <c r="C23004" i="1"/>
  <c r="C23005" i="1"/>
  <c r="C23006" i="1"/>
  <c r="C23007" i="1"/>
  <c r="C23008" i="1"/>
  <c r="C23009" i="1"/>
  <c r="C23010" i="1"/>
  <c r="C23011" i="1"/>
  <c r="C23012" i="1"/>
  <c r="C23013" i="1"/>
  <c r="C23014" i="1"/>
  <c r="C23015" i="1"/>
  <c r="C23016" i="1"/>
  <c r="C23017" i="1"/>
  <c r="C23018" i="1"/>
  <c r="C23019" i="1"/>
  <c r="C23020" i="1"/>
  <c r="C23021" i="1"/>
  <c r="C23022" i="1"/>
  <c r="C23023" i="1"/>
  <c r="C23024" i="1"/>
  <c r="C23025" i="1"/>
  <c r="C23026" i="1"/>
  <c r="C23027" i="1"/>
  <c r="C23028" i="1"/>
  <c r="C23029" i="1"/>
  <c r="C23030" i="1"/>
  <c r="C23031" i="1"/>
  <c r="C23032" i="1"/>
  <c r="C23033" i="1"/>
  <c r="C23034" i="1"/>
  <c r="C23035" i="1"/>
  <c r="C23036" i="1"/>
  <c r="C23037" i="1"/>
  <c r="C23038" i="1"/>
  <c r="C23039" i="1"/>
  <c r="C23040" i="1"/>
  <c r="C23041" i="1"/>
  <c r="C23042" i="1"/>
  <c r="C23043" i="1"/>
  <c r="C23044" i="1"/>
  <c r="C23045" i="1"/>
  <c r="C23046" i="1"/>
  <c r="C23047" i="1"/>
  <c r="C23048" i="1"/>
  <c r="C23049" i="1"/>
  <c r="C23050" i="1"/>
  <c r="C23051" i="1"/>
  <c r="C23052" i="1"/>
  <c r="C23053" i="1"/>
  <c r="C23054" i="1"/>
  <c r="C23055" i="1"/>
  <c r="C23056" i="1"/>
  <c r="C23057" i="1"/>
  <c r="C23058" i="1"/>
  <c r="C23059" i="1"/>
  <c r="C23060" i="1"/>
  <c r="C23061" i="1"/>
  <c r="C23062" i="1"/>
  <c r="C23063" i="1"/>
  <c r="C23064" i="1"/>
  <c r="C23065" i="1"/>
  <c r="C23066" i="1"/>
  <c r="C23067" i="1"/>
  <c r="C23068" i="1"/>
  <c r="C23069" i="1"/>
  <c r="C23070" i="1"/>
  <c r="C23071" i="1"/>
  <c r="C23072" i="1"/>
  <c r="C23073" i="1"/>
  <c r="C23074" i="1"/>
  <c r="C23075" i="1"/>
  <c r="C23076" i="1"/>
  <c r="C23077" i="1"/>
  <c r="C23078" i="1"/>
  <c r="C23079" i="1"/>
  <c r="C23080" i="1"/>
  <c r="C23081" i="1"/>
  <c r="C23082" i="1"/>
  <c r="C23083" i="1"/>
  <c r="C23084" i="1"/>
  <c r="C23085" i="1"/>
  <c r="C23086" i="1"/>
  <c r="C23087" i="1"/>
  <c r="C23088" i="1"/>
  <c r="C23089" i="1"/>
  <c r="C23090" i="1"/>
  <c r="C23091" i="1"/>
  <c r="C23092" i="1"/>
  <c r="C23093" i="1"/>
  <c r="C23094" i="1"/>
  <c r="C23095" i="1"/>
  <c r="C23096" i="1"/>
  <c r="C23097" i="1"/>
  <c r="C23098" i="1"/>
  <c r="C23099" i="1"/>
  <c r="C23100" i="1"/>
  <c r="C23101" i="1"/>
  <c r="C23102" i="1"/>
  <c r="C23103" i="1"/>
  <c r="C23104" i="1"/>
  <c r="C23105" i="1"/>
  <c r="C23106" i="1"/>
  <c r="C23107" i="1"/>
  <c r="C23108" i="1"/>
  <c r="C23109" i="1"/>
  <c r="C23110" i="1"/>
  <c r="C23111" i="1"/>
  <c r="C23112" i="1"/>
  <c r="C23113" i="1"/>
  <c r="C23114" i="1"/>
  <c r="C23115" i="1"/>
  <c r="C23116" i="1"/>
  <c r="C23117" i="1"/>
  <c r="C23118" i="1"/>
  <c r="C23119" i="1"/>
  <c r="C23120" i="1"/>
  <c r="C23121" i="1"/>
  <c r="C23122" i="1"/>
  <c r="C23123" i="1"/>
  <c r="C23124" i="1"/>
  <c r="C23125" i="1"/>
  <c r="C23126" i="1"/>
  <c r="C23127" i="1"/>
  <c r="C23128" i="1"/>
  <c r="C23129" i="1"/>
  <c r="C23130" i="1"/>
  <c r="C23131" i="1"/>
  <c r="C23132" i="1"/>
  <c r="C23133" i="1"/>
  <c r="C23134" i="1"/>
  <c r="C23135" i="1"/>
  <c r="C23136" i="1"/>
  <c r="C23137" i="1"/>
  <c r="C23138" i="1"/>
  <c r="C23139" i="1"/>
  <c r="C23140" i="1"/>
  <c r="C23141" i="1"/>
  <c r="C23142" i="1"/>
  <c r="C23143" i="1"/>
  <c r="C23144" i="1"/>
  <c r="C23145" i="1"/>
  <c r="C23146" i="1"/>
  <c r="C23147" i="1"/>
  <c r="C23148" i="1"/>
  <c r="C23149" i="1"/>
  <c r="C23150" i="1"/>
  <c r="C23151" i="1"/>
  <c r="C23152" i="1"/>
  <c r="C23153" i="1"/>
  <c r="C23154" i="1"/>
  <c r="C23155" i="1"/>
  <c r="C23156" i="1"/>
  <c r="C23157" i="1"/>
  <c r="C23158" i="1"/>
  <c r="C23159" i="1"/>
  <c r="C23160" i="1"/>
  <c r="C23161" i="1"/>
  <c r="C23162" i="1"/>
  <c r="C23163" i="1"/>
  <c r="C23164" i="1"/>
  <c r="C23165" i="1"/>
  <c r="C23166" i="1"/>
  <c r="C23167" i="1"/>
  <c r="C23168" i="1"/>
  <c r="C23169" i="1"/>
  <c r="C23170" i="1"/>
  <c r="C23171" i="1"/>
  <c r="C23172" i="1"/>
  <c r="C23173" i="1"/>
  <c r="C23174" i="1"/>
  <c r="C23175" i="1"/>
  <c r="C23176" i="1"/>
  <c r="C23177" i="1"/>
  <c r="C23178" i="1"/>
  <c r="C23179" i="1"/>
  <c r="C23180" i="1"/>
  <c r="C23181" i="1"/>
  <c r="C23182" i="1"/>
  <c r="C23183" i="1"/>
  <c r="C23184" i="1"/>
  <c r="C23185" i="1"/>
  <c r="C23186" i="1"/>
  <c r="C23187" i="1"/>
  <c r="C23188" i="1"/>
  <c r="C23189" i="1"/>
  <c r="C23190" i="1"/>
  <c r="C23191" i="1"/>
  <c r="C23192" i="1"/>
  <c r="C23193" i="1"/>
  <c r="C23194" i="1"/>
  <c r="C23195" i="1"/>
  <c r="C23196" i="1"/>
  <c r="C23197" i="1"/>
  <c r="C23198" i="1"/>
  <c r="C23199" i="1"/>
  <c r="C23200" i="1"/>
  <c r="C23201" i="1"/>
  <c r="C23202" i="1"/>
  <c r="C23203" i="1"/>
  <c r="C23204" i="1"/>
  <c r="C23205" i="1"/>
  <c r="C23206" i="1"/>
  <c r="C23207" i="1"/>
  <c r="C23208" i="1"/>
  <c r="C23209" i="1"/>
  <c r="C23210" i="1"/>
  <c r="C23211" i="1"/>
  <c r="C23212" i="1"/>
  <c r="C23213" i="1"/>
  <c r="C23214" i="1"/>
  <c r="C23215" i="1"/>
  <c r="C23216" i="1"/>
  <c r="C23217" i="1"/>
  <c r="C23218" i="1"/>
  <c r="C23219" i="1"/>
  <c r="C23220" i="1"/>
  <c r="C23221" i="1"/>
  <c r="C23222" i="1"/>
  <c r="C23223" i="1"/>
  <c r="C23224" i="1"/>
  <c r="C23225" i="1"/>
  <c r="C23226" i="1"/>
  <c r="C23227" i="1"/>
  <c r="C23228" i="1"/>
  <c r="C23229" i="1"/>
  <c r="C23230" i="1"/>
  <c r="C23231" i="1"/>
  <c r="C23232" i="1"/>
  <c r="C23233" i="1"/>
  <c r="C23234" i="1"/>
  <c r="C23235" i="1"/>
  <c r="C23236" i="1"/>
  <c r="C23237" i="1"/>
  <c r="C23238" i="1"/>
  <c r="C23239" i="1"/>
  <c r="C23240" i="1"/>
  <c r="C23241" i="1"/>
  <c r="C23242" i="1"/>
  <c r="C23243" i="1"/>
  <c r="C23244" i="1"/>
  <c r="C23245" i="1"/>
  <c r="C23246" i="1"/>
  <c r="C23247" i="1"/>
  <c r="C23248" i="1"/>
  <c r="C23249" i="1"/>
  <c r="C23250" i="1"/>
  <c r="C23251" i="1"/>
  <c r="C23252" i="1"/>
  <c r="C23253" i="1"/>
  <c r="C23254" i="1"/>
  <c r="C23255" i="1"/>
  <c r="C23256" i="1"/>
  <c r="C23257" i="1"/>
  <c r="C23258" i="1"/>
  <c r="C23259" i="1"/>
  <c r="C23260" i="1"/>
  <c r="C23261" i="1"/>
  <c r="C23262" i="1"/>
  <c r="C23263" i="1"/>
  <c r="C23264" i="1"/>
  <c r="C23265" i="1"/>
  <c r="C23266" i="1"/>
  <c r="C23267" i="1"/>
  <c r="C23268" i="1"/>
  <c r="C23269" i="1"/>
  <c r="C23270" i="1"/>
  <c r="C23271" i="1"/>
  <c r="C23272" i="1"/>
  <c r="C23273" i="1"/>
  <c r="C23274" i="1"/>
  <c r="C23275" i="1"/>
  <c r="C23276" i="1"/>
  <c r="C23277" i="1"/>
  <c r="C23278" i="1"/>
  <c r="C23279" i="1"/>
  <c r="C23280" i="1"/>
  <c r="C23281" i="1"/>
  <c r="C23282" i="1"/>
  <c r="C23283" i="1"/>
  <c r="C23284" i="1"/>
  <c r="C23285" i="1"/>
  <c r="C23286" i="1"/>
  <c r="C23287" i="1"/>
  <c r="C23288" i="1"/>
  <c r="C23289" i="1"/>
  <c r="C23290" i="1"/>
  <c r="C23291" i="1"/>
  <c r="C23292" i="1"/>
  <c r="C23293" i="1"/>
  <c r="C23294" i="1"/>
  <c r="C23295" i="1"/>
  <c r="C23296" i="1"/>
  <c r="C23297" i="1"/>
  <c r="C23298" i="1"/>
  <c r="C23299" i="1"/>
  <c r="C23300" i="1"/>
  <c r="C23301" i="1"/>
  <c r="C23302" i="1"/>
  <c r="C23303" i="1"/>
  <c r="C23304" i="1"/>
  <c r="C23305" i="1"/>
  <c r="C23306" i="1"/>
  <c r="C23307" i="1"/>
  <c r="C23308" i="1"/>
  <c r="C23309" i="1"/>
  <c r="C23310" i="1"/>
  <c r="C23311" i="1"/>
  <c r="C23312" i="1"/>
  <c r="C23313" i="1"/>
  <c r="C23314" i="1"/>
  <c r="C23315" i="1"/>
  <c r="C23316" i="1"/>
  <c r="C23317" i="1"/>
  <c r="C23318" i="1"/>
  <c r="C23319" i="1"/>
  <c r="C23320" i="1"/>
  <c r="C23321" i="1"/>
  <c r="C23322" i="1"/>
  <c r="C23323" i="1"/>
  <c r="C23324" i="1"/>
  <c r="C23325" i="1"/>
  <c r="C23326" i="1"/>
  <c r="C23327" i="1"/>
  <c r="C23328" i="1"/>
  <c r="C23329" i="1"/>
  <c r="C23330" i="1"/>
  <c r="C23331" i="1"/>
  <c r="C23332" i="1"/>
  <c r="C23333" i="1"/>
  <c r="C23334" i="1"/>
  <c r="C23335" i="1"/>
  <c r="C23336" i="1"/>
  <c r="C23337" i="1"/>
  <c r="C23338" i="1"/>
  <c r="C23339" i="1"/>
  <c r="C23340" i="1"/>
  <c r="C23341" i="1"/>
  <c r="C23342" i="1"/>
  <c r="C23343" i="1"/>
  <c r="C23344" i="1"/>
  <c r="C23345" i="1"/>
  <c r="C23346" i="1"/>
  <c r="C23347" i="1"/>
  <c r="C23348" i="1"/>
  <c r="C23349" i="1"/>
  <c r="C23350" i="1"/>
  <c r="C23351" i="1"/>
  <c r="C23352" i="1"/>
  <c r="C23353" i="1"/>
  <c r="C23354" i="1"/>
  <c r="C23355" i="1"/>
  <c r="C23356" i="1"/>
  <c r="C23357" i="1"/>
  <c r="C23358" i="1"/>
  <c r="C23359" i="1"/>
  <c r="C23360" i="1"/>
  <c r="C23361" i="1"/>
  <c r="C23362" i="1"/>
  <c r="C23363" i="1"/>
  <c r="C23364" i="1"/>
  <c r="C23365" i="1"/>
  <c r="C23366" i="1"/>
  <c r="C23367" i="1"/>
  <c r="C23368" i="1"/>
  <c r="C23369" i="1"/>
  <c r="C23370" i="1"/>
  <c r="C23371" i="1"/>
  <c r="C23372" i="1"/>
  <c r="C23373" i="1"/>
  <c r="C23374" i="1"/>
  <c r="C23375" i="1"/>
  <c r="C23376" i="1"/>
  <c r="C23377" i="1"/>
  <c r="C23378" i="1"/>
  <c r="C23379" i="1"/>
  <c r="C23380" i="1"/>
  <c r="C23381" i="1"/>
  <c r="C23382" i="1"/>
  <c r="C23383" i="1"/>
  <c r="C23384" i="1"/>
  <c r="C23385" i="1"/>
  <c r="C23386" i="1"/>
  <c r="C23387" i="1"/>
  <c r="C23388" i="1"/>
  <c r="C23389" i="1"/>
  <c r="C23390" i="1"/>
  <c r="C23391" i="1"/>
  <c r="C23392" i="1"/>
  <c r="C23393" i="1"/>
  <c r="C23394" i="1"/>
  <c r="C23395" i="1"/>
  <c r="C23396" i="1"/>
  <c r="C23397" i="1"/>
  <c r="C23398" i="1"/>
  <c r="C23399" i="1"/>
  <c r="C23400" i="1"/>
  <c r="C23401" i="1"/>
  <c r="C23402" i="1"/>
  <c r="C23403" i="1"/>
  <c r="C23404" i="1"/>
  <c r="C23405" i="1"/>
  <c r="C23406" i="1"/>
  <c r="C23407" i="1"/>
  <c r="C23408" i="1"/>
  <c r="C23409" i="1"/>
  <c r="C23410" i="1"/>
  <c r="C23411" i="1"/>
  <c r="C23412" i="1"/>
  <c r="C23413" i="1"/>
  <c r="C23414" i="1"/>
  <c r="C23415" i="1"/>
  <c r="C23416" i="1"/>
  <c r="C23417" i="1"/>
  <c r="C23418" i="1"/>
  <c r="C23419" i="1"/>
  <c r="C23420" i="1"/>
  <c r="C23421" i="1"/>
  <c r="C23422" i="1"/>
  <c r="C23423" i="1"/>
  <c r="C23424" i="1"/>
  <c r="C23425" i="1"/>
  <c r="C23426" i="1"/>
  <c r="C23427" i="1"/>
  <c r="C23428" i="1"/>
  <c r="C23429" i="1"/>
  <c r="C23430" i="1"/>
  <c r="C23431" i="1"/>
  <c r="C23432" i="1"/>
  <c r="C23433" i="1"/>
  <c r="C23434" i="1"/>
  <c r="C23435" i="1"/>
  <c r="C23436" i="1"/>
  <c r="C23437" i="1"/>
  <c r="C23438" i="1"/>
  <c r="C23439" i="1"/>
  <c r="C23440" i="1"/>
  <c r="C23441" i="1"/>
  <c r="C23442" i="1"/>
  <c r="C23443" i="1"/>
  <c r="C23444" i="1"/>
  <c r="C23445" i="1"/>
  <c r="C23446" i="1"/>
  <c r="C23447" i="1"/>
  <c r="C23448" i="1"/>
  <c r="C23449" i="1"/>
  <c r="C23450" i="1"/>
  <c r="C23451" i="1"/>
  <c r="C23452" i="1"/>
  <c r="C23453" i="1"/>
  <c r="C23454" i="1"/>
  <c r="C23455" i="1"/>
  <c r="C23456" i="1"/>
  <c r="C23457" i="1"/>
  <c r="C23458" i="1"/>
  <c r="C23459" i="1"/>
  <c r="C23460" i="1"/>
  <c r="C23461" i="1"/>
  <c r="C23462" i="1"/>
  <c r="C23463" i="1"/>
  <c r="C23464" i="1"/>
  <c r="C23465" i="1"/>
  <c r="C23466" i="1"/>
  <c r="C23467" i="1"/>
  <c r="C23468" i="1"/>
  <c r="C23469" i="1"/>
  <c r="C23470" i="1"/>
  <c r="C23471" i="1"/>
  <c r="C23472" i="1"/>
  <c r="C23473" i="1"/>
  <c r="C23474" i="1"/>
  <c r="C23475" i="1"/>
  <c r="C23476" i="1"/>
  <c r="C23477" i="1"/>
  <c r="C23478" i="1"/>
  <c r="C23479" i="1"/>
  <c r="C23480" i="1"/>
  <c r="C23481" i="1"/>
  <c r="C23482" i="1"/>
  <c r="C23483" i="1"/>
  <c r="C23484" i="1"/>
  <c r="C23485" i="1"/>
  <c r="C23486" i="1"/>
  <c r="C23487" i="1"/>
  <c r="C23488" i="1"/>
  <c r="C23489" i="1"/>
  <c r="C23490" i="1"/>
  <c r="C23491" i="1"/>
  <c r="C23492" i="1"/>
  <c r="C23493" i="1"/>
  <c r="C23494" i="1"/>
  <c r="C23495" i="1"/>
  <c r="C23496" i="1"/>
  <c r="C23497" i="1"/>
  <c r="C23498" i="1"/>
  <c r="C23499" i="1"/>
  <c r="C23500" i="1"/>
  <c r="C23501" i="1"/>
  <c r="C23502" i="1"/>
  <c r="C23503" i="1"/>
  <c r="C23504" i="1"/>
  <c r="C23505" i="1"/>
  <c r="C23506" i="1"/>
  <c r="C23507" i="1"/>
  <c r="C23508" i="1"/>
  <c r="C23509" i="1"/>
  <c r="C23510" i="1"/>
  <c r="C23511" i="1"/>
  <c r="C23512" i="1"/>
  <c r="C23513" i="1"/>
  <c r="C23514" i="1"/>
  <c r="C23515" i="1"/>
  <c r="C23516" i="1"/>
  <c r="C23517" i="1"/>
  <c r="C23518" i="1"/>
  <c r="C23519" i="1"/>
  <c r="C23520" i="1"/>
  <c r="C23521" i="1"/>
  <c r="C23522" i="1"/>
  <c r="C23523" i="1"/>
  <c r="C23524" i="1"/>
  <c r="C23525" i="1"/>
  <c r="C23526" i="1"/>
  <c r="C23527" i="1"/>
  <c r="C23528" i="1"/>
  <c r="C23529" i="1"/>
  <c r="C23530" i="1"/>
  <c r="C23531" i="1"/>
  <c r="C23532" i="1"/>
  <c r="C23533" i="1"/>
  <c r="C23534" i="1"/>
  <c r="C23535" i="1"/>
  <c r="C23536" i="1"/>
  <c r="C23537" i="1"/>
  <c r="C23538" i="1"/>
  <c r="C23539" i="1"/>
  <c r="C23540" i="1"/>
  <c r="C23541" i="1"/>
  <c r="C23542" i="1"/>
  <c r="C23543" i="1"/>
  <c r="C23544" i="1"/>
  <c r="C23545" i="1"/>
  <c r="C23546" i="1"/>
  <c r="C23547" i="1"/>
  <c r="C23548" i="1"/>
  <c r="C23549" i="1"/>
  <c r="C23550" i="1"/>
  <c r="C23551" i="1"/>
  <c r="C23552" i="1"/>
  <c r="C23553" i="1"/>
  <c r="C23554" i="1"/>
  <c r="C23555" i="1"/>
  <c r="C23556" i="1"/>
  <c r="C23557" i="1"/>
  <c r="C23558" i="1"/>
  <c r="C23559" i="1"/>
  <c r="C23560" i="1"/>
  <c r="C23561" i="1"/>
  <c r="C23562" i="1"/>
  <c r="C23563" i="1"/>
  <c r="C23564" i="1"/>
  <c r="C23565" i="1"/>
  <c r="C23566" i="1"/>
  <c r="C23567" i="1"/>
  <c r="C23568" i="1"/>
  <c r="C23569" i="1"/>
  <c r="C23570" i="1"/>
  <c r="C23571" i="1"/>
  <c r="C23572" i="1"/>
  <c r="C23573" i="1"/>
  <c r="C23574" i="1"/>
  <c r="C23575" i="1"/>
  <c r="C23576" i="1"/>
  <c r="C23577" i="1"/>
  <c r="C23578" i="1"/>
  <c r="C23579" i="1"/>
  <c r="C23580" i="1"/>
  <c r="C23581" i="1"/>
  <c r="C23582" i="1"/>
  <c r="C23583" i="1"/>
  <c r="C23584" i="1"/>
  <c r="C23585" i="1"/>
  <c r="C23586" i="1"/>
  <c r="C23587" i="1"/>
  <c r="C23588" i="1"/>
  <c r="C23589" i="1"/>
  <c r="C23590" i="1"/>
  <c r="C23591" i="1"/>
  <c r="C23592" i="1"/>
  <c r="C23593" i="1"/>
  <c r="C23594" i="1"/>
  <c r="C23595" i="1"/>
  <c r="C23596" i="1"/>
  <c r="C23597" i="1"/>
  <c r="C23598" i="1"/>
  <c r="C23599" i="1"/>
  <c r="C23600" i="1"/>
  <c r="C23601" i="1"/>
  <c r="C23602" i="1"/>
  <c r="C23603" i="1"/>
  <c r="C23604" i="1"/>
  <c r="C23605" i="1"/>
  <c r="C23606" i="1"/>
  <c r="C23607" i="1"/>
  <c r="C23608" i="1"/>
  <c r="C23609" i="1"/>
  <c r="C23610" i="1"/>
  <c r="C23611" i="1"/>
  <c r="C23612" i="1"/>
  <c r="C23613" i="1"/>
  <c r="C23614" i="1"/>
  <c r="C23615" i="1"/>
  <c r="C23616" i="1"/>
  <c r="C23617" i="1"/>
  <c r="C23618" i="1"/>
  <c r="C23619" i="1"/>
  <c r="C23620" i="1"/>
  <c r="C23621" i="1"/>
  <c r="C23622" i="1"/>
  <c r="C23623" i="1"/>
  <c r="C23624" i="1"/>
  <c r="C23625" i="1"/>
  <c r="C23626" i="1"/>
  <c r="C23627" i="1"/>
  <c r="C23628" i="1"/>
  <c r="C23629" i="1"/>
  <c r="C23630" i="1"/>
  <c r="C23631" i="1"/>
  <c r="C23632" i="1"/>
  <c r="C23633" i="1"/>
  <c r="C23634" i="1"/>
  <c r="C23635" i="1"/>
  <c r="C23636" i="1"/>
  <c r="C23637" i="1"/>
  <c r="C23638" i="1"/>
  <c r="C23639" i="1"/>
  <c r="C23640" i="1"/>
  <c r="C23641" i="1"/>
  <c r="C23642" i="1"/>
  <c r="C23643" i="1"/>
  <c r="C23644" i="1"/>
  <c r="C23645" i="1"/>
  <c r="C23646" i="1"/>
  <c r="C23647" i="1"/>
  <c r="C23648" i="1"/>
  <c r="C23649" i="1"/>
  <c r="C23650" i="1"/>
  <c r="C23651" i="1"/>
  <c r="C23652" i="1"/>
  <c r="C23653" i="1"/>
  <c r="C23654" i="1"/>
  <c r="C23655" i="1"/>
  <c r="C23656" i="1"/>
  <c r="C23657" i="1"/>
  <c r="C23658" i="1"/>
  <c r="C23659" i="1"/>
  <c r="C23660" i="1"/>
  <c r="C23661" i="1"/>
  <c r="C23662" i="1"/>
  <c r="C23663" i="1"/>
  <c r="C23664" i="1"/>
  <c r="C23665" i="1"/>
  <c r="C23666" i="1"/>
  <c r="C23667" i="1"/>
  <c r="C23668" i="1"/>
  <c r="C23669" i="1"/>
  <c r="C23670" i="1"/>
  <c r="C23671" i="1"/>
  <c r="C23672" i="1"/>
  <c r="C23673" i="1"/>
  <c r="C23674" i="1"/>
  <c r="C23675" i="1"/>
  <c r="C23676" i="1"/>
  <c r="C23677" i="1"/>
  <c r="C23678" i="1"/>
  <c r="C23679" i="1"/>
  <c r="C23680" i="1"/>
  <c r="C23681" i="1"/>
  <c r="C23682" i="1"/>
  <c r="C23683" i="1"/>
  <c r="C23684" i="1"/>
  <c r="C23685" i="1"/>
  <c r="C23686" i="1"/>
  <c r="C23687" i="1"/>
  <c r="C23688" i="1"/>
  <c r="C23689" i="1"/>
  <c r="C23690" i="1"/>
  <c r="C23691" i="1"/>
  <c r="C23692" i="1"/>
  <c r="C23693" i="1"/>
  <c r="C23694" i="1"/>
  <c r="C23695" i="1"/>
  <c r="C23696" i="1"/>
  <c r="C23697" i="1"/>
  <c r="C23698" i="1"/>
  <c r="C23699" i="1"/>
  <c r="C23700" i="1"/>
  <c r="C23701" i="1"/>
  <c r="C23702" i="1"/>
  <c r="C23703" i="1"/>
  <c r="C23704" i="1"/>
  <c r="C23705" i="1"/>
  <c r="C23706" i="1"/>
  <c r="C23707" i="1"/>
  <c r="C23708" i="1"/>
  <c r="C23709" i="1"/>
  <c r="C23710" i="1"/>
  <c r="C23711" i="1"/>
  <c r="C23712" i="1"/>
  <c r="C23713" i="1"/>
  <c r="C23714" i="1"/>
  <c r="C23715" i="1"/>
  <c r="C23716" i="1"/>
  <c r="C23717" i="1"/>
  <c r="C23718" i="1"/>
  <c r="C23719" i="1"/>
  <c r="C23720" i="1"/>
  <c r="C23721" i="1"/>
  <c r="C23722" i="1"/>
  <c r="C23723" i="1"/>
  <c r="C23724" i="1"/>
  <c r="C23725" i="1"/>
  <c r="C23726" i="1"/>
  <c r="C23727" i="1"/>
  <c r="C23728" i="1"/>
  <c r="C23729" i="1"/>
  <c r="C23730" i="1"/>
  <c r="C23731" i="1"/>
  <c r="C23732" i="1"/>
  <c r="C23733" i="1"/>
  <c r="C23734" i="1"/>
  <c r="C23735" i="1"/>
  <c r="C23736" i="1"/>
  <c r="C23737" i="1"/>
  <c r="C23738" i="1"/>
  <c r="C23739" i="1"/>
  <c r="C23740" i="1"/>
  <c r="C23741" i="1"/>
  <c r="C23742" i="1"/>
  <c r="C23743" i="1"/>
  <c r="C23744" i="1"/>
  <c r="C23745" i="1"/>
  <c r="C23746" i="1"/>
  <c r="C23747" i="1"/>
  <c r="C23748" i="1"/>
  <c r="C23749" i="1"/>
  <c r="C23750" i="1"/>
  <c r="C23751" i="1"/>
  <c r="C23752" i="1"/>
  <c r="C23753" i="1"/>
  <c r="C23754" i="1"/>
  <c r="C23755" i="1"/>
  <c r="C23756" i="1"/>
  <c r="C23757" i="1"/>
  <c r="C23758" i="1"/>
  <c r="C23759" i="1"/>
  <c r="C23760" i="1"/>
  <c r="C23761" i="1"/>
  <c r="C23762" i="1"/>
  <c r="C23763" i="1"/>
  <c r="C23764" i="1"/>
  <c r="C23765" i="1"/>
  <c r="C23766" i="1"/>
  <c r="C23767" i="1"/>
  <c r="C23768" i="1"/>
  <c r="C23769" i="1"/>
  <c r="C23770" i="1"/>
  <c r="C23771" i="1"/>
  <c r="C23772" i="1"/>
  <c r="C23773" i="1"/>
  <c r="C23774" i="1"/>
  <c r="C23775" i="1"/>
  <c r="C23776" i="1"/>
  <c r="C23777" i="1"/>
  <c r="C23778" i="1"/>
  <c r="C23779" i="1"/>
  <c r="C23780" i="1"/>
  <c r="C23781" i="1"/>
  <c r="C23782" i="1"/>
  <c r="C23783" i="1"/>
  <c r="C23784" i="1"/>
  <c r="C23785" i="1"/>
  <c r="C23786" i="1"/>
  <c r="C23787" i="1"/>
  <c r="C23788" i="1"/>
  <c r="C23789" i="1"/>
  <c r="C23790" i="1"/>
  <c r="C23791" i="1"/>
  <c r="C23792" i="1"/>
  <c r="C23793" i="1"/>
  <c r="C23794" i="1"/>
  <c r="C23795" i="1"/>
  <c r="C23796" i="1"/>
  <c r="C23797" i="1"/>
  <c r="C23798" i="1"/>
  <c r="C23799" i="1"/>
  <c r="C23800" i="1"/>
  <c r="C23801" i="1"/>
  <c r="C23802" i="1"/>
  <c r="C23803" i="1"/>
  <c r="C23804" i="1"/>
  <c r="C23805" i="1"/>
  <c r="C23806" i="1"/>
  <c r="C23807" i="1"/>
  <c r="C23808" i="1"/>
  <c r="C23809" i="1"/>
  <c r="C23810" i="1"/>
  <c r="C23811" i="1"/>
  <c r="C23812" i="1"/>
  <c r="C23813" i="1"/>
  <c r="C23814" i="1"/>
  <c r="C23815" i="1"/>
  <c r="C23816" i="1"/>
  <c r="C23817" i="1"/>
  <c r="C23818" i="1"/>
  <c r="C23819" i="1"/>
  <c r="C23820" i="1"/>
  <c r="C23821" i="1"/>
  <c r="C23822" i="1"/>
  <c r="C23823" i="1"/>
  <c r="C23824" i="1"/>
  <c r="C23825" i="1"/>
  <c r="C23826" i="1"/>
  <c r="C23827" i="1"/>
  <c r="C23828" i="1"/>
  <c r="C23829" i="1"/>
  <c r="C23830" i="1"/>
  <c r="C23831" i="1"/>
  <c r="C23832" i="1"/>
  <c r="C23833" i="1"/>
  <c r="C23834" i="1"/>
  <c r="C23835" i="1"/>
  <c r="C23836" i="1"/>
  <c r="C23837" i="1"/>
  <c r="C23838" i="1"/>
  <c r="C23839" i="1"/>
  <c r="C23840" i="1"/>
  <c r="C23841" i="1"/>
  <c r="C23842" i="1"/>
  <c r="C23843" i="1"/>
  <c r="C23844" i="1"/>
  <c r="C23845" i="1"/>
  <c r="C23846" i="1"/>
  <c r="C23847" i="1"/>
  <c r="C23848" i="1"/>
  <c r="C23849" i="1"/>
  <c r="C23850" i="1"/>
  <c r="C23851" i="1"/>
  <c r="C23852" i="1"/>
  <c r="C23853" i="1"/>
  <c r="C23854" i="1"/>
  <c r="C23855" i="1"/>
  <c r="C23856" i="1"/>
  <c r="C23857" i="1"/>
  <c r="C23858" i="1"/>
  <c r="C23859" i="1"/>
  <c r="C23860" i="1"/>
  <c r="C23861" i="1"/>
  <c r="C23862" i="1"/>
  <c r="C23863" i="1"/>
  <c r="C23864" i="1"/>
  <c r="C23865" i="1"/>
  <c r="C23866" i="1"/>
  <c r="C23867" i="1"/>
  <c r="C23868" i="1"/>
  <c r="C23869" i="1"/>
  <c r="C23870" i="1"/>
  <c r="C23871" i="1"/>
  <c r="C23872" i="1"/>
  <c r="C23873" i="1"/>
  <c r="C23874" i="1"/>
  <c r="C23875" i="1"/>
  <c r="C23876" i="1"/>
  <c r="C23877" i="1"/>
  <c r="C23878" i="1"/>
  <c r="C23879" i="1"/>
  <c r="C23880" i="1"/>
  <c r="C23881" i="1"/>
  <c r="C23882" i="1"/>
  <c r="C23883" i="1"/>
  <c r="C23884" i="1"/>
  <c r="C23885" i="1"/>
  <c r="C23886" i="1"/>
  <c r="C23887" i="1"/>
  <c r="C23888" i="1"/>
  <c r="C23889" i="1"/>
  <c r="C23890" i="1"/>
  <c r="C23891" i="1"/>
  <c r="C23892" i="1"/>
  <c r="C23893" i="1"/>
  <c r="C23894" i="1"/>
  <c r="C23895" i="1"/>
  <c r="C23896" i="1"/>
  <c r="C23897" i="1"/>
  <c r="C23898" i="1"/>
  <c r="C23899" i="1"/>
  <c r="C23900" i="1"/>
  <c r="C23901" i="1"/>
  <c r="C23902" i="1"/>
  <c r="C23903" i="1"/>
  <c r="C23904" i="1"/>
  <c r="C23905" i="1"/>
  <c r="C23906" i="1"/>
  <c r="C23907" i="1"/>
  <c r="C23908" i="1"/>
  <c r="C23909" i="1"/>
  <c r="C23910" i="1"/>
  <c r="C23911" i="1"/>
  <c r="C23912" i="1"/>
  <c r="C23913" i="1"/>
  <c r="C23914" i="1"/>
  <c r="C23915" i="1"/>
  <c r="C23916" i="1"/>
  <c r="C23917" i="1"/>
  <c r="C23918" i="1"/>
  <c r="C23919" i="1"/>
  <c r="C23920" i="1"/>
  <c r="C23921" i="1"/>
  <c r="C23922" i="1"/>
  <c r="C23923" i="1"/>
  <c r="C23924" i="1"/>
  <c r="C23925" i="1"/>
  <c r="C23926" i="1"/>
  <c r="C23927" i="1"/>
  <c r="C23928" i="1"/>
  <c r="C23929" i="1"/>
  <c r="C23930" i="1"/>
  <c r="C23931" i="1"/>
  <c r="C23932" i="1"/>
  <c r="C23933" i="1"/>
  <c r="C23934" i="1"/>
  <c r="C23935" i="1"/>
  <c r="C23936" i="1"/>
  <c r="C23937" i="1"/>
  <c r="C23938" i="1"/>
  <c r="C23939" i="1"/>
  <c r="C23940" i="1"/>
  <c r="C23941" i="1"/>
  <c r="C23942" i="1"/>
  <c r="C23943" i="1"/>
  <c r="C23944" i="1"/>
  <c r="C23945" i="1"/>
  <c r="C23946" i="1"/>
  <c r="C23947" i="1"/>
  <c r="C23948" i="1"/>
  <c r="C23949" i="1"/>
  <c r="C23950" i="1"/>
  <c r="C23951" i="1"/>
  <c r="C23952" i="1"/>
  <c r="C23953" i="1"/>
  <c r="C23954" i="1"/>
  <c r="C23955" i="1"/>
  <c r="C23956" i="1"/>
  <c r="C23957" i="1"/>
  <c r="C23958" i="1"/>
  <c r="C23959" i="1"/>
  <c r="C23960" i="1"/>
  <c r="C23961" i="1"/>
  <c r="C23962" i="1"/>
  <c r="C23963" i="1"/>
  <c r="C23964" i="1"/>
  <c r="C23965" i="1"/>
  <c r="C23966" i="1"/>
  <c r="C23967" i="1"/>
  <c r="C23968" i="1"/>
  <c r="C23969" i="1"/>
  <c r="C23970" i="1"/>
  <c r="C23971" i="1"/>
  <c r="C23972" i="1"/>
  <c r="C23973" i="1"/>
  <c r="C23974" i="1"/>
  <c r="C23975" i="1"/>
  <c r="C23976" i="1"/>
  <c r="C23977" i="1"/>
  <c r="C23978" i="1"/>
  <c r="C23979" i="1"/>
  <c r="C23980" i="1"/>
  <c r="C23981" i="1"/>
  <c r="C23982" i="1"/>
  <c r="C23983" i="1"/>
  <c r="C23984" i="1"/>
  <c r="C23985" i="1"/>
  <c r="C23986" i="1"/>
  <c r="C23987" i="1"/>
  <c r="C23988" i="1"/>
  <c r="C23989" i="1"/>
  <c r="C23990" i="1"/>
  <c r="C23991" i="1"/>
  <c r="C23992" i="1"/>
  <c r="C23993" i="1"/>
  <c r="C23994" i="1"/>
  <c r="C23995" i="1"/>
  <c r="C23996" i="1"/>
  <c r="C23997" i="1"/>
  <c r="C23998" i="1"/>
  <c r="C23999" i="1"/>
  <c r="C24000" i="1"/>
  <c r="C24001" i="1"/>
  <c r="C24002" i="1"/>
  <c r="C24003" i="1"/>
  <c r="C24004" i="1"/>
  <c r="C24005" i="1"/>
  <c r="C24006" i="1"/>
  <c r="C24007" i="1"/>
  <c r="C24008" i="1"/>
  <c r="C24009" i="1"/>
  <c r="C24010" i="1"/>
  <c r="C24011" i="1"/>
  <c r="C24012" i="1"/>
  <c r="C24013" i="1"/>
  <c r="C24014" i="1"/>
  <c r="C24015" i="1"/>
  <c r="C24016" i="1"/>
  <c r="C24017" i="1"/>
  <c r="C24018" i="1"/>
  <c r="C24019" i="1"/>
  <c r="C24020" i="1"/>
  <c r="C24021" i="1"/>
  <c r="C24022" i="1"/>
  <c r="C24023" i="1"/>
  <c r="C24024" i="1"/>
  <c r="C24025" i="1"/>
  <c r="C24026" i="1"/>
  <c r="C24027" i="1"/>
  <c r="C24028" i="1"/>
  <c r="C24029" i="1"/>
  <c r="C24030" i="1"/>
  <c r="C24031" i="1"/>
  <c r="C24032" i="1"/>
  <c r="C24033" i="1"/>
  <c r="C24034" i="1"/>
  <c r="C24035" i="1"/>
  <c r="C24036" i="1"/>
  <c r="C24037" i="1"/>
  <c r="C24038" i="1"/>
  <c r="C24039" i="1"/>
  <c r="C24040" i="1"/>
  <c r="C24041" i="1"/>
  <c r="C24042" i="1"/>
  <c r="C24043" i="1"/>
  <c r="C24044" i="1"/>
  <c r="C24045" i="1"/>
  <c r="C24046" i="1"/>
  <c r="C24047" i="1"/>
  <c r="C24048" i="1"/>
  <c r="C24049" i="1"/>
  <c r="C24050" i="1"/>
  <c r="C24051" i="1"/>
  <c r="C24052" i="1"/>
  <c r="C24053" i="1"/>
  <c r="C24054" i="1"/>
  <c r="C24055" i="1"/>
  <c r="C24056" i="1"/>
  <c r="C24057" i="1"/>
  <c r="C24058" i="1"/>
  <c r="C24059" i="1"/>
  <c r="C24060" i="1"/>
  <c r="C24061" i="1"/>
  <c r="C24062" i="1"/>
  <c r="C24063" i="1"/>
  <c r="C24064" i="1"/>
  <c r="C24065" i="1"/>
  <c r="C24066" i="1"/>
  <c r="C24067" i="1"/>
  <c r="C24068" i="1"/>
  <c r="C24069" i="1"/>
  <c r="C24070" i="1"/>
  <c r="C24071" i="1"/>
  <c r="C24072" i="1"/>
  <c r="C24073" i="1"/>
  <c r="C24074" i="1"/>
  <c r="C24075" i="1"/>
  <c r="C24076" i="1"/>
  <c r="C24077" i="1"/>
  <c r="C24078" i="1"/>
  <c r="C24079" i="1"/>
  <c r="C24080" i="1"/>
  <c r="C24081" i="1"/>
  <c r="C24082" i="1"/>
  <c r="C24083" i="1"/>
  <c r="C24084" i="1"/>
  <c r="C24085" i="1"/>
  <c r="C24086" i="1"/>
  <c r="C24087" i="1"/>
  <c r="C24088" i="1"/>
  <c r="C24089" i="1"/>
  <c r="C24090" i="1"/>
  <c r="C24091" i="1"/>
  <c r="C24092" i="1"/>
  <c r="C24093" i="1"/>
  <c r="C24094" i="1"/>
  <c r="C24095" i="1"/>
  <c r="C24096" i="1"/>
  <c r="C24097" i="1"/>
  <c r="C24098" i="1"/>
  <c r="C24099" i="1"/>
  <c r="C24100" i="1"/>
  <c r="C24101" i="1"/>
  <c r="C24102" i="1"/>
  <c r="C24103" i="1"/>
  <c r="C24104" i="1"/>
  <c r="C24105" i="1"/>
  <c r="C24106" i="1"/>
  <c r="C24107" i="1"/>
  <c r="C24108" i="1"/>
  <c r="C24109" i="1"/>
  <c r="C24110" i="1"/>
  <c r="C24111" i="1"/>
  <c r="C24112" i="1"/>
  <c r="C24113" i="1"/>
  <c r="C24114" i="1"/>
  <c r="C24115" i="1"/>
  <c r="C24116" i="1"/>
  <c r="C24117" i="1"/>
  <c r="C24118" i="1"/>
  <c r="C24119" i="1"/>
  <c r="C24120" i="1"/>
  <c r="C24121" i="1"/>
  <c r="C24122" i="1"/>
  <c r="C24123" i="1"/>
  <c r="C24124" i="1"/>
  <c r="C24125" i="1"/>
  <c r="C24126" i="1"/>
  <c r="C24127" i="1"/>
  <c r="C24128" i="1"/>
  <c r="C24129" i="1"/>
  <c r="C24130" i="1"/>
  <c r="C24131" i="1"/>
  <c r="C24132" i="1"/>
  <c r="C24133" i="1"/>
  <c r="C24134" i="1"/>
  <c r="C24135" i="1"/>
  <c r="C24136" i="1"/>
  <c r="C24137" i="1"/>
  <c r="C24138" i="1"/>
  <c r="C24139" i="1"/>
  <c r="C24140" i="1"/>
  <c r="C24141" i="1"/>
  <c r="C24142" i="1"/>
  <c r="C24143" i="1"/>
  <c r="C24144" i="1"/>
  <c r="C24145" i="1"/>
  <c r="C24146" i="1"/>
  <c r="C24147" i="1"/>
  <c r="C24148" i="1"/>
  <c r="C24149" i="1"/>
  <c r="C24150" i="1"/>
  <c r="C24151" i="1"/>
  <c r="C24152" i="1"/>
  <c r="C24153" i="1"/>
  <c r="C24154" i="1"/>
  <c r="C24155" i="1"/>
  <c r="C24156" i="1"/>
  <c r="C24157" i="1"/>
  <c r="C24158" i="1"/>
  <c r="C24159" i="1"/>
  <c r="C24160" i="1"/>
  <c r="C24161" i="1"/>
  <c r="C24162" i="1"/>
  <c r="C24163" i="1"/>
  <c r="C24164" i="1"/>
  <c r="C24165" i="1"/>
  <c r="C24166" i="1"/>
  <c r="C24167" i="1"/>
  <c r="C24168" i="1"/>
  <c r="C24169" i="1"/>
  <c r="C24170" i="1"/>
  <c r="C24171" i="1"/>
  <c r="C24172" i="1"/>
  <c r="C24173" i="1"/>
  <c r="C24174" i="1"/>
  <c r="C24175" i="1"/>
  <c r="C24176" i="1"/>
  <c r="C24177" i="1"/>
  <c r="C12626"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07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260" i="1"/>
  <c r="B7" i="10" a="1"/>
  <c r="B7" i="10" s="1"/>
  <c r="B22" i="10" a="1"/>
  <c r="B22" i="10" s="1"/>
  <c r="B36" i="10" a="1"/>
  <c r="B36" i="10" s="1"/>
  <c r="B57" i="10" a="1"/>
  <c r="B57" i="10" s="1"/>
  <c r="B8" i="10" a="1"/>
  <c r="B8" i="10" s="1"/>
  <c r="B58" i="10" a="1"/>
  <c r="B58" i="10" s="1"/>
  <c r="B35" i="10" a="1"/>
  <c r="B35" i="10" s="1"/>
  <c r="B17" i="10" a="1"/>
  <c r="B17" i="10" s="1"/>
  <c r="B91" i="10" a="1"/>
  <c r="B91" i="10" s="1"/>
  <c r="B89" i="10" a="1"/>
  <c r="B89" i="10" s="1"/>
  <c r="B34" i="10" a="1"/>
  <c r="B34" i="10" s="1"/>
  <c r="B20" i="10" a="1"/>
  <c r="B20" i="10" s="1"/>
  <c r="B10" i="10" a="1"/>
  <c r="B10" i="10" s="1"/>
  <c r="B76" i="10" a="1"/>
  <c r="B76" i="10" s="1"/>
  <c r="B84" i="10" a="1"/>
  <c r="B84" i="10" s="1"/>
  <c r="B78" i="10" a="1"/>
  <c r="B78" i="10" s="1"/>
  <c r="B81" i="10" a="1"/>
  <c r="B81" i="10" s="1"/>
  <c r="B63" i="10" a="1"/>
  <c r="B63" i="10" s="1"/>
  <c r="B61" i="10" a="1"/>
  <c r="B61" i="10" s="1"/>
  <c r="B66" i="10" a="1"/>
  <c r="B66" i="10" s="1"/>
  <c r="B74" i="10" a="1"/>
  <c r="B74" i="10" s="1"/>
  <c r="B70" i="10" a="1"/>
  <c r="B70" i="10" s="1"/>
  <c r="B27" i="10" a="1"/>
  <c r="B27" i="10" s="1"/>
  <c r="B69" i="10" a="1"/>
  <c r="B69" i="10" s="1"/>
  <c r="B82" i="10" a="1"/>
  <c r="B82" i="10" s="1"/>
  <c r="B18" i="10" a="1"/>
  <c r="B18" i="10" s="1"/>
  <c r="B62" i="10" l="1" a="1"/>
  <c r="B62" i="10" s="1"/>
  <c r="B67" i="10" a="1"/>
  <c r="B67" i="10" s="1"/>
  <c r="B65" i="10" a="1"/>
  <c r="B65" i="10" s="1"/>
  <c r="B72" i="10" a="1"/>
  <c r="B72" i="10" s="1"/>
  <c r="B79" i="10" a="1"/>
  <c r="B79" i="10" s="1"/>
  <c r="B64" i="10" a="1"/>
  <c r="B64" i="10" s="1"/>
  <c r="B73" i="10" a="1"/>
  <c r="B73" i="10" s="1"/>
  <c r="B54" i="10" a="1"/>
  <c r="B54" i="10" s="1"/>
  <c r="B56" i="10" a="1"/>
  <c r="B56" i="10" s="1"/>
  <c r="B86" i="10" a="1"/>
  <c r="B86" i="10" s="1"/>
  <c r="B38" i="10" a="1"/>
  <c r="B38" i="10" s="1"/>
  <c r="B68" i="10" a="1"/>
  <c r="B68" i="10" s="1"/>
  <c r="B77" i="10" a="1"/>
  <c r="B77" i="10" s="1"/>
  <c r="B75" i="10" a="1"/>
  <c r="B75" i="10" s="1"/>
  <c r="B71" i="10" a="1"/>
  <c r="B71" i="10" s="1"/>
  <c r="B33" i="10" a="1"/>
  <c r="B33" i="10" s="1"/>
  <c r="B83" i="10" a="1"/>
  <c r="B83" i="10" s="1"/>
  <c r="B80" i="10" a="1"/>
  <c r="B80" i="10" s="1"/>
  <c r="B3" i="10" a="1"/>
  <c r="B3" i="10" s="1"/>
  <c r="B60" i="10" a="1"/>
  <c r="B60" i="10" s="1"/>
  <c r="B24" i="10" a="1"/>
  <c r="B24" i="10" s="1"/>
  <c r="B11" i="10" a="1"/>
  <c r="B11" i="10" s="1"/>
  <c r="B21" i="10" a="1"/>
  <c r="B21" i="10" s="1"/>
  <c r="B5" i="10" a="1"/>
  <c r="B5" i="10" s="1"/>
  <c r="B37" i="10" a="1"/>
  <c r="B37" i="10" s="1"/>
  <c r="B2" i="10" a="1"/>
  <c r="B2" i="10" s="1"/>
  <c r="B13" i="10" a="1"/>
  <c r="B13" i="10" s="1"/>
  <c r="B88" i="10" a="1"/>
  <c r="B88" i="10" s="1"/>
  <c r="B40" i="10" a="1"/>
  <c r="B40" i="10" s="1"/>
  <c r="B39" i="10" a="1"/>
  <c r="B39" i="10" s="1"/>
  <c r="B87" i="10" a="1"/>
  <c r="B87" i="10" s="1"/>
  <c r="B19" i="10" a="1"/>
  <c r="B19" i="10" s="1"/>
  <c r="B28" i="10" a="1"/>
  <c r="B28" i="10" s="1"/>
  <c r="B15" i="10" a="1"/>
  <c r="B15" i="10" s="1"/>
  <c r="B6" i="10" a="1"/>
  <c r="B6" i="10" s="1"/>
  <c r="B85" i="10" a="1"/>
  <c r="B85" i="10" s="1"/>
  <c r="B14" i="10" a="1"/>
  <c r="B14" i="10" s="1"/>
  <c r="B29" i="10" a="1"/>
  <c r="B29" i="10" s="1"/>
  <c r="B23" i="10" a="1"/>
  <c r="B23" i="10" s="1"/>
  <c r="B25" i="10" a="1"/>
  <c r="B25" i="10" s="1"/>
  <c r="B42" i="10" l="1" a="1"/>
  <c r="B42" i="10" s="1"/>
  <c r="B43" i="10" a="1"/>
  <c r="B43" i="10" s="1"/>
  <c r="B44" i="10" a="1"/>
  <c r="B44" i="10" s="1"/>
  <c r="B45" i="10" a="1"/>
  <c r="B45" i="10" s="1"/>
  <c r="B46" i="10" a="1"/>
  <c r="B46" i="10" s="1"/>
  <c r="B48" i="10" a="1"/>
  <c r="B48" i="10" s="1"/>
  <c r="B49" i="10" a="1"/>
  <c r="B49" i="10" s="1"/>
  <c r="B50" i="10" a="1"/>
  <c r="B50" i="10" s="1"/>
  <c r="B51" i="10" a="1"/>
  <c r="B51" i="10" s="1"/>
  <c r="B52" i="10" a="1"/>
  <c r="B52" i="10" s="1"/>
  <c r="B41" i="10" a="1"/>
  <c r="B41" i="10" s="1"/>
  <c r="B12" i="10" a="1"/>
  <c r="B12" i="10" s="1"/>
  <c r="B16" i="10" a="1"/>
  <c r="B16" i="10" s="1"/>
  <c r="B30" i="10" a="1"/>
  <c r="B30" i="10" s="1"/>
  <c r="B9" i="10" a="1"/>
  <c r="B9" i="10" s="1"/>
  <c r="B224" i="9" a="1"/>
  <c r="B224" i="9" s="1"/>
  <c r="B99" i="9" a="1"/>
  <c r="B99" i="9" s="1"/>
  <c r="B91" i="9" a="1"/>
  <c r="B91" i="9" s="1"/>
  <c r="J8350" i="1" s="1" a="1"/>
  <c r="J8350" i="1" s="1"/>
  <c r="B170" i="9" a="1"/>
  <c r="B170" i="9" s="1"/>
  <c r="B81" i="9" a="1"/>
  <c r="B81" i="9" s="1"/>
  <c r="B26" i="9"/>
  <c r="C26" i="9" s="1"/>
  <c r="J8354" i="1" l="1" a="1"/>
  <c r="J8354" i="1" s="1"/>
  <c r="J8380" i="1" a="1"/>
  <c r="J8380" i="1" s="1"/>
  <c r="J8379" i="1" a="1"/>
  <c r="J8379" i="1" s="1"/>
  <c r="J8378" i="1" a="1"/>
  <c r="J8378" i="1" s="1"/>
  <c r="J8330" i="1" a="1"/>
  <c r="J8330" i="1" s="1"/>
  <c r="J8326" i="1" a="1"/>
  <c r="J8326" i="1" s="1"/>
  <c r="J8329" i="1" a="1"/>
  <c r="J8329" i="1" s="1"/>
  <c r="J8332" i="1" a="1"/>
  <c r="J8332" i="1" s="1"/>
  <c r="J8328" i="1" a="1"/>
  <c r="J8328" i="1" s="1"/>
  <c r="J8331" i="1" a="1"/>
  <c r="J8331" i="1" s="1"/>
  <c r="J8327" i="1" a="1"/>
  <c r="J8327" i="1" s="1"/>
  <c r="B130" i="9" a="1"/>
  <c r="B130" i="9" s="1"/>
  <c r="B129" i="9" a="1"/>
  <c r="B129" i="9" s="1"/>
  <c r="B202" i="9" a="1"/>
  <c r="B202" i="9" s="1"/>
  <c r="B96" i="9" a="1"/>
  <c r="B96" i="9" s="1"/>
  <c r="B48" i="9" a="1"/>
  <c r="B48" i="9" s="1"/>
  <c r="B36" i="9" a="1"/>
  <c r="B36" i="9" s="1"/>
  <c r="B20" i="9" a="1"/>
  <c r="B20" i="9" s="1"/>
  <c r="B185" i="9" a="1"/>
  <c r="B185" i="9" s="1"/>
  <c r="B77" i="9" a="1"/>
  <c r="B77" i="9" s="1"/>
  <c r="B110" i="9" a="1"/>
  <c r="B110" i="9" s="1"/>
  <c r="B208" i="9" a="1"/>
  <c r="B208" i="9" s="1"/>
  <c r="B62" i="9" a="1"/>
  <c r="B62" i="9" s="1"/>
  <c r="B183" i="9" a="1"/>
  <c r="B183" i="9" s="1"/>
  <c r="B184" i="9" a="1"/>
  <c r="B184" i="9" s="1"/>
  <c r="J12626" i="1" l="1" a="1"/>
  <c r="J12626" i="1" s="1"/>
  <c r="J12627" i="1" a="1"/>
  <c r="J12627" i="1" s="1"/>
  <c r="J12628" i="1" a="1"/>
  <c r="J12628" i="1" s="1"/>
  <c r="J12629" i="1" a="1"/>
  <c r="J12629" i="1" s="1"/>
  <c r="J12630" i="1" a="1"/>
  <c r="J12630" i="1" s="1"/>
  <c r="J12631" i="1" a="1"/>
  <c r="J12631" i="1" s="1"/>
  <c r="J12632" i="1" a="1"/>
  <c r="J12632" i="1" s="1"/>
  <c r="J12633" i="1" a="1"/>
  <c r="J12633" i="1" s="1"/>
  <c r="J12634" i="1" a="1"/>
  <c r="J12634" i="1" s="1"/>
  <c r="J12635" i="1" a="1"/>
  <c r="J12635" i="1" s="1"/>
  <c r="J12636" i="1" a="1"/>
  <c r="J12636" i="1" s="1"/>
  <c r="J12637" i="1" a="1"/>
  <c r="J12637" i="1" s="1"/>
  <c r="J12638" i="1" a="1"/>
  <c r="J12638" i="1" s="1"/>
  <c r="J12639" i="1" a="1"/>
  <c r="J12639" i="1" s="1"/>
  <c r="J12640" i="1" a="1"/>
  <c r="J12640" i="1" s="1"/>
  <c r="J12641" i="1" a="1"/>
  <c r="J12641" i="1" s="1"/>
  <c r="J12642" i="1" a="1"/>
  <c r="J12642" i="1" s="1"/>
  <c r="J12643" i="1" a="1"/>
  <c r="J12643" i="1" s="1"/>
  <c r="J12644" i="1" a="1"/>
  <c r="J12644" i="1" s="1"/>
  <c r="J12645" i="1" a="1"/>
  <c r="J12645" i="1" s="1"/>
  <c r="J12646" i="1" a="1"/>
  <c r="J12646" i="1" s="1"/>
  <c r="J12647" i="1" a="1"/>
  <c r="J12647" i="1" s="1"/>
  <c r="J12648" i="1" a="1"/>
  <c r="J12648" i="1" s="1"/>
  <c r="J12649" i="1" a="1"/>
  <c r="J12649" i="1" s="1"/>
  <c r="J12650" i="1" a="1"/>
  <c r="J12650" i="1" s="1"/>
  <c r="J12651" i="1" a="1"/>
  <c r="J12651" i="1" s="1"/>
  <c r="J12652" i="1" a="1"/>
  <c r="J12652" i="1" s="1"/>
  <c r="J12653" i="1" a="1"/>
  <c r="J12653" i="1" s="1"/>
  <c r="J12654" i="1" a="1"/>
  <c r="J12654" i="1" s="1"/>
  <c r="J12655" i="1" a="1"/>
  <c r="J12655" i="1" s="1"/>
  <c r="J12656" i="1" a="1"/>
  <c r="J12656" i="1" s="1"/>
  <c r="J12657" i="1" a="1"/>
  <c r="J12657" i="1" s="1"/>
  <c r="J12658" i="1" a="1"/>
  <c r="J12658" i="1" s="1"/>
  <c r="J12659" i="1" a="1"/>
  <c r="J12659" i="1" s="1"/>
  <c r="J12660" i="1" a="1"/>
  <c r="J12660" i="1" s="1"/>
  <c r="J12661" i="1" a="1"/>
  <c r="J12661" i="1" s="1"/>
  <c r="J12662" i="1" a="1"/>
  <c r="J12662" i="1" s="1"/>
  <c r="J12663" i="1" a="1"/>
  <c r="J12663" i="1" s="1"/>
  <c r="J12664" i="1" a="1"/>
  <c r="J12664" i="1" s="1"/>
  <c r="J12665" i="1" a="1"/>
  <c r="J12665" i="1" s="1"/>
  <c r="J12666" i="1" a="1"/>
  <c r="J12666" i="1" s="1"/>
  <c r="J12667" i="1" a="1"/>
  <c r="J12667" i="1" s="1"/>
  <c r="J12668" i="1" a="1"/>
  <c r="J12668" i="1" s="1"/>
  <c r="J12669" i="1" a="1"/>
  <c r="J12669" i="1" s="1"/>
  <c r="J12670" i="1" a="1"/>
  <c r="J12670" i="1" s="1"/>
  <c r="J12671" i="1" a="1"/>
  <c r="J12671" i="1" s="1"/>
  <c r="J12672" i="1" a="1"/>
  <c r="J12672" i="1" s="1"/>
  <c r="J12673" i="1" a="1"/>
  <c r="J12673" i="1" s="1"/>
  <c r="J12674" i="1" a="1"/>
  <c r="J12674" i="1" s="1"/>
  <c r="J12675" i="1" a="1"/>
  <c r="J12675" i="1" s="1"/>
  <c r="J12676" i="1" a="1"/>
  <c r="J12676" i="1" s="1"/>
  <c r="J12677" i="1" a="1"/>
  <c r="J12677" i="1" s="1"/>
  <c r="J12678" i="1" a="1"/>
  <c r="J12678" i="1" s="1"/>
  <c r="J12679" i="1" a="1"/>
  <c r="J12679" i="1" s="1"/>
  <c r="J12680" i="1" a="1"/>
  <c r="J12680" i="1" s="1"/>
  <c r="J12681" i="1" a="1"/>
  <c r="J12681" i="1" s="1"/>
  <c r="J12682" i="1" a="1"/>
  <c r="J12682" i="1" s="1"/>
  <c r="J12683" i="1" a="1"/>
  <c r="J12683" i="1" s="1"/>
  <c r="J12684" i="1" a="1"/>
  <c r="J12684" i="1" s="1"/>
  <c r="J12685" i="1" a="1"/>
  <c r="J12685" i="1" s="1"/>
  <c r="J12686" i="1" a="1"/>
  <c r="J12686" i="1" s="1"/>
  <c r="J12687" i="1" a="1"/>
  <c r="J12687" i="1" s="1"/>
  <c r="J12688" i="1" a="1"/>
  <c r="J12688" i="1" s="1"/>
  <c r="J12689" i="1" a="1"/>
  <c r="J12689" i="1" s="1"/>
  <c r="J12690" i="1" a="1"/>
  <c r="J12690" i="1" s="1"/>
  <c r="J12691" i="1" a="1"/>
  <c r="J12691" i="1" s="1"/>
  <c r="J12692" i="1" a="1"/>
  <c r="J12692" i="1" s="1"/>
  <c r="J12693" i="1" a="1"/>
  <c r="J12693" i="1" s="1"/>
  <c r="J12694" i="1" a="1"/>
  <c r="J12694" i="1" s="1"/>
  <c r="J12695" i="1" a="1"/>
  <c r="J12695" i="1" s="1"/>
  <c r="J12696" i="1" a="1"/>
  <c r="J12696" i="1" s="1"/>
  <c r="J12697" i="1" a="1"/>
  <c r="J12697" i="1" s="1"/>
  <c r="J12698" i="1" a="1"/>
  <c r="J12698" i="1" s="1"/>
  <c r="J12699" i="1" a="1"/>
  <c r="J12699" i="1" s="1"/>
  <c r="J12700" i="1" a="1"/>
  <c r="J12700" i="1" s="1"/>
  <c r="J12701" i="1" a="1"/>
  <c r="J12701" i="1" s="1"/>
  <c r="J12702" i="1" a="1"/>
  <c r="J12702" i="1" s="1"/>
  <c r="J12703" i="1" a="1"/>
  <c r="J12703" i="1" s="1"/>
  <c r="J12704" i="1" a="1"/>
  <c r="J12704" i="1" s="1"/>
  <c r="J12705" i="1" a="1"/>
  <c r="J12705" i="1" s="1"/>
  <c r="J12706" i="1" a="1"/>
  <c r="J12706" i="1" s="1"/>
  <c r="J12707" i="1" a="1"/>
  <c r="J12707" i="1" s="1"/>
  <c r="J12708" i="1" a="1"/>
  <c r="J12708" i="1" s="1"/>
  <c r="J12709" i="1" a="1"/>
  <c r="J12709" i="1" s="1"/>
  <c r="J12710" i="1" a="1"/>
  <c r="J12710" i="1" s="1"/>
  <c r="J12711" i="1" a="1"/>
  <c r="J12711" i="1" s="1"/>
  <c r="J12712" i="1" a="1"/>
  <c r="J12712" i="1" s="1"/>
  <c r="J12713" i="1" a="1"/>
  <c r="J12713" i="1" s="1"/>
  <c r="J12714" i="1" a="1"/>
  <c r="J12714" i="1" s="1"/>
  <c r="J12715" i="1" a="1"/>
  <c r="J12715" i="1" s="1"/>
  <c r="J12716" i="1" a="1"/>
  <c r="J12716" i="1" s="1"/>
  <c r="J12717" i="1" a="1"/>
  <c r="J12717" i="1" s="1"/>
  <c r="J12718" i="1" a="1"/>
  <c r="J12718" i="1" s="1"/>
  <c r="J12719" i="1" a="1"/>
  <c r="J12719" i="1" s="1"/>
  <c r="J12720" i="1" a="1"/>
  <c r="J12720" i="1" s="1"/>
  <c r="J12721" i="1" a="1"/>
  <c r="J12721" i="1" s="1"/>
  <c r="J12722" i="1" a="1"/>
  <c r="J12722" i="1" s="1"/>
  <c r="J12723" i="1" a="1"/>
  <c r="J12723" i="1" s="1"/>
  <c r="J12724" i="1" a="1"/>
  <c r="J12724" i="1" s="1"/>
  <c r="J12725" i="1" a="1"/>
  <c r="J12725" i="1" s="1"/>
  <c r="J12726" i="1" a="1"/>
  <c r="J12726" i="1" s="1"/>
  <c r="J12727" i="1" a="1"/>
  <c r="J12727" i="1" s="1"/>
  <c r="J12728" i="1" a="1"/>
  <c r="J12728" i="1" s="1"/>
  <c r="J12729" i="1" a="1"/>
  <c r="J12729" i="1" s="1"/>
  <c r="J12730" i="1" a="1"/>
  <c r="J12730" i="1" s="1"/>
  <c r="J12731" i="1" a="1"/>
  <c r="J12731" i="1" s="1"/>
  <c r="J12732" i="1" a="1"/>
  <c r="J12732" i="1" s="1"/>
  <c r="J12733" i="1" a="1"/>
  <c r="J12733" i="1" s="1"/>
  <c r="J12734" i="1" a="1"/>
  <c r="J12734" i="1" s="1"/>
  <c r="J12735" i="1" a="1"/>
  <c r="J12735" i="1" s="1"/>
  <c r="J12736" i="1" a="1"/>
  <c r="J12736" i="1" s="1"/>
  <c r="J12737" i="1" a="1"/>
  <c r="J12737" i="1" s="1"/>
  <c r="J12738" i="1" a="1"/>
  <c r="J12738" i="1" s="1"/>
  <c r="J12739" i="1" a="1"/>
  <c r="J12739" i="1" s="1"/>
  <c r="J12740" i="1" a="1"/>
  <c r="J12740" i="1" s="1"/>
  <c r="J12741" i="1" a="1"/>
  <c r="J12741" i="1" s="1"/>
  <c r="J12742" i="1" a="1"/>
  <c r="J12742" i="1" s="1"/>
  <c r="J12743" i="1" a="1"/>
  <c r="J12743" i="1" s="1"/>
  <c r="J12744" i="1" a="1"/>
  <c r="J12744" i="1" s="1"/>
  <c r="J12745" i="1" a="1"/>
  <c r="J12745" i="1" s="1"/>
  <c r="J12746" i="1" a="1"/>
  <c r="J12746" i="1" s="1"/>
  <c r="J12747" i="1" a="1"/>
  <c r="J12747" i="1" s="1"/>
  <c r="J12748" i="1" a="1"/>
  <c r="J12748" i="1" s="1"/>
  <c r="J12749" i="1" a="1"/>
  <c r="J12749" i="1" s="1"/>
  <c r="J12750" i="1" a="1"/>
  <c r="J12750" i="1" s="1"/>
  <c r="J12751" i="1" a="1"/>
  <c r="J12751" i="1" s="1"/>
  <c r="J12752" i="1" a="1"/>
  <c r="J12752" i="1" s="1"/>
  <c r="J12753" i="1" a="1"/>
  <c r="J12753" i="1" s="1"/>
  <c r="J12754" i="1" a="1"/>
  <c r="J12754" i="1" s="1"/>
  <c r="J12755" i="1" a="1"/>
  <c r="J12755" i="1" s="1"/>
  <c r="J12756" i="1" a="1"/>
  <c r="J12756" i="1" s="1"/>
  <c r="J12757" i="1" a="1"/>
  <c r="J12757" i="1" s="1"/>
  <c r="J12758" i="1" a="1"/>
  <c r="J12758" i="1" s="1"/>
  <c r="J12759" i="1" a="1"/>
  <c r="J12759" i="1" s="1"/>
  <c r="J12760" i="1" a="1"/>
  <c r="J12760" i="1" s="1"/>
  <c r="J12761" i="1" a="1"/>
  <c r="J12761" i="1" s="1"/>
  <c r="J12762" i="1" a="1"/>
  <c r="J12762" i="1" s="1"/>
  <c r="J12763" i="1" a="1"/>
  <c r="J12763" i="1" s="1"/>
  <c r="J12764" i="1" a="1"/>
  <c r="J12764" i="1" s="1"/>
  <c r="J12765" i="1" a="1"/>
  <c r="J12765" i="1" s="1"/>
  <c r="J12766" i="1" a="1"/>
  <c r="J12766" i="1" s="1"/>
  <c r="J12767" i="1" a="1"/>
  <c r="J12767" i="1" s="1"/>
  <c r="J12768" i="1" a="1"/>
  <c r="J12768" i="1" s="1"/>
  <c r="J12769" i="1" a="1"/>
  <c r="J12769" i="1" s="1"/>
  <c r="J12770" i="1" a="1"/>
  <c r="J12770" i="1" s="1"/>
  <c r="J12771" i="1" a="1"/>
  <c r="J12771" i="1" s="1"/>
  <c r="J12772" i="1" a="1"/>
  <c r="J12772" i="1" s="1"/>
  <c r="J12773" i="1" a="1"/>
  <c r="J12773" i="1" s="1"/>
  <c r="J12774" i="1" a="1"/>
  <c r="J12774" i="1" s="1"/>
  <c r="J12775" i="1" a="1"/>
  <c r="J12775" i="1" s="1"/>
  <c r="J12776" i="1" a="1"/>
  <c r="J12776" i="1" s="1"/>
  <c r="J12777" i="1" a="1"/>
  <c r="J12777" i="1" s="1"/>
  <c r="J12778" i="1" a="1"/>
  <c r="J12778" i="1" s="1"/>
  <c r="J12779" i="1" a="1"/>
  <c r="J12779" i="1" s="1"/>
  <c r="J12780" i="1" a="1"/>
  <c r="J12780" i="1" s="1"/>
  <c r="J12781" i="1" a="1"/>
  <c r="J12781" i="1" s="1"/>
  <c r="J12782" i="1" a="1"/>
  <c r="J12782" i="1" s="1"/>
  <c r="J12783" i="1" a="1"/>
  <c r="J12783" i="1" s="1"/>
  <c r="J12784" i="1" a="1"/>
  <c r="J12784" i="1" s="1"/>
  <c r="J12785" i="1" a="1"/>
  <c r="J12785" i="1" s="1"/>
  <c r="J12786" i="1" a="1"/>
  <c r="J12786" i="1" s="1"/>
  <c r="J12787" i="1" a="1"/>
  <c r="J12787" i="1" s="1"/>
  <c r="J12788" i="1" a="1"/>
  <c r="J12788" i="1" s="1"/>
  <c r="J12789" i="1" a="1"/>
  <c r="J12789" i="1" s="1"/>
  <c r="J12790" i="1" a="1"/>
  <c r="J12790" i="1" s="1"/>
  <c r="J12791" i="1" a="1"/>
  <c r="J12791" i="1" s="1"/>
  <c r="J12792" i="1" a="1"/>
  <c r="J12792" i="1" s="1"/>
  <c r="J12793" i="1" a="1"/>
  <c r="J12793" i="1" s="1"/>
  <c r="J12794" i="1" a="1"/>
  <c r="J12794" i="1" s="1"/>
  <c r="J12795" i="1" a="1"/>
  <c r="J12795" i="1" s="1"/>
  <c r="J12796" i="1" a="1"/>
  <c r="J12796" i="1" s="1"/>
  <c r="J12797" i="1" a="1"/>
  <c r="J12797" i="1" s="1"/>
  <c r="J12798" i="1" a="1"/>
  <c r="J12798" i="1" s="1"/>
  <c r="J12799" i="1" a="1"/>
  <c r="J12799" i="1" s="1"/>
  <c r="J12800" i="1" a="1"/>
  <c r="J12800" i="1" s="1"/>
  <c r="J12801" i="1" a="1"/>
  <c r="J12801" i="1" s="1"/>
  <c r="J12802" i="1" a="1"/>
  <c r="J12802" i="1" s="1"/>
  <c r="J12803" i="1" a="1"/>
  <c r="J12803" i="1" s="1"/>
  <c r="J12804" i="1" a="1"/>
  <c r="J12804" i="1" s="1"/>
  <c r="J12805" i="1" a="1"/>
  <c r="J12805" i="1" s="1"/>
  <c r="J12806" i="1" a="1"/>
  <c r="J12806" i="1" s="1"/>
  <c r="J12807" i="1" a="1"/>
  <c r="J12807" i="1" s="1"/>
  <c r="J12808" i="1" a="1"/>
  <c r="J12808" i="1" s="1"/>
  <c r="J12809" i="1" a="1"/>
  <c r="J12809" i="1" s="1"/>
  <c r="J12810" i="1" a="1"/>
  <c r="J12810" i="1" s="1"/>
  <c r="J12811" i="1" a="1"/>
  <c r="J12811" i="1" s="1"/>
  <c r="J12812" i="1" a="1"/>
  <c r="J12812" i="1" s="1"/>
  <c r="J12813" i="1" a="1"/>
  <c r="J12813" i="1" s="1"/>
  <c r="J12814" i="1" a="1"/>
  <c r="J12814" i="1" s="1"/>
  <c r="J12815" i="1" a="1"/>
  <c r="J12815" i="1" s="1"/>
  <c r="J12816" i="1" a="1"/>
  <c r="J12816" i="1" s="1"/>
  <c r="J12817" i="1" a="1"/>
  <c r="J12817" i="1" s="1"/>
  <c r="J12818" i="1" a="1"/>
  <c r="J12818" i="1" s="1"/>
  <c r="J12819" i="1" a="1"/>
  <c r="J12819" i="1" s="1"/>
  <c r="J12820" i="1" a="1"/>
  <c r="J12820" i="1" s="1"/>
  <c r="J12821" i="1" a="1"/>
  <c r="J12821" i="1" s="1"/>
  <c r="J12822" i="1" a="1"/>
  <c r="J12822" i="1" s="1"/>
  <c r="J12823" i="1" a="1"/>
  <c r="J12823" i="1" s="1"/>
  <c r="J12824" i="1" a="1"/>
  <c r="J12824" i="1" s="1"/>
  <c r="J12825" i="1" a="1"/>
  <c r="J12825" i="1" s="1"/>
  <c r="J12826" i="1" a="1"/>
  <c r="J12826" i="1" s="1"/>
  <c r="J12827" i="1" a="1"/>
  <c r="J12827" i="1" s="1"/>
  <c r="J12828" i="1" a="1"/>
  <c r="J12828" i="1" s="1"/>
  <c r="J12829" i="1" a="1"/>
  <c r="J12829" i="1" s="1"/>
  <c r="J12830" i="1" a="1"/>
  <c r="J12830" i="1" s="1"/>
  <c r="J12831" i="1" a="1"/>
  <c r="J12831" i="1" s="1"/>
  <c r="J12832" i="1" a="1"/>
  <c r="J12832" i="1" s="1"/>
  <c r="J12833" i="1" a="1"/>
  <c r="J12833" i="1" s="1"/>
  <c r="J12834" i="1" a="1"/>
  <c r="J12834" i="1" s="1"/>
  <c r="J12835" i="1" a="1"/>
  <c r="J12835" i="1" s="1"/>
  <c r="J12836" i="1" a="1"/>
  <c r="J12836" i="1" s="1"/>
  <c r="J12837" i="1" a="1"/>
  <c r="J12837" i="1" s="1"/>
  <c r="J12838" i="1" a="1"/>
  <c r="J12838" i="1" s="1"/>
  <c r="J12839" i="1" a="1"/>
  <c r="J12839" i="1" s="1"/>
  <c r="J12840" i="1" a="1"/>
  <c r="J12840" i="1" s="1"/>
  <c r="J12841" i="1" a="1"/>
  <c r="J12841" i="1" s="1"/>
  <c r="J12842" i="1" a="1"/>
  <c r="J12842" i="1" s="1"/>
  <c r="J12843" i="1" a="1"/>
  <c r="J12843" i="1" s="1"/>
  <c r="J12844" i="1" a="1"/>
  <c r="J12844" i="1" s="1"/>
  <c r="J12845" i="1" a="1"/>
  <c r="J12845" i="1" s="1"/>
  <c r="J12846" i="1" a="1"/>
  <c r="J12846" i="1" s="1"/>
  <c r="J12847" i="1" a="1"/>
  <c r="J12847" i="1" s="1"/>
  <c r="J12848" i="1" a="1"/>
  <c r="J12848" i="1" s="1"/>
  <c r="J12849" i="1" a="1"/>
  <c r="J12849" i="1" s="1"/>
  <c r="J12850" i="1" a="1"/>
  <c r="J12850" i="1" s="1"/>
  <c r="J12851" i="1" a="1"/>
  <c r="J12851" i="1" s="1"/>
  <c r="J12852" i="1" a="1"/>
  <c r="J12852" i="1" s="1"/>
  <c r="J12853" i="1" a="1"/>
  <c r="J12853" i="1" s="1"/>
  <c r="J12854" i="1" a="1"/>
  <c r="J12854" i="1" s="1"/>
  <c r="J12855" i="1" a="1"/>
  <c r="J12855" i="1" s="1"/>
  <c r="J12856" i="1" a="1"/>
  <c r="J12856" i="1" s="1"/>
  <c r="J12857" i="1" a="1"/>
  <c r="J12857" i="1" s="1"/>
  <c r="J12858" i="1" a="1"/>
  <c r="J12858" i="1" s="1"/>
  <c r="J12859" i="1" a="1"/>
  <c r="J12859" i="1" s="1"/>
  <c r="J12860" i="1" a="1"/>
  <c r="J12860" i="1" s="1"/>
  <c r="J12861" i="1" a="1"/>
  <c r="J12861" i="1" s="1"/>
  <c r="J12862" i="1" a="1"/>
  <c r="J12862" i="1" s="1"/>
  <c r="J12863" i="1" a="1"/>
  <c r="J12863" i="1" s="1"/>
  <c r="J12864" i="1" a="1"/>
  <c r="J12864" i="1" s="1"/>
  <c r="J12865" i="1" a="1"/>
  <c r="J12865" i="1" s="1"/>
  <c r="J12866" i="1" a="1"/>
  <c r="J12866" i="1" s="1"/>
  <c r="J12867" i="1" a="1"/>
  <c r="J12867" i="1" s="1"/>
  <c r="J12868" i="1" a="1"/>
  <c r="J12868" i="1" s="1"/>
  <c r="J12869" i="1" a="1"/>
  <c r="J12869" i="1" s="1"/>
  <c r="J12870" i="1" a="1"/>
  <c r="J12870" i="1" s="1"/>
  <c r="J12871" i="1" a="1"/>
  <c r="J12871" i="1" s="1"/>
  <c r="J12872" i="1" a="1"/>
  <c r="J12872" i="1" s="1"/>
  <c r="J12873" i="1" a="1"/>
  <c r="J12873" i="1" s="1"/>
  <c r="J12874" i="1" a="1"/>
  <c r="J12874" i="1" s="1"/>
  <c r="J12875" i="1" a="1"/>
  <c r="J12875" i="1" s="1"/>
  <c r="J12876" i="1" a="1"/>
  <c r="J12876" i="1" s="1"/>
  <c r="J12877" i="1" a="1"/>
  <c r="J12877" i="1" s="1"/>
  <c r="J12878" i="1" a="1"/>
  <c r="J12878" i="1" s="1"/>
  <c r="J12879" i="1" a="1"/>
  <c r="J12879" i="1" s="1"/>
  <c r="J12880" i="1" a="1"/>
  <c r="J12880" i="1" s="1"/>
  <c r="J12881" i="1" a="1"/>
  <c r="J12881" i="1" s="1"/>
  <c r="J12882" i="1" a="1"/>
  <c r="J12882" i="1" s="1"/>
  <c r="J12883" i="1" a="1"/>
  <c r="J12883" i="1" s="1"/>
  <c r="J12884" i="1" a="1"/>
  <c r="J12884" i="1" s="1"/>
  <c r="J12885" i="1" a="1"/>
  <c r="J12885" i="1" s="1"/>
  <c r="J12886" i="1" a="1"/>
  <c r="J12886" i="1" s="1"/>
  <c r="J12887" i="1" a="1"/>
  <c r="J12887" i="1" s="1"/>
  <c r="J12888" i="1" a="1"/>
  <c r="J12888" i="1" s="1"/>
  <c r="J12889" i="1" a="1"/>
  <c r="J12889" i="1" s="1"/>
  <c r="J12890" i="1" a="1"/>
  <c r="J12890" i="1" s="1"/>
  <c r="J12891" i="1" a="1"/>
  <c r="J12891" i="1" s="1"/>
  <c r="J12892" i="1" a="1"/>
  <c r="J12892" i="1" s="1"/>
  <c r="J12893" i="1" a="1"/>
  <c r="J12893" i="1" s="1"/>
  <c r="J12894" i="1" a="1"/>
  <c r="J12894" i="1" s="1"/>
  <c r="J12895" i="1" a="1"/>
  <c r="J12895" i="1" s="1"/>
  <c r="J12896" i="1" a="1"/>
  <c r="J12896" i="1" s="1"/>
  <c r="J12897" i="1" a="1"/>
  <c r="J12897" i="1" s="1"/>
  <c r="J12898" i="1" a="1"/>
  <c r="J12898" i="1" s="1"/>
  <c r="J12899" i="1" a="1"/>
  <c r="J12899" i="1" s="1"/>
  <c r="J12900" i="1" a="1"/>
  <c r="J12900" i="1" s="1"/>
  <c r="J12901" i="1" a="1"/>
  <c r="J12901" i="1" s="1"/>
  <c r="J12902" i="1" a="1"/>
  <c r="J12902" i="1" s="1"/>
  <c r="J12903" i="1" a="1"/>
  <c r="J12903" i="1" s="1"/>
  <c r="J12904" i="1" a="1"/>
  <c r="J12904" i="1" s="1"/>
  <c r="J12905" i="1" a="1"/>
  <c r="J12905" i="1" s="1"/>
  <c r="J12906" i="1" a="1"/>
  <c r="J12906" i="1" s="1"/>
  <c r="J12907" i="1" a="1"/>
  <c r="J12907" i="1" s="1"/>
  <c r="J12908" i="1" a="1"/>
  <c r="J12908" i="1" s="1"/>
  <c r="J12909" i="1" a="1"/>
  <c r="J12909" i="1" s="1"/>
  <c r="J12910" i="1" a="1"/>
  <c r="J12910" i="1" s="1"/>
  <c r="J12911" i="1" a="1"/>
  <c r="J12911" i="1" s="1"/>
  <c r="J12912" i="1" a="1"/>
  <c r="J12912" i="1" s="1"/>
  <c r="J12913" i="1" a="1"/>
  <c r="J12913" i="1" s="1"/>
  <c r="J12914" i="1" a="1"/>
  <c r="J12914" i="1" s="1"/>
  <c r="J12915" i="1" a="1"/>
  <c r="J12915" i="1" s="1"/>
  <c r="J12916" i="1" a="1"/>
  <c r="J12916" i="1" s="1"/>
  <c r="J12917" i="1" a="1"/>
  <c r="J12917" i="1" s="1"/>
  <c r="J12918" i="1" a="1"/>
  <c r="J12918" i="1" s="1"/>
  <c r="J12919" i="1" a="1"/>
  <c r="J12919" i="1" s="1"/>
  <c r="J12920" i="1" a="1"/>
  <c r="J12920" i="1" s="1"/>
  <c r="J12921" i="1" a="1"/>
  <c r="J12921" i="1" s="1"/>
  <c r="J12922" i="1" a="1"/>
  <c r="J12922" i="1" s="1"/>
  <c r="J12923" i="1" a="1"/>
  <c r="J12923" i="1" s="1"/>
  <c r="J12924" i="1" a="1"/>
  <c r="J12924" i="1" s="1"/>
  <c r="J12925" i="1" a="1"/>
  <c r="J12925" i="1" s="1"/>
  <c r="J12926" i="1" a="1"/>
  <c r="J12926" i="1" s="1"/>
  <c r="J12927" i="1" a="1"/>
  <c r="J12927" i="1" s="1"/>
  <c r="J12928" i="1" a="1"/>
  <c r="J12928" i="1" s="1"/>
  <c r="J12929" i="1" a="1"/>
  <c r="J12929" i="1" s="1"/>
  <c r="J12930" i="1" a="1"/>
  <c r="J12930" i="1" s="1"/>
  <c r="J12931" i="1" a="1"/>
  <c r="J12931" i="1" s="1"/>
  <c r="J12932" i="1" a="1"/>
  <c r="J12932" i="1" s="1"/>
  <c r="J12933" i="1" a="1"/>
  <c r="J12933" i="1" s="1"/>
  <c r="J12934" i="1" a="1"/>
  <c r="J12934" i="1" s="1"/>
  <c r="J12935" i="1" a="1"/>
  <c r="J12935" i="1" s="1"/>
  <c r="J12936" i="1" a="1"/>
  <c r="J12936" i="1" s="1"/>
  <c r="J12937" i="1" a="1"/>
  <c r="J12937" i="1" s="1"/>
  <c r="J12938" i="1" a="1"/>
  <c r="J12938" i="1" s="1"/>
  <c r="J12939" i="1" a="1"/>
  <c r="J12939" i="1" s="1"/>
  <c r="J12940" i="1" a="1"/>
  <c r="J12940" i="1" s="1"/>
  <c r="J12941" i="1" a="1"/>
  <c r="J12941" i="1" s="1"/>
  <c r="J12942" i="1" a="1"/>
  <c r="J12942" i="1" s="1"/>
  <c r="J12943" i="1" a="1"/>
  <c r="J12943" i="1" s="1"/>
  <c r="J12944" i="1" a="1"/>
  <c r="J12944" i="1" s="1"/>
  <c r="J12945" i="1" a="1"/>
  <c r="J12945" i="1" s="1"/>
  <c r="J12946" i="1" a="1"/>
  <c r="J12946" i="1" s="1"/>
  <c r="J12947" i="1" a="1"/>
  <c r="J12947" i="1" s="1"/>
  <c r="J12948" i="1" a="1"/>
  <c r="J12948" i="1" s="1"/>
  <c r="J12949" i="1" a="1"/>
  <c r="J12949" i="1" s="1"/>
  <c r="J12950" i="1" a="1"/>
  <c r="J12950" i="1" s="1"/>
  <c r="J12951" i="1" a="1"/>
  <c r="J12951" i="1" s="1"/>
  <c r="J12952" i="1" a="1"/>
  <c r="J12952" i="1" s="1"/>
  <c r="J12953" i="1" a="1"/>
  <c r="J12953" i="1" s="1"/>
  <c r="J12954" i="1" a="1"/>
  <c r="J12954" i="1" s="1"/>
  <c r="J12955" i="1" a="1"/>
  <c r="J12955" i="1" s="1"/>
  <c r="J12956" i="1" a="1"/>
  <c r="J12956" i="1" s="1"/>
  <c r="J12957" i="1" a="1"/>
  <c r="J12957" i="1" s="1"/>
  <c r="J12958" i="1" a="1"/>
  <c r="J12958" i="1" s="1"/>
  <c r="J12959" i="1" a="1"/>
  <c r="J12959" i="1" s="1"/>
  <c r="J12960" i="1" a="1"/>
  <c r="J12960" i="1" s="1"/>
  <c r="J12961" i="1" a="1"/>
  <c r="J12961" i="1" s="1"/>
  <c r="J12962" i="1" a="1"/>
  <c r="J12962" i="1" s="1"/>
  <c r="J12963" i="1" a="1"/>
  <c r="J12963" i="1" s="1"/>
  <c r="J12964" i="1" a="1"/>
  <c r="J12964" i="1" s="1"/>
  <c r="J12965" i="1" a="1"/>
  <c r="J12965" i="1" s="1"/>
  <c r="J12966" i="1" a="1"/>
  <c r="J12966" i="1" s="1"/>
  <c r="J12967" i="1" a="1"/>
  <c r="J12967" i="1" s="1"/>
  <c r="J12968" i="1" a="1"/>
  <c r="J12968" i="1" s="1"/>
  <c r="J12969" i="1" a="1"/>
  <c r="J12969" i="1" s="1"/>
  <c r="J12970" i="1" a="1"/>
  <c r="J12970" i="1" s="1"/>
  <c r="J12971" i="1" a="1"/>
  <c r="J12971" i="1" s="1"/>
  <c r="J12972" i="1" a="1"/>
  <c r="J12972" i="1" s="1"/>
  <c r="J12973" i="1" a="1"/>
  <c r="J12973" i="1" s="1"/>
  <c r="J12974" i="1" a="1"/>
  <c r="J12974" i="1" s="1"/>
  <c r="J12975" i="1" a="1"/>
  <c r="J12975" i="1" s="1"/>
  <c r="J12976" i="1" a="1"/>
  <c r="J12976" i="1" s="1"/>
  <c r="J12977" i="1" a="1"/>
  <c r="J12977" i="1" s="1"/>
  <c r="J12978" i="1" a="1"/>
  <c r="J12978" i="1" s="1"/>
  <c r="J12979" i="1" a="1"/>
  <c r="J12979" i="1" s="1"/>
  <c r="J12980" i="1" a="1"/>
  <c r="J12980" i="1" s="1"/>
  <c r="J12981" i="1" a="1"/>
  <c r="J12981" i="1" s="1"/>
  <c r="J12982" i="1" a="1"/>
  <c r="J12982" i="1" s="1"/>
  <c r="J12983" i="1" a="1"/>
  <c r="J12983" i="1" s="1"/>
  <c r="J12984" i="1" a="1"/>
  <c r="J12984" i="1" s="1"/>
  <c r="J12985" i="1" a="1"/>
  <c r="J12985" i="1" s="1"/>
  <c r="J12986" i="1" a="1"/>
  <c r="J12986" i="1" s="1"/>
  <c r="J12987" i="1" a="1"/>
  <c r="J12987" i="1" s="1"/>
  <c r="J12988" i="1" a="1"/>
  <c r="J12988" i="1" s="1"/>
  <c r="J12989" i="1" a="1"/>
  <c r="J12989" i="1" s="1"/>
  <c r="J12990" i="1" a="1"/>
  <c r="J12990" i="1" s="1"/>
  <c r="J12991" i="1" a="1"/>
  <c r="J12991" i="1" s="1"/>
  <c r="J12992" i="1" a="1"/>
  <c r="J12992" i="1" s="1"/>
  <c r="J12993" i="1" a="1"/>
  <c r="J12993" i="1" s="1"/>
  <c r="J12994" i="1" a="1"/>
  <c r="J12994" i="1" s="1"/>
  <c r="J12995" i="1" a="1"/>
  <c r="J12995" i="1" s="1"/>
  <c r="J12996" i="1" a="1"/>
  <c r="J12996" i="1" s="1"/>
  <c r="J12997" i="1" a="1"/>
  <c r="J12997" i="1" s="1"/>
  <c r="J12998" i="1" a="1"/>
  <c r="J12998" i="1" s="1"/>
  <c r="J12999" i="1" a="1"/>
  <c r="J12999" i="1" s="1"/>
  <c r="J13000" i="1" a="1"/>
  <c r="J13000" i="1" s="1"/>
  <c r="J13001" i="1" a="1"/>
  <c r="J13001" i="1" s="1"/>
  <c r="J13002" i="1" a="1"/>
  <c r="J13002" i="1" s="1"/>
  <c r="J13003" i="1" a="1"/>
  <c r="J13003" i="1" s="1"/>
  <c r="J13004" i="1" a="1"/>
  <c r="J13004" i="1" s="1"/>
  <c r="J13005" i="1" a="1"/>
  <c r="J13005" i="1" s="1"/>
  <c r="J13006" i="1" a="1"/>
  <c r="J13006" i="1" s="1"/>
  <c r="J13007" i="1" a="1"/>
  <c r="J13007" i="1" s="1"/>
  <c r="J13008" i="1" a="1"/>
  <c r="J13008" i="1" s="1"/>
  <c r="J13009" i="1" a="1"/>
  <c r="J13009" i="1" s="1"/>
  <c r="J13010" i="1" a="1"/>
  <c r="J13010" i="1" s="1"/>
  <c r="J13011" i="1" a="1"/>
  <c r="J13011" i="1" s="1"/>
  <c r="J13012" i="1" a="1"/>
  <c r="J13012" i="1" s="1"/>
  <c r="J13013" i="1" a="1"/>
  <c r="J13013" i="1" s="1"/>
  <c r="J13014" i="1" a="1"/>
  <c r="J13014" i="1" s="1"/>
  <c r="J13015" i="1" a="1"/>
  <c r="J13015" i="1" s="1"/>
  <c r="J13016" i="1" a="1"/>
  <c r="J13016" i="1" s="1"/>
  <c r="J13017" i="1" a="1"/>
  <c r="J13017" i="1" s="1"/>
  <c r="J13018" i="1" a="1"/>
  <c r="J13018" i="1" s="1"/>
  <c r="J13019" i="1" a="1"/>
  <c r="J13019" i="1" s="1"/>
  <c r="J13020" i="1" a="1"/>
  <c r="J13020" i="1" s="1"/>
  <c r="J13021" i="1" a="1"/>
  <c r="J13021" i="1" s="1"/>
  <c r="J13022" i="1" a="1"/>
  <c r="J13022" i="1" s="1"/>
  <c r="J13023" i="1" a="1"/>
  <c r="J13023" i="1" s="1"/>
  <c r="J13024" i="1" a="1"/>
  <c r="J13024" i="1" s="1"/>
  <c r="J13025" i="1" a="1"/>
  <c r="J13025" i="1" s="1"/>
  <c r="J13026" i="1" a="1"/>
  <c r="J13026" i="1" s="1"/>
  <c r="J13027" i="1" a="1"/>
  <c r="J13027" i="1" s="1"/>
  <c r="J13028" i="1" a="1"/>
  <c r="J13028" i="1" s="1"/>
  <c r="J13029" i="1" a="1"/>
  <c r="J13029" i="1" s="1"/>
  <c r="J13030" i="1" a="1"/>
  <c r="J13030" i="1" s="1"/>
  <c r="J13031" i="1" a="1"/>
  <c r="J13031" i="1" s="1"/>
  <c r="J13032" i="1" a="1"/>
  <c r="J13032" i="1" s="1"/>
  <c r="J13033" i="1" a="1"/>
  <c r="J13033" i="1" s="1"/>
  <c r="J13034" i="1" a="1"/>
  <c r="J13034" i="1" s="1"/>
  <c r="J13035" i="1" a="1"/>
  <c r="J13035" i="1" s="1"/>
  <c r="J13036" i="1" a="1"/>
  <c r="J13036" i="1" s="1"/>
  <c r="J13037" i="1" a="1"/>
  <c r="J13037" i="1" s="1"/>
  <c r="J13038" i="1" a="1"/>
  <c r="J13038" i="1" s="1"/>
  <c r="J13039" i="1" a="1"/>
  <c r="J13039" i="1" s="1"/>
  <c r="J13040" i="1" a="1"/>
  <c r="J13040" i="1" s="1"/>
  <c r="J13041" i="1" a="1"/>
  <c r="J13041" i="1" s="1"/>
  <c r="J13042" i="1" a="1"/>
  <c r="J13042" i="1" s="1"/>
  <c r="J13043" i="1" a="1"/>
  <c r="J13043" i="1" s="1"/>
  <c r="J13044" i="1" a="1"/>
  <c r="J13044" i="1" s="1"/>
  <c r="J13045" i="1" a="1"/>
  <c r="J13045" i="1" s="1"/>
  <c r="J13046" i="1" a="1"/>
  <c r="J13046" i="1" s="1"/>
  <c r="J13047" i="1" a="1"/>
  <c r="J13047" i="1" s="1"/>
  <c r="J13048" i="1" a="1"/>
  <c r="J13048" i="1" s="1"/>
  <c r="J13049" i="1" a="1"/>
  <c r="J13049" i="1" s="1"/>
  <c r="J13050" i="1" a="1"/>
  <c r="J13050" i="1" s="1"/>
  <c r="J13051" i="1" a="1"/>
  <c r="J13051" i="1" s="1"/>
  <c r="J13052" i="1" a="1"/>
  <c r="J13052" i="1" s="1"/>
  <c r="J13053" i="1" a="1"/>
  <c r="J13053" i="1" s="1"/>
  <c r="J13054" i="1" a="1"/>
  <c r="J13054" i="1" s="1"/>
  <c r="J13055" i="1" a="1"/>
  <c r="J13055" i="1" s="1"/>
  <c r="J13056" i="1" a="1"/>
  <c r="J13056" i="1" s="1"/>
  <c r="J13057" i="1" a="1"/>
  <c r="J13057" i="1" s="1"/>
  <c r="J13058" i="1" a="1"/>
  <c r="J13058" i="1" s="1"/>
  <c r="J13059" i="1" a="1"/>
  <c r="J13059" i="1" s="1"/>
  <c r="J13060" i="1" a="1"/>
  <c r="J13060" i="1" s="1"/>
  <c r="J13061" i="1" a="1"/>
  <c r="J13061" i="1" s="1"/>
  <c r="J13062" i="1" a="1"/>
  <c r="J13062" i="1" s="1"/>
  <c r="J13063" i="1" a="1"/>
  <c r="J13063" i="1" s="1"/>
  <c r="J13064" i="1" a="1"/>
  <c r="J13064" i="1" s="1"/>
  <c r="J13065" i="1" a="1"/>
  <c r="J13065" i="1" s="1"/>
  <c r="J13066" i="1" a="1"/>
  <c r="J13066" i="1" s="1"/>
  <c r="J13067" i="1" a="1"/>
  <c r="J13067" i="1" s="1"/>
  <c r="J13068" i="1" a="1"/>
  <c r="J13068" i="1" s="1"/>
  <c r="J13069" i="1" a="1"/>
  <c r="J13069" i="1" s="1"/>
  <c r="J13070" i="1" a="1"/>
  <c r="J13070" i="1" s="1"/>
  <c r="J13071" i="1" a="1"/>
  <c r="J13071" i="1" s="1"/>
  <c r="J13072" i="1" a="1"/>
  <c r="J13072" i="1" s="1"/>
  <c r="J13073" i="1" a="1"/>
  <c r="J13073" i="1" s="1"/>
  <c r="J13074" i="1" a="1"/>
  <c r="J13074" i="1" s="1"/>
  <c r="J13075" i="1" a="1"/>
  <c r="J13075" i="1" s="1"/>
  <c r="J13076" i="1" a="1"/>
  <c r="J13076" i="1" s="1"/>
  <c r="J13077" i="1" a="1"/>
  <c r="J13077" i="1" s="1"/>
  <c r="J13078" i="1" a="1"/>
  <c r="J13078" i="1" s="1"/>
  <c r="J13079" i="1" a="1"/>
  <c r="J13079" i="1" s="1"/>
  <c r="J13080" i="1" a="1"/>
  <c r="J13080" i="1" s="1"/>
  <c r="J13081" i="1" a="1"/>
  <c r="J13081" i="1" s="1"/>
  <c r="J13082" i="1" a="1"/>
  <c r="J13082" i="1" s="1"/>
  <c r="J13083" i="1" a="1"/>
  <c r="J13083" i="1" s="1"/>
  <c r="J13084" i="1" a="1"/>
  <c r="J13084" i="1" s="1"/>
  <c r="J13085" i="1" a="1"/>
  <c r="J13085" i="1" s="1"/>
  <c r="J13086" i="1" a="1"/>
  <c r="J13086" i="1" s="1"/>
  <c r="J13087" i="1" a="1"/>
  <c r="J13087" i="1" s="1"/>
  <c r="J13088" i="1" a="1"/>
  <c r="J13088" i="1" s="1"/>
  <c r="J13089" i="1" a="1"/>
  <c r="J13089" i="1" s="1"/>
  <c r="J13090" i="1" a="1"/>
  <c r="J13090" i="1" s="1"/>
  <c r="J13091" i="1" a="1"/>
  <c r="J13091" i="1" s="1"/>
  <c r="J13092" i="1" a="1"/>
  <c r="J13092" i="1" s="1"/>
  <c r="J13093" i="1" a="1"/>
  <c r="J13093" i="1" s="1"/>
  <c r="J13094" i="1" a="1"/>
  <c r="J13094" i="1" s="1"/>
  <c r="J13095" i="1" a="1"/>
  <c r="J13095" i="1" s="1"/>
  <c r="J13096" i="1" a="1"/>
  <c r="J13096" i="1" s="1"/>
  <c r="J13097" i="1" a="1"/>
  <c r="J13097" i="1" s="1"/>
  <c r="J13098" i="1" a="1"/>
  <c r="J13098" i="1" s="1"/>
  <c r="J13099" i="1" a="1"/>
  <c r="J13099" i="1" s="1"/>
  <c r="J13100" i="1" a="1"/>
  <c r="J13100" i="1" s="1"/>
  <c r="J13101" i="1" a="1"/>
  <c r="J13101" i="1" s="1"/>
  <c r="J13102" i="1" a="1"/>
  <c r="J13102" i="1" s="1"/>
  <c r="J13103" i="1" a="1"/>
  <c r="J13103" i="1" s="1"/>
  <c r="J13104" i="1" a="1"/>
  <c r="J13104" i="1" s="1"/>
  <c r="J13105" i="1" a="1"/>
  <c r="J13105" i="1" s="1"/>
  <c r="J13106" i="1" a="1"/>
  <c r="J13106" i="1" s="1"/>
  <c r="J13107" i="1" a="1"/>
  <c r="J13107" i="1" s="1"/>
  <c r="J13108" i="1" a="1"/>
  <c r="J13108" i="1" s="1"/>
  <c r="J13109" i="1" a="1"/>
  <c r="J13109" i="1" s="1"/>
  <c r="J13110" i="1" a="1"/>
  <c r="J13110" i="1" s="1"/>
  <c r="J13111" i="1" a="1"/>
  <c r="J13111" i="1" s="1"/>
  <c r="J13112" i="1" a="1"/>
  <c r="J13112" i="1" s="1"/>
  <c r="J13113" i="1" a="1"/>
  <c r="J13113" i="1" s="1"/>
  <c r="J13114" i="1" a="1"/>
  <c r="J13114" i="1" s="1"/>
  <c r="J13115" i="1" a="1"/>
  <c r="J13115" i="1" s="1"/>
  <c r="J13116" i="1" a="1"/>
  <c r="J13116" i="1" s="1"/>
  <c r="J13117" i="1" a="1"/>
  <c r="J13117" i="1" s="1"/>
  <c r="J13118" i="1" a="1"/>
  <c r="J13118" i="1" s="1"/>
  <c r="J13119" i="1" a="1"/>
  <c r="J13119" i="1" s="1"/>
  <c r="J13120" i="1" a="1"/>
  <c r="J13120" i="1" s="1"/>
  <c r="J13121" i="1" a="1"/>
  <c r="J13121" i="1" s="1"/>
  <c r="J13122" i="1" a="1"/>
  <c r="J13122" i="1" s="1"/>
  <c r="J13123" i="1" a="1"/>
  <c r="J13123" i="1" s="1"/>
  <c r="J13124" i="1" a="1"/>
  <c r="J13124" i="1" s="1"/>
  <c r="J13125" i="1" a="1"/>
  <c r="J13125" i="1" s="1"/>
  <c r="J13126" i="1" a="1"/>
  <c r="J13126" i="1" s="1"/>
  <c r="J13127" i="1" a="1"/>
  <c r="J13127" i="1" s="1"/>
  <c r="J13128" i="1" a="1"/>
  <c r="J13128" i="1" s="1"/>
  <c r="J13129" i="1" a="1"/>
  <c r="J13129" i="1" s="1"/>
  <c r="J13130" i="1" a="1"/>
  <c r="J13130" i="1" s="1"/>
  <c r="J13131" i="1" a="1"/>
  <c r="J13131" i="1" s="1"/>
  <c r="J13132" i="1" a="1"/>
  <c r="J13132" i="1" s="1"/>
  <c r="J13133" i="1" a="1"/>
  <c r="J13133" i="1" s="1"/>
  <c r="J13134" i="1" a="1"/>
  <c r="J13134" i="1" s="1"/>
  <c r="J13135" i="1" a="1"/>
  <c r="J13135" i="1" s="1"/>
  <c r="J13136" i="1" a="1"/>
  <c r="J13136" i="1" s="1"/>
  <c r="J13137" i="1" a="1"/>
  <c r="J13137" i="1" s="1"/>
  <c r="J13138" i="1" a="1"/>
  <c r="J13138" i="1" s="1"/>
  <c r="J13139" i="1" a="1"/>
  <c r="J13139" i="1" s="1"/>
  <c r="J13140" i="1" a="1"/>
  <c r="J13140" i="1" s="1"/>
  <c r="J13141" i="1" a="1"/>
  <c r="J13141" i="1" s="1"/>
  <c r="J13142" i="1" a="1"/>
  <c r="J13142" i="1" s="1"/>
  <c r="J13143" i="1" a="1"/>
  <c r="J13143" i="1" s="1"/>
  <c r="J13144" i="1" a="1"/>
  <c r="J13144" i="1" s="1"/>
  <c r="J13145" i="1" a="1"/>
  <c r="J13145" i="1" s="1"/>
  <c r="J13146" i="1" a="1"/>
  <c r="J13146" i="1" s="1"/>
  <c r="J13147" i="1" a="1"/>
  <c r="J13147" i="1" s="1"/>
  <c r="J13148" i="1" a="1"/>
  <c r="J13148" i="1" s="1"/>
  <c r="J13149" i="1" a="1"/>
  <c r="J13149" i="1" s="1"/>
  <c r="J13150" i="1" a="1"/>
  <c r="J13150" i="1" s="1"/>
  <c r="J13151" i="1" a="1"/>
  <c r="J13151" i="1" s="1"/>
  <c r="J13152" i="1" a="1"/>
  <c r="J13152" i="1" s="1"/>
  <c r="J13153" i="1" a="1"/>
  <c r="J13153" i="1" s="1"/>
  <c r="J13154" i="1" a="1"/>
  <c r="J13154" i="1" s="1"/>
  <c r="J13155" i="1" a="1"/>
  <c r="J13155" i="1" s="1"/>
  <c r="J13156" i="1" a="1"/>
  <c r="J13156" i="1" s="1"/>
  <c r="J13157" i="1" a="1"/>
  <c r="J13157" i="1" s="1"/>
  <c r="J13158" i="1" a="1"/>
  <c r="J13158" i="1" s="1"/>
  <c r="J13159" i="1" a="1"/>
  <c r="J13159" i="1" s="1"/>
  <c r="J13160" i="1" a="1"/>
  <c r="J13160" i="1" s="1"/>
  <c r="J13161" i="1" a="1"/>
  <c r="J13161" i="1" s="1"/>
  <c r="J13162" i="1" a="1"/>
  <c r="J13162" i="1" s="1"/>
  <c r="J13163" i="1" a="1"/>
  <c r="J13163" i="1" s="1"/>
  <c r="J13164" i="1" a="1"/>
  <c r="J13164" i="1" s="1"/>
  <c r="J13165" i="1" a="1"/>
  <c r="J13165" i="1" s="1"/>
  <c r="J13166" i="1" a="1"/>
  <c r="J13166" i="1" s="1"/>
  <c r="J13167" i="1" a="1"/>
  <c r="J13167" i="1" s="1"/>
  <c r="J13168" i="1" a="1"/>
  <c r="J13168" i="1" s="1"/>
  <c r="J13169" i="1" a="1"/>
  <c r="J13169" i="1" s="1"/>
  <c r="J13170" i="1" a="1"/>
  <c r="J13170" i="1" s="1"/>
  <c r="J13171" i="1" a="1"/>
  <c r="J13171" i="1" s="1"/>
  <c r="J13172" i="1" a="1"/>
  <c r="J13172" i="1" s="1"/>
  <c r="J13173" i="1" a="1"/>
  <c r="J13173" i="1" s="1"/>
  <c r="J13174" i="1" a="1"/>
  <c r="J13174" i="1" s="1"/>
  <c r="J13175" i="1" a="1"/>
  <c r="J13175" i="1" s="1"/>
  <c r="J13176" i="1" a="1"/>
  <c r="J13176" i="1" s="1"/>
  <c r="J13177" i="1" a="1"/>
  <c r="J13177" i="1" s="1"/>
  <c r="J13178" i="1" a="1"/>
  <c r="J13178" i="1" s="1"/>
  <c r="J13179" i="1" a="1"/>
  <c r="J13179" i="1" s="1"/>
  <c r="J13180" i="1" a="1"/>
  <c r="J13180" i="1" s="1"/>
  <c r="J13181" i="1" a="1"/>
  <c r="J13181" i="1" s="1"/>
  <c r="J13182" i="1" a="1"/>
  <c r="J13182" i="1" s="1"/>
  <c r="J13183" i="1" a="1"/>
  <c r="J13183" i="1" s="1"/>
  <c r="J13184" i="1" a="1"/>
  <c r="J13184" i="1" s="1"/>
  <c r="J13185" i="1" a="1"/>
  <c r="J13185" i="1" s="1"/>
  <c r="J13186" i="1" a="1"/>
  <c r="J13186" i="1" s="1"/>
  <c r="J13187" i="1" a="1"/>
  <c r="J13187" i="1" s="1"/>
  <c r="J13188" i="1" a="1"/>
  <c r="J13188" i="1" s="1"/>
  <c r="J13189" i="1" a="1"/>
  <c r="J13189" i="1" s="1"/>
  <c r="J13190" i="1" a="1"/>
  <c r="J13190" i="1" s="1"/>
  <c r="J13191" i="1" a="1"/>
  <c r="J13191" i="1" s="1"/>
  <c r="J13192" i="1" a="1"/>
  <c r="J13192" i="1" s="1"/>
  <c r="J13193" i="1" a="1"/>
  <c r="J13193" i="1" s="1"/>
  <c r="J13194" i="1" a="1"/>
  <c r="J13194" i="1" s="1"/>
  <c r="J13195" i="1" a="1"/>
  <c r="J13195" i="1" s="1"/>
  <c r="J13196" i="1" a="1"/>
  <c r="J13196" i="1" s="1"/>
  <c r="J13197" i="1" a="1"/>
  <c r="J13197" i="1" s="1"/>
  <c r="J13198" i="1" a="1"/>
  <c r="J13198" i="1" s="1"/>
  <c r="J13199" i="1" a="1"/>
  <c r="J13199" i="1" s="1"/>
  <c r="J13200" i="1" a="1"/>
  <c r="J13200" i="1" s="1"/>
  <c r="J13201" i="1" a="1"/>
  <c r="J13201" i="1" s="1"/>
  <c r="J13202" i="1" a="1"/>
  <c r="J13202" i="1" s="1"/>
  <c r="J13203" i="1" a="1"/>
  <c r="J13203" i="1" s="1"/>
  <c r="J13204" i="1" a="1"/>
  <c r="J13204" i="1" s="1"/>
  <c r="J13205" i="1" a="1"/>
  <c r="J13205" i="1" s="1"/>
  <c r="J13206" i="1" a="1"/>
  <c r="J13206" i="1" s="1"/>
  <c r="J13207" i="1" a="1"/>
  <c r="J13207" i="1" s="1"/>
  <c r="J13208" i="1" a="1"/>
  <c r="J13208" i="1" s="1"/>
  <c r="J13209" i="1" a="1"/>
  <c r="J13209" i="1" s="1"/>
  <c r="J13210" i="1" a="1"/>
  <c r="J13210" i="1" s="1"/>
  <c r="J13211" i="1" a="1"/>
  <c r="J13211" i="1" s="1"/>
  <c r="J13212" i="1" a="1"/>
  <c r="J13212" i="1" s="1"/>
  <c r="J13213" i="1" a="1"/>
  <c r="J13213" i="1" s="1"/>
  <c r="J13214" i="1" a="1"/>
  <c r="J13214" i="1" s="1"/>
  <c r="J13215" i="1" a="1"/>
  <c r="J13215" i="1" s="1"/>
  <c r="J13216" i="1" a="1"/>
  <c r="J13216" i="1" s="1"/>
  <c r="J13217" i="1" a="1"/>
  <c r="J13217" i="1" s="1"/>
  <c r="J13218" i="1" a="1"/>
  <c r="J13218" i="1" s="1"/>
  <c r="J13219" i="1" a="1"/>
  <c r="J13219" i="1" s="1"/>
  <c r="J13220" i="1" a="1"/>
  <c r="J13220" i="1" s="1"/>
  <c r="J13221" i="1" a="1"/>
  <c r="J13221" i="1" s="1"/>
  <c r="J13222" i="1" a="1"/>
  <c r="J13222" i="1" s="1"/>
  <c r="J13223" i="1" a="1"/>
  <c r="J13223" i="1" s="1"/>
  <c r="J13224" i="1" a="1"/>
  <c r="J13224" i="1" s="1"/>
  <c r="J13225" i="1" a="1"/>
  <c r="J13225" i="1" s="1"/>
  <c r="J13226" i="1" a="1"/>
  <c r="J13226" i="1" s="1"/>
  <c r="J13227" i="1" a="1"/>
  <c r="J13227" i="1" s="1"/>
  <c r="J13228" i="1" a="1"/>
  <c r="J13228" i="1" s="1"/>
  <c r="J13229" i="1" a="1"/>
  <c r="J13229" i="1" s="1"/>
  <c r="J13230" i="1" a="1"/>
  <c r="J13230" i="1" s="1"/>
  <c r="J13231" i="1" a="1"/>
  <c r="J13231" i="1" s="1"/>
  <c r="J13232" i="1" a="1"/>
  <c r="J13232" i="1" s="1"/>
  <c r="J13233" i="1" a="1"/>
  <c r="J13233" i="1" s="1"/>
  <c r="J13234" i="1" a="1"/>
  <c r="J13234" i="1" s="1"/>
  <c r="J13235" i="1" a="1"/>
  <c r="J13235" i="1" s="1"/>
  <c r="J13236" i="1" a="1"/>
  <c r="J13236" i="1" s="1"/>
  <c r="J13237" i="1" a="1"/>
  <c r="J13237" i="1" s="1"/>
  <c r="J13238" i="1" a="1"/>
  <c r="J13238" i="1" s="1"/>
  <c r="J13239" i="1" a="1"/>
  <c r="J13239" i="1" s="1"/>
  <c r="J13240" i="1" a="1"/>
  <c r="J13240" i="1" s="1"/>
  <c r="J13241" i="1" a="1"/>
  <c r="J13241" i="1" s="1"/>
  <c r="J13242" i="1" a="1"/>
  <c r="J13242" i="1" s="1"/>
  <c r="J13243" i="1" a="1"/>
  <c r="J13243" i="1" s="1"/>
  <c r="J13244" i="1" a="1"/>
  <c r="J13244" i="1" s="1"/>
  <c r="J13245" i="1" a="1"/>
  <c r="J13245" i="1" s="1"/>
  <c r="J13246" i="1" a="1"/>
  <c r="J13246" i="1" s="1"/>
  <c r="J13247" i="1" a="1"/>
  <c r="J13247" i="1" s="1"/>
  <c r="J13248" i="1" a="1"/>
  <c r="J13248" i="1" s="1"/>
  <c r="J13249" i="1" a="1"/>
  <c r="J13249" i="1" s="1"/>
  <c r="J13250" i="1" a="1"/>
  <c r="J13250" i="1" s="1"/>
  <c r="J13251" i="1" a="1"/>
  <c r="J13251" i="1" s="1"/>
  <c r="J13252" i="1" a="1"/>
  <c r="J13252" i="1" s="1"/>
  <c r="J13253" i="1" a="1"/>
  <c r="J13253" i="1" s="1"/>
  <c r="J13254" i="1" a="1"/>
  <c r="J13254" i="1" s="1"/>
  <c r="J13255" i="1" a="1"/>
  <c r="J13255" i="1" s="1"/>
  <c r="J13256" i="1" a="1"/>
  <c r="J13256" i="1" s="1"/>
  <c r="J13257" i="1" a="1"/>
  <c r="J13257" i="1" s="1"/>
  <c r="J13258" i="1" a="1"/>
  <c r="J13258" i="1" s="1"/>
  <c r="J13259" i="1" a="1"/>
  <c r="J13259" i="1" s="1"/>
  <c r="J13260" i="1" a="1"/>
  <c r="J13260" i="1" s="1"/>
  <c r="J13261" i="1" a="1"/>
  <c r="J13261" i="1" s="1"/>
  <c r="J13262" i="1" a="1"/>
  <c r="J13262" i="1" s="1"/>
  <c r="J13263" i="1" a="1"/>
  <c r="J13263" i="1" s="1"/>
  <c r="J13264" i="1" a="1"/>
  <c r="J13264" i="1" s="1"/>
  <c r="J13265" i="1" a="1"/>
  <c r="J13265" i="1" s="1"/>
  <c r="J13266" i="1" a="1"/>
  <c r="J13266" i="1" s="1"/>
  <c r="J13267" i="1" a="1"/>
  <c r="J13267" i="1" s="1"/>
  <c r="J13268" i="1" a="1"/>
  <c r="J13268" i="1" s="1"/>
  <c r="J13269" i="1" a="1"/>
  <c r="J13269" i="1" s="1"/>
  <c r="J13270" i="1" a="1"/>
  <c r="J13270" i="1" s="1"/>
  <c r="J13271" i="1" a="1"/>
  <c r="J13271" i="1" s="1"/>
  <c r="J13272" i="1" a="1"/>
  <c r="J13272" i="1" s="1"/>
  <c r="J13273" i="1" a="1"/>
  <c r="J13273" i="1" s="1"/>
  <c r="J13274" i="1" a="1"/>
  <c r="J13274" i="1" s="1"/>
  <c r="J13275" i="1" a="1"/>
  <c r="J13275" i="1" s="1"/>
  <c r="J13276" i="1" a="1"/>
  <c r="J13276" i="1" s="1"/>
  <c r="J13277" i="1" a="1"/>
  <c r="J13277" i="1" s="1"/>
  <c r="J13278" i="1" a="1"/>
  <c r="J13278" i="1" s="1"/>
  <c r="J13279" i="1" a="1"/>
  <c r="J13279" i="1" s="1"/>
  <c r="J13280" i="1" a="1"/>
  <c r="J13280" i="1" s="1"/>
  <c r="J13281" i="1" a="1"/>
  <c r="J13281" i="1" s="1"/>
  <c r="J13282" i="1" a="1"/>
  <c r="J13282" i="1" s="1"/>
  <c r="J13283" i="1" a="1"/>
  <c r="J13283" i="1" s="1"/>
  <c r="J13284" i="1" a="1"/>
  <c r="J13284" i="1" s="1"/>
  <c r="J13285" i="1" a="1"/>
  <c r="J13285" i="1" s="1"/>
  <c r="J13286" i="1" a="1"/>
  <c r="J13286" i="1" s="1"/>
  <c r="J13287" i="1" a="1"/>
  <c r="J13287" i="1" s="1"/>
  <c r="J13288" i="1" a="1"/>
  <c r="J13288" i="1" s="1"/>
  <c r="J13289" i="1" a="1"/>
  <c r="J13289" i="1" s="1"/>
  <c r="J13290" i="1" a="1"/>
  <c r="J13290" i="1" s="1"/>
  <c r="J13291" i="1" a="1"/>
  <c r="J13291" i="1" s="1"/>
  <c r="J13292" i="1" a="1"/>
  <c r="J13292" i="1" s="1"/>
  <c r="J13293" i="1" a="1"/>
  <c r="J13293" i="1" s="1"/>
  <c r="J13294" i="1" a="1"/>
  <c r="J13294" i="1" s="1"/>
  <c r="J13295" i="1" a="1"/>
  <c r="J13295" i="1" s="1"/>
  <c r="J13296" i="1" a="1"/>
  <c r="J13296" i="1" s="1"/>
  <c r="J13297" i="1" a="1"/>
  <c r="J13297" i="1" s="1"/>
  <c r="J13298" i="1" a="1"/>
  <c r="J13298" i="1" s="1"/>
  <c r="J13299" i="1" a="1"/>
  <c r="J13299" i="1" s="1"/>
  <c r="J13300" i="1" a="1"/>
  <c r="J13300" i="1" s="1"/>
  <c r="J13301" i="1" a="1"/>
  <c r="J13301" i="1" s="1"/>
  <c r="J13302" i="1" a="1"/>
  <c r="J13302" i="1" s="1"/>
  <c r="J13303" i="1" a="1"/>
  <c r="J13303" i="1" s="1"/>
  <c r="J13304" i="1" a="1"/>
  <c r="J13304" i="1" s="1"/>
  <c r="J13305" i="1" a="1"/>
  <c r="J13305" i="1" s="1"/>
  <c r="J13306" i="1" a="1"/>
  <c r="J13306" i="1" s="1"/>
  <c r="J13307" i="1" a="1"/>
  <c r="J13307" i="1" s="1"/>
  <c r="J13308" i="1" a="1"/>
  <c r="J13308" i="1" s="1"/>
  <c r="J13309" i="1" a="1"/>
  <c r="J13309" i="1" s="1"/>
  <c r="J13310" i="1" a="1"/>
  <c r="J13310" i="1" s="1"/>
  <c r="J13311" i="1" a="1"/>
  <c r="J13311" i="1" s="1"/>
  <c r="J13312" i="1" a="1"/>
  <c r="J13312" i="1" s="1"/>
  <c r="J13313" i="1" a="1"/>
  <c r="J13313" i="1" s="1"/>
  <c r="J13314" i="1" a="1"/>
  <c r="J13314" i="1" s="1"/>
  <c r="J13315" i="1" a="1"/>
  <c r="J13315" i="1" s="1"/>
  <c r="J13316" i="1" a="1"/>
  <c r="J13316" i="1" s="1"/>
  <c r="J13317" i="1" a="1"/>
  <c r="J13317" i="1" s="1"/>
  <c r="J13318" i="1" a="1"/>
  <c r="J13318" i="1" s="1"/>
  <c r="J13319" i="1" a="1"/>
  <c r="J13319" i="1" s="1"/>
  <c r="J13320" i="1" a="1"/>
  <c r="J13320" i="1" s="1"/>
  <c r="J13321" i="1" a="1"/>
  <c r="J13321" i="1" s="1"/>
  <c r="J13322" i="1" a="1"/>
  <c r="J13322" i="1" s="1"/>
  <c r="J13323" i="1" a="1"/>
  <c r="J13323" i="1" s="1"/>
  <c r="J13324" i="1" a="1"/>
  <c r="J13324" i="1" s="1"/>
  <c r="J13325" i="1" a="1"/>
  <c r="J13325" i="1" s="1"/>
  <c r="J13326" i="1" a="1"/>
  <c r="J13326" i="1" s="1"/>
  <c r="J13327" i="1" a="1"/>
  <c r="J13327" i="1" s="1"/>
  <c r="J13328" i="1" a="1"/>
  <c r="J13328" i="1" s="1"/>
  <c r="J13329" i="1" a="1"/>
  <c r="J13329" i="1" s="1"/>
  <c r="J13330" i="1" a="1"/>
  <c r="J13330" i="1" s="1"/>
  <c r="J13331" i="1" a="1"/>
  <c r="J13331" i="1" s="1"/>
  <c r="J13332" i="1" a="1"/>
  <c r="J13332" i="1" s="1"/>
  <c r="J13333" i="1" a="1"/>
  <c r="J13333" i="1" s="1"/>
  <c r="J13334" i="1" a="1"/>
  <c r="J13334" i="1" s="1"/>
  <c r="J13335" i="1" a="1"/>
  <c r="J13335" i="1" s="1"/>
  <c r="J13336" i="1" a="1"/>
  <c r="J13336" i="1" s="1"/>
  <c r="J13337" i="1" a="1"/>
  <c r="J13337" i="1" s="1"/>
  <c r="J13338" i="1" a="1"/>
  <c r="J13338" i="1" s="1"/>
  <c r="J13339" i="1" a="1"/>
  <c r="J13339" i="1" s="1"/>
  <c r="J13340" i="1" a="1"/>
  <c r="J13340" i="1" s="1"/>
  <c r="J13341" i="1" a="1"/>
  <c r="J13341" i="1" s="1"/>
  <c r="J13342" i="1" a="1"/>
  <c r="J13342" i="1" s="1"/>
  <c r="J13343" i="1" a="1"/>
  <c r="J13343" i="1" s="1"/>
  <c r="J13344" i="1" a="1"/>
  <c r="J13344" i="1" s="1"/>
  <c r="J13345" i="1" a="1"/>
  <c r="J13345" i="1" s="1"/>
  <c r="J13346" i="1" a="1"/>
  <c r="J13346" i="1" s="1"/>
  <c r="J13347" i="1" a="1"/>
  <c r="J13347" i="1" s="1"/>
  <c r="J13348" i="1" a="1"/>
  <c r="J13348" i="1" s="1"/>
  <c r="J13349" i="1" a="1"/>
  <c r="J13349" i="1" s="1"/>
  <c r="J13350" i="1" a="1"/>
  <c r="J13350" i="1" s="1"/>
  <c r="J13351" i="1" a="1"/>
  <c r="J13351" i="1" s="1"/>
  <c r="J13352" i="1" a="1"/>
  <c r="J13352" i="1" s="1"/>
  <c r="J13353" i="1" a="1"/>
  <c r="J13353" i="1" s="1"/>
  <c r="J13354" i="1" a="1"/>
  <c r="J13354" i="1" s="1"/>
  <c r="J13355" i="1" a="1"/>
  <c r="J13355" i="1" s="1"/>
  <c r="J13356" i="1" a="1"/>
  <c r="J13356" i="1" s="1"/>
  <c r="J13357" i="1" a="1"/>
  <c r="J13357" i="1" s="1"/>
  <c r="J13358" i="1" a="1"/>
  <c r="J13358" i="1" s="1"/>
  <c r="J13359" i="1" a="1"/>
  <c r="J13359" i="1" s="1"/>
  <c r="J13360" i="1" a="1"/>
  <c r="J13360" i="1" s="1"/>
  <c r="J13361" i="1" a="1"/>
  <c r="J13361" i="1" s="1"/>
  <c r="J13362" i="1" a="1"/>
  <c r="J13362" i="1" s="1"/>
  <c r="J13363" i="1" a="1"/>
  <c r="J13363" i="1" s="1"/>
  <c r="J13364" i="1" a="1"/>
  <c r="J13364" i="1" s="1"/>
  <c r="J13365" i="1" a="1"/>
  <c r="J13365" i="1" s="1"/>
  <c r="J13366" i="1" a="1"/>
  <c r="J13366" i="1" s="1"/>
  <c r="J13367" i="1" a="1"/>
  <c r="J13367" i="1" s="1"/>
  <c r="J13368" i="1" a="1"/>
  <c r="J13368" i="1" s="1"/>
  <c r="J13369" i="1" a="1"/>
  <c r="J13369" i="1" s="1"/>
  <c r="J13370" i="1" a="1"/>
  <c r="J13370" i="1" s="1"/>
  <c r="J13371" i="1" a="1"/>
  <c r="J13371" i="1" s="1"/>
  <c r="J13372" i="1" a="1"/>
  <c r="J13372" i="1" s="1"/>
  <c r="J13373" i="1" a="1"/>
  <c r="J13373" i="1" s="1"/>
  <c r="J13374" i="1" a="1"/>
  <c r="J13374" i="1" s="1"/>
  <c r="J13375" i="1" a="1"/>
  <c r="J13375" i="1" s="1"/>
  <c r="J13376" i="1" a="1"/>
  <c r="J13376" i="1" s="1"/>
  <c r="J13377" i="1" a="1"/>
  <c r="J13377" i="1" s="1"/>
  <c r="J13378" i="1" a="1"/>
  <c r="J13378" i="1" s="1"/>
  <c r="J13379" i="1" a="1"/>
  <c r="J13379" i="1" s="1"/>
  <c r="J13380" i="1" a="1"/>
  <c r="J13380" i="1" s="1"/>
  <c r="J13381" i="1" a="1"/>
  <c r="J13381" i="1" s="1"/>
  <c r="J13382" i="1" a="1"/>
  <c r="J13382" i="1" s="1"/>
  <c r="J13383" i="1" a="1"/>
  <c r="J13383" i="1" s="1"/>
  <c r="J13384" i="1" a="1"/>
  <c r="J13384" i="1" s="1"/>
  <c r="J13385" i="1" a="1"/>
  <c r="J13385" i="1" s="1"/>
  <c r="J13386" i="1" a="1"/>
  <c r="J13386" i="1" s="1"/>
  <c r="J13387" i="1" a="1"/>
  <c r="J13387" i="1" s="1"/>
  <c r="J13388" i="1" a="1"/>
  <c r="J13388" i="1" s="1"/>
  <c r="J13389" i="1" a="1"/>
  <c r="J13389" i="1" s="1"/>
  <c r="J13390" i="1" a="1"/>
  <c r="J13390" i="1" s="1"/>
  <c r="J13391" i="1" a="1"/>
  <c r="J13391" i="1" s="1"/>
  <c r="J13392" i="1" a="1"/>
  <c r="J13392" i="1" s="1"/>
  <c r="J13393" i="1" a="1"/>
  <c r="J13393" i="1" s="1"/>
  <c r="J13394" i="1" a="1"/>
  <c r="J13394" i="1" s="1"/>
  <c r="J13395" i="1" a="1"/>
  <c r="J13395" i="1" s="1"/>
  <c r="J13396" i="1" a="1"/>
  <c r="J13396" i="1" s="1"/>
  <c r="J13397" i="1" a="1"/>
  <c r="J13397" i="1" s="1"/>
  <c r="J13398" i="1" a="1"/>
  <c r="J13398" i="1" s="1"/>
  <c r="J13399" i="1" a="1"/>
  <c r="J13399" i="1" s="1"/>
  <c r="J13400" i="1" a="1"/>
  <c r="J13400" i="1" s="1"/>
  <c r="J13401" i="1" a="1"/>
  <c r="J13401" i="1" s="1"/>
  <c r="J13402" i="1" a="1"/>
  <c r="J13402" i="1" s="1"/>
  <c r="J13403" i="1" a="1"/>
  <c r="J13403" i="1" s="1"/>
  <c r="J13404" i="1" a="1"/>
  <c r="J13404" i="1" s="1"/>
  <c r="J13405" i="1" a="1"/>
  <c r="J13405" i="1" s="1"/>
  <c r="J13406" i="1" a="1"/>
  <c r="J13406" i="1" s="1"/>
  <c r="J13407" i="1" a="1"/>
  <c r="J13407" i="1" s="1"/>
  <c r="J13408" i="1" a="1"/>
  <c r="J13408" i="1" s="1"/>
  <c r="J13409" i="1" a="1"/>
  <c r="J13409" i="1" s="1"/>
  <c r="J13410" i="1" a="1"/>
  <c r="J13410" i="1" s="1"/>
  <c r="J13411" i="1" a="1"/>
  <c r="J13411" i="1" s="1"/>
  <c r="J13412" i="1" a="1"/>
  <c r="J13412" i="1" s="1"/>
  <c r="J13413" i="1" a="1"/>
  <c r="J13413" i="1" s="1"/>
  <c r="J13414" i="1" a="1"/>
  <c r="J13414" i="1" s="1"/>
  <c r="J13415" i="1" a="1"/>
  <c r="J13415" i="1" s="1"/>
  <c r="J13416" i="1" a="1"/>
  <c r="J13416" i="1" s="1"/>
  <c r="J13417" i="1" a="1"/>
  <c r="J13417" i="1" s="1"/>
  <c r="J13418" i="1" a="1"/>
  <c r="J13418" i="1" s="1"/>
  <c r="J13419" i="1" a="1"/>
  <c r="J13419" i="1" s="1"/>
  <c r="J13420" i="1" a="1"/>
  <c r="J13420" i="1" s="1"/>
  <c r="J13421" i="1" a="1"/>
  <c r="J13421" i="1" s="1"/>
  <c r="J13422" i="1" a="1"/>
  <c r="J13422" i="1" s="1"/>
  <c r="J13423" i="1" a="1"/>
  <c r="J13423" i="1" s="1"/>
  <c r="J13424" i="1" a="1"/>
  <c r="J13424" i="1" s="1"/>
  <c r="J13425" i="1" a="1"/>
  <c r="J13425" i="1" s="1"/>
  <c r="J13426" i="1" a="1"/>
  <c r="J13426" i="1" s="1"/>
  <c r="J13427" i="1" a="1"/>
  <c r="J13427" i="1" s="1"/>
  <c r="J13428" i="1" a="1"/>
  <c r="J13428" i="1" s="1"/>
  <c r="J13429" i="1" a="1"/>
  <c r="J13429" i="1" s="1"/>
  <c r="J13430" i="1" a="1"/>
  <c r="J13430" i="1" s="1"/>
  <c r="J13431" i="1" a="1"/>
  <c r="J13431" i="1" s="1"/>
  <c r="J13432" i="1" a="1"/>
  <c r="J13432" i="1" s="1"/>
  <c r="J13433" i="1" a="1"/>
  <c r="J13433" i="1" s="1"/>
  <c r="J13434" i="1" a="1"/>
  <c r="J13434" i="1" s="1"/>
  <c r="J13435" i="1" a="1"/>
  <c r="J13435" i="1" s="1"/>
  <c r="J13436" i="1" a="1"/>
  <c r="J13436" i="1" s="1"/>
  <c r="J13437" i="1" a="1"/>
  <c r="J13437" i="1" s="1"/>
  <c r="J13438" i="1" a="1"/>
  <c r="J13438" i="1" s="1"/>
  <c r="J13439" i="1" a="1"/>
  <c r="J13439" i="1" s="1"/>
  <c r="J13440" i="1" a="1"/>
  <c r="J13440" i="1" s="1"/>
  <c r="J13441" i="1" a="1"/>
  <c r="J13441" i="1" s="1"/>
  <c r="J13442" i="1" a="1"/>
  <c r="J13442" i="1" s="1"/>
  <c r="J13443" i="1" a="1"/>
  <c r="J13443" i="1" s="1"/>
  <c r="J13444" i="1" a="1"/>
  <c r="J13444" i="1" s="1"/>
  <c r="J13445" i="1" a="1"/>
  <c r="J13445" i="1" s="1"/>
  <c r="J13446" i="1" a="1"/>
  <c r="J13446" i="1" s="1"/>
  <c r="J13447" i="1" a="1"/>
  <c r="J13447" i="1" s="1"/>
  <c r="J13448" i="1" a="1"/>
  <c r="J13448" i="1" s="1"/>
  <c r="J13449" i="1" a="1"/>
  <c r="J13449" i="1" s="1"/>
  <c r="J13450" i="1" a="1"/>
  <c r="J13450" i="1" s="1"/>
  <c r="J13451" i="1" a="1"/>
  <c r="J13451" i="1" s="1"/>
  <c r="J13452" i="1" a="1"/>
  <c r="J13452" i="1" s="1"/>
  <c r="J13453" i="1" a="1"/>
  <c r="J13453" i="1" s="1"/>
  <c r="J13454" i="1" a="1"/>
  <c r="J13454" i="1" s="1"/>
  <c r="J13455" i="1" a="1"/>
  <c r="J13455" i="1" s="1"/>
  <c r="J13456" i="1" a="1"/>
  <c r="J13456" i="1" s="1"/>
  <c r="J13457" i="1" a="1"/>
  <c r="J13457" i="1" s="1"/>
  <c r="J13458" i="1" a="1"/>
  <c r="J13458" i="1" s="1"/>
  <c r="J13459" i="1" a="1"/>
  <c r="J13459" i="1" s="1"/>
  <c r="J13460" i="1" a="1"/>
  <c r="J13460" i="1" s="1"/>
  <c r="J13461" i="1" a="1"/>
  <c r="J13461" i="1" s="1"/>
  <c r="J13462" i="1" a="1"/>
  <c r="J13462" i="1" s="1"/>
  <c r="J13463" i="1" a="1"/>
  <c r="J13463" i="1" s="1"/>
  <c r="J13464" i="1" a="1"/>
  <c r="J13464" i="1" s="1"/>
  <c r="J13465" i="1" a="1"/>
  <c r="J13465" i="1" s="1"/>
  <c r="J13466" i="1" a="1"/>
  <c r="J13466" i="1" s="1"/>
  <c r="J13467" i="1" a="1"/>
  <c r="J13467" i="1" s="1"/>
  <c r="J13468" i="1" a="1"/>
  <c r="J13468" i="1" s="1"/>
  <c r="J13469" i="1" a="1"/>
  <c r="J13469" i="1" s="1"/>
  <c r="J13470" i="1" a="1"/>
  <c r="J13470" i="1" s="1"/>
  <c r="J13471" i="1" a="1"/>
  <c r="J13471" i="1" s="1"/>
  <c r="J13472" i="1" a="1"/>
  <c r="J13472" i="1" s="1"/>
  <c r="J13473" i="1" a="1"/>
  <c r="J13473" i="1" s="1"/>
  <c r="J13474" i="1" a="1"/>
  <c r="J13474" i="1" s="1"/>
  <c r="J13475" i="1" a="1"/>
  <c r="J13475" i="1" s="1"/>
  <c r="J13476" i="1" a="1"/>
  <c r="J13476" i="1" s="1"/>
  <c r="J13477" i="1" a="1"/>
  <c r="J13477" i="1" s="1"/>
  <c r="J13478" i="1" a="1"/>
  <c r="J13478" i="1" s="1"/>
  <c r="J13479" i="1" a="1"/>
  <c r="J13479" i="1" s="1"/>
  <c r="J13480" i="1" a="1"/>
  <c r="J13480" i="1" s="1"/>
  <c r="J13481" i="1" a="1"/>
  <c r="J13481" i="1" s="1"/>
  <c r="J13482" i="1" a="1"/>
  <c r="J13482" i="1" s="1"/>
  <c r="J13483" i="1" a="1"/>
  <c r="J13483" i="1" s="1"/>
  <c r="J13484" i="1" a="1"/>
  <c r="J13484" i="1" s="1"/>
  <c r="J13485" i="1" a="1"/>
  <c r="J13485" i="1" s="1"/>
  <c r="J13486" i="1" a="1"/>
  <c r="J13486" i="1" s="1"/>
  <c r="J13487" i="1" a="1"/>
  <c r="J13487" i="1" s="1"/>
  <c r="J13488" i="1" a="1"/>
  <c r="J13488" i="1" s="1"/>
  <c r="J13489" i="1" a="1"/>
  <c r="J13489" i="1" s="1"/>
  <c r="J13490" i="1" a="1"/>
  <c r="J13490" i="1" s="1"/>
  <c r="J13491" i="1" a="1"/>
  <c r="J13491" i="1" s="1"/>
  <c r="J13492" i="1" a="1"/>
  <c r="J13492" i="1" s="1"/>
  <c r="J13493" i="1" a="1"/>
  <c r="J13493" i="1" s="1"/>
  <c r="J13494" i="1" a="1"/>
  <c r="J13494" i="1" s="1"/>
  <c r="J13495" i="1" a="1"/>
  <c r="J13495" i="1" s="1"/>
  <c r="J13496" i="1" a="1"/>
  <c r="J13496" i="1" s="1"/>
  <c r="J13497" i="1" a="1"/>
  <c r="J13497" i="1" s="1"/>
  <c r="J13498" i="1" a="1"/>
  <c r="J13498" i="1" s="1"/>
  <c r="J13499" i="1" a="1"/>
  <c r="J13499" i="1" s="1"/>
  <c r="J13500" i="1" a="1"/>
  <c r="J13500" i="1" s="1"/>
  <c r="J13501" i="1" a="1"/>
  <c r="J13501" i="1" s="1"/>
  <c r="J13502" i="1" a="1"/>
  <c r="J13502" i="1" s="1"/>
  <c r="J13503" i="1" a="1"/>
  <c r="J13503" i="1" s="1"/>
  <c r="J13504" i="1" a="1"/>
  <c r="J13504" i="1" s="1"/>
  <c r="J13505" i="1" a="1"/>
  <c r="J13505" i="1" s="1"/>
  <c r="J13506" i="1" a="1"/>
  <c r="J13506" i="1" s="1"/>
  <c r="J13507" i="1" a="1"/>
  <c r="J13507" i="1" s="1"/>
  <c r="J13508" i="1" a="1"/>
  <c r="J13508" i="1" s="1"/>
  <c r="J13509" i="1" a="1"/>
  <c r="J13509" i="1" s="1"/>
  <c r="J13510" i="1" a="1"/>
  <c r="J13510" i="1" s="1"/>
  <c r="J13511" i="1" a="1"/>
  <c r="J13511" i="1" s="1"/>
  <c r="J13512" i="1" a="1"/>
  <c r="J13512" i="1" s="1"/>
  <c r="J13513" i="1" a="1"/>
  <c r="J13513" i="1" s="1"/>
  <c r="J13514" i="1" a="1"/>
  <c r="J13514" i="1" s="1"/>
  <c r="J13515" i="1" a="1"/>
  <c r="J13515" i="1" s="1"/>
  <c r="J13516" i="1" a="1"/>
  <c r="J13516" i="1" s="1"/>
  <c r="J13517" i="1" a="1"/>
  <c r="J13517" i="1" s="1"/>
  <c r="J13518" i="1" a="1"/>
  <c r="J13518" i="1" s="1"/>
  <c r="J13519" i="1" a="1"/>
  <c r="J13519" i="1" s="1"/>
  <c r="J13520" i="1" a="1"/>
  <c r="J13520" i="1" s="1"/>
  <c r="J13521" i="1" a="1"/>
  <c r="J13521" i="1" s="1"/>
  <c r="J13522" i="1" a="1"/>
  <c r="J13522" i="1" s="1"/>
  <c r="J13523" i="1" a="1"/>
  <c r="J13523" i="1" s="1"/>
  <c r="J13524" i="1" a="1"/>
  <c r="J13524" i="1" s="1"/>
  <c r="J13525" i="1" a="1"/>
  <c r="J13525" i="1" s="1"/>
  <c r="J13526" i="1" a="1"/>
  <c r="J13526" i="1" s="1"/>
  <c r="J13527" i="1" a="1"/>
  <c r="J13527" i="1" s="1"/>
  <c r="J13528" i="1" a="1"/>
  <c r="J13528" i="1" s="1"/>
  <c r="J13529" i="1" a="1"/>
  <c r="J13529" i="1" s="1"/>
  <c r="J13530" i="1" a="1"/>
  <c r="J13530" i="1" s="1"/>
  <c r="J13531" i="1" a="1"/>
  <c r="J13531" i="1" s="1"/>
  <c r="J13532" i="1" a="1"/>
  <c r="J13532" i="1" s="1"/>
  <c r="J13533" i="1" a="1"/>
  <c r="J13533" i="1" s="1"/>
  <c r="J13534" i="1" a="1"/>
  <c r="J13534" i="1" s="1"/>
  <c r="J13535" i="1" a="1"/>
  <c r="J13535" i="1" s="1"/>
  <c r="J13536" i="1" a="1"/>
  <c r="J13536" i="1" s="1"/>
  <c r="J13537" i="1" a="1"/>
  <c r="J13537" i="1" s="1"/>
  <c r="J13538" i="1" a="1"/>
  <c r="J13538" i="1" s="1"/>
  <c r="J13539" i="1" a="1"/>
  <c r="J13539" i="1" s="1"/>
  <c r="J13540" i="1" a="1"/>
  <c r="J13540" i="1" s="1"/>
  <c r="J13541" i="1" a="1"/>
  <c r="J13541" i="1" s="1"/>
  <c r="J13542" i="1" a="1"/>
  <c r="J13542" i="1" s="1"/>
  <c r="J13543" i="1" a="1"/>
  <c r="J13543" i="1" s="1"/>
  <c r="J13544" i="1" a="1"/>
  <c r="J13544" i="1" s="1"/>
  <c r="J13545" i="1" a="1"/>
  <c r="J13545" i="1" s="1"/>
  <c r="J13546" i="1" a="1"/>
  <c r="J13546" i="1" s="1"/>
  <c r="J13547" i="1" a="1"/>
  <c r="J13547" i="1" s="1"/>
  <c r="J13548" i="1" a="1"/>
  <c r="J13548" i="1" s="1"/>
  <c r="J13549" i="1" a="1"/>
  <c r="J13549" i="1" s="1"/>
  <c r="J13550" i="1" a="1"/>
  <c r="J13550" i="1" s="1"/>
  <c r="J13551" i="1" a="1"/>
  <c r="J13551" i="1" s="1"/>
  <c r="J13552" i="1" a="1"/>
  <c r="J13552" i="1" s="1"/>
  <c r="J13553" i="1" a="1"/>
  <c r="J13553" i="1" s="1"/>
  <c r="J13554" i="1" a="1"/>
  <c r="J13554" i="1" s="1"/>
  <c r="J13555" i="1" a="1"/>
  <c r="J13555" i="1" s="1"/>
  <c r="J13556" i="1" a="1"/>
  <c r="J13556" i="1" s="1"/>
  <c r="J13557" i="1" a="1"/>
  <c r="J13557" i="1" s="1"/>
  <c r="J13558" i="1" a="1"/>
  <c r="J13558" i="1" s="1"/>
  <c r="J13559" i="1" a="1"/>
  <c r="J13559" i="1" s="1"/>
  <c r="J13560" i="1" a="1"/>
  <c r="J13560" i="1" s="1"/>
  <c r="J13561" i="1" a="1"/>
  <c r="J13561" i="1" s="1"/>
  <c r="J13562" i="1" a="1"/>
  <c r="J13562" i="1" s="1"/>
  <c r="J13563" i="1" a="1"/>
  <c r="J13563" i="1" s="1"/>
  <c r="J13564" i="1" a="1"/>
  <c r="J13564" i="1" s="1"/>
  <c r="J13565" i="1" a="1"/>
  <c r="J13565" i="1" s="1"/>
  <c r="J13566" i="1" a="1"/>
  <c r="J13566" i="1" s="1"/>
  <c r="J13567" i="1" a="1"/>
  <c r="J13567" i="1" s="1"/>
  <c r="J13568" i="1" a="1"/>
  <c r="J13568" i="1" s="1"/>
  <c r="J13569" i="1" a="1"/>
  <c r="J13569" i="1" s="1"/>
  <c r="J13570" i="1" a="1"/>
  <c r="J13570" i="1" s="1"/>
  <c r="J13571" i="1" a="1"/>
  <c r="J13571" i="1" s="1"/>
  <c r="J13572" i="1" a="1"/>
  <c r="J13572" i="1" s="1"/>
  <c r="J13573" i="1" a="1"/>
  <c r="J13573" i="1" s="1"/>
  <c r="J13574" i="1" a="1"/>
  <c r="J13574" i="1" s="1"/>
  <c r="J13575" i="1" a="1"/>
  <c r="J13575" i="1" s="1"/>
  <c r="J13576" i="1" a="1"/>
  <c r="J13576" i="1" s="1"/>
  <c r="J13577" i="1" a="1"/>
  <c r="J13577" i="1" s="1"/>
  <c r="J13578" i="1" a="1"/>
  <c r="J13578" i="1" s="1"/>
  <c r="J13579" i="1" a="1"/>
  <c r="J13579" i="1" s="1"/>
  <c r="J13580" i="1" a="1"/>
  <c r="J13580" i="1" s="1"/>
  <c r="J13581" i="1" a="1"/>
  <c r="J13581" i="1" s="1"/>
  <c r="J13582" i="1" a="1"/>
  <c r="J13582" i="1" s="1"/>
  <c r="J13583" i="1" a="1"/>
  <c r="J13583" i="1" s="1"/>
  <c r="J13584" i="1" a="1"/>
  <c r="J13584" i="1" s="1"/>
  <c r="J13585" i="1" a="1"/>
  <c r="J13585" i="1" s="1"/>
  <c r="J13586" i="1" a="1"/>
  <c r="J13586" i="1" s="1"/>
  <c r="J13587" i="1" a="1"/>
  <c r="J13587" i="1" s="1"/>
  <c r="J13588" i="1" a="1"/>
  <c r="J13588" i="1" s="1"/>
  <c r="J13589" i="1" a="1"/>
  <c r="J13589" i="1" s="1"/>
  <c r="J13590" i="1" a="1"/>
  <c r="J13590" i="1" s="1"/>
  <c r="J13591" i="1" a="1"/>
  <c r="J13591" i="1" s="1"/>
  <c r="J13592" i="1" a="1"/>
  <c r="J13592" i="1" s="1"/>
  <c r="J13593" i="1" a="1"/>
  <c r="J13593" i="1" s="1"/>
  <c r="J13594" i="1" a="1"/>
  <c r="J13594" i="1" s="1"/>
  <c r="J13595" i="1" a="1"/>
  <c r="J13595" i="1" s="1"/>
  <c r="J13596" i="1" a="1"/>
  <c r="J13596" i="1" s="1"/>
  <c r="J13597" i="1" a="1"/>
  <c r="J13597" i="1" s="1"/>
  <c r="J13598" i="1" a="1"/>
  <c r="J13598" i="1" s="1"/>
  <c r="J13599" i="1" a="1"/>
  <c r="J13599" i="1" s="1"/>
  <c r="J13600" i="1" a="1"/>
  <c r="J13600" i="1" s="1"/>
  <c r="J13601" i="1" a="1"/>
  <c r="J13601" i="1" s="1"/>
  <c r="J13602" i="1" a="1"/>
  <c r="J13602" i="1" s="1"/>
  <c r="J13603" i="1" a="1"/>
  <c r="J13603" i="1" s="1"/>
  <c r="J13604" i="1" a="1"/>
  <c r="J13604" i="1" s="1"/>
  <c r="J13605" i="1" a="1"/>
  <c r="J13605" i="1" s="1"/>
  <c r="J13606" i="1" a="1"/>
  <c r="J13606" i="1" s="1"/>
  <c r="J13607" i="1" a="1"/>
  <c r="J13607" i="1" s="1"/>
  <c r="J13608" i="1" a="1"/>
  <c r="J13608" i="1" s="1"/>
  <c r="J13609" i="1" a="1"/>
  <c r="J13609" i="1" s="1"/>
  <c r="J13610" i="1" a="1"/>
  <c r="J13610" i="1" s="1"/>
  <c r="J13611" i="1" a="1"/>
  <c r="J13611" i="1" s="1"/>
  <c r="J13612" i="1" a="1"/>
  <c r="J13612" i="1" s="1"/>
  <c r="J13613" i="1" a="1"/>
  <c r="J13613" i="1" s="1"/>
  <c r="J13614" i="1" a="1"/>
  <c r="J13614" i="1" s="1"/>
  <c r="J13615" i="1" a="1"/>
  <c r="J13615" i="1" s="1"/>
  <c r="J13616" i="1" a="1"/>
  <c r="J13616" i="1" s="1"/>
  <c r="J13617" i="1" a="1"/>
  <c r="J13617" i="1" s="1"/>
  <c r="J13618" i="1" a="1"/>
  <c r="J13618" i="1" s="1"/>
  <c r="J13619" i="1" a="1"/>
  <c r="J13619" i="1" s="1"/>
  <c r="J13620" i="1" a="1"/>
  <c r="J13620" i="1" s="1"/>
  <c r="J13621" i="1" a="1"/>
  <c r="J13621" i="1" s="1"/>
  <c r="J13622" i="1" a="1"/>
  <c r="J13622" i="1" s="1"/>
  <c r="J13623" i="1" a="1"/>
  <c r="J13623" i="1" s="1"/>
  <c r="J13624" i="1" a="1"/>
  <c r="J13624" i="1" s="1"/>
  <c r="J13625" i="1" a="1"/>
  <c r="J13625" i="1" s="1"/>
  <c r="J13626" i="1" a="1"/>
  <c r="J13626" i="1" s="1"/>
  <c r="J13627" i="1" a="1"/>
  <c r="J13627" i="1" s="1"/>
  <c r="J13628" i="1" a="1"/>
  <c r="J13628" i="1" s="1"/>
  <c r="J13629" i="1" a="1"/>
  <c r="J13629" i="1" s="1"/>
  <c r="J13630" i="1" a="1"/>
  <c r="J13630" i="1" s="1"/>
  <c r="J13631" i="1" a="1"/>
  <c r="J13631" i="1" s="1"/>
  <c r="J13632" i="1" a="1"/>
  <c r="J13632" i="1" s="1"/>
  <c r="J13633" i="1" a="1"/>
  <c r="J13633" i="1" s="1"/>
  <c r="J13634" i="1" a="1"/>
  <c r="J13634" i="1" s="1"/>
  <c r="J13635" i="1" a="1"/>
  <c r="J13635" i="1" s="1"/>
  <c r="J13636" i="1" a="1"/>
  <c r="J13636" i="1" s="1"/>
  <c r="J13637" i="1" a="1"/>
  <c r="J13637" i="1" s="1"/>
  <c r="J13638" i="1" a="1"/>
  <c r="J13638" i="1" s="1"/>
  <c r="J13639" i="1" a="1"/>
  <c r="J13639" i="1" s="1"/>
  <c r="J13640" i="1" a="1"/>
  <c r="J13640" i="1" s="1"/>
  <c r="J13641" i="1" a="1"/>
  <c r="J13641" i="1" s="1"/>
  <c r="J13642" i="1" a="1"/>
  <c r="J13642" i="1" s="1"/>
  <c r="J13643" i="1" a="1"/>
  <c r="J13643" i="1" s="1"/>
  <c r="J13644" i="1" a="1"/>
  <c r="J13644" i="1" s="1"/>
  <c r="J13645" i="1" a="1"/>
  <c r="J13645" i="1" s="1"/>
  <c r="J13646" i="1" a="1"/>
  <c r="J13646" i="1" s="1"/>
  <c r="J13647" i="1" a="1"/>
  <c r="J13647" i="1" s="1"/>
  <c r="J13648" i="1" a="1"/>
  <c r="J13648" i="1" s="1"/>
  <c r="J13649" i="1" a="1"/>
  <c r="J13649" i="1" s="1"/>
  <c r="J13650" i="1" a="1"/>
  <c r="J13650" i="1" s="1"/>
  <c r="J13651" i="1" a="1"/>
  <c r="J13651" i="1" s="1"/>
  <c r="J13652" i="1" a="1"/>
  <c r="J13652" i="1" s="1"/>
  <c r="J13653" i="1" a="1"/>
  <c r="J13653" i="1" s="1"/>
  <c r="J13654" i="1" a="1"/>
  <c r="J13654" i="1" s="1"/>
  <c r="J13655" i="1" a="1"/>
  <c r="J13655" i="1" s="1"/>
  <c r="J13656" i="1" a="1"/>
  <c r="J13656" i="1" s="1"/>
  <c r="J13657" i="1" a="1"/>
  <c r="J13657" i="1" s="1"/>
  <c r="J13658" i="1" a="1"/>
  <c r="J13658" i="1" s="1"/>
  <c r="J13659" i="1" a="1"/>
  <c r="J13659" i="1" s="1"/>
  <c r="J13660" i="1" a="1"/>
  <c r="J13660" i="1" s="1"/>
  <c r="J13661" i="1" a="1"/>
  <c r="J13661" i="1" s="1"/>
  <c r="J13662" i="1" a="1"/>
  <c r="J13662" i="1" s="1"/>
  <c r="J13663" i="1" a="1"/>
  <c r="J13663" i="1" s="1"/>
  <c r="J13664" i="1" a="1"/>
  <c r="J13664" i="1" s="1"/>
  <c r="J13665" i="1" a="1"/>
  <c r="J13665" i="1" s="1"/>
  <c r="J13666" i="1" a="1"/>
  <c r="J13666" i="1" s="1"/>
  <c r="J13667" i="1" a="1"/>
  <c r="J13667" i="1" s="1"/>
  <c r="J13668" i="1" a="1"/>
  <c r="J13668" i="1" s="1"/>
  <c r="J13669" i="1" a="1"/>
  <c r="J13669" i="1" s="1"/>
  <c r="J13670" i="1" a="1"/>
  <c r="J13670" i="1" s="1"/>
  <c r="J13671" i="1" a="1"/>
  <c r="J13671" i="1" s="1"/>
  <c r="J13672" i="1" a="1"/>
  <c r="J13672" i="1" s="1"/>
  <c r="J13673" i="1" a="1"/>
  <c r="J13673" i="1" s="1"/>
  <c r="J13674" i="1" a="1"/>
  <c r="J13674" i="1" s="1"/>
  <c r="J13675" i="1" a="1"/>
  <c r="J13675" i="1" s="1"/>
  <c r="J13676" i="1" a="1"/>
  <c r="J13676" i="1" s="1"/>
  <c r="J13677" i="1" a="1"/>
  <c r="J13677" i="1" s="1"/>
  <c r="J13678" i="1" a="1"/>
  <c r="J13678" i="1" s="1"/>
  <c r="J13679" i="1" a="1"/>
  <c r="J13679" i="1" s="1"/>
  <c r="J13680" i="1" a="1"/>
  <c r="J13680" i="1" s="1"/>
  <c r="J13681" i="1" a="1"/>
  <c r="J13681" i="1" s="1"/>
  <c r="J13682" i="1" a="1"/>
  <c r="J13682" i="1" s="1"/>
  <c r="J13683" i="1" a="1"/>
  <c r="J13683" i="1" s="1"/>
  <c r="J13684" i="1" a="1"/>
  <c r="J13684" i="1" s="1"/>
  <c r="J13685" i="1" a="1"/>
  <c r="J13685" i="1" s="1"/>
  <c r="J13686" i="1" a="1"/>
  <c r="J13686" i="1" s="1"/>
  <c r="J13687" i="1" a="1"/>
  <c r="J13687" i="1" s="1"/>
  <c r="J13688" i="1" a="1"/>
  <c r="J13688" i="1" s="1"/>
  <c r="J13689" i="1" a="1"/>
  <c r="J13689" i="1" s="1"/>
  <c r="J13690" i="1" a="1"/>
  <c r="J13690" i="1" s="1"/>
  <c r="J13691" i="1" a="1"/>
  <c r="J13691" i="1" s="1"/>
  <c r="J13692" i="1" a="1"/>
  <c r="J13692" i="1" s="1"/>
  <c r="J13693" i="1" a="1"/>
  <c r="J13693" i="1" s="1"/>
  <c r="J13694" i="1" a="1"/>
  <c r="J13694" i="1" s="1"/>
  <c r="J13695" i="1" a="1"/>
  <c r="J13695" i="1" s="1"/>
  <c r="J13696" i="1" a="1"/>
  <c r="J13696" i="1" s="1"/>
  <c r="J13697" i="1" a="1"/>
  <c r="J13697" i="1" s="1"/>
  <c r="J13698" i="1" a="1"/>
  <c r="J13698" i="1" s="1"/>
  <c r="J13699" i="1" a="1"/>
  <c r="J13699" i="1" s="1"/>
  <c r="J13700" i="1" a="1"/>
  <c r="J13700" i="1" s="1"/>
  <c r="J13701" i="1" a="1"/>
  <c r="J13701" i="1" s="1"/>
  <c r="J13702" i="1" a="1"/>
  <c r="J13702" i="1" s="1"/>
  <c r="J13703" i="1" a="1"/>
  <c r="J13703" i="1" s="1"/>
  <c r="J13704" i="1" a="1"/>
  <c r="J13704" i="1" s="1"/>
  <c r="J13705" i="1" a="1"/>
  <c r="J13705" i="1" s="1"/>
  <c r="J13706" i="1" a="1"/>
  <c r="J13706" i="1" s="1"/>
  <c r="J13707" i="1" a="1"/>
  <c r="J13707" i="1" s="1"/>
  <c r="J13708" i="1" a="1"/>
  <c r="J13708" i="1" s="1"/>
  <c r="J13709" i="1" a="1"/>
  <c r="J13709" i="1" s="1"/>
  <c r="J13710" i="1" a="1"/>
  <c r="J13710" i="1" s="1"/>
  <c r="J13711" i="1" a="1"/>
  <c r="J13711" i="1" s="1"/>
  <c r="J13712" i="1" a="1"/>
  <c r="J13712" i="1" s="1"/>
  <c r="J13713" i="1" a="1"/>
  <c r="J13713" i="1" s="1"/>
  <c r="J13714" i="1" a="1"/>
  <c r="J13714" i="1" s="1"/>
  <c r="J13715" i="1" a="1"/>
  <c r="J13715" i="1" s="1"/>
  <c r="J13716" i="1" a="1"/>
  <c r="J13716" i="1" s="1"/>
  <c r="J13717" i="1" a="1"/>
  <c r="J13717" i="1" s="1"/>
  <c r="J13718" i="1" a="1"/>
  <c r="J13718" i="1" s="1"/>
  <c r="J13719" i="1" a="1"/>
  <c r="J13719" i="1" s="1"/>
  <c r="J13720" i="1" a="1"/>
  <c r="J13720" i="1" s="1"/>
  <c r="J13721" i="1" a="1"/>
  <c r="J13721" i="1" s="1"/>
  <c r="J13722" i="1" a="1"/>
  <c r="J13722" i="1" s="1"/>
  <c r="J13723" i="1" a="1"/>
  <c r="J13723" i="1" s="1"/>
  <c r="J13724" i="1" a="1"/>
  <c r="J13724" i="1" s="1"/>
  <c r="J13725" i="1" a="1"/>
  <c r="J13725" i="1" s="1"/>
  <c r="J13726" i="1" a="1"/>
  <c r="J13726" i="1" s="1"/>
  <c r="J13727" i="1" a="1"/>
  <c r="J13727" i="1" s="1"/>
  <c r="J13728" i="1" a="1"/>
  <c r="J13728" i="1" s="1"/>
  <c r="J13729" i="1" a="1"/>
  <c r="J13729" i="1" s="1"/>
  <c r="J13730" i="1" a="1"/>
  <c r="J13730" i="1" s="1"/>
  <c r="J13731" i="1" a="1"/>
  <c r="J13731" i="1" s="1"/>
  <c r="J13732" i="1" a="1"/>
  <c r="J13732" i="1" s="1"/>
  <c r="J13733" i="1" a="1"/>
  <c r="J13733" i="1" s="1"/>
  <c r="J13734" i="1" a="1"/>
  <c r="J13734" i="1" s="1"/>
  <c r="J13735" i="1" a="1"/>
  <c r="J13735" i="1" s="1"/>
  <c r="J13777" i="1" a="1"/>
  <c r="J13777" i="1" s="1"/>
  <c r="J13778" i="1" a="1"/>
  <c r="J13778" i="1" s="1"/>
  <c r="J13779" i="1" a="1"/>
  <c r="J13779" i="1" s="1"/>
  <c r="J13780" i="1" a="1"/>
  <c r="J13780" i="1" s="1"/>
  <c r="J13781" i="1" a="1"/>
  <c r="J13781" i="1" s="1"/>
  <c r="J13782" i="1" a="1"/>
  <c r="J13782" i="1" s="1"/>
  <c r="J13783" i="1" a="1"/>
  <c r="J13783" i="1" s="1"/>
  <c r="J13784" i="1" a="1"/>
  <c r="J13784" i="1" s="1"/>
  <c r="J13785" i="1" a="1"/>
  <c r="J13785" i="1" s="1"/>
  <c r="J13786" i="1" a="1"/>
  <c r="J13786" i="1" s="1"/>
  <c r="J13787" i="1" a="1"/>
  <c r="J13787" i="1" s="1"/>
  <c r="J13788" i="1" a="1"/>
  <c r="J13788" i="1" s="1"/>
  <c r="J13789" i="1" a="1"/>
  <c r="J13789" i="1" s="1"/>
  <c r="J13790" i="1" a="1"/>
  <c r="J13790" i="1" s="1"/>
  <c r="J13791" i="1" a="1"/>
  <c r="J13791" i="1" s="1"/>
  <c r="J13792" i="1" a="1"/>
  <c r="J13792" i="1" s="1"/>
  <c r="J13793" i="1" a="1"/>
  <c r="J13793" i="1" s="1"/>
  <c r="J13794" i="1" a="1"/>
  <c r="J13794" i="1" s="1"/>
  <c r="J13795" i="1" a="1"/>
  <c r="J13795" i="1" s="1"/>
  <c r="J13796" i="1" a="1"/>
  <c r="J13796" i="1" s="1"/>
  <c r="J13797" i="1" a="1"/>
  <c r="J13797" i="1" s="1"/>
  <c r="J13798" i="1" a="1"/>
  <c r="J13798" i="1" s="1"/>
  <c r="J13799" i="1" a="1"/>
  <c r="J13799" i="1" s="1"/>
  <c r="J13800" i="1" a="1"/>
  <c r="J13800" i="1" s="1"/>
  <c r="J13801" i="1" a="1"/>
  <c r="J13801" i="1" s="1"/>
  <c r="J13802" i="1" a="1"/>
  <c r="J13802" i="1" s="1"/>
  <c r="J13803" i="1" a="1"/>
  <c r="J13803" i="1" s="1"/>
  <c r="J13804" i="1" a="1"/>
  <c r="J13804" i="1" s="1"/>
  <c r="J13805" i="1" a="1"/>
  <c r="J13805" i="1" s="1"/>
  <c r="J13806" i="1" a="1"/>
  <c r="J13806" i="1" s="1"/>
  <c r="J13807" i="1" a="1"/>
  <c r="J13807" i="1" s="1"/>
  <c r="J13808" i="1" a="1"/>
  <c r="J13808" i="1" s="1"/>
  <c r="J13809" i="1" a="1"/>
  <c r="J13809" i="1" s="1"/>
  <c r="J13810" i="1" a="1"/>
  <c r="J13810" i="1" s="1"/>
  <c r="J13811" i="1" a="1"/>
  <c r="J13811" i="1" s="1"/>
  <c r="J13812" i="1" a="1"/>
  <c r="J13812" i="1" s="1"/>
  <c r="J13813" i="1" a="1"/>
  <c r="J13813" i="1" s="1"/>
  <c r="J13814" i="1" a="1"/>
  <c r="J13814" i="1" s="1"/>
  <c r="J13815" i="1" a="1"/>
  <c r="J13815" i="1" s="1"/>
  <c r="J13816" i="1" a="1"/>
  <c r="J13816" i="1" s="1"/>
  <c r="J13817" i="1" a="1"/>
  <c r="J13817" i="1" s="1"/>
  <c r="J13818" i="1" a="1"/>
  <c r="J13818" i="1" s="1"/>
  <c r="J13819" i="1" a="1"/>
  <c r="J13819" i="1" s="1"/>
  <c r="J13820" i="1" a="1"/>
  <c r="J13820" i="1" s="1"/>
  <c r="J13821" i="1" a="1"/>
  <c r="J13821" i="1" s="1"/>
  <c r="J13822" i="1" a="1"/>
  <c r="J13822" i="1" s="1"/>
  <c r="J13823" i="1" a="1"/>
  <c r="J13823" i="1" s="1"/>
  <c r="J13824" i="1" a="1"/>
  <c r="J13824" i="1" s="1"/>
  <c r="J13825" i="1" a="1"/>
  <c r="J13825" i="1" s="1"/>
  <c r="J13826" i="1" a="1"/>
  <c r="J13826" i="1" s="1"/>
  <c r="J13827" i="1" a="1"/>
  <c r="J13827" i="1" s="1"/>
  <c r="J13828" i="1" a="1"/>
  <c r="J13828" i="1" s="1"/>
  <c r="J13829" i="1" a="1"/>
  <c r="J13829" i="1" s="1"/>
  <c r="J13830" i="1" a="1"/>
  <c r="J13830" i="1" s="1"/>
  <c r="J13831" i="1" a="1"/>
  <c r="J13831" i="1" s="1"/>
  <c r="J13832" i="1" a="1"/>
  <c r="J13832" i="1" s="1"/>
  <c r="J13833" i="1" a="1"/>
  <c r="J13833" i="1" s="1"/>
  <c r="J13834" i="1" a="1"/>
  <c r="J13834" i="1" s="1"/>
  <c r="J13835" i="1" a="1"/>
  <c r="J13835" i="1" s="1"/>
  <c r="J13836" i="1" a="1"/>
  <c r="J13836" i="1" s="1"/>
  <c r="J13837" i="1" a="1"/>
  <c r="J13837" i="1" s="1"/>
  <c r="J13838" i="1" a="1"/>
  <c r="J13838" i="1" s="1"/>
  <c r="J13839" i="1" a="1"/>
  <c r="J13839" i="1" s="1"/>
  <c r="J13840" i="1" a="1"/>
  <c r="J13840" i="1" s="1"/>
  <c r="J13841" i="1" a="1"/>
  <c r="J13841" i="1" s="1"/>
  <c r="J13842" i="1" a="1"/>
  <c r="J13842" i="1" s="1"/>
  <c r="J13843" i="1" a="1"/>
  <c r="J13843" i="1" s="1"/>
  <c r="J13844" i="1" a="1"/>
  <c r="J13844" i="1" s="1"/>
  <c r="J13845" i="1" a="1"/>
  <c r="J13845" i="1" s="1"/>
  <c r="J13846" i="1" a="1"/>
  <c r="J13846" i="1" s="1"/>
  <c r="J13847" i="1" a="1"/>
  <c r="J13847" i="1" s="1"/>
  <c r="J13848" i="1" a="1"/>
  <c r="J13848" i="1" s="1"/>
  <c r="J13849" i="1" a="1"/>
  <c r="J13849" i="1" s="1"/>
  <c r="J13850" i="1" a="1"/>
  <c r="J13850" i="1" s="1"/>
  <c r="J13851" i="1" a="1"/>
  <c r="J13851" i="1" s="1"/>
  <c r="J13852" i="1" a="1"/>
  <c r="J13852" i="1" s="1"/>
  <c r="J13853" i="1" a="1"/>
  <c r="J13853" i="1" s="1"/>
  <c r="J13854" i="1" a="1"/>
  <c r="J13854" i="1" s="1"/>
  <c r="J13855" i="1" a="1"/>
  <c r="J13855" i="1" s="1"/>
  <c r="J13856" i="1" a="1"/>
  <c r="J13856" i="1" s="1"/>
  <c r="J13857" i="1" a="1"/>
  <c r="J13857" i="1" s="1"/>
  <c r="J13858" i="1" a="1"/>
  <c r="J13858" i="1" s="1"/>
  <c r="J13859" i="1" a="1"/>
  <c r="J13859" i="1" s="1"/>
  <c r="J13860" i="1" a="1"/>
  <c r="J13860" i="1" s="1"/>
  <c r="J13861" i="1" a="1"/>
  <c r="J13861" i="1" s="1"/>
  <c r="J13862" i="1" a="1"/>
  <c r="J13862" i="1" s="1"/>
  <c r="J13863" i="1" a="1"/>
  <c r="J13863" i="1" s="1"/>
  <c r="J13864" i="1" a="1"/>
  <c r="J13864" i="1" s="1"/>
  <c r="J13865" i="1" a="1"/>
  <c r="J13865" i="1" s="1"/>
  <c r="J13866" i="1" a="1"/>
  <c r="J13866" i="1" s="1"/>
  <c r="J13867" i="1" a="1"/>
  <c r="J13867" i="1" s="1"/>
  <c r="J13868" i="1" a="1"/>
  <c r="J13868" i="1" s="1"/>
  <c r="J13869" i="1" a="1"/>
  <c r="J13869" i="1" s="1"/>
  <c r="J13870" i="1" a="1"/>
  <c r="J13870" i="1" s="1"/>
  <c r="J13871" i="1" a="1"/>
  <c r="J13871" i="1" s="1"/>
  <c r="J13872" i="1" a="1"/>
  <c r="J13872" i="1" s="1"/>
  <c r="J13873" i="1" a="1"/>
  <c r="J13873" i="1" s="1"/>
  <c r="J13874" i="1" a="1"/>
  <c r="J13874" i="1" s="1"/>
  <c r="J13875" i="1" a="1"/>
  <c r="J13875" i="1" s="1"/>
  <c r="J13876" i="1" a="1"/>
  <c r="J13876" i="1" s="1"/>
  <c r="J13877" i="1" a="1"/>
  <c r="J13877" i="1" s="1"/>
  <c r="J13878" i="1" a="1"/>
  <c r="J13878" i="1" s="1"/>
  <c r="J13879" i="1" a="1"/>
  <c r="J13879" i="1" s="1"/>
  <c r="J13880" i="1" a="1"/>
  <c r="J13880" i="1" s="1"/>
  <c r="J13881" i="1" a="1"/>
  <c r="J13881" i="1" s="1"/>
  <c r="J13882" i="1" a="1"/>
  <c r="J13882" i="1" s="1"/>
  <c r="J13883" i="1" a="1"/>
  <c r="J13883" i="1" s="1"/>
  <c r="J13884" i="1" a="1"/>
  <c r="J13884" i="1" s="1"/>
  <c r="J13885" i="1" a="1"/>
  <c r="J13885" i="1" s="1"/>
  <c r="J13886" i="1" a="1"/>
  <c r="J13886" i="1" s="1"/>
  <c r="J13887" i="1" a="1"/>
  <c r="J13887" i="1" s="1"/>
  <c r="J13888" i="1" a="1"/>
  <c r="J13888" i="1" s="1"/>
  <c r="J13889" i="1" a="1"/>
  <c r="J13889" i="1" s="1"/>
  <c r="J13890" i="1" a="1"/>
  <c r="J13890" i="1" s="1"/>
  <c r="J13891" i="1" a="1"/>
  <c r="J13891" i="1" s="1"/>
  <c r="J13892" i="1" a="1"/>
  <c r="J13892" i="1" s="1"/>
  <c r="J13893" i="1" a="1"/>
  <c r="J13893" i="1" s="1"/>
  <c r="J13894" i="1" a="1"/>
  <c r="J13894" i="1" s="1"/>
  <c r="J13895" i="1" a="1"/>
  <c r="J13895" i="1" s="1"/>
  <c r="J13896" i="1" a="1"/>
  <c r="J13896" i="1" s="1"/>
  <c r="J13897" i="1" a="1"/>
  <c r="J13897" i="1" s="1"/>
  <c r="J13898" i="1" a="1"/>
  <c r="J13898" i="1" s="1"/>
  <c r="J13899" i="1" a="1"/>
  <c r="J13899" i="1" s="1"/>
  <c r="J13900" i="1" a="1"/>
  <c r="J13900" i="1" s="1"/>
  <c r="J13901" i="1" a="1"/>
  <c r="J13901" i="1" s="1"/>
  <c r="J13902" i="1" a="1"/>
  <c r="J13902" i="1" s="1"/>
  <c r="J13903" i="1" a="1"/>
  <c r="J13903" i="1" s="1"/>
  <c r="J13904" i="1" a="1"/>
  <c r="J13904" i="1" s="1"/>
  <c r="J13905" i="1" a="1"/>
  <c r="J13905" i="1" s="1"/>
  <c r="J13906" i="1" a="1"/>
  <c r="J13906" i="1" s="1"/>
  <c r="J13907" i="1" a="1"/>
  <c r="J13907" i="1" s="1"/>
  <c r="J13908" i="1" a="1"/>
  <c r="J13908" i="1" s="1"/>
  <c r="J13909" i="1" a="1"/>
  <c r="J13909" i="1" s="1"/>
  <c r="J13910" i="1" a="1"/>
  <c r="J13910" i="1" s="1"/>
  <c r="J13911" i="1" a="1"/>
  <c r="J13911" i="1" s="1"/>
  <c r="J13912" i="1" a="1"/>
  <c r="J13912" i="1" s="1"/>
  <c r="J13913" i="1" a="1"/>
  <c r="J13913" i="1" s="1"/>
  <c r="J13914" i="1" a="1"/>
  <c r="J13914" i="1" s="1"/>
  <c r="J13915" i="1" a="1"/>
  <c r="J13915" i="1" s="1"/>
  <c r="J13916" i="1" a="1"/>
  <c r="J13916" i="1" s="1"/>
  <c r="J13917" i="1" a="1"/>
  <c r="J13917" i="1" s="1"/>
  <c r="J13918" i="1" a="1"/>
  <c r="J13918" i="1" s="1"/>
  <c r="J13919" i="1" a="1"/>
  <c r="J13919" i="1" s="1"/>
  <c r="J13920" i="1" a="1"/>
  <c r="J13920" i="1" s="1"/>
  <c r="J13921" i="1" a="1"/>
  <c r="J13921" i="1" s="1"/>
  <c r="J13922" i="1" a="1"/>
  <c r="J13922" i="1" s="1"/>
  <c r="J13923" i="1" a="1"/>
  <c r="J13923" i="1" s="1"/>
  <c r="J13924" i="1" a="1"/>
  <c r="J13924" i="1" s="1"/>
  <c r="J13925" i="1" a="1"/>
  <c r="J13925" i="1" s="1"/>
  <c r="J13926" i="1" a="1"/>
  <c r="J13926" i="1" s="1"/>
  <c r="J13927" i="1" a="1"/>
  <c r="J13927" i="1" s="1"/>
  <c r="J13928" i="1" a="1"/>
  <c r="J13928" i="1" s="1"/>
  <c r="J13929" i="1" a="1"/>
  <c r="J13929" i="1" s="1"/>
  <c r="J13930" i="1" a="1"/>
  <c r="J13930" i="1" s="1"/>
  <c r="J13931" i="1" a="1"/>
  <c r="J13931" i="1" s="1"/>
  <c r="J13932" i="1" a="1"/>
  <c r="J13932" i="1" s="1"/>
  <c r="J13933" i="1" a="1"/>
  <c r="J13933" i="1" s="1"/>
  <c r="J13934" i="1" a="1"/>
  <c r="J13934" i="1" s="1"/>
  <c r="J13935" i="1" a="1"/>
  <c r="J13935" i="1" s="1"/>
  <c r="J13936" i="1" a="1"/>
  <c r="J13936" i="1" s="1"/>
  <c r="J13937" i="1" a="1"/>
  <c r="J13937" i="1" s="1"/>
  <c r="J13938" i="1" a="1"/>
  <c r="J13938" i="1" s="1"/>
  <c r="J13939" i="1" a="1"/>
  <c r="J13939" i="1" s="1"/>
  <c r="J13940" i="1" a="1"/>
  <c r="J13940" i="1" s="1"/>
  <c r="J13941" i="1" a="1"/>
  <c r="J13941" i="1" s="1"/>
  <c r="J13942" i="1" a="1"/>
  <c r="J13942" i="1" s="1"/>
  <c r="J13943" i="1" a="1"/>
  <c r="J13943" i="1" s="1"/>
  <c r="J13944" i="1" a="1"/>
  <c r="J13944" i="1" s="1"/>
  <c r="J13945" i="1" a="1"/>
  <c r="J13945" i="1" s="1"/>
  <c r="J13946" i="1" a="1"/>
  <c r="J13946" i="1" s="1"/>
  <c r="J13947" i="1" a="1"/>
  <c r="J13947" i="1" s="1"/>
  <c r="J13948" i="1" a="1"/>
  <c r="J13948" i="1" s="1"/>
  <c r="J13949" i="1" a="1"/>
  <c r="J13949" i="1" s="1"/>
  <c r="J13950" i="1" a="1"/>
  <c r="J13950" i="1" s="1"/>
  <c r="J13951" i="1" a="1"/>
  <c r="J13951" i="1" s="1"/>
  <c r="J13952" i="1" a="1"/>
  <c r="J13952" i="1" s="1"/>
  <c r="J13953" i="1" a="1"/>
  <c r="J13953" i="1" s="1"/>
  <c r="J13954" i="1" a="1"/>
  <c r="J13954" i="1" s="1"/>
  <c r="J13955" i="1" a="1"/>
  <c r="J13955" i="1" s="1"/>
  <c r="J13956" i="1" a="1"/>
  <c r="J13956" i="1" s="1"/>
  <c r="J13957" i="1" a="1"/>
  <c r="J13957" i="1" s="1"/>
  <c r="J13958" i="1" a="1"/>
  <c r="J13958" i="1" s="1"/>
  <c r="J13959" i="1" a="1"/>
  <c r="J13959" i="1" s="1"/>
  <c r="J13960" i="1" a="1"/>
  <c r="J13960" i="1" s="1"/>
  <c r="J13961" i="1" a="1"/>
  <c r="J13961" i="1" s="1"/>
  <c r="J13962" i="1" a="1"/>
  <c r="J13962" i="1" s="1"/>
  <c r="J13963" i="1" a="1"/>
  <c r="J13963" i="1" s="1"/>
  <c r="J13964" i="1" a="1"/>
  <c r="J13964" i="1" s="1"/>
  <c r="J13965" i="1" a="1"/>
  <c r="J13965" i="1" s="1"/>
  <c r="J13966" i="1" a="1"/>
  <c r="J13966" i="1" s="1"/>
  <c r="J13967" i="1" a="1"/>
  <c r="J13967" i="1" s="1"/>
  <c r="J13968" i="1" a="1"/>
  <c r="J13968" i="1" s="1"/>
  <c r="J13969" i="1" a="1"/>
  <c r="J13969" i="1" s="1"/>
  <c r="J13970" i="1" a="1"/>
  <c r="J13970" i="1" s="1"/>
  <c r="J13971" i="1" a="1"/>
  <c r="J13971" i="1" s="1"/>
  <c r="J13972" i="1" a="1"/>
  <c r="J13972" i="1" s="1"/>
  <c r="J13973" i="1" a="1"/>
  <c r="J13973" i="1" s="1"/>
  <c r="J13974" i="1" a="1"/>
  <c r="J13974" i="1" s="1"/>
  <c r="J13975" i="1" a="1"/>
  <c r="J13975" i="1" s="1"/>
  <c r="J13976" i="1" a="1"/>
  <c r="J13976" i="1" s="1"/>
  <c r="J13977" i="1" a="1"/>
  <c r="J13977" i="1" s="1"/>
  <c r="J13978" i="1" a="1"/>
  <c r="J13978" i="1" s="1"/>
  <c r="J13979" i="1" a="1"/>
  <c r="J13979" i="1" s="1"/>
  <c r="J13980" i="1" a="1"/>
  <c r="J13980" i="1" s="1"/>
  <c r="J13981" i="1" a="1"/>
  <c r="J13981" i="1" s="1"/>
  <c r="J13982" i="1" a="1"/>
  <c r="J13982" i="1" s="1"/>
  <c r="J13983" i="1" a="1"/>
  <c r="J13983" i="1" s="1"/>
  <c r="J13984" i="1" a="1"/>
  <c r="J13984" i="1" s="1"/>
  <c r="J13985" i="1" a="1"/>
  <c r="J13985" i="1" s="1"/>
  <c r="J13986" i="1" a="1"/>
  <c r="J13986" i="1" s="1"/>
  <c r="J13987" i="1" a="1"/>
  <c r="J13987" i="1" s="1"/>
  <c r="J13988" i="1" a="1"/>
  <c r="J13988" i="1" s="1"/>
  <c r="J13989" i="1" a="1"/>
  <c r="J13989" i="1" s="1"/>
  <c r="J13990" i="1" a="1"/>
  <c r="J13990" i="1" s="1"/>
  <c r="J13991" i="1" a="1"/>
  <c r="J13991" i="1" s="1"/>
  <c r="J13992" i="1" a="1"/>
  <c r="J13992" i="1" s="1"/>
  <c r="J13993" i="1" a="1"/>
  <c r="J13993" i="1" s="1"/>
  <c r="J13994" i="1" a="1"/>
  <c r="J13994" i="1" s="1"/>
  <c r="J13995" i="1" a="1"/>
  <c r="J13995" i="1" s="1"/>
  <c r="J13996" i="1" a="1"/>
  <c r="J13996" i="1" s="1"/>
  <c r="J13997" i="1" a="1"/>
  <c r="J13997" i="1" s="1"/>
  <c r="J13998" i="1" a="1"/>
  <c r="J13998" i="1" s="1"/>
  <c r="J13999" i="1" a="1"/>
  <c r="J13999" i="1" s="1"/>
  <c r="J14000" i="1" a="1"/>
  <c r="J14000" i="1" s="1"/>
  <c r="J14001" i="1" a="1"/>
  <c r="J14001" i="1" s="1"/>
  <c r="J14002" i="1" a="1"/>
  <c r="J14002" i="1" s="1"/>
  <c r="J14003" i="1" a="1"/>
  <c r="J14003" i="1" s="1"/>
  <c r="J14004" i="1" a="1"/>
  <c r="J14004" i="1" s="1"/>
  <c r="J14005" i="1" a="1"/>
  <c r="J14005" i="1" s="1"/>
  <c r="J14006" i="1" a="1"/>
  <c r="J14006" i="1" s="1"/>
  <c r="J14007" i="1" a="1"/>
  <c r="J14007" i="1" s="1"/>
  <c r="J14008" i="1" a="1"/>
  <c r="J14008" i="1" s="1"/>
  <c r="J14009" i="1" a="1"/>
  <c r="J14009" i="1" s="1"/>
  <c r="J14010" i="1" a="1"/>
  <c r="J14010" i="1" s="1"/>
  <c r="J14011" i="1" a="1"/>
  <c r="J14011" i="1" s="1"/>
  <c r="J14012" i="1" a="1"/>
  <c r="J14012" i="1" s="1"/>
  <c r="J14013" i="1" a="1"/>
  <c r="J14013" i="1" s="1"/>
  <c r="J14014" i="1" a="1"/>
  <c r="J14014" i="1" s="1"/>
  <c r="J14015" i="1" a="1"/>
  <c r="J14015" i="1" s="1"/>
  <c r="J14016" i="1" a="1"/>
  <c r="J14016" i="1" s="1"/>
  <c r="J14017" i="1" a="1"/>
  <c r="J14017" i="1" s="1"/>
  <c r="J14018" i="1" a="1"/>
  <c r="J14018" i="1" s="1"/>
  <c r="J14019" i="1" a="1"/>
  <c r="J14019" i="1" s="1"/>
  <c r="J14020" i="1" a="1"/>
  <c r="J14020" i="1" s="1"/>
  <c r="J14021" i="1" a="1"/>
  <c r="J14021" i="1" s="1"/>
  <c r="J14022" i="1" a="1"/>
  <c r="J14022" i="1" s="1"/>
  <c r="J14023" i="1" a="1"/>
  <c r="J14023" i="1" s="1"/>
  <c r="J14024" i="1" a="1"/>
  <c r="J14024" i="1" s="1"/>
  <c r="J14025" i="1" a="1"/>
  <c r="J14025" i="1" s="1"/>
  <c r="J14026" i="1" a="1"/>
  <c r="J14026" i="1" s="1"/>
  <c r="J14027" i="1" a="1"/>
  <c r="J14027" i="1" s="1"/>
  <c r="J14028" i="1" a="1"/>
  <c r="J14028" i="1" s="1"/>
  <c r="J14029" i="1" a="1"/>
  <c r="J14029" i="1" s="1"/>
  <c r="J14030" i="1" a="1"/>
  <c r="J14030" i="1" s="1"/>
  <c r="J14031" i="1" a="1"/>
  <c r="J14031" i="1" s="1"/>
  <c r="J14032" i="1" a="1"/>
  <c r="J14032" i="1" s="1"/>
  <c r="J14033" i="1" a="1"/>
  <c r="J14033" i="1" s="1"/>
  <c r="J14034" i="1" a="1"/>
  <c r="J14034" i="1" s="1"/>
  <c r="J14035" i="1" a="1"/>
  <c r="J14035" i="1" s="1"/>
  <c r="J14036" i="1" a="1"/>
  <c r="J14036" i="1" s="1"/>
  <c r="J14037" i="1" a="1"/>
  <c r="J14037" i="1" s="1"/>
  <c r="J14038" i="1" a="1"/>
  <c r="J14038" i="1" s="1"/>
  <c r="J14039" i="1" a="1"/>
  <c r="J14039" i="1" s="1"/>
  <c r="J14040" i="1" a="1"/>
  <c r="J14040" i="1" s="1"/>
  <c r="J14041" i="1" a="1"/>
  <c r="J14041" i="1" s="1"/>
  <c r="J14042" i="1" a="1"/>
  <c r="J14042" i="1" s="1"/>
  <c r="J14043" i="1" a="1"/>
  <c r="J14043" i="1" s="1"/>
  <c r="J14044" i="1" a="1"/>
  <c r="J14044" i="1" s="1"/>
  <c r="J14045" i="1" a="1"/>
  <c r="J14045" i="1" s="1"/>
  <c r="J14046" i="1" a="1"/>
  <c r="J14046" i="1" s="1"/>
  <c r="J14047" i="1" a="1"/>
  <c r="J14047" i="1" s="1"/>
  <c r="J14048" i="1" a="1"/>
  <c r="J14048" i="1" s="1"/>
  <c r="J14049" i="1" a="1"/>
  <c r="J14049" i="1" s="1"/>
  <c r="J14050" i="1" a="1"/>
  <c r="J14050" i="1" s="1"/>
  <c r="J14051" i="1" a="1"/>
  <c r="J14051" i="1" s="1"/>
  <c r="J14052" i="1" a="1"/>
  <c r="J14052" i="1" s="1"/>
  <c r="J14053" i="1" a="1"/>
  <c r="J14053" i="1" s="1"/>
  <c r="J14054" i="1" a="1"/>
  <c r="J14054" i="1" s="1"/>
  <c r="J14055" i="1" a="1"/>
  <c r="J14055" i="1" s="1"/>
  <c r="J14056" i="1" a="1"/>
  <c r="J14056" i="1" s="1"/>
  <c r="J14057" i="1" a="1"/>
  <c r="J14057" i="1" s="1"/>
  <c r="J14058" i="1" a="1"/>
  <c r="J14058" i="1" s="1"/>
  <c r="J14059" i="1" a="1"/>
  <c r="J14059" i="1" s="1"/>
  <c r="J14060" i="1" a="1"/>
  <c r="J14060" i="1" s="1"/>
  <c r="J14061" i="1" a="1"/>
  <c r="J14061" i="1" s="1"/>
  <c r="J14062" i="1" a="1"/>
  <c r="J14062" i="1" s="1"/>
  <c r="J14063" i="1" a="1"/>
  <c r="J14063" i="1" s="1"/>
  <c r="J14064" i="1" a="1"/>
  <c r="J14064" i="1" s="1"/>
  <c r="J14065" i="1" a="1"/>
  <c r="J14065" i="1" s="1"/>
  <c r="J14066" i="1" a="1"/>
  <c r="J14066" i="1" s="1"/>
  <c r="J14067" i="1" a="1"/>
  <c r="J14067" i="1" s="1"/>
  <c r="J14068" i="1" a="1"/>
  <c r="J14068" i="1" s="1"/>
  <c r="J14069" i="1" a="1"/>
  <c r="J14069" i="1" s="1"/>
  <c r="J14070" i="1" a="1"/>
  <c r="J14070" i="1" s="1"/>
  <c r="J14071" i="1" a="1"/>
  <c r="J14071" i="1" s="1"/>
  <c r="J14072" i="1" a="1"/>
  <c r="J14072" i="1" s="1"/>
  <c r="J14073" i="1" a="1"/>
  <c r="J14073" i="1" s="1"/>
  <c r="J14074" i="1" a="1"/>
  <c r="J14074" i="1" s="1"/>
  <c r="J14075" i="1" a="1"/>
  <c r="J14075" i="1" s="1"/>
  <c r="J14076" i="1" a="1"/>
  <c r="J14076" i="1" s="1"/>
  <c r="J14077" i="1" a="1"/>
  <c r="J14077" i="1" s="1"/>
  <c r="J14078" i="1" a="1"/>
  <c r="J14078" i="1" s="1"/>
  <c r="J14079" i="1" a="1"/>
  <c r="J14079" i="1" s="1"/>
  <c r="J14080" i="1" a="1"/>
  <c r="J14080" i="1" s="1"/>
  <c r="J14081" i="1" a="1"/>
  <c r="J14081" i="1" s="1"/>
  <c r="J14082" i="1" a="1"/>
  <c r="J14082" i="1" s="1"/>
  <c r="J14083" i="1" a="1"/>
  <c r="J14083" i="1" s="1"/>
  <c r="J14084" i="1" a="1"/>
  <c r="J14084" i="1" s="1"/>
  <c r="J14085" i="1" a="1"/>
  <c r="J14085" i="1" s="1"/>
  <c r="J14086" i="1" a="1"/>
  <c r="J14086" i="1" s="1"/>
  <c r="J14087" i="1" a="1"/>
  <c r="J14087" i="1" s="1"/>
  <c r="J14088" i="1" a="1"/>
  <c r="J14088" i="1" s="1"/>
  <c r="J14089" i="1" a="1"/>
  <c r="J14089" i="1" s="1"/>
  <c r="J14090" i="1" a="1"/>
  <c r="J14090" i="1" s="1"/>
  <c r="J14091" i="1" a="1"/>
  <c r="J14091" i="1" s="1"/>
  <c r="J14092" i="1" a="1"/>
  <c r="J14092" i="1" s="1"/>
  <c r="J14093" i="1" a="1"/>
  <c r="J14093" i="1" s="1"/>
  <c r="J14094" i="1" a="1"/>
  <c r="J14094" i="1" s="1"/>
  <c r="J14095" i="1" a="1"/>
  <c r="J14095" i="1" s="1"/>
  <c r="J14096" i="1" a="1"/>
  <c r="J14096" i="1" s="1"/>
  <c r="J14097" i="1" a="1"/>
  <c r="J14097" i="1" s="1"/>
  <c r="J14098" i="1" a="1"/>
  <c r="J14098" i="1" s="1"/>
  <c r="J14099" i="1" a="1"/>
  <c r="J14099" i="1" s="1"/>
  <c r="J14100" i="1" a="1"/>
  <c r="J14100" i="1" s="1"/>
  <c r="J14101" i="1" a="1"/>
  <c r="J14101" i="1" s="1"/>
  <c r="J14102" i="1" a="1"/>
  <c r="J14102" i="1" s="1"/>
  <c r="J14103" i="1" a="1"/>
  <c r="J14103" i="1" s="1"/>
  <c r="J14104" i="1" a="1"/>
  <c r="J14104" i="1" s="1"/>
  <c r="J14105" i="1" a="1"/>
  <c r="J14105" i="1" s="1"/>
  <c r="J14106" i="1" a="1"/>
  <c r="J14106" i="1" s="1"/>
  <c r="J14107" i="1" a="1"/>
  <c r="J14107" i="1" s="1"/>
  <c r="J14108" i="1" a="1"/>
  <c r="J14108" i="1" s="1"/>
  <c r="J14109" i="1" a="1"/>
  <c r="J14109" i="1" s="1"/>
  <c r="J14110" i="1" a="1"/>
  <c r="J14110" i="1" s="1"/>
  <c r="J14111" i="1" a="1"/>
  <c r="J14111" i="1" s="1"/>
  <c r="J14112" i="1" a="1"/>
  <c r="J14112" i="1" s="1"/>
  <c r="J14113" i="1" a="1"/>
  <c r="J14113" i="1" s="1"/>
  <c r="J14114" i="1" a="1"/>
  <c r="J14114" i="1" s="1"/>
  <c r="J14115" i="1" a="1"/>
  <c r="J14115" i="1" s="1"/>
  <c r="J14116" i="1" a="1"/>
  <c r="J14116" i="1" s="1"/>
  <c r="J14117" i="1" a="1"/>
  <c r="J14117" i="1" s="1"/>
  <c r="J14118" i="1" a="1"/>
  <c r="J14118" i="1" s="1"/>
  <c r="J14119" i="1" a="1"/>
  <c r="J14119" i="1" s="1"/>
  <c r="J14120" i="1" a="1"/>
  <c r="J14120" i="1" s="1"/>
  <c r="J14121" i="1" a="1"/>
  <c r="J14121" i="1" s="1"/>
  <c r="J14122" i="1" a="1"/>
  <c r="J14122" i="1" s="1"/>
  <c r="J14123" i="1" a="1"/>
  <c r="J14123" i="1" s="1"/>
  <c r="J14124" i="1" a="1"/>
  <c r="J14124" i="1" s="1"/>
  <c r="J14125" i="1" a="1"/>
  <c r="J14125" i="1" s="1"/>
  <c r="J14126" i="1" a="1"/>
  <c r="J14126" i="1" s="1"/>
  <c r="J14127" i="1" a="1"/>
  <c r="J14127" i="1" s="1"/>
  <c r="J14128" i="1" a="1"/>
  <c r="J14128" i="1" s="1"/>
  <c r="J14129" i="1" a="1"/>
  <c r="J14129" i="1" s="1"/>
  <c r="J14130" i="1" a="1"/>
  <c r="J14130" i="1" s="1"/>
  <c r="J14131" i="1" a="1"/>
  <c r="J14131" i="1" s="1"/>
  <c r="J14132" i="1" a="1"/>
  <c r="J14132" i="1" s="1"/>
  <c r="J14133" i="1" a="1"/>
  <c r="J14133" i="1" s="1"/>
  <c r="J14134" i="1" a="1"/>
  <c r="J14134" i="1" s="1"/>
  <c r="J14135" i="1" a="1"/>
  <c r="J14135" i="1" s="1"/>
  <c r="J14136" i="1" a="1"/>
  <c r="J14136" i="1" s="1"/>
  <c r="J14137" i="1" a="1"/>
  <c r="J14137" i="1" s="1"/>
  <c r="J14138" i="1" a="1"/>
  <c r="J14138" i="1" s="1"/>
  <c r="J14139" i="1" a="1"/>
  <c r="J14139" i="1" s="1"/>
  <c r="J14140" i="1" a="1"/>
  <c r="J14140" i="1" s="1"/>
  <c r="J14141" i="1" a="1"/>
  <c r="J14141" i="1" s="1"/>
  <c r="J14142" i="1" a="1"/>
  <c r="J14142" i="1" s="1"/>
  <c r="J14143" i="1" a="1"/>
  <c r="J14143" i="1" s="1"/>
  <c r="J14144" i="1" a="1"/>
  <c r="J14144" i="1" s="1"/>
  <c r="J14145" i="1" a="1"/>
  <c r="J14145" i="1" s="1"/>
  <c r="J14146" i="1" a="1"/>
  <c r="J14146" i="1" s="1"/>
  <c r="J14147" i="1" a="1"/>
  <c r="J14147" i="1" s="1"/>
  <c r="J14148" i="1" a="1"/>
  <c r="J14148" i="1" s="1"/>
  <c r="J14149" i="1" a="1"/>
  <c r="J14149" i="1" s="1"/>
  <c r="J14150" i="1" a="1"/>
  <c r="J14150" i="1" s="1"/>
  <c r="J14151" i="1" a="1"/>
  <c r="J14151" i="1" s="1"/>
  <c r="J14152" i="1" a="1"/>
  <c r="J14152" i="1" s="1"/>
  <c r="J14153" i="1" a="1"/>
  <c r="J14153" i="1" s="1"/>
  <c r="J14154" i="1" a="1"/>
  <c r="J14154" i="1" s="1"/>
  <c r="J14155" i="1" a="1"/>
  <c r="J14155" i="1" s="1"/>
  <c r="J14156" i="1" a="1"/>
  <c r="J14156" i="1" s="1"/>
  <c r="J14157" i="1" a="1"/>
  <c r="J14157" i="1" s="1"/>
  <c r="J14158" i="1" a="1"/>
  <c r="J14158" i="1" s="1"/>
  <c r="J14159" i="1" a="1"/>
  <c r="J14159" i="1" s="1"/>
  <c r="J14160" i="1" a="1"/>
  <c r="J14160" i="1" s="1"/>
  <c r="J14161" i="1" a="1"/>
  <c r="J14161" i="1" s="1"/>
  <c r="J14162" i="1" a="1"/>
  <c r="J14162" i="1" s="1"/>
  <c r="J14163" i="1" a="1"/>
  <c r="J14163" i="1" s="1"/>
  <c r="J14164" i="1" a="1"/>
  <c r="J14164" i="1" s="1"/>
  <c r="J14165" i="1" a="1"/>
  <c r="J14165" i="1" s="1"/>
  <c r="J14166" i="1" a="1"/>
  <c r="J14166" i="1" s="1"/>
  <c r="J14167" i="1" a="1"/>
  <c r="J14167" i="1" s="1"/>
  <c r="J14168" i="1" a="1"/>
  <c r="J14168" i="1" s="1"/>
  <c r="J14169" i="1" a="1"/>
  <c r="J14169" i="1" s="1"/>
  <c r="J14170" i="1" a="1"/>
  <c r="J14170" i="1" s="1"/>
  <c r="J14171" i="1" a="1"/>
  <c r="J14171" i="1" s="1"/>
  <c r="J14172" i="1" a="1"/>
  <c r="J14172" i="1" s="1"/>
  <c r="J14173" i="1" a="1"/>
  <c r="J14173" i="1" s="1"/>
  <c r="J14174" i="1" a="1"/>
  <c r="J14174" i="1" s="1"/>
  <c r="J14175" i="1" a="1"/>
  <c r="J14175" i="1" s="1"/>
  <c r="J14176" i="1" a="1"/>
  <c r="J14176" i="1" s="1"/>
  <c r="J14177" i="1" a="1"/>
  <c r="J14177" i="1" s="1"/>
  <c r="J14178" i="1" a="1"/>
  <c r="J14178" i="1" s="1"/>
  <c r="J14179" i="1" a="1"/>
  <c r="J14179" i="1" s="1"/>
  <c r="J14180" i="1" a="1"/>
  <c r="J14180" i="1" s="1"/>
  <c r="J14181" i="1" a="1"/>
  <c r="J14181" i="1" s="1"/>
  <c r="J14182" i="1" a="1"/>
  <c r="J14182" i="1" s="1"/>
  <c r="J14183" i="1" a="1"/>
  <c r="J14183" i="1" s="1"/>
  <c r="J14184" i="1" a="1"/>
  <c r="J14184" i="1" s="1"/>
  <c r="J14185" i="1" a="1"/>
  <c r="J14185" i="1" s="1"/>
  <c r="J14186" i="1" a="1"/>
  <c r="J14186" i="1" s="1"/>
  <c r="J14187" i="1" a="1"/>
  <c r="J14187" i="1" s="1"/>
  <c r="J14188" i="1" a="1"/>
  <c r="J14188" i="1" s="1"/>
  <c r="J14189" i="1" a="1"/>
  <c r="J14189" i="1" s="1"/>
  <c r="J14190" i="1" a="1"/>
  <c r="J14190" i="1" s="1"/>
  <c r="J14191" i="1" a="1"/>
  <c r="J14191" i="1" s="1"/>
  <c r="J14192" i="1" a="1"/>
  <c r="J14192" i="1" s="1"/>
  <c r="J14193" i="1" a="1"/>
  <c r="J14193" i="1" s="1"/>
  <c r="J14194" i="1" a="1"/>
  <c r="J14194" i="1" s="1"/>
  <c r="J14195" i="1" a="1"/>
  <c r="J14195" i="1" s="1"/>
  <c r="J14196" i="1" a="1"/>
  <c r="J14196" i="1" s="1"/>
  <c r="J14197" i="1" a="1"/>
  <c r="J14197" i="1" s="1"/>
  <c r="J14198" i="1" a="1"/>
  <c r="J14198" i="1" s="1"/>
  <c r="J14199" i="1" a="1"/>
  <c r="J14199" i="1" s="1"/>
  <c r="J14200" i="1" a="1"/>
  <c r="J14200" i="1" s="1"/>
  <c r="J14201" i="1" a="1"/>
  <c r="J14201" i="1" s="1"/>
  <c r="J14202" i="1" a="1"/>
  <c r="J14202" i="1" s="1"/>
  <c r="J14203" i="1" a="1"/>
  <c r="J14203" i="1" s="1"/>
  <c r="J14204" i="1" a="1"/>
  <c r="J14204" i="1" s="1"/>
  <c r="J14205" i="1" a="1"/>
  <c r="J14205" i="1" s="1"/>
  <c r="J14206" i="1" a="1"/>
  <c r="J14206" i="1" s="1"/>
  <c r="J14207" i="1" a="1"/>
  <c r="J14207" i="1" s="1"/>
  <c r="J14208" i="1" a="1"/>
  <c r="J14208" i="1" s="1"/>
  <c r="J14209" i="1" a="1"/>
  <c r="J14209" i="1" s="1"/>
  <c r="J14210" i="1" a="1"/>
  <c r="J14210" i="1" s="1"/>
  <c r="J14211" i="1" a="1"/>
  <c r="J14211" i="1" s="1"/>
  <c r="J14212" i="1" a="1"/>
  <c r="J14212" i="1" s="1"/>
  <c r="J14213" i="1" a="1"/>
  <c r="J14213" i="1" s="1"/>
  <c r="J14214" i="1" a="1"/>
  <c r="J14214" i="1" s="1"/>
  <c r="J14215" i="1" a="1"/>
  <c r="J14215" i="1" s="1"/>
  <c r="J14216" i="1" a="1"/>
  <c r="J14216" i="1" s="1"/>
  <c r="J14217" i="1" a="1"/>
  <c r="J14217" i="1" s="1"/>
  <c r="J14218" i="1" a="1"/>
  <c r="J14218" i="1" s="1"/>
  <c r="J14219" i="1" a="1"/>
  <c r="J14219" i="1" s="1"/>
  <c r="J14220" i="1" a="1"/>
  <c r="J14220" i="1" s="1"/>
  <c r="J14221" i="1" a="1"/>
  <c r="J14221" i="1" s="1"/>
  <c r="J14222" i="1" a="1"/>
  <c r="J14222" i="1" s="1"/>
  <c r="J14223" i="1" a="1"/>
  <c r="J14223" i="1" s="1"/>
  <c r="J14224" i="1" a="1"/>
  <c r="J14224" i="1" s="1"/>
  <c r="J14225" i="1" a="1"/>
  <c r="J14225" i="1" s="1"/>
  <c r="J14226" i="1" a="1"/>
  <c r="J14226" i="1" s="1"/>
  <c r="J14227" i="1" a="1"/>
  <c r="J14227" i="1" s="1"/>
  <c r="J14228" i="1" a="1"/>
  <c r="J14228" i="1" s="1"/>
  <c r="J14229" i="1" a="1"/>
  <c r="J14229" i="1" s="1"/>
  <c r="J14230" i="1" a="1"/>
  <c r="J14230" i="1" s="1"/>
  <c r="J14231" i="1" a="1"/>
  <c r="J14231" i="1" s="1"/>
  <c r="J14232" i="1" a="1"/>
  <c r="J14232" i="1" s="1"/>
  <c r="J14233" i="1" a="1"/>
  <c r="J14233" i="1" s="1"/>
  <c r="J14234" i="1" a="1"/>
  <c r="J14234" i="1" s="1"/>
  <c r="J14235" i="1" a="1"/>
  <c r="J14235" i="1" s="1"/>
  <c r="J14236" i="1" a="1"/>
  <c r="J14236" i="1" s="1"/>
  <c r="J14237" i="1" a="1"/>
  <c r="J14237" i="1" s="1"/>
  <c r="J14238" i="1" a="1"/>
  <c r="J14238" i="1" s="1"/>
  <c r="J14239" i="1" a="1"/>
  <c r="J14239" i="1" s="1"/>
  <c r="J14240" i="1" a="1"/>
  <c r="J14240" i="1" s="1"/>
  <c r="J14241" i="1" a="1"/>
  <c r="J14241" i="1" s="1"/>
  <c r="J14242" i="1" a="1"/>
  <c r="J14242" i="1" s="1"/>
  <c r="J14243" i="1" a="1"/>
  <c r="J14243" i="1" s="1"/>
  <c r="J14244" i="1" a="1"/>
  <c r="J14244" i="1" s="1"/>
  <c r="J14245" i="1" a="1"/>
  <c r="J14245" i="1" s="1"/>
  <c r="J14246" i="1" a="1"/>
  <c r="J14246" i="1" s="1"/>
  <c r="J14247" i="1" a="1"/>
  <c r="J14247" i="1" s="1"/>
  <c r="J14248" i="1" a="1"/>
  <c r="J14248" i="1" s="1"/>
  <c r="J14249" i="1" a="1"/>
  <c r="J14249" i="1" s="1"/>
  <c r="J14250" i="1" a="1"/>
  <c r="J14250" i="1" s="1"/>
  <c r="J14251" i="1" a="1"/>
  <c r="J14251" i="1" s="1"/>
  <c r="J14252" i="1" a="1"/>
  <c r="J14252" i="1" s="1"/>
  <c r="J14253" i="1" a="1"/>
  <c r="J14253" i="1" s="1"/>
  <c r="J14254" i="1" a="1"/>
  <c r="J14254" i="1" s="1"/>
  <c r="J14255" i="1" a="1"/>
  <c r="J14255" i="1" s="1"/>
  <c r="J14256" i="1" a="1"/>
  <c r="J14256" i="1" s="1"/>
  <c r="J14257" i="1" a="1"/>
  <c r="J14257" i="1" s="1"/>
  <c r="J14258" i="1" a="1"/>
  <c r="J14258" i="1" s="1"/>
  <c r="J14259" i="1" a="1"/>
  <c r="J14259" i="1" s="1"/>
  <c r="J14260" i="1" a="1"/>
  <c r="J14260" i="1" s="1"/>
  <c r="J14261" i="1" a="1"/>
  <c r="J14261" i="1" s="1"/>
  <c r="J14262" i="1" a="1"/>
  <c r="J14262" i="1" s="1"/>
  <c r="J14263" i="1" a="1"/>
  <c r="J14263" i="1" s="1"/>
  <c r="J14264" i="1" a="1"/>
  <c r="J14264" i="1" s="1"/>
  <c r="J14265" i="1" a="1"/>
  <c r="J14265" i="1" s="1"/>
  <c r="J14266" i="1" a="1"/>
  <c r="J14266" i="1" s="1"/>
  <c r="J14267" i="1" a="1"/>
  <c r="J14267" i="1" s="1"/>
  <c r="J14268" i="1" a="1"/>
  <c r="J14268" i="1" s="1"/>
  <c r="J14269" i="1" a="1"/>
  <c r="J14269" i="1" s="1"/>
  <c r="J14270" i="1" a="1"/>
  <c r="J14270" i="1" s="1"/>
  <c r="J14271" i="1" a="1"/>
  <c r="J14271" i="1" s="1"/>
  <c r="J14272" i="1" a="1"/>
  <c r="J14272" i="1" s="1"/>
  <c r="J14273" i="1" a="1"/>
  <c r="J14273" i="1" s="1"/>
  <c r="J14274" i="1" a="1"/>
  <c r="J14274" i="1" s="1"/>
  <c r="J14275" i="1" a="1"/>
  <c r="J14275" i="1" s="1"/>
  <c r="J14276" i="1" a="1"/>
  <c r="J14276" i="1" s="1"/>
  <c r="J14277" i="1" a="1"/>
  <c r="J14277" i="1" s="1"/>
  <c r="J14278" i="1" a="1"/>
  <c r="J14278" i="1" s="1"/>
  <c r="J14279" i="1" a="1"/>
  <c r="J14279" i="1" s="1"/>
  <c r="J14280" i="1" a="1"/>
  <c r="J14280" i="1" s="1"/>
  <c r="J14281" i="1" a="1"/>
  <c r="J14281" i="1" s="1"/>
  <c r="J14282" i="1" a="1"/>
  <c r="J14282" i="1" s="1"/>
  <c r="J14283" i="1" a="1"/>
  <c r="J14283" i="1" s="1"/>
  <c r="J14284" i="1" a="1"/>
  <c r="J14284" i="1" s="1"/>
  <c r="J14285" i="1" a="1"/>
  <c r="J14285" i="1" s="1"/>
  <c r="J14286" i="1" a="1"/>
  <c r="J14286" i="1" s="1"/>
  <c r="J14287" i="1" a="1"/>
  <c r="J14287" i="1" s="1"/>
  <c r="J14288" i="1" a="1"/>
  <c r="J14288" i="1" s="1"/>
  <c r="J14289" i="1" a="1"/>
  <c r="J14289" i="1" s="1"/>
  <c r="J14290" i="1" a="1"/>
  <c r="J14290" i="1" s="1"/>
  <c r="J14291" i="1" a="1"/>
  <c r="J14291" i="1" s="1"/>
  <c r="J14292" i="1" a="1"/>
  <c r="J14292" i="1" s="1"/>
  <c r="J14293" i="1" a="1"/>
  <c r="J14293" i="1" s="1"/>
  <c r="J14294" i="1" a="1"/>
  <c r="J14294" i="1" s="1"/>
  <c r="J14295" i="1" a="1"/>
  <c r="J14295" i="1" s="1"/>
  <c r="J14296" i="1" a="1"/>
  <c r="J14296" i="1" s="1"/>
  <c r="J14297" i="1" a="1"/>
  <c r="J14297" i="1" s="1"/>
  <c r="J14298" i="1" a="1"/>
  <c r="J14298" i="1" s="1"/>
  <c r="J14299" i="1" a="1"/>
  <c r="J14299" i="1" s="1"/>
  <c r="J14300" i="1" a="1"/>
  <c r="J14300" i="1" s="1"/>
  <c r="J14301" i="1" a="1"/>
  <c r="J14301" i="1" s="1"/>
  <c r="J14302" i="1" a="1"/>
  <c r="J14302" i="1" s="1"/>
  <c r="J14303" i="1" a="1"/>
  <c r="J14303" i="1" s="1"/>
  <c r="J14304" i="1" a="1"/>
  <c r="J14304" i="1" s="1"/>
  <c r="J14305" i="1" a="1"/>
  <c r="J14305" i="1" s="1"/>
  <c r="J14306" i="1" a="1"/>
  <c r="J14306" i="1" s="1"/>
  <c r="J14307" i="1" a="1"/>
  <c r="J14307" i="1" s="1"/>
  <c r="J14308" i="1" a="1"/>
  <c r="J14308" i="1" s="1"/>
  <c r="J14309" i="1" a="1"/>
  <c r="J14309" i="1" s="1"/>
  <c r="J14310" i="1" a="1"/>
  <c r="J14310" i="1" s="1"/>
  <c r="J14311" i="1" a="1"/>
  <c r="J14311" i="1" s="1"/>
  <c r="J14312" i="1" a="1"/>
  <c r="J14312" i="1" s="1"/>
  <c r="J14313" i="1" a="1"/>
  <c r="J14313" i="1" s="1"/>
  <c r="J14314" i="1" a="1"/>
  <c r="J14314" i="1" s="1"/>
  <c r="J14315" i="1" a="1"/>
  <c r="J14315" i="1" s="1"/>
  <c r="J14316" i="1" a="1"/>
  <c r="J14316" i="1" s="1"/>
  <c r="J14317" i="1" a="1"/>
  <c r="J14317" i="1" s="1"/>
  <c r="J14318" i="1" a="1"/>
  <c r="J14318" i="1" s="1"/>
  <c r="J14319" i="1" a="1"/>
  <c r="J14319" i="1" s="1"/>
  <c r="J14320" i="1" a="1"/>
  <c r="J14320" i="1" s="1"/>
  <c r="J14321" i="1" a="1"/>
  <c r="J14321" i="1" s="1"/>
  <c r="J14322" i="1" a="1"/>
  <c r="J14322" i="1" s="1"/>
  <c r="J14323" i="1" a="1"/>
  <c r="J14323" i="1" s="1"/>
  <c r="J14324" i="1" a="1"/>
  <c r="J14324" i="1" s="1"/>
  <c r="J14325" i="1" a="1"/>
  <c r="J14325" i="1" s="1"/>
  <c r="J14326" i="1" a="1"/>
  <c r="J14326" i="1" s="1"/>
  <c r="J14327" i="1" a="1"/>
  <c r="J14327" i="1" s="1"/>
  <c r="J14328" i="1" a="1"/>
  <c r="J14328" i="1" s="1"/>
  <c r="J14329" i="1" a="1"/>
  <c r="J14329" i="1" s="1"/>
  <c r="J14330" i="1" a="1"/>
  <c r="J14330" i="1" s="1"/>
  <c r="J14331" i="1" a="1"/>
  <c r="J14331" i="1" s="1"/>
  <c r="J14332" i="1" a="1"/>
  <c r="J14332" i="1" s="1"/>
  <c r="J14333" i="1" a="1"/>
  <c r="J14333" i="1" s="1"/>
  <c r="J14334" i="1" a="1"/>
  <c r="J14334" i="1" s="1"/>
  <c r="J14335" i="1" a="1"/>
  <c r="J14335" i="1" s="1"/>
  <c r="J14336" i="1" a="1"/>
  <c r="J14336" i="1" s="1"/>
  <c r="J14337" i="1" a="1"/>
  <c r="J14337" i="1" s="1"/>
  <c r="J14338" i="1" a="1"/>
  <c r="J14338" i="1" s="1"/>
  <c r="J14339" i="1" a="1"/>
  <c r="J14339" i="1" s="1"/>
  <c r="J14340" i="1" a="1"/>
  <c r="J14340" i="1" s="1"/>
  <c r="J14341" i="1" a="1"/>
  <c r="J14341" i="1" s="1"/>
  <c r="J14342" i="1" a="1"/>
  <c r="J14342" i="1" s="1"/>
  <c r="J14343" i="1" a="1"/>
  <c r="J14343" i="1" s="1"/>
  <c r="J14344" i="1" a="1"/>
  <c r="J14344" i="1" s="1"/>
  <c r="J14345" i="1" a="1"/>
  <c r="J14345" i="1" s="1"/>
  <c r="J14346" i="1" a="1"/>
  <c r="J14346" i="1" s="1"/>
  <c r="J14347" i="1" a="1"/>
  <c r="J14347" i="1" s="1"/>
  <c r="J14348" i="1" a="1"/>
  <c r="J14348" i="1" s="1"/>
  <c r="J14349" i="1" a="1"/>
  <c r="J14349" i="1" s="1"/>
  <c r="J14350" i="1" a="1"/>
  <c r="J14350" i="1" s="1"/>
  <c r="J14351" i="1" a="1"/>
  <c r="J14351" i="1" s="1"/>
  <c r="J14352" i="1" a="1"/>
  <c r="J14352" i="1" s="1"/>
  <c r="J14353" i="1" a="1"/>
  <c r="J14353" i="1" s="1"/>
  <c r="J14354" i="1" a="1"/>
  <c r="J14354" i="1" s="1"/>
  <c r="J14355" i="1" a="1"/>
  <c r="J14355" i="1" s="1"/>
  <c r="J14356" i="1" a="1"/>
  <c r="J14356" i="1" s="1"/>
  <c r="J14357" i="1" a="1"/>
  <c r="J14357" i="1" s="1"/>
  <c r="J14358" i="1" a="1"/>
  <c r="J14358" i="1" s="1"/>
  <c r="J14359" i="1" a="1"/>
  <c r="J14359" i="1" s="1"/>
  <c r="J14360" i="1" a="1"/>
  <c r="J14360" i="1" s="1"/>
  <c r="J14361" i="1" a="1"/>
  <c r="J14361" i="1" s="1"/>
  <c r="J14362" i="1" a="1"/>
  <c r="J14362" i="1" s="1"/>
  <c r="J14363" i="1" a="1"/>
  <c r="J14363" i="1" s="1"/>
  <c r="J14364" i="1" a="1"/>
  <c r="J14364" i="1" s="1"/>
  <c r="J14365" i="1" a="1"/>
  <c r="J14365" i="1" s="1"/>
  <c r="J14366" i="1" a="1"/>
  <c r="J14366" i="1" s="1"/>
  <c r="J14367" i="1" a="1"/>
  <c r="J14367" i="1" s="1"/>
  <c r="J14368" i="1" a="1"/>
  <c r="J14368" i="1" s="1"/>
  <c r="J14369" i="1" a="1"/>
  <c r="J14369" i="1" s="1"/>
  <c r="J14370" i="1" a="1"/>
  <c r="J14370" i="1" s="1"/>
  <c r="J14371" i="1" a="1"/>
  <c r="J14371" i="1" s="1"/>
  <c r="J14372" i="1" a="1"/>
  <c r="J14372" i="1" s="1"/>
  <c r="J14373" i="1" a="1"/>
  <c r="J14373" i="1" s="1"/>
  <c r="J14374" i="1" a="1"/>
  <c r="J14374" i="1" s="1"/>
  <c r="J14375" i="1" a="1"/>
  <c r="J14375" i="1" s="1"/>
  <c r="J14376" i="1" a="1"/>
  <c r="J14376" i="1" s="1"/>
  <c r="J14377" i="1" a="1"/>
  <c r="J14377" i="1" s="1"/>
  <c r="J14378" i="1" a="1"/>
  <c r="J14378" i="1" s="1"/>
  <c r="J14379" i="1" a="1"/>
  <c r="J14379" i="1" s="1"/>
  <c r="J14380" i="1" a="1"/>
  <c r="J14380" i="1" s="1"/>
  <c r="J14381" i="1" a="1"/>
  <c r="J14381" i="1" s="1"/>
  <c r="J14382" i="1" a="1"/>
  <c r="J14382" i="1" s="1"/>
  <c r="J14383" i="1" a="1"/>
  <c r="J14383" i="1" s="1"/>
  <c r="J14384" i="1" a="1"/>
  <c r="J14384" i="1" s="1"/>
  <c r="J14385" i="1" a="1"/>
  <c r="J14385" i="1" s="1"/>
  <c r="J14386" i="1" a="1"/>
  <c r="J14386" i="1" s="1"/>
  <c r="J14387" i="1" a="1"/>
  <c r="J14387" i="1" s="1"/>
  <c r="J14388" i="1" a="1"/>
  <c r="J14388" i="1" s="1"/>
  <c r="J14389" i="1" a="1"/>
  <c r="J14389" i="1" s="1"/>
  <c r="J14390" i="1" a="1"/>
  <c r="J14390" i="1" s="1"/>
  <c r="J14391" i="1" a="1"/>
  <c r="J14391" i="1" s="1"/>
  <c r="J14392" i="1" a="1"/>
  <c r="J14392" i="1" s="1"/>
  <c r="J14393" i="1" a="1"/>
  <c r="J14393" i="1" s="1"/>
  <c r="J14394" i="1" a="1"/>
  <c r="J14394" i="1" s="1"/>
  <c r="J14395" i="1" a="1"/>
  <c r="J14395" i="1" s="1"/>
  <c r="J14396" i="1" a="1"/>
  <c r="J14396" i="1" s="1"/>
  <c r="J14397" i="1" a="1"/>
  <c r="J14397" i="1" s="1"/>
  <c r="J14398" i="1" a="1"/>
  <c r="J14398" i="1" s="1"/>
  <c r="J14399" i="1" a="1"/>
  <c r="J14399" i="1" s="1"/>
  <c r="J14400" i="1" a="1"/>
  <c r="J14400" i="1" s="1"/>
  <c r="J14401" i="1" a="1"/>
  <c r="J14401" i="1" s="1"/>
  <c r="J14402" i="1" a="1"/>
  <c r="J14402" i="1" s="1"/>
  <c r="J14403" i="1" a="1"/>
  <c r="J14403" i="1" s="1"/>
  <c r="J14404" i="1" a="1"/>
  <c r="J14404" i="1" s="1"/>
  <c r="J14405" i="1" a="1"/>
  <c r="J14405" i="1" s="1"/>
  <c r="J14406" i="1" a="1"/>
  <c r="J14406" i="1" s="1"/>
  <c r="J14407" i="1" a="1"/>
  <c r="J14407" i="1" s="1"/>
  <c r="J14408" i="1" a="1"/>
  <c r="J14408" i="1" s="1"/>
  <c r="J14409" i="1" a="1"/>
  <c r="J14409" i="1" s="1"/>
  <c r="J14410" i="1" a="1"/>
  <c r="J14410" i="1" s="1"/>
  <c r="J14411" i="1" a="1"/>
  <c r="J14411" i="1" s="1"/>
  <c r="J14412" i="1" a="1"/>
  <c r="J14412" i="1" s="1"/>
  <c r="J14413" i="1" a="1"/>
  <c r="J14413" i="1" s="1"/>
  <c r="J14414" i="1" a="1"/>
  <c r="J14414" i="1" s="1"/>
  <c r="J14415" i="1" a="1"/>
  <c r="J14415" i="1" s="1"/>
  <c r="J14416" i="1" a="1"/>
  <c r="J14416" i="1" s="1"/>
  <c r="J14417" i="1" a="1"/>
  <c r="J14417" i="1" s="1"/>
  <c r="J14418" i="1" a="1"/>
  <c r="J14418" i="1" s="1"/>
  <c r="J14419" i="1" a="1"/>
  <c r="J14419" i="1" s="1"/>
  <c r="J14420" i="1" a="1"/>
  <c r="J14420" i="1" s="1"/>
  <c r="J14421" i="1" a="1"/>
  <c r="J14421" i="1" s="1"/>
  <c r="J14422" i="1" a="1"/>
  <c r="J14422" i="1" s="1"/>
  <c r="J14423" i="1" a="1"/>
  <c r="J14423" i="1" s="1"/>
  <c r="J14424" i="1" a="1"/>
  <c r="J14424" i="1" s="1"/>
  <c r="J14425" i="1" a="1"/>
  <c r="J14425" i="1" s="1"/>
  <c r="J14426" i="1" a="1"/>
  <c r="J14426" i="1" s="1"/>
  <c r="J14427" i="1" a="1"/>
  <c r="J14427" i="1" s="1"/>
  <c r="J14428" i="1" a="1"/>
  <c r="J14428" i="1" s="1"/>
  <c r="J14429" i="1" a="1"/>
  <c r="J14429" i="1" s="1"/>
  <c r="J14430" i="1" a="1"/>
  <c r="J14430" i="1" s="1"/>
  <c r="J14431" i="1" a="1"/>
  <c r="J14431" i="1" s="1"/>
  <c r="J14432" i="1" a="1"/>
  <c r="J14432" i="1" s="1"/>
  <c r="J14433" i="1" a="1"/>
  <c r="J14433" i="1" s="1"/>
  <c r="J14434" i="1" a="1"/>
  <c r="J14434" i="1" s="1"/>
  <c r="J14435" i="1" a="1"/>
  <c r="J14435" i="1" s="1"/>
  <c r="J14436" i="1" a="1"/>
  <c r="J14436" i="1" s="1"/>
  <c r="J14437" i="1" a="1"/>
  <c r="J14437" i="1" s="1"/>
  <c r="J14438" i="1" a="1"/>
  <c r="J14438" i="1" s="1"/>
  <c r="J14439" i="1" a="1"/>
  <c r="J14439" i="1" s="1"/>
  <c r="J14440" i="1" a="1"/>
  <c r="J14440" i="1" s="1"/>
  <c r="J14441" i="1" a="1"/>
  <c r="J14441" i="1" s="1"/>
  <c r="J14442" i="1" a="1"/>
  <c r="J14442" i="1" s="1"/>
  <c r="J14443" i="1" a="1"/>
  <c r="J14443" i="1" s="1"/>
  <c r="J14444" i="1" a="1"/>
  <c r="J14444" i="1" s="1"/>
  <c r="J14445" i="1" a="1"/>
  <c r="J14445" i="1" s="1"/>
  <c r="J14446" i="1" a="1"/>
  <c r="J14446" i="1" s="1"/>
  <c r="J14447" i="1" a="1"/>
  <c r="J14447" i="1" s="1"/>
  <c r="J14448" i="1" a="1"/>
  <c r="J14448" i="1" s="1"/>
  <c r="J14449" i="1" a="1"/>
  <c r="J14449" i="1" s="1"/>
  <c r="J14450" i="1" a="1"/>
  <c r="J14450" i="1" s="1"/>
  <c r="J14451" i="1" a="1"/>
  <c r="J14451" i="1" s="1"/>
  <c r="J14452" i="1" a="1"/>
  <c r="J14452" i="1" s="1"/>
  <c r="J14453" i="1" a="1"/>
  <c r="J14453" i="1" s="1"/>
  <c r="J14454" i="1" a="1"/>
  <c r="J14454" i="1" s="1"/>
  <c r="J14455" i="1" a="1"/>
  <c r="J14455" i="1" s="1"/>
  <c r="J14456" i="1" a="1"/>
  <c r="J14456" i="1" s="1"/>
  <c r="J14457" i="1" a="1"/>
  <c r="J14457" i="1" s="1"/>
  <c r="J14458" i="1" a="1"/>
  <c r="J14458" i="1" s="1"/>
  <c r="J14459" i="1" a="1"/>
  <c r="J14459" i="1" s="1"/>
  <c r="J14460" i="1" a="1"/>
  <c r="J14460" i="1" s="1"/>
  <c r="J14461" i="1" a="1"/>
  <c r="J14461" i="1" s="1"/>
  <c r="J14462" i="1" a="1"/>
  <c r="J14462" i="1" s="1"/>
  <c r="J14463" i="1" a="1"/>
  <c r="J14463" i="1" s="1"/>
  <c r="J14464" i="1" a="1"/>
  <c r="J14464" i="1" s="1"/>
  <c r="J14465" i="1" a="1"/>
  <c r="J14465" i="1" s="1"/>
  <c r="J14466" i="1" a="1"/>
  <c r="J14466" i="1" s="1"/>
  <c r="J14467" i="1" a="1"/>
  <c r="J14467" i="1" s="1"/>
  <c r="J14468" i="1" a="1"/>
  <c r="J14468" i="1" s="1"/>
  <c r="J14469" i="1" a="1"/>
  <c r="J14469" i="1" s="1"/>
  <c r="J14470" i="1" a="1"/>
  <c r="J14470" i="1" s="1"/>
  <c r="J14471" i="1" a="1"/>
  <c r="J14471" i="1" s="1"/>
  <c r="J14472" i="1" a="1"/>
  <c r="J14472" i="1" s="1"/>
  <c r="J14473" i="1" a="1"/>
  <c r="J14473" i="1" s="1"/>
  <c r="J14474" i="1" a="1"/>
  <c r="J14474" i="1" s="1"/>
  <c r="J14475" i="1" a="1"/>
  <c r="J14475" i="1" s="1"/>
  <c r="J14476" i="1" a="1"/>
  <c r="J14476" i="1" s="1"/>
  <c r="J14477" i="1" a="1"/>
  <c r="J14477" i="1" s="1"/>
  <c r="J14478" i="1" a="1"/>
  <c r="J14478" i="1" s="1"/>
  <c r="J14479" i="1" a="1"/>
  <c r="J14479" i="1" s="1"/>
  <c r="J14480" i="1" a="1"/>
  <c r="J14480" i="1" s="1"/>
  <c r="J14481" i="1" a="1"/>
  <c r="J14481" i="1" s="1"/>
  <c r="J14482" i="1" a="1"/>
  <c r="J14482" i="1" s="1"/>
  <c r="J14483" i="1" a="1"/>
  <c r="J14483" i="1" s="1"/>
  <c r="J14484" i="1" a="1"/>
  <c r="J14484" i="1" s="1"/>
  <c r="J14485" i="1" a="1"/>
  <c r="J14485" i="1" s="1"/>
  <c r="J14486" i="1" a="1"/>
  <c r="J14486" i="1" s="1"/>
  <c r="J14487" i="1" a="1"/>
  <c r="J14487" i="1" s="1"/>
  <c r="J14488" i="1" a="1"/>
  <c r="J14488" i="1" s="1"/>
  <c r="J14489" i="1" a="1"/>
  <c r="J14489" i="1" s="1"/>
  <c r="J14490" i="1" a="1"/>
  <c r="J14490" i="1" s="1"/>
  <c r="J14491" i="1" a="1"/>
  <c r="J14491" i="1" s="1"/>
  <c r="J14492" i="1" a="1"/>
  <c r="J14492" i="1" s="1"/>
  <c r="J14493" i="1" a="1"/>
  <c r="J14493" i="1" s="1"/>
  <c r="J14494" i="1" a="1"/>
  <c r="J14494" i="1" s="1"/>
  <c r="J14495" i="1" a="1"/>
  <c r="J14495" i="1" s="1"/>
  <c r="J14496" i="1" a="1"/>
  <c r="J14496" i="1" s="1"/>
  <c r="J14497" i="1" a="1"/>
  <c r="J14497" i="1" s="1"/>
  <c r="J14498" i="1" a="1"/>
  <c r="J14498" i="1" s="1"/>
  <c r="J14499" i="1" a="1"/>
  <c r="J14499" i="1" s="1"/>
  <c r="J14500" i="1" a="1"/>
  <c r="J14500" i="1" s="1"/>
  <c r="J14501" i="1" a="1"/>
  <c r="J14501" i="1" s="1"/>
  <c r="J14502" i="1" a="1"/>
  <c r="J14502" i="1" s="1"/>
  <c r="J14503" i="1" a="1"/>
  <c r="J14503" i="1" s="1"/>
  <c r="J14504" i="1" a="1"/>
  <c r="J14504" i="1" s="1"/>
  <c r="J14505" i="1" a="1"/>
  <c r="J14505" i="1" s="1"/>
  <c r="J14506" i="1" a="1"/>
  <c r="J14506" i="1" s="1"/>
  <c r="J14507" i="1" a="1"/>
  <c r="J14507" i="1" s="1"/>
  <c r="J14508" i="1" a="1"/>
  <c r="J14508" i="1" s="1"/>
  <c r="J14509" i="1" a="1"/>
  <c r="J14509" i="1" s="1"/>
  <c r="J14510" i="1" a="1"/>
  <c r="J14510" i="1" s="1"/>
  <c r="J14511" i="1" a="1"/>
  <c r="J14511" i="1" s="1"/>
  <c r="J14512" i="1" a="1"/>
  <c r="J14512" i="1" s="1"/>
  <c r="J14513" i="1" a="1"/>
  <c r="J14513" i="1" s="1"/>
  <c r="J14514" i="1" a="1"/>
  <c r="J14514" i="1" s="1"/>
  <c r="J14515" i="1" a="1"/>
  <c r="J14515" i="1" s="1"/>
  <c r="J14516" i="1" a="1"/>
  <c r="J14516" i="1" s="1"/>
  <c r="J14517" i="1" a="1"/>
  <c r="J14517" i="1" s="1"/>
  <c r="J14518" i="1" a="1"/>
  <c r="J14518" i="1" s="1"/>
  <c r="J14519" i="1" a="1"/>
  <c r="J14519" i="1" s="1"/>
  <c r="J14520" i="1" a="1"/>
  <c r="J14520" i="1" s="1"/>
  <c r="J14521" i="1" a="1"/>
  <c r="J14521" i="1" s="1"/>
  <c r="J14522" i="1" a="1"/>
  <c r="J14522" i="1" s="1"/>
  <c r="J14523" i="1" a="1"/>
  <c r="J14523" i="1" s="1"/>
  <c r="J14524" i="1" a="1"/>
  <c r="J14524" i="1" s="1"/>
  <c r="J14525" i="1" a="1"/>
  <c r="J14525" i="1" s="1"/>
  <c r="J14526" i="1" a="1"/>
  <c r="J14526" i="1" s="1"/>
  <c r="J14527" i="1" a="1"/>
  <c r="J14527" i="1" s="1"/>
  <c r="J14528" i="1" a="1"/>
  <c r="J14528" i="1" s="1"/>
  <c r="J14529" i="1" a="1"/>
  <c r="J14529" i="1" s="1"/>
  <c r="J14530" i="1" a="1"/>
  <c r="J14530" i="1" s="1"/>
  <c r="J14531" i="1" a="1"/>
  <c r="J14531" i="1" s="1"/>
  <c r="J14532" i="1" a="1"/>
  <c r="J14532" i="1" s="1"/>
  <c r="J14533" i="1" a="1"/>
  <c r="J14533" i="1" s="1"/>
  <c r="J14534" i="1" a="1"/>
  <c r="J14534" i="1" s="1"/>
  <c r="J14535" i="1" a="1"/>
  <c r="J14535" i="1" s="1"/>
  <c r="J14536" i="1" a="1"/>
  <c r="J14536" i="1" s="1"/>
  <c r="J14537" i="1" a="1"/>
  <c r="J14537" i="1" s="1"/>
  <c r="J14538" i="1" a="1"/>
  <c r="J14538" i="1" s="1"/>
  <c r="J14539" i="1" a="1"/>
  <c r="J14539" i="1" s="1"/>
  <c r="J14540" i="1" a="1"/>
  <c r="J14540" i="1" s="1"/>
  <c r="J14541" i="1" a="1"/>
  <c r="J14541" i="1" s="1"/>
  <c r="J14542" i="1" a="1"/>
  <c r="J14542" i="1" s="1"/>
  <c r="J14543" i="1" a="1"/>
  <c r="J14543" i="1" s="1"/>
  <c r="J14544" i="1" a="1"/>
  <c r="J14544" i="1" s="1"/>
  <c r="J14545" i="1" a="1"/>
  <c r="J14545" i="1" s="1"/>
  <c r="J14546" i="1" a="1"/>
  <c r="J14546" i="1" s="1"/>
  <c r="J14547" i="1" a="1"/>
  <c r="J14547" i="1" s="1"/>
  <c r="J14548" i="1" a="1"/>
  <c r="J14548" i="1" s="1"/>
  <c r="J14549" i="1" a="1"/>
  <c r="J14549" i="1" s="1"/>
  <c r="J14550" i="1" a="1"/>
  <c r="J14550" i="1" s="1"/>
  <c r="J14551" i="1" a="1"/>
  <c r="J14551" i="1" s="1"/>
  <c r="J14552" i="1" a="1"/>
  <c r="J14552" i="1" s="1"/>
  <c r="J14553" i="1" a="1"/>
  <c r="J14553" i="1" s="1"/>
  <c r="J14554" i="1" a="1"/>
  <c r="J14554" i="1" s="1"/>
  <c r="J14555" i="1" a="1"/>
  <c r="J14555" i="1" s="1"/>
  <c r="J14556" i="1" a="1"/>
  <c r="J14556" i="1" s="1"/>
  <c r="J14557" i="1" a="1"/>
  <c r="J14557" i="1" s="1"/>
  <c r="J14558" i="1" a="1"/>
  <c r="J14558" i="1" s="1"/>
  <c r="J14559" i="1" a="1"/>
  <c r="J14559" i="1" s="1"/>
  <c r="J14560" i="1" a="1"/>
  <c r="J14560" i="1" s="1"/>
  <c r="J14561" i="1" a="1"/>
  <c r="J14561" i="1" s="1"/>
  <c r="J14562" i="1" a="1"/>
  <c r="J14562" i="1" s="1"/>
  <c r="J14563" i="1" a="1"/>
  <c r="J14563" i="1" s="1"/>
  <c r="J14564" i="1" a="1"/>
  <c r="J14564" i="1" s="1"/>
  <c r="J14565" i="1" a="1"/>
  <c r="J14565" i="1" s="1"/>
  <c r="J14566" i="1" a="1"/>
  <c r="J14566" i="1" s="1"/>
  <c r="J14567" i="1" a="1"/>
  <c r="J14567" i="1" s="1"/>
  <c r="J14568" i="1" a="1"/>
  <c r="J14568" i="1" s="1"/>
  <c r="J14569" i="1" a="1"/>
  <c r="J14569" i="1" s="1"/>
  <c r="J14570" i="1" a="1"/>
  <c r="J14570" i="1" s="1"/>
  <c r="J14571" i="1" a="1"/>
  <c r="J14571" i="1" s="1"/>
  <c r="J14572" i="1" a="1"/>
  <c r="J14572" i="1" s="1"/>
  <c r="J14573" i="1" a="1"/>
  <c r="J14573" i="1" s="1"/>
  <c r="J14574" i="1" a="1"/>
  <c r="J14574" i="1" s="1"/>
  <c r="J14575" i="1" a="1"/>
  <c r="J14575" i="1" s="1"/>
  <c r="J14576" i="1" a="1"/>
  <c r="J14576" i="1" s="1"/>
  <c r="J14577" i="1" a="1"/>
  <c r="J14577" i="1" s="1"/>
  <c r="J14578" i="1" a="1"/>
  <c r="J14578" i="1" s="1"/>
  <c r="J14579" i="1" a="1"/>
  <c r="J14579" i="1" s="1"/>
  <c r="J14580" i="1" a="1"/>
  <c r="J14580" i="1" s="1"/>
  <c r="J14581" i="1" a="1"/>
  <c r="J14581" i="1" s="1"/>
  <c r="J14582" i="1" a="1"/>
  <c r="J14582" i="1" s="1"/>
  <c r="J14583" i="1" a="1"/>
  <c r="J14583" i="1" s="1"/>
  <c r="J14584" i="1" a="1"/>
  <c r="J14584" i="1" s="1"/>
  <c r="J14585" i="1" a="1"/>
  <c r="J14585" i="1" s="1"/>
  <c r="J14586" i="1" a="1"/>
  <c r="J14586" i="1" s="1"/>
  <c r="J14587" i="1" a="1"/>
  <c r="J14587" i="1" s="1"/>
  <c r="J14588" i="1" a="1"/>
  <c r="J14588" i="1" s="1"/>
  <c r="J14589" i="1" a="1"/>
  <c r="J14589" i="1" s="1"/>
  <c r="J14590" i="1" a="1"/>
  <c r="J14590" i="1" s="1"/>
  <c r="J14591" i="1" a="1"/>
  <c r="J14591" i="1" s="1"/>
  <c r="J14592" i="1" a="1"/>
  <c r="J14592" i="1" s="1"/>
  <c r="J14593" i="1" a="1"/>
  <c r="J14593" i="1" s="1"/>
  <c r="J14594" i="1" a="1"/>
  <c r="J14594" i="1" s="1"/>
  <c r="J14595" i="1" a="1"/>
  <c r="J14595" i="1" s="1"/>
  <c r="J14596" i="1" a="1"/>
  <c r="J14596" i="1" s="1"/>
  <c r="J14597" i="1" a="1"/>
  <c r="J14597" i="1" s="1"/>
  <c r="J14598" i="1" a="1"/>
  <c r="J14598" i="1" s="1"/>
  <c r="J14599" i="1" a="1"/>
  <c r="J14599" i="1" s="1"/>
  <c r="J14600" i="1" a="1"/>
  <c r="J14600" i="1" s="1"/>
  <c r="J14601" i="1" a="1"/>
  <c r="J14601" i="1" s="1"/>
  <c r="J14602" i="1" a="1"/>
  <c r="J14602" i="1" s="1"/>
  <c r="J14603" i="1" a="1"/>
  <c r="J14603" i="1" s="1"/>
  <c r="J14604" i="1" a="1"/>
  <c r="J14604" i="1" s="1"/>
  <c r="J14605" i="1" a="1"/>
  <c r="J14605" i="1" s="1"/>
  <c r="J14606" i="1" a="1"/>
  <c r="J14606" i="1" s="1"/>
  <c r="J14607" i="1" a="1"/>
  <c r="J14607" i="1" s="1"/>
  <c r="J14608" i="1" a="1"/>
  <c r="J14608" i="1" s="1"/>
  <c r="J14609" i="1" a="1"/>
  <c r="J14609" i="1" s="1"/>
  <c r="J14610" i="1" a="1"/>
  <c r="J14610" i="1" s="1"/>
  <c r="J14611" i="1" a="1"/>
  <c r="J14611" i="1" s="1"/>
  <c r="J14612" i="1" a="1"/>
  <c r="J14612" i="1" s="1"/>
  <c r="J14613" i="1" a="1"/>
  <c r="J14613" i="1" s="1"/>
  <c r="J14614" i="1" a="1"/>
  <c r="J14614" i="1" s="1"/>
  <c r="J14615" i="1" a="1"/>
  <c r="J14615" i="1" s="1"/>
  <c r="J14616" i="1" a="1"/>
  <c r="J14616" i="1" s="1"/>
  <c r="J14617" i="1" a="1"/>
  <c r="J14617" i="1" s="1"/>
  <c r="J14618" i="1" a="1"/>
  <c r="J14618" i="1" s="1"/>
  <c r="J14619" i="1" a="1"/>
  <c r="J14619" i="1" s="1"/>
  <c r="J14620" i="1" a="1"/>
  <c r="J14620" i="1" s="1"/>
  <c r="J14621" i="1" a="1"/>
  <c r="J14621" i="1" s="1"/>
  <c r="J14622" i="1" a="1"/>
  <c r="J14622" i="1" s="1"/>
  <c r="J14623" i="1" a="1"/>
  <c r="J14623" i="1" s="1"/>
  <c r="J14624" i="1" a="1"/>
  <c r="J14624" i="1" s="1"/>
  <c r="J14625" i="1" a="1"/>
  <c r="J14625" i="1" s="1"/>
  <c r="J14626" i="1" a="1"/>
  <c r="J14626" i="1" s="1"/>
  <c r="J14627" i="1" a="1"/>
  <c r="J14627" i="1" s="1"/>
  <c r="J14628" i="1" a="1"/>
  <c r="J14628" i="1" s="1"/>
  <c r="J14629" i="1" a="1"/>
  <c r="J14629" i="1" s="1"/>
  <c r="J14630" i="1" a="1"/>
  <c r="J14630" i="1" s="1"/>
  <c r="J14631" i="1" a="1"/>
  <c r="J14631" i="1" s="1"/>
  <c r="J14632" i="1" a="1"/>
  <c r="J14632" i="1" s="1"/>
  <c r="J14633" i="1" a="1"/>
  <c r="J14633" i="1" s="1"/>
  <c r="J14634" i="1" a="1"/>
  <c r="J14634" i="1" s="1"/>
  <c r="J14635" i="1" a="1"/>
  <c r="J14635" i="1" s="1"/>
  <c r="J14636" i="1" a="1"/>
  <c r="J14636" i="1" s="1"/>
  <c r="J14637" i="1" a="1"/>
  <c r="J14637" i="1" s="1"/>
  <c r="J14638" i="1" a="1"/>
  <c r="J14638" i="1" s="1"/>
  <c r="J14639" i="1" a="1"/>
  <c r="J14639" i="1" s="1"/>
  <c r="J14640" i="1" a="1"/>
  <c r="J14640" i="1" s="1"/>
  <c r="J14641" i="1" a="1"/>
  <c r="J14641" i="1" s="1"/>
  <c r="J14642" i="1" a="1"/>
  <c r="J14642" i="1" s="1"/>
  <c r="J14643" i="1" a="1"/>
  <c r="J14643" i="1" s="1"/>
  <c r="J14644" i="1" a="1"/>
  <c r="J14644" i="1" s="1"/>
  <c r="J14645" i="1" a="1"/>
  <c r="J14645" i="1" s="1"/>
  <c r="J14646" i="1" a="1"/>
  <c r="J14646" i="1" s="1"/>
  <c r="J14647" i="1" a="1"/>
  <c r="J14647" i="1" s="1"/>
  <c r="J14648" i="1" a="1"/>
  <c r="J14648" i="1" s="1"/>
  <c r="J14649" i="1" a="1"/>
  <c r="J14649" i="1" s="1"/>
  <c r="J14650" i="1" a="1"/>
  <c r="J14650" i="1" s="1"/>
  <c r="J14651" i="1" a="1"/>
  <c r="J14651" i="1" s="1"/>
  <c r="J14652" i="1" a="1"/>
  <c r="J14652" i="1" s="1"/>
  <c r="J14653" i="1" a="1"/>
  <c r="J14653" i="1" s="1"/>
  <c r="J14654" i="1" a="1"/>
  <c r="J14654" i="1" s="1"/>
  <c r="J14655" i="1" a="1"/>
  <c r="J14655" i="1" s="1"/>
  <c r="J14656" i="1" a="1"/>
  <c r="J14656" i="1" s="1"/>
  <c r="J14657" i="1" a="1"/>
  <c r="J14657" i="1" s="1"/>
  <c r="J14658" i="1" a="1"/>
  <c r="J14658" i="1" s="1"/>
  <c r="J14659" i="1" a="1"/>
  <c r="J14659" i="1" s="1"/>
  <c r="J14660" i="1" a="1"/>
  <c r="J14660" i="1" s="1"/>
  <c r="J14661" i="1" a="1"/>
  <c r="J14661" i="1" s="1"/>
  <c r="J14662" i="1" a="1"/>
  <c r="J14662" i="1" s="1"/>
  <c r="J14663" i="1" a="1"/>
  <c r="J14663" i="1" s="1"/>
  <c r="J14664" i="1" a="1"/>
  <c r="J14664" i="1" s="1"/>
  <c r="J14665" i="1" a="1"/>
  <c r="J14665" i="1" s="1"/>
  <c r="J14666" i="1" a="1"/>
  <c r="J14666" i="1" s="1"/>
  <c r="J14667" i="1" a="1"/>
  <c r="J14667" i="1" s="1"/>
  <c r="J14668" i="1" a="1"/>
  <c r="J14668" i="1" s="1"/>
  <c r="J14669" i="1" a="1"/>
  <c r="J14669" i="1" s="1"/>
  <c r="J14670" i="1" a="1"/>
  <c r="J14670" i="1" s="1"/>
  <c r="J14671" i="1" a="1"/>
  <c r="J14671" i="1" s="1"/>
  <c r="J14672" i="1" a="1"/>
  <c r="J14672" i="1" s="1"/>
  <c r="J14673" i="1" a="1"/>
  <c r="J14673" i="1" s="1"/>
  <c r="J14674" i="1" a="1"/>
  <c r="J14674" i="1" s="1"/>
  <c r="J14675" i="1" a="1"/>
  <c r="J14675" i="1" s="1"/>
  <c r="J14676" i="1" a="1"/>
  <c r="J14676" i="1" s="1"/>
  <c r="J14677" i="1" a="1"/>
  <c r="J14677" i="1" s="1"/>
  <c r="J14678" i="1" a="1"/>
  <c r="J14678" i="1" s="1"/>
  <c r="J14679" i="1" a="1"/>
  <c r="J14679" i="1" s="1"/>
  <c r="J14680" i="1" a="1"/>
  <c r="J14680" i="1" s="1"/>
  <c r="J14681" i="1" a="1"/>
  <c r="J14681" i="1" s="1"/>
  <c r="J14682" i="1" a="1"/>
  <c r="J14682" i="1" s="1"/>
  <c r="J14683" i="1" a="1"/>
  <c r="J14683" i="1" s="1"/>
  <c r="J14684" i="1" a="1"/>
  <c r="J14684" i="1" s="1"/>
  <c r="J14685" i="1" a="1"/>
  <c r="J14685" i="1" s="1"/>
  <c r="J14686" i="1" a="1"/>
  <c r="J14686" i="1" s="1"/>
  <c r="J14687" i="1" a="1"/>
  <c r="J14687" i="1" s="1"/>
  <c r="J14688" i="1" a="1"/>
  <c r="J14688" i="1" s="1"/>
  <c r="J14689" i="1" a="1"/>
  <c r="J14689" i="1" s="1"/>
  <c r="J14690" i="1" a="1"/>
  <c r="J14690" i="1" s="1"/>
  <c r="J14691" i="1" a="1"/>
  <c r="J14691" i="1" s="1"/>
  <c r="J14692" i="1" a="1"/>
  <c r="J14692" i="1" s="1"/>
  <c r="J14693" i="1" a="1"/>
  <c r="J14693" i="1" s="1"/>
  <c r="J14694" i="1" a="1"/>
  <c r="J14694" i="1" s="1"/>
  <c r="J14695" i="1" a="1"/>
  <c r="J14695" i="1" s="1"/>
  <c r="J14696" i="1" a="1"/>
  <c r="J14696" i="1" s="1"/>
  <c r="J14697" i="1" a="1"/>
  <c r="J14697" i="1" s="1"/>
  <c r="J14698" i="1" a="1"/>
  <c r="J14698" i="1" s="1"/>
  <c r="J14699" i="1" a="1"/>
  <c r="J14699" i="1" s="1"/>
  <c r="J14700" i="1" a="1"/>
  <c r="J14700" i="1" s="1"/>
  <c r="J14701" i="1" a="1"/>
  <c r="J14701" i="1" s="1"/>
  <c r="J14702" i="1" a="1"/>
  <c r="J14702" i="1" s="1"/>
  <c r="J14703" i="1" a="1"/>
  <c r="J14703" i="1" s="1"/>
  <c r="J14704" i="1" a="1"/>
  <c r="J14704" i="1" s="1"/>
  <c r="J14705" i="1" a="1"/>
  <c r="J14705" i="1" s="1"/>
  <c r="J14706" i="1" a="1"/>
  <c r="J14706" i="1" s="1"/>
  <c r="J14707" i="1" a="1"/>
  <c r="J14707" i="1" s="1"/>
  <c r="J14708" i="1" a="1"/>
  <c r="J14708" i="1" s="1"/>
  <c r="J14709" i="1" a="1"/>
  <c r="J14709" i="1" s="1"/>
  <c r="J14710" i="1" a="1"/>
  <c r="J14710" i="1" s="1"/>
  <c r="J14711" i="1" a="1"/>
  <c r="J14711" i="1" s="1"/>
  <c r="J14712" i="1" a="1"/>
  <c r="J14712" i="1" s="1"/>
  <c r="J14713" i="1" a="1"/>
  <c r="J14713" i="1" s="1"/>
  <c r="J14714" i="1" a="1"/>
  <c r="J14714" i="1" s="1"/>
  <c r="J14715" i="1" a="1"/>
  <c r="J14715" i="1" s="1"/>
  <c r="J14716" i="1" a="1"/>
  <c r="J14716" i="1" s="1"/>
  <c r="J14717" i="1" a="1"/>
  <c r="J14717" i="1" s="1"/>
  <c r="J14718" i="1" a="1"/>
  <c r="J14718" i="1" s="1"/>
  <c r="J14719" i="1" a="1"/>
  <c r="J14719" i="1" s="1"/>
  <c r="J14720" i="1" a="1"/>
  <c r="J14720" i="1" s="1"/>
  <c r="J14721" i="1" a="1"/>
  <c r="J14721" i="1" s="1"/>
  <c r="J14722" i="1" a="1"/>
  <c r="J14722" i="1" s="1"/>
  <c r="J14723" i="1" a="1"/>
  <c r="J14723" i="1" s="1"/>
  <c r="J14724" i="1" a="1"/>
  <c r="J14724" i="1" s="1"/>
  <c r="J14725" i="1" a="1"/>
  <c r="J14725" i="1" s="1"/>
  <c r="J14726" i="1" a="1"/>
  <c r="J14726" i="1" s="1"/>
  <c r="J14727" i="1" a="1"/>
  <c r="J14727" i="1" s="1"/>
  <c r="J14728" i="1" a="1"/>
  <c r="J14728" i="1" s="1"/>
  <c r="J14729" i="1" a="1"/>
  <c r="J14729" i="1" s="1"/>
  <c r="J14730" i="1" a="1"/>
  <c r="J14730" i="1" s="1"/>
  <c r="J14731" i="1" a="1"/>
  <c r="J14731" i="1" s="1"/>
  <c r="J14732" i="1" a="1"/>
  <c r="J14732" i="1" s="1"/>
  <c r="J14733" i="1" a="1"/>
  <c r="J14733" i="1" s="1"/>
  <c r="J14734" i="1" a="1"/>
  <c r="J14734" i="1" s="1"/>
  <c r="J14735" i="1" a="1"/>
  <c r="J14735" i="1" s="1"/>
  <c r="J14736" i="1" a="1"/>
  <c r="J14736" i="1" s="1"/>
  <c r="J14737" i="1" a="1"/>
  <c r="J14737" i="1" s="1"/>
  <c r="J14738" i="1" a="1"/>
  <c r="J14738" i="1" s="1"/>
  <c r="J14739" i="1" a="1"/>
  <c r="J14739" i="1" s="1"/>
  <c r="J14740" i="1" a="1"/>
  <c r="J14740" i="1" s="1"/>
  <c r="J14741" i="1" a="1"/>
  <c r="J14741" i="1" s="1"/>
  <c r="J14742" i="1" a="1"/>
  <c r="J14742" i="1" s="1"/>
  <c r="J14743" i="1" a="1"/>
  <c r="J14743" i="1" s="1"/>
  <c r="J14744" i="1" a="1"/>
  <c r="J14744" i="1" s="1"/>
  <c r="J14745" i="1" a="1"/>
  <c r="J14745" i="1" s="1"/>
  <c r="J14746" i="1" a="1"/>
  <c r="J14746" i="1" s="1"/>
  <c r="J14747" i="1" a="1"/>
  <c r="J14747" i="1" s="1"/>
  <c r="J14748" i="1" a="1"/>
  <c r="J14748" i="1" s="1"/>
  <c r="J14749" i="1" a="1"/>
  <c r="J14749" i="1" s="1"/>
  <c r="J14750" i="1" a="1"/>
  <c r="J14750" i="1" s="1"/>
  <c r="J14751" i="1" a="1"/>
  <c r="J14751" i="1" s="1"/>
  <c r="J14752" i="1" a="1"/>
  <c r="J14752" i="1" s="1"/>
  <c r="J14753" i="1" a="1"/>
  <c r="J14753" i="1" s="1"/>
  <c r="J14754" i="1" a="1"/>
  <c r="J14754" i="1" s="1"/>
  <c r="J14755" i="1" a="1"/>
  <c r="J14755" i="1" s="1"/>
  <c r="J14756" i="1" a="1"/>
  <c r="J14756" i="1" s="1"/>
  <c r="J14757" i="1" a="1"/>
  <c r="J14757" i="1" s="1"/>
  <c r="J14758" i="1" a="1"/>
  <c r="J14758" i="1" s="1"/>
  <c r="J14759" i="1" a="1"/>
  <c r="J14759" i="1" s="1"/>
  <c r="J14760" i="1" a="1"/>
  <c r="J14760" i="1" s="1"/>
  <c r="J14761" i="1" a="1"/>
  <c r="J14761" i="1" s="1"/>
  <c r="J14762" i="1" a="1"/>
  <c r="J14762" i="1" s="1"/>
  <c r="J14763" i="1" a="1"/>
  <c r="J14763" i="1" s="1"/>
  <c r="J14764" i="1" a="1"/>
  <c r="J14764" i="1" s="1"/>
  <c r="J14765" i="1" a="1"/>
  <c r="J14765" i="1" s="1"/>
  <c r="J14766" i="1" a="1"/>
  <c r="J14766" i="1" s="1"/>
  <c r="J14767" i="1" a="1"/>
  <c r="J14767" i="1" s="1"/>
  <c r="J14768" i="1" a="1"/>
  <c r="J14768" i="1" s="1"/>
  <c r="J14769" i="1" a="1"/>
  <c r="J14769" i="1" s="1"/>
  <c r="J14770" i="1" a="1"/>
  <c r="J14770" i="1" s="1"/>
  <c r="J14771" i="1" a="1"/>
  <c r="J14771" i="1" s="1"/>
  <c r="J14772" i="1" a="1"/>
  <c r="J14772" i="1" s="1"/>
  <c r="J14773" i="1" a="1"/>
  <c r="J14773" i="1" s="1"/>
  <c r="J14774" i="1" a="1"/>
  <c r="J14774" i="1" s="1"/>
  <c r="J14775" i="1" a="1"/>
  <c r="J14775" i="1" s="1"/>
  <c r="J14776" i="1" a="1"/>
  <c r="J14776" i="1" s="1"/>
  <c r="J14777" i="1" a="1"/>
  <c r="J14777" i="1" s="1"/>
  <c r="J14778" i="1" a="1"/>
  <c r="J14778" i="1" s="1"/>
  <c r="J14779" i="1" a="1"/>
  <c r="J14779" i="1" s="1"/>
  <c r="J14780" i="1" a="1"/>
  <c r="J14780" i="1" s="1"/>
  <c r="J14781" i="1" a="1"/>
  <c r="J14781" i="1" s="1"/>
  <c r="J14782" i="1" a="1"/>
  <c r="J14782" i="1" s="1"/>
  <c r="J14783" i="1" a="1"/>
  <c r="J14783" i="1" s="1"/>
  <c r="J14784" i="1" a="1"/>
  <c r="J14784" i="1" s="1"/>
  <c r="J14785" i="1" a="1"/>
  <c r="J14785" i="1" s="1"/>
  <c r="J14786" i="1" a="1"/>
  <c r="J14786" i="1" s="1"/>
  <c r="J14787" i="1" a="1"/>
  <c r="J14787" i="1" s="1"/>
  <c r="J14788" i="1" a="1"/>
  <c r="J14788" i="1" s="1"/>
  <c r="J14789" i="1" a="1"/>
  <c r="J14789" i="1" s="1"/>
  <c r="J14790" i="1" a="1"/>
  <c r="J14790" i="1" s="1"/>
  <c r="J14791" i="1" a="1"/>
  <c r="J14791" i="1" s="1"/>
  <c r="J14792" i="1" a="1"/>
  <c r="J14792" i="1" s="1"/>
  <c r="J14793" i="1" a="1"/>
  <c r="J14793" i="1" s="1"/>
  <c r="J14794" i="1" a="1"/>
  <c r="J14794" i="1" s="1"/>
  <c r="J14795" i="1" a="1"/>
  <c r="J14795" i="1" s="1"/>
  <c r="J14796" i="1" a="1"/>
  <c r="J14796" i="1" s="1"/>
  <c r="J14797" i="1" a="1"/>
  <c r="J14797" i="1" s="1"/>
  <c r="J14798" i="1" a="1"/>
  <c r="J14798" i="1" s="1"/>
  <c r="J14799" i="1" a="1"/>
  <c r="J14799" i="1" s="1"/>
  <c r="J14800" i="1" a="1"/>
  <c r="J14800" i="1" s="1"/>
  <c r="J14801" i="1" a="1"/>
  <c r="J14801" i="1" s="1"/>
  <c r="J14802" i="1" a="1"/>
  <c r="J14802" i="1" s="1"/>
  <c r="J14803" i="1" a="1"/>
  <c r="J14803" i="1" s="1"/>
  <c r="J14804" i="1" a="1"/>
  <c r="J14804" i="1" s="1"/>
  <c r="J14805" i="1" a="1"/>
  <c r="J14805" i="1" s="1"/>
  <c r="J14806" i="1" a="1"/>
  <c r="J14806" i="1" s="1"/>
  <c r="J14807" i="1" a="1"/>
  <c r="J14807" i="1" s="1"/>
  <c r="J14808" i="1" a="1"/>
  <c r="J14808" i="1" s="1"/>
  <c r="J14809" i="1" a="1"/>
  <c r="J14809" i="1" s="1"/>
  <c r="J14810" i="1" a="1"/>
  <c r="J14810" i="1" s="1"/>
  <c r="J14811" i="1" a="1"/>
  <c r="J14811" i="1" s="1"/>
  <c r="J14812" i="1" a="1"/>
  <c r="J14812" i="1" s="1"/>
  <c r="J14813" i="1" a="1"/>
  <c r="J14813" i="1" s="1"/>
  <c r="J14814" i="1" a="1"/>
  <c r="J14814" i="1" s="1"/>
  <c r="J14815" i="1" a="1"/>
  <c r="J14815" i="1" s="1"/>
  <c r="J14816" i="1" a="1"/>
  <c r="J14816" i="1" s="1"/>
  <c r="J14817" i="1" a="1"/>
  <c r="J14817" i="1" s="1"/>
  <c r="J14818" i="1" a="1"/>
  <c r="J14818" i="1" s="1"/>
  <c r="J14819" i="1" a="1"/>
  <c r="J14819" i="1" s="1"/>
  <c r="J14820" i="1" a="1"/>
  <c r="J14820" i="1" s="1"/>
  <c r="J14821" i="1" a="1"/>
  <c r="J14821" i="1" s="1"/>
  <c r="J14822" i="1" a="1"/>
  <c r="J14822" i="1" s="1"/>
  <c r="J14823" i="1" a="1"/>
  <c r="J14823" i="1" s="1"/>
  <c r="J14824" i="1" a="1"/>
  <c r="J14824" i="1" s="1"/>
  <c r="J14825" i="1" a="1"/>
  <c r="J14825" i="1" s="1"/>
  <c r="J14826" i="1" a="1"/>
  <c r="J14826" i="1" s="1"/>
  <c r="J14827" i="1" a="1"/>
  <c r="J14827" i="1" s="1"/>
  <c r="J14828" i="1" a="1"/>
  <c r="J14828" i="1" s="1"/>
  <c r="J14829" i="1" a="1"/>
  <c r="J14829" i="1" s="1"/>
  <c r="J14830" i="1" a="1"/>
  <c r="J14830" i="1" s="1"/>
  <c r="J14831" i="1" a="1"/>
  <c r="J14831" i="1" s="1"/>
  <c r="J14832" i="1" a="1"/>
  <c r="J14832" i="1" s="1"/>
  <c r="J14833" i="1" a="1"/>
  <c r="J14833" i="1" s="1"/>
  <c r="J14834" i="1" a="1"/>
  <c r="J14834" i="1" s="1"/>
  <c r="J14835" i="1" a="1"/>
  <c r="J14835" i="1" s="1"/>
  <c r="J14836" i="1" a="1"/>
  <c r="J14836" i="1" s="1"/>
  <c r="J14837" i="1" a="1"/>
  <c r="J14837" i="1" s="1"/>
  <c r="J14838" i="1" a="1"/>
  <c r="J14838" i="1" s="1"/>
  <c r="J14839" i="1" a="1"/>
  <c r="J14839" i="1" s="1"/>
  <c r="J14840" i="1" a="1"/>
  <c r="J14840" i="1" s="1"/>
  <c r="J14841" i="1" a="1"/>
  <c r="J14841" i="1" s="1"/>
  <c r="J14842" i="1" a="1"/>
  <c r="J14842" i="1" s="1"/>
  <c r="J14843" i="1" a="1"/>
  <c r="J14843" i="1" s="1"/>
  <c r="J14844" i="1" a="1"/>
  <c r="J14844" i="1" s="1"/>
  <c r="J14845" i="1" a="1"/>
  <c r="J14845" i="1" s="1"/>
  <c r="J14846" i="1" a="1"/>
  <c r="J14846" i="1" s="1"/>
  <c r="J14847" i="1" a="1"/>
  <c r="J14847" i="1" s="1"/>
  <c r="J14848" i="1" a="1"/>
  <c r="J14848" i="1" s="1"/>
  <c r="J14849" i="1" a="1"/>
  <c r="J14849" i="1" s="1"/>
  <c r="J14850" i="1" a="1"/>
  <c r="J14850" i="1" s="1"/>
  <c r="J14851" i="1" a="1"/>
  <c r="J14851" i="1" s="1"/>
  <c r="J14852" i="1" a="1"/>
  <c r="J14852" i="1" s="1"/>
  <c r="J14853" i="1" a="1"/>
  <c r="J14853" i="1" s="1"/>
  <c r="J14854" i="1" a="1"/>
  <c r="J14854" i="1" s="1"/>
  <c r="J14855" i="1" a="1"/>
  <c r="J14855" i="1" s="1"/>
  <c r="J14856" i="1" a="1"/>
  <c r="J14856" i="1" s="1"/>
  <c r="J14857" i="1" a="1"/>
  <c r="J14857" i="1" s="1"/>
  <c r="J14858" i="1" a="1"/>
  <c r="J14858" i="1" s="1"/>
  <c r="J14859" i="1" a="1"/>
  <c r="J14859" i="1" s="1"/>
  <c r="J14860" i="1" a="1"/>
  <c r="J14860" i="1" s="1"/>
  <c r="J14861" i="1" a="1"/>
  <c r="J14861" i="1" s="1"/>
  <c r="J14862" i="1" a="1"/>
  <c r="J14862" i="1" s="1"/>
  <c r="J14863" i="1" a="1"/>
  <c r="J14863" i="1" s="1"/>
  <c r="J14864" i="1" a="1"/>
  <c r="J14864" i="1" s="1"/>
  <c r="J14865" i="1" a="1"/>
  <c r="J14865" i="1" s="1"/>
  <c r="J14866" i="1" a="1"/>
  <c r="J14866" i="1" s="1"/>
  <c r="J14867" i="1" a="1"/>
  <c r="J14867" i="1" s="1"/>
  <c r="J14868" i="1" a="1"/>
  <c r="J14868" i="1" s="1"/>
  <c r="J14869" i="1" a="1"/>
  <c r="J14869" i="1" s="1"/>
  <c r="J14870" i="1" a="1"/>
  <c r="J14870" i="1" s="1"/>
  <c r="J14871" i="1" a="1"/>
  <c r="J14871" i="1" s="1"/>
  <c r="J14872" i="1" a="1"/>
  <c r="J14872" i="1" s="1"/>
  <c r="J14873" i="1" a="1"/>
  <c r="J14873" i="1" s="1"/>
  <c r="J14874" i="1" a="1"/>
  <c r="J14874" i="1" s="1"/>
  <c r="J14875" i="1" a="1"/>
  <c r="J14875" i="1" s="1"/>
  <c r="J14876" i="1" a="1"/>
  <c r="J14876" i="1" s="1"/>
  <c r="J14877" i="1" a="1"/>
  <c r="J14877" i="1" s="1"/>
  <c r="J14878" i="1" a="1"/>
  <c r="J14878" i="1" s="1"/>
  <c r="J14879" i="1" a="1"/>
  <c r="J14879" i="1" s="1"/>
  <c r="J14880" i="1" a="1"/>
  <c r="J14880" i="1" s="1"/>
  <c r="J14881" i="1" a="1"/>
  <c r="J14881" i="1" s="1"/>
  <c r="J14882" i="1" a="1"/>
  <c r="J14882" i="1" s="1"/>
  <c r="J14883" i="1" a="1"/>
  <c r="J14883" i="1" s="1"/>
  <c r="J14884" i="1" a="1"/>
  <c r="J14884" i="1" s="1"/>
  <c r="J14885" i="1" a="1"/>
  <c r="J14885" i="1" s="1"/>
  <c r="J14886" i="1" a="1"/>
  <c r="J14886" i="1" s="1"/>
  <c r="J14887" i="1" a="1"/>
  <c r="J14887" i="1" s="1"/>
  <c r="J14888" i="1" a="1"/>
  <c r="J14888" i="1" s="1"/>
  <c r="J14889" i="1" a="1"/>
  <c r="J14889" i="1" s="1"/>
  <c r="J14890" i="1" a="1"/>
  <c r="J14890" i="1" s="1"/>
  <c r="J14891" i="1" a="1"/>
  <c r="J14891" i="1" s="1"/>
  <c r="J14892" i="1" a="1"/>
  <c r="J14892" i="1" s="1"/>
  <c r="J14893" i="1" a="1"/>
  <c r="J14893" i="1" s="1"/>
  <c r="J14894" i="1" a="1"/>
  <c r="J14894" i="1" s="1"/>
  <c r="J14895" i="1" a="1"/>
  <c r="J14895" i="1" s="1"/>
  <c r="J14896" i="1" a="1"/>
  <c r="J14896" i="1" s="1"/>
  <c r="J14897" i="1" a="1"/>
  <c r="J14897" i="1" s="1"/>
  <c r="J14898" i="1" a="1"/>
  <c r="J14898" i="1" s="1"/>
  <c r="J14899" i="1" a="1"/>
  <c r="J14899" i="1" s="1"/>
  <c r="J14900" i="1" a="1"/>
  <c r="J14900" i="1" s="1"/>
  <c r="J14901" i="1" a="1"/>
  <c r="J14901" i="1" s="1"/>
  <c r="J14902" i="1" a="1"/>
  <c r="J14902" i="1" s="1"/>
  <c r="J14903" i="1" a="1"/>
  <c r="J14903" i="1" s="1"/>
  <c r="J14904" i="1" a="1"/>
  <c r="J14904" i="1" s="1"/>
  <c r="J14905" i="1" a="1"/>
  <c r="J14905" i="1" s="1"/>
  <c r="J14906" i="1" a="1"/>
  <c r="J14906" i="1" s="1"/>
  <c r="J14907" i="1" a="1"/>
  <c r="J14907" i="1" s="1"/>
  <c r="J14908" i="1" a="1"/>
  <c r="J14908" i="1" s="1"/>
  <c r="J14909" i="1" a="1"/>
  <c r="J14909" i="1" s="1"/>
  <c r="J14910" i="1" a="1"/>
  <c r="J14910" i="1" s="1"/>
  <c r="J14911" i="1" a="1"/>
  <c r="J14911" i="1" s="1"/>
  <c r="J14912" i="1" a="1"/>
  <c r="J14912" i="1" s="1"/>
  <c r="J14913" i="1" a="1"/>
  <c r="J14913" i="1" s="1"/>
  <c r="J14914" i="1" a="1"/>
  <c r="J14914" i="1" s="1"/>
  <c r="J14915" i="1" a="1"/>
  <c r="J14915" i="1" s="1"/>
  <c r="J14916" i="1" a="1"/>
  <c r="J14916" i="1" s="1"/>
  <c r="J14917" i="1" a="1"/>
  <c r="J14917" i="1" s="1"/>
  <c r="J14918" i="1" a="1"/>
  <c r="J14918" i="1" s="1"/>
  <c r="J14919" i="1" a="1"/>
  <c r="J14919" i="1" s="1"/>
  <c r="J14920" i="1" a="1"/>
  <c r="J14920" i="1" s="1"/>
  <c r="J14921" i="1" a="1"/>
  <c r="J14921" i="1" s="1"/>
  <c r="J14922" i="1" a="1"/>
  <c r="J14922" i="1" s="1"/>
  <c r="J14923" i="1" a="1"/>
  <c r="J14923" i="1" s="1"/>
  <c r="J14924" i="1" a="1"/>
  <c r="J14924" i="1" s="1"/>
  <c r="J14925" i="1" a="1"/>
  <c r="J14925" i="1" s="1"/>
  <c r="J14926" i="1" a="1"/>
  <c r="J14926" i="1" s="1"/>
  <c r="J14927" i="1" a="1"/>
  <c r="J14927" i="1" s="1"/>
  <c r="J14928" i="1" a="1"/>
  <c r="J14928" i="1" s="1"/>
  <c r="J14929" i="1" a="1"/>
  <c r="J14929" i="1" s="1"/>
  <c r="J14930" i="1" a="1"/>
  <c r="J14930" i="1" s="1"/>
  <c r="J14931" i="1" a="1"/>
  <c r="J14931" i="1" s="1"/>
  <c r="J14932" i="1" a="1"/>
  <c r="J14932" i="1" s="1"/>
  <c r="J14933" i="1" a="1"/>
  <c r="J14933" i="1" s="1"/>
  <c r="J14934" i="1" a="1"/>
  <c r="J14934" i="1" s="1"/>
  <c r="J14935" i="1" a="1"/>
  <c r="J14935" i="1" s="1"/>
  <c r="J14936" i="1" a="1"/>
  <c r="J14936" i="1" s="1"/>
  <c r="J14937" i="1" a="1"/>
  <c r="J14937" i="1" s="1"/>
  <c r="J14938" i="1" a="1"/>
  <c r="J14938" i="1" s="1"/>
  <c r="J14939" i="1" a="1"/>
  <c r="J14939" i="1" s="1"/>
  <c r="J14940" i="1" a="1"/>
  <c r="J14940" i="1" s="1"/>
  <c r="J14941" i="1" a="1"/>
  <c r="J14941" i="1" s="1"/>
  <c r="J14942" i="1" a="1"/>
  <c r="J14942" i="1" s="1"/>
  <c r="J14943" i="1" a="1"/>
  <c r="J14943" i="1" s="1"/>
  <c r="J14944" i="1" a="1"/>
  <c r="J14944" i="1" s="1"/>
  <c r="J14945" i="1" a="1"/>
  <c r="J14945" i="1" s="1"/>
  <c r="J14946" i="1" a="1"/>
  <c r="J14946" i="1" s="1"/>
  <c r="J14947" i="1" a="1"/>
  <c r="J14947" i="1" s="1"/>
  <c r="J14948" i="1" a="1"/>
  <c r="J14948" i="1" s="1"/>
  <c r="J14949" i="1" a="1"/>
  <c r="J14949" i="1" s="1"/>
  <c r="J14950" i="1" a="1"/>
  <c r="J14950" i="1" s="1"/>
  <c r="J14951" i="1" a="1"/>
  <c r="J14951" i="1" s="1"/>
  <c r="J14952" i="1" a="1"/>
  <c r="J14952" i="1" s="1"/>
  <c r="J14953" i="1" a="1"/>
  <c r="J14953" i="1" s="1"/>
  <c r="J14954" i="1" a="1"/>
  <c r="J14954" i="1" s="1"/>
  <c r="J14955" i="1" a="1"/>
  <c r="J14955" i="1" s="1"/>
  <c r="J14956" i="1" a="1"/>
  <c r="J14956" i="1" s="1"/>
  <c r="J14957" i="1" a="1"/>
  <c r="J14957" i="1" s="1"/>
  <c r="J14958" i="1" a="1"/>
  <c r="J14958" i="1" s="1"/>
  <c r="J14959" i="1" a="1"/>
  <c r="J14959" i="1" s="1"/>
  <c r="J14960" i="1" a="1"/>
  <c r="J14960" i="1" s="1"/>
  <c r="J14961" i="1" a="1"/>
  <c r="J14961" i="1" s="1"/>
  <c r="J14962" i="1" a="1"/>
  <c r="J14962" i="1" s="1"/>
  <c r="J14963" i="1" a="1"/>
  <c r="J14963" i="1" s="1"/>
  <c r="J14964" i="1" a="1"/>
  <c r="J14964" i="1" s="1"/>
  <c r="J14965" i="1" a="1"/>
  <c r="J14965" i="1" s="1"/>
  <c r="J14966" i="1" a="1"/>
  <c r="J14966" i="1" s="1"/>
  <c r="J14967" i="1" a="1"/>
  <c r="J14967" i="1" s="1"/>
  <c r="J14968" i="1" a="1"/>
  <c r="J14968" i="1" s="1"/>
  <c r="J14969" i="1" a="1"/>
  <c r="J14969" i="1" s="1"/>
  <c r="J14970" i="1" a="1"/>
  <c r="J14970" i="1" s="1"/>
  <c r="J14971" i="1" a="1"/>
  <c r="J14971" i="1" s="1"/>
  <c r="J14972" i="1" a="1"/>
  <c r="J14972" i="1" s="1"/>
  <c r="J14973" i="1" a="1"/>
  <c r="J14973" i="1" s="1"/>
  <c r="J14974" i="1" a="1"/>
  <c r="J14974" i="1" s="1"/>
  <c r="J14975" i="1" a="1"/>
  <c r="J14975" i="1" s="1"/>
  <c r="J14976" i="1" a="1"/>
  <c r="J14976" i="1" s="1"/>
  <c r="J14977" i="1" a="1"/>
  <c r="J14977" i="1" s="1"/>
  <c r="J14978" i="1" a="1"/>
  <c r="J14978" i="1" s="1"/>
  <c r="J14979" i="1" a="1"/>
  <c r="J14979" i="1" s="1"/>
  <c r="J14980" i="1" a="1"/>
  <c r="J14980" i="1" s="1"/>
  <c r="J14981" i="1" a="1"/>
  <c r="J14981" i="1" s="1"/>
  <c r="J14982" i="1" a="1"/>
  <c r="J14982" i="1" s="1"/>
  <c r="J14983" i="1" a="1"/>
  <c r="J14983" i="1" s="1"/>
  <c r="J14984" i="1" a="1"/>
  <c r="J14984" i="1" s="1"/>
  <c r="J14985" i="1" a="1"/>
  <c r="J14985" i="1" s="1"/>
  <c r="J14986" i="1" a="1"/>
  <c r="J14986" i="1" s="1"/>
  <c r="J14987" i="1" a="1"/>
  <c r="J14987" i="1" s="1"/>
  <c r="J14988" i="1" a="1"/>
  <c r="J14988" i="1" s="1"/>
  <c r="J15138" i="1" a="1"/>
  <c r="J15138" i="1" s="1"/>
  <c r="J15139" i="1" a="1"/>
  <c r="J15139" i="1" s="1"/>
  <c r="J15140" i="1" a="1"/>
  <c r="J15140" i="1" s="1"/>
  <c r="J15141" i="1" a="1"/>
  <c r="J15141" i="1" s="1"/>
  <c r="J15142" i="1" a="1"/>
  <c r="J15142" i="1" s="1"/>
  <c r="J15143" i="1" a="1"/>
  <c r="J15143" i="1" s="1"/>
  <c r="J15144" i="1" a="1"/>
  <c r="J15144" i="1" s="1"/>
  <c r="J15145" i="1" a="1"/>
  <c r="J15145" i="1" s="1"/>
  <c r="J15146" i="1" a="1"/>
  <c r="J15146" i="1" s="1"/>
  <c r="J15147" i="1" a="1"/>
  <c r="J15147" i="1" s="1"/>
  <c r="J15148" i="1" a="1"/>
  <c r="J15148" i="1" s="1"/>
  <c r="J15149" i="1" a="1"/>
  <c r="J15149" i="1" s="1"/>
  <c r="J15150" i="1" a="1"/>
  <c r="J15150" i="1" s="1"/>
  <c r="J15151" i="1" a="1"/>
  <c r="J15151" i="1" s="1"/>
  <c r="J15152" i="1" a="1"/>
  <c r="J15152" i="1" s="1"/>
  <c r="J15153" i="1" a="1"/>
  <c r="J15153" i="1" s="1"/>
  <c r="J15154" i="1" a="1"/>
  <c r="J15154" i="1" s="1"/>
  <c r="J15155" i="1" a="1"/>
  <c r="J15155" i="1" s="1"/>
  <c r="J15156" i="1" a="1"/>
  <c r="J15156" i="1" s="1"/>
  <c r="J15157" i="1" a="1"/>
  <c r="J15157" i="1" s="1"/>
  <c r="J15158" i="1" a="1"/>
  <c r="J15158" i="1" s="1"/>
  <c r="J15159" i="1" a="1"/>
  <c r="J15159" i="1" s="1"/>
  <c r="J15160" i="1" a="1"/>
  <c r="J15160" i="1" s="1"/>
  <c r="J15161" i="1" a="1"/>
  <c r="J15161" i="1" s="1"/>
  <c r="J15162" i="1" a="1"/>
  <c r="J15162" i="1" s="1"/>
  <c r="J15163" i="1" a="1"/>
  <c r="J15163" i="1" s="1"/>
  <c r="J15164" i="1" a="1"/>
  <c r="J15164" i="1" s="1"/>
  <c r="J15165" i="1" a="1"/>
  <c r="J15165" i="1" s="1"/>
  <c r="J15166" i="1" a="1"/>
  <c r="J15166" i="1" s="1"/>
  <c r="J15167" i="1" a="1"/>
  <c r="J15167" i="1" s="1"/>
  <c r="J15168" i="1" a="1"/>
  <c r="J15168" i="1" s="1"/>
  <c r="J15169" i="1" a="1"/>
  <c r="J15169" i="1" s="1"/>
  <c r="J15170" i="1" a="1"/>
  <c r="J15170" i="1" s="1"/>
  <c r="J15171" i="1" a="1"/>
  <c r="J15171" i="1" s="1"/>
  <c r="J15172" i="1" a="1"/>
  <c r="J15172" i="1" s="1"/>
  <c r="J15173" i="1" a="1"/>
  <c r="J15173" i="1" s="1"/>
  <c r="J15174" i="1" a="1"/>
  <c r="J15174" i="1" s="1"/>
  <c r="J15175" i="1" a="1"/>
  <c r="J15175" i="1" s="1"/>
  <c r="J15176" i="1" a="1"/>
  <c r="J15176" i="1" s="1"/>
  <c r="J15177" i="1" a="1"/>
  <c r="J15177" i="1" s="1"/>
  <c r="J15178" i="1" a="1"/>
  <c r="J15178" i="1" s="1"/>
  <c r="J15179" i="1" a="1"/>
  <c r="J15179" i="1" s="1"/>
  <c r="J15180" i="1" a="1"/>
  <c r="J15180" i="1" s="1"/>
  <c r="J15181" i="1" a="1"/>
  <c r="J15181" i="1" s="1"/>
  <c r="J15182" i="1" a="1"/>
  <c r="J15182" i="1" s="1"/>
  <c r="J15183" i="1" a="1"/>
  <c r="J15183" i="1" s="1"/>
  <c r="J15184" i="1" a="1"/>
  <c r="J15184" i="1" s="1"/>
  <c r="J15185" i="1" a="1"/>
  <c r="J15185" i="1" s="1"/>
  <c r="J15186" i="1" a="1"/>
  <c r="J15186" i="1" s="1"/>
  <c r="J15187" i="1" a="1"/>
  <c r="J15187" i="1" s="1"/>
  <c r="J15188" i="1" a="1"/>
  <c r="J15188" i="1" s="1"/>
  <c r="J15189" i="1" a="1"/>
  <c r="J15189" i="1" s="1"/>
  <c r="J15190" i="1" a="1"/>
  <c r="J15190" i="1" s="1"/>
  <c r="J15191" i="1" a="1"/>
  <c r="J15191" i="1" s="1"/>
  <c r="J15192" i="1" a="1"/>
  <c r="J15192" i="1" s="1"/>
  <c r="J15193" i="1" a="1"/>
  <c r="J15193" i="1" s="1"/>
  <c r="J15194" i="1" a="1"/>
  <c r="J15194" i="1" s="1"/>
  <c r="J15195" i="1" a="1"/>
  <c r="J15195" i="1" s="1"/>
  <c r="J15196" i="1" a="1"/>
  <c r="J15196" i="1" s="1"/>
  <c r="J15197" i="1" a="1"/>
  <c r="J15197" i="1" s="1"/>
  <c r="J15198" i="1" a="1"/>
  <c r="J15198" i="1" s="1"/>
  <c r="J15199" i="1" a="1"/>
  <c r="J15199" i="1" s="1"/>
  <c r="J15200" i="1" a="1"/>
  <c r="J15200" i="1" s="1"/>
  <c r="J15201" i="1" a="1"/>
  <c r="J15201" i="1" s="1"/>
  <c r="J15202" i="1" a="1"/>
  <c r="J15202" i="1" s="1"/>
  <c r="J15203" i="1" a="1"/>
  <c r="J15203" i="1" s="1"/>
  <c r="J15204" i="1" a="1"/>
  <c r="J15204" i="1" s="1"/>
  <c r="J15205" i="1" a="1"/>
  <c r="J15205" i="1" s="1"/>
  <c r="J15206" i="1" a="1"/>
  <c r="J15206" i="1" s="1"/>
  <c r="J15207" i="1" a="1"/>
  <c r="J15207" i="1" s="1"/>
  <c r="J15208" i="1" a="1"/>
  <c r="J15208" i="1" s="1"/>
  <c r="J15209" i="1" a="1"/>
  <c r="J15209" i="1" s="1"/>
  <c r="J15210" i="1" a="1"/>
  <c r="J15210" i="1" s="1"/>
  <c r="J15211" i="1" a="1"/>
  <c r="J15211" i="1" s="1"/>
  <c r="J15212" i="1" a="1"/>
  <c r="J15212" i="1" s="1"/>
  <c r="J15213" i="1" a="1"/>
  <c r="J15213" i="1" s="1"/>
  <c r="J15214" i="1" a="1"/>
  <c r="J15214" i="1" s="1"/>
  <c r="J15215" i="1" a="1"/>
  <c r="J15215" i="1" s="1"/>
  <c r="J15216" i="1" a="1"/>
  <c r="J15216" i="1" s="1"/>
  <c r="J15217" i="1" a="1"/>
  <c r="J15217" i="1" s="1"/>
  <c r="J15218" i="1" a="1"/>
  <c r="J15218" i="1" s="1"/>
  <c r="J15219" i="1" a="1"/>
  <c r="J15219" i="1" s="1"/>
  <c r="J15220" i="1" a="1"/>
  <c r="J15220" i="1" s="1"/>
  <c r="J15221" i="1" a="1"/>
  <c r="J15221" i="1" s="1"/>
  <c r="J15222" i="1" a="1"/>
  <c r="J15222" i="1" s="1"/>
  <c r="J15223" i="1" a="1"/>
  <c r="J15223" i="1" s="1"/>
  <c r="J15224" i="1" a="1"/>
  <c r="J15224" i="1" s="1"/>
  <c r="J15225" i="1" a="1"/>
  <c r="J15225" i="1" s="1"/>
  <c r="J15226" i="1" a="1"/>
  <c r="J15226" i="1" s="1"/>
  <c r="J15227" i="1" a="1"/>
  <c r="J15227" i="1" s="1"/>
  <c r="J15228" i="1" a="1"/>
  <c r="J15228" i="1" s="1"/>
  <c r="J15229" i="1" a="1"/>
  <c r="J15229" i="1" s="1"/>
  <c r="J15230" i="1" a="1"/>
  <c r="J15230" i="1" s="1"/>
  <c r="J15231" i="1" a="1"/>
  <c r="J15231" i="1" s="1"/>
  <c r="J15232" i="1" a="1"/>
  <c r="J15232" i="1" s="1"/>
  <c r="J15233" i="1" a="1"/>
  <c r="J15233" i="1" s="1"/>
  <c r="J15234" i="1" a="1"/>
  <c r="J15234" i="1" s="1"/>
  <c r="J15235" i="1" a="1"/>
  <c r="J15235" i="1" s="1"/>
  <c r="J15236" i="1" a="1"/>
  <c r="J15236" i="1" s="1"/>
  <c r="J15237" i="1" a="1"/>
  <c r="J15237" i="1" s="1"/>
  <c r="J15238" i="1" a="1"/>
  <c r="J15238" i="1" s="1"/>
  <c r="J15239" i="1" a="1"/>
  <c r="J15239" i="1" s="1"/>
  <c r="J15240" i="1" a="1"/>
  <c r="J15240" i="1" s="1"/>
  <c r="J15241" i="1" a="1"/>
  <c r="J15241" i="1" s="1"/>
  <c r="J15242" i="1" a="1"/>
  <c r="J15242" i="1" s="1"/>
  <c r="J15243" i="1" a="1"/>
  <c r="J15243" i="1" s="1"/>
  <c r="J15244" i="1" a="1"/>
  <c r="J15244" i="1" s="1"/>
  <c r="J15245" i="1" a="1"/>
  <c r="J15245" i="1" s="1"/>
  <c r="J15246" i="1" a="1"/>
  <c r="J15246" i="1" s="1"/>
  <c r="J15247" i="1" a="1"/>
  <c r="J15247" i="1" s="1"/>
  <c r="J15248" i="1" a="1"/>
  <c r="J15248" i="1" s="1"/>
  <c r="J15249" i="1" a="1"/>
  <c r="J15249" i="1" s="1"/>
  <c r="J15250" i="1" a="1"/>
  <c r="J15250" i="1" s="1"/>
  <c r="J15251" i="1" a="1"/>
  <c r="J15251" i="1" s="1"/>
  <c r="J15252" i="1" a="1"/>
  <c r="J15252" i="1" s="1"/>
  <c r="J15253" i="1" a="1"/>
  <c r="J15253" i="1" s="1"/>
  <c r="J15254" i="1" a="1"/>
  <c r="J15254" i="1" s="1"/>
  <c r="J15255" i="1" a="1"/>
  <c r="J15255" i="1" s="1"/>
  <c r="J15256" i="1" a="1"/>
  <c r="J15256" i="1" s="1"/>
  <c r="J15257" i="1" a="1"/>
  <c r="J15257" i="1" s="1"/>
  <c r="J15258" i="1" a="1"/>
  <c r="J15258" i="1" s="1"/>
  <c r="J15259" i="1" a="1"/>
  <c r="J15259" i="1" s="1"/>
  <c r="J15260" i="1" a="1"/>
  <c r="J15260" i="1" s="1"/>
  <c r="J15261" i="1" a="1"/>
  <c r="J15261" i="1" s="1"/>
  <c r="J15262" i="1" a="1"/>
  <c r="J15262" i="1" s="1"/>
  <c r="J15263" i="1" a="1"/>
  <c r="J15263" i="1" s="1"/>
  <c r="J15264" i="1" a="1"/>
  <c r="J15264" i="1" s="1"/>
  <c r="J15265" i="1" a="1"/>
  <c r="J15265" i="1" s="1"/>
  <c r="J15266" i="1" a="1"/>
  <c r="J15266" i="1" s="1"/>
  <c r="J15267" i="1" a="1"/>
  <c r="J15267" i="1" s="1"/>
  <c r="J15268" i="1" a="1"/>
  <c r="J15268" i="1" s="1"/>
  <c r="J15269" i="1" a="1"/>
  <c r="J15269" i="1" s="1"/>
  <c r="J15270" i="1" a="1"/>
  <c r="J15270" i="1" s="1"/>
  <c r="J15271" i="1" a="1"/>
  <c r="J15271" i="1" s="1"/>
  <c r="J15272" i="1" a="1"/>
  <c r="J15272" i="1" s="1"/>
  <c r="J15273" i="1" a="1"/>
  <c r="J15273" i="1" s="1"/>
  <c r="J15274" i="1" a="1"/>
  <c r="J15274" i="1" s="1"/>
  <c r="J15275" i="1" a="1"/>
  <c r="J15275" i="1" s="1"/>
  <c r="J15276" i="1" a="1"/>
  <c r="J15276" i="1" s="1"/>
  <c r="J15277" i="1" a="1"/>
  <c r="J15277" i="1" s="1"/>
  <c r="J15278" i="1" a="1"/>
  <c r="J15278" i="1" s="1"/>
  <c r="J15279" i="1" a="1"/>
  <c r="J15279" i="1" s="1"/>
  <c r="J15280" i="1" a="1"/>
  <c r="J15280" i="1" s="1"/>
  <c r="J15281" i="1" a="1"/>
  <c r="J15281" i="1" s="1"/>
  <c r="J15282" i="1" a="1"/>
  <c r="J15282" i="1" s="1"/>
  <c r="J15283" i="1" a="1"/>
  <c r="J15283" i="1" s="1"/>
  <c r="J15284" i="1" a="1"/>
  <c r="J15284" i="1" s="1"/>
  <c r="J15285" i="1" a="1"/>
  <c r="J15285" i="1" s="1"/>
  <c r="J15286" i="1" a="1"/>
  <c r="J15286" i="1" s="1"/>
  <c r="J15287" i="1" a="1"/>
  <c r="J15287" i="1" s="1"/>
  <c r="J15288" i="1" a="1"/>
  <c r="J15288" i="1" s="1"/>
  <c r="J15289" i="1" a="1"/>
  <c r="J15289" i="1" s="1"/>
  <c r="J15290" i="1" a="1"/>
  <c r="J15290" i="1" s="1"/>
  <c r="J15291" i="1" a="1"/>
  <c r="J15291" i="1" s="1"/>
  <c r="J15292" i="1" a="1"/>
  <c r="J15292" i="1" s="1"/>
  <c r="J15293" i="1" a="1"/>
  <c r="J15293" i="1" s="1"/>
  <c r="J15294" i="1" a="1"/>
  <c r="J15294" i="1" s="1"/>
  <c r="J15295" i="1" a="1"/>
  <c r="J15295" i="1" s="1"/>
  <c r="J15296" i="1" a="1"/>
  <c r="J15296" i="1" s="1"/>
  <c r="J15297" i="1" a="1"/>
  <c r="J15297" i="1" s="1"/>
  <c r="J15298" i="1" a="1"/>
  <c r="J15298" i="1" s="1"/>
  <c r="J15299" i="1" a="1"/>
  <c r="J15299" i="1" s="1"/>
  <c r="J15300" i="1" a="1"/>
  <c r="J15300" i="1" s="1"/>
  <c r="J15301" i="1" a="1"/>
  <c r="J15301" i="1" s="1"/>
  <c r="J15302" i="1" a="1"/>
  <c r="J15302" i="1" s="1"/>
  <c r="J15303" i="1" a="1"/>
  <c r="J15303" i="1" s="1"/>
  <c r="J15304" i="1" a="1"/>
  <c r="J15304" i="1" s="1"/>
  <c r="J15305" i="1" a="1"/>
  <c r="J15305" i="1" s="1"/>
  <c r="J15306" i="1" a="1"/>
  <c r="J15306" i="1" s="1"/>
  <c r="J15307" i="1" a="1"/>
  <c r="J15307" i="1" s="1"/>
  <c r="J15308" i="1" a="1"/>
  <c r="J15308" i="1" s="1"/>
  <c r="J15309" i="1" a="1"/>
  <c r="J15309" i="1" s="1"/>
  <c r="J15310" i="1" a="1"/>
  <c r="J15310" i="1" s="1"/>
  <c r="J15311" i="1" a="1"/>
  <c r="J15311" i="1" s="1"/>
  <c r="J15312" i="1" a="1"/>
  <c r="J15312" i="1" s="1"/>
  <c r="J15313" i="1" a="1"/>
  <c r="J15313" i="1" s="1"/>
  <c r="J15314" i="1" a="1"/>
  <c r="J15314" i="1" s="1"/>
  <c r="J15315" i="1" a="1"/>
  <c r="J15315" i="1" s="1"/>
  <c r="J15316" i="1" a="1"/>
  <c r="J15316" i="1" s="1"/>
  <c r="J15317" i="1" a="1"/>
  <c r="J15317" i="1" s="1"/>
  <c r="J15318" i="1" a="1"/>
  <c r="J15318" i="1" s="1"/>
  <c r="J15319" i="1" a="1"/>
  <c r="J15319" i="1" s="1"/>
  <c r="J15320" i="1" a="1"/>
  <c r="J15320" i="1" s="1"/>
  <c r="J15321" i="1" a="1"/>
  <c r="J15321" i="1" s="1"/>
  <c r="J15322" i="1" a="1"/>
  <c r="J15322" i="1" s="1"/>
  <c r="J15323" i="1" a="1"/>
  <c r="J15323" i="1" s="1"/>
  <c r="J15324" i="1" a="1"/>
  <c r="J15324" i="1" s="1"/>
  <c r="J15325" i="1" a="1"/>
  <c r="J15325" i="1" s="1"/>
  <c r="J15326" i="1" a="1"/>
  <c r="J15326" i="1" s="1"/>
  <c r="J15327" i="1" a="1"/>
  <c r="J15327" i="1" s="1"/>
  <c r="J15328" i="1" a="1"/>
  <c r="J15328" i="1" s="1"/>
  <c r="J15329" i="1" a="1"/>
  <c r="J15329" i="1" s="1"/>
  <c r="J15330" i="1" a="1"/>
  <c r="J15330" i="1" s="1"/>
  <c r="J15331" i="1" a="1"/>
  <c r="J15331" i="1" s="1"/>
  <c r="J15332" i="1" a="1"/>
  <c r="J15332" i="1" s="1"/>
  <c r="J15333" i="1" a="1"/>
  <c r="J15333" i="1" s="1"/>
  <c r="J15334" i="1" a="1"/>
  <c r="J15334" i="1" s="1"/>
  <c r="J15335" i="1" a="1"/>
  <c r="J15335" i="1" s="1"/>
  <c r="J15336" i="1" a="1"/>
  <c r="J15336" i="1" s="1"/>
  <c r="J15337" i="1" a="1"/>
  <c r="J15337" i="1" s="1"/>
  <c r="J15338" i="1" a="1"/>
  <c r="J15338" i="1" s="1"/>
  <c r="J15339" i="1" a="1"/>
  <c r="J15339" i="1" s="1"/>
  <c r="J15340" i="1" a="1"/>
  <c r="J15340" i="1" s="1"/>
  <c r="J15341" i="1" a="1"/>
  <c r="J15341" i="1" s="1"/>
  <c r="J15342" i="1" a="1"/>
  <c r="J15342" i="1" s="1"/>
  <c r="J15343" i="1" a="1"/>
  <c r="J15343" i="1" s="1"/>
  <c r="J15344" i="1" a="1"/>
  <c r="J15344" i="1" s="1"/>
  <c r="J15345" i="1" a="1"/>
  <c r="J15345" i="1" s="1"/>
  <c r="J15346" i="1" a="1"/>
  <c r="J15346" i="1" s="1"/>
  <c r="J15347" i="1" a="1"/>
  <c r="J15347" i="1" s="1"/>
  <c r="J15348" i="1" a="1"/>
  <c r="J15348" i="1" s="1"/>
  <c r="J15349" i="1" a="1"/>
  <c r="J15349" i="1" s="1"/>
  <c r="J15350" i="1" a="1"/>
  <c r="J15350" i="1" s="1"/>
  <c r="J15351" i="1" a="1"/>
  <c r="J15351" i="1" s="1"/>
  <c r="J15352" i="1" a="1"/>
  <c r="J15352" i="1" s="1"/>
  <c r="J15353" i="1" a="1"/>
  <c r="J15353" i="1" s="1"/>
  <c r="J15354" i="1" a="1"/>
  <c r="J15354" i="1" s="1"/>
  <c r="J15355" i="1" a="1"/>
  <c r="J15355" i="1" s="1"/>
  <c r="J15356" i="1" a="1"/>
  <c r="J15356" i="1" s="1"/>
  <c r="J15357" i="1" a="1"/>
  <c r="J15357" i="1" s="1"/>
  <c r="J15358" i="1" a="1"/>
  <c r="J15358" i="1" s="1"/>
  <c r="J15359" i="1" a="1"/>
  <c r="J15359" i="1" s="1"/>
  <c r="J15360" i="1" a="1"/>
  <c r="J15360" i="1" s="1"/>
  <c r="J15361" i="1" a="1"/>
  <c r="J15361" i="1" s="1"/>
  <c r="J15362" i="1" a="1"/>
  <c r="J15362" i="1" s="1"/>
  <c r="J15363" i="1" a="1"/>
  <c r="J15363" i="1" s="1"/>
  <c r="J15364" i="1" a="1"/>
  <c r="J15364" i="1" s="1"/>
  <c r="J15365" i="1" a="1"/>
  <c r="J15365" i="1" s="1"/>
  <c r="J15366" i="1" a="1"/>
  <c r="J15366" i="1" s="1"/>
  <c r="J15367" i="1" a="1"/>
  <c r="J15367" i="1" s="1"/>
  <c r="J15368" i="1" a="1"/>
  <c r="J15368" i="1" s="1"/>
  <c r="J15369" i="1" a="1"/>
  <c r="J15369" i="1" s="1"/>
  <c r="J15370" i="1" a="1"/>
  <c r="J15370" i="1" s="1"/>
  <c r="J15371" i="1" a="1"/>
  <c r="J15371" i="1" s="1"/>
  <c r="J15372" i="1" a="1"/>
  <c r="J15372" i="1" s="1"/>
  <c r="J15373" i="1" a="1"/>
  <c r="J15373" i="1" s="1"/>
  <c r="J15374" i="1" a="1"/>
  <c r="J15374" i="1" s="1"/>
  <c r="J15375" i="1" a="1"/>
  <c r="J15375" i="1" s="1"/>
  <c r="J15376" i="1" a="1"/>
  <c r="J15376" i="1" s="1"/>
  <c r="J15377" i="1" a="1"/>
  <c r="J15377" i="1" s="1"/>
  <c r="J15378" i="1" a="1"/>
  <c r="J15378" i="1" s="1"/>
  <c r="J15379" i="1" a="1"/>
  <c r="J15379" i="1" s="1"/>
  <c r="J15380" i="1" a="1"/>
  <c r="J15380" i="1" s="1"/>
  <c r="J15381" i="1" a="1"/>
  <c r="J15381" i="1" s="1"/>
  <c r="J15382" i="1" a="1"/>
  <c r="J15382" i="1" s="1"/>
  <c r="J15383" i="1" a="1"/>
  <c r="J15383" i="1" s="1"/>
  <c r="J15384" i="1" a="1"/>
  <c r="J15384" i="1" s="1"/>
  <c r="J15385" i="1" a="1"/>
  <c r="J15385" i="1" s="1"/>
  <c r="J15386" i="1" a="1"/>
  <c r="J15386" i="1" s="1"/>
  <c r="J15387" i="1" a="1"/>
  <c r="J15387" i="1" s="1"/>
  <c r="J15388" i="1" a="1"/>
  <c r="J15388" i="1" s="1"/>
  <c r="J15389" i="1" a="1"/>
  <c r="J15389" i="1" s="1"/>
  <c r="J15390" i="1" a="1"/>
  <c r="J15390" i="1" s="1"/>
  <c r="J15391" i="1" a="1"/>
  <c r="J15391" i="1" s="1"/>
  <c r="J15392" i="1" a="1"/>
  <c r="J15392" i="1" s="1"/>
  <c r="J15393" i="1" a="1"/>
  <c r="J15393" i="1" s="1"/>
  <c r="J15394" i="1" a="1"/>
  <c r="J15394" i="1" s="1"/>
  <c r="J15395" i="1" a="1"/>
  <c r="J15395" i="1" s="1"/>
  <c r="J15396" i="1" a="1"/>
  <c r="J15396" i="1" s="1"/>
  <c r="J15397" i="1" a="1"/>
  <c r="J15397" i="1" s="1"/>
  <c r="J15398" i="1" a="1"/>
  <c r="J15398" i="1" s="1"/>
  <c r="J15399" i="1" a="1"/>
  <c r="J15399" i="1" s="1"/>
  <c r="J15400" i="1" a="1"/>
  <c r="J15400" i="1" s="1"/>
  <c r="J15401" i="1" a="1"/>
  <c r="J15401" i="1" s="1"/>
  <c r="J15402" i="1" a="1"/>
  <c r="J15402" i="1" s="1"/>
  <c r="J15403" i="1" a="1"/>
  <c r="J15403" i="1" s="1"/>
  <c r="J15404" i="1" a="1"/>
  <c r="J15404" i="1" s="1"/>
  <c r="J15405" i="1" a="1"/>
  <c r="J15405" i="1" s="1"/>
  <c r="J15406" i="1" a="1"/>
  <c r="J15406" i="1" s="1"/>
  <c r="J15407" i="1" a="1"/>
  <c r="J15407" i="1" s="1"/>
  <c r="J15408" i="1" a="1"/>
  <c r="J15408" i="1" s="1"/>
  <c r="J15409" i="1" a="1"/>
  <c r="J15409" i="1" s="1"/>
  <c r="J15410" i="1" a="1"/>
  <c r="J15410" i="1" s="1"/>
  <c r="J15411" i="1" a="1"/>
  <c r="J15411" i="1" s="1"/>
  <c r="J15412" i="1" a="1"/>
  <c r="J15412" i="1" s="1"/>
  <c r="J15413" i="1" a="1"/>
  <c r="J15413" i="1" s="1"/>
  <c r="J15414" i="1" a="1"/>
  <c r="J15414" i="1" s="1"/>
  <c r="J15415" i="1" a="1"/>
  <c r="J15415" i="1" s="1"/>
  <c r="J15416" i="1" a="1"/>
  <c r="J15416" i="1" s="1"/>
  <c r="J15417" i="1" a="1"/>
  <c r="J15417" i="1" s="1"/>
  <c r="J15418" i="1" a="1"/>
  <c r="J15418" i="1" s="1"/>
  <c r="J15419" i="1" a="1"/>
  <c r="J15419" i="1" s="1"/>
  <c r="J15420" i="1" a="1"/>
  <c r="J15420" i="1" s="1"/>
  <c r="J15421" i="1" a="1"/>
  <c r="J15421" i="1" s="1"/>
  <c r="J15422" i="1" a="1"/>
  <c r="J15422" i="1" s="1"/>
  <c r="J15423" i="1" a="1"/>
  <c r="J15423" i="1" s="1"/>
  <c r="J15424" i="1" a="1"/>
  <c r="J15424" i="1" s="1"/>
  <c r="J15425" i="1" a="1"/>
  <c r="J15425" i="1" s="1"/>
  <c r="J15426" i="1" a="1"/>
  <c r="J15426" i="1" s="1"/>
  <c r="J15427" i="1" a="1"/>
  <c r="J15427" i="1" s="1"/>
  <c r="J15428" i="1" a="1"/>
  <c r="J15428" i="1" s="1"/>
  <c r="J15429" i="1" a="1"/>
  <c r="J15429" i="1" s="1"/>
  <c r="J15430" i="1" a="1"/>
  <c r="J15430" i="1" s="1"/>
  <c r="J15431" i="1" a="1"/>
  <c r="J15431" i="1" s="1"/>
  <c r="J15432" i="1" a="1"/>
  <c r="J15432" i="1" s="1"/>
  <c r="J15433" i="1" a="1"/>
  <c r="J15433" i="1" s="1"/>
  <c r="J15434" i="1" a="1"/>
  <c r="J15434" i="1" s="1"/>
  <c r="J15435" i="1" a="1"/>
  <c r="J15435" i="1" s="1"/>
  <c r="J15436" i="1" a="1"/>
  <c r="J15436" i="1" s="1"/>
  <c r="J15437" i="1" a="1"/>
  <c r="J15437" i="1" s="1"/>
  <c r="J15438" i="1" a="1"/>
  <c r="J15438" i="1" s="1"/>
  <c r="J15439" i="1" a="1"/>
  <c r="J15439" i="1" s="1"/>
  <c r="J15440" i="1" a="1"/>
  <c r="J15440" i="1" s="1"/>
  <c r="J15441" i="1" a="1"/>
  <c r="J15441" i="1" s="1"/>
  <c r="J15442" i="1" a="1"/>
  <c r="J15442" i="1" s="1"/>
  <c r="J15443" i="1" a="1"/>
  <c r="J15443" i="1" s="1"/>
  <c r="J15444" i="1" a="1"/>
  <c r="J15444" i="1" s="1"/>
  <c r="J15445" i="1" a="1"/>
  <c r="J15445" i="1" s="1"/>
  <c r="J15446" i="1" a="1"/>
  <c r="J15446" i="1" s="1"/>
  <c r="J15447" i="1" a="1"/>
  <c r="J15447" i="1" s="1"/>
  <c r="J15448" i="1" a="1"/>
  <c r="J15448" i="1" s="1"/>
  <c r="J15449" i="1" a="1"/>
  <c r="J15449" i="1" s="1"/>
  <c r="J15450" i="1" a="1"/>
  <c r="J15450" i="1" s="1"/>
  <c r="J15451" i="1" a="1"/>
  <c r="J15451" i="1" s="1"/>
  <c r="J15452" i="1" a="1"/>
  <c r="J15452" i="1" s="1"/>
  <c r="J15453" i="1" a="1"/>
  <c r="J15453" i="1" s="1"/>
  <c r="J15454" i="1" a="1"/>
  <c r="J15454" i="1" s="1"/>
  <c r="J15455" i="1" a="1"/>
  <c r="J15455" i="1" s="1"/>
  <c r="J15456" i="1" a="1"/>
  <c r="J15456" i="1" s="1"/>
  <c r="J15457" i="1" a="1"/>
  <c r="J15457" i="1" s="1"/>
  <c r="J15458" i="1" a="1"/>
  <c r="J15458" i="1" s="1"/>
  <c r="J15459" i="1" a="1"/>
  <c r="J15459" i="1" s="1"/>
  <c r="J15460" i="1" a="1"/>
  <c r="J15460" i="1" s="1"/>
  <c r="J15461" i="1" a="1"/>
  <c r="J15461" i="1" s="1"/>
  <c r="J15462" i="1" a="1"/>
  <c r="J15462" i="1" s="1"/>
  <c r="J15463" i="1" a="1"/>
  <c r="J15463" i="1" s="1"/>
  <c r="J15464" i="1" a="1"/>
  <c r="J15464" i="1" s="1"/>
  <c r="J15465" i="1" a="1"/>
  <c r="J15465" i="1" s="1"/>
  <c r="J15466" i="1" a="1"/>
  <c r="J15466" i="1" s="1"/>
  <c r="J15467" i="1" a="1"/>
  <c r="J15467" i="1" s="1"/>
  <c r="J15468" i="1" a="1"/>
  <c r="J15468" i="1" s="1"/>
  <c r="J15469" i="1" a="1"/>
  <c r="J15469" i="1" s="1"/>
  <c r="J15470" i="1" a="1"/>
  <c r="J15470" i="1" s="1"/>
  <c r="J15471" i="1" a="1"/>
  <c r="J15471" i="1" s="1"/>
  <c r="J15472" i="1" a="1"/>
  <c r="J15472" i="1" s="1"/>
  <c r="J15473" i="1" a="1"/>
  <c r="J15473" i="1" s="1"/>
  <c r="J15474" i="1" a="1"/>
  <c r="J15474" i="1" s="1"/>
  <c r="J15475" i="1" a="1"/>
  <c r="J15475" i="1" s="1"/>
  <c r="J15476" i="1" a="1"/>
  <c r="J15476" i="1" s="1"/>
  <c r="J15477" i="1" a="1"/>
  <c r="J15477" i="1" s="1"/>
  <c r="J15478" i="1" a="1"/>
  <c r="J15478" i="1" s="1"/>
  <c r="J15479" i="1" a="1"/>
  <c r="J15479" i="1" s="1"/>
  <c r="J15480" i="1" a="1"/>
  <c r="J15480" i="1" s="1"/>
  <c r="J15481" i="1" a="1"/>
  <c r="J15481" i="1" s="1"/>
  <c r="J15482" i="1" a="1"/>
  <c r="J15482" i="1" s="1"/>
  <c r="J15483" i="1" a="1"/>
  <c r="J15483" i="1" s="1"/>
  <c r="J15484" i="1" a="1"/>
  <c r="J15484" i="1" s="1"/>
  <c r="J15485" i="1" a="1"/>
  <c r="J15485" i="1" s="1"/>
  <c r="J15486" i="1" a="1"/>
  <c r="J15486" i="1" s="1"/>
  <c r="J15487" i="1" a="1"/>
  <c r="J15487" i="1" s="1"/>
  <c r="J15488" i="1" a="1"/>
  <c r="J15488" i="1" s="1"/>
  <c r="J15489" i="1" a="1"/>
  <c r="J15489" i="1" s="1"/>
  <c r="J15490" i="1" a="1"/>
  <c r="J15490" i="1" s="1"/>
  <c r="J15491" i="1" a="1"/>
  <c r="J15491" i="1" s="1"/>
  <c r="J15492" i="1" a="1"/>
  <c r="J15492" i="1" s="1"/>
  <c r="J15493" i="1" a="1"/>
  <c r="J15493" i="1" s="1"/>
  <c r="J15494" i="1" a="1"/>
  <c r="J15494" i="1" s="1"/>
  <c r="J15495" i="1" a="1"/>
  <c r="J15495" i="1" s="1"/>
  <c r="J15496" i="1" a="1"/>
  <c r="J15496" i="1" s="1"/>
  <c r="J15497" i="1" a="1"/>
  <c r="J15497" i="1" s="1"/>
  <c r="J15498" i="1" a="1"/>
  <c r="J15498" i="1" s="1"/>
  <c r="J15499" i="1" a="1"/>
  <c r="J15499" i="1" s="1"/>
  <c r="J15500" i="1" a="1"/>
  <c r="J15500" i="1" s="1"/>
  <c r="J15501" i="1" a="1"/>
  <c r="J15501" i="1" s="1"/>
  <c r="J15502" i="1" a="1"/>
  <c r="J15502" i="1" s="1"/>
  <c r="J15503" i="1" a="1"/>
  <c r="J15503" i="1" s="1"/>
  <c r="J15504" i="1" a="1"/>
  <c r="J15504" i="1" s="1"/>
  <c r="J15505" i="1" a="1"/>
  <c r="J15505" i="1" s="1"/>
  <c r="J15506" i="1" a="1"/>
  <c r="J15506" i="1" s="1"/>
  <c r="J15507" i="1" a="1"/>
  <c r="J15507" i="1" s="1"/>
  <c r="J15508" i="1" a="1"/>
  <c r="J15508" i="1" s="1"/>
  <c r="J15509" i="1" a="1"/>
  <c r="J15509" i="1" s="1"/>
  <c r="J15510" i="1" a="1"/>
  <c r="J15510" i="1" s="1"/>
  <c r="J15511" i="1" a="1"/>
  <c r="J15511" i="1" s="1"/>
  <c r="J15512" i="1" a="1"/>
  <c r="J15512" i="1" s="1"/>
  <c r="J15513" i="1" a="1"/>
  <c r="J15513" i="1" s="1"/>
  <c r="J15514" i="1" a="1"/>
  <c r="J15514" i="1" s="1"/>
  <c r="J15515" i="1" a="1"/>
  <c r="J15515" i="1" s="1"/>
  <c r="J15516" i="1" a="1"/>
  <c r="J15516" i="1" s="1"/>
  <c r="J15517" i="1" a="1"/>
  <c r="J15517" i="1" s="1"/>
  <c r="J15518" i="1" a="1"/>
  <c r="J15518" i="1" s="1"/>
  <c r="J15519" i="1" a="1"/>
  <c r="J15519" i="1" s="1"/>
  <c r="J15520" i="1" a="1"/>
  <c r="J15520" i="1" s="1"/>
  <c r="J15521" i="1" a="1"/>
  <c r="J15521" i="1" s="1"/>
  <c r="J15522" i="1" a="1"/>
  <c r="J15522" i="1" s="1"/>
  <c r="J15523" i="1" a="1"/>
  <c r="J15523" i="1" s="1"/>
  <c r="J15524" i="1" a="1"/>
  <c r="J15524" i="1" s="1"/>
  <c r="J15525" i="1" a="1"/>
  <c r="J15525" i="1" s="1"/>
  <c r="J15526" i="1" a="1"/>
  <c r="J15526" i="1" s="1"/>
  <c r="J15527" i="1" a="1"/>
  <c r="J15527" i="1" s="1"/>
  <c r="J15528" i="1" a="1"/>
  <c r="J15528" i="1" s="1"/>
  <c r="J15529" i="1" a="1"/>
  <c r="J15529" i="1" s="1"/>
  <c r="J15530" i="1" a="1"/>
  <c r="J15530" i="1" s="1"/>
  <c r="J15531" i="1" a="1"/>
  <c r="J15531" i="1" s="1"/>
  <c r="J15532" i="1" a="1"/>
  <c r="J15532" i="1" s="1"/>
  <c r="J15533" i="1" a="1"/>
  <c r="J15533" i="1" s="1"/>
  <c r="J15534" i="1" a="1"/>
  <c r="J15534" i="1" s="1"/>
  <c r="J15535" i="1" a="1"/>
  <c r="J15535" i="1" s="1"/>
  <c r="J15536" i="1" a="1"/>
  <c r="J15536" i="1" s="1"/>
  <c r="J15537" i="1" a="1"/>
  <c r="J15537" i="1" s="1"/>
  <c r="J15538" i="1" a="1"/>
  <c r="J15538" i="1" s="1"/>
  <c r="J15539" i="1" a="1"/>
  <c r="J15539" i="1" s="1"/>
  <c r="J15540" i="1" a="1"/>
  <c r="J15540" i="1" s="1"/>
  <c r="J15541" i="1" a="1"/>
  <c r="J15541" i="1" s="1"/>
  <c r="J15542" i="1" a="1"/>
  <c r="J15542" i="1" s="1"/>
  <c r="J15543" i="1" a="1"/>
  <c r="J15543" i="1" s="1"/>
  <c r="J15544" i="1" a="1"/>
  <c r="J15544" i="1" s="1"/>
  <c r="J15545" i="1" a="1"/>
  <c r="J15545" i="1" s="1"/>
  <c r="J15641" i="1" a="1"/>
  <c r="J15641" i="1" s="1"/>
  <c r="J15642" i="1" a="1"/>
  <c r="J15642" i="1" s="1"/>
  <c r="J15643" i="1" a="1"/>
  <c r="J15643" i="1" s="1"/>
  <c r="J15644" i="1" a="1"/>
  <c r="J15644" i="1" s="1"/>
  <c r="J15645" i="1" a="1"/>
  <c r="J15645" i="1" s="1"/>
  <c r="J15646" i="1" a="1"/>
  <c r="J15646" i="1" s="1"/>
  <c r="J15647" i="1" a="1"/>
  <c r="J15647" i="1" s="1"/>
  <c r="J15648" i="1" a="1"/>
  <c r="J15648" i="1" s="1"/>
  <c r="J15649" i="1" a="1"/>
  <c r="J15649" i="1" s="1"/>
  <c r="J15650" i="1" a="1"/>
  <c r="J15650" i="1" s="1"/>
  <c r="J15651" i="1" a="1"/>
  <c r="J15651" i="1" s="1"/>
  <c r="J15652" i="1" a="1"/>
  <c r="J15652" i="1" s="1"/>
  <c r="J15653" i="1" a="1"/>
  <c r="J15653" i="1" s="1"/>
  <c r="J15654" i="1" a="1"/>
  <c r="J15654" i="1" s="1"/>
  <c r="J15655" i="1" a="1"/>
  <c r="J15655" i="1" s="1"/>
  <c r="J15656" i="1" a="1"/>
  <c r="J15656" i="1" s="1"/>
  <c r="J15657" i="1" a="1"/>
  <c r="J15657" i="1" s="1"/>
  <c r="J15658" i="1" a="1"/>
  <c r="J15658" i="1" s="1"/>
  <c r="J15659" i="1" a="1"/>
  <c r="J15659" i="1" s="1"/>
  <c r="J15660" i="1" a="1"/>
  <c r="J15660" i="1" s="1"/>
  <c r="J15661" i="1" a="1"/>
  <c r="J15661" i="1" s="1"/>
  <c r="J15662" i="1" a="1"/>
  <c r="J15662" i="1" s="1"/>
  <c r="J15663" i="1" a="1"/>
  <c r="J15663" i="1" s="1"/>
  <c r="J15664" i="1" a="1"/>
  <c r="J15664" i="1" s="1"/>
  <c r="J15665" i="1" a="1"/>
  <c r="J15665" i="1" s="1"/>
  <c r="J15666" i="1" a="1"/>
  <c r="J15666" i="1" s="1"/>
  <c r="J15667" i="1" a="1"/>
  <c r="J15667" i="1" s="1"/>
  <c r="J15668" i="1" a="1"/>
  <c r="J15668" i="1" s="1"/>
  <c r="J15669" i="1" a="1"/>
  <c r="J15669" i="1" s="1"/>
  <c r="J15670" i="1" a="1"/>
  <c r="J15670" i="1" s="1"/>
  <c r="J15671" i="1" a="1"/>
  <c r="J15671" i="1" s="1"/>
  <c r="J15672" i="1" a="1"/>
  <c r="J15672" i="1" s="1"/>
  <c r="J15673" i="1" a="1"/>
  <c r="J15673" i="1" s="1"/>
  <c r="J15674" i="1" a="1"/>
  <c r="J15674" i="1" s="1"/>
  <c r="J15675" i="1" a="1"/>
  <c r="J15675" i="1" s="1"/>
  <c r="J15676" i="1" a="1"/>
  <c r="J15676" i="1" s="1"/>
  <c r="J15677" i="1" a="1"/>
  <c r="J15677" i="1" s="1"/>
  <c r="J15678" i="1" a="1"/>
  <c r="J15678" i="1" s="1"/>
  <c r="J15679" i="1" a="1"/>
  <c r="J15679" i="1" s="1"/>
  <c r="J15680" i="1" a="1"/>
  <c r="J15680" i="1" s="1"/>
  <c r="J15681" i="1" a="1"/>
  <c r="J15681" i="1" s="1"/>
  <c r="J15682" i="1" a="1"/>
  <c r="J15682" i="1" s="1"/>
  <c r="J15683" i="1" a="1"/>
  <c r="J15683" i="1" s="1"/>
  <c r="J15684" i="1" a="1"/>
  <c r="J15684" i="1" s="1"/>
  <c r="J15685" i="1" a="1"/>
  <c r="J15685" i="1" s="1"/>
  <c r="J15686" i="1" a="1"/>
  <c r="J15686" i="1" s="1"/>
  <c r="J15687" i="1" a="1"/>
  <c r="J15687" i="1" s="1"/>
  <c r="J15688" i="1" a="1"/>
  <c r="J15688" i="1" s="1"/>
  <c r="J15689" i="1" a="1"/>
  <c r="J15689" i="1" s="1"/>
  <c r="J15690" i="1" a="1"/>
  <c r="J15690" i="1" s="1"/>
  <c r="J15691" i="1" a="1"/>
  <c r="J15691" i="1" s="1"/>
  <c r="J15692" i="1" a="1"/>
  <c r="J15692" i="1" s="1"/>
  <c r="J15693" i="1" a="1"/>
  <c r="J15693" i="1" s="1"/>
  <c r="J15694" i="1" a="1"/>
  <c r="J15694" i="1" s="1"/>
  <c r="J15695" i="1" a="1"/>
  <c r="J15695" i="1" s="1"/>
  <c r="J15696" i="1" a="1"/>
  <c r="J15696" i="1" s="1"/>
  <c r="J15697" i="1" a="1"/>
  <c r="J15697" i="1" s="1"/>
  <c r="J15698" i="1" a="1"/>
  <c r="J15698" i="1" s="1"/>
  <c r="J15699" i="1" a="1"/>
  <c r="J15699" i="1" s="1"/>
  <c r="J15700" i="1" a="1"/>
  <c r="J15700" i="1" s="1"/>
  <c r="J15701" i="1" a="1"/>
  <c r="J15701" i="1" s="1"/>
  <c r="J15702" i="1" a="1"/>
  <c r="J15702" i="1" s="1"/>
  <c r="J15703" i="1" a="1"/>
  <c r="J15703" i="1" s="1"/>
  <c r="J15704" i="1" a="1"/>
  <c r="J15704" i="1" s="1"/>
  <c r="J15705" i="1" a="1"/>
  <c r="J15705" i="1" s="1"/>
  <c r="J15706" i="1" a="1"/>
  <c r="J15706" i="1" s="1"/>
  <c r="J15707" i="1" a="1"/>
  <c r="J15707" i="1" s="1"/>
  <c r="J15708" i="1" a="1"/>
  <c r="J15708" i="1" s="1"/>
  <c r="J15709" i="1" a="1"/>
  <c r="J15709" i="1" s="1"/>
  <c r="J15710" i="1" a="1"/>
  <c r="J15710" i="1" s="1"/>
  <c r="J15711" i="1" a="1"/>
  <c r="J15711" i="1" s="1"/>
  <c r="J15712" i="1" a="1"/>
  <c r="J15712" i="1" s="1"/>
  <c r="J15713" i="1" a="1"/>
  <c r="J15713" i="1" s="1"/>
  <c r="J15714" i="1" a="1"/>
  <c r="J15714" i="1" s="1"/>
  <c r="J15715" i="1" a="1"/>
  <c r="J15715" i="1" s="1"/>
  <c r="J15716" i="1" a="1"/>
  <c r="J15716" i="1" s="1"/>
  <c r="J15717" i="1" a="1"/>
  <c r="J15717" i="1" s="1"/>
  <c r="J15718" i="1" a="1"/>
  <c r="J15718" i="1" s="1"/>
  <c r="J15719" i="1" a="1"/>
  <c r="J15719" i="1" s="1"/>
  <c r="J15720" i="1" a="1"/>
  <c r="J15720" i="1" s="1"/>
  <c r="J15721" i="1" a="1"/>
  <c r="J15721" i="1" s="1"/>
  <c r="J15722" i="1" a="1"/>
  <c r="J15722" i="1" s="1"/>
  <c r="J15723" i="1" a="1"/>
  <c r="J15723" i="1" s="1"/>
  <c r="J15724" i="1" a="1"/>
  <c r="J15724" i="1" s="1"/>
  <c r="J15725" i="1" a="1"/>
  <c r="J15725" i="1" s="1"/>
  <c r="J15726" i="1" a="1"/>
  <c r="J15726" i="1" s="1"/>
  <c r="J15727" i="1" a="1"/>
  <c r="J15727" i="1" s="1"/>
  <c r="J15728" i="1" a="1"/>
  <c r="J15728" i="1" s="1"/>
  <c r="J15729" i="1" a="1"/>
  <c r="J15729" i="1" s="1"/>
  <c r="J15730" i="1" a="1"/>
  <c r="J15730" i="1" s="1"/>
  <c r="J15731" i="1" a="1"/>
  <c r="J15731" i="1" s="1"/>
  <c r="J15732" i="1" a="1"/>
  <c r="J15732" i="1" s="1"/>
  <c r="J15733" i="1" a="1"/>
  <c r="J15733" i="1" s="1"/>
  <c r="J15734" i="1" a="1"/>
  <c r="J15734" i="1" s="1"/>
  <c r="J15735" i="1" a="1"/>
  <c r="J15735" i="1" s="1"/>
  <c r="J15736" i="1" a="1"/>
  <c r="J15736" i="1" s="1"/>
  <c r="J15737" i="1" a="1"/>
  <c r="J15737" i="1" s="1"/>
  <c r="J15738" i="1" a="1"/>
  <c r="J15738" i="1" s="1"/>
  <c r="J15739" i="1" a="1"/>
  <c r="J15739" i="1" s="1"/>
  <c r="J15740" i="1" a="1"/>
  <c r="J15740" i="1" s="1"/>
  <c r="J15741" i="1" a="1"/>
  <c r="J15741" i="1" s="1"/>
  <c r="J15742" i="1" a="1"/>
  <c r="J15742" i="1" s="1"/>
  <c r="J15743" i="1" a="1"/>
  <c r="J15743" i="1" s="1"/>
  <c r="J15744" i="1" a="1"/>
  <c r="J15744" i="1" s="1"/>
  <c r="J15745" i="1" a="1"/>
  <c r="J15745" i="1" s="1"/>
  <c r="J15746" i="1" a="1"/>
  <c r="J15746" i="1" s="1"/>
  <c r="J15747" i="1" a="1"/>
  <c r="J15747" i="1" s="1"/>
  <c r="J15748" i="1" a="1"/>
  <c r="J15748" i="1" s="1"/>
  <c r="J15749" i="1" a="1"/>
  <c r="J15749" i="1" s="1"/>
  <c r="J15750" i="1" a="1"/>
  <c r="J15750" i="1" s="1"/>
  <c r="J15751" i="1" a="1"/>
  <c r="J15751" i="1" s="1"/>
  <c r="J15752" i="1" a="1"/>
  <c r="J15752" i="1" s="1"/>
  <c r="J15753" i="1" a="1"/>
  <c r="J15753" i="1" s="1"/>
  <c r="J15754" i="1" a="1"/>
  <c r="J15754" i="1" s="1"/>
  <c r="J15755" i="1" a="1"/>
  <c r="J15755" i="1" s="1"/>
  <c r="J15756" i="1" a="1"/>
  <c r="J15756" i="1" s="1"/>
  <c r="J15757" i="1" a="1"/>
  <c r="J15757" i="1" s="1"/>
  <c r="J15758" i="1" a="1"/>
  <c r="J15758" i="1" s="1"/>
  <c r="J15759" i="1" a="1"/>
  <c r="J15759" i="1" s="1"/>
  <c r="J15760" i="1" a="1"/>
  <c r="J15760" i="1" s="1"/>
  <c r="J15761" i="1" a="1"/>
  <c r="J15761" i="1" s="1"/>
  <c r="J15762" i="1" a="1"/>
  <c r="J15762" i="1" s="1"/>
  <c r="J15763" i="1" a="1"/>
  <c r="J15763" i="1" s="1"/>
  <c r="J15764" i="1" a="1"/>
  <c r="J15764" i="1" s="1"/>
  <c r="J15765" i="1" a="1"/>
  <c r="J15765" i="1" s="1"/>
  <c r="J15766" i="1" a="1"/>
  <c r="J15766" i="1" s="1"/>
  <c r="J15767" i="1" a="1"/>
  <c r="J15767" i="1" s="1"/>
  <c r="J15768" i="1" a="1"/>
  <c r="J15768" i="1" s="1"/>
  <c r="J15769" i="1" a="1"/>
  <c r="J15769" i="1" s="1"/>
  <c r="J15770" i="1" a="1"/>
  <c r="J15770" i="1" s="1"/>
  <c r="J15771" i="1" a="1"/>
  <c r="J15771" i="1" s="1"/>
  <c r="J15772" i="1" a="1"/>
  <c r="J15772" i="1" s="1"/>
  <c r="J15773" i="1" a="1"/>
  <c r="J15773" i="1" s="1"/>
  <c r="J15774" i="1" a="1"/>
  <c r="J15774" i="1" s="1"/>
  <c r="J15775" i="1" a="1"/>
  <c r="J15775" i="1" s="1"/>
  <c r="J15776" i="1" a="1"/>
  <c r="J15776" i="1" s="1"/>
  <c r="J15777" i="1" a="1"/>
  <c r="J15777" i="1" s="1"/>
  <c r="J15778" i="1" a="1"/>
  <c r="J15778" i="1" s="1"/>
  <c r="J15779" i="1" a="1"/>
  <c r="J15779" i="1" s="1"/>
  <c r="J15780" i="1" a="1"/>
  <c r="J15780" i="1" s="1"/>
  <c r="J15781" i="1" a="1"/>
  <c r="J15781" i="1" s="1"/>
  <c r="J15782" i="1" a="1"/>
  <c r="J15782" i="1" s="1"/>
  <c r="J15783" i="1" a="1"/>
  <c r="J15783" i="1" s="1"/>
  <c r="J15784" i="1" a="1"/>
  <c r="J15784" i="1" s="1"/>
  <c r="J15785" i="1" a="1"/>
  <c r="J15785" i="1" s="1"/>
  <c r="J15786" i="1" a="1"/>
  <c r="J15786" i="1" s="1"/>
  <c r="J15787" i="1" a="1"/>
  <c r="J15787" i="1" s="1"/>
  <c r="J15788" i="1" a="1"/>
  <c r="J15788" i="1" s="1"/>
  <c r="J15789" i="1" a="1"/>
  <c r="J15789" i="1" s="1"/>
  <c r="J15865" i="1" a="1"/>
  <c r="J15865" i="1" s="1"/>
  <c r="J15866" i="1" a="1"/>
  <c r="J15866" i="1" s="1"/>
  <c r="J15867" i="1" a="1"/>
  <c r="J15867" i="1" s="1"/>
  <c r="J15868" i="1" a="1"/>
  <c r="J15868" i="1" s="1"/>
  <c r="J15869" i="1" a="1"/>
  <c r="J15869" i="1" s="1"/>
  <c r="J15870" i="1" a="1"/>
  <c r="J15870" i="1" s="1"/>
  <c r="J15871" i="1" a="1"/>
  <c r="J15871" i="1" s="1"/>
  <c r="J15872" i="1" a="1"/>
  <c r="J15872" i="1" s="1"/>
  <c r="J15873" i="1" a="1"/>
  <c r="J15873" i="1" s="1"/>
  <c r="J15874" i="1" a="1"/>
  <c r="J15874" i="1" s="1"/>
  <c r="J15875" i="1" a="1"/>
  <c r="J15875" i="1" s="1"/>
  <c r="J15876" i="1" a="1"/>
  <c r="J15876" i="1" s="1"/>
  <c r="J15877" i="1" a="1"/>
  <c r="J15877" i="1" s="1"/>
  <c r="J15878" i="1" a="1"/>
  <c r="J15878" i="1" s="1"/>
  <c r="J15879" i="1" a="1"/>
  <c r="J15879" i="1" s="1"/>
  <c r="J15880" i="1" a="1"/>
  <c r="J15880" i="1" s="1"/>
  <c r="J15881" i="1" a="1"/>
  <c r="J15881" i="1" s="1"/>
  <c r="J15882" i="1" a="1"/>
  <c r="J15882" i="1" s="1"/>
  <c r="J15883" i="1" a="1"/>
  <c r="J15883" i="1" s="1"/>
  <c r="J15884" i="1" a="1"/>
  <c r="J15884" i="1" s="1"/>
  <c r="J15885" i="1" a="1"/>
  <c r="J15885" i="1" s="1"/>
  <c r="J15886" i="1" a="1"/>
  <c r="J15886" i="1" s="1"/>
  <c r="J15887" i="1" a="1"/>
  <c r="J15887" i="1" s="1"/>
  <c r="J15888" i="1" a="1"/>
  <c r="J15888" i="1" s="1"/>
  <c r="J15889" i="1" a="1"/>
  <c r="J15889" i="1" s="1"/>
  <c r="J15901" i="1" a="1"/>
  <c r="J15901" i="1" s="1"/>
  <c r="J15902" i="1" a="1"/>
  <c r="J15902" i="1" s="1"/>
  <c r="J15903" i="1" a="1"/>
  <c r="J15903" i="1" s="1"/>
  <c r="J15904" i="1" a="1"/>
  <c r="J15904" i="1" s="1"/>
  <c r="J15905" i="1" a="1"/>
  <c r="J15905" i="1" s="1"/>
  <c r="J15906" i="1" a="1"/>
  <c r="J15906" i="1" s="1"/>
  <c r="J15907" i="1" a="1"/>
  <c r="J15907" i="1" s="1"/>
  <c r="J15908" i="1" a="1"/>
  <c r="J15908" i="1" s="1"/>
  <c r="J15909" i="1" a="1"/>
  <c r="J15909" i="1" s="1"/>
  <c r="J15910" i="1" a="1"/>
  <c r="J15910" i="1" s="1"/>
  <c r="J15911" i="1" a="1"/>
  <c r="J15911" i="1" s="1"/>
  <c r="J15912" i="1" a="1"/>
  <c r="J15912" i="1" s="1"/>
  <c r="J15913" i="1" a="1"/>
  <c r="J15913" i="1" s="1"/>
  <c r="J15914" i="1" a="1"/>
  <c r="J15914" i="1" s="1"/>
  <c r="J15915" i="1" a="1"/>
  <c r="J15915" i="1" s="1"/>
  <c r="J15916" i="1" a="1"/>
  <c r="J15916" i="1" s="1"/>
  <c r="J15917" i="1" a="1"/>
  <c r="J15917" i="1" s="1"/>
  <c r="J15918" i="1" a="1"/>
  <c r="J15918" i="1" s="1"/>
  <c r="J15919" i="1" a="1"/>
  <c r="J15919" i="1" s="1"/>
  <c r="J15920" i="1" a="1"/>
  <c r="J15920" i="1" s="1"/>
  <c r="J15921" i="1" a="1"/>
  <c r="J15921" i="1" s="1"/>
  <c r="J15922" i="1" a="1"/>
  <c r="J15922" i="1" s="1"/>
  <c r="J15923" i="1" a="1"/>
  <c r="J15923" i="1" s="1"/>
  <c r="J15924" i="1" a="1"/>
  <c r="J15924" i="1" s="1"/>
  <c r="J15925" i="1" a="1"/>
  <c r="J15925" i="1" s="1"/>
  <c r="J15926" i="1" a="1"/>
  <c r="J15926" i="1" s="1"/>
  <c r="J15927" i="1" a="1"/>
  <c r="J15927" i="1" s="1"/>
  <c r="J15928" i="1" a="1"/>
  <c r="J15928" i="1" s="1"/>
  <c r="J15929" i="1" a="1"/>
  <c r="J15929" i="1" s="1"/>
  <c r="J15930" i="1" a="1"/>
  <c r="J15930" i="1" s="1"/>
  <c r="J15931" i="1" a="1"/>
  <c r="J15931" i="1" s="1"/>
  <c r="J15932" i="1" a="1"/>
  <c r="J15932" i="1" s="1"/>
  <c r="J15933" i="1" a="1"/>
  <c r="J15933" i="1" s="1"/>
  <c r="J15934" i="1" a="1"/>
  <c r="J15934" i="1" s="1"/>
  <c r="J15935" i="1" a="1"/>
  <c r="J15935" i="1" s="1"/>
  <c r="J15936" i="1" a="1"/>
  <c r="J15936" i="1" s="1"/>
  <c r="J15937" i="1" a="1"/>
  <c r="J15937" i="1" s="1"/>
  <c r="J15938" i="1" a="1"/>
  <c r="J15938" i="1" s="1"/>
  <c r="J15939" i="1" a="1"/>
  <c r="J15939" i="1" s="1"/>
  <c r="J15940" i="1" a="1"/>
  <c r="J15940" i="1" s="1"/>
  <c r="J15941" i="1" a="1"/>
  <c r="J15941" i="1" s="1"/>
  <c r="J15942" i="1" a="1"/>
  <c r="J15942" i="1" s="1"/>
  <c r="J15943" i="1" a="1"/>
  <c r="J15943" i="1" s="1"/>
  <c r="J15944" i="1" a="1"/>
  <c r="J15944" i="1" s="1"/>
  <c r="J15945" i="1" a="1"/>
  <c r="J15945" i="1" s="1"/>
  <c r="J15946" i="1" a="1"/>
  <c r="J15946" i="1" s="1"/>
  <c r="J15947" i="1" a="1"/>
  <c r="J15947" i="1" s="1"/>
  <c r="J15948" i="1" a="1"/>
  <c r="J15948" i="1" s="1"/>
  <c r="J15949" i="1" a="1"/>
  <c r="J15949" i="1" s="1"/>
  <c r="J15950" i="1" a="1"/>
  <c r="J15950" i="1" s="1"/>
  <c r="J15951" i="1" a="1"/>
  <c r="J15951" i="1" s="1"/>
  <c r="J15952" i="1" a="1"/>
  <c r="J15952" i="1" s="1"/>
  <c r="J15953" i="1" a="1"/>
  <c r="J15953" i="1" s="1"/>
  <c r="J15954" i="1" a="1"/>
  <c r="J15954" i="1" s="1"/>
  <c r="J15955" i="1" a="1"/>
  <c r="J15955" i="1" s="1"/>
  <c r="J15956" i="1" a="1"/>
  <c r="J15956" i="1" s="1"/>
  <c r="J15957" i="1" a="1"/>
  <c r="J15957" i="1" s="1"/>
  <c r="J15958" i="1" a="1"/>
  <c r="J15958" i="1" s="1"/>
  <c r="J15959" i="1" a="1"/>
  <c r="J15959" i="1" s="1"/>
  <c r="J15960" i="1" a="1"/>
  <c r="J15960" i="1" s="1"/>
  <c r="J15961" i="1" a="1"/>
  <c r="J15961" i="1" s="1"/>
  <c r="J15962" i="1" a="1"/>
  <c r="J15962" i="1" s="1"/>
  <c r="J15963" i="1" a="1"/>
  <c r="J15963" i="1" s="1"/>
  <c r="J15964" i="1" a="1"/>
  <c r="J15964" i="1" s="1"/>
  <c r="J15965" i="1" a="1"/>
  <c r="J15965" i="1" s="1"/>
  <c r="J15966" i="1" a="1"/>
  <c r="J15966" i="1" s="1"/>
  <c r="J15967" i="1" a="1"/>
  <c r="J15967" i="1" s="1"/>
  <c r="J15968" i="1" a="1"/>
  <c r="J15968" i="1" s="1"/>
  <c r="J15969" i="1" a="1"/>
  <c r="J15969" i="1" s="1"/>
  <c r="J15970" i="1" a="1"/>
  <c r="J15970" i="1" s="1"/>
  <c r="J15971" i="1" a="1"/>
  <c r="J15971" i="1" s="1"/>
  <c r="J15972" i="1" a="1"/>
  <c r="J15972" i="1" s="1"/>
  <c r="J15973" i="1" a="1"/>
  <c r="J15973" i="1" s="1"/>
  <c r="J15974" i="1" a="1"/>
  <c r="J15974" i="1" s="1"/>
  <c r="J15975" i="1" a="1"/>
  <c r="J15975" i="1" s="1"/>
  <c r="J15976" i="1" a="1"/>
  <c r="J15976" i="1" s="1"/>
  <c r="J15977" i="1" a="1"/>
  <c r="J15977" i="1" s="1"/>
  <c r="J15978" i="1" a="1"/>
  <c r="J15978" i="1" s="1"/>
  <c r="J15979" i="1" a="1"/>
  <c r="J15979" i="1" s="1"/>
  <c r="J15980" i="1" a="1"/>
  <c r="J15980" i="1" s="1"/>
  <c r="J15981" i="1" a="1"/>
  <c r="J15981" i="1" s="1"/>
  <c r="J15982" i="1" a="1"/>
  <c r="J15982" i="1" s="1"/>
  <c r="J15983" i="1" a="1"/>
  <c r="J15983" i="1" s="1"/>
  <c r="J15984" i="1" a="1"/>
  <c r="J15984" i="1" s="1"/>
  <c r="J15985" i="1" a="1"/>
  <c r="J15985" i="1" s="1"/>
  <c r="J15986" i="1" a="1"/>
  <c r="J15986" i="1" s="1"/>
  <c r="J15987" i="1" a="1"/>
  <c r="J15987" i="1" s="1"/>
  <c r="J15988" i="1" a="1"/>
  <c r="J15988" i="1" s="1"/>
  <c r="J15989" i="1" a="1"/>
  <c r="J15989" i="1" s="1"/>
  <c r="J15990" i="1" a="1"/>
  <c r="J15990" i="1" s="1"/>
  <c r="J15991" i="1" a="1"/>
  <c r="J15991" i="1" s="1"/>
  <c r="J15992" i="1" a="1"/>
  <c r="J15992" i="1" s="1"/>
  <c r="J15993" i="1" a="1"/>
  <c r="J15993" i="1" s="1"/>
  <c r="J15994" i="1" a="1"/>
  <c r="J15994" i="1" s="1"/>
  <c r="J15995" i="1" a="1"/>
  <c r="J15995" i="1" s="1"/>
  <c r="J15996" i="1" a="1"/>
  <c r="J15996" i="1" s="1"/>
  <c r="J15997" i="1" a="1"/>
  <c r="J15997" i="1" s="1"/>
  <c r="J15998" i="1" a="1"/>
  <c r="J15998" i="1" s="1"/>
  <c r="J15999" i="1" a="1"/>
  <c r="J15999" i="1" s="1"/>
  <c r="J16000" i="1" a="1"/>
  <c r="J16000" i="1" s="1"/>
  <c r="J16001" i="1" a="1"/>
  <c r="J16001" i="1" s="1"/>
  <c r="J16002" i="1" a="1"/>
  <c r="J16002" i="1" s="1"/>
  <c r="J16003" i="1" a="1"/>
  <c r="J16003" i="1" s="1"/>
  <c r="J16004" i="1" a="1"/>
  <c r="J16004" i="1" s="1"/>
  <c r="J16005" i="1" a="1"/>
  <c r="J16005" i="1" s="1"/>
  <c r="J16006" i="1" a="1"/>
  <c r="J16006" i="1" s="1"/>
  <c r="J16007" i="1" a="1"/>
  <c r="J16007" i="1" s="1"/>
  <c r="J16008" i="1" a="1"/>
  <c r="J16008" i="1" s="1"/>
  <c r="J16009" i="1" a="1"/>
  <c r="J16009" i="1" s="1"/>
  <c r="J16010" i="1" a="1"/>
  <c r="J16010" i="1" s="1"/>
  <c r="J16011" i="1" a="1"/>
  <c r="J16011" i="1" s="1"/>
  <c r="J16012" i="1" a="1"/>
  <c r="J16012" i="1" s="1"/>
  <c r="J16013" i="1" a="1"/>
  <c r="J16013" i="1" s="1"/>
  <c r="J16014" i="1" a="1"/>
  <c r="J16014" i="1" s="1"/>
  <c r="J16015" i="1" a="1"/>
  <c r="J16015" i="1" s="1"/>
  <c r="J16016" i="1" a="1"/>
  <c r="J16016" i="1" s="1"/>
  <c r="J16017" i="1" a="1"/>
  <c r="J16017" i="1" s="1"/>
  <c r="J16018" i="1" a="1"/>
  <c r="J16018" i="1" s="1"/>
  <c r="J16019" i="1" a="1"/>
  <c r="J16019" i="1" s="1"/>
  <c r="J16020" i="1" a="1"/>
  <c r="J16020" i="1" s="1"/>
  <c r="J16021" i="1" a="1"/>
  <c r="J16021" i="1" s="1"/>
  <c r="J16022" i="1" a="1"/>
  <c r="J16022" i="1" s="1"/>
  <c r="J16023" i="1" a="1"/>
  <c r="J16023" i="1" s="1"/>
  <c r="J16024" i="1" a="1"/>
  <c r="J16024" i="1" s="1"/>
  <c r="J16025" i="1" a="1"/>
  <c r="J16025" i="1" s="1"/>
  <c r="J16026" i="1" a="1"/>
  <c r="J16026" i="1" s="1"/>
  <c r="J16027" i="1" a="1"/>
  <c r="J16027" i="1" s="1"/>
  <c r="J16028" i="1" a="1"/>
  <c r="J16028" i="1" s="1"/>
  <c r="J16029" i="1" a="1"/>
  <c r="J16029" i="1" s="1"/>
  <c r="J16030" i="1" a="1"/>
  <c r="J16030" i="1" s="1"/>
  <c r="J16031" i="1" a="1"/>
  <c r="J16031" i="1" s="1"/>
  <c r="J16032" i="1" a="1"/>
  <c r="J16032" i="1" s="1"/>
  <c r="J16033" i="1" a="1"/>
  <c r="J16033" i="1" s="1"/>
  <c r="J16034" i="1" a="1"/>
  <c r="J16034" i="1" s="1"/>
  <c r="J16035" i="1" a="1"/>
  <c r="J16035" i="1" s="1"/>
  <c r="J16036" i="1" a="1"/>
  <c r="J16036" i="1" s="1"/>
  <c r="J16037" i="1" a="1"/>
  <c r="J16037" i="1" s="1"/>
  <c r="J16038" i="1" a="1"/>
  <c r="J16038" i="1" s="1"/>
  <c r="J16039" i="1" a="1"/>
  <c r="J16039" i="1" s="1"/>
  <c r="J16040" i="1" a="1"/>
  <c r="J16040" i="1" s="1"/>
  <c r="J16041" i="1" a="1"/>
  <c r="J16041" i="1" s="1"/>
  <c r="J16042" i="1" a="1"/>
  <c r="J16042" i="1" s="1"/>
  <c r="J16043" i="1" a="1"/>
  <c r="J16043" i="1" s="1"/>
  <c r="J16044" i="1" a="1"/>
  <c r="J16044" i="1" s="1"/>
  <c r="J16045" i="1" a="1"/>
  <c r="J16045" i="1" s="1"/>
  <c r="J16046" i="1" a="1"/>
  <c r="J16046" i="1" s="1"/>
  <c r="J16047" i="1" a="1"/>
  <c r="J16047" i="1" s="1"/>
  <c r="J16048" i="1" a="1"/>
  <c r="J16048" i="1" s="1"/>
  <c r="J16049" i="1" a="1"/>
  <c r="J16049" i="1" s="1"/>
  <c r="J16050" i="1" a="1"/>
  <c r="J16050" i="1" s="1"/>
  <c r="J16051" i="1" a="1"/>
  <c r="J16051" i="1" s="1"/>
  <c r="J16052" i="1" a="1"/>
  <c r="J16052" i="1" s="1"/>
  <c r="J16053" i="1" a="1"/>
  <c r="J16053" i="1" s="1"/>
  <c r="J16054" i="1" a="1"/>
  <c r="J16054" i="1" s="1"/>
  <c r="J16055" i="1" a="1"/>
  <c r="J16055" i="1" s="1"/>
  <c r="J16056" i="1" a="1"/>
  <c r="J16056" i="1" s="1"/>
  <c r="J16057" i="1" a="1"/>
  <c r="J16057" i="1" s="1"/>
  <c r="J16058" i="1" a="1"/>
  <c r="J16058" i="1" s="1"/>
  <c r="J16059" i="1" a="1"/>
  <c r="J16059" i="1" s="1"/>
  <c r="J16060" i="1" a="1"/>
  <c r="J16060" i="1" s="1"/>
  <c r="J16061" i="1" a="1"/>
  <c r="J16061" i="1" s="1"/>
  <c r="J16062" i="1" a="1"/>
  <c r="J16062" i="1" s="1"/>
  <c r="J16063" i="1" a="1"/>
  <c r="J16063" i="1" s="1"/>
  <c r="J16064" i="1" a="1"/>
  <c r="J16064" i="1" s="1"/>
  <c r="J16065" i="1" a="1"/>
  <c r="J16065" i="1" s="1"/>
  <c r="J16066" i="1" a="1"/>
  <c r="J16066" i="1" s="1"/>
  <c r="J16067" i="1" a="1"/>
  <c r="J16067" i="1" s="1"/>
  <c r="J16068" i="1" a="1"/>
  <c r="J16068" i="1" s="1"/>
  <c r="J16069" i="1" a="1"/>
  <c r="J16069" i="1" s="1"/>
  <c r="J16070" i="1" a="1"/>
  <c r="J16070" i="1" s="1"/>
  <c r="J16071" i="1" a="1"/>
  <c r="J16071" i="1" s="1"/>
  <c r="J16072" i="1" a="1"/>
  <c r="J16072" i="1" s="1"/>
  <c r="J16073" i="1" a="1"/>
  <c r="J16073" i="1" s="1"/>
  <c r="J16074" i="1" a="1"/>
  <c r="J16074" i="1" s="1"/>
  <c r="J16075" i="1" a="1"/>
  <c r="J16075" i="1" s="1"/>
  <c r="J16076" i="1" a="1"/>
  <c r="J16076" i="1" s="1"/>
  <c r="J16077" i="1" a="1"/>
  <c r="J16077" i="1" s="1"/>
  <c r="J16078" i="1" a="1"/>
  <c r="J16078" i="1" s="1"/>
  <c r="J16079" i="1" a="1"/>
  <c r="J16079" i="1" s="1"/>
  <c r="J16080" i="1" a="1"/>
  <c r="J16080" i="1" s="1"/>
  <c r="J16081" i="1" a="1"/>
  <c r="J16081" i="1" s="1"/>
  <c r="J16082" i="1" a="1"/>
  <c r="J16082" i="1" s="1"/>
  <c r="J16083" i="1" a="1"/>
  <c r="J16083" i="1" s="1"/>
  <c r="J16084" i="1" a="1"/>
  <c r="J16084" i="1" s="1"/>
  <c r="J16085" i="1" a="1"/>
  <c r="J16085" i="1" s="1"/>
  <c r="J16086" i="1" a="1"/>
  <c r="J16086" i="1" s="1"/>
  <c r="J16087" i="1" a="1"/>
  <c r="J16087" i="1" s="1"/>
  <c r="J16088" i="1" a="1"/>
  <c r="J16088" i="1" s="1"/>
  <c r="J16089" i="1" a="1"/>
  <c r="J16089" i="1" s="1"/>
  <c r="J16090" i="1" a="1"/>
  <c r="J16090" i="1" s="1"/>
  <c r="J16091" i="1" a="1"/>
  <c r="J16091" i="1" s="1"/>
  <c r="J16092" i="1" a="1"/>
  <c r="J16092" i="1" s="1"/>
  <c r="J16093" i="1" a="1"/>
  <c r="J16093" i="1" s="1"/>
  <c r="J16094" i="1" a="1"/>
  <c r="J16094" i="1" s="1"/>
  <c r="J16095" i="1" a="1"/>
  <c r="J16095" i="1" s="1"/>
  <c r="J16096" i="1" a="1"/>
  <c r="J16096" i="1" s="1"/>
  <c r="J16097" i="1" a="1"/>
  <c r="J16097" i="1" s="1"/>
  <c r="J16098" i="1" a="1"/>
  <c r="J16098" i="1" s="1"/>
  <c r="J16099" i="1" a="1"/>
  <c r="J16099" i="1" s="1"/>
  <c r="J16100" i="1" a="1"/>
  <c r="J16100" i="1" s="1"/>
  <c r="J16101" i="1" a="1"/>
  <c r="J16101" i="1" s="1"/>
  <c r="J16102" i="1" a="1"/>
  <c r="J16102" i="1" s="1"/>
  <c r="J16103" i="1" a="1"/>
  <c r="J16103" i="1" s="1"/>
  <c r="J16104" i="1" a="1"/>
  <c r="J16104" i="1" s="1"/>
  <c r="J16105" i="1" a="1"/>
  <c r="J16105" i="1" s="1"/>
  <c r="J16106" i="1" a="1"/>
  <c r="J16106" i="1" s="1"/>
  <c r="J16107" i="1" a="1"/>
  <c r="J16107" i="1" s="1"/>
  <c r="J16108" i="1" a="1"/>
  <c r="J16108" i="1" s="1"/>
  <c r="J16109" i="1" a="1"/>
  <c r="J16109" i="1" s="1"/>
  <c r="J16110" i="1" a="1"/>
  <c r="J16110" i="1" s="1"/>
  <c r="J16111" i="1" a="1"/>
  <c r="J16111" i="1" s="1"/>
  <c r="J16112" i="1" a="1"/>
  <c r="J16112" i="1" s="1"/>
  <c r="J16113" i="1" a="1"/>
  <c r="J16113" i="1" s="1"/>
  <c r="J16114" i="1" a="1"/>
  <c r="J16114" i="1" s="1"/>
  <c r="J16115" i="1" a="1"/>
  <c r="J16115" i="1" s="1"/>
  <c r="J16116" i="1" a="1"/>
  <c r="J16116" i="1" s="1"/>
  <c r="J16117" i="1" a="1"/>
  <c r="J16117" i="1" s="1"/>
  <c r="J16118" i="1" a="1"/>
  <c r="J16118" i="1" s="1"/>
  <c r="J16119" i="1" a="1"/>
  <c r="J16119" i="1" s="1"/>
  <c r="J16120" i="1" a="1"/>
  <c r="J16120" i="1" s="1"/>
  <c r="J16121" i="1" a="1"/>
  <c r="J16121" i="1" s="1"/>
  <c r="J16122" i="1" a="1"/>
  <c r="J16122" i="1" s="1"/>
  <c r="J16123" i="1" a="1"/>
  <c r="J16123" i="1" s="1"/>
  <c r="J16124" i="1" a="1"/>
  <c r="J16124" i="1" s="1"/>
  <c r="J16125" i="1" a="1"/>
  <c r="J16125" i="1" s="1"/>
  <c r="J16126" i="1" a="1"/>
  <c r="J16126" i="1" s="1"/>
  <c r="J16127" i="1" a="1"/>
  <c r="J16127" i="1" s="1"/>
  <c r="J16128" i="1" a="1"/>
  <c r="J16128" i="1" s="1"/>
  <c r="J16129" i="1" a="1"/>
  <c r="J16129" i="1" s="1"/>
  <c r="J16130" i="1" a="1"/>
  <c r="J16130" i="1" s="1"/>
  <c r="J16131" i="1" a="1"/>
  <c r="J16131" i="1" s="1"/>
  <c r="J16132" i="1" a="1"/>
  <c r="J16132" i="1" s="1"/>
  <c r="J16133" i="1" a="1"/>
  <c r="J16133" i="1" s="1"/>
  <c r="J16134" i="1" a="1"/>
  <c r="J16134" i="1" s="1"/>
  <c r="J16135" i="1" a="1"/>
  <c r="J16135" i="1" s="1"/>
  <c r="J16136" i="1" a="1"/>
  <c r="J16136" i="1" s="1"/>
  <c r="J16137" i="1" a="1"/>
  <c r="J16137" i="1" s="1"/>
  <c r="J16138" i="1" a="1"/>
  <c r="J16138" i="1" s="1"/>
  <c r="J16139" i="1" a="1"/>
  <c r="J16139" i="1" s="1"/>
  <c r="J16140" i="1" a="1"/>
  <c r="J16140" i="1" s="1"/>
  <c r="J16141" i="1" a="1"/>
  <c r="J16141" i="1" s="1"/>
  <c r="J16142" i="1" a="1"/>
  <c r="J16142" i="1" s="1"/>
  <c r="J16143" i="1" a="1"/>
  <c r="J16143" i="1" s="1"/>
  <c r="J16144" i="1" a="1"/>
  <c r="J16144" i="1" s="1"/>
  <c r="J16145" i="1" a="1"/>
  <c r="J16145" i="1" s="1"/>
  <c r="J16146" i="1" a="1"/>
  <c r="J16146" i="1" s="1"/>
  <c r="J16147" i="1" a="1"/>
  <c r="J16147" i="1" s="1"/>
  <c r="J16148" i="1" a="1"/>
  <c r="J16148" i="1" s="1"/>
  <c r="J16149" i="1" a="1"/>
  <c r="J16149" i="1" s="1"/>
  <c r="J16150" i="1" a="1"/>
  <c r="J16150" i="1" s="1"/>
  <c r="J16151" i="1" a="1"/>
  <c r="J16151" i="1" s="1"/>
  <c r="J16152" i="1" a="1"/>
  <c r="J16152" i="1" s="1"/>
  <c r="J16153" i="1" a="1"/>
  <c r="J16153" i="1" s="1"/>
  <c r="J16154" i="1" a="1"/>
  <c r="J16154" i="1" s="1"/>
  <c r="J16155" i="1" a="1"/>
  <c r="J16155" i="1" s="1"/>
  <c r="J16156" i="1" a="1"/>
  <c r="J16156" i="1" s="1"/>
  <c r="J16157" i="1" a="1"/>
  <c r="J16157" i="1" s="1"/>
  <c r="J16158" i="1" a="1"/>
  <c r="J16158" i="1" s="1"/>
  <c r="J16159" i="1" a="1"/>
  <c r="J16159" i="1" s="1"/>
  <c r="J16160" i="1" a="1"/>
  <c r="J16160" i="1" s="1"/>
  <c r="J16161" i="1" a="1"/>
  <c r="J16161" i="1" s="1"/>
  <c r="J16162" i="1" a="1"/>
  <c r="J16162" i="1" s="1"/>
  <c r="J16163" i="1" a="1"/>
  <c r="J16163" i="1" s="1"/>
  <c r="J16164" i="1" a="1"/>
  <c r="J16164" i="1" s="1"/>
  <c r="J16165" i="1" a="1"/>
  <c r="J16165" i="1" s="1"/>
  <c r="J16166" i="1" a="1"/>
  <c r="J16166" i="1" s="1"/>
  <c r="J16167" i="1" a="1"/>
  <c r="J16167" i="1" s="1"/>
  <c r="J16168" i="1" a="1"/>
  <c r="J16168" i="1" s="1"/>
  <c r="J16169" i="1" a="1"/>
  <c r="J16169" i="1" s="1"/>
  <c r="J16170" i="1" a="1"/>
  <c r="J16170" i="1" s="1"/>
  <c r="J16171" i="1" a="1"/>
  <c r="J16171" i="1" s="1"/>
  <c r="J16172" i="1" a="1"/>
  <c r="J16172" i="1" s="1"/>
  <c r="J16173" i="1" a="1"/>
  <c r="J16173" i="1" s="1"/>
  <c r="J16174" i="1" a="1"/>
  <c r="J16174" i="1" s="1"/>
  <c r="J16175" i="1" a="1"/>
  <c r="J16175" i="1" s="1"/>
  <c r="J16176" i="1" a="1"/>
  <c r="J16176" i="1" s="1"/>
  <c r="J16177" i="1" a="1"/>
  <c r="J16177" i="1" s="1"/>
  <c r="J16178" i="1" a="1"/>
  <c r="J16178" i="1" s="1"/>
  <c r="J16179" i="1" a="1"/>
  <c r="J16179" i="1" s="1"/>
  <c r="J16180" i="1" a="1"/>
  <c r="J16180" i="1" s="1"/>
  <c r="J16181" i="1" a="1"/>
  <c r="J16181" i="1" s="1"/>
  <c r="J16182" i="1" a="1"/>
  <c r="J16182" i="1" s="1"/>
  <c r="J16183" i="1" a="1"/>
  <c r="J16183" i="1" s="1"/>
  <c r="J16184" i="1" a="1"/>
  <c r="J16184" i="1" s="1"/>
  <c r="J16185" i="1" a="1"/>
  <c r="J16185" i="1" s="1"/>
  <c r="J16186" i="1" a="1"/>
  <c r="J16186" i="1" s="1"/>
  <c r="J16187" i="1" a="1"/>
  <c r="J16187" i="1" s="1"/>
  <c r="J16188" i="1" a="1"/>
  <c r="J16188" i="1" s="1"/>
  <c r="J16189" i="1" a="1"/>
  <c r="J16189" i="1" s="1"/>
  <c r="J16190" i="1" a="1"/>
  <c r="J16190" i="1" s="1"/>
  <c r="J16191" i="1" a="1"/>
  <c r="J16191" i="1" s="1"/>
  <c r="J16192" i="1" a="1"/>
  <c r="J16192" i="1" s="1"/>
  <c r="J16193" i="1" a="1"/>
  <c r="J16193" i="1" s="1"/>
  <c r="J16194" i="1" a="1"/>
  <c r="J16194" i="1" s="1"/>
  <c r="J16195" i="1" a="1"/>
  <c r="J16195" i="1" s="1"/>
  <c r="J16196" i="1" a="1"/>
  <c r="J16196" i="1" s="1"/>
  <c r="J16197" i="1" a="1"/>
  <c r="J16197" i="1" s="1"/>
  <c r="J16198" i="1" a="1"/>
  <c r="J16198" i="1" s="1"/>
  <c r="J16199" i="1" a="1"/>
  <c r="J16199" i="1" s="1"/>
  <c r="J16200" i="1" a="1"/>
  <c r="J16200" i="1" s="1"/>
  <c r="J16201" i="1" a="1"/>
  <c r="J16201" i="1" s="1"/>
  <c r="J16202" i="1" a="1"/>
  <c r="J16202" i="1" s="1"/>
  <c r="J16203" i="1" a="1"/>
  <c r="J16203" i="1" s="1"/>
  <c r="J16204" i="1" a="1"/>
  <c r="J16204" i="1" s="1"/>
  <c r="J16205" i="1" a="1"/>
  <c r="J16205" i="1" s="1"/>
  <c r="J16206" i="1" a="1"/>
  <c r="J16206" i="1" s="1"/>
  <c r="J16207" i="1" a="1"/>
  <c r="J16207" i="1" s="1"/>
  <c r="J16208" i="1" a="1"/>
  <c r="J16208" i="1" s="1"/>
  <c r="J16209" i="1" a="1"/>
  <c r="J16209" i="1" s="1"/>
  <c r="J16210" i="1" a="1"/>
  <c r="J16210" i="1" s="1"/>
  <c r="J16211" i="1" a="1"/>
  <c r="J16211" i="1" s="1"/>
  <c r="J16212" i="1" a="1"/>
  <c r="J16212" i="1" s="1"/>
  <c r="J16213" i="1" a="1"/>
  <c r="J16213" i="1" s="1"/>
  <c r="J16214" i="1" a="1"/>
  <c r="J16214" i="1" s="1"/>
  <c r="J16215" i="1" a="1"/>
  <c r="J16215" i="1" s="1"/>
  <c r="J16216" i="1" a="1"/>
  <c r="J16216" i="1" s="1"/>
  <c r="J16217" i="1" a="1"/>
  <c r="J16217" i="1" s="1"/>
  <c r="J16218" i="1" a="1"/>
  <c r="J16218" i="1" s="1"/>
  <c r="J16219" i="1" a="1"/>
  <c r="J16219" i="1" s="1"/>
  <c r="J16220" i="1" a="1"/>
  <c r="J16220" i="1" s="1"/>
  <c r="J16221" i="1" a="1"/>
  <c r="J16221" i="1" s="1"/>
  <c r="J16222" i="1" a="1"/>
  <c r="J16222" i="1" s="1"/>
  <c r="J16223" i="1" a="1"/>
  <c r="J16223" i="1" s="1"/>
  <c r="J16224" i="1" a="1"/>
  <c r="J16224" i="1" s="1"/>
  <c r="J16225" i="1" a="1"/>
  <c r="J16225" i="1" s="1"/>
  <c r="J16226" i="1" a="1"/>
  <c r="J16226" i="1" s="1"/>
  <c r="J16227" i="1" a="1"/>
  <c r="J16227" i="1" s="1"/>
  <c r="J16228" i="1" a="1"/>
  <c r="J16228" i="1" s="1"/>
  <c r="J16229" i="1" a="1"/>
  <c r="J16229" i="1" s="1"/>
  <c r="J16230" i="1" a="1"/>
  <c r="J16230" i="1" s="1"/>
  <c r="J16231" i="1" a="1"/>
  <c r="J16231" i="1" s="1"/>
  <c r="J16232" i="1" a="1"/>
  <c r="J16232" i="1" s="1"/>
  <c r="J16233" i="1" a="1"/>
  <c r="J16233" i="1" s="1"/>
  <c r="J16234" i="1" a="1"/>
  <c r="J16234" i="1" s="1"/>
  <c r="J16235" i="1" a="1"/>
  <c r="J16235" i="1" s="1"/>
  <c r="J16236" i="1" a="1"/>
  <c r="J16236" i="1" s="1"/>
  <c r="J16237" i="1" a="1"/>
  <c r="J16237" i="1" s="1"/>
  <c r="J16238" i="1" a="1"/>
  <c r="J16238" i="1" s="1"/>
  <c r="J16239" i="1" a="1"/>
  <c r="J16239" i="1" s="1"/>
  <c r="J16240" i="1" a="1"/>
  <c r="J16240" i="1" s="1"/>
  <c r="J16241" i="1" a="1"/>
  <c r="J16241" i="1" s="1"/>
  <c r="J16242" i="1" a="1"/>
  <c r="J16242" i="1" s="1"/>
  <c r="J16243" i="1" a="1"/>
  <c r="J16243" i="1" s="1"/>
  <c r="J16244" i="1" a="1"/>
  <c r="J16244" i="1" s="1"/>
  <c r="J16245" i="1" a="1"/>
  <c r="J16245" i="1" s="1"/>
  <c r="J16246" i="1" a="1"/>
  <c r="J16246" i="1" s="1"/>
  <c r="J16247" i="1" a="1"/>
  <c r="J16247" i="1" s="1"/>
  <c r="J16248" i="1" a="1"/>
  <c r="J16248" i="1" s="1"/>
  <c r="J16249" i="1" a="1"/>
  <c r="J16249" i="1" s="1"/>
  <c r="J16250" i="1" a="1"/>
  <c r="J16250" i="1" s="1"/>
  <c r="J16251" i="1" a="1"/>
  <c r="J16251" i="1" s="1"/>
  <c r="J16252" i="1" a="1"/>
  <c r="J16252" i="1" s="1"/>
  <c r="J16253" i="1" a="1"/>
  <c r="J16253" i="1" s="1"/>
  <c r="J16254" i="1" a="1"/>
  <c r="J16254" i="1" s="1"/>
  <c r="J16255" i="1" a="1"/>
  <c r="J16255" i="1" s="1"/>
  <c r="J16256" i="1" a="1"/>
  <c r="J16256" i="1" s="1"/>
  <c r="J16257" i="1" a="1"/>
  <c r="J16257" i="1" s="1"/>
  <c r="J16258" i="1" a="1"/>
  <c r="J16258" i="1" s="1"/>
  <c r="J16259" i="1" a="1"/>
  <c r="J16259" i="1" s="1"/>
  <c r="J16260" i="1" a="1"/>
  <c r="J16260" i="1" s="1"/>
  <c r="J16261" i="1" a="1"/>
  <c r="J16261" i="1" s="1"/>
  <c r="J16262" i="1" a="1"/>
  <c r="J16262" i="1" s="1"/>
  <c r="J16263" i="1" a="1"/>
  <c r="J16263" i="1" s="1"/>
  <c r="J16264" i="1" a="1"/>
  <c r="J16264" i="1" s="1"/>
  <c r="J16265" i="1" a="1"/>
  <c r="J16265" i="1" s="1"/>
  <c r="J16266" i="1" a="1"/>
  <c r="J16266" i="1" s="1"/>
  <c r="J16267" i="1" a="1"/>
  <c r="J16267" i="1" s="1"/>
  <c r="J16268" i="1" a="1"/>
  <c r="J16268" i="1" s="1"/>
  <c r="J16269" i="1" a="1"/>
  <c r="J16269" i="1" s="1"/>
  <c r="J16270" i="1" a="1"/>
  <c r="J16270" i="1" s="1"/>
  <c r="J16271" i="1" a="1"/>
  <c r="J16271" i="1" s="1"/>
  <c r="J16272" i="1" a="1"/>
  <c r="J16272" i="1" s="1"/>
  <c r="J16273" i="1" a="1"/>
  <c r="J16273" i="1" s="1"/>
  <c r="J16274" i="1" a="1"/>
  <c r="J16274" i="1" s="1"/>
  <c r="J16275" i="1" a="1"/>
  <c r="J16275" i="1" s="1"/>
  <c r="J16276" i="1" a="1"/>
  <c r="J16276" i="1" s="1"/>
  <c r="J16277" i="1" a="1"/>
  <c r="J16277" i="1" s="1"/>
  <c r="J16278" i="1" a="1"/>
  <c r="J16278" i="1" s="1"/>
  <c r="J16279" i="1" a="1"/>
  <c r="J16279" i="1" s="1"/>
  <c r="J16280" i="1" a="1"/>
  <c r="J16280" i="1" s="1"/>
  <c r="J16281" i="1" a="1"/>
  <c r="J16281" i="1" s="1"/>
  <c r="J16282" i="1" a="1"/>
  <c r="J16282" i="1" s="1"/>
  <c r="J16283" i="1" a="1"/>
  <c r="J16283" i="1" s="1"/>
  <c r="J16284" i="1" a="1"/>
  <c r="J16284" i="1" s="1"/>
  <c r="J16285" i="1" a="1"/>
  <c r="J16285" i="1" s="1"/>
  <c r="J16286" i="1" a="1"/>
  <c r="J16286" i="1" s="1"/>
  <c r="J16287" i="1" a="1"/>
  <c r="J16287" i="1" s="1"/>
  <c r="J16288" i="1" a="1"/>
  <c r="J16288" i="1" s="1"/>
  <c r="J16289" i="1" a="1"/>
  <c r="J16289" i="1" s="1"/>
  <c r="J16290" i="1" a="1"/>
  <c r="J16290" i="1" s="1"/>
  <c r="J16291" i="1" a="1"/>
  <c r="J16291" i="1" s="1"/>
  <c r="J16292" i="1" a="1"/>
  <c r="J16292" i="1" s="1"/>
  <c r="J16293" i="1" a="1"/>
  <c r="J16293" i="1" s="1"/>
  <c r="J16294" i="1" a="1"/>
  <c r="J16294" i="1" s="1"/>
  <c r="J16295" i="1" a="1"/>
  <c r="J16295" i="1" s="1"/>
  <c r="J16296" i="1" a="1"/>
  <c r="J16296" i="1" s="1"/>
  <c r="J16297" i="1" a="1"/>
  <c r="J16297" i="1" s="1"/>
  <c r="J16298" i="1" a="1"/>
  <c r="J16298" i="1" s="1"/>
  <c r="J16299" i="1" a="1"/>
  <c r="J16299" i="1" s="1"/>
  <c r="J16300" i="1" a="1"/>
  <c r="J16300" i="1" s="1"/>
  <c r="J16301" i="1" a="1"/>
  <c r="J16301" i="1" s="1"/>
  <c r="J16302" i="1" a="1"/>
  <c r="J16302" i="1" s="1"/>
  <c r="J16303" i="1" a="1"/>
  <c r="J16303" i="1" s="1"/>
  <c r="J16304" i="1" a="1"/>
  <c r="J16304" i="1" s="1"/>
  <c r="J16305" i="1" a="1"/>
  <c r="J16305" i="1" s="1"/>
  <c r="J16306" i="1" a="1"/>
  <c r="J16306" i="1" s="1"/>
  <c r="J16307" i="1" a="1"/>
  <c r="J16307" i="1" s="1"/>
  <c r="J16308" i="1" a="1"/>
  <c r="J16308" i="1" s="1"/>
  <c r="J16309" i="1" a="1"/>
  <c r="J16309" i="1" s="1"/>
  <c r="J16310" i="1" a="1"/>
  <c r="J16310" i="1" s="1"/>
  <c r="J16311" i="1" a="1"/>
  <c r="J16311" i="1" s="1"/>
  <c r="J16312" i="1" a="1"/>
  <c r="J16312" i="1" s="1"/>
  <c r="J16313" i="1" a="1"/>
  <c r="J16313" i="1" s="1"/>
  <c r="J16314" i="1" a="1"/>
  <c r="J16314" i="1" s="1"/>
  <c r="J16315" i="1" a="1"/>
  <c r="J16315" i="1" s="1"/>
  <c r="J16316" i="1" a="1"/>
  <c r="J16316" i="1" s="1"/>
  <c r="J16317" i="1" a="1"/>
  <c r="J16317" i="1" s="1"/>
  <c r="J16318" i="1" a="1"/>
  <c r="J16318" i="1" s="1"/>
  <c r="J16319" i="1" a="1"/>
  <c r="J16319" i="1" s="1"/>
  <c r="J16320" i="1" a="1"/>
  <c r="J16320" i="1" s="1"/>
  <c r="J16321" i="1" a="1"/>
  <c r="J16321" i="1" s="1"/>
  <c r="J16322" i="1" a="1"/>
  <c r="J16322" i="1" s="1"/>
  <c r="J16323" i="1" a="1"/>
  <c r="J16323" i="1" s="1"/>
  <c r="J16324" i="1" a="1"/>
  <c r="J16324" i="1" s="1"/>
  <c r="J16325" i="1" a="1"/>
  <c r="J16325" i="1" s="1"/>
  <c r="J16326" i="1" a="1"/>
  <c r="J16326" i="1" s="1"/>
  <c r="J16327" i="1" a="1"/>
  <c r="J16327" i="1" s="1"/>
  <c r="J16328" i="1" a="1"/>
  <c r="J16328" i="1" s="1"/>
  <c r="J16329" i="1" a="1"/>
  <c r="J16329" i="1" s="1"/>
  <c r="J16330" i="1" a="1"/>
  <c r="J16330" i="1" s="1"/>
  <c r="J16331" i="1" a="1"/>
  <c r="J16331" i="1" s="1"/>
  <c r="J16332" i="1" a="1"/>
  <c r="J16332" i="1" s="1"/>
  <c r="J16333" i="1" a="1"/>
  <c r="J16333" i="1" s="1"/>
  <c r="J16334" i="1" a="1"/>
  <c r="J16334" i="1" s="1"/>
  <c r="J16335" i="1" a="1"/>
  <c r="J16335" i="1" s="1"/>
  <c r="J16336" i="1" a="1"/>
  <c r="J16336" i="1" s="1"/>
  <c r="J16337" i="1" a="1"/>
  <c r="J16337" i="1" s="1"/>
  <c r="J16338" i="1" a="1"/>
  <c r="J16338" i="1" s="1"/>
  <c r="J16339" i="1" a="1"/>
  <c r="J16339" i="1" s="1"/>
  <c r="J16340" i="1" a="1"/>
  <c r="J16340" i="1" s="1"/>
  <c r="J16341" i="1" a="1"/>
  <c r="J16341" i="1" s="1"/>
  <c r="J16342" i="1" a="1"/>
  <c r="J16342" i="1" s="1"/>
  <c r="J16343" i="1" a="1"/>
  <c r="J16343" i="1" s="1"/>
  <c r="J16344" i="1" a="1"/>
  <c r="J16344" i="1" s="1"/>
  <c r="J16345" i="1" a="1"/>
  <c r="J16345" i="1" s="1"/>
  <c r="J16346" i="1" a="1"/>
  <c r="J16346" i="1" s="1"/>
  <c r="J16347" i="1" a="1"/>
  <c r="J16347" i="1" s="1"/>
  <c r="J16348" i="1" a="1"/>
  <c r="J16348" i="1" s="1"/>
  <c r="J16349" i="1" a="1"/>
  <c r="J16349" i="1" s="1"/>
  <c r="J16350" i="1" a="1"/>
  <c r="J16350" i="1" s="1"/>
  <c r="J16351" i="1" a="1"/>
  <c r="J16351" i="1" s="1"/>
  <c r="J16352" i="1" a="1"/>
  <c r="J16352" i="1" s="1"/>
  <c r="J16353" i="1" a="1"/>
  <c r="J16353" i="1" s="1"/>
  <c r="J16354" i="1" a="1"/>
  <c r="J16354" i="1" s="1"/>
  <c r="J16355" i="1" a="1"/>
  <c r="J16355" i="1" s="1"/>
  <c r="J16356" i="1" a="1"/>
  <c r="J16356" i="1" s="1"/>
  <c r="J16357" i="1" a="1"/>
  <c r="J16357" i="1" s="1"/>
  <c r="J16358" i="1" a="1"/>
  <c r="J16358" i="1" s="1"/>
  <c r="J16359" i="1" a="1"/>
  <c r="J16359" i="1" s="1"/>
  <c r="J16360" i="1" a="1"/>
  <c r="J16360" i="1" s="1"/>
  <c r="J16361" i="1" a="1"/>
  <c r="J16361" i="1" s="1"/>
  <c r="J16362" i="1" a="1"/>
  <c r="J16362" i="1" s="1"/>
  <c r="J16363" i="1" a="1"/>
  <c r="J16363" i="1" s="1"/>
  <c r="J16364" i="1" a="1"/>
  <c r="J16364" i="1" s="1"/>
  <c r="J16365" i="1" a="1"/>
  <c r="J16365" i="1" s="1"/>
  <c r="J16366" i="1" a="1"/>
  <c r="J16366" i="1" s="1"/>
  <c r="J16367" i="1" a="1"/>
  <c r="J16367" i="1" s="1"/>
  <c r="J16368" i="1" a="1"/>
  <c r="J16368" i="1" s="1"/>
  <c r="J16369" i="1" a="1"/>
  <c r="J16369" i="1" s="1"/>
  <c r="J16370" i="1" a="1"/>
  <c r="J16370" i="1" s="1"/>
  <c r="J16371" i="1" a="1"/>
  <c r="J16371" i="1" s="1"/>
  <c r="J16372" i="1" a="1"/>
  <c r="J16372" i="1" s="1"/>
  <c r="J16373" i="1" a="1"/>
  <c r="J16373" i="1" s="1"/>
  <c r="J16374" i="1" a="1"/>
  <c r="J16374" i="1" s="1"/>
  <c r="J16375" i="1" a="1"/>
  <c r="J16375" i="1" s="1"/>
  <c r="J16376" i="1" a="1"/>
  <c r="J16376" i="1" s="1"/>
  <c r="J16377" i="1" a="1"/>
  <c r="J16377" i="1" s="1"/>
  <c r="J16378" i="1" a="1"/>
  <c r="J16378" i="1" s="1"/>
  <c r="J16379" i="1" a="1"/>
  <c r="J16379" i="1" s="1"/>
  <c r="J16380" i="1" a="1"/>
  <c r="J16380" i="1" s="1"/>
  <c r="J16381" i="1" a="1"/>
  <c r="J16381" i="1" s="1"/>
  <c r="J16382" i="1" a="1"/>
  <c r="J16382" i="1" s="1"/>
  <c r="J16383" i="1" a="1"/>
  <c r="J16383" i="1" s="1"/>
  <c r="J16384" i="1" a="1"/>
  <c r="J16384" i="1" s="1"/>
  <c r="J16385" i="1" a="1"/>
  <c r="J16385" i="1" s="1"/>
  <c r="J16386" i="1" a="1"/>
  <c r="J16386" i="1" s="1"/>
  <c r="J16387" i="1" a="1"/>
  <c r="J16387" i="1" s="1"/>
  <c r="J16388" i="1" a="1"/>
  <c r="J16388" i="1" s="1"/>
  <c r="J16389" i="1" a="1"/>
  <c r="J16389" i="1" s="1"/>
  <c r="J16390" i="1" a="1"/>
  <c r="J16390" i="1" s="1"/>
  <c r="J16391" i="1" a="1"/>
  <c r="J16391" i="1" s="1"/>
  <c r="J16392" i="1" a="1"/>
  <c r="J16392" i="1" s="1"/>
  <c r="J16393" i="1" a="1"/>
  <c r="J16393" i="1" s="1"/>
  <c r="J16394" i="1" a="1"/>
  <c r="J16394" i="1" s="1"/>
  <c r="J16395" i="1" a="1"/>
  <c r="J16395" i="1" s="1"/>
  <c r="J16396" i="1" a="1"/>
  <c r="J16396" i="1" s="1"/>
  <c r="J16397" i="1" a="1"/>
  <c r="J16397" i="1" s="1"/>
  <c r="J16398" i="1" a="1"/>
  <c r="J16398" i="1" s="1"/>
  <c r="J16399" i="1" a="1"/>
  <c r="J16399" i="1" s="1"/>
  <c r="J16400" i="1" a="1"/>
  <c r="J16400" i="1" s="1"/>
  <c r="J16401" i="1" a="1"/>
  <c r="J16401" i="1" s="1"/>
  <c r="J16402" i="1" a="1"/>
  <c r="J16402" i="1" s="1"/>
  <c r="J16403" i="1" a="1"/>
  <c r="J16403" i="1" s="1"/>
  <c r="J16404" i="1" a="1"/>
  <c r="J16404" i="1" s="1"/>
  <c r="J16405" i="1" a="1"/>
  <c r="J16405" i="1" s="1"/>
  <c r="J16406" i="1" a="1"/>
  <c r="J16406" i="1" s="1"/>
  <c r="J16407" i="1" a="1"/>
  <c r="J16407" i="1" s="1"/>
  <c r="J16408" i="1" a="1"/>
  <c r="J16408" i="1" s="1"/>
  <c r="J16409" i="1" a="1"/>
  <c r="J16409" i="1" s="1"/>
  <c r="J16410" i="1" a="1"/>
  <c r="J16410" i="1" s="1"/>
  <c r="J16411" i="1" a="1"/>
  <c r="J16411" i="1" s="1"/>
  <c r="J16412" i="1" a="1"/>
  <c r="J16412" i="1" s="1"/>
  <c r="J16413" i="1" a="1"/>
  <c r="J16413" i="1" s="1"/>
  <c r="J16414" i="1" a="1"/>
  <c r="J16414" i="1" s="1"/>
  <c r="J16415" i="1" a="1"/>
  <c r="J16415" i="1" s="1"/>
  <c r="J16416" i="1" a="1"/>
  <c r="J16416" i="1" s="1"/>
  <c r="J16417" i="1" a="1"/>
  <c r="J16417" i="1" s="1"/>
  <c r="J16418" i="1" a="1"/>
  <c r="J16418" i="1" s="1"/>
  <c r="J16419" i="1" a="1"/>
  <c r="J16419" i="1" s="1"/>
  <c r="J16420" i="1" a="1"/>
  <c r="J16420" i="1" s="1"/>
  <c r="J16421" i="1" a="1"/>
  <c r="J16421" i="1" s="1"/>
  <c r="J16422" i="1" a="1"/>
  <c r="J16422" i="1" s="1"/>
  <c r="J16423" i="1" a="1"/>
  <c r="J16423" i="1" s="1"/>
  <c r="J16424" i="1" a="1"/>
  <c r="J16424" i="1" s="1"/>
  <c r="J16425" i="1" a="1"/>
  <c r="J16425" i="1" s="1"/>
  <c r="J16426" i="1" a="1"/>
  <c r="J16426" i="1" s="1"/>
  <c r="J16427" i="1" a="1"/>
  <c r="J16427" i="1" s="1"/>
  <c r="J16428" i="1" a="1"/>
  <c r="J16428" i="1" s="1"/>
  <c r="J16429" i="1" a="1"/>
  <c r="J16429" i="1" s="1"/>
  <c r="J16430" i="1" a="1"/>
  <c r="J16430" i="1" s="1"/>
  <c r="J16431" i="1" a="1"/>
  <c r="J16431" i="1" s="1"/>
  <c r="J16432" i="1" a="1"/>
  <c r="J16432" i="1" s="1"/>
  <c r="J16433" i="1" a="1"/>
  <c r="J16433" i="1" s="1"/>
  <c r="J16434" i="1" a="1"/>
  <c r="J16434" i="1" s="1"/>
  <c r="J16435" i="1" a="1"/>
  <c r="J16435" i="1" s="1"/>
  <c r="J16436" i="1" a="1"/>
  <c r="J16436" i="1" s="1"/>
  <c r="J16437" i="1" a="1"/>
  <c r="J16437" i="1" s="1"/>
  <c r="J16438" i="1" a="1"/>
  <c r="J16438" i="1" s="1"/>
  <c r="J16439" i="1" a="1"/>
  <c r="J16439" i="1" s="1"/>
  <c r="J16440" i="1" a="1"/>
  <c r="J16440" i="1" s="1"/>
  <c r="J16441" i="1" a="1"/>
  <c r="J16441" i="1" s="1"/>
  <c r="J16442" i="1" a="1"/>
  <c r="J16442" i="1" s="1"/>
  <c r="J16443" i="1" a="1"/>
  <c r="J16443" i="1" s="1"/>
  <c r="J16444" i="1" a="1"/>
  <c r="J16444" i="1" s="1"/>
  <c r="J16445" i="1" a="1"/>
  <c r="J16445" i="1" s="1"/>
  <c r="J16446" i="1" a="1"/>
  <c r="J16446" i="1" s="1"/>
  <c r="J16447" i="1" a="1"/>
  <c r="J16447" i="1" s="1"/>
  <c r="J16448" i="1" a="1"/>
  <c r="J16448" i="1" s="1"/>
  <c r="J16449" i="1" a="1"/>
  <c r="J16449" i="1" s="1"/>
  <c r="J16450" i="1" a="1"/>
  <c r="J16450" i="1" s="1"/>
  <c r="J16451" i="1" a="1"/>
  <c r="J16451" i="1" s="1"/>
  <c r="J16452" i="1" a="1"/>
  <c r="J16452" i="1" s="1"/>
  <c r="J16453" i="1" a="1"/>
  <c r="J16453" i="1" s="1"/>
  <c r="J16454" i="1" a="1"/>
  <c r="J16454" i="1" s="1"/>
  <c r="J16455" i="1" a="1"/>
  <c r="J16455" i="1" s="1"/>
  <c r="J16456" i="1" a="1"/>
  <c r="J16456" i="1" s="1"/>
  <c r="J16457" i="1" a="1"/>
  <c r="J16457" i="1" s="1"/>
  <c r="J16458" i="1" a="1"/>
  <c r="J16458" i="1" s="1"/>
  <c r="J16459" i="1" a="1"/>
  <c r="J16459" i="1" s="1"/>
  <c r="J16460" i="1" a="1"/>
  <c r="J16460" i="1" s="1"/>
  <c r="J16461" i="1" a="1"/>
  <c r="J16461" i="1" s="1"/>
  <c r="J16462" i="1" a="1"/>
  <c r="J16462" i="1" s="1"/>
  <c r="J16463" i="1" a="1"/>
  <c r="J16463" i="1" s="1"/>
  <c r="J16464" i="1" a="1"/>
  <c r="J16464" i="1" s="1"/>
  <c r="J16465" i="1" a="1"/>
  <c r="J16465" i="1" s="1"/>
  <c r="J16466" i="1" a="1"/>
  <c r="J16466" i="1" s="1"/>
  <c r="J16467" i="1" a="1"/>
  <c r="J16467" i="1" s="1"/>
  <c r="J16468" i="1" a="1"/>
  <c r="J16468" i="1" s="1"/>
  <c r="J16469" i="1" a="1"/>
  <c r="J16469" i="1" s="1"/>
  <c r="J16470" i="1" a="1"/>
  <c r="J16470" i="1" s="1"/>
  <c r="J16471" i="1" a="1"/>
  <c r="J16471" i="1" s="1"/>
  <c r="J16472" i="1" a="1"/>
  <c r="J16472" i="1" s="1"/>
  <c r="J16473" i="1" a="1"/>
  <c r="J16473" i="1" s="1"/>
  <c r="J16474" i="1" a="1"/>
  <c r="J16474" i="1" s="1"/>
  <c r="J16475" i="1" a="1"/>
  <c r="J16475" i="1" s="1"/>
  <c r="J16476" i="1" a="1"/>
  <c r="J16476" i="1" s="1"/>
  <c r="J16477" i="1" a="1"/>
  <c r="J16477" i="1" s="1"/>
  <c r="J16478" i="1" a="1"/>
  <c r="J16478" i="1" s="1"/>
  <c r="J16479" i="1" a="1"/>
  <c r="J16479" i="1" s="1"/>
  <c r="J16480" i="1" a="1"/>
  <c r="J16480" i="1" s="1"/>
  <c r="J16481" i="1" a="1"/>
  <c r="J16481" i="1" s="1"/>
  <c r="J16482" i="1" a="1"/>
  <c r="J16482" i="1" s="1"/>
  <c r="J16483" i="1" a="1"/>
  <c r="J16483" i="1" s="1"/>
  <c r="J16484" i="1" a="1"/>
  <c r="J16484" i="1" s="1"/>
  <c r="J16485" i="1" a="1"/>
  <c r="J16485" i="1" s="1"/>
  <c r="J16486" i="1" a="1"/>
  <c r="J16486" i="1" s="1"/>
  <c r="J16487" i="1" a="1"/>
  <c r="J16487" i="1" s="1"/>
  <c r="J16488" i="1" a="1"/>
  <c r="J16488" i="1" s="1"/>
  <c r="J16489" i="1" a="1"/>
  <c r="J16489" i="1" s="1"/>
  <c r="J16490" i="1" a="1"/>
  <c r="J16490" i="1" s="1"/>
  <c r="J16491" i="1" a="1"/>
  <c r="J16491" i="1" s="1"/>
  <c r="J16492" i="1" a="1"/>
  <c r="J16492" i="1" s="1"/>
  <c r="J16493" i="1" a="1"/>
  <c r="J16493" i="1" s="1"/>
  <c r="J16494" i="1" a="1"/>
  <c r="J16494" i="1" s="1"/>
  <c r="J16495" i="1" a="1"/>
  <c r="J16495" i="1" s="1"/>
  <c r="J16496" i="1" a="1"/>
  <c r="J16496" i="1" s="1"/>
  <c r="J16497" i="1" a="1"/>
  <c r="J16497" i="1" s="1"/>
  <c r="J16498" i="1" a="1"/>
  <c r="J16498" i="1" s="1"/>
  <c r="J16499" i="1" a="1"/>
  <c r="J16499" i="1" s="1"/>
  <c r="J16500" i="1" a="1"/>
  <c r="J16500" i="1" s="1"/>
  <c r="J16501" i="1" a="1"/>
  <c r="J16501" i="1" s="1"/>
  <c r="J16502" i="1" a="1"/>
  <c r="J16502" i="1" s="1"/>
  <c r="J16503" i="1" a="1"/>
  <c r="J16503" i="1" s="1"/>
  <c r="J16504" i="1" a="1"/>
  <c r="J16504" i="1" s="1"/>
  <c r="J16505" i="1" a="1"/>
  <c r="J16505" i="1" s="1"/>
  <c r="J16506" i="1" a="1"/>
  <c r="J16506" i="1" s="1"/>
  <c r="J16507" i="1" a="1"/>
  <c r="J16507" i="1" s="1"/>
  <c r="J16508" i="1" a="1"/>
  <c r="J16508" i="1" s="1"/>
  <c r="J16509" i="1" a="1"/>
  <c r="J16509" i="1" s="1"/>
  <c r="J16510" i="1" a="1"/>
  <c r="J16510" i="1" s="1"/>
  <c r="J16511" i="1" a="1"/>
  <c r="J16511" i="1" s="1"/>
  <c r="J16512" i="1" a="1"/>
  <c r="J16512" i="1" s="1"/>
  <c r="J16513" i="1" a="1"/>
  <c r="J16513" i="1" s="1"/>
  <c r="J16514" i="1" a="1"/>
  <c r="J16514" i="1" s="1"/>
  <c r="J16515" i="1" a="1"/>
  <c r="J16515" i="1" s="1"/>
  <c r="J16516" i="1" a="1"/>
  <c r="J16516" i="1" s="1"/>
  <c r="J16517" i="1" a="1"/>
  <c r="J16517" i="1" s="1"/>
  <c r="J16518" i="1" a="1"/>
  <c r="J16518" i="1" s="1"/>
  <c r="J16519" i="1" a="1"/>
  <c r="J16519" i="1" s="1"/>
  <c r="J16520" i="1" a="1"/>
  <c r="J16520" i="1" s="1"/>
  <c r="J16521" i="1" a="1"/>
  <c r="J16521" i="1" s="1"/>
  <c r="J16522" i="1" a="1"/>
  <c r="J16522" i="1" s="1"/>
  <c r="J16523" i="1" a="1"/>
  <c r="J16523" i="1" s="1"/>
  <c r="J16524" i="1" a="1"/>
  <c r="J16524" i="1" s="1"/>
  <c r="J16525" i="1" a="1"/>
  <c r="J16525" i="1" s="1"/>
  <c r="J16526" i="1" a="1"/>
  <c r="J16526" i="1" s="1"/>
  <c r="J16527" i="1" a="1"/>
  <c r="J16527" i="1" s="1"/>
  <c r="J16528" i="1" a="1"/>
  <c r="J16528" i="1" s="1"/>
  <c r="J16529" i="1" a="1"/>
  <c r="J16529" i="1" s="1"/>
  <c r="J16530" i="1" a="1"/>
  <c r="J16530" i="1" s="1"/>
  <c r="J16531" i="1" a="1"/>
  <c r="J16531" i="1" s="1"/>
  <c r="J16532" i="1" a="1"/>
  <c r="J16532" i="1" s="1"/>
  <c r="J16533" i="1" a="1"/>
  <c r="J16533" i="1" s="1"/>
  <c r="J16534" i="1" a="1"/>
  <c r="J16534" i="1" s="1"/>
  <c r="J16535" i="1" a="1"/>
  <c r="J16535" i="1" s="1"/>
  <c r="J16536" i="1" a="1"/>
  <c r="J16536" i="1" s="1"/>
  <c r="J16537" i="1" a="1"/>
  <c r="J16537" i="1" s="1"/>
  <c r="J16538" i="1" a="1"/>
  <c r="J16538" i="1" s="1"/>
  <c r="J16539" i="1" a="1"/>
  <c r="J16539" i="1" s="1"/>
  <c r="J16540" i="1" a="1"/>
  <c r="J16540" i="1" s="1"/>
  <c r="J16541" i="1" a="1"/>
  <c r="J16541" i="1" s="1"/>
  <c r="J16542" i="1" a="1"/>
  <c r="J16542" i="1" s="1"/>
  <c r="J16543" i="1" a="1"/>
  <c r="J16543" i="1" s="1"/>
  <c r="J16544" i="1" a="1"/>
  <c r="J16544" i="1" s="1"/>
  <c r="J16545" i="1" a="1"/>
  <c r="J16545" i="1" s="1"/>
  <c r="J16546" i="1" a="1"/>
  <c r="J16546" i="1" s="1"/>
  <c r="J16547" i="1" a="1"/>
  <c r="J16547" i="1" s="1"/>
  <c r="J16548" i="1" a="1"/>
  <c r="J16548" i="1" s="1"/>
  <c r="J16549" i="1" a="1"/>
  <c r="J16549" i="1" s="1"/>
  <c r="J16550" i="1" a="1"/>
  <c r="J16550" i="1" s="1"/>
  <c r="J16551" i="1" a="1"/>
  <c r="J16551" i="1" s="1"/>
  <c r="J16552" i="1" a="1"/>
  <c r="J16552" i="1" s="1"/>
  <c r="J16553" i="1" a="1"/>
  <c r="J16553" i="1" s="1"/>
  <c r="J16554" i="1" a="1"/>
  <c r="J16554" i="1" s="1"/>
  <c r="J16555" i="1" a="1"/>
  <c r="J16555" i="1" s="1"/>
  <c r="J16556" i="1" a="1"/>
  <c r="J16556" i="1" s="1"/>
  <c r="J16557" i="1" a="1"/>
  <c r="J16557" i="1" s="1"/>
  <c r="J16558" i="1" a="1"/>
  <c r="J16558" i="1" s="1"/>
  <c r="J16559" i="1" a="1"/>
  <c r="J16559" i="1" s="1"/>
  <c r="J16560" i="1" a="1"/>
  <c r="J16560" i="1" s="1"/>
  <c r="J16561" i="1" a="1"/>
  <c r="J16561" i="1" s="1"/>
  <c r="J16562" i="1" a="1"/>
  <c r="J16562" i="1" s="1"/>
  <c r="J16563" i="1" a="1"/>
  <c r="J16563" i="1" s="1"/>
  <c r="J16564" i="1" a="1"/>
  <c r="J16564" i="1" s="1"/>
  <c r="J16565" i="1" a="1"/>
  <c r="J16565" i="1" s="1"/>
  <c r="J16566" i="1" a="1"/>
  <c r="J16566" i="1" s="1"/>
  <c r="J16567" i="1" a="1"/>
  <c r="J16567" i="1" s="1"/>
  <c r="J16568" i="1" a="1"/>
  <c r="J16568" i="1" s="1"/>
  <c r="J16569" i="1" a="1"/>
  <c r="J16569" i="1" s="1"/>
  <c r="J16570" i="1" a="1"/>
  <c r="J16570" i="1" s="1"/>
  <c r="J16571" i="1" a="1"/>
  <c r="J16571" i="1" s="1"/>
  <c r="J16572" i="1" a="1"/>
  <c r="J16572" i="1" s="1"/>
  <c r="J16573" i="1" a="1"/>
  <c r="J16573" i="1" s="1"/>
  <c r="J16574" i="1" a="1"/>
  <c r="J16574" i="1" s="1"/>
  <c r="J16575" i="1" a="1"/>
  <c r="J16575" i="1" s="1"/>
  <c r="J16576" i="1" a="1"/>
  <c r="J16576" i="1" s="1"/>
  <c r="J16577" i="1" a="1"/>
  <c r="J16577" i="1" s="1"/>
  <c r="J16578" i="1" a="1"/>
  <c r="J16578" i="1" s="1"/>
  <c r="J16579" i="1" a="1"/>
  <c r="J16579" i="1" s="1"/>
  <c r="J16580" i="1" a="1"/>
  <c r="J16580" i="1" s="1"/>
  <c r="J16581" i="1" a="1"/>
  <c r="J16581" i="1" s="1"/>
  <c r="J16582" i="1" a="1"/>
  <c r="J16582" i="1" s="1"/>
  <c r="J16583" i="1" a="1"/>
  <c r="J16583" i="1" s="1"/>
  <c r="J16584" i="1" a="1"/>
  <c r="J16584" i="1" s="1"/>
  <c r="J16585" i="1" a="1"/>
  <c r="J16585" i="1" s="1"/>
  <c r="J16586" i="1" a="1"/>
  <c r="J16586" i="1" s="1"/>
  <c r="J16587" i="1" a="1"/>
  <c r="J16587" i="1" s="1"/>
  <c r="J16588" i="1" a="1"/>
  <c r="J16588" i="1" s="1"/>
  <c r="J16589" i="1" a="1"/>
  <c r="J16589" i="1" s="1"/>
  <c r="J16590" i="1" a="1"/>
  <c r="J16590" i="1" s="1"/>
  <c r="J16591" i="1" a="1"/>
  <c r="J16591" i="1" s="1"/>
  <c r="J16592" i="1" a="1"/>
  <c r="J16592" i="1" s="1"/>
  <c r="J16593" i="1" a="1"/>
  <c r="J16593" i="1" s="1"/>
  <c r="J16594" i="1" a="1"/>
  <c r="J16594" i="1" s="1"/>
  <c r="J16595" i="1" a="1"/>
  <c r="J16595" i="1" s="1"/>
  <c r="J16596" i="1" a="1"/>
  <c r="J16596" i="1" s="1"/>
  <c r="J16597" i="1" a="1"/>
  <c r="J16597" i="1" s="1"/>
  <c r="J16598" i="1" a="1"/>
  <c r="J16598" i="1" s="1"/>
  <c r="J16599" i="1" a="1"/>
  <c r="J16599" i="1" s="1"/>
  <c r="J16600" i="1" a="1"/>
  <c r="J16600" i="1" s="1"/>
  <c r="J16601" i="1" a="1"/>
  <c r="J16601" i="1" s="1"/>
  <c r="J16602" i="1" a="1"/>
  <c r="J16602" i="1" s="1"/>
  <c r="J16603" i="1" a="1"/>
  <c r="J16603" i="1" s="1"/>
  <c r="J16604" i="1" a="1"/>
  <c r="J16604" i="1" s="1"/>
  <c r="J16605" i="1" a="1"/>
  <c r="J16605" i="1" s="1"/>
  <c r="J16606" i="1" a="1"/>
  <c r="J16606" i="1" s="1"/>
  <c r="J16607" i="1" a="1"/>
  <c r="J16607" i="1" s="1"/>
  <c r="J16608" i="1" a="1"/>
  <c r="J16608" i="1" s="1"/>
  <c r="J16609" i="1" a="1"/>
  <c r="J16609" i="1" s="1"/>
  <c r="J16610" i="1" a="1"/>
  <c r="J16610" i="1" s="1"/>
  <c r="J16611" i="1" a="1"/>
  <c r="J16611" i="1" s="1"/>
  <c r="J16612" i="1" a="1"/>
  <c r="J16612" i="1" s="1"/>
  <c r="J16613" i="1" a="1"/>
  <c r="J16613" i="1" s="1"/>
  <c r="J16614" i="1" a="1"/>
  <c r="J16614" i="1" s="1"/>
  <c r="J16615" i="1" a="1"/>
  <c r="J16615" i="1" s="1"/>
  <c r="J16616" i="1" a="1"/>
  <c r="J16616" i="1" s="1"/>
  <c r="J16617" i="1" a="1"/>
  <c r="J16617" i="1" s="1"/>
  <c r="J16618" i="1" a="1"/>
  <c r="J16618" i="1" s="1"/>
  <c r="J16619" i="1" a="1"/>
  <c r="J16619" i="1" s="1"/>
  <c r="J16620" i="1" a="1"/>
  <c r="J16620" i="1" s="1"/>
  <c r="J16621" i="1" a="1"/>
  <c r="J16621" i="1" s="1"/>
  <c r="J16622" i="1" a="1"/>
  <c r="J16622" i="1" s="1"/>
  <c r="J16623" i="1" a="1"/>
  <c r="J16623" i="1" s="1"/>
  <c r="J16624" i="1" a="1"/>
  <c r="J16624" i="1" s="1"/>
  <c r="J16625" i="1" a="1"/>
  <c r="J16625" i="1" s="1"/>
  <c r="J16626" i="1" a="1"/>
  <c r="J16626" i="1" s="1"/>
  <c r="J16627" i="1" a="1"/>
  <c r="J16627" i="1" s="1"/>
  <c r="J16628" i="1" a="1"/>
  <c r="J16628" i="1" s="1"/>
  <c r="J16629" i="1" a="1"/>
  <c r="J16629" i="1" s="1"/>
  <c r="J16630" i="1" a="1"/>
  <c r="J16630" i="1" s="1"/>
  <c r="J16631" i="1" a="1"/>
  <c r="J16631" i="1" s="1"/>
  <c r="J16632" i="1" a="1"/>
  <c r="J16632" i="1" s="1"/>
  <c r="J16633" i="1" a="1"/>
  <c r="J16633" i="1" s="1"/>
  <c r="J16634" i="1" a="1"/>
  <c r="J16634" i="1" s="1"/>
  <c r="J16635" i="1" a="1"/>
  <c r="J16635" i="1" s="1"/>
  <c r="J16636" i="1" a="1"/>
  <c r="J16636" i="1" s="1"/>
  <c r="J16637" i="1" a="1"/>
  <c r="J16637" i="1" s="1"/>
  <c r="J16638" i="1" a="1"/>
  <c r="J16638" i="1" s="1"/>
  <c r="J16639" i="1" a="1"/>
  <c r="J16639" i="1" s="1"/>
  <c r="J16640" i="1" a="1"/>
  <c r="J16640" i="1" s="1"/>
  <c r="J16641" i="1" a="1"/>
  <c r="J16641" i="1" s="1"/>
  <c r="J16642" i="1" a="1"/>
  <c r="J16642" i="1" s="1"/>
  <c r="J16643" i="1" a="1"/>
  <c r="J16643" i="1" s="1"/>
  <c r="J16644" i="1" a="1"/>
  <c r="J16644" i="1" s="1"/>
  <c r="J16645" i="1" a="1"/>
  <c r="J16645" i="1" s="1"/>
  <c r="J16646" i="1" a="1"/>
  <c r="J16646" i="1" s="1"/>
  <c r="J16647" i="1" a="1"/>
  <c r="J16647" i="1" s="1"/>
  <c r="J16648" i="1" a="1"/>
  <c r="J16648" i="1" s="1"/>
  <c r="J16649" i="1" a="1"/>
  <c r="J16649" i="1" s="1"/>
  <c r="J16650" i="1" a="1"/>
  <c r="J16650" i="1" s="1"/>
  <c r="J16651" i="1" a="1"/>
  <c r="J16651" i="1" s="1"/>
  <c r="J16652" i="1" a="1"/>
  <c r="J16652" i="1" s="1"/>
  <c r="J16653" i="1" a="1"/>
  <c r="J16653" i="1" s="1"/>
  <c r="J16654" i="1" a="1"/>
  <c r="J16654" i="1" s="1"/>
  <c r="J16655" i="1" a="1"/>
  <c r="J16655" i="1" s="1"/>
  <c r="J16656" i="1" a="1"/>
  <c r="J16656" i="1" s="1"/>
  <c r="J16657" i="1" a="1"/>
  <c r="J16657" i="1" s="1"/>
  <c r="J16658" i="1" a="1"/>
  <c r="J16658" i="1" s="1"/>
  <c r="J16659" i="1" a="1"/>
  <c r="J16659" i="1" s="1"/>
  <c r="J16660" i="1" a="1"/>
  <c r="J16660" i="1" s="1"/>
  <c r="J16661" i="1" a="1"/>
  <c r="J16661" i="1" s="1"/>
  <c r="J16662" i="1" a="1"/>
  <c r="J16662" i="1" s="1"/>
  <c r="J16663" i="1" a="1"/>
  <c r="J16663" i="1" s="1"/>
  <c r="J16664" i="1" a="1"/>
  <c r="J16664" i="1" s="1"/>
  <c r="J16665" i="1" a="1"/>
  <c r="J16665" i="1" s="1"/>
  <c r="J16666" i="1" a="1"/>
  <c r="J16666" i="1" s="1"/>
  <c r="J16667" i="1" a="1"/>
  <c r="J16667" i="1" s="1"/>
  <c r="J16668" i="1" a="1"/>
  <c r="J16668" i="1" s="1"/>
  <c r="J16669" i="1" a="1"/>
  <c r="J16669" i="1" s="1"/>
  <c r="J16670" i="1" a="1"/>
  <c r="J16670" i="1" s="1"/>
  <c r="J16671" i="1" a="1"/>
  <c r="J16671" i="1" s="1"/>
  <c r="J16672" i="1" a="1"/>
  <c r="J16672" i="1" s="1"/>
  <c r="J16673" i="1" a="1"/>
  <c r="J16673" i="1" s="1"/>
  <c r="J16674" i="1" a="1"/>
  <c r="J16674" i="1" s="1"/>
  <c r="J16675" i="1" a="1"/>
  <c r="J16675" i="1" s="1"/>
  <c r="J16676" i="1" a="1"/>
  <c r="J16676" i="1" s="1"/>
  <c r="J16677" i="1" a="1"/>
  <c r="J16677" i="1" s="1"/>
  <c r="J16678" i="1" a="1"/>
  <c r="J16678" i="1" s="1"/>
  <c r="J16679" i="1" a="1"/>
  <c r="J16679" i="1" s="1"/>
  <c r="J16680" i="1" a="1"/>
  <c r="J16680" i="1" s="1"/>
  <c r="J16681" i="1" a="1"/>
  <c r="J16681" i="1" s="1"/>
  <c r="J16682" i="1" a="1"/>
  <c r="J16682" i="1" s="1"/>
  <c r="J16683" i="1" a="1"/>
  <c r="J16683" i="1" s="1"/>
  <c r="J16684" i="1" a="1"/>
  <c r="J16684" i="1" s="1"/>
  <c r="J16685" i="1" a="1"/>
  <c r="J16685" i="1" s="1"/>
  <c r="J16686" i="1" a="1"/>
  <c r="J16686" i="1" s="1"/>
  <c r="J16687" i="1" a="1"/>
  <c r="J16687" i="1" s="1"/>
  <c r="J16688" i="1" a="1"/>
  <c r="J16688" i="1" s="1"/>
  <c r="J16689" i="1" a="1"/>
  <c r="J16689" i="1" s="1"/>
  <c r="J16690" i="1" a="1"/>
  <c r="J16690" i="1" s="1"/>
  <c r="J16691" i="1" a="1"/>
  <c r="J16691" i="1" s="1"/>
  <c r="J16692" i="1" a="1"/>
  <c r="J16692" i="1" s="1"/>
  <c r="J16693" i="1" a="1"/>
  <c r="J16693" i="1" s="1"/>
  <c r="J16694" i="1" a="1"/>
  <c r="J16694" i="1" s="1"/>
  <c r="J16695" i="1" a="1"/>
  <c r="J16695" i="1" s="1"/>
  <c r="J16696" i="1" a="1"/>
  <c r="J16696" i="1" s="1"/>
  <c r="J16697" i="1" a="1"/>
  <c r="J16697" i="1" s="1"/>
  <c r="J16698" i="1" a="1"/>
  <c r="J16698" i="1" s="1"/>
  <c r="J16699" i="1" a="1"/>
  <c r="J16699" i="1" s="1"/>
  <c r="J16700" i="1" a="1"/>
  <c r="J16700" i="1" s="1"/>
  <c r="J16701" i="1" a="1"/>
  <c r="J16701" i="1" s="1"/>
  <c r="J16702" i="1" a="1"/>
  <c r="J16702" i="1" s="1"/>
  <c r="J16703" i="1" a="1"/>
  <c r="J16703" i="1" s="1"/>
  <c r="J16704" i="1" a="1"/>
  <c r="J16704" i="1" s="1"/>
  <c r="J16705" i="1" a="1"/>
  <c r="J16705" i="1" s="1"/>
  <c r="J16706" i="1" a="1"/>
  <c r="J16706" i="1" s="1"/>
  <c r="J16707" i="1" a="1"/>
  <c r="J16707" i="1" s="1"/>
  <c r="J16708" i="1" a="1"/>
  <c r="J16708" i="1" s="1"/>
  <c r="J16709" i="1" a="1"/>
  <c r="J16709" i="1" s="1"/>
  <c r="J16710" i="1" a="1"/>
  <c r="J16710" i="1" s="1"/>
  <c r="J16711" i="1" a="1"/>
  <c r="J16711" i="1" s="1"/>
  <c r="J16712" i="1" a="1"/>
  <c r="J16712" i="1" s="1"/>
  <c r="J16713" i="1" a="1"/>
  <c r="J16713" i="1" s="1"/>
  <c r="J16714" i="1" a="1"/>
  <c r="J16714" i="1" s="1"/>
  <c r="J16715" i="1" a="1"/>
  <c r="J16715" i="1" s="1"/>
  <c r="J16716" i="1" a="1"/>
  <c r="J16716" i="1" s="1"/>
  <c r="J16717" i="1" a="1"/>
  <c r="J16717" i="1" s="1"/>
  <c r="J16718" i="1" a="1"/>
  <c r="J16718" i="1" s="1"/>
  <c r="J16719" i="1" a="1"/>
  <c r="J16719" i="1" s="1"/>
  <c r="J16720" i="1" a="1"/>
  <c r="J16720" i="1" s="1"/>
  <c r="J16721" i="1" a="1"/>
  <c r="J16721" i="1" s="1"/>
  <c r="J16722" i="1" a="1"/>
  <c r="J16722" i="1" s="1"/>
  <c r="J16723" i="1" a="1"/>
  <c r="J16723" i="1" s="1"/>
  <c r="J16724" i="1" a="1"/>
  <c r="J16724" i="1" s="1"/>
  <c r="J16725" i="1" a="1"/>
  <c r="J16725" i="1" s="1"/>
  <c r="J16726" i="1" a="1"/>
  <c r="J16726" i="1" s="1"/>
  <c r="J16727" i="1" a="1"/>
  <c r="J16727" i="1" s="1"/>
  <c r="J16728" i="1" a="1"/>
  <c r="J16728" i="1" s="1"/>
  <c r="J16729" i="1" a="1"/>
  <c r="J16729" i="1" s="1"/>
  <c r="J16730" i="1" a="1"/>
  <c r="J16730" i="1" s="1"/>
  <c r="J16731" i="1" a="1"/>
  <c r="J16731" i="1" s="1"/>
  <c r="J16732" i="1" a="1"/>
  <c r="J16732" i="1" s="1"/>
  <c r="J16733" i="1" a="1"/>
  <c r="J16733" i="1" s="1"/>
  <c r="J16734" i="1" a="1"/>
  <c r="J16734" i="1" s="1"/>
  <c r="J16735" i="1" a="1"/>
  <c r="J16735" i="1" s="1"/>
  <c r="J16736" i="1" a="1"/>
  <c r="J16736" i="1" s="1"/>
  <c r="J16737" i="1" a="1"/>
  <c r="J16737" i="1" s="1"/>
  <c r="J16738" i="1" a="1"/>
  <c r="J16738" i="1" s="1"/>
  <c r="J16739" i="1" a="1"/>
  <c r="J16739" i="1" s="1"/>
  <c r="J16740" i="1" a="1"/>
  <c r="J16740" i="1" s="1"/>
  <c r="J16741" i="1" a="1"/>
  <c r="J16741" i="1" s="1"/>
  <c r="J16742" i="1" a="1"/>
  <c r="J16742" i="1" s="1"/>
  <c r="J16743" i="1" a="1"/>
  <c r="J16743" i="1" s="1"/>
  <c r="J16744" i="1" a="1"/>
  <c r="J16744" i="1" s="1"/>
  <c r="J16745" i="1" a="1"/>
  <c r="J16745" i="1" s="1"/>
  <c r="J16746" i="1" a="1"/>
  <c r="J16746" i="1" s="1"/>
  <c r="J16747" i="1" a="1"/>
  <c r="J16747" i="1" s="1"/>
  <c r="J16748" i="1" a="1"/>
  <c r="J16748" i="1" s="1"/>
  <c r="J16749" i="1" a="1"/>
  <c r="J16749" i="1" s="1"/>
  <c r="J16750" i="1" a="1"/>
  <c r="J16750" i="1" s="1"/>
  <c r="J16751" i="1" a="1"/>
  <c r="J16751" i="1" s="1"/>
  <c r="J16752" i="1" a="1"/>
  <c r="J16752" i="1" s="1"/>
  <c r="J16753" i="1" a="1"/>
  <c r="J16753" i="1" s="1"/>
  <c r="J16754" i="1" a="1"/>
  <c r="J16754" i="1" s="1"/>
  <c r="J16755" i="1" a="1"/>
  <c r="J16755" i="1" s="1"/>
  <c r="J16756" i="1" a="1"/>
  <c r="J16756" i="1" s="1"/>
  <c r="J16757" i="1" a="1"/>
  <c r="J16757" i="1" s="1"/>
  <c r="J16758" i="1" a="1"/>
  <c r="J16758" i="1" s="1"/>
  <c r="J16759" i="1" a="1"/>
  <c r="J16759" i="1" s="1"/>
  <c r="J16760" i="1" a="1"/>
  <c r="J16760" i="1" s="1"/>
  <c r="J16761" i="1" a="1"/>
  <c r="J16761" i="1" s="1"/>
  <c r="J16762" i="1" a="1"/>
  <c r="J16762" i="1" s="1"/>
  <c r="J16763" i="1" a="1"/>
  <c r="J16763" i="1" s="1"/>
  <c r="J16764" i="1" a="1"/>
  <c r="J16764" i="1" s="1"/>
  <c r="J16765" i="1" a="1"/>
  <c r="J16765" i="1" s="1"/>
  <c r="J16766" i="1" a="1"/>
  <c r="J16766" i="1" s="1"/>
  <c r="J16767" i="1" a="1"/>
  <c r="J16767" i="1" s="1"/>
  <c r="J16768" i="1" a="1"/>
  <c r="J16768" i="1" s="1"/>
  <c r="J16769" i="1" a="1"/>
  <c r="J16769" i="1" s="1"/>
  <c r="J16770" i="1" a="1"/>
  <c r="J16770" i="1" s="1"/>
  <c r="J16771" i="1" a="1"/>
  <c r="J16771" i="1" s="1"/>
  <c r="J16772" i="1" a="1"/>
  <c r="J16772" i="1" s="1"/>
  <c r="J16773" i="1" a="1"/>
  <c r="J16773" i="1" s="1"/>
  <c r="J16774" i="1" a="1"/>
  <c r="J16774" i="1" s="1"/>
  <c r="J16775" i="1" a="1"/>
  <c r="J16775" i="1" s="1"/>
  <c r="J16776" i="1" a="1"/>
  <c r="J16776" i="1" s="1"/>
  <c r="J16777" i="1" a="1"/>
  <c r="J16777" i="1" s="1"/>
  <c r="J16778" i="1" a="1"/>
  <c r="J16778" i="1" s="1"/>
  <c r="J16779" i="1" a="1"/>
  <c r="J16779" i="1" s="1"/>
  <c r="J16780" i="1" a="1"/>
  <c r="J16780" i="1" s="1"/>
  <c r="J16781" i="1" a="1"/>
  <c r="J16781" i="1" s="1"/>
  <c r="J16782" i="1" a="1"/>
  <c r="J16782" i="1" s="1"/>
  <c r="J16783" i="1" a="1"/>
  <c r="J16783" i="1" s="1"/>
  <c r="J16784" i="1" a="1"/>
  <c r="J16784" i="1" s="1"/>
  <c r="J16785" i="1" a="1"/>
  <c r="J16785" i="1" s="1"/>
  <c r="J16786" i="1" a="1"/>
  <c r="J16786" i="1" s="1"/>
  <c r="J16787" i="1" a="1"/>
  <c r="J16787" i="1" s="1"/>
  <c r="J16788" i="1" a="1"/>
  <c r="J16788" i="1" s="1"/>
  <c r="J16789" i="1" a="1"/>
  <c r="J16789" i="1" s="1"/>
  <c r="J16790" i="1" a="1"/>
  <c r="J16790" i="1" s="1"/>
  <c r="J16791" i="1" a="1"/>
  <c r="J16791" i="1" s="1"/>
  <c r="J16792" i="1" a="1"/>
  <c r="J16792" i="1" s="1"/>
  <c r="J16793" i="1" a="1"/>
  <c r="J16793" i="1" s="1"/>
  <c r="J16794" i="1" a="1"/>
  <c r="J16794" i="1" s="1"/>
  <c r="J16795" i="1" a="1"/>
  <c r="J16795" i="1" s="1"/>
  <c r="J16796" i="1" a="1"/>
  <c r="J16796" i="1" s="1"/>
  <c r="J16797" i="1" a="1"/>
  <c r="J16797" i="1" s="1"/>
  <c r="J16798" i="1" a="1"/>
  <c r="J16798" i="1" s="1"/>
  <c r="J16799" i="1" a="1"/>
  <c r="J16799" i="1" s="1"/>
  <c r="J16800" i="1" a="1"/>
  <c r="J16800" i="1" s="1"/>
  <c r="J16801" i="1" a="1"/>
  <c r="J16801" i="1" s="1"/>
  <c r="J16802" i="1" a="1"/>
  <c r="J16802" i="1" s="1"/>
  <c r="J16803" i="1" a="1"/>
  <c r="J16803" i="1" s="1"/>
  <c r="J16804" i="1" a="1"/>
  <c r="J16804" i="1" s="1"/>
  <c r="J16805" i="1" a="1"/>
  <c r="J16805" i="1" s="1"/>
  <c r="J16806" i="1" a="1"/>
  <c r="J16806" i="1" s="1"/>
  <c r="J16807" i="1" a="1"/>
  <c r="J16807" i="1" s="1"/>
  <c r="J16808" i="1" a="1"/>
  <c r="J16808" i="1" s="1"/>
  <c r="J16809" i="1" a="1"/>
  <c r="J16809" i="1" s="1"/>
  <c r="J16810" i="1" a="1"/>
  <c r="J16810" i="1" s="1"/>
  <c r="J16811" i="1" a="1"/>
  <c r="J16811" i="1" s="1"/>
  <c r="J16812" i="1" a="1"/>
  <c r="J16812" i="1" s="1"/>
  <c r="J16813" i="1" a="1"/>
  <c r="J16813" i="1" s="1"/>
  <c r="J16814" i="1" a="1"/>
  <c r="J16814" i="1" s="1"/>
  <c r="J16815" i="1" a="1"/>
  <c r="J16815" i="1" s="1"/>
  <c r="J16816" i="1" a="1"/>
  <c r="J16816" i="1" s="1"/>
  <c r="J16817" i="1" a="1"/>
  <c r="J16817" i="1" s="1"/>
  <c r="J16818" i="1" a="1"/>
  <c r="J16818" i="1" s="1"/>
  <c r="J16819" i="1" a="1"/>
  <c r="J16819" i="1" s="1"/>
  <c r="J16820" i="1" a="1"/>
  <c r="J16820" i="1" s="1"/>
  <c r="J16821" i="1" a="1"/>
  <c r="J16821" i="1" s="1"/>
  <c r="J16822" i="1" a="1"/>
  <c r="J16822" i="1" s="1"/>
  <c r="J16823" i="1" a="1"/>
  <c r="J16823" i="1" s="1"/>
  <c r="J16824" i="1" a="1"/>
  <c r="J16824" i="1" s="1"/>
  <c r="J16825" i="1" a="1"/>
  <c r="J16825" i="1" s="1"/>
  <c r="J16826" i="1" a="1"/>
  <c r="J16826" i="1" s="1"/>
  <c r="J16827" i="1" a="1"/>
  <c r="J16827" i="1" s="1"/>
  <c r="J16828" i="1" a="1"/>
  <c r="J16828" i="1" s="1"/>
  <c r="J16829" i="1" a="1"/>
  <c r="J16829" i="1" s="1"/>
  <c r="J16830" i="1" a="1"/>
  <c r="J16830" i="1" s="1"/>
  <c r="J16831" i="1" a="1"/>
  <c r="J16831" i="1" s="1"/>
  <c r="J16832" i="1" a="1"/>
  <c r="J16832" i="1" s="1"/>
  <c r="J16833" i="1" a="1"/>
  <c r="J16833" i="1" s="1"/>
  <c r="J16834" i="1" a="1"/>
  <c r="J16834" i="1" s="1"/>
  <c r="J16835" i="1" a="1"/>
  <c r="J16835" i="1" s="1"/>
  <c r="J16836" i="1" a="1"/>
  <c r="J16836" i="1" s="1"/>
  <c r="J16837" i="1" a="1"/>
  <c r="J16837" i="1" s="1"/>
  <c r="J16838" i="1" a="1"/>
  <c r="J16838" i="1" s="1"/>
  <c r="J16839" i="1" a="1"/>
  <c r="J16839" i="1" s="1"/>
  <c r="J16840" i="1" a="1"/>
  <c r="J16840" i="1" s="1"/>
  <c r="J16841" i="1" a="1"/>
  <c r="J16841" i="1" s="1"/>
  <c r="J16842" i="1" a="1"/>
  <c r="J16842" i="1" s="1"/>
  <c r="J16843" i="1" a="1"/>
  <c r="J16843" i="1" s="1"/>
  <c r="J16844" i="1" a="1"/>
  <c r="J16844" i="1" s="1"/>
  <c r="J16845" i="1" a="1"/>
  <c r="J16845" i="1" s="1"/>
  <c r="J16846" i="1" a="1"/>
  <c r="J16846" i="1" s="1"/>
  <c r="J16847" i="1" a="1"/>
  <c r="J16847" i="1" s="1"/>
  <c r="J16848" i="1" a="1"/>
  <c r="J16848" i="1" s="1"/>
  <c r="J16849" i="1" a="1"/>
  <c r="J16849" i="1" s="1"/>
  <c r="J16850" i="1" a="1"/>
  <c r="J16850" i="1" s="1"/>
  <c r="J16851" i="1" a="1"/>
  <c r="J16851" i="1" s="1"/>
  <c r="J16852" i="1" a="1"/>
  <c r="J16852" i="1" s="1"/>
  <c r="J16853" i="1" a="1"/>
  <c r="J16853" i="1" s="1"/>
  <c r="J16854" i="1" a="1"/>
  <c r="J16854" i="1" s="1"/>
  <c r="J16855" i="1" a="1"/>
  <c r="J16855" i="1" s="1"/>
  <c r="J16856" i="1" a="1"/>
  <c r="J16856" i="1" s="1"/>
  <c r="J16857" i="1" a="1"/>
  <c r="J16857" i="1" s="1"/>
  <c r="J16858" i="1" a="1"/>
  <c r="J16858" i="1" s="1"/>
  <c r="J16859" i="1" a="1"/>
  <c r="J16859" i="1" s="1"/>
  <c r="J16860" i="1" a="1"/>
  <c r="J16860" i="1" s="1"/>
  <c r="J16861" i="1" a="1"/>
  <c r="J16861" i="1" s="1"/>
  <c r="J16862" i="1" a="1"/>
  <c r="J16862" i="1" s="1"/>
  <c r="J16863" i="1" a="1"/>
  <c r="J16863" i="1" s="1"/>
  <c r="J16864" i="1" a="1"/>
  <c r="J16864" i="1" s="1"/>
  <c r="J16865" i="1" a="1"/>
  <c r="J16865" i="1" s="1"/>
  <c r="J16866" i="1" a="1"/>
  <c r="J16866" i="1" s="1"/>
  <c r="J16867" i="1" a="1"/>
  <c r="J16867" i="1" s="1"/>
  <c r="J16868" i="1" a="1"/>
  <c r="J16868" i="1" s="1"/>
  <c r="J16869" i="1" a="1"/>
  <c r="J16869" i="1" s="1"/>
  <c r="J16870" i="1" a="1"/>
  <c r="J16870" i="1" s="1"/>
  <c r="J16871" i="1" a="1"/>
  <c r="J16871" i="1" s="1"/>
  <c r="J16872" i="1" a="1"/>
  <c r="J16872" i="1" s="1"/>
  <c r="J16873" i="1" a="1"/>
  <c r="J16873" i="1" s="1"/>
  <c r="J16874" i="1" a="1"/>
  <c r="J16874" i="1" s="1"/>
  <c r="J16875" i="1" a="1"/>
  <c r="J16875" i="1" s="1"/>
  <c r="J16876" i="1" a="1"/>
  <c r="J16876" i="1" s="1"/>
  <c r="J16877" i="1" a="1"/>
  <c r="J16877" i="1" s="1"/>
  <c r="J16878" i="1" a="1"/>
  <c r="J16878" i="1" s="1"/>
  <c r="J16879" i="1" a="1"/>
  <c r="J16879" i="1" s="1"/>
  <c r="J16880" i="1" a="1"/>
  <c r="J16880" i="1" s="1"/>
  <c r="J16881" i="1" a="1"/>
  <c r="J16881" i="1" s="1"/>
  <c r="J16882" i="1" a="1"/>
  <c r="J16882" i="1" s="1"/>
  <c r="J16883" i="1" a="1"/>
  <c r="J16883" i="1" s="1"/>
  <c r="J16884" i="1" a="1"/>
  <c r="J16884" i="1" s="1"/>
  <c r="J16885" i="1" a="1"/>
  <c r="J16885" i="1" s="1"/>
  <c r="J16886" i="1" a="1"/>
  <c r="J16886" i="1" s="1"/>
  <c r="J16887" i="1" a="1"/>
  <c r="J16887" i="1" s="1"/>
  <c r="J16888" i="1" a="1"/>
  <c r="J16888" i="1" s="1"/>
  <c r="J16889" i="1" a="1"/>
  <c r="J16889" i="1" s="1"/>
  <c r="J16890" i="1" a="1"/>
  <c r="J16890" i="1" s="1"/>
  <c r="J16891" i="1" a="1"/>
  <c r="J16891" i="1" s="1"/>
  <c r="J16892" i="1" a="1"/>
  <c r="J16892" i="1" s="1"/>
  <c r="J16893" i="1" a="1"/>
  <c r="J16893" i="1" s="1"/>
  <c r="J16894" i="1" a="1"/>
  <c r="J16894" i="1" s="1"/>
  <c r="J16895" i="1" a="1"/>
  <c r="J16895" i="1" s="1"/>
  <c r="J16896" i="1" a="1"/>
  <c r="J16896" i="1" s="1"/>
  <c r="J16897" i="1" a="1"/>
  <c r="J16897" i="1" s="1"/>
  <c r="J16898" i="1" a="1"/>
  <c r="J16898" i="1" s="1"/>
  <c r="J16899" i="1" a="1"/>
  <c r="J16899" i="1" s="1"/>
  <c r="J16900" i="1" a="1"/>
  <c r="J16900" i="1" s="1"/>
  <c r="J16901" i="1" a="1"/>
  <c r="J16901" i="1" s="1"/>
  <c r="J16902" i="1" a="1"/>
  <c r="J16902" i="1" s="1"/>
  <c r="J16903" i="1" a="1"/>
  <c r="J16903" i="1" s="1"/>
  <c r="J16904" i="1" a="1"/>
  <c r="J16904" i="1" s="1"/>
  <c r="J16905" i="1" a="1"/>
  <c r="J16905" i="1" s="1"/>
  <c r="J16906" i="1" a="1"/>
  <c r="J16906" i="1" s="1"/>
  <c r="J16907" i="1" a="1"/>
  <c r="J16907" i="1" s="1"/>
  <c r="J16908" i="1" a="1"/>
  <c r="J16908" i="1" s="1"/>
  <c r="J16909" i="1" a="1"/>
  <c r="J16909" i="1" s="1"/>
  <c r="J16910" i="1" a="1"/>
  <c r="J16910" i="1" s="1"/>
  <c r="J16911" i="1" a="1"/>
  <c r="J16911" i="1" s="1"/>
  <c r="J16912" i="1" a="1"/>
  <c r="J16912" i="1" s="1"/>
  <c r="J16913" i="1" a="1"/>
  <c r="J16913" i="1" s="1"/>
  <c r="J16914" i="1" a="1"/>
  <c r="J16914" i="1" s="1"/>
  <c r="J16915" i="1" a="1"/>
  <c r="J16915" i="1" s="1"/>
  <c r="J16916" i="1" a="1"/>
  <c r="J16916" i="1" s="1"/>
  <c r="J16917" i="1" a="1"/>
  <c r="J16917" i="1" s="1"/>
  <c r="J16918" i="1" a="1"/>
  <c r="J16918" i="1" s="1"/>
  <c r="J16919" i="1" a="1"/>
  <c r="J16919" i="1" s="1"/>
  <c r="J16920" i="1" a="1"/>
  <c r="J16920" i="1" s="1"/>
  <c r="J16921" i="1" a="1"/>
  <c r="J16921" i="1" s="1"/>
  <c r="J16922" i="1" a="1"/>
  <c r="J16922" i="1" s="1"/>
  <c r="J16923" i="1" a="1"/>
  <c r="J16923" i="1" s="1"/>
  <c r="J16924" i="1" a="1"/>
  <c r="J16924" i="1" s="1"/>
  <c r="J16925" i="1" a="1"/>
  <c r="J16925" i="1" s="1"/>
  <c r="J16926" i="1" a="1"/>
  <c r="J16926" i="1" s="1"/>
  <c r="J16927" i="1" a="1"/>
  <c r="J16927" i="1" s="1"/>
  <c r="J16928" i="1" a="1"/>
  <c r="J16928" i="1" s="1"/>
  <c r="J16929" i="1" a="1"/>
  <c r="J16929" i="1" s="1"/>
  <c r="J16930" i="1" a="1"/>
  <c r="J16930" i="1" s="1"/>
  <c r="J16931" i="1" a="1"/>
  <c r="J16931" i="1" s="1"/>
  <c r="J16932" i="1" a="1"/>
  <c r="J16932" i="1" s="1"/>
  <c r="J16933" i="1" a="1"/>
  <c r="J16933" i="1" s="1"/>
  <c r="J16934" i="1" a="1"/>
  <c r="J16934" i="1" s="1"/>
  <c r="J16935" i="1" a="1"/>
  <c r="J16935" i="1" s="1"/>
  <c r="J16936" i="1" a="1"/>
  <c r="J16936" i="1" s="1"/>
  <c r="J16937" i="1" a="1"/>
  <c r="J16937" i="1" s="1"/>
  <c r="J16938" i="1" a="1"/>
  <c r="J16938" i="1" s="1"/>
  <c r="J16939" i="1" a="1"/>
  <c r="J16939" i="1" s="1"/>
  <c r="J16940" i="1" a="1"/>
  <c r="J16940" i="1" s="1"/>
  <c r="J16941" i="1" a="1"/>
  <c r="J16941" i="1" s="1"/>
  <c r="J16942" i="1" a="1"/>
  <c r="J16942" i="1" s="1"/>
  <c r="J16943" i="1" a="1"/>
  <c r="J16943" i="1" s="1"/>
  <c r="J16944" i="1" a="1"/>
  <c r="J16944" i="1" s="1"/>
  <c r="J16945" i="1" a="1"/>
  <c r="J16945" i="1" s="1"/>
  <c r="J16946" i="1" a="1"/>
  <c r="J16946" i="1" s="1"/>
  <c r="J16947" i="1" a="1"/>
  <c r="J16947" i="1" s="1"/>
  <c r="J16948" i="1" a="1"/>
  <c r="J16948" i="1" s="1"/>
  <c r="J16949" i="1" a="1"/>
  <c r="J16949" i="1" s="1"/>
  <c r="J16950" i="1" a="1"/>
  <c r="J16950" i="1" s="1"/>
  <c r="J16951" i="1" a="1"/>
  <c r="J16951" i="1" s="1"/>
  <c r="J16952" i="1" a="1"/>
  <c r="J16952" i="1" s="1"/>
  <c r="J16953" i="1" a="1"/>
  <c r="J16953" i="1" s="1"/>
  <c r="J16954" i="1" a="1"/>
  <c r="J16954" i="1" s="1"/>
  <c r="J16955" i="1" a="1"/>
  <c r="J16955" i="1" s="1"/>
  <c r="J16956" i="1" a="1"/>
  <c r="J16956" i="1" s="1"/>
  <c r="J16957" i="1" a="1"/>
  <c r="J16957" i="1" s="1"/>
  <c r="J16958" i="1" a="1"/>
  <c r="J16958" i="1" s="1"/>
  <c r="J16959" i="1" a="1"/>
  <c r="J16959" i="1" s="1"/>
  <c r="J16960" i="1" a="1"/>
  <c r="J16960" i="1" s="1"/>
  <c r="J16961" i="1" a="1"/>
  <c r="J16961" i="1" s="1"/>
  <c r="J16962" i="1" a="1"/>
  <c r="J16962" i="1" s="1"/>
  <c r="J16963" i="1" a="1"/>
  <c r="J16963" i="1" s="1"/>
  <c r="J16964" i="1" a="1"/>
  <c r="J16964" i="1" s="1"/>
  <c r="J16965" i="1" a="1"/>
  <c r="J16965" i="1" s="1"/>
  <c r="J16966" i="1" a="1"/>
  <c r="J16966" i="1" s="1"/>
  <c r="J16967" i="1" a="1"/>
  <c r="J16967" i="1" s="1"/>
  <c r="J16968" i="1" a="1"/>
  <c r="J16968" i="1" s="1"/>
  <c r="J16969" i="1" a="1"/>
  <c r="J16969" i="1" s="1"/>
  <c r="J16970" i="1" a="1"/>
  <c r="J16970" i="1" s="1"/>
  <c r="J16971" i="1" a="1"/>
  <c r="J16971" i="1" s="1"/>
  <c r="J16972" i="1" a="1"/>
  <c r="J16972" i="1" s="1"/>
  <c r="J16973" i="1" a="1"/>
  <c r="J16973" i="1" s="1"/>
  <c r="J16974" i="1" a="1"/>
  <c r="J16974" i="1" s="1"/>
  <c r="J16975" i="1" a="1"/>
  <c r="J16975" i="1" s="1"/>
  <c r="J16976" i="1" a="1"/>
  <c r="J16976" i="1" s="1"/>
  <c r="J16977" i="1" a="1"/>
  <c r="J16977" i="1" s="1"/>
  <c r="J16978" i="1" a="1"/>
  <c r="J16978" i="1" s="1"/>
  <c r="J16979" i="1" a="1"/>
  <c r="J16979" i="1" s="1"/>
  <c r="J16980" i="1" a="1"/>
  <c r="J16980" i="1" s="1"/>
  <c r="J16981" i="1" a="1"/>
  <c r="J16981" i="1" s="1"/>
  <c r="J16982" i="1" a="1"/>
  <c r="J16982" i="1" s="1"/>
  <c r="J16983" i="1" a="1"/>
  <c r="J16983" i="1" s="1"/>
  <c r="J16984" i="1" a="1"/>
  <c r="J16984" i="1" s="1"/>
  <c r="J16985" i="1" a="1"/>
  <c r="J16985" i="1" s="1"/>
  <c r="J16986" i="1" a="1"/>
  <c r="J16986" i="1" s="1"/>
  <c r="J16987" i="1" a="1"/>
  <c r="J16987" i="1" s="1"/>
  <c r="J16988" i="1" a="1"/>
  <c r="J16988" i="1" s="1"/>
  <c r="J16989" i="1" a="1"/>
  <c r="J16989" i="1" s="1"/>
  <c r="J16990" i="1" a="1"/>
  <c r="J16990" i="1" s="1"/>
  <c r="J16991" i="1" a="1"/>
  <c r="J16991" i="1" s="1"/>
  <c r="J16992" i="1" a="1"/>
  <c r="J16992" i="1" s="1"/>
  <c r="J16993" i="1" a="1"/>
  <c r="J16993" i="1" s="1"/>
  <c r="J16994" i="1" a="1"/>
  <c r="J16994" i="1" s="1"/>
  <c r="J16995" i="1" a="1"/>
  <c r="J16995" i="1" s="1"/>
  <c r="J16996" i="1" a="1"/>
  <c r="J16996" i="1" s="1"/>
  <c r="J16997" i="1" a="1"/>
  <c r="J16997" i="1" s="1"/>
  <c r="J16998" i="1" a="1"/>
  <c r="J16998" i="1" s="1"/>
  <c r="J16999" i="1" a="1"/>
  <c r="J16999" i="1" s="1"/>
  <c r="J17000" i="1" a="1"/>
  <c r="J17000" i="1" s="1"/>
  <c r="J17001" i="1" a="1"/>
  <c r="J17001" i="1" s="1"/>
  <c r="J17002" i="1" a="1"/>
  <c r="J17002" i="1" s="1"/>
  <c r="J17003" i="1" a="1"/>
  <c r="J17003" i="1" s="1"/>
  <c r="J17004" i="1" a="1"/>
  <c r="J17004" i="1" s="1"/>
  <c r="J17005" i="1" a="1"/>
  <c r="J17005" i="1" s="1"/>
  <c r="J17006" i="1" a="1"/>
  <c r="J17006" i="1" s="1"/>
  <c r="J17007" i="1" a="1"/>
  <c r="J17007" i="1" s="1"/>
  <c r="J17008" i="1" a="1"/>
  <c r="J17008" i="1" s="1"/>
  <c r="J17009" i="1" a="1"/>
  <c r="J17009" i="1" s="1"/>
  <c r="J17010" i="1" a="1"/>
  <c r="J17010" i="1" s="1"/>
  <c r="J17011" i="1" a="1"/>
  <c r="J17011" i="1" s="1"/>
  <c r="J17012" i="1" a="1"/>
  <c r="J17012" i="1" s="1"/>
  <c r="J17013" i="1" a="1"/>
  <c r="J17013" i="1" s="1"/>
  <c r="J17014" i="1" a="1"/>
  <c r="J17014" i="1" s="1"/>
  <c r="J17015" i="1" a="1"/>
  <c r="J17015" i="1" s="1"/>
  <c r="J17016" i="1" a="1"/>
  <c r="J17016" i="1" s="1"/>
  <c r="J17017" i="1" a="1"/>
  <c r="J17017" i="1" s="1"/>
  <c r="J17018" i="1" a="1"/>
  <c r="J17018" i="1" s="1"/>
  <c r="J17019" i="1" a="1"/>
  <c r="J17019" i="1" s="1"/>
  <c r="J17020" i="1" a="1"/>
  <c r="J17020" i="1" s="1"/>
  <c r="J17021" i="1" a="1"/>
  <c r="J17021" i="1" s="1"/>
  <c r="J17022" i="1" a="1"/>
  <c r="J17022" i="1" s="1"/>
  <c r="J17023" i="1" a="1"/>
  <c r="J17023" i="1" s="1"/>
  <c r="J17024" i="1" a="1"/>
  <c r="J17024" i="1" s="1"/>
  <c r="J17025" i="1" a="1"/>
  <c r="J17025" i="1" s="1"/>
  <c r="J17026" i="1" a="1"/>
  <c r="J17026" i="1" s="1"/>
  <c r="J17027" i="1" a="1"/>
  <c r="J17027" i="1" s="1"/>
  <c r="J17028" i="1" a="1"/>
  <c r="J17028" i="1" s="1"/>
  <c r="J17029" i="1" a="1"/>
  <c r="J17029" i="1" s="1"/>
  <c r="J17030" i="1" a="1"/>
  <c r="J17030" i="1" s="1"/>
  <c r="J17031" i="1" a="1"/>
  <c r="J17031" i="1" s="1"/>
  <c r="J17032" i="1" a="1"/>
  <c r="J17032" i="1" s="1"/>
  <c r="J17033" i="1" a="1"/>
  <c r="J17033" i="1" s="1"/>
  <c r="J17034" i="1" a="1"/>
  <c r="J17034" i="1" s="1"/>
  <c r="J17035" i="1" a="1"/>
  <c r="J17035" i="1" s="1"/>
  <c r="J17036" i="1" a="1"/>
  <c r="J17036" i="1" s="1"/>
  <c r="J17037" i="1" a="1"/>
  <c r="J17037" i="1" s="1"/>
  <c r="J17038" i="1" a="1"/>
  <c r="J17038" i="1" s="1"/>
  <c r="J17039" i="1" a="1"/>
  <c r="J17039" i="1" s="1"/>
  <c r="J17040" i="1" a="1"/>
  <c r="J17040" i="1" s="1"/>
  <c r="J17041" i="1" a="1"/>
  <c r="J17041" i="1" s="1"/>
  <c r="J17042" i="1" a="1"/>
  <c r="J17042" i="1" s="1"/>
  <c r="J17043" i="1" a="1"/>
  <c r="J17043" i="1" s="1"/>
  <c r="J17044" i="1" a="1"/>
  <c r="J17044" i="1" s="1"/>
  <c r="J17045" i="1" a="1"/>
  <c r="J17045" i="1" s="1"/>
  <c r="J17046" i="1" a="1"/>
  <c r="J17046" i="1" s="1"/>
  <c r="J17047" i="1" a="1"/>
  <c r="J17047" i="1" s="1"/>
  <c r="J17048" i="1" a="1"/>
  <c r="J17048" i="1" s="1"/>
  <c r="J17049" i="1" a="1"/>
  <c r="J17049" i="1" s="1"/>
  <c r="J17050" i="1" a="1"/>
  <c r="J17050" i="1" s="1"/>
  <c r="J17051" i="1" a="1"/>
  <c r="J17051" i="1" s="1"/>
  <c r="J17052" i="1" a="1"/>
  <c r="J17052" i="1" s="1"/>
  <c r="J17053" i="1" a="1"/>
  <c r="J17053" i="1" s="1"/>
  <c r="J17054" i="1" a="1"/>
  <c r="J17054" i="1" s="1"/>
  <c r="J17055" i="1" a="1"/>
  <c r="J17055" i="1" s="1"/>
  <c r="J17056" i="1" a="1"/>
  <c r="J17056" i="1" s="1"/>
  <c r="J17057" i="1" a="1"/>
  <c r="J17057" i="1" s="1"/>
  <c r="J17058" i="1" a="1"/>
  <c r="J17058" i="1" s="1"/>
  <c r="J17059" i="1" a="1"/>
  <c r="J17059" i="1" s="1"/>
  <c r="J17060" i="1" a="1"/>
  <c r="J17060" i="1" s="1"/>
  <c r="J17061" i="1" a="1"/>
  <c r="J17061" i="1" s="1"/>
  <c r="J17062" i="1" a="1"/>
  <c r="J17062" i="1" s="1"/>
  <c r="J17063" i="1" a="1"/>
  <c r="J17063" i="1" s="1"/>
  <c r="J17064" i="1" a="1"/>
  <c r="J17064" i="1" s="1"/>
  <c r="J17065" i="1" a="1"/>
  <c r="J17065" i="1" s="1"/>
  <c r="J17066" i="1" a="1"/>
  <c r="J17066" i="1" s="1"/>
  <c r="J17067" i="1" a="1"/>
  <c r="J17067" i="1" s="1"/>
  <c r="J17068" i="1" a="1"/>
  <c r="J17068" i="1" s="1"/>
  <c r="J17069" i="1" a="1"/>
  <c r="J17069" i="1" s="1"/>
  <c r="J17070" i="1" a="1"/>
  <c r="J17070" i="1" s="1"/>
  <c r="J17071" i="1" a="1"/>
  <c r="J17071" i="1" s="1"/>
  <c r="J17072" i="1" a="1"/>
  <c r="J17072" i="1" s="1"/>
  <c r="J17073" i="1" a="1"/>
  <c r="J17073" i="1" s="1"/>
  <c r="J17074" i="1" a="1"/>
  <c r="J17074" i="1" s="1"/>
  <c r="J17075" i="1" a="1"/>
  <c r="J17075" i="1" s="1"/>
  <c r="J17076" i="1" a="1"/>
  <c r="J17076" i="1" s="1"/>
  <c r="J17077" i="1" a="1"/>
  <c r="J17077" i="1" s="1"/>
  <c r="J17078" i="1" a="1"/>
  <c r="J17078" i="1" s="1"/>
  <c r="J17079" i="1" a="1"/>
  <c r="J17079" i="1" s="1"/>
  <c r="J17080" i="1" a="1"/>
  <c r="J17080" i="1" s="1"/>
  <c r="J17081" i="1" a="1"/>
  <c r="J17081" i="1" s="1"/>
  <c r="J17082" i="1" a="1"/>
  <c r="J17082" i="1" s="1"/>
  <c r="J17083" i="1" a="1"/>
  <c r="J17083" i="1" s="1"/>
  <c r="J17084" i="1" a="1"/>
  <c r="J17084" i="1" s="1"/>
  <c r="J17085" i="1" a="1"/>
  <c r="J17085" i="1" s="1"/>
  <c r="J17086" i="1" a="1"/>
  <c r="J17086" i="1" s="1"/>
  <c r="J17087" i="1" a="1"/>
  <c r="J17087" i="1" s="1"/>
  <c r="J17088" i="1" a="1"/>
  <c r="J17088" i="1" s="1"/>
  <c r="J17089" i="1" a="1"/>
  <c r="J17089" i="1" s="1"/>
  <c r="J17090" i="1" a="1"/>
  <c r="J17090" i="1" s="1"/>
  <c r="J17091" i="1" a="1"/>
  <c r="J17091" i="1" s="1"/>
  <c r="J17092" i="1" a="1"/>
  <c r="J17092" i="1" s="1"/>
  <c r="J17093" i="1" a="1"/>
  <c r="J17093" i="1" s="1"/>
  <c r="J17094" i="1" a="1"/>
  <c r="J17094" i="1" s="1"/>
  <c r="J17095" i="1" a="1"/>
  <c r="J17095" i="1" s="1"/>
  <c r="J17096" i="1" a="1"/>
  <c r="J17096" i="1" s="1"/>
  <c r="J17097" i="1" a="1"/>
  <c r="J17097" i="1" s="1"/>
  <c r="J17098" i="1" a="1"/>
  <c r="J17098" i="1" s="1"/>
  <c r="J17099" i="1" a="1"/>
  <c r="J17099" i="1" s="1"/>
  <c r="J17100" i="1" a="1"/>
  <c r="J17100" i="1" s="1"/>
  <c r="J17101" i="1" a="1"/>
  <c r="J17101" i="1" s="1"/>
  <c r="J17102" i="1" a="1"/>
  <c r="J17102" i="1" s="1"/>
  <c r="J17103" i="1" a="1"/>
  <c r="J17103" i="1" s="1"/>
  <c r="J17104" i="1" a="1"/>
  <c r="J17104" i="1" s="1"/>
  <c r="J17105" i="1" a="1"/>
  <c r="J17105" i="1" s="1"/>
  <c r="J17106" i="1" a="1"/>
  <c r="J17106" i="1" s="1"/>
  <c r="J17107" i="1" a="1"/>
  <c r="J17107" i="1" s="1"/>
  <c r="J17108" i="1" a="1"/>
  <c r="J17108" i="1" s="1"/>
  <c r="J17109" i="1" a="1"/>
  <c r="J17109" i="1" s="1"/>
  <c r="J17110" i="1" a="1"/>
  <c r="J17110" i="1" s="1"/>
  <c r="J17111" i="1" a="1"/>
  <c r="J17111" i="1" s="1"/>
  <c r="J17112" i="1" a="1"/>
  <c r="J17112" i="1" s="1"/>
  <c r="J17113" i="1" a="1"/>
  <c r="J17113" i="1" s="1"/>
  <c r="J17114" i="1" a="1"/>
  <c r="J17114" i="1" s="1"/>
  <c r="J17115" i="1" a="1"/>
  <c r="J17115" i="1" s="1"/>
  <c r="J17116" i="1" a="1"/>
  <c r="J17116" i="1" s="1"/>
  <c r="J17117" i="1" a="1"/>
  <c r="J17117" i="1" s="1"/>
  <c r="J17118" i="1" a="1"/>
  <c r="J17118" i="1" s="1"/>
  <c r="J17119" i="1" a="1"/>
  <c r="J17119" i="1" s="1"/>
  <c r="J17120" i="1" a="1"/>
  <c r="J17120" i="1" s="1"/>
  <c r="J17121" i="1" a="1"/>
  <c r="J17121" i="1" s="1"/>
  <c r="J17122" i="1" a="1"/>
  <c r="J17122" i="1" s="1"/>
  <c r="J17123" i="1" a="1"/>
  <c r="J17123" i="1" s="1"/>
  <c r="J17124" i="1" a="1"/>
  <c r="J17124" i="1" s="1"/>
  <c r="J17125" i="1" a="1"/>
  <c r="J17125" i="1" s="1"/>
  <c r="J17126" i="1" a="1"/>
  <c r="J17126" i="1" s="1"/>
  <c r="J17127" i="1" a="1"/>
  <c r="J17127" i="1" s="1"/>
  <c r="J17128" i="1" a="1"/>
  <c r="J17128" i="1" s="1"/>
  <c r="J17129" i="1" a="1"/>
  <c r="J17129" i="1" s="1"/>
  <c r="J17130" i="1" a="1"/>
  <c r="J17130" i="1" s="1"/>
  <c r="J17131" i="1" a="1"/>
  <c r="J17131" i="1" s="1"/>
  <c r="J17132" i="1" a="1"/>
  <c r="J17132" i="1" s="1"/>
  <c r="J17133" i="1" a="1"/>
  <c r="J17133" i="1" s="1"/>
  <c r="J17134" i="1" a="1"/>
  <c r="J17134" i="1" s="1"/>
  <c r="J17135" i="1" a="1"/>
  <c r="J17135" i="1" s="1"/>
  <c r="J17136" i="1" a="1"/>
  <c r="J17136" i="1" s="1"/>
  <c r="J17137" i="1" a="1"/>
  <c r="J17137" i="1" s="1"/>
  <c r="J17138" i="1" a="1"/>
  <c r="J17138" i="1" s="1"/>
  <c r="J17139" i="1" a="1"/>
  <c r="J17139" i="1" s="1"/>
  <c r="J17140" i="1" a="1"/>
  <c r="J17140" i="1" s="1"/>
  <c r="J17141" i="1" a="1"/>
  <c r="J17141" i="1" s="1"/>
  <c r="J17142" i="1" a="1"/>
  <c r="J17142" i="1" s="1"/>
  <c r="J17143" i="1" a="1"/>
  <c r="J17143" i="1" s="1"/>
  <c r="J17144" i="1" a="1"/>
  <c r="J17144" i="1" s="1"/>
  <c r="J17145" i="1" a="1"/>
  <c r="J17145" i="1" s="1"/>
  <c r="J17146" i="1" a="1"/>
  <c r="J17146" i="1" s="1"/>
  <c r="J17147" i="1" a="1"/>
  <c r="J17147" i="1" s="1"/>
  <c r="J17148" i="1" a="1"/>
  <c r="J17148" i="1" s="1"/>
  <c r="J17149" i="1" a="1"/>
  <c r="J17149" i="1" s="1"/>
  <c r="J17150" i="1" a="1"/>
  <c r="J17150" i="1" s="1"/>
  <c r="J17151" i="1" a="1"/>
  <c r="J17151" i="1" s="1"/>
  <c r="J17152" i="1" a="1"/>
  <c r="J17152" i="1" s="1"/>
  <c r="J17153" i="1" a="1"/>
  <c r="J17153" i="1" s="1"/>
  <c r="J17154" i="1" a="1"/>
  <c r="J17154" i="1" s="1"/>
  <c r="J17155" i="1" a="1"/>
  <c r="J17155" i="1" s="1"/>
  <c r="J17156" i="1" a="1"/>
  <c r="J17156" i="1" s="1"/>
  <c r="J17157" i="1" a="1"/>
  <c r="J17157" i="1" s="1"/>
  <c r="J17158" i="1" a="1"/>
  <c r="J17158" i="1" s="1"/>
  <c r="J17159" i="1" a="1"/>
  <c r="J17159" i="1" s="1"/>
  <c r="J17160" i="1" a="1"/>
  <c r="J17160" i="1" s="1"/>
  <c r="J17161" i="1" a="1"/>
  <c r="J17161" i="1" s="1"/>
  <c r="J17162" i="1" a="1"/>
  <c r="J17162" i="1" s="1"/>
  <c r="J17163" i="1" a="1"/>
  <c r="J17163" i="1" s="1"/>
  <c r="J17164" i="1" a="1"/>
  <c r="J17164" i="1" s="1"/>
  <c r="J17165" i="1" a="1"/>
  <c r="J17165" i="1" s="1"/>
  <c r="J17166" i="1" a="1"/>
  <c r="J17166" i="1" s="1"/>
  <c r="J17167" i="1" a="1"/>
  <c r="J17167" i="1" s="1"/>
  <c r="J17168" i="1" a="1"/>
  <c r="J17168" i="1" s="1"/>
  <c r="J17169" i="1" a="1"/>
  <c r="J17169" i="1" s="1"/>
  <c r="J17170" i="1" a="1"/>
  <c r="J17170" i="1" s="1"/>
  <c r="J17171" i="1" a="1"/>
  <c r="J17171" i="1" s="1"/>
  <c r="J17172" i="1" a="1"/>
  <c r="J17172" i="1" s="1"/>
  <c r="J17173" i="1" a="1"/>
  <c r="J17173" i="1" s="1"/>
  <c r="J17174" i="1" a="1"/>
  <c r="J17174" i="1" s="1"/>
  <c r="J17175" i="1" a="1"/>
  <c r="J17175" i="1" s="1"/>
  <c r="J17176" i="1" a="1"/>
  <c r="J17176" i="1" s="1"/>
  <c r="J17177" i="1" a="1"/>
  <c r="J17177" i="1" s="1"/>
  <c r="J17178" i="1" a="1"/>
  <c r="J17178" i="1" s="1"/>
  <c r="J17179" i="1" a="1"/>
  <c r="J17179" i="1" s="1"/>
  <c r="J17180" i="1" a="1"/>
  <c r="J17180" i="1" s="1"/>
  <c r="J17181" i="1" a="1"/>
  <c r="J17181" i="1" s="1"/>
  <c r="J17182" i="1" a="1"/>
  <c r="J17182" i="1" s="1"/>
  <c r="J17183" i="1" a="1"/>
  <c r="J17183" i="1" s="1"/>
  <c r="J17184" i="1" a="1"/>
  <c r="J17184" i="1" s="1"/>
  <c r="J17185" i="1" a="1"/>
  <c r="J17185" i="1" s="1"/>
  <c r="J17186" i="1" a="1"/>
  <c r="J17186" i="1" s="1"/>
  <c r="J17187" i="1" a="1"/>
  <c r="J17187" i="1" s="1"/>
  <c r="J17188" i="1" a="1"/>
  <c r="J17188" i="1" s="1"/>
  <c r="J17189" i="1" a="1"/>
  <c r="J17189" i="1" s="1"/>
  <c r="J17190" i="1" a="1"/>
  <c r="J17190" i="1" s="1"/>
  <c r="J17191" i="1" a="1"/>
  <c r="J17191" i="1" s="1"/>
  <c r="J17192" i="1" a="1"/>
  <c r="J17192" i="1" s="1"/>
  <c r="J17193" i="1" a="1"/>
  <c r="J17193" i="1" s="1"/>
  <c r="J17194" i="1" a="1"/>
  <c r="J17194" i="1" s="1"/>
  <c r="J17195" i="1" a="1"/>
  <c r="J17195" i="1" s="1"/>
  <c r="J17196" i="1" a="1"/>
  <c r="J17196" i="1" s="1"/>
  <c r="J17197" i="1" a="1"/>
  <c r="J17197" i="1" s="1"/>
  <c r="J17198" i="1" a="1"/>
  <c r="J17198" i="1" s="1"/>
  <c r="J17199" i="1" a="1"/>
  <c r="J17199" i="1" s="1"/>
  <c r="J17200" i="1" a="1"/>
  <c r="J17200" i="1" s="1"/>
  <c r="J17201" i="1" a="1"/>
  <c r="J17201" i="1" s="1"/>
  <c r="J17202" i="1" a="1"/>
  <c r="J17202" i="1" s="1"/>
  <c r="J17203" i="1" a="1"/>
  <c r="J17203" i="1" s="1"/>
  <c r="J17204" i="1" a="1"/>
  <c r="J17204" i="1" s="1"/>
  <c r="J17205" i="1" a="1"/>
  <c r="J17205" i="1" s="1"/>
  <c r="J17206" i="1" a="1"/>
  <c r="J17206" i="1" s="1"/>
  <c r="J17207" i="1" a="1"/>
  <c r="J17207" i="1" s="1"/>
  <c r="J17208" i="1" a="1"/>
  <c r="J17208" i="1" s="1"/>
  <c r="J17209" i="1" a="1"/>
  <c r="J17209" i="1" s="1"/>
  <c r="J17210" i="1" a="1"/>
  <c r="J17210" i="1" s="1"/>
  <c r="J17211" i="1" a="1"/>
  <c r="J17211" i="1" s="1"/>
  <c r="J17212" i="1" a="1"/>
  <c r="J17212" i="1" s="1"/>
  <c r="J17213" i="1" a="1"/>
  <c r="J17213" i="1" s="1"/>
  <c r="J17214" i="1" a="1"/>
  <c r="J17214" i="1" s="1"/>
  <c r="J17215" i="1" a="1"/>
  <c r="J17215" i="1" s="1"/>
  <c r="J17216" i="1" a="1"/>
  <c r="J17216" i="1" s="1"/>
  <c r="J17217" i="1" a="1"/>
  <c r="J17217" i="1" s="1"/>
  <c r="J17218" i="1" a="1"/>
  <c r="J17218" i="1" s="1"/>
  <c r="J17219" i="1" a="1"/>
  <c r="J17219" i="1" s="1"/>
  <c r="J17220" i="1" a="1"/>
  <c r="J17220" i="1" s="1"/>
  <c r="J17221" i="1" a="1"/>
  <c r="J17221" i="1" s="1"/>
  <c r="J17222" i="1" a="1"/>
  <c r="J17222" i="1" s="1"/>
  <c r="J17223" i="1" a="1"/>
  <c r="J17223" i="1" s="1"/>
  <c r="J17224" i="1" a="1"/>
  <c r="J17224" i="1" s="1"/>
  <c r="J17225" i="1" a="1"/>
  <c r="J17225" i="1" s="1"/>
  <c r="J17226" i="1" a="1"/>
  <c r="J17226" i="1" s="1"/>
  <c r="J17227" i="1" a="1"/>
  <c r="J17227" i="1" s="1"/>
  <c r="J17228" i="1" a="1"/>
  <c r="J17228" i="1" s="1"/>
  <c r="J17229" i="1" a="1"/>
  <c r="J17229" i="1" s="1"/>
  <c r="J17230" i="1" a="1"/>
  <c r="J17230" i="1" s="1"/>
  <c r="J17231" i="1" a="1"/>
  <c r="J17231" i="1" s="1"/>
  <c r="J17232" i="1" a="1"/>
  <c r="J17232" i="1" s="1"/>
  <c r="J17233" i="1" a="1"/>
  <c r="J17233" i="1" s="1"/>
  <c r="J17234" i="1" a="1"/>
  <c r="J17234" i="1" s="1"/>
  <c r="J17235" i="1" a="1"/>
  <c r="J17235" i="1" s="1"/>
  <c r="J17236" i="1" a="1"/>
  <c r="J17236" i="1" s="1"/>
  <c r="J17237" i="1" a="1"/>
  <c r="J17237" i="1" s="1"/>
  <c r="J17238" i="1" a="1"/>
  <c r="J17238" i="1" s="1"/>
  <c r="J17239" i="1" a="1"/>
  <c r="J17239" i="1" s="1"/>
  <c r="J17240" i="1" a="1"/>
  <c r="J17240" i="1" s="1"/>
  <c r="J17241" i="1" a="1"/>
  <c r="J17241" i="1" s="1"/>
  <c r="J17242" i="1" a="1"/>
  <c r="J17242" i="1" s="1"/>
  <c r="J17243" i="1" a="1"/>
  <c r="J17243" i="1" s="1"/>
  <c r="J17244" i="1" a="1"/>
  <c r="J17244" i="1" s="1"/>
  <c r="J17245" i="1" a="1"/>
  <c r="J17245" i="1" s="1"/>
  <c r="J17246" i="1" a="1"/>
  <c r="J17246" i="1" s="1"/>
  <c r="J17247" i="1" a="1"/>
  <c r="J17247" i="1" s="1"/>
  <c r="J17248" i="1" a="1"/>
  <c r="J17248" i="1" s="1"/>
  <c r="J17249" i="1" a="1"/>
  <c r="J17249" i="1" s="1"/>
  <c r="J17250" i="1" a="1"/>
  <c r="J17250" i="1" s="1"/>
  <c r="J17251" i="1" a="1"/>
  <c r="J17251" i="1" s="1"/>
  <c r="J17252" i="1" a="1"/>
  <c r="J17252" i="1" s="1"/>
  <c r="J17253" i="1" a="1"/>
  <c r="J17253" i="1" s="1"/>
  <c r="J17254" i="1" a="1"/>
  <c r="J17254" i="1" s="1"/>
  <c r="J17255" i="1" a="1"/>
  <c r="J17255" i="1" s="1"/>
  <c r="J17256" i="1" a="1"/>
  <c r="J17256" i="1" s="1"/>
  <c r="J17257" i="1" a="1"/>
  <c r="J17257" i="1" s="1"/>
  <c r="J17258" i="1" a="1"/>
  <c r="J17258" i="1" s="1"/>
  <c r="J17259" i="1" a="1"/>
  <c r="J17259" i="1" s="1"/>
  <c r="J17260" i="1" a="1"/>
  <c r="J17260" i="1" s="1"/>
  <c r="J17261" i="1" a="1"/>
  <c r="J17261" i="1" s="1"/>
  <c r="J17262" i="1" a="1"/>
  <c r="J17262" i="1" s="1"/>
  <c r="J17263" i="1" a="1"/>
  <c r="J17263" i="1" s="1"/>
  <c r="J17264" i="1" a="1"/>
  <c r="J17264" i="1" s="1"/>
  <c r="J17265" i="1" a="1"/>
  <c r="J17265" i="1" s="1"/>
  <c r="J17266" i="1" a="1"/>
  <c r="J17266" i="1" s="1"/>
  <c r="J17267" i="1" a="1"/>
  <c r="J17267" i="1" s="1"/>
  <c r="J17268" i="1" a="1"/>
  <c r="J17268" i="1" s="1"/>
  <c r="J17269" i="1" a="1"/>
  <c r="J17269" i="1" s="1"/>
  <c r="J17270" i="1" a="1"/>
  <c r="J17270" i="1" s="1"/>
  <c r="J17271" i="1" a="1"/>
  <c r="J17271" i="1" s="1"/>
  <c r="J17272" i="1" a="1"/>
  <c r="J17272" i="1" s="1"/>
  <c r="J17273" i="1" a="1"/>
  <c r="J17273" i="1" s="1"/>
  <c r="J17274" i="1" a="1"/>
  <c r="J17274" i="1" s="1"/>
  <c r="J17275" i="1" a="1"/>
  <c r="J17275" i="1" s="1"/>
  <c r="J17276" i="1" a="1"/>
  <c r="J17276" i="1" s="1"/>
  <c r="J17277" i="1" a="1"/>
  <c r="J17277" i="1" s="1"/>
  <c r="J17278" i="1" a="1"/>
  <c r="J17278" i="1" s="1"/>
  <c r="J17279" i="1" a="1"/>
  <c r="J17279" i="1" s="1"/>
  <c r="J17280" i="1" a="1"/>
  <c r="J17280" i="1" s="1"/>
  <c r="J17281" i="1" a="1"/>
  <c r="J17281" i="1" s="1"/>
  <c r="J17282" i="1" a="1"/>
  <c r="J17282" i="1" s="1"/>
  <c r="J17283" i="1" a="1"/>
  <c r="J17283" i="1" s="1"/>
  <c r="J17284" i="1" a="1"/>
  <c r="J17284" i="1" s="1"/>
  <c r="J17285" i="1" a="1"/>
  <c r="J17285" i="1" s="1"/>
  <c r="J17286" i="1" a="1"/>
  <c r="J17286" i="1" s="1"/>
  <c r="J17287" i="1" a="1"/>
  <c r="J17287" i="1" s="1"/>
  <c r="J17288" i="1" a="1"/>
  <c r="J17288" i="1" s="1"/>
  <c r="J17289" i="1" a="1"/>
  <c r="J17289" i="1" s="1"/>
  <c r="J17290" i="1" a="1"/>
  <c r="J17290" i="1" s="1"/>
  <c r="J17291" i="1" a="1"/>
  <c r="J17291" i="1" s="1"/>
  <c r="J17292" i="1" a="1"/>
  <c r="J17292" i="1" s="1"/>
  <c r="J17293" i="1" a="1"/>
  <c r="J17293" i="1" s="1"/>
  <c r="J17294" i="1" a="1"/>
  <c r="J17294" i="1" s="1"/>
  <c r="J17295" i="1" a="1"/>
  <c r="J17295" i="1" s="1"/>
  <c r="J17296" i="1" a="1"/>
  <c r="J17296" i="1" s="1"/>
  <c r="J17297" i="1" a="1"/>
  <c r="J17297" i="1" s="1"/>
  <c r="J17298" i="1" a="1"/>
  <c r="J17298" i="1" s="1"/>
  <c r="J17299" i="1" a="1"/>
  <c r="J17299" i="1" s="1"/>
  <c r="J17300" i="1" a="1"/>
  <c r="J17300" i="1" s="1"/>
  <c r="J17301" i="1" a="1"/>
  <c r="J17301" i="1" s="1"/>
  <c r="J17302" i="1" a="1"/>
  <c r="J17302" i="1" s="1"/>
  <c r="J17303" i="1" a="1"/>
  <c r="J17303" i="1" s="1"/>
  <c r="J17304" i="1" a="1"/>
  <c r="J17304" i="1" s="1"/>
  <c r="J17305" i="1" a="1"/>
  <c r="J17305" i="1" s="1"/>
  <c r="J17306" i="1" a="1"/>
  <c r="J17306" i="1" s="1"/>
  <c r="J17307" i="1" a="1"/>
  <c r="J17307" i="1" s="1"/>
  <c r="J17308" i="1" a="1"/>
  <c r="J17308" i="1" s="1"/>
  <c r="J17309" i="1" a="1"/>
  <c r="J17309" i="1" s="1"/>
  <c r="J17310" i="1" a="1"/>
  <c r="J17310" i="1" s="1"/>
  <c r="J17311" i="1" a="1"/>
  <c r="J17311" i="1" s="1"/>
  <c r="J17312" i="1" a="1"/>
  <c r="J17312" i="1" s="1"/>
  <c r="J17313" i="1" a="1"/>
  <c r="J17313" i="1" s="1"/>
  <c r="J17314" i="1" a="1"/>
  <c r="J17314" i="1" s="1"/>
  <c r="J17315" i="1" a="1"/>
  <c r="J17315" i="1" s="1"/>
  <c r="J17316" i="1" a="1"/>
  <c r="J17316" i="1" s="1"/>
  <c r="J17317" i="1" a="1"/>
  <c r="J17317" i="1" s="1"/>
  <c r="J17318" i="1" a="1"/>
  <c r="J17318" i="1" s="1"/>
  <c r="J17319" i="1" a="1"/>
  <c r="J17319" i="1" s="1"/>
  <c r="J17320" i="1" a="1"/>
  <c r="J17320" i="1" s="1"/>
  <c r="J17321" i="1" a="1"/>
  <c r="J17321" i="1" s="1"/>
  <c r="J17322" i="1" a="1"/>
  <c r="J17322" i="1" s="1"/>
  <c r="J17323" i="1" a="1"/>
  <c r="J17323" i="1" s="1"/>
  <c r="J17324" i="1" a="1"/>
  <c r="J17324" i="1" s="1"/>
  <c r="J17325" i="1" a="1"/>
  <c r="J17325" i="1" s="1"/>
  <c r="J17326" i="1" a="1"/>
  <c r="J17326" i="1" s="1"/>
  <c r="J17327" i="1" a="1"/>
  <c r="J17327" i="1" s="1"/>
  <c r="J17328" i="1" a="1"/>
  <c r="J17328" i="1" s="1"/>
  <c r="J17329" i="1" a="1"/>
  <c r="J17329" i="1" s="1"/>
  <c r="J17330" i="1" a="1"/>
  <c r="J17330" i="1" s="1"/>
  <c r="J17331" i="1" a="1"/>
  <c r="J17331" i="1" s="1"/>
  <c r="J17332" i="1" a="1"/>
  <c r="J17332" i="1" s="1"/>
  <c r="J17333" i="1" a="1"/>
  <c r="J17333" i="1" s="1"/>
  <c r="J17334" i="1" a="1"/>
  <c r="J17334" i="1" s="1"/>
  <c r="J17335" i="1" a="1"/>
  <c r="J17335" i="1" s="1"/>
  <c r="J17336" i="1" a="1"/>
  <c r="J17336" i="1" s="1"/>
  <c r="J17337" i="1" a="1"/>
  <c r="J17337" i="1" s="1"/>
  <c r="J17338" i="1" a="1"/>
  <c r="J17338" i="1" s="1"/>
  <c r="J17339" i="1" a="1"/>
  <c r="J17339" i="1" s="1"/>
  <c r="J17340" i="1" a="1"/>
  <c r="J17340" i="1" s="1"/>
  <c r="J17341" i="1" a="1"/>
  <c r="J17341" i="1" s="1"/>
  <c r="J17342" i="1" a="1"/>
  <c r="J17342" i="1" s="1"/>
  <c r="J17343" i="1" a="1"/>
  <c r="J17343" i="1" s="1"/>
  <c r="J17344" i="1" a="1"/>
  <c r="J17344" i="1" s="1"/>
  <c r="J17345" i="1" a="1"/>
  <c r="J17345" i="1" s="1"/>
  <c r="J17346" i="1" a="1"/>
  <c r="J17346" i="1" s="1"/>
  <c r="J17347" i="1" a="1"/>
  <c r="J17347" i="1" s="1"/>
  <c r="J17348" i="1" a="1"/>
  <c r="J17348" i="1" s="1"/>
  <c r="J17349" i="1" a="1"/>
  <c r="J17349" i="1" s="1"/>
  <c r="J17350" i="1" a="1"/>
  <c r="J17350" i="1" s="1"/>
  <c r="J17351" i="1" a="1"/>
  <c r="J17351" i="1" s="1"/>
  <c r="J17352" i="1" a="1"/>
  <c r="J17352" i="1" s="1"/>
  <c r="J17353" i="1" a="1"/>
  <c r="J17353" i="1" s="1"/>
  <c r="J17354" i="1" a="1"/>
  <c r="J17354" i="1" s="1"/>
  <c r="J17355" i="1" a="1"/>
  <c r="J17355" i="1" s="1"/>
  <c r="J17356" i="1" a="1"/>
  <c r="J17356" i="1" s="1"/>
  <c r="J17357" i="1" a="1"/>
  <c r="J17357" i="1" s="1"/>
  <c r="J17358" i="1" a="1"/>
  <c r="J17358" i="1" s="1"/>
  <c r="J17359" i="1" a="1"/>
  <c r="J17359" i="1" s="1"/>
  <c r="J17360" i="1" a="1"/>
  <c r="J17360" i="1" s="1"/>
  <c r="J17361" i="1" a="1"/>
  <c r="J17361" i="1" s="1"/>
  <c r="J17362" i="1" a="1"/>
  <c r="J17362" i="1" s="1"/>
  <c r="J17363" i="1" a="1"/>
  <c r="J17363" i="1" s="1"/>
  <c r="J17364" i="1" a="1"/>
  <c r="J17364" i="1" s="1"/>
  <c r="J17365" i="1" a="1"/>
  <c r="J17365" i="1" s="1"/>
  <c r="J17366" i="1" a="1"/>
  <c r="J17366" i="1" s="1"/>
  <c r="J17367" i="1" a="1"/>
  <c r="J17367" i="1" s="1"/>
  <c r="J17368" i="1" a="1"/>
  <c r="J17368" i="1" s="1"/>
  <c r="J17369" i="1" a="1"/>
  <c r="J17369" i="1" s="1"/>
  <c r="J17370" i="1" a="1"/>
  <c r="J17370" i="1" s="1"/>
  <c r="J17371" i="1" a="1"/>
  <c r="J17371" i="1" s="1"/>
  <c r="J17372" i="1" a="1"/>
  <c r="J17372" i="1" s="1"/>
  <c r="J17373" i="1" a="1"/>
  <c r="J17373" i="1" s="1"/>
  <c r="J17374" i="1" a="1"/>
  <c r="J17374" i="1" s="1"/>
  <c r="J17375" i="1" a="1"/>
  <c r="J17375" i="1" s="1"/>
  <c r="J17376" i="1" a="1"/>
  <c r="J17376" i="1" s="1"/>
  <c r="J17377" i="1" a="1"/>
  <c r="J17377" i="1" s="1"/>
  <c r="J17378" i="1" a="1"/>
  <c r="J17378" i="1" s="1"/>
  <c r="J17379" i="1" a="1"/>
  <c r="J17379" i="1" s="1"/>
  <c r="J17380" i="1" a="1"/>
  <c r="J17380" i="1" s="1"/>
  <c r="J17381" i="1" a="1"/>
  <c r="J17381" i="1" s="1"/>
  <c r="J17382" i="1" a="1"/>
  <c r="J17382" i="1" s="1"/>
  <c r="J17383" i="1" a="1"/>
  <c r="J17383" i="1" s="1"/>
  <c r="J17384" i="1" a="1"/>
  <c r="J17384" i="1" s="1"/>
  <c r="J17385" i="1" a="1"/>
  <c r="J17385" i="1" s="1"/>
  <c r="J17386" i="1" a="1"/>
  <c r="J17386" i="1" s="1"/>
  <c r="J17387" i="1" a="1"/>
  <c r="J17387" i="1" s="1"/>
  <c r="J17388" i="1" a="1"/>
  <c r="J17388" i="1" s="1"/>
  <c r="J17389" i="1" a="1"/>
  <c r="J17389" i="1" s="1"/>
  <c r="J17390" i="1" a="1"/>
  <c r="J17390" i="1" s="1"/>
  <c r="J17391" i="1" a="1"/>
  <c r="J17391" i="1" s="1"/>
  <c r="J17392" i="1" a="1"/>
  <c r="J17392" i="1" s="1"/>
  <c r="J17393" i="1" a="1"/>
  <c r="J17393" i="1" s="1"/>
  <c r="J17394" i="1" a="1"/>
  <c r="J17394" i="1" s="1"/>
  <c r="J17395" i="1" a="1"/>
  <c r="J17395" i="1" s="1"/>
  <c r="J17396" i="1" a="1"/>
  <c r="J17396" i="1" s="1"/>
  <c r="J17397" i="1" a="1"/>
  <c r="J17397" i="1" s="1"/>
  <c r="J17398" i="1" a="1"/>
  <c r="J17398" i="1" s="1"/>
  <c r="J17399" i="1" a="1"/>
  <c r="J17399" i="1" s="1"/>
  <c r="J17400" i="1" a="1"/>
  <c r="J17400" i="1" s="1"/>
  <c r="J17401" i="1" a="1"/>
  <c r="J17401" i="1" s="1"/>
  <c r="J17402" i="1" a="1"/>
  <c r="J17402" i="1" s="1"/>
  <c r="J17403" i="1" a="1"/>
  <c r="J17403" i="1" s="1"/>
  <c r="J17404" i="1" a="1"/>
  <c r="J17404" i="1" s="1"/>
  <c r="J17405" i="1" a="1"/>
  <c r="J17405" i="1" s="1"/>
  <c r="J17406" i="1" a="1"/>
  <c r="J17406" i="1" s="1"/>
  <c r="J17407" i="1" a="1"/>
  <c r="J17407" i="1" s="1"/>
  <c r="J17408" i="1" a="1"/>
  <c r="J17408" i="1" s="1"/>
  <c r="J17409" i="1" a="1"/>
  <c r="J17409" i="1" s="1"/>
  <c r="J17410" i="1" a="1"/>
  <c r="J17410" i="1" s="1"/>
  <c r="J17411" i="1" a="1"/>
  <c r="J17411" i="1" s="1"/>
  <c r="J17412" i="1" a="1"/>
  <c r="J17412" i="1" s="1"/>
  <c r="J17413" i="1" a="1"/>
  <c r="J17413" i="1" s="1"/>
  <c r="J17414" i="1" a="1"/>
  <c r="J17414" i="1" s="1"/>
  <c r="J17415" i="1" a="1"/>
  <c r="J17415" i="1" s="1"/>
  <c r="J17416" i="1" a="1"/>
  <c r="J17416" i="1" s="1"/>
  <c r="J17417" i="1" a="1"/>
  <c r="J17417" i="1" s="1"/>
  <c r="J17418" i="1" a="1"/>
  <c r="J17418" i="1" s="1"/>
  <c r="J17419" i="1" a="1"/>
  <c r="J17419" i="1" s="1"/>
  <c r="J17420" i="1" a="1"/>
  <c r="J17420" i="1" s="1"/>
  <c r="J17421" i="1" a="1"/>
  <c r="J17421" i="1" s="1"/>
  <c r="J17422" i="1" a="1"/>
  <c r="J17422" i="1" s="1"/>
  <c r="J17423" i="1" a="1"/>
  <c r="J17423" i="1" s="1"/>
  <c r="J17424" i="1" a="1"/>
  <c r="J17424" i="1" s="1"/>
  <c r="J17425" i="1" a="1"/>
  <c r="J17425" i="1" s="1"/>
  <c r="J17426" i="1" a="1"/>
  <c r="J17426" i="1" s="1"/>
  <c r="J17427" i="1" a="1"/>
  <c r="J17427" i="1" s="1"/>
  <c r="J17428" i="1" a="1"/>
  <c r="J17428" i="1" s="1"/>
  <c r="J17429" i="1" a="1"/>
  <c r="J17429" i="1" s="1"/>
  <c r="J17430" i="1" a="1"/>
  <c r="J17430" i="1" s="1"/>
  <c r="J17431" i="1" a="1"/>
  <c r="J17431" i="1" s="1"/>
  <c r="J17432" i="1" a="1"/>
  <c r="J17432" i="1" s="1"/>
  <c r="J17433" i="1" a="1"/>
  <c r="J17433" i="1" s="1"/>
  <c r="J17434" i="1" a="1"/>
  <c r="J17434" i="1" s="1"/>
  <c r="J17435" i="1" a="1"/>
  <c r="J17435" i="1" s="1"/>
  <c r="J17436" i="1" a="1"/>
  <c r="J17436" i="1" s="1"/>
  <c r="J17437" i="1" a="1"/>
  <c r="J17437" i="1" s="1"/>
  <c r="J17438" i="1" a="1"/>
  <c r="J17438" i="1" s="1"/>
  <c r="J17439" i="1" a="1"/>
  <c r="J17439" i="1" s="1"/>
  <c r="J17440" i="1" a="1"/>
  <c r="J17440" i="1" s="1"/>
  <c r="J17441" i="1" a="1"/>
  <c r="J17441" i="1" s="1"/>
  <c r="J17442" i="1" a="1"/>
  <c r="J17442" i="1" s="1"/>
  <c r="J17443" i="1" a="1"/>
  <c r="J17443" i="1" s="1"/>
  <c r="J17444" i="1" a="1"/>
  <c r="J17444" i="1" s="1"/>
  <c r="J17445" i="1" a="1"/>
  <c r="J17445" i="1" s="1"/>
  <c r="J17446" i="1" a="1"/>
  <c r="J17446" i="1" s="1"/>
  <c r="J17447" i="1" a="1"/>
  <c r="J17447" i="1" s="1"/>
  <c r="J17448" i="1" a="1"/>
  <c r="J17448" i="1" s="1"/>
  <c r="J17449" i="1" a="1"/>
  <c r="J17449" i="1" s="1"/>
  <c r="J17450" i="1" a="1"/>
  <c r="J17450" i="1" s="1"/>
  <c r="J17451" i="1" a="1"/>
  <c r="J17451" i="1" s="1"/>
  <c r="J17452" i="1" a="1"/>
  <c r="J17452" i="1" s="1"/>
  <c r="J17453" i="1" a="1"/>
  <c r="J17453" i="1" s="1"/>
  <c r="J17454" i="1" a="1"/>
  <c r="J17454" i="1" s="1"/>
  <c r="J17455" i="1" a="1"/>
  <c r="J17455" i="1" s="1"/>
  <c r="J17456" i="1" a="1"/>
  <c r="J17456" i="1" s="1"/>
  <c r="J17457" i="1" a="1"/>
  <c r="J17457" i="1" s="1"/>
  <c r="J17458" i="1" a="1"/>
  <c r="J17458" i="1" s="1"/>
  <c r="J17459" i="1" a="1"/>
  <c r="J17459" i="1" s="1"/>
  <c r="J17460" i="1" a="1"/>
  <c r="J17460" i="1" s="1"/>
  <c r="J17461" i="1" a="1"/>
  <c r="J17461" i="1" s="1"/>
  <c r="J17462" i="1" a="1"/>
  <c r="J17462" i="1" s="1"/>
  <c r="J17463" i="1" a="1"/>
  <c r="J17463" i="1" s="1"/>
  <c r="J17464" i="1" a="1"/>
  <c r="J17464" i="1" s="1"/>
  <c r="J17465" i="1" a="1"/>
  <c r="J17465" i="1" s="1"/>
  <c r="J17466" i="1" a="1"/>
  <c r="J17466" i="1" s="1"/>
  <c r="J17467" i="1" a="1"/>
  <c r="J17467" i="1" s="1"/>
  <c r="J17468" i="1" a="1"/>
  <c r="J17468" i="1" s="1"/>
  <c r="J17469" i="1" a="1"/>
  <c r="J17469" i="1" s="1"/>
  <c r="J17470" i="1" a="1"/>
  <c r="J17470" i="1" s="1"/>
  <c r="J17471" i="1" a="1"/>
  <c r="J17471" i="1" s="1"/>
  <c r="J17472" i="1" a="1"/>
  <c r="J17472" i="1" s="1"/>
  <c r="J17473" i="1" a="1"/>
  <c r="J17473" i="1" s="1"/>
  <c r="J17474" i="1" a="1"/>
  <c r="J17474" i="1" s="1"/>
  <c r="J17475" i="1" a="1"/>
  <c r="J17475" i="1" s="1"/>
  <c r="J17476" i="1" a="1"/>
  <c r="J17476" i="1" s="1"/>
  <c r="J17477" i="1" a="1"/>
  <c r="J17477" i="1" s="1"/>
  <c r="J17478" i="1" a="1"/>
  <c r="J17478" i="1" s="1"/>
  <c r="J17479" i="1" a="1"/>
  <c r="J17479" i="1" s="1"/>
  <c r="J17480" i="1" a="1"/>
  <c r="J17480" i="1" s="1"/>
  <c r="J17481" i="1" a="1"/>
  <c r="J17481" i="1" s="1"/>
  <c r="J17482" i="1" a="1"/>
  <c r="J17482" i="1" s="1"/>
  <c r="J17483" i="1" a="1"/>
  <c r="J17483" i="1" s="1"/>
  <c r="J17484" i="1" a="1"/>
  <c r="J17484" i="1" s="1"/>
  <c r="J17485" i="1" a="1"/>
  <c r="J17485" i="1" s="1"/>
  <c r="J17486" i="1" a="1"/>
  <c r="J17486" i="1" s="1"/>
  <c r="J17487" i="1" a="1"/>
  <c r="J17487" i="1" s="1"/>
  <c r="J17488" i="1" a="1"/>
  <c r="J17488" i="1" s="1"/>
  <c r="J17489" i="1" a="1"/>
  <c r="J17489" i="1" s="1"/>
  <c r="J17490" i="1" a="1"/>
  <c r="J17490" i="1" s="1"/>
  <c r="J17491" i="1" a="1"/>
  <c r="J17491" i="1" s="1"/>
  <c r="J17492" i="1" a="1"/>
  <c r="J17492" i="1" s="1"/>
  <c r="J17493" i="1" a="1"/>
  <c r="J17493" i="1" s="1"/>
  <c r="J17494" i="1" a="1"/>
  <c r="J17494" i="1" s="1"/>
  <c r="J17495" i="1" a="1"/>
  <c r="J17495" i="1" s="1"/>
  <c r="J17496" i="1" a="1"/>
  <c r="J17496" i="1" s="1"/>
  <c r="J17497" i="1" a="1"/>
  <c r="J17497" i="1" s="1"/>
  <c r="J17498" i="1" a="1"/>
  <c r="J17498" i="1" s="1"/>
  <c r="J17499" i="1" a="1"/>
  <c r="J17499" i="1" s="1"/>
  <c r="J17500" i="1" a="1"/>
  <c r="J17500" i="1" s="1"/>
  <c r="J17501" i="1" a="1"/>
  <c r="J17501" i="1" s="1"/>
  <c r="J17502" i="1" a="1"/>
  <c r="J17502" i="1" s="1"/>
  <c r="J17503" i="1" a="1"/>
  <c r="J17503" i="1" s="1"/>
  <c r="J17504" i="1" a="1"/>
  <c r="J17504" i="1" s="1"/>
  <c r="J17505" i="1" a="1"/>
  <c r="J17505" i="1" s="1"/>
  <c r="J17506" i="1" a="1"/>
  <c r="J17506" i="1" s="1"/>
  <c r="J17507" i="1" a="1"/>
  <c r="J17507" i="1" s="1"/>
  <c r="J17508" i="1" a="1"/>
  <c r="J17508" i="1" s="1"/>
  <c r="J17509" i="1" a="1"/>
  <c r="J17509" i="1" s="1"/>
  <c r="J17510" i="1" a="1"/>
  <c r="J17510" i="1" s="1"/>
  <c r="J17511" i="1" a="1"/>
  <c r="J17511" i="1" s="1"/>
  <c r="J17512" i="1" a="1"/>
  <c r="J17512" i="1" s="1"/>
  <c r="J17513" i="1" a="1"/>
  <c r="J17513" i="1" s="1"/>
  <c r="J17514" i="1" a="1"/>
  <c r="J17514" i="1" s="1"/>
  <c r="J17515" i="1" a="1"/>
  <c r="J17515" i="1" s="1"/>
  <c r="J17516" i="1" a="1"/>
  <c r="J17516" i="1" s="1"/>
  <c r="J17517" i="1" a="1"/>
  <c r="J17517" i="1" s="1"/>
  <c r="J17518" i="1" a="1"/>
  <c r="J17518" i="1" s="1"/>
  <c r="J17519" i="1" a="1"/>
  <c r="J17519" i="1" s="1"/>
  <c r="J17520" i="1" a="1"/>
  <c r="J17520" i="1" s="1"/>
  <c r="J17521" i="1" a="1"/>
  <c r="J17521" i="1" s="1"/>
  <c r="J17522" i="1" a="1"/>
  <c r="J17522" i="1" s="1"/>
  <c r="J17523" i="1" a="1"/>
  <c r="J17523" i="1" s="1"/>
  <c r="J17524" i="1" a="1"/>
  <c r="J17524" i="1" s="1"/>
  <c r="J17525" i="1" a="1"/>
  <c r="J17525" i="1" s="1"/>
  <c r="J17526" i="1" a="1"/>
  <c r="J17526" i="1" s="1"/>
  <c r="J17527" i="1" a="1"/>
  <c r="J17527" i="1" s="1"/>
  <c r="J17528" i="1" a="1"/>
  <c r="J17528" i="1" s="1"/>
  <c r="J17529" i="1" a="1"/>
  <c r="J17529" i="1" s="1"/>
  <c r="J17530" i="1" a="1"/>
  <c r="J17530" i="1" s="1"/>
  <c r="J17531" i="1" a="1"/>
  <c r="J17531" i="1" s="1"/>
  <c r="J17532" i="1" a="1"/>
  <c r="J17532" i="1" s="1"/>
  <c r="J17533" i="1" a="1"/>
  <c r="J17533" i="1" s="1"/>
  <c r="J17534" i="1" a="1"/>
  <c r="J17534" i="1" s="1"/>
  <c r="J17535" i="1" a="1"/>
  <c r="J17535" i="1" s="1"/>
  <c r="J17536" i="1" a="1"/>
  <c r="J17536" i="1" s="1"/>
  <c r="J17537" i="1" a="1"/>
  <c r="J17537" i="1" s="1"/>
  <c r="J17538" i="1" a="1"/>
  <c r="J17538" i="1" s="1"/>
  <c r="J17539" i="1" a="1"/>
  <c r="J17539" i="1" s="1"/>
  <c r="J17540" i="1" a="1"/>
  <c r="J17540" i="1" s="1"/>
  <c r="J17541" i="1" a="1"/>
  <c r="J17541" i="1" s="1"/>
  <c r="J17542" i="1" a="1"/>
  <c r="J17542" i="1" s="1"/>
  <c r="J17543" i="1" a="1"/>
  <c r="J17543" i="1" s="1"/>
  <c r="J17544" i="1" a="1"/>
  <c r="J17544" i="1" s="1"/>
  <c r="J17545" i="1" a="1"/>
  <c r="J17545" i="1" s="1"/>
  <c r="J17546" i="1" a="1"/>
  <c r="J17546" i="1" s="1"/>
  <c r="J17547" i="1" a="1"/>
  <c r="J17547" i="1" s="1"/>
  <c r="J17548" i="1" a="1"/>
  <c r="J17548" i="1" s="1"/>
  <c r="J17549" i="1" a="1"/>
  <c r="J17549" i="1" s="1"/>
  <c r="J17550" i="1" a="1"/>
  <c r="J17550" i="1" s="1"/>
  <c r="J17551" i="1" a="1"/>
  <c r="J17551" i="1" s="1"/>
  <c r="J17552" i="1" a="1"/>
  <c r="J17552" i="1" s="1"/>
  <c r="J17553" i="1" a="1"/>
  <c r="J17553" i="1" s="1"/>
  <c r="J17554" i="1" a="1"/>
  <c r="J17554" i="1" s="1"/>
  <c r="J17555" i="1" a="1"/>
  <c r="J17555" i="1" s="1"/>
  <c r="J17556" i="1" a="1"/>
  <c r="J17556" i="1" s="1"/>
  <c r="J17557" i="1" a="1"/>
  <c r="J17557" i="1" s="1"/>
  <c r="J17558" i="1" a="1"/>
  <c r="J17558" i="1" s="1"/>
  <c r="J17559" i="1" a="1"/>
  <c r="J17559" i="1" s="1"/>
  <c r="J17560" i="1" a="1"/>
  <c r="J17560" i="1" s="1"/>
  <c r="J17561" i="1" a="1"/>
  <c r="J17561" i="1" s="1"/>
  <c r="J17562" i="1" a="1"/>
  <c r="J17562" i="1" s="1"/>
  <c r="J17563" i="1" a="1"/>
  <c r="J17563" i="1" s="1"/>
  <c r="J17564" i="1" a="1"/>
  <c r="J17564" i="1" s="1"/>
  <c r="J17565" i="1" a="1"/>
  <c r="J17565" i="1" s="1"/>
  <c r="J17566" i="1" a="1"/>
  <c r="J17566" i="1" s="1"/>
  <c r="J17567" i="1" a="1"/>
  <c r="J17567" i="1" s="1"/>
  <c r="J17568" i="1" a="1"/>
  <c r="J17568" i="1" s="1"/>
  <c r="J17569" i="1" a="1"/>
  <c r="J17569" i="1" s="1"/>
  <c r="J17570" i="1" a="1"/>
  <c r="J17570" i="1" s="1"/>
  <c r="J17571" i="1" a="1"/>
  <c r="J17571" i="1" s="1"/>
  <c r="J17572" i="1" a="1"/>
  <c r="J17572" i="1" s="1"/>
  <c r="J17573" i="1" a="1"/>
  <c r="J17573" i="1" s="1"/>
  <c r="J17574" i="1" a="1"/>
  <c r="J17574" i="1" s="1"/>
  <c r="J17575" i="1" a="1"/>
  <c r="J17575" i="1" s="1"/>
  <c r="J17576" i="1" a="1"/>
  <c r="J17576" i="1" s="1"/>
  <c r="J17577" i="1" a="1"/>
  <c r="J17577" i="1" s="1"/>
  <c r="J17578" i="1" a="1"/>
  <c r="J17578" i="1" s="1"/>
  <c r="J17579" i="1" a="1"/>
  <c r="J17579" i="1" s="1"/>
  <c r="J17580" i="1" a="1"/>
  <c r="J17580" i="1" s="1"/>
  <c r="J17581" i="1" a="1"/>
  <c r="J17581" i="1" s="1"/>
  <c r="J17582" i="1" a="1"/>
  <c r="J17582" i="1" s="1"/>
  <c r="J17583" i="1" a="1"/>
  <c r="J17583" i="1" s="1"/>
  <c r="J17584" i="1" a="1"/>
  <c r="J17584" i="1" s="1"/>
  <c r="J17585" i="1" a="1"/>
  <c r="J17585" i="1" s="1"/>
  <c r="J17586" i="1" a="1"/>
  <c r="J17586" i="1" s="1"/>
  <c r="J17587" i="1" a="1"/>
  <c r="J17587" i="1" s="1"/>
  <c r="J17588" i="1" a="1"/>
  <c r="J17588" i="1" s="1"/>
  <c r="J17589" i="1" a="1"/>
  <c r="J17589" i="1" s="1"/>
  <c r="J17590" i="1" a="1"/>
  <c r="J17590" i="1" s="1"/>
  <c r="J17591" i="1" a="1"/>
  <c r="J17591" i="1" s="1"/>
  <c r="J17592" i="1" a="1"/>
  <c r="J17592" i="1" s="1"/>
  <c r="J17593" i="1" a="1"/>
  <c r="J17593" i="1" s="1"/>
  <c r="J17594" i="1" a="1"/>
  <c r="J17594" i="1" s="1"/>
  <c r="J17595" i="1" a="1"/>
  <c r="J17595" i="1" s="1"/>
  <c r="J17596" i="1" a="1"/>
  <c r="J17596" i="1" s="1"/>
  <c r="J17597" i="1" a="1"/>
  <c r="J17597" i="1" s="1"/>
  <c r="J17598" i="1" a="1"/>
  <c r="J17598" i="1" s="1"/>
  <c r="J17599" i="1" a="1"/>
  <c r="J17599" i="1" s="1"/>
  <c r="J17600" i="1" a="1"/>
  <c r="J17600" i="1" s="1"/>
  <c r="J17601" i="1" a="1"/>
  <c r="J17601" i="1" s="1"/>
  <c r="J17602" i="1" a="1"/>
  <c r="J17602" i="1" s="1"/>
  <c r="J17603" i="1" a="1"/>
  <c r="J17603" i="1" s="1"/>
  <c r="J17604" i="1" a="1"/>
  <c r="J17604" i="1" s="1"/>
  <c r="J17605" i="1" a="1"/>
  <c r="J17605" i="1" s="1"/>
  <c r="J17606" i="1" a="1"/>
  <c r="J17606" i="1" s="1"/>
  <c r="J17607" i="1" a="1"/>
  <c r="J17607" i="1" s="1"/>
  <c r="J17608" i="1" a="1"/>
  <c r="J17608" i="1" s="1"/>
  <c r="J17609" i="1" a="1"/>
  <c r="J17609" i="1" s="1"/>
  <c r="J17610" i="1" a="1"/>
  <c r="J17610" i="1" s="1"/>
  <c r="J17611" i="1" a="1"/>
  <c r="J17611" i="1" s="1"/>
  <c r="J17612" i="1" a="1"/>
  <c r="J17612" i="1" s="1"/>
  <c r="J17613" i="1" a="1"/>
  <c r="J17613" i="1" s="1"/>
  <c r="J17614" i="1" a="1"/>
  <c r="J17614" i="1" s="1"/>
  <c r="J17615" i="1" a="1"/>
  <c r="J17615" i="1" s="1"/>
  <c r="J17616" i="1" a="1"/>
  <c r="J17616" i="1" s="1"/>
  <c r="J17617" i="1" a="1"/>
  <c r="J17617" i="1" s="1"/>
  <c r="J17618" i="1" a="1"/>
  <c r="J17618" i="1" s="1"/>
  <c r="J17619" i="1" a="1"/>
  <c r="J17619" i="1" s="1"/>
  <c r="J17620" i="1" a="1"/>
  <c r="J17620" i="1" s="1"/>
  <c r="J17621" i="1" a="1"/>
  <c r="J17621" i="1" s="1"/>
  <c r="J17622" i="1" a="1"/>
  <c r="J17622" i="1" s="1"/>
  <c r="J17623" i="1" a="1"/>
  <c r="J17623" i="1" s="1"/>
  <c r="J17624" i="1" a="1"/>
  <c r="J17624" i="1" s="1"/>
  <c r="J17625" i="1" a="1"/>
  <c r="J17625" i="1" s="1"/>
  <c r="J17626" i="1" a="1"/>
  <c r="J17626" i="1" s="1"/>
  <c r="J17627" i="1" a="1"/>
  <c r="J17627" i="1" s="1"/>
  <c r="J17628" i="1" a="1"/>
  <c r="J17628" i="1" s="1"/>
  <c r="J17629" i="1" a="1"/>
  <c r="J17629" i="1" s="1"/>
  <c r="J17630" i="1" a="1"/>
  <c r="J17630" i="1" s="1"/>
  <c r="J17631" i="1" a="1"/>
  <c r="J17631" i="1" s="1"/>
  <c r="J17632" i="1" a="1"/>
  <c r="J17632" i="1" s="1"/>
  <c r="J17633" i="1" a="1"/>
  <c r="J17633" i="1" s="1"/>
  <c r="J17634" i="1" a="1"/>
  <c r="J17634" i="1" s="1"/>
  <c r="J17635" i="1" a="1"/>
  <c r="J17635" i="1" s="1"/>
  <c r="J17636" i="1" a="1"/>
  <c r="J17636" i="1" s="1"/>
  <c r="J17637" i="1" a="1"/>
  <c r="J17637" i="1" s="1"/>
  <c r="J17638" i="1" a="1"/>
  <c r="J17638" i="1" s="1"/>
  <c r="J17639" i="1" a="1"/>
  <c r="J17639" i="1" s="1"/>
  <c r="J17640" i="1" a="1"/>
  <c r="J17640" i="1" s="1"/>
  <c r="J17641" i="1" a="1"/>
  <c r="J17641" i="1" s="1"/>
  <c r="J17642" i="1" a="1"/>
  <c r="J17642" i="1" s="1"/>
  <c r="J17643" i="1" a="1"/>
  <c r="J17643" i="1" s="1"/>
  <c r="J17644" i="1" a="1"/>
  <c r="J17644" i="1" s="1"/>
  <c r="J17645" i="1" a="1"/>
  <c r="J17645" i="1" s="1"/>
  <c r="J17646" i="1" a="1"/>
  <c r="J17646" i="1" s="1"/>
  <c r="J17647" i="1" a="1"/>
  <c r="J17647" i="1" s="1"/>
  <c r="J17648" i="1" a="1"/>
  <c r="J17648" i="1" s="1"/>
  <c r="J17649" i="1" a="1"/>
  <c r="J17649" i="1" s="1"/>
  <c r="J17650" i="1" a="1"/>
  <c r="J17650" i="1" s="1"/>
  <c r="J17651" i="1" a="1"/>
  <c r="J17651" i="1" s="1"/>
  <c r="J17652" i="1" a="1"/>
  <c r="J17652" i="1" s="1"/>
  <c r="J17653" i="1" a="1"/>
  <c r="J17653" i="1" s="1"/>
  <c r="J17654" i="1" a="1"/>
  <c r="J17654" i="1" s="1"/>
  <c r="J17655" i="1" a="1"/>
  <c r="J17655" i="1" s="1"/>
  <c r="J17656" i="1" a="1"/>
  <c r="J17656" i="1" s="1"/>
  <c r="J17657" i="1" a="1"/>
  <c r="J17657" i="1" s="1"/>
  <c r="J17658" i="1" a="1"/>
  <c r="J17658" i="1" s="1"/>
  <c r="J17659" i="1" a="1"/>
  <c r="J17659" i="1" s="1"/>
  <c r="J17660" i="1" a="1"/>
  <c r="J17660" i="1" s="1"/>
  <c r="J17661" i="1" a="1"/>
  <c r="J17661" i="1" s="1"/>
  <c r="J17662" i="1" a="1"/>
  <c r="J17662" i="1" s="1"/>
  <c r="J17663" i="1" a="1"/>
  <c r="J17663" i="1" s="1"/>
  <c r="J17664" i="1" a="1"/>
  <c r="J17664" i="1" s="1"/>
  <c r="J17665" i="1" a="1"/>
  <c r="J17665" i="1" s="1"/>
  <c r="J17666" i="1" a="1"/>
  <c r="J17666" i="1" s="1"/>
  <c r="J17667" i="1" a="1"/>
  <c r="J17667" i="1" s="1"/>
  <c r="J17668" i="1" a="1"/>
  <c r="J17668" i="1" s="1"/>
  <c r="J17669" i="1" a="1"/>
  <c r="J17669" i="1" s="1"/>
  <c r="J17670" i="1" a="1"/>
  <c r="J17670" i="1" s="1"/>
  <c r="J17671" i="1" a="1"/>
  <c r="J17671" i="1" s="1"/>
  <c r="J17672" i="1" a="1"/>
  <c r="J17672" i="1" s="1"/>
  <c r="J17673" i="1" a="1"/>
  <c r="J17673" i="1" s="1"/>
  <c r="J17674" i="1" a="1"/>
  <c r="J17674" i="1" s="1"/>
  <c r="J17675" i="1" a="1"/>
  <c r="J17675" i="1" s="1"/>
  <c r="J17676" i="1" a="1"/>
  <c r="J17676" i="1" s="1"/>
  <c r="J17677" i="1" a="1"/>
  <c r="J17677" i="1" s="1"/>
  <c r="J17678" i="1" a="1"/>
  <c r="J17678" i="1" s="1"/>
  <c r="J17679" i="1" a="1"/>
  <c r="J17679" i="1" s="1"/>
  <c r="J17680" i="1" a="1"/>
  <c r="J17680" i="1" s="1"/>
  <c r="J17681" i="1" a="1"/>
  <c r="J17681" i="1" s="1"/>
  <c r="J17682" i="1" a="1"/>
  <c r="J17682" i="1" s="1"/>
  <c r="J17683" i="1" a="1"/>
  <c r="J17683" i="1" s="1"/>
  <c r="J17684" i="1" a="1"/>
  <c r="J17684" i="1" s="1"/>
  <c r="J17685" i="1" a="1"/>
  <c r="J17685" i="1" s="1"/>
  <c r="J17686" i="1" a="1"/>
  <c r="J17686" i="1" s="1"/>
  <c r="J17687" i="1" a="1"/>
  <c r="J17687" i="1" s="1"/>
  <c r="J17688" i="1" a="1"/>
  <c r="J17688" i="1" s="1"/>
  <c r="J17689" i="1" a="1"/>
  <c r="J17689" i="1" s="1"/>
  <c r="J17690" i="1" a="1"/>
  <c r="J17690" i="1" s="1"/>
  <c r="J17691" i="1" a="1"/>
  <c r="J17691" i="1" s="1"/>
  <c r="J17692" i="1" a="1"/>
  <c r="J17692" i="1" s="1"/>
  <c r="J17693" i="1" a="1"/>
  <c r="J17693" i="1" s="1"/>
  <c r="J17694" i="1" a="1"/>
  <c r="J17694" i="1" s="1"/>
  <c r="J17695" i="1" a="1"/>
  <c r="J17695" i="1" s="1"/>
  <c r="J17696" i="1" a="1"/>
  <c r="J17696" i="1" s="1"/>
  <c r="J17697" i="1" a="1"/>
  <c r="J17697" i="1" s="1"/>
  <c r="J17698" i="1" a="1"/>
  <c r="J17698" i="1" s="1"/>
  <c r="J17699" i="1" a="1"/>
  <c r="J17699" i="1" s="1"/>
  <c r="J17700" i="1" a="1"/>
  <c r="J17700" i="1" s="1"/>
  <c r="J17701" i="1" a="1"/>
  <c r="J17701" i="1" s="1"/>
  <c r="J17702" i="1" a="1"/>
  <c r="J17702" i="1" s="1"/>
  <c r="J17703" i="1" a="1"/>
  <c r="J17703" i="1" s="1"/>
  <c r="J17704" i="1" a="1"/>
  <c r="J17704" i="1" s="1"/>
  <c r="J17705" i="1" a="1"/>
  <c r="J17705" i="1" s="1"/>
  <c r="J17706" i="1" a="1"/>
  <c r="J17706" i="1" s="1"/>
  <c r="J17707" i="1" a="1"/>
  <c r="J17707" i="1" s="1"/>
  <c r="J17708" i="1" a="1"/>
  <c r="J17708" i="1" s="1"/>
  <c r="J17709" i="1" a="1"/>
  <c r="J17709" i="1" s="1"/>
  <c r="J17710" i="1" a="1"/>
  <c r="J17710" i="1" s="1"/>
  <c r="J17711" i="1" a="1"/>
  <c r="J17711" i="1" s="1"/>
  <c r="J17712" i="1" a="1"/>
  <c r="J17712" i="1" s="1"/>
  <c r="J17713" i="1" a="1"/>
  <c r="J17713" i="1" s="1"/>
  <c r="J17714" i="1" a="1"/>
  <c r="J17714" i="1" s="1"/>
  <c r="J17715" i="1" a="1"/>
  <c r="J17715" i="1" s="1"/>
  <c r="J17716" i="1" a="1"/>
  <c r="J17716" i="1" s="1"/>
  <c r="J17717" i="1" a="1"/>
  <c r="J17717" i="1" s="1"/>
  <c r="J17718" i="1" a="1"/>
  <c r="J17718" i="1" s="1"/>
  <c r="J17719" i="1" a="1"/>
  <c r="J17719" i="1" s="1"/>
  <c r="J17720" i="1" a="1"/>
  <c r="J17720" i="1" s="1"/>
  <c r="J17721" i="1" a="1"/>
  <c r="J17721" i="1" s="1"/>
  <c r="J17722" i="1" a="1"/>
  <c r="J17722" i="1" s="1"/>
  <c r="J17723" i="1" a="1"/>
  <c r="J17723" i="1" s="1"/>
  <c r="J17724" i="1" a="1"/>
  <c r="J17724" i="1" s="1"/>
  <c r="J17725" i="1" a="1"/>
  <c r="J17725" i="1" s="1"/>
  <c r="J17726" i="1" a="1"/>
  <c r="J17726" i="1" s="1"/>
  <c r="J17727" i="1" a="1"/>
  <c r="J17727" i="1" s="1"/>
  <c r="J17728" i="1" a="1"/>
  <c r="J17728" i="1" s="1"/>
  <c r="J17729" i="1" a="1"/>
  <c r="J17729" i="1" s="1"/>
  <c r="J17730" i="1" a="1"/>
  <c r="J17730" i="1" s="1"/>
  <c r="J17731" i="1" a="1"/>
  <c r="J17731" i="1" s="1"/>
  <c r="J17732" i="1" a="1"/>
  <c r="J17732" i="1" s="1"/>
  <c r="J17733" i="1" a="1"/>
  <c r="J17733" i="1" s="1"/>
  <c r="J17734" i="1" a="1"/>
  <c r="J17734" i="1" s="1"/>
  <c r="J17735" i="1" a="1"/>
  <c r="J17735" i="1" s="1"/>
  <c r="J17736" i="1" a="1"/>
  <c r="J17736" i="1" s="1"/>
  <c r="J17737" i="1" a="1"/>
  <c r="J17737" i="1" s="1"/>
  <c r="J17738" i="1" a="1"/>
  <c r="J17738" i="1" s="1"/>
  <c r="J17739" i="1" a="1"/>
  <c r="J17739" i="1" s="1"/>
  <c r="J17740" i="1" a="1"/>
  <c r="J17740" i="1" s="1"/>
  <c r="J17741" i="1" a="1"/>
  <c r="J17741" i="1" s="1"/>
  <c r="J17742" i="1" a="1"/>
  <c r="J17742" i="1" s="1"/>
  <c r="J17743" i="1" a="1"/>
  <c r="J17743" i="1" s="1"/>
  <c r="J17744" i="1" a="1"/>
  <c r="J17744" i="1" s="1"/>
  <c r="J17745" i="1" a="1"/>
  <c r="J17745" i="1" s="1"/>
  <c r="J17746" i="1" a="1"/>
  <c r="J17746" i="1" s="1"/>
  <c r="J17747" i="1" a="1"/>
  <c r="J17747" i="1" s="1"/>
  <c r="J17748" i="1" a="1"/>
  <c r="J17748" i="1" s="1"/>
  <c r="J17749" i="1" a="1"/>
  <c r="J17749" i="1" s="1"/>
  <c r="J17750" i="1" a="1"/>
  <c r="J17750" i="1" s="1"/>
  <c r="J17751" i="1" a="1"/>
  <c r="J17751" i="1" s="1"/>
  <c r="J17752" i="1" a="1"/>
  <c r="J17752" i="1" s="1"/>
  <c r="J17753" i="1" a="1"/>
  <c r="J17753" i="1" s="1"/>
  <c r="J17754" i="1" a="1"/>
  <c r="J17754" i="1" s="1"/>
  <c r="J17755" i="1" a="1"/>
  <c r="J17755" i="1" s="1"/>
  <c r="J17756" i="1" a="1"/>
  <c r="J17756" i="1" s="1"/>
  <c r="J17757" i="1" a="1"/>
  <c r="J17757" i="1" s="1"/>
  <c r="J17758" i="1" a="1"/>
  <c r="J17758" i="1" s="1"/>
  <c r="J17759" i="1" a="1"/>
  <c r="J17759" i="1" s="1"/>
  <c r="J17760" i="1" a="1"/>
  <c r="J17760" i="1" s="1"/>
  <c r="J17761" i="1" a="1"/>
  <c r="J17761" i="1" s="1"/>
  <c r="J17762" i="1" a="1"/>
  <c r="J17762" i="1" s="1"/>
  <c r="J17763" i="1" a="1"/>
  <c r="J17763" i="1" s="1"/>
  <c r="J17764" i="1" a="1"/>
  <c r="J17764" i="1" s="1"/>
  <c r="J17765" i="1" a="1"/>
  <c r="J17765" i="1" s="1"/>
  <c r="J17766" i="1" a="1"/>
  <c r="J17766" i="1" s="1"/>
  <c r="J17767" i="1" a="1"/>
  <c r="J17767" i="1" s="1"/>
  <c r="J17768" i="1" a="1"/>
  <c r="J17768" i="1" s="1"/>
  <c r="J17769" i="1" a="1"/>
  <c r="J17769" i="1" s="1"/>
  <c r="J17770" i="1" a="1"/>
  <c r="J17770" i="1" s="1"/>
  <c r="J17771" i="1" a="1"/>
  <c r="J17771" i="1" s="1"/>
  <c r="J17772" i="1" a="1"/>
  <c r="J17772" i="1" s="1"/>
  <c r="J17773" i="1" a="1"/>
  <c r="J17773" i="1" s="1"/>
  <c r="J17774" i="1" a="1"/>
  <c r="J17774" i="1" s="1"/>
  <c r="J17775" i="1" a="1"/>
  <c r="J17775" i="1" s="1"/>
  <c r="J17776" i="1" a="1"/>
  <c r="J17776" i="1" s="1"/>
  <c r="J17777" i="1" a="1"/>
  <c r="J17777" i="1" s="1"/>
  <c r="J17778" i="1" a="1"/>
  <c r="J17778" i="1" s="1"/>
  <c r="J17779" i="1" a="1"/>
  <c r="J17779" i="1" s="1"/>
  <c r="J17780" i="1" a="1"/>
  <c r="J17780" i="1" s="1"/>
  <c r="J17781" i="1" a="1"/>
  <c r="J17781" i="1" s="1"/>
  <c r="J17782" i="1" a="1"/>
  <c r="J17782" i="1" s="1"/>
  <c r="J17783" i="1" a="1"/>
  <c r="J17783" i="1" s="1"/>
  <c r="J17784" i="1" a="1"/>
  <c r="J17784" i="1" s="1"/>
  <c r="J17785" i="1" a="1"/>
  <c r="J17785" i="1" s="1"/>
  <c r="J17786" i="1" a="1"/>
  <c r="J17786" i="1" s="1"/>
  <c r="J17787" i="1" a="1"/>
  <c r="J17787" i="1" s="1"/>
  <c r="J17788" i="1" a="1"/>
  <c r="J17788" i="1" s="1"/>
  <c r="J17789" i="1" a="1"/>
  <c r="J17789" i="1" s="1"/>
  <c r="J17790" i="1" a="1"/>
  <c r="J17790" i="1" s="1"/>
  <c r="J17791" i="1" a="1"/>
  <c r="J17791" i="1" s="1"/>
  <c r="J17792" i="1" a="1"/>
  <c r="J17792" i="1" s="1"/>
  <c r="J17793" i="1" a="1"/>
  <c r="J17793" i="1" s="1"/>
  <c r="J17794" i="1" a="1"/>
  <c r="J17794" i="1" s="1"/>
  <c r="J17795" i="1" a="1"/>
  <c r="J17795" i="1" s="1"/>
  <c r="J17796" i="1" a="1"/>
  <c r="J17796" i="1" s="1"/>
  <c r="J17797" i="1" a="1"/>
  <c r="J17797" i="1" s="1"/>
  <c r="J17798" i="1" a="1"/>
  <c r="J17798" i="1" s="1"/>
  <c r="J17799" i="1" a="1"/>
  <c r="J17799" i="1" s="1"/>
  <c r="J17800" i="1" a="1"/>
  <c r="J17800" i="1" s="1"/>
  <c r="J17801" i="1" a="1"/>
  <c r="J17801" i="1" s="1"/>
  <c r="J17802" i="1" a="1"/>
  <c r="J17802" i="1" s="1"/>
  <c r="J17803" i="1" a="1"/>
  <c r="J17803" i="1" s="1"/>
  <c r="J17804" i="1" a="1"/>
  <c r="J17804" i="1" s="1"/>
  <c r="J17805" i="1" a="1"/>
  <c r="J17805" i="1" s="1"/>
  <c r="J17806" i="1" a="1"/>
  <c r="J17806" i="1" s="1"/>
  <c r="J17807" i="1" a="1"/>
  <c r="J17807" i="1" s="1"/>
  <c r="J17808" i="1" a="1"/>
  <c r="J17808" i="1" s="1"/>
  <c r="J17809" i="1" a="1"/>
  <c r="J17809" i="1" s="1"/>
  <c r="J17810" i="1" a="1"/>
  <c r="J17810" i="1" s="1"/>
  <c r="J17811" i="1" a="1"/>
  <c r="J17811" i="1" s="1"/>
  <c r="J17812" i="1" a="1"/>
  <c r="J17812" i="1" s="1"/>
  <c r="J17813" i="1" a="1"/>
  <c r="J17813" i="1" s="1"/>
  <c r="J17814" i="1" a="1"/>
  <c r="J17814" i="1" s="1"/>
  <c r="J17815" i="1" a="1"/>
  <c r="J17815" i="1" s="1"/>
  <c r="J17816" i="1" a="1"/>
  <c r="J17816" i="1" s="1"/>
  <c r="J17817" i="1" a="1"/>
  <c r="J17817" i="1" s="1"/>
  <c r="J17818" i="1" a="1"/>
  <c r="J17818" i="1" s="1"/>
  <c r="J17819" i="1" a="1"/>
  <c r="J17819" i="1" s="1"/>
  <c r="J17820" i="1" a="1"/>
  <c r="J17820" i="1" s="1"/>
  <c r="J17821" i="1" a="1"/>
  <c r="J17821" i="1" s="1"/>
  <c r="J17822" i="1" a="1"/>
  <c r="J17822" i="1" s="1"/>
  <c r="J17823" i="1" a="1"/>
  <c r="J17823" i="1" s="1"/>
  <c r="J17824" i="1" a="1"/>
  <c r="J17824" i="1" s="1"/>
  <c r="J17825" i="1" a="1"/>
  <c r="J17825" i="1" s="1"/>
  <c r="J17826" i="1" a="1"/>
  <c r="J17826" i="1" s="1"/>
  <c r="J17827" i="1" a="1"/>
  <c r="J17827" i="1" s="1"/>
  <c r="J17828" i="1" a="1"/>
  <c r="J17828" i="1" s="1"/>
  <c r="J17829" i="1" a="1"/>
  <c r="J17829" i="1" s="1"/>
  <c r="J17830" i="1" a="1"/>
  <c r="J17830" i="1" s="1"/>
  <c r="J17831" i="1" a="1"/>
  <c r="J17831" i="1" s="1"/>
  <c r="J17832" i="1" a="1"/>
  <c r="J17832" i="1" s="1"/>
  <c r="J17833" i="1" a="1"/>
  <c r="J17833" i="1" s="1"/>
  <c r="J17834" i="1" a="1"/>
  <c r="J17834" i="1" s="1"/>
  <c r="J17835" i="1" a="1"/>
  <c r="J17835" i="1" s="1"/>
  <c r="J17836" i="1" a="1"/>
  <c r="J17836" i="1" s="1"/>
  <c r="J17837" i="1" a="1"/>
  <c r="J17837" i="1" s="1"/>
  <c r="J17838" i="1" a="1"/>
  <c r="J17838" i="1" s="1"/>
  <c r="J17839" i="1" a="1"/>
  <c r="J17839" i="1" s="1"/>
  <c r="J17840" i="1" a="1"/>
  <c r="J17840" i="1" s="1"/>
  <c r="J17841" i="1" a="1"/>
  <c r="J17841" i="1" s="1"/>
  <c r="J17842" i="1" a="1"/>
  <c r="J17842" i="1" s="1"/>
  <c r="J17843" i="1" a="1"/>
  <c r="J17843" i="1" s="1"/>
  <c r="J17844" i="1" a="1"/>
  <c r="J17844" i="1" s="1"/>
  <c r="J17845" i="1" a="1"/>
  <c r="J17845" i="1" s="1"/>
  <c r="J17846" i="1" a="1"/>
  <c r="J17846" i="1" s="1"/>
  <c r="J17847" i="1" a="1"/>
  <c r="J17847" i="1" s="1"/>
  <c r="J17848" i="1" a="1"/>
  <c r="J17848" i="1" s="1"/>
  <c r="J17849" i="1" a="1"/>
  <c r="J17849" i="1" s="1"/>
  <c r="J17850" i="1" a="1"/>
  <c r="J17850" i="1" s="1"/>
  <c r="J17851" i="1" a="1"/>
  <c r="J17851" i="1" s="1"/>
  <c r="J17852" i="1" a="1"/>
  <c r="J17852" i="1" s="1"/>
  <c r="J17853" i="1" a="1"/>
  <c r="J17853" i="1" s="1"/>
  <c r="J17854" i="1" a="1"/>
  <c r="J17854" i="1" s="1"/>
  <c r="J17855" i="1" a="1"/>
  <c r="J17855" i="1" s="1"/>
  <c r="J17856" i="1" a="1"/>
  <c r="J17856" i="1" s="1"/>
  <c r="J17857" i="1" a="1"/>
  <c r="J17857" i="1" s="1"/>
  <c r="J17858" i="1" a="1"/>
  <c r="J17858" i="1" s="1"/>
  <c r="J17859" i="1" a="1"/>
  <c r="J17859" i="1" s="1"/>
  <c r="J17860" i="1" a="1"/>
  <c r="J17860" i="1" s="1"/>
  <c r="J17861" i="1" a="1"/>
  <c r="J17861" i="1" s="1"/>
  <c r="J17862" i="1" a="1"/>
  <c r="J17862" i="1" s="1"/>
  <c r="J17863" i="1" a="1"/>
  <c r="J17863" i="1" s="1"/>
  <c r="J17864" i="1" a="1"/>
  <c r="J17864" i="1" s="1"/>
  <c r="J17865" i="1" a="1"/>
  <c r="J17865" i="1" s="1"/>
  <c r="J17866" i="1" a="1"/>
  <c r="J17866" i="1" s="1"/>
  <c r="J17867" i="1" a="1"/>
  <c r="J17867" i="1" s="1"/>
  <c r="J17868" i="1" a="1"/>
  <c r="J17868" i="1" s="1"/>
  <c r="J17869" i="1" a="1"/>
  <c r="J17869" i="1" s="1"/>
  <c r="J17870" i="1" a="1"/>
  <c r="J17870" i="1" s="1"/>
  <c r="J17871" i="1" a="1"/>
  <c r="J17871" i="1" s="1"/>
  <c r="J17872" i="1" a="1"/>
  <c r="J17872" i="1" s="1"/>
  <c r="J17873" i="1" a="1"/>
  <c r="J17873" i="1" s="1"/>
  <c r="J17874" i="1" a="1"/>
  <c r="J17874" i="1" s="1"/>
  <c r="J17875" i="1" a="1"/>
  <c r="J17875" i="1" s="1"/>
  <c r="J17876" i="1" a="1"/>
  <c r="J17876" i="1" s="1"/>
  <c r="J17877" i="1" a="1"/>
  <c r="J17877" i="1" s="1"/>
  <c r="J17878" i="1" a="1"/>
  <c r="J17878" i="1" s="1"/>
  <c r="J17879" i="1" a="1"/>
  <c r="J17879" i="1" s="1"/>
  <c r="J17880" i="1" a="1"/>
  <c r="J17880" i="1" s="1"/>
  <c r="J17881" i="1" a="1"/>
  <c r="J17881" i="1" s="1"/>
  <c r="J17882" i="1" a="1"/>
  <c r="J17882" i="1" s="1"/>
  <c r="J17883" i="1" a="1"/>
  <c r="J17883" i="1" s="1"/>
  <c r="J17884" i="1" a="1"/>
  <c r="J17884" i="1" s="1"/>
  <c r="J17885" i="1" a="1"/>
  <c r="J17885" i="1" s="1"/>
  <c r="J17886" i="1" a="1"/>
  <c r="J17886" i="1" s="1"/>
  <c r="J17887" i="1" a="1"/>
  <c r="J17887" i="1" s="1"/>
  <c r="J17888" i="1" a="1"/>
  <c r="J17888" i="1" s="1"/>
  <c r="J17889" i="1" a="1"/>
  <c r="J17889" i="1" s="1"/>
  <c r="J17890" i="1" a="1"/>
  <c r="J17890" i="1" s="1"/>
  <c r="J17891" i="1" a="1"/>
  <c r="J17891" i="1" s="1"/>
  <c r="J17892" i="1" a="1"/>
  <c r="J17892" i="1" s="1"/>
  <c r="J17893" i="1" a="1"/>
  <c r="J17893" i="1" s="1"/>
  <c r="J17894" i="1" a="1"/>
  <c r="J17894" i="1" s="1"/>
  <c r="J17895" i="1" a="1"/>
  <c r="J17895" i="1" s="1"/>
  <c r="J17896" i="1" a="1"/>
  <c r="J17896" i="1" s="1"/>
  <c r="J17897" i="1" a="1"/>
  <c r="J17897" i="1" s="1"/>
  <c r="J17898" i="1" a="1"/>
  <c r="J17898" i="1" s="1"/>
  <c r="J17899" i="1" a="1"/>
  <c r="J17899" i="1" s="1"/>
  <c r="J17900" i="1" a="1"/>
  <c r="J17900" i="1" s="1"/>
  <c r="J17901" i="1" a="1"/>
  <c r="J17901" i="1" s="1"/>
  <c r="J17902" i="1" a="1"/>
  <c r="J17902" i="1" s="1"/>
  <c r="J17903" i="1" a="1"/>
  <c r="J17903" i="1" s="1"/>
  <c r="J17904" i="1" a="1"/>
  <c r="J17904" i="1" s="1"/>
  <c r="J17905" i="1" a="1"/>
  <c r="J17905" i="1" s="1"/>
  <c r="J17906" i="1" a="1"/>
  <c r="J17906" i="1" s="1"/>
  <c r="J17907" i="1" a="1"/>
  <c r="J17907" i="1" s="1"/>
  <c r="J17908" i="1" a="1"/>
  <c r="J17908" i="1" s="1"/>
  <c r="J17909" i="1" a="1"/>
  <c r="J17909" i="1" s="1"/>
  <c r="J17910" i="1" a="1"/>
  <c r="J17910" i="1" s="1"/>
  <c r="J17911" i="1" a="1"/>
  <c r="J17911" i="1" s="1"/>
  <c r="J17912" i="1" a="1"/>
  <c r="J17912" i="1" s="1"/>
  <c r="J17913" i="1" a="1"/>
  <c r="J17913" i="1" s="1"/>
  <c r="J17914" i="1" a="1"/>
  <c r="J17914" i="1" s="1"/>
  <c r="J17915" i="1" a="1"/>
  <c r="J17915" i="1" s="1"/>
  <c r="J17916" i="1" a="1"/>
  <c r="J17916" i="1" s="1"/>
  <c r="J17917" i="1" a="1"/>
  <c r="J17917" i="1" s="1"/>
  <c r="J17918" i="1" a="1"/>
  <c r="J17918" i="1" s="1"/>
  <c r="J17919" i="1" a="1"/>
  <c r="J17919" i="1" s="1"/>
  <c r="J17920" i="1" a="1"/>
  <c r="J17920" i="1" s="1"/>
  <c r="J17921" i="1" a="1"/>
  <c r="J17921" i="1" s="1"/>
  <c r="J17922" i="1" a="1"/>
  <c r="J17922" i="1" s="1"/>
  <c r="J17923" i="1" a="1"/>
  <c r="J17923" i="1" s="1"/>
  <c r="J17924" i="1" a="1"/>
  <c r="J17924" i="1" s="1"/>
  <c r="J17925" i="1" a="1"/>
  <c r="J17925" i="1" s="1"/>
  <c r="J17926" i="1" a="1"/>
  <c r="J17926" i="1" s="1"/>
  <c r="J17927" i="1" a="1"/>
  <c r="J17927" i="1" s="1"/>
  <c r="J17928" i="1" a="1"/>
  <c r="J17928" i="1" s="1"/>
  <c r="J17929" i="1" a="1"/>
  <c r="J17929" i="1" s="1"/>
  <c r="J17930" i="1" a="1"/>
  <c r="J17930" i="1" s="1"/>
  <c r="J17931" i="1" a="1"/>
  <c r="J17931" i="1" s="1"/>
  <c r="J17932" i="1" a="1"/>
  <c r="J17932" i="1" s="1"/>
  <c r="J17933" i="1" a="1"/>
  <c r="J17933" i="1" s="1"/>
  <c r="J17934" i="1" a="1"/>
  <c r="J17934" i="1" s="1"/>
  <c r="J17935" i="1" a="1"/>
  <c r="J17935" i="1" s="1"/>
  <c r="J17936" i="1" a="1"/>
  <c r="J17936" i="1" s="1"/>
  <c r="J17937" i="1" a="1"/>
  <c r="J17937" i="1" s="1"/>
  <c r="J17938" i="1" a="1"/>
  <c r="J17938" i="1" s="1"/>
  <c r="J17939" i="1" a="1"/>
  <c r="J17939" i="1" s="1"/>
  <c r="J17940" i="1" a="1"/>
  <c r="J17940" i="1" s="1"/>
  <c r="J17941" i="1" a="1"/>
  <c r="J17941" i="1" s="1"/>
  <c r="J17942" i="1" a="1"/>
  <c r="J17942" i="1" s="1"/>
  <c r="J17943" i="1" a="1"/>
  <c r="J17943" i="1" s="1"/>
  <c r="J17944" i="1" a="1"/>
  <c r="J17944" i="1" s="1"/>
  <c r="J17945" i="1" a="1"/>
  <c r="J17945" i="1" s="1"/>
  <c r="J17946" i="1" a="1"/>
  <c r="J17946" i="1" s="1"/>
  <c r="J17947" i="1" a="1"/>
  <c r="J17947" i="1" s="1"/>
  <c r="J17948" i="1" a="1"/>
  <c r="J17948" i="1" s="1"/>
  <c r="J17949" i="1" a="1"/>
  <c r="J17949" i="1" s="1"/>
  <c r="J17950" i="1" a="1"/>
  <c r="J17950" i="1" s="1"/>
  <c r="J17951" i="1" a="1"/>
  <c r="J17951" i="1" s="1"/>
  <c r="J17952" i="1" a="1"/>
  <c r="J17952" i="1" s="1"/>
  <c r="J17953" i="1" a="1"/>
  <c r="J17953" i="1" s="1"/>
  <c r="J17954" i="1" a="1"/>
  <c r="J17954" i="1" s="1"/>
  <c r="J17955" i="1" a="1"/>
  <c r="J17955" i="1" s="1"/>
  <c r="J17956" i="1" a="1"/>
  <c r="J17956" i="1" s="1"/>
  <c r="J17957" i="1" a="1"/>
  <c r="J17957" i="1" s="1"/>
  <c r="J17958" i="1" a="1"/>
  <c r="J17958" i="1" s="1"/>
  <c r="J17959" i="1" a="1"/>
  <c r="J17959" i="1" s="1"/>
  <c r="J17960" i="1" a="1"/>
  <c r="J17960" i="1" s="1"/>
  <c r="J17961" i="1" a="1"/>
  <c r="J17961" i="1" s="1"/>
  <c r="J17962" i="1" a="1"/>
  <c r="J17962" i="1" s="1"/>
  <c r="J17963" i="1" a="1"/>
  <c r="J17963" i="1" s="1"/>
  <c r="J17964" i="1" a="1"/>
  <c r="J17964" i="1" s="1"/>
  <c r="J17965" i="1" a="1"/>
  <c r="J17965" i="1" s="1"/>
  <c r="J17966" i="1" a="1"/>
  <c r="J17966" i="1" s="1"/>
  <c r="J17967" i="1" a="1"/>
  <c r="J17967" i="1" s="1"/>
  <c r="J17968" i="1" a="1"/>
  <c r="J17968" i="1" s="1"/>
  <c r="J17969" i="1" a="1"/>
  <c r="J17969" i="1" s="1"/>
  <c r="J17970" i="1" a="1"/>
  <c r="J17970" i="1" s="1"/>
  <c r="J17971" i="1" a="1"/>
  <c r="J17971" i="1" s="1"/>
  <c r="J17972" i="1" a="1"/>
  <c r="J17972" i="1" s="1"/>
  <c r="J17973" i="1" a="1"/>
  <c r="J17973" i="1" s="1"/>
  <c r="J17974" i="1" a="1"/>
  <c r="J17974" i="1" s="1"/>
  <c r="J17975" i="1" a="1"/>
  <c r="J17975" i="1" s="1"/>
  <c r="J17976" i="1" a="1"/>
  <c r="J17976" i="1" s="1"/>
  <c r="J17977" i="1" a="1"/>
  <c r="J17977" i="1" s="1"/>
  <c r="J17978" i="1" a="1"/>
  <c r="J17978" i="1" s="1"/>
  <c r="J17979" i="1" a="1"/>
  <c r="J17979" i="1" s="1"/>
  <c r="J17980" i="1" a="1"/>
  <c r="J17980" i="1" s="1"/>
  <c r="J17981" i="1" a="1"/>
  <c r="J17981" i="1" s="1"/>
  <c r="J17982" i="1" a="1"/>
  <c r="J17982" i="1" s="1"/>
  <c r="J17983" i="1" a="1"/>
  <c r="J17983" i="1" s="1"/>
  <c r="J17984" i="1" a="1"/>
  <c r="J17984" i="1" s="1"/>
  <c r="J17985" i="1" a="1"/>
  <c r="J17985" i="1" s="1"/>
  <c r="J17986" i="1" a="1"/>
  <c r="J17986" i="1" s="1"/>
  <c r="J17987" i="1" a="1"/>
  <c r="J17987" i="1" s="1"/>
  <c r="J17988" i="1" a="1"/>
  <c r="J17988" i="1" s="1"/>
  <c r="J17989" i="1" a="1"/>
  <c r="J17989" i="1" s="1"/>
  <c r="J17990" i="1" a="1"/>
  <c r="J17990" i="1" s="1"/>
  <c r="J17991" i="1" a="1"/>
  <c r="J17991" i="1" s="1"/>
  <c r="J17992" i="1" a="1"/>
  <c r="J17992" i="1" s="1"/>
  <c r="J17993" i="1" a="1"/>
  <c r="J17993" i="1" s="1"/>
  <c r="J17994" i="1" a="1"/>
  <c r="J17994" i="1" s="1"/>
  <c r="J17995" i="1" a="1"/>
  <c r="J17995" i="1" s="1"/>
  <c r="J17996" i="1" a="1"/>
  <c r="J17996" i="1" s="1"/>
  <c r="J17997" i="1" a="1"/>
  <c r="J17997" i="1" s="1"/>
  <c r="J17998" i="1" a="1"/>
  <c r="J17998" i="1" s="1"/>
  <c r="J17999" i="1" a="1"/>
  <c r="J17999" i="1" s="1"/>
  <c r="J18000" i="1" a="1"/>
  <c r="J18000" i="1" s="1"/>
  <c r="J18001" i="1" a="1"/>
  <c r="J18001" i="1" s="1"/>
  <c r="J18002" i="1" a="1"/>
  <c r="J18002" i="1" s="1"/>
  <c r="J18003" i="1" a="1"/>
  <c r="J18003" i="1" s="1"/>
  <c r="J18004" i="1" a="1"/>
  <c r="J18004" i="1" s="1"/>
  <c r="J18005" i="1" a="1"/>
  <c r="J18005" i="1" s="1"/>
  <c r="J18006" i="1" a="1"/>
  <c r="J18006" i="1" s="1"/>
  <c r="J18007" i="1" a="1"/>
  <c r="J18007" i="1" s="1"/>
  <c r="J18008" i="1" a="1"/>
  <c r="J18008" i="1" s="1"/>
  <c r="J18009" i="1" a="1"/>
  <c r="J18009" i="1" s="1"/>
  <c r="J18010" i="1" a="1"/>
  <c r="J18010" i="1" s="1"/>
  <c r="J18011" i="1" a="1"/>
  <c r="J18011" i="1" s="1"/>
  <c r="J18012" i="1" a="1"/>
  <c r="J18012" i="1" s="1"/>
  <c r="J18013" i="1" a="1"/>
  <c r="J18013" i="1" s="1"/>
  <c r="J18014" i="1" a="1"/>
  <c r="J18014" i="1" s="1"/>
  <c r="J18015" i="1" a="1"/>
  <c r="J18015" i="1" s="1"/>
  <c r="J18016" i="1" a="1"/>
  <c r="J18016" i="1" s="1"/>
  <c r="J18017" i="1" a="1"/>
  <c r="J18017" i="1" s="1"/>
  <c r="J18018" i="1" a="1"/>
  <c r="J18018" i="1" s="1"/>
  <c r="J18019" i="1" a="1"/>
  <c r="J18019" i="1" s="1"/>
  <c r="J18020" i="1" a="1"/>
  <c r="J18020" i="1" s="1"/>
  <c r="J18021" i="1" a="1"/>
  <c r="J18021" i="1" s="1"/>
  <c r="J18022" i="1" a="1"/>
  <c r="J18022" i="1" s="1"/>
  <c r="J18023" i="1" a="1"/>
  <c r="J18023" i="1" s="1"/>
  <c r="J18024" i="1" a="1"/>
  <c r="J18024" i="1" s="1"/>
  <c r="J18025" i="1" a="1"/>
  <c r="J18025" i="1" s="1"/>
  <c r="J18026" i="1" a="1"/>
  <c r="J18026" i="1" s="1"/>
  <c r="J18027" i="1" a="1"/>
  <c r="J18027" i="1" s="1"/>
  <c r="J18028" i="1" a="1"/>
  <c r="J18028" i="1" s="1"/>
  <c r="J18029" i="1" a="1"/>
  <c r="J18029" i="1" s="1"/>
  <c r="J18030" i="1" a="1"/>
  <c r="J18030" i="1" s="1"/>
  <c r="J18031" i="1" a="1"/>
  <c r="J18031" i="1" s="1"/>
  <c r="J18032" i="1" a="1"/>
  <c r="J18032" i="1" s="1"/>
  <c r="J18033" i="1" a="1"/>
  <c r="J18033" i="1" s="1"/>
  <c r="J18034" i="1" a="1"/>
  <c r="J18034" i="1" s="1"/>
  <c r="J18035" i="1" a="1"/>
  <c r="J18035" i="1" s="1"/>
  <c r="J18036" i="1" a="1"/>
  <c r="J18036" i="1" s="1"/>
  <c r="J18037" i="1" a="1"/>
  <c r="J18037" i="1" s="1"/>
  <c r="J18038" i="1" a="1"/>
  <c r="J18038" i="1" s="1"/>
  <c r="J18039" i="1" a="1"/>
  <c r="J18039" i="1" s="1"/>
  <c r="J18040" i="1" a="1"/>
  <c r="J18040" i="1" s="1"/>
  <c r="J18041" i="1" a="1"/>
  <c r="J18041" i="1" s="1"/>
  <c r="J18042" i="1" a="1"/>
  <c r="J18042" i="1" s="1"/>
  <c r="J18043" i="1" a="1"/>
  <c r="J18043" i="1" s="1"/>
  <c r="J18044" i="1" a="1"/>
  <c r="J18044" i="1" s="1"/>
  <c r="J18045" i="1" a="1"/>
  <c r="J18045" i="1" s="1"/>
  <c r="J18046" i="1" a="1"/>
  <c r="J18046" i="1" s="1"/>
  <c r="J18047" i="1" a="1"/>
  <c r="J18047" i="1" s="1"/>
  <c r="J18048" i="1" a="1"/>
  <c r="J18048" i="1" s="1"/>
  <c r="J18049" i="1" a="1"/>
  <c r="J18049" i="1" s="1"/>
  <c r="J18050" i="1" a="1"/>
  <c r="J18050" i="1" s="1"/>
  <c r="J18051" i="1" a="1"/>
  <c r="J18051" i="1" s="1"/>
  <c r="J18052" i="1" a="1"/>
  <c r="J18052" i="1" s="1"/>
  <c r="J18053" i="1" a="1"/>
  <c r="J18053" i="1" s="1"/>
  <c r="J18054" i="1" a="1"/>
  <c r="J18054" i="1" s="1"/>
  <c r="J18055" i="1" a="1"/>
  <c r="J18055" i="1" s="1"/>
  <c r="J18056" i="1" a="1"/>
  <c r="J18056" i="1" s="1"/>
  <c r="J18057" i="1" a="1"/>
  <c r="J18057" i="1" s="1"/>
  <c r="J18058" i="1" a="1"/>
  <c r="J18058" i="1" s="1"/>
  <c r="J18059" i="1" a="1"/>
  <c r="J18059" i="1" s="1"/>
  <c r="J18060" i="1" a="1"/>
  <c r="J18060" i="1" s="1"/>
  <c r="J18061" i="1" a="1"/>
  <c r="J18061" i="1" s="1"/>
  <c r="J18062" i="1" a="1"/>
  <c r="J18062" i="1" s="1"/>
  <c r="J18063" i="1" a="1"/>
  <c r="J18063" i="1" s="1"/>
  <c r="J18064" i="1" a="1"/>
  <c r="J18064" i="1" s="1"/>
  <c r="J18065" i="1" a="1"/>
  <c r="J18065" i="1" s="1"/>
  <c r="J18066" i="1" a="1"/>
  <c r="J18066" i="1" s="1"/>
  <c r="J18067" i="1" a="1"/>
  <c r="J18067" i="1" s="1"/>
  <c r="J18068" i="1" a="1"/>
  <c r="J18068" i="1" s="1"/>
  <c r="J18069" i="1" a="1"/>
  <c r="J18069" i="1" s="1"/>
  <c r="J18070" i="1" a="1"/>
  <c r="J18070" i="1" s="1"/>
  <c r="J18071" i="1" a="1"/>
  <c r="J18071" i="1" s="1"/>
  <c r="J18072" i="1" a="1"/>
  <c r="J18072" i="1" s="1"/>
  <c r="J18073" i="1" a="1"/>
  <c r="J18073" i="1" s="1"/>
  <c r="J18074" i="1" a="1"/>
  <c r="J18074" i="1" s="1"/>
  <c r="J18075" i="1" a="1"/>
  <c r="J18075" i="1" s="1"/>
  <c r="J18076" i="1" a="1"/>
  <c r="J18076" i="1" s="1"/>
  <c r="J18077" i="1" a="1"/>
  <c r="J18077" i="1" s="1"/>
  <c r="J18078" i="1" a="1"/>
  <c r="J18078" i="1" s="1"/>
  <c r="J18079" i="1" a="1"/>
  <c r="J18079" i="1" s="1"/>
  <c r="J18080" i="1" a="1"/>
  <c r="J18080" i="1" s="1"/>
  <c r="J18081" i="1" a="1"/>
  <c r="J18081" i="1" s="1"/>
  <c r="J18082" i="1" a="1"/>
  <c r="J18082" i="1" s="1"/>
  <c r="J18083" i="1" a="1"/>
  <c r="J18083" i="1" s="1"/>
  <c r="J18084" i="1" a="1"/>
  <c r="J18084" i="1" s="1"/>
  <c r="J18085" i="1" a="1"/>
  <c r="J18085" i="1" s="1"/>
  <c r="J18086" i="1" a="1"/>
  <c r="J18086" i="1" s="1"/>
  <c r="J18087" i="1" a="1"/>
  <c r="J18087" i="1" s="1"/>
  <c r="J18088" i="1" a="1"/>
  <c r="J18088" i="1" s="1"/>
  <c r="J18089" i="1" a="1"/>
  <c r="J18089" i="1" s="1"/>
  <c r="J18090" i="1" a="1"/>
  <c r="J18090" i="1" s="1"/>
  <c r="J18091" i="1" a="1"/>
  <c r="J18091" i="1" s="1"/>
  <c r="J18092" i="1" a="1"/>
  <c r="J18092" i="1" s="1"/>
  <c r="J18093" i="1" a="1"/>
  <c r="J18093" i="1" s="1"/>
  <c r="J18094" i="1" a="1"/>
  <c r="J18094" i="1" s="1"/>
  <c r="J18095" i="1" a="1"/>
  <c r="J18095" i="1" s="1"/>
  <c r="J18096" i="1" a="1"/>
  <c r="J18096" i="1" s="1"/>
  <c r="J18097" i="1" a="1"/>
  <c r="J18097" i="1" s="1"/>
  <c r="J18098" i="1" a="1"/>
  <c r="J18098" i="1" s="1"/>
  <c r="J18099" i="1" a="1"/>
  <c r="J18099" i="1" s="1"/>
  <c r="J18100" i="1" a="1"/>
  <c r="J18100" i="1" s="1"/>
  <c r="J18101" i="1" a="1"/>
  <c r="J18101" i="1" s="1"/>
  <c r="J18102" i="1" a="1"/>
  <c r="J18102" i="1" s="1"/>
  <c r="J18103" i="1" a="1"/>
  <c r="J18103" i="1" s="1"/>
  <c r="J18104" i="1" a="1"/>
  <c r="J18104" i="1" s="1"/>
  <c r="J18105" i="1" a="1"/>
  <c r="J18105" i="1" s="1"/>
  <c r="J18106" i="1" a="1"/>
  <c r="J18106" i="1" s="1"/>
  <c r="J18107" i="1" a="1"/>
  <c r="J18107" i="1" s="1"/>
  <c r="J18108" i="1" a="1"/>
  <c r="J18108" i="1" s="1"/>
  <c r="J18109" i="1" a="1"/>
  <c r="J18109" i="1" s="1"/>
  <c r="J18110" i="1" a="1"/>
  <c r="J18110" i="1" s="1"/>
  <c r="J18111" i="1" a="1"/>
  <c r="J18111" i="1" s="1"/>
  <c r="J18112" i="1" a="1"/>
  <c r="J18112" i="1" s="1"/>
  <c r="J18113" i="1" a="1"/>
  <c r="J18113" i="1" s="1"/>
  <c r="J18114" i="1" a="1"/>
  <c r="J18114" i="1" s="1"/>
  <c r="J18115" i="1" a="1"/>
  <c r="J18115" i="1" s="1"/>
  <c r="J18116" i="1" a="1"/>
  <c r="J18116" i="1" s="1"/>
  <c r="J18117" i="1" a="1"/>
  <c r="J18117" i="1" s="1"/>
  <c r="J18118" i="1" a="1"/>
  <c r="J18118" i="1" s="1"/>
  <c r="J18119" i="1" a="1"/>
  <c r="J18119" i="1" s="1"/>
  <c r="J18120" i="1" a="1"/>
  <c r="J18120" i="1" s="1"/>
  <c r="J18121" i="1" a="1"/>
  <c r="J18121" i="1" s="1"/>
  <c r="J18122" i="1" a="1"/>
  <c r="J18122" i="1" s="1"/>
  <c r="J18123" i="1" a="1"/>
  <c r="J18123" i="1" s="1"/>
  <c r="J18124" i="1" a="1"/>
  <c r="J18124" i="1" s="1"/>
  <c r="J18125" i="1" a="1"/>
  <c r="J18125" i="1" s="1"/>
  <c r="J18126" i="1" a="1"/>
  <c r="J18126" i="1" s="1"/>
  <c r="J18127" i="1" a="1"/>
  <c r="J18127" i="1" s="1"/>
  <c r="J18128" i="1" a="1"/>
  <c r="J18128" i="1" s="1"/>
  <c r="J18129" i="1" a="1"/>
  <c r="J18129" i="1" s="1"/>
  <c r="J18130" i="1" a="1"/>
  <c r="J18130" i="1" s="1"/>
  <c r="J18131" i="1" a="1"/>
  <c r="J18131" i="1" s="1"/>
  <c r="J18132" i="1" a="1"/>
  <c r="J18132" i="1" s="1"/>
  <c r="J18133" i="1" a="1"/>
  <c r="J18133" i="1" s="1"/>
  <c r="J18134" i="1" a="1"/>
  <c r="J18134" i="1" s="1"/>
  <c r="J18135" i="1" a="1"/>
  <c r="J18135" i="1" s="1"/>
  <c r="J18136" i="1" a="1"/>
  <c r="J18136" i="1" s="1"/>
  <c r="J18137" i="1" a="1"/>
  <c r="J18137" i="1" s="1"/>
  <c r="J18138" i="1" a="1"/>
  <c r="J18138" i="1" s="1"/>
  <c r="J18139" i="1" a="1"/>
  <c r="J18139" i="1" s="1"/>
  <c r="J18140" i="1" a="1"/>
  <c r="J18140" i="1" s="1"/>
  <c r="J18141" i="1" a="1"/>
  <c r="J18141" i="1" s="1"/>
  <c r="J18142" i="1" a="1"/>
  <c r="J18142" i="1" s="1"/>
  <c r="J18143" i="1" a="1"/>
  <c r="J18143" i="1" s="1"/>
  <c r="J18144" i="1" a="1"/>
  <c r="J18144" i="1" s="1"/>
  <c r="J18145" i="1" a="1"/>
  <c r="J18145" i="1" s="1"/>
  <c r="J18146" i="1" a="1"/>
  <c r="J18146" i="1" s="1"/>
  <c r="J18147" i="1" a="1"/>
  <c r="J18147" i="1" s="1"/>
  <c r="J18148" i="1" a="1"/>
  <c r="J18148" i="1" s="1"/>
  <c r="J18149" i="1" a="1"/>
  <c r="J18149" i="1" s="1"/>
  <c r="J18150" i="1" a="1"/>
  <c r="J18150" i="1" s="1"/>
  <c r="J18151" i="1" a="1"/>
  <c r="J18151" i="1" s="1"/>
  <c r="J18152" i="1" a="1"/>
  <c r="J18152" i="1" s="1"/>
  <c r="J18153" i="1" a="1"/>
  <c r="J18153" i="1" s="1"/>
  <c r="J18154" i="1" a="1"/>
  <c r="J18154" i="1" s="1"/>
  <c r="J18155" i="1" a="1"/>
  <c r="J18155" i="1" s="1"/>
  <c r="J18156" i="1" a="1"/>
  <c r="J18156" i="1" s="1"/>
  <c r="J18157" i="1" a="1"/>
  <c r="J18157" i="1" s="1"/>
  <c r="J18158" i="1" a="1"/>
  <c r="J18158" i="1" s="1"/>
  <c r="J18159" i="1" a="1"/>
  <c r="J18159" i="1" s="1"/>
  <c r="J18160" i="1" a="1"/>
  <c r="J18160" i="1" s="1"/>
  <c r="J18161" i="1" a="1"/>
  <c r="J18161" i="1" s="1"/>
  <c r="J18162" i="1" a="1"/>
  <c r="J18162" i="1" s="1"/>
  <c r="J18163" i="1" a="1"/>
  <c r="J18163" i="1" s="1"/>
  <c r="J18164" i="1" a="1"/>
  <c r="J18164" i="1" s="1"/>
  <c r="J18165" i="1" a="1"/>
  <c r="J18165" i="1" s="1"/>
  <c r="J18166" i="1" a="1"/>
  <c r="J18166" i="1" s="1"/>
  <c r="J18167" i="1" a="1"/>
  <c r="J18167" i="1" s="1"/>
  <c r="J18168" i="1" a="1"/>
  <c r="J18168" i="1" s="1"/>
  <c r="J18169" i="1" a="1"/>
  <c r="J18169" i="1" s="1"/>
  <c r="J18170" i="1" a="1"/>
  <c r="J18170" i="1" s="1"/>
  <c r="J18171" i="1" a="1"/>
  <c r="J18171" i="1" s="1"/>
  <c r="J18172" i="1" a="1"/>
  <c r="J18172" i="1" s="1"/>
  <c r="J18173" i="1" a="1"/>
  <c r="J18173" i="1" s="1"/>
  <c r="J18174" i="1" a="1"/>
  <c r="J18174" i="1" s="1"/>
  <c r="J18175" i="1" a="1"/>
  <c r="J18175" i="1" s="1"/>
  <c r="J18176" i="1" a="1"/>
  <c r="J18176" i="1" s="1"/>
  <c r="J18177" i="1" a="1"/>
  <c r="J18177" i="1" s="1"/>
  <c r="J18178" i="1" a="1"/>
  <c r="J18178" i="1" s="1"/>
  <c r="J18179" i="1" a="1"/>
  <c r="J18179" i="1" s="1"/>
  <c r="J18180" i="1" a="1"/>
  <c r="J18180" i="1" s="1"/>
  <c r="J18181" i="1" a="1"/>
  <c r="J18181" i="1" s="1"/>
  <c r="J18182" i="1" a="1"/>
  <c r="J18182" i="1" s="1"/>
  <c r="J18183" i="1" a="1"/>
  <c r="J18183" i="1" s="1"/>
  <c r="J18184" i="1" a="1"/>
  <c r="J18184" i="1" s="1"/>
  <c r="J18185" i="1" a="1"/>
  <c r="J18185" i="1" s="1"/>
  <c r="J18186" i="1" a="1"/>
  <c r="J18186" i="1" s="1"/>
  <c r="J18187" i="1" a="1"/>
  <c r="J18187" i="1" s="1"/>
  <c r="J18188" i="1" a="1"/>
  <c r="J18188" i="1" s="1"/>
  <c r="J18189" i="1" a="1"/>
  <c r="J18189" i="1" s="1"/>
  <c r="J18190" i="1" a="1"/>
  <c r="J18190" i="1" s="1"/>
  <c r="J18191" i="1" a="1"/>
  <c r="J18191" i="1" s="1"/>
  <c r="J18192" i="1" a="1"/>
  <c r="J18192" i="1" s="1"/>
  <c r="J18193" i="1" a="1"/>
  <c r="J18193" i="1" s="1"/>
  <c r="J18194" i="1" a="1"/>
  <c r="J18194" i="1" s="1"/>
  <c r="J18195" i="1" a="1"/>
  <c r="J18195" i="1" s="1"/>
  <c r="J18196" i="1" a="1"/>
  <c r="J18196" i="1" s="1"/>
  <c r="J18197" i="1" a="1"/>
  <c r="J18197" i="1" s="1"/>
  <c r="J18198" i="1" a="1"/>
  <c r="J18198" i="1" s="1"/>
  <c r="J18199" i="1" a="1"/>
  <c r="J18199" i="1" s="1"/>
  <c r="J18200" i="1" a="1"/>
  <c r="J18200" i="1" s="1"/>
  <c r="J18201" i="1" a="1"/>
  <c r="J18201" i="1" s="1"/>
  <c r="J18202" i="1" a="1"/>
  <c r="J18202" i="1" s="1"/>
  <c r="J18203" i="1" a="1"/>
  <c r="J18203" i="1" s="1"/>
  <c r="J18204" i="1" a="1"/>
  <c r="J18204" i="1" s="1"/>
  <c r="J18205" i="1" a="1"/>
  <c r="J18205" i="1" s="1"/>
  <c r="J18206" i="1" a="1"/>
  <c r="J18206" i="1" s="1"/>
  <c r="J18207" i="1" a="1"/>
  <c r="J18207" i="1" s="1"/>
  <c r="J18208" i="1" a="1"/>
  <c r="J18208" i="1" s="1"/>
  <c r="J18209" i="1" a="1"/>
  <c r="J18209" i="1" s="1"/>
  <c r="J18210" i="1" a="1"/>
  <c r="J18210" i="1" s="1"/>
  <c r="J18211" i="1" a="1"/>
  <c r="J18211" i="1" s="1"/>
  <c r="J18212" i="1" a="1"/>
  <c r="J18212" i="1" s="1"/>
  <c r="J18213" i="1" a="1"/>
  <c r="J18213" i="1" s="1"/>
  <c r="J18214" i="1" a="1"/>
  <c r="J18214" i="1" s="1"/>
  <c r="J18215" i="1" a="1"/>
  <c r="J18215" i="1" s="1"/>
  <c r="J18216" i="1" a="1"/>
  <c r="J18216" i="1" s="1"/>
  <c r="J18217" i="1" a="1"/>
  <c r="J18217" i="1" s="1"/>
  <c r="J18218" i="1" a="1"/>
  <c r="J18218" i="1" s="1"/>
  <c r="J18219" i="1" a="1"/>
  <c r="J18219" i="1" s="1"/>
  <c r="J18220" i="1" a="1"/>
  <c r="J18220" i="1" s="1"/>
  <c r="J18221" i="1" a="1"/>
  <c r="J18221" i="1" s="1"/>
  <c r="J18222" i="1" a="1"/>
  <c r="J18222" i="1" s="1"/>
  <c r="J18223" i="1" a="1"/>
  <c r="J18223" i="1" s="1"/>
  <c r="J18224" i="1" a="1"/>
  <c r="J18224" i="1" s="1"/>
  <c r="J18225" i="1" a="1"/>
  <c r="J18225" i="1" s="1"/>
  <c r="J18226" i="1" a="1"/>
  <c r="J18226" i="1" s="1"/>
  <c r="J18227" i="1" a="1"/>
  <c r="J18227" i="1" s="1"/>
  <c r="J18228" i="1" a="1"/>
  <c r="J18228" i="1" s="1"/>
  <c r="J18229" i="1" a="1"/>
  <c r="J18229" i="1" s="1"/>
  <c r="J18230" i="1" a="1"/>
  <c r="J18230" i="1" s="1"/>
  <c r="J18231" i="1" a="1"/>
  <c r="J18231" i="1" s="1"/>
  <c r="J18232" i="1" a="1"/>
  <c r="J18232" i="1" s="1"/>
  <c r="J18233" i="1" a="1"/>
  <c r="J18233" i="1" s="1"/>
  <c r="J18234" i="1" a="1"/>
  <c r="J18234" i="1" s="1"/>
  <c r="J18235" i="1" a="1"/>
  <c r="J18235" i="1" s="1"/>
  <c r="J18236" i="1" a="1"/>
  <c r="J18236" i="1" s="1"/>
  <c r="J18237" i="1" a="1"/>
  <c r="J18237" i="1" s="1"/>
  <c r="J18238" i="1" a="1"/>
  <c r="J18238" i="1" s="1"/>
  <c r="J18239" i="1" a="1"/>
  <c r="J18239" i="1" s="1"/>
  <c r="J18240" i="1" a="1"/>
  <c r="J18240" i="1" s="1"/>
  <c r="J18241" i="1" a="1"/>
  <c r="J18241" i="1" s="1"/>
  <c r="J18242" i="1" a="1"/>
  <c r="J18242" i="1" s="1"/>
  <c r="J18243" i="1" a="1"/>
  <c r="J18243" i="1" s="1"/>
  <c r="J18244" i="1" a="1"/>
  <c r="J18244" i="1" s="1"/>
  <c r="J18245" i="1" a="1"/>
  <c r="J18245" i="1" s="1"/>
  <c r="J18246" i="1" a="1"/>
  <c r="J18246" i="1" s="1"/>
  <c r="J18247" i="1" a="1"/>
  <c r="J18247" i="1" s="1"/>
  <c r="J18248" i="1" a="1"/>
  <c r="J18248" i="1" s="1"/>
  <c r="J18249" i="1" a="1"/>
  <c r="J18249" i="1" s="1"/>
  <c r="J18250" i="1" a="1"/>
  <c r="J18250" i="1" s="1"/>
  <c r="J18251" i="1" a="1"/>
  <c r="J18251" i="1" s="1"/>
  <c r="J18252" i="1" a="1"/>
  <c r="J18252" i="1" s="1"/>
  <c r="J18253" i="1" a="1"/>
  <c r="J18253" i="1" s="1"/>
  <c r="J18254" i="1" a="1"/>
  <c r="J18254" i="1" s="1"/>
  <c r="J18255" i="1" a="1"/>
  <c r="J18255" i="1" s="1"/>
  <c r="J18256" i="1" a="1"/>
  <c r="J18256" i="1" s="1"/>
  <c r="J18257" i="1" a="1"/>
  <c r="J18257" i="1" s="1"/>
  <c r="J18258" i="1" a="1"/>
  <c r="J18258" i="1" s="1"/>
  <c r="J18259" i="1" a="1"/>
  <c r="J18259" i="1" s="1"/>
  <c r="J18260" i="1" a="1"/>
  <c r="J18260" i="1" s="1"/>
  <c r="J18261" i="1" a="1"/>
  <c r="J18261" i="1" s="1"/>
  <c r="J18262" i="1" a="1"/>
  <c r="J18262" i="1" s="1"/>
  <c r="J18263" i="1" a="1"/>
  <c r="J18263" i="1" s="1"/>
  <c r="J18264" i="1" a="1"/>
  <c r="J18264" i="1" s="1"/>
  <c r="J18265" i="1" a="1"/>
  <c r="J18265" i="1" s="1"/>
  <c r="J18266" i="1" a="1"/>
  <c r="J18266" i="1" s="1"/>
  <c r="J18267" i="1" a="1"/>
  <c r="J18267" i="1" s="1"/>
  <c r="J18268" i="1" a="1"/>
  <c r="J18268" i="1" s="1"/>
  <c r="J18269" i="1" a="1"/>
  <c r="J18269" i="1" s="1"/>
  <c r="J18270" i="1" a="1"/>
  <c r="J18270" i="1" s="1"/>
  <c r="J18271" i="1" a="1"/>
  <c r="J18271" i="1" s="1"/>
  <c r="J18272" i="1" a="1"/>
  <c r="J18272" i="1" s="1"/>
  <c r="J18273" i="1" a="1"/>
  <c r="J18273" i="1" s="1"/>
  <c r="J18274" i="1" a="1"/>
  <c r="J18274" i="1" s="1"/>
  <c r="J18275" i="1" a="1"/>
  <c r="J18275" i="1" s="1"/>
  <c r="J18276" i="1" a="1"/>
  <c r="J18276" i="1" s="1"/>
  <c r="J18277" i="1" a="1"/>
  <c r="J18277" i="1" s="1"/>
  <c r="J18278" i="1" a="1"/>
  <c r="J18278" i="1" s="1"/>
  <c r="J18279" i="1" a="1"/>
  <c r="J18279" i="1" s="1"/>
  <c r="J18280" i="1" a="1"/>
  <c r="J18280" i="1" s="1"/>
  <c r="J18281" i="1" a="1"/>
  <c r="J18281" i="1" s="1"/>
  <c r="J18282" i="1" a="1"/>
  <c r="J18282" i="1" s="1"/>
  <c r="J18283" i="1" a="1"/>
  <c r="J18283" i="1" s="1"/>
  <c r="J18284" i="1" a="1"/>
  <c r="J18284" i="1" s="1"/>
  <c r="J18285" i="1" a="1"/>
  <c r="J18285" i="1" s="1"/>
  <c r="J18286" i="1" a="1"/>
  <c r="J18286" i="1" s="1"/>
  <c r="J18287" i="1" a="1"/>
  <c r="J18287" i="1" s="1"/>
  <c r="J18288" i="1" a="1"/>
  <c r="J18288" i="1" s="1"/>
  <c r="J18289" i="1" a="1"/>
  <c r="J18289" i="1" s="1"/>
  <c r="J18290" i="1" a="1"/>
  <c r="J18290" i="1" s="1"/>
  <c r="J18291" i="1" a="1"/>
  <c r="J18291" i="1" s="1"/>
  <c r="J18292" i="1" a="1"/>
  <c r="J18292" i="1" s="1"/>
  <c r="J18293" i="1" a="1"/>
  <c r="J18293" i="1" s="1"/>
  <c r="J18294" i="1" a="1"/>
  <c r="J18294" i="1" s="1"/>
  <c r="J18295" i="1" a="1"/>
  <c r="J18295" i="1" s="1"/>
  <c r="J18296" i="1" a="1"/>
  <c r="J18296" i="1" s="1"/>
  <c r="J18297" i="1" a="1"/>
  <c r="J18297" i="1" s="1"/>
  <c r="J18298" i="1" a="1"/>
  <c r="J18298" i="1" s="1"/>
  <c r="J18299" i="1" a="1"/>
  <c r="J18299" i="1" s="1"/>
  <c r="J18300" i="1" a="1"/>
  <c r="J18300" i="1" s="1"/>
  <c r="J18301" i="1" a="1"/>
  <c r="J18301" i="1" s="1"/>
  <c r="J18302" i="1" a="1"/>
  <c r="J18302" i="1" s="1"/>
  <c r="J18303" i="1" a="1"/>
  <c r="J18303" i="1" s="1"/>
  <c r="J18304" i="1" a="1"/>
  <c r="J18304" i="1" s="1"/>
  <c r="J18305" i="1" a="1"/>
  <c r="J18305" i="1" s="1"/>
  <c r="J18306" i="1" a="1"/>
  <c r="J18306" i="1" s="1"/>
  <c r="J18307" i="1" a="1"/>
  <c r="J18307" i="1" s="1"/>
  <c r="J18308" i="1" a="1"/>
  <c r="J18308" i="1" s="1"/>
  <c r="J18309" i="1" a="1"/>
  <c r="J18309" i="1" s="1"/>
  <c r="J18310" i="1" a="1"/>
  <c r="J18310" i="1" s="1"/>
  <c r="J18311" i="1" a="1"/>
  <c r="J18311" i="1" s="1"/>
  <c r="J18312" i="1" a="1"/>
  <c r="J18312" i="1" s="1"/>
  <c r="J18313" i="1" a="1"/>
  <c r="J18313" i="1" s="1"/>
  <c r="J18314" i="1" a="1"/>
  <c r="J18314" i="1" s="1"/>
  <c r="J18315" i="1" a="1"/>
  <c r="J18315" i="1" s="1"/>
  <c r="J18316" i="1" a="1"/>
  <c r="J18316" i="1" s="1"/>
  <c r="J18317" i="1" a="1"/>
  <c r="J18317" i="1" s="1"/>
  <c r="J18318" i="1" a="1"/>
  <c r="J18318" i="1" s="1"/>
  <c r="J18319" i="1" a="1"/>
  <c r="J18319" i="1" s="1"/>
  <c r="J18320" i="1" a="1"/>
  <c r="J18320" i="1" s="1"/>
  <c r="J18321" i="1" a="1"/>
  <c r="J18321" i="1" s="1"/>
  <c r="J18322" i="1" a="1"/>
  <c r="J18322" i="1" s="1"/>
  <c r="J18323" i="1" a="1"/>
  <c r="J18323" i="1" s="1"/>
  <c r="J18324" i="1" a="1"/>
  <c r="J18324" i="1" s="1"/>
  <c r="J18325" i="1" a="1"/>
  <c r="J18325" i="1" s="1"/>
  <c r="J18326" i="1" a="1"/>
  <c r="J18326" i="1" s="1"/>
  <c r="J18327" i="1" a="1"/>
  <c r="J18327" i="1" s="1"/>
  <c r="J18328" i="1" a="1"/>
  <c r="J18328" i="1" s="1"/>
  <c r="J18329" i="1" a="1"/>
  <c r="J18329" i="1" s="1"/>
  <c r="J18330" i="1" a="1"/>
  <c r="J18330" i="1" s="1"/>
  <c r="J18331" i="1" a="1"/>
  <c r="J18331" i="1" s="1"/>
  <c r="J18332" i="1" a="1"/>
  <c r="J18332" i="1" s="1"/>
  <c r="J18333" i="1" a="1"/>
  <c r="J18333" i="1" s="1"/>
  <c r="J18334" i="1" a="1"/>
  <c r="J18334" i="1" s="1"/>
  <c r="J18335" i="1" a="1"/>
  <c r="J18335" i="1" s="1"/>
  <c r="J18336" i="1" a="1"/>
  <c r="J18336" i="1" s="1"/>
  <c r="J18337" i="1" a="1"/>
  <c r="J18337" i="1" s="1"/>
  <c r="J18338" i="1" a="1"/>
  <c r="J18338" i="1" s="1"/>
  <c r="J18339" i="1" a="1"/>
  <c r="J18339" i="1" s="1"/>
  <c r="J18340" i="1" a="1"/>
  <c r="J18340" i="1" s="1"/>
  <c r="J18341" i="1" a="1"/>
  <c r="J18341" i="1" s="1"/>
  <c r="J18342" i="1" a="1"/>
  <c r="J18342" i="1" s="1"/>
  <c r="J18343" i="1" a="1"/>
  <c r="J18343" i="1" s="1"/>
  <c r="J18344" i="1" a="1"/>
  <c r="J18344" i="1" s="1"/>
  <c r="J18345" i="1" a="1"/>
  <c r="J18345" i="1" s="1"/>
  <c r="J18346" i="1" a="1"/>
  <c r="J18346" i="1" s="1"/>
  <c r="J18347" i="1" a="1"/>
  <c r="J18347" i="1" s="1"/>
  <c r="J18348" i="1" a="1"/>
  <c r="J18348" i="1" s="1"/>
  <c r="J18349" i="1" a="1"/>
  <c r="J18349" i="1" s="1"/>
  <c r="J18350" i="1" a="1"/>
  <c r="J18350" i="1" s="1"/>
  <c r="J18351" i="1" a="1"/>
  <c r="J18351" i="1" s="1"/>
  <c r="J18352" i="1" a="1"/>
  <c r="J18352" i="1" s="1"/>
  <c r="J18353" i="1" a="1"/>
  <c r="J18353" i="1" s="1"/>
  <c r="J18354" i="1" a="1"/>
  <c r="J18354" i="1" s="1"/>
  <c r="J18355" i="1" a="1"/>
  <c r="J18355" i="1" s="1"/>
  <c r="J18356" i="1" a="1"/>
  <c r="J18356" i="1" s="1"/>
  <c r="J18357" i="1" a="1"/>
  <c r="J18357" i="1" s="1"/>
  <c r="J18358" i="1" a="1"/>
  <c r="J18358" i="1" s="1"/>
  <c r="J18359" i="1" a="1"/>
  <c r="J18359" i="1" s="1"/>
  <c r="J18360" i="1" a="1"/>
  <c r="J18360" i="1" s="1"/>
  <c r="J18361" i="1" a="1"/>
  <c r="J18361" i="1" s="1"/>
  <c r="J18362" i="1" a="1"/>
  <c r="J18362" i="1" s="1"/>
  <c r="J18363" i="1" a="1"/>
  <c r="J18363" i="1" s="1"/>
  <c r="J18364" i="1" a="1"/>
  <c r="J18364" i="1" s="1"/>
  <c r="J18365" i="1" a="1"/>
  <c r="J18365" i="1" s="1"/>
  <c r="J18366" i="1" a="1"/>
  <c r="J18366" i="1" s="1"/>
  <c r="J18367" i="1" a="1"/>
  <c r="J18367" i="1" s="1"/>
  <c r="J18368" i="1" a="1"/>
  <c r="J18368" i="1" s="1"/>
  <c r="J18369" i="1" a="1"/>
  <c r="J18369" i="1" s="1"/>
  <c r="J18370" i="1" a="1"/>
  <c r="J18370" i="1" s="1"/>
  <c r="J18371" i="1" a="1"/>
  <c r="J18371" i="1" s="1"/>
  <c r="J18372" i="1" a="1"/>
  <c r="J18372" i="1" s="1"/>
  <c r="J18373" i="1" a="1"/>
  <c r="J18373" i="1" s="1"/>
  <c r="J18374" i="1" a="1"/>
  <c r="J18374" i="1" s="1"/>
  <c r="J18375" i="1" a="1"/>
  <c r="J18375" i="1" s="1"/>
  <c r="J18376" i="1" a="1"/>
  <c r="J18376" i="1" s="1"/>
  <c r="J18377" i="1" a="1"/>
  <c r="J18377" i="1" s="1"/>
  <c r="J18378" i="1" a="1"/>
  <c r="J18378" i="1" s="1"/>
  <c r="J18379" i="1" a="1"/>
  <c r="J18379" i="1" s="1"/>
  <c r="J18380" i="1" a="1"/>
  <c r="J18380" i="1" s="1"/>
  <c r="J18381" i="1" a="1"/>
  <c r="J18381" i="1" s="1"/>
  <c r="J18382" i="1" a="1"/>
  <c r="J18382" i="1" s="1"/>
  <c r="J18383" i="1" a="1"/>
  <c r="J18383" i="1" s="1"/>
  <c r="J18384" i="1" a="1"/>
  <c r="J18384" i="1" s="1"/>
  <c r="J18385" i="1" a="1"/>
  <c r="J18385" i="1" s="1"/>
  <c r="J18386" i="1" a="1"/>
  <c r="J18386" i="1" s="1"/>
  <c r="J18387" i="1" a="1"/>
  <c r="J18387" i="1" s="1"/>
  <c r="J18388" i="1" a="1"/>
  <c r="J18388" i="1" s="1"/>
  <c r="J18389" i="1" a="1"/>
  <c r="J18389" i="1" s="1"/>
  <c r="J18390" i="1" a="1"/>
  <c r="J18390" i="1" s="1"/>
  <c r="J18391" i="1" a="1"/>
  <c r="J18391" i="1" s="1"/>
  <c r="J18392" i="1" a="1"/>
  <c r="J18392" i="1" s="1"/>
  <c r="J18393" i="1" a="1"/>
  <c r="J18393" i="1" s="1"/>
  <c r="J18394" i="1" a="1"/>
  <c r="J18394" i="1" s="1"/>
  <c r="J18395" i="1" a="1"/>
  <c r="J18395" i="1" s="1"/>
  <c r="J18396" i="1" a="1"/>
  <c r="J18396" i="1" s="1"/>
  <c r="J18397" i="1" a="1"/>
  <c r="J18397" i="1" s="1"/>
  <c r="J18398" i="1" a="1"/>
  <c r="J18398" i="1" s="1"/>
  <c r="J18399" i="1" a="1"/>
  <c r="J18399" i="1" s="1"/>
  <c r="J18400" i="1" a="1"/>
  <c r="J18400" i="1" s="1"/>
  <c r="J18401" i="1" a="1"/>
  <c r="J18401" i="1" s="1"/>
  <c r="J18402" i="1" a="1"/>
  <c r="J18402" i="1" s="1"/>
  <c r="J18403" i="1" a="1"/>
  <c r="J18403" i="1" s="1"/>
  <c r="J18404" i="1" a="1"/>
  <c r="J18404" i="1" s="1"/>
  <c r="J18405" i="1" a="1"/>
  <c r="J18405" i="1" s="1"/>
  <c r="J18406" i="1" a="1"/>
  <c r="J18406" i="1" s="1"/>
  <c r="J18407" i="1" a="1"/>
  <c r="J18407" i="1" s="1"/>
  <c r="J18408" i="1" a="1"/>
  <c r="J18408" i="1" s="1"/>
  <c r="J18409" i="1" a="1"/>
  <c r="J18409" i="1" s="1"/>
  <c r="J18410" i="1" a="1"/>
  <c r="J18410" i="1" s="1"/>
  <c r="J18411" i="1" a="1"/>
  <c r="J18411" i="1" s="1"/>
  <c r="J18412" i="1" a="1"/>
  <c r="J18412" i="1" s="1"/>
  <c r="J18413" i="1" a="1"/>
  <c r="J18413" i="1" s="1"/>
  <c r="J18414" i="1" a="1"/>
  <c r="J18414" i="1" s="1"/>
  <c r="J18415" i="1" a="1"/>
  <c r="J18415" i="1" s="1"/>
  <c r="J18416" i="1" a="1"/>
  <c r="J18416" i="1" s="1"/>
  <c r="J18417" i="1" a="1"/>
  <c r="J18417" i="1" s="1"/>
  <c r="J18418" i="1" a="1"/>
  <c r="J18418" i="1" s="1"/>
  <c r="J18419" i="1" a="1"/>
  <c r="J18419" i="1" s="1"/>
  <c r="J18420" i="1" a="1"/>
  <c r="J18420" i="1" s="1"/>
  <c r="J18421" i="1" a="1"/>
  <c r="J18421" i="1" s="1"/>
  <c r="J18422" i="1" a="1"/>
  <c r="J18422" i="1" s="1"/>
  <c r="J18423" i="1" a="1"/>
  <c r="J18423" i="1" s="1"/>
  <c r="J18424" i="1" a="1"/>
  <c r="J18424" i="1" s="1"/>
  <c r="J18425" i="1" a="1"/>
  <c r="J18425" i="1" s="1"/>
  <c r="J18426" i="1" a="1"/>
  <c r="J18426" i="1" s="1"/>
  <c r="J18427" i="1" a="1"/>
  <c r="J18427" i="1" s="1"/>
  <c r="J18428" i="1" a="1"/>
  <c r="J18428" i="1" s="1"/>
  <c r="J18429" i="1" a="1"/>
  <c r="J18429" i="1" s="1"/>
  <c r="J18430" i="1" a="1"/>
  <c r="J18430" i="1" s="1"/>
  <c r="J18431" i="1" a="1"/>
  <c r="J18431" i="1" s="1"/>
  <c r="J18432" i="1" a="1"/>
  <c r="J18432" i="1" s="1"/>
  <c r="J18433" i="1" a="1"/>
  <c r="J18433" i="1" s="1"/>
  <c r="J18434" i="1" a="1"/>
  <c r="J18434" i="1" s="1"/>
  <c r="J18435" i="1" a="1"/>
  <c r="J18435" i="1" s="1"/>
  <c r="J18436" i="1" a="1"/>
  <c r="J18436" i="1" s="1"/>
  <c r="J18437" i="1" a="1"/>
  <c r="J18437" i="1" s="1"/>
  <c r="J18438" i="1" a="1"/>
  <c r="J18438" i="1" s="1"/>
  <c r="J18439" i="1" a="1"/>
  <c r="J18439" i="1" s="1"/>
  <c r="J18440" i="1" a="1"/>
  <c r="J18440" i="1" s="1"/>
  <c r="J18441" i="1" a="1"/>
  <c r="J18441" i="1" s="1"/>
  <c r="J18442" i="1" a="1"/>
  <c r="J18442" i="1" s="1"/>
  <c r="J18443" i="1" a="1"/>
  <c r="J18443" i="1" s="1"/>
  <c r="J18444" i="1" a="1"/>
  <c r="J18444" i="1" s="1"/>
  <c r="J18445" i="1" a="1"/>
  <c r="J18445" i="1" s="1"/>
  <c r="J18446" i="1" a="1"/>
  <c r="J18446" i="1" s="1"/>
  <c r="J18447" i="1" a="1"/>
  <c r="J18447" i="1" s="1"/>
  <c r="J18448" i="1" a="1"/>
  <c r="J18448" i="1" s="1"/>
  <c r="J18449" i="1" a="1"/>
  <c r="J18449" i="1" s="1"/>
  <c r="J18450" i="1" a="1"/>
  <c r="J18450" i="1" s="1"/>
  <c r="J18451" i="1" a="1"/>
  <c r="J18451" i="1" s="1"/>
  <c r="J18452" i="1" a="1"/>
  <c r="J18452" i="1" s="1"/>
  <c r="J18453" i="1" a="1"/>
  <c r="J18453" i="1" s="1"/>
  <c r="J18454" i="1" a="1"/>
  <c r="J18454" i="1" s="1"/>
  <c r="J18455" i="1" a="1"/>
  <c r="J18455" i="1" s="1"/>
  <c r="J18456" i="1" a="1"/>
  <c r="J18456" i="1" s="1"/>
  <c r="J18457" i="1" a="1"/>
  <c r="J18457" i="1" s="1"/>
  <c r="J18458" i="1" a="1"/>
  <c r="J18458" i="1" s="1"/>
  <c r="J18459" i="1" a="1"/>
  <c r="J18459" i="1" s="1"/>
  <c r="J18460" i="1" a="1"/>
  <c r="J18460" i="1" s="1"/>
  <c r="J18461" i="1" a="1"/>
  <c r="J18461" i="1" s="1"/>
  <c r="J18462" i="1" a="1"/>
  <c r="J18462" i="1" s="1"/>
  <c r="J18463" i="1" a="1"/>
  <c r="J18463" i="1" s="1"/>
  <c r="J18464" i="1" a="1"/>
  <c r="J18464" i="1" s="1"/>
  <c r="J18465" i="1" a="1"/>
  <c r="J18465" i="1" s="1"/>
  <c r="J18466" i="1" a="1"/>
  <c r="J18466" i="1" s="1"/>
  <c r="J18467" i="1" a="1"/>
  <c r="J18467" i="1" s="1"/>
  <c r="J18468" i="1" a="1"/>
  <c r="J18468" i="1" s="1"/>
  <c r="J18469" i="1" a="1"/>
  <c r="J18469" i="1" s="1"/>
  <c r="J18470" i="1" a="1"/>
  <c r="J18470" i="1" s="1"/>
  <c r="J18471" i="1" a="1"/>
  <c r="J18471" i="1" s="1"/>
  <c r="J18472" i="1" a="1"/>
  <c r="J18472" i="1" s="1"/>
  <c r="J18473" i="1" a="1"/>
  <c r="J18473" i="1" s="1"/>
  <c r="J18474" i="1" a="1"/>
  <c r="J18474" i="1" s="1"/>
  <c r="J18475" i="1" a="1"/>
  <c r="J18475" i="1" s="1"/>
  <c r="J18476" i="1" a="1"/>
  <c r="J18476" i="1" s="1"/>
  <c r="J18477" i="1" a="1"/>
  <c r="J18477" i="1" s="1"/>
  <c r="J18478" i="1" a="1"/>
  <c r="J18478" i="1" s="1"/>
  <c r="J18479" i="1" a="1"/>
  <c r="J18479" i="1" s="1"/>
  <c r="J18480" i="1" a="1"/>
  <c r="J18480" i="1" s="1"/>
  <c r="J18481" i="1" a="1"/>
  <c r="J18481" i="1" s="1"/>
  <c r="J18482" i="1" a="1"/>
  <c r="J18482" i="1" s="1"/>
  <c r="J18483" i="1" a="1"/>
  <c r="J18483" i="1" s="1"/>
  <c r="J18484" i="1" a="1"/>
  <c r="J18484" i="1" s="1"/>
  <c r="J18485" i="1" a="1"/>
  <c r="J18485" i="1" s="1"/>
  <c r="J18486" i="1" a="1"/>
  <c r="J18486" i="1" s="1"/>
  <c r="J18487" i="1" a="1"/>
  <c r="J18487" i="1" s="1"/>
  <c r="J18488" i="1" a="1"/>
  <c r="J18488" i="1" s="1"/>
  <c r="J18489" i="1" a="1"/>
  <c r="J18489" i="1" s="1"/>
  <c r="J18490" i="1" a="1"/>
  <c r="J18490" i="1" s="1"/>
  <c r="J18491" i="1" a="1"/>
  <c r="J18491" i="1" s="1"/>
  <c r="J18492" i="1" a="1"/>
  <c r="J18492" i="1" s="1"/>
  <c r="J18493" i="1" a="1"/>
  <c r="J18493" i="1" s="1"/>
  <c r="J18494" i="1" a="1"/>
  <c r="J18494" i="1" s="1"/>
  <c r="J18495" i="1" a="1"/>
  <c r="J18495" i="1" s="1"/>
  <c r="J18496" i="1" a="1"/>
  <c r="J18496" i="1" s="1"/>
  <c r="J18497" i="1" a="1"/>
  <c r="J18497" i="1" s="1"/>
  <c r="J18498" i="1" a="1"/>
  <c r="J18498" i="1" s="1"/>
  <c r="J18499" i="1" a="1"/>
  <c r="J18499" i="1" s="1"/>
  <c r="J18500" i="1" a="1"/>
  <c r="J18500" i="1" s="1"/>
  <c r="J18501" i="1" a="1"/>
  <c r="J18501" i="1" s="1"/>
  <c r="J18502" i="1" a="1"/>
  <c r="J18502" i="1" s="1"/>
  <c r="J18503" i="1" a="1"/>
  <c r="J18503" i="1" s="1"/>
  <c r="J18504" i="1" a="1"/>
  <c r="J18504" i="1" s="1"/>
  <c r="J18505" i="1" a="1"/>
  <c r="J18505" i="1" s="1"/>
  <c r="J18506" i="1" a="1"/>
  <c r="J18506" i="1" s="1"/>
  <c r="J18507" i="1" a="1"/>
  <c r="J18507" i="1" s="1"/>
  <c r="J18508" i="1" a="1"/>
  <c r="J18508" i="1" s="1"/>
  <c r="J18509" i="1" a="1"/>
  <c r="J18509" i="1" s="1"/>
  <c r="J18510" i="1" a="1"/>
  <c r="J18510" i="1" s="1"/>
  <c r="J18511" i="1" a="1"/>
  <c r="J18511" i="1" s="1"/>
  <c r="J18512" i="1" a="1"/>
  <c r="J18512" i="1" s="1"/>
  <c r="J18513" i="1" a="1"/>
  <c r="J18513" i="1" s="1"/>
  <c r="J18514" i="1" a="1"/>
  <c r="J18514" i="1" s="1"/>
  <c r="J18515" i="1" a="1"/>
  <c r="J18515" i="1" s="1"/>
  <c r="J18516" i="1" a="1"/>
  <c r="J18516" i="1" s="1"/>
  <c r="J18517" i="1" a="1"/>
  <c r="J18517" i="1" s="1"/>
  <c r="J18518" i="1" a="1"/>
  <c r="J18518" i="1" s="1"/>
  <c r="J18519" i="1" a="1"/>
  <c r="J18519" i="1" s="1"/>
  <c r="J18520" i="1" a="1"/>
  <c r="J18520" i="1" s="1"/>
  <c r="J18521" i="1" a="1"/>
  <c r="J18521" i="1" s="1"/>
  <c r="J18522" i="1" a="1"/>
  <c r="J18522" i="1" s="1"/>
  <c r="J18523" i="1" a="1"/>
  <c r="J18523" i="1" s="1"/>
  <c r="J18524" i="1" a="1"/>
  <c r="J18524" i="1" s="1"/>
  <c r="J18525" i="1" a="1"/>
  <c r="J18525" i="1" s="1"/>
  <c r="J18526" i="1" a="1"/>
  <c r="J18526" i="1" s="1"/>
  <c r="J18527" i="1" a="1"/>
  <c r="J18527" i="1" s="1"/>
  <c r="J18528" i="1" a="1"/>
  <c r="J18528" i="1" s="1"/>
  <c r="J18529" i="1" a="1"/>
  <c r="J18529" i="1" s="1"/>
  <c r="J18530" i="1" a="1"/>
  <c r="J18530" i="1" s="1"/>
  <c r="J18531" i="1" a="1"/>
  <c r="J18531" i="1" s="1"/>
  <c r="J18532" i="1" a="1"/>
  <c r="J18532" i="1" s="1"/>
  <c r="J18533" i="1" a="1"/>
  <c r="J18533" i="1" s="1"/>
  <c r="J18534" i="1" a="1"/>
  <c r="J18534" i="1" s="1"/>
  <c r="J18535" i="1" a="1"/>
  <c r="J18535" i="1" s="1"/>
  <c r="J18536" i="1" a="1"/>
  <c r="J18536" i="1" s="1"/>
  <c r="J18537" i="1" a="1"/>
  <c r="J18537" i="1" s="1"/>
  <c r="J18538" i="1" a="1"/>
  <c r="J18538" i="1" s="1"/>
  <c r="J18539" i="1" a="1"/>
  <c r="J18539" i="1" s="1"/>
  <c r="J18540" i="1" a="1"/>
  <c r="J18540" i="1" s="1"/>
  <c r="J18541" i="1" a="1"/>
  <c r="J18541" i="1" s="1"/>
  <c r="J18542" i="1" a="1"/>
  <c r="J18542" i="1" s="1"/>
  <c r="J18543" i="1" a="1"/>
  <c r="J18543" i="1" s="1"/>
  <c r="J18544" i="1" a="1"/>
  <c r="J18544" i="1" s="1"/>
  <c r="J18545" i="1" a="1"/>
  <c r="J18545" i="1" s="1"/>
  <c r="J18546" i="1" a="1"/>
  <c r="J18546" i="1" s="1"/>
  <c r="J18547" i="1" a="1"/>
  <c r="J18547" i="1" s="1"/>
  <c r="J18548" i="1" a="1"/>
  <c r="J18548" i="1" s="1"/>
  <c r="J18549" i="1" a="1"/>
  <c r="J18549" i="1" s="1"/>
  <c r="J18550" i="1" a="1"/>
  <c r="J18550" i="1" s="1"/>
  <c r="J18551" i="1" a="1"/>
  <c r="J18551" i="1" s="1"/>
  <c r="J18552" i="1" a="1"/>
  <c r="J18552" i="1" s="1"/>
  <c r="J18553" i="1" a="1"/>
  <c r="J18553" i="1" s="1"/>
  <c r="J18554" i="1" a="1"/>
  <c r="J18554" i="1" s="1"/>
  <c r="J18555" i="1" a="1"/>
  <c r="J18555" i="1" s="1"/>
  <c r="J18556" i="1" a="1"/>
  <c r="J18556" i="1" s="1"/>
  <c r="J18557" i="1" a="1"/>
  <c r="J18557" i="1" s="1"/>
  <c r="J18558" i="1" a="1"/>
  <c r="J18558" i="1" s="1"/>
  <c r="J18559" i="1" a="1"/>
  <c r="J18559" i="1" s="1"/>
  <c r="J18560" i="1" a="1"/>
  <c r="J18560" i="1" s="1"/>
  <c r="J18561" i="1" a="1"/>
  <c r="J18561" i="1" s="1"/>
  <c r="J18562" i="1" a="1"/>
  <c r="J18562" i="1" s="1"/>
  <c r="J18563" i="1" a="1"/>
  <c r="J18563" i="1" s="1"/>
  <c r="J18564" i="1" a="1"/>
  <c r="J18564" i="1" s="1"/>
  <c r="J18565" i="1" a="1"/>
  <c r="J18565" i="1" s="1"/>
  <c r="J18566" i="1" a="1"/>
  <c r="J18566" i="1" s="1"/>
  <c r="J18567" i="1" a="1"/>
  <c r="J18567" i="1" s="1"/>
  <c r="J18568" i="1" a="1"/>
  <c r="J18568" i="1" s="1"/>
  <c r="J18569" i="1" a="1"/>
  <c r="J18569" i="1" s="1"/>
  <c r="J18570" i="1" a="1"/>
  <c r="J18570" i="1" s="1"/>
  <c r="J18571" i="1" a="1"/>
  <c r="J18571" i="1" s="1"/>
  <c r="J18572" i="1" a="1"/>
  <c r="J18572" i="1" s="1"/>
  <c r="J18573" i="1" a="1"/>
  <c r="J18573" i="1" s="1"/>
  <c r="J18574" i="1" a="1"/>
  <c r="J18574" i="1" s="1"/>
  <c r="J18575" i="1" a="1"/>
  <c r="J18575" i="1" s="1"/>
  <c r="J18576" i="1" a="1"/>
  <c r="J18576" i="1" s="1"/>
  <c r="J18577" i="1" a="1"/>
  <c r="J18577" i="1" s="1"/>
  <c r="J18578" i="1" a="1"/>
  <c r="J18578" i="1" s="1"/>
  <c r="J18579" i="1" a="1"/>
  <c r="J18579" i="1" s="1"/>
  <c r="J18580" i="1" a="1"/>
  <c r="J18580" i="1" s="1"/>
  <c r="J18581" i="1" a="1"/>
  <c r="J18581" i="1" s="1"/>
  <c r="J18582" i="1" a="1"/>
  <c r="J18582" i="1" s="1"/>
  <c r="J18583" i="1" a="1"/>
  <c r="J18583" i="1" s="1"/>
  <c r="J18584" i="1" a="1"/>
  <c r="J18584" i="1" s="1"/>
  <c r="J18585" i="1" a="1"/>
  <c r="J18585" i="1" s="1"/>
  <c r="J18586" i="1" a="1"/>
  <c r="J18586" i="1" s="1"/>
  <c r="J18587" i="1" a="1"/>
  <c r="J18587" i="1" s="1"/>
  <c r="J18588" i="1" a="1"/>
  <c r="J18588" i="1" s="1"/>
  <c r="J18589" i="1" a="1"/>
  <c r="J18589" i="1" s="1"/>
  <c r="J18590" i="1" a="1"/>
  <c r="J18590" i="1" s="1"/>
  <c r="J18591" i="1" a="1"/>
  <c r="J18591" i="1" s="1"/>
  <c r="J18592" i="1" a="1"/>
  <c r="J18592" i="1" s="1"/>
  <c r="J18593" i="1" a="1"/>
  <c r="J18593" i="1" s="1"/>
  <c r="J18594" i="1" a="1"/>
  <c r="J18594" i="1" s="1"/>
  <c r="J18595" i="1" a="1"/>
  <c r="J18595" i="1" s="1"/>
  <c r="J18596" i="1" a="1"/>
  <c r="J18596" i="1" s="1"/>
  <c r="J18597" i="1" a="1"/>
  <c r="J18597" i="1" s="1"/>
  <c r="J18598" i="1" a="1"/>
  <c r="J18598" i="1" s="1"/>
  <c r="J18599" i="1" a="1"/>
  <c r="J18599" i="1" s="1"/>
  <c r="J18600" i="1" a="1"/>
  <c r="J18600" i="1" s="1"/>
  <c r="J18601" i="1" a="1"/>
  <c r="J18601" i="1" s="1"/>
  <c r="J18602" i="1" a="1"/>
  <c r="J18602" i="1" s="1"/>
  <c r="J18603" i="1" a="1"/>
  <c r="J18603" i="1" s="1"/>
  <c r="J18604" i="1" a="1"/>
  <c r="J18604" i="1" s="1"/>
  <c r="J18605" i="1" a="1"/>
  <c r="J18605" i="1" s="1"/>
  <c r="J18606" i="1" a="1"/>
  <c r="J18606" i="1" s="1"/>
  <c r="J18607" i="1" a="1"/>
  <c r="J18607" i="1" s="1"/>
  <c r="J18608" i="1" a="1"/>
  <c r="J18608" i="1" s="1"/>
  <c r="J18609" i="1" a="1"/>
  <c r="J18609" i="1" s="1"/>
  <c r="J18610" i="1" a="1"/>
  <c r="J18610" i="1" s="1"/>
  <c r="J18611" i="1" a="1"/>
  <c r="J18611" i="1" s="1"/>
  <c r="J18612" i="1" a="1"/>
  <c r="J18612" i="1" s="1"/>
  <c r="J18613" i="1" a="1"/>
  <c r="J18613" i="1" s="1"/>
  <c r="J18614" i="1" a="1"/>
  <c r="J18614" i="1" s="1"/>
  <c r="J18615" i="1" a="1"/>
  <c r="J18615" i="1" s="1"/>
  <c r="J18616" i="1" a="1"/>
  <c r="J18616" i="1" s="1"/>
  <c r="J18617" i="1" a="1"/>
  <c r="J18617" i="1" s="1"/>
  <c r="J18618" i="1" a="1"/>
  <c r="J18618" i="1" s="1"/>
  <c r="J18619" i="1" a="1"/>
  <c r="J18619" i="1" s="1"/>
  <c r="J18620" i="1" a="1"/>
  <c r="J18620" i="1" s="1"/>
  <c r="J18621" i="1" a="1"/>
  <c r="J18621" i="1" s="1"/>
  <c r="J18622" i="1" a="1"/>
  <c r="J18622" i="1" s="1"/>
  <c r="J18623" i="1" a="1"/>
  <c r="J18623" i="1" s="1"/>
  <c r="J18624" i="1" a="1"/>
  <c r="J18624" i="1" s="1"/>
  <c r="J18625" i="1" a="1"/>
  <c r="J18625" i="1" s="1"/>
  <c r="J18626" i="1" a="1"/>
  <c r="J18626" i="1" s="1"/>
  <c r="J18627" i="1" a="1"/>
  <c r="J18627" i="1" s="1"/>
  <c r="J18628" i="1" a="1"/>
  <c r="J18628" i="1" s="1"/>
  <c r="J18629" i="1" a="1"/>
  <c r="J18629" i="1" s="1"/>
  <c r="J18630" i="1" a="1"/>
  <c r="J18630" i="1" s="1"/>
  <c r="J18631" i="1" a="1"/>
  <c r="J18631" i="1" s="1"/>
  <c r="J18632" i="1" a="1"/>
  <c r="J18632" i="1" s="1"/>
  <c r="J18633" i="1" a="1"/>
  <c r="J18633" i="1" s="1"/>
  <c r="J18634" i="1" a="1"/>
  <c r="J18634" i="1" s="1"/>
  <c r="J18635" i="1" a="1"/>
  <c r="J18635" i="1" s="1"/>
  <c r="J18636" i="1" a="1"/>
  <c r="J18636" i="1" s="1"/>
  <c r="J18637" i="1" a="1"/>
  <c r="J18637" i="1" s="1"/>
  <c r="J18638" i="1" a="1"/>
  <c r="J18638" i="1" s="1"/>
  <c r="J18639" i="1" a="1"/>
  <c r="J18639" i="1" s="1"/>
  <c r="J18640" i="1" a="1"/>
  <c r="J18640" i="1" s="1"/>
  <c r="J18641" i="1" a="1"/>
  <c r="J18641" i="1" s="1"/>
  <c r="J18642" i="1" a="1"/>
  <c r="J18642" i="1" s="1"/>
  <c r="J18643" i="1" a="1"/>
  <c r="J18643" i="1" s="1"/>
  <c r="J18644" i="1" a="1"/>
  <c r="J18644" i="1" s="1"/>
  <c r="J18645" i="1" a="1"/>
  <c r="J18645" i="1" s="1"/>
  <c r="J18646" i="1" a="1"/>
  <c r="J18646" i="1" s="1"/>
  <c r="J18647" i="1" a="1"/>
  <c r="J18647" i="1" s="1"/>
  <c r="J18648" i="1" a="1"/>
  <c r="J18648" i="1" s="1"/>
  <c r="J18649" i="1" a="1"/>
  <c r="J18649" i="1" s="1"/>
  <c r="J18650" i="1" a="1"/>
  <c r="J18650" i="1" s="1"/>
  <c r="J18651" i="1" a="1"/>
  <c r="J18651" i="1" s="1"/>
  <c r="J18652" i="1" a="1"/>
  <c r="J18652" i="1" s="1"/>
  <c r="J18653" i="1" a="1"/>
  <c r="J18653" i="1" s="1"/>
  <c r="J18654" i="1" a="1"/>
  <c r="J18654" i="1" s="1"/>
  <c r="J18655" i="1" a="1"/>
  <c r="J18655" i="1" s="1"/>
  <c r="J18656" i="1" a="1"/>
  <c r="J18656" i="1" s="1"/>
  <c r="J18657" i="1" a="1"/>
  <c r="J18657" i="1" s="1"/>
  <c r="J18658" i="1" a="1"/>
  <c r="J18658" i="1" s="1"/>
  <c r="J18659" i="1" a="1"/>
  <c r="J18659" i="1" s="1"/>
  <c r="J18660" i="1" a="1"/>
  <c r="J18660" i="1" s="1"/>
  <c r="J18661" i="1" a="1"/>
  <c r="J18661" i="1" s="1"/>
  <c r="J18662" i="1" a="1"/>
  <c r="J18662" i="1" s="1"/>
  <c r="J18663" i="1" a="1"/>
  <c r="J18663" i="1" s="1"/>
  <c r="J18664" i="1" a="1"/>
  <c r="J18664" i="1" s="1"/>
  <c r="J18665" i="1" a="1"/>
  <c r="J18665" i="1" s="1"/>
  <c r="J18666" i="1" a="1"/>
  <c r="J18666" i="1" s="1"/>
  <c r="J18667" i="1" a="1"/>
  <c r="J18667" i="1" s="1"/>
  <c r="J18668" i="1" a="1"/>
  <c r="J18668" i="1" s="1"/>
  <c r="J18669" i="1" a="1"/>
  <c r="J18669" i="1" s="1"/>
  <c r="J18670" i="1" a="1"/>
  <c r="J18670" i="1" s="1"/>
  <c r="J18671" i="1" a="1"/>
  <c r="J18671" i="1" s="1"/>
  <c r="J18672" i="1" a="1"/>
  <c r="J18672" i="1" s="1"/>
  <c r="J18673" i="1" a="1"/>
  <c r="J18673" i="1" s="1"/>
  <c r="J18674" i="1" a="1"/>
  <c r="J18674" i="1" s="1"/>
  <c r="J18675" i="1" a="1"/>
  <c r="J18675" i="1" s="1"/>
  <c r="J18676" i="1" a="1"/>
  <c r="J18676" i="1" s="1"/>
  <c r="J18677" i="1" a="1"/>
  <c r="J18677" i="1" s="1"/>
  <c r="J18678" i="1" a="1"/>
  <c r="J18678" i="1" s="1"/>
  <c r="J18679" i="1" a="1"/>
  <c r="J18679" i="1" s="1"/>
  <c r="J18680" i="1" a="1"/>
  <c r="J18680" i="1" s="1"/>
  <c r="J18681" i="1" a="1"/>
  <c r="J18681" i="1" s="1"/>
  <c r="J18682" i="1" a="1"/>
  <c r="J18682" i="1" s="1"/>
  <c r="J18683" i="1" a="1"/>
  <c r="J18683" i="1" s="1"/>
  <c r="J18684" i="1" a="1"/>
  <c r="J18684" i="1" s="1"/>
  <c r="J18685" i="1" a="1"/>
  <c r="J18685" i="1" s="1"/>
  <c r="J18686" i="1" a="1"/>
  <c r="J18686" i="1" s="1"/>
  <c r="J18687" i="1" a="1"/>
  <c r="J18687" i="1" s="1"/>
  <c r="J18688" i="1" a="1"/>
  <c r="J18688" i="1" s="1"/>
  <c r="J18689" i="1" a="1"/>
  <c r="J18689" i="1" s="1"/>
  <c r="J18690" i="1" a="1"/>
  <c r="J18690" i="1" s="1"/>
  <c r="J18691" i="1" a="1"/>
  <c r="J18691" i="1" s="1"/>
  <c r="J18692" i="1" a="1"/>
  <c r="J18692" i="1" s="1"/>
  <c r="J18693" i="1" a="1"/>
  <c r="J18693" i="1" s="1"/>
  <c r="J18694" i="1" a="1"/>
  <c r="J18694" i="1" s="1"/>
  <c r="J18695" i="1" a="1"/>
  <c r="J18695" i="1" s="1"/>
  <c r="J18696" i="1" a="1"/>
  <c r="J18696" i="1" s="1"/>
  <c r="J18697" i="1" a="1"/>
  <c r="J18697" i="1" s="1"/>
  <c r="J18698" i="1" a="1"/>
  <c r="J18698" i="1" s="1"/>
  <c r="J18699" i="1" a="1"/>
  <c r="J18699" i="1" s="1"/>
  <c r="J18700" i="1" a="1"/>
  <c r="J18700" i="1" s="1"/>
  <c r="J18701" i="1" a="1"/>
  <c r="J18701" i="1" s="1"/>
  <c r="J18702" i="1" a="1"/>
  <c r="J18702" i="1" s="1"/>
  <c r="J18703" i="1" a="1"/>
  <c r="J18703" i="1" s="1"/>
  <c r="J18704" i="1" a="1"/>
  <c r="J18704" i="1" s="1"/>
  <c r="J18705" i="1" a="1"/>
  <c r="J18705" i="1" s="1"/>
  <c r="J18706" i="1" a="1"/>
  <c r="J18706" i="1" s="1"/>
  <c r="J18707" i="1" a="1"/>
  <c r="J18707" i="1" s="1"/>
  <c r="J18708" i="1" a="1"/>
  <c r="J18708" i="1" s="1"/>
  <c r="J18709" i="1" a="1"/>
  <c r="J18709" i="1" s="1"/>
  <c r="J18710" i="1" a="1"/>
  <c r="J18710" i="1" s="1"/>
  <c r="J18711" i="1" a="1"/>
  <c r="J18711" i="1" s="1"/>
  <c r="J18712" i="1" a="1"/>
  <c r="J18712" i="1" s="1"/>
  <c r="J18713" i="1" a="1"/>
  <c r="J18713" i="1" s="1"/>
  <c r="J18714" i="1" a="1"/>
  <c r="J18714" i="1" s="1"/>
  <c r="J18715" i="1" a="1"/>
  <c r="J18715" i="1" s="1"/>
  <c r="J18716" i="1" a="1"/>
  <c r="J18716" i="1" s="1"/>
  <c r="J18717" i="1" a="1"/>
  <c r="J18717" i="1" s="1"/>
  <c r="J18718" i="1" a="1"/>
  <c r="J18718" i="1" s="1"/>
  <c r="J18719" i="1" a="1"/>
  <c r="J18719" i="1" s="1"/>
  <c r="J18720" i="1" a="1"/>
  <c r="J18720" i="1" s="1"/>
  <c r="J18721" i="1" a="1"/>
  <c r="J18721" i="1" s="1"/>
  <c r="J18722" i="1" a="1"/>
  <c r="J18722" i="1" s="1"/>
  <c r="J18723" i="1" a="1"/>
  <c r="J18723" i="1" s="1"/>
  <c r="J18724" i="1" a="1"/>
  <c r="J18724" i="1" s="1"/>
  <c r="J18725" i="1" a="1"/>
  <c r="J18725" i="1" s="1"/>
  <c r="J18726" i="1" a="1"/>
  <c r="J18726" i="1" s="1"/>
  <c r="J18727" i="1" a="1"/>
  <c r="J18727" i="1" s="1"/>
  <c r="J18728" i="1" a="1"/>
  <c r="J18728" i="1" s="1"/>
  <c r="J18729" i="1" a="1"/>
  <c r="J18729" i="1" s="1"/>
  <c r="J18730" i="1" a="1"/>
  <c r="J18730" i="1" s="1"/>
  <c r="J18731" i="1" a="1"/>
  <c r="J18731" i="1" s="1"/>
  <c r="J18732" i="1" a="1"/>
  <c r="J18732" i="1" s="1"/>
  <c r="J18733" i="1" a="1"/>
  <c r="J18733" i="1" s="1"/>
  <c r="J18734" i="1" a="1"/>
  <c r="J18734" i="1" s="1"/>
  <c r="J18735" i="1" a="1"/>
  <c r="J18735" i="1" s="1"/>
  <c r="J18736" i="1" a="1"/>
  <c r="J18736" i="1" s="1"/>
  <c r="J18737" i="1" a="1"/>
  <c r="J18737" i="1" s="1"/>
  <c r="J18738" i="1" a="1"/>
  <c r="J18738" i="1" s="1"/>
  <c r="J18739" i="1" a="1"/>
  <c r="J18739" i="1" s="1"/>
  <c r="J18740" i="1" a="1"/>
  <c r="J18740" i="1" s="1"/>
  <c r="J18741" i="1" a="1"/>
  <c r="J18741" i="1" s="1"/>
  <c r="J18742" i="1" a="1"/>
  <c r="J18742" i="1" s="1"/>
  <c r="J18743" i="1" a="1"/>
  <c r="J18743" i="1" s="1"/>
  <c r="J18744" i="1" a="1"/>
  <c r="J18744" i="1" s="1"/>
  <c r="J18745" i="1" a="1"/>
  <c r="J18745" i="1" s="1"/>
  <c r="J18746" i="1" a="1"/>
  <c r="J18746" i="1" s="1"/>
  <c r="J18747" i="1" a="1"/>
  <c r="J18747" i="1" s="1"/>
  <c r="J18748" i="1" a="1"/>
  <c r="J18748" i="1" s="1"/>
  <c r="J18749" i="1" a="1"/>
  <c r="J18749" i="1" s="1"/>
  <c r="J18750" i="1" a="1"/>
  <c r="J18750" i="1" s="1"/>
  <c r="J18751" i="1" a="1"/>
  <c r="J18751" i="1" s="1"/>
  <c r="J18752" i="1" a="1"/>
  <c r="J18752" i="1" s="1"/>
  <c r="J18753" i="1" a="1"/>
  <c r="J18753" i="1" s="1"/>
  <c r="J18754" i="1" a="1"/>
  <c r="J18754" i="1" s="1"/>
  <c r="J18755" i="1" a="1"/>
  <c r="J18755" i="1" s="1"/>
  <c r="J18756" i="1" a="1"/>
  <c r="J18756" i="1" s="1"/>
  <c r="J18757" i="1" a="1"/>
  <c r="J18757" i="1" s="1"/>
  <c r="J18758" i="1" a="1"/>
  <c r="J18758" i="1" s="1"/>
  <c r="J18759" i="1" a="1"/>
  <c r="J18759" i="1" s="1"/>
  <c r="J18760" i="1" a="1"/>
  <c r="J18760" i="1" s="1"/>
  <c r="J18761" i="1" a="1"/>
  <c r="J18761" i="1" s="1"/>
  <c r="J18762" i="1" a="1"/>
  <c r="J18762" i="1" s="1"/>
  <c r="J18763" i="1" a="1"/>
  <c r="J18763" i="1" s="1"/>
  <c r="J18764" i="1" a="1"/>
  <c r="J18764" i="1" s="1"/>
  <c r="J18765" i="1" a="1"/>
  <c r="J18765" i="1" s="1"/>
  <c r="J18766" i="1" a="1"/>
  <c r="J18766" i="1" s="1"/>
  <c r="J18767" i="1" a="1"/>
  <c r="J18767" i="1" s="1"/>
  <c r="J18768" i="1" a="1"/>
  <c r="J18768" i="1" s="1"/>
  <c r="J18769" i="1" a="1"/>
  <c r="J18769" i="1" s="1"/>
  <c r="J18770" i="1" a="1"/>
  <c r="J18770" i="1" s="1"/>
  <c r="J18771" i="1" a="1"/>
  <c r="J18771" i="1" s="1"/>
  <c r="J18772" i="1" a="1"/>
  <c r="J18772" i="1" s="1"/>
  <c r="J18773" i="1" a="1"/>
  <c r="J18773" i="1" s="1"/>
  <c r="J18774" i="1" a="1"/>
  <c r="J18774" i="1" s="1"/>
  <c r="J18775" i="1" a="1"/>
  <c r="J18775" i="1" s="1"/>
  <c r="J18776" i="1" a="1"/>
  <c r="J18776" i="1" s="1"/>
  <c r="J18777" i="1" a="1"/>
  <c r="J18777" i="1" s="1"/>
  <c r="J18778" i="1" a="1"/>
  <c r="J18778" i="1" s="1"/>
  <c r="J18779" i="1" a="1"/>
  <c r="J18779" i="1" s="1"/>
  <c r="J18780" i="1" a="1"/>
  <c r="J18780" i="1" s="1"/>
  <c r="J18781" i="1" a="1"/>
  <c r="J18781" i="1" s="1"/>
  <c r="J18782" i="1" a="1"/>
  <c r="J18782" i="1" s="1"/>
  <c r="J18783" i="1" a="1"/>
  <c r="J18783" i="1" s="1"/>
  <c r="J18784" i="1" a="1"/>
  <c r="J18784" i="1" s="1"/>
  <c r="J18785" i="1" a="1"/>
  <c r="J18785" i="1" s="1"/>
  <c r="J18786" i="1" a="1"/>
  <c r="J18786" i="1" s="1"/>
  <c r="J18787" i="1" a="1"/>
  <c r="J18787" i="1" s="1"/>
  <c r="J18788" i="1" a="1"/>
  <c r="J18788" i="1" s="1"/>
  <c r="J18789" i="1" a="1"/>
  <c r="J18789" i="1" s="1"/>
  <c r="J18790" i="1" a="1"/>
  <c r="J18790" i="1" s="1"/>
  <c r="J18791" i="1" a="1"/>
  <c r="J18791" i="1" s="1"/>
  <c r="J18792" i="1" a="1"/>
  <c r="J18792" i="1" s="1"/>
  <c r="J18793" i="1" a="1"/>
  <c r="J18793" i="1" s="1"/>
  <c r="J18794" i="1" a="1"/>
  <c r="J18794" i="1" s="1"/>
  <c r="J18795" i="1" a="1"/>
  <c r="J18795" i="1" s="1"/>
  <c r="J18796" i="1" a="1"/>
  <c r="J18796" i="1" s="1"/>
  <c r="J18797" i="1" a="1"/>
  <c r="J18797" i="1" s="1"/>
  <c r="J18798" i="1" a="1"/>
  <c r="J18798" i="1" s="1"/>
  <c r="J18799" i="1" a="1"/>
  <c r="J18799" i="1" s="1"/>
  <c r="J18800" i="1" a="1"/>
  <c r="J18800" i="1" s="1"/>
  <c r="J18801" i="1" a="1"/>
  <c r="J18801" i="1" s="1"/>
  <c r="J18802" i="1" a="1"/>
  <c r="J18802" i="1" s="1"/>
  <c r="J18803" i="1" a="1"/>
  <c r="J18803" i="1" s="1"/>
  <c r="J18804" i="1" a="1"/>
  <c r="J18804" i="1" s="1"/>
  <c r="J18805" i="1" a="1"/>
  <c r="J18805" i="1" s="1"/>
  <c r="J18806" i="1" a="1"/>
  <c r="J18806" i="1" s="1"/>
  <c r="J18807" i="1" a="1"/>
  <c r="J18807" i="1" s="1"/>
  <c r="J18808" i="1" a="1"/>
  <c r="J18808" i="1" s="1"/>
  <c r="J18809" i="1" a="1"/>
  <c r="J18809" i="1" s="1"/>
  <c r="J18810" i="1" a="1"/>
  <c r="J18810" i="1" s="1"/>
  <c r="J18811" i="1" a="1"/>
  <c r="J18811" i="1" s="1"/>
  <c r="J18812" i="1" a="1"/>
  <c r="J18812" i="1" s="1"/>
  <c r="J18813" i="1" a="1"/>
  <c r="J18813" i="1" s="1"/>
  <c r="J18814" i="1" a="1"/>
  <c r="J18814" i="1" s="1"/>
  <c r="J18815" i="1" a="1"/>
  <c r="J18815" i="1" s="1"/>
  <c r="J18816" i="1" a="1"/>
  <c r="J18816" i="1" s="1"/>
  <c r="J18817" i="1" a="1"/>
  <c r="J18817" i="1" s="1"/>
  <c r="J18818" i="1" a="1"/>
  <c r="J18818" i="1" s="1"/>
  <c r="J18819" i="1" a="1"/>
  <c r="J18819" i="1" s="1"/>
  <c r="J18820" i="1" a="1"/>
  <c r="J18820" i="1" s="1"/>
  <c r="J18821" i="1" a="1"/>
  <c r="J18821" i="1" s="1"/>
  <c r="J18822" i="1" a="1"/>
  <c r="J18822" i="1" s="1"/>
  <c r="J18823" i="1" a="1"/>
  <c r="J18823" i="1" s="1"/>
  <c r="J18824" i="1" a="1"/>
  <c r="J18824" i="1" s="1"/>
  <c r="J18825" i="1" a="1"/>
  <c r="J18825" i="1" s="1"/>
  <c r="J18826" i="1" a="1"/>
  <c r="J18826" i="1" s="1"/>
  <c r="J18827" i="1" a="1"/>
  <c r="J18827" i="1" s="1"/>
  <c r="J18828" i="1" a="1"/>
  <c r="J18828" i="1" s="1"/>
  <c r="J18829" i="1" a="1"/>
  <c r="J18829" i="1" s="1"/>
  <c r="J18830" i="1" a="1"/>
  <c r="J18830" i="1" s="1"/>
  <c r="J18831" i="1" a="1"/>
  <c r="J18831" i="1" s="1"/>
  <c r="J18832" i="1" a="1"/>
  <c r="J18832" i="1" s="1"/>
  <c r="J18833" i="1" a="1"/>
  <c r="J18833" i="1" s="1"/>
  <c r="J18834" i="1" a="1"/>
  <c r="J18834" i="1" s="1"/>
  <c r="J18835" i="1" a="1"/>
  <c r="J18835" i="1" s="1"/>
  <c r="J18836" i="1" a="1"/>
  <c r="J18836" i="1" s="1"/>
  <c r="J18837" i="1" a="1"/>
  <c r="J18837" i="1" s="1"/>
  <c r="J18838" i="1" a="1"/>
  <c r="J18838" i="1" s="1"/>
  <c r="J18839" i="1" a="1"/>
  <c r="J18839" i="1" s="1"/>
  <c r="J18840" i="1" a="1"/>
  <c r="J18840" i="1" s="1"/>
  <c r="J18841" i="1" a="1"/>
  <c r="J18841" i="1" s="1"/>
  <c r="J18842" i="1" a="1"/>
  <c r="J18842" i="1" s="1"/>
  <c r="J18843" i="1" a="1"/>
  <c r="J18843" i="1" s="1"/>
  <c r="J18844" i="1" a="1"/>
  <c r="J18844" i="1" s="1"/>
  <c r="J18845" i="1" a="1"/>
  <c r="J18845" i="1" s="1"/>
  <c r="J18846" i="1" a="1"/>
  <c r="J18846" i="1" s="1"/>
  <c r="J18847" i="1" a="1"/>
  <c r="J18847" i="1" s="1"/>
  <c r="J18848" i="1" a="1"/>
  <c r="J18848" i="1" s="1"/>
  <c r="J18849" i="1" a="1"/>
  <c r="J18849" i="1" s="1"/>
  <c r="J18850" i="1" a="1"/>
  <c r="J18850" i="1" s="1"/>
  <c r="J18851" i="1" a="1"/>
  <c r="J18851" i="1" s="1"/>
  <c r="J18852" i="1" a="1"/>
  <c r="J18852" i="1" s="1"/>
  <c r="J18853" i="1" a="1"/>
  <c r="J18853" i="1" s="1"/>
  <c r="J18854" i="1" a="1"/>
  <c r="J18854" i="1" s="1"/>
  <c r="J18855" i="1" a="1"/>
  <c r="J18855" i="1" s="1"/>
  <c r="J18856" i="1" a="1"/>
  <c r="J18856" i="1" s="1"/>
  <c r="J18857" i="1" a="1"/>
  <c r="J18857" i="1" s="1"/>
  <c r="J18858" i="1" a="1"/>
  <c r="J18858" i="1" s="1"/>
  <c r="J18859" i="1" a="1"/>
  <c r="J18859" i="1" s="1"/>
  <c r="J18860" i="1" a="1"/>
  <c r="J18860" i="1" s="1"/>
  <c r="J18861" i="1" a="1"/>
  <c r="J18861" i="1" s="1"/>
  <c r="J18862" i="1" a="1"/>
  <c r="J18862" i="1" s="1"/>
  <c r="J18863" i="1" a="1"/>
  <c r="J18863" i="1" s="1"/>
  <c r="J18864" i="1" a="1"/>
  <c r="J18864" i="1" s="1"/>
  <c r="J18865" i="1" a="1"/>
  <c r="J18865" i="1" s="1"/>
  <c r="J18866" i="1" a="1"/>
  <c r="J18866" i="1" s="1"/>
  <c r="J18867" i="1" a="1"/>
  <c r="J18867" i="1" s="1"/>
  <c r="J18868" i="1" a="1"/>
  <c r="J18868" i="1" s="1"/>
  <c r="J18869" i="1" a="1"/>
  <c r="J18869" i="1" s="1"/>
  <c r="J18870" i="1" a="1"/>
  <c r="J18870" i="1" s="1"/>
  <c r="J18871" i="1" a="1"/>
  <c r="J18871" i="1" s="1"/>
  <c r="J18872" i="1" a="1"/>
  <c r="J18872" i="1" s="1"/>
  <c r="J18873" i="1" a="1"/>
  <c r="J18873" i="1" s="1"/>
  <c r="J18874" i="1" a="1"/>
  <c r="J18874" i="1" s="1"/>
  <c r="J18875" i="1" a="1"/>
  <c r="J18875" i="1" s="1"/>
  <c r="J18876" i="1" a="1"/>
  <c r="J18876" i="1" s="1"/>
  <c r="J18877" i="1" a="1"/>
  <c r="J18877" i="1" s="1"/>
  <c r="J18878" i="1" a="1"/>
  <c r="J18878" i="1" s="1"/>
  <c r="J18879" i="1" a="1"/>
  <c r="J18879" i="1" s="1"/>
  <c r="J18880" i="1" a="1"/>
  <c r="J18880" i="1" s="1"/>
  <c r="J18881" i="1" a="1"/>
  <c r="J18881" i="1" s="1"/>
  <c r="J18882" i="1" a="1"/>
  <c r="J18882" i="1" s="1"/>
  <c r="J18883" i="1" a="1"/>
  <c r="J18883" i="1" s="1"/>
  <c r="J18884" i="1" a="1"/>
  <c r="J18884" i="1" s="1"/>
  <c r="J18885" i="1" a="1"/>
  <c r="J18885" i="1" s="1"/>
  <c r="J18886" i="1" a="1"/>
  <c r="J18886" i="1" s="1"/>
  <c r="J18887" i="1" a="1"/>
  <c r="J18887" i="1" s="1"/>
  <c r="J18888" i="1" a="1"/>
  <c r="J18888" i="1" s="1"/>
  <c r="J18889" i="1" a="1"/>
  <c r="J18889" i="1" s="1"/>
  <c r="J18890" i="1" a="1"/>
  <c r="J18890" i="1" s="1"/>
  <c r="J18891" i="1" a="1"/>
  <c r="J18891" i="1" s="1"/>
  <c r="J18892" i="1" a="1"/>
  <c r="J18892" i="1" s="1"/>
  <c r="J18893" i="1" a="1"/>
  <c r="J18893" i="1" s="1"/>
  <c r="J18894" i="1" a="1"/>
  <c r="J18894" i="1" s="1"/>
  <c r="J18895" i="1" a="1"/>
  <c r="J18895" i="1" s="1"/>
  <c r="J18896" i="1" a="1"/>
  <c r="J18896" i="1" s="1"/>
  <c r="J18897" i="1" a="1"/>
  <c r="J18897" i="1" s="1"/>
  <c r="J18898" i="1" a="1"/>
  <c r="J18898" i="1" s="1"/>
  <c r="J18899" i="1" a="1"/>
  <c r="J18899" i="1" s="1"/>
  <c r="J18900" i="1" a="1"/>
  <c r="J18900" i="1" s="1"/>
  <c r="J18901" i="1" a="1"/>
  <c r="J18901" i="1" s="1"/>
  <c r="J18902" i="1" a="1"/>
  <c r="J18902" i="1" s="1"/>
  <c r="J18903" i="1" a="1"/>
  <c r="J18903" i="1" s="1"/>
  <c r="J18904" i="1" a="1"/>
  <c r="J18904" i="1" s="1"/>
  <c r="J18905" i="1" a="1"/>
  <c r="J18905" i="1" s="1"/>
  <c r="J18906" i="1" a="1"/>
  <c r="J18906" i="1" s="1"/>
  <c r="J18907" i="1" a="1"/>
  <c r="J18907" i="1" s="1"/>
  <c r="J18908" i="1" a="1"/>
  <c r="J18908" i="1" s="1"/>
  <c r="J18909" i="1" a="1"/>
  <c r="J18909" i="1" s="1"/>
  <c r="J18910" i="1" a="1"/>
  <c r="J18910" i="1" s="1"/>
  <c r="J18911" i="1" a="1"/>
  <c r="J18911" i="1" s="1"/>
  <c r="J18912" i="1" a="1"/>
  <c r="J18912" i="1" s="1"/>
  <c r="J18913" i="1" a="1"/>
  <c r="J18913" i="1" s="1"/>
  <c r="J18914" i="1" a="1"/>
  <c r="J18914" i="1" s="1"/>
  <c r="J18915" i="1" a="1"/>
  <c r="J18915" i="1" s="1"/>
  <c r="J18916" i="1" a="1"/>
  <c r="J18916" i="1" s="1"/>
  <c r="J18917" i="1" a="1"/>
  <c r="J18917" i="1" s="1"/>
  <c r="J18918" i="1" a="1"/>
  <c r="J18918" i="1" s="1"/>
  <c r="J18919" i="1" a="1"/>
  <c r="J18919" i="1" s="1"/>
  <c r="J18920" i="1" a="1"/>
  <c r="J18920" i="1" s="1"/>
  <c r="J18921" i="1" a="1"/>
  <c r="J18921" i="1" s="1"/>
  <c r="J18922" i="1" a="1"/>
  <c r="J18922" i="1" s="1"/>
  <c r="J18923" i="1" a="1"/>
  <c r="J18923" i="1" s="1"/>
  <c r="J18924" i="1" a="1"/>
  <c r="J18924" i="1" s="1"/>
  <c r="J18925" i="1" a="1"/>
  <c r="J18925" i="1" s="1"/>
  <c r="J18926" i="1" a="1"/>
  <c r="J18926" i="1" s="1"/>
  <c r="J18927" i="1" a="1"/>
  <c r="J18927" i="1" s="1"/>
  <c r="J18928" i="1" a="1"/>
  <c r="J18928" i="1" s="1"/>
  <c r="J18929" i="1" a="1"/>
  <c r="J18929" i="1" s="1"/>
  <c r="J18930" i="1" a="1"/>
  <c r="J18930" i="1" s="1"/>
  <c r="J18931" i="1" a="1"/>
  <c r="J18931" i="1" s="1"/>
  <c r="J18932" i="1" a="1"/>
  <c r="J18932" i="1" s="1"/>
  <c r="J18933" i="1" a="1"/>
  <c r="J18933" i="1" s="1"/>
  <c r="J18934" i="1" a="1"/>
  <c r="J18934" i="1" s="1"/>
  <c r="J18935" i="1" a="1"/>
  <c r="J18935" i="1" s="1"/>
  <c r="J18936" i="1" a="1"/>
  <c r="J18936" i="1" s="1"/>
  <c r="J18937" i="1" a="1"/>
  <c r="J18937" i="1" s="1"/>
  <c r="J18938" i="1" a="1"/>
  <c r="J18938" i="1" s="1"/>
  <c r="J18939" i="1" a="1"/>
  <c r="J18939" i="1" s="1"/>
  <c r="J18940" i="1" a="1"/>
  <c r="J18940" i="1" s="1"/>
  <c r="J18941" i="1" a="1"/>
  <c r="J18941" i="1" s="1"/>
  <c r="J18942" i="1" a="1"/>
  <c r="J18942" i="1" s="1"/>
  <c r="J18943" i="1" a="1"/>
  <c r="J18943" i="1" s="1"/>
  <c r="J18944" i="1" a="1"/>
  <c r="J18944" i="1" s="1"/>
  <c r="J18945" i="1" a="1"/>
  <c r="J18945" i="1" s="1"/>
  <c r="J18946" i="1" a="1"/>
  <c r="J18946" i="1" s="1"/>
  <c r="J18947" i="1" a="1"/>
  <c r="J18947" i="1" s="1"/>
  <c r="J18948" i="1" a="1"/>
  <c r="J18948" i="1" s="1"/>
  <c r="J18949" i="1" a="1"/>
  <c r="J18949" i="1" s="1"/>
  <c r="J18950" i="1" a="1"/>
  <c r="J18950" i="1" s="1"/>
  <c r="J18951" i="1" a="1"/>
  <c r="J18951" i="1" s="1"/>
  <c r="J18952" i="1" a="1"/>
  <c r="J18952" i="1" s="1"/>
  <c r="J18953" i="1" a="1"/>
  <c r="J18953" i="1" s="1"/>
  <c r="J18954" i="1" a="1"/>
  <c r="J18954" i="1" s="1"/>
  <c r="J18955" i="1" a="1"/>
  <c r="J18955" i="1" s="1"/>
  <c r="J18956" i="1" a="1"/>
  <c r="J18956" i="1" s="1"/>
  <c r="J18957" i="1" a="1"/>
  <c r="J18957" i="1" s="1"/>
  <c r="J18958" i="1" a="1"/>
  <c r="J18958" i="1" s="1"/>
  <c r="J18959" i="1" a="1"/>
  <c r="J18959" i="1" s="1"/>
  <c r="J18960" i="1" a="1"/>
  <c r="J18960" i="1" s="1"/>
  <c r="J18961" i="1" a="1"/>
  <c r="J18961" i="1" s="1"/>
  <c r="J18962" i="1" a="1"/>
  <c r="J18962" i="1" s="1"/>
  <c r="J18963" i="1" a="1"/>
  <c r="J18963" i="1" s="1"/>
  <c r="J18964" i="1" a="1"/>
  <c r="J18964" i="1" s="1"/>
  <c r="J18965" i="1" a="1"/>
  <c r="J18965" i="1" s="1"/>
  <c r="J18966" i="1" a="1"/>
  <c r="J18966" i="1" s="1"/>
  <c r="J18967" i="1" a="1"/>
  <c r="J18967" i="1" s="1"/>
  <c r="J18968" i="1" a="1"/>
  <c r="J18968" i="1" s="1"/>
  <c r="J18969" i="1" a="1"/>
  <c r="J18969" i="1" s="1"/>
  <c r="J18970" i="1" a="1"/>
  <c r="J18970" i="1" s="1"/>
  <c r="J18971" i="1" a="1"/>
  <c r="J18971" i="1" s="1"/>
  <c r="J18972" i="1" a="1"/>
  <c r="J18972" i="1" s="1"/>
  <c r="J18973" i="1" a="1"/>
  <c r="J18973" i="1" s="1"/>
  <c r="J18974" i="1" a="1"/>
  <c r="J18974" i="1" s="1"/>
  <c r="J18975" i="1" a="1"/>
  <c r="J18975" i="1" s="1"/>
  <c r="J18976" i="1" a="1"/>
  <c r="J18976" i="1" s="1"/>
  <c r="J18977" i="1" a="1"/>
  <c r="J18977" i="1" s="1"/>
  <c r="J18978" i="1" a="1"/>
  <c r="J18978" i="1" s="1"/>
  <c r="J18979" i="1" a="1"/>
  <c r="J18979" i="1" s="1"/>
  <c r="J18980" i="1" a="1"/>
  <c r="J18980" i="1" s="1"/>
  <c r="J18981" i="1" a="1"/>
  <c r="J18981" i="1" s="1"/>
  <c r="J18982" i="1" a="1"/>
  <c r="J18982" i="1" s="1"/>
  <c r="J18983" i="1" a="1"/>
  <c r="J18983" i="1" s="1"/>
  <c r="J18984" i="1" a="1"/>
  <c r="J18984" i="1" s="1"/>
  <c r="J18985" i="1" a="1"/>
  <c r="J18985" i="1" s="1"/>
  <c r="J18986" i="1" a="1"/>
  <c r="J18986" i="1" s="1"/>
  <c r="J18987" i="1" a="1"/>
  <c r="J18987" i="1" s="1"/>
  <c r="J18988" i="1" a="1"/>
  <c r="J18988" i="1" s="1"/>
  <c r="J18989" i="1" a="1"/>
  <c r="J18989" i="1" s="1"/>
  <c r="J18990" i="1" a="1"/>
  <c r="J18990" i="1" s="1"/>
  <c r="J18991" i="1" a="1"/>
  <c r="J18991" i="1" s="1"/>
  <c r="J18992" i="1" a="1"/>
  <c r="J18992" i="1" s="1"/>
  <c r="J18993" i="1" a="1"/>
  <c r="J18993" i="1" s="1"/>
  <c r="J18994" i="1" a="1"/>
  <c r="J18994" i="1" s="1"/>
  <c r="J18995" i="1" a="1"/>
  <c r="J18995" i="1" s="1"/>
  <c r="J18996" i="1" a="1"/>
  <c r="J18996" i="1" s="1"/>
  <c r="J18997" i="1" a="1"/>
  <c r="J18997" i="1" s="1"/>
  <c r="J18998" i="1" a="1"/>
  <c r="J18998" i="1" s="1"/>
  <c r="J18999" i="1" a="1"/>
  <c r="J18999" i="1" s="1"/>
  <c r="J19000" i="1" a="1"/>
  <c r="J19000" i="1" s="1"/>
  <c r="J19001" i="1" a="1"/>
  <c r="J19001" i="1" s="1"/>
  <c r="J19002" i="1" a="1"/>
  <c r="J19002" i="1" s="1"/>
  <c r="J19658" i="1" a="1"/>
  <c r="J19658" i="1" s="1"/>
  <c r="J19659" i="1" a="1"/>
  <c r="J19659" i="1" s="1"/>
  <c r="J19660" i="1" a="1"/>
  <c r="J19660" i="1" s="1"/>
  <c r="J19661" i="1" a="1"/>
  <c r="J19661" i="1" s="1"/>
  <c r="J19662" i="1" a="1"/>
  <c r="J19662" i="1" s="1"/>
  <c r="J19663" i="1" a="1"/>
  <c r="J19663" i="1" s="1"/>
  <c r="J19664" i="1" a="1"/>
  <c r="J19664" i="1" s="1"/>
  <c r="J19665" i="1" a="1"/>
  <c r="J19665" i="1" s="1"/>
  <c r="J19666" i="1" a="1"/>
  <c r="J19666" i="1" s="1"/>
  <c r="J19667" i="1" a="1"/>
  <c r="J19667" i="1" s="1"/>
  <c r="J19668" i="1" a="1"/>
  <c r="J19668" i="1" s="1"/>
  <c r="J19669" i="1" a="1"/>
  <c r="J19669" i="1" s="1"/>
  <c r="J19670" i="1" a="1"/>
  <c r="J19670" i="1" s="1"/>
  <c r="J19671" i="1" a="1"/>
  <c r="J19671" i="1" s="1"/>
  <c r="J19672" i="1" a="1"/>
  <c r="J19672" i="1" s="1"/>
  <c r="J19673" i="1" a="1"/>
  <c r="J19673" i="1" s="1"/>
  <c r="J19674" i="1" a="1"/>
  <c r="J19674" i="1" s="1"/>
  <c r="J19675" i="1" a="1"/>
  <c r="J19675" i="1" s="1"/>
  <c r="J19676" i="1" a="1"/>
  <c r="J19676" i="1" s="1"/>
  <c r="J19677" i="1" a="1"/>
  <c r="J19677" i="1" s="1"/>
  <c r="J19678" i="1" a="1"/>
  <c r="J19678" i="1" s="1"/>
  <c r="J19679" i="1" a="1"/>
  <c r="J19679" i="1" s="1"/>
  <c r="J19680" i="1" a="1"/>
  <c r="J19680" i="1" s="1"/>
  <c r="J19681" i="1" a="1"/>
  <c r="J19681" i="1" s="1"/>
  <c r="J19682" i="1" a="1"/>
  <c r="J19682" i="1" s="1"/>
  <c r="J19683" i="1" a="1"/>
  <c r="J19683" i="1" s="1"/>
  <c r="J19684" i="1" a="1"/>
  <c r="J19684" i="1" s="1"/>
  <c r="J19685" i="1" a="1"/>
  <c r="J19685" i="1" s="1"/>
  <c r="J19686" i="1" a="1"/>
  <c r="J19686" i="1" s="1"/>
  <c r="J19687" i="1" a="1"/>
  <c r="J19687" i="1" s="1"/>
  <c r="J19688" i="1" a="1"/>
  <c r="J19688" i="1" s="1"/>
  <c r="J19689" i="1" a="1"/>
  <c r="J19689" i="1" s="1"/>
  <c r="J19690" i="1" a="1"/>
  <c r="J19690" i="1" s="1"/>
  <c r="J19691" i="1" a="1"/>
  <c r="J19691" i="1" s="1"/>
  <c r="J19692" i="1" a="1"/>
  <c r="J19692" i="1" s="1"/>
  <c r="J19693" i="1" a="1"/>
  <c r="J19693" i="1" s="1"/>
  <c r="J19694" i="1" a="1"/>
  <c r="J19694" i="1" s="1"/>
  <c r="J19695" i="1" a="1"/>
  <c r="J19695" i="1" s="1"/>
  <c r="J19696" i="1" a="1"/>
  <c r="J19696" i="1" s="1"/>
  <c r="J19697" i="1" a="1"/>
  <c r="J19697" i="1" s="1"/>
  <c r="J19698" i="1" a="1"/>
  <c r="J19698" i="1" s="1"/>
  <c r="J19699" i="1" a="1"/>
  <c r="J19699" i="1" s="1"/>
  <c r="J19700" i="1" a="1"/>
  <c r="J19700" i="1" s="1"/>
  <c r="J19701" i="1" a="1"/>
  <c r="J19701" i="1" s="1"/>
  <c r="J19702" i="1" a="1"/>
  <c r="J19702" i="1" s="1"/>
  <c r="J19703" i="1" a="1"/>
  <c r="J19703" i="1" s="1"/>
  <c r="J19704" i="1" a="1"/>
  <c r="J19704" i="1" s="1"/>
  <c r="J19705" i="1" a="1"/>
  <c r="J19705" i="1" s="1"/>
  <c r="J19706" i="1" a="1"/>
  <c r="J19706" i="1" s="1"/>
  <c r="J19707" i="1" a="1"/>
  <c r="J19707" i="1" s="1"/>
  <c r="J19708" i="1" a="1"/>
  <c r="J19708" i="1" s="1"/>
  <c r="J19709" i="1" a="1"/>
  <c r="J19709" i="1" s="1"/>
  <c r="J19710" i="1" a="1"/>
  <c r="J19710" i="1" s="1"/>
  <c r="J19711" i="1" a="1"/>
  <c r="J19711" i="1" s="1"/>
  <c r="J19712" i="1" a="1"/>
  <c r="J19712" i="1" s="1"/>
  <c r="J19713" i="1" a="1"/>
  <c r="J19713" i="1" s="1"/>
  <c r="J19714" i="1" a="1"/>
  <c r="J19714" i="1" s="1"/>
  <c r="J19715" i="1" a="1"/>
  <c r="J19715" i="1" s="1"/>
  <c r="J19716" i="1" a="1"/>
  <c r="J19716" i="1" s="1"/>
  <c r="J19717" i="1" a="1"/>
  <c r="J19717" i="1" s="1"/>
  <c r="J19718" i="1" a="1"/>
  <c r="J19718" i="1" s="1"/>
  <c r="J19719" i="1" a="1"/>
  <c r="J19719" i="1" s="1"/>
  <c r="J19720" i="1" a="1"/>
  <c r="J19720" i="1" s="1"/>
  <c r="J19721" i="1" a="1"/>
  <c r="J19721" i="1" s="1"/>
  <c r="J19722" i="1" a="1"/>
  <c r="J19722" i="1" s="1"/>
  <c r="J19723" i="1" a="1"/>
  <c r="J19723" i="1" s="1"/>
  <c r="J19724" i="1" a="1"/>
  <c r="J19724" i="1" s="1"/>
  <c r="J19725" i="1" a="1"/>
  <c r="J19725" i="1" s="1"/>
  <c r="J19726" i="1" a="1"/>
  <c r="J19726" i="1" s="1"/>
  <c r="J19727" i="1" a="1"/>
  <c r="J19727" i="1" s="1"/>
  <c r="J19728" i="1" a="1"/>
  <c r="J19728" i="1" s="1"/>
  <c r="J19729" i="1" a="1"/>
  <c r="J19729" i="1" s="1"/>
  <c r="J19730" i="1" a="1"/>
  <c r="J19730" i="1" s="1"/>
  <c r="J19731" i="1" a="1"/>
  <c r="J19731" i="1" s="1"/>
  <c r="J19732" i="1" a="1"/>
  <c r="J19732" i="1" s="1"/>
  <c r="J19733" i="1" a="1"/>
  <c r="J19733" i="1" s="1"/>
  <c r="J19734" i="1" a="1"/>
  <c r="J19734" i="1" s="1"/>
  <c r="J19735" i="1" a="1"/>
  <c r="J19735" i="1" s="1"/>
  <c r="J19736" i="1" a="1"/>
  <c r="J19736" i="1" s="1"/>
  <c r="J19737" i="1" a="1"/>
  <c r="J19737" i="1" s="1"/>
  <c r="J19738" i="1" a="1"/>
  <c r="J19738" i="1" s="1"/>
  <c r="J19739" i="1" a="1"/>
  <c r="J19739" i="1" s="1"/>
  <c r="J19740" i="1" a="1"/>
  <c r="J19740" i="1" s="1"/>
  <c r="J19741" i="1" a="1"/>
  <c r="J19741" i="1" s="1"/>
  <c r="J19742" i="1" a="1"/>
  <c r="J19742" i="1" s="1"/>
  <c r="J19743" i="1" a="1"/>
  <c r="J19743" i="1" s="1"/>
  <c r="J19744" i="1" a="1"/>
  <c r="J19744" i="1" s="1"/>
  <c r="J19745" i="1" a="1"/>
  <c r="J19745" i="1" s="1"/>
  <c r="J19746" i="1" a="1"/>
  <c r="J19746" i="1" s="1"/>
  <c r="J19747" i="1" a="1"/>
  <c r="J19747" i="1" s="1"/>
  <c r="J19748" i="1" a="1"/>
  <c r="J19748" i="1" s="1"/>
  <c r="J19749" i="1" a="1"/>
  <c r="J19749" i="1" s="1"/>
  <c r="J19750" i="1" a="1"/>
  <c r="J19750" i="1" s="1"/>
  <c r="J19751" i="1" a="1"/>
  <c r="J19751" i="1" s="1"/>
  <c r="J19752" i="1" a="1"/>
  <c r="J19752" i="1" s="1"/>
  <c r="J19753" i="1" a="1"/>
  <c r="J19753" i="1" s="1"/>
  <c r="J19754" i="1" a="1"/>
  <c r="J19754" i="1" s="1"/>
  <c r="J19755" i="1" a="1"/>
  <c r="J19755" i="1" s="1"/>
  <c r="J19756" i="1" a="1"/>
  <c r="J19756" i="1" s="1"/>
  <c r="J19757" i="1" a="1"/>
  <c r="J19757" i="1" s="1"/>
  <c r="J19758" i="1" a="1"/>
  <c r="J19758" i="1" s="1"/>
  <c r="J19759" i="1" a="1"/>
  <c r="J19759" i="1" s="1"/>
  <c r="J19760" i="1" a="1"/>
  <c r="J19760" i="1" s="1"/>
  <c r="J19761" i="1" a="1"/>
  <c r="J19761" i="1" s="1"/>
  <c r="J19762" i="1" a="1"/>
  <c r="J19762" i="1" s="1"/>
  <c r="J19763" i="1" a="1"/>
  <c r="J19763" i="1" s="1"/>
  <c r="J19764" i="1" a="1"/>
  <c r="J19764" i="1" s="1"/>
  <c r="J19765" i="1" a="1"/>
  <c r="J19765" i="1" s="1"/>
  <c r="J19766" i="1" a="1"/>
  <c r="J19766" i="1" s="1"/>
  <c r="J19767" i="1" a="1"/>
  <c r="J19767" i="1" s="1"/>
  <c r="J19768" i="1" a="1"/>
  <c r="J19768" i="1" s="1"/>
  <c r="J19769" i="1" a="1"/>
  <c r="J19769" i="1" s="1"/>
  <c r="J19770" i="1" a="1"/>
  <c r="J19770" i="1" s="1"/>
  <c r="J19771" i="1" a="1"/>
  <c r="J19771" i="1" s="1"/>
  <c r="J19772" i="1" a="1"/>
  <c r="J19772" i="1" s="1"/>
  <c r="J19773" i="1" a="1"/>
  <c r="J19773" i="1" s="1"/>
  <c r="J19774" i="1" a="1"/>
  <c r="J19774" i="1" s="1"/>
  <c r="J19775" i="1" a="1"/>
  <c r="J19775" i="1" s="1"/>
  <c r="J19776" i="1" a="1"/>
  <c r="J19776" i="1" s="1"/>
  <c r="J19777" i="1" a="1"/>
  <c r="J19777" i="1" s="1"/>
  <c r="J19778" i="1" a="1"/>
  <c r="J19778" i="1" s="1"/>
  <c r="J19779" i="1" a="1"/>
  <c r="J19779" i="1" s="1"/>
  <c r="J19780" i="1" a="1"/>
  <c r="J19780" i="1" s="1"/>
  <c r="J19781" i="1" a="1"/>
  <c r="J19781" i="1" s="1"/>
  <c r="J19782" i="1" a="1"/>
  <c r="J19782" i="1" s="1"/>
  <c r="J19783" i="1" a="1"/>
  <c r="J19783" i="1" s="1"/>
  <c r="J19784" i="1" a="1"/>
  <c r="J19784" i="1" s="1"/>
  <c r="J19785" i="1" a="1"/>
  <c r="J19785" i="1" s="1"/>
  <c r="J19786" i="1" a="1"/>
  <c r="J19786" i="1" s="1"/>
  <c r="J19787" i="1" a="1"/>
  <c r="J19787" i="1" s="1"/>
  <c r="J19788" i="1" a="1"/>
  <c r="J19788" i="1" s="1"/>
  <c r="J19789" i="1" a="1"/>
  <c r="J19789" i="1" s="1"/>
  <c r="J19790" i="1" a="1"/>
  <c r="J19790" i="1" s="1"/>
  <c r="J19791" i="1" a="1"/>
  <c r="J19791" i="1" s="1"/>
  <c r="J19792" i="1" a="1"/>
  <c r="J19792" i="1" s="1"/>
  <c r="J19793" i="1" a="1"/>
  <c r="J19793" i="1" s="1"/>
  <c r="J19794" i="1" a="1"/>
  <c r="J19794" i="1" s="1"/>
  <c r="J19795" i="1" a="1"/>
  <c r="J19795" i="1" s="1"/>
  <c r="J19796" i="1" a="1"/>
  <c r="J19796" i="1" s="1"/>
  <c r="J19797" i="1" a="1"/>
  <c r="J19797" i="1" s="1"/>
  <c r="J19798" i="1" a="1"/>
  <c r="J19798" i="1" s="1"/>
  <c r="J19799" i="1" a="1"/>
  <c r="J19799" i="1" s="1"/>
  <c r="J19800" i="1" a="1"/>
  <c r="J19800" i="1" s="1"/>
  <c r="J19801" i="1" a="1"/>
  <c r="J19801" i="1" s="1"/>
  <c r="J19802" i="1" a="1"/>
  <c r="J19802" i="1" s="1"/>
  <c r="J19803" i="1" a="1"/>
  <c r="J19803" i="1" s="1"/>
  <c r="J19804" i="1" a="1"/>
  <c r="J19804" i="1" s="1"/>
  <c r="J19805" i="1" a="1"/>
  <c r="J19805" i="1" s="1"/>
  <c r="J19806" i="1" a="1"/>
  <c r="J19806" i="1" s="1"/>
  <c r="J19807" i="1" a="1"/>
  <c r="J19807" i="1" s="1"/>
  <c r="J19808" i="1" a="1"/>
  <c r="J19808" i="1" s="1"/>
  <c r="J19809" i="1" a="1"/>
  <c r="J19809" i="1" s="1"/>
  <c r="J19810" i="1" a="1"/>
  <c r="J19810" i="1" s="1"/>
  <c r="J19811" i="1" a="1"/>
  <c r="J19811" i="1" s="1"/>
  <c r="J19812" i="1" a="1"/>
  <c r="J19812" i="1" s="1"/>
  <c r="J19813" i="1" a="1"/>
  <c r="J19813" i="1" s="1"/>
  <c r="J19814" i="1" a="1"/>
  <c r="J19814" i="1" s="1"/>
  <c r="J19815" i="1" a="1"/>
  <c r="J19815" i="1" s="1"/>
  <c r="J19816" i="1" a="1"/>
  <c r="J19816" i="1" s="1"/>
  <c r="J19817" i="1" a="1"/>
  <c r="J19817" i="1" s="1"/>
  <c r="J19818" i="1" a="1"/>
  <c r="J19818" i="1" s="1"/>
  <c r="J19819" i="1" a="1"/>
  <c r="J19819" i="1" s="1"/>
  <c r="J19820" i="1" a="1"/>
  <c r="J19820" i="1" s="1"/>
  <c r="J19821" i="1" a="1"/>
  <c r="J19821" i="1" s="1"/>
  <c r="J19822" i="1" a="1"/>
  <c r="J19822" i="1" s="1"/>
  <c r="J19823" i="1" a="1"/>
  <c r="J19823" i="1" s="1"/>
  <c r="J19824" i="1" a="1"/>
  <c r="J19824" i="1" s="1"/>
  <c r="J19825" i="1" a="1"/>
  <c r="J19825" i="1" s="1"/>
  <c r="J19826" i="1" a="1"/>
  <c r="J19826" i="1" s="1"/>
  <c r="J19827" i="1" a="1"/>
  <c r="J19827" i="1" s="1"/>
  <c r="J19828" i="1" a="1"/>
  <c r="J19828" i="1" s="1"/>
  <c r="J19829" i="1" a="1"/>
  <c r="J19829" i="1" s="1"/>
  <c r="J19830" i="1" a="1"/>
  <c r="J19830" i="1" s="1"/>
  <c r="J19831" i="1" a="1"/>
  <c r="J19831" i="1" s="1"/>
  <c r="J19832" i="1" a="1"/>
  <c r="J19832" i="1" s="1"/>
  <c r="J19833" i="1" a="1"/>
  <c r="J19833" i="1" s="1"/>
  <c r="J19834" i="1" a="1"/>
  <c r="J19834" i="1" s="1"/>
  <c r="J19835" i="1" a="1"/>
  <c r="J19835" i="1" s="1"/>
  <c r="J19836" i="1" a="1"/>
  <c r="J19836" i="1" s="1"/>
  <c r="J19837" i="1" a="1"/>
  <c r="J19837" i="1" s="1"/>
  <c r="J19838" i="1" a="1"/>
  <c r="J19838" i="1" s="1"/>
  <c r="J19839" i="1" a="1"/>
  <c r="J19839" i="1" s="1"/>
  <c r="J19840" i="1" a="1"/>
  <c r="J19840" i="1" s="1"/>
  <c r="J19841" i="1" a="1"/>
  <c r="J19841" i="1" s="1"/>
  <c r="J19842" i="1" a="1"/>
  <c r="J19842" i="1" s="1"/>
  <c r="J19843" i="1" a="1"/>
  <c r="J19843" i="1" s="1"/>
  <c r="J19844" i="1" a="1"/>
  <c r="J19844" i="1" s="1"/>
  <c r="J19845" i="1" a="1"/>
  <c r="J19845" i="1" s="1"/>
  <c r="J19846" i="1" a="1"/>
  <c r="J19846" i="1" s="1"/>
  <c r="J19847" i="1" a="1"/>
  <c r="J19847" i="1" s="1"/>
  <c r="J19848" i="1" a="1"/>
  <c r="J19848" i="1" s="1"/>
  <c r="J19849" i="1" a="1"/>
  <c r="J19849" i="1" s="1"/>
  <c r="J19850" i="1" a="1"/>
  <c r="J19850" i="1" s="1"/>
  <c r="J19851" i="1" a="1"/>
  <c r="J19851" i="1" s="1"/>
  <c r="J19852" i="1" a="1"/>
  <c r="J19852" i="1" s="1"/>
  <c r="J19853" i="1" a="1"/>
  <c r="J19853" i="1" s="1"/>
  <c r="J19854" i="1" a="1"/>
  <c r="J19854" i="1" s="1"/>
  <c r="J19855" i="1" a="1"/>
  <c r="J19855" i="1" s="1"/>
  <c r="J19856" i="1" a="1"/>
  <c r="J19856" i="1" s="1"/>
  <c r="J19857" i="1" a="1"/>
  <c r="J19857" i="1" s="1"/>
  <c r="J19858" i="1" a="1"/>
  <c r="J19858" i="1" s="1"/>
  <c r="J19859" i="1" a="1"/>
  <c r="J19859" i="1" s="1"/>
  <c r="J19860" i="1" a="1"/>
  <c r="J19860" i="1" s="1"/>
  <c r="J19861" i="1" a="1"/>
  <c r="J19861" i="1" s="1"/>
  <c r="J19862" i="1" a="1"/>
  <c r="J19862" i="1" s="1"/>
  <c r="J19863" i="1" a="1"/>
  <c r="J19863" i="1" s="1"/>
  <c r="J19864" i="1" a="1"/>
  <c r="J19864" i="1" s="1"/>
  <c r="J19865" i="1" a="1"/>
  <c r="J19865" i="1" s="1"/>
  <c r="J19866" i="1" a="1"/>
  <c r="J19866" i="1" s="1"/>
  <c r="J19867" i="1" a="1"/>
  <c r="J19867" i="1" s="1"/>
  <c r="J19868" i="1" a="1"/>
  <c r="J19868" i="1" s="1"/>
  <c r="J19869" i="1" a="1"/>
  <c r="J19869" i="1" s="1"/>
  <c r="J19870" i="1" a="1"/>
  <c r="J19870" i="1" s="1"/>
  <c r="J19871" i="1" a="1"/>
  <c r="J19871" i="1" s="1"/>
  <c r="J19872" i="1" a="1"/>
  <c r="J19872" i="1" s="1"/>
  <c r="J19873" i="1" a="1"/>
  <c r="J19873" i="1" s="1"/>
  <c r="J19874" i="1" a="1"/>
  <c r="J19874" i="1" s="1"/>
  <c r="J19875" i="1" a="1"/>
  <c r="J19875" i="1" s="1"/>
  <c r="J19876" i="1" a="1"/>
  <c r="J19876" i="1" s="1"/>
  <c r="J19877" i="1" a="1"/>
  <c r="J19877" i="1" s="1"/>
  <c r="J19878" i="1" a="1"/>
  <c r="J19878" i="1" s="1"/>
  <c r="J19879" i="1" a="1"/>
  <c r="J19879" i="1" s="1"/>
  <c r="J19880" i="1" a="1"/>
  <c r="J19880" i="1" s="1"/>
  <c r="J19881" i="1" a="1"/>
  <c r="J19881" i="1" s="1"/>
  <c r="J19882" i="1" a="1"/>
  <c r="J19882" i="1" s="1"/>
  <c r="J19883" i="1" a="1"/>
  <c r="J19883" i="1" s="1"/>
  <c r="J19884" i="1" a="1"/>
  <c r="J19884" i="1" s="1"/>
  <c r="J19885" i="1" a="1"/>
  <c r="J19885" i="1" s="1"/>
  <c r="J19886" i="1" a="1"/>
  <c r="J19886" i="1" s="1"/>
  <c r="J19887" i="1" a="1"/>
  <c r="J19887" i="1" s="1"/>
  <c r="J19888" i="1" a="1"/>
  <c r="J19888" i="1" s="1"/>
  <c r="J19889" i="1" a="1"/>
  <c r="J19889" i="1" s="1"/>
  <c r="J19890" i="1" a="1"/>
  <c r="J19890" i="1" s="1"/>
  <c r="J19891" i="1" a="1"/>
  <c r="J19891" i="1" s="1"/>
  <c r="J19892" i="1" a="1"/>
  <c r="J19892" i="1" s="1"/>
  <c r="J19893" i="1" a="1"/>
  <c r="J19893" i="1" s="1"/>
  <c r="J19894" i="1" a="1"/>
  <c r="J19894" i="1" s="1"/>
  <c r="J19895" i="1" a="1"/>
  <c r="J19895" i="1" s="1"/>
  <c r="J19896" i="1" a="1"/>
  <c r="J19896" i="1" s="1"/>
  <c r="J19897" i="1" a="1"/>
  <c r="J19897" i="1" s="1"/>
  <c r="J19898" i="1" a="1"/>
  <c r="J19898" i="1" s="1"/>
  <c r="J19899" i="1" a="1"/>
  <c r="J19899" i="1" s="1"/>
  <c r="J19900" i="1" a="1"/>
  <c r="J19900" i="1" s="1"/>
  <c r="J19901" i="1" a="1"/>
  <c r="J19901" i="1" s="1"/>
  <c r="J19902" i="1" a="1"/>
  <c r="J19902" i="1" s="1"/>
  <c r="J19903" i="1" a="1"/>
  <c r="J19903" i="1" s="1"/>
  <c r="J19904" i="1" a="1"/>
  <c r="J19904" i="1" s="1"/>
  <c r="J19905" i="1" a="1"/>
  <c r="J19905" i="1" s="1"/>
  <c r="J19906" i="1" a="1"/>
  <c r="J19906" i="1" s="1"/>
  <c r="J19907" i="1" a="1"/>
  <c r="J19907" i="1" s="1"/>
  <c r="J19908" i="1" a="1"/>
  <c r="J19908" i="1" s="1"/>
  <c r="J19909" i="1" a="1"/>
  <c r="J19909" i="1" s="1"/>
  <c r="J19910" i="1" a="1"/>
  <c r="J19910" i="1" s="1"/>
  <c r="J19911" i="1" a="1"/>
  <c r="J19911" i="1" s="1"/>
  <c r="J19912" i="1" a="1"/>
  <c r="J19912" i="1" s="1"/>
  <c r="J19913" i="1" a="1"/>
  <c r="J19913" i="1" s="1"/>
  <c r="J19914" i="1" a="1"/>
  <c r="J19914" i="1" s="1"/>
  <c r="J19915" i="1" a="1"/>
  <c r="J19915" i="1" s="1"/>
  <c r="J19916" i="1" a="1"/>
  <c r="J19916" i="1" s="1"/>
  <c r="J19917" i="1" a="1"/>
  <c r="J19917" i="1" s="1"/>
  <c r="J19918" i="1" a="1"/>
  <c r="J19918" i="1" s="1"/>
  <c r="J19919" i="1" a="1"/>
  <c r="J19919" i="1" s="1"/>
  <c r="J19920" i="1" a="1"/>
  <c r="J19920" i="1" s="1"/>
  <c r="J19921" i="1" a="1"/>
  <c r="J19921" i="1" s="1"/>
  <c r="J19922" i="1" a="1"/>
  <c r="J19922" i="1" s="1"/>
  <c r="J19923" i="1" a="1"/>
  <c r="J19923" i="1" s="1"/>
  <c r="J19924" i="1" a="1"/>
  <c r="J19924" i="1" s="1"/>
  <c r="J19925" i="1" a="1"/>
  <c r="J19925" i="1" s="1"/>
  <c r="J19926" i="1" a="1"/>
  <c r="J19926" i="1" s="1"/>
  <c r="J19927" i="1" a="1"/>
  <c r="J19927" i="1" s="1"/>
  <c r="J19928" i="1" a="1"/>
  <c r="J19928" i="1" s="1"/>
  <c r="J19929" i="1" a="1"/>
  <c r="J19929" i="1" s="1"/>
  <c r="J19930" i="1" a="1"/>
  <c r="J19930" i="1" s="1"/>
  <c r="J19931" i="1" a="1"/>
  <c r="J19931" i="1" s="1"/>
  <c r="J19932" i="1" a="1"/>
  <c r="J19932" i="1" s="1"/>
  <c r="J19933" i="1" a="1"/>
  <c r="J19933" i="1" s="1"/>
  <c r="J19934" i="1" a="1"/>
  <c r="J19934" i="1" s="1"/>
  <c r="J19935" i="1" a="1"/>
  <c r="J19935" i="1" s="1"/>
  <c r="J19936" i="1" a="1"/>
  <c r="J19936" i="1" s="1"/>
  <c r="J19937" i="1" a="1"/>
  <c r="J19937" i="1" s="1"/>
  <c r="J19938" i="1" a="1"/>
  <c r="J19938" i="1" s="1"/>
  <c r="J19939" i="1" a="1"/>
  <c r="J19939" i="1" s="1"/>
  <c r="J19940" i="1" a="1"/>
  <c r="J19940" i="1" s="1"/>
  <c r="J19941" i="1" a="1"/>
  <c r="J19941" i="1" s="1"/>
  <c r="J19942" i="1" a="1"/>
  <c r="J19942" i="1" s="1"/>
  <c r="J19943" i="1" a="1"/>
  <c r="J19943" i="1" s="1"/>
  <c r="J19944" i="1" a="1"/>
  <c r="J19944" i="1" s="1"/>
  <c r="J19945" i="1" a="1"/>
  <c r="J19945" i="1" s="1"/>
  <c r="J19946" i="1" a="1"/>
  <c r="J19946" i="1" s="1"/>
  <c r="J19947" i="1" a="1"/>
  <c r="J19947" i="1" s="1"/>
  <c r="J19948" i="1" a="1"/>
  <c r="J19948" i="1" s="1"/>
  <c r="J19949" i="1" a="1"/>
  <c r="J19949" i="1" s="1"/>
  <c r="J19950" i="1" a="1"/>
  <c r="J19950" i="1" s="1"/>
  <c r="J19951" i="1" a="1"/>
  <c r="J19951" i="1" s="1"/>
  <c r="J19952" i="1" a="1"/>
  <c r="J19952" i="1" s="1"/>
  <c r="J19953" i="1" a="1"/>
  <c r="J19953" i="1" s="1"/>
  <c r="J19954" i="1" a="1"/>
  <c r="J19954" i="1" s="1"/>
  <c r="J19955" i="1" a="1"/>
  <c r="J19955" i="1" s="1"/>
  <c r="J19956" i="1" a="1"/>
  <c r="J19956" i="1" s="1"/>
  <c r="J19957" i="1" a="1"/>
  <c r="J19957" i="1" s="1"/>
  <c r="J19958" i="1" a="1"/>
  <c r="J19958" i="1" s="1"/>
  <c r="J19959" i="1" a="1"/>
  <c r="J19959" i="1" s="1"/>
  <c r="J19960" i="1" a="1"/>
  <c r="J19960" i="1" s="1"/>
  <c r="J19961" i="1" a="1"/>
  <c r="J19961" i="1" s="1"/>
  <c r="J19962" i="1" a="1"/>
  <c r="J19962" i="1" s="1"/>
  <c r="J19963" i="1" a="1"/>
  <c r="J19963" i="1" s="1"/>
  <c r="J19964" i="1" a="1"/>
  <c r="J19964" i="1" s="1"/>
  <c r="J19965" i="1" a="1"/>
  <c r="J19965" i="1" s="1"/>
  <c r="J19966" i="1" a="1"/>
  <c r="J19966" i="1" s="1"/>
  <c r="J19967" i="1" a="1"/>
  <c r="J19967" i="1" s="1"/>
  <c r="J19968" i="1" a="1"/>
  <c r="J19968" i="1" s="1"/>
  <c r="J19969" i="1" a="1"/>
  <c r="J19969" i="1" s="1"/>
  <c r="J19970" i="1" a="1"/>
  <c r="J19970" i="1" s="1"/>
  <c r="J19971" i="1" a="1"/>
  <c r="J19971" i="1" s="1"/>
  <c r="J19972" i="1" a="1"/>
  <c r="J19972" i="1" s="1"/>
  <c r="J19973" i="1" a="1"/>
  <c r="J19973" i="1" s="1"/>
  <c r="J19974" i="1" a="1"/>
  <c r="J19974" i="1" s="1"/>
  <c r="J19975" i="1" a="1"/>
  <c r="J19975" i="1" s="1"/>
  <c r="J19976" i="1" a="1"/>
  <c r="J19976" i="1" s="1"/>
  <c r="J19977" i="1" a="1"/>
  <c r="J19977" i="1" s="1"/>
  <c r="J19978" i="1" a="1"/>
  <c r="J19978" i="1" s="1"/>
  <c r="J19979" i="1" a="1"/>
  <c r="J19979" i="1" s="1"/>
  <c r="J19980" i="1" a="1"/>
  <c r="J19980" i="1" s="1"/>
  <c r="J19981" i="1" a="1"/>
  <c r="J19981" i="1" s="1"/>
  <c r="J19982" i="1" a="1"/>
  <c r="J19982" i="1" s="1"/>
  <c r="J19983" i="1" a="1"/>
  <c r="J19983" i="1" s="1"/>
  <c r="J19984" i="1" a="1"/>
  <c r="J19984" i="1" s="1"/>
  <c r="J19985" i="1" a="1"/>
  <c r="J19985" i="1" s="1"/>
  <c r="J19986" i="1" a="1"/>
  <c r="J19986" i="1" s="1"/>
  <c r="J19987" i="1" a="1"/>
  <c r="J19987" i="1" s="1"/>
  <c r="J19988" i="1" a="1"/>
  <c r="J19988" i="1" s="1"/>
  <c r="J19989" i="1" a="1"/>
  <c r="J19989" i="1" s="1"/>
  <c r="J19990" i="1" a="1"/>
  <c r="J19990" i="1" s="1"/>
  <c r="J19991" i="1" a="1"/>
  <c r="J19991" i="1" s="1"/>
  <c r="J19992" i="1" a="1"/>
  <c r="J19992" i="1" s="1"/>
  <c r="J19993" i="1" a="1"/>
  <c r="J19993" i="1" s="1"/>
  <c r="J19994" i="1" a="1"/>
  <c r="J19994" i="1" s="1"/>
  <c r="J19995" i="1" a="1"/>
  <c r="J19995" i="1" s="1"/>
  <c r="J19996" i="1" a="1"/>
  <c r="J19996" i="1" s="1"/>
  <c r="J19997" i="1" a="1"/>
  <c r="J19997" i="1" s="1"/>
  <c r="J19998" i="1" a="1"/>
  <c r="J19998" i="1" s="1"/>
  <c r="J19999" i="1" a="1"/>
  <c r="J19999" i="1" s="1"/>
  <c r="J20000" i="1" a="1"/>
  <c r="J20000" i="1" s="1"/>
  <c r="J20001" i="1" a="1"/>
  <c r="J20001" i="1" s="1"/>
  <c r="J20002" i="1" a="1"/>
  <c r="J20002" i="1" s="1"/>
  <c r="J20003" i="1" a="1"/>
  <c r="J20003" i="1" s="1"/>
  <c r="J20004" i="1" a="1"/>
  <c r="J20004" i="1" s="1"/>
  <c r="J20005" i="1" a="1"/>
  <c r="J20005" i="1" s="1"/>
  <c r="J20006" i="1" a="1"/>
  <c r="J20006" i="1" s="1"/>
  <c r="J20007" i="1" a="1"/>
  <c r="J20007" i="1" s="1"/>
  <c r="J20008" i="1" a="1"/>
  <c r="J20008" i="1" s="1"/>
  <c r="J20009" i="1" a="1"/>
  <c r="J20009" i="1" s="1"/>
  <c r="J20010" i="1" a="1"/>
  <c r="J20010" i="1" s="1"/>
  <c r="J20011" i="1" a="1"/>
  <c r="J20011" i="1" s="1"/>
  <c r="J20012" i="1" a="1"/>
  <c r="J20012" i="1" s="1"/>
  <c r="J20013" i="1" a="1"/>
  <c r="J20013" i="1" s="1"/>
  <c r="J20014" i="1" a="1"/>
  <c r="J20014" i="1" s="1"/>
  <c r="J20015" i="1" a="1"/>
  <c r="J20015" i="1" s="1"/>
  <c r="J20016" i="1" a="1"/>
  <c r="J20016" i="1" s="1"/>
  <c r="J20017" i="1" a="1"/>
  <c r="J20017" i="1" s="1"/>
  <c r="J20018" i="1" a="1"/>
  <c r="J20018" i="1" s="1"/>
  <c r="J20019" i="1" a="1"/>
  <c r="J20019" i="1" s="1"/>
  <c r="J20020" i="1" a="1"/>
  <c r="J20020" i="1" s="1"/>
  <c r="J20021" i="1" a="1"/>
  <c r="J20021" i="1" s="1"/>
  <c r="J20022" i="1" a="1"/>
  <c r="J20022" i="1" s="1"/>
  <c r="J20023" i="1" a="1"/>
  <c r="J20023" i="1" s="1"/>
  <c r="J20024" i="1" a="1"/>
  <c r="J20024" i="1" s="1"/>
  <c r="J20025" i="1" a="1"/>
  <c r="J20025" i="1" s="1"/>
  <c r="J20026" i="1" a="1"/>
  <c r="J20026" i="1" s="1"/>
  <c r="J20027" i="1" a="1"/>
  <c r="J20027" i="1" s="1"/>
  <c r="J20028" i="1" a="1"/>
  <c r="J20028" i="1" s="1"/>
  <c r="J20029" i="1" a="1"/>
  <c r="J20029" i="1" s="1"/>
  <c r="J20030" i="1" a="1"/>
  <c r="J20030" i="1" s="1"/>
  <c r="J20031" i="1" a="1"/>
  <c r="J20031" i="1" s="1"/>
  <c r="J20032" i="1" a="1"/>
  <c r="J20032" i="1" s="1"/>
  <c r="J20033" i="1" a="1"/>
  <c r="J20033" i="1" s="1"/>
  <c r="J20034" i="1" a="1"/>
  <c r="J20034" i="1" s="1"/>
  <c r="J20035" i="1" a="1"/>
  <c r="J20035" i="1" s="1"/>
  <c r="J20036" i="1" a="1"/>
  <c r="J20036" i="1" s="1"/>
  <c r="J20037" i="1" a="1"/>
  <c r="J20037" i="1" s="1"/>
  <c r="J20038" i="1" a="1"/>
  <c r="J20038" i="1" s="1"/>
  <c r="J20039" i="1" a="1"/>
  <c r="J20039" i="1" s="1"/>
  <c r="J20040" i="1" a="1"/>
  <c r="J20040" i="1" s="1"/>
  <c r="J20041" i="1" a="1"/>
  <c r="J20041" i="1" s="1"/>
  <c r="J20042" i="1" a="1"/>
  <c r="J20042" i="1" s="1"/>
  <c r="J20043" i="1" a="1"/>
  <c r="J20043" i="1" s="1"/>
  <c r="J20044" i="1" a="1"/>
  <c r="J20044" i="1" s="1"/>
  <c r="J20045" i="1" a="1"/>
  <c r="J20045" i="1" s="1"/>
  <c r="J20046" i="1" a="1"/>
  <c r="J20046" i="1" s="1"/>
  <c r="J20047" i="1" a="1"/>
  <c r="J20047" i="1" s="1"/>
  <c r="J20048" i="1" a="1"/>
  <c r="J20048" i="1" s="1"/>
  <c r="J20049" i="1" a="1"/>
  <c r="J20049" i="1" s="1"/>
  <c r="J20050" i="1" a="1"/>
  <c r="J20050" i="1" s="1"/>
  <c r="J20051" i="1" a="1"/>
  <c r="J20051" i="1" s="1"/>
  <c r="J20052" i="1" a="1"/>
  <c r="J20052" i="1" s="1"/>
  <c r="J20053" i="1" a="1"/>
  <c r="J20053" i="1" s="1"/>
  <c r="J20054" i="1" a="1"/>
  <c r="J20054" i="1" s="1"/>
  <c r="J20055" i="1" a="1"/>
  <c r="J20055" i="1" s="1"/>
  <c r="J20056" i="1" a="1"/>
  <c r="J20056" i="1" s="1"/>
  <c r="J20057" i="1" a="1"/>
  <c r="J20057" i="1" s="1"/>
  <c r="J20058" i="1" a="1"/>
  <c r="J20058" i="1" s="1"/>
  <c r="J20059" i="1" a="1"/>
  <c r="J20059" i="1" s="1"/>
  <c r="J20060" i="1" a="1"/>
  <c r="J20060" i="1" s="1"/>
  <c r="J20061" i="1" a="1"/>
  <c r="J20061" i="1" s="1"/>
  <c r="J20062" i="1" a="1"/>
  <c r="J20062" i="1" s="1"/>
  <c r="J20063" i="1" a="1"/>
  <c r="J20063" i="1" s="1"/>
  <c r="J20064" i="1" a="1"/>
  <c r="J20064" i="1" s="1"/>
  <c r="J20065" i="1" a="1"/>
  <c r="J20065" i="1" s="1"/>
  <c r="J20066" i="1" a="1"/>
  <c r="J20066" i="1" s="1"/>
  <c r="J20067" i="1" a="1"/>
  <c r="J20067" i="1" s="1"/>
  <c r="J20068" i="1" a="1"/>
  <c r="J20068" i="1" s="1"/>
  <c r="J20069" i="1" a="1"/>
  <c r="J20069" i="1" s="1"/>
  <c r="J20070" i="1" a="1"/>
  <c r="J20070" i="1" s="1"/>
  <c r="J20071" i="1" a="1"/>
  <c r="J20071" i="1" s="1"/>
  <c r="J20072" i="1" a="1"/>
  <c r="J20072" i="1" s="1"/>
  <c r="J20073" i="1" a="1"/>
  <c r="J20073" i="1" s="1"/>
  <c r="J20074" i="1" a="1"/>
  <c r="J20074" i="1" s="1"/>
  <c r="J20075" i="1" a="1"/>
  <c r="J20075" i="1" s="1"/>
  <c r="J20076" i="1" a="1"/>
  <c r="J20076" i="1" s="1"/>
  <c r="J20077" i="1" a="1"/>
  <c r="J20077" i="1" s="1"/>
  <c r="J20078" i="1" a="1"/>
  <c r="J20078" i="1" s="1"/>
  <c r="J20079" i="1" a="1"/>
  <c r="J20079" i="1" s="1"/>
  <c r="J20080" i="1" a="1"/>
  <c r="J20080" i="1" s="1"/>
  <c r="J20081" i="1" a="1"/>
  <c r="J20081" i="1" s="1"/>
  <c r="J20082" i="1" a="1"/>
  <c r="J20082" i="1" s="1"/>
  <c r="J20083" i="1" a="1"/>
  <c r="J20083" i="1" s="1"/>
  <c r="J20084" i="1" a="1"/>
  <c r="J20084" i="1" s="1"/>
  <c r="J20085" i="1" a="1"/>
  <c r="J20085" i="1" s="1"/>
  <c r="J20086" i="1" a="1"/>
  <c r="J20086" i="1" s="1"/>
  <c r="J20087" i="1" a="1"/>
  <c r="J20087" i="1" s="1"/>
  <c r="J20088" i="1" a="1"/>
  <c r="J20088" i="1" s="1"/>
  <c r="J20089" i="1" a="1"/>
  <c r="J20089" i="1" s="1"/>
  <c r="J20090" i="1" a="1"/>
  <c r="J20090" i="1" s="1"/>
  <c r="J20091" i="1" a="1"/>
  <c r="J20091" i="1" s="1"/>
  <c r="J20092" i="1" a="1"/>
  <c r="J20092" i="1" s="1"/>
  <c r="J20093" i="1" a="1"/>
  <c r="J20093" i="1" s="1"/>
  <c r="J20094" i="1" a="1"/>
  <c r="J20094" i="1" s="1"/>
  <c r="J20095" i="1" a="1"/>
  <c r="J20095" i="1" s="1"/>
  <c r="J20096" i="1" a="1"/>
  <c r="J20096" i="1" s="1"/>
  <c r="J20097" i="1" a="1"/>
  <c r="J20097" i="1" s="1"/>
  <c r="J20098" i="1" a="1"/>
  <c r="J20098" i="1" s="1"/>
  <c r="J20099" i="1" a="1"/>
  <c r="J20099" i="1" s="1"/>
  <c r="J20100" i="1" a="1"/>
  <c r="J20100" i="1" s="1"/>
  <c r="J20101" i="1" a="1"/>
  <c r="J20101" i="1" s="1"/>
  <c r="J20102" i="1" a="1"/>
  <c r="J20102" i="1" s="1"/>
  <c r="J20103" i="1" a="1"/>
  <c r="J20103" i="1" s="1"/>
  <c r="J20104" i="1" a="1"/>
  <c r="J20104" i="1" s="1"/>
  <c r="J20105" i="1" a="1"/>
  <c r="J20105" i="1" s="1"/>
  <c r="J20106" i="1" a="1"/>
  <c r="J20106" i="1" s="1"/>
  <c r="J20107" i="1" a="1"/>
  <c r="J20107" i="1" s="1"/>
  <c r="J20108" i="1" a="1"/>
  <c r="J20108" i="1" s="1"/>
  <c r="J20109" i="1" a="1"/>
  <c r="J20109" i="1" s="1"/>
  <c r="J20110" i="1" a="1"/>
  <c r="J20110" i="1" s="1"/>
  <c r="J20111" i="1" a="1"/>
  <c r="J20111" i="1" s="1"/>
  <c r="J20112" i="1" a="1"/>
  <c r="J20112" i="1" s="1"/>
  <c r="J20113" i="1" a="1"/>
  <c r="J20113" i="1" s="1"/>
  <c r="J20114" i="1" a="1"/>
  <c r="J20114" i="1" s="1"/>
  <c r="J20115" i="1" a="1"/>
  <c r="J20115" i="1" s="1"/>
  <c r="J20116" i="1" a="1"/>
  <c r="J20116" i="1" s="1"/>
  <c r="J20117" i="1" a="1"/>
  <c r="J20117" i="1" s="1"/>
  <c r="J20118" i="1" a="1"/>
  <c r="J20118" i="1" s="1"/>
  <c r="J20119" i="1" a="1"/>
  <c r="J20119" i="1" s="1"/>
  <c r="J20120" i="1" a="1"/>
  <c r="J20120" i="1" s="1"/>
  <c r="J20121" i="1" a="1"/>
  <c r="J20121" i="1" s="1"/>
  <c r="J20122" i="1" a="1"/>
  <c r="J20122" i="1" s="1"/>
  <c r="J20123" i="1" a="1"/>
  <c r="J20123" i="1" s="1"/>
  <c r="J20124" i="1" a="1"/>
  <c r="J20124" i="1" s="1"/>
  <c r="J20125" i="1" a="1"/>
  <c r="J20125" i="1" s="1"/>
  <c r="J20126" i="1" a="1"/>
  <c r="J20126" i="1" s="1"/>
  <c r="J20127" i="1" a="1"/>
  <c r="J20127" i="1" s="1"/>
  <c r="J20128" i="1" a="1"/>
  <c r="J20128" i="1" s="1"/>
  <c r="J20129" i="1" a="1"/>
  <c r="J20129" i="1" s="1"/>
  <c r="J20130" i="1" a="1"/>
  <c r="J20130" i="1" s="1"/>
  <c r="J20131" i="1" a="1"/>
  <c r="J20131" i="1" s="1"/>
  <c r="J20132" i="1" a="1"/>
  <c r="J20132" i="1" s="1"/>
  <c r="J20133" i="1" a="1"/>
  <c r="J20133" i="1" s="1"/>
  <c r="J20134" i="1" a="1"/>
  <c r="J20134" i="1" s="1"/>
  <c r="J20135" i="1" a="1"/>
  <c r="J20135" i="1" s="1"/>
  <c r="J20136" i="1" a="1"/>
  <c r="J20136" i="1" s="1"/>
  <c r="J20137" i="1" a="1"/>
  <c r="J20137" i="1" s="1"/>
  <c r="J20138" i="1" a="1"/>
  <c r="J20138" i="1" s="1"/>
  <c r="J20139" i="1" a="1"/>
  <c r="J20139" i="1" s="1"/>
  <c r="J20140" i="1" a="1"/>
  <c r="J20140" i="1" s="1"/>
  <c r="J20141" i="1" a="1"/>
  <c r="J20141" i="1" s="1"/>
  <c r="J20142" i="1" a="1"/>
  <c r="J20142" i="1" s="1"/>
  <c r="J20143" i="1" a="1"/>
  <c r="J20143" i="1" s="1"/>
  <c r="J20144" i="1" a="1"/>
  <c r="J20144" i="1" s="1"/>
  <c r="J20145" i="1" a="1"/>
  <c r="J20145" i="1" s="1"/>
  <c r="J20146" i="1" a="1"/>
  <c r="J20146" i="1" s="1"/>
  <c r="J20147" i="1" a="1"/>
  <c r="J20147" i="1" s="1"/>
  <c r="J20148" i="1" a="1"/>
  <c r="J20148" i="1" s="1"/>
  <c r="J20149" i="1" a="1"/>
  <c r="J20149" i="1" s="1"/>
  <c r="J20150" i="1" a="1"/>
  <c r="J20150" i="1" s="1"/>
  <c r="J20151" i="1" a="1"/>
  <c r="J20151" i="1" s="1"/>
  <c r="J20152" i="1" a="1"/>
  <c r="J20152" i="1" s="1"/>
  <c r="J20153" i="1" a="1"/>
  <c r="J20153" i="1" s="1"/>
  <c r="J20154" i="1" a="1"/>
  <c r="J20154" i="1" s="1"/>
  <c r="J20155" i="1" a="1"/>
  <c r="J20155" i="1" s="1"/>
  <c r="J20156" i="1" a="1"/>
  <c r="J20156" i="1" s="1"/>
  <c r="J20157" i="1" a="1"/>
  <c r="J20157" i="1" s="1"/>
  <c r="J20158" i="1" a="1"/>
  <c r="J20158" i="1" s="1"/>
  <c r="J20159" i="1" a="1"/>
  <c r="J20159" i="1" s="1"/>
  <c r="J20160" i="1" a="1"/>
  <c r="J20160" i="1" s="1"/>
  <c r="J20161" i="1" a="1"/>
  <c r="J20161" i="1" s="1"/>
  <c r="J20162" i="1" a="1"/>
  <c r="J20162" i="1" s="1"/>
  <c r="J20163" i="1" a="1"/>
  <c r="J20163" i="1" s="1"/>
  <c r="J20164" i="1" a="1"/>
  <c r="J20164" i="1" s="1"/>
  <c r="J20165" i="1" a="1"/>
  <c r="J20165" i="1" s="1"/>
  <c r="J20166" i="1" a="1"/>
  <c r="J20166" i="1" s="1"/>
  <c r="J20167" i="1" a="1"/>
  <c r="J20167" i="1" s="1"/>
  <c r="J20168" i="1" a="1"/>
  <c r="J20168" i="1" s="1"/>
  <c r="J20169" i="1" a="1"/>
  <c r="J20169" i="1" s="1"/>
  <c r="J20170" i="1" a="1"/>
  <c r="J20170" i="1" s="1"/>
  <c r="J20171" i="1" a="1"/>
  <c r="J20171" i="1" s="1"/>
  <c r="J20172" i="1" a="1"/>
  <c r="J20172" i="1" s="1"/>
  <c r="J20173" i="1" a="1"/>
  <c r="J20173" i="1" s="1"/>
  <c r="J20174" i="1" a="1"/>
  <c r="J20174" i="1" s="1"/>
  <c r="J20175" i="1" a="1"/>
  <c r="J20175" i="1" s="1"/>
  <c r="J20176" i="1" a="1"/>
  <c r="J20176" i="1" s="1"/>
  <c r="J20177" i="1" a="1"/>
  <c r="J20177" i="1" s="1"/>
  <c r="J20178" i="1" a="1"/>
  <c r="J20178" i="1" s="1"/>
  <c r="J20179" i="1" a="1"/>
  <c r="J20179" i="1" s="1"/>
  <c r="J20180" i="1" a="1"/>
  <c r="J20180" i="1" s="1"/>
  <c r="J20181" i="1" a="1"/>
  <c r="J20181" i="1" s="1"/>
  <c r="J20182" i="1" a="1"/>
  <c r="J20182" i="1" s="1"/>
  <c r="J20183" i="1" a="1"/>
  <c r="J20183" i="1" s="1"/>
  <c r="J20184" i="1" a="1"/>
  <c r="J20184" i="1" s="1"/>
  <c r="J20185" i="1" a="1"/>
  <c r="J20185" i="1" s="1"/>
  <c r="J20186" i="1" a="1"/>
  <c r="J20186" i="1" s="1"/>
  <c r="J20187" i="1" a="1"/>
  <c r="J20187" i="1" s="1"/>
  <c r="J20188" i="1" a="1"/>
  <c r="J20188" i="1" s="1"/>
  <c r="J20189" i="1" a="1"/>
  <c r="J20189" i="1" s="1"/>
  <c r="J20190" i="1" a="1"/>
  <c r="J20190" i="1" s="1"/>
  <c r="J20191" i="1" a="1"/>
  <c r="J20191" i="1" s="1"/>
  <c r="J20192" i="1" a="1"/>
  <c r="J20192" i="1" s="1"/>
  <c r="J20193" i="1" a="1"/>
  <c r="J20193" i="1" s="1"/>
  <c r="J20194" i="1" a="1"/>
  <c r="J20194" i="1" s="1"/>
  <c r="J20195" i="1" a="1"/>
  <c r="J20195" i="1" s="1"/>
  <c r="J20196" i="1" a="1"/>
  <c r="J20196" i="1" s="1"/>
  <c r="J20197" i="1" a="1"/>
  <c r="J20197" i="1" s="1"/>
  <c r="J20198" i="1" a="1"/>
  <c r="J20198" i="1" s="1"/>
  <c r="J20199" i="1" a="1"/>
  <c r="J20199" i="1" s="1"/>
  <c r="J20200" i="1" a="1"/>
  <c r="J20200" i="1" s="1"/>
  <c r="J20201" i="1" a="1"/>
  <c r="J20201" i="1" s="1"/>
  <c r="J20202" i="1" a="1"/>
  <c r="J20202" i="1" s="1"/>
  <c r="J20203" i="1" a="1"/>
  <c r="J20203" i="1" s="1"/>
  <c r="J20204" i="1" a="1"/>
  <c r="J20204" i="1" s="1"/>
  <c r="J20205" i="1" a="1"/>
  <c r="J20205" i="1" s="1"/>
  <c r="J20206" i="1" a="1"/>
  <c r="J20206" i="1" s="1"/>
  <c r="J20207" i="1" a="1"/>
  <c r="J20207" i="1" s="1"/>
  <c r="J20208" i="1" a="1"/>
  <c r="J20208" i="1" s="1"/>
  <c r="J20209" i="1" a="1"/>
  <c r="J20209" i="1" s="1"/>
  <c r="J20210" i="1" a="1"/>
  <c r="J20210" i="1" s="1"/>
  <c r="J20211" i="1" a="1"/>
  <c r="J20211" i="1" s="1"/>
  <c r="J20212" i="1" a="1"/>
  <c r="J20212" i="1" s="1"/>
  <c r="J20213" i="1" a="1"/>
  <c r="J20213" i="1" s="1"/>
  <c r="J20214" i="1" a="1"/>
  <c r="J20214" i="1" s="1"/>
  <c r="J20215" i="1" a="1"/>
  <c r="J20215" i="1" s="1"/>
  <c r="J20216" i="1" a="1"/>
  <c r="J20216" i="1" s="1"/>
  <c r="J20217" i="1" a="1"/>
  <c r="J20217" i="1" s="1"/>
  <c r="J20218" i="1" a="1"/>
  <c r="J20218" i="1" s="1"/>
  <c r="J20219" i="1" a="1"/>
  <c r="J20219" i="1" s="1"/>
  <c r="J20220" i="1" a="1"/>
  <c r="J20220" i="1" s="1"/>
  <c r="J20221" i="1" a="1"/>
  <c r="J20221" i="1" s="1"/>
  <c r="J20222" i="1" a="1"/>
  <c r="J20222" i="1" s="1"/>
  <c r="J20223" i="1" a="1"/>
  <c r="J20223" i="1" s="1"/>
  <c r="J20224" i="1" a="1"/>
  <c r="J20224" i="1" s="1"/>
  <c r="J20225" i="1" a="1"/>
  <c r="J20225" i="1" s="1"/>
  <c r="J20226" i="1" a="1"/>
  <c r="J20226" i="1" s="1"/>
  <c r="J20227" i="1" a="1"/>
  <c r="J20227" i="1" s="1"/>
  <c r="J20228" i="1" a="1"/>
  <c r="J20228" i="1" s="1"/>
  <c r="J20229" i="1" a="1"/>
  <c r="J20229" i="1" s="1"/>
  <c r="J20230" i="1" a="1"/>
  <c r="J20230" i="1" s="1"/>
  <c r="J20231" i="1" a="1"/>
  <c r="J20231" i="1" s="1"/>
  <c r="J20232" i="1" a="1"/>
  <c r="J20232" i="1" s="1"/>
  <c r="J20233" i="1" a="1"/>
  <c r="J20233" i="1" s="1"/>
  <c r="J20234" i="1" a="1"/>
  <c r="J20234" i="1" s="1"/>
  <c r="J20235" i="1" a="1"/>
  <c r="J20235" i="1" s="1"/>
  <c r="J20236" i="1" a="1"/>
  <c r="J20236" i="1" s="1"/>
  <c r="J20237" i="1" a="1"/>
  <c r="J20237" i="1" s="1"/>
  <c r="J20238" i="1" a="1"/>
  <c r="J20238" i="1" s="1"/>
  <c r="J20239" i="1" a="1"/>
  <c r="J20239" i="1" s="1"/>
  <c r="J20240" i="1" a="1"/>
  <c r="J20240" i="1" s="1"/>
  <c r="J20241" i="1" a="1"/>
  <c r="J20241" i="1" s="1"/>
  <c r="J20242" i="1" a="1"/>
  <c r="J20242" i="1" s="1"/>
  <c r="J20243" i="1" a="1"/>
  <c r="J20243" i="1" s="1"/>
  <c r="J20244" i="1" a="1"/>
  <c r="J20244" i="1" s="1"/>
  <c r="J20245" i="1" a="1"/>
  <c r="J20245" i="1" s="1"/>
  <c r="J20246" i="1" a="1"/>
  <c r="J20246" i="1" s="1"/>
  <c r="J20247" i="1" a="1"/>
  <c r="J20247" i="1" s="1"/>
  <c r="J20248" i="1" a="1"/>
  <c r="J20248" i="1" s="1"/>
  <c r="J20249" i="1" a="1"/>
  <c r="J20249" i="1" s="1"/>
  <c r="J20250" i="1" a="1"/>
  <c r="J20250" i="1" s="1"/>
  <c r="J20251" i="1" a="1"/>
  <c r="J20251" i="1" s="1"/>
  <c r="J20252" i="1" a="1"/>
  <c r="J20252" i="1" s="1"/>
  <c r="J20253" i="1" a="1"/>
  <c r="J20253" i="1" s="1"/>
  <c r="J20254" i="1" a="1"/>
  <c r="J20254" i="1" s="1"/>
  <c r="J20255" i="1" a="1"/>
  <c r="J20255" i="1" s="1"/>
  <c r="J20256" i="1" a="1"/>
  <c r="J20256" i="1" s="1"/>
  <c r="J20257" i="1" a="1"/>
  <c r="J20257" i="1" s="1"/>
  <c r="J20258" i="1" a="1"/>
  <c r="J20258" i="1" s="1"/>
  <c r="J20259" i="1" a="1"/>
  <c r="J20259" i="1" s="1"/>
  <c r="J20260" i="1" a="1"/>
  <c r="J20260" i="1" s="1"/>
  <c r="J20261" i="1" a="1"/>
  <c r="J20261" i="1" s="1"/>
  <c r="J20262" i="1" a="1"/>
  <c r="J20262" i="1" s="1"/>
  <c r="J20263" i="1" a="1"/>
  <c r="J20263" i="1" s="1"/>
  <c r="J20264" i="1" a="1"/>
  <c r="J20264" i="1" s="1"/>
  <c r="J20265" i="1" a="1"/>
  <c r="J20265" i="1" s="1"/>
  <c r="J20266" i="1" a="1"/>
  <c r="J20266" i="1" s="1"/>
  <c r="J20267" i="1" a="1"/>
  <c r="J20267" i="1" s="1"/>
  <c r="J20268" i="1" a="1"/>
  <c r="J20268" i="1" s="1"/>
  <c r="J20269" i="1" a="1"/>
  <c r="J20269" i="1" s="1"/>
  <c r="J20270" i="1" a="1"/>
  <c r="J20270" i="1" s="1"/>
  <c r="J20271" i="1" a="1"/>
  <c r="J20271" i="1" s="1"/>
  <c r="J20272" i="1" a="1"/>
  <c r="J20272" i="1" s="1"/>
  <c r="J20273" i="1" a="1"/>
  <c r="J20273" i="1" s="1"/>
  <c r="J20274" i="1" a="1"/>
  <c r="J20274" i="1" s="1"/>
  <c r="J20275" i="1" a="1"/>
  <c r="J20275" i="1" s="1"/>
  <c r="J20276" i="1" a="1"/>
  <c r="J20276" i="1" s="1"/>
  <c r="J20277" i="1" a="1"/>
  <c r="J20277" i="1" s="1"/>
  <c r="J20278" i="1" a="1"/>
  <c r="J20278" i="1" s="1"/>
  <c r="J20279" i="1" a="1"/>
  <c r="J20279" i="1" s="1"/>
  <c r="J20280" i="1" a="1"/>
  <c r="J20280" i="1" s="1"/>
  <c r="J20281" i="1" a="1"/>
  <c r="J20281" i="1" s="1"/>
  <c r="J20282" i="1" a="1"/>
  <c r="J20282" i="1" s="1"/>
  <c r="J20283" i="1" a="1"/>
  <c r="J20283" i="1" s="1"/>
  <c r="J20284" i="1" a="1"/>
  <c r="J20284" i="1" s="1"/>
  <c r="J20285" i="1" a="1"/>
  <c r="J20285" i="1" s="1"/>
  <c r="J20286" i="1" a="1"/>
  <c r="J20286" i="1" s="1"/>
  <c r="J20287" i="1" a="1"/>
  <c r="J20287" i="1" s="1"/>
  <c r="J20288" i="1" a="1"/>
  <c r="J20288" i="1" s="1"/>
  <c r="J20289" i="1" a="1"/>
  <c r="J20289" i="1" s="1"/>
  <c r="J20290" i="1" a="1"/>
  <c r="J20290" i="1" s="1"/>
  <c r="J20291" i="1" a="1"/>
  <c r="J20291" i="1" s="1"/>
  <c r="J20292" i="1" a="1"/>
  <c r="J20292" i="1" s="1"/>
  <c r="J20293" i="1" a="1"/>
  <c r="J20293" i="1" s="1"/>
  <c r="J20294" i="1" a="1"/>
  <c r="J20294" i="1" s="1"/>
  <c r="J20295" i="1" a="1"/>
  <c r="J20295" i="1" s="1"/>
  <c r="J20296" i="1" a="1"/>
  <c r="J20296" i="1" s="1"/>
  <c r="J20297" i="1" a="1"/>
  <c r="J20297" i="1" s="1"/>
  <c r="J20298" i="1" a="1"/>
  <c r="J20298" i="1" s="1"/>
  <c r="J20299" i="1" a="1"/>
  <c r="J20299" i="1" s="1"/>
  <c r="J20300" i="1" a="1"/>
  <c r="J20300" i="1" s="1"/>
  <c r="J20301" i="1" a="1"/>
  <c r="J20301" i="1" s="1"/>
  <c r="J20302" i="1" a="1"/>
  <c r="J20302" i="1" s="1"/>
  <c r="J20303" i="1" a="1"/>
  <c r="J20303" i="1" s="1"/>
  <c r="J20304" i="1" a="1"/>
  <c r="J20304" i="1" s="1"/>
  <c r="J20305" i="1" a="1"/>
  <c r="J20305" i="1" s="1"/>
  <c r="J20306" i="1" a="1"/>
  <c r="J20306" i="1" s="1"/>
  <c r="J20307" i="1" a="1"/>
  <c r="J20307" i="1" s="1"/>
  <c r="J20308" i="1" a="1"/>
  <c r="J20308" i="1" s="1"/>
  <c r="J20309" i="1" a="1"/>
  <c r="J20309" i="1" s="1"/>
  <c r="J20310" i="1" a="1"/>
  <c r="J20310" i="1" s="1"/>
  <c r="J20311" i="1" a="1"/>
  <c r="J20311" i="1" s="1"/>
  <c r="J20312" i="1" a="1"/>
  <c r="J20312" i="1" s="1"/>
  <c r="J20313" i="1" a="1"/>
  <c r="J20313" i="1" s="1"/>
  <c r="J20314" i="1" a="1"/>
  <c r="J20314" i="1" s="1"/>
  <c r="J20315" i="1" a="1"/>
  <c r="J20315" i="1" s="1"/>
  <c r="J20316" i="1" a="1"/>
  <c r="J20316" i="1" s="1"/>
  <c r="J20317" i="1" a="1"/>
  <c r="J20317" i="1" s="1"/>
  <c r="J20318" i="1" a="1"/>
  <c r="J20318" i="1" s="1"/>
  <c r="J20319" i="1" a="1"/>
  <c r="J20319" i="1" s="1"/>
  <c r="J20320" i="1" a="1"/>
  <c r="J20320" i="1" s="1"/>
  <c r="J20321" i="1" a="1"/>
  <c r="J20321" i="1" s="1"/>
  <c r="J20322" i="1" a="1"/>
  <c r="J20322" i="1" s="1"/>
  <c r="J20323" i="1" a="1"/>
  <c r="J20323" i="1" s="1"/>
  <c r="J20324" i="1" a="1"/>
  <c r="J20324" i="1" s="1"/>
  <c r="J20325" i="1" a="1"/>
  <c r="J20325" i="1" s="1"/>
  <c r="J20326" i="1" a="1"/>
  <c r="J20326" i="1" s="1"/>
  <c r="J20327" i="1" a="1"/>
  <c r="J20327" i="1" s="1"/>
  <c r="J20328" i="1" a="1"/>
  <c r="J20328" i="1" s="1"/>
  <c r="J20329" i="1" a="1"/>
  <c r="J20329" i="1" s="1"/>
  <c r="J20330" i="1" a="1"/>
  <c r="J20330" i="1" s="1"/>
  <c r="J20331" i="1" a="1"/>
  <c r="J20331" i="1" s="1"/>
  <c r="J20332" i="1" a="1"/>
  <c r="J20332" i="1" s="1"/>
  <c r="J20333" i="1" a="1"/>
  <c r="J20333" i="1" s="1"/>
  <c r="J20334" i="1" a="1"/>
  <c r="J20334" i="1" s="1"/>
  <c r="J20335" i="1" a="1"/>
  <c r="J20335" i="1" s="1"/>
  <c r="J20336" i="1" a="1"/>
  <c r="J20336" i="1" s="1"/>
  <c r="J20337" i="1" a="1"/>
  <c r="J20337" i="1" s="1"/>
  <c r="J20338" i="1" a="1"/>
  <c r="J20338" i="1" s="1"/>
  <c r="J20339" i="1" a="1"/>
  <c r="J20339" i="1" s="1"/>
  <c r="J20340" i="1" a="1"/>
  <c r="J20340" i="1" s="1"/>
  <c r="J20341" i="1" a="1"/>
  <c r="J20341" i="1" s="1"/>
  <c r="J20342" i="1" a="1"/>
  <c r="J20342" i="1" s="1"/>
  <c r="J20343" i="1" a="1"/>
  <c r="J20343" i="1" s="1"/>
  <c r="J20344" i="1" a="1"/>
  <c r="J20344" i="1" s="1"/>
  <c r="J20345" i="1" a="1"/>
  <c r="J20345" i="1" s="1"/>
  <c r="J20346" i="1" a="1"/>
  <c r="J20346" i="1" s="1"/>
  <c r="J20347" i="1" a="1"/>
  <c r="J20347" i="1" s="1"/>
  <c r="J20348" i="1" a="1"/>
  <c r="J20348" i="1" s="1"/>
  <c r="J20349" i="1" a="1"/>
  <c r="J20349" i="1" s="1"/>
  <c r="J20350" i="1" a="1"/>
  <c r="J20350" i="1" s="1"/>
  <c r="J20351" i="1" a="1"/>
  <c r="J20351" i="1" s="1"/>
  <c r="J20352" i="1" a="1"/>
  <c r="J20352" i="1" s="1"/>
  <c r="J20353" i="1" a="1"/>
  <c r="J20353" i="1" s="1"/>
  <c r="J20354" i="1" a="1"/>
  <c r="J20354" i="1" s="1"/>
  <c r="J20355" i="1" a="1"/>
  <c r="J20355" i="1" s="1"/>
  <c r="J20356" i="1" a="1"/>
  <c r="J20356" i="1" s="1"/>
  <c r="J20357" i="1" a="1"/>
  <c r="J20357" i="1" s="1"/>
  <c r="J20358" i="1" a="1"/>
  <c r="J20358" i="1" s="1"/>
  <c r="J20359" i="1" a="1"/>
  <c r="J20359" i="1" s="1"/>
  <c r="J20360" i="1" a="1"/>
  <c r="J20360" i="1" s="1"/>
  <c r="J20361" i="1" a="1"/>
  <c r="J20361" i="1" s="1"/>
  <c r="J20362" i="1" a="1"/>
  <c r="J20362" i="1" s="1"/>
  <c r="J20363" i="1" a="1"/>
  <c r="J20363" i="1" s="1"/>
  <c r="J20364" i="1" a="1"/>
  <c r="J20364" i="1" s="1"/>
  <c r="J20365" i="1" a="1"/>
  <c r="J20365" i="1" s="1"/>
  <c r="J20366" i="1" a="1"/>
  <c r="J20366" i="1" s="1"/>
  <c r="J20367" i="1" a="1"/>
  <c r="J20367" i="1" s="1"/>
  <c r="J20368" i="1" a="1"/>
  <c r="J20368" i="1" s="1"/>
  <c r="J20369" i="1" a="1"/>
  <c r="J20369" i="1" s="1"/>
  <c r="J20370" i="1" a="1"/>
  <c r="J20370" i="1" s="1"/>
  <c r="J20371" i="1" a="1"/>
  <c r="J20371" i="1" s="1"/>
  <c r="J20372" i="1" a="1"/>
  <c r="J20372" i="1" s="1"/>
  <c r="J20373" i="1" a="1"/>
  <c r="J20373" i="1" s="1"/>
  <c r="J20374" i="1" a="1"/>
  <c r="J20374" i="1" s="1"/>
  <c r="J20375" i="1" a="1"/>
  <c r="J20375" i="1" s="1"/>
  <c r="J20376" i="1" a="1"/>
  <c r="J20376" i="1" s="1"/>
  <c r="J20377" i="1" a="1"/>
  <c r="J20377" i="1" s="1"/>
  <c r="J20378" i="1" a="1"/>
  <c r="J20378" i="1" s="1"/>
  <c r="J20379" i="1" a="1"/>
  <c r="J20379" i="1" s="1"/>
  <c r="J20380" i="1" a="1"/>
  <c r="J20380" i="1" s="1"/>
  <c r="J20381" i="1" a="1"/>
  <c r="J20381" i="1" s="1"/>
  <c r="J20382" i="1" a="1"/>
  <c r="J20382" i="1" s="1"/>
  <c r="J20383" i="1" a="1"/>
  <c r="J20383" i="1" s="1"/>
  <c r="J20384" i="1" a="1"/>
  <c r="J20384" i="1" s="1"/>
  <c r="J20385" i="1" a="1"/>
  <c r="J20385" i="1" s="1"/>
  <c r="J20386" i="1" a="1"/>
  <c r="J20386" i="1" s="1"/>
  <c r="J20387" i="1" a="1"/>
  <c r="J20387" i="1" s="1"/>
  <c r="J20388" i="1" a="1"/>
  <c r="J20388" i="1" s="1"/>
  <c r="J20389" i="1" a="1"/>
  <c r="J20389" i="1" s="1"/>
  <c r="J20390" i="1" a="1"/>
  <c r="J20390" i="1" s="1"/>
  <c r="J20391" i="1" a="1"/>
  <c r="J20391" i="1" s="1"/>
  <c r="J20392" i="1" a="1"/>
  <c r="J20392" i="1" s="1"/>
  <c r="J20393" i="1" a="1"/>
  <c r="J20393" i="1" s="1"/>
  <c r="J20394" i="1" a="1"/>
  <c r="J20394" i="1" s="1"/>
  <c r="J20395" i="1" a="1"/>
  <c r="J20395" i="1" s="1"/>
  <c r="J20396" i="1" a="1"/>
  <c r="J20396" i="1" s="1"/>
  <c r="J20397" i="1" a="1"/>
  <c r="J20397" i="1" s="1"/>
  <c r="J20398" i="1" a="1"/>
  <c r="J20398" i="1" s="1"/>
  <c r="J20399" i="1" a="1"/>
  <c r="J20399" i="1" s="1"/>
  <c r="J20400" i="1" a="1"/>
  <c r="J20400" i="1" s="1"/>
  <c r="J20401" i="1" a="1"/>
  <c r="J20401" i="1" s="1"/>
  <c r="J20402" i="1" a="1"/>
  <c r="J20402" i="1" s="1"/>
  <c r="J20403" i="1" a="1"/>
  <c r="J20403" i="1" s="1"/>
  <c r="J20404" i="1" a="1"/>
  <c r="J20404" i="1" s="1"/>
  <c r="J20405" i="1" a="1"/>
  <c r="J20405" i="1" s="1"/>
  <c r="J20406" i="1" a="1"/>
  <c r="J20406" i="1" s="1"/>
  <c r="J20407" i="1" a="1"/>
  <c r="J20407" i="1" s="1"/>
  <c r="J20408" i="1" a="1"/>
  <c r="J20408" i="1" s="1"/>
  <c r="J20409" i="1" a="1"/>
  <c r="J20409" i="1" s="1"/>
  <c r="J20410" i="1" a="1"/>
  <c r="J20410" i="1" s="1"/>
  <c r="J20411" i="1" a="1"/>
  <c r="J20411" i="1" s="1"/>
  <c r="J20412" i="1" a="1"/>
  <c r="J20412" i="1" s="1"/>
  <c r="J20413" i="1" a="1"/>
  <c r="J20413" i="1" s="1"/>
  <c r="J20414" i="1" a="1"/>
  <c r="J20414" i="1" s="1"/>
  <c r="J20415" i="1" a="1"/>
  <c r="J20415" i="1" s="1"/>
  <c r="J20416" i="1" a="1"/>
  <c r="J20416" i="1" s="1"/>
  <c r="J20417" i="1" a="1"/>
  <c r="J20417" i="1" s="1"/>
  <c r="J20418" i="1" a="1"/>
  <c r="J20418" i="1" s="1"/>
  <c r="J20419" i="1" a="1"/>
  <c r="J20419" i="1" s="1"/>
  <c r="J20420" i="1" a="1"/>
  <c r="J20420" i="1" s="1"/>
  <c r="J20421" i="1" a="1"/>
  <c r="J20421" i="1" s="1"/>
  <c r="J20422" i="1" a="1"/>
  <c r="J20422" i="1" s="1"/>
  <c r="J20423" i="1" a="1"/>
  <c r="J20423" i="1" s="1"/>
  <c r="J20424" i="1" a="1"/>
  <c r="J20424" i="1" s="1"/>
  <c r="J20425" i="1" a="1"/>
  <c r="J20425" i="1" s="1"/>
  <c r="J20426" i="1" a="1"/>
  <c r="J20426" i="1" s="1"/>
  <c r="J20427" i="1" a="1"/>
  <c r="J20427" i="1" s="1"/>
  <c r="J20428" i="1" a="1"/>
  <c r="J20428" i="1" s="1"/>
  <c r="J20429" i="1" a="1"/>
  <c r="J20429" i="1" s="1"/>
  <c r="J20430" i="1" a="1"/>
  <c r="J20430" i="1" s="1"/>
  <c r="J20431" i="1" a="1"/>
  <c r="J20431" i="1" s="1"/>
  <c r="J20432" i="1" a="1"/>
  <c r="J20432" i="1" s="1"/>
  <c r="J20433" i="1" a="1"/>
  <c r="J20433" i="1" s="1"/>
  <c r="J20434" i="1" a="1"/>
  <c r="J20434" i="1" s="1"/>
  <c r="J20435" i="1" a="1"/>
  <c r="J20435" i="1" s="1"/>
  <c r="J20436" i="1" a="1"/>
  <c r="J20436" i="1" s="1"/>
  <c r="J20437" i="1" a="1"/>
  <c r="J20437" i="1" s="1"/>
  <c r="J20438" i="1" a="1"/>
  <c r="J20438" i="1" s="1"/>
  <c r="J20439" i="1" a="1"/>
  <c r="J20439" i="1" s="1"/>
  <c r="J20440" i="1" a="1"/>
  <c r="J20440" i="1" s="1"/>
  <c r="J20441" i="1" a="1"/>
  <c r="J20441" i="1" s="1"/>
  <c r="J20442" i="1" a="1"/>
  <c r="J20442" i="1" s="1"/>
  <c r="J20443" i="1" a="1"/>
  <c r="J20443" i="1" s="1"/>
  <c r="J20444" i="1" a="1"/>
  <c r="J20444" i="1" s="1"/>
  <c r="J20445" i="1" a="1"/>
  <c r="J20445" i="1" s="1"/>
  <c r="J20446" i="1" a="1"/>
  <c r="J20446" i="1" s="1"/>
  <c r="J20447" i="1" a="1"/>
  <c r="J20447" i="1" s="1"/>
  <c r="J20448" i="1" a="1"/>
  <c r="J20448" i="1" s="1"/>
  <c r="J20449" i="1" a="1"/>
  <c r="J20449" i="1" s="1"/>
  <c r="J20450" i="1" a="1"/>
  <c r="J20450" i="1" s="1"/>
  <c r="J20451" i="1" a="1"/>
  <c r="J20451" i="1" s="1"/>
  <c r="J20452" i="1" a="1"/>
  <c r="J20452" i="1" s="1"/>
  <c r="J20453" i="1" a="1"/>
  <c r="J20453" i="1" s="1"/>
  <c r="J20454" i="1" a="1"/>
  <c r="J20454" i="1" s="1"/>
  <c r="J20455" i="1" a="1"/>
  <c r="J20455" i="1" s="1"/>
  <c r="J20456" i="1" a="1"/>
  <c r="J20456" i="1" s="1"/>
  <c r="J20457" i="1" a="1"/>
  <c r="J20457" i="1" s="1"/>
  <c r="J20458" i="1" a="1"/>
  <c r="J20458" i="1" s="1"/>
  <c r="J20459" i="1" a="1"/>
  <c r="J20459" i="1" s="1"/>
  <c r="J20460" i="1" a="1"/>
  <c r="J20460" i="1" s="1"/>
  <c r="J20461" i="1" a="1"/>
  <c r="J20461" i="1" s="1"/>
  <c r="J20462" i="1" a="1"/>
  <c r="J20462" i="1" s="1"/>
  <c r="J20463" i="1" a="1"/>
  <c r="J20463" i="1" s="1"/>
  <c r="J20464" i="1" a="1"/>
  <c r="J20464" i="1" s="1"/>
  <c r="J20465" i="1" a="1"/>
  <c r="J20465" i="1" s="1"/>
  <c r="J20466" i="1" a="1"/>
  <c r="J20466" i="1" s="1"/>
  <c r="J20467" i="1" a="1"/>
  <c r="J20467" i="1" s="1"/>
  <c r="J20468" i="1" a="1"/>
  <c r="J20468" i="1" s="1"/>
  <c r="J20469" i="1" a="1"/>
  <c r="J20469" i="1" s="1"/>
  <c r="J20470" i="1" a="1"/>
  <c r="J20470" i="1" s="1"/>
  <c r="J20471" i="1" a="1"/>
  <c r="J20471" i="1" s="1"/>
  <c r="J20472" i="1" a="1"/>
  <c r="J20472" i="1" s="1"/>
  <c r="J20473" i="1" a="1"/>
  <c r="J20473" i="1" s="1"/>
  <c r="J20474" i="1" a="1"/>
  <c r="J20474" i="1" s="1"/>
  <c r="J20475" i="1" a="1"/>
  <c r="J20475" i="1" s="1"/>
  <c r="J20476" i="1" a="1"/>
  <c r="J20476" i="1" s="1"/>
  <c r="J20477" i="1" a="1"/>
  <c r="J20477" i="1" s="1"/>
  <c r="J20478" i="1" a="1"/>
  <c r="J20478" i="1" s="1"/>
  <c r="J20479" i="1" a="1"/>
  <c r="J20479" i="1" s="1"/>
  <c r="J20480" i="1" a="1"/>
  <c r="J20480" i="1" s="1"/>
  <c r="J20481" i="1" a="1"/>
  <c r="J20481" i="1" s="1"/>
  <c r="J20482" i="1" a="1"/>
  <c r="J20482" i="1" s="1"/>
  <c r="J20483" i="1" a="1"/>
  <c r="J20483" i="1" s="1"/>
  <c r="J20484" i="1" a="1"/>
  <c r="J20484" i="1" s="1"/>
  <c r="J20485" i="1" a="1"/>
  <c r="J20485" i="1" s="1"/>
  <c r="J20486" i="1" a="1"/>
  <c r="J20486" i="1" s="1"/>
  <c r="J20487" i="1" a="1"/>
  <c r="J20487" i="1" s="1"/>
  <c r="J20488" i="1" a="1"/>
  <c r="J20488" i="1" s="1"/>
  <c r="J20489" i="1" a="1"/>
  <c r="J20489" i="1" s="1"/>
  <c r="J20490" i="1" a="1"/>
  <c r="J20490" i="1" s="1"/>
  <c r="J20491" i="1" a="1"/>
  <c r="J20491" i="1" s="1"/>
  <c r="J20492" i="1" a="1"/>
  <c r="J20492" i="1" s="1"/>
  <c r="J20493" i="1" a="1"/>
  <c r="J20493" i="1" s="1"/>
  <c r="J20494" i="1" a="1"/>
  <c r="J20494" i="1" s="1"/>
  <c r="J20495" i="1" a="1"/>
  <c r="J20495" i="1" s="1"/>
  <c r="J20496" i="1" a="1"/>
  <c r="J20496" i="1" s="1"/>
  <c r="J20497" i="1" a="1"/>
  <c r="J20497" i="1" s="1"/>
  <c r="J20498" i="1" a="1"/>
  <c r="J20498" i="1" s="1"/>
  <c r="J20499" i="1" a="1"/>
  <c r="J20499" i="1" s="1"/>
  <c r="J20500" i="1" a="1"/>
  <c r="J20500" i="1" s="1"/>
  <c r="J20501" i="1" a="1"/>
  <c r="J20501" i="1" s="1"/>
  <c r="J20502" i="1" a="1"/>
  <c r="J20502" i="1" s="1"/>
  <c r="J20503" i="1" a="1"/>
  <c r="J20503" i="1" s="1"/>
  <c r="J20504" i="1" a="1"/>
  <c r="J20504" i="1" s="1"/>
  <c r="J20505" i="1" a="1"/>
  <c r="J20505" i="1" s="1"/>
  <c r="J20506" i="1" a="1"/>
  <c r="J20506" i="1" s="1"/>
  <c r="J20507" i="1" a="1"/>
  <c r="J20507" i="1" s="1"/>
  <c r="J20508" i="1" a="1"/>
  <c r="J20508" i="1" s="1"/>
  <c r="J20509" i="1" a="1"/>
  <c r="J20509" i="1" s="1"/>
  <c r="J20510" i="1" a="1"/>
  <c r="J20510" i="1" s="1"/>
  <c r="J20511" i="1" a="1"/>
  <c r="J20511" i="1" s="1"/>
  <c r="J20512" i="1" a="1"/>
  <c r="J20512" i="1" s="1"/>
  <c r="J20513" i="1" a="1"/>
  <c r="J20513" i="1" s="1"/>
  <c r="J20514" i="1" a="1"/>
  <c r="J20514" i="1" s="1"/>
  <c r="J20515" i="1" a="1"/>
  <c r="J20515" i="1" s="1"/>
  <c r="J20516" i="1" a="1"/>
  <c r="J20516" i="1" s="1"/>
  <c r="J20517" i="1" a="1"/>
  <c r="J20517" i="1" s="1"/>
  <c r="J20518" i="1" a="1"/>
  <c r="J20518" i="1" s="1"/>
  <c r="J20519" i="1" a="1"/>
  <c r="J20519" i="1" s="1"/>
  <c r="J20520" i="1" a="1"/>
  <c r="J20520" i="1" s="1"/>
  <c r="J20521" i="1" a="1"/>
  <c r="J20521" i="1" s="1"/>
  <c r="J20522" i="1" a="1"/>
  <c r="J20522" i="1" s="1"/>
  <c r="J20523" i="1" a="1"/>
  <c r="J20523" i="1" s="1"/>
  <c r="J20524" i="1" a="1"/>
  <c r="J20524" i="1" s="1"/>
  <c r="J20525" i="1" a="1"/>
  <c r="J20525" i="1" s="1"/>
  <c r="J20526" i="1" a="1"/>
  <c r="J20526" i="1" s="1"/>
  <c r="J20527" i="1" a="1"/>
  <c r="J20527" i="1" s="1"/>
  <c r="J20528" i="1" a="1"/>
  <c r="J20528" i="1" s="1"/>
  <c r="J20529" i="1" a="1"/>
  <c r="J20529" i="1" s="1"/>
  <c r="J20530" i="1" a="1"/>
  <c r="J20530" i="1" s="1"/>
  <c r="J20531" i="1" a="1"/>
  <c r="J20531" i="1" s="1"/>
  <c r="J20532" i="1" a="1"/>
  <c r="J20532" i="1" s="1"/>
  <c r="J20533" i="1" a="1"/>
  <c r="J20533" i="1" s="1"/>
  <c r="J20534" i="1" a="1"/>
  <c r="J20534" i="1" s="1"/>
  <c r="J20535" i="1" a="1"/>
  <c r="J20535" i="1" s="1"/>
  <c r="J20536" i="1" a="1"/>
  <c r="J20536" i="1" s="1"/>
  <c r="J20537" i="1" a="1"/>
  <c r="J20537" i="1" s="1"/>
  <c r="J20538" i="1" a="1"/>
  <c r="J20538" i="1" s="1"/>
  <c r="J20539" i="1" a="1"/>
  <c r="J20539" i="1" s="1"/>
  <c r="J20540" i="1" a="1"/>
  <c r="J20540" i="1" s="1"/>
  <c r="J20541" i="1" a="1"/>
  <c r="J20541" i="1" s="1"/>
  <c r="J20542" i="1" a="1"/>
  <c r="J20542" i="1" s="1"/>
  <c r="J20543" i="1" a="1"/>
  <c r="J20543" i="1" s="1"/>
  <c r="J20544" i="1" a="1"/>
  <c r="J20544" i="1" s="1"/>
  <c r="J20545" i="1" a="1"/>
  <c r="J20545" i="1" s="1"/>
  <c r="J20546" i="1" a="1"/>
  <c r="J20546" i="1" s="1"/>
  <c r="J20547" i="1" a="1"/>
  <c r="J20547" i="1" s="1"/>
  <c r="J20548" i="1" a="1"/>
  <c r="J20548" i="1" s="1"/>
  <c r="J20549" i="1" a="1"/>
  <c r="J20549" i="1" s="1"/>
  <c r="J20550" i="1" a="1"/>
  <c r="J20550" i="1" s="1"/>
  <c r="J20551" i="1" a="1"/>
  <c r="J20551" i="1" s="1"/>
  <c r="J20552" i="1" a="1"/>
  <c r="J20552" i="1" s="1"/>
  <c r="J20553" i="1" a="1"/>
  <c r="J20553" i="1" s="1"/>
  <c r="J20554" i="1" a="1"/>
  <c r="J20554" i="1" s="1"/>
  <c r="J20555" i="1" a="1"/>
  <c r="J20555" i="1" s="1"/>
  <c r="J20556" i="1" a="1"/>
  <c r="J20556" i="1" s="1"/>
  <c r="J20557" i="1" a="1"/>
  <c r="J20557" i="1" s="1"/>
  <c r="J20558" i="1" a="1"/>
  <c r="J20558" i="1" s="1"/>
  <c r="J20559" i="1" a="1"/>
  <c r="J20559" i="1" s="1"/>
  <c r="J20560" i="1" a="1"/>
  <c r="J20560" i="1" s="1"/>
  <c r="J20561" i="1" a="1"/>
  <c r="J20561" i="1" s="1"/>
  <c r="J20562" i="1" a="1"/>
  <c r="J20562" i="1" s="1"/>
  <c r="J20563" i="1" a="1"/>
  <c r="J20563" i="1" s="1"/>
  <c r="J20564" i="1" a="1"/>
  <c r="J20564" i="1" s="1"/>
  <c r="J20565" i="1" a="1"/>
  <c r="J20565" i="1" s="1"/>
  <c r="J20566" i="1" a="1"/>
  <c r="J20566" i="1" s="1"/>
  <c r="J20567" i="1" a="1"/>
  <c r="J20567" i="1" s="1"/>
  <c r="J20568" i="1" a="1"/>
  <c r="J20568" i="1" s="1"/>
  <c r="J20569" i="1" a="1"/>
  <c r="J20569" i="1" s="1"/>
  <c r="J20570" i="1" a="1"/>
  <c r="J20570" i="1" s="1"/>
  <c r="J20571" i="1" a="1"/>
  <c r="J20571" i="1" s="1"/>
  <c r="J20572" i="1" a="1"/>
  <c r="J20572" i="1" s="1"/>
  <c r="J20573" i="1" a="1"/>
  <c r="J20573" i="1" s="1"/>
  <c r="J20574" i="1" a="1"/>
  <c r="J20574" i="1" s="1"/>
  <c r="J20575" i="1" a="1"/>
  <c r="J20575" i="1" s="1"/>
  <c r="J20576" i="1" a="1"/>
  <c r="J20576" i="1" s="1"/>
  <c r="J20577" i="1" a="1"/>
  <c r="J20577" i="1" s="1"/>
  <c r="J20578" i="1" a="1"/>
  <c r="J20578" i="1" s="1"/>
  <c r="J20579" i="1" a="1"/>
  <c r="J20579" i="1" s="1"/>
  <c r="J20580" i="1" a="1"/>
  <c r="J20580" i="1" s="1"/>
  <c r="J20581" i="1" a="1"/>
  <c r="J20581" i="1" s="1"/>
  <c r="J20582" i="1" a="1"/>
  <c r="J20582" i="1" s="1"/>
  <c r="J20583" i="1" a="1"/>
  <c r="J20583" i="1" s="1"/>
  <c r="J20584" i="1" a="1"/>
  <c r="J20584" i="1" s="1"/>
  <c r="J20585" i="1" a="1"/>
  <c r="J20585" i="1" s="1"/>
  <c r="J20586" i="1" a="1"/>
  <c r="J20586" i="1" s="1"/>
  <c r="J20587" i="1" a="1"/>
  <c r="J20587" i="1" s="1"/>
  <c r="J20588" i="1" a="1"/>
  <c r="J20588" i="1" s="1"/>
  <c r="J20589" i="1" a="1"/>
  <c r="J20589" i="1" s="1"/>
  <c r="J20590" i="1" a="1"/>
  <c r="J20590" i="1" s="1"/>
  <c r="J20591" i="1" a="1"/>
  <c r="J20591" i="1" s="1"/>
  <c r="J20592" i="1" a="1"/>
  <c r="J20592" i="1" s="1"/>
  <c r="J20593" i="1" a="1"/>
  <c r="J20593" i="1" s="1"/>
  <c r="J20594" i="1" a="1"/>
  <c r="J20594" i="1" s="1"/>
  <c r="J20595" i="1" a="1"/>
  <c r="J20595" i="1" s="1"/>
  <c r="J20596" i="1" a="1"/>
  <c r="J20596" i="1" s="1"/>
  <c r="J20597" i="1" a="1"/>
  <c r="J20597" i="1" s="1"/>
  <c r="J20598" i="1" a="1"/>
  <c r="J20598" i="1" s="1"/>
  <c r="J20599" i="1" a="1"/>
  <c r="J20599" i="1" s="1"/>
  <c r="J20600" i="1" a="1"/>
  <c r="J20600" i="1" s="1"/>
  <c r="J20601" i="1" a="1"/>
  <c r="J20601" i="1" s="1"/>
  <c r="J20602" i="1" a="1"/>
  <c r="J20602" i="1" s="1"/>
  <c r="J20603" i="1" a="1"/>
  <c r="J20603" i="1" s="1"/>
  <c r="J20604" i="1" a="1"/>
  <c r="J20604" i="1" s="1"/>
  <c r="J20605" i="1" a="1"/>
  <c r="J20605" i="1" s="1"/>
  <c r="J20606" i="1" a="1"/>
  <c r="J20606" i="1" s="1"/>
  <c r="J20607" i="1" a="1"/>
  <c r="J20607" i="1" s="1"/>
  <c r="J20608" i="1" a="1"/>
  <c r="J20608" i="1" s="1"/>
  <c r="J20609" i="1" a="1"/>
  <c r="J20609" i="1" s="1"/>
  <c r="J20610" i="1" a="1"/>
  <c r="J20610" i="1" s="1"/>
  <c r="J20611" i="1" a="1"/>
  <c r="J20611" i="1" s="1"/>
  <c r="J20612" i="1" a="1"/>
  <c r="J20612" i="1" s="1"/>
  <c r="J20613" i="1" a="1"/>
  <c r="J20613" i="1" s="1"/>
  <c r="J20614" i="1" a="1"/>
  <c r="J20614" i="1" s="1"/>
  <c r="J20615" i="1" a="1"/>
  <c r="J20615" i="1" s="1"/>
  <c r="J20616" i="1" a="1"/>
  <c r="J20616" i="1" s="1"/>
  <c r="J20617" i="1" a="1"/>
  <c r="J20617" i="1" s="1"/>
  <c r="J20618" i="1" a="1"/>
  <c r="J20618" i="1" s="1"/>
  <c r="J20619" i="1" a="1"/>
  <c r="J20619" i="1" s="1"/>
  <c r="J20620" i="1" a="1"/>
  <c r="J20620" i="1" s="1"/>
  <c r="J20621" i="1" a="1"/>
  <c r="J20621" i="1" s="1"/>
  <c r="J20622" i="1" a="1"/>
  <c r="J20622" i="1" s="1"/>
  <c r="J20623" i="1" a="1"/>
  <c r="J20623" i="1" s="1"/>
  <c r="J20624" i="1" a="1"/>
  <c r="J20624" i="1" s="1"/>
  <c r="J20625" i="1" a="1"/>
  <c r="J20625" i="1" s="1"/>
  <c r="J20626" i="1" a="1"/>
  <c r="J20626" i="1" s="1"/>
  <c r="J20627" i="1" a="1"/>
  <c r="J20627" i="1" s="1"/>
  <c r="J20628" i="1" a="1"/>
  <c r="J20628" i="1" s="1"/>
  <c r="J20629" i="1" a="1"/>
  <c r="J20629" i="1" s="1"/>
  <c r="J20630" i="1" a="1"/>
  <c r="J20630" i="1" s="1"/>
  <c r="J20631" i="1" a="1"/>
  <c r="J20631" i="1" s="1"/>
  <c r="J20632" i="1" a="1"/>
  <c r="J20632" i="1" s="1"/>
  <c r="J20633" i="1" a="1"/>
  <c r="J20633" i="1" s="1"/>
  <c r="J20634" i="1" a="1"/>
  <c r="J20634" i="1" s="1"/>
  <c r="J20635" i="1" a="1"/>
  <c r="J20635" i="1" s="1"/>
  <c r="J20636" i="1" a="1"/>
  <c r="J20636" i="1" s="1"/>
  <c r="J20637" i="1" a="1"/>
  <c r="J20637" i="1" s="1"/>
  <c r="J20638" i="1" a="1"/>
  <c r="J20638" i="1" s="1"/>
  <c r="J20639" i="1" a="1"/>
  <c r="J20639" i="1" s="1"/>
  <c r="J20640" i="1" a="1"/>
  <c r="J20640" i="1" s="1"/>
  <c r="J20641" i="1" a="1"/>
  <c r="J20641" i="1" s="1"/>
  <c r="J20642" i="1" a="1"/>
  <c r="J20642" i="1" s="1"/>
  <c r="J20643" i="1" a="1"/>
  <c r="J20643" i="1" s="1"/>
  <c r="J20644" i="1" a="1"/>
  <c r="J20644" i="1" s="1"/>
  <c r="J20645" i="1" a="1"/>
  <c r="J20645" i="1" s="1"/>
  <c r="J20646" i="1" a="1"/>
  <c r="J20646" i="1" s="1"/>
  <c r="J20647" i="1" a="1"/>
  <c r="J20647" i="1" s="1"/>
  <c r="J20648" i="1" a="1"/>
  <c r="J20648" i="1" s="1"/>
  <c r="J20649" i="1" a="1"/>
  <c r="J20649" i="1" s="1"/>
  <c r="J20650" i="1" a="1"/>
  <c r="J20650" i="1" s="1"/>
  <c r="J20651" i="1" a="1"/>
  <c r="J20651" i="1" s="1"/>
  <c r="J20652" i="1" a="1"/>
  <c r="J20652" i="1" s="1"/>
  <c r="J20653" i="1" a="1"/>
  <c r="J20653" i="1" s="1"/>
  <c r="J20654" i="1" a="1"/>
  <c r="J20654" i="1" s="1"/>
  <c r="J20655" i="1" a="1"/>
  <c r="J20655" i="1" s="1"/>
  <c r="J20656" i="1" a="1"/>
  <c r="J20656" i="1" s="1"/>
  <c r="J20657" i="1" a="1"/>
  <c r="J20657" i="1" s="1"/>
  <c r="J20658" i="1" a="1"/>
  <c r="J20658" i="1" s="1"/>
  <c r="J20659" i="1" a="1"/>
  <c r="J20659" i="1" s="1"/>
  <c r="J20660" i="1" a="1"/>
  <c r="J20660" i="1" s="1"/>
  <c r="J20661" i="1" a="1"/>
  <c r="J20661" i="1" s="1"/>
  <c r="J20662" i="1" a="1"/>
  <c r="J20662" i="1" s="1"/>
  <c r="J20663" i="1" a="1"/>
  <c r="J20663" i="1" s="1"/>
  <c r="J20664" i="1" a="1"/>
  <c r="J20664" i="1" s="1"/>
  <c r="J20665" i="1" a="1"/>
  <c r="J20665" i="1" s="1"/>
  <c r="J20666" i="1" a="1"/>
  <c r="J20666" i="1" s="1"/>
  <c r="J20667" i="1" a="1"/>
  <c r="J20667" i="1" s="1"/>
  <c r="J20668" i="1" a="1"/>
  <c r="J20668" i="1" s="1"/>
  <c r="J20669" i="1" a="1"/>
  <c r="J20669" i="1" s="1"/>
  <c r="J20670" i="1" a="1"/>
  <c r="J20670" i="1" s="1"/>
  <c r="J20671" i="1" a="1"/>
  <c r="J20671" i="1" s="1"/>
  <c r="J20672" i="1" a="1"/>
  <c r="J20672" i="1" s="1"/>
  <c r="J20673" i="1" a="1"/>
  <c r="J20673" i="1" s="1"/>
  <c r="J20674" i="1" a="1"/>
  <c r="J20674" i="1" s="1"/>
  <c r="J20675" i="1" a="1"/>
  <c r="J20675" i="1" s="1"/>
  <c r="J20676" i="1" a="1"/>
  <c r="J20676" i="1" s="1"/>
  <c r="J20677" i="1" a="1"/>
  <c r="J20677" i="1" s="1"/>
  <c r="J20678" i="1" a="1"/>
  <c r="J20678" i="1" s="1"/>
  <c r="J20679" i="1" a="1"/>
  <c r="J20679" i="1" s="1"/>
  <c r="J20680" i="1" a="1"/>
  <c r="J20680" i="1" s="1"/>
  <c r="J20681" i="1" a="1"/>
  <c r="J20681" i="1" s="1"/>
  <c r="J20682" i="1" a="1"/>
  <c r="J20682" i="1" s="1"/>
  <c r="J20683" i="1" a="1"/>
  <c r="J20683" i="1" s="1"/>
  <c r="J20684" i="1" a="1"/>
  <c r="J20684" i="1" s="1"/>
  <c r="J20685" i="1" a="1"/>
  <c r="J20685" i="1" s="1"/>
  <c r="J20686" i="1" a="1"/>
  <c r="J20686" i="1" s="1"/>
  <c r="J20687" i="1" a="1"/>
  <c r="J20687" i="1" s="1"/>
  <c r="J20688" i="1" a="1"/>
  <c r="J20688" i="1" s="1"/>
  <c r="J20689" i="1" a="1"/>
  <c r="J20689" i="1" s="1"/>
  <c r="J20690" i="1" a="1"/>
  <c r="J20690" i="1" s="1"/>
  <c r="J20691" i="1" a="1"/>
  <c r="J20691" i="1" s="1"/>
  <c r="J20692" i="1" a="1"/>
  <c r="J20692" i="1" s="1"/>
  <c r="J20693" i="1" a="1"/>
  <c r="J20693" i="1" s="1"/>
  <c r="J20694" i="1" a="1"/>
  <c r="J20694" i="1" s="1"/>
  <c r="J20695" i="1" a="1"/>
  <c r="J20695" i="1" s="1"/>
  <c r="J20696" i="1" a="1"/>
  <c r="J20696" i="1" s="1"/>
  <c r="J20697" i="1" a="1"/>
  <c r="J20697" i="1" s="1"/>
  <c r="J20698" i="1" a="1"/>
  <c r="J20698" i="1" s="1"/>
  <c r="J20699" i="1" a="1"/>
  <c r="J20699" i="1" s="1"/>
  <c r="J20700" i="1" a="1"/>
  <c r="J20700" i="1" s="1"/>
  <c r="J20701" i="1" a="1"/>
  <c r="J20701" i="1" s="1"/>
  <c r="J20702" i="1" a="1"/>
  <c r="J20702" i="1" s="1"/>
  <c r="J20703" i="1" a="1"/>
  <c r="J20703" i="1" s="1"/>
  <c r="J20704" i="1" a="1"/>
  <c r="J20704" i="1" s="1"/>
  <c r="J20705" i="1" a="1"/>
  <c r="J20705" i="1" s="1"/>
  <c r="J20706" i="1" a="1"/>
  <c r="J20706" i="1" s="1"/>
  <c r="J20707" i="1" a="1"/>
  <c r="J20707" i="1" s="1"/>
  <c r="J20708" i="1" a="1"/>
  <c r="J20708" i="1" s="1"/>
  <c r="J20709" i="1" a="1"/>
  <c r="J20709" i="1" s="1"/>
  <c r="J20710" i="1" a="1"/>
  <c r="J20710" i="1" s="1"/>
  <c r="J20711" i="1" a="1"/>
  <c r="J20711" i="1" s="1"/>
  <c r="J20712" i="1" a="1"/>
  <c r="J20712" i="1" s="1"/>
  <c r="J20713" i="1" a="1"/>
  <c r="J20713" i="1" s="1"/>
  <c r="J20714" i="1" a="1"/>
  <c r="J20714" i="1" s="1"/>
  <c r="J20715" i="1" a="1"/>
  <c r="J20715" i="1" s="1"/>
  <c r="J20716" i="1" a="1"/>
  <c r="J20716" i="1" s="1"/>
  <c r="J20717" i="1" a="1"/>
  <c r="J20717" i="1" s="1"/>
  <c r="J20718" i="1" a="1"/>
  <c r="J20718" i="1" s="1"/>
  <c r="J20719" i="1" a="1"/>
  <c r="J20719" i="1" s="1"/>
  <c r="J20720" i="1" a="1"/>
  <c r="J20720" i="1" s="1"/>
  <c r="J20721" i="1" a="1"/>
  <c r="J20721" i="1" s="1"/>
  <c r="J20722" i="1" a="1"/>
  <c r="J20722" i="1" s="1"/>
  <c r="J20723" i="1" a="1"/>
  <c r="J20723" i="1" s="1"/>
  <c r="J20724" i="1" a="1"/>
  <c r="J20724" i="1" s="1"/>
  <c r="J20725" i="1" a="1"/>
  <c r="J20725" i="1" s="1"/>
  <c r="J20726" i="1" a="1"/>
  <c r="J20726" i="1" s="1"/>
  <c r="J20727" i="1" a="1"/>
  <c r="J20727" i="1" s="1"/>
  <c r="J20728" i="1" a="1"/>
  <c r="J20728" i="1" s="1"/>
  <c r="J20729" i="1" a="1"/>
  <c r="J20729" i="1" s="1"/>
  <c r="J20730" i="1" a="1"/>
  <c r="J20730" i="1" s="1"/>
  <c r="J20731" i="1" a="1"/>
  <c r="J20731" i="1" s="1"/>
  <c r="J20732" i="1" a="1"/>
  <c r="J20732" i="1" s="1"/>
  <c r="J20733" i="1" a="1"/>
  <c r="J20733" i="1" s="1"/>
  <c r="J20734" i="1" a="1"/>
  <c r="J20734" i="1" s="1"/>
  <c r="J20735" i="1" a="1"/>
  <c r="J20735" i="1" s="1"/>
  <c r="J20736" i="1" a="1"/>
  <c r="J20736" i="1" s="1"/>
  <c r="J20737" i="1" a="1"/>
  <c r="J20737" i="1" s="1"/>
  <c r="J20738" i="1" a="1"/>
  <c r="J20738" i="1" s="1"/>
  <c r="J20739" i="1" a="1"/>
  <c r="J20739" i="1" s="1"/>
  <c r="J20740" i="1" a="1"/>
  <c r="J20740" i="1" s="1"/>
  <c r="J20741" i="1" a="1"/>
  <c r="J20741" i="1" s="1"/>
  <c r="J20742" i="1" a="1"/>
  <c r="J20742" i="1" s="1"/>
  <c r="J20743" i="1" a="1"/>
  <c r="J20743" i="1" s="1"/>
  <c r="J20744" i="1" a="1"/>
  <c r="J20744" i="1" s="1"/>
  <c r="J20745" i="1" a="1"/>
  <c r="J20745" i="1" s="1"/>
  <c r="J20746" i="1" a="1"/>
  <c r="J20746" i="1" s="1"/>
  <c r="J20747" i="1" a="1"/>
  <c r="J20747" i="1" s="1"/>
  <c r="J20748" i="1" a="1"/>
  <c r="J20748" i="1" s="1"/>
  <c r="J20749" i="1" a="1"/>
  <c r="J20749" i="1" s="1"/>
  <c r="J20750" i="1" a="1"/>
  <c r="J20750" i="1" s="1"/>
  <c r="J20751" i="1" a="1"/>
  <c r="J20751" i="1" s="1"/>
  <c r="J20752" i="1" a="1"/>
  <c r="J20752" i="1" s="1"/>
  <c r="J20753" i="1" a="1"/>
  <c r="J20753" i="1" s="1"/>
  <c r="J20754" i="1" a="1"/>
  <c r="J20754" i="1" s="1"/>
  <c r="J20755" i="1" a="1"/>
  <c r="J20755" i="1" s="1"/>
  <c r="J20756" i="1" a="1"/>
  <c r="J20756" i="1" s="1"/>
  <c r="J20757" i="1" a="1"/>
  <c r="J20757" i="1" s="1"/>
  <c r="J20758" i="1" a="1"/>
  <c r="J20758" i="1" s="1"/>
  <c r="J20759" i="1" a="1"/>
  <c r="J20759" i="1" s="1"/>
  <c r="J20760" i="1" a="1"/>
  <c r="J20760" i="1" s="1"/>
  <c r="J20761" i="1" a="1"/>
  <c r="J20761" i="1" s="1"/>
  <c r="J20762" i="1" a="1"/>
  <c r="J20762" i="1" s="1"/>
  <c r="J20763" i="1" a="1"/>
  <c r="J20763" i="1" s="1"/>
  <c r="J20764" i="1" a="1"/>
  <c r="J20764" i="1" s="1"/>
  <c r="J20765" i="1" a="1"/>
  <c r="J20765" i="1" s="1"/>
  <c r="J20766" i="1" a="1"/>
  <c r="J20766" i="1" s="1"/>
  <c r="J20767" i="1" a="1"/>
  <c r="J20767" i="1" s="1"/>
  <c r="J20768" i="1" a="1"/>
  <c r="J20768" i="1" s="1"/>
  <c r="J20769" i="1" a="1"/>
  <c r="J20769" i="1" s="1"/>
  <c r="J20770" i="1" a="1"/>
  <c r="J20770" i="1" s="1"/>
  <c r="J20771" i="1" a="1"/>
  <c r="J20771" i="1" s="1"/>
  <c r="J20772" i="1" a="1"/>
  <c r="J20772" i="1" s="1"/>
  <c r="J20773" i="1" a="1"/>
  <c r="J20773" i="1" s="1"/>
  <c r="J20774" i="1" a="1"/>
  <c r="J20774" i="1" s="1"/>
  <c r="J20775" i="1" a="1"/>
  <c r="J20775" i="1" s="1"/>
  <c r="J20776" i="1" a="1"/>
  <c r="J20776" i="1" s="1"/>
  <c r="J20777" i="1" a="1"/>
  <c r="J20777" i="1" s="1"/>
  <c r="J20778" i="1" a="1"/>
  <c r="J20778" i="1" s="1"/>
  <c r="J20779" i="1" a="1"/>
  <c r="J20779" i="1" s="1"/>
  <c r="J20780" i="1" a="1"/>
  <c r="J20780" i="1" s="1"/>
  <c r="J20781" i="1" a="1"/>
  <c r="J20781" i="1" s="1"/>
  <c r="J20782" i="1" a="1"/>
  <c r="J20782" i="1" s="1"/>
  <c r="J20783" i="1" a="1"/>
  <c r="J20783" i="1" s="1"/>
  <c r="J20784" i="1" a="1"/>
  <c r="J20784" i="1" s="1"/>
  <c r="J20785" i="1" a="1"/>
  <c r="J20785" i="1" s="1"/>
  <c r="J20786" i="1" a="1"/>
  <c r="J20786" i="1" s="1"/>
  <c r="J20787" i="1" a="1"/>
  <c r="J20787" i="1" s="1"/>
  <c r="J20788" i="1" a="1"/>
  <c r="J20788" i="1" s="1"/>
  <c r="J20789" i="1" a="1"/>
  <c r="J20789" i="1" s="1"/>
  <c r="J20790" i="1" a="1"/>
  <c r="J20790" i="1" s="1"/>
  <c r="J20791" i="1" a="1"/>
  <c r="J20791" i="1" s="1"/>
  <c r="J20792" i="1" a="1"/>
  <c r="J20792" i="1" s="1"/>
  <c r="J20793" i="1" a="1"/>
  <c r="J20793" i="1" s="1"/>
  <c r="J20794" i="1" a="1"/>
  <c r="J20794" i="1" s="1"/>
  <c r="J20795" i="1" a="1"/>
  <c r="J20795" i="1" s="1"/>
  <c r="J20796" i="1" a="1"/>
  <c r="J20796" i="1" s="1"/>
  <c r="J20797" i="1" a="1"/>
  <c r="J20797" i="1" s="1"/>
  <c r="J20798" i="1" a="1"/>
  <c r="J20798" i="1" s="1"/>
  <c r="J20799" i="1" a="1"/>
  <c r="J20799" i="1" s="1"/>
  <c r="J20800" i="1" a="1"/>
  <c r="J20800" i="1" s="1"/>
  <c r="J20801" i="1" a="1"/>
  <c r="J20801" i="1" s="1"/>
  <c r="J20802" i="1" a="1"/>
  <c r="J20802" i="1" s="1"/>
  <c r="J20803" i="1" a="1"/>
  <c r="J20803" i="1" s="1"/>
  <c r="J20804" i="1" a="1"/>
  <c r="J20804" i="1" s="1"/>
  <c r="J20805" i="1" a="1"/>
  <c r="J20805" i="1" s="1"/>
  <c r="J20806" i="1" a="1"/>
  <c r="J20806" i="1" s="1"/>
  <c r="J20807" i="1" a="1"/>
  <c r="J20807" i="1" s="1"/>
  <c r="J20808" i="1" a="1"/>
  <c r="J20808" i="1" s="1"/>
  <c r="J20809" i="1" a="1"/>
  <c r="J20809" i="1" s="1"/>
  <c r="J20810" i="1" a="1"/>
  <c r="J20810" i="1" s="1"/>
  <c r="J20811" i="1" a="1"/>
  <c r="J20811" i="1" s="1"/>
  <c r="J20812" i="1" a="1"/>
  <c r="J20812" i="1" s="1"/>
  <c r="J20813" i="1" a="1"/>
  <c r="J20813" i="1" s="1"/>
  <c r="J20814" i="1" a="1"/>
  <c r="J20814" i="1" s="1"/>
  <c r="J20815" i="1" a="1"/>
  <c r="J20815" i="1" s="1"/>
  <c r="J20816" i="1" a="1"/>
  <c r="J20816" i="1" s="1"/>
  <c r="J20817" i="1" a="1"/>
  <c r="J20817" i="1" s="1"/>
  <c r="J20818" i="1" a="1"/>
  <c r="J20818" i="1" s="1"/>
  <c r="J20819" i="1" a="1"/>
  <c r="J20819" i="1" s="1"/>
  <c r="J20820" i="1" a="1"/>
  <c r="J20820" i="1" s="1"/>
  <c r="J20821" i="1" a="1"/>
  <c r="J20821" i="1" s="1"/>
  <c r="J20822" i="1" a="1"/>
  <c r="J20822" i="1" s="1"/>
  <c r="J20823" i="1" a="1"/>
  <c r="J20823" i="1" s="1"/>
  <c r="J20824" i="1" a="1"/>
  <c r="J20824" i="1" s="1"/>
  <c r="J20825" i="1" a="1"/>
  <c r="J20825" i="1" s="1"/>
  <c r="J20826" i="1" a="1"/>
  <c r="J20826" i="1" s="1"/>
  <c r="J20827" i="1" a="1"/>
  <c r="J20827" i="1" s="1"/>
  <c r="J20828" i="1" a="1"/>
  <c r="J20828" i="1" s="1"/>
  <c r="J20829" i="1" a="1"/>
  <c r="J20829" i="1" s="1"/>
  <c r="J20830" i="1" a="1"/>
  <c r="J20830" i="1" s="1"/>
  <c r="J20831" i="1" a="1"/>
  <c r="J20831" i="1" s="1"/>
  <c r="J20832" i="1" a="1"/>
  <c r="J20832" i="1" s="1"/>
  <c r="J20833" i="1" a="1"/>
  <c r="J20833" i="1" s="1"/>
  <c r="J20834" i="1" a="1"/>
  <c r="J20834" i="1" s="1"/>
  <c r="J20835" i="1" a="1"/>
  <c r="J20835" i="1" s="1"/>
  <c r="J20836" i="1" a="1"/>
  <c r="J20836" i="1" s="1"/>
  <c r="J20837" i="1" a="1"/>
  <c r="J20837" i="1" s="1"/>
  <c r="J20838" i="1" a="1"/>
  <c r="J20838" i="1" s="1"/>
  <c r="J20839" i="1" a="1"/>
  <c r="J20839" i="1" s="1"/>
  <c r="J20840" i="1" a="1"/>
  <c r="J20840" i="1" s="1"/>
  <c r="J20841" i="1" a="1"/>
  <c r="J20841" i="1" s="1"/>
  <c r="J20842" i="1" a="1"/>
  <c r="J20842" i="1" s="1"/>
  <c r="J20843" i="1" a="1"/>
  <c r="J20843" i="1" s="1"/>
  <c r="J20844" i="1" a="1"/>
  <c r="J20844" i="1" s="1"/>
  <c r="J20845" i="1" a="1"/>
  <c r="J20845" i="1" s="1"/>
  <c r="J20846" i="1" a="1"/>
  <c r="J20846" i="1" s="1"/>
  <c r="J20847" i="1" a="1"/>
  <c r="J20847" i="1" s="1"/>
  <c r="J20848" i="1" a="1"/>
  <c r="J20848" i="1" s="1"/>
  <c r="J20849" i="1" a="1"/>
  <c r="J20849" i="1" s="1"/>
  <c r="J20850" i="1" a="1"/>
  <c r="J20850" i="1" s="1"/>
  <c r="J20851" i="1" a="1"/>
  <c r="J20851" i="1" s="1"/>
  <c r="J20852" i="1" a="1"/>
  <c r="J20852" i="1" s="1"/>
  <c r="J20853" i="1" a="1"/>
  <c r="J20853" i="1" s="1"/>
  <c r="J20854" i="1" a="1"/>
  <c r="J20854" i="1" s="1"/>
  <c r="J20855" i="1" a="1"/>
  <c r="J20855" i="1" s="1"/>
  <c r="J20856" i="1" a="1"/>
  <c r="J20856" i="1" s="1"/>
  <c r="J20857" i="1" a="1"/>
  <c r="J20857" i="1" s="1"/>
  <c r="J20858" i="1" a="1"/>
  <c r="J20858" i="1" s="1"/>
  <c r="J20859" i="1" a="1"/>
  <c r="J20859" i="1" s="1"/>
  <c r="J20860" i="1" a="1"/>
  <c r="J20860" i="1" s="1"/>
  <c r="J20861" i="1" a="1"/>
  <c r="J20861" i="1" s="1"/>
  <c r="J20862" i="1" a="1"/>
  <c r="J20862" i="1" s="1"/>
  <c r="J20863" i="1" a="1"/>
  <c r="J20863" i="1" s="1"/>
  <c r="J20864" i="1" a="1"/>
  <c r="J20864" i="1" s="1"/>
  <c r="J20865" i="1" a="1"/>
  <c r="J20865" i="1" s="1"/>
  <c r="J20866" i="1" a="1"/>
  <c r="J20866" i="1" s="1"/>
  <c r="J20867" i="1" a="1"/>
  <c r="J20867" i="1" s="1"/>
  <c r="J20868" i="1" a="1"/>
  <c r="J20868" i="1" s="1"/>
  <c r="J20869" i="1" a="1"/>
  <c r="J20869" i="1" s="1"/>
  <c r="J20870" i="1" a="1"/>
  <c r="J20870" i="1" s="1"/>
  <c r="J20871" i="1" a="1"/>
  <c r="J20871" i="1" s="1"/>
  <c r="J20872" i="1" a="1"/>
  <c r="J20872" i="1" s="1"/>
  <c r="J20873" i="1" a="1"/>
  <c r="J20873" i="1" s="1"/>
  <c r="J20874" i="1" a="1"/>
  <c r="J20874" i="1" s="1"/>
  <c r="J20875" i="1" a="1"/>
  <c r="J20875" i="1" s="1"/>
  <c r="J20876" i="1" a="1"/>
  <c r="J20876" i="1" s="1"/>
  <c r="J20877" i="1" a="1"/>
  <c r="J20877" i="1" s="1"/>
  <c r="J20878" i="1" a="1"/>
  <c r="J20878" i="1" s="1"/>
  <c r="J20879" i="1" a="1"/>
  <c r="J20879" i="1" s="1"/>
  <c r="J20880" i="1" a="1"/>
  <c r="J20880" i="1" s="1"/>
  <c r="J20881" i="1" a="1"/>
  <c r="J20881" i="1" s="1"/>
  <c r="J20882" i="1" a="1"/>
  <c r="J20882" i="1" s="1"/>
  <c r="J20883" i="1" a="1"/>
  <c r="J20883" i="1" s="1"/>
  <c r="J20884" i="1" a="1"/>
  <c r="J20884" i="1" s="1"/>
  <c r="J20885" i="1" a="1"/>
  <c r="J20885" i="1" s="1"/>
  <c r="J20886" i="1" a="1"/>
  <c r="J20886" i="1" s="1"/>
  <c r="J20887" i="1" a="1"/>
  <c r="J20887" i="1" s="1"/>
  <c r="J20888" i="1" a="1"/>
  <c r="J20888" i="1" s="1"/>
  <c r="J20889" i="1" a="1"/>
  <c r="J20889" i="1" s="1"/>
  <c r="J20890" i="1" a="1"/>
  <c r="J20890" i="1" s="1"/>
  <c r="J20891" i="1" a="1"/>
  <c r="J20891" i="1" s="1"/>
  <c r="J20892" i="1" a="1"/>
  <c r="J20892" i="1" s="1"/>
  <c r="J20893" i="1" a="1"/>
  <c r="J20893" i="1" s="1"/>
  <c r="J20894" i="1" a="1"/>
  <c r="J20894" i="1" s="1"/>
  <c r="J20895" i="1" a="1"/>
  <c r="J20895" i="1" s="1"/>
  <c r="J20896" i="1" a="1"/>
  <c r="J20896" i="1" s="1"/>
  <c r="J20897" i="1" a="1"/>
  <c r="J20897" i="1" s="1"/>
  <c r="J20898" i="1" a="1"/>
  <c r="J20898" i="1" s="1"/>
  <c r="J20899" i="1" a="1"/>
  <c r="J20899" i="1" s="1"/>
  <c r="J20900" i="1" a="1"/>
  <c r="J20900" i="1" s="1"/>
  <c r="J20901" i="1" a="1"/>
  <c r="J20901" i="1" s="1"/>
  <c r="J20902" i="1" a="1"/>
  <c r="J20902" i="1" s="1"/>
  <c r="J20903" i="1" a="1"/>
  <c r="J20903" i="1" s="1"/>
  <c r="J20904" i="1" a="1"/>
  <c r="J20904" i="1" s="1"/>
  <c r="J20905" i="1" a="1"/>
  <c r="J20905" i="1" s="1"/>
  <c r="J20906" i="1" a="1"/>
  <c r="J20906" i="1" s="1"/>
  <c r="J20907" i="1" a="1"/>
  <c r="J20907" i="1" s="1"/>
  <c r="J20908" i="1" a="1"/>
  <c r="J20908" i="1" s="1"/>
  <c r="J20909" i="1" a="1"/>
  <c r="J20909" i="1" s="1"/>
  <c r="J20910" i="1" a="1"/>
  <c r="J20910" i="1" s="1"/>
  <c r="J20911" i="1" a="1"/>
  <c r="J20911" i="1" s="1"/>
  <c r="J20912" i="1" a="1"/>
  <c r="J20912" i="1" s="1"/>
  <c r="J20913" i="1" a="1"/>
  <c r="J20913" i="1" s="1"/>
  <c r="J20914" i="1" a="1"/>
  <c r="J20914" i="1" s="1"/>
  <c r="J20915" i="1" a="1"/>
  <c r="J20915" i="1" s="1"/>
  <c r="J20916" i="1" a="1"/>
  <c r="J20916" i="1" s="1"/>
  <c r="J20917" i="1" a="1"/>
  <c r="J20917" i="1" s="1"/>
  <c r="J20918" i="1" a="1"/>
  <c r="J20918" i="1" s="1"/>
  <c r="J20919" i="1" a="1"/>
  <c r="J20919" i="1" s="1"/>
  <c r="J20920" i="1" a="1"/>
  <c r="J20920" i="1" s="1"/>
  <c r="J20921" i="1" a="1"/>
  <c r="J20921" i="1" s="1"/>
  <c r="J20922" i="1" a="1"/>
  <c r="J20922" i="1" s="1"/>
  <c r="J20923" i="1" a="1"/>
  <c r="J20923" i="1" s="1"/>
  <c r="J20924" i="1" a="1"/>
  <c r="J20924" i="1" s="1"/>
  <c r="J20925" i="1" a="1"/>
  <c r="J20925" i="1" s="1"/>
  <c r="J20926" i="1" a="1"/>
  <c r="J20926" i="1" s="1"/>
  <c r="J20927" i="1" a="1"/>
  <c r="J20927" i="1" s="1"/>
  <c r="J20928" i="1" a="1"/>
  <c r="J20928" i="1" s="1"/>
  <c r="J20929" i="1" a="1"/>
  <c r="J20929" i="1" s="1"/>
  <c r="J20930" i="1" a="1"/>
  <c r="J20930" i="1" s="1"/>
  <c r="J20931" i="1" a="1"/>
  <c r="J20931" i="1" s="1"/>
  <c r="J20932" i="1" a="1"/>
  <c r="J20932" i="1" s="1"/>
  <c r="J20933" i="1" a="1"/>
  <c r="J20933" i="1" s="1"/>
  <c r="J20934" i="1" a="1"/>
  <c r="J20934" i="1" s="1"/>
  <c r="J20935" i="1" a="1"/>
  <c r="J20935" i="1" s="1"/>
  <c r="J20936" i="1" a="1"/>
  <c r="J20936" i="1" s="1"/>
  <c r="J20937" i="1" a="1"/>
  <c r="J20937" i="1" s="1"/>
  <c r="J20938" i="1" a="1"/>
  <c r="J20938" i="1" s="1"/>
  <c r="J20939" i="1" a="1"/>
  <c r="J20939" i="1" s="1"/>
  <c r="J20940" i="1" a="1"/>
  <c r="J20940" i="1" s="1"/>
  <c r="J20941" i="1" a="1"/>
  <c r="J20941" i="1" s="1"/>
  <c r="J20942" i="1" a="1"/>
  <c r="J20942" i="1" s="1"/>
  <c r="J20943" i="1" a="1"/>
  <c r="J20943" i="1" s="1"/>
  <c r="J20944" i="1" a="1"/>
  <c r="J20944" i="1" s="1"/>
  <c r="J20945" i="1" a="1"/>
  <c r="J20945" i="1" s="1"/>
  <c r="J20946" i="1" a="1"/>
  <c r="J20946" i="1" s="1"/>
  <c r="J20947" i="1" a="1"/>
  <c r="J20947" i="1" s="1"/>
  <c r="J20948" i="1" a="1"/>
  <c r="J20948" i="1" s="1"/>
  <c r="J20949" i="1" a="1"/>
  <c r="J20949" i="1" s="1"/>
  <c r="J20950" i="1" a="1"/>
  <c r="J20950" i="1" s="1"/>
  <c r="J20951" i="1" a="1"/>
  <c r="J20951" i="1" s="1"/>
  <c r="J20952" i="1" a="1"/>
  <c r="J20952" i="1" s="1"/>
  <c r="J20953" i="1" a="1"/>
  <c r="J20953" i="1" s="1"/>
  <c r="J20954" i="1" a="1"/>
  <c r="J20954" i="1" s="1"/>
  <c r="J20955" i="1" a="1"/>
  <c r="J20955" i="1" s="1"/>
  <c r="J20956" i="1" a="1"/>
  <c r="J20956" i="1" s="1"/>
  <c r="J20957" i="1" a="1"/>
  <c r="J20957" i="1" s="1"/>
  <c r="J20958" i="1" a="1"/>
  <c r="J20958" i="1" s="1"/>
  <c r="J20959" i="1" a="1"/>
  <c r="J20959" i="1" s="1"/>
  <c r="J20960" i="1" a="1"/>
  <c r="J20960" i="1" s="1"/>
  <c r="J20961" i="1" a="1"/>
  <c r="J20961" i="1" s="1"/>
  <c r="J20962" i="1" a="1"/>
  <c r="J20962" i="1" s="1"/>
  <c r="J20963" i="1" a="1"/>
  <c r="J20963" i="1" s="1"/>
  <c r="J20964" i="1" a="1"/>
  <c r="J20964" i="1" s="1"/>
  <c r="J20965" i="1" a="1"/>
  <c r="J20965" i="1" s="1"/>
  <c r="J20966" i="1" a="1"/>
  <c r="J20966" i="1" s="1"/>
  <c r="J20967" i="1" a="1"/>
  <c r="J20967" i="1" s="1"/>
  <c r="J20968" i="1" a="1"/>
  <c r="J20968" i="1" s="1"/>
  <c r="J20969" i="1" a="1"/>
  <c r="J20969" i="1" s="1"/>
  <c r="J20970" i="1" a="1"/>
  <c r="J20970" i="1" s="1"/>
  <c r="J20971" i="1" a="1"/>
  <c r="J20971" i="1" s="1"/>
  <c r="J20972" i="1" a="1"/>
  <c r="J20972" i="1" s="1"/>
  <c r="J20973" i="1" a="1"/>
  <c r="J20973" i="1" s="1"/>
  <c r="J20974" i="1" a="1"/>
  <c r="J20974" i="1" s="1"/>
  <c r="J20975" i="1" a="1"/>
  <c r="J20975" i="1" s="1"/>
  <c r="J20976" i="1" a="1"/>
  <c r="J20976" i="1" s="1"/>
  <c r="J20977" i="1" a="1"/>
  <c r="J20977" i="1" s="1"/>
  <c r="J20978" i="1" a="1"/>
  <c r="J20978" i="1" s="1"/>
  <c r="J20979" i="1" a="1"/>
  <c r="J20979" i="1" s="1"/>
  <c r="J20980" i="1" a="1"/>
  <c r="J20980" i="1" s="1"/>
  <c r="J20981" i="1" a="1"/>
  <c r="J20981" i="1" s="1"/>
  <c r="J20982" i="1" a="1"/>
  <c r="J20982" i="1" s="1"/>
  <c r="J20983" i="1" a="1"/>
  <c r="J20983" i="1" s="1"/>
  <c r="J20984" i="1" a="1"/>
  <c r="J20984" i="1" s="1"/>
  <c r="J20985" i="1" a="1"/>
  <c r="J20985" i="1" s="1"/>
  <c r="J20986" i="1" a="1"/>
  <c r="J20986" i="1" s="1"/>
  <c r="J20987" i="1" a="1"/>
  <c r="J20987" i="1" s="1"/>
  <c r="J20988" i="1" a="1"/>
  <c r="J20988" i="1" s="1"/>
  <c r="J20989" i="1" a="1"/>
  <c r="J20989" i="1" s="1"/>
  <c r="J20990" i="1" a="1"/>
  <c r="J20990" i="1" s="1"/>
  <c r="J20991" i="1" a="1"/>
  <c r="J20991" i="1" s="1"/>
  <c r="J20992" i="1" a="1"/>
  <c r="J20992" i="1" s="1"/>
  <c r="J20993" i="1" a="1"/>
  <c r="J20993" i="1" s="1"/>
  <c r="J20994" i="1" a="1"/>
  <c r="J20994" i="1" s="1"/>
  <c r="J20995" i="1" a="1"/>
  <c r="J20995" i="1" s="1"/>
  <c r="J20996" i="1" a="1"/>
  <c r="J20996" i="1" s="1"/>
  <c r="J20997" i="1" a="1"/>
  <c r="J20997" i="1" s="1"/>
  <c r="J20998" i="1" a="1"/>
  <c r="J20998" i="1" s="1"/>
  <c r="J20999" i="1" a="1"/>
  <c r="J20999" i="1" s="1"/>
  <c r="J21000" i="1" a="1"/>
  <c r="J21000" i="1" s="1"/>
  <c r="J21001" i="1" a="1"/>
  <c r="J21001" i="1" s="1"/>
  <c r="J21002" i="1" a="1"/>
  <c r="J21002" i="1" s="1"/>
  <c r="J21003" i="1" a="1"/>
  <c r="J21003" i="1" s="1"/>
  <c r="J21004" i="1" a="1"/>
  <c r="J21004" i="1" s="1"/>
  <c r="J21005" i="1" a="1"/>
  <c r="J21005" i="1" s="1"/>
  <c r="J21006" i="1" a="1"/>
  <c r="J21006" i="1" s="1"/>
  <c r="J21007" i="1" a="1"/>
  <c r="J21007" i="1" s="1"/>
  <c r="J21008" i="1" a="1"/>
  <c r="J21008" i="1" s="1"/>
  <c r="J21009" i="1" a="1"/>
  <c r="J21009" i="1" s="1"/>
  <c r="J21010" i="1" a="1"/>
  <c r="J21010" i="1" s="1"/>
  <c r="J21011" i="1" a="1"/>
  <c r="J21011" i="1" s="1"/>
  <c r="J21012" i="1" a="1"/>
  <c r="J21012" i="1" s="1"/>
  <c r="J21013" i="1" a="1"/>
  <c r="J21013" i="1" s="1"/>
  <c r="J21014" i="1" a="1"/>
  <c r="J21014" i="1" s="1"/>
  <c r="J21015" i="1" a="1"/>
  <c r="J21015" i="1" s="1"/>
  <c r="J21016" i="1" a="1"/>
  <c r="J21016" i="1" s="1"/>
  <c r="J21017" i="1" a="1"/>
  <c r="J21017" i="1" s="1"/>
  <c r="J21018" i="1" a="1"/>
  <c r="J21018" i="1" s="1"/>
  <c r="J21019" i="1" a="1"/>
  <c r="J21019" i="1" s="1"/>
  <c r="J21020" i="1" a="1"/>
  <c r="J21020" i="1" s="1"/>
  <c r="J21021" i="1" a="1"/>
  <c r="J21021" i="1" s="1"/>
  <c r="J21022" i="1" a="1"/>
  <c r="J21022" i="1" s="1"/>
  <c r="J21023" i="1" a="1"/>
  <c r="J21023" i="1" s="1"/>
  <c r="J21024" i="1" a="1"/>
  <c r="J21024" i="1" s="1"/>
  <c r="J21025" i="1" a="1"/>
  <c r="J21025" i="1" s="1"/>
  <c r="J21026" i="1" a="1"/>
  <c r="J21026" i="1" s="1"/>
  <c r="J21027" i="1" a="1"/>
  <c r="J21027" i="1" s="1"/>
  <c r="J21028" i="1" a="1"/>
  <c r="J21028" i="1" s="1"/>
  <c r="J21029" i="1" a="1"/>
  <c r="J21029" i="1" s="1"/>
  <c r="J21030" i="1" a="1"/>
  <c r="J21030" i="1" s="1"/>
  <c r="J21031" i="1" a="1"/>
  <c r="J21031" i="1" s="1"/>
  <c r="J21032" i="1" a="1"/>
  <c r="J21032" i="1" s="1"/>
  <c r="J21033" i="1" a="1"/>
  <c r="J21033" i="1" s="1"/>
  <c r="J21034" i="1" a="1"/>
  <c r="J21034" i="1" s="1"/>
  <c r="J21035" i="1" a="1"/>
  <c r="J21035" i="1" s="1"/>
  <c r="J21036" i="1" a="1"/>
  <c r="J21036" i="1" s="1"/>
  <c r="J21037" i="1" a="1"/>
  <c r="J21037" i="1" s="1"/>
  <c r="J21038" i="1" a="1"/>
  <c r="J21038" i="1" s="1"/>
  <c r="J21039" i="1" a="1"/>
  <c r="J21039" i="1" s="1"/>
  <c r="J21040" i="1" a="1"/>
  <c r="J21040" i="1" s="1"/>
  <c r="J21041" i="1" a="1"/>
  <c r="J21041" i="1" s="1"/>
  <c r="J21042" i="1" a="1"/>
  <c r="J21042" i="1" s="1"/>
  <c r="J21043" i="1" a="1"/>
  <c r="J21043" i="1" s="1"/>
  <c r="J21044" i="1" a="1"/>
  <c r="J21044" i="1" s="1"/>
  <c r="J21045" i="1" a="1"/>
  <c r="J21045" i="1" s="1"/>
  <c r="J21046" i="1" a="1"/>
  <c r="J21046" i="1" s="1"/>
  <c r="J21047" i="1" a="1"/>
  <c r="J21047" i="1" s="1"/>
  <c r="J21048" i="1" a="1"/>
  <c r="J21048" i="1" s="1"/>
  <c r="J21049" i="1" a="1"/>
  <c r="J21049" i="1" s="1"/>
  <c r="J21050" i="1" a="1"/>
  <c r="J21050" i="1" s="1"/>
  <c r="J21051" i="1" a="1"/>
  <c r="J21051" i="1" s="1"/>
  <c r="J21052" i="1" a="1"/>
  <c r="J21052" i="1" s="1"/>
  <c r="J21053" i="1" a="1"/>
  <c r="J21053" i="1" s="1"/>
  <c r="J21054" i="1" a="1"/>
  <c r="J21054" i="1" s="1"/>
  <c r="J21055" i="1" a="1"/>
  <c r="J21055" i="1" s="1"/>
  <c r="J21056" i="1" a="1"/>
  <c r="J21056" i="1" s="1"/>
  <c r="J21057" i="1" a="1"/>
  <c r="J21057" i="1" s="1"/>
  <c r="J21058" i="1" a="1"/>
  <c r="J21058" i="1" s="1"/>
  <c r="J21059" i="1" a="1"/>
  <c r="J21059" i="1" s="1"/>
  <c r="J21060" i="1" a="1"/>
  <c r="J21060" i="1" s="1"/>
  <c r="J21061" i="1" a="1"/>
  <c r="J21061" i="1" s="1"/>
  <c r="J21062" i="1" a="1"/>
  <c r="J21062" i="1" s="1"/>
  <c r="J21063" i="1" a="1"/>
  <c r="J21063" i="1" s="1"/>
  <c r="J21064" i="1" a="1"/>
  <c r="J21064" i="1" s="1"/>
  <c r="J21065" i="1" a="1"/>
  <c r="J21065" i="1" s="1"/>
  <c r="J21066" i="1" a="1"/>
  <c r="J21066" i="1" s="1"/>
  <c r="J21067" i="1" a="1"/>
  <c r="J21067" i="1" s="1"/>
  <c r="J21068" i="1" a="1"/>
  <c r="J21068" i="1" s="1"/>
  <c r="J21069" i="1" a="1"/>
  <c r="J21069" i="1" s="1"/>
  <c r="J21070" i="1" a="1"/>
  <c r="J21070" i="1" s="1"/>
  <c r="J21071" i="1" a="1"/>
  <c r="J21071" i="1" s="1"/>
  <c r="J21072" i="1" a="1"/>
  <c r="J21072" i="1" s="1"/>
  <c r="J21073" i="1" a="1"/>
  <c r="J21073" i="1" s="1"/>
  <c r="J21074" i="1" a="1"/>
  <c r="J21074" i="1" s="1"/>
  <c r="J21075" i="1" a="1"/>
  <c r="J21075" i="1" s="1"/>
  <c r="J21076" i="1" a="1"/>
  <c r="J21076" i="1" s="1"/>
  <c r="J21077" i="1" a="1"/>
  <c r="J21077" i="1" s="1"/>
  <c r="J21078" i="1" a="1"/>
  <c r="J21078" i="1" s="1"/>
  <c r="J21079" i="1" a="1"/>
  <c r="J21079" i="1" s="1"/>
  <c r="J21080" i="1" a="1"/>
  <c r="J21080" i="1" s="1"/>
  <c r="J21081" i="1" a="1"/>
  <c r="J21081" i="1" s="1"/>
  <c r="J21082" i="1" a="1"/>
  <c r="J21082" i="1" s="1"/>
  <c r="J21083" i="1" a="1"/>
  <c r="J21083" i="1" s="1"/>
  <c r="J21084" i="1" a="1"/>
  <c r="J21084" i="1" s="1"/>
  <c r="J21085" i="1" a="1"/>
  <c r="J21085" i="1" s="1"/>
  <c r="J21086" i="1" a="1"/>
  <c r="J21086" i="1" s="1"/>
  <c r="J21087" i="1" a="1"/>
  <c r="J21087" i="1" s="1"/>
  <c r="J21088" i="1" a="1"/>
  <c r="J21088" i="1" s="1"/>
  <c r="J21089" i="1" a="1"/>
  <c r="J21089" i="1" s="1"/>
  <c r="J21090" i="1" a="1"/>
  <c r="J21090" i="1" s="1"/>
  <c r="J21091" i="1" a="1"/>
  <c r="J21091" i="1" s="1"/>
  <c r="J21092" i="1" a="1"/>
  <c r="J21092" i="1" s="1"/>
  <c r="J21093" i="1" a="1"/>
  <c r="J21093" i="1" s="1"/>
  <c r="J21094" i="1" a="1"/>
  <c r="J21094" i="1" s="1"/>
  <c r="J21095" i="1" a="1"/>
  <c r="J21095" i="1" s="1"/>
  <c r="J21096" i="1" a="1"/>
  <c r="J21096" i="1" s="1"/>
  <c r="J21097" i="1" a="1"/>
  <c r="J21097" i="1" s="1"/>
  <c r="J21098" i="1" a="1"/>
  <c r="J21098" i="1" s="1"/>
  <c r="J21099" i="1" a="1"/>
  <c r="J21099" i="1" s="1"/>
  <c r="J21100" i="1" a="1"/>
  <c r="J21100" i="1" s="1"/>
  <c r="J21101" i="1" a="1"/>
  <c r="J21101" i="1" s="1"/>
  <c r="J21102" i="1" a="1"/>
  <c r="J21102" i="1" s="1"/>
  <c r="J21103" i="1" a="1"/>
  <c r="J21103" i="1" s="1"/>
  <c r="J21104" i="1" a="1"/>
  <c r="J21104" i="1" s="1"/>
  <c r="J21105" i="1" a="1"/>
  <c r="J21105" i="1" s="1"/>
  <c r="J21106" i="1" a="1"/>
  <c r="J21106" i="1" s="1"/>
  <c r="J21107" i="1" a="1"/>
  <c r="J21107" i="1" s="1"/>
  <c r="J21108" i="1" a="1"/>
  <c r="J21108" i="1" s="1"/>
  <c r="J21109" i="1" a="1"/>
  <c r="J21109" i="1" s="1"/>
  <c r="J21110" i="1" a="1"/>
  <c r="J21110" i="1" s="1"/>
  <c r="J21111" i="1" a="1"/>
  <c r="J21111" i="1" s="1"/>
  <c r="J21112" i="1" a="1"/>
  <c r="J21112" i="1" s="1"/>
  <c r="J21113" i="1" a="1"/>
  <c r="J21113" i="1" s="1"/>
  <c r="J21114" i="1" a="1"/>
  <c r="J21114" i="1" s="1"/>
  <c r="J21115" i="1" a="1"/>
  <c r="J21115" i="1" s="1"/>
  <c r="J21116" i="1" a="1"/>
  <c r="J21116" i="1" s="1"/>
  <c r="J21117" i="1" a="1"/>
  <c r="J21117" i="1" s="1"/>
  <c r="J21118" i="1" a="1"/>
  <c r="J21118" i="1" s="1"/>
  <c r="J21119" i="1" a="1"/>
  <c r="J21119" i="1" s="1"/>
  <c r="J21120" i="1" a="1"/>
  <c r="J21120" i="1" s="1"/>
  <c r="J21121" i="1" a="1"/>
  <c r="J21121" i="1" s="1"/>
  <c r="J21122" i="1" a="1"/>
  <c r="J21122" i="1" s="1"/>
  <c r="J21123" i="1" a="1"/>
  <c r="J21123" i="1" s="1"/>
  <c r="J21124" i="1" a="1"/>
  <c r="J21124" i="1" s="1"/>
  <c r="J21125" i="1" a="1"/>
  <c r="J21125" i="1" s="1"/>
  <c r="J21126" i="1" a="1"/>
  <c r="J21126" i="1" s="1"/>
  <c r="J21127" i="1" a="1"/>
  <c r="J21127" i="1" s="1"/>
  <c r="J21128" i="1" a="1"/>
  <c r="J21128" i="1" s="1"/>
  <c r="J21129" i="1" a="1"/>
  <c r="J21129" i="1" s="1"/>
  <c r="J21130" i="1" a="1"/>
  <c r="J21130" i="1" s="1"/>
  <c r="J21131" i="1" a="1"/>
  <c r="J21131" i="1" s="1"/>
  <c r="J21132" i="1" a="1"/>
  <c r="J21132" i="1" s="1"/>
  <c r="J21133" i="1" a="1"/>
  <c r="J21133" i="1" s="1"/>
  <c r="J21134" i="1" a="1"/>
  <c r="J21134" i="1" s="1"/>
  <c r="J21135" i="1" a="1"/>
  <c r="J21135" i="1" s="1"/>
  <c r="J21136" i="1" a="1"/>
  <c r="J21136" i="1" s="1"/>
  <c r="J21137" i="1" a="1"/>
  <c r="J21137" i="1" s="1"/>
  <c r="J21138" i="1" a="1"/>
  <c r="J21138" i="1" s="1"/>
  <c r="J21139" i="1" a="1"/>
  <c r="J21139" i="1" s="1"/>
  <c r="J21140" i="1" a="1"/>
  <c r="J21140" i="1" s="1"/>
  <c r="J21141" i="1" a="1"/>
  <c r="J21141" i="1" s="1"/>
  <c r="J21142" i="1" a="1"/>
  <c r="J21142" i="1" s="1"/>
  <c r="J21143" i="1" a="1"/>
  <c r="J21143" i="1" s="1"/>
  <c r="J21144" i="1" a="1"/>
  <c r="J21144" i="1" s="1"/>
  <c r="J21145" i="1" a="1"/>
  <c r="J21145" i="1" s="1"/>
  <c r="J21146" i="1" a="1"/>
  <c r="J21146" i="1" s="1"/>
  <c r="J21147" i="1" a="1"/>
  <c r="J21147" i="1" s="1"/>
  <c r="J21148" i="1" a="1"/>
  <c r="J21148" i="1" s="1"/>
  <c r="J21149" i="1" a="1"/>
  <c r="J21149" i="1" s="1"/>
  <c r="J21150" i="1" a="1"/>
  <c r="J21150" i="1" s="1"/>
  <c r="J21151" i="1" a="1"/>
  <c r="J21151" i="1" s="1"/>
  <c r="J21152" i="1" a="1"/>
  <c r="J21152" i="1" s="1"/>
  <c r="J21153" i="1" a="1"/>
  <c r="J21153" i="1" s="1"/>
  <c r="J21154" i="1" a="1"/>
  <c r="J21154" i="1" s="1"/>
  <c r="J21155" i="1" a="1"/>
  <c r="J21155" i="1" s="1"/>
  <c r="J21156" i="1" a="1"/>
  <c r="J21156" i="1" s="1"/>
  <c r="J21157" i="1" a="1"/>
  <c r="J21157" i="1" s="1"/>
  <c r="J21158" i="1" a="1"/>
  <c r="J21158" i="1" s="1"/>
  <c r="J21159" i="1" a="1"/>
  <c r="J21159" i="1" s="1"/>
  <c r="J21160" i="1" a="1"/>
  <c r="J21160" i="1" s="1"/>
  <c r="J21161" i="1" a="1"/>
  <c r="J21161" i="1" s="1"/>
  <c r="J21162" i="1" a="1"/>
  <c r="J21162" i="1" s="1"/>
  <c r="J21163" i="1" a="1"/>
  <c r="J21163" i="1" s="1"/>
  <c r="J21164" i="1" a="1"/>
  <c r="J21164" i="1" s="1"/>
  <c r="J21165" i="1" a="1"/>
  <c r="J21165" i="1" s="1"/>
  <c r="J21166" i="1" a="1"/>
  <c r="J21166" i="1" s="1"/>
  <c r="J21167" i="1" a="1"/>
  <c r="J21167" i="1" s="1"/>
  <c r="J21168" i="1" a="1"/>
  <c r="J21168" i="1" s="1"/>
  <c r="J21169" i="1" a="1"/>
  <c r="J21169" i="1" s="1"/>
  <c r="J21170" i="1" a="1"/>
  <c r="J21170" i="1" s="1"/>
  <c r="J21171" i="1" a="1"/>
  <c r="J21171" i="1" s="1"/>
  <c r="J21172" i="1" a="1"/>
  <c r="J21172" i="1" s="1"/>
  <c r="J21173" i="1" a="1"/>
  <c r="J21173" i="1" s="1"/>
  <c r="J21174" i="1" a="1"/>
  <c r="J21174" i="1" s="1"/>
  <c r="J21175" i="1" a="1"/>
  <c r="J21175" i="1" s="1"/>
  <c r="J21176" i="1" a="1"/>
  <c r="J21176" i="1" s="1"/>
  <c r="J21177" i="1" a="1"/>
  <c r="J21177" i="1" s="1"/>
  <c r="J21178" i="1" a="1"/>
  <c r="J21178" i="1" s="1"/>
  <c r="J21179" i="1" a="1"/>
  <c r="J21179" i="1" s="1"/>
  <c r="J21180" i="1" a="1"/>
  <c r="J21180" i="1" s="1"/>
  <c r="J21181" i="1" a="1"/>
  <c r="J21181" i="1" s="1"/>
  <c r="J21182" i="1" a="1"/>
  <c r="J21182" i="1" s="1"/>
  <c r="J21183" i="1" a="1"/>
  <c r="J21183" i="1" s="1"/>
  <c r="J21184" i="1" a="1"/>
  <c r="J21184" i="1" s="1"/>
  <c r="J21185" i="1" a="1"/>
  <c r="J21185" i="1" s="1"/>
  <c r="J21186" i="1" a="1"/>
  <c r="J21186" i="1" s="1"/>
  <c r="J21187" i="1" a="1"/>
  <c r="J21187" i="1" s="1"/>
  <c r="J21188" i="1" a="1"/>
  <c r="J21188" i="1" s="1"/>
  <c r="J21189" i="1" a="1"/>
  <c r="J21189" i="1" s="1"/>
  <c r="J21190" i="1" a="1"/>
  <c r="J21190" i="1" s="1"/>
  <c r="J21191" i="1" a="1"/>
  <c r="J21191" i="1" s="1"/>
  <c r="J21192" i="1" a="1"/>
  <c r="J21192" i="1" s="1"/>
  <c r="J21193" i="1" a="1"/>
  <c r="J21193" i="1" s="1"/>
  <c r="J21194" i="1" a="1"/>
  <c r="J21194" i="1" s="1"/>
  <c r="J21195" i="1" a="1"/>
  <c r="J21195" i="1" s="1"/>
  <c r="J21196" i="1" a="1"/>
  <c r="J21196" i="1" s="1"/>
  <c r="J21197" i="1" a="1"/>
  <c r="J21197" i="1" s="1"/>
  <c r="J21198" i="1" a="1"/>
  <c r="J21198" i="1" s="1"/>
  <c r="J21199" i="1" a="1"/>
  <c r="J21199" i="1" s="1"/>
  <c r="J21200" i="1" a="1"/>
  <c r="J21200" i="1" s="1"/>
  <c r="J21201" i="1" a="1"/>
  <c r="J21201" i="1" s="1"/>
  <c r="J21202" i="1" a="1"/>
  <c r="J21202" i="1" s="1"/>
  <c r="J21203" i="1" a="1"/>
  <c r="J21203" i="1" s="1"/>
  <c r="J21204" i="1" a="1"/>
  <c r="J21204" i="1" s="1"/>
  <c r="J21205" i="1" a="1"/>
  <c r="J21205" i="1" s="1"/>
  <c r="J21206" i="1" a="1"/>
  <c r="J21206" i="1" s="1"/>
  <c r="J21207" i="1" a="1"/>
  <c r="J21207" i="1" s="1"/>
  <c r="J21208" i="1" a="1"/>
  <c r="J21208" i="1" s="1"/>
  <c r="J21209" i="1" a="1"/>
  <c r="J21209" i="1" s="1"/>
  <c r="J21210" i="1" a="1"/>
  <c r="J21210" i="1" s="1"/>
  <c r="J21211" i="1" a="1"/>
  <c r="J21211" i="1" s="1"/>
  <c r="J21212" i="1" a="1"/>
  <c r="J21212" i="1" s="1"/>
  <c r="J21213" i="1" a="1"/>
  <c r="J21213" i="1" s="1"/>
  <c r="J21214" i="1" a="1"/>
  <c r="J21214" i="1" s="1"/>
  <c r="J21215" i="1" a="1"/>
  <c r="J21215" i="1" s="1"/>
  <c r="J21216" i="1" a="1"/>
  <c r="J21216" i="1" s="1"/>
  <c r="J21217" i="1" a="1"/>
  <c r="J21217" i="1" s="1"/>
  <c r="J21218" i="1" a="1"/>
  <c r="J21218" i="1" s="1"/>
  <c r="J21219" i="1" a="1"/>
  <c r="J21219" i="1" s="1"/>
  <c r="J21220" i="1" a="1"/>
  <c r="J21220" i="1" s="1"/>
  <c r="J21221" i="1" a="1"/>
  <c r="J21221" i="1" s="1"/>
  <c r="J21222" i="1" a="1"/>
  <c r="J21222" i="1" s="1"/>
  <c r="J21223" i="1" a="1"/>
  <c r="J21223" i="1" s="1"/>
  <c r="J21224" i="1" a="1"/>
  <c r="J21224" i="1" s="1"/>
  <c r="J21225" i="1" a="1"/>
  <c r="J21225" i="1" s="1"/>
  <c r="J21226" i="1" a="1"/>
  <c r="J21226" i="1" s="1"/>
  <c r="J21227" i="1" a="1"/>
  <c r="J21227" i="1" s="1"/>
  <c r="J21228" i="1" a="1"/>
  <c r="J21228" i="1" s="1"/>
  <c r="J21229" i="1" a="1"/>
  <c r="J21229" i="1" s="1"/>
  <c r="J21230" i="1" a="1"/>
  <c r="J21230" i="1" s="1"/>
  <c r="J21231" i="1" a="1"/>
  <c r="J21231" i="1" s="1"/>
  <c r="J21232" i="1" a="1"/>
  <c r="J21232" i="1" s="1"/>
  <c r="J21233" i="1" a="1"/>
  <c r="J21233" i="1" s="1"/>
  <c r="J21234" i="1" a="1"/>
  <c r="J21234" i="1" s="1"/>
  <c r="J21235" i="1" a="1"/>
  <c r="J21235" i="1" s="1"/>
  <c r="J21236" i="1" a="1"/>
  <c r="J21236" i="1" s="1"/>
  <c r="J21237" i="1" a="1"/>
  <c r="J21237" i="1" s="1"/>
  <c r="J21238" i="1" a="1"/>
  <c r="J21238" i="1" s="1"/>
  <c r="J21239" i="1" a="1"/>
  <c r="J21239" i="1" s="1"/>
  <c r="J21240" i="1" a="1"/>
  <c r="J21240" i="1" s="1"/>
  <c r="J21241" i="1" a="1"/>
  <c r="J21241" i="1" s="1"/>
  <c r="J21242" i="1" a="1"/>
  <c r="J21242" i="1" s="1"/>
  <c r="J21243" i="1" a="1"/>
  <c r="J21243" i="1" s="1"/>
  <c r="J21244" i="1" a="1"/>
  <c r="J21244" i="1" s="1"/>
  <c r="J21245" i="1" a="1"/>
  <c r="J21245" i="1" s="1"/>
  <c r="J21246" i="1" a="1"/>
  <c r="J21246" i="1" s="1"/>
  <c r="J21247" i="1" a="1"/>
  <c r="J21247" i="1" s="1"/>
  <c r="J21248" i="1" a="1"/>
  <c r="J21248" i="1" s="1"/>
  <c r="J21249" i="1" a="1"/>
  <c r="J21249" i="1" s="1"/>
  <c r="J21250" i="1" a="1"/>
  <c r="J21250" i="1" s="1"/>
  <c r="J21251" i="1" a="1"/>
  <c r="J21251" i="1" s="1"/>
  <c r="J21252" i="1" a="1"/>
  <c r="J21252" i="1" s="1"/>
  <c r="J21253" i="1" a="1"/>
  <c r="J21253" i="1" s="1"/>
  <c r="J21254" i="1" a="1"/>
  <c r="J21254" i="1" s="1"/>
  <c r="J21255" i="1" a="1"/>
  <c r="J21255" i="1" s="1"/>
  <c r="J21256" i="1" a="1"/>
  <c r="J21256" i="1" s="1"/>
  <c r="J21257" i="1" a="1"/>
  <c r="J21257" i="1" s="1"/>
  <c r="J21258" i="1" a="1"/>
  <c r="J21258" i="1" s="1"/>
  <c r="J21259" i="1" a="1"/>
  <c r="J21259" i="1" s="1"/>
  <c r="J21260" i="1" a="1"/>
  <c r="J21260" i="1" s="1"/>
  <c r="J21261" i="1" a="1"/>
  <c r="J21261" i="1" s="1"/>
  <c r="J21262" i="1" a="1"/>
  <c r="J21262" i="1" s="1"/>
  <c r="J21263" i="1" a="1"/>
  <c r="J21263" i="1" s="1"/>
  <c r="J21264" i="1" a="1"/>
  <c r="J21264" i="1" s="1"/>
  <c r="J21265" i="1" a="1"/>
  <c r="J21265" i="1" s="1"/>
  <c r="J21266" i="1" a="1"/>
  <c r="J21266" i="1" s="1"/>
  <c r="J21267" i="1" a="1"/>
  <c r="J21267" i="1" s="1"/>
  <c r="J21268" i="1" a="1"/>
  <c r="J21268" i="1" s="1"/>
  <c r="J21269" i="1" a="1"/>
  <c r="J21269" i="1" s="1"/>
  <c r="J21270" i="1" a="1"/>
  <c r="J21270" i="1" s="1"/>
  <c r="J21271" i="1" a="1"/>
  <c r="J21271" i="1" s="1"/>
  <c r="J21272" i="1" a="1"/>
  <c r="J21272" i="1" s="1"/>
  <c r="J21273" i="1" a="1"/>
  <c r="J21273" i="1" s="1"/>
  <c r="J21274" i="1" a="1"/>
  <c r="J21274" i="1" s="1"/>
  <c r="J21275" i="1" a="1"/>
  <c r="J21275" i="1" s="1"/>
  <c r="J21276" i="1" a="1"/>
  <c r="J21276" i="1" s="1"/>
  <c r="J21277" i="1" a="1"/>
  <c r="J21277" i="1" s="1"/>
  <c r="J21278" i="1" a="1"/>
  <c r="J21278" i="1" s="1"/>
  <c r="J21279" i="1" a="1"/>
  <c r="J21279" i="1" s="1"/>
  <c r="J21280" i="1" a="1"/>
  <c r="J21280" i="1" s="1"/>
  <c r="J21281" i="1" a="1"/>
  <c r="J21281" i="1" s="1"/>
  <c r="J21282" i="1" a="1"/>
  <c r="J21282" i="1" s="1"/>
  <c r="J21283" i="1" a="1"/>
  <c r="J21283" i="1" s="1"/>
  <c r="J21284" i="1" a="1"/>
  <c r="J21284" i="1" s="1"/>
  <c r="J21285" i="1" a="1"/>
  <c r="J21285" i="1" s="1"/>
  <c r="J21286" i="1" a="1"/>
  <c r="J21286" i="1" s="1"/>
  <c r="J21287" i="1" a="1"/>
  <c r="J21287" i="1" s="1"/>
  <c r="J21288" i="1" a="1"/>
  <c r="J21288" i="1" s="1"/>
  <c r="J21289" i="1" a="1"/>
  <c r="J21289" i="1" s="1"/>
  <c r="J21290" i="1" a="1"/>
  <c r="J21290" i="1" s="1"/>
  <c r="J21291" i="1" a="1"/>
  <c r="J21291" i="1" s="1"/>
  <c r="J21292" i="1" a="1"/>
  <c r="J21292" i="1" s="1"/>
  <c r="J21293" i="1" a="1"/>
  <c r="J21293" i="1" s="1"/>
  <c r="J21294" i="1" a="1"/>
  <c r="J21294" i="1" s="1"/>
  <c r="J21295" i="1" a="1"/>
  <c r="J21295" i="1" s="1"/>
  <c r="J21296" i="1" a="1"/>
  <c r="J21296" i="1" s="1"/>
  <c r="J21297" i="1" a="1"/>
  <c r="J21297" i="1" s="1"/>
  <c r="J21298" i="1" a="1"/>
  <c r="J21298" i="1" s="1"/>
  <c r="J21299" i="1" a="1"/>
  <c r="J21299" i="1" s="1"/>
  <c r="J21300" i="1" a="1"/>
  <c r="J21300" i="1" s="1"/>
  <c r="J21301" i="1" a="1"/>
  <c r="J21301" i="1" s="1"/>
  <c r="J21302" i="1" a="1"/>
  <c r="J21302" i="1" s="1"/>
  <c r="J21303" i="1" a="1"/>
  <c r="J21303" i="1" s="1"/>
  <c r="J21304" i="1" a="1"/>
  <c r="J21304" i="1" s="1"/>
  <c r="J21305" i="1" a="1"/>
  <c r="J21305" i="1" s="1"/>
  <c r="J21306" i="1" a="1"/>
  <c r="J21306" i="1" s="1"/>
  <c r="J21307" i="1" a="1"/>
  <c r="J21307" i="1" s="1"/>
  <c r="J21308" i="1" a="1"/>
  <c r="J21308" i="1" s="1"/>
  <c r="J21309" i="1" a="1"/>
  <c r="J21309" i="1" s="1"/>
  <c r="J21310" i="1" a="1"/>
  <c r="J21310" i="1" s="1"/>
  <c r="J21311" i="1" a="1"/>
  <c r="J21311" i="1" s="1"/>
  <c r="J21312" i="1" a="1"/>
  <c r="J21312" i="1" s="1"/>
  <c r="J21313" i="1" a="1"/>
  <c r="J21313" i="1" s="1"/>
  <c r="J21314" i="1" a="1"/>
  <c r="J21314" i="1" s="1"/>
  <c r="J21315" i="1" a="1"/>
  <c r="J21315" i="1" s="1"/>
  <c r="J21316" i="1" a="1"/>
  <c r="J21316" i="1" s="1"/>
  <c r="J21317" i="1" a="1"/>
  <c r="J21317" i="1" s="1"/>
  <c r="J21318" i="1" a="1"/>
  <c r="J21318" i="1" s="1"/>
  <c r="J21319" i="1" a="1"/>
  <c r="J21319" i="1" s="1"/>
  <c r="J21320" i="1" a="1"/>
  <c r="J21320" i="1" s="1"/>
  <c r="J21321" i="1" a="1"/>
  <c r="J21321" i="1" s="1"/>
  <c r="J21322" i="1" a="1"/>
  <c r="J21322" i="1" s="1"/>
  <c r="J21323" i="1" a="1"/>
  <c r="J21323" i="1" s="1"/>
  <c r="J21324" i="1" a="1"/>
  <c r="J21324" i="1" s="1"/>
  <c r="J21325" i="1" a="1"/>
  <c r="J21325" i="1" s="1"/>
  <c r="J21326" i="1" a="1"/>
  <c r="J21326" i="1" s="1"/>
  <c r="J21327" i="1" a="1"/>
  <c r="J21327" i="1" s="1"/>
  <c r="J21328" i="1" a="1"/>
  <c r="J21328" i="1" s="1"/>
  <c r="J21329" i="1" a="1"/>
  <c r="J21329" i="1" s="1"/>
  <c r="J21330" i="1" a="1"/>
  <c r="J21330" i="1" s="1"/>
  <c r="J21331" i="1" a="1"/>
  <c r="J21331" i="1" s="1"/>
  <c r="J21332" i="1" a="1"/>
  <c r="J21332" i="1" s="1"/>
  <c r="J21333" i="1" a="1"/>
  <c r="J21333" i="1" s="1"/>
  <c r="J21334" i="1" a="1"/>
  <c r="J21334" i="1" s="1"/>
  <c r="J21335" i="1" a="1"/>
  <c r="J21335" i="1" s="1"/>
  <c r="J21336" i="1" a="1"/>
  <c r="J21336" i="1" s="1"/>
  <c r="J21337" i="1" a="1"/>
  <c r="J21337" i="1" s="1"/>
  <c r="J21338" i="1" a="1"/>
  <c r="J21338" i="1" s="1"/>
  <c r="J21339" i="1" a="1"/>
  <c r="J21339" i="1" s="1"/>
  <c r="J21340" i="1" a="1"/>
  <c r="J21340" i="1" s="1"/>
  <c r="J21341" i="1" a="1"/>
  <c r="J21341" i="1" s="1"/>
  <c r="J21342" i="1" a="1"/>
  <c r="J21342" i="1" s="1"/>
  <c r="J21343" i="1" a="1"/>
  <c r="J21343" i="1" s="1"/>
  <c r="J21344" i="1" a="1"/>
  <c r="J21344" i="1" s="1"/>
  <c r="J21345" i="1" a="1"/>
  <c r="J21345" i="1" s="1"/>
  <c r="J21346" i="1" a="1"/>
  <c r="J21346" i="1" s="1"/>
  <c r="J21347" i="1" a="1"/>
  <c r="J21347" i="1" s="1"/>
  <c r="J21348" i="1" a="1"/>
  <c r="J21348" i="1" s="1"/>
  <c r="J21349" i="1" a="1"/>
  <c r="J21349" i="1" s="1"/>
  <c r="J21350" i="1" a="1"/>
  <c r="J21350" i="1" s="1"/>
  <c r="J21351" i="1" a="1"/>
  <c r="J21351" i="1" s="1"/>
  <c r="J21352" i="1" a="1"/>
  <c r="J21352" i="1" s="1"/>
  <c r="J21353" i="1" a="1"/>
  <c r="J21353" i="1" s="1"/>
  <c r="J21354" i="1" a="1"/>
  <c r="J21354" i="1" s="1"/>
  <c r="J21355" i="1" a="1"/>
  <c r="J21355" i="1" s="1"/>
  <c r="J21356" i="1" a="1"/>
  <c r="J21356" i="1" s="1"/>
  <c r="J21357" i="1" a="1"/>
  <c r="J21357" i="1" s="1"/>
  <c r="J21358" i="1" a="1"/>
  <c r="J21358" i="1" s="1"/>
  <c r="J21359" i="1" a="1"/>
  <c r="J21359" i="1" s="1"/>
  <c r="J21360" i="1" a="1"/>
  <c r="J21360" i="1" s="1"/>
  <c r="J21361" i="1" a="1"/>
  <c r="J21361" i="1" s="1"/>
  <c r="J21362" i="1" a="1"/>
  <c r="J21362" i="1" s="1"/>
  <c r="J21363" i="1" a="1"/>
  <c r="J21363" i="1" s="1"/>
  <c r="J21364" i="1" a="1"/>
  <c r="J21364" i="1" s="1"/>
  <c r="J21365" i="1" a="1"/>
  <c r="J21365" i="1" s="1"/>
  <c r="J21366" i="1" a="1"/>
  <c r="J21366" i="1" s="1"/>
  <c r="J21367" i="1" a="1"/>
  <c r="J21367" i="1" s="1"/>
  <c r="J21368" i="1" a="1"/>
  <c r="J21368" i="1" s="1"/>
  <c r="J21369" i="1" a="1"/>
  <c r="J21369" i="1" s="1"/>
  <c r="J21370" i="1" a="1"/>
  <c r="J21370" i="1" s="1"/>
  <c r="J21371" i="1" a="1"/>
  <c r="J21371" i="1" s="1"/>
  <c r="J21372" i="1" a="1"/>
  <c r="J21372" i="1" s="1"/>
  <c r="J21373" i="1" a="1"/>
  <c r="J21373" i="1" s="1"/>
  <c r="J21374" i="1" a="1"/>
  <c r="J21374" i="1" s="1"/>
  <c r="J21375" i="1" a="1"/>
  <c r="J21375" i="1" s="1"/>
  <c r="J21376" i="1" a="1"/>
  <c r="J21376" i="1" s="1"/>
  <c r="J21377" i="1" a="1"/>
  <c r="J21377" i="1" s="1"/>
  <c r="J21378" i="1" a="1"/>
  <c r="J21378" i="1" s="1"/>
  <c r="J21379" i="1" a="1"/>
  <c r="J21379" i="1" s="1"/>
  <c r="J21380" i="1" a="1"/>
  <c r="J21380" i="1" s="1"/>
  <c r="J21381" i="1" a="1"/>
  <c r="J21381" i="1" s="1"/>
  <c r="J21382" i="1" a="1"/>
  <c r="J21382" i="1" s="1"/>
  <c r="J21383" i="1" a="1"/>
  <c r="J21383" i="1" s="1"/>
  <c r="J21384" i="1" a="1"/>
  <c r="J21384" i="1" s="1"/>
  <c r="J21385" i="1" a="1"/>
  <c r="J21385" i="1" s="1"/>
  <c r="J21386" i="1" a="1"/>
  <c r="J21386" i="1" s="1"/>
  <c r="J21387" i="1" a="1"/>
  <c r="J21387" i="1" s="1"/>
  <c r="J21388" i="1" a="1"/>
  <c r="J21388" i="1" s="1"/>
  <c r="J21389" i="1" a="1"/>
  <c r="J21389" i="1" s="1"/>
  <c r="J21390" i="1" a="1"/>
  <c r="J21390" i="1" s="1"/>
  <c r="J21391" i="1" a="1"/>
  <c r="J21391" i="1" s="1"/>
  <c r="J21392" i="1" a="1"/>
  <c r="J21392" i="1" s="1"/>
  <c r="J21393" i="1" a="1"/>
  <c r="J21393" i="1" s="1"/>
  <c r="J21394" i="1" a="1"/>
  <c r="J21394" i="1" s="1"/>
  <c r="J21395" i="1" a="1"/>
  <c r="J21395" i="1" s="1"/>
  <c r="J21396" i="1" a="1"/>
  <c r="J21396" i="1" s="1"/>
  <c r="J21397" i="1" a="1"/>
  <c r="J21397" i="1" s="1"/>
  <c r="J21398" i="1" a="1"/>
  <c r="J21398" i="1" s="1"/>
  <c r="J21399" i="1" a="1"/>
  <c r="J21399" i="1" s="1"/>
  <c r="J21400" i="1" a="1"/>
  <c r="J21400" i="1" s="1"/>
  <c r="J21401" i="1" a="1"/>
  <c r="J21401" i="1" s="1"/>
  <c r="J21402" i="1" a="1"/>
  <c r="J21402" i="1" s="1"/>
  <c r="J21403" i="1" a="1"/>
  <c r="J21403" i="1" s="1"/>
  <c r="J21404" i="1" a="1"/>
  <c r="J21404" i="1" s="1"/>
  <c r="J21405" i="1" a="1"/>
  <c r="J21405" i="1" s="1"/>
  <c r="J21406" i="1" a="1"/>
  <c r="J21406" i="1" s="1"/>
  <c r="J21407" i="1" a="1"/>
  <c r="J21407" i="1" s="1"/>
  <c r="J21408" i="1" a="1"/>
  <c r="J21408" i="1" s="1"/>
  <c r="J21409" i="1" a="1"/>
  <c r="J21409" i="1" s="1"/>
  <c r="J21410" i="1" a="1"/>
  <c r="J21410" i="1" s="1"/>
  <c r="J21411" i="1" a="1"/>
  <c r="J21411" i="1" s="1"/>
  <c r="J21412" i="1" a="1"/>
  <c r="J21412" i="1" s="1"/>
  <c r="J21413" i="1" a="1"/>
  <c r="J21413" i="1" s="1"/>
  <c r="J21414" i="1" a="1"/>
  <c r="J21414" i="1" s="1"/>
  <c r="J21415" i="1" a="1"/>
  <c r="J21415" i="1" s="1"/>
  <c r="J21416" i="1" a="1"/>
  <c r="J21416" i="1" s="1"/>
  <c r="J21417" i="1" a="1"/>
  <c r="J21417" i="1" s="1"/>
  <c r="J21418" i="1" a="1"/>
  <c r="J21418" i="1" s="1"/>
  <c r="J21419" i="1" a="1"/>
  <c r="J21419" i="1" s="1"/>
  <c r="J21420" i="1" a="1"/>
  <c r="J21420" i="1" s="1"/>
  <c r="J21421" i="1" a="1"/>
  <c r="J21421" i="1" s="1"/>
  <c r="J21422" i="1" a="1"/>
  <c r="J21422" i="1" s="1"/>
  <c r="J21423" i="1" a="1"/>
  <c r="J21423" i="1" s="1"/>
  <c r="J21424" i="1" a="1"/>
  <c r="J21424" i="1" s="1"/>
  <c r="J21425" i="1" a="1"/>
  <c r="J21425" i="1" s="1"/>
  <c r="J21426" i="1" a="1"/>
  <c r="J21426" i="1" s="1"/>
  <c r="J21427" i="1" a="1"/>
  <c r="J21427" i="1" s="1"/>
  <c r="J21428" i="1" a="1"/>
  <c r="J21428" i="1" s="1"/>
  <c r="J21429" i="1" a="1"/>
  <c r="J21429" i="1" s="1"/>
  <c r="J21430" i="1" a="1"/>
  <c r="J21430" i="1" s="1"/>
  <c r="J21431" i="1" a="1"/>
  <c r="J21431" i="1" s="1"/>
  <c r="J21432" i="1" a="1"/>
  <c r="J21432" i="1" s="1"/>
  <c r="J21433" i="1" a="1"/>
  <c r="J21433" i="1" s="1"/>
  <c r="J21434" i="1" a="1"/>
  <c r="J21434" i="1" s="1"/>
  <c r="J21435" i="1" a="1"/>
  <c r="J21435" i="1" s="1"/>
  <c r="J21436" i="1" a="1"/>
  <c r="J21436" i="1" s="1"/>
  <c r="J21437" i="1" a="1"/>
  <c r="J21437" i="1" s="1"/>
  <c r="J21438" i="1" a="1"/>
  <c r="J21438" i="1" s="1"/>
  <c r="J21439" i="1" a="1"/>
  <c r="J21439" i="1" s="1"/>
  <c r="J21440" i="1" a="1"/>
  <c r="J21440" i="1" s="1"/>
  <c r="J21441" i="1" a="1"/>
  <c r="J21441" i="1" s="1"/>
  <c r="J21442" i="1" a="1"/>
  <c r="J21442" i="1" s="1"/>
  <c r="J21443" i="1" a="1"/>
  <c r="J21443" i="1" s="1"/>
  <c r="J21444" i="1" a="1"/>
  <c r="J21444" i="1" s="1"/>
  <c r="J21445" i="1" a="1"/>
  <c r="J21445" i="1" s="1"/>
  <c r="J21446" i="1" a="1"/>
  <c r="J21446" i="1" s="1"/>
  <c r="J21447" i="1" a="1"/>
  <c r="J21447" i="1" s="1"/>
  <c r="J21448" i="1" a="1"/>
  <c r="J21448" i="1" s="1"/>
  <c r="J21449" i="1" a="1"/>
  <c r="J21449" i="1" s="1"/>
  <c r="J21450" i="1" a="1"/>
  <c r="J21450" i="1" s="1"/>
  <c r="J21451" i="1" a="1"/>
  <c r="J21451" i="1" s="1"/>
  <c r="J21452" i="1" a="1"/>
  <c r="J21452" i="1" s="1"/>
  <c r="J21453" i="1" a="1"/>
  <c r="J21453" i="1" s="1"/>
  <c r="J21454" i="1" a="1"/>
  <c r="J21454" i="1" s="1"/>
  <c r="J21455" i="1" a="1"/>
  <c r="J21455" i="1" s="1"/>
  <c r="J21456" i="1" a="1"/>
  <c r="J21456" i="1" s="1"/>
  <c r="J21457" i="1" a="1"/>
  <c r="J21457" i="1" s="1"/>
  <c r="J21458" i="1" a="1"/>
  <c r="J21458" i="1" s="1"/>
  <c r="J21459" i="1" a="1"/>
  <c r="J21459" i="1" s="1"/>
  <c r="J21460" i="1" a="1"/>
  <c r="J21460" i="1" s="1"/>
  <c r="J21461" i="1" a="1"/>
  <c r="J21461" i="1" s="1"/>
  <c r="J21462" i="1" a="1"/>
  <c r="J21462" i="1" s="1"/>
  <c r="J21463" i="1" a="1"/>
  <c r="J21463" i="1" s="1"/>
  <c r="J21464" i="1" a="1"/>
  <c r="J21464" i="1" s="1"/>
  <c r="J21465" i="1" a="1"/>
  <c r="J21465" i="1" s="1"/>
  <c r="J21466" i="1" a="1"/>
  <c r="J21466" i="1" s="1"/>
  <c r="J21467" i="1" a="1"/>
  <c r="J21467" i="1" s="1"/>
  <c r="J21468" i="1" a="1"/>
  <c r="J21468" i="1" s="1"/>
  <c r="J21469" i="1" a="1"/>
  <c r="J21469" i="1" s="1"/>
  <c r="J21470" i="1" a="1"/>
  <c r="J21470" i="1" s="1"/>
  <c r="J21471" i="1" a="1"/>
  <c r="J21471" i="1" s="1"/>
  <c r="J21472" i="1" a="1"/>
  <c r="J21472" i="1" s="1"/>
  <c r="J21473" i="1" a="1"/>
  <c r="J21473" i="1" s="1"/>
  <c r="J21474" i="1" a="1"/>
  <c r="J21474" i="1" s="1"/>
  <c r="J21475" i="1" a="1"/>
  <c r="J21475" i="1" s="1"/>
  <c r="J21476" i="1" a="1"/>
  <c r="J21476" i="1" s="1"/>
  <c r="J21477" i="1" a="1"/>
  <c r="J21477" i="1" s="1"/>
  <c r="J21478" i="1" a="1"/>
  <c r="J21478" i="1" s="1"/>
  <c r="J21479" i="1" a="1"/>
  <c r="J21479" i="1" s="1"/>
  <c r="J21480" i="1" a="1"/>
  <c r="J21480" i="1" s="1"/>
  <c r="J21481" i="1" a="1"/>
  <c r="J21481" i="1" s="1"/>
  <c r="J21482" i="1" a="1"/>
  <c r="J21482" i="1" s="1"/>
  <c r="J21483" i="1" a="1"/>
  <c r="J21483" i="1" s="1"/>
  <c r="J21484" i="1" a="1"/>
  <c r="J21484" i="1" s="1"/>
  <c r="J21485" i="1" a="1"/>
  <c r="J21485" i="1" s="1"/>
  <c r="J21486" i="1" a="1"/>
  <c r="J21486" i="1" s="1"/>
  <c r="J21487" i="1" a="1"/>
  <c r="J21487" i="1" s="1"/>
  <c r="J21488" i="1" a="1"/>
  <c r="J21488" i="1" s="1"/>
  <c r="J21489" i="1" a="1"/>
  <c r="J21489" i="1" s="1"/>
  <c r="J21490" i="1" a="1"/>
  <c r="J21490" i="1" s="1"/>
  <c r="J21491" i="1" a="1"/>
  <c r="J21491" i="1" s="1"/>
  <c r="J21492" i="1" a="1"/>
  <c r="J21492" i="1" s="1"/>
  <c r="J21493" i="1" a="1"/>
  <c r="J21493" i="1" s="1"/>
  <c r="J21494" i="1" a="1"/>
  <c r="J21494" i="1" s="1"/>
  <c r="J21495" i="1" a="1"/>
  <c r="J21495" i="1" s="1"/>
  <c r="J21496" i="1" a="1"/>
  <c r="J21496" i="1" s="1"/>
  <c r="J21497" i="1" a="1"/>
  <c r="J21497" i="1" s="1"/>
  <c r="J21498" i="1" a="1"/>
  <c r="J21498" i="1" s="1"/>
  <c r="J21499" i="1" a="1"/>
  <c r="J21499" i="1" s="1"/>
  <c r="J21500" i="1" a="1"/>
  <c r="J21500" i="1" s="1"/>
  <c r="J21501" i="1" a="1"/>
  <c r="J21501" i="1" s="1"/>
  <c r="J21502" i="1" a="1"/>
  <c r="J21502" i="1" s="1"/>
  <c r="J21503" i="1" a="1"/>
  <c r="J21503" i="1" s="1"/>
  <c r="J21504" i="1" a="1"/>
  <c r="J21504" i="1" s="1"/>
  <c r="J21505" i="1" a="1"/>
  <c r="J21505" i="1" s="1"/>
  <c r="J21506" i="1" a="1"/>
  <c r="J21506" i="1" s="1"/>
  <c r="J21507" i="1" a="1"/>
  <c r="J21507" i="1" s="1"/>
  <c r="J21508" i="1" a="1"/>
  <c r="J21508" i="1" s="1"/>
  <c r="J21509" i="1" a="1"/>
  <c r="J21509" i="1" s="1"/>
  <c r="J21510" i="1" a="1"/>
  <c r="J21510" i="1" s="1"/>
  <c r="J21511" i="1" a="1"/>
  <c r="J21511" i="1" s="1"/>
  <c r="J21512" i="1" a="1"/>
  <c r="J21512" i="1" s="1"/>
  <c r="J21513" i="1" a="1"/>
  <c r="J21513" i="1" s="1"/>
  <c r="J21514" i="1" a="1"/>
  <c r="J21514" i="1" s="1"/>
  <c r="J21515" i="1" a="1"/>
  <c r="J21515" i="1" s="1"/>
  <c r="J21516" i="1" a="1"/>
  <c r="J21516" i="1" s="1"/>
  <c r="J21517" i="1" a="1"/>
  <c r="J21517" i="1" s="1"/>
  <c r="J21518" i="1" a="1"/>
  <c r="J21518" i="1" s="1"/>
  <c r="J21519" i="1" a="1"/>
  <c r="J21519" i="1" s="1"/>
  <c r="J21520" i="1" a="1"/>
  <c r="J21520" i="1" s="1"/>
  <c r="J21521" i="1" a="1"/>
  <c r="J21521" i="1" s="1"/>
  <c r="J21522" i="1" a="1"/>
  <c r="J21522" i="1" s="1"/>
  <c r="J21523" i="1" a="1"/>
  <c r="J21523" i="1" s="1"/>
  <c r="J21524" i="1" a="1"/>
  <c r="J21524" i="1" s="1"/>
  <c r="J21525" i="1" a="1"/>
  <c r="J21525" i="1" s="1"/>
  <c r="J21526" i="1" a="1"/>
  <c r="J21526" i="1" s="1"/>
  <c r="J21527" i="1" a="1"/>
  <c r="J21527" i="1" s="1"/>
  <c r="J21528" i="1" a="1"/>
  <c r="J21528" i="1" s="1"/>
  <c r="J21529" i="1" a="1"/>
  <c r="J21529" i="1" s="1"/>
  <c r="J21530" i="1" a="1"/>
  <c r="J21530" i="1" s="1"/>
  <c r="J21531" i="1" a="1"/>
  <c r="J21531" i="1" s="1"/>
  <c r="J21532" i="1" a="1"/>
  <c r="J21532" i="1" s="1"/>
  <c r="J21533" i="1" a="1"/>
  <c r="J21533" i="1" s="1"/>
  <c r="J21534" i="1" a="1"/>
  <c r="J21534" i="1" s="1"/>
  <c r="J21535" i="1" a="1"/>
  <c r="J21535" i="1" s="1"/>
  <c r="J21536" i="1" a="1"/>
  <c r="J21536" i="1" s="1"/>
  <c r="J21537" i="1" a="1"/>
  <c r="J21537" i="1" s="1"/>
  <c r="J21538" i="1" a="1"/>
  <c r="J21538" i="1" s="1"/>
  <c r="J21539" i="1" a="1"/>
  <c r="J21539" i="1" s="1"/>
  <c r="J21540" i="1" a="1"/>
  <c r="J21540" i="1" s="1"/>
  <c r="J21541" i="1" a="1"/>
  <c r="J21541" i="1" s="1"/>
  <c r="J21542" i="1" a="1"/>
  <c r="J21542" i="1" s="1"/>
  <c r="J21543" i="1" a="1"/>
  <c r="J21543" i="1" s="1"/>
  <c r="J21544" i="1" a="1"/>
  <c r="J21544" i="1" s="1"/>
  <c r="J21545" i="1" a="1"/>
  <c r="J21545" i="1" s="1"/>
  <c r="J21546" i="1" a="1"/>
  <c r="J21546" i="1" s="1"/>
  <c r="J21547" i="1" a="1"/>
  <c r="J21547" i="1" s="1"/>
  <c r="J21548" i="1" a="1"/>
  <c r="J21548" i="1" s="1"/>
  <c r="J21549" i="1" a="1"/>
  <c r="J21549" i="1" s="1"/>
  <c r="J21550" i="1" a="1"/>
  <c r="J21550" i="1" s="1"/>
  <c r="J21551" i="1" a="1"/>
  <c r="J21551" i="1" s="1"/>
  <c r="J21552" i="1" a="1"/>
  <c r="J21552" i="1" s="1"/>
  <c r="J21553" i="1" a="1"/>
  <c r="J21553" i="1" s="1"/>
  <c r="J21554" i="1" a="1"/>
  <c r="J21554" i="1" s="1"/>
  <c r="J21555" i="1" a="1"/>
  <c r="J21555" i="1" s="1"/>
  <c r="J21556" i="1" a="1"/>
  <c r="J21556" i="1" s="1"/>
  <c r="J21557" i="1" a="1"/>
  <c r="J21557" i="1" s="1"/>
  <c r="J21558" i="1" a="1"/>
  <c r="J21558" i="1" s="1"/>
  <c r="J21559" i="1" a="1"/>
  <c r="J21559" i="1" s="1"/>
  <c r="J21560" i="1" a="1"/>
  <c r="J21560" i="1" s="1"/>
  <c r="J21561" i="1" a="1"/>
  <c r="J21561" i="1" s="1"/>
  <c r="J21562" i="1" a="1"/>
  <c r="J21562" i="1" s="1"/>
  <c r="J21563" i="1" a="1"/>
  <c r="J21563" i="1" s="1"/>
  <c r="J21564" i="1" a="1"/>
  <c r="J21564" i="1" s="1"/>
  <c r="J21565" i="1" a="1"/>
  <c r="J21565" i="1" s="1"/>
  <c r="J21566" i="1" a="1"/>
  <c r="J21566" i="1" s="1"/>
  <c r="J21567" i="1" a="1"/>
  <c r="J21567" i="1" s="1"/>
  <c r="J21568" i="1" a="1"/>
  <c r="J21568" i="1" s="1"/>
  <c r="J21569" i="1" a="1"/>
  <c r="J21569" i="1" s="1"/>
  <c r="J21570" i="1" a="1"/>
  <c r="J21570" i="1" s="1"/>
  <c r="J21571" i="1" a="1"/>
  <c r="J21571" i="1" s="1"/>
  <c r="J21572" i="1" a="1"/>
  <c r="J21572" i="1" s="1"/>
  <c r="J21573" i="1" a="1"/>
  <c r="J21573" i="1" s="1"/>
  <c r="J21574" i="1" a="1"/>
  <c r="J21574" i="1" s="1"/>
  <c r="J21575" i="1" a="1"/>
  <c r="J21575" i="1" s="1"/>
  <c r="J21576" i="1" a="1"/>
  <c r="J21576" i="1" s="1"/>
  <c r="J21577" i="1" a="1"/>
  <c r="J21577" i="1" s="1"/>
  <c r="J21578" i="1" a="1"/>
  <c r="J21578" i="1" s="1"/>
  <c r="J21579" i="1" a="1"/>
  <c r="J21579" i="1" s="1"/>
  <c r="J21580" i="1" a="1"/>
  <c r="J21580" i="1" s="1"/>
  <c r="J21581" i="1" a="1"/>
  <c r="J21581" i="1" s="1"/>
  <c r="J21582" i="1" a="1"/>
  <c r="J21582" i="1" s="1"/>
  <c r="J21583" i="1" a="1"/>
  <c r="J21583" i="1" s="1"/>
  <c r="J21584" i="1" a="1"/>
  <c r="J21584" i="1" s="1"/>
  <c r="J21585" i="1" a="1"/>
  <c r="J21585" i="1" s="1"/>
  <c r="J21586" i="1" a="1"/>
  <c r="J21586" i="1" s="1"/>
  <c r="J21587" i="1" a="1"/>
  <c r="J21587" i="1" s="1"/>
  <c r="J21588" i="1" a="1"/>
  <c r="J21588" i="1" s="1"/>
  <c r="J21589" i="1" a="1"/>
  <c r="J21589" i="1" s="1"/>
  <c r="J21590" i="1" a="1"/>
  <c r="J21590" i="1" s="1"/>
  <c r="J21591" i="1" a="1"/>
  <c r="J21591" i="1" s="1"/>
  <c r="J21592" i="1" a="1"/>
  <c r="J21592" i="1" s="1"/>
  <c r="J21593" i="1" a="1"/>
  <c r="J21593" i="1" s="1"/>
  <c r="J21594" i="1" a="1"/>
  <c r="J21594" i="1" s="1"/>
  <c r="J21595" i="1" a="1"/>
  <c r="J21595" i="1" s="1"/>
  <c r="J21596" i="1" a="1"/>
  <c r="J21596" i="1" s="1"/>
  <c r="J21597" i="1" a="1"/>
  <c r="J21597" i="1" s="1"/>
  <c r="J21598" i="1" a="1"/>
  <c r="J21598" i="1" s="1"/>
  <c r="J21599" i="1" a="1"/>
  <c r="J21599" i="1" s="1"/>
  <c r="J21600" i="1" a="1"/>
  <c r="J21600" i="1" s="1"/>
  <c r="J21601" i="1" a="1"/>
  <c r="J21601" i="1" s="1"/>
  <c r="J21602" i="1" a="1"/>
  <c r="J21602" i="1" s="1"/>
  <c r="J21603" i="1" a="1"/>
  <c r="J21603" i="1" s="1"/>
  <c r="J21604" i="1" a="1"/>
  <c r="J21604" i="1" s="1"/>
  <c r="J21605" i="1" a="1"/>
  <c r="J21605" i="1" s="1"/>
  <c r="J21606" i="1" a="1"/>
  <c r="J21606" i="1" s="1"/>
  <c r="J21607" i="1" a="1"/>
  <c r="J21607" i="1" s="1"/>
  <c r="J21608" i="1" a="1"/>
  <c r="J21608" i="1" s="1"/>
  <c r="J21609" i="1" a="1"/>
  <c r="J21609" i="1" s="1"/>
  <c r="J21610" i="1" a="1"/>
  <c r="J21610" i="1" s="1"/>
  <c r="J21611" i="1" a="1"/>
  <c r="J21611" i="1" s="1"/>
  <c r="J21612" i="1" a="1"/>
  <c r="J21612" i="1" s="1"/>
  <c r="J21613" i="1" a="1"/>
  <c r="J21613" i="1" s="1"/>
  <c r="J21614" i="1" a="1"/>
  <c r="J21614" i="1" s="1"/>
  <c r="J21615" i="1" a="1"/>
  <c r="J21615" i="1" s="1"/>
  <c r="J21616" i="1" a="1"/>
  <c r="J21616" i="1" s="1"/>
  <c r="J21617" i="1" a="1"/>
  <c r="J21617" i="1" s="1"/>
  <c r="J21618" i="1" a="1"/>
  <c r="J21618" i="1" s="1"/>
  <c r="J21619" i="1" a="1"/>
  <c r="J21619" i="1" s="1"/>
  <c r="J21620" i="1" a="1"/>
  <c r="J21620" i="1" s="1"/>
  <c r="J21621" i="1" a="1"/>
  <c r="J21621" i="1" s="1"/>
  <c r="J21622" i="1" a="1"/>
  <c r="J21622" i="1" s="1"/>
  <c r="J21623" i="1" a="1"/>
  <c r="J21623" i="1" s="1"/>
  <c r="J21624" i="1" a="1"/>
  <c r="J21624" i="1" s="1"/>
  <c r="J21625" i="1" a="1"/>
  <c r="J21625" i="1" s="1"/>
  <c r="J21626" i="1" a="1"/>
  <c r="J21626" i="1" s="1"/>
  <c r="J21627" i="1" a="1"/>
  <c r="J21627" i="1" s="1"/>
  <c r="J21628" i="1" a="1"/>
  <c r="J21628" i="1" s="1"/>
  <c r="J21629" i="1" a="1"/>
  <c r="J21629" i="1" s="1"/>
  <c r="J21630" i="1" a="1"/>
  <c r="J21630" i="1" s="1"/>
  <c r="J21631" i="1" a="1"/>
  <c r="J21631" i="1" s="1"/>
  <c r="J21632" i="1" a="1"/>
  <c r="J21632" i="1" s="1"/>
  <c r="J21633" i="1" a="1"/>
  <c r="J21633" i="1" s="1"/>
  <c r="J21634" i="1" a="1"/>
  <c r="J21634" i="1" s="1"/>
  <c r="J21635" i="1" a="1"/>
  <c r="J21635" i="1" s="1"/>
  <c r="J21636" i="1" a="1"/>
  <c r="J21636" i="1" s="1"/>
  <c r="J21637" i="1" a="1"/>
  <c r="J21637" i="1" s="1"/>
  <c r="J21638" i="1" a="1"/>
  <c r="J21638" i="1" s="1"/>
  <c r="J21639" i="1" a="1"/>
  <c r="J21639" i="1" s="1"/>
  <c r="J21640" i="1" a="1"/>
  <c r="J21640" i="1" s="1"/>
  <c r="J21641" i="1" a="1"/>
  <c r="J21641" i="1" s="1"/>
  <c r="J21642" i="1" a="1"/>
  <c r="J21642" i="1" s="1"/>
  <c r="J21643" i="1" a="1"/>
  <c r="J21643" i="1" s="1"/>
  <c r="J21644" i="1" a="1"/>
  <c r="J21644" i="1" s="1"/>
  <c r="J21645" i="1" a="1"/>
  <c r="J21645" i="1" s="1"/>
  <c r="J21646" i="1" a="1"/>
  <c r="J21646" i="1" s="1"/>
  <c r="J21647" i="1" a="1"/>
  <c r="J21647" i="1" s="1"/>
  <c r="J21648" i="1" a="1"/>
  <c r="J21648" i="1" s="1"/>
  <c r="J21649" i="1" a="1"/>
  <c r="J21649" i="1" s="1"/>
  <c r="J21650" i="1" a="1"/>
  <c r="J21650" i="1" s="1"/>
  <c r="J21651" i="1" a="1"/>
  <c r="J21651" i="1" s="1"/>
  <c r="J21652" i="1" a="1"/>
  <c r="J21652" i="1" s="1"/>
  <c r="J21653" i="1" a="1"/>
  <c r="J21653" i="1" s="1"/>
  <c r="J21654" i="1" a="1"/>
  <c r="J21654" i="1" s="1"/>
  <c r="J21655" i="1" a="1"/>
  <c r="J21655" i="1" s="1"/>
  <c r="J21656" i="1" a="1"/>
  <c r="J21656" i="1" s="1"/>
  <c r="J21657" i="1" a="1"/>
  <c r="J21657" i="1" s="1"/>
  <c r="J21658" i="1" a="1"/>
  <c r="J21658" i="1" s="1"/>
  <c r="J21659" i="1" a="1"/>
  <c r="J21659" i="1" s="1"/>
  <c r="J21660" i="1" a="1"/>
  <c r="J21660" i="1" s="1"/>
  <c r="J21661" i="1" a="1"/>
  <c r="J21661" i="1" s="1"/>
  <c r="J21662" i="1" a="1"/>
  <c r="J21662" i="1" s="1"/>
  <c r="J21663" i="1" a="1"/>
  <c r="J21663" i="1" s="1"/>
  <c r="J21664" i="1" a="1"/>
  <c r="J21664" i="1" s="1"/>
  <c r="J21665" i="1" a="1"/>
  <c r="J21665" i="1" s="1"/>
  <c r="J21666" i="1" a="1"/>
  <c r="J21666" i="1" s="1"/>
  <c r="J21667" i="1" a="1"/>
  <c r="J21667" i="1" s="1"/>
  <c r="J21668" i="1" a="1"/>
  <c r="J21668" i="1" s="1"/>
  <c r="J21669" i="1" a="1"/>
  <c r="J21669" i="1" s="1"/>
  <c r="J21670" i="1" a="1"/>
  <c r="J21670" i="1" s="1"/>
  <c r="J21671" i="1" a="1"/>
  <c r="J21671" i="1" s="1"/>
  <c r="J21672" i="1" a="1"/>
  <c r="J21672" i="1" s="1"/>
  <c r="J21673" i="1" a="1"/>
  <c r="J21673" i="1" s="1"/>
  <c r="J21674" i="1" a="1"/>
  <c r="J21674" i="1" s="1"/>
  <c r="J21675" i="1" a="1"/>
  <c r="J21675" i="1" s="1"/>
  <c r="J21676" i="1" a="1"/>
  <c r="J21676" i="1" s="1"/>
  <c r="J21677" i="1" a="1"/>
  <c r="J21677" i="1" s="1"/>
  <c r="J21678" i="1" a="1"/>
  <c r="J21678" i="1" s="1"/>
  <c r="J21679" i="1" a="1"/>
  <c r="J21679" i="1" s="1"/>
  <c r="J21680" i="1" a="1"/>
  <c r="J21680" i="1" s="1"/>
  <c r="J21681" i="1" a="1"/>
  <c r="J21681" i="1" s="1"/>
  <c r="J21682" i="1" a="1"/>
  <c r="J21682" i="1" s="1"/>
  <c r="J21683" i="1" a="1"/>
  <c r="J21683" i="1" s="1"/>
  <c r="J21684" i="1" a="1"/>
  <c r="J21684" i="1" s="1"/>
  <c r="J21685" i="1" a="1"/>
  <c r="J21685" i="1" s="1"/>
  <c r="J21686" i="1" a="1"/>
  <c r="J21686" i="1" s="1"/>
  <c r="J21687" i="1" a="1"/>
  <c r="J21687" i="1" s="1"/>
  <c r="J21688" i="1" a="1"/>
  <c r="J21688" i="1" s="1"/>
  <c r="J21689" i="1" a="1"/>
  <c r="J21689" i="1" s="1"/>
  <c r="J21690" i="1" a="1"/>
  <c r="J21690" i="1" s="1"/>
  <c r="J21691" i="1" a="1"/>
  <c r="J21691" i="1" s="1"/>
  <c r="J21692" i="1" a="1"/>
  <c r="J21692" i="1" s="1"/>
  <c r="J21693" i="1" a="1"/>
  <c r="J21693" i="1" s="1"/>
  <c r="J21694" i="1" a="1"/>
  <c r="J21694" i="1" s="1"/>
  <c r="J21695" i="1" a="1"/>
  <c r="J21695" i="1" s="1"/>
  <c r="J21696" i="1" a="1"/>
  <c r="J21696" i="1" s="1"/>
  <c r="J21697" i="1" a="1"/>
  <c r="J21697" i="1" s="1"/>
  <c r="J21698" i="1" a="1"/>
  <c r="J21698" i="1" s="1"/>
  <c r="J21699" i="1" a="1"/>
  <c r="J21699" i="1" s="1"/>
  <c r="J21700" i="1" a="1"/>
  <c r="J21700" i="1" s="1"/>
  <c r="J21701" i="1" a="1"/>
  <c r="J21701" i="1" s="1"/>
  <c r="J21702" i="1" a="1"/>
  <c r="J21702" i="1" s="1"/>
  <c r="J21703" i="1" a="1"/>
  <c r="J21703" i="1" s="1"/>
  <c r="J21704" i="1" a="1"/>
  <c r="J21704" i="1" s="1"/>
  <c r="J21705" i="1" a="1"/>
  <c r="J21705" i="1" s="1"/>
  <c r="J21706" i="1" a="1"/>
  <c r="J21706" i="1" s="1"/>
  <c r="J21707" i="1" a="1"/>
  <c r="J21707" i="1" s="1"/>
  <c r="J21708" i="1" a="1"/>
  <c r="J21708" i="1" s="1"/>
  <c r="J21709" i="1" a="1"/>
  <c r="J21709" i="1" s="1"/>
  <c r="J21710" i="1" a="1"/>
  <c r="J21710" i="1" s="1"/>
  <c r="J21711" i="1" a="1"/>
  <c r="J21711" i="1" s="1"/>
  <c r="J21712" i="1" a="1"/>
  <c r="J21712" i="1" s="1"/>
  <c r="J21713" i="1" a="1"/>
  <c r="J21713" i="1" s="1"/>
  <c r="J21714" i="1" a="1"/>
  <c r="J21714" i="1" s="1"/>
  <c r="J21715" i="1" a="1"/>
  <c r="J21715" i="1" s="1"/>
  <c r="J21716" i="1" a="1"/>
  <c r="J21716" i="1" s="1"/>
  <c r="J21717" i="1" a="1"/>
  <c r="J21717" i="1" s="1"/>
  <c r="J21718" i="1" a="1"/>
  <c r="J21718" i="1" s="1"/>
  <c r="J21719" i="1" a="1"/>
  <c r="J21719" i="1" s="1"/>
  <c r="J21720" i="1" a="1"/>
  <c r="J21720" i="1" s="1"/>
  <c r="J21721" i="1" a="1"/>
  <c r="J21721" i="1" s="1"/>
  <c r="J21722" i="1" a="1"/>
  <c r="J21722" i="1" s="1"/>
  <c r="J21723" i="1" a="1"/>
  <c r="J21723" i="1" s="1"/>
  <c r="J21724" i="1" a="1"/>
  <c r="J21724" i="1" s="1"/>
  <c r="J21725" i="1" a="1"/>
  <c r="J21725" i="1" s="1"/>
  <c r="J21726" i="1" a="1"/>
  <c r="J21726" i="1" s="1"/>
  <c r="J21727" i="1" a="1"/>
  <c r="J21727" i="1" s="1"/>
  <c r="J21728" i="1" a="1"/>
  <c r="J21728" i="1" s="1"/>
  <c r="J21729" i="1" a="1"/>
  <c r="J21729" i="1" s="1"/>
  <c r="J21730" i="1" a="1"/>
  <c r="J21730" i="1" s="1"/>
  <c r="J21731" i="1" a="1"/>
  <c r="J21731" i="1" s="1"/>
  <c r="J21732" i="1" a="1"/>
  <c r="J21732" i="1" s="1"/>
  <c r="J21733" i="1" a="1"/>
  <c r="J21733" i="1" s="1"/>
  <c r="J21734" i="1" a="1"/>
  <c r="J21734" i="1" s="1"/>
  <c r="J21735" i="1" a="1"/>
  <c r="J21735" i="1" s="1"/>
  <c r="J21736" i="1" a="1"/>
  <c r="J21736" i="1" s="1"/>
  <c r="J21737" i="1" a="1"/>
  <c r="J21737" i="1" s="1"/>
  <c r="J21738" i="1" a="1"/>
  <c r="J21738" i="1" s="1"/>
  <c r="J21739" i="1" a="1"/>
  <c r="J21739" i="1" s="1"/>
  <c r="J21740" i="1" a="1"/>
  <c r="J21740" i="1" s="1"/>
  <c r="J21741" i="1" a="1"/>
  <c r="J21741" i="1" s="1"/>
  <c r="J21742" i="1" a="1"/>
  <c r="J21742" i="1" s="1"/>
  <c r="J21743" i="1" a="1"/>
  <c r="J21743" i="1" s="1"/>
  <c r="J21744" i="1" a="1"/>
  <c r="J21744" i="1" s="1"/>
  <c r="J21745" i="1" a="1"/>
  <c r="J21745" i="1" s="1"/>
  <c r="J21746" i="1" a="1"/>
  <c r="J21746" i="1" s="1"/>
  <c r="J21747" i="1" a="1"/>
  <c r="J21747" i="1" s="1"/>
  <c r="J21748" i="1" a="1"/>
  <c r="J21748" i="1" s="1"/>
  <c r="J21749" i="1" a="1"/>
  <c r="J21749" i="1" s="1"/>
  <c r="J21750" i="1" a="1"/>
  <c r="J21750" i="1" s="1"/>
  <c r="J21751" i="1" a="1"/>
  <c r="J21751" i="1" s="1"/>
  <c r="J21752" i="1" a="1"/>
  <c r="J21752" i="1" s="1"/>
  <c r="J21753" i="1" a="1"/>
  <c r="J21753" i="1" s="1"/>
  <c r="J21754" i="1" a="1"/>
  <c r="J21754" i="1" s="1"/>
  <c r="J21755" i="1" a="1"/>
  <c r="J21755" i="1" s="1"/>
  <c r="J21756" i="1" a="1"/>
  <c r="J21756" i="1" s="1"/>
  <c r="J21757" i="1" a="1"/>
  <c r="J21757" i="1" s="1"/>
  <c r="J21758" i="1" a="1"/>
  <c r="J21758" i="1" s="1"/>
  <c r="J21759" i="1" a="1"/>
  <c r="J21759" i="1" s="1"/>
  <c r="J21760" i="1" a="1"/>
  <c r="J21760" i="1" s="1"/>
  <c r="J21761" i="1" a="1"/>
  <c r="J21761" i="1" s="1"/>
  <c r="J21762" i="1" a="1"/>
  <c r="J21762" i="1" s="1"/>
  <c r="J21763" i="1" a="1"/>
  <c r="J21763" i="1" s="1"/>
  <c r="J21764" i="1" a="1"/>
  <c r="J21764" i="1" s="1"/>
  <c r="J21765" i="1" a="1"/>
  <c r="J21765" i="1" s="1"/>
  <c r="J21766" i="1" a="1"/>
  <c r="J21766" i="1" s="1"/>
  <c r="J21767" i="1" a="1"/>
  <c r="J21767" i="1" s="1"/>
  <c r="J21768" i="1" a="1"/>
  <c r="J21768" i="1" s="1"/>
  <c r="J21769" i="1" a="1"/>
  <c r="J21769" i="1" s="1"/>
  <c r="J21770" i="1" a="1"/>
  <c r="J21770" i="1" s="1"/>
  <c r="J21771" i="1" a="1"/>
  <c r="J21771" i="1" s="1"/>
  <c r="J21772" i="1" a="1"/>
  <c r="J21772" i="1" s="1"/>
  <c r="J21773" i="1" a="1"/>
  <c r="J21773" i="1" s="1"/>
  <c r="J21774" i="1" a="1"/>
  <c r="J21774" i="1" s="1"/>
  <c r="J21775" i="1" a="1"/>
  <c r="J21775" i="1" s="1"/>
  <c r="J21776" i="1" a="1"/>
  <c r="J21776" i="1" s="1"/>
  <c r="J21777" i="1" a="1"/>
  <c r="J21777" i="1" s="1"/>
  <c r="J21778" i="1" a="1"/>
  <c r="J21778" i="1" s="1"/>
  <c r="J21779" i="1" a="1"/>
  <c r="J21779" i="1" s="1"/>
  <c r="J21780" i="1" a="1"/>
  <c r="J21780" i="1" s="1"/>
  <c r="J21781" i="1" a="1"/>
  <c r="J21781" i="1" s="1"/>
  <c r="J21782" i="1" a="1"/>
  <c r="J21782" i="1" s="1"/>
  <c r="J21783" i="1" a="1"/>
  <c r="J21783" i="1" s="1"/>
  <c r="J21784" i="1" a="1"/>
  <c r="J21784" i="1" s="1"/>
  <c r="J21785" i="1" a="1"/>
  <c r="J21785" i="1" s="1"/>
  <c r="J21786" i="1" a="1"/>
  <c r="J21786" i="1" s="1"/>
  <c r="J21787" i="1" a="1"/>
  <c r="J21787" i="1" s="1"/>
  <c r="J21788" i="1" a="1"/>
  <c r="J21788" i="1" s="1"/>
  <c r="J21789" i="1" a="1"/>
  <c r="J21789" i="1" s="1"/>
  <c r="J21790" i="1" a="1"/>
  <c r="J21790" i="1" s="1"/>
  <c r="J21791" i="1" a="1"/>
  <c r="J21791" i="1" s="1"/>
  <c r="J21792" i="1" a="1"/>
  <c r="J21792" i="1" s="1"/>
  <c r="J21793" i="1" a="1"/>
  <c r="J21793" i="1" s="1"/>
  <c r="J21794" i="1" a="1"/>
  <c r="J21794" i="1" s="1"/>
  <c r="J21795" i="1" a="1"/>
  <c r="J21795" i="1" s="1"/>
  <c r="J21796" i="1" a="1"/>
  <c r="J21796" i="1" s="1"/>
  <c r="J21797" i="1" a="1"/>
  <c r="J21797" i="1" s="1"/>
  <c r="J21798" i="1" a="1"/>
  <c r="J21798" i="1" s="1"/>
  <c r="J21799" i="1" a="1"/>
  <c r="J21799" i="1" s="1"/>
  <c r="J21800" i="1" a="1"/>
  <c r="J21800" i="1" s="1"/>
  <c r="J21801" i="1" a="1"/>
  <c r="J21801" i="1" s="1"/>
  <c r="J21802" i="1" a="1"/>
  <c r="J21802" i="1" s="1"/>
  <c r="J21803" i="1" a="1"/>
  <c r="J21803" i="1" s="1"/>
  <c r="J21804" i="1" a="1"/>
  <c r="J21804" i="1" s="1"/>
  <c r="J21805" i="1" a="1"/>
  <c r="J21805" i="1" s="1"/>
  <c r="J21806" i="1" a="1"/>
  <c r="J21806" i="1" s="1"/>
  <c r="J21807" i="1" a="1"/>
  <c r="J21807" i="1" s="1"/>
  <c r="J21808" i="1" a="1"/>
  <c r="J21808" i="1" s="1"/>
  <c r="J21809" i="1" a="1"/>
  <c r="J21809" i="1" s="1"/>
  <c r="J21810" i="1" a="1"/>
  <c r="J21810" i="1" s="1"/>
  <c r="J21811" i="1" a="1"/>
  <c r="J21811" i="1" s="1"/>
  <c r="J21812" i="1" a="1"/>
  <c r="J21812" i="1" s="1"/>
  <c r="J21813" i="1" a="1"/>
  <c r="J21813" i="1" s="1"/>
  <c r="J21814" i="1" a="1"/>
  <c r="J21814" i="1" s="1"/>
  <c r="J21815" i="1" a="1"/>
  <c r="J21815" i="1" s="1"/>
  <c r="J21816" i="1" a="1"/>
  <c r="J21816" i="1" s="1"/>
  <c r="J21817" i="1" a="1"/>
  <c r="J21817" i="1" s="1"/>
  <c r="J21818" i="1" a="1"/>
  <c r="J21818" i="1" s="1"/>
  <c r="J21819" i="1" a="1"/>
  <c r="J21819" i="1" s="1"/>
  <c r="J21820" i="1" a="1"/>
  <c r="J21820" i="1" s="1"/>
  <c r="J21821" i="1" a="1"/>
  <c r="J21821" i="1" s="1"/>
  <c r="J21822" i="1" a="1"/>
  <c r="J21822" i="1" s="1"/>
  <c r="J21823" i="1" a="1"/>
  <c r="J21823" i="1" s="1"/>
  <c r="J21824" i="1" a="1"/>
  <c r="J21824" i="1" s="1"/>
  <c r="J21825" i="1" a="1"/>
  <c r="J21825" i="1" s="1"/>
  <c r="J21826" i="1" a="1"/>
  <c r="J21826" i="1" s="1"/>
  <c r="J21827" i="1" a="1"/>
  <c r="J21827" i="1" s="1"/>
  <c r="J21828" i="1" a="1"/>
  <c r="J21828" i="1" s="1"/>
  <c r="J21829" i="1" a="1"/>
  <c r="J21829" i="1" s="1"/>
  <c r="J21830" i="1" a="1"/>
  <c r="J21830" i="1" s="1"/>
  <c r="J21831" i="1" a="1"/>
  <c r="J21831" i="1" s="1"/>
  <c r="J21832" i="1" a="1"/>
  <c r="J21832" i="1" s="1"/>
  <c r="J21833" i="1" a="1"/>
  <c r="J21833" i="1" s="1"/>
  <c r="J21834" i="1" a="1"/>
  <c r="J21834" i="1" s="1"/>
  <c r="J21835" i="1" a="1"/>
  <c r="J21835" i="1" s="1"/>
  <c r="J21836" i="1" a="1"/>
  <c r="J21836" i="1" s="1"/>
  <c r="J21837" i="1" a="1"/>
  <c r="J21837" i="1" s="1"/>
  <c r="J21838" i="1" a="1"/>
  <c r="J21838" i="1" s="1"/>
  <c r="J21839" i="1" a="1"/>
  <c r="J21839" i="1" s="1"/>
  <c r="J21840" i="1" a="1"/>
  <c r="J21840" i="1" s="1"/>
  <c r="J21841" i="1" a="1"/>
  <c r="J21841" i="1" s="1"/>
  <c r="J21842" i="1" a="1"/>
  <c r="J21842" i="1" s="1"/>
  <c r="J21843" i="1" a="1"/>
  <c r="J21843" i="1" s="1"/>
  <c r="J21844" i="1" a="1"/>
  <c r="J21844" i="1" s="1"/>
  <c r="J21845" i="1" a="1"/>
  <c r="J21845" i="1" s="1"/>
  <c r="J21846" i="1" a="1"/>
  <c r="J21846" i="1" s="1"/>
  <c r="J21847" i="1" a="1"/>
  <c r="J21847" i="1" s="1"/>
  <c r="J21848" i="1" a="1"/>
  <c r="J21848" i="1" s="1"/>
  <c r="J21849" i="1" a="1"/>
  <c r="J21849" i="1" s="1"/>
  <c r="J21850" i="1" a="1"/>
  <c r="J21850" i="1" s="1"/>
  <c r="J21851" i="1" a="1"/>
  <c r="J21851" i="1" s="1"/>
  <c r="J21852" i="1" a="1"/>
  <c r="J21852" i="1" s="1"/>
  <c r="J21853" i="1" a="1"/>
  <c r="J21853" i="1" s="1"/>
  <c r="J21854" i="1" a="1"/>
  <c r="J21854" i="1" s="1"/>
  <c r="J21855" i="1" a="1"/>
  <c r="J21855" i="1" s="1"/>
  <c r="J21856" i="1" a="1"/>
  <c r="J21856" i="1" s="1"/>
  <c r="J21857" i="1" a="1"/>
  <c r="J21857" i="1" s="1"/>
  <c r="J21858" i="1" a="1"/>
  <c r="J21858" i="1" s="1"/>
  <c r="J21859" i="1" a="1"/>
  <c r="J21859" i="1" s="1"/>
  <c r="J21860" i="1" a="1"/>
  <c r="J21860" i="1" s="1"/>
  <c r="J21861" i="1" a="1"/>
  <c r="J21861" i="1" s="1"/>
  <c r="J21862" i="1" a="1"/>
  <c r="J21862" i="1" s="1"/>
  <c r="J21863" i="1" a="1"/>
  <c r="J21863" i="1" s="1"/>
  <c r="J21864" i="1" a="1"/>
  <c r="J21864" i="1" s="1"/>
  <c r="J21865" i="1" a="1"/>
  <c r="J21865" i="1" s="1"/>
  <c r="J21866" i="1" a="1"/>
  <c r="J21866" i="1" s="1"/>
  <c r="J21867" i="1" a="1"/>
  <c r="J21867" i="1" s="1"/>
  <c r="J21868" i="1" a="1"/>
  <c r="J21868" i="1" s="1"/>
  <c r="J21869" i="1" a="1"/>
  <c r="J21869" i="1" s="1"/>
  <c r="J21870" i="1" a="1"/>
  <c r="J21870" i="1" s="1"/>
  <c r="J21871" i="1" a="1"/>
  <c r="J21871" i="1" s="1"/>
  <c r="J21872" i="1" a="1"/>
  <c r="J21872" i="1" s="1"/>
  <c r="J21873" i="1" a="1"/>
  <c r="J21873" i="1" s="1"/>
  <c r="J21874" i="1" a="1"/>
  <c r="J21874" i="1" s="1"/>
  <c r="J21875" i="1" a="1"/>
  <c r="J21875" i="1" s="1"/>
  <c r="J21876" i="1" a="1"/>
  <c r="J21876" i="1" s="1"/>
  <c r="J21877" i="1" a="1"/>
  <c r="J21877" i="1" s="1"/>
  <c r="J21878" i="1" a="1"/>
  <c r="J21878" i="1" s="1"/>
  <c r="J21879" i="1" a="1"/>
  <c r="J21879" i="1" s="1"/>
  <c r="J21880" i="1" a="1"/>
  <c r="J21880" i="1" s="1"/>
  <c r="J21881" i="1" a="1"/>
  <c r="J21881" i="1" s="1"/>
  <c r="J21882" i="1" a="1"/>
  <c r="J21882" i="1" s="1"/>
  <c r="J21883" i="1" a="1"/>
  <c r="J21883" i="1" s="1"/>
  <c r="J21884" i="1" a="1"/>
  <c r="J21884" i="1" s="1"/>
  <c r="J21885" i="1" a="1"/>
  <c r="J21885" i="1" s="1"/>
  <c r="J21886" i="1" a="1"/>
  <c r="J21886" i="1" s="1"/>
  <c r="J21887" i="1" a="1"/>
  <c r="J21887" i="1" s="1"/>
  <c r="J21888" i="1" a="1"/>
  <c r="J21888" i="1" s="1"/>
  <c r="J21889" i="1" a="1"/>
  <c r="J21889" i="1" s="1"/>
  <c r="J21890" i="1" a="1"/>
  <c r="J21890" i="1" s="1"/>
  <c r="J21891" i="1" a="1"/>
  <c r="J21891" i="1" s="1"/>
  <c r="J21892" i="1" a="1"/>
  <c r="J21892" i="1" s="1"/>
  <c r="J21893" i="1" a="1"/>
  <c r="J21893" i="1" s="1"/>
  <c r="J21894" i="1" a="1"/>
  <c r="J21894" i="1" s="1"/>
  <c r="J21895" i="1" a="1"/>
  <c r="J21895" i="1" s="1"/>
  <c r="J21896" i="1" a="1"/>
  <c r="J21896" i="1" s="1"/>
  <c r="J21897" i="1" a="1"/>
  <c r="J21897" i="1" s="1"/>
  <c r="J21898" i="1" a="1"/>
  <c r="J21898" i="1" s="1"/>
  <c r="J21899" i="1" a="1"/>
  <c r="J21899" i="1" s="1"/>
  <c r="J21900" i="1" a="1"/>
  <c r="J21900" i="1" s="1"/>
  <c r="J21901" i="1" a="1"/>
  <c r="J21901" i="1" s="1"/>
  <c r="J21902" i="1" a="1"/>
  <c r="J21902" i="1" s="1"/>
  <c r="J21903" i="1" a="1"/>
  <c r="J21903" i="1" s="1"/>
  <c r="J21904" i="1" a="1"/>
  <c r="J21904" i="1" s="1"/>
  <c r="J21905" i="1" a="1"/>
  <c r="J21905" i="1" s="1"/>
  <c r="J21906" i="1" a="1"/>
  <c r="J21906" i="1" s="1"/>
  <c r="J21907" i="1" a="1"/>
  <c r="J21907" i="1" s="1"/>
  <c r="J21908" i="1" a="1"/>
  <c r="J21908" i="1" s="1"/>
  <c r="J21909" i="1" a="1"/>
  <c r="J21909" i="1" s="1"/>
  <c r="J21910" i="1" a="1"/>
  <c r="J21910" i="1" s="1"/>
  <c r="J21911" i="1" a="1"/>
  <c r="J21911" i="1" s="1"/>
  <c r="J21912" i="1" a="1"/>
  <c r="J21912" i="1" s="1"/>
  <c r="J21913" i="1" a="1"/>
  <c r="J21913" i="1" s="1"/>
  <c r="J21914" i="1" a="1"/>
  <c r="J21914" i="1" s="1"/>
  <c r="J21915" i="1" a="1"/>
  <c r="J21915" i="1" s="1"/>
  <c r="J21916" i="1" a="1"/>
  <c r="J21916" i="1" s="1"/>
  <c r="J21917" i="1" a="1"/>
  <c r="J21917" i="1" s="1"/>
  <c r="J21918" i="1" a="1"/>
  <c r="J21918" i="1" s="1"/>
  <c r="J21919" i="1" a="1"/>
  <c r="J21919" i="1" s="1"/>
  <c r="J21920" i="1" a="1"/>
  <c r="J21920" i="1" s="1"/>
  <c r="J21921" i="1" a="1"/>
  <c r="J21921" i="1" s="1"/>
  <c r="J21922" i="1" a="1"/>
  <c r="J21922" i="1" s="1"/>
  <c r="J21923" i="1" a="1"/>
  <c r="J21923" i="1" s="1"/>
  <c r="J21924" i="1" a="1"/>
  <c r="J21924" i="1" s="1"/>
  <c r="J21925" i="1" a="1"/>
  <c r="J21925" i="1" s="1"/>
  <c r="J21926" i="1" a="1"/>
  <c r="J21926" i="1" s="1"/>
  <c r="J21927" i="1" a="1"/>
  <c r="J21927" i="1" s="1"/>
  <c r="J21928" i="1" a="1"/>
  <c r="J21928" i="1" s="1"/>
  <c r="J21929" i="1" a="1"/>
  <c r="J21929" i="1" s="1"/>
  <c r="J21930" i="1" a="1"/>
  <c r="J21930" i="1" s="1"/>
  <c r="J21931" i="1" a="1"/>
  <c r="J21931" i="1" s="1"/>
  <c r="J21932" i="1" a="1"/>
  <c r="J21932" i="1" s="1"/>
  <c r="J21933" i="1" a="1"/>
  <c r="J21933" i="1" s="1"/>
  <c r="J21934" i="1" a="1"/>
  <c r="J21934" i="1" s="1"/>
  <c r="J21935" i="1" a="1"/>
  <c r="J21935" i="1" s="1"/>
  <c r="J21936" i="1" a="1"/>
  <c r="J21936" i="1" s="1"/>
  <c r="J21937" i="1" a="1"/>
  <c r="J21937" i="1" s="1"/>
  <c r="J21938" i="1" a="1"/>
  <c r="J21938" i="1" s="1"/>
  <c r="J21939" i="1" a="1"/>
  <c r="J21939" i="1" s="1"/>
  <c r="J21940" i="1" a="1"/>
  <c r="J21940" i="1" s="1"/>
  <c r="J21941" i="1" a="1"/>
  <c r="J21941" i="1" s="1"/>
  <c r="J21942" i="1" a="1"/>
  <c r="J21942" i="1" s="1"/>
  <c r="J21943" i="1" a="1"/>
  <c r="J21943" i="1" s="1"/>
  <c r="J21944" i="1" a="1"/>
  <c r="J21944" i="1" s="1"/>
  <c r="J21945" i="1" a="1"/>
  <c r="J21945" i="1" s="1"/>
  <c r="J21946" i="1" a="1"/>
  <c r="J21946" i="1" s="1"/>
  <c r="J21947" i="1" a="1"/>
  <c r="J21947" i="1" s="1"/>
  <c r="J21948" i="1" a="1"/>
  <c r="J21948" i="1" s="1"/>
  <c r="J21949" i="1" a="1"/>
  <c r="J21949" i="1" s="1"/>
  <c r="J21950" i="1" a="1"/>
  <c r="J21950" i="1" s="1"/>
  <c r="J21951" i="1" a="1"/>
  <c r="J21951" i="1" s="1"/>
  <c r="J21952" i="1" a="1"/>
  <c r="J21952" i="1" s="1"/>
  <c r="J21953" i="1" a="1"/>
  <c r="J21953" i="1" s="1"/>
  <c r="J21954" i="1" a="1"/>
  <c r="J21954" i="1" s="1"/>
  <c r="J21955" i="1" a="1"/>
  <c r="J21955" i="1" s="1"/>
  <c r="J21956" i="1" a="1"/>
  <c r="J21956" i="1" s="1"/>
  <c r="J21957" i="1" a="1"/>
  <c r="J21957" i="1" s="1"/>
  <c r="J21958" i="1" a="1"/>
  <c r="J21958" i="1" s="1"/>
  <c r="J21959" i="1" a="1"/>
  <c r="J21959" i="1" s="1"/>
  <c r="J21960" i="1" a="1"/>
  <c r="J21960" i="1" s="1"/>
  <c r="J21961" i="1" a="1"/>
  <c r="J21961" i="1" s="1"/>
  <c r="J21962" i="1" a="1"/>
  <c r="J21962" i="1" s="1"/>
  <c r="J21963" i="1" a="1"/>
  <c r="J21963" i="1" s="1"/>
  <c r="J21964" i="1" a="1"/>
  <c r="J21964" i="1" s="1"/>
  <c r="J21965" i="1" a="1"/>
  <c r="J21965" i="1" s="1"/>
  <c r="J21966" i="1" a="1"/>
  <c r="J21966" i="1" s="1"/>
  <c r="J21967" i="1" a="1"/>
  <c r="J21967" i="1" s="1"/>
  <c r="J21968" i="1" a="1"/>
  <c r="J21968" i="1" s="1"/>
  <c r="J21969" i="1" a="1"/>
  <c r="J21969" i="1" s="1"/>
  <c r="J21970" i="1" a="1"/>
  <c r="J21970" i="1" s="1"/>
  <c r="J21971" i="1" a="1"/>
  <c r="J21971" i="1" s="1"/>
  <c r="J21972" i="1" a="1"/>
  <c r="J21972" i="1" s="1"/>
  <c r="J21973" i="1" a="1"/>
  <c r="J21973" i="1" s="1"/>
  <c r="J21974" i="1" a="1"/>
  <c r="J21974" i="1" s="1"/>
  <c r="J21975" i="1" a="1"/>
  <c r="J21975" i="1" s="1"/>
  <c r="J21976" i="1" a="1"/>
  <c r="J21976" i="1" s="1"/>
  <c r="J21977" i="1" a="1"/>
  <c r="J21977" i="1" s="1"/>
  <c r="J21978" i="1" a="1"/>
  <c r="J21978" i="1" s="1"/>
  <c r="J21979" i="1" a="1"/>
  <c r="J21979" i="1" s="1"/>
  <c r="J21980" i="1" a="1"/>
  <c r="J21980" i="1" s="1"/>
  <c r="J21981" i="1" a="1"/>
  <c r="J21981" i="1" s="1"/>
  <c r="J21982" i="1" a="1"/>
  <c r="J21982" i="1" s="1"/>
  <c r="J21983" i="1" a="1"/>
  <c r="J21983" i="1" s="1"/>
  <c r="J21984" i="1" a="1"/>
  <c r="J21984" i="1" s="1"/>
  <c r="J21985" i="1" a="1"/>
  <c r="J21985" i="1" s="1"/>
  <c r="J21986" i="1" a="1"/>
  <c r="J21986" i="1" s="1"/>
  <c r="J21987" i="1" a="1"/>
  <c r="J21987" i="1" s="1"/>
  <c r="J21988" i="1" a="1"/>
  <c r="J21988" i="1" s="1"/>
  <c r="J21989" i="1" a="1"/>
  <c r="J21989" i="1" s="1"/>
  <c r="J21990" i="1" a="1"/>
  <c r="J21990" i="1" s="1"/>
  <c r="J21991" i="1" a="1"/>
  <c r="J21991" i="1" s="1"/>
  <c r="J21992" i="1" a="1"/>
  <c r="J21992" i="1" s="1"/>
  <c r="J21993" i="1" a="1"/>
  <c r="J21993" i="1" s="1"/>
  <c r="J21994" i="1" a="1"/>
  <c r="J21994" i="1" s="1"/>
  <c r="J21995" i="1" a="1"/>
  <c r="J21995" i="1" s="1"/>
  <c r="J21996" i="1" a="1"/>
  <c r="J21996" i="1" s="1"/>
  <c r="J21997" i="1" a="1"/>
  <c r="J21997" i="1" s="1"/>
  <c r="J21998" i="1" a="1"/>
  <c r="J21998" i="1" s="1"/>
  <c r="J21999" i="1" a="1"/>
  <c r="J21999" i="1" s="1"/>
  <c r="J22000" i="1" a="1"/>
  <c r="J22000" i="1" s="1"/>
  <c r="J22001" i="1" a="1"/>
  <c r="J22001" i="1" s="1"/>
  <c r="J22002" i="1" a="1"/>
  <c r="J22002" i="1" s="1"/>
  <c r="J22003" i="1" a="1"/>
  <c r="J22003" i="1" s="1"/>
  <c r="J22004" i="1" a="1"/>
  <c r="J22004" i="1" s="1"/>
  <c r="J22005" i="1" a="1"/>
  <c r="J22005" i="1" s="1"/>
  <c r="J22006" i="1" a="1"/>
  <c r="J22006" i="1" s="1"/>
  <c r="J22007" i="1" a="1"/>
  <c r="J22007" i="1" s="1"/>
  <c r="J22008" i="1" a="1"/>
  <c r="J22008" i="1" s="1"/>
  <c r="J22009" i="1" a="1"/>
  <c r="J22009" i="1" s="1"/>
  <c r="J22010" i="1" a="1"/>
  <c r="J22010" i="1" s="1"/>
  <c r="J22011" i="1" a="1"/>
  <c r="J22011" i="1" s="1"/>
  <c r="J22012" i="1" a="1"/>
  <c r="J22012" i="1" s="1"/>
  <c r="J22013" i="1" a="1"/>
  <c r="J22013" i="1" s="1"/>
  <c r="J22014" i="1" a="1"/>
  <c r="J22014" i="1" s="1"/>
  <c r="J22015" i="1" a="1"/>
  <c r="J22015" i="1" s="1"/>
  <c r="J22016" i="1" a="1"/>
  <c r="J22016" i="1" s="1"/>
  <c r="J22017" i="1" a="1"/>
  <c r="J22017" i="1" s="1"/>
  <c r="J22018" i="1" a="1"/>
  <c r="J22018" i="1" s="1"/>
  <c r="J22019" i="1" a="1"/>
  <c r="J22019" i="1" s="1"/>
  <c r="J22020" i="1" a="1"/>
  <c r="J22020" i="1" s="1"/>
  <c r="J22021" i="1" a="1"/>
  <c r="J22021" i="1" s="1"/>
  <c r="J22022" i="1" a="1"/>
  <c r="J22022" i="1" s="1"/>
  <c r="J22023" i="1" a="1"/>
  <c r="J22023" i="1" s="1"/>
  <c r="J22024" i="1" a="1"/>
  <c r="J22024" i="1" s="1"/>
  <c r="J22025" i="1" a="1"/>
  <c r="J22025" i="1" s="1"/>
  <c r="J22026" i="1" a="1"/>
  <c r="J22026" i="1" s="1"/>
  <c r="J22027" i="1" a="1"/>
  <c r="J22027" i="1" s="1"/>
  <c r="J22028" i="1" a="1"/>
  <c r="J22028" i="1" s="1"/>
  <c r="J22029" i="1" a="1"/>
  <c r="J22029" i="1" s="1"/>
  <c r="J22030" i="1" a="1"/>
  <c r="J22030" i="1" s="1"/>
  <c r="J22031" i="1" a="1"/>
  <c r="J22031" i="1" s="1"/>
  <c r="J22032" i="1" a="1"/>
  <c r="J22032" i="1" s="1"/>
  <c r="J22033" i="1" a="1"/>
  <c r="J22033" i="1" s="1"/>
  <c r="J22034" i="1" a="1"/>
  <c r="J22034" i="1" s="1"/>
  <c r="J22035" i="1" a="1"/>
  <c r="J22035" i="1" s="1"/>
  <c r="J22036" i="1" a="1"/>
  <c r="J22036" i="1" s="1"/>
  <c r="J22037" i="1" a="1"/>
  <c r="J22037" i="1" s="1"/>
  <c r="J22038" i="1" a="1"/>
  <c r="J22038" i="1" s="1"/>
  <c r="J22039" i="1" a="1"/>
  <c r="J22039" i="1" s="1"/>
  <c r="J22040" i="1" a="1"/>
  <c r="J22040" i="1" s="1"/>
  <c r="J22041" i="1" a="1"/>
  <c r="J22041" i="1" s="1"/>
  <c r="J22042" i="1" a="1"/>
  <c r="J22042" i="1" s="1"/>
  <c r="J22043" i="1" a="1"/>
  <c r="J22043" i="1" s="1"/>
  <c r="J22044" i="1" a="1"/>
  <c r="J22044" i="1" s="1"/>
  <c r="J22045" i="1" a="1"/>
  <c r="J22045" i="1" s="1"/>
  <c r="J22046" i="1" a="1"/>
  <c r="J22046" i="1" s="1"/>
  <c r="J22047" i="1" a="1"/>
  <c r="J22047" i="1" s="1"/>
  <c r="J22048" i="1" a="1"/>
  <c r="J22048" i="1" s="1"/>
  <c r="J22049" i="1" a="1"/>
  <c r="J22049" i="1" s="1"/>
  <c r="J22050" i="1" a="1"/>
  <c r="J22050" i="1" s="1"/>
  <c r="J22051" i="1" a="1"/>
  <c r="J22051" i="1" s="1"/>
  <c r="J22052" i="1" a="1"/>
  <c r="J22052" i="1" s="1"/>
  <c r="J22053" i="1" a="1"/>
  <c r="J22053" i="1" s="1"/>
  <c r="J22054" i="1" a="1"/>
  <c r="J22054" i="1" s="1"/>
  <c r="J22055" i="1" a="1"/>
  <c r="J22055" i="1" s="1"/>
  <c r="J22056" i="1" a="1"/>
  <c r="J22056" i="1" s="1"/>
  <c r="J22057" i="1" a="1"/>
  <c r="J22057" i="1" s="1"/>
  <c r="J22058" i="1" a="1"/>
  <c r="J22058" i="1" s="1"/>
  <c r="J22059" i="1" a="1"/>
  <c r="J22059" i="1" s="1"/>
  <c r="J22060" i="1" a="1"/>
  <c r="J22060" i="1" s="1"/>
  <c r="J22061" i="1" a="1"/>
  <c r="J22061" i="1" s="1"/>
  <c r="J22062" i="1" a="1"/>
  <c r="J22062" i="1" s="1"/>
  <c r="J22063" i="1" a="1"/>
  <c r="J22063" i="1" s="1"/>
  <c r="J22064" i="1" a="1"/>
  <c r="J22064" i="1" s="1"/>
  <c r="J22065" i="1" a="1"/>
  <c r="J22065" i="1" s="1"/>
  <c r="J22066" i="1" a="1"/>
  <c r="J22066" i="1" s="1"/>
  <c r="J22067" i="1" a="1"/>
  <c r="J22067" i="1" s="1"/>
  <c r="J22068" i="1" a="1"/>
  <c r="J22068" i="1" s="1"/>
  <c r="J22069" i="1" a="1"/>
  <c r="J22069" i="1" s="1"/>
  <c r="J22070" i="1" a="1"/>
  <c r="J22070" i="1" s="1"/>
  <c r="J22071" i="1" a="1"/>
  <c r="J22071" i="1" s="1"/>
  <c r="J22072" i="1" a="1"/>
  <c r="J22072" i="1" s="1"/>
  <c r="J22073" i="1" a="1"/>
  <c r="J22073" i="1" s="1"/>
  <c r="J22074" i="1" a="1"/>
  <c r="J22074" i="1" s="1"/>
  <c r="J22075" i="1" a="1"/>
  <c r="J22075" i="1" s="1"/>
  <c r="J22076" i="1" a="1"/>
  <c r="J22076" i="1" s="1"/>
  <c r="J22077" i="1" a="1"/>
  <c r="J22077" i="1" s="1"/>
  <c r="J22078" i="1" a="1"/>
  <c r="J22078" i="1" s="1"/>
  <c r="J22079" i="1" a="1"/>
  <c r="J22079" i="1" s="1"/>
  <c r="J22080" i="1" a="1"/>
  <c r="J22080" i="1" s="1"/>
  <c r="J22081" i="1" a="1"/>
  <c r="J22081" i="1" s="1"/>
  <c r="J22082" i="1" a="1"/>
  <c r="J22082" i="1" s="1"/>
  <c r="J22083" i="1" a="1"/>
  <c r="J22083" i="1" s="1"/>
  <c r="J22084" i="1" a="1"/>
  <c r="J22084" i="1" s="1"/>
  <c r="J22085" i="1" a="1"/>
  <c r="J22085" i="1" s="1"/>
  <c r="J22086" i="1" a="1"/>
  <c r="J22086" i="1" s="1"/>
  <c r="J22087" i="1" a="1"/>
  <c r="J22087" i="1" s="1"/>
  <c r="J22088" i="1" a="1"/>
  <c r="J22088" i="1" s="1"/>
  <c r="J22089" i="1" a="1"/>
  <c r="J22089" i="1" s="1"/>
  <c r="J22090" i="1" a="1"/>
  <c r="J22090" i="1" s="1"/>
  <c r="J22091" i="1" a="1"/>
  <c r="J22091" i="1" s="1"/>
  <c r="J22092" i="1" a="1"/>
  <c r="J22092" i="1" s="1"/>
  <c r="J22093" i="1" a="1"/>
  <c r="J22093" i="1" s="1"/>
  <c r="J22094" i="1" a="1"/>
  <c r="J22094" i="1" s="1"/>
  <c r="J22095" i="1" a="1"/>
  <c r="J22095" i="1" s="1"/>
  <c r="J22096" i="1" a="1"/>
  <c r="J22096" i="1" s="1"/>
  <c r="J22097" i="1" a="1"/>
  <c r="J22097" i="1" s="1"/>
  <c r="J22098" i="1" a="1"/>
  <c r="J22098" i="1" s="1"/>
  <c r="J22099" i="1" a="1"/>
  <c r="J22099" i="1" s="1"/>
  <c r="J22100" i="1" a="1"/>
  <c r="J22100" i="1" s="1"/>
  <c r="J22101" i="1" a="1"/>
  <c r="J22101" i="1" s="1"/>
  <c r="J22102" i="1" a="1"/>
  <c r="J22102" i="1" s="1"/>
  <c r="J22103" i="1" a="1"/>
  <c r="J22103" i="1" s="1"/>
  <c r="J22104" i="1" a="1"/>
  <c r="J22104" i="1" s="1"/>
  <c r="J22105" i="1" a="1"/>
  <c r="J22105" i="1" s="1"/>
  <c r="J22106" i="1" a="1"/>
  <c r="J22106" i="1" s="1"/>
  <c r="J22107" i="1" a="1"/>
  <c r="J22107" i="1" s="1"/>
  <c r="J22108" i="1" a="1"/>
  <c r="J22108" i="1" s="1"/>
  <c r="J22109" i="1" a="1"/>
  <c r="J22109" i="1" s="1"/>
  <c r="J22110" i="1" a="1"/>
  <c r="J22110" i="1" s="1"/>
  <c r="J22111" i="1" a="1"/>
  <c r="J22111" i="1" s="1"/>
  <c r="J22112" i="1" a="1"/>
  <c r="J22112" i="1" s="1"/>
  <c r="J22113" i="1" a="1"/>
  <c r="J22113" i="1" s="1"/>
  <c r="J22114" i="1" a="1"/>
  <c r="J22114" i="1" s="1"/>
  <c r="J22115" i="1" a="1"/>
  <c r="J22115" i="1" s="1"/>
  <c r="J22116" i="1" a="1"/>
  <c r="J22116" i="1" s="1"/>
  <c r="J22117" i="1" a="1"/>
  <c r="J22117" i="1" s="1"/>
  <c r="J22118" i="1" a="1"/>
  <c r="J22118" i="1" s="1"/>
  <c r="J22119" i="1" a="1"/>
  <c r="J22119" i="1" s="1"/>
  <c r="J22120" i="1" a="1"/>
  <c r="J22120" i="1" s="1"/>
  <c r="J22121" i="1" a="1"/>
  <c r="J22121" i="1" s="1"/>
  <c r="J22122" i="1" a="1"/>
  <c r="J22122" i="1" s="1"/>
  <c r="J22123" i="1" a="1"/>
  <c r="J22123" i="1" s="1"/>
  <c r="J22124" i="1" a="1"/>
  <c r="J22124" i="1" s="1"/>
  <c r="J22125" i="1" a="1"/>
  <c r="J22125" i="1" s="1"/>
  <c r="J22126" i="1" a="1"/>
  <c r="J22126" i="1" s="1"/>
  <c r="J22127" i="1" a="1"/>
  <c r="J22127" i="1" s="1"/>
  <c r="J22128" i="1" a="1"/>
  <c r="J22128" i="1" s="1"/>
  <c r="J22129" i="1" a="1"/>
  <c r="J22129" i="1" s="1"/>
  <c r="J22130" i="1" a="1"/>
  <c r="J22130" i="1" s="1"/>
  <c r="J22131" i="1" a="1"/>
  <c r="J22131" i="1" s="1"/>
  <c r="J22132" i="1" a="1"/>
  <c r="J22132" i="1" s="1"/>
  <c r="J22133" i="1" a="1"/>
  <c r="J22133" i="1" s="1"/>
  <c r="J22134" i="1" a="1"/>
  <c r="J22134" i="1" s="1"/>
  <c r="J22135" i="1" a="1"/>
  <c r="J22135" i="1" s="1"/>
  <c r="J22136" i="1" a="1"/>
  <c r="J22136" i="1" s="1"/>
  <c r="J22137" i="1" a="1"/>
  <c r="J22137" i="1" s="1"/>
  <c r="J22138" i="1" a="1"/>
  <c r="J22138" i="1" s="1"/>
  <c r="J22139" i="1" a="1"/>
  <c r="J22139" i="1" s="1"/>
  <c r="J22140" i="1" a="1"/>
  <c r="J22140" i="1" s="1"/>
  <c r="J22141" i="1" a="1"/>
  <c r="J22141" i="1" s="1"/>
  <c r="J22142" i="1" a="1"/>
  <c r="J22142" i="1" s="1"/>
  <c r="J22143" i="1" a="1"/>
  <c r="J22143" i="1" s="1"/>
  <c r="J22144" i="1" a="1"/>
  <c r="J22144" i="1" s="1"/>
  <c r="J22145" i="1" a="1"/>
  <c r="J22145" i="1" s="1"/>
  <c r="J22146" i="1" a="1"/>
  <c r="J22146" i="1" s="1"/>
  <c r="J22147" i="1" a="1"/>
  <c r="J22147" i="1" s="1"/>
  <c r="J22148" i="1" a="1"/>
  <c r="J22148" i="1" s="1"/>
  <c r="J22149" i="1" a="1"/>
  <c r="J22149" i="1" s="1"/>
  <c r="J22150" i="1" a="1"/>
  <c r="J22150" i="1" s="1"/>
  <c r="J22151" i="1" a="1"/>
  <c r="J22151" i="1" s="1"/>
  <c r="J22152" i="1" a="1"/>
  <c r="J22152" i="1" s="1"/>
  <c r="J22153" i="1" a="1"/>
  <c r="J22153" i="1" s="1"/>
  <c r="J22154" i="1" a="1"/>
  <c r="J22154" i="1" s="1"/>
  <c r="J22155" i="1" a="1"/>
  <c r="J22155" i="1" s="1"/>
  <c r="J22156" i="1" a="1"/>
  <c r="J22156" i="1" s="1"/>
  <c r="J22157" i="1" a="1"/>
  <c r="J22157" i="1" s="1"/>
  <c r="J22158" i="1" a="1"/>
  <c r="J22158" i="1" s="1"/>
  <c r="J22159" i="1" a="1"/>
  <c r="J22159" i="1" s="1"/>
  <c r="J22160" i="1" a="1"/>
  <c r="J22160" i="1" s="1"/>
  <c r="J22161" i="1" a="1"/>
  <c r="J22161" i="1" s="1"/>
  <c r="J22162" i="1" a="1"/>
  <c r="J22162" i="1" s="1"/>
  <c r="J22163" i="1" a="1"/>
  <c r="J22163" i="1" s="1"/>
  <c r="J22164" i="1" a="1"/>
  <c r="J22164" i="1" s="1"/>
  <c r="J22165" i="1" a="1"/>
  <c r="J22165" i="1" s="1"/>
  <c r="J22166" i="1" a="1"/>
  <c r="J22166" i="1" s="1"/>
  <c r="J22167" i="1" a="1"/>
  <c r="J22167" i="1" s="1"/>
  <c r="J22168" i="1" a="1"/>
  <c r="J22168" i="1" s="1"/>
  <c r="J22169" i="1" a="1"/>
  <c r="J22169" i="1" s="1"/>
  <c r="J22170" i="1" a="1"/>
  <c r="J22170" i="1" s="1"/>
  <c r="J22171" i="1" a="1"/>
  <c r="J22171" i="1" s="1"/>
  <c r="J22172" i="1" a="1"/>
  <c r="J22172" i="1" s="1"/>
  <c r="J22173" i="1" a="1"/>
  <c r="J22173" i="1" s="1"/>
  <c r="J22174" i="1" a="1"/>
  <c r="J22174" i="1" s="1"/>
  <c r="J22175" i="1" a="1"/>
  <c r="J22175" i="1" s="1"/>
  <c r="J22176" i="1" a="1"/>
  <c r="J22176" i="1" s="1"/>
  <c r="J22177" i="1" a="1"/>
  <c r="J22177" i="1" s="1"/>
  <c r="J22178" i="1" a="1"/>
  <c r="J22178" i="1" s="1"/>
  <c r="J22179" i="1" a="1"/>
  <c r="J22179" i="1" s="1"/>
  <c r="J22180" i="1" a="1"/>
  <c r="J22180" i="1" s="1"/>
  <c r="J22181" i="1" a="1"/>
  <c r="J22181" i="1" s="1"/>
  <c r="J22182" i="1" a="1"/>
  <c r="J22182" i="1" s="1"/>
  <c r="J22183" i="1" a="1"/>
  <c r="J22183" i="1" s="1"/>
  <c r="J22184" i="1" a="1"/>
  <c r="J22184" i="1" s="1"/>
  <c r="J22185" i="1" a="1"/>
  <c r="J22185" i="1" s="1"/>
  <c r="J22186" i="1" a="1"/>
  <c r="J22186" i="1" s="1"/>
  <c r="J22187" i="1" a="1"/>
  <c r="J22187" i="1" s="1"/>
  <c r="J22188" i="1" a="1"/>
  <c r="J22188" i="1" s="1"/>
  <c r="J22189" i="1" a="1"/>
  <c r="J22189" i="1" s="1"/>
  <c r="J22190" i="1" a="1"/>
  <c r="J22190" i="1" s="1"/>
  <c r="J22191" i="1" a="1"/>
  <c r="J22191" i="1" s="1"/>
  <c r="J22192" i="1" a="1"/>
  <c r="J22192" i="1" s="1"/>
  <c r="J22193" i="1" a="1"/>
  <c r="J22193" i="1" s="1"/>
  <c r="J22194" i="1" a="1"/>
  <c r="J22194" i="1" s="1"/>
  <c r="J22195" i="1" a="1"/>
  <c r="J22195" i="1" s="1"/>
  <c r="J22196" i="1" a="1"/>
  <c r="J22196" i="1" s="1"/>
  <c r="J22197" i="1" a="1"/>
  <c r="J22197" i="1" s="1"/>
  <c r="J22198" i="1" a="1"/>
  <c r="J22198" i="1" s="1"/>
  <c r="J22199" i="1" a="1"/>
  <c r="J22199" i="1" s="1"/>
  <c r="J22200" i="1" a="1"/>
  <c r="J22200" i="1" s="1"/>
  <c r="J22201" i="1" a="1"/>
  <c r="J22201" i="1" s="1"/>
  <c r="J22202" i="1" a="1"/>
  <c r="J22202" i="1" s="1"/>
  <c r="J22203" i="1" a="1"/>
  <c r="J22203" i="1" s="1"/>
  <c r="J22204" i="1" a="1"/>
  <c r="J22204" i="1" s="1"/>
  <c r="J22205" i="1" a="1"/>
  <c r="J22205" i="1" s="1"/>
  <c r="J22206" i="1" a="1"/>
  <c r="J22206" i="1" s="1"/>
  <c r="J22207" i="1" a="1"/>
  <c r="J22207" i="1" s="1"/>
  <c r="J22208" i="1" a="1"/>
  <c r="J22208" i="1" s="1"/>
  <c r="J22209" i="1" a="1"/>
  <c r="J22209" i="1" s="1"/>
  <c r="J22210" i="1" a="1"/>
  <c r="J22210" i="1" s="1"/>
  <c r="J22211" i="1" a="1"/>
  <c r="J22211" i="1" s="1"/>
  <c r="J22212" i="1" a="1"/>
  <c r="J22212" i="1" s="1"/>
  <c r="J22213" i="1" a="1"/>
  <c r="J22213" i="1" s="1"/>
  <c r="J22214" i="1" a="1"/>
  <c r="J22214" i="1" s="1"/>
  <c r="J22215" i="1" a="1"/>
  <c r="J22215" i="1" s="1"/>
  <c r="J22216" i="1" a="1"/>
  <c r="J22216" i="1" s="1"/>
  <c r="J22217" i="1" a="1"/>
  <c r="J22217" i="1" s="1"/>
  <c r="J22218" i="1" a="1"/>
  <c r="J22218" i="1" s="1"/>
  <c r="J22219" i="1" a="1"/>
  <c r="J22219" i="1" s="1"/>
  <c r="J22220" i="1" a="1"/>
  <c r="J22220" i="1" s="1"/>
  <c r="J22221" i="1" a="1"/>
  <c r="J22221" i="1" s="1"/>
  <c r="J22222" i="1" a="1"/>
  <c r="J22222" i="1" s="1"/>
  <c r="J22223" i="1" a="1"/>
  <c r="J22223" i="1" s="1"/>
  <c r="J22224" i="1" a="1"/>
  <c r="J22224" i="1" s="1"/>
  <c r="J22225" i="1" a="1"/>
  <c r="J22225" i="1" s="1"/>
  <c r="J22226" i="1" a="1"/>
  <c r="J22226" i="1" s="1"/>
  <c r="J22227" i="1" a="1"/>
  <c r="J22227" i="1" s="1"/>
  <c r="J22228" i="1" a="1"/>
  <c r="J22228" i="1" s="1"/>
  <c r="J22229" i="1" a="1"/>
  <c r="J22229" i="1" s="1"/>
  <c r="J22230" i="1" a="1"/>
  <c r="J22230" i="1" s="1"/>
  <c r="J22231" i="1" a="1"/>
  <c r="J22231" i="1" s="1"/>
  <c r="J22232" i="1" a="1"/>
  <c r="J22232" i="1" s="1"/>
  <c r="J22233" i="1" a="1"/>
  <c r="J22233" i="1" s="1"/>
  <c r="J22234" i="1" a="1"/>
  <c r="J22234" i="1" s="1"/>
  <c r="J22235" i="1" a="1"/>
  <c r="J22235" i="1" s="1"/>
  <c r="J22236" i="1" a="1"/>
  <c r="J22236" i="1" s="1"/>
  <c r="J22237" i="1" a="1"/>
  <c r="J22237" i="1" s="1"/>
  <c r="J22238" i="1" a="1"/>
  <c r="J22238" i="1" s="1"/>
  <c r="J22239" i="1" a="1"/>
  <c r="J22239" i="1" s="1"/>
  <c r="J22240" i="1" a="1"/>
  <c r="J22240" i="1" s="1"/>
  <c r="J22241" i="1" a="1"/>
  <c r="J22241" i="1" s="1"/>
  <c r="J22242" i="1" a="1"/>
  <c r="J22242" i="1" s="1"/>
  <c r="J22243" i="1" a="1"/>
  <c r="J22243" i="1" s="1"/>
  <c r="J22244" i="1" a="1"/>
  <c r="J22244" i="1" s="1"/>
  <c r="J22245" i="1" a="1"/>
  <c r="J22245" i="1" s="1"/>
  <c r="J22246" i="1" a="1"/>
  <c r="J22246" i="1" s="1"/>
  <c r="J22247" i="1" a="1"/>
  <c r="J22247" i="1" s="1"/>
  <c r="J22248" i="1" a="1"/>
  <c r="J22248" i="1" s="1"/>
  <c r="J22249" i="1" a="1"/>
  <c r="J22249" i="1" s="1"/>
  <c r="J22250" i="1" a="1"/>
  <c r="J22250" i="1" s="1"/>
  <c r="J22251" i="1" a="1"/>
  <c r="J22251" i="1" s="1"/>
  <c r="J22252" i="1" a="1"/>
  <c r="J22252" i="1" s="1"/>
  <c r="J22253" i="1" a="1"/>
  <c r="J22253" i="1" s="1"/>
  <c r="J22254" i="1" a="1"/>
  <c r="J22254" i="1" s="1"/>
  <c r="J22422" i="1" a="1"/>
  <c r="J22422" i="1" s="1"/>
  <c r="J22423" i="1" a="1"/>
  <c r="J22423" i="1" s="1"/>
  <c r="J22424" i="1" a="1"/>
  <c r="J22424" i="1" s="1"/>
  <c r="J22425" i="1" a="1"/>
  <c r="J22425" i="1" s="1"/>
  <c r="J22426" i="1" a="1"/>
  <c r="J22426" i="1" s="1"/>
  <c r="J22427" i="1" a="1"/>
  <c r="J22427" i="1" s="1"/>
  <c r="J22428" i="1" a="1"/>
  <c r="J22428" i="1" s="1"/>
  <c r="J22429" i="1" a="1"/>
  <c r="J22429" i="1" s="1"/>
  <c r="J22430" i="1" a="1"/>
  <c r="J22430" i="1" s="1"/>
  <c r="J22431" i="1" a="1"/>
  <c r="J22431" i="1" s="1"/>
  <c r="J22432" i="1" a="1"/>
  <c r="J22432" i="1" s="1"/>
  <c r="J22433" i="1" a="1"/>
  <c r="J22433" i="1" s="1"/>
  <c r="J22434" i="1" a="1"/>
  <c r="J22434" i="1" s="1"/>
  <c r="J22435" i="1" a="1"/>
  <c r="J22435" i="1" s="1"/>
  <c r="J22436" i="1" a="1"/>
  <c r="J22436" i="1" s="1"/>
  <c r="J22437" i="1" a="1"/>
  <c r="J22437" i="1" s="1"/>
  <c r="J22438" i="1" a="1"/>
  <c r="J22438" i="1" s="1"/>
  <c r="J22439" i="1" a="1"/>
  <c r="J22439" i="1" s="1"/>
  <c r="J22440" i="1" a="1"/>
  <c r="J22440" i="1" s="1"/>
  <c r="J22441" i="1" a="1"/>
  <c r="J22441" i="1" s="1"/>
  <c r="J22442" i="1" a="1"/>
  <c r="J22442" i="1" s="1"/>
  <c r="J22443" i="1" a="1"/>
  <c r="J22443" i="1" s="1"/>
  <c r="J22444" i="1" a="1"/>
  <c r="J22444" i="1" s="1"/>
  <c r="J22445" i="1" a="1"/>
  <c r="J22445" i="1" s="1"/>
  <c r="J22446" i="1" a="1"/>
  <c r="J22446" i="1" s="1"/>
  <c r="J22447" i="1" a="1"/>
  <c r="J22447" i="1" s="1"/>
  <c r="J22448" i="1" a="1"/>
  <c r="J22448" i="1" s="1"/>
  <c r="J22449" i="1" a="1"/>
  <c r="J22449" i="1" s="1"/>
  <c r="J22450" i="1" a="1"/>
  <c r="J22450" i="1" s="1"/>
  <c r="J22451" i="1" a="1"/>
  <c r="J22451" i="1" s="1"/>
  <c r="J22452" i="1" a="1"/>
  <c r="J22452" i="1" s="1"/>
  <c r="J22453" i="1" a="1"/>
  <c r="J22453" i="1" s="1"/>
  <c r="J22454" i="1" a="1"/>
  <c r="J22454" i="1" s="1"/>
  <c r="J22455" i="1" a="1"/>
  <c r="J22455" i="1" s="1"/>
  <c r="J22456" i="1" a="1"/>
  <c r="J22456" i="1" s="1"/>
  <c r="J22457" i="1" a="1"/>
  <c r="J22457" i="1" s="1"/>
  <c r="J22458" i="1" a="1"/>
  <c r="J22458" i="1" s="1"/>
  <c r="J22459" i="1" a="1"/>
  <c r="J22459" i="1" s="1"/>
  <c r="J22460" i="1" a="1"/>
  <c r="J22460" i="1" s="1"/>
  <c r="J22461" i="1" a="1"/>
  <c r="J22461" i="1" s="1"/>
  <c r="J22462" i="1" a="1"/>
  <c r="J22462" i="1" s="1"/>
  <c r="J22463" i="1" a="1"/>
  <c r="J22463" i="1" s="1"/>
  <c r="J22464" i="1" a="1"/>
  <c r="J22464" i="1" s="1"/>
  <c r="J22465" i="1" a="1"/>
  <c r="J22465" i="1" s="1"/>
  <c r="J22466" i="1" a="1"/>
  <c r="J22466" i="1" s="1"/>
  <c r="J22467" i="1" a="1"/>
  <c r="J22467" i="1" s="1"/>
  <c r="J22468" i="1" a="1"/>
  <c r="J22468" i="1" s="1"/>
  <c r="J22469" i="1" a="1"/>
  <c r="J22469" i="1" s="1"/>
  <c r="J22470" i="1" a="1"/>
  <c r="J22470" i="1" s="1"/>
  <c r="J22471" i="1" a="1"/>
  <c r="J22471" i="1" s="1"/>
  <c r="J22472" i="1" a="1"/>
  <c r="J22472" i="1" s="1"/>
  <c r="J22473" i="1" a="1"/>
  <c r="J22473" i="1" s="1"/>
  <c r="J22474" i="1" a="1"/>
  <c r="J22474" i="1" s="1"/>
  <c r="J22475" i="1" a="1"/>
  <c r="J22475" i="1" s="1"/>
  <c r="J22476" i="1" a="1"/>
  <c r="J22476" i="1" s="1"/>
  <c r="J22477" i="1" a="1"/>
  <c r="J22477" i="1" s="1"/>
  <c r="J22478" i="1" a="1"/>
  <c r="J22478" i="1" s="1"/>
  <c r="J22479" i="1" a="1"/>
  <c r="J22479" i="1" s="1"/>
  <c r="J22480" i="1" a="1"/>
  <c r="J22480" i="1" s="1"/>
  <c r="J22481" i="1" a="1"/>
  <c r="J22481" i="1" s="1"/>
  <c r="J22482" i="1" a="1"/>
  <c r="J22482" i="1" s="1"/>
  <c r="J22483" i="1" a="1"/>
  <c r="J22483" i="1" s="1"/>
  <c r="J22484" i="1" a="1"/>
  <c r="J22484" i="1" s="1"/>
  <c r="J22485" i="1" a="1"/>
  <c r="J22485" i="1" s="1"/>
  <c r="J22486" i="1" a="1"/>
  <c r="J22486" i="1" s="1"/>
  <c r="J22487" i="1" a="1"/>
  <c r="J22487" i="1" s="1"/>
  <c r="J22488" i="1" a="1"/>
  <c r="J22488" i="1" s="1"/>
  <c r="J22489" i="1" a="1"/>
  <c r="J22489" i="1" s="1"/>
  <c r="J22490" i="1" a="1"/>
  <c r="J22490" i="1" s="1"/>
  <c r="J22491" i="1" a="1"/>
  <c r="J22491" i="1" s="1"/>
  <c r="J22492" i="1" a="1"/>
  <c r="J22492" i="1" s="1"/>
  <c r="J22493" i="1" a="1"/>
  <c r="J22493" i="1" s="1"/>
  <c r="J22494" i="1" a="1"/>
  <c r="J22494" i="1" s="1"/>
  <c r="J22495" i="1" a="1"/>
  <c r="J22495" i="1" s="1"/>
  <c r="J22496" i="1" a="1"/>
  <c r="J22496" i="1" s="1"/>
  <c r="J22497" i="1" a="1"/>
  <c r="J22497" i="1" s="1"/>
  <c r="J22498" i="1" a="1"/>
  <c r="J22498" i="1" s="1"/>
  <c r="J22499" i="1" a="1"/>
  <c r="J22499" i="1" s="1"/>
  <c r="J22500" i="1" a="1"/>
  <c r="J22500" i="1" s="1"/>
  <c r="J22501" i="1" a="1"/>
  <c r="J22501" i="1" s="1"/>
  <c r="J22502" i="1" a="1"/>
  <c r="J22502" i="1" s="1"/>
  <c r="J22503" i="1" a="1"/>
  <c r="J22503" i="1" s="1"/>
  <c r="J22504" i="1" a="1"/>
  <c r="J22504" i="1" s="1"/>
  <c r="J22505" i="1" a="1"/>
  <c r="J22505" i="1" s="1"/>
  <c r="J22506" i="1" a="1"/>
  <c r="J22506" i="1" s="1"/>
  <c r="J22507" i="1" a="1"/>
  <c r="J22507" i="1" s="1"/>
  <c r="J22508" i="1" a="1"/>
  <c r="J22508" i="1" s="1"/>
  <c r="J22509" i="1" a="1"/>
  <c r="J22509" i="1" s="1"/>
  <c r="J22510" i="1" a="1"/>
  <c r="J22510" i="1" s="1"/>
  <c r="J22511" i="1" a="1"/>
  <c r="J22511" i="1" s="1"/>
  <c r="J22512" i="1" a="1"/>
  <c r="J22512" i="1" s="1"/>
  <c r="J22513" i="1" a="1"/>
  <c r="J22513" i="1" s="1"/>
  <c r="J22514" i="1" a="1"/>
  <c r="J22514" i="1" s="1"/>
  <c r="J22515" i="1" a="1"/>
  <c r="J22515" i="1" s="1"/>
  <c r="J22516" i="1" a="1"/>
  <c r="J22516" i="1" s="1"/>
  <c r="J22517" i="1" a="1"/>
  <c r="J22517" i="1" s="1"/>
  <c r="J22518" i="1" a="1"/>
  <c r="J22518" i="1" s="1"/>
  <c r="J22519" i="1" a="1"/>
  <c r="J22519" i="1" s="1"/>
  <c r="J22520" i="1" a="1"/>
  <c r="J22520" i="1" s="1"/>
  <c r="J22521" i="1" a="1"/>
  <c r="J22521" i="1" s="1"/>
  <c r="J22522" i="1" a="1"/>
  <c r="J22522" i="1" s="1"/>
  <c r="J22523" i="1" a="1"/>
  <c r="J22523" i="1" s="1"/>
  <c r="J22524" i="1" a="1"/>
  <c r="J22524" i="1" s="1"/>
  <c r="J22525" i="1" a="1"/>
  <c r="J22525" i="1" s="1"/>
  <c r="J22526" i="1" a="1"/>
  <c r="J22526" i="1" s="1"/>
  <c r="J22527" i="1" a="1"/>
  <c r="J22527" i="1" s="1"/>
  <c r="J22528" i="1" a="1"/>
  <c r="J22528" i="1" s="1"/>
  <c r="J22529" i="1" a="1"/>
  <c r="J22529" i="1" s="1"/>
  <c r="J22530" i="1" a="1"/>
  <c r="J22530" i="1" s="1"/>
  <c r="J22531" i="1" a="1"/>
  <c r="J22531" i="1" s="1"/>
  <c r="J22532" i="1" a="1"/>
  <c r="J22532" i="1" s="1"/>
  <c r="J22533" i="1" a="1"/>
  <c r="J22533" i="1" s="1"/>
  <c r="J22534" i="1" a="1"/>
  <c r="J22534" i="1" s="1"/>
  <c r="J22535" i="1" a="1"/>
  <c r="J22535" i="1" s="1"/>
  <c r="J22536" i="1" a="1"/>
  <c r="J22536" i="1" s="1"/>
  <c r="J22537" i="1" a="1"/>
  <c r="J22537" i="1" s="1"/>
  <c r="J22538" i="1" a="1"/>
  <c r="J22538" i="1" s="1"/>
  <c r="J22539" i="1" a="1"/>
  <c r="J22539" i="1" s="1"/>
  <c r="J22540" i="1" a="1"/>
  <c r="J22540" i="1" s="1"/>
  <c r="J22541" i="1" a="1"/>
  <c r="J22541" i="1" s="1"/>
  <c r="J22542" i="1" a="1"/>
  <c r="J22542" i="1" s="1"/>
  <c r="J22543" i="1" a="1"/>
  <c r="J22543" i="1" s="1"/>
  <c r="J22544" i="1" a="1"/>
  <c r="J22544" i="1" s="1"/>
  <c r="J22545" i="1" a="1"/>
  <c r="J22545" i="1" s="1"/>
  <c r="J22546" i="1" a="1"/>
  <c r="J22546" i="1" s="1"/>
  <c r="J22547" i="1" a="1"/>
  <c r="J22547" i="1" s="1"/>
  <c r="J22548" i="1" a="1"/>
  <c r="J22548" i="1" s="1"/>
  <c r="J22549" i="1" a="1"/>
  <c r="J22549" i="1" s="1"/>
  <c r="J22550" i="1" a="1"/>
  <c r="J22550" i="1" s="1"/>
  <c r="J22551" i="1" a="1"/>
  <c r="J22551" i="1" s="1"/>
  <c r="J22552" i="1" a="1"/>
  <c r="J22552" i="1" s="1"/>
  <c r="J22553" i="1" a="1"/>
  <c r="J22553" i="1" s="1"/>
  <c r="J22554" i="1" a="1"/>
  <c r="J22554" i="1" s="1"/>
  <c r="J22555" i="1" a="1"/>
  <c r="J22555" i="1" s="1"/>
  <c r="J22556" i="1" a="1"/>
  <c r="J22556" i="1" s="1"/>
  <c r="J22557" i="1" a="1"/>
  <c r="J22557" i="1" s="1"/>
  <c r="J22558" i="1" a="1"/>
  <c r="J22558" i="1" s="1"/>
  <c r="J22559" i="1" a="1"/>
  <c r="J22559" i="1" s="1"/>
  <c r="J22560" i="1" a="1"/>
  <c r="J22560" i="1" s="1"/>
  <c r="J22561" i="1" a="1"/>
  <c r="J22561" i="1" s="1"/>
  <c r="J22562" i="1" a="1"/>
  <c r="J22562" i="1" s="1"/>
  <c r="J22563" i="1" a="1"/>
  <c r="J22563" i="1" s="1"/>
  <c r="J22564" i="1" a="1"/>
  <c r="J22564" i="1" s="1"/>
  <c r="J22565" i="1" a="1"/>
  <c r="J22565" i="1" s="1"/>
  <c r="J22566" i="1" a="1"/>
  <c r="J22566" i="1" s="1"/>
  <c r="J22567" i="1" a="1"/>
  <c r="J22567" i="1" s="1"/>
  <c r="J22568" i="1" a="1"/>
  <c r="J22568" i="1" s="1"/>
  <c r="J22569" i="1" a="1"/>
  <c r="J22569" i="1" s="1"/>
  <c r="J22570" i="1" a="1"/>
  <c r="J22570" i="1" s="1"/>
  <c r="J22571" i="1" a="1"/>
  <c r="J22571" i="1" s="1"/>
  <c r="J22572" i="1" a="1"/>
  <c r="J22572" i="1" s="1"/>
  <c r="J22573" i="1" a="1"/>
  <c r="J22573" i="1" s="1"/>
  <c r="J22574" i="1" a="1"/>
  <c r="J22574" i="1" s="1"/>
  <c r="J22575" i="1" a="1"/>
  <c r="J22575" i="1" s="1"/>
  <c r="J22576" i="1" a="1"/>
  <c r="J22576" i="1" s="1"/>
  <c r="J22577" i="1" a="1"/>
  <c r="J22577" i="1" s="1"/>
  <c r="J22578" i="1" a="1"/>
  <c r="J22578" i="1" s="1"/>
  <c r="J22579" i="1" a="1"/>
  <c r="J22579" i="1" s="1"/>
  <c r="J22580" i="1" a="1"/>
  <c r="J22580" i="1" s="1"/>
  <c r="J22581" i="1" a="1"/>
  <c r="J22581" i="1" s="1"/>
  <c r="J22582" i="1" a="1"/>
  <c r="J22582" i="1" s="1"/>
  <c r="J22583" i="1" a="1"/>
  <c r="J22583" i="1" s="1"/>
  <c r="J22584" i="1" a="1"/>
  <c r="J22584" i="1" s="1"/>
  <c r="J22585" i="1" a="1"/>
  <c r="J22585" i="1" s="1"/>
  <c r="J22586" i="1" a="1"/>
  <c r="J22586" i="1" s="1"/>
  <c r="J22587" i="1" a="1"/>
  <c r="J22587" i="1" s="1"/>
  <c r="J22588" i="1" a="1"/>
  <c r="J22588" i="1" s="1"/>
  <c r="J22589" i="1" a="1"/>
  <c r="J22589" i="1" s="1"/>
  <c r="J22590" i="1" a="1"/>
  <c r="J22590" i="1" s="1"/>
  <c r="J22591" i="1" a="1"/>
  <c r="J22591" i="1" s="1"/>
  <c r="J22592" i="1" a="1"/>
  <c r="J22592" i="1" s="1"/>
  <c r="J22593" i="1" a="1"/>
  <c r="J22593" i="1" s="1"/>
  <c r="J22594" i="1" a="1"/>
  <c r="J22594" i="1" s="1"/>
  <c r="J22595" i="1" a="1"/>
  <c r="J22595" i="1" s="1"/>
  <c r="J22596" i="1" a="1"/>
  <c r="J22596" i="1" s="1"/>
  <c r="J22597" i="1" a="1"/>
  <c r="J22597" i="1" s="1"/>
  <c r="J22598" i="1" a="1"/>
  <c r="J22598" i="1" s="1"/>
  <c r="J22599" i="1" a="1"/>
  <c r="J22599" i="1" s="1"/>
  <c r="J22600" i="1" a="1"/>
  <c r="J22600" i="1" s="1"/>
  <c r="J22601" i="1" a="1"/>
  <c r="J22601" i="1" s="1"/>
  <c r="J22602" i="1" a="1"/>
  <c r="J22602" i="1" s="1"/>
  <c r="J22603" i="1" a="1"/>
  <c r="J22603" i="1" s="1"/>
  <c r="J22604" i="1" a="1"/>
  <c r="J22604" i="1" s="1"/>
  <c r="J22605" i="1" a="1"/>
  <c r="J22605" i="1" s="1"/>
  <c r="J22606" i="1" a="1"/>
  <c r="J22606" i="1" s="1"/>
  <c r="J22607" i="1" a="1"/>
  <c r="J22607" i="1" s="1"/>
  <c r="J22608" i="1" a="1"/>
  <c r="J22608" i="1" s="1"/>
  <c r="J22609" i="1" a="1"/>
  <c r="J22609" i="1" s="1"/>
  <c r="J22610" i="1" a="1"/>
  <c r="J22610" i="1" s="1"/>
  <c r="J22611" i="1" a="1"/>
  <c r="J22611" i="1" s="1"/>
  <c r="J22612" i="1" a="1"/>
  <c r="J22612" i="1" s="1"/>
  <c r="J22613" i="1" a="1"/>
  <c r="J22613" i="1" s="1"/>
  <c r="J22614" i="1" a="1"/>
  <c r="J22614" i="1" s="1"/>
  <c r="J22615" i="1" a="1"/>
  <c r="J22615" i="1" s="1"/>
  <c r="J22616" i="1" a="1"/>
  <c r="J22616" i="1" s="1"/>
  <c r="J22617" i="1" a="1"/>
  <c r="J22617" i="1" s="1"/>
  <c r="J22618" i="1" a="1"/>
  <c r="J22618" i="1" s="1"/>
  <c r="J22619" i="1" a="1"/>
  <c r="J22619" i="1" s="1"/>
  <c r="J22620" i="1" a="1"/>
  <c r="J22620" i="1" s="1"/>
  <c r="J22621" i="1" a="1"/>
  <c r="J22621" i="1" s="1"/>
  <c r="J22622" i="1" a="1"/>
  <c r="J22622" i="1" s="1"/>
  <c r="J22623" i="1" a="1"/>
  <c r="J22623" i="1" s="1"/>
  <c r="J22624" i="1" a="1"/>
  <c r="J22624" i="1" s="1"/>
  <c r="J22625" i="1" a="1"/>
  <c r="J22625" i="1" s="1"/>
  <c r="J22626" i="1" a="1"/>
  <c r="J22626" i="1" s="1"/>
  <c r="J22627" i="1" a="1"/>
  <c r="J22627" i="1" s="1"/>
  <c r="J22628" i="1" a="1"/>
  <c r="J22628" i="1" s="1"/>
  <c r="J22629" i="1" a="1"/>
  <c r="J22629" i="1" s="1"/>
  <c r="J22630" i="1" a="1"/>
  <c r="J22630" i="1" s="1"/>
  <c r="J22631" i="1" a="1"/>
  <c r="J22631" i="1" s="1"/>
  <c r="J22632" i="1" a="1"/>
  <c r="J22632" i="1" s="1"/>
  <c r="J22633" i="1" a="1"/>
  <c r="J22633" i="1" s="1"/>
  <c r="J22634" i="1" a="1"/>
  <c r="J22634" i="1" s="1"/>
  <c r="J22635" i="1" a="1"/>
  <c r="J22635" i="1" s="1"/>
  <c r="J22636" i="1" a="1"/>
  <c r="J22636" i="1" s="1"/>
  <c r="J22637" i="1" a="1"/>
  <c r="J22637" i="1" s="1"/>
  <c r="J22638" i="1" a="1"/>
  <c r="J22638" i="1" s="1"/>
  <c r="J22639" i="1" a="1"/>
  <c r="J22639" i="1" s="1"/>
  <c r="J22640" i="1" a="1"/>
  <c r="J22640" i="1" s="1"/>
  <c r="J22641" i="1" a="1"/>
  <c r="J22641" i="1" s="1"/>
  <c r="J22642" i="1" a="1"/>
  <c r="J22642" i="1" s="1"/>
  <c r="J22643" i="1" a="1"/>
  <c r="J22643" i="1" s="1"/>
  <c r="J22644" i="1" a="1"/>
  <c r="J22644" i="1" s="1"/>
  <c r="J22645" i="1" a="1"/>
  <c r="J22645" i="1" s="1"/>
  <c r="J22646" i="1" a="1"/>
  <c r="J22646" i="1" s="1"/>
  <c r="J22647" i="1" a="1"/>
  <c r="J22647" i="1" s="1"/>
  <c r="J22648" i="1" a="1"/>
  <c r="J22648" i="1" s="1"/>
  <c r="J22649" i="1" a="1"/>
  <c r="J22649" i="1" s="1"/>
  <c r="J22650" i="1" a="1"/>
  <c r="J22650" i="1" s="1"/>
  <c r="J22651" i="1" a="1"/>
  <c r="J22651" i="1" s="1"/>
  <c r="J22652" i="1" a="1"/>
  <c r="J22652" i="1" s="1"/>
  <c r="J22653" i="1" a="1"/>
  <c r="J22653" i="1" s="1"/>
  <c r="J22654" i="1" a="1"/>
  <c r="J22654" i="1" s="1"/>
  <c r="J22655" i="1" a="1"/>
  <c r="J22655" i="1" s="1"/>
  <c r="J22656" i="1" a="1"/>
  <c r="J22656" i="1" s="1"/>
  <c r="J22657" i="1" a="1"/>
  <c r="J22657" i="1" s="1"/>
  <c r="J22658" i="1" a="1"/>
  <c r="J22658" i="1" s="1"/>
  <c r="J22659" i="1" a="1"/>
  <c r="J22659" i="1" s="1"/>
  <c r="J22660" i="1" a="1"/>
  <c r="J22660" i="1" s="1"/>
  <c r="J22661" i="1" a="1"/>
  <c r="J22661" i="1" s="1"/>
  <c r="J22662" i="1" a="1"/>
  <c r="J22662" i="1" s="1"/>
  <c r="J22663" i="1" a="1"/>
  <c r="J22663" i="1" s="1"/>
  <c r="J22664" i="1" a="1"/>
  <c r="J22664" i="1" s="1"/>
  <c r="J22665" i="1" a="1"/>
  <c r="J22665" i="1" s="1"/>
  <c r="J22666" i="1" a="1"/>
  <c r="J22666" i="1" s="1"/>
  <c r="J22667" i="1" a="1"/>
  <c r="J22667" i="1" s="1"/>
  <c r="J22668" i="1" a="1"/>
  <c r="J22668" i="1" s="1"/>
  <c r="J22669" i="1" a="1"/>
  <c r="J22669" i="1" s="1"/>
  <c r="J22670" i="1" a="1"/>
  <c r="J22670" i="1" s="1"/>
  <c r="J22671" i="1" a="1"/>
  <c r="J22671" i="1" s="1"/>
  <c r="J22672" i="1" a="1"/>
  <c r="J22672" i="1" s="1"/>
  <c r="J22673" i="1" a="1"/>
  <c r="J22673" i="1" s="1"/>
  <c r="J22674" i="1" a="1"/>
  <c r="J22674" i="1" s="1"/>
  <c r="J22675" i="1" a="1"/>
  <c r="J22675" i="1" s="1"/>
  <c r="J22676" i="1" a="1"/>
  <c r="J22676" i="1" s="1"/>
  <c r="J22677" i="1" a="1"/>
  <c r="J22677" i="1" s="1"/>
  <c r="J22678" i="1" a="1"/>
  <c r="J22678" i="1" s="1"/>
  <c r="J22679" i="1" a="1"/>
  <c r="J22679" i="1" s="1"/>
  <c r="J22680" i="1" a="1"/>
  <c r="J22680" i="1" s="1"/>
  <c r="J22681" i="1" a="1"/>
  <c r="J22681" i="1" s="1"/>
  <c r="J22682" i="1" a="1"/>
  <c r="J22682" i="1" s="1"/>
  <c r="J22683" i="1" a="1"/>
  <c r="J22683" i="1" s="1"/>
  <c r="J22684" i="1" a="1"/>
  <c r="J22684" i="1" s="1"/>
  <c r="J22685" i="1" a="1"/>
  <c r="J22685" i="1" s="1"/>
  <c r="J22686" i="1" a="1"/>
  <c r="J22686" i="1" s="1"/>
  <c r="J22687" i="1" a="1"/>
  <c r="J22687" i="1" s="1"/>
  <c r="J22688" i="1" a="1"/>
  <c r="J22688" i="1" s="1"/>
  <c r="J22689" i="1" a="1"/>
  <c r="J22689" i="1" s="1"/>
  <c r="J22690" i="1" a="1"/>
  <c r="J22690" i="1" s="1"/>
  <c r="J22691" i="1" a="1"/>
  <c r="J22691" i="1" s="1"/>
  <c r="J22692" i="1" a="1"/>
  <c r="J22692" i="1" s="1"/>
  <c r="J22693" i="1" a="1"/>
  <c r="J22693" i="1" s="1"/>
  <c r="J22694" i="1" a="1"/>
  <c r="J22694" i="1" s="1"/>
  <c r="J22695" i="1" a="1"/>
  <c r="J22695" i="1" s="1"/>
  <c r="J22696" i="1" a="1"/>
  <c r="J22696" i="1" s="1"/>
  <c r="J22697" i="1" a="1"/>
  <c r="J22697" i="1" s="1"/>
  <c r="J22698" i="1" a="1"/>
  <c r="J22698" i="1" s="1"/>
  <c r="J22699" i="1" a="1"/>
  <c r="J22699" i="1" s="1"/>
  <c r="J22700" i="1" a="1"/>
  <c r="J22700" i="1" s="1"/>
  <c r="J22701" i="1" a="1"/>
  <c r="J22701" i="1" s="1"/>
  <c r="J22702" i="1" a="1"/>
  <c r="J22702" i="1" s="1"/>
  <c r="J22703" i="1" a="1"/>
  <c r="J22703" i="1" s="1"/>
  <c r="J22704" i="1" a="1"/>
  <c r="J22704" i="1" s="1"/>
  <c r="J22705" i="1" a="1"/>
  <c r="J22705" i="1" s="1"/>
  <c r="J22706" i="1" a="1"/>
  <c r="J22706" i="1" s="1"/>
  <c r="J22707" i="1" a="1"/>
  <c r="J22707" i="1" s="1"/>
  <c r="J22708" i="1" a="1"/>
  <c r="J22708" i="1" s="1"/>
  <c r="J22709" i="1" a="1"/>
  <c r="J22709" i="1" s="1"/>
  <c r="J22710" i="1" a="1"/>
  <c r="J22710" i="1" s="1"/>
  <c r="J22711" i="1" a="1"/>
  <c r="J22711" i="1" s="1"/>
  <c r="J22712" i="1" a="1"/>
  <c r="J22712" i="1" s="1"/>
  <c r="J22713" i="1" a="1"/>
  <c r="J22713" i="1" s="1"/>
  <c r="J22714" i="1" a="1"/>
  <c r="J22714" i="1" s="1"/>
  <c r="J22715" i="1" a="1"/>
  <c r="J22715" i="1" s="1"/>
  <c r="J22716" i="1" a="1"/>
  <c r="J22716" i="1" s="1"/>
  <c r="J22717" i="1" a="1"/>
  <c r="J22717" i="1" s="1"/>
  <c r="J22718" i="1" a="1"/>
  <c r="J22718" i="1" s="1"/>
  <c r="J22719" i="1" a="1"/>
  <c r="J22719" i="1" s="1"/>
  <c r="J22720" i="1" a="1"/>
  <c r="J22720" i="1" s="1"/>
  <c r="J22721" i="1" a="1"/>
  <c r="J22721" i="1" s="1"/>
  <c r="J22722" i="1" a="1"/>
  <c r="J22722" i="1" s="1"/>
  <c r="J22723" i="1" a="1"/>
  <c r="J22723" i="1" s="1"/>
  <c r="J22724" i="1" a="1"/>
  <c r="J22724" i="1" s="1"/>
  <c r="J22725" i="1" a="1"/>
  <c r="J22725" i="1" s="1"/>
  <c r="J22726" i="1" a="1"/>
  <c r="J22726" i="1" s="1"/>
  <c r="J22727" i="1" a="1"/>
  <c r="J22727" i="1" s="1"/>
  <c r="J22728" i="1" a="1"/>
  <c r="J22728" i="1" s="1"/>
  <c r="J22729" i="1" a="1"/>
  <c r="J22729" i="1" s="1"/>
  <c r="J22730" i="1" a="1"/>
  <c r="J22730" i="1" s="1"/>
  <c r="J22731" i="1" a="1"/>
  <c r="J22731" i="1" s="1"/>
  <c r="J22732" i="1" a="1"/>
  <c r="J22732" i="1" s="1"/>
  <c r="J22733" i="1" a="1"/>
  <c r="J22733" i="1" s="1"/>
  <c r="J22734" i="1" a="1"/>
  <c r="J22734" i="1" s="1"/>
  <c r="J22735" i="1" a="1"/>
  <c r="J22735" i="1" s="1"/>
  <c r="J22736" i="1" a="1"/>
  <c r="J22736" i="1" s="1"/>
  <c r="J22737" i="1" a="1"/>
  <c r="J22737" i="1" s="1"/>
  <c r="J22738" i="1" a="1"/>
  <c r="J22738" i="1" s="1"/>
  <c r="J22739" i="1" a="1"/>
  <c r="J22739" i="1" s="1"/>
  <c r="J22740" i="1" a="1"/>
  <c r="J22740" i="1" s="1"/>
  <c r="J22741" i="1" a="1"/>
  <c r="J22741" i="1" s="1"/>
  <c r="J22742" i="1" a="1"/>
  <c r="J22742" i="1" s="1"/>
  <c r="J22743" i="1" a="1"/>
  <c r="J22743" i="1" s="1"/>
  <c r="J22744" i="1" a="1"/>
  <c r="J22744" i="1" s="1"/>
  <c r="J22745" i="1" a="1"/>
  <c r="J22745" i="1" s="1"/>
  <c r="J22746" i="1" a="1"/>
  <c r="J22746" i="1" s="1"/>
  <c r="J22747" i="1" a="1"/>
  <c r="J22747" i="1" s="1"/>
  <c r="J22748" i="1" a="1"/>
  <c r="J22748" i="1" s="1"/>
  <c r="J22749" i="1" a="1"/>
  <c r="J22749" i="1" s="1"/>
  <c r="J22750" i="1" a="1"/>
  <c r="J22750" i="1" s="1"/>
  <c r="J22751" i="1" a="1"/>
  <c r="J22751" i="1" s="1"/>
  <c r="J22752" i="1" a="1"/>
  <c r="J22752" i="1" s="1"/>
  <c r="J22753" i="1" a="1"/>
  <c r="J22753" i="1" s="1"/>
  <c r="J22754" i="1" a="1"/>
  <c r="J22754" i="1" s="1"/>
  <c r="J22755" i="1" a="1"/>
  <c r="J22755" i="1" s="1"/>
  <c r="J22756" i="1" a="1"/>
  <c r="J22756" i="1" s="1"/>
  <c r="J22757" i="1" a="1"/>
  <c r="J22757" i="1" s="1"/>
  <c r="J22758" i="1" a="1"/>
  <c r="J22758" i="1" s="1"/>
  <c r="J22759" i="1" a="1"/>
  <c r="J22759" i="1" s="1"/>
  <c r="J22760" i="1" a="1"/>
  <c r="J22760" i="1" s="1"/>
  <c r="J22761" i="1" a="1"/>
  <c r="J22761" i="1" s="1"/>
  <c r="J22762" i="1" a="1"/>
  <c r="J22762" i="1" s="1"/>
  <c r="J22763" i="1" a="1"/>
  <c r="J22763" i="1" s="1"/>
  <c r="J22764" i="1" a="1"/>
  <c r="J22764" i="1" s="1"/>
  <c r="J22765" i="1" a="1"/>
  <c r="J22765" i="1" s="1"/>
  <c r="J22766" i="1" a="1"/>
  <c r="J22766" i="1" s="1"/>
  <c r="J22767" i="1" a="1"/>
  <c r="J22767" i="1" s="1"/>
  <c r="J22768" i="1" a="1"/>
  <c r="J22768" i="1" s="1"/>
  <c r="J22769" i="1" a="1"/>
  <c r="J22769" i="1" s="1"/>
  <c r="J22770" i="1" a="1"/>
  <c r="J22770" i="1" s="1"/>
  <c r="J22771" i="1" a="1"/>
  <c r="J22771" i="1" s="1"/>
  <c r="J22772" i="1" a="1"/>
  <c r="J22772" i="1" s="1"/>
  <c r="J22773" i="1" a="1"/>
  <c r="J22773" i="1" s="1"/>
  <c r="J22774" i="1" a="1"/>
  <c r="J22774" i="1" s="1"/>
  <c r="J22775" i="1" a="1"/>
  <c r="J22775" i="1" s="1"/>
  <c r="J22776" i="1" a="1"/>
  <c r="J22776" i="1" s="1"/>
  <c r="J22777" i="1" a="1"/>
  <c r="J22777" i="1" s="1"/>
  <c r="J22778" i="1" a="1"/>
  <c r="J22778" i="1" s="1"/>
  <c r="J22779" i="1" a="1"/>
  <c r="J22779" i="1" s="1"/>
  <c r="J22780" i="1" a="1"/>
  <c r="J22780" i="1" s="1"/>
  <c r="J22781" i="1" a="1"/>
  <c r="J22781" i="1" s="1"/>
  <c r="J22782" i="1" a="1"/>
  <c r="J22782" i="1" s="1"/>
  <c r="J22783" i="1" a="1"/>
  <c r="J22783" i="1" s="1"/>
  <c r="J22784" i="1" a="1"/>
  <c r="J22784" i="1" s="1"/>
  <c r="J22785" i="1" a="1"/>
  <c r="J22785" i="1" s="1"/>
  <c r="J22786" i="1" a="1"/>
  <c r="J22786" i="1" s="1"/>
  <c r="J22787" i="1" a="1"/>
  <c r="J22787" i="1" s="1"/>
  <c r="J22788" i="1" a="1"/>
  <c r="J22788" i="1" s="1"/>
  <c r="J22789" i="1" a="1"/>
  <c r="J22789" i="1" s="1"/>
  <c r="J22790" i="1" a="1"/>
  <c r="J22790" i="1" s="1"/>
  <c r="J22791" i="1" a="1"/>
  <c r="J22791" i="1" s="1"/>
  <c r="J22792" i="1" a="1"/>
  <c r="J22792" i="1" s="1"/>
  <c r="J22793" i="1" a="1"/>
  <c r="J22793" i="1" s="1"/>
  <c r="J22794" i="1" a="1"/>
  <c r="J22794" i="1" s="1"/>
  <c r="J22795" i="1" a="1"/>
  <c r="J22795" i="1" s="1"/>
  <c r="J22796" i="1" a="1"/>
  <c r="J22796" i="1" s="1"/>
  <c r="J22797" i="1" a="1"/>
  <c r="J22797" i="1" s="1"/>
  <c r="J22798" i="1" a="1"/>
  <c r="J22798" i="1" s="1"/>
  <c r="J22799" i="1" a="1"/>
  <c r="J22799" i="1" s="1"/>
  <c r="J22800" i="1" a="1"/>
  <c r="J22800" i="1" s="1"/>
  <c r="J22801" i="1" a="1"/>
  <c r="J22801" i="1" s="1"/>
  <c r="J22802" i="1" a="1"/>
  <c r="J22802" i="1" s="1"/>
  <c r="J22803" i="1" a="1"/>
  <c r="J22803" i="1" s="1"/>
  <c r="J22804" i="1" a="1"/>
  <c r="J22804" i="1" s="1"/>
  <c r="J22805" i="1" a="1"/>
  <c r="J22805" i="1" s="1"/>
  <c r="J22806" i="1" a="1"/>
  <c r="J22806" i="1" s="1"/>
  <c r="J22807" i="1" a="1"/>
  <c r="J22807" i="1" s="1"/>
  <c r="J22808" i="1" a="1"/>
  <c r="J22808" i="1" s="1"/>
  <c r="J22809" i="1" a="1"/>
  <c r="J22809" i="1" s="1"/>
  <c r="J22810" i="1" a="1"/>
  <c r="J22810" i="1" s="1"/>
  <c r="J22811" i="1" a="1"/>
  <c r="J22811" i="1" s="1"/>
  <c r="J22812" i="1" a="1"/>
  <c r="J22812" i="1" s="1"/>
  <c r="J22813" i="1" a="1"/>
  <c r="J22813" i="1" s="1"/>
  <c r="J22814" i="1" a="1"/>
  <c r="J22814" i="1" s="1"/>
  <c r="J22815" i="1" a="1"/>
  <c r="J22815" i="1" s="1"/>
  <c r="J22816" i="1" a="1"/>
  <c r="J22816" i="1" s="1"/>
  <c r="J22817" i="1" a="1"/>
  <c r="J22817" i="1" s="1"/>
  <c r="J22818" i="1" a="1"/>
  <c r="J22818" i="1" s="1"/>
  <c r="J22819" i="1" a="1"/>
  <c r="J22819" i="1" s="1"/>
  <c r="J22820" i="1" a="1"/>
  <c r="J22820" i="1" s="1"/>
  <c r="J22821" i="1" a="1"/>
  <c r="J22821" i="1" s="1"/>
  <c r="J22822" i="1" a="1"/>
  <c r="J22822" i="1" s="1"/>
  <c r="J22823" i="1" a="1"/>
  <c r="J22823" i="1" s="1"/>
  <c r="J22824" i="1" a="1"/>
  <c r="J22824" i="1" s="1"/>
  <c r="J22825" i="1" a="1"/>
  <c r="J22825" i="1" s="1"/>
  <c r="J22826" i="1" a="1"/>
  <c r="J22826" i="1" s="1"/>
  <c r="J22827" i="1" a="1"/>
  <c r="J22827" i="1" s="1"/>
  <c r="J22828" i="1" a="1"/>
  <c r="J22828" i="1" s="1"/>
  <c r="J22829" i="1" a="1"/>
  <c r="J22829" i="1" s="1"/>
  <c r="J22830" i="1" a="1"/>
  <c r="J22830" i="1" s="1"/>
  <c r="J22831" i="1" a="1"/>
  <c r="J22831" i="1" s="1"/>
  <c r="J22832" i="1" a="1"/>
  <c r="J22832" i="1" s="1"/>
  <c r="J22833" i="1" a="1"/>
  <c r="J22833" i="1" s="1"/>
  <c r="J22834" i="1" a="1"/>
  <c r="J22834" i="1" s="1"/>
  <c r="J22835" i="1" a="1"/>
  <c r="J22835" i="1" s="1"/>
  <c r="J22836" i="1" a="1"/>
  <c r="J22836" i="1" s="1"/>
  <c r="J22837" i="1" a="1"/>
  <c r="J22837" i="1" s="1"/>
  <c r="J22838" i="1" a="1"/>
  <c r="J22838" i="1" s="1"/>
  <c r="J22839" i="1" a="1"/>
  <c r="J22839" i="1" s="1"/>
  <c r="J22840" i="1" a="1"/>
  <c r="J22840" i="1" s="1"/>
  <c r="J22841" i="1" a="1"/>
  <c r="J22841" i="1" s="1"/>
  <c r="J22842" i="1" a="1"/>
  <c r="J22842" i="1" s="1"/>
  <c r="J22843" i="1" a="1"/>
  <c r="J22843" i="1" s="1"/>
  <c r="J22844" i="1" a="1"/>
  <c r="J22844" i="1" s="1"/>
  <c r="J22845" i="1" a="1"/>
  <c r="J22845" i="1" s="1"/>
  <c r="J22846" i="1" a="1"/>
  <c r="J22846" i="1" s="1"/>
  <c r="J22847" i="1" a="1"/>
  <c r="J22847" i="1" s="1"/>
  <c r="J22848" i="1" a="1"/>
  <c r="J22848" i="1" s="1"/>
  <c r="J22849" i="1" a="1"/>
  <c r="J22849" i="1" s="1"/>
  <c r="J22850" i="1" a="1"/>
  <c r="J22850" i="1" s="1"/>
  <c r="J22851" i="1" a="1"/>
  <c r="J22851" i="1" s="1"/>
  <c r="J22852" i="1" a="1"/>
  <c r="J22852" i="1" s="1"/>
  <c r="J22853" i="1" a="1"/>
  <c r="J22853" i="1" s="1"/>
  <c r="J22854" i="1" a="1"/>
  <c r="J22854" i="1" s="1"/>
  <c r="J22855" i="1" a="1"/>
  <c r="J22855" i="1" s="1"/>
  <c r="J22856" i="1" a="1"/>
  <c r="J22856" i="1" s="1"/>
  <c r="J22857" i="1" a="1"/>
  <c r="J22857" i="1" s="1"/>
  <c r="J22858" i="1" a="1"/>
  <c r="J22858" i="1" s="1"/>
  <c r="J22859" i="1" a="1"/>
  <c r="J22859" i="1" s="1"/>
  <c r="J22860" i="1" a="1"/>
  <c r="J22860" i="1" s="1"/>
  <c r="J22861" i="1" a="1"/>
  <c r="J22861" i="1" s="1"/>
  <c r="J22862" i="1" a="1"/>
  <c r="J22862" i="1" s="1"/>
  <c r="J22863" i="1" a="1"/>
  <c r="J22863" i="1" s="1"/>
  <c r="J22864" i="1" a="1"/>
  <c r="J22864" i="1" s="1"/>
  <c r="J22865" i="1" a="1"/>
  <c r="J22865" i="1" s="1"/>
  <c r="J22866" i="1" a="1"/>
  <c r="J22866" i="1" s="1"/>
  <c r="J22867" i="1" a="1"/>
  <c r="J22867" i="1" s="1"/>
  <c r="J22868" i="1" a="1"/>
  <c r="J22868" i="1" s="1"/>
  <c r="J22869" i="1" a="1"/>
  <c r="J22869" i="1" s="1"/>
  <c r="J22870" i="1" a="1"/>
  <c r="J22870" i="1" s="1"/>
  <c r="J22871" i="1" a="1"/>
  <c r="J22871" i="1" s="1"/>
  <c r="J22872" i="1" a="1"/>
  <c r="J22872" i="1" s="1"/>
  <c r="J22873" i="1" a="1"/>
  <c r="J22873" i="1" s="1"/>
  <c r="J22874" i="1" a="1"/>
  <c r="J22874" i="1" s="1"/>
  <c r="J22875" i="1" a="1"/>
  <c r="J22875" i="1" s="1"/>
  <c r="J22876" i="1" a="1"/>
  <c r="J22876" i="1" s="1"/>
  <c r="J22877" i="1" a="1"/>
  <c r="J22877" i="1" s="1"/>
  <c r="J22878" i="1" a="1"/>
  <c r="J22878" i="1" s="1"/>
  <c r="J22879" i="1" a="1"/>
  <c r="J22879" i="1" s="1"/>
  <c r="J22880" i="1" a="1"/>
  <c r="J22880" i="1" s="1"/>
  <c r="J22881" i="1" a="1"/>
  <c r="J22881" i="1" s="1"/>
  <c r="J22882" i="1" a="1"/>
  <c r="J22882" i="1" s="1"/>
  <c r="J22883" i="1" a="1"/>
  <c r="J22883" i="1" s="1"/>
  <c r="J22884" i="1" a="1"/>
  <c r="J22884" i="1" s="1"/>
  <c r="J22885" i="1" a="1"/>
  <c r="J22885" i="1" s="1"/>
  <c r="J22886" i="1" a="1"/>
  <c r="J22886" i="1" s="1"/>
  <c r="J22887" i="1" a="1"/>
  <c r="J22887" i="1" s="1"/>
  <c r="J22888" i="1" a="1"/>
  <c r="J22888" i="1" s="1"/>
  <c r="J22889" i="1" a="1"/>
  <c r="J22889" i="1" s="1"/>
  <c r="J22890" i="1" a="1"/>
  <c r="J22890" i="1" s="1"/>
  <c r="J22891" i="1" a="1"/>
  <c r="J22891" i="1" s="1"/>
  <c r="J22892" i="1" a="1"/>
  <c r="J22892" i="1" s="1"/>
  <c r="J22893" i="1" a="1"/>
  <c r="J22893" i="1" s="1"/>
  <c r="J22894" i="1" a="1"/>
  <c r="J22894" i="1" s="1"/>
  <c r="J22895" i="1" a="1"/>
  <c r="J22895" i="1" s="1"/>
  <c r="J22896" i="1" a="1"/>
  <c r="J22896" i="1" s="1"/>
  <c r="J22897" i="1" a="1"/>
  <c r="J22897" i="1" s="1"/>
  <c r="J22898" i="1" a="1"/>
  <c r="J22898" i="1" s="1"/>
  <c r="J22899" i="1" a="1"/>
  <c r="J22899" i="1" s="1"/>
  <c r="J22900" i="1" a="1"/>
  <c r="J22900" i="1" s="1"/>
  <c r="J22901" i="1" a="1"/>
  <c r="J22901" i="1" s="1"/>
  <c r="J22902" i="1" a="1"/>
  <c r="J22902" i="1" s="1"/>
  <c r="J22903" i="1" a="1"/>
  <c r="J22903" i="1" s="1"/>
  <c r="J22904" i="1" a="1"/>
  <c r="J22904" i="1" s="1"/>
  <c r="J22905" i="1" a="1"/>
  <c r="J22905" i="1" s="1"/>
  <c r="J22906" i="1" a="1"/>
  <c r="J22906" i="1" s="1"/>
  <c r="J22907" i="1" a="1"/>
  <c r="J22907" i="1" s="1"/>
  <c r="J22908" i="1" a="1"/>
  <c r="J22908" i="1" s="1"/>
  <c r="J22909" i="1" a="1"/>
  <c r="J22909" i="1" s="1"/>
  <c r="J22910" i="1" a="1"/>
  <c r="J22910" i="1" s="1"/>
  <c r="J22911" i="1" a="1"/>
  <c r="J22911" i="1" s="1"/>
  <c r="J22912" i="1" a="1"/>
  <c r="J22912" i="1" s="1"/>
  <c r="J22913" i="1" a="1"/>
  <c r="J22913" i="1" s="1"/>
  <c r="J22914" i="1" a="1"/>
  <c r="J22914" i="1" s="1"/>
  <c r="J22915" i="1" a="1"/>
  <c r="J22915" i="1" s="1"/>
  <c r="J22916" i="1" a="1"/>
  <c r="J22916" i="1" s="1"/>
  <c r="J22917" i="1" a="1"/>
  <c r="J22917" i="1" s="1"/>
  <c r="J22918" i="1" a="1"/>
  <c r="J22918" i="1" s="1"/>
  <c r="J22919" i="1" a="1"/>
  <c r="J22919" i="1" s="1"/>
  <c r="J22920" i="1" a="1"/>
  <c r="J22920" i="1" s="1"/>
  <c r="J22921" i="1" a="1"/>
  <c r="J22921" i="1" s="1"/>
  <c r="J22922" i="1" a="1"/>
  <c r="J22922" i="1" s="1"/>
  <c r="J22923" i="1" a="1"/>
  <c r="J22923" i="1" s="1"/>
  <c r="J22924" i="1" a="1"/>
  <c r="J22924" i="1" s="1"/>
  <c r="J22925" i="1" a="1"/>
  <c r="J22925" i="1" s="1"/>
  <c r="J22926" i="1" a="1"/>
  <c r="J22926" i="1" s="1"/>
  <c r="J22927" i="1" a="1"/>
  <c r="J22927" i="1" s="1"/>
  <c r="J22928" i="1" a="1"/>
  <c r="J22928" i="1" s="1"/>
  <c r="J22929" i="1" a="1"/>
  <c r="J22929" i="1" s="1"/>
  <c r="J22930" i="1" a="1"/>
  <c r="J22930" i="1" s="1"/>
  <c r="J22931" i="1" a="1"/>
  <c r="J22931" i="1" s="1"/>
  <c r="J22932" i="1" a="1"/>
  <c r="J22932" i="1" s="1"/>
  <c r="J22933" i="1" a="1"/>
  <c r="J22933" i="1" s="1"/>
  <c r="J22934" i="1" a="1"/>
  <c r="J22934" i="1" s="1"/>
  <c r="J22935" i="1" a="1"/>
  <c r="J22935" i="1" s="1"/>
  <c r="J22936" i="1" a="1"/>
  <c r="J22936" i="1" s="1"/>
  <c r="J22937" i="1" a="1"/>
  <c r="J22937" i="1" s="1"/>
  <c r="J22938" i="1" a="1"/>
  <c r="J22938" i="1" s="1"/>
  <c r="J22939" i="1" a="1"/>
  <c r="J22939" i="1" s="1"/>
  <c r="J22940" i="1" a="1"/>
  <c r="J22940" i="1" s="1"/>
  <c r="J22941" i="1" a="1"/>
  <c r="J22941" i="1" s="1"/>
  <c r="J22942" i="1" a="1"/>
  <c r="J22942" i="1" s="1"/>
  <c r="J22943" i="1" a="1"/>
  <c r="J22943" i="1" s="1"/>
  <c r="J22944" i="1" a="1"/>
  <c r="J22944" i="1" s="1"/>
  <c r="J22945" i="1" a="1"/>
  <c r="J22945" i="1" s="1"/>
  <c r="J22946" i="1" a="1"/>
  <c r="J22946" i="1" s="1"/>
  <c r="J22947" i="1" a="1"/>
  <c r="J22947" i="1" s="1"/>
  <c r="J22948" i="1" a="1"/>
  <c r="J22948" i="1" s="1"/>
  <c r="J22949" i="1" a="1"/>
  <c r="J22949" i="1" s="1"/>
  <c r="J22950" i="1" a="1"/>
  <c r="J22950" i="1" s="1"/>
  <c r="J22951" i="1" a="1"/>
  <c r="J22951" i="1" s="1"/>
  <c r="J22952" i="1" a="1"/>
  <c r="J22952" i="1" s="1"/>
  <c r="J22953" i="1" a="1"/>
  <c r="J22953" i="1" s="1"/>
  <c r="J22954" i="1" a="1"/>
  <c r="J22954" i="1" s="1"/>
  <c r="J22955" i="1" a="1"/>
  <c r="J22955" i="1" s="1"/>
  <c r="J22956" i="1" a="1"/>
  <c r="J22956" i="1" s="1"/>
  <c r="J22957" i="1" a="1"/>
  <c r="J22957" i="1" s="1"/>
  <c r="J22958" i="1" a="1"/>
  <c r="J22958" i="1" s="1"/>
  <c r="J22959" i="1" a="1"/>
  <c r="J22959" i="1" s="1"/>
  <c r="J22960" i="1" a="1"/>
  <c r="J22960" i="1" s="1"/>
  <c r="J22961" i="1" a="1"/>
  <c r="J22961" i="1" s="1"/>
  <c r="J22962" i="1" a="1"/>
  <c r="J22962" i="1" s="1"/>
  <c r="J22963" i="1" a="1"/>
  <c r="J22963" i="1" s="1"/>
  <c r="J22964" i="1" a="1"/>
  <c r="J22964" i="1" s="1"/>
  <c r="J22965" i="1" a="1"/>
  <c r="J22965" i="1" s="1"/>
  <c r="J22966" i="1" a="1"/>
  <c r="J22966" i="1" s="1"/>
  <c r="J22967" i="1" a="1"/>
  <c r="J22967" i="1" s="1"/>
  <c r="J22968" i="1" a="1"/>
  <c r="J22968" i="1" s="1"/>
  <c r="J22969" i="1" a="1"/>
  <c r="J22969" i="1" s="1"/>
  <c r="J22970" i="1" a="1"/>
  <c r="J22970" i="1" s="1"/>
  <c r="J22971" i="1" a="1"/>
  <c r="J22971" i="1" s="1"/>
  <c r="J22972" i="1" a="1"/>
  <c r="J22972" i="1" s="1"/>
  <c r="J22973" i="1" a="1"/>
  <c r="J22973" i="1" s="1"/>
  <c r="J22974" i="1" a="1"/>
  <c r="J22974" i="1" s="1"/>
  <c r="J22975" i="1" a="1"/>
  <c r="J22975" i="1" s="1"/>
  <c r="J22976" i="1" a="1"/>
  <c r="J22976" i="1" s="1"/>
  <c r="J22977" i="1" a="1"/>
  <c r="J22977" i="1" s="1"/>
  <c r="J22978" i="1" a="1"/>
  <c r="J22978" i="1" s="1"/>
  <c r="J22979" i="1" a="1"/>
  <c r="J22979" i="1" s="1"/>
  <c r="J22980" i="1" a="1"/>
  <c r="J22980" i="1" s="1"/>
  <c r="J22981" i="1" a="1"/>
  <c r="J22981" i="1" s="1"/>
  <c r="J22982" i="1" a="1"/>
  <c r="J22982" i="1" s="1"/>
  <c r="J22983" i="1" a="1"/>
  <c r="J22983" i="1" s="1"/>
  <c r="J22984" i="1" a="1"/>
  <c r="J22984" i="1" s="1"/>
  <c r="J22985" i="1" a="1"/>
  <c r="J22985" i="1" s="1"/>
  <c r="J22986" i="1" a="1"/>
  <c r="J22986" i="1" s="1"/>
  <c r="J22987" i="1" a="1"/>
  <c r="J22987" i="1" s="1"/>
  <c r="J22988" i="1" a="1"/>
  <c r="J22988" i="1" s="1"/>
  <c r="J22989" i="1" a="1"/>
  <c r="J22989" i="1" s="1"/>
  <c r="J22990" i="1" a="1"/>
  <c r="J22990" i="1" s="1"/>
  <c r="J22991" i="1" a="1"/>
  <c r="J22991" i="1" s="1"/>
  <c r="J22992" i="1" a="1"/>
  <c r="J22992" i="1" s="1"/>
  <c r="J22993" i="1" a="1"/>
  <c r="J22993" i="1" s="1"/>
  <c r="J22994" i="1" a="1"/>
  <c r="J22994" i="1" s="1"/>
  <c r="J22995" i="1" a="1"/>
  <c r="J22995" i="1" s="1"/>
  <c r="J22996" i="1" a="1"/>
  <c r="J22996" i="1" s="1"/>
  <c r="J22997" i="1" a="1"/>
  <c r="J22997" i="1" s="1"/>
  <c r="J22998" i="1" a="1"/>
  <c r="J22998" i="1" s="1"/>
  <c r="J22999" i="1" a="1"/>
  <c r="J22999" i="1" s="1"/>
  <c r="J23000" i="1" a="1"/>
  <c r="J23000" i="1" s="1"/>
  <c r="J23001" i="1" a="1"/>
  <c r="J23001" i="1" s="1"/>
  <c r="J23002" i="1" a="1"/>
  <c r="J23002" i="1" s="1"/>
  <c r="J23003" i="1" a="1"/>
  <c r="J23003" i="1" s="1"/>
  <c r="J23004" i="1" a="1"/>
  <c r="J23004" i="1" s="1"/>
  <c r="J23005" i="1" a="1"/>
  <c r="J23005" i="1" s="1"/>
  <c r="J23006" i="1" a="1"/>
  <c r="J23006" i="1" s="1"/>
  <c r="J23007" i="1" a="1"/>
  <c r="J23007" i="1" s="1"/>
  <c r="J23008" i="1" a="1"/>
  <c r="J23008" i="1" s="1"/>
  <c r="J23009" i="1" a="1"/>
  <c r="J23009" i="1" s="1"/>
  <c r="J23010" i="1" a="1"/>
  <c r="J23010" i="1" s="1"/>
  <c r="J23011" i="1" a="1"/>
  <c r="J23011" i="1" s="1"/>
  <c r="J23012" i="1" a="1"/>
  <c r="J23012" i="1" s="1"/>
  <c r="J23013" i="1" a="1"/>
  <c r="J23013" i="1" s="1"/>
  <c r="J23014" i="1" a="1"/>
  <c r="J23014" i="1" s="1"/>
  <c r="J23015" i="1" a="1"/>
  <c r="J23015" i="1" s="1"/>
  <c r="J23016" i="1" a="1"/>
  <c r="J23016" i="1" s="1"/>
  <c r="J23017" i="1" a="1"/>
  <c r="J23017" i="1" s="1"/>
  <c r="J23018" i="1" a="1"/>
  <c r="J23018" i="1" s="1"/>
  <c r="J23019" i="1" a="1"/>
  <c r="J23019" i="1" s="1"/>
  <c r="J23020" i="1" a="1"/>
  <c r="J23020" i="1" s="1"/>
  <c r="J23021" i="1" a="1"/>
  <c r="J23021" i="1" s="1"/>
  <c r="J23022" i="1" a="1"/>
  <c r="J23022" i="1" s="1"/>
  <c r="J23023" i="1" a="1"/>
  <c r="J23023" i="1" s="1"/>
  <c r="J23101" i="1" a="1"/>
  <c r="J23101" i="1" s="1"/>
  <c r="J23102" i="1" a="1"/>
  <c r="J23102" i="1" s="1"/>
  <c r="J23103" i="1" a="1"/>
  <c r="J23103" i="1" s="1"/>
  <c r="J23104" i="1" a="1"/>
  <c r="J23104" i="1" s="1"/>
  <c r="J23105" i="1" a="1"/>
  <c r="J23105" i="1" s="1"/>
  <c r="J23106" i="1" a="1"/>
  <c r="J23106" i="1" s="1"/>
  <c r="J23107" i="1" a="1"/>
  <c r="J23107" i="1" s="1"/>
  <c r="J23108" i="1" a="1"/>
  <c r="J23108" i="1" s="1"/>
  <c r="J23109" i="1" a="1"/>
  <c r="J23109" i="1" s="1"/>
  <c r="J23110" i="1" a="1"/>
  <c r="J23110" i="1" s="1"/>
  <c r="J23111" i="1" a="1"/>
  <c r="J23111" i="1" s="1"/>
  <c r="J23112" i="1" a="1"/>
  <c r="J23112" i="1" s="1"/>
  <c r="J23113" i="1" a="1"/>
  <c r="J23113" i="1" s="1"/>
  <c r="J23114" i="1" a="1"/>
  <c r="J23114" i="1" s="1"/>
  <c r="J23115" i="1" a="1"/>
  <c r="J23115" i="1" s="1"/>
  <c r="J23116" i="1" a="1"/>
  <c r="J23116" i="1" s="1"/>
  <c r="J23117" i="1" a="1"/>
  <c r="J23117" i="1" s="1"/>
  <c r="J23118" i="1" a="1"/>
  <c r="J23118" i="1" s="1"/>
  <c r="J23119" i="1" a="1"/>
  <c r="J23119" i="1" s="1"/>
  <c r="J23120" i="1" a="1"/>
  <c r="J23120" i="1" s="1"/>
  <c r="J23121" i="1" a="1"/>
  <c r="J23121" i="1" s="1"/>
  <c r="J23122" i="1" a="1"/>
  <c r="J23122" i="1" s="1"/>
  <c r="J23123" i="1" a="1"/>
  <c r="J23123" i="1" s="1"/>
  <c r="J23124" i="1" a="1"/>
  <c r="J23124" i="1" s="1"/>
  <c r="J23125" i="1" a="1"/>
  <c r="J23125" i="1" s="1"/>
  <c r="J23126" i="1" a="1"/>
  <c r="J23126" i="1" s="1"/>
  <c r="J23127" i="1" a="1"/>
  <c r="J23127" i="1" s="1"/>
  <c r="J23128" i="1" a="1"/>
  <c r="J23128" i="1" s="1"/>
  <c r="J23129" i="1" a="1"/>
  <c r="J23129" i="1" s="1"/>
  <c r="J23130" i="1" a="1"/>
  <c r="J23130" i="1" s="1"/>
  <c r="J23131" i="1" a="1"/>
  <c r="J23131" i="1" s="1"/>
  <c r="J23132" i="1" a="1"/>
  <c r="J23132" i="1" s="1"/>
  <c r="J23133" i="1" a="1"/>
  <c r="J23133" i="1" s="1"/>
  <c r="J23134" i="1" a="1"/>
  <c r="J23134" i="1" s="1"/>
  <c r="J23135" i="1" a="1"/>
  <c r="J23135" i="1" s="1"/>
  <c r="J23136" i="1" a="1"/>
  <c r="J23136" i="1" s="1"/>
  <c r="J23137" i="1" a="1"/>
  <c r="J23137" i="1" s="1"/>
  <c r="J23138" i="1" a="1"/>
  <c r="J23138" i="1" s="1"/>
  <c r="J23139" i="1" a="1"/>
  <c r="J23139" i="1" s="1"/>
  <c r="J23140" i="1" a="1"/>
  <c r="J23140" i="1" s="1"/>
  <c r="J23141" i="1" a="1"/>
  <c r="J23141" i="1" s="1"/>
  <c r="J23142" i="1" a="1"/>
  <c r="J23142" i="1" s="1"/>
  <c r="J23143" i="1" a="1"/>
  <c r="J23143" i="1" s="1"/>
  <c r="J23144" i="1" a="1"/>
  <c r="J23144" i="1" s="1"/>
  <c r="J23145" i="1" a="1"/>
  <c r="J23145" i="1" s="1"/>
  <c r="J23146" i="1" a="1"/>
  <c r="J23146" i="1" s="1"/>
  <c r="J23147" i="1" a="1"/>
  <c r="J23147" i="1" s="1"/>
  <c r="J23148" i="1" a="1"/>
  <c r="J23148" i="1" s="1"/>
  <c r="J23149" i="1" a="1"/>
  <c r="J23149" i="1" s="1"/>
  <c r="J23150" i="1" a="1"/>
  <c r="J23150" i="1" s="1"/>
  <c r="J23151" i="1" a="1"/>
  <c r="J23151" i="1" s="1"/>
  <c r="J23152" i="1" a="1"/>
  <c r="J23152" i="1" s="1"/>
  <c r="J23153" i="1" a="1"/>
  <c r="J23153" i="1" s="1"/>
  <c r="J23154" i="1" a="1"/>
  <c r="J23154" i="1" s="1"/>
  <c r="J23155" i="1" a="1"/>
  <c r="J23155" i="1" s="1"/>
  <c r="J23156" i="1" a="1"/>
  <c r="J23156" i="1" s="1"/>
  <c r="J23157" i="1" a="1"/>
  <c r="J23157" i="1" s="1"/>
  <c r="J23158" i="1" a="1"/>
  <c r="J23158" i="1" s="1"/>
  <c r="J23159" i="1" a="1"/>
  <c r="J23159" i="1" s="1"/>
  <c r="J23160" i="1" a="1"/>
  <c r="J23160" i="1" s="1"/>
  <c r="J23161" i="1" a="1"/>
  <c r="J23161" i="1" s="1"/>
  <c r="J23162" i="1" a="1"/>
  <c r="J23162" i="1" s="1"/>
  <c r="J23163" i="1" a="1"/>
  <c r="J23163" i="1" s="1"/>
  <c r="J23164" i="1" a="1"/>
  <c r="J23164" i="1" s="1"/>
  <c r="J23165" i="1" a="1"/>
  <c r="J23165" i="1" s="1"/>
  <c r="J23166" i="1" a="1"/>
  <c r="J23166" i="1" s="1"/>
  <c r="J23167" i="1" a="1"/>
  <c r="J23167" i="1" s="1"/>
  <c r="J23168" i="1" a="1"/>
  <c r="J23168" i="1" s="1"/>
  <c r="J23169" i="1" a="1"/>
  <c r="J23169" i="1" s="1"/>
  <c r="J23170" i="1" a="1"/>
  <c r="J23170" i="1" s="1"/>
  <c r="J23171" i="1" a="1"/>
  <c r="J23171" i="1" s="1"/>
  <c r="J23172" i="1" a="1"/>
  <c r="J23172" i="1" s="1"/>
  <c r="J23173" i="1" a="1"/>
  <c r="J23173" i="1" s="1"/>
  <c r="J23174" i="1" a="1"/>
  <c r="J23174" i="1" s="1"/>
  <c r="J23175" i="1" a="1"/>
  <c r="J23175" i="1" s="1"/>
  <c r="J23176" i="1" a="1"/>
  <c r="J23176" i="1" s="1"/>
  <c r="J23177" i="1" a="1"/>
  <c r="J23177" i="1" s="1"/>
  <c r="J23178" i="1" a="1"/>
  <c r="J23178" i="1" s="1"/>
  <c r="J23179" i="1" a="1"/>
  <c r="J23179" i="1" s="1"/>
  <c r="J23180" i="1" a="1"/>
  <c r="J23180" i="1" s="1"/>
  <c r="J23181" i="1" a="1"/>
  <c r="J23181" i="1" s="1"/>
  <c r="J23182" i="1" a="1"/>
  <c r="J23182" i="1" s="1"/>
  <c r="J23183" i="1" a="1"/>
  <c r="J23183" i="1" s="1"/>
  <c r="J23184" i="1" a="1"/>
  <c r="J23184" i="1" s="1"/>
  <c r="J23185" i="1" a="1"/>
  <c r="J23185" i="1" s="1"/>
  <c r="J23186" i="1" a="1"/>
  <c r="J23186" i="1" s="1"/>
  <c r="J23187" i="1" a="1"/>
  <c r="J23187" i="1" s="1"/>
  <c r="J23188" i="1" a="1"/>
  <c r="J23188" i="1" s="1"/>
  <c r="J23189" i="1" a="1"/>
  <c r="J23189" i="1" s="1"/>
  <c r="J23190" i="1" a="1"/>
  <c r="J23190" i="1" s="1"/>
  <c r="J23191" i="1" a="1"/>
  <c r="J23191" i="1" s="1"/>
  <c r="J23192" i="1" a="1"/>
  <c r="J23192" i="1" s="1"/>
  <c r="J23193" i="1" a="1"/>
  <c r="J23193" i="1" s="1"/>
  <c r="J23194" i="1" a="1"/>
  <c r="J23194" i="1" s="1"/>
  <c r="J23195" i="1" a="1"/>
  <c r="J23195" i="1" s="1"/>
  <c r="J23196" i="1" a="1"/>
  <c r="J23196" i="1" s="1"/>
  <c r="J23197" i="1" a="1"/>
  <c r="J23197" i="1" s="1"/>
  <c r="J23198" i="1" a="1"/>
  <c r="J23198" i="1" s="1"/>
  <c r="J23199" i="1" a="1"/>
  <c r="J23199" i="1" s="1"/>
  <c r="J23200" i="1" a="1"/>
  <c r="J23200" i="1" s="1"/>
  <c r="J23201" i="1" a="1"/>
  <c r="J23201" i="1" s="1"/>
  <c r="J23202" i="1" a="1"/>
  <c r="J23202" i="1" s="1"/>
  <c r="J23203" i="1" a="1"/>
  <c r="J23203" i="1" s="1"/>
  <c r="J23204" i="1" a="1"/>
  <c r="J23204" i="1" s="1"/>
  <c r="J23205" i="1" a="1"/>
  <c r="J23205" i="1" s="1"/>
  <c r="J23206" i="1" a="1"/>
  <c r="J23206" i="1" s="1"/>
  <c r="J23207" i="1" a="1"/>
  <c r="J23207" i="1" s="1"/>
  <c r="J23208" i="1" a="1"/>
  <c r="J23208" i="1" s="1"/>
  <c r="J23209" i="1" a="1"/>
  <c r="J23209" i="1" s="1"/>
  <c r="J23210" i="1" a="1"/>
  <c r="J23210" i="1" s="1"/>
  <c r="J23211" i="1" a="1"/>
  <c r="J23211" i="1" s="1"/>
  <c r="J23212" i="1" a="1"/>
  <c r="J23212" i="1" s="1"/>
  <c r="J23213" i="1" a="1"/>
  <c r="J23213" i="1" s="1"/>
  <c r="J23214" i="1" a="1"/>
  <c r="J23214" i="1" s="1"/>
  <c r="J23215" i="1" a="1"/>
  <c r="J23215" i="1" s="1"/>
  <c r="J23216" i="1" a="1"/>
  <c r="J23216" i="1" s="1"/>
  <c r="J23217" i="1" a="1"/>
  <c r="J23217" i="1" s="1"/>
  <c r="J23218" i="1" a="1"/>
  <c r="J23218" i="1" s="1"/>
  <c r="J23219" i="1" a="1"/>
  <c r="J23219" i="1" s="1"/>
  <c r="J23220" i="1" a="1"/>
  <c r="J23220" i="1" s="1"/>
  <c r="J23221" i="1" a="1"/>
  <c r="J23221" i="1" s="1"/>
  <c r="J23222" i="1" a="1"/>
  <c r="J23222" i="1" s="1"/>
  <c r="J23223" i="1" a="1"/>
  <c r="J23223" i="1" s="1"/>
  <c r="J23224" i="1" a="1"/>
  <c r="J23224" i="1" s="1"/>
  <c r="J23225" i="1" a="1"/>
  <c r="J23225" i="1" s="1"/>
  <c r="J23226" i="1" a="1"/>
  <c r="J23226" i="1" s="1"/>
  <c r="J23227" i="1" a="1"/>
  <c r="J23227" i="1" s="1"/>
  <c r="J23228" i="1" a="1"/>
  <c r="J23228" i="1" s="1"/>
  <c r="J23229" i="1" a="1"/>
  <c r="J23229" i="1" s="1"/>
  <c r="J23230" i="1" a="1"/>
  <c r="J23230" i="1" s="1"/>
  <c r="J23231" i="1" a="1"/>
  <c r="J23231" i="1" s="1"/>
  <c r="J23232" i="1" a="1"/>
  <c r="J23232" i="1" s="1"/>
  <c r="J23233" i="1" a="1"/>
  <c r="J23233" i="1" s="1"/>
  <c r="J23234" i="1" a="1"/>
  <c r="J23234" i="1" s="1"/>
  <c r="J23235" i="1" a="1"/>
  <c r="J23235" i="1" s="1"/>
  <c r="J23236" i="1" a="1"/>
  <c r="J23236" i="1" s="1"/>
  <c r="J23237" i="1" a="1"/>
  <c r="J23237" i="1" s="1"/>
  <c r="J23238" i="1" a="1"/>
  <c r="J23238" i="1" s="1"/>
  <c r="J23239" i="1" a="1"/>
  <c r="J23239" i="1" s="1"/>
  <c r="J23240" i="1" a="1"/>
  <c r="J23240" i="1" s="1"/>
  <c r="J23241" i="1" a="1"/>
  <c r="J23241" i="1" s="1"/>
  <c r="J23242" i="1" a="1"/>
  <c r="J23242" i="1" s="1"/>
  <c r="J23243" i="1" a="1"/>
  <c r="J23243" i="1" s="1"/>
  <c r="J23244" i="1" a="1"/>
  <c r="J23244" i="1" s="1"/>
  <c r="J23245" i="1" a="1"/>
  <c r="J23245" i="1" s="1"/>
  <c r="J23246" i="1" a="1"/>
  <c r="J23246" i="1" s="1"/>
  <c r="J23247" i="1" a="1"/>
  <c r="J23247" i="1" s="1"/>
  <c r="J23248" i="1" a="1"/>
  <c r="J23248" i="1" s="1"/>
  <c r="J23249" i="1" a="1"/>
  <c r="J23249" i="1" s="1"/>
  <c r="J23250" i="1" a="1"/>
  <c r="J23250" i="1" s="1"/>
  <c r="J23251" i="1" a="1"/>
  <c r="J23251" i="1" s="1"/>
  <c r="J23252" i="1" a="1"/>
  <c r="J23252" i="1" s="1"/>
  <c r="J23253" i="1" a="1"/>
  <c r="J23253" i="1" s="1"/>
  <c r="J23254" i="1" a="1"/>
  <c r="J23254" i="1" s="1"/>
  <c r="J23255" i="1" a="1"/>
  <c r="J23255" i="1" s="1"/>
  <c r="J23256" i="1" a="1"/>
  <c r="J23256" i="1" s="1"/>
  <c r="J23257" i="1" a="1"/>
  <c r="J23257" i="1" s="1"/>
  <c r="J23258" i="1" a="1"/>
  <c r="J23258" i="1" s="1"/>
  <c r="J23259" i="1" a="1"/>
  <c r="J23259" i="1" s="1"/>
  <c r="J23260" i="1" a="1"/>
  <c r="J23260" i="1" s="1"/>
  <c r="J23261" i="1" a="1"/>
  <c r="J23261" i="1" s="1"/>
  <c r="J23262" i="1" a="1"/>
  <c r="J23262" i="1" s="1"/>
  <c r="J23263" i="1" a="1"/>
  <c r="J23263" i="1" s="1"/>
  <c r="J23264" i="1" a="1"/>
  <c r="J23264" i="1" s="1"/>
  <c r="J23265" i="1" a="1"/>
  <c r="J23265" i="1" s="1"/>
  <c r="J23266" i="1" a="1"/>
  <c r="J23266" i="1" s="1"/>
  <c r="J23267" i="1" a="1"/>
  <c r="J23267" i="1" s="1"/>
  <c r="J23268" i="1" a="1"/>
  <c r="J23268" i="1" s="1"/>
  <c r="J23269" i="1" a="1"/>
  <c r="J23269" i="1" s="1"/>
  <c r="J23270" i="1" a="1"/>
  <c r="J23270" i="1" s="1"/>
  <c r="J23271" i="1" a="1"/>
  <c r="J23271" i="1" s="1"/>
  <c r="J23272" i="1" a="1"/>
  <c r="J23272" i="1" s="1"/>
  <c r="J23273" i="1" a="1"/>
  <c r="J23273" i="1" s="1"/>
  <c r="J23274" i="1" a="1"/>
  <c r="J23274" i="1" s="1"/>
  <c r="J23275" i="1" a="1"/>
  <c r="J23275" i="1" s="1"/>
  <c r="J23276" i="1" a="1"/>
  <c r="J23276" i="1" s="1"/>
  <c r="J23277" i="1" a="1"/>
  <c r="J23277" i="1" s="1"/>
  <c r="J23278" i="1" a="1"/>
  <c r="J23278" i="1" s="1"/>
  <c r="J23279" i="1" a="1"/>
  <c r="J23279" i="1" s="1"/>
  <c r="J23280" i="1" a="1"/>
  <c r="J23280" i="1" s="1"/>
  <c r="J23281" i="1" a="1"/>
  <c r="J23281" i="1" s="1"/>
  <c r="J23282" i="1" a="1"/>
  <c r="J23282" i="1" s="1"/>
  <c r="J23283" i="1" a="1"/>
  <c r="J23283" i="1" s="1"/>
  <c r="J23284" i="1" a="1"/>
  <c r="J23284" i="1" s="1"/>
  <c r="J23285" i="1" a="1"/>
  <c r="J23285" i="1" s="1"/>
  <c r="J23286" i="1" a="1"/>
  <c r="J23286" i="1" s="1"/>
  <c r="J23287" i="1" a="1"/>
  <c r="J23287" i="1" s="1"/>
  <c r="J23288" i="1" a="1"/>
  <c r="J23288" i="1" s="1"/>
  <c r="J23289" i="1" a="1"/>
  <c r="J23289" i="1" s="1"/>
  <c r="J23290" i="1" a="1"/>
  <c r="J23290" i="1" s="1"/>
  <c r="J23291" i="1" a="1"/>
  <c r="J23291" i="1" s="1"/>
  <c r="J23292" i="1" a="1"/>
  <c r="J23292" i="1" s="1"/>
  <c r="J23293" i="1" a="1"/>
  <c r="J23293" i="1" s="1"/>
  <c r="J23294" i="1" a="1"/>
  <c r="J23294" i="1" s="1"/>
  <c r="J23295" i="1" a="1"/>
  <c r="J23295" i="1" s="1"/>
  <c r="J23296" i="1" a="1"/>
  <c r="J23296" i="1" s="1"/>
  <c r="J23297" i="1" a="1"/>
  <c r="J23297" i="1" s="1"/>
  <c r="J23298" i="1" a="1"/>
  <c r="J23298" i="1" s="1"/>
  <c r="J23299" i="1" a="1"/>
  <c r="J23299" i="1" s="1"/>
  <c r="J23300" i="1" a="1"/>
  <c r="J23300" i="1" s="1"/>
  <c r="J23301" i="1" a="1"/>
  <c r="J23301" i="1" s="1"/>
  <c r="J23302" i="1" a="1"/>
  <c r="J23302" i="1" s="1"/>
  <c r="J23303" i="1" a="1"/>
  <c r="J23303" i="1" s="1"/>
  <c r="J23304" i="1" a="1"/>
  <c r="J23304" i="1" s="1"/>
  <c r="J23305" i="1" a="1"/>
  <c r="J23305" i="1" s="1"/>
  <c r="J23306" i="1" a="1"/>
  <c r="J23306" i="1" s="1"/>
  <c r="J23307" i="1" a="1"/>
  <c r="J23307" i="1" s="1"/>
  <c r="J23308" i="1" a="1"/>
  <c r="J23308" i="1" s="1"/>
  <c r="J23309" i="1" a="1"/>
  <c r="J23309" i="1" s="1"/>
  <c r="J23310" i="1" a="1"/>
  <c r="J23310" i="1" s="1"/>
  <c r="J23311" i="1" a="1"/>
  <c r="J23311" i="1" s="1"/>
  <c r="J23312" i="1" a="1"/>
  <c r="J23312" i="1" s="1"/>
  <c r="J23313" i="1" a="1"/>
  <c r="J23313" i="1" s="1"/>
  <c r="J23314" i="1" a="1"/>
  <c r="J23314" i="1" s="1"/>
  <c r="J23315" i="1" a="1"/>
  <c r="J23315" i="1" s="1"/>
  <c r="J23316" i="1" a="1"/>
  <c r="J23316" i="1" s="1"/>
  <c r="J23317" i="1" a="1"/>
  <c r="J23317" i="1" s="1"/>
  <c r="J23318" i="1" a="1"/>
  <c r="J23318" i="1" s="1"/>
  <c r="J23319" i="1" a="1"/>
  <c r="J23319" i="1" s="1"/>
  <c r="J23320" i="1" a="1"/>
  <c r="J23320" i="1" s="1"/>
  <c r="J23321" i="1" a="1"/>
  <c r="J23321" i="1" s="1"/>
  <c r="J23322" i="1" a="1"/>
  <c r="J23322" i="1" s="1"/>
  <c r="J23323" i="1" a="1"/>
  <c r="J23323" i="1" s="1"/>
  <c r="J23324" i="1" a="1"/>
  <c r="J23324" i="1" s="1"/>
  <c r="J23325" i="1" a="1"/>
  <c r="J23325" i="1" s="1"/>
  <c r="J23326" i="1" a="1"/>
  <c r="J23326" i="1" s="1"/>
  <c r="J23327" i="1" a="1"/>
  <c r="J23327" i="1" s="1"/>
  <c r="J23328" i="1" a="1"/>
  <c r="J23328" i="1" s="1"/>
  <c r="J23329" i="1" a="1"/>
  <c r="J23329" i="1" s="1"/>
  <c r="J23330" i="1" a="1"/>
  <c r="J23330" i="1" s="1"/>
  <c r="J23331" i="1" a="1"/>
  <c r="J23331" i="1" s="1"/>
  <c r="J23332" i="1" a="1"/>
  <c r="J23332" i="1" s="1"/>
  <c r="J23333" i="1" a="1"/>
  <c r="J23333" i="1" s="1"/>
  <c r="J23334" i="1" a="1"/>
  <c r="J23334" i="1" s="1"/>
  <c r="J23335" i="1" a="1"/>
  <c r="J23335" i="1" s="1"/>
  <c r="J23336" i="1" a="1"/>
  <c r="J23336" i="1" s="1"/>
  <c r="J23337" i="1" a="1"/>
  <c r="J23337" i="1" s="1"/>
  <c r="J23338" i="1" a="1"/>
  <c r="J23338" i="1" s="1"/>
  <c r="J23339" i="1" a="1"/>
  <c r="J23339" i="1" s="1"/>
  <c r="J23340" i="1" a="1"/>
  <c r="J23340" i="1" s="1"/>
  <c r="J23341" i="1" a="1"/>
  <c r="J23341" i="1" s="1"/>
  <c r="J23342" i="1" a="1"/>
  <c r="J23342" i="1" s="1"/>
  <c r="J23343" i="1" a="1"/>
  <c r="J23343" i="1" s="1"/>
  <c r="J23344" i="1" a="1"/>
  <c r="J23344" i="1" s="1"/>
  <c r="J23345" i="1" a="1"/>
  <c r="J23345" i="1" s="1"/>
  <c r="J23346" i="1" a="1"/>
  <c r="J23346" i="1" s="1"/>
  <c r="J23347" i="1" a="1"/>
  <c r="J23347" i="1" s="1"/>
  <c r="J23348" i="1" a="1"/>
  <c r="J23348" i="1" s="1"/>
  <c r="J23349" i="1" a="1"/>
  <c r="J23349" i="1" s="1"/>
  <c r="J23350" i="1" a="1"/>
  <c r="J23350" i="1" s="1"/>
  <c r="J23351" i="1" a="1"/>
  <c r="J23351" i="1" s="1"/>
  <c r="J23352" i="1" a="1"/>
  <c r="J23352" i="1" s="1"/>
  <c r="J23353" i="1" a="1"/>
  <c r="J23353" i="1" s="1"/>
  <c r="J23354" i="1" a="1"/>
  <c r="J23354" i="1" s="1"/>
  <c r="J23355" i="1" a="1"/>
  <c r="J23355" i="1" s="1"/>
  <c r="J23356" i="1" a="1"/>
  <c r="J23356" i="1" s="1"/>
  <c r="J23357" i="1" a="1"/>
  <c r="J23357" i="1" s="1"/>
  <c r="J23358" i="1" a="1"/>
  <c r="J23358" i="1" s="1"/>
  <c r="J23359" i="1" a="1"/>
  <c r="J23359" i="1" s="1"/>
  <c r="J23360" i="1" a="1"/>
  <c r="J23360" i="1" s="1"/>
  <c r="J23361" i="1" a="1"/>
  <c r="J23361" i="1" s="1"/>
  <c r="J23362" i="1" a="1"/>
  <c r="J23362" i="1" s="1"/>
  <c r="J23363" i="1" a="1"/>
  <c r="J23363" i="1" s="1"/>
  <c r="J23364" i="1" a="1"/>
  <c r="J23364" i="1" s="1"/>
  <c r="J23365" i="1" a="1"/>
  <c r="J23365" i="1" s="1"/>
  <c r="J23366" i="1" a="1"/>
  <c r="J23366" i="1" s="1"/>
  <c r="J23367" i="1" a="1"/>
  <c r="J23367" i="1" s="1"/>
  <c r="J23368" i="1" a="1"/>
  <c r="J23368" i="1" s="1"/>
  <c r="J23369" i="1" a="1"/>
  <c r="J23369" i="1" s="1"/>
  <c r="J23370" i="1" a="1"/>
  <c r="J23370" i="1" s="1"/>
  <c r="J23371" i="1" a="1"/>
  <c r="J23371" i="1" s="1"/>
  <c r="J23372" i="1" a="1"/>
  <c r="J23372" i="1" s="1"/>
  <c r="J23373" i="1" a="1"/>
  <c r="J23373" i="1" s="1"/>
  <c r="J23374" i="1" a="1"/>
  <c r="J23374" i="1" s="1"/>
  <c r="J23375" i="1" a="1"/>
  <c r="J23375" i="1" s="1"/>
  <c r="J23376" i="1" a="1"/>
  <c r="J23376" i="1" s="1"/>
  <c r="J23377" i="1" a="1"/>
  <c r="J23377" i="1" s="1"/>
  <c r="J23378" i="1" a="1"/>
  <c r="J23378" i="1" s="1"/>
  <c r="J23379" i="1" a="1"/>
  <c r="J23379" i="1" s="1"/>
  <c r="J23380" i="1" a="1"/>
  <c r="J23380" i="1" s="1"/>
  <c r="J23381" i="1" a="1"/>
  <c r="J23381" i="1" s="1"/>
  <c r="J23382" i="1" a="1"/>
  <c r="J23382" i="1" s="1"/>
  <c r="J23383" i="1" a="1"/>
  <c r="J23383" i="1" s="1"/>
  <c r="J23384" i="1" a="1"/>
  <c r="J23384" i="1" s="1"/>
  <c r="J23385" i="1" a="1"/>
  <c r="J23385" i="1" s="1"/>
  <c r="J23386" i="1" a="1"/>
  <c r="J23386" i="1" s="1"/>
  <c r="J23387" i="1" a="1"/>
  <c r="J23387" i="1" s="1"/>
  <c r="J23388" i="1" a="1"/>
  <c r="J23388" i="1" s="1"/>
  <c r="J23389" i="1" a="1"/>
  <c r="J23389" i="1" s="1"/>
  <c r="J23390" i="1" a="1"/>
  <c r="J23390" i="1" s="1"/>
  <c r="J23391" i="1" a="1"/>
  <c r="J23391" i="1" s="1"/>
  <c r="J23392" i="1" a="1"/>
  <c r="J23392" i="1" s="1"/>
  <c r="J23393" i="1" a="1"/>
  <c r="J23393" i="1" s="1"/>
  <c r="J23394" i="1" a="1"/>
  <c r="J23394" i="1" s="1"/>
  <c r="J23395" i="1" a="1"/>
  <c r="J23395" i="1" s="1"/>
  <c r="J23396" i="1" a="1"/>
  <c r="J23396" i="1" s="1"/>
  <c r="J23397" i="1" a="1"/>
  <c r="J23397" i="1" s="1"/>
  <c r="J23398" i="1" a="1"/>
  <c r="J23398" i="1" s="1"/>
  <c r="J23399" i="1" a="1"/>
  <c r="J23399" i="1" s="1"/>
  <c r="J23400" i="1" a="1"/>
  <c r="J23400" i="1" s="1"/>
  <c r="J23401" i="1" a="1"/>
  <c r="J23401" i="1" s="1"/>
  <c r="J23402" i="1" a="1"/>
  <c r="J23402" i="1" s="1"/>
  <c r="J23403" i="1" a="1"/>
  <c r="J23403" i="1" s="1"/>
  <c r="J23404" i="1" a="1"/>
  <c r="J23404" i="1" s="1"/>
  <c r="J23405" i="1" a="1"/>
  <c r="J23405" i="1" s="1"/>
  <c r="J23406" i="1" a="1"/>
  <c r="J23406" i="1" s="1"/>
  <c r="J23407" i="1" a="1"/>
  <c r="J23407" i="1" s="1"/>
  <c r="J23408" i="1" a="1"/>
  <c r="J23408" i="1" s="1"/>
  <c r="J23409" i="1" a="1"/>
  <c r="J23409" i="1" s="1"/>
  <c r="J23410" i="1" a="1"/>
  <c r="J23410" i="1" s="1"/>
  <c r="J23411" i="1" a="1"/>
  <c r="J23411" i="1" s="1"/>
  <c r="J23412" i="1" a="1"/>
  <c r="J23412" i="1" s="1"/>
  <c r="J23413" i="1" a="1"/>
  <c r="J23413" i="1" s="1"/>
  <c r="J23414" i="1" a="1"/>
  <c r="J23414" i="1" s="1"/>
  <c r="J23415" i="1" a="1"/>
  <c r="J23415" i="1" s="1"/>
  <c r="J23416" i="1" a="1"/>
  <c r="J23416" i="1" s="1"/>
  <c r="J23417" i="1" a="1"/>
  <c r="J23417" i="1" s="1"/>
  <c r="J23418" i="1" a="1"/>
  <c r="J23418" i="1" s="1"/>
  <c r="J23419" i="1" a="1"/>
  <c r="J23419" i="1" s="1"/>
  <c r="J23420" i="1" a="1"/>
  <c r="J23420" i="1" s="1"/>
  <c r="J23421" i="1" a="1"/>
  <c r="J23421" i="1" s="1"/>
  <c r="J23422" i="1" a="1"/>
  <c r="J23422" i="1" s="1"/>
  <c r="J23423" i="1" a="1"/>
  <c r="J23423" i="1" s="1"/>
  <c r="J23424" i="1" a="1"/>
  <c r="J23424" i="1" s="1"/>
  <c r="J23425" i="1" a="1"/>
  <c r="J23425" i="1" s="1"/>
  <c r="J23426" i="1" a="1"/>
  <c r="J23426" i="1" s="1"/>
  <c r="J23427" i="1" a="1"/>
  <c r="J23427" i="1" s="1"/>
  <c r="J23428" i="1" a="1"/>
  <c r="J23428" i="1" s="1"/>
  <c r="J23429" i="1" a="1"/>
  <c r="J23429" i="1" s="1"/>
  <c r="J23430" i="1" a="1"/>
  <c r="J23430" i="1" s="1"/>
  <c r="J23431" i="1" a="1"/>
  <c r="J23431" i="1" s="1"/>
  <c r="J23432" i="1" a="1"/>
  <c r="J23432" i="1" s="1"/>
  <c r="J23433" i="1" a="1"/>
  <c r="J23433" i="1" s="1"/>
  <c r="J23434" i="1" a="1"/>
  <c r="J23434" i="1" s="1"/>
  <c r="J23435" i="1" a="1"/>
  <c r="J23435" i="1" s="1"/>
  <c r="J23436" i="1" a="1"/>
  <c r="J23436" i="1" s="1"/>
  <c r="J23437" i="1" a="1"/>
  <c r="J23437" i="1" s="1"/>
  <c r="J23438" i="1" a="1"/>
  <c r="J23438" i="1" s="1"/>
  <c r="J23439" i="1" a="1"/>
  <c r="J23439" i="1" s="1"/>
  <c r="J23440" i="1" a="1"/>
  <c r="J23440" i="1" s="1"/>
  <c r="J23441" i="1" a="1"/>
  <c r="J23441" i="1" s="1"/>
  <c r="J23442" i="1" a="1"/>
  <c r="J23442" i="1" s="1"/>
  <c r="J23443" i="1" a="1"/>
  <c r="J23443" i="1" s="1"/>
  <c r="J23444" i="1" a="1"/>
  <c r="J23444" i="1" s="1"/>
  <c r="J23445" i="1" a="1"/>
  <c r="J23445" i="1" s="1"/>
  <c r="J23446" i="1" a="1"/>
  <c r="J23446" i="1" s="1"/>
  <c r="J23447" i="1" a="1"/>
  <c r="J23447" i="1" s="1"/>
  <c r="J23448" i="1" a="1"/>
  <c r="J23448" i="1" s="1"/>
  <c r="J23449" i="1" a="1"/>
  <c r="J23449" i="1" s="1"/>
  <c r="J23450" i="1" a="1"/>
  <c r="J23450" i="1" s="1"/>
  <c r="J23451" i="1" a="1"/>
  <c r="J23451" i="1" s="1"/>
  <c r="J23452" i="1" a="1"/>
  <c r="J23452" i="1" s="1"/>
  <c r="J23453" i="1" a="1"/>
  <c r="J23453" i="1" s="1"/>
  <c r="J23454" i="1" a="1"/>
  <c r="J23454" i="1" s="1"/>
  <c r="J23455" i="1" a="1"/>
  <c r="J23455" i="1" s="1"/>
  <c r="J23456" i="1" a="1"/>
  <c r="J23456" i="1" s="1"/>
  <c r="J23457" i="1" a="1"/>
  <c r="J23457" i="1" s="1"/>
  <c r="J23458" i="1" a="1"/>
  <c r="J23458" i="1" s="1"/>
  <c r="J23459" i="1" a="1"/>
  <c r="J23459" i="1" s="1"/>
  <c r="J23460" i="1" a="1"/>
  <c r="J23460" i="1" s="1"/>
  <c r="J23461" i="1" a="1"/>
  <c r="J23461" i="1" s="1"/>
  <c r="J23462" i="1" a="1"/>
  <c r="J23462" i="1" s="1"/>
  <c r="J23463" i="1" a="1"/>
  <c r="J23463" i="1" s="1"/>
  <c r="J23464" i="1" a="1"/>
  <c r="J23464" i="1" s="1"/>
  <c r="J23465" i="1" a="1"/>
  <c r="J23465" i="1" s="1"/>
  <c r="J23466" i="1" a="1"/>
  <c r="J23466" i="1" s="1"/>
  <c r="J23467" i="1" a="1"/>
  <c r="J23467" i="1" s="1"/>
  <c r="J23468" i="1" a="1"/>
  <c r="J23468" i="1" s="1"/>
  <c r="J23469" i="1" a="1"/>
  <c r="J23469" i="1" s="1"/>
  <c r="J23470" i="1" a="1"/>
  <c r="J23470" i="1" s="1"/>
  <c r="J23471" i="1" a="1"/>
  <c r="J23471" i="1" s="1"/>
  <c r="J23472" i="1" a="1"/>
  <c r="J23472" i="1" s="1"/>
  <c r="J23473" i="1" a="1"/>
  <c r="J23473" i="1" s="1"/>
  <c r="J23474" i="1" a="1"/>
  <c r="J23474" i="1" s="1"/>
  <c r="J23475" i="1" a="1"/>
  <c r="J23475" i="1" s="1"/>
  <c r="J23476" i="1" a="1"/>
  <c r="J23476" i="1" s="1"/>
  <c r="J23477" i="1" a="1"/>
  <c r="J23477" i="1" s="1"/>
  <c r="J23478" i="1" a="1"/>
  <c r="J23478" i="1" s="1"/>
  <c r="J23479" i="1" a="1"/>
  <c r="J23479" i="1" s="1"/>
  <c r="J23480" i="1" a="1"/>
  <c r="J23480" i="1" s="1"/>
  <c r="J23481" i="1" a="1"/>
  <c r="J23481" i="1" s="1"/>
  <c r="J23482" i="1" a="1"/>
  <c r="J23482" i="1" s="1"/>
  <c r="J23483" i="1" a="1"/>
  <c r="J23483" i="1" s="1"/>
  <c r="J23484" i="1" a="1"/>
  <c r="J23484" i="1" s="1"/>
  <c r="J23485" i="1" a="1"/>
  <c r="J23485" i="1" s="1"/>
  <c r="J23486" i="1" a="1"/>
  <c r="J23486" i="1" s="1"/>
  <c r="J23487" i="1" a="1"/>
  <c r="J23487" i="1" s="1"/>
  <c r="J23488" i="1" a="1"/>
  <c r="J23488" i="1" s="1"/>
  <c r="J23489" i="1" a="1"/>
  <c r="J23489" i="1" s="1"/>
  <c r="J23490" i="1" a="1"/>
  <c r="J23490" i="1" s="1"/>
  <c r="J23491" i="1" a="1"/>
  <c r="J23491" i="1" s="1"/>
  <c r="J23492" i="1" a="1"/>
  <c r="J23492" i="1" s="1"/>
  <c r="J23493" i="1" a="1"/>
  <c r="J23493" i="1" s="1"/>
  <c r="J23494" i="1" a="1"/>
  <c r="J23494" i="1" s="1"/>
  <c r="J23495" i="1" a="1"/>
  <c r="J23495" i="1" s="1"/>
  <c r="J23496" i="1" a="1"/>
  <c r="J23496" i="1" s="1"/>
  <c r="J23497" i="1" a="1"/>
  <c r="J23497" i="1" s="1"/>
  <c r="J23498" i="1" a="1"/>
  <c r="J23498" i="1" s="1"/>
  <c r="J23499" i="1" a="1"/>
  <c r="J23499" i="1" s="1"/>
  <c r="J23500" i="1" a="1"/>
  <c r="J23500" i="1" s="1"/>
  <c r="J23501" i="1" a="1"/>
  <c r="J23501" i="1" s="1"/>
  <c r="J23502" i="1" a="1"/>
  <c r="J23502" i="1" s="1"/>
  <c r="J23503" i="1" a="1"/>
  <c r="J23503" i="1" s="1"/>
  <c r="J23504" i="1" a="1"/>
  <c r="J23504" i="1" s="1"/>
  <c r="J23505" i="1" a="1"/>
  <c r="J23505" i="1" s="1"/>
  <c r="J23506" i="1" a="1"/>
  <c r="J23506" i="1" s="1"/>
  <c r="J23507" i="1" a="1"/>
  <c r="J23507" i="1" s="1"/>
  <c r="J23508" i="1" a="1"/>
  <c r="J23508" i="1" s="1"/>
  <c r="J23509" i="1" a="1"/>
  <c r="J23509" i="1" s="1"/>
  <c r="J23510" i="1" a="1"/>
  <c r="J23510" i="1" s="1"/>
  <c r="J23511" i="1" a="1"/>
  <c r="J23511" i="1" s="1"/>
  <c r="J23512" i="1" a="1"/>
  <c r="J23512" i="1" s="1"/>
  <c r="J23513" i="1" a="1"/>
  <c r="J23513" i="1" s="1"/>
  <c r="J23514" i="1" a="1"/>
  <c r="J23514" i="1" s="1"/>
  <c r="J23515" i="1" a="1"/>
  <c r="J23515" i="1" s="1"/>
  <c r="J23516" i="1" a="1"/>
  <c r="J23516" i="1" s="1"/>
  <c r="J23517" i="1" a="1"/>
  <c r="J23517" i="1" s="1"/>
  <c r="J23518" i="1" a="1"/>
  <c r="J23518" i="1" s="1"/>
  <c r="J23519" i="1" a="1"/>
  <c r="J23519" i="1" s="1"/>
  <c r="J23520" i="1" a="1"/>
  <c r="J23520" i="1" s="1"/>
  <c r="J23521" i="1" a="1"/>
  <c r="J23521" i="1" s="1"/>
  <c r="J23522" i="1" a="1"/>
  <c r="J23522" i="1" s="1"/>
  <c r="J23523" i="1" a="1"/>
  <c r="J23523" i="1" s="1"/>
  <c r="J23524" i="1" a="1"/>
  <c r="J23524" i="1" s="1"/>
  <c r="J23525" i="1" a="1"/>
  <c r="J23525" i="1" s="1"/>
  <c r="J23526" i="1" a="1"/>
  <c r="J23526" i="1" s="1"/>
  <c r="J23527" i="1" a="1"/>
  <c r="J23527" i="1" s="1"/>
  <c r="J23528" i="1" a="1"/>
  <c r="J23528" i="1" s="1"/>
  <c r="J23529" i="1" a="1"/>
  <c r="J23529" i="1" s="1"/>
  <c r="J23530" i="1" a="1"/>
  <c r="J23530" i="1" s="1"/>
  <c r="J23531" i="1" a="1"/>
  <c r="J23531" i="1" s="1"/>
  <c r="J23532" i="1" a="1"/>
  <c r="J23532" i="1" s="1"/>
  <c r="J23533" i="1" a="1"/>
  <c r="J23533" i="1" s="1"/>
  <c r="J23534" i="1" a="1"/>
  <c r="J23534" i="1" s="1"/>
  <c r="J23535" i="1" a="1"/>
  <c r="J23535" i="1" s="1"/>
  <c r="J23536" i="1" a="1"/>
  <c r="J23536" i="1" s="1"/>
  <c r="J23537" i="1" a="1"/>
  <c r="J23537" i="1" s="1"/>
  <c r="J23538" i="1" a="1"/>
  <c r="J23538" i="1" s="1"/>
  <c r="J23539" i="1" a="1"/>
  <c r="J23539" i="1" s="1"/>
  <c r="J23540" i="1" a="1"/>
  <c r="J23540" i="1" s="1"/>
  <c r="J23541" i="1" a="1"/>
  <c r="J23541" i="1" s="1"/>
  <c r="J23542" i="1" a="1"/>
  <c r="J23542" i="1" s="1"/>
  <c r="J23543" i="1" a="1"/>
  <c r="J23543" i="1" s="1"/>
  <c r="J23544" i="1" a="1"/>
  <c r="J23544" i="1" s="1"/>
  <c r="J23545" i="1" a="1"/>
  <c r="J23545" i="1" s="1"/>
  <c r="J23546" i="1" a="1"/>
  <c r="J23546" i="1" s="1"/>
  <c r="J23547" i="1" a="1"/>
  <c r="J23547" i="1" s="1"/>
  <c r="J23548" i="1" a="1"/>
  <c r="J23548" i="1" s="1"/>
  <c r="J23549" i="1" a="1"/>
  <c r="J23549" i="1" s="1"/>
  <c r="J23550" i="1" a="1"/>
  <c r="J23550" i="1" s="1"/>
  <c r="J23551" i="1" a="1"/>
  <c r="J23551" i="1" s="1"/>
  <c r="J23552" i="1" a="1"/>
  <c r="J23552" i="1" s="1"/>
  <c r="J23553" i="1" a="1"/>
  <c r="J23553" i="1" s="1"/>
  <c r="J23554" i="1" a="1"/>
  <c r="J23554" i="1" s="1"/>
  <c r="J23555" i="1" a="1"/>
  <c r="J23555" i="1" s="1"/>
  <c r="J23556" i="1" a="1"/>
  <c r="J23556" i="1" s="1"/>
  <c r="J23557" i="1" a="1"/>
  <c r="J23557" i="1" s="1"/>
  <c r="J23558" i="1" a="1"/>
  <c r="J23558" i="1" s="1"/>
  <c r="J23559" i="1" a="1"/>
  <c r="J23559" i="1" s="1"/>
  <c r="J23560" i="1" a="1"/>
  <c r="J23560" i="1" s="1"/>
  <c r="J23561" i="1" a="1"/>
  <c r="J23561" i="1" s="1"/>
  <c r="J23562" i="1" a="1"/>
  <c r="J23562" i="1" s="1"/>
  <c r="J23563" i="1" a="1"/>
  <c r="J23563" i="1" s="1"/>
  <c r="J23564" i="1" a="1"/>
  <c r="J23564" i="1" s="1"/>
  <c r="J23565" i="1" a="1"/>
  <c r="J23565" i="1" s="1"/>
  <c r="J23566" i="1" a="1"/>
  <c r="J23566" i="1" s="1"/>
  <c r="J23567" i="1" a="1"/>
  <c r="J23567" i="1" s="1"/>
  <c r="J23568" i="1" a="1"/>
  <c r="J23568" i="1" s="1"/>
  <c r="J23569" i="1" a="1"/>
  <c r="J23569" i="1" s="1"/>
  <c r="J23570" i="1" a="1"/>
  <c r="J23570" i="1" s="1"/>
  <c r="J23571" i="1" a="1"/>
  <c r="J23571" i="1" s="1"/>
  <c r="J23572" i="1" a="1"/>
  <c r="J23572" i="1" s="1"/>
  <c r="J23573" i="1" a="1"/>
  <c r="J23573" i="1" s="1"/>
  <c r="J23574" i="1" a="1"/>
  <c r="J23574" i="1" s="1"/>
  <c r="J23575" i="1" a="1"/>
  <c r="J23575" i="1" s="1"/>
  <c r="J23576" i="1" a="1"/>
  <c r="J23576" i="1" s="1"/>
  <c r="J23577" i="1" a="1"/>
  <c r="J23577" i="1" s="1"/>
  <c r="J23578" i="1" a="1"/>
  <c r="J23578" i="1" s="1"/>
  <c r="J23579" i="1" a="1"/>
  <c r="J23579" i="1" s="1"/>
  <c r="J23580" i="1" a="1"/>
  <c r="J23580" i="1" s="1"/>
  <c r="J23581" i="1" a="1"/>
  <c r="J23581" i="1" s="1"/>
  <c r="J23582" i="1" a="1"/>
  <c r="J23582" i="1" s="1"/>
  <c r="J23583" i="1" a="1"/>
  <c r="J23583" i="1" s="1"/>
  <c r="J23584" i="1" a="1"/>
  <c r="J23584" i="1" s="1"/>
  <c r="J23585" i="1" a="1"/>
  <c r="J23585" i="1" s="1"/>
  <c r="J23586" i="1" a="1"/>
  <c r="J23586" i="1" s="1"/>
  <c r="J23587" i="1" a="1"/>
  <c r="J23587" i="1" s="1"/>
  <c r="J23588" i="1" a="1"/>
  <c r="J23588" i="1" s="1"/>
  <c r="J23589" i="1" a="1"/>
  <c r="J23589" i="1" s="1"/>
  <c r="J23590" i="1" a="1"/>
  <c r="J23590" i="1" s="1"/>
  <c r="J23591" i="1" a="1"/>
  <c r="J23591" i="1" s="1"/>
  <c r="J23592" i="1" a="1"/>
  <c r="J23592" i="1" s="1"/>
  <c r="J23593" i="1" a="1"/>
  <c r="J23593" i="1" s="1"/>
  <c r="J23594" i="1" a="1"/>
  <c r="J23594" i="1" s="1"/>
  <c r="J23595" i="1" a="1"/>
  <c r="J23595" i="1" s="1"/>
  <c r="J23596" i="1" a="1"/>
  <c r="J23596" i="1" s="1"/>
  <c r="J23597" i="1" a="1"/>
  <c r="J23597" i="1" s="1"/>
  <c r="J23598" i="1" a="1"/>
  <c r="J23598" i="1" s="1"/>
  <c r="J23599" i="1" a="1"/>
  <c r="J23599" i="1" s="1"/>
  <c r="J23600" i="1" a="1"/>
  <c r="J23600" i="1" s="1"/>
  <c r="J23601" i="1" a="1"/>
  <c r="J23601" i="1" s="1"/>
  <c r="J23602" i="1" a="1"/>
  <c r="J23602" i="1" s="1"/>
  <c r="J23603" i="1" a="1"/>
  <c r="J23603" i="1" s="1"/>
  <c r="J23604" i="1" a="1"/>
  <c r="J23604" i="1" s="1"/>
  <c r="J23605" i="1" a="1"/>
  <c r="J23605" i="1" s="1"/>
  <c r="J23606" i="1" a="1"/>
  <c r="J23606" i="1" s="1"/>
  <c r="J23607" i="1" a="1"/>
  <c r="J23607" i="1" s="1"/>
  <c r="J23608" i="1" a="1"/>
  <c r="J23608" i="1" s="1"/>
  <c r="J23609" i="1" a="1"/>
  <c r="J23609" i="1" s="1"/>
  <c r="J23610" i="1" a="1"/>
  <c r="J23610" i="1" s="1"/>
  <c r="J23611" i="1" a="1"/>
  <c r="J23611" i="1" s="1"/>
  <c r="J23612" i="1" a="1"/>
  <c r="J23612" i="1" s="1"/>
  <c r="J23613" i="1" a="1"/>
  <c r="J23613" i="1" s="1"/>
  <c r="J23614" i="1" a="1"/>
  <c r="J23614" i="1" s="1"/>
  <c r="J23615" i="1" a="1"/>
  <c r="J23615" i="1" s="1"/>
  <c r="J23616" i="1" a="1"/>
  <c r="J23616" i="1" s="1"/>
  <c r="J23617" i="1" a="1"/>
  <c r="J23617" i="1" s="1"/>
  <c r="J23618" i="1" a="1"/>
  <c r="J23618" i="1" s="1"/>
  <c r="J23619" i="1" a="1"/>
  <c r="J23619" i="1" s="1"/>
  <c r="J23620" i="1" a="1"/>
  <c r="J23620" i="1" s="1"/>
  <c r="J23621" i="1" a="1"/>
  <c r="J23621" i="1" s="1"/>
  <c r="J23622" i="1" a="1"/>
  <c r="J23622" i="1" s="1"/>
  <c r="J23623" i="1" a="1"/>
  <c r="J23623" i="1" s="1"/>
  <c r="J23624" i="1" a="1"/>
  <c r="J23624" i="1" s="1"/>
  <c r="J23625" i="1" a="1"/>
  <c r="J23625" i="1" s="1"/>
  <c r="J23626" i="1" a="1"/>
  <c r="J23626" i="1" s="1"/>
  <c r="J23627" i="1" a="1"/>
  <c r="J23627" i="1" s="1"/>
  <c r="J23628" i="1" a="1"/>
  <c r="J23628" i="1" s="1"/>
  <c r="J23629" i="1" a="1"/>
  <c r="J23629" i="1" s="1"/>
  <c r="J23630" i="1" a="1"/>
  <c r="J23630" i="1" s="1"/>
  <c r="J23631" i="1" a="1"/>
  <c r="J23631" i="1" s="1"/>
  <c r="J23632" i="1" a="1"/>
  <c r="J23632" i="1" s="1"/>
  <c r="J23633" i="1" a="1"/>
  <c r="J23633" i="1" s="1"/>
  <c r="J23634" i="1" a="1"/>
  <c r="J23634" i="1" s="1"/>
  <c r="J23635" i="1" a="1"/>
  <c r="J23635" i="1" s="1"/>
  <c r="J23636" i="1" a="1"/>
  <c r="J23636" i="1" s="1"/>
  <c r="J23637" i="1" a="1"/>
  <c r="J23637" i="1" s="1"/>
  <c r="J23638" i="1" a="1"/>
  <c r="J23638" i="1" s="1"/>
  <c r="J23639" i="1" a="1"/>
  <c r="J23639" i="1" s="1"/>
  <c r="J23640" i="1" a="1"/>
  <c r="J23640" i="1" s="1"/>
  <c r="J23641" i="1" a="1"/>
  <c r="J23641" i="1" s="1"/>
  <c r="J23642" i="1" a="1"/>
  <c r="J23642" i="1" s="1"/>
  <c r="J23643" i="1" a="1"/>
  <c r="J23643" i="1" s="1"/>
  <c r="J23644" i="1" a="1"/>
  <c r="J23644" i="1" s="1"/>
  <c r="J23645" i="1" a="1"/>
  <c r="J23645" i="1" s="1"/>
  <c r="J23646" i="1" a="1"/>
  <c r="J23646" i="1" s="1"/>
  <c r="J23647" i="1" a="1"/>
  <c r="J23647" i="1" s="1"/>
  <c r="J23648" i="1" a="1"/>
  <c r="J23648" i="1" s="1"/>
  <c r="J23649" i="1" a="1"/>
  <c r="J23649" i="1" s="1"/>
  <c r="J23650" i="1" a="1"/>
  <c r="J23650" i="1" s="1"/>
  <c r="J23651" i="1" a="1"/>
  <c r="J23651" i="1" s="1"/>
  <c r="J23652" i="1" a="1"/>
  <c r="J23652" i="1" s="1"/>
  <c r="J23653" i="1" a="1"/>
  <c r="J23653" i="1" s="1"/>
  <c r="J23654" i="1" a="1"/>
  <c r="J23654" i="1" s="1"/>
  <c r="J23655" i="1" a="1"/>
  <c r="J23655" i="1" s="1"/>
  <c r="J23656" i="1" a="1"/>
  <c r="J23656" i="1" s="1"/>
  <c r="J23657" i="1" a="1"/>
  <c r="J23657" i="1" s="1"/>
  <c r="J23658" i="1" a="1"/>
  <c r="J23658" i="1" s="1"/>
  <c r="J23659" i="1" a="1"/>
  <c r="J23659" i="1" s="1"/>
  <c r="J23660" i="1" a="1"/>
  <c r="J23660" i="1" s="1"/>
  <c r="J23661" i="1" a="1"/>
  <c r="J23661" i="1" s="1"/>
  <c r="J23662" i="1" a="1"/>
  <c r="J23662" i="1" s="1"/>
  <c r="J23663" i="1" a="1"/>
  <c r="J23663" i="1" s="1"/>
  <c r="J23664" i="1" a="1"/>
  <c r="J23664" i="1" s="1"/>
  <c r="J23665" i="1" a="1"/>
  <c r="J23665" i="1" s="1"/>
  <c r="J23666" i="1" a="1"/>
  <c r="J23666" i="1" s="1"/>
  <c r="J23667" i="1" a="1"/>
  <c r="J23667" i="1" s="1"/>
  <c r="J23668" i="1" a="1"/>
  <c r="J23668" i="1" s="1"/>
  <c r="J23669" i="1" a="1"/>
  <c r="J23669" i="1" s="1"/>
  <c r="J23670" i="1" a="1"/>
  <c r="J23670" i="1" s="1"/>
  <c r="J23671" i="1" a="1"/>
  <c r="J23671" i="1" s="1"/>
  <c r="J23672" i="1" a="1"/>
  <c r="J23672" i="1" s="1"/>
  <c r="J23673" i="1" a="1"/>
  <c r="J23673" i="1" s="1"/>
  <c r="J23674" i="1" a="1"/>
  <c r="J23674" i="1" s="1"/>
  <c r="J23675" i="1" a="1"/>
  <c r="J23675" i="1" s="1"/>
  <c r="J23676" i="1" a="1"/>
  <c r="J23676" i="1" s="1"/>
  <c r="J23677" i="1" a="1"/>
  <c r="J23677" i="1" s="1"/>
  <c r="J23678" i="1" a="1"/>
  <c r="J23678" i="1" s="1"/>
  <c r="J23679" i="1" a="1"/>
  <c r="J23679" i="1" s="1"/>
  <c r="J23680" i="1" a="1"/>
  <c r="J23680" i="1" s="1"/>
  <c r="J23681" i="1" a="1"/>
  <c r="J23681" i="1" s="1"/>
  <c r="J23682" i="1" a="1"/>
  <c r="J23682" i="1" s="1"/>
  <c r="J23683" i="1" a="1"/>
  <c r="J23683" i="1" s="1"/>
  <c r="J23684" i="1" a="1"/>
  <c r="J23684" i="1" s="1"/>
  <c r="J23685" i="1" a="1"/>
  <c r="J23685" i="1" s="1"/>
  <c r="J23686" i="1" a="1"/>
  <c r="J23686" i="1" s="1"/>
  <c r="J23687" i="1" a="1"/>
  <c r="J23687" i="1" s="1"/>
  <c r="J23688" i="1" a="1"/>
  <c r="J23688" i="1" s="1"/>
  <c r="J23689" i="1" a="1"/>
  <c r="J23689" i="1" s="1"/>
  <c r="J23690" i="1" a="1"/>
  <c r="J23690" i="1" s="1"/>
  <c r="J23691" i="1" a="1"/>
  <c r="J23691" i="1" s="1"/>
  <c r="J23692" i="1" a="1"/>
  <c r="J23692" i="1" s="1"/>
  <c r="J23693" i="1" a="1"/>
  <c r="J23693" i="1" s="1"/>
  <c r="J23694" i="1" a="1"/>
  <c r="J23694" i="1" s="1"/>
  <c r="J23695" i="1" a="1"/>
  <c r="J23695" i="1" s="1"/>
  <c r="J23696" i="1" a="1"/>
  <c r="J23696" i="1" s="1"/>
  <c r="J23697" i="1" a="1"/>
  <c r="J23697" i="1" s="1"/>
  <c r="J23698" i="1" a="1"/>
  <c r="J23698" i="1" s="1"/>
  <c r="J23699" i="1" a="1"/>
  <c r="J23699" i="1" s="1"/>
  <c r="J23700" i="1" a="1"/>
  <c r="J23700" i="1" s="1"/>
  <c r="J23701" i="1" a="1"/>
  <c r="J23701" i="1" s="1"/>
  <c r="J23702" i="1" a="1"/>
  <c r="J23702" i="1" s="1"/>
  <c r="J23703" i="1" a="1"/>
  <c r="J23703" i="1" s="1"/>
  <c r="J23704" i="1" a="1"/>
  <c r="J23704" i="1" s="1"/>
  <c r="J23705" i="1" a="1"/>
  <c r="J23705" i="1" s="1"/>
  <c r="J23706" i="1" a="1"/>
  <c r="J23706" i="1" s="1"/>
  <c r="J23707" i="1" a="1"/>
  <c r="J23707" i="1" s="1"/>
  <c r="J23708" i="1" a="1"/>
  <c r="J23708" i="1" s="1"/>
  <c r="J23709" i="1" a="1"/>
  <c r="J23709" i="1" s="1"/>
  <c r="J23710" i="1" a="1"/>
  <c r="J23710" i="1" s="1"/>
  <c r="J23711" i="1" a="1"/>
  <c r="J23711" i="1" s="1"/>
  <c r="J23712" i="1" a="1"/>
  <c r="J23712" i="1" s="1"/>
  <c r="J23713" i="1" a="1"/>
  <c r="J23713" i="1" s="1"/>
  <c r="J23714" i="1" a="1"/>
  <c r="J23714" i="1" s="1"/>
  <c r="J23715" i="1" a="1"/>
  <c r="J23715" i="1" s="1"/>
  <c r="J23716" i="1" a="1"/>
  <c r="J23716" i="1" s="1"/>
  <c r="J23717" i="1" a="1"/>
  <c r="J23717" i="1" s="1"/>
  <c r="J23718" i="1" a="1"/>
  <c r="J23718" i="1" s="1"/>
  <c r="J23719" i="1" a="1"/>
  <c r="J23719" i="1" s="1"/>
  <c r="J23720" i="1" a="1"/>
  <c r="J23720" i="1" s="1"/>
  <c r="J23721" i="1" a="1"/>
  <c r="J23721" i="1" s="1"/>
  <c r="J23722" i="1" a="1"/>
  <c r="J23722" i="1" s="1"/>
  <c r="J23723" i="1" a="1"/>
  <c r="J23723" i="1" s="1"/>
  <c r="J23724" i="1" a="1"/>
  <c r="J23724" i="1" s="1"/>
  <c r="J23725" i="1" a="1"/>
  <c r="J23725" i="1" s="1"/>
  <c r="J23726" i="1" a="1"/>
  <c r="J23726" i="1" s="1"/>
  <c r="J23727" i="1" a="1"/>
  <c r="J23727" i="1" s="1"/>
  <c r="J23728" i="1" a="1"/>
  <c r="J23728" i="1" s="1"/>
  <c r="J23729" i="1" a="1"/>
  <c r="J23729" i="1" s="1"/>
  <c r="J23730" i="1" a="1"/>
  <c r="J23730" i="1" s="1"/>
  <c r="J23731" i="1" a="1"/>
  <c r="J23731" i="1" s="1"/>
  <c r="J23732" i="1" a="1"/>
  <c r="J23732" i="1" s="1"/>
  <c r="J23733" i="1" a="1"/>
  <c r="J23733" i="1" s="1"/>
  <c r="J23734" i="1" a="1"/>
  <c r="J23734" i="1" s="1"/>
  <c r="J23735" i="1" a="1"/>
  <c r="J23735" i="1" s="1"/>
  <c r="J23736" i="1" a="1"/>
  <c r="J23736" i="1" s="1"/>
  <c r="J23737" i="1" a="1"/>
  <c r="J23737" i="1" s="1"/>
  <c r="J23738" i="1" a="1"/>
  <c r="J23738" i="1" s="1"/>
  <c r="J23739" i="1" a="1"/>
  <c r="J23739" i="1" s="1"/>
  <c r="J23740" i="1" a="1"/>
  <c r="J23740" i="1" s="1"/>
  <c r="J23741" i="1" a="1"/>
  <c r="J23741" i="1" s="1"/>
  <c r="J23742" i="1" a="1"/>
  <c r="J23742" i="1" s="1"/>
  <c r="J23743" i="1" a="1"/>
  <c r="J23743" i="1" s="1"/>
  <c r="J23744" i="1" a="1"/>
  <c r="J23744" i="1" s="1"/>
  <c r="J23745" i="1" a="1"/>
  <c r="J23745" i="1" s="1"/>
  <c r="J23746" i="1" a="1"/>
  <c r="J23746" i="1" s="1"/>
  <c r="J23747" i="1" a="1"/>
  <c r="J23747" i="1" s="1"/>
  <c r="J23748" i="1" a="1"/>
  <c r="J23748" i="1" s="1"/>
  <c r="J23749" i="1" a="1"/>
  <c r="J23749" i="1" s="1"/>
  <c r="J23750" i="1" a="1"/>
  <c r="J23750" i="1" s="1"/>
  <c r="J23751" i="1" a="1"/>
  <c r="J23751" i="1" s="1"/>
  <c r="J23752" i="1" a="1"/>
  <c r="J23752" i="1" s="1"/>
  <c r="J23753" i="1" a="1"/>
  <c r="J23753" i="1" s="1"/>
  <c r="J23754" i="1" a="1"/>
  <c r="J23754" i="1" s="1"/>
  <c r="J23755" i="1" a="1"/>
  <c r="J23755" i="1" s="1"/>
  <c r="J23756" i="1" a="1"/>
  <c r="J23756" i="1" s="1"/>
  <c r="J23757" i="1" a="1"/>
  <c r="J23757" i="1" s="1"/>
  <c r="J23758" i="1" a="1"/>
  <c r="J23758" i="1" s="1"/>
  <c r="J23759" i="1" a="1"/>
  <c r="J23759" i="1" s="1"/>
  <c r="J23760" i="1" a="1"/>
  <c r="J23760" i="1" s="1"/>
  <c r="J23761" i="1" a="1"/>
  <c r="J23761" i="1" s="1"/>
  <c r="J23762" i="1" a="1"/>
  <c r="J23762" i="1" s="1"/>
  <c r="J23763" i="1" a="1"/>
  <c r="J23763" i="1" s="1"/>
  <c r="J23764" i="1" a="1"/>
  <c r="J23764" i="1" s="1"/>
  <c r="J23765" i="1" a="1"/>
  <c r="J23765" i="1" s="1"/>
  <c r="J23766" i="1" a="1"/>
  <c r="J23766" i="1" s="1"/>
  <c r="J23767" i="1" a="1"/>
  <c r="J23767" i="1" s="1"/>
  <c r="J23768" i="1" a="1"/>
  <c r="J23768" i="1" s="1"/>
  <c r="J23769" i="1" a="1"/>
  <c r="J23769" i="1" s="1"/>
  <c r="J23770" i="1" a="1"/>
  <c r="J23770" i="1" s="1"/>
  <c r="J23771" i="1" a="1"/>
  <c r="J23771" i="1" s="1"/>
  <c r="J23772" i="1" a="1"/>
  <c r="J23772" i="1" s="1"/>
  <c r="J23773" i="1" a="1"/>
  <c r="J23773" i="1" s="1"/>
  <c r="J23774" i="1" a="1"/>
  <c r="J23774" i="1" s="1"/>
  <c r="J23775" i="1" a="1"/>
  <c r="J23775" i="1" s="1"/>
  <c r="J23776" i="1" a="1"/>
  <c r="J23776" i="1" s="1"/>
  <c r="J23777" i="1" a="1"/>
  <c r="J23777" i="1" s="1"/>
  <c r="J23778" i="1" a="1"/>
  <c r="J23778" i="1" s="1"/>
  <c r="J23779" i="1" a="1"/>
  <c r="J23779" i="1" s="1"/>
  <c r="J23780" i="1" a="1"/>
  <c r="J23780" i="1" s="1"/>
  <c r="J23781" i="1" a="1"/>
  <c r="J23781" i="1" s="1"/>
  <c r="J23782" i="1" a="1"/>
  <c r="J23782" i="1" s="1"/>
  <c r="J23783" i="1" a="1"/>
  <c r="J23783" i="1" s="1"/>
  <c r="J23784" i="1" a="1"/>
  <c r="J23784" i="1" s="1"/>
  <c r="J23785" i="1" a="1"/>
  <c r="J23785" i="1" s="1"/>
  <c r="J23786" i="1" a="1"/>
  <c r="J23786" i="1" s="1"/>
  <c r="J23787" i="1" a="1"/>
  <c r="J23787" i="1" s="1"/>
  <c r="J23788" i="1" a="1"/>
  <c r="J23788" i="1" s="1"/>
  <c r="J23789" i="1" a="1"/>
  <c r="J23789" i="1" s="1"/>
  <c r="J23790" i="1" a="1"/>
  <c r="J23790" i="1" s="1"/>
  <c r="J23791" i="1" a="1"/>
  <c r="J23791" i="1" s="1"/>
  <c r="J23792" i="1" a="1"/>
  <c r="J23792" i="1" s="1"/>
  <c r="J23793" i="1" a="1"/>
  <c r="J23793" i="1" s="1"/>
  <c r="J23794" i="1" a="1"/>
  <c r="J23794" i="1" s="1"/>
  <c r="J23795" i="1" a="1"/>
  <c r="J23795" i="1" s="1"/>
  <c r="J23796" i="1" a="1"/>
  <c r="J23796" i="1" s="1"/>
  <c r="J23797" i="1" a="1"/>
  <c r="J23797" i="1" s="1"/>
  <c r="J23798" i="1" a="1"/>
  <c r="J23798" i="1" s="1"/>
  <c r="J23799" i="1" a="1"/>
  <c r="J23799" i="1" s="1"/>
  <c r="J23800" i="1" a="1"/>
  <c r="J23800" i="1" s="1"/>
  <c r="J23801" i="1" a="1"/>
  <c r="J23801" i="1" s="1"/>
  <c r="J23802" i="1" a="1"/>
  <c r="J23802" i="1" s="1"/>
  <c r="J23803" i="1" a="1"/>
  <c r="J23803" i="1" s="1"/>
  <c r="J23804" i="1" a="1"/>
  <c r="J23804" i="1" s="1"/>
  <c r="J23805" i="1" a="1"/>
  <c r="J23805" i="1" s="1"/>
  <c r="J23806" i="1" a="1"/>
  <c r="J23806" i="1" s="1"/>
  <c r="J23807" i="1" a="1"/>
  <c r="J23807" i="1" s="1"/>
  <c r="J23808" i="1" a="1"/>
  <c r="J23808" i="1" s="1"/>
  <c r="J23809" i="1" a="1"/>
  <c r="J23809" i="1" s="1"/>
  <c r="J23810" i="1" a="1"/>
  <c r="J23810" i="1" s="1"/>
  <c r="J23811" i="1" a="1"/>
  <c r="J23811" i="1" s="1"/>
  <c r="J23812" i="1" a="1"/>
  <c r="J23812" i="1" s="1"/>
  <c r="J23813" i="1" a="1"/>
  <c r="J23813" i="1" s="1"/>
  <c r="J23814" i="1" a="1"/>
  <c r="J23814" i="1" s="1"/>
  <c r="J23815" i="1" a="1"/>
  <c r="J23815" i="1" s="1"/>
  <c r="J23816" i="1" a="1"/>
  <c r="J23816" i="1" s="1"/>
  <c r="J23817" i="1" a="1"/>
  <c r="J23817" i="1" s="1"/>
  <c r="J23818" i="1" a="1"/>
  <c r="J23818" i="1" s="1"/>
  <c r="J23819" i="1" a="1"/>
  <c r="J23819" i="1" s="1"/>
  <c r="J23820" i="1" a="1"/>
  <c r="J23820" i="1" s="1"/>
  <c r="J23821" i="1" a="1"/>
  <c r="J23821" i="1" s="1"/>
  <c r="J23822" i="1" a="1"/>
  <c r="J23822" i="1" s="1"/>
  <c r="J23823" i="1" a="1"/>
  <c r="J23823" i="1" s="1"/>
  <c r="J23824" i="1" a="1"/>
  <c r="J23824" i="1" s="1"/>
  <c r="J23825" i="1" a="1"/>
  <c r="J23825" i="1" s="1"/>
  <c r="J23826" i="1" a="1"/>
  <c r="J23826" i="1" s="1"/>
  <c r="J23827" i="1" a="1"/>
  <c r="J23827" i="1" s="1"/>
  <c r="J23828" i="1" a="1"/>
  <c r="J23828" i="1" s="1"/>
  <c r="J23829" i="1" a="1"/>
  <c r="J23829" i="1" s="1"/>
  <c r="J23830" i="1" a="1"/>
  <c r="J23830" i="1" s="1"/>
  <c r="J23831" i="1" a="1"/>
  <c r="J23831" i="1" s="1"/>
  <c r="J23832" i="1" a="1"/>
  <c r="J23832" i="1" s="1"/>
  <c r="J23833" i="1" a="1"/>
  <c r="J23833" i="1" s="1"/>
  <c r="J23834" i="1" a="1"/>
  <c r="J23834" i="1" s="1"/>
  <c r="J23835" i="1" a="1"/>
  <c r="J23835" i="1" s="1"/>
  <c r="J23836" i="1" a="1"/>
  <c r="J23836" i="1" s="1"/>
  <c r="J23837" i="1" a="1"/>
  <c r="J23837" i="1" s="1"/>
  <c r="J23838" i="1" a="1"/>
  <c r="J23838" i="1" s="1"/>
  <c r="J23839" i="1" a="1"/>
  <c r="J23839" i="1" s="1"/>
  <c r="J23840" i="1" a="1"/>
  <c r="J23840" i="1" s="1"/>
  <c r="J23841" i="1" a="1"/>
  <c r="J23841" i="1" s="1"/>
  <c r="J23842" i="1" a="1"/>
  <c r="J23842" i="1" s="1"/>
  <c r="J23843" i="1" a="1"/>
  <c r="J23843" i="1" s="1"/>
  <c r="J23844" i="1" a="1"/>
  <c r="J23844" i="1" s="1"/>
  <c r="J23845" i="1" a="1"/>
  <c r="J23845" i="1" s="1"/>
  <c r="J23846" i="1" a="1"/>
  <c r="J23846" i="1" s="1"/>
  <c r="J23847" i="1" a="1"/>
  <c r="J23847" i="1" s="1"/>
  <c r="J23848" i="1" a="1"/>
  <c r="J23848" i="1" s="1"/>
  <c r="J23849" i="1" a="1"/>
  <c r="J23849" i="1" s="1"/>
  <c r="J23850" i="1" a="1"/>
  <c r="J23850" i="1" s="1"/>
  <c r="J23851" i="1" a="1"/>
  <c r="J23851" i="1" s="1"/>
  <c r="J23852" i="1" a="1"/>
  <c r="J23852" i="1" s="1"/>
  <c r="J23853" i="1" a="1"/>
  <c r="J23853" i="1" s="1"/>
  <c r="J23854" i="1" a="1"/>
  <c r="J23854" i="1" s="1"/>
  <c r="J23855" i="1" a="1"/>
  <c r="J23855" i="1" s="1"/>
  <c r="J23856" i="1" a="1"/>
  <c r="J23856" i="1" s="1"/>
  <c r="J23857" i="1" a="1"/>
  <c r="J23857" i="1" s="1"/>
  <c r="J23858" i="1" a="1"/>
  <c r="J23858" i="1" s="1"/>
  <c r="J23859" i="1" a="1"/>
  <c r="J23859" i="1" s="1"/>
  <c r="J23860" i="1" a="1"/>
  <c r="J23860" i="1" s="1"/>
  <c r="J23861" i="1" a="1"/>
  <c r="J23861" i="1" s="1"/>
  <c r="J23862" i="1" a="1"/>
  <c r="J23862" i="1" s="1"/>
  <c r="J23863" i="1" a="1"/>
  <c r="J23863" i="1" s="1"/>
  <c r="J23864" i="1" a="1"/>
  <c r="J23864" i="1" s="1"/>
  <c r="J23865" i="1" a="1"/>
  <c r="J23865" i="1" s="1"/>
  <c r="J23866" i="1" a="1"/>
  <c r="J23866" i="1" s="1"/>
  <c r="J23867" i="1" a="1"/>
  <c r="J23867" i="1" s="1"/>
  <c r="J23868" i="1" a="1"/>
  <c r="J23868" i="1" s="1"/>
  <c r="J23869" i="1" a="1"/>
  <c r="J23869" i="1" s="1"/>
  <c r="J23870" i="1" a="1"/>
  <c r="J23870" i="1" s="1"/>
  <c r="J23871" i="1" a="1"/>
  <c r="J23871" i="1" s="1"/>
  <c r="J23872" i="1" a="1"/>
  <c r="J23872" i="1" s="1"/>
  <c r="J23873" i="1" a="1"/>
  <c r="J23873" i="1" s="1"/>
  <c r="J23874" i="1" a="1"/>
  <c r="J23874" i="1" s="1"/>
  <c r="J23875" i="1" a="1"/>
  <c r="J23875" i="1" s="1"/>
  <c r="J23876" i="1" a="1"/>
  <c r="J23876" i="1" s="1"/>
  <c r="J23877" i="1" a="1"/>
  <c r="J23877" i="1" s="1"/>
  <c r="J23878" i="1" a="1"/>
  <c r="J23878" i="1" s="1"/>
  <c r="J23879" i="1" a="1"/>
  <c r="J23879" i="1" s="1"/>
  <c r="J23880" i="1" a="1"/>
  <c r="J23880" i="1" s="1"/>
  <c r="J23881" i="1" a="1"/>
  <c r="J23881" i="1" s="1"/>
  <c r="J23882" i="1" a="1"/>
  <c r="J23882" i="1" s="1"/>
  <c r="J23883" i="1" a="1"/>
  <c r="J23883" i="1" s="1"/>
  <c r="J23884" i="1" a="1"/>
  <c r="J23884" i="1" s="1"/>
  <c r="J23885" i="1" a="1"/>
  <c r="J23885" i="1" s="1"/>
  <c r="J23886" i="1" a="1"/>
  <c r="J23886" i="1" s="1"/>
  <c r="J23887" i="1" a="1"/>
  <c r="J23887" i="1" s="1"/>
  <c r="J23888" i="1" a="1"/>
  <c r="J23888" i="1" s="1"/>
  <c r="J23889" i="1" a="1"/>
  <c r="J23889" i="1" s="1"/>
  <c r="J23890" i="1" a="1"/>
  <c r="J23890" i="1" s="1"/>
  <c r="J23891" i="1" a="1"/>
  <c r="J23891" i="1" s="1"/>
  <c r="J23892" i="1" a="1"/>
  <c r="J23892" i="1" s="1"/>
  <c r="J23893" i="1" a="1"/>
  <c r="J23893" i="1" s="1"/>
  <c r="J23894" i="1" a="1"/>
  <c r="J23894" i="1" s="1"/>
  <c r="J23895" i="1" a="1"/>
  <c r="J23895" i="1" s="1"/>
  <c r="J23896" i="1" a="1"/>
  <c r="J23896" i="1" s="1"/>
  <c r="J23897" i="1" a="1"/>
  <c r="J23897" i="1" s="1"/>
  <c r="J23898" i="1" a="1"/>
  <c r="J23898" i="1" s="1"/>
  <c r="J23899" i="1" a="1"/>
  <c r="J23899" i="1" s="1"/>
  <c r="J23900" i="1" a="1"/>
  <c r="J23900" i="1" s="1"/>
  <c r="J23901" i="1" a="1"/>
  <c r="J23901" i="1" s="1"/>
  <c r="J23902" i="1" a="1"/>
  <c r="J23902" i="1" s="1"/>
  <c r="J23903" i="1" a="1"/>
  <c r="J23903" i="1" s="1"/>
  <c r="J23904" i="1" a="1"/>
  <c r="J23904" i="1" s="1"/>
  <c r="J23905" i="1" a="1"/>
  <c r="J23905" i="1" s="1"/>
  <c r="J23906" i="1" a="1"/>
  <c r="J23906" i="1" s="1"/>
  <c r="J23907" i="1" a="1"/>
  <c r="J23907" i="1" s="1"/>
  <c r="J23908" i="1" a="1"/>
  <c r="J23908" i="1" s="1"/>
  <c r="J23909" i="1" a="1"/>
  <c r="J23909" i="1" s="1"/>
  <c r="J23910" i="1" a="1"/>
  <c r="J23910" i="1" s="1"/>
  <c r="J23911" i="1" a="1"/>
  <c r="J23911" i="1" s="1"/>
  <c r="J23912" i="1" a="1"/>
  <c r="J23912" i="1" s="1"/>
  <c r="J23913" i="1" a="1"/>
  <c r="J23913" i="1" s="1"/>
  <c r="J23914" i="1" a="1"/>
  <c r="J23914" i="1" s="1"/>
  <c r="J23915" i="1" a="1"/>
  <c r="J23915" i="1" s="1"/>
  <c r="J23916" i="1" a="1"/>
  <c r="J23916" i="1" s="1"/>
  <c r="J23917" i="1" a="1"/>
  <c r="J23917" i="1" s="1"/>
  <c r="J23918" i="1" a="1"/>
  <c r="J23918" i="1" s="1"/>
  <c r="J23919" i="1" a="1"/>
  <c r="J23919" i="1" s="1"/>
  <c r="J23920" i="1" a="1"/>
  <c r="J23920" i="1" s="1"/>
  <c r="J23921" i="1" a="1"/>
  <c r="J23921" i="1" s="1"/>
  <c r="J23922" i="1" a="1"/>
  <c r="J23922" i="1" s="1"/>
  <c r="J23923" i="1" a="1"/>
  <c r="J23923" i="1" s="1"/>
  <c r="J23924" i="1" a="1"/>
  <c r="J23924" i="1" s="1"/>
  <c r="J23925" i="1" a="1"/>
  <c r="J23925" i="1" s="1"/>
  <c r="J23926" i="1" a="1"/>
  <c r="J23926" i="1" s="1"/>
  <c r="J23927" i="1" a="1"/>
  <c r="J23927" i="1" s="1"/>
  <c r="J23928" i="1" a="1"/>
  <c r="J23928" i="1" s="1"/>
  <c r="J23929" i="1" a="1"/>
  <c r="J23929" i="1" s="1"/>
  <c r="J23930" i="1" a="1"/>
  <c r="J23930" i="1" s="1"/>
  <c r="J23931" i="1" a="1"/>
  <c r="J23931" i="1" s="1"/>
  <c r="J23932" i="1" a="1"/>
  <c r="J23932" i="1" s="1"/>
  <c r="J23933" i="1" a="1"/>
  <c r="J23933" i="1" s="1"/>
  <c r="J23934" i="1" a="1"/>
  <c r="J23934" i="1" s="1"/>
  <c r="J23935" i="1" a="1"/>
  <c r="J23935" i="1" s="1"/>
  <c r="J23936" i="1" a="1"/>
  <c r="J23936" i="1" s="1"/>
  <c r="J23937" i="1" a="1"/>
  <c r="J23937" i="1" s="1"/>
  <c r="J23938" i="1" a="1"/>
  <c r="J23938" i="1" s="1"/>
  <c r="J23939" i="1" a="1"/>
  <c r="J23939" i="1" s="1"/>
  <c r="J23940" i="1" a="1"/>
  <c r="J23940" i="1" s="1"/>
  <c r="J23941" i="1" a="1"/>
  <c r="J23941" i="1" s="1"/>
  <c r="J23942" i="1" a="1"/>
  <c r="J23942" i="1" s="1"/>
  <c r="J23943" i="1" a="1"/>
  <c r="J23943" i="1" s="1"/>
  <c r="J23944" i="1" a="1"/>
  <c r="J23944" i="1" s="1"/>
  <c r="J23945" i="1" a="1"/>
  <c r="J23945" i="1" s="1"/>
  <c r="J23946" i="1" a="1"/>
  <c r="J23946" i="1" s="1"/>
  <c r="J23947" i="1" a="1"/>
  <c r="J23947" i="1" s="1"/>
  <c r="J23948" i="1" a="1"/>
  <c r="J23948" i="1" s="1"/>
  <c r="J23949" i="1" a="1"/>
  <c r="J23949" i="1" s="1"/>
  <c r="J23950" i="1" a="1"/>
  <c r="J23950" i="1" s="1"/>
  <c r="J23951" i="1" a="1"/>
  <c r="J23951" i="1" s="1"/>
  <c r="J23952" i="1" a="1"/>
  <c r="J23952" i="1" s="1"/>
  <c r="J23953" i="1" a="1"/>
  <c r="J23953" i="1" s="1"/>
  <c r="J23954" i="1" a="1"/>
  <c r="J23954" i="1" s="1"/>
  <c r="J23955" i="1" a="1"/>
  <c r="J23955" i="1" s="1"/>
  <c r="J23956" i="1" a="1"/>
  <c r="J23956" i="1" s="1"/>
  <c r="J23957" i="1" a="1"/>
  <c r="J23957" i="1" s="1"/>
  <c r="J23958" i="1" a="1"/>
  <c r="J23958" i="1" s="1"/>
  <c r="J23959" i="1" a="1"/>
  <c r="J23959" i="1" s="1"/>
  <c r="J23960" i="1" a="1"/>
  <c r="J23960" i="1" s="1"/>
  <c r="J23961" i="1" a="1"/>
  <c r="J23961" i="1" s="1"/>
  <c r="J23962" i="1" a="1"/>
  <c r="J23962" i="1" s="1"/>
  <c r="J23963" i="1" a="1"/>
  <c r="J23963" i="1" s="1"/>
  <c r="J23964" i="1" a="1"/>
  <c r="J23964" i="1" s="1"/>
  <c r="J23965" i="1" a="1"/>
  <c r="J23965" i="1" s="1"/>
  <c r="J23966" i="1" a="1"/>
  <c r="J23966" i="1" s="1"/>
  <c r="J23967" i="1" a="1"/>
  <c r="J23967" i="1" s="1"/>
  <c r="J23968" i="1" a="1"/>
  <c r="J23968" i="1" s="1"/>
  <c r="J23969" i="1" a="1"/>
  <c r="J23969" i="1" s="1"/>
  <c r="J23970" i="1" a="1"/>
  <c r="J23970" i="1" s="1"/>
  <c r="J23971" i="1" a="1"/>
  <c r="J23971" i="1" s="1"/>
  <c r="J23972" i="1" a="1"/>
  <c r="J23972" i="1" s="1"/>
  <c r="J23973" i="1" a="1"/>
  <c r="J23973" i="1" s="1"/>
  <c r="J23974" i="1" a="1"/>
  <c r="J23974" i="1" s="1"/>
  <c r="J23975" i="1" a="1"/>
  <c r="J23975" i="1" s="1"/>
  <c r="J23976" i="1" a="1"/>
  <c r="J23976" i="1" s="1"/>
  <c r="J23977" i="1" a="1"/>
  <c r="J23977" i="1" s="1"/>
  <c r="J23978" i="1" a="1"/>
  <c r="J23978" i="1" s="1"/>
  <c r="J23979" i="1" a="1"/>
  <c r="J23979" i="1" s="1"/>
  <c r="J23980" i="1" a="1"/>
  <c r="J23980" i="1" s="1"/>
  <c r="J23981" i="1" a="1"/>
  <c r="J23981" i="1" s="1"/>
  <c r="J23982" i="1" a="1"/>
  <c r="J23982" i="1" s="1"/>
  <c r="J23983" i="1" a="1"/>
  <c r="J23983" i="1" s="1"/>
  <c r="J23984" i="1" a="1"/>
  <c r="J23984" i="1" s="1"/>
  <c r="J23985" i="1" a="1"/>
  <c r="J23985" i="1" s="1"/>
  <c r="J23986" i="1" a="1"/>
  <c r="J23986" i="1" s="1"/>
  <c r="J23987" i="1" a="1"/>
  <c r="J23987" i="1" s="1"/>
  <c r="J23988" i="1" a="1"/>
  <c r="J23988" i="1" s="1"/>
  <c r="J23989" i="1" a="1"/>
  <c r="J23989" i="1" s="1"/>
  <c r="J23990" i="1" a="1"/>
  <c r="J23990" i="1" s="1"/>
  <c r="J23991" i="1" a="1"/>
  <c r="J23991" i="1" s="1"/>
  <c r="J23992" i="1" a="1"/>
  <c r="J23992" i="1" s="1"/>
  <c r="J23993" i="1" a="1"/>
  <c r="J23993" i="1" s="1"/>
  <c r="J23994" i="1" a="1"/>
  <c r="J23994" i="1" s="1"/>
  <c r="J23995" i="1" a="1"/>
  <c r="J23995" i="1" s="1"/>
  <c r="J23996" i="1" a="1"/>
  <c r="J23996" i="1" s="1"/>
  <c r="J23997" i="1" a="1"/>
  <c r="J23997" i="1" s="1"/>
  <c r="J23998" i="1" a="1"/>
  <c r="J23998" i="1" s="1"/>
  <c r="J23999" i="1" a="1"/>
  <c r="J23999" i="1" s="1"/>
  <c r="J24000" i="1" a="1"/>
  <c r="J24000" i="1" s="1"/>
  <c r="J24001" i="1" a="1"/>
  <c r="J24001" i="1" s="1"/>
  <c r="J24002" i="1" a="1"/>
  <c r="J24002" i="1" s="1"/>
  <c r="J24003" i="1" a="1"/>
  <c r="J24003" i="1" s="1"/>
  <c r="J24004" i="1" a="1"/>
  <c r="J24004" i="1" s="1"/>
  <c r="J24005" i="1" a="1"/>
  <c r="J24005" i="1" s="1"/>
  <c r="J24006" i="1" a="1"/>
  <c r="J24006" i="1" s="1"/>
  <c r="J24007" i="1" a="1"/>
  <c r="J24007" i="1" s="1"/>
  <c r="J24008" i="1" a="1"/>
  <c r="J24008" i="1" s="1"/>
  <c r="J24009" i="1" a="1"/>
  <c r="J24009" i="1" s="1"/>
  <c r="J24010" i="1" a="1"/>
  <c r="J24010" i="1" s="1"/>
  <c r="J24011" i="1" a="1"/>
  <c r="J24011" i="1" s="1"/>
  <c r="J24012" i="1" a="1"/>
  <c r="J24012" i="1" s="1"/>
  <c r="J24013" i="1" a="1"/>
  <c r="J24013" i="1" s="1"/>
  <c r="J24014" i="1" a="1"/>
  <c r="J24014" i="1" s="1"/>
  <c r="J24015" i="1" a="1"/>
  <c r="J24015" i="1" s="1"/>
  <c r="J24016" i="1" a="1"/>
  <c r="J24016" i="1" s="1"/>
  <c r="J24017" i="1" a="1"/>
  <c r="J24017" i="1" s="1"/>
  <c r="J24018" i="1" a="1"/>
  <c r="J24018" i="1" s="1"/>
  <c r="J24019" i="1" a="1"/>
  <c r="J24019" i="1" s="1"/>
  <c r="J24020" i="1" a="1"/>
  <c r="J24020" i="1" s="1"/>
  <c r="J24021" i="1" a="1"/>
  <c r="J24021" i="1" s="1"/>
  <c r="J24022" i="1" a="1"/>
  <c r="J24022" i="1" s="1"/>
  <c r="J24023" i="1" a="1"/>
  <c r="J24023" i="1" s="1"/>
  <c r="J24024" i="1" a="1"/>
  <c r="J24024" i="1" s="1"/>
  <c r="J24025" i="1" a="1"/>
  <c r="J24025" i="1" s="1"/>
  <c r="J24026" i="1" a="1"/>
  <c r="J24026" i="1" s="1"/>
  <c r="J24027" i="1" a="1"/>
  <c r="J24027" i="1" s="1"/>
  <c r="J24028" i="1" a="1"/>
  <c r="J24028" i="1" s="1"/>
  <c r="J24029" i="1" a="1"/>
  <c r="J24029" i="1" s="1"/>
  <c r="J24030" i="1" a="1"/>
  <c r="J24030" i="1" s="1"/>
  <c r="J24031" i="1" a="1"/>
  <c r="J24031" i="1" s="1"/>
  <c r="J24032" i="1" a="1"/>
  <c r="J24032" i="1" s="1"/>
  <c r="J24033" i="1" a="1"/>
  <c r="J24033" i="1" s="1"/>
  <c r="J24034" i="1" a="1"/>
  <c r="J24034" i="1" s="1"/>
  <c r="J24035" i="1" a="1"/>
  <c r="J24035" i="1" s="1"/>
  <c r="J24036" i="1" a="1"/>
  <c r="J24036" i="1" s="1"/>
  <c r="J24037" i="1" a="1"/>
  <c r="J24037" i="1" s="1"/>
  <c r="J24038" i="1" a="1"/>
  <c r="J24038" i="1" s="1"/>
  <c r="J24039" i="1" a="1"/>
  <c r="J24039" i="1" s="1"/>
  <c r="J24040" i="1" a="1"/>
  <c r="J24040" i="1" s="1"/>
  <c r="J24041" i="1" a="1"/>
  <c r="J24041" i="1" s="1"/>
  <c r="J24042" i="1" a="1"/>
  <c r="J24042" i="1" s="1"/>
  <c r="J24043" i="1" a="1"/>
  <c r="J24043" i="1" s="1"/>
  <c r="J24044" i="1" a="1"/>
  <c r="J24044" i="1" s="1"/>
  <c r="J24045" i="1" a="1"/>
  <c r="J24045" i="1" s="1"/>
  <c r="J24046" i="1" a="1"/>
  <c r="J24046" i="1" s="1"/>
  <c r="J24047" i="1" a="1"/>
  <c r="J24047" i="1" s="1"/>
  <c r="J24048" i="1" a="1"/>
  <c r="J24048" i="1" s="1"/>
  <c r="J24049" i="1" a="1"/>
  <c r="J24049" i="1" s="1"/>
  <c r="J24050" i="1" a="1"/>
  <c r="J24050" i="1" s="1"/>
  <c r="J24051" i="1" a="1"/>
  <c r="J24051" i="1" s="1"/>
  <c r="J24052" i="1" a="1"/>
  <c r="J24052" i="1" s="1"/>
  <c r="J24053" i="1" a="1"/>
  <c r="J24053" i="1" s="1"/>
  <c r="J24054" i="1" a="1"/>
  <c r="J24054" i="1" s="1"/>
  <c r="J24055" i="1" a="1"/>
  <c r="J24055" i="1" s="1"/>
  <c r="J24056" i="1" a="1"/>
  <c r="J24056" i="1" s="1"/>
  <c r="J24057" i="1" a="1"/>
  <c r="J24057" i="1" s="1"/>
  <c r="J24058" i="1" a="1"/>
  <c r="J24058" i="1" s="1"/>
  <c r="J24059" i="1" a="1"/>
  <c r="J24059" i="1" s="1"/>
  <c r="J24060" i="1" a="1"/>
  <c r="J24060" i="1" s="1"/>
  <c r="J24061" i="1" a="1"/>
  <c r="J24061" i="1" s="1"/>
  <c r="J24062" i="1" a="1"/>
  <c r="J24062" i="1" s="1"/>
  <c r="J24063" i="1" a="1"/>
  <c r="J24063" i="1" s="1"/>
  <c r="J24064" i="1" a="1"/>
  <c r="J24064" i="1" s="1"/>
  <c r="J24065" i="1" a="1"/>
  <c r="J24065" i="1" s="1"/>
  <c r="J24066" i="1" a="1"/>
  <c r="J24066" i="1" s="1"/>
  <c r="J24067" i="1" a="1"/>
  <c r="J24067" i="1" s="1"/>
  <c r="J24068" i="1" a="1"/>
  <c r="J24068" i="1" s="1"/>
  <c r="J24069" i="1" a="1"/>
  <c r="J24069" i="1" s="1"/>
  <c r="J24070" i="1" a="1"/>
  <c r="J24070" i="1" s="1"/>
  <c r="J24071" i="1" a="1"/>
  <c r="J24071" i="1" s="1"/>
  <c r="J24072" i="1" a="1"/>
  <c r="J24072" i="1" s="1"/>
  <c r="J24073" i="1" a="1"/>
  <c r="J24073" i="1" s="1"/>
  <c r="J24074" i="1" a="1"/>
  <c r="J24074" i="1" s="1"/>
  <c r="J24075" i="1" a="1"/>
  <c r="J24075" i="1" s="1"/>
  <c r="J24076" i="1" a="1"/>
  <c r="J24076" i="1" s="1"/>
  <c r="J24077" i="1" a="1"/>
  <c r="J24077" i="1" s="1"/>
  <c r="J24078" i="1" a="1"/>
  <c r="J24078" i="1" s="1"/>
  <c r="J24079" i="1" a="1"/>
  <c r="J24079" i="1" s="1"/>
  <c r="J24080" i="1" a="1"/>
  <c r="J24080" i="1" s="1"/>
  <c r="J24081" i="1" a="1"/>
  <c r="J24081" i="1" s="1"/>
  <c r="J24082" i="1" a="1"/>
  <c r="J24082" i="1" s="1"/>
  <c r="J24083" i="1" a="1"/>
  <c r="J24083" i="1" s="1"/>
  <c r="J24084" i="1" a="1"/>
  <c r="J24084" i="1" s="1"/>
  <c r="J24085" i="1" a="1"/>
  <c r="J24085" i="1" s="1"/>
  <c r="J24086" i="1" a="1"/>
  <c r="J24086" i="1" s="1"/>
  <c r="J24087" i="1" a="1"/>
  <c r="J24087" i="1" s="1"/>
  <c r="J24088" i="1" a="1"/>
  <c r="J24088" i="1" s="1"/>
  <c r="J24089" i="1" a="1"/>
  <c r="J24089" i="1" s="1"/>
  <c r="J24090" i="1" a="1"/>
  <c r="J24090" i="1" s="1"/>
  <c r="J24091" i="1" a="1"/>
  <c r="J24091" i="1" s="1"/>
  <c r="J24092" i="1" a="1"/>
  <c r="J24092" i="1" s="1"/>
  <c r="J24093" i="1" a="1"/>
  <c r="J24093" i="1" s="1"/>
  <c r="J24094" i="1" a="1"/>
  <c r="J24094" i="1" s="1"/>
  <c r="J24095" i="1" a="1"/>
  <c r="J24095" i="1" s="1"/>
  <c r="J24096" i="1" a="1"/>
  <c r="J24096" i="1" s="1"/>
  <c r="J24097" i="1" a="1"/>
  <c r="J24097" i="1" s="1"/>
  <c r="J24098" i="1" a="1"/>
  <c r="J24098" i="1" s="1"/>
  <c r="J24099" i="1" a="1"/>
  <c r="J24099" i="1" s="1"/>
  <c r="J24100" i="1" a="1"/>
  <c r="J24100" i="1" s="1"/>
  <c r="J24101" i="1" a="1"/>
  <c r="J24101" i="1" s="1"/>
  <c r="J24102" i="1" a="1"/>
  <c r="J24102" i="1" s="1"/>
  <c r="J24103" i="1" a="1"/>
  <c r="J24103" i="1" s="1"/>
  <c r="J24104" i="1" a="1"/>
  <c r="J24104" i="1" s="1"/>
  <c r="J24105" i="1" a="1"/>
  <c r="J24105" i="1" s="1"/>
  <c r="J24106" i="1" a="1"/>
  <c r="J24106" i="1" s="1"/>
  <c r="J24107" i="1" a="1"/>
  <c r="J24107" i="1" s="1"/>
  <c r="J24108" i="1" a="1"/>
  <c r="J24108" i="1" s="1"/>
  <c r="J24109" i="1" a="1"/>
  <c r="J24109" i="1" s="1"/>
  <c r="J24110" i="1" a="1"/>
  <c r="J24110" i="1" s="1"/>
  <c r="J24111" i="1" a="1"/>
  <c r="J24111" i="1" s="1"/>
  <c r="J24112" i="1" a="1"/>
  <c r="J24112" i="1" s="1"/>
  <c r="J24113" i="1" a="1"/>
  <c r="J24113" i="1" s="1"/>
  <c r="J24114" i="1" a="1"/>
  <c r="J24114" i="1" s="1"/>
  <c r="J24115" i="1" a="1"/>
  <c r="J24115" i="1" s="1"/>
  <c r="J24116" i="1" a="1"/>
  <c r="J24116" i="1" s="1"/>
  <c r="J24117" i="1" a="1"/>
  <c r="J24117" i="1" s="1"/>
  <c r="J24118" i="1" a="1"/>
  <c r="J24118" i="1" s="1"/>
  <c r="J24119" i="1" a="1"/>
  <c r="J24119" i="1" s="1"/>
  <c r="J24120" i="1" a="1"/>
  <c r="J24120" i="1" s="1"/>
  <c r="J24121" i="1" a="1"/>
  <c r="J24121" i="1" s="1"/>
  <c r="J24122" i="1" a="1"/>
  <c r="J24122" i="1" s="1"/>
  <c r="J24123" i="1" a="1"/>
  <c r="J24123" i="1" s="1"/>
  <c r="J24124" i="1" a="1"/>
  <c r="J24124" i="1" s="1"/>
  <c r="J24125" i="1" a="1"/>
  <c r="J24125" i="1" s="1"/>
  <c r="J24126" i="1" a="1"/>
  <c r="J24126" i="1" s="1"/>
  <c r="J24127" i="1" a="1"/>
  <c r="J24127" i="1" s="1"/>
  <c r="J24128" i="1" a="1"/>
  <c r="J24128" i="1" s="1"/>
  <c r="J24129" i="1" a="1"/>
  <c r="J24129" i="1" s="1"/>
  <c r="J24130" i="1" a="1"/>
  <c r="J24130" i="1" s="1"/>
  <c r="J24131" i="1" a="1"/>
  <c r="J24131" i="1" s="1"/>
  <c r="J24132" i="1" a="1"/>
  <c r="J24132" i="1" s="1"/>
  <c r="J24133" i="1" a="1"/>
  <c r="J24133" i="1" s="1"/>
  <c r="J24134" i="1" a="1"/>
  <c r="J24134" i="1" s="1"/>
  <c r="J24135" i="1" a="1"/>
  <c r="J24135" i="1" s="1"/>
  <c r="J24136" i="1" a="1"/>
  <c r="J24136" i="1" s="1"/>
  <c r="J24137" i="1" a="1"/>
  <c r="J24137" i="1" s="1"/>
  <c r="J24138" i="1" a="1"/>
  <c r="J24138" i="1" s="1"/>
  <c r="J24139" i="1" a="1"/>
  <c r="J24139" i="1" s="1"/>
  <c r="J24140" i="1" a="1"/>
  <c r="J24140" i="1" s="1"/>
  <c r="J24141" i="1" a="1"/>
  <c r="J24141" i="1" s="1"/>
  <c r="J24142" i="1" a="1"/>
  <c r="J24142" i="1" s="1"/>
  <c r="J24143" i="1" a="1"/>
  <c r="J24143" i="1" s="1"/>
  <c r="J24144" i="1" a="1"/>
  <c r="J24144" i="1" s="1"/>
  <c r="J24145" i="1" a="1"/>
  <c r="J24145" i="1" s="1"/>
  <c r="J24146" i="1" a="1"/>
  <c r="J24146" i="1" s="1"/>
  <c r="J24147" i="1" a="1"/>
  <c r="J24147" i="1" s="1"/>
  <c r="J24148" i="1" a="1"/>
  <c r="J24148" i="1" s="1"/>
  <c r="J24149" i="1" a="1"/>
  <c r="J24149" i="1" s="1"/>
  <c r="J24150" i="1" a="1"/>
  <c r="J24150" i="1" s="1"/>
  <c r="J24151" i="1" a="1"/>
  <c r="J24151" i="1" s="1"/>
  <c r="J24152" i="1" a="1"/>
  <c r="J24152" i="1" s="1"/>
  <c r="J24153" i="1" a="1"/>
  <c r="J24153" i="1" s="1"/>
  <c r="J24154" i="1" a="1"/>
  <c r="J24154" i="1" s="1"/>
  <c r="J24155" i="1" a="1"/>
  <c r="J24155" i="1" s="1"/>
  <c r="J24156" i="1" a="1"/>
  <c r="J24156" i="1" s="1"/>
  <c r="J24157" i="1" a="1"/>
  <c r="J24157" i="1" s="1"/>
  <c r="J24158" i="1" a="1"/>
  <c r="J24158" i="1" s="1"/>
  <c r="J24159" i="1" a="1"/>
  <c r="J24159" i="1" s="1"/>
  <c r="J24160" i="1" a="1"/>
  <c r="J24160" i="1" s="1"/>
  <c r="J24161" i="1" a="1"/>
  <c r="J24161" i="1" s="1"/>
  <c r="J24162" i="1" a="1"/>
  <c r="J24162" i="1" s="1"/>
  <c r="J24163" i="1" a="1"/>
  <c r="J24163" i="1" s="1"/>
  <c r="J24164" i="1" a="1"/>
  <c r="J24164" i="1" s="1"/>
  <c r="J24165" i="1" a="1"/>
  <c r="J24165" i="1" s="1"/>
  <c r="J24166" i="1" a="1"/>
  <c r="J24166" i="1" s="1"/>
  <c r="J24167" i="1" a="1"/>
  <c r="J24167" i="1" s="1"/>
  <c r="J24168" i="1" a="1"/>
  <c r="J24168" i="1" s="1"/>
  <c r="J24169" i="1" a="1"/>
  <c r="J24169" i="1" s="1"/>
  <c r="J24170" i="1" a="1"/>
  <c r="J24170" i="1" s="1"/>
  <c r="J24171" i="1" a="1"/>
  <c r="J24171" i="1" s="1"/>
  <c r="J24172" i="1" a="1"/>
  <c r="J24172" i="1" s="1"/>
  <c r="J24173" i="1" a="1"/>
  <c r="J24173" i="1" s="1"/>
  <c r="J24174" i="1" a="1"/>
  <c r="J24174" i="1" s="1"/>
  <c r="J24175" i="1" a="1"/>
  <c r="J24175" i="1" s="1"/>
  <c r="J24176" i="1" a="1"/>
  <c r="J24176" i="1" s="1"/>
  <c r="J24177" i="1" a="1"/>
  <c r="J24177" i="1" s="1"/>
  <c r="H23100" i="1"/>
  <c r="H23099" i="1"/>
  <c r="H23098" i="1"/>
  <c r="H23097" i="1"/>
  <c r="H23096" i="1"/>
  <c r="H23095" i="1"/>
  <c r="H23094" i="1"/>
  <c r="H23093" i="1"/>
  <c r="H23092" i="1"/>
  <c r="H23091" i="1"/>
  <c r="H23090" i="1"/>
  <c r="H23089" i="1"/>
  <c r="H23088" i="1"/>
  <c r="H23087" i="1"/>
  <c r="H23086" i="1"/>
  <c r="H23085" i="1"/>
  <c r="H23084" i="1"/>
  <c r="H23083" i="1"/>
  <c r="H23082" i="1"/>
  <c r="H23081" i="1"/>
  <c r="H23080" i="1"/>
  <c r="H23079" i="1"/>
  <c r="H23078" i="1"/>
  <c r="H23077" i="1"/>
  <c r="H23076" i="1"/>
  <c r="H23075" i="1"/>
  <c r="H23074" i="1"/>
  <c r="H23073" i="1"/>
  <c r="H23072" i="1"/>
  <c r="H23071" i="1"/>
  <c r="H23070" i="1"/>
  <c r="H23069" i="1"/>
  <c r="H23068" i="1"/>
  <c r="H23067" i="1"/>
  <c r="H23066" i="1"/>
  <c r="H23065" i="1"/>
  <c r="H23064" i="1"/>
  <c r="H23063" i="1"/>
  <c r="H23062" i="1"/>
  <c r="H23061" i="1"/>
  <c r="H23060" i="1"/>
  <c r="H23059" i="1"/>
  <c r="H23058" i="1"/>
  <c r="H23057" i="1"/>
  <c r="H23056" i="1"/>
  <c r="H23055" i="1"/>
  <c r="H23054" i="1"/>
  <c r="H23053" i="1"/>
  <c r="H23052" i="1"/>
  <c r="H23051" i="1"/>
  <c r="H23050" i="1"/>
  <c r="H23049" i="1"/>
  <c r="H23048" i="1"/>
  <c r="H23047" i="1"/>
  <c r="H23046" i="1"/>
  <c r="H23045" i="1"/>
  <c r="H23044" i="1"/>
  <c r="H23043" i="1"/>
  <c r="H23042" i="1"/>
  <c r="H23041" i="1"/>
  <c r="H23040" i="1"/>
  <c r="H23039" i="1"/>
  <c r="H23038" i="1"/>
  <c r="H23037" i="1"/>
  <c r="H23036" i="1"/>
  <c r="H23035" i="1"/>
  <c r="H23034" i="1"/>
  <c r="H23033" i="1"/>
  <c r="H23032" i="1"/>
  <c r="H23031" i="1"/>
  <c r="H23030" i="1"/>
  <c r="H23029" i="1"/>
  <c r="H23028" i="1"/>
  <c r="H23027" i="1"/>
  <c r="H23026" i="1"/>
  <c r="H23025" i="1"/>
  <c r="H23024" i="1"/>
  <c r="B45" i="9" l="1" a="1"/>
  <c r="B45" i="9" s="1"/>
  <c r="B241" i="9" a="1"/>
  <c r="B241" i="9" s="1"/>
  <c r="B163" i="9" a="1"/>
  <c r="B163" i="9" s="1"/>
  <c r="B237" i="9"/>
  <c r="C237" i="9" s="1"/>
  <c r="B117" i="9" a="1"/>
  <c r="B117" i="9" s="1"/>
  <c r="B70" i="9" a="1"/>
  <c r="B70" i="9" s="1"/>
  <c r="B52" i="9" a="1"/>
  <c r="B52" i="9" s="1"/>
  <c r="B219" i="9" a="1"/>
  <c r="B219" i="9" s="1"/>
  <c r="B218" i="9" a="1"/>
  <c r="B218" i="9" s="1"/>
  <c r="B217" i="9" a="1"/>
  <c r="B217" i="9" s="1"/>
  <c r="B200" i="9" a="1"/>
  <c r="B200" i="9" s="1"/>
  <c r="B176" i="9" a="1"/>
  <c r="B176" i="9" s="1"/>
  <c r="B168" i="9" a="1"/>
  <c r="B168" i="9" s="1"/>
  <c r="B159" i="9" a="1"/>
  <c r="B159" i="9" s="1"/>
  <c r="B156" i="9" a="1"/>
  <c r="B156" i="9" s="1"/>
  <c r="B154" i="9" a="1"/>
  <c r="B154" i="9" s="1"/>
  <c r="B135" i="9" a="1"/>
  <c r="B135" i="9" s="1"/>
  <c r="B123" i="9" a="1"/>
  <c r="B123" i="9" s="1"/>
  <c r="B120" i="9" a="1"/>
  <c r="B120" i="9" s="1"/>
  <c r="B114" i="9" a="1"/>
  <c r="B114" i="9" s="1"/>
  <c r="B112" i="9" a="1"/>
  <c r="B112" i="9" s="1"/>
  <c r="B111" i="9" a="1"/>
  <c r="B111" i="9" s="1"/>
  <c r="B107" i="9" a="1"/>
  <c r="B107" i="9" s="1"/>
  <c r="B100" i="9" a="1"/>
  <c r="B100" i="9" s="1"/>
  <c r="B95" i="9" a="1"/>
  <c r="B95" i="9" s="1"/>
  <c r="B90" i="9" a="1"/>
  <c r="B90" i="9" s="1"/>
  <c r="B89" i="9" a="1"/>
  <c r="B89" i="9" s="1"/>
  <c r="B78" i="9" a="1"/>
  <c r="B78" i="9" s="1"/>
  <c r="B76" i="9" a="1"/>
  <c r="B76" i="9" s="1"/>
  <c r="B75" i="9" a="1"/>
  <c r="B75" i="9" s="1"/>
  <c r="B73" i="9" a="1"/>
  <c r="B73" i="9" s="1"/>
  <c r="B68" i="9" a="1"/>
  <c r="B68" i="9" s="1"/>
  <c r="B60" i="9" a="1"/>
  <c r="B60" i="9" s="1"/>
  <c r="B44" i="9" a="1"/>
  <c r="B44" i="9" s="1"/>
  <c r="B42" i="9" a="1"/>
  <c r="B42" i="9" s="1"/>
  <c r="B28" i="9" a="1"/>
  <c r="B28" i="9" s="1"/>
  <c r="B21" i="9" a="1"/>
  <c r="B21" i="9" s="1"/>
  <c r="B19" i="9" a="1"/>
  <c r="B19" i="9" s="1"/>
  <c r="B8" i="9" a="1"/>
  <c r="J3261" i="1" a="1"/>
  <c r="J3261" i="1" s="1"/>
  <c r="J3262" i="1" a="1"/>
  <c r="J3262" i="1" s="1"/>
  <c r="J3263" i="1" a="1"/>
  <c r="J3263" i="1" s="1"/>
  <c r="J3264" i="1" a="1"/>
  <c r="J3264" i="1" s="1"/>
  <c r="J3265" i="1" a="1"/>
  <c r="J3265" i="1" s="1"/>
  <c r="J3266" i="1" a="1"/>
  <c r="J3266" i="1" s="1"/>
  <c r="J3267" i="1" a="1"/>
  <c r="J3267" i="1" s="1"/>
  <c r="J3268" i="1" a="1"/>
  <c r="J3268" i="1" s="1"/>
  <c r="J3269" i="1" a="1"/>
  <c r="J3269" i="1" s="1"/>
  <c r="J3270" i="1" a="1"/>
  <c r="J3270" i="1" s="1"/>
  <c r="J3271" i="1" a="1"/>
  <c r="J3271" i="1" s="1"/>
  <c r="J3272" i="1" a="1"/>
  <c r="J3272" i="1" s="1"/>
  <c r="J3273" i="1" a="1"/>
  <c r="J3273" i="1" s="1"/>
  <c r="J3274" i="1" a="1"/>
  <c r="J3274" i="1" s="1"/>
  <c r="J3275" i="1" a="1"/>
  <c r="J3275" i="1" s="1"/>
  <c r="J3276" i="1" a="1"/>
  <c r="J3276" i="1" s="1"/>
  <c r="J3277" i="1" a="1"/>
  <c r="J3277" i="1" s="1"/>
  <c r="J3278" i="1" a="1"/>
  <c r="J3278" i="1" s="1"/>
  <c r="J3279" i="1" a="1"/>
  <c r="J3279" i="1" s="1"/>
  <c r="J3280" i="1" a="1"/>
  <c r="J3280" i="1" s="1"/>
  <c r="J3281" i="1" a="1"/>
  <c r="J3281" i="1" s="1"/>
  <c r="J3282" i="1" a="1"/>
  <c r="J3282" i="1" s="1"/>
  <c r="J3283" i="1" a="1"/>
  <c r="J3283" i="1" s="1"/>
  <c r="J3284" i="1" a="1"/>
  <c r="J3284" i="1" s="1"/>
  <c r="J3285" i="1" a="1"/>
  <c r="J3285" i="1" s="1"/>
  <c r="J3286" i="1" a="1"/>
  <c r="J3286" i="1" s="1"/>
  <c r="J3287" i="1" a="1"/>
  <c r="J3287" i="1" s="1"/>
  <c r="J3288" i="1" a="1"/>
  <c r="J3288" i="1" s="1"/>
  <c r="J3289" i="1" a="1"/>
  <c r="J3289" i="1" s="1"/>
  <c r="J3290" i="1" a="1"/>
  <c r="J3290" i="1" s="1"/>
  <c r="J3291" i="1" a="1"/>
  <c r="J3291" i="1" s="1"/>
  <c r="J3292" i="1" a="1"/>
  <c r="J3292" i="1" s="1"/>
  <c r="J3293" i="1" a="1"/>
  <c r="J3293" i="1" s="1"/>
  <c r="J3294" i="1" a="1"/>
  <c r="J3294" i="1" s="1"/>
  <c r="J3295" i="1" a="1"/>
  <c r="J3295" i="1" s="1"/>
  <c r="J3296" i="1" a="1"/>
  <c r="J3296" i="1" s="1"/>
  <c r="J3297" i="1" a="1"/>
  <c r="J3297" i="1" s="1"/>
  <c r="J3298" i="1" a="1"/>
  <c r="J3298" i="1" s="1"/>
  <c r="J3299" i="1" a="1"/>
  <c r="J3299" i="1" s="1"/>
  <c r="J3300" i="1" a="1"/>
  <c r="J3300" i="1" s="1"/>
  <c r="J3301" i="1" a="1"/>
  <c r="J3301" i="1" s="1"/>
  <c r="J3302" i="1" a="1"/>
  <c r="J3302" i="1" s="1"/>
  <c r="J3303" i="1" a="1"/>
  <c r="J3303" i="1" s="1"/>
  <c r="J3304" i="1" a="1"/>
  <c r="J3304" i="1" s="1"/>
  <c r="J3305" i="1" a="1"/>
  <c r="J3305" i="1" s="1"/>
  <c r="J3306" i="1" a="1"/>
  <c r="J3306" i="1" s="1"/>
  <c r="J3307" i="1" a="1"/>
  <c r="J3307" i="1" s="1"/>
  <c r="J3308" i="1" a="1"/>
  <c r="J3308" i="1" s="1"/>
  <c r="J3309" i="1" a="1"/>
  <c r="J3309" i="1" s="1"/>
  <c r="J3310" i="1" a="1"/>
  <c r="J3310" i="1" s="1"/>
  <c r="J3311" i="1" a="1"/>
  <c r="J3311" i="1" s="1"/>
  <c r="J3312" i="1" a="1"/>
  <c r="J3312" i="1" s="1"/>
  <c r="J3313" i="1" a="1"/>
  <c r="J3313" i="1" s="1"/>
  <c r="J3314" i="1" a="1"/>
  <c r="J3314" i="1" s="1"/>
  <c r="J3315" i="1" a="1"/>
  <c r="J3315" i="1" s="1"/>
  <c r="J3316" i="1" a="1"/>
  <c r="J3316" i="1" s="1"/>
  <c r="J3317" i="1" a="1"/>
  <c r="J3317" i="1" s="1"/>
  <c r="J3318" i="1" a="1"/>
  <c r="J3318" i="1" s="1"/>
  <c r="J3319" i="1" a="1"/>
  <c r="J3319" i="1" s="1"/>
  <c r="J3320" i="1" a="1"/>
  <c r="J3320" i="1" s="1"/>
  <c r="J3321" i="1" a="1"/>
  <c r="J3321" i="1" s="1"/>
  <c r="J3322" i="1" a="1"/>
  <c r="J3322" i="1" s="1"/>
  <c r="J3323" i="1" a="1"/>
  <c r="J3323" i="1" s="1"/>
  <c r="J3324" i="1" a="1"/>
  <c r="J3324" i="1" s="1"/>
  <c r="J3325" i="1" a="1"/>
  <c r="J3325" i="1" s="1"/>
  <c r="J3326" i="1" a="1"/>
  <c r="J3326" i="1" s="1"/>
  <c r="J3327" i="1" a="1"/>
  <c r="J3327" i="1" s="1"/>
  <c r="J3328" i="1" a="1"/>
  <c r="J3328" i="1" s="1"/>
  <c r="J3329" i="1" a="1"/>
  <c r="J3329" i="1" s="1"/>
  <c r="J3330" i="1" a="1"/>
  <c r="J3330" i="1" s="1"/>
  <c r="J3331" i="1" a="1"/>
  <c r="J3331" i="1" s="1"/>
  <c r="J3332" i="1" a="1"/>
  <c r="J3332" i="1" s="1"/>
  <c r="J3333" i="1" a="1"/>
  <c r="J3333" i="1" s="1"/>
  <c r="J3334" i="1" a="1"/>
  <c r="J3334" i="1" s="1"/>
  <c r="J3335" i="1" a="1"/>
  <c r="J3335" i="1" s="1"/>
  <c r="J3336" i="1" a="1"/>
  <c r="J3336" i="1" s="1"/>
  <c r="J3337" i="1" a="1"/>
  <c r="J3337" i="1" s="1"/>
  <c r="J3347" i="1" a="1"/>
  <c r="J3347" i="1" s="1"/>
  <c r="J3348" i="1" a="1"/>
  <c r="J3348" i="1" s="1"/>
  <c r="J3349" i="1" a="1"/>
  <c r="J3349" i="1" s="1"/>
  <c r="J3360" i="1" a="1"/>
  <c r="J3360" i="1" s="1"/>
  <c r="J3361" i="1" a="1"/>
  <c r="J3361" i="1" s="1"/>
  <c r="J3362" i="1" a="1"/>
  <c r="J3362" i="1" s="1"/>
  <c r="J3363" i="1" a="1"/>
  <c r="J3363" i="1" s="1"/>
  <c r="J3364" i="1" a="1"/>
  <c r="J3364" i="1" s="1"/>
  <c r="J3365" i="1" a="1"/>
  <c r="J3365" i="1" s="1"/>
  <c r="J3366" i="1" a="1"/>
  <c r="J3366" i="1" s="1"/>
  <c r="J3367" i="1" a="1"/>
  <c r="J3367" i="1" s="1"/>
  <c r="J3368" i="1" a="1"/>
  <c r="J3368" i="1" s="1"/>
  <c r="J3369" i="1" a="1"/>
  <c r="J3369" i="1" s="1"/>
  <c r="J3370" i="1" a="1"/>
  <c r="J3370" i="1" s="1"/>
  <c r="J3371" i="1" a="1"/>
  <c r="J3371" i="1" s="1"/>
  <c r="J3372" i="1" a="1"/>
  <c r="J3372" i="1" s="1"/>
  <c r="J3373" i="1" a="1"/>
  <c r="J3373" i="1" s="1"/>
  <c r="J3374" i="1" a="1"/>
  <c r="J3374" i="1" s="1"/>
  <c r="J3375" i="1" a="1"/>
  <c r="J3375" i="1" s="1"/>
  <c r="J3376" i="1" a="1"/>
  <c r="J3376" i="1" s="1"/>
  <c r="J3377" i="1" a="1"/>
  <c r="J3377" i="1" s="1"/>
  <c r="J3378" i="1" a="1"/>
  <c r="J3378" i="1" s="1"/>
  <c r="J3379" i="1" a="1"/>
  <c r="J3379" i="1" s="1"/>
  <c r="J3380" i="1" a="1"/>
  <c r="J3380" i="1" s="1"/>
  <c r="J3381" i="1" a="1"/>
  <c r="J3381" i="1" s="1"/>
  <c r="J3382" i="1" a="1"/>
  <c r="J3382" i="1" s="1"/>
  <c r="J3383" i="1" a="1"/>
  <c r="J3383" i="1" s="1"/>
  <c r="J3384" i="1" a="1"/>
  <c r="J3384" i="1" s="1"/>
  <c r="J3385" i="1" a="1"/>
  <c r="J3385" i="1" s="1"/>
  <c r="J3386" i="1" a="1"/>
  <c r="J3386" i="1" s="1"/>
  <c r="J3387" i="1" a="1"/>
  <c r="J3387" i="1" s="1"/>
  <c r="J3388" i="1" a="1"/>
  <c r="J3388" i="1" s="1"/>
  <c r="J3389" i="1" a="1"/>
  <c r="J3389" i="1" s="1"/>
  <c r="J3390" i="1" a="1"/>
  <c r="J3390" i="1" s="1"/>
  <c r="J3391" i="1" a="1"/>
  <c r="J3391" i="1" s="1"/>
  <c r="J3392" i="1" a="1"/>
  <c r="J3392" i="1" s="1"/>
  <c r="J3393" i="1" a="1"/>
  <c r="J3393" i="1" s="1"/>
  <c r="J3394" i="1" a="1"/>
  <c r="J3394" i="1" s="1"/>
  <c r="J3399" i="1" a="1"/>
  <c r="J3399" i="1" s="1"/>
  <c r="J3400" i="1" a="1"/>
  <c r="J3400" i="1" s="1"/>
  <c r="J3401" i="1" a="1"/>
  <c r="J3401" i="1" s="1"/>
  <c r="J3402" i="1" a="1"/>
  <c r="J3402" i="1" s="1"/>
  <c r="J3403" i="1" a="1"/>
  <c r="J3403" i="1" s="1"/>
  <c r="J3404" i="1" a="1"/>
  <c r="J3404" i="1" s="1"/>
  <c r="J3405" i="1" a="1"/>
  <c r="J3405" i="1" s="1"/>
  <c r="J3406" i="1" a="1"/>
  <c r="J3406" i="1" s="1"/>
  <c r="J3407" i="1" a="1"/>
  <c r="J3407" i="1" s="1"/>
  <c r="J3408" i="1" a="1"/>
  <c r="J3408" i="1" s="1"/>
  <c r="J3409" i="1" a="1"/>
  <c r="J3409" i="1" s="1"/>
  <c r="J3410" i="1" a="1"/>
  <c r="J3410" i="1" s="1"/>
  <c r="J3413" i="1" a="1"/>
  <c r="J3413" i="1" s="1"/>
  <c r="J3414" i="1" a="1"/>
  <c r="J3414" i="1" s="1"/>
  <c r="J3415" i="1" a="1"/>
  <c r="J3415" i="1" s="1"/>
  <c r="J3416" i="1" a="1"/>
  <c r="J3416" i="1" s="1"/>
  <c r="J3417" i="1" a="1"/>
  <c r="J3417" i="1" s="1"/>
  <c r="J3418" i="1" a="1"/>
  <c r="J3418" i="1" s="1"/>
  <c r="J3419" i="1" a="1"/>
  <c r="J3419" i="1" s="1"/>
  <c r="J3420" i="1" a="1"/>
  <c r="J3420" i="1" s="1"/>
  <c r="J3421" i="1" a="1"/>
  <c r="J3421" i="1" s="1"/>
  <c r="J3422" i="1" a="1"/>
  <c r="J3422" i="1" s="1"/>
  <c r="J3423" i="1" a="1"/>
  <c r="J3423" i="1" s="1"/>
  <c r="J3424" i="1" a="1"/>
  <c r="J3424" i="1" s="1"/>
  <c r="J3425" i="1" a="1"/>
  <c r="J3425" i="1" s="1"/>
  <c r="J3426" i="1" a="1"/>
  <c r="J3426" i="1" s="1"/>
  <c r="J3427" i="1" a="1"/>
  <c r="J3427" i="1" s="1"/>
  <c r="J3428" i="1" a="1"/>
  <c r="J3428" i="1" s="1"/>
  <c r="J3429" i="1" a="1"/>
  <c r="J3429" i="1" s="1"/>
  <c r="J3430" i="1" a="1"/>
  <c r="J3430" i="1" s="1"/>
  <c r="J3431" i="1" a="1"/>
  <c r="J3431" i="1" s="1"/>
  <c r="J3432" i="1" a="1"/>
  <c r="J3432" i="1" s="1"/>
  <c r="J3433" i="1" a="1"/>
  <c r="J3433" i="1" s="1"/>
  <c r="J3434" i="1" a="1"/>
  <c r="J3434" i="1" s="1"/>
  <c r="J3435" i="1" a="1"/>
  <c r="J3435" i="1" s="1"/>
  <c r="J3436" i="1" a="1"/>
  <c r="J3436" i="1" s="1"/>
  <c r="J3437" i="1" a="1"/>
  <c r="J3437" i="1" s="1"/>
  <c r="J3438" i="1" a="1"/>
  <c r="J3438" i="1" s="1"/>
  <c r="J3439" i="1" a="1"/>
  <c r="J3439" i="1" s="1"/>
  <c r="J3440" i="1" a="1"/>
  <c r="J3440" i="1" s="1"/>
  <c r="J3441" i="1" a="1"/>
  <c r="J3441" i="1" s="1"/>
  <c r="J3442" i="1" a="1"/>
  <c r="J3442" i="1" s="1"/>
  <c r="J3443" i="1" a="1"/>
  <c r="J3443" i="1" s="1"/>
  <c r="J3444" i="1" a="1"/>
  <c r="J3444" i="1" s="1"/>
  <c r="J3445" i="1" a="1"/>
  <c r="J3445" i="1" s="1"/>
  <c r="J3446" i="1" a="1"/>
  <c r="J3446" i="1" s="1"/>
  <c r="J3447" i="1" a="1"/>
  <c r="J3447" i="1" s="1"/>
  <c r="J3448" i="1" a="1"/>
  <c r="J3448" i="1" s="1"/>
  <c r="J3449" i="1" a="1"/>
  <c r="J3449" i="1" s="1"/>
  <c r="J3450" i="1" a="1"/>
  <c r="J3450" i="1" s="1"/>
  <c r="J3451" i="1" a="1"/>
  <c r="J3451" i="1" s="1"/>
  <c r="J3452" i="1" a="1"/>
  <c r="J3452" i="1" s="1"/>
  <c r="J3453" i="1" a="1"/>
  <c r="J3453" i="1" s="1"/>
  <c r="J3454" i="1" a="1"/>
  <c r="J3454" i="1" s="1"/>
  <c r="J3455" i="1" a="1"/>
  <c r="J3455" i="1" s="1"/>
  <c r="J3456" i="1" a="1"/>
  <c r="J3456" i="1" s="1"/>
  <c r="J3457" i="1" a="1"/>
  <c r="J3457" i="1" s="1"/>
  <c r="J3458" i="1" a="1"/>
  <c r="J3458" i="1" s="1"/>
  <c r="J3459" i="1" a="1"/>
  <c r="J3459" i="1" s="1"/>
  <c r="J3460" i="1" a="1"/>
  <c r="J3460" i="1" s="1"/>
  <c r="J3461" i="1" a="1"/>
  <c r="J3461" i="1" s="1"/>
  <c r="J3462" i="1" a="1"/>
  <c r="J3462" i="1" s="1"/>
  <c r="J3463" i="1" a="1"/>
  <c r="J3463" i="1" s="1"/>
  <c r="J3464" i="1" a="1"/>
  <c r="J3464" i="1" s="1"/>
  <c r="J3465" i="1" a="1"/>
  <c r="J3465" i="1" s="1"/>
  <c r="J3466" i="1" a="1"/>
  <c r="J3466" i="1" s="1"/>
  <c r="J3467" i="1" a="1"/>
  <c r="J3467" i="1" s="1"/>
  <c r="J3468" i="1" a="1"/>
  <c r="J3468" i="1" s="1"/>
  <c r="J3469" i="1" a="1"/>
  <c r="J3469" i="1" s="1"/>
  <c r="J3470" i="1" a="1"/>
  <c r="J3470" i="1" s="1"/>
  <c r="J3471" i="1" a="1"/>
  <c r="J3471" i="1" s="1"/>
  <c r="J3472" i="1" a="1"/>
  <c r="J3472" i="1" s="1"/>
  <c r="J3473" i="1" a="1"/>
  <c r="J3473" i="1" s="1"/>
  <c r="J3474" i="1" a="1"/>
  <c r="J3474" i="1" s="1"/>
  <c r="J3475" i="1" a="1"/>
  <c r="J3475" i="1" s="1"/>
  <c r="J3476" i="1" a="1"/>
  <c r="J3476" i="1" s="1"/>
  <c r="J3477" i="1" a="1"/>
  <c r="J3477" i="1" s="1"/>
  <c r="J3478" i="1" a="1"/>
  <c r="J3478" i="1" s="1"/>
  <c r="J3479" i="1" a="1"/>
  <c r="J3479" i="1" s="1"/>
  <c r="J3480" i="1" a="1"/>
  <c r="J3480" i="1" s="1"/>
  <c r="J3481" i="1" a="1"/>
  <c r="J3481" i="1" s="1"/>
  <c r="J3482" i="1" a="1"/>
  <c r="J3482" i="1" s="1"/>
  <c r="J3483" i="1" a="1"/>
  <c r="J3483" i="1" s="1"/>
  <c r="J3484" i="1" a="1"/>
  <c r="J3484" i="1" s="1"/>
  <c r="J3485" i="1" a="1"/>
  <c r="J3485" i="1" s="1"/>
  <c r="J3486" i="1" a="1"/>
  <c r="J3486" i="1" s="1"/>
  <c r="J3487" i="1" a="1"/>
  <c r="J3487" i="1" s="1"/>
  <c r="J3488" i="1" a="1"/>
  <c r="J3488" i="1" s="1"/>
  <c r="J3489" i="1" a="1"/>
  <c r="J3489" i="1" s="1"/>
  <c r="J3490" i="1" a="1"/>
  <c r="J3490" i="1" s="1"/>
  <c r="J3491" i="1" a="1"/>
  <c r="J3491" i="1" s="1"/>
  <c r="J3492" i="1" a="1"/>
  <c r="J3492" i="1" s="1"/>
  <c r="J3493" i="1" a="1"/>
  <c r="J3493" i="1" s="1"/>
  <c r="J3494" i="1" a="1"/>
  <c r="J3494" i="1" s="1"/>
  <c r="J3260" i="1" a="1"/>
  <c r="J3260" i="1" s="1"/>
  <c r="J12071" i="1" a="1"/>
  <c r="J12071" i="1" s="1"/>
  <c r="J12072" i="1" a="1"/>
  <c r="J12072" i="1" s="1"/>
  <c r="J12073" i="1" a="1"/>
  <c r="J12073" i="1" s="1"/>
  <c r="J12074" i="1" a="1"/>
  <c r="J12074" i="1" s="1"/>
  <c r="J12075" i="1" a="1"/>
  <c r="J12075" i="1" s="1"/>
  <c r="J12076" i="1" a="1"/>
  <c r="J12076" i="1" s="1"/>
  <c r="J12077" i="1" a="1"/>
  <c r="J12077" i="1" s="1"/>
  <c r="J12078" i="1" a="1"/>
  <c r="J12078" i="1" s="1"/>
  <c r="J12079" i="1" a="1"/>
  <c r="J12079" i="1" s="1"/>
  <c r="J12080" i="1" a="1"/>
  <c r="J12080" i="1" s="1"/>
  <c r="J12081" i="1" a="1"/>
  <c r="J12081" i="1" s="1"/>
  <c r="J12082" i="1" a="1"/>
  <c r="J12082" i="1" s="1"/>
  <c r="J12083" i="1" a="1"/>
  <c r="J12083" i="1" s="1"/>
  <c r="J12084" i="1" a="1"/>
  <c r="J12084" i="1" s="1"/>
  <c r="J12085" i="1" a="1"/>
  <c r="J12085" i="1" s="1"/>
  <c r="J12086" i="1" a="1"/>
  <c r="J12086" i="1" s="1"/>
  <c r="J12087" i="1" a="1"/>
  <c r="J12087" i="1" s="1"/>
  <c r="J12088" i="1" a="1"/>
  <c r="J12088" i="1" s="1"/>
  <c r="J12089" i="1" a="1"/>
  <c r="J12089" i="1" s="1"/>
  <c r="J12090" i="1" a="1"/>
  <c r="J12090" i="1" s="1"/>
  <c r="J12091" i="1" a="1"/>
  <c r="J12091" i="1" s="1"/>
  <c r="J12092" i="1" a="1"/>
  <c r="J12092" i="1" s="1"/>
  <c r="J12093" i="1" a="1"/>
  <c r="J12093" i="1" s="1"/>
  <c r="J12094" i="1" a="1"/>
  <c r="J12094" i="1" s="1"/>
  <c r="J12095" i="1" a="1"/>
  <c r="J12095" i="1" s="1"/>
  <c r="J12096" i="1" a="1"/>
  <c r="J12096" i="1" s="1"/>
  <c r="J12097" i="1" a="1"/>
  <c r="J12097" i="1" s="1"/>
  <c r="J12098" i="1" a="1"/>
  <c r="J12098" i="1" s="1"/>
  <c r="J12099" i="1" a="1"/>
  <c r="J12099" i="1" s="1"/>
  <c r="J12100" i="1" a="1"/>
  <c r="J12100" i="1" s="1"/>
  <c r="J12101" i="1" a="1"/>
  <c r="J12101" i="1" s="1"/>
  <c r="J12102" i="1" a="1"/>
  <c r="J12102" i="1" s="1"/>
  <c r="J12103" i="1" a="1"/>
  <c r="J12103" i="1" s="1"/>
  <c r="J12104" i="1" a="1"/>
  <c r="J12104" i="1" s="1"/>
  <c r="J12105" i="1" a="1"/>
  <c r="J12105" i="1" s="1"/>
  <c r="J12106" i="1" a="1"/>
  <c r="J12106" i="1" s="1"/>
  <c r="J12107" i="1" a="1"/>
  <c r="J12107" i="1" s="1"/>
  <c r="J12108" i="1" a="1"/>
  <c r="J12108" i="1" s="1"/>
  <c r="J12109" i="1" a="1"/>
  <c r="J12109" i="1" s="1"/>
  <c r="J12110" i="1" a="1"/>
  <c r="J12110" i="1" s="1"/>
  <c r="J12111" i="1" a="1"/>
  <c r="J12111" i="1" s="1"/>
  <c r="J12112" i="1" a="1"/>
  <c r="J12112" i="1" s="1"/>
  <c r="J12113" i="1" a="1"/>
  <c r="J12113" i="1" s="1"/>
  <c r="J12114" i="1" a="1"/>
  <c r="J12114" i="1" s="1"/>
  <c r="J12115" i="1" a="1"/>
  <c r="J12115" i="1" s="1"/>
  <c r="J12116" i="1" a="1"/>
  <c r="J12116" i="1" s="1"/>
  <c r="J12117" i="1" a="1"/>
  <c r="J12117" i="1" s="1"/>
  <c r="J12118" i="1" a="1"/>
  <c r="J12118" i="1" s="1"/>
  <c r="J12119" i="1" a="1"/>
  <c r="J12119" i="1" s="1"/>
  <c r="J12120" i="1" a="1"/>
  <c r="J12120" i="1" s="1"/>
  <c r="J12121" i="1" a="1"/>
  <c r="J12121" i="1" s="1"/>
  <c r="J12122" i="1" a="1"/>
  <c r="J12122" i="1" s="1"/>
  <c r="J12176" i="1" a="1"/>
  <c r="J12176" i="1" s="1"/>
  <c r="J12177" i="1" a="1"/>
  <c r="J12177" i="1" s="1"/>
  <c r="J12178" i="1" a="1"/>
  <c r="J12178" i="1" s="1"/>
  <c r="J12179" i="1" a="1"/>
  <c r="J12179" i="1" s="1"/>
  <c r="J12180" i="1" a="1"/>
  <c r="J12180" i="1" s="1"/>
  <c r="J12181" i="1" a="1"/>
  <c r="J12181" i="1" s="1"/>
  <c r="J12182" i="1" a="1"/>
  <c r="J12182" i="1" s="1"/>
  <c r="J12183" i="1" a="1"/>
  <c r="J12183" i="1" s="1"/>
  <c r="J12184" i="1" a="1"/>
  <c r="J12184" i="1" s="1"/>
  <c r="J12185" i="1" a="1"/>
  <c r="J12185" i="1" s="1"/>
  <c r="J12212" i="1" a="1"/>
  <c r="J12212" i="1" s="1"/>
  <c r="J12213" i="1" a="1"/>
  <c r="J12213" i="1" s="1"/>
  <c r="J12214" i="1" a="1"/>
  <c r="J12214" i="1" s="1"/>
  <c r="J12215" i="1" a="1"/>
  <c r="J12215" i="1" s="1"/>
  <c r="J12216" i="1" a="1"/>
  <c r="J12216" i="1" s="1"/>
  <c r="J12217" i="1" a="1"/>
  <c r="J12217" i="1" s="1"/>
  <c r="J12557" i="1" a="1"/>
  <c r="J12557" i="1" s="1"/>
  <c r="J12558" i="1" a="1"/>
  <c r="J12558" i="1" s="1"/>
  <c r="J12559" i="1" a="1"/>
  <c r="J12559" i="1" s="1"/>
  <c r="J12560" i="1" a="1"/>
  <c r="J12560" i="1" s="1"/>
  <c r="J12561" i="1" a="1"/>
  <c r="J12561" i="1" s="1"/>
  <c r="J12562" i="1" a="1"/>
  <c r="J12562" i="1" s="1"/>
  <c r="J12563" i="1" a="1"/>
  <c r="J12563" i="1" s="1"/>
  <c r="J12564" i="1" a="1"/>
  <c r="J12564" i="1" s="1"/>
  <c r="J12565" i="1" a="1"/>
  <c r="J12565" i="1" s="1"/>
  <c r="J12566" i="1" a="1"/>
  <c r="J12566" i="1" s="1"/>
  <c r="J12567" i="1" a="1"/>
  <c r="J12567" i="1" s="1"/>
  <c r="J12568" i="1" a="1"/>
  <c r="J12568" i="1" s="1"/>
  <c r="J12569" i="1" a="1"/>
  <c r="J12569" i="1" s="1"/>
  <c r="J12570" i="1" a="1"/>
  <c r="J12570" i="1" s="1"/>
  <c r="J12571" i="1" a="1"/>
  <c r="J12571" i="1" s="1"/>
  <c r="J12572" i="1" a="1"/>
  <c r="J12572" i="1" s="1"/>
  <c r="J12573" i="1" a="1"/>
  <c r="J12573" i="1" s="1"/>
  <c r="J12574" i="1" a="1"/>
  <c r="J12574" i="1" s="1"/>
  <c r="J12575" i="1" a="1"/>
  <c r="J12575" i="1" s="1"/>
  <c r="J12576" i="1" a="1"/>
  <c r="J12576" i="1" s="1"/>
  <c r="J12577" i="1" a="1"/>
  <c r="J12577" i="1" s="1"/>
  <c r="J12578" i="1" a="1"/>
  <c r="J12578" i="1" s="1"/>
  <c r="J12579" i="1" a="1"/>
  <c r="J12579" i="1" s="1"/>
  <c r="J12580" i="1" a="1"/>
  <c r="J12580" i="1" s="1"/>
  <c r="J12581" i="1" a="1"/>
  <c r="J12581" i="1" s="1"/>
  <c r="J12582" i="1" a="1"/>
  <c r="J12582" i="1" s="1"/>
  <c r="J12583" i="1" a="1"/>
  <c r="J12583" i="1" s="1"/>
  <c r="J12584" i="1" a="1"/>
  <c r="J12584" i="1" s="1"/>
  <c r="J12585" i="1" a="1"/>
  <c r="J12585" i="1" s="1"/>
  <c r="J12586" i="1" a="1"/>
  <c r="J12586" i="1" s="1"/>
  <c r="J12587" i="1" a="1"/>
  <c r="J12587" i="1" s="1"/>
  <c r="J12588" i="1" a="1"/>
  <c r="J12588" i="1" s="1"/>
  <c r="J12589" i="1" a="1"/>
  <c r="J12589" i="1" s="1"/>
  <c r="J12590" i="1" a="1"/>
  <c r="J12590" i="1" s="1"/>
  <c r="J12591" i="1" a="1"/>
  <c r="J12591" i="1" s="1"/>
  <c r="J12621" i="1" a="1"/>
  <c r="J12621" i="1" s="1"/>
  <c r="J12622" i="1" a="1"/>
  <c r="J12622" i="1" s="1"/>
  <c r="J12623" i="1" a="1"/>
  <c r="J12623" i="1" s="1"/>
  <c r="J12624" i="1" a="1"/>
  <c r="J12624" i="1" s="1"/>
  <c r="J12070" i="1" a="1"/>
  <c r="J12070" i="1" s="1"/>
  <c r="S12117" i="1"/>
  <c r="Q3474" i="1"/>
  <c r="J10877" i="1" l="1" a="1"/>
  <c r="J10877" i="1" s="1"/>
  <c r="J10923" i="1" a="1"/>
  <c r="J10923" i="1" s="1"/>
  <c r="J10937" i="1" a="1"/>
  <c r="J10937" i="1" s="1"/>
  <c r="J10912" i="1" a="1"/>
  <c r="J10912" i="1" s="1"/>
  <c r="J10910" i="1" a="1"/>
  <c r="J10910" i="1" s="1"/>
  <c r="J10952" i="1" a="1"/>
  <c r="J10952" i="1" s="1"/>
  <c r="J10884" i="1" a="1"/>
  <c r="J10884" i="1" s="1"/>
  <c r="J10954" i="1" a="1"/>
  <c r="J10954" i="1" s="1"/>
  <c r="J10921" i="1" a="1"/>
  <c r="J10921" i="1" s="1"/>
  <c r="J10927" i="1" a="1"/>
  <c r="J10927" i="1" s="1"/>
  <c r="J10894" i="1" a="1"/>
  <c r="J10894" i="1" s="1"/>
  <c r="J10920" i="1" a="1"/>
  <c r="J10920" i="1" s="1"/>
  <c r="J10938" i="1" a="1"/>
  <c r="J10938" i="1" s="1"/>
  <c r="J10905" i="1" a="1"/>
  <c r="J10905" i="1" s="1"/>
  <c r="J10911" i="1" a="1"/>
  <c r="J10911" i="1" s="1"/>
  <c r="J10878" i="1" a="1"/>
  <c r="J10878" i="1" s="1"/>
  <c r="J10948" i="1" a="1"/>
  <c r="J10948" i="1" s="1"/>
  <c r="J10922" i="1" a="1"/>
  <c r="J10922" i="1" s="1"/>
  <c r="J10881" i="1" a="1"/>
  <c r="J10881" i="1" s="1"/>
  <c r="J10895" i="1" a="1"/>
  <c r="J10895" i="1" s="1"/>
  <c r="J10907" i="1" a="1"/>
  <c r="J10907" i="1" s="1"/>
  <c r="J10940" i="1" a="1"/>
  <c r="J10940" i="1" s="1"/>
  <c r="J10898" i="1" a="1"/>
  <c r="J10898" i="1" s="1"/>
  <c r="J10896" i="1" a="1"/>
  <c r="J10896" i="1" s="1"/>
  <c r="J10879" i="1" a="1"/>
  <c r="J10879" i="1" s="1"/>
  <c r="J10880" i="1" a="1"/>
  <c r="J10880" i="1" s="1"/>
  <c r="J10932" i="1" a="1"/>
  <c r="J10932" i="1" s="1"/>
  <c r="J10890" i="1" a="1"/>
  <c r="J10890" i="1" s="1"/>
  <c r="J10888" i="1" a="1"/>
  <c r="J10888" i="1" s="1"/>
  <c r="J10915" i="1" a="1"/>
  <c r="J10915" i="1" s="1"/>
  <c r="J10933" i="1" a="1"/>
  <c r="J10933" i="1" s="1"/>
  <c r="J10924" i="1" a="1"/>
  <c r="J10924" i="1" s="1"/>
  <c r="J10939" i="1" a="1"/>
  <c r="J10939" i="1" s="1"/>
  <c r="J10931" i="1" a="1"/>
  <c r="J10931" i="1" s="1"/>
  <c r="J10904" i="1" a="1"/>
  <c r="J10904" i="1" s="1"/>
  <c r="J10901" i="1" a="1"/>
  <c r="J10901" i="1" s="1"/>
  <c r="J10908" i="1" a="1"/>
  <c r="J10908" i="1" s="1"/>
  <c r="J10883" i="1" a="1"/>
  <c r="J10883" i="1" s="1"/>
  <c r="J10936" i="1" a="1"/>
  <c r="J10936" i="1" s="1"/>
  <c r="J10926" i="1" a="1"/>
  <c r="J10926" i="1" s="1"/>
  <c r="J10885" i="1" a="1"/>
  <c r="J10885" i="1" s="1"/>
  <c r="J10892" i="1" a="1"/>
  <c r="J10892" i="1" s="1"/>
  <c r="J7908" i="1" a="1"/>
  <c r="J7908" i="1" s="1"/>
  <c r="J7915" i="1" a="1"/>
  <c r="J7915" i="1" s="1"/>
  <c r="J7876" i="1" a="1"/>
  <c r="J7876" i="1" s="1"/>
  <c r="J7898" i="1" a="1"/>
  <c r="J7898" i="1" s="1"/>
  <c r="J7883" i="1" a="1"/>
  <c r="J7883" i="1" s="1"/>
  <c r="J7905" i="1" a="1"/>
  <c r="J7905" i="1" s="1"/>
  <c r="J7903" i="1" a="1"/>
  <c r="J7903" i="1" s="1"/>
  <c r="J7902" i="1" a="1"/>
  <c r="J7902" i="1" s="1"/>
  <c r="J7895" i="1" a="1"/>
  <c r="J7895" i="1" s="1"/>
  <c r="J7910" i="1" a="1"/>
  <c r="J7910" i="1" s="1"/>
  <c r="J7904" i="1" a="1"/>
  <c r="J7904" i="1" s="1"/>
  <c r="J7735" i="1" a="1"/>
  <c r="J7735" i="1" s="1"/>
  <c r="J7741" i="1" a="1"/>
  <c r="J7741" i="1" s="1"/>
  <c r="J7747" i="1" a="1"/>
  <c r="J7747" i="1" s="1"/>
  <c r="J7754" i="1" a="1"/>
  <c r="J7754" i="1" s="1"/>
  <c r="J7760" i="1" a="1"/>
  <c r="J7760" i="1" s="1"/>
  <c r="J7818" i="1" a="1"/>
  <c r="J7818" i="1" s="1"/>
  <c r="J7793" i="1" a="1"/>
  <c r="J7793" i="1" s="1"/>
  <c r="J7722" i="1" a="1"/>
  <c r="J7722" i="1" s="1"/>
  <c r="J7790" i="1" a="1"/>
  <c r="J7790" i="1" s="1"/>
  <c r="J7746" i="1" a="1"/>
  <c r="J7746" i="1" s="1"/>
  <c r="J7753" i="1" a="1"/>
  <c r="J7753" i="1" s="1"/>
  <c r="J7791" i="1" a="1"/>
  <c r="J7791" i="1" s="1"/>
  <c r="J7727" i="1" a="1"/>
  <c r="J7727" i="1" s="1"/>
  <c r="J7736" i="1" a="1"/>
  <c r="J7736" i="1" s="1"/>
  <c r="J7748" i="1" a="1"/>
  <c r="J7748" i="1" s="1"/>
  <c r="J7767" i="1" a="1"/>
  <c r="J7767" i="1" s="1"/>
  <c r="J7780" i="1" a="1"/>
  <c r="J7780" i="1" s="1"/>
  <c r="J7739" i="1" a="1"/>
  <c r="J7739" i="1" s="1"/>
  <c r="J7797" i="1" a="1"/>
  <c r="J7797" i="1" s="1"/>
  <c r="J7726" i="1" a="1"/>
  <c r="J7726" i="1" s="1"/>
  <c r="J7785" i="1" a="1"/>
  <c r="J7785" i="1" s="1"/>
  <c r="J7733" i="1" a="1"/>
  <c r="J7733" i="1" s="1"/>
  <c r="J7762" i="1" a="1"/>
  <c r="J7762" i="1" s="1"/>
  <c r="J7787" i="1" a="1"/>
  <c r="J7787" i="1" s="1"/>
  <c r="J7794" i="1" a="1"/>
  <c r="J7794" i="1" s="1"/>
  <c r="J7800" i="1" a="1"/>
  <c r="J7800" i="1" s="1"/>
  <c r="J7723" i="1" a="1"/>
  <c r="J7723" i="1" s="1"/>
  <c r="J7796" i="1" a="1"/>
  <c r="J7796" i="1" s="1"/>
  <c r="J7740" i="1" a="1"/>
  <c r="J7740" i="1" s="1"/>
  <c r="J7798" i="1" a="1"/>
  <c r="J7798" i="1" s="1"/>
  <c r="J7721" i="1" a="1"/>
  <c r="J7721" i="1" s="1"/>
  <c r="J7756" i="1" a="1"/>
  <c r="J7756" i="1" s="1"/>
  <c r="J7775" i="1" a="1"/>
  <c r="J7775" i="1" s="1"/>
  <c r="J7801" i="1" a="1"/>
  <c r="J7801" i="1" s="1"/>
  <c r="J7763" i="1" a="1"/>
  <c r="J7763" i="1" s="1"/>
  <c r="J7770" i="1" a="1"/>
  <c r="J7770" i="1" s="1"/>
  <c r="J7789" i="1" a="1"/>
  <c r="J7789" i="1" s="1"/>
  <c r="J7795" i="1" a="1"/>
  <c r="J7795" i="1" s="1"/>
  <c r="J7719" i="1" a="1"/>
  <c r="J7719" i="1" s="1"/>
  <c r="J7731" i="1" a="1"/>
  <c r="J7731" i="1" s="1"/>
  <c r="J7764" i="1" a="1"/>
  <c r="J7764" i="1" s="1"/>
  <c r="J7777" i="1" a="1"/>
  <c r="J7777" i="1" s="1"/>
  <c r="J7792" i="1" a="1"/>
  <c r="J7792" i="1" s="1"/>
  <c r="J7799" i="1" a="1"/>
  <c r="J7799" i="1" s="1"/>
  <c r="J7734" i="1" a="1"/>
  <c r="J7734" i="1" s="1"/>
  <c r="J7815" i="1" a="1"/>
  <c r="J7815" i="1" s="1"/>
  <c r="J7816" i="1" a="1"/>
  <c r="J7816" i="1" s="1"/>
  <c r="J7720" i="1" a="1"/>
  <c r="J7720" i="1" s="1"/>
  <c r="J7804" i="1" a="1"/>
  <c r="J7804" i="1" s="1"/>
  <c r="J7742" i="1" a="1"/>
  <c r="J7742" i="1" s="1"/>
  <c r="J7761" i="1" a="1"/>
  <c r="J7761" i="1" s="1"/>
  <c r="J7749" i="1" a="1"/>
  <c r="J7749" i="1" s="1"/>
  <c r="J7755" i="1" a="1"/>
  <c r="J7755" i="1" s="1"/>
  <c r="J7768" i="1" a="1"/>
  <c r="J7768" i="1" s="1"/>
  <c r="J7813" i="1" a="1"/>
  <c r="J7813" i="1" s="1"/>
  <c r="J7718" i="1" a="1"/>
  <c r="J7718" i="1" s="1"/>
  <c r="J7724" i="1" a="1"/>
  <c r="J7724" i="1" s="1"/>
  <c r="J7730" i="1" a="1"/>
  <c r="J7730" i="1" s="1"/>
  <c r="J7732" i="1" a="1"/>
  <c r="J7732" i="1" s="1"/>
  <c r="J7765" i="1" a="1"/>
  <c r="J7765" i="1" s="1"/>
  <c r="J7737" i="1" a="1"/>
  <c r="J7737" i="1" s="1"/>
  <c r="J7743" i="1" a="1"/>
  <c r="J7743" i="1" s="1"/>
  <c r="J7750" i="1" a="1"/>
  <c r="J7750" i="1" s="1"/>
  <c r="J7769" i="1" a="1"/>
  <c r="J7769" i="1" s="1"/>
  <c r="J7752" i="1" a="1"/>
  <c r="J7752" i="1" s="1"/>
  <c r="J7738" i="1" a="1"/>
  <c r="J7738" i="1" s="1"/>
  <c r="J7744" i="1" a="1"/>
  <c r="J7744" i="1" s="1"/>
  <c r="J7776" i="1" a="1"/>
  <c r="J7776" i="1" s="1"/>
  <c r="J7802" i="1" a="1"/>
  <c r="J7802" i="1" s="1"/>
  <c r="J7725" i="1" a="1"/>
  <c r="J7725" i="1" s="1"/>
  <c r="J7745" i="1" a="1"/>
  <c r="J7745" i="1" s="1"/>
  <c r="J7817" i="1" a="1"/>
  <c r="J7817" i="1" s="1"/>
  <c r="J7708" i="1" a="1"/>
  <c r="J7708" i="1" s="1"/>
  <c r="J7715" i="1" a="1"/>
  <c r="J7715" i="1" s="1"/>
  <c r="J7714" i="1" a="1"/>
  <c r="J7714" i="1" s="1"/>
  <c r="J7702" i="1" a="1"/>
  <c r="J7702" i="1" s="1"/>
  <c r="J7706" i="1" a="1"/>
  <c r="J7706" i="1" s="1"/>
  <c r="J7717" i="1" a="1"/>
  <c r="J7717" i="1" s="1"/>
  <c r="J7713" i="1" a="1"/>
  <c r="J7713" i="1" s="1"/>
  <c r="J7712" i="1" a="1"/>
  <c r="J7712" i="1" s="1"/>
  <c r="J7707" i="1" a="1"/>
  <c r="J7707" i="1" s="1"/>
  <c r="J7703" i="1" a="1"/>
  <c r="J7703" i="1" s="1"/>
  <c r="J7710" i="1" a="1"/>
  <c r="J7710" i="1" s="1"/>
  <c r="J7709" i="1" a="1"/>
  <c r="J7709" i="1" s="1"/>
  <c r="J7673" i="1" a="1"/>
  <c r="J7673" i="1" s="1"/>
  <c r="J7688" i="1" a="1"/>
  <c r="J7688" i="1" s="1"/>
  <c r="J7689" i="1" a="1"/>
  <c r="J7689" i="1" s="1"/>
  <c r="J7692" i="1" a="1"/>
  <c r="J7692" i="1" s="1"/>
  <c r="J7691" i="1" a="1"/>
  <c r="J7691" i="1" s="1"/>
  <c r="J3507" i="1" a="1"/>
  <c r="J3507" i="1" s="1"/>
  <c r="J3514" i="1" a="1"/>
  <c r="J3514" i="1" s="1"/>
  <c r="J3522" i="1" a="1"/>
  <c r="J3522" i="1" s="1"/>
  <c r="J3531" i="1" a="1"/>
  <c r="J3531" i="1" s="1"/>
  <c r="J3512" i="1" a="1"/>
  <c r="J3512" i="1" s="1"/>
  <c r="J3525" i="1" a="1"/>
  <c r="J3525" i="1" s="1"/>
  <c r="J3530" i="1" a="1"/>
  <c r="J3530" i="1" s="1"/>
  <c r="J3527" i="1" a="1"/>
  <c r="J3527" i="1" s="1"/>
  <c r="J3517" i="1" a="1"/>
  <c r="J3517" i="1" s="1"/>
  <c r="J3506" i="1" a="1"/>
  <c r="J3506" i="1" s="1"/>
  <c r="J3519" i="1" a="1"/>
  <c r="J3519" i="1" s="1"/>
  <c r="J3532" i="1" a="1"/>
  <c r="J3532" i="1" s="1"/>
  <c r="J3515" i="1" a="1"/>
  <c r="J3515" i="1" s="1"/>
  <c r="J3534" i="1" a="1"/>
  <c r="J3534" i="1" s="1"/>
  <c r="J3524" i="1" a="1"/>
  <c r="J3524" i="1" s="1"/>
  <c r="J3521" i="1" a="1"/>
  <c r="J3521" i="1" s="1"/>
  <c r="J3526" i="1" a="1"/>
  <c r="J3526" i="1" s="1"/>
  <c r="J3516" i="1" a="1"/>
  <c r="J3516" i="1" s="1"/>
  <c r="J3513" i="1" a="1"/>
  <c r="J3513" i="1" s="1"/>
  <c r="J3518" i="1" a="1"/>
  <c r="J3518" i="1" s="1"/>
  <c r="J3508" i="1" a="1"/>
  <c r="J3508" i="1" s="1"/>
  <c r="J3528" i="1" a="1"/>
  <c r="J3528" i="1" s="1"/>
  <c r="J3523" i="1" a="1"/>
  <c r="J3523" i="1" s="1"/>
  <c r="J3520" i="1" a="1"/>
  <c r="J3520" i="1" s="1"/>
  <c r="J3533" i="1" a="1"/>
  <c r="J3533" i="1" s="1"/>
  <c r="B8" i="9"/>
  <c r="J12169" i="1" s="1" a="1"/>
  <c r="J12169" i="1" s="1"/>
  <c r="J3412" i="1" a="1"/>
  <c r="J3412" i="1" s="1"/>
  <c r="J3411" i="1" a="1"/>
  <c r="J3411" i="1" s="1"/>
  <c r="J3345" i="1" a="1"/>
  <c r="J3345" i="1" s="1"/>
  <c r="J3344" i="1" a="1"/>
  <c r="J3344" i="1" s="1"/>
  <c r="J3342" i="1" a="1"/>
  <c r="J3342" i="1" s="1"/>
  <c r="J3341" i="1" a="1"/>
  <c r="J3341" i="1" s="1"/>
  <c r="J3340" i="1" a="1"/>
  <c r="J3340" i="1" s="1"/>
  <c r="J3339" i="1" a="1"/>
  <c r="J3339" i="1" s="1"/>
  <c r="J3343" i="1" a="1"/>
  <c r="J3343" i="1" s="1"/>
  <c r="J3346" i="1" a="1"/>
  <c r="J3346" i="1" s="1"/>
  <c r="J3338" i="1" a="1"/>
  <c r="J3338" i="1" s="1"/>
  <c r="J3359" i="1" a="1"/>
  <c r="J3359" i="1" s="1"/>
  <c r="J12445" i="1" a="1"/>
  <c r="J12445" i="1" s="1"/>
  <c r="J12605" i="1" a="1"/>
  <c r="J12605" i="1" s="1"/>
  <c r="J12131" i="1" a="1"/>
  <c r="J12131" i="1" s="1"/>
  <c r="J12142" i="1" a="1"/>
  <c r="J12142" i="1" s="1"/>
  <c r="J12274" i="1" a="1"/>
  <c r="J12274" i="1" s="1"/>
  <c r="J3395" i="1" a="1"/>
  <c r="J3395" i="1" s="1"/>
  <c r="J3397" i="1" a="1"/>
  <c r="J3397" i="1" s="1"/>
  <c r="J3350" i="1" a="1"/>
  <c r="J3350" i="1" s="1"/>
  <c r="J12151" i="1" a="1"/>
  <c r="J12151" i="1" s="1"/>
  <c r="J3396" i="1" a="1"/>
  <c r="J3396" i="1" s="1"/>
  <c r="J12549" i="1" a="1"/>
  <c r="J12549" i="1" s="1"/>
  <c r="J3353" i="1" a="1"/>
  <c r="J3353" i="1" s="1"/>
  <c r="J12221" i="1" a="1"/>
  <c r="J12221" i="1" s="1"/>
  <c r="J12123" i="1" a="1"/>
  <c r="J12123" i="1" s="1"/>
  <c r="J12186" i="1" a="1"/>
  <c r="J12186" i="1" s="1"/>
  <c r="J12170" i="1" a="1"/>
  <c r="J12170" i="1" s="1"/>
  <c r="J12522" i="1" a="1"/>
  <c r="J12522" i="1" s="1"/>
  <c r="J12458" i="1" a="1"/>
  <c r="J12458" i="1" s="1"/>
  <c r="J12174" i="1" a="1"/>
  <c r="J12174" i="1" s="1"/>
  <c r="J3398" i="1" a="1"/>
  <c r="J3398" i="1" s="1"/>
  <c r="J12190" i="1" a="1"/>
  <c r="J12190" i="1" s="1"/>
  <c r="J12128" i="1" a="1"/>
  <c r="J12128" i="1" s="1"/>
  <c r="J12135" i="1" a="1"/>
  <c r="J12135" i="1" s="1"/>
  <c r="J12597" i="1" a="1"/>
  <c r="J12597" i="1" s="1"/>
  <c r="J12337" i="1" a="1"/>
  <c r="J12337" i="1" s="1"/>
  <c r="J12502" i="1" a="1"/>
  <c r="J12502" i="1" s="1"/>
  <c r="J12595" i="1" a="1"/>
  <c r="J12595" i="1" s="1"/>
  <c r="J12548" i="1" a="1"/>
  <c r="J12548" i="1" s="1"/>
  <c r="J12538" i="1" a="1"/>
  <c r="J12538" i="1" s="1"/>
  <c r="J12545" i="1" a="1"/>
  <c r="J12545" i="1" s="1"/>
  <c r="J12533" i="1" a="1"/>
  <c r="J12533" i="1" s="1"/>
  <c r="J12517" i="1" a="1"/>
  <c r="J12517" i="1" s="1"/>
  <c r="J12495" i="1" a="1"/>
  <c r="J12495" i="1" s="1"/>
  <c r="J12476" i="1" a="1"/>
  <c r="J12476" i="1" s="1"/>
  <c r="J12444" i="1" a="1"/>
  <c r="J12444" i="1" s="1"/>
  <c r="J12411" i="1" a="1"/>
  <c r="J12411" i="1" s="1"/>
  <c r="J12390" i="1" a="1"/>
  <c r="J12390" i="1" s="1"/>
  <c r="J12367" i="1" a="1"/>
  <c r="J12367" i="1" s="1"/>
  <c r="J12350" i="1" a="1"/>
  <c r="J12350" i="1" s="1"/>
  <c r="J12296" i="1" a="1"/>
  <c r="J12296" i="1" s="1"/>
  <c r="J12220" i="1" a="1"/>
  <c r="J12220" i="1" s="1"/>
  <c r="J12195" i="1" a="1"/>
  <c r="J12195" i="1" s="1"/>
  <c r="J12171" i="1" a="1"/>
  <c r="J12171" i="1" s="1"/>
  <c r="J12126" i="1" a="1"/>
  <c r="J12126" i="1" s="1"/>
  <c r="J12615" i="1" a="1"/>
  <c r="J12615" i="1" s="1"/>
  <c r="J12602" i="1" a="1"/>
  <c r="J12602" i="1" s="1"/>
  <c r="J12543" i="1" a="1"/>
  <c r="J12543" i="1" s="1"/>
  <c r="J12532" i="1" a="1"/>
  <c r="J12532" i="1" s="1"/>
  <c r="J12515" i="1" a="1"/>
  <c r="J12515" i="1" s="1"/>
  <c r="J12489" i="1" a="1"/>
  <c r="J12489" i="1" s="1"/>
  <c r="J12463" i="1" a="1"/>
  <c r="J12463" i="1" s="1"/>
  <c r="J12405" i="1" a="1"/>
  <c r="J12405" i="1" s="1"/>
  <c r="J12389" i="1" a="1"/>
  <c r="J12389" i="1" s="1"/>
  <c r="J12366" i="1" a="1"/>
  <c r="J12366" i="1" s="1"/>
  <c r="J12344" i="1" a="1"/>
  <c r="J12344" i="1" s="1"/>
  <c r="J12243" i="1" a="1"/>
  <c r="J12243" i="1" s="1"/>
  <c r="J12219" i="1" a="1"/>
  <c r="J12219" i="1" s="1"/>
  <c r="J12211" i="1" a="1"/>
  <c r="J12211" i="1" s="1"/>
  <c r="J12189" i="1" a="1"/>
  <c r="J12189" i="1" s="1"/>
  <c r="J12166" i="1" a="1"/>
  <c r="J12166" i="1" s="1"/>
  <c r="J12125" i="1" a="1"/>
  <c r="J12125" i="1" s="1"/>
  <c r="J3358" i="1" a="1"/>
  <c r="J3358" i="1" s="1"/>
  <c r="J12612" i="1" a="1"/>
  <c r="J12612" i="1" s="1"/>
  <c r="J12601" i="1" a="1"/>
  <c r="J12601" i="1" s="1"/>
  <c r="J12540" i="1" a="1"/>
  <c r="J12540" i="1" s="1"/>
  <c r="J12530" i="1" a="1"/>
  <c r="J12530" i="1" s="1"/>
  <c r="J12514" i="1" a="1"/>
  <c r="J12514" i="1" s="1"/>
  <c r="J12488" i="1" a="1"/>
  <c r="J12488" i="1" s="1"/>
  <c r="J12475" i="1" a="1"/>
  <c r="J12475" i="1" s="1"/>
  <c r="J12462" i="1" a="1"/>
  <c r="J12462" i="1" s="1"/>
  <c r="J12443" i="1" a="1"/>
  <c r="J12443" i="1" s="1"/>
  <c r="J12404" i="1" a="1"/>
  <c r="J12404" i="1" s="1"/>
  <c r="J12383" i="1" a="1"/>
  <c r="J12383" i="1" s="1"/>
  <c r="J12365" i="1" a="1"/>
  <c r="J12365" i="1" s="1"/>
  <c r="J12343" i="1" a="1"/>
  <c r="J12343" i="1" s="1"/>
  <c r="J12235" i="1" a="1"/>
  <c r="J12235" i="1" s="1"/>
  <c r="J12218" i="1" a="1"/>
  <c r="J12218" i="1" s="1"/>
  <c r="J12210" i="1" a="1"/>
  <c r="J12210" i="1" s="1"/>
  <c r="J12188" i="1" a="1"/>
  <c r="J12188" i="1" s="1"/>
  <c r="J12158" i="1" a="1"/>
  <c r="J12158" i="1" s="1"/>
  <c r="J12603" i="1" a="1"/>
  <c r="J12603" i="1" s="1"/>
  <c r="J3357" i="1" a="1"/>
  <c r="J3357" i="1" s="1"/>
  <c r="J12611" i="1" a="1"/>
  <c r="J12611" i="1" s="1"/>
  <c r="J12599" i="1" a="1"/>
  <c r="J12599" i="1" s="1"/>
  <c r="J12556" i="1" a="1"/>
  <c r="J12556" i="1" s="1"/>
  <c r="J12513" i="1" a="1"/>
  <c r="J12513" i="1" s="1"/>
  <c r="J12485" i="1" a="1"/>
  <c r="J12485" i="1" s="1"/>
  <c r="J12472" i="1" a="1"/>
  <c r="J12472" i="1" s="1"/>
  <c r="J12457" i="1" a="1"/>
  <c r="J12457" i="1" s="1"/>
  <c r="J12438" i="1" a="1"/>
  <c r="J12438" i="1" s="1"/>
  <c r="J12403" i="1" a="1"/>
  <c r="J12403" i="1" s="1"/>
  <c r="J12382" i="1" a="1"/>
  <c r="J12382" i="1" s="1"/>
  <c r="J12359" i="1" a="1"/>
  <c r="J12359" i="1" s="1"/>
  <c r="J12342" i="1" a="1"/>
  <c r="J12342" i="1" s="1"/>
  <c r="J12234" i="1" a="1"/>
  <c r="J12234" i="1" s="1"/>
  <c r="J12204" i="1" a="1"/>
  <c r="J12204" i="1" s="1"/>
  <c r="J12187" i="1" a="1"/>
  <c r="J12187" i="1" s="1"/>
  <c r="J12157" i="1" a="1"/>
  <c r="J12157" i="1" s="1"/>
  <c r="J12617" i="1" a="1"/>
  <c r="J12617" i="1" s="1"/>
  <c r="J3356" i="1" a="1"/>
  <c r="J3356" i="1" s="1"/>
  <c r="J12610" i="1" a="1"/>
  <c r="J12610" i="1" s="1"/>
  <c r="J12596" i="1" a="1"/>
  <c r="J12596" i="1" s="1"/>
  <c r="J12555" i="1" a="1"/>
  <c r="J12555" i="1" s="1"/>
  <c r="J12539" i="1" a="1"/>
  <c r="J12539" i="1" s="1"/>
  <c r="J12527" i="1" a="1"/>
  <c r="J12527" i="1" s="1"/>
  <c r="J12511" i="1" a="1"/>
  <c r="J12511" i="1" s="1"/>
  <c r="J12483" i="1" a="1"/>
  <c r="J12483" i="1" s="1"/>
  <c r="J12470" i="1" a="1"/>
  <c r="J12470" i="1" s="1"/>
  <c r="J12456" i="1" a="1"/>
  <c r="J12456" i="1" s="1"/>
  <c r="J12437" i="1" a="1"/>
  <c r="J12437" i="1" s="1"/>
  <c r="J12398" i="1" a="1"/>
  <c r="J12398" i="1" s="1"/>
  <c r="J12381" i="1" a="1"/>
  <c r="J12381" i="1" s="1"/>
  <c r="J12336" i="1" a="1"/>
  <c r="J12336" i="1" s="1"/>
  <c r="J12233" i="1" a="1"/>
  <c r="J12233" i="1" s="1"/>
  <c r="J12203" i="1" a="1"/>
  <c r="J12203" i="1" s="1"/>
  <c r="J12526" i="1" a="1"/>
  <c r="J12526" i="1" s="1"/>
  <c r="J12482" i="1" a="1"/>
  <c r="J12482" i="1" s="1"/>
  <c r="J12469" i="1" a="1"/>
  <c r="J12469" i="1" s="1"/>
  <c r="J12451" i="1" a="1"/>
  <c r="J12451" i="1" s="1"/>
  <c r="J12436" i="1" a="1"/>
  <c r="J12436" i="1" s="1"/>
  <c r="J12397" i="1" a="1"/>
  <c r="J12397" i="1" s="1"/>
  <c r="J12375" i="1" a="1"/>
  <c r="J12375" i="1" s="1"/>
  <c r="J12358" i="1" a="1"/>
  <c r="J12358" i="1" s="1"/>
  <c r="J12335" i="1" a="1"/>
  <c r="J12335" i="1" s="1"/>
  <c r="J12228" i="1" a="1"/>
  <c r="J12228" i="1" s="1"/>
  <c r="J12202" i="1" a="1"/>
  <c r="J12202" i="1" s="1"/>
  <c r="J12134" i="1" a="1"/>
  <c r="J12134" i="1" s="1"/>
  <c r="J3355" i="1" a="1"/>
  <c r="J3355" i="1" s="1"/>
  <c r="J12619" i="1" a="1"/>
  <c r="J12619" i="1" s="1"/>
  <c r="J12607" i="1" a="1"/>
  <c r="J12607" i="1" s="1"/>
  <c r="J12594" i="1" a="1"/>
  <c r="J12594" i="1" s="1"/>
  <c r="J12547" i="1" a="1"/>
  <c r="J12547" i="1" s="1"/>
  <c r="J12536" i="1" a="1"/>
  <c r="J12536" i="1" s="1"/>
  <c r="J12521" i="1" a="1"/>
  <c r="J12521" i="1" s="1"/>
  <c r="J12501" i="1" a="1"/>
  <c r="J12501" i="1" s="1"/>
  <c r="J12481" i="1" a="1"/>
  <c r="J12481" i="1" s="1"/>
  <c r="J12468" i="1" a="1"/>
  <c r="J12468" i="1" s="1"/>
  <c r="J12450" i="1" a="1"/>
  <c r="J12450" i="1" s="1"/>
  <c r="J12412" i="1" a="1"/>
  <c r="J12412" i="1" s="1"/>
  <c r="J12396" i="1" a="1"/>
  <c r="J12396" i="1" s="1"/>
  <c r="J12374" i="1" a="1"/>
  <c r="J12374" i="1" s="1"/>
  <c r="J12352" i="1" a="1"/>
  <c r="J12352" i="1" s="1"/>
  <c r="J12334" i="1" a="1"/>
  <c r="J12334" i="1" s="1"/>
  <c r="J12227" i="1" a="1"/>
  <c r="J12227" i="1" s="1"/>
  <c r="J12197" i="1" a="1"/>
  <c r="J12197" i="1" s="1"/>
  <c r="J12173" i="1" a="1"/>
  <c r="J12173" i="1" s="1"/>
  <c r="J12133" i="1" a="1"/>
  <c r="J12133" i="1" s="1"/>
  <c r="J12620" i="1" a="1"/>
  <c r="J12620" i="1" s="1"/>
  <c r="J12609" i="1" a="1"/>
  <c r="J12609" i="1" s="1"/>
  <c r="J12618" i="1" a="1"/>
  <c r="J12618" i="1" s="1"/>
  <c r="J12604" i="1" a="1"/>
  <c r="J12604" i="1" s="1"/>
  <c r="J12593" i="1" a="1"/>
  <c r="J12593" i="1" s="1"/>
  <c r="J12546" i="1" a="1"/>
  <c r="J12546" i="1" s="1"/>
  <c r="J12534" i="1" a="1"/>
  <c r="J12534" i="1" s="1"/>
  <c r="J12520" i="1" a="1"/>
  <c r="J12520" i="1" s="1"/>
  <c r="J12500" i="1" a="1"/>
  <c r="J12500" i="1" s="1"/>
  <c r="J12479" i="1" a="1"/>
  <c r="J12479" i="1" s="1"/>
  <c r="J12466" i="1" a="1"/>
  <c r="J12466" i="1" s="1"/>
  <c r="J12449" i="1" a="1"/>
  <c r="J12449" i="1" s="1"/>
  <c r="J12391" i="1" a="1"/>
  <c r="J12391" i="1" s="1"/>
  <c r="J12373" i="1" a="1"/>
  <c r="J12373" i="1" s="1"/>
  <c r="J12351" i="1" a="1"/>
  <c r="J12351" i="1" s="1"/>
  <c r="J12327" i="1" a="1"/>
  <c r="J12327" i="1" s="1"/>
  <c r="J12226" i="1" a="1"/>
  <c r="J12226" i="1" s="1"/>
  <c r="J12196" i="1" a="1"/>
  <c r="J12196" i="1" s="1"/>
  <c r="J12172" i="1" a="1"/>
  <c r="J12172" i="1" s="1"/>
  <c r="J12127" i="1" a="1"/>
  <c r="J12127" i="1" s="1"/>
  <c r="J12431" i="1" a="1"/>
  <c r="J12431" i="1" s="1"/>
  <c r="J12321" i="1" a="1"/>
  <c r="J12321" i="1" s="1"/>
  <c r="J12290" i="1" a="1"/>
  <c r="J12290" i="1" s="1"/>
  <c r="J12425" i="1" a="1"/>
  <c r="J12425" i="1" s="1"/>
  <c r="J12320" i="1" a="1"/>
  <c r="J12320" i="1" s="1"/>
  <c r="J12289" i="1" a="1"/>
  <c r="J12289" i="1" s="1"/>
  <c r="J12424" i="1" a="1"/>
  <c r="J12424" i="1" s="1"/>
  <c r="J12313" i="1" a="1"/>
  <c r="J12313" i="1" s="1"/>
  <c r="J12282" i="1" a="1"/>
  <c r="J12282" i="1" s="1"/>
  <c r="J12150" i="1" a="1"/>
  <c r="J12150" i="1" s="1"/>
  <c r="J12508" i="1" a="1"/>
  <c r="J12508" i="1" s="1"/>
  <c r="J12419" i="1" a="1"/>
  <c r="J12419" i="1" s="1"/>
  <c r="J12312" i="1" a="1"/>
  <c r="J12312" i="1" s="1"/>
  <c r="J12143" i="1" a="1"/>
  <c r="J12143" i="1" s="1"/>
  <c r="J12140" i="1" a="1"/>
  <c r="J12140" i="1" s="1"/>
  <c r="J12149" i="1" a="1"/>
  <c r="J12149" i="1" s="1"/>
  <c r="J12136" i="1" a="1"/>
  <c r="J12136" i="1" s="1"/>
  <c r="J12144" i="1" a="1"/>
  <c r="J12144" i="1" s="1"/>
  <c r="J12148" i="1" a="1"/>
  <c r="J12148" i="1" s="1"/>
  <c r="J12141" i="1" a="1"/>
  <c r="J12141" i="1" s="1"/>
  <c r="J12137" i="1" a="1"/>
  <c r="J12137" i="1" s="1"/>
  <c r="J12145" i="1" a="1"/>
  <c r="J12145" i="1" s="1"/>
  <c r="J12138" i="1" a="1"/>
  <c r="J12138" i="1" s="1"/>
  <c r="J12146" i="1" a="1"/>
  <c r="J12146" i="1" s="1"/>
  <c r="J12139" i="1" a="1"/>
  <c r="J12139" i="1" s="1"/>
  <c r="J12147" i="1" a="1"/>
  <c r="J12147" i="1" s="1"/>
  <c r="J12244" i="1" a="1"/>
  <c r="J12244" i="1" s="1"/>
  <c r="J12252" i="1" a="1"/>
  <c r="J12252" i="1" s="1"/>
  <c r="J12260" i="1" a="1"/>
  <c r="J12260" i="1" s="1"/>
  <c r="J12267" i="1" a="1"/>
  <c r="J12267" i="1" s="1"/>
  <c r="J12275" i="1" a="1"/>
  <c r="J12275" i="1" s="1"/>
  <c r="J12283" i="1" a="1"/>
  <c r="J12283" i="1" s="1"/>
  <c r="J12291" i="1" a="1"/>
  <c r="J12291" i="1" s="1"/>
  <c r="J12298" i="1" a="1"/>
  <c r="J12298" i="1" s="1"/>
  <c r="J12306" i="1" a="1"/>
  <c r="J12306" i="1" s="1"/>
  <c r="J12314" i="1" a="1"/>
  <c r="J12314" i="1" s="1"/>
  <c r="J12322" i="1" a="1"/>
  <c r="J12322" i="1" s="1"/>
  <c r="J12329" i="1" a="1"/>
  <c r="J12329" i="1" s="1"/>
  <c r="J12426" i="1" a="1"/>
  <c r="J12426" i="1" s="1"/>
  <c r="J12496" i="1" a="1"/>
  <c r="J12496" i="1" s="1"/>
  <c r="J12503" i="1" a="1"/>
  <c r="J12503" i="1" s="1"/>
  <c r="J12264" i="1" a="1"/>
  <c r="J12264" i="1" s="1"/>
  <c r="J12295" i="1" a="1"/>
  <c r="J12295" i="1" s="1"/>
  <c r="J12507" i="1" a="1"/>
  <c r="J12507" i="1" s="1"/>
  <c r="J12242" i="1" a="1"/>
  <c r="J12242" i="1" s="1"/>
  <c r="J12265" i="1" a="1"/>
  <c r="J12265" i="1" s="1"/>
  <c r="J12160" i="1" a="1"/>
  <c r="J12160" i="1" s="1"/>
  <c r="J12167" i="1" a="1"/>
  <c r="J12167" i="1" s="1"/>
  <c r="J12237" i="1" a="1"/>
  <c r="J12237" i="1" s="1"/>
  <c r="J12245" i="1" a="1"/>
  <c r="J12245" i="1" s="1"/>
  <c r="J12253" i="1" a="1"/>
  <c r="J12253" i="1" s="1"/>
  <c r="J12261" i="1" a="1"/>
  <c r="J12261" i="1" s="1"/>
  <c r="J12268" i="1" a="1"/>
  <c r="J12268" i="1" s="1"/>
  <c r="J12276" i="1" a="1"/>
  <c r="J12276" i="1" s="1"/>
  <c r="J12284" i="1" a="1"/>
  <c r="J12284" i="1" s="1"/>
  <c r="J12292" i="1" a="1"/>
  <c r="J12292" i="1" s="1"/>
  <c r="J12299" i="1" a="1"/>
  <c r="J12299" i="1" s="1"/>
  <c r="J12307" i="1" a="1"/>
  <c r="J12307" i="1" s="1"/>
  <c r="J12315" i="1" a="1"/>
  <c r="J12315" i="1" s="1"/>
  <c r="J12323" i="1" a="1"/>
  <c r="J12323" i="1" s="1"/>
  <c r="J12330" i="1" a="1"/>
  <c r="J12330" i="1" s="1"/>
  <c r="J12420" i="1" a="1"/>
  <c r="J12420" i="1" s="1"/>
  <c r="J12427" i="1" a="1"/>
  <c r="J12427" i="1" s="1"/>
  <c r="J12491" i="1" a="1"/>
  <c r="J12491" i="1" s="1"/>
  <c r="J12497" i="1" a="1"/>
  <c r="J12497" i="1" s="1"/>
  <c r="J12504" i="1" a="1"/>
  <c r="J12504" i="1" s="1"/>
  <c r="J12164" i="1" a="1"/>
  <c r="J12164" i="1" s="1"/>
  <c r="J12241" i="1" a="1"/>
  <c r="J12241" i="1" s="1"/>
  <c r="J12257" i="1" a="1"/>
  <c r="J12257" i="1" s="1"/>
  <c r="J12272" i="1" a="1"/>
  <c r="J12272" i="1" s="1"/>
  <c r="J12288" i="1" a="1"/>
  <c r="J12288" i="1" s="1"/>
  <c r="J12303" i="1" a="1"/>
  <c r="J12303" i="1" s="1"/>
  <c r="J12417" i="1" a="1"/>
  <c r="J12417" i="1" s="1"/>
  <c r="J12430" i="1" a="1"/>
  <c r="J12430" i="1" s="1"/>
  <c r="J12165" i="1" a="1"/>
  <c r="J12165" i="1" s="1"/>
  <c r="J12258" i="1" a="1"/>
  <c r="J12258" i="1" s="1"/>
  <c r="J12281" i="1" a="1"/>
  <c r="J12281" i="1" s="1"/>
  <c r="J12161" i="1" a="1"/>
  <c r="J12161" i="1" s="1"/>
  <c r="J12168" i="1" a="1"/>
  <c r="J12168" i="1" s="1"/>
  <c r="J12238" i="1" a="1"/>
  <c r="J12238" i="1" s="1"/>
  <c r="J12246" i="1" a="1"/>
  <c r="J12246" i="1" s="1"/>
  <c r="J12254" i="1" a="1"/>
  <c r="J12254" i="1" s="1"/>
  <c r="J12262" i="1" a="1"/>
  <c r="J12262" i="1" s="1"/>
  <c r="J12269" i="1" a="1"/>
  <c r="J12269" i="1" s="1"/>
  <c r="J12277" i="1" a="1"/>
  <c r="J12277" i="1" s="1"/>
  <c r="J12285" i="1" a="1"/>
  <c r="J12285" i="1" s="1"/>
  <c r="J12293" i="1" a="1"/>
  <c r="J12293" i="1" s="1"/>
  <c r="J12300" i="1" a="1"/>
  <c r="J12300" i="1" s="1"/>
  <c r="J12308" i="1" a="1"/>
  <c r="J12308" i="1" s="1"/>
  <c r="J12316" i="1" a="1"/>
  <c r="J12316" i="1" s="1"/>
  <c r="J12324" i="1" a="1"/>
  <c r="J12324" i="1" s="1"/>
  <c r="J12331" i="1" a="1"/>
  <c r="J12331" i="1" s="1"/>
  <c r="J12421" i="1" a="1"/>
  <c r="J12421" i="1" s="1"/>
  <c r="J12319" i="1" a="1"/>
  <c r="J12319" i="1" s="1"/>
  <c r="J12494" i="1" a="1"/>
  <c r="J12494" i="1" s="1"/>
  <c r="J12162" i="1" a="1"/>
  <c r="J12162" i="1" s="1"/>
  <c r="J12239" i="1" a="1"/>
  <c r="J12239" i="1" s="1"/>
  <c r="J12247" i="1" a="1"/>
  <c r="J12247" i="1" s="1"/>
  <c r="J12255" i="1" a="1"/>
  <c r="J12255" i="1" s="1"/>
  <c r="J12270" i="1" a="1"/>
  <c r="J12270" i="1" s="1"/>
  <c r="J12278" i="1" a="1"/>
  <c r="J12278" i="1" s="1"/>
  <c r="J12286" i="1" a="1"/>
  <c r="J12286" i="1" s="1"/>
  <c r="J12294" i="1" a="1"/>
  <c r="J12294" i="1" s="1"/>
  <c r="J12301" i="1" a="1"/>
  <c r="J12301" i="1" s="1"/>
  <c r="J12309" i="1" a="1"/>
  <c r="J12309" i="1" s="1"/>
  <c r="J12317" i="1" a="1"/>
  <c r="J12317" i="1" s="1"/>
  <c r="J12325" i="1" a="1"/>
  <c r="J12325" i="1" s="1"/>
  <c r="J12332" i="1" a="1"/>
  <c r="J12332" i="1" s="1"/>
  <c r="J12422" i="1" a="1"/>
  <c r="J12422" i="1" s="1"/>
  <c r="J12428" i="1" a="1"/>
  <c r="J12428" i="1" s="1"/>
  <c r="J12492" i="1" a="1"/>
  <c r="J12492" i="1" s="1"/>
  <c r="J12505" i="1" a="1"/>
  <c r="J12505" i="1" s="1"/>
  <c r="J12249" i="1" a="1"/>
  <c r="J12249" i="1" s="1"/>
  <c r="J12280" i="1" a="1"/>
  <c r="J12280" i="1" s="1"/>
  <c r="J12311" i="1" a="1"/>
  <c r="J12311" i="1" s="1"/>
  <c r="J12250" i="1" a="1"/>
  <c r="J12250" i="1" s="1"/>
  <c r="J12273" i="1" a="1"/>
  <c r="J12273" i="1" s="1"/>
  <c r="J12163" i="1" a="1"/>
  <c r="J12163" i="1" s="1"/>
  <c r="J12240" i="1" a="1"/>
  <c r="J12240" i="1" s="1"/>
  <c r="J12248" i="1" a="1"/>
  <c r="J12248" i="1" s="1"/>
  <c r="J12256" i="1" a="1"/>
  <c r="J12256" i="1" s="1"/>
  <c r="J12263" i="1" a="1"/>
  <c r="J12263" i="1" s="1"/>
  <c r="J12271" i="1" a="1"/>
  <c r="J12271" i="1" s="1"/>
  <c r="J12279" i="1" a="1"/>
  <c r="J12279" i="1" s="1"/>
  <c r="J12287" i="1" a="1"/>
  <c r="J12287" i="1" s="1"/>
  <c r="J12302" i="1" a="1"/>
  <c r="J12302" i="1" s="1"/>
  <c r="J12310" i="1" a="1"/>
  <c r="J12310" i="1" s="1"/>
  <c r="J12318" i="1" a="1"/>
  <c r="J12318" i="1" s="1"/>
  <c r="J12326" i="1" a="1"/>
  <c r="J12326" i="1" s="1"/>
  <c r="J12416" i="1" a="1"/>
  <c r="J12416" i="1" s="1"/>
  <c r="J12423" i="1" a="1"/>
  <c r="J12423" i="1" s="1"/>
  <c r="J12429" i="1" a="1"/>
  <c r="J12429" i="1" s="1"/>
  <c r="J12493" i="1" a="1"/>
  <c r="J12493" i="1" s="1"/>
  <c r="J12506" i="1" a="1"/>
  <c r="J12506" i="1" s="1"/>
  <c r="J12129" i="1" a="1"/>
  <c r="J12129" i="1" s="1"/>
  <c r="J12130" i="1" a="1"/>
  <c r="J12130" i="1" s="1"/>
  <c r="J12418" i="1" a="1"/>
  <c r="J12418" i="1" s="1"/>
  <c r="J12305" i="1" a="1"/>
  <c r="J12305" i="1" s="1"/>
  <c r="J12266" i="1" a="1"/>
  <c r="J12266" i="1" s="1"/>
  <c r="J12304" i="1" a="1"/>
  <c r="J12304" i="1" s="1"/>
  <c r="J12259" i="1" a="1"/>
  <c r="J12259" i="1" s="1"/>
  <c r="J3351" i="1" a="1"/>
  <c r="J3351" i="1" s="1"/>
  <c r="J3352" i="1" a="1"/>
  <c r="J3352" i="1" s="1"/>
  <c r="J12328" i="1" a="1"/>
  <c r="J12328" i="1" s="1"/>
  <c r="J12297" i="1" a="1"/>
  <c r="J12297" i="1" s="1"/>
  <c r="J12251" i="1" a="1"/>
  <c r="J12251" i="1" s="1"/>
  <c r="J12525" i="1" a="1"/>
  <c r="J12525" i="1" s="1"/>
  <c r="J12519" i="1" a="1"/>
  <c r="J12519" i="1" s="1"/>
  <c r="J12512" i="1" a="1"/>
  <c r="J12512" i="1" s="1"/>
  <c r="J12487" i="1" a="1"/>
  <c r="J12487" i="1" s="1"/>
  <c r="J12480" i="1" a="1"/>
  <c r="J12480" i="1" s="1"/>
  <c r="J12474" i="1" a="1"/>
  <c r="J12474" i="1" s="1"/>
  <c r="J12461" i="1" a="1"/>
  <c r="J12461" i="1" s="1"/>
  <c r="J12455" i="1" a="1"/>
  <c r="J12455" i="1" s="1"/>
  <c r="J12448" i="1" a="1"/>
  <c r="J12448" i="1" s="1"/>
  <c r="J12442" i="1" a="1"/>
  <c r="J12442" i="1" s="1"/>
  <c r="J12410" i="1" a="1"/>
  <c r="J12410" i="1" s="1"/>
  <c r="J12395" i="1" a="1"/>
  <c r="J12395" i="1" s="1"/>
  <c r="J12388" i="1" a="1"/>
  <c r="J12388" i="1" s="1"/>
  <c r="J12380" i="1" a="1"/>
  <c r="J12380" i="1" s="1"/>
  <c r="J12372" i="1" a="1"/>
  <c r="J12372" i="1" s="1"/>
  <c r="J12364" i="1" a="1"/>
  <c r="J12364" i="1" s="1"/>
  <c r="J12357" i="1" a="1"/>
  <c r="J12357" i="1" s="1"/>
  <c r="J12349" i="1" a="1"/>
  <c r="J12349" i="1" s="1"/>
  <c r="J12341" i="1" a="1"/>
  <c r="J12341" i="1" s="1"/>
  <c r="J12333" i="1" a="1"/>
  <c r="J12333" i="1" s="1"/>
  <c r="J12232" i="1" a="1"/>
  <c r="J12232" i="1" s="1"/>
  <c r="J12225" i="1" a="1"/>
  <c r="J12225" i="1" s="1"/>
  <c r="J12209" i="1" a="1"/>
  <c r="J12209" i="1" s="1"/>
  <c r="J12201" i="1" a="1"/>
  <c r="J12201" i="1" s="1"/>
  <c r="J12194" i="1" a="1"/>
  <c r="J12194" i="1" s="1"/>
  <c r="J12155" i="1" a="1"/>
  <c r="J12155" i="1" s="1"/>
  <c r="J12132" i="1" a="1"/>
  <c r="J12132" i="1" s="1"/>
  <c r="J12124" i="1" a="1"/>
  <c r="J12124" i="1" s="1"/>
  <c r="J12554" i="1" a="1"/>
  <c r="J12554" i="1" s="1"/>
  <c r="J12553" i="1" a="1"/>
  <c r="J12553" i="1" s="1"/>
  <c r="J3354" i="1" a="1"/>
  <c r="J3354" i="1" s="1"/>
  <c r="J12616" i="1" a="1"/>
  <c r="J12616" i="1" s="1"/>
  <c r="J12608" i="1" a="1"/>
  <c r="J12608" i="1" s="1"/>
  <c r="J12600" i="1" a="1"/>
  <c r="J12600" i="1" s="1"/>
  <c r="J12592" i="1" a="1"/>
  <c r="J12592" i="1" s="1"/>
  <c r="J12552" i="1" a="1"/>
  <c r="J12552" i="1" s="1"/>
  <c r="J12544" i="1" a="1"/>
  <c r="J12544" i="1" s="1"/>
  <c r="J12537" i="1" a="1"/>
  <c r="J12537" i="1" s="1"/>
  <c r="J12531" i="1" a="1"/>
  <c r="J12531" i="1" s="1"/>
  <c r="J12524" i="1" a="1"/>
  <c r="J12524" i="1" s="1"/>
  <c r="J12518" i="1" a="1"/>
  <c r="J12518" i="1" s="1"/>
  <c r="J12499" i="1" a="1"/>
  <c r="J12499" i="1" s="1"/>
  <c r="J12486" i="1" a="1"/>
  <c r="J12486" i="1" s="1"/>
  <c r="J12473" i="1" a="1"/>
  <c r="J12473" i="1" s="1"/>
  <c r="J12467" i="1" a="1"/>
  <c r="J12467" i="1" s="1"/>
  <c r="J12460" i="1" a="1"/>
  <c r="J12460" i="1" s="1"/>
  <c r="J12454" i="1" a="1"/>
  <c r="J12454" i="1" s="1"/>
  <c r="J12441" i="1" a="1"/>
  <c r="J12441" i="1" s="1"/>
  <c r="J12435" i="1" a="1"/>
  <c r="J12435" i="1" s="1"/>
  <c r="J12409" i="1" a="1"/>
  <c r="J12409" i="1" s="1"/>
  <c r="J12402" i="1" a="1"/>
  <c r="J12402" i="1" s="1"/>
  <c r="J12394" i="1" a="1"/>
  <c r="J12394" i="1" s="1"/>
  <c r="J12387" i="1" a="1"/>
  <c r="J12387" i="1" s="1"/>
  <c r="J12379" i="1" a="1"/>
  <c r="J12379" i="1" s="1"/>
  <c r="J12371" i="1" a="1"/>
  <c r="J12371" i="1" s="1"/>
  <c r="J12363" i="1" a="1"/>
  <c r="J12363" i="1" s="1"/>
  <c r="J12356" i="1" a="1"/>
  <c r="J12356" i="1" s="1"/>
  <c r="J12348" i="1" a="1"/>
  <c r="J12348" i="1" s="1"/>
  <c r="J12340" i="1" a="1"/>
  <c r="J12340" i="1" s="1"/>
  <c r="J12231" i="1" a="1"/>
  <c r="J12231" i="1" s="1"/>
  <c r="J12224" i="1" a="1"/>
  <c r="J12224" i="1" s="1"/>
  <c r="J12208" i="1" a="1"/>
  <c r="J12208" i="1" s="1"/>
  <c r="J12200" i="1" a="1"/>
  <c r="J12200" i="1" s="1"/>
  <c r="J12193" i="1" a="1"/>
  <c r="J12193" i="1" s="1"/>
  <c r="J12154" i="1" a="1"/>
  <c r="J12154" i="1" s="1"/>
  <c r="J12156" i="1" a="1"/>
  <c r="J12156" i="1" s="1"/>
  <c r="J12498" i="1" a="1"/>
  <c r="J12498" i="1" s="1"/>
  <c r="J12453" i="1" a="1"/>
  <c r="J12453" i="1" s="1"/>
  <c r="J12447" i="1" a="1"/>
  <c r="J12447" i="1" s="1"/>
  <c r="J12440" i="1" a="1"/>
  <c r="J12440" i="1" s="1"/>
  <c r="J12434" i="1" a="1"/>
  <c r="J12434" i="1" s="1"/>
  <c r="J12415" i="1" a="1"/>
  <c r="J12415" i="1" s="1"/>
  <c r="J12408" i="1" a="1"/>
  <c r="J12408" i="1" s="1"/>
  <c r="J12401" i="1" a="1"/>
  <c r="J12401" i="1" s="1"/>
  <c r="J12386" i="1" a="1"/>
  <c r="J12386" i="1" s="1"/>
  <c r="J12378" i="1" a="1"/>
  <c r="J12378" i="1" s="1"/>
  <c r="J12370" i="1" a="1"/>
  <c r="J12370" i="1" s="1"/>
  <c r="J12362" i="1" a="1"/>
  <c r="J12362" i="1" s="1"/>
  <c r="J12355" i="1" a="1"/>
  <c r="J12355" i="1" s="1"/>
  <c r="J12347" i="1" a="1"/>
  <c r="J12347" i="1" s="1"/>
  <c r="J12339" i="1" a="1"/>
  <c r="J12339" i="1" s="1"/>
  <c r="J12223" i="1" a="1"/>
  <c r="J12223" i="1" s="1"/>
  <c r="J12207" i="1" a="1"/>
  <c r="J12207" i="1" s="1"/>
  <c r="J12199" i="1" a="1"/>
  <c r="J12199" i="1" s="1"/>
  <c r="J12192" i="1" a="1"/>
  <c r="J12192" i="1" s="1"/>
  <c r="J12153" i="1" a="1"/>
  <c r="J12153" i="1" s="1"/>
  <c r="J12551" i="1" a="1"/>
  <c r="J12551" i="1" s="1"/>
  <c r="J12614" i="1" a="1"/>
  <c r="J12614" i="1" s="1"/>
  <c r="J12606" i="1" a="1"/>
  <c r="J12606" i="1" s="1"/>
  <c r="J12598" i="1" a="1"/>
  <c r="J12598" i="1" s="1"/>
  <c r="J12550" i="1" a="1"/>
  <c r="J12550" i="1" s="1"/>
  <c r="J12542" i="1" a="1"/>
  <c r="J12542" i="1" s="1"/>
  <c r="J12529" i="1" a="1"/>
  <c r="J12529" i="1" s="1"/>
  <c r="J12523" i="1" a="1"/>
  <c r="J12523" i="1" s="1"/>
  <c r="J12516" i="1" a="1"/>
  <c r="J12516" i="1" s="1"/>
  <c r="J12510" i="1" a="1"/>
  <c r="J12510" i="1" s="1"/>
  <c r="J12484" i="1" a="1"/>
  <c r="J12484" i="1" s="1"/>
  <c r="J12478" i="1" a="1"/>
  <c r="J12478" i="1" s="1"/>
  <c r="J12465" i="1" a="1"/>
  <c r="J12465" i="1" s="1"/>
  <c r="J12459" i="1" a="1"/>
  <c r="J12459" i="1" s="1"/>
  <c r="J12452" i="1" a="1"/>
  <c r="J12452" i="1" s="1"/>
  <c r="J12446" i="1" a="1"/>
  <c r="J12446" i="1" s="1"/>
  <c r="J12433" i="1" a="1"/>
  <c r="J12433" i="1" s="1"/>
  <c r="J12414" i="1" a="1"/>
  <c r="J12414" i="1" s="1"/>
  <c r="J12407" i="1" a="1"/>
  <c r="J12407" i="1" s="1"/>
  <c r="J12400" i="1" a="1"/>
  <c r="J12400" i="1" s="1"/>
  <c r="J12393" i="1" a="1"/>
  <c r="J12393" i="1" s="1"/>
  <c r="J12385" i="1" a="1"/>
  <c r="J12385" i="1" s="1"/>
  <c r="J12377" i="1" a="1"/>
  <c r="J12377" i="1" s="1"/>
  <c r="J12369" i="1" a="1"/>
  <c r="J12369" i="1" s="1"/>
  <c r="J12361" i="1" a="1"/>
  <c r="J12361" i="1" s="1"/>
  <c r="J12354" i="1" a="1"/>
  <c r="J12354" i="1" s="1"/>
  <c r="J12346" i="1" a="1"/>
  <c r="J12346" i="1" s="1"/>
  <c r="J12338" i="1" a="1"/>
  <c r="J12338" i="1" s="1"/>
  <c r="J12230" i="1" a="1"/>
  <c r="J12230" i="1" s="1"/>
  <c r="J12222" i="1" a="1"/>
  <c r="J12222" i="1" s="1"/>
  <c r="J12206" i="1" a="1"/>
  <c r="J12206" i="1" s="1"/>
  <c r="J12191" i="1" a="1"/>
  <c r="J12191" i="1" s="1"/>
  <c r="J12175" i="1" a="1"/>
  <c r="J12175" i="1" s="1"/>
  <c r="J12152" i="1" a="1"/>
  <c r="J12152" i="1" s="1"/>
  <c r="J12613" i="1" a="1"/>
  <c r="J12613" i="1" s="1"/>
  <c r="J12541" i="1" a="1"/>
  <c r="J12541" i="1" s="1"/>
  <c r="J12535" i="1" a="1"/>
  <c r="J12535" i="1" s="1"/>
  <c r="J12528" i="1" a="1"/>
  <c r="J12528" i="1" s="1"/>
  <c r="J12509" i="1" a="1"/>
  <c r="J12509" i="1" s="1"/>
  <c r="J12490" i="1" a="1"/>
  <c r="J12490" i="1" s="1"/>
  <c r="J12477" i="1" a="1"/>
  <c r="J12477" i="1" s="1"/>
  <c r="J12471" i="1" a="1"/>
  <c r="J12471" i="1" s="1"/>
  <c r="J12464" i="1" a="1"/>
  <c r="J12464" i="1" s="1"/>
  <c r="J12439" i="1" a="1"/>
  <c r="J12439" i="1" s="1"/>
  <c r="J12432" i="1" a="1"/>
  <c r="J12432" i="1" s="1"/>
  <c r="J12413" i="1" a="1"/>
  <c r="J12413" i="1" s="1"/>
  <c r="J12406" i="1" a="1"/>
  <c r="J12406" i="1" s="1"/>
  <c r="J12399" i="1" a="1"/>
  <c r="J12399" i="1" s="1"/>
  <c r="J12392" i="1" a="1"/>
  <c r="J12392" i="1" s="1"/>
  <c r="J12384" i="1" a="1"/>
  <c r="J12384" i="1" s="1"/>
  <c r="J12376" i="1" a="1"/>
  <c r="J12376" i="1" s="1"/>
  <c r="J12368" i="1" a="1"/>
  <c r="J12368" i="1" s="1"/>
  <c r="J12360" i="1" a="1"/>
  <c r="J12360" i="1" s="1"/>
  <c r="J12353" i="1" a="1"/>
  <c r="J12353" i="1" s="1"/>
  <c r="J12345" i="1" a="1"/>
  <c r="J12345" i="1" s="1"/>
  <c r="J12236" i="1" a="1"/>
  <c r="J12236" i="1" s="1"/>
  <c r="J12229" i="1" a="1"/>
  <c r="J12229" i="1" s="1"/>
  <c r="J12205" i="1" a="1"/>
  <c r="J12205" i="1" s="1"/>
  <c r="J12198" i="1" a="1"/>
  <c r="J12198" i="1" s="1"/>
  <c r="J12159" i="1" a="1"/>
  <c r="J1215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Rowan Gregoire</author>
  </authors>
  <commentList>
    <comment ref="A1" authorId="0" shapeId="0" xr:uid="{F6464F33-83A2-41A2-B0BA-56C51D6B1486}">
      <text>
        <r>
          <rPr>
            <b/>
            <sz val="9"/>
            <color indexed="81"/>
            <rFont val="Tahoma"/>
            <family val="2"/>
          </rPr>
          <t xml:space="preserve">Rowan Gregoire:
</t>
        </r>
        <r>
          <rPr>
            <sz val="9"/>
            <color indexed="81"/>
            <rFont val="Tahoma"/>
            <family val="2"/>
          </rPr>
          <t>Rows highlighted in orange are "child rows" that use xlookup (binary search) to get data from another row - generally this is a member or formation that is not constrained on its own. Edits to the age data of the parent row will change the values returned in the child row</t>
        </r>
      </text>
    </comment>
    <comment ref="B1" authorId="0" shapeId="0" xr:uid="{4D80A2AA-DD4D-418B-BD4F-86E9AF6A7600}">
      <text>
        <r>
          <rPr>
            <b/>
            <sz val="9"/>
            <color indexed="81"/>
            <rFont val="Tahoma"/>
            <family val="2"/>
          </rPr>
          <t>Rowan Gregoire:</t>
        </r>
        <r>
          <rPr>
            <sz val="9"/>
            <color indexed="81"/>
            <rFont val="Tahoma"/>
            <family val="2"/>
          </rPr>
          <t xml:space="preserve">
Ages are often averages of upper and lower bounds. Results are rounded to the nearest significant figure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Rowan Gregoire</author>
  </authors>
  <commentList>
    <comment ref="A1" authorId="0" shapeId="0" xr:uid="{96024893-951B-4C67-A57A-C62883B18EC2}">
      <text>
        <r>
          <rPr>
            <b/>
            <sz val="9"/>
            <color indexed="81"/>
            <rFont val="Tahoma"/>
            <family val="2"/>
          </rPr>
          <t xml:space="preserve">Rowan Gregoire:
</t>
        </r>
        <r>
          <rPr>
            <sz val="9"/>
            <color indexed="81"/>
            <rFont val="Tahoma"/>
            <family val="2"/>
          </rPr>
          <t>Rows highlighted in orange are "child rows" that use xlookup (binary search) to get data from another row - generally this is a member or formation that is not constrained on its own. Edits to the age data of the parent row will change the values returned in the child row</t>
        </r>
      </text>
    </comment>
    <comment ref="B1" authorId="0" shapeId="0" xr:uid="{D3CE5D69-87C0-4990-8D9F-D234B4A62A1B}">
      <text>
        <r>
          <rPr>
            <b/>
            <sz val="9"/>
            <color indexed="81"/>
            <rFont val="Tahoma"/>
            <family val="2"/>
          </rPr>
          <t>Rowan Gregoire:</t>
        </r>
        <r>
          <rPr>
            <sz val="9"/>
            <color indexed="81"/>
            <rFont val="Tahoma"/>
            <family val="2"/>
          </rPr>
          <t xml:space="preserve">
Ages are often averages of upper and lower bounds. Results are rounded to the nearest significant figure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<sst xmlns="http://schemas.openxmlformats.org/spreadsheetml/2006/main" count="179047" uniqueCount="3437">
  <si>
    <t>KEY</t>
  </si>
  <si>
    <t>Formation</t>
  </si>
  <si>
    <t>Lat</t>
  </si>
  <si>
    <t>Long</t>
  </si>
  <si>
    <t>Age</t>
  </si>
  <si>
    <t>TOC</t>
  </si>
  <si>
    <t>N</t>
  </si>
  <si>
    <t>Comments</t>
  </si>
  <si>
    <t>Country</t>
  </si>
  <si>
    <t>Isotope Reference</t>
  </si>
  <si>
    <t>Age Reference</t>
  </si>
  <si>
    <t>Location Reference</t>
  </si>
  <si>
    <t>Filter</t>
  </si>
  <si>
    <t>Reason</t>
  </si>
  <si>
    <t>Flag</t>
  </si>
  <si>
    <t>Notes</t>
  </si>
  <si>
    <t>Std Fm Name</t>
  </si>
  <si>
    <t>Specific Location</t>
  </si>
  <si>
    <t>Coordinate Source</t>
  </si>
  <si>
    <t>Coordinate Uncertainty</t>
  </si>
  <si>
    <t>Age Uncertainty</t>
  </si>
  <si>
    <t>Lithology</t>
  </si>
  <si>
    <t>Std Lithology</t>
  </si>
  <si>
    <t>C Standard</t>
  </si>
  <si>
    <t>C-org source</t>
  </si>
  <si>
    <t>d13C_carb</t>
  </si>
  <si>
    <t>d13C_org</t>
  </si>
  <si>
    <t>Column</t>
  </si>
  <si>
    <t>Unique identification number given to each sample. Values from the same sample are given the same key, even if they appear on different rows.</t>
  </si>
  <si>
    <t>Formation name as listed in the data source</t>
  </si>
  <si>
    <t>Lithology as listed in data source</t>
  </si>
  <si>
    <t>Standardized lithology</t>
  </si>
  <si>
    <t>Total organic carbon (wt %)</t>
  </si>
  <si>
    <t>Standard to calibrate d13C, PDB or VPDB</t>
  </si>
  <si>
    <t>Isotopic value (‰ PDB or VPDB) of organic carbon</t>
  </si>
  <si>
    <t>Isotopic value (‰ PDB or VPDB) of carbonate (inorganic carbon)</t>
  </si>
  <si>
    <t>PMCID = kerogen?</t>
  </si>
  <si>
    <t>± [VALUE] ‰</t>
  </si>
  <si>
    <t>Number of samples in each measurement. Triplicates of the same sample are averaged (if study does not already average measurements) and labeled as n = 1</t>
  </si>
  <si>
    <t>Internal Isotope Reference</t>
  </si>
  <si>
    <t>If data is sourced from a compilation, the sources cited by that compilation</t>
  </si>
  <si>
    <t>Source for isotope data</t>
  </si>
  <si>
    <t>"X" if sample should be filtered from further analysis</t>
  </si>
  <si>
    <t>Reason for filtering</t>
  </si>
  <si>
    <t>"X" if there is additional information associated with the sample</t>
  </si>
  <si>
    <t>Source of latitude and longitude
 - Given in source - coordinates are listed in the source or supplemental materials
 - Country average - coordinates are taken roughly in the center of the country using GoogleMaps
 - Specific location average - coordinates are taken roughly in the center of a more specific location using GoogleMaps
 - Approximated from figure - coordinates are approximated using a figure from the source or supplemental materials
 - [OTHER] -  if a secondary source was used to get coordinates, the citation for that source is listed along with any notes</t>
  </si>
  <si>
    <t>Coordinates of the sampling location</t>
  </si>
  <si>
    <t>± [VALUE] (decimal degrees)</t>
  </si>
  <si>
    <t>More specific location for the sample. May be state, region, or other identifying place</t>
  </si>
  <si>
    <t>Corg Uncertainty</t>
  </si>
  <si>
    <t>Ccarb Uncertainty</t>
  </si>
  <si>
    <t>Rodda Beds</t>
  </si>
  <si>
    <t>Pertatataka Fm.</t>
  </si>
  <si>
    <t>Khatyspyt Fm.</t>
  </si>
  <si>
    <t>V.-Chonskaya Oil</t>
  </si>
  <si>
    <t>Danilovskaya Oil</t>
  </si>
  <si>
    <t>Duliominskaya Oil</t>
  </si>
  <si>
    <t>Kwagunt Fm.</t>
  </si>
  <si>
    <t>Bitter Springs Fm.</t>
  </si>
  <si>
    <t>Nonesuch Shale</t>
  </si>
  <si>
    <t>Nonesuch Seep Oil</t>
  </si>
  <si>
    <t>McMinn Fm.</t>
  </si>
  <si>
    <t>Velkerri Fm.</t>
  </si>
  <si>
    <t>Barney Creek Fm.</t>
  </si>
  <si>
    <t xml:space="preserve">Jonesboro Limestone </t>
  </si>
  <si>
    <t xml:space="preserve">Windfall Formation </t>
  </si>
  <si>
    <t xml:space="preserve">Chulaktau Formation </t>
  </si>
  <si>
    <t xml:space="preserve">Wyman Formation </t>
  </si>
  <si>
    <t xml:space="preserve">Chapel Island Formation </t>
  </si>
  <si>
    <t xml:space="preserve">Julie Member </t>
  </si>
  <si>
    <t xml:space="preserve">Yudoma Formation </t>
  </si>
  <si>
    <t xml:space="preserve">Cijara Formation </t>
  </si>
  <si>
    <t xml:space="preserve">Pertatataka Formation </t>
  </si>
  <si>
    <t xml:space="preserve">Estenilla Formation </t>
  </si>
  <si>
    <t xml:space="preserve">Fuentes Formation </t>
  </si>
  <si>
    <t xml:space="preserve">Klatyspyt Formation </t>
  </si>
  <si>
    <t xml:space="preserve">Pusa Formation </t>
  </si>
  <si>
    <t xml:space="preserve">Timperley Shale </t>
  </si>
  <si>
    <t xml:space="preserve">Boonall Dolomite </t>
  </si>
  <si>
    <t xml:space="preserve">Egan Formation </t>
  </si>
  <si>
    <t xml:space="preserve">Chichkan Formation </t>
  </si>
  <si>
    <t xml:space="preserve">Sheepbed Formation </t>
  </si>
  <si>
    <t xml:space="preserve">Jarrad Sandstone Member </t>
  </si>
  <si>
    <t xml:space="preserve">Biri Formation </t>
  </si>
  <si>
    <t xml:space="preserve">Keele Formation </t>
  </si>
  <si>
    <t xml:space="preserve">Luoquan Formation </t>
  </si>
  <si>
    <t xml:space="preserve">Twitya Formation </t>
  </si>
  <si>
    <t xml:space="preserve">Bianka Member </t>
  </si>
  <si>
    <t xml:space="preserve">Min'yair Formation </t>
  </si>
  <si>
    <t xml:space="preserve">Coppercap Formation </t>
  </si>
  <si>
    <t xml:space="preserve">Tapley Hill Formation </t>
  </si>
  <si>
    <t xml:space="preserve">Tindelpina Shale Member </t>
  </si>
  <si>
    <t xml:space="preserve">Woocalla Dolomite Member </t>
  </si>
  <si>
    <t xml:space="preserve">Areyonga Formation </t>
  </si>
  <si>
    <t xml:space="preserve">Shezal Formation </t>
  </si>
  <si>
    <t xml:space="preserve">Skillogalee Dolomite </t>
  </si>
  <si>
    <t xml:space="preserve">River Wakefield Subgroup </t>
  </si>
  <si>
    <t xml:space="preserve">Visingso Group </t>
  </si>
  <si>
    <t xml:space="preserve">Auburn Dolomite </t>
  </si>
  <si>
    <t xml:space="preserve">Rhynie Sandstone </t>
  </si>
  <si>
    <t xml:space="preserve">Jtudingshan Formation </t>
  </si>
  <si>
    <t xml:space="preserve">Little Dal Group </t>
  </si>
  <si>
    <t xml:space="preserve">Sayunei Formation </t>
  </si>
  <si>
    <t xml:space="preserve">Torridon Group </t>
  </si>
  <si>
    <t xml:space="preserve">Beck Spring Dolomite </t>
  </si>
  <si>
    <t xml:space="preserve">Bitter Springs Formation </t>
  </si>
  <si>
    <t xml:space="preserve">Kingston Peak Formation </t>
  </si>
  <si>
    <t xml:space="preserve">Love's Creek Member </t>
  </si>
  <si>
    <t xml:space="preserve">Walcott Member </t>
  </si>
  <si>
    <t xml:space="preserve">Zhangqu Formation </t>
  </si>
  <si>
    <t xml:space="preserve">Awatubi Member </t>
  </si>
  <si>
    <t xml:space="preserve">Carbon Canyon Member </t>
  </si>
  <si>
    <t xml:space="preserve">Shorikha Formation </t>
  </si>
  <si>
    <t xml:space="preserve">Jupiter Member </t>
  </si>
  <si>
    <t xml:space="preserve">Katav Formation </t>
  </si>
  <si>
    <t xml:space="preserve">Red Pine Shale </t>
  </si>
  <si>
    <t xml:space="preserve">Tanner Member </t>
  </si>
  <si>
    <t xml:space="preserve">Bederysh Member </t>
  </si>
  <si>
    <t xml:space="preserve">Sukhayji Tunguska Formation </t>
  </si>
  <si>
    <t xml:space="preserve">Allamoore Formation </t>
  </si>
  <si>
    <t xml:space="preserve">Nonesuch Shale </t>
  </si>
  <si>
    <t xml:space="preserve">Tieling Formation </t>
  </si>
  <si>
    <t xml:space="preserve">Fengjiawan Formation </t>
  </si>
  <si>
    <t xml:space="preserve">Duguan Formation </t>
  </si>
  <si>
    <t xml:space="preserve">Kataskin Member </t>
  </si>
  <si>
    <t xml:space="preserve">Kuktur Member </t>
  </si>
  <si>
    <t xml:space="preserve">Maloinzer Member </t>
  </si>
  <si>
    <t xml:space="preserve">Ushakov Member </t>
  </si>
  <si>
    <t xml:space="preserve">Hongshuizhuang Formation </t>
  </si>
  <si>
    <t xml:space="preserve">Xunjiansi Formation </t>
  </si>
  <si>
    <t xml:space="preserve">Revet Member </t>
  </si>
  <si>
    <t xml:space="preserve">Mount Shields Formation </t>
  </si>
  <si>
    <t xml:space="preserve">Wumishan Formation </t>
  </si>
  <si>
    <t xml:space="preserve">Rossport Formation </t>
  </si>
  <si>
    <t xml:space="preserve">McMinn Formation </t>
  </si>
  <si>
    <t xml:space="preserve">Tukan Member </t>
  </si>
  <si>
    <t xml:space="preserve">Yangzhuang Formation </t>
  </si>
  <si>
    <t xml:space="preserve">Bungle Bungle Dolomite </t>
  </si>
  <si>
    <t xml:space="preserve">Helena Formation </t>
  </si>
  <si>
    <t xml:space="preserve">Dismal Lakes Group </t>
  </si>
  <si>
    <t xml:space="preserve">Greyson Shale </t>
  </si>
  <si>
    <t xml:space="preserve">Gaoyuzhuang Formation </t>
  </si>
  <si>
    <t xml:space="preserve">Altyn Formation </t>
  </si>
  <si>
    <t xml:space="preserve">Newland Limestone </t>
  </si>
  <si>
    <t xml:space="preserve">Chamberlain Shale </t>
  </si>
  <si>
    <t xml:space="preserve">Prichard Formation </t>
  </si>
  <si>
    <t xml:space="preserve">Paradise Creek Formation </t>
  </si>
  <si>
    <t xml:space="preserve">Urquhart Shale </t>
  </si>
  <si>
    <t xml:space="preserve">McArthur Group </t>
  </si>
  <si>
    <t xml:space="preserve">Guddadarangavanahalli Formation </t>
  </si>
  <si>
    <t xml:space="preserve">Vempalle Formation </t>
  </si>
  <si>
    <t xml:space="preserve">Tuanshanzi Formation </t>
  </si>
  <si>
    <t xml:space="preserve">Chuanlinggou Formation </t>
  </si>
  <si>
    <t xml:space="preserve">Koolpin Formation </t>
  </si>
  <si>
    <t xml:space="preserve">Fontano Formation </t>
  </si>
  <si>
    <t xml:space="preserve">Rove Formation </t>
  </si>
  <si>
    <t xml:space="preserve">Spartan Group </t>
  </si>
  <si>
    <t xml:space="preserve">Union Island Group </t>
  </si>
  <si>
    <t xml:space="preserve">Odjick Formation </t>
  </si>
  <si>
    <t xml:space="preserve">Rocknest Formation </t>
  </si>
  <si>
    <t xml:space="preserve">Tyler Formation </t>
  </si>
  <si>
    <t xml:space="preserve">Kona Dolomite </t>
  </si>
  <si>
    <t xml:space="preserve">Lookout Schist </t>
  </si>
  <si>
    <t xml:space="preserve">Biwabik Iron Formation </t>
  </si>
  <si>
    <t xml:space="preserve">Gunflint Iron Formation </t>
  </si>
  <si>
    <t xml:space="preserve">Pokegama Quartzite </t>
  </si>
  <si>
    <t xml:space="preserve">Bar River Formation </t>
  </si>
  <si>
    <t xml:space="preserve">Bruce Formation </t>
  </si>
  <si>
    <t xml:space="preserve">Espanola Formation </t>
  </si>
  <si>
    <t xml:space="preserve">Gowganda Formation </t>
  </si>
  <si>
    <t xml:space="preserve">Lorrain Formation </t>
  </si>
  <si>
    <t xml:space="preserve">Mississagi Formation </t>
  </si>
  <si>
    <t xml:space="preserve">Pecors Formation </t>
  </si>
  <si>
    <t xml:space="preserve">Ramsay Lake Formation </t>
  </si>
  <si>
    <t xml:space="preserve">Serpent Formation </t>
  </si>
  <si>
    <t xml:space="preserve">Gordon Lake Formation </t>
  </si>
  <si>
    <t xml:space="preserve">Reivilo Formation </t>
  </si>
  <si>
    <t xml:space="preserve">Rooinekke Formation </t>
  </si>
  <si>
    <t xml:space="preserve">Klipfonteinheuwel Formation </t>
  </si>
  <si>
    <t xml:space="preserve">Kuruman Iron Formation </t>
  </si>
  <si>
    <t xml:space="preserve">Malmani Subgroup </t>
  </si>
  <si>
    <t xml:space="preserve">Matinenda Formation </t>
  </si>
  <si>
    <t xml:space="preserve">McKim Formation </t>
  </si>
  <si>
    <t xml:space="preserve">Gamohaan Formation </t>
  </si>
  <si>
    <t xml:space="preserve">Keewatin Group </t>
  </si>
  <si>
    <t xml:space="preserve">Jeerinah Formation </t>
  </si>
  <si>
    <t xml:space="preserve">Rietgat Formation </t>
  </si>
  <si>
    <t xml:space="preserve">Soudan Iron Formation </t>
  </si>
  <si>
    <t xml:space="preserve">Ventersdorp Supergroup </t>
  </si>
  <si>
    <t xml:space="preserve">Venterspost Formation </t>
  </si>
  <si>
    <t xml:space="preserve">Venterspost Carbon Reef Member </t>
  </si>
  <si>
    <t xml:space="preserve">Nymerina Basalt </t>
  </si>
  <si>
    <t xml:space="preserve">Kameeldoorns Formation </t>
  </si>
  <si>
    <t xml:space="preserve">Carbon Leader Member </t>
  </si>
  <si>
    <t xml:space="preserve">Government Subgroup </t>
  </si>
  <si>
    <t xml:space="preserve">North Leader Member </t>
  </si>
  <si>
    <t xml:space="preserve">Witwatersrand Supergroup </t>
  </si>
  <si>
    <t xml:space="preserve">Jeppestown Shale </t>
  </si>
  <si>
    <t xml:space="preserve">Maddina Basalt </t>
  </si>
  <si>
    <t xml:space="preserve">Kuruna Siltstone </t>
  </si>
  <si>
    <t xml:space="preserve">Kimberley Shale </t>
  </si>
  <si>
    <t xml:space="preserve">Meentheena Carbonate Member </t>
  </si>
  <si>
    <t xml:space="preserve">Tumbiana Formation </t>
  </si>
  <si>
    <t xml:space="preserve">Kylena Basalt </t>
  </si>
  <si>
    <t xml:space="preserve">Insuzi Group </t>
  </si>
  <si>
    <t xml:space="preserve">Gorge Creek Group </t>
  </si>
  <si>
    <t xml:space="preserve">Cleaverville Formation </t>
  </si>
  <si>
    <t xml:space="preserve">Kromberg Formation </t>
  </si>
  <si>
    <t xml:space="preserve">Fig Tree Group </t>
  </si>
  <si>
    <t xml:space="preserve">Apex Basalt </t>
  </si>
  <si>
    <t xml:space="preserve">Towers Formation </t>
  </si>
  <si>
    <t xml:space="preserve">Hooggenoeg Formation </t>
  </si>
  <si>
    <t xml:space="preserve">Middle Marker Member </t>
  </si>
  <si>
    <t xml:space="preserve">Theespruit Formation </t>
  </si>
  <si>
    <t xml:space="preserve">Reed Dolomite </t>
  </si>
  <si>
    <t xml:space="preserve">Hotazel Formation </t>
  </si>
  <si>
    <t xml:space="preserve">Dales Gorge Member </t>
  </si>
  <si>
    <t>CH</t>
  </si>
  <si>
    <t>CH, CARB</t>
  </si>
  <si>
    <t>SILT, SH</t>
  </si>
  <si>
    <t>SILT</t>
  </si>
  <si>
    <t>CARB</t>
  </si>
  <si>
    <t>SH</t>
  </si>
  <si>
    <t>CARB, SH</t>
  </si>
  <si>
    <t>SH, CARB</t>
  </si>
  <si>
    <t>SH, PYR</t>
  </si>
  <si>
    <t>SH,PYR</t>
  </si>
  <si>
    <t>QUAR</t>
  </si>
  <si>
    <t>CARB, CH</t>
  </si>
  <si>
    <t>SH, CH</t>
  </si>
  <si>
    <t>SH, SILT</t>
  </si>
  <si>
    <t>CONGL</t>
  </si>
  <si>
    <t>ANTHR, PYR</t>
  </si>
  <si>
    <t>CH, SH</t>
  </si>
  <si>
    <t>CH, PYR</t>
  </si>
  <si>
    <t>CARB, ANTHR</t>
  </si>
  <si>
    <t>CH, ANTHR</t>
  </si>
  <si>
    <t>ANTHR, CH</t>
  </si>
  <si>
    <t>ANTHR</t>
  </si>
  <si>
    <t>CH, SILT</t>
  </si>
  <si>
    <t>LS</t>
  </si>
  <si>
    <t>DOL</t>
  </si>
  <si>
    <t>UND</t>
  </si>
  <si>
    <t>PDB</t>
  </si>
  <si>
    <t xml:space="preserve">aromatic bitumen </t>
  </si>
  <si>
    <t>kerogen</t>
  </si>
  <si>
    <t>bulk (TOC)</t>
  </si>
  <si>
    <t>Schopf and Klein 1992</t>
  </si>
  <si>
    <t>X</t>
  </si>
  <si>
    <t>Seems low</t>
  </si>
  <si>
    <t xml:space="preserve">Khatyspyt Formation </t>
  </si>
  <si>
    <t xml:space="preserve">Gunflint Iroil Formation </t>
  </si>
  <si>
    <t xml:space="preserve">Petstrostvet Formation </t>
  </si>
  <si>
    <t xml:space="preserve">Tokammane Formation </t>
  </si>
  <si>
    <t xml:space="preserve">Kirtonryggen Formation </t>
  </si>
  <si>
    <t xml:space="preserve">Serie Schisto Calcaire Formation </t>
  </si>
  <si>
    <t xml:space="preserve">Calcaire Supeneur Formation </t>
  </si>
  <si>
    <t>Cambrian (overlies Denying Fm)</t>
  </si>
  <si>
    <t xml:space="preserve">Schwarzrand "Series" </t>
  </si>
  <si>
    <t xml:space="preserve">Tal Formation </t>
  </si>
  <si>
    <t xml:space="preserve">Serie Lie de Vin Formation </t>
  </si>
  <si>
    <t xml:space="preserve">Dengying Formation </t>
  </si>
  <si>
    <t xml:space="preserve">Krol E Formation </t>
  </si>
  <si>
    <t>PC/C Boundary Beds (overlies Denying Fm)</t>
  </si>
  <si>
    <t xml:space="preserve">Dolomie Inferieur Formation </t>
  </si>
  <si>
    <t xml:space="preserve">Dracoisen Formation </t>
  </si>
  <si>
    <t xml:space="preserve">Krol D Formation </t>
  </si>
  <si>
    <t xml:space="preserve">Krol C Formation </t>
  </si>
  <si>
    <t xml:space="preserve">Huqf Formation </t>
  </si>
  <si>
    <t xml:space="preserve">Krol Formation </t>
  </si>
  <si>
    <t xml:space="preserve">Kuibis Formation </t>
  </si>
  <si>
    <t xml:space="preserve">Canyon Formation </t>
  </si>
  <si>
    <t xml:space="preserve">Spiral Creek Formation </t>
  </si>
  <si>
    <t xml:space="preserve">Tillite Formation </t>
  </si>
  <si>
    <t xml:space="preserve">Brachina Formation </t>
  </si>
  <si>
    <t xml:space="preserve">Doushantou Formation </t>
  </si>
  <si>
    <t xml:space="preserve">Malmesbury Formation </t>
  </si>
  <si>
    <t xml:space="preserve">Nuccaleena Formation </t>
  </si>
  <si>
    <t xml:space="preserve">Walsh Tillite </t>
  </si>
  <si>
    <t xml:space="preserve">Wilsonbreen Formation </t>
  </si>
  <si>
    <t xml:space="preserve">Cango Formation </t>
  </si>
  <si>
    <t xml:space="preserve">Barandium System </t>
  </si>
  <si>
    <t xml:space="preserve">Bhima Group </t>
  </si>
  <si>
    <t xml:space="preserve">Umberatana Group </t>
  </si>
  <si>
    <t xml:space="preserve">Bed 19 </t>
  </si>
  <si>
    <t xml:space="preserve">Bed 19/20 </t>
  </si>
  <si>
    <t xml:space="preserve">Blackaberget Formation </t>
  </si>
  <si>
    <t>Datanpo Formation</t>
  </si>
  <si>
    <t xml:space="preserve">Klackberget Formation </t>
  </si>
  <si>
    <t xml:space="preserve">Moonlight Valley Tillite </t>
  </si>
  <si>
    <t xml:space="preserve">Elbobreen Formation </t>
  </si>
  <si>
    <t xml:space="preserve">Backlundtoppen Formation </t>
  </si>
  <si>
    <t xml:space="preserve">Bed 17 </t>
  </si>
  <si>
    <t xml:space="preserve">Bed 18 </t>
  </si>
  <si>
    <t xml:space="preserve">Conception Group </t>
  </si>
  <si>
    <t xml:space="preserve">Hector Formation </t>
  </si>
  <si>
    <t xml:space="preserve">Bed 14 </t>
  </si>
  <si>
    <t xml:space="preserve">Bed 15 </t>
  </si>
  <si>
    <t xml:space="preserve">Draken Formation </t>
  </si>
  <si>
    <t xml:space="preserve">Rysso Formation </t>
  </si>
  <si>
    <t xml:space="preserve">Bed 12 </t>
  </si>
  <si>
    <t xml:space="preserve">Bed 13 </t>
  </si>
  <si>
    <t xml:space="preserve">Bjoranes Formation </t>
  </si>
  <si>
    <t xml:space="preserve">Damara Supergroup </t>
  </si>
  <si>
    <t xml:space="preserve">Diabaig Formation </t>
  </si>
  <si>
    <t xml:space="preserve">Eleonore Bay Group </t>
  </si>
  <si>
    <t xml:space="preserve">Landrigan Tillite </t>
  </si>
  <si>
    <t xml:space="preserve">Svanbergfjellet Formation </t>
  </si>
  <si>
    <t xml:space="preserve">Bed 10 </t>
  </si>
  <si>
    <t xml:space="preserve">Bed 11 </t>
  </si>
  <si>
    <t xml:space="preserve">Bed 9 </t>
  </si>
  <si>
    <t xml:space="preserve">Grusdievbreen Formation </t>
  </si>
  <si>
    <t xml:space="preserve">Hunnberg Formation </t>
  </si>
  <si>
    <t xml:space="preserve">Bed 7 </t>
  </si>
  <si>
    <t xml:space="preserve">Bed 8 </t>
  </si>
  <si>
    <t xml:space="preserve">Oxfordbreen Formation </t>
  </si>
  <si>
    <t xml:space="preserve">Raudstop/Salodd Formation </t>
  </si>
  <si>
    <t xml:space="preserve">Burra Group </t>
  </si>
  <si>
    <t xml:space="preserve">Glasgowbreen Formation </t>
  </si>
  <si>
    <t xml:space="preserve">Norvik Formation </t>
  </si>
  <si>
    <t xml:space="preserve">Bambui Group </t>
  </si>
  <si>
    <t xml:space="preserve">Flora Formation </t>
  </si>
  <si>
    <t xml:space="preserve">Kingbreen Formation </t>
  </si>
  <si>
    <t xml:space="preserve">Mineral Fork Tillite </t>
  </si>
  <si>
    <t xml:space="preserve">Unnamed Formation </t>
  </si>
  <si>
    <t xml:space="preserve">Kapp Lore Formation </t>
  </si>
  <si>
    <t xml:space="preserve">Chattisgarh System </t>
  </si>
  <si>
    <t xml:space="preserve">Kwagunt Formation </t>
  </si>
  <si>
    <t xml:space="preserve">Westmanbukta Formation </t>
  </si>
  <si>
    <t xml:space="preserve">Kortbreen Formation </t>
  </si>
  <si>
    <t xml:space="preserve">Persberget Formation </t>
  </si>
  <si>
    <t xml:space="preserve">Taoudenni Basin </t>
  </si>
  <si>
    <t xml:space="preserve">Stoer Bay Formation </t>
  </si>
  <si>
    <t xml:space="preserve">Kundelungu "Series" </t>
  </si>
  <si>
    <t xml:space="preserve">Kurnool System </t>
  </si>
  <si>
    <t xml:space="preserve">Lower Kurnool System </t>
  </si>
  <si>
    <t xml:space="preserve">Lower Roan Group </t>
  </si>
  <si>
    <t xml:space="preserve">Mwashia Group </t>
  </si>
  <si>
    <t xml:space="preserve">Upper Kurnool System </t>
  </si>
  <si>
    <t xml:space="preserve">Upper Roan Group </t>
  </si>
  <si>
    <t xml:space="preserve">Allamoore Fonnation </t>
  </si>
  <si>
    <t xml:space="preserve">Oakway Formation </t>
  </si>
  <si>
    <t xml:space="preserve">Eurelia Beds </t>
  </si>
  <si>
    <t xml:space="preserve">Mozambique Belt </t>
  </si>
  <si>
    <t xml:space="preserve">Mescal Limestone </t>
  </si>
  <si>
    <t xml:space="preserve">Muhos Formation </t>
  </si>
  <si>
    <t xml:space="preserve">Vindhyan Supergroup </t>
  </si>
  <si>
    <t xml:space="preserve">Spokane Formation </t>
  </si>
  <si>
    <t xml:space="preserve">Badami Group </t>
  </si>
  <si>
    <t xml:space="preserve">Dripping Springs Formation </t>
  </si>
  <si>
    <t xml:space="preserve">Sibley Group </t>
  </si>
  <si>
    <t xml:space="preserve">Belt Supergroup </t>
  </si>
  <si>
    <t xml:space="preserve">Cuddapah System </t>
  </si>
  <si>
    <t xml:space="preserve">Lansen Creek Shale Member </t>
  </si>
  <si>
    <t xml:space="preserve">Velkerri Formation </t>
  </si>
  <si>
    <t xml:space="preserve">Yalco Formation </t>
  </si>
  <si>
    <t xml:space="preserve">Barney Creek Formation </t>
  </si>
  <si>
    <t xml:space="preserve">HYC Pyritic Shale Member </t>
  </si>
  <si>
    <t xml:space="preserve">Marimo Slate </t>
  </si>
  <si>
    <t xml:space="preserve">Uncompahgre Formation </t>
  </si>
  <si>
    <t xml:space="preserve">Einasleigh Metamorphics </t>
  </si>
  <si>
    <t xml:space="preserve">Amelia Dolomite </t>
  </si>
  <si>
    <t xml:space="preserve">Kaladgi Group </t>
  </si>
  <si>
    <t xml:space="preserve">Tooganinie Formation </t>
  </si>
  <si>
    <t xml:space="preserve">Mallapunyah Formation </t>
  </si>
  <si>
    <t xml:space="preserve">Vermillion Limestone </t>
  </si>
  <si>
    <t xml:space="preserve">Amisk Group </t>
  </si>
  <si>
    <t xml:space="preserve">Earaheedy Group </t>
  </si>
  <si>
    <t xml:space="preserve">Frere Formation </t>
  </si>
  <si>
    <t xml:space="preserve">Kulele Creek Limestone </t>
  </si>
  <si>
    <t xml:space="preserve">Windidda Formation </t>
  </si>
  <si>
    <t xml:space="preserve">Yelma Formation </t>
  </si>
  <si>
    <t xml:space="preserve">Chelmsford Formation </t>
  </si>
  <si>
    <t xml:space="preserve">Onwatin Formation </t>
  </si>
  <si>
    <t xml:space="preserve">Golden Dyke Formation </t>
  </si>
  <si>
    <t xml:space="preserve">Umkondo Group </t>
  </si>
  <si>
    <t xml:space="preserve">Epworth Group </t>
  </si>
  <si>
    <t xml:space="preserve">Grythyttan Slate </t>
  </si>
  <si>
    <t xml:space="preserve">Barreiro Formation </t>
  </si>
  <si>
    <t xml:space="preserve">CALC Zone </t>
  </si>
  <si>
    <t xml:space="preserve">Duck Creek Dolomite </t>
  </si>
  <si>
    <t xml:space="preserve">Gibraltar Formation </t>
  </si>
  <si>
    <t xml:space="preserve">Hearne Formation </t>
  </si>
  <si>
    <t xml:space="preserve">Kahochella Group </t>
  </si>
  <si>
    <t xml:space="preserve">Krivoj RogIron Formation </t>
  </si>
  <si>
    <t xml:space="preserve">Menihek Formation </t>
  </si>
  <si>
    <t xml:space="preserve">Randville Dolomite </t>
  </si>
  <si>
    <t xml:space="preserve">Sahara Formation </t>
  </si>
  <si>
    <t xml:space="preserve">Taltheilei Formation </t>
  </si>
  <si>
    <t xml:space="preserve">Karelian Dolomite </t>
  </si>
  <si>
    <t xml:space="preserve">Kasegalik Formation </t>
  </si>
  <si>
    <t xml:space="preserve">Lower Albanel Formation </t>
  </si>
  <si>
    <t xml:space="preserve">Manitounuk Group </t>
  </si>
  <si>
    <t xml:space="preserve">McLeary Formation </t>
  </si>
  <si>
    <t xml:space="preserve">Svecofennian </t>
  </si>
  <si>
    <t xml:space="preserve">Tabooes Formation </t>
  </si>
  <si>
    <t xml:space="preserve">Upper Albanel Formation </t>
  </si>
  <si>
    <t xml:space="preserve">Fecho do Funil Formation </t>
  </si>
  <si>
    <t xml:space="preserve">Gandarella Formation </t>
  </si>
  <si>
    <t xml:space="preserve">Timeball I-fill Formation </t>
  </si>
  <si>
    <t xml:space="preserve">Asbestos Iiills Formation </t>
  </si>
  <si>
    <t xml:space="preserve">Caue Itabirito Formation </t>
  </si>
  <si>
    <t xml:space="preserve">Crocodile River Formation </t>
  </si>
  <si>
    <t xml:space="preserve">Transvaal Supergroup </t>
  </si>
  <si>
    <t xml:space="preserve">Aravalli Supergroup </t>
  </si>
  <si>
    <t xml:space="preserve">Lomagundi Group </t>
  </si>
  <si>
    <t xml:space="preserve">Batatal Formation </t>
  </si>
  <si>
    <t xml:space="preserve">Carawine Dolomite </t>
  </si>
  <si>
    <t xml:space="preserve">Keewatin Iron Formation </t>
  </si>
  <si>
    <t xml:space="preserve">Keewatin, Abitibi Belt </t>
  </si>
  <si>
    <t xml:space="preserve">Keewatin, Wabigoon Belt </t>
  </si>
  <si>
    <t xml:space="preserve">Lewin Shale Formation </t>
  </si>
  <si>
    <t xml:space="preserve">Marra Mamba Iron Formation </t>
  </si>
  <si>
    <t xml:space="preserve">Mt. McRae Shale </t>
  </si>
  <si>
    <t xml:space="preserve">Mt. Sylvia Formation </t>
  </si>
  <si>
    <t xml:space="preserve">Turee Creek Group </t>
  </si>
  <si>
    <t xml:space="preserve">Wittenooirl Dolomite </t>
  </si>
  <si>
    <t xml:space="preserve">Yellowknife Supergroup </t>
  </si>
  <si>
    <t xml:space="preserve">Brockman Iron Formation </t>
  </si>
  <si>
    <t xml:space="preserve">Belingwe Greenstone Belt </t>
  </si>
  <si>
    <t xml:space="preserve">Bulawayan Group </t>
  </si>
  <si>
    <t xml:space="preserve">Manjeri Formation </t>
  </si>
  <si>
    <t xml:space="preserve">Steep Rock Group </t>
  </si>
  <si>
    <t xml:space="preserve">Shamvaian Group </t>
  </si>
  <si>
    <t xml:space="preserve">Late Archean BIF, Ontario </t>
  </si>
  <si>
    <t xml:space="preserve">Michipicoten Iron Formation </t>
  </si>
  <si>
    <t xml:space="preserve">Fortescue Group </t>
  </si>
  <si>
    <t xml:space="preserve">Nova Lima Group </t>
  </si>
  <si>
    <t xml:space="preserve">Woman Lake Marble Formation </t>
  </si>
  <si>
    <t xml:space="preserve">Limpopo Belt </t>
  </si>
  <si>
    <t xml:space="preserve">Moodies Group </t>
  </si>
  <si>
    <t xml:space="preserve">Mozaan Group </t>
  </si>
  <si>
    <t xml:space="preserve">Sebakwian Group </t>
  </si>
  <si>
    <t xml:space="preserve">Warrawoona Group </t>
  </si>
  <si>
    <t>Komati Formation</t>
  </si>
  <si>
    <t xml:space="preserve">Onverwacht Group </t>
  </si>
  <si>
    <t xml:space="preserve">Swartkoppie Formation </t>
  </si>
  <si>
    <t xml:space="preserve">Isua Supergroup </t>
  </si>
  <si>
    <t xml:space="preserve">Transition Beds </t>
  </si>
  <si>
    <t>OIL</t>
  </si>
  <si>
    <t>SS</t>
  </si>
  <si>
    <t>BIF</t>
  </si>
  <si>
    <t>ANK</t>
  </si>
  <si>
    <t>SID</t>
  </si>
  <si>
    <t>I</t>
  </si>
  <si>
    <t>H</t>
  </si>
  <si>
    <t>Magaritz et al. 1986</t>
  </si>
  <si>
    <t>Knoll et al. 1986</t>
  </si>
  <si>
    <t>Tucker 1986 Nature</t>
  </si>
  <si>
    <t>Lambert et al. 1987</t>
  </si>
  <si>
    <t>Schidlowski et al. 1975</t>
  </si>
  <si>
    <t>BANE86</t>
  </si>
  <si>
    <t>Aharon et al. 1987</t>
  </si>
  <si>
    <t>Fairchild and Spiro 1987</t>
  </si>
  <si>
    <t>GRAN87</t>
  </si>
  <si>
    <t>Eichmann and Schidlowski 1975</t>
  </si>
  <si>
    <t>JACK78</t>
  </si>
  <si>
    <t>Williams 1979</t>
  </si>
  <si>
    <t>McKirdy and Powell 1974</t>
  </si>
  <si>
    <t>SCHO84</t>
  </si>
  <si>
    <t>POUB86</t>
  </si>
  <si>
    <t>Sathyanarayan et al. 1987</t>
  </si>
  <si>
    <t>Tucker 1983</t>
  </si>
  <si>
    <t>OEHL72</t>
  </si>
  <si>
    <t>LEVE75</t>
  </si>
  <si>
    <t>McKirdy et al. 1975</t>
  </si>
  <si>
    <t>LAMB80</t>
  </si>
  <si>
    <t>Lambert et al. 1984</t>
  </si>
  <si>
    <t>KNUT83</t>
  </si>
  <si>
    <t>Hayes et al. 1983</t>
  </si>
  <si>
    <t>Schidlowski et al. 1983</t>
  </si>
  <si>
    <t>FAIR86</t>
  </si>
  <si>
    <t>Tucker 1982</t>
  </si>
  <si>
    <t>SMIT70</t>
  </si>
  <si>
    <t>Tucker 1986 SedPet</t>
  </si>
  <si>
    <t>BLOE85</t>
  </si>
  <si>
    <t>SPHI75</t>
  </si>
  <si>
    <t>HOER67</t>
  </si>
  <si>
    <t>ANRE85</t>
  </si>
  <si>
    <t xml:space="preserve">ANRE85 </t>
  </si>
  <si>
    <t>Beeunas and Knauth 1985</t>
  </si>
  <si>
    <t>KRIS86</t>
  </si>
  <si>
    <t>Lange et al. 1987</t>
  </si>
  <si>
    <t>JACK.7</t>
  </si>
  <si>
    <t>Hoering 1962</t>
  </si>
  <si>
    <t>POWE87</t>
  </si>
  <si>
    <t>SMIT75</t>
  </si>
  <si>
    <t>Rye and Williams 1981</t>
  </si>
  <si>
    <t>BARK69</t>
  </si>
  <si>
    <t>McNaughton and Wilson 1983</t>
  </si>
  <si>
    <t>SMIT78</t>
  </si>
  <si>
    <t>STRA86</t>
  </si>
  <si>
    <t>THOD62</t>
  </si>
  <si>
    <t>BARG77</t>
  </si>
  <si>
    <t>EHLI80</t>
  </si>
  <si>
    <t>Schidlowski, Eichmann, Junge 1976</t>
  </si>
  <si>
    <t>Becker and Clayton 1972</t>
  </si>
  <si>
    <t>Perry and Ahmad 1981</t>
  </si>
  <si>
    <t>PERR73</t>
  </si>
  <si>
    <t>HEOR67</t>
  </si>
  <si>
    <t>Schidlowski, Eichmann, Fiebiger 1976</t>
  </si>
  <si>
    <t>KLEI87</t>
  </si>
  <si>
    <t>Baur et al. 1985</t>
  </si>
  <si>
    <t>SCHO71</t>
  </si>
  <si>
    <t>HOEF67</t>
  </si>
  <si>
    <t>GOOD76</t>
  </si>
  <si>
    <t>Dungworth and Schwartz 1972</t>
  </si>
  <si>
    <t>Perry and Ahmad 1977</t>
  </si>
  <si>
    <t xml:space="preserve">Black Mudstone, Utah </t>
  </si>
  <si>
    <t>Jeerinah Formation</t>
  </si>
  <si>
    <t xml:space="preserve">Steeprock Group </t>
  </si>
  <si>
    <t xml:space="preserve">Wittenoom Dolomite </t>
  </si>
  <si>
    <t>Greenland</t>
  </si>
  <si>
    <t>Isua Supracrustal Belt</t>
  </si>
  <si>
    <t>southwest, Nuuk region</t>
  </si>
  <si>
    <t>Nutman and Friend 2009</t>
  </si>
  <si>
    <t>Schidlowski et al. 1979</t>
  </si>
  <si>
    <t>Canada</t>
  </si>
  <si>
    <t>Helen Iron Fm</t>
  </si>
  <si>
    <t>Ontario, Michipicoten</t>
  </si>
  <si>
    <t>Thode and Goodwin 1983</t>
  </si>
  <si>
    <t>cherty magnetite (qtz - sid)</t>
  </si>
  <si>
    <t>carbonaceous slatey chert</t>
  </si>
  <si>
    <t>siderite (quartz)</t>
  </si>
  <si>
    <t>pyrite - siderite</t>
  </si>
  <si>
    <t>siderite - pyrite</t>
  </si>
  <si>
    <t>quartz (siderite)</t>
  </si>
  <si>
    <t>sulfide - siderite</t>
  </si>
  <si>
    <t>Finlayson Lake Iron Fm</t>
  </si>
  <si>
    <t>Lumby Lake Iron Fm</t>
  </si>
  <si>
    <t>Ontario</t>
  </si>
  <si>
    <t>Uncertainty</t>
  </si>
  <si>
    <t>Brighton Limestone</t>
  </si>
  <si>
    <t>Amadeus Basin</t>
  </si>
  <si>
    <t>Hamersley Basin</t>
  </si>
  <si>
    <t>Australia</t>
  </si>
  <si>
    <t>Adelaide Superbasin</t>
  </si>
  <si>
    <t>Skillogalee Dolomite</t>
  </si>
  <si>
    <t>Bitter Springs Formation</t>
  </si>
  <si>
    <t>McArthur Group</t>
  </si>
  <si>
    <t>Steep Rock Lake Group</t>
  </si>
  <si>
    <t>Bangemall Gp</t>
  </si>
  <si>
    <t>Zimbabwe</t>
  </si>
  <si>
    <t>Pekanatui Point Fm</t>
  </si>
  <si>
    <t>Utsingi Fm</t>
  </si>
  <si>
    <t>Rocknest Fm</t>
  </si>
  <si>
    <t>carbonate in IF</t>
  </si>
  <si>
    <t>Wonoka Formation, Wilpena Gp</t>
  </si>
  <si>
    <t>Upalinna Subgp, Umberatana Gp</t>
  </si>
  <si>
    <t>Trezona Fm, Upalinna Subgp, Umberatana Gp</t>
  </si>
  <si>
    <t>Etina Fm, Upalinna Subgp, Umberatana Gp</t>
  </si>
  <si>
    <t>River Wakefield Fm</t>
  </si>
  <si>
    <t>Wonoka Fm</t>
  </si>
  <si>
    <t>Nuccaleena Fm</t>
  </si>
  <si>
    <t>Willochra Fm</t>
  </si>
  <si>
    <t>Trezona Fm</t>
  </si>
  <si>
    <t>Etina Limestone</t>
  </si>
  <si>
    <t>Pertatataka Fm</t>
  </si>
  <si>
    <t>Bitter Springs Fm</t>
  </si>
  <si>
    <t>Reward Dolomite</t>
  </si>
  <si>
    <t>Cooley Mbr</t>
  </si>
  <si>
    <t>Mitchell Yard Mbr</t>
  </si>
  <si>
    <t>Mara Dolomite</t>
  </si>
  <si>
    <t>Leila Sandstone</t>
  </si>
  <si>
    <t>Duck Creek Dolomite</t>
  </si>
  <si>
    <t>Wittenoom Dolomite</t>
  </si>
  <si>
    <t>Pillingani Tuff</t>
  </si>
  <si>
    <t>Steep Rock Lake Gp</t>
  </si>
  <si>
    <t>Bulawayan Limestone</t>
  </si>
  <si>
    <t>DOL, SILT</t>
  </si>
  <si>
    <t>LS, DOL</t>
  </si>
  <si>
    <t>calcareous siltstone</t>
  </si>
  <si>
    <t>calcite</t>
  </si>
  <si>
    <t>DOL, CH</t>
  </si>
  <si>
    <t>LS, CH</t>
  </si>
  <si>
    <t>Tindelpina Shale Mbr</t>
  </si>
  <si>
    <t>Approved</t>
  </si>
  <si>
    <t>Y</t>
  </si>
  <si>
    <t>Bitter Springs Gp</t>
  </si>
  <si>
    <t>Gillen Fm, Bitter Springs Gp</t>
  </si>
  <si>
    <t>Loves Creek Fm, Bitter Springs Gp</t>
  </si>
  <si>
    <t>Johnnys Creek Fm, Bitter Springs Gp</t>
  </si>
  <si>
    <t>Bangemall Sgp</t>
  </si>
  <si>
    <t>D</t>
  </si>
  <si>
    <t>McArthur Basin</t>
  </si>
  <si>
    <t>Duck Creek Dolomite, Wyloo Gp</t>
  </si>
  <si>
    <t>Veizer and Compston 1976</t>
  </si>
  <si>
    <t>Veizer 1971 IDs as part of the Fortescue Gp</t>
  </si>
  <si>
    <t>Steep Rock Gp</t>
  </si>
  <si>
    <t>Unclear which formation within the group this refers to</t>
  </si>
  <si>
    <t>WEBLEX Canada</t>
  </si>
  <si>
    <t>Northwest Territories</t>
  </si>
  <si>
    <t>Given in source</t>
  </si>
  <si>
    <t>Union Island Gp</t>
  </si>
  <si>
    <t>Pekanatui Point Fm, Pethei Gp</t>
  </si>
  <si>
    <t>Utsingi Fm, Pethei Gp</t>
  </si>
  <si>
    <t>Northwest Territories / Nunavut</t>
  </si>
  <si>
    <t>Manjeri</t>
  </si>
  <si>
    <t>limestone</t>
  </si>
  <si>
    <t>stromatolite</t>
  </si>
  <si>
    <t>Cheshire</t>
  </si>
  <si>
    <t>Manjeri Fm, Ngezi Gp, Belingwe Greenstone Belt</t>
  </si>
  <si>
    <t>Cheshire Fm, Ngezi Gp, Belingwe Greenstone Belt</t>
  </si>
  <si>
    <t>Bolhar et al. 2002</t>
  </si>
  <si>
    <t>Veizer and Hoefs 1976</t>
  </si>
  <si>
    <t>carbonate (biolithite, stromatolite?)</t>
  </si>
  <si>
    <t>Abell, P.I., McClory, J., Martin, A., Nisbet, E.G., 1985. Archaean stromatolites from the Ngesi Group, Belingwe greenstone belt, Zimbabwe; preservation and stable isotopes — preliminary results. Precambrian Research 27, 357–383. https://doi.org/10.1016/0301-9268(85)90094-4</t>
  </si>
  <si>
    <t>Schidlowski, M., Appel, P.W.U., Eichmann, R., Junge, C.E., 1979. Carbon isotope geochemistry of the 3.7 × 10^9-yr-old Isua sediments, West Greenland: implications for the Archaean carbon and oxygen cycles. Geochimica et Cosmochimica Acta 43, 189–199. https://doi.org/10.1016/0016-7037(79)90238-2</t>
  </si>
  <si>
    <t>Schopf, J.W., Klein, C. (Eds.), 1992. The Proterozoic Biosphere: A Multidisciplinary Study, 1st ed. Cambridge University Press. https://doi.org/10.1017/CBO9780511601064</t>
  </si>
  <si>
    <t>Thode, H.G., Goodwin, A.M., 1983. Further Sulfur and Carbon Isotope Studies of Late Archean Iron-Formations of the Canadian Shield and the Rise of Sulfate Reducing Bacteria, in: Nagy, B., Weber, R., Guerrero, J.C., Schidlowski, M. (Eds.), Developments in Precambrian Geology, Developments and Interactions of the Precambrian Atmosphere, Lithosphere and Biosphere. Elsevier, pp. 229–248. https://doi.org/10.1016/S0166-2635(08)70250-0</t>
  </si>
  <si>
    <t>Veizer, J., Hoefs, J., 1976. The nature of O18/O16 and C13/C12 secular trends in sedimentary carbonate rocks. Geochimica et Cosmochimica Acta 40, 1387–1395. https://doi.org/10.1016/0016-7037(76)90129-0</t>
  </si>
  <si>
    <t>Aharon, P., Schidlowski, M. and Singh, I.B., 1987. Chronostratigraphic markers in the end-Precambrian carbon isotope record of the Lesser Himalaya. Nature 327: 699-702. (in Schopf and Klein, 1992)</t>
  </si>
  <si>
    <t>Baur, M.E., Hayes, J.M., Studley, S.A. and Walter, M.R., 1985. Millimeter-scale variations of stable isotope abundances in carbonates from banded iron-formations in the Hamersley Group of Wesetern Australia. Economic Geology 80: 270-282.</t>
  </si>
  <si>
    <t>Becker, R.H. and Clayton, R.N., 1972. Carbon isotopic evidence for the origin of banded iron formation in Western Australia. Geochimica Cosmochimica Acta 36: 577-595.</t>
  </si>
  <si>
    <t>Beeunas, M.A. and Knauth, L.P., 1985. Preserved stable isotopic signature of subaerial diagenesis in the 1.2 b.y. Mescal Limestone, central Arizona: implications for the timing and development of a terrestrial plant cover. Geological Society of America Bulletin 96: 737-745. (in Schopf and Klein, 1992)</t>
  </si>
  <si>
    <t>Eichmann, R. and Schidlowski, M., 1975. Isotopic fractionation between coexisting Corg-Ccarb pairs in Precambrian sediments. Geochimica Cosmochimica Acta 39: 585-595. (in Schopf &amp; Klein 1992)</t>
  </si>
  <si>
    <t>Fairchild, I.J. and Spiro, B., 1987. Petrological and isotopic implications of some contrasting Late Precambrian carbonates, NE Spitsbergen. Sedimentology 34: 973-989.</t>
  </si>
  <si>
    <t>Hoering, T.C., 1962. The stable isotopes of carbon in the carbonate and reduced carbon of Precambrian sediments. Ann. Rept. Dir. Geophys. Lab. Carnegie Inst. Wash., 1961-62: 190-191. (in Schopf and Klein, 1992)</t>
  </si>
  <si>
    <t>Knoll, A.H., Hayes, J.M., Kaufman, A.J., Swett, K. and Lambert, I.B., 1986. Secular variations in carbon isotope ratios from Upper Proterozoic successions of Svalbard and East Greenland. Nature 321: 832-838. (in Schopf and Klein, 1992)</t>
  </si>
  <si>
    <t>Lambert, I.B., Donnelly, T.H., Etminan, H. and Rowlands, N.J., 1984. Genesis of late Proterozoic copper mineralization, Copper Claim, South Australia. Economic Geology 79: 461-475. (in Schopf and Klein, 1992)</t>
  </si>
  <si>
    <t>Lambert, I.B., Walter, M.R., Zang, W., Lu, S. and Ma, G., 1987. Palaeoenvironment and carbon isotope stratigraphy of Upper Proterozoic carbonates of the Yangtze Platform. Nature 325: 140-142. (in Schopf and Klein, 1992)</t>
  </si>
  <si>
    <t>Lange, I.M., Moore, J.N. and Krouse, H.R., 1987. Diagenesis and copper mineralization in carbonates in the Spokane Formation, Belt Supergroup at Wolf Creek, Montana. Economic Geology 82: 1334-1347. (in Schopf and Klein, 1992)</t>
  </si>
  <si>
    <t>Magaritz, M., Holser, W.T. and Kirschvink, J.L., 1986. Carbon-isotope events across the Precambrian/Cambrian boundary on the Siberian Platform. Nature 320: 258-259. (in Schopf and Klein, 1992)</t>
  </si>
  <si>
    <t>McNaughton, N.J. and Wilson, A.F., 1983. 13C-rich marbles from the Proterozoic Einasleigh metamorphics, northern Queensland. Journal of the Geological Society of Australia 30: 175-178.</t>
  </si>
  <si>
    <t>Perry, E.C. Jr. and Ahmad, S.N., 1977. Carbon isotope compositions of graphite and carbonate minerals from 3.8 Ga metamorphosed sediments, Isukasia, Greenland. Earth and Planetary Science Letters 36: 280-284. (in Schopf and Klein, 1992)</t>
  </si>
  <si>
    <t>Perry, E.C. Jr. and Ahmad, S.N., 1981. Oxygen and carbon isotope geochemistry of the Krivoy Rog iron formation, Ukrainian SSR. Lithos 14: 83-92.</t>
  </si>
  <si>
    <t>Rye, D.M. and Williams, N.E., 1981. Studies of the base metal sulphide deposits at McArthur River, northern Territory, Australia III: the stable isotope geochemistry of the H.Y.C. Ridge and Cooley deposits. Economic Geology 76: 1-26. (in Schopf and Klein (1992)</t>
  </si>
  <si>
    <t>Sathyanarayan, S., Arneth, J.D. and Schidlowski, M., 1987. Stable isotope geochemistry of sedimentary carbonates from the Proterozoic Kaladgi, Badami and Bhima Groups, Karnataka, India. Precambrian Research 37: 147-156. (in Schopf and Klein, 1992)</t>
  </si>
  <si>
    <t>Schidlowski, M., Hayes, J.M. and Kaplan, I.R., 1983. Isotopic inferences of ancient biochemistries: carbon, sulfur, hydrogen, and nitrogen. Chapt. 7. In: J.W. Schopf (Ed.), Earth’s Earliest Biosphere: Its Origin and Evolution. Princeton University Press, Princeton, pp. 149-187.</t>
  </si>
  <si>
    <t>Schidlowski, M., Eichmann, R. and Junge, C., 1975. Precambrian sedimentary carbonates: carbon and oxygen isotopic geochemistry and implications for the terrestrial oxygen budget. Precambrian Research 2: 1-69.</t>
  </si>
  <si>
    <t>Schidlowski, M., Eichmann, R. and Junge, C.E., 1976a. Carbon isotope geochemistry of the Precambrian Lomagundi carbonate province, Rhodesia. Geochimica Cosmochimica Acta 40: 449-455.</t>
  </si>
  <si>
    <t>Schidlowski, M., Eichmann, R. and Fiebiger, W., 1976b. Isotopic fractionation between organic carbon and carbonate carbon in Precambrian banded ironstone series from Brazil. Neues Jahrbuch Mineralogische Mitteilungen 8: 344-353.</t>
  </si>
  <si>
    <t>Tucker, M.E., 1982. Precambrian dolomites: Petrographic and isotopic evidence that they differ from Phanerozoic dolomites. Geology 10: 7-12. (in Schopf and Klein, 1992)</t>
  </si>
  <si>
    <t>Tucker, M.E., 1983. Sedimentation of organic-rich limestones in the late Precambrian of southern Norway. Precambrian Research 22: 295-315.</t>
  </si>
  <si>
    <t>Tucker, M.E., 1986a. Carbon isotope excursions in Precambrian/Cambrian boundary beds, Morocco. Nature 319: 48-50. (in Schopf and Klein, 1992)</t>
  </si>
  <si>
    <t>Tucker, M.E., 1986b. Formerly aragonitic limestones associated with tillites in the late Proterozoic of Death Valley, California. Journal of Sedimentary Petrology 56: 818-830.</t>
  </si>
  <si>
    <t>Williams, G.E., 1979. Sedimentology, stable-isotope geochemistry and palaeoenvironment of dolostones capping late Precambrian glacial sequences in Australia. Journal of the Geological Society of Australia 26: 377-386.</t>
  </si>
  <si>
    <t>Location</t>
  </si>
  <si>
    <t>N/A</t>
  </si>
  <si>
    <t>First found By</t>
  </si>
  <si>
    <t>Reference - Primary</t>
  </si>
  <si>
    <t>Reference - Secondary</t>
  </si>
  <si>
    <t>Citation (needs reformatted)</t>
  </si>
  <si>
    <t>Citation (Generated by Rho)</t>
  </si>
  <si>
    <t>Mushandike Formation</t>
  </si>
  <si>
    <t>regional carbonates</t>
  </si>
  <si>
    <t>Coomalie-Whites Fm. boundary</t>
  </si>
  <si>
    <t>Coomalie Dolomite Formation</t>
  </si>
  <si>
    <t>Reynolds Point Fm, Shaler Group</t>
  </si>
  <si>
    <t>Wynniatt Fm, Shaler Group</t>
  </si>
  <si>
    <t>Minto Inlet Fm, Shaler Group</t>
  </si>
  <si>
    <t>Lapa Formation</t>
  </si>
  <si>
    <t>Serra do Garrote Formation</t>
  </si>
  <si>
    <t>Vazante Formation, Pamplona Member</t>
  </si>
  <si>
    <t>Vazante Formation, Morro do Pinhero Member</t>
  </si>
  <si>
    <t>Loch Maree Group, Lewisian</t>
  </si>
  <si>
    <t>Lower Tal Fm.</t>
  </si>
  <si>
    <t>Krol E Fm.</t>
  </si>
  <si>
    <t>Treghorkha Formation</t>
  </si>
  <si>
    <t>Svetlyi Formation</t>
  </si>
  <si>
    <t>Neryuen Formation</t>
  </si>
  <si>
    <t>Malgina Formation</t>
  </si>
  <si>
    <t>Linok Formation</t>
  </si>
  <si>
    <t>Sukhaya Tunguska Formation</t>
  </si>
  <si>
    <t>Ignikan Formation</t>
  </si>
  <si>
    <t>Tsipanda Formation</t>
  </si>
  <si>
    <t>Miroyedikha Formation</t>
  </si>
  <si>
    <t>Burovaya Formation</t>
  </si>
  <si>
    <t>Turukhansk Formation</t>
  </si>
  <si>
    <t>Shorikha Formation</t>
  </si>
  <si>
    <t>Mooidraai Dolomite Formation</t>
  </si>
  <si>
    <t>Duitschland</t>
  </si>
  <si>
    <t>Tongwane</t>
  </si>
  <si>
    <t>Lucknow</t>
  </si>
  <si>
    <t>Chanda Limestone Fm., Penganga Gp</t>
  </si>
  <si>
    <t>Scarba</t>
  </si>
  <si>
    <t>Bonahaven</t>
  </si>
  <si>
    <t>Mullach Dubh</t>
  </si>
  <si>
    <t>Ballygrant</t>
  </si>
  <si>
    <t>Lossit</t>
  </si>
  <si>
    <t>Zelenotsvet Formation</t>
  </si>
  <si>
    <t>Olenek Formation</t>
  </si>
  <si>
    <t>Kuonamka Formation</t>
  </si>
  <si>
    <t>Manykay Formation</t>
  </si>
  <si>
    <t>Emyaksin Formation</t>
  </si>
  <si>
    <t>Tsagaan Oloom Fm.</t>
  </si>
  <si>
    <t>Bayan Gol Fm.</t>
  </si>
  <si>
    <t>Salaany Gol Fm.</t>
  </si>
  <si>
    <t>Bayan Gol</t>
  </si>
  <si>
    <t>Tsagaan Oloom</t>
  </si>
  <si>
    <t>Bangemall Group</t>
  </si>
  <si>
    <t>Duitschland Fm.</t>
  </si>
  <si>
    <t>Silverton Shale Fm.</t>
  </si>
  <si>
    <t>Shuram  Fm</t>
  </si>
  <si>
    <t>Buah Fm</t>
  </si>
  <si>
    <t>Abu Mahara Fm</t>
  </si>
  <si>
    <t>Khufai Fm</t>
  </si>
  <si>
    <t>Black River Dolomite</t>
  </si>
  <si>
    <t>Smithton Dolomite</t>
  </si>
  <si>
    <t>Wonoka Fm.</t>
  </si>
  <si>
    <t>Bunyeroo Fm.</t>
  </si>
  <si>
    <t>Nuccaleena Fm.</t>
  </si>
  <si>
    <t>Bonney Fm.</t>
  </si>
  <si>
    <t>Brachina Fm.</t>
  </si>
  <si>
    <t>ABC Range Quartzite</t>
  </si>
  <si>
    <t>Lower Deep Spring Fm.</t>
  </si>
  <si>
    <t>Wyman Fm.</t>
  </si>
  <si>
    <t>Reed Fm.</t>
  </si>
  <si>
    <t>Upper Deep Spring Fm.</t>
  </si>
  <si>
    <t>Middle Deep Spring Fm.</t>
  </si>
  <si>
    <t>Elanka Fm.</t>
  </si>
  <si>
    <t>Kutorgina Fm.</t>
  </si>
  <si>
    <t>Pestrotsvet Fm.</t>
  </si>
  <si>
    <t>Keteme Fm.</t>
  </si>
  <si>
    <t>Perekhod Fm.</t>
  </si>
  <si>
    <t>Yudoma Fm.</t>
  </si>
  <si>
    <t>Titary Fm.</t>
  </si>
  <si>
    <t>Bed 20</t>
  </si>
  <si>
    <t>Elbobreen Fm.</t>
  </si>
  <si>
    <t>Nama</t>
  </si>
  <si>
    <t>D. Witvlei</t>
  </si>
  <si>
    <t>Oxfordbreen Fm.</t>
  </si>
  <si>
    <t>Grusdievbreen Fm.</t>
  </si>
  <si>
    <t>Bed 18</t>
  </si>
  <si>
    <t>Backlundtoppen Fm.</t>
  </si>
  <si>
    <t>Svanbergfjellet</t>
  </si>
  <si>
    <t>Bed 10</t>
  </si>
  <si>
    <t>Hunnberg</t>
  </si>
  <si>
    <t>Draken</t>
  </si>
  <si>
    <t>Rysso Fm.</t>
  </si>
  <si>
    <t>Pongola Supergroup</t>
  </si>
  <si>
    <t>I-5  Atar Group</t>
  </si>
  <si>
    <t>I-6  Atar Group</t>
  </si>
  <si>
    <t>I-7  Atar Group</t>
  </si>
  <si>
    <t>Xinmincun Fm.</t>
  </si>
  <si>
    <t>bed-group 19</t>
  </si>
  <si>
    <t>bed-group 20</t>
  </si>
  <si>
    <t>Kheinjua Limestone</t>
  </si>
  <si>
    <t>Rohtas Limestone</t>
  </si>
  <si>
    <t>Bhander Limestone</t>
  </si>
  <si>
    <t>Sirbu Limestone</t>
  </si>
  <si>
    <t>Kajrahat Limestone</t>
  </si>
  <si>
    <t>Viola Limestone</t>
  </si>
  <si>
    <t>Upper FA</t>
  </si>
  <si>
    <t>FA</t>
  </si>
  <si>
    <t>FB</t>
  </si>
  <si>
    <t>Lower FB</t>
  </si>
  <si>
    <t>Middle FB</t>
  </si>
  <si>
    <t>Upper FB</t>
  </si>
  <si>
    <t>FB-cFB-C</t>
  </si>
  <si>
    <t>FB-C</t>
  </si>
  <si>
    <t>FC</t>
  </si>
  <si>
    <t>FD</t>
  </si>
  <si>
    <t>FB2</t>
  </si>
  <si>
    <t>FB1b</t>
  </si>
  <si>
    <t>FB1a</t>
  </si>
  <si>
    <t>Nolichucky Shale</t>
  </si>
  <si>
    <t>Maynardville Formation</t>
  </si>
  <si>
    <t>Copper Ridge Dolomite</t>
  </si>
  <si>
    <t>Middle belt carbonate: Helena</t>
  </si>
  <si>
    <t>Middle belt carbonate: Wallace</t>
  </si>
  <si>
    <t>Shepard</t>
  </si>
  <si>
    <t>Middle belt carbonate: Empire</t>
  </si>
  <si>
    <t>Snowslip</t>
  </si>
  <si>
    <t>Middle belt carbonate: Spokane/Greyson</t>
  </si>
  <si>
    <t>Mt. Shields</t>
  </si>
  <si>
    <t>Middle belt carbonate: Newland</t>
  </si>
  <si>
    <t>Middle belt carbonate: Siyeh</t>
  </si>
  <si>
    <t>Middle belt carbonate: Altyn</t>
  </si>
  <si>
    <t>Libby</t>
  </si>
  <si>
    <t>River Broughton Beds</t>
  </si>
  <si>
    <t>Duff Creek Beds</t>
  </si>
  <si>
    <t>Hogan Dolomite</t>
  </si>
  <si>
    <t>Cooranna Fm.</t>
  </si>
  <si>
    <t>Dunns Mine Limestone</t>
  </si>
  <si>
    <t>Boorloo Siltstone</t>
  </si>
  <si>
    <t>Coominaree Dolomite correlative</t>
  </si>
  <si>
    <t>Auburn Dolomite</t>
  </si>
  <si>
    <t>Black Knob Marble</t>
  </si>
  <si>
    <t>Recovery Fm.</t>
  </si>
  <si>
    <t>Rockwater Beds</t>
  </si>
  <si>
    <t>Younghusband Conglomerate corr.</t>
  </si>
  <si>
    <t>Benbournie Dolomite</t>
  </si>
  <si>
    <t>Unamed Unit B</t>
  </si>
  <si>
    <t>Unamed Unit D</t>
  </si>
  <si>
    <t>Unamed Unit C</t>
  </si>
  <si>
    <t>Kalachalpa Unit E</t>
  </si>
  <si>
    <t>Kalachalpa Unit F</t>
  </si>
  <si>
    <t>War Loan Beds</t>
  </si>
  <si>
    <t>Coominaree Dolomite</t>
  </si>
  <si>
    <t>Watterson Fm., Hurwitz Group</t>
  </si>
  <si>
    <t>Sete Lagoas (SL3?)</t>
  </si>
  <si>
    <t>Lagoa do Jacare</t>
  </si>
  <si>
    <t>Sete Lagoas (SL2?)</t>
  </si>
  <si>
    <t>Victor Bay Fm. - Bylot Supergroup</t>
  </si>
  <si>
    <t>Athole Point Fm. - Bylot Supergroup</t>
  </si>
  <si>
    <t>Hunting Fm. - Bylot Supergrp</t>
  </si>
  <si>
    <t>Society Cliffs Fm. - Bylot Supergrp</t>
  </si>
  <si>
    <t>Narssarssuk Fm. - Lower Red Member</t>
  </si>
  <si>
    <t>Narssarssuk Fm. - Aorferneq Member</t>
  </si>
  <si>
    <t>Narssarssuk Fm. - Upper Red</t>
  </si>
  <si>
    <t>Kuruman Iron Fm.</t>
  </si>
  <si>
    <t>Griquatown Fm.</t>
  </si>
  <si>
    <t>Upper Tinder Group, Unit 5</t>
  </si>
  <si>
    <t>Funnel Creek Limestone</t>
  </si>
  <si>
    <t>Staraya Rechka Fm.</t>
  </si>
  <si>
    <t>Manykai/VIII</t>
  </si>
  <si>
    <t>Manykai/IX</t>
  </si>
  <si>
    <t>Manykai/III</t>
  </si>
  <si>
    <t>Manykai/IV</t>
  </si>
  <si>
    <t>Medvezhya</t>
  </si>
  <si>
    <t>Manykai/V</t>
  </si>
  <si>
    <t>Manykai/VI</t>
  </si>
  <si>
    <t>Manykai/II</t>
  </si>
  <si>
    <t>Manykai/VII</t>
  </si>
  <si>
    <t>Polarisbreen group</t>
  </si>
  <si>
    <t>Nama and Witvlei groups</t>
  </si>
  <si>
    <t>Olympic Fm.; Base of Cap Dolostone</t>
  </si>
  <si>
    <t>Olympic Fm.; Top of Cap Dolostone</t>
  </si>
  <si>
    <t>Ngalia Basin</t>
  </si>
  <si>
    <t>Turkey Creek</t>
  </si>
  <si>
    <t>Palm Springs</t>
  </si>
  <si>
    <t>Wallara Core</t>
  </si>
  <si>
    <t>Ust'-Il'ya Formation</t>
  </si>
  <si>
    <t>Yusmastakh Formation</t>
  </si>
  <si>
    <t>Kotuikan Formation</t>
  </si>
  <si>
    <t>Rechka Formation</t>
  </si>
  <si>
    <t>Durnoi Mys Formation</t>
  </si>
  <si>
    <t>Derevnya Formation</t>
  </si>
  <si>
    <t>Khatyspyt</t>
  </si>
  <si>
    <t>Turkut</t>
  </si>
  <si>
    <t>Mastakh</t>
  </si>
  <si>
    <t>Kessyusa</t>
  </si>
  <si>
    <t>Erkeket</t>
  </si>
  <si>
    <t>Sargur Gr., Dharwar Craton, greenstone belts</t>
  </si>
  <si>
    <t>Chitradurga Gr., Dharwar Craton, greenstone belts</t>
  </si>
  <si>
    <t>Javanahalli Gr., Dharwar Craton, greenstone belts</t>
  </si>
  <si>
    <t>Tapley Hill Fm.</t>
  </si>
  <si>
    <t>Balbirini Do.</t>
  </si>
  <si>
    <t>Balbirini Fm.</t>
  </si>
  <si>
    <t>Looking Glass Fm.</t>
  </si>
  <si>
    <t>Doomadgee Fm.</t>
  </si>
  <si>
    <t>Smythe Sandstone</t>
  </si>
  <si>
    <t>Stretton Fm.</t>
  </si>
  <si>
    <t>Yalco Fm.</t>
  </si>
  <si>
    <t>Lynott Fm.</t>
  </si>
  <si>
    <t>Teena Dolomite</t>
  </si>
  <si>
    <t>Mount Les Siltstone</t>
  </si>
  <si>
    <t>Emmerugga Dolomite</t>
  </si>
  <si>
    <t>Walford Dolomite</t>
  </si>
  <si>
    <t>Lady Loretta Fm.</t>
  </si>
  <si>
    <t>Paradise Creek Fm.</t>
  </si>
  <si>
    <t>Mallapunyah Fm.</t>
  </si>
  <si>
    <t>Gunpowder Creek Fm.</t>
  </si>
  <si>
    <t>Jhamarkotra Formation (Lower Aravalli Supergroup)</t>
  </si>
  <si>
    <t>Tindelpina Shale Mbr.</t>
  </si>
  <si>
    <t>Etina Fm.</t>
  </si>
  <si>
    <t>Trezona Fm.</t>
  </si>
  <si>
    <t>Wockerawirra Dolomite Member</t>
  </si>
  <si>
    <t>Elatina Fm.</t>
  </si>
  <si>
    <t>Sunderland Fm.</t>
  </si>
  <si>
    <t>Wundowie Limestone Member</t>
  </si>
  <si>
    <t>Enorama Shale</t>
  </si>
  <si>
    <t>Wilyerpa Fm.</t>
  </si>
  <si>
    <t>Woocalla Dol. Mbr.</t>
  </si>
  <si>
    <t>Tulomozerskaya Fm. - Drillhole 5177</t>
  </si>
  <si>
    <t>Tulomozerskaya Fm. - Drillhole 4699</t>
  </si>
  <si>
    <t>Tulomozerskaya Formation</t>
  </si>
  <si>
    <t>Lithofacies 2, Sokumfjell Group</t>
  </si>
  <si>
    <t>Lithofacies 1, Sokumfjell Group</t>
  </si>
  <si>
    <t>Lithofacies 4, Sokumfjell Group</t>
  </si>
  <si>
    <t>Lithofacies 3, Sokumfjell Group</t>
  </si>
  <si>
    <t>Lithofacies 5, Sokumfjell Group</t>
  </si>
  <si>
    <t>Lower Albanel Fm: Lower Banded Dolost. Unit</t>
  </si>
  <si>
    <t>Lower Albanel Fm: Lower Black Shale complex</t>
  </si>
  <si>
    <t>Lower Albanel Fm: Upper Banded Dolost. Unit</t>
  </si>
  <si>
    <t>Lower Albanel Fm: Upper banded dolostone un.</t>
  </si>
  <si>
    <t>Lower Albanel Fm: lower black shale complex</t>
  </si>
  <si>
    <t>Upper Albanel Fm: Sandy dolostone Unit</t>
  </si>
  <si>
    <t>Upper Albanel Fm: Banded dolostone Unit</t>
  </si>
  <si>
    <t>Lower Albanel Fm: Stratified dolomite &amp; shale un.</t>
  </si>
  <si>
    <t>Lower Albanel Fm: Upper black shale complex</t>
  </si>
  <si>
    <t>Salitre Formation (Una Group)</t>
  </si>
  <si>
    <t>Bambui Group</t>
  </si>
  <si>
    <t>Gaskiers cap carbonate</t>
  </si>
  <si>
    <t>Keele</t>
  </si>
  <si>
    <t>Risky</t>
  </si>
  <si>
    <t>Blueflower</t>
  </si>
  <si>
    <t>Sekwi</t>
  </si>
  <si>
    <t>Sheepbed</t>
  </si>
  <si>
    <t>Ice Brook</t>
  </si>
  <si>
    <t>Tepee</t>
  </si>
  <si>
    <t>Gametrail</t>
  </si>
  <si>
    <t>Ingta</t>
  </si>
  <si>
    <t>Backbone</t>
  </si>
  <si>
    <t>Chencha Fm.</t>
  </si>
  <si>
    <t>Tinnaya Fm. (Seq. 3)</t>
  </si>
  <si>
    <t>Tinnaya Fm. (Seq. 2)</t>
  </si>
  <si>
    <t>Zherba Fm. (Seq. 1)</t>
  </si>
  <si>
    <t>Nokhtuisk Fm. (Seq. 4)</t>
  </si>
  <si>
    <t>Kharayutekh Formation</t>
  </si>
  <si>
    <t>Pedro Leopoldo (Bambui Group)</t>
  </si>
  <si>
    <t>lower Inzer Fm., Karatau Group</t>
  </si>
  <si>
    <t>upper Inzer Fm., Karatau Group</t>
  </si>
  <si>
    <t>lower Katav Fm., Karatau Group</t>
  </si>
  <si>
    <t>upper Katav Fm., Karatau Group</t>
  </si>
  <si>
    <t>lower Min'yar Fm., Karatau Group</t>
  </si>
  <si>
    <t>upper Uk Fm., Karatau Group</t>
  </si>
  <si>
    <t>lower Uk Fm., Karatau Group</t>
  </si>
  <si>
    <t>upper Min'yar Fm., Karatau Group</t>
  </si>
  <si>
    <t>Gray dolomite suite</t>
  </si>
  <si>
    <t>Kumukulakh Suite</t>
  </si>
  <si>
    <t>Barakun Suite</t>
  </si>
  <si>
    <t>Valyukhitin Suite</t>
  </si>
  <si>
    <t>Yuedei Suite</t>
  </si>
  <si>
    <t>Torgin Suite</t>
  </si>
  <si>
    <t>Nikol (Zhunin) Suite</t>
  </si>
  <si>
    <t>Chenchin Suite</t>
  </si>
  <si>
    <t>Tinov Suite</t>
  </si>
  <si>
    <t>Variegated Suite</t>
  </si>
  <si>
    <t>Kheinjua Dolostone</t>
  </si>
  <si>
    <t>Bhagwanpur Limestone</t>
  </si>
  <si>
    <t>Nimbehera Limestone</t>
  </si>
  <si>
    <t>Rohtasgarh Limestone</t>
  </si>
  <si>
    <t>Pellet Dolostone</t>
  </si>
  <si>
    <t>Tirhon Dolostone</t>
  </si>
  <si>
    <t>Lakheri Limestone</t>
  </si>
  <si>
    <t>Pterocephaliid biomere</t>
  </si>
  <si>
    <t>Marjumiid biomere</t>
  </si>
  <si>
    <t>Boeryd succession</t>
  </si>
  <si>
    <t>Serra de Santa Helena Fm., Bambui</t>
  </si>
  <si>
    <t>Sete Lagoas Fm., Bambui Group</t>
  </si>
  <si>
    <t>Lago do Jacare Fm., Bambui Group</t>
  </si>
  <si>
    <t>Paranoa Group</t>
  </si>
  <si>
    <t>Baiyanshao Member</t>
  </si>
  <si>
    <t>Xiaowaitoushan Member</t>
  </si>
  <si>
    <t>Dahai Member</t>
  </si>
  <si>
    <t>Tsagaan Oloom Formation</t>
  </si>
  <si>
    <t>Unit I9</t>
  </si>
  <si>
    <t>Unit I6</t>
  </si>
  <si>
    <t>Unit I5</t>
  </si>
  <si>
    <t>Unit I11</t>
  </si>
  <si>
    <t>Unit I7</t>
  </si>
  <si>
    <t xml:space="preserve"> Unit I7</t>
  </si>
  <si>
    <t>Unit I10</t>
  </si>
  <si>
    <t>Unit I11?</t>
  </si>
  <si>
    <t>Unit I12</t>
  </si>
  <si>
    <t xml:space="preserve"> Unit I5</t>
  </si>
  <si>
    <t>Unit I5/I6</t>
  </si>
  <si>
    <t>Unit I4</t>
  </si>
  <si>
    <t>Unit I2</t>
  </si>
  <si>
    <t>U. Lastours</t>
  </si>
  <si>
    <t>L.Lancara</t>
  </si>
  <si>
    <t>U. Lancara</t>
  </si>
  <si>
    <t>Uygurian</t>
  </si>
  <si>
    <t>Kuljumbe</t>
  </si>
  <si>
    <t>Ilvitska</t>
  </si>
  <si>
    <t>Labazny</t>
  </si>
  <si>
    <t>Orakta</t>
  </si>
  <si>
    <t>Krasnoprog</t>
  </si>
  <si>
    <t>Sukhharikhan</t>
  </si>
  <si>
    <t>Middle Carbonate Member, Caddy Canyon Quartzite</t>
  </si>
  <si>
    <t>Scout Mtn, Pocatello Fm</t>
  </si>
  <si>
    <t>Blackrock Canyon Limestone</t>
  </si>
  <si>
    <t>Sargur Group</t>
  </si>
  <si>
    <t>Madukkarai area</t>
  </si>
  <si>
    <t>Upper Yatulian</t>
  </si>
  <si>
    <t>Luidikovian</t>
  </si>
  <si>
    <t>Lower Yatulian</t>
  </si>
  <si>
    <t>Yellowknife Supergroup</t>
  </si>
  <si>
    <t>Abitibi Greenstone Belt</t>
  </si>
  <si>
    <t>Hooggenoeg Fm.</t>
  </si>
  <si>
    <t>Kromberg Fm.</t>
  </si>
  <si>
    <t>McPhee</t>
  </si>
  <si>
    <t>Swaziland Supergr. Middle marker</t>
  </si>
  <si>
    <t>Swaziland Supergroup</t>
  </si>
  <si>
    <t>Kromberg  - Fig Tree contact</t>
  </si>
  <si>
    <t>lower Komati Fm.</t>
  </si>
  <si>
    <t>Uchi Greenstone Belt</t>
  </si>
  <si>
    <t>Bulawayan Group, Upper Greenst.</t>
  </si>
  <si>
    <t>Michipicoten Greenstone Belt</t>
  </si>
  <si>
    <t>Older Schist B. (Sargur Complex)</t>
  </si>
  <si>
    <t>Kromberg</t>
  </si>
  <si>
    <t>Fig Tree</t>
  </si>
  <si>
    <t>Ubatha Dolomite</t>
  </si>
  <si>
    <t>Tholeni Dol.</t>
  </si>
  <si>
    <t>Mandeva Dol.</t>
  </si>
  <si>
    <t>Nyashana Dol.</t>
  </si>
  <si>
    <t xml:space="preserve">Bothaville Fm. </t>
  </si>
  <si>
    <t>Klippan Fm.</t>
  </si>
  <si>
    <t>Tumbiana Fm.</t>
  </si>
  <si>
    <t>Carawine Dolomite</t>
  </si>
  <si>
    <t>Wittenoom Dolomite - vein</t>
  </si>
  <si>
    <t>Espanola - Malmani Dol.</t>
  </si>
  <si>
    <t>Bruce Limest. - Espan.</t>
  </si>
  <si>
    <t>Upper Cowles Lake Fm.</t>
  </si>
  <si>
    <t>basal Cowles Lake Fm.</t>
  </si>
  <si>
    <t>Uppermost Cowles Lake Fm.</t>
  </si>
  <si>
    <t>Rocknest/Odjick Fm. Contact</t>
  </si>
  <si>
    <t>topmost bed of mbr 4</t>
  </si>
  <si>
    <t>Er2</t>
  </si>
  <si>
    <t>top of member 1</t>
  </si>
  <si>
    <t>top of mbr 4</t>
  </si>
  <si>
    <t>middle of mbr 6</t>
  </si>
  <si>
    <t>middle of mbr 10</t>
  </si>
  <si>
    <t>middle of mbr 5</t>
  </si>
  <si>
    <t>middle of mbr 4</t>
  </si>
  <si>
    <t>base of mbr 7</t>
  </si>
  <si>
    <t>top of mbr 10</t>
  </si>
  <si>
    <t>Top of mbr. 2</t>
  </si>
  <si>
    <t>middle of member 1</t>
  </si>
  <si>
    <t>base of mbr. 3</t>
  </si>
  <si>
    <t>top of mbr. 3</t>
  </si>
  <si>
    <t>middle of mbr 9</t>
  </si>
  <si>
    <t>Uppermost Odjick Fm.</t>
  </si>
  <si>
    <t>Odjick Fm.</t>
  </si>
  <si>
    <t>Utsingi</t>
  </si>
  <si>
    <t>Taltheilei</t>
  </si>
  <si>
    <t>Wildbread</t>
  </si>
  <si>
    <t>Gunflint Iron Fm.</t>
  </si>
  <si>
    <t>Erdaohe Fm., Luonan Section</t>
  </si>
  <si>
    <t>Wumishan Fm., Jixian Section</t>
  </si>
  <si>
    <t>Jing'eryu Fm., Jixian Section</t>
  </si>
  <si>
    <t>Gaoyuzhuang Fm., Jixian Section</t>
  </si>
  <si>
    <t>Fujunshan Fm., Jixian Section</t>
  </si>
  <si>
    <t>Lonjiayuan Fm., Luonan Section</t>
  </si>
  <si>
    <t>Xunjiansi Fm., Luonan Section</t>
  </si>
  <si>
    <t>Shizhuang Fm., Luonan Section</t>
  </si>
  <si>
    <t>Yangzhuang Fm., Jixian Section</t>
  </si>
  <si>
    <t>Duguan Fm., Luonan Section</t>
  </si>
  <si>
    <t>Luoquan Fm., Luonan Section</t>
  </si>
  <si>
    <t>Fengjiawan Fm., Luonan Section</t>
  </si>
  <si>
    <t>Tuanshanzi Fm., Jixian Section</t>
  </si>
  <si>
    <t>Huanglianduo Fm., Shuiyougou Section</t>
  </si>
  <si>
    <t>Luoyukou Fm., Shuiyougou Section</t>
  </si>
  <si>
    <t>Tieling Fm., Jixian Section</t>
  </si>
  <si>
    <t>Beidajian Fm., Shuiyougou Section</t>
  </si>
  <si>
    <t>Dahongyu Fm., Jixian Section</t>
  </si>
  <si>
    <t>Doushantou Fm.</t>
  </si>
  <si>
    <t>Dengying Fm</t>
  </si>
  <si>
    <t>Nantuo Fm</t>
  </si>
  <si>
    <t xml:space="preserve">Tulomozerskaya </t>
  </si>
  <si>
    <t>Ramigiri Schist Belt Marble</t>
  </si>
  <si>
    <t>Beck Spring Dolomite</t>
  </si>
  <si>
    <t>Jixian Section</t>
  </si>
  <si>
    <t>Ming Tomb Section</t>
  </si>
  <si>
    <t>Wenshan Fm.</t>
  </si>
  <si>
    <t>Jianancun Fm.</t>
  </si>
  <si>
    <t>Daguandong Fm.</t>
  </si>
  <si>
    <t>Huaiyincun Fm.</t>
  </si>
  <si>
    <t>Hebiancun Fm.</t>
  </si>
  <si>
    <t>Beidaxing Fm.</t>
  </si>
  <si>
    <t>Dashiling Fm. - Nandaxian Member</t>
  </si>
  <si>
    <t>Brazil</t>
  </si>
  <si>
    <t>Scotland</t>
  </si>
  <si>
    <t>Norway</t>
  </si>
  <si>
    <t>India</t>
  </si>
  <si>
    <t>Russia</t>
  </si>
  <si>
    <t>Mongolia</t>
  </si>
  <si>
    <t>Oman</t>
  </si>
  <si>
    <t>USA</t>
  </si>
  <si>
    <t>Svalbard and Greenland</t>
  </si>
  <si>
    <t>Namibia</t>
  </si>
  <si>
    <t>Mauritania</t>
  </si>
  <si>
    <t>China</t>
  </si>
  <si>
    <t>Gabon</t>
  </si>
  <si>
    <t>Denmark</t>
  </si>
  <si>
    <t>Sweden</t>
  </si>
  <si>
    <t>France</t>
  </si>
  <si>
    <t>Spain</t>
  </si>
  <si>
    <t>Masvingo (Fort Victoria)</t>
  </si>
  <si>
    <t>near Rum Jungle Uranium Field</t>
  </si>
  <si>
    <t>Rum Jungle Uranium Field, NT</t>
  </si>
  <si>
    <t>Victoria Island, NWT</t>
  </si>
  <si>
    <t>Sao Francisco Basin</t>
  </si>
  <si>
    <t>Gairloch area</t>
  </si>
  <si>
    <t>Loch Maree area</t>
  </si>
  <si>
    <t>Lofoten-Vesteralen</t>
  </si>
  <si>
    <t>Durmala phosp. Mine, Mussoorie Hills</t>
  </si>
  <si>
    <t>Belaya, Uchur-Maya region</t>
  </si>
  <si>
    <t>Maya, Uchur-Maya region</t>
  </si>
  <si>
    <t xml:space="preserve">Shorikha River, Turukhansk </t>
  </si>
  <si>
    <t>Turukhansk region</t>
  </si>
  <si>
    <t>Griqualand-West, northern Cape Province</t>
  </si>
  <si>
    <t>Transvaal Basin</t>
  </si>
  <si>
    <t>Adilabad district</t>
  </si>
  <si>
    <t>Scottish Dalradian</t>
  </si>
  <si>
    <t>C-203 borehole, Muna River</t>
  </si>
  <si>
    <t>C-204 borehole, Olenek River</t>
  </si>
  <si>
    <t>Malaya Kuonamka River</t>
  </si>
  <si>
    <t>Tsagaan Gol Section</t>
  </si>
  <si>
    <t>Khevte-Tsakir-Nurruu section</t>
  </si>
  <si>
    <t>Bayan Gol Section 3B</t>
  </si>
  <si>
    <t>Salaany Gol Section</t>
  </si>
  <si>
    <t>Bayan Gol Section 3A</t>
  </si>
  <si>
    <t>Waldburg</t>
  </si>
  <si>
    <t>Wandarry</t>
  </si>
  <si>
    <t>Fords Creek</t>
  </si>
  <si>
    <t>Irregully</t>
  </si>
  <si>
    <t>Woodlands</t>
  </si>
  <si>
    <t>Mulgul</t>
  </si>
  <si>
    <t>Pingandy</t>
  </si>
  <si>
    <t>Bummers</t>
  </si>
  <si>
    <t>Huqf area, central Oman</t>
  </si>
  <si>
    <t>Forest 1 Drillhole, NE Tamania</t>
  </si>
  <si>
    <t>Redpa locality, NE Tasmania</t>
  </si>
  <si>
    <t>Edith Creek Quarry, NE Tasmania</t>
  </si>
  <si>
    <t>Montagu Riv. Section, NE Tasmania</t>
  </si>
  <si>
    <t>Smithton Quarry, NE Tasmania</t>
  </si>
  <si>
    <t>Umberatana (Old Station Creek)</t>
  </si>
  <si>
    <t>Bunyeroo Gorge</t>
  </si>
  <si>
    <t>First Hill</t>
  </si>
  <si>
    <t>Umberatana</t>
  </si>
  <si>
    <t>Brachina Gorge</t>
  </si>
  <si>
    <t>UB17</t>
  </si>
  <si>
    <t>BWM1a-11</t>
  </si>
  <si>
    <t>BWM1a-13</t>
  </si>
  <si>
    <t>SCYW1a</t>
  </si>
  <si>
    <t>BWM1a-14</t>
  </si>
  <si>
    <t>BWM1a-10</t>
  </si>
  <si>
    <t>BWM1a-9</t>
  </si>
  <si>
    <t>BWM1a-1</t>
  </si>
  <si>
    <t>BWM1a-2</t>
  </si>
  <si>
    <t>BWM1a-3</t>
  </si>
  <si>
    <t>BWM1a-4</t>
  </si>
  <si>
    <t>BWM1a-5</t>
  </si>
  <si>
    <t>BWM1a-6</t>
  </si>
  <si>
    <t>BWM1a-7</t>
  </si>
  <si>
    <t>BWM1a-8</t>
  </si>
  <si>
    <t>BWM1a-12</t>
  </si>
  <si>
    <t>Mt. Dunfee, White-Inyo sect., NV</t>
  </si>
  <si>
    <t>Hines Road, White-Inyo section, CA</t>
  </si>
  <si>
    <t>Elanka, Lena River, Siberia</t>
  </si>
  <si>
    <t>Labaya, Lena River, Siberia</t>
  </si>
  <si>
    <t>Isit, Lena River, Siberia</t>
  </si>
  <si>
    <t>Titary, Lena River, Siberia</t>
  </si>
  <si>
    <t>AKT, Lena River, Siberia</t>
  </si>
  <si>
    <t>Ulakhan Sulugur, Lena River, Siberia</t>
  </si>
  <si>
    <t>Mt. Konus, Lena River, Siberia</t>
  </si>
  <si>
    <t>Polarisbreen group, East Greenland</t>
  </si>
  <si>
    <t>Polarisbreen group, Spitsbergen</t>
  </si>
  <si>
    <t>Veteranen group</t>
  </si>
  <si>
    <t>Akademikerbreen group</t>
  </si>
  <si>
    <t>Buffalo River Gorge, N. Natal</t>
  </si>
  <si>
    <t>Taoudenni Basin</t>
  </si>
  <si>
    <t>Golden Stone Beach, N. China</t>
  </si>
  <si>
    <t>Ella O, centr-east Greenl.</t>
  </si>
  <si>
    <t>Kap Weber, centr-east Greenl.</t>
  </si>
  <si>
    <t>Vindhyan Basin, Maihar-Dhanwahi road</t>
  </si>
  <si>
    <t>Oklahoma</t>
  </si>
  <si>
    <t>Franceville basin</t>
  </si>
  <si>
    <t>S. Appalachians</t>
  </si>
  <si>
    <t>Satnala section, Andhra Pradesh</t>
  </si>
  <si>
    <t>Jamdapur section, Andhra Pradesh</t>
  </si>
  <si>
    <t>Spalding</t>
  </si>
  <si>
    <t>Peake &amp; Denison Ranges</t>
  </si>
  <si>
    <t>Willouran Ranges</t>
  </si>
  <si>
    <t>Manya-5 core, eastern Officer Basin</t>
  </si>
  <si>
    <t>Southern Flinders Rangs</t>
  </si>
  <si>
    <t>Peake and Denison Ranges</t>
  </si>
  <si>
    <t>Quartzite Lake area, NWT</t>
  </si>
  <si>
    <t>Eastern and central zones, Southern Sao Francisco Basin</t>
  </si>
  <si>
    <t>Eastern Zone, Southern Sao Francisco Basin</t>
  </si>
  <si>
    <t>Central Zone, Southern Sao Francisco Basin</t>
  </si>
  <si>
    <t>Western Zone, Southern Sao Francisco Basin</t>
  </si>
  <si>
    <t>Tremblay Sound, Baffin Is.</t>
  </si>
  <si>
    <t>Mala River, Baffin Is.</t>
  </si>
  <si>
    <t>Somerset Island</t>
  </si>
  <si>
    <t>Milne Inlet, Baffin Is.</t>
  </si>
  <si>
    <t>White Bay, Baffin Is.</t>
  </si>
  <si>
    <t>Bylot Island</t>
  </si>
  <si>
    <t>Kalahari Craton</t>
  </si>
  <si>
    <t>Congo Craton</t>
  </si>
  <si>
    <t>near Tindir Creek, Yukon</t>
  </si>
  <si>
    <t>Anabar Massif, northw. Siberia</t>
  </si>
  <si>
    <t>Kimberley Region</t>
  </si>
  <si>
    <t>Anabar Massif Section, n. Siberia</t>
  </si>
  <si>
    <t>centr. Nizhnaya Tunguska Riv. Sect., n. Siberia</t>
  </si>
  <si>
    <t>east. Nizhnaya Tunguska Riv. Sect., n. Siberia</t>
  </si>
  <si>
    <t>Nadporozhnaya Riv. Sect., n. Siberia</t>
  </si>
  <si>
    <t>West. Nizhnyaya Tunguska Riv. Sect.</t>
  </si>
  <si>
    <t>Kamennaya-Bol'shaya shorika Riv. Sect.</t>
  </si>
  <si>
    <t>Miroyedikha Riv. Sect., n. Siberia</t>
  </si>
  <si>
    <t>Olenek Uplift, NE Siberia</t>
  </si>
  <si>
    <t>Bettadbidu</t>
  </si>
  <si>
    <t>manganese mine near Huliyar</t>
  </si>
  <si>
    <t>10-15 km sw of Sira</t>
  </si>
  <si>
    <t>South Austr.</t>
  </si>
  <si>
    <t>Mount Isa Basin</t>
  </si>
  <si>
    <t>South Rajasthan</t>
  </si>
  <si>
    <t>Adelaide Fold-thrust belt: Frontier Blinman-2</t>
  </si>
  <si>
    <t>First Spring - S.Australia</t>
  </si>
  <si>
    <t>Doodney's Well Hills</t>
  </si>
  <si>
    <t>Bulls Gap palaeokarst</t>
  </si>
  <si>
    <t>Popes Paddock</t>
  </si>
  <si>
    <t>Brachina Rd. palaeokarst</t>
  </si>
  <si>
    <t>Gum Creek - S. Australia</t>
  </si>
  <si>
    <t>Mount Emily - S. Australia</t>
  </si>
  <si>
    <t>Dedmans Bore</t>
  </si>
  <si>
    <t>Mallee Water</t>
  </si>
  <si>
    <t>Onega area, Russian Karelia</t>
  </si>
  <si>
    <t>NW Fennoscandian Shield</t>
  </si>
  <si>
    <t>Beiarn Nappe complex</t>
  </si>
  <si>
    <t>Mistassini Post Area</t>
  </si>
  <si>
    <t>Irece Basin</t>
  </si>
  <si>
    <t>Sao Francisco Basin (Serra do Ramalho)</t>
  </si>
  <si>
    <t>Pranhita-Godavari valley, AP</t>
  </si>
  <si>
    <t>Newfoundland</t>
  </si>
  <si>
    <t>Mackenzie Mtns (Windermere Supergr.)</t>
  </si>
  <si>
    <t>Dvortsy Sect., Aldan River, Siberia</t>
  </si>
  <si>
    <t>Ulakhan-Sulugur Sect., Aldan River, Siberia</t>
  </si>
  <si>
    <t>Nokhtuisk section, southern Siberia</t>
  </si>
  <si>
    <t>Chekurov anticline, NE Siberian platform</t>
  </si>
  <si>
    <t>Olenek River, NE Siberian platform</t>
  </si>
  <si>
    <t>Kytyngeder River, NE Siberian platform</t>
  </si>
  <si>
    <t>Oolahan Wahtekh River, NE Siberian platform</t>
  </si>
  <si>
    <t>Bokursky Anticline, NE Siberian platform</t>
  </si>
  <si>
    <t>Belo Horizonte</t>
  </si>
  <si>
    <t>southern Urals</t>
  </si>
  <si>
    <t>S.-c. Siberia, Upper Kalar depression</t>
  </si>
  <si>
    <t>S.-c. Siberia, Aldan Shield (Chara Riv)</t>
  </si>
  <si>
    <t>S.-centr. Siberia, Patom Plateau</t>
  </si>
  <si>
    <t>Son Valley</t>
  </si>
  <si>
    <t>Rajasthan</t>
  </si>
  <si>
    <t>Chitrakut</t>
  </si>
  <si>
    <t>Rewa - SonValley</t>
  </si>
  <si>
    <t>Shingle Pass, Nevada</t>
  </si>
  <si>
    <t>House Range, Utah</t>
  </si>
  <si>
    <t>Lawson Cove, Utah</t>
  </si>
  <si>
    <t>upper Visingso Group</t>
  </si>
  <si>
    <t>Serra da Sao Domingos, MG</t>
  </si>
  <si>
    <t>Sao Domingos, GO</t>
  </si>
  <si>
    <t>SLA, Minas Gerais</t>
  </si>
  <si>
    <t>Upper Vindhyan, Son Valley</t>
  </si>
  <si>
    <t>Laolin section, N. Yunnan</t>
  </si>
  <si>
    <t>Near Atar, Taoudenni Basin</t>
  </si>
  <si>
    <t>Tsagaan Gol, Altai</t>
  </si>
  <si>
    <t>Montagne noire</t>
  </si>
  <si>
    <t>La Tangue</t>
  </si>
  <si>
    <t>Cantabrian Mtns.</t>
  </si>
  <si>
    <t>Kuljumbe section, Siberia</t>
  </si>
  <si>
    <t>southeastern Idaho</t>
  </si>
  <si>
    <t>Bettadabidu, Karnataka</t>
  </si>
  <si>
    <t>S of Coimbatore, Tamil Nadu</t>
  </si>
  <si>
    <t>Karelia</t>
  </si>
  <si>
    <t>Agricola Lake area</t>
  </si>
  <si>
    <t>Larder Lake, Ont.</t>
  </si>
  <si>
    <t>Winter Lake area</t>
  </si>
  <si>
    <t>Steep Rock L. mine, Ont.</t>
  </si>
  <si>
    <t>Back River area, NWT</t>
  </si>
  <si>
    <t>High Lake area</t>
  </si>
  <si>
    <t>Point Lake area</t>
  </si>
  <si>
    <t>Onverwacht anticline</t>
  </si>
  <si>
    <t>Komati Gorge</t>
  </si>
  <si>
    <t>Marble Bar</t>
  </si>
  <si>
    <t>NE Transvaal</t>
  </si>
  <si>
    <t>Plugg's locality</t>
  </si>
  <si>
    <t>Woman Lake area, Ont.</t>
  </si>
  <si>
    <t>Woman Lake area</t>
  </si>
  <si>
    <t>Early Worm Quarry</t>
  </si>
  <si>
    <t>Claremont Quarry</t>
  </si>
  <si>
    <t>Sternblick</t>
  </si>
  <si>
    <t>Gwanda Belt</t>
  </si>
  <si>
    <t>near Coronation Gulf, NWT</t>
  </si>
  <si>
    <t>Huntsman Quarry</t>
  </si>
  <si>
    <t>Algoma Mines, Michipicoten area, Ont.</t>
  </si>
  <si>
    <t>Balmoral Farm</t>
  </si>
  <si>
    <t>Wabigoon greenstone belt, Rainy River district, Ont.</t>
  </si>
  <si>
    <t>Thornwood asbestos mine</t>
  </si>
  <si>
    <t>near Chitradurga, Karnataka</t>
  </si>
  <si>
    <t>Dolomite Gorge</t>
  </si>
  <si>
    <t>Wit-Mfolozi Riv. Section</t>
  </si>
  <si>
    <t>Welkom Goldfield</t>
  </si>
  <si>
    <t>Sherlock Riv. Vall.</t>
  </si>
  <si>
    <t>Nullagine</t>
  </si>
  <si>
    <t>Fortescue Valley</t>
  </si>
  <si>
    <t>Transvaal</t>
  </si>
  <si>
    <t>Hardy Junction</t>
  </si>
  <si>
    <t>Elliot Lake, Ont.</t>
  </si>
  <si>
    <t>Coronation Su., NWT</t>
  </si>
  <si>
    <t>Bauhinia Downs</t>
  </si>
  <si>
    <t>Mount Young</t>
  </si>
  <si>
    <t>East arm of Great Slave Lake</t>
  </si>
  <si>
    <t>Hwy 17-11/Terry Fox Scenic Overlook</t>
  </si>
  <si>
    <t>Lyons Blvd Bridge, Thunder Bay, On</t>
  </si>
  <si>
    <t>John/High St., Thunder Bay, On</t>
  </si>
  <si>
    <t>Hwy 17-11/Pass Lake Road Intersect.</t>
  </si>
  <si>
    <t>Sun Hill, N of Whitefish Lake, ON</t>
  </si>
  <si>
    <t>Savigny Creek area</t>
  </si>
  <si>
    <t>Kakabeka Falls, Ont</t>
  </si>
  <si>
    <t>Pass Lake Road, Ont.</t>
  </si>
  <si>
    <t>Blende River, CNRR, Ont.</t>
  </si>
  <si>
    <t>Frustration Bay, Ont.</t>
  </si>
  <si>
    <t>Murillo, Ont.</t>
  </si>
  <si>
    <t>Kinsman/Centennial Parks, Thunder Bay</t>
  </si>
  <si>
    <t>North China Platform</t>
  </si>
  <si>
    <t>Sinian System ,Yangtze Region</t>
  </si>
  <si>
    <t>Karelian complex</t>
  </si>
  <si>
    <t>Lopian Complex</t>
  </si>
  <si>
    <t>Dharwar craton, S. India</t>
  </si>
  <si>
    <t>eastern CA, western limestone near Saratoga Spring</t>
  </si>
  <si>
    <t>dolostone section near Saratoga Spring, E CA</t>
  </si>
  <si>
    <t>eastern CA, Beck Spring Canyon</t>
  </si>
  <si>
    <t>eastern CA, Acme Talc Mine</t>
  </si>
  <si>
    <t>eastern CA, Snow White Mine</t>
  </si>
  <si>
    <t>Tianjing</t>
  </si>
  <si>
    <t>Beijing</t>
  </si>
  <si>
    <t>Wutai Mtn area - Shanxi Prov.</t>
  </si>
  <si>
    <t/>
  </si>
  <si>
    <t>Phanerozoic time-scale (e.g. Bowring and Erwin, 1998)</t>
  </si>
  <si>
    <t>Bartley et al. (2001)</t>
  </si>
  <si>
    <t>Bau et al. (1999)</t>
  </si>
  <si>
    <t>A. Becker abstr.</t>
  </si>
  <si>
    <t>Brasier et al. (2000)</t>
  </si>
  <si>
    <t>?</t>
  </si>
  <si>
    <t>Hegner et al. 1991</t>
  </si>
  <si>
    <t xml:space="preserve"> (Clauer, 1976)</t>
  </si>
  <si>
    <t>same</t>
  </si>
  <si>
    <t>Bros et al. 1992</t>
  </si>
  <si>
    <t>Chauduri et al. (1989)</t>
  </si>
  <si>
    <t>Evans et al. (2000): Can. J. Sci. v. 37, p. 1287-1300 and two references therein</t>
  </si>
  <si>
    <t>Evans et al. (2000): Can. J. Sci. v. 37, p. 1287-1300</t>
  </si>
  <si>
    <t>see article</t>
  </si>
  <si>
    <t>Sumner and Bowring (1996)</t>
  </si>
  <si>
    <t>Grotzinger et al. (1995): Nature</t>
  </si>
  <si>
    <t>Dat: 1&amp;2</t>
  </si>
  <si>
    <t>Krogh et al. (1998); Benus (1988)</t>
  </si>
  <si>
    <t>Bonhomme and Welin (1984)</t>
  </si>
  <si>
    <t>Babinski et al. (1999); Uhlein et al. (1999)</t>
  </si>
  <si>
    <t>see Brasier et al. 1996</t>
  </si>
  <si>
    <t>(Clauer, 1976)</t>
  </si>
  <si>
    <t>Ebneth (unpubl.)</t>
  </si>
  <si>
    <t>Zachariah (1998)</t>
  </si>
  <si>
    <t>Corsetti and Hagadorn (2000)</t>
  </si>
  <si>
    <t>Dat: 3</t>
  </si>
  <si>
    <t>C</t>
  </si>
  <si>
    <t>Mag.</t>
  </si>
  <si>
    <t>Mag. + d</t>
  </si>
  <si>
    <t>Mag. + D</t>
  </si>
  <si>
    <t>D. + Mag.</t>
  </si>
  <si>
    <t>CD</t>
  </si>
  <si>
    <t>C + Ph</t>
  </si>
  <si>
    <t>C + D</t>
  </si>
  <si>
    <t>C-m</t>
  </si>
  <si>
    <t>C-sil</t>
  </si>
  <si>
    <t>CD-m</t>
  </si>
  <si>
    <t>SH+D</t>
  </si>
  <si>
    <t>DC</t>
  </si>
  <si>
    <t>C+D</t>
  </si>
  <si>
    <t>CD?</t>
  </si>
  <si>
    <t>C??</t>
  </si>
  <si>
    <t>Bi</t>
  </si>
  <si>
    <t>Sa</t>
  </si>
  <si>
    <t>C &amp; or D</t>
  </si>
  <si>
    <t>Ch</t>
  </si>
  <si>
    <t>S &amp; Ch</t>
  </si>
  <si>
    <t>A &amp; Ch</t>
  </si>
  <si>
    <t>S or A</t>
  </si>
  <si>
    <t>Si</t>
  </si>
  <si>
    <t>NA</t>
  </si>
  <si>
    <t>na</t>
  </si>
  <si>
    <t>D+C</t>
  </si>
  <si>
    <t>AD</t>
  </si>
  <si>
    <t>DA</t>
  </si>
  <si>
    <t>A</t>
  </si>
  <si>
    <t>S</t>
  </si>
  <si>
    <t>AS</t>
  </si>
  <si>
    <t>R</t>
  </si>
  <si>
    <t>D-m</t>
  </si>
  <si>
    <t>McKirdy et al. 2001</t>
  </si>
  <si>
    <t>Abell et al. 1985 "Archean"</t>
  </si>
  <si>
    <t>Shields and Veizer 2002</t>
  </si>
  <si>
    <t>Shields, G., Veizer, J., 2002. Precambrian marine carbonate isotope database: Version 1.1. Geochemistry, Geophysics, Geosystems 3, 1 of 12–12 12. https://doi.org/10.1029/2001GC000266</t>
  </si>
  <si>
    <t>Aharon 1988</t>
  </si>
  <si>
    <t>Asmerom et al. 1991</t>
  </si>
  <si>
    <t>Azmy et al. 2001</t>
  </si>
  <si>
    <t>Baker and Fallick 1989a</t>
  </si>
  <si>
    <t>Baker and Fallick 1989b</t>
  </si>
  <si>
    <t>Banerjee et al. 1997</t>
  </si>
  <si>
    <t>Bartley et al. 2001</t>
  </si>
  <si>
    <t>Bau et al. 1999</t>
  </si>
  <si>
    <t>Bekker et al. 2001</t>
  </si>
  <si>
    <t>Bose et al. 1996</t>
  </si>
  <si>
    <t>Brasier et al. 1996</t>
  </si>
  <si>
    <t>Brasier and Shields 2000</t>
  </si>
  <si>
    <t>Brasier and Sukhov 1998</t>
  </si>
  <si>
    <t>Buick et al. 1995</t>
  </si>
  <si>
    <t>Buick et al. 1998</t>
  </si>
  <si>
    <t>Burns et al. 1994</t>
  </si>
  <si>
    <t>Calver 1998</t>
  </si>
  <si>
    <t>Calver 2000</t>
  </si>
  <si>
    <t>Corsetti and Kaufman 1994</t>
  </si>
  <si>
    <t>Derry et al. 1992</t>
  </si>
  <si>
    <t>Derry et al. 1994</t>
  </si>
  <si>
    <t>Fairchild et al. 1990</t>
  </si>
  <si>
    <t>Fairchild et al. 2000</t>
  </si>
  <si>
    <t>Friedman et al. 1996</t>
  </si>
  <si>
    <t>Galimov et al. 1968</t>
  </si>
  <si>
    <t>Gao et al. 1996</t>
  </si>
  <si>
    <t>Gauthier-Lafaye et al. 1989</t>
  </si>
  <si>
    <t>Glumac and Walker 1998</t>
  </si>
  <si>
    <t>Gutzmer and Beukes 1998</t>
  </si>
  <si>
    <t>Hall and Veizer 1996</t>
  </si>
  <si>
    <t>Hill and Walter 2000</t>
  </si>
  <si>
    <t>Hofmann and Davidson 1998</t>
  </si>
  <si>
    <t>Iyer et al. 1995</t>
  </si>
  <si>
    <t>Kah et al. 1999</t>
  </si>
  <si>
    <t>Kah et al. 2001</t>
  </si>
  <si>
    <t>Kaufman 1996</t>
  </si>
  <si>
    <t>Kaufman et al. 1991</t>
  </si>
  <si>
    <t>Kaufman et al. 1992</t>
  </si>
  <si>
    <t>Kaufman et al. 1993</t>
  </si>
  <si>
    <t>Kaufman et al. 1996</t>
  </si>
  <si>
    <t>Kennedy 1996</t>
  </si>
  <si>
    <t>Kennedy et al. 1998</t>
  </si>
  <si>
    <t>Knoll et al. 1995a</t>
  </si>
  <si>
    <t>Knoll et al. 1995b</t>
  </si>
  <si>
    <t>Kumar et al. 1983</t>
  </si>
  <si>
    <t>Lindsay and Brasier 2000</t>
  </si>
  <si>
    <t>Maheshwari et al. 1999</t>
  </si>
  <si>
    <t>Melezhik et al. 1999</t>
  </si>
  <si>
    <t>Melezhik et al. 2001a</t>
  </si>
  <si>
    <t>Melezhik et al. 2001b</t>
  </si>
  <si>
    <t>Mirota and Veizer 1994</t>
  </si>
  <si>
    <t>Misi and Veizer 1998</t>
  </si>
  <si>
    <t>Mukhopadhyay et al. 1996</t>
  </si>
  <si>
    <t>Myrow and Kaufman 1999</t>
  </si>
  <si>
    <t>Narbonne et al. 1994</t>
  </si>
  <si>
    <t>Nicholas 1996</t>
  </si>
  <si>
    <t>Pelechaty et al. 1996</t>
  </si>
  <si>
    <t>Pelechaty 1998</t>
  </si>
  <si>
    <t>Peryt et al. 1990</t>
  </si>
  <si>
    <t>Podkovyrov et al. 1998</t>
  </si>
  <si>
    <t>Pokrovsky and Pertsev 1993</t>
  </si>
  <si>
    <t>Ray et al. unpublished</t>
  </si>
  <si>
    <t>Saltzmann et al. 1998</t>
  </si>
  <si>
    <t>Santos et al. 2000</t>
  </si>
  <si>
    <t>Sarkar et al. 1998</t>
  </si>
  <si>
    <t>Shen and Schidlowski 2000</t>
  </si>
  <si>
    <t>Shields 1999</t>
  </si>
  <si>
    <t>Smith et al. 1994</t>
  </si>
  <si>
    <t>Srikantappa and Valley 1992</t>
  </si>
  <si>
    <t>Tikhomirova and Makarikhin 1993</t>
  </si>
  <si>
    <t>Veizer et al. 1990</t>
  </si>
  <si>
    <t>Whittaker et al. 1998</t>
  </si>
  <si>
    <t>Winter and Knauth 1992b</t>
  </si>
  <si>
    <t>Xiao et al. 1997</t>
  </si>
  <si>
    <t>Yang et al. 1999</t>
  </si>
  <si>
    <t>Yudovitch et al. 1990</t>
  </si>
  <si>
    <t>Zachariah 1998</t>
  </si>
  <si>
    <t>Zempolich et al. 1988</t>
  </si>
  <si>
    <t>Zhong and Chen 1992</t>
  </si>
  <si>
    <t>Zhong and Ma 1997</t>
  </si>
  <si>
    <t>Aharon, P., 1988. A stable-isotope study of magnesites from the Rum Jungle uranium field, Australia: implications for the origin of strata-bound massive magnesites. Chemical Geology 69: 127-145.</t>
  </si>
  <si>
    <t>Asmerom, Y., Jacobsen, S.B., Knoll, A.H., Butterfield, N.J. and Swett, K., 1991. Strontium isotopic variations of Neoproterozoic seawater: Implications for crustal evolution. Geochimica Cosmochimica Acta 55: 2883-2894.</t>
  </si>
  <si>
    <t>Baker, A.J. and Fallick, A.E., 1989a. Evidence from Lewisian limestones for isotopically heavy carbon in two-thousand-million-year-old seawater. Nature 337: 352-354.</t>
  </si>
  <si>
    <t>Baker, A.J. and Fallick, A.E., 1989b. Heavy carbon in two-billion-year-old marbles from Lofoten-Vesteralen, Norway: implications for the Precambrian carbon cycle. Geochimica Cosmochimica Acta 53: 1111-1115.</t>
  </si>
  <si>
    <t>Banerjee, D.M., Schidlowski, M., Siebert, F. and Brasier, M.D., 1997. Geochemical changes across the Proterozoic-Cambrian transition in the Durmala phosphorite mine section, Mussoorie Hills, Garhwal Himalaya, India. Palaeogeography, Palaeoclimatology, Palaeoecology 132: 183-194.</t>
  </si>
  <si>
    <t>Bartley, J.K., Semikhatov, M.A., Kaufman, A.J., Knoll, A.H., Pope, M.C. and Jacobsen, S.B., 2001. Global events across the Mesoproterozoic-Neoproterozoic boundary: C and Sr isotopic evidence from Siberia. Precambrian Research 111: 165-202.</t>
  </si>
  <si>
    <t>Bau, M., Romer, R.L., Lüders, V. and Beukes, N.J., 1999. Pb, O, and C isotopes in silicified Mooidraai dolomite (Transvaal Supergroup, South Africa): implications for the composition of Paleoproterozoic seawater and “dating” the increase of oxygen in the Precambrian atmosphere. Earth Planetary Science Letters 174: 43-57.</t>
  </si>
  <si>
    <t>Bekker, A., Kaufman, A.J., Karhu, J.A., Beukes, N.J., Swart, Q.D., Coetzee, L.L. and Eriksson, K.A., 2001. Chemostratigraphy of the Paleoproterozoic Duitschland Formation, South Africa: Implications for coupled climate change and carbon cycling. American Journal of Science 301: 261-285.</t>
  </si>
  <si>
    <t>Bose, P.K., Sarkar, S. and Bhattacharyya, S.K., 1996. Dissolution seams: some observations from the Proterozoic Chanda Limestone, Adilabad, India. Carbonates and Evaporites 11: 70-76.</t>
  </si>
  <si>
    <t>Brasier, M.D., Shields, G., Kuleshov, V.N. and Zhegallo, E.A., 1996. Integrated chemo- and biostratigraphic calibration of early animal evolution: Neoproterozoic-early Cambrian of southwest Mongolia. Geological Magazine 133: 445-485.</t>
  </si>
  <si>
    <t>Brasier, M.D. and Shields, G., 2000. Neoproterozoic chemostratigraphy and correlation of the Port Askaig glaciation, Dalradian Supergroup of Scotland. Journal of the Geological Society of London 157: 909-914.</t>
  </si>
  <si>
    <t>Brasier, M.D. and Sukhov, S.S., 1998. The falling amplitude of carbon isotopic oscillations through the Lower to Middle Cambrian: northern Siberian data. Canadian Journal of Earth Science 35: 353-373.</t>
  </si>
  <si>
    <t>Buick, R., Des Marais, D.J. and Knoll, A.H., 1995. Stable isotopic compositions of carbonates from the Mesoproterozoic Bangemall Group, northwestern Australia. Chemical Geology 123: 153-171.</t>
  </si>
  <si>
    <t>Buick, I.S., Uken, R., Gibson, R.L. and Wallmach, T., 1998. High-delta 13C Paleoproterozoic carbonates from the Transvaal Supergroup, South Africa. Geology 26: 875-878.</t>
  </si>
  <si>
    <t>Burns, S.J., Haudenschild, U. and Matter, A., 1994. The strontium isotopic composition of carbonates from the Late Precambrian (~ 560-540 Ma) Huqf Group of Oman. Chemical Geology 111: 269-282. (Isotope Geosciences Section).</t>
  </si>
  <si>
    <t>Calver, C.R., 1998. Isotope stratigraphy of the Neoproterozoic Togari Group, Tasmania. Australian Journal of Earth Sciences 45: 865-874.</t>
  </si>
  <si>
    <t>Calver, C.R. and Lindsay, J.F., 1998. Ediacarian sequence and isotope stratigraphy of the Officer Basin, South Australia. Australian Journal of Earth Sciences 45: 513-532.</t>
  </si>
  <si>
    <t>Corsetti, F.A. and Kaufman, A.J,. 1994. Chemostratigraphy of Neoproterozoic-Cambrian Units, White-Inyo Region, Eastern California: Implications for Global Correlation and Faunal Distribution. Palaios 9: 211-219.</t>
  </si>
  <si>
    <t>Derry, L.A., Kaufman, A.J. and Jacobsen, S.B., 1992. Sedimentary cycling and environmental change in the Late Proterozoic: evidence from stable and radiogenic isotopes. Geochimica Cosmochimica Acta 56: 1317-1329.</t>
  </si>
  <si>
    <t>Derry, L.A., Brasier, M.D., Corfield, R.M., Rozanov, A. Yu. and Zhuravlev, A. Yu., 1994. Sr and C isotopes in Lower Cambrian carbonates from the Siberian craton: a paleoenvironmental record during the ‘Cambrian explosion’. Earth Planetary Science Letters 128: 671-681.</t>
  </si>
  <si>
    <t>Fairchild, I.J., Marshall, J.D. and Bertrand-Sarfati, J., 1990. Stratigraphic shifts in carbon isotopes from Proterozoic stromatolitic carbonates (Mauritania); influences of primary mineralogy and diagenesis. American Journal of Science 290A: 46-79.</t>
  </si>
  <si>
    <t>Fairchild, I.J., Spiro, B., Herrington, P. and Song, T., 2000. Geological controls on Sr and C isotope compositions on Neoproterozoic Sr-rich limestones of E. Greenland and N. China. In: Grotzinger, J.P and James, N.P. (Editors), Carbonate sedimentation and diagenesis in the evolving Precambrian World. SEPM Special Publication 67: 297-313.</t>
  </si>
  <si>
    <t>Friedman, G.M., Chakraborty, C. and Kolkas, M.M., 1996. d13C excursion in the end-Proterozoic strata of the Vindhyan Basin (central India): its chronostratigraphic significance. Carbonates and Evaporites 11: 206-212.</t>
  </si>
  <si>
    <t>Galimov, E.M., Kuznetsova, N.G. and Prokhorov, V.S., 1968. The composition of the former atmosphere of the Earth as indicated by isotope analysis of Precambrian carbonates. Geochemistry International 5: 1126-1131.</t>
  </si>
  <si>
    <t>Gao, G., Dworkin, S.I., Land, L.S. and Elmore, R.D., 1996. Geochemistry of Late Ordovician Viola Limestone, Oklahoma: implications for marine carbonate mineralogy and isotope compositions. The Journal of Geology 104: 359-367.</t>
  </si>
  <si>
    <t>Gauthier-Lafaye, F. and Weber, F., 1989. The Francevillian (Lower Proterozoic) uranium ore deposits of Gabon. Economic Geology 84: 2267-2285.</t>
  </si>
  <si>
    <t>Glumac, B. and Walker, K.R., 1998. A late Cambrian positive carbon-isotope excursion in the southern Appalachians: relation to biostratigraphy, sequence stratigraphy, environments of deposition, an diagenesis. Journal of Sedimentary Research 68: 1212-1222.</t>
  </si>
  <si>
    <t>Gutzmer, J. and Beukes, N.J., 1998. The Manganese Formation of the Neoproterozoic Penganga Group, India – revision of an enigma. Economic Geology 93: 1091-1102.</t>
  </si>
  <si>
    <t>Hall, S.M. and Veizer, J., 1996. Geochemistry of Precambrian carbonates: VII. Belt supergroup, Montana and Idaho, U.S.A. Geochimica Cosmochimica Acta 60: 667-677. (in Veizer, 1994)</t>
  </si>
  <si>
    <t>Hill, A.C. and Walter, M.R., 2000. Mid-Neoproterozoic (~ 830-750 Ma) isotope stratigraphy of Australia and global correlation. Precambrian Research 100: 181-211.</t>
  </si>
  <si>
    <t>Hofmann, H.J. and Davidson, A., 1998. Paleoproterozoic stromatolites, Hurwitz Group, Quartzite Lake area, Northwest Territories, Canada. Canadian Journal of Earth Sciences 35: 280-289.</t>
  </si>
  <si>
    <t>Iyer, S.S., Babinski, M., Krouse, H.R. and Chemale, F. Jr., 1995. Highly 13C-enriched carbonate and organic matter in the Neoproterozoic sediments of the Bambuí Group, Brazil. Precambrian Research 73: 271-282.</t>
  </si>
  <si>
    <t>Kah, L.C., Sherman, A.G., Narbonne, G.M., Knoll, A.H. and Kaufman, A.J., 1999. d13C stratigraphy of the Proterozoic Bylot Supergroup, Baffin Island, Canada: implications for regional lithostratigraphic correlations. Canadian Journal of Earth Science 36: 313-332.</t>
  </si>
  <si>
    <t>Kah, L.C., Lyons, T.W. and Chesley, J.T., 2001. Geochemistry of a 1.2 Ga carbonate-evaporite succession, northern Baffin and Bylot Islands: implications for Mesoproterozoic marine evolution. Precambrian Research 111: 203-234.</t>
  </si>
  <si>
    <t>Kaufman, A.J., 1996. Geochemical and mineralogic effects of contact metamorphism on banded-iron formations: an example from the Transvaal Basin, South Africa. Precambrian Research 79: 171-194.</t>
  </si>
  <si>
    <t>Kaufman, A.J., Knoll, A.H. and Awramik, S.M., 1992. Biostratigraphic and chemostratigraphic correlation of Neoproterozoic sedimentary successions: Upper Tindir Group, northwestern Canada, as a test case. Geology 20: 181-185.</t>
  </si>
  <si>
    <t>Kaufman, A.J., Jacobsen, S.B. and Knoll, A.H., 1993. The Vendian record of Sr and C isotopic variations in seawater: Implications for tectonics and paleoclimate. Earth and Planetary Science Letters 120: 409-430.</t>
  </si>
  <si>
    <t>Kaufman, A.J., Knoll, A.H., Semikhatov, M.A., Grotzinger, J.P., Jacobsen, S.B. and Adams, W., 1996. Integrated chronostratigraphy of Proterozoic-Cambrian boundary beds in the western Anabar region, northern Siberia. Geological Magazine 133: 509-533.</t>
  </si>
  <si>
    <t>Kennedy, M.J., 1996. Stratigraphy, sedimentology, and isotopic geochemistry of Australian Neoproterozoic postglacial cap dolostones: deglaciation, d13C excursions, and carbonate precipitation. Journal of Sedimentary Research 66: 1050-1064.</t>
  </si>
  <si>
    <t>Knoll, A.H., Kaufman, A.J. and Semikhatov, M.A., 1995a. The carbon-isotopic composition of Proterozoic carbonates: Riphean successions from northwestern Siberia (Anabar Massif, Turukhansk Uplift). American Journal of Science 295: 823-850.</t>
  </si>
  <si>
    <t>Knoll, A.H., Grotzinger, J.P., Kaufman, A.J. and Kolosov, P., 1995b. Integrated approaches to terminal Proterozoic stratigraphy: an example from the Olenek Uplift, northeastern Siberia. Precambrian Research 73: 251-270.</t>
  </si>
  <si>
    <t>Kumar, B., Venkatasubramanian, V.S. and Saxena, R., 1983. Carbon and oxygen isotopic composition of the carbonates from greenstone belts of Dharwar Craton, India. Memoir – Geological Society of India 4: 260-266.</t>
  </si>
  <si>
    <t>Lindsay, J.F. and Brasier, M.D., 2000. A carbon isotope reference curve for ca. 1700-1575 Ma, McArthur and Mount Isa Basins, Northern Australia. Precambrian Research 99: 271-308. (pers. comm. J.F. Lindsay, 1999)</t>
  </si>
  <si>
    <t>Maheshwari, A., Sial, A.N. and Chittora, V.K., 1999. High-δ13C Paleoproterozoic carbonates from the Aravalli Supergroup, Western India. International Geology Review 41:949-954.</t>
  </si>
  <si>
    <t>McKirdy, D.M., Burgess, J.M., Lemon, N.M., Yu, X., Cooper, A.M., Gostin, V.A., Jenkins, R.J.F. and Both, R.A., 2001. A chemostratigraphic overview of the late Cryogenian interglacial sequence in the Adelaide Fold-Thrust Belt, South Australia. Precambrian Research 106: 149-186.</t>
  </si>
  <si>
    <t>Melezhik, V.A., Fallick, A.E., Medvedev, P.V. and V.V. Makarikhin, 1999. Extreme 13Ccarb enrichment in ca. 2.0 Ga magnesite-stromatolite-dolomite-‘red beds’ association in a global context: a case for the world-wide signal enhanced by a local environment. Earth-Science Reviews 48: 71-120.</t>
  </si>
  <si>
    <t>Melezhik, V.A., Fallick, A.E., Medvedev, P.V. and Makarikhin, V.V., 2001a. Palaeoproterozoic magnesite: lithological and isotopic evidence for playa/sabkha environments. Sedimentology 48: 379-397.</t>
  </si>
  <si>
    <t>Melezhik, V.A., Gorokhov, I.M., Fallick, A.E. and Gjelle, S., 2001b. Strontium and carbon isotope geochemistry applied to dating of carbonate sedimentation: an example from high-grade rocks of the Norwegian Caledonides. Precambrian Research 108: 267-292.</t>
  </si>
  <si>
    <t>Mirota, D.M. and Veizer, J., 1994. Geochemistry of Precambrian carbonates: VI-Aphebian Albanel Formation, Quebec, Canada. Geochimica Cosmochimica Acta 58: 1735-1745. (in Veizer, 1994)</t>
  </si>
  <si>
    <t>Misi, A. and Veizer, J., 1998. Neoproterozoic carbonate sequences of the Una Group, Irece Basin, Brazil: chemostratigraphy, age and correlations. Precambrian Research 89: 87-100.</t>
  </si>
  <si>
    <t>Mukhopadhyay, J., Chanda, S.K., Fukuoka, M. and Chaudhuri, A.K., 1996. Deep-water dolomites from the Proterozoic Penganga Group in the Pranhita-Godavari Valley, Andhra Pradesh, India. Journal of Sedimentary Research 66: 223-230.</t>
  </si>
  <si>
    <t>Myrow, P.M. and Kaufman, A.J., 1999. A newly discovered cap carbonate above Varanger-age glacial deposits in Newfoundland. Canada. Journal of Sedimentary Research 69: 784-793.</t>
  </si>
  <si>
    <t>Narbonne, G.M., Kaufman, A.J. and Knoll, A.H., 1994. Integrated chemostratigraphy and biostratigraphy of the Windermere Supergroup, northwestern Canada: implications for Neoproterozoic correlations and the early evolution of animals. Geological Society of America Bulletin 106: 1281-1292.</t>
  </si>
  <si>
    <t>Nicholas, C.J., 1996. The Sr evolution of the oceans during the ‘Cambrian Explosion’. Journal of the Geological Society of London 153: 243-254.</t>
  </si>
  <si>
    <t>Pelechaty, S., Kaufman, A.J. and Grotzinger, J.P., 1996. Evaluation of 13C chemostratigraphy for intrabasinal correlation: Vendian strata of northeast Siberian. Geological Society of America Bulletin 108: 992-1003.</t>
  </si>
  <si>
    <t>Pelechaty, S.M., 1998. Integrated chronostratigraphy of the Vendian System of Siberia: implications for a global stratigraphy. Journal of the Geological Society of London 155: 957-973.</t>
  </si>
  <si>
    <t>Peryt, T.M., Hoppe, A., Bechstädt, T., Köster, J., Pierre, C. and Richter, D.K., 1990. Late Proterozoic aragonitic cement crusts, Bambui Group, Minas Gerais, Brazil. Sedimentology 37: 279-286.</t>
  </si>
  <si>
    <t>Podkovyrov, V.N., Semikhatov, M.A., Kuznetsov, A.B., Vinogradov, D.P., Kozlov, V.I. and Kislova, I.V., 1998. Carbonate carbon isotopic composition in the Upper Riphean stratotype, the Karatau Group, southern Urals. Stratigraphy and Geological Correlation 6, 319-335 (translated from Stratigrafiya Geologicheskaya Korrelyatsiya 6: 3-19).</t>
  </si>
  <si>
    <t>Pokrovskii, B.G. and Pertsev, L.O., 1993. Upper Precambrian carbonates with abnormally light isotopic carbon compositions (southern central Siberia). Lithology and Mineral Resources 28: 50-63.</t>
  </si>
  <si>
    <t>Ray, J.S. and Veizer, J. Isotope geochemistry of the Vindhayan Supergroup, India. unpublished data.</t>
  </si>
  <si>
    <t>Saltzmann, M.R., Runnegar, B. and Lohmann, K.C., 1998. Carbon isotope stratigraphy of Upper Cambrian (Steptoean Stage) sequences of the eastern Great Basin: record of a global oceanographic event. GSA Bulletin 110: 285-297.</t>
  </si>
  <si>
    <t>Santos, R.V., de Alvarenga, C.J.S., Dardenne, M.A., Sial, A.N. and Ferreira, V.P., 2000. Carbon and oxygen isotope profiles across Meso-Neoproterozoic limestones from central Brazil: Bambuí and Paranoá groups. Precambrian Research 104: 107-122.</t>
  </si>
  <si>
    <t>Sarkar, S., Chakraborty, P.P., Bhattacharya, S.K. and Banerjee, S., 1998. C12-enrichment along intraformational unconformities within Proterozoic Bhander limestone, Son Valley, India and its implications. Carbonates &amp; Evaporites 13: 108-114.</t>
  </si>
  <si>
    <t>Shen, Y. and Schidlowski, 2000. New C isotope stratigraphy from southwest China: implications for the placement of the Precambrian-Cambrian boundary on the Yangtze Platform and global correlations. Geology 28: 623-626.</t>
  </si>
  <si>
    <t>Shields, G.A., 1999. Working towards a new stratigraphic calibration scheme for the Neoproterozoic-Cambrian. Eclogae geologicae Helveticae 92: 221-233.</t>
  </si>
  <si>
    <t>Smith, L.H., Kaufman, A.J., Knoll, A.H. and Link, P.K., 1994. Chemostratigraphy of predominantly siliciclastic Neoproterozoic successions: a case study of the Pocatello Formation and Lower Brigham Group, Idaho, USA. Geological Magazine 131: 301-314.</t>
  </si>
  <si>
    <t>Srikantappa, C. and Valley, J.W., 1992. Oxygen and carbon isotopic composition of Precambrian carbonates from Karnataka and Tamilnadu, India. Journal of the Geological Society of India 40: 341-346.</t>
  </si>
  <si>
    <t>Tikhomirova, M. and Makarikhin, V.V., 1993. Possible reasons for the δ13C anomaly of Lower Proterozoic sedimentary carbonates. Terra Nova 5: 244-248.</t>
  </si>
  <si>
    <t>Veizer, J., Clayton, R.N., Hinton, R.W., Von Brunn, V., Mason, T.R., Buck, S.G. and Hoefs, J., 1990. Geochemistry of Precambrian carbonates-3: Shelf seas and non-marine environments of the Archean. Geochimica Cosmochimica Acta 54: 2717-2729. (in Veizer, 1994)</t>
  </si>
  <si>
    <t>Whittaker, S.G., Sami, T.T., Kyser, T.K. and James, N.P., 1998. Petrogenesis of 1.9 Ga limestones and dolostones and their record of Paleoproterozoic environments. Precambrian Research 90: 187-202.</t>
  </si>
  <si>
    <t>Winter, B.L. and Knauth, L.P., 1992b. Stable isotope geochemistry of cherts and carbonates from the 2.0 Ga Gunflint Iron Formation; implications for the depositional setting, and the effects of diagenesis and metamorphism. Precambrian Research 59: 283-313.</t>
  </si>
  <si>
    <t>Xiao Shu-hai, Knoll. A.H., Kaufman, A.J., Yin Leming and Zhang Yun, 1997. Neoproterozoic fossils in Mesoproterozoic rocks? Chemostratigraphic resolution of a biostratigraphic conundrum from the North China Platform. Precambrian Research 84: 197-220.</t>
  </si>
  <si>
    <t>Yang, J., Sun, W., Wang, Z., Xue, Y. and Tao, X., 1999. Variations in Sr and C isotopes and Ce anomalies in successions from China: evidence for the oxygenation of Neoproterozoic seawater? Precambrian Research 93: 215-233.</t>
  </si>
  <si>
    <t>Yudovitch, Y.E., Makarikhin, V.V., Medvedev, P.V. and Sukhanov, N.V., 1990. Carbon-isotope anomalies in carbonates of the Karelian complex (translated from Russian). Geokhimiya 7: 972-978.</t>
  </si>
  <si>
    <t>Zachariah, J.K., 1998. A 3.1 billion year old marble and the 87Sr/86Sr of late-Archean seawater. Terra Nova 10: 312-316.</t>
  </si>
  <si>
    <t>Zempolich, W.G., Wilkinson, B.H. and Lohmann, K.C., 1988. Diagenesis of late Proterozoic carbonates; the Beck Spring Dolomite of eastern California. Journal of Sedimentary Petrology 58: 656-672.</t>
  </si>
  <si>
    <t>Zhong, H. and Chen, J., 1992. Carbon isotope evidence for lower biomass about 1400 Ma ago. Scientia Geologica Sinica 2: 160-168.</t>
  </si>
  <si>
    <t>Zhong, H. and Ma, Y., 1997. Carbon isotope stratigraphy of dolomites in the early Proterozoic succession, north China. Geological Magazine 134: 763-770. (also Zhong, H., Ma, Y., Huo, W. and Yao, Y., 1994. Carbon isotope evolution of early Proterozoic dolomites of Wutai mountain area, North China. Science in China (Series B) 37: 1525-1528.)</t>
  </si>
  <si>
    <t>Eglington, B.M., Talma, A.S., Marais, S., Matthews, P.E., Dixon, J.G.P., 2003. Isotopic composition of Pongola Supergroup limestones from the Buffalo River gorge, South Africa: constraints on their regional depositional setting. South African Journal of Geology 106, 1–10. https://doi.org/10.2113/1060001</t>
  </si>
  <si>
    <t>Eglington et al. 2003</t>
  </si>
  <si>
    <t>Shields et al. unpublished a</t>
  </si>
  <si>
    <t>Shields et al. unpublished b</t>
  </si>
  <si>
    <t>Veizer et al. 1989a</t>
  </si>
  <si>
    <t>Veizer et al. 1989b</t>
  </si>
  <si>
    <t>Veizer et al. 1992a</t>
  </si>
  <si>
    <t>Veizer et al. 1992b</t>
  </si>
  <si>
    <t>Veizer et al. 1999</t>
  </si>
  <si>
    <t>Wadleigh and Veizer 1992</t>
  </si>
  <si>
    <t>Shields, Alvaro, Brasier and Veizer unpublished</t>
  </si>
  <si>
    <t>Shields, Ebneth &amp; Veizer unpublished</t>
  </si>
  <si>
    <t>Abell et al. 1985 "Petrography"</t>
  </si>
  <si>
    <t>Abell, P.I., McClory, J., Martin, A., Nisbet, E.G. and Kyser, T.K., 1985. Petrography and stable isotope ratios from Archaean stromatolites, Mushandike Formation, Zimbabwe. Precambrian Research 27: 385-398.</t>
  </si>
  <si>
    <t>Coomalie Dolostone, Mount Partridge Gp</t>
  </si>
  <si>
    <t>Worden et al. 2008</t>
  </si>
  <si>
    <t>Nomtsas Formation, Schwartzrand Subgroup, Nama Group</t>
  </si>
  <si>
    <t>Spitskop Member, Urusis Formation, Schwartzrand Subgroup, Nama Group</t>
  </si>
  <si>
    <t>Huns Member, Urusis Formation, Schwartzrand Subgroup, Nama Group</t>
  </si>
  <si>
    <t>Zaris Formation, Kuibis Subgroup, Nama Group</t>
  </si>
  <si>
    <t>Mooifontein Member, Zaris Formation, Kuibis Subgroup, Nama Group</t>
  </si>
  <si>
    <t>Hoogland Member, Zaris Formation, Kuibis Subgroup, Nama Group</t>
  </si>
  <si>
    <t>Omkyk Member, Zaris Formation, Kuibis Subgroup, Nama Group</t>
  </si>
  <si>
    <t>Mara Member, Dabis Formation, Kuibis Subgroup, Nama Group</t>
  </si>
  <si>
    <t>Okambara Member, Buschmannsklippe Formation, Witvlei Group</t>
  </si>
  <si>
    <t>La Fraque Member, Buschmannsklippe Formation, Witvlei Group</t>
  </si>
  <si>
    <t>Bildah Member, Buschmannsklippe Formation, Witvlei Group</t>
  </si>
  <si>
    <t>Simmenau Member, Court Formation, Witvlei Group</t>
  </si>
  <si>
    <t>Constance Member, Court Formation, Witvlei Group</t>
  </si>
  <si>
    <t>Gobabis Member, Court Formation, Witvlei Group</t>
  </si>
  <si>
    <t>Huttenberg Formation, Tsumeb Subgroup, Otavi Group</t>
  </si>
  <si>
    <t>Elandshoek Formation, Tsumeb Subgroup, Otavi Group</t>
  </si>
  <si>
    <t>Maieberg Formation, Tsumeb Subgroup, Otavi Group</t>
  </si>
  <si>
    <t>Auros Formation, Tsumeb Subgroup, Otavi Group</t>
  </si>
  <si>
    <t>Gauss Formation, Tsumeb Subgroup, Otavi Group</t>
  </si>
  <si>
    <t>Gauss Formation, Abenab Subgroup, Otavi Group</t>
  </si>
  <si>
    <t>Berk Aukas Formation, Abenab Subgroup, Otavi Group</t>
  </si>
  <si>
    <t>Numees Formation, Gariep Group</t>
  </si>
  <si>
    <t>Helskloof Formation, Gariep Group</t>
  </si>
  <si>
    <t>Grootderm Formation, Gariep Group</t>
  </si>
  <si>
    <t>Tshudi Formation, Mulden Group</t>
  </si>
  <si>
    <t>Ovamboland Formation, Mulden Group</t>
  </si>
  <si>
    <t>Nomtsas Fm, Schwartzrand Subgp, Nama Gp</t>
  </si>
  <si>
    <t>Kaufman, A.J., Hayes, J.M., Knoll, A.H., Germs, G.J.B., 1991. Isotopic compositions of carbonates and organic carbon from upper Proterozoic successions in Namibia: stratigraphic variation and the effects of diagenesis and metamorphism. Precambrian Research 49, 301–327. https://doi.org/10.1016/0301-9268(91)90039-D</t>
  </si>
  <si>
    <t>Fol.dolomicrite</t>
  </si>
  <si>
    <t>Brec.dolomicrite</t>
  </si>
  <si>
    <t>Dolomicrite</t>
  </si>
  <si>
    <t>Algallaminite</t>
  </si>
  <si>
    <t>Dolosparmicrite</t>
  </si>
  <si>
    <t>Shale</t>
  </si>
  <si>
    <t>Chertylms.</t>
  </si>
  <si>
    <t>Fol.Dolomicrite</t>
  </si>
  <si>
    <t>Fol.limestone</t>
  </si>
  <si>
    <t>Stromatolite</t>
  </si>
  <si>
    <t>Sparmicrite</t>
  </si>
  <si>
    <t>Limestone</t>
  </si>
  <si>
    <t>Dolosparite</t>
  </si>
  <si>
    <t>Siltstone</t>
  </si>
  <si>
    <t>Siltylms.</t>
  </si>
  <si>
    <t>Micrite</t>
  </si>
  <si>
    <t>Quartzite</t>
  </si>
  <si>
    <t>Micsparite</t>
  </si>
  <si>
    <t>Sandstone</t>
  </si>
  <si>
    <t>Silicifiedlms.</t>
  </si>
  <si>
    <t>Pelmicrite</t>
  </si>
  <si>
    <t>Sparite</t>
  </si>
  <si>
    <t>Laminatedlms.</t>
  </si>
  <si>
    <t>Ooliticlms.</t>
  </si>
  <si>
    <t>Massivelms.</t>
  </si>
  <si>
    <t>Mottledlms.</t>
  </si>
  <si>
    <t>Biosparmicrite</t>
  </si>
  <si>
    <t>Oomicrite</t>
  </si>
  <si>
    <t>Oosparmicrite</t>
  </si>
  <si>
    <t>Oomicsparite</t>
  </si>
  <si>
    <t>Micspartie</t>
  </si>
  <si>
    <t>Biomicrile</t>
  </si>
  <si>
    <t>Impurelms.</t>
  </si>
  <si>
    <t>lms./Cong.</t>
  </si>
  <si>
    <t>ImpureIres.</t>
  </si>
  <si>
    <t>LaminatedIres.</t>
  </si>
  <si>
    <t>Dolomicnte</t>
  </si>
  <si>
    <t>Dolomicrlte</t>
  </si>
  <si>
    <t>Algallammite</t>
  </si>
  <si>
    <t>Dolopelmicrite</t>
  </si>
  <si>
    <t>Dolosparmlcrite</t>
  </si>
  <si>
    <t>Foldolomicrite</t>
  </si>
  <si>
    <t>Congo Craton, Otavi Mountainland</t>
  </si>
  <si>
    <t>Grotzinger et al. 2005</t>
  </si>
  <si>
    <t>ash from base of formation</t>
  </si>
  <si>
    <t>ash beds from top and bottom of formation. rounded from 541.935</t>
  </si>
  <si>
    <t>Hoffman et al. 2004; Clauer and Kröner 1997</t>
  </si>
  <si>
    <t>Hilda Formation, Gariep Group</t>
  </si>
  <si>
    <t>Macdonald et al. 2010; Hoffman et al. 2004 in Macdonald et al. 2010; Frimmel et al. 2011</t>
  </si>
  <si>
    <t>Macdonald et al. 2010; Borg et al. 2003 in Macdonald et al. 2010</t>
  </si>
  <si>
    <t>Macdonald et al. 2010; Borg et al. 2003 in Macdonald et al. 2010; Frimmel et al. 2001 in Macdonald et al. 2010</t>
  </si>
  <si>
    <t>Buatois et al. 2018; Grotzinger et al. 1995 in Buatois et al</t>
  </si>
  <si>
    <t>Value is correct - consider correcting using H/C value for this sample</t>
  </si>
  <si>
    <t>Keilberg Member</t>
  </si>
  <si>
    <t>Maieberg Formation</t>
  </si>
  <si>
    <t>Rasthof Formation</t>
  </si>
  <si>
    <t>Ghaub Formation, Keilberg Member</t>
  </si>
  <si>
    <t>Rasthoff Formation</t>
  </si>
  <si>
    <t>Gruis Formation</t>
  </si>
  <si>
    <t>Ombaatjie Formation</t>
  </si>
  <si>
    <t xml:space="preserve">Maieberg Formation </t>
  </si>
  <si>
    <t>upper cap carbonate</t>
  </si>
  <si>
    <t>limestone and dolostone rhythmites</t>
  </si>
  <si>
    <t>lower cap carbonate</t>
  </si>
  <si>
    <t>lower dolostone facies</t>
  </si>
  <si>
    <t>mixed limestone and dolostone facies</t>
  </si>
  <si>
    <t>tubestone facies</t>
  </si>
  <si>
    <t>upper cap carbonate and rhythmites</t>
  </si>
  <si>
    <t>Kennedy et al. 1988</t>
  </si>
  <si>
    <t>Gobabis Formation</t>
  </si>
  <si>
    <t>Buschmannsklippe Formation, La Fraque Member</t>
  </si>
  <si>
    <t>Bildah Member</t>
  </si>
  <si>
    <t>Tsabisis Formation</t>
  </si>
  <si>
    <t>immediately beneath erosion surface</t>
  </si>
  <si>
    <t>aragonite crystal fan pseudomorph facies</t>
  </si>
  <si>
    <t>laminated dolostone facies</t>
  </si>
  <si>
    <t>Julie Formation</t>
  </si>
  <si>
    <t>Olympic Formation</t>
  </si>
  <si>
    <t>Aralka Formation, Limbla Member</t>
  </si>
  <si>
    <t>Aralka Formation, Ringwood Member</t>
  </si>
  <si>
    <t>Areyonga Formation</t>
  </si>
  <si>
    <t>Upper: U/Pb tuff middle Ghaub Fm (Prave et al. 2016 in Hoffman et al. 2021 Earth Science Reviews). Lower: Sturtian glacial termination above Chuos Fm, U/Pb correlated tuff (Rooney et al. 2020a in Hoffman et al. 2021 Earth Science Reviews)
* previous studies had correlated the Chuos Fm with a cap carbonate overlying the Abenab Subgroup (incl. Kaufman 1991 where this compilation sources data). This was later re-correlated with the Ghaub formation, and the Chuos Fm was re-correlated with an *underlying* cap carbonate formation</t>
  </si>
  <si>
    <t>Prave et al. 2016 in Hoffman et al. 2021 Earth Sciences Reviews; Rooney et al. 2020a in in Hoffman et al. 2021 Earth Sciences Reviews</t>
  </si>
  <si>
    <t>Upper: ash bed in Spitskop Mbr of Urusis Fm, Lower: ash bed in Hoogland Mbr of Zaris Fm</t>
  </si>
  <si>
    <t>ash bed in middle of member</t>
  </si>
  <si>
    <t>Upper: ash bed roughly at contact of Hoogland and Omkyk Mbrs of Zaris Fm. Lower: Grozinger et al. 2005 claim that the base of Kuibis is roughly  550 Ma. Added 2Ma uncertainty (distance between estimated base and U/Pb date below Hoogland Mbr) to 550 Ma estimate</t>
  </si>
  <si>
    <t>Lower: Bildah Mbr is Marinoan cap-carbonate. Set to end of Marinoan glaciation, determined by ash bed from correlative Ghaub formation. (Hoffman et al. 2004) Upper: not constained but must lie below Nama Gp. Because Nama Gp lies unconformably on karsted top surface of Bushmansklippe Fm, used oldest 550 Ma age for start of Nama Gp sedimentation (Grotzinger et al. 2005)</t>
  </si>
  <si>
    <t>Prave et al. 2011; Hoffman et al. 2004; Grotzinger et al. 2005</t>
  </si>
  <si>
    <t>Upper: ash bed at top of Huns Mbr, Urusis Fm, Nama Gp, Lower: ash bed in Hoogland Mbr, Zaris Fm.</t>
  </si>
  <si>
    <t>Parent Formation</t>
  </si>
  <si>
    <t>Hohl et al. 2022; Rooney et al. 2020a in Hoffman et al. 2021 Earth Science Reviews</t>
  </si>
  <si>
    <t>Hohl et al. 2022, Prave et al. 2011 define units as cap carbonate (Gobabis) and interglacial (Constance, Simmenau). Upper: beginning of Marinoan glaciation (Hoffman et al. 2021 Earth Science Reviews), Lower: end of Sturtian glaciation (Rooney et al. 2020a in Hoffman et al. 2021 Earth Science Reviews)</t>
  </si>
  <si>
    <t>Hoffman et al. 2004</t>
  </si>
  <si>
    <t>U/Pb of ash layer in formation</t>
  </si>
  <si>
    <t>Hoffman et al. 2004; Clauer and Kröner 1997; Lehmann et al. 2015; Seth et al. 1998; Goscombe et al. 2005 in Hoffman et al. 2021 Earth Science Reviews)</t>
  </si>
  <si>
    <t>Poorly constrained. Lower bound constrained by U/Pb dating of Ghaub formation in base of underlying Tsumeb Subgroup (Hoffman et al. 2004). Upper bound poorly constrained by metamorphism at 535 Ma (Claur and Kröner 1997)</t>
  </si>
  <si>
    <t>Lower: U/Pb age from basal Numees Fm (Macdonald et al. 2010). Upper: U/Pb age from Ghaub Fm (Hoffman et al. 2004), correlated with overlying Holgat Fm</t>
  </si>
  <si>
    <t>Ash bed in Hoogland Mbr is dated to 546.07+/-0.31, but bounds for whole Zaris Fm are not well constrained. Upper: ash bed in Urusis Fm. Lower: estimated 550 Ma end of deposition for Nama Gp</t>
  </si>
  <si>
    <t>Lower: U/Pb from below Stinkfontein Subgp (Frimmel et al. 2001 in Macdonald et al. 2010). Upper: U/Pb age from Ghaub Fm (Hoffman et al. 2004), correlated with overlying Holgat Fm</t>
  </si>
  <si>
    <t>Frimmel et al. 2001 in Macdonald et al. 2010; Hoffman et al. 2004</t>
  </si>
  <si>
    <t>Lower: U/Pb from base of Hilda Subgp (Borg et al. 2003 in Macdonald et al. 2010). Upper: U/Pb from top of Hilda Subgp / basal Numees Fm (Macdonald et al. 2010)</t>
  </si>
  <si>
    <t>Lower: U/Pb from below Stinkfontein Subgp (Frimmel et al. 2001 in Macdonald et al. 2010). Upper: U/Pb from base of overlying Hilda Subgp (Borg et al. 2003 in Macdonald et al. 2010)</t>
  </si>
  <si>
    <t>Kennedy, M.J., Runnegar, B., Prave, A.R., Hoffmann, K.-H., Arthur, M.A., 1998. Two or four Neoproterozoic glaciations? Geol 26, 1059. https://doi.org/10.1130/0091-7613(1998)026&lt;1059:TOFNG&gt;2.3.CO;2</t>
  </si>
  <si>
    <t>Tsabisis Fm</t>
  </si>
  <si>
    <t>Areyonga Fm</t>
  </si>
  <si>
    <t>Standardized formation name. VLOOKUP finds the standard name in the STANDARDS tab based on the source formation name</t>
  </si>
  <si>
    <t xml:space="preserve">Country where sample is located. If data was sourced from another compilation, this often reflects geopolitical boundaries at the time the sample was collected or the compilation was created </t>
  </si>
  <si>
    <t>Type of organic material used to make isotopic measurements (kerogen, whole rock, leaf, etc.)</t>
  </si>
  <si>
    <t>Comment on samples</t>
  </si>
  <si>
    <t>Olympic Fm</t>
  </si>
  <si>
    <t>Poorly constrained. Lower: U/Pb of basal sandstone (Kotsitcin et al. 2015 in Normington and Donnellan 2020). Upper: correlation with Chambers Bluff Tillite in the Officer Basin (Freeman et al. 1991 in Normington and Donnellan 2020)</t>
  </si>
  <si>
    <t>Kotsitcin et al. 2015 in Normington and Donnellan 2020; Freeman et al. 1991 in Normington and Donnellan 2020</t>
  </si>
  <si>
    <t>Limbla Mbr, Aralka Fm</t>
  </si>
  <si>
    <t>Ringwood Mbr, Aralka Fm</t>
  </si>
  <si>
    <t>Julie Fm</t>
  </si>
  <si>
    <t>Aralka Fm</t>
  </si>
  <si>
    <t>Poorly constrained. Upper: correlation between Johnnys Creek Fm and Amata Dolerite (Glikerson et al. 1996 in Normington and Donnellan 2020). Lower: maximum age from detrital zircons (Kositcin et al. 2015 in Normington and Donnellan 2020)</t>
  </si>
  <si>
    <t>Glikerson et al. 1996 in Normington and Donnellan 2020; Kositcin et al. 2015 in Normington and Donnellan 2020</t>
  </si>
  <si>
    <t>Poorly constrained. Upper: Olympic Fm (correlation, Freeman et al. 1991 in Normington and Donnellan 2020). Lower: end of Sturtian glaciation. Underlying Areyonga Fm correlated with Sturtian glaciation (Normwell and Donnellan 2020). End of Sturtian defined by Rooney et al. 2015 in Hoffman et al. 2021 Earth Science Reviews (assumes globally correlative). Age is supported by 658 Re/Os age of organic-rich shale in Ringwood Mbr (Kendall et al. 2006, Kendall and Creaser 2004 in Normwell and Donellan 2020)</t>
  </si>
  <si>
    <t>Freeman et al. 1991 in Normington and Donnellan 2020; Normwell and Donnellan 2020; Rooney et al. 2015 in Hoffman et al. 2021 Earth Science Reviews; Kendall et al. 2006, Kendall and Creaser 2004 in Normwell and Donellan 2020</t>
  </si>
  <si>
    <t>Poorly constrained, correlated with the Sturtian glaciation. Upper: end of Sturtian glaciation (Rooney et al. 2015 in Hoffman et al. 2021 Earth Science Reviews, assumes globally correlative). Lower: Johnnys Creek formation correlated age (Glikerson et al. 1996 in Normwell and Donellan 2020)</t>
  </si>
  <si>
    <t>Rooney et al. 2015 in Hoffman et al. 2021 Earth Science Reviews; Glikerson et al. 1996 in Normwell and Donellan 2020</t>
  </si>
  <si>
    <t>Poorly constrained. Upper: Cambrian-Ediacaran boundary in overlying Arumbera Sandstone (Edgoose 2013). Lower: Maximum depositional age of Cyclops Member of Pertatataka Fm (Kositcin et al. 2015 in Normwell and Donnellan 2020)</t>
  </si>
  <si>
    <t>Edgoose 2013; Kositcin et al. 2015 in Normwell and Donnellan 2020</t>
  </si>
  <si>
    <t>Poorly constrained. Upper: Cambrian-Ediacaran boundary in overlying Arumbera Sandstone (Edgoose 2013). Lower: Re/Os in organic-rich shales in underlying Aralka Fm (Kendall et al. 2006 in Normwell and Donnellan 2020)</t>
  </si>
  <si>
    <t>Edgoose 2013; Kendall et al. 2006 in Normwell and Donnellan 2020</t>
  </si>
  <si>
    <t>Gobabis Mbr, Court Fm, Witvlei Gp</t>
  </si>
  <si>
    <t>Spitskop Mbr, Urusis Fm, Schwartzrand Subgp, Nama Gp</t>
  </si>
  <si>
    <t>Huns Mbr, Urusis Fm, Schwartzrand Subgp, Nama Gp</t>
  </si>
  <si>
    <t>Zaris Fm, Kuibis Subgp, Nama Gp</t>
  </si>
  <si>
    <t>Mooifontein Mbr, Zaris Fm, Kuibis Subgp, Nama Gp</t>
  </si>
  <si>
    <t>Hoogland Mbr, Zaris Fm, Kuibis Subgp, Nama Gp</t>
  </si>
  <si>
    <t>Omkyk Mbr, Zaris Fm, Kuibis Subgp, Nama Gp</t>
  </si>
  <si>
    <t>Mara Mbr, Dabis Fm, Kuibis Subgp, Nama Gp</t>
  </si>
  <si>
    <t>Okambara Mbr, Buschmannsklippe Fm, Witvlei Gp</t>
  </si>
  <si>
    <t>La Fraque Mbr, Buschmannsklippe Fm, Witvlei Gp</t>
  </si>
  <si>
    <t>Bildah Mbr, Buschmannsklippe Fm, Witvlei Gp</t>
  </si>
  <si>
    <t>Simmenau Mbr, Court Fm, Witvlei Gp</t>
  </si>
  <si>
    <t>Constance Mbr, Court Fm, Witvlei Gp</t>
  </si>
  <si>
    <t>Huttenberg Fm, Tsumeb Subgp, Otavi Gp</t>
  </si>
  <si>
    <t>Elandshoek Fm, Tsumeb Subgp, Otavi Gp</t>
  </si>
  <si>
    <t>Maieberg Fm, Tsumeb Subgp, Otavi Gp</t>
  </si>
  <si>
    <t>Auros Fm, Abenab Subgp, Otavi Gp</t>
  </si>
  <si>
    <t>Gauss Fm, Abenab Subgp, Otavi Gp</t>
  </si>
  <si>
    <t>Berk Aukas Fm, Abenab Subgp, Otavi Gp</t>
  </si>
  <si>
    <t>Tschudi Fm, Mulden Gp</t>
  </si>
  <si>
    <t>Owambo Fm, Mulden Gp</t>
  </si>
  <si>
    <t>Keilberg Mbr, Ghaub Fm, Tsumeb Subgp, Otavi Gp</t>
  </si>
  <si>
    <t>Rasthof Fm, Abenab Subgp, Otavi Gp</t>
  </si>
  <si>
    <t>Gruis Fm, Abenab Subgp, Otavi Gp</t>
  </si>
  <si>
    <t>Ombaatije Fm, Abenab Subgp, Otavi Gp</t>
  </si>
  <si>
    <t>Numees Fm, Port Nolloth Gp</t>
  </si>
  <si>
    <t>Hilda Subgp, Port Nolloth Gp</t>
  </si>
  <si>
    <t>Stinkfontein Subgp, Port Nolloth Group</t>
  </si>
  <si>
    <t>Numees - Stinkfontein Fms, Port Nolloth Gp</t>
  </si>
  <si>
    <t>Buschmannsklippe Fm, Witvlei Gp</t>
  </si>
  <si>
    <t>Court Fm, Witvlei Gp</t>
  </si>
  <si>
    <t>Tsumeb Subgp, Otavi Gp</t>
  </si>
  <si>
    <t>Abenab Subgp above Chuos Fm, Otavi Gp</t>
  </si>
  <si>
    <t>Mulden Gp</t>
  </si>
  <si>
    <t>Ghaub Fm, Tsumeb Subgp, Otavi Gp</t>
  </si>
  <si>
    <t>Numees / Hilda / Kaigas / Stinkfontein Fms, Gariep Gp</t>
  </si>
  <si>
    <t>Compston et al. 1987 in Lloyd et al. 2020</t>
  </si>
  <si>
    <t>U/Pb detrital zircon</t>
  </si>
  <si>
    <t>Kendall et al. 2006 in Lloyd et al. 2020</t>
  </si>
  <si>
    <t>Re/Os whole rock</t>
  </si>
  <si>
    <t>Lloyd et al. 2020; Keeman et al. 2020 in Lloyd et al. 2020</t>
  </si>
  <si>
    <t>Recovery Fm, Callana Gp</t>
  </si>
  <si>
    <t>Lower: well constrained by volcanics in basal member (Lloyd et al. 2020). Upper: maximum depositional age of overlying Gilbert Range Quartzite (detrital zircons, Keeman et al. 2020 in Lloyd et al. 2020). Poorly constrained upper bound skews age too young; likely closer to 789+/-9 start of deposition</t>
  </si>
  <si>
    <t>Upper: Skillogalee Dolomite basal volcanics (Lloyd et al. 2020). Lower: Oodla Wirra Volcanics (Fabis et al. 2005 in Lloyd et al. 2022)</t>
  </si>
  <si>
    <t>Lloyd et al. 2020; Fabis et al. 2005 in Lloyd et al. 2022</t>
  </si>
  <si>
    <t>Upper: Skillogalee Dolomite basal volcanics (Lloyd et al. 2020). Lower: Mt Crawford Gneiss (Preiss et al. 2008 in Lloyd et al. 2020)</t>
  </si>
  <si>
    <t>Lloyd et al. 2020; Preiss et al. 2008 in Lloyd et al. 2020</t>
  </si>
  <si>
    <t>Brighton Limestone eq.</t>
  </si>
  <si>
    <t>Preiss 1998 in Fromhold and Wallace 2012; Williams et al. 2008; Fromhold and Wallace 2012; Hoffman et al. 2021 Earth Science Reviews; Kendall et al. 2006 in Lloyd et al. 2020</t>
  </si>
  <si>
    <t>Brighton Limestone, Nepouie Subgp, Umberatana Gp</t>
  </si>
  <si>
    <t>Tindelpina Shale Mbr, Tapley Hill Fm, Nepouie Subgp, Umberatana Gp</t>
  </si>
  <si>
    <t>Standardized (change these at your own peril)</t>
  </si>
  <si>
    <t>Reward Dolostone, Umbolooga Subgp, McArthur Gp</t>
  </si>
  <si>
    <t>Cooley Dolostone Mbr, Barney Creek Fm, Umbolooga Subgp, McArthur Gp</t>
  </si>
  <si>
    <t>Mitchell Yard Mbr, Emmerugga Dolostone, Umbolooga Subgp, McArthur Gp</t>
  </si>
  <si>
    <t>Mara Dolostone Mbr, Emmerugga Dolostone, Umbolooga Subgp, McArthur Gp</t>
  </si>
  <si>
    <t>Leila Sandstone Mbr, Tooganinie Fm, Umbolooga Subgp, McArthur Gp</t>
  </si>
  <si>
    <t>Tooganinie Fm, Umbolooga Subgp, McArthur Gp</t>
  </si>
  <si>
    <t>Page et al. 2000</t>
  </si>
  <si>
    <t>Barney Creek Fm, Umbolooga Subgp, McArthur Gp</t>
  </si>
  <si>
    <t>HYC Pyritic Shale Mbr, Barney Creek Fm, Umbolooga Subgp, McArthur Gp</t>
  </si>
  <si>
    <t>Emmerugga Dolostone, Umbolooga Subgp, McArthur Gp</t>
  </si>
  <si>
    <t>Lower: underlying Tatoola Sandstone. Upper: overlying Teena Dolostone. U/Pb ages of interbedded tuffs and volcanics</t>
  </si>
  <si>
    <t>Upper: overlying Teena Dolostone. Lower: underlying Tatoola Sandstone. U/Pb ages of interbedded tuffs and volcanics</t>
  </si>
  <si>
    <t>Upper: overlying Lynott Fm. Lower: Underlying Barney Creek Fm. U/Pb ages of interbedded tuffs and volcanics</t>
  </si>
  <si>
    <t>Balbirini Dolostone, Nathan Gp</t>
  </si>
  <si>
    <t>Azmy et al. 2006 correlates the Tsabisis Fm to the Court Fm</t>
  </si>
  <si>
    <t>May be able to better constrain by correlation with the Bitter Springs Anomaly</t>
  </si>
  <si>
    <t>Upper: Cambrian/Ediacaran boundary above overlying Rawnsley Quartzite (Preiss 2019; Kernan et al. 2021). Lower: U/Pb date of Mount Arrowsmith Volcanics (tenatively correlated with Aruha Subgp, Lloyd et al. 2020)</t>
  </si>
  <si>
    <t>Preiss 2019; Kernan et al. 2021; Lloyd et al. 2020</t>
  </si>
  <si>
    <t>Upper: Pb/Pb dolerite intrusion (Martin and Thorne 2004; Nelson 2000). Lower: underlying Discretion Granite (Martin and Thorne 2004)</t>
  </si>
  <si>
    <t>Martin and Thorne 2004; Nelson 2000;</t>
  </si>
  <si>
    <t>Upper: June Hill volcanics interbedded with overlying Ashburton Fm (Sircombe 2003 in Müller et al. 2005). Lower: Pb/Pb tuffaceous siltstone in underlying Wooly Dolomite (Müller et al. 2005)</t>
  </si>
  <si>
    <t>Sircombe et al. 2003 in Müller et al. 2005; Müller et al. 2005</t>
  </si>
  <si>
    <t>Averaged age for interbedded tuffs (U/Pb)</t>
  </si>
  <si>
    <t>Brighton Limestone equiv., Nepouie Subgp, Umberatana Gp</t>
  </si>
  <si>
    <t>Arndt et al. 1991</t>
  </si>
  <si>
    <t>Pb/Pb</t>
  </si>
  <si>
    <t>Brockman Iron Fm, Hamersley Gp</t>
  </si>
  <si>
    <t>Lower: tuff at base of Dales Gorge Member (Trendall et al. 2004). Upper: tuff in overlying Weeli Wolli Fm (Barley et al. 1997)</t>
  </si>
  <si>
    <t>Trendall et al. 2004; Barley et al. 1997</t>
  </si>
  <si>
    <t>Dales Gorge Mbr, Brockman Iron Fm, Hamersley Gp</t>
  </si>
  <si>
    <t>tuff in formation</t>
  </si>
  <si>
    <t>Rasmussen et al. 2005</t>
  </si>
  <si>
    <t>Wittenoom Fm, Hamersley Gp</t>
  </si>
  <si>
    <t>Mount McRae Shale, Hamersley Gp</t>
  </si>
  <si>
    <t>Woodhead et al. 1998; Trendall et al. 1998</t>
  </si>
  <si>
    <t>Tumbiana Fm, Fortescue Gp</t>
  </si>
  <si>
    <t>Pillingani Tuff, Fortescue Gp</t>
  </si>
  <si>
    <t>Upper: tuff between subaerial flow units in overlying Maddina Basalt (Blake et al. 2004). Lower: tuff at contact with Kylena Basalt (Blake et al. 2004)</t>
  </si>
  <si>
    <t>Blake et al. 2004</t>
  </si>
  <si>
    <t>Tomlinson et al. 2003</t>
  </si>
  <si>
    <t>Sedimentary sequence within Steep Rock Group only (i.e. excludes undated metavolcanics in Witch Bay Fm at the top of the sequence). Upper: Dismal Ashrock Fm. Lower: Marmion Batholith</t>
  </si>
  <si>
    <t>Hollings and Wyman 1999; Tomlinson et al. 2003</t>
  </si>
  <si>
    <t>Finlayson Lake Belt</t>
  </si>
  <si>
    <t>Lumby Lake Belt</t>
  </si>
  <si>
    <t xml:space="preserve">Upper: pyroclastic deposits correlated with the Dismal Ashrock Formation (Hollings and Wyman 1999). Lower: felsic unit at the base of the Lumby Lake Belt north assemblage (Tomlinson et al. 2003). </t>
  </si>
  <si>
    <t>Iron formation is likely at the top of the Finlayson Lake Belt (Hollings and Wyman 1999)</t>
  </si>
  <si>
    <t>Iron formation is likely at the top of the Lumby Lake Belt (Hollings and Wyman 1999)</t>
  </si>
  <si>
    <t>Correlated / seen as an extension of the Steep Rock Greenstone Belt. Upper: ryolite near the top of the upper volcanic sequence. Lower: Marmion Batholith</t>
  </si>
  <si>
    <t>Turek et al. 1982</t>
  </si>
  <si>
    <t>Lower: U/Pb directly underlying dacite. Upper: U/Pb overlying volcanics. Likely skewed higher as volcanics have more stratigraphic separation from the iron formation than the dacite</t>
  </si>
  <si>
    <t>Lloyd et al 2020; Keeman et al. 2020 in Lloyd et al. 2020; Condon et al. 2005 in Fromhold and Wallace 2012</t>
  </si>
  <si>
    <t>Upper: maximum depositional age of overlying ABC Range Quartzite (Lloyd et al 2020; Keeman et al. 2020 in Lloyd et al. 2020). Lower: underlying Elatina formation correlated with Marinoan glaciation. Assuming glaciation is globally correlative, used statistically equivilant ages from cap carbonates of Ghaub Fm (Namibia) and Doushantuo Fm (China). Hoffman et al. 2004; Condon et al. 2005 in Fromhold and Wallace 2012.</t>
  </si>
  <si>
    <t>Nutman et al. 1997; Nutman and Friend 2009</t>
  </si>
  <si>
    <t>The Isua Supracrustal Belt is two distinct (c. 3800 and c. 3700) terranes separated by a thin band of metasediments (Nutman and Friend 2009). Based on the sampling locations from Schidlowski et al. 1979 and the lack of common sedimentary rocks throughout the rest of the belt, it is not possible to separate the two terranes for the samples in this compilation. Upper: younger terrane (Pb/Pb). Lower: older terrane (SHRIMP), both Nutman et al. 1997. It is not clear which ages are the oldest and youngest in the belt. To determine upper / lower bounds, I took the youngest / oldest ages in given in Nutman et al. 1997 and reduced the significant figures of the age from 4 to 3</t>
  </si>
  <si>
    <t>Upper: crosscutting granite intrusion and deformation. Lower: Pb/Pb carbonate age (see Bolhar et al. for reasoning and discussion of Pb/Pb isochron as a lower bound). Note that tectonics in this region are complex, see Prendergast and Wingate 2013 for discussion.</t>
  </si>
  <si>
    <t>Upper: minimum depositional age from Pb/Pb carbonate date (Bolhar et al. 2002). Lower: SHRIMP zircon age of underlying Mtshwingwe Gp (Wilson et al 1995 in Bolhar et al. 2002). Note that tectonics in this region are complex, see Prendergast and Wingate 2013 for discussion. Pb/Pb carbonate date is still used as an upper bound because there is evidence that deposition of the Manjeri formation was diachronous, lasted between c.50-120Ma, and sedimentation rates varied. Because the Pb/Pb date is specific to the Belingwe Greenstone Belt, it is preferred. Manjeri Fm sediments outside of the Belingwe Greenstone Belt will use the Prendergast and Wingate 2013 SHRIMP age of the overlying Reliance Fm, or other site-specific constraints.</t>
  </si>
  <si>
    <t>Bolhar et al. 2002; Wilson et al 1995 in Bolhar et al. 2002; Prendergast and Wingate 2013</t>
  </si>
  <si>
    <t>Bulawayan Sgp</t>
  </si>
  <si>
    <t>Wilson et al. 1995 in Prendergast and Wingate 2013; Prendergast and Wingate 2013</t>
  </si>
  <si>
    <t>Upper: U/Pb Maliyami Fm volcanics (Wilson et al. 1995 in Prendergast and Wingate 2013). Lower: U/Pb of Koodoovale volcanics. Tectonics in this area are complex (see Prendergast and Wingate 2013 for discussion). In line with Prendergast and Wilson, and to account for tectonic complexity across a supergroup that spans a large geographical area, significant figures have been reduced from 4 to 3</t>
  </si>
  <si>
    <t>van Breeman et al. 2010 in Kjarsgaard et al. 2013; Sheen et al. 2019; Tella et al. 2013</t>
  </si>
  <si>
    <t>Upper: Pb/Pb eruption age for unconformably overlying volcanics in Sosan Group (Cumming 1980). Lower: Archean basement (Tella et al. 2013). Although the contacts are not well constrained, Sheen et al. 2019 report U/Pb ages of 2045.8 +/- 1 and 2042.7 +/- 3 for a basalt and a diabase feeder dike located in between the upper and lower dolomite formations. The latter is within error of the upper/lower constraint average, indicating that although imprecise, the averaged age is relatively accurate</t>
  </si>
  <si>
    <t>Y - is there any better way to constrain this?</t>
  </si>
  <si>
    <t>Estimated from figure</t>
  </si>
  <si>
    <t>Potter et al. 2019</t>
  </si>
  <si>
    <t>Rocknest Fm, Epworth Gp</t>
  </si>
  <si>
    <t xml:space="preserve">Upper: poorly constrained. Absolute minimum constrained by metamorphasis in overlying Mulden Gp (Clauer and Kröner 1997; Lehmann et al. 2015; Seth et al. 1998; Goscombe et al. 2005 in Hoffman et al. 2021 Earth Science Reviews). Lower: U/Pb ash in Ghaub Fm (Hoffman et al. 2004). </t>
  </si>
  <si>
    <t>Upper: intrusive Ghost Dike Swarm in overlying Tree River Fm (Buchan et al. 2016). Lower: underlying Odjick Fm is correlated (Mitchell et al. 2010) to Hackett Fm (Bear Creek Gp, Goulburn Sgp.) Age of Hackett Fm: Bowring and Grotzinger 1992</t>
  </si>
  <si>
    <t>Buchan et al. 2016; Mitchell et al. 2010; Bowring and Grotzinger 1992</t>
  </si>
  <si>
    <t>Pethei Gp</t>
  </si>
  <si>
    <t>Mitchell et al. 2010; Buchan et al. 2010 in Gong et al. 2018; Davis et al. 2004 in Gong et al. 2018; van Breeman et al. 2013</t>
  </si>
  <si>
    <t>Upper: overlying Pearson volcanics correlated (Mitchell et al. 2010) with Peninsular Sills, Coronation Sgp (Buchan et al. 2010 in Gong et al. 2018), and Mara River Sills, Goulburn Sgp (Davis et al. 2004 in Gong et al. 2018). Lower: maximum age of the underlying Seton volcanics (van Breeman et al. 2013). Likely skewed low because of the relatively high (+/-10 error on the lower bound)</t>
  </si>
  <si>
    <t>Mount Partridge Gp</t>
  </si>
  <si>
    <t>Upper: tuffaceous siltstone in overlying Wildman Siltstone. Lower: underlying Stag Creek volcanics. Mount Partridge Gp lies unconformably over the Stag Creek volcanics; averaged age is likely skewed older than than the true depositional age of the group</t>
  </si>
  <si>
    <t>Herman Ridge Section</t>
  </si>
  <si>
    <t>Mushroom Butte</t>
  </si>
  <si>
    <t>Bone Hollow</t>
  </si>
  <si>
    <t>Helen's Leaves</t>
  </si>
  <si>
    <t>Rick's Place</t>
  </si>
  <si>
    <t>Smurphy's Guess</t>
  </si>
  <si>
    <t>PDM</t>
  </si>
  <si>
    <t>Fisk II</t>
  </si>
  <si>
    <t>Fisk III</t>
  </si>
  <si>
    <t>Celeste's Metasequoia</t>
  </si>
  <si>
    <t>Constenius</t>
  </si>
  <si>
    <t>Wild Horse Basin</t>
  </si>
  <si>
    <t>Z-Line</t>
  </si>
  <si>
    <t>Hauso Flat</t>
  </si>
  <si>
    <t>Hell Creek Road</t>
  </si>
  <si>
    <t>Pyramid Butte</t>
  </si>
  <si>
    <t>HW16</t>
  </si>
  <si>
    <t>Polecat Bench</t>
  </si>
  <si>
    <t>Undivided Willwood Fm; Fort Union Fm</t>
  </si>
  <si>
    <t>Oberdorf Lignite</t>
  </si>
  <si>
    <t>Köflach-Voitsberg Fm</t>
  </si>
  <si>
    <t>Velenje Lignite Mine</t>
  </si>
  <si>
    <t>Velenje Lignite</t>
  </si>
  <si>
    <t>Hausruck Lignite</t>
  </si>
  <si>
    <t>Hausruck-Kohleton Series</t>
  </si>
  <si>
    <t>Trbovlje Fm</t>
  </si>
  <si>
    <t>Lavanttal Lignite Seam</t>
  </si>
  <si>
    <t>Dorog Coal Formation</t>
  </si>
  <si>
    <t>Dorog Coal Fm</t>
  </si>
  <si>
    <t>Plant fossil, Canada</t>
  </si>
  <si>
    <t>Plant fossil, USA</t>
  </si>
  <si>
    <t>Plant fossil, Czechia</t>
  </si>
  <si>
    <t>Plant fossil, Europe</t>
  </si>
  <si>
    <t>Plant fossil, Poland</t>
  </si>
  <si>
    <t>Plant fossil, Germany</t>
  </si>
  <si>
    <t>Plant fossil, UK</t>
  </si>
  <si>
    <t>Plant fossil, Australia</t>
  </si>
  <si>
    <t>Plant fossil, France</t>
  </si>
  <si>
    <t>Plant fossil, Sweden</t>
  </si>
  <si>
    <t>Plant fossil, Portugal</t>
  </si>
  <si>
    <t>Morwell 1B Lignite (Hand Sample)</t>
  </si>
  <si>
    <t>Morwell 1B Lignite</t>
  </si>
  <si>
    <t>Morwell 1B Lignite (Core LY 4017)</t>
  </si>
  <si>
    <t>Morwell 1B Lignite (Core LY 4018)</t>
  </si>
  <si>
    <t>Mirador</t>
  </si>
  <si>
    <t>Mirador Fm</t>
  </si>
  <si>
    <t>Cuervos</t>
  </si>
  <si>
    <t>Cuervos Fm</t>
  </si>
  <si>
    <t>Barco</t>
  </si>
  <si>
    <t>Barco Fm</t>
  </si>
  <si>
    <t>Catatumbo</t>
  </si>
  <si>
    <t>Catatumbo Fm</t>
  </si>
  <si>
    <t>Plant fossil, India</t>
  </si>
  <si>
    <t>Chuckanut Formation</t>
  </si>
  <si>
    <t>Chuckanut Fm</t>
  </si>
  <si>
    <t>Paskapoo Formation</t>
  </si>
  <si>
    <t>Paskapoo Fm</t>
  </si>
  <si>
    <t>Cobham Lignite Bed</t>
  </si>
  <si>
    <t>Kacha River Succession</t>
  </si>
  <si>
    <t>Balfour Formation</t>
  </si>
  <si>
    <t>Balfour Fm, Beaufort Gp</t>
  </si>
  <si>
    <t>Yezo Group</t>
  </si>
  <si>
    <t>Yezo Gp</t>
  </si>
  <si>
    <t>Krasnoyarka Fm; Bykov Fm</t>
  </si>
  <si>
    <t>Undivided Krasnoyarka Fm; Bykov Fm</t>
  </si>
  <si>
    <t>Bykov Fm</t>
  </si>
  <si>
    <t>Saku Formation, Yezo Group</t>
  </si>
  <si>
    <t>Saku Fm, Yezo Gp</t>
  </si>
  <si>
    <t>Lemede Fm; Cabo Carvoeiro Fm</t>
  </si>
  <si>
    <t>Undivided Lemede Fm; Cabo Carvoeiro Fm</t>
  </si>
  <si>
    <t>Baga ̊Fm</t>
  </si>
  <si>
    <t>Mulgrave Shale Formation; Grey Shales</t>
  </si>
  <si>
    <t>Undivided Mulgrave Shale Fm; Grey Shales</t>
  </si>
  <si>
    <t>Blue Anchor Fm; Westbury Fm; Lilstock Fm; Blue Lias Fm</t>
  </si>
  <si>
    <t>Undivided Blue Anchor Fm; Westbury Fm; Lilstock Fm; Blue Lias Fm</t>
  </si>
  <si>
    <t>Kap Steward Fm, Neill Klinter Gp</t>
  </si>
  <si>
    <t>Cornbrash</t>
  </si>
  <si>
    <t>Cornbrash Fm</t>
  </si>
  <si>
    <t>Scalby Fm</t>
  </si>
  <si>
    <t>Scalby Fm, Ravenscar Gp</t>
  </si>
  <si>
    <t>ScalbyFm</t>
  </si>
  <si>
    <t>Scar Fm</t>
  </si>
  <si>
    <t>Scarborough Fm, Ravenscar Gp</t>
  </si>
  <si>
    <t>ScarFm</t>
  </si>
  <si>
    <t>Gris Mb</t>
  </si>
  <si>
    <t>Gristhorpe Mbr, Cloughton Fm, Ravenscar Gp</t>
  </si>
  <si>
    <t>GrisMb</t>
  </si>
  <si>
    <t>Lebb Mb</t>
  </si>
  <si>
    <t>Lebberston Mbr, Cloughton Fm, Ravenscar Gp</t>
  </si>
  <si>
    <t>LebbMb</t>
  </si>
  <si>
    <t>Syc Mb</t>
  </si>
  <si>
    <t>Sycarham Mbr, Cloughton Fm, Ravenscar Gp</t>
  </si>
  <si>
    <t>SycMb</t>
  </si>
  <si>
    <t>Ell Bk Fm</t>
  </si>
  <si>
    <t>Eller Beck Fm, Ravenscar Gp</t>
  </si>
  <si>
    <t>Salt Fm</t>
  </si>
  <si>
    <t>Saltwick Fm, Ravenscar Gp</t>
  </si>
  <si>
    <t>SaltFm</t>
  </si>
  <si>
    <t>Dogger Fm</t>
  </si>
  <si>
    <t>Scal Fm</t>
  </si>
  <si>
    <t>Tunal Fm; Mealla Fm; Maiz Gordo Fm</t>
  </si>
  <si>
    <t>Undivided Tunal Fm; Mealla Fm; Maiz Gordo Fm</t>
  </si>
  <si>
    <t>Shuangmazhuang</t>
  </si>
  <si>
    <t>Shuangmazhuang Fm</t>
  </si>
  <si>
    <t>Upper Shetai</t>
  </si>
  <si>
    <t>Shetai Fm</t>
  </si>
  <si>
    <t>Lower Shetai</t>
  </si>
  <si>
    <t>Shanxi</t>
  </si>
  <si>
    <t>Shanxi Fm</t>
  </si>
  <si>
    <t>Taiyuan</t>
  </si>
  <si>
    <t>Taiyuan Fm</t>
  </si>
  <si>
    <t>Benxi</t>
  </si>
  <si>
    <t>Benxi Fm</t>
  </si>
  <si>
    <t>Upper Shihezi</t>
  </si>
  <si>
    <t>Upper Shihezi Fm</t>
  </si>
  <si>
    <t>Lower Shihezi</t>
  </si>
  <si>
    <t>Lower Shihezi Fm</t>
  </si>
  <si>
    <t>Bloomsburg Fm.</t>
  </si>
  <si>
    <t>Bloomsburg Fm</t>
  </si>
  <si>
    <t>Rose Hill Fm.</t>
  </si>
  <si>
    <t>Rose Hill Fm</t>
  </si>
  <si>
    <t>Tuscarora Fm.</t>
  </si>
  <si>
    <t>Tuscarora Fm</t>
  </si>
  <si>
    <t>Lower Massanutten Ss.</t>
  </si>
  <si>
    <t>Massanutten Sandstone</t>
  </si>
  <si>
    <t>Reedsville Fm.–Oswego Ss. transition</t>
  </si>
  <si>
    <t>Contact Reedsville Fm; Oswego Sandstone</t>
  </si>
  <si>
    <t>Martinsburg Fm.</t>
  </si>
  <si>
    <t>Martinsburg Fm</t>
  </si>
  <si>
    <t>Honaker Trail Fm</t>
  </si>
  <si>
    <t>Hermit Shale Fm</t>
  </si>
  <si>
    <t>Bursum Fm</t>
  </si>
  <si>
    <t>upper Halgaito Fm</t>
  </si>
  <si>
    <t>Halgaito Fm</t>
  </si>
  <si>
    <t>middle Archer City Fm</t>
  </si>
  <si>
    <t>Archer City Fm</t>
  </si>
  <si>
    <t>upper Archer City Fm bonebed (SS8)</t>
  </si>
  <si>
    <t>basal Nocona Fm</t>
  </si>
  <si>
    <t>Nocona Fm</t>
  </si>
  <si>
    <t>middle Nocona Fm</t>
  </si>
  <si>
    <t>Abo Fm</t>
  </si>
  <si>
    <t>upper Hermit Shale Fm</t>
  </si>
  <si>
    <t>Cedar Mesa Fm</t>
  </si>
  <si>
    <t>Ceder Mesa Fm</t>
  </si>
  <si>
    <t>uppermost Nocona Fm</t>
  </si>
  <si>
    <t>upper Wellington Fm</t>
  </si>
  <si>
    <t>Wellington Fm</t>
  </si>
  <si>
    <t>basal Petrolia Fm</t>
  </si>
  <si>
    <t>Petrolia Fm</t>
  </si>
  <si>
    <t>middle Petrolia Fm</t>
  </si>
  <si>
    <t>upper Petrolia Fm</t>
  </si>
  <si>
    <t>uppermost Petrolia Fm</t>
  </si>
  <si>
    <t>Organ Rock</t>
  </si>
  <si>
    <t>middle Waggoner Ranch Fm</t>
  </si>
  <si>
    <t>Waggoner Ranch Fm</t>
  </si>
  <si>
    <t>Upper Waggoner Ranch Fm</t>
  </si>
  <si>
    <t>uppermost Garber Fm</t>
  </si>
  <si>
    <t>Garber Fm</t>
  </si>
  <si>
    <t>Leuders Fm</t>
  </si>
  <si>
    <t>basal Clear Fork Gp</t>
  </si>
  <si>
    <t>Clear Fork Gp</t>
  </si>
  <si>
    <t>Arroyo Fm, Clear Fork Gp</t>
  </si>
  <si>
    <t>basal Vail Fm,  Clear Fork Gp</t>
  </si>
  <si>
    <t>Vail Fm, Clear Fork Gp</t>
  </si>
  <si>
    <t>Vail Fm,  Clear Fork Gp</t>
  </si>
  <si>
    <t>Choza Fm, Clear Fork Gp</t>
  </si>
  <si>
    <t>Markley Formation</t>
  </si>
  <si>
    <t>Markley Fm</t>
  </si>
  <si>
    <t>Archer City Formation</t>
  </si>
  <si>
    <t>Wellington Formation</t>
  </si>
  <si>
    <t>Nocona Formation</t>
  </si>
  <si>
    <t>Abo Formation</t>
  </si>
  <si>
    <t>Lower Waggoner Ranch Fm</t>
  </si>
  <si>
    <t>Hennessy Fm</t>
  </si>
  <si>
    <t>San Angelo and Blaine Formations</t>
  </si>
  <si>
    <t>Undivided San Angelo Fm; Blaine Fm</t>
  </si>
  <si>
    <t>DSDP Site 467</t>
  </si>
  <si>
    <t>DSDP Site 467 (San Miguel Gap)</t>
  </si>
  <si>
    <t>Unknown, USA</t>
  </si>
  <si>
    <t>Unknown, North Amercia</t>
  </si>
  <si>
    <t>Monterey Fm</t>
  </si>
  <si>
    <t>Unknown, North Atlantic Ocean</t>
  </si>
  <si>
    <t>Unknown, Europe</t>
  </si>
  <si>
    <t>Salt Lake Group (Great)</t>
  </si>
  <si>
    <t>Salt Lake Gp</t>
  </si>
  <si>
    <t>Unknown, Japan</t>
  </si>
  <si>
    <t>Unknown, South Atlantic Ocean</t>
  </si>
  <si>
    <t>Unknown, Azerbaijan</t>
  </si>
  <si>
    <t>ACEX Sediment Core</t>
  </si>
  <si>
    <t>Unknown, Iran</t>
  </si>
  <si>
    <t>Unknown, Africa</t>
  </si>
  <si>
    <t>North Atlantic Demerara Rise</t>
  </si>
  <si>
    <t>Unknown, Middle East</t>
  </si>
  <si>
    <t>Unknown, Canada</t>
  </si>
  <si>
    <t>Unknown, Cape Verde</t>
  </si>
  <si>
    <t>Unknown, Morocco</t>
  </si>
  <si>
    <t>Unknown, South America</t>
  </si>
  <si>
    <t>Unknown, Namibia</t>
  </si>
  <si>
    <t>Unknown, Germany</t>
  </si>
  <si>
    <t>Vigla Shale</t>
  </si>
  <si>
    <t>Unknown, Barents Sea</t>
  </si>
  <si>
    <t>Unknown, Eurasia</t>
  </si>
  <si>
    <t>Kimmeridge Clay Fm</t>
  </si>
  <si>
    <t>Unknown, France</t>
  </si>
  <si>
    <t>Unknown, UK</t>
  </si>
  <si>
    <t>Unknown, North America</t>
  </si>
  <si>
    <t>Unknown, Spitsbergen</t>
  </si>
  <si>
    <t>Schei Point Fm</t>
  </si>
  <si>
    <t>Unknown, Poland</t>
  </si>
  <si>
    <t>Unknown, Australia</t>
  </si>
  <si>
    <t>Qiongzhusi Fm, Yuanshan Mbr</t>
  </si>
  <si>
    <t>Yuanshan Mbr, Qiongzhusi Fm</t>
  </si>
  <si>
    <t>Qiongzhusi Fm, Shiyantou Mbr</t>
  </si>
  <si>
    <t>Yuhucun Fm, Dahai Mbr</t>
  </si>
  <si>
    <t>Dahai Mbr, Yuhucun Fm</t>
  </si>
  <si>
    <t>Yuhucun Fm, Zhongyicun Mbr</t>
  </si>
  <si>
    <t>Zhongyicun Mbr, Yuhucun Fm</t>
  </si>
  <si>
    <t>Yuhucun Fm, Xiaowaitoushan Mbr</t>
  </si>
  <si>
    <t>Xiaowaitoushan Mbr, Yuhucun Fm</t>
  </si>
  <si>
    <t>Yuhucun Fm, Baiyanshao Mbr</t>
  </si>
  <si>
    <t>Baiyanshao Mbr, Yuhucun Fm</t>
  </si>
  <si>
    <t>Emigrant Springs Member B</t>
  </si>
  <si>
    <t>Mbr B, Emigrant Springs Fm</t>
  </si>
  <si>
    <t>Emigrant Springs Member C</t>
  </si>
  <si>
    <t>Mbr C, Emigrant Springs Fm</t>
  </si>
  <si>
    <t>Dunderberg Formation</t>
  </si>
  <si>
    <t>Dunderberg Fm</t>
  </si>
  <si>
    <t>Whipple Cave Formation</t>
  </si>
  <si>
    <t>Whipple Cave Fm</t>
  </si>
  <si>
    <t>Big Horse Limestone</t>
  </si>
  <si>
    <t>Big Horse Limestone Mbr, Orr Fm</t>
  </si>
  <si>
    <t>Candland Shale</t>
  </si>
  <si>
    <t>Candland Shale Mbr, Orr Fm</t>
  </si>
  <si>
    <t>Johnʼs Wash Limestone</t>
  </si>
  <si>
    <t>John's Wash Limstone Mbr, Orr Fm</t>
  </si>
  <si>
    <t>Corset Springs Shale</t>
  </si>
  <si>
    <t>Corset Springs Shale Mbr, Orr Fm</t>
  </si>
  <si>
    <t>Sneakover Limestone</t>
  </si>
  <si>
    <t>Sneakover Limestone Mbr, Orr Fm</t>
  </si>
  <si>
    <t>Genesee Gp; Hamilton Gp</t>
  </si>
  <si>
    <t>Undivided Genesee Gp; Hamilton Gp</t>
  </si>
  <si>
    <t>Pipe Creek Fm</t>
  </si>
  <si>
    <t>Hanover Fm</t>
  </si>
  <si>
    <t>Ravensthroat</t>
  </si>
  <si>
    <t>Sheepbed Carbonate</t>
  </si>
  <si>
    <t>Hayhook</t>
  </si>
  <si>
    <t>June beds</t>
  </si>
  <si>
    <t>Ingta?</t>
  </si>
  <si>
    <t>Ingta Fm</t>
  </si>
  <si>
    <t>Sheepbed Carb</t>
  </si>
  <si>
    <t>Bouvette</t>
  </si>
  <si>
    <t>Bouvette Fm</t>
  </si>
  <si>
    <t>Bringelly Shale</t>
  </si>
  <si>
    <t>Bringelly Shale, Wianamatta Gp</t>
  </si>
  <si>
    <t>Ashfield Shale</t>
  </si>
  <si>
    <t>Ashfield Shale, Wianamatta Gp</t>
  </si>
  <si>
    <t>Hawkesbury  S.</t>
  </si>
  <si>
    <t>Hawkesbury Sandstone</t>
  </si>
  <si>
    <t>Newport Form.</t>
  </si>
  <si>
    <t>Newport Fm, Narrabeen Gp</t>
  </si>
  <si>
    <t>Terrigal Form.</t>
  </si>
  <si>
    <t>Terrigal Fm, Narrabeen Gp</t>
  </si>
  <si>
    <t>Terrigal Form</t>
  </si>
  <si>
    <t>Bald Hill Clayst.</t>
  </si>
  <si>
    <t>Bald Hill Claystone, Narrabeen Gp</t>
  </si>
  <si>
    <t>Tuggerah Form.</t>
  </si>
  <si>
    <t>Tuggerah Fm, Narrabeen Gp</t>
  </si>
  <si>
    <t>Munmorah Con.</t>
  </si>
  <si>
    <t>Munmorah Conglomerate, Narrabeen Gp</t>
  </si>
  <si>
    <t>Dooralong Shale</t>
  </si>
  <si>
    <t>Wollombi C.M.</t>
  </si>
  <si>
    <t>Wollombi Coal Measures</t>
  </si>
  <si>
    <t>Whittingham  C.</t>
  </si>
  <si>
    <t>Whittingham Coal Measures</t>
  </si>
  <si>
    <t>Whittingham  C</t>
  </si>
  <si>
    <t xml:space="preserve">Whittingham  C </t>
  </si>
  <si>
    <t>Mulbring Siltst.</t>
  </si>
  <si>
    <t>Mulbring Siltstone, Maitland Gp</t>
  </si>
  <si>
    <t>Greta Coal  M.</t>
  </si>
  <si>
    <t>Greta Coal Measures</t>
  </si>
  <si>
    <t>Chhidru Formation; Mianwali Formation</t>
  </si>
  <si>
    <t>Undivided Chhidru Formation; Mianwali Formation</t>
  </si>
  <si>
    <t>Unknown Jurassic Fossils, UK</t>
  </si>
  <si>
    <t>Alum Shale Fm</t>
  </si>
  <si>
    <t>Lower Tal Fm</t>
  </si>
  <si>
    <t>Tal Fm</t>
  </si>
  <si>
    <t>Mt Whelan Core</t>
  </si>
  <si>
    <t>Mt. Whelan Core</t>
  </si>
  <si>
    <t>Rhinehart Core</t>
  </si>
  <si>
    <t>Huaqiao Formation, Wangcun Outcrop</t>
  </si>
  <si>
    <t>Huaqiao Fm</t>
  </si>
  <si>
    <t>Kinnvika Mb.</t>
  </si>
  <si>
    <t>Kinnvika Mbr, Backlundtoppen Fm, Akademikerbreen Gp</t>
  </si>
  <si>
    <t>Russøya Mb.</t>
  </si>
  <si>
    <t>Russøya Mbr, Elbobreen Fm, Polarisbreen Gp</t>
  </si>
  <si>
    <t>upper Back. Fm.</t>
  </si>
  <si>
    <t>Backlundtoppen Fm, Akademikerbreen Gp</t>
  </si>
  <si>
    <t>Kinvikka Mb.</t>
  </si>
  <si>
    <t>Chapel Island Fm</t>
  </si>
  <si>
    <t>June Beds</t>
  </si>
  <si>
    <t>Shiyantou Mbr, Qiongzhusi Fm</t>
  </si>
  <si>
    <t>Eastern Montana, Hell Creek Fm</t>
  </si>
  <si>
    <t>Eastern Montana</t>
  </si>
  <si>
    <t>Western North Dakota</t>
  </si>
  <si>
    <t>Wyoming</t>
  </si>
  <si>
    <t>Austria</t>
  </si>
  <si>
    <t>Styrian Basin, Oberdorf Mine</t>
  </si>
  <si>
    <t>Slovenia</t>
  </si>
  <si>
    <t>Salek Valley, Velanje Basin</t>
  </si>
  <si>
    <t>Molasse Basin</t>
  </si>
  <si>
    <t>Kovar-Eder and Wojcicki 2001</t>
  </si>
  <si>
    <t>Zasavje Coal Basin</t>
  </si>
  <si>
    <t>Vienna Basin, Zillingdorf Bergwerk Coal Mine</t>
  </si>
  <si>
    <t>Lavanttal Basin</t>
  </si>
  <si>
    <t>Hungary</t>
  </si>
  <si>
    <t>NE Transdanubian Mountain Range, Márkushegy Mine</t>
  </si>
  <si>
    <t>New Brunswick</t>
  </si>
  <si>
    <t>Quebec, Gaspe</t>
  </si>
  <si>
    <t>Schoharie County</t>
  </si>
  <si>
    <t>West Virginia, Palauski</t>
  </si>
  <si>
    <t>Pennsylvania, Pottsville</t>
  </si>
  <si>
    <t>Pennsyvania, Ottsville</t>
  </si>
  <si>
    <t>West Virginia, Valley Head</t>
  </si>
  <si>
    <t>Pennsylvania, St. Clair</t>
  </si>
  <si>
    <t>Czechia</t>
  </si>
  <si>
    <t>Stradonitz</t>
  </si>
  <si>
    <t>Europe</t>
  </si>
  <si>
    <t>Poland</t>
  </si>
  <si>
    <t>Waldenburg, Silesia</t>
  </si>
  <si>
    <t>Germany</t>
  </si>
  <si>
    <t>Chemnitz</t>
  </si>
  <si>
    <t>UK</t>
  </si>
  <si>
    <t>Cayton Bay</t>
  </si>
  <si>
    <t>New York, Gilboa</t>
  </si>
  <si>
    <t>Quebec, Escuminac</t>
  </si>
  <si>
    <t>New York, Hancock</t>
  </si>
  <si>
    <t>West Virginia, Pulaski County</t>
  </si>
  <si>
    <t>Pennsylvania, Cannelton</t>
  </si>
  <si>
    <t>Pennsyvania, St. Clair</t>
  </si>
  <si>
    <t>Berschweiler</t>
  </si>
  <si>
    <t>Kansas, Lawrence</t>
  </si>
  <si>
    <t>Hilbersdorf</t>
  </si>
  <si>
    <t>New South Wales, Newcastle</t>
  </si>
  <si>
    <t>Lodeve</t>
  </si>
  <si>
    <t>Saxony, Gera</t>
  </si>
  <si>
    <t>Virginia, Leaksville</t>
  </si>
  <si>
    <t>North Carolina, Gulf</t>
  </si>
  <si>
    <t>Stabbarp</t>
  </si>
  <si>
    <t>Yorkshire</t>
  </si>
  <si>
    <t>Scalby Ness</t>
  </si>
  <si>
    <t>Portugal</t>
  </si>
  <si>
    <t>Virginia, Richmond</t>
  </si>
  <si>
    <t>Maryland, College Park</t>
  </si>
  <si>
    <t>Texas, Arthur's Ferry</t>
  </si>
  <si>
    <t>New Jersey, Cliffwood Beach</t>
  </si>
  <si>
    <t>North Carolina, Neuse River</t>
  </si>
  <si>
    <t>Victoria, Gippsland Basin, Loy Yang Mine</t>
  </si>
  <si>
    <t>Columbia</t>
  </si>
  <si>
    <t>Catatumbo Basin</t>
  </si>
  <si>
    <t>Cesar-Rancheria Basin</t>
  </si>
  <si>
    <t>Dharesi</t>
  </si>
  <si>
    <t>Mathal</t>
  </si>
  <si>
    <t>Trambau</t>
  </si>
  <si>
    <t>Washington</t>
  </si>
  <si>
    <t>Alberta</t>
  </si>
  <si>
    <t>Kent, Cobham</t>
  </si>
  <si>
    <t>Ukraine</t>
  </si>
  <si>
    <t>Crimea, Verkhorechie</t>
  </si>
  <si>
    <t>South Africa</t>
  </si>
  <si>
    <t>Eastern Cape Province, Wapadsberg Pass</t>
  </si>
  <si>
    <t>Japan</t>
  </si>
  <si>
    <t>Hokkaido, Oyubari Area</t>
  </si>
  <si>
    <t>Hokkaido, Kotanbetsu Area</t>
  </si>
  <si>
    <t>Sakhalin Island, Naiba Area</t>
  </si>
  <si>
    <t>Hokkaido, Tappu Area</t>
  </si>
  <si>
    <t>Lusitanian Basin, Peniche</t>
  </si>
  <si>
    <t>Yorkshire, Hawsker Bottoms</t>
  </si>
  <si>
    <t>Eastern Danish Basin, Bornholm</t>
  </si>
  <si>
    <t>SW UK, St. Audrie's Bay</t>
  </si>
  <si>
    <t>E Greenland, Jameson Land, Astartekløft</t>
  </si>
  <si>
    <t>Argentina</t>
  </si>
  <si>
    <t>Salta Basin, Cerro Bayo</t>
  </si>
  <si>
    <t>Western Inner Mongolia</t>
  </si>
  <si>
    <t>Shanxi Province</t>
  </si>
  <si>
    <t>Anhui Province</t>
  </si>
  <si>
    <t>Pennsylvania</t>
  </si>
  <si>
    <t>Virginia</t>
  </si>
  <si>
    <t>West Virginia</t>
  </si>
  <si>
    <t>Utah</t>
  </si>
  <si>
    <t>Arizona</t>
  </si>
  <si>
    <t>New Mexico</t>
  </si>
  <si>
    <t>Texas, North-Central</t>
  </si>
  <si>
    <t>Utah, Southeast</t>
  </si>
  <si>
    <t>North Pacific Ocean</t>
  </si>
  <si>
    <t>San Miguel Gap</t>
  </si>
  <si>
    <t>Corrected with Yeats et al. 2007</t>
  </si>
  <si>
    <t>California, San Joaquin, Antelope</t>
  </si>
  <si>
    <t>North America</t>
  </si>
  <si>
    <t>California</t>
  </si>
  <si>
    <t>North Atlantic Ocean</t>
  </si>
  <si>
    <t>East</t>
  </si>
  <si>
    <t>Utah, Idaho, Wyoming</t>
  </si>
  <si>
    <t>Kagawa Prefecture, Yashima District</t>
  </si>
  <si>
    <t>South Atlantic Ocean</t>
  </si>
  <si>
    <t>West</t>
  </si>
  <si>
    <t>Azerbaijan</t>
  </si>
  <si>
    <t>Angeharan Mountains</t>
  </si>
  <si>
    <t>Arctic Ocean Basin</t>
  </si>
  <si>
    <t>Estimated from figure in Moran and Backman 2006</t>
  </si>
  <si>
    <t>Iran</t>
  </si>
  <si>
    <t>Southwest, Abadan Plain</t>
  </si>
  <si>
    <t>Africa</t>
  </si>
  <si>
    <t>Demerara Rise</t>
  </si>
  <si>
    <t>Middle East</t>
  </si>
  <si>
    <t>Cape Verde</t>
  </si>
  <si>
    <t>Morocco</t>
  </si>
  <si>
    <t>Southwest, Tarfaya</t>
  </si>
  <si>
    <t>South America</t>
  </si>
  <si>
    <t>North</t>
  </si>
  <si>
    <t>Southeast, Angola Basin</t>
  </si>
  <si>
    <t>Saar Basin</t>
  </si>
  <si>
    <t>Near Florida</t>
  </si>
  <si>
    <t>Greece</t>
  </si>
  <si>
    <t>Northwest</t>
  </si>
  <si>
    <t>Barents Sea</t>
  </si>
  <si>
    <t>Albatross Hydrocarbon Field</t>
  </si>
  <si>
    <t>Eurasia</t>
  </si>
  <si>
    <t>Dorset</t>
  </si>
  <si>
    <t>Askeladd Hydrocarbon Field</t>
  </si>
  <si>
    <t>Yorkshire, Hawsker</t>
  </si>
  <si>
    <t>Schomberg</t>
  </si>
  <si>
    <t>Alke Hydrocarbon Field</t>
  </si>
  <si>
    <t>Goliat Oil Field</t>
  </si>
  <si>
    <t>Tornerose Oil Field</t>
  </si>
  <si>
    <t>Spitsbergen</t>
  </si>
  <si>
    <t>Lusitaniadalen</t>
  </si>
  <si>
    <t>Nunavut, Sverdrup Basin</t>
  </si>
  <si>
    <t>Rhine Basin</t>
  </si>
  <si>
    <t>South Dakota, Lodgepole</t>
  </si>
  <si>
    <t>Texas, Woodford</t>
  </si>
  <si>
    <t>Holy Cross Mountains</t>
  </si>
  <si>
    <t>Western Autralia, Canning Basin, Lennard Shelf</t>
  </si>
  <si>
    <t>Iowa, Elgin</t>
  </si>
  <si>
    <t>Iowa, Maquoketa</t>
  </si>
  <si>
    <t>Iowa, Millbrook Farms</t>
  </si>
  <si>
    <t>Yangtze Block</t>
  </si>
  <si>
    <t>Nevada</t>
  </si>
  <si>
    <t>38.52096,</t>
  </si>
  <si>
    <t>39.19902,</t>
  </si>
  <si>
    <t>New York, Trumansburg</t>
  </si>
  <si>
    <t>New York</t>
  </si>
  <si>
    <t>Yukon, Northwest</t>
  </si>
  <si>
    <t>Sidney Basin</t>
  </si>
  <si>
    <t>Pakistan</t>
  </si>
  <si>
    <t>Salt Range</t>
  </si>
  <si>
    <t>Krol Belt (Northern India)</t>
  </si>
  <si>
    <t>Queensland</t>
  </si>
  <si>
    <t>Iowa</t>
  </si>
  <si>
    <t>Hunan</t>
  </si>
  <si>
    <t>Svalbard</t>
  </si>
  <si>
    <t>Bråvika (Nordaustlandet)</t>
  </si>
  <si>
    <t>Kinnvika (Nordaustlandet)</t>
  </si>
  <si>
    <t>Russøya Island</t>
  </si>
  <si>
    <t>Sveanør</t>
  </si>
  <si>
    <t>Kalkberget</t>
  </si>
  <si>
    <t>Dracofjella</t>
  </si>
  <si>
    <t>Backlundtoppen</t>
  </si>
  <si>
    <t>Mudstone</t>
  </si>
  <si>
    <t>bulk C3</t>
  </si>
  <si>
    <t>Lignite</t>
  </si>
  <si>
    <t>Carbonaceous shale</t>
  </si>
  <si>
    <t>Paleosol</t>
  </si>
  <si>
    <t>Sandstone, Mudstone, potential Lignite</t>
  </si>
  <si>
    <t>Sandstone, Mudstone</t>
  </si>
  <si>
    <t>Siltstone, Sandstone</t>
  </si>
  <si>
    <t>Mudstone, Shale</t>
  </si>
  <si>
    <t>Mudstone, Siltstone</t>
  </si>
  <si>
    <t>Sandstone, Siltstone</t>
  </si>
  <si>
    <t>Mudstone, Sandstone</t>
  </si>
  <si>
    <t>cuticle C3</t>
  </si>
  <si>
    <t>bulk</t>
  </si>
  <si>
    <t>Unknown - fluvial unmetamorphosed</t>
  </si>
  <si>
    <t>Sandstone, Carbonate</t>
  </si>
  <si>
    <t>Fossil wood in coal</t>
  </si>
  <si>
    <t>wood</t>
  </si>
  <si>
    <t>Coal</t>
  </si>
  <si>
    <t>TOC (bulk coal)</t>
  </si>
  <si>
    <t>wood (angiosperm)</t>
  </si>
  <si>
    <t>wood (gymnosperm)</t>
  </si>
  <si>
    <t>Sapropelic shale</t>
  </si>
  <si>
    <t>Xylodetritic coal</t>
  </si>
  <si>
    <t>Detritic coal</t>
  </si>
  <si>
    <t>Xylitic coal</t>
  </si>
  <si>
    <t>Shaly coal</t>
  </si>
  <si>
    <t>Marly shale</t>
  </si>
  <si>
    <t>Bright coal</t>
  </si>
  <si>
    <t>Banded Coal</t>
  </si>
  <si>
    <t>Coaly Shale</t>
  </si>
  <si>
    <t>Coaly marl</t>
  </si>
  <si>
    <t>Banded coal</t>
  </si>
  <si>
    <t>Coaly shale</t>
  </si>
  <si>
    <t>Dull coal</t>
  </si>
  <si>
    <t>Fossil plant</t>
  </si>
  <si>
    <t>Plant Axes</t>
  </si>
  <si>
    <t>Plant Leaves and axes</t>
  </si>
  <si>
    <t>Plant Sporophylls</t>
  </si>
  <si>
    <t>Plant Root</t>
  </si>
  <si>
    <t>Plant Leaf rachis</t>
  </si>
  <si>
    <t>Plant Leaves and rachises</t>
  </si>
  <si>
    <t>Plant Axis</t>
  </si>
  <si>
    <t>Plant Leaves</t>
  </si>
  <si>
    <t>Plant Leaf</t>
  </si>
  <si>
    <t>Plant Seed</t>
  </si>
  <si>
    <t>Plant Fruit</t>
  </si>
  <si>
    <t>Plant Wood</t>
  </si>
  <si>
    <t>VPDB</t>
  </si>
  <si>
    <t>Fossil plant in lignite</t>
  </si>
  <si>
    <t>plant</t>
  </si>
  <si>
    <t>Plant fossil in lignite</t>
  </si>
  <si>
    <t>VPDB?</t>
  </si>
  <si>
    <t>bulk terrestrial plant OM</t>
  </si>
  <si>
    <t>Plant fossil</t>
  </si>
  <si>
    <t>leaf</t>
  </si>
  <si>
    <t>sand</t>
  </si>
  <si>
    <t>clay</t>
  </si>
  <si>
    <t>coal</t>
  </si>
  <si>
    <t>silt</t>
  </si>
  <si>
    <t>coaly sand</t>
  </si>
  <si>
    <t>clay ripup</t>
  </si>
  <si>
    <t>coaly silt</t>
  </si>
  <si>
    <t>coaly clay</t>
  </si>
  <si>
    <t>silty clay</t>
  </si>
  <si>
    <t>f. sand</t>
  </si>
  <si>
    <t>carb. sand</t>
  </si>
  <si>
    <t>carb clay</t>
  </si>
  <si>
    <t>carb silt</t>
  </si>
  <si>
    <t>clayey silt</t>
  </si>
  <si>
    <t>c.sand</t>
  </si>
  <si>
    <t>m. sand</t>
  </si>
  <si>
    <t>c. sand</t>
  </si>
  <si>
    <t>silt minor carb</t>
  </si>
  <si>
    <t>carb. silt</t>
  </si>
  <si>
    <t>sandy silt</t>
  </si>
  <si>
    <t>carb sand</t>
  </si>
  <si>
    <t>carb. c. sand</t>
  </si>
  <si>
    <t>carb. f. sand</t>
  </si>
  <si>
    <t>Blocky lignite</t>
  </si>
  <si>
    <t>Lignite within clay</t>
  </si>
  <si>
    <t>Laminated lignite</t>
  </si>
  <si>
    <t>Sandy lignite</t>
  </si>
  <si>
    <t>Plant fossil in coal</t>
  </si>
  <si>
    <t>Plant fossil in charcoal</t>
  </si>
  <si>
    <t>Plant fossil in charcoal-coal</t>
  </si>
  <si>
    <t>Plant fossil in brown-ch</t>
  </si>
  <si>
    <t>Micrite; microspar - paleosol</t>
  </si>
  <si>
    <t>Micrite - paleosol</t>
  </si>
  <si>
    <t>Micrite inclusion - paleosol</t>
  </si>
  <si>
    <t>Microspar - paleosol</t>
  </si>
  <si>
    <t>Gray microspar - paleosol</t>
  </si>
  <si>
    <t>Red microspar - paleosol</t>
  </si>
  <si>
    <t>Gray rind - paleosol</t>
  </si>
  <si>
    <t>Gray with dendritic opaques - paleosol</t>
  </si>
  <si>
    <t>Framboids - paleosol</t>
  </si>
  <si>
    <t>Micrite associated with gypsum - paleosol</t>
  </si>
  <si>
    <t>Micrite associated with organics - paleosol</t>
  </si>
  <si>
    <t>Micrite associated with pyrite - paleosol</t>
  </si>
  <si>
    <t>Organic matter from acid residue - paleosol</t>
  </si>
  <si>
    <t>Gray micrite rind - paleosol</t>
  </si>
  <si>
    <t>Microspar framboids - paleosol</t>
  </si>
  <si>
    <t>bulk terrestrial</t>
  </si>
  <si>
    <t>Mudstone, sandy mudstone</t>
  </si>
  <si>
    <t>Fossil wood</t>
  </si>
  <si>
    <t>Black shale, coal</t>
  </si>
  <si>
    <t>wood (jet)</t>
  </si>
  <si>
    <t>Charcoal, coal</t>
  </si>
  <si>
    <t>Belemnite</t>
  </si>
  <si>
    <t>Carbonate</t>
  </si>
  <si>
    <t>Undifferentiated marine (sandstone, stilstone, shale, marl, limestone)</t>
  </si>
  <si>
    <t>fossil wood in coal</t>
  </si>
  <si>
    <t>fossil wood in coal, and pyrite</t>
  </si>
  <si>
    <t>fossil wood in coal and charcoal</t>
  </si>
  <si>
    <t>fossil wood in coal, calcite</t>
  </si>
  <si>
    <t>fossil wood in charcoal</t>
  </si>
  <si>
    <t>fossil wood in coal, and pyrite?</t>
  </si>
  <si>
    <t>charoal/coal</t>
  </si>
  <si>
    <t>fossil wood in charcoal and coal</t>
  </si>
  <si>
    <t xml:space="preserve">fossil wood in </t>
  </si>
  <si>
    <t>fossil wood in ?pyrite</t>
  </si>
  <si>
    <t>fossil wood in coal and pyrite</t>
  </si>
  <si>
    <t>fossil wood in brown coal, coal</t>
  </si>
  <si>
    <t>fossil wood in coal, some pyrite</t>
  </si>
  <si>
    <t>fossil wood in charcoal, some coal</t>
  </si>
  <si>
    <t>fossil wood in charcoal, coal, ?pyritE</t>
  </si>
  <si>
    <t>fossil wood in brown coal</t>
  </si>
  <si>
    <t>fossil wood in pyrite, brown coal</t>
  </si>
  <si>
    <t>fossil wood in brown coal, some pyr</t>
  </si>
  <si>
    <t>fossil wood in brown coal, somepyr</t>
  </si>
  <si>
    <t>fossil wood in pyrite, some coal</t>
  </si>
  <si>
    <t>fossil wood in coaly</t>
  </si>
  <si>
    <t>fossil wood in coal and calcite</t>
  </si>
  <si>
    <t>fossil wood in coal (root?)</t>
  </si>
  <si>
    <t>fossil wood in coal and brown coal</t>
  </si>
  <si>
    <t>paleosol</t>
  </si>
  <si>
    <t>fossil (unspecified)</t>
  </si>
  <si>
    <t>whole rock, resdidual kerogen</t>
  </si>
  <si>
    <t>fossil (eurypterid)</t>
  </si>
  <si>
    <t>eurypterid prosoma (animal)</t>
  </si>
  <si>
    <t>fossil (crustose)</t>
  </si>
  <si>
    <t>fossil (cyanobacterial)</t>
  </si>
  <si>
    <t>fossil (crustose), residual kerogen</t>
  </si>
  <si>
    <t>fossil (unspecified), residual kerogen</t>
  </si>
  <si>
    <t>whole rock</t>
  </si>
  <si>
    <t>carbonized plant</t>
  </si>
  <si>
    <t>fossil plant (compression)</t>
  </si>
  <si>
    <t>bulk plant</t>
  </si>
  <si>
    <t>bulk organic matter</t>
  </si>
  <si>
    <t>charcoal</t>
  </si>
  <si>
    <t>fossil plant</t>
  </si>
  <si>
    <t>seed pod</t>
  </si>
  <si>
    <t>stem</t>
  </si>
  <si>
    <t>cone</t>
  </si>
  <si>
    <t>seed</t>
  </si>
  <si>
    <t>cuticle</t>
  </si>
  <si>
    <t>marine sediment (prim. clay, limestone)</t>
  </si>
  <si>
    <t>phytane</t>
  </si>
  <si>
    <t>marine oil</t>
  </si>
  <si>
    <t>marine sediment</t>
  </si>
  <si>
    <t>Shale, siltstone</t>
  </si>
  <si>
    <t>Dolostone</t>
  </si>
  <si>
    <t>Phosphorite, Tuffaceous layers</t>
  </si>
  <si>
    <t>Bioclastic wackestone</t>
  </si>
  <si>
    <t>Wavy microbial boundstone</t>
  </si>
  <si>
    <t>Thin-bedded grainstone</t>
  </si>
  <si>
    <t>Fenestral wackestone</t>
  </si>
  <si>
    <t>Oolitic grainstone</t>
  </si>
  <si>
    <t>Bioclastic grainstone</t>
  </si>
  <si>
    <t>Shelly bioclastic grainstone</t>
  </si>
  <si>
    <t>Skeletal grainstone</t>
  </si>
  <si>
    <t>Bioclastic packstone</t>
  </si>
  <si>
    <t>Oncoidal/intraclastic grainstone</t>
  </si>
  <si>
    <t>Intraclastic grainstone</t>
  </si>
  <si>
    <t>Domal/stromatolitic boundstone</t>
  </si>
  <si>
    <t>Argillaceous wackestone</t>
  </si>
  <si>
    <t>Oncoidal packstone</t>
  </si>
  <si>
    <t>Shaly mudstone</t>
  </si>
  <si>
    <t>Skeletal packstone</t>
  </si>
  <si>
    <t>Calcareous shale</t>
  </si>
  <si>
    <t>Oolitic packstone</t>
  </si>
  <si>
    <t>Oncoidal wackestone</t>
  </si>
  <si>
    <t>Bioclastic/oncoidal wackestone</t>
  </si>
  <si>
    <t>Calcareous shale, limestone</t>
  </si>
  <si>
    <t>mudstone, shale</t>
  </si>
  <si>
    <t>bulk sediment</t>
  </si>
  <si>
    <t>dolostone (cap carbonate)</t>
  </si>
  <si>
    <t>shale, stilstone</t>
  </si>
  <si>
    <t>dolostone</t>
  </si>
  <si>
    <t>limestone (cap carbonate)</t>
  </si>
  <si>
    <t>carbonate, mixed siliciclastic</t>
  </si>
  <si>
    <t>carbonate, dolomite</t>
  </si>
  <si>
    <t>dolomite</t>
  </si>
  <si>
    <t>mixed siliciclastic, carbonate</t>
  </si>
  <si>
    <t>sandstone, siltstone</t>
  </si>
  <si>
    <t>megaclast breccia, siltstone, glacial diamictite</t>
  </si>
  <si>
    <t>shale</t>
  </si>
  <si>
    <t>shale, potential coal?</t>
  </si>
  <si>
    <t>siltstone</t>
  </si>
  <si>
    <t>dolomite, limestone, siltstone</t>
  </si>
  <si>
    <t>oyster</t>
  </si>
  <si>
    <t>belemnite</t>
  </si>
  <si>
    <t>unidentified bivalve</t>
  </si>
  <si>
    <t>bivalve</t>
  </si>
  <si>
    <t>pinnid</t>
  </si>
  <si>
    <t>brachiopod</t>
  </si>
  <si>
    <t>pectinid</t>
  </si>
  <si>
    <t>bivalve (plagiostoma)</t>
  </si>
  <si>
    <t>mudstone phosphorite</t>
  </si>
  <si>
    <t>pyritic laminite, carbonate</t>
  </si>
  <si>
    <t>mixed siliciclastic</t>
  </si>
  <si>
    <t>limestone, calcareous shale</t>
  </si>
  <si>
    <t>dolomite, limestone</t>
  </si>
  <si>
    <t>dolostone, limestone</t>
  </si>
  <si>
    <t>gray laminated mudstone</t>
  </si>
  <si>
    <t>gray-green mudstone</t>
  </si>
  <si>
    <t>gray mudstone</t>
  </si>
  <si>
    <t>dark gray pyritic laminated mudstone</t>
  </si>
  <si>
    <t>carbonate nodule</t>
  </si>
  <si>
    <t>dark gray laminated mudstone</t>
  </si>
  <si>
    <t>dark gray pyritic mudstone</t>
  </si>
  <si>
    <t>dark gray shale</t>
  </si>
  <si>
    <t>dark gray mudstone</t>
  </si>
  <si>
    <t>silver-gray mudstone</t>
  </si>
  <si>
    <t>mottled gray shale</t>
  </si>
  <si>
    <t>gray pyritic laminated mudstone</t>
  </si>
  <si>
    <t>dark gray phosphoritic mudstone</t>
  </si>
  <si>
    <t>gray shaley mudstone</t>
  </si>
  <si>
    <t>green mudstone</t>
  </si>
  <si>
    <t>green siltstone</t>
  </si>
  <si>
    <t>gray-green siltstone</t>
  </si>
  <si>
    <t>gray siltstone</t>
  </si>
  <si>
    <t>dark gray laminated siltstone</t>
  </si>
  <si>
    <t>gray pyritic siltstone</t>
  </si>
  <si>
    <t>red-brown mudstone</t>
  </si>
  <si>
    <t>red-gray limestone</t>
  </si>
  <si>
    <t>gray-red limestone</t>
  </si>
  <si>
    <t>red-brown limestone</t>
  </si>
  <si>
    <t>brown mudstone</t>
  </si>
  <si>
    <t>brown-red mudstone</t>
  </si>
  <si>
    <t>red marl</t>
  </si>
  <si>
    <t>red limestone</t>
  </si>
  <si>
    <t>Arens et al. 2014</t>
  </si>
  <si>
    <t>Arens and Jahren 2000</t>
  </si>
  <si>
    <t>Bataille et al. 2013</t>
  </si>
  <si>
    <t>Bechtel et al. 2002</t>
  </si>
  <si>
    <t>Bechtel et al. 2003 Organic Geochemistry</t>
  </si>
  <si>
    <t>Bechtel et al. 2003 Coal Geology</t>
  </si>
  <si>
    <t>Bechtel et al. 2004</t>
  </si>
  <si>
    <t>Bechtel et al. 2007 Coal Geology vol 69</t>
  </si>
  <si>
    <t>Bechtel et al. 2007 Coal Geology vol 70</t>
  </si>
  <si>
    <t>Bechtel et al. 2007 Coal Geology vol 72</t>
  </si>
  <si>
    <t>Beerling et al. 2002</t>
  </si>
  <si>
    <t>Briggs et al. 2007</t>
  </si>
  <si>
    <t>Carvajal-Ortiz et al. 2009</t>
  </si>
  <si>
    <t>Chakraborty et al. 2011</t>
  </si>
  <si>
    <t>Foreman et al. 2013</t>
  </si>
  <si>
    <t>Collinson et al. 2003</t>
  </si>
  <si>
    <t>Gröcke et al. 2005</t>
  </si>
  <si>
    <t>Gastaldo et al. 2014</t>
  </si>
  <si>
    <t>Hasegawa 1997</t>
  </si>
  <si>
    <t>Hasegawa and Hatsugai 2000</t>
  </si>
  <si>
    <t>Hasegawa et al. 2003</t>
  </si>
  <si>
    <t>Hasegawa et al. 2011</t>
  </si>
  <si>
    <t>Hesselbo et al. 2007</t>
  </si>
  <si>
    <t>Hesselbo et al. 2002</t>
  </si>
  <si>
    <t>Hesselbo et al. 2003</t>
  </si>
  <si>
    <t>Hyland et al. 2015</t>
  </si>
  <si>
    <t>Hong et al. 1999</t>
  </si>
  <si>
    <t>Tomescu et al. 2009</t>
  </si>
  <si>
    <t>Montañez et al. 2007</t>
  </si>
  <si>
    <t>Witkowski et al. 2018</t>
  </si>
  <si>
    <t>Zhang et al. 2020</t>
  </si>
  <si>
    <t>Baker 2010</t>
  </si>
  <si>
    <t>Zambito et al. 2016</t>
  </si>
  <si>
    <t>Cohen et al. 2022</t>
  </si>
  <si>
    <t>Macdonald et al. 2013</t>
  </si>
  <si>
    <t>Retallack et al. 2011</t>
  </si>
  <si>
    <t>Schneebeli-Hermann et al. 2013</t>
  </si>
  <si>
    <t>Korte and Hesselbo 2011</t>
  </si>
  <si>
    <t>Ahlberg et al. 2009</t>
  </si>
  <si>
    <t>Mazumdar and Banerjee 2001</t>
  </si>
  <si>
    <t>Saltzman et al. 2011</t>
  </si>
  <si>
    <t>Halverson et al. 2018</t>
  </si>
  <si>
    <t>Halverson et al. 2018; Hoffman et al. 2012 (TOC, lithology)</t>
  </si>
  <si>
    <t>Hantsoo et al. 2018</t>
  </si>
  <si>
    <t>Witkowski et al. 2018 (phytane); Tipple et al. 2010 (carbonate)</t>
  </si>
  <si>
    <t>Witkowski et al. 2018 (phytane); Hayes et al. 1999 (carbonate)</t>
  </si>
  <si>
    <t>Hayes et al. 1995 unpublished (phytane); Hayes et al. 1999 (carbonate)</t>
  </si>
  <si>
    <t>Schouten et al. 1997a (phytane); Hayes et al. 1999 (carbonate)</t>
  </si>
  <si>
    <t>Schouten et al. 1997a (phytane); Kochhann et al. 2016, sites U1338, 1337 (carbonate)</t>
  </si>
  <si>
    <t>Pagani et al. 2000 (phytane); Ennyu et al. 2002 (carbonate)</t>
  </si>
  <si>
    <t>Schouten et al. 1997a (phytane); Kochhann et al. 2016, sites U1338, 1338 (carbonate)</t>
  </si>
  <si>
    <t>Schouten et al. 1997a (phytane); Kochhann et al. 2016, sites U1338, 1339 (carbonate)</t>
  </si>
  <si>
    <t>Schouten et al. 1997a (phytane); Kochhann et al. 2016, sites U1338, 1340 (carbonate)</t>
  </si>
  <si>
    <t>Curiale et al. 1985 in Hughes et al. 1995 (phytane); Kochhann et al. 2016, sites U1338, 1341 (carbonate)</t>
  </si>
  <si>
    <t>Meissner et al. 1984 in Hughes et al. 1995 (phytane); Kochhann et al. 2016, sites U1338, 1343 (carbonate)</t>
  </si>
  <si>
    <t>Yamamoto et al. 2005 (phytane); Kochhann et al. 2016, sites U1338, 1342 (carbonate)</t>
  </si>
  <si>
    <t>Bechtel et al. 2013 (phytane); Hayes et al. 1999 (carbonate)</t>
  </si>
  <si>
    <t>Schoon et al. 2011 (phytane); Schoon et al. 2011 (carbonate)</t>
  </si>
  <si>
    <t>Alizadah et al. 2015 (phytane); Hayes et al. 1999 (carbonate)</t>
  </si>
  <si>
    <t>Witkowski et al. 2018 (phytane); Barral et al. 2017 (carbonate)</t>
  </si>
  <si>
    <t>Bice et al. 2006 (phytane); Bice et al. 2006 (carbonate)</t>
  </si>
  <si>
    <t>van Bentum et al. 2012a (phytane); Barral et al. 2017 (carbonate)</t>
  </si>
  <si>
    <t>van Bentum et al. 2012b (phytane); Sinninghe et al. 2008b (carbonate)</t>
  </si>
  <si>
    <t>Sinninghe Damste et al. 2008b (phytane); Sinninghe et al. 2008b (carbonate)</t>
  </si>
  <si>
    <t>Tsikos et al. 2004 (phytane); Tsikos et al. 2004 (carbonate)</t>
  </si>
  <si>
    <t>Kuypers et al. 2004 (phytane); Barral et al. 2017 (carbonate)</t>
  </si>
  <si>
    <t>Kuypers et al. 2002 (phytane); Sinninghe et al. 2008b (carbonate)</t>
  </si>
  <si>
    <t>van Bentum et al. 2012b (phytane); Barral et al. 2017 (carbonate)</t>
  </si>
  <si>
    <t>Forster et al. 2008 (phytane); Barral et al. 2017 (carbonate)</t>
  </si>
  <si>
    <t>Witkowski et al. 2018 (phytane); Tsikos et al. 2004 (carbonate)</t>
  </si>
  <si>
    <t>Kuypers et al. 2002 (phytane); Hayes et al. 1999 (carbonate)</t>
  </si>
  <si>
    <t>Murillo et al. 2016 (phytane); Nunn and Price 2010 (carbonate)</t>
  </si>
  <si>
    <t>Witkowski et al. 2018 (phytane); Mutterlose et al. 2010 (carbonate)</t>
  </si>
  <si>
    <t>van Kaam-Peters et al. 1997a (phytane); Hayes et al. 1999 (carbonate)</t>
  </si>
  <si>
    <t>van Kaam Peters et al. 1998 (phytane); Hayes et al. 1999 (carbonate)</t>
  </si>
  <si>
    <t>Koopmans et al. 1996 (phytane); Hayes et al. 1999 (carbonate)</t>
  </si>
  <si>
    <t>Witkowski et al. 2018 (phytane); Tan et al. 1970 (carbonate)</t>
  </si>
  <si>
    <t>Witkowski et al. 2018 (phytane); Colpaert et al. 2017 (carbonate)</t>
  </si>
  <si>
    <t>French et al. 2014 (phytane); Sandoval et al. 2012 (carbonate)</t>
  </si>
  <si>
    <t>Schouten et al. 2000c (phytane); Hermoso and Pellenard 2014 (carbonate)</t>
  </si>
  <si>
    <t>Witkowski et al. 2018 (phytane); Korte et al. 2010 (carbonate)</t>
  </si>
  <si>
    <t>Murillo et al. 2016 (phytane); Hayes et al. 1999 (carbonate)</t>
  </si>
  <si>
    <t>Witkowski et al. 2018 (phytane); Caravaca et al. 2017 (carbonate)</t>
  </si>
  <si>
    <t>Nabbefeld et al. 2010 (phytane); Hayes et al. 1999 (carbonate)</t>
  </si>
  <si>
    <t>Brooks et al. 1992 in Hayes et al. 1995 (phytane); Hayes et al. 1999 (carbonate)</t>
  </si>
  <si>
    <t>Grice et al. 1996 (phytane); Newell 2017 (carbonate)</t>
  </si>
  <si>
    <t>Witkowski et al. 2018 (phytane); Newell 2017 (carbonate)</t>
  </si>
  <si>
    <t>Osadetz et al. 1992 in Hughes et al. 1995 (phytane); Hayes et al. 1999 (carbonate)</t>
  </si>
  <si>
    <t>Witkowski et al. 2018 (phytane); Geldern et al. 2006 (carbonate)</t>
  </si>
  <si>
    <t>Hayes et al. 1995 unpublished (phytane); Geldern et al. 2006 (carbonate)</t>
  </si>
  <si>
    <t>Joachimski et al. 2002 (phytane); Hayes et al. 1999 (carbonate)</t>
  </si>
  <si>
    <t>Tulipani et al. 2015 (phytane); Geldern et al. 2006 (carbonate)</t>
  </si>
  <si>
    <t>Witkowski et al. 2018 (phytane); Delabroye et al. 2011 (carbonate)</t>
  </si>
  <si>
    <t>Guthrie 1996 (phytane); Delabroye et al. 2011 (carbonate)</t>
  </si>
  <si>
    <t>Pancost et al. 2013 (phytane); Delabroye et al. 2011 (carbonate)</t>
  </si>
  <si>
    <t>Sheldon unpublished</t>
  </si>
  <si>
    <t>Morante 1996</t>
  </si>
  <si>
    <t>Retallack 1999</t>
  </si>
  <si>
    <t>Konecki 1953; Compston 1960</t>
  </si>
  <si>
    <t>Philip and Saxby 1979</t>
  </si>
  <si>
    <t>Compston 1960</t>
  </si>
  <si>
    <t>Halverson et al. 2004</t>
  </si>
  <si>
    <t>Halverson et al. 2004 (carbonate); Hoffman et al. 2012 (organic)</t>
  </si>
  <si>
    <t>Cox et al. 2016</t>
  </si>
  <si>
    <t>General lithology from strat column</t>
  </si>
  <si>
    <t>Reported as -24-51, interpreting as a typo</t>
  </si>
  <si>
    <t>Particulate (other data is bulk) OM</t>
  </si>
  <si>
    <t>isotope value doesn’t make sense</t>
  </si>
  <si>
    <t>Terrestrial plant in shallow marine</t>
  </si>
  <si>
    <t>Age uncertainty is approximate</t>
  </si>
  <si>
    <t>See note on Zotero citation for more age info</t>
  </si>
  <si>
    <t>Age calibrated with GSA 2004</t>
  </si>
  <si>
    <t>Phytane source tagged "estimated"?</t>
  </si>
  <si>
    <t>Ediacaran / Cambrian boundary debated in this section</t>
  </si>
  <si>
    <t>Previously mapped as lower Gametrail Fm</t>
  </si>
  <si>
    <t>Diagenetic alteration - Ahlberg excluded</t>
  </si>
  <si>
    <t>Check?</t>
  </si>
  <si>
    <t>Steininger 1998</t>
  </si>
  <si>
    <t>Correlation. Boundaries are approximate but well above / below the bounds of the formation</t>
  </si>
  <si>
    <t>GSA 2018</t>
  </si>
  <si>
    <t>Pliocene</t>
  </si>
  <si>
    <t>Masselter and Hofmann 2005; GSA 2018</t>
  </si>
  <si>
    <t>Late Miocene (Masselter and Hofmann 2005). Start of bounds is mid-Miocene, Langhian-Tortonian</t>
  </si>
  <si>
    <t>Upper Oligocene (Chattian)</t>
  </si>
  <si>
    <t>Zillingdorf Lignite Deposit</t>
  </si>
  <si>
    <t>Late Cretaceous, Cenomanian - Turonian</t>
  </si>
  <si>
    <t>Paleocene (Thanetian) - Eocene (Ypresian)</t>
  </si>
  <si>
    <t>Collinson et al. 2008; GSA 2018</t>
  </si>
  <si>
    <t>Paleocene</t>
  </si>
  <si>
    <t xml:space="preserve">Mathewes et al. 2020; GSA 2018 </t>
  </si>
  <si>
    <t>Paleocene (Thanetian) - Eocene (Lutetian)</t>
  </si>
  <si>
    <t>Upper Miocene (Serravallian-Messianan)</t>
  </si>
  <si>
    <t>Standard Name (SORTED ASCENDING)</t>
  </si>
  <si>
    <t>Formation (SORTED ASCENDING)</t>
  </si>
  <si>
    <t>Dating method unknown</t>
  </si>
  <si>
    <t>Tissier et al. 2018; GSA 2018</t>
  </si>
  <si>
    <t>Eocene</t>
  </si>
  <si>
    <t>Chemostratigraphy (d13C signal), cyclostratigraphy (eccentricity signal)</t>
  </si>
  <si>
    <t>Gastaldo et al. 2014; GSA 2018</t>
  </si>
  <si>
    <t>P-T extinction, Permian (Changhsingian)</t>
  </si>
  <si>
    <t xml:space="preserve">GSA 2018 </t>
  </si>
  <si>
    <t>Early Jurassic, Pliensbachian-Toarcian</t>
  </si>
  <si>
    <t>Triassic-Jurassic boundary, Rhaetian-Hettangian</t>
  </si>
  <si>
    <t>Middle Triassic, Aalenian-Bajocian</t>
  </si>
  <si>
    <t>Cambrian, Age 2</t>
  </si>
  <si>
    <t>Correlation with radiometric dates, Bitter Springs Anomaly</t>
  </si>
  <si>
    <t>estimated Late Ediacaran</t>
  </si>
  <si>
    <t>Liu et al. 2020, GSA 2018</t>
  </si>
  <si>
    <t>Ravenscar Gp</t>
  </si>
  <si>
    <t>Correlation with radiometric dates</t>
  </si>
  <si>
    <t>Zhang et al. 1997, GSA 2018</t>
  </si>
  <si>
    <t>Tomescu et al. 2009 updated with GSA 2018</t>
  </si>
  <si>
    <t>Orr Fm</t>
  </si>
  <si>
    <t>Emigrant Springs Fm</t>
  </si>
  <si>
    <t>Correlation with Upper Kellwasser Event and Frasnian-Famennian boundary</t>
  </si>
  <si>
    <t>Lower Kellwasser Event; approximate time interval of 400-450 kya before Upper Kellwasser Event</t>
  </si>
  <si>
    <t xml:space="preserve">Xu et al. 2021; GSA 2018 </t>
  </si>
  <si>
    <t xml:space="preserve">Xia et al. 2020; GSA 2018 </t>
  </si>
  <si>
    <t xml:space="preserve">Wu et al. 2020; GSA 2018 </t>
  </si>
  <si>
    <t xml:space="preserve">Mao et al. 2018; GSA 2018 </t>
  </si>
  <si>
    <t>Carboniferous</t>
  </si>
  <si>
    <t>Carboniferous - Permian</t>
  </si>
  <si>
    <t>Upper Carboniferous, Pennsylvanian</t>
  </si>
  <si>
    <t>Permian, Guadalupian-Lopingian</t>
  </si>
  <si>
    <t>Mid-Late Paleocene, Selandian-Thanetian</t>
  </si>
  <si>
    <t>Jurassic, Sinemurian-Pliensbachian</t>
  </si>
  <si>
    <t>Cambrian (Furongian)</t>
  </si>
  <si>
    <t>Permian (Cisuralian)</t>
  </si>
  <si>
    <t>Cambrian, Stage 2</t>
  </si>
  <si>
    <t>Cambrian, Guzhangian-Paibian</t>
  </si>
  <si>
    <t>Cambrian, Guzhangian-Jiangshanian</t>
  </si>
  <si>
    <t>Permian-Triassic, Changhsingian-Induan</t>
  </si>
  <si>
    <t>Devonian (Givetian)</t>
  </si>
  <si>
    <t>Cambrian (Fortunian)</t>
  </si>
  <si>
    <t>Cambrian (Age 2)</t>
  </si>
  <si>
    <t>Cambrian (Age 3)</t>
  </si>
  <si>
    <t>Silurian (Homerian - Gorstian)</t>
  </si>
  <si>
    <t>Silurian (Telychian)</t>
  </si>
  <si>
    <t>Silurian (Rhuddanian)</t>
  </si>
  <si>
    <t>Orodovician (Katian)</t>
  </si>
  <si>
    <t>Hayhook Fm, Hay Creek Gp</t>
  </si>
  <si>
    <t>Ice Brook Fm, Hay Creek Gp</t>
  </si>
  <si>
    <t>Keele Fm, Hay Creek Gp</t>
  </si>
  <si>
    <t>Ravensthroat Fm, Hay Creek Gp</t>
  </si>
  <si>
    <t>Blueflower Fm, Rackla Gp</t>
  </si>
  <si>
    <t>Gametrail Fm, Rackla Gp</t>
  </si>
  <si>
    <t>Risky Fm, Rackla Gp</t>
  </si>
  <si>
    <t>Sheepbed Fm, Rackla Gp</t>
  </si>
  <si>
    <t>Nadaleen Fm, Rackla Gp</t>
  </si>
  <si>
    <t>Twitya Fm, Hay Creek Gp</t>
  </si>
  <si>
    <t>Busch et al. 2021</t>
  </si>
  <si>
    <t>Poorly constrained. Upper: end of the middle Devonian period. No formal boundary. Lower: biostratigraphy constrains underlying Shell Creek Fm (defined Busch et al. 2021) to Terrenuvian - Miaolingian (Busch et al. 2021)</t>
  </si>
  <si>
    <t>Poorly constrained. The Ediacaran-Cambrian boundary is likely in the lower part of the Ingta Fm, or in the disconformity between the Risky Fm and Ingta Fm (Carbone and Narbonne 2014). Upper: U/Pb in far overlying Old Cabin Fm (YGS Geochronology Database in Busch et al. 2018).  Lower: Re/Os in far underlying Blueflower (PH4?) Fm (Rooney et al. 2020)</t>
  </si>
  <si>
    <t>Carbone and Narbonne 2014; YGS Geochronology Database in Busch et al. 2018; Rooney et al. 2020</t>
  </si>
  <si>
    <t>Upper: Ediacaran / Cambrian boundary in overlying Ingta Fm (Carbone and Narbonne et al. 2014). Lower: Re/Os in underlying Blueflower Fm</t>
  </si>
  <si>
    <t>Carbone and Narbonne 2014; Rooney et al. 2020</t>
  </si>
  <si>
    <t>Upper: Ediacaran / Cambrian boundary above overlying Risky Fm (Carbone and Narbonne et al. 2014). Lower: Re/Os age below Shuram excursion in underlying Nadaleen Fm (Rooney et al. 2020)</t>
  </si>
  <si>
    <t>Rooney et al. 2020</t>
  </si>
  <si>
    <t>Upper: Re/Os in overlying Blueflower Fm. Lower: Re/Os in underlying Nadaleen Fm (Rooney et al. 2020)</t>
  </si>
  <si>
    <t>Lower: Re/Os at the base of the Sheepbed Fm (Rooney et al. 2015). Upper: Re/Os in the upper overlying Nadaleen Fm (Rooney et al. 2020). Likely skewed younger than true depositional age</t>
  </si>
  <si>
    <t>Upper: Re/Os in overlying Blueflower Fm (Rooney et al. 2020). Lower: Re/Os at base of underlying Sheepbed Fm (Rooney et al. 2015)</t>
  </si>
  <si>
    <t>Rooney et al. 2020; Rooney et al. 2015</t>
  </si>
  <si>
    <t>Rooney et al. 2015; Hoffman et al. 2021</t>
  </si>
  <si>
    <t>Marinoan glacial deposits, Hay Creek Gp</t>
  </si>
  <si>
    <t>Marinoan diamictite (Ice Brook Fm) and cap carbonates (Ravensthroat, Hayhook Fms). Upper: Re/Os in overlying basal Sheepbed Fm (Rooney et al. 2015). Lower: start of Marinoan glaciation (Hoffman et al. 2021 Earth Science Reviews)</t>
  </si>
  <si>
    <t>Interglacial Cryogenian deposits, Hay Creek Gp</t>
  </si>
  <si>
    <t>Interglacial (Sturtian / Marinoan) deposits (Macdonald et al. 2013; Macdonald et al. 2018). Upper: start of the Marinoan glaciation (Hoffman et al. 2021 Earth Science Reviews). Lower: end of the Sturtian glaciation, Re/Os at base of Twitya Fm (Rooney et al. 2014)</t>
  </si>
  <si>
    <t>Macdonald et al. 2013; Macdonald et al. 2018; Hoffman et al. 2021 Earth Science Reviews; Rooney et al. 2014</t>
  </si>
  <si>
    <t>Hell Creek Fm</t>
  </si>
  <si>
    <t>K-Pg boundary in undivided Hell Creek Fm; Tullock Mbr, Fort Union Fm</t>
  </si>
  <si>
    <t>Upper: Ar/Ar above "recovered" fossils (Sprain et al. 2015 in Weaver et al. 2022). Lower: dates in Arens and Jahren 2000 (data source) and Swisher et al. 1993 (date source) have been revised (see Renne et al. 2013). Lower bound is set by noting that the Ir layer marking the K-Pg boundary at the Pyramid Butte, ND sample location in Arens and Jahren 2000. Assuming sedimentation rates are the same, the data should be distributed symmetrically around the K-Pg boundary. Age of the formation is therefore the Ar/Ar K-Pg boundary in the Hell Creek Fm (Renne et al. 2013), error is the distance between the K-Pg boundary and faunal recovery</t>
  </si>
  <si>
    <t>Sprain et al. 2015 in Weaver et al. 2022; Renne et al. 2013</t>
  </si>
  <si>
    <t>Upper: contact with overlying Fort Union Fm. Contact is diachronous (Sprain et al. 2015), at either the IrZ-Coal (K-Pg boundary) or Z-coal. Upper bound is averaged ages of IrZ and Z coals, (ages from Sprain et al. 2015). Lower: not well constrained. Base of Chron30n is in underlying Fox Hills Fm (Fowler 2020). Age is sequenced based on cyclostratigraphy due to lack of radiometric ages (Husson et al. 2011; Ogg 2012)</t>
  </si>
  <si>
    <t>Sprain et al. 2015; Fowler 2020; Husson et al. 2011; Ogg 2012</t>
  </si>
  <si>
    <t>Lower: Ar/Ar base of Fort Union formation (Renne et al. 2013). See Sprain et al. 2015 for discussion on the Fort Union / Hell Creek contact. Here the lower bound is taken as the slightly older K-Pg boundary (within error of younger Z-coal boundary). Upper: Ar/Ar tephra above the Willwood / Tatman Fm contact (Kruitbosch 2021)</t>
  </si>
  <si>
    <t>Renne et al. 2013; Sprain et al. 2015; Kruitbosch et al. 2021</t>
  </si>
  <si>
    <t>Samples in Beerling et al. 2002</t>
  </si>
  <si>
    <t>varies</t>
  </si>
  <si>
    <t>Estimated from original literature sources of samples</t>
  </si>
  <si>
    <t>Mirador, Cuervos, Barco, Catatumbo Fms in Carvajal-Ortiz et al. 2009</t>
  </si>
  <si>
    <t>unknown</t>
  </si>
  <si>
    <t>Estimated from palynological zones</t>
  </si>
  <si>
    <t>110 / 116</t>
  </si>
  <si>
    <t>Unknown. Unclear which samples are 110Ma vs. 116 Ma; uncertainty is the difference (6Ma) between the two ages</t>
  </si>
  <si>
    <t>Lower samples: Berriasian - Valangian. Upper samples: Valangian - Hautervian</t>
  </si>
  <si>
    <t>139 / 134.6</t>
  </si>
  <si>
    <t>6 / 5.2</t>
  </si>
  <si>
    <t>Krasnoyarka River samples: Turonian - Maastrictian. Seim River samples: Santonian - Campanian. See Hasegawa et al. 2003 Figs 3, 4 for derivation of age constraints.</t>
  </si>
  <si>
    <t>80 / 79.2</t>
  </si>
  <si>
    <t>14 / 7.1</t>
  </si>
  <si>
    <t>Montañez et al. 2007 Samples</t>
  </si>
  <si>
    <t>Age model calibrated to GTS2004. Ages are linearly interpolated between known biostratigraphic and lithostratigraphic boundaries</t>
  </si>
  <si>
    <t>Witkowski et al. 2018 Samples</t>
  </si>
  <si>
    <t>Retallack et al. 2011 samples</t>
  </si>
  <si>
    <t>Witkowski et al. 2018 samples</t>
  </si>
  <si>
    <t>Age model</t>
  </si>
  <si>
    <t>491.2 / 503</t>
  </si>
  <si>
    <t>5.8 / 6</t>
  </si>
  <si>
    <t>Furongian / Miaolingian. Unknown error on the ages of the time periods. Assumed exact ages</t>
  </si>
  <si>
    <t>Cambrian, Guzhangian - Paibian. Replaces age model from the source which interpolated from depth</t>
  </si>
  <si>
    <t>Late Ediacaran-Cambrian, Fortunian-Stage 2. Error from upper bound - most data is within the Cambrian. Lower bound set to be the distance between the upper bound and the start of the Cambrian</t>
  </si>
  <si>
    <t>16, Tsagaan Gol</t>
  </si>
  <si>
    <t>17, Tsagaan Gol</t>
  </si>
  <si>
    <t>18, Tsagaan Gol</t>
  </si>
  <si>
    <t>19, Tsagaan Gol</t>
  </si>
  <si>
    <t>20, Tsagaan Gol</t>
  </si>
  <si>
    <t>21, Tsagaan Gol</t>
  </si>
  <si>
    <t>22, Tsagaan Gol</t>
  </si>
  <si>
    <t>25, Tsagaan Gol</t>
  </si>
  <si>
    <t>Albanel Fm</t>
  </si>
  <si>
    <t>Allamoore Fm</t>
  </si>
  <si>
    <t>Altyn Fm, Belt Sgp</t>
  </si>
  <si>
    <t>Amisk Gp</t>
  </si>
  <si>
    <t>Apex Basalt</t>
  </si>
  <si>
    <t>Aravalli Sgp</t>
  </si>
  <si>
    <t>Asbestos Hills Fm</t>
  </si>
  <si>
    <t>Atar Gp</t>
  </si>
  <si>
    <t>Athole Point Fm</t>
  </si>
  <si>
    <t>Badami Gp</t>
  </si>
  <si>
    <t>Baiyanshao</t>
  </si>
  <si>
    <t>Bambui Gp</t>
  </si>
  <si>
    <t>Bar River Fm</t>
  </si>
  <si>
    <t>Barrandian System</t>
  </si>
  <si>
    <t>Barreiro Fm</t>
  </si>
  <si>
    <t>Batatal Fm</t>
  </si>
  <si>
    <t>Bayan Gol Fm</t>
  </si>
  <si>
    <t>Bed-Group 19, Ella Island</t>
  </si>
  <si>
    <t>Bed-Group 20, Ella Island</t>
  </si>
  <si>
    <t>Beidajian Fm</t>
  </si>
  <si>
    <t>Beidaxing Fm</t>
  </si>
  <si>
    <t>Belingwe Greenstone Belt</t>
  </si>
  <si>
    <t>Belt Supergroup</t>
  </si>
  <si>
    <t>Bhima Gp</t>
  </si>
  <si>
    <t>Biri Fm</t>
  </si>
  <si>
    <t>Biwabik Iron Fm</t>
  </si>
  <si>
    <t>Bjoranes Fm</t>
  </si>
  <si>
    <t>Black Mudstone, Utah</t>
  </si>
  <si>
    <t>Blackaberget Fm</t>
  </si>
  <si>
    <t>Blackrock Canyon Limsetone</t>
  </si>
  <si>
    <t>Boeryd Succession</t>
  </si>
  <si>
    <t>Boondall Dolomite</t>
  </si>
  <si>
    <t>Bothaville</t>
  </si>
  <si>
    <t>Bruce Fm</t>
  </si>
  <si>
    <t>Bungle Bungle Dolomite</t>
  </si>
  <si>
    <t>Burovaya Fm</t>
  </si>
  <si>
    <t>Burra Gp</t>
  </si>
  <si>
    <t>Caddy Canyon Quartzite</t>
  </si>
  <si>
    <t>CALC Zone</t>
  </si>
  <si>
    <t>Calcaire Superieur Fm</t>
  </si>
  <si>
    <t>Cango Fm</t>
  </si>
  <si>
    <t>Canyon Fm, Tillite Gp</t>
  </si>
  <si>
    <t>Caue Itabirito Fm</t>
  </si>
  <si>
    <t>Chamberlain Shale</t>
  </si>
  <si>
    <t>Chandra Fm, Penganga Gp</t>
  </si>
  <si>
    <t>Chattisgarh System</t>
  </si>
  <si>
    <t>Chelmsford Fm</t>
  </si>
  <si>
    <t>Chencha Fm</t>
  </si>
  <si>
    <t>Chichkan Fm</t>
  </si>
  <si>
    <t>Chuanlinggou Fm</t>
  </si>
  <si>
    <t>Chulaktau Fm</t>
  </si>
  <si>
    <t>Cleaverville Fm</t>
  </si>
  <si>
    <t>Conception Gp</t>
  </si>
  <si>
    <t>Coominaree Dolomite Fm</t>
  </si>
  <si>
    <t>Cooranna Fm</t>
  </si>
  <si>
    <t>Coppercap Fm</t>
  </si>
  <si>
    <t>Coronation Sgp</t>
  </si>
  <si>
    <t>Crocodile River Fm</t>
  </si>
  <si>
    <t>Cuddapah System</t>
  </si>
  <si>
    <t>Dahongyu Fm</t>
  </si>
  <si>
    <t>Damara Sgp</t>
  </si>
  <si>
    <t>Danilovskaya Oil Field</t>
  </si>
  <si>
    <t>Datanpo Fm</t>
  </si>
  <si>
    <t>Deep Spring Fm</t>
  </si>
  <si>
    <t>Derevnya Fm</t>
  </si>
  <si>
    <t>Diabaig Fm</t>
  </si>
  <si>
    <t>Dismal Lakes Gp</t>
  </si>
  <si>
    <t>Dolomie Inferieur Fm</t>
  </si>
  <si>
    <t>Doomadgee Fm, Fickling Gp</t>
  </si>
  <si>
    <t>Doushantuo Fm</t>
  </si>
  <si>
    <t>Dracoisen Fm</t>
  </si>
  <si>
    <t>Draken Fm, Akademikerbreen Gp</t>
  </si>
  <si>
    <t>Duguan Fm</t>
  </si>
  <si>
    <t>Duitschland Fm</t>
  </si>
  <si>
    <t>Duliominskaya Oil Field</t>
  </si>
  <si>
    <t>Durnoi Mys Fm</t>
  </si>
  <si>
    <t>Egan Fm</t>
  </si>
  <si>
    <t>Einasleigh Metamorphics</t>
  </si>
  <si>
    <t>Elanka Fm</t>
  </si>
  <si>
    <t>Elbobreen Fm, Polarisbreen Gp</t>
  </si>
  <si>
    <t>Eleonore Bay Gp</t>
  </si>
  <si>
    <t>Empire Fm, Belt Sgp</t>
  </si>
  <si>
    <t>Emyaksin Fm</t>
  </si>
  <si>
    <t>Epworth Gp</t>
  </si>
  <si>
    <t>Erdaohe Fm</t>
  </si>
  <si>
    <t>Eurelia Beds</t>
  </si>
  <si>
    <t>FA, Franceville Basin</t>
  </si>
  <si>
    <t>FB 2, Franceville Basin</t>
  </si>
  <si>
    <t>FB, Franceville Basin</t>
  </si>
  <si>
    <t>FB1a, Franceville Basin</t>
  </si>
  <si>
    <t>FB1b, Franceville Basin</t>
  </si>
  <si>
    <t>FB-C, Franceville Basin</t>
  </si>
  <si>
    <t>FB-cFB-C, Franceville Basin</t>
  </si>
  <si>
    <t>FC, Franceville Basin</t>
  </si>
  <si>
    <t>FD, Franceville Basin</t>
  </si>
  <si>
    <t>Fecho do Funil Fm</t>
  </si>
  <si>
    <t>Fengjiawan Fm</t>
  </si>
  <si>
    <t>Fig Tree Gp</t>
  </si>
  <si>
    <t>Finland</t>
  </si>
  <si>
    <t>Flora Fm</t>
  </si>
  <si>
    <t>Fontano Fm</t>
  </si>
  <si>
    <t>Fortescue Gp</t>
  </si>
  <si>
    <t>Frere Fm</t>
  </si>
  <si>
    <t>Fujunshan Fm</t>
  </si>
  <si>
    <t>Gamohaan Fm</t>
  </si>
  <si>
    <t>Gandarella Fm</t>
  </si>
  <si>
    <t>Gaoyuzhuang Fm</t>
  </si>
  <si>
    <t>Gaskiers Cap Carbonate</t>
  </si>
  <si>
    <t>Gibraltar Fm</t>
  </si>
  <si>
    <t>Glasgowbreen Fm, Veteranen Gp</t>
  </si>
  <si>
    <t>Golden Dyke Fm</t>
  </si>
  <si>
    <t>Gordon Lake Fm</t>
  </si>
  <si>
    <t>Gorge Creek Gp</t>
  </si>
  <si>
    <t>Gowganda Fm</t>
  </si>
  <si>
    <t>Grey Dolomite Suite</t>
  </si>
  <si>
    <t>Greyson Shale</t>
  </si>
  <si>
    <t>Griquatown Fm</t>
  </si>
  <si>
    <t>Grusdievbreen Fm, Akademikerbreen Gp</t>
  </si>
  <si>
    <t>Grythyttan Slate</t>
  </si>
  <si>
    <t>Gunflint Iron Fm</t>
  </si>
  <si>
    <t>Gunpowder Creek Fm, McNamara Gp</t>
  </si>
  <si>
    <t>Hebiancun Fm</t>
  </si>
  <si>
    <t>Hector Fm</t>
  </si>
  <si>
    <t>Helena Fm, Belt Sgp</t>
  </si>
  <si>
    <t>Honghuizhuang Fm</t>
  </si>
  <si>
    <t>Hooggenoeg Fm</t>
  </si>
  <si>
    <t>Hotazel Fm</t>
  </si>
  <si>
    <t>Huaiyincun Fm</t>
  </si>
  <si>
    <t>Huanglianduo Fm</t>
  </si>
  <si>
    <t>Hunnberg Fm, Roaldtoppen Gp</t>
  </si>
  <si>
    <t>Hunting Fm, Bylot Sgp</t>
  </si>
  <si>
    <t>Huqf Sgp</t>
  </si>
  <si>
    <t>Ignikan Fm</t>
  </si>
  <si>
    <t>Insuzi Gp, Pongola Sgp</t>
  </si>
  <si>
    <t>Inzer Fm, Karatau Gp</t>
  </si>
  <si>
    <t>Jarrad Sandstone Mbr</t>
  </si>
  <si>
    <t>Javanahalli Gp, Dharwar Craton</t>
  </si>
  <si>
    <t>Jeerinah Fm, Fortescue Gp</t>
  </si>
  <si>
    <t>Jhamarkotra Fm, Aravalli Sgp</t>
  </si>
  <si>
    <t>Jianancun Fm</t>
  </si>
  <si>
    <t>Jing'eryu Fm</t>
  </si>
  <si>
    <t>Jixian</t>
  </si>
  <si>
    <t>Kahochella Gp</t>
  </si>
  <si>
    <t>Kalachalpa</t>
  </si>
  <si>
    <t>Kaladgi Gp</t>
  </si>
  <si>
    <t>Kameeldoorns Fm</t>
  </si>
  <si>
    <t>Kapp Lord Fm, Franklinsundet Gp</t>
  </si>
  <si>
    <t>Karelian Dolomite</t>
  </si>
  <si>
    <t>Karjrahat Limestone</t>
  </si>
  <si>
    <t>Kasegalik Fm</t>
  </si>
  <si>
    <t>Katav Fm, Karatau Gp</t>
  </si>
  <si>
    <t>Keewatin Gp</t>
  </si>
  <si>
    <t>Kessyusa Fm</t>
  </si>
  <si>
    <t>Khatyspyt Fm</t>
  </si>
  <si>
    <t>Khayrkhan Dolostone</t>
  </si>
  <si>
    <t>Kheinjua Limestone, Vindhyan Sgp</t>
  </si>
  <si>
    <t>Kimberley Shale</t>
  </si>
  <si>
    <t>Kingbreen Fm, Veteranen Gp</t>
  </si>
  <si>
    <t>Kingston Peak Fm</t>
  </si>
  <si>
    <t>Kirtonryggen Fm, Oslobreen Gp</t>
  </si>
  <si>
    <t>Klackaberget Fm</t>
  </si>
  <si>
    <t>Klipfonteinheuwel Fm</t>
  </si>
  <si>
    <t>Klippan Fm</t>
  </si>
  <si>
    <t>Komati Fm, Onverwacht Gp</t>
  </si>
  <si>
    <t>Kona Dolomite</t>
  </si>
  <si>
    <t>Kortbreen Fm</t>
  </si>
  <si>
    <t>Kotuikan Fm</t>
  </si>
  <si>
    <t>Krivoj Rog Iron Fm</t>
  </si>
  <si>
    <t>Krol Fm</t>
  </si>
  <si>
    <t>Kromberg Fm</t>
  </si>
  <si>
    <t>Kumuklakh Series, Katanga System</t>
  </si>
  <si>
    <t>Kundelungu Series, Katanga System</t>
  </si>
  <si>
    <t>Kuonamka Fm</t>
  </si>
  <si>
    <t>Kurnool System</t>
  </si>
  <si>
    <t>Kuruman Fm</t>
  </si>
  <si>
    <t>Kuruna Siltstone</t>
  </si>
  <si>
    <t>Kutorgina Fm</t>
  </si>
  <si>
    <t>Kwagunt Fm, Chuar Gp</t>
  </si>
  <si>
    <t>Labzny</t>
  </si>
  <si>
    <t>Lady Loretta Fm, McNamara Gp</t>
  </si>
  <si>
    <t>Lancara</t>
  </si>
  <si>
    <t>Landrigan Tillite</t>
  </si>
  <si>
    <t>Lastours</t>
  </si>
  <si>
    <t>Late Archean BIF, Ontario</t>
  </si>
  <si>
    <t>Limpopo Belt</t>
  </si>
  <si>
    <t>Linok Fm</t>
  </si>
  <si>
    <t>Little Dal Gp</t>
  </si>
  <si>
    <t>Loch Maree Gp</t>
  </si>
  <si>
    <t>Lomagundi Gp</t>
  </si>
  <si>
    <t>Lonjiayuan Fm</t>
  </si>
  <si>
    <t>Lookout Schist</t>
  </si>
  <si>
    <t>Lorrain Fm</t>
  </si>
  <si>
    <t>Luoquan Fm</t>
  </si>
  <si>
    <t>Luoyukou Fm</t>
  </si>
  <si>
    <t>Madukkarai</t>
  </si>
  <si>
    <t>Malgina Fm</t>
  </si>
  <si>
    <t>Malmani Dolomite, Transvaal Sgp</t>
  </si>
  <si>
    <t>Malmani Fm, Espanola Subgp</t>
  </si>
  <si>
    <t>Malmesbury Fm</t>
  </si>
  <si>
    <t>Mandeva Dolomite</t>
  </si>
  <si>
    <t>Manykai Fm, Transvaal Sgp</t>
  </si>
  <si>
    <t>Marimo Slate</t>
  </si>
  <si>
    <t>Marra Mamba Iron Fm, Hamersley Gp</t>
  </si>
  <si>
    <t>Maruimiid</t>
  </si>
  <si>
    <t>Matinenda Fm</t>
  </si>
  <si>
    <t>Maynardville Fm</t>
  </si>
  <si>
    <t>McArthur Gp</t>
  </si>
  <si>
    <t>McKim Fm</t>
  </si>
  <si>
    <t>McLeary Fm</t>
  </si>
  <si>
    <t>McMinn Fm, Roper Gp</t>
  </si>
  <si>
    <t>Menihek Fm</t>
  </si>
  <si>
    <t>Mescal Limestone</t>
  </si>
  <si>
    <t>Mineral Fork Tillite</t>
  </si>
  <si>
    <t>Ming Tombs</t>
  </si>
  <si>
    <t>Min'yar Fm, Karatau Gp</t>
  </si>
  <si>
    <t>Miroyedikha Fm</t>
  </si>
  <si>
    <t>Mississagi Fm</t>
  </si>
  <si>
    <t>Moodies Gp</t>
  </si>
  <si>
    <t>Mooidraai Fm</t>
  </si>
  <si>
    <t>Moonlight Valley Tillite</t>
  </si>
  <si>
    <t>Mount Bruce Sgp</t>
  </si>
  <si>
    <t>Mount Les Siltstone, Fickling Gp</t>
  </si>
  <si>
    <t>Mount Shields Fm, Belt Sgp</t>
  </si>
  <si>
    <t>Mount Sylvia Fm</t>
  </si>
  <si>
    <t>Mozaan Gp</t>
  </si>
  <si>
    <t>Mozambique Belt</t>
  </si>
  <si>
    <t>Muhos Fm</t>
  </si>
  <si>
    <t>Mwashia Gp</t>
  </si>
  <si>
    <t>Nama Gp</t>
  </si>
  <si>
    <t>Nantou Fm</t>
  </si>
  <si>
    <t>Narssarssuk Fm</t>
  </si>
  <si>
    <t>Neryuen Fm</t>
  </si>
  <si>
    <t>Newland Fm, Belt Sgp</t>
  </si>
  <si>
    <t>Nikol Suite</t>
  </si>
  <si>
    <t>Nokhuisk Fm</t>
  </si>
  <si>
    <t>Norvik Fm</t>
  </si>
  <si>
    <t>Nova Lima Gp</t>
  </si>
  <si>
    <t>Nyashana Dolomite</t>
  </si>
  <si>
    <t>Nymerina Basalt</t>
  </si>
  <si>
    <t>Oakway Fm, Canadian Shield</t>
  </si>
  <si>
    <t>Olenek Fm</t>
  </si>
  <si>
    <t>Onverwacht Gp</t>
  </si>
  <si>
    <t>Onwatin Fm</t>
  </si>
  <si>
    <t>Oxfordbreen Fm, Veteranen Gp</t>
  </si>
  <si>
    <t>Paradise Creek Fm, McNamara Gp</t>
  </si>
  <si>
    <t>Paranoa Gp</t>
  </si>
  <si>
    <t>Pecors Fm</t>
  </si>
  <si>
    <t>Perekhod Fm</t>
  </si>
  <si>
    <t>Persberget Fm, Franklinsundet Gp</t>
  </si>
  <si>
    <t>Pestrotsvet Fm</t>
  </si>
  <si>
    <t>Pocatello Fm</t>
  </si>
  <si>
    <t>Pokegama Quartzite</t>
  </si>
  <si>
    <t>Polarisbreen Gp</t>
  </si>
  <si>
    <t>Pongola Sgp</t>
  </si>
  <si>
    <t>Prichard Fm</t>
  </si>
  <si>
    <t>Pterocephaliid</t>
  </si>
  <si>
    <t>Ramagiri Schist Belt</t>
  </si>
  <si>
    <t>Ramsay Lake Fm</t>
  </si>
  <si>
    <t>Randville Dolomite</t>
  </si>
  <si>
    <t>Raudstop Fm, Celsiusbergeret Gp</t>
  </si>
  <si>
    <t>Rechka Fm</t>
  </si>
  <si>
    <t>Red Pine Shale</t>
  </si>
  <si>
    <t>Reed Dolomite Fm</t>
  </si>
  <si>
    <t>Rietgat Fm, Platberg Gp</t>
  </si>
  <si>
    <t>Roan Gp</t>
  </si>
  <si>
    <t>Rodda Beds, Ungoolya Gp</t>
  </si>
  <si>
    <t>Rossport Fm</t>
  </si>
  <si>
    <t>Rove Fm</t>
  </si>
  <si>
    <t>Rysso Fm, Roaldtoppen Gp</t>
  </si>
  <si>
    <t>Sahara Fm</t>
  </si>
  <si>
    <t>Salaany Gol Fm</t>
  </si>
  <si>
    <t>Salitre Fm, Una Gp</t>
  </si>
  <si>
    <t>Sargur Complex, Dharwar Craton</t>
  </si>
  <si>
    <t>Sayunei Fm</t>
  </si>
  <si>
    <t>Sebakwian Gp, Gwanda Schist Belt</t>
  </si>
  <si>
    <t>Sekwi Fm</t>
  </si>
  <si>
    <t>Serie Lie de Vin Fm</t>
  </si>
  <si>
    <t>Serie Schisto Calcaire Fm</t>
  </si>
  <si>
    <t>Serpent Fm</t>
  </si>
  <si>
    <t>Serra de Santa Helena Fm, Bambui Gp</t>
  </si>
  <si>
    <t>Sete Lagoas Fm, Bambui Gp</t>
  </si>
  <si>
    <t>Shamvaian Gp</t>
  </si>
  <si>
    <t>Shepard Fm, Belt Sgp</t>
  </si>
  <si>
    <t>Shezal Fm</t>
  </si>
  <si>
    <t>Shizhuang Fm</t>
  </si>
  <si>
    <t>Shorikha Fm</t>
  </si>
  <si>
    <t>Shuram Fm</t>
  </si>
  <si>
    <t>Silverton Shale Fm</t>
  </si>
  <si>
    <t>Siyeh Fm, Belt Sgp</t>
  </si>
  <si>
    <t>Smythe Sandstone, Nathan Gp</t>
  </si>
  <si>
    <t>Snowslip Fm, Belt Sgp</t>
  </si>
  <si>
    <t>Society Cliffs Fm, Bylot Sgp</t>
  </si>
  <si>
    <t>Sokumfjell Gp</t>
  </si>
  <si>
    <t>Soudan Iron Fm</t>
  </si>
  <si>
    <t>Spartan Gp</t>
  </si>
  <si>
    <t>Spiral Creek Fm</t>
  </si>
  <si>
    <t>Spokane Fm, Belt Sgp</t>
  </si>
  <si>
    <t>Staraya Rechka Fm</t>
  </si>
  <si>
    <t>Stoer Bay Fm</t>
  </si>
  <si>
    <t>Sukhaya Tunguska Fm</t>
  </si>
  <si>
    <t>Sukhharikhan Fm</t>
  </si>
  <si>
    <t>Svanbergfjellet Fm, Akadermikerbreen Gp</t>
  </si>
  <si>
    <t>Svecofennian</t>
  </si>
  <si>
    <t>Sveltyi Fm</t>
  </si>
  <si>
    <t>Swartkoppie Fm</t>
  </si>
  <si>
    <t>Swaziland Sgp</t>
  </si>
  <si>
    <t>Tabooes Fm</t>
  </si>
  <si>
    <t>Theespruit Fm</t>
  </si>
  <si>
    <t>Tholeni Dolomite</t>
  </si>
  <si>
    <t>Tieling Fm</t>
  </si>
  <si>
    <t>Tillite Fm</t>
  </si>
  <si>
    <t>Timeball Hill Fm, Transvaal Sgp</t>
  </si>
  <si>
    <t>Timperley Shale Mbr</t>
  </si>
  <si>
    <t>Tinder Gp, Yukon</t>
  </si>
  <si>
    <t>Tinnaya Fm</t>
  </si>
  <si>
    <t>Titary Fm</t>
  </si>
  <si>
    <t>Tokammane Fm, Oslobreen Gp</t>
  </si>
  <si>
    <t>Tongwane Fm</t>
  </si>
  <si>
    <t>Torridon Gp</t>
  </si>
  <si>
    <t>Towers Fm</t>
  </si>
  <si>
    <t>Transition Beds</t>
  </si>
  <si>
    <t>Transvaal Sgp</t>
  </si>
  <si>
    <t>Treghorkha Fm</t>
  </si>
  <si>
    <t>Tsagaan Oloom Fm</t>
  </si>
  <si>
    <t>Tsipanda Fm</t>
  </si>
  <si>
    <t>Tuanshanzi Fm</t>
  </si>
  <si>
    <t>Tukan Mbr</t>
  </si>
  <si>
    <t>Tulomozerskaya Fm</t>
  </si>
  <si>
    <t>Turee Creek Gp</t>
  </si>
  <si>
    <t>Turukhansk Fm</t>
  </si>
  <si>
    <t>Tyler Fm</t>
  </si>
  <si>
    <t>Uk Fm, Karatau Gp</t>
  </si>
  <si>
    <t>Umberatana Gp</t>
  </si>
  <si>
    <t>Umkondo Gp</t>
  </si>
  <si>
    <t>Uncompahgre Fm</t>
  </si>
  <si>
    <t>Unnamed Formation</t>
  </si>
  <si>
    <t>Unnamed Unit B, Peake and Denison Ranges</t>
  </si>
  <si>
    <t>Unnamed Unit C, Peake and Denison Ranges</t>
  </si>
  <si>
    <t>Urquhart Shale</t>
  </si>
  <si>
    <t>Ust'-Il'ya Fm</t>
  </si>
  <si>
    <t>Velkerri Fm, Roper Gp</t>
  </si>
  <si>
    <t>Vempalle Fm</t>
  </si>
  <si>
    <t>Ventersdorp Sgp</t>
  </si>
  <si>
    <t>Venterspost Fm</t>
  </si>
  <si>
    <t>Verkhne-Chonskaya Oil Field</t>
  </si>
  <si>
    <t>Vermillion Limestone</t>
  </si>
  <si>
    <t>Victor Bay Fm</t>
  </si>
  <si>
    <t>Vindhyan Sgp</t>
  </si>
  <si>
    <t>Visingso Gp</t>
  </si>
  <si>
    <t>Walford Dolomite, Fickling Gp</t>
  </si>
  <si>
    <t>Wallace Fm, Belt Sgp</t>
  </si>
  <si>
    <t>Walsh Tillite</t>
  </si>
  <si>
    <t>Warrawoona Gp</t>
  </si>
  <si>
    <t>Watterson Fm, Hurwitz Gp</t>
  </si>
  <si>
    <t>Wenshan Fm</t>
  </si>
  <si>
    <t>Westmanbukta Fm</t>
  </si>
  <si>
    <t>Wilsonbreen Fm, Polarisbreen Gp</t>
  </si>
  <si>
    <t>Witwatersrand Sgp</t>
  </si>
  <si>
    <t>Woman Lake Fm</t>
  </si>
  <si>
    <t>Wumishan Fm</t>
  </si>
  <si>
    <t>Wyman Fm</t>
  </si>
  <si>
    <t>Xinmincun Fm</t>
  </si>
  <si>
    <t>Xunjiansi Fm</t>
  </si>
  <si>
    <t>Yangzhuang Fm</t>
  </si>
  <si>
    <t>Yatulain</t>
  </si>
  <si>
    <t>Yatulian</t>
  </si>
  <si>
    <t>Yellowknife Sgp</t>
  </si>
  <si>
    <t>Younghusband Conglomerate</t>
  </si>
  <si>
    <t>Yudoma Fm</t>
  </si>
  <si>
    <t>Yusmastakh Fm</t>
  </si>
  <si>
    <t>Zelenotsvet Fm</t>
  </si>
  <si>
    <t>Zhangqu Fm</t>
  </si>
  <si>
    <t>Zherba Fm</t>
  </si>
  <si>
    <t>Awatubi Mbr, Kwagunt Fm, Chuar Gp</t>
  </si>
  <si>
    <t>Bederysh Mbr, Zil’merdak Fm</t>
  </si>
  <si>
    <t>Benbournie Dolomite Mbr, River Wakefield Fm, Burra Gp</t>
  </si>
  <si>
    <t>Brachina Fm, Sandison Subgp, Wilpena Gp</t>
  </si>
  <si>
    <t>Nuccaleena Fm, Sandison Subgp, Wilpena Gp</t>
  </si>
  <si>
    <t>Whaleback Shale, Brockman Iron Fm, Hamersley Gp</t>
  </si>
  <si>
    <t>Bunyeroo Fm, Aruhna Subgp, Wilpena Gp</t>
  </si>
  <si>
    <t>Upper: overlying Wonoka Fm records Shuram CIE (Busch et al. 2022). Assuming Shuram CIE is globally correlative, used Re/Os from Blueflower Fm, Rackla Gp in Canada (Rooney et al. 2020). Blueflower Fm date records after the Shuram excursion has returned to normal. This to account for the possibilty that the CIE is not globally correlative, and because of uncertainty in correlating the dates from before the CIE started. Lower: maximum depositional age of underlying ABC Range Quartzite (Keeman et al. 2020 in Lloyd et al. 2020)</t>
  </si>
  <si>
    <t>Busch et al. 2022; Rooney et al. 2020, Keeman et al. 2020 in Lloyd et al. 2020</t>
  </si>
  <si>
    <t>Carawine Dolomite, Hamersley Gp</t>
  </si>
  <si>
    <t>Woodhead et al. 1998; Rasmussen et al. 2005</t>
  </si>
  <si>
    <t xml:space="preserve">Upper: tuff in Bee Gorge Mbr of equivalent Wittenoom Fm (Woodhead et al. 1998). Lower: contact with underlying Jeerinah Fm, Fortescue Gp (Rasmussen et al. 2005). Despite a large error, this formation is actually relatively well constrained (upper bound uncertainty 18Ma, lower bound uncertainty 6Ma, upper and lower bounds are at top and bottom of formation instead of far overlying / underlying). </t>
  </si>
  <si>
    <t>Carbon Canyon Mbr, Galeros Fm, Chuar Gp</t>
  </si>
  <si>
    <t>Cheyne Springs Fm, Edmund Gp, Bangemall Sgp</t>
  </si>
  <si>
    <t>Chitradurga Gp</t>
  </si>
  <si>
    <t>Coonterunah Sgp, Warrawoona Gp</t>
  </si>
  <si>
    <t>Cowles Lake Fm</t>
  </si>
  <si>
    <t>Correlated with Pethei Gp (Mitchell et al. 2010)</t>
  </si>
  <si>
    <t>Upper: Peninsular Sills (Buchan et al. 2010 in Gong et al. 2018). Lower: Archean basement (Tella et al. 2013)</t>
  </si>
  <si>
    <t>Buchan et al. 2010 in Gong et al 2018; Tella et al. 2013</t>
  </si>
  <si>
    <t>Daguandong Fm</t>
  </si>
  <si>
    <t>Nandaxian Mbr, Dashling Fm</t>
  </si>
  <si>
    <t>Upper: ash in Nomtas Fm, Nama Gp. Lower: Ombombo Fm, Otavi Gp. Note that lower bound does not go all the way to the base of the Otavi Gp</t>
  </si>
  <si>
    <t>Butois et al. 2018; Halverson et al. 2005 in Hoffman et al. 2021 Earth Science Reviews</t>
  </si>
  <si>
    <t>Mackie et al. 2009; Loron et al. 2021; Hamilton and Buchan 2010</t>
  </si>
  <si>
    <t>Upper: Muskox Intrusion (Mackie et al. 2009). No pooled age reported, to find upper bound found the youngest possible age given the three ages reported. Lower: intrusion into underlying Hornby Bay Gp (Loron et al. 2021; Hamilton and Buchan 2010).</t>
  </si>
  <si>
    <t>Donnegan Mbr, Lynott Fm, Batten Subgp, McArthur Gp</t>
  </si>
  <si>
    <t>Upper: far overlying Amos Fm (Page et al. 2000). Lower: U/Pb from a tuff at the top of the underlying Hot Springs. Page et al. also attempted to date the Donnegan Mbr but could not recover enough zircons to interpret SHRIMP ages. The zircons they were able to interpret were within error of the Hot Springs Mbr age, suggesting that using the Amos Fm as an upper bound skews the member age far younger than the true depositional age</t>
  </si>
  <si>
    <t>Dooralong Shale, Narrabeen Gp</t>
  </si>
  <si>
    <t>Dripping Springs Quartzite, Apache Gp</t>
  </si>
  <si>
    <t>Upper: intrusive Ghost Dike Swarm in Tree River Fm (Buchan et al. 2016). Lower: base of Epworth Gp is correlated to base of Wilson Island Gp (Mitchell et al. 2010). Base of Wilson Island Gp is dated using zircons from a felsic volcanic rock (Bowring et al. 1984)</t>
  </si>
  <si>
    <t>Buchan et al. 2016; Mitchell et al. 2010; Bowring et al. 1984</t>
  </si>
  <si>
    <t>Upper: contact with overlying Hamersley Gp (Rasmussen et al. 2005). Lower: basal member Mount Roe Basalt (Arndt et al. 1991)</t>
  </si>
  <si>
    <t>Rasmussen et al. 2005; Arndt et al. 1991</t>
  </si>
  <si>
    <t>Undivided Tooloo Gp; Miningarra Gp</t>
  </si>
  <si>
    <t>Hearne Fm, Pethei Gp</t>
  </si>
  <si>
    <t>Jupiter Mbr, Galeros Fm, Chuar Gp</t>
  </si>
  <si>
    <t>Kharayutekh Fm</t>
  </si>
  <si>
    <t>Koolpin Fm, South Alligator Gp</t>
  </si>
  <si>
    <t>Upper: U/Pb overlying Gerowie Tuff. Lower: U/Pb underlying Wildman Sandstone. Note that Wildman and Koolpin Fms are separated by an unconformity</t>
  </si>
  <si>
    <t>Kuibis Subgp, Nama Gp</t>
  </si>
  <si>
    <t>Butois et al. 2018; Grotzinger et al. 2005</t>
  </si>
  <si>
    <t>Upper: U/Pb contact between Huns / Feldschhuhhorn Mbrs, Urusis Fm (Grotzinger et al. 2005). Lower: approximate depositional age of basal Kuibis subgroup, 550 Ma. Group is directly constrained by U/Pb in the Hoogland Mbr of the Zaris Fm (Grotzinger et al. 2005)</t>
  </si>
  <si>
    <t>Kulele Limestone, Miningarra Gp</t>
  </si>
  <si>
    <t>Kylena Basalt, Fortescue Gp</t>
  </si>
  <si>
    <t>Upper: tuff at the contact of Kylena Basalt, Tumbiana Fm (Blake et al. 2004). Lower: zircons in tuff at the top of the underlying Hardey Fm</t>
  </si>
  <si>
    <t>Velkerri Fm, Maiwok Subgp, Roper Gp</t>
  </si>
  <si>
    <t>Trendall et al. 2004; Blake et al. 2004</t>
  </si>
  <si>
    <t>Looking Glass Fm, Batten Subgp, McArthur Gp</t>
  </si>
  <si>
    <t>Upper: overlying Amos Fm (Page et al. 2000). Lower: underlying Hot Springs Mbr, Lynott Fm (Page et al. 2000)</t>
  </si>
  <si>
    <t>Lynott Fm, Batten Subgp, McArthur Gp</t>
  </si>
  <si>
    <t>Upper: Amos Fm (Page et al. 2000). Lower: Barney Creek Fm (Page and Sweet 1998 in Page et al. 2000)</t>
  </si>
  <si>
    <t>Page et al. 2000; Page and Sweet 1998 in Page et al. 2000</t>
  </si>
  <si>
    <t>Maddina Basalt, Fortescue Gp</t>
  </si>
  <si>
    <t>Upper: tuff at the top of the Maddina Basalt (Blake et al. 2004). Lower: Pilligini Tuff at the top of the Tumbiana Fm (Arndt et al. 1991)</t>
  </si>
  <si>
    <t>Blake et al. 2004; Arndt et al. 1991</t>
  </si>
  <si>
    <t>Manitounuk Gp</t>
  </si>
  <si>
    <t>Mallapunyah Fm, Umbolooga Subgp, McArthur Gp</t>
  </si>
  <si>
    <t>Upper: U/Pb tuff layer in overlying Tatoola Sandstone (Page et al. 2000). Lower: maximum depositional age from U/Pb SHRIMP (Page et al. 2000)</t>
  </si>
  <si>
    <t>Undivided Jeerinah Fm, Fortescue Gp; Marra Mamba Iron Fm, Hamersley Gp</t>
  </si>
  <si>
    <t>Upper: tuff in upper Mount Newman Mbr, Marra Mamba Iron Fm (Trendall et al. 1998). Lower: tuff at the top of Maddina basalt (Blake et al. 2004)</t>
  </si>
  <si>
    <t>Upper: tuff in Bee Gorge Member (Woodhead et al. 1998). Lower: tuff in Mount Newman Member of underlying Marra Mamba Iron Formation (Trendall et al. 1998)</t>
  </si>
  <si>
    <t>Upper: tuff in uppermost Mount Newman Mbr (Trendall et al. 2004). Lower: contact with underlying Jeerinah Fm (Rasmussen et al. 2005)</t>
  </si>
  <si>
    <t>Trendall et al. 2004; Rasmussen et al. 2005</t>
  </si>
  <si>
    <t>Upper: overlying basal part of the Balbirini Dolostone, Nathan Gp (Page et al. 2000). Lower: Lower: maximum depositional age of Masterton Sandstone (Hollis et al. 2010 in Anderson et al. 2017)</t>
  </si>
  <si>
    <t>Page et al. 2000; Hollis et al. 2010 in Anderson et al. 2017</t>
  </si>
  <si>
    <t>Meentheena Mbr, Tumbiana Fm, Fortescue Gp</t>
  </si>
  <si>
    <t>Meteorite Bore Mbr, Kungarra Fm, Turee Creek Gp</t>
  </si>
  <si>
    <t>Upper: overlying Cheela Springs Basalt, Shingle Creek Gp (Martin et al. 1998 in Wilson et al. 2010). Lower: Woongarra Rhyolite in underlying Hamersley Gp (Trendall et al. 2004)</t>
  </si>
  <si>
    <t>Martin et al. 1998 in Wilson et al. 2010; Trendall et al. 2004</t>
  </si>
  <si>
    <t>Upper: Cheela Springs Basalt in overlying Shingle Creek Gp (Martin et al. 1998 in Wilson et al. 2010). Lower: basal Mount Roe Basalt (Arndt et al. 1991)</t>
  </si>
  <si>
    <t>Martin et al. 1998 in Wilson et al. 2010; Arndt et al. 1991</t>
  </si>
  <si>
    <t>this is a location, not a formation name</t>
  </si>
  <si>
    <t>Undivided Nama Gp; Witvlei Gp</t>
  </si>
  <si>
    <t>Upper: tuff in upper Nomtas Fm (Butois et al. 2018). Lower: estimated start of deposition (Grotzinger et al. 2005)</t>
  </si>
  <si>
    <t>Upper: tuff in upper Nomtas Fm (Butois et al. 2018). Lower: Blaubeker Fm is correlated with the Chuos Fm, Otavi Gp (Hoffman et al. 2021 Earth Science Reviews)</t>
  </si>
  <si>
    <t>Butois et al. 2018; Hoffman et al. 2021 Earth Science Reviews</t>
  </si>
  <si>
    <t>North American Craton</t>
  </si>
  <si>
    <t>Nonesuch Fm</t>
  </si>
  <si>
    <t>Cumming et al. 2013</t>
  </si>
  <si>
    <t>Re/Os whole rock for the entire outcrop. There is a more precise depositional age of 1078 +/- 24; this age was preferred to better encompass the age of the entire outcrop</t>
  </si>
  <si>
    <t>Odjick Fm, Epworth Gp</t>
  </si>
  <si>
    <t>Emeroo Subgp, Burra Gp</t>
  </si>
  <si>
    <t>River Wakefield Fm, Emeroo Subgp, Burra Gp</t>
  </si>
  <si>
    <t>Rhynie Sandstone, Emeroo Subgp, Burra Gp</t>
  </si>
  <si>
    <t>Reivilo Fm</t>
  </si>
  <si>
    <t>Revett Fm</t>
  </si>
  <si>
    <t>Schwarzrand Subgp, Nama Gp</t>
  </si>
  <si>
    <t>Butois et al. 2018</t>
  </si>
  <si>
    <t>Upper: tuff in Nomtas Fm (Butois et al. 2018). Lower: tuff in underlying Hoogland Mbr, Zaris Fm (Butois et al. 2018). Age likely skewed lower than true depositional age</t>
  </si>
  <si>
    <t>Seep Oil, Nonesuch Fm</t>
  </si>
  <si>
    <t>Assumes Nonesuch Fm is the source rock for the oil</t>
  </si>
  <si>
    <t>Sibley Gp</t>
  </si>
  <si>
    <t>Skillogalee Dolomite, Mundallio Subgp, Burra Gp</t>
  </si>
  <si>
    <t>Stretton Sandstone, Batten Subgp, McArthur Gp</t>
  </si>
  <si>
    <t>Tanner Mbr, Galeros Fm, Chuar Gp</t>
  </si>
  <si>
    <t>Tapley Hill Fm, Nepouie Subgp, Umberatana Gp</t>
  </si>
  <si>
    <t>Y? not on my sheet</t>
  </si>
  <si>
    <t>Interglacial sediments (Lechte and Wallace 2015). Upper: beginning of the Marinoan glaciation (Hoffman et al. 2021). Lower: maximum depositional age of Tindelpina Shale Member of Tapley Hill Fm (Kendall et al. 2006 in Lloyd et al. 2020)</t>
  </si>
  <si>
    <t>Nepouie Subgp, Umberatana Gp</t>
  </si>
  <si>
    <t>Letche and Wallace 2015; Hoffman et al. 2021 Earth Science Revews; Kendall et al. 2006 in Lloyd et al. 2020</t>
  </si>
  <si>
    <t>Upper: radiometric age upper Coxco Dolostone Mbr (Page et al. 2000). Lower: poorly constrained. Age of far underlying Tatoola Sandstone (Page et al. 2000). Age is skewed toward the lower bound rather than the true depositional age</t>
  </si>
  <si>
    <t>Teena Dolostone, Umbolooga Subgp, McArthur Gp</t>
  </si>
  <si>
    <t xml:space="preserve"> Narbonne et al. 2012; Hoffman et al. 2004; Macdonald 2010a, 2018 in Hoffman et al. 2021</t>
  </si>
  <si>
    <t>Upper: Ediacaran / Cryogenian boundary (GSSP set at top of Elatina Fm - Narbonne et al. 2012). Age from correlated Ghaub Fm, Namibia (Hoffman et al. 2004). Lower: Basal formation is Sturtian Tillite. Age set at the start of the Sturtian glaciation (Macdonald 2010a, 2018 in Hoffman et al. 2021). Assumes glaciation is globally correlative</t>
  </si>
  <si>
    <t>Shihezi Fm</t>
  </si>
  <si>
    <t>Walcott Mbr, Kwagunt Fm, Chuar Gp</t>
  </si>
  <si>
    <t>Windidda Mbr, Frere Fm</t>
  </si>
  <si>
    <t>Yalco Fm, Batten Subgp, McArthur Gp</t>
  </si>
  <si>
    <t>Upper: far overlying Amos Fm (Page et al. 2000). Lower: U/Pb from a tuff at the top of the underlying Hot Springs Mbr, Lynott Fm (Page et al. 2000)</t>
  </si>
  <si>
    <t>Yelma Fm, Tooloo Gp</t>
  </si>
  <si>
    <t>Jonesboro Limestone</t>
  </si>
  <si>
    <t>Windfall Fm</t>
  </si>
  <si>
    <t>Cijara Fm</t>
  </si>
  <si>
    <t>Estenilla Fm</t>
  </si>
  <si>
    <t>Fuentes Fm</t>
  </si>
  <si>
    <t>Klatyspyt Fm</t>
  </si>
  <si>
    <t>Pusa Fm</t>
  </si>
  <si>
    <t>Bianka Mbr</t>
  </si>
  <si>
    <t>Jtudingshan Fm</t>
  </si>
  <si>
    <t>Teiling Fm</t>
  </si>
  <si>
    <t>Kuktur Mbr</t>
  </si>
  <si>
    <t>Maloinzer Mbr</t>
  </si>
  <si>
    <t>Ushakov Mbr</t>
  </si>
  <si>
    <t>Kataskin Mbr, Avzyan Fm</t>
  </si>
  <si>
    <t>Guddadarangavanahalli Fm</t>
  </si>
  <si>
    <t>Rooinekke Fm</t>
  </si>
  <si>
    <t>Kuruman Iron Fm</t>
  </si>
  <si>
    <t>Carbon Leader Mbr</t>
  </si>
  <si>
    <t>Government Subgp</t>
  </si>
  <si>
    <t>North Leader Mbr</t>
  </si>
  <si>
    <t>Jeppestown Shale</t>
  </si>
  <si>
    <t>Middle Marker Mbr</t>
  </si>
  <si>
    <t>Mushandike Limestone, Masvingo Greenstone Belt</t>
  </si>
  <si>
    <t>Collerson et al. 2002</t>
  </si>
  <si>
    <t>Pb/Pb MC-ICP-MS on entire core</t>
  </si>
  <si>
    <t>Undivided Manton Gp; Mount Partridge Group</t>
  </si>
  <si>
    <t>Stratigraphic groups indicated in Aharon et al. 1988 Fig. 1b</t>
  </si>
  <si>
    <t>Upper: Wildman Sandstone, Mount Partridge Group. Lower: maximum depositional age for Beestons Fm at base of Manton Gp</t>
  </si>
  <si>
    <t>Wynniatt Fm, Shaler Sgp</t>
  </si>
  <si>
    <t>Minto Inlet Fm, Shaler Sgp</t>
  </si>
  <si>
    <t>Reynolds Point Gp, Shaler Sgp</t>
  </si>
  <si>
    <t>See Jones et al. 2010</t>
  </si>
  <si>
    <t>Shaler Sgp Wynniatt Fm - Nelson Head Fm</t>
  </si>
  <si>
    <t>Jones et al. 2010; Swanson-Hysell et al. 2015</t>
  </si>
  <si>
    <t>Shaler Sgp below Wynniatt Fm - Nelson Head Fm</t>
  </si>
  <si>
    <t>Upper: U/Pb overlying lava flow (Heaman et al. 1992 in Jones et al. 2010). Lower: carbon isotope stratigraphy suggests lower Wynniatt Fm directly predates the Bitter Springs Anomaly (Jones et al. 2010). Since the BSA is globally synchronous (Swanson-Hysell et al. 2015), the lower bound for the Wynniatt Fm can be set at the start of the BSA (U/Pb in Ethiopia, Swanson-Hysell et al. 2015)</t>
  </si>
  <si>
    <t>Upper: carbon isotope stratigraphy suggests lower Wynniatt Fm directly predates the Bitter Springs Anomaly (Jones et al. 2010). Since the BSA is globally synchronous (Swanson-Hysell et al. 2015), the upper bound for formations below the Wynniatt Fm can be set at the start of the BSA (U/Pb in Ethiopia, Swanson-Hysell et al. 2015). Lower: maximum age for the underlying Nelson Head Fm, TIMS analysis from detrital zircons (Jones et al. 2010)</t>
  </si>
  <si>
    <t>Azmy, K., Veizer, J., Misi, A., de Oliveira, T.F., Sanches, A.L., Dardenne, M.A., 2001. Dolomitization and isotope stratigraphy of the Vazante Formation, São Francisco Basin, Brazil. Precambrian Research 112, 303–329. https://doi.org/10.1016/S0301-9268(01)00194-2</t>
  </si>
  <si>
    <t>Serra do Garrote Fm, Vazante Gp</t>
  </si>
  <si>
    <t>See Azmy et al. 2008</t>
  </si>
  <si>
    <t>Serra da Lapa Fm, Vazante Gp</t>
  </si>
  <si>
    <t>See Alvarenga et al. 2019</t>
  </si>
  <si>
    <t>Specify</t>
  </si>
  <si>
    <t>double check uncertainty - 4km scale bar but only one lat coordinate given in figure</t>
  </si>
  <si>
    <t>Standard Formation Name</t>
  </si>
  <si>
    <t>Great Slave Sgp</t>
  </si>
  <si>
    <t>Wilson Island Gp</t>
  </si>
  <si>
    <t>full reference updated</t>
  </si>
  <si>
    <t>Age in Ma (Age) ± uncertainty (Age Uncertainty) in Ma. References for age data</t>
  </si>
  <si>
    <t>Source</t>
  </si>
  <si>
    <t>Bear Island, Svalbard</t>
  </si>
  <si>
    <t>Belgium</t>
  </si>
  <si>
    <t>Bolivia</t>
  </si>
  <si>
    <t>Botswana</t>
  </si>
  <si>
    <t>Cameroon</t>
  </si>
  <si>
    <t>Democratic Republic of the Congo</t>
  </si>
  <si>
    <t>Estonia</t>
  </si>
  <si>
    <t>Ghana</t>
  </si>
  <si>
    <t>Ireland</t>
  </si>
  <si>
    <t>Italy</t>
  </si>
  <si>
    <t>Kazakhstan</t>
  </si>
  <si>
    <t>Latvia</t>
  </si>
  <si>
    <t>Lithuania</t>
  </si>
  <si>
    <t>Mauritania / Mali</t>
  </si>
  <si>
    <t>New Zealand</t>
  </si>
  <si>
    <t>Slovakia</t>
  </si>
  <si>
    <t>Uruguay</t>
  </si>
  <si>
    <t>Zambia</t>
  </si>
  <si>
    <t>Google Maps</t>
  </si>
  <si>
    <t>Witvlei Gp?</t>
  </si>
  <si>
    <t>Bonney Sandstone, Proud Subgp, Wilpena Gp</t>
  </si>
  <si>
    <t>Wonoka Fm, Depot Springs Subgp, Wilpena Gp</t>
  </si>
  <si>
    <t>ABC Range Quartzite, Sandison Subgp, Wilpena Gp</t>
  </si>
  <si>
    <t>Wockerawirra Dolomite, Upalinna Subgp, Umberatana Gp</t>
  </si>
  <si>
    <t>Elatina Fm, Yerelina Subgp, Umberatana Gp</t>
  </si>
  <si>
    <t>Marinoan diamictite (Williams et al. 2008), GSSP for Ediacaran / Cryogenian boundary is immediately above the Elatina Fm (basal Nuccaleena Fm) (Narbonne et al. 2012). Lower: correlation with Ghaub Fm Marinoan diamictite (Hoffman et al. 2004). Lower: start of the Marinoan glaciation (Hoffman et al. 2021 Earth Science Reviews)</t>
  </si>
  <si>
    <t>Williams et al. 2008; Narbonne et al. 2012; Hoffman et al. 2004; Hoffman et al. 2021 Earth Science Reviews</t>
  </si>
  <si>
    <t>Upper: overlying Aruhna Subgp is tenatively correlated with Mt Arrowsmith Volcancis (Lloyd et al. 2020). Volcancis are well dated (Black et al. 2007 in Lloyd et al. 2020). Lower: maximum age from detrital zircons (Keeman et al. 2020 in Lloyd et al. 2020)</t>
  </si>
  <si>
    <t>Lloyd et al. 2020; Black et al. 2007 in Lloyd et al. 2020; Keeman et al. 2020 in Lloyd et al. 2020</t>
  </si>
  <si>
    <t>Sunderland Fm, Upalinna Subgp, Umberatana Gp</t>
  </si>
  <si>
    <t>Wundowie Limestone Mbr, Enorama Shale, Upalinna Subgp, Umberatana Gp</t>
  </si>
  <si>
    <t>Enorama Shale, Upalinna Subgp, Umberatana Gp</t>
  </si>
  <si>
    <t>Mapped as interglacial succession (Preiss 1998 in Fromhold and Wallace 2012). Upper: understood as beginning of Marinoan glaciation (or equivilant. Williams et al. 2008; Fromhold and Wallace 2012). Assuing Marinoan glaciation is globally correlative, upper bound is 645 +/- 5 (Hoffman et al. 2021 Earth Science Reviews). Lower: underlying Tindelpina Shale Mbr (Kendall et al. 2006 in Lloyd et al. 2020)</t>
  </si>
  <si>
    <t>Wilyerpa Fm, Yudnamutana Subgp, Umberatana Gp</t>
  </si>
  <si>
    <t>Preiss 2019; Rooney et al. 2020a in Hoffman et al. 2021 Earth Science Reviews; Macdonald 2010a, 2018 in Hoffman et al. 2021 Earth Science Reviews</t>
  </si>
  <si>
    <t>Sturtian diamictite (Preiss 2019). Upper: end of the Sturtian glaciation (Rooney et al 2020a in Hoffman et al. 2021 Earth Science Reviews). Lower: start of the Sturtian glaciation (Macdonald 2010a, 2018 in Hoffman et al. 2021 Earth Science Reviews). Note that a tuff in the Wilyerpa Fm is dated to 663 +/- 0.11 (Cox et al. 2018 in Lloyd et al. 2020), so this age is skewed several million years too old</t>
  </si>
  <si>
    <t>Woocalla Dolomite Mbr, Tapley Hill Fm, Nepouie Subgp, Umberatana Gp</t>
  </si>
  <si>
    <t>Y?</t>
  </si>
  <si>
    <t>U/Pb ages of interbedded tuffs and volcanics in upper and lower parts of formation</t>
  </si>
  <si>
    <t>Morro do Pinhero Mbr, Serra do Poco Verde Fm, Vazante Gp</t>
  </si>
  <si>
    <t>Pamplona Mbr, Serra do Poco Verde Fm, Vazante Gp</t>
  </si>
  <si>
    <t>Lagoa do Jacare Fm, Bambui Gp</t>
  </si>
  <si>
    <t>Pedro Leopoldo Mbr, Sete Lagoas Fm, Bambui Gp</t>
  </si>
  <si>
    <t>Serra do Poco Verde Fm, Vazante Gp</t>
  </si>
  <si>
    <t>Brody 2007; Miller 2012; Alvarenga et al. 2019; Misi et al. 2011; Geboy et al. 2013; Caxito et al. 2012; Rooney et al. 2020a in Hoffman et al. 2021 Earth Science Reviews; Azmy et al. 2008; Rodrigues et al. 2012</t>
  </si>
  <si>
    <t>Geboy 2006; Geboy et al. 2013; Alvarenga et al. 2019</t>
  </si>
  <si>
    <t>Azmy et al. 2008; Geboy et al. 2013; Geboy 2006; Alvarenga et al. 2019</t>
  </si>
  <si>
    <t>Upper: Re/Os from overlying Morro do Calcario (Azmy et al. 2008; Geboy et al. 2013). Azmy et al. 2008 find two Re/Os ages; the older is used because it is more statistically sound (MSWD = 16 vs. 35), and an older age likely better represents an upper bound for the Serra do Poco Verde Fm. Lower: Re/Os age from underlying Serra do Garrote (Geboy 2006, note MSWD = 26). This age overlaps (within error) an errorchron from the middle of the formation (Geboy 2006). Note that Alvarenga et al. 2019 argue that Vazante Gp is Tonian, and recommend treating Re/Os ages with caution (see discussion in Serra da Lapa Fm)</t>
  </si>
  <si>
    <t>Re/Os, MSWD = 26. This formation is not constrained based on the ages of formations above or below because the underlying Lagamar Fm is poorly constrained based on stromatolite biostratigraphy. There is a reverse fault under the Lagamar Fm, superimposing Mesoproterozoic sediments over the Neoproterozoic Rochinha and Santo Antonio do Bonito formations (Geboy et al. 2013). This means it is difficult to find a lower bound for the Serra do Garrote Fm, and the single Re/Os age is used instead. Note that Alvarenga et al. 2019 argues the Vazante Gp is Tonian, and recommends treating the Re/Os ages with caution (see discussion in Serra da Lapa Fm)</t>
  </si>
  <si>
    <t>Moreira et al. 2020; DaSilva et al. 2022; Okubo et al. 2022; Tavares et al. 2020; Uhlein et al. 2016; Rooney et al. 2020a in Hoffman et al. 2021 Earth Science Reviews</t>
  </si>
  <si>
    <t xml:space="preserve">Upper: debated (see discussion in DaSilva et al. 2022). Set using a mid-Cambrian U/Pb age from a tuff in the Serra da Saudade Fm (Moreira et al. 2020). Note that this formation is overlain by the uppermost Tres Marias Fm, but this formation has only detrital zircon ages and the tuff most likely represents the Tres Marias depositional age, especially as there is a possibility that this age is younger than the true depositional age. DaSilva et al. 2022 argue this age is likely skewed young due to Pb loss during metamorphosis, and that the Bambui group must have been deposited before the peak of deformation ca. 550 Ma during the Gondwana assemblage. It is unclear if the overlying Tres Marias Fm is deformed, although the Serra da Saudade appears to be (DaSilva et al. 2022). The U/Pb maximum depositional ages in the Tres Marias Fm are Cambrian (527 +/- 4 at the top of the formation; Tavares et al. 2020) although this does not exlcude the possibility of Pb loss. Also note that Okubo et al. 2022 argue the stable isotope data of the area is more consistent with the Ediacaran than the Cambrian.
Lower: Carrancas Fm is interglacial between the Sturtian and Marinoan glaciations (Uhlein et al. 2016, d13C chemostratigraphy. Carrancas Fm is sometimes mapped as the equivilant of the Jequitai Fm, a Marinoan (debated) diamictite). Lower bound therefore set at the Sturtian termination (Rooney et al. 2020a in Hoffman et al. 2021 Earth Science Reviews). </t>
  </si>
  <si>
    <r>
      <t>Poorly constrained; age is highly debated. Vazante Gp is either Neoproterozoic or Mesoproterozoic (cf Brody 2007; Miller 2012; Alvarenga et al. 2019; Misi et al. 2011; further discussed in Geboy et al. 2013). Lapa Fm is a glacial deposit (not currently correlated with any global glaciation) that unconformably rests on the underlying Morro do Calcario Fm. 
Upper: termination of Sturtian glaciation (Rooney et al. 2020a in Hoffman et al. 2021 Earth Science Reviews). The overlying Jequitai Fm is Marinoan (Caxito et al. 2012), meaning that even if the Lapa Fm is Neoproterozoic, it is unlikely that the glacial deposits are Marinoan. Lower: Re/Os ages from the upper part of the underlying Morro do Calcario Fm (Azmy et al. 2008). These ages were originally assigned to the basal Lapa Fm, then later re-assigned to the upper Morro do Calcario Fm (Geboy et al. 2013). The younger of the two Re/Os ages is used because the older age (1100 +/- 77, MSWD = 16) is older than the detrital zircon age from the same formation (Azmy et al. 2008. Note Rodrigues et al. 2012 criticize this age as not statistically robust). Note that the age used as the lower bound for this formation has a higher MSWD = 35. 
Some studies recommend treating the Re/Os ages with caution due to the high MSWD (Rodrigues et al. 2012), as well as chemostratigraphy, and biostratigraphy suggesting a Tonian age (Alvarenga et al. 2019). However, Geboy et al. 2013 note that disruptions to the Re/Os system skew the ages younger</t>
    </r>
    <r>
      <rPr>
        <i/>
        <sz val="11"/>
        <color theme="1"/>
        <rFont val="Calibri"/>
        <family val="2"/>
        <scheme val="minor"/>
      </rPr>
      <t xml:space="preserve">, </t>
    </r>
    <r>
      <rPr>
        <sz val="11"/>
        <color theme="1"/>
        <rFont val="Calibri"/>
        <family val="2"/>
        <scheme val="minor"/>
      </rPr>
      <t>not older.</t>
    </r>
  </si>
  <si>
    <t>Moreia et al. 2020; DaSilva et al. 2022; Okubo et al. 2022; Babinski et al. 2007; Caxito et al. 2021; Paula-Santos et al. 2015</t>
  </si>
  <si>
    <t>Age is strongly debated. Upper: U/Pb from a tuff in the ovelrying Serra da Saudade Fm (Moreia et al. 2020). This age may be younger than the true depositional age due to Pb loss (DaSilva et al. 2022), and stable isotope analysis indicates that the formation may have been deposited in the Ediacaran, not the Cambrian (Okubo et al. 2022). Lower: U/Pb from carbonates in the upper Sete Lagoas Fm (Caxito et al. 2021). Note that the age of this formation is also debated (cf. Babinski et al. 2007; Caxito et al. 2021; Paula-Santos et al. 2015)</t>
  </si>
  <si>
    <t>Undivided Lagoa do Jacare, Serra de Santa Helena Fm, Bambui Gp</t>
  </si>
  <si>
    <t xml:space="preserve">Caxito et al 2021; Babinski et al. 2007; Caxito et al. 2012; Warren et al. 2014; Perrella Júnior et al. 2017; Paula-Santos et al. 2015; DaSilva et al. 2022 </t>
  </si>
  <si>
    <t xml:space="preserve">Upper: U/Pb carbonates in the upper member (Caxito et al. 2021). Lower: U/Pb carbonates in lower member (Caxito et al. 2021). Note that the age of this formation is debated. Caxito et al. 2012 claim it is a Marinoan cap-carbonate. Warren et al 2014 and Perrella Júnior et al. 2017 claim there are fragments of Cloudina fossils in the basal Sete Lagoas Fm. This is supported by a maximum depositional age from U/Pb of detrital zircons from Paula-Santos et al. 2015. The presence of Cloudina fossils is debated; this is summarized by DaSilva et al. 2022.
Note that Babinski et al. 2007 found a Pb/Pb age of 740 +/- 22, although Caxito et al. 2012 argues that this is due to Pb isochron disruption due to large scale fluid percolation. </t>
  </si>
  <si>
    <t>Minas Gerais, São Francisco Basin</t>
  </si>
  <si>
    <t>Rodrigues et al. 2012; Sanchez et al. 2021</t>
  </si>
  <si>
    <t>see Moynihan et al. 2019</t>
  </si>
  <si>
    <t>Taltheilei Fm, Pethei Gp</t>
  </si>
  <si>
    <t>Wildbread Fm, Pethei Gp</t>
  </si>
  <si>
    <t>Std Name</t>
  </si>
  <si>
    <t>Reference</t>
  </si>
  <si>
    <t>Age Present</t>
  </si>
  <si>
    <t>Amelia Dolostone, McArthur Gp</t>
  </si>
  <si>
    <t>Upper: U/Pb tuff in overlying Tatoola Sandstone (Page et al. 2000). Lower: Pb/Pb SHRIMP maximum depositional age of underlying Mallapunyah Fm (Page et al. 2000)</t>
  </si>
  <si>
    <t>sounds australian</t>
  </si>
  <si>
    <t>Africa, neoproterozoic non-glacial</t>
  </si>
  <si>
    <t>Auburn Dolomite Mbr, Saddleworth Fm, Bungarider Subgp, Burra Gp</t>
  </si>
  <si>
    <t>Bungarider Subgp, Burra Gp</t>
  </si>
  <si>
    <t>Webb 1980 in Lloyd et al. 2020; Hoffman et al, 2004</t>
  </si>
  <si>
    <t>Upper: Rb/Sr whole rock age of Yarloo Fm, equivilant of overlying Bunyeroo Fm (Webb 1980 in Lloyd et al. 2020). Lower: underlying Elatina formation correlated with Marinoan glaciation. Assuming glaciation is globally correlative, used statistically equivilant ages from cap carbonates of Ghaub Fm (Hoffman et al. 2004)</t>
  </si>
  <si>
    <t>Macdonald et al. 2010a, 2018 in Hoffman et al. 2021 Earth Science Reviews; Lloyd et al. 2020</t>
  </si>
  <si>
    <t>Upper: onset of the Sturtian glaciation (U/Pb Macdonald et al. 2010a, 2018 in Hoffman et al. 2021 Earth Science Reviews). Sturtian glaciation starts in overlying Yudamutana Subgp (Lloyd et al. 2020). Lower: U/Pb basal volcanics in Skillogalee Dolomite (Lloyd et al. 2020). Age is likely skewed younger than the true depositional age</t>
  </si>
  <si>
    <t>Backbone Ranges, this is in the Yukon. Cambrian</t>
  </si>
  <si>
    <t>what is a bed group and can I get rid of this</t>
  </si>
  <si>
    <t>sequence this entire thing</t>
  </si>
  <si>
    <t>the entire belt…......??</t>
  </si>
  <si>
    <t>Not convinved this exists</t>
  </si>
  <si>
    <t>Input</t>
  </si>
  <si>
    <t>Standard Code</t>
  </si>
  <si>
    <t>Standard / Simplified Name</t>
  </si>
  <si>
    <t>carbonate</t>
  </si>
  <si>
    <t>limestone, dolostone</t>
  </si>
  <si>
    <t>mudstone</t>
  </si>
  <si>
    <t>sandstone, mudstone</t>
  </si>
  <si>
    <t>siltstone, sandstone</t>
  </si>
  <si>
    <t>mudstone, siltstone</t>
  </si>
  <si>
    <t>mudstone, sandstone</t>
  </si>
  <si>
    <t>sandstone, carbonate</t>
  </si>
  <si>
    <t>sandstone, mudstone, coal</t>
  </si>
  <si>
    <t>marl, shale</t>
  </si>
  <si>
    <t>coal, shale</t>
  </si>
  <si>
    <t>marl, coal</t>
  </si>
  <si>
    <t>coal, sand</t>
  </si>
  <si>
    <t>coal, silt</t>
  </si>
  <si>
    <t>coal, caly</t>
  </si>
  <si>
    <t>clay, silt</t>
  </si>
  <si>
    <t>sand, carbonate</t>
  </si>
  <si>
    <t>carbonate, clay</t>
  </si>
  <si>
    <t>carbonate, silt</t>
  </si>
  <si>
    <t>silt, carbonate</t>
  </si>
  <si>
    <t>sand, silt</t>
  </si>
  <si>
    <t>carbonate, sand</t>
  </si>
  <si>
    <t>coal, clay</t>
  </si>
  <si>
    <t>?? Fossil??</t>
  </si>
  <si>
    <t>phosphorite, mudstone</t>
  </si>
  <si>
    <t>carbonate, pyrite</t>
  </si>
  <si>
    <t>limestone, shale</t>
  </si>
  <si>
    <t>doloestone, limestone</t>
  </si>
  <si>
    <t>marl</t>
  </si>
  <si>
    <t>mudstone, pyrite</t>
  </si>
  <si>
    <t>siltstone, pyrite</t>
  </si>
  <si>
    <t>mudstone, phosphorite</t>
  </si>
  <si>
    <t>chert</t>
  </si>
  <si>
    <t>chert, carbonate</t>
  </si>
  <si>
    <t>check if this is silt or siltstone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</si>
</sst>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409]General"/>
  </numFmts>
  <fonts count="11" x14ac:knownFonts="1">
    <font>
      <sz val="11"/>
      <color theme="1"/>
      <name val="Calibri"/>
      <family val="2"/>
      <scheme val="minor"/>
    </font>
    <font>
      <sz val="11"/>
      <color rgb="FFFF0000"/>
      <name val="Calibri"/>
      <family val="2"/>
      <scheme val="minor"/>
    </font>
    <font>
      <b/>
      <sz val="11"/>
      <color theme="1"/>
      <name val="Calibri"/>
      <family val="2"/>
      <scheme val="minor"/>
    </font>
    <font>
      <sz val="8"/>
      <name val="Calibri"/>
      <family val="2"/>
      <scheme val="minor"/>
    </font>
    <font>
      <sz val="9"/>
      <color indexed="81"/>
      <name val="Tahoma"/>
      <family val="2"/>
    </font>
    <font>
      <b/>
      <sz val="9"/>
      <color indexed="81"/>
      <name val="Tahoma"/>
      <family val="2"/>
    </font>
    <font>
      <sz val="11"/>
      <color theme="0" tint="-0.499984740745262"/>
      <name val="Calibri"/>
      <family val="2"/>
      <scheme val="minor"/>
    </font>
    <font>
      <i/>
      <sz val="11"/>
      <color rgb="FFFF0000"/>
      <name val="Calibri"/>
      <family val="2"/>
      <scheme val="minor"/>
    </font>
    <font>
      <sz val="11"/>
      <name val="Calibri"/>
      <family val="2"/>
      <scheme val="minor"/>
    </font>
    <font>
      <sz val="11"/>
      <color rgb="FF000000"/>
      <name val="Calibri"/>
      <family val="2"/>
    </font>
    <font>
      <i/>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rgb="FFFFC000"/>
        <bgColor indexed="64"/>
      </patternFill>
    </fill>
    <fill>
      <patternFill patternType="solid">
        <fgColor theme="5" tint="0.79998168889431442"/>
        <bgColor indexed="64"/>
      </patternFill>
    </fill>
    <fill>
      <patternFill patternType="solid">
        <fgColor rgb="FFFF00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bottom style="double">
        <color indexed="64"/>
      </bottom>
      <diagonal/>
    </border>
    <border>
      <left style="thin">
        <color indexed="64"/>
      </left>
      <right/>
      <top/>
      <bottom style="double">
        <color indexed="64"/>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2">
    <xf numFmtId="0" fontId="0" fillId="0" borderId="0"/>
    <xf numFmtId="168" fontId="9" fillId="0" borderId="0"/>
  </cellStyleXfs>
  <cellXfs count="53">
    <xf numFmtId="0" fontId="0" fillId="0" borderId="0" xfId="0"/>
    <xf numFmtId="0" fontId="0" fillId="0" borderId="0" xfId="0" applyAlignment="1">
      <alignment wrapText="1"/>
    </xf>
    <xf numFmtId="0" fontId="2" fillId="0" borderId="0" xfId="0" applyFont="1"/>
    <xf numFmtId="0" fontId="2" fillId="0" borderId="1" xfId="0" applyFont="1" applyBorder="1"/>
    <xf numFmtId="0" fontId="2" fillId="2" borderId="1" xfId="0" applyFont="1" applyFill="1" applyBorder="1"/>
    <xf numFmtId="0" fontId="2" fillId="3" borderId="1" xfId="0" applyFont="1" applyFill="1" applyBorder="1"/>
    <xf numFmtId="0" fontId="2" fillId="4" borderId="1" xfId="0" applyFont="1" applyFill="1" applyBorder="1"/>
    <xf numFmtId="164" fontId="0" fillId="0" borderId="0" xfId="0" applyNumberFormat="1"/>
    <xf numFmtId="1" fontId="0" fillId="0" borderId="0" xfId="0" applyNumberFormat="1"/>
    <xf numFmtId="0" fontId="0" fillId="5" borderId="0" xfId="0" applyFill="1"/>
    <xf numFmtId="0" fontId="0" fillId="0" borderId="2" xfId="0" applyBorder="1"/>
    <xf numFmtId="0" fontId="2" fillId="0" borderId="3" xfId="0" applyFont="1" applyBorder="1"/>
    <xf numFmtId="0" fontId="2" fillId="0" borderId="4" xfId="0" applyFont="1" applyBorder="1"/>
    <xf numFmtId="0" fontId="1" fillId="0" borderId="0" xfId="0" applyFont="1"/>
    <xf numFmtId="2" fontId="0" fillId="0" borderId="0" xfId="0" applyNumberFormat="1"/>
    <xf numFmtId="0" fontId="6" fillId="0" borderId="0" xfId="0" applyFont="1"/>
    <xf numFmtId="0" fontId="7" fillId="0" borderId="0" xfId="0" applyFont="1"/>
    <xf numFmtId="0" fontId="0" fillId="0" borderId="5" xfId="0" applyBorder="1"/>
    <xf numFmtId="0" fontId="0" fillId="0" borderId="5" xfId="0" applyBorder="1" applyAlignment="1">
      <alignment wrapText="1"/>
    </xf>
    <xf numFmtId="0" fontId="0" fillId="3" borderId="0" xfId="0" applyFill="1"/>
    <xf numFmtId="0" fontId="0" fillId="0" borderId="7" xfId="0" applyBorder="1"/>
    <xf numFmtId="0" fontId="0" fillId="0" borderId="7" xfId="0" applyBorder="1" applyAlignment="1">
      <alignment wrapText="1"/>
    </xf>
    <xf numFmtId="0" fontId="0" fillId="0" borderId="6" xfId="0" applyBorder="1"/>
    <xf numFmtId="0" fontId="0" fillId="0" borderId="6" xfId="0" applyBorder="1" applyAlignment="1">
      <alignment wrapText="1"/>
    </xf>
    <xf numFmtId="0" fontId="0" fillId="2" borderId="5" xfId="0" applyFill="1" applyBorder="1"/>
    <xf numFmtId="0" fontId="0" fillId="2" borderId="7" xfId="0" applyFill="1" applyBorder="1"/>
    <xf numFmtId="0" fontId="2" fillId="0" borderId="0" xfId="0" applyFont="1" applyAlignment="1">
      <alignment wrapText="1"/>
    </xf>
    <xf numFmtId="0" fontId="8" fillId="0" borderId="0" xfId="0" applyFont="1"/>
    <xf numFmtId="0" fontId="0" fillId="0" borderId="0" xfId="0" applyAlignment="1">
      <alignment horizontal="center"/>
    </xf>
    <xf numFmtId="0" fontId="0" fillId="0" borderId="8" xfId="0" applyBorder="1"/>
    <xf numFmtId="0" fontId="0" fillId="0" borderId="8" xfId="0" applyBorder="1" applyAlignment="1">
      <alignment wrapText="1"/>
    </xf>
    <xf numFmtId="0" fontId="0" fillId="5" borderId="8" xfId="0" applyFill="1" applyBorder="1"/>
    <xf numFmtId="0" fontId="0" fillId="5" borderId="8" xfId="0" applyFill="1" applyBorder="1" applyAlignment="1">
      <alignment wrapText="1"/>
    </xf>
    <xf numFmtId="0" fontId="2" fillId="0" borderId="8" xfId="0" applyFont="1" applyBorder="1"/>
    <xf numFmtId="0" fontId="2" fillId="0" borderId="8" xfId="0" applyFont="1" applyBorder="1" applyAlignment="1">
      <alignment wrapText="1"/>
    </xf>
    <xf numFmtId="0" fontId="0" fillId="0" borderId="0" xfId="0" applyAlignment="1">
      <alignment vertical="center" wrapText="1"/>
    </xf>
    <xf numFmtId="11" fontId="0" fillId="0" borderId="0" xfId="0" applyNumberFormat="1"/>
    <xf numFmtId="165" fontId="0" fillId="0" borderId="0" xfId="0" applyNumberFormat="1"/>
    <xf numFmtId="166" fontId="0" fillId="0" borderId="0" xfId="0" applyNumberFormat="1"/>
    <xf numFmtId="0" fontId="0" fillId="0" borderId="0" xfId="0" quotePrefix="1"/>
    <xf numFmtId="167" fontId="0" fillId="0" borderId="0" xfId="0" applyNumberFormat="1"/>
    <xf numFmtId="164" fontId="0" fillId="0" borderId="8" xfId="0" applyNumberFormat="1" applyBorder="1"/>
    <xf numFmtId="1" fontId="0" fillId="0" borderId="8" xfId="0" applyNumberFormat="1" applyBorder="1"/>
    <xf numFmtId="0" fontId="0" fillId="0" borderId="0" xfId="0" applyAlignment="1">
      <alignment vertical="center"/>
    </xf>
    <xf numFmtId="0" fontId="2" fillId="6" borderId="8" xfId="0" applyFont="1" applyFill="1" applyBorder="1"/>
    <xf numFmtId="0" fontId="0" fillId="0" borderId="0" xfId="0" applyAlignment="1">
      <alignment wrapText="1"/>
    </xf>
    <xf numFmtId="0" fontId="0" fillId="0" borderId="5" xfId="0" applyBorder="1" applyAlignment="1">
      <alignment wrapText="1"/>
    </xf>
    <xf numFmtId="0" fontId="0" fillId="0" borderId="7" xfId="0" applyBorder="1" applyAlignment="1">
      <alignment wrapText="1"/>
    </xf>
    <xf numFmtId="0" fontId="0" fillId="0" borderId="0" xfId="0" applyBorder="1"/>
    <xf numFmtId="0" fontId="2" fillId="0" borderId="0" xfId="0" applyFont="1" applyBorder="1"/>
    <xf numFmtId="0" fontId="0" fillId="5" borderId="0" xfId="0" applyFill="1" applyBorder="1"/>
    <xf numFmtId="0" fontId="0" fillId="0" borderId="8" xfId="0" applyFill="1" applyBorder="1"/>
    <xf numFmtId="0" fontId="0" fillId="0" borderId="8" xfId="0" applyFill="1" applyBorder="1" applyAlignment="1">
      <alignment wrapText="1"/>
    </xf>
  </cellXfs>
  <cellStyles count="2">
    <cellStyle name="Excel Built-in Normal" xfId="1" xr:uid="{C9F8BB5A-F0CD-43F5-8147-A3F0FCFAB760}"/>
    <cellStyle name="Normal" xfId="0" builtinId="0"/>
  </cellStyles>
  <dxfs count="3">
    <dxf>
      <font>
        <color rgb="FF006100"/>
      </font>
      <fill>
        <patternFill>
          <bgColor rgb="FFC6EFCE"/>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79686-29C3-4809-903B-8E1FF81224B1}">
  <dimension ref="A1:AC24177"/>
  <sheetViews>
    <sheetView zoomScale="90" zoomScaleNormal="90" workbookViewId="0">
      <pane ySplit="1" topLeftCell="A367" activePane="bottomLeft" state="frozen"/>
      <selection pane="bottomLeft" activeCell="M382" sqref="M382"/>
    </sheetView>
  </sheetViews>
  <sheetFormatPr defaultRowHeight="14.4" x14ac:dyDescent="0.3"/>
  <cols>
    <col min="2" max="2" width="9.44140625" style="15" bestFit="1" customWidth="1"/>
    <col min="3" max="3" width="25.77734375" customWidth="1"/>
    <col min="5" max="5" width="14.88671875" bestFit="1" customWidth="1"/>
    <col min="7" max="7" width="13.33203125" bestFit="1" customWidth="1"/>
    <col min="8" max="8" width="20.33203125" bestFit="1" customWidth="1"/>
    <col min="9" max="9" width="16.21875" bestFit="1" customWidth="1"/>
    <col min="11" max="11" width="15.33203125" bestFit="1" customWidth="1"/>
    <col min="12" max="12" width="21.109375" bestFit="1" customWidth="1"/>
    <col min="14" max="14" width="11.44140625" bestFit="1" customWidth="1"/>
    <col min="16" max="16" width="10.21875" bestFit="1" customWidth="1"/>
    <col min="17" max="17" width="9.6640625" bestFit="1" customWidth="1"/>
    <col min="18" max="18" width="16.21875" bestFit="1" customWidth="1"/>
    <col min="20" max="20" width="15.33203125" bestFit="1" customWidth="1"/>
    <col min="21" max="21" width="17.44140625" bestFit="1" customWidth="1"/>
    <col min="23" max="23" width="19" bestFit="1" customWidth="1"/>
    <col min="24" max="24" width="23.109375" bestFit="1" customWidth="1"/>
    <col min="25" max="25" width="21.109375" bestFit="1" customWidth="1"/>
  </cols>
  <sheetData>
    <row r="1" spans="1:29" s="3" customFormat="1" x14ac:dyDescent="0.3">
      <c r="A1" s="3" t="s">
        <v>0</v>
      </c>
      <c r="B1" s="3" t="s">
        <v>1</v>
      </c>
      <c r="C1" s="3" t="s">
        <v>16</v>
      </c>
      <c r="D1" s="4" t="s">
        <v>8</v>
      </c>
      <c r="E1" s="3" t="s">
        <v>17</v>
      </c>
      <c r="F1" s="3" t="s">
        <v>2</v>
      </c>
      <c r="G1" s="3" t="s">
        <v>3</v>
      </c>
      <c r="H1" s="3" t="s">
        <v>19</v>
      </c>
      <c r="I1" s="3" t="s">
        <v>18</v>
      </c>
      <c r="J1" s="3" t="s">
        <v>4</v>
      </c>
      <c r="K1" s="5" t="s">
        <v>20</v>
      </c>
      <c r="L1" s="3" t="s">
        <v>10</v>
      </c>
      <c r="M1" s="3" t="s">
        <v>21</v>
      </c>
      <c r="N1" s="4" t="s">
        <v>22</v>
      </c>
      <c r="O1" s="3" t="s">
        <v>5</v>
      </c>
      <c r="P1" s="3" t="s">
        <v>23</v>
      </c>
      <c r="Q1" s="5" t="s">
        <v>25</v>
      </c>
      <c r="R1" s="3" t="s">
        <v>50</v>
      </c>
      <c r="S1" s="5" t="s">
        <v>26</v>
      </c>
      <c r="T1" s="6" t="s">
        <v>49</v>
      </c>
      <c r="U1" s="6" t="s">
        <v>24</v>
      </c>
      <c r="V1" s="3" t="s">
        <v>6</v>
      </c>
      <c r="W1" s="3" t="s">
        <v>9</v>
      </c>
      <c r="X1" s="3" t="s">
        <v>39</v>
      </c>
      <c r="Y1" s="3" t="s">
        <v>11</v>
      </c>
      <c r="Z1" s="3" t="s">
        <v>12</v>
      </c>
      <c r="AA1" s="3" t="s">
        <v>13</v>
      </c>
      <c r="AB1" s="3" t="s">
        <v>14</v>
      </c>
      <c r="AC1" s="3" t="s">
        <v>7</v>
      </c>
    </row>
    <row r="2" spans="1:29" x14ac:dyDescent="0.3">
      <c r="A2">
        <v>1</v>
      </c>
      <c r="B2" s="15" t="s">
        <v>51</v>
      </c>
      <c r="C2" t="str">
        <f>_xlfn.XLOOKUP($B2, STANDARDS!$A:$A, STANDARDS!$B:$B,,0,2)</f>
        <v>Rodda Beds, Ungoolya Gp</v>
      </c>
      <c r="J2">
        <v>610</v>
      </c>
      <c r="P2" t="s">
        <v>243</v>
      </c>
      <c r="S2">
        <v>-32.1</v>
      </c>
      <c r="T2">
        <v>0.02</v>
      </c>
      <c r="U2" t="s">
        <v>244</v>
      </c>
      <c r="V2">
        <v>1</v>
      </c>
      <c r="W2" t="s">
        <v>247</v>
      </c>
    </row>
    <row r="3" spans="1:29" x14ac:dyDescent="0.3">
      <c r="A3">
        <v>2</v>
      </c>
      <c r="B3" s="15" t="s">
        <v>51</v>
      </c>
      <c r="C3" t="str">
        <f>_xlfn.XLOOKUP($B3, STANDARDS!$A:$A, STANDARDS!$B:$B,,0,2)</f>
        <v>Rodda Beds, Ungoolya Gp</v>
      </c>
      <c r="J3">
        <v>610</v>
      </c>
      <c r="P3" t="s">
        <v>243</v>
      </c>
      <c r="S3">
        <v>-30.7</v>
      </c>
      <c r="T3">
        <v>0.02</v>
      </c>
      <c r="U3" t="s">
        <v>244</v>
      </c>
      <c r="V3">
        <v>1</v>
      </c>
      <c r="W3" t="s">
        <v>247</v>
      </c>
    </row>
    <row r="4" spans="1:29" x14ac:dyDescent="0.3">
      <c r="A4">
        <v>3</v>
      </c>
      <c r="B4" s="15" t="s">
        <v>51</v>
      </c>
      <c r="C4" t="str">
        <f>_xlfn.XLOOKUP($B4, STANDARDS!$A:$A, STANDARDS!$B:$B,,0,2)</f>
        <v>Rodda Beds, Ungoolya Gp</v>
      </c>
      <c r="J4">
        <v>610</v>
      </c>
      <c r="P4" t="s">
        <v>243</v>
      </c>
      <c r="S4">
        <v>-30.5</v>
      </c>
      <c r="T4">
        <v>0.02</v>
      </c>
      <c r="U4" t="s">
        <v>244</v>
      </c>
      <c r="V4">
        <v>1</v>
      </c>
      <c r="W4" t="s">
        <v>247</v>
      </c>
    </row>
    <row r="5" spans="1:29" x14ac:dyDescent="0.3">
      <c r="A5">
        <v>4</v>
      </c>
      <c r="B5" s="15" t="s">
        <v>51</v>
      </c>
      <c r="C5" t="str">
        <f>_xlfn.XLOOKUP($B5, STANDARDS!$A:$A, STANDARDS!$B:$B,,0,2)</f>
        <v>Rodda Beds, Ungoolya Gp</v>
      </c>
      <c r="J5">
        <v>610</v>
      </c>
      <c r="P5" t="s">
        <v>243</v>
      </c>
      <c r="S5">
        <v>-30.6</v>
      </c>
      <c r="T5">
        <v>0.02</v>
      </c>
      <c r="U5" t="s">
        <v>244</v>
      </c>
      <c r="V5">
        <v>1</v>
      </c>
      <c r="W5" t="s">
        <v>247</v>
      </c>
    </row>
    <row r="6" spans="1:29" x14ac:dyDescent="0.3">
      <c r="A6">
        <v>5</v>
      </c>
      <c r="B6" s="15" t="s">
        <v>52</v>
      </c>
      <c r="C6" t="str">
        <f>_xlfn.XLOOKUP($B6, STANDARDS!$A:$A, STANDARDS!$B:$B,,0,2)</f>
        <v>Pertatataka Fm</v>
      </c>
      <c r="J6">
        <v>610</v>
      </c>
      <c r="P6" t="s">
        <v>243</v>
      </c>
      <c r="S6">
        <v>-28.4</v>
      </c>
      <c r="T6">
        <v>0.02</v>
      </c>
      <c r="U6" t="s">
        <v>244</v>
      </c>
      <c r="V6">
        <v>1</v>
      </c>
      <c r="W6" t="s">
        <v>247</v>
      </c>
    </row>
    <row r="7" spans="1:29" x14ac:dyDescent="0.3">
      <c r="A7">
        <v>6</v>
      </c>
      <c r="B7" s="15" t="s">
        <v>53</v>
      </c>
      <c r="C7" t="str">
        <f>_xlfn.XLOOKUP($B7, STANDARDS!$A:$A, STANDARDS!$B:$B,,0,2)</f>
        <v>Khatyspyt Fm</v>
      </c>
      <c r="J7">
        <v>620</v>
      </c>
      <c r="P7" t="s">
        <v>243</v>
      </c>
      <c r="S7">
        <v>-35.9</v>
      </c>
      <c r="T7">
        <v>0.02</v>
      </c>
      <c r="U7" t="s">
        <v>244</v>
      </c>
      <c r="V7">
        <v>1</v>
      </c>
      <c r="W7" t="s">
        <v>247</v>
      </c>
    </row>
    <row r="8" spans="1:29" x14ac:dyDescent="0.3">
      <c r="A8">
        <v>7</v>
      </c>
      <c r="B8" s="15" t="s">
        <v>54</v>
      </c>
      <c r="C8" t="str">
        <f>_xlfn.XLOOKUP($B8, STANDARDS!$A:$A, STANDARDS!$B:$B,,0,2)</f>
        <v>Verkhne-Chonskaya Oil Field</v>
      </c>
      <c r="J8">
        <v>620</v>
      </c>
      <c r="P8" t="s">
        <v>243</v>
      </c>
      <c r="S8">
        <v>-34.5</v>
      </c>
      <c r="T8">
        <v>0.02</v>
      </c>
      <c r="U8" t="s">
        <v>244</v>
      </c>
      <c r="V8">
        <v>1</v>
      </c>
      <c r="W8" t="s">
        <v>247</v>
      </c>
    </row>
    <row r="9" spans="1:29" x14ac:dyDescent="0.3">
      <c r="A9">
        <v>8</v>
      </c>
      <c r="B9" s="15" t="s">
        <v>55</v>
      </c>
      <c r="C9" t="str">
        <f>_xlfn.XLOOKUP($B9, STANDARDS!$A:$A, STANDARDS!$B:$B,,0,2)</f>
        <v>Danilovskaya Oil Field</v>
      </c>
      <c r="J9">
        <v>620</v>
      </c>
      <c r="P9" t="s">
        <v>243</v>
      </c>
      <c r="S9">
        <v>-34</v>
      </c>
      <c r="T9">
        <v>0.02</v>
      </c>
      <c r="U9" t="s">
        <v>244</v>
      </c>
      <c r="V9">
        <v>1</v>
      </c>
      <c r="W9" t="s">
        <v>247</v>
      </c>
    </row>
    <row r="10" spans="1:29" x14ac:dyDescent="0.3">
      <c r="A10">
        <v>9</v>
      </c>
      <c r="B10" s="15" t="s">
        <v>56</v>
      </c>
      <c r="C10" t="str">
        <f>_xlfn.XLOOKUP($B10, STANDARDS!$A:$A, STANDARDS!$B:$B,,0,2)</f>
        <v>Duliominskaya Oil Field</v>
      </c>
      <c r="J10">
        <v>620</v>
      </c>
      <c r="P10" t="s">
        <v>243</v>
      </c>
      <c r="S10">
        <v>-33.9</v>
      </c>
      <c r="T10">
        <v>0.02</v>
      </c>
      <c r="U10" t="s">
        <v>244</v>
      </c>
      <c r="V10">
        <v>1</v>
      </c>
      <c r="W10" t="s">
        <v>247</v>
      </c>
    </row>
    <row r="11" spans="1:29" x14ac:dyDescent="0.3">
      <c r="A11">
        <v>10</v>
      </c>
      <c r="B11" s="15" t="s">
        <v>57</v>
      </c>
      <c r="C11" t="str">
        <f>_xlfn.XLOOKUP($B11, STANDARDS!$A:$A, STANDARDS!$B:$B,,0,2)</f>
        <v>Kwagunt Fm, Chuar Gp</v>
      </c>
      <c r="J11">
        <v>850</v>
      </c>
      <c r="P11" t="s">
        <v>243</v>
      </c>
      <c r="S11">
        <v>-26.4</v>
      </c>
      <c r="T11">
        <v>0.02</v>
      </c>
      <c r="U11" t="s">
        <v>244</v>
      </c>
      <c r="V11">
        <v>1</v>
      </c>
      <c r="W11" t="s">
        <v>247</v>
      </c>
    </row>
    <row r="12" spans="1:29" x14ac:dyDescent="0.3">
      <c r="A12">
        <v>11</v>
      </c>
      <c r="B12" s="15" t="s">
        <v>57</v>
      </c>
      <c r="C12" t="str">
        <f>_xlfn.XLOOKUP($B12, STANDARDS!$A:$A, STANDARDS!$B:$B,,0,2)</f>
        <v>Kwagunt Fm, Chuar Gp</v>
      </c>
      <c r="J12">
        <v>850</v>
      </c>
      <c r="P12" t="s">
        <v>243</v>
      </c>
      <c r="S12">
        <v>-26.5</v>
      </c>
      <c r="T12">
        <v>0.02</v>
      </c>
      <c r="U12" t="s">
        <v>244</v>
      </c>
      <c r="V12">
        <v>1</v>
      </c>
      <c r="W12" t="s">
        <v>247</v>
      </c>
    </row>
    <row r="13" spans="1:29" x14ac:dyDescent="0.3">
      <c r="A13">
        <v>12</v>
      </c>
      <c r="B13" s="15" t="s">
        <v>57</v>
      </c>
      <c r="C13" t="str">
        <f>_xlfn.XLOOKUP($B13, STANDARDS!$A:$A, STANDARDS!$B:$B,,0,2)</f>
        <v>Kwagunt Fm, Chuar Gp</v>
      </c>
      <c r="J13">
        <v>850</v>
      </c>
      <c r="P13" t="s">
        <v>243</v>
      </c>
      <c r="S13">
        <v>-26.4</v>
      </c>
      <c r="T13">
        <v>0.02</v>
      </c>
      <c r="U13" t="s">
        <v>244</v>
      </c>
      <c r="V13">
        <v>1</v>
      </c>
      <c r="W13" t="s">
        <v>247</v>
      </c>
    </row>
    <row r="14" spans="1:29" x14ac:dyDescent="0.3">
      <c r="A14">
        <v>13</v>
      </c>
      <c r="B14" s="15" t="s">
        <v>57</v>
      </c>
      <c r="C14" t="str">
        <f>_xlfn.XLOOKUP($B14, STANDARDS!$A:$A, STANDARDS!$B:$B,,0,2)</f>
        <v>Kwagunt Fm, Chuar Gp</v>
      </c>
      <c r="J14">
        <v>850</v>
      </c>
      <c r="P14" t="s">
        <v>243</v>
      </c>
      <c r="S14">
        <v>-26.6</v>
      </c>
      <c r="T14">
        <v>0.02</v>
      </c>
      <c r="U14" t="s">
        <v>244</v>
      </c>
      <c r="V14">
        <v>1</v>
      </c>
      <c r="W14" t="s">
        <v>247</v>
      </c>
    </row>
    <row r="15" spans="1:29" x14ac:dyDescent="0.3">
      <c r="A15">
        <v>14</v>
      </c>
      <c r="B15" s="15" t="s">
        <v>57</v>
      </c>
      <c r="C15" t="str">
        <f>_xlfn.XLOOKUP($B15, STANDARDS!$A:$A, STANDARDS!$B:$B,,0,2)</f>
        <v>Kwagunt Fm, Chuar Gp</v>
      </c>
      <c r="J15">
        <v>850</v>
      </c>
      <c r="P15" t="s">
        <v>243</v>
      </c>
      <c r="S15">
        <v>-26.5</v>
      </c>
      <c r="T15">
        <v>0.02</v>
      </c>
      <c r="U15" t="s">
        <v>244</v>
      </c>
      <c r="V15">
        <v>1</v>
      </c>
      <c r="W15" t="s">
        <v>247</v>
      </c>
    </row>
    <row r="16" spans="1:29" x14ac:dyDescent="0.3">
      <c r="A16">
        <v>15</v>
      </c>
      <c r="B16" s="15" t="s">
        <v>58</v>
      </c>
      <c r="C16" t="str">
        <f>_xlfn.XLOOKUP($B16, STANDARDS!$A:$A, STANDARDS!$B:$B,,0,2)</f>
        <v>Bitter Springs Gp</v>
      </c>
      <c r="J16">
        <v>850</v>
      </c>
      <c r="P16" t="s">
        <v>243</v>
      </c>
      <c r="S16">
        <v>-29</v>
      </c>
      <c r="T16">
        <v>0.02</v>
      </c>
      <c r="U16" t="s">
        <v>244</v>
      </c>
      <c r="V16">
        <v>1</v>
      </c>
      <c r="W16" t="s">
        <v>247</v>
      </c>
    </row>
    <row r="17" spans="1:23" x14ac:dyDescent="0.3">
      <c r="A17">
        <v>17</v>
      </c>
      <c r="B17" s="15" t="s">
        <v>58</v>
      </c>
      <c r="C17" t="str">
        <f>_xlfn.XLOOKUP($B17, STANDARDS!$A:$A, STANDARDS!$B:$B,,0,2)</f>
        <v>Bitter Springs Gp</v>
      </c>
      <c r="J17">
        <v>850</v>
      </c>
      <c r="P17" t="s">
        <v>243</v>
      </c>
      <c r="S17">
        <v>-26.1</v>
      </c>
      <c r="T17">
        <v>0.02</v>
      </c>
      <c r="U17" t="s">
        <v>244</v>
      </c>
      <c r="V17">
        <v>1</v>
      </c>
      <c r="W17" t="s">
        <v>247</v>
      </c>
    </row>
    <row r="18" spans="1:23" x14ac:dyDescent="0.3">
      <c r="A18">
        <v>18</v>
      </c>
      <c r="B18" s="15" t="s">
        <v>58</v>
      </c>
      <c r="C18" t="str">
        <f>_xlfn.XLOOKUP($B18, STANDARDS!$A:$A, STANDARDS!$B:$B,,0,2)</f>
        <v>Bitter Springs Gp</v>
      </c>
      <c r="J18">
        <v>850</v>
      </c>
      <c r="P18" t="s">
        <v>243</v>
      </c>
      <c r="S18">
        <v>-25.7</v>
      </c>
      <c r="T18">
        <v>0.02</v>
      </c>
      <c r="U18" t="s">
        <v>244</v>
      </c>
      <c r="V18">
        <v>1</v>
      </c>
      <c r="W18" t="s">
        <v>247</v>
      </c>
    </row>
    <row r="19" spans="1:23" x14ac:dyDescent="0.3">
      <c r="A19">
        <v>19</v>
      </c>
      <c r="B19" s="15" t="s">
        <v>58</v>
      </c>
      <c r="C19" t="str">
        <f>_xlfn.XLOOKUP($B19, STANDARDS!$A:$A, STANDARDS!$B:$B,,0,2)</f>
        <v>Bitter Springs Gp</v>
      </c>
      <c r="J19">
        <v>850</v>
      </c>
      <c r="P19" t="s">
        <v>243</v>
      </c>
      <c r="S19">
        <v>-26.1</v>
      </c>
      <c r="T19">
        <v>0.02</v>
      </c>
      <c r="U19" t="s">
        <v>244</v>
      </c>
      <c r="V19">
        <v>1</v>
      </c>
      <c r="W19" t="s">
        <v>247</v>
      </c>
    </row>
    <row r="20" spans="1:23" x14ac:dyDescent="0.3">
      <c r="A20">
        <v>23</v>
      </c>
      <c r="B20" s="15" t="s">
        <v>59</v>
      </c>
      <c r="C20" t="str">
        <f>_xlfn.XLOOKUP($B20, STANDARDS!$A:$A, STANDARDS!$B:$B,,0,2)</f>
        <v>Nonesuch Fm</v>
      </c>
      <c r="J20">
        <v>1055</v>
      </c>
      <c r="P20" t="s">
        <v>243</v>
      </c>
      <c r="S20">
        <v>-32.9</v>
      </c>
      <c r="T20">
        <v>0.02</v>
      </c>
      <c r="U20" t="s">
        <v>244</v>
      </c>
      <c r="V20">
        <v>1</v>
      </c>
      <c r="W20" t="s">
        <v>247</v>
      </c>
    </row>
    <row r="21" spans="1:23" x14ac:dyDescent="0.3">
      <c r="A21">
        <v>24</v>
      </c>
      <c r="B21" s="15" t="s">
        <v>60</v>
      </c>
      <c r="C21" t="str">
        <f>_xlfn.XLOOKUP($B21, STANDARDS!$A:$A, STANDARDS!$B:$B,,0,2)</f>
        <v>Seep Oil, Nonesuch Fm</v>
      </c>
      <c r="J21">
        <v>1055</v>
      </c>
      <c r="P21" t="s">
        <v>243</v>
      </c>
      <c r="S21">
        <v>-32.200000000000003</v>
      </c>
      <c r="T21">
        <v>0.02</v>
      </c>
      <c r="U21" t="s">
        <v>244</v>
      </c>
      <c r="V21">
        <v>1</v>
      </c>
      <c r="W21" t="s">
        <v>247</v>
      </c>
    </row>
    <row r="22" spans="1:23" x14ac:dyDescent="0.3">
      <c r="A22">
        <v>25</v>
      </c>
      <c r="B22" s="15" t="s">
        <v>61</v>
      </c>
      <c r="C22" t="str">
        <f>_xlfn.XLOOKUP($B22, STANDARDS!$A:$A, STANDARDS!$B:$B,,0,2)</f>
        <v>McMinn Fm, Roper Gp</v>
      </c>
      <c r="J22">
        <v>1340</v>
      </c>
      <c r="P22" t="s">
        <v>243</v>
      </c>
      <c r="S22">
        <v>-32.4</v>
      </c>
      <c r="T22">
        <v>0.02</v>
      </c>
      <c r="U22" t="s">
        <v>244</v>
      </c>
      <c r="V22">
        <v>1</v>
      </c>
      <c r="W22" t="s">
        <v>247</v>
      </c>
    </row>
    <row r="23" spans="1:23" x14ac:dyDescent="0.3">
      <c r="A23">
        <v>26</v>
      </c>
      <c r="B23" s="15" t="s">
        <v>62</v>
      </c>
      <c r="C23" t="str">
        <f>_xlfn.XLOOKUP($B23, STANDARDS!$A:$A, STANDARDS!$B:$B,,0,2)</f>
        <v>Velkerri Fm, Roper Gp</v>
      </c>
      <c r="J23">
        <v>1350</v>
      </c>
      <c r="P23" t="s">
        <v>243</v>
      </c>
      <c r="S23">
        <v>-33.200000000000003</v>
      </c>
      <c r="T23">
        <v>0.02</v>
      </c>
      <c r="U23" t="s">
        <v>244</v>
      </c>
      <c r="V23">
        <v>1</v>
      </c>
      <c r="W23" t="s">
        <v>247</v>
      </c>
    </row>
    <row r="24" spans="1:23" x14ac:dyDescent="0.3">
      <c r="A24">
        <v>27</v>
      </c>
      <c r="B24" s="15" t="s">
        <v>62</v>
      </c>
      <c r="C24" t="str">
        <f>_xlfn.XLOOKUP($B24, STANDARDS!$A:$A, STANDARDS!$B:$B,,0,2)</f>
        <v>Velkerri Fm, Roper Gp</v>
      </c>
      <c r="J24">
        <v>1350</v>
      </c>
      <c r="P24" t="s">
        <v>243</v>
      </c>
      <c r="S24">
        <v>-31.1</v>
      </c>
      <c r="T24">
        <v>0.02</v>
      </c>
      <c r="U24" t="s">
        <v>244</v>
      </c>
      <c r="V24">
        <v>1</v>
      </c>
      <c r="W24" t="s">
        <v>247</v>
      </c>
    </row>
    <row r="25" spans="1:23" x14ac:dyDescent="0.3">
      <c r="A25">
        <v>28</v>
      </c>
      <c r="B25" s="15" t="s">
        <v>63</v>
      </c>
      <c r="C25" t="str">
        <f>_xlfn.XLOOKUP($B25, STANDARDS!$A:$A, STANDARDS!$B:$B,,0,2)</f>
        <v>Barney Creek Fm, Umbolooga Subgp, McArthur Gp</v>
      </c>
      <c r="J25">
        <v>1500</v>
      </c>
      <c r="P25" t="s">
        <v>243</v>
      </c>
      <c r="S25">
        <v>-31.6</v>
      </c>
      <c r="T25">
        <v>0.02</v>
      </c>
      <c r="U25" t="s">
        <v>244</v>
      </c>
      <c r="V25">
        <v>1</v>
      </c>
      <c r="W25" t="s">
        <v>247</v>
      </c>
    </row>
    <row r="26" spans="1:23" x14ac:dyDescent="0.3">
      <c r="A26">
        <v>29</v>
      </c>
      <c r="B26" s="15" t="s">
        <v>63</v>
      </c>
      <c r="C26" t="str">
        <f>_xlfn.XLOOKUP($B26, STANDARDS!$A:$A, STANDARDS!$B:$B,,0,2)</f>
        <v>Barney Creek Fm, Umbolooga Subgp, McArthur Gp</v>
      </c>
      <c r="J26">
        <v>1500</v>
      </c>
      <c r="P26" t="s">
        <v>243</v>
      </c>
      <c r="S26">
        <v>-30.1</v>
      </c>
      <c r="T26">
        <v>0.02</v>
      </c>
      <c r="U26" t="s">
        <v>244</v>
      </c>
      <c r="V26">
        <v>1</v>
      </c>
      <c r="W26" t="s">
        <v>247</v>
      </c>
    </row>
    <row r="27" spans="1:23" x14ac:dyDescent="0.3">
      <c r="A27">
        <v>2</v>
      </c>
      <c r="B27" s="15" t="s">
        <v>51</v>
      </c>
      <c r="C27" t="str">
        <f>_xlfn.XLOOKUP($B27, STANDARDS!$A:$A, STANDARDS!$B:$B,,0,2)</f>
        <v>Rodda Beds, Ungoolya Gp</v>
      </c>
      <c r="J27">
        <v>610</v>
      </c>
      <c r="P27" t="s">
        <v>243</v>
      </c>
      <c r="S27">
        <v>-29.4</v>
      </c>
      <c r="T27">
        <v>0.02</v>
      </c>
      <c r="U27" t="s">
        <v>245</v>
      </c>
      <c r="V27">
        <v>1</v>
      </c>
      <c r="W27" t="s">
        <v>247</v>
      </c>
    </row>
    <row r="28" spans="1:23" x14ac:dyDescent="0.3">
      <c r="A28">
        <v>3</v>
      </c>
      <c r="B28" s="15" t="s">
        <v>51</v>
      </c>
      <c r="C28" t="str">
        <f>_xlfn.XLOOKUP($B28, STANDARDS!$A:$A, STANDARDS!$B:$B,,0,2)</f>
        <v>Rodda Beds, Ungoolya Gp</v>
      </c>
      <c r="J28">
        <v>610</v>
      </c>
      <c r="P28" t="s">
        <v>243</v>
      </c>
      <c r="S28">
        <v>-28.7</v>
      </c>
      <c r="T28">
        <v>0.02</v>
      </c>
      <c r="U28" t="s">
        <v>245</v>
      </c>
      <c r="V28">
        <v>1</v>
      </c>
      <c r="W28" t="s">
        <v>247</v>
      </c>
    </row>
    <row r="29" spans="1:23" x14ac:dyDescent="0.3">
      <c r="A29">
        <v>4</v>
      </c>
      <c r="B29" s="15" t="s">
        <v>51</v>
      </c>
      <c r="C29" t="str">
        <f>_xlfn.XLOOKUP($B29, STANDARDS!$A:$A, STANDARDS!$B:$B,,0,2)</f>
        <v>Rodda Beds, Ungoolya Gp</v>
      </c>
      <c r="J29">
        <v>610</v>
      </c>
      <c r="P29" t="s">
        <v>243</v>
      </c>
      <c r="S29">
        <v>-29.4</v>
      </c>
      <c r="T29">
        <v>0.02</v>
      </c>
      <c r="U29" t="s">
        <v>245</v>
      </c>
      <c r="V29">
        <v>1</v>
      </c>
      <c r="W29" t="s">
        <v>247</v>
      </c>
    </row>
    <row r="30" spans="1:23" x14ac:dyDescent="0.3">
      <c r="A30">
        <v>6</v>
      </c>
      <c r="B30" s="15" t="s">
        <v>53</v>
      </c>
      <c r="C30" t="str">
        <f>_xlfn.XLOOKUP($B30, STANDARDS!$A:$A, STANDARDS!$B:$B,,0,2)</f>
        <v>Khatyspyt Fm</v>
      </c>
      <c r="J30">
        <v>620</v>
      </c>
      <c r="P30" t="s">
        <v>243</v>
      </c>
      <c r="S30">
        <v>-37.299999999999997</v>
      </c>
      <c r="T30">
        <v>0.02</v>
      </c>
      <c r="U30" t="s">
        <v>245</v>
      </c>
      <c r="V30">
        <v>1</v>
      </c>
      <c r="W30" t="s">
        <v>247</v>
      </c>
    </row>
    <row r="31" spans="1:23" x14ac:dyDescent="0.3">
      <c r="A31">
        <v>10</v>
      </c>
      <c r="B31" s="15" t="s">
        <v>57</v>
      </c>
      <c r="C31" t="str">
        <f>_xlfn.XLOOKUP($B31, STANDARDS!$A:$A, STANDARDS!$B:$B,,0,2)</f>
        <v>Kwagunt Fm, Chuar Gp</v>
      </c>
      <c r="J31">
        <v>850</v>
      </c>
      <c r="P31" t="s">
        <v>243</v>
      </c>
      <c r="S31">
        <v>-25.7</v>
      </c>
      <c r="T31">
        <v>0.02</v>
      </c>
      <c r="U31" t="s">
        <v>245</v>
      </c>
      <c r="V31">
        <v>1</v>
      </c>
      <c r="W31" t="s">
        <v>247</v>
      </c>
    </row>
    <row r="32" spans="1:23" x14ac:dyDescent="0.3">
      <c r="A32">
        <v>11</v>
      </c>
      <c r="B32" s="15" t="s">
        <v>57</v>
      </c>
      <c r="C32" t="str">
        <f>_xlfn.XLOOKUP($B32, STANDARDS!$A:$A, STANDARDS!$B:$B,,0,2)</f>
        <v>Kwagunt Fm, Chuar Gp</v>
      </c>
      <c r="J32">
        <v>850</v>
      </c>
      <c r="P32" t="s">
        <v>243</v>
      </c>
      <c r="S32">
        <v>-26</v>
      </c>
      <c r="T32">
        <v>0.02</v>
      </c>
      <c r="U32" t="s">
        <v>245</v>
      </c>
      <c r="V32">
        <v>1</v>
      </c>
      <c r="W32" t="s">
        <v>247</v>
      </c>
    </row>
    <row r="33" spans="1:23" x14ac:dyDescent="0.3">
      <c r="A33">
        <v>12</v>
      </c>
      <c r="B33" s="15" t="s">
        <v>57</v>
      </c>
      <c r="C33" t="str">
        <f>_xlfn.XLOOKUP($B33, STANDARDS!$A:$A, STANDARDS!$B:$B,,0,2)</f>
        <v>Kwagunt Fm, Chuar Gp</v>
      </c>
      <c r="J33">
        <v>850</v>
      </c>
      <c r="P33" t="s">
        <v>243</v>
      </c>
      <c r="S33">
        <v>-26.5</v>
      </c>
      <c r="T33">
        <v>0.02</v>
      </c>
      <c r="U33" t="s">
        <v>245</v>
      </c>
      <c r="V33">
        <v>1</v>
      </c>
      <c r="W33" t="s">
        <v>247</v>
      </c>
    </row>
    <row r="34" spans="1:23" x14ac:dyDescent="0.3">
      <c r="A34">
        <v>13</v>
      </c>
      <c r="B34" s="15" t="s">
        <v>57</v>
      </c>
      <c r="C34" t="str">
        <f>_xlfn.XLOOKUP($B34, STANDARDS!$A:$A, STANDARDS!$B:$B,,0,2)</f>
        <v>Kwagunt Fm, Chuar Gp</v>
      </c>
      <c r="J34">
        <v>850</v>
      </c>
      <c r="P34" t="s">
        <v>243</v>
      </c>
      <c r="S34">
        <v>-26.5</v>
      </c>
      <c r="T34">
        <v>0.02</v>
      </c>
      <c r="U34" t="s">
        <v>245</v>
      </c>
      <c r="V34">
        <v>1</v>
      </c>
      <c r="W34" t="s">
        <v>247</v>
      </c>
    </row>
    <row r="35" spans="1:23" x14ac:dyDescent="0.3">
      <c r="A35">
        <v>17</v>
      </c>
      <c r="B35" s="15" t="s">
        <v>58</v>
      </c>
      <c r="C35" t="str">
        <f>_xlfn.XLOOKUP($B35, STANDARDS!$A:$A, STANDARDS!$B:$B,,0,2)</f>
        <v>Bitter Springs Gp</v>
      </c>
      <c r="J35">
        <v>850</v>
      </c>
      <c r="P35" t="s">
        <v>243</v>
      </c>
      <c r="S35">
        <v>-25.4</v>
      </c>
      <c r="T35">
        <v>0.02</v>
      </c>
      <c r="U35" t="s">
        <v>245</v>
      </c>
      <c r="V35">
        <v>1</v>
      </c>
      <c r="W35" t="s">
        <v>247</v>
      </c>
    </row>
    <row r="36" spans="1:23" x14ac:dyDescent="0.3">
      <c r="A36">
        <v>23</v>
      </c>
      <c r="B36" s="15" t="s">
        <v>59</v>
      </c>
      <c r="C36" t="str">
        <f>_xlfn.XLOOKUP($B36, STANDARDS!$A:$A, STANDARDS!$B:$B,,0,2)</f>
        <v>Nonesuch Fm</v>
      </c>
      <c r="J36">
        <v>1055</v>
      </c>
      <c r="P36" t="s">
        <v>243</v>
      </c>
      <c r="S36">
        <v>-32.200000000000003</v>
      </c>
      <c r="T36">
        <v>0.02</v>
      </c>
      <c r="U36" t="s">
        <v>245</v>
      </c>
      <c r="V36">
        <v>1</v>
      </c>
      <c r="W36" t="s">
        <v>247</v>
      </c>
    </row>
    <row r="37" spans="1:23" x14ac:dyDescent="0.3">
      <c r="A37">
        <v>28</v>
      </c>
      <c r="B37" s="15" t="s">
        <v>63</v>
      </c>
      <c r="C37" t="str">
        <f>_xlfn.XLOOKUP($B37, STANDARDS!$A:$A, STANDARDS!$B:$B,,0,2)</f>
        <v>Barney Creek Fm, Umbolooga Subgp, McArthur Gp</v>
      </c>
      <c r="J37">
        <v>1500</v>
      </c>
      <c r="P37" t="s">
        <v>243</v>
      </c>
      <c r="S37">
        <v>-31.7</v>
      </c>
      <c r="T37">
        <v>0.02</v>
      </c>
      <c r="U37" t="s">
        <v>245</v>
      </c>
      <c r="V37">
        <v>1</v>
      </c>
      <c r="W37" t="s">
        <v>247</v>
      </c>
    </row>
    <row r="38" spans="1:23" x14ac:dyDescent="0.3">
      <c r="A38">
        <v>30</v>
      </c>
      <c r="B38" s="15" t="s">
        <v>64</v>
      </c>
      <c r="C38" t="str">
        <f>_xlfn.XLOOKUP($B38, STANDARDS!$A:$A, STANDARDS!$B:$B,,0,2)</f>
        <v>Jonesboro Limestone</v>
      </c>
      <c r="J38">
        <v>475</v>
      </c>
      <c r="M38" t="s">
        <v>217</v>
      </c>
      <c r="O38">
        <v>0.158</v>
      </c>
      <c r="P38" t="s">
        <v>243</v>
      </c>
      <c r="S38">
        <v>-28.2</v>
      </c>
      <c r="T38">
        <v>0.02</v>
      </c>
      <c r="U38" t="s">
        <v>246</v>
      </c>
      <c r="V38">
        <v>1</v>
      </c>
      <c r="W38" t="s">
        <v>247</v>
      </c>
    </row>
    <row r="39" spans="1:23" x14ac:dyDescent="0.3">
      <c r="A39">
        <v>31</v>
      </c>
      <c r="B39" s="15" t="s">
        <v>64</v>
      </c>
      <c r="C39" t="str">
        <f>_xlfn.XLOOKUP($B39, STANDARDS!$A:$A, STANDARDS!$B:$B,,0,2)</f>
        <v>Jonesboro Limestone</v>
      </c>
      <c r="J39">
        <v>475</v>
      </c>
      <c r="M39" t="s">
        <v>217</v>
      </c>
      <c r="O39">
        <v>1.6E-2</v>
      </c>
      <c r="P39" t="s">
        <v>243</v>
      </c>
      <c r="S39">
        <v>-29.3</v>
      </c>
      <c r="T39">
        <v>0.02</v>
      </c>
      <c r="U39" t="s">
        <v>246</v>
      </c>
      <c r="V39">
        <v>1</v>
      </c>
      <c r="W39" t="s">
        <v>247</v>
      </c>
    </row>
    <row r="40" spans="1:23" x14ac:dyDescent="0.3">
      <c r="A40">
        <v>32</v>
      </c>
      <c r="B40" s="15" t="s">
        <v>65</v>
      </c>
      <c r="C40" t="str">
        <f>_xlfn.XLOOKUP($B40, STANDARDS!$A:$A, STANDARDS!$B:$B,,0,2)</f>
        <v>Windfall Fm</v>
      </c>
      <c r="J40">
        <v>510</v>
      </c>
      <c r="M40" t="s">
        <v>218</v>
      </c>
      <c r="O40">
        <v>0.14599999999999999</v>
      </c>
      <c r="P40" t="s">
        <v>243</v>
      </c>
      <c r="S40">
        <v>-27.7</v>
      </c>
      <c r="T40">
        <v>0.02</v>
      </c>
      <c r="U40" t="s">
        <v>246</v>
      </c>
      <c r="V40">
        <v>1</v>
      </c>
      <c r="W40" t="s">
        <v>247</v>
      </c>
    </row>
    <row r="41" spans="1:23" x14ac:dyDescent="0.3">
      <c r="A41">
        <v>33</v>
      </c>
      <c r="B41" s="15" t="s">
        <v>66</v>
      </c>
      <c r="C41" t="str">
        <f>_xlfn.XLOOKUP($B41, STANDARDS!$A:$A, STANDARDS!$B:$B,,0,2)</f>
        <v>Chulaktau Fm</v>
      </c>
      <c r="J41">
        <v>550</v>
      </c>
      <c r="M41" t="s">
        <v>217</v>
      </c>
      <c r="O41">
        <v>0.21000000000000002</v>
      </c>
      <c r="P41" t="s">
        <v>243</v>
      </c>
      <c r="S41">
        <v>-36.200000000000003</v>
      </c>
      <c r="T41">
        <v>0.02</v>
      </c>
      <c r="U41" t="s">
        <v>246</v>
      </c>
      <c r="V41">
        <v>1</v>
      </c>
      <c r="W41" t="s">
        <v>247</v>
      </c>
    </row>
    <row r="42" spans="1:23" x14ac:dyDescent="0.3">
      <c r="A42">
        <v>34</v>
      </c>
      <c r="B42" s="15" t="s">
        <v>66</v>
      </c>
      <c r="C42" t="str">
        <f>_xlfn.XLOOKUP($B42, STANDARDS!$A:$A, STANDARDS!$B:$B,,0,2)</f>
        <v>Chulaktau Fm</v>
      </c>
      <c r="J42">
        <v>550</v>
      </c>
      <c r="M42" t="s">
        <v>217</v>
      </c>
      <c r="O42">
        <v>0.373</v>
      </c>
      <c r="P42" t="s">
        <v>243</v>
      </c>
      <c r="S42">
        <v>-36</v>
      </c>
      <c r="T42">
        <v>0.02</v>
      </c>
      <c r="U42" t="s">
        <v>246</v>
      </c>
      <c r="V42">
        <v>1</v>
      </c>
      <c r="W42" t="s">
        <v>247</v>
      </c>
    </row>
    <row r="43" spans="1:23" x14ac:dyDescent="0.3">
      <c r="A43">
        <v>35</v>
      </c>
      <c r="B43" s="15" t="s">
        <v>66</v>
      </c>
      <c r="C43" t="str">
        <f>_xlfn.XLOOKUP($B43, STANDARDS!$A:$A, STANDARDS!$B:$B,,0,2)</f>
        <v>Chulaktau Fm</v>
      </c>
      <c r="J43">
        <v>550</v>
      </c>
      <c r="M43" t="s">
        <v>217</v>
      </c>
      <c r="O43">
        <v>0.183</v>
      </c>
      <c r="P43" t="s">
        <v>243</v>
      </c>
      <c r="S43">
        <v>-35.799999999999997</v>
      </c>
      <c r="T43">
        <v>0.02</v>
      </c>
      <c r="U43" t="s">
        <v>246</v>
      </c>
      <c r="V43">
        <v>1</v>
      </c>
      <c r="W43" t="s">
        <v>247</v>
      </c>
    </row>
    <row r="44" spans="1:23" x14ac:dyDescent="0.3">
      <c r="A44">
        <v>36</v>
      </c>
      <c r="B44" s="15" t="s">
        <v>67</v>
      </c>
      <c r="C44" t="str">
        <f>_xlfn.XLOOKUP($B44, STANDARDS!$A:$A, STANDARDS!$B:$B,,0,2)</f>
        <v>Wyman Fm</v>
      </c>
      <c r="J44">
        <v>550</v>
      </c>
      <c r="M44" t="s">
        <v>219</v>
      </c>
      <c r="O44">
        <v>9.2999999999999999E-2</v>
      </c>
      <c r="P44" t="s">
        <v>243</v>
      </c>
      <c r="S44">
        <v>-13.4</v>
      </c>
      <c r="T44">
        <v>0.02</v>
      </c>
      <c r="U44" t="s">
        <v>246</v>
      </c>
      <c r="V44">
        <v>1</v>
      </c>
      <c r="W44" t="s">
        <v>247</v>
      </c>
    </row>
    <row r="45" spans="1:23" x14ac:dyDescent="0.3">
      <c r="A45">
        <v>37</v>
      </c>
      <c r="B45" s="15" t="s">
        <v>67</v>
      </c>
      <c r="C45" t="str">
        <f>_xlfn.XLOOKUP($B45, STANDARDS!$A:$A, STANDARDS!$B:$B,,0,2)</f>
        <v>Wyman Fm</v>
      </c>
      <c r="J45">
        <v>550</v>
      </c>
      <c r="M45" t="s">
        <v>219</v>
      </c>
      <c r="O45">
        <v>0.23199999999999998</v>
      </c>
      <c r="P45" t="s">
        <v>243</v>
      </c>
      <c r="S45">
        <v>-12.9</v>
      </c>
      <c r="T45">
        <v>0.02</v>
      </c>
      <c r="U45" t="s">
        <v>246</v>
      </c>
      <c r="V45">
        <v>1</v>
      </c>
      <c r="W45" t="s">
        <v>247</v>
      </c>
    </row>
    <row r="46" spans="1:23" x14ac:dyDescent="0.3">
      <c r="A46">
        <v>38</v>
      </c>
      <c r="B46" s="15" t="s">
        <v>67</v>
      </c>
      <c r="C46" t="str">
        <f>_xlfn.XLOOKUP($B46, STANDARDS!$A:$A, STANDARDS!$B:$B,,0,2)</f>
        <v>Wyman Fm</v>
      </c>
      <c r="J46">
        <v>550</v>
      </c>
      <c r="M46" t="s">
        <v>219</v>
      </c>
      <c r="O46">
        <v>0.19800000000000001</v>
      </c>
      <c r="P46" t="s">
        <v>243</v>
      </c>
      <c r="S46">
        <v>-13.1</v>
      </c>
      <c r="T46">
        <v>0.02</v>
      </c>
      <c r="U46" t="s">
        <v>246</v>
      </c>
      <c r="V46">
        <v>1</v>
      </c>
      <c r="W46" t="s">
        <v>247</v>
      </c>
    </row>
    <row r="47" spans="1:23" x14ac:dyDescent="0.3">
      <c r="A47">
        <v>39</v>
      </c>
      <c r="B47" s="15" t="s">
        <v>67</v>
      </c>
      <c r="C47" t="str">
        <f>_xlfn.XLOOKUP($B47, STANDARDS!$A:$A, STANDARDS!$B:$B,,0,2)</f>
        <v>Wyman Fm</v>
      </c>
      <c r="J47">
        <v>550</v>
      </c>
      <c r="M47" t="s">
        <v>220</v>
      </c>
      <c r="O47">
        <v>0.156</v>
      </c>
      <c r="P47" t="s">
        <v>243</v>
      </c>
      <c r="S47">
        <v>-13.1</v>
      </c>
      <c r="T47">
        <v>0.02</v>
      </c>
      <c r="U47" t="s">
        <v>246</v>
      </c>
      <c r="V47">
        <v>1</v>
      </c>
      <c r="W47" t="s">
        <v>247</v>
      </c>
    </row>
    <row r="48" spans="1:23" x14ac:dyDescent="0.3">
      <c r="A48">
        <v>40</v>
      </c>
      <c r="B48" s="15" t="s">
        <v>68</v>
      </c>
      <c r="C48" t="str">
        <f>_xlfn.XLOOKUP($B48, STANDARDS!$A:$A, STANDARDS!$B:$B,,0,2)</f>
        <v>Chapel Island Fm</v>
      </c>
      <c r="J48">
        <v>560</v>
      </c>
      <c r="M48" t="s">
        <v>219</v>
      </c>
      <c r="O48">
        <v>1.2E-2</v>
      </c>
      <c r="P48" t="s">
        <v>243</v>
      </c>
      <c r="S48">
        <v>-23.8</v>
      </c>
      <c r="T48">
        <v>0.02</v>
      </c>
      <c r="U48" t="s">
        <v>246</v>
      </c>
      <c r="V48">
        <v>1</v>
      </c>
      <c r="W48" t="s">
        <v>247</v>
      </c>
    </row>
    <row r="49" spans="1:23" x14ac:dyDescent="0.3">
      <c r="A49">
        <v>41</v>
      </c>
      <c r="B49" s="15" t="s">
        <v>68</v>
      </c>
      <c r="C49" t="str">
        <f>_xlfn.XLOOKUP($B49, STANDARDS!$A:$A, STANDARDS!$B:$B,,0,2)</f>
        <v>Chapel Island Fm</v>
      </c>
      <c r="J49">
        <v>560</v>
      </c>
      <c r="M49" t="s">
        <v>219</v>
      </c>
      <c r="O49">
        <v>1.4999999999999999E-2</v>
      </c>
      <c r="P49" t="s">
        <v>243</v>
      </c>
      <c r="S49">
        <v>-24.7</v>
      </c>
      <c r="T49">
        <v>0.02</v>
      </c>
      <c r="U49" t="s">
        <v>246</v>
      </c>
      <c r="V49">
        <v>1</v>
      </c>
      <c r="W49" t="s">
        <v>247</v>
      </c>
    </row>
    <row r="50" spans="1:23" x14ac:dyDescent="0.3">
      <c r="A50">
        <v>43</v>
      </c>
      <c r="B50" s="15" t="s">
        <v>68</v>
      </c>
      <c r="C50" t="str">
        <f>_xlfn.XLOOKUP($B50, STANDARDS!$A:$A, STANDARDS!$B:$B,,0,2)</f>
        <v>Chapel Island Fm</v>
      </c>
      <c r="J50">
        <v>560</v>
      </c>
      <c r="M50" t="s">
        <v>219</v>
      </c>
      <c r="O50">
        <v>0.01</v>
      </c>
      <c r="P50" t="s">
        <v>243</v>
      </c>
      <c r="S50">
        <v>-26.4</v>
      </c>
      <c r="T50">
        <v>0.02</v>
      </c>
      <c r="U50" t="s">
        <v>246</v>
      </c>
      <c r="V50">
        <v>1</v>
      </c>
      <c r="W50" t="s">
        <v>247</v>
      </c>
    </row>
    <row r="51" spans="1:23" x14ac:dyDescent="0.3">
      <c r="A51">
        <v>44</v>
      </c>
      <c r="B51" s="15" t="s">
        <v>68</v>
      </c>
      <c r="C51" t="str">
        <f>_xlfn.XLOOKUP($B51, STANDARDS!$A:$A, STANDARDS!$B:$B,,0,2)</f>
        <v>Chapel Island Fm</v>
      </c>
      <c r="J51">
        <v>560</v>
      </c>
      <c r="M51" t="s">
        <v>219</v>
      </c>
      <c r="O51">
        <v>8.0000000000000002E-3</v>
      </c>
      <c r="P51" t="s">
        <v>243</v>
      </c>
      <c r="S51">
        <v>-26.2</v>
      </c>
      <c r="T51">
        <v>0.02</v>
      </c>
      <c r="U51" t="s">
        <v>246</v>
      </c>
      <c r="V51">
        <v>1</v>
      </c>
      <c r="W51" t="s">
        <v>247</v>
      </c>
    </row>
    <row r="52" spans="1:23" x14ac:dyDescent="0.3">
      <c r="A52">
        <v>45</v>
      </c>
      <c r="B52" s="15" t="s">
        <v>68</v>
      </c>
      <c r="C52" t="str">
        <f>_xlfn.XLOOKUP($B52, STANDARDS!$A:$A, STANDARDS!$B:$B,,0,2)</f>
        <v>Chapel Island Fm</v>
      </c>
      <c r="J52">
        <v>560</v>
      </c>
      <c r="M52" t="s">
        <v>219</v>
      </c>
      <c r="O52">
        <v>0.01</v>
      </c>
      <c r="P52" t="s">
        <v>243</v>
      </c>
      <c r="S52">
        <v>-24.8</v>
      </c>
      <c r="T52">
        <v>0.02</v>
      </c>
      <c r="U52" t="s">
        <v>246</v>
      </c>
      <c r="V52">
        <v>1</v>
      </c>
      <c r="W52" t="s">
        <v>247</v>
      </c>
    </row>
    <row r="53" spans="1:23" x14ac:dyDescent="0.3">
      <c r="A53">
        <v>46</v>
      </c>
      <c r="B53" s="15" t="s">
        <v>68</v>
      </c>
      <c r="C53" t="str">
        <f>_xlfn.XLOOKUP($B53, STANDARDS!$A:$A, STANDARDS!$B:$B,,0,2)</f>
        <v>Chapel Island Fm</v>
      </c>
      <c r="J53">
        <v>560</v>
      </c>
      <c r="M53" t="s">
        <v>219</v>
      </c>
      <c r="O53">
        <v>1.2E-2</v>
      </c>
      <c r="P53" t="s">
        <v>243</v>
      </c>
      <c r="S53">
        <v>-26.8</v>
      </c>
      <c r="T53">
        <v>0.02</v>
      </c>
      <c r="U53" t="s">
        <v>246</v>
      </c>
      <c r="V53">
        <v>1</v>
      </c>
      <c r="W53" t="s">
        <v>247</v>
      </c>
    </row>
    <row r="54" spans="1:23" x14ac:dyDescent="0.3">
      <c r="A54">
        <v>47</v>
      </c>
      <c r="B54" s="15" t="s">
        <v>68</v>
      </c>
      <c r="C54" t="str">
        <f>_xlfn.XLOOKUP($B54, STANDARDS!$A:$A, STANDARDS!$B:$B,,0,2)</f>
        <v>Chapel Island Fm</v>
      </c>
      <c r="J54">
        <v>560</v>
      </c>
      <c r="M54" t="s">
        <v>219</v>
      </c>
      <c r="O54">
        <v>8.0000000000000002E-3</v>
      </c>
      <c r="P54" t="s">
        <v>243</v>
      </c>
      <c r="S54">
        <v>-26.9</v>
      </c>
      <c r="T54">
        <v>0.02</v>
      </c>
      <c r="U54" t="s">
        <v>246</v>
      </c>
      <c r="V54">
        <v>1</v>
      </c>
      <c r="W54" t="s">
        <v>247</v>
      </c>
    </row>
    <row r="55" spans="1:23" x14ac:dyDescent="0.3">
      <c r="A55">
        <v>48</v>
      </c>
      <c r="B55" s="15" t="s">
        <v>68</v>
      </c>
      <c r="C55" t="str">
        <f>_xlfn.XLOOKUP($B55, STANDARDS!$A:$A, STANDARDS!$B:$B,,0,2)</f>
        <v>Chapel Island Fm</v>
      </c>
      <c r="J55">
        <v>560</v>
      </c>
      <c r="M55" t="s">
        <v>219</v>
      </c>
      <c r="O55">
        <v>1.9E-2</v>
      </c>
      <c r="P55" t="s">
        <v>243</v>
      </c>
      <c r="S55">
        <v>-27.5</v>
      </c>
      <c r="T55">
        <v>0.02</v>
      </c>
      <c r="U55" t="s">
        <v>246</v>
      </c>
      <c r="V55">
        <v>1</v>
      </c>
      <c r="W55" t="s">
        <v>247</v>
      </c>
    </row>
    <row r="56" spans="1:23" x14ac:dyDescent="0.3">
      <c r="A56">
        <v>49</v>
      </c>
      <c r="B56" s="15" t="s">
        <v>68</v>
      </c>
      <c r="C56" t="str">
        <f>_xlfn.XLOOKUP($B56, STANDARDS!$A:$A, STANDARDS!$B:$B,,0,2)</f>
        <v>Chapel Island Fm</v>
      </c>
      <c r="J56">
        <v>560</v>
      </c>
      <c r="M56" t="s">
        <v>219</v>
      </c>
      <c r="O56">
        <v>1.0999999999999999E-2</v>
      </c>
      <c r="P56" t="s">
        <v>243</v>
      </c>
      <c r="S56">
        <v>-27.9</v>
      </c>
      <c r="T56">
        <v>0.02</v>
      </c>
      <c r="U56" t="s">
        <v>246</v>
      </c>
      <c r="V56">
        <v>1</v>
      </c>
      <c r="W56" t="s">
        <v>247</v>
      </c>
    </row>
    <row r="57" spans="1:23" x14ac:dyDescent="0.3">
      <c r="A57">
        <v>50</v>
      </c>
      <c r="B57" s="15" t="s">
        <v>68</v>
      </c>
      <c r="C57" t="str">
        <f>_xlfn.XLOOKUP($B57, STANDARDS!$A:$A, STANDARDS!$B:$B,,0,2)</f>
        <v>Chapel Island Fm</v>
      </c>
      <c r="J57">
        <v>560</v>
      </c>
      <c r="M57" t="s">
        <v>219</v>
      </c>
      <c r="O57">
        <v>1.0999999999999999E-2</v>
      </c>
      <c r="P57" t="s">
        <v>243</v>
      </c>
      <c r="S57">
        <v>-27</v>
      </c>
      <c r="T57">
        <v>0.02</v>
      </c>
      <c r="U57" t="s">
        <v>246</v>
      </c>
      <c r="V57">
        <v>1</v>
      </c>
      <c r="W57" t="s">
        <v>247</v>
      </c>
    </row>
    <row r="58" spans="1:23" x14ac:dyDescent="0.3">
      <c r="A58">
        <v>51</v>
      </c>
      <c r="B58" s="15" t="s">
        <v>68</v>
      </c>
      <c r="C58" t="str">
        <f>_xlfn.XLOOKUP($B58, STANDARDS!$A:$A, STANDARDS!$B:$B,,0,2)</f>
        <v>Chapel Island Fm</v>
      </c>
      <c r="J58">
        <v>560</v>
      </c>
      <c r="M58" t="s">
        <v>219</v>
      </c>
      <c r="O58">
        <v>8.0000000000000002E-3</v>
      </c>
      <c r="P58" t="s">
        <v>243</v>
      </c>
      <c r="S58">
        <v>-27.6</v>
      </c>
      <c r="T58">
        <v>0.02</v>
      </c>
      <c r="U58" t="s">
        <v>246</v>
      </c>
      <c r="V58">
        <v>1</v>
      </c>
      <c r="W58" t="s">
        <v>247</v>
      </c>
    </row>
    <row r="59" spans="1:23" x14ac:dyDescent="0.3">
      <c r="A59">
        <v>52</v>
      </c>
      <c r="B59" s="15" t="s">
        <v>68</v>
      </c>
      <c r="C59" t="str">
        <f>_xlfn.XLOOKUP($B59, STANDARDS!$A:$A, STANDARDS!$B:$B,,0,2)</f>
        <v>Chapel Island Fm</v>
      </c>
      <c r="J59">
        <v>560</v>
      </c>
      <c r="M59" t="s">
        <v>219</v>
      </c>
      <c r="O59">
        <v>1.2E-2</v>
      </c>
      <c r="P59" t="s">
        <v>243</v>
      </c>
      <c r="S59">
        <v>-27.4</v>
      </c>
      <c r="T59">
        <v>0.02</v>
      </c>
      <c r="U59" t="s">
        <v>246</v>
      </c>
      <c r="V59">
        <v>1</v>
      </c>
      <c r="W59" t="s">
        <v>247</v>
      </c>
    </row>
    <row r="60" spans="1:23" x14ac:dyDescent="0.3">
      <c r="A60">
        <v>53</v>
      </c>
      <c r="B60" s="15" t="s">
        <v>68</v>
      </c>
      <c r="C60" t="str">
        <f>_xlfn.XLOOKUP($B60, STANDARDS!$A:$A, STANDARDS!$B:$B,,0,2)</f>
        <v>Chapel Island Fm</v>
      </c>
      <c r="J60">
        <v>560</v>
      </c>
      <c r="M60" t="s">
        <v>219</v>
      </c>
      <c r="O60">
        <v>0.01</v>
      </c>
      <c r="P60" t="s">
        <v>243</v>
      </c>
      <c r="S60">
        <v>-25.1</v>
      </c>
      <c r="T60">
        <v>0.02</v>
      </c>
      <c r="U60" t="s">
        <v>246</v>
      </c>
      <c r="V60">
        <v>1</v>
      </c>
      <c r="W60" t="s">
        <v>247</v>
      </c>
    </row>
    <row r="61" spans="1:23" x14ac:dyDescent="0.3">
      <c r="A61">
        <v>54</v>
      </c>
      <c r="B61" s="15" t="s">
        <v>68</v>
      </c>
      <c r="C61" t="str">
        <f>_xlfn.XLOOKUP($B61, STANDARDS!$A:$A, STANDARDS!$B:$B,,0,2)</f>
        <v>Chapel Island Fm</v>
      </c>
      <c r="J61">
        <v>560</v>
      </c>
      <c r="M61" t="s">
        <v>219</v>
      </c>
      <c r="O61">
        <v>1.2E-2</v>
      </c>
      <c r="P61" t="s">
        <v>243</v>
      </c>
      <c r="S61">
        <v>-28.5</v>
      </c>
      <c r="T61">
        <v>0.02</v>
      </c>
      <c r="U61" t="s">
        <v>246</v>
      </c>
      <c r="V61">
        <v>1</v>
      </c>
      <c r="W61" t="s">
        <v>247</v>
      </c>
    </row>
    <row r="62" spans="1:23" x14ac:dyDescent="0.3">
      <c r="A62">
        <v>55</v>
      </c>
      <c r="B62" s="15" t="s">
        <v>68</v>
      </c>
      <c r="C62" t="str">
        <f>_xlfn.XLOOKUP($B62, STANDARDS!$A:$A, STANDARDS!$B:$B,,0,2)</f>
        <v>Chapel Island Fm</v>
      </c>
      <c r="J62">
        <v>560</v>
      </c>
      <c r="M62" t="s">
        <v>219</v>
      </c>
      <c r="O62">
        <v>8.0000000000000002E-3</v>
      </c>
      <c r="P62" t="s">
        <v>243</v>
      </c>
      <c r="S62">
        <v>-25.8</v>
      </c>
      <c r="T62">
        <v>0.02</v>
      </c>
      <c r="U62" t="s">
        <v>246</v>
      </c>
      <c r="V62">
        <v>1</v>
      </c>
      <c r="W62" t="s">
        <v>247</v>
      </c>
    </row>
    <row r="63" spans="1:23" x14ac:dyDescent="0.3">
      <c r="A63">
        <v>56</v>
      </c>
      <c r="B63" s="15" t="s">
        <v>68</v>
      </c>
      <c r="C63" t="str">
        <f>_xlfn.XLOOKUP($B63, STANDARDS!$A:$A, STANDARDS!$B:$B,,0,2)</f>
        <v>Chapel Island Fm</v>
      </c>
      <c r="J63">
        <v>560</v>
      </c>
      <c r="M63" t="s">
        <v>219</v>
      </c>
      <c r="O63">
        <v>1.0999999999999999E-2</v>
      </c>
      <c r="P63" t="s">
        <v>243</v>
      </c>
      <c r="S63">
        <v>-25.3</v>
      </c>
      <c r="T63">
        <v>0.02</v>
      </c>
      <c r="U63" t="s">
        <v>246</v>
      </c>
      <c r="V63">
        <v>1</v>
      </c>
      <c r="W63" t="s">
        <v>247</v>
      </c>
    </row>
    <row r="64" spans="1:23" x14ac:dyDescent="0.3">
      <c r="A64">
        <v>57</v>
      </c>
      <c r="B64" s="15" t="s">
        <v>68</v>
      </c>
      <c r="C64" t="str">
        <f>_xlfn.XLOOKUP($B64, STANDARDS!$A:$A, STANDARDS!$B:$B,,0,2)</f>
        <v>Chapel Island Fm</v>
      </c>
      <c r="J64">
        <v>560</v>
      </c>
      <c r="M64" t="s">
        <v>219</v>
      </c>
      <c r="O64">
        <v>7.000000000000001E-3</v>
      </c>
      <c r="P64" t="s">
        <v>243</v>
      </c>
      <c r="S64">
        <v>-26.4</v>
      </c>
      <c r="T64">
        <v>0.02</v>
      </c>
      <c r="U64" t="s">
        <v>246</v>
      </c>
      <c r="V64">
        <v>1</v>
      </c>
      <c r="W64" t="s">
        <v>247</v>
      </c>
    </row>
    <row r="65" spans="1:23" x14ac:dyDescent="0.3">
      <c r="A65">
        <v>58</v>
      </c>
      <c r="B65" s="15" t="s">
        <v>68</v>
      </c>
      <c r="C65" t="str">
        <f>_xlfn.XLOOKUP($B65, STANDARDS!$A:$A, STANDARDS!$B:$B,,0,2)</f>
        <v>Chapel Island Fm</v>
      </c>
      <c r="J65">
        <v>560</v>
      </c>
      <c r="M65" t="s">
        <v>219</v>
      </c>
      <c r="O65">
        <v>7.000000000000001E-3</v>
      </c>
      <c r="P65" t="s">
        <v>243</v>
      </c>
      <c r="S65">
        <v>-27.2</v>
      </c>
      <c r="T65">
        <v>0.02</v>
      </c>
      <c r="U65" t="s">
        <v>246</v>
      </c>
      <c r="V65">
        <v>1</v>
      </c>
      <c r="W65" t="s">
        <v>247</v>
      </c>
    </row>
    <row r="66" spans="1:23" x14ac:dyDescent="0.3">
      <c r="A66">
        <v>61</v>
      </c>
      <c r="B66" s="15" t="s">
        <v>68</v>
      </c>
      <c r="C66" t="str">
        <f>_xlfn.XLOOKUP($B66, STANDARDS!$A:$A, STANDARDS!$B:$B,,0,2)</f>
        <v>Chapel Island Fm</v>
      </c>
      <c r="J66">
        <v>560</v>
      </c>
      <c r="M66" t="s">
        <v>219</v>
      </c>
      <c r="O66">
        <v>0.01</v>
      </c>
      <c r="P66" t="s">
        <v>243</v>
      </c>
      <c r="S66">
        <v>-26.4</v>
      </c>
      <c r="T66">
        <v>0.02</v>
      </c>
      <c r="U66" t="s">
        <v>246</v>
      </c>
      <c r="V66">
        <v>1</v>
      </c>
      <c r="W66" t="s">
        <v>247</v>
      </c>
    </row>
    <row r="67" spans="1:23" x14ac:dyDescent="0.3">
      <c r="A67">
        <v>62</v>
      </c>
      <c r="B67" s="15" t="s">
        <v>68</v>
      </c>
      <c r="C67" t="str">
        <f>_xlfn.XLOOKUP($B67, STANDARDS!$A:$A, STANDARDS!$B:$B,,0,2)</f>
        <v>Chapel Island Fm</v>
      </c>
      <c r="J67">
        <v>560</v>
      </c>
      <c r="M67" t="s">
        <v>219</v>
      </c>
      <c r="O67">
        <v>3.7999999999999999E-2</v>
      </c>
      <c r="P67" t="s">
        <v>243</v>
      </c>
      <c r="S67">
        <v>-31.7</v>
      </c>
      <c r="T67">
        <v>0.02</v>
      </c>
      <c r="U67" t="s">
        <v>246</v>
      </c>
      <c r="V67">
        <v>1</v>
      </c>
      <c r="W67" t="s">
        <v>247</v>
      </c>
    </row>
    <row r="68" spans="1:23" x14ac:dyDescent="0.3">
      <c r="A68">
        <v>63</v>
      </c>
      <c r="B68" s="15" t="s">
        <v>68</v>
      </c>
      <c r="C68" t="str">
        <f>_xlfn.XLOOKUP($B68, STANDARDS!$A:$A, STANDARDS!$B:$B,,0,2)</f>
        <v>Chapel Island Fm</v>
      </c>
      <c r="J68">
        <v>560</v>
      </c>
      <c r="M68" t="s">
        <v>219</v>
      </c>
      <c r="O68">
        <v>8.0000000000000002E-3</v>
      </c>
      <c r="P68" t="s">
        <v>243</v>
      </c>
      <c r="S68">
        <v>-27.3</v>
      </c>
      <c r="T68">
        <v>0.02</v>
      </c>
      <c r="U68" t="s">
        <v>246</v>
      </c>
      <c r="V68">
        <v>1</v>
      </c>
      <c r="W68" t="s">
        <v>247</v>
      </c>
    </row>
    <row r="69" spans="1:23" x14ac:dyDescent="0.3">
      <c r="A69">
        <v>64</v>
      </c>
      <c r="B69" s="15" t="s">
        <v>68</v>
      </c>
      <c r="C69" t="str">
        <f>_xlfn.XLOOKUP($B69, STANDARDS!$A:$A, STANDARDS!$B:$B,,0,2)</f>
        <v>Chapel Island Fm</v>
      </c>
      <c r="J69">
        <v>560</v>
      </c>
      <c r="M69" t="s">
        <v>219</v>
      </c>
      <c r="O69">
        <v>7.000000000000001E-3</v>
      </c>
      <c r="P69" t="s">
        <v>243</v>
      </c>
      <c r="S69">
        <v>-28.8</v>
      </c>
      <c r="T69">
        <v>0.02</v>
      </c>
      <c r="U69" t="s">
        <v>246</v>
      </c>
      <c r="V69">
        <v>1</v>
      </c>
      <c r="W69" t="s">
        <v>247</v>
      </c>
    </row>
    <row r="70" spans="1:23" x14ac:dyDescent="0.3">
      <c r="A70">
        <v>65</v>
      </c>
      <c r="B70" s="15" t="s">
        <v>68</v>
      </c>
      <c r="C70" t="str">
        <f>_xlfn.XLOOKUP($B70, STANDARDS!$A:$A, STANDARDS!$B:$B,,0,2)</f>
        <v>Chapel Island Fm</v>
      </c>
      <c r="J70">
        <v>560</v>
      </c>
      <c r="M70" t="s">
        <v>219</v>
      </c>
      <c r="O70">
        <v>1.4000000000000002E-2</v>
      </c>
      <c r="P70" t="s">
        <v>243</v>
      </c>
      <c r="S70">
        <v>-28.6</v>
      </c>
      <c r="T70">
        <v>0.02</v>
      </c>
      <c r="U70" t="s">
        <v>246</v>
      </c>
      <c r="V70">
        <v>1</v>
      </c>
      <c r="W70" t="s">
        <v>247</v>
      </c>
    </row>
    <row r="71" spans="1:23" x14ac:dyDescent="0.3">
      <c r="A71">
        <v>66</v>
      </c>
      <c r="B71" s="15" t="s">
        <v>68</v>
      </c>
      <c r="C71" t="str">
        <f>_xlfn.XLOOKUP($B71, STANDARDS!$A:$A, STANDARDS!$B:$B,,0,2)</f>
        <v>Chapel Island Fm</v>
      </c>
      <c r="J71">
        <v>560</v>
      </c>
      <c r="M71" t="s">
        <v>219</v>
      </c>
      <c r="O71">
        <v>1.0999999999999999E-2</v>
      </c>
      <c r="P71" t="s">
        <v>243</v>
      </c>
      <c r="S71">
        <v>-27.6</v>
      </c>
      <c r="T71">
        <v>0.02</v>
      </c>
      <c r="U71" t="s">
        <v>246</v>
      </c>
      <c r="V71">
        <v>1</v>
      </c>
      <c r="W71" t="s">
        <v>247</v>
      </c>
    </row>
    <row r="72" spans="1:23" x14ac:dyDescent="0.3">
      <c r="A72">
        <v>68</v>
      </c>
      <c r="B72" s="15" t="s">
        <v>68</v>
      </c>
      <c r="C72" t="str">
        <f>_xlfn.XLOOKUP($B72, STANDARDS!$A:$A, STANDARDS!$B:$B,,0,2)</f>
        <v>Chapel Island Fm</v>
      </c>
      <c r="J72">
        <v>560</v>
      </c>
      <c r="M72" t="s">
        <v>219</v>
      </c>
      <c r="O72">
        <v>1.4000000000000002E-2</v>
      </c>
      <c r="P72" t="s">
        <v>243</v>
      </c>
      <c r="S72">
        <v>-27.6</v>
      </c>
      <c r="T72">
        <v>0.02</v>
      </c>
      <c r="U72" t="s">
        <v>246</v>
      </c>
      <c r="V72">
        <v>1</v>
      </c>
      <c r="W72" t="s">
        <v>247</v>
      </c>
    </row>
    <row r="73" spans="1:23" x14ac:dyDescent="0.3">
      <c r="A73">
        <v>70</v>
      </c>
      <c r="B73" s="15" t="s">
        <v>68</v>
      </c>
      <c r="C73" t="str">
        <f>_xlfn.XLOOKUP($B73, STANDARDS!$A:$A, STANDARDS!$B:$B,,0,2)</f>
        <v>Chapel Island Fm</v>
      </c>
      <c r="J73">
        <v>560</v>
      </c>
      <c r="M73" t="s">
        <v>219</v>
      </c>
      <c r="O73">
        <v>1.9E-2</v>
      </c>
      <c r="P73" t="s">
        <v>243</v>
      </c>
      <c r="S73">
        <v>-29.1</v>
      </c>
      <c r="T73">
        <v>0.02</v>
      </c>
      <c r="U73" t="s">
        <v>246</v>
      </c>
      <c r="V73">
        <v>1</v>
      </c>
      <c r="W73" t="s">
        <v>247</v>
      </c>
    </row>
    <row r="74" spans="1:23" x14ac:dyDescent="0.3">
      <c r="A74">
        <v>71</v>
      </c>
      <c r="B74" s="15" t="s">
        <v>68</v>
      </c>
      <c r="C74" t="str">
        <f>_xlfn.XLOOKUP($B74, STANDARDS!$A:$A, STANDARDS!$B:$B,,0,2)</f>
        <v>Chapel Island Fm</v>
      </c>
      <c r="J74">
        <v>560</v>
      </c>
      <c r="M74" t="s">
        <v>219</v>
      </c>
      <c r="O74">
        <v>4.4999999999999998E-2</v>
      </c>
      <c r="P74" t="s">
        <v>243</v>
      </c>
      <c r="S74">
        <v>-32.200000000000003</v>
      </c>
      <c r="T74">
        <v>0.02</v>
      </c>
      <c r="U74" t="s">
        <v>246</v>
      </c>
      <c r="V74">
        <v>1</v>
      </c>
      <c r="W74" t="s">
        <v>247</v>
      </c>
    </row>
    <row r="75" spans="1:23" x14ac:dyDescent="0.3">
      <c r="A75">
        <v>72</v>
      </c>
      <c r="B75" s="15" t="s">
        <v>68</v>
      </c>
      <c r="C75" t="str">
        <f>_xlfn.XLOOKUP($B75, STANDARDS!$A:$A, STANDARDS!$B:$B,,0,2)</f>
        <v>Chapel Island Fm</v>
      </c>
      <c r="J75">
        <v>560</v>
      </c>
      <c r="M75" t="s">
        <v>219</v>
      </c>
      <c r="O75">
        <v>8.0000000000000002E-3</v>
      </c>
      <c r="P75" t="s">
        <v>243</v>
      </c>
      <c r="S75">
        <v>-27.9</v>
      </c>
      <c r="T75">
        <v>0.02</v>
      </c>
      <c r="U75" t="s">
        <v>246</v>
      </c>
      <c r="V75">
        <v>1</v>
      </c>
      <c r="W75" t="s">
        <v>247</v>
      </c>
    </row>
    <row r="76" spans="1:23" x14ac:dyDescent="0.3">
      <c r="A76">
        <v>74</v>
      </c>
      <c r="B76" s="15" t="s">
        <v>68</v>
      </c>
      <c r="C76" t="str">
        <f>_xlfn.XLOOKUP($B76, STANDARDS!$A:$A, STANDARDS!$B:$B,,0,2)</f>
        <v>Chapel Island Fm</v>
      </c>
      <c r="J76">
        <v>560</v>
      </c>
      <c r="M76" t="s">
        <v>219</v>
      </c>
      <c r="O76">
        <v>1.2E-2</v>
      </c>
      <c r="P76" t="s">
        <v>243</v>
      </c>
      <c r="S76">
        <v>-28.5</v>
      </c>
      <c r="T76">
        <v>0.02</v>
      </c>
      <c r="U76" t="s">
        <v>246</v>
      </c>
      <c r="V76">
        <v>1</v>
      </c>
      <c r="W76" t="s">
        <v>247</v>
      </c>
    </row>
    <row r="77" spans="1:23" x14ac:dyDescent="0.3">
      <c r="A77">
        <v>75</v>
      </c>
      <c r="B77" s="15" t="s">
        <v>68</v>
      </c>
      <c r="C77" t="str">
        <f>_xlfn.XLOOKUP($B77, STANDARDS!$A:$A, STANDARDS!$B:$B,,0,2)</f>
        <v>Chapel Island Fm</v>
      </c>
      <c r="J77">
        <v>560</v>
      </c>
      <c r="M77" t="s">
        <v>219</v>
      </c>
      <c r="O77">
        <v>3.4999999999999996E-2</v>
      </c>
      <c r="P77" t="s">
        <v>243</v>
      </c>
      <c r="S77">
        <v>-17.899999999999999</v>
      </c>
      <c r="T77">
        <v>0.02</v>
      </c>
      <c r="U77" t="s">
        <v>246</v>
      </c>
      <c r="V77">
        <v>1</v>
      </c>
      <c r="W77" t="s">
        <v>247</v>
      </c>
    </row>
    <row r="78" spans="1:23" x14ac:dyDescent="0.3">
      <c r="A78">
        <v>76</v>
      </c>
      <c r="B78" s="15" t="s">
        <v>68</v>
      </c>
      <c r="C78" t="str">
        <f>_xlfn.XLOOKUP($B78, STANDARDS!$A:$A, STANDARDS!$B:$B,,0,2)</f>
        <v>Chapel Island Fm</v>
      </c>
      <c r="J78">
        <v>560</v>
      </c>
      <c r="M78" t="s">
        <v>219</v>
      </c>
      <c r="O78">
        <v>0.01</v>
      </c>
      <c r="P78" t="s">
        <v>243</v>
      </c>
      <c r="S78">
        <v>-25.3</v>
      </c>
      <c r="T78">
        <v>0.02</v>
      </c>
      <c r="U78" t="s">
        <v>246</v>
      </c>
      <c r="V78">
        <v>1</v>
      </c>
      <c r="W78" t="s">
        <v>247</v>
      </c>
    </row>
    <row r="79" spans="1:23" x14ac:dyDescent="0.3">
      <c r="A79">
        <v>77</v>
      </c>
      <c r="B79" s="15" t="s">
        <v>68</v>
      </c>
      <c r="C79" t="str">
        <f>_xlfn.XLOOKUP($B79, STANDARDS!$A:$A, STANDARDS!$B:$B,,0,2)</f>
        <v>Chapel Island Fm</v>
      </c>
      <c r="J79">
        <v>560</v>
      </c>
      <c r="M79" t="s">
        <v>219</v>
      </c>
      <c r="O79">
        <v>0.01</v>
      </c>
      <c r="P79" t="s">
        <v>243</v>
      </c>
      <c r="S79">
        <v>-25</v>
      </c>
      <c r="T79">
        <v>0.02</v>
      </c>
      <c r="U79" t="s">
        <v>246</v>
      </c>
      <c r="V79">
        <v>1</v>
      </c>
      <c r="W79" t="s">
        <v>247</v>
      </c>
    </row>
    <row r="80" spans="1:23" x14ac:dyDescent="0.3">
      <c r="A80">
        <v>78</v>
      </c>
      <c r="B80" s="15" t="s">
        <v>68</v>
      </c>
      <c r="C80" t="str">
        <f>_xlfn.XLOOKUP($B80, STANDARDS!$A:$A, STANDARDS!$B:$B,,0,2)</f>
        <v>Chapel Island Fm</v>
      </c>
      <c r="J80">
        <v>560</v>
      </c>
      <c r="M80" t="s">
        <v>219</v>
      </c>
      <c r="O80">
        <v>0.01</v>
      </c>
      <c r="P80" t="s">
        <v>243</v>
      </c>
      <c r="S80">
        <v>-27.5</v>
      </c>
      <c r="T80">
        <v>0.02</v>
      </c>
      <c r="U80" t="s">
        <v>246</v>
      </c>
      <c r="V80">
        <v>1</v>
      </c>
      <c r="W80" t="s">
        <v>247</v>
      </c>
    </row>
    <row r="81" spans="1:23" x14ac:dyDescent="0.3">
      <c r="A81">
        <v>79</v>
      </c>
      <c r="B81" s="15" t="s">
        <v>68</v>
      </c>
      <c r="C81" t="str">
        <f>_xlfn.XLOOKUP($B81, STANDARDS!$A:$A, STANDARDS!$B:$B,,0,2)</f>
        <v>Chapel Island Fm</v>
      </c>
      <c r="J81">
        <v>560</v>
      </c>
      <c r="M81" t="s">
        <v>219</v>
      </c>
      <c r="O81">
        <v>1.0999999999999999E-2</v>
      </c>
      <c r="P81" t="s">
        <v>243</v>
      </c>
      <c r="S81">
        <v>-23.2</v>
      </c>
      <c r="T81">
        <v>0.02</v>
      </c>
      <c r="U81" t="s">
        <v>246</v>
      </c>
      <c r="V81">
        <v>1</v>
      </c>
      <c r="W81" t="s">
        <v>247</v>
      </c>
    </row>
    <row r="82" spans="1:23" x14ac:dyDescent="0.3">
      <c r="A82">
        <v>80</v>
      </c>
      <c r="B82" s="15" t="s">
        <v>68</v>
      </c>
      <c r="C82" t="str">
        <f>_xlfn.XLOOKUP($B82, STANDARDS!$A:$A, STANDARDS!$B:$B,,0,2)</f>
        <v>Chapel Island Fm</v>
      </c>
      <c r="J82">
        <v>560</v>
      </c>
      <c r="M82" t="s">
        <v>219</v>
      </c>
      <c r="O82">
        <v>0.01</v>
      </c>
      <c r="P82" t="s">
        <v>243</v>
      </c>
      <c r="S82">
        <v>-25.1</v>
      </c>
      <c r="T82">
        <v>0.02</v>
      </c>
      <c r="U82" t="s">
        <v>246</v>
      </c>
      <c r="V82">
        <v>1</v>
      </c>
      <c r="W82" t="s">
        <v>247</v>
      </c>
    </row>
    <row r="83" spans="1:23" x14ac:dyDescent="0.3">
      <c r="A83">
        <v>81</v>
      </c>
      <c r="B83" s="15" t="s">
        <v>68</v>
      </c>
      <c r="C83" t="str">
        <f>_xlfn.XLOOKUP($B83, STANDARDS!$A:$A, STANDARDS!$B:$B,,0,2)</f>
        <v>Chapel Island Fm</v>
      </c>
      <c r="J83">
        <v>560</v>
      </c>
      <c r="M83" t="s">
        <v>219</v>
      </c>
      <c r="O83">
        <v>6.0000000000000001E-3</v>
      </c>
      <c r="P83" t="s">
        <v>243</v>
      </c>
      <c r="S83">
        <v>-25</v>
      </c>
      <c r="T83">
        <v>0.02</v>
      </c>
      <c r="U83" t="s">
        <v>246</v>
      </c>
      <c r="V83">
        <v>1</v>
      </c>
      <c r="W83" t="s">
        <v>247</v>
      </c>
    </row>
    <row r="84" spans="1:23" x14ac:dyDescent="0.3">
      <c r="A84">
        <v>82</v>
      </c>
      <c r="B84" s="15" t="s">
        <v>68</v>
      </c>
      <c r="C84" t="str">
        <f>_xlfn.XLOOKUP($B84, STANDARDS!$A:$A, STANDARDS!$B:$B,,0,2)</f>
        <v>Chapel Island Fm</v>
      </c>
      <c r="J84">
        <v>560</v>
      </c>
      <c r="M84" t="s">
        <v>219</v>
      </c>
      <c r="O84">
        <v>6.0000000000000001E-3</v>
      </c>
      <c r="P84" t="s">
        <v>243</v>
      </c>
      <c r="S84">
        <v>-24.3</v>
      </c>
      <c r="T84">
        <v>0.02</v>
      </c>
      <c r="U84" t="s">
        <v>246</v>
      </c>
      <c r="V84">
        <v>1</v>
      </c>
      <c r="W84" t="s">
        <v>247</v>
      </c>
    </row>
    <row r="85" spans="1:23" x14ac:dyDescent="0.3">
      <c r="A85">
        <v>83</v>
      </c>
      <c r="B85" s="15" t="s">
        <v>68</v>
      </c>
      <c r="C85" t="str">
        <f>_xlfn.XLOOKUP($B85, STANDARDS!$A:$A, STANDARDS!$B:$B,,0,2)</f>
        <v>Chapel Island Fm</v>
      </c>
      <c r="J85">
        <v>560</v>
      </c>
      <c r="M85" t="s">
        <v>219</v>
      </c>
      <c r="O85">
        <v>6.0000000000000001E-3</v>
      </c>
      <c r="P85" t="s">
        <v>243</v>
      </c>
      <c r="S85">
        <v>-25.3</v>
      </c>
      <c r="T85">
        <v>0.02</v>
      </c>
      <c r="U85" t="s">
        <v>246</v>
      </c>
      <c r="V85">
        <v>1</v>
      </c>
      <c r="W85" t="s">
        <v>247</v>
      </c>
    </row>
    <row r="86" spans="1:23" x14ac:dyDescent="0.3">
      <c r="A86">
        <v>85</v>
      </c>
      <c r="B86" s="15" t="s">
        <v>68</v>
      </c>
      <c r="C86" t="str">
        <f>_xlfn.XLOOKUP($B86, STANDARDS!$A:$A, STANDARDS!$B:$B,,0,2)</f>
        <v>Chapel Island Fm</v>
      </c>
      <c r="J86">
        <v>560</v>
      </c>
      <c r="M86" t="s">
        <v>219</v>
      </c>
      <c r="O86">
        <v>8.9999999999999993E-3</v>
      </c>
      <c r="P86" t="s">
        <v>243</v>
      </c>
      <c r="S86">
        <v>-25.8</v>
      </c>
      <c r="T86">
        <v>0.02</v>
      </c>
      <c r="U86" t="s">
        <v>246</v>
      </c>
      <c r="V86">
        <v>1</v>
      </c>
      <c r="W86" t="s">
        <v>247</v>
      </c>
    </row>
    <row r="87" spans="1:23" x14ac:dyDescent="0.3">
      <c r="A87">
        <v>86</v>
      </c>
      <c r="B87" s="15" t="s">
        <v>68</v>
      </c>
      <c r="C87" t="str">
        <f>_xlfn.XLOOKUP($B87, STANDARDS!$A:$A, STANDARDS!$B:$B,,0,2)</f>
        <v>Chapel Island Fm</v>
      </c>
      <c r="J87">
        <v>560</v>
      </c>
      <c r="M87" t="s">
        <v>219</v>
      </c>
      <c r="O87">
        <v>7.000000000000001E-3</v>
      </c>
      <c r="P87" t="s">
        <v>243</v>
      </c>
      <c r="S87">
        <v>-25.8</v>
      </c>
      <c r="T87">
        <v>0.02</v>
      </c>
      <c r="U87" t="s">
        <v>246</v>
      </c>
      <c r="V87">
        <v>1</v>
      </c>
      <c r="W87" t="s">
        <v>247</v>
      </c>
    </row>
    <row r="88" spans="1:23" x14ac:dyDescent="0.3">
      <c r="A88">
        <v>87</v>
      </c>
      <c r="B88" s="15" t="s">
        <v>68</v>
      </c>
      <c r="C88" t="str">
        <f>_xlfn.XLOOKUP($B88, STANDARDS!$A:$A, STANDARDS!$B:$B,,0,2)</f>
        <v>Chapel Island Fm</v>
      </c>
      <c r="J88">
        <v>560</v>
      </c>
      <c r="M88" t="s">
        <v>219</v>
      </c>
      <c r="O88">
        <v>1.9E-2</v>
      </c>
      <c r="P88" t="s">
        <v>243</v>
      </c>
      <c r="S88">
        <v>-21.5</v>
      </c>
      <c r="T88">
        <v>0.02</v>
      </c>
      <c r="U88" t="s">
        <v>246</v>
      </c>
      <c r="V88">
        <v>1</v>
      </c>
      <c r="W88" t="s">
        <v>247</v>
      </c>
    </row>
    <row r="89" spans="1:23" x14ac:dyDescent="0.3">
      <c r="A89">
        <v>88</v>
      </c>
      <c r="B89" s="15" t="s">
        <v>68</v>
      </c>
      <c r="C89" t="str">
        <f>_xlfn.XLOOKUP($B89, STANDARDS!$A:$A, STANDARDS!$B:$B,,0,2)</f>
        <v>Chapel Island Fm</v>
      </c>
      <c r="J89">
        <v>560</v>
      </c>
      <c r="M89" t="s">
        <v>219</v>
      </c>
      <c r="O89">
        <v>1.3000000000000001E-2</v>
      </c>
      <c r="P89" t="s">
        <v>243</v>
      </c>
      <c r="S89">
        <v>-24</v>
      </c>
      <c r="T89">
        <v>0.02</v>
      </c>
      <c r="U89" t="s">
        <v>246</v>
      </c>
      <c r="V89">
        <v>1</v>
      </c>
      <c r="W89" t="s">
        <v>247</v>
      </c>
    </row>
    <row r="90" spans="1:23" x14ac:dyDescent="0.3">
      <c r="A90">
        <v>89</v>
      </c>
      <c r="B90" s="15" t="s">
        <v>68</v>
      </c>
      <c r="C90" t="str">
        <f>_xlfn.XLOOKUP($B90, STANDARDS!$A:$A, STANDARDS!$B:$B,,0,2)</f>
        <v>Chapel Island Fm</v>
      </c>
      <c r="J90">
        <v>560</v>
      </c>
      <c r="M90" t="s">
        <v>219</v>
      </c>
      <c r="O90">
        <v>6.0000000000000001E-3</v>
      </c>
      <c r="P90" t="s">
        <v>243</v>
      </c>
      <c r="S90">
        <v>-31.1</v>
      </c>
      <c r="T90">
        <v>0.02</v>
      </c>
      <c r="U90" t="s">
        <v>246</v>
      </c>
      <c r="V90">
        <v>1</v>
      </c>
      <c r="W90" t="s">
        <v>247</v>
      </c>
    </row>
    <row r="91" spans="1:23" x14ac:dyDescent="0.3">
      <c r="A91">
        <v>91</v>
      </c>
      <c r="B91" s="15" t="s">
        <v>68</v>
      </c>
      <c r="C91" t="str">
        <f>_xlfn.XLOOKUP($B91, STANDARDS!$A:$A, STANDARDS!$B:$B,,0,2)</f>
        <v>Chapel Island Fm</v>
      </c>
      <c r="J91">
        <v>560</v>
      </c>
      <c r="M91" t="s">
        <v>219</v>
      </c>
      <c r="O91">
        <v>3.6999999999999998E-2</v>
      </c>
      <c r="P91" t="s">
        <v>243</v>
      </c>
      <c r="S91">
        <v>-23.2</v>
      </c>
      <c r="T91">
        <v>0.02</v>
      </c>
      <c r="U91" t="s">
        <v>246</v>
      </c>
      <c r="V91">
        <v>1</v>
      </c>
      <c r="W91" t="s">
        <v>247</v>
      </c>
    </row>
    <row r="92" spans="1:23" x14ac:dyDescent="0.3">
      <c r="A92">
        <v>92</v>
      </c>
      <c r="B92" s="15" t="s">
        <v>68</v>
      </c>
      <c r="C92" t="str">
        <f>_xlfn.XLOOKUP($B92, STANDARDS!$A:$A, STANDARDS!$B:$B,,0,2)</f>
        <v>Chapel Island Fm</v>
      </c>
      <c r="J92">
        <v>560</v>
      </c>
      <c r="M92" t="s">
        <v>219</v>
      </c>
      <c r="O92">
        <v>7.000000000000001E-3</v>
      </c>
      <c r="P92" t="s">
        <v>243</v>
      </c>
      <c r="S92">
        <v>-26.9</v>
      </c>
      <c r="T92">
        <v>0.02</v>
      </c>
      <c r="U92" t="s">
        <v>246</v>
      </c>
      <c r="V92">
        <v>1</v>
      </c>
      <c r="W92" t="s">
        <v>247</v>
      </c>
    </row>
    <row r="93" spans="1:23" x14ac:dyDescent="0.3">
      <c r="A93">
        <v>94</v>
      </c>
      <c r="B93" s="15" t="s">
        <v>69</v>
      </c>
      <c r="C93" t="str">
        <f>_xlfn.XLOOKUP($B93, STANDARDS!$A:$A, STANDARDS!$B:$B,,0,2)</f>
        <v>Julie Fm</v>
      </c>
      <c r="J93">
        <v>600</v>
      </c>
      <c r="M93" t="s">
        <v>221</v>
      </c>
      <c r="O93">
        <v>1.4000000000000002E-2</v>
      </c>
      <c r="P93" t="s">
        <v>243</v>
      </c>
      <c r="S93">
        <v>-24.3</v>
      </c>
      <c r="T93">
        <v>0.02</v>
      </c>
      <c r="U93" t="s">
        <v>246</v>
      </c>
      <c r="V93">
        <v>1</v>
      </c>
      <c r="W93" t="s">
        <v>247</v>
      </c>
    </row>
    <row r="94" spans="1:23" x14ac:dyDescent="0.3">
      <c r="A94">
        <v>95</v>
      </c>
      <c r="B94" s="15" t="s">
        <v>69</v>
      </c>
      <c r="C94" t="str">
        <f>_xlfn.XLOOKUP($B94, STANDARDS!$A:$A, STANDARDS!$B:$B,,0,2)</f>
        <v>Julie Fm</v>
      </c>
      <c r="J94">
        <v>600</v>
      </c>
      <c r="M94" t="s">
        <v>221</v>
      </c>
      <c r="O94">
        <v>1.7999999999999999E-2</v>
      </c>
      <c r="P94" t="s">
        <v>243</v>
      </c>
      <c r="S94">
        <v>-27.5</v>
      </c>
      <c r="T94">
        <v>0.02</v>
      </c>
      <c r="U94" t="s">
        <v>246</v>
      </c>
      <c r="V94">
        <v>1</v>
      </c>
      <c r="W94" t="s">
        <v>247</v>
      </c>
    </row>
    <row r="95" spans="1:23" x14ac:dyDescent="0.3">
      <c r="A95">
        <v>96</v>
      </c>
      <c r="B95" s="15" t="s">
        <v>69</v>
      </c>
      <c r="C95" t="str">
        <f>_xlfn.XLOOKUP($B95, STANDARDS!$A:$A, STANDARDS!$B:$B,,0,2)</f>
        <v>Julie Fm</v>
      </c>
      <c r="J95">
        <v>600</v>
      </c>
      <c r="M95" t="s">
        <v>221</v>
      </c>
      <c r="O95">
        <v>1.9E-2</v>
      </c>
      <c r="P95" t="s">
        <v>243</v>
      </c>
      <c r="S95">
        <v>-28.3</v>
      </c>
      <c r="T95">
        <v>0.02</v>
      </c>
      <c r="U95" t="s">
        <v>246</v>
      </c>
      <c r="V95">
        <v>1</v>
      </c>
      <c r="W95" t="s">
        <v>247</v>
      </c>
    </row>
    <row r="96" spans="1:23" x14ac:dyDescent="0.3">
      <c r="A96">
        <v>97</v>
      </c>
      <c r="B96" s="15" t="s">
        <v>70</v>
      </c>
      <c r="C96" t="str">
        <f>_xlfn.XLOOKUP($B96, STANDARDS!$A:$A, STANDARDS!$B:$B,,0,2)</f>
        <v>Yudoma Fm</v>
      </c>
      <c r="J96">
        <v>600</v>
      </c>
      <c r="M96" t="s">
        <v>217</v>
      </c>
      <c r="O96">
        <v>0.14399999999999999</v>
      </c>
      <c r="P96" t="s">
        <v>243</v>
      </c>
      <c r="S96">
        <v>-32.6</v>
      </c>
      <c r="T96">
        <v>0.02</v>
      </c>
      <c r="U96" t="s">
        <v>246</v>
      </c>
      <c r="V96">
        <v>1</v>
      </c>
      <c r="W96" t="s">
        <v>247</v>
      </c>
    </row>
    <row r="97" spans="1:23" x14ac:dyDescent="0.3">
      <c r="A97">
        <v>98</v>
      </c>
      <c r="B97" s="15" t="s">
        <v>71</v>
      </c>
      <c r="C97" t="str">
        <f>_xlfn.XLOOKUP($B97, STANDARDS!$A:$A, STANDARDS!$B:$B,,0,2)</f>
        <v>Cijara Fm</v>
      </c>
      <c r="J97">
        <v>610</v>
      </c>
      <c r="M97" t="s">
        <v>222</v>
      </c>
      <c r="O97">
        <v>0.11899999999999999</v>
      </c>
      <c r="P97" t="s">
        <v>243</v>
      </c>
      <c r="S97">
        <v>-30</v>
      </c>
      <c r="T97">
        <v>0.02</v>
      </c>
      <c r="U97" t="s">
        <v>246</v>
      </c>
      <c r="V97">
        <v>1</v>
      </c>
      <c r="W97" t="s">
        <v>247</v>
      </c>
    </row>
    <row r="98" spans="1:23" x14ac:dyDescent="0.3">
      <c r="A98">
        <v>99</v>
      </c>
      <c r="B98" s="15" t="s">
        <v>72</v>
      </c>
      <c r="C98" t="str">
        <f>_xlfn.XLOOKUP($B98, STANDARDS!$A:$A, STANDARDS!$B:$B,,0,2)</f>
        <v>Pertatataka Fm</v>
      </c>
      <c r="J98">
        <v>610</v>
      </c>
      <c r="M98" t="s">
        <v>217</v>
      </c>
      <c r="O98">
        <v>1.0999999999999999E-2</v>
      </c>
      <c r="P98" t="s">
        <v>243</v>
      </c>
      <c r="S98">
        <v>-27.8</v>
      </c>
      <c r="T98">
        <v>0.02</v>
      </c>
      <c r="U98" t="s">
        <v>246</v>
      </c>
      <c r="V98">
        <v>1</v>
      </c>
      <c r="W98" t="s">
        <v>247</v>
      </c>
    </row>
    <row r="99" spans="1:23" x14ac:dyDescent="0.3">
      <c r="A99">
        <v>100</v>
      </c>
      <c r="B99" s="15" t="s">
        <v>73</v>
      </c>
      <c r="C99" t="str">
        <f>_xlfn.XLOOKUP($B99, STANDARDS!$A:$A, STANDARDS!$B:$B,,0,2)</f>
        <v>Estenilla Fm</v>
      </c>
      <c r="J99">
        <v>620</v>
      </c>
      <c r="M99" t="s">
        <v>221</v>
      </c>
      <c r="O99">
        <v>0.123</v>
      </c>
      <c r="P99" t="s">
        <v>243</v>
      </c>
      <c r="S99">
        <v>-27.1</v>
      </c>
      <c r="T99">
        <v>0.02</v>
      </c>
      <c r="U99" t="s">
        <v>246</v>
      </c>
      <c r="V99">
        <v>1</v>
      </c>
      <c r="W99" t="s">
        <v>247</v>
      </c>
    </row>
    <row r="100" spans="1:23" x14ac:dyDescent="0.3">
      <c r="A100">
        <v>101</v>
      </c>
      <c r="B100" s="15" t="s">
        <v>73</v>
      </c>
      <c r="C100" t="str">
        <f>_xlfn.XLOOKUP($B100, STANDARDS!$A:$A, STANDARDS!$B:$B,,0,2)</f>
        <v>Estenilla Fm</v>
      </c>
      <c r="J100">
        <v>620</v>
      </c>
      <c r="M100" t="s">
        <v>221</v>
      </c>
      <c r="O100">
        <v>0.08</v>
      </c>
      <c r="P100" t="s">
        <v>243</v>
      </c>
      <c r="S100">
        <v>-12.7</v>
      </c>
      <c r="T100">
        <v>0.02</v>
      </c>
      <c r="U100" t="s">
        <v>246</v>
      </c>
      <c r="V100">
        <v>1</v>
      </c>
      <c r="W100" t="s">
        <v>247</v>
      </c>
    </row>
    <row r="101" spans="1:23" x14ac:dyDescent="0.3">
      <c r="A101">
        <v>102</v>
      </c>
      <c r="B101" s="15" t="s">
        <v>74</v>
      </c>
      <c r="C101" t="str">
        <f>_xlfn.XLOOKUP($B101, STANDARDS!$A:$A, STANDARDS!$B:$B,,0,2)</f>
        <v>Fuentes Fm</v>
      </c>
      <c r="J101">
        <v>620</v>
      </c>
      <c r="M101" t="s">
        <v>222</v>
      </c>
      <c r="O101">
        <v>7.8E-2</v>
      </c>
      <c r="P101" t="s">
        <v>243</v>
      </c>
      <c r="S101">
        <v>-27.6</v>
      </c>
      <c r="T101">
        <v>0.02</v>
      </c>
      <c r="U101" t="s">
        <v>246</v>
      </c>
      <c r="V101">
        <v>1</v>
      </c>
      <c r="W101" t="s">
        <v>247</v>
      </c>
    </row>
    <row r="102" spans="1:23" x14ac:dyDescent="0.3">
      <c r="A102">
        <v>103</v>
      </c>
      <c r="B102" s="15" t="s">
        <v>75</v>
      </c>
      <c r="C102" t="str">
        <f>_xlfn.XLOOKUP($B102, STANDARDS!$A:$A, STANDARDS!$B:$B,,0,2)</f>
        <v>Klatyspyt Fm</v>
      </c>
      <c r="J102">
        <v>620</v>
      </c>
      <c r="M102" t="s">
        <v>222</v>
      </c>
      <c r="O102">
        <v>20.713000000000001</v>
      </c>
      <c r="P102" t="s">
        <v>243</v>
      </c>
      <c r="S102">
        <v>-36.4</v>
      </c>
      <c r="T102">
        <v>0.02</v>
      </c>
      <c r="U102" t="s">
        <v>246</v>
      </c>
      <c r="V102">
        <v>1</v>
      </c>
      <c r="W102" t="s">
        <v>247</v>
      </c>
    </row>
    <row r="103" spans="1:23" x14ac:dyDescent="0.3">
      <c r="A103">
        <v>104</v>
      </c>
      <c r="B103" s="15" t="s">
        <v>75</v>
      </c>
      <c r="C103" t="str">
        <f>_xlfn.XLOOKUP($B103, STANDARDS!$A:$A, STANDARDS!$B:$B,,0,2)</f>
        <v>Klatyspyt Fm</v>
      </c>
      <c r="J103">
        <v>620</v>
      </c>
      <c r="M103" t="s">
        <v>221</v>
      </c>
      <c r="O103">
        <v>0.49299999999999999</v>
      </c>
      <c r="P103" t="s">
        <v>243</v>
      </c>
      <c r="S103">
        <v>-37.1</v>
      </c>
      <c r="T103">
        <v>0.02</v>
      </c>
      <c r="U103" t="s">
        <v>246</v>
      </c>
      <c r="V103">
        <v>1</v>
      </c>
      <c r="W103" t="s">
        <v>247</v>
      </c>
    </row>
    <row r="104" spans="1:23" x14ac:dyDescent="0.3">
      <c r="A104">
        <v>105</v>
      </c>
      <c r="B104" s="15" t="s">
        <v>76</v>
      </c>
      <c r="C104" t="str">
        <f>_xlfn.XLOOKUP($B104, STANDARDS!$A:$A, STANDARDS!$B:$B,,0,2)</f>
        <v>Pusa Fm</v>
      </c>
      <c r="J104">
        <v>620</v>
      </c>
      <c r="M104" t="s">
        <v>222</v>
      </c>
      <c r="O104">
        <v>0.16200000000000001</v>
      </c>
      <c r="P104" t="s">
        <v>243</v>
      </c>
      <c r="S104">
        <v>-31</v>
      </c>
      <c r="T104">
        <v>0.02</v>
      </c>
      <c r="U104" t="s">
        <v>246</v>
      </c>
      <c r="V104">
        <v>1</v>
      </c>
      <c r="W104" t="s">
        <v>247</v>
      </c>
    </row>
    <row r="105" spans="1:23" x14ac:dyDescent="0.3">
      <c r="A105">
        <v>106</v>
      </c>
      <c r="B105" s="15" t="s">
        <v>77</v>
      </c>
      <c r="C105" t="str">
        <f>_xlfn.XLOOKUP($B105, STANDARDS!$A:$A, STANDARDS!$B:$B,,0,2)</f>
        <v>Timperley Shale Mbr</v>
      </c>
      <c r="J105">
        <v>630</v>
      </c>
      <c r="M105" t="s">
        <v>223</v>
      </c>
      <c r="O105">
        <v>2.8000000000000004E-2</v>
      </c>
      <c r="P105" t="s">
        <v>243</v>
      </c>
      <c r="S105">
        <v>-25.7</v>
      </c>
      <c r="T105">
        <v>0.02</v>
      </c>
      <c r="U105" t="s">
        <v>246</v>
      </c>
      <c r="V105">
        <v>1</v>
      </c>
      <c r="W105" t="s">
        <v>247</v>
      </c>
    </row>
    <row r="106" spans="1:23" x14ac:dyDescent="0.3">
      <c r="A106">
        <v>107</v>
      </c>
      <c r="B106" s="15" t="s">
        <v>77</v>
      </c>
      <c r="C106" t="str">
        <f>_xlfn.XLOOKUP($B106, STANDARDS!$A:$A, STANDARDS!$B:$B,,0,2)</f>
        <v>Timperley Shale Mbr</v>
      </c>
      <c r="J106">
        <v>630</v>
      </c>
      <c r="M106" t="s">
        <v>224</v>
      </c>
      <c r="O106">
        <v>0.03</v>
      </c>
      <c r="P106" t="s">
        <v>243</v>
      </c>
      <c r="S106">
        <v>-26</v>
      </c>
      <c r="T106">
        <v>0.02</v>
      </c>
      <c r="U106" t="s">
        <v>246</v>
      </c>
      <c r="V106">
        <v>1</v>
      </c>
      <c r="W106" t="s">
        <v>247</v>
      </c>
    </row>
    <row r="107" spans="1:23" x14ac:dyDescent="0.3">
      <c r="A107">
        <v>111</v>
      </c>
      <c r="B107" s="15" t="s">
        <v>78</v>
      </c>
      <c r="C107" t="str">
        <f>_xlfn.XLOOKUP($B107, STANDARDS!$A:$A, STANDARDS!$B:$B,,0,2)</f>
        <v>Boondall Dolomite</v>
      </c>
      <c r="J107">
        <v>640</v>
      </c>
      <c r="M107" t="s">
        <v>221</v>
      </c>
      <c r="O107">
        <v>8.9999999999999993E-3</v>
      </c>
      <c r="P107" t="s">
        <v>243</v>
      </c>
      <c r="S107">
        <v>-31.2</v>
      </c>
      <c r="T107">
        <v>0.02</v>
      </c>
      <c r="U107" t="s">
        <v>246</v>
      </c>
      <c r="V107">
        <v>1</v>
      </c>
      <c r="W107" t="s">
        <v>247</v>
      </c>
    </row>
    <row r="108" spans="1:23" x14ac:dyDescent="0.3">
      <c r="A108">
        <v>112</v>
      </c>
      <c r="B108" s="15" t="s">
        <v>79</v>
      </c>
      <c r="C108" t="str">
        <f>_xlfn.XLOOKUP($B108, STANDARDS!$A:$A, STANDARDS!$B:$B,,0,2)</f>
        <v>Egan Fm</v>
      </c>
      <c r="J108">
        <v>640</v>
      </c>
      <c r="M108" t="s">
        <v>221</v>
      </c>
      <c r="O108">
        <v>2.4E-2</v>
      </c>
      <c r="P108" t="s">
        <v>243</v>
      </c>
      <c r="S108">
        <v>-29.5</v>
      </c>
      <c r="T108">
        <v>0.02</v>
      </c>
      <c r="U108" t="s">
        <v>246</v>
      </c>
      <c r="V108">
        <v>1</v>
      </c>
      <c r="W108" t="s">
        <v>247</v>
      </c>
    </row>
    <row r="109" spans="1:23" x14ac:dyDescent="0.3">
      <c r="A109">
        <v>114</v>
      </c>
      <c r="B109" s="15" t="s">
        <v>80</v>
      </c>
      <c r="C109" t="str">
        <f>_xlfn.XLOOKUP($B109, STANDARDS!$A:$A, STANDARDS!$B:$B,,0,2)</f>
        <v>Chichkan Fm</v>
      </c>
      <c r="J109">
        <v>650</v>
      </c>
      <c r="M109" t="s">
        <v>217</v>
      </c>
      <c r="O109">
        <v>1.6E-2</v>
      </c>
      <c r="P109" t="s">
        <v>243</v>
      </c>
      <c r="S109">
        <v>-29</v>
      </c>
      <c r="T109">
        <v>0.02</v>
      </c>
      <c r="U109" t="s">
        <v>246</v>
      </c>
      <c r="V109">
        <v>1</v>
      </c>
      <c r="W109" t="s">
        <v>247</v>
      </c>
    </row>
    <row r="110" spans="1:23" x14ac:dyDescent="0.3">
      <c r="A110">
        <v>115</v>
      </c>
      <c r="B110" s="15" t="s">
        <v>80</v>
      </c>
      <c r="C110" t="str">
        <f>_xlfn.XLOOKUP($B110, STANDARDS!$A:$A, STANDARDS!$B:$B,,0,2)</f>
        <v>Chichkan Fm</v>
      </c>
      <c r="J110">
        <v>650</v>
      </c>
      <c r="M110" t="s">
        <v>217</v>
      </c>
      <c r="O110">
        <v>1.4999999999999999E-2</v>
      </c>
      <c r="P110" t="s">
        <v>243</v>
      </c>
      <c r="S110">
        <v>-28.9</v>
      </c>
      <c r="T110">
        <v>0.02</v>
      </c>
      <c r="U110" t="s">
        <v>246</v>
      </c>
      <c r="V110">
        <v>1</v>
      </c>
      <c r="W110" t="s">
        <v>247</v>
      </c>
    </row>
    <row r="111" spans="1:23" x14ac:dyDescent="0.3">
      <c r="A111">
        <v>116</v>
      </c>
      <c r="B111" s="15" t="s">
        <v>81</v>
      </c>
      <c r="C111" t="str">
        <f>_xlfn.XLOOKUP($B111, STANDARDS!$A:$A, STANDARDS!$B:$B,,0,2)</f>
        <v>Sheepbed Fm, Rackla Gp</v>
      </c>
      <c r="J111">
        <v>650</v>
      </c>
      <c r="M111" t="s">
        <v>222</v>
      </c>
      <c r="O111">
        <v>0.13799999999999998</v>
      </c>
      <c r="P111" t="s">
        <v>243</v>
      </c>
      <c r="S111">
        <v>-26.4</v>
      </c>
      <c r="T111">
        <v>0.02</v>
      </c>
      <c r="U111" t="s">
        <v>246</v>
      </c>
      <c r="V111">
        <v>1</v>
      </c>
      <c r="W111" t="s">
        <v>247</v>
      </c>
    </row>
    <row r="112" spans="1:23" x14ac:dyDescent="0.3">
      <c r="A112">
        <v>117</v>
      </c>
      <c r="B112" s="15" t="s">
        <v>81</v>
      </c>
      <c r="C112" t="str">
        <f>_xlfn.XLOOKUP($B112, STANDARDS!$A:$A, STANDARDS!$B:$B,,0,2)</f>
        <v>Sheepbed Fm, Rackla Gp</v>
      </c>
      <c r="J112">
        <v>650</v>
      </c>
      <c r="M112" t="s">
        <v>222</v>
      </c>
      <c r="O112">
        <v>0.13899999999999998</v>
      </c>
      <c r="P112" t="s">
        <v>243</v>
      </c>
      <c r="S112">
        <v>-26.1</v>
      </c>
      <c r="T112">
        <v>0.02</v>
      </c>
      <c r="U112" t="s">
        <v>246</v>
      </c>
      <c r="V112">
        <v>1</v>
      </c>
      <c r="W112" t="s">
        <v>247</v>
      </c>
    </row>
    <row r="113" spans="1:23" x14ac:dyDescent="0.3">
      <c r="A113">
        <v>118</v>
      </c>
      <c r="B113" s="15" t="s">
        <v>81</v>
      </c>
      <c r="C113" t="str">
        <f>_xlfn.XLOOKUP($B113, STANDARDS!$A:$A, STANDARDS!$B:$B,,0,2)</f>
        <v>Sheepbed Fm, Rackla Gp</v>
      </c>
      <c r="J113">
        <v>650</v>
      </c>
      <c r="M113" t="s">
        <v>225</v>
      </c>
      <c r="O113">
        <v>0.874</v>
      </c>
      <c r="P113" t="s">
        <v>243</v>
      </c>
      <c r="S113">
        <v>-30</v>
      </c>
      <c r="T113">
        <v>0.02</v>
      </c>
      <c r="U113" t="s">
        <v>246</v>
      </c>
      <c r="V113">
        <v>1</v>
      </c>
      <c r="W113" t="s">
        <v>247</v>
      </c>
    </row>
    <row r="114" spans="1:23" x14ac:dyDescent="0.3">
      <c r="A114">
        <v>119</v>
      </c>
      <c r="B114" s="15" t="s">
        <v>81</v>
      </c>
      <c r="C114" t="str">
        <f>_xlfn.XLOOKUP($B114, STANDARDS!$A:$A, STANDARDS!$B:$B,,0,2)</f>
        <v>Sheepbed Fm, Rackla Gp</v>
      </c>
      <c r="J114">
        <v>650</v>
      </c>
      <c r="M114" t="s">
        <v>225</v>
      </c>
      <c r="O114">
        <v>0.64100000000000001</v>
      </c>
      <c r="P114" t="s">
        <v>243</v>
      </c>
      <c r="S114">
        <v>-29.8</v>
      </c>
      <c r="T114">
        <v>0.02</v>
      </c>
      <c r="U114" t="s">
        <v>246</v>
      </c>
      <c r="V114">
        <v>1</v>
      </c>
      <c r="W114" t="s">
        <v>247</v>
      </c>
    </row>
    <row r="115" spans="1:23" x14ac:dyDescent="0.3">
      <c r="A115">
        <v>120</v>
      </c>
      <c r="B115" s="15" t="s">
        <v>81</v>
      </c>
      <c r="C115" t="str">
        <f>_xlfn.XLOOKUP($B115, STANDARDS!$A:$A, STANDARDS!$B:$B,,0,2)</f>
        <v>Sheepbed Fm, Rackla Gp</v>
      </c>
      <c r="J115">
        <v>650</v>
      </c>
      <c r="M115" t="s">
        <v>225</v>
      </c>
      <c r="O115">
        <v>0.60599999999999998</v>
      </c>
      <c r="P115" t="s">
        <v>243</v>
      </c>
      <c r="S115">
        <v>-30</v>
      </c>
      <c r="T115">
        <v>0.02</v>
      </c>
      <c r="U115" t="s">
        <v>246</v>
      </c>
      <c r="V115">
        <v>1</v>
      </c>
      <c r="W115" t="s">
        <v>247</v>
      </c>
    </row>
    <row r="116" spans="1:23" x14ac:dyDescent="0.3">
      <c r="A116">
        <v>121</v>
      </c>
      <c r="B116" s="15" t="s">
        <v>81</v>
      </c>
      <c r="C116" t="str">
        <f>_xlfn.XLOOKUP($B116, STANDARDS!$A:$A, STANDARDS!$B:$B,,0,2)</f>
        <v>Sheepbed Fm, Rackla Gp</v>
      </c>
      <c r="J116">
        <v>650</v>
      </c>
      <c r="M116" t="s">
        <v>225</v>
      </c>
      <c r="O116">
        <v>1.0230000000000001</v>
      </c>
      <c r="P116" t="s">
        <v>243</v>
      </c>
      <c r="S116">
        <v>-29.8</v>
      </c>
      <c r="T116">
        <v>0.02</v>
      </c>
      <c r="U116" t="s">
        <v>246</v>
      </c>
      <c r="V116">
        <v>1</v>
      </c>
      <c r="W116" t="s">
        <v>247</v>
      </c>
    </row>
    <row r="117" spans="1:23" x14ac:dyDescent="0.3">
      <c r="A117">
        <v>122</v>
      </c>
      <c r="B117" s="15" t="s">
        <v>81</v>
      </c>
      <c r="C117" t="str">
        <f>_xlfn.XLOOKUP($B117, STANDARDS!$A:$A, STANDARDS!$B:$B,,0,2)</f>
        <v>Sheepbed Fm, Rackla Gp</v>
      </c>
      <c r="J117">
        <v>650</v>
      </c>
      <c r="M117" t="s">
        <v>222</v>
      </c>
      <c r="O117">
        <v>0.91799999999999993</v>
      </c>
      <c r="P117" t="s">
        <v>243</v>
      </c>
      <c r="S117">
        <v>-29.3</v>
      </c>
      <c r="T117">
        <v>0.02</v>
      </c>
      <c r="U117" t="s">
        <v>246</v>
      </c>
      <c r="V117">
        <v>1</v>
      </c>
      <c r="W117" t="s">
        <v>247</v>
      </c>
    </row>
    <row r="118" spans="1:23" x14ac:dyDescent="0.3">
      <c r="A118">
        <v>123</v>
      </c>
      <c r="B118" s="15" t="s">
        <v>81</v>
      </c>
      <c r="C118" t="str">
        <f>_xlfn.XLOOKUP($B118, STANDARDS!$A:$A, STANDARDS!$B:$B,,0,2)</f>
        <v>Sheepbed Fm, Rackla Gp</v>
      </c>
      <c r="J118">
        <v>650</v>
      </c>
      <c r="M118" t="s">
        <v>225</v>
      </c>
      <c r="O118">
        <v>0.72699999999999998</v>
      </c>
      <c r="P118" t="s">
        <v>243</v>
      </c>
      <c r="S118">
        <v>-29.5</v>
      </c>
      <c r="T118">
        <v>0.02</v>
      </c>
      <c r="U118" t="s">
        <v>246</v>
      </c>
      <c r="V118">
        <v>1</v>
      </c>
      <c r="W118" t="s">
        <v>247</v>
      </c>
    </row>
    <row r="119" spans="1:23" x14ac:dyDescent="0.3">
      <c r="A119">
        <v>124</v>
      </c>
      <c r="B119" s="15" t="s">
        <v>81</v>
      </c>
      <c r="C119" t="str">
        <f>_xlfn.XLOOKUP($B119, STANDARDS!$A:$A, STANDARDS!$B:$B,,0,2)</f>
        <v>Sheepbed Fm, Rackla Gp</v>
      </c>
      <c r="J119">
        <v>650</v>
      </c>
      <c r="M119" t="s">
        <v>226</v>
      </c>
      <c r="O119">
        <v>0.307</v>
      </c>
      <c r="P119" t="s">
        <v>243</v>
      </c>
      <c r="S119">
        <v>-29.1</v>
      </c>
      <c r="T119">
        <v>0.02</v>
      </c>
      <c r="U119" t="s">
        <v>246</v>
      </c>
      <c r="V119">
        <v>1</v>
      </c>
      <c r="W119" t="s">
        <v>247</v>
      </c>
    </row>
    <row r="120" spans="1:23" x14ac:dyDescent="0.3">
      <c r="A120">
        <v>125</v>
      </c>
      <c r="B120" s="15" t="s">
        <v>81</v>
      </c>
      <c r="C120" t="str">
        <f>_xlfn.XLOOKUP($B120, STANDARDS!$A:$A, STANDARDS!$B:$B,,0,2)</f>
        <v>Sheepbed Fm, Rackla Gp</v>
      </c>
      <c r="J120">
        <v>650</v>
      </c>
      <c r="M120" t="s">
        <v>225</v>
      </c>
      <c r="O120">
        <v>0.19</v>
      </c>
      <c r="P120" t="s">
        <v>243</v>
      </c>
      <c r="S120">
        <v>-28.4</v>
      </c>
      <c r="T120">
        <v>0.02</v>
      </c>
      <c r="U120" t="s">
        <v>246</v>
      </c>
      <c r="V120">
        <v>1</v>
      </c>
      <c r="W120" t="s">
        <v>247</v>
      </c>
    </row>
    <row r="121" spans="1:23" x14ac:dyDescent="0.3">
      <c r="A121">
        <v>126</v>
      </c>
      <c r="B121" s="15" t="s">
        <v>82</v>
      </c>
      <c r="C121" t="str">
        <f>_xlfn.XLOOKUP($B121, STANDARDS!$A:$A, STANDARDS!$B:$B,,0,2)</f>
        <v>Jarrad Sandstone Mbr</v>
      </c>
      <c r="J121">
        <v>675</v>
      </c>
      <c r="M121" t="s">
        <v>221</v>
      </c>
      <c r="O121">
        <v>7.000000000000001E-3</v>
      </c>
      <c r="P121" t="s">
        <v>243</v>
      </c>
      <c r="S121">
        <v>-25.7</v>
      </c>
      <c r="T121">
        <v>0.02</v>
      </c>
      <c r="U121" t="s">
        <v>246</v>
      </c>
      <c r="V121">
        <v>1</v>
      </c>
      <c r="W121" t="s">
        <v>247</v>
      </c>
    </row>
    <row r="122" spans="1:23" x14ac:dyDescent="0.3">
      <c r="A122">
        <v>129</v>
      </c>
      <c r="B122" s="15" t="s">
        <v>83</v>
      </c>
      <c r="C122" t="str">
        <f>_xlfn.XLOOKUP($B122, STANDARDS!$A:$A, STANDARDS!$B:$B,,0,2)</f>
        <v>Biri Fm</v>
      </c>
      <c r="J122">
        <v>700</v>
      </c>
      <c r="M122" t="s">
        <v>221</v>
      </c>
      <c r="O122">
        <v>2.2999999999999998</v>
      </c>
      <c r="P122" t="s">
        <v>243</v>
      </c>
      <c r="S122">
        <v>-28.3</v>
      </c>
      <c r="T122">
        <v>0.02</v>
      </c>
      <c r="U122" t="s">
        <v>246</v>
      </c>
      <c r="V122">
        <v>1</v>
      </c>
      <c r="W122" t="s">
        <v>247</v>
      </c>
    </row>
    <row r="123" spans="1:23" x14ac:dyDescent="0.3">
      <c r="A123">
        <v>130</v>
      </c>
      <c r="B123" s="15" t="s">
        <v>83</v>
      </c>
      <c r="C123" t="str">
        <f>_xlfn.XLOOKUP($B123, STANDARDS!$A:$A, STANDARDS!$B:$B,,0,2)</f>
        <v>Biri Fm</v>
      </c>
      <c r="J123">
        <v>700</v>
      </c>
      <c r="M123" t="s">
        <v>221</v>
      </c>
      <c r="O123">
        <v>1.6</v>
      </c>
      <c r="P123" t="s">
        <v>243</v>
      </c>
      <c r="S123">
        <v>-32.1</v>
      </c>
      <c r="T123">
        <v>0.02</v>
      </c>
      <c r="U123" t="s">
        <v>246</v>
      </c>
      <c r="V123">
        <v>1</v>
      </c>
      <c r="W123" t="s">
        <v>247</v>
      </c>
    </row>
    <row r="124" spans="1:23" x14ac:dyDescent="0.3">
      <c r="A124">
        <v>131</v>
      </c>
      <c r="B124" s="15" t="s">
        <v>83</v>
      </c>
      <c r="C124" t="str">
        <f>_xlfn.XLOOKUP($B124, STANDARDS!$A:$A, STANDARDS!$B:$B,,0,2)</f>
        <v>Biri Fm</v>
      </c>
      <c r="J124">
        <v>700</v>
      </c>
      <c r="M124" t="s">
        <v>221</v>
      </c>
      <c r="O124">
        <v>2</v>
      </c>
      <c r="P124" t="s">
        <v>243</v>
      </c>
      <c r="S124">
        <v>-29.4</v>
      </c>
      <c r="T124">
        <v>0.02</v>
      </c>
      <c r="U124" t="s">
        <v>246</v>
      </c>
      <c r="V124">
        <v>1</v>
      </c>
      <c r="W124" t="s">
        <v>247</v>
      </c>
    </row>
    <row r="125" spans="1:23" x14ac:dyDescent="0.3">
      <c r="A125">
        <v>132</v>
      </c>
      <c r="B125" s="15" t="s">
        <v>83</v>
      </c>
      <c r="C125" t="str">
        <f>_xlfn.XLOOKUP($B125, STANDARDS!$A:$A, STANDARDS!$B:$B,,0,2)</f>
        <v>Biri Fm</v>
      </c>
      <c r="J125">
        <v>700</v>
      </c>
      <c r="M125" t="s">
        <v>221</v>
      </c>
      <c r="O125">
        <v>3.4</v>
      </c>
      <c r="P125" t="s">
        <v>243</v>
      </c>
      <c r="S125">
        <v>-27.5</v>
      </c>
      <c r="T125">
        <v>0.02</v>
      </c>
      <c r="U125" t="s">
        <v>246</v>
      </c>
      <c r="V125">
        <v>1</v>
      </c>
      <c r="W125" t="s">
        <v>247</v>
      </c>
    </row>
    <row r="126" spans="1:23" x14ac:dyDescent="0.3">
      <c r="A126">
        <v>133</v>
      </c>
      <c r="B126" s="15" t="s">
        <v>84</v>
      </c>
      <c r="C126" t="str">
        <f>_xlfn.XLOOKUP($B126, STANDARDS!$A:$A, STANDARDS!$B:$B,,0,2)</f>
        <v>Keele Fm, Hay Creek Gp</v>
      </c>
      <c r="J126">
        <v>700</v>
      </c>
      <c r="M126" t="s">
        <v>221</v>
      </c>
      <c r="O126">
        <v>2.7000000000000003E-2</v>
      </c>
      <c r="P126" t="s">
        <v>243</v>
      </c>
      <c r="S126">
        <v>-23.3</v>
      </c>
      <c r="T126">
        <v>0.02</v>
      </c>
      <c r="U126" t="s">
        <v>246</v>
      </c>
      <c r="V126">
        <v>1</v>
      </c>
      <c r="W126" t="s">
        <v>247</v>
      </c>
    </row>
    <row r="127" spans="1:23" x14ac:dyDescent="0.3">
      <c r="A127">
        <v>134</v>
      </c>
      <c r="B127" s="15" t="s">
        <v>84</v>
      </c>
      <c r="C127" t="str">
        <f>_xlfn.XLOOKUP($B127, STANDARDS!$A:$A, STANDARDS!$B:$B,,0,2)</f>
        <v>Keele Fm, Hay Creek Gp</v>
      </c>
      <c r="J127">
        <v>700</v>
      </c>
      <c r="M127" t="s">
        <v>221</v>
      </c>
      <c r="O127">
        <v>2.0999999999999998E-2</v>
      </c>
      <c r="P127" t="s">
        <v>243</v>
      </c>
      <c r="S127">
        <v>-25.6</v>
      </c>
      <c r="T127">
        <v>0.02</v>
      </c>
      <c r="U127" t="s">
        <v>246</v>
      </c>
      <c r="V127">
        <v>1</v>
      </c>
      <c r="W127" t="s">
        <v>247</v>
      </c>
    </row>
    <row r="128" spans="1:23" x14ac:dyDescent="0.3">
      <c r="A128">
        <v>135</v>
      </c>
      <c r="B128" s="15" t="s">
        <v>84</v>
      </c>
      <c r="C128" t="str">
        <f>_xlfn.XLOOKUP($B128, STANDARDS!$A:$A, STANDARDS!$B:$B,,0,2)</f>
        <v>Keele Fm, Hay Creek Gp</v>
      </c>
      <c r="J128">
        <v>700</v>
      </c>
      <c r="M128" t="s">
        <v>221</v>
      </c>
      <c r="O128">
        <v>1.9E-2</v>
      </c>
      <c r="P128" t="s">
        <v>243</v>
      </c>
      <c r="S128">
        <v>-24.5</v>
      </c>
      <c r="T128">
        <v>0.02</v>
      </c>
      <c r="U128" t="s">
        <v>246</v>
      </c>
      <c r="V128">
        <v>1</v>
      </c>
      <c r="W128" t="s">
        <v>247</v>
      </c>
    </row>
    <row r="129" spans="1:23" x14ac:dyDescent="0.3">
      <c r="A129">
        <v>136</v>
      </c>
      <c r="B129" s="15" t="s">
        <v>84</v>
      </c>
      <c r="C129" t="str">
        <f>_xlfn.XLOOKUP($B129, STANDARDS!$A:$A, STANDARDS!$B:$B,,0,2)</f>
        <v>Keele Fm, Hay Creek Gp</v>
      </c>
      <c r="J129">
        <v>700</v>
      </c>
      <c r="M129" t="s">
        <v>221</v>
      </c>
      <c r="O129">
        <v>0.13500000000000001</v>
      </c>
      <c r="P129" t="s">
        <v>243</v>
      </c>
      <c r="S129">
        <v>-23.7</v>
      </c>
      <c r="T129">
        <v>0.02</v>
      </c>
      <c r="U129" t="s">
        <v>246</v>
      </c>
      <c r="V129">
        <v>1</v>
      </c>
      <c r="W129" t="s">
        <v>247</v>
      </c>
    </row>
    <row r="130" spans="1:23" x14ac:dyDescent="0.3">
      <c r="A130">
        <v>137</v>
      </c>
      <c r="B130" s="15" t="s">
        <v>84</v>
      </c>
      <c r="C130" t="str">
        <f>_xlfn.XLOOKUP($B130, STANDARDS!$A:$A, STANDARDS!$B:$B,,0,2)</f>
        <v>Keele Fm, Hay Creek Gp</v>
      </c>
      <c r="J130">
        <v>700</v>
      </c>
      <c r="M130" t="s">
        <v>221</v>
      </c>
      <c r="O130">
        <v>8.6999999999999994E-2</v>
      </c>
      <c r="P130" t="s">
        <v>243</v>
      </c>
      <c r="S130">
        <v>-22.3</v>
      </c>
      <c r="T130">
        <v>0.02</v>
      </c>
      <c r="U130" t="s">
        <v>246</v>
      </c>
      <c r="V130">
        <v>1</v>
      </c>
      <c r="W130" t="s">
        <v>247</v>
      </c>
    </row>
    <row r="131" spans="1:23" x14ac:dyDescent="0.3">
      <c r="A131">
        <v>138</v>
      </c>
      <c r="B131" s="15" t="s">
        <v>84</v>
      </c>
      <c r="C131" t="str">
        <f>_xlfn.XLOOKUP($B131, STANDARDS!$A:$A, STANDARDS!$B:$B,,0,2)</f>
        <v>Keele Fm, Hay Creek Gp</v>
      </c>
      <c r="J131">
        <v>700</v>
      </c>
      <c r="M131" t="s">
        <v>221</v>
      </c>
      <c r="O131">
        <v>5.4000000000000006E-2</v>
      </c>
      <c r="P131" t="s">
        <v>243</v>
      </c>
      <c r="S131">
        <v>-24.2</v>
      </c>
      <c r="T131">
        <v>0.02</v>
      </c>
      <c r="U131" t="s">
        <v>246</v>
      </c>
      <c r="V131">
        <v>1</v>
      </c>
      <c r="W131" t="s">
        <v>247</v>
      </c>
    </row>
    <row r="132" spans="1:23" x14ac:dyDescent="0.3">
      <c r="A132">
        <v>139</v>
      </c>
      <c r="B132" s="15" t="s">
        <v>84</v>
      </c>
      <c r="C132" t="str">
        <f>_xlfn.XLOOKUP($B132, STANDARDS!$A:$A, STANDARDS!$B:$B,,0,2)</f>
        <v>Keele Fm, Hay Creek Gp</v>
      </c>
      <c r="J132">
        <v>700</v>
      </c>
      <c r="M132" t="s">
        <v>221</v>
      </c>
      <c r="O132">
        <v>7.8E-2</v>
      </c>
      <c r="P132" t="s">
        <v>243</v>
      </c>
      <c r="S132">
        <v>-22.2</v>
      </c>
      <c r="T132">
        <v>0.02</v>
      </c>
      <c r="U132" t="s">
        <v>246</v>
      </c>
      <c r="V132">
        <v>1</v>
      </c>
      <c r="W132" t="s">
        <v>247</v>
      </c>
    </row>
    <row r="133" spans="1:23" x14ac:dyDescent="0.3">
      <c r="A133">
        <v>140</v>
      </c>
      <c r="B133" s="15" t="s">
        <v>84</v>
      </c>
      <c r="C133" t="str">
        <f>_xlfn.XLOOKUP($B133, STANDARDS!$A:$A, STANDARDS!$B:$B,,0,2)</f>
        <v>Keele Fm, Hay Creek Gp</v>
      </c>
      <c r="J133">
        <v>700</v>
      </c>
      <c r="M133" t="s">
        <v>221</v>
      </c>
      <c r="O133">
        <v>6.7000000000000004E-2</v>
      </c>
      <c r="P133" t="s">
        <v>243</v>
      </c>
      <c r="S133">
        <v>-22.4</v>
      </c>
      <c r="T133">
        <v>0.02</v>
      </c>
      <c r="U133" t="s">
        <v>246</v>
      </c>
      <c r="V133">
        <v>1</v>
      </c>
      <c r="W133" t="s">
        <v>247</v>
      </c>
    </row>
    <row r="134" spans="1:23" x14ac:dyDescent="0.3">
      <c r="A134">
        <v>141</v>
      </c>
      <c r="B134" s="15" t="s">
        <v>84</v>
      </c>
      <c r="C134" t="str">
        <f>_xlfn.XLOOKUP($B134, STANDARDS!$A:$A, STANDARDS!$B:$B,,0,2)</f>
        <v>Keele Fm, Hay Creek Gp</v>
      </c>
      <c r="J134">
        <v>700</v>
      </c>
      <c r="M134" t="s">
        <v>221</v>
      </c>
      <c r="O134">
        <v>4.7E-2</v>
      </c>
      <c r="P134" t="s">
        <v>243</v>
      </c>
      <c r="S134">
        <v>-23.5</v>
      </c>
      <c r="T134">
        <v>0.02</v>
      </c>
      <c r="U134" t="s">
        <v>246</v>
      </c>
      <c r="V134">
        <v>1</v>
      </c>
      <c r="W134" t="s">
        <v>247</v>
      </c>
    </row>
    <row r="135" spans="1:23" x14ac:dyDescent="0.3">
      <c r="A135">
        <v>142</v>
      </c>
      <c r="B135" s="15" t="s">
        <v>84</v>
      </c>
      <c r="C135" t="str">
        <f>_xlfn.XLOOKUP($B135, STANDARDS!$A:$A, STANDARDS!$B:$B,,0,2)</f>
        <v>Keele Fm, Hay Creek Gp</v>
      </c>
      <c r="J135">
        <v>700</v>
      </c>
      <c r="M135" t="s">
        <v>221</v>
      </c>
      <c r="O135">
        <v>6.0000000000000001E-3</v>
      </c>
      <c r="P135" t="s">
        <v>243</v>
      </c>
      <c r="S135">
        <v>-26.7</v>
      </c>
      <c r="T135">
        <v>0.02</v>
      </c>
      <c r="U135" t="s">
        <v>246</v>
      </c>
      <c r="V135">
        <v>1</v>
      </c>
      <c r="W135" t="s">
        <v>247</v>
      </c>
    </row>
    <row r="136" spans="1:23" x14ac:dyDescent="0.3">
      <c r="A136">
        <v>143</v>
      </c>
      <c r="B136" s="15" t="s">
        <v>85</v>
      </c>
      <c r="C136" t="str">
        <f>_xlfn.XLOOKUP($B136, STANDARDS!$A:$A, STANDARDS!$B:$B,,0,2)</f>
        <v>Luoquan Fm</v>
      </c>
      <c r="J136">
        <v>700</v>
      </c>
      <c r="M136" t="s">
        <v>222</v>
      </c>
      <c r="O136">
        <v>0.03</v>
      </c>
      <c r="P136" t="s">
        <v>243</v>
      </c>
      <c r="S136">
        <v>-18.899999999999999</v>
      </c>
      <c r="T136">
        <v>0.02</v>
      </c>
      <c r="U136" t="s">
        <v>246</v>
      </c>
      <c r="V136">
        <v>1</v>
      </c>
      <c r="W136" t="s">
        <v>247</v>
      </c>
    </row>
    <row r="137" spans="1:23" x14ac:dyDescent="0.3">
      <c r="A137">
        <v>144</v>
      </c>
      <c r="B137" s="15" t="s">
        <v>85</v>
      </c>
      <c r="C137" t="str">
        <f>_xlfn.XLOOKUP($B137, STANDARDS!$A:$A, STANDARDS!$B:$B,,0,2)</f>
        <v>Luoquan Fm</v>
      </c>
      <c r="J137">
        <v>700</v>
      </c>
      <c r="M137" t="s">
        <v>222</v>
      </c>
      <c r="O137">
        <v>0.36799999999999999</v>
      </c>
      <c r="P137" t="s">
        <v>243</v>
      </c>
      <c r="S137">
        <v>-28.8</v>
      </c>
      <c r="T137">
        <v>0.02</v>
      </c>
      <c r="U137" t="s">
        <v>246</v>
      </c>
      <c r="V137">
        <v>1</v>
      </c>
      <c r="W137" t="s">
        <v>247</v>
      </c>
    </row>
    <row r="138" spans="1:23" x14ac:dyDescent="0.3">
      <c r="A138">
        <v>145</v>
      </c>
      <c r="B138" s="15" t="s">
        <v>85</v>
      </c>
      <c r="C138" t="str">
        <f>_xlfn.XLOOKUP($B138, STANDARDS!$A:$A, STANDARDS!$B:$B,,0,2)</f>
        <v>Luoquan Fm</v>
      </c>
      <c r="J138">
        <v>700</v>
      </c>
      <c r="M138" t="s">
        <v>222</v>
      </c>
      <c r="O138">
        <v>9.4E-2</v>
      </c>
      <c r="P138" t="s">
        <v>243</v>
      </c>
      <c r="S138">
        <v>-29.2</v>
      </c>
      <c r="T138">
        <v>0.02</v>
      </c>
      <c r="U138" t="s">
        <v>246</v>
      </c>
      <c r="V138">
        <v>1</v>
      </c>
      <c r="W138" t="s">
        <v>247</v>
      </c>
    </row>
    <row r="139" spans="1:23" x14ac:dyDescent="0.3">
      <c r="A139">
        <v>146</v>
      </c>
      <c r="B139" s="15" t="s">
        <v>85</v>
      </c>
      <c r="C139" t="str">
        <f>_xlfn.XLOOKUP($B139, STANDARDS!$A:$A, STANDARDS!$B:$B,,0,2)</f>
        <v>Luoquan Fm</v>
      </c>
      <c r="J139">
        <v>700</v>
      </c>
      <c r="M139" t="s">
        <v>222</v>
      </c>
      <c r="O139">
        <v>5.3000000000000005E-2</v>
      </c>
      <c r="P139" t="s">
        <v>243</v>
      </c>
      <c r="S139">
        <v>-27.9</v>
      </c>
      <c r="T139">
        <v>0.02</v>
      </c>
      <c r="U139" t="s">
        <v>246</v>
      </c>
      <c r="V139">
        <v>1</v>
      </c>
      <c r="W139" t="s">
        <v>247</v>
      </c>
    </row>
    <row r="140" spans="1:23" x14ac:dyDescent="0.3">
      <c r="A140">
        <v>147</v>
      </c>
      <c r="B140" s="15" t="s">
        <v>85</v>
      </c>
      <c r="C140" t="str">
        <f>_xlfn.XLOOKUP($B140, STANDARDS!$A:$A, STANDARDS!$B:$B,,0,2)</f>
        <v>Luoquan Fm</v>
      </c>
      <c r="J140">
        <v>700</v>
      </c>
      <c r="M140" t="s">
        <v>222</v>
      </c>
      <c r="O140">
        <v>5.4000000000000006E-2</v>
      </c>
      <c r="P140" t="s">
        <v>243</v>
      </c>
      <c r="S140">
        <v>-27</v>
      </c>
      <c r="T140">
        <v>0.02</v>
      </c>
      <c r="U140" t="s">
        <v>246</v>
      </c>
      <c r="V140">
        <v>1</v>
      </c>
      <c r="W140" t="s">
        <v>247</v>
      </c>
    </row>
    <row r="141" spans="1:23" x14ac:dyDescent="0.3">
      <c r="A141">
        <v>148</v>
      </c>
      <c r="B141" s="15" t="s">
        <v>85</v>
      </c>
      <c r="C141" t="str">
        <f>_xlfn.XLOOKUP($B141, STANDARDS!$A:$A, STANDARDS!$B:$B,,0,2)</f>
        <v>Luoquan Fm</v>
      </c>
      <c r="J141">
        <v>700</v>
      </c>
      <c r="M141" t="s">
        <v>222</v>
      </c>
      <c r="O141">
        <v>4.2999999999999997E-2</v>
      </c>
      <c r="P141" t="s">
        <v>243</v>
      </c>
      <c r="S141">
        <v>-26.2</v>
      </c>
      <c r="T141">
        <v>0.02</v>
      </c>
      <c r="U141" t="s">
        <v>246</v>
      </c>
      <c r="V141">
        <v>1</v>
      </c>
      <c r="W141" t="s">
        <v>247</v>
      </c>
    </row>
    <row r="142" spans="1:23" x14ac:dyDescent="0.3">
      <c r="A142">
        <v>149</v>
      </c>
      <c r="B142" s="15" t="s">
        <v>85</v>
      </c>
      <c r="C142" t="str">
        <f>_xlfn.XLOOKUP($B142, STANDARDS!$A:$A, STANDARDS!$B:$B,,0,2)</f>
        <v>Luoquan Fm</v>
      </c>
      <c r="J142">
        <v>700</v>
      </c>
      <c r="M142" t="s">
        <v>222</v>
      </c>
      <c r="O142">
        <v>5.6999999999999995E-2</v>
      </c>
      <c r="P142" t="s">
        <v>243</v>
      </c>
      <c r="S142">
        <v>-27.4</v>
      </c>
      <c r="T142">
        <v>0.02</v>
      </c>
      <c r="U142" t="s">
        <v>246</v>
      </c>
      <c r="V142">
        <v>1</v>
      </c>
      <c r="W142" t="s">
        <v>247</v>
      </c>
    </row>
    <row r="143" spans="1:23" x14ac:dyDescent="0.3">
      <c r="A143">
        <v>150</v>
      </c>
      <c r="B143" s="15" t="s">
        <v>85</v>
      </c>
      <c r="C143" t="str">
        <f>_xlfn.XLOOKUP($B143, STANDARDS!$A:$A, STANDARDS!$B:$B,,0,2)</f>
        <v>Luoquan Fm</v>
      </c>
      <c r="J143">
        <v>700</v>
      </c>
      <c r="M143" t="s">
        <v>222</v>
      </c>
      <c r="O143">
        <v>2.5000000000000001E-2</v>
      </c>
      <c r="P143" t="s">
        <v>243</v>
      </c>
      <c r="S143">
        <v>-26.7</v>
      </c>
      <c r="T143">
        <v>0.02</v>
      </c>
      <c r="U143" t="s">
        <v>246</v>
      </c>
      <c r="V143">
        <v>1</v>
      </c>
      <c r="W143" t="s">
        <v>247</v>
      </c>
    </row>
    <row r="144" spans="1:23" x14ac:dyDescent="0.3">
      <c r="A144">
        <v>151</v>
      </c>
      <c r="B144" s="15" t="s">
        <v>85</v>
      </c>
      <c r="C144" t="str">
        <f>_xlfn.XLOOKUP($B144, STANDARDS!$A:$A, STANDARDS!$B:$B,,0,2)</f>
        <v>Luoquan Fm</v>
      </c>
      <c r="J144">
        <v>700</v>
      </c>
      <c r="M144" t="s">
        <v>222</v>
      </c>
      <c r="O144">
        <v>0.38500000000000001</v>
      </c>
      <c r="P144" t="s">
        <v>243</v>
      </c>
      <c r="S144">
        <v>-29.9</v>
      </c>
      <c r="T144">
        <v>0.02</v>
      </c>
      <c r="U144" t="s">
        <v>246</v>
      </c>
      <c r="V144">
        <v>1</v>
      </c>
      <c r="W144" t="s">
        <v>247</v>
      </c>
    </row>
    <row r="145" spans="1:23" x14ac:dyDescent="0.3">
      <c r="A145">
        <v>152</v>
      </c>
      <c r="B145" s="15" t="s">
        <v>85</v>
      </c>
      <c r="C145" t="str">
        <f>_xlfn.XLOOKUP($B145, STANDARDS!$A:$A, STANDARDS!$B:$B,,0,2)</f>
        <v>Luoquan Fm</v>
      </c>
      <c r="J145">
        <v>700</v>
      </c>
      <c r="M145" t="s">
        <v>222</v>
      </c>
      <c r="O145">
        <v>0.17799999999999999</v>
      </c>
      <c r="P145" t="s">
        <v>243</v>
      </c>
      <c r="S145">
        <v>-30</v>
      </c>
      <c r="T145">
        <v>0.02</v>
      </c>
      <c r="U145" t="s">
        <v>246</v>
      </c>
      <c r="V145">
        <v>1</v>
      </c>
      <c r="W145" t="s">
        <v>247</v>
      </c>
    </row>
    <row r="146" spans="1:23" x14ac:dyDescent="0.3">
      <c r="A146">
        <v>153</v>
      </c>
      <c r="B146" s="15" t="s">
        <v>85</v>
      </c>
      <c r="C146" t="str">
        <f>_xlfn.XLOOKUP($B146, STANDARDS!$A:$A, STANDARDS!$B:$B,,0,2)</f>
        <v>Luoquan Fm</v>
      </c>
      <c r="J146">
        <v>700</v>
      </c>
      <c r="M146" t="s">
        <v>222</v>
      </c>
      <c r="O146">
        <v>9.1999999999999998E-2</v>
      </c>
      <c r="P146" t="s">
        <v>243</v>
      </c>
      <c r="S146">
        <v>-29.6</v>
      </c>
      <c r="T146">
        <v>0.02</v>
      </c>
      <c r="U146" t="s">
        <v>246</v>
      </c>
      <c r="V146">
        <v>1</v>
      </c>
      <c r="W146" t="s">
        <v>247</v>
      </c>
    </row>
    <row r="147" spans="1:23" x14ac:dyDescent="0.3">
      <c r="A147">
        <v>154</v>
      </c>
      <c r="B147" s="15" t="s">
        <v>86</v>
      </c>
      <c r="C147" t="str">
        <f>_xlfn.XLOOKUP($B147, STANDARDS!$A:$A, STANDARDS!$B:$B,,0,2)</f>
        <v>Twitya Fm, Hay Creek Gp</v>
      </c>
      <c r="J147">
        <v>700</v>
      </c>
      <c r="M147" t="s">
        <v>222</v>
      </c>
      <c r="O147">
        <v>8.0000000000000002E-3</v>
      </c>
      <c r="P147" t="s">
        <v>243</v>
      </c>
      <c r="S147">
        <v>-26.8</v>
      </c>
      <c r="T147">
        <v>0.02</v>
      </c>
      <c r="U147" t="s">
        <v>246</v>
      </c>
      <c r="V147">
        <v>1</v>
      </c>
      <c r="W147" t="s">
        <v>247</v>
      </c>
    </row>
    <row r="148" spans="1:23" x14ac:dyDescent="0.3">
      <c r="A148">
        <v>155</v>
      </c>
      <c r="B148" s="15" t="s">
        <v>86</v>
      </c>
      <c r="C148" t="str">
        <f>_xlfn.XLOOKUP($B148, STANDARDS!$A:$A, STANDARDS!$B:$B,,0,2)</f>
        <v>Twitya Fm, Hay Creek Gp</v>
      </c>
      <c r="J148">
        <v>700</v>
      </c>
      <c r="M148" t="s">
        <v>222</v>
      </c>
      <c r="O148">
        <v>8.0000000000000002E-3</v>
      </c>
      <c r="P148" t="s">
        <v>243</v>
      </c>
      <c r="S148">
        <v>-28.2</v>
      </c>
      <c r="T148">
        <v>0.02</v>
      </c>
      <c r="U148" t="s">
        <v>246</v>
      </c>
      <c r="V148">
        <v>1</v>
      </c>
      <c r="W148" t="s">
        <v>247</v>
      </c>
    </row>
    <row r="149" spans="1:23" x14ac:dyDescent="0.3">
      <c r="A149">
        <v>156</v>
      </c>
      <c r="B149" s="15" t="s">
        <v>86</v>
      </c>
      <c r="C149" t="str">
        <f>_xlfn.XLOOKUP($B149, STANDARDS!$A:$A, STANDARDS!$B:$B,,0,2)</f>
        <v>Twitya Fm, Hay Creek Gp</v>
      </c>
      <c r="J149">
        <v>700</v>
      </c>
      <c r="M149" t="s">
        <v>222</v>
      </c>
      <c r="O149">
        <v>0.21400000000000002</v>
      </c>
      <c r="P149" t="s">
        <v>243</v>
      </c>
      <c r="S149">
        <v>-32.200000000000003</v>
      </c>
      <c r="T149">
        <v>0.02</v>
      </c>
      <c r="U149" t="s">
        <v>246</v>
      </c>
      <c r="V149">
        <v>1</v>
      </c>
      <c r="W149" t="s">
        <v>247</v>
      </c>
    </row>
    <row r="150" spans="1:23" x14ac:dyDescent="0.3">
      <c r="A150">
        <v>157</v>
      </c>
      <c r="B150" s="15" t="s">
        <v>86</v>
      </c>
      <c r="C150" t="str">
        <f>_xlfn.XLOOKUP($B150, STANDARDS!$A:$A, STANDARDS!$B:$B,,0,2)</f>
        <v>Twitya Fm, Hay Creek Gp</v>
      </c>
      <c r="J150">
        <v>700</v>
      </c>
      <c r="M150" t="s">
        <v>222</v>
      </c>
      <c r="O150">
        <v>0.24</v>
      </c>
      <c r="P150" t="s">
        <v>243</v>
      </c>
      <c r="S150">
        <v>-28.7</v>
      </c>
      <c r="T150">
        <v>0.02</v>
      </c>
      <c r="U150" t="s">
        <v>246</v>
      </c>
      <c r="V150">
        <v>1</v>
      </c>
      <c r="W150" t="s">
        <v>247</v>
      </c>
    </row>
    <row r="151" spans="1:23" x14ac:dyDescent="0.3">
      <c r="A151">
        <v>158</v>
      </c>
      <c r="B151" s="15" t="s">
        <v>86</v>
      </c>
      <c r="C151" t="str">
        <f>_xlfn.XLOOKUP($B151, STANDARDS!$A:$A, STANDARDS!$B:$B,,0,2)</f>
        <v>Twitya Fm, Hay Creek Gp</v>
      </c>
      <c r="J151">
        <v>700</v>
      </c>
      <c r="M151" t="s">
        <v>222</v>
      </c>
      <c r="O151">
        <v>0.21299999999999999</v>
      </c>
      <c r="P151" t="s">
        <v>243</v>
      </c>
      <c r="S151">
        <v>-28.5</v>
      </c>
      <c r="T151">
        <v>0.02</v>
      </c>
      <c r="U151" t="s">
        <v>246</v>
      </c>
      <c r="V151">
        <v>1</v>
      </c>
      <c r="W151" t="s">
        <v>247</v>
      </c>
    </row>
    <row r="152" spans="1:23" x14ac:dyDescent="0.3">
      <c r="A152">
        <v>159</v>
      </c>
      <c r="B152" s="15" t="s">
        <v>86</v>
      </c>
      <c r="C152" t="str">
        <f>_xlfn.XLOOKUP($B152, STANDARDS!$A:$A, STANDARDS!$B:$B,,0,2)</f>
        <v>Twitya Fm, Hay Creek Gp</v>
      </c>
      <c r="J152">
        <v>700</v>
      </c>
      <c r="M152" t="s">
        <v>222</v>
      </c>
      <c r="O152">
        <v>0.13500000000000001</v>
      </c>
      <c r="P152" t="s">
        <v>243</v>
      </c>
      <c r="S152">
        <v>-28</v>
      </c>
      <c r="T152">
        <v>0.02</v>
      </c>
      <c r="U152" t="s">
        <v>246</v>
      </c>
      <c r="V152">
        <v>1</v>
      </c>
      <c r="W152" t="s">
        <v>247</v>
      </c>
    </row>
    <row r="153" spans="1:23" x14ac:dyDescent="0.3">
      <c r="A153">
        <v>160</v>
      </c>
      <c r="B153" s="15" t="s">
        <v>86</v>
      </c>
      <c r="C153" t="str">
        <f>_xlfn.XLOOKUP($B153, STANDARDS!$A:$A, STANDARDS!$B:$B,,0,2)</f>
        <v>Twitya Fm, Hay Creek Gp</v>
      </c>
      <c r="J153">
        <v>700</v>
      </c>
      <c r="M153" t="s">
        <v>222</v>
      </c>
      <c r="O153">
        <v>0.14399999999999999</v>
      </c>
      <c r="P153" t="s">
        <v>243</v>
      </c>
      <c r="S153">
        <v>-28.2</v>
      </c>
      <c r="T153">
        <v>0.02</v>
      </c>
      <c r="U153" t="s">
        <v>246</v>
      </c>
      <c r="V153">
        <v>1</v>
      </c>
      <c r="W153" t="s">
        <v>247</v>
      </c>
    </row>
    <row r="154" spans="1:23" x14ac:dyDescent="0.3">
      <c r="A154">
        <v>162</v>
      </c>
      <c r="B154" s="15" t="s">
        <v>86</v>
      </c>
      <c r="C154" t="str">
        <f>_xlfn.XLOOKUP($B154, STANDARDS!$A:$A, STANDARDS!$B:$B,,0,2)</f>
        <v>Twitya Fm, Hay Creek Gp</v>
      </c>
      <c r="J154">
        <v>700</v>
      </c>
      <c r="M154" t="s">
        <v>222</v>
      </c>
      <c r="O154">
        <v>6.8000000000000005E-2</v>
      </c>
      <c r="P154" t="s">
        <v>243</v>
      </c>
      <c r="S154">
        <v>-29</v>
      </c>
      <c r="T154">
        <v>0.02</v>
      </c>
      <c r="U154" t="s">
        <v>246</v>
      </c>
      <c r="V154">
        <v>1</v>
      </c>
      <c r="W154" t="s">
        <v>247</v>
      </c>
    </row>
    <row r="155" spans="1:23" x14ac:dyDescent="0.3">
      <c r="A155">
        <v>163</v>
      </c>
      <c r="B155" s="15" t="s">
        <v>86</v>
      </c>
      <c r="C155" t="str">
        <f>_xlfn.XLOOKUP($B155, STANDARDS!$A:$A, STANDARDS!$B:$B,,0,2)</f>
        <v>Twitya Fm, Hay Creek Gp</v>
      </c>
      <c r="J155">
        <v>700</v>
      </c>
      <c r="M155" t="s">
        <v>222</v>
      </c>
      <c r="O155">
        <v>5.4000000000000006E-2</v>
      </c>
      <c r="P155" t="s">
        <v>243</v>
      </c>
      <c r="S155">
        <v>-28.9</v>
      </c>
      <c r="T155">
        <v>0.02</v>
      </c>
      <c r="U155" t="s">
        <v>246</v>
      </c>
      <c r="V155">
        <v>1</v>
      </c>
      <c r="W155" t="s">
        <v>247</v>
      </c>
    </row>
    <row r="156" spans="1:23" x14ac:dyDescent="0.3">
      <c r="A156">
        <v>164</v>
      </c>
      <c r="B156" s="15" t="s">
        <v>86</v>
      </c>
      <c r="C156" t="str">
        <f>_xlfn.XLOOKUP($B156, STANDARDS!$A:$A, STANDARDS!$B:$B,,0,2)</f>
        <v>Twitya Fm, Hay Creek Gp</v>
      </c>
      <c r="J156">
        <v>700</v>
      </c>
      <c r="M156" t="s">
        <v>222</v>
      </c>
      <c r="O156">
        <v>6.9999999999999993E-2</v>
      </c>
      <c r="P156" t="s">
        <v>243</v>
      </c>
      <c r="S156">
        <v>-29.3</v>
      </c>
      <c r="T156">
        <v>0.02</v>
      </c>
      <c r="U156" t="s">
        <v>246</v>
      </c>
      <c r="V156">
        <v>1</v>
      </c>
      <c r="W156" t="s">
        <v>247</v>
      </c>
    </row>
    <row r="157" spans="1:23" x14ac:dyDescent="0.3">
      <c r="A157">
        <v>165</v>
      </c>
      <c r="B157" s="15" t="s">
        <v>86</v>
      </c>
      <c r="C157" t="str">
        <f>_xlfn.XLOOKUP($B157, STANDARDS!$A:$A, STANDARDS!$B:$B,,0,2)</f>
        <v>Twitya Fm, Hay Creek Gp</v>
      </c>
      <c r="J157">
        <v>700</v>
      </c>
      <c r="M157" t="s">
        <v>222</v>
      </c>
      <c r="O157">
        <v>6.9999999999999993E-2</v>
      </c>
      <c r="P157" t="s">
        <v>243</v>
      </c>
      <c r="S157">
        <v>-29</v>
      </c>
      <c r="T157">
        <v>0.02</v>
      </c>
      <c r="U157" t="s">
        <v>246</v>
      </c>
      <c r="V157">
        <v>1</v>
      </c>
      <c r="W157" t="s">
        <v>247</v>
      </c>
    </row>
    <row r="158" spans="1:23" x14ac:dyDescent="0.3">
      <c r="A158">
        <v>166</v>
      </c>
      <c r="B158" s="15" t="s">
        <v>86</v>
      </c>
      <c r="C158" t="str">
        <f>_xlfn.XLOOKUP($B158, STANDARDS!$A:$A, STANDARDS!$B:$B,,0,2)</f>
        <v>Twitya Fm, Hay Creek Gp</v>
      </c>
      <c r="J158">
        <v>700</v>
      </c>
      <c r="M158" t="s">
        <v>222</v>
      </c>
      <c r="O158">
        <v>7.3999999999999996E-2</v>
      </c>
      <c r="P158" t="s">
        <v>243</v>
      </c>
      <c r="S158">
        <v>-27.9</v>
      </c>
      <c r="T158">
        <v>0.02</v>
      </c>
      <c r="U158" t="s">
        <v>246</v>
      </c>
      <c r="V158">
        <v>1</v>
      </c>
      <c r="W158" t="s">
        <v>247</v>
      </c>
    </row>
    <row r="159" spans="1:23" x14ac:dyDescent="0.3">
      <c r="A159">
        <v>167</v>
      </c>
      <c r="B159" s="15" t="s">
        <v>87</v>
      </c>
      <c r="C159" t="str">
        <f>_xlfn.XLOOKUP($B159, STANDARDS!$A:$A, STANDARDS!$B:$B,,0,2)</f>
        <v>Bianka Mbr</v>
      </c>
      <c r="J159">
        <v>740</v>
      </c>
      <c r="M159" t="s">
        <v>217</v>
      </c>
      <c r="O159">
        <v>0.10700000000000001</v>
      </c>
      <c r="P159" t="s">
        <v>243</v>
      </c>
      <c r="S159">
        <v>-29.4</v>
      </c>
      <c r="T159">
        <v>0.02</v>
      </c>
      <c r="U159" t="s">
        <v>246</v>
      </c>
      <c r="V159">
        <v>1</v>
      </c>
      <c r="W159" t="s">
        <v>247</v>
      </c>
    </row>
    <row r="160" spans="1:23" x14ac:dyDescent="0.3">
      <c r="A160">
        <v>168</v>
      </c>
      <c r="B160" s="15" t="s">
        <v>87</v>
      </c>
      <c r="C160" t="str">
        <f>_xlfn.XLOOKUP($B160, STANDARDS!$A:$A, STANDARDS!$B:$B,,0,2)</f>
        <v>Bianka Mbr</v>
      </c>
      <c r="J160">
        <v>740</v>
      </c>
      <c r="M160" t="s">
        <v>217</v>
      </c>
      <c r="O160">
        <v>7.0999999999999994E-2</v>
      </c>
      <c r="P160" t="s">
        <v>243</v>
      </c>
      <c r="S160">
        <v>-28.1</v>
      </c>
      <c r="T160">
        <v>0.02</v>
      </c>
      <c r="U160" t="s">
        <v>246</v>
      </c>
      <c r="V160">
        <v>1</v>
      </c>
      <c r="W160" t="s">
        <v>247</v>
      </c>
    </row>
    <row r="161" spans="1:23" x14ac:dyDescent="0.3">
      <c r="A161">
        <v>169</v>
      </c>
      <c r="B161" s="15" t="s">
        <v>87</v>
      </c>
      <c r="C161" t="str">
        <f>_xlfn.XLOOKUP($B161, STANDARDS!$A:$A, STANDARDS!$B:$B,,0,2)</f>
        <v>Bianka Mbr</v>
      </c>
      <c r="J161">
        <v>740</v>
      </c>
      <c r="M161" t="s">
        <v>217</v>
      </c>
      <c r="O161">
        <v>1.3000000000000001E-2</v>
      </c>
      <c r="P161" t="s">
        <v>243</v>
      </c>
      <c r="S161">
        <v>-28.6</v>
      </c>
      <c r="T161">
        <v>0.02</v>
      </c>
      <c r="U161" t="s">
        <v>246</v>
      </c>
      <c r="V161">
        <v>1</v>
      </c>
      <c r="W161" t="s">
        <v>247</v>
      </c>
    </row>
    <row r="162" spans="1:23" x14ac:dyDescent="0.3">
      <c r="A162">
        <v>170</v>
      </c>
      <c r="B162" s="15" t="s">
        <v>87</v>
      </c>
      <c r="C162" t="str">
        <f>_xlfn.XLOOKUP($B162, STANDARDS!$A:$A, STANDARDS!$B:$B,,0,2)</f>
        <v>Bianka Mbr</v>
      </c>
      <c r="J162">
        <v>740</v>
      </c>
      <c r="M162" t="s">
        <v>217</v>
      </c>
      <c r="O162">
        <v>7.0999999999999994E-2</v>
      </c>
      <c r="P162" t="s">
        <v>243</v>
      </c>
      <c r="S162">
        <v>-30.2</v>
      </c>
      <c r="T162">
        <v>0.02</v>
      </c>
      <c r="U162" t="s">
        <v>246</v>
      </c>
      <c r="V162">
        <v>1</v>
      </c>
      <c r="W162" t="s">
        <v>247</v>
      </c>
    </row>
    <row r="163" spans="1:23" x14ac:dyDescent="0.3">
      <c r="A163">
        <v>171</v>
      </c>
      <c r="B163" s="15" t="s">
        <v>88</v>
      </c>
      <c r="C163" t="str">
        <f>_xlfn.XLOOKUP($B163, STANDARDS!$A:$A, STANDARDS!$B:$B,,0,2)</f>
        <v>Min'yar Fm, Karatau Gp</v>
      </c>
      <c r="J163">
        <v>740</v>
      </c>
      <c r="M163" t="s">
        <v>217</v>
      </c>
      <c r="O163">
        <v>0.14399999999999999</v>
      </c>
      <c r="P163" t="s">
        <v>243</v>
      </c>
      <c r="S163">
        <v>-30.6</v>
      </c>
      <c r="T163">
        <v>0.02</v>
      </c>
      <c r="U163" t="s">
        <v>246</v>
      </c>
      <c r="V163">
        <v>1</v>
      </c>
      <c r="W163" t="s">
        <v>247</v>
      </c>
    </row>
    <row r="164" spans="1:23" x14ac:dyDescent="0.3">
      <c r="A164">
        <v>172</v>
      </c>
      <c r="B164" s="15" t="s">
        <v>88</v>
      </c>
      <c r="C164" t="str">
        <f>_xlfn.XLOOKUP($B164, STANDARDS!$A:$A, STANDARDS!$B:$B,,0,2)</f>
        <v>Min'yar Fm, Karatau Gp</v>
      </c>
      <c r="J164">
        <v>740</v>
      </c>
      <c r="M164" t="s">
        <v>217</v>
      </c>
      <c r="O164">
        <v>6.2E-2</v>
      </c>
      <c r="P164" t="s">
        <v>243</v>
      </c>
      <c r="S164">
        <v>-29.7</v>
      </c>
      <c r="T164">
        <v>0.02</v>
      </c>
      <c r="U164" t="s">
        <v>246</v>
      </c>
      <c r="V164">
        <v>1</v>
      </c>
      <c r="W164" t="s">
        <v>247</v>
      </c>
    </row>
    <row r="165" spans="1:23" x14ac:dyDescent="0.3">
      <c r="A165">
        <v>173</v>
      </c>
      <c r="B165" s="15" t="s">
        <v>89</v>
      </c>
      <c r="C165" t="str">
        <f>_xlfn.XLOOKUP($B165, STANDARDS!$A:$A, STANDARDS!$B:$B,,0,2)</f>
        <v>Coppercap Fm</v>
      </c>
      <c r="J165">
        <v>750</v>
      </c>
      <c r="M165" t="s">
        <v>221</v>
      </c>
      <c r="O165">
        <v>8.0000000000000002E-3</v>
      </c>
      <c r="P165" t="s">
        <v>243</v>
      </c>
      <c r="S165">
        <v>-32.700000000000003</v>
      </c>
      <c r="T165">
        <v>0.02</v>
      </c>
      <c r="U165" t="s">
        <v>246</v>
      </c>
      <c r="V165">
        <v>1</v>
      </c>
      <c r="W165" t="s">
        <v>247</v>
      </c>
    </row>
    <row r="166" spans="1:23" x14ac:dyDescent="0.3">
      <c r="A166">
        <v>174</v>
      </c>
      <c r="B166" s="15" t="s">
        <v>89</v>
      </c>
      <c r="C166" t="str">
        <f>_xlfn.XLOOKUP($B166, STANDARDS!$A:$A, STANDARDS!$B:$B,,0,2)</f>
        <v>Coppercap Fm</v>
      </c>
      <c r="J166">
        <v>750</v>
      </c>
      <c r="M166" t="s">
        <v>221</v>
      </c>
      <c r="O166">
        <v>1.0999999999999999E-2</v>
      </c>
      <c r="P166" t="s">
        <v>243</v>
      </c>
      <c r="S166">
        <v>-33.9</v>
      </c>
      <c r="T166">
        <v>0.02</v>
      </c>
      <c r="U166" t="s">
        <v>246</v>
      </c>
      <c r="V166">
        <v>1</v>
      </c>
      <c r="W166" t="s">
        <v>247</v>
      </c>
    </row>
    <row r="167" spans="1:23" x14ac:dyDescent="0.3">
      <c r="A167">
        <v>175</v>
      </c>
      <c r="B167" s="15" t="s">
        <v>89</v>
      </c>
      <c r="C167" t="str">
        <f>_xlfn.XLOOKUP($B167, STANDARDS!$A:$A, STANDARDS!$B:$B,,0,2)</f>
        <v>Coppercap Fm</v>
      </c>
      <c r="J167">
        <v>750</v>
      </c>
      <c r="M167" t="s">
        <v>221</v>
      </c>
      <c r="O167">
        <v>8.3999999999999991E-2</v>
      </c>
      <c r="P167" t="s">
        <v>243</v>
      </c>
      <c r="S167">
        <v>-30.2</v>
      </c>
      <c r="T167">
        <v>0.02</v>
      </c>
      <c r="U167" t="s">
        <v>246</v>
      </c>
      <c r="V167">
        <v>1</v>
      </c>
      <c r="W167" t="s">
        <v>247</v>
      </c>
    </row>
    <row r="168" spans="1:23" x14ac:dyDescent="0.3">
      <c r="A168">
        <v>176</v>
      </c>
      <c r="B168" s="15" t="s">
        <v>89</v>
      </c>
      <c r="C168" t="str">
        <f>_xlfn.XLOOKUP($B168, STANDARDS!$A:$A, STANDARDS!$B:$B,,0,2)</f>
        <v>Coppercap Fm</v>
      </c>
      <c r="J168">
        <v>750</v>
      </c>
      <c r="M168" t="s">
        <v>221</v>
      </c>
      <c r="O168">
        <v>8.0000000000000002E-3</v>
      </c>
      <c r="P168" t="s">
        <v>243</v>
      </c>
      <c r="S168">
        <v>-27.1</v>
      </c>
      <c r="T168">
        <v>0.02</v>
      </c>
      <c r="U168" t="s">
        <v>246</v>
      </c>
      <c r="V168">
        <v>1</v>
      </c>
      <c r="W168" t="s">
        <v>247</v>
      </c>
    </row>
    <row r="169" spans="1:23" x14ac:dyDescent="0.3">
      <c r="A169">
        <v>177</v>
      </c>
      <c r="B169" s="15" t="s">
        <v>89</v>
      </c>
      <c r="C169" t="str">
        <f>_xlfn.XLOOKUP($B169, STANDARDS!$A:$A, STANDARDS!$B:$B,,0,2)</f>
        <v>Coppercap Fm</v>
      </c>
      <c r="J169">
        <v>750</v>
      </c>
      <c r="M169" t="s">
        <v>221</v>
      </c>
      <c r="O169">
        <v>0.10400000000000001</v>
      </c>
      <c r="P169" t="s">
        <v>243</v>
      </c>
      <c r="S169">
        <v>-30.3</v>
      </c>
      <c r="T169">
        <v>0.02</v>
      </c>
      <c r="U169" t="s">
        <v>246</v>
      </c>
      <c r="V169">
        <v>1</v>
      </c>
      <c r="W169" t="s">
        <v>247</v>
      </c>
    </row>
    <row r="170" spans="1:23" x14ac:dyDescent="0.3">
      <c r="A170">
        <v>178</v>
      </c>
      <c r="B170" s="15" t="s">
        <v>89</v>
      </c>
      <c r="C170" t="str">
        <f>_xlfn.XLOOKUP($B170, STANDARDS!$A:$A, STANDARDS!$B:$B,,0,2)</f>
        <v>Coppercap Fm</v>
      </c>
      <c r="J170">
        <v>750</v>
      </c>
      <c r="M170" t="s">
        <v>221</v>
      </c>
      <c r="O170">
        <v>0.32799999999999996</v>
      </c>
      <c r="P170" t="s">
        <v>243</v>
      </c>
      <c r="S170">
        <v>-31.1</v>
      </c>
      <c r="T170">
        <v>0.02</v>
      </c>
      <c r="U170" t="s">
        <v>246</v>
      </c>
      <c r="V170">
        <v>1</v>
      </c>
      <c r="W170" t="s">
        <v>247</v>
      </c>
    </row>
    <row r="171" spans="1:23" x14ac:dyDescent="0.3">
      <c r="A171">
        <v>179</v>
      </c>
      <c r="B171" s="15" t="s">
        <v>89</v>
      </c>
      <c r="C171" t="str">
        <f>_xlfn.XLOOKUP($B171, STANDARDS!$A:$A, STANDARDS!$B:$B,,0,2)</f>
        <v>Coppercap Fm</v>
      </c>
      <c r="J171">
        <v>750</v>
      </c>
      <c r="M171" t="s">
        <v>221</v>
      </c>
      <c r="O171">
        <v>3.6999999999999998E-2</v>
      </c>
      <c r="P171" t="s">
        <v>243</v>
      </c>
      <c r="S171">
        <v>-21.8</v>
      </c>
      <c r="T171">
        <v>0.02</v>
      </c>
      <c r="U171" t="s">
        <v>246</v>
      </c>
      <c r="V171">
        <v>1</v>
      </c>
      <c r="W171" t="s">
        <v>247</v>
      </c>
    </row>
    <row r="172" spans="1:23" x14ac:dyDescent="0.3">
      <c r="A172">
        <v>180</v>
      </c>
      <c r="B172" s="15" t="s">
        <v>89</v>
      </c>
      <c r="C172" t="str">
        <f>_xlfn.XLOOKUP($B172, STANDARDS!$A:$A, STANDARDS!$B:$B,,0,2)</f>
        <v>Coppercap Fm</v>
      </c>
      <c r="J172">
        <v>750</v>
      </c>
      <c r="M172" t="s">
        <v>221</v>
      </c>
      <c r="O172">
        <v>3.6999999999999998E-2</v>
      </c>
      <c r="P172" t="s">
        <v>243</v>
      </c>
      <c r="S172">
        <v>-23.9</v>
      </c>
      <c r="T172">
        <v>0.02</v>
      </c>
      <c r="U172" t="s">
        <v>246</v>
      </c>
      <c r="V172">
        <v>1</v>
      </c>
      <c r="W172" t="s">
        <v>247</v>
      </c>
    </row>
    <row r="173" spans="1:23" x14ac:dyDescent="0.3">
      <c r="A173">
        <v>181</v>
      </c>
      <c r="B173" s="15" t="s">
        <v>89</v>
      </c>
      <c r="C173" t="str">
        <f>_xlfn.XLOOKUP($B173, STANDARDS!$A:$A, STANDARDS!$B:$B,,0,2)</f>
        <v>Coppercap Fm</v>
      </c>
      <c r="J173">
        <v>750</v>
      </c>
      <c r="M173" t="s">
        <v>221</v>
      </c>
      <c r="O173">
        <v>8.4999999999999992E-2</v>
      </c>
      <c r="P173" t="s">
        <v>243</v>
      </c>
      <c r="S173">
        <v>-23.8</v>
      </c>
      <c r="T173">
        <v>0.02</v>
      </c>
      <c r="U173" t="s">
        <v>246</v>
      </c>
      <c r="V173">
        <v>1</v>
      </c>
      <c r="W173" t="s">
        <v>247</v>
      </c>
    </row>
    <row r="174" spans="1:23" x14ac:dyDescent="0.3">
      <c r="A174">
        <v>183</v>
      </c>
      <c r="B174" s="15" t="s">
        <v>89</v>
      </c>
      <c r="C174" t="str">
        <f>_xlfn.XLOOKUP($B174, STANDARDS!$A:$A, STANDARDS!$B:$B,,0,2)</f>
        <v>Coppercap Fm</v>
      </c>
      <c r="J174">
        <v>750</v>
      </c>
      <c r="M174" t="s">
        <v>221</v>
      </c>
      <c r="O174">
        <v>4.3999999999999997E-2</v>
      </c>
      <c r="P174" t="s">
        <v>243</v>
      </c>
      <c r="S174">
        <v>-24.9</v>
      </c>
      <c r="T174">
        <v>0.02</v>
      </c>
      <c r="U174" t="s">
        <v>246</v>
      </c>
      <c r="V174">
        <v>1</v>
      </c>
      <c r="W174" t="s">
        <v>247</v>
      </c>
    </row>
    <row r="175" spans="1:23" x14ac:dyDescent="0.3">
      <c r="A175">
        <v>184</v>
      </c>
      <c r="B175" s="15" t="s">
        <v>89</v>
      </c>
      <c r="C175" t="str">
        <f>_xlfn.XLOOKUP($B175, STANDARDS!$A:$A, STANDARDS!$B:$B,,0,2)</f>
        <v>Coppercap Fm</v>
      </c>
      <c r="J175">
        <v>750</v>
      </c>
      <c r="M175" t="s">
        <v>223</v>
      </c>
      <c r="O175">
        <v>1.448</v>
      </c>
      <c r="P175" t="s">
        <v>243</v>
      </c>
      <c r="S175">
        <v>-27.3</v>
      </c>
      <c r="T175">
        <v>0.02</v>
      </c>
      <c r="U175" t="s">
        <v>246</v>
      </c>
      <c r="V175">
        <v>1</v>
      </c>
      <c r="W175" t="s">
        <v>247</v>
      </c>
    </row>
    <row r="176" spans="1:23" x14ac:dyDescent="0.3">
      <c r="A176">
        <v>185</v>
      </c>
      <c r="B176" s="15" t="s">
        <v>89</v>
      </c>
      <c r="C176" t="str">
        <f>_xlfn.XLOOKUP($B176, STANDARDS!$A:$A, STANDARDS!$B:$B,,0,2)</f>
        <v>Coppercap Fm</v>
      </c>
      <c r="J176">
        <v>750</v>
      </c>
      <c r="M176" t="s">
        <v>223</v>
      </c>
      <c r="O176">
        <v>0.50900000000000001</v>
      </c>
      <c r="P176" t="s">
        <v>243</v>
      </c>
      <c r="S176">
        <v>-27.2</v>
      </c>
      <c r="T176">
        <v>0.02</v>
      </c>
      <c r="U176" t="s">
        <v>246</v>
      </c>
      <c r="V176">
        <v>1</v>
      </c>
      <c r="W176" t="s">
        <v>247</v>
      </c>
    </row>
    <row r="177" spans="1:23" x14ac:dyDescent="0.3">
      <c r="A177">
        <v>186</v>
      </c>
      <c r="B177" s="15" t="s">
        <v>89</v>
      </c>
      <c r="C177" t="str">
        <f>_xlfn.XLOOKUP($B177, STANDARDS!$A:$A, STANDARDS!$B:$B,,0,2)</f>
        <v>Coppercap Fm</v>
      </c>
      <c r="J177">
        <v>750</v>
      </c>
      <c r="M177" t="s">
        <v>223</v>
      </c>
      <c r="O177">
        <v>0.39800000000000002</v>
      </c>
      <c r="P177" t="s">
        <v>243</v>
      </c>
      <c r="S177">
        <v>-31.5</v>
      </c>
      <c r="T177">
        <v>0.02</v>
      </c>
      <c r="U177" t="s">
        <v>246</v>
      </c>
      <c r="V177">
        <v>1</v>
      </c>
      <c r="W177" t="s">
        <v>247</v>
      </c>
    </row>
    <row r="178" spans="1:23" x14ac:dyDescent="0.3">
      <c r="A178">
        <v>187</v>
      </c>
      <c r="B178" s="15" t="s">
        <v>89</v>
      </c>
      <c r="C178" t="str">
        <f>_xlfn.XLOOKUP($B178, STANDARDS!$A:$A, STANDARDS!$B:$B,,0,2)</f>
        <v>Coppercap Fm</v>
      </c>
      <c r="J178">
        <v>750</v>
      </c>
      <c r="M178" t="s">
        <v>223</v>
      </c>
      <c r="O178">
        <v>0.45400000000000001</v>
      </c>
      <c r="P178" t="s">
        <v>243</v>
      </c>
      <c r="S178">
        <v>-31.3</v>
      </c>
      <c r="T178">
        <v>0.02</v>
      </c>
      <c r="U178" t="s">
        <v>246</v>
      </c>
      <c r="V178">
        <v>1</v>
      </c>
      <c r="W178" t="s">
        <v>247</v>
      </c>
    </row>
    <row r="179" spans="1:23" x14ac:dyDescent="0.3">
      <c r="A179">
        <v>188</v>
      </c>
      <c r="B179" s="15" t="s">
        <v>89</v>
      </c>
      <c r="C179" t="str">
        <f>_xlfn.XLOOKUP($B179, STANDARDS!$A:$A, STANDARDS!$B:$B,,0,2)</f>
        <v>Coppercap Fm</v>
      </c>
      <c r="J179">
        <v>750</v>
      </c>
      <c r="M179" t="s">
        <v>223</v>
      </c>
      <c r="O179">
        <v>0.50600000000000001</v>
      </c>
      <c r="P179" t="s">
        <v>243</v>
      </c>
      <c r="S179">
        <v>-31.3</v>
      </c>
      <c r="T179">
        <v>0.02</v>
      </c>
      <c r="U179" t="s">
        <v>246</v>
      </c>
      <c r="V179">
        <v>1</v>
      </c>
      <c r="W179" t="s">
        <v>247</v>
      </c>
    </row>
    <row r="180" spans="1:23" x14ac:dyDescent="0.3">
      <c r="A180">
        <v>189</v>
      </c>
      <c r="B180" s="15" t="s">
        <v>89</v>
      </c>
      <c r="C180" t="str">
        <f>_xlfn.XLOOKUP($B180, STANDARDS!$A:$A, STANDARDS!$B:$B,,0,2)</f>
        <v>Coppercap Fm</v>
      </c>
      <c r="J180">
        <v>750</v>
      </c>
      <c r="M180" t="s">
        <v>221</v>
      </c>
      <c r="O180">
        <v>1.2E-2</v>
      </c>
      <c r="P180" t="s">
        <v>243</v>
      </c>
      <c r="S180">
        <v>-28.9</v>
      </c>
      <c r="T180">
        <v>0.02</v>
      </c>
      <c r="U180" t="s">
        <v>246</v>
      </c>
      <c r="V180">
        <v>1</v>
      </c>
      <c r="W180" t="s">
        <v>247</v>
      </c>
    </row>
    <row r="181" spans="1:23" x14ac:dyDescent="0.3">
      <c r="A181">
        <v>190</v>
      </c>
      <c r="B181" s="15" t="s">
        <v>89</v>
      </c>
      <c r="C181" t="str">
        <f>_xlfn.XLOOKUP($B181, STANDARDS!$A:$A, STANDARDS!$B:$B,,0,2)</f>
        <v>Coppercap Fm</v>
      </c>
      <c r="J181">
        <v>750</v>
      </c>
      <c r="M181" t="s">
        <v>221</v>
      </c>
      <c r="O181">
        <v>8.0000000000000002E-3</v>
      </c>
      <c r="P181" t="s">
        <v>243</v>
      </c>
      <c r="S181">
        <v>-28.2</v>
      </c>
      <c r="T181">
        <v>0.02</v>
      </c>
      <c r="U181" t="s">
        <v>246</v>
      </c>
      <c r="V181">
        <v>1</v>
      </c>
      <c r="W181" t="s">
        <v>247</v>
      </c>
    </row>
    <row r="182" spans="1:23" x14ac:dyDescent="0.3">
      <c r="A182">
        <v>192</v>
      </c>
      <c r="B182" s="15" t="s">
        <v>90</v>
      </c>
      <c r="C182" t="str">
        <f>_xlfn.XLOOKUP($B182, STANDARDS!$A:$A, STANDARDS!$B:$B,,0,2)</f>
        <v>Tapley Hill Fm, Nepouie Subgp, Umberatana Gp</v>
      </c>
      <c r="J182">
        <v>750</v>
      </c>
      <c r="M182" t="s">
        <v>222</v>
      </c>
      <c r="O182">
        <v>0.26100000000000001</v>
      </c>
      <c r="P182" t="s">
        <v>243</v>
      </c>
      <c r="S182">
        <v>-25.1</v>
      </c>
      <c r="T182">
        <v>0.02</v>
      </c>
      <c r="U182" t="s">
        <v>246</v>
      </c>
      <c r="V182">
        <v>1</v>
      </c>
      <c r="W182" t="s">
        <v>247</v>
      </c>
    </row>
    <row r="183" spans="1:23" x14ac:dyDescent="0.3">
      <c r="A183">
        <v>193</v>
      </c>
      <c r="B183" s="15" t="s">
        <v>91</v>
      </c>
      <c r="C183" t="str">
        <f>_xlfn.XLOOKUP($B183, STANDARDS!$A:$A, STANDARDS!$B:$B,,0,2)</f>
        <v>Tindelpina Shale Mbr, Tapley Hill Fm, Nepouie Subgp, Umberatana Gp</v>
      </c>
      <c r="J183">
        <v>750</v>
      </c>
      <c r="M183" t="s">
        <v>220</v>
      </c>
      <c r="O183">
        <v>0.32700000000000001</v>
      </c>
      <c r="P183" t="s">
        <v>243</v>
      </c>
      <c r="S183">
        <v>-22.5</v>
      </c>
      <c r="T183">
        <v>0.02</v>
      </c>
      <c r="U183" t="s">
        <v>246</v>
      </c>
      <c r="V183">
        <v>1</v>
      </c>
      <c r="W183" t="s">
        <v>247</v>
      </c>
    </row>
    <row r="184" spans="1:23" x14ac:dyDescent="0.3">
      <c r="A184">
        <v>194</v>
      </c>
      <c r="B184" s="15" t="s">
        <v>91</v>
      </c>
      <c r="C184" t="str">
        <f>_xlfn.XLOOKUP($B184, STANDARDS!$A:$A, STANDARDS!$B:$B,,0,2)</f>
        <v>Tindelpina Shale Mbr, Tapley Hill Fm, Nepouie Subgp, Umberatana Gp</v>
      </c>
      <c r="J184">
        <v>750</v>
      </c>
      <c r="M184" t="s">
        <v>220</v>
      </c>
      <c r="O184">
        <v>1.143</v>
      </c>
      <c r="P184" t="s">
        <v>243</v>
      </c>
      <c r="S184">
        <v>-23.5</v>
      </c>
      <c r="T184">
        <v>0.02</v>
      </c>
      <c r="U184" t="s">
        <v>246</v>
      </c>
      <c r="V184">
        <v>1</v>
      </c>
      <c r="W184" t="s">
        <v>247</v>
      </c>
    </row>
    <row r="185" spans="1:23" x14ac:dyDescent="0.3">
      <c r="A185">
        <v>195</v>
      </c>
      <c r="B185" s="15" t="s">
        <v>92</v>
      </c>
      <c r="C185" t="str">
        <f>_xlfn.XLOOKUP($B185, STANDARDS!$A:$A, STANDARDS!$B:$B,,0,2)</f>
        <v>Woocalla Dolomite Mbr, Tapley Hill Fm, Nepouie Subgp, Umberatana Gp</v>
      </c>
      <c r="J185">
        <v>750</v>
      </c>
      <c r="M185" t="s">
        <v>222</v>
      </c>
      <c r="O185">
        <v>0.26300000000000001</v>
      </c>
      <c r="P185" t="s">
        <v>243</v>
      </c>
      <c r="S185">
        <v>-29.3</v>
      </c>
      <c r="T185">
        <v>0.02</v>
      </c>
      <c r="U185" t="s">
        <v>246</v>
      </c>
      <c r="V185">
        <v>1</v>
      </c>
      <c r="W185" t="s">
        <v>247</v>
      </c>
    </row>
    <row r="186" spans="1:23" x14ac:dyDescent="0.3">
      <c r="A186">
        <v>196</v>
      </c>
      <c r="B186" s="15" t="s">
        <v>92</v>
      </c>
      <c r="C186" t="str">
        <f>_xlfn.XLOOKUP($B186, STANDARDS!$A:$A, STANDARDS!$B:$B,,0,2)</f>
        <v>Woocalla Dolomite Mbr, Tapley Hill Fm, Nepouie Subgp, Umberatana Gp</v>
      </c>
      <c r="J186">
        <v>750</v>
      </c>
      <c r="M186" t="s">
        <v>220</v>
      </c>
      <c r="O186">
        <v>0.33999999999999997</v>
      </c>
      <c r="P186" t="s">
        <v>243</v>
      </c>
      <c r="S186">
        <v>-30.2</v>
      </c>
      <c r="T186">
        <v>0.02</v>
      </c>
      <c r="U186" t="s">
        <v>246</v>
      </c>
      <c r="V186">
        <v>1</v>
      </c>
      <c r="W186" t="s">
        <v>247</v>
      </c>
    </row>
    <row r="187" spans="1:23" x14ac:dyDescent="0.3">
      <c r="A187">
        <v>197</v>
      </c>
      <c r="B187" s="15" t="s">
        <v>92</v>
      </c>
      <c r="C187" t="str">
        <f>_xlfn.XLOOKUP($B187, STANDARDS!$A:$A, STANDARDS!$B:$B,,0,2)</f>
        <v>Woocalla Dolomite Mbr, Tapley Hill Fm, Nepouie Subgp, Umberatana Gp</v>
      </c>
      <c r="J187">
        <v>750</v>
      </c>
      <c r="M187" t="s">
        <v>220</v>
      </c>
      <c r="O187">
        <v>0.438</v>
      </c>
      <c r="P187" t="s">
        <v>243</v>
      </c>
      <c r="S187">
        <v>-30.8</v>
      </c>
      <c r="T187">
        <v>0.02</v>
      </c>
      <c r="U187" t="s">
        <v>246</v>
      </c>
      <c r="V187">
        <v>1</v>
      </c>
      <c r="W187" t="s">
        <v>247</v>
      </c>
    </row>
    <row r="188" spans="1:23" x14ac:dyDescent="0.3">
      <c r="A188">
        <v>198</v>
      </c>
      <c r="B188" s="15" t="s">
        <v>92</v>
      </c>
      <c r="C188" t="str">
        <f>_xlfn.XLOOKUP($B188, STANDARDS!$A:$A, STANDARDS!$B:$B,,0,2)</f>
        <v>Woocalla Dolomite Mbr, Tapley Hill Fm, Nepouie Subgp, Umberatana Gp</v>
      </c>
      <c r="J188">
        <v>750</v>
      </c>
      <c r="M188" t="s">
        <v>220</v>
      </c>
      <c r="O188">
        <v>0.50600000000000001</v>
      </c>
      <c r="P188" t="s">
        <v>243</v>
      </c>
      <c r="S188">
        <v>-31.1</v>
      </c>
      <c r="T188">
        <v>0.02</v>
      </c>
      <c r="U188" t="s">
        <v>246</v>
      </c>
      <c r="V188">
        <v>1</v>
      </c>
      <c r="W188" t="s">
        <v>247</v>
      </c>
    </row>
    <row r="189" spans="1:23" x14ac:dyDescent="0.3">
      <c r="A189">
        <v>200</v>
      </c>
      <c r="B189" s="15" t="s">
        <v>93</v>
      </c>
      <c r="C189" t="str">
        <f>_xlfn.XLOOKUP($B189, STANDARDS!$A:$A, STANDARDS!$B:$B,,0,2)</f>
        <v>Areyonga Fm</v>
      </c>
      <c r="J189">
        <v>760</v>
      </c>
      <c r="M189" t="s">
        <v>217</v>
      </c>
      <c r="O189">
        <v>8.0000000000000002E-3</v>
      </c>
      <c r="P189" t="s">
        <v>243</v>
      </c>
      <c r="S189">
        <v>-28.8</v>
      </c>
      <c r="T189">
        <v>0.02</v>
      </c>
      <c r="U189" t="s">
        <v>246</v>
      </c>
      <c r="V189">
        <v>1</v>
      </c>
      <c r="W189" t="s">
        <v>247</v>
      </c>
    </row>
    <row r="190" spans="1:23" x14ac:dyDescent="0.3">
      <c r="A190">
        <v>201</v>
      </c>
      <c r="B190" s="15" t="s">
        <v>93</v>
      </c>
      <c r="C190" t="str">
        <f>_xlfn.XLOOKUP($B190, STANDARDS!$A:$A, STANDARDS!$B:$B,,0,2)</f>
        <v>Areyonga Fm</v>
      </c>
      <c r="J190">
        <v>760</v>
      </c>
      <c r="M190" t="s">
        <v>217</v>
      </c>
      <c r="O190">
        <v>1.4999999999999999E-2</v>
      </c>
      <c r="P190" t="s">
        <v>243</v>
      </c>
      <c r="S190">
        <v>-27.2</v>
      </c>
      <c r="T190">
        <v>0.02</v>
      </c>
      <c r="U190" t="s">
        <v>246</v>
      </c>
      <c r="V190">
        <v>1</v>
      </c>
      <c r="W190" t="s">
        <v>247</v>
      </c>
    </row>
    <row r="191" spans="1:23" x14ac:dyDescent="0.3">
      <c r="A191">
        <v>202</v>
      </c>
      <c r="B191" s="15" t="s">
        <v>93</v>
      </c>
      <c r="C191" t="str">
        <f>_xlfn.XLOOKUP($B191, STANDARDS!$A:$A, STANDARDS!$B:$B,,0,2)</f>
        <v>Areyonga Fm</v>
      </c>
      <c r="J191">
        <v>760</v>
      </c>
      <c r="M191" t="s">
        <v>217</v>
      </c>
      <c r="O191">
        <v>0.01</v>
      </c>
      <c r="P191" t="s">
        <v>243</v>
      </c>
      <c r="S191">
        <v>-23.5</v>
      </c>
      <c r="T191">
        <v>0.02</v>
      </c>
      <c r="U191" t="s">
        <v>246</v>
      </c>
      <c r="V191">
        <v>1</v>
      </c>
      <c r="W191" t="s">
        <v>247</v>
      </c>
    </row>
    <row r="192" spans="1:23" x14ac:dyDescent="0.3">
      <c r="A192">
        <v>203</v>
      </c>
      <c r="B192" s="15" t="s">
        <v>93</v>
      </c>
      <c r="C192" t="str">
        <f>_xlfn.XLOOKUP($B192, STANDARDS!$A:$A, STANDARDS!$B:$B,,0,2)</f>
        <v>Areyonga Fm</v>
      </c>
      <c r="J192">
        <v>760</v>
      </c>
      <c r="M192" t="s">
        <v>217</v>
      </c>
      <c r="O192">
        <v>8.0000000000000002E-3</v>
      </c>
      <c r="P192" t="s">
        <v>243</v>
      </c>
      <c r="S192">
        <v>-28</v>
      </c>
      <c r="T192">
        <v>0.02</v>
      </c>
      <c r="U192" t="s">
        <v>246</v>
      </c>
      <c r="V192">
        <v>1</v>
      </c>
      <c r="W192" t="s">
        <v>247</v>
      </c>
    </row>
    <row r="193" spans="1:23" x14ac:dyDescent="0.3">
      <c r="A193">
        <v>204</v>
      </c>
      <c r="B193" s="15" t="s">
        <v>93</v>
      </c>
      <c r="C193" t="str">
        <f>_xlfn.XLOOKUP($B193, STANDARDS!$A:$A, STANDARDS!$B:$B,,0,2)</f>
        <v>Areyonga Fm</v>
      </c>
      <c r="J193">
        <v>760</v>
      </c>
      <c r="M193" t="s">
        <v>217</v>
      </c>
      <c r="O193">
        <v>8.9999999999999993E-3</v>
      </c>
      <c r="P193" t="s">
        <v>243</v>
      </c>
      <c r="S193">
        <v>-29.2</v>
      </c>
      <c r="T193">
        <v>0.02</v>
      </c>
      <c r="U193" t="s">
        <v>246</v>
      </c>
      <c r="V193">
        <v>1</v>
      </c>
      <c r="W193" t="s">
        <v>247</v>
      </c>
    </row>
    <row r="194" spans="1:23" x14ac:dyDescent="0.3">
      <c r="A194">
        <v>205</v>
      </c>
      <c r="B194" s="15" t="s">
        <v>93</v>
      </c>
      <c r="C194" t="str">
        <f>_xlfn.XLOOKUP($B194, STANDARDS!$A:$A, STANDARDS!$B:$B,,0,2)</f>
        <v>Areyonga Fm</v>
      </c>
      <c r="J194">
        <v>760</v>
      </c>
      <c r="M194" t="s">
        <v>217</v>
      </c>
      <c r="O194">
        <v>8.9999999999999993E-3</v>
      </c>
      <c r="P194" t="s">
        <v>243</v>
      </c>
      <c r="S194">
        <v>-23.8</v>
      </c>
      <c r="T194">
        <v>0.02</v>
      </c>
      <c r="U194" t="s">
        <v>246</v>
      </c>
      <c r="V194">
        <v>1</v>
      </c>
      <c r="W194" t="s">
        <v>247</v>
      </c>
    </row>
    <row r="195" spans="1:23" x14ac:dyDescent="0.3">
      <c r="A195">
        <v>206</v>
      </c>
      <c r="B195" s="15" t="s">
        <v>94</v>
      </c>
      <c r="C195" t="str">
        <f>_xlfn.XLOOKUP($B195, STANDARDS!$A:$A, STANDARDS!$B:$B,,0,2)</f>
        <v>Shezal Fm</v>
      </c>
      <c r="J195">
        <v>770</v>
      </c>
      <c r="M195" t="s">
        <v>227</v>
      </c>
      <c r="O195">
        <v>1.2E-2</v>
      </c>
      <c r="P195" t="s">
        <v>243</v>
      </c>
      <c r="S195">
        <v>-26.6</v>
      </c>
      <c r="T195">
        <v>0.02</v>
      </c>
      <c r="U195" t="s">
        <v>246</v>
      </c>
      <c r="V195">
        <v>1</v>
      </c>
      <c r="W195" t="s">
        <v>247</v>
      </c>
    </row>
    <row r="196" spans="1:23" x14ac:dyDescent="0.3">
      <c r="A196">
        <v>207</v>
      </c>
      <c r="B196" s="15" t="s">
        <v>95</v>
      </c>
      <c r="C196" t="str">
        <f>_xlfn.XLOOKUP($B196, STANDARDS!$A:$A, STANDARDS!$B:$B,,0,2)</f>
        <v>Skillogalee Dolomite, Mundallio Subgp, Burra Gp</v>
      </c>
      <c r="J196">
        <v>770</v>
      </c>
      <c r="M196" t="s">
        <v>217</v>
      </c>
      <c r="O196">
        <v>0.12</v>
      </c>
      <c r="P196" t="s">
        <v>243</v>
      </c>
      <c r="S196">
        <v>-19.8</v>
      </c>
      <c r="T196">
        <v>0.02</v>
      </c>
      <c r="U196" t="s">
        <v>246</v>
      </c>
      <c r="V196">
        <v>1</v>
      </c>
      <c r="W196" t="s">
        <v>247</v>
      </c>
    </row>
    <row r="197" spans="1:23" x14ac:dyDescent="0.3">
      <c r="A197">
        <v>208</v>
      </c>
      <c r="B197" s="15" t="s">
        <v>95</v>
      </c>
      <c r="C197" t="str">
        <f>_xlfn.XLOOKUP($B197, STANDARDS!$A:$A, STANDARDS!$B:$B,,0,2)</f>
        <v>Skillogalee Dolomite, Mundallio Subgp, Burra Gp</v>
      </c>
      <c r="J197">
        <v>770</v>
      </c>
      <c r="M197" t="s">
        <v>217</v>
      </c>
      <c r="O197">
        <v>4.2999999999999997E-2</v>
      </c>
      <c r="P197" t="s">
        <v>243</v>
      </c>
      <c r="S197">
        <v>-21.8</v>
      </c>
      <c r="T197">
        <v>0.02</v>
      </c>
      <c r="U197" t="s">
        <v>246</v>
      </c>
      <c r="V197">
        <v>1</v>
      </c>
      <c r="W197" t="s">
        <v>247</v>
      </c>
    </row>
    <row r="198" spans="1:23" x14ac:dyDescent="0.3">
      <c r="A198">
        <v>209</v>
      </c>
      <c r="B198" s="15" t="s">
        <v>95</v>
      </c>
      <c r="C198" t="str">
        <f>_xlfn.XLOOKUP($B198, STANDARDS!$A:$A, STANDARDS!$B:$B,,0,2)</f>
        <v>Skillogalee Dolomite, Mundallio Subgp, Burra Gp</v>
      </c>
      <c r="J198">
        <v>770</v>
      </c>
      <c r="M198" t="s">
        <v>217</v>
      </c>
      <c r="O198">
        <v>5.3000000000000005E-2</v>
      </c>
      <c r="P198" t="s">
        <v>243</v>
      </c>
      <c r="S198">
        <v>-20.9</v>
      </c>
      <c r="T198">
        <v>0.02</v>
      </c>
      <c r="U198" t="s">
        <v>246</v>
      </c>
      <c r="V198">
        <v>1</v>
      </c>
      <c r="W198" t="s">
        <v>247</v>
      </c>
    </row>
    <row r="199" spans="1:23" x14ac:dyDescent="0.3">
      <c r="A199">
        <v>210</v>
      </c>
      <c r="B199" s="15" t="s">
        <v>95</v>
      </c>
      <c r="C199" t="str">
        <f>_xlfn.XLOOKUP($B199, STANDARDS!$A:$A, STANDARDS!$B:$B,,0,2)</f>
        <v>Skillogalee Dolomite, Mundallio Subgp, Burra Gp</v>
      </c>
      <c r="J199">
        <v>770</v>
      </c>
      <c r="M199" t="s">
        <v>218</v>
      </c>
      <c r="O199">
        <v>8.199999999999999E-2</v>
      </c>
      <c r="P199" t="s">
        <v>243</v>
      </c>
      <c r="S199">
        <v>-22.9</v>
      </c>
      <c r="T199">
        <v>0.02</v>
      </c>
      <c r="U199" t="s">
        <v>246</v>
      </c>
      <c r="V199">
        <v>1</v>
      </c>
      <c r="W199" t="s">
        <v>247</v>
      </c>
    </row>
    <row r="200" spans="1:23" x14ac:dyDescent="0.3">
      <c r="A200">
        <v>211</v>
      </c>
      <c r="B200" s="15" t="s">
        <v>95</v>
      </c>
      <c r="C200" t="str">
        <f>_xlfn.XLOOKUP($B200, STANDARDS!$A:$A, STANDARDS!$B:$B,,0,2)</f>
        <v>Skillogalee Dolomite, Mundallio Subgp, Burra Gp</v>
      </c>
      <c r="J200">
        <v>770</v>
      </c>
      <c r="M200" t="s">
        <v>218</v>
      </c>
      <c r="O200">
        <v>6.3E-2</v>
      </c>
      <c r="P200" t="s">
        <v>243</v>
      </c>
      <c r="S200">
        <v>-20.9</v>
      </c>
      <c r="T200">
        <v>0.02</v>
      </c>
      <c r="U200" t="s">
        <v>246</v>
      </c>
      <c r="V200">
        <v>1</v>
      </c>
      <c r="W200" t="s">
        <v>247</v>
      </c>
    </row>
    <row r="201" spans="1:23" x14ac:dyDescent="0.3">
      <c r="A201">
        <v>212</v>
      </c>
      <c r="B201" s="15" t="s">
        <v>95</v>
      </c>
      <c r="C201" t="str">
        <f>_xlfn.XLOOKUP($B201, STANDARDS!$A:$A, STANDARDS!$B:$B,,0,2)</f>
        <v>Skillogalee Dolomite, Mundallio Subgp, Burra Gp</v>
      </c>
      <c r="J201">
        <v>770</v>
      </c>
      <c r="M201" t="s">
        <v>217</v>
      </c>
      <c r="O201">
        <v>3.4000000000000002E-2</v>
      </c>
      <c r="P201" t="s">
        <v>243</v>
      </c>
      <c r="S201">
        <v>-20.100000000000001</v>
      </c>
      <c r="T201">
        <v>0.02</v>
      </c>
      <c r="U201" t="s">
        <v>246</v>
      </c>
      <c r="V201">
        <v>1</v>
      </c>
      <c r="W201" t="s">
        <v>247</v>
      </c>
    </row>
    <row r="202" spans="1:23" x14ac:dyDescent="0.3">
      <c r="A202">
        <v>213</v>
      </c>
      <c r="B202" s="15" t="s">
        <v>95</v>
      </c>
      <c r="C202" t="str">
        <f>_xlfn.XLOOKUP($B202, STANDARDS!$A:$A, STANDARDS!$B:$B,,0,2)</f>
        <v>Skillogalee Dolomite, Mundallio Subgp, Burra Gp</v>
      </c>
      <c r="J202">
        <v>770</v>
      </c>
      <c r="M202" t="s">
        <v>217</v>
      </c>
      <c r="O202">
        <v>2.3E-2</v>
      </c>
      <c r="P202" t="s">
        <v>243</v>
      </c>
      <c r="S202">
        <v>-18.100000000000001</v>
      </c>
      <c r="T202">
        <v>0.02</v>
      </c>
      <c r="U202" t="s">
        <v>246</v>
      </c>
      <c r="V202">
        <v>1</v>
      </c>
      <c r="W202" t="s">
        <v>247</v>
      </c>
    </row>
    <row r="203" spans="1:23" x14ac:dyDescent="0.3">
      <c r="A203">
        <v>214</v>
      </c>
      <c r="B203" s="15" t="s">
        <v>95</v>
      </c>
      <c r="C203" t="str">
        <f>_xlfn.XLOOKUP($B203, STANDARDS!$A:$A, STANDARDS!$B:$B,,0,2)</f>
        <v>Skillogalee Dolomite, Mundallio Subgp, Burra Gp</v>
      </c>
      <c r="J203">
        <v>770</v>
      </c>
      <c r="M203" t="s">
        <v>217</v>
      </c>
      <c r="O203">
        <v>7.5999999999999998E-2</v>
      </c>
      <c r="P203" t="s">
        <v>243</v>
      </c>
      <c r="S203">
        <v>-23.2</v>
      </c>
      <c r="T203">
        <v>0.02</v>
      </c>
      <c r="U203" t="s">
        <v>246</v>
      </c>
      <c r="V203">
        <v>1</v>
      </c>
      <c r="W203" t="s">
        <v>247</v>
      </c>
    </row>
    <row r="204" spans="1:23" x14ac:dyDescent="0.3">
      <c r="A204">
        <v>215</v>
      </c>
      <c r="B204" s="15" t="s">
        <v>95</v>
      </c>
      <c r="C204" t="str">
        <f>_xlfn.XLOOKUP($B204, STANDARDS!$A:$A, STANDARDS!$B:$B,,0,2)</f>
        <v>Skillogalee Dolomite, Mundallio Subgp, Burra Gp</v>
      </c>
      <c r="J204">
        <v>770</v>
      </c>
      <c r="M204" t="s">
        <v>217</v>
      </c>
      <c r="O204">
        <v>2.7000000000000003E-2</v>
      </c>
      <c r="P204" t="s">
        <v>243</v>
      </c>
      <c r="S204">
        <v>-18.600000000000001</v>
      </c>
      <c r="T204">
        <v>0.02</v>
      </c>
      <c r="U204" t="s">
        <v>246</v>
      </c>
      <c r="V204">
        <v>1</v>
      </c>
      <c r="W204" t="s">
        <v>247</v>
      </c>
    </row>
    <row r="205" spans="1:23" x14ac:dyDescent="0.3">
      <c r="A205">
        <v>216</v>
      </c>
      <c r="B205" s="15" t="s">
        <v>95</v>
      </c>
      <c r="C205" t="str">
        <f>_xlfn.XLOOKUP($B205, STANDARDS!$A:$A, STANDARDS!$B:$B,,0,2)</f>
        <v>Skillogalee Dolomite, Mundallio Subgp, Burra Gp</v>
      </c>
      <c r="J205">
        <v>770</v>
      </c>
      <c r="M205" t="s">
        <v>217</v>
      </c>
      <c r="O205">
        <v>2.4E-2</v>
      </c>
      <c r="P205" t="s">
        <v>243</v>
      </c>
      <c r="S205">
        <v>-19.600000000000001</v>
      </c>
      <c r="T205">
        <v>0.02</v>
      </c>
      <c r="U205" t="s">
        <v>246</v>
      </c>
      <c r="V205">
        <v>1</v>
      </c>
      <c r="W205" t="s">
        <v>247</v>
      </c>
    </row>
    <row r="206" spans="1:23" x14ac:dyDescent="0.3">
      <c r="A206">
        <v>217</v>
      </c>
      <c r="B206" s="15" t="s">
        <v>95</v>
      </c>
      <c r="C206" t="str">
        <f>_xlfn.XLOOKUP($B206, STANDARDS!$A:$A, STANDARDS!$B:$B,,0,2)</f>
        <v>Skillogalee Dolomite, Mundallio Subgp, Burra Gp</v>
      </c>
      <c r="J206">
        <v>770</v>
      </c>
      <c r="M206" t="s">
        <v>217</v>
      </c>
      <c r="O206">
        <v>0.02</v>
      </c>
      <c r="P206" t="s">
        <v>243</v>
      </c>
      <c r="S206">
        <v>-20.399999999999999</v>
      </c>
      <c r="T206">
        <v>0.02</v>
      </c>
      <c r="U206" t="s">
        <v>246</v>
      </c>
      <c r="V206">
        <v>1</v>
      </c>
      <c r="W206" t="s">
        <v>247</v>
      </c>
    </row>
    <row r="207" spans="1:23" x14ac:dyDescent="0.3">
      <c r="A207">
        <v>219</v>
      </c>
      <c r="B207" s="15" t="s">
        <v>95</v>
      </c>
      <c r="C207" t="str">
        <f>_xlfn.XLOOKUP($B207, STANDARDS!$A:$A, STANDARDS!$B:$B,,0,2)</f>
        <v>Skillogalee Dolomite, Mundallio Subgp, Burra Gp</v>
      </c>
      <c r="J207">
        <v>770</v>
      </c>
      <c r="M207" t="s">
        <v>217</v>
      </c>
      <c r="O207">
        <v>3.3000000000000002E-2</v>
      </c>
      <c r="P207" t="s">
        <v>243</v>
      </c>
      <c r="S207">
        <v>-22.8</v>
      </c>
      <c r="T207">
        <v>0.02</v>
      </c>
      <c r="U207" t="s">
        <v>246</v>
      </c>
      <c r="V207">
        <v>1</v>
      </c>
      <c r="W207" t="s">
        <v>247</v>
      </c>
    </row>
    <row r="208" spans="1:23" x14ac:dyDescent="0.3">
      <c r="A208">
        <v>220</v>
      </c>
      <c r="B208" s="15" t="s">
        <v>95</v>
      </c>
      <c r="C208" t="str">
        <f>_xlfn.XLOOKUP($B208, STANDARDS!$A:$A, STANDARDS!$B:$B,,0,2)</f>
        <v>Skillogalee Dolomite, Mundallio Subgp, Burra Gp</v>
      </c>
      <c r="J208">
        <v>770</v>
      </c>
      <c r="M208" t="s">
        <v>217</v>
      </c>
      <c r="O208">
        <v>5.6000000000000008E-2</v>
      </c>
      <c r="P208" t="s">
        <v>243</v>
      </c>
      <c r="S208">
        <v>-23.3</v>
      </c>
      <c r="T208">
        <v>0.02</v>
      </c>
      <c r="U208" t="s">
        <v>246</v>
      </c>
      <c r="V208">
        <v>1</v>
      </c>
      <c r="W208" t="s">
        <v>247</v>
      </c>
    </row>
    <row r="209" spans="1:23" x14ac:dyDescent="0.3">
      <c r="A209">
        <v>221</v>
      </c>
      <c r="B209" s="15" t="s">
        <v>95</v>
      </c>
      <c r="C209" t="str">
        <f>_xlfn.XLOOKUP($B209, STANDARDS!$A:$A, STANDARDS!$B:$B,,0,2)</f>
        <v>Skillogalee Dolomite, Mundallio Subgp, Burra Gp</v>
      </c>
      <c r="J209">
        <v>770</v>
      </c>
      <c r="M209" t="s">
        <v>217</v>
      </c>
      <c r="O209">
        <v>4.8000000000000001E-2</v>
      </c>
      <c r="P209" t="s">
        <v>243</v>
      </c>
      <c r="S209">
        <v>-22.7</v>
      </c>
      <c r="T209">
        <v>0.02</v>
      </c>
      <c r="U209" t="s">
        <v>246</v>
      </c>
      <c r="V209">
        <v>1</v>
      </c>
      <c r="W209" t="s">
        <v>247</v>
      </c>
    </row>
    <row r="210" spans="1:23" x14ac:dyDescent="0.3">
      <c r="A210">
        <v>222</v>
      </c>
      <c r="B210" s="15" t="s">
        <v>95</v>
      </c>
      <c r="C210" t="str">
        <f>_xlfn.XLOOKUP($B210, STANDARDS!$A:$A, STANDARDS!$B:$B,,0,2)</f>
        <v>Skillogalee Dolomite, Mundallio Subgp, Burra Gp</v>
      </c>
      <c r="J210">
        <v>770</v>
      </c>
      <c r="M210" t="s">
        <v>217</v>
      </c>
      <c r="O210">
        <v>8.0000000000000002E-3</v>
      </c>
      <c r="P210" t="s">
        <v>243</v>
      </c>
      <c r="S210">
        <v>-29.1</v>
      </c>
      <c r="T210">
        <v>0.02</v>
      </c>
      <c r="U210" t="s">
        <v>246</v>
      </c>
      <c r="V210">
        <v>1</v>
      </c>
      <c r="W210" t="s">
        <v>247</v>
      </c>
    </row>
    <row r="211" spans="1:23" x14ac:dyDescent="0.3">
      <c r="A211">
        <v>223</v>
      </c>
      <c r="B211" s="15" t="s">
        <v>95</v>
      </c>
      <c r="C211" t="str">
        <f>_xlfn.XLOOKUP($B211, STANDARDS!$A:$A, STANDARDS!$B:$B,,0,2)</f>
        <v>Skillogalee Dolomite, Mundallio Subgp, Burra Gp</v>
      </c>
      <c r="J211">
        <v>770</v>
      </c>
      <c r="M211" t="s">
        <v>217</v>
      </c>
      <c r="O211">
        <v>2.7000000000000003E-2</v>
      </c>
      <c r="P211" t="s">
        <v>243</v>
      </c>
      <c r="S211">
        <v>-20.9</v>
      </c>
      <c r="T211">
        <v>0.02</v>
      </c>
      <c r="U211" t="s">
        <v>246</v>
      </c>
      <c r="V211">
        <v>1</v>
      </c>
      <c r="W211" t="s">
        <v>247</v>
      </c>
    </row>
    <row r="212" spans="1:23" x14ac:dyDescent="0.3">
      <c r="A212">
        <v>224</v>
      </c>
      <c r="B212" s="15" t="s">
        <v>95</v>
      </c>
      <c r="C212" t="str">
        <f>_xlfn.XLOOKUP($B212, STANDARDS!$A:$A, STANDARDS!$B:$B,,0,2)</f>
        <v>Skillogalee Dolomite, Mundallio Subgp, Burra Gp</v>
      </c>
      <c r="J212">
        <v>770</v>
      </c>
      <c r="M212" t="s">
        <v>228</v>
      </c>
      <c r="O212">
        <v>3.9E-2</v>
      </c>
      <c r="P212" t="s">
        <v>243</v>
      </c>
      <c r="S212">
        <v>-20.7</v>
      </c>
      <c r="T212">
        <v>0.02</v>
      </c>
      <c r="U212" t="s">
        <v>246</v>
      </c>
      <c r="V212">
        <v>1</v>
      </c>
      <c r="W212" t="s">
        <v>247</v>
      </c>
    </row>
    <row r="213" spans="1:23" x14ac:dyDescent="0.3">
      <c r="A213">
        <v>225</v>
      </c>
      <c r="B213" s="15" t="s">
        <v>95</v>
      </c>
      <c r="C213" t="str">
        <f>_xlfn.XLOOKUP($B213, STANDARDS!$A:$A, STANDARDS!$B:$B,,0,2)</f>
        <v>Skillogalee Dolomite, Mundallio Subgp, Burra Gp</v>
      </c>
      <c r="J213">
        <v>770</v>
      </c>
      <c r="M213" t="s">
        <v>217</v>
      </c>
      <c r="O213">
        <v>5.2000000000000005E-2</v>
      </c>
      <c r="P213" t="s">
        <v>243</v>
      </c>
      <c r="S213">
        <v>-19.3</v>
      </c>
      <c r="T213">
        <v>0.02</v>
      </c>
      <c r="U213" t="s">
        <v>246</v>
      </c>
      <c r="V213">
        <v>1</v>
      </c>
      <c r="W213" t="s">
        <v>247</v>
      </c>
    </row>
    <row r="214" spans="1:23" x14ac:dyDescent="0.3">
      <c r="A214">
        <v>226</v>
      </c>
      <c r="B214" s="15" t="s">
        <v>95</v>
      </c>
      <c r="C214" t="str">
        <f>_xlfn.XLOOKUP($B214, STANDARDS!$A:$A, STANDARDS!$B:$B,,0,2)</f>
        <v>Skillogalee Dolomite, Mundallio Subgp, Burra Gp</v>
      </c>
      <c r="J214">
        <v>770</v>
      </c>
      <c r="M214" t="s">
        <v>217</v>
      </c>
      <c r="O214">
        <v>4.2999999999999997E-2</v>
      </c>
      <c r="P214" t="s">
        <v>243</v>
      </c>
      <c r="S214">
        <v>-16.600000000000001</v>
      </c>
      <c r="T214">
        <v>0.02</v>
      </c>
      <c r="U214" t="s">
        <v>246</v>
      </c>
      <c r="V214">
        <v>1</v>
      </c>
      <c r="W214" t="s">
        <v>247</v>
      </c>
    </row>
    <row r="215" spans="1:23" x14ac:dyDescent="0.3">
      <c r="A215">
        <v>227</v>
      </c>
      <c r="B215" s="15" t="s">
        <v>95</v>
      </c>
      <c r="C215" t="str">
        <f>_xlfn.XLOOKUP($B215, STANDARDS!$A:$A, STANDARDS!$B:$B,,0,2)</f>
        <v>Skillogalee Dolomite, Mundallio Subgp, Burra Gp</v>
      </c>
      <c r="J215">
        <v>770</v>
      </c>
      <c r="M215" t="s">
        <v>217</v>
      </c>
      <c r="O215">
        <v>4.5999999999999999E-2</v>
      </c>
      <c r="P215" t="s">
        <v>243</v>
      </c>
      <c r="S215">
        <v>-19</v>
      </c>
      <c r="T215">
        <v>0.02</v>
      </c>
      <c r="U215" t="s">
        <v>246</v>
      </c>
      <c r="V215">
        <v>1</v>
      </c>
      <c r="W215" t="s">
        <v>247</v>
      </c>
    </row>
    <row r="216" spans="1:23" x14ac:dyDescent="0.3">
      <c r="A216">
        <v>228</v>
      </c>
      <c r="B216" s="15" t="s">
        <v>95</v>
      </c>
      <c r="C216" t="str">
        <f>_xlfn.XLOOKUP($B216, STANDARDS!$A:$A, STANDARDS!$B:$B,,0,2)</f>
        <v>Skillogalee Dolomite, Mundallio Subgp, Burra Gp</v>
      </c>
      <c r="J216">
        <v>770</v>
      </c>
      <c r="M216" t="s">
        <v>217</v>
      </c>
      <c r="O216">
        <v>5.5000000000000007E-2</v>
      </c>
      <c r="P216" t="s">
        <v>243</v>
      </c>
      <c r="S216">
        <v>-20.7</v>
      </c>
      <c r="T216">
        <v>0.02</v>
      </c>
      <c r="U216" t="s">
        <v>246</v>
      </c>
      <c r="V216">
        <v>1</v>
      </c>
      <c r="W216" t="s">
        <v>247</v>
      </c>
    </row>
    <row r="217" spans="1:23" x14ac:dyDescent="0.3">
      <c r="A217">
        <v>229</v>
      </c>
      <c r="B217" s="15" t="s">
        <v>96</v>
      </c>
      <c r="C217" t="str">
        <f>_xlfn.XLOOKUP($B217, STANDARDS!$A:$A, STANDARDS!$B:$B,,0,2)</f>
        <v>River Wakefield Fm, Emeroo Subgp, Burra Gp</v>
      </c>
      <c r="J217">
        <v>775</v>
      </c>
      <c r="M217" t="s">
        <v>217</v>
      </c>
      <c r="O217">
        <v>9.8000000000000004E-2</v>
      </c>
      <c r="P217" t="s">
        <v>243</v>
      </c>
      <c r="S217">
        <v>-11</v>
      </c>
      <c r="T217">
        <v>0.02</v>
      </c>
      <c r="U217" t="s">
        <v>246</v>
      </c>
      <c r="V217">
        <v>1</v>
      </c>
      <c r="W217" t="s">
        <v>247</v>
      </c>
    </row>
    <row r="218" spans="1:23" x14ac:dyDescent="0.3">
      <c r="A218">
        <v>231</v>
      </c>
      <c r="B218" s="15" t="s">
        <v>96</v>
      </c>
      <c r="C218" t="str">
        <f>_xlfn.XLOOKUP($B218, STANDARDS!$A:$A, STANDARDS!$B:$B,,0,2)</f>
        <v>River Wakefield Fm, Emeroo Subgp, Burra Gp</v>
      </c>
      <c r="J218">
        <v>775</v>
      </c>
      <c r="M218" t="s">
        <v>218</v>
      </c>
      <c r="O218">
        <v>3.4000000000000002E-2</v>
      </c>
      <c r="P218" t="s">
        <v>243</v>
      </c>
      <c r="S218">
        <v>-14.2</v>
      </c>
      <c r="T218">
        <v>0.02</v>
      </c>
      <c r="U218" t="s">
        <v>246</v>
      </c>
      <c r="V218">
        <v>1</v>
      </c>
      <c r="W218" t="s">
        <v>247</v>
      </c>
    </row>
    <row r="219" spans="1:23" x14ac:dyDescent="0.3">
      <c r="A219">
        <v>232</v>
      </c>
      <c r="B219" s="15" t="s">
        <v>96</v>
      </c>
      <c r="C219" t="str">
        <f>_xlfn.XLOOKUP($B219, STANDARDS!$A:$A, STANDARDS!$B:$B,,0,2)</f>
        <v>River Wakefield Fm, Emeroo Subgp, Burra Gp</v>
      </c>
      <c r="J219">
        <v>775</v>
      </c>
      <c r="M219" t="s">
        <v>229</v>
      </c>
      <c r="O219">
        <v>0.03</v>
      </c>
      <c r="P219" t="s">
        <v>243</v>
      </c>
      <c r="S219">
        <v>-19</v>
      </c>
      <c r="T219">
        <v>0.02</v>
      </c>
      <c r="U219" t="s">
        <v>246</v>
      </c>
      <c r="V219">
        <v>1</v>
      </c>
      <c r="W219" t="s">
        <v>247</v>
      </c>
    </row>
    <row r="220" spans="1:23" x14ac:dyDescent="0.3">
      <c r="A220">
        <v>233</v>
      </c>
      <c r="B220" s="15" t="s">
        <v>96</v>
      </c>
      <c r="C220" t="str">
        <f>_xlfn.XLOOKUP($B220, STANDARDS!$A:$A, STANDARDS!$B:$B,,0,2)</f>
        <v>River Wakefield Fm, Emeroo Subgp, Burra Gp</v>
      </c>
      <c r="J220">
        <v>775</v>
      </c>
      <c r="M220" t="s">
        <v>229</v>
      </c>
      <c r="O220">
        <v>3.1E-2</v>
      </c>
      <c r="P220" t="s">
        <v>243</v>
      </c>
      <c r="S220">
        <v>-19.8</v>
      </c>
      <c r="T220">
        <v>0.02</v>
      </c>
      <c r="U220" t="s">
        <v>246</v>
      </c>
      <c r="V220">
        <v>1</v>
      </c>
      <c r="W220" t="s">
        <v>247</v>
      </c>
    </row>
    <row r="221" spans="1:23" x14ac:dyDescent="0.3">
      <c r="A221">
        <v>234</v>
      </c>
      <c r="B221" s="15" t="s">
        <v>96</v>
      </c>
      <c r="C221" t="str">
        <f>_xlfn.XLOOKUP($B221, STANDARDS!$A:$A, STANDARDS!$B:$B,,0,2)</f>
        <v>River Wakefield Fm, Emeroo Subgp, Burra Gp</v>
      </c>
      <c r="J221">
        <v>775</v>
      </c>
      <c r="M221" t="s">
        <v>229</v>
      </c>
      <c r="O221">
        <v>3.3000000000000002E-2</v>
      </c>
      <c r="P221" t="s">
        <v>243</v>
      </c>
      <c r="S221">
        <v>-18.399999999999999</v>
      </c>
      <c r="T221">
        <v>0.02</v>
      </c>
      <c r="U221" t="s">
        <v>246</v>
      </c>
      <c r="V221">
        <v>1</v>
      </c>
      <c r="W221" t="s">
        <v>247</v>
      </c>
    </row>
    <row r="222" spans="1:23" x14ac:dyDescent="0.3">
      <c r="A222">
        <v>235</v>
      </c>
      <c r="B222" s="15" t="s">
        <v>96</v>
      </c>
      <c r="C222" t="str">
        <f>_xlfn.XLOOKUP($B222, STANDARDS!$A:$A, STANDARDS!$B:$B,,0,2)</f>
        <v>River Wakefield Fm, Emeroo Subgp, Burra Gp</v>
      </c>
      <c r="J222">
        <v>775</v>
      </c>
      <c r="M222" t="s">
        <v>217</v>
      </c>
      <c r="O222">
        <v>6.8999999999999992E-2</v>
      </c>
      <c r="P222" t="s">
        <v>243</v>
      </c>
      <c r="S222">
        <v>-17.600000000000001</v>
      </c>
      <c r="T222">
        <v>0.02</v>
      </c>
      <c r="U222" t="s">
        <v>246</v>
      </c>
      <c r="V222">
        <v>1</v>
      </c>
      <c r="W222" t="s">
        <v>247</v>
      </c>
    </row>
    <row r="223" spans="1:23" x14ac:dyDescent="0.3">
      <c r="A223">
        <v>236</v>
      </c>
      <c r="B223" s="15" t="s">
        <v>96</v>
      </c>
      <c r="C223" t="str">
        <f>_xlfn.XLOOKUP($B223, STANDARDS!$A:$A, STANDARDS!$B:$B,,0,2)</f>
        <v>River Wakefield Fm, Emeroo Subgp, Burra Gp</v>
      </c>
      <c r="J223">
        <v>775</v>
      </c>
      <c r="M223" t="s">
        <v>228</v>
      </c>
      <c r="O223">
        <v>2.7000000000000003E-2</v>
      </c>
      <c r="P223" t="s">
        <v>243</v>
      </c>
      <c r="S223">
        <v>-19.600000000000001</v>
      </c>
      <c r="T223">
        <v>0.02</v>
      </c>
      <c r="U223" t="s">
        <v>246</v>
      </c>
      <c r="V223">
        <v>1</v>
      </c>
      <c r="W223" t="s">
        <v>247</v>
      </c>
    </row>
    <row r="224" spans="1:23" x14ac:dyDescent="0.3">
      <c r="A224">
        <v>237</v>
      </c>
      <c r="B224" s="15" t="s">
        <v>96</v>
      </c>
      <c r="C224" t="str">
        <f>_xlfn.XLOOKUP($B224, STANDARDS!$A:$A, STANDARDS!$B:$B,,0,2)</f>
        <v>River Wakefield Fm, Emeroo Subgp, Burra Gp</v>
      </c>
      <c r="J224">
        <v>775</v>
      </c>
      <c r="M224" t="s">
        <v>228</v>
      </c>
      <c r="O224">
        <v>3.7999999999999999E-2</v>
      </c>
      <c r="P224" t="s">
        <v>243</v>
      </c>
      <c r="S224">
        <v>-16.600000000000001</v>
      </c>
      <c r="T224">
        <v>0.02</v>
      </c>
      <c r="U224" t="s">
        <v>246</v>
      </c>
      <c r="V224">
        <v>1</v>
      </c>
      <c r="W224" t="s">
        <v>247</v>
      </c>
    </row>
    <row r="225" spans="1:23" x14ac:dyDescent="0.3">
      <c r="A225">
        <v>238</v>
      </c>
      <c r="B225" s="15" t="s">
        <v>97</v>
      </c>
      <c r="C225" t="str">
        <f>_xlfn.XLOOKUP($B225, STANDARDS!$A:$A, STANDARDS!$B:$B,,0,2)</f>
        <v>Visingso Gp</v>
      </c>
      <c r="J225">
        <v>775</v>
      </c>
      <c r="M225" t="s">
        <v>222</v>
      </c>
      <c r="O225">
        <v>3.9E-2</v>
      </c>
      <c r="P225" t="s">
        <v>243</v>
      </c>
      <c r="S225">
        <v>-27.5</v>
      </c>
      <c r="T225">
        <v>0.02</v>
      </c>
      <c r="U225" t="s">
        <v>246</v>
      </c>
      <c r="V225">
        <v>1</v>
      </c>
      <c r="W225" t="s">
        <v>247</v>
      </c>
    </row>
    <row r="226" spans="1:23" x14ac:dyDescent="0.3">
      <c r="A226">
        <v>239</v>
      </c>
      <c r="B226" s="15" t="s">
        <v>97</v>
      </c>
      <c r="C226" t="str">
        <f>_xlfn.XLOOKUP($B226, STANDARDS!$A:$A, STANDARDS!$B:$B,,0,2)</f>
        <v>Visingso Gp</v>
      </c>
      <c r="J226">
        <v>775</v>
      </c>
      <c r="M226" t="s">
        <v>221</v>
      </c>
      <c r="O226">
        <v>4.5999999999999999E-2</v>
      </c>
      <c r="P226" t="s">
        <v>243</v>
      </c>
      <c r="S226">
        <v>-28.3</v>
      </c>
      <c r="T226">
        <v>0.02</v>
      </c>
      <c r="U226" t="s">
        <v>246</v>
      </c>
      <c r="V226">
        <v>1</v>
      </c>
      <c r="W226" t="s">
        <v>247</v>
      </c>
    </row>
    <row r="227" spans="1:23" x14ac:dyDescent="0.3">
      <c r="A227">
        <v>240</v>
      </c>
      <c r="B227" s="15" t="s">
        <v>97</v>
      </c>
      <c r="C227" t="str">
        <f>_xlfn.XLOOKUP($B227, STANDARDS!$A:$A, STANDARDS!$B:$B,,0,2)</f>
        <v>Visingso Gp</v>
      </c>
      <c r="J227">
        <v>775</v>
      </c>
      <c r="M227" t="s">
        <v>230</v>
      </c>
      <c r="O227">
        <v>0.53800000000000003</v>
      </c>
      <c r="P227" t="s">
        <v>243</v>
      </c>
      <c r="S227">
        <v>-27.3</v>
      </c>
      <c r="T227">
        <v>0.02</v>
      </c>
      <c r="U227" t="s">
        <v>246</v>
      </c>
      <c r="V227">
        <v>1</v>
      </c>
      <c r="W227" t="s">
        <v>247</v>
      </c>
    </row>
    <row r="228" spans="1:23" x14ac:dyDescent="0.3">
      <c r="A228">
        <v>241</v>
      </c>
      <c r="B228" s="15" t="s">
        <v>97</v>
      </c>
      <c r="C228" t="str">
        <f>_xlfn.XLOOKUP($B228, STANDARDS!$A:$A, STANDARDS!$B:$B,,0,2)</f>
        <v>Visingso Gp</v>
      </c>
      <c r="J228">
        <v>775</v>
      </c>
      <c r="M228" t="s">
        <v>222</v>
      </c>
      <c r="O228">
        <v>0.126</v>
      </c>
      <c r="P228" t="s">
        <v>243</v>
      </c>
      <c r="S228">
        <v>-27.1</v>
      </c>
      <c r="T228">
        <v>0.02</v>
      </c>
      <c r="U228" t="s">
        <v>246</v>
      </c>
      <c r="V228">
        <v>1</v>
      </c>
      <c r="W228" t="s">
        <v>247</v>
      </c>
    </row>
    <row r="229" spans="1:23" x14ac:dyDescent="0.3">
      <c r="A229">
        <v>242</v>
      </c>
      <c r="B229" s="15" t="s">
        <v>97</v>
      </c>
      <c r="C229" t="str">
        <f>_xlfn.XLOOKUP($B229, STANDARDS!$A:$A, STANDARDS!$B:$B,,0,2)</f>
        <v>Visingso Gp</v>
      </c>
      <c r="J229">
        <v>775</v>
      </c>
      <c r="M229" t="s">
        <v>222</v>
      </c>
      <c r="O229">
        <v>0.20099999999999998</v>
      </c>
      <c r="P229" t="s">
        <v>243</v>
      </c>
      <c r="S229">
        <v>-28.7</v>
      </c>
      <c r="T229">
        <v>0.02</v>
      </c>
      <c r="U229" t="s">
        <v>246</v>
      </c>
      <c r="V229">
        <v>1</v>
      </c>
      <c r="W229" t="s">
        <v>247</v>
      </c>
    </row>
    <row r="230" spans="1:23" x14ac:dyDescent="0.3">
      <c r="A230">
        <v>243</v>
      </c>
      <c r="B230" s="15" t="s">
        <v>97</v>
      </c>
      <c r="C230" t="str">
        <f>_xlfn.XLOOKUP($B230, STANDARDS!$A:$A, STANDARDS!$B:$B,,0,2)</f>
        <v>Visingso Gp</v>
      </c>
      <c r="J230">
        <v>775</v>
      </c>
      <c r="M230" t="s">
        <v>222</v>
      </c>
      <c r="O230">
        <v>8.5999999999999993E-2</v>
      </c>
      <c r="P230" t="s">
        <v>243</v>
      </c>
      <c r="S230">
        <v>-27.1</v>
      </c>
      <c r="T230">
        <v>0.02</v>
      </c>
      <c r="U230" t="s">
        <v>246</v>
      </c>
      <c r="V230">
        <v>1</v>
      </c>
      <c r="W230" t="s">
        <v>247</v>
      </c>
    </row>
    <row r="231" spans="1:23" x14ac:dyDescent="0.3">
      <c r="A231">
        <v>244</v>
      </c>
      <c r="B231" s="15" t="s">
        <v>97</v>
      </c>
      <c r="C231" t="str">
        <f>_xlfn.XLOOKUP($B231, STANDARDS!$A:$A, STANDARDS!$B:$B,,0,2)</f>
        <v>Visingso Gp</v>
      </c>
      <c r="J231">
        <v>775</v>
      </c>
      <c r="M231" t="s">
        <v>222</v>
      </c>
      <c r="O231">
        <v>3.7999999999999999E-2</v>
      </c>
      <c r="P231" t="s">
        <v>243</v>
      </c>
      <c r="S231">
        <v>-26.8</v>
      </c>
      <c r="T231">
        <v>0.02</v>
      </c>
      <c r="U231" t="s">
        <v>246</v>
      </c>
      <c r="V231">
        <v>1</v>
      </c>
      <c r="W231" t="s">
        <v>247</v>
      </c>
    </row>
    <row r="232" spans="1:23" x14ac:dyDescent="0.3">
      <c r="A232">
        <v>245</v>
      </c>
      <c r="B232" s="15" t="s">
        <v>97</v>
      </c>
      <c r="C232" t="str">
        <f>_xlfn.XLOOKUP($B232, STANDARDS!$A:$A, STANDARDS!$B:$B,,0,2)</f>
        <v>Visingso Gp</v>
      </c>
      <c r="J232">
        <v>775</v>
      </c>
      <c r="M232" t="s">
        <v>222</v>
      </c>
      <c r="O232">
        <v>0.05</v>
      </c>
      <c r="P232" t="s">
        <v>243</v>
      </c>
      <c r="S232">
        <v>-22</v>
      </c>
      <c r="T232">
        <v>0.02</v>
      </c>
      <c r="U232" t="s">
        <v>246</v>
      </c>
      <c r="V232">
        <v>1</v>
      </c>
      <c r="W232" t="s">
        <v>247</v>
      </c>
    </row>
    <row r="233" spans="1:23" x14ac:dyDescent="0.3">
      <c r="A233">
        <v>246</v>
      </c>
      <c r="B233" s="15" t="s">
        <v>97</v>
      </c>
      <c r="C233" t="str">
        <f>_xlfn.XLOOKUP($B233, STANDARDS!$A:$A, STANDARDS!$B:$B,,0,2)</f>
        <v>Visingso Gp</v>
      </c>
      <c r="J233">
        <v>775</v>
      </c>
      <c r="M233" t="s">
        <v>222</v>
      </c>
      <c r="O233">
        <v>0.21099999999999999</v>
      </c>
      <c r="P233" t="s">
        <v>243</v>
      </c>
      <c r="S233">
        <v>-25.4</v>
      </c>
      <c r="T233">
        <v>0.02</v>
      </c>
      <c r="U233" t="s">
        <v>246</v>
      </c>
      <c r="V233">
        <v>1</v>
      </c>
      <c r="W233" t="s">
        <v>247</v>
      </c>
    </row>
    <row r="234" spans="1:23" x14ac:dyDescent="0.3">
      <c r="A234">
        <v>247</v>
      </c>
      <c r="B234" s="15" t="s">
        <v>97</v>
      </c>
      <c r="C234" t="str">
        <f>_xlfn.XLOOKUP($B234, STANDARDS!$A:$A, STANDARDS!$B:$B,,0,2)</f>
        <v>Visingso Gp</v>
      </c>
      <c r="J234">
        <v>775</v>
      </c>
      <c r="M234" t="s">
        <v>221</v>
      </c>
      <c r="O234">
        <v>0.21800000000000003</v>
      </c>
      <c r="P234" t="s">
        <v>243</v>
      </c>
      <c r="S234">
        <v>-27.9</v>
      </c>
      <c r="T234">
        <v>0.02</v>
      </c>
      <c r="U234" t="s">
        <v>246</v>
      </c>
      <c r="V234">
        <v>1</v>
      </c>
      <c r="W234" t="s">
        <v>247</v>
      </c>
    </row>
    <row r="235" spans="1:23" x14ac:dyDescent="0.3">
      <c r="A235">
        <v>248</v>
      </c>
      <c r="B235" s="15" t="s">
        <v>98</v>
      </c>
      <c r="C235" t="str">
        <f>_xlfn.XLOOKUP($B235, STANDARDS!$A:$A, STANDARDS!$B:$B,,0,2)</f>
        <v>Auburn Dolomite Mbr, Saddleworth Fm, Bungarider Subgp, Burra Gp</v>
      </c>
      <c r="J235">
        <v>780</v>
      </c>
      <c r="M235" t="s">
        <v>228</v>
      </c>
      <c r="O235">
        <v>5.5000000000000007E-2</v>
      </c>
      <c r="P235" t="s">
        <v>243</v>
      </c>
      <c r="S235">
        <v>-19.3</v>
      </c>
      <c r="T235">
        <v>0.02</v>
      </c>
      <c r="U235" t="s">
        <v>246</v>
      </c>
      <c r="V235">
        <v>1</v>
      </c>
      <c r="W235" t="s">
        <v>247</v>
      </c>
    </row>
    <row r="236" spans="1:23" x14ac:dyDescent="0.3">
      <c r="A236">
        <v>249</v>
      </c>
      <c r="B236" s="15" t="s">
        <v>99</v>
      </c>
      <c r="C236" t="str">
        <f>_xlfn.XLOOKUP($B236, STANDARDS!$A:$A, STANDARDS!$B:$B,,0,2)</f>
        <v>Rhynie Sandstone, Emeroo Subgp, Burra Gp</v>
      </c>
      <c r="J236">
        <v>785</v>
      </c>
      <c r="M236" t="s">
        <v>217</v>
      </c>
      <c r="O236">
        <v>0.307</v>
      </c>
      <c r="P236" t="s">
        <v>243</v>
      </c>
      <c r="S236">
        <v>-17.600000000000001</v>
      </c>
      <c r="T236">
        <v>0.02</v>
      </c>
      <c r="U236" t="s">
        <v>246</v>
      </c>
      <c r="V236">
        <v>1</v>
      </c>
      <c r="W236" t="s">
        <v>247</v>
      </c>
    </row>
    <row r="237" spans="1:23" x14ac:dyDescent="0.3">
      <c r="A237">
        <v>250</v>
      </c>
      <c r="B237" s="15" t="s">
        <v>100</v>
      </c>
      <c r="C237" t="str">
        <f>_xlfn.XLOOKUP($B237, STANDARDS!$A:$A, STANDARDS!$B:$B,,0,2)</f>
        <v>Jtudingshan Fm</v>
      </c>
      <c r="J237">
        <v>800</v>
      </c>
      <c r="M237" t="s">
        <v>217</v>
      </c>
      <c r="O237">
        <v>5.5000000000000007E-2</v>
      </c>
      <c r="P237" t="s">
        <v>243</v>
      </c>
      <c r="S237">
        <v>-23.6</v>
      </c>
      <c r="T237">
        <v>0.02</v>
      </c>
      <c r="U237" t="s">
        <v>246</v>
      </c>
      <c r="V237">
        <v>1</v>
      </c>
      <c r="W237" t="s">
        <v>247</v>
      </c>
    </row>
    <row r="238" spans="1:23" x14ac:dyDescent="0.3">
      <c r="A238">
        <v>251</v>
      </c>
      <c r="B238" s="15" t="s">
        <v>101</v>
      </c>
      <c r="C238" t="str">
        <f>_xlfn.XLOOKUP($B238, STANDARDS!$A:$A, STANDARDS!$B:$B,,0,2)</f>
        <v>Little Dal Gp</v>
      </c>
      <c r="J238">
        <v>800</v>
      </c>
      <c r="M238" t="s">
        <v>221</v>
      </c>
      <c r="O238">
        <v>5.6999999999999995E-2</v>
      </c>
      <c r="P238" t="s">
        <v>243</v>
      </c>
      <c r="S238">
        <v>-24.2</v>
      </c>
      <c r="T238">
        <v>0.02</v>
      </c>
      <c r="U238" t="s">
        <v>246</v>
      </c>
      <c r="V238">
        <v>1</v>
      </c>
      <c r="W238" t="s">
        <v>247</v>
      </c>
    </row>
    <row r="239" spans="1:23" x14ac:dyDescent="0.3">
      <c r="A239">
        <v>252</v>
      </c>
      <c r="B239" s="15" t="s">
        <v>101</v>
      </c>
      <c r="C239" t="str">
        <f>_xlfn.XLOOKUP($B239, STANDARDS!$A:$A, STANDARDS!$B:$B,,0,2)</f>
        <v>Little Dal Gp</v>
      </c>
      <c r="J239">
        <v>800</v>
      </c>
      <c r="M239" t="s">
        <v>224</v>
      </c>
      <c r="O239">
        <v>0.13999999999999999</v>
      </c>
      <c r="P239" t="s">
        <v>243</v>
      </c>
      <c r="S239">
        <v>-26.1</v>
      </c>
      <c r="T239">
        <v>0.02</v>
      </c>
      <c r="U239" t="s">
        <v>246</v>
      </c>
      <c r="V239">
        <v>1</v>
      </c>
      <c r="W239" t="s">
        <v>247</v>
      </c>
    </row>
    <row r="240" spans="1:23" x14ac:dyDescent="0.3">
      <c r="A240">
        <v>253</v>
      </c>
      <c r="B240" s="15" t="s">
        <v>101</v>
      </c>
      <c r="C240" t="str">
        <f>_xlfn.XLOOKUP($B240, STANDARDS!$A:$A, STANDARDS!$B:$B,,0,2)</f>
        <v>Little Dal Gp</v>
      </c>
      <c r="J240">
        <v>800</v>
      </c>
      <c r="M240" t="s">
        <v>221</v>
      </c>
      <c r="O240">
        <v>3.7999999999999999E-2</v>
      </c>
      <c r="P240" t="s">
        <v>243</v>
      </c>
      <c r="S240">
        <v>-24.4</v>
      </c>
      <c r="T240">
        <v>0.02</v>
      </c>
      <c r="U240" t="s">
        <v>246</v>
      </c>
      <c r="V240">
        <v>1</v>
      </c>
      <c r="W240" t="s">
        <v>247</v>
      </c>
    </row>
    <row r="241" spans="1:23" x14ac:dyDescent="0.3">
      <c r="A241">
        <v>255</v>
      </c>
      <c r="B241" s="15" t="s">
        <v>101</v>
      </c>
      <c r="C241" t="str">
        <f>_xlfn.XLOOKUP($B241, STANDARDS!$A:$A, STANDARDS!$B:$B,,0,2)</f>
        <v>Little Dal Gp</v>
      </c>
      <c r="J241">
        <v>800</v>
      </c>
      <c r="M241" t="s">
        <v>221</v>
      </c>
      <c r="O241">
        <v>0.02</v>
      </c>
      <c r="P241" t="s">
        <v>243</v>
      </c>
      <c r="S241">
        <v>-26.2</v>
      </c>
      <c r="T241">
        <v>0.02</v>
      </c>
      <c r="U241" t="s">
        <v>246</v>
      </c>
      <c r="V241">
        <v>1</v>
      </c>
      <c r="W241" t="s">
        <v>247</v>
      </c>
    </row>
    <row r="242" spans="1:23" x14ac:dyDescent="0.3">
      <c r="A242">
        <v>256</v>
      </c>
      <c r="B242" s="15" t="s">
        <v>101</v>
      </c>
      <c r="C242" t="str">
        <f>_xlfn.XLOOKUP($B242, STANDARDS!$A:$A, STANDARDS!$B:$B,,0,2)</f>
        <v>Little Dal Gp</v>
      </c>
      <c r="J242">
        <v>800</v>
      </c>
      <c r="M242" t="s">
        <v>222</v>
      </c>
      <c r="O242">
        <v>0.14499999999999999</v>
      </c>
      <c r="P242" t="s">
        <v>243</v>
      </c>
      <c r="S242">
        <v>-25</v>
      </c>
      <c r="T242">
        <v>0.02</v>
      </c>
      <c r="U242" t="s">
        <v>246</v>
      </c>
      <c r="V242">
        <v>1</v>
      </c>
      <c r="W242" t="s">
        <v>247</v>
      </c>
    </row>
    <row r="243" spans="1:23" x14ac:dyDescent="0.3">
      <c r="A243">
        <v>257</v>
      </c>
      <c r="B243" s="15" t="s">
        <v>101</v>
      </c>
      <c r="C243" t="str">
        <f>_xlfn.XLOOKUP($B243, STANDARDS!$A:$A, STANDARDS!$B:$B,,0,2)</f>
        <v>Little Dal Gp</v>
      </c>
      <c r="J243">
        <v>800</v>
      </c>
      <c r="M243" t="s">
        <v>221</v>
      </c>
      <c r="O243">
        <v>0.10800000000000001</v>
      </c>
      <c r="P243" t="s">
        <v>243</v>
      </c>
      <c r="S243">
        <v>-33</v>
      </c>
      <c r="T243">
        <v>0.02</v>
      </c>
      <c r="U243" t="s">
        <v>246</v>
      </c>
      <c r="V243">
        <v>1</v>
      </c>
      <c r="W243" t="s">
        <v>247</v>
      </c>
    </row>
    <row r="244" spans="1:23" x14ac:dyDescent="0.3">
      <c r="A244">
        <v>258</v>
      </c>
      <c r="B244" s="15" t="s">
        <v>101</v>
      </c>
      <c r="C244" t="str">
        <f>_xlfn.XLOOKUP($B244, STANDARDS!$A:$A, STANDARDS!$B:$B,,0,2)</f>
        <v>Little Dal Gp</v>
      </c>
      <c r="J244">
        <v>800</v>
      </c>
      <c r="M244" t="s">
        <v>221</v>
      </c>
      <c r="O244">
        <v>0.03</v>
      </c>
      <c r="P244" t="s">
        <v>243</v>
      </c>
      <c r="S244">
        <v>-31.7</v>
      </c>
      <c r="T244">
        <v>0.02</v>
      </c>
      <c r="U244" t="s">
        <v>246</v>
      </c>
      <c r="V244">
        <v>1</v>
      </c>
      <c r="W244" t="s">
        <v>247</v>
      </c>
    </row>
    <row r="245" spans="1:23" x14ac:dyDescent="0.3">
      <c r="A245">
        <v>259</v>
      </c>
      <c r="B245" s="15" t="s">
        <v>101</v>
      </c>
      <c r="C245" t="str">
        <f>_xlfn.XLOOKUP($B245, STANDARDS!$A:$A, STANDARDS!$B:$B,,0,2)</f>
        <v>Little Dal Gp</v>
      </c>
      <c r="J245">
        <v>800</v>
      </c>
      <c r="M245" t="s">
        <v>221</v>
      </c>
      <c r="O245">
        <v>0.01</v>
      </c>
      <c r="P245" t="s">
        <v>243</v>
      </c>
      <c r="S245">
        <v>-28.1</v>
      </c>
      <c r="T245">
        <v>0.02</v>
      </c>
      <c r="U245" t="s">
        <v>246</v>
      </c>
      <c r="V245">
        <v>1</v>
      </c>
      <c r="W245" t="s">
        <v>247</v>
      </c>
    </row>
    <row r="246" spans="1:23" x14ac:dyDescent="0.3">
      <c r="A246">
        <v>260</v>
      </c>
      <c r="B246" s="15" t="s">
        <v>101</v>
      </c>
      <c r="C246" t="str">
        <f>_xlfn.XLOOKUP($B246, STANDARDS!$A:$A, STANDARDS!$B:$B,,0,2)</f>
        <v>Little Dal Gp</v>
      </c>
      <c r="J246">
        <v>800</v>
      </c>
      <c r="M246" t="s">
        <v>221</v>
      </c>
      <c r="O246">
        <v>5.0000000000000001E-3</v>
      </c>
      <c r="P246" t="s">
        <v>243</v>
      </c>
      <c r="S246">
        <v>-28.1</v>
      </c>
      <c r="T246">
        <v>0.02</v>
      </c>
      <c r="U246" t="s">
        <v>246</v>
      </c>
      <c r="V246">
        <v>1</v>
      </c>
      <c r="W246" t="s">
        <v>247</v>
      </c>
    </row>
    <row r="247" spans="1:23" x14ac:dyDescent="0.3">
      <c r="A247">
        <v>261</v>
      </c>
      <c r="B247" s="15" t="s">
        <v>101</v>
      </c>
      <c r="C247" t="str">
        <f>_xlfn.XLOOKUP($B247, STANDARDS!$A:$A, STANDARDS!$B:$B,,0,2)</f>
        <v>Little Dal Gp</v>
      </c>
      <c r="J247">
        <v>800</v>
      </c>
      <c r="M247" t="s">
        <v>221</v>
      </c>
      <c r="O247">
        <v>1.2E-2</v>
      </c>
      <c r="P247" t="s">
        <v>243</v>
      </c>
      <c r="S247">
        <v>-24.2</v>
      </c>
      <c r="T247">
        <v>0.02</v>
      </c>
      <c r="U247" t="s">
        <v>246</v>
      </c>
      <c r="V247">
        <v>1</v>
      </c>
      <c r="W247" t="s">
        <v>247</v>
      </c>
    </row>
    <row r="248" spans="1:23" x14ac:dyDescent="0.3">
      <c r="A248">
        <v>262</v>
      </c>
      <c r="B248" s="15" t="s">
        <v>101</v>
      </c>
      <c r="C248" t="str">
        <f>_xlfn.XLOOKUP($B248, STANDARDS!$A:$A, STANDARDS!$B:$B,,0,2)</f>
        <v>Little Dal Gp</v>
      </c>
      <c r="J248">
        <v>800</v>
      </c>
      <c r="M248" t="s">
        <v>217</v>
      </c>
      <c r="O248">
        <v>6.8999999999999992E-2</v>
      </c>
      <c r="P248" t="s">
        <v>243</v>
      </c>
      <c r="S248">
        <v>-26.1</v>
      </c>
      <c r="T248">
        <v>0.02</v>
      </c>
      <c r="U248" t="s">
        <v>246</v>
      </c>
      <c r="V248">
        <v>1</v>
      </c>
      <c r="W248" t="s">
        <v>247</v>
      </c>
    </row>
    <row r="249" spans="1:23" x14ac:dyDescent="0.3">
      <c r="A249">
        <v>263</v>
      </c>
      <c r="B249" s="15" t="s">
        <v>101</v>
      </c>
      <c r="C249" t="str">
        <f>_xlfn.XLOOKUP($B249, STANDARDS!$A:$A, STANDARDS!$B:$B,,0,2)</f>
        <v>Little Dal Gp</v>
      </c>
      <c r="J249">
        <v>800</v>
      </c>
      <c r="M249" t="s">
        <v>223</v>
      </c>
      <c r="O249">
        <v>0.505</v>
      </c>
      <c r="P249" t="s">
        <v>243</v>
      </c>
      <c r="S249">
        <v>-26.6</v>
      </c>
      <c r="T249">
        <v>0.02</v>
      </c>
      <c r="U249" t="s">
        <v>246</v>
      </c>
      <c r="V249">
        <v>1</v>
      </c>
      <c r="W249" t="s">
        <v>247</v>
      </c>
    </row>
    <row r="250" spans="1:23" x14ac:dyDescent="0.3">
      <c r="A250">
        <v>264</v>
      </c>
      <c r="B250" s="15" t="s">
        <v>101</v>
      </c>
      <c r="C250" t="str">
        <f>_xlfn.XLOOKUP($B250, STANDARDS!$A:$A, STANDARDS!$B:$B,,0,2)</f>
        <v>Little Dal Gp</v>
      </c>
      <c r="J250">
        <v>800</v>
      </c>
      <c r="M250" t="s">
        <v>221</v>
      </c>
      <c r="O250">
        <v>6.8999999999999992E-2</v>
      </c>
      <c r="P250" t="s">
        <v>243</v>
      </c>
      <c r="S250">
        <v>-24.4</v>
      </c>
      <c r="T250">
        <v>0.02</v>
      </c>
      <c r="U250" t="s">
        <v>246</v>
      </c>
      <c r="V250">
        <v>1</v>
      </c>
      <c r="W250" t="s">
        <v>247</v>
      </c>
    </row>
    <row r="251" spans="1:23" x14ac:dyDescent="0.3">
      <c r="A251">
        <v>266</v>
      </c>
      <c r="B251" s="15" t="s">
        <v>101</v>
      </c>
      <c r="C251" t="str">
        <f>_xlfn.XLOOKUP($B251, STANDARDS!$A:$A, STANDARDS!$B:$B,,0,2)</f>
        <v>Little Dal Gp</v>
      </c>
      <c r="J251">
        <v>800</v>
      </c>
      <c r="M251" t="s">
        <v>221</v>
      </c>
      <c r="O251">
        <v>2.5000000000000001E-2</v>
      </c>
      <c r="P251" t="s">
        <v>243</v>
      </c>
      <c r="S251">
        <v>-20.2</v>
      </c>
      <c r="T251">
        <v>0.02</v>
      </c>
      <c r="U251" t="s">
        <v>246</v>
      </c>
      <c r="V251">
        <v>1</v>
      </c>
      <c r="W251" t="s">
        <v>247</v>
      </c>
    </row>
    <row r="252" spans="1:23" x14ac:dyDescent="0.3">
      <c r="A252">
        <v>267</v>
      </c>
      <c r="B252" s="15" t="s">
        <v>101</v>
      </c>
      <c r="C252" t="str">
        <f>_xlfn.XLOOKUP($B252, STANDARDS!$A:$A, STANDARDS!$B:$B,,0,2)</f>
        <v>Little Dal Gp</v>
      </c>
      <c r="J252">
        <v>800</v>
      </c>
      <c r="M252" t="s">
        <v>222</v>
      </c>
      <c r="O252">
        <v>3.6999999999999998E-2</v>
      </c>
      <c r="P252" t="s">
        <v>243</v>
      </c>
      <c r="S252">
        <v>-24.8</v>
      </c>
      <c r="T252">
        <v>0.02</v>
      </c>
      <c r="U252" t="s">
        <v>246</v>
      </c>
      <c r="V252">
        <v>1</v>
      </c>
      <c r="W252" t="s">
        <v>247</v>
      </c>
    </row>
    <row r="253" spans="1:23" x14ac:dyDescent="0.3">
      <c r="A253">
        <v>268</v>
      </c>
      <c r="B253" s="15" t="s">
        <v>101</v>
      </c>
      <c r="C253" t="str">
        <f>_xlfn.XLOOKUP($B253, STANDARDS!$A:$A, STANDARDS!$B:$B,,0,2)</f>
        <v>Little Dal Gp</v>
      </c>
      <c r="J253">
        <v>800</v>
      </c>
      <c r="M253" t="s">
        <v>222</v>
      </c>
      <c r="O253">
        <v>0.68700000000000006</v>
      </c>
      <c r="P253" t="s">
        <v>243</v>
      </c>
      <c r="S253">
        <v>-25.1</v>
      </c>
      <c r="T253">
        <v>0.02</v>
      </c>
      <c r="U253" t="s">
        <v>246</v>
      </c>
      <c r="V253">
        <v>1</v>
      </c>
      <c r="W253" t="s">
        <v>247</v>
      </c>
    </row>
    <row r="254" spans="1:23" x14ac:dyDescent="0.3">
      <c r="A254">
        <v>269</v>
      </c>
      <c r="B254" s="15" t="s">
        <v>102</v>
      </c>
      <c r="C254" t="str">
        <f>_xlfn.XLOOKUP($B254, STANDARDS!$A:$A, STANDARDS!$B:$B,,0,2)</f>
        <v>Sayunei Fm</v>
      </c>
      <c r="J254">
        <v>800</v>
      </c>
      <c r="M254" t="s">
        <v>222</v>
      </c>
      <c r="O254">
        <v>6.0000000000000001E-3</v>
      </c>
      <c r="P254" t="s">
        <v>243</v>
      </c>
      <c r="S254">
        <v>-16.399999999999999</v>
      </c>
      <c r="T254">
        <v>0.02</v>
      </c>
      <c r="U254" t="s">
        <v>246</v>
      </c>
      <c r="V254">
        <v>1</v>
      </c>
      <c r="W254" t="s">
        <v>247</v>
      </c>
    </row>
    <row r="255" spans="1:23" x14ac:dyDescent="0.3">
      <c r="A255">
        <v>270</v>
      </c>
      <c r="B255" s="15" t="s">
        <v>102</v>
      </c>
      <c r="C255" t="str">
        <f>_xlfn.XLOOKUP($B255, STANDARDS!$A:$A, STANDARDS!$B:$B,,0,2)</f>
        <v>Sayunei Fm</v>
      </c>
      <c r="J255">
        <v>800</v>
      </c>
      <c r="M255" t="s">
        <v>222</v>
      </c>
      <c r="O255">
        <v>6.0000000000000001E-3</v>
      </c>
      <c r="P255" t="s">
        <v>243</v>
      </c>
      <c r="S255">
        <v>-17</v>
      </c>
      <c r="T255">
        <v>0.02</v>
      </c>
      <c r="U255" t="s">
        <v>246</v>
      </c>
      <c r="V255">
        <v>1</v>
      </c>
      <c r="W255" t="s">
        <v>247</v>
      </c>
    </row>
    <row r="256" spans="1:23" x14ac:dyDescent="0.3">
      <c r="A256">
        <v>276</v>
      </c>
      <c r="B256" s="15" t="s">
        <v>103</v>
      </c>
      <c r="C256" t="str">
        <f>_xlfn.XLOOKUP($B256, STANDARDS!$A:$A, STANDARDS!$B:$B,,0,2)</f>
        <v>Torridon Gp</v>
      </c>
      <c r="J256">
        <v>800</v>
      </c>
      <c r="M256" t="s">
        <v>231</v>
      </c>
      <c r="O256">
        <v>0.01</v>
      </c>
      <c r="P256" t="s">
        <v>243</v>
      </c>
      <c r="S256">
        <v>-27</v>
      </c>
      <c r="T256">
        <v>0.02</v>
      </c>
      <c r="U256" t="s">
        <v>246</v>
      </c>
      <c r="V256">
        <v>1</v>
      </c>
      <c r="W256" t="s">
        <v>247</v>
      </c>
    </row>
    <row r="257" spans="1:23" x14ac:dyDescent="0.3">
      <c r="A257">
        <v>277</v>
      </c>
      <c r="B257" s="15" t="s">
        <v>103</v>
      </c>
      <c r="C257" t="str">
        <f>_xlfn.XLOOKUP($B257, STANDARDS!$A:$A, STANDARDS!$B:$B,,0,2)</f>
        <v>Torridon Gp</v>
      </c>
      <c r="J257">
        <v>800</v>
      </c>
      <c r="M257" t="s">
        <v>231</v>
      </c>
      <c r="O257">
        <v>0.01</v>
      </c>
      <c r="P257" t="s">
        <v>243</v>
      </c>
      <c r="S257">
        <v>-25.6</v>
      </c>
      <c r="T257">
        <v>0.02</v>
      </c>
      <c r="U257" t="s">
        <v>246</v>
      </c>
      <c r="V257">
        <v>1</v>
      </c>
      <c r="W257" t="s">
        <v>247</v>
      </c>
    </row>
    <row r="258" spans="1:23" x14ac:dyDescent="0.3">
      <c r="A258">
        <v>278</v>
      </c>
      <c r="B258" s="15" t="s">
        <v>103</v>
      </c>
      <c r="C258" t="str">
        <f>_xlfn.XLOOKUP($B258, STANDARDS!$A:$A, STANDARDS!$B:$B,,0,2)</f>
        <v>Torridon Gp</v>
      </c>
      <c r="J258">
        <v>800</v>
      </c>
      <c r="M258" t="s">
        <v>231</v>
      </c>
      <c r="O258">
        <v>4.0000000000000001E-3</v>
      </c>
      <c r="P258" t="s">
        <v>243</v>
      </c>
      <c r="S258">
        <v>-25.6</v>
      </c>
      <c r="T258">
        <v>0.02</v>
      </c>
      <c r="U258" t="s">
        <v>246</v>
      </c>
      <c r="V258">
        <v>1</v>
      </c>
      <c r="W258" t="s">
        <v>247</v>
      </c>
    </row>
    <row r="259" spans="1:23" x14ac:dyDescent="0.3">
      <c r="A259">
        <v>279</v>
      </c>
      <c r="B259" s="15" t="s">
        <v>104</v>
      </c>
      <c r="C259" t="str">
        <f>_xlfn.XLOOKUP($B259, STANDARDS!$A:$A, STANDARDS!$B:$B,,0,2)</f>
        <v>Beck Spring Dolomite</v>
      </c>
      <c r="J259">
        <v>850</v>
      </c>
      <c r="M259" t="s">
        <v>228</v>
      </c>
      <c r="O259">
        <v>3.4999999999999996E-2</v>
      </c>
      <c r="P259" t="s">
        <v>243</v>
      </c>
      <c r="S259">
        <v>-25.7</v>
      </c>
      <c r="T259">
        <v>0.02</v>
      </c>
      <c r="U259" t="s">
        <v>246</v>
      </c>
      <c r="V259">
        <v>1</v>
      </c>
      <c r="W259" t="s">
        <v>247</v>
      </c>
    </row>
    <row r="260" spans="1:23" x14ac:dyDescent="0.3">
      <c r="A260">
        <v>280</v>
      </c>
      <c r="B260" s="15" t="s">
        <v>105</v>
      </c>
      <c r="C260" t="str">
        <f>_xlfn.XLOOKUP($B260, STANDARDS!$A:$A, STANDARDS!$B:$B,,0,2)</f>
        <v>Bitter Springs Gp</v>
      </c>
      <c r="J260">
        <v>850</v>
      </c>
      <c r="M260" t="s">
        <v>217</v>
      </c>
      <c r="O260">
        <v>1.4000000000000002E-2</v>
      </c>
      <c r="P260" t="s">
        <v>243</v>
      </c>
      <c r="S260">
        <v>-26.7</v>
      </c>
      <c r="T260">
        <v>0.02</v>
      </c>
      <c r="U260" t="s">
        <v>246</v>
      </c>
      <c r="V260">
        <v>1</v>
      </c>
      <c r="W260" t="s">
        <v>247</v>
      </c>
    </row>
    <row r="261" spans="1:23" x14ac:dyDescent="0.3">
      <c r="A261">
        <v>281</v>
      </c>
      <c r="B261" s="15" t="s">
        <v>105</v>
      </c>
      <c r="C261" t="str">
        <f>_xlfn.XLOOKUP($B261, STANDARDS!$A:$A, STANDARDS!$B:$B,,0,2)</f>
        <v>Bitter Springs Gp</v>
      </c>
      <c r="J261">
        <v>850</v>
      </c>
      <c r="M261" t="s">
        <v>221</v>
      </c>
      <c r="O261">
        <v>1.7000000000000001E-2</v>
      </c>
      <c r="P261" t="s">
        <v>243</v>
      </c>
      <c r="S261">
        <v>-26</v>
      </c>
      <c r="T261">
        <v>0.02</v>
      </c>
      <c r="U261" t="s">
        <v>246</v>
      </c>
      <c r="V261">
        <v>1</v>
      </c>
      <c r="W261" t="s">
        <v>247</v>
      </c>
    </row>
    <row r="262" spans="1:23" x14ac:dyDescent="0.3">
      <c r="A262">
        <v>283</v>
      </c>
      <c r="B262" s="15" t="s">
        <v>105</v>
      </c>
      <c r="C262" t="str">
        <f>_xlfn.XLOOKUP($B262, STANDARDS!$A:$A, STANDARDS!$B:$B,,0,2)</f>
        <v>Bitter Springs Gp</v>
      </c>
      <c r="J262">
        <v>850</v>
      </c>
      <c r="M262" t="s">
        <v>217</v>
      </c>
      <c r="O262">
        <v>1.6E-2</v>
      </c>
      <c r="P262" t="s">
        <v>243</v>
      </c>
      <c r="S262">
        <v>-26.4</v>
      </c>
      <c r="T262">
        <v>0.02</v>
      </c>
      <c r="U262" t="s">
        <v>246</v>
      </c>
      <c r="V262">
        <v>1</v>
      </c>
      <c r="W262" t="s">
        <v>247</v>
      </c>
    </row>
    <row r="263" spans="1:23" x14ac:dyDescent="0.3">
      <c r="A263">
        <v>284</v>
      </c>
      <c r="B263" s="15" t="s">
        <v>105</v>
      </c>
      <c r="C263" t="str">
        <f>_xlfn.XLOOKUP($B263, STANDARDS!$A:$A, STANDARDS!$B:$B,,0,2)</f>
        <v>Bitter Springs Gp</v>
      </c>
      <c r="J263">
        <v>850</v>
      </c>
      <c r="M263" t="s">
        <v>228</v>
      </c>
      <c r="O263">
        <v>5.0000000000000001E-3</v>
      </c>
      <c r="P263" t="s">
        <v>243</v>
      </c>
      <c r="S263">
        <v>-24.6</v>
      </c>
      <c r="T263">
        <v>0.02</v>
      </c>
      <c r="U263" t="s">
        <v>246</v>
      </c>
      <c r="V263">
        <v>1</v>
      </c>
      <c r="W263" t="s">
        <v>247</v>
      </c>
    </row>
    <row r="264" spans="1:23" x14ac:dyDescent="0.3">
      <c r="A264">
        <v>285</v>
      </c>
      <c r="B264" s="15" t="s">
        <v>106</v>
      </c>
      <c r="C264" t="str">
        <f>_xlfn.XLOOKUP($B264, STANDARDS!$A:$A, STANDARDS!$B:$B,,0,2)</f>
        <v>Kingston Peak Fm</v>
      </c>
      <c r="J264">
        <v>850</v>
      </c>
      <c r="M264" t="s">
        <v>221</v>
      </c>
      <c r="O264">
        <v>1.58</v>
      </c>
      <c r="P264" t="s">
        <v>243</v>
      </c>
      <c r="S264">
        <v>-19.899999999999999</v>
      </c>
      <c r="T264">
        <v>0.02</v>
      </c>
      <c r="U264" t="s">
        <v>246</v>
      </c>
      <c r="V264">
        <v>1</v>
      </c>
      <c r="W264" t="s">
        <v>247</v>
      </c>
    </row>
    <row r="265" spans="1:23" x14ac:dyDescent="0.3">
      <c r="A265">
        <v>286</v>
      </c>
      <c r="B265" s="15" t="s">
        <v>106</v>
      </c>
      <c r="C265" t="str">
        <f>_xlfn.XLOOKUP($B265, STANDARDS!$A:$A, STANDARDS!$B:$B,,0,2)</f>
        <v>Kingston Peak Fm</v>
      </c>
      <c r="J265">
        <v>850</v>
      </c>
      <c r="M265" t="s">
        <v>221</v>
      </c>
      <c r="O265">
        <v>0.67999999999999994</v>
      </c>
      <c r="P265" t="s">
        <v>243</v>
      </c>
      <c r="S265">
        <v>-21.5</v>
      </c>
      <c r="T265">
        <v>0.02</v>
      </c>
      <c r="U265" t="s">
        <v>246</v>
      </c>
      <c r="V265">
        <v>1</v>
      </c>
      <c r="W265" t="s">
        <v>247</v>
      </c>
    </row>
    <row r="266" spans="1:23" x14ac:dyDescent="0.3">
      <c r="A266">
        <v>287</v>
      </c>
      <c r="B266" s="15" t="s">
        <v>106</v>
      </c>
      <c r="C266" t="str">
        <f>_xlfn.XLOOKUP($B266, STANDARDS!$A:$A, STANDARDS!$B:$B,,0,2)</f>
        <v>Kingston Peak Fm</v>
      </c>
      <c r="J266">
        <v>850</v>
      </c>
      <c r="M266" t="s">
        <v>221</v>
      </c>
      <c r="O266">
        <v>1.49</v>
      </c>
      <c r="P266" t="s">
        <v>243</v>
      </c>
      <c r="S266">
        <v>-23.7</v>
      </c>
      <c r="T266">
        <v>0.02</v>
      </c>
      <c r="U266" t="s">
        <v>246</v>
      </c>
      <c r="V266">
        <v>1</v>
      </c>
      <c r="W266" t="s">
        <v>247</v>
      </c>
    </row>
    <row r="267" spans="1:23" x14ac:dyDescent="0.3">
      <c r="A267">
        <v>288</v>
      </c>
      <c r="B267" s="15" t="s">
        <v>106</v>
      </c>
      <c r="C267" t="str">
        <f>_xlfn.XLOOKUP($B267, STANDARDS!$A:$A, STANDARDS!$B:$B,,0,2)</f>
        <v>Kingston Peak Fm</v>
      </c>
      <c r="J267">
        <v>850</v>
      </c>
      <c r="M267" t="s">
        <v>221</v>
      </c>
      <c r="O267">
        <v>0.65999999999999992</v>
      </c>
      <c r="P267" t="s">
        <v>243</v>
      </c>
      <c r="S267">
        <v>-24.2</v>
      </c>
      <c r="T267">
        <v>0.02</v>
      </c>
      <c r="U267" t="s">
        <v>246</v>
      </c>
      <c r="V267">
        <v>1</v>
      </c>
      <c r="W267" t="s">
        <v>247</v>
      </c>
    </row>
    <row r="268" spans="1:23" x14ac:dyDescent="0.3">
      <c r="A268">
        <v>290</v>
      </c>
      <c r="B268" s="15" t="s">
        <v>107</v>
      </c>
      <c r="C268" t="str">
        <f>_xlfn.XLOOKUP($B268, STANDARDS!$A:$A, STANDARDS!$B:$B,,0,2)</f>
        <v>Loves Creek Fm, Bitter Springs Gp</v>
      </c>
      <c r="J268">
        <v>850</v>
      </c>
      <c r="M268" t="s">
        <v>217</v>
      </c>
      <c r="O268">
        <v>4.4999999999999998E-2</v>
      </c>
      <c r="P268" t="s">
        <v>243</v>
      </c>
      <c r="S268">
        <v>-21.9</v>
      </c>
      <c r="T268">
        <v>0.02</v>
      </c>
      <c r="U268" t="s">
        <v>246</v>
      </c>
      <c r="V268">
        <v>1</v>
      </c>
      <c r="W268" t="s">
        <v>247</v>
      </c>
    </row>
    <row r="269" spans="1:23" x14ac:dyDescent="0.3">
      <c r="A269">
        <v>291</v>
      </c>
      <c r="B269" s="15" t="s">
        <v>107</v>
      </c>
      <c r="C269" t="str">
        <f>_xlfn.XLOOKUP($B269, STANDARDS!$A:$A, STANDARDS!$B:$B,,0,2)</f>
        <v>Loves Creek Fm, Bitter Springs Gp</v>
      </c>
      <c r="J269">
        <v>850</v>
      </c>
      <c r="M269" t="s">
        <v>217</v>
      </c>
      <c r="O269">
        <v>0.03</v>
      </c>
      <c r="P269" t="s">
        <v>243</v>
      </c>
      <c r="S269">
        <v>-21.9</v>
      </c>
      <c r="T269">
        <v>0.02</v>
      </c>
      <c r="U269" t="s">
        <v>246</v>
      </c>
      <c r="V269">
        <v>1</v>
      </c>
      <c r="W269" t="s">
        <v>247</v>
      </c>
    </row>
    <row r="270" spans="1:23" x14ac:dyDescent="0.3">
      <c r="A270">
        <v>293</v>
      </c>
      <c r="B270" s="15" t="s">
        <v>107</v>
      </c>
      <c r="C270" t="str">
        <f>_xlfn.XLOOKUP($B270, STANDARDS!$A:$A, STANDARDS!$B:$B,,0,2)</f>
        <v>Loves Creek Fm, Bitter Springs Gp</v>
      </c>
      <c r="J270">
        <v>850</v>
      </c>
      <c r="M270" t="s">
        <v>217</v>
      </c>
      <c r="O270">
        <v>0.01</v>
      </c>
      <c r="P270" t="s">
        <v>243</v>
      </c>
      <c r="S270">
        <v>-28.8</v>
      </c>
      <c r="T270">
        <v>0.02</v>
      </c>
      <c r="U270" t="s">
        <v>246</v>
      </c>
      <c r="V270">
        <v>1</v>
      </c>
      <c r="W270" t="s">
        <v>247</v>
      </c>
    </row>
    <row r="271" spans="1:23" x14ac:dyDescent="0.3">
      <c r="A271">
        <v>294</v>
      </c>
      <c r="B271" s="15" t="s">
        <v>107</v>
      </c>
      <c r="C271" t="str">
        <f>_xlfn.XLOOKUP($B271, STANDARDS!$A:$A, STANDARDS!$B:$B,,0,2)</f>
        <v>Loves Creek Fm, Bitter Springs Gp</v>
      </c>
      <c r="J271">
        <v>850</v>
      </c>
      <c r="M271" t="s">
        <v>217</v>
      </c>
      <c r="O271">
        <v>1.4999999999999999E-2</v>
      </c>
      <c r="P271" t="s">
        <v>243</v>
      </c>
      <c r="S271">
        <v>-28.5</v>
      </c>
      <c r="T271">
        <v>0.02</v>
      </c>
      <c r="U271" t="s">
        <v>246</v>
      </c>
      <c r="V271">
        <v>1</v>
      </c>
      <c r="W271" t="s">
        <v>247</v>
      </c>
    </row>
    <row r="272" spans="1:23" x14ac:dyDescent="0.3">
      <c r="A272">
        <v>295</v>
      </c>
      <c r="B272" s="15" t="s">
        <v>107</v>
      </c>
      <c r="C272" t="str">
        <f>_xlfn.XLOOKUP($B272, STANDARDS!$A:$A, STANDARDS!$B:$B,,0,2)</f>
        <v>Loves Creek Fm, Bitter Springs Gp</v>
      </c>
      <c r="J272">
        <v>850</v>
      </c>
      <c r="M272" t="s">
        <v>217</v>
      </c>
      <c r="O272">
        <v>1.4000000000000002E-2</v>
      </c>
      <c r="P272" t="s">
        <v>243</v>
      </c>
      <c r="S272">
        <v>-24.9</v>
      </c>
      <c r="T272">
        <v>0.02</v>
      </c>
      <c r="U272" t="s">
        <v>246</v>
      </c>
      <c r="V272">
        <v>1</v>
      </c>
      <c r="W272" t="s">
        <v>247</v>
      </c>
    </row>
    <row r="273" spans="1:23" x14ac:dyDescent="0.3">
      <c r="A273">
        <v>296</v>
      </c>
      <c r="B273" s="15" t="s">
        <v>107</v>
      </c>
      <c r="C273" t="str">
        <f>_xlfn.XLOOKUP($B273, STANDARDS!$A:$A, STANDARDS!$B:$B,,0,2)</f>
        <v>Loves Creek Fm, Bitter Springs Gp</v>
      </c>
      <c r="J273">
        <v>850</v>
      </c>
      <c r="M273" t="s">
        <v>217</v>
      </c>
      <c r="O273">
        <v>2.4E-2</v>
      </c>
      <c r="P273" t="s">
        <v>243</v>
      </c>
      <c r="S273">
        <v>-21.7</v>
      </c>
      <c r="T273">
        <v>0.02</v>
      </c>
      <c r="U273" t="s">
        <v>246</v>
      </c>
      <c r="V273">
        <v>1</v>
      </c>
      <c r="W273" t="s">
        <v>247</v>
      </c>
    </row>
    <row r="274" spans="1:23" x14ac:dyDescent="0.3">
      <c r="A274">
        <v>297</v>
      </c>
      <c r="B274" s="15" t="s">
        <v>107</v>
      </c>
      <c r="C274" t="str">
        <f>_xlfn.XLOOKUP($B274, STANDARDS!$A:$A, STANDARDS!$B:$B,,0,2)</f>
        <v>Loves Creek Fm, Bitter Springs Gp</v>
      </c>
      <c r="J274">
        <v>850</v>
      </c>
      <c r="M274" t="s">
        <v>217</v>
      </c>
      <c r="O274">
        <v>8.0000000000000002E-3</v>
      </c>
      <c r="P274" t="s">
        <v>243</v>
      </c>
      <c r="S274">
        <v>-28.1</v>
      </c>
      <c r="T274">
        <v>0.02</v>
      </c>
      <c r="U274" t="s">
        <v>246</v>
      </c>
      <c r="V274">
        <v>1</v>
      </c>
      <c r="W274" t="s">
        <v>247</v>
      </c>
    </row>
    <row r="275" spans="1:23" x14ac:dyDescent="0.3">
      <c r="A275">
        <v>298</v>
      </c>
      <c r="B275" s="15" t="s">
        <v>107</v>
      </c>
      <c r="C275" t="str">
        <f>_xlfn.XLOOKUP($B275, STANDARDS!$A:$A, STANDARDS!$B:$B,,0,2)</f>
        <v>Loves Creek Fm, Bitter Springs Gp</v>
      </c>
      <c r="J275">
        <v>850</v>
      </c>
      <c r="M275" t="s">
        <v>221</v>
      </c>
      <c r="O275">
        <v>1.9E-2</v>
      </c>
      <c r="P275" t="s">
        <v>243</v>
      </c>
      <c r="S275">
        <v>-30.2</v>
      </c>
      <c r="T275">
        <v>0.02</v>
      </c>
      <c r="U275" t="s">
        <v>246</v>
      </c>
      <c r="V275">
        <v>1</v>
      </c>
      <c r="W275" t="s">
        <v>247</v>
      </c>
    </row>
    <row r="276" spans="1:23" x14ac:dyDescent="0.3">
      <c r="A276">
        <v>299</v>
      </c>
      <c r="B276" s="15" t="s">
        <v>107</v>
      </c>
      <c r="C276" t="str">
        <f>_xlfn.XLOOKUP($B276, STANDARDS!$A:$A, STANDARDS!$B:$B,,0,2)</f>
        <v>Loves Creek Fm, Bitter Springs Gp</v>
      </c>
      <c r="J276">
        <v>850</v>
      </c>
      <c r="M276" t="s">
        <v>217</v>
      </c>
      <c r="O276">
        <v>8.9999999999999993E-3</v>
      </c>
      <c r="P276" t="s">
        <v>243</v>
      </c>
      <c r="S276">
        <v>-25.9</v>
      </c>
      <c r="T276">
        <v>0.02</v>
      </c>
      <c r="U276" t="s">
        <v>246</v>
      </c>
      <c r="V276">
        <v>1</v>
      </c>
      <c r="W276" t="s">
        <v>247</v>
      </c>
    </row>
    <row r="277" spans="1:23" x14ac:dyDescent="0.3">
      <c r="A277">
        <v>300</v>
      </c>
      <c r="B277" s="15" t="s">
        <v>107</v>
      </c>
      <c r="C277" t="str">
        <f>_xlfn.XLOOKUP($B277, STANDARDS!$A:$A, STANDARDS!$B:$B,,0,2)</f>
        <v>Loves Creek Fm, Bitter Springs Gp</v>
      </c>
      <c r="J277">
        <v>850</v>
      </c>
      <c r="M277" t="s">
        <v>217</v>
      </c>
      <c r="O277">
        <v>0.01</v>
      </c>
      <c r="P277" t="s">
        <v>243</v>
      </c>
      <c r="S277">
        <v>-25.4</v>
      </c>
      <c r="T277">
        <v>0.02</v>
      </c>
      <c r="U277" t="s">
        <v>246</v>
      </c>
      <c r="V277">
        <v>1</v>
      </c>
      <c r="W277" t="s">
        <v>247</v>
      </c>
    </row>
    <row r="278" spans="1:23" x14ac:dyDescent="0.3">
      <c r="A278">
        <v>301</v>
      </c>
      <c r="B278" s="15" t="s">
        <v>107</v>
      </c>
      <c r="C278" t="str">
        <f>_xlfn.XLOOKUP($B278, STANDARDS!$A:$A, STANDARDS!$B:$B,,0,2)</f>
        <v>Loves Creek Fm, Bitter Springs Gp</v>
      </c>
      <c r="J278">
        <v>850</v>
      </c>
      <c r="M278" t="s">
        <v>217</v>
      </c>
      <c r="O278">
        <v>1.0999999999999999E-2</v>
      </c>
      <c r="P278" t="s">
        <v>243</v>
      </c>
      <c r="S278">
        <v>-29.2</v>
      </c>
      <c r="T278">
        <v>0.02</v>
      </c>
      <c r="U278" t="s">
        <v>246</v>
      </c>
      <c r="V278">
        <v>1</v>
      </c>
      <c r="W278" t="s">
        <v>247</v>
      </c>
    </row>
    <row r="279" spans="1:23" x14ac:dyDescent="0.3">
      <c r="A279">
        <v>302</v>
      </c>
      <c r="B279" s="15" t="s">
        <v>107</v>
      </c>
      <c r="C279" t="str">
        <f>_xlfn.XLOOKUP($B279, STANDARDS!$A:$A, STANDARDS!$B:$B,,0,2)</f>
        <v>Loves Creek Fm, Bitter Springs Gp</v>
      </c>
      <c r="J279">
        <v>850</v>
      </c>
      <c r="M279" t="s">
        <v>221</v>
      </c>
      <c r="O279">
        <v>1.7999999999999999E-2</v>
      </c>
      <c r="P279" t="s">
        <v>243</v>
      </c>
      <c r="S279">
        <v>-28.4</v>
      </c>
      <c r="T279">
        <v>0.02</v>
      </c>
      <c r="U279" t="s">
        <v>246</v>
      </c>
      <c r="V279">
        <v>1</v>
      </c>
      <c r="W279" t="s">
        <v>247</v>
      </c>
    </row>
    <row r="280" spans="1:23" x14ac:dyDescent="0.3">
      <c r="A280">
        <v>304</v>
      </c>
      <c r="B280" s="15" t="s">
        <v>107</v>
      </c>
      <c r="C280" t="str">
        <f>_xlfn.XLOOKUP($B280, STANDARDS!$A:$A, STANDARDS!$B:$B,,0,2)</f>
        <v>Loves Creek Fm, Bitter Springs Gp</v>
      </c>
      <c r="J280">
        <v>850</v>
      </c>
      <c r="M280" t="s">
        <v>221</v>
      </c>
      <c r="O280">
        <v>2.8000000000000004E-2</v>
      </c>
      <c r="P280" t="s">
        <v>243</v>
      </c>
      <c r="S280">
        <v>-29.6</v>
      </c>
      <c r="T280">
        <v>0.02</v>
      </c>
      <c r="U280" t="s">
        <v>246</v>
      </c>
      <c r="V280">
        <v>1</v>
      </c>
      <c r="W280" t="s">
        <v>247</v>
      </c>
    </row>
    <row r="281" spans="1:23" x14ac:dyDescent="0.3">
      <c r="A281">
        <v>305</v>
      </c>
      <c r="B281" s="15" t="s">
        <v>107</v>
      </c>
      <c r="C281" t="str">
        <f>_xlfn.XLOOKUP($B281, STANDARDS!$A:$A, STANDARDS!$B:$B,,0,2)</f>
        <v>Loves Creek Fm, Bitter Springs Gp</v>
      </c>
      <c r="J281">
        <v>850</v>
      </c>
      <c r="M281" t="s">
        <v>221</v>
      </c>
      <c r="O281">
        <v>1.6E-2</v>
      </c>
      <c r="P281" t="s">
        <v>243</v>
      </c>
      <c r="S281">
        <v>-29.8</v>
      </c>
      <c r="T281">
        <v>0.02</v>
      </c>
      <c r="U281" t="s">
        <v>246</v>
      </c>
      <c r="V281">
        <v>1</v>
      </c>
      <c r="W281" t="s">
        <v>247</v>
      </c>
    </row>
    <row r="282" spans="1:23" x14ac:dyDescent="0.3">
      <c r="A282">
        <v>306</v>
      </c>
      <c r="B282" s="15" t="s">
        <v>107</v>
      </c>
      <c r="C282" t="str">
        <f>_xlfn.XLOOKUP($B282, STANDARDS!$A:$A, STANDARDS!$B:$B,,0,2)</f>
        <v>Loves Creek Fm, Bitter Springs Gp</v>
      </c>
      <c r="J282">
        <v>850</v>
      </c>
      <c r="M282" t="s">
        <v>217</v>
      </c>
      <c r="O282">
        <v>6.0000000000000001E-3</v>
      </c>
      <c r="P282" t="s">
        <v>243</v>
      </c>
      <c r="S282">
        <v>-29.1</v>
      </c>
      <c r="T282">
        <v>0.02</v>
      </c>
      <c r="U282" t="s">
        <v>246</v>
      </c>
      <c r="V282">
        <v>1</v>
      </c>
      <c r="W282" t="s">
        <v>247</v>
      </c>
    </row>
    <row r="283" spans="1:23" x14ac:dyDescent="0.3">
      <c r="A283">
        <v>307</v>
      </c>
      <c r="B283" s="15" t="s">
        <v>107</v>
      </c>
      <c r="C283" t="str">
        <f>_xlfn.XLOOKUP($B283, STANDARDS!$A:$A, STANDARDS!$B:$B,,0,2)</f>
        <v>Loves Creek Fm, Bitter Springs Gp</v>
      </c>
      <c r="J283">
        <v>850</v>
      </c>
      <c r="M283" t="s">
        <v>217</v>
      </c>
      <c r="O283">
        <v>3.3000000000000002E-2</v>
      </c>
      <c r="P283" t="s">
        <v>243</v>
      </c>
      <c r="S283">
        <v>-24</v>
      </c>
      <c r="T283">
        <v>0.02</v>
      </c>
      <c r="U283" t="s">
        <v>246</v>
      </c>
      <c r="V283">
        <v>1</v>
      </c>
      <c r="W283" t="s">
        <v>247</v>
      </c>
    </row>
    <row r="284" spans="1:23" x14ac:dyDescent="0.3">
      <c r="A284">
        <v>308</v>
      </c>
      <c r="B284" s="15" t="s">
        <v>107</v>
      </c>
      <c r="C284" t="str">
        <f>_xlfn.XLOOKUP($B284, STANDARDS!$A:$A, STANDARDS!$B:$B,,0,2)</f>
        <v>Loves Creek Fm, Bitter Springs Gp</v>
      </c>
      <c r="J284">
        <v>850</v>
      </c>
      <c r="M284" t="s">
        <v>217</v>
      </c>
      <c r="O284">
        <v>1.0999999999999999E-2</v>
      </c>
      <c r="P284" t="s">
        <v>243</v>
      </c>
      <c r="S284">
        <v>-23.6</v>
      </c>
      <c r="T284">
        <v>0.02</v>
      </c>
      <c r="U284" t="s">
        <v>246</v>
      </c>
      <c r="V284">
        <v>1</v>
      </c>
      <c r="W284" t="s">
        <v>247</v>
      </c>
    </row>
    <row r="285" spans="1:23" x14ac:dyDescent="0.3">
      <c r="A285">
        <v>309</v>
      </c>
      <c r="B285" s="15" t="s">
        <v>107</v>
      </c>
      <c r="C285" t="str">
        <f>_xlfn.XLOOKUP($B285, STANDARDS!$A:$A, STANDARDS!$B:$B,,0,2)</f>
        <v>Loves Creek Fm, Bitter Springs Gp</v>
      </c>
      <c r="J285">
        <v>850</v>
      </c>
      <c r="M285" t="s">
        <v>218</v>
      </c>
      <c r="O285">
        <v>1.4000000000000002E-2</v>
      </c>
      <c r="P285" t="s">
        <v>243</v>
      </c>
      <c r="S285">
        <v>-26.8</v>
      </c>
      <c r="T285">
        <v>0.02</v>
      </c>
      <c r="U285" t="s">
        <v>246</v>
      </c>
      <c r="V285">
        <v>1</v>
      </c>
      <c r="W285" t="s">
        <v>247</v>
      </c>
    </row>
    <row r="286" spans="1:23" x14ac:dyDescent="0.3">
      <c r="A286">
        <v>310</v>
      </c>
      <c r="B286" s="15" t="s">
        <v>107</v>
      </c>
      <c r="C286" t="str">
        <f>_xlfn.XLOOKUP($B286, STANDARDS!$A:$A, STANDARDS!$B:$B,,0,2)</f>
        <v>Loves Creek Fm, Bitter Springs Gp</v>
      </c>
      <c r="J286">
        <v>850</v>
      </c>
      <c r="M286" t="s">
        <v>228</v>
      </c>
      <c r="O286">
        <v>1.0999999999999999E-2</v>
      </c>
      <c r="P286" t="s">
        <v>243</v>
      </c>
      <c r="S286">
        <v>-24.3</v>
      </c>
      <c r="T286">
        <v>0.02</v>
      </c>
      <c r="U286" t="s">
        <v>246</v>
      </c>
      <c r="V286">
        <v>1</v>
      </c>
      <c r="W286" t="s">
        <v>247</v>
      </c>
    </row>
    <row r="287" spans="1:23" x14ac:dyDescent="0.3">
      <c r="A287">
        <v>311</v>
      </c>
      <c r="B287" s="15" t="s">
        <v>107</v>
      </c>
      <c r="C287" t="str">
        <f>_xlfn.XLOOKUP($B287, STANDARDS!$A:$A, STANDARDS!$B:$B,,0,2)</f>
        <v>Loves Creek Fm, Bitter Springs Gp</v>
      </c>
      <c r="J287">
        <v>850</v>
      </c>
      <c r="M287" t="s">
        <v>217</v>
      </c>
      <c r="O287">
        <v>1.2E-2</v>
      </c>
      <c r="P287" t="s">
        <v>243</v>
      </c>
      <c r="S287">
        <v>-25.9</v>
      </c>
      <c r="T287">
        <v>0.02</v>
      </c>
      <c r="U287" t="s">
        <v>246</v>
      </c>
      <c r="V287">
        <v>1</v>
      </c>
      <c r="W287" t="s">
        <v>247</v>
      </c>
    </row>
    <row r="288" spans="1:23" x14ac:dyDescent="0.3">
      <c r="A288">
        <v>312</v>
      </c>
      <c r="B288" s="15" t="s">
        <v>107</v>
      </c>
      <c r="C288" t="str">
        <f>_xlfn.XLOOKUP($B288, STANDARDS!$A:$A, STANDARDS!$B:$B,,0,2)</f>
        <v>Loves Creek Fm, Bitter Springs Gp</v>
      </c>
      <c r="J288">
        <v>850</v>
      </c>
      <c r="M288" t="s">
        <v>228</v>
      </c>
      <c r="O288">
        <v>0.01</v>
      </c>
      <c r="P288" t="s">
        <v>243</v>
      </c>
      <c r="S288">
        <v>-27.7</v>
      </c>
      <c r="T288">
        <v>0.02</v>
      </c>
      <c r="U288" t="s">
        <v>246</v>
      </c>
      <c r="V288">
        <v>1</v>
      </c>
      <c r="W288" t="s">
        <v>247</v>
      </c>
    </row>
    <row r="289" spans="1:23" x14ac:dyDescent="0.3">
      <c r="A289">
        <v>313</v>
      </c>
      <c r="B289" s="15" t="s">
        <v>107</v>
      </c>
      <c r="C289" t="str">
        <f>_xlfn.XLOOKUP($B289, STANDARDS!$A:$A, STANDARDS!$B:$B,,0,2)</f>
        <v>Loves Creek Fm, Bitter Springs Gp</v>
      </c>
      <c r="J289">
        <v>850</v>
      </c>
      <c r="M289" t="s">
        <v>217</v>
      </c>
      <c r="O289">
        <v>7.000000000000001E-3</v>
      </c>
      <c r="P289" t="s">
        <v>243</v>
      </c>
      <c r="S289">
        <v>-24.9</v>
      </c>
      <c r="T289">
        <v>0.02</v>
      </c>
      <c r="U289" t="s">
        <v>246</v>
      </c>
      <c r="V289">
        <v>1</v>
      </c>
      <c r="W289" t="s">
        <v>247</v>
      </c>
    </row>
    <row r="290" spans="1:23" x14ac:dyDescent="0.3">
      <c r="A290">
        <v>314</v>
      </c>
      <c r="B290" s="15" t="s">
        <v>107</v>
      </c>
      <c r="C290" t="str">
        <f>_xlfn.XLOOKUP($B290, STANDARDS!$A:$A, STANDARDS!$B:$B,,0,2)</f>
        <v>Loves Creek Fm, Bitter Springs Gp</v>
      </c>
      <c r="J290">
        <v>850</v>
      </c>
      <c r="M290" t="s">
        <v>221</v>
      </c>
      <c r="O290">
        <v>1.7999999999999999E-2</v>
      </c>
      <c r="P290" t="s">
        <v>243</v>
      </c>
      <c r="S290">
        <v>-25.5</v>
      </c>
      <c r="T290">
        <v>0.02</v>
      </c>
      <c r="U290" t="s">
        <v>246</v>
      </c>
      <c r="V290">
        <v>1</v>
      </c>
      <c r="W290" t="s">
        <v>247</v>
      </c>
    </row>
    <row r="291" spans="1:23" x14ac:dyDescent="0.3">
      <c r="A291">
        <v>315</v>
      </c>
      <c r="B291" s="15" t="s">
        <v>107</v>
      </c>
      <c r="C291" t="str">
        <f>_xlfn.XLOOKUP($B291, STANDARDS!$A:$A, STANDARDS!$B:$B,,0,2)</f>
        <v>Loves Creek Fm, Bitter Springs Gp</v>
      </c>
      <c r="J291">
        <v>850</v>
      </c>
      <c r="M291" t="s">
        <v>218</v>
      </c>
      <c r="O291">
        <v>1.6E-2</v>
      </c>
      <c r="P291" t="s">
        <v>243</v>
      </c>
      <c r="S291">
        <v>-29.7</v>
      </c>
      <c r="T291">
        <v>0.02</v>
      </c>
      <c r="U291" t="s">
        <v>246</v>
      </c>
      <c r="V291">
        <v>1</v>
      </c>
      <c r="W291" t="s">
        <v>247</v>
      </c>
    </row>
    <row r="292" spans="1:23" x14ac:dyDescent="0.3">
      <c r="A292">
        <v>316</v>
      </c>
      <c r="B292" s="15" t="s">
        <v>107</v>
      </c>
      <c r="C292" t="str">
        <f>_xlfn.XLOOKUP($B292, STANDARDS!$A:$A, STANDARDS!$B:$B,,0,2)</f>
        <v>Loves Creek Fm, Bitter Springs Gp</v>
      </c>
      <c r="J292">
        <v>850</v>
      </c>
      <c r="M292" t="s">
        <v>221</v>
      </c>
      <c r="O292">
        <v>1.3000000000000001E-2</v>
      </c>
      <c r="P292" t="s">
        <v>243</v>
      </c>
      <c r="S292">
        <v>-28.2</v>
      </c>
      <c r="T292">
        <v>0.02</v>
      </c>
      <c r="U292" t="s">
        <v>246</v>
      </c>
      <c r="V292">
        <v>1</v>
      </c>
      <c r="W292" t="s">
        <v>247</v>
      </c>
    </row>
    <row r="293" spans="1:23" x14ac:dyDescent="0.3">
      <c r="A293">
        <v>317</v>
      </c>
      <c r="B293" s="15" t="s">
        <v>107</v>
      </c>
      <c r="C293" t="str">
        <f>_xlfn.XLOOKUP($B293, STANDARDS!$A:$A, STANDARDS!$B:$B,,0,2)</f>
        <v>Loves Creek Fm, Bitter Springs Gp</v>
      </c>
      <c r="J293">
        <v>850</v>
      </c>
      <c r="M293" t="s">
        <v>228</v>
      </c>
      <c r="O293">
        <v>1.4999999999999999E-2</v>
      </c>
      <c r="P293" t="s">
        <v>243</v>
      </c>
      <c r="S293">
        <v>-29.7</v>
      </c>
      <c r="T293">
        <v>0.02</v>
      </c>
      <c r="U293" t="s">
        <v>246</v>
      </c>
      <c r="V293">
        <v>1</v>
      </c>
      <c r="W293" t="s">
        <v>247</v>
      </c>
    </row>
    <row r="294" spans="1:23" x14ac:dyDescent="0.3">
      <c r="A294">
        <v>318</v>
      </c>
      <c r="B294" s="15" t="s">
        <v>107</v>
      </c>
      <c r="C294" t="str">
        <f>_xlfn.XLOOKUP($B294, STANDARDS!$A:$A, STANDARDS!$B:$B,,0,2)</f>
        <v>Loves Creek Fm, Bitter Springs Gp</v>
      </c>
      <c r="J294">
        <v>850</v>
      </c>
      <c r="M294" t="s">
        <v>221</v>
      </c>
      <c r="O294">
        <v>2.8000000000000004E-2</v>
      </c>
      <c r="P294" t="s">
        <v>243</v>
      </c>
      <c r="S294">
        <v>-25</v>
      </c>
      <c r="T294">
        <v>0.02</v>
      </c>
      <c r="U294" t="s">
        <v>246</v>
      </c>
      <c r="V294">
        <v>1</v>
      </c>
      <c r="W294" t="s">
        <v>247</v>
      </c>
    </row>
    <row r="295" spans="1:23" x14ac:dyDescent="0.3">
      <c r="A295">
        <v>319</v>
      </c>
      <c r="B295" s="15" t="s">
        <v>108</v>
      </c>
      <c r="C295" t="str">
        <f>_xlfn.XLOOKUP($B295, STANDARDS!$A:$A, STANDARDS!$B:$B,,0,2)</f>
        <v>Walcott Mbr, Kwagunt Fm, Chuar Gp</v>
      </c>
      <c r="J295">
        <v>850</v>
      </c>
      <c r="M295" t="s">
        <v>222</v>
      </c>
      <c r="O295">
        <v>2.9609999999999999</v>
      </c>
      <c r="P295" t="s">
        <v>243</v>
      </c>
      <c r="S295">
        <v>-27.7</v>
      </c>
      <c r="T295">
        <v>0.02</v>
      </c>
      <c r="U295" t="s">
        <v>246</v>
      </c>
      <c r="V295">
        <v>1</v>
      </c>
      <c r="W295" t="s">
        <v>247</v>
      </c>
    </row>
    <row r="296" spans="1:23" x14ac:dyDescent="0.3">
      <c r="A296">
        <v>320</v>
      </c>
      <c r="B296" s="15" t="s">
        <v>108</v>
      </c>
      <c r="C296" t="str">
        <f>_xlfn.XLOOKUP($B296, STANDARDS!$A:$A, STANDARDS!$B:$B,,0,2)</f>
        <v>Walcott Mbr, Kwagunt Fm, Chuar Gp</v>
      </c>
      <c r="J296">
        <v>850</v>
      </c>
      <c r="M296" t="s">
        <v>217</v>
      </c>
      <c r="O296">
        <v>5.2000000000000005E-2</v>
      </c>
      <c r="P296" t="s">
        <v>243</v>
      </c>
      <c r="S296">
        <v>-26.1</v>
      </c>
      <c r="T296">
        <v>0.02</v>
      </c>
      <c r="U296" t="s">
        <v>246</v>
      </c>
      <c r="V296">
        <v>1</v>
      </c>
      <c r="W296" t="s">
        <v>247</v>
      </c>
    </row>
    <row r="297" spans="1:23" x14ac:dyDescent="0.3">
      <c r="A297">
        <v>321</v>
      </c>
      <c r="B297" s="15" t="s">
        <v>108</v>
      </c>
      <c r="C297" t="str">
        <f>_xlfn.XLOOKUP($B297, STANDARDS!$A:$A, STANDARDS!$B:$B,,0,2)</f>
        <v>Walcott Mbr, Kwagunt Fm, Chuar Gp</v>
      </c>
      <c r="J297">
        <v>850</v>
      </c>
      <c r="M297" t="s">
        <v>221</v>
      </c>
      <c r="O297">
        <v>1.718</v>
      </c>
      <c r="P297" t="s">
        <v>243</v>
      </c>
      <c r="S297">
        <v>-26.5</v>
      </c>
      <c r="T297">
        <v>0.02</v>
      </c>
      <c r="U297" t="s">
        <v>246</v>
      </c>
      <c r="V297">
        <v>1</v>
      </c>
      <c r="W297" t="s">
        <v>247</v>
      </c>
    </row>
    <row r="298" spans="1:23" x14ac:dyDescent="0.3">
      <c r="A298">
        <v>322</v>
      </c>
      <c r="B298" s="15" t="s">
        <v>108</v>
      </c>
      <c r="C298" t="str">
        <f>_xlfn.XLOOKUP($B298, STANDARDS!$A:$A, STANDARDS!$B:$B,,0,2)</f>
        <v>Walcott Mbr, Kwagunt Fm, Chuar Gp</v>
      </c>
      <c r="J298">
        <v>850</v>
      </c>
      <c r="M298" t="s">
        <v>229</v>
      </c>
      <c r="O298">
        <v>1.9649999999999999</v>
      </c>
      <c r="P298" t="s">
        <v>243</v>
      </c>
      <c r="S298">
        <v>-26.5</v>
      </c>
      <c r="T298">
        <v>0.02</v>
      </c>
      <c r="U298" t="s">
        <v>246</v>
      </c>
      <c r="V298">
        <v>1</v>
      </c>
      <c r="W298" t="s">
        <v>247</v>
      </c>
    </row>
    <row r="299" spans="1:23" x14ac:dyDescent="0.3">
      <c r="A299">
        <v>323</v>
      </c>
      <c r="B299" s="15" t="s">
        <v>108</v>
      </c>
      <c r="C299" t="str">
        <f>_xlfn.XLOOKUP($B299, STANDARDS!$A:$A, STANDARDS!$B:$B,,0,2)</f>
        <v>Walcott Mbr, Kwagunt Fm, Chuar Gp</v>
      </c>
      <c r="J299">
        <v>850</v>
      </c>
      <c r="M299" t="s">
        <v>229</v>
      </c>
      <c r="O299">
        <v>1.1779999999999999</v>
      </c>
      <c r="P299" t="s">
        <v>243</v>
      </c>
      <c r="S299">
        <v>-26.4</v>
      </c>
      <c r="T299">
        <v>0.02</v>
      </c>
      <c r="U299" t="s">
        <v>246</v>
      </c>
      <c r="V299">
        <v>1</v>
      </c>
      <c r="W299" t="s">
        <v>247</v>
      </c>
    </row>
    <row r="300" spans="1:23" x14ac:dyDescent="0.3">
      <c r="A300">
        <v>324</v>
      </c>
      <c r="B300" s="15" t="s">
        <v>108</v>
      </c>
      <c r="C300" t="str">
        <f>_xlfn.XLOOKUP($B300, STANDARDS!$A:$A, STANDARDS!$B:$B,,0,2)</f>
        <v>Walcott Mbr, Kwagunt Fm, Chuar Gp</v>
      </c>
      <c r="J300">
        <v>850</v>
      </c>
      <c r="M300" t="s">
        <v>221</v>
      </c>
      <c r="O300">
        <v>1.8210000000000002</v>
      </c>
      <c r="P300" t="s">
        <v>243</v>
      </c>
      <c r="S300">
        <v>-26.5</v>
      </c>
      <c r="T300">
        <v>0.02</v>
      </c>
      <c r="U300" t="s">
        <v>246</v>
      </c>
      <c r="V300">
        <v>1</v>
      </c>
      <c r="W300" t="s">
        <v>247</v>
      </c>
    </row>
    <row r="301" spans="1:23" x14ac:dyDescent="0.3">
      <c r="A301">
        <v>325</v>
      </c>
      <c r="B301" s="15" t="s">
        <v>108</v>
      </c>
      <c r="C301" t="str">
        <f>_xlfn.XLOOKUP($B301, STANDARDS!$A:$A, STANDARDS!$B:$B,,0,2)</f>
        <v>Walcott Mbr, Kwagunt Fm, Chuar Gp</v>
      </c>
      <c r="J301">
        <v>850</v>
      </c>
      <c r="M301" t="s">
        <v>217</v>
      </c>
      <c r="O301">
        <v>0.81199999999999994</v>
      </c>
      <c r="P301" t="s">
        <v>243</v>
      </c>
      <c r="S301">
        <v>-27</v>
      </c>
      <c r="T301">
        <v>0.02</v>
      </c>
      <c r="U301" t="s">
        <v>246</v>
      </c>
      <c r="V301">
        <v>1</v>
      </c>
      <c r="W301" t="s">
        <v>247</v>
      </c>
    </row>
    <row r="302" spans="1:23" x14ac:dyDescent="0.3">
      <c r="A302">
        <v>326</v>
      </c>
      <c r="B302" s="15" t="s">
        <v>108</v>
      </c>
      <c r="C302" t="str">
        <f>_xlfn.XLOOKUP($B302, STANDARDS!$A:$A, STANDARDS!$B:$B,,0,2)</f>
        <v>Walcott Mbr, Kwagunt Fm, Chuar Gp</v>
      </c>
      <c r="J302">
        <v>850</v>
      </c>
      <c r="M302" t="s">
        <v>217</v>
      </c>
      <c r="O302">
        <v>0.08</v>
      </c>
      <c r="P302" t="s">
        <v>243</v>
      </c>
      <c r="S302">
        <v>-27</v>
      </c>
      <c r="T302">
        <v>0.02</v>
      </c>
      <c r="U302" t="s">
        <v>246</v>
      </c>
      <c r="V302">
        <v>1</v>
      </c>
      <c r="W302" t="s">
        <v>247</v>
      </c>
    </row>
    <row r="303" spans="1:23" x14ac:dyDescent="0.3">
      <c r="A303">
        <v>327</v>
      </c>
      <c r="B303" s="15" t="s">
        <v>109</v>
      </c>
      <c r="C303" t="str">
        <f>_xlfn.XLOOKUP($B303, STANDARDS!$A:$A, STANDARDS!$B:$B,,0,2)</f>
        <v>Zhangqu Fm</v>
      </c>
      <c r="J303">
        <v>850</v>
      </c>
      <c r="M303" t="s">
        <v>217</v>
      </c>
      <c r="O303">
        <v>5.2000000000000005E-2</v>
      </c>
      <c r="P303" t="s">
        <v>243</v>
      </c>
      <c r="S303">
        <v>-29.4</v>
      </c>
      <c r="T303">
        <v>0.02</v>
      </c>
      <c r="U303" t="s">
        <v>246</v>
      </c>
      <c r="V303">
        <v>1</v>
      </c>
      <c r="W303" t="s">
        <v>247</v>
      </c>
    </row>
    <row r="304" spans="1:23" x14ac:dyDescent="0.3">
      <c r="A304">
        <v>328</v>
      </c>
      <c r="B304" s="15" t="s">
        <v>110</v>
      </c>
      <c r="C304" t="str">
        <f>_xlfn.XLOOKUP($B304, STANDARDS!$A:$A, STANDARDS!$B:$B,,0,2)</f>
        <v>Awatubi Mbr, Kwagunt Fm, Chuar Gp</v>
      </c>
      <c r="J304">
        <v>862</v>
      </c>
      <c r="M304" t="s">
        <v>225</v>
      </c>
      <c r="O304">
        <v>0.16899999999999998</v>
      </c>
      <c r="P304" t="s">
        <v>243</v>
      </c>
      <c r="S304">
        <v>-32</v>
      </c>
      <c r="T304">
        <v>0.02</v>
      </c>
      <c r="U304" t="s">
        <v>246</v>
      </c>
      <c r="V304">
        <v>1</v>
      </c>
      <c r="W304" t="s">
        <v>247</v>
      </c>
    </row>
    <row r="305" spans="1:23" x14ac:dyDescent="0.3">
      <c r="A305">
        <v>329</v>
      </c>
      <c r="B305" s="15" t="s">
        <v>110</v>
      </c>
      <c r="C305" t="str">
        <f>_xlfn.XLOOKUP($B305, STANDARDS!$A:$A, STANDARDS!$B:$B,,0,2)</f>
        <v>Awatubi Mbr, Kwagunt Fm, Chuar Gp</v>
      </c>
      <c r="J305">
        <v>862</v>
      </c>
      <c r="M305" t="s">
        <v>222</v>
      </c>
      <c r="O305">
        <v>1.31</v>
      </c>
      <c r="P305" t="s">
        <v>243</v>
      </c>
      <c r="S305">
        <v>-27</v>
      </c>
      <c r="T305">
        <v>0.02</v>
      </c>
      <c r="U305" t="s">
        <v>246</v>
      </c>
      <c r="V305">
        <v>1</v>
      </c>
      <c r="W305" t="s">
        <v>247</v>
      </c>
    </row>
    <row r="306" spans="1:23" x14ac:dyDescent="0.3">
      <c r="A306">
        <v>330</v>
      </c>
      <c r="B306" s="15" t="s">
        <v>111</v>
      </c>
      <c r="C306" t="str">
        <f>_xlfn.XLOOKUP($B306, STANDARDS!$A:$A, STANDARDS!$B:$B,,0,2)</f>
        <v>Carbon Canyon Mbr, Galeros Fm, Chuar Gp</v>
      </c>
      <c r="J306">
        <v>900</v>
      </c>
      <c r="M306" t="s">
        <v>222</v>
      </c>
      <c r="O306">
        <v>1.7000000000000001E-2</v>
      </c>
      <c r="P306" t="s">
        <v>243</v>
      </c>
      <c r="S306">
        <v>-24.4</v>
      </c>
      <c r="T306">
        <v>0.02</v>
      </c>
      <c r="U306" t="s">
        <v>246</v>
      </c>
      <c r="V306">
        <v>1</v>
      </c>
      <c r="W306" t="s">
        <v>247</v>
      </c>
    </row>
    <row r="307" spans="1:23" x14ac:dyDescent="0.3">
      <c r="A307">
        <v>331</v>
      </c>
      <c r="B307" s="15" t="s">
        <v>111</v>
      </c>
      <c r="C307" t="str">
        <f>_xlfn.XLOOKUP($B307, STANDARDS!$A:$A, STANDARDS!$B:$B,,0,2)</f>
        <v>Carbon Canyon Mbr, Galeros Fm, Chuar Gp</v>
      </c>
      <c r="J307">
        <v>900</v>
      </c>
      <c r="M307" t="s">
        <v>221</v>
      </c>
      <c r="O307">
        <v>3.2000000000000001E-2</v>
      </c>
      <c r="P307" t="s">
        <v>243</v>
      </c>
      <c r="S307">
        <v>-29.1</v>
      </c>
      <c r="T307">
        <v>0.02</v>
      </c>
      <c r="U307" t="s">
        <v>246</v>
      </c>
      <c r="V307">
        <v>1</v>
      </c>
      <c r="W307" t="s">
        <v>247</v>
      </c>
    </row>
    <row r="308" spans="1:23" x14ac:dyDescent="0.3">
      <c r="A308">
        <v>332</v>
      </c>
      <c r="B308" s="15" t="s">
        <v>111</v>
      </c>
      <c r="C308" t="str">
        <f>_xlfn.XLOOKUP($B308, STANDARDS!$A:$A, STANDARDS!$B:$B,,0,2)</f>
        <v>Carbon Canyon Mbr, Galeros Fm, Chuar Gp</v>
      </c>
      <c r="J308">
        <v>900</v>
      </c>
      <c r="M308" t="s">
        <v>217</v>
      </c>
      <c r="O308">
        <v>9.6000000000000002E-2</v>
      </c>
      <c r="P308" t="s">
        <v>243</v>
      </c>
      <c r="S308">
        <v>-26.1</v>
      </c>
      <c r="T308">
        <v>0.02</v>
      </c>
      <c r="U308" t="s">
        <v>246</v>
      </c>
      <c r="V308">
        <v>1</v>
      </c>
      <c r="W308" t="s">
        <v>247</v>
      </c>
    </row>
    <row r="309" spans="1:23" x14ac:dyDescent="0.3">
      <c r="A309">
        <v>333</v>
      </c>
      <c r="B309" s="15" t="s">
        <v>112</v>
      </c>
      <c r="C309" t="str">
        <f>_xlfn.XLOOKUP($B309, STANDARDS!$A:$A, STANDARDS!$B:$B,,0,2)</f>
        <v>Shorikha Fm</v>
      </c>
      <c r="J309">
        <v>900</v>
      </c>
      <c r="M309" t="s">
        <v>217</v>
      </c>
      <c r="O309">
        <v>3.7999999999999999E-2</v>
      </c>
      <c r="P309" t="s">
        <v>243</v>
      </c>
      <c r="S309">
        <v>-29.1</v>
      </c>
      <c r="T309">
        <v>0.02</v>
      </c>
      <c r="U309" t="s">
        <v>246</v>
      </c>
      <c r="V309">
        <v>1</v>
      </c>
      <c r="W309" t="s">
        <v>247</v>
      </c>
    </row>
    <row r="310" spans="1:23" x14ac:dyDescent="0.3">
      <c r="A310">
        <v>334</v>
      </c>
      <c r="B310" s="15" t="s">
        <v>113</v>
      </c>
      <c r="C310" t="str">
        <f>_xlfn.XLOOKUP($B310, STANDARDS!$A:$A, STANDARDS!$B:$B,,0,2)</f>
        <v>Jupiter Mbr, Galeros Fm, Chuar Gp</v>
      </c>
      <c r="J310">
        <v>930</v>
      </c>
      <c r="M310" t="s">
        <v>222</v>
      </c>
      <c r="O310">
        <v>0.76500000000000001</v>
      </c>
      <c r="P310" t="s">
        <v>243</v>
      </c>
      <c r="S310">
        <v>-25.5</v>
      </c>
      <c r="T310">
        <v>0.02</v>
      </c>
      <c r="U310" t="s">
        <v>246</v>
      </c>
      <c r="V310">
        <v>1</v>
      </c>
      <c r="W310" t="s">
        <v>247</v>
      </c>
    </row>
    <row r="311" spans="1:23" x14ac:dyDescent="0.3">
      <c r="A311">
        <v>335</v>
      </c>
      <c r="B311" s="15" t="s">
        <v>113</v>
      </c>
      <c r="C311" t="str">
        <f>_xlfn.XLOOKUP($B311, STANDARDS!$A:$A, STANDARDS!$B:$B,,0,2)</f>
        <v>Jupiter Mbr, Galeros Fm, Chuar Gp</v>
      </c>
      <c r="J311">
        <v>930</v>
      </c>
      <c r="M311" t="s">
        <v>222</v>
      </c>
      <c r="O311">
        <v>0.75600000000000001</v>
      </c>
      <c r="P311" t="s">
        <v>243</v>
      </c>
      <c r="S311">
        <v>-19.7</v>
      </c>
      <c r="T311">
        <v>0.02</v>
      </c>
      <c r="U311" t="s">
        <v>246</v>
      </c>
      <c r="V311">
        <v>1</v>
      </c>
      <c r="W311" t="s">
        <v>247</v>
      </c>
    </row>
    <row r="312" spans="1:23" x14ac:dyDescent="0.3">
      <c r="A312">
        <v>336</v>
      </c>
      <c r="B312" s="15" t="s">
        <v>113</v>
      </c>
      <c r="C312" t="str">
        <f>_xlfn.XLOOKUP($B312, STANDARDS!$A:$A, STANDARDS!$B:$B,,0,2)</f>
        <v>Jupiter Mbr, Galeros Fm, Chuar Gp</v>
      </c>
      <c r="J312">
        <v>930</v>
      </c>
      <c r="M312" t="s">
        <v>221</v>
      </c>
      <c r="O312">
        <v>8.9999999999999993E-3</v>
      </c>
      <c r="P312" t="s">
        <v>243</v>
      </c>
      <c r="S312">
        <v>-21.9</v>
      </c>
      <c r="T312">
        <v>0.02</v>
      </c>
      <c r="U312" t="s">
        <v>246</v>
      </c>
      <c r="V312">
        <v>1</v>
      </c>
      <c r="W312" t="s">
        <v>247</v>
      </c>
    </row>
    <row r="313" spans="1:23" x14ac:dyDescent="0.3">
      <c r="A313">
        <v>337</v>
      </c>
      <c r="B313" s="15" t="s">
        <v>113</v>
      </c>
      <c r="C313" t="str">
        <f>_xlfn.XLOOKUP($B313, STANDARDS!$A:$A, STANDARDS!$B:$B,,0,2)</f>
        <v>Jupiter Mbr, Galeros Fm, Chuar Gp</v>
      </c>
      <c r="J313">
        <v>930</v>
      </c>
      <c r="M313" t="s">
        <v>222</v>
      </c>
      <c r="O313">
        <v>0.29399999999999998</v>
      </c>
      <c r="P313" t="s">
        <v>243</v>
      </c>
      <c r="S313">
        <v>-18.5</v>
      </c>
      <c r="T313">
        <v>0.02</v>
      </c>
      <c r="U313" t="s">
        <v>246</v>
      </c>
      <c r="V313">
        <v>1</v>
      </c>
      <c r="W313" t="s">
        <v>247</v>
      </c>
    </row>
    <row r="314" spans="1:23" x14ac:dyDescent="0.3">
      <c r="A314">
        <v>339</v>
      </c>
      <c r="B314" s="15" t="s">
        <v>113</v>
      </c>
      <c r="C314" t="str">
        <f>_xlfn.XLOOKUP($B314, STANDARDS!$A:$A, STANDARDS!$B:$B,,0,2)</f>
        <v>Jupiter Mbr, Galeros Fm, Chuar Gp</v>
      </c>
      <c r="J314">
        <v>930</v>
      </c>
      <c r="M314" t="s">
        <v>220</v>
      </c>
      <c r="O314">
        <v>1.1439999999999999</v>
      </c>
      <c r="P314" t="s">
        <v>243</v>
      </c>
      <c r="S314">
        <v>-28.9</v>
      </c>
      <c r="T314">
        <v>0.02</v>
      </c>
      <c r="U314" t="s">
        <v>246</v>
      </c>
      <c r="V314">
        <v>1</v>
      </c>
      <c r="W314" t="s">
        <v>247</v>
      </c>
    </row>
    <row r="315" spans="1:23" x14ac:dyDescent="0.3">
      <c r="A315">
        <v>340</v>
      </c>
      <c r="B315" s="15" t="s">
        <v>113</v>
      </c>
      <c r="C315" t="str">
        <f>_xlfn.XLOOKUP($B315, STANDARDS!$A:$A, STANDARDS!$B:$B,,0,2)</f>
        <v>Jupiter Mbr, Galeros Fm, Chuar Gp</v>
      </c>
      <c r="J315">
        <v>930</v>
      </c>
      <c r="M315" t="s">
        <v>222</v>
      </c>
      <c r="O315">
        <v>0.34599999999999997</v>
      </c>
      <c r="P315" t="s">
        <v>243</v>
      </c>
      <c r="S315">
        <v>-30.4</v>
      </c>
      <c r="T315">
        <v>0.02</v>
      </c>
      <c r="U315" t="s">
        <v>246</v>
      </c>
      <c r="V315">
        <v>1</v>
      </c>
      <c r="W315" t="s">
        <v>247</v>
      </c>
    </row>
    <row r="316" spans="1:23" x14ac:dyDescent="0.3">
      <c r="A316">
        <v>341</v>
      </c>
      <c r="B316" s="15" t="s">
        <v>114</v>
      </c>
      <c r="C316" t="str">
        <f>_xlfn.XLOOKUP($B316, STANDARDS!$A:$A, STANDARDS!$B:$B,,0,2)</f>
        <v>Katav Fm, Karatau Gp</v>
      </c>
      <c r="J316">
        <v>940</v>
      </c>
      <c r="M316" t="s">
        <v>218</v>
      </c>
      <c r="O316">
        <v>1.3000000000000001E-2</v>
      </c>
      <c r="P316" t="s">
        <v>243</v>
      </c>
      <c r="S316">
        <v>-29.1</v>
      </c>
      <c r="T316">
        <v>0.02</v>
      </c>
      <c r="U316" t="s">
        <v>246</v>
      </c>
      <c r="V316">
        <v>1</v>
      </c>
      <c r="W316" t="s">
        <v>247</v>
      </c>
    </row>
    <row r="317" spans="1:23" x14ac:dyDescent="0.3">
      <c r="A317">
        <v>342</v>
      </c>
      <c r="B317" s="15" t="s">
        <v>114</v>
      </c>
      <c r="C317" t="str">
        <f>_xlfn.XLOOKUP($B317, STANDARDS!$A:$A, STANDARDS!$B:$B,,0,2)</f>
        <v>Katav Fm, Karatau Gp</v>
      </c>
      <c r="J317">
        <v>940</v>
      </c>
      <c r="M317" t="s">
        <v>221</v>
      </c>
      <c r="O317">
        <v>9.7000000000000003E-2</v>
      </c>
      <c r="P317" t="s">
        <v>243</v>
      </c>
      <c r="S317">
        <v>-28.5</v>
      </c>
      <c r="T317">
        <v>0.02</v>
      </c>
      <c r="U317" t="s">
        <v>246</v>
      </c>
      <c r="V317">
        <v>1</v>
      </c>
      <c r="W317" t="s">
        <v>247</v>
      </c>
    </row>
    <row r="318" spans="1:23" x14ac:dyDescent="0.3">
      <c r="A318">
        <v>343</v>
      </c>
      <c r="B318" s="15" t="s">
        <v>115</v>
      </c>
      <c r="C318" t="str">
        <f>_xlfn.XLOOKUP($B318, STANDARDS!$A:$A, STANDARDS!$B:$B,,0,2)</f>
        <v>Red Pine Shale</v>
      </c>
      <c r="J318">
        <v>950</v>
      </c>
      <c r="M318" t="s">
        <v>222</v>
      </c>
      <c r="O318">
        <v>0.22000000000000003</v>
      </c>
      <c r="P318" t="s">
        <v>243</v>
      </c>
      <c r="S318">
        <v>-16.8</v>
      </c>
      <c r="T318">
        <v>0.02</v>
      </c>
      <c r="U318" t="s">
        <v>246</v>
      </c>
      <c r="V318">
        <v>1</v>
      </c>
      <c r="W318" t="s">
        <v>247</v>
      </c>
    </row>
    <row r="319" spans="1:23" x14ac:dyDescent="0.3">
      <c r="A319">
        <v>344</v>
      </c>
      <c r="B319" s="15" t="s">
        <v>115</v>
      </c>
      <c r="C319" t="str">
        <f>_xlfn.XLOOKUP($B319, STANDARDS!$A:$A, STANDARDS!$B:$B,,0,2)</f>
        <v>Red Pine Shale</v>
      </c>
      <c r="J319">
        <v>950</v>
      </c>
      <c r="M319" t="s">
        <v>220</v>
      </c>
      <c r="O319">
        <v>0.14799999999999999</v>
      </c>
      <c r="P319" t="s">
        <v>243</v>
      </c>
      <c r="S319">
        <v>-17.100000000000001</v>
      </c>
      <c r="T319">
        <v>0.02</v>
      </c>
      <c r="U319" t="s">
        <v>246</v>
      </c>
      <c r="V319">
        <v>1</v>
      </c>
      <c r="W319" t="s">
        <v>247</v>
      </c>
    </row>
    <row r="320" spans="1:23" x14ac:dyDescent="0.3">
      <c r="A320">
        <v>345</v>
      </c>
      <c r="B320" s="15" t="s">
        <v>116</v>
      </c>
      <c r="C320" t="str">
        <f>_xlfn.XLOOKUP($B320, STANDARDS!$A:$A, STANDARDS!$B:$B,,0,2)</f>
        <v>Tanner Mbr, Galeros Fm, Chuar Gp</v>
      </c>
      <c r="J320">
        <v>950</v>
      </c>
      <c r="M320" t="s">
        <v>222</v>
      </c>
      <c r="O320">
        <v>0.48</v>
      </c>
      <c r="P320" t="s">
        <v>243</v>
      </c>
      <c r="S320">
        <v>-24.8</v>
      </c>
      <c r="T320">
        <v>0.02</v>
      </c>
      <c r="U320" t="s">
        <v>246</v>
      </c>
      <c r="V320">
        <v>1</v>
      </c>
      <c r="W320" t="s">
        <v>247</v>
      </c>
    </row>
    <row r="321" spans="1:23" x14ac:dyDescent="0.3">
      <c r="A321">
        <v>346</v>
      </c>
      <c r="B321" s="15" t="s">
        <v>116</v>
      </c>
      <c r="C321" t="str">
        <f>_xlfn.XLOOKUP($B321, STANDARDS!$A:$A, STANDARDS!$B:$B,,0,2)</f>
        <v>Tanner Mbr, Galeros Fm, Chuar Gp</v>
      </c>
      <c r="J321">
        <v>950</v>
      </c>
      <c r="M321" t="s">
        <v>222</v>
      </c>
      <c r="O321">
        <v>0.33700000000000002</v>
      </c>
      <c r="P321" t="s">
        <v>243</v>
      </c>
      <c r="S321">
        <v>-23.2</v>
      </c>
      <c r="T321">
        <v>0.02</v>
      </c>
      <c r="U321" t="s">
        <v>246</v>
      </c>
      <c r="V321">
        <v>1</v>
      </c>
      <c r="W321" t="s">
        <v>247</v>
      </c>
    </row>
    <row r="322" spans="1:23" x14ac:dyDescent="0.3">
      <c r="A322">
        <v>347</v>
      </c>
      <c r="B322" s="15" t="s">
        <v>116</v>
      </c>
      <c r="C322" t="str">
        <f>_xlfn.XLOOKUP($B322, STANDARDS!$A:$A, STANDARDS!$B:$B,,0,2)</f>
        <v>Tanner Mbr, Galeros Fm, Chuar Gp</v>
      </c>
      <c r="J322">
        <v>950</v>
      </c>
      <c r="M322" t="s">
        <v>222</v>
      </c>
      <c r="O322">
        <v>0.22400000000000003</v>
      </c>
      <c r="P322" t="s">
        <v>243</v>
      </c>
      <c r="S322">
        <v>-21.8</v>
      </c>
      <c r="T322">
        <v>0.02</v>
      </c>
      <c r="U322" t="s">
        <v>246</v>
      </c>
      <c r="V322">
        <v>1</v>
      </c>
      <c r="W322" t="s">
        <v>247</v>
      </c>
    </row>
    <row r="323" spans="1:23" x14ac:dyDescent="0.3">
      <c r="A323">
        <v>348</v>
      </c>
      <c r="B323" s="15" t="s">
        <v>116</v>
      </c>
      <c r="C323" t="str">
        <f>_xlfn.XLOOKUP($B323, STANDARDS!$A:$A, STANDARDS!$B:$B,,0,2)</f>
        <v>Tanner Mbr, Galeros Fm, Chuar Gp</v>
      </c>
      <c r="J323">
        <v>950</v>
      </c>
      <c r="M323" t="s">
        <v>222</v>
      </c>
      <c r="O323">
        <v>0.496</v>
      </c>
      <c r="P323" t="s">
        <v>243</v>
      </c>
      <c r="S323">
        <v>-19.5</v>
      </c>
      <c r="T323">
        <v>0.02</v>
      </c>
      <c r="U323" t="s">
        <v>246</v>
      </c>
      <c r="V323">
        <v>1</v>
      </c>
      <c r="W323" t="s">
        <v>247</v>
      </c>
    </row>
    <row r="324" spans="1:23" x14ac:dyDescent="0.3">
      <c r="A324">
        <v>349</v>
      </c>
      <c r="B324" s="15" t="s">
        <v>116</v>
      </c>
      <c r="C324" t="str">
        <f>_xlfn.XLOOKUP($B324, STANDARDS!$A:$A, STANDARDS!$B:$B,,0,2)</f>
        <v>Tanner Mbr, Galeros Fm, Chuar Gp</v>
      </c>
      <c r="J324">
        <v>950</v>
      </c>
      <c r="M324" t="s">
        <v>222</v>
      </c>
      <c r="O324">
        <v>0.189</v>
      </c>
      <c r="P324" t="s">
        <v>243</v>
      </c>
      <c r="S324">
        <v>-28.2</v>
      </c>
      <c r="T324">
        <v>0.02</v>
      </c>
      <c r="U324" t="s">
        <v>246</v>
      </c>
      <c r="V324">
        <v>1</v>
      </c>
      <c r="W324" t="s">
        <v>247</v>
      </c>
    </row>
    <row r="325" spans="1:23" x14ac:dyDescent="0.3">
      <c r="A325">
        <v>350</v>
      </c>
      <c r="B325" s="15" t="s">
        <v>116</v>
      </c>
      <c r="C325" t="str">
        <f>_xlfn.XLOOKUP($B325, STANDARDS!$A:$A, STANDARDS!$B:$B,,0,2)</f>
        <v>Tanner Mbr, Galeros Fm, Chuar Gp</v>
      </c>
      <c r="J325">
        <v>950</v>
      </c>
      <c r="M325" t="s">
        <v>222</v>
      </c>
      <c r="O325">
        <v>0.48799999999999999</v>
      </c>
      <c r="P325" t="s">
        <v>243</v>
      </c>
      <c r="S325">
        <v>-20.7</v>
      </c>
      <c r="T325">
        <v>0.02</v>
      </c>
      <c r="U325" t="s">
        <v>246</v>
      </c>
      <c r="V325">
        <v>1</v>
      </c>
      <c r="W325" t="s">
        <v>247</v>
      </c>
    </row>
    <row r="326" spans="1:23" x14ac:dyDescent="0.3">
      <c r="A326">
        <v>351</v>
      </c>
      <c r="B326" s="15" t="s">
        <v>117</v>
      </c>
      <c r="C326" t="str">
        <f>_xlfn.XLOOKUP($B326, STANDARDS!$A:$A, STANDARDS!$B:$B,,0,2)</f>
        <v>Bederysh Mbr, Zil’merdak Fm</v>
      </c>
      <c r="J326">
        <v>1000</v>
      </c>
      <c r="M326" t="s">
        <v>219</v>
      </c>
      <c r="O326">
        <v>0.13100000000000001</v>
      </c>
      <c r="P326" t="s">
        <v>243</v>
      </c>
      <c r="S326">
        <v>-30</v>
      </c>
      <c r="T326">
        <v>0.02</v>
      </c>
      <c r="U326" t="s">
        <v>246</v>
      </c>
      <c r="V326">
        <v>1</v>
      </c>
      <c r="W326" t="s">
        <v>247</v>
      </c>
    </row>
    <row r="327" spans="1:23" x14ac:dyDescent="0.3">
      <c r="A327">
        <v>352</v>
      </c>
      <c r="B327" s="15" t="s">
        <v>118</v>
      </c>
      <c r="C327" t="str">
        <f>_xlfn.XLOOKUP($B327, STANDARDS!$A:$A, STANDARDS!$B:$B,,0,2)</f>
        <v>Sukhaya Tunguska Fm</v>
      </c>
      <c r="J327">
        <v>1000</v>
      </c>
      <c r="M327" t="s">
        <v>217</v>
      </c>
      <c r="O327">
        <v>1.7999999999999999E-2</v>
      </c>
      <c r="P327" t="s">
        <v>243</v>
      </c>
      <c r="S327">
        <v>-26.5</v>
      </c>
      <c r="T327">
        <v>0.02</v>
      </c>
      <c r="U327" t="s">
        <v>246</v>
      </c>
      <c r="V327">
        <v>1</v>
      </c>
      <c r="W327" t="s">
        <v>247</v>
      </c>
    </row>
    <row r="328" spans="1:23" x14ac:dyDescent="0.3">
      <c r="A328">
        <v>353</v>
      </c>
      <c r="B328" s="15" t="s">
        <v>119</v>
      </c>
      <c r="C328" t="str">
        <f>_xlfn.XLOOKUP($B328, STANDARDS!$A:$A, STANDARDS!$B:$B,,0,2)</f>
        <v>Allamoore Fm</v>
      </c>
      <c r="J328">
        <v>1050</v>
      </c>
      <c r="M328" t="s">
        <v>218</v>
      </c>
      <c r="O328">
        <v>4.3999999999999997E-2</v>
      </c>
      <c r="P328" t="s">
        <v>243</v>
      </c>
      <c r="S328">
        <v>-26.8</v>
      </c>
      <c r="T328">
        <v>0.02</v>
      </c>
      <c r="U328" t="s">
        <v>246</v>
      </c>
      <c r="V328">
        <v>1</v>
      </c>
      <c r="W328" t="s">
        <v>247</v>
      </c>
    </row>
    <row r="329" spans="1:23" x14ac:dyDescent="0.3">
      <c r="A329">
        <v>354</v>
      </c>
      <c r="B329" s="15" t="s">
        <v>120</v>
      </c>
      <c r="C329" t="str">
        <f>_xlfn.XLOOKUP($B329, STANDARDS!$A:$A, STANDARDS!$B:$B,,0,2)</f>
        <v>Nonesuch Fm</v>
      </c>
      <c r="J329">
        <v>1055</v>
      </c>
      <c r="M329" t="s">
        <v>220</v>
      </c>
      <c r="O329">
        <v>1.6E-2</v>
      </c>
      <c r="P329" t="s">
        <v>243</v>
      </c>
      <c r="S329">
        <v>-26.9</v>
      </c>
      <c r="T329">
        <v>0.02</v>
      </c>
      <c r="U329" t="s">
        <v>246</v>
      </c>
      <c r="V329">
        <v>1</v>
      </c>
      <c r="W329" t="s">
        <v>247</v>
      </c>
    </row>
    <row r="330" spans="1:23" x14ac:dyDescent="0.3">
      <c r="A330">
        <v>355</v>
      </c>
      <c r="B330" s="15" t="s">
        <v>120</v>
      </c>
      <c r="C330" t="str">
        <f>_xlfn.XLOOKUP($B330, STANDARDS!$A:$A, STANDARDS!$B:$B,,0,2)</f>
        <v>Nonesuch Fm</v>
      </c>
      <c r="J330">
        <v>1055</v>
      </c>
      <c r="M330" t="s">
        <v>222</v>
      </c>
      <c r="O330">
        <v>0.215</v>
      </c>
      <c r="P330" t="s">
        <v>243</v>
      </c>
      <c r="S330">
        <v>-34.299999999999997</v>
      </c>
      <c r="T330">
        <v>0.02</v>
      </c>
      <c r="U330" t="s">
        <v>246</v>
      </c>
      <c r="V330">
        <v>1</v>
      </c>
      <c r="W330" t="s">
        <v>247</v>
      </c>
    </row>
    <row r="331" spans="1:23" x14ac:dyDescent="0.3">
      <c r="A331">
        <v>356</v>
      </c>
      <c r="B331" s="15" t="s">
        <v>120</v>
      </c>
      <c r="C331" t="str">
        <f>_xlfn.XLOOKUP($B331, STANDARDS!$A:$A, STANDARDS!$B:$B,,0,2)</f>
        <v>Nonesuch Fm</v>
      </c>
      <c r="J331">
        <v>1055</v>
      </c>
      <c r="M331" t="s">
        <v>220</v>
      </c>
      <c r="O331">
        <v>1.7999999999999999E-2</v>
      </c>
      <c r="P331" t="s">
        <v>243</v>
      </c>
      <c r="S331">
        <v>-27.2</v>
      </c>
      <c r="T331">
        <v>0.02</v>
      </c>
      <c r="U331" t="s">
        <v>246</v>
      </c>
      <c r="V331">
        <v>1</v>
      </c>
      <c r="W331" t="s">
        <v>247</v>
      </c>
    </row>
    <row r="332" spans="1:23" x14ac:dyDescent="0.3">
      <c r="A332">
        <v>357</v>
      </c>
      <c r="B332" s="15" t="s">
        <v>120</v>
      </c>
      <c r="C332" t="str">
        <f>_xlfn.XLOOKUP($B332, STANDARDS!$A:$A, STANDARDS!$B:$B,,0,2)</f>
        <v>Nonesuch Fm</v>
      </c>
      <c r="J332">
        <v>1055</v>
      </c>
      <c r="M332" t="s">
        <v>220</v>
      </c>
      <c r="O332">
        <v>8.9999999999999993E-3</v>
      </c>
      <c r="P332" t="s">
        <v>243</v>
      </c>
      <c r="S332">
        <v>-28</v>
      </c>
      <c r="T332">
        <v>0.02</v>
      </c>
      <c r="U332" t="s">
        <v>246</v>
      </c>
      <c r="V332">
        <v>1</v>
      </c>
      <c r="W332" t="s">
        <v>247</v>
      </c>
    </row>
    <row r="333" spans="1:23" x14ac:dyDescent="0.3">
      <c r="A333">
        <v>358</v>
      </c>
      <c r="B333" s="15" t="s">
        <v>120</v>
      </c>
      <c r="C333" t="str">
        <f>_xlfn.XLOOKUP($B333, STANDARDS!$A:$A, STANDARDS!$B:$B,,0,2)</f>
        <v>Nonesuch Fm</v>
      </c>
      <c r="J333">
        <v>1055</v>
      </c>
      <c r="M333" t="s">
        <v>220</v>
      </c>
      <c r="O333">
        <v>2.1999999999999999E-2</v>
      </c>
      <c r="P333" t="s">
        <v>243</v>
      </c>
      <c r="S333">
        <v>-26.6</v>
      </c>
      <c r="T333">
        <v>0.02</v>
      </c>
      <c r="U333" t="s">
        <v>246</v>
      </c>
      <c r="V333">
        <v>1</v>
      </c>
      <c r="W333" t="s">
        <v>247</v>
      </c>
    </row>
    <row r="334" spans="1:23" x14ac:dyDescent="0.3">
      <c r="A334">
        <v>359</v>
      </c>
      <c r="B334" s="15" t="s">
        <v>120</v>
      </c>
      <c r="C334" t="str">
        <f>_xlfn.XLOOKUP($B334, STANDARDS!$A:$A, STANDARDS!$B:$B,,0,2)</f>
        <v>Nonesuch Fm</v>
      </c>
      <c r="J334">
        <v>1055</v>
      </c>
      <c r="M334" t="s">
        <v>220</v>
      </c>
      <c r="O334">
        <v>0.36699999999999999</v>
      </c>
      <c r="P334" t="s">
        <v>243</v>
      </c>
      <c r="S334">
        <v>-33.9</v>
      </c>
      <c r="T334">
        <v>0.02</v>
      </c>
      <c r="U334" t="s">
        <v>246</v>
      </c>
      <c r="V334">
        <v>1</v>
      </c>
      <c r="W334" t="s">
        <v>247</v>
      </c>
    </row>
    <row r="335" spans="1:23" x14ac:dyDescent="0.3">
      <c r="A335">
        <v>360</v>
      </c>
      <c r="B335" s="15" t="s">
        <v>120</v>
      </c>
      <c r="C335" t="str">
        <f>_xlfn.XLOOKUP($B335, STANDARDS!$A:$A, STANDARDS!$B:$B,,0,2)</f>
        <v>Nonesuch Fm</v>
      </c>
      <c r="J335">
        <v>1055</v>
      </c>
      <c r="M335" t="s">
        <v>220</v>
      </c>
      <c r="O335">
        <v>0.69299999999999995</v>
      </c>
      <c r="P335" t="s">
        <v>243</v>
      </c>
      <c r="S335">
        <v>-32.5</v>
      </c>
      <c r="T335">
        <v>0.02</v>
      </c>
      <c r="U335" t="s">
        <v>246</v>
      </c>
      <c r="V335">
        <v>1</v>
      </c>
      <c r="W335" t="s">
        <v>247</v>
      </c>
    </row>
    <row r="336" spans="1:23" x14ac:dyDescent="0.3">
      <c r="A336">
        <v>361</v>
      </c>
      <c r="B336" s="15" t="s">
        <v>120</v>
      </c>
      <c r="C336" t="str">
        <f>_xlfn.XLOOKUP($B336, STANDARDS!$A:$A, STANDARDS!$B:$B,,0,2)</f>
        <v>Nonesuch Fm</v>
      </c>
      <c r="J336">
        <v>1055</v>
      </c>
      <c r="M336" t="s">
        <v>221</v>
      </c>
      <c r="O336">
        <v>0.10800000000000001</v>
      </c>
      <c r="P336" t="s">
        <v>243</v>
      </c>
      <c r="S336">
        <v>-31.3</v>
      </c>
      <c r="T336">
        <v>0.02</v>
      </c>
      <c r="U336" t="s">
        <v>246</v>
      </c>
      <c r="V336">
        <v>1</v>
      </c>
      <c r="W336" t="s">
        <v>247</v>
      </c>
    </row>
    <row r="337" spans="1:23" x14ac:dyDescent="0.3">
      <c r="A337">
        <v>362</v>
      </c>
      <c r="B337" s="15" t="s">
        <v>120</v>
      </c>
      <c r="C337" t="str">
        <f>_xlfn.XLOOKUP($B337, STANDARDS!$A:$A, STANDARDS!$B:$B,,0,2)</f>
        <v>Nonesuch Fm</v>
      </c>
      <c r="J337">
        <v>1055</v>
      </c>
      <c r="M337" t="s">
        <v>232</v>
      </c>
      <c r="O337">
        <v>1.4689999999999999</v>
      </c>
      <c r="P337" t="s">
        <v>243</v>
      </c>
      <c r="S337">
        <v>-32.5</v>
      </c>
      <c r="T337">
        <v>0.02</v>
      </c>
      <c r="U337" t="s">
        <v>246</v>
      </c>
      <c r="V337">
        <v>1</v>
      </c>
      <c r="W337" t="s">
        <v>247</v>
      </c>
    </row>
    <row r="338" spans="1:23" x14ac:dyDescent="0.3">
      <c r="A338">
        <v>363</v>
      </c>
      <c r="B338" s="15" t="s">
        <v>121</v>
      </c>
      <c r="C338" t="str">
        <f>_xlfn.XLOOKUP($B338, STANDARDS!$A:$A, STANDARDS!$B:$B,,0,2)</f>
        <v>Teiling Fm</v>
      </c>
      <c r="J338">
        <v>1185</v>
      </c>
      <c r="M338" t="s">
        <v>221</v>
      </c>
      <c r="O338">
        <v>1.4000000000000002E-2</v>
      </c>
      <c r="P338" t="s">
        <v>243</v>
      </c>
      <c r="S338">
        <v>-24.5</v>
      </c>
      <c r="T338">
        <v>0.02</v>
      </c>
      <c r="U338" t="s">
        <v>246</v>
      </c>
      <c r="V338">
        <v>1</v>
      </c>
      <c r="W338" t="s">
        <v>247</v>
      </c>
    </row>
    <row r="339" spans="1:23" x14ac:dyDescent="0.3">
      <c r="A339">
        <v>364</v>
      </c>
      <c r="B339" s="15" t="s">
        <v>121</v>
      </c>
      <c r="C339" t="str">
        <f>_xlfn.XLOOKUP($B339, STANDARDS!$A:$A, STANDARDS!$B:$B,,0,2)</f>
        <v>Teiling Fm</v>
      </c>
      <c r="J339">
        <v>1185</v>
      </c>
      <c r="M339" t="s">
        <v>224</v>
      </c>
      <c r="O339">
        <v>9.7000000000000003E-2</v>
      </c>
      <c r="P339" t="s">
        <v>243</v>
      </c>
      <c r="S339">
        <v>-31.7</v>
      </c>
      <c r="T339">
        <v>0.02</v>
      </c>
      <c r="U339" t="s">
        <v>246</v>
      </c>
      <c r="V339">
        <v>1</v>
      </c>
      <c r="W339" t="s">
        <v>247</v>
      </c>
    </row>
    <row r="340" spans="1:23" x14ac:dyDescent="0.3">
      <c r="A340">
        <v>365</v>
      </c>
      <c r="B340" s="15" t="s">
        <v>122</v>
      </c>
      <c r="C340" t="str">
        <f>_xlfn.XLOOKUP($B340, STANDARDS!$A:$A, STANDARDS!$B:$B,,0,2)</f>
        <v>Fengjiawan Fm</v>
      </c>
      <c r="J340">
        <v>1190</v>
      </c>
      <c r="M340" t="s">
        <v>221</v>
      </c>
      <c r="O340">
        <v>8.0000000000000002E-3</v>
      </c>
      <c r="P340" t="s">
        <v>243</v>
      </c>
      <c r="S340">
        <v>-26.1</v>
      </c>
      <c r="T340">
        <v>0.02</v>
      </c>
      <c r="U340" t="s">
        <v>246</v>
      </c>
      <c r="V340">
        <v>1</v>
      </c>
      <c r="W340" t="s">
        <v>247</v>
      </c>
    </row>
    <row r="341" spans="1:23" x14ac:dyDescent="0.3">
      <c r="A341">
        <v>366</v>
      </c>
      <c r="B341" s="15" t="s">
        <v>123</v>
      </c>
      <c r="C341" t="str">
        <f>_xlfn.XLOOKUP($B341, STANDARDS!$A:$A, STANDARDS!$B:$B,,0,2)</f>
        <v>Duguan Fm</v>
      </c>
      <c r="J341">
        <v>1200</v>
      </c>
      <c r="M341" t="s">
        <v>221</v>
      </c>
      <c r="O341">
        <v>8.9999999999999993E-3</v>
      </c>
      <c r="P341" t="s">
        <v>243</v>
      </c>
      <c r="S341">
        <v>-26.8</v>
      </c>
      <c r="T341">
        <v>0.02</v>
      </c>
      <c r="U341" t="s">
        <v>246</v>
      </c>
      <c r="V341">
        <v>1</v>
      </c>
      <c r="W341" t="s">
        <v>247</v>
      </c>
    </row>
    <row r="342" spans="1:23" x14ac:dyDescent="0.3">
      <c r="A342">
        <v>367</v>
      </c>
      <c r="B342" s="15" t="s">
        <v>124</v>
      </c>
      <c r="C342" t="str">
        <f>_xlfn.XLOOKUP($B342, STANDARDS!$A:$A, STANDARDS!$B:$B,,0,2)</f>
        <v>Kataskin Mbr, Avzyan Fm</v>
      </c>
      <c r="J342">
        <v>1240</v>
      </c>
      <c r="M342" t="s">
        <v>224</v>
      </c>
      <c r="O342">
        <v>8.6999999999999994E-2</v>
      </c>
      <c r="P342" t="s">
        <v>243</v>
      </c>
      <c r="S342">
        <v>-24.3</v>
      </c>
      <c r="T342">
        <v>0.02</v>
      </c>
      <c r="U342" t="s">
        <v>246</v>
      </c>
      <c r="V342">
        <v>1</v>
      </c>
      <c r="W342" t="s">
        <v>247</v>
      </c>
    </row>
    <row r="343" spans="1:23" x14ac:dyDescent="0.3">
      <c r="A343">
        <v>368</v>
      </c>
      <c r="B343" s="15" t="s">
        <v>125</v>
      </c>
      <c r="C343" t="str">
        <f>_xlfn.XLOOKUP($B343, STANDARDS!$A:$A, STANDARDS!$B:$B,,0,2)</f>
        <v>Kuktur Mbr</v>
      </c>
      <c r="J343">
        <v>1240</v>
      </c>
      <c r="M343" t="s">
        <v>222</v>
      </c>
      <c r="O343">
        <v>0.79</v>
      </c>
      <c r="P343" t="s">
        <v>243</v>
      </c>
      <c r="S343">
        <v>-21.6</v>
      </c>
      <c r="T343">
        <v>0.02</v>
      </c>
      <c r="U343" t="s">
        <v>246</v>
      </c>
      <c r="V343">
        <v>1</v>
      </c>
      <c r="W343" t="s">
        <v>247</v>
      </c>
    </row>
    <row r="344" spans="1:23" x14ac:dyDescent="0.3">
      <c r="A344">
        <v>369</v>
      </c>
      <c r="B344" s="15" t="s">
        <v>126</v>
      </c>
      <c r="C344" t="str">
        <f>_xlfn.XLOOKUP($B344, STANDARDS!$A:$A, STANDARDS!$B:$B,,0,2)</f>
        <v>Maloinzer Mbr</v>
      </c>
      <c r="J344">
        <v>1240</v>
      </c>
      <c r="M344" t="s">
        <v>222</v>
      </c>
      <c r="O344">
        <v>0.433</v>
      </c>
      <c r="P344" t="s">
        <v>243</v>
      </c>
      <c r="S344">
        <v>-22.9</v>
      </c>
      <c r="T344">
        <v>0.02</v>
      </c>
      <c r="U344" t="s">
        <v>246</v>
      </c>
      <c r="V344">
        <v>1</v>
      </c>
      <c r="W344" t="s">
        <v>247</v>
      </c>
    </row>
    <row r="345" spans="1:23" x14ac:dyDescent="0.3">
      <c r="A345">
        <v>370</v>
      </c>
      <c r="B345" s="15" t="s">
        <v>127</v>
      </c>
      <c r="C345" t="str">
        <f>_xlfn.XLOOKUP($B345, STANDARDS!$A:$A, STANDARDS!$B:$B,,0,2)</f>
        <v>Ushakov Mbr</v>
      </c>
      <c r="J345">
        <v>1240</v>
      </c>
      <c r="M345" t="s">
        <v>224</v>
      </c>
      <c r="O345">
        <v>8.5999999999999993E-2</v>
      </c>
      <c r="P345" t="s">
        <v>243</v>
      </c>
      <c r="S345">
        <v>-29.5</v>
      </c>
      <c r="T345">
        <v>0.02</v>
      </c>
      <c r="U345" t="s">
        <v>246</v>
      </c>
      <c r="V345">
        <v>1</v>
      </c>
      <c r="W345" t="s">
        <v>247</v>
      </c>
    </row>
    <row r="346" spans="1:23" x14ac:dyDescent="0.3">
      <c r="A346">
        <v>371</v>
      </c>
      <c r="B346" s="15" t="s">
        <v>128</v>
      </c>
      <c r="C346" t="str">
        <f>_xlfn.XLOOKUP($B346, STANDARDS!$A:$A, STANDARDS!$B:$B,,0,2)</f>
        <v>Honghuizhuang Fm</v>
      </c>
      <c r="J346">
        <v>1250</v>
      </c>
      <c r="M346" t="s">
        <v>222</v>
      </c>
      <c r="O346">
        <v>0.94199999999999995</v>
      </c>
      <c r="P346" t="s">
        <v>243</v>
      </c>
      <c r="S346">
        <v>-23.6</v>
      </c>
      <c r="T346">
        <v>0.02</v>
      </c>
      <c r="U346" t="s">
        <v>246</v>
      </c>
      <c r="V346">
        <v>1</v>
      </c>
      <c r="W346" t="s">
        <v>247</v>
      </c>
    </row>
    <row r="347" spans="1:23" x14ac:dyDescent="0.3">
      <c r="A347">
        <v>372</v>
      </c>
      <c r="B347" s="15" t="s">
        <v>128</v>
      </c>
      <c r="C347" t="str">
        <f>_xlfn.XLOOKUP($B347, STANDARDS!$A:$A, STANDARDS!$B:$B,,0,2)</f>
        <v>Honghuizhuang Fm</v>
      </c>
      <c r="J347">
        <v>1250</v>
      </c>
      <c r="M347" t="s">
        <v>222</v>
      </c>
      <c r="O347">
        <v>0.72499999999999998</v>
      </c>
      <c r="P347" t="s">
        <v>243</v>
      </c>
      <c r="S347">
        <v>-33.4</v>
      </c>
      <c r="T347">
        <v>0.02</v>
      </c>
      <c r="U347" t="s">
        <v>246</v>
      </c>
      <c r="V347">
        <v>1</v>
      </c>
      <c r="W347" t="s">
        <v>247</v>
      </c>
    </row>
    <row r="348" spans="1:23" x14ac:dyDescent="0.3">
      <c r="A348">
        <v>373</v>
      </c>
      <c r="B348" s="15" t="s">
        <v>129</v>
      </c>
      <c r="C348" t="str">
        <f>_xlfn.XLOOKUP($B348, STANDARDS!$A:$A, STANDARDS!$B:$B,,0,2)</f>
        <v>Xunjiansi Fm</v>
      </c>
      <c r="J348">
        <v>1250</v>
      </c>
      <c r="M348" t="s">
        <v>221</v>
      </c>
      <c r="O348">
        <v>1.4999999999999999E-2</v>
      </c>
      <c r="P348" t="s">
        <v>243</v>
      </c>
      <c r="S348">
        <v>-25.7</v>
      </c>
      <c r="T348">
        <v>0.02</v>
      </c>
      <c r="U348" t="s">
        <v>246</v>
      </c>
      <c r="V348">
        <v>1</v>
      </c>
      <c r="W348" t="s">
        <v>247</v>
      </c>
    </row>
    <row r="349" spans="1:23" x14ac:dyDescent="0.3">
      <c r="A349">
        <v>374</v>
      </c>
      <c r="B349" s="15" t="s">
        <v>129</v>
      </c>
      <c r="C349" t="str">
        <f>_xlfn.XLOOKUP($B349, STANDARDS!$A:$A, STANDARDS!$B:$B,,0,2)</f>
        <v>Xunjiansi Fm</v>
      </c>
      <c r="J349">
        <v>1250</v>
      </c>
      <c r="M349" t="s">
        <v>218</v>
      </c>
      <c r="O349">
        <v>5.0000000000000001E-3</v>
      </c>
      <c r="P349" t="s">
        <v>243</v>
      </c>
      <c r="S349">
        <v>-28.3</v>
      </c>
      <c r="T349">
        <v>0.02</v>
      </c>
      <c r="U349" t="s">
        <v>246</v>
      </c>
      <c r="V349">
        <v>1</v>
      </c>
      <c r="W349" t="s">
        <v>247</v>
      </c>
    </row>
    <row r="350" spans="1:23" x14ac:dyDescent="0.3">
      <c r="A350">
        <v>375</v>
      </c>
      <c r="B350" s="15" t="s">
        <v>129</v>
      </c>
      <c r="C350" t="str">
        <f>_xlfn.XLOOKUP($B350, STANDARDS!$A:$A, STANDARDS!$B:$B,,0,2)</f>
        <v>Xunjiansi Fm</v>
      </c>
      <c r="J350">
        <v>1250</v>
      </c>
      <c r="M350" t="s">
        <v>218</v>
      </c>
      <c r="O350">
        <v>5.0000000000000001E-3</v>
      </c>
      <c r="P350" t="s">
        <v>243</v>
      </c>
      <c r="S350">
        <v>-28.2</v>
      </c>
      <c r="T350">
        <v>0.02</v>
      </c>
      <c r="U350" t="s">
        <v>246</v>
      </c>
      <c r="V350">
        <v>1</v>
      </c>
      <c r="W350" t="s">
        <v>247</v>
      </c>
    </row>
    <row r="351" spans="1:23" x14ac:dyDescent="0.3">
      <c r="A351">
        <v>376</v>
      </c>
      <c r="B351" s="15" t="s">
        <v>130</v>
      </c>
      <c r="C351" t="str">
        <f>_xlfn.XLOOKUP($B351, STANDARDS!$A:$A, STANDARDS!$B:$B,,0,2)</f>
        <v>Revett Fm</v>
      </c>
      <c r="J351">
        <v>1260</v>
      </c>
      <c r="M351" t="s">
        <v>217</v>
      </c>
      <c r="O351">
        <v>4.2999999999999997E-2</v>
      </c>
      <c r="P351" t="s">
        <v>243</v>
      </c>
      <c r="S351">
        <v>-30.1</v>
      </c>
      <c r="T351">
        <v>0.02</v>
      </c>
      <c r="U351" t="s">
        <v>246</v>
      </c>
      <c r="V351">
        <v>1</v>
      </c>
      <c r="W351" t="s">
        <v>247</v>
      </c>
    </row>
    <row r="352" spans="1:23" x14ac:dyDescent="0.3">
      <c r="A352">
        <v>377</v>
      </c>
      <c r="B352" s="15" t="s">
        <v>131</v>
      </c>
      <c r="C352" t="str">
        <f>_xlfn.XLOOKUP($B352, STANDARDS!$A:$A, STANDARDS!$B:$B,,0,2)</f>
        <v>Mount Shields Fm, Belt Sgp</v>
      </c>
      <c r="J352">
        <v>1320</v>
      </c>
      <c r="M352" t="s">
        <v>221</v>
      </c>
      <c r="O352">
        <v>5.0000000000000001E-3</v>
      </c>
      <c r="P352" t="s">
        <v>243</v>
      </c>
      <c r="S352">
        <v>-26.3</v>
      </c>
      <c r="T352">
        <v>0.02</v>
      </c>
      <c r="U352" t="s">
        <v>246</v>
      </c>
      <c r="V352">
        <v>1</v>
      </c>
      <c r="W352" t="s">
        <v>247</v>
      </c>
    </row>
    <row r="353" spans="1:23" x14ac:dyDescent="0.3">
      <c r="A353">
        <v>378</v>
      </c>
      <c r="B353" s="15" t="s">
        <v>132</v>
      </c>
      <c r="C353" t="str">
        <f>_xlfn.XLOOKUP($B353, STANDARDS!$A:$A, STANDARDS!$B:$B,,0,2)</f>
        <v>Wumishan Fm</v>
      </c>
      <c r="J353">
        <v>1325</v>
      </c>
      <c r="M353" t="s">
        <v>217</v>
      </c>
      <c r="O353">
        <v>5.6000000000000008E-2</v>
      </c>
      <c r="P353" t="s">
        <v>243</v>
      </c>
      <c r="S353">
        <v>-26.3</v>
      </c>
      <c r="T353">
        <v>0.02</v>
      </c>
      <c r="U353" t="s">
        <v>246</v>
      </c>
      <c r="V353">
        <v>1</v>
      </c>
      <c r="W353" t="s">
        <v>247</v>
      </c>
    </row>
    <row r="354" spans="1:23" x14ac:dyDescent="0.3">
      <c r="A354">
        <v>379</v>
      </c>
      <c r="B354" s="15" t="s">
        <v>132</v>
      </c>
      <c r="C354" t="str">
        <f>_xlfn.XLOOKUP($B354, STANDARDS!$A:$A, STANDARDS!$B:$B,,0,2)</f>
        <v>Wumishan Fm</v>
      </c>
      <c r="J354">
        <v>1325</v>
      </c>
      <c r="M354" t="s">
        <v>217</v>
      </c>
      <c r="O354">
        <v>3.7999999999999999E-2</v>
      </c>
      <c r="P354" t="s">
        <v>243</v>
      </c>
      <c r="S354">
        <v>-26.6</v>
      </c>
      <c r="T354">
        <v>0.02</v>
      </c>
      <c r="U354" t="s">
        <v>246</v>
      </c>
      <c r="V354">
        <v>1</v>
      </c>
      <c r="W354" t="s">
        <v>247</v>
      </c>
    </row>
    <row r="355" spans="1:23" x14ac:dyDescent="0.3">
      <c r="A355">
        <v>380</v>
      </c>
      <c r="B355" s="15" t="s">
        <v>132</v>
      </c>
      <c r="C355" t="str">
        <f>_xlfn.XLOOKUP($B355, STANDARDS!$A:$A, STANDARDS!$B:$B,,0,2)</f>
        <v>Wumishan Fm</v>
      </c>
      <c r="J355">
        <v>1325</v>
      </c>
      <c r="M355" t="s">
        <v>217</v>
      </c>
      <c r="O355">
        <v>1.3000000000000001E-2</v>
      </c>
      <c r="P355" t="s">
        <v>243</v>
      </c>
      <c r="S355">
        <v>-28.7</v>
      </c>
      <c r="T355">
        <v>0.02</v>
      </c>
      <c r="U355" t="s">
        <v>246</v>
      </c>
      <c r="V355">
        <v>1</v>
      </c>
      <c r="W355" t="s">
        <v>247</v>
      </c>
    </row>
    <row r="356" spans="1:23" x14ac:dyDescent="0.3">
      <c r="A356">
        <v>381</v>
      </c>
      <c r="B356" s="15" t="s">
        <v>132</v>
      </c>
      <c r="C356" t="str">
        <f>_xlfn.XLOOKUP($B356, STANDARDS!$A:$A, STANDARDS!$B:$B,,0,2)</f>
        <v>Wumishan Fm</v>
      </c>
      <c r="J356">
        <v>1325</v>
      </c>
      <c r="M356" t="s">
        <v>217</v>
      </c>
      <c r="O356">
        <v>1.2E-2</v>
      </c>
      <c r="P356" t="s">
        <v>243</v>
      </c>
      <c r="S356">
        <v>-29.6</v>
      </c>
      <c r="T356">
        <v>0.02</v>
      </c>
      <c r="U356" t="s">
        <v>246</v>
      </c>
      <c r="V356">
        <v>1</v>
      </c>
      <c r="W356" t="s">
        <v>247</v>
      </c>
    </row>
    <row r="357" spans="1:23" x14ac:dyDescent="0.3">
      <c r="A357">
        <v>382</v>
      </c>
      <c r="B357" s="15" t="s">
        <v>132</v>
      </c>
      <c r="C357" t="str">
        <f>_xlfn.XLOOKUP($B357, STANDARDS!$A:$A, STANDARDS!$B:$B,,0,2)</f>
        <v>Wumishan Fm</v>
      </c>
      <c r="J357">
        <v>1325</v>
      </c>
      <c r="M357" t="s">
        <v>217</v>
      </c>
      <c r="O357">
        <v>3.9E-2</v>
      </c>
      <c r="P357" t="s">
        <v>243</v>
      </c>
      <c r="S357">
        <v>-28.3</v>
      </c>
      <c r="T357">
        <v>0.02</v>
      </c>
      <c r="U357" t="s">
        <v>246</v>
      </c>
      <c r="V357">
        <v>1</v>
      </c>
      <c r="W357" t="s">
        <v>247</v>
      </c>
    </row>
    <row r="358" spans="1:23" x14ac:dyDescent="0.3">
      <c r="A358">
        <v>383</v>
      </c>
      <c r="B358" s="15" t="s">
        <v>132</v>
      </c>
      <c r="C358" t="str">
        <f>_xlfn.XLOOKUP($B358, STANDARDS!$A:$A, STANDARDS!$B:$B,,0,2)</f>
        <v>Wumishan Fm</v>
      </c>
      <c r="J358">
        <v>1325</v>
      </c>
      <c r="M358" t="s">
        <v>217</v>
      </c>
      <c r="O358">
        <v>2.0999999999999998E-2</v>
      </c>
      <c r="P358" t="s">
        <v>243</v>
      </c>
      <c r="S358">
        <v>-28.6</v>
      </c>
      <c r="T358">
        <v>0.02</v>
      </c>
      <c r="U358" t="s">
        <v>246</v>
      </c>
      <c r="V358">
        <v>1</v>
      </c>
      <c r="W358" t="s">
        <v>247</v>
      </c>
    </row>
    <row r="359" spans="1:23" x14ac:dyDescent="0.3">
      <c r="A359">
        <v>384</v>
      </c>
      <c r="B359" s="15" t="s">
        <v>132</v>
      </c>
      <c r="C359" t="str">
        <f>_xlfn.XLOOKUP($B359, STANDARDS!$A:$A, STANDARDS!$B:$B,,0,2)</f>
        <v>Wumishan Fm</v>
      </c>
      <c r="J359">
        <v>1325</v>
      </c>
      <c r="M359" t="s">
        <v>217</v>
      </c>
      <c r="O359">
        <v>2.3E-2</v>
      </c>
      <c r="P359" t="s">
        <v>243</v>
      </c>
      <c r="S359">
        <v>-27.3</v>
      </c>
      <c r="T359">
        <v>0.02</v>
      </c>
      <c r="U359" t="s">
        <v>246</v>
      </c>
      <c r="V359">
        <v>1</v>
      </c>
      <c r="W359" t="s">
        <v>247</v>
      </c>
    </row>
    <row r="360" spans="1:23" x14ac:dyDescent="0.3">
      <c r="A360">
        <v>385</v>
      </c>
      <c r="B360" s="15" t="s">
        <v>132</v>
      </c>
      <c r="C360" t="str">
        <f>_xlfn.XLOOKUP($B360, STANDARDS!$A:$A, STANDARDS!$B:$B,,0,2)</f>
        <v>Wumishan Fm</v>
      </c>
      <c r="J360">
        <v>1325</v>
      </c>
      <c r="M360" t="s">
        <v>217</v>
      </c>
      <c r="O360">
        <v>0.17099999999999999</v>
      </c>
      <c r="P360" t="s">
        <v>243</v>
      </c>
      <c r="S360">
        <v>-25.2</v>
      </c>
      <c r="T360">
        <v>0.02</v>
      </c>
      <c r="U360" t="s">
        <v>246</v>
      </c>
      <c r="V360">
        <v>1</v>
      </c>
      <c r="W360" t="s">
        <v>247</v>
      </c>
    </row>
    <row r="361" spans="1:23" x14ac:dyDescent="0.3">
      <c r="A361">
        <v>386</v>
      </c>
      <c r="B361" s="15" t="s">
        <v>132</v>
      </c>
      <c r="C361" t="str">
        <f>_xlfn.XLOOKUP($B361, STANDARDS!$A:$A, STANDARDS!$B:$B,,0,2)</f>
        <v>Wumishan Fm</v>
      </c>
      <c r="J361">
        <v>1325</v>
      </c>
      <c r="M361" t="s">
        <v>217</v>
      </c>
      <c r="O361">
        <v>0.05</v>
      </c>
      <c r="P361" t="s">
        <v>243</v>
      </c>
      <c r="S361">
        <v>-27.6</v>
      </c>
      <c r="T361">
        <v>0.02</v>
      </c>
      <c r="U361" t="s">
        <v>246</v>
      </c>
      <c r="V361">
        <v>1</v>
      </c>
      <c r="W361" t="s">
        <v>247</v>
      </c>
    </row>
    <row r="362" spans="1:23" x14ac:dyDescent="0.3">
      <c r="A362">
        <v>387</v>
      </c>
      <c r="B362" s="15" t="s">
        <v>132</v>
      </c>
      <c r="C362" t="str">
        <f>_xlfn.XLOOKUP($B362, STANDARDS!$A:$A, STANDARDS!$B:$B,,0,2)</f>
        <v>Wumishan Fm</v>
      </c>
      <c r="J362">
        <v>1325</v>
      </c>
      <c r="M362" t="s">
        <v>217</v>
      </c>
      <c r="O362">
        <v>5.3000000000000005E-2</v>
      </c>
      <c r="P362" t="s">
        <v>243</v>
      </c>
      <c r="S362">
        <v>-30.4</v>
      </c>
      <c r="T362">
        <v>0.02</v>
      </c>
      <c r="U362" t="s">
        <v>246</v>
      </c>
      <c r="V362">
        <v>1</v>
      </c>
      <c r="W362" t="s">
        <v>247</v>
      </c>
    </row>
    <row r="363" spans="1:23" x14ac:dyDescent="0.3">
      <c r="A363">
        <v>388</v>
      </c>
      <c r="B363" s="15" t="s">
        <v>132</v>
      </c>
      <c r="C363" t="str">
        <f>_xlfn.XLOOKUP($B363, STANDARDS!$A:$A, STANDARDS!$B:$B,,0,2)</f>
        <v>Wumishan Fm</v>
      </c>
      <c r="J363">
        <v>1325</v>
      </c>
      <c r="M363" t="s">
        <v>217</v>
      </c>
      <c r="O363">
        <v>3.1E-2</v>
      </c>
      <c r="P363" t="s">
        <v>243</v>
      </c>
      <c r="S363">
        <v>-30.1</v>
      </c>
      <c r="T363">
        <v>0.02</v>
      </c>
      <c r="U363" t="s">
        <v>246</v>
      </c>
      <c r="V363">
        <v>1</v>
      </c>
      <c r="W363" t="s">
        <v>247</v>
      </c>
    </row>
    <row r="364" spans="1:23" x14ac:dyDescent="0.3">
      <c r="A364">
        <v>389</v>
      </c>
      <c r="B364" s="15" t="s">
        <v>132</v>
      </c>
      <c r="C364" t="str">
        <f>_xlfn.XLOOKUP($B364, STANDARDS!$A:$A, STANDARDS!$B:$B,,0,2)</f>
        <v>Wumishan Fm</v>
      </c>
      <c r="J364">
        <v>1325</v>
      </c>
      <c r="M364" t="s">
        <v>218</v>
      </c>
      <c r="O364">
        <v>2.3E-2</v>
      </c>
      <c r="P364" t="s">
        <v>243</v>
      </c>
      <c r="S364">
        <v>-29.1</v>
      </c>
      <c r="T364">
        <v>0.02</v>
      </c>
      <c r="U364" t="s">
        <v>246</v>
      </c>
      <c r="V364">
        <v>1</v>
      </c>
      <c r="W364" t="s">
        <v>247</v>
      </c>
    </row>
    <row r="365" spans="1:23" x14ac:dyDescent="0.3">
      <c r="A365">
        <v>390</v>
      </c>
      <c r="B365" s="15" t="s">
        <v>132</v>
      </c>
      <c r="C365" t="str">
        <f>_xlfn.XLOOKUP($B365, STANDARDS!$A:$A, STANDARDS!$B:$B,,0,2)</f>
        <v>Wumishan Fm</v>
      </c>
      <c r="J365">
        <v>1325</v>
      </c>
      <c r="M365" t="s">
        <v>218</v>
      </c>
      <c r="O365">
        <v>2.3E-2</v>
      </c>
      <c r="P365" t="s">
        <v>243</v>
      </c>
      <c r="S365">
        <v>-29</v>
      </c>
      <c r="T365">
        <v>0.02</v>
      </c>
      <c r="U365" t="s">
        <v>246</v>
      </c>
      <c r="V365">
        <v>1</v>
      </c>
      <c r="W365" t="s">
        <v>247</v>
      </c>
    </row>
    <row r="366" spans="1:23" x14ac:dyDescent="0.3">
      <c r="A366">
        <v>391</v>
      </c>
      <c r="B366" s="15" t="s">
        <v>132</v>
      </c>
      <c r="C366" t="str">
        <f>_xlfn.XLOOKUP($B366, STANDARDS!$A:$A, STANDARDS!$B:$B,,0,2)</f>
        <v>Wumishan Fm</v>
      </c>
      <c r="J366">
        <v>1325</v>
      </c>
      <c r="M366" t="s">
        <v>218</v>
      </c>
      <c r="O366">
        <v>3.3000000000000002E-2</v>
      </c>
      <c r="P366" t="s">
        <v>243</v>
      </c>
      <c r="S366">
        <v>-30.2</v>
      </c>
      <c r="T366">
        <v>0.02</v>
      </c>
      <c r="U366" t="s">
        <v>246</v>
      </c>
      <c r="V366">
        <v>1</v>
      </c>
      <c r="W366" t="s">
        <v>247</v>
      </c>
    </row>
    <row r="367" spans="1:23" x14ac:dyDescent="0.3">
      <c r="A367">
        <v>392</v>
      </c>
      <c r="B367" s="15" t="s">
        <v>132</v>
      </c>
      <c r="C367" t="str">
        <f>_xlfn.XLOOKUP($B367, STANDARDS!$A:$A, STANDARDS!$B:$B,,0,2)</f>
        <v>Wumishan Fm</v>
      </c>
      <c r="J367">
        <v>1325</v>
      </c>
      <c r="M367" t="s">
        <v>218</v>
      </c>
      <c r="O367">
        <v>3.7999999999999999E-2</v>
      </c>
      <c r="P367" t="s">
        <v>243</v>
      </c>
      <c r="S367">
        <v>-28.9</v>
      </c>
      <c r="T367">
        <v>0.02</v>
      </c>
      <c r="U367" t="s">
        <v>246</v>
      </c>
      <c r="V367">
        <v>1</v>
      </c>
      <c r="W367" t="s">
        <v>247</v>
      </c>
    </row>
    <row r="368" spans="1:23" x14ac:dyDescent="0.3">
      <c r="A368">
        <v>393</v>
      </c>
      <c r="B368" s="15" t="s">
        <v>132</v>
      </c>
      <c r="C368" t="str">
        <f>_xlfn.XLOOKUP($B368, STANDARDS!$A:$A, STANDARDS!$B:$B,,0,2)</f>
        <v>Wumishan Fm</v>
      </c>
      <c r="J368">
        <v>1325</v>
      </c>
      <c r="M368" t="s">
        <v>222</v>
      </c>
      <c r="O368">
        <v>3.3000000000000002E-2</v>
      </c>
      <c r="P368" t="s">
        <v>243</v>
      </c>
      <c r="S368">
        <v>-28.8</v>
      </c>
      <c r="T368">
        <v>0.02</v>
      </c>
      <c r="U368" t="s">
        <v>246</v>
      </c>
      <c r="V368">
        <v>1</v>
      </c>
      <c r="W368" t="s">
        <v>247</v>
      </c>
    </row>
    <row r="369" spans="1:23" x14ac:dyDescent="0.3">
      <c r="A369">
        <v>394</v>
      </c>
      <c r="B369" s="15" t="s">
        <v>132</v>
      </c>
      <c r="C369" t="str">
        <f>_xlfn.XLOOKUP($B369, STANDARDS!$A:$A, STANDARDS!$B:$B,,0,2)</f>
        <v>Wumishan Fm</v>
      </c>
      <c r="J369">
        <v>1325</v>
      </c>
      <c r="M369" t="s">
        <v>221</v>
      </c>
      <c r="O369">
        <v>2.3E-2</v>
      </c>
      <c r="P369" t="s">
        <v>243</v>
      </c>
      <c r="S369">
        <v>-27.4</v>
      </c>
      <c r="T369">
        <v>0.02</v>
      </c>
      <c r="U369" t="s">
        <v>246</v>
      </c>
      <c r="V369">
        <v>1</v>
      </c>
      <c r="W369" t="s">
        <v>247</v>
      </c>
    </row>
    <row r="370" spans="1:23" x14ac:dyDescent="0.3">
      <c r="A370">
        <v>395</v>
      </c>
      <c r="B370" s="15" t="s">
        <v>132</v>
      </c>
      <c r="C370" t="str">
        <f>_xlfn.XLOOKUP($B370, STANDARDS!$A:$A, STANDARDS!$B:$B,,0,2)</f>
        <v>Wumishan Fm</v>
      </c>
      <c r="J370">
        <v>1325</v>
      </c>
      <c r="M370" t="s">
        <v>221</v>
      </c>
      <c r="O370">
        <v>5.0000000000000001E-3</v>
      </c>
      <c r="P370" t="s">
        <v>243</v>
      </c>
      <c r="S370">
        <v>-28</v>
      </c>
      <c r="T370">
        <v>0.02</v>
      </c>
      <c r="U370" t="s">
        <v>246</v>
      </c>
      <c r="V370">
        <v>1</v>
      </c>
      <c r="W370" t="s">
        <v>247</v>
      </c>
    </row>
    <row r="371" spans="1:23" x14ac:dyDescent="0.3">
      <c r="A371">
        <v>396</v>
      </c>
      <c r="B371" s="15" t="s">
        <v>132</v>
      </c>
      <c r="C371" t="str">
        <f>_xlfn.XLOOKUP($B371, STANDARDS!$A:$A, STANDARDS!$B:$B,,0,2)</f>
        <v>Wumishan Fm</v>
      </c>
      <c r="J371">
        <v>1325</v>
      </c>
      <c r="M371" t="s">
        <v>220</v>
      </c>
      <c r="O371">
        <v>5.0000000000000001E-3</v>
      </c>
      <c r="P371" t="s">
        <v>243</v>
      </c>
      <c r="S371">
        <v>-28</v>
      </c>
      <c r="T371">
        <v>0.02</v>
      </c>
      <c r="U371" t="s">
        <v>246</v>
      </c>
      <c r="V371">
        <v>1</v>
      </c>
      <c r="W371" t="s">
        <v>247</v>
      </c>
    </row>
    <row r="372" spans="1:23" x14ac:dyDescent="0.3">
      <c r="A372">
        <v>397</v>
      </c>
      <c r="B372" s="15" t="s">
        <v>132</v>
      </c>
      <c r="C372" t="str">
        <f>_xlfn.XLOOKUP($B372, STANDARDS!$A:$A, STANDARDS!$B:$B,,0,2)</f>
        <v>Wumishan Fm</v>
      </c>
      <c r="J372">
        <v>1325</v>
      </c>
      <c r="M372" t="s">
        <v>221</v>
      </c>
      <c r="O372">
        <v>0.03</v>
      </c>
      <c r="P372" t="s">
        <v>243</v>
      </c>
      <c r="S372">
        <v>-28.5</v>
      </c>
      <c r="T372">
        <v>0.02</v>
      </c>
      <c r="U372" t="s">
        <v>246</v>
      </c>
      <c r="V372">
        <v>1</v>
      </c>
      <c r="W372" t="s">
        <v>247</v>
      </c>
    </row>
    <row r="373" spans="1:23" x14ac:dyDescent="0.3">
      <c r="A373">
        <v>398</v>
      </c>
      <c r="B373" s="15" t="s">
        <v>132</v>
      </c>
      <c r="C373" t="str">
        <f>_xlfn.XLOOKUP($B373, STANDARDS!$A:$A, STANDARDS!$B:$B,,0,2)</f>
        <v>Wumishan Fm</v>
      </c>
      <c r="J373">
        <v>1325</v>
      </c>
      <c r="M373" t="s">
        <v>221</v>
      </c>
      <c r="O373">
        <v>8.0000000000000002E-3</v>
      </c>
      <c r="P373" t="s">
        <v>243</v>
      </c>
      <c r="S373">
        <v>-29.2</v>
      </c>
      <c r="T373">
        <v>0.02</v>
      </c>
      <c r="U373" t="s">
        <v>246</v>
      </c>
      <c r="V373">
        <v>1</v>
      </c>
      <c r="W373" t="s">
        <v>247</v>
      </c>
    </row>
    <row r="374" spans="1:23" x14ac:dyDescent="0.3">
      <c r="A374">
        <v>399</v>
      </c>
      <c r="B374" s="15" t="s">
        <v>133</v>
      </c>
      <c r="C374" t="str">
        <f>_xlfn.XLOOKUP($B374, STANDARDS!$A:$A, STANDARDS!$B:$B,,0,2)</f>
        <v>Rossport Fm</v>
      </c>
      <c r="J374">
        <v>1339</v>
      </c>
      <c r="M374" t="s">
        <v>217</v>
      </c>
      <c r="O374">
        <v>0.03</v>
      </c>
      <c r="P374" t="s">
        <v>243</v>
      </c>
      <c r="S374">
        <v>-27.3</v>
      </c>
      <c r="T374">
        <v>0.02</v>
      </c>
      <c r="U374" t="s">
        <v>246</v>
      </c>
      <c r="V374">
        <v>1</v>
      </c>
      <c r="W374" t="s">
        <v>247</v>
      </c>
    </row>
    <row r="375" spans="1:23" x14ac:dyDescent="0.3">
      <c r="A375">
        <v>400</v>
      </c>
      <c r="B375" s="15" t="s">
        <v>133</v>
      </c>
      <c r="C375" t="str">
        <f>_xlfn.XLOOKUP($B375, STANDARDS!$A:$A, STANDARDS!$B:$B,,0,2)</f>
        <v>Rossport Fm</v>
      </c>
      <c r="J375">
        <v>1339</v>
      </c>
      <c r="M375" t="s">
        <v>218</v>
      </c>
      <c r="O375">
        <v>0.01</v>
      </c>
      <c r="P375" t="s">
        <v>243</v>
      </c>
      <c r="S375">
        <v>-25.6</v>
      </c>
      <c r="T375">
        <v>0.02</v>
      </c>
      <c r="U375" t="s">
        <v>246</v>
      </c>
      <c r="V375">
        <v>1</v>
      </c>
      <c r="W375" t="s">
        <v>247</v>
      </c>
    </row>
    <row r="376" spans="1:23" x14ac:dyDescent="0.3">
      <c r="A376">
        <v>401</v>
      </c>
      <c r="B376" s="15" t="s">
        <v>133</v>
      </c>
      <c r="C376" t="str">
        <f>_xlfn.XLOOKUP($B376, STANDARDS!$A:$A, STANDARDS!$B:$B,,0,2)</f>
        <v>Rossport Fm</v>
      </c>
      <c r="J376">
        <v>1339</v>
      </c>
      <c r="M376" t="s">
        <v>221</v>
      </c>
      <c r="O376">
        <v>8.4999999999999992E-2</v>
      </c>
      <c r="P376" t="s">
        <v>243</v>
      </c>
      <c r="S376">
        <v>-27.2</v>
      </c>
      <c r="T376">
        <v>0.02</v>
      </c>
      <c r="U376" t="s">
        <v>246</v>
      </c>
      <c r="V376">
        <v>1</v>
      </c>
      <c r="W376" t="s">
        <v>247</v>
      </c>
    </row>
    <row r="377" spans="1:23" x14ac:dyDescent="0.3">
      <c r="A377">
        <v>402</v>
      </c>
      <c r="B377" s="15" t="s">
        <v>133</v>
      </c>
      <c r="C377" t="str">
        <f>_xlfn.XLOOKUP($B377, STANDARDS!$A:$A, STANDARDS!$B:$B,,0,2)</f>
        <v>Rossport Fm</v>
      </c>
      <c r="J377">
        <v>1339</v>
      </c>
      <c r="M377" t="s">
        <v>221</v>
      </c>
      <c r="O377">
        <v>4.3999999999999997E-2</v>
      </c>
      <c r="P377" t="s">
        <v>243</v>
      </c>
      <c r="S377">
        <v>-25.4</v>
      </c>
      <c r="T377">
        <v>0.02</v>
      </c>
      <c r="U377" t="s">
        <v>246</v>
      </c>
      <c r="V377">
        <v>1</v>
      </c>
      <c r="W377" t="s">
        <v>247</v>
      </c>
    </row>
    <row r="378" spans="1:23" x14ac:dyDescent="0.3">
      <c r="A378">
        <v>403</v>
      </c>
      <c r="B378" s="15" t="s">
        <v>134</v>
      </c>
      <c r="C378" t="str">
        <f>_xlfn.XLOOKUP($B378, STANDARDS!$A:$A, STANDARDS!$B:$B,,0,2)</f>
        <v>McMinn Fm, Roper Gp</v>
      </c>
      <c r="J378">
        <v>1340</v>
      </c>
      <c r="M378" t="s">
        <v>220</v>
      </c>
      <c r="O378">
        <v>0.497</v>
      </c>
      <c r="P378" t="s">
        <v>243</v>
      </c>
      <c r="S378">
        <v>-31.7</v>
      </c>
      <c r="T378">
        <v>0.02</v>
      </c>
      <c r="U378" t="s">
        <v>246</v>
      </c>
      <c r="V378">
        <v>1</v>
      </c>
      <c r="W378" t="s">
        <v>247</v>
      </c>
    </row>
    <row r="379" spans="1:23" x14ac:dyDescent="0.3">
      <c r="A379">
        <v>404</v>
      </c>
      <c r="B379" s="15" t="s">
        <v>134</v>
      </c>
      <c r="C379" t="str">
        <f>_xlfn.XLOOKUP($B379, STANDARDS!$A:$A, STANDARDS!$B:$B,,0,2)</f>
        <v>McMinn Fm, Roper Gp</v>
      </c>
      <c r="J379">
        <v>1340</v>
      </c>
      <c r="M379" t="s">
        <v>220</v>
      </c>
      <c r="O379">
        <v>1.383</v>
      </c>
      <c r="P379" t="s">
        <v>243</v>
      </c>
      <c r="S379">
        <v>-33</v>
      </c>
      <c r="T379">
        <v>0.02</v>
      </c>
      <c r="U379" t="s">
        <v>246</v>
      </c>
      <c r="V379">
        <v>1</v>
      </c>
      <c r="W379" t="s">
        <v>247</v>
      </c>
    </row>
    <row r="380" spans="1:23" x14ac:dyDescent="0.3">
      <c r="A380">
        <v>405</v>
      </c>
      <c r="B380" s="15" t="s">
        <v>134</v>
      </c>
      <c r="C380" t="str">
        <f>_xlfn.XLOOKUP($B380, STANDARDS!$A:$A, STANDARDS!$B:$B,,0,2)</f>
        <v>McMinn Fm, Roper Gp</v>
      </c>
      <c r="J380">
        <v>1340</v>
      </c>
      <c r="M380" t="s">
        <v>220</v>
      </c>
      <c r="O380">
        <v>2.0489999999999999</v>
      </c>
      <c r="P380" t="s">
        <v>243</v>
      </c>
      <c r="S380">
        <v>-33.5</v>
      </c>
      <c r="T380">
        <v>0.02</v>
      </c>
      <c r="U380" t="s">
        <v>246</v>
      </c>
      <c r="V380">
        <v>1</v>
      </c>
      <c r="W380" t="s">
        <v>247</v>
      </c>
    </row>
    <row r="381" spans="1:23" x14ac:dyDescent="0.3">
      <c r="A381">
        <v>406</v>
      </c>
      <c r="B381" s="15" t="s">
        <v>134</v>
      </c>
      <c r="C381" t="str">
        <f>_xlfn.XLOOKUP($B381, STANDARDS!$A:$A, STANDARDS!$B:$B,,0,2)</f>
        <v>McMinn Fm, Roper Gp</v>
      </c>
      <c r="J381">
        <v>1340</v>
      </c>
      <c r="M381" t="s">
        <v>220</v>
      </c>
      <c r="O381">
        <v>0.29900000000000004</v>
      </c>
      <c r="P381" t="s">
        <v>243</v>
      </c>
      <c r="S381">
        <v>-33.200000000000003</v>
      </c>
      <c r="T381">
        <v>0.02</v>
      </c>
      <c r="U381" t="s">
        <v>246</v>
      </c>
      <c r="V381">
        <v>1</v>
      </c>
      <c r="W381" t="s">
        <v>247</v>
      </c>
    </row>
    <row r="382" spans="1:23" x14ac:dyDescent="0.3">
      <c r="A382">
        <v>407</v>
      </c>
      <c r="B382" s="15" t="s">
        <v>134</v>
      </c>
      <c r="C382" t="str">
        <f>_xlfn.XLOOKUP($B382, STANDARDS!$A:$A, STANDARDS!$B:$B,,0,2)</f>
        <v>McMinn Fm, Roper Gp</v>
      </c>
      <c r="J382">
        <v>1340</v>
      </c>
      <c r="M382" t="s">
        <v>220</v>
      </c>
      <c r="O382">
        <v>1.5640000000000001</v>
      </c>
      <c r="P382" t="s">
        <v>243</v>
      </c>
      <c r="S382">
        <v>-32.9</v>
      </c>
      <c r="T382">
        <v>0.02</v>
      </c>
      <c r="U382" t="s">
        <v>246</v>
      </c>
      <c r="V382">
        <v>1</v>
      </c>
      <c r="W382" t="s">
        <v>247</v>
      </c>
    </row>
    <row r="383" spans="1:23" x14ac:dyDescent="0.3">
      <c r="A383">
        <v>408</v>
      </c>
      <c r="B383" s="15" t="s">
        <v>134</v>
      </c>
      <c r="C383" t="str">
        <f>_xlfn.XLOOKUP($B383, STANDARDS!$A:$A, STANDARDS!$B:$B,,0,2)</f>
        <v>McMinn Fm, Roper Gp</v>
      </c>
      <c r="J383">
        <v>1340</v>
      </c>
      <c r="M383" t="s">
        <v>220</v>
      </c>
      <c r="O383">
        <v>1.3960000000000001</v>
      </c>
      <c r="P383" t="s">
        <v>243</v>
      </c>
      <c r="S383">
        <v>-32.9</v>
      </c>
      <c r="T383">
        <v>0.02</v>
      </c>
      <c r="U383" t="s">
        <v>246</v>
      </c>
      <c r="V383">
        <v>1</v>
      </c>
      <c r="W383" t="s">
        <v>247</v>
      </c>
    </row>
    <row r="384" spans="1:23" x14ac:dyDescent="0.3">
      <c r="A384">
        <v>409</v>
      </c>
      <c r="B384" s="15" t="s">
        <v>134</v>
      </c>
      <c r="C384" t="str">
        <f>_xlfn.XLOOKUP($B384, STANDARDS!$A:$A, STANDARDS!$B:$B,,0,2)</f>
        <v>McMinn Fm, Roper Gp</v>
      </c>
      <c r="J384">
        <v>1340</v>
      </c>
      <c r="M384" t="s">
        <v>220</v>
      </c>
      <c r="O384">
        <v>0.65700000000000003</v>
      </c>
      <c r="P384" t="s">
        <v>243</v>
      </c>
      <c r="S384">
        <v>-32.9</v>
      </c>
      <c r="T384">
        <v>0.02</v>
      </c>
      <c r="U384" t="s">
        <v>246</v>
      </c>
      <c r="V384">
        <v>1</v>
      </c>
      <c r="W384" t="s">
        <v>247</v>
      </c>
    </row>
    <row r="385" spans="1:23" x14ac:dyDescent="0.3">
      <c r="A385">
        <v>410</v>
      </c>
      <c r="B385" s="15" t="s">
        <v>134</v>
      </c>
      <c r="C385" t="str">
        <f>_xlfn.XLOOKUP($B385, STANDARDS!$A:$A, STANDARDS!$B:$B,,0,2)</f>
        <v>McMinn Fm, Roper Gp</v>
      </c>
      <c r="J385">
        <v>1340</v>
      </c>
      <c r="M385" t="s">
        <v>220</v>
      </c>
      <c r="O385">
        <v>0.19600000000000001</v>
      </c>
      <c r="P385" t="s">
        <v>243</v>
      </c>
      <c r="S385">
        <v>-32.200000000000003</v>
      </c>
      <c r="T385">
        <v>0.02</v>
      </c>
      <c r="U385" t="s">
        <v>246</v>
      </c>
      <c r="V385">
        <v>1</v>
      </c>
      <c r="W385" t="s">
        <v>247</v>
      </c>
    </row>
    <row r="386" spans="1:23" x14ac:dyDescent="0.3">
      <c r="A386">
        <v>411</v>
      </c>
      <c r="B386" s="15" t="s">
        <v>134</v>
      </c>
      <c r="C386" t="str">
        <f>_xlfn.XLOOKUP($B386, STANDARDS!$A:$A, STANDARDS!$B:$B,,0,2)</f>
        <v>McMinn Fm, Roper Gp</v>
      </c>
      <c r="J386">
        <v>1340</v>
      </c>
      <c r="M386" t="s">
        <v>220</v>
      </c>
      <c r="O386">
        <v>1.5710000000000002</v>
      </c>
      <c r="P386" t="s">
        <v>243</v>
      </c>
      <c r="S386">
        <v>-32.799999999999997</v>
      </c>
      <c r="T386">
        <v>0.02</v>
      </c>
      <c r="U386" t="s">
        <v>246</v>
      </c>
      <c r="V386">
        <v>1</v>
      </c>
      <c r="W386" t="s">
        <v>247</v>
      </c>
    </row>
    <row r="387" spans="1:23" x14ac:dyDescent="0.3">
      <c r="A387">
        <v>412</v>
      </c>
      <c r="B387" s="15" t="s">
        <v>135</v>
      </c>
      <c r="C387" t="str">
        <f>_xlfn.XLOOKUP($B387, STANDARDS!$A:$A, STANDARDS!$B:$B,,0,2)</f>
        <v>Tukan Mbr</v>
      </c>
      <c r="J387">
        <v>1350</v>
      </c>
      <c r="M387" t="s">
        <v>222</v>
      </c>
      <c r="O387">
        <v>0.16899999999999998</v>
      </c>
      <c r="P387" t="s">
        <v>243</v>
      </c>
      <c r="S387">
        <v>-24.3</v>
      </c>
      <c r="T387">
        <v>0.02</v>
      </c>
      <c r="U387" t="s">
        <v>246</v>
      </c>
      <c r="V387">
        <v>1</v>
      </c>
      <c r="W387" t="s">
        <v>247</v>
      </c>
    </row>
    <row r="388" spans="1:23" x14ac:dyDescent="0.3">
      <c r="A388">
        <v>413</v>
      </c>
      <c r="B388" s="15" t="s">
        <v>135</v>
      </c>
      <c r="C388" t="str">
        <f>_xlfn.XLOOKUP($B388, STANDARDS!$A:$A, STANDARDS!$B:$B,,0,2)</f>
        <v>Tukan Mbr</v>
      </c>
      <c r="J388">
        <v>1350</v>
      </c>
      <c r="M388" t="s">
        <v>222</v>
      </c>
      <c r="O388">
        <v>0.157</v>
      </c>
      <c r="P388" t="s">
        <v>243</v>
      </c>
      <c r="S388">
        <v>-25.6</v>
      </c>
      <c r="T388">
        <v>0.02</v>
      </c>
      <c r="U388" t="s">
        <v>246</v>
      </c>
      <c r="V388">
        <v>1</v>
      </c>
      <c r="W388" t="s">
        <v>247</v>
      </c>
    </row>
    <row r="389" spans="1:23" x14ac:dyDescent="0.3">
      <c r="A389">
        <v>414</v>
      </c>
      <c r="B389" s="15" t="s">
        <v>136</v>
      </c>
      <c r="C389" t="str">
        <f>_xlfn.XLOOKUP($B389, STANDARDS!$A:$A, STANDARDS!$B:$B,,0,2)</f>
        <v>Yangzhuang Fm</v>
      </c>
      <c r="J389">
        <v>1350</v>
      </c>
      <c r="M389" t="s">
        <v>218</v>
      </c>
      <c r="O389">
        <v>2.8999999999999998E-2</v>
      </c>
      <c r="P389" t="s">
        <v>243</v>
      </c>
      <c r="S389">
        <v>-26.3</v>
      </c>
      <c r="T389">
        <v>0.02</v>
      </c>
      <c r="U389" t="s">
        <v>246</v>
      </c>
      <c r="V389">
        <v>1</v>
      </c>
      <c r="W389" t="s">
        <v>247</v>
      </c>
    </row>
    <row r="390" spans="1:23" x14ac:dyDescent="0.3">
      <c r="A390">
        <v>415</v>
      </c>
      <c r="B390" s="15" t="s">
        <v>136</v>
      </c>
      <c r="C390" t="str">
        <f>_xlfn.XLOOKUP($B390, STANDARDS!$A:$A, STANDARDS!$B:$B,,0,2)</f>
        <v>Yangzhuang Fm</v>
      </c>
      <c r="J390">
        <v>1350</v>
      </c>
      <c r="M390" t="s">
        <v>218</v>
      </c>
      <c r="O390">
        <v>1.3000000000000001E-2</v>
      </c>
      <c r="P390" t="s">
        <v>243</v>
      </c>
      <c r="S390">
        <v>-27.4</v>
      </c>
      <c r="T390">
        <v>0.02</v>
      </c>
      <c r="U390" t="s">
        <v>246</v>
      </c>
      <c r="V390">
        <v>1</v>
      </c>
      <c r="W390" t="s">
        <v>247</v>
      </c>
    </row>
    <row r="391" spans="1:23" x14ac:dyDescent="0.3">
      <c r="A391">
        <v>416</v>
      </c>
      <c r="B391" s="15" t="s">
        <v>136</v>
      </c>
      <c r="C391" t="str">
        <f>_xlfn.XLOOKUP($B391, STANDARDS!$A:$A, STANDARDS!$B:$B,,0,2)</f>
        <v>Yangzhuang Fm</v>
      </c>
      <c r="J391">
        <v>1350</v>
      </c>
      <c r="M391" t="s">
        <v>218</v>
      </c>
      <c r="O391">
        <v>1.6E-2</v>
      </c>
      <c r="P391" t="s">
        <v>243</v>
      </c>
      <c r="S391">
        <v>-28.3</v>
      </c>
      <c r="T391">
        <v>0.02</v>
      </c>
      <c r="U391" t="s">
        <v>246</v>
      </c>
      <c r="V391">
        <v>1</v>
      </c>
      <c r="W391" t="s">
        <v>247</v>
      </c>
    </row>
    <row r="392" spans="1:23" x14ac:dyDescent="0.3">
      <c r="A392">
        <v>417</v>
      </c>
      <c r="B392" s="15" t="s">
        <v>136</v>
      </c>
      <c r="C392" t="str">
        <f>_xlfn.XLOOKUP($B392, STANDARDS!$A:$A, STANDARDS!$B:$B,,0,2)</f>
        <v>Yangzhuang Fm</v>
      </c>
      <c r="J392">
        <v>1350</v>
      </c>
      <c r="M392" t="s">
        <v>217</v>
      </c>
      <c r="O392">
        <v>2.7000000000000003E-2</v>
      </c>
      <c r="P392" t="s">
        <v>243</v>
      </c>
      <c r="S392">
        <v>-28</v>
      </c>
      <c r="T392">
        <v>0.02</v>
      </c>
      <c r="U392" t="s">
        <v>246</v>
      </c>
      <c r="V392">
        <v>1</v>
      </c>
      <c r="W392" t="s">
        <v>247</v>
      </c>
    </row>
    <row r="393" spans="1:23" x14ac:dyDescent="0.3">
      <c r="A393">
        <v>418</v>
      </c>
      <c r="B393" s="15" t="s">
        <v>137</v>
      </c>
      <c r="C393" t="str">
        <f>_xlfn.XLOOKUP($B393, STANDARDS!$A:$A, STANDARDS!$B:$B,,0,2)</f>
        <v>Bungle Bungle Dolomite</v>
      </c>
      <c r="J393">
        <v>1364</v>
      </c>
      <c r="M393" t="s">
        <v>217</v>
      </c>
      <c r="O393">
        <v>8.0000000000000002E-3</v>
      </c>
      <c r="P393" t="s">
        <v>243</v>
      </c>
      <c r="S393">
        <v>-17.899999999999999</v>
      </c>
      <c r="T393">
        <v>0.02</v>
      </c>
      <c r="U393" t="s">
        <v>246</v>
      </c>
      <c r="V393">
        <v>1</v>
      </c>
      <c r="W393" t="s">
        <v>247</v>
      </c>
    </row>
    <row r="394" spans="1:23" x14ac:dyDescent="0.3">
      <c r="A394">
        <v>419</v>
      </c>
      <c r="B394" s="15" t="s">
        <v>137</v>
      </c>
      <c r="C394" t="str">
        <f>_xlfn.XLOOKUP($B394, STANDARDS!$A:$A, STANDARDS!$B:$B,,0,2)</f>
        <v>Bungle Bungle Dolomite</v>
      </c>
      <c r="J394">
        <v>1364</v>
      </c>
      <c r="M394" t="s">
        <v>221</v>
      </c>
      <c r="O394">
        <v>2.3E-2</v>
      </c>
      <c r="P394" t="s">
        <v>243</v>
      </c>
      <c r="S394">
        <v>-24</v>
      </c>
      <c r="T394">
        <v>0.02</v>
      </c>
      <c r="U394" t="s">
        <v>246</v>
      </c>
      <c r="V394">
        <v>1</v>
      </c>
      <c r="W394" t="s">
        <v>247</v>
      </c>
    </row>
    <row r="395" spans="1:23" x14ac:dyDescent="0.3">
      <c r="A395">
        <v>420</v>
      </c>
      <c r="B395" s="15" t="s">
        <v>137</v>
      </c>
      <c r="C395" t="str">
        <f>_xlfn.XLOOKUP($B395, STANDARDS!$A:$A, STANDARDS!$B:$B,,0,2)</f>
        <v>Bungle Bungle Dolomite</v>
      </c>
      <c r="J395">
        <v>1364</v>
      </c>
      <c r="M395" t="s">
        <v>217</v>
      </c>
      <c r="O395">
        <v>8.0000000000000002E-3</v>
      </c>
      <c r="P395" t="s">
        <v>243</v>
      </c>
      <c r="S395">
        <v>-25.2</v>
      </c>
      <c r="T395">
        <v>0.02</v>
      </c>
      <c r="U395" t="s">
        <v>246</v>
      </c>
      <c r="V395">
        <v>1</v>
      </c>
      <c r="W395" t="s">
        <v>247</v>
      </c>
    </row>
    <row r="396" spans="1:23" x14ac:dyDescent="0.3">
      <c r="A396">
        <v>422</v>
      </c>
      <c r="B396" s="15" t="s">
        <v>137</v>
      </c>
      <c r="C396" t="str">
        <f>_xlfn.XLOOKUP($B396, STANDARDS!$A:$A, STANDARDS!$B:$B,,0,2)</f>
        <v>Bungle Bungle Dolomite</v>
      </c>
      <c r="J396">
        <v>1364</v>
      </c>
      <c r="M396" t="s">
        <v>221</v>
      </c>
      <c r="O396">
        <v>8.0000000000000002E-3</v>
      </c>
      <c r="P396" t="s">
        <v>243</v>
      </c>
      <c r="S396">
        <v>-25.3</v>
      </c>
      <c r="T396">
        <v>0.02</v>
      </c>
      <c r="U396" t="s">
        <v>246</v>
      </c>
      <c r="V396">
        <v>1</v>
      </c>
      <c r="W396" t="s">
        <v>247</v>
      </c>
    </row>
    <row r="397" spans="1:23" x14ac:dyDescent="0.3">
      <c r="A397">
        <v>423</v>
      </c>
      <c r="B397" s="15" t="s">
        <v>138</v>
      </c>
      <c r="C397" t="str">
        <f>_xlfn.XLOOKUP($B397, STANDARDS!$A:$A, STANDARDS!$B:$B,,0,2)</f>
        <v>Helena Fm, Belt Sgp</v>
      </c>
      <c r="J397">
        <v>1380</v>
      </c>
      <c r="M397" t="s">
        <v>221</v>
      </c>
      <c r="O397">
        <v>8.0000000000000002E-3</v>
      </c>
      <c r="P397" t="s">
        <v>243</v>
      </c>
      <c r="S397">
        <v>-26</v>
      </c>
      <c r="T397">
        <v>0.02</v>
      </c>
      <c r="U397" t="s">
        <v>246</v>
      </c>
      <c r="V397">
        <v>1</v>
      </c>
      <c r="W397" t="s">
        <v>247</v>
      </c>
    </row>
    <row r="398" spans="1:23" x14ac:dyDescent="0.3">
      <c r="A398">
        <v>424</v>
      </c>
      <c r="B398" s="15" t="s">
        <v>139</v>
      </c>
      <c r="C398" t="str">
        <f>_xlfn.XLOOKUP($B398, STANDARDS!$A:$A, STANDARDS!$B:$B,,0,2)</f>
        <v>Dismal Lakes Gp</v>
      </c>
      <c r="J398">
        <v>1400</v>
      </c>
      <c r="M398" t="s">
        <v>217</v>
      </c>
      <c r="O398">
        <v>0.13500000000000001</v>
      </c>
      <c r="P398" t="s">
        <v>243</v>
      </c>
      <c r="S398">
        <v>-27.6</v>
      </c>
      <c r="T398">
        <v>0.02</v>
      </c>
      <c r="U398" t="s">
        <v>246</v>
      </c>
      <c r="V398">
        <v>1</v>
      </c>
      <c r="W398" t="s">
        <v>247</v>
      </c>
    </row>
    <row r="399" spans="1:23" x14ac:dyDescent="0.3">
      <c r="A399">
        <v>425</v>
      </c>
      <c r="B399" s="15" t="s">
        <v>139</v>
      </c>
      <c r="C399" t="str">
        <f>_xlfn.XLOOKUP($B399, STANDARDS!$A:$A, STANDARDS!$B:$B,,0,2)</f>
        <v>Dismal Lakes Gp</v>
      </c>
      <c r="J399">
        <v>1400</v>
      </c>
      <c r="M399" t="s">
        <v>217</v>
      </c>
      <c r="O399">
        <v>5.8999999999999997E-2</v>
      </c>
      <c r="P399" t="s">
        <v>243</v>
      </c>
      <c r="S399">
        <v>-28.3</v>
      </c>
      <c r="T399">
        <v>0.02</v>
      </c>
      <c r="U399" t="s">
        <v>246</v>
      </c>
      <c r="V399">
        <v>1</v>
      </c>
      <c r="W399" t="s">
        <v>247</v>
      </c>
    </row>
    <row r="400" spans="1:23" x14ac:dyDescent="0.3">
      <c r="A400">
        <v>426</v>
      </c>
      <c r="B400" s="15" t="s">
        <v>139</v>
      </c>
      <c r="C400" t="str">
        <f>_xlfn.XLOOKUP($B400, STANDARDS!$A:$A, STANDARDS!$B:$B,,0,2)</f>
        <v>Dismal Lakes Gp</v>
      </c>
      <c r="J400">
        <v>1400</v>
      </c>
      <c r="M400" t="s">
        <v>217</v>
      </c>
      <c r="O400">
        <v>3.2000000000000001E-2</v>
      </c>
      <c r="P400" t="s">
        <v>243</v>
      </c>
      <c r="S400">
        <v>-30.5</v>
      </c>
      <c r="T400">
        <v>0.02</v>
      </c>
      <c r="U400" t="s">
        <v>246</v>
      </c>
      <c r="V400">
        <v>1</v>
      </c>
      <c r="W400" t="s">
        <v>247</v>
      </c>
    </row>
    <row r="401" spans="1:23" x14ac:dyDescent="0.3">
      <c r="A401">
        <v>427</v>
      </c>
      <c r="B401" s="15" t="s">
        <v>139</v>
      </c>
      <c r="C401" t="str">
        <f>_xlfn.XLOOKUP($B401, STANDARDS!$A:$A, STANDARDS!$B:$B,,0,2)</f>
        <v>Dismal Lakes Gp</v>
      </c>
      <c r="J401">
        <v>1400</v>
      </c>
      <c r="M401" t="s">
        <v>217</v>
      </c>
      <c r="O401">
        <v>3.5999999999999997E-2</v>
      </c>
      <c r="P401" t="s">
        <v>243</v>
      </c>
      <c r="S401">
        <v>-27.2</v>
      </c>
      <c r="T401">
        <v>0.02</v>
      </c>
      <c r="U401" t="s">
        <v>246</v>
      </c>
      <c r="V401">
        <v>1</v>
      </c>
      <c r="W401" t="s">
        <v>247</v>
      </c>
    </row>
    <row r="402" spans="1:23" x14ac:dyDescent="0.3">
      <c r="A402">
        <v>428</v>
      </c>
      <c r="B402" s="15" t="s">
        <v>139</v>
      </c>
      <c r="C402" t="str">
        <f>_xlfn.XLOOKUP($B402, STANDARDS!$A:$A, STANDARDS!$B:$B,,0,2)</f>
        <v>Dismal Lakes Gp</v>
      </c>
      <c r="J402">
        <v>1400</v>
      </c>
      <c r="M402" t="s">
        <v>217</v>
      </c>
      <c r="O402">
        <v>0.11599999999999999</v>
      </c>
      <c r="P402" t="s">
        <v>243</v>
      </c>
      <c r="S402">
        <v>-28.4</v>
      </c>
      <c r="T402">
        <v>0.02</v>
      </c>
      <c r="U402" t="s">
        <v>246</v>
      </c>
      <c r="V402">
        <v>1</v>
      </c>
      <c r="W402" t="s">
        <v>247</v>
      </c>
    </row>
    <row r="403" spans="1:23" x14ac:dyDescent="0.3">
      <c r="A403">
        <v>429</v>
      </c>
      <c r="B403" s="15" t="s">
        <v>139</v>
      </c>
      <c r="C403" t="str">
        <f>_xlfn.XLOOKUP($B403, STANDARDS!$A:$A, STANDARDS!$B:$B,,0,2)</f>
        <v>Dismal Lakes Gp</v>
      </c>
      <c r="J403">
        <v>1400</v>
      </c>
      <c r="M403" t="s">
        <v>217</v>
      </c>
      <c r="O403">
        <v>1.0999999999999999E-2</v>
      </c>
      <c r="P403" t="s">
        <v>243</v>
      </c>
      <c r="S403">
        <v>-29.1</v>
      </c>
      <c r="T403">
        <v>0.02</v>
      </c>
      <c r="U403" t="s">
        <v>246</v>
      </c>
      <c r="V403">
        <v>1</v>
      </c>
      <c r="W403" t="s">
        <v>247</v>
      </c>
    </row>
    <row r="404" spans="1:23" x14ac:dyDescent="0.3">
      <c r="A404">
        <v>430</v>
      </c>
      <c r="B404" s="15" t="s">
        <v>140</v>
      </c>
      <c r="C404" t="str">
        <f>_xlfn.XLOOKUP($B404, STANDARDS!$A:$A, STANDARDS!$B:$B,,0,2)</f>
        <v>Greyson Shale</v>
      </c>
      <c r="J404">
        <v>1420</v>
      </c>
      <c r="M404" t="s">
        <v>222</v>
      </c>
      <c r="O404">
        <v>8.199999999999999E-2</v>
      </c>
      <c r="P404" t="s">
        <v>243</v>
      </c>
      <c r="S404">
        <v>-31.1</v>
      </c>
      <c r="T404">
        <v>0.02</v>
      </c>
      <c r="U404" t="s">
        <v>246</v>
      </c>
      <c r="V404">
        <v>1</v>
      </c>
      <c r="W404" t="s">
        <v>247</v>
      </c>
    </row>
    <row r="405" spans="1:23" x14ac:dyDescent="0.3">
      <c r="A405">
        <v>431</v>
      </c>
      <c r="B405" s="15" t="s">
        <v>140</v>
      </c>
      <c r="C405" t="str">
        <f>_xlfn.XLOOKUP($B405, STANDARDS!$A:$A, STANDARDS!$B:$B,,0,2)</f>
        <v>Greyson Shale</v>
      </c>
      <c r="J405">
        <v>1420</v>
      </c>
      <c r="M405" t="s">
        <v>219</v>
      </c>
      <c r="O405">
        <v>0.16299999999999998</v>
      </c>
      <c r="P405" t="s">
        <v>243</v>
      </c>
      <c r="S405">
        <v>-28.3</v>
      </c>
      <c r="T405">
        <v>0.02</v>
      </c>
      <c r="U405" t="s">
        <v>246</v>
      </c>
      <c r="V405">
        <v>1</v>
      </c>
      <c r="W405" t="s">
        <v>247</v>
      </c>
    </row>
    <row r="406" spans="1:23" x14ac:dyDescent="0.3">
      <c r="A406">
        <v>432</v>
      </c>
      <c r="B406" s="15" t="s">
        <v>141</v>
      </c>
      <c r="C406" t="str">
        <f>_xlfn.XLOOKUP($B406, STANDARDS!$A:$A, STANDARDS!$B:$B,,0,2)</f>
        <v>Gaoyuzhuang Fm</v>
      </c>
      <c r="J406">
        <v>1425</v>
      </c>
      <c r="M406" t="s">
        <v>218</v>
      </c>
      <c r="O406">
        <v>3.4999999999999996E-2</v>
      </c>
      <c r="P406" t="s">
        <v>243</v>
      </c>
      <c r="S406">
        <v>-30</v>
      </c>
      <c r="T406">
        <v>0.02</v>
      </c>
      <c r="U406" t="s">
        <v>246</v>
      </c>
      <c r="V406">
        <v>1</v>
      </c>
      <c r="W406" t="s">
        <v>247</v>
      </c>
    </row>
    <row r="407" spans="1:23" x14ac:dyDescent="0.3">
      <c r="A407">
        <v>433</v>
      </c>
      <c r="B407" s="15" t="s">
        <v>141</v>
      </c>
      <c r="C407" t="str">
        <f>_xlfn.XLOOKUP($B407, STANDARDS!$A:$A, STANDARDS!$B:$B,,0,2)</f>
        <v>Gaoyuzhuang Fm</v>
      </c>
      <c r="J407">
        <v>1425</v>
      </c>
      <c r="M407" t="s">
        <v>218</v>
      </c>
      <c r="O407">
        <v>0.11499999999999999</v>
      </c>
      <c r="P407" t="s">
        <v>243</v>
      </c>
      <c r="S407">
        <v>-32</v>
      </c>
      <c r="T407">
        <v>0.02</v>
      </c>
      <c r="U407" t="s">
        <v>246</v>
      </c>
      <c r="V407">
        <v>1</v>
      </c>
      <c r="W407" t="s">
        <v>247</v>
      </c>
    </row>
    <row r="408" spans="1:23" x14ac:dyDescent="0.3">
      <c r="A408">
        <v>434</v>
      </c>
      <c r="B408" s="15" t="s">
        <v>141</v>
      </c>
      <c r="C408" t="str">
        <f>_xlfn.XLOOKUP($B408, STANDARDS!$A:$A, STANDARDS!$B:$B,,0,2)</f>
        <v>Gaoyuzhuang Fm</v>
      </c>
      <c r="J408">
        <v>1425</v>
      </c>
      <c r="M408" t="s">
        <v>217</v>
      </c>
      <c r="O408">
        <v>0.13</v>
      </c>
      <c r="P408" t="s">
        <v>243</v>
      </c>
      <c r="S408">
        <v>-31.7</v>
      </c>
      <c r="T408">
        <v>0.02</v>
      </c>
      <c r="U408" t="s">
        <v>246</v>
      </c>
      <c r="V408">
        <v>1</v>
      </c>
      <c r="W408" t="s">
        <v>247</v>
      </c>
    </row>
    <row r="409" spans="1:23" x14ac:dyDescent="0.3">
      <c r="A409">
        <v>435</v>
      </c>
      <c r="B409" s="15" t="s">
        <v>141</v>
      </c>
      <c r="C409" t="str">
        <f>_xlfn.XLOOKUP($B409, STANDARDS!$A:$A, STANDARDS!$B:$B,,0,2)</f>
        <v>Gaoyuzhuang Fm</v>
      </c>
      <c r="J409">
        <v>1425</v>
      </c>
      <c r="M409" t="s">
        <v>217</v>
      </c>
      <c r="O409">
        <v>0.317</v>
      </c>
      <c r="P409" t="s">
        <v>243</v>
      </c>
      <c r="S409">
        <v>-31.3</v>
      </c>
      <c r="T409">
        <v>0.02</v>
      </c>
      <c r="U409" t="s">
        <v>246</v>
      </c>
      <c r="V409">
        <v>1</v>
      </c>
      <c r="W409" t="s">
        <v>247</v>
      </c>
    </row>
    <row r="410" spans="1:23" x14ac:dyDescent="0.3">
      <c r="A410">
        <v>436</v>
      </c>
      <c r="B410" s="15" t="s">
        <v>141</v>
      </c>
      <c r="C410" t="str">
        <f>_xlfn.XLOOKUP($B410, STANDARDS!$A:$A, STANDARDS!$B:$B,,0,2)</f>
        <v>Gaoyuzhuang Fm</v>
      </c>
      <c r="J410">
        <v>1425</v>
      </c>
      <c r="M410" t="s">
        <v>218</v>
      </c>
      <c r="O410">
        <v>4.3999999999999997E-2</v>
      </c>
      <c r="P410" t="s">
        <v>243</v>
      </c>
      <c r="S410">
        <v>-30.4</v>
      </c>
      <c r="T410">
        <v>0.02</v>
      </c>
      <c r="U410" t="s">
        <v>246</v>
      </c>
      <c r="V410">
        <v>1</v>
      </c>
      <c r="W410" t="s">
        <v>247</v>
      </c>
    </row>
    <row r="411" spans="1:23" x14ac:dyDescent="0.3">
      <c r="A411">
        <v>437</v>
      </c>
      <c r="B411" s="15" t="s">
        <v>141</v>
      </c>
      <c r="C411" t="str">
        <f>_xlfn.XLOOKUP($B411, STANDARDS!$A:$A, STANDARDS!$B:$B,,0,2)</f>
        <v>Gaoyuzhuang Fm</v>
      </c>
      <c r="J411">
        <v>1425</v>
      </c>
      <c r="M411" t="s">
        <v>218</v>
      </c>
      <c r="O411">
        <v>0.03</v>
      </c>
      <c r="P411" t="s">
        <v>243</v>
      </c>
      <c r="S411">
        <v>-29.9</v>
      </c>
      <c r="T411">
        <v>0.02</v>
      </c>
      <c r="U411" t="s">
        <v>246</v>
      </c>
      <c r="V411">
        <v>1</v>
      </c>
      <c r="W411" t="s">
        <v>247</v>
      </c>
    </row>
    <row r="412" spans="1:23" x14ac:dyDescent="0.3">
      <c r="A412">
        <v>438</v>
      </c>
      <c r="B412" s="15" t="s">
        <v>141</v>
      </c>
      <c r="C412" t="str">
        <f>_xlfn.XLOOKUP($B412, STANDARDS!$A:$A, STANDARDS!$B:$B,,0,2)</f>
        <v>Gaoyuzhuang Fm</v>
      </c>
      <c r="J412">
        <v>1425</v>
      </c>
      <c r="M412" t="s">
        <v>217</v>
      </c>
      <c r="O412">
        <v>0.16200000000000001</v>
      </c>
      <c r="P412" t="s">
        <v>243</v>
      </c>
      <c r="S412">
        <v>-31.2</v>
      </c>
      <c r="T412">
        <v>0.02</v>
      </c>
      <c r="U412" t="s">
        <v>246</v>
      </c>
      <c r="V412">
        <v>1</v>
      </c>
      <c r="W412" t="s">
        <v>247</v>
      </c>
    </row>
    <row r="413" spans="1:23" x14ac:dyDescent="0.3">
      <c r="A413">
        <v>439</v>
      </c>
      <c r="B413" s="15" t="s">
        <v>141</v>
      </c>
      <c r="C413" t="str">
        <f>_xlfn.XLOOKUP($B413, STANDARDS!$A:$A, STANDARDS!$B:$B,,0,2)</f>
        <v>Gaoyuzhuang Fm</v>
      </c>
      <c r="J413">
        <v>1425</v>
      </c>
      <c r="M413" t="s">
        <v>217</v>
      </c>
      <c r="O413">
        <v>0.11899999999999999</v>
      </c>
      <c r="P413" t="s">
        <v>243</v>
      </c>
      <c r="S413">
        <v>-31.2</v>
      </c>
      <c r="T413">
        <v>0.02</v>
      </c>
      <c r="U413" t="s">
        <v>246</v>
      </c>
      <c r="V413">
        <v>1</v>
      </c>
      <c r="W413" t="s">
        <v>247</v>
      </c>
    </row>
    <row r="414" spans="1:23" x14ac:dyDescent="0.3">
      <c r="A414">
        <v>440</v>
      </c>
      <c r="B414" s="15" t="s">
        <v>142</v>
      </c>
      <c r="C414" t="str">
        <f>_xlfn.XLOOKUP($B414, STANDARDS!$A:$A, STANDARDS!$B:$B,,0,2)</f>
        <v>Altyn Fm, Belt Sgp</v>
      </c>
      <c r="J414">
        <v>1440</v>
      </c>
      <c r="M414" t="s">
        <v>221</v>
      </c>
      <c r="O414">
        <v>7.000000000000001E-3</v>
      </c>
      <c r="P414" t="s">
        <v>243</v>
      </c>
      <c r="S414">
        <v>-26.4</v>
      </c>
      <c r="T414">
        <v>0.02</v>
      </c>
      <c r="U414" t="s">
        <v>246</v>
      </c>
      <c r="V414">
        <v>1</v>
      </c>
      <c r="W414" t="s">
        <v>247</v>
      </c>
    </row>
    <row r="415" spans="1:23" x14ac:dyDescent="0.3">
      <c r="A415">
        <v>441</v>
      </c>
      <c r="B415" s="15" t="s">
        <v>143</v>
      </c>
      <c r="C415" t="str">
        <f>_xlfn.XLOOKUP($B415, STANDARDS!$A:$A, STANDARDS!$B:$B,,0,2)</f>
        <v>Newland Fm, Belt Sgp</v>
      </c>
      <c r="J415">
        <v>1440</v>
      </c>
      <c r="M415" t="s">
        <v>222</v>
      </c>
      <c r="O415">
        <v>0.05</v>
      </c>
      <c r="P415" t="s">
        <v>243</v>
      </c>
      <c r="S415">
        <v>-27.2</v>
      </c>
      <c r="T415">
        <v>0.02</v>
      </c>
      <c r="U415" t="s">
        <v>246</v>
      </c>
      <c r="V415">
        <v>1</v>
      </c>
      <c r="W415" t="s">
        <v>247</v>
      </c>
    </row>
    <row r="416" spans="1:23" x14ac:dyDescent="0.3">
      <c r="A416">
        <v>442</v>
      </c>
      <c r="B416" s="15" t="s">
        <v>143</v>
      </c>
      <c r="C416" t="str">
        <f>_xlfn.XLOOKUP($B416, STANDARDS!$A:$A, STANDARDS!$B:$B,,0,2)</f>
        <v>Newland Fm, Belt Sgp</v>
      </c>
      <c r="J416">
        <v>1440</v>
      </c>
      <c r="M416" t="s">
        <v>222</v>
      </c>
      <c r="O416">
        <v>5.6000000000000008E-2</v>
      </c>
      <c r="P416" t="s">
        <v>243</v>
      </c>
      <c r="S416">
        <v>-27.2</v>
      </c>
      <c r="T416">
        <v>0.02</v>
      </c>
      <c r="U416" t="s">
        <v>246</v>
      </c>
      <c r="V416">
        <v>1</v>
      </c>
      <c r="W416" t="s">
        <v>247</v>
      </c>
    </row>
    <row r="417" spans="1:23" x14ac:dyDescent="0.3">
      <c r="A417">
        <v>443</v>
      </c>
      <c r="B417" s="15" t="s">
        <v>143</v>
      </c>
      <c r="C417" t="str">
        <f>_xlfn.XLOOKUP($B417, STANDARDS!$A:$A, STANDARDS!$B:$B,,0,2)</f>
        <v>Newland Fm, Belt Sgp</v>
      </c>
      <c r="J417">
        <v>1440</v>
      </c>
      <c r="M417" t="s">
        <v>221</v>
      </c>
      <c r="O417">
        <v>2.8999999999999998E-2</v>
      </c>
      <c r="P417" t="s">
        <v>243</v>
      </c>
      <c r="S417">
        <v>-24</v>
      </c>
      <c r="T417">
        <v>0.02</v>
      </c>
      <c r="U417" t="s">
        <v>246</v>
      </c>
      <c r="V417">
        <v>1</v>
      </c>
      <c r="W417" t="s">
        <v>247</v>
      </c>
    </row>
    <row r="418" spans="1:23" x14ac:dyDescent="0.3">
      <c r="A418">
        <v>444</v>
      </c>
      <c r="B418" s="15" t="s">
        <v>143</v>
      </c>
      <c r="C418" t="str">
        <f>_xlfn.XLOOKUP($B418, STANDARDS!$A:$A, STANDARDS!$B:$B,,0,2)</f>
        <v>Newland Fm, Belt Sgp</v>
      </c>
      <c r="J418">
        <v>1440</v>
      </c>
      <c r="M418" t="s">
        <v>221</v>
      </c>
      <c r="O418">
        <v>6.8999999999999992E-2</v>
      </c>
      <c r="P418" t="s">
        <v>243</v>
      </c>
      <c r="S418">
        <v>-28.2</v>
      </c>
      <c r="T418">
        <v>0.02</v>
      </c>
      <c r="U418" t="s">
        <v>246</v>
      </c>
      <c r="V418">
        <v>1</v>
      </c>
      <c r="W418" t="s">
        <v>247</v>
      </c>
    </row>
    <row r="419" spans="1:23" x14ac:dyDescent="0.3">
      <c r="A419">
        <v>445</v>
      </c>
      <c r="B419" s="15" t="s">
        <v>143</v>
      </c>
      <c r="C419" t="str">
        <f>_xlfn.XLOOKUP($B419, STANDARDS!$A:$A, STANDARDS!$B:$B,,0,2)</f>
        <v>Newland Fm, Belt Sgp</v>
      </c>
      <c r="J419">
        <v>1440</v>
      </c>
      <c r="M419" t="s">
        <v>228</v>
      </c>
      <c r="O419">
        <v>4.5999999999999999E-2</v>
      </c>
      <c r="P419" t="s">
        <v>243</v>
      </c>
      <c r="S419">
        <v>-29.1</v>
      </c>
      <c r="T419">
        <v>0.02</v>
      </c>
      <c r="U419" t="s">
        <v>246</v>
      </c>
      <c r="V419">
        <v>1</v>
      </c>
      <c r="W419" t="s">
        <v>247</v>
      </c>
    </row>
    <row r="420" spans="1:23" x14ac:dyDescent="0.3">
      <c r="A420">
        <v>446</v>
      </c>
      <c r="B420" s="15" t="s">
        <v>143</v>
      </c>
      <c r="C420" t="str">
        <f>_xlfn.XLOOKUP($B420, STANDARDS!$A:$A, STANDARDS!$B:$B,,0,2)</f>
        <v>Newland Fm, Belt Sgp</v>
      </c>
      <c r="J420">
        <v>1440</v>
      </c>
      <c r="M420" t="s">
        <v>228</v>
      </c>
      <c r="O420">
        <v>2.7000000000000003E-2</v>
      </c>
      <c r="P420" t="s">
        <v>243</v>
      </c>
      <c r="S420">
        <v>-27.6</v>
      </c>
      <c r="T420">
        <v>0.02</v>
      </c>
      <c r="U420" t="s">
        <v>246</v>
      </c>
      <c r="V420">
        <v>1</v>
      </c>
      <c r="W420" t="s">
        <v>247</v>
      </c>
    </row>
    <row r="421" spans="1:23" x14ac:dyDescent="0.3">
      <c r="A421">
        <v>447</v>
      </c>
      <c r="B421" s="15" t="s">
        <v>143</v>
      </c>
      <c r="C421" t="str">
        <f>_xlfn.XLOOKUP($B421, STANDARDS!$A:$A, STANDARDS!$B:$B,,0,2)</f>
        <v>Newland Fm, Belt Sgp</v>
      </c>
      <c r="J421">
        <v>1440</v>
      </c>
      <c r="M421" t="s">
        <v>221</v>
      </c>
      <c r="O421">
        <v>2.0999999999999998E-2</v>
      </c>
      <c r="P421" t="s">
        <v>243</v>
      </c>
      <c r="S421">
        <v>-24.3</v>
      </c>
      <c r="T421">
        <v>0.02</v>
      </c>
      <c r="U421" t="s">
        <v>246</v>
      </c>
      <c r="V421">
        <v>1</v>
      </c>
      <c r="W421" t="s">
        <v>247</v>
      </c>
    </row>
    <row r="422" spans="1:23" x14ac:dyDescent="0.3">
      <c r="A422">
        <v>448</v>
      </c>
      <c r="B422" s="15" t="s">
        <v>143</v>
      </c>
      <c r="C422" t="str">
        <f>_xlfn.XLOOKUP($B422, STANDARDS!$A:$A, STANDARDS!$B:$B,,0,2)</f>
        <v>Newland Fm, Belt Sgp</v>
      </c>
      <c r="J422">
        <v>1440</v>
      </c>
      <c r="M422" t="s">
        <v>222</v>
      </c>
      <c r="O422">
        <v>0.13700000000000001</v>
      </c>
      <c r="P422" t="s">
        <v>243</v>
      </c>
      <c r="S422">
        <v>-32.299999999999997</v>
      </c>
      <c r="T422">
        <v>0.02</v>
      </c>
      <c r="U422" t="s">
        <v>246</v>
      </c>
      <c r="V422">
        <v>1</v>
      </c>
      <c r="W422" t="s">
        <v>247</v>
      </c>
    </row>
    <row r="423" spans="1:23" x14ac:dyDescent="0.3">
      <c r="A423">
        <v>449</v>
      </c>
      <c r="B423" s="15" t="s">
        <v>143</v>
      </c>
      <c r="C423" t="str">
        <f>_xlfn.XLOOKUP($B423, STANDARDS!$A:$A, STANDARDS!$B:$B,,0,2)</f>
        <v>Newland Fm, Belt Sgp</v>
      </c>
      <c r="J423">
        <v>1440</v>
      </c>
      <c r="M423" t="s">
        <v>221</v>
      </c>
      <c r="O423">
        <v>7.1999999999999995E-2</v>
      </c>
      <c r="P423" t="s">
        <v>243</v>
      </c>
      <c r="S423">
        <v>-31</v>
      </c>
      <c r="T423">
        <v>0.02</v>
      </c>
      <c r="U423" t="s">
        <v>246</v>
      </c>
      <c r="V423">
        <v>1</v>
      </c>
      <c r="W423" t="s">
        <v>247</v>
      </c>
    </row>
    <row r="424" spans="1:23" x14ac:dyDescent="0.3">
      <c r="A424">
        <v>450</v>
      </c>
      <c r="B424" s="15" t="s">
        <v>143</v>
      </c>
      <c r="C424" t="str">
        <f>_xlfn.XLOOKUP($B424, STANDARDS!$A:$A, STANDARDS!$B:$B,,0,2)</f>
        <v>Newland Fm, Belt Sgp</v>
      </c>
      <c r="J424">
        <v>1440</v>
      </c>
      <c r="M424" t="s">
        <v>224</v>
      </c>
      <c r="O424">
        <v>0.11100000000000002</v>
      </c>
      <c r="P424" t="s">
        <v>243</v>
      </c>
      <c r="S424">
        <v>-28.4</v>
      </c>
      <c r="T424">
        <v>0.02</v>
      </c>
      <c r="U424" t="s">
        <v>246</v>
      </c>
      <c r="V424">
        <v>1</v>
      </c>
      <c r="W424" t="s">
        <v>247</v>
      </c>
    </row>
    <row r="425" spans="1:23" x14ac:dyDescent="0.3">
      <c r="A425">
        <v>451</v>
      </c>
      <c r="B425" s="15" t="s">
        <v>143</v>
      </c>
      <c r="C425" t="str">
        <f>_xlfn.XLOOKUP($B425, STANDARDS!$A:$A, STANDARDS!$B:$B,,0,2)</f>
        <v>Newland Fm, Belt Sgp</v>
      </c>
      <c r="J425">
        <v>1440</v>
      </c>
      <c r="M425" t="s">
        <v>222</v>
      </c>
      <c r="O425">
        <v>0.16200000000000001</v>
      </c>
      <c r="P425" t="s">
        <v>243</v>
      </c>
      <c r="S425">
        <v>-30.5</v>
      </c>
      <c r="T425">
        <v>0.02</v>
      </c>
      <c r="U425" t="s">
        <v>246</v>
      </c>
      <c r="V425">
        <v>1</v>
      </c>
      <c r="W425" t="s">
        <v>247</v>
      </c>
    </row>
    <row r="426" spans="1:23" x14ac:dyDescent="0.3">
      <c r="A426">
        <v>452</v>
      </c>
      <c r="B426" s="15" t="s">
        <v>143</v>
      </c>
      <c r="C426" t="str">
        <f>_xlfn.XLOOKUP($B426, STANDARDS!$A:$A, STANDARDS!$B:$B,,0,2)</f>
        <v>Newland Fm, Belt Sgp</v>
      </c>
      <c r="J426">
        <v>1440</v>
      </c>
      <c r="M426" t="s">
        <v>222</v>
      </c>
      <c r="O426">
        <v>8.5999999999999993E-2</v>
      </c>
      <c r="P426" t="s">
        <v>243</v>
      </c>
      <c r="S426">
        <v>-27.7</v>
      </c>
      <c r="T426">
        <v>0.02</v>
      </c>
      <c r="U426" t="s">
        <v>246</v>
      </c>
      <c r="V426">
        <v>1</v>
      </c>
      <c r="W426" t="s">
        <v>247</v>
      </c>
    </row>
    <row r="427" spans="1:23" x14ac:dyDescent="0.3">
      <c r="A427">
        <v>453</v>
      </c>
      <c r="B427" s="15" t="s">
        <v>143</v>
      </c>
      <c r="C427" t="str">
        <f>_xlfn.XLOOKUP($B427, STANDARDS!$A:$A, STANDARDS!$B:$B,,0,2)</f>
        <v>Newland Fm, Belt Sgp</v>
      </c>
      <c r="J427">
        <v>1440</v>
      </c>
      <c r="M427" t="s">
        <v>222</v>
      </c>
      <c r="O427">
        <v>3.1E-2</v>
      </c>
      <c r="P427" t="s">
        <v>243</v>
      </c>
      <c r="S427">
        <v>-27.1</v>
      </c>
      <c r="T427">
        <v>0.02</v>
      </c>
      <c r="U427" t="s">
        <v>246</v>
      </c>
      <c r="V427">
        <v>1</v>
      </c>
      <c r="W427" t="s">
        <v>247</v>
      </c>
    </row>
    <row r="428" spans="1:23" x14ac:dyDescent="0.3">
      <c r="A428">
        <v>454</v>
      </c>
      <c r="B428" s="15" t="s">
        <v>143</v>
      </c>
      <c r="C428" t="str">
        <f>_xlfn.XLOOKUP($B428, STANDARDS!$A:$A, STANDARDS!$B:$B,,0,2)</f>
        <v>Newland Fm, Belt Sgp</v>
      </c>
      <c r="J428">
        <v>1440</v>
      </c>
      <c r="M428" t="s">
        <v>222</v>
      </c>
      <c r="O428">
        <v>0.10300000000000001</v>
      </c>
      <c r="P428" t="s">
        <v>243</v>
      </c>
      <c r="S428">
        <v>-27.8</v>
      </c>
      <c r="T428">
        <v>0.02</v>
      </c>
      <c r="U428" t="s">
        <v>246</v>
      </c>
      <c r="V428">
        <v>1</v>
      </c>
      <c r="W428" t="s">
        <v>247</v>
      </c>
    </row>
    <row r="429" spans="1:23" x14ac:dyDescent="0.3">
      <c r="A429">
        <v>455</v>
      </c>
      <c r="B429" s="15" t="s">
        <v>143</v>
      </c>
      <c r="C429" t="str">
        <f>_xlfn.XLOOKUP($B429, STANDARDS!$A:$A, STANDARDS!$B:$B,,0,2)</f>
        <v>Newland Fm, Belt Sgp</v>
      </c>
      <c r="J429">
        <v>1440</v>
      </c>
      <c r="M429" t="s">
        <v>222</v>
      </c>
      <c r="O429">
        <v>6.8000000000000005E-2</v>
      </c>
      <c r="P429" t="s">
        <v>243</v>
      </c>
      <c r="S429">
        <v>-20.3</v>
      </c>
      <c r="T429">
        <v>0.02</v>
      </c>
      <c r="U429" t="s">
        <v>246</v>
      </c>
      <c r="V429">
        <v>1</v>
      </c>
      <c r="W429" t="s">
        <v>247</v>
      </c>
    </row>
    <row r="430" spans="1:23" x14ac:dyDescent="0.3">
      <c r="A430">
        <v>456</v>
      </c>
      <c r="B430" s="15" t="s">
        <v>143</v>
      </c>
      <c r="C430" t="str">
        <f>_xlfn.XLOOKUP($B430, STANDARDS!$A:$A, STANDARDS!$B:$B,,0,2)</f>
        <v>Newland Fm, Belt Sgp</v>
      </c>
      <c r="J430">
        <v>1440</v>
      </c>
      <c r="M430" t="s">
        <v>222</v>
      </c>
      <c r="O430">
        <v>6.3E-2</v>
      </c>
      <c r="P430" t="s">
        <v>243</v>
      </c>
      <c r="S430">
        <v>-20.100000000000001</v>
      </c>
      <c r="T430">
        <v>0.02</v>
      </c>
      <c r="U430" t="s">
        <v>246</v>
      </c>
      <c r="V430">
        <v>1</v>
      </c>
      <c r="W430" t="s">
        <v>247</v>
      </c>
    </row>
    <row r="431" spans="1:23" x14ac:dyDescent="0.3">
      <c r="A431">
        <v>457</v>
      </c>
      <c r="B431" s="15" t="s">
        <v>143</v>
      </c>
      <c r="C431" t="str">
        <f>_xlfn.XLOOKUP($B431, STANDARDS!$A:$A, STANDARDS!$B:$B,,0,2)</f>
        <v>Newland Fm, Belt Sgp</v>
      </c>
      <c r="J431">
        <v>1440</v>
      </c>
      <c r="M431" t="s">
        <v>222</v>
      </c>
      <c r="O431">
        <v>2.8000000000000004E-2</v>
      </c>
      <c r="P431" t="s">
        <v>243</v>
      </c>
      <c r="S431">
        <v>-15.8</v>
      </c>
      <c r="T431">
        <v>0.02</v>
      </c>
      <c r="U431" t="s">
        <v>246</v>
      </c>
      <c r="V431">
        <v>1</v>
      </c>
      <c r="W431" t="s">
        <v>247</v>
      </c>
    </row>
    <row r="432" spans="1:23" x14ac:dyDescent="0.3">
      <c r="A432">
        <v>458</v>
      </c>
      <c r="B432" s="15" t="s">
        <v>143</v>
      </c>
      <c r="C432" t="str">
        <f>_xlfn.XLOOKUP($B432, STANDARDS!$A:$A, STANDARDS!$B:$B,,0,2)</f>
        <v>Newland Fm, Belt Sgp</v>
      </c>
      <c r="J432">
        <v>1440</v>
      </c>
      <c r="M432" t="s">
        <v>222</v>
      </c>
      <c r="O432">
        <v>8.6999999999999994E-2</v>
      </c>
      <c r="P432" t="s">
        <v>243</v>
      </c>
      <c r="S432">
        <v>-24.7</v>
      </c>
      <c r="T432">
        <v>0.02</v>
      </c>
      <c r="U432" t="s">
        <v>246</v>
      </c>
      <c r="V432">
        <v>1</v>
      </c>
      <c r="W432" t="s">
        <v>247</v>
      </c>
    </row>
    <row r="433" spans="1:23" x14ac:dyDescent="0.3">
      <c r="A433">
        <v>459</v>
      </c>
      <c r="B433" s="15" t="s">
        <v>143</v>
      </c>
      <c r="C433" t="str">
        <f>_xlfn.XLOOKUP($B433, STANDARDS!$A:$A, STANDARDS!$B:$B,,0,2)</f>
        <v>Newland Fm, Belt Sgp</v>
      </c>
      <c r="J433">
        <v>1440</v>
      </c>
      <c r="M433" t="s">
        <v>222</v>
      </c>
      <c r="O433">
        <v>0.21800000000000003</v>
      </c>
      <c r="P433" t="s">
        <v>243</v>
      </c>
      <c r="S433">
        <v>-27.3</v>
      </c>
      <c r="T433">
        <v>0.02</v>
      </c>
      <c r="U433" t="s">
        <v>246</v>
      </c>
      <c r="V433">
        <v>1</v>
      </c>
      <c r="W433" t="s">
        <v>247</v>
      </c>
    </row>
    <row r="434" spans="1:23" x14ac:dyDescent="0.3">
      <c r="A434">
        <v>460</v>
      </c>
      <c r="B434" s="15" t="s">
        <v>143</v>
      </c>
      <c r="C434" t="str">
        <f>_xlfn.XLOOKUP($B434, STANDARDS!$A:$A, STANDARDS!$B:$B,,0,2)</f>
        <v>Newland Fm, Belt Sgp</v>
      </c>
      <c r="J434">
        <v>1440</v>
      </c>
      <c r="M434" t="s">
        <v>221</v>
      </c>
      <c r="O434">
        <v>9.0999999999999998E-2</v>
      </c>
      <c r="P434" t="s">
        <v>243</v>
      </c>
      <c r="S434">
        <v>-26</v>
      </c>
      <c r="T434">
        <v>0.02</v>
      </c>
      <c r="U434" t="s">
        <v>246</v>
      </c>
      <c r="V434">
        <v>1</v>
      </c>
      <c r="W434" t="s">
        <v>247</v>
      </c>
    </row>
    <row r="435" spans="1:23" x14ac:dyDescent="0.3">
      <c r="A435">
        <v>461</v>
      </c>
      <c r="B435" s="15" t="s">
        <v>143</v>
      </c>
      <c r="C435" t="str">
        <f>_xlfn.XLOOKUP($B435, STANDARDS!$A:$A, STANDARDS!$B:$B,,0,2)</f>
        <v>Newland Fm, Belt Sgp</v>
      </c>
      <c r="J435">
        <v>1440</v>
      </c>
      <c r="M435" t="s">
        <v>222</v>
      </c>
      <c r="O435">
        <v>8.3999999999999991E-2</v>
      </c>
      <c r="P435" t="s">
        <v>243</v>
      </c>
      <c r="S435">
        <v>-24.7</v>
      </c>
      <c r="T435">
        <v>0.02</v>
      </c>
      <c r="U435" t="s">
        <v>246</v>
      </c>
      <c r="V435">
        <v>1</v>
      </c>
      <c r="W435" t="s">
        <v>247</v>
      </c>
    </row>
    <row r="436" spans="1:23" x14ac:dyDescent="0.3">
      <c r="A436">
        <v>462</v>
      </c>
      <c r="B436" s="15" t="s">
        <v>143</v>
      </c>
      <c r="C436" t="str">
        <f>_xlfn.XLOOKUP($B436, STANDARDS!$A:$A, STANDARDS!$B:$B,,0,2)</f>
        <v>Newland Fm, Belt Sgp</v>
      </c>
      <c r="J436">
        <v>1440</v>
      </c>
      <c r="M436" t="s">
        <v>225</v>
      </c>
      <c r="O436">
        <v>0.13799999999999998</v>
      </c>
      <c r="P436" t="s">
        <v>243</v>
      </c>
      <c r="S436">
        <v>-13.6</v>
      </c>
      <c r="T436">
        <v>0.02</v>
      </c>
      <c r="U436" t="s">
        <v>246</v>
      </c>
      <c r="V436">
        <v>1</v>
      </c>
      <c r="W436" t="s">
        <v>247</v>
      </c>
    </row>
    <row r="437" spans="1:23" x14ac:dyDescent="0.3">
      <c r="A437">
        <v>463</v>
      </c>
      <c r="B437" s="15" t="s">
        <v>143</v>
      </c>
      <c r="C437" t="str">
        <f>_xlfn.XLOOKUP($B437, STANDARDS!$A:$A, STANDARDS!$B:$B,,0,2)</f>
        <v>Newland Fm, Belt Sgp</v>
      </c>
      <c r="J437">
        <v>1440</v>
      </c>
      <c r="M437" t="s">
        <v>222</v>
      </c>
      <c r="O437">
        <v>0.08</v>
      </c>
      <c r="P437" t="s">
        <v>243</v>
      </c>
      <c r="S437">
        <v>-23.3</v>
      </c>
      <c r="T437">
        <v>0.02</v>
      </c>
      <c r="U437" t="s">
        <v>246</v>
      </c>
      <c r="V437">
        <v>1</v>
      </c>
      <c r="W437" t="s">
        <v>247</v>
      </c>
    </row>
    <row r="438" spans="1:23" x14ac:dyDescent="0.3">
      <c r="A438">
        <v>464</v>
      </c>
      <c r="B438" s="15" t="s">
        <v>144</v>
      </c>
      <c r="C438" t="str">
        <f>_xlfn.XLOOKUP($B438, STANDARDS!$A:$A, STANDARDS!$B:$B,,0,2)</f>
        <v>Chamberlain Shale</v>
      </c>
      <c r="J438">
        <v>1450</v>
      </c>
      <c r="M438" t="s">
        <v>222</v>
      </c>
      <c r="O438">
        <v>7.9000000000000001E-2</v>
      </c>
      <c r="P438" t="s">
        <v>243</v>
      </c>
      <c r="S438">
        <v>-32</v>
      </c>
      <c r="T438">
        <v>0.02</v>
      </c>
      <c r="U438" t="s">
        <v>246</v>
      </c>
      <c r="V438">
        <v>1</v>
      </c>
      <c r="W438" t="s">
        <v>247</v>
      </c>
    </row>
    <row r="439" spans="1:23" x14ac:dyDescent="0.3">
      <c r="A439">
        <v>465</v>
      </c>
      <c r="B439" s="15" t="s">
        <v>145</v>
      </c>
      <c r="C439" t="str">
        <f>_xlfn.XLOOKUP($B439, STANDARDS!$A:$A, STANDARDS!$B:$B,,0,2)</f>
        <v>Prichard Fm</v>
      </c>
      <c r="J439">
        <v>1450</v>
      </c>
      <c r="M439" t="s">
        <v>227</v>
      </c>
      <c r="O439">
        <v>9.2999999999999999E-2</v>
      </c>
      <c r="P439" t="s">
        <v>243</v>
      </c>
      <c r="S439">
        <v>-23.1</v>
      </c>
      <c r="T439">
        <v>0.02</v>
      </c>
      <c r="U439" t="s">
        <v>246</v>
      </c>
      <c r="V439">
        <v>1</v>
      </c>
      <c r="W439" t="s">
        <v>247</v>
      </c>
    </row>
    <row r="440" spans="1:23" x14ac:dyDescent="0.3">
      <c r="A440">
        <v>466</v>
      </c>
      <c r="B440" s="15" t="s">
        <v>145</v>
      </c>
      <c r="C440" t="str">
        <f>_xlfn.XLOOKUP($B440, STANDARDS!$A:$A, STANDARDS!$B:$B,,0,2)</f>
        <v>Prichard Fm</v>
      </c>
      <c r="J440">
        <v>1450</v>
      </c>
      <c r="M440" t="s">
        <v>222</v>
      </c>
      <c r="O440">
        <v>0.03</v>
      </c>
      <c r="P440" t="s">
        <v>243</v>
      </c>
      <c r="S440">
        <v>-23.9</v>
      </c>
      <c r="T440">
        <v>0.02</v>
      </c>
      <c r="U440" t="s">
        <v>246</v>
      </c>
      <c r="V440">
        <v>1</v>
      </c>
      <c r="W440" t="s">
        <v>247</v>
      </c>
    </row>
    <row r="441" spans="1:23" x14ac:dyDescent="0.3">
      <c r="A441">
        <v>467</v>
      </c>
      <c r="B441" s="15" t="s">
        <v>146</v>
      </c>
      <c r="C441" t="str">
        <f>_xlfn.XLOOKUP($B441, STANDARDS!$A:$A, STANDARDS!$B:$B,,0,2)</f>
        <v>Paradise Creek Fm, McNamara Gp</v>
      </c>
      <c r="J441">
        <v>1650</v>
      </c>
      <c r="M441" t="s">
        <v>217</v>
      </c>
      <c r="O441">
        <v>8.9999999999999993E-3</v>
      </c>
      <c r="P441" t="s">
        <v>243</v>
      </c>
      <c r="S441">
        <v>-28.8</v>
      </c>
      <c r="T441">
        <v>0.02</v>
      </c>
      <c r="U441" t="s">
        <v>246</v>
      </c>
      <c r="V441">
        <v>1</v>
      </c>
      <c r="W441" t="s">
        <v>247</v>
      </c>
    </row>
    <row r="442" spans="1:23" x14ac:dyDescent="0.3">
      <c r="A442">
        <v>468</v>
      </c>
      <c r="B442" s="15" t="s">
        <v>147</v>
      </c>
      <c r="C442" t="str">
        <f>_xlfn.XLOOKUP($B442, STANDARDS!$A:$A, STANDARDS!$B:$B,,0,2)</f>
        <v>Urquhart Shale</v>
      </c>
      <c r="J442">
        <v>1670</v>
      </c>
      <c r="M442" t="s">
        <v>222</v>
      </c>
      <c r="O442">
        <v>2.7000000000000003E-2</v>
      </c>
      <c r="P442" t="s">
        <v>243</v>
      </c>
      <c r="S442">
        <v>-20.2</v>
      </c>
      <c r="T442">
        <v>0.02</v>
      </c>
      <c r="U442" t="s">
        <v>246</v>
      </c>
      <c r="V442">
        <v>1</v>
      </c>
      <c r="W442" t="s">
        <v>247</v>
      </c>
    </row>
    <row r="443" spans="1:23" x14ac:dyDescent="0.3">
      <c r="A443">
        <v>469</v>
      </c>
      <c r="B443" s="15" t="s">
        <v>147</v>
      </c>
      <c r="C443" t="str">
        <f>_xlfn.XLOOKUP($B443, STANDARDS!$A:$A, STANDARDS!$B:$B,,0,2)</f>
        <v>Urquhart Shale</v>
      </c>
      <c r="J443">
        <v>1670</v>
      </c>
      <c r="M443" t="s">
        <v>225</v>
      </c>
      <c r="O443">
        <v>0.4</v>
      </c>
      <c r="P443" t="s">
        <v>243</v>
      </c>
      <c r="S443">
        <v>-23.9</v>
      </c>
      <c r="T443">
        <v>0.02</v>
      </c>
      <c r="U443" t="s">
        <v>246</v>
      </c>
      <c r="V443">
        <v>1</v>
      </c>
      <c r="W443" t="s">
        <v>247</v>
      </c>
    </row>
    <row r="444" spans="1:23" x14ac:dyDescent="0.3">
      <c r="A444">
        <v>470</v>
      </c>
      <c r="B444" s="15" t="s">
        <v>147</v>
      </c>
      <c r="C444" t="str">
        <f>_xlfn.XLOOKUP($B444, STANDARDS!$A:$A, STANDARDS!$B:$B,,0,2)</f>
        <v>Urquhart Shale</v>
      </c>
      <c r="J444">
        <v>1670</v>
      </c>
      <c r="M444" t="s">
        <v>222</v>
      </c>
      <c r="O444">
        <v>0.77200000000000002</v>
      </c>
      <c r="P444" t="s">
        <v>243</v>
      </c>
      <c r="S444">
        <v>-28.5</v>
      </c>
      <c r="T444">
        <v>0.02</v>
      </c>
      <c r="U444" t="s">
        <v>246</v>
      </c>
      <c r="V444">
        <v>1</v>
      </c>
      <c r="W444" t="s">
        <v>247</v>
      </c>
    </row>
    <row r="445" spans="1:23" x14ac:dyDescent="0.3">
      <c r="A445">
        <v>471</v>
      </c>
      <c r="B445" s="15" t="s">
        <v>147</v>
      </c>
      <c r="C445" t="str">
        <f>_xlfn.XLOOKUP($B445, STANDARDS!$A:$A, STANDARDS!$B:$B,,0,2)</f>
        <v>Urquhart Shale</v>
      </c>
      <c r="J445">
        <v>1670</v>
      </c>
      <c r="M445" t="s">
        <v>222</v>
      </c>
      <c r="O445">
        <v>1.1460000000000001</v>
      </c>
      <c r="P445" t="s">
        <v>243</v>
      </c>
      <c r="S445">
        <v>-28.3</v>
      </c>
      <c r="T445">
        <v>0.02</v>
      </c>
      <c r="U445" t="s">
        <v>246</v>
      </c>
      <c r="V445">
        <v>1</v>
      </c>
      <c r="W445" t="s">
        <v>247</v>
      </c>
    </row>
    <row r="446" spans="1:23" x14ac:dyDescent="0.3">
      <c r="A446">
        <v>472</v>
      </c>
      <c r="B446" s="15" t="s">
        <v>147</v>
      </c>
      <c r="C446" t="str">
        <f>_xlfn.XLOOKUP($B446, STANDARDS!$A:$A, STANDARDS!$B:$B,,0,2)</f>
        <v>Urquhart Shale</v>
      </c>
      <c r="J446">
        <v>1670</v>
      </c>
      <c r="M446" t="s">
        <v>222</v>
      </c>
      <c r="O446">
        <v>1.53</v>
      </c>
      <c r="P446" t="s">
        <v>243</v>
      </c>
      <c r="S446">
        <v>-27.6</v>
      </c>
      <c r="T446">
        <v>0.02</v>
      </c>
      <c r="U446" t="s">
        <v>246</v>
      </c>
      <c r="V446">
        <v>1</v>
      </c>
      <c r="W446" t="s">
        <v>247</v>
      </c>
    </row>
    <row r="447" spans="1:23" x14ac:dyDescent="0.3">
      <c r="A447">
        <v>473</v>
      </c>
      <c r="B447" s="15" t="s">
        <v>147</v>
      </c>
      <c r="C447" t="str">
        <f>_xlfn.XLOOKUP($B447, STANDARDS!$A:$A, STANDARDS!$B:$B,,0,2)</f>
        <v>Urquhart Shale</v>
      </c>
      <c r="J447">
        <v>1670</v>
      </c>
      <c r="M447" t="s">
        <v>225</v>
      </c>
      <c r="O447">
        <v>1.6339999999999999</v>
      </c>
      <c r="P447" t="s">
        <v>243</v>
      </c>
      <c r="S447">
        <v>-27.9</v>
      </c>
      <c r="T447">
        <v>0.02</v>
      </c>
      <c r="U447" t="s">
        <v>246</v>
      </c>
      <c r="V447">
        <v>1</v>
      </c>
      <c r="W447" t="s">
        <v>247</v>
      </c>
    </row>
    <row r="448" spans="1:23" x14ac:dyDescent="0.3">
      <c r="A448">
        <v>474</v>
      </c>
      <c r="B448" s="15" t="s">
        <v>148</v>
      </c>
      <c r="C448" t="str">
        <f>_xlfn.XLOOKUP($B448, STANDARDS!$A:$A, STANDARDS!$B:$B,,0,2)</f>
        <v>McArthur Gp</v>
      </c>
      <c r="J448">
        <v>1690</v>
      </c>
      <c r="M448" t="s">
        <v>222</v>
      </c>
      <c r="O448">
        <v>0.48200000000000004</v>
      </c>
      <c r="P448" t="s">
        <v>243</v>
      </c>
      <c r="S448">
        <v>-32.6</v>
      </c>
      <c r="T448">
        <v>0.02</v>
      </c>
      <c r="U448" t="s">
        <v>246</v>
      </c>
      <c r="V448">
        <v>1</v>
      </c>
      <c r="W448" t="s">
        <v>247</v>
      </c>
    </row>
    <row r="449" spans="1:23" x14ac:dyDescent="0.3">
      <c r="A449">
        <v>475</v>
      </c>
      <c r="B449" s="15" t="s">
        <v>149</v>
      </c>
      <c r="C449" t="str">
        <f>_xlfn.XLOOKUP($B449, STANDARDS!$A:$A, STANDARDS!$B:$B,,0,2)</f>
        <v>Guddadarangavanahalli Fm</v>
      </c>
      <c r="J449">
        <v>1700</v>
      </c>
      <c r="M449" t="s">
        <v>217</v>
      </c>
      <c r="O449">
        <v>8.0000000000000002E-3</v>
      </c>
      <c r="P449" t="s">
        <v>243</v>
      </c>
      <c r="S449">
        <v>-27.4</v>
      </c>
      <c r="T449">
        <v>0.02</v>
      </c>
      <c r="U449" t="s">
        <v>246</v>
      </c>
      <c r="V449">
        <v>1</v>
      </c>
      <c r="W449" t="s">
        <v>247</v>
      </c>
    </row>
    <row r="450" spans="1:23" x14ac:dyDescent="0.3">
      <c r="A450">
        <v>476</v>
      </c>
      <c r="B450" s="15" t="s">
        <v>150</v>
      </c>
      <c r="C450" t="str">
        <f>_xlfn.XLOOKUP($B450, STANDARDS!$A:$A, STANDARDS!$B:$B,,0,2)</f>
        <v>Vempalle Fm</v>
      </c>
      <c r="J450">
        <v>1700</v>
      </c>
      <c r="M450" t="s">
        <v>217</v>
      </c>
      <c r="O450">
        <v>5.0000000000000001E-3</v>
      </c>
      <c r="P450" t="s">
        <v>243</v>
      </c>
      <c r="S450">
        <v>-26.8</v>
      </c>
      <c r="T450">
        <v>0.02</v>
      </c>
      <c r="U450" t="s">
        <v>246</v>
      </c>
      <c r="V450">
        <v>1</v>
      </c>
      <c r="W450" t="s">
        <v>247</v>
      </c>
    </row>
    <row r="451" spans="1:23" x14ac:dyDescent="0.3">
      <c r="A451">
        <v>477</v>
      </c>
      <c r="B451" s="15" t="s">
        <v>150</v>
      </c>
      <c r="C451" t="str">
        <f>_xlfn.XLOOKUP($B451, STANDARDS!$A:$A, STANDARDS!$B:$B,,0,2)</f>
        <v>Vempalle Fm</v>
      </c>
      <c r="J451">
        <v>1700</v>
      </c>
      <c r="M451" t="s">
        <v>217</v>
      </c>
      <c r="O451">
        <v>1.2E-2</v>
      </c>
      <c r="P451" t="s">
        <v>243</v>
      </c>
      <c r="S451">
        <v>-29.2</v>
      </c>
      <c r="T451">
        <v>0.02</v>
      </c>
      <c r="U451" t="s">
        <v>246</v>
      </c>
      <c r="V451">
        <v>1</v>
      </c>
      <c r="W451" t="s">
        <v>247</v>
      </c>
    </row>
    <row r="452" spans="1:23" x14ac:dyDescent="0.3">
      <c r="A452">
        <v>478</v>
      </c>
      <c r="B452" s="15" t="s">
        <v>151</v>
      </c>
      <c r="C452" t="str">
        <f>_xlfn.XLOOKUP($B452, STANDARDS!$A:$A, STANDARDS!$B:$B,,0,2)</f>
        <v>Tuanshanzi Fm</v>
      </c>
      <c r="J452">
        <v>1750</v>
      </c>
      <c r="M452" t="s">
        <v>221</v>
      </c>
      <c r="O452">
        <v>5.6999999999999995E-2</v>
      </c>
      <c r="P452" t="s">
        <v>243</v>
      </c>
      <c r="S452">
        <v>-31.5</v>
      </c>
      <c r="T452">
        <v>0.02</v>
      </c>
      <c r="U452" t="s">
        <v>246</v>
      </c>
      <c r="V452">
        <v>1</v>
      </c>
      <c r="W452" t="s">
        <v>247</v>
      </c>
    </row>
    <row r="453" spans="1:23" x14ac:dyDescent="0.3">
      <c r="A453">
        <v>479</v>
      </c>
      <c r="B453" s="15" t="s">
        <v>151</v>
      </c>
      <c r="C453" t="str">
        <f>_xlfn.XLOOKUP($B453, STANDARDS!$A:$A, STANDARDS!$B:$B,,0,2)</f>
        <v>Tuanshanzi Fm</v>
      </c>
      <c r="J453">
        <v>1750</v>
      </c>
      <c r="M453" t="s">
        <v>221</v>
      </c>
      <c r="O453">
        <v>0.189</v>
      </c>
      <c r="P453" t="s">
        <v>243</v>
      </c>
      <c r="S453">
        <v>-30.5</v>
      </c>
      <c r="T453">
        <v>0.02</v>
      </c>
      <c r="U453" t="s">
        <v>246</v>
      </c>
      <c r="V453">
        <v>1</v>
      </c>
      <c r="W453" t="s">
        <v>247</v>
      </c>
    </row>
    <row r="454" spans="1:23" x14ac:dyDescent="0.3">
      <c r="A454">
        <v>480</v>
      </c>
      <c r="B454" s="15" t="s">
        <v>151</v>
      </c>
      <c r="C454" t="str">
        <f>_xlfn.XLOOKUP($B454, STANDARDS!$A:$A, STANDARDS!$B:$B,,0,2)</f>
        <v>Tuanshanzi Fm</v>
      </c>
      <c r="J454">
        <v>1750</v>
      </c>
      <c r="M454" t="s">
        <v>221</v>
      </c>
      <c r="O454">
        <v>1.3000000000000001E-2</v>
      </c>
      <c r="P454" t="s">
        <v>243</v>
      </c>
      <c r="S454">
        <v>-29.5</v>
      </c>
      <c r="T454">
        <v>0.02</v>
      </c>
      <c r="U454" t="s">
        <v>246</v>
      </c>
      <c r="V454">
        <v>1</v>
      </c>
      <c r="W454" t="s">
        <v>247</v>
      </c>
    </row>
    <row r="455" spans="1:23" x14ac:dyDescent="0.3">
      <c r="A455">
        <v>482</v>
      </c>
      <c r="B455" s="15" t="s">
        <v>152</v>
      </c>
      <c r="C455" t="str">
        <f>_xlfn.XLOOKUP($B455, STANDARDS!$A:$A, STANDARDS!$B:$B,,0,2)</f>
        <v>Chuanlinggou Fm</v>
      </c>
      <c r="J455">
        <v>1850</v>
      </c>
      <c r="M455" t="s">
        <v>222</v>
      </c>
      <c r="O455">
        <v>0.57999999999999996</v>
      </c>
      <c r="P455" t="s">
        <v>243</v>
      </c>
      <c r="S455">
        <v>-33.1</v>
      </c>
      <c r="T455">
        <v>0.02</v>
      </c>
      <c r="U455" t="s">
        <v>246</v>
      </c>
      <c r="V455">
        <v>1</v>
      </c>
      <c r="W455" t="s">
        <v>247</v>
      </c>
    </row>
    <row r="456" spans="1:23" x14ac:dyDescent="0.3">
      <c r="A456">
        <v>483</v>
      </c>
      <c r="B456" s="15" t="s">
        <v>152</v>
      </c>
      <c r="C456" t="str">
        <f>_xlfn.XLOOKUP($B456, STANDARDS!$A:$A, STANDARDS!$B:$B,,0,2)</f>
        <v>Chuanlinggou Fm</v>
      </c>
      <c r="J456">
        <v>1850</v>
      </c>
      <c r="M456" t="s">
        <v>222</v>
      </c>
      <c r="O456">
        <v>7.5999999999999998E-2</v>
      </c>
      <c r="P456" t="s">
        <v>243</v>
      </c>
      <c r="S456">
        <v>-30.2</v>
      </c>
      <c r="T456">
        <v>0.02</v>
      </c>
      <c r="U456" t="s">
        <v>246</v>
      </c>
      <c r="V456">
        <v>1</v>
      </c>
      <c r="W456" t="s">
        <v>247</v>
      </c>
    </row>
    <row r="457" spans="1:23" x14ac:dyDescent="0.3">
      <c r="A457">
        <v>484</v>
      </c>
      <c r="B457" s="15" t="s">
        <v>152</v>
      </c>
      <c r="C457" t="str">
        <f>_xlfn.XLOOKUP($B457, STANDARDS!$A:$A, STANDARDS!$B:$B,,0,2)</f>
        <v>Chuanlinggou Fm</v>
      </c>
      <c r="J457">
        <v>1850</v>
      </c>
      <c r="M457" t="s">
        <v>222</v>
      </c>
      <c r="O457">
        <v>0.29100000000000004</v>
      </c>
      <c r="P457" t="s">
        <v>243</v>
      </c>
      <c r="S457">
        <v>-33</v>
      </c>
      <c r="T457">
        <v>0.02</v>
      </c>
      <c r="U457" t="s">
        <v>246</v>
      </c>
      <c r="V457">
        <v>1</v>
      </c>
      <c r="W457" t="s">
        <v>247</v>
      </c>
    </row>
    <row r="458" spans="1:23" x14ac:dyDescent="0.3">
      <c r="A458">
        <v>485</v>
      </c>
      <c r="B458" s="15" t="s">
        <v>153</v>
      </c>
      <c r="C458" t="str">
        <f>_xlfn.XLOOKUP($B458, STANDARDS!$A:$A, STANDARDS!$B:$B,,0,2)</f>
        <v>Koolpin Fm, South Alligator Gp</v>
      </c>
      <c r="J458">
        <v>1885</v>
      </c>
      <c r="M458" t="s">
        <v>217</v>
      </c>
      <c r="O458">
        <v>0.11899999999999999</v>
      </c>
      <c r="P458" t="s">
        <v>243</v>
      </c>
      <c r="S458">
        <v>-30.6</v>
      </c>
      <c r="T458">
        <v>0.02</v>
      </c>
      <c r="U458" t="s">
        <v>246</v>
      </c>
      <c r="V458">
        <v>1</v>
      </c>
      <c r="W458" t="s">
        <v>247</v>
      </c>
    </row>
    <row r="459" spans="1:23" x14ac:dyDescent="0.3">
      <c r="A459">
        <v>486</v>
      </c>
      <c r="B459" s="15" t="s">
        <v>154</v>
      </c>
      <c r="C459" t="str">
        <f>_xlfn.XLOOKUP($B459, STANDARDS!$A:$A, STANDARDS!$B:$B,,0,2)</f>
        <v>Fontano Fm</v>
      </c>
      <c r="J459">
        <v>1900</v>
      </c>
      <c r="M459" t="s">
        <v>222</v>
      </c>
      <c r="O459">
        <v>0.40400000000000003</v>
      </c>
      <c r="P459" t="s">
        <v>243</v>
      </c>
      <c r="S459">
        <v>-26.4</v>
      </c>
      <c r="T459">
        <v>0.02</v>
      </c>
      <c r="U459" t="s">
        <v>246</v>
      </c>
      <c r="V459">
        <v>1</v>
      </c>
      <c r="W459" t="s">
        <v>247</v>
      </c>
    </row>
    <row r="460" spans="1:23" x14ac:dyDescent="0.3">
      <c r="A460">
        <v>487</v>
      </c>
      <c r="B460" s="15" t="s">
        <v>154</v>
      </c>
      <c r="C460" t="str">
        <f>_xlfn.XLOOKUP($B460, STANDARDS!$A:$A, STANDARDS!$B:$B,,0,2)</f>
        <v>Fontano Fm</v>
      </c>
      <c r="J460">
        <v>1900</v>
      </c>
      <c r="M460" t="s">
        <v>222</v>
      </c>
      <c r="O460">
        <v>0.90600000000000003</v>
      </c>
      <c r="P460" t="s">
        <v>243</v>
      </c>
      <c r="S460">
        <v>-30.2</v>
      </c>
      <c r="T460">
        <v>0.02</v>
      </c>
      <c r="U460" t="s">
        <v>246</v>
      </c>
      <c r="V460">
        <v>1</v>
      </c>
      <c r="W460" t="s">
        <v>247</v>
      </c>
    </row>
    <row r="461" spans="1:23" x14ac:dyDescent="0.3">
      <c r="A461">
        <v>488</v>
      </c>
      <c r="B461" s="15" t="s">
        <v>155</v>
      </c>
      <c r="C461" t="str">
        <f>_xlfn.XLOOKUP($B461, STANDARDS!$A:$A, STANDARDS!$B:$B,,0,2)</f>
        <v>Rove Fm</v>
      </c>
      <c r="J461">
        <v>1900</v>
      </c>
      <c r="M461" t="s">
        <v>222</v>
      </c>
      <c r="O461">
        <v>2.21</v>
      </c>
      <c r="P461" t="s">
        <v>243</v>
      </c>
      <c r="S461">
        <v>-31.6</v>
      </c>
      <c r="T461">
        <v>0.02</v>
      </c>
      <c r="U461" t="s">
        <v>246</v>
      </c>
      <c r="V461">
        <v>1</v>
      </c>
      <c r="W461" t="s">
        <v>247</v>
      </c>
    </row>
    <row r="462" spans="1:23" x14ac:dyDescent="0.3">
      <c r="A462">
        <v>489</v>
      </c>
      <c r="B462" s="15" t="s">
        <v>155</v>
      </c>
      <c r="C462" t="str">
        <f>_xlfn.XLOOKUP($B462, STANDARDS!$A:$A, STANDARDS!$B:$B,,0,2)</f>
        <v>Rove Fm</v>
      </c>
      <c r="J462">
        <v>1900</v>
      </c>
      <c r="M462" t="s">
        <v>222</v>
      </c>
      <c r="O462">
        <v>8.3999999999999991E-2</v>
      </c>
      <c r="P462" t="s">
        <v>243</v>
      </c>
      <c r="S462">
        <v>-27.6</v>
      </c>
      <c r="T462">
        <v>0.02</v>
      </c>
      <c r="U462" t="s">
        <v>246</v>
      </c>
      <c r="V462">
        <v>1</v>
      </c>
      <c r="W462" t="s">
        <v>247</v>
      </c>
    </row>
    <row r="463" spans="1:23" x14ac:dyDescent="0.3">
      <c r="A463">
        <v>490</v>
      </c>
      <c r="B463" s="15" t="s">
        <v>155</v>
      </c>
      <c r="C463" t="str">
        <f>_xlfn.XLOOKUP($B463, STANDARDS!$A:$A, STANDARDS!$B:$B,,0,2)</f>
        <v>Rove Fm</v>
      </c>
      <c r="J463">
        <v>1900</v>
      </c>
      <c r="M463" t="s">
        <v>223</v>
      </c>
      <c r="O463">
        <v>8.0000000000000002E-3</v>
      </c>
      <c r="P463" t="s">
        <v>243</v>
      </c>
      <c r="S463">
        <v>-25.6</v>
      </c>
      <c r="T463">
        <v>0.02</v>
      </c>
      <c r="U463" t="s">
        <v>246</v>
      </c>
      <c r="V463">
        <v>1</v>
      </c>
      <c r="W463" t="s">
        <v>247</v>
      </c>
    </row>
    <row r="464" spans="1:23" x14ac:dyDescent="0.3">
      <c r="A464">
        <v>491</v>
      </c>
      <c r="B464" s="15" t="s">
        <v>155</v>
      </c>
      <c r="C464" t="str">
        <f>_xlfn.XLOOKUP($B464, STANDARDS!$A:$A, STANDARDS!$B:$B,,0,2)</f>
        <v>Rove Fm</v>
      </c>
      <c r="J464">
        <v>1900</v>
      </c>
      <c r="M464" t="s">
        <v>221</v>
      </c>
      <c r="O464">
        <v>5.1000000000000004E-2</v>
      </c>
      <c r="P464" t="s">
        <v>243</v>
      </c>
      <c r="S464">
        <v>-31.7</v>
      </c>
      <c r="T464">
        <v>0.02</v>
      </c>
      <c r="U464" t="s">
        <v>246</v>
      </c>
      <c r="V464">
        <v>1</v>
      </c>
      <c r="W464" t="s">
        <v>247</v>
      </c>
    </row>
    <row r="465" spans="1:23" x14ac:dyDescent="0.3">
      <c r="A465">
        <v>492</v>
      </c>
      <c r="B465" s="15" t="s">
        <v>155</v>
      </c>
      <c r="C465" t="str">
        <f>_xlfn.XLOOKUP($B465, STANDARDS!$A:$A, STANDARDS!$B:$B,,0,2)</f>
        <v>Rove Fm</v>
      </c>
      <c r="J465">
        <v>1900</v>
      </c>
      <c r="M465" t="s">
        <v>222</v>
      </c>
      <c r="O465">
        <v>2.3170000000000002</v>
      </c>
      <c r="P465" t="s">
        <v>243</v>
      </c>
      <c r="S465">
        <v>-32</v>
      </c>
      <c r="T465">
        <v>0.02</v>
      </c>
      <c r="U465" t="s">
        <v>246</v>
      </c>
      <c r="V465">
        <v>1</v>
      </c>
      <c r="W465" t="s">
        <v>247</v>
      </c>
    </row>
    <row r="466" spans="1:23" x14ac:dyDescent="0.3">
      <c r="A466">
        <v>493</v>
      </c>
      <c r="B466" s="15" t="s">
        <v>155</v>
      </c>
      <c r="C466" t="str">
        <f>_xlfn.XLOOKUP($B466, STANDARDS!$A:$A, STANDARDS!$B:$B,,0,2)</f>
        <v>Rove Fm</v>
      </c>
      <c r="J466">
        <v>1900</v>
      </c>
      <c r="M466" t="s">
        <v>222</v>
      </c>
      <c r="O466">
        <v>1.46</v>
      </c>
      <c r="P466" t="s">
        <v>243</v>
      </c>
      <c r="S466">
        <v>-31.8</v>
      </c>
      <c r="T466">
        <v>0.02</v>
      </c>
      <c r="U466" t="s">
        <v>246</v>
      </c>
      <c r="V466">
        <v>1</v>
      </c>
      <c r="W466" t="s">
        <v>247</v>
      </c>
    </row>
    <row r="467" spans="1:23" x14ac:dyDescent="0.3">
      <c r="A467">
        <v>494</v>
      </c>
      <c r="B467" s="15" t="s">
        <v>156</v>
      </c>
      <c r="C467" t="str">
        <f>_xlfn.XLOOKUP($B467, STANDARDS!$A:$A, STANDARDS!$B:$B,,0,2)</f>
        <v>Spartan Gp</v>
      </c>
      <c r="J467">
        <v>1900</v>
      </c>
      <c r="M467" t="s">
        <v>222</v>
      </c>
      <c r="O467">
        <v>1.181</v>
      </c>
      <c r="P467" t="s">
        <v>243</v>
      </c>
      <c r="S467">
        <v>-30.5</v>
      </c>
      <c r="T467">
        <v>0.02</v>
      </c>
      <c r="U467" t="s">
        <v>246</v>
      </c>
      <c r="V467">
        <v>1</v>
      </c>
      <c r="W467" t="s">
        <v>247</v>
      </c>
    </row>
    <row r="468" spans="1:23" x14ac:dyDescent="0.3">
      <c r="A468">
        <v>495</v>
      </c>
      <c r="B468" s="15" t="s">
        <v>156</v>
      </c>
      <c r="C468" t="str">
        <f>_xlfn.XLOOKUP($B468, STANDARDS!$A:$A, STANDARDS!$B:$B,,0,2)</f>
        <v>Spartan Gp</v>
      </c>
      <c r="J468">
        <v>1900</v>
      </c>
      <c r="M468" t="s">
        <v>222</v>
      </c>
      <c r="O468">
        <v>0.35399999999999998</v>
      </c>
      <c r="P468" t="s">
        <v>243</v>
      </c>
      <c r="S468">
        <v>-29.4</v>
      </c>
      <c r="T468">
        <v>0.02</v>
      </c>
      <c r="U468" t="s">
        <v>246</v>
      </c>
      <c r="V468">
        <v>1</v>
      </c>
      <c r="W468" t="s">
        <v>247</v>
      </c>
    </row>
    <row r="469" spans="1:23" x14ac:dyDescent="0.3">
      <c r="A469">
        <v>496</v>
      </c>
      <c r="B469" s="15" t="s">
        <v>156</v>
      </c>
      <c r="C469" t="str">
        <f>_xlfn.XLOOKUP($B469, STANDARDS!$A:$A, STANDARDS!$B:$B,,0,2)</f>
        <v>Spartan Gp</v>
      </c>
      <c r="J469">
        <v>1900</v>
      </c>
      <c r="M469" t="s">
        <v>222</v>
      </c>
      <c r="O469">
        <v>0.40400000000000003</v>
      </c>
      <c r="P469" t="s">
        <v>243</v>
      </c>
      <c r="S469">
        <v>-29.8</v>
      </c>
      <c r="T469">
        <v>0.02</v>
      </c>
      <c r="U469" t="s">
        <v>246</v>
      </c>
      <c r="V469">
        <v>1</v>
      </c>
      <c r="W469" t="s">
        <v>247</v>
      </c>
    </row>
    <row r="470" spans="1:23" x14ac:dyDescent="0.3">
      <c r="A470">
        <v>497</v>
      </c>
      <c r="B470" s="15" t="s">
        <v>157</v>
      </c>
      <c r="C470" t="str">
        <f>_xlfn.XLOOKUP($B470, STANDARDS!$A:$A, STANDARDS!$B:$B,,0,2)</f>
        <v>Union Island Gp</v>
      </c>
      <c r="J470">
        <v>1900</v>
      </c>
      <c r="M470" t="s">
        <v>222</v>
      </c>
      <c r="O470">
        <v>2.0829999999999997</v>
      </c>
      <c r="P470" t="s">
        <v>243</v>
      </c>
      <c r="S470">
        <v>-39.4</v>
      </c>
      <c r="T470">
        <v>0.02</v>
      </c>
      <c r="U470" t="s">
        <v>246</v>
      </c>
      <c r="V470">
        <v>1</v>
      </c>
      <c r="W470" t="s">
        <v>247</v>
      </c>
    </row>
    <row r="471" spans="1:23" x14ac:dyDescent="0.3">
      <c r="A471">
        <v>498</v>
      </c>
      <c r="B471" s="15" t="s">
        <v>158</v>
      </c>
      <c r="C471" t="str">
        <f>_xlfn.XLOOKUP($B471, STANDARDS!$A:$A, STANDARDS!$B:$B,,0,2)</f>
        <v>Odjick Fm, Epworth Gp</v>
      </c>
      <c r="J471">
        <v>1925</v>
      </c>
      <c r="M471" t="s">
        <v>222</v>
      </c>
      <c r="O471">
        <v>2.1999999999999999E-2</v>
      </c>
      <c r="P471" t="s">
        <v>243</v>
      </c>
      <c r="S471">
        <v>-25.6</v>
      </c>
      <c r="T471">
        <v>0.02</v>
      </c>
      <c r="U471" t="s">
        <v>246</v>
      </c>
      <c r="V471">
        <v>1</v>
      </c>
      <c r="W471" t="s">
        <v>247</v>
      </c>
    </row>
    <row r="472" spans="1:23" x14ac:dyDescent="0.3">
      <c r="A472">
        <v>499</v>
      </c>
      <c r="B472" s="15" t="s">
        <v>159</v>
      </c>
      <c r="C472" t="str">
        <f>_xlfn.XLOOKUP($B472, STANDARDS!$A:$A, STANDARDS!$B:$B,,0,2)</f>
        <v>Rocknest Fm, Epworth Gp</v>
      </c>
      <c r="J472">
        <v>1925</v>
      </c>
      <c r="M472" t="s">
        <v>221</v>
      </c>
      <c r="O472">
        <v>3.3000000000000002E-2</v>
      </c>
      <c r="P472" t="s">
        <v>243</v>
      </c>
      <c r="S472">
        <v>-24.3</v>
      </c>
      <c r="T472">
        <v>0.02</v>
      </c>
      <c r="U472" t="s">
        <v>246</v>
      </c>
      <c r="V472">
        <v>1</v>
      </c>
      <c r="W472" t="s">
        <v>247</v>
      </c>
    </row>
    <row r="473" spans="1:23" x14ac:dyDescent="0.3">
      <c r="A473">
        <v>500</v>
      </c>
      <c r="B473" s="15" t="s">
        <v>159</v>
      </c>
      <c r="C473" t="str">
        <f>_xlfn.XLOOKUP($B473, STANDARDS!$A:$A, STANDARDS!$B:$B,,0,2)</f>
        <v>Rocknest Fm, Epworth Gp</v>
      </c>
      <c r="J473">
        <v>1925</v>
      </c>
      <c r="M473" t="s">
        <v>221</v>
      </c>
      <c r="O473">
        <v>8.9999999999999993E-3</v>
      </c>
      <c r="P473" t="s">
        <v>243</v>
      </c>
      <c r="S473">
        <v>-25.8</v>
      </c>
      <c r="T473">
        <v>0.02</v>
      </c>
      <c r="U473" t="s">
        <v>246</v>
      </c>
      <c r="V473">
        <v>1</v>
      </c>
      <c r="W473" t="s">
        <v>247</v>
      </c>
    </row>
    <row r="474" spans="1:23" x14ac:dyDescent="0.3">
      <c r="A474">
        <v>501</v>
      </c>
      <c r="B474" s="15" t="s">
        <v>159</v>
      </c>
      <c r="C474" t="str">
        <f>_xlfn.XLOOKUP($B474, STANDARDS!$A:$A, STANDARDS!$B:$B,,0,2)</f>
        <v>Rocknest Fm, Epworth Gp</v>
      </c>
      <c r="J474">
        <v>1925</v>
      </c>
      <c r="M474" t="s">
        <v>221</v>
      </c>
      <c r="O474">
        <v>4.4999999999999998E-2</v>
      </c>
      <c r="P474" t="s">
        <v>243</v>
      </c>
      <c r="S474">
        <v>-22.7</v>
      </c>
      <c r="T474">
        <v>0.02</v>
      </c>
      <c r="U474" t="s">
        <v>246</v>
      </c>
      <c r="V474">
        <v>1</v>
      </c>
      <c r="W474" t="s">
        <v>247</v>
      </c>
    </row>
    <row r="475" spans="1:23" x14ac:dyDescent="0.3">
      <c r="A475">
        <v>502</v>
      </c>
      <c r="B475" s="15" t="s">
        <v>159</v>
      </c>
      <c r="C475" t="str">
        <f>_xlfn.XLOOKUP($B475, STANDARDS!$A:$A, STANDARDS!$B:$B,,0,2)</f>
        <v>Rocknest Fm, Epworth Gp</v>
      </c>
      <c r="J475">
        <v>1925</v>
      </c>
      <c r="M475" t="s">
        <v>221</v>
      </c>
      <c r="O475">
        <v>6.5000000000000002E-2</v>
      </c>
      <c r="P475" t="s">
        <v>243</v>
      </c>
      <c r="S475">
        <v>-25.4</v>
      </c>
      <c r="T475">
        <v>0.02</v>
      </c>
      <c r="U475" t="s">
        <v>246</v>
      </c>
      <c r="V475">
        <v>1</v>
      </c>
      <c r="W475" t="s">
        <v>247</v>
      </c>
    </row>
    <row r="476" spans="1:23" x14ac:dyDescent="0.3">
      <c r="A476">
        <v>503</v>
      </c>
      <c r="B476" s="15" t="s">
        <v>159</v>
      </c>
      <c r="C476" t="str">
        <f>_xlfn.XLOOKUP($B476, STANDARDS!$A:$A, STANDARDS!$B:$B,,0,2)</f>
        <v>Rocknest Fm, Epworth Gp</v>
      </c>
      <c r="J476">
        <v>1925</v>
      </c>
      <c r="M476" t="s">
        <v>221</v>
      </c>
      <c r="O476">
        <v>0.13999999999999999</v>
      </c>
      <c r="P476" t="s">
        <v>243</v>
      </c>
      <c r="S476">
        <v>-24.7</v>
      </c>
      <c r="T476">
        <v>0.02</v>
      </c>
      <c r="U476" t="s">
        <v>246</v>
      </c>
      <c r="V476">
        <v>1</v>
      </c>
      <c r="W476" t="s">
        <v>247</v>
      </c>
    </row>
    <row r="477" spans="1:23" x14ac:dyDescent="0.3">
      <c r="A477">
        <v>504</v>
      </c>
      <c r="B477" s="15" t="s">
        <v>159</v>
      </c>
      <c r="C477" t="str">
        <f>_xlfn.XLOOKUP($B477, STANDARDS!$A:$A, STANDARDS!$B:$B,,0,2)</f>
        <v>Rocknest Fm, Epworth Gp</v>
      </c>
      <c r="J477">
        <v>1925</v>
      </c>
      <c r="M477" t="s">
        <v>217</v>
      </c>
      <c r="O477">
        <v>0.1</v>
      </c>
      <c r="P477" t="s">
        <v>243</v>
      </c>
      <c r="S477">
        <v>-24.7</v>
      </c>
      <c r="T477">
        <v>0.02</v>
      </c>
      <c r="U477" t="s">
        <v>246</v>
      </c>
      <c r="V477">
        <v>1</v>
      </c>
      <c r="W477" t="s">
        <v>247</v>
      </c>
    </row>
    <row r="478" spans="1:23" x14ac:dyDescent="0.3">
      <c r="A478">
        <v>505</v>
      </c>
      <c r="B478" s="15" t="s">
        <v>159</v>
      </c>
      <c r="C478" t="str">
        <f>_xlfn.XLOOKUP($B478, STANDARDS!$A:$A, STANDARDS!$B:$B,,0,2)</f>
        <v>Rocknest Fm, Epworth Gp</v>
      </c>
      <c r="J478">
        <v>1925</v>
      </c>
      <c r="M478" t="s">
        <v>228</v>
      </c>
      <c r="O478">
        <v>6.0999999999999999E-2</v>
      </c>
      <c r="P478" t="s">
        <v>243</v>
      </c>
      <c r="S478">
        <v>-23.9</v>
      </c>
      <c r="T478">
        <v>0.02</v>
      </c>
      <c r="U478" t="s">
        <v>246</v>
      </c>
      <c r="V478">
        <v>1</v>
      </c>
      <c r="W478" t="s">
        <v>247</v>
      </c>
    </row>
    <row r="479" spans="1:23" x14ac:dyDescent="0.3">
      <c r="A479">
        <v>506</v>
      </c>
      <c r="B479" s="15" t="s">
        <v>159</v>
      </c>
      <c r="C479" t="str">
        <f>_xlfn.XLOOKUP($B479, STANDARDS!$A:$A, STANDARDS!$B:$B,,0,2)</f>
        <v>Rocknest Fm, Epworth Gp</v>
      </c>
      <c r="J479">
        <v>1925</v>
      </c>
      <c r="M479" t="s">
        <v>221</v>
      </c>
      <c r="O479">
        <v>6.0000000000000001E-3</v>
      </c>
      <c r="P479" t="s">
        <v>243</v>
      </c>
      <c r="S479">
        <v>-21.8</v>
      </c>
      <c r="T479">
        <v>0.02</v>
      </c>
      <c r="U479" t="s">
        <v>246</v>
      </c>
      <c r="V479">
        <v>1</v>
      </c>
      <c r="W479" t="s">
        <v>247</v>
      </c>
    </row>
    <row r="480" spans="1:23" x14ac:dyDescent="0.3">
      <c r="A480">
        <v>521</v>
      </c>
      <c r="B480" s="15" t="s">
        <v>159</v>
      </c>
      <c r="C480" t="str">
        <f>_xlfn.XLOOKUP($B480, STANDARDS!$A:$A, STANDARDS!$B:$B,,0,2)</f>
        <v>Rocknest Fm, Epworth Gp</v>
      </c>
      <c r="J480">
        <v>1925</v>
      </c>
      <c r="M480" t="s">
        <v>221</v>
      </c>
      <c r="O480">
        <v>5.4000000000000006E-2</v>
      </c>
      <c r="P480" t="s">
        <v>243</v>
      </c>
      <c r="S480">
        <v>-12.6</v>
      </c>
      <c r="T480">
        <v>0.02</v>
      </c>
      <c r="U480" t="s">
        <v>246</v>
      </c>
      <c r="V480">
        <v>1</v>
      </c>
      <c r="W480" t="s">
        <v>247</v>
      </c>
    </row>
    <row r="481" spans="1:23" x14ac:dyDescent="0.3">
      <c r="A481">
        <v>522</v>
      </c>
      <c r="B481" s="15" t="s">
        <v>159</v>
      </c>
      <c r="C481" t="str">
        <f>_xlfn.XLOOKUP($B481, STANDARDS!$A:$A, STANDARDS!$B:$B,,0,2)</f>
        <v>Rocknest Fm, Epworth Gp</v>
      </c>
      <c r="J481">
        <v>1925</v>
      </c>
      <c r="M481" t="s">
        <v>217</v>
      </c>
      <c r="O481">
        <v>5.3000000000000005E-2</v>
      </c>
      <c r="P481" t="s">
        <v>243</v>
      </c>
      <c r="S481">
        <v>-12.3</v>
      </c>
      <c r="T481">
        <v>0.02</v>
      </c>
      <c r="U481" t="s">
        <v>246</v>
      </c>
      <c r="V481">
        <v>1</v>
      </c>
      <c r="W481" t="s">
        <v>247</v>
      </c>
    </row>
    <row r="482" spans="1:23" x14ac:dyDescent="0.3">
      <c r="A482">
        <v>523</v>
      </c>
      <c r="B482" s="15" t="s">
        <v>159</v>
      </c>
      <c r="C482" t="str">
        <f>_xlfn.XLOOKUP($B482, STANDARDS!$A:$A, STANDARDS!$B:$B,,0,2)</f>
        <v>Rocknest Fm, Epworth Gp</v>
      </c>
      <c r="J482">
        <v>1925</v>
      </c>
      <c r="M482" t="s">
        <v>228</v>
      </c>
      <c r="O482">
        <v>9.4E-2</v>
      </c>
      <c r="P482" t="s">
        <v>243</v>
      </c>
      <c r="S482">
        <v>-12.3</v>
      </c>
      <c r="T482">
        <v>0.02</v>
      </c>
      <c r="U482" t="s">
        <v>246</v>
      </c>
      <c r="V482">
        <v>1</v>
      </c>
      <c r="W482" t="s">
        <v>247</v>
      </c>
    </row>
    <row r="483" spans="1:23" x14ac:dyDescent="0.3">
      <c r="A483">
        <v>524</v>
      </c>
      <c r="B483" s="15" t="s">
        <v>159</v>
      </c>
      <c r="C483" t="str">
        <f>_xlfn.XLOOKUP($B483, STANDARDS!$A:$A, STANDARDS!$B:$B,,0,2)</f>
        <v>Rocknest Fm, Epworth Gp</v>
      </c>
      <c r="J483">
        <v>1925</v>
      </c>
      <c r="M483" t="s">
        <v>221</v>
      </c>
      <c r="O483">
        <v>3.3000000000000002E-2</v>
      </c>
      <c r="P483" t="s">
        <v>243</v>
      </c>
      <c r="S483">
        <v>-12</v>
      </c>
      <c r="T483">
        <v>0.02</v>
      </c>
      <c r="U483" t="s">
        <v>246</v>
      </c>
      <c r="V483">
        <v>1</v>
      </c>
      <c r="W483" t="s">
        <v>247</v>
      </c>
    </row>
    <row r="484" spans="1:23" x14ac:dyDescent="0.3">
      <c r="A484">
        <v>525</v>
      </c>
      <c r="B484" s="15" t="s">
        <v>159</v>
      </c>
      <c r="C484" t="str">
        <f>_xlfn.XLOOKUP($B484, STANDARDS!$A:$A, STANDARDS!$B:$B,,0,2)</f>
        <v>Rocknest Fm, Epworth Gp</v>
      </c>
      <c r="J484">
        <v>1925</v>
      </c>
      <c r="M484" t="s">
        <v>221</v>
      </c>
      <c r="O484">
        <v>2.6000000000000002E-2</v>
      </c>
      <c r="P484" t="s">
        <v>243</v>
      </c>
      <c r="S484">
        <v>-14.2</v>
      </c>
      <c r="T484">
        <v>0.02</v>
      </c>
      <c r="U484" t="s">
        <v>246</v>
      </c>
      <c r="V484">
        <v>1</v>
      </c>
      <c r="W484" t="s">
        <v>247</v>
      </c>
    </row>
    <row r="485" spans="1:23" x14ac:dyDescent="0.3">
      <c r="A485">
        <v>526</v>
      </c>
      <c r="B485" s="15" t="s">
        <v>159</v>
      </c>
      <c r="C485" t="str">
        <f>_xlfn.XLOOKUP($B485, STANDARDS!$A:$A, STANDARDS!$B:$B,,0,2)</f>
        <v>Rocknest Fm, Epworth Gp</v>
      </c>
      <c r="J485">
        <v>1925</v>
      </c>
      <c r="M485" t="s">
        <v>221</v>
      </c>
      <c r="O485">
        <v>2.5000000000000001E-2</v>
      </c>
      <c r="P485" t="s">
        <v>243</v>
      </c>
      <c r="S485">
        <v>-13.4</v>
      </c>
      <c r="T485">
        <v>0.02</v>
      </c>
      <c r="U485" t="s">
        <v>246</v>
      </c>
      <c r="V485">
        <v>1</v>
      </c>
      <c r="W485" t="s">
        <v>247</v>
      </c>
    </row>
    <row r="486" spans="1:23" x14ac:dyDescent="0.3">
      <c r="A486">
        <v>527</v>
      </c>
      <c r="B486" s="15" t="s">
        <v>159</v>
      </c>
      <c r="C486" t="str">
        <f>_xlfn.XLOOKUP($B486, STANDARDS!$A:$A, STANDARDS!$B:$B,,0,2)</f>
        <v>Rocknest Fm, Epworth Gp</v>
      </c>
      <c r="J486">
        <v>1925</v>
      </c>
      <c r="M486" t="s">
        <v>221</v>
      </c>
      <c r="O486">
        <v>4.2999999999999997E-2</v>
      </c>
      <c r="P486" t="s">
        <v>243</v>
      </c>
      <c r="S486">
        <v>-16.899999999999999</v>
      </c>
      <c r="T486">
        <v>0.02</v>
      </c>
      <c r="U486" t="s">
        <v>246</v>
      </c>
      <c r="V486">
        <v>1</v>
      </c>
      <c r="W486" t="s">
        <v>247</v>
      </c>
    </row>
    <row r="487" spans="1:23" x14ac:dyDescent="0.3">
      <c r="A487">
        <v>528</v>
      </c>
      <c r="B487" s="15" t="s">
        <v>159</v>
      </c>
      <c r="C487" t="str">
        <f>_xlfn.XLOOKUP($B487, STANDARDS!$A:$A, STANDARDS!$B:$B,,0,2)</f>
        <v>Rocknest Fm, Epworth Gp</v>
      </c>
      <c r="J487">
        <v>1925</v>
      </c>
      <c r="M487" t="s">
        <v>217</v>
      </c>
      <c r="O487">
        <v>0.06</v>
      </c>
      <c r="P487" t="s">
        <v>243</v>
      </c>
      <c r="S487">
        <v>-20.399999999999999</v>
      </c>
      <c r="T487">
        <v>0.02</v>
      </c>
      <c r="U487" t="s">
        <v>246</v>
      </c>
      <c r="V487">
        <v>1</v>
      </c>
      <c r="W487" t="s">
        <v>247</v>
      </c>
    </row>
    <row r="488" spans="1:23" x14ac:dyDescent="0.3">
      <c r="A488">
        <v>529</v>
      </c>
      <c r="B488" s="15" t="s">
        <v>160</v>
      </c>
      <c r="C488" t="str">
        <f>_xlfn.XLOOKUP($B488, STANDARDS!$A:$A, STANDARDS!$B:$B,,0,2)</f>
        <v>Tyler Fm</v>
      </c>
      <c r="J488">
        <v>1950</v>
      </c>
      <c r="M488" t="s">
        <v>233</v>
      </c>
      <c r="O488">
        <v>0.54400000000000004</v>
      </c>
      <c r="P488" t="s">
        <v>243</v>
      </c>
      <c r="S488">
        <v>-31.2</v>
      </c>
      <c r="T488">
        <v>0.02</v>
      </c>
      <c r="U488" t="s">
        <v>246</v>
      </c>
      <c r="V488">
        <v>1</v>
      </c>
      <c r="W488" t="s">
        <v>247</v>
      </c>
    </row>
    <row r="489" spans="1:23" x14ac:dyDescent="0.3">
      <c r="A489">
        <v>530</v>
      </c>
      <c r="B489" s="15" t="s">
        <v>160</v>
      </c>
      <c r="C489" t="str">
        <f>_xlfn.XLOOKUP($B489, STANDARDS!$A:$A, STANDARDS!$B:$B,,0,2)</f>
        <v>Tyler Fm</v>
      </c>
      <c r="J489">
        <v>1950</v>
      </c>
      <c r="M489" t="s">
        <v>233</v>
      </c>
      <c r="O489">
        <v>0.50600000000000001</v>
      </c>
      <c r="P489" t="s">
        <v>243</v>
      </c>
      <c r="S489">
        <v>-31.5</v>
      </c>
      <c r="T489">
        <v>0.02</v>
      </c>
      <c r="U489" t="s">
        <v>246</v>
      </c>
      <c r="V489">
        <v>1</v>
      </c>
      <c r="W489" t="s">
        <v>247</v>
      </c>
    </row>
    <row r="490" spans="1:23" x14ac:dyDescent="0.3">
      <c r="A490">
        <v>531</v>
      </c>
      <c r="B490" s="15" t="s">
        <v>160</v>
      </c>
      <c r="C490" t="str">
        <f>_xlfn.XLOOKUP($B490, STANDARDS!$A:$A, STANDARDS!$B:$B,,0,2)</f>
        <v>Tyler Fm</v>
      </c>
      <c r="J490">
        <v>1950</v>
      </c>
      <c r="M490" t="s">
        <v>221</v>
      </c>
      <c r="O490">
        <v>1.1220000000000001</v>
      </c>
      <c r="P490" t="s">
        <v>243</v>
      </c>
      <c r="S490">
        <v>-32.299999999999997</v>
      </c>
      <c r="T490">
        <v>0.02</v>
      </c>
      <c r="U490" t="s">
        <v>246</v>
      </c>
      <c r="V490">
        <v>1</v>
      </c>
      <c r="W490" t="s">
        <v>247</v>
      </c>
    </row>
    <row r="491" spans="1:23" x14ac:dyDescent="0.3">
      <c r="A491">
        <v>532</v>
      </c>
      <c r="B491" s="15" t="s">
        <v>161</v>
      </c>
      <c r="C491" t="str">
        <f>_xlfn.XLOOKUP($B491, STANDARDS!$A:$A, STANDARDS!$B:$B,,0,2)</f>
        <v>Kona Dolomite</v>
      </c>
      <c r="J491">
        <v>2000</v>
      </c>
      <c r="M491" t="s">
        <v>221</v>
      </c>
      <c r="O491">
        <v>6.0000000000000001E-3</v>
      </c>
      <c r="P491" t="s">
        <v>243</v>
      </c>
      <c r="S491">
        <v>-14.9</v>
      </c>
      <c r="T491">
        <v>0.02</v>
      </c>
      <c r="U491" t="s">
        <v>246</v>
      </c>
      <c r="V491">
        <v>1</v>
      </c>
      <c r="W491" t="s">
        <v>247</v>
      </c>
    </row>
    <row r="492" spans="1:23" x14ac:dyDescent="0.3">
      <c r="A492">
        <v>533</v>
      </c>
      <c r="B492" s="15" t="s">
        <v>161</v>
      </c>
      <c r="C492" t="str">
        <f>_xlfn.XLOOKUP($B492, STANDARDS!$A:$A, STANDARDS!$B:$B,,0,2)</f>
        <v>Kona Dolomite</v>
      </c>
      <c r="J492">
        <v>2000</v>
      </c>
      <c r="M492" t="s">
        <v>217</v>
      </c>
      <c r="O492">
        <v>8.9999999999999993E-3</v>
      </c>
      <c r="P492" t="s">
        <v>243</v>
      </c>
      <c r="S492">
        <v>-24.1</v>
      </c>
      <c r="T492">
        <v>0.02</v>
      </c>
      <c r="U492" t="s">
        <v>246</v>
      </c>
      <c r="V492">
        <v>1</v>
      </c>
      <c r="W492" t="s">
        <v>247</v>
      </c>
    </row>
    <row r="493" spans="1:23" x14ac:dyDescent="0.3">
      <c r="A493">
        <v>534</v>
      </c>
      <c r="B493" s="15" t="s">
        <v>161</v>
      </c>
      <c r="C493" t="str">
        <f>_xlfn.XLOOKUP($B493, STANDARDS!$A:$A, STANDARDS!$B:$B,,0,2)</f>
        <v>Kona Dolomite</v>
      </c>
      <c r="J493">
        <v>2000</v>
      </c>
      <c r="M493" t="s">
        <v>217</v>
      </c>
      <c r="O493">
        <v>3.0000000000000001E-3</v>
      </c>
      <c r="P493" t="s">
        <v>243</v>
      </c>
      <c r="S493">
        <v>-26.9</v>
      </c>
      <c r="T493">
        <v>0.02</v>
      </c>
      <c r="U493" t="s">
        <v>246</v>
      </c>
      <c r="V493">
        <v>1</v>
      </c>
      <c r="W493" t="s">
        <v>247</v>
      </c>
    </row>
    <row r="494" spans="1:23" x14ac:dyDescent="0.3">
      <c r="A494">
        <v>535</v>
      </c>
      <c r="B494" s="15" t="s">
        <v>161</v>
      </c>
      <c r="C494" t="str">
        <f>_xlfn.XLOOKUP($B494, STANDARDS!$A:$A, STANDARDS!$B:$B,,0,2)</f>
        <v>Kona Dolomite</v>
      </c>
      <c r="J494">
        <v>2000</v>
      </c>
      <c r="M494" t="s">
        <v>217</v>
      </c>
      <c r="O494">
        <v>0.01</v>
      </c>
      <c r="P494" t="s">
        <v>243</v>
      </c>
      <c r="S494">
        <v>-23</v>
      </c>
      <c r="T494">
        <v>0.02</v>
      </c>
      <c r="U494" t="s">
        <v>246</v>
      </c>
      <c r="V494">
        <v>1</v>
      </c>
      <c r="W494" t="s">
        <v>247</v>
      </c>
    </row>
    <row r="495" spans="1:23" x14ac:dyDescent="0.3">
      <c r="A495">
        <v>536</v>
      </c>
      <c r="B495" s="15" t="s">
        <v>161</v>
      </c>
      <c r="C495" t="str">
        <f>_xlfn.XLOOKUP($B495, STANDARDS!$A:$A, STANDARDS!$B:$B,,0,2)</f>
        <v>Kona Dolomite</v>
      </c>
      <c r="J495">
        <v>2000</v>
      </c>
      <c r="M495" t="s">
        <v>221</v>
      </c>
      <c r="O495">
        <v>3.0000000000000001E-3</v>
      </c>
      <c r="P495" t="s">
        <v>243</v>
      </c>
      <c r="S495">
        <v>-25.9</v>
      </c>
      <c r="T495">
        <v>0.02</v>
      </c>
      <c r="U495" t="s">
        <v>246</v>
      </c>
      <c r="V495">
        <v>1</v>
      </c>
      <c r="W495" t="s">
        <v>247</v>
      </c>
    </row>
    <row r="496" spans="1:23" x14ac:dyDescent="0.3">
      <c r="A496">
        <v>537</v>
      </c>
      <c r="B496" s="15" t="s">
        <v>161</v>
      </c>
      <c r="C496" t="str">
        <f>_xlfn.XLOOKUP($B496, STANDARDS!$A:$A, STANDARDS!$B:$B,,0,2)</f>
        <v>Kona Dolomite</v>
      </c>
      <c r="J496">
        <v>2000</v>
      </c>
      <c r="M496" t="s">
        <v>221</v>
      </c>
      <c r="O496">
        <v>6.0000000000000001E-3</v>
      </c>
      <c r="P496" t="s">
        <v>243</v>
      </c>
      <c r="S496">
        <v>-27.7</v>
      </c>
      <c r="T496">
        <v>0.02</v>
      </c>
      <c r="U496" t="s">
        <v>246</v>
      </c>
      <c r="V496">
        <v>1</v>
      </c>
      <c r="W496" t="s">
        <v>247</v>
      </c>
    </row>
    <row r="497" spans="1:23" x14ac:dyDescent="0.3">
      <c r="A497">
        <v>538</v>
      </c>
      <c r="B497" s="15" t="s">
        <v>161</v>
      </c>
      <c r="C497" t="str">
        <f>_xlfn.XLOOKUP($B497, STANDARDS!$A:$A, STANDARDS!$B:$B,,0,2)</f>
        <v>Kona Dolomite</v>
      </c>
      <c r="J497">
        <v>2000</v>
      </c>
      <c r="M497" t="s">
        <v>221</v>
      </c>
      <c r="O497">
        <v>7.000000000000001E-3</v>
      </c>
      <c r="P497" t="s">
        <v>243</v>
      </c>
      <c r="S497">
        <v>-23.7</v>
      </c>
      <c r="T497">
        <v>0.02</v>
      </c>
      <c r="U497" t="s">
        <v>246</v>
      </c>
      <c r="V497">
        <v>1</v>
      </c>
      <c r="W497" t="s">
        <v>247</v>
      </c>
    </row>
    <row r="498" spans="1:23" x14ac:dyDescent="0.3">
      <c r="A498">
        <v>539</v>
      </c>
      <c r="B498" s="15" t="s">
        <v>162</v>
      </c>
      <c r="C498" t="str">
        <f>_xlfn.XLOOKUP($B498, STANDARDS!$A:$A, STANDARDS!$B:$B,,0,2)</f>
        <v>Lookout Schist</v>
      </c>
      <c r="J498">
        <v>2000</v>
      </c>
      <c r="M498" t="s">
        <v>222</v>
      </c>
      <c r="O498">
        <v>10.129999999999999</v>
      </c>
      <c r="P498" t="s">
        <v>243</v>
      </c>
      <c r="S498">
        <v>-20.6</v>
      </c>
      <c r="T498">
        <v>0.02</v>
      </c>
      <c r="U498" t="s">
        <v>246</v>
      </c>
      <c r="V498">
        <v>1</v>
      </c>
      <c r="W498" t="s">
        <v>247</v>
      </c>
    </row>
    <row r="499" spans="1:23" x14ac:dyDescent="0.3">
      <c r="A499">
        <v>540</v>
      </c>
      <c r="B499" s="15" t="s">
        <v>163</v>
      </c>
      <c r="C499" t="str">
        <f>_xlfn.XLOOKUP($B499, STANDARDS!$A:$A, STANDARDS!$B:$B,,0,2)</f>
        <v>Biwabik Iron Fm</v>
      </c>
      <c r="J499">
        <v>2090</v>
      </c>
      <c r="M499" t="s">
        <v>217</v>
      </c>
      <c r="O499">
        <v>8.0000000000000002E-3</v>
      </c>
      <c r="P499" t="s">
        <v>243</v>
      </c>
      <c r="S499">
        <v>-30.3</v>
      </c>
      <c r="T499">
        <v>0.02</v>
      </c>
      <c r="U499" t="s">
        <v>246</v>
      </c>
      <c r="V499">
        <v>1</v>
      </c>
      <c r="W499" t="s">
        <v>247</v>
      </c>
    </row>
    <row r="500" spans="1:23" x14ac:dyDescent="0.3">
      <c r="A500">
        <v>541</v>
      </c>
      <c r="B500" s="15" t="s">
        <v>163</v>
      </c>
      <c r="C500" t="str">
        <f>_xlfn.XLOOKUP($B500, STANDARDS!$A:$A, STANDARDS!$B:$B,,0,2)</f>
        <v>Biwabik Iron Fm</v>
      </c>
      <c r="J500">
        <v>2090</v>
      </c>
      <c r="M500" t="s">
        <v>234</v>
      </c>
      <c r="O500">
        <v>1.3000000000000001E-2</v>
      </c>
      <c r="P500" t="s">
        <v>243</v>
      </c>
      <c r="S500">
        <v>-30.8</v>
      </c>
      <c r="T500">
        <v>0.02</v>
      </c>
      <c r="U500" t="s">
        <v>246</v>
      </c>
      <c r="V500">
        <v>1</v>
      </c>
      <c r="W500" t="s">
        <v>247</v>
      </c>
    </row>
    <row r="501" spans="1:23" x14ac:dyDescent="0.3">
      <c r="A501">
        <v>542</v>
      </c>
      <c r="B501" s="15" t="s">
        <v>163</v>
      </c>
      <c r="C501" t="str">
        <f>_xlfn.XLOOKUP($B501, STANDARDS!$A:$A, STANDARDS!$B:$B,,0,2)</f>
        <v>Biwabik Iron Fm</v>
      </c>
      <c r="J501">
        <v>2090</v>
      </c>
      <c r="M501" t="s">
        <v>217</v>
      </c>
      <c r="O501">
        <v>3.2000000000000001E-2</v>
      </c>
      <c r="P501" t="s">
        <v>243</v>
      </c>
      <c r="S501">
        <v>-32.299999999999997</v>
      </c>
      <c r="T501">
        <v>0.02</v>
      </c>
      <c r="U501" t="s">
        <v>246</v>
      </c>
      <c r="V501">
        <v>1</v>
      </c>
      <c r="W501" t="s">
        <v>247</v>
      </c>
    </row>
    <row r="502" spans="1:23" x14ac:dyDescent="0.3">
      <c r="A502">
        <v>543</v>
      </c>
      <c r="B502" s="15" t="s">
        <v>163</v>
      </c>
      <c r="C502" t="str">
        <f>_xlfn.XLOOKUP($B502, STANDARDS!$A:$A, STANDARDS!$B:$B,,0,2)</f>
        <v>Biwabik Iron Fm</v>
      </c>
      <c r="J502">
        <v>2090</v>
      </c>
      <c r="M502" t="s">
        <v>217</v>
      </c>
      <c r="O502">
        <v>1.2E-2</v>
      </c>
      <c r="P502" t="s">
        <v>243</v>
      </c>
      <c r="S502">
        <v>-28.5</v>
      </c>
      <c r="T502">
        <v>0.02</v>
      </c>
      <c r="U502" t="s">
        <v>246</v>
      </c>
      <c r="V502">
        <v>1</v>
      </c>
      <c r="W502" t="s">
        <v>247</v>
      </c>
    </row>
    <row r="503" spans="1:23" x14ac:dyDescent="0.3">
      <c r="A503">
        <v>544</v>
      </c>
      <c r="B503" s="15" t="s">
        <v>163</v>
      </c>
      <c r="C503" t="str">
        <f>_xlfn.XLOOKUP($B503, STANDARDS!$A:$A, STANDARDS!$B:$B,,0,2)</f>
        <v>Biwabik Iron Fm</v>
      </c>
      <c r="J503">
        <v>2090</v>
      </c>
      <c r="M503" t="s">
        <v>221</v>
      </c>
      <c r="O503">
        <v>1.4000000000000002E-2</v>
      </c>
      <c r="P503" t="s">
        <v>243</v>
      </c>
      <c r="S503">
        <v>-28.2</v>
      </c>
      <c r="T503">
        <v>0.02</v>
      </c>
      <c r="U503" t="s">
        <v>246</v>
      </c>
      <c r="V503">
        <v>1</v>
      </c>
      <c r="W503" t="s">
        <v>247</v>
      </c>
    </row>
    <row r="504" spans="1:23" x14ac:dyDescent="0.3">
      <c r="A504">
        <v>545</v>
      </c>
      <c r="B504" s="15" t="s">
        <v>164</v>
      </c>
      <c r="C504" t="str">
        <f>_xlfn.XLOOKUP($B504, STANDARDS!$A:$A, STANDARDS!$B:$B,,0,2)</f>
        <v>Gunflint Iron Fm</v>
      </c>
      <c r="J504">
        <v>2090</v>
      </c>
      <c r="M504" t="s">
        <v>217</v>
      </c>
      <c r="O504">
        <v>0.21600000000000003</v>
      </c>
      <c r="P504" t="s">
        <v>243</v>
      </c>
      <c r="S504">
        <v>-33.1</v>
      </c>
      <c r="T504">
        <v>0.02</v>
      </c>
      <c r="U504" t="s">
        <v>246</v>
      </c>
      <c r="V504">
        <v>1</v>
      </c>
      <c r="W504" t="s">
        <v>247</v>
      </c>
    </row>
    <row r="505" spans="1:23" x14ac:dyDescent="0.3">
      <c r="A505">
        <v>546</v>
      </c>
      <c r="B505" s="15" t="s">
        <v>164</v>
      </c>
      <c r="C505" t="str">
        <f>_xlfn.XLOOKUP($B505, STANDARDS!$A:$A, STANDARDS!$B:$B,,0,2)</f>
        <v>Gunflint Iron Fm</v>
      </c>
      <c r="J505">
        <v>2090</v>
      </c>
      <c r="M505" t="s">
        <v>217</v>
      </c>
      <c r="O505">
        <v>0.36399999999999999</v>
      </c>
      <c r="P505" t="s">
        <v>243</v>
      </c>
      <c r="S505">
        <v>-32.9</v>
      </c>
      <c r="T505">
        <v>0.02</v>
      </c>
      <c r="U505" t="s">
        <v>246</v>
      </c>
      <c r="V505">
        <v>1</v>
      </c>
      <c r="W505" t="s">
        <v>247</v>
      </c>
    </row>
    <row r="506" spans="1:23" x14ac:dyDescent="0.3">
      <c r="A506">
        <v>547</v>
      </c>
      <c r="B506" s="15" t="s">
        <v>164</v>
      </c>
      <c r="C506" t="str">
        <f>_xlfn.XLOOKUP($B506, STANDARDS!$A:$A, STANDARDS!$B:$B,,0,2)</f>
        <v>Gunflint Iron Fm</v>
      </c>
      <c r="J506">
        <v>2090</v>
      </c>
      <c r="M506" t="s">
        <v>217</v>
      </c>
      <c r="O506">
        <v>5.6000000000000008E-2</v>
      </c>
      <c r="P506" t="s">
        <v>243</v>
      </c>
      <c r="S506">
        <v>-33.200000000000003</v>
      </c>
      <c r="T506">
        <v>0.02</v>
      </c>
      <c r="U506" t="s">
        <v>246</v>
      </c>
      <c r="V506">
        <v>1</v>
      </c>
      <c r="W506" t="s">
        <v>247</v>
      </c>
    </row>
    <row r="507" spans="1:23" x14ac:dyDescent="0.3">
      <c r="A507">
        <v>548</v>
      </c>
      <c r="B507" s="15" t="s">
        <v>164</v>
      </c>
      <c r="C507" t="str">
        <f>_xlfn.XLOOKUP($B507, STANDARDS!$A:$A, STANDARDS!$B:$B,,0,2)</f>
        <v>Gunflint Iron Fm</v>
      </c>
      <c r="J507">
        <v>2090</v>
      </c>
      <c r="M507" t="s">
        <v>217</v>
      </c>
      <c r="O507">
        <v>7.2249999999999996</v>
      </c>
      <c r="P507" t="s">
        <v>243</v>
      </c>
      <c r="S507">
        <v>-34.299999999999997</v>
      </c>
      <c r="T507">
        <v>0.02</v>
      </c>
      <c r="U507" t="s">
        <v>246</v>
      </c>
      <c r="V507">
        <v>1</v>
      </c>
      <c r="W507" t="s">
        <v>247</v>
      </c>
    </row>
    <row r="508" spans="1:23" x14ac:dyDescent="0.3">
      <c r="A508">
        <v>549</v>
      </c>
      <c r="B508" s="15" t="s">
        <v>164</v>
      </c>
      <c r="C508" t="str">
        <f>_xlfn.XLOOKUP($B508, STANDARDS!$A:$A, STANDARDS!$B:$B,,0,2)</f>
        <v>Gunflint Iron Fm</v>
      </c>
      <c r="J508">
        <v>2090</v>
      </c>
      <c r="M508" t="s">
        <v>217</v>
      </c>
      <c r="O508">
        <v>0.11399999999999999</v>
      </c>
      <c r="P508" t="s">
        <v>243</v>
      </c>
      <c r="S508">
        <v>-32.200000000000003</v>
      </c>
      <c r="T508">
        <v>0.02</v>
      </c>
      <c r="U508" t="s">
        <v>246</v>
      </c>
      <c r="V508">
        <v>1</v>
      </c>
      <c r="W508" t="s">
        <v>247</v>
      </c>
    </row>
    <row r="509" spans="1:23" x14ac:dyDescent="0.3">
      <c r="A509">
        <v>550</v>
      </c>
      <c r="B509" s="15" t="s">
        <v>164</v>
      </c>
      <c r="C509" t="str">
        <f>_xlfn.XLOOKUP($B509, STANDARDS!$A:$A, STANDARDS!$B:$B,,0,2)</f>
        <v>Gunflint Iron Fm</v>
      </c>
      <c r="J509">
        <v>2090</v>
      </c>
      <c r="M509" t="s">
        <v>217</v>
      </c>
      <c r="O509">
        <v>4.1999999999999996E-2</v>
      </c>
      <c r="P509" t="s">
        <v>243</v>
      </c>
      <c r="S509">
        <v>-33.5</v>
      </c>
      <c r="T509">
        <v>0.02</v>
      </c>
      <c r="U509" t="s">
        <v>246</v>
      </c>
      <c r="V509">
        <v>1</v>
      </c>
      <c r="W509" t="s">
        <v>247</v>
      </c>
    </row>
    <row r="510" spans="1:23" x14ac:dyDescent="0.3">
      <c r="A510">
        <v>551</v>
      </c>
      <c r="B510" s="15" t="s">
        <v>164</v>
      </c>
      <c r="C510" t="str">
        <f>_xlfn.XLOOKUP($B510, STANDARDS!$A:$A, STANDARDS!$B:$B,,0,2)</f>
        <v>Gunflint Iron Fm</v>
      </c>
      <c r="J510">
        <v>2090</v>
      </c>
      <c r="M510" t="s">
        <v>217</v>
      </c>
      <c r="O510">
        <v>1.7999999999999999E-2</v>
      </c>
      <c r="P510" t="s">
        <v>243</v>
      </c>
      <c r="S510">
        <v>-33.5</v>
      </c>
      <c r="T510">
        <v>0.02</v>
      </c>
      <c r="U510" t="s">
        <v>246</v>
      </c>
      <c r="V510">
        <v>1</v>
      </c>
      <c r="W510" t="s">
        <v>247</v>
      </c>
    </row>
    <row r="511" spans="1:23" x14ac:dyDescent="0.3">
      <c r="A511">
        <v>552</v>
      </c>
      <c r="B511" s="15" t="s">
        <v>164</v>
      </c>
      <c r="C511" t="str">
        <f>_xlfn.XLOOKUP($B511, STANDARDS!$A:$A, STANDARDS!$B:$B,,0,2)</f>
        <v>Gunflint Iron Fm</v>
      </c>
      <c r="J511">
        <v>2090</v>
      </c>
      <c r="M511" t="s">
        <v>217</v>
      </c>
      <c r="O511">
        <v>4.3999999999999997E-2</v>
      </c>
      <c r="P511" t="s">
        <v>243</v>
      </c>
      <c r="S511">
        <v>-33.299999999999997</v>
      </c>
      <c r="T511">
        <v>0.02</v>
      </c>
      <c r="U511" t="s">
        <v>246</v>
      </c>
      <c r="V511">
        <v>1</v>
      </c>
      <c r="W511" t="s">
        <v>247</v>
      </c>
    </row>
    <row r="512" spans="1:23" x14ac:dyDescent="0.3">
      <c r="A512">
        <v>553</v>
      </c>
      <c r="B512" s="15" t="s">
        <v>164</v>
      </c>
      <c r="C512" t="str">
        <f>_xlfn.XLOOKUP($B512, STANDARDS!$A:$A, STANDARDS!$B:$B,,0,2)</f>
        <v>Gunflint Iron Fm</v>
      </c>
      <c r="J512">
        <v>2090</v>
      </c>
      <c r="M512" t="s">
        <v>217</v>
      </c>
      <c r="O512">
        <v>8.4999999999999992E-2</v>
      </c>
      <c r="P512" t="s">
        <v>243</v>
      </c>
      <c r="S512">
        <v>-18.3</v>
      </c>
      <c r="T512">
        <v>0.02</v>
      </c>
      <c r="U512" t="s">
        <v>246</v>
      </c>
      <c r="V512">
        <v>1</v>
      </c>
      <c r="W512" t="s">
        <v>247</v>
      </c>
    </row>
    <row r="513" spans="1:23" x14ac:dyDescent="0.3">
      <c r="A513">
        <v>554</v>
      </c>
      <c r="B513" s="15" t="s">
        <v>164</v>
      </c>
      <c r="C513" t="str">
        <f>_xlfn.XLOOKUP($B513, STANDARDS!$A:$A, STANDARDS!$B:$B,,0,2)</f>
        <v>Gunflint Iron Fm</v>
      </c>
      <c r="J513">
        <v>2090</v>
      </c>
      <c r="M513" t="s">
        <v>217</v>
      </c>
      <c r="O513">
        <v>0.06</v>
      </c>
      <c r="P513" t="s">
        <v>243</v>
      </c>
      <c r="S513">
        <v>-33.299999999999997</v>
      </c>
      <c r="T513">
        <v>0.02</v>
      </c>
      <c r="U513" t="s">
        <v>246</v>
      </c>
      <c r="V513">
        <v>1</v>
      </c>
      <c r="W513" t="s">
        <v>247</v>
      </c>
    </row>
    <row r="514" spans="1:23" x14ac:dyDescent="0.3">
      <c r="A514">
        <v>555</v>
      </c>
      <c r="B514" s="15" t="s">
        <v>164</v>
      </c>
      <c r="C514" t="str">
        <f>_xlfn.XLOOKUP($B514, STANDARDS!$A:$A, STANDARDS!$B:$B,,0,2)</f>
        <v>Gunflint Iron Fm</v>
      </c>
      <c r="J514">
        <v>2090</v>
      </c>
      <c r="M514" t="s">
        <v>217</v>
      </c>
      <c r="O514">
        <v>0.13799999999999998</v>
      </c>
      <c r="P514" t="s">
        <v>243</v>
      </c>
      <c r="S514">
        <v>-33.1</v>
      </c>
      <c r="T514">
        <v>0.02</v>
      </c>
      <c r="U514" t="s">
        <v>246</v>
      </c>
      <c r="V514">
        <v>1</v>
      </c>
      <c r="W514" t="s">
        <v>247</v>
      </c>
    </row>
    <row r="515" spans="1:23" x14ac:dyDescent="0.3">
      <c r="A515">
        <v>556</v>
      </c>
      <c r="B515" s="15" t="s">
        <v>164</v>
      </c>
      <c r="C515" t="str">
        <f>_xlfn.XLOOKUP($B515, STANDARDS!$A:$A, STANDARDS!$B:$B,,0,2)</f>
        <v>Gunflint Iron Fm</v>
      </c>
      <c r="J515">
        <v>2090</v>
      </c>
      <c r="M515" t="s">
        <v>217</v>
      </c>
      <c r="O515">
        <v>7.000000000000001E-3</v>
      </c>
      <c r="P515" t="s">
        <v>243</v>
      </c>
      <c r="S515">
        <v>-27.3</v>
      </c>
      <c r="T515">
        <v>0.02</v>
      </c>
      <c r="U515" t="s">
        <v>246</v>
      </c>
      <c r="V515">
        <v>1</v>
      </c>
      <c r="W515" t="s">
        <v>247</v>
      </c>
    </row>
    <row r="516" spans="1:23" x14ac:dyDescent="0.3">
      <c r="A516">
        <v>557</v>
      </c>
      <c r="B516" s="15" t="s">
        <v>164</v>
      </c>
      <c r="C516" t="str">
        <f>_xlfn.XLOOKUP($B516, STANDARDS!$A:$A, STANDARDS!$B:$B,,0,2)</f>
        <v>Gunflint Iron Fm</v>
      </c>
      <c r="J516">
        <v>2090</v>
      </c>
      <c r="M516" t="s">
        <v>217</v>
      </c>
      <c r="O516">
        <v>7.8E-2</v>
      </c>
      <c r="P516" t="s">
        <v>243</v>
      </c>
      <c r="S516">
        <v>-32.5</v>
      </c>
      <c r="T516">
        <v>0.02</v>
      </c>
      <c r="U516" t="s">
        <v>246</v>
      </c>
      <c r="V516">
        <v>1</v>
      </c>
      <c r="W516" t="s">
        <v>247</v>
      </c>
    </row>
    <row r="517" spans="1:23" x14ac:dyDescent="0.3">
      <c r="A517">
        <v>558</v>
      </c>
      <c r="B517" s="15" t="s">
        <v>164</v>
      </c>
      <c r="C517" t="str">
        <f>_xlfn.XLOOKUP($B517, STANDARDS!$A:$A, STANDARDS!$B:$B,,0,2)</f>
        <v>Gunflint Iron Fm</v>
      </c>
      <c r="J517">
        <v>2090</v>
      </c>
      <c r="M517" t="s">
        <v>217</v>
      </c>
      <c r="O517">
        <v>3.5999999999999997E-2</v>
      </c>
      <c r="P517" t="s">
        <v>243</v>
      </c>
      <c r="S517">
        <v>-32.700000000000003</v>
      </c>
      <c r="T517">
        <v>0.02</v>
      </c>
      <c r="U517" t="s">
        <v>246</v>
      </c>
      <c r="V517">
        <v>1</v>
      </c>
      <c r="W517" t="s">
        <v>247</v>
      </c>
    </row>
    <row r="518" spans="1:23" x14ac:dyDescent="0.3">
      <c r="A518">
        <v>559</v>
      </c>
      <c r="B518" s="15" t="s">
        <v>164</v>
      </c>
      <c r="C518" t="str">
        <f>_xlfn.XLOOKUP($B518, STANDARDS!$A:$A, STANDARDS!$B:$B,,0,2)</f>
        <v>Gunflint Iron Fm</v>
      </c>
      <c r="J518">
        <v>2090</v>
      </c>
      <c r="M518" t="s">
        <v>217</v>
      </c>
      <c r="O518">
        <v>1.6E-2</v>
      </c>
      <c r="P518" t="s">
        <v>243</v>
      </c>
      <c r="S518">
        <v>-32.799999999999997</v>
      </c>
      <c r="T518">
        <v>0.02</v>
      </c>
      <c r="U518" t="s">
        <v>246</v>
      </c>
      <c r="V518">
        <v>1</v>
      </c>
      <c r="W518" t="s">
        <v>247</v>
      </c>
    </row>
    <row r="519" spans="1:23" x14ac:dyDescent="0.3">
      <c r="A519">
        <v>560</v>
      </c>
      <c r="B519" s="15" t="s">
        <v>164</v>
      </c>
      <c r="C519" t="str">
        <f>_xlfn.XLOOKUP($B519, STANDARDS!$A:$A, STANDARDS!$B:$B,,0,2)</f>
        <v>Gunflint Iron Fm</v>
      </c>
      <c r="J519">
        <v>2090</v>
      </c>
      <c r="M519" t="s">
        <v>217</v>
      </c>
      <c r="O519">
        <v>3.4000000000000002E-2</v>
      </c>
      <c r="P519" t="s">
        <v>243</v>
      </c>
      <c r="S519">
        <v>-34</v>
      </c>
      <c r="T519">
        <v>0.02</v>
      </c>
      <c r="U519" t="s">
        <v>246</v>
      </c>
      <c r="V519">
        <v>1</v>
      </c>
      <c r="W519" t="s">
        <v>247</v>
      </c>
    </row>
    <row r="520" spans="1:23" x14ac:dyDescent="0.3">
      <c r="A520">
        <v>561</v>
      </c>
      <c r="B520" s="15" t="s">
        <v>164</v>
      </c>
      <c r="C520" t="str">
        <f>_xlfn.XLOOKUP($B520, STANDARDS!$A:$A, STANDARDS!$B:$B,,0,2)</f>
        <v>Gunflint Iron Fm</v>
      </c>
      <c r="J520">
        <v>2090</v>
      </c>
      <c r="M520" t="s">
        <v>217</v>
      </c>
      <c r="O520">
        <v>2.8000000000000004E-2</v>
      </c>
      <c r="P520" t="s">
        <v>243</v>
      </c>
      <c r="S520">
        <v>-33.4</v>
      </c>
      <c r="T520">
        <v>0.02</v>
      </c>
      <c r="U520" t="s">
        <v>246</v>
      </c>
      <c r="V520">
        <v>1</v>
      </c>
      <c r="W520" t="s">
        <v>247</v>
      </c>
    </row>
    <row r="521" spans="1:23" x14ac:dyDescent="0.3">
      <c r="A521">
        <v>562</v>
      </c>
      <c r="B521" s="15" t="s">
        <v>164</v>
      </c>
      <c r="C521" t="str">
        <f>_xlfn.XLOOKUP($B521, STANDARDS!$A:$A, STANDARDS!$B:$B,,0,2)</f>
        <v>Gunflint Iron Fm</v>
      </c>
      <c r="J521">
        <v>2090</v>
      </c>
      <c r="M521" t="s">
        <v>217</v>
      </c>
      <c r="O521">
        <v>0.01</v>
      </c>
      <c r="P521" t="s">
        <v>243</v>
      </c>
      <c r="S521">
        <v>-30.6</v>
      </c>
      <c r="T521">
        <v>0.02</v>
      </c>
      <c r="U521" t="s">
        <v>246</v>
      </c>
      <c r="V521">
        <v>1</v>
      </c>
      <c r="W521" t="s">
        <v>247</v>
      </c>
    </row>
    <row r="522" spans="1:23" x14ac:dyDescent="0.3">
      <c r="A522">
        <v>563</v>
      </c>
      <c r="B522" s="15" t="s">
        <v>164</v>
      </c>
      <c r="C522" t="str">
        <f>_xlfn.XLOOKUP($B522, STANDARDS!$A:$A, STANDARDS!$B:$B,,0,2)</f>
        <v>Gunflint Iron Fm</v>
      </c>
      <c r="J522">
        <v>2090</v>
      </c>
      <c r="M522" t="s">
        <v>217</v>
      </c>
      <c r="O522">
        <v>0.53499999999999992</v>
      </c>
      <c r="P522" t="s">
        <v>243</v>
      </c>
      <c r="S522">
        <v>-31.5</v>
      </c>
      <c r="T522">
        <v>0.02</v>
      </c>
      <c r="U522" t="s">
        <v>246</v>
      </c>
      <c r="V522">
        <v>1</v>
      </c>
      <c r="W522" t="s">
        <v>247</v>
      </c>
    </row>
    <row r="523" spans="1:23" x14ac:dyDescent="0.3">
      <c r="A523">
        <v>564</v>
      </c>
      <c r="B523" s="15" t="s">
        <v>164</v>
      </c>
      <c r="C523" t="str">
        <f>_xlfn.XLOOKUP($B523, STANDARDS!$A:$A, STANDARDS!$B:$B,,0,2)</f>
        <v>Gunflint Iron Fm</v>
      </c>
      <c r="J523">
        <v>2090</v>
      </c>
      <c r="M523" t="s">
        <v>235</v>
      </c>
      <c r="O523">
        <v>10.372</v>
      </c>
      <c r="P523" t="s">
        <v>243</v>
      </c>
      <c r="S523">
        <v>-33.299999999999997</v>
      </c>
      <c r="T523">
        <v>0.02</v>
      </c>
      <c r="U523" t="s">
        <v>246</v>
      </c>
      <c r="V523">
        <v>1</v>
      </c>
      <c r="W523" t="s">
        <v>247</v>
      </c>
    </row>
    <row r="524" spans="1:23" x14ac:dyDescent="0.3">
      <c r="A524">
        <v>565</v>
      </c>
      <c r="B524" s="15" t="s">
        <v>164</v>
      </c>
      <c r="C524" t="str">
        <f>_xlfn.XLOOKUP($B524, STANDARDS!$A:$A, STANDARDS!$B:$B,,0,2)</f>
        <v>Gunflint Iron Fm</v>
      </c>
      <c r="J524">
        <v>2090</v>
      </c>
      <c r="M524" t="s">
        <v>235</v>
      </c>
      <c r="O524">
        <v>39.036000000000001</v>
      </c>
      <c r="P524" t="s">
        <v>243</v>
      </c>
      <c r="S524">
        <v>-33.200000000000003</v>
      </c>
      <c r="T524">
        <v>0.02</v>
      </c>
      <c r="U524" t="s">
        <v>246</v>
      </c>
      <c r="V524">
        <v>1</v>
      </c>
      <c r="W524" t="s">
        <v>247</v>
      </c>
    </row>
    <row r="525" spans="1:23" x14ac:dyDescent="0.3">
      <c r="A525">
        <v>566</v>
      </c>
      <c r="B525" s="15" t="s">
        <v>164</v>
      </c>
      <c r="C525" t="str">
        <f>_xlfn.XLOOKUP($B525, STANDARDS!$A:$A, STANDARDS!$B:$B,,0,2)</f>
        <v>Gunflint Iron Fm</v>
      </c>
      <c r="J525">
        <v>2090</v>
      </c>
      <c r="M525" t="s">
        <v>236</v>
      </c>
      <c r="O525">
        <v>7.1029999999999998</v>
      </c>
      <c r="P525" t="s">
        <v>243</v>
      </c>
      <c r="S525">
        <v>-33.200000000000003</v>
      </c>
      <c r="T525">
        <v>0.02</v>
      </c>
      <c r="U525" t="s">
        <v>246</v>
      </c>
      <c r="V525">
        <v>1</v>
      </c>
      <c r="W525" t="s">
        <v>247</v>
      </c>
    </row>
    <row r="526" spans="1:23" x14ac:dyDescent="0.3">
      <c r="A526">
        <v>567</v>
      </c>
      <c r="B526" s="15" t="s">
        <v>164</v>
      </c>
      <c r="C526" t="str">
        <f>_xlfn.XLOOKUP($B526, STANDARDS!$A:$A, STANDARDS!$B:$B,,0,2)</f>
        <v>Gunflint Iron Fm</v>
      </c>
      <c r="J526">
        <v>2090</v>
      </c>
      <c r="M526" t="s">
        <v>217</v>
      </c>
      <c r="O526">
        <v>8.1000000000000003E-2</v>
      </c>
      <c r="P526" t="s">
        <v>243</v>
      </c>
      <c r="S526">
        <v>-34.4</v>
      </c>
      <c r="T526">
        <v>0.02</v>
      </c>
      <c r="U526" t="s">
        <v>246</v>
      </c>
      <c r="V526">
        <v>1</v>
      </c>
      <c r="W526" t="s">
        <v>247</v>
      </c>
    </row>
    <row r="527" spans="1:23" x14ac:dyDescent="0.3">
      <c r="A527">
        <v>568</v>
      </c>
      <c r="B527" s="15" t="s">
        <v>164</v>
      </c>
      <c r="C527" t="str">
        <f>_xlfn.XLOOKUP($B527, STANDARDS!$A:$A, STANDARDS!$B:$B,,0,2)</f>
        <v>Gunflint Iron Fm</v>
      </c>
      <c r="J527">
        <v>2090</v>
      </c>
      <c r="M527" t="s">
        <v>218</v>
      </c>
      <c r="O527">
        <v>0.61399999999999999</v>
      </c>
      <c r="P527" t="s">
        <v>243</v>
      </c>
      <c r="S527">
        <v>-31.9</v>
      </c>
      <c r="T527">
        <v>0.02</v>
      </c>
      <c r="U527" t="s">
        <v>246</v>
      </c>
      <c r="V527">
        <v>1</v>
      </c>
      <c r="W527" t="s">
        <v>247</v>
      </c>
    </row>
    <row r="528" spans="1:23" x14ac:dyDescent="0.3">
      <c r="A528">
        <v>569</v>
      </c>
      <c r="B528" s="15" t="s">
        <v>164</v>
      </c>
      <c r="C528" t="str">
        <f>_xlfn.XLOOKUP($B528, STANDARDS!$A:$A, STANDARDS!$B:$B,,0,2)</f>
        <v>Gunflint Iron Fm</v>
      </c>
      <c r="J528">
        <v>2090</v>
      </c>
      <c r="M528" t="s">
        <v>221</v>
      </c>
      <c r="O528">
        <v>0.36499999999999999</v>
      </c>
      <c r="P528" t="s">
        <v>243</v>
      </c>
      <c r="S528">
        <v>-31.7</v>
      </c>
      <c r="T528">
        <v>0.02</v>
      </c>
      <c r="U528" t="s">
        <v>246</v>
      </c>
      <c r="V528">
        <v>1</v>
      </c>
      <c r="W528" t="s">
        <v>247</v>
      </c>
    </row>
    <row r="529" spans="1:23" x14ac:dyDescent="0.3">
      <c r="A529">
        <v>570</v>
      </c>
      <c r="B529" s="15" t="s">
        <v>164</v>
      </c>
      <c r="C529" t="str">
        <f>_xlfn.XLOOKUP($B529, STANDARDS!$A:$A, STANDARDS!$B:$B,,0,2)</f>
        <v>Gunflint Iron Fm</v>
      </c>
      <c r="J529">
        <v>2090</v>
      </c>
      <c r="M529" t="s">
        <v>217</v>
      </c>
      <c r="O529">
        <v>1.4000000000000002E-2</v>
      </c>
      <c r="P529" t="s">
        <v>243</v>
      </c>
      <c r="S529">
        <v>-24.5</v>
      </c>
      <c r="T529">
        <v>0.02</v>
      </c>
      <c r="U529" t="s">
        <v>246</v>
      </c>
      <c r="V529">
        <v>1</v>
      </c>
      <c r="W529" t="s">
        <v>247</v>
      </c>
    </row>
    <row r="530" spans="1:23" x14ac:dyDescent="0.3">
      <c r="A530">
        <v>571</v>
      </c>
      <c r="B530" s="15" t="s">
        <v>164</v>
      </c>
      <c r="C530" t="str">
        <f>_xlfn.XLOOKUP($B530, STANDARDS!$A:$A, STANDARDS!$B:$B,,0,2)</f>
        <v>Gunflint Iron Fm</v>
      </c>
      <c r="J530">
        <v>2090</v>
      </c>
      <c r="M530" t="s">
        <v>237</v>
      </c>
      <c r="O530">
        <v>49</v>
      </c>
      <c r="P530" t="s">
        <v>243</v>
      </c>
      <c r="S530">
        <v>-26.5</v>
      </c>
      <c r="T530">
        <v>0.02</v>
      </c>
      <c r="U530" t="s">
        <v>246</v>
      </c>
      <c r="V530">
        <v>1</v>
      </c>
      <c r="W530" t="s">
        <v>247</v>
      </c>
    </row>
    <row r="531" spans="1:23" x14ac:dyDescent="0.3">
      <c r="A531">
        <v>572</v>
      </c>
      <c r="B531" s="15" t="s">
        <v>164</v>
      </c>
      <c r="C531" t="str">
        <f>_xlfn.XLOOKUP($B531, STANDARDS!$A:$A, STANDARDS!$B:$B,,0,2)</f>
        <v>Gunflint Iron Fm</v>
      </c>
      <c r="J531">
        <v>2090</v>
      </c>
      <c r="M531" t="s">
        <v>222</v>
      </c>
      <c r="O531">
        <v>1.6059999999999999</v>
      </c>
      <c r="P531" t="s">
        <v>243</v>
      </c>
      <c r="S531">
        <v>-31.9</v>
      </c>
      <c r="T531">
        <v>0.02</v>
      </c>
      <c r="U531" t="s">
        <v>246</v>
      </c>
      <c r="V531">
        <v>1</v>
      </c>
      <c r="W531" t="s">
        <v>247</v>
      </c>
    </row>
    <row r="532" spans="1:23" x14ac:dyDescent="0.3">
      <c r="A532">
        <v>573</v>
      </c>
      <c r="B532" s="15" t="s">
        <v>164</v>
      </c>
      <c r="C532" t="str">
        <f>_xlfn.XLOOKUP($B532, STANDARDS!$A:$A, STANDARDS!$B:$B,,0,2)</f>
        <v>Gunflint Iron Fm</v>
      </c>
      <c r="J532">
        <v>2090</v>
      </c>
      <c r="M532" t="s">
        <v>217</v>
      </c>
      <c r="O532">
        <v>2.8000000000000004E-2</v>
      </c>
      <c r="P532" t="s">
        <v>243</v>
      </c>
      <c r="S532">
        <v>-33.4</v>
      </c>
      <c r="T532">
        <v>0.02</v>
      </c>
      <c r="U532" t="s">
        <v>246</v>
      </c>
      <c r="V532">
        <v>1</v>
      </c>
      <c r="W532" t="s">
        <v>247</v>
      </c>
    </row>
    <row r="533" spans="1:23" x14ac:dyDescent="0.3">
      <c r="A533">
        <v>574</v>
      </c>
      <c r="B533" s="15" t="s">
        <v>164</v>
      </c>
      <c r="C533" t="str">
        <f>_xlfn.XLOOKUP($B533, STANDARDS!$A:$A, STANDARDS!$B:$B,,0,2)</f>
        <v>Gunflint Iron Fm</v>
      </c>
      <c r="J533">
        <v>2090</v>
      </c>
      <c r="M533" t="s">
        <v>217</v>
      </c>
      <c r="O533">
        <v>9.6000000000000002E-2</v>
      </c>
      <c r="P533" t="s">
        <v>243</v>
      </c>
      <c r="S533">
        <v>-33.5</v>
      </c>
      <c r="T533">
        <v>0.02</v>
      </c>
      <c r="U533" t="s">
        <v>246</v>
      </c>
      <c r="V533">
        <v>1</v>
      </c>
      <c r="W533" t="s">
        <v>247</v>
      </c>
    </row>
    <row r="534" spans="1:23" x14ac:dyDescent="0.3">
      <c r="A534">
        <v>575</v>
      </c>
      <c r="B534" s="15" t="s">
        <v>164</v>
      </c>
      <c r="C534" t="str">
        <f>_xlfn.XLOOKUP($B534, STANDARDS!$A:$A, STANDARDS!$B:$B,,0,2)</f>
        <v>Gunflint Iron Fm</v>
      </c>
      <c r="J534">
        <v>2090</v>
      </c>
      <c r="M534" t="s">
        <v>217</v>
      </c>
      <c r="O534">
        <v>0.29100000000000004</v>
      </c>
      <c r="P534" t="s">
        <v>243</v>
      </c>
      <c r="S534">
        <v>-33.1</v>
      </c>
      <c r="T534">
        <v>0.02</v>
      </c>
      <c r="U534" t="s">
        <v>246</v>
      </c>
      <c r="V534">
        <v>1</v>
      </c>
      <c r="W534" t="s">
        <v>247</v>
      </c>
    </row>
    <row r="535" spans="1:23" x14ac:dyDescent="0.3">
      <c r="A535">
        <v>576</v>
      </c>
      <c r="B535" s="15" t="s">
        <v>164</v>
      </c>
      <c r="C535" t="str">
        <f>_xlfn.XLOOKUP($B535, STANDARDS!$A:$A, STANDARDS!$B:$B,,0,2)</f>
        <v>Gunflint Iron Fm</v>
      </c>
      <c r="J535">
        <v>2090</v>
      </c>
      <c r="M535" t="s">
        <v>217</v>
      </c>
      <c r="O535">
        <v>1.7000000000000001E-2</v>
      </c>
      <c r="P535" t="s">
        <v>243</v>
      </c>
      <c r="S535">
        <v>-31</v>
      </c>
      <c r="T535">
        <v>0.02</v>
      </c>
      <c r="U535" t="s">
        <v>246</v>
      </c>
      <c r="V535">
        <v>1</v>
      </c>
      <c r="W535" t="s">
        <v>247</v>
      </c>
    </row>
    <row r="536" spans="1:23" x14ac:dyDescent="0.3">
      <c r="A536">
        <v>577</v>
      </c>
      <c r="B536" s="15" t="s">
        <v>164</v>
      </c>
      <c r="C536" t="str">
        <f>_xlfn.XLOOKUP($B536, STANDARDS!$A:$A, STANDARDS!$B:$B,,0,2)</f>
        <v>Gunflint Iron Fm</v>
      </c>
      <c r="J536">
        <v>2090</v>
      </c>
      <c r="M536" t="s">
        <v>221</v>
      </c>
      <c r="O536">
        <v>7.2999999999999995E-2</v>
      </c>
      <c r="P536" t="s">
        <v>243</v>
      </c>
      <c r="S536">
        <v>-31.4</v>
      </c>
      <c r="T536">
        <v>0.02</v>
      </c>
      <c r="U536" t="s">
        <v>246</v>
      </c>
      <c r="V536">
        <v>1</v>
      </c>
      <c r="W536" t="s">
        <v>247</v>
      </c>
    </row>
    <row r="537" spans="1:23" x14ac:dyDescent="0.3">
      <c r="A537">
        <v>578</v>
      </c>
      <c r="B537" s="15" t="s">
        <v>164</v>
      </c>
      <c r="C537" t="str">
        <f>_xlfn.XLOOKUP($B537, STANDARDS!$A:$A, STANDARDS!$B:$B,,0,2)</f>
        <v>Gunflint Iron Fm</v>
      </c>
      <c r="J537">
        <v>2090</v>
      </c>
      <c r="M537" t="s">
        <v>234</v>
      </c>
      <c r="O537">
        <v>0.85600000000000009</v>
      </c>
      <c r="P537" t="s">
        <v>243</v>
      </c>
      <c r="S537">
        <v>-32.799999999999997</v>
      </c>
      <c r="T537">
        <v>0.02</v>
      </c>
      <c r="U537" t="s">
        <v>246</v>
      </c>
      <c r="V537">
        <v>1</v>
      </c>
      <c r="W537" t="s">
        <v>247</v>
      </c>
    </row>
    <row r="538" spans="1:23" x14ac:dyDescent="0.3">
      <c r="A538">
        <v>579</v>
      </c>
      <c r="B538" s="15" t="s">
        <v>164</v>
      </c>
      <c r="C538" t="str">
        <f>_xlfn.XLOOKUP($B538, STANDARDS!$A:$A, STANDARDS!$B:$B,,0,2)</f>
        <v>Gunflint Iron Fm</v>
      </c>
      <c r="J538">
        <v>2090</v>
      </c>
      <c r="M538" t="s">
        <v>221</v>
      </c>
      <c r="O538">
        <v>1.4999999999999999E-2</v>
      </c>
      <c r="P538" t="s">
        <v>243</v>
      </c>
      <c r="S538">
        <v>-31.4</v>
      </c>
      <c r="T538">
        <v>0.02</v>
      </c>
      <c r="U538" t="s">
        <v>246</v>
      </c>
      <c r="V538">
        <v>1</v>
      </c>
      <c r="W538" t="s">
        <v>247</v>
      </c>
    </row>
    <row r="539" spans="1:23" x14ac:dyDescent="0.3">
      <c r="A539">
        <v>580</v>
      </c>
      <c r="B539" s="15" t="s">
        <v>164</v>
      </c>
      <c r="C539" t="str">
        <f>_xlfn.XLOOKUP($B539, STANDARDS!$A:$A, STANDARDS!$B:$B,,0,2)</f>
        <v>Gunflint Iron Fm</v>
      </c>
      <c r="J539">
        <v>2090</v>
      </c>
      <c r="M539" t="s">
        <v>217</v>
      </c>
      <c r="O539">
        <v>2.6000000000000002E-2</v>
      </c>
      <c r="P539" t="s">
        <v>243</v>
      </c>
      <c r="S539">
        <v>-33</v>
      </c>
      <c r="T539">
        <v>0.02</v>
      </c>
      <c r="U539" t="s">
        <v>246</v>
      </c>
      <c r="V539">
        <v>1</v>
      </c>
      <c r="W539" t="s">
        <v>247</v>
      </c>
    </row>
    <row r="540" spans="1:23" x14ac:dyDescent="0.3">
      <c r="A540">
        <v>581</v>
      </c>
      <c r="B540" s="15" t="s">
        <v>164</v>
      </c>
      <c r="C540" t="str">
        <f>_xlfn.XLOOKUP($B540, STANDARDS!$A:$A, STANDARDS!$B:$B,,0,2)</f>
        <v>Gunflint Iron Fm</v>
      </c>
      <c r="J540">
        <v>2090</v>
      </c>
      <c r="M540" t="s">
        <v>217</v>
      </c>
      <c r="O540">
        <v>2.9340000000000002</v>
      </c>
      <c r="P540" t="s">
        <v>243</v>
      </c>
      <c r="S540">
        <v>-31.8</v>
      </c>
      <c r="T540">
        <v>0.02</v>
      </c>
      <c r="U540" t="s">
        <v>246</v>
      </c>
      <c r="V540">
        <v>1</v>
      </c>
      <c r="W540" t="s">
        <v>247</v>
      </c>
    </row>
    <row r="541" spans="1:23" x14ac:dyDescent="0.3">
      <c r="A541">
        <v>582</v>
      </c>
      <c r="B541" s="15" t="s">
        <v>164</v>
      </c>
      <c r="C541" t="str">
        <f>_xlfn.XLOOKUP($B541, STANDARDS!$A:$A, STANDARDS!$B:$B,,0,2)</f>
        <v>Gunflint Iron Fm</v>
      </c>
      <c r="J541">
        <v>2090</v>
      </c>
      <c r="M541" t="s">
        <v>217</v>
      </c>
      <c r="O541">
        <v>1.6E-2</v>
      </c>
      <c r="P541" t="s">
        <v>243</v>
      </c>
      <c r="S541">
        <v>-32.700000000000003</v>
      </c>
      <c r="T541">
        <v>0.02</v>
      </c>
      <c r="U541" t="s">
        <v>246</v>
      </c>
      <c r="V541">
        <v>1</v>
      </c>
      <c r="W541" t="s">
        <v>247</v>
      </c>
    </row>
    <row r="542" spans="1:23" x14ac:dyDescent="0.3">
      <c r="A542">
        <v>583</v>
      </c>
      <c r="B542" s="15" t="s">
        <v>164</v>
      </c>
      <c r="C542" t="str">
        <f>_xlfn.XLOOKUP($B542, STANDARDS!$A:$A, STANDARDS!$B:$B,,0,2)</f>
        <v>Gunflint Iron Fm</v>
      </c>
      <c r="J542">
        <v>2090</v>
      </c>
      <c r="M542" t="s">
        <v>236</v>
      </c>
      <c r="O542">
        <v>0.223</v>
      </c>
      <c r="P542" t="s">
        <v>243</v>
      </c>
      <c r="S542">
        <v>-33.1</v>
      </c>
      <c r="T542">
        <v>0.02</v>
      </c>
      <c r="U542" t="s">
        <v>246</v>
      </c>
      <c r="V542">
        <v>1</v>
      </c>
      <c r="W542" t="s">
        <v>247</v>
      </c>
    </row>
    <row r="543" spans="1:23" x14ac:dyDescent="0.3">
      <c r="A543">
        <v>584</v>
      </c>
      <c r="B543" s="15" t="s">
        <v>164</v>
      </c>
      <c r="C543" t="str">
        <f>_xlfn.XLOOKUP($B543, STANDARDS!$A:$A, STANDARDS!$B:$B,,0,2)</f>
        <v>Gunflint Iron Fm</v>
      </c>
      <c r="J543">
        <v>2090</v>
      </c>
      <c r="M543" t="s">
        <v>217</v>
      </c>
      <c r="O543">
        <v>1.9E-2</v>
      </c>
      <c r="P543" t="s">
        <v>243</v>
      </c>
      <c r="S543">
        <v>-32.200000000000003</v>
      </c>
      <c r="T543">
        <v>0.02</v>
      </c>
      <c r="U543" t="s">
        <v>246</v>
      </c>
      <c r="V543">
        <v>1</v>
      </c>
      <c r="W543" t="s">
        <v>247</v>
      </c>
    </row>
    <row r="544" spans="1:23" x14ac:dyDescent="0.3">
      <c r="A544">
        <v>585</v>
      </c>
      <c r="B544" s="15" t="s">
        <v>164</v>
      </c>
      <c r="C544" t="str">
        <f>_xlfn.XLOOKUP($B544, STANDARDS!$A:$A, STANDARDS!$B:$B,,0,2)</f>
        <v>Gunflint Iron Fm</v>
      </c>
      <c r="J544">
        <v>2090</v>
      </c>
      <c r="M544" t="s">
        <v>221</v>
      </c>
      <c r="O544">
        <v>1.7999999999999999E-2</v>
      </c>
      <c r="P544" t="s">
        <v>243</v>
      </c>
      <c r="S544">
        <v>-30.9</v>
      </c>
      <c r="T544">
        <v>0.02</v>
      </c>
      <c r="U544" t="s">
        <v>246</v>
      </c>
      <c r="V544">
        <v>1</v>
      </c>
      <c r="W544" t="s">
        <v>247</v>
      </c>
    </row>
    <row r="545" spans="1:23" x14ac:dyDescent="0.3">
      <c r="A545">
        <v>586</v>
      </c>
      <c r="B545" s="15" t="s">
        <v>164</v>
      </c>
      <c r="C545" t="str">
        <f>_xlfn.XLOOKUP($B545, STANDARDS!$A:$A, STANDARDS!$B:$B,,0,2)</f>
        <v>Gunflint Iron Fm</v>
      </c>
      <c r="J545">
        <v>2090</v>
      </c>
      <c r="M545" t="s">
        <v>221</v>
      </c>
      <c r="O545">
        <v>8.1000000000000003E-2</v>
      </c>
      <c r="P545" t="s">
        <v>243</v>
      </c>
      <c r="S545">
        <v>-33.200000000000003</v>
      </c>
      <c r="T545">
        <v>0.02</v>
      </c>
      <c r="U545" t="s">
        <v>246</v>
      </c>
      <c r="V545">
        <v>1</v>
      </c>
      <c r="W545" t="s">
        <v>247</v>
      </c>
    </row>
    <row r="546" spans="1:23" x14ac:dyDescent="0.3">
      <c r="A546">
        <v>587</v>
      </c>
      <c r="B546" s="15" t="s">
        <v>164</v>
      </c>
      <c r="C546" t="str">
        <f>_xlfn.XLOOKUP($B546, STANDARDS!$A:$A, STANDARDS!$B:$B,,0,2)</f>
        <v>Gunflint Iron Fm</v>
      </c>
      <c r="J546">
        <v>2090</v>
      </c>
      <c r="M546" t="s">
        <v>218</v>
      </c>
      <c r="O546">
        <v>0.21200000000000002</v>
      </c>
      <c r="P546" t="s">
        <v>243</v>
      </c>
      <c r="S546">
        <v>-33</v>
      </c>
      <c r="T546">
        <v>0.02</v>
      </c>
      <c r="U546" t="s">
        <v>246</v>
      </c>
      <c r="V546">
        <v>1</v>
      </c>
      <c r="W546" t="s">
        <v>247</v>
      </c>
    </row>
    <row r="547" spans="1:23" x14ac:dyDescent="0.3">
      <c r="A547">
        <v>588</v>
      </c>
      <c r="B547" s="15" t="s">
        <v>164</v>
      </c>
      <c r="C547" t="str">
        <f>_xlfn.XLOOKUP($B547, STANDARDS!$A:$A, STANDARDS!$B:$B,,0,2)</f>
        <v>Gunflint Iron Fm</v>
      </c>
      <c r="J547">
        <v>2090</v>
      </c>
      <c r="M547" t="s">
        <v>218</v>
      </c>
      <c r="O547">
        <v>0.32500000000000001</v>
      </c>
      <c r="P547" t="s">
        <v>243</v>
      </c>
      <c r="S547">
        <v>-33.4</v>
      </c>
      <c r="T547">
        <v>0.02</v>
      </c>
      <c r="U547" t="s">
        <v>246</v>
      </c>
      <c r="V547">
        <v>1</v>
      </c>
      <c r="W547" t="s">
        <v>247</v>
      </c>
    </row>
    <row r="548" spans="1:23" x14ac:dyDescent="0.3">
      <c r="A548">
        <v>589</v>
      </c>
      <c r="B548" s="15" t="s">
        <v>164</v>
      </c>
      <c r="C548" t="str">
        <f>_xlfn.XLOOKUP($B548, STANDARDS!$A:$A, STANDARDS!$B:$B,,0,2)</f>
        <v>Gunflint Iron Fm</v>
      </c>
      <c r="J548">
        <v>2090</v>
      </c>
      <c r="M548" t="s">
        <v>217</v>
      </c>
      <c r="O548">
        <v>0.13400000000000001</v>
      </c>
      <c r="P548" t="s">
        <v>243</v>
      </c>
      <c r="S548">
        <v>-33.5</v>
      </c>
      <c r="T548">
        <v>0.02</v>
      </c>
      <c r="U548" t="s">
        <v>246</v>
      </c>
      <c r="V548">
        <v>1</v>
      </c>
      <c r="W548" t="s">
        <v>247</v>
      </c>
    </row>
    <row r="549" spans="1:23" x14ac:dyDescent="0.3">
      <c r="A549">
        <v>590</v>
      </c>
      <c r="B549" s="15" t="s">
        <v>164</v>
      </c>
      <c r="C549" t="str">
        <f>_xlfn.XLOOKUP($B549, STANDARDS!$A:$A, STANDARDS!$B:$B,,0,2)</f>
        <v>Gunflint Iron Fm</v>
      </c>
      <c r="J549">
        <v>2090</v>
      </c>
      <c r="M549" t="s">
        <v>221</v>
      </c>
      <c r="O549">
        <v>0.16599999999999998</v>
      </c>
      <c r="P549" t="s">
        <v>243</v>
      </c>
      <c r="S549">
        <v>-33.200000000000003</v>
      </c>
      <c r="T549">
        <v>0.02</v>
      </c>
      <c r="U549" t="s">
        <v>246</v>
      </c>
      <c r="V549">
        <v>1</v>
      </c>
      <c r="W549" t="s">
        <v>247</v>
      </c>
    </row>
    <row r="550" spans="1:23" x14ac:dyDescent="0.3">
      <c r="A550">
        <v>591</v>
      </c>
      <c r="B550" s="15" t="s">
        <v>164</v>
      </c>
      <c r="C550" t="str">
        <f>_xlfn.XLOOKUP($B550, STANDARDS!$A:$A, STANDARDS!$B:$B,,0,2)</f>
        <v>Gunflint Iron Fm</v>
      </c>
      <c r="J550">
        <v>2090</v>
      </c>
      <c r="M550" t="s">
        <v>221</v>
      </c>
      <c r="O550">
        <v>0.32900000000000001</v>
      </c>
      <c r="P550" t="s">
        <v>243</v>
      </c>
      <c r="S550">
        <v>-34</v>
      </c>
      <c r="T550">
        <v>0.02</v>
      </c>
      <c r="U550" t="s">
        <v>246</v>
      </c>
      <c r="V550">
        <v>1</v>
      </c>
      <c r="W550" t="s">
        <v>247</v>
      </c>
    </row>
    <row r="551" spans="1:23" x14ac:dyDescent="0.3">
      <c r="A551">
        <v>592</v>
      </c>
      <c r="B551" s="15" t="s">
        <v>164</v>
      </c>
      <c r="C551" t="str">
        <f>_xlfn.XLOOKUP($B551, STANDARDS!$A:$A, STANDARDS!$B:$B,,0,2)</f>
        <v>Gunflint Iron Fm</v>
      </c>
      <c r="J551">
        <v>2090</v>
      </c>
      <c r="M551" t="s">
        <v>221</v>
      </c>
      <c r="O551">
        <v>0.32700000000000001</v>
      </c>
      <c r="P551" t="s">
        <v>243</v>
      </c>
      <c r="S551">
        <v>-34.4</v>
      </c>
      <c r="T551">
        <v>0.02</v>
      </c>
      <c r="U551" t="s">
        <v>246</v>
      </c>
      <c r="V551">
        <v>1</v>
      </c>
      <c r="W551" t="s">
        <v>247</v>
      </c>
    </row>
    <row r="552" spans="1:23" x14ac:dyDescent="0.3">
      <c r="A552">
        <v>593</v>
      </c>
      <c r="B552" s="15" t="s">
        <v>164</v>
      </c>
      <c r="C552" t="str">
        <f>_xlfn.XLOOKUP($B552, STANDARDS!$A:$A, STANDARDS!$B:$B,,0,2)</f>
        <v>Gunflint Iron Fm</v>
      </c>
      <c r="J552">
        <v>2090</v>
      </c>
      <c r="M552" t="s">
        <v>217</v>
      </c>
      <c r="O552">
        <v>1.4259999999999999</v>
      </c>
      <c r="P552" t="s">
        <v>243</v>
      </c>
      <c r="S552">
        <v>-34.700000000000003</v>
      </c>
      <c r="T552">
        <v>0.02</v>
      </c>
      <c r="U552" t="s">
        <v>246</v>
      </c>
      <c r="V552">
        <v>1</v>
      </c>
      <c r="W552" t="s">
        <v>247</v>
      </c>
    </row>
    <row r="553" spans="1:23" x14ac:dyDescent="0.3">
      <c r="A553">
        <v>594</v>
      </c>
      <c r="B553" s="15" t="s">
        <v>164</v>
      </c>
      <c r="C553" t="str">
        <f>_xlfn.XLOOKUP($B553, STANDARDS!$A:$A, STANDARDS!$B:$B,,0,2)</f>
        <v>Gunflint Iron Fm</v>
      </c>
      <c r="J553">
        <v>2090</v>
      </c>
      <c r="M553" t="s">
        <v>217</v>
      </c>
      <c r="O553">
        <v>7.6999999999999999E-2</v>
      </c>
      <c r="P553" t="s">
        <v>243</v>
      </c>
      <c r="S553">
        <v>-33.6</v>
      </c>
      <c r="T553">
        <v>0.02</v>
      </c>
      <c r="U553" t="s">
        <v>246</v>
      </c>
      <c r="V553">
        <v>1</v>
      </c>
      <c r="W553" t="s">
        <v>247</v>
      </c>
    </row>
    <row r="554" spans="1:23" x14ac:dyDescent="0.3">
      <c r="A554">
        <v>595</v>
      </c>
      <c r="B554" s="15" t="s">
        <v>164</v>
      </c>
      <c r="C554" t="str">
        <f>_xlfn.XLOOKUP($B554, STANDARDS!$A:$A, STANDARDS!$B:$B,,0,2)</f>
        <v>Gunflint Iron Fm</v>
      </c>
      <c r="J554">
        <v>2090</v>
      </c>
      <c r="M554" t="s">
        <v>218</v>
      </c>
      <c r="O554">
        <v>5.0179999999999998</v>
      </c>
      <c r="P554" t="s">
        <v>243</v>
      </c>
      <c r="S554">
        <v>-34.4</v>
      </c>
      <c r="T554">
        <v>0.02</v>
      </c>
      <c r="U554" t="s">
        <v>246</v>
      </c>
      <c r="V554">
        <v>1</v>
      </c>
      <c r="W554" t="s">
        <v>247</v>
      </c>
    </row>
    <row r="555" spans="1:23" x14ac:dyDescent="0.3">
      <c r="A555">
        <v>596</v>
      </c>
      <c r="B555" s="15" t="s">
        <v>164</v>
      </c>
      <c r="C555" t="str">
        <f>_xlfn.XLOOKUP($B555, STANDARDS!$A:$A, STANDARDS!$B:$B,,0,2)</f>
        <v>Gunflint Iron Fm</v>
      </c>
      <c r="J555">
        <v>2090</v>
      </c>
      <c r="M555" t="s">
        <v>218</v>
      </c>
      <c r="O555">
        <v>0.10200000000000001</v>
      </c>
      <c r="P555" t="s">
        <v>243</v>
      </c>
      <c r="S555">
        <v>-33.6</v>
      </c>
      <c r="T555">
        <v>0.02</v>
      </c>
      <c r="U555" t="s">
        <v>246</v>
      </c>
      <c r="V555">
        <v>1</v>
      </c>
      <c r="W555" t="s">
        <v>247</v>
      </c>
    </row>
    <row r="556" spans="1:23" x14ac:dyDescent="0.3">
      <c r="A556">
        <v>597</v>
      </c>
      <c r="B556" s="15" t="s">
        <v>164</v>
      </c>
      <c r="C556" t="str">
        <f>_xlfn.XLOOKUP($B556, STANDARDS!$A:$A, STANDARDS!$B:$B,,0,2)</f>
        <v>Gunflint Iron Fm</v>
      </c>
      <c r="J556">
        <v>2090</v>
      </c>
      <c r="M556" t="s">
        <v>217</v>
      </c>
      <c r="O556">
        <v>7.8E-2</v>
      </c>
      <c r="P556" t="s">
        <v>243</v>
      </c>
      <c r="S556">
        <v>-33.9</v>
      </c>
      <c r="T556">
        <v>0.02</v>
      </c>
      <c r="U556" t="s">
        <v>246</v>
      </c>
      <c r="V556">
        <v>1</v>
      </c>
      <c r="W556" t="s">
        <v>247</v>
      </c>
    </row>
    <row r="557" spans="1:23" x14ac:dyDescent="0.3">
      <c r="A557">
        <v>598</v>
      </c>
      <c r="B557" s="15" t="s">
        <v>164</v>
      </c>
      <c r="C557" t="str">
        <f>_xlfn.XLOOKUP($B557, STANDARDS!$A:$A, STANDARDS!$B:$B,,0,2)</f>
        <v>Gunflint Iron Fm</v>
      </c>
      <c r="J557">
        <v>2090</v>
      </c>
      <c r="M557" t="s">
        <v>238</v>
      </c>
      <c r="O557">
        <v>7.8860000000000001</v>
      </c>
      <c r="P557" t="s">
        <v>243</v>
      </c>
      <c r="S557">
        <v>-35.200000000000003</v>
      </c>
      <c r="T557">
        <v>0.02</v>
      </c>
      <c r="U557" t="s">
        <v>246</v>
      </c>
      <c r="V557">
        <v>1</v>
      </c>
      <c r="W557" t="s">
        <v>247</v>
      </c>
    </row>
    <row r="558" spans="1:23" x14ac:dyDescent="0.3">
      <c r="A558">
        <v>599</v>
      </c>
      <c r="B558" s="15" t="s">
        <v>164</v>
      </c>
      <c r="C558" t="str">
        <f>_xlfn.XLOOKUP($B558, STANDARDS!$A:$A, STANDARDS!$B:$B,,0,2)</f>
        <v>Gunflint Iron Fm</v>
      </c>
      <c r="J558">
        <v>2090</v>
      </c>
      <c r="M558" t="s">
        <v>238</v>
      </c>
      <c r="O558">
        <v>6.3570000000000002</v>
      </c>
      <c r="P558" t="s">
        <v>243</v>
      </c>
      <c r="S558">
        <v>-34.9</v>
      </c>
      <c r="T558">
        <v>0.02</v>
      </c>
      <c r="U558" t="s">
        <v>246</v>
      </c>
      <c r="V558">
        <v>1</v>
      </c>
      <c r="W558" t="s">
        <v>247</v>
      </c>
    </row>
    <row r="559" spans="1:23" x14ac:dyDescent="0.3">
      <c r="A559">
        <v>600</v>
      </c>
      <c r="B559" s="15" t="s">
        <v>164</v>
      </c>
      <c r="C559" t="str">
        <f>_xlfn.XLOOKUP($B559, STANDARDS!$A:$A, STANDARDS!$B:$B,,0,2)</f>
        <v>Gunflint Iron Fm</v>
      </c>
      <c r="J559">
        <v>2090</v>
      </c>
      <c r="M559" t="s">
        <v>238</v>
      </c>
      <c r="O559">
        <v>6.2359999999999998</v>
      </c>
      <c r="P559" t="s">
        <v>243</v>
      </c>
      <c r="S559">
        <v>-34.9</v>
      </c>
      <c r="T559">
        <v>0.02</v>
      </c>
      <c r="U559" t="s">
        <v>246</v>
      </c>
      <c r="V559">
        <v>1</v>
      </c>
      <c r="W559" t="s">
        <v>247</v>
      </c>
    </row>
    <row r="560" spans="1:23" x14ac:dyDescent="0.3">
      <c r="A560">
        <v>601</v>
      </c>
      <c r="B560" s="15" t="s">
        <v>164</v>
      </c>
      <c r="C560" t="str">
        <f>_xlfn.XLOOKUP($B560, STANDARDS!$A:$A, STANDARDS!$B:$B,,0,2)</f>
        <v>Gunflint Iron Fm</v>
      </c>
      <c r="J560">
        <v>2090</v>
      </c>
      <c r="M560" t="s">
        <v>217</v>
      </c>
      <c r="O560">
        <v>0.316</v>
      </c>
      <c r="P560" t="s">
        <v>243</v>
      </c>
      <c r="S560">
        <v>-33.5</v>
      </c>
      <c r="T560">
        <v>0.02</v>
      </c>
      <c r="U560" t="s">
        <v>246</v>
      </c>
      <c r="V560">
        <v>1</v>
      </c>
      <c r="W560" t="s">
        <v>247</v>
      </c>
    </row>
    <row r="561" spans="1:23" x14ac:dyDescent="0.3">
      <c r="A561">
        <v>602</v>
      </c>
      <c r="B561" s="15" t="s">
        <v>164</v>
      </c>
      <c r="C561" t="str">
        <f>_xlfn.XLOOKUP($B561, STANDARDS!$A:$A, STANDARDS!$B:$B,,0,2)</f>
        <v>Gunflint Iron Fm</v>
      </c>
      <c r="J561">
        <v>2090</v>
      </c>
      <c r="M561" t="s">
        <v>217</v>
      </c>
      <c r="O561">
        <v>0.219</v>
      </c>
      <c r="P561" t="s">
        <v>243</v>
      </c>
      <c r="S561">
        <v>-33.6</v>
      </c>
      <c r="T561">
        <v>0.02</v>
      </c>
      <c r="U561" t="s">
        <v>246</v>
      </c>
      <c r="V561">
        <v>1</v>
      </c>
      <c r="W561" t="s">
        <v>247</v>
      </c>
    </row>
    <row r="562" spans="1:23" x14ac:dyDescent="0.3">
      <c r="A562">
        <v>603</v>
      </c>
      <c r="B562" s="15" t="s">
        <v>164</v>
      </c>
      <c r="C562" t="str">
        <f>_xlfn.XLOOKUP($B562, STANDARDS!$A:$A, STANDARDS!$B:$B,,0,2)</f>
        <v>Gunflint Iron Fm</v>
      </c>
      <c r="J562">
        <v>2090</v>
      </c>
      <c r="M562" t="s">
        <v>217</v>
      </c>
      <c r="O562">
        <v>0.15</v>
      </c>
      <c r="P562" t="s">
        <v>243</v>
      </c>
      <c r="S562">
        <v>-33.4</v>
      </c>
      <c r="T562">
        <v>0.02</v>
      </c>
      <c r="U562" t="s">
        <v>246</v>
      </c>
      <c r="V562">
        <v>1</v>
      </c>
      <c r="W562" t="s">
        <v>247</v>
      </c>
    </row>
    <row r="563" spans="1:23" x14ac:dyDescent="0.3">
      <c r="A563">
        <v>604</v>
      </c>
      <c r="B563" s="15" t="s">
        <v>164</v>
      </c>
      <c r="C563" t="str">
        <f>_xlfn.XLOOKUP($B563, STANDARDS!$A:$A, STANDARDS!$B:$B,,0,2)</f>
        <v>Gunflint Iron Fm</v>
      </c>
      <c r="J563">
        <v>2090</v>
      </c>
      <c r="M563" t="s">
        <v>217</v>
      </c>
      <c r="O563">
        <v>0.30599999999999999</v>
      </c>
      <c r="P563" t="s">
        <v>243</v>
      </c>
      <c r="S563">
        <v>-33.6</v>
      </c>
      <c r="T563">
        <v>0.02</v>
      </c>
      <c r="U563" t="s">
        <v>246</v>
      </c>
      <c r="V563">
        <v>1</v>
      </c>
      <c r="W563" t="s">
        <v>247</v>
      </c>
    </row>
    <row r="564" spans="1:23" x14ac:dyDescent="0.3">
      <c r="A564">
        <v>605</v>
      </c>
      <c r="B564" s="15" t="s">
        <v>164</v>
      </c>
      <c r="C564" t="str">
        <f>_xlfn.XLOOKUP($B564, STANDARDS!$A:$A, STANDARDS!$B:$B,,0,2)</f>
        <v>Gunflint Iron Fm</v>
      </c>
      <c r="J564">
        <v>2090</v>
      </c>
      <c r="M564" t="s">
        <v>217</v>
      </c>
      <c r="O564">
        <v>1.101</v>
      </c>
      <c r="P564" t="s">
        <v>243</v>
      </c>
      <c r="S564">
        <v>-33.9</v>
      </c>
      <c r="T564">
        <v>0.02</v>
      </c>
      <c r="U564" t="s">
        <v>246</v>
      </c>
      <c r="V564">
        <v>1</v>
      </c>
      <c r="W564" t="s">
        <v>247</v>
      </c>
    </row>
    <row r="565" spans="1:23" x14ac:dyDescent="0.3">
      <c r="A565">
        <v>606</v>
      </c>
      <c r="B565" s="15" t="s">
        <v>164</v>
      </c>
      <c r="C565" t="str">
        <f>_xlfn.XLOOKUP($B565, STANDARDS!$A:$A, STANDARDS!$B:$B,,0,2)</f>
        <v>Gunflint Iron Fm</v>
      </c>
      <c r="J565">
        <v>2090</v>
      </c>
      <c r="M565" t="s">
        <v>217</v>
      </c>
      <c r="O565">
        <v>0.21299999999999999</v>
      </c>
      <c r="P565" t="s">
        <v>243</v>
      </c>
      <c r="S565">
        <v>-33.799999999999997</v>
      </c>
      <c r="T565">
        <v>0.02</v>
      </c>
      <c r="U565" t="s">
        <v>246</v>
      </c>
      <c r="V565">
        <v>1</v>
      </c>
      <c r="W565" t="s">
        <v>247</v>
      </c>
    </row>
    <row r="566" spans="1:23" x14ac:dyDescent="0.3">
      <c r="A566">
        <v>607</v>
      </c>
      <c r="B566" s="15" t="s">
        <v>164</v>
      </c>
      <c r="C566" t="str">
        <f>_xlfn.XLOOKUP($B566, STANDARDS!$A:$A, STANDARDS!$B:$B,,0,2)</f>
        <v>Gunflint Iron Fm</v>
      </c>
      <c r="J566">
        <v>2090</v>
      </c>
      <c r="M566" t="s">
        <v>217</v>
      </c>
      <c r="O566">
        <v>0.10500000000000001</v>
      </c>
      <c r="P566" t="s">
        <v>243</v>
      </c>
      <c r="S566">
        <v>-33</v>
      </c>
      <c r="T566">
        <v>0.02</v>
      </c>
      <c r="U566" t="s">
        <v>246</v>
      </c>
      <c r="V566">
        <v>1</v>
      </c>
      <c r="W566" t="s">
        <v>247</v>
      </c>
    </row>
    <row r="567" spans="1:23" x14ac:dyDescent="0.3">
      <c r="A567">
        <v>608</v>
      </c>
      <c r="B567" s="15" t="s">
        <v>164</v>
      </c>
      <c r="C567" t="str">
        <f>_xlfn.XLOOKUP($B567, STANDARDS!$A:$A, STANDARDS!$B:$B,,0,2)</f>
        <v>Gunflint Iron Fm</v>
      </c>
      <c r="J567">
        <v>2090</v>
      </c>
      <c r="M567" t="s">
        <v>217</v>
      </c>
      <c r="O567">
        <v>0.27700000000000002</v>
      </c>
      <c r="P567" t="s">
        <v>243</v>
      </c>
      <c r="S567">
        <v>-33.6</v>
      </c>
      <c r="T567">
        <v>0.02</v>
      </c>
      <c r="U567" t="s">
        <v>246</v>
      </c>
      <c r="V567">
        <v>1</v>
      </c>
      <c r="W567" t="s">
        <v>247</v>
      </c>
    </row>
    <row r="568" spans="1:23" x14ac:dyDescent="0.3">
      <c r="A568">
        <v>609</v>
      </c>
      <c r="B568" s="15" t="s">
        <v>164</v>
      </c>
      <c r="C568" t="str">
        <f>_xlfn.XLOOKUP($B568, STANDARDS!$A:$A, STANDARDS!$B:$B,,0,2)</f>
        <v>Gunflint Iron Fm</v>
      </c>
      <c r="J568">
        <v>2090</v>
      </c>
      <c r="M568" t="s">
        <v>217</v>
      </c>
      <c r="O568">
        <v>0.14299999999999999</v>
      </c>
      <c r="P568" t="s">
        <v>243</v>
      </c>
      <c r="S568">
        <v>-33.4</v>
      </c>
      <c r="T568">
        <v>0.02</v>
      </c>
      <c r="U568" t="s">
        <v>246</v>
      </c>
      <c r="V568">
        <v>1</v>
      </c>
      <c r="W568" t="s">
        <v>247</v>
      </c>
    </row>
    <row r="569" spans="1:23" x14ac:dyDescent="0.3">
      <c r="A569">
        <v>610</v>
      </c>
      <c r="B569" s="15" t="s">
        <v>164</v>
      </c>
      <c r="C569" t="str">
        <f>_xlfn.XLOOKUP($B569, STANDARDS!$A:$A, STANDARDS!$B:$B,,0,2)</f>
        <v>Gunflint Iron Fm</v>
      </c>
      <c r="J569">
        <v>2090</v>
      </c>
      <c r="M569" t="s">
        <v>217</v>
      </c>
      <c r="O569">
        <v>9.7000000000000003E-2</v>
      </c>
      <c r="P569" t="s">
        <v>243</v>
      </c>
      <c r="S569">
        <v>-33</v>
      </c>
      <c r="T569">
        <v>0.02</v>
      </c>
      <c r="U569" t="s">
        <v>246</v>
      </c>
      <c r="V569">
        <v>1</v>
      </c>
      <c r="W569" t="s">
        <v>247</v>
      </c>
    </row>
    <row r="570" spans="1:23" x14ac:dyDescent="0.3">
      <c r="A570">
        <v>611</v>
      </c>
      <c r="B570" s="15" t="s">
        <v>164</v>
      </c>
      <c r="C570" t="str">
        <f>_xlfn.XLOOKUP($B570, STANDARDS!$A:$A, STANDARDS!$B:$B,,0,2)</f>
        <v>Gunflint Iron Fm</v>
      </c>
      <c r="J570">
        <v>2090</v>
      </c>
      <c r="M570" t="s">
        <v>217</v>
      </c>
      <c r="O570">
        <v>0.17799999999999999</v>
      </c>
      <c r="P570" t="s">
        <v>243</v>
      </c>
      <c r="S570">
        <v>-32.6</v>
      </c>
      <c r="T570">
        <v>0.02</v>
      </c>
      <c r="U570" t="s">
        <v>246</v>
      </c>
      <c r="V570">
        <v>1</v>
      </c>
      <c r="W570" t="s">
        <v>247</v>
      </c>
    </row>
    <row r="571" spans="1:23" x14ac:dyDescent="0.3">
      <c r="A571">
        <v>612</v>
      </c>
      <c r="B571" s="15" t="s">
        <v>164</v>
      </c>
      <c r="C571" t="str">
        <f>_xlfn.XLOOKUP($B571, STANDARDS!$A:$A, STANDARDS!$B:$B,,0,2)</f>
        <v>Gunflint Iron Fm</v>
      </c>
      <c r="J571">
        <v>2090</v>
      </c>
      <c r="M571" t="s">
        <v>217</v>
      </c>
      <c r="O571">
        <v>6.4000000000000001E-2</v>
      </c>
      <c r="P571" t="s">
        <v>243</v>
      </c>
      <c r="S571">
        <v>-31.8</v>
      </c>
      <c r="T571">
        <v>0.02</v>
      </c>
      <c r="U571" t="s">
        <v>246</v>
      </c>
      <c r="V571">
        <v>1</v>
      </c>
      <c r="W571" t="s">
        <v>247</v>
      </c>
    </row>
    <row r="572" spans="1:23" x14ac:dyDescent="0.3">
      <c r="A572">
        <v>613</v>
      </c>
      <c r="B572" s="15" t="s">
        <v>164</v>
      </c>
      <c r="C572" t="str">
        <f>_xlfn.XLOOKUP($B572, STANDARDS!$A:$A, STANDARDS!$B:$B,,0,2)</f>
        <v>Gunflint Iron Fm</v>
      </c>
      <c r="J572">
        <v>2090</v>
      </c>
      <c r="M572" t="s">
        <v>217</v>
      </c>
      <c r="O572">
        <v>0.13100000000000001</v>
      </c>
      <c r="P572" t="s">
        <v>243</v>
      </c>
      <c r="S572">
        <v>-32.4</v>
      </c>
      <c r="T572">
        <v>0.02</v>
      </c>
      <c r="U572" t="s">
        <v>246</v>
      </c>
      <c r="V572">
        <v>1</v>
      </c>
      <c r="W572" t="s">
        <v>247</v>
      </c>
    </row>
    <row r="573" spans="1:23" x14ac:dyDescent="0.3">
      <c r="A573">
        <v>614</v>
      </c>
      <c r="B573" s="15" t="s">
        <v>164</v>
      </c>
      <c r="C573" t="str">
        <f>_xlfn.XLOOKUP($B573, STANDARDS!$A:$A, STANDARDS!$B:$B,,0,2)</f>
        <v>Gunflint Iron Fm</v>
      </c>
      <c r="J573">
        <v>2090</v>
      </c>
      <c r="M573" t="s">
        <v>217</v>
      </c>
      <c r="O573">
        <v>6.0999999999999999E-2</v>
      </c>
      <c r="P573" t="s">
        <v>243</v>
      </c>
      <c r="S573">
        <v>-31.3</v>
      </c>
      <c r="T573">
        <v>0.02</v>
      </c>
      <c r="U573" t="s">
        <v>246</v>
      </c>
      <c r="V573">
        <v>1</v>
      </c>
      <c r="W573" t="s">
        <v>247</v>
      </c>
    </row>
    <row r="574" spans="1:23" x14ac:dyDescent="0.3">
      <c r="A574">
        <v>615</v>
      </c>
      <c r="B574" s="15" t="s">
        <v>165</v>
      </c>
      <c r="C574" t="str">
        <f>_xlfn.XLOOKUP($B574, STANDARDS!$A:$A, STANDARDS!$B:$B,,0,2)</f>
        <v>Pokegama Quartzite</v>
      </c>
      <c r="J574">
        <v>2090</v>
      </c>
      <c r="M574" t="s">
        <v>227</v>
      </c>
      <c r="O574">
        <v>1.4000000000000002E-2</v>
      </c>
      <c r="P574" t="s">
        <v>243</v>
      </c>
      <c r="S574">
        <v>-32.700000000000003</v>
      </c>
      <c r="T574">
        <v>0.02</v>
      </c>
      <c r="U574" t="s">
        <v>246</v>
      </c>
      <c r="V574">
        <v>1</v>
      </c>
      <c r="W574" t="s">
        <v>247</v>
      </c>
    </row>
    <row r="575" spans="1:23" x14ac:dyDescent="0.3">
      <c r="A575">
        <v>616</v>
      </c>
      <c r="B575" s="15" t="s">
        <v>165</v>
      </c>
      <c r="C575" t="str">
        <f>_xlfn.XLOOKUP($B575, STANDARDS!$A:$A, STANDARDS!$B:$B,,0,2)</f>
        <v>Pokegama Quartzite</v>
      </c>
      <c r="J575">
        <v>2090</v>
      </c>
      <c r="M575" t="s">
        <v>227</v>
      </c>
      <c r="O575">
        <v>2.1999999999999999E-2</v>
      </c>
      <c r="P575" t="s">
        <v>243</v>
      </c>
      <c r="S575">
        <v>-29.1</v>
      </c>
      <c r="T575">
        <v>0.02</v>
      </c>
      <c r="U575" t="s">
        <v>246</v>
      </c>
      <c r="V575">
        <v>1</v>
      </c>
      <c r="W575" t="s">
        <v>247</v>
      </c>
    </row>
    <row r="576" spans="1:23" x14ac:dyDescent="0.3">
      <c r="A576">
        <v>617</v>
      </c>
      <c r="B576" s="15" t="s">
        <v>165</v>
      </c>
      <c r="C576" t="str">
        <f>_xlfn.XLOOKUP($B576, STANDARDS!$A:$A, STANDARDS!$B:$B,,0,2)</f>
        <v>Pokegama Quartzite</v>
      </c>
      <c r="J576">
        <v>2090</v>
      </c>
      <c r="M576" t="s">
        <v>227</v>
      </c>
      <c r="O576">
        <v>8.0000000000000002E-3</v>
      </c>
      <c r="P576" t="s">
        <v>243</v>
      </c>
      <c r="S576">
        <v>-30.8</v>
      </c>
      <c r="T576">
        <v>0.02</v>
      </c>
      <c r="U576" t="s">
        <v>246</v>
      </c>
      <c r="V576">
        <v>1</v>
      </c>
      <c r="W576" t="s">
        <v>247</v>
      </c>
    </row>
    <row r="577" spans="1:23" x14ac:dyDescent="0.3">
      <c r="A577">
        <v>618</v>
      </c>
      <c r="B577" s="15" t="s">
        <v>166</v>
      </c>
      <c r="C577" t="str">
        <f>_xlfn.XLOOKUP($B577, STANDARDS!$A:$A, STANDARDS!$B:$B,,0,2)</f>
        <v>Bar River Fm</v>
      </c>
      <c r="J577">
        <v>2250</v>
      </c>
      <c r="M577" t="s">
        <v>227</v>
      </c>
      <c r="O577">
        <v>7.000000000000001E-3</v>
      </c>
      <c r="P577" t="s">
        <v>243</v>
      </c>
      <c r="S577">
        <v>-28.8</v>
      </c>
      <c r="T577">
        <v>0.02</v>
      </c>
      <c r="U577" t="s">
        <v>246</v>
      </c>
      <c r="V577">
        <v>1</v>
      </c>
      <c r="W577" t="s">
        <v>247</v>
      </c>
    </row>
    <row r="578" spans="1:23" x14ac:dyDescent="0.3">
      <c r="A578">
        <v>619</v>
      </c>
      <c r="B578" s="15" t="s">
        <v>167</v>
      </c>
      <c r="C578" t="str">
        <f>_xlfn.XLOOKUP($B578, STANDARDS!$A:$A, STANDARDS!$B:$B,,0,2)</f>
        <v>Bruce Fm</v>
      </c>
      <c r="J578">
        <v>2250</v>
      </c>
      <c r="M578" t="s">
        <v>221</v>
      </c>
      <c r="O578">
        <v>4.0000000000000001E-3</v>
      </c>
      <c r="P578" t="s">
        <v>243</v>
      </c>
      <c r="S578">
        <v>-21.4</v>
      </c>
      <c r="T578">
        <v>0.02</v>
      </c>
      <c r="U578" t="s">
        <v>246</v>
      </c>
      <c r="V578">
        <v>1</v>
      </c>
      <c r="W578" t="s">
        <v>247</v>
      </c>
    </row>
    <row r="579" spans="1:23" x14ac:dyDescent="0.3">
      <c r="A579">
        <v>620</v>
      </c>
      <c r="B579" s="15" t="s">
        <v>167</v>
      </c>
      <c r="C579" t="str">
        <f>_xlfn.XLOOKUP($B579, STANDARDS!$A:$A, STANDARDS!$B:$B,,0,2)</f>
        <v>Bruce Fm</v>
      </c>
      <c r="J579">
        <v>2250</v>
      </c>
      <c r="M579" t="s">
        <v>220</v>
      </c>
      <c r="O579">
        <v>4.0000000000000001E-3</v>
      </c>
      <c r="P579" t="s">
        <v>243</v>
      </c>
      <c r="S579">
        <v>-28.3</v>
      </c>
      <c r="T579">
        <v>0.02</v>
      </c>
      <c r="U579" t="s">
        <v>246</v>
      </c>
      <c r="V579">
        <v>1</v>
      </c>
      <c r="W579" t="s">
        <v>247</v>
      </c>
    </row>
    <row r="580" spans="1:23" x14ac:dyDescent="0.3">
      <c r="A580">
        <v>621</v>
      </c>
      <c r="B580" s="15" t="s">
        <v>168</v>
      </c>
      <c r="C580" t="str">
        <f>_xlfn.XLOOKUP($B580, STANDARDS!$A:$A, STANDARDS!$B:$B,,0,2)</f>
        <v>Malmani Dolomite, Transvaal Sgp</v>
      </c>
      <c r="J580">
        <v>2250</v>
      </c>
      <c r="M580" t="s">
        <v>220</v>
      </c>
      <c r="O580">
        <v>1.7000000000000001E-2</v>
      </c>
      <c r="P580" t="s">
        <v>243</v>
      </c>
      <c r="S580">
        <v>-27</v>
      </c>
      <c r="T580">
        <v>0.02</v>
      </c>
      <c r="U580" t="s">
        <v>246</v>
      </c>
      <c r="V580">
        <v>1</v>
      </c>
      <c r="W580" t="s">
        <v>247</v>
      </c>
    </row>
    <row r="581" spans="1:23" x14ac:dyDescent="0.3">
      <c r="A581">
        <v>622</v>
      </c>
      <c r="B581" s="15" t="s">
        <v>168</v>
      </c>
      <c r="C581" t="str">
        <f>_xlfn.XLOOKUP($B581, STANDARDS!$A:$A, STANDARDS!$B:$B,,0,2)</f>
        <v>Malmani Dolomite, Transvaal Sgp</v>
      </c>
      <c r="J581">
        <v>2250</v>
      </c>
      <c r="M581" t="s">
        <v>221</v>
      </c>
      <c r="O581">
        <v>1.6E-2</v>
      </c>
      <c r="P581" t="s">
        <v>243</v>
      </c>
      <c r="S581">
        <v>-25.9</v>
      </c>
      <c r="T581">
        <v>0.02</v>
      </c>
      <c r="U581" t="s">
        <v>246</v>
      </c>
      <c r="V581">
        <v>1</v>
      </c>
      <c r="W581" t="s">
        <v>247</v>
      </c>
    </row>
    <row r="582" spans="1:23" x14ac:dyDescent="0.3">
      <c r="A582">
        <v>626</v>
      </c>
      <c r="B582" s="15" t="s">
        <v>169</v>
      </c>
      <c r="C582" t="str">
        <f>_xlfn.XLOOKUP($B582, STANDARDS!$A:$A, STANDARDS!$B:$B,,0,2)</f>
        <v>Gowganda Fm</v>
      </c>
      <c r="J582">
        <v>2250</v>
      </c>
      <c r="M582" t="s">
        <v>220</v>
      </c>
      <c r="O582">
        <v>4.0000000000000001E-3</v>
      </c>
      <c r="P582" t="s">
        <v>243</v>
      </c>
      <c r="S582">
        <v>-28.4</v>
      </c>
      <c r="T582">
        <v>0.02</v>
      </c>
      <c r="U582" t="s">
        <v>246</v>
      </c>
      <c r="V582">
        <v>1</v>
      </c>
      <c r="W582" t="s">
        <v>247</v>
      </c>
    </row>
    <row r="583" spans="1:23" x14ac:dyDescent="0.3">
      <c r="A583">
        <v>627</v>
      </c>
      <c r="B583" s="15" t="s">
        <v>169</v>
      </c>
      <c r="C583" t="str">
        <f>_xlfn.XLOOKUP($B583, STANDARDS!$A:$A, STANDARDS!$B:$B,,0,2)</f>
        <v>Gowganda Fm</v>
      </c>
      <c r="J583">
        <v>2250</v>
      </c>
      <c r="M583" t="s">
        <v>220</v>
      </c>
      <c r="O583">
        <v>4.0000000000000001E-3</v>
      </c>
      <c r="P583" t="s">
        <v>243</v>
      </c>
      <c r="S583">
        <v>-28.1</v>
      </c>
      <c r="T583">
        <v>0.02</v>
      </c>
      <c r="U583" t="s">
        <v>246</v>
      </c>
      <c r="V583">
        <v>1</v>
      </c>
      <c r="W583" t="s">
        <v>247</v>
      </c>
    </row>
    <row r="584" spans="1:23" x14ac:dyDescent="0.3">
      <c r="A584">
        <v>629</v>
      </c>
      <c r="B584" s="15" t="s">
        <v>169</v>
      </c>
      <c r="C584" t="str">
        <f>_xlfn.XLOOKUP($B584, STANDARDS!$A:$A, STANDARDS!$B:$B,,0,2)</f>
        <v>Gowganda Fm</v>
      </c>
      <c r="J584">
        <v>2250</v>
      </c>
      <c r="M584" t="s">
        <v>231</v>
      </c>
      <c r="O584">
        <v>0.01</v>
      </c>
      <c r="P584" t="s">
        <v>243</v>
      </c>
      <c r="S584">
        <v>-28.4</v>
      </c>
      <c r="T584">
        <v>0.02</v>
      </c>
      <c r="U584" t="s">
        <v>246</v>
      </c>
      <c r="V584">
        <v>1</v>
      </c>
      <c r="W584" t="s">
        <v>247</v>
      </c>
    </row>
    <row r="585" spans="1:23" x14ac:dyDescent="0.3">
      <c r="A585">
        <v>630</v>
      </c>
      <c r="B585" s="15" t="s">
        <v>169</v>
      </c>
      <c r="C585" t="str">
        <f>_xlfn.XLOOKUP($B585, STANDARDS!$A:$A, STANDARDS!$B:$B,,0,2)</f>
        <v>Gowganda Fm</v>
      </c>
      <c r="J585">
        <v>2250</v>
      </c>
      <c r="M585" t="s">
        <v>220</v>
      </c>
      <c r="O585">
        <v>5.0000000000000001E-3</v>
      </c>
      <c r="P585" t="s">
        <v>243</v>
      </c>
      <c r="S585">
        <v>-26.2</v>
      </c>
      <c r="T585">
        <v>0.02</v>
      </c>
      <c r="U585" t="s">
        <v>246</v>
      </c>
      <c r="V585">
        <v>1</v>
      </c>
      <c r="W585" t="s">
        <v>247</v>
      </c>
    </row>
    <row r="586" spans="1:23" x14ac:dyDescent="0.3">
      <c r="A586">
        <v>631</v>
      </c>
      <c r="B586" s="15" t="s">
        <v>170</v>
      </c>
      <c r="C586" t="str">
        <f>_xlfn.XLOOKUP($B586, STANDARDS!$A:$A, STANDARDS!$B:$B,,0,2)</f>
        <v>Lorrain Fm</v>
      </c>
      <c r="J586">
        <v>2250</v>
      </c>
      <c r="M586" t="s">
        <v>227</v>
      </c>
      <c r="O586">
        <v>6.0000000000000001E-3</v>
      </c>
      <c r="P586" t="s">
        <v>243</v>
      </c>
      <c r="S586">
        <v>-28.9</v>
      </c>
      <c r="T586">
        <v>0.02</v>
      </c>
      <c r="U586" t="s">
        <v>246</v>
      </c>
      <c r="V586">
        <v>1</v>
      </c>
      <c r="W586" t="s">
        <v>247</v>
      </c>
    </row>
    <row r="587" spans="1:23" x14ac:dyDescent="0.3">
      <c r="A587">
        <v>632</v>
      </c>
      <c r="B587" s="15" t="s">
        <v>171</v>
      </c>
      <c r="C587" t="str">
        <f>_xlfn.XLOOKUP($B587, STANDARDS!$A:$A, STANDARDS!$B:$B,,0,2)</f>
        <v>Mississagi Fm</v>
      </c>
      <c r="J587">
        <v>2250</v>
      </c>
      <c r="M587" t="s">
        <v>227</v>
      </c>
      <c r="O587">
        <v>6.0000000000000001E-3</v>
      </c>
      <c r="P587" t="s">
        <v>243</v>
      </c>
      <c r="S587">
        <v>-29</v>
      </c>
      <c r="T587">
        <v>0.02</v>
      </c>
      <c r="U587" t="s">
        <v>246</v>
      </c>
      <c r="V587">
        <v>1</v>
      </c>
      <c r="W587" t="s">
        <v>247</v>
      </c>
    </row>
    <row r="588" spans="1:23" x14ac:dyDescent="0.3">
      <c r="A588">
        <v>633</v>
      </c>
      <c r="B588" s="15" t="s">
        <v>172</v>
      </c>
      <c r="C588" t="str">
        <f>_xlfn.XLOOKUP($B588, STANDARDS!$A:$A, STANDARDS!$B:$B,,0,2)</f>
        <v>Pecors Fm</v>
      </c>
      <c r="J588">
        <v>2250</v>
      </c>
      <c r="M588" t="s">
        <v>220</v>
      </c>
      <c r="O588">
        <v>1.7000000000000001E-2</v>
      </c>
      <c r="P588" t="s">
        <v>243</v>
      </c>
      <c r="S588">
        <v>-36.200000000000003</v>
      </c>
      <c r="T588">
        <v>0.02</v>
      </c>
      <c r="U588" t="s">
        <v>246</v>
      </c>
      <c r="V588">
        <v>1</v>
      </c>
      <c r="W588" t="s">
        <v>247</v>
      </c>
    </row>
    <row r="589" spans="1:23" x14ac:dyDescent="0.3">
      <c r="A589">
        <v>634</v>
      </c>
      <c r="B589" s="15" t="s">
        <v>173</v>
      </c>
      <c r="C589" t="str">
        <f>_xlfn.XLOOKUP($B589, STANDARDS!$A:$A, STANDARDS!$B:$B,,0,2)</f>
        <v>Ramsay Lake Fm</v>
      </c>
      <c r="J589">
        <v>2250</v>
      </c>
      <c r="M589" t="s">
        <v>231</v>
      </c>
      <c r="O589">
        <v>1.7999999999999999E-2</v>
      </c>
      <c r="P589" t="s">
        <v>243</v>
      </c>
      <c r="S589">
        <v>-36.6</v>
      </c>
      <c r="T589">
        <v>0.02</v>
      </c>
      <c r="U589" t="s">
        <v>246</v>
      </c>
      <c r="V589">
        <v>1</v>
      </c>
      <c r="W589" t="s">
        <v>247</v>
      </c>
    </row>
    <row r="590" spans="1:23" x14ac:dyDescent="0.3">
      <c r="A590">
        <v>635</v>
      </c>
      <c r="B590" s="15" t="s">
        <v>174</v>
      </c>
      <c r="C590" t="str">
        <f>_xlfn.XLOOKUP($B590, STANDARDS!$A:$A, STANDARDS!$B:$B,,0,2)</f>
        <v>Serpent Fm</v>
      </c>
      <c r="J590">
        <v>2250</v>
      </c>
      <c r="M590" t="s">
        <v>227</v>
      </c>
      <c r="O590">
        <v>7.000000000000001E-3</v>
      </c>
      <c r="P590" t="s">
        <v>243</v>
      </c>
      <c r="S590">
        <v>-29.3</v>
      </c>
      <c r="T590">
        <v>0.02</v>
      </c>
      <c r="U590" t="s">
        <v>246</v>
      </c>
      <c r="V590">
        <v>1</v>
      </c>
      <c r="W590" t="s">
        <v>247</v>
      </c>
    </row>
    <row r="591" spans="1:23" x14ac:dyDescent="0.3">
      <c r="A591">
        <v>636</v>
      </c>
      <c r="B591" s="15" t="s">
        <v>175</v>
      </c>
      <c r="C591" t="str">
        <f>_xlfn.XLOOKUP($B591, STANDARDS!$A:$A, STANDARDS!$B:$B,,0,2)</f>
        <v>Gordon Lake Fm</v>
      </c>
      <c r="J591">
        <v>2259</v>
      </c>
      <c r="M591" t="s">
        <v>227</v>
      </c>
      <c r="O591">
        <v>7.000000000000001E-3</v>
      </c>
      <c r="P591" t="s">
        <v>243</v>
      </c>
      <c r="S591">
        <v>-26.7</v>
      </c>
      <c r="T591">
        <v>0.02</v>
      </c>
      <c r="U591" t="s">
        <v>246</v>
      </c>
      <c r="V591">
        <v>1</v>
      </c>
      <c r="W591" t="s">
        <v>247</v>
      </c>
    </row>
    <row r="592" spans="1:23" x14ac:dyDescent="0.3">
      <c r="A592">
        <v>637</v>
      </c>
      <c r="B592" s="15" t="s">
        <v>176</v>
      </c>
      <c r="C592" t="str">
        <f>_xlfn.XLOOKUP($B592, STANDARDS!$A:$A, STANDARDS!$B:$B,,0,2)</f>
        <v>Reivilo Fm</v>
      </c>
      <c r="J592">
        <v>2300</v>
      </c>
      <c r="M592" t="s">
        <v>221</v>
      </c>
      <c r="O592">
        <v>6.7000000000000004E-2</v>
      </c>
      <c r="P592" t="s">
        <v>243</v>
      </c>
      <c r="S592">
        <v>-31.2</v>
      </c>
      <c r="T592">
        <v>0.02</v>
      </c>
      <c r="U592" t="s">
        <v>246</v>
      </c>
      <c r="V592">
        <v>1</v>
      </c>
      <c r="W592" t="s">
        <v>247</v>
      </c>
    </row>
    <row r="593" spans="1:23" x14ac:dyDescent="0.3">
      <c r="A593">
        <v>638</v>
      </c>
      <c r="B593" s="15" t="s">
        <v>176</v>
      </c>
      <c r="C593" t="str">
        <f>_xlfn.XLOOKUP($B593, STANDARDS!$A:$A, STANDARDS!$B:$B,,0,2)</f>
        <v>Reivilo Fm</v>
      </c>
      <c r="J593">
        <v>2300</v>
      </c>
      <c r="M593" t="s">
        <v>222</v>
      </c>
      <c r="O593">
        <v>0.438</v>
      </c>
      <c r="P593" t="s">
        <v>243</v>
      </c>
      <c r="S593">
        <v>-37.299999999999997</v>
      </c>
      <c r="T593">
        <v>0.02</v>
      </c>
      <c r="U593" t="s">
        <v>246</v>
      </c>
      <c r="V593">
        <v>1</v>
      </c>
      <c r="W593" t="s">
        <v>247</v>
      </c>
    </row>
    <row r="594" spans="1:23" x14ac:dyDescent="0.3">
      <c r="A594">
        <v>639</v>
      </c>
      <c r="B594" s="15" t="s">
        <v>176</v>
      </c>
      <c r="C594" t="str">
        <f>_xlfn.XLOOKUP($B594, STANDARDS!$A:$A, STANDARDS!$B:$B,,0,2)</f>
        <v>Reivilo Fm</v>
      </c>
      <c r="J594">
        <v>2300</v>
      </c>
      <c r="M594" t="s">
        <v>222</v>
      </c>
      <c r="O594">
        <v>1.0880000000000001</v>
      </c>
      <c r="P594" t="s">
        <v>243</v>
      </c>
      <c r="S594">
        <v>-37.299999999999997</v>
      </c>
      <c r="T594">
        <v>0.02</v>
      </c>
      <c r="U594" t="s">
        <v>246</v>
      </c>
      <c r="V594">
        <v>1</v>
      </c>
      <c r="W594" t="s">
        <v>247</v>
      </c>
    </row>
    <row r="595" spans="1:23" x14ac:dyDescent="0.3">
      <c r="A595">
        <v>640</v>
      </c>
      <c r="B595" s="15" t="s">
        <v>176</v>
      </c>
      <c r="C595" t="str">
        <f>_xlfn.XLOOKUP($B595, STANDARDS!$A:$A, STANDARDS!$B:$B,,0,2)</f>
        <v>Reivilo Fm</v>
      </c>
      <c r="J595">
        <v>2300</v>
      </c>
      <c r="M595" t="s">
        <v>222</v>
      </c>
      <c r="O595">
        <v>0.25600000000000001</v>
      </c>
      <c r="P595" t="s">
        <v>243</v>
      </c>
      <c r="S595">
        <v>-35.1</v>
      </c>
      <c r="T595">
        <v>0.02</v>
      </c>
      <c r="U595" t="s">
        <v>246</v>
      </c>
      <c r="V595">
        <v>1</v>
      </c>
      <c r="W595" t="s">
        <v>247</v>
      </c>
    </row>
    <row r="596" spans="1:23" x14ac:dyDescent="0.3">
      <c r="A596">
        <v>641</v>
      </c>
      <c r="B596" s="15" t="s">
        <v>176</v>
      </c>
      <c r="C596" t="str">
        <f>_xlfn.XLOOKUP($B596, STANDARDS!$A:$A, STANDARDS!$B:$B,,0,2)</f>
        <v>Reivilo Fm</v>
      </c>
      <c r="J596">
        <v>2300</v>
      </c>
      <c r="M596" t="s">
        <v>222</v>
      </c>
      <c r="O596">
        <v>0.127</v>
      </c>
      <c r="P596" t="s">
        <v>243</v>
      </c>
      <c r="S596">
        <v>-38.1</v>
      </c>
      <c r="T596">
        <v>0.02</v>
      </c>
      <c r="U596" t="s">
        <v>246</v>
      </c>
      <c r="V596">
        <v>1</v>
      </c>
      <c r="W596" t="s">
        <v>247</v>
      </c>
    </row>
    <row r="597" spans="1:23" x14ac:dyDescent="0.3">
      <c r="A597">
        <v>642</v>
      </c>
      <c r="B597" s="15" t="s">
        <v>177</v>
      </c>
      <c r="C597" t="str">
        <f>_xlfn.XLOOKUP($B597, STANDARDS!$A:$A, STANDARDS!$B:$B,,0,2)</f>
        <v>Rooinekke Fm</v>
      </c>
      <c r="J597">
        <v>2300</v>
      </c>
      <c r="M597" t="s">
        <v>221</v>
      </c>
      <c r="O597">
        <v>3.0000000000000001E-3</v>
      </c>
      <c r="P597" t="s">
        <v>243</v>
      </c>
      <c r="S597">
        <v>-26.7</v>
      </c>
      <c r="T597">
        <v>0.02</v>
      </c>
      <c r="U597" t="s">
        <v>246</v>
      </c>
      <c r="V597">
        <v>1</v>
      </c>
      <c r="W597" t="s">
        <v>247</v>
      </c>
    </row>
    <row r="598" spans="1:23" x14ac:dyDescent="0.3">
      <c r="A598">
        <v>643</v>
      </c>
      <c r="B598" s="15" t="s">
        <v>177</v>
      </c>
      <c r="C598" t="str">
        <f>_xlfn.XLOOKUP($B598, STANDARDS!$A:$A, STANDARDS!$B:$B,,0,2)</f>
        <v>Rooinekke Fm</v>
      </c>
      <c r="J598">
        <v>2300</v>
      </c>
      <c r="M598" t="s">
        <v>221</v>
      </c>
      <c r="O598">
        <v>7.000000000000001E-3</v>
      </c>
      <c r="P598" t="s">
        <v>243</v>
      </c>
      <c r="S598">
        <v>-18.5</v>
      </c>
      <c r="T598">
        <v>0.02</v>
      </c>
      <c r="U598" t="s">
        <v>246</v>
      </c>
      <c r="V598">
        <v>1</v>
      </c>
      <c r="W598" t="s">
        <v>247</v>
      </c>
    </row>
    <row r="599" spans="1:23" x14ac:dyDescent="0.3">
      <c r="A599">
        <v>644</v>
      </c>
      <c r="B599" s="15" t="s">
        <v>178</v>
      </c>
      <c r="C599" t="str">
        <f>_xlfn.XLOOKUP($B599, STANDARDS!$A:$A, STANDARDS!$B:$B,,0,2)</f>
        <v>Klipfonteinheuwel Fm</v>
      </c>
      <c r="J599">
        <v>2325</v>
      </c>
      <c r="M599" t="s">
        <v>218</v>
      </c>
      <c r="O599">
        <v>0.08</v>
      </c>
      <c r="P599" t="s">
        <v>243</v>
      </c>
      <c r="S599">
        <v>-38.5</v>
      </c>
      <c r="T599">
        <v>0.02</v>
      </c>
      <c r="U599" t="s">
        <v>246</v>
      </c>
      <c r="V599">
        <v>1</v>
      </c>
      <c r="W599" t="s">
        <v>247</v>
      </c>
    </row>
    <row r="600" spans="1:23" x14ac:dyDescent="0.3">
      <c r="A600">
        <v>645</v>
      </c>
      <c r="B600" s="15" t="s">
        <v>178</v>
      </c>
      <c r="C600" t="str">
        <f>_xlfn.XLOOKUP($B600, STANDARDS!$A:$A, STANDARDS!$B:$B,,0,2)</f>
        <v>Klipfonteinheuwel Fm</v>
      </c>
      <c r="J600">
        <v>2325</v>
      </c>
      <c r="M600" t="s">
        <v>217</v>
      </c>
      <c r="O600">
        <v>8.5999999999999993E-2</v>
      </c>
      <c r="P600" t="s">
        <v>243</v>
      </c>
      <c r="S600">
        <v>-36.799999999999997</v>
      </c>
      <c r="T600">
        <v>0.02</v>
      </c>
      <c r="U600" t="s">
        <v>246</v>
      </c>
      <c r="V600">
        <v>1</v>
      </c>
      <c r="W600" t="s">
        <v>247</v>
      </c>
    </row>
    <row r="601" spans="1:23" x14ac:dyDescent="0.3">
      <c r="A601">
        <v>646</v>
      </c>
      <c r="B601" s="15" t="s">
        <v>179</v>
      </c>
      <c r="C601" t="str">
        <f>_xlfn.XLOOKUP($B601, STANDARDS!$A:$A, STANDARDS!$B:$B,,0,2)</f>
        <v>Kuruman Iron Fm</v>
      </c>
      <c r="J601">
        <v>2350</v>
      </c>
      <c r="M601" t="s">
        <v>239</v>
      </c>
      <c r="O601">
        <v>3.7999999999999999E-2</v>
      </c>
      <c r="P601" t="s">
        <v>243</v>
      </c>
      <c r="S601">
        <v>-34.1</v>
      </c>
      <c r="T601">
        <v>0.02</v>
      </c>
      <c r="U601" t="s">
        <v>246</v>
      </c>
      <c r="V601">
        <v>1</v>
      </c>
      <c r="W601" t="s">
        <v>247</v>
      </c>
    </row>
    <row r="602" spans="1:23" x14ac:dyDescent="0.3">
      <c r="A602">
        <v>647</v>
      </c>
      <c r="B602" s="15" t="s">
        <v>180</v>
      </c>
      <c r="C602" t="str">
        <f>_xlfn.XLOOKUP($B602, STANDARDS!$A:$A, STANDARDS!$B:$B,,0,2)</f>
        <v>Malmani Fm, Espanola Subgp</v>
      </c>
      <c r="J602">
        <v>2400</v>
      </c>
      <c r="M602" t="s">
        <v>217</v>
      </c>
      <c r="O602">
        <v>2.1999999999999999E-2</v>
      </c>
      <c r="P602" t="s">
        <v>243</v>
      </c>
      <c r="S602">
        <v>-32</v>
      </c>
      <c r="T602">
        <v>0.02</v>
      </c>
      <c r="U602" t="s">
        <v>246</v>
      </c>
      <c r="V602">
        <v>1</v>
      </c>
      <c r="W602" t="s">
        <v>247</v>
      </c>
    </row>
    <row r="603" spans="1:23" x14ac:dyDescent="0.3">
      <c r="A603">
        <v>648</v>
      </c>
      <c r="B603" s="15" t="s">
        <v>181</v>
      </c>
      <c r="C603" t="str">
        <f>_xlfn.XLOOKUP($B603, STANDARDS!$A:$A, STANDARDS!$B:$B,,0,2)</f>
        <v>Matinenda Fm</v>
      </c>
      <c r="J603">
        <v>2400</v>
      </c>
      <c r="M603" t="s">
        <v>227</v>
      </c>
      <c r="O603">
        <v>5.0000000000000001E-3</v>
      </c>
      <c r="P603" t="s">
        <v>243</v>
      </c>
      <c r="S603">
        <v>-29</v>
      </c>
      <c r="T603">
        <v>0.02</v>
      </c>
      <c r="U603" t="s">
        <v>246</v>
      </c>
      <c r="V603">
        <v>1</v>
      </c>
      <c r="W603" t="s">
        <v>247</v>
      </c>
    </row>
    <row r="604" spans="1:23" x14ac:dyDescent="0.3">
      <c r="A604">
        <v>649</v>
      </c>
      <c r="B604" s="15" t="s">
        <v>181</v>
      </c>
      <c r="C604" t="str">
        <f>_xlfn.XLOOKUP($B604, STANDARDS!$A:$A, STANDARDS!$B:$B,,0,2)</f>
        <v>Matinenda Fm</v>
      </c>
      <c r="J604">
        <v>2400</v>
      </c>
      <c r="M604" t="s">
        <v>227</v>
      </c>
      <c r="O604">
        <v>8.9999999999999993E-3</v>
      </c>
      <c r="P604" t="s">
        <v>243</v>
      </c>
      <c r="S604">
        <v>-31.4</v>
      </c>
      <c r="T604">
        <v>0.02</v>
      </c>
      <c r="U604" t="s">
        <v>246</v>
      </c>
      <c r="V604">
        <v>1</v>
      </c>
      <c r="W604" t="s">
        <v>247</v>
      </c>
    </row>
    <row r="605" spans="1:23" x14ac:dyDescent="0.3">
      <c r="A605">
        <v>650</v>
      </c>
      <c r="B605" s="15" t="s">
        <v>181</v>
      </c>
      <c r="C605" t="str">
        <f>_xlfn.XLOOKUP($B605, STANDARDS!$A:$A, STANDARDS!$B:$B,,0,2)</f>
        <v>Matinenda Fm</v>
      </c>
      <c r="J605">
        <v>2400</v>
      </c>
      <c r="M605" t="s">
        <v>220</v>
      </c>
      <c r="O605">
        <v>3.0000000000000001E-3</v>
      </c>
      <c r="P605" t="s">
        <v>243</v>
      </c>
      <c r="S605">
        <v>-26.1</v>
      </c>
      <c r="T605">
        <v>0.02</v>
      </c>
      <c r="U605" t="s">
        <v>246</v>
      </c>
      <c r="V605">
        <v>1</v>
      </c>
      <c r="W605" t="s">
        <v>247</v>
      </c>
    </row>
    <row r="606" spans="1:23" x14ac:dyDescent="0.3">
      <c r="A606">
        <v>651</v>
      </c>
      <c r="B606" s="15" t="s">
        <v>182</v>
      </c>
      <c r="C606" t="str">
        <f>_xlfn.XLOOKUP($B606, STANDARDS!$A:$A, STANDARDS!$B:$B,,0,2)</f>
        <v>McKim Fm</v>
      </c>
      <c r="J606">
        <v>2400</v>
      </c>
      <c r="M606" t="s">
        <v>220</v>
      </c>
      <c r="O606">
        <v>6.0000000000000001E-3</v>
      </c>
      <c r="P606" t="s">
        <v>243</v>
      </c>
      <c r="S606">
        <v>-25.6</v>
      </c>
      <c r="T606">
        <v>0.02</v>
      </c>
      <c r="U606" t="s">
        <v>246</v>
      </c>
      <c r="V606">
        <v>1</v>
      </c>
      <c r="W606" t="s">
        <v>247</v>
      </c>
    </row>
    <row r="607" spans="1:23" x14ac:dyDescent="0.3">
      <c r="A607">
        <v>652</v>
      </c>
      <c r="B607" s="15" t="s">
        <v>182</v>
      </c>
      <c r="C607" t="str">
        <f>_xlfn.XLOOKUP($B607, STANDARDS!$A:$A, STANDARDS!$B:$B,,0,2)</f>
        <v>McKim Fm</v>
      </c>
      <c r="J607">
        <v>2400</v>
      </c>
      <c r="M607" t="s">
        <v>227</v>
      </c>
      <c r="O607">
        <v>8.0000000000000002E-3</v>
      </c>
      <c r="P607" t="s">
        <v>243</v>
      </c>
      <c r="S607">
        <v>-28.7</v>
      </c>
      <c r="T607">
        <v>0.02</v>
      </c>
      <c r="U607" t="s">
        <v>246</v>
      </c>
      <c r="V607">
        <v>1</v>
      </c>
      <c r="W607" t="s">
        <v>247</v>
      </c>
    </row>
    <row r="608" spans="1:23" x14ac:dyDescent="0.3">
      <c r="A608">
        <v>653</v>
      </c>
      <c r="B608" s="15" t="s">
        <v>182</v>
      </c>
      <c r="C608" t="str">
        <f>_xlfn.XLOOKUP($B608, STANDARDS!$A:$A, STANDARDS!$B:$B,,0,2)</f>
        <v>McKim Fm</v>
      </c>
      <c r="J608">
        <v>2400</v>
      </c>
      <c r="M608" t="s">
        <v>227</v>
      </c>
      <c r="O608">
        <v>0.01</v>
      </c>
      <c r="P608" t="s">
        <v>243</v>
      </c>
      <c r="S608">
        <v>-30.5</v>
      </c>
      <c r="T608">
        <v>0.02</v>
      </c>
      <c r="U608" t="s">
        <v>246</v>
      </c>
      <c r="V608">
        <v>1</v>
      </c>
      <c r="W608" t="s">
        <v>247</v>
      </c>
    </row>
    <row r="609" spans="1:23" x14ac:dyDescent="0.3">
      <c r="A609">
        <v>654</v>
      </c>
      <c r="B609" s="15" t="s">
        <v>182</v>
      </c>
      <c r="C609" t="str">
        <f>_xlfn.XLOOKUP($B609, STANDARDS!$A:$A, STANDARDS!$B:$B,,0,2)</f>
        <v>McKim Fm</v>
      </c>
      <c r="J609">
        <v>2400</v>
      </c>
      <c r="M609" t="s">
        <v>227</v>
      </c>
      <c r="O609">
        <v>1.4000000000000002E-2</v>
      </c>
      <c r="P609" t="s">
        <v>243</v>
      </c>
      <c r="S609">
        <v>-35.1</v>
      </c>
      <c r="T609">
        <v>0.02</v>
      </c>
      <c r="U609" t="s">
        <v>246</v>
      </c>
      <c r="V609">
        <v>1</v>
      </c>
      <c r="W609" t="s">
        <v>247</v>
      </c>
    </row>
    <row r="610" spans="1:23" x14ac:dyDescent="0.3">
      <c r="A610">
        <v>655</v>
      </c>
      <c r="B610" s="15" t="s">
        <v>182</v>
      </c>
      <c r="C610" t="str">
        <f>_xlfn.XLOOKUP($B610, STANDARDS!$A:$A, STANDARDS!$B:$B,,0,2)</f>
        <v>McKim Fm</v>
      </c>
      <c r="J610">
        <v>2400</v>
      </c>
      <c r="M610" t="s">
        <v>220</v>
      </c>
      <c r="O610">
        <v>1.4000000000000002E-2</v>
      </c>
      <c r="P610" t="s">
        <v>243</v>
      </c>
      <c r="S610">
        <v>-25.2</v>
      </c>
      <c r="T610">
        <v>0.02</v>
      </c>
      <c r="U610" t="s">
        <v>246</v>
      </c>
      <c r="V610">
        <v>1</v>
      </c>
      <c r="W610" t="s">
        <v>247</v>
      </c>
    </row>
    <row r="611" spans="1:23" x14ac:dyDescent="0.3">
      <c r="A611">
        <v>656</v>
      </c>
      <c r="B611" s="15" t="s">
        <v>182</v>
      </c>
      <c r="C611" t="str">
        <f>_xlfn.XLOOKUP($B611, STANDARDS!$A:$A, STANDARDS!$B:$B,,0,2)</f>
        <v>McKim Fm</v>
      </c>
      <c r="J611">
        <v>2400</v>
      </c>
      <c r="M611" t="s">
        <v>220</v>
      </c>
      <c r="O611">
        <v>8.0000000000000002E-3</v>
      </c>
      <c r="P611" t="s">
        <v>243</v>
      </c>
      <c r="S611">
        <v>-29.5</v>
      </c>
      <c r="T611">
        <v>0.02</v>
      </c>
      <c r="U611" t="s">
        <v>246</v>
      </c>
      <c r="V611">
        <v>1</v>
      </c>
      <c r="W611" t="s">
        <v>247</v>
      </c>
    </row>
    <row r="612" spans="1:23" x14ac:dyDescent="0.3">
      <c r="A612">
        <v>657</v>
      </c>
      <c r="B612" s="15" t="s">
        <v>183</v>
      </c>
      <c r="C612" t="str">
        <f>_xlfn.XLOOKUP($B612, STANDARDS!$A:$A, STANDARDS!$B:$B,,0,2)</f>
        <v>Gamohaan Fm</v>
      </c>
      <c r="J612">
        <v>2450</v>
      </c>
      <c r="M612" t="s">
        <v>217</v>
      </c>
      <c r="O612">
        <v>8.199999999999999E-2</v>
      </c>
      <c r="P612" t="s">
        <v>243</v>
      </c>
      <c r="S612">
        <v>-34.5</v>
      </c>
      <c r="T612">
        <v>0.02</v>
      </c>
      <c r="U612" t="s">
        <v>246</v>
      </c>
      <c r="V612">
        <v>1</v>
      </c>
      <c r="W612" t="s">
        <v>247</v>
      </c>
    </row>
    <row r="613" spans="1:23" x14ac:dyDescent="0.3">
      <c r="A613">
        <v>658</v>
      </c>
      <c r="B613" s="15" t="s">
        <v>183</v>
      </c>
      <c r="C613" t="str">
        <f>_xlfn.XLOOKUP($B613, STANDARDS!$A:$A, STANDARDS!$B:$B,,0,2)</f>
        <v>Gamohaan Fm</v>
      </c>
      <c r="J613">
        <v>2450</v>
      </c>
      <c r="M613" t="s">
        <v>217</v>
      </c>
      <c r="O613">
        <v>5.4000000000000006E-2</v>
      </c>
      <c r="P613" t="s">
        <v>243</v>
      </c>
      <c r="S613">
        <v>-26.5</v>
      </c>
      <c r="T613">
        <v>0.02</v>
      </c>
      <c r="U613" t="s">
        <v>246</v>
      </c>
      <c r="V613">
        <v>1</v>
      </c>
      <c r="W613" t="s">
        <v>247</v>
      </c>
    </row>
    <row r="614" spans="1:23" x14ac:dyDescent="0.3">
      <c r="A614">
        <v>659</v>
      </c>
      <c r="B614" s="15" t="s">
        <v>183</v>
      </c>
      <c r="C614" t="str">
        <f>_xlfn.XLOOKUP($B614, STANDARDS!$A:$A, STANDARDS!$B:$B,,0,2)</f>
        <v>Gamohaan Fm</v>
      </c>
      <c r="J614">
        <v>2450</v>
      </c>
      <c r="M614" t="s">
        <v>217</v>
      </c>
      <c r="O614">
        <v>7.0999999999999994E-2</v>
      </c>
      <c r="P614" t="s">
        <v>243</v>
      </c>
      <c r="S614">
        <v>-36.200000000000003</v>
      </c>
      <c r="T614">
        <v>0.02</v>
      </c>
      <c r="U614" t="s">
        <v>246</v>
      </c>
      <c r="V614">
        <v>1</v>
      </c>
      <c r="W614" t="s">
        <v>247</v>
      </c>
    </row>
    <row r="615" spans="1:23" x14ac:dyDescent="0.3">
      <c r="A615">
        <v>660</v>
      </c>
      <c r="B615" s="15" t="s">
        <v>183</v>
      </c>
      <c r="C615" t="str">
        <f>_xlfn.XLOOKUP($B615, STANDARDS!$A:$A, STANDARDS!$B:$B,,0,2)</f>
        <v>Gamohaan Fm</v>
      </c>
      <c r="J615">
        <v>2450</v>
      </c>
      <c r="M615" t="s">
        <v>221</v>
      </c>
      <c r="O615">
        <v>0.23500000000000001</v>
      </c>
      <c r="P615" t="s">
        <v>243</v>
      </c>
      <c r="S615">
        <v>-32.200000000000003</v>
      </c>
      <c r="T615">
        <v>0.02</v>
      </c>
      <c r="U615" t="s">
        <v>246</v>
      </c>
      <c r="V615">
        <v>1</v>
      </c>
      <c r="W615" t="s">
        <v>247</v>
      </c>
    </row>
    <row r="616" spans="1:23" x14ac:dyDescent="0.3">
      <c r="A616">
        <v>661</v>
      </c>
      <c r="B616" s="15" t="s">
        <v>183</v>
      </c>
      <c r="C616" t="str">
        <f>_xlfn.XLOOKUP($B616, STANDARDS!$A:$A, STANDARDS!$B:$B,,0,2)</f>
        <v>Gamohaan Fm</v>
      </c>
      <c r="J616">
        <v>2450</v>
      </c>
      <c r="M616" t="s">
        <v>221</v>
      </c>
      <c r="O616">
        <v>0.26500000000000001</v>
      </c>
      <c r="P616" t="s">
        <v>243</v>
      </c>
      <c r="S616">
        <v>-32.799999999999997</v>
      </c>
      <c r="T616">
        <v>0.02</v>
      </c>
      <c r="U616" t="s">
        <v>246</v>
      </c>
      <c r="V616">
        <v>1</v>
      </c>
      <c r="W616" t="s">
        <v>247</v>
      </c>
    </row>
    <row r="617" spans="1:23" x14ac:dyDescent="0.3">
      <c r="A617">
        <v>662</v>
      </c>
      <c r="B617" s="15" t="s">
        <v>183</v>
      </c>
      <c r="C617" t="str">
        <f>_xlfn.XLOOKUP($B617, STANDARDS!$A:$A, STANDARDS!$B:$B,,0,2)</f>
        <v>Gamohaan Fm</v>
      </c>
      <c r="J617">
        <v>2450</v>
      </c>
      <c r="M617" t="s">
        <v>221</v>
      </c>
      <c r="O617">
        <v>0.17799999999999999</v>
      </c>
      <c r="P617" t="s">
        <v>243</v>
      </c>
      <c r="S617">
        <v>-34.799999999999997</v>
      </c>
      <c r="T617">
        <v>0.02</v>
      </c>
      <c r="U617" t="s">
        <v>246</v>
      </c>
      <c r="V617">
        <v>1</v>
      </c>
      <c r="W617" t="s">
        <v>247</v>
      </c>
    </row>
    <row r="618" spans="1:23" x14ac:dyDescent="0.3">
      <c r="A618">
        <v>663</v>
      </c>
      <c r="B618" s="15" t="s">
        <v>183</v>
      </c>
      <c r="C618" t="str">
        <f>_xlfn.XLOOKUP($B618, STANDARDS!$A:$A, STANDARDS!$B:$B,,0,2)</f>
        <v>Gamohaan Fm</v>
      </c>
      <c r="J618">
        <v>2450</v>
      </c>
      <c r="M618" t="s">
        <v>217</v>
      </c>
      <c r="O618">
        <v>5.2000000000000005E-2</v>
      </c>
      <c r="P618" t="s">
        <v>243</v>
      </c>
      <c r="S618">
        <v>-35.4</v>
      </c>
      <c r="T618">
        <v>0.02</v>
      </c>
      <c r="U618" t="s">
        <v>246</v>
      </c>
      <c r="V618">
        <v>1</v>
      </c>
      <c r="W618" t="s">
        <v>247</v>
      </c>
    </row>
    <row r="619" spans="1:23" x14ac:dyDescent="0.3">
      <c r="A619">
        <v>664</v>
      </c>
      <c r="B619" s="15" t="s">
        <v>183</v>
      </c>
      <c r="C619" t="str">
        <f>_xlfn.XLOOKUP($B619, STANDARDS!$A:$A, STANDARDS!$B:$B,,0,2)</f>
        <v>Gamohaan Fm</v>
      </c>
      <c r="J619">
        <v>2450</v>
      </c>
      <c r="M619" t="s">
        <v>221</v>
      </c>
      <c r="O619">
        <v>5.2000000000000005E-2</v>
      </c>
      <c r="P619" t="s">
        <v>243</v>
      </c>
      <c r="S619">
        <v>-33.1</v>
      </c>
      <c r="T619">
        <v>0.02</v>
      </c>
      <c r="U619" t="s">
        <v>246</v>
      </c>
      <c r="V619">
        <v>1</v>
      </c>
      <c r="W619" t="s">
        <v>247</v>
      </c>
    </row>
    <row r="620" spans="1:23" x14ac:dyDescent="0.3">
      <c r="A620">
        <v>665</v>
      </c>
      <c r="B620" s="15" t="s">
        <v>183</v>
      </c>
      <c r="C620" t="str">
        <f>_xlfn.XLOOKUP($B620, STANDARDS!$A:$A, STANDARDS!$B:$B,,0,2)</f>
        <v>Gamohaan Fm</v>
      </c>
      <c r="J620">
        <v>2450</v>
      </c>
      <c r="M620" t="s">
        <v>221</v>
      </c>
      <c r="O620">
        <v>0.16899999999999998</v>
      </c>
      <c r="P620" t="s">
        <v>243</v>
      </c>
      <c r="S620">
        <v>-35</v>
      </c>
      <c r="T620">
        <v>0.02</v>
      </c>
      <c r="U620" t="s">
        <v>246</v>
      </c>
      <c r="V620">
        <v>1</v>
      </c>
      <c r="W620" t="s">
        <v>247</v>
      </c>
    </row>
    <row r="621" spans="1:23" x14ac:dyDescent="0.3">
      <c r="A621">
        <v>666</v>
      </c>
      <c r="B621" s="15" t="s">
        <v>183</v>
      </c>
      <c r="C621" t="str">
        <f>_xlfn.XLOOKUP($B621, STANDARDS!$A:$A, STANDARDS!$B:$B,,0,2)</f>
        <v>Gamohaan Fm</v>
      </c>
      <c r="J621">
        <v>2450</v>
      </c>
      <c r="M621" t="s">
        <v>221</v>
      </c>
      <c r="O621">
        <v>0.20200000000000001</v>
      </c>
      <c r="P621" t="s">
        <v>243</v>
      </c>
      <c r="S621">
        <v>-34.4</v>
      </c>
      <c r="T621">
        <v>0.02</v>
      </c>
      <c r="U621" t="s">
        <v>246</v>
      </c>
      <c r="V621">
        <v>1</v>
      </c>
      <c r="W621" t="s">
        <v>247</v>
      </c>
    </row>
    <row r="622" spans="1:23" x14ac:dyDescent="0.3">
      <c r="A622">
        <v>667</v>
      </c>
      <c r="B622" s="15" t="s">
        <v>183</v>
      </c>
      <c r="C622" t="str">
        <f>_xlfn.XLOOKUP($B622, STANDARDS!$A:$A, STANDARDS!$B:$B,,0,2)</f>
        <v>Gamohaan Fm</v>
      </c>
      <c r="J622">
        <v>2450</v>
      </c>
      <c r="M622" t="s">
        <v>221</v>
      </c>
      <c r="O622">
        <v>7.5999999999999998E-2</v>
      </c>
      <c r="P622" t="s">
        <v>243</v>
      </c>
      <c r="S622">
        <v>-32.200000000000003</v>
      </c>
      <c r="T622">
        <v>0.02</v>
      </c>
      <c r="U622" t="s">
        <v>246</v>
      </c>
      <c r="V622">
        <v>1</v>
      </c>
      <c r="W622" t="s">
        <v>247</v>
      </c>
    </row>
    <row r="623" spans="1:23" x14ac:dyDescent="0.3">
      <c r="A623">
        <v>668</v>
      </c>
      <c r="B623" s="15" t="s">
        <v>183</v>
      </c>
      <c r="C623" t="str">
        <f>_xlfn.XLOOKUP($B623, STANDARDS!$A:$A, STANDARDS!$B:$B,,0,2)</f>
        <v>Gamohaan Fm</v>
      </c>
      <c r="J623">
        <v>2450</v>
      </c>
      <c r="M623" t="s">
        <v>221</v>
      </c>
      <c r="O623">
        <v>0.13200000000000001</v>
      </c>
      <c r="P623" t="s">
        <v>243</v>
      </c>
      <c r="S623">
        <v>-33.1</v>
      </c>
      <c r="T623">
        <v>0.02</v>
      </c>
      <c r="U623" t="s">
        <v>246</v>
      </c>
      <c r="V623">
        <v>1</v>
      </c>
      <c r="W623" t="s">
        <v>247</v>
      </c>
    </row>
    <row r="624" spans="1:23" x14ac:dyDescent="0.3">
      <c r="A624">
        <v>669</v>
      </c>
      <c r="B624" s="15" t="s">
        <v>183</v>
      </c>
      <c r="C624" t="str">
        <f>_xlfn.XLOOKUP($B624, STANDARDS!$A:$A, STANDARDS!$B:$B,,0,2)</f>
        <v>Gamohaan Fm</v>
      </c>
      <c r="J624">
        <v>2450</v>
      </c>
      <c r="M624" t="s">
        <v>221</v>
      </c>
      <c r="O624">
        <v>0.16799999999999998</v>
      </c>
      <c r="P624" t="s">
        <v>243</v>
      </c>
      <c r="S624">
        <v>-34</v>
      </c>
      <c r="T624">
        <v>0.02</v>
      </c>
      <c r="U624" t="s">
        <v>246</v>
      </c>
      <c r="V624">
        <v>1</v>
      </c>
      <c r="W624" t="s">
        <v>247</v>
      </c>
    </row>
    <row r="625" spans="1:23" x14ac:dyDescent="0.3">
      <c r="A625">
        <v>670</v>
      </c>
      <c r="B625" s="15" t="s">
        <v>183</v>
      </c>
      <c r="C625" t="str">
        <f>_xlfn.XLOOKUP($B625, STANDARDS!$A:$A, STANDARDS!$B:$B,,0,2)</f>
        <v>Gamohaan Fm</v>
      </c>
      <c r="J625">
        <v>2450</v>
      </c>
      <c r="M625" t="s">
        <v>221</v>
      </c>
      <c r="O625">
        <v>4.4999999999999998E-2</v>
      </c>
      <c r="P625" t="s">
        <v>243</v>
      </c>
      <c r="S625">
        <v>-34.200000000000003</v>
      </c>
      <c r="T625">
        <v>0.02</v>
      </c>
      <c r="U625" t="s">
        <v>246</v>
      </c>
      <c r="V625">
        <v>1</v>
      </c>
      <c r="W625" t="s">
        <v>247</v>
      </c>
    </row>
    <row r="626" spans="1:23" x14ac:dyDescent="0.3">
      <c r="A626">
        <v>671</v>
      </c>
      <c r="B626" s="15" t="s">
        <v>183</v>
      </c>
      <c r="C626" t="str">
        <f>_xlfn.XLOOKUP($B626, STANDARDS!$A:$A, STANDARDS!$B:$B,,0,2)</f>
        <v>Gamohaan Fm</v>
      </c>
      <c r="J626">
        <v>2450</v>
      </c>
      <c r="M626" t="s">
        <v>221</v>
      </c>
      <c r="O626">
        <v>0.13899999999999998</v>
      </c>
      <c r="P626" t="s">
        <v>243</v>
      </c>
      <c r="S626">
        <v>-36.299999999999997</v>
      </c>
      <c r="T626">
        <v>0.02</v>
      </c>
      <c r="U626" t="s">
        <v>246</v>
      </c>
      <c r="V626">
        <v>1</v>
      </c>
      <c r="W626" t="s">
        <v>247</v>
      </c>
    </row>
    <row r="627" spans="1:23" x14ac:dyDescent="0.3">
      <c r="A627">
        <v>672</v>
      </c>
      <c r="B627" s="15" t="s">
        <v>183</v>
      </c>
      <c r="C627" t="str">
        <f>_xlfn.XLOOKUP($B627, STANDARDS!$A:$A, STANDARDS!$B:$B,,0,2)</f>
        <v>Gamohaan Fm</v>
      </c>
      <c r="J627">
        <v>2450</v>
      </c>
      <c r="M627" t="s">
        <v>222</v>
      </c>
      <c r="O627">
        <v>2.069</v>
      </c>
      <c r="P627" t="s">
        <v>243</v>
      </c>
      <c r="S627">
        <v>-40.5</v>
      </c>
      <c r="T627">
        <v>0.02</v>
      </c>
      <c r="U627" t="s">
        <v>246</v>
      </c>
      <c r="V627">
        <v>1</v>
      </c>
      <c r="W627" t="s">
        <v>247</v>
      </c>
    </row>
    <row r="628" spans="1:23" x14ac:dyDescent="0.3">
      <c r="A628">
        <v>673</v>
      </c>
      <c r="B628" s="15" t="s">
        <v>183</v>
      </c>
      <c r="C628" t="str">
        <f>_xlfn.XLOOKUP($B628, STANDARDS!$A:$A, STANDARDS!$B:$B,,0,2)</f>
        <v>Gamohaan Fm</v>
      </c>
      <c r="J628">
        <v>2450</v>
      </c>
      <c r="M628" t="s">
        <v>222</v>
      </c>
      <c r="O628">
        <v>2.113</v>
      </c>
      <c r="P628" t="s">
        <v>243</v>
      </c>
      <c r="S628">
        <v>-37.5</v>
      </c>
      <c r="T628">
        <v>0.02</v>
      </c>
      <c r="U628" t="s">
        <v>246</v>
      </c>
      <c r="V628">
        <v>1</v>
      </c>
      <c r="W628" t="s">
        <v>247</v>
      </c>
    </row>
    <row r="629" spans="1:23" x14ac:dyDescent="0.3">
      <c r="A629">
        <v>674</v>
      </c>
      <c r="B629" s="15" t="s">
        <v>183</v>
      </c>
      <c r="C629" t="str">
        <f>_xlfn.XLOOKUP($B629, STANDARDS!$A:$A, STANDARDS!$B:$B,,0,2)</f>
        <v>Gamohaan Fm</v>
      </c>
      <c r="J629">
        <v>2450</v>
      </c>
      <c r="M629" t="s">
        <v>222</v>
      </c>
      <c r="O629">
        <v>2.4350000000000001</v>
      </c>
      <c r="P629" t="s">
        <v>243</v>
      </c>
      <c r="S629">
        <v>-39.299999999999997</v>
      </c>
      <c r="T629">
        <v>0.02</v>
      </c>
      <c r="U629" t="s">
        <v>246</v>
      </c>
      <c r="V629">
        <v>1</v>
      </c>
      <c r="W629" t="s">
        <v>247</v>
      </c>
    </row>
    <row r="630" spans="1:23" x14ac:dyDescent="0.3">
      <c r="A630">
        <v>675</v>
      </c>
      <c r="B630" s="15" t="s">
        <v>184</v>
      </c>
      <c r="C630" t="str">
        <f>_xlfn.XLOOKUP($B630, STANDARDS!$A:$A, STANDARDS!$B:$B,,0,2)</f>
        <v>Keewatin Gp</v>
      </c>
      <c r="J630">
        <v>2500</v>
      </c>
      <c r="M630" t="s">
        <v>217</v>
      </c>
      <c r="O630">
        <v>0.05</v>
      </c>
      <c r="P630" t="s">
        <v>243</v>
      </c>
      <c r="S630">
        <v>-24.1</v>
      </c>
      <c r="T630">
        <v>0.02</v>
      </c>
      <c r="U630" t="s">
        <v>246</v>
      </c>
      <c r="V630">
        <v>1</v>
      </c>
      <c r="W630" t="s">
        <v>247</v>
      </c>
    </row>
    <row r="631" spans="1:23" x14ac:dyDescent="0.3">
      <c r="A631">
        <v>676</v>
      </c>
      <c r="B631" s="15" t="s">
        <v>184</v>
      </c>
      <c r="C631" t="str">
        <f>_xlfn.XLOOKUP($B631, STANDARDS!$A:$A, STANDARDS!$B:$B,,0,2)</f>
        <v>Keewatin Gp</v>
      </c>
      <c r="J631">
        <v>2500</v>
      </c>
      <c r="M631" t="s">
        <v>217</v>
      </c>
      <c r="O631">
        <v>0.04</v>
      </c>
      <c r="P631" t="s">
        <v>243</v>
      </c>
      <c r="S631">
        <v>-15.3</v>
      </c>
      <c r="T631">
        <v>0.02</v>
      </c>
      <c r="U631" t="s">
        <v>246</v>
      </c>
      <c r="V631">
        <v>1</v>
      </c>
      <c r="W631" t="s">
        <v>247</v>
      </c>
    </row>
    <row r="632" spans="1:23" x14ac:dyDescent="0.3">
      <c r="A632">
        <v>677</v>
      </c>
      <c r="B632" s="15" t="s">
        <v>185</v>
      </c>
      <c r="C632" t="str">
        <f>_xlfn.XLOOKUP($B632, STANDARDS!$A:$A, STANDARDS!$B:$B,,0,2)</f>
        <v>Jeerinah Fm, Fortescue Gp</v>
      </c>
      <c r="J632">
        <v>2650</v>
      </c>
      <c r="M632" t="s">
        <v>222</v>
      </c>
      <c r="O632">
        <v>0.91500000000000004</v>
      </c>
      <c r="P632" t="s">
        <v>243</v>
      </c>
      <c r="S632">
        <v>-48.6</v>
      </c>
      <c r="T632">
        <v>0.02</v>
      </c>
      <c r="U632" t="s">
        <v>246</v>
      </c>
      <c r="V632">
        <v>1</v>
      </c>
      <c r="W632" t="s">
        <v>247</v>
      </c>
    </row>
    <row r="633" spans="1:23" x14ac:dyDescent="0.3">
      <c r="A633">
        <v>678</v>
      </c>
      <c r="B633" s="15" t="s">
        <v>185</v>
      </c>
      <c r="C633" t="str">
        <f>_xlfn.XLOOKUP($B633, STANDARDS!$A:$A, STANDARDS!$B:$B,,0,2)</f>
        <v>Jeerinah Fm, Fortescue Gp</v>
      </c>
      <c r="J633">
        <v>2650</v>
      </c>
      <c r="M633" t="s">
        <v>220</v>
      </c>
      <c r="O633">
        <v>0.13</v>
      </c>
      <c r="P633" t="s">
        <v>243</v>
      </c>
      <c r="S633">
        <v>-42.9</v>
      </c>
      <c r="T633">
        <v>0.02</v>
      </c>
      <c r="U633" t="s">
        <v>246</v>
      </c>
      <c r="V633">
        <v>1</v>
      </c>
      <c r="W633" t="s">
        <v>247</v>
      </c>
    </row>
    <row r="634" spans="1:23" x14ac:dyDescent="0.3">
      <c r="A634">
        <v>679</v>
      </c>
      <c r="B634" s="15" t="s">
        <v>186</v>
      </c>
      <c r="C634" t="str">
        <f>_xlfn.XLOOKUP($B634, STANDARDS!$A:$A, STANDARDS!$B:$B,,0,2)</f>
        <v>Rietgat Fm, Platberg Gp</v>
      </c>
      <c r="J634">
        <v>2650</v>
      </c>
      <c r="M634" t="s">
        <v>217</v>
      </c>
      <c r="O634">
        <v>6.8999999999999992E-2</v>
      </c>
      <c r="P634" t="s">
        <v>243</v>
      </c>
      <c r="S634">
        <v>-43.1</v>
      </c>
      <c r="T634">
        <v>0.02</v>
      </c>
      <c r="U634" t="s">
        <v>246</v>
      </c>
      <c r="V634">
        <v>1</v>
      </c>
      <c r="W634" t="s">
        <v>247</v>
      </c>
    </row>
    <row r="635" spans="1:23" x14ac:dyDescent="0.3">
      <c r="A635">
        <v>680</v>
      </c>
      <c r="B635" s="15" t="s">
        <v>187</v>
      </c>
      <c r="C635" t="str">
        <f>_xlfn.XLOOKUP($B635, STANDARDS!$A:$A, STANDARDS!$B:$B,,0,2)</f>
        <v>Soudan Iron Fm</v>
      </c>
      <c r="J635">
        <v>2650</v>
      </c>
      <c r="M635" t="s">
        <v>217</v>
      </c>
      <c r="O635">
        <v>6.0000000000000001E-3</v>
      </c>
      <c r="P635" t="s">
        <v>243</v>
      </c>
      <c r="S635">
        <v>-29.5</v>
      </c>
      <c r="T635">
        <v>0.02</v>
      </c>
      <c r="U635" t="s">
        <v>246</v>
      </c>
      <c r="V635">
        <v>1</v>
      </c>
      <c r="W635" t="s">
        <v>247</v>
      </c>
    </row>
    <row r="636" spans="1:23" x14ac:dyDescent="0.3">
      <c r="A636">
        <v>682</v>
      </c>
      <c r="B636" s="15" t="s">
        <v>187</v>
      </c>
      <c r="C636" t="str">
        <f>_xlfn.XLOOKUP($B636, STANDARDS!$A:$A, STANDARDS!$B:$B,,0,2)</f>
        <v>Soudan Iron Fm</v>
      </c>
      <c r="J636">
        <v>2650</v>
      </c>
      <c r="M636" t="s">
        <v>217</v>
      </c>
      <c r="O636">
        <v>8.0000000000000002E-3</v>
      </c>
      <c r="P636" t="s">
        <v>243</v>
      </c>
      <c r="S636">
        <v>-24.6</v>
      </c>
      <c r="T636">
        <v>0.02</v>
      </c>
      <c r="U636" t="s">
        <v>246</v>
      </c>
      <c r="V636">
        <v>1</v>
      </c>
      <c r="W636" t="s">
        <v>247</v>
      </c>
    </row>
    <row r="637" spans="1:23" x14ac:dyDescent="0.3">
      <c r="A637">
        <v>683</v>
      </c>
      <c r="B637" s="15" t="s">
        <v>187</v>
      </c>
      <c r="C637" t="str">
        <f>_xlfn.XLOOKUP($B637, STANDARDS!$A:$A, STANDARDS!$B:$B,,0,2)</f>
        <v>Soudan Iron Fm</v>
      </c>
      <c r="J637">
        <v>2650</v>
      </c>
      <c r="M637" t="s">
        <v>222</v>
      </c>
      <c r="O637">
        <v>2.3E-2</v>
      </c>
      <c r="P637" t="s">
        <v>243</v>
      </c>
      <c r="S637">
        <v>-20.5</v>
      </c>
      <c r="T637">
        <v>0.02</v>
      </c>
      <c r="U637" t="s">
        <v>246</v>
      </c>
      <c r="V637">
        <v>1</v>
      </c>
      <c r="W637" t="s">
        <v>247</v>
      </c>
    </row>
    <row r="638" spans="1:23" x14ac:dyDescent="0.3">
      <c r="A638">
        <v>684</v>
      </c>
      <c r="B638" s="15" t="s">
        <v>187</v>
      </c>
      <c r="C638" t="str">
        <f>_xlfn.XLOOKUP($B638, STANDARDS!$A:$A, STANDARDS!$B:$B,,0,2)</f>
        <v>Soudan Iron Fm</v>
      </c>
      <c r="J638">
        <v>2650</v>
      </c>
      <c r="M638" t="s">
        <v>217</v>
      </c>
      <c r="O638">
        <v>0.01</v>
      </c>
      <c r="P638" t="s">
        <v>243</v>
      </c>
      <c r="S638">
        <v>-28.7</v>
      </c>
      <c r="T638">
        <v>0.02</v>
      </c>
      <c r="U638" t="s">
        <v>246</v>
      </c>
      <c r="V638">
        <v>1</v>
      </c>
      <c r="W638" t="s">
        <v>247</v>
      </c>
    </row>
    <row r="639" spans="1:23" x14ac:dyDescent="0.3">
      <c r="A639">
        <v>685</v>
      </c>
      <c r="B639" s="15" t="s">
        <v>188</v>
      </c>
      <c r="C639" t="str">
        <f>_xlfn.XLOOKUP($B639, STANDARDS!$A:$A, STANDARDS!$B:$B,,0,2)</f>
        <v>Ventersdorp Sgp</v>
      </c>
      <c r="J639">
        <v>2650</v>
      </c>
      <c r="M639" t="s">
        <v>220</v>
      </c>
      <c r="O639">
        <v>2.7000000000000003E-2</v>
      </c>
      <c r="P639" t="s">
        <v>243</v>
      </c>
      <c r="S639">
        <v>-36.5</v>
      </c>
      <c r="T639">
        <v>0.02</v>
      </c>
      <c r="U639" t="s">
        <v>246</v>
      </c>
      <c r="V639">
        <v>1</v>
      </c>
      <c r="W639" t="s">
        <v>247</v>
      </c>
    </row>
    <row r="640" spans="1:23" x14ac:dyDescent="0.3">
      <c r="A640">
        <v>686</v>
      </c>
      <c r="B640" s="15" t="s">
        <v>188</v>
      </c>
      <c r="C640" t="str">
        <f>_xlfn.XLOOKUP($B640, STANDARDS!$A:$A, STANDARDS!$B:$B,,0,2)</f>
        <v>Ventersdorp Sgp</v>
      </c>
      <c r="J640">
        <v>2650</v>
      </c>
      <c r="M640" t="s">
        <v>221</v>
      </c>
      <c r="O640">
        <v>7.000000000000001E-3</v>
      </c>
      <c r="P640" t="s">
        <v>243</v>
      </c>
      <c r="S640">
        <v>-27.8</v>
      </c>
      <c r="T640">
        <v>0.02</v>
      </c>
      <c r="U640" t="s">
        <v>246</v>
      </c>
      <c r="V640">
        <v>1</v>
      </c>
      <c r="W640" t="s">
        <v>247</v>
      </c>
    </row>
    <row r="641" spans="1:23" x14ac:dyDescent="0.3">
      <c r="A641">
        <v>687</v>
      </c>
      <c r="B641" s="15" t="s">
        <v>188</v>
      </c>
      <c r="C641" t="str">
        <f>_xlfn.XLOOKUP($B641, STANDARDS!$A:$A, STANDARDS!$B:$B,,0,2)</f>
        <v>Ventersdorp Sgp</v>
      </c>
      <c r="J641">
        <v>2650</v>
      </c>
      <c r="M641" t="s">
        <v>221</v>
      </c>
      <c r="O641">
        <v>8.0000000000000002E-3</v>
      </c>
      <c r="P641" t="s">
        <v>243</v>
      </c>
      <c r="S641">
        <v>-30.9</v>
      </c>
      <c r="T641">
        <v>0.02</v>
      </c>
      <c r="U641" t="s">
        <v>246</v>
      </c>
      <c r="V641">
        <v>1</v>
      </c>
      <c r="W641" t="s">
        <v>247</v>
      </c>
    </row>
    <row r="642" spans="1:23" x14ac:dyDescent="0.3">
      <c r="A642">
        <v>688</v>
      </c>
      <c r="B642" s="15" t="s">
        <v>189</v>
      </c>
      <c r="C642" t="str">
        <f>_xlfn.XLOOKUP($B642, STANDARDS!$A:$A, STANDARDS!$B:$B,,0,2)</f>
        <v>Venterspost Fm</v>
      </c>
      <c r="J642">
        <v>2670</v>
      </c>
      <c r="M642" t="s">
        <v>231</v>
      </c>
      <c r="O642">
        <v>8.9999999999999993E-3</v>
      </c>
      <c r="P642" t="s">
        <v>243</v>
      </c>
      <c r="S642">
        <v>-31.9</v>
      </c>
      <c r="T642">
        <v>0.02</v>
      </c>
      <c r="U642" t="s">
        <v>246</v>
      </c>
      <c r="V642">
        <v>1</v>
      </c>
      <c r="W642" t="s">
        <v>247</v>
      </c>
    </row>
    <row r="643" spans="1:23" x14ac:dyDescent="0.3">
      <c r="A643">
        <v>689</v>
      </c>
      <c r="B643" s="15" t="s">
        <v>190</v>
      </c>
      <c r="C643" t="str">
        <f>_xlfn.XLOOKUP($B643, STANDARDS!$A:$A, STANDARDS!$B:$B,,0,2)</f>
        <v>Venterspost Fm</v>
      </c>
      <c r="J643">
        <v>2670</v>
      </c>
      <c r="M643" t="s">
        <v>222</v>
      </c>
      <c r="O643">
        <v>8.0000000000000002E-3</v>
      </c>
      <c r="P643" t="s">
        <v>243</v>
      </c>
      <c r="S643">
        <v>-23.7</v>
      </c>
      <c r="T643">
        <v>0.02</v>
      </c>
      <c r="U643" t="s">
        <v>246</v>
      </c>
      <c r="V643">
        <v>1</v>
      </c>
      <c r="W643" t="s">
        <v>247</v>
      </c>
    </row>
    <row r="644" spans="1:23" x14ac:dyDescent="0.3">
      <c r="A644">
        <v>690</v>
      </c>
      <c r="B644" s="15" t="s">
        <v>191</v>
      </c>
      <c r="C644" t="str">
        <f>_xlfn.XLOOKUP($B644, STANDARDS!$A:$A, STANDARDS!$B:$B,,0,2)</f>
        <v>Nymerina Basalt</v>
      </c>
      <c r="J644">
        <v>2700</v>
      </c>
      <c r="M644" t="s">
        <v>221</v>
      </c>
      <c r="O644">
        <v>8.5999999999999993E-2</v>
      </c>
      <c r="P644" t="s">
        <v>243</v>
      </c>
      <c r="S644">
        <v>-53.2</v>
      </c>
      <c r="T644">
        <v>0.02</v>
      </c>
      <c r="U644" t="s">
        <v>246</v>
      </c>
      <c r="V644">
        <v>1</v>
      </c>
      <c r="W644" t="s">
        <v>247</v>
      </c>
    </row>
    <row r="645" spans="1:23" x14ac:dyDescent="0.3">
      <c r="A645">
        <v>691</v>
      </c>
      <c r="B645" s="15" t="s">
        <v>192</v>
      </c>
      <c r="C645" t="str">
        <f>_xlfn.XLOOKUP($B645, STANDARDS!$A:$A, STANDARDS!$B:$B,,0,2)</f>
        <v>Kameeldoorns Fm</v>
      </c>
      <c r="J645">
        <v>2705</v>
      </c>
      <c r="M645" t="s">
        <v>217</v>
      </c>
      <c r="O645">
        <v>3.7999999999999999E-2</v>
      </c>
      <c r="P645" t="s">
        <v>243</v>
      </c>
      <c r="S645">
        <v>-32.5</v>
      </c>
      <c r="T645">
        <v>0.02</v>
      </c>
      <c r="U645" t="s">
        <v>246</v>
      </c>
      <c r="V645">
        <v>1</v>
      </c>
      <c r="W645" t="s">
        <v>247</v>
      </c>
    </row>
    <row r="646" spans="1:23" x14ac:dyDescent="0.3">
      <c r="A646">
        <v>692</v>
      </c>
      <c r="B646" s="15" t="s">
        <v>193</v>
      </c>
      <c r="C646" t="str">
        <f>_xlfn.XLOOKUP($B646, STANDARDS!$A:$A, STANDARDS!$B:$B,,0,2)</f>
        <v>Carbon Leader Mbr</v>
      </c>
      <c r="J646">
        <v>2710</v>
      </c>
      <c r="M646" t="s">
        <v>238</v>
      </c>
      <c r="O646">
        <v>13.330000000000002</v>
      </c>
      <c r="P646" t="s">
        <v>243</v>
      </c>
      <c r="S646">
        <v>-37</v>
      </c>
      <c r="T646">
        <v>0.02</v>
      </c>
      <c r="U646" t="s">
        <v>246</v>
      </c>
      <c r="V646">
        <v>1</v>
      </c>
      <c r="W646" t="s">
        <v>247</v>
      </c>
    </row>
    <row r="647" spans="1:23" x14ac:dyDescent="0.3">
      <c r="A647">
        <v>693</v>
      </c>
      <c r="B647" s="15" t="s">
        <v>193</v>
      </c>
      <c r="C647" t="str">
        <f>_xlfn.XLOOKUP($B647, STANDARDS!$A:$A, STANDARDS!$B:$B,,0,2)</f>
        <v>Carbon Leader Mbr</v>
      </c>
      <c r="J647">
        <v>2710</v>
      </c>
      <c r="M647" t="s">
        <v>220</v>
      </c>
      <c r="O647">
        <v>8.9999999999999993E-3</v>
      </c>
      <c r="P647" t="s">
        <v>243</v>
      </c>
      <c r="S647">
        <v>-25.2</v>
      </c>
      <c r="T647">
        <v>0.02</v>
      </c>
      <c r="U647" t="s">
        <v>246</v>
      </c>
      <c r="V647">
        <v>1</v>
      </c>
      <c r="W647" t="s">
        <v>247</v>
      </c>
    </row>
    <row r="648" spans="1:23" x14ac:dyDescent="0.3">
      <c r="A648">
        <v>694</v>
      </c>
      <c r="B648" s="15" t="s">
        <v>193</v>
      </c>
      <c r="C648" t="str">
        <f>_xlfn.XLOOKUP($B648, STANDARDS!$A:$A, STANDARDS!$B:$B,,0,2)</f>
        <v>Carbon Leader Mbr</v>
      </c>
      <c r="J648">
        <v>2710</v>
      </c>
      <c r="M648" t="s">
        <v>238</v>
      </c>
      <c r="O648">
        <v>9.782</v>
      </c>
      <c r="P648" t="s">
        <v>243</v>
      </c>
      <c r="S648">
        <v>-38.799999999999997</v>
      </c>
      <c r="T648">
        <v>0.02</v>
      </c>
      <c r="U648" t="s">
        <v>246</v>
      </c>
      <c r="V648">
        <v>1</v>
      </c>
      <c r="W648" t="s">
        <v>247</v>
      </c>
    </row>
    <row r="649" spans="1:23" x14ac:dyDescent="0.3">
      <c r="A649">
        <v>695</v>
      </c>
      <c r="B649" s="15" t="s">
        <v>193</v>
      </c>
      <c r="C649" t="str">
        <f>_xlfn.XLOOKUP($B649, STANDARDS!$A:$A, STANDARDS!$B:$B,,0,2)</f>
        <v>Carbon Leader Mbr</v>
      </c>
      <c r="J649">
        <v>2710</v>
      </c>
      <c r="M649" t="s">
        <v>220</v>
      </c>
      <c r="O649">
        <v>2.4E-2</v>
      </c>
      <c r="P649" t="s">
        <v>243</v>
      </c>
      <c r="S649">
        <v>-30.6</v>
      </c>
      <c r="T649">
        <v>0.02</v>
      </c>
      <c r="U649" t="s">
        <v>246</v>
      </c>
      <c r="V649">
        <v>1</v>
      </c>
      <c r="W649" t="s">
        <v>247</v>
      </c>
    </row>
    <row r="650" spans="1:23" x14ac:dyDescent="0.3">
      <c r="A650">
        <v>696</v>
      </c>
      <c r="B650" s="15" t="s">
        <v>194</v>
      </c>
      <c r="C650" t="str">
        <f>_xlfn.XLOOKUP($B650, STANDARDS!$A:$A, STANDARDS!$B:$B,,0,2)</f>
        <v>Government Subgp</v>
      </c>
      <c r="J650">
        <v>2710</v>
      </c>
      <c r="M650" t="s">
        <v>222</v>
      </c>
      <c r="O650">
        <v>0.13700000000000001</v>
      </c>
      <c r="P650" t="s">
        <v>243</v>
      </c>
      <c r="S650">
        <v>-36.700000000000003</v>
      </c>
      <c r="T650">
        <v>0.02</v>
      </c>
      <c r="U650" t="s">
        <v>246</v>
      </c>
      <c r="V650">
        <v>1</v>
      </c>
      <c r="W650" t="s">
        <v>247</v>
      </c>
    </row>
    <row r="651" spans="1:23" x14ac:dyDescent="0.3">
      <c r="A651">
        <v>697</v>
      </c>
      <c r="B651" s="15" t="s">
        <v>195</v>
      </c>
      <c r="C651" t="str">
        <f>_xlfn.XLOOKUP($B651, STANDARDS!$A:$A, STANDARDS!$B:$B,,0,2)</f>
        <v>North Leader Mbr</v>
      </c>
      <c r="J651">
        <v>2710</v>
      </c>
      <c r="M651" t="s">
        <v>220</v>
      </c>
      <c r="O651">
        <v>8.0000000000000002E-3</v>
      </c>
      <c r="P651" t="s">
        <v>243</v>
      </c>
      <c r="S651">
        <v>-24.3</v>
      </c>
      <c r="T651">
        <v>0.02</v>
      </c>
      <c r="U651" t="s">
        <v>246</v>
      </c>
      <c r="V651">
        <v>1</v>
      </c>
      <c r="W651" t="s">
        <v>247</v>
      </c>
    </row>
    <row r="652" spans="1:23" x14ac:dyDescent="0.3">
      <c r="A652">
        <v>698</v>
      </c>
      <c r="B652" s="15" t="s">
        <v>195</v>
      </c>
      <c r="C652" t="str">
        <f>_xlfn.XLOOKUP($B652, STANDARDS!$A:$A, STANDARDS!$B:$B,,0,2)</f>
        <v>North Leader Mbr</v>
      </c>
      <c r="J652">
        <v>2710</v>
      </c>
      <c r="M652" t="s">
        <v>220</v>
      </c>
      <c r="O652">
        <v>3.2000000000000001E-2</v>
      </c>
      <c r="P652" t="s">
        <v>243</v>
      </c>
      <c r="S652">
        <v>-32.4</v>
      </c>
      <c r="T652">
        <v>0.02</v>
      </c>
      <c r="U652" t="s">
        <v>246</v>
      </c>
      <c r="V652">
        <v>1</v>
      </c>
      <c r="W652" t="s">
        <v>247</v>
      </c>
    </row>
    <row r="653" spans="1:23" x14ac:dyDescent="0.3">
      <c r="A653">
        <v>699</v>
      </c>
      <c r="B653" s="15" t="s">
        <v>196</v>
      </c>
      <c r="C653" t="str">
        <f>_xlfn.XLOOKUP($B653, STANDARDS!$A:$A, STANDARDS!$B:$B,,0,2)</f>
        <v>Witwatersrand Sgp</v>
      </c>
      <c r="J653">
        <v>2710</v>
      </c>
      <c r="M653" t="s">
        <v>222</v>
      </c>
      <c r="O653">
        <v>5.0000000000000001E-3</v>
      </c>
      <c r="P653" t="s">
        <v>243</v>
      </c>
      <c r="S653">
        <v>-24.9</v>
      </c>
      <c r="T653">
        <v>0.02</v>
      </c>
      <c r="U653" t="s">
        <v>246</v>
      </c>
      <c r="V653">
        <v>1</v>
      </c>
      <c r="W653" t="s">
        <v>247</v>
      </c>
    </row>
    <row r="654" spans="1:23" x14ac:dyDescent="0.3">
      <c r="A654">
        <v>700</v>
      </c>
      <c r="B654" s="15" t="s">
        <v>197</v>
      </c>
      <c r="C654" t="str">
        <f>_xlfn.XLOOKUP($B654, STANDARDS!$A:$A, STANDARDS!$B:$B,,0,2)</f>
        <v>Jeppestown Shale</v>
      </c>
      <c r="J654">
        <v>2720</v>
      </c>
      <c r="M654" t="s">
        <v>222</v>
      </c>
      <c r="O654">
        <v>0.27700000000000002</v>
      </c>
      <c r="P654" t="s">
        <v>243</v>
      </c>
      <c r="S654">
        <v>-37.299999999999997</v>
      </c>
      <c r="T654">
        <v>0.02</v>
      </c>
      <c r="U654" t="s">
        <v>246</v>
      </c>
      <c r="V654">
        <v>1</v>
      </c>
      <c r="W654" t="s">
        <v>247</v>
      </c>
    </row>
    <row r="655" spans="1:23" x14ac:dyDescent="0.3">
      <c r="A655">
        <v>701</v>
      </c>
      <c r="B655" s="15" t="s">
        <v>197</v>
      </c>
      <c r="C655" t="str">
        <f>_xlfn.XLOOKUP($B655, STANDARDS!$A:$A, STANDARDS!$B:$B,,0,2)</f>
        <v>Jeppestown Shale</v>
      </c>
      <c r="J655">
        <v>2720</v>
      </c>
      <c r="M655" t="s">
        <v>222</v>
      </c>
      <c r="O655">
        <v>4.0000000000000001E-3</v>
      </c>
      <c r="P655" t="s">
        <v>243</v>
      </c>
      <c r="S655">
        <v>-25.3</v>
      </c>
      <c r="T655">
        <v>0.02</v>
      </c>
      <c r="U655" t="s">
        <v>246</v>
      </c>
      <c r="V655">
        <v>1</v>
      </c>
      <c r="W655" t="s">
        <v>247</v>
      </c>
    </row>
    <row r="656" spans="1:23" x14ac:dyDescent="0.3">
      <c r="A656">
        <v>702</v>
      </c>
      <c r="B656" s="15" t="s">
        <v>198</v>
      </c>
      <c r="C656" t="str">
        <f>_xlfn.XLOOKUP($B656, STANDARDS!$A:$A, STANDARDS!$B:$B,,0,2)</f>
        <v>Maddina Basalt, Fortescue Gp</v>
      </c>
      <c r="J656">
        <v>2735</v>
      </c>
      <c r="M656" t="s">
        <v>217</v>
      </c>
      <c r="O656">
        <v>1.7999999999999999E-2</v>
      </c>
      <c r="P656" t="s">
        <v>243</v>
      </c>
      <c r="S656">
        <v>-45.9</v>
      </c>
      <c r="T656">
        <v>0.02</v>
      </c>
      <c r="U656" t="s">
        <v>246</v>
      </c>
      <c r="V656">
        <v>1</v>
      </c>
      <c r="W656" t="s">
        <v>247</v>
      </c>
    </row>
    <row r="657" spans="1:23" x14ac:dyDescent="0.3">
      <c r="A657">
        <v>703</v>
      </c>
      <c r="B657" s="15" t="s">
        <v>198</v>
      </c>
      <c r="C657" t="str">
        <f>_xlfn.XLOOKUP($B657, STANDARDS!$A:$A, STANDARDS!$B:$B,,0,2)</f>
        <v>Maddina Basalt, Fortescue Gp</v>
      </c>
      <c r="J657">
        <v>2735</v>
      </c>
      <c r="M657" t="s">
        <v>217</v>
      </c>
      <c r="O657">
        <v>8.8999999999999996E-2</v>
      </c>
      <c r="P657" t="s">
        <v>243</v>
      </c>
      <c r="S657">
        <v>-46.7</v>
      </c>
      <c r="T657">
        <v>0.02</v>
      </c>
      <c r="U657" t="s">
        <v>246</v>
      </c>
      <c r="V657">
        <v>1</v>
      </c>
      <c r="W657" t="s">
        <v>247</v>
      </c>
    </row>
    <row r="658" spans="1:23" x14ac:dyDescent="0.3">
      <c r="A658">
        <v>704</v>
      </c>
      <c r="B658" s="15" t="s">
        <v>199</v>
      </c>
      <c r="C658" t="str">
        <f>_xlfn.XLOOKUP($B658, STANDARDS!$A:$A, STANDARDS!$B:$B,,0,2)</f>
        <v>Kuruna Siltstone</v>
      </c>
      <c r="J658">
        <v>2740</v>
      </c>
      <c r="M658" t="s">
        <v>221</v>
      </c>
      <c r="O658">
        <v>8.1000000000000003E-2</v>
      </c>
      <c r="P658" t="s">
        <v>243</v>
      </c>
      <c r="S658">
        <v>-55.8</v>
      </c>
      <c r="T658">
        <v>0.02</v>
      </c>
      <c r="U658" t="s">
        <v>246</v>
      </c>
      <c r="V658">
        <v>1</v>
      </c>
      <c r="W658" t="s">
        <v>247</v>
      </c>
    </row>
    <row r="659" spans="1:23" x14ac:dyDescent="0.3">
      <c r="A659">
        <v>705</v>
      </c>
      <c r="B659" s="15" t="s">
        <v>200</v>
      </c>
      <c r="C659" t="str">
        <f>_xlfn.XLOOKUP($B659, STANDARDS!$A:$A, STANDARDS!$B:$B,,0,2)</f>
        <v>Kimberley Shale</v>
      </c>
      <c r="J659">
        <v>2750</v>
      </c>
      <c r="M659" t="s">
        <v>222</v>
      </c>
      <c r="O659">
        <v>8.0000000000000002E-3</v>
      </c>
      <c r="P659" t="s">
        <v>243</v>
      </c>
      <c r="S659">
        <v>-23.7</v>
      </c>
      <c r="T659">
        <v>0.02</v>
      </c>
      <c r="U659" t="s">
        <v>246</v>
      </c>
      <c r="V659">
        <v>1</v>
      </c>
      <c r="W659" t="s">
        <v>247</v>
      </c>
    </row>
    <row r="660" spans="1:23" x14ac:dyDescent="0.3">
      <c r="A660">
        <v>706</v>
      </c>
      <c r="B660" s="15" t="s">
        <v>201</v>
      </c>
      <c r="C660" t="str">
        <f>_xlfn.XLOOKUP($B660, STANDARDS!$A:$A, STANDARDS!$B:$B,,0,2)</f>
        <v>Meentheena Mbr, Tumbiana Fm, Fortescue Gp</v>
      </c>
      <c r="J660">
        <v>2750</v>
      </c>
      <c r="M660" t="s">
        <v>218</v>
      </c>
      <c r="O660">
        <v>5.6000000000000008E-2</v>
      </c>
      <c r="P660" t="s">
        <v>243</v>
      </c>
      <c r="S660">
        <v>-50.7</v>
      </c>
      <c r="T660">
        <v>0.02</v>
      </c>
      <c r="U660" t="s">
        <v>246</v>
      </c>
      <c r="V660">
        <v>1</v>
      </c>
      <c r="W660" t="s">
        <v>247</v>
      </c>
    </row>
    <row r="661" spans="1:23" x14ac:dyDescent="0.3">
      <c r="A661">
        <v>707</v>
      </c>
      <c r="B661" s="15" t="s">
        <v>201</v>
      </c>
      <c r="C661" t="str">
        <f>_xlfn.XLOOKUP($B661, STANDARDS!$A:$A, STANDARDS!$B:$B,,0,2)</f>
        <v>Meentheena Mbr, Tumbiana Fm, Fortescue Gp</v>
      </c>
      <c r="J661">
        <v>2750</v>
      </c>
      <c r="M661" t="s">
        <v>218</v>
      </c>
      <c r="O661">
        <v>4.5999999999999999E-2</v>
      </c>
      <c r="P661" t="s">
        <v>243</v>
      </c>
      <c r="S661">
        <v>-52.2</v>
      </c>
      <c r="T661">
        <v>0.02</v>
      </c>
      <c r="U661" t="s">
        <v>246</v>
      </c>
      <c r="V661">
        <v>1</v>
      </c>
      <c r="W661" t="s">
        <v>247</v>
      </c>
    </row>
    <row r="662" spans="1:23" x14ac:dyDescent="0.3">
      <c r="A662">
        <v>708</v>
      </c>
      <c r="B662" s="15" t="s">
        <v>201</v>
      </c>
      <c r="C662" t="str">
        <f>_xlfn.XLOOKUP($B662, STANDARDS!$A:$A, STANDARDS!$B:$B,,0,2)</f>
        <v>Meentheena Mbr, Tumbiana Fm, Fortescue Gp</v>
      </c>
      <c r="J662">
        <v>2750</v>
      </c>
      <c r="M662" t="s">
        <v>217</v>
      </c>
      <c r="O662">
        <v>2.6000000000000002E-2</v>
      </c>
      <c r="P662" t="s">
        <v>243</v>
      </c>
      <c r="S662">
        <v>-47.3</v>
      </c>
      <c r="T662">
        <v>0.02</v>
      </c>
      <c r="U662" t="s">
        <v>246</v>
      </c>
      <c r="V662">
        <v>1</v>
      </c>
      <c r="W662" t="s">
        <v>247</v>
      </c>
    </row>
    <row r="663" spans="1:23" x14ac:dyDescent="0.3">
      <c r="A663">
        <v>709</v>
      </c>
      <c r="B663" s="15" t="s">
        <v>202</v>
      </c>
      <c r="C663" t="str">
        <f>_xlfn.XLOOKUP($B663, STANDARDS!$A:$A, STANDARDS!$B:$B,,0,2)</f>
        <v>Tumbiana Fm, Fortescue Gp</v>
      </c>
      <c r="J663">
        <v>2750</v>
      </c>
      <c r="M663" t="s">
        <v>221</v>
      </c>
      <c r="O663">
        <v>5.0000000000000001E-3</v>
      </c>
      <c r="P663" t="s">
        <v>243</v>
      </c>
      <c r="S663">
        <v>-28.5</v>
      </c>
      <c r="T663">
        <v>0.02</v>
      </c>
      <c r="U663" t="s">
        <v>246</v>
      </c>
      <c r="V663">
        <v>1</v>
      </c>
      <c r="W663" t="s">
        <v>247</v>
      </c>
    </row>
    <row r="664" spans="1:23" x14ac:dyDescent="0.3">
      <c r="A664">
        <v>710</v>
      </c>
      <c r="B664" s="15" t="s">
        <v>202</v>
      </c>
      <c r="C664" t="str">
        <f>_xlfn.XLOOKUP($B664, STANDARDS!$A:$A, STANDARDS!$B:$B,,0,2)</f>
        <v>Tumbiana Fm, Fortescue Gp</v>
      </c>
      <c r="J664">
        <v>2750</v>
      </c>
      <c r="M664" t="s">
        <v>220</v>
      </c>
      <c r="O664">
        <v>6.3E-2</v>
      </c>
      <c r="P664" t="s">
        <v>243</v>
      </c>
      <c r="S664">
        <v>-36.200000000000003</v>
      </c>
      <c r="T664">
        <v>0.02</v>
      </c>
      <c r="U664" t="s">
        <v>246</v>
      </c>
      <c r="V664">
        <v>1</v>
      </c>
      <c r="W664" t="s">
        <v>247</v>
      </c>
    </row>
    <row r="665" spans="1:23" x14ac:dyDescent="0.3">
      <c r="A665">
        <v>711</v>
      </c>
      <c r="B665" s="15" t="s">
        <v>202</v>
      </c>
      <c r="C665" t="str">
        <f>_xlfn.XLOOKUP($B665, STANDARDS!$A:$A, STANDARDS!$B:$B,,0,2)</f>
        <v>Tumbiana Fm, Fortescue Gp</v>
      </c>
      <c r="J665">
        <v>2750</v>
      </c>
      <c r="M665" t="s">
        <v>221</v>
      </c>
      <c r="O665">
        <v>4.2999999999999997E-2</v>
      </c>
      <c r="P665" t="s">
        <v>243</v>
      </c>
      <c r="S665">
        <v>-50.7</v>
      </c>
      <c r="T665">
        <v>0.02</v>
      </c>
      <c r="U665" t="s">
        <v>246</v>
      </c>
      <c r="V665">
        <v>1</v>
      </c>
      <c r="W665" t="s">
        <v>247</v>
      </c>
    </row>
    <row r="666" spans="1:23" x14ac:dyDescent="0.3">
      <c r="A666">
        <v>712</v>
      </c>
      <c r="B666" s="15" t="s">
        <v>202</v>
      </c>
      <c r="C666" t="str">
        <f>_xlfn.XLOOKUP($B666, STANDARDS!$A:$A, STANDARDS!$B:$B,,0,2)</f>
        <v>Tumbiana Fm, Fortescue Gp</v>
      </c>
      <c r="J666">
        <v>2750</v>
      </c>
      <c r="M666" t="s">
        <v>222</v>
      </c>
      <c r="O666">
        <v>0.18</v>
      </c>
      <c r="P666" t="s">
        <v>243</v>
      </c>
      <c r="S666">
        <v>-60.9</v>
      </c>
      <c r="T666">
        <v>0.02</v>
      </c>
      <c r="U666" t="s">
        <v>246</v>
      </c>
      <c r="V666">
        <v>1</v>
      </c>
      <c r="W666" t="s">
        <v>247</v>
      </c>
    </row>
    <row r="667" spans="1:23" x14ac:dyDescent="0.3">
      <c r="A667">
        <v>713</v>
      </c>
      <c r="B667" s="15" t="s">
        <v>202</v>
      </c>
      <c r="C667" t="str">
        <f>_xlfn.XLOOKUP($B667, STANDARDS!$A:$A, STANDARDS!$B:$B,,0,2)</f>
        <v>Tumbiana Fm, Fortescue Gp</v>
      </c>
      <c r="J667">
        <v>2750</v>
      </c>
      <c r="M667" t="s">
        <v>228</v>
      </c>
      <c r="O667">
        <v>4.2999999999999997E-2</v>
      </c>
      <c r="P667" t="s">
        <v>243</v>
      </c>
      <c r="S667">
        <v>-53.5</v>
      </c>
      <c r="T667">
        <v>0.02</v>
      </c>
      <c r="U667" t="s">
        <v>246</v>
      </c>
      <c r="V667">
        <v>1</v>
      </c>
      <c r="W667" t="s">
        <v>247</v>
      </c>
    </row>
    <row r="668" spans="1:23" x14ac:dyDescent="0.3">
      <c r="A668">
        <v>714</v>
      </c>
      <c r="B668" s="15" t="s">
        <v>202</v>
      </c>
      <c r="C668" t="str">
        <f>_xlfn.XLOOKUP($B668, STANDARDS!$A:$A, STANDARDS!$B:$B,,0,2)</f>
        <v>Tumbiana Fm, Fortescue Gp</v>
      </c>
      <c r="J668">
        <v>2750</v>
      </c>
      <c r="M668" t="s">
        <v>221</v>
      </c>
      <c r="O668">
        <v>1.7999999999999999E-2</v>
      </c>
      <c r="P668" t="s">
        <v>243</v>
      </c>
      <c r="S668">
        <v>-43.1</v>
      </c>
      <c r="T668">
        <v>0.02</v>
      </c>
      <c r="U668" t="s">
        <v>246</v>
      </c>
      <c r="V668">
        <v>1</v>
      </c>
      <c r="W668" t="s">
        <v>247</v>
      </c>
    </row>
    <row r="669" spans="1:23" x14ac:dyDescent="0.3">
      <c r="A669">
        <v>716</v>
      </c>
      <c r="B669" s="15" t="s">
        <v>202</v>
      </c>
      <c r="C669" t="str">
        <f>_xlfn.XLOOKUP($B669, STANDARDS!$A:$A, STANDARDS!$B:$B,,0,2)</f>
        <v>Tumbiana Fm, Fortescue Gp</v>
      </c>
      <c r="J669">
        <v>2750</v>
      </c>
      <c r="M669" t="s">
        <v>221</v>
      </c>
      <c r="O669">
        <v>4.9000000000000002E-2</v>
      </c>
      <c r="P669" t="s">
        <v>243</v>
      </c>
      <c r="S669">
        <v>-48.2</v>
      </c>
      <c r="T669">
        <v>0.02</v>
      </c>
      <c r="U669" t="s">
        <v>246</v>
      </c>
      <c r="V669">
        <v>1</v>
      </c>
      <c r="W669" t="s">
        <v>247</v>
      </c>
    </row>
    <row r="670" spans="1:23" x14ac:dyDescent="0.3">
      <c r="A670">
        <v>717</v>
      </c>
      <c r="B670" s="15" t="s">
        <v>202</v>
      </c>
      <c r="C670" t="str">
        <f>_xlfn.XLOOKUP($B670, STANDARDS!$A:$A, STANDARDS!$B:$B,,0,2)</f>
        <v>Tumbiana Fm, Fortescue Gp</v>
      </c>
      <c r="J670">
        <v>2750</v>
      </c>
      <c r="M670" t="s">
        <v>221</v>
      </c>
      <c r="O670">
        <v>4.4999999999999998E-2</v>
      </c>
      <c r="P670" t="s">
        <v>243</v>
      </c>
      <c r="S670">
        <v>-48.9</v>
      </c>
      <c r="T670">
        <v>0.02</v>
      </c>
      <c r="U670" t="s">
        <v>246</v>
      </c>
      <c r="V670">
        <v>1</v>
      </c>
      <c r="W670" t="s">
        <v>247</v>
      </c>
    </row>
    <row r="671" spans="1:23" x14ac:dyDescent="0.3">
      <c r="A671">
        <v>718</v>
      </c>
      <c r="B671" s="15" t="s">
        <v>202</v>
      </c>
      <c r="C671" t="str">
        <f>_xlfn.XLOOKUP($B671, STANDARDS!$A:$A, STANDARDS!$B:$B,,0,2)</f>
        <v>Tumbiana Fm, Fortescue Gp</v>
      </c>
      <c r="J671">
        <v>2750</v>
      </c>
      <c r="M671" t="s">
        <v>221</v>
      </c>
      <c r="O671">
        <v>4.8000000000000001E-2</v>
      </c>
      <c r="P671" t="s">
        <v>243</v>
      </c>
      <c r="S671">
        <v>-49.8</v>
      </c>
      <c r="T671">
        <v>0.02</v>
      </c>
      <c r="U671" t="s">
        <v>246</v>
      </c>
      <c r="V671">
        <v>1</v>
      </c>
      <c r="W671" t="s">
        <v>247</v>
      </c>
    </row>
    <row r="672" spans="1:23" x14ac:dyDescent="0.3">
      <c r="A672">
        <v>719</v>
      </c>
      <c r="B672" s="15" t="s">
        <v>203</v>
      </c>
      <c r="C672" t="str">
        <f>_xlfn.XLOOKUP($B672, STANDARDS!$A:$A, STANDARDS!$B:$B,,0,2)</f>
        <v>Kylena Basalt, Fortescue Gp</v>
      </c>
      <c r="J672">
        <v>2768</v>
      </c>
      <c r="M672" t="s">
        <v>221</v>
      </c>
      <c r="O672">
        <v>3.7999999999999999E-2</v>
      </c>
      <c r="P672" t="s">
        <v>243</v>
      </c>
      <c r="S672">
        <v>-37.299999999999997</v>
      </c>
      <c r="T672">
        <v>0.02</v>
      </c>
      <c r="U672" t="s">
        <v>246</v>
      </c>
      <c r="V672">
        <v>1</v>
      </c>
      <c r="W672" t="s">
        <v>247</v>
      </c>
    </row>
    <row r="673" spans="1:23" x14ac:dyDescent="0.3">
      <c r="A673">
        <v>720</v>
      </c>
      <c r="B673" s="15" t="s">
        <v>204</v>
      </c>
      <c r="C673" t="str">
        <f>_xlfn.XLOOKUP($B673, STANDARDS!$A:$A, STANDARDS!$B:$B,,0,2)</f>
        <v>Insuzi Gp, Pongola Sgp</v>
      </c>
      <c r="J673">
        <v>3000</v>
      </c>
      <c r="M673" t="s">
        <v>217</v>
      </c>
      <c r="O673">
        <v>3.1E-2</v>
      </c>
      <c r="P673" t="s">
        <v>243</v>
      </c>
      <c r="S673">
        <v>-17.8</v>
      </c>
      <c r="T673">
        <v>0.02</v>
      </c>
      <c r="U673" t="s">
        <v>246</v>
      </c>
      <c r="V673">
        <v>1</v>
      </c>
      <c r="W673" t="s">
        <v>247</v>
      </c>
    </row>
    <row r="674" spans="1:23" x14ac:dyDescent="0.3">
      <c r="A674">
        <v>721</v>
      </c>
      <c r="B674" s="15" t="s">
        <v>204</v>
      </c>
      <c r="C674" t="str">
        <f>_xlfn.XLOOKUP($B674, STANDARDS!$A:$A, STANDARDS!$B:$B,,0,2)</f>
        <v>Insuzi Gp, Pongola Sgp</v>
      </c>
      <c r="J674">
        <v>3000</v>
      </c>
      <c r="M674" t="s">
        <v>221</v>
      </c>
      <c r="O674">
        <v>5.0000000000000001E-3</v>
      </c>
      <c r="P674" t="s">
        <v>243</v>
      </c>
      <c r="S674">
        <v>-28.1</v>
      </c>
      <c r="T674">
        <v>0.02</v>
      </c>
      <c r="U674" t="s">
        <v>246</v>
      </c>
      <c r="V674">
        <v>1</v>
      </c>
      <c r="W674" t="s">
        <v>247</v>
      </c>
    </row>
    <row r="675" spans="1:23" x14ac:dyDescent="0.3">
      <c r="A675">
        <v>722</v>
      </c>
      <c r="B675" s="15" t="s">
        <v>205</v>
      </c>
      <c r="C675" t="str">
        <f>_xlfn.XLOOKUP($B675, STANDARDS!$A:$A, STANDARDS!$B:$B,,0,2)</f>
        <v>Gorge Creek Gp</v>
      </c>
      <c r="J675">
        <v>3200</v>
      </c>
      <c r="M675" t="s">
        <v>217</v>
      </c>
      <c r="O675">
        <v>8.0000000000000002E-3</v>
      </c>
      <c r="P675" t="s">
        <v>243</v>
      </c>
      <c r="S675">
        <v>-29.8</v>
      </c>
      <c r="T675">
        <v>0.02</v>
      </c>
      <c r="U675" t="s">
        <v>246</v>
      </c>
      <c r="V675">
        <v>1</v>
      </c>
      <c r="W675" t="s">
        <v>247</v>
      </c>
    </row>
    <row r="676" spans="1:23" x14ac:dyDescent="0.3">
      <c r="A676">
        <v>723</v>
      </c>
      <c r="B676" s="15" t="s">
        <v>206</v>
      </c>
      <c r="C676" t="str">
        <f>_xlfn.XLOOKUP($B676, STANDARDS!$A:$A, STANDARDS!$B:$B,,0,2)</f>
        <v>Cleaverville Fm</v>
      </c>
      <c r="J676">
        <v>3300</v>
      </c>
      <c r="M676" t="s">
        <v>217</v>
      </c>
      <c r="O676">
        <v>0.01</v>
      </c>
      <c r="P676" t="s">
        <v>243</v>
      </c>
      <c r="S676">
        <v>-26.3</v>
      </c>
      <c r="T676">
        <v>0.02</v>
      </c>
      <c r="U676" t="s">
        <v>246</v>
      </c>
      <c r="V676">
        <v>1</v>
      </c>
      <c r="W676" t="s">
        <v>247</v>
      </c>
    </row>
    <row r="677" spans="1:23" x14ac:dyDescent="0.3">
      <c r="A677">
        <v>724</v>
      </c>
      <c r="B677" s="15" t="s">
        <v>206</v>
      </c>
      <c r="C677" t="str">
        <f>_xlfn.XLOOKUP($B677, STANDARDS!$A:$A, STANDARDS!$B:$B,,0,2)</f>
        <v>Cleaverville Fm</v>
      </c>
      <c r="J677">
        <v>3300</v>
      </c>
      <c r="M677" t="s">
        <v>222</v>
      </c>
      <c r="O677">
        <v>5.6000000000000008E-2</v>
      </c>
      <c r="P677" t="s">
        <v>243</v>
      </c>
      <c r="S677">
        <v>-28.6</v>
      </c>
      <c r="T677">
        <v>0.02</v>
      </c>
      <c r="U677" t="s">
        <v>246</v>
      </c>
      <c r="V677">
        <v>1</v>
      </c>
      <c r="W677" t="s">
        <v>247</v>
      </c>
    </row>
    <row r="678" spans="1:23" x14ac:dyDescent="0.3">
      <c r="A678">
        <v>725</v>
      </c>
      <c r="B678" s="15" t="s">
        <v>207</v>
      </c>
      <c r="C678" t="str">
        <f>_xlfn.XLOOKUP($B678, STANDARDS!$A:$A, STANDARDS!$B:$B,,0,2)</f>
        <v>Kromberg Fm</v>
      </c>
      <c r="J678">
        <v>3300</v>
      </c>
      <c r="M678" t="s">
        <v>217</v>
      </c>
      <c r="O678">
        <v>0.217</v>
      </c>
      <c r="P678" t="s">
        <v>243</v>
      </c>
      <c r="S678">
        <v>-30.9</v>
      </c>
      <c r="T678">
        <v>0.02</v>
      </c>
      <c r="U678" t="s">
        <v>246</v>
      </c>
      <c r="V678">
        <v>1</v>
      </c>
      <c r="W678" t="s">
        <v>247</v>
      </c>
    </row>
    <row r="679" spans="1:23" x14ac:dyDescent="0.3">
      <c r="A679">
        <v>726</v>
      </c>
      <c r="B679" s="15" t="s">
        <v>207</v>
      </c>
      <c r="C679" t="str">
        <f>_xlfn.XLOOKUP($B679, STANDARDS!$A:$A, STANDARDS!$B:$B,,0,2)</f>
        <v>Kromberg Fm</v>
      </c>
      <c r="J679">
        <v>3300</v>
      </c>
      <c r="M679" t="s">
        <v>217</v>
      </c>
      <c r="O679">
        <v>0.38600000000000001</v>
      </c>
      <c r="P679" t="s">
        <v>243</v>
      </c>
      <c r="S679">
        <v>-30.5</v>
      </c>
      <c r="T679">
        <v>0.02</v>
      </c>
      <c r="U679" t="s">
        <v>246</v>
      </c>
      <c r="V679">
        <v>1</v>
      </c>
      <c r="W679" t="s">
        <v>247</v>
      </c>
    </row>
    <row r="680" spans="1:23" x14ac:dyDescent="0.3">
      <c r="A680">
        <v>727</v>
      </c>
      <c r="B680" s="15" t="s">
        <v>207</v>
      </c>
      <c r="C680" t="str">
        <f>_xlfn.XLOOKUP($B680, STANDARDS!$A:$A, STANDARDS!$B:$B,,0,2)</f>
        <v>Kromberg Fm</v>
      </c>
      <c r="J680">
        <v>3300</v>
      </c>
      <c r="M680" t="s">
        <v>217</v>
      </c>
      <c r="O680">
        <v>0.32</v>
      </c>
      <c r="P680" t="s">
        <v>243</v>
      </c>
      <c r="S680">
        <v>-26.2</v>
      </c>
      <c r="T680">
        <v>0.02</v>
      </c>
      <c r="U680" t="s">
        <v>246</v>
      </c>
      <c r="V680">
        <v>1</v>
      </c>
      <c r="W680" t="s">
        <v>247</v>
      </c>
    </row>
    <row r="681" spans="1:23" x14ac:dyDescent="0.3">
      <c r="A681">
        <v>728</v>
      </c>
      <c r="B681" s="15" t="s">
        <v>207</v>
      </c>
      <c r="C681" t="str">
        <f>_xlfn.XLOOKUP($B681, STANDARDS!$A:$A, STANDARDS!$B:$B,,0,2)</f>
        <v>Kromberg Fm</v>
      </c>
      <c r="J681">
        <v>3300</v>
      </c>
      <c r="M681" t="s">
        <v>217</v>
      </c>
      <c r="O681">
        <v>6.3E-2</v>
      </c>
      <c r="P681" t="s">
        <v>243</v>
      </c>
      <c r="S681">
        <v>-33.9</v>
      </c>
      <c r="T681">
        <v>0.02</v>
      </c>
      <c r="U681" t="s">
        <v>246</v>
      </c>
      <c r="V681">
        <v>1</v>
      </c>
      <c r="W681" t="s">
        <v>247</v>
      </c>
    </row>
    <row r="682" spans="1:23" x14ac:dyDescent="0.3">
      <c r="A682">
        <v>729</v>
      </c>
      <c r="B682" s="15" t="s">
        <v>207</v>
      </c>
      <c r="C682" t="str">
        <f>_xlfn.XLOOKUP($B682, STANDARDS!$A:$A, STANDARDS!$B:$B,,0,2)</f>
        <v>Kromberg Fm</v>
      </c>
      <c r="J682">
        <v>3300</v>
      </c>
      <c r="M682" t="s">
        <v>217</v>
      </c>
      <c r="O682">
        <v>0.10200000000000001</v>
      </c>
      <c r="P682" t="s">
        <v>243</v>
      </c>
      <c r="S682">
        <v>-30.4</v>
      </c>
      <c r="T682">
        <v>0.02</v>
      </c>
      <c r="U682" t="s">
        <v>246</v>
      </c>
      <c r="V682">
        <v>1</v>
      </c>
      <c r="W682" t="s">
        <v>247</v>
      </c>
    </row>
    <row r="683" spans="1:23" x14ac:dyDescent="0.3">
      <c r="A683">
        <v>730</v>
      </c>
      <c r="B683" s="15" t="s">
        <v>207</v>
      </c>
      <c r="C683" t="str">
        <f>_xlfn.XLOOKUP($B683, STANDARDS!$A:$A, STANDARDS!$B:$B,,0,2)</f>
        <v>Kromberg Fm</v>
      </c>
      <c r="J683">
        <v>3300</v>
      </c>
      <c r="M683" t="s">
        <v>217</v>
      </c>
      <c r="O683">
        <v>0.19</v>
      </c>
      <c r="P683" t="s">
        <v>243</v>
      </c>
      <c r="S683">
        <v>-33.5</v>
      </c>
      <c r="T683">
        <v>0.02</v>
      </c>
      <c r="U683" t="s">
        <v>246</v>
      </c>
      <c r="V683">
        <v>1</v>
      </c>
      <c r="W683" t="s">
        <v>247</v>
      </c>
    </row>
    <row r="684" spans="1:23" x14ac:dyDescent="0.3">
      <c r="A684">
        <v>731</v>
      </c>
      <c r="B684" s="15" t="s">
        <v>207</v>
      </c>
      <c r="C684" t="str">
        <f>_xlfn.XLOOKUP($B684, STANDARDS!$A:$A, STANDARDS!$B:$B,,0,2)</f>
        <v>Kromberg Fm</v>
      </c>
      <c r="J684">
        <v>3300</v>
      </c>
      <c r="M684" t="s">
        <v>217</v>
      </c>
      <c r="O684">
        <v>0.46299999999999997</v>
      </c>
      <c r="P684" t="s">
        <v>243</v>
      </c>
      <c r="S684">
        <v>-32.9</v>
      </c>
      <c r="T684">
        <v>0.02</v>
      </c>
      <c r="U684" t="s">
        <v>246</v>
      </c>
      <c r="V684">
        <v>1</v>
      </c>
      <c r="W684" t="s">
        <v>247</v>
      </c>
    </row>
    <row r="685" spans="1:23" x14ac:dyDescent="0.3">
      <c r="A685">
        <v>732</v>
      </c>
      <c r="B685" s="15" t="s">
        <v>207</v>
      </c>
      <c r="C685" t="str">
        <f>_xlfn.XLOOKUP($B685, STANDARDS!$A:$A, STANDARDS!$B:$B,,0,2)</f>
        <v>Kromberg Fm</v>
      </c>
      <c r="J685">
        <v>3300</v>
      </c>
      <c r="M685" t="s">
        <v>217</v>
      </c>
      <c r="O685">
        <v>7.2999999999999995E-2</v>
      </c>
      <c r="P685" t="s">
        <v>243</v>
      </c>
      <c r="S685">
        <v>-36.5</v>
      </c>
      <c r="T685">
        <v>0.02</v>
      </c>
      <c r="U685" t="s">
        <v>246</v>
      </c>
      <c r="V685">
        <v>1</v>
      </c>
      <c r="W685" t="s">
        <v>247</v>
      </c>
    </row>
    <row r="686" spans="1:23" x14ac:dyDescent="0.3">
      <c r="A686">
        <v>733</v>
      </c>
      <c r="B686" s="15" t="s">
        <v>207</v>
      </c>
      <c r="C686" t="str">
        <f>_xlfn.XLOOKUP($B686, STANDARDS!$A:$A, STANDARDS!$B:$B,,0,2)</f>
        <v>Kromberg Fm</v>
      </c>
      <c r="J686">
        <v>3300</v>
      </c>
      <c r="M686" t="s">
        <v>217</v>
      </c>
      <c r="O686">
        <v>1.4999999999999999E-2</v>
      </c>
      <c r="P686" t="s">
        <v>243</v>
      </c>
      <c r="S686">
        <v>-28.7</v>
      </c>
      <c r="T686">
        <v>0.02</v>
      </c>
      <c r="U686" t="s">
        <v>246</v>
      </c>
      <c r="V686">
        <v>1</v>
      </c>
      <c r="W686" t="s">
        <v>247</v>
      </c>
    </row>
    <row r="687" spans="1:23" x14ac:dyDescent="0.3">
      <c r="A687">
        <v>734</v>
      </c>
      <c r="B687" s="15" t="s">
        <v>208</v>
      </c>
      <c r="C687" t="str">
        <f>_xlfn.XLOOKUP($B687, STANDARDS!$A:$A, STANDARDS!$B:$B,,0,2)</f>
        <v>Fig Tree Gp</v>
      </c>
      <c r="J687">
        <v>3350</v>
      </c>
      <c r="M687" t="s">
        <v>217</v>
      </c>
      <c r="O687">
        <v>1.6E-2</v>
      </c>
      <c r="P687" t="s">
        <v>243</v>
      </c>
      <c r="S687">
        <v>-30.2</v>
      </c>
      <c r="T687">
        <v>0.02</v>
      </c>
      <c r="U687" t="s">
        <v>246</v>
      </c>
      <c r="V687">
        <v>1</v>
      </c>
      <c r="W687" t="s">
        <v>247</v>
      </c>
    </row>
    <row r="688" spans="1:23" x14ac:dyDescent="0.3">
      <c r="A688">
        <v>735</v>
      </c>
      <c r="B688" s="15" t="s">
        <v>208</v>
      </c>
      <c r="C688" t="str">
        <f>_xlfn.XLOOKUP($B688, STANDARDS!$A:$A, STANDARDS!$B:$B,,0,2)</f>
        <v>Fig Tree Gp</v>
      </c>
      <c r="J688">
        <v>3350</v>
      </c>
      <c r="M688" t="s">
        <v>217</v>
      </c>
      <c r="O688">
        <v>0.28300000000000003</v>
      </c>
      <c r="P688" t="s">
        <v>243</v>
      </c>
      <c r="S688">
        <v>-28.5</v>
      </c>
      <c r="T688">
        <v>0.02</v>
      </c>
      <c r="U688" t="s">
        <v>246</v>
      </c>
      <c r="V688">
        <v>1</v>
      </c>
      <c r="W688" t="s">
        <v>247</v>
      </c>
    </row>
    <row r="689" spans="1:23" x14ac:dyDescent="0.3">
      <c r="A689">
        <v>736</v>
      </c>
      <c r="B689" s="15" t="s">
        <v>208</v>
      </c>
      <c r="C689" t="str">
        <f>_xlfn.XLOOKUP($B689, STANDARDS!$A:$A, STANDARDS!$B:$B,,0,2)</f>
        <v>Fig Tree Gp</v>
      </c>
      <c r="J689">
        <v>3350</v>
      </c>
      <c r="M689" t="s">
        <v>217</v>
      </c>
      <c r="O689">
        <v>0.02</v>
      </c>
      <c r="P689" t="s">
        <v>243</v>
      </c>
      <c r="S689">
        <v>-27</v>
      </c>
      <c r="T689">
        <v>0.02</v>
      </c>
      <c r="U689" t="s">
        <v>246</v>
      </c>
      <c r="V689">
        <v>1</v>
      </c>
      <c r="W689" t="s">
        <v>247</v>
      </c>
    </row>
    <row r="690" spans="1:23" x14ac:dyDescent="0.3">
      <c r="A690">
        <v>737</v>
      </c>
      <c r="B690" s="15" t="s">
        <v>208</v>
      </c>
      <c r="C690" t="str">
        <f>_xlfn.XLOOKUP($B690, STANDARDS!$A:$A, STANDARDS!$B:$B,,0,2)</f>
        <v>Fig Tree Gp</v>
      </c>
      <c r="J690">
        <v>3350</v>
      </c>
      <c r="M690" t="s">
        <v>217</v>
      </c>
      <c r="O690">
        <v>6.2E-2</v>
      </c>
      <c r="P690" t="s">
        <v>243</v>
      </c>
      <c r="S690">
        <v>-28.5</v>
      </c>
      <c r="T690">
        <v>0.02</v>
      </c>
      <c r="U690" t="s">
        <v>246</v>
      </c>
      <c r="V690">
        <v>1</v>
      </c>
      <c r="W690" t="s">
        <v>247</v>
      </c>
    </row>
    <row r="691" spans="1:23" x14ac:dyDescent="0.3">
      <c r="A691">
        <v>738</v>
      </c>
      <c r="B691" s="15" t="s">
        <v>208</v>
      </c>
      <c r="C691" t="str">
        <f>_xlfn.XLOOKUP($B691, STANDARDS!$A:$A, STANDARDS!$B:$B,,0,2)</f>
        <v>Fig Tree Gp</v>
      </c>
      <c r="J691">
        <v>3350</v>
      </c>
      <c r="M691" t="s">
        <v>217</v>
      </c>
      <c r="O691">
        <v>5.1000000000000004E-2</v>
      </c>
      <c r="P691" t="s">
        <v>243</v>
      </c>
      <c r="S691">
        <v>-27.7</v>
      </c>
      <c r="T691">
        <v>0.02</v>
      </c>
      <c r="U691" t="s">
        <v>246</v>
      </c>
      <c r="V691">
        <v>1</v>
      </c>
      <c r="W691" t="s">
        <v>247</v>
      </c>
    </row>
    <row r="692" spans="1:23" x14ac:dyDescent="0.3">
      <c r="A692">
        <v>739</v>
      </c>
      <c r="B692" s="15" t="s">
        <v>208</v>
      </c>
      <c r="C692" t="str">
        <f>_xlfn.XLOOKUP($B692, STANDARDS!$A:$A, STANDARDS!$B:$B,,0,2)</f>
        <v>Fig Tree Gp</v>
      </c>
      <c r="J692">
        <v>3350</v>
      </c>
      <c r="M692" t="s">
        <v>217</v>
      </c>
      <c r="O692">
        <v>1.4000000000000002E-2</v>
      </c>
      <c r="P692" t="s">
        <v>243</v>
      </c>
      <c r="S692">
        <v>-26.9</v>
      </c>
      <c r="T692">
        <v>0.02</v>
      </c>
      <c r="U692" t="s">
        <v>246</v>
      </c>
      <c r="V692">
        <v>1</v>
      </c>
      <c r="W692" t="s">
        <v>247</v>
      </c>
    </row>
    <row r="693" spans="1:23" x14ac:dyDescent="0.3">
      <c r="A693">
        <v>740</v>
      </c>
      <c r="B693" s="15" t="s">
        <v>208</v>
      </c>
      <c r="C693" t="str">
        <f>_xlfn.XLOOKUP($B693, STANDARDS!$A:$A, STANDARDS!$B:$B,,0,2)</f>
        <v>Fig Tree Gp</v>
      </c>
      <c r="J693">
        <v>3350</v>
      </c>
      <c r="M693" t="s">
        <v>217</v>
      </c>
      <c r="O693">
        <v>4.5999999999999999E-2</v>
      </c>
      <c r="P693" t="s">
        <v>243</v>
      </c>
      <c r="S693">
        <v>-32</v>
      </c>
      <c r="T693">
        <v>0.02</v>
      </c>
      <c r="U693" t="s">
        <v>246</v>
      </c>
      <c r="V693">
        <v>1</v>
      </c>
      <c r="W693" t="s">
        <v>247</v>
      </c>
    </row>
    <row r="694" spans="1:23" x14ac:dyDescent="0.3">
      <c r="A694">
        <v>741</v>
      </c>
      <c r="B694" s="15" t="s">
        <v>208</v>
      </c>
      <c r="C694" t="str">
        <f>_xlfn.XLOOKUP($B694, STANDARDS!$A:$A, STANDARDS!$B:$B,,0,2)</f>
        <v>Fig Tree Gp</v>
      </c>
      <c r="J694">
        <v>3350</v>
      </c>
      <c r="M694" t="s">
        <v>217</v>
      </c>
      <c r="O694">
        <v>0.10700000000000001</v>
      </c>
      <c r="P694" t="s">
        <v>243</v>
      </c>
      <c r="S694">
        <v>-35.4</v>
      </c>
      <c r="T694">
        <v>0.02</v>
      </c>
      <c r="U694" t="s">
        <v>246</v>
      </c>
      <c r="V694">
        <v>1</v>
      </c>
      <c r="W694" t="s">
        <v>247</v>
      </c>
    </row>
    <row r="695" spans="1:23" x14ac:dyDescent="0.3">
      <c r="A695">
        <v>742</v>
      </c>
      <c r="B695" s="15" t="s">
        <v>209</v>
      </c>
      <c r="C695" t="str">
        <f>_xlfn.XLOOKUP($B695, STANDARDS!$A:$A, STANDARDS!$B:$B,,0,2)</f>
        <v>Apex Basalt</v>
      </c>
      <c r="J695">
        <v>3400</v>
      </c>
      <c r="M695" t="s">
        <v>217</v>
      </c>
      <c r="O695">
        <v>8.9999999999999993E-3</v>
      </c>
      <c r="P695" t="s">
        <v>243</v>
      </c>
      <c r="S695">
        <v>-30</v>
      </c>
      <c r="T695">
        <v>0.02</v>
      </c>
      <c r="U695" t="s">
        <v>246</v>
      </c>
      <c r="V695">
        <v>1</v>
      </c>
      <c r="W695" t="s">
        <v>247</v>
      </c>
    </row>
    <row r="696" spans="1:23" x14ac:dyDescent="0.3">
      <c r="A696">
        <v>743</v>
      </c>
      <c r="B696" s="15" t="s">
        <v>209</v>
      </c>
      <c r="C696" t="str">
        <f>_xlfn.XLOOKUP($B696, STANDARDS!$A:$A, STANDARDS!$B:$B,,0,2)</f>
        <v>Apex Basalt</v>
      </c>
      <c r="J696">
        <v>3400</v>
      </c>
      <c r="M696" t="s">
        <v>217</v>
      </c>
      <c r="O696">
        <v>1.3000000000000001E-2</v>
      </c>
      <c r="P696" t="s">
        <v>243</v>
      </c>
      <c r="S696">
        <v>-22.5</v>
      </c>
      <c r="T696">
        <v>0.02</v>
      </c>
      <c r="U696" t="s">
        <v>246</v>
      </c>
      <c r="V696">
        <v>1</v>
      </c>
      <c r="W696" t="s">
        <v>247</v>
      </c>
    </row>
    <row r="697" spans="1:23" x14ac:dyDescent="0.3">
      <c r="A697">
        <v>744</v>
      </c>
      <c r="B697" s="15" t="s">
        <v>209</v>
      </c>
      <c r="C697" t="str">
        <f>_xlfn.XLOOKUP($B697, STANDARDS!$A:$A, STANDARDS!$B:$B,,0,2)</f>
        <v>Apex Basalt</v>
      </c>
      <c r="J697">
        <v>3400</v>
      </c>
      <c r="M697" t="s">
        <v>217</v>
      </c>
      <c r="O697">
        <v>7.000000000000001E-3</v>
      </c>
      <c r="P697" t="s">
        <v>243</v>
      </c>
      <c r="S697">
        <v>-28.6</v>
      </c>
      <c r="T697">
        <v>0.02</v>
      </c>
      <c r="U697" t="s">
        <v>246</v>
      </c>
      <c r="V697">
        <v>1</v>
      </c>
      <c r="W697" t="s">
        <v>247</v>
      </c>
    </row>
    <row r="698" spans="1:23" x14ac:dyDescent="0.3">
      <c r="A698">
        <v>745</v>
      </c>
      <c r="B698" s="15" t="s">
        <v>210</v>
      </c>
      <c r="C698" t="str">
        <f>_xlfn.XLOOKUP($B698, STANDARDS!$A:$A, STANDARDS!$B:$B,,0,2)</f>
        <v>Towers Fm</v>
      </c>
      <c r="J698">
        <v>3435</v>
      </c>
      <c r="M698" t="s">
        <v>217</v>
      </c>
      <c r="O698">
        <v>2.1999999999999999E-2</v>
      </c>
      <c r="P698" t="s">
        <v>243</v>
      </c>
      <c r="S698">
        <v>-18.100000000000001</v>
      </c>
      <c r="T698">
        <v>0.02</v>
      </c>
      <c r="U698" t="s">
        <v>246</v>
      </c>
      <c r="V698">
        <v>1</v>
      </c>
      <c r="W698" t="s">
        <v>247</v>
      </c>
    </row>
    <row r="699" spans="1:23" x14ac:dyDescent="0.3">
      <c r="A699">
        <v>746</v>
      </c>
      <c r="B699" s="15" t="s">
        <v>210</v>
      </c>
      <c r="C699" t="str">
        <f>_xlfn.XLOOKUP($B699, STANDARDS!$A:$A, STANDARDS!$B:$B,,0,2)</f>
        <v>Towers Fm</v>
      </c>
      <c r="J699">
        <v>3435</v>
      </c>
      <c r="M699" t="s">
        <v>217</v>
      </c>
      <c r="O699">
        <v>0.12</v>
      </c>
      <c r="P699" t="s">
        <v>243</v>
      </c>
      <c r="S699">
        <v>-36.9</v>
      </c>
      <c r="T699">
        <v>0.02</v>
      </c>
      <c r="U699" t="s">
        <v>246</v>
      </c>
      <c r="V699">
        <v>1</v>
      </c>
      <c r="W699" t="s">
        <v>247</v>
      </c>
    </row>
    <row r="700" spans="1:23" x14ac:dyDescent="0.3">
      <c r="A700">
        <v>747</v>
      </c>
      <c r="B700" s="15" t="s">
        <v>210</v>
      </c>
      <c r="C700" t="str">
        <f>_xlfn.XLOOKUP($B700, STANDARDS!$A:$A, STANDARDS!$B:$B,,0,2)</f>
        <v>Towers Fm</v>
      </c>
      <c r="J700">
        <v>3435</v>
      </c>
      <c r="M700" t="s">
        <v>217</v>
      </c>
      <c r="O700">
        <v>8.0000000000000002E-3</v>
      </c>
      <c r="P700" t="s">
        <v>243</v>
      </c>
      <c r="S700">
        <v>-28.7</v>
      </c>
      <c r="T700">
        <v>0.02</v>
      </c>
      <c r="U700" t="s">
        <v>246</v>
      </c>
      <c r="V700">
        <v>1</v>
      </c>
      <c r="W700" t="s">
        <v>247</v>
      </c>
    </row>
    <row r="701" spans="1:23" x14ac:dyDescent="0.3">
      <c r="A701">
        <v>748</v>
      </c>
      <c r="B701" s="15" t="s">
        <v>210</v>
      </c>
      <c r="C701" t="str">
        <f>_xlfn.XLOOKUP($B701, STANDARDS!$A:$A, STANDARDS!$B:$B,,0,2)</f>
        <v>Towers Fm</v>
      </c>
      <c r="J701">
        <v>3435</v>
      </c>
      <c r="M701" t="s">
        <v>217</v>
      </c>
      <c r="O701">
        <v>0.20699999999999999</v>
      </c>
      <c r="P701" t="s">
        <v>243</v>
      </c>
      <c r="S701">
        <v>-31.7</v>
      </c>
      <c r="T701">
        <v>0.02</v>
      </c>
      <c r="U701" t="s">
        <v>246</v>
      </c>
      <c r="V701">
        <v>1</v>
      </c>
      <c r="W701" t="s">
        <v>247</v>
      </c>
    </row>
    <row r="702" spans="1:23" x14ac:dyDescent="0.3">
      <c r="A702">
        <v>749</v>
      </c>
      <c r="B702" s="15" t="s">
        <v>210</v>
      </c>
      <c r="C702" t="str">
        <f>_xlfn.XLOOKUP($B702, STANDARDS!$A:$A, STANDARDS!$B:$B,,0,2)</f>
        <v>Towers Fm</v>
      </c>
      <c r="J702">
        <v>3435</v>
      </c>
      <c r="M702" t="s">
        <v>217</v>
      </c>
      <c r="O702">
        <v>1.7000000000000001E-2</v>
      </c>
      <c r="P702" t="s">
        <v>243</v>
      </c>
      <c r="S702">
        <v>-29.7</v>
      </c>
      <c r="T702">
        <v>0.02</v>
      </c>
      <c r="U702" t="s">
        <v>246</v>
      </c>
      <c r="V702">
        <v>1</v>
      </c>
      <c r="W702" t="s">
        <v>247</v>
      </c>
    </row>
    <row r="703" spans="1:23" x14ac:dyDescent="0.3">
      <c r="A703">
        <v>750</v>
      </c>
      <c r="B703" s="15" t="s">
        <v>210</v>
      </c>
      <c r="C703" t="str">
        <f>_xlfn.XLOOKUP($B703, STANDARDS!$A:$A, STANDARDS!$B:$B,,0,2)</f>
        <v>Towers Fm</v>
      </c>
      <c r="J703">
        <v>3435</v>
      </c>
      <c r="M703" t="s">
        <v>217</v>
      </c>
      <c r="O703">
        <v>0.10900000000000001</v>
      </c>
      <c r="P703" t="s">
        <v>243</v>
      </c>
      <c r="S703">
        <v>-33.200000000000003</v>
      </c>
      <c r="T703">
        <v>0.02</v>
      </c>
      <c r="U703" t="s">
        <v>246</v>
      </c>
      <c r="V703">
        <v>1</v>
      </c>
      <c r="W703" t="s">
        <v>247</v>
      </c>
    </row>
    <row r="704" spans="1:23" x14ac:dyDescent="0.3">
      <c r="A704">
        <v>751</v>
      </c>
      <c r="B704" s="15" t="s">
        <v>210</v>
      </c>
      <c r="C704" t="str">
        <f>_xlfn.XLOOKUP($B704, STANDARDS!$A:$A, STANDARDS!$B:$B,,0,2)</f>
        <v>Towers Fm</v>
      </c>
      <c r="J704">
        <v>3435</v>
      </c>
      <c r="M704" t="s">
        <v>217</v>
      </c>
      <c r="O704">
        <v>8.199999999999999E-2</v>
      </c>
      <c r="P704" t="s">
        <v>243</v>
      </c>
      <c r="S704">
        <v>-33.200000000000003</v>
      </c>
      <c r="T704">
        <v>0.02</v>
      </c>
      <c r="U704" t="s">
        <v>246</v>
      </c>
      <c r="V704">
        <v>1</v>
      </c>
      <c r="W704" t="s">
        <v>247</v>
      </c>
    </row>
    <row r="705" spans="1:29" x14ac:dyDescent="0.3">
      <c r="A705">
        <v>752</v>
      </c>
      <c r="B705" s="15" t="s">
        <v>210</v>
      </c>
      <c r="C705" t="str">
        <f>_xlfn.XLOOKUP($B705, STANDARDS!$A:$A, STANDARDS!$B:$B,,0,2)</f>
        <v>Towers Fm</v>
      </c>
      <c r="J705">
        <v>3435</v>
      </c>
      <c r="M705" t="s">
        <v>217</v>
      </c>
      <c r="O705">
        <v>9.1999999999999998E-2</v>
      </c>
      <c r="P705" t="s">
        <v>243</v>
      </c>
      <c r="S705">
        <v>-33.6</v>
      </c>
      <c r="T705">
        <v>0.02</v>
      </c>
      <c r="U705" t="s">
        <v>246</v>
      </c>
      <c r="V705">
        <v>1</v>
      </c>
      <c r="W705" t="s">
        <v>247</v>
      </c>
    </row>
    <row r="706" spans="1:29" x14ac:dyDescent="0.3">
      <c r="A706">
        <v>753</v>
      </c>
      <c r="B706" s="15" t="s">
        <v>210</v>
      </c>
      <c r="C706" t="str">
        <f>_xlfn.XLOOKUP($B706, STANDARDS!$A:$A, STANDARDS!$B:$B,,0,2)</f>
        <v>Towers Fm</v>
      </c>
      <c r="J706">
        <v>3435</v>
      </c>
      <c r="M706" t="s">
        <v>217</v>
      </c>
      <c r="O706">
        <v>1.6E-2</v>
      </c>
      <c r="P706" t="s">
        <v>243</v>
      </c>
      <c r="S706">
        <v>-32.1</v>
      </c>
      <c r="T706">
        <v>0.02</v>
      </c>
      <c r="U706" t="s">
        <v>246</v>
      </c>
      <c r="V706">
        <v>1</v>
      </c>
      <c r="W706" t="s">
        <v>247</v>
      </c>
    </row>
    <row r="707" spans="1:29" x14ac:dyDescent="0.3">
      <c r="A707">
        <v>754</v>
      </c>
      <c r="B707" s="15" t="s">
        <v>211</v>
      </c>
      <c r="C707" t="str">
        <f>_xlfn.XLOOKUP($B707, STANDARDS!$A:$A, STANDARDS!$B:$B,,0,2)</f>
        <v>Hooggenoeg Fm</v>
      </c>
      <c r="J707">
        <v>3450</v>
      </c>
      <c r="M707" t="s">
        <v>217</v>
      </c>
      <c r="O707">
        <v>0.32500000000000001</v>
      </c>
      <c r="P707" t="s">
        <v>243</v>
      </c>
      <c r="S707">
        <v>-37.700000000000003</v>
      </c>
      <c r="T707">
        <v>0.02</v>
      </c>
      <c r="U707" t="s">
        <v>246</v>
      </c>
      <c r="V707">
        <v>1</v>
      </c>
      <c r="W707" t="s">
        <v>247</v>
      </c>
    </row>
    <row r="708" spans="1:29" x14ac:dyDescent="0.3">
      <c r="A708">
        <v>755</v>
      </c>
      <c r="B708" s="15" t="s">
        <v>211</v>
      </c>
      <c r="C708" t="str">
        <f>_xlfn.XLOOKUP($B708, STANDARDS!$A:$A, STANDARDS!$B:$B,,0,2)</f>
        <v>Hooggenoeg Fm</v>
      </c>
      <c r="J708">
        <v>3450</v>
      </c>
      <c r="M708" t="s">
        <v>217</v>
      </c>
      <c r="O708">
        <v>0.32500000000000001</v>
      </c>
      <c r="P708" t="s">
        <v>243</v>
      </c>
      <c r="S708">
        <v>-32.4</v>
      </c>
      <c r="T708">
        <v>0.02</v>
      </c>
      <c r="U708" t="s">
        <v>246</v>
      </c>
      <c r="V708">
        <v>1</v>
      </c>
      <c r="W708" t="s">
        <v>247</v>
      </c>
    </row>
    <row r="709" spans="1:29" x14ac:dyDescent="0.3">
      <c r="A709">
        <v>756</v>
      </c>
      <c r="B709" s="15" t="s">
        <v>211</v>
      </c>
      <c r="C709" t="str">
        <f>_xlfn.XLOOKUP($B709, STANDARDS!$A:$A, STANDARDS!$B:$B,,0,2)</f>
        <v>Hooggenoeg Fm</v>
      </c>
      <c r="J709">
        <v>3450</v>
      </c>
      <c r="M709" t="s">
        <v>234</v>
      </c>
      <c r="O709">
        <v>0.24500000000000002</v>
      </c>
      <c r="P709" t="s">
        <v>243</v>
      </c>
      <c r="S709">
        <v>-36.700000000000003</v>
      </c>
      <c r="T709">
        <v>0.02</v>
      </c>
      <c r="U709" t="s">
        <v>246</v>
      </c>
      <c r="V709">
        <v>1</v>
      </c>
      <c r="W709" t="s">
        <v>247</v>
      </c>
    </row>
    <row r="710" spans="1:29" x14ac:dyDescent="0.3">
      <c r="A710">
        <v>757</v>
      </c>
      <c r="B710" s="15" t="s">
        <v>211</v>
      </c>
      <c r="C710" t="str">
        <f>_xlfn.XLOOKUP($B710, STANDARDS!$A:$A, STANDARDS!$B:$B,,0,2)</f>
        <v>Hooggenoeg Fm</v>
      </c>
      <c r="J710">
        <v>3450</v>
      </c>
      <c r="M710" t="s">
        <v>217</v>
      </c>
      <c r="O710">
        <v>0.183</v>
      </c>
      <c r="P710" t="s">
        <v>243</v>
      </c>
      <c r="S710">
        <v>-38.6</v>
      </c>
      <c r="T710">
        <v>0.02</v>
      </c>
      <c r="U710" t="s">
        <v>246</v>
      </c>
      <c r="V710">
        <v>1</v>
      </c>
      <c r="W710" t="s">
        <v>247</v>
      </c>
    </row>
    <row r="711" spans="1:29" x14ac:dyDescent="0.3">
      <c r="A711">
        <v>758</v>
      </c>
      <c r="B711" s="15" t="s">
        <v>212</v>
      </c>
      <c r="C711" t="str">
        <f>_xlfn.XLOOKUP($B711, STANDARDS!$A:$A, STANDARDS!$B:$B,,0,2)</f>
        <v>Middle Marker Mbr</v>
      </c>
      <c r="J711">
        <v>3450</v>
      </c>
      <c r="M711" t="s">
        <v>217</v>
      </c>
      <c r="O711">
        <v>0.23100000000000001</v>
      </c>
      <c r="P711" t="s">
        <v>243</v>
      </c>
      <c r="S711">
        <v>-34.6</v>
      </c>
      <c r="T711">
        <v>0.02</v>
      </c>
      <c r="U711" t="s">
        <v>246</v>
      </c>
      <c r="V711">
        <v>1</v>
      </c>
      <c r="W711" t="s">
        <v>247</v>
      </c>
    </row>
    <row r="712" spans="1:29" x14ac:dyDescent="0.3">
      <c r="A712">
        <v>759</v>
      </c>
      <c r="B712" s="15" t="s">
        <v>213</v>
      </c>
      <c r="C712" t="str">
        <f>_xlfn.XLOOKUP($B712, STANDARDS!$A:$A, STANDARDS!$B:$B,,0,2)</f>
        <v>Theespruit Fm</v>
      </c>
      <c r="J712">
        <v>3550</v>
      </c>
      <c r="M712" t="s">
        <v>217</v>
      </c>
      <c r="O712">
        <v>0.9</v>
      </c>
      <c r="P712" t="s">
        <v>243</v>
      </c>
      <c r="S712">
        <v>-16.3</v>
      </c>
      <c r="T712">
        <v>0.02</v>
      </c>
      <c r="U712" t="s">
        <v>246</v>
      </c>
      <c r="V712">
        <v>1</v>
      </c>
      <c r="W712" t="s">
        <v>247</v>
      </c>
    </row>
    <row r="713" spans="1:29" x14ac:dyDescent="0.3">
      <c r="A713">
        <v>760</v>
      </c>
      <c r="B713" s="15" t="s">
        <v>213</v>
      </c>
      <c r="C713" t="str">
        <f>_xlfn.XLOOKUP($B713, STANDARDS!$A:$A, STANDARDS!$B:$B,,0,2)</f>
        <v>Theespruit Fm</v>
      </c>
      <c r="J713">
        <v>3550</v>
      </c>
      <c r="M713" t="s">
        <v>217</v>
      </c>
      <c r="O713">
        <v>0.32999999999999996</v>
      </c>
      <c r="P713" t="s">
        <v>243</v>
      </c>
      <c r="S713">
        <v>-14.6</v>
      </c>
      <c r="T713">
        <v>0.02</v>
      </c>
      <c r="U713" t="s">
        <v>246</v>
      </c>
      <c r="V713">
        <v>1</v>
      </c>
      <c r="W713" t="s">
        <v>247</v>
      </c>
    </row>
    <row r="714" spans="1:29" x14ac:dyDescent="0.3">
      <c r="A714">
        <v>761</v>
      </c>
      <c r="B714" s="15" t="s">
        <v>68</v>
      </c>
      <c r="C714" t="str">
        <f>_xlfn.XLOOKUP($B714, STANDARDS!$A:$A, STANDARDS!$B:$B,,0,2)</f>
        <v>Chapel Island Fm</v>
      </c>
      <c r="J714">
        <v>560</v>
      </c>
      <c r="M714" t="s">
        <v>240</v>
      </c>
      <c r="P714" t="s">
        <v>243</v>
      </c>
      <c r="Q714">
        <v>-14.9</v>
      </c>
      <c r="R714">
        <v>0.02</v>
      </c>
      <c r="V714">
        <v>1</v>
      </c>
      <c r="W714" t="s">
        <v>247</v>
      </c>
      <c r="AB714" t="s">
        <v>248</v>
      </c>
      <c r="AC714" t="s">
        <v>249</v>
      </c>
    </row>
    <row r="715" spans="1:29" x14ac:dyDescent="0.3">
      <c r="A715">
        <v>762</v>
      </c>
      <c r="B715" s="15" t="s">
        <v>68</v>
      </c>
      <c r="C715" t="str">
        <f>_xlfn.XLOOKUP($B715, STANDARDS!$A:$A, STANDARDS!$B:$B,,0,2)</f>
        <v>Chapel Island Fm</v>
      </c>
      <c r="J715">
        <v>560</v>
      </c>
      <c r="M715" t="s">
        <v>240</v>
      </c>
      <c r="P715" t="s">
        <v>243</v>
      </c>
      <c r="Q715">
        <v>-22.3</v>
      </c>
      <c r="R715">
        <v>0.02</v>
      </c>
      <c r="V715">
        <v>1</v>
      </c>
      <c r="W715" t="s">
        <v>247</v>
      </c>
      <c r="AB715" t="s">
        <v>248</v>
      </c>
      <c r="AC715" t="s">
        <v>249</v>
      </c>
    </row>
    <row r="716" spans="1:29" x14ac:dyDescent="0.3">
      <c r="A716">
        <v>763</v>
      </c>
      <c r="B716" s="15" t="s">
        <v>68</v>
      </c>
      <c r="C716" t="str">
        <f>_xlfn.XLOOKUP($B716, STANDARDS!$A:$A, STANDARDS!$B:$B,,0,2)</f>
        <v>Chapel Island Fm</v>
      </c>
      <c r="J716">
        <v>560</v>
      </c>
      <c r="M716" t="s">
        <v>240</v>
      </c>
      <c r="P716" t="s">
        <v>243</v>
      </c>
      <c r="Q716">
        <v>-21.9</v>
      </c>
      <c r="R716">
        <v>0.02</v>
      </c>
      <c r="V716">
        <v>1</v>
      </c>
      <c r="W716" t="s">
        <v>247</v>
      </c>
      <c r="AB716" t="s">
        <v>248</v>
      </c>
      <c r="AC716" t="s">
        <v>249</v>
      </c>
    </row>
    <row r="717" spans="1:29" x14ac:dyDescent="0.3">
      <c r="A717">
        <v>764</v>
      </c>
      <c r="B717" s="15" t="s">
        <v>68</v>
      </c>
      <c r="C717" t="str">
        <f>_xlfn.XLOOKUP($B717, STANDARDS!$A:$A, STANDARDS!$B:$B,,0,2)</f>
        <v>Chapel Island Fm</v>
      </c>
      <c r="J717">
        <v>560</v>
      </c>
      <c r="M717" t="s">
        <v>240</v>
      </c>
      <c r="P717" t="s">
        <v>243</v>
      </c>
      <c r="Q717">
        <v>-23.1</v>
      </c>
      <c r="R717">
        <v>0.02</v>
      </c>
      <c r="V717">
        <v>1</v>
      </c>
      <c r="W717" t="s">
        <v>247</v>
      </c>
      <c r="AB717" t="s">
        <v>248</v>
      </c>
      <c r="AC717" t="s">
        <v>249</v>
      </c>
    </row>
    <row r="718" spans="1:29" x14ac:dyDescent="0.3">
      <c r="A718">
        <v>765</v>
      </c>
      <c r="B718" s="15" t="s">
        <v>68</v>
      </c>
      <c r="C718" t="str">
        <f>_xlfn.XLOOKUP($B718, STANDARDS!$A:$A, STANDARDS!$B:$B,,0,2)</f>
        <v>Chapel Island Fm</v>
      </c>
      <c r="J718">
        <v>560</v>
      </c>
      <c r="M718" t="s">
        <v>240</v>
      </c>
      <c r="P718" t="s">
        <v>243</v>
      </c>
      <c r="Q718">
        <v>-21.7</v>
      </c>
      <c r="R718">
        <v>0.02</v>
      </c>
      <c r="V718">
        <v>1</v>
      </c>
      <c r="W718" t="s">
        <v>247</v>
      </c>
      <c r="AB718" t="s">
        <v>248</v>
      </c>
      <c r="AC718" t="s">
        <v>249</v>
      </c>
    </row>
    <row r="719" spans="1:29" x14ac:dyDescent="0.3">
      <c r="A719">
        <v>766</v>
      </c>
      <c r="B719" s="15" t="s">
        <v>68</v>
      </c>
      <c r="C719" t="str">
        <f>_xlfn.XLOOKUP($B719, STANDARDS!$A:$A, STANDARDS!$B:$B,,0,2)</f>
        <v>Chapel Island Fm</v>
      </c>
      <c r="J719">
        <v>560</v>
      </c>
      <c r="M719" t="s">
        <v>240</v>
      </c>
      <c r="P719" t="s">
        <v>243</v>
      </c>
      <c r="Q719">
        <v>-20.6</v>
      </c>
      <c r="R719">
        <v>0.02</v>
      </c>
      <c r="V719">
        <v>1</v>
      </c>
      <c r="W719" t="s">
        <v>247</v>
      </c>
      <c r="AB719" t="s">
        <v>248</v>
      </c>
      <c r="AC719" t="s">
        <v>249</v>
      </c>
    </row>
    <row r="720" spans="1:29" x14ac:dyDescent="0.3">
      <c r="A720">
        <v>767</v>
      </c>
      <c r="B720" s="15" t="s">
        <v>68</v>
      </c>
      <c r="C720" t="str">
        <f>_xlfn.XLOOKUP($B720, STANDARDS!$A:$A, STANDARDS!$B:$B,,0,2)</f>
        <v>Chapel Island Fm</v>
      </c>
      <c r="J720">
        <v>560</v>
      </c>
      <c r="M720" t="s">
        <v>240</v>
      </c>
      <c r="P720" t="s">
        <v>243</v>
      </c>
      <c r="Q720">
        <v>-15.9</v>
      </c>
      <c r="R720">
        <v>0.02</v>
      </c>
      <c r="V720">
        <v>1</v>
      </c>
      <c r="W720" t="s">
        <v>247</v>
      </c>
      <c r="AB720" t="s">
        <v>248</v>
      </c>
      <c r="AC720" t="s">
        <v>249</v>
      </c>
    </row>
    <row r="721" spans="1:29" x14ac:dyDescent="0.3">
      <c r="A721">
        <v>768</v>
      </c>
      <c r="B721" s="15" t="s">
        <v>68</v>
      </c>
      <c r="C721" t="str">
        <f>_xlfn.XLOOKUP($B721, STANDARDS!$A:$A, STANDARDS!$B:$B,,0,2)</f>
        <v>Chapel Island Fm</v>
      </c>
      <c r="J721">
        <v>560</v>
      </c>
      <c r="M721" t="s">
        <v>240</v>
      </c>
      <c r="P721" t="s">
        <v>243</v>
      </c>
      <c r="Q721">
        <v>-13.9</v>
      </c>
      <c r="R721">
        <v>0.02</v>
      </c>
      <c r="V721">
        <v>1</v>
      </c>
      <c r="W721" t="s">
        <v>247</v>
      </c>
      <c r="AB721" t="s">
        <v>248</v>
      </c>
      <c r="AC721" t="s">
        <v>249</v>
      </c>
    </row>
    <row r="722" spans="1:29" x14ac:dyDescent="0.3">
      <c r="A722">
        <v>769</v>
      </c>
      <c r="B722" s="15" t="s">
        <v>68</v>
      </c>
      <c r="C722" t="str">
        <f>_xlfn.XLOOKUP($B722, STANDARDS!$A:$A, STANDARDS!$B:$B,,0,2)</f>
        <v>Chapel Island Fm</v>
      </c>
      <c r="J722">
        <v>560</v>
      </c>
      <c r="M722" t="s">
        <v>240</v>
      </c>
      <c r="P722" t="s">
        <v>243</v>
      </c>
      <c r="Q722">
        <v>-3.1</v>
      </c>
      <c r="R722">
        <v>0.02</v>
      </c>
      <c r="V722">
        <v>1</v>
      </c>
      <c r="W722" t="s">
        <v>247</v>
      </c>
    </row>
    <row r="723" spans="1:29" x14ac:dyDescent="0.3">
      <c r="A723">
        <v>770</v>
      </c>
      <c r="B723" s="15" t="s">
        <v>68</v>
      </c>
      <c r="C723" t="str">
        <f>_xlfn.XLOOKUP($B723, STANDARDS!$A:$A, STANDARDS!$B:$B,,0,2)</f>
        <v>Chapel Island Fm</v>
      </c>
      <c r="J723">
        <v>560</v>
      </c>
      <c r="M723" t="s">
        <v>240</v>
      </c>
      <c r="P723" t="s">
        <v>243</v>
      </c>
      <c r="Q723">
        <v>0.4</v>
      </c>
      <c r="R723">
        <v>0.02</v>
      </c>
      <c r="V723">
        <v>1</v>
      </c>
      <c r="W723" t="s">
        <v>247</v>
      </c>
    </row>
    <row r="724" spans="1:29" x14ac:dyDescent="0.3">
      <c r="A724">
        <v>771</v>
      </c>
      <c r="B724" s="15" t="s">
        <v>68</v>
      </c>
      <c r="C724" t="str">
        <f>_xlfn.XLOOKUP($B724, STANDARDS!$A:$A, STANDARDS!$B:$B,,0,2)</f>
        <v>Chapel Island Fm</v>
      </c>
      <c r="J724">
        <v>560</v>
      </c>
      <c r="M724" t="s">
        <v>240</v>
      </c>
      <c r="P724" t="s">
        <v>243</v>
      </c>
      <c r="Q724">
        <v>-1.2</v>
      </c>
      <c r="R724">
        <v>0.02</v>
      </c>
      <c r="V724">
        <v>1</v>
      </c>
      <c r="W724" t="s">
        <v>247</v>
      </c>
    </row>
    <row r="725" spans="1:29" x14ac:dyDescent="0.3">
      <c r="A725">
        <v>772</v>
      </c>
      <c r="B725" s="15" t="s">
        <v>68</v>
      </c>
      <c r="C725" t="str">
        <f>_xlfn.XLOOKUP($B725, STANDARDS!$A:$A, STANDARDS!$B:$B,,0,2)</f>
        <v>Chapel Island Fm</v>
      </c>
      <c r="J725">
        <v>560</v>
      </c>
      <c r="M725" t="s">
        <v>240</v>
      </c>
      <c r="P725" t="s">
        <v>243</v>
      </c>
      <c r="Q725">
        <v>0.6</v>
      </c>
      <c r="R725">
        <v>0.02</v>
      </c>
      <c r="V725">
        <v>1</v>
      </c>
      <c r="W725" t="s">
        <v>247</v>
      </c>
    </row>
    <row r="726" spans="1:29" x14ac:dyDescent="0.3">
      <c r="A726">
        <v>773</v>
      </c>
      <c r="B726" s="15" t="s">
        <v>214</v>
      </c>
      <c r="C726" t="str">
        <f>_xlfn.XLOOKUP($B726, STANDARDS!$A:$A, STANDARDS!$B:$B,,0,2)</f>
        <v>Reed Dolomite Fm</v>
      </c>
      <c r="J726">
        <v>570</v>
      </c>
      <c r="M726" t="s">
        <v>241</v>
      </c>
      <c r="P726" t="s">
        <v>243</v>
      </c>
      <c r="Q726">
        <v>1</v>
      </c>
      <c r="R726">
        <v>0.02</v>
      </c>
      <c r="V726">
        <v>1</v>
      </c>
      <c r="W726" t="s">
        <v>247</v>
      </c>
    </row>
    <row r="727" spans="1:29" x14ac:dyDescent="0.3">
      <c r="A727">
        <v>774</v>
      </c>
      <c r="B727" s="15" t="s">
        <v>214</v>
      </c>
      <c r="C727" t="str">
        <f>_xlfn.XLOOKUP($B727, STANDARDS!$A:$A, STANDARDS!$B:$B,,0,2)</f>
        <v>Reed Dolomite Fm</v>
      </c>
      <c r="J727">
        <v>570</v>
      </c>
      <c r="M727" t="s">
        <v>241</v>
      </c>
      <c r="P727" t="s">
        <v>243</v>
      </c>
      <c r="Q727">
        <v>1.3</v>
      </c>
      <c r="R727">
        <v>0.02</v>
      </c>
      <c r="V727">
        <v>1</v>
      </c>
      <c r="W727" t="s">
        <v>247</v>
      </c>
    </row>
    <row r="728" spans="1:29" x14ac:dyDescent="0.3">
      <c r="A728">
        <v>775</v>
      </c>
      <c r="B728" s="15" t="s">
        <v>214</v>
      </c>
      <c r="C728" t="str">
        <f>_xlfn.XLOOKUP($B728, STANDARDS!$A:$A, STANDARDS!$B:$B,,0,2)</f>
        <v>Reed Dolomite Fm</v>
      </c>
      <c r="J728">
        <v>570</v>
      </c>
      <c r="M728" t="s">
        <v>241</v>
      </c>
      <c r="P728" t="s">
        <v>243</v>
      </c>
      <c r="Q728">
        <v>2.6</v>
      </c>
      <c r="R728">
        <v>0.02</v>
      </c>
      <c r="V728">
        <v>1</v>
      </c>
      <c r="W728" t="s">
        <v>247</v>
      </c>
    </row>
    <row r="729" spans="1:29" x14ac:dyDescent="0.3">
      <c r="A729">
        <v>776</v>
      </c>
      <c r="B729" s="15" t="s">
        <v>214</v>
      </c>
      <c r="C729" t="str">
        <f>_xlfn.XLOOKUP($B729, STANDARDS!$A:$A, STANDARDS!$B:$B,,0,2)</f>
        <v>Reed Dolomite Fm</v>
      </c>
      <c r="J729">
        <v>570</v>
      </c>
      <c r="M729" t="s">
        <v>241</v>
      </c>
      <c r="P729" t="s">
        <v>243</v>
      </c>
      <c r="Q729">
        <v>1.7</v>
      </c>
      <c r="R729">
        <v>0.02</v>
      </c>
      <c r="V729">
        <v>1</v>
      </c>
      <c r="W729" t="s">
        <v>247</v>
      </c>
    </row>
    <row r="730" spans="1:29" x14ac:dyDescent="0.3">
      <c r="A730">
        <v>777</v>
      </c>
      <c r="B730" s="15" t="s">
        <v>214</v>
      </c>
      <c r="C730" t="str">
        <f>_xlfn.XLOOKUP($B730, STANDARDS!$A:$A, STANDARDS!$B:$B,,0,2)</f>
        <v>Reed Dolomite Fm</v>
      </c>
      <c r="J730">
        <v>570</v>
      </c>
      <c r="M730" t="s">
        <v>241</v>
      </c>
      <c r="P730" t="s">
        <v>243</v>
      </c>
      <c r="Q730">
        <v>1.8</v>
      </c>
      <c r="R730">
        <v>0.02</v>
      </c>
      <c r="V730">
        <v>1</v>
      </c>
      <c r="W730" t="s">
        <v>247</v>
      </c>
    </row>
    <row r="731" spans="1:29" x14ac:dyDescent="0.3">
      <c r="A731">
        <v>778</v>
      </c>
      <c r="B731" s="15" t="s">
        <v>159</v>
      </c>
      <c r="C731" t="str">
        <f>_xlfn.XLOOKUP($B731, STANDARDS!$A:$A, STANDARDS!$B:$B,,0,2)</f>
        <v>Rocknest Fm, Epworth Gp</v>
      </c>
      <c r="J731">
        <v>1925</v>
      </c>
      <c r="M731" t="s">
        <v>241</v>
      </c>
      <c r="P731" t="s">
        <v>243</v>
      </c>
      <c r="Q731">
        <v>0.8</v>
      </c>
      <c r="R731">
        <v>0.02</v>
      </c>
      <c r="V731">
        <v>1</v>
      </c>
      <c r="W731" t="s">
        <v>247</v>
      </c>
    </row>
    <row r="732" spans="1:29" x14ac:dyDescent="0.3">
      <c r="A732">
        <v>779</v>
      </c>
      <c r="B732" s="15" t="s">
        <v>159</v>
      </c>
      <c r="C732" t="str">
        <f>_xlfn.XLOOKUP($B732, STANDARDS!$A:$A, STANDARDS!$B:$B,,0,2)</f>
        <v>Rocknest Fm, Epworth Gp</v>
      </c>
      <c r="J732">
        <v>1925</v>
      </c>
      <c r="M732" t="s">
        <v>241</v>
      </c>
      <c r="P732" t="s">
        <v>243</v>
      </c>
      <c r="Q732">
        <v>1</v>
      </c>
      <c r="R732">
        <v>0.02</v>
      </c>
      <c r="V732">
        <v>1</v>
      </c>
      <c r="W732" t="s">
        <v>247</v>
      </c>
    </row>
    <row r="733" spans="1:29" x14ac:dyDescent="0.3">
      <c r="A733">
        <v>780</v>
      </c>
      <c r="B733" s="15" t="s">
        <v>159</v>
      </c>
      <c r="C733" t="str">
        <f>_xlfn.XLOOKUP($B733, STANDARDS!$A:$A, STANDARDS!$B:$B,,0,2)</f>
        <v>Rocknest Fm, Epworth Gp</v>
      </c>
      <c r="J733">
        <v>1925</v>
      </c>
      <c r="M733" t="s">
        <v>241</v>
      </c>
      <c r="P733" t="s">
        <v>243</v>
      </c>
      <c r="Q733">
        <v>0.9</v>
      </c>
      <c r="R733">
        <v>0.02</v>
      </c>
      <c r="V733">
        <v>1</v>
      </c>
      <c r="W733" t="s">
        <v>247</v>
      </c>
    </row>
    <row r="734" spans="1:29" x14ac:dyDescent="0.3">
      <c r="A734">
        <v>781</v>
      </c>
      <c r="B734" s="15" t="s">
        <v>159</v>
      </c>
      <c r="C734" t="str">
        <f>_xlfn.XLOOKUP($B734, STANDARDS!$A:$A, STANDARDS!$B:$B,,0,2)</f>
        <v>Rocknest Fm, Epworth Gp</v>
      </c>
      <c r="J734">
        <v>1925</v>
      </c>
      <c r="M734" t="s">
        <v>241</v>
      </c>
      <c r="P734" t="s">
        <v>243</v>
      </c>
      <c r="Q734">
        <v>1.1000000000000001</v>
      </c>
      <c r="R734">
        <v>0.02</v>
      </c>
      <c r="V734">
        <v>1</v>
      </c>
      <c r="W734" t="s">
        <v>247</v>
      </c>
    </row>
    <row r="735" spans="1:29" x14ac:dyDescent="0.3">
      <c r="A735">
        <v>782</v>
      </c>
      <c r="B735" s="15" t="s">
        <v>159</v>
      </c>
      <c r="C735" t="str">
        <f>_xlfn.XLOOKUP($B735, STANDARDS!$A:$A, STANDARDS!$B:$B,,0,2)</f>
        <v>Rocknest Fm, Epworth Gp</v>
      </c>
      <c r="J735">
        <v>1925</v>
      </c>
      <c r="M735" t="s">
        <v>241</v>
      </c>
      <c r="P735" t="s">
        <v>243</v>
      </c>
      <c r="Q735">
        <v>1</v>
      </c>
      <c r="R735">
        <v>0.02</v>
      </c>
      <c r="V735">
        <v>1</v>
      </c>
      <c r="W735" t="s">
        <v>247</v>
      </c>
    </row>
    <row r="736" spans="1:29" x14ac:dyDescent="0.3">
      <c r="A736">
        <v>783</v>
      </c>
      <c r="B736" s="15" t="s">
        <v>159</v>
      </c>
      <c r="C736" t="str">
        <f>_xlfn.XLOOKUP($B736, STANDARDS!$A:$A, STANDARDS!$B:$B,,0,2)</f>
        <v>Rocknest Fm, Epworth Gp</v>
      </c>
      <c r="J736">
        <v>1925</v>
      </c>
      <c r="M736" t="s">
        <v>241</v>
      </c>
      <c r="P736" t="s">
        <v>243</v>
      </c>
      <c r="Q736">
        <v>1</v>
      </c>
      <c r="R736">
        <v>0.02</v>
      </c>
      <c r="V736">
        <v>1</v>
      </c>
      <c r="W736" t="s">
        <v>247</v>
      </c>
    </row>
    <row r="737" spans="1:29" x14ac:dyDescent="0.3">
      <c r="A737">
        <v>784</v>
      </c>
      <c r="B737" s="15" t="s">
        <v>159</v>
      </c>
      <c r="C737" t="str">
        <f>_xlfn.XLOOKUP($B737, STANDARDS!$A:$A, STANDARDS!$B:$B,,0,2)</f>
        <v>Rocknest Fm, Epworth Gp</v>
      </c>
      <c r="J737">
        <v>1925</v>
      </c>
      <c r="M737" t="s">
        <v>241</v>
      </c>
      <c r="P737" t="s">
        <v>243</v>
      </c>
      <c r="Q737">
        <v>1.6</v>
      </c>
      <c r="R737">
        <v>0.02</v>
      </c>
      <c r="V737">
        <v>1</v>
      </c>
      <c r="W737" t="s">
        <v>247</v>
      </c>
    </row>
    <row r="738" spans="1:29" x14ac:dyDescent="0.3">
      <c r="A738">
        <v>785</v>
      </c>
      <c r="B738" s="15" t="s">
        <v>159</v>
      </c>
      <c r="C738" t="str">
        <f>_xlfn.XLOOKUP($B738, STANDARDS!$A:$A, STANDARDS!$B:$B,,0,2)</f>
        <v>Rocknest Fm, Epworth Gp</v>
      </c>
      <c r="J738">
        <v>1925</v>
      </c>
      <c r="M738" t="s">
        <v>241</v>
      </c>
      <c r="P738" t="s">
        <v>243</v>
      </c>
      <c r="Q738">
        <v>1.7</v>
      </c>
      <c r="R738">
        <v>0.02</v>
      </c>
      <c r="V738">
        <v>1</v>
      </c>
      <c r="W738" t="s">
        <v>247</v>
      </c>
    </row>
    <row r="739" spans="1:29" x14ac:dyDescent="0.3">
      <c r="A739">
        <v>786</v>
      </c>
      <c r="B739" s="15" t="s">
        <v>159</v>
      </c>
      <c r="C739" t="str">
        <f>_xlfn.XLOOKUP($B739, STANDARDS!$A:$A, STANDARDS!$B:$B,,0,2)</f>
        <v>Rocknest Fm, Epworth Gp</v>
      </c>
      <c r="J739">
        <v>1925</v>
      </c>
      <c r="M739" t="s">
        <v>241</v>
      </c>
      <c r="P739" t="s">
        <v>243</v>
      </c>
      <c r="Q739">
        <v>1.6</v>
      </c>
      <c r="R739">
        <v>0.02</v>
      </c>
      <c r="V739">
        <v>1</v>
      </c>
      <c r="W739" t="s">
        <v>247</v>
      </c>
    </row>
    <row r="740" spans="1:29" x14ac:dyDescent="0.3">
      <c r="A740">
        <v>787</v>
      </c>
      <c r="B740" s="15" t="s">
        <v>215</v>
      </c>
      <c r="C740" t="str">
        <f>_xlfn.XLOOKUP($B740, STANDARDS!$A:$A, STANDARDS!$B:$B,,0,2)</f>
        <v>Hotazel Fm</v>
      </c>
      <c r="J740">
        <v>2250</v>
      </c>
      <c r="M740" t="s">
        <v>240</v>
      </c>
      <c r="P740" t="s">
        <v>243</v>
      </c>
      <c r="Q740">
        <v>-7.5</v>
      </c>
      <c r="R740">
        <v>0.02</v>
      </c>
      <c r="V740">
        <v>1</v>
      </c>
      <c r="W740" t="s">
        <v>247</v>
      </c>
    </row>
    <row r="741" spans="1:29" x14ac:dyDescent="0.3">
      <c r="A741">
        <v>788</v>
      </c>
      <c r="B741" s="15" t="s">
        <v>215</v>
      </c>
      <c r="C741" t="str">
        <f>_xlfn.XLOOKUP($B741, STANDARDS!$A:$A, STANDARDS!$B:$B,,0,2)</f>
        <v>Hotazel Fm</v>
      </c>
      <c r="J741">
        <v>2250</v>
      </c>
      <c r="M741" t="s">
        <v>240</v>
      </c>
      <c r="P741" t="s">
        <v>243</v>
      </c>
      <c r="Q741">
        <v>-11.1</v>
      </c>
      <c r="R741">
        <v>0.02</v>
      </c>
      <c r="V741">
        <v>1</v>
      </c>
      <c r="W741" t="s">
        <v>247</v>
      </c>
      <c r="AB741" t="s">
        <v>248</v>
      </c>
      <c r="AC741" t="s">
        <v>249</v>
      </c>
    </row>
    <row r="742" spans="1:29" x14ac:dyDescent="0.3">
      <c r="A742">
        <v>789</v>
      </c>
      <c r="B742" s="15" t="s">
        <v>215</v>
      </c>
      <c r="C742" t="str">
        <f>_xlfn.XLOOKUP($B742, STANDARDS!$A:$A, STANDARDS!$B:$B,,0,2)</f>
        <v>Hotazel Fm</v>
      </c>
      <c r="J742">
        <v>2250</v>
      </c>
      <c r="M742" t="s">
        <v>241</v>
      </c>
      <c r="P742" t="s">
        <v>243</v>
      </c>
      <c r="Q742">
        <v>-11.3</v>
      </c>
      <c r="R742">
        <v>0.02</v>
      </c>
      <c r="V742">
        <v>1</v>
      </c>
      <c r="W742" t="s">
        <v>247</v>
      </c>
      <c r="AB742" t="s">
        <v>248</v>
      </c>
      <c r="AC742" t="s">
        <v>249</v>
      </c>
    </row>
    <row r="743" spans="1:29" x14ac:dyDescent="0.3">
      <c r="A743">
        <v>790</v>
      </c>
      <c r="B743" s="15" t="s">
        <v>216</v>
      </c>
      <c r="C743" t="str">
        <f>_xlfn.XLOOKUP($B743, STANDARDS!$A:$A, STANDARDS!$B:$B,,0,2)</f>
        <v>Dales Gorge Mbr, Brockman Iron Fm, Hamersley Gp</v>
      </c>
      <c r="J743">
        <v>2500</v>
      </c>
      <c r="M743" t="s">
        <v>242</v>
      </c>
      <c r="P743" t="s">
        <v>243</v>
      </c>
      <c r="Q743">
        <v>-5.0999999999999996</v>
      </c>
      <c r="R743">
        <v>0.02</v>
      </c>
      <c r="V743">
        <v>1</v>
      </c>
      <c r="W743" t="s">
        <v>247</v>
      </c>
    </row>
    <row r="744" spans="1:29" x14ac:dyDescent="0.3">
      <c r="A744">
        <v>791</v>
      </c>
      <c r="B744" s="15" t="s">
        <v>216</v>
      </c>
      <c r="C744" t="str">
        <f>_xlfn.XLOOKUP($B744, STANDARDS!$A:$A, STANDARDS!$B:$B,,0,2)</f>
        <v>Dales Gorge Mbr, Brockman Iron Fm, Hamersley Gp</v>
      </c>
      <c r="J744">
        <v>2500</v>
      </c>
      <c r="M744" t="s">
        <v>242</v>
      </c>
      <c r="P744" t="s">
        <v>243</v>
      </c>
      <c r="Q744">
        <v>-7.3</v>
      </c>
      <c r="R744">
        <v>0.02</v>
      </c>
      <c r="V744">
        <v>1</v>
      </c>
      <c r="W744" t="s">
        <v>247</v>
      </c>
    </row>
    <row r="745" spans="1:29" x14ac:dyDescent="0.3">
      <c r="A745">
        <v>792</v>
      </c>
      <c r="B745" s="15" t="s">
        <v>252</v>
      </c>
      <c r="C745" t="str">
        <f>_xlfn.XLOOKUP($B745, STANDARDS!$A:$A, STANDARDS!$B:$B,,0,2)</f>
        <v>Pestrotsvet Fm</v>
      </c>
      <c r="J745">
        <v>540</v>
      </c>
      <c r="M745" t="s">
        <v>241</v>
      </c>
      <c r="P745" t="s">
        <v>243</v>
      </c>
      <c r="Q745">
        <v>-1.9</v>
      </c>
      <c r="R745">
        <v>0.2</v>
      </c>
      <c r="V745">
        <v>1</v>
      </c>
      <c r="W745" t="s">
        <v>247</v>
      </c>
      <c r="X745" t="s">
        <v>446</v>
      </c>
    </row>
    <row r="746" spans="1:29" x14ac:dyDescent="0.3">
      <c r="A746">
        <v>793</v>
      </c>
      <c r="B746" s="15" t="s">
        <v>252</v>
      </c>
      <c r="C746" t="str">
        <f>_xlfn.XLOOKUP($B746, STANDARDS!$A:$A, STANDARDS!$B:$B,,0,2)</f>
        <v>Pestrotsvet Fm</v>
      </c>
      <c r="J746">
        <v>540</v>
      </c>
      <c r="M746" t="s">
        <v>241</v>
      </c>
      <c r="P746" t="s">
        <v>243</v>
      </c>
      <c r="Q746">
        <v>-1.4</v>
      </c>
      <c r="R746">
        <v>0.2</v>
      </c>
      <c r="V746">
        <v>1</v>
      </c>
      <c r="W746" t="s">
        <v>247</v>
      </c>
      <c r="X746" t="s">
        <v>446</v>
      </c>
    </row>
    <row r="747" spans="1:29" x14ac:dyDescent="0.3">
      <c r="A747">
        <v>794</v>
      </c>
      <c r="B747" s="15" t="s">
        <v>252</v>
      </c>
      <c r="C747" t="str">
        <f>_xlfn.XLOOKUP($B747, STANDARDS!$A:$A, STANDARDS!$B:$B,,0,2)</f>
        <v>Pestrotsvet Fm</v>
      </c>
      <c r="J747">
        <v>540</v>
      </c>
      <c r="M747" t="s">
        <v>241</v>
      </c>
      <c r="P747" t="s">
        <v>243</v>
      </c>
      <c r="Q747">
        <v>-1.7</v>
      </c>
      <c r="R747">
        <v>0.2</v>
      </c>
      <c r="V747">
        <v>1</v>
      </c>
      <c r="W747" t="s">
        <v>247</v>
      </c>
      <c r="X747" t="s">
        <v>446</v>
      </c>
    </row>
    <row r="748" spans="1:29" x14ac:dyDescent="0.3">
      <c r="A748">
        <v>795</v>
      </c>
      <c r="B748" s="15" t="s">
        <v>252</v>
      </c>
      <c r="C748" t="str">
        <f>_xlfn.XLOOKUP($B748, STANDARDS!$A:$A, STANDARDS!$B:$B,,0,2)</f>
        <v>Pestrotsvet Fm</v>
      </c>
      <c r="J748">
        <v>540</v>
      </c>
      <c r="M748" t="s">
        <v>241</v>
      </c>
      <c r="P748" t="s">
        <v>243</v>
      </c>
      <c r="Q748">
        <v>-1.2</v>
      </c>
      <c r="R748">
        <v>0.2</v>
      </c>
      <c r="V748">
        <v>1</v>
      </c>
      <c r="W748" t="s">
        <v>247</v>
      </c>
      <c r="X748" t="s">
        <v>446</v>
      </c>
    </row>
    <row r="749" spans="1:29" x14ac:dyDescent="0.3">
      <c r="A749">
        <v>796</v>
      </c>
      <c r="B749" s="15" t="s">
        <v>252</v>
      </c>
      <c r="C749" t="str">
        <f>_xlfn.XLOOKUP($B749, STANDARDS!$A:$A, STANDARDS!$B:$B,,0,2)</f>
        <v>Pestrotsvet Fm</v>
      </c>
      <c r="J749">
        <v>540</v>
      </c>
      <c r="M749" t="s">
        <v>241</v>
      </c>
      <c r="P749" t="s">
        <v>243</v>
      </c>
      <c r="Q749">
        <v>-1.4</v>
      </c>
      <c r="R749">
        <v>0.2</v>
      </c>
      <c r="V749">
        <v>1</v>
      </c>
      <c r="W749" t="s">
        <v>247</v>
      </c>
      <c r="X749" t="s">
        <v>446</v>
      </c>
    </row>
    <row r="750" spans="1:29" x14ac:dyDescent="0.3">
      <c r="A750">
        <v>797</v>
      </c>
      <c r="B750" s="15" t="s">
        <v>252</v>
      </c>
      <c r="C750" t="str">
        <f>_xlfn.XLOOKUP($B750, STANDARDS!$A:$A, STANDARDS!$B:$B,,0,2)</f>
        <v>Pestrotsvet Fm</v>
      </c>
      <c r="J750">
        <v>540</v>
      </c>
      <c r="M750" t="s">
        <v>241</v>
      </c>
      <c r="P750" t="s">
        <v>243</v>
      </c>
      <c r="Q750">
        <v>-1.1000000000000001</v>
      </c>
      <c r="R750">
        <v>0.2</v>
      </c>
      <c r="V750">
        <v>1</v>
      </c>
      <c r="W750" t="s">
        <v>247</v>
      </c>
      <c r="X750" t="s">
        <v>446</v>
      </c>
    </row>
    <row r="751" spans="1:29" x14ac:dyDescent="0.3">
      <c r="A751">
        <v>798</v>
      </c>
      <c r="B751" s="15" t="s">
        <v>252</v>
      </c>
      <c r="C751" t="str">
        <f>_xlfn.XLOOKUP($B751, STANDARDS!$A:$A, STANDARDS!$B:$B,,0,2)</f>
        <v>Pestrotsvet Fm</v>
      </c>
      <c r="J751">
        <v>540</v>
      </c>
      <c r="M751" t="s">
        <v>241</v>
      </c>
      <c r="P751" t="s">
        <v>243</v>
      </c>
      <c r="Q751">
        <v>-1.1000000000000001</v>
      </c>
      <c r="R751">
        <v>0.2</v>
      </c>
      <c r="V751">
        <v>1</v>
      </c>
      <c r="W751" t="s">
        <v>247</v>
      </c>
      <c r="X751" t="s">
        <v>446</v>
      </c>
    </row>
    <row r="752" spans="1:29" x14ac:dyDescent="0.3">
      <c r="A752">
        <v>799</v>
      </c>
      <c r="B752" s="15" t="s">
        <v>252</v>
      </c>
      <c r="C752" t="str">
        <f>_xlfn.XLOOKUP($B752, STANDARDS!$A:$A, STANDARDS!$B:$B,,0,2)</f>
        <v>Pestrotsvet Fm</v>
      </c>
      <c r="J752">
        <v>540</v>
      </c>
      <c r="M752" t="s">
        <v>241</v>
      </c>
      <c r="P752" t="s">
        <v>243</v>
      </c>
      <c r="Q752">
        <v>-1</v>
      </c>
      <c r="R752">
        <v>0.2</v>
      </c>
      <c r="V752">
        <v>1</v>
      </c>
      <c r="W752" t="s">
        <v>247</v>
      </c>
      <c r="X752" t="s">
        <v>446</v>
      </c>
    </row>
    <row r="753" spans="1:24" x14ac:dyDescent="0.3">
      <c r="A753">
        <v>800</v>
      </c>
      <c r="B753" s="15" t="s">
        <v>252</v>
      </c>
      <c r="C753" t="str">
        <f>_xlfn.XLOOKUP($B753, STANDARDS!$A:$A, STANDARDS!$B:$B,,0,2)</f>
        <v>Pestrotsvet Fm</v>
      </c>
      <c r="J753">
        <v>540</v>
      </c>
      <c r="M753" t="s">
        <v>241</v>
      </c>
      <c r="P753" t="s">
        <v>243</v>
      </c>
      <c r="Q753">
        <v>0.1</v>
      </c>
      <c r="R753">
        <v>0.2</v>
      </c>
      <c r="V753">
        <v>1</v>
      </c>
      <c r="W753" t="s">
        <v>247</v>
      </c>
      <c r="X753" t="s">
        <v>446</v>
      </c>
    </row>
    <row r="754" spans="1:24" x14ac:dyDescent="0.3">
      <c r="A754">
        <v>801</v>
      </c>
      <c r="B754" s="15" t="s">
        <v>252</v>
      </c>
      <c r="C754" t="str">
        <f>_xlfn.XLOOKUP($B754, STANDARDS!$A:$A, STANDARDS!$B:$B,,0,2)</f>
        <v>Pestrotsvet Fm</v>
      </c>
      <c r="J754">
        <v>540</v>
      </c>
      <c r="M754" t="s">
        <v>241</v>
      </c>
      <c r="P754" t="s">
        <v>243</v>
      </c>
      <c r="Q754">
        <v>0.2</v>
      </c>
      <c r="R754">
        <v>0.2</v>
      </c>
      <c r="V754">
        <v>1</v>
      </c>
      <c r="W754" t="s">
        <v>247</v>
      </c>
      <c r="X754" t="s">
        <v>446</v>
      </c>
    </row>
    <row r="755" spans="1:24" x14ac:dyDescent="0.3">
      <c r="A755">
        <v>802</v>
      </c>
      <c r="B755" s="15" t="s">
        <v>252</v>
      </c>
      <c r="C755" t="str">
        <f>_xlfn.XLOOKUP($B755, STANDARDS!$A:$A, STANDARDS!$B:$B,,0,2)</f>
        <v>Pestrotsvet Fm</v>
      </c>
      <c r="J755">
        <v>540</v>
      </c>
      <c r="M755" t="s">
        <v>241</v>
      </c>
      <c r="P755" t="s">
        <v>243</v>
      </c>
      <c r="Q755">
        <v>0.2</v>
      </c>
      <c r="R755">
        <v>0.2</v>
      </c>
      <c r="V755">
        <v>1</v>
      </c>
      <c r="W755" t="s">
        <v>247</v>
      </c>
      <c r="X755" t="s">
        <v>446</v>
      </c>
    </row>
    <row r="756" spans="1:24" x14ac:dyDescent="0.3">
      <c r="A756">
        <v>803</v>
      </c>
      <c r="B756" s="15" t="s">
        <v>252</v>
      </c>
      <c r="C756" t="str">
        <f>_xlfn.XLOOKUP($B756, STANDARDS!$A:$A, STANDARDS!$B:$B,,0,2)</f>
        <v>Pestrotsvet Fm</v>
      </c>
      <c r="J756">
        <v>540</v>
      </c>
      <c r="M756" t="s">
        <v>241</v>
      </c>
      <c r="P756" t="s">
        <v>243</v>
      </c>
      <c r="Q756">
        <v>0.1</v>
      </c>
      <c r="R756">
        <v>0.2</v>
      </c>
      <c r="V756">
        <v>1</v>
      </c>
      <c r="W756" t="s">
        <v>247</v>
      </c>
      <c r="X756" t="s">
        <v>446</v>
      </c>
    </row>
    <row r="757" spans="1:24" x14ac:dyDescent="0.3">
      <c r="A757">
        <v>804</v>
      </c>
      <c r="B757" s="15" t="s">
        <v>252</v>
      </c>
      <c r="C757" t="str">
        <f>_xlfn.XLOOKUP($B757, STANDARDS!$A:$A, STANDARDS!$B:$B,,0,2)</f>
        <v>Pestrotsvet Fm</v>
      </c>
      <c r="J757">
        <v>540</v>
      </c>
      <c r="M757" t="s">
        <v>241</v>
      </c>
      <c r="P757" t="s">
        <v>243</v>
      </c>
      <c r="Q757">
        <v>-0.6</v>
      </c>
      <c r="R757">
        <v>0.2</v>
      </c>
      <c r="V757">
        <v>1</v>
      </c>
      <c r="W757" t="s">
        <v>247</v>
      </c>
      <c r="X757" t="s">
        <v>446</v>
      </c>
    </row>
    <row r="758" spans="1:24" x14ac:dyDescent="0.3">
      <c r="A758">
        <v>805</v>
      </c>
      <c r="B758" s="15" t="s">
        <v>252</v>
      </c>
      <c r="C758" t="str">
        <f>_xlfn.XLOOKUP($B758, STANDARDS!$A:$A, STANDARDS!$B:$B,,0,2)</f>
        <v>Pestrotsvet Fm</v>
      </c>
      <c r="J758">
        <v>540</v>
      </c>
      <c r="M758" t="s">
        <v>241</v>
      </c>
      <c r="P758" t="s">
        <v>243</v>
      </c>
      <c r="Q758">
        <v>-0.2</v>
      </c>
      <c r="R758">
        <v>0.2</v>
      </c>
      <c r="V758">
        <v>1</v>
      </c>
      <c r="W758" t="s">
        <v>247</v>
      </c>
      <c r="X758" t="s">
        <v>446</v>
      </c>
    </row>
    <row r="759" spans="1:24" x14ac:dyDescent="0.3">
      <c r="A759">
        <v>806</v>
      </c>
      <c r="B759" s="15" t="s">
        <v>252</v>
      </c>
      <c r="C759" t="str">
        <f>_xlfn.XLOOKUP($B759, STANDARDS!$A:$A, STANDARDS!$B:$B,,0,2)</f>
        <v>Pestrotsvet Fm</v>
      </c>
      <c r="J759">
        <v>540</v>
      </c>
      <c r="M759" t="s">
        <v>241</v>
      </c>
      <c r="P759" t="s">
        <v>243</v>
      </c>
      <c r="Q759">
        <v>-0.2</v>
      </c>
      <c r="R759">
        <v>0.2</v>
      </c>
      <c r="V759">
        <v>1</v>
      </c>
      <c r="W759" t="s">
        <v>247</v>
      </c>
      <c r="X759" t="s">
        <v>446</v>
      </c>
    </row>
    <row r="760" spans="1:24" x14ac:dyDescent="0.3">
      <c r="A760">
        <v>807</v>
      </c>
      <c r="B760" s="15" t="s">
        <v>252</v>
      </c>
      <c r="C760" t="str">
        <f>_xlfn.XLOOKUP($B760, STANDARDS!$A:$A, STANDARDS!$B:$B,,0,2)</f>
        <v>Pestrotsvet Fm</v>
      </c>
      <c r="J760">
        <v>540</v>
      </c>
      <c r="M760" t="s">
        <v>241</v>
      </c>
      <c r="P760" t="s">
        <v>243</v>
      </c>
      <c r="Q760">
        <v>0.6</v>
      </c>
      <c r="R760">
        <v>0.2</v>
      </c>
      <c r="V760">
        <v>1</v>
      </c>
      <c r="W760" t="s">
        <v>247</v>
      </c>
      <c r="X760" t="s">
        <v>446</v>
      </c>
    </row>
    <row r="761" spans="1:24" x14ac:dyDescent="0.3">
      <c r="A761">
        <v>808</v>
      </c>
      <c r="B761" s="15" t="s">
        <v>252</v>
      </c>
      <c r="C761" t="str">
        <f>_xlfn.XLOOKUP($B761, STANDARDS!$A:$A, STANDARDS!$B:$B,,0,2)</f>
        <v>Pestrotsvet Fm</v>
      </c>
      <c r="J761">
        <v>540</v>
      </c>
      <c r="M761" t="s">
        <v>241</v>
      </c>
      <c r="P761" t="s">
        <v>243</v>
      </c>
      <c r="Q761">
        <v>0.8</v>
      </c>
      <c r="R761">
        <v>0.2</v>
      </c>
      <c r="V761">
        <v>1</v>
      </c>
      <c r="W761" t="s">
        <v>247</v>
      </c>
      <c r="X761" t="s">
        <v>446</v>
      </c>
    </row>
    <row r="762" spans="1:24" x14ac:dyDescent="0.3">
      <c r="A762">
        <v>809</v>
      </c>
      <c r="B762" s="15" t="s">
        <v>252</v>
      </c>
      <c r="C762" t="str">
        <f>_xlfn.XLOOKUP($B762, STANDARDS!$A:$A, STANDARDS!$B:$B,,0,2)</f>
        <v>Pestrotsvet Fm</v>
      </c>
      <c r="J762">
        <v>540</v>
      </c>
      <c r="M762" t="s">
        <v>241</v>
      </c>
      <c r="P762" t="s">
        <v>243</v>
      </c>
      <c r="Q762">
        <v>1.4</v>
      </c>
      <c r="R762">
        <v>0.2</v>
      </c>
      <c r="V762">
        <v>1</v>
      </c>
      <c r="W762" t="s">
        <v>247</v>
      </c>
      <c r="X762" t="s">
        <v>446</v>
      </c>
    </row>
    <row r="763" spans="1:24" x14ac:dyDescent="0.3">
      <c r="A763">
        <v>810</v>
      </c>
      <c r="B763" s="15" t="s">
        <v>252</v>
      </c>
      <c r="C763" t="str">
        <f>_xlfn.XLOOKUP($B763, STANDARDS!$A:$A, STANDARDS!$B:$B,,0,2)</f>
        <v>Pestrotsvet Fm</v>
      </c>
      <c r="J763">
        <v>540</v>
      </c>
      <c r="M763" t="s">
        <v>241</v>
      </c>
      <c r="P763" t="s">
        <v>243</v>
      </c>
      <c r="Q763">
        <v>1.3</v>
      </c>
      <c r="R763">
        <v>0.2</v>
      </c>
      <c r="V763">
        <v>1</v>
      </c>
      <c r="W763" t="s">
        <v>247</v>
      </c>
      <c r="X763" t="s">
        <v>446</v>
      </c>
    </row>
    <row r="764" spans="1:24" x14ac:dyDescent="0.3">
      <c r="A764">
        <v>811</v>
      </c>
      <c r="B764" s="15" t="s">
        <v>252</v>
      </c>
      <c r="C764" t="str">
        <f>_xlfn.XLOOKUP($B764, STANDARDS!$A:$A, STANDARDS!$B:$B,,0,2)</f>
        <v>Pestrotsvet Fm</v>
      </c>
      <c r="J764">
        <v>540</v>
      </c>
      <c r="M764" t="s">
        <v>241</v>
      </c>
      <c r="P764" t="s">
        <v>243</v>
      </c>
      <c r="Q764">
        <v>0.9</v>
      </c>
      <c r="R764">
        <v>0.2</v>
      </c>
      <c r="V764">
        <v>1</v>
      </c>
      <c r="W764" t="s">
        <v>247</v>
      </c>
      <c r="X764" t="s">
        <v>446</v>
      </c>
    </row>
    <row r="765" spans="1:24" x14ac:dyDescent="0.3">
      <c r="A765">
        <v>812</v>
      </c>
      <c r="B765" s="15" t="s">
        <v>252</v>
      </c>
      <c r="C765" t="str">
        <f>_xlfn.XLOOKUP($B765, STANDARDS!$A:$A, STANDARDS!$B:$B,,0,2)</f>
        <v>Pestrotsvet Fm</v>
      </c>
      <c r="J765">
        <v>540</v>
      </c>
      <c r="M765" t="s">
        <v>241</v>
      </c>
      <c r="P765" t="s">
        <v>243</v>
      </c>
      <c r="Q765">
        <v>0.7</v>
      </c>
      <c r="R765">
        <v>0.2</v>
      </c>
      <c r="V765">
        <v>1</v>
      </c>
      <c r="W765" t="s">
        <v>247</v>
      </c>
      <c r="X765" t="s">
        <v>446</v>
      </c>
    </row>
    <row r="766" spans="1:24" x14ac:dyDescent="0.3">
      <c r="A766">
        <v>813</v>
      </c>
      <c r="B766" s="15" t="s">
        <v>252</v>
      </c>
      <c r="C766" t="str">
        <f>_xlfn.XLOOKUP($B766, STANDARDS!$A:$A, STANDARDS!$B:$B,,0,2)</f>
        <v>Pestrotsvet Fm</v>
      </c>
      <c r="J766">
        <v>540</v>
      </c>
      <c r="M766" t="s">
        <v>241</v>
      </c>
      <c r="P766" t="s">
        <v>243</v>
      </c>
      <c r="Q766">
        <v>0.5</v>
      </c>
      <c r="R766">
        <v>0.2</v>
      </c>
      <c r="V766">
        <v>1</v>
      </c>
      <c r="W766" t="s">
        <v>247</v>
      </c>
      <c r="X766" t="s">
        <v>446</v>
      </c>
    </row>
    <row r="767" spans="1:24" x14ac:dyDescent="0.3">
      <c r="A767">
        <v>814</v>
      </c>
      <c r="B767" s="15" t="s">
        <v>252</v>
      </c>
      <c r="C767" t="str">
        <f>_xlfn.XLOOKUP($B767, STANDARDS!$A:$A, STANDARDS!$B:$B,,0,2)</f>
        <v>Pestrotsvet Fm</v>
      </c>
      <c r="J767">
        <v>540</v>
      </c>
      <c r="M767" t="s">
        <v>241</v>
      </c>
      <c r="P767" t="s">
        <v>243</v>
      </c>
      <c r="Q767">
        <v>0.1</v>
      </c>
      <c r="R767">
        <v>0.2</v>
      </c>
      <c r="V767">
        <v>1</v>
      </c>
      <c r="W767" t="s">
        <v>247</v>
      </c>
      <c r="X767" t="s">
        <v>446</v>
      </c>
    </row>
    <row r="768" spans="1:24" x14ac:dyDescent="0.3">
      <c r="A768">
        <v>815</v>
      </c>
      <c r="B768" s="15" t="s">
        <v>252</v>
      </c>
      <c r="C768" t="str">
        <f>_xlfn.XLOOKUP($B768, STANDARDS!$A:$A, STANDARDS!$B:$B,,0,2)</f>
        <v>Pestrotsvet Fm</v>
      </c>
      <c r="J768">
        <v>540</v>
      </c>
      <c r="M768" t="s">
        <v>241</v>
      </c>
      <c r="P768" t="s">
        <v>243</v>
      </c>
      <c r="Q768">
        <v>-0.3</v>
      </c>
      <c r="R768">
        <v>0.2</v>
      </c>
      <c r="V768">
        <v>1</v>
      </c>
      <c r="W768" t="s">
        <v>247</v>
      </c>
      <c r="X768" t="s">
        <v>446</v>
      </c>
    </row>
    <row r="769" spans="1:24" x14ac:dyDescent="0.3">
      <c r="A769">
        <v>816</v>
      </c>
      <c r="B769" s="15" t="s">
        <v>252</v>
      </c>
      <c r="C769" t="str">
        <f>_xlfn.XLOOKUP($B769, STANDARDS!$A:$A, STANDARDS!$B:$B,,0,2)</f>
        <v>Pestrotsvet Fm</v>
      </c>
      <c r="J769">
        <v>540</v>
      </c>
      <c r="M769" t="s">
        <v>241</v>
      </c>
      <c r="P769" t="s">
        <v>243</v>
      </c>
      <c r="Q769">
        <v>-0.9</v>
      </c>
      <c r="R769">
        <v>0.2</v>
      </c>
      <c r="V769">
        <v>1</v>
      </c>
      <c r="W769" t="s">
        <v>247</v>
      </c>
      <c r="X769" t="s">
        <v>446</v>
      </c>
    </row>
    <row r="770" spans="1:24" x14ac:dyDescent="0.3">
      <c r="A770">
        <v>817</v>
      </c>
      <c r="B770" s="15" t="s">
        <v>252</v>
      </c>
      <c r="C770" t="str">
        <f>_xlfn.XLOOKUP($B770, STANDARDS!$A:$A, STANDARDS!$B:$B,,0,2)</f>
        <v>Pestrotsvet Fm</v>
      </c>
      <c r="J770">
        <v>540</v>
      </c>
      <c r="M770" t="s">
        <v>241</v>
      </c>
      <c r="P770" t="s">
        <v>243</v>
      </c>
      <c r="Q770">
        <v>-1.3</v>
      </c>
      <c r="R770">
        <v>0.2</v>
      </c>
      <c r="V770">
        <v>1</v>
      </c>
      <c r="W770" t="s">
        <v>247</v>
      </c>
      <c r="X770" t="s">
        <v>446</v>
      </c>
    </row>
    <row r="771" spans="1:24" x14ac:dyDescent="0.3">
      <c r="A771">
        <v>818</v>
      </c>
      <c r="B771" s="15" t="s">
        <v>252</v>
      </c>
      <c r="C771" t="str">
        <f>_xlfn.XLOOKUP($B771, STANDARDS!$A:$A, STANDARDS!$B:$B,,0,2)</f>
        <v>Pestrotsvet Fm</v>
      </c>
      <c r="J771">
        <v>540</v>
      </c>
      <c r="M771" t="s">
        <v>241</v>
      </c>
      <c r="P771" t="s">
        <v>243</v>
      </c>
      <c r="Q771">
        <v>-0.9</v>
      </c>
      <c r="R771">
        <v>0.2</v>
      </c>
      <c r="V771">
        <v>1</v>
      </c>
      <c r="W771" t="s">
        <v>247</v>
      </c>
      <c r="X771" t="s">
        <v>446</v>
      </c>
    </row>
    <row r="772" spans="1:24" x14ac:dyDescent="0.3">
      <c r="A772">
        <v>819</v>
      </c>
      <c r="B772" s="15" t="s">
        <v>252</v>
      </c>
      <c r="C772" t="str">
        <f>_xlfn.XLOOKUP($B772, STANDARDS!$A:$A, STANDARDS!$B:$B,,0,2)</f>
        <v>Pestrotsvet Fm</v>
      </c>
      <c r="J772">
        <v>540</v>
      </c>
      <c r="M772" t="s">
        <v>241</v>
      </c>
      <c r="P772" t="s">
        <v>243</v>
      </c>
      <c r="Q772">
        <v>-0.6</v>
      </c>
      <c r="R772">
        <v>0.2</v>
      </c>
      <c r="V772">
        <v>1</v>
      </c>
      <c r="W772" t="s">
        <v>247</v>
      </c>
      <c r="X772" t="s">
        <v>446</v>
      </c>
    </row>
    <row r="773" spans="1:24" x14ac:dyDescent="0.3">
      <c r="A773">
        <v>820</v>
      </c>
      <c r="B773" s="15" t="s">
        <v>252</v>
      </c>
      <c r="C773" t="str">
        <f>_xlfn.XLOOKUP($B773, STANDARDS!$A:$A, STANDARDS!$B:$B,,0,2)</f>
        <v>Pestrotsvet Fm</v>
      </c>
      <c r="J773">
        <v>540</v>
      </c>
      <c r="M773" t="s">
        <v>241</v>
      </c>
      <c r="P773" t="s">
        <v>243</v>
      </c>
      <c r="Q773">
        <v>-1.2</v>
      </c>
      <c r="R773">
        <v>0.2</v>
      </c>
      <c r="V773">
        <v>1</v>
      </c>
      <c r="W773" t="s">
        <v>247</v>
      </c>
      <c r="X773" t="s">
        <v>446</v>
      </c>
    </row>
    <row r="774" spans="1:24" x14ac:dyDescent="0.3">
      <c r="A774">
        <v>821</v>
      </c>
      <c r="B774" s="15" t="s">
        <v>252</v>
      </c>
      <c r="C774" t="str">
        <f>_xlfn.XLOOKUP($B774, STANDARDS!$A:$A, STANDARDS!$B:$B,,0,2)</f>
        <v>Pestrotsvet Fm</v>
      </c>
      <c r="J774">
        <v>540</v>
      </c>
      <c r="M774" t="s">
        <v>241</v>
      </c>
      <c r="P774" t="s">
        <v>243</v>
      </c>
      <c r="Q774">
        <v>0.1</v>
      </c>
      <c r="R774">
        <v>0.2</v>
      </c>
      <c r="V774">
        <v>1</v>
      </c>
      <c r="W774" t="s">
        <v>247</v>
      </c>
      <c r="X774" t="s">
        <v>446</v>
      </c>
    </row>
    <row r="775" spans="1:24" x14ac:dyDescent="0.3">
      <c r="A775">
        <v>822</v>
      </c>
      <c r="B775" s="15" t="s">
        <v>253</v>
      </c>
      <c r="C775" t="str">
        <f>_xlfn.XLOOKUP($B775, STANDARDS!$A:$A, STANDARDS!$B:$B,,0,2)</f>
        <v>Tokammane Fm, Oslobreen Gp</v>
      </c>
      <c r="J775">
        <v>540</v>
      </c>
      <c r="M775" t="s">
        <v>222</v>
      </c>
      <c r="O775">
        <v>6.0000000000000001E-3</v>
      </c>
      <c r="P775" t="s">
        <v>243</v>
      </c>
      <c r="S775">
        <v>-28.6</v>
      </c>
      <c r="T775">
        <v>0.2</v>
      </c>
      <c r="U775" t="s">
        <v>246</v>
      </c>
      <c r="V775">
        <v>1</v>
      </c>
      <c r="W775" t="s">
        <v>247</v>
      </c>
      <c r="X775" t="s">
        <v>447</v>
      </c>
    </row>
    <row r="776" spans="1:24" x14ac:dyDescent="0.3">
      <c r="A776">
        <v>823</v>
      </c>
      <c r="B776" s="15" t="s">
        <v>253</v>
      </c>
      <c r="C776" t="str">
        <f>_xlfn.XLOOKUP($B776, STANDARDS!$A:$A, STANDARDS!$B:$B,,0,2)</f>
        <v>Tokammane Fm, Oslobreen Gp</v>
      </c>
      <c r="J776">
        <v>540</v>
      </c>
      <c r="M776" t="s">
        <v>241</v>
      </c>
      <c r="P776" t="s">
        <v>243</v>
      </c>
      <c r="Q776">
        <v>-0.2</v>
      </c>
      <c r="R776">
        <v>0.2</v>
      </c>
      <c r="V776">
        <v>1</v>
      </c>
      <c r="W776" t="s">
        <v>247</v>
      </c>
      <c r="X776" t="s">
        <v>447</v>
      </c>
    </row>
    <row r="777" spans="1:24" x14ac:dyDescent="0.3">
      <c r="A777">
        <v>824</v>
      </c>
      <c r="B777" s="15" t="s">
        <v>253</v>
      </c>
      <c r="C777" t="str">
        <f>_xlfn.XLOOKUP($B777, STANDARDS!$A:$A, STANDARDS!$B:$B,,0,2)</f>
        <v>Tokammane Fm, Oslobreen Gp</v>
      </c>
      <c r="J777">
        <v>540</v>
      </c>
      <c r="M777" t="s">
        <v>241</v>
      </c>
      <c r="P777" t="s">
        <v>243</v>
      </c>
      <c r="Q777">
        <v>-1.8</v>
      </c>
      <c r="R777">
        <v>0.2</v>
      </c>
      <c r="V777">
        <v>1</v>
      </c>
      <c r="W777" t="s">
        <v>247</v>
      </c>
      <c r="X777" t="s">
        <v>447</v>
      </c>
    </row>
    <row r="778" spans="1:24" x14ac:dyDescent="0.3">
      <c r="A778">
        <v>825</v>
      </c>
      <c r="B778" s="15" t="s">
        <v>253</v>
      </c>
      <c r="C778" t="str">
        <f>_xlfn.XLOOKUP($B778, STANDARDS!$A:$A, STANDARDS!$B:$B,,0,2)</f>
        <v>Tokammane Fm, Oslobreen Gp</v>
      </c>
      <c r="J778">
        <v>540</v>
      </c>
      <c r="M778" t="s">
        <v>241</v>
      </c>
      <c r="P778" t="s">
        <v>243</v>
      </c>
      <c r="Q778">
        <v>0.4</v>
      </c>
      <c r="R778">
        <v>0.2</v>
      </c>
      <c r="V778">
        <v>1</v>
      </c>
      <c r="W778" t="s">
        <v>247</v>
      </c>
      <c r="X778" t="s">
        <v>447</v>
      </c>
    </row>
    <row r="779" spans="1:24" x14ac:dyDescent="0.3">
      <c r="A779">
        <v>826</v>
      </c>
      <c r="B779" s="15" t="s">
        <v>253</v>
      </c>
      <c r="C779" t="str">
        <f>_xlfn.XLOOKUP($B779, STANDARDS!$A:$A, STANDARDS!$B:$B,,0,2)</f>
        <v>Tokammane Fm, Oslobreen Gp</v>
      </c>
      <c r="J779">
        <v>540</v>
      </c>
      <c r="M779" t="s">
        <v>222</v>
      </c>
      <c r="P779" t="s">
        <v>243</v>
      </c>
      <c r="Q779">
        <v>1.1000000000000001</v>
      </c>
      <c r="R779">
        <v>0.2</v>
      </c>
      <c r="V779">
        <v>1</v>
      </c>
      <c r="W779" t="s">
        <v>247</v>
      </c>
      <c r="X779" t="s">
        <v>447</v>
      </c>
    </row>
    <row r="780" spans="1:24" x14ac:dyDescent="0.3">
      <c r="A780">
        <v>827</v>
      </c>
      <c r="B780" s="15" t="s">
        <v>254</v>
      </c>
      <c r="C780" t="str">
        <f>_xlfn.XLOOKUP($B780, STANDARDS!$A:$A, STANDARDS!$B:$B,,0,2)</f>
        <v>Kirtonryggen Fm, Oslobreen Gp</v>
      </c>
      <c r="J780">
        <v>550</v>
      </c>
      <c r="M780" t="s">
        <v>240</v>
      </c>
      <c r="P780" t="s">
        <v>243</v>
      </c>
      <c r="Q780">
        <v>-0.4</v>
      </c>
      <c r="R780">
        <v>0.2</v>
      </c>
      <c r="V780">
        <v>1</v>
      </c>
      <c r="W780" t="s">
        <v>247</v>
      </c>
      <c r="X780" t="s">
        <v>447</v>
      </c>
    </row>
    <row r="781" spans="1:24" x14ac:dyDescent="0.3">
      <c r="A781">
        <v>828</v>
      </c>
      <c r="B781" s="15" t="s">
        <v>254</v>
      </c>
      <c r="C781" t="str">
        <f>_xlfn.XLOOKUP($B781, STANDARDS!$A:$A, STANDARDS!$B:$B,,0,2)</f>
        <v>Kirtonryggen Fm, Oslobreen Gp</v>
      </c>
      <c r="J781">
        <v>550</v>
      </c>
      <c r="M781" t="s">
        <v>240</v>
      </c>
      <c r="P781" t="s">
        <v>243</v>
      </c>
      <c r="Q781">
        <v>-0.4</v>
      </c>
      <c r="R781">
        <v>0.2</v>
      </c>
      <c r="V781">
        <v>1</v>
      </c>
      <c r="W781" t="s">
        <v>247</v>
      </c>
      <c r="X781" t="s">
        <v>447</v>
      </c>
    </row>
    <row r="782" spans="1:24" x14ac:dyDescent="0.3">
      <c r="A782">
        <v>829</v>
      </c>
      <c r="B782" s="15" t="s">
        <v>255</v>
      </c>
      <c r="C782" t="str">
        <f>_xlfn.XLOOKUP($B782, STANDARDS!$A:$A, STANDARDS!$B:$B,,0,2)</f>
        <v>Serie Schisto Calcaire Fm</v>
      </c>
      <c r="J782">
        <v>550</v>
      </c>
      <c r="M782" t="s">
        <v>222</v>
      </c>
      <c r="P782" t="s">
        <v>243</v>
      </c>
      <c r="Q782">
        <v>-0.3</v>
      </c>
      <c r="R782">
        <v>0.2</v>
      </c>
      <c r="V782">
        <v>1</v>
      </c>
      <c r="W782" t="s">
        <v>247</v>
      </c>
      <c r="X782" t="s">
        <v>448</v>
      </c>
    </row>
    <row r="783" spans="1:24" x14ac:dyDescent="0.3">
      <c r="A783">
        <v>830</v>
      </c>
      <c r="B783" s="15" t="s">
        <v>255</v>
      </c>
      <c r="C783" t="str">
        <f>_xlfn.XLOOKUP($B783, STANDARDS!$A:$A, STANDARDS!$B:$B,,0,2)</f>
        <v>Serie Schisto Calcaire Fm</v>
      </c>
      <c r="J783">
        <v>550</v>
      </c>
      <c r="M783" t="s">
        <v>222</v>
      </c>
      <c r="P783" t="s">
        <v>243</v>
      </c>
      <c r="Q783">
        <v>0.2</v>
      </c>
      <c r="R783">
        <v>0.2</v>
      </c>
      <c r="V783">
        <v>1</v>
      </c>
      <c r="W783" t="s">
        <v>247</v>
      </c>
      <c r="X783" t="s">
        <v>448</v>
      </c>
    </row>
    <row r="784" spans="1:24" x14ac:dyDescent="0.3">
      <c r="A784">
        <v>831</v>
      </c>
      <c r="B784" s="15" t="s">
        <v>255</v>
      </c>
      <c r="C784" t="str">
        <f>_xlfn.XLOOKUP($B784, STANDARDS!$A:$A, STANDARDS!$B:$B,,0,2)</f>
        <v>Serie Schisto Calcaire Fm</v>
      </c>
      <c r="J784">
        <v>550</v>
      </c>
      <c r="M784" t="s">
        <v>222</v>
      </c>
      <c r="P784" t="s">
        <v>243</v>
      </c>
      <c r="Q784">
        <v>-0.3</v>
      </c>
      <c r="R784">
        <v>0.2</v>
      </c>
      <c r="V784">
        <v>1</v>
      </c>
      <c r="W784" t="s">
        <v>247</v>
      </c>
      <c r="X784" t="s">
        <v>448</v>
      </c>
    </row>
    <row r="785" spans="1:24" x14ac:dyDescent="0.3">
      <c r="A785">
        <v>832</v>
      </c>
      <c r="B785" s="15" t="s">
        <v>255</v>
      </c>
      <c r="C785" t="str">
        <f>_xlfn.XLOOKUP($B785, STANDARDS!$A:$A, STANDARDS!$B:$B,,0,2)</f>
        <v>Serie Schisto Calcaire Fm</v>
      </c>
      <c r="J785">
        <v>550</v>
      </c>
      <c r="M785" t="s">
        <v>222</v>
      </c>
      <c r="P785" t="s">
        <v>243</v>
      </c>
      <c r="Q785">
        <v>-0.4</v>
      </c>
      <c r="R785">
        <v>0.2</v>
      </c>
      <c r="V785">
        <v>1</v>
      </c>
      <c r="W785" t="s">
        <v>247</v>
      </c>
      <c r="X785" t="s">
        <v>448</v>
      </c>
    </row>
    <row r="786" spans="1:24" x14ac:dyDescent="0.3">
      <c r="A786">
        <v>833</v>
      </c>
      <c r="B786" s="15" t="s">
        <v>255</v>
      </c>
      <c r="C786" t="str">
        <f>_xlfn.XLOOKUP($B786, STANDARDS!$A:$A, STANDARDS!$B:$B,,0,2)</f>
        <v>Serie Schisto Calcaire Fm</v>
      </c>
      <c r="J786">
        <v>550</v>
      </c>
      <c r="M786" t="s">
        <v>222</v>
      </c>
      <c r="P786" t="s">
        <v>243</v>
      </c>
      <c r="Q786">
        <v>-0.1</v>
      </c>
      <c r="R786">
        <v>0.2</v>
      </c>
      <c r="V786">
        <v>1</v>
      </c>
      <c r="W786" t="s">
        <v>247</v>
      </c>
      <c r="X786" t="s">
        <v>448</v>
      </c>
    </row>
    <row r="787" spans="1:24" x14ac:dyDescent="0.3">
      <c r="A787">
        <v>834</v>
      </c>
      <c r="B787" s="15" t="s">
        <v>255</v>
      </c>
      <c r="C787" t="str">
        <f>_xlfn.XLOOKUP($B787, STANDARDS!$A:$A, STANDARDS!$B:$B,,0,2)</f>
        <v>Serie Schisto Calcaire Fm</v>
      </c>
      <c r="J787">
        <v>550</v>
      </c>
      <c r="M787" t="s">
        <v>222</v>
      </c>
      <c r="P787" t="s">
        <v>243</v>
      </c>
      <c r="Q787">
        <v>-0.4</v>
      </c>
      <c r="R787">
        <v>0.2</v>
      </c>
      <c r="V787">
        <v>1</v>
      </c>
      <c r="W787" t="s">
        <v>247</v>
      </c>
      <c r="X787" t="s">
        <v>448</v>
      </c>
    </row>
    <row r="788" spans="1:24" x14ac:dyDescent="0.3">
      <c r="A788">
        <v>835</v>
      </c>
      <c r="B788" s="15" t="s">
        <v>255</v>
      </c>
      <c r="C788" t="str">
        <f>_xlfn.XLOOKUP($B788, STANDARDS!$A:$A, STANDARDS!$B:$B,,0,2)</f>
        <v>Serie Schisto Calcaire Fm</v>
      </c>
      <c r="J788">
        <v>550</v>
      </c>
      <c r="M788" t="s">
        <v>222</v>
      </c>
      <c r="P788" t="s">
        <v>243</v>
      </c>
      <c r="Q788">
        <v>0.1</v>
      </c>
      <c r="R788">
        <v>0.2</v>
      </c>
      <c r="V788">
        <v>1</v>
      </c>
      <c r="W788" t="s">
        <v>247</v>
      </c>
      <c r="X788" t="s">
        <v>448</v>
      </c>
    </row>
    <row r="789" spans="1:24" x14ac:dyDescent="0.3">
      <c r="A789">
        <v>836</v>
      </c>
      <c r="B789" s="15" t="s">
        <v>255</v>
      </c>
      <c r="C789" t="str">
        <f>_xlfn.XLOOKUP($B789, STANDARDS!$A:$A, STANDARDS!$B:$B,,0,2)</f>
        <v>Serie Schisto Calcaire Fm</v>
      </c>
      <c r="J789">
        <v>550</v>
      </c>
      <c r="M789" t="s">
        <v>222</v>
      </c>
      <c r="P789" t="s">
        <v>243</v>
      </c>
      <c r="Q789">
        <v>-0.4</v>
      </c>
      <c r="R789">
        <v>0.2</v>
      </c>
      <c r="V789">
        <v>1</v>
      </c>
      <c r="W789" t="s">
        <v>247</v>
      </c>
      <c r="X789" t="s">
        <v>448</v>
      </c>
    </row>
    <row r="790" spans="1:24" x14ac:dyDescent="0.3">
      <c r="A790">
        <v>837</v>
      </c>
      <c r="B790" s="15" t="s">
        <v>438</v>
      </c>
      <c r="C790" t="str">
        <f>_xlfn.XLOOKUP($B790, STANDARDS!$A:$A, STANDARDS!$B:$B,,0,2)</f>
        <v>Transition Beds</v>
      </c>
      <c r="J790">
        <v>555</v>
      </c>
      <c r="M790" t="s">
        <v>240</v>
      </c>
      <c r="P790" t="s">
        <v>243</v>
      </c>
      <c r="Q790">
        <v>-0.2</v>
      </c>
      <c r="R790">
        <v>0.2</v>
      </c>
      <c r="V790">
        <v>1</v>
      </c>
      <c r="W790" t="s">
        <v>247</v>
      </c>
      <c r="X790" t="s">
        <v>448</v>
      </c>
    </row>
    <row r="791" spans="1:24" x14ac:dyDescent="0.3">
      <c r="A791">
        <v>838</v>
      </c>
      <c r="B791" s="15" t="s">
        <v>438</v>
      </c>
      <c r="C791" t="str">
        <f>_xlfn.XLOOKUP($B791, STANDARDS!$A:$A, STANDARDS!$B:$B,,0,2)</f>
        <v>Transition Beds</v>
      </c>
      <c r="J791">
        <v>555</v>
      </c>
      <c r="M791" t="s">
        <v>240</v>
      </c>
      <c r="P791" t="s">
        <v>243</v>
      </c>
      <c r="Q791">
        <v>0.1</v>
      </c>
      <c r="R791">
        <v>0.2</v>
      </c>
      <c r="V791">
        <v>1</v>
      </c>
      <c r="W791" t="s">
        <v>247</v>
      </c>
      <c r="X791" t="s">
        <v>448</v>
      </c>
    </row>
    <row r="792" spans="1:24" x14ac:dyDescent="0.3">
      <c r="A792">
        <v>839</v>
      </c>
      <c r="B792" s="15" t="s">
        <v>438</v>
      </c>
      <c r="C792" t="str">
        <f>_xlfn.XLOOKUP($B792, STANDARDS!$A:$A, STANDARDS!$B:$B,,0,2)</f>
        <v>Transition Beds</v>
      </c>
      <c r="J792">
        <v>555</v>
      </c>
      <c r="M792" t="s">
        <v>240</v>
      </c>
      <c r="P792" t="s">
        <v>243</v>
      </c>
      <c r="Q792">
        <v>-0.3</v>
      </c>
      <c r="R792">
        <v>0.2</v>
      </c>
      <c r="V792">
        <v>1</v>
      </c>
      <c r="W792" t="s">
        <v>247</v>
      </c>
      <c r="X792" t="s">
        <v>448</v>
      </c>
    </row>
    <row r="793" spans="1:24" x14ac:dyDescent="0.3">
      <c r="A793">
        <v>840</v>
      </c>
      <c r="B793" s="15" t="s">
        <v>438</v>
      </c>
      <c r="C793" t="str">
        <f>_xlfn.XLOOKUP($B793, STANDARDS!$A:$A, STANDARDS!$B:$B,,0,2)</f>
        <v>Transition Beds</v>
      </c>
      <c r="J793">
        <v>555</v>
      </c>
      <c r="M793" t="s">
        <v>240</v>
      </c>
      <c r="P793" t="s">
        <v>243</v>
      </c>
      <c r="Q793">
        <v>-0.2</v>
      </c>
      <c r="R793">
        <v>0.2</v>
      </c>
      <c r="V793">
        <v>1</v>
      </c>
      <c r="W793" t="s">
        <v>247</v>
      </c>
      <c r="X793" t="s">
        <v>448</v>
      </c>
    </row>
    <row r="794" spans="1:24" x14ac:dyDescent="0.3">
      <c r="A794">
        <v>841</v>
      </c>
      <c r="B794" s="15" t="s">
        <v>438</v>
      </c>
      <c r="C794" t="str">
        <f>_xlfn.XLOOKUP($B794, STANDARDS!$A:$A, STANDARDS!$B:$B,,0,2)</f>
        <v>Transition Beds</v>
      </c>
      <c r="J794">
        <v>555</v>
      </c>
      <c r="M794" t="s">
        <v>240</v>
      </c>
      <c r="P794" t="s">
        <v>243</v>
      </c>
      <c r="Q794">
        <v>0.7</v>
      </c>
      <c r="R794">
        <v>0.2</v>
      </c>
      <c r="V794">
        <v>1</v>
      </c>
      <c r="W794" t="s">
        <v>247</v>
      </c>
      <c r="X794" t="s">
        <v>448</v>
      </c>
    </row>
    <row r="795" spans="1:24" x14ac:dyDescent="0.3">
      <c r="A795">
        <v>842</v>
      </c>
      <c r="B795" s="15" t="s">
        <v>438</v>
      </c>
      <c r="C795" t="str">
        <f>_xlfn.XLOOKUP($B795, STANDARDS!$A:$A, STANDARDS!$B:$B,,0,2)</f>
        <v>Transition Beds</v>
      </c>
      <c r="J795">
        <v>555</v>
      </c>
      <c r="M795" t="s">
        <v>240</v>
      </c>
      <c r="P795" t="s">
        <v>243</v>
      </c>
      <c r="Q795">
        <v>-0.6</v>
      </c>
      <c r="R795">
        <v>0.2</v>
      </c>
      <c r="V795">
        <v>1</v>
      </c>
      <c r="W795" t="s">
        <v>247</v>
      </c>
      <c r="X795" t="s">
        <v>448</v>
      </c>
    </row>
    <row r="796" spans="1:24" x14ac:dyDescent="0.3">
      <c r="A796">
        <v>843</v>
      </c>
      <c r="B796" s="15" t="s">
        <v>438</v>
      </c>
      <c r="C796" t="str">
        <f>_xlfn.XLOOKUP($B796, STANDARDS!$A:$A, STANDARDS!$B:$B,,0,2)</f>
        <v>Transition Beds</v>
      </c>
      <c r="J796">
        <v>555</v>
      </c>
      <c r="M796" t="s">
        <v>240</v>
      </c>
      <c r="P796" t="s">
        <v>243</v>
      </c>
      <c r="Q796">
        <v>0.8</v>
      </c>
      <c r="R796">
        <v>0.2</v>
      </c>
      <c r="V796">
        <v>1</v>
      </c>
      <c r="W796" t="s">
        <v>247</v>
      </c>
      <c r="X796" t="s">
        <v>448</v>
      </c>
    </row>
    <row r="797" spans="1:24" x14ac:dyDescent="0.3">
      <c r="A797">
        <v>844</v>
      </c>
      <c r="B797" s="15" t="s">
        <v>438</v>
      </c>
      <c r="C797" t="str">
        <f>_xlfn.XLOOKUP($B797, STANDARDS!$A:$A, STANDARDS!$B:$B,,0,2)</f>
        <v>Transition Beds</v>
      </c>
      <c r="J797">
        <v>555</v>
      </c>
      <c r="M797" t="s">
        <v>240</v>
      </c>
      <c r="P797" t="s">
        <v>243</v>
      </c>
      <c r="Q797">
        <v>-0.1</v>
      </c>
      <c r="R797">
        <v>0.2</v>
      </c>
      <c r="V797">
        <v>1</v>
      </c>
      <c r="W797" t="s">
        <v>247</v>
      </c>
      <c r="X797" t="s">
        <v>448</v>
      </c>
    </row>
    <row r="798" spans="1:24" x14ac:dyDescent="0.3">
      <c r="A798">
        <v>845</v>
      </c>
      <c r="B798" s="15" t="s">
        <v>438</v>
      </c>
      <c r="C798" t="str">
        <f>_xlfn.XLOOKUP($B798, STANDARDS!$A:$A, STANDARDS!$B:$B,,0,2)</f>
        <v>Transition Beds</v>
      </c>
      <c r="J798">
        <v>555</v>
      </c>
      <c r="M798" t="s">
        <v>240</v>
      </c>
      <c r="P798" t="s">
        <v>243</v>
      </c>
      <c r="Q798">
        <v>0.3</v>
      </c>
      <c r="R798">
        <v>0.2</v>
      </c>
      <c r="V798">
        <v>1</v>
      </c>
      <c r="W798" t="s">
        <v>247</v>
      </c>
      <c r="X798" t="s">
        <v>448</v>
      </c>
    </row>
    <row r="799" spans="1:24" x14ac:dyDescent="0.3">
      <c r="A799">
        <v>846</v>
      </c>
      <c r="B799" s="15" t="s">
        <v>256</v>
      </c>
      <c r="C799" t="str">
        <f>_xlfn.XLOOKUP($B799, STANDARDS!$A:$A, STANDARDS!$B:$B,,0,2)</f>
        <v>Calcaire Superieur Fm</v>
      </c>
      <c r="J799">
        <v>560</v>
      </c>
      <c r="M799" t="s">
        <v>240</v>
      </c>
      <c r="P799" t="s">
        <v>243</v>
      </c>
      <c r="Q799">
        <v>-0.4</v>
      </c>
      <c r="R799">
        <v>0.2</v>
      </c>
      <c r="V799">
        <v>1</v>
      </c>
      <c r="W799" t="s">
        <v>247</v>
      </c>
      <c r="X799" t="s">
        <v>448</v>
      </c>
    </row>
    <row r="800" spans="1:24" x14ac:dyDescent="0.3">
      <c r="A800">
        <v>847</v>
      </c>
      <c r="B800" s="15" t="s">
        <v>256</v>
      </c>
      <c r="C800" t="str">
        <f>_xlfn.XLOOKUP($B800, STANDARDS!$A:$A, STANDARDS!$B:$B,,0,2)</f>
        <v>Calcaire Superieur Fm</v>
      </c>
      <c r="J800">
        <v>560</v>
      </c>
      <c r="M800" t="s">
        <v>240</v>
      </c>
      <c r="P800" t="s">
        <v>243</v>
      </c>
      <c r="Q800">
        <v>-1.6</v>
      </c>
      <c r="R800">
        <v>0.2</v>
      </c>
      <c r="V800">
        <v>1</v>
      </c>
      <c r="W800" t="s">
        <v>247</v>
      </c>
      <c r="X800" t="s">
        <v>448</v>
      </c>
    </row>
    <row r="801" spans="1:24" x14ac:dyDescent="0.3">
      <c r="A801">
        <v>848</v>
      </c>
      <c r="B801" s="15" t="s">
        <v>256</v>
      </c>
      <c r="C801" t="str">
        <f>_xlfn.XLOOKUP($B801, STANDARDS!$A:$A, STANDARDS!$B:$B,,0,2)</f>
        <v>Calcaire Superieur Fm</v>
      </c>
      <c r="J801">
        <v>560</v>
      </c>
      <c r="M801" t="s">
        <v>240</v>
      </c>
      <c r="P801" t="s">
        <v>243</v>
      </c>
      <c r="Q801">
        <v>2.5</v>
      </c>
      <c r="R801">
        <v>0.2</v>
      </c>
      <c r="V801">
        <v>1</v>
      </c>
      <c r="W801" t="s">
        <v>247</v>
      </c>
      <c r="X801" t="s">
        <v>448</v>
      </c>
    </row>
    <row r="802" spans="1:24" x14ac:dyDescent="0.3">
      <c r="A802">
        <v>849</v>
      </c>
      <c r="B802" s="15" t="s">
        <v>256</v>
      </c>
      <c r="C802" t="str">
        <f>_xlfn.XLOOKUP($B802, STANDARDS!$A:$A, STANDARDS!$B:$B,,0,2)</f>
        <v>Calcaire Superieur Fm</v>
      </c>
      <c r="J802">
        <v>560</v>
      </c>
      <c r="M802" t="s">
        <v>240</v>
      </c>
      <c r="P802" t="s">
        <v>243</v>
      </c>
      <c r="Q802">
        <v>1.8</v>
      </c>
      <c r="R802">
        <v>0.2</v>
      </c>
      <c r="V802">
        <v>1</v>
      </c>
      <c r="W802" t="s">
        <v>247</v>
      </c>
      <c r="X802" t="s">
        <v>448</v>
      </c>
    </row>
    <row r="803" spans="1:24" x14ac:dyDescent="0.3">
      <c r="A803">
        <v>850</v>
      </c>
      <c r="B803" s="15" t="s">
        <v>256</v>
      </c>
      <c r="C803" t="str">
        <f>_xlfn.XLOOKUP($B803, STANDARDS!$A:$A, STANDARDS!$B:$B,,0,2)</f>
        <v>Calcaire Superieur Fm</v>
      </c>
      <c r="J803">
        <v>560</v>
      </c>
      <c r="M803" t="s">
        <v>240</v>
      </c>
      <c r="P803" t="s">
        <v>243</v>
      </c>
      <c r="Q803">
        <v>2.4</v>
      </c>
      <c r="R803">
        <v>0.2</v>
      </c>
      <c r="V803">
        <v>1</v>
      </c>
      <c r="W803" t="s">
        <v>247</v>
      </c>
      <c r="X803" t="s">
        <v>448</v>
      </c>
    </row>
    <row r="804" spans="1:24" x14ac:dyDescent="0.3">
      <c r="A804">
        <v>851</v>
      </c>
      <c r="B804" s="15" t="s">
        <v>256</v>
      </c>
      <c r="C804" t="str">
        <f>_xlfn.XLOOKUP($B804, STANDARDS!$A:$A, STANDARDS!$B:$B,,0,2)</f>
        <v>Calcaire Superieur Fm</v>
      </c>
      <c r="J804">
        <v>560</v>
      </c>
      <c r="M804" t="s">
        <v>240</v>
      </c>
      <c r="P804" t="s">
        <v>243</v>
      </c>
      <c r="Q804">
        <v>2.9</v>
      </c>
      <c r="R804">
        <v>0.2</v>
      </c>
      <c r="V804">
        <v>1</v>
      </c>
      <c r="W804" t="s">
        <v>247</v>
      </c>
      <c r="X804" t="s">
        <v>448</v>
      </c>
    </row>
    <row r="805" spans="1:24" x14ac:dyDescent="0.3">
      <c r="A805">
        <v>852</v>
      </c>
      <c r="B805" s="15" t="s">
        <v>256</v>
      </c>
      <c r="C805" t="str">
        <f>_xlfn.XLOOKUP($B805, STANDARDS!$A:$A, STANDARDS!$B:$B,,0,2)</f>
        <v>Calcaire Superieur Fm</v>
      </c>
      <c r="J805">
        <v>560</v>
      </c>
      <c r="M805" t="s">
        <v>240</v>
      </c>
      <c r="P805" t="s">
        <v>243</v>
      </c>
      <c r="Q805">
        <v>2.5</v>
      </c>
      <c r="R805">
        <v>0.2</v>
      </c>
      <c r="V805">
        <v>1</v>
      </c>
      <c r="W805" t="s">
        <v>247</v>
      </c>
      <c r="X805" t="s">
        <v>448</v>
      </c>
    </row>
    <row r="806" spans="1:24" x14ac:dyDescent="0.3">
      <c r="A806">
        <v>853</v>
      </c>
      <c r="B806" s="15" t="s">
        <v>256</v>
      </c>
      <c r="C806" t="str">
        <f>_xlfn.XLOOKUP($B806, STANDARDS!$A:$A, STANDARDS!$B:$B,,0,2)</f>
        <v>Calcaire Superieur Fm</v>
      </c>
      <c r="J806">
        <v>560</v>
      </c>
      <c r="M806" t="s">
        <v>240</v>
      </c>
      <c r="P806" t="s">
        <v>243</v>
      </c>
      <c r="Q806">
        <v>2.5</v>
      </c>
      <c r="R806">
        <v>0.2</v>
      </c>
      <c r="V806">
        <v>1</v>
      </c>
      <c r="W806" t="s">
        <v>247</v>
      </c>
      <c r="X806" t="s">
        <v>448</v>
      </c>
    </row>
    <row r="807" spans="1:24" x14ac:dyDescent="0.3">
      <c r="A807">
        <v>854</v>
      </c>
      <c r="B807" s="15" t="s">
        <v>256</v>
      </c>
      <c r="C807" t="str">
        <f>_xlfn.XLOOKUP($B807, STANDARDS!$A:$A, STANDARDS!$B:$B,,0,2)</f>
        <v>Calcaire Superieur Fm</v>
      </c>
      <c r="J807">
        <v>560</v>
      </c>
      <c r="M807" t="s">
        <v>240</v>
      </c>
      <c r="P807" t="s">
        <v>243</v>
      </c>
      <c r="Q807">
        <v>1.7</v>
      </c>
      <c r="R807">
        <v>0.2</v>
      </c>
      <c r="V807">
        <v>1</v>
      </c>
      <c r="W807" t="s">
        <v>247</v>
      </c>
      <c r="X807" t="s">
        <v>448</v>
      </c>
    </row>
    <row r="808" spans="1:24" x14ac:dyDescent="0.3">
      <c r="A808">
        <v>855</v>
      </c>
      <c r="B808" s="15" t="s">
        <v>256</v>
      </c>
      <c r="C808" t="str">
        <f>_xlfn.XLOOKUP($B808, STANDARDS!$A:$A, STANDARDS!$B:$B,,0,2)</f>
        <v>Calcaire Superieur Fm</v>
      </c>
      <c r="J808">
        <v>560</v>
      </c>
      <c r="M808" t="s">
        <v>240</v>
      </c>
      <c r="P808" t="s">
        <v>243</v>
      </c>
      <c r="Q808">
        <v>-0.3</v>
      </c>
      <c r="R808">
        <v>0.2</v>
      </c>
      <c r="V808">
        <v>1</v>
      </c>
      <c r="W808" t="s">
        <v>247</v>
      </c>
      <c r="X808" t="s">
        <v>448</v>
      </c>
    </row>
    <row r="809" spans="1:24" x14ac:dyDescent="0.3">
      <c r="A809">
        <v>856</v>
      </c>
      <c r="B809" s="15" t="s">
        <v>257</v>
      </c>
      <c r="C809" t="str">
        <f>_xlfn.XLOOKUP($B809, STANDARDS!$A:$A, STANDARDS!$B:$B,,0,2)</f>
        <v>Cambrian (overlies Denying Fm)</v>
      </c>
      <c r="J809">
        <v>560</v>
      </c>
      <c r="M809" t="s">
        <v>240</v>
      </c>
      <c r="P809" t="s">
        <v>243</v>
      </c>
      <c r="Q809">
        <v>-2.1</v>
      </c>
      <c r="R809">
        <v>0.2</v>
      </c>
      <c r="V809">
        <v>1</v>
      </c>
      <c r="W809" t="s">
        <v>247</v>
      </c>
      <c r="X809" t="s">
        <v>449</v>
      </c>
    </row>
    <row r="810" spans="1:24" x14ac:dyDescent="0.3">
      <c r="A810">
        <v>857</v>
      </c>
      <c r="B810" s="15" t="s">
        <v>257</v>
      </c>
      <c r="C810" t="str">
        <f>_xlfn.XLOOKUP($B810, STANDARDS!$A:$A, STANDARDS!$B:$B,,0,2)</f>
        <v>Cambrian (overlies Denying Fm)</v>
      </c>
      <c r="J810">
        <v>560</v>
      </c>
      <c r="M810" t="s">
        <v>240</v>
      </c>
      <c r="P810" t="s">
        <v>243</v>
      </c>
      <c r="Q810">
        <v>-1.1000000000000001</v>
      </c>
      <c r="R810">
        <v>0.2</v>
      </c>
      <c r="V810">
        <v>1</v>
      </c>
      <c r="W810" t="s">
        <v>247</v>
      </c>
      <c r="X810" t="s">
        <v>449</v>
      </c>
    </row>
    <row r="811" spans="1:24" x14ac:dyDescent="0.3">
      <c r="A811">
        <v>858</v>
      </c>
      <c r="B811" s="15" t="s">
        <v>258</v>
      </c>
      <c r="C811" t="str">
        <f>_xlfn.XLOOKUP($B811, STANDARDS!$A:$A, STANDARDS!$B:$B,,0,2)</f>
        <v>Schwarzrand Subgp, Nama Gp</v>
      </c>
      <c r="J811">
        <v>560</v>
      </c>
      <c r="M811" t="s">
        <v>240</v>
      </c>
      <c r="P811" t="s">
        <v>243</v>
      </c>
      <c r="Q811">
        <v>-1.4</v>
      </c>
      <c r="R811">
        <v>0.2</v>
      </c>
      <c r="V811">
        <v>1</v>
      </c>
      <c r="W811" t="s">
        <v>247</v>
      </c>
      <c r="X811" t="s">
        <v>450</v>
      </c>
    </row>
    <row r="812" spans="1:24" x14ac:dyDescent="0.3">
      <c r="A812">
        <v>859</v>
      </c>
      <c r="B812" s="15" t="s">
        <v>258</v>
      </c>
      <c r="C812" t="str">
        <f>_xlfn.XLOOKUP($B812, STANDARDS!$A:$A, STANDARDS!$B:$B,,0,2)</f>
        <v>Schwarzrand Subgp, Nama Gp</v>
      </c>
      <c r="J812">
        <v>560</v>
      </c>
      <c r="M812" t="s">
        <v>241</v>
      </c>
      <c r="P812" t="s">
        <v>243</v>
      </c>
      <c r="Q812">
        <v>-3.8</v>
      </c>
      <c r="R812">
        <v>0.2</v>
      </c>
      <c r="V812">
        <v>1</v>
      </c>
      <c r="W812" t="s">
        <v>247</v>
      </c>
      <c r="X812" t="s">
        <v>450</v>
      </c>
    </row>
    <row r="813" spans="1:24" x14ac:dyDescent="0.3">
      <c r="A813">
        <v>860</v>
      </c>
      <c r="B813" s="15" t="s">
        <v>258</v>
      </c>
      <c r="C813" t="str">
        <f>_xlfn.XLOOKUP($B813, STANDARDS!$A:$A, STANDARDS!$B:$B,,0,2)</f>
        <v>Schwarzrand Subgp, Nama Gp</v>
      </c>
      <c r="J813">
        <v>560</v>
      </c>
      <c r="M813" t="s">
        <v>240</v>
      </c>
      <c r="P813" t="s">
        <v>243</v>
      </c>
      <c r="Q813">
        <v>-2.9</v>
      </c>
      <c r="R813">
        <v>0.2</v>
      </c>
      <c r="V813">
        <v>1</v>
      </c>
      <c r="W813" t="s">
        <v>247</v>
      </c>
      <c r="X813" t="s">
        <v>450</v>
      </c>
    </row>
    <row r="814" spans="1:24" x14ac:dyDescent="0.3">
      <c r="A814">
        <v>861</v>
      </c>
      <c r="B814" s="15" t="s">
        <v>258</v>
      </c>
      <c r="C814" t="str">
        <f>_xlfn.XLOOKUP($B814, STANDARDS!$A:$A, STANDARDS!$B:$B,,0,2)</f>
        <v>Schwarzrand Subgp, Nama Gp</v>
      </c>
      <c r="J814">
        <v>560</v>
      </c>
      <c r="M814" t="s">
        <v>241</v>
      </c>
      <c r="P814" t="s">
        <v>243</v>
      </c>
      <c r="Q814">
        <v>-3.1</v>
      </c>
      <c r="R814">
        <v>0.2</v>
      </c>
      <c r="V814">
        <v>1</v>
      </c>
      <c r="W814" t="s">
        <v>247</v>
      </c>
      <c r="X814" t="s">
        <v>450</v>
      </c>
    </row>
    <row r="815" spans="1:24" x14ac:dyDescent="0.3">
      <c r="A815">
        <v>862</v>
      </c>
      <c r="B815" s="15" t="s">
        <v>258</v>
      </c>
      <c r="C815" t="str">
        <f>_xlfn.XLOOKUP($B815, STANDARDS!$A:$A, STANDARDS!$B:$B,,0,2)</f>
        <v>Schwarzrand Subgp, Nama Gp</v>
      </c>
      <c r="J815">
        <v>560</v>
      </c>
      <c r="M815" t="s">
        <v>240</v>
      </c>
      <c r="P815" t="s">
        <v>243</v>
      </c>
      <c r="Q815">
        <v>-4</v>
      </c>
      <c r="R815">
        <v>0.2</v>
      </c>
      <c r="V815">
        <v>1</v>
      </c>
      <c r="W815" t="s">
        <v>247</v>
      </c>
      <c r="X815" t="s">
        <v>450</v>
      </c>
    </row>
    <row r="816" spans="1:24" x14ac:dyDescent="0.3">
      <c r="A816">
        <v>863</v>
      </c>
      <c r="B816" s="15" t="s">
        <v>258</v>
      </c>
      <c r="C816" t="str">
        <f>_xlfn.XLOOKUP($B816, STANDARDS!$A:$A, STANDARDS!$B:$B,,0,2)</f>
        <v>Schwarzrand Subgp, Nama Gp</v>
      </c>
      <c r="J816">
        <v>560</v>
      </c>
      <c r="M816" t="s">
        <v>240</v>
      </c>
      <c r="P816" t="s">
        <v>243</v>
      </c>
      <c r="Q816">
        <v>-2.8</v>
      </c>
      <c r="R816">
        <v>0.2</v>
      </c>
      <c r="V816">
        <v>1</v>
      </c>
      <c r="W816" t="s">
        <v>247</v>
      </c>
      <c r="X816" t="s">
        <v>450</v>
      </c>
    </row>
    <row r="817" spans="1:24" x14ac:dyDescent="0.3">
      <c r="A817">
        <v>864</v>
      </c>
      <c r="B817" s="15" t="s">
        <v>258</v>
      </c>
      <c r="C817" t="str">
        <f>_xlfn.XLOOKUP($B817, STANDARDS!$A:$A, STANDARDS!$B:$B,,0,2)</f>
        <v>Schwarzrand Subgp, Nama Gp</v>
      </c>
      <c r="J817">
        <v>560</v>
      </c>
      <c r="M817" t="s">
        <v>241</v>
      </c>
      <c r="P817" t="s">
        <v>243</v>
      </c>
      <c r="Q817">
        <v>-3.7</v>
      </c>
      <c r="R817">
        <v>0.2</v>
      </c>
      <c r="V817">
        <v>1</v>
      </c>
      <c r="W817" t="s">
        <v>247</v>
      </c>
      <c r="X817" t="s">
        <v>450</v>
      </c>
    </row>
    <row r="818" spans="1:24" x14ac:dyDescent="0.3">
      <c r="A818">
        <v>865</v>
      </c>
      <c r="B818" s="15" t="s">
        <v>258</v>
      </c>
      <c r="C818" t="str">
        <f>_xlfn.XLOOKUP($B818, STANDARDS!$A:$A, STANDARDS!$B:$B,,0,2)</f>
        <v>Schwarzrand Subgp, Nama Gp</v>
      </c>
      <c r="J818">
        <v>560</v>
      </c>
      <c r="M818" t="s">
        <v>240</v>
      </c>
      <c r="P818" t="s">
        <v>243</v>
      </c>
      <c r="Q818">
        <v>-6.7</v>
      </c>
      <c r="R818">
        <v>0.2</v>
      </c>
      <c r="V818">
        <v>1</v>
      </c>
      <c r="W818" t="s">
        <v>247</v>
      </c>
      <c r="X818" t="s">
        <v>450</v>
      </c>
    </row>
    <row r="819" spans="1:24" x14ac:dyDescent="0.3">
      <c r="A819">
        <v>866</v>
      </c>
      <c r="B819" s="15" t="s">
        <v>258</v>
      </c>
      <c r="C819" t="str">
        <f>_xlfn.XLOOKUP($B819, STANDARDS!$A:$A, STANDARDS!$B:$B,,0,2)</f>
        <v>Schwarzrand Subgp, Nama Gp</v>
      </c>
      <c r="J819">
        <v>560</v>
      </c>
      <c r="M819" t="s">
        <v>241</v>
      </c>
      <c r="P819" t="s">
        <v>243</v>
      </c>
      <c r="Q819">
        <v>1</v>
      </c>
      <c r="R819">
        <v>0.2</v>
      </c>
      <c r="V819">
        <v>1</v>
      </c>
      <c r="W819" t="s">
        <v>247</v>
      </c>
      <c r="X819" t="s">
        <v>450</v>
      </c>
    </row>
    <row r="820" spans="1:24" x14ac:dyDescent="0.3">
      <c r="A820">
        <v>867</v>
      </c>
      <c r="B820" s="15" t="s">
        <v>258</v>
      </c>
      <c r="C820" t="str">
        <f>_xlfn.XLOOKUP($B820, STANDARDS!$A:$A, STANDARDS!$B:$B,,0,2)</f>
        <v>Schwarzrand Subgp, Nama Gp</v>
      </c>
      <c r="J820">
        <v>560</v>
      </c>
      <c r="M820" t="s">
        <v>240</v>
      </c>
      <c r="P820" t="s">
        <v>243</v>
      </c>
      <c r="Q820">
        <v>-0.6</v>
      </c>
      <c r="R820">
        <v>0.2</v>
      </c>
      <c r="V820">
        <v>1</v>
      </c>
      <c r="W820" t="s">
        <v>247</v>
      </c>
      <c r="X820" t="s">
        <v>450</v>
      </c>
    </row>
    <row r="821" spans="1:24" x14ac:dyDescent="0.3">
      <c r="A821">
        <v>868</v>
      </c>
      <c r="B821" s="15" t="s">
        <v>258</v>
      </c>
      <c r="C821" t="str">
        <f>_xlfn.XLOOKUP($B821, STANDARDS!$A:$A, STANDARDS!$B:$B,,0,2)</f>
        <v>Schwarzrand Subgp, Nama Gp</v>
      </c>
      <c r="J821">
        <v>560</v>
      </c>
      <c r="M821" t="s">
        <v>240</v>
      </c>
      <c r="P821" t="s">
        <v>243</v>
      </c>
      <c r="Q821">
        <v>-0.6</v>
      </c>
      <c r="R821">
        <v>0.2</v>
      </c>
      <c r="V821">
        <v>1</v>
      </c>
      <c r="W821" t="s">
        <v>247</v>
      </c>
      <c r="X821" t="s">
        <v>450</v>
      </c>
    </row>
    <row r="822" spans="1:24" x14ac:dyDescent="0.3">
      <c r="A822">
        <v>869</v>
      </c>
      <c r="B822" s="15" t="s">
        <v>258</v>
      </c>
      <c r="C822" t="str">
        <f>_xlfn.XLOOKUP($B822, STANDARDS!$A:$A, STANDARDS!$B:$B,,0,2)</f>
        <v>Schwarzrand Subgp, Nama Gp</v>
      </c>
      <c r="J822">
        <v>560</v>
      </c>
      <c r="M822" t="s">
        <v>240</v>
      </c>
      <c r="P822" t="s">
        <v>243</v>
      </c>
      <c r="Q822">
        <v>-0.2</v>
      </c>
      <c r="R822">
        <v>0.2</v>
      </c>
      <c r="V822">
        <v>1</v>
      </c>
      <c r="W822" t="s">
        <v>247</v>
      </c>
      <c r="X822" t="s">
        <v>450</v>
      </c>
    </row>
    <row r="823" spans="1:24" x14ac:dyDescent="0.3">
      <c r="A823">
        <v>870</v>
      </c>
      <c r="B823" s="15" t="s">
        <v>259</v>
      </c>
      <c r="C823" t="str">
        <f>_xlfn.XLOOKUP($B823, STANDARDS!$A:$A, STANDARDS!$B:$B,,0,2)</f>
        <v>Tal Fm</v>
      </c>
      <c r="J823">
        <v>560</v>
      </c>
      <c r="M823" t="s">
        <v>222</v>
      </c>
      <c r="O823">
        <v>7.3999999999999996E-2</v>
      </c>
      <c r="P823" t="s">
        <v>243</v>
      </c>
      <c r="S823">
        <v>-33</v>
      </c>
      <c r="T823">
        <v>0.2</v>
      </c>
      <c r="U823" t="s">
        <v>246</v>
      </c>
      <c r="V823">
        <v>1</v>
      </c>
      <c r="W823" t="s">
        <v>247</v>
      </c>
      <c r="X823" t="s">
        <v>451</v>
      </c>
    </row>
    <row r="824" spans="1:24" x14ac:dyDescent="0.3">
      <c r="A824">
        <v>871</v>
      </c>
      <c r="B824" s="15" t="s">
        <v>259</v>
      </c>
      <c r="C824" t="str">
        <f>_xlfn.XLOOKUP($B824, STANDARDS!$A:$A, STANDARDS!$B:$B,,0,2)</f>
        <v>Tal Fm</v>
      </c>
      <c r="J824">
        <v>560</v>
      </c>
      <c r="M824" t="s">
        <v>222</v>
      </c>
      <c r="O824">
        <v>3.5000000000000003E-2</v>
      </c>
      <c r="P824" t="s">
        <v>243</v>
      </c>
      <c r="S824">
        <v>-33.6</v>
      </c>
      <c r="T824">
        <v>0.2</v>
      </c>
      <c r="U824" t="s">
        <v>246</v>
      </c>
      <c r="V824">
        <v>1</v>
      </c>
      <c r="W824" t="s">
        <v>247</v>
      </c>
      <c r="X824" t="s">
        <v>451</v>
      </c>
    </row>
    <row r="825" spans="1:24" x14ac:dyDescent="0.3">
      <c r="A825">
        <v>872</v>
      </c>
      <c r="B825" s="15" t="s">
        <v>259</v>
      </c>
      <c r="C825" t="str">
        <f>_xlfn.XLOOKUP($B825, STANDARDS!$A:$A, STANDARDS!$B:$B,,0,2)</f>
        <v>Tal Fm</v>
      </c>
      <c r="J825">
        <v>560</v>
      </c>
      <c r="M825" t="s">
        <v>222</v>
      </c>
      <c r="O825">
        <v>8.1000000000000003E-2</v>
      </c>
      <c r="P825" t="s">
        <v>243</v>
      </c>
      <c r="S825">
        <v>-33.9</v>
      </c>
      <c r="T825">
        <v>0.2</v>
      </c>
      <c r="U825" t="s">
        <v>246</v>
      </c>
      <c r="V825">
        <v>1</v>
      </c>
      <c r="W825" t="s">
        <v>247</v>
      </c>
      <c r="X825" t="s">
        <v>451</v>
      </c>
    </row>
    <row r="826" spans="1:24" x14ac:dyDescent="0.3">
      <c r="A826">
        <v>873</v>
      </c>
      <c r="B826" s="15" t="s">
        <v>259</v>
      </c>
      <c r="C826" t="str">
        <f>_xlfn.XLOOKUP($B826, STANDARDS!$A:$A, STANDARDS!$B:$B,,0,2)</f>
        <v>Tal Fm</v>
      </c>
      <c r="J826">
        <v>560</v>
      </c>
      <c r="M826" t="s">
        <v>222</v>
      </c>
      <c r="O826">
        <v>9.1999999999999998E-2</v>
      </c>
      <c r="P826" t="s">
        <v>243</v>
      </c>
      <c r="S826">
        <v>-34.4</v>
      </c>
      <c r="T826">
        <v>0.2</v>
      </c>
      <c r="U826" t="s">
        <v>246</v>
      </c>
      <c r="V826">
        <v>1</v>
      </c>
      <c r="W826" t="s">
        <v>247</v>
      </c>
      <c r="X826" t="s">
        <v>451</v>
      </c>
    </row>
    <row r="827" spans="1:24" x14ac:dyDescent="0.3">
      <c r="A827">
        <v>874</v>
      </c>
      <c r="B827" s="15" t="s">
        <v>259</v>
      </c>
      <c r="C827" t="str">
        <f>_xlfn.XLOOKUP($B827, STANDARDS!$A:$A, STANDARDS!$B:$B,,0,2)</f>
        <v>Tal Fm</v>
      </c>
      <c r="J827">
        <v>560</v>
      </c>
      <c r="M827" t="s">
        <v>222</v>
      </c>
      <c r="O827">
        <v>0.219</v>
      </c>
      <c r="P827" t="s">
        <v>243</v>
      </c>
      <c r="S827">
        <v>-33.6</v>
      </c>
      <c r="T827">
        <v>0.2</v>
      </c>
      <c r="U827" t="s">
        <v>246</v>
      </c>
      <c r="V827">
        <v>1</v>
      </c>
      <c r="W827" t="s">
        <v>247</v>
      </c>
      <c r="X827" t="s">
        <v>451</v>
      </c>
    </row>
    <row r="828" spans="1:24" x14ac:dyDescent="0.3">
      <c r="A828">
        <v>875</v>
      </c>
      <c r="B828" s="15" t="s">
        <v>259</v>
      </c>
      <c r="C828" t="str">
        <f>_xlfn.XLOOKUP($B828, STANDARDS!$A:$A, STANDARDS!$B:$B,,0,2)</f>
        <v>Tal Fm</v>
      </c>
      <c r="J828">
        <v>560</v>
      </c>
      <c r="M828" t="s">
        <v>222</v>
      </c>
      <c r="O828">
        <v>3.9E-2</v>
      </c>
      <c r="P828" t="s">
        <v>243</v>
      </c>
      <c r="S828">
        <v>-31.4</v>
      </c>
      <c r="T828">
        <v>0.2</v>
      </c>
      <c r="U828" t="s">
        <v>246</v>
      </c>
      <c r="V828">
        <v>1</v>
      </c>
      <c r="W828" t="s">
        <v>247</v>
      </c>
      <c r="X828" t="s">
        <v>451</v>
      </c>
    </row>
    <row r="829" spans="1:24" x14ac:dyDescent="0.3">
      <c r="A829">
        <v>876</v>
      </c>
      <c r="B829" s="15" t="s">
        <v>259</v>
      </c>
      <c r="C829" t="str">
        <f>_xlfn.XLOOKUP($B829, STANDARDS!$A:$A, STANDARDS!$B:$B,,0,2)</f>
        <v>Tal Fm</v>
      </c>
      <c r="J829">
        <v>560</v>
      </c>
      <c r="M829" t="s">
        <v>222</v>
      </c>
      <c r="O829">
        <v>0.20100000000000001</v>
      </c>
      <c r="P829" t="s">
        <v>243</v>
      </c>
      <c r="S829">
        <v>-32.9</v>
      </c>
      <c r="T829">
        <v>0.2</v>
      </c>
      <c r="U829" t="s">
        <v>246</v>
      </c>
      <c r="V829">
        <v>1</v>
      </c>
      <c r="W829" t="s">
        <v>247</v>
      </c>
      <c r="X829" t="s">
        <v>451</v>
      </c>
    </row>
    <row r="830" spans="1:24" x14ac:dyDescent="0.3">
      <c r="A830">
        <v>877</v>
      </c>
      <c r="B830" s="15" t="s">
        <v>259</v>
      </c>
      <c r="C830" t="str">
        <f>_xlfn.XLOOKUP($B830, STANDARDS!$A:$A, STANDARDS!$B:$B,,0,2)</f>
        <v>Tal Fm</v>
      </c>
      <c r="J830">
        <v>560</v>
      </c>
      <c r="M830" t="s">
        <v>222</v>
      </c>
      <c r="O830">
        <v>8.8999999999999996E-2</v>
      </c>
      <c r="P830" t="s">
        <v>243</v>
      </c>
      <c r="S830">
        <v>-32.200000000000003</v>
      </c>
      <c r="T830">
        <v>0.2</v>
      </c>
      <c r="U830" t="s">
        <v>246</v>
      </c>
      <c r="V830">
        <v>1</v>
      </c>
      <c r="W830" t="s">
        <v>247</v>
      </c>
      <c r="X830" t="s">
        <v>451</v>
      </c>
    </row>
    <row r="831" spans="1:24" x14ac:dyDescent="0.3">
      <c r="A831">
        <v>878</v>
      </c>
      <c r="B831" s="15" t="s">
        <v>259</v>
      </c>
      <c r="C831" t="str">
        <f>_xlfn.XLOOKUP($B831, STANDARDS!$A:$A, STANDARDS!$B:$B,,0,2)</f>
        <v>Tal Fm</v>
      </c>
      <c r="J831">
        <v>560</v>
      </c>
      <c r="M831" t="s">
        <v>222</v>
      </c>
      <c r="O831">
        <v>0.10100000000000001</v>
      </c>
      <c r="P831" t="s">
        <v>243</v>
      </c>
      <c r="S831">
        <v>-34.5</v>
      </c>
      <c r="T831">
        <v>0.2</v>
      </c>
      <c r="U831" t="s">
        <v>246</v>
      </c>
      <c r="V831">
        <v>1</v>
      </c>
      <c r="W831" t="s">
        <v>247</v>
      </c>
      <c r="X831" t="s">
        <v>451</v>
      </c>
    </row>
    <row r="832" spans="1:24" x14ac:dyDescent="0.3">
      <c r="A832">
        <v>879</v>
      </c>
      <c r="B832" s="15" t="s">
        <v>259</v>
      </c>
      <c r="C832" t="str">
        <f>_xlfn.XLOOKUP($B832, STANDARDS!$A:$A, STANDARDS!$B:$B,,0,2)</f>
        <v>Tal Fm</v>
      </c>
      <c r="J832">
        <v>560</v>
      </c>
      <c r="M832" t="s">
        <v>241</v>
      </c>
      <c r="P832" t="s">
        <v>243</v>
      </c>
      <c r="Q832">
        <v>0.7</v>
      </c>
      <c r="R832">
        <v>0.2</v>
      </c>
      <c r="V832">
        <v>1</v>
      </c>
      <c r="W832" t="s">
        <v>247</v>
      </c>
      <c r="X832" t="s">
        <v>452</v>
      </c>
    </row>
    <row r="833" spans="1:24" x14ac:dyDescent="0.3">
      <c r="A833">
        <v>880</v>
      </c>
      <c r="B833" s="15" t="s">
        <v>259</v>
      </c>
      <c r="C833" t="str">
        <f>_xlfn.XLOOKUP($B833, STANDARDS!$A:$A, STANDARDS!$B:$B,,0,2)</f>
        <v>Tal Fm</v>
      </c>
      <c r="J833">
        <v>560</v>
      </c>
      <c r="M833" t="s">
        <v>241</v>
      </c>
      <c r="P833" t="s">
        <v>243</v>
      </c>
      <c r="Q833">
        <v>0.3</v>
      </c>
      <c r="R833">
        <v>0.2</v>
      </c>
      <c r="V833">
        <v>1</v>
      </c>
      <c r="W833" t="s">
        <v>247</v>
      </c>
      <c r="X833" t="s">
        <v>452</v>
      </c>
    </row>
    <row r="834" spans="1:24" x14ac:dyDescent="0.3">
      <c r="A834">
        <v>881</v>
      </c>
      <c r="B834" s="15" t="s">
        <v>260</v>
      </c>
      <c r="C834" t="str">
        <f>_xlfn.XLOOKUP($B834, STANDARDS!$A:$A, STANDARDS!$B:$B,,0,2)</f>
        <v>Serie Lie de Vin Fm</v>
      </c>
      <c r="J834">
        <v>565</v>
      </c>
      <c r="M834" t="s">
        <v>240</v>
      </c>
      <c r="P834" t="s">
        <v>243</v>
      </c>
      <c r="Q834">
        <v>-3</v>
      </c>
      <c r="R834">
        <v>0.2</v>
      </c>
      <c r="V834">
        <v>1</v>
      </c>
      <c r="W834" t="s">
        <v>247</v>
      </c>
      <c r="X834" t="s">
        <v>448</v>
      </c>
    </row>
    <row r="835" spans="1:24" x14ac:dyDescent="0.3">
      <c r="A835">
        <v>882</v>
      </c>
      <c r="B835" s="15" t="s">
        <v>260</v>
      </c>
      <c r="C835" t="str">
        <f>_xlfn.XLOOKUP($B835, STANDARDS!$A:$A, STANDARDS!$B:$B,,0,2)</f>
        <v>Serie Lie de Vin Fm</v>
      </c>
      <c r="J835">
        <v>565</v>
      </c>
      <c r="M835" t="s">
        <v>240</v>
      </c>
      <c r="P835" t="s">
        <v>243</v>
      </c>
      <c r="Q835">
        <v>-3</v>
      </c>
      <c r="R835">
        <v>0.2</v>
      </c>
      <c r="V835">
        <v>1</v>
      </c>
      <c r="W835" t="s">
        <v>247</v>
      </c>
      <c r="X835" t="s">
        <v>448</v>
      </c>
    </row>
    <row r="836" spans="1:24" x14ac:dyDescent="0.3">
      <c r="A836">
        <v>883</v>
      </c>
      <c r="B836" s="15" t="s">
        <v>260</v>
      </c>
      <c r="C836" t="str">
        <f>_xlfn.XLOOKUP($B836, STANDARDS!$A:$A, STANDARDS!$B:$B,,0,2)</f>
        <v>Serie Lie de Vin Fm</v>
      </c>
      <c r="J836">
        <v>565</v>
      </c>
      <c r="M836" t="s">
        <v>240</v>
      </c>
      <c r="P836" t="s">
        <v>243</v>
      </c>
      <c r="Q836">
        <v>-4</v>
      </c>
      <c r="R836">
        <v>0.2</v>
      </c>
      <c r="V836">
        <v>1</v>
      </c>
      <c r="W836" t="s">
        <v>247</v>
      </c>
      <c r="X836" t="s">
        <v>448</v>
      </c>
    </row>
    <row r="837" spans="1:24" x14ac:dyDescent="0.3">
      <c r="A837">
        <v>884</v>
      </c>
      <c r="B837" s="15" t="s">
        <v>260</v>
      </c>
      <c r="C837" t="str">
        <f>_xlfn.XLOOKUP($B837, STANDARDS!$A:$A, STANDARDS!$B:$B,,0,2)</f>
        <v>Serie Lie de Vin Fm</v>
      </c>
      <c r="J837">
        <v>565</v>
      </c>
      <c r="M837" t="s">
        <v>240</v>
      </c>
      <c r="P837" t="s">
        <v>243</v>
      </c>
      <c r="Q837">
        <v>-4.9000000000000004</v>
      </c>
      <c r="R837">
        <v>0.2</v>
      </c>
      <c r="V837">
        <v>1</v>
      </c>
      <c r="W837" t="s">
        <v>247</v>
      </c>
      <c r="X837" t="s">
        <v>448</v>
      </c>
    </row>
    <row r="838" spans="1:24" x14ac:dyDescent="0.3">
      <c r="A838">
        <v>885</v>
      </c>
      <c r="B838" s="15" t="s">
        <v>260</v>
      </c>
      <c r="C838" t="str">
        <f>_xlfn.XLOOKUP($B838, STANDARDS!$A:$A, STANDARDS!$B:$B,,0,2)</f>
        <v>Serie Lie de Vin Fm</v>
      </c>
      <c r="J838">
        <v>565</v>
      </c>
      <c r="M838" t="s">
        <v>240</v>
      </c>
      <c r="P838" t="s">
        <v>243</v>
      </c>
      <c r="Q838">
        <v>-1.1000000000000001</v>
      </c>
      <c r="R838">
        <v>0.2</v>
      </c>
      <c r="V838">
        <v>1</v>
      </c>
      <c r="W838" t="s">
        <v>247</v>
      </c>
      <c r="X838" t="s">
        <v>448</v>
      </c>
    </row>
    <row r="839" spans="1:24" x14ac:dyDescent="0.3">
      <c r="A839">
        <v>886</v>
      </c>
      <c r="B839" s="15" t="s">
        <v>260</v>
      </c>
      <c r="C839" t="str">
        <f>_xlfn.XLOOKUP($B839, STANDARDS!$A:$A, STANDARDS!$B:$B,,0,2)</f>
        <v>Serie Lie de Vin Fm</v>
      </c>
      <c r="J839">
        <v>565</v>
      </c>
      <c r="M839" t="s">
        <v>240</v>
      </c>
      <c r="P839" t="s">
        <v>243</v>
      </c>
      <c r="Q839">
        <v>-1.7</v>
      </c>
      <c r="R839">
        <v>0.2</v>
      </c>
      <c r="V839">
        <v>1</v>
      </c>
      <c r="W839" t="s">
        <v>247</v>
      </c>
      <c r="X839" t="s">
        <v>448</v>
      </c>
    </row>
    <row r="840" spans="1:24" x14ac:dyDescent="0.3">
      <c r="A840">
        <v>887</v>
      </c>
      <c r="B840" s="15" t="s">
        <v>260</v>
      </c>
      <c r="C840" t="str">
        <f>_xlfn.XLOOKUP($B840, STANDARDS!$A:$A, STANDARDS!$B:$B,,0,2)</f>
        <v>Serie Lie de Vin Fm</v>
      </c>
      <c r="J840">
        <v>565</v>
      </c>
      <c r="M840" t="s">
        <v>240</v>
      </c>
      <c r="P840" t="s">
        <v>243</v>
      </c>
      <c r="Q840">
        <v>-1.3</v>
      </c>
      <c r="R840">
        <v>0.2</v>
      </c>
      <c r="V840">
        <v>1</v>
      </c>
      <c r="W840" t="s">
        <v>247</v>
      </c>
      <c r="X840" t="s">
        <v>448</v>
      </c>
    </row>
    <row r="841" spans="1:24" x14ac:dyDescent="0.3">
      <c r="A841">
        <v>888</v>
      </c>
      <c r="B841" s="15" t="s">
        <v>260</v>
      </c>
      <c r="C841" t="str">
        <f>_xlfn.XLOOKUP($B841, STANDARDS!$A:$A, STANDARDS!$B:$B,,0,2)</f>
        <v>Serie Lie de Vin Fm</v>
      </c>
      <c r="J841">
        <v>565</v>
      </c>
      <c r="M841" t="s">
        <v>240</v>
      </c>
      <c r="P841" t="s">
        <v>243</v>
      </c>
      <c r="Q841">
        <v>-1.2</v>
      </c>
      <c r="R841">
        <v>0.2</v>
      </c>
      <c r="V841">
        <v>1</v>
      </c>
      <c r="W841" t="s">
        <v>247</v>
      </c>
      <c r="X841" t="s">
        <v>448</v>
      </c>
    </row>
    <row r="842" spans="1:24" x14ac:dyDescent="0.3">
      <c r="A842">
        <v>889</v>
      </c>
      <c r="B842" s="15" t="s">
        <v>260</v>
      </c>
      <c r="C842" t="str">
        <f>_xlfn.XLOOKUP($B842, STANDARDS!$A:$A, STANDARDS!$B:$B,,0,2)</f>
        <v>Serie Lie de Vin Fm</v>
      </c>
      <c r="J842">
        <v>565</v>
      </c>
      <c r="M842" t="s">
        <v>240</v>
      </c>
      <c r="P842" t="s">
        <v>243</v>
      </c>
      <c r="Q842">
        <v>-1.8</v>
      </c>
      <c r="R842">
        <v>0.2</v>
      </c>
      <c r="V842">
        <v>1</v>
      </c>
      <c r="W842" t="s">
        <v>247</v>
      </c>
      <c r="X842" t="s">
        <v>448</v>
      </c>
    </row>
    <row r="843" spans="1:24" x14ac:dyDescent="0.3">
      <c r="A843">
        <v>890</v>
      </c>
      <c r="B843" s="15" t="s">
        <v>260</v>
      </c>
      <c r="C843" t="str">
        <f>_xlfn.XLOOKUP($B843, STANDARDS!$A:$A, STANDARDS!$B:$B,,0,2)</f>
        <v>Serie Lie de Vin Fm</v>
      </c>
      <c r="J843">
        <v>565</v>
      </c>
      <c r="M843" t="s">
        <v>240</v>
      </c>
      <c r="P843" t="s">
        <v>243</v>
      </c>
      <c r="Q843">
        <v>-0.4</v>
      </c>
      <c r="R843">
        <v>0.2</v>
      </c>
      <c r="V843">
        <v>1</v>
      </c>
      <c r="W843" t="s">
        <v>247</v>
      </c>
      <c r="X843" t="s">
        <v>448</v>
      </c>
    </row>
    <row r="844" spans="1:24" x14ac:dyDescent="0.3">
      <c r="A844">
        <v>891</v>
      </c>
      <c r="B844" s="15" t="s">
        <v>260</v>
      </c>
      <c r="C844" t="str">
        <f>_xlfn.XLOOKUP($B844, STANDARDS!$A:$A, STANDARDS!$B:$B,,0,2)</f>
        <v>Serie Lie de Vin Fm</v>
      </c>
      <c r="J844">
        <v>565</v>
      </c>
      <c r="M844" t="s">
        <v>240</v>
      </c>
      <c r="P844" t="s">
        <v>243</v>
      </c>
      <c r="Q844">
        <v>-2.9</v>
      </c>
      <c r="R844">
        <v>0.2</v>
      </c>
      <c r="V844">
        <v>1</v>
      </c>
      <c r="W844" t="s">
        <v>247</v>
      </c>
      <c r="X844" t="s">
        <v>448</v>
      </c>
    </row>
    <row r="845" spans="1:24" x14ac:dyDescent="0.3">
      <c r="A845">
        <v>892</v>
      </c>
      <c r="B845" s="15" t="s">
        <v>260</v>
      </c>
      <c r="C845" t="str">
        <f>_xlfn.XLOOKUP($B845, STANDARDS!$A:$A, STANDARDS!$B:$B,,0,2)</f>
        <v>Serie Lie de Vin Fm</v>
      </c>
      <c r="J845">
        <v>565</v>
      </c>
      <c r="M845" t="s">
        <v>240</v>
      </c>
      <c r="P845" t="s">
        <v>243</v>
      </c>
      <c r="Q845">
        <v>-2.9</v>
      </c>
      <c r="R845">
        <v>0.2</v>
      </c>
      <c r="V845">
        <v>1</v>
      </c>
      <c r="W845" t="s">
        <v>247</v>
      </c>
      <c r="X845" t="s">
        <v>448</v>
      </c>
    </row>
    <row r="846" spans="1:24" x14ac:dyDescent="0.3">
      <c r="A846">
        <v>893</v>
      </c>
      <c r="B846" s="15" t="s">
        <v>260</v>
      </c>
      <c r="C846" t="str">
        <f>_xlfn.XLOOKUP($B846, STANDARDS!$A:$A, STANDARDS!$B:$B,,0,2)</f>
        <v>Serie Lie de Vin Fm</v>
      </c>
      <c r="J846">
        <v>565</v>
      </c>
      <c r="M846" t="s">
        <v>240</v>
      </c>
      <c r="P846" t="s">
        <v>243</v>
      </c>
      <c r="Q846">
        <v>-2.4</v>
      </c>
      <c r="R846">
        <v>0.2</v>
      </c>
      <c r="V846">
        <v>1</v>
      </c>
      <c r="W846" t="s">
        <v>247</v>
      </c>
      <c r="X846" t="s">
        <v>448</v>
      </c>
    </row>
    <row r="847" spans="1:24" x14ac:dyDescent="0.3">
      <c r="A847">
        <v>894</v>
      </c>
      <c r="B847" s="15" t="s">
        <v>260</v>
      </c>
      <c r="C847" t="str">
        <f>_xlfn.XLOOKUP($B847, STANDARDS!$A:$A, STANDARDS!$B:$B,,0,2)</f>
        <v>Serie Lie de Vin Fm</v>
      </c>
      <c r="J847">
        <v>565</v>
      </c>
      <c r="M847" t="s">
        <v>240</v>
      </c>
      <c r="P847" t="s">
        <v>243</v>
      </c>
      <c r="Q847">
        <v>-4.3</v>
      </c>
      <c r="R847">
        <v>0.2</v>
      </c>
      <c r="V847">
        <v>1</v>
      </c>
      <c r="W847" t="s">
        <v>247</v>
      </c>
      <c r="X847" t="s">
        <v>448</v>
      </c>
    </row>
    <row r="848" spans="1:24" x14ac:dyDescent="0.3">
      <c r="A848">
        <v>895</v>
      </c>
      <c r="B848" s="15" t="s">
        <v>261</v>
      </c>
      <c r="C848" t="str">
        <f>_xlfn.XLOOKUP($B848, STANDARDS!$A:$A, STANDARDS!$B:$B,,0,2)</f>
        <v>Dengying Fm</v>
      </c>
      <c r="J848">
        <v>570</v>
      </c>
      <c r="M848" t="s">
        <v>241</v>
      </c>
      <c r="P848" t="s">
        <v>243</v>
      </c>
      <c r="S848">
        <v>-26</v>
      </c>
      <c r="T848">
        <v>0.2</v>
      </c>
      <c r="U848" t="s">
        <v>246</v>
      </c>
      <c r="V848">
        <v>1</v>
      </c>
      <c r="W848" t="s">
        <v>247</v>
      </c>
      <c r="X848" t="s">
        <v>449</v>
      </c>
    </row>
    <row r="849" spans="1:24" x14ac:dyDescent="0.3">
      <c r="A849">
        <v>896</v>
      </c>
      <c r="B849" s="15" t="s">
        <v>261</v>
      </c>
      <c r="C849" t="str">
        <f>_xlfn.XLOOKUP($B849, STANDARDS!$A:$A, STANDARDS!$B:$B,,0,2)</f>
        <v>Dengying Fm</v>
      </c>
      <c r="J849">
        <v>570</v>
      </c>
      <c r="M849" t="s">
        <v>241</v>
      </c>
      <c r="P849" t="s">
        <v>243</v>
      </c>
      <c r="S849">
        <v>-31.7</v>
      </c>
      <c r="T849">
        <v>0.2</v>
      </c>
      <c r="U849" t="s">
        <v>246</v>
      </c>
      <c r="V849">
        <v>1</v>
      </c>
      <c r="W849" t="s">
        <v>247</v>
      </c>
      <c r="X849" t="s">
        <v>449</v>
      </c>
    </row>
    <row r="850" spans="1:24" x14ac:dyDescent="0.3">
      <c r="A850">
        <v>897</v>
      </c>
      <c r="B850" s="15" t="s">
        <v>261</v>
      </c>
      <c r="C850" t="str">
        <f>_xlfn.XLOOKUP($B850, STANDARDS!$A:$A, STANDARDS!$B:$B,,0,2)</f>
        <v>Dengying Fm</v>
      </c>
      <c r="J850">
        <v>570</v>
      </c>
      <c r="M850" t="s">
        <v>241</v>
      </c>
      <c r="P850" t="s">
        <v>243</v>
      </c>
      <c r="Q850">
        <v>1.4</v>
      </c>
      <c r="R850">
        <v>0.2</v>
      </c>
      <c r="V850">
        <v>1</v>
      </c>
      <c r="W850" t="s">
        <v>247</v>
      </c>
      <c r="X850" t="s">
        <v>449</v>
      </c>
    </row>
    <row r="851" spans="1:24" x14ac:dyDescent="0.3">
      <c r="A851">
        <v>898</v>
      </c>
      <c r="B851" s="15" t="s">
        <v>261</v>
      </c>
      <c r="C851" t="str">
        <f>_xlfn.XLOOKUP($B851, STANDARDS!$A:$A, STANDARDS!$B:$B,,0,2)</f>
        <v>Dengying Fm</v>
      </c>
      <c r="J851">
        <v>570</v>
      </c>
      <c r="M851" t="s">
        <v>241</v>
      </c>
      <c r="P851" t="s">
        <v>243</v>
      </c>
      <c r="Q851">
        <v>0.8</v>
      </c>
      <c r="R851">
        <v>0.2</v>
      </c>
      <c r="V851">
        <v>1</v>
      </c>
      <c r="W851" t="s">
        <v>247</v>
      </c>
      <c r="X851" t="s">
        <v>449</v>
      </c>
    </row>
    <row r="852" spans="1:24" x14ac:dyDescent="0.3">
      <c r="A852">
        <v>899</v>
      </c>
      <c r="B852" s="15" t="s">
        <v>261</v>
      </c>
      <c r="C852" t="str">
        <f>_xlfn.XLOOKUP($B852, STANDARDS!$A:$A, STANDARDS!$B:$B,,0,2)</f>
        <v>Dengying Fm</v>
      </c>
      <c r="J852">
        <v>570</v>
      </c>
      <c r="M852" t="s">
        <v>241</v>
      </c>
      <c r="P852" t="s">
        <v>243</v>
      </c>
      <c r="Q852">
        <v>3.2</v>
      </c>
      <c r="R852">
        <v>0.2</v>
      </c>
      <c r="V852">
        <v>1</v>
      </c>
      <c r="W852" t="s">
        <v>247</v>
      </c>
      <c r="X852" t="s">
        <v>449</v>
      </c>
    </row>
    <row r="853" spans="1:24" x14ac:dyDescent="0.3">
      <c r="A853">
        <v>900</v>
      </c>
      <c r="B853" s="15" t="s">
        <v>261</v>
      </c>
      <c r="C853" t="str">
        <f>_xlfn.XLOOKUP($B853, STANDARDS!$A:$A, STANDARDS!$B:$B,,0,2)</f>
        <v>Dengying Fm</v>
      </c>
      <c r="J853">
        <v>570</v>
      </c>
      <c r="M853" t="s">
        <v>241</v>
      </c>
      <c r="P853" t="s">
        <v>243</v>
      </c>
      <c r="Q853">
        <v>2.2999999999999998</v>
      </c>
      <c r="R853">
        <v>0.2</v>
      </c>
      <c r="V853">
        <v>1</v>
      </c>
      <c r="W853" t="s">
        <v>247</v>
      </c>
      <c r="X853" t="s">
        <v>449</v>
      </c>
    </row>
    <row r="854" spans="1:24" x14ac:dyDescent="0.3">
      <c r="A854">
        <v>901</v>
      </c>
      <c r="B854" s="15" t="s">
        <v>261</v>
      </c>
      <c r="C854" t="str">
        <f>_xlfn.XLOOKUP($B854, STANDARDS!$A:$A, STANDARDS!$B:$B,,0,2)</f>
        <v>Dengying Fm</v>
      </c>
      <c r="J854">
        <v>570</v>
      </c>
      <c r="M854" t="s">
        <v>241</v>
      </c>
      <c r="P854" t="s">
        <v>243</v>
      </c>
      <c r="Q854">
        <v>2.8</v>
      </c>
      <c r="R854">
        <v>0.2</v>
      </c>
      <c r="V854">
        <v>1</v>
      </c>
      <c r="W854" t="s">
        <v>247</v>
      </c>
      <c r="X854" t="s">
        <v>449</v>
      </c>
    </row>
    <row r="855" spans="1:24" x14ac:dyDescent="0.3">
      <c r="A855">
        <v>902</v>
      </c>
      <c r="B855" s="15" t="s">
        <v>261</v>
      </c>
      <c r="C855" t="str">
        <f>_xlfn.XLOOKUP($B855, STANDARDS!$A:$A, STANDARDS!$B:$B,,0,2)</f>
        <v>Dengying Fm</v>
      </c>
      <c r="J855">
        <v>570</v>
      </c>
      <c r="M855" t="s">
        <v>241</v>
      </c>
      <c r="P855" t="s">
        <v>243</v>
      </c>
      <c r="Q855">
        <v>2.8</v>
      </c>
      <c r="R855">
        <v>0.2</v>
      </c>
      <c r="V855">
        <v>1</v>
      </c>
      <c r="W855" t="s">
        <v>247</v>
      </c>
      <c r="X855" t="s">
        <v>449</v>
      </c>
    </row>
    <row r="856" spans="1:24" x14ac:dyDescent="0.3">
      <c r="A856">
        <v>903</v>
      </c>
      <c r="B856" s="15" t="s">
        <v>261</v>
      </c>
      <c r="C856" t="str">
        <f>_xlfn.XLOOKUP($B856, STANDARDS!$A:$A, STANDARDS!$B:$B,,0,2)</f>
        <v>Dengying Fm</v>
      </c>
      <c r="J856">
        <v>570</v>
      </c>
      <c r="M856" t="s">
        <v>241</v>
      </c>
      <c r="P856" t="s">
        <v>243</v>
      </c>
      <c r="Q856">
        <v>0.8</v>
      </c>
      <c r="R856">
        <v>0.2</v>
      </c>
      <c r="V856">
        <v>1</v>
      </c>
      <c r="W856" t="s">
        <v>247</v>
      </c>
      <c r="X856" t="s">
        <v>449</v>
      </c>
    </row>
    <row r="857" spans="1:24" x14ac:dyDescent="0.3">
      <c r="A857">
        <v>904</v>
      </c>
      <c r="B857" s="15" t="s">
        <v>261</v>
      </c>
      <c r="C857" t="str">
        <f>_xlfn.XLOOKUP($B857, STANDARDS!$A:$A, STANDARDS!$B:$B,,0,2)</f>
        <v>Dengying Fm</v>
      </c>
      <c r="J857">
        <v>570</v>
      </c>
      <c r="M857" t="s">
        <v>241</v>
      </c>
      <c r="P857" t="s">
        <v>243</v>
      </c>
      <c r="Q857">
        <v>2.8</v>
      </c>
      <c r="R857">
        <v>0.2</v>
      </c>
      <c r="V857">
        <v>1</v>
      </c>
      <c r="W857" t="s">
        <v>247</v>
      </c>
      <c r="X857" t="s">
        <v>449</v>
      </c>
    </row>
    <row r="858" spans="1:24" x14ac:dyDescent="0.3">
      <c r="A858">
        <v>905</v>
      </c>
      <c r="B858" s="15" t="s">
        <v>261</v>
      </c>
      <c r="C858" t="str">
        <f>_xlfn.XLOOKUP($B858, STANDARDS!$A:$A, STANDARDS!$B:$B,,0,2)</f>
        <v>Dengying Fm</v>
      </c>
      <c r="J858">
        <v>570</v>
      </c>
      <c r="M858" t="s">
        <v>241</v>
      </c>
      <c r="P858" t="s">
        <v>243</v>
      </c>
      <c r="Q858">
        <v>1.6</v>
      </c>
      <c r="R858">
        <v>0.2</v>
      </c>
      <c r="V858">
        <v>1</v>
      </c>
      <c r="W858" t="s">
        <v>247</v>
      </c>
      <c r="X858" t="s">
        <v>449</v>
      </c>
    </row>
    <row r="859" spans="1:24" x14ac:dyDescent="0.3">
      <c r="A859">
        <v>906</v>
      </c>
      <c r="B859" s="15" t="s">
        <v>261</v>
      </c>
      <c r="C859" t="str">
        <f>_xlfn.XLOOKUP($B859, STANDARDS!$A:$A, STANDARDS!$B:$B,,0,2)</f>
        <v>Dengying Fm</v>
      </c>
      <c r="J859">
        <v>570</v>
      </c>
      <c r="M859" t="s">
        <v>241</v>
      </c>
      <c r="P859" t="s">
        <v>243</v>
      </c>
      <c r="Q859">
        <v>1.6</v>
      </c>
      <c r="R859">
        <v>0.2</v>
      </c>
      <c r="V859">
        <v>1</v>
      </c>
      <c r="W859" t="s">
        <v>247</v>
      </c>
      <c r="X859" t="s">
        <v>449</v>
      </c>
    </row>
    <row r="860" spans="1:24" x14ac:dyDescent="0.3">
      <c r="A860">
        <v>907</v>
      </c>
      <c r="B860" s="15" t="s">
        <v>261</v>
      </c>
      <c r="C860" t="str">
        <f>_xlfn.XLOOKUP($B860, STANDARDS!$A:$A, STANDARDS!$B:$B,,0,2)</f>
        <v>Dengying Fm</v>
      </c>
      <c r="J860">
        <v>570</v>
      </c>
      <c r="M860" t="s">
        <v>241</v>
      </c>
      <c r="P860" t="s">
        <v>243</v>
      </c>
      <c r="Q860">
        <v>3.9</v>
      </c>
      <c r="R860">
        <v>0.2</v>
      </c>
      <c r="V860">
        <v>1</v>
      </c>
      <c r="W860" t="s">
        <v>247</v>
      </c>
      <c r="X860" t="s">
        <v>449</v>
      </c>
    </row>
    <row r="861" spans="1:24" x14ac:dyDescent="0.3">
      <c r="A861">
        <v>908</v>
      </c>
      <c r="B861" s="15" t="s">
        <v>261</v>
      </c>
      <c r="C861" t="str">
        <f>_xlfn.XLOOKUP($B861, STANDARDS!$A:$A, STANDARDS!$B:$B,,0,2)</f>
        <v>Dengying Fm</v>
      </c>
      <c r="J861">
        <v>570</v>
      </c>
      <c r="M861" t="s">
        <v>241</v>
      </c>
      <c r="P861" t="s">
        <v>243</v>
      </c>
      <c r="Q861">
        <v>0.9</v>
      </c>
      <c r="R861">
        <v>0.2</v>
      </c>
      <c r="V861">
        <v>1</v>
      </c>
      <c r="W861" t="s">
        <v>247</v>
      </c>
      <c r="X861" t="s">
        <v>449</v>
      </c>
    </row>
    <row r="862" spans="1:24" x14ac:dyDescent="0.3">
      <c r="A862">
        <v>909</v>
      </c>
      <c r="B862" s="15" t="s">
        <v>261</v>
      </c>
      <c r="C862" t="str">
        <f>_xlfn.XLOOKUP($B862, STANDARDS!$A:$A, STANDARDS!$B:$B,,0,2)</f>
        <v>Dengying Fm</v>
      </c>
      <c r="J862">
        <v>570</v>
      </c>
      <c r="M862" t="s">
        <v>241</v>
      </c>
      <c r="P862" t="s">
        <v>243</v>
      </c>
      <c r="Q862">
        <v>2.4</v>
      </c>
      <c r="R862">
        <v>0.2</v>
      </c>
      <c r="V862">
        <v>1</v>
      </c>
      <c r="W862" t="s">
        <v>247</v>
      </c>
      <c r="X862" t="s">
        <v>449</v>
      </c>
    </row>
    <row r="863" spans="1:24" x14ac:dyDescent="0.3">
      <c r="A863">
        <v>910</v>
      </c>
      <c r="B863" s="15" t="s">
        <v>261</v>
      </c>
      <c r="C863" t="str">
        <f>_xlfn.XLOOKUP($B863, STANDARDS!$A:$A, STANDARDS!$B:$B,,0,2)</f>
        <v>Dengying Fm</v>
      </c>
      <c r="J863">
        <v>570</v>
      </c>
      <c r="M863" t="s">
        <v>241</v>
      </c>
      <c r="P863" t="s">
        <v>243</v>
      </c>
      <c r="Q863">
        <v>6.3</v>
      </c>
      <c r="R863">
        <v>0.2</v>
      </c>
      <c r="V863">
        <v>1</v>
      </c>
      <c r="W863" t="s">
        <v>247</v>
      </c>
      <c r="X863" t="s">
        <v>449</v>
      </c>
    </row>
    <row r="864" spans="1:24" x14ac:dyDescent="0.3">
      <c r="A864">
        <v>911</v>
      </c>
      <c r="B864" s="15" t="s">
        <v>261</v>
      </c>
      <c r="C864" t="str">
        <f>_xlfn.XLOOKUP($B864, STANDARDS!$A:$A, STANDARDS!$B:$B,,0,2)</f>
        <v>Dengying Fm</v>
      </c>
      <c r="J864">
        <v>570</v>
      </c>
      <c r="M864" t="s">
        <v>241</v>
      </c>
      <c r="P864" t="s">
        <v>243</v>
      </c>
      <c r="Q864">
        <v>4.0999999999999996</v>
      </c>
      <c r="R864">
        <v>0.2</v>
      </c>
      <c r="V864">
        <v>1</v>
      </c>
      <c r="W864" t="s">
        <v>247</v>
      </c>
      <c r="X864" t="s">
        <v>449</v>
      </c>
    </row>
    <row r="865" spans="1:24" x14ac:dyDescent="0.3">
      <c r="A865">
        <v>912</v>
      </c>
      <c r="B865" s="15" t="s">
        <v>262</v>
      </c>
      <c r="C865" t="str">
        <f>_xlfn.XLOOKUP($B865, STANDARDS!$A:$A, STANDARDS!$B:$B,,0,2)</f>
        <v>Krol Fm</v>
      </c>
      <c r="J865">
        <v>570</v>
      </c>
      <c r="M865" t="s">
        <v>241</v>
      </c>
      <c r="P865" t="s">
        <v>243</v>
      </c>
      <c r="Q865">
        <v>2</v>
      </c>
      <c r="R865">
        <v>0.2</v>
      </c>
      <c r="V865">
        <v>1</v>
      </c>
      <c r="W865" t="s">
        <v>247</v>
      </c>
      <c r="X865" t="s">
        <v>452</v>
      </c>
    </row>
    <row r="866" spans="1:24" x14ac:dyDescent="0.3">
      <c r="A866">
        <v>913</v>
      </c>
      <c r="B866" s="15" t="s">
        <v>262</v>
      </c>
      <c r="C866" t="str">
        <f>_xlfn.XLOOKUP($B866, STANDARDS!$A:$A, STANDARDS!$B:$B,,0,2)</f>
        <v>Krol Fm</v>
      </c>
      <c r="J866">
        <v>570</v>
      </c>
      <c r="M866" t="s">
        <v>241</v>
      </c>
      <c r="P866" t="s">
        <v>243</v>
      </c>
      <c r="Q866">
        <v>4.2</v>
      </c>
      <c r="R866">
        <v>0.2</v>
      </c>
      <c r="V866">
        <v>1</v>
      </c>
      <c r="W866" t="s">
        <v>247</v>
      </c>
      <c r="X866" t="s">
        <v>452</v>
      </c>
    </row>
    <row r="867" spans="1:24" x14ac:dyDescent="0.3">
      <c r="A867">
        <v>914</v>
      </c>
      <c r="B867" s="15" t="s">
        <v>262</v>
      </c>
      <c r="C867" t="str">
        <f>_xlfn.XLOOKUP($B867, STANDARDS!$A:$A, STANDARDS!$B:$B,,0,2)</f>
        <v>Krol Fm</v>
      </c>
      <c r="J867">
        <v>570</v>
      </c>
      <c r="M867" t="s">
        <v>241</v>
      </c>
      <c r="P867" t="s">
        <v>243</v>
      </c>
      <c r="Q867">
        <v>2.8</v>
      </c>
      <c r="R867">
        <v>0.2</v>
      </c>
      <c r="V867">
        <v>1</v>
      </c>
      <c r="W867" t="s">
        <v>247</v>
      </c>
      <c r="X867" t="s">
        <v>452</v>
      </c>
    </row>
    <row r="868" spans="1:24" x14ac:dyDescent="0.3">
      <c r="A868">
        <v>915</v>
      </c>
      <c r="B868" s="15" t="s">
        <v>263</v>
      </c>
      <c r="C868" t="str">
        <f>_xlfn.XLOOKUP($B868, STANDARDS!$A:$A, STANDARDS!$B:$B,,0,2)</f>
        <v>PC/C Boundary Beds (overlies Denying Fm)</v>
      </c>
      <c r="J868">
        <v>570</v>
      </c>
      <c r="M868" t="s">
        <v>240</v>
      </c>
      <c r="P868" t="s">
        <v>243</v>
      </c>
      <c r="Q868">
        <v>-0.5</v>
      </c>
      <c r="R868">
        <v>0.2</v>
      </c>
      <c r="V868">
        <v>1</v>
      </c>
      <c r="W868" t="s">
        <v>247</v>
      </c>
      <c r="X868" t="s">
        <v>449</v>
      </c>
    </row>
    <row r="869" spans="1:24" x14ac:dyDescent="0.3">
      <c r="A869">
        <v>916</v>
      </c>
      <c r="B869" s="15" t="s">
        <v>264</v>
      </c>
      <c r="C869" t="str">
        <f>_xlfn.XLOOKUP($B869, STANDARDS!$A:$A, STANDARDS!$B:$B,,0,2)</f>
        <v>Dolomie Inferieur Fm</v>
      </c>
      <c r="J869">
        <v>580</v>
      </c>
      <c r="M869" t="s">
        <v>241</v>
      </c>
      <c r="P869" t="s">
        <v>243</v>
      </c>
      <c r="Q869">
        <v>-2.1</v>
      </c>
      <c r="R869">
        <v>0.2</v>
      </c>
      <c r="V869">
        <v>1</v>
      </c>
      <c r="W869" t="s">
        <v>247</v>
      </c>
      <c r="X869" t="s">
        <v>448</v>
      </c>
    </row>
    <row r="870" spans="1:24" x14ac:dyDescent="0.3">
      <c r="A870">
        <v>917</v>
      </c>
      <c r="B870" s="15" t="s">
        <v>264</v>
      </c>
      <c r="C870" t="str">
        <f>_xlfn.XLOOKUP($B870, STANDARDS!$A:$A, STANDARDS!$B:$B,,0,2)</f>
        <v>Dolomie Inferieur Fm</v>
      </c>
      <c r="J870">
        <v>580</v>
      </c>
      <c r="M870" t="s">
        <v>241</v>
      </c>
      <c r="P870" t="s">
        <v>243</v>
      </c>
      <c r="Q870">
        <v>-1.7</v>
      </c>
      <c r="R870">
        <v>0.2</v>
      </c>
      <c r="V870">
        <v>1</v>
      </c>
      <c r="W870" t="s">
        <v>247</v>
      </c>
      <c r="X870" t="s">
        <v>448</v>
      </c>
    </row>
    <row r="871" spans="1:24" x14ac:dyDescent="0.3">
      <c r="A871">
        <v>918</v>
      </c>
      <c r="B871" s="15" t="s">
        <v>264</v>
      </c>
      <c r="C871" t="str">
        <f>_xlfn.XLOOKUP($B871, STANDARDS!$A:$A, STANDARDS!$B:$B,,0,2)</f>
        <v>Dolomie Inferieur Fm</v>
      </c>
      <c r="J871">
        <v>580</v>
      </c>
      <c r="M871" t="s">
        <v>241</v>
      </c>
      <c r="P871" t="s">
        <v>243</v>
      </c>
      <c r="Q871">
        <v>-1</v>
      </c>
      <c r="R871">
        <v>0.2</v>
      </c>
      <c r="V871">
        <v>1</v>
      </c>
      <c r="W871" t="s">
        <v>247</v>
      </c>
      <c r="X871" t="s">
        <v>448</v>
      </c>
    </row>
    <row r="872" spans="1:24" x14ac:dyDescent="0.3">
      <c r="A872">
        <v>919</v>
      </c>
      <c r="B872" s="15" t="s">
        <v>264</v>
      </c>
      <c r="C872" t="str">
        <f>_xlfn.XLOOKUP($B872, STANDARDS!$A:$A, STANDARDS!$B:$B,,0,2)</f>
        <v>Dolomie Inferieur Fm</v>
      </c>
      <c r="J872">
        <v>580</v>
      </c>
      <c r="M872" t="s">
        <v>241</v>
      </c>
      <c r="P872" t="s">
        <v>243</v>
      </c>
      <c r="Q872">
        <v>0.1</v>
      </c>
      <c r="R872">
        <v>0.2</v>
      </c>
      <c r="V872">
        <v>1</v>
      </c>
      <c r="W872" t="s">
        <v>247</v>
      </c>
      <c r="X872" t="s">
        <v>448</v>
      </c>
    </row>
    <row r="873" spans="1:24" x14ac:dyDescent="0.3">
      <c r="A873">
        <v>920</v>
      </c>
      <c r="B873" s="15" t="s">
        <v>264</v>
      </c>
      <c r="C873" t="str">
        <f>_xlfn.XLOOKUP($B873, STANDARDS!$A:$A, STANDARDS!$B:$B,,0,2)</f>
        <v>Dolomie Inferieur Fm</v>
      </c>
      <c r="J873">
        <v>580</v>
      </c>
      <c r="M873" t="s">
        <v>241</v>
      </c>
      <c r="P873" t="s">
        <v>243</v>
      </c>
      <c r="Q873">
        <v>1.3</v>
      </c>
      <c r="R873">
        <v>0.2</v>
      </c>
      <c r="V873">
        <v>1</v>
      </c>
      <c r="W873" t="s">
        <v>247</v>
      </c>
      <c r="X873" t="s">
        <v>448</v>
      </c>
    </row>
    <row r="874" spans="1:24" x14ac:dyDescent="0.3">
      <c r="A874">
        <v>921</v>
      </c>
      <c r="B874" s="15" t="s">
        <v>264</v>
      </c>
      <c r="C874" t="str">
        <f>_xlfn.XLOOKUP($B874, STANDARDS!$A:$A, STANDARDS!$B:$B,,0,2)</f>
        <v>Dolomie Inferieur Fm</v>
      </c>
      <c r="J874">
        <v>580</v>
      </c>
      <c r="M874" t="s">
        <v>241</v>
      </c>
      <c r="P874" t="s">
        <v>243</v>
      </c>
      <c r="Q874">
        <v>4.4000000000000004</v>
      </c>
      <c r="R874">
        <v>0.2</v>
      </c>
      <c r="V874">
        <v>1</v>
      </c>
      <c r="W874" t="s">
        <v>247</v>
      </c>
      <c r="X874" t="s">
        <v>448</v>
      </c>
    </row>
    <row r="875" spans="1:24" x14ac:dyDescent="0.3">
      <c r="A875">
        <v>922</v>
      </c>
      <c r="B875" s="15" t="s">
        <v>264</v>
      </c>
      <c r="C875" t="str">
        <f>_xlfn.XLOOKUP($B875, STANDARDS!$A:$A, STANDARDS!$B:$B,,0,2)</f>
        <v>Dolomie Inferieur Fm</v>
      </c>
      <c r="J875">
        <v>580</v>
      </c>
      <c r="M875" t="s">
        <v>241</v>
      </c>
      <c r="P875" t="s">
        <v>243</v>
      </c>
      <c r="Q875">
        <v>5</v>
      </c>
      <c r="R875">
        <v>0.2</v>
      </c>
      <c r="V875">
        <v>1</v>
      </c>
      <c r="W875" t="s">
        <v>247</v>
      </c>
      <c r="X875" t="s">
        <v>448</v>
      </c>
    </row>
    <row r="876" spans="1:24" x14ac:dyDescent="0.3">
      <c r="A876">
        <v>923</v>
      </c>
      <c r="B876" s="15" t="s">
        <v>264</v>
      </c>
      <c r="C876" t="str">
        <f>_xlfn.XLOOKUP($B876, STANDARDS!$A:$A, STANDARDS!$B:$B,,0,2)</f>
        <v>Dolomie Inferieur Fm</v>
      </c>
      <c r="J876">
        <v>580</v>
      </c>
      <c r="M876" t="s">
        <v>241</v>
      </c>
      <c r="P876" t="s">
        <v>243</v>
      </c>
      <c r="Q876">
        <v>6.8</v>
      </c>
      <c r="R876">
        <v>0.2</v>
      </c>
      <c r="V876">
        <v>1</v>
      </c>
      <c r="W876" t="s">
        <v>247</v>
      </c>
      <c r="X876" t="s">
        <v>448</v>
      </c>
    </row>
    <row r="877" spans="1:24" x14ac:dyDescent="0.3">
      <c r="A877">
        <v>924</v>
      </c>
      <c r="B877" s="15" t="s">
        <v>264</v>
      </c>
      <c r="C877" t="str">
        <f>_xlfn.XLOOKUP($B877, STANDARDS!$A:$A, STANDARDS!$B:$B,,0,2)</f>
        <v>Dolomie Inferieur Fm</v>
      </c>
      <c r="J877">
        <v>580</v>
      </c>
      <c r="M877" t="s">
        <v>241</v>
      </c>
      <c r="P877" t="s">
        <v>243</v>
      </c>
      <c r="Q877">
        <v>-1.5</v>
      </c>
      <c r="R877">
        <v>0.2</v>
      </c>
      <c r="V877">
        <v>1</v>
      </c>
      <c r="W877" t="s">
        <v>247</v>
      </c>
      <c r="X877" t="s">
        <v>448</v>
      </c>
    </row>
    <row r="878" spans="1:24" x14ac:dyDescent="0.3">
      <c r="A878">
        <v>925</v>
      </c>
      <c r="B878" s="15" t="s">
        <v>264</v>
      </c>
      <c r="C878" t="str">
        <f>_xlfn.XLOOKUP($B878, STANDARDS!$A:$A, STANDARDS!$B:$B,,0,2)</f>
        <v>Dolomie Inferieur Fm</v>
      </c>
      <c r="J878">
        <v>580</v>
      </c>
      <c r="M878" t="s">
        <v>241</v>
      </c>
      <c r="P878" t="s">
        <v>243</v>
      </c>
      <c r="Q878">
        <v>-1.7</v>
      </c>
      <c r="R878">
        <v>0.2</v>
      </c>
      <c r="V878">
        <v>1</v>
      </c>
      <c r="W878" t="s">
        <v>247</v>
      </c>
      <c r="X878" t="s">
        <v>448</v>
      </c>
    </row>
    <row r="879" spans="1:24" x14ac:dyDescent="0.3">
      <c r="A879">
        <v>926</v>
      </c>
      <c r="B879" s="15" t="s">
        <v>265</v>
      </c>
      <c r="C879" t="str">
        <f>_xlfn.XLOOKUP($B879, STANDARDS!$A:$A, STANDARDS!$B:$B,,0,2)</f>
        <v>Dracoisen Fm</v>
      </c>
      <c r="J879">
        <v>580</v>
      </c>
      <c r="M879" t="s">
        <v>222</v>
      </c>
      <c r="O879">
        <v>2.5000000000000001E-2</v>
      </c>
      <c r="P879" t="s">
        <v>243</v>
      </c>
      <c r="S879">
        <v>-25.6</v>
      </c>
      <c r="T879">
        <v>0.2</v>
      </c>
      <c r="U879" t="s">
        <v>246</v>
      </c>
      <c r="V879">
        <v>1</v>
      </c>
      <c r="W879" t="s">
        <v>247</v>
      </c>
      <c r="X879" t="s">
        <v>447</v>
      </c>
    </row>
    <row r="880" spans="1:24" x14ac:dyDescent="0.3">
      <c r="A880">
        <v>927</v>
      </c>
      <c r="B880" s="15" t="s">
        <v>265</v>
      </c>
      <c r="C880" t="str">
        <f>_xlfn.XLOOKUP($B880, STANDARDS!$A:$A, STANDARDS!$B:$B,,0,2)</f>
        <v>Dracoisen Fm</v>
      </c>
      <c r="J880">
        <v>580</v>
      </c>
      <c r="M880" t="s">
        <v>222</v>
      </c>
      <c r="O880">
        <v>2.1999999999999999E-2</v>
      </c>
      <c r="P880" t="s">
        <v>243</v>
      </c>
      <c r="S880">
        <v>-25.5</v>
      </c>
      <c r="T880">
        <v>0.2</v>
      </c>
      <c r="U880" t="s">
        <v>246</v>
      </c>
      <c r="V880">
        <v>1</v>
      </c>
      <c r="W880" t="s">
        <v>247</v>
      </c>
      <c r="X880" t="s">
        <v>447</v>
      </c>
    </row>
    <row r="881" spans="1:24" x14ac:dyDescent="0.3">
      <c r="A881">
        <v>928</v>
      </c>
      <c r="B881" s="15" t="s">
        <v>265</v>
      </c>
      <c r="C881" t="str">
        <f>_xlfn.XLOOKUP($B881, STANDARDS!$A:$A, STANDARDS!$B:$B,,0,2)</f>
        <v>Dracoisen Fm</v>
      </c>
      <c r="J881">
        <v>580</v>
      </c>
      <c r="M881" t="s">
        <v>222</v>
      </c>
      <c r="O881">
        <v>0.13</v>
      </c>
      <c r="P881" t="s">
        <v>243</v>
      </c>
      <c r="S881">
        <v>-32.200000000000003</v>
      </c>
      <c r="T881">
        <v>0.2</v>
      </c>
      <c r="U881" t="s">
        <v>246</v>
      </c>
      <c r="V881">
        <v>1</v>
      </c>
      <c r="W881" t="s">
        <v>247</v>
      </c>
      <c r="X881" t="s">
        <v>447</v>
      </c>
    </row>
    <row r="882" spans="1:24" x14ac:dyDescent="0.3">
      <c r="A882">
        <v>929</v>
      </c>
      <c r="B882" s="15" t="s">
        <v>265</v>
      </c>
      <c r="C882" t="str">
        <f>_xlfn.XLOOKUP($B882, STANDARDS!$A:$A, STANDARDS!$B:$B,,0,2)</f>
        <v>Dracoisen Fm</v>
      </c>
      <c r="J882">
        <v>580</v>
      </c>
      <c r="M882" t="s">
        <v>222</v>
      </c>
      <c r="O882">
        <v>9.7000000000000003E-2</v>
      </c>
      <c r="P882" t="s">
        <v>243</v>
      </c>
      <c r="S882">
        <v>-34</v>
      </c>
      <c r="T882">
        <v>0.2</v>
      </c>
      <c r="U882" t="s">
        <v>246</v>
      </c>
      <c r="V882">
        <v>1</v>
      </c>
      <c r="W882" t="s">
        <v>247</v>
      </c>
      <c r="X882" t="s">
        <v>447</v>
      </c>
    </row>
    <row r="883" spans="1:24" x14ac:dyDescent="0.3">
      <c r="A883">
        <v>930</v>
      </c>
      <c r="B883" s="15" t="s">
        <v>265</v>
      </c>
      <c r="C883" t="str">
        <f>_xlfn.XLOOKUP($B883, STANDARDS!$A:$A, STANDARDS!$B:$B,,0,2)</f>
        <v>Dracoisen Fm</v>
      </c>
      <c r="J883">
        <v>580</v>
      </c>
      <c r="M883" t="s">
        <v>222</v>
      </c>
      <c r="O883">
        <v>1.4999999999999999E-2</v>
      </c>
      <c r="P883" t="s">
        <v>243</v>
      </c>
      <c r="S883">
        <v>-33.299999999999997</v>
      </c>
      <c r="T883">
        <v>0.2</v>
      </c>
      <c r="U883" t="s">
        <v>246</v>
      </c>
      <c r="V883">
        <v>1</v>
      </c>
      <c r="W883" t="s">
        <v>247</v>
      </c>
      <c r="X883" t="s">
        <v>447</v>
      </c>
    </row>
    <row r="884" spans="1:24" x14ac:dyDescent="0.3">
      <c r="A884">
        <v>931</v>
      </c>
      <c r="B884" s="15" t="s">
        <v>265</v>
      </c>
      <c r="C884" t="str">
        <f>_xlfn.XLOOKUP($B884, STANDARDS!$A:$A, STANDARDS!$B:$B,,0,2)</f>
        <v>Dracoisen Fm</v>
      </c>
      <c r="J884">
        <v>580</v>
      </c>
      <c r="M884" t="s">
        <v>241</v>
      </c>
      <c r="P884" t="s">
        <v>243</v>
      </c>
      <c r="Q884">
        <v>10</v>
      </c>
      <c r="R884">
        <v>0.2</v>
      </c>
      <c r="V884">
        <v>1</v>
      </c>
      <c r="W884" t="s">
        <v>247</v>
      </c>
      <c r="X884" t="s">
        <v>447</v>
      </c>
    </row>
    <row r="885" spans="1:24" x14ac:dyDescent="0.3">
      <c r="A885">
        <v>932</v>
      </c>
      <c r="B885" s="15" t="s">
        <v>265</v>
      </c>
      <c r="C885" t="str">
        <f>_xlfn.XLOOKUP($B885, STANDARDS!$A:$A, STANDARDS!$B:$B,,0,2)</f>
        <v>Dracoisen Fm</v>
      </c>
      <c r="J885">
        <v>580</v>
      </c>
      <c r="M885" t="s">
        <v>222</v>
      </c>
      <c r="P885" t="s">
        <v>243</v>
      </c>
      <c r="Q885">
        <v>-3.9</v>
      </c>
      <c r="R885">
        <v>0.2</v>
      </c>
      <c r="V885">
        <v>1</v>
      </c>
      <c r="W885" t="s">
        <v>247</v>
      </c>
      <c r="X885" t="s">
        <v>447</v>
      </c>
    </row>
    <row r="886" spans="1:24" x14ac:dyDescent="0.3">
      <c r="A886">
        <v>933</v>
      </c>
      <c r="B886" s="15" t="s">
        <v>265</v>
      </c>
      <c r="C886" t="str">
        <f>_xlfn.XLOOKUP($B886, STANDARDS!$A:$A, STANDARDS!$B:$B,,0,2)</f>
        <v>Dracoisen Fm</v>
      </c>
      <c r="J886">
        <v>580</v>
      </c>
      <c r="M886" t="s">
        <v>240</v>
      </c>
      <c r="P886" t="s">
        <v>243</v>
      </c>
      <c r="Q886">
        <v>-3.5</v>
      </c>
      <c r="R886">
        <v>0.2</v>
      </c>
      <c r="V886">
        <v>1</v>
      </c>
      <c r="W886" t="s">
        <v>247</v>
      </c>
      <c r="X886" t="s">
        <v>453</v>
      </c>
    </row>
    <row r="887" spans="1:24" x14ac:dyDescent="0.3">
      <c r="A887">
        <v>934</v>
      </c>
      <c r="B887" s="15" t="s">
        <v>265</v>
      </c>
      <c r="C887" t="str">
        <f>_xlfn.XLOOKUP($B887, STANDARDS!$A:$A, STANDARDS!$B:$B,,0,2)</f>
        <v>Dracoisen Fm</v>
      </c>
      <c r="J887">
        <v>580</v>
      </c>
      <c r="M887" t="s">
        <v>240</v>
      </c>
      <c r="P887" t="s">
        <v>243</v>
      </c>
      <c r="Q887">
        <v>-3.1</v>
      </c>
      <c r="R887">
        <v>0.2</v>
      </c>
      <c r="V887">
        <v>1</v>
      </c>
      <c r="W887" t="s">
        <v>247</v>
      </c>
      <c r="X887" t="s">
        <v>453</v>
      </c>
    </row>
    <row r="888" spans="1:24" x14ac:dyDescent="0.3">
      <c r="A888">
        <v>935</v>
      </c>
      <c r="B888" s="15" t="s">
        <v>265</v>
      </c>
      <c r="C888" t="str">
        <f>_xlfn.XLOOKUP($B888, STANDARDS!$A:$A, STANDARDS!$B:$B,,0,2)</f>
        <v>Dracoisen Fm</v>
      </c>
      <c r="J888">
        <v>580</v>
      </c>
      <c r="M888" t="s">
        <v>240</v>
      </c>
      <c r="P888" t="s">
        <v>243</v>
      </c>
      <c r="Q888">
        <v>-2.9</v>
      </c>
      <c r="R888">
        <v>0.2</v>
      </c>
      <c r="V888">
        <v>1</v>
      </c>
      <c r="W888" t="s">
        <v>247</v>
      </c>
      <c r="X888" t="s">
        <v>453</v>
      </c>
    </row>
    <row r="889" spans="1:24" x14ac:dyDescent="0.3">
      <c r="A889">
        <v>936</v>
      </c>
      <c r="B889" s="15" t="s">
        <v>265</v>
      </c>
      <c r="C889" t="str">
        <f>_xlfn.XLOOKUP($B889, STANDARDS!$A:$A, STANDARDS!$B:$B,,0,2)</f>
        <v>Dracoisen Fm</v>
      </c>
      <c r="J889">
        <v>580</v>
      </c>
      <c r="M889" t="s">
        <v>240</v>
      </c>
      <c r="P889" t="s">
        <v>243</v>
      </c>
      <c r="Q889">
        <v>10</v>
      </c>
      <c r="R889">
        <v>0.2</v>
      </c>
      <c r="V889">
        <v>1</v>
      </c>
      <c r="W889" t="s">
        <v>247</v>
      </c>
      <c r="X889" t="s">
        <v>453</v>
      </c>
    </row>
    <row r="890" spans="1:24" x14ac:dyDescent="0.3">
      <c r="A890">
        <v>937</v>
      </c>
      <c r="B890" s="15" t="s">
        <v>265</v>
      </c>
      <c r="C890" t="str">
        <f>_xlfn.XLOOKUP($B890, STANDARDS!$A:$A, STANDARDS!$B:$B,,0,2)</f>
        <v>Dracoisen Fm</v>
      </c>
      <c r="J890">
        <v>580</v>
      </c>
      <c r="M890" t="s">
        <v>240</v>
      </c>
      <c r="P890" t="s">
        <v>243</v>
      </c>
      <c r="Q890">
        <v>10.9</v>
      </c>
      <c r="R890">
        <v>0.2</v>
      </c>
      <c r="V890">
        <v>1</v>
      </c>
      <c r="W890" t="s">
        <v>247</v>
      </c>
      <c r="X890" t="s">
        <v>453</v>
      </c>
    </row>
    <row r="891" spans="1:24" x14ac:dyDescent="0.3">
      <c r="A891">
        <v>938</v>
      </c>
      <c r="B891" s="15" t="s">
        <v>265</v>
      </c>
      <c r="C891" t="str">
        <f>_xlfn.XLOOKUP($B891, STANDARDS!$A:$A, STANDARDS!$B:$B,,0,2)</f>
        <v>Dracoisen Fm</v>
      </c>
      <c r="J891">
        <v>580</v>
      </c>
      <c r="M891" t="s">
        <v>240</v>
      </c>
      <c r="P891" t="s">
        <v>243</v>
      </c>
      <c r="Q891">
        <v>10.1</v>
      </c>
      <c r="R891">
        <v>0.2</v>
      </c>
      <c r="V891">
        <v>1</v>
      </c>
      <c r="W891" t="s">
        <v>247</v>
      </c>
      <c r="X891" t="s">
        <v>453</v>
      </c>
    </row>
    <row r="892" spans="1:24" x14ac:dyDescent="0.3">
      <c r="A892">
        <v>939</v>
      </c>
      <c r="B892" s="15" t="s">
        <v>265</v>
      </c>
      <c r="C892" t="str">
        <f>_xlfn.XLOOKUP($B892, STANDARDS!$A:$A, STANDARDS!$B:$B,,0,2)</f>
        <v>Dracoisen Fm</v>
      </c>
      <c r="J892">
        <v>580</v>
      </c>
      <c r="M892" t="s">
        <v>240</v>
      </c>
      <c r="P892" t="s">
        <v>243</v>
      </c>
      <c r="Q892">
        <v>5.0999999999999996</v>
      </c>
      <c r="R892">
        <v>0.2</v>
      </c>
      <c r="V892">
        <v>1</v>
      </c>
      <c r="W892" t="s">
        <v>247</v>
      </c>
      <c r="X892" t="s">
        <v>453</v>
      </c>
    </row>
    <row r="893" spans="1:24" x14ac:dyDescent="0.3">
      <c r="A893">
        <v>940</v>
      </c>
      <c r="B893" s="15" t="s">
        <v>265</v>
      </c>
      <c r="C893" t="str">
        <f>_xlfn.XLOOKUP($B893, STANDARDS!$A:$A, STANDARDS!$B:$B,,0,2)</f>
        <v>Dracoisen Fm</v>
      </c>
      <c r="J893">
        <v>580</v>
      </c>
      <c r="M893" t="s">
        <v>240</v>
      </c>
      <c r="P893" t="s">
        <v>243</v>
      </c>
      <c r="Q893">
        <v>4.4000000000000004</v>
      </c>
      <c r="R893">
        <v>0.2</v>
      </c>
      <c r="V893">
        <v>1</v>
      </c>
      <c r="W893" t="s">
        <v>247</v>
      </c>
      <c r="X893" t="s">
        <v>453</v>
      </c>
    </row>
    <row r="894" spans="1:24" x14ac:dyDescent="0.3">
      <c r="A894">
        <v>941</v>
      </c>
      <c r="B894" s="15" t="s">
        <v>265</v>
      </c>
      <c r="C894" t="str">
        <f>_xlfn.XLOOKUP($B894, STANDARDS!$A:$A, STANDARDS!$B:$B,,0,2)</f>
        <v>Dracoisen Fm</v>
      </c>
      <c r="J894">
        <v>580</v>
      </c>
      <c r="M894" t="s">
        <v>240</v>
      </c>
      <c r="P894" t="s">
        <v>243</v>
      </c>
      <c r="Q894">
        <v>10.199999999999999</v>
      </c>
      <c r="R894">
        <v>0.2</v>
      </c>
      <c r="V894">
        <v>1</v>
      </c>
      <c r="W894" t="s">
        <v>247</v>
      </c>
      <c r="X894" t="s">
        <v>453</v>
      </c>
    </row>
    <row r="895" spans="1:24" x14ac:dyDescent="0.3">
      <c r="A895">
        <v>942</v>
      </c>
      <c r="B895" s="15" t="s">
        <v>265</v>
      </c>
      <c r="C895" t="str">
        <f>_xlfn.XLOOKUP($B895, STANDARDS!$A:$A, STANDARDS!$B:$B,,0,2)</f>
        <v>Dracoisen Fm</v>
      </c>
      <c r="J895">
        <v>580</v>
      </c>
      <c r="M895" t="s">
        <v>240</v>
      </c>
      <c r="P895" t="s">
        <v>243</v>
      </c>
      <c r="Q895">
        <v>2.2999999999999998</v>
      </c>
      <c r="R895">
        <v>0.2</v>
      </c>
      <c r="V895">
        <v>1</v>
      </c>
      <c r="W895" t="s">
        <v>247</v>
      </c>
      <c r="X895" t="s">
        <v>453</v>
      </c>
    </row>
    <row r="896" spans="1:24" x14ac:dyDescent="0.3">
      <c r="A896">
        <v>943</v>
      </c>
      <c r="B896" s="15" t="s">
        <v>265</v>
      </c>
      <c r="C896" t="str">
        <f>_xlfn.XLOOKUP($B896, STANDARDS!$A:$A, STANDARDS!$B:$B,,0,2)</f>
        <v>Dracoisen Fm</v>
      </c>
      <c r="J896">
        <v>580</v>
      </c>
      <c r="M896" t="s">
        <v>240</v>
      </c>
      <c r="P896" t="s">
        <v>243</v>
      </c>
      <c r="Q896">
        <v>2.4</v>
      </c>
      <c r="R896">
        <v>0.2</v>
      </c>
      <c r="V896">
        <v>1</v>
      </c>
      <c r="W896" t="s">
        <v>247</v>
      </c>
      <c r="X896" t="s">
        <v>453</v>
      </c>
    </row>
    <row r="897" spans="1:24" x14ac:dyDescent="0.3">
      <c r="A897">
        <v>944</v>
      </c>
      <c r="B897" s="15" t="s">
        <v>266</v>
      </c>
      <c r="C897" t="str">
        <f>_xlfn.XLOOKUP($B897, STANDARDS!$A:$A, STANDARDS!$B:$B,,0,2)</f>
        <v>Krol Fm</v>
      </c>
      <c r="J897">
        <v>580</v>
      </c>
      <c r="M897" t="s">
        <v>241</v>
      </c>
      <c r="P897" t="s">
        <v>243</v>
      </c>
      <c r="Q897">
        <v>3.5</v>
      </c>
      <c r="R897">
        <v>0.2</v>
      </c>
      <c r="V897">
        <v>1</v>
      </c>
      <c r="W897" t="s">
        <v>247</v>
      </c>
      <c r="X897" t="s">
        <v>452</v>
      </c>
    </row>
    <row r="898" spans="1:24" x14ac:dyDescent="0.3">
      <c r="A898">
        <v>945</v>
      </c>
      <c r="B898" s="15" t="s">
        <v>266</v>
      </c>
      <c r="C898" t="str">
        <f>_xlfn.XLOOKUP($B898, STANDARDS!$A:$A, STANDARDS!$B:$B,,0,2)</f>
        <v>Krol Fm</v>
      </c>
      <c r="J898">
        <v>580</v>
      </c>
      <c r="M898" t="s">
        <v>241</v>
      </c>
      <c r="P898" t="s">
        <v>243</v>
      </c>
      <c r="Q898">
        <v>4.7</v>
      </c>
      <c r="R898">
        <v>0.2</v>
      </c>
      <c r="V898">
        <v>1</v>
      </c>
      <c r="W898" t="s">
        <v>247</v>
      </c>
      <c r="X898" t="s">
        <v>452</v>
      </c>
    </row>
    <row r="899" spans="1:24" x14ac:dyDescent="0.3">
      <c r="A899">
        <v>946</v>
      </c>
      <c r="B899" s="15" t="s">
        <v>266</v>
      </c>
      <c r="C899" t="str">
        <f>_xlfn.XLOOKUP($B899, STANDARDS!$A:$A, STANDARDS!$B:$B,,0,2)</f>
        <v>Krol Fm</v>
      </c>
      <c r="J899">
        <v>580</v>
      </c>
      <c r="M899" t="s">
        <v>241</v>
      </c>
      <c r="P899" t="s">
        <v>243</v>
      </c>
      <c r="Q899">
        <v>6</v>
      </c>
      <c r="R899">
        <v>0.2</v>
      </c>
      <c r="V899">
        <v>1</v>
      </c>
      <c r="W899" t="s">
        <v>247</v>
      </c>
      <c r="X899" t="s">
        <v>452</v>
      </c>
    </row>
    <row r="900" spans="1:24" x14ac:dyDescent="0.3">
      <c r="A900">
        <v>947</v>
      </c>
      <c r="B900" s="15" t="s">
        <v>266</v>
      </c>
      <c r="C900" t="str">
        <f>_xlfn.XLOOKUP($B900, STANDARDS!$A:$A, STANDARDS!$B:$B,,0,2)</f>
        <v>Krol Fm</v>
      </c>
      <c r="J900">
        <v>580</v>
      </c>
      <c r="M900" t="s">
        <v>241</v>
      </c>
      <c r="P900" t="s">
        <v>243</v>
      </c>
      <c r="Q900">
        <v>3.5</v>
      </c>
      <c r="R900">
        <v>0.2</v>
      </c>
      <c r="V900">
        <v>1</v>
      </c>
      <c r="W900" t="s">
        <v>247</v>
      </c>
      <c r="X900" t="s">
        <v>452</v>
      </c>
    </row>
    <row r="901" spans="1:24" x14ac:dyDescent="0.3">
      <c r="A901">
        <v>948</v>
      </c>
      <c r="B901" s="15" t="s">
        <v>266</v>
      </c>
      <c r="C901" t="str">
        <f>_xlfn.XLOOKUP($B901, STANDARDS!$A:$A, STANDARDS!$B:$B,,0,2)</f>
        <v>Krol Fm</v>
      </c>
      <c r="J901">
        <v>580</v>
      </c>
      <c r="M901" t="s">
        <v>241</v>
      </c>
      <c r="P901" t="s">
        <v>243</v>
      </c>
      <c r="Q901">
        <v>3.2</v>
      </c>
      <c r="R901">
        <v>0.2</v>
      </c>
      <c r="V901">
        <v>1</v>
      </c>
      <c r="W901" t="s">
        <v>247</v>
      </c>
      <c r="X901" t="s">
        <v>452</v>
      </c>
    </row>
    <row r="902" spans="1:24" x14ac:dyDescent="0.3">
      <c r="A902">
        <v>949</v>
      </c>
      <c r="B902" s="15" t="s">
        <v>266</v>
      </c>
      <c r="C902" t="str">
        <f>_xlfn.XLOOKUP($B902, STANDARDS!$A:$A, STANDARDS!$B:$B,,0,2)</f>
        <v>Krol Fm</v>
      </c>
      <c r="J902">
        <v>580</v>
      </c>
      <c r="M902" t="s">
        <v>241</v>
      </c>
      <c r="P902" t="s">
        <v>243</v>
      </c>
      <c r="Q902">
        <v>3.2</v>
      </c>
      <c r="R902">
        <v>0.2</v>
      </c>
      <c r="V902">
        <v>1</v>
      </c>
      <c r="W902" t="s">
        <v>247</v>
      </c>
      <c r="X902" t="s">
        <v>452</v>
      </c>
    </row>
    <row r="903" spans="1:24" x14ac:dyDescent="0.3">
      <c r="A903">
        <v>950</v>
      </c>
      <c r="B903" s="15" t="s">
        <v>266</v>
      </c>
      <c r="C903" t="str">
        <f>_xlfn.XLOOKUP($B903, STANDARDS!$A:$A, STANDARDS!$B:$B,,0,2)</f>
        <v>Krol Fm</v>
      </c>
      <c r="J903">
        <v>580</v>
      </c>
      <c r="M903" t="s">
        <v>241</v>
      </c>
      <c r="P903" t="s">
        <v>243</v>
      </c>
      <c r="Q903">
        <v>-1.2</v>
      </c>
      <c r="R903">
        <v>0.2</v>
      </c>
      <c r="V903">
        <v>1</v>
      </c>
      <c r="W903" t="s">
        <v>247</v>
      </c>
      <c r="X903" t="s">
        <v>452</v>
      </c>
    </row>
    <row r="904" spans="1:24" x14ac:dyDescent="0.3">
      <c r="A904">
        <v>951</v>
      </c>
      <c r="B904" s="15" t="s">
        <v>266</v>
      </c>
      <c r="C904" t="str">
        <f>_xlfn.XLOOKUP($B904, STANDARDS!$A:$A, STANDARDS!$B:$B,,0,2)</f>
        <v>Krol Fm</v>
      </c>
      <c r="J904">
        <v>580</v>
      </c>
      <c r="M904" t="s">
        <v>241</v>
      </c>
      <c r="P904" t="s">
        <v>243</v>
      </c>
      <c r="Q904">
        <v>2.9</v>
      </c>
      <c r="R904">
        <v>0.2</v>
      </c>
      <c r="V904">
        <v>1</v>
      </c>
      <c r="W904" t="s">
        <v>247</v>
      </c>
      <c r="X904" t="s">
        <v>452</v>
      </c>
    </row>
    <row r="905" spans="1:24" x14ac:dyDescent="0.3">
      <c r="A905">
        <v>952</v>
      </c>
      <c r="B905" s="15" t="s">
        <v>266</v>
      </c>
      <c r="C905" t="str">
        <f>_xlfn.XLOOKUP($B905, STANDARDS!$A:$A, STANDARDS!$B:$B,,0,2)</f>
        <v>Krol Fm</v>
      </c>
      <c r="J905">
        <v>580</v>
      </c>
      <c r="M905" t="s">
        <v>241</v>
      </c>
      <c r="P905" t="s">
        <v>243</v>
      </c>
      <c r="Q905">
        <v>1.6</v>
      </c>
      <c r="R905">
        <v>0.2</v>
      </c>
      <c r="V905">
        <v>1</v>
      </c>
      <c r="W905" t="s">
        <v>247</v>
      </c>
      <c r="X905" t="s">
        <v>452</v>
      </c>
    </row>
    <row r="906" spans="1:24" x14ac:dyDescent="0.3">
      <c r="A906">
        <v>953</v>
      </c>
      <c r="B906" s="15" t="s">
        <v>266</v>
      </c>
      <c r="C906" t="str">
        <f>_xlfn.XLOOKUP($B906, STANDARDS!$A:$A, STANDARDS!$B:$B,,0,2)</f>
        <v>Krol Fm</v>
      </c>
      <c r="J906">
        <v>580</v>
      </c>
      <c r="M906" t="s">
        <v>241</v>
      </c>
      <c r="P906" t="s">
        <v>243</v>
      </c>
      <c r="Q906">
        <v>3.4</v>
      </c>
      <c r="R906">
        <v>0.2</v>
      </c>
      <c r="V906">
        <v>1</v>
      </c>
      <c r="W906" t="s">
        <v>247</v>
      </c>
      <c r="X906" t="s">
        <v>452</v>
      </c>
    </row>
    <row r="907" spans="1:24" x14ac:dyDescent="0.3">
      <c r="A907">
        <v>954</v>
      </c>
      <c r="B907" s="15" t="s">
        <v>266</v>
      </c>
      <c r="C907" t="str">
        <f>_xlfn.XLOOKUP($B907, STANDARDS!$A:$A, STANDARDS!$B:$B,,0,2)</f>
        <v>Krol Fm</v>
      </c>
      <c r="J907">
        <v>580</v>
      </c>
      <c r="M907" t="s">
        <v>241</v>
      </c>
      <c r="P907" t="s">
        <v>243</v>
      </c>
      <c r="Q907">
        <v>0.8</v>
      </c>
      <c r="R907">
        <v>0.2</v>
      </c>
      <c r="V907">
        <v>1</v>
      </c>
      <c r="W907" t="s">
        <v>247</v>
      </c>
      <c r="X907" t="s">
        <v>452</v>
      </c>
    </row>
    <row r="908" spans="1:24" x14ac:dyDescent="0.3">
      <c r="A908">
        <v>955</v>
      </c>
      <c r="B908" s="15" t="s">
        <v>267</v>
      </c>
      <c r="C908" t="str">
        <f>_xlfn.XLOOKUP($B908, STANDARDS!$A:$A, STANDARDS!$B:$B,,0,2)</f>
        <v>Krol Fm</v>
      </c>
      <c r="J908">
        <v>590</v>
      </c>
      <c r="M908" t="s">
        <v>241</v>
      </c>
      <c r="P908" t="s">
        <v>243</v>
      </c>
      <c r="Q908">
        <v>0.9</v>
      </c>
      <c r="R908">
        <v>0.2</v>
      </c>
      <c r="V908">
        <v>1</v>
      </c>
      <c r="W908" t="s">
        <v>247</v>
      </c>
      <c r="X908" t="s">
        <v>452</v>
      </c>
    </row>
    <row r="909" spans="1:24" x14ac:dyDescent="0.3">
      <c r="A909">
        <v>956</v>
      </c>
      <c r="B909" s="15" t="s">
        <v>267</v>
      </c>
      <c r="C909" t="str">
        <f>_xlfn.XLOOKUP($B909, STANDARDS!$A:$A, STANDARDS!$B:$B,,0,2)</f>
        <v>Krol Fm</v>
      </c>
      <c r="J909">
        <v>590</v>
      </c>
      <c r="M909" t="s">
        <v>241</v>
      </c>
      <c r="P909" t="s">
        <v>243</v>
      </c>
      <c r="Q909">
        <v>3.4</v>
      </c>
      <c r="R909">
        <v>0.2</v>
      </c>
      <c r="V909">
        <v>1</v>
      </c>
      <c r="W909" t="s">
        <v>247</v>
      </c>
      <c r="X909" t="s">
        <v>452</v>
      </c>
    </row>
    <row r="910" spans="1:24" x14ac:dyDescent="0.3">
      <c r="A910">
        <v>957</v>
      </c>
      <c r="B910" s="15" t="s">
        <v>267</v>
      </c>
      <c r="C910" t="str">
        <f>_xlfn.XLOOKUP($B910, STANDARDS!$A:$A, STANDARDS!$B:$B,,0,2)</f>
        <v>Krol Fm</v>
      </c>
      <c r="J910">
        <v>590</v>
      </c>
      <c r="M910" t="s">
        <v>241</v>
      </c>
      <c r="P910" t="s">
        <v>243</v>
      </c>
      <c r="Q910">
        <v>3.2</v>
      </c>
      <c r="R910">
        <v>0.2</v>
      </c>
      <c r="V910">
        <v>1</v>
      </c>
      <c r="W910" t="s">
        <v>247</v>
      </c>
      <c r="X910" t="s">
        <v>452</v>
      </c>
    </row>
    <row r="911" spans="1:24" x14ac:dyDescent="0.3">
      <c r="A911">
        <v>958</v>
      </c>
      <c r="B911" s="15" t="s">
        <v>267</v>
      </c>
      <c r="C911" t="str">
        <f>_xlfn.XLOOKUP($B911, STANDARDS!$A:$A, STANDARDS!$B:$B,,0,2)</f>
        <v>Krol Fm</v>
      </c>
      <c r="J911">
        <v>590</v>
      </c>
      <c r="M911" t="s">
        <v>241</v>
      </c>
      <c r="P911" t="s">
        <v>243</v>
      </c>
      <c r="Q911">
        <v>3.2</v>
      </c>
      <c r="R911">
        <v>0.2</v>
      </c>
      <c r="V911">
        <v>1</v>
      </c>
      <c r="W911" t="s">
        <v>247</v>
      </c>
      <c r="X911" t="s">
        <v>452</v>
      </c>
    </row>
    <row r="912" spans="1:24" x14ac:dyDescent="0.3">
      <c r="A912">
        <v>959</v>
      </c>
      <c r="B912" s="15" t="s">
        <v>267</v>
      </c>
      <c r="C912" t="str">
        <f>_xlfn.XLOOKUP($B912, STANDARDS!$A:$A, STANDARDS!$B:$B,,0,2)</f>
        <v>Krol Fm</v>
      </c>
      <c r="J912">
        <v>590</v>
      </c>
      <c r="M912" t="s">
        <v>241</v>
      </c>
      <c r="P912" t="s">
        <v>243</v>
      </c>
      <c r="Q912">
        <v>1.1000000000000001</v>
      </c>
      <c r="R912">
        <v>0.2</v>
      </c>
      <c r="V912">
        <v>1</v>
      </c>
      <c r="W912" t="s">
        <v>247</v>
      </c>
      <c r="X912" t="s">
        <v>452</v>
      </c>
    </row>
    <row r="913" spans="1:24" x14ac:dyDescent="0.3">
      <c r="A913">
        <v>960</v>
      </c>
      <c r="B913" s="15" t="s">
        <v>267</v>
      </c>
      <c r="C913" t="str">
        <f>_xlfn.XLOOKUP($B913, STANDARDS!$A:$A, STANDARDS!$B:$B,,0,2)</f>
        <v>Krol Fm</v>
      </c>
      <c r="J913">
        <v>590</v>
      </c>
      <c r="M913" t="s">
        <v>241</v>
      </c>
      <c r="P913" t="s">
        <v>243</v>
      </c>
      <c r="Q913">
        <v>0.6</v>
      </c>
      <c r="R913">
        <v>0.2</v>
      </c>
      <c r="V913">
        <v>1</v>
      </c>
      <c r="W913" t="s">
        <v>247</v>
      </c>
      <c r="X913" t="s">
        <v>452</v>
      </c>
    </row>
    <row r="914" spans="1:24" x14ac:dyDescent="0.3">
      <c r="A914">
        <v>961</v>
      </c>
      <c r="B914" s="15" t="s">
        <v>267</v>
      </c>
      <c r="C914" t="str">
        <f>_xlfn.XLOOKUP($B914, STANDARDS!$A:$A, STANDARDS!$B:$B,,0,2)</f>
        <v>Krol Fm</v>
      </c>
      <c r="J914">
        <v>590</v>
      </c>
      <c r="M914" t="s">
        <v>241</v>
      </c>
      <c r="P914" t="s">
        <v>243</v>
      </c>
      <c r="Q914">
        <v>1.4</v>
      </c>
      <c r="R914">
        <v>0.2</v>
      </c>
      <c r="V914">
        <v>1</v>
      </c>
      <c r="W914" t="s">
        <v>247</v>
      </c>
      <c r="X914" t="s">
        <v>452</v>
      </c>
    </row>
    <row r="915" spans="1:24" x14ac:dyDescent="0.3">
      <c r="A915">
        <v>962</v>
      </c>
      <c r="B915" s="15" t="s">
        <v>267</v>
      </c>
      <c r="C915" t="str">
        <f>_xlfn.XLOOKUP($B915, STANDARDS!$A:$A, STANDARDS!$B:$B,,0,2)</f>
        <v>Krol Fm</v>
      </c>
      <c r="J915">
        <v>590</v>
      </c>
      <c r="M915" t="s">
        <v>240</v>
      </c>
      <c r="P915" t="s">
        <v>243</v>
      </c>
      <c r="Q915">
        <v>0.9</v>
      </c>
      <c r="R915">
        <v>0.2</v>
      </c>
      <c r="V915">
        <v>1</v>
      </c>
      <c r="W915" t="s">
        <v>247</v>
      </c>
      <c r="X915" t="s">
        <v>452</v>
      </c>
    </row>
    <row r="916" spans="1:24" x14ac:dyDescent="0.3">
      <c r="A916">
        <v>963</v>
      </c>
      <c r="B916" s="15" t="s">
        <v>267</v>
      </c>
      <c r="C916" t="str">
        <f>_xlfn.XLOOKUP($B916, STANDARDS!$A:$A, STANDARDS!$B:$B,,0,2)</f>
        <v>Krol Fm</v>
      </c>
      <c r="J916">
        <v>590</v>
      </c>
      <c r="M916" t="s">
        <v>240</v>
      </c>
      <c r="P916" t="s">
        <v>243</v>
      </c>
      <c r="Q916">
        <v>2.2999999999999998</v>
      </c>
      <c r="R916">
        <v>0.2</v>
      </c>
      <c r="V916">
        <v>1</v>
      </c>
      <c r="W916" t="s">
        <v>247</v>
      </c>
      <c r="X916" t="s">
        <v>452</v>
      </c>
    </row>
    <row r="917" spans="1:24" x14ac:dyDescent="0.3">
      <c r="A917">
        <v>964</v>
      </c>
      <c r="B917" s="15" t="s">
        <v>268</v>
      </c>
      <c r="C917" t="str">
        <f>_xlfn.XLOOKUP($B917, STANDARDS!$A:$A, STANDARDS!$B:$B,,0,2)</f>
        <v>Huqf Sgp</v>
      </c>
      <c r="J917">
        <v>600</v>
      </c>
      <c r="M917" t="s">
        <v>439</v>
      </c>
      <c r="P917" t="s">
        <v>243</v>
      </c>
      <c r="S917">
        <v>-36</v>
      </c>
      <c r="T917">
        <v>0.2</v>
      </c>
      <c r="U917" t="s">
        <v>246</v>
      </c>
      <c r="V917">
        <v>1</v>
      </c>
      <c r="W917" t="s">
        <v>247</v>
      </c>
      <c r="X917" t="s">
        <v>454</v>
      </c>
    </row>
    <row r="918" spans="1:24" x14ac:dyDescent="0.3">
      <c r="A918">
        <v>965</v>
      </c>
      <c r="B918" s="15" t="s">
        <v>269</v>
      </c>
      <c r="C918" t="str">
        <f>_xlfn.XLOOKUP($B918, STANDARDS!$A:$A, STANDARDS!$B:$B,,0,2)</f>
        <v>Krol Fm</v>
      </c>
      <c r="J918">
        <v>600</v>
      </c>
      <c r="M918" t="s">
        <v>221</v>
      </c>
      <c r="O918">
        <v>0.03</v>
      </c>
      <c r="P918" t="s">
        <v>243</v>
      </c>
      <c r="S918">
        <v>-27.7</v>
      </c>
      <c r="T918">
        <v>0.2</v>
      </c>
      <c r="U918" t="s">
        <v>246</v>
      </c>
      <c r="V918">
        <v>1</v>
      </c>
      <c r="W918" t="s">
        <v>247</v>
      </c>
      <c r="X918" t="s">
        <v>451</v>
      </c>
    </row>
    <row r="919" spans="1:24" x14ac:dyDescent="0.3">
      <c r="A919">
        <v>966</v>
      </c>
      <c r="B919" s="15" t="s">
        <v>269</v>
      </c>
      <c r="C919" t="str">
        <f>_xlfn.XLOOKUP($B919, STANDARDS!$A:$A, STANDARDS!$B:$B,,0,2)</f>
        <v>Krol Fm</v>
      </c>
      <c r="J919">
        <v>600</v>
      </c>
      <c r="M919" t="s">
        <v>221</v>
      </c>
      <c r="O919">
        <v>3.1E-2</v>
      </c>
      <c r="P919" t="s">
        <v>243</v>
      </c>
      <c r="S919">
        <v>-28.3</v>
      </c>
      <c r="T919">
        <v>0.2</v>
      </c>
      <c r="U919" t="s">
        <v>246</v>
      </c>
      <c r="V919">
        <v>1</v>
      </c>
      <c r="W919" t="s">
        <v>247</v>
      </c>
      <c r="X919" t="s">
        <v>451</v>
      </c>
    </row>
    <row r="920" spans="1:24" x14ac:dyDescent="0.3">
      <c r="A920">
        <v>967</v>
      </c>
      <c r="B920" s="15" t="s">
        <v>270</v>
      </c>
      <c r="C920" t="str">
        <f>_xlfn.XLOOKUP($B920, STANDARDS!$A:$A, STANDARDS!$B:$B,,0,2)</f>
        <v>Kuibis Subgp, Nama Gp</v>
      </c>
      <c r="J920">
        <v>600</v>
      </c>
      <c r="M920" t="s">
        <v>240</v>
      </c>
      <c r="P920" t="s">
        <v>243</v>
      </c>
      <c r="S920">
        <v>-10.9</v>
      </c>
      <c r="T920">
        <v>0.2</v>
      </c>
      <c r="U920" t="s">
        <v>246</v>
      </c>
      <c r="V920">
        <v>1</v>
      </c>
      <c r="W920" t="s">
        <v>247</v>
      </c>
      <c r="X920" t="s">
        <v>455</v>
      </c>
    </row>
    <row r="921" spans="1:24" x14ac:dyDescent="0.3">
      <c r="A921">
        <v>968</v>
      </c>
      <c r="B921" s="15" t="s">
        <v>270</v>
      </c>
      <c r="C921" t="str">
        <f>_xlfn.XLOOKUP($B921, STANDARDS!$A:$A, STANDARDS!$B:$B,,0,2)</f>
        <v>Kuibis Subgp, Nama Gp</v>
      </c>
      <c r="J921">
        <v>600</v>
      </c>
      <c r="M921" t="s">
        <v>241</v>
      </c>
      <c r="P921" t="s">
        <v>243</v>
      </c>
      <c r="S921">
        <v>-11.6</v>
      </c>
      <c r="T921">
        <v>0.2</v>
      </c>
      <c r="U921" t="s">
        <v>246</v>
      </c>
      <c r="V921">
        <v>1</v>
      </c>
      <c r="W921" t="s">
        <v>247</v>
      </c>
      <c r="X921" t="s">
        <v>455</v>
      </c>
    </row>
    <row r="922" spans="1:24" x14ac:dyDescent="0.3">
      <c r="A922">
        <v>969</v>
      </c>
      <c r="B922" s="15" t="s">
        <v>270</v>
      </c>
      <c r="C922" t="str">
        <f>_xlfn.XLOOKUP($B922, STANDARDS!$A:$A, STANDARDS!$B:$B,,0,2)</f>
        <v>Kuibis Subgp, Nama Gp</v>
      </c>
      <c r="J922">
        <v>600</v>
      </c>
      <c r="M922" t="s">
        <v>240</v>
      </c>
      <c r="P922" t="s">
        <v>243</v>
      </c>
      <c r="S922">
        <v>-26.2</v>
      </c>
      <c r="T922">
        <v>0.2</v>
      </c>
      <c r="U922" t="s">
        <v>246</v>
      </c>
      <c r="V922">
        <v>1</v>
      </c>
      <c r="W922" t="s">
        <v>247</v>
      </c>
      <c r="X922" t="s">
        <v>456</v>
      </c>
    </row>
    <row r="923" spans="1:24" x14ac:dyDescent="0.3">
      <c r="A923">
        <v>970</v>
      </c>
      <c r="B923" s="15" t="s">
        <v>270</v>
      </c>
      <c r="C923" t="str">
        <f>_xlfn.XLOOKUP($B923, STANDARDS!$A:$A, STANDARDS!$B:$B,,0,2)</f>
        <v>Kuibis Subgp, Nama Gp</v>
      </c>
      <c r="J923">
        <v>600</v>
      </c>
      <c r="M923" t="s">
        <v>240</v>
      </c>
      <c r="P923" t="s">
        <v>243</v>
      </c>
      <c r="Q923">
        <v>4.8</v>
      </c>
      <c r="R923">
        <v>0.2</v>
      </c>
      <c r="V923">
        <v>1</v>
      </c>
      <c r="W923" t="s">
        <v>247</v>
      </c>
      <c r="X923" t="s">
        <v>450</v>
      </c>
    </row>
    <row r="924" spans="1:24" x14ac:dyDescent="0.3">
      <c r="A924">
        <v>971</v>
      </c>
      <c r="B924" s="15" t="s">
        <v>270</v>
      </c>
      <c r="C924" t="str">
        <f>_xlfn.XLOOKUP($B924, STANDARDS!$A:$A, STANDARDS!$B:$B,,0,2)</f>
        <v>Kuibis Subgp, Nama Gp</v>
      </c>
      <c r="J924">
        <v>600</v>
      </c>
      <c r="M924" t="s">
        <v>240</v>
      </c>
      <c r="P924" t="s">
        <v>243</v>
      </c>
      <c r="Q924">
        <v>3.1</v>
      </c>
      <c r="R924">
        <v>0.2</v>
      </c>
      <c r="V924">
        <v>1</v>
      </c>
      <c r="W924" t="s">
        <v>247</v>
      </c>
      <c r="X924" t="s">
        <v>450</v>
      </c>
    </row>
    <row r="925" spans="1:24" x14ac:dyDescent="0.3">
      <c r="A925">
        <v>972</v>
      </c>
      <c r="B925" s="15" t="s">
        <v>270</v>
      </c>
      <c r="C925" t="str">
        <f>_xlfn.XLOOKUP($B925, STANDARDS!$A:$A, STANDARDS!$B:$B,,0,2)</f>
        <v>Kuibis Subgp, Nama Gp</v>
      </c>
      <c r="J925">
        <v>600</v>
      </c>
      <c r="M925" t="s">
        <v>240</v>
      </c>
      <c r="P925" t="s">
        <v>243</v>
      </c>
      <c r="Q925">
        <v>1.5</v>
      </c>
      <c r="R925">
        <v>0.2</v>
      </c>
      <c r="V925">
        <v>1</v>
      </c>
      <c r="W925" t="s">
        <v>247</v>
      </c>
      <c r="X925" t="s">
        <v>450</v>
      </c>
    </row>
    <row r="926" spans="1:24" x14ac:dyDescent="0.3">
      <c r="A926">
        <v>973</v>
      </c>
      <c r="B926" s="15" t="s">
        <v>270</v>
      </c>
      <c r="C926" t="str">
        <f>_xlfn.XLOOKUP($B926, STANDARDS!$A:$A, STANDARDS!$B:$B,,0,2)</f>
        <v>Kuibis Subgp, Nama Gp</v>
      </c>
      <c r="J926">
        <v>600</v>
      </c>
      <c r="M926" t="s">
        <v>240</v>
      </c>
      <c r="P926" t="s">
        <v>243</v>
      </c>
      <c r="Q926">
        <v>1.4</v>
      </c>
      <c r="R926">
        <v>0.2</v>
      </c>
      <c r="V926">
        <v>1</v>
      </c>
      <c r="W926" t="s">
        <v>247</v>
      </c>
      <c r="X926" t="s">
        <v>450</v>
      </c>
    </row>
    <row r="927" spans="1:24" x14ac:dyDescent="0.3">
      <c r="A927">
        <v>974</v>
      </c>
      <c r="B927" s="15" t="s">
        <v>270</v>
      </c>
      <c r="C927" t="str">
        <f>_xlfn.XLOOKUP($B927, STANDARDS!$A:$A, STANDARDS!$B:$B,,0,2)</f>
        <v>Kuibis Subgp, Nama Gp</v>
      </c>
      <c r="J927">
        <v>600</v>
      </c>
      <c r="M927" t="s">
        <v>240</v>
      </c>
      <c r="P927" t="s">
        <v>243</v>
      </c>
      <c r="Q927">
        <v>1.8</v>
      </c>
      <c r="R927">
        <v>0.2</v>
      </c>
      <c r="V927">
        <v>1</v>
      </c>
      <c r="W927" t="s">
        <v>247</v>
      </c>
      <c r="X927" t="s">
        <v>450</v>
      </c>
    </row>
    <row r="928" spans="1:24" x14ac:dyDescent="0.3">
      <c r="A928">
        <v>975</v>
      </c>
      <c r="B928" s="15" t="s">
        <v>270</v>
      </c>
      <c r="C928" t="str">
        <f>_xlfn.XLOOKUP($B928, STANDARDS!$A:$A, STANDARDS!$B:$B,,0,2)</f>
        <v>Kuibis Subgp, Nama Gp</v>
      </c>
      <c r="J928">
        <v>600</v>
      </c>
      <c r="M928" t="s">
        <v>240</v>
      </c>
      <c r="P928" t="s">
        <v>243</v>
      </c>
      <c r="Q928">
        <v>2</v>
      </c>
      <c r="R928">
        <v>0.2</v>
      </c>
      <c r="V928">
        <v>1</v>
      </c>
      <c r="W928" t="s">
        <v>247</v>
      </c>
      <c r="X928" t="s">
        <v>450</v>
      </c>
    </row>
    <row r="929" spans="1:24" x14ac:dyDescent="0.3">
      <c r="A929">
        <v>976</v>
      </c>
      <c r="B929" s="15" t="s">
        <v>270</v>
      </c>
      <c r="C929" t="str">
        <f>_xlfn.XLOOKUP($B929, STANDARDS!$A:$A, STANDARDS!$B:$B,,0,2)</f>
        <v>Kuibis Subgp, Nama Gp</v>
      </c>
      <c r="J929">
        <v>600</v>
      </c>
      <c r="M929" t="s">
        <v>240</v>
      </c>
      <c r="P929" t="s">
        <v>243</v>
      </c>
      <c r="Q929">
        <v>1.7</v>
      </c>
      <c r="R929">
        <v>0.2</v>
      </c>
      <c r="V929">
        <v>1</v>
      </c>
      <c r="W929" t="s">
        <v>247</v>
      </c>
      <c r="X929" t="s">
        <v>450</v>
      </c>
    </row>
    <row r="930" spans="1:24" x14ac:dyDescent="0.3">
      <c r="A930">
        <v>977</v>
      </c>
      <c r="B930" s="15" t="s">
        <v>270</v>
      </c>
      <c r="C930" t="str">
        <f>_xlfn.XLOOKUP($B930, STANDARDS!$A:$A, STANDARDS!$B:$B,,0,2)</f>
        <v>Kuibis Subgp, Nama Gp</v>
      </c>
      <c r="J930">
        <v>600</v>
      </c>
      <c r="M930" t="s">
        <v>241</v>
      </c>
      <c r="P930" t="s">
        <v>243</v>
      </c>
      <c r="Q930">
        <v>-1.9</v>
      </c>
      <c r="R930">
        <v>0.2</v>
      </c>
      <c r="V930">
        <v>1</v>
      </c>
      <c r="W930" t="s">
        <v>247</v>
      </c>
      <c r="X930" t="s">
        <v>450</v>
      </c>
    </row>
    <row r="931" spans="1:24" x14ac:dyDescent="0.3">
      <c r="A931">
        <v>978</v>
      </c>
      <c r="B931" s="15" t="s">
        <v>270</v>
      </c>
      <c r="C931" t="str">
        <f>_xlfn.XLOOKUP($B931, STANDARDS!$A:$A, STANDARDS!$B:$B,,0,2)</f>
        <v>Kuibis Subgp, Nama Gp</v>
      </c>
      <c r="J931">
        <v>600</v>
      </c>
      <c r="M931" t="s">
        <v>241</v>
      </c>
      <c r="P931" t="s">
        <v>243</v>
      </c>
      <c r="Q931">
        <v>-2.6</v>
      </c>
      <c r="R931">
        <v>0.2</v>
      </c>
      <c r="V931">
        <v>1</v>
      </c>
      <c r="W931" t="s">
        <v>247</v>
      </c>
      <c r="X931" t="s">
        <v>450</v>
      </c>
    </row>
    <row r="932" spans="1:24" x14ac:dyDescent="0.3">
      <c r="A932">
        <v>979</v>
      </c>
      <c r="B932" s="15" t="s">
        <v>270</v>
      </c>
      <c r="C932" t="str">
        <f>_xlfn.XLOOKUP($B932, STANDARDS!$A:$A, STANDARDS!$B:$B,,0,2)</f>
        <v>Kuibis Subgp, Nama Gp</v>
      </c>
      <c r="J932">
        <v>600</v>
      </c>
      <c r="M932" t="s">
        <v>240</v>
      </c>
      <c r="P932" t="s">
        <v>243</v>
      </c>
      <c r="Q932">
        <v>4.8</v>
      </c>
      <c r="R932">
        <v>0.2</v>
      </c>
      <c r="V932">
        <v>1</v>
      </c>
      <c r="W932" t="s">
        <v>247</v>
      </c>
      <c r="X932" t="s">
        <v>455</v>
      </c>
    </row>
    <row r="933" spans="1:24" x14ac:dyDescent="0.3">
      <c r="A933">
        <v>980</v>
      </c>
      <c r="B933" s="15" t="s">
        <v>270</v>
      </c>
      <c r="C933" t="str">
        <f>_xlfn.XLOOKUP($B933, STANDARDS!$A:$A, STANDARDS!$B:$B,,0,2)</f>
        <v>Kuibis Subgp, Nama Gp</v>
      </c>
      <c r="J933">
        <v>600</v>
      </c>
      <c r="M933" t="s">
        <v>241</v>
      </c>
      <c r="P933" t="s">
        <v>243</v>
      </c>
      <c r="Q933">
        <v>1</v>
      </c>
      <c r="R933">
        <v>0.2</v>
      </c>
      <c r="V933">
        <v>1</v>
      </c>
      <c r="W933" t="s">
        <v>247</v>
      </c>
      <c r="X933" t="s">
        <v>455</v>
      </c>
    </row>
    <row r="934" spans="1:24" x14ac:dyDescent="0.3">
      <c r="A934">
        <v>981</v>
      </c>
      <c r="B934" s="15" t="s">
        <v>70</v>
      </c>
      <c r="C934" t="str">
        <f>_xlfn.XLOOKUP($B934, STANDARDS!$A:$A, STANDARDS!$B:$B,,0,2)</f>
        <v>Yudoma Fm</v>
      </c>
      <c r="J934">
        <v>600</v>
      </c>
      <c r="M934" t="s">
        <v>241</v>
      </c>
      <c r="P934" t="s">
        <v>243</v>
      </c>
      <c r="Q934">
        <v>0.6</v>
      </c>
      <c r="R934">
        <v>0.2</v>
      </c>
      <c r="V934">
        <v>1</v>
      </c>
      <c r="W934" t="s">
        <v>247</v>
      </c>
      <c r="X934" t="s">
        <v>446</v>
      </c>
    </row>
    <row r="935" spans="1:24" x14ac:dyDescent="0.3">
      <c r="A935">
        <v>982</v>
      </c>
      <c r="B935" s="15" t="s">
        <v>70</v>
      </c>
      <c r="C935" t="str">
        <f>_xlfn.XLOOKUP($B935, STANDARDS!$A:$A, STANDARDS!$B:$B,,0,2)</f>
        <v>Yudoma Fm</v>
      </c>
      <c r="J935">
        <v>600</v>
      </c>
      <c r="M935" t="s">
        <v>241</v>
      </c>
      <c r="P935" t="s">
        <v>243</v>
      </c>
      <c r="Q935">
        <v>0.8</v>
      </c>
      <c r="R935">
        <v>0.2</v>
      </c>
      <c r="V935">
        <v>1</v>
      </c>
      <c r="W935" t="s">
        <v>247</v>
      </c>
      <c r="X935" t="s">
        <v>446</v>
      </c>
    </row>
    <row r="936" spans="1:24" x14ac:dyDescent="0.3">
      <c r="A936">
        <v>983</v>
      </c>
      <c r="B936" s="15" t="s">
        <v>70</v>
      </c>
      <c r="C936" t="str">
        <f>_xlfn.XLOOKUP($B936, STANDARDS!$A:$A, STANDARDS!$B:$B,,0,2)</f>
        <v>Yudoma Fm</v>
      </c>
      <c r="J936">
        <v>600</v>
      </c>
      <c r="M936" t="s">
        <v>241</v>
      </c>
      <c r="P936" t="s">
        <v>243</v>
      </c>
      <c r="Q936">
        <v>1</v>
      </c>
      <c r="R936">
        <v>0.2</v>
      </c>
      <c r="V936">
        <v>1</v>
      </c>
      <c r="W936" t="s">
        <v>247</v>
      </c>
      <c r="X936" t="s">
        <v>446</v>
      </c>
    </row>
    <row r="937" spans="1:24" x14ac:dyDescent="0.3">
      <c r="A937">
        <v>984</v>
      </c>
      <c r="B937" s="15" t="s">
        <v>70</v>
      </c>
      <c r="C937" t="str">
        <f>_xlfn.XLOOKUP($B937, STANDARDS!$A:$A, STANDARDS!$B:$B,,0,2)</f>
        <v>Yudoma Fm</v>
      </c>
      <c r="J937">
        <v>600</v>
      </c>
      <c r="M937" t="s">
        <v>241</v>
      </c>
      <c r="P937" t="s">
        <v>243</v>
      </c>
      <c r="Q937">
        <v>2.6</v>
      </c>
      <c r="R937">
        <v>0.2</v>
      </c>
      <c r="V937">
        <v>1</v>
      </c>
      <c r="W937" t="s">
        <v>247</v>
      </c>
      <c r="X937" t="s">
        <v>446</v>
      </c>
    </row>
    <row r="938" spans="1:24" x14ac:dyDescent="0.3">
      <c r="A938">
        <v>985</v>
      </c>
      <c r="B938" s="15" t="s">
        <v>70</v>
      </c>
      <c r="C938" t="str">
        <f>_xlfn.XLOOKUP($B938, STANDARDS!$A:$A, STANDARDS!$B:$B,,0,2)</f>
        <v>Yudoma Fm</v>
      </c>
      <c r="J938">
        <v>600</v>
      </c>
      <c r="M938" t="s">
        <v>241</v>
      </c>
      <c r="P938" t="s">
        <v>243</v>
      </c>
      <c r="Q938">
        <v>2.7</v>
      </c>
      <c r="R938">
        <v>0.2</v>
      </c>
      <c r="V938">
        <v>1</v>
      </c>
      <c r="W938" t="s">
        <v>247</v>
      </c>
      <c r="X938" t="s">
        <v>446</v>
      </c>
    </row>
    <row r="939" spans="1:24" x14ac:dyDescent="0.3">
      <c r="A939">
        <v>986</v>
      </c>
      <c r="B939" s="15" t="s">
        <v>70</v>
      </c>
      <c r="C939" t="str">
        <f>_xlfn.XLOOKUP($B939, STANDARDS!$A:$A, STANDARDS!$B:$B,,0,2)</f>
        <v>Yudoma Fm</v>
      </c>
      <c r="J939">
        <v>600</v>
      </c>
      <c r="M939" t="s">
        <v>241</v>
      </c>
      <c r="P939" t="s">
        <v>243</v>
      </c>
      <c r="Q939">
        <v>2.8</v>
      </c>
      <c r="R939">
        <v>0.2</v>
      </c>
      <c r="V939">
        <v>1</v>
      </c>
      <c r="W939" t="s">
        <v>247</v>
      </c>
      <c r="X939" t="s">
        <v>446</v>
      </c>
    </row>
    <row r="940" spans="1:24" x14ac:dyDescent="0.3">
      <c r="A940">
        <v>987</v>
      </c>
      <c r="B940" s="15" t="s">
        <v>70</v>
      </c>
      <c r="C940" t="str">
        <f>_xlfn.XLOOKUP($B940, STANDARDS!$A:$A, STANDARDS!$B:$B,,0,2)</f>
        <v>Yudoma Fm</v>
      </c>
      <c r="J940">
        <v>600</v>
      </c>
      <c r="M940" t="s">
        <v>241</v>
      </c>
      <c r="P940" t="s">
        <v>243</v>
      </c>
      <c r="Q940">
        <v>3.4</v>
      </c>
      <c r="R940">
        <v>0.2</v>
      </c>
      <c r="V940">
        <v>1</v>
      </c>
      <c r="W940" t="s">
        <v>247</v>
      </c>
      <c r="X940" t="s">
        <v>446</v>
      </c>
    </row>
    <row r="941" spans="1:24" x14ac:dyDescent="0.3">
      <c r="A941">
        <v>988</v>
      </c>
      <c r="B941" s="15" t="s">
        <v>70</v>
      </c>
      <c r="C941" t="str">
        <f>_xlfn.XLOOKUP($B941, STANDARDS!$A:$A, STANDARDS!$B:$B,,0,2)</f>
        <v>Yudoma Fm</v>
      </c>
      <c r="J941">
        <v>600</v>
      </c>
      <c r="M941" t="s">
        <v>241</v>
      </c>
      <c r="P941" t="s">
        <v>243</v>
      </c>
      <c r="Q941">
        <v>1.1000000000000001</v>
      </c>
      <c r="R941">
        <v>0.2</v>
      </c>
      <c r="V941">
        <v>1</v>
      </c>
      <c r="W941" t="s">
        <v>247</v>
      </c>
      <c r="X941" t="s">
        <v>446</v>
      </c>
    </row>
    <row r="942" spans="1:24" x14ac:dyDescent="0.3">
      <c r="A942">
        <v>989</v>
      </c>
      <c r="B942" s="15" t="s">
        <v>70</v>
      </c>
      <c r="C942" t="str">
        <f>_xlfn.XLOOKUP($B942, STANDARDS!$A:$A, STANDARDS!$B:$B,,0,2)</f>
        <v>Yudoma Fm</v>
      </c>
      <c r="J942">
        <v>600</v>
      </c>
      <c r="M942" t="s">
        <v>241</v>
      </c>
      <c r="P942" t="s">
        <v>243</v>
      </c>
      <c r="Q942">
        <v>0.6</v>
      </c>
      <c r="R942">
        <v>0.2</v>
      </c>
      <c r="V942">
        <v>1</v>
      </c>
      <c r="W942" t="s">
        <v>247</v>
      </c>
      <c r="X942" t="s">
        <v>446</v>
      </c>
    </row>
    <row r="943" spans="1:24" x14ac:dyDescent="0.3">
      <c r="A943">
        <v>990</v>
      </c>
      <c r="B943" s="15" t="s">
        <v>70</v>
      </c>
      <c r="C943" t="str">
        <f>_xlfn.XLOOKUP($B943, STANDARDS!$A:$A, STANDARDS!$B:$B,,0,2)</f>
        <v>Yudoma Fm</v>
      </c>
      <c r="J943">
        <v>600</v>
      </c>
      <c r="M943" t="s">
        <v>241</v>
      </c>
      <c r="P943" t="s">
        <v>243</v>
      </c>
      <c r="Q943">
        <v>-0.1</v>
      </c>
      <c r="R943">
        <v>0.2</v>
      </c>
      <c r="V943">
        <v>1</v>
      </c>
      <c r="W943" t="s">
        <v>247</v>
      </c>
      <c r="X943" t="s">
        <v>446</v>
      </c>
    </row>
    <row r="944" spans="1:24" x14ac:dyDescent="0.3">
      <c r="A944">
        <v>991</v>
      </c>
      <c r="B944" s="15" t="s">
        <v>70</v>
      </c>
      <c r="C944" t="str">
        <f>_xlfn.XLOOKUP($B944, STANDARDS!$A:$A, STANDARDS!$B:$B,,0,2)</f>
        <v>Yudoma Fm</v>
      </c>
      <c r="J944">
        <v>600</v>
      </c>
      <c r="M944" t="s">
        <v>241</v>
      </c>
      <c r="P944" t="s">
        <v>243</v>
      </c>
      <c r="Q944">
        <v>-0.3</v>
      </c>
      <c r="R944">
        <v>0.2</v>
      </c>
      <c r="V944">
        <v>1</v>
      </c>
      <c r="W944" t="s">
        <v>247</v>
      </c>
      <c r="X944" t="s">
        <v>446</v>
      </c>
    </row>
    <row r="945" spans="1:24" x14ac:dyDescent="0.3">
      <c r="A945">
        <v>992</v>
      </c>
      <c r="B945" s="15" t="s">
        <v>70</v>
      </c>
      <c r="C945" t="str">
        <f>_xlfn.XLOOKUP($B945, STANDARDS!$A:$A, STANDARDS!$B:$B,,0,2)</f>
        <v>Yudoma Fm</v>
      </c>
      <c r="J945">
        <v>600</v>
      </c>
      <c r="M945" t="s">
        <v>241</v>
      </c>
      <c r="P945" t="s">
        <v>243</v>
      </c>
      <c r="Q945">
        <v>0.3</v>
      </c>
      <c r="R945">
        <v>0.2</v>
      </c>
      <c r="V945">
        <v>1</v>
      </c>
      <c r="W945" t="s">
        <v>247</v>
      </c>
      <c r="X945" t="s">
        <v>446</v>
      </c>
    </row>
    <row r="946" spans="1:24" x14ac:dyDescent="0.3">
      <c r="A946">
        <v>993</v>
      </c>
      <c r="B946" s="15" t="s">
        <v>70</v>
      </c>
      <c r="C946" t="str">
        <f>_xlfn.XLOOKUP($B946, STANDARDS!$A:$A, STANDARDS!$B:$B,,0,2)</f>
        <v>Yudoma Fm</v>
      </c>
      <c r="J946">
        <v>600</v>
      </c>
      <c r="M946" t="s">
        <v>241</v>
      </c>
      <c r="P946" t="s">
        <v>243</v>
      </c>
      <c r="Q946">
        <v>0.8</v>
      </c>
      <c r="R946">
        <v>0.2</v>
      </c>
      <c r="V946">
        <v>1</v>
      </c>
      <c r="W946" t="s">
        <v>247</v>
      </c>
      <c r="X946" t="s">
        <v>446</v>
      </c>
    </row>
    <row r="947" spans="1:24" x14ac:dyDescent="0.3">
      <c r="A947">
        <v>994</v>
      </c>
      <c r="B947" s="15" t="s">
        <v>70</v>
      </c>
      <c r="C947" t="str">
        <f>_xlfn.XLOOKUP($B947, STANDARDS!$A:$A, STANDARDS!$B:$B,,0,2)</f>
        <v>Yudoma Fm</v>
      </c>
      <c r="J947">
        <v>600</v>
      </c>
      <c r="M947" t="s">
        <v>241</v>
      </c>
      <c r="P947" t="s">
        <v>243</v>
      </c>
      <c r="Q947">
        <v>1.4</v>
      </c>
      <c r="R947">
        <v>0.2</v>
      </c>
      <c r="V947">
        <v>1</v>
      </c>
      <c r="W947" t="s">
        <v>247</v>
      </c>
      <c r="X947" t="s">
        <v>446</v>
      </c>
    </row>
    <row r="948" spans="1:24" x14ac:dyDescent="0.3">
      <c r="A948">
        <v>995</v>
      </c>
      <c r="B948" s="15" t="s">
        <v>70</v>
      </c>
      <c r="C948" t="str">
        <f>_xlfn.XLOOKUP($B948, STANDARDS!$A:$A, STANDARDS!$B:$B,,0,2)</f>
        <v>Yudoma Fm</v>
      </c>
      <c r="J948">
        <v>600</v>
      </c>
      <c r="M948" t="s">
        <v>241</v>
      </c>
      <c r="P948" t="s">
        <v>243</v>
      </c>
      <c r="Q948">
        <v>0.3</v>
      </c>
      <c r="R948">
        <v>0.2</v>
      </c>
      <c r="V948">
        <v>1</v>
      </c>
      <c r="W948" t="s">
        <v>247</v>
      </c>
      <c r="X948" t="s">
        <v>446</v>
      </c>
    </row>
    <row r="949" spans="1:24" x14ac:dyDescent="0.3">
      <c r="A949">
        <v>996</v>
      </c>
      <c r="B949" s="15" t="s">
        <v>70</v>
      </c>
      <c r="C949" t="str">
        <f>_xlfn.XLOOKUP($B949, STANDARDS!$A:$A, STANDARDS!$B:$B,,0,2)</f>
        <v>Yudoma Fm</v>
      </c>
      <c r="J949">
        <v>600</v>
      </c>
      <c r="M949" t="s">
        <v>241</v>
      </c>
      <c r="P949" t="s">
        <v>243</v>
      </c>
      <c r="Q949">
        <v>0.8</v>
      </c>
      <c r="R949">
        <v>0.2</v>
      </c>
      <c r="V949">
        <v>1</v>
      </c>
      <c r="W949" t="s">
        <v>247</v>
      </c>
      <c r="X949" t="s">
        <v>446</v>
      </c>
    </row>
    <row r="950" spans="1:24" x14ac:dyDescent="0.3">
      <c r="A950">
        <v>997</v>
      </c>
      <c r="B950" s="15" t="s">
        <v>70</v>
      </c>
      <c r="C950" t="str">
        <f>_xlfn.XLOOKUP($B950, STANDARDS!$A:$A, STANDARDS!$B:$B,,0,2)</f>
        <v>Yudoma Fm</v>
      </c>
      <c r="J950">
        <v>600</v>
      </c>
      <c r="M950" t="s">
        <v>241</v>
      </c>
      <c r="P950" t="s">
        <v>243</v>
      </c>
      <c r="Q950">
        <v>-0.8</v>
      </c>
      <c r="R950">
        <v>0.2</v>
      </c>
      <c r="V950">
        <v>1</v>
      </c>
      <c r="W950" t="s">
        <v>247</v>
      </c>
      <c r="X950" t="s">
        <v>446</v>
      </c>
    </row>
    <row r="951" spans="1:24" x14ac:dyDescent="0.3">
      <c r="A951">
        <v>998</v>
      </c>
      <c r="B951" s="15" t="s">
        <v>70</v>
      </c>
      <c r="C951" t="str">
        <f>_xlfn.XLOOKUP($B951, STANDARDS!$A:$A, STANDARDS!$B:$B,,0,2)</f>
        <v>Yudoma Fm</v>
      </c>
      <c r="J951">
        <v>600</v>
      </c>
      <c r="M951" t="s">
        <v>241</v>
      </c>
      <c r="P951" t="s">
        <v>243</v>
      </c>
      <c r="Q951">
        <v>-0.9</v>
      </c>
      <c r="R951">
        <v>0.2</v>
      </c>
      <c r="V951">
        <v>1</v>
      </c>
      <c r="W951" t="s">
        <v>247</v>
      </c>
      <c r="X951" t="s">
        <v>446</v>
      </c>
    </row>
    <row r="952" spans="1:24" x14ac:dyDescent="0.3">
      <c r="A952">
        <v>999</v>
      </c>
      <c r="B952" s="15" t="s">
        <v>70</v>
      </c>
      <c r="C952" t="str">
        <f>_xlfn.XLOOKUP($B952, STANDARDS!$A:$A, STANDARDS!$B:$B,,0,2)</f>
        <v>Yudoma Fm</v>
      </c>
      <c r="J952">
        <v>600</v>
      </c>
      <c r="M952" t="s">
        <v>241</v>
      </c>
      <c r="P952" t="s">
        <v>243</v>
      </c>
      <c r="Q952">
        <v>-1.7</v>
      </c>
      <c r="R952">
        <v>0.2</v>
      </c>
      <c r="V952">
        <v>1</v>
      </c>
      <c r="W952" t="s">
        <v>247</v>
      </c>
      <c r="X952" t="s">
        <v>446</v>
      </c>
    </row>
    <row r="953" spans="1:24" x14ac:dyDescent="0.3">
      <c r="A953">
        <v>1000</v>
      </c>
      <c r="B953" s="15" t="s">
        <v>70</v>
      </c>
      <c r="C953" t="str">
        <f>_xlfn.XLOOKUP($B953, STANDARDS!$A:$A, STANDARDS!$B:$B,,0,2)</f>
        <v>Yudoma Fm</v>
      </c>
      <c r="J953">
        <v>600</v>
      </c>
      <c r="M953" t="s">
        <v>241</v>
      </c>
      <c r="P953" t="s">
        <v>243</v>
      </c>
      <c r="Q953">
        <v>-0.8</v>
      </c>
      <c r="R953">
        <v>0.2</v>
      </c>
      <c r="V953">
        <v>1</v>
      </c>
      <c r="W953" t="s">
        <v>247</v>
      </c>
      <c r="X953" t="s">
        <v>446</v>
      </c>
    </row>
    <row r="954" spans="1:24" x14ac:dyDescent="0.3">
      <c r="A954">
        <v>1001</v>
      </c>
      <c r="B954" s="15" t="s">
        <v>70</v>
      </c>
      <c r="C954" t="str">
        <f>_xlfn.XLOOKUP($B954, STANDARDS!$A:$A, STANDARDS!$B:$B,,0,2)</f>
        <v>Yudoma Fm</v>
      </c>
      <c r="J954">
        <v>600</v>
      </c>
      <c r="M954" t="s">
        <v>241</v>
      </c>
      <c r="P954" t="s">
        <v>243</v>
      </c>
      <c r="Q954">
        <v>-0.2</v>
      </c>
      <c r="R954">
        <v>0.2</v>
      </c>
      <c r="V954">
        <v>1</v>
      </c>
      <c r="W954" t="s">
        <v>247</v>
      </c>
      <c r="X954" t="s">
        <v>446</v>
      </c>
    </row>
    <row r="955" spans="1:24" x14ac:dyDescent="0.3">
      <c r="A955">
        <v>1002</v>
      </c>
      <c r="B955" s="15" t="s">
        <v>70</v>
      </c>
      <c r="C955" t="str">
        <f>_xlfn.XLOOKUP($B955, STANDARDS!$A:$A, STANDARDS!$B:$B,,0,2)</f>
        <v>Yudoma Fm</v>
      </c>
      <c r="J955">
        <v>600</v>
      </c>
      <c r="M955" t="s">
        <v>241</v>
      </c>
      <c r="P955" t="s">
        <v>243</v>
      </c>
      <c r="Q955">
        <v>-1.5</v>
      </c>
      <c r="R955">
        <v>0.2</v>
      </c>
      <c r="V955">
        <v>1</v>
      </c>
      <c r="W955" t="s">
        <v>247</v>
      </c>
      <c r="X955" t="s">
        <v>446</v>
      </c>
    </row>
    <row r="956" spans="1:24" x14ac:dyDescent="0.3">
      <c r="A956">
        <v>1003</v>
      </c>
      <c r="B956" s="15" t="s">
        <v>70</v>
      </c>
      <c r="C956" t="str">
        <f>_xlfn.XLOOKUP($B956, STANDARDS!$A:$A, STANDARDS!$B:$B,,0,2)</f>
        <v>Yudoma Fm</v>
      </c>
      <c r="J956">
        <v>600</v>
      </c>
      <c r="M956" t="s">
        <v>241</v>
      </c>
      <c r="P956" t="s">
        <v>243</v>
      </c>
      <c r="Q956">
        <v>-1.5</v>
      </c>
      <c r="R956">
        <v>0.2</v>
      </c>
      <c r="V956">
        <v>1</v>
      </c>
      <c r="W956" t="s">
        <v>247</v>
      </c>
      <c r="X956" t="s">
        <v>446</v>
      </c>
    </row>
    <row r="957" spans="1:24" x14ac:dyDescent="0.3">
      <c r="A957">
        <v>1004</v>
      </c>
      <c r="B957" s="15" t="s">
        <v>70</v>
      </c>
      <c r="C957" t="str">
        <f>_xlfn.XLOOKUP($B957, STANDARDS!$A:$A, STANDARDS!$B:$B,,0,2)</f>
        <v>Yudoma Fm</v>
      </c>
      <c r="J957">
        <v>600</v>
      </c>
      <c r="M957" t="s">
        <v>241</v>
      </c>
      <c r="P957" t="s">
        <v>243</v>
      </c>
      <c r="Q957">
        <v>-1</v>
      </c>
      <c r="R957">
        <v>0.2</v>
      </c>
      <c r="V957">
        <v>1</v>
      </c>
      <c r="W957" t="s">
        <v>247</v>
      </c>
      <c r="X957" t="s">
        <v>446</v>
      </c>
    </row>
    <row r="958" spans="1:24" x14ac:dyDescent="0.3">
      <c r="A958">
        <v>1005</v>
      </c>
      <c r="B958" s="15" t="s">
        <v>70</v>
      </c>
      <c r="C958" t="str">
        <f>_xlfn.XLOOKUP($B958, STANDARDS!$A:$A, STANDARDS!$B:$B,,0,2)</f>
        <v>Yudoma Fm</v>
      </c>
      <c r="J958">
        <v>600</v>
      </c>
      <c r="M958" t="s">
        <v>241</v>
      </c>
      <c r="P958" t="s">
        <v>243</v>
      </c>
      <c r="Q958">
        <v>-2</v>
      </c>
      <c r="R958">
        <v>0.2</v>
      </c>
      <c r="V958">
        <v>1</v>
      </c>
      <c r="W958" t="s">
        <v>247</v>
      </c>
      <c r="X958" t="s">
        <v>446</v>
      </c>
    </row>
    <row r="959" spans="1:24" x14ac:dyDescent="0.3">
      <c r="A959">
        <v>1006</v>
      </c>
      <c r="B959" s="15" t="s">
        <v>70</v>
      </c>
      <c r="C959" t="str">
        <f>_xlfn.XLOOKUP($B959, STANDARDS!$A:$A, STANDARDS!$B:$B,,0,2)</f>
        <v>Yudoma Fm</v>
      </c>
      <c r="J959">
        <v>600</v>
      </c>
      <c r="M959" t="s">
        <v>241</v>
      </c>
      <c r="P959" t="s">
        <v>243</v>
      </c>
      <c r="Q959">
        <v>-1.3</v>
      </c>
      <c r="R959">
        <v>0.2</v>
      </c>
      <c r="V959">
        <v>1</v>
      </c>
      <c r="W959" t="s">
        <v>247</v>
      </c>
      <c r="X959" t="s">
        <v>446</v>
      </c>
    </row>
    <row r="960" spans="1:24" x14ac:dyDescent="0.3">
      <c r="A960">
        <v>1007</v>
      </c>
      <c r="B960" s="15" t="s">
        <v>70</v>
      </c>
      <c r="C960" t="str">
        <f>_xlfn.XLOOKUP($B960, STANDARDS!$A:$A, STANDARDS!$B:$B,,0,2)</f>
        <v>Yudoma Fm</v>
      </c>
      <c r="J960">
        <v>600</v>
      </c>
      <c r="M960" t="s">
        <v>241</v>
      </c>
      <c r="P960" t="s">
        <v>243</v>
      </c>
      <c r="Q960">
        <v>-3</v>
      </c>
      <c r="R960">
        <v>0.2</v>
      </c>
      <c r="V960">
        <v>1</v>
      </c>
      <c r="W960" t="s">
        <v>247</v>
      </c>
      <c r="X960" t="s">
        <v>446</v>
      </c>
    </row>
    <row r="961" spans="1:24" x14ac:dyDescent="0.3">
      <c r="A961">
        <v>1008</v>
      </c>
      <c r="B961" s="15" t="s">
        <v>70</v>
      </c>
      <c r="C961" t="str">
        <f>_xlfn.XLOOKUP($B961, STANDARDS!$A:$A, STANDARDS!$B:$B,,0,2)</f>
        <v>Yudoma Fm</v>
      </c>
      <c r="J961">
        <v>600</v>
      </c>
      <c r="M961" t="s">
        <v>241</v>
      </c>
      <c r="P961" t="s">
        <v>243</v>
      </c>
      <c r="Q961">
        <v>-3.5</v>
      </c>
      <c r="R961">
        <v>0.2</v>
      </c>
      <c r="V961">
        <v>1</v>
      </c>
      <c r="W961" t="s">
        <v>247</v>
      </c>
      <c r="X961" t="s">
        <v>446</v>
      </c>
    </row>
    <row r="962" spans="1:24" x14ac:dyDescent="0.3">
      <c r="A962">
        <v>1009</v>
      </c>
      <c r="B962" s="15" t="s">
        <v>70</v>
      </c>
      <c r="C962" t="str">
        <f>_xlfn.XLOOKUP($B962, STANDARDS!$A:$A, STANDARDS!$B:$B,,0,2)</f>
        <v>Yudoma Fm</v>
      </c>
      <c r="J962">
        <v>600</v>
      </c>
      <c r="M962" t="s">
        <v>241</v>
      </c>
      <c r="P962" t="s">
        <v>243</v>
      </c>
      <c r="Q962">
        <v>-4.5999999999999996</v>
      </c>
      <c r="R962">
        <v>0.2</v>
      </c>
      <c r="V962">
        <v>1</v>
      </c>
      <c r="W962" t="s">
        <v>247</v>
      </c>
      <c r="X962" t="s">
        <v>446</v>
      </c>
    </row>
    <row r="963" spans="1:24" x14ac:dyDescent="0.3">
      <c r="A963">
        <v>1010</v>
      </c>
      <c r="B963" s="15" t="s">
        <v>70</v>
      </c>
      <c r="C963" t="str">
        <f>_xlfn.XLOOKUP($B963, STANDARDS!$A:$A, STANDARDS!$B:$B,,0,2)</f>
        <v>Yudoma Fm</v>
      </c>
      <c r="J963">
        <v>600</v>
      </c>
      <c r="M963" t="s">
        <v>241</v>
      </c>
      <c r="P963" t="s">
        <v>243</v>
      </c>
      <c r="Q963">
        <v>-3.5</v>
      </c>
      <c r="R963">
        <v>0.2</v>
      </c>
      <c r="V963">
        <v>1</v>
      </c>
      <c r="W963" t="s">
        <v>247</v>
      </c>
      <c r="X963" t="s">
        <v>446</v>
      </c>
    </row>
    <row r="964" spans="1:24" x14ac:dyDescent="0.3">
      <c r="A964">
        <v>1011</v>
      </c>
      <c r="B964" s="15" t="s">
        <v>70</v>
      </c>
      <c r="C964" t="str">
        <f>_xlfn.XLOOKUP($B964, STANDARDS!$A:$A, STANDARDS!$B:$B,,0,2)</f>
        <v>Yudoma Fm</v>
      </c>
      <c r="J964">
        <v>600</v>
      </c>
      <c r="M964" t="s">
        <v>241</v>
      </c>
      <c r="P964" t="s">
        <v>243</v>
      </c>
      <c r="Q964">
        <v>-4.4000000000000004</v>
      </c>
      <c r="R964">
        <v>0.2</v>
      </c>
      <c r="V964">
        <v>1</v>
      </c>
      <c r="W964" t="s">
        <v>247</v>
      </c>
      <c r="X964" t="s">
        <v>446</v>
      </c>
    </row>
    <row r="965" spans="1:24" x14ac:dyDescent="0.3">
      <c r="A965">
        <v>1012</v>
      </c>
      <c r="B965" s="15" t="s">
        <v>70</v>
      </c>
      <c r="C965" t="str">
        <f>_xlfn.XLOOKUP($B965, STANDARDS!$A:$A, STANDARDS!$B:$B,,0,2)</f>
        <v>Yudoma Fm</v>
      </c>
      <c r="J965">
        <v>600</v>
      </c>
      <c r="M965" t="s">
        <v>241</v>
      </c>
      <c r="P965" t="s">
        <v>243</v>
      </c>
      <c r="Q965">
        <v>-4.5999999999999996</v>
      </c>
      <c r="R965">
        <v>0.2</v>
      </c>
      <c r="V965">
        <v>1</v>
      </c>
      <c r="W965" t="s">
        <v>247</v>
      </c>
      <c r="X965" t="s">
        <v>446</v>
      </c>
    </row>
    <row r="966" spans="1:24" x14ac:dyDescent="0.3">
      <c r="A966">
        <v>1015</v>
      </c>
      <c r="B966" s="15" t="s">
        <v>271</v>
      </c>
      <c r="C966" t="str">
        <f>_xlfn.XLOOKUP($B966, STANDARDS!$A:$A, STANDARDS!$B:$B,,0,2)</f>
        <v>Canyon Fm, Tillite Gp</v>
      </c>
      <c r="J966">
        <v>630</v>
      </c>
      <c r="M966" t="s">
        <v>241</v>
      </c>
      <c r="O966">
        <v>1.6E-2</v>
      </c>
      <c r="P966" t="s">
        <v>243</v>
      </c>
      <c r="S966">
        <v>-30.7</v>
      </c>
      <c r="T966">
        <v>0.2</v>
      </c>
      <c r="U966" t="s">
        <v>246</v>
      </c>
      <c r="V966">
        <v>1</v>
      </c>
      <c r="W966" t="s">
        <v>247</v>
      </c>
      <c r="X966" t="s">
        <v>447</v>
      </c>
    </row>
    <row r="967" spans="1:24" x14ac:dyDescent="0.3">
      <c r="A967">
        <v>1016</v>
      </c>
      <c r="B967" s="15" t="s">
        <v>271</v>
      </c>
      <c r="C967" t="str">
        <f>_xlfn.XLOOKUP($B967, STANDARDS!$A:$A, STANDARDS!$B:$B,,0,2)</f>
        <v>Canyon Fm, Tillite Gp</v>
      </c>
      <c r="J967">
        <v>630</v>
      </c>
      <c r="M967" t="s">
        <v>222</v>
      </c>
      <c r="O967">
        <v>2.5000000000000001E-2</v>
      </c>
      <c r="P967" t="s">
        <v>243</v>
      </c>
      <c r="S967">
        <v>-20.100000000000001</v>
      </c>
      <c r="T967">
        <v>0.2</v>
      </c>
      <c r="U967" t="s">
        <v>246</v>
      </c>
      <c r="V967">
        <v>1</v>
      </c>
      <c r="W967" t="s">
        <v>247</v>
      </c>
      <c r="X967" t="s">
        <v>447</v>
      </c>
    </row>
    <row r="968" spans="1:24" x14ac:dyDescent="0.3">
      <c r="A968">
        <v>1017</v>
      </c>
      <c r="B968" s="15" t="s">
        <v>271</v>
      </c>
      <c r="C968" t="str">
        <f>_xlfn.XLOOKUP($B968, STANDARDS!$A:$A, STANDARDS!$B:$B,,0,2)</f>
        <v>Canyon Fm, Tillite Gp</v>
      </c>
      <c r="J968">
        <v>630</v>
      </c>
      <c r="M968" t="s">
        <v>241</v>
      </c>
      <c r="P968" t="s">
        <v>243</v>
      </c>
      <c r="Q968">
        <v>-2.4</v>
      </c>
      <c r="R968">
        <v>0.2</v>
      </c>
      <c r="V968">
        <v>1</v>
      </c>
      <c r="W968" t="s">
        <v>247</v>
      </c>
      <c r="X968" t="s">
        <v>447</v>
      </c>
    </row>
    <row r="969" spans="1:24" x14ac:dyDescent="0.3">
      <c r="A969">
        <v>1018</v>
      </c>
      <c r="B969" s="15" t="s">
        <v>271</v>
      </c>
      <c r="C969" t="str">
        <f>_xlfn.XLOOKUP($B969, STANDARDS!$A:$A, STANDARDS!$B:$B,,0,2)</f>
        <v>Canyon Fm, Tillite Gp</v>
      </c>
      <c r="J969">
        <v>630</v>
      </c>
      <c r="M969" t="s">
        <v>222</v>
      </c>
      <c r="P969" t="s">
        <v>243</v>
      </c>
      <c r="Q969">
        <v>-3</v>
      </c>
      <c r="R969">
        <v>0.2</v>
      </c>
      <c r="V969">
        <v>1</v>
      </c>
      <c r="W969" t="s">
        <v>247</v>
      </c>
      <c r="X969" t="s">
        <v>447</v>
      </c>
    </row>
    <row r="970" spans="1:24" x14ac:dyDescent="0.3">
      <c r="A970">
        <v>1019</v>
      </c>
      <c r="B970" s="15" t="s">
        <v>272</v>
      </c>
      <c r="C970" t="str">
        <f>_xlfn.XLOOKUP($B970, STANDARDS!$A:$A, STANDARDS!$B:$B,,0,2)</f>
        <v>Spiral Creek Fm</v>
      </c>
      <c r="J970">
        <v>630</v>
      </c>
      <c r="M970" t="s">
        <v>241</v>
      </c>
      <c r="O970">
        <v>0.03</v>
      </c>
      <c r="P970" t="s">
        <v>243</v>
      </c>
      <c r="S970">
        <v>-27.1</v>
      </c>
      <c r="T970">
        <v>0.2</v>
      </c>
      <c r="U970" t="s">
        <v>246</v>
      </c>
      <c r="V970">
        <v>1</v>
      </c>
      <c r="W970" t="s">
        <v>247</v>
      </c>
      <c r="X970" t="s">
        <v>447</v>
      </c>
    </row>
    <row r="971" spans="1:24" x14ac:dyDescent="0.3">
      <c r="A971">
        <v>1020</v>
      </c>
      <c r="B971" s="15" t="s">
        <v>272</v>
      </c>
      <c r="C971" t="str">
        <f>_xlfn.XLOOKUP($B971, STANDARDS!$A:$A, STANDARDS!$B:$B,,0,2)</f>
        <v>Spiral Creek Fm</v>
      </c>
      <c r="J971">
        <v>630</v>
      </c>
      <c r="M971" t="s">
        <v>241</v>
      </c>
      <c r="O971">
        <v>6.0000000000000001E-3</v>
      </c>
      <c r="P971" t="s">
        <v>243</v>
      </c>
      <c r="S971">
        <v>-29.6</v>
      </c>
      <c r="T971">
        <v>0.2</v>
      </c>
      <c r="U971" t="s">
        <v>246</v>
      </c>
      <c r="V971">
        <v>1</v>
      </c>
      <c r="W971" t="s">
        <v>247</v>
      </c>
      <c r="X971" t="s">
        <v>447</v>
      </c>
    </row>
    <row r="972" spans="1:24" x14ac:dyDescent="0.3">
      <c r="A972">
        <v>1021</v>
      </c>
      <c r="B972" s="15" t="s">
        <v>272</v>
      </c>
      <c r="C972" t="str">
        <f>_xlfn.XLOOKUP($B972, STANDARDS!$A:$A, STANDARDS!$B:$B,,0,2)</f>
        <v>Spiral Creek Fm</v>
      </c>
      <c r="J972">
        <v>630</v>
      </c>
      <c r="M972" t="s">
        <v>241</v>
      </c>
      <c r="P972" t="s">
        <v>243</v>
      </c>
      <c r="Q972">
        <v>-4</v>
      </c>
      <c r="R972">
        <v>0.2</v>
      </c>
      <c r="V972">
        <v>1</v>
      </c>
      <c r="W972" t="s">
        <v>247</v>
      </c>
      <c r="X972" t="s">
        <v>447</v>
      </c>
    </row>
    <row r="973" spans="1:24" x14ac:dyDescent="0.3">
      <c r="A973">
        <v>1022</v>
      </c>
      <c r="B973" s="15" t="s">
        <v>272</v>
      </c>
      <c r="C973" t="str">
        <f>_xlfn.XLOOKUP($B973, STANDARDS!$A:$A, STANDARDS!$B:$B,,0,2)</f>
        <v>Spiral Creek Fm</v>
      </c>
      <c r="J973">
        <v>630</v>
      </c>
      <c r="M973" t="s">
        <v>241</v>
      </c>
      <c r="P973" t="s">
        <v>243</v>
      </c>
      <c r="Q973">
        <v>-1.1000000000000001</v>
      </c>
      <c r="R973">
        <v>0.2</v>
      </c>
      <c r="V973">
        <v>1</v>
      </c>
      <c r="W973" t="s">
        <v>247</v>
      </c>
      <c r="X973" t="s">
        <v>447</v>
      </c>
    </row>
    <row r="974" spans="1:24" x14ac:dyDescent="0.3">
      <c r="A974">
        <v>1023</v>
      </c>
      <c r="B974" s="15" t="s">
        <v>273</v>
      </c>
      <c r="C974" t="str">
        <f>_xlfn.XLOOKUP($B974, STANDARDS!$A:$A, STANDARDS!$B:$B,,0,2)</f>
        <v>Tillite Fm</v>
      </c>
      <c r="J974">
        <v>630</v>
      </c>
      <c r="M974" t="s">
        <v>222</v>
      </c>
      <c r="O974">
        <v>1.0999999999999999E-2</v>
      </c>
      <c r="P974" t="s">
        <v>243</v>
      </c>
      <c r="S974">
        <v>-29.6</v>
      </c>
      <c r="T974">
        <v>0.2</v>
      </c>
      <c r="U974" t="s">
        <v>246</v>
      </c>
      <c r="V974">
        <v>1</v>
      </c>
      <c r="W974" t="s">
        <v>247</v>
      </c>
      <c r="X974" t="s">
        <v>447</v>
      </c>
    </row>
    <row r="975" spans="1:24" x14ac:dyDescent="0.3">
      <c r="A975">
        <v>1024</v>
      </c>
      <c r="B975" s="15" t="s">
        <v>273</v>
      </c>
      <c r="C975" t="str">
        <f>_xlfn.XLOOKUP($B975, STANDARDS!$A:$A, STANDARDS!$B:$B,,0,2)</f>
        <v>Tillite Fm</v>
      </c>
      <c r="J975">
        <v>630</v>
      </c>
      <c r="M975" t="s">
        <v>222</v>
      </c>
      <c r="O975">
        <v>1.2E-2</v>
      </c>
      <c r="P975" t="s">
        <v>243</v>
      </c>
      <c r="S975">
        <v>-29.3</v>
      </c>
      <c r="T975">
        <v>0.2</v>
      </c>
      <c r="U975" t="s">
        <v>246</v>
      </c>
      <c r="V975">
        <v>1</v>
      </c>
      <c r="W975" t="s">
        <v>247</v>
      </c>
      <c r="X975" t="s">
        <v>447</v>
      </c>
    </row>
    <row r="976" spans="1:24" x14ac:dyDescent="0.3">
      <c r="A976">
        <v>1025</v>
      </c>
      <c r="B976" s="15" t="s">
        <v>273</v>
      </c>
      <c r="C976" t="str">
        <f>_xlfn.XLOOKUP($B976, STANDARDS!$A:$A, STANDARDS!$B:$B,,0,2)</f>
        <v>Tillite Fm</v>
      </c>
      <c r="J976">
        <v>630</v>
      </c>
      <c r="M976" t="s">
        <v>221</v>
      </c>
      <c r="O976">
        <v>1.7000000000000001E-2</v>
      </c>
      <c r="P976" t="s">
        <v>243</v>
      </c>
      <c r="S976">
        <v>-25.5</v>
      </c>
      <c r="T976">
        <v>0.2</v>
      </c>
      <c r="U976" t="s">
        <v>246</v>
      </c>
      <c r="V976">
        <v>1</v>
      </c>
      <c r="W976" t="s">
        <v>247</v>
      </c>
      <c r="X976" t="s">
        <v>447</v>
      </c>
    </row>
    <row r="977" spans="1:24" x14ac:dyDescent="0.3">
      <c r="A977">
        <v>1026</v>
      </c>
      <c r="B977" s="15" t="s">
        <v>273</v>
      </c>
      <c r="C977" t="str">
        <f>_xlfn.XLOOKUP($B977, STANDARDS!$A:$A, STANDARDS!$B:$B,,0,2)</f>
        <v>Tillite Fm</v>
      </c>
      <c r="J977">
        <v>630</v>
      </c>
      <c r="M977" t="s">
        <v>222</v>
      </c>
      <c r="P977" t="s">
        <v>243</v>
      </c>
      <c r="Q977">
        <v>0.5</v>
      </c>
      <c r="R977">
        <v>0.2</v>
      </c>
      <c r="V977">
        <v>1</v>
      </c>
      <c r="W977" t="s">
        <v>247</v>
      </c>
      <c r="X977" t="s">
        <v>447</v>
      </c>
    </row>
    <row r="978" spans="1:24" x14ac:dyDescent="0.3">
      <c r="A978">
        <v>1027</v>
      </c>
      <c r="B978" s="15" t="s">
        <v>273</v>
      </c>
      <c r="C978" t="str">
        <f>_xlfn.XLOOKUP($B978, STANDARDS!$A:$A, STANDARDS!$B:$B,,0,2)</f>
        <v>Tillite Fm</v>
      </c>
      <c r="J978">
        <v>630</v>
      </c>
      <c r="M978" t="s">
        <v>221</v>
      </c>
      <c r="P978" t="s">
        <v>243</v>
      </c>
      <c r="Q978">
        <v>2.8</v>
      </c>
      <c r="R978">
        <v>0.2</v>
      </c>
      <c r="V978">
        <v>1</v>
      </c>
      <c r="W978" t="s">
        <v>247</v>
      </c>
      <c r="X978" t="s">
        <v>447</v>
      </c>
    </row>
    <row r="979" spans="1:24" x14ac:dyDescent="0.3">
      <c r="A979">
        <v>1028</v>
      </c>
      <c r="B979" s="15" t="s">
        <v>79</v>
      </c>
      <c r="C979" t="str">
        <f>_xlfn.XLOOKUP($B979, STANDARDS!$A:$A, STANDARDS!$B:$B,,0,2)</f>
        <v>Egan Fm</v>
      </c>
      <c r="J979">
        <v>640</v>
      </c>
      <c r="M979" t="s">
        <v>241</v>
      </c>
      <c r="P979" t="s">
        <v>243</v>
      </c>
      <c r="Q979">
        <v>-0.5</v>
      </c>
      <c r="R979">
        <v>0.2</v>
      </c>
      <c r="V979">
        <v>1</v>
      </c>
      <c r="W979" t="s">
        <v>247</v>
      </c>
      <c r="X979" t="s">
        <v>457</v>
      </c>
    </row>
    <row r="980" spans="1:24" x14ac:dyDescent="0.3">
      <c r="A980">
        <v>1029</v>
      </c>
      <c r="B980" s="15" t="s">
        <v>274</v>
      </c>
      <c r="C980" t="str">
        <f>_xlfn.XLOOKUP($B980, STANDARDS!$A:$A, STANDARDS!$B:$B,,0,2)</f>
        <v>Brachina Fm, Sandison Subgp, Wilpena Gp</v>
      </c>
      <c r="J980">
        <v>650</v>
      </c>
      <c r="M980" t="s">
        <v>222</v>
      </c>
      <c r="P980" t="s">
        <v>243</v>
      </c>
      <c r="S980">
        <v>-27.9</v>
      </c>
      <c r="T980">
        <v>0.2</v>
      </c>
      <c r="U980" t="s">
        <v>246</v>
      </c>
      <c r="V980">
        <v>1</v>
      </c>
      <c r="W980" t="s">
        <v>247</v>
      </c>
      <c r="X980" t="s">
        <v>458</v>
      </c>
    </row>
    <row r="981" spans="1:24" x14ac:dyDescent="0.3">
      <c r="A981">
        <v>1030</v>
      </c>
      <c r="B981" s="15" t="s">
        <v>274</v>
      </c>
      <c r="C981" t="str">
        <f>_xlfn.XLOOKUP($B981, STANDARDS!$A:$A, STANDARDS!$B:$B,,0,2)</f>
        <v>Brachina Fm, Sandison Subgp, Wilpena Gp</v>
      </c>
      <c r="J981">
        <v>650</v>
      </c>
      <c r="M981" t="s">
        <v>222</v>
      </c>
      <c r="P981" t="s">
        <v>243</v>
      </c>
      <c r="S981">
        <v>-18.8</v>
      </c>
      <c r="T981">
        <v>0.2</v>
      </c>
      <c r="U981" t="s">
        <v>246</v>
      </c>
      <c r="V981">
        <v>1</v>
      </c>
      <c r="W981" t="s">
        <v>247</v>
      </c>
      <c r="X981" t="s">
        <v>458</v>
      </c>
    </row>
    <row r="982" spans="1:24" x14ac:dyDescent="0.3">
      <c r="A982">
        <v>1031</v>
      </c>
      <c r="B982" s="15" t="s">
        <v>274</v>
      </c>
      <c r="C982" t="str">
        <f>_xlfn.XLOOKUP($B982, STANDARDS!$A:$A, STANDARDS!$B:$B,,0,2)</f>
        <v>Brachina Fm, Sandison Subgp, Wilpena Gp</v>
      </c>
      <c r="J982">
        <v>650</v>
      </c>
      <c r="M982" t="s">
        <v>222</v>
      </c>
      <c r="P982" t="s">
        <v>243</v>
      </c>
      <c r="S982">
        <v>-14.7</v>
      </c>
      <c r="T982">
        <v>0.2</v>
      </c>
      <c r="U982" t="s">
        <v>246</v>
      </c>
      <c r="V982">
        <v>1</v>
      </c>
      <c r="W982" t="s">
        <v>247</v>
      </c>
      <c r="X982" t="s">
        <v>458</v>
      </c>
    </row>
    <row r="983" spans="1:24" x14ac:dyDescent="0.3">
      <c r="A983">
        <v>1032</v>
      </c>
      <c r="B983" s="15" t="s">
        <v>274</v>
      </c>
      <c r="C983" t="str">
        <f>_xlfn.XLOOKUP($B983, STANDARDS!$A:$A, STANDARDS!$B:$B,,0,2)</f>
        <v>Brachina Fm, Sandison Subgp, Wilpena Gp</v>
      </c>
      <c r="J983">
        <v>650</v>
      </c>
      <c r="M983" t="s">
        <v>222</v>
      </c>
      <c r="P983" t="s">
        <v>243</v>
      </c>
      <c r="S983">
        <v>-23.8</v>
      </c>
      <c r="T983">
        <v>0.2</v>
      </c>
      <c r="U983" t="s">
        <v>246</v>
      </c>
      <c r="V983">
        <v>1</v>
      </c>
      <c r="W983" t="s">
        <v>247</v>
      </c>
      <c r="X983" t="s">
        <v>458</v>
      </c>
    </row>
    <row r="984" spans="1:24" x14ac:dyDescent="0.3">
      <c r="A984">
        <v>1033</v>
      </c>
      <c r="B984" s="15" t="s">
        <v>80</v>
      </c>
      <c r="C984" t="str">
        <f>_xlfn.XLOOKUP($B984, STANDARDS!$A:$A, STANDARDS!$B:$B,,0,2)</f>
        <v>Chichkan Fm</v>
      </c>
      <c r="J984">
        <v>650</v>
      </c>
      <c r="M984" t="s">
        <v>217</v>
      </c>
      <c r="O984">
        <v>7.6E-3</v>
      </c>
      <c r="P984" t="s">
        <v>243</v>
      </c>
      <c r="S984">
        <v>-27.9</v>
      </c>
      <c r="T984">
        <v>0.2</v>
      </c>
      <c r="U984" t="s">
        <v>246</v>
      </c>
      <c r="V984">
        <v>1</v>
      </c>
      <c r="W984" t="s">
        <v>247</v>
      </c>
      <c r="X984" t="s">
        <v>459</v>
      </c>
    </row>
    <row r="985" spans="1:24" x14ac:dyDescent="0.3">
      <c r="A985">
        <v>1034</v>
      </c>
      <c r="B985" s="15" t="s">
        <v>275</v>
      </c>
      <c r="C985" t="str">
        <f>_xlfn.XLOOKUP($B985, STANDARDS!$A:$A, STANDARDS!$B:$B,,0,2)</f>
        <v>Doushantuo Fm</v>
      </c>
      <c r="J985">
        <v>650</v>
      </c>
      <c r="M985" t="s">
        <v>222</v>
      </c>
      <c r="P985" t="s">
        <v>243</v>
      </c>
      <c r="S985">
        <v>-38.1</v>
      </c>
      <c r="T985">
        <v>0.2</v>
      </c>
      <c r="U985" t="s">
        <v>246</v>
      </c>
      <c r="V985">
        <v>1</v>
      </c>
      <c r="W985" t="s">
        <v>247</v>
      </c>
      <c r="X985" t="s">
        <v>449</v>
      </c>
    </row>
    <row r="986" spans="1:24" x14ac:dyDescent="0.3">
      <c r="A986">
        <v>1035</v>
      </c>
      <c r="B986" s="15" t="s">
        <v>275</v>
      </c>
      <c r="C986" t="str">
        <f>_xlfn.XLOOKUP($B986, STANDARDS!$A:$A, STANDARDS!$B:$B,,0,2)</f>
        <v>Doushantuo Fm</v>
      </c>
      <c r="J986">
        <v>650</v>
      </c>
      <c r="M986" t="s">
        <v>222</v>
      </c>
      <c r="P986" t="s">
        <v>243</v>
      </c>
      <c r="S986">
        <v>-28</v>
      </c>
      <c r="T986">
        <v>0.2</v>
      </c>
      <c r="U986" t="s">
        <v>246</v>
      </c>
      <c r="V986">
        <v>1</v>
      </c>
      <c r="W986" t="s">
        <v>247</v>
      </c>
      <c r="X986" t="s">
        <v>449</v>
      </c>
    </row>
    <row r="987" spans="1:24" x14ac:dyDescent="0.3">
      <c r="A987">
        <v>1036</v>
      </c>
      <c r="B987" s="15" t="s">
        <v>275</v>
      </c>
      <c r="C987" t="str">
        <f>_xlfn.XLOOKUP($B987, STANDARDS!$A:$A, STANDARDS!$B:$B,,0,2)</f>
        <v>Doushantuo Fm</v>
      </c>
      <c r="J987">
        <v>650</v>
      </c>
      <c r="M987" t="s">
        <v>222</v>
      </c>
      <c r="P987" t="s">
        <v>243</v>
      </c>
      <c r="S987">
        <v>-28</v>
      </c>
      <c r="T987">
        <v>0.2</v>
      </c>
      <c r="U987" t="s">
        <v>246</v>
      </c>
      <c r="V987">
        <v>1</v>
      </c>
      <c r="W987" t="s">
        <v>247</v>
      </c>
      <c r="X987" t="s">
        <v>449</v>
      </c>
    </row>
    <row r="988" spans="1:24" x14ac:dyDescent="0.3">
      <c r="A988">
        <v>1037</v>
      </c>
      <c r="B988" s="15" t="s">
        <v>275</v>
      </c>
      <c r="C988" t="str">
        <f>_xlfn.XLOOKUP($B988, STANDARDS!$A:$A, STANDARDS!$B:$B,,0,2)</f>
        <v>Doushantuo Fm</v>
      </c>
      <c r="J988">
        <v>650</v>
      </c>
      <c r="M988" t="s">
        <v>222</v>
      </c>
      <c r="P988" t="s">
        <v>243</v>
      </c>
      <c r="S988">
        <v>-24.5</v>
      </c>
      <c r="T988">
        <v>0.2</v>
      </c>
      <c r="U988" t="s">
        <v>246</v>
      </c>
      <c r="V988">
        <v>1</v>
      </c>
      <c r="W988" t="s">
        <v>247</v>
      </c>
      <c r="X988" t="s">
        <v>449</v>
      </c>
    </row>
    <row r="989" spans="1:24" x14ac:dyDescent="0.3">
      <c r="A989">
        <v>1038</v>
      </c>
      <c r="B989" s="15" t="s">
        <v>275</v>
      </c>
      <c r="C989" t="str">
        <f>_xlfn.XLOOKUP($B989, STANDARDS!$A:$A, STANDARDS!$B:$B,,0,2)</f>
        <v>Doushantuo Fm</v>
      </c>
      <c r="J989">
        <v>650</v>
      </c>
      <c r="M989" t="s">
        <v>222</v>
      </c>
      <c r="P989" t="s">
        <v>243</v>
      </c>
      <c r="S989">
        <v>-28.8</v>
      </c>
      <c r="T989">
        <v>0.2</v>
      </c>
      <c r="U989" t="s">
        <v>246</v>
      </c>
      <c r="V989">
        <v>1</v>
      </c>
      <c r="W989" t="s">
        <v>247</v>
      </c>
      <c r="X989" t="s">
        <v>449</v>
      </c>
    </row>
    <row r="990" spans="1:24" x14ac:dyDescent="0.3">
      <c r="A990">
        <v>1039</v>
      </c>
      <c r="B990" s="15" t="s">
        <v>275</v>
      </c>
      <c r="C990" t="str">
        <f>_xlfn.XLOOKUP($B990, STANDARDS!$A:$A, STANDARDS!$B:$B,,0,2)</f>
        <v>Doushantuo Fm</v>
      </c>
      <c r="J990">
        <v>650</v>
      </c>
      <c r="M990" t="s">
        <v>222</v>
      </c>
      <c r="P990" t="s">
        <v>243</v>
      </c>
      <c r="S990">
        <v>-29.5</v>
      </c>
      <c r="T990">
        <v>0.2</v>
      </c>
      <c r="U990" t="s">
        <v>246</v>
      </c>
      <c r="V990">
        <v>1</v>
      </c>
      <c r="W990" t="s">
        <v>247</v>
      </c>
      <c r="X990" t="s">
        <v>449</v>
      </c>
    </row>
    <row r="991" spans="1:24" x14ac:dyDescent="0.3">
      <c r="A991">
        <v>1040</v>
      </c>
      <c r="B991" s="15" t="s">
        <v>275</v>
      </c>
      <c r="C991" t="str">
        <f>_xlfn.XLOOKUP($B991, STANDARDS!$A:$A, STANDARDS!$B:$B,,0,2)</f>
        <v>Doushantuo Fm</v>
      </c>
      <c r="J991">
        <v>650</v>
      </c>
      <c r="M991" t="s">
        <v>222</v>
      </c>
      <c r="P991" t="s">
        <v>243</v>
      </c>
      <c r="S991">
        <v>-26.2</v>
      </c>
      <c r="T991">
        <v>0.2</v>
      </c>
      <c r="U991" t="s">
        <v>246</v>
      </c>
      <c r="V991">
        <v>1</v>
      </c>
      <c r="W991" t="s">
        <v>247</v>
      </c>
      <c r="X991" t="s">
        <v>449</v>
      </c>
    </row>
    <row r="992" spans="1:24" x14ac:dyDescent="0.3">
      <c r="A992">
        <v>1041</v>
      </c>
      <c r="B992" s="15" t="s">
        <v>275</v>
      </c>
      <c r="C992" t="str">
        <f>_xlfn.XLOOKUP($B992, STANDARDS!$A:$A, STANDARDS!$B:$B,,0,2)</f>
        <v>Doushantuo Fm</v>
      </c>
      <c r="J992">
        <v>650</v>
      </c>
      <c r="M992" t="s">
        <v>222</v>
      </c>
      <c r="P992" t="s">
        <v>243</v>
      </c>
      <c r="S992">
        <v>-26.7</v>
      </c>
      <c r="T992">
        <v>0.2</v>
      </c>
      <c r="U992" t="s">
        <v>246</v>
      </c>
      <c r="V992">
        <v>1</v>
      </c>
      <c r="W992" t="s">
        <v>247</v>
      </c>
      <c r="X992" t="s">
        <v>449</v>
      </c>
    </row>
    <row r="993" spans="1:24" x14ac:dyDescent="0.3">
      <c r="A993">
        <v>1042</v>
      </c>
      <c r="B993" s="15" t="s">
        <v>275</v>
      </c>
      <c r="C993" t="str">
        <f>_xlfn.XLOOKUP($B993, STANDARDS!$A:$A, STANDARDS!$B:$B,,0,2)</f>
        <v>Doushantuo Fm</v>
      </c>
      <c r="J993">
        <v>650</v>
      </c>
      <c r="M993" t="s">
        <v>222</v>
      </c>
      <c r="P993" t="s">
        <v>243</v>
      </c>
      <c r="S993">
        <v>-27</v>
      </c>
      <c r="T993">
        <v>0.2</v>
      </c>
      <c r="U993" t="s">
        <v>246</v>
      </c>
      <c r="V993">
        <v>1</v>
      </c>
      <c r="W993" t="s">
        <v>247</v>
      </c>
      <c r="X993" t="s">
        <v>449</v>
      </c>
    </row>
    <row r="994" spans="1:24" x14ac:dyDescent="0.3">
      <c r="A994">
        <v>1043</v>
      </c>
      <c r="B994" s="15" t="s">
        <v>275</v>
      </c>
      <c r="C994" t="str">
        <f>_xlfn.XLOOKUP($B994, STANDARDS!$A:$A, STANDARDS!$B:$B,,0,2)</f>
        <v>Doushantuo Fm</v>
      </c>
      <c r="J994">
        <v>650</v>
      </c>
      <c r="M994" t="s">
        <v>222</v>
      </c>
      <c r="P994" t="s">
        <v>243</v>
      </c>
      <c r="S994">
        <v>-28.4</v>
      </c>
      <c r="T994">
        <v>0.2</v>
      </c>
      <c r="U994" t="s">
        <v>246</v>
      </c>
      <c r="V994">
        <v>1</v>
      </c>
      <c r="W994" t="s">
        <v>247</v>
      </c>
      <c r="X994" t="s">
        <v>449</v>
      </c>
    </row>
    <row r="995" spans="1:24" x14ac:dyDescent="0.3">
      <c r="A995">
        <v>1044</v>
      </c>
      <c r="B995" s="15" t="s">
        <v>275</v>
      </c>
      <c r="C995" t="str">
        <f>_xlfn.XLOOKUP($B995, STANDARDS!$A:$A, STANDARDS!$B:$B,,0,2)</f>
        <v>Doushantuo Fm</v>
      </c>
      <c r="J995">
        <v>650</v>
      </c>
      <c r="M995" t="s">
        <v>221</v>
      </c>
      <c r="P995" t="s">
        <v>243</v>
      </c>
      <c r="Q995">
        <v>3</v>
      </c>
      <c r="R995">
        <v>0.2</v>
      </c>
      <c r="V995">
        <v>1</v>
      </c>
      <c r="W995" t="s">
        <v>247</v>
      </c>
      <c r="X995" t="s">
        <v>449</v>
      </c>
    </row>
    <row r="996" spans="1:24" x14ac:dyDescent="0.3">
      <c r="A996">
        <v>1045</v>
      </c>
      <c r="B996" s="15" t="s">
        <v>275</v>
      </c>
      <c r="C996" t="str">
        <f>_xlfn.XLOOKUP($B996, STANDARDS!$A:$A, STANDARDS!$B:$B,,0,2)</f>
        <v>Doushantuo Fm</v>
      </c>
      <c r="J996">
        <v>650</v>
      </c>
      <c r="M996" t="s">
        <v>221</v>
      </c>
      <c r="P996" t="s">
        <v>243</v>
      </c>
      <c r="Q996">
        <v>-1.8</v>
      </c>
      <c r="R996">
        <v>0.2</v>
      </c>
      <c r="V996">
        <v>1</v>
      </c>
      <c r="W996" t="s">
        <v>247</v>
      </c>
      <c r="X996" t="s">
        <v>449</v>
      </c>
    </row>
    <row r="997" spans="1:24" x14ac:dyDescent="0.3">
      <c r="A997">
        <v>1046</v>
      </c>
      <c r="B997" s="15" t="s">
        <v>275</v>
      </c>
      <c r="C997" t="str">
        <f>_xlfn.XLOOKUP($B997, STANDARDS!$A:$A, STANDARDS!$B:$B,,0,2)</f>
        <v>Doushantuo Fm</v>
      </c>
      <c r="J997">
        <v>650</v>
      </c>
      <c r="M997" t="s">
        <v>221</v>
      </c>
      <c r="P997" t="s">
        <v>243</v>
      </c>
      <c r="Q997">
        <v>4.0999999999999996</v>
      </c>
      <c r="R997">
        <v>0.2</v>
      </c>
      <c r="V997">
        <v>1</v>
      </c>
      <c r="W997" t="s">
        <v>247</v>
      </c>
      <c r="X997" t="s">
        <v>449</v>
      </c>
    </row>
    <row r="998" spans="1:24" x14ac:dyDescent="0.3">
      <c r="A998">
        <v>1047</v>
      </c>
      <c r="B998" s="15" t="s">
        <v>275</v>
      </c>
      <c r="C998" t="str">
        <f>_xlfn.XLOOKUP($B998, STANDARDS!$A:$A, STANDARDS!$B:$B,,0,2)</f>
        <v>Doushantuo Fm</v>
      </c>
      <c r="J998">
        <v>650</v>
      </c>
      <c r="M998" t="s">
        <v>221</v>
      </c>
      <c r="P998" t="s">
        <v>243</v>
      </c>
      <c r="Q998">
        <v>2.7</v>
      </c>
      <c r="R998">
        <v>0.2</v>
      </c>
      <c r="V998">
        <v>1</v>
      </c>
      <c r="W998" t="s">
        <v>247</v>
      </c>
      <c r="X998" t="s">
        <v>449</v>
      </c>
    </row>
    <row r="999" spans="1:24" x14ac:dyDescent="0.3">
      <c r="A999">
        <v>1048</v>
      </c>
      <c r="B999" s="15" t="s">
        <v>275</v>
      </c>
      <c r="C999" t="str">
        <f>_xlfn.XLOOKUP($B999, STANDARDS!$A:$A, STANDARDS!$B:$B,,0,2)</f>
        <v>Doushantuo Fm</v>
      </c>
      <c r="J999">
        <v>650</v>
      </c>
      <c r="M999" t="s">
        <v>221</v>
      </c>
      <c r="P999" t="s">
        <v>243</v>
      </c>
      <c r="Q999">
        <v>6.1</v>
      </c>
      <c r="R999">
        <v>0.2</v>
      </c>
      <c r="V999">
        <v>1</v>
      </c>
      <c r="W999" t="s">
        <v>247</v>
      </c>
      <c r="X999" t="s">
        <v>449</v>
      </c>
    </row>
    <row r="1000" spans="1:24" x14ac:dyDescent="0.3">
      <c r="A1000">
        <v>1049</v>
      </c>
      <c r="B1000" s="15" t="s">
        <v>275</v>
      </c>
      <c r="C1000" t="str">
        <f>_xlfn.XLOOKUP($B1000, STANDARDS!$A:$A, STANDARDS!$B:$B,,0,2)</f>
        <v>Doushantuo Fm</v>
      </c>
      <c r="J1000">
        <v>650</v>
      </c>
      <c r="M1000" t="s">
        <v>221</v>
      </c>
      <c r="P1000" t="s">
        <v>243</v>
      </c>
      <c r="Q1000">
        <v>-0.5</v>
      </c>
      <c r="R1000">
        <v>0.2</v>
      </c>
      <c r="V1000">
        <v>1</v>
      </c>
      <c r="W1000" t="s">
        <v>247</v>
      </c>
      <c r="X1000" t="s">
        <v>449</v>
      </c>
    </row>
    <row r="1001" spans="1:24" x14ac:dyDescent="0.3">
      <c r="A1001">
        <v>1050</v>
      </c>
      <c r="B1001" s="15" t="s">
        <v>275</v>
      </c>
      <c r="C1001" t="str">
        <f>_xlfn.XLOOKUP($B1001, STANDARDS!$A:$A, STANDARDS!$B:$B,,0,2)</f>
        <v>Doushantuo Fm</v>
      </c>
      <c r="J1001">
        <v>650</v>
      </c>
      <c r="M1001" t="s">
        <v>221</v>
      </c>
      <c r="P1001" t="s">
        <v>243</v>
      </c>
      <c r="Q1001">
        <v>6.6</v>
      </c>
      <c r="R1001">
        <v>0.2</v>
      </c>
      <c r="V1001">
        <v>1</v>
      </c>
      <c r="W1001" t="s">
        <v>247</v>
      </c>
      <c r="X1001" t="s">
        <v>449</v>
      </c>
    </row>
    <row r="1002" spans="1:24" x14ac:dyDescent="0.3">
      <c r="A1002">
        <v>1051</v>
      </c>
      <c r="B1002" s="15" t="s">
        <v>275</v>
      </c>
      <c r="C1002" t="str">
        <f>_xlfn.XLOOKUP($B1002, STANDARDS!$A:$A, STANDARDS!$B:$B,,0,2)</f>
        <v>Doushantuo Fm</v>
      </c>
      <c r="J1002">
        <v>650</v>
      </c>
      <c r="M1002" t="s">
        <v>221</v>
      </c>
      <c r="P1002" t="s">
        <v>243</v>
      </c>
      <c r="Q1002">
        <v>6.7</v>
      </c>
      <c r="R1002">
        <v>0.2</v>
      </c>
      <c r="V1002">
        <v>1</v>
      </c>
      <c r="W1002" t="s">
        <v>247</v>
      </c>
      <c r="X1002" t="s">
        <v>449</v>
      </c>
    </row>
    <row r="1003" spans="1:24" x14ac:dyDescent="0.3">
      <c r="A1003">
        <v>1052</v>
      </c>
      <c r="B1003" s="15" t="s">
        <v>275</v>
      </c>
      <c r="C1003" t="str">
        <f>_xlfn.XLOOKUP($B1003, STANDARDS!$A:$A, STANDARDS!$B:$B,,0,2)</f>
        <v>Doushantuo Fm</v>
      </c>
      <c r="J1003">
        <v>650</v>
      </c>
      <c r="M1003" t="s">
        <v>221</v>
      </c>
      <c r="P1003" t="s">
        <v>243</v>
      </c>
      <c r="Q1003">
        <v>6.8</v>
      </c>
      <c r="R1003">
        <v>0.2</v>
      </c>
      <c r="V1003">
        <v>1</v>
      </c>
      <c r="W1003" t="s">
        <v>247</v>
      </c>
      <c r="X1003" t="s">
        <v>449</v>
      </c>
    </row>
    <row r="1004" spans="1:24" x14ac:dyDescent="0.3">
      <c r="A1004">
        <v>1053</v>
      </c>
      <c r="B1004" s="15" t="s">
        <v>275</v>
      </c>
      <c r="C1004" t="str">
        <f>_xlfn.XLOOKUP($B1004, STANDARDS!$A:$A, STANDARDS!$B:$B,,0,2)</f>
        <v>Doushantuo Fm</v>
      </c>
      <c r="J1004">
        <v>650</v>
      </c>
      <c r="M1004" t="s">
        <v>221</v>
      </c>
      <c r="P1004" t="s">
        <v>243</v>
      </c>
      <c r="Q1004">
        <v>3.5</v>
      </c>
      <c r="R1004">
        <v>0.2</v>
      </c>
      <c r="V1004">
        <v>1</v>
      </c>
      <c r="W1004" t="s">
        <v>247</v>
      </c>
      <c r="X1004" t="s">
        <v>449</v>
      </c>
    </row>
    <row r="1005" spans="1:24" x14ac:dyDescent="0.3">
      <c r="A1005">
        <v>1054</v>
      </c>
      <c r="B1005" s="15" t="s">
        <v>275</v>
      </c>
      <c r="C1005" t="str">
        <f>_xlfn.XLOOKUP($B1005, STANDARDS!$A:$A, STANDARDS!$B:$B,,0,2)</f>
        <v>Doushantuo Fm</v>
      </c>
      <c r="J1005">
        <v>650</v>
      </c>
      <c r="M1005" t="s">
        <v>221</v>
      </c>
      <c r="P1005" t="s">
        <v>243</v>
      </c>
      <c r="Q1005">
        <v>4.2</v>
      </c>
      <c r="R1005">
        <v>0.2</v>
      </c>
      <c r="V1005">
        <v>1</v>
      </c>
      <c r="W1005" t="s">
        <v>247</v>
      </c>
      <c r="X1005" t="s">
        <v>449</v>
      </c>
    </row>
    <row r="1006" spans="1:24" x14ac:dyDescent="0.3">
      <c r="A1006">
        <v>1055</v>
      </c>
      <c r="B1006" s="15" t="s">
        <v>275</v>
      </c>
      <c r="C1006" t="str">
        <f>_xlfn.XLOOKUP($B1006, STANDARDS!$A:$A, STANDARDS!$B:$B,,0,2)</f>
        <v>Doushantuo Fm</v>
      </c>
      <c r="J1006">
        <v>650</v>
      </c>
      <c r="M1006" t="s">
        <v>221</v>
      </c>
      <c r="P1006" t="s">
        <v>243</v>
      </c>
      <c r="Q1006">
        <v>7.1</v>
      </c>
      <c r="R1006">
        <v>0.2</v>
      </c>
      <c r="V1006">
        <v>1</v>
      </c>
      <c r="W1006" t="s">
        <v>247</v>
      </c>
      <c r="X1006" t="s">
        <v>449</v>
      </c>
    </row>
    <row r="1007" spans="1:24" x14ac:dyDescent="0.3">
      <c r="A1007">
        <v>1056</v>
      </c>
      <c r="B1007" s="15" t="s">
        <v>275</v>
      </c>
      <c r="C1007" t="str">
        <f>_xlfn.XLOOKUP($B1007, STANDARDS!$A:$A, STANDARDS!$B:$B,,0,2)</f>
        <v>Doushantuo Fm</v>
      </c>
      <c r="J1007">
        <v>650</v>
      </c>
      <c r="M1007" t="s">
        <v>221</v>
      </c>
      <c r="P1007" t="s">
        <v>243</v>
      </c>
      <c r="Q1007">
        <v>5.6</v>
      </c>
      <c r="R1007">
        <v>0.2</v>
      </c>
      <c r="V1007">
        <v>1</v>
      </c>
      <c r="W1007" t="s">
        <v>247</v>
      </c>
      <c r="X1007" t="s">
        <v>449</v>
      </c>
    </row>
    <row r="1008" spans="1:24" x14ac:dyDescent="0.3">
      <c r="A1008">
        <v>1057</v>
      </c>
      <c r="B1008" s="15" t="s">
        <v>275</v>
      </c>
      <c r="C1008" t="str">
        <f>_xlfn.XLOOKUP($B1008, STANDARDS!$A:$A, STANDARDS!$B:$B,,0,2)</f>
        <v>Doushantuo Fm</v>
      </c>
      <c r="J1008">
        <v>650</v>
      </c>
      <c r="M1008" t="s">
        <v>221</v>
      </c>
      <c r="P1008" t="s">
        <v>243</v>
      </c>
      <c r="Q1008">
        <v>3.1</v>
      </c>
      <c r="R1008">
        <v>0.2</v>
      </c>
      <c r="V1008">
        <v>1</v>
      </c>
      <c r="W1008" t="s">
        <v>247</v>
      </c>
      <c r="X1008" t="s">
        <v>449</v>
      </c>
    </row>
    <row r="1009" spans="1:24" x14ac:dyDescent="0.3">
      <c r="A1009">
        <v>1058</v>
      </c>
      <c r="B1009" s="15" t="s">
        <v>275</v>
      </c>
      <c r="C1009" t="str">
        <f>_xlfn.XLOOKUP($B1009, STANDARDS!$A:$A, STANDARDS!$B:$B,,0,2)</f>
        <v>Doushantuo Fm</v>
      </c>
      <c r="J1009">
        <v>650</v>
      </c>
      <c r="M1009" t="s">
        <v>221</v>
      </c>
      <c r="P1009" t="s">
        <v>243</v>
      </c>
      <c r="Q1009">
        <v>4.5999999999999996</v>
      </c>
      <c r="R1009">
        <v>0.2</v>
      </c>
      <c r="V1009">
        <v>1</v>
      </c>
      <c r="W1009" t="s">
        <v>247</v>
      </c>
      <c r="X1009" t="s">
        <v>449</v>
      </c>
    </row>
    <row r="1010" spans="1:24" x14ac:dyDescent="0.3">
      <c r="A1010">
        <v>1059</v>
      </c>
      <c r="B1010" s="15" t="s">
        <v>275</v>
      </c>
      <c r="C1010" t="str">
        <f>_xlfn.XLOOKUP($B1010, STANDARDS!$A:$A, STANDARDS!$B:$B,,0,2)</f>
        <v>Doushantuo Fm</v>
      </c>
      <c r="J1010">
        <v>650</v>
      </c>
      <c r="M1010" t="s">
        <v>221</v>
      </c>
      <c r="P1010" t="s">
        <v>243</v>
      </c>
      <c r="Q1010">
        <v>3.7</v>
      </c>
      <c r="R1010">
        <v>0.2</v>
      </c>
      <c r="V1010">
        <v>1</v>
      </c>
      <c r="W1010" t="s">
        <v>247</v>
      </c>
      <c r="X1010" t="s">
        <v>449</v>
      </c>
    </row>
    <row r="1011" spans="1:24" x14ac:dyDescent="0.3">
      <c r="A1011">
        <v>1062</v>
      </c>
      <c r="B1011" s="15" t="s">
        <v>276</v>
      </c>
      <c r="C1011" t="str">
        <f>_xlfn.XLOOKUP($B1011, STANDARDS!$A:$A, STANDARDS!$B:$B,,0,2)</f>
        <v>Malmesbury Fm</v>
      </c>
      <c r="J1011">
        <v>650</v>
      </c>
      <c r="M1011" t="s">
        <v>240</v>
      </c>
      <c r="P1011" t="s">
        <v>243</v>
      </c>
      <c r="S1011">
        <v>-25.5</v>
      </c>
      <c r="T1011">
        <v>0.2</v>
      </c>
      <c r="U1011" t="s">
        <v>246</v>
      </c>
      <c r="V1011">
        <v>1</v>
      </c>
      <c r="W1011" t="s">
        <v>247</v>
      </c>
      <c r="X1011" t="s">
        <v>455</v>
      </c>
    </row>
    <row r="1012" spans="1:24" x14ac:dyDescent="0.3">
      <c r="A1012">
        <v>1063</v>
      </c>
      <c r="B1012" s="15" t="s">
        <v>276</v>
      </c>
      <c r="C1012" t="str">
        <f>_xlfn.XLOOKUP($B1012, STANDARDS!$A:$A, STANDARDS!$B:$B,,0,2)</f>
        <v>Malmesbury Fm</v>
      </c>
      <c r="J1012">
        <v>650</v>
      </c>
      <c r="M1012" t="s">
        <v>240</v>
      </c>
      <c r="P1012" t="s">
        <v>243</v>
      </c>
      <c r="S1012">
        <v>-27.7</v>
      </c>
      <c r="T1012">
        <v>0.2</v>
      </c>
      <c r="U1012" t="s">
        <v>246</v>
      </c>
      <c r="V1012">
        <v>1</v>
      </c>
      <c r="W1012" t="s">
        <v>247</v>
      </c>
      <c r="X1012" t="s">
        <v>455</v>
      </c>
    </row>
    <row r="1013" spans="1:24" x14ac:dyDescent="0.3">
      <c r="A1013">
        <v>1064</v>
      </c>
      <c r="B1013" s="15" t="s">
        <v>276</v>
      </c>
      <c r="C1013" t="str">
        <f>_xlfn.XLOOKUP($B1013, STANDARDS!$A:$A, STANDARDS!$B:$B,,0,2)</f>
        <v>Malmesbury Fm</v>
      </c>
      <c r="J1013">
        <v>650</v>
      </c>
      <c r="M1013" t="s">
        <v>240</v>
      </c>
      <c r="P1013" t="s">
        <v>243</v>
      </c>
      <c r="S1013">
        <v>-24.1</v>
      </c>
      <c r="T1013">
        <v>0.2</v>
      </c>
      <c r="U1013" t="s">
        <v>246</v>
      </c>
      <c r="V1013">
        <v>1</v>
      </c>
      <c r="W1013" t="s">
        <v>247</v>
      </c>
      <c r="X1013" t="s">
        <v>455</v>
      </c>
    </row>
    <row r="1014" spans="1:24" x14ac:dyDescent="0.3">
      <c r="A1014">
        <v>1065</v>
      </c>
      <c r="B1014" s="15" t="s">
        <v>276</v>
      </c>
      <c r="C1014" t="str">
        <f>_xlfn.XLOOKUP($B1014, STANDARDS!$A:$A, STANDARDS!$B:$B,,0,2)</f>
        <v>Malmesbury Fm</v>
      </c>
      <c r="J1014">
        <v>650</v>
      </c>
      <c r="M1014" t="s">
        <v>240</v>
      </c>
      <c r="P1014" t="s">
        <v>243</v>
      </c>
      <c r="S1014">
        <v>-25.6</v>
      </c>
      <c r="T1014">
        <v>0.2</v>
      </c>
      <c r="U1014" t="s">
        <v>246</v>
      </c>
      <c r="V1014">
        <v>1</v>
      </c>
      <c r="W1014" t="s">
        <v>247</v>
      </c>
      <c r="X1014" t="s">
        <v>455</v>
      </c>
    </row>
    <row r="1015" spans="1:24" x14ac:dyDescent="0.3">
      <c r="A1015">
        <v>1066</v>
      </c>
      <c r="B1015" s="15" t="s">
        <v>276</v>
      </c>
      <c r="C1015" t="str">
        <f>_xlfn.XLOOKUP($B1015, STANDARDS!$A:$A, STANDARDS!$B:$B,,0,2)</f>
        <v>Malmesbury Fm</v>
      </c>
      <c r="J1015">
        <v>650</v>
      </c>
      <c r="M1015" t="s">
        <v>240</v>
      </c>
      <c r="P1015" t="s">
        <v>243</v>
      </c>
      <c r="S1015">
        <v>-21.2</v>
      </c>
      <c r="T1015">
        <v>0.2</v>
      </c>
      <c r="U1015" t="s">
        <v>246</v>
      </c>
      <c r="V1015">
        <v>1</v>
      </c>
      <c r="W1015" t="s">
        <v>247</v>
      </c>
      <c r="X1015" t="s">
        <v>455</v>
      </c>
    </row>
    <row r="1016" spans="1:24" x14ac:dyDescent="0.3">
      <c r="A1016">
        <v>1067</v>
      </c>
      <c r="B1016" s="15" t="s">
        <v>276</v>
      </c>
      <c r="C1016" t="str">
        <f>_xlfn.XLOOKUP($B1016, STANDARDS!$A:$A, STANDARDS!$B:$B,,0,2)</f>
        <v>Malmesbury Fm</v>
      </c>
      <c r="J1016">
        <v>650</v>
      </c>
      <c r="M1016" t="s">
        <v>240</v>
      </c>
      <c r="P1016" t="s">
        <v>243</v>
      </c>
      <c r="S1016">
        <v>-25.3</v>
      </c>
      <c r="T1016">
        <v>0.2</v>
      </c>
      <c r="U1016" t="s">
        <v>246</v>
      </c>
      <c r="V1016">
        <v>1</v>
      </c>
      <c r="W1016" t="s">
        <v>247</v>
      </c>
      <c r="X1016" t="s">
        <v>455</v>
      </c>
    </row>
    <row r="1017" spans="1:24" x14ac:dyDescent="0.3">
      <c r="A1017">
        <v>1068</v>
      </c>
      <c r="B1017" s="15" t="s">
        <v>276</v>
      </c>
      <c r="C1017" t="str">
        <f>_xlfn.XLOOKUP($B1017, STANDARDS!$A:$A, STANDARDS!$B:$B,,0,2)</f>
        <v>Malmesbury Fm</v>
      </c>
      <c r="J1017">
        <v>650</v>
      </c>
      <c r="M1017" t="s">
        <v>240</v>
      </c>
      <c r="P1017" t="s">
        <v>243</v>
      </c>
      <c r="S1017">
        <v>-20.7</v>
      </c>
      <c r="T1017">
        <v>0.2</v>
      </c>
      <c r="U1017" t="s">
        <v>246</v>
      </c>
      <c r="V1017">
        <v>1</v>
      </c>
      <c r="W1017" t="s">
        <v>247</v>
      </c>
      <c r="X1017" t="s">
        <v>455</v>
      </c>
    </row>
    <row r="1018" spans="1:24" x14ac:dyDescent="0.3">
      <c r="A1018">
        <v>1069</v>
      </c>
      <c r="B1018" s="15" t="s">
        <v>276</v>
      </c>
      <c r="C1018" t="str">
        <f>_xlfn.XLOOKUP($B1018, STANDARDS!$A:$A, STANDARDS!$B:$B,,0,2)</f>
        <v>Malmesbury Fm</v>
      </c>
      <c r="J1018">
        <v>650</v>
      </c>
      <c r="M1018" t="s">
        <v>240</v>
      </c>
      <c r="P1018" t="s">
        <v>243</v>
      </c>
      <c r="S1018">
        <v>-18.5</v>
      </c>
      <c r="T1018">
        <v>0.2</v>
      </c>
      <c r="U1018" t="s">
        <v>246</v>
      </c>
      <c r="V1018">
        <v>1</v>
      </c>
      <c r="W1018" t="s">
        <v>247</v>
      </c>
      <c r="X1018" t="s">
        <v>455</v>
      </c>
    </row>
    <row r="1019" spans="1:24" x14ac:dyDescent="0.3">
      <c r="A1019">
        <v>1070</v>
      </c>
      <c r="B1019" s="15" t="s">
        <v>276</v>
      </c>
      <c r="C1019" t="str">
        <f>_xlfn.XLOOKUP($B1019, STANDARDS!$A:$A, STANDARDS!$B:$B,,0,2)</f>
        <v>Malmesbury Fm</v>
      </c>
      <c r="J1019">
        <v>650</v>
      </c>
      <c r="M1019" t="s">
        <v>240</v>
      </c>
      <c r="P1019" t="s">
        <v>243</v>
      </c>
      <c r="S1019">
        <v>-23.8</v>
      </c>
      <c r="T1019">
        <v>0.2</v>
      </c>
      <c r="U1019" t="s">
        <v>246</v>
      </c>
      <c r="V1019">
        <v>1</v>
      </c>
      <c r="W1019" t="s">
        <v>247</v>
      </c>
      <c r="X1019" t="s">
        <v>455</v>
      </c>
    </row>
    <row r="1020" spans="1:24" x14ac:dyDescent="0.3">
      <c r="A1020">
        <v>1071</v>
      </c>
      <c r="B1020" s="15" t="s">
        <v>276</v>
      </c>
      <c r="C1020" t="str">
        <f>_xlfn.XLOOKUP($B1020, STANDARDS!$A:$A, STANDARDS!$B:$B,,0,2)</f>
        <v>Malmesbury Fm</v>
      </c>
      <c r="J1020">
        <v>650</v>
      </c>
      <c r="M1020" t="s">
        <v>240</v>
      </c>
      <c r="P1020" t="s">
        <v>243</v>
      </c>
      <c r="S1020">
        <v>-27.2</v>
      </c>
      <c r="T1020">
        <v>0.2</v>
      </c>
      <c r="U1020" t="s">
        <v>246</v>
      </c>
      <c r="V1020">
        <v>1</v>
      </c>
      <c r="W1020" t="s">
        <v>247</v>
      </c>
      <c r="X1020" t="s">
        <v>455</v>
      </c>
    </row>
    <row r="1021" spans="1:24" x14ac:dyDescent="0.3">
      <c r="A1021">
        <v>1072</v>
      </c>
      <c r="B1021" s="15" t="s">
        <v>276</v>
      </c>
      <c r="C1021" t="str">
        <f>_xlfn.XLOOKUP($B1021, STANDARDS!$A:$A, STANDARDS!$B:$B,,0,2)</f>
        <v>Malmesbury Fm</v>
      </c>
      <c r="J1021">
        <v>650</v>
      </c>
      <c r="M1021" t="s">
        <v>240</v>
      </c>
      <c r="P1021" t="s">
        <v>243</v>
      </c>
      <c r="Q1021">
        <v>-0.9</v>
      </c>
      <c r="R1021">
        <v>0.2</v>
      </c>
      <c r="V1021">
        <v>1</v>
      </c>
      <c r="W1021" t="s">
        <v>247</v>
      </c>
      <c r="X1021" t="s">
        <v>450</v>
      </c>
    </row>
    <row r="1022" spans="1:24" x14ac:dyDescent="0.3">
      <c r="A1022">
        <v>1073</v>
      </c>
      <c r="B1022" s="15" t="s">
        <v>276</v>
      </c>
      <c r="C1022" t="str">
        <f>_xlfn.XLOOKUP($B1022, STANDARDS!$A:$A, STANDARDS!$B:$B,,0,2)</f>
        <v>Malmesbury Fm</v>
      </c>
      <c r="J1022">
        <v>650</v>
      </c>
      <c r="M1022" t="s">
        <v>240</v>
      </c>
      <c r="P1022" t="s">
        <v>243</v>
      </c>
      <c r="Q1022">
        <v>7</v>
      </c>
      <c r="R1022">
        <v>0.2</v>
      </c>
      <c r="V1022">
        <v>1</v>
      </c>
      <c r="W1022" t="s">
        <v>247</v>
      </c>
      <c r="X1022" t="s">
        <v>450</v>
      </c>
    </row>
    <row r="1023" spans="1:24" x14ac:dyDescent="0.3">
      <c r="A1023">
        <v>1074</v>
      </c>
      <c r="B1023" s="15" t="s">
        <v>276</v>
      </c>
      <c r="C1023" t="str">
        <f>_xlfn.XLOOKUP($B1023, STANDARDS!$A:$A, STANDARDS!$B:$B,,0,2)</f>
        <v>Malmesbury Fm</v>
      </c>
      <c r="J1023">
        <v>650</v>
      </c>
      <c r="M1023" t="s">
        <v>241</v>
      </c>
      <c r="P1023" t="s">
        <v>243</v>
      </c>
      <c r="Q1023">
        <v>0.8</v>
      </c>
      <c r="R1023">
        <v>0.2</v>
      </c>
      <c r="V1023">
        <v>1</v>
      </c>
      <c r="W1023" t="s">
        <v>247</v>
      </c>
      <c r="X1023" t="s">
        <v>450</v>
      </c>
    </row>
    <row r="1024" spans="1:24" x14ac:dyDescent="0.3">
      <c r="A1024">
        <v>1075</v>
      </c>
      <c r="B1024" s="15" t="s">
        <v>276</v>
      </c>
      <c r="C1024" t="str">
        <f>_xlfn.XLOOKUP($B1024, STANDARDS!$A:$A, STANDARDS!$B:$B,,0,2)</f>
        <v>Malmesbury Fm</v>
      </c>
      <c r="J1024">
        <v>650</v>
      </c>
      <c r="M1024" t="s">
        <v>240</v>
      </c>
      <c r="P1024" t="s">
        <v>243</v>
      </c>
      <c r="Q1024">
        <v>2.6</v>
      </c>
      <c r="R1024">
        <v>0.2</v>
      </c>
      <c r="V1024">
        <v>1</v>
      </c>
      <c r="W1024" t="s">
        <v>247</v>
      </c>
      <c r="X1024" t="s">
        <v>450</v>
      </c>
    </row>
    <row r="1025" spans="1:24" x14ac:dyDescent="0.3">
      <c r="A1025">
        <v>1076</v>
      </c>
      <c r="B1025" s="15" t="s">
        <v>276</v>
      </c>
      <c r="C1025" t="str">
        <f>_xlfn.XLOOKUP($B1025, STANDARDS!$A:$A, STANDARDS!$B:$B,,0,2)</f>
        <v>Malmesbury Fm</v>
      </c>
      <c r="J1025">
        <v>650</v>
      </c>
      <c r="M1025" t="s">
        <v>240</v>
      </c>
      <c r="P1025" t="s">
        <v>243</v>
      </c>
      <c r="Q1025">
        <v>-3</v>
      </c>
      <c r="R1025">
        <v>0.2</v>
      </c>
      <c r="V1025">
        <v>1</v>
      </c>
      <c r="W1025" t="s">
        <v>247</v>
      </c>
      <c r="X1025" t="s">
        <v>450</v>
      </c>
    </row>
    <row r="1026" spans="1:24" x14ac:dyDescent="0.3">
      <c r="A1026">
        <v>1077</v>
      </c>
      <c r="B1026" s="15" t="s">
        <v>276</v>
      </c>
      <c r="C1026" t="str">
        <f>_xlfn.XLOOKUP($B1026, STANDARDS!$A:$A, STANDARDS!$B:$B,,0,2)</f>
        <v>Malmesbury Fm</v>
      </c>
      <c r="J1026">
        <v>650</v>
      </c>
      <c r="M1026" t="s">
        <v>240</v>
      </c>
      <c r="P1026" t="s">
        <v>243</v>
      </c>
      <c r="Q1026">
        <v>-0.4</v>
      </c>
      <c r="R1026">
        <v>0.2</v>
      </c>
      <c r="V1026">
        <v>1</v>
      </c>
      <c r="W1026" t="s">
        <v>247</v>
      </c>
      <c r="X1026" t="s">
        <v>450</v>
      </c>
    </row>
    <row r="1027" spans="1:24" x14ac:dyDescent="0.3">
      <c r="A1027">
        <v>1078</v>
      </c>
      <c r="B1027" s="15" t="s">
        <v>276</v>
      </c>
      <c r="C1027" t="str">
        <f>_xlfn.XLOOKUP($B1027, STANDARDS!$A:$A, STANDARDS!$B:$B,,0,2)</f>
        <v>Malmesbury Fm</v>
      </c>
      <c r="J1027">
        <v>650</v>
      </c>
      <c r="M1027" t="s">
        <v>240</v>
      </c>
      <c r="P1027" t="s">
        <v>243</v>
      </c>
      <c r="Q1027">
        <v>-0.9</v>
      </c>
      <c r="R1027">
        <v>0.2</v>
      </c>
      <c r="V1027">
        <v>1</v>
      </c>
      <c r="W1027" t="s">
        <v>247</v>
      </c>
      <c r="X1027" t="s">
        <v>450</v>
      </c>
    </row>
    <row r="1028" spans="1:24" x14ac:dyDescent="0.3">
      <c r="A1028">
        <v>1079</v>
      </c>
      <c r="B1028" s="15" t="s">
        <v>276</v>
      </c>
      <c r="C1028" t="str">
        <f>_xlfn.XLOOKUP($B1028, STANDARDS!$A:$A, STANDARDS!$B:$B,,0,2)</f>
        <v>Malmesbury Fm</v>
      </c>
      <c r="J1028">
        <v>650</v>
      </c>
      <c r="M1028" t="s">
        <v>241</v>
      </c>
      <c r="P1028" t="s">
        <v>243</v>
      </c>
      <c r="Q1028">
        <v>-0.1</v>
      </c>
      <c r="R1028">
        <v>0.2</v>
      </c>
      <c r="V1028">
        <v>1</v>
      </c>
      <c r="W1028" t="s">
        <v>247</v>
      </c>
      <c r="X1028" t="s">
        <v>450</v>
      </c>
    </row>
    <row r="1029" spans="1:24" x14ac:dyDescent="0.3">
      <c r="A1029">
        <v>1080</v>
      </c>
      <c r="B1029" s="15" t="s">
        <v>276</v>
      </c>
      <c r="C1029" t="str">
        <f>_xlfn.XLOOKUP($B1029, STANDARDS!$A:$A, STANDARDS!$B:$B,,0,2)</f>
        <v>Malmesbury Fm</v>
      </c>
      <c r="J1029">
        <v>650</v>
      </c>
      <c r="M1029" t="s">
        <v>240</v>
      </c>
      <c r="P1029" t="s">
        <v>243</v>
      </c>
      <c r="Q1029">
        <v>8.5</v>
      </c>
      <c r="R1029">
        <v>0.2</v>
      </c>
      <c r="V1029">
        <v>1</v>
      </c>
      <c r="W1029" t="s">
        <v>247</v>
      </c>
      <c r="X1029" t="s">
        <v>450</v>
      </c>
    </row>
    <row r="1030" spans="1:24" x14ac:dyDescent="0.3">
      <c r="A1030">
        <v>1081</v>
      </c>
      <c r="B1030" s="15" t="s">
        <v>276</v>
      </c>
      <c r="C1030" t="str">
        <f>_xlfn.XLOOKUP($B1030, STANDARDS!$A:$A, STANDARDS!$B:$B,,0,2)</f>
        <v>Malmesbury Fm</v>
      </c>
      <c r="J1030">
        <v>650</v>
      </c>
      <c r="M1030" t="s">
        <v>240</v>
      </c>
      <c r="P1030" t="s">
        <v>243</v>
      </c>
      <c r="Q1030">
        <v>8.3000000000000007</v>
      </c>
      <c r="R1030">
        <v>0.2</v>
      </c>
      <c r="V1030">
        <v>1</v>
      </c>
      <c r="W1030" t="s">
        <v>247</v>
      </c>
      <c r="X1030" t="s">
        <v>450</v>
      </c>
    </row>
    <row r="1031" spans="1:24" x14ac:dyDescent="0.3">
      <c r="A1031">
        <v>1082</v>
      </c>
      <c r="B1031" s="15" t="s">
        <v>276</v>
      </c>
      <c r="C1031" t="str">
        <f>_xlfn.XLOOKUP($B1031, STANDARDS!$A:$A, STANDARDS!$B:$B,,0,2)</f>
        <v>Malmesbury Fm</v>
      </c>
      <c r="J1031">
        <v>650</v>
      </c>
      <c r="M1031" t="s">
        <v>240</v>
      </c>
      <c r="P1031" t="s">
        <v>243</v>
      </c>
      <c r="Q1031">
        <v>0.8</v>
      </c>
      <c r="R1031">
        <v>0.2</v>
      </c>
      <c r="V1031">
        <v>1</v>
      </c>
      <c r="W1031" t="s">
        <v>247</v>
      </c>
      <c r="X1031" t="s">
        <v>450</v>
      </c>
    </row>
    <row r="1032" spans="1:24" x14ac:dyDescent="0.3">
      <c r="A1032">
        <v>1083</v>
      </c>
      <c r="B1032" s="15" t="s">
        <v>276</v>
      </c>
      <c r="C1032" t="str">
        <f>_xlfn.XLOOKUP($B1032, STANDARDS!$A:$A, STANDARDS!$B:$B,,0,2)</f>
        <v>Malmesbury Fm</v>
      </c>
      <c r="J1032">
        <v>650</v>
      </c>
      <c r="M1032" t="s">
        <v>240</v>
      </c>
      <c r="P1032" t="s">
        <v>243</v>
      </c>
      <c r="Q1032">
        <v>0.1</v>
      </c>
      <c r="R1032">
        <v>0.2</v>
      </c>
      <c r="V1032">
        <v>1</v>
      </c>
      <c r="W1032" t="s">
        <v>247</v>
      </c>
      <c r="X1032" t="s">
        <v>450</v>
      </c>
    </row>
    <row r="1033" spans="1:24" x14ac:dyDescent="0.3">
      <c r="A1033">
        <v>1084</v>
      </c>
      <c r="B1033" s="15" t="s">
        <v>276</v>
      </c>
      <c r="C1033" t="str">
        <f>_xlfn.XLOOKUP($B1033, STANDARDS!$A:$A, STANDARDS!$B:$B,,0,2)</f>
        <v>Malmesbury Fm</v>
      </c>
      <c r="J1033">
        <v>650</v>
      </c>
      <c r="M1033" t="s">
        <v>240</v>
      </c>
      <c r="P1033" t="s">
        <v>243</v>
      </c>
      <c r="Q1033">
        <v>0.3</v>
      </c>
      <c r="R1033">
        <v>0.2</v>
      </c>
      <c r="V1033">
        <v>1</v>
      </c>
      <c r="W1033" t="s">
        <v>247</v>
      </c>
      <c r="X1033" t="s">
        <v>450</v>
      </c>
    </row>
    <row r="1034" spans="1:24" x14ac:dyDescent="0.3">
      <c r="A1034">
        <v>1085</v>
      </c>
      <c r="B1034" s="15" t="s">
        <v>276</v>
      </c>
      <c r="C1034" t="str">
        <f>_xlfn.XLOOKUP($B1034, STANDARDS!$A:$A, STANDARDS!$B:$B,,0,2)</f>
        <v>Malmesbury Fm</v>
      </c>
      <c r="J1034">
        <v>650</v>
      </c>
      <c r="M1034" t="s">
        <v>240</v>
      </c>
      <c r="P1034" t="s">
        <v>243</v>
      </c>
      <c r="Q1034">
        <v>0.8</v>
      </c>
      <c r="R1034">
        <v>0.2</v>
      </c>
      <c r="V1034">
        <v>1</v>
      </c>
      <c r="W1034" t="s">
        <v>247</v>
      </c>
      <c r="X1034" t="s">
        <v>455</v>
      </c>
    </row>
    <row r="1035" spans="1:24" x14ac:dyDescent="0.3">
      <c r="A1035">
        <v>1086</v>
      </c>
      <c r="B1035" s="15" t="s">
        <v>276</v>
      </c>
      <c r="C1035" t="str">
        <f>_xlfn.XLOOKUP($B1035, STANDARDS!$A:$A, STANDARDS!$B:$B,,0,2)</f>
        <v>Malmesbury Fm</v>
      </c>
      <c r="J1035">
        <v>650</v>
      </c>
      <c r="M1035" t="s">
        <v>240</v>
      </c>
      <c r="P1035" t="s">
        <v>243</v>
      </c>
      <c r="Q1035">
        <v>0.8</v>
      </c>
      <c r="R1035">
        <v>0.2</v>
      </c>
      <c r="V1035">
        <v>1</v>
      </c>
      <c r="W1035" t="s">
        <v>247</v>
      </c>
      <c r="X1035" t="s">
        <v>455</v>
      </c>
    </row>
    <row r="1036" spans="1:24" x14ac:dyDescent="0.3">
      <c r="A1036">
        <v>1088</v>
      </c>
      <c r="B1036" s="15" t="s">
        <v>277</v>
      </c>
      <c r="C1036" t="str">
        <f>_xlfn.XLOOKUP($B1036, STANDARDS!$A:$A, STANDARDS!$B:$B,,0,2)</f>
        <v>Nuccaleena Fm, Sandison Subgp, Wilpena Gp</v>
      </c>
      <c r="J1036">
        <v>650</v>
      </c>
      <c r="M1036" t="s">
        <v>241</v>
      </c>
      <c r="P1036" t="s">
        <v>243</v>
      </c>
      <c r="Q1036">
        <v>-3</v>
      </c>
      <c r="R1036">
        <v>0.2</v>
      </c>
      <c r="V1036">
        <v>1</v>
      </c>
      <c r="W1036" t="s">
        <v>247</v>
      </c>
      <c r="X1036" t="s">
        <v>457</v>
      </c>
    </row>
    <row r="1037" spans="1:24" x14ac:dyDescent="0.3">
      <c r="A1037">
        <v>1089</v>
      </c>
      <c r="B1037" s="15" t="s">
        <v>277</v>
      </c>
      <c r="C1037" t="str">
        <f>_xlfn.XLOOKUP($B1037, STANDARDS!$A:$A, STANDARDS!$B:$B,,0,2)</f>
        <v>Nuccaleena Fm, Sandison Subgp, Wilpena Gp</v>
      </c>
      <c r="J1037">
        <v>650</v>
      </c>
      <c r="M1037" t="s">
        <v>241</v>
      </c>
      <c r="P1037" t="s">
        <v>243</v>
      </c>
      <c r="Q1037">
        <v>-2</v>
      </c>
      <c r="R1037">
        <v>0.2</v>
      </c>
      <c r="V1037">
        <v>1</v>
      </c>
      <c r="W1037" t="s">
        <v>247</v>
      </c>
      <c r="X1037" t="s">
        <v>457</v>
      </c>
    </row>
    <row r="1038" spans="1:24" x14ac:dyDescent="0.3">
      <c r="A1038">
        <v>1093</v>
      </c>
      <c r="B1038" s="15" t="s">
        <v>278</v>
      </c>
      <c r="C1038" t="str">
        <f>_xlfn.XLOOKUP($B1038, STANDARDS!$A:$A, STANDARDS!$B:$B,,0,2)</f>
        <v>Walsh Tillite</v>
      </c>
      <c r="J1038">
        <v>650</v>
      </c>
      <c r="M1038" t="s">
        <v>241</v>
      </c>
      <c r="P1038" t="s">
        <v>243</v>
      </c>
      <c r="Q1038">
        <v>1</v>
      </c>
      <c r="R1038">
        <v>0.2</v>
      </c>
      <c r="V1038">
        <v>1</v>
      </c>
      <c r="W1038" t="s">
        <v>247</v>
      </c>
      <c r="X1038" t="s">
        <v>457</v>
      </c>
    </row>
    <row r="1039" spans="1:24" x14ac:dyDescent="0.3">
      <c r="A1039">
        <v>1094</v>
      </c>
      <c r="B1039" s="15" t="s">
        <v>278</v>
      </c>
      <c r="C1039" t="str">
        <f>_xlfn.XLOOKUP($B1039, STANDARDS!$A:$A, STANDARDS!$B:$B,,0,2)</f>
        <v>Walsh Tillite</v>
      </c>
      <c r="J1039">
        <v>650</v>
      </c>
      <c r="M1039" t="s">
        <v>241</v>
      </c>
      <c r="P1039" t="s">
        <v>243</v>
      </c>
      <c r="Q1039">
        <v>-2.5</v>
      </c>
      <c r="R1039">
        <v>0.2</v>
      </c>
      <c r="V1039">
        <v>1</v>
      </c>
      <c r="W1039" t="s">
        <v>247</v>
      </c>
      <c r="X1039" t="s">
        <v>457</v>
      </c>
    </row>
    <row r="1040" spans="1:24" x14ac:dyDescent="0.3">
      <c r="A1040">
        <v>1096</v>
      </c>
      <c r="B1040" s="15" t="s">
        <v>279</v>
      </c>
      <c r="C1040" t="str">
        <f>_xlfn.XLOOKUP($B1040, STANDARDS!$A:$A, STANDARDS!$B:$B,,0,2)</f>
        <v>Wilsonbreen Fm, Polarisbreen Gp</v>
      </c>
      <c r="J1040">
        <v>650</v>
      </c>
      <c r="M1040" t="s">
        <v>221</v>
      </c>
      <c r="O1040">
        <v>8.0000000000000002E-3</v>
      </c>
      <c r="P1040" t="s">
        <v>243</v>
      </c>
      <c r="S1040">
        <v>-29.8</v>
      </c>
      <c r="T1040">
        <v>0.2</v>
      </c>
      <c r="U1040" t="s">
        <v>246</v>
      </c>
      <c r="V1040">
        <v>1</v>
      </c>
      <c r="W1040" t="s">
        <v>247</v>
      </c>
      <c r="X1040" t="s">
        <v>447</v>
      </c>
    </row>
    <row r="1041" spans="1:24" x14ac:dyDescent="0.3">
      <c r="A1041">
        <v>1097</v>
      </c>
      <c r="B1041" s="15" t="s">
        <v>279</v>
      </c>
      <c r="C1041" t="str">
        <f>_xlfn.XLOOKUP($B1041, STANDARDS!$A:$A, STANDARDS!$B:$B,,0,2)</f>
        <v>Wilsonbreen Fm, Polarisbreen Gp</v>
      </c>
      <c r="J1041">
        <v>650</v>
      </c>
      <c r="M1041" t="s">
        <v>221</v>
      </c>
      <c r="P1041" t="s">
        <v>243</v>
      </c>
      <c r="Q1041">
        <v>4</v>
      </c>
      <c r="R1041">
        <v>0.2</v>
      </c>
      <c r="V1041">
        <v>1</v>
      </c>
      <c r="W1041" t="s">
        <v>247</v>
      </c>
      <c r="X1041" t="s">
        <v>447</v>
      </c>
    </row>
    <row r="1042" spans="1:24" x14ac:dyDescent="0.3">
      <c r="A1042">
        <v>1098</v>
      </c>
      <c r="B1042" s="15" t="s">
        <v>279</v>
      </c>
      <c r="C1042" t="str">
        <f>_xlfn.XLOOKUP($B1042, STANDARDS!$A:$A, STANDARDS!$B:$B,,0,2)</f>
        <v>Wilsonbreen Fm, Polarisbreen Gp</v>
      </c>
      <c r="J1042">
        <v>650</v>
      </c>
      <c r="M1042" t="s">
        <v>240</v>
      </c>
      <c r="P1042" t="s">
        <v>243</v>
      </c>
      <c r="Q1042">
        <v>1.4</v>
      </c>
      <c r="R1042">
        <v>0.2</v>
      </c>
      <c r="V1042">
        <v>1</v>
      </c>
      <c r="W1042" t="s">
        <v>247</v>
      </c>
      <c r="X1042" t="s">
        <v>453</v>
      </c>
    </row>
    <row r="1043" spans="1:24" x14ac:dyDescent="0.3">
      <c r="A1043">
        <v>1099</v>
      </c>
      <c r="B1043" s="15" t="s">
        <v>279</v>
      </c>
      <c r="C1043" t="str">
        <f>_xlfn.XLOOKUP($B1043, STANDARDS!$A:$A, STANDARDS!$B:$B,,0,2)</f>
        <v>Wilsonbreen Fm, Polarisbreen Gp</v>
      </c>
      <c r="J1043">
        <v>650</v>
      </c>
      <c r="M1043" t="s">
        <v>240</v>
      </c>
      <c r="P1043" t="s">
        <v>243</v>
      </c>
      <c r="Q1043">
        <v>2.7</v>
      </c>
      <c r="R1043">
        <v>0.2</v>
      </c>
      <c r="V1043">
        <v>1</v>
      </c>
      <c r="W1043" t="s">
        <v>247</v>
      </c>
      <c r="X1043" t="s">
        <v>453</v>
      </c>
    </row>
    <row r="1044" spans="1:24" x14ac:dyDescent="0.3">
      <c r="A1044">
        <v>1100</v>
      </c>
      <c r="B1044" s="15" t="s">
        <v>279</v>
      </c>
      <c r="C1044" t="str">
        <f>_xlfn.XLOOKUP($B1044, STANDARDS!$A:$A, STANDARDS!$B:$B,,0,2)</f>
        <v>Wilsonbreen Fm, Polarisbreen Gp</v>
      </c>
      <c r="J1044">
        <v>650</v>
      </c>
      <c r="M1044" t="s">
        <v>240</v>
      </c>
      <c r="P1044" t="s">
        <v>243</v>
      </c>
      <c r="Q1044">
        <v>2.7</v>
      </c>
      <c r="R1044">
        <v>0.2</v>
      </c>
      <c r="V1044">
        <v>1</v>
      </c>
      <c r="W1044" t="s">
        <v>247</v>
      </c>
      <c r="X1044" t="s">
        <v>453</v>
      </c>
    </row>
    <row r="1045" spans="1:24" x14ac:dyDescent="0.3">
      <c r="A1045">
        <v>1101</v>
      </c>
      <c r="B1045" s="15" t="s">
        <v>279</v>
      </c>
      <c r="C1045" t="str">
        <f>_xlfn.XLOOKUP($B1045, STANDARDS!$A:$A, STANDARDS!$B:$B,,0,2)</f>
        <v>Wilsonbreen Fm, Polarisbreen Gp</v>
      </c>
      <c r="J1045">
        <v>650</v>
      </c>
      <c r="M1045" t="s">
        <v>240</v>
      </c>
      <c r="P1045" t="s">
        <v>243</v>
      </c>
      <c r="Q1045">
        <v>4.4000000000000004</v>
      </c>
      <c r="R1045">
        <v>0.2</v>
      </c>
      <c r="V1045">
        <v>1</v>
      </c>
      <c r="W1045" t="s">
        <v>247</v>
      </c>
      <c r="X1045" t="s">
        <v>453</v>
      </c>
    </row>
    <row r="1046" spans="1:24" x14ac:dyDescent="0.3">
      <c r="A1046">
        <v>1102</v>
      </c>
      <c r="B1046" s="15" t="s">
        <v>279</v>
      </c>
      <c r="C1046" t="str">
        <f>_xlfn.XLOOKUP($B1046, STANDARDS!$A:$A, STANDARDS!$B:$B,,0,2)</f>
        <v>Wilsonbreen Fm, Polarisbreen Gp</v>
      </c>
      <c r="J1046">
        <v>650</v>
      </c>
      <c r="M1046" t="s">
        <v>240</v>
      </c>
      <c r="P1046" t="s">
        <v>243</v>
      </c>
      <c r="Q1046">
        <v>4.2</v>
      </c>
      <c r="R1046">
        <v>0.2</v>
      </c>
      <c r="V1046">
        <v>1</v>
      </c>
      <c r="W1046" t="s">
        <v>247</v>
      </c>
      <c r="X1046" t="s">
        <v>453</v>
      </c>
    </row>
    <row r="1047" spans="1:24" x14ac:dyDescent="0.3">
      <c r="A1047">
        <v>1103</v>
      </c>
      <c r="B1047" s="15" t="s">
        <v>279</v>
      </c>
      <c r="C1047" t="str">
        <f>_xlfn.XLOOKUP($B1047, STANDARDS!$A:$A, STANDARDS!$B:$B,,0,2)</f>
        <v>Wilsonbreen Fm, Polarisbreen Gp</v>
      </c>
      <c r="J1047">
        <v>650</v>
      </c>
      <c r="M1047" t="s">
        <v>240</v>
      </c>
      <c r="P1047" t="s">
        <v>243</v>
      </c>
      <c r="Q1047">
        <v>-0.4</v>
      </c>
      <c r="R1047">
        <v>0.2</v>
      </c>
      <c r="V1047">
        <v>1</v>
      </c>
      <c r="W1047" t="s">
        <v>247</v>
      </c>
      <c r="X1047" t="s">
        <v>453</v>
      </c>
    </row>
    <row r="1048" spans="1:24" x14ac:dyDescent="0.3">
      <c r="A1048">
        <v>1104</v>
      </c>
      <c r="B1048" s="15" t="s">
        <v>279</v>
      </c>
      <c r="C1048" t="str">
        <f>_xlfn.XLOOKUP($B1048, STANDARDS!$A:$A, STANDARDS!$B:$B,,0,2)</f>
        <v>Wilsonbreen Fm, Polarisbreen Gp</v>
      </c>
      <c r="J1048">
        <v>650</v>
      </c>
      <c r="M1048" t="s">
        <v>240</v>
      </c>
      <c r="P1048" t="s">
        <v>243</v>
      </c>
      <c r="Q1048">
        <v>4</v>
      </c>
      <c r="R1048">
        <v>0.2</v>
      </c>
      <c r="V1048">
        <v>1</v>
      </c>
      <c r="W1048" t="s">
        <v>247</v>
      </c>
      <c r="X1048" t="s">
        <v>453</v>
      </c>
    </row>
    <row r="1049" spans="1:24" x14ac:dyDescent="0.3">
      <c r="A1049">
        <v>1105</v>
      </c>
      <c r="B1049" s="15" t="s">
        <v>279</v>
      </c>
      <c r="C1049" t="str">
        <f>_xlfn.XLOOKUP($B1049, STANDARDS!$A:$A, STANDARDS!$B:$B,,0,2)</f>
        <v>Wilsonbreen Fm, Polarisbreen Gp</v>
      </c>
      <c r="J1049">
        <v>650</v>
      </c>
      <c r="M1049" t="s">
        <v>240</v>
      </c>
      <c r="P1049" t="s">
        <v>243</v>
      </c>
      <c r="Q1049">
        <v>2.7</v>
      </c>
      <c r="R1049">
        <v>0.2</v>
      </c>
      <c r="V1049">
        <v>1</v>
      </c>
      <c r="W1049" t="s">
        <v>247</v>
      </c>
      <c r="X1049" t="s">
        <v>453</v>
      </c>
    </row>
    <row r="1050" spans="1:24" x14ac:dyDescent="0.3">
      <c r="A1050">
        <v>1106</v>
      </c>
      <c r="B1050" s="15" t="s">
        <v>279</v>
      </c>
      <c r="C1050" t="str">
        <f>_xlfn.XLOOKUP($B1050, STANDARDS!$A:$A, STANDARDS!$B:$B,,0,2)</f>
        <v>Wilsonbreen Fm, Polarisbreen Gp</v>
      </c>
      <c r="J1050">
        <v>650</v>
      </c>
      <c r="M1050" t="s">
        <v>240</v>
      </c>
      <c r="P1050" t="s">
        <v>243</v>
      </c>
      <c r="Q1050">
        <v>-1.8</v>
      </c>
      <c r="R1050">
        <v>0.2</v>
      </c>
      <c r="V1050">
        <v>1</v>
      </c>
      <c r="W1050" t="s">
        <v>247</v>
      </c>
      <c r="X1050" t="s">
        <v>453</v>
      </c>
    </row>
    <row r="1051" spans="1:24" x14ac:dyDescent="0.3">
      <c r="A1051">
        <v>1107</v>
      </c>
      <c r="B1051" s="15" t="s">
        <v>279</v>
      </c>
      <c r="C1051" t="str">
        <f>_xlfn.XLOOKUP($B1051, STANDARDS!$A:$A, STANDARDS!$B:$B,,0,2)</f>
        <v>Wilsonbreen Fm, Polarisbreen Gp</v>
      </c>
      <c r="J1051">
        <v>650</v>
      </c>
      <c r="M1051" t="s">
        <v>240</v>
      </c>
      <c r="P1051" t="s">
        <v>243</v>
      </c>
      <c r="Q1051">
        <v>1</v>
      </c>
      <c r="R1051">
        <v>0.2</v>
      </c>
      <c r="V1051">
        <v>1</v>
      </c>
      <c r="W1051" t="s">
        <v>247</v>
      </c>
      <c r="X1051" t="s">
        <v>453</v>
      </c>
    </row>
    <row r="1052" spans="1:24" x14ac:dyDescent="0.3">
      <c r="A1052">
        <v>1108</v>
      </c>
      <c r="B1052" s="15" t="s">
        <v>279</v>
      </c>
      <c r="C1052" t="str">
        <f>_xlfn.XLOOKUP($B1052, STANDARDS!$A:$A, STANDARDS!$B:$B,,0,2)</f>
        <v>Wilsonbreen Fm, Polarisbreen Gp</v>
      </c>
      <c r="J1052">
        <v>650</v>
      </c>
      <c r="M1052" t="s">
        <v>240</v>
      </c>
      <c r="P1052" t="s">
        <v>243</v>
      </c>
      <c r="Q1052">
        <v>-1.3</v>
      </c>
      <c r="R1052">
        <v>0.2</v>
      </c>
      <c r="V1052">
        <v>1</v>
      </c>
      <c r="W1052" t="s">
        <v>247</v>
      </c>
      <c r="X1052" t="s">
        <v>453</v>
      </c>
    </row>
    <row r="1053" spans="1:24" x14ac:dyDescent="0.3">
      <c r="A1053">
        <v>1110</v>
      </c>
      <c r="B1053" s="15" t="s">
        <v>280</v>
      </c>
      <c r="C1053" t="str">
        <f>_xlfn.XLOOKUP($B1053, STANDARDS!$A:$A, STANDARDS!$B:$B,,0,2)</f>
        <v>Cango Fm</v>
      </c>
      <c r="J1053">
        <v>660</v>
      </c>
      <c r="M1053" t="s">
        <v>240</v>
      </c>
      <c r="P1053" t="s">
        <v>243</v>
      </c>
      <c r="S1053">
        <v>-20.8</v>
      </c>
      <c r="T1053">
        <v>0.2</v>
      </c>
      <c r="U1053" t="s">
        <v>246</v>
      </c>
      <c r="V1053">
        <v>1</v>
      </c>
      <c r="W1053" t="s">
        <v>247</v>
      </c>
      <c r="X1053" t="s">
        <v>455</v>
      </c>
    </row>
    <row r="1054" spans="1:24" x14ac:dyDescent="0.3">
      <c r="A1054">
        <v>1111</v>
      </c>
      <c r="B1054" s="15" t="s">
        <v>280</v>
      </c>
      <c r="C1054" t="str">
        <f>_xlfn.XLOOKUP($B1054, STANDARDS!$A:$A, STANDARDS!$B:$B,,0,2)</f>
        <v>Cango Fm</v>
      </c>
      <c r="J1054">
        <v>660</v>
      </c>
      <c r="M1054" t="s">
        <v>240</v>
      </c>
      <c r="P1054" t="s">
        <v>243</v>
      </c>
      <c r="S1054">
        <v>-21.6</v>
      </c>
      <c r="T1054">
        <v>0.2</v>
      </c>
      <c r="U1054" t="s">
        <v>246</v>
      </c>
      <c r="V1054">
        <v>1</v>
      </c>
      <c r="W1054" t="s">
        <v>247</v>
      </c>
      <c r="X1054" t="s">
        <v>455</v>
      </c>
    </row>
    <row r="1055" spans="1:24" x14ac:dyDescent="0.3">
      <c r="A1055">
        <v>1112</v>
      </c>
      <c r="B1055" s="15" t="s">
        <v>280</v>
      </c>
      <c r="C1055" t="str">
        <f>_xlfn.XLOOKUP($B1055, STANDARDS!$A:$A, STANDARDS!$B:$B,,0,2)</f>
        <v>Cango Fm</v>
      </c>
      <c r="J1055">
        <v>660</v>
      </c>
      <c r="M1055" t="s">
        <v>240</v>
      </c>
      <c r="P1055" t="s">
        <v>243</v>
      </c>
      <c r="Q1055">
        <v>-3</v>
      </c>
      <c r="R1055">
        <v>0.2</v>
      </c>
      <c r="V1055">
        <v>1</v>
      </c>
      <c r="W1055" t="s">
        <v>247</v>
      </c>
      <c r="X1055" t="s">
        <v>455</v>
      </c>
    </row>
    <row r="1056" spans="1:24" x14ac:dyDescent="0.3">
      <c r="A1056">
        <v>1113</v>
      </c>
      <c r="B1056" s="15" t="s">
        <v>280</v>
      </c>
      <c r="C1056" t="str">
        <f>_xlfn.XLOOKUP($B1056, STANDARDS!$A:$A, STANDARDS!$B:$B,,0,2)</f>
        <v>Cango Fm</v>
      </c>
      <c r="J1056">
        <v>660</v>
      </c>
      <c r="M1056" t="s">
        <v>240</v>
      </c>
      <c r="P1056" t="s">
        <v>243</v>
      </c>
      <c r="Q1056">
        <v>-0.4</v>
      </c>
      <c r="R1056">
        <v>0.2</v>
      </c>
      <c r="V1056">
        <v>1</v>
      </c>
      <c r="W1056" t="s">
        <v>247</v>
      </c>
      <c r="X1056" t="s">
        <v>455</v>
      </c>
    </row>
    <row r="1057" spans="1:24" x14ac:dyDescent="0.3">
      <c r="A1057">
        <v>1114</v>
      </c>
      <c r="B1057" s="15" t="s">
        <v>281</v>
      </c>
      <c r="C1057" t="str">
        <f>_xlfn.XLOOKUP($B1057, STANDARDS!$A:$A, STANDARDS!$B:$B,,0,2)</f>
        <v>Barrandian System</v>
      </c>
      <c r="J1057">
        <v>670</v>
      </c>
      <c r="M1057" t="s">
        <v>222</v>
      </c>
      <c r="O1057">
        <v>0.10100000000000001</v>
      </c>
      <c r="P1057" t="s">
        <v>243</v>
      </c>
      <c r="S1057">
        <v>-36.9</v>
      </c>
      <c r="T1057">
        <v>0.2</v>
      </c>
      <c r="U1057" t="s">
        <v>246</v>
      </c>
      <c r="V1057">
        <v>1</v>
      </c>
      <c r="W1057" t="s">
        <v>247</v>
      </c>
      <c r="X1057" t="s">
        <v>460</v>
      </c>
    </row>
    <row r="1058" spans="1:24" x14ac:dyDescent="0.3">
      <c r="A1058">
        <v>1115</v>
      </c>
      <c r="B1058" s="15" t="s">
        <v>281</v>
      </c>
      <c r="C1058" t="str">
        <f>_xlfn.XLOOKUP($B1058, STANDARDS!$A:$A, STANDARDS!$B:$B,,0,2)</f>
        <v>Barrandian System</v>
      </c>
      <c r="J1058">
        <v>670</v>
      </c>
      <c r="M1058" t="s">
        <v>222</v>
      </c>
      <c r="O1058">
        <v>5.8000000000000003E-2</v>
      </c>
      <c r="P1058" t="s">
        <v>243</v>
      </c>
      <c r="S1058">
        <v>-35.5</v>
      </c>
      <c r="T1058">
        <v>0.2</v>
      </c>
      <c r="U1058" t="s">
        <v>246</v>
      </c>
      <c r="V1058">
        <v>1</v>
      </c>
      <c r="W1058" t="s">
        <v>247</v>
      </c>
      <c r="X1058" t="s">
        <v>460</v>
      </c>
    </row>
    <row r="1059" spans="1:24" x14ac:dyDescent="0.3">
      <c r="A1059">
        <v>1116</v>
      </c>
      <c r="B1059" s="15" t="s">
        <v>281</v>
      </c>
      <c r="C1059" t="str">
        <f>_xlfn.XLOOKUP($B1059, STANDARDS!$A:$A, STANDARDS!$B:$B,,0,2)</f>
        <v>Barrandian System</v>
      </c>
      <c r="J1059">
        <v>670</v>
      </c>
      <c r="M1059" t="s">
        <v>222</v>
      </c>
      <c r="O1059">
        <v>0.05</v>
      </c>
      <c r="P1059" t="s">
        <v>243</v>
      </c>
      <c r="S1059">
        <v>-33.299999999999997</v>
      </c>
      <c r="T1059">
        <v>0.2</v>
      </c>
      <c r="U1059" t="s">
        <v>246</v>
      </c>
      <c r="V1059">
        <v>1</v>
      </c>
      <c r="W1059" t="s">
        <v>247</v>
      </c>
      <c r="X1059" t="s">
        <v>460</v>
      </c>
    </row>
    <row r="1060" spans="1:24" x14ac:dyDescent="0.3">
      <c r="A1060">
        <v>1117</v>
      </c>
      <c r="B1060" s="15" t="s">
        <v>281</v>
      </c>
      <c r="C1060" t="str">
        <f>_xlfn.XLOOKUP($B1060, STANDARDS!$A:$A, STANDARDS!$B:$B,,0,2)</f>
        <v>Barrandian System</v>
      </c>
      <c r="J1060">
        <v>670</v>
      </c>
      <c r="M1060" t="s">
        <v>222</v>
      </c>
      <c r="O1060">
        <v>3.3000000000000002E-2</v>
      </c>
      <c r="P1060" t="s">
        <v>243</v>
      </c>
      <c r="S1060">
        <v>-33</v>
      </c>
      <c r="T1060">
        <v>0.2</v>
      </c>
      <c r="U1060" t="s">
        <v>246</v>
      </c>
      <c r="V1060">
        <v>1</v>
      </c>
      <c r="W1060" t="s">
        <v>247</v>
      </c>
      <c r="X1060" t="s">
        <v>460</v>
      </c>
    </row>
    <row r="1061" spans="1:24" x14ac:dyDescent="0.3">
      <c r="A1061">
        <v>1118</v>
      </c>
      <c r="B1061" s="15" t="s">
        <v>281</v>
      </c>
      <c r="C1061" t="str">
        <f>_xlfn.XLOOKUP($B1061, STANDARDS!$A:$A, STANDARDS!$B:$B,,0,2)</f>
        <v>Barrandian System</v>
      </c>
      <c r="J1061">
        <v>670</v>
      </c>
      <c r="M1061" t="s">
        <v>222</v>
      </c>
      <c r="O1061">
        <v>2.5000000000000001E-2</v>
      </c>
      <c r="P1061" t="s">
        <v>243</v>
      </c>
      <c r="S1061">
        <v>-32.6</v>
      </c>
      <c r="T1061">
        <v>0.2</v>
      </c>
      <c r="U1061" t="s">
        <v>246</v>
      </c>
      <c r="V1061">
        <v>1</v>
      </c>
      <c r="W1061" t="s">
        <v>247</v>
      </c>
      <c r="X1061" t="s">
        <v>460</v>
      </c>
    </row>
    <row r="1062" spans="1:24" x14ac:dyDescent="0.3">
      <c r="A1062">
        <v>1119</v>
      </c>
      <c r="B1062" s="15" t="s">
        <v>281</v>
      </c>
      <c r="C1062" t="str">
        <f>_xlfn.XLOOKUP($B1062, STANDARDS!$A:$A, STANDARDS!$B:$B,,0,2)</f>
        <v>Barrandian System</v>
      </c>
      <c r="J1062">
        <v>670</v>
      </c>
      <c r="M1062" t="s">
        <v>222</v>
      </c>
      <c r="O1062">
        <v>9.8000000000000004E-2</v>
      </c>
      <c r="P1062" t="s">
        <v>243</v>
      </c>
      <c r="S1062">
        <v>-32.200000000000003</v>
      </c>
      <c r="T1062">
        <v>0.2</v>
      </c>
      <c r="U1062" t="s">
        <v>246</v>
      </c>
      <c r="V1062">
        <v>1</v>
      </c>
      <c r="W1062" t="s">
        <v>247</v>
      </c>
      <c r="X1062" t="s">
        <v>460</v>
      </c>
    </row>
    <row r="1063" spans="1:24" x14ac:dyDescent="0.3">
      <c r="A1063">
        <v>1120</v>
      </c>
      <c r="B1063" s="15" t="s">
        <v>281</v>
      </c>
      <c r="C1063" t="str">
        <f>_xlfn.XLOOKUP($B1063, STANDARDS!$A:$A, STANDARDS!$B:$B,,0,2)</f>
        <v>Barrandian System</v>
      </c>
      <c r="J1063">
        <v>670</v>
      </c>
      <c r="M1063" t="s">
        <v>222</v>
      </c>
      <c r="O1063">
        <v>2.1999999999999999E-2</v>
      </c>
      <c r="P1063" t="s">
        <v>243</v>
      </c>
      <c r="S1063">
        <v>-31.2</v>
      </c>
      <c r="T1063">
        <v>0.2</v>
      </c>
      <c r="U1063" t="s">
        <v>246</v>
      </c>
      <c r="V1063">
        <v>1</v>
      </c>
      <c r="W1063" t="s">
        <v>247</v>
      </c>
      <c r="X1063" t="s">
        <v>460</v>
      </c>
    </row>
    <row r="1064" spans="1:24" x14ac:dyDescent="0.3">
      <c r="A1064">
        <v>1121</v>
      </c>
      <c r="B1064" s="15" t="s">
        <v>281</v>
      </c>
      <c r="C1064" t="str">
        <f>_xlfn.XLOOKUP($B1064, STANDARDS!$A:$A, STANDARDS!$B:$B,,0,2)</f>
        <v>Barrandian System</v>
      </c>
      <c r="J1064">
        <v>670</v>
      </c>
      <c r="M1064" t="s">
        <v>222</v>
      </c>
      <c r="O1064">
        <v>3.5000000000000003E-2</v>
      </c>
      <c r="P1064" t="s">
        <v>243</v>
      </c>
      <c r="S1064">
        <v>-30.5</v>
      </c>
      <c r="T1064">
        <v>0.2</v>
      </c>
      <c r="U1064" t="s">
        <v>246</v>
      </c>
      <c r="V1064">
        <v>1</v>
      </c>
      <c r="W1064" t="s">
        <v>247</v>
      </c>
      <c r="X1064" t="s">
        <v>460</v>
      </c>
    </row>
    <row r="1065" spans="1:24" x14ac:dyDescent="0.3">
      <c r="A1065">
        <v>1122</v>
      </c>
      <c r="B1065" s="15" t="s">
        <v>281</v>
      </c>
      <c r="C1065" t="str">
        <f>_xlfn.XLOOKUP($B1065, STANDARDS!$A:$A, STANDARDS!$B:$B,,0,2)</f>
        <v>Barrandian System</v>
      </c>
      <c r="J1065">
        <v>670</v>
      </c>
      <c r="M1065" t="s">
        <v>222</v>
      </c>
      <c r="O1065">
        <v>2.9000000000000001E-2</v>
      </c>
      <c r="P1065" t="s">
        <v>243</v>
      </c>
      <c r="S1065">
        <v>-30.7</v>
      </c>
      <c r="T1065">
        <v>0.2</v>
      </c>
      <c r="U1065" t="s">
        <v>246</v>
      </c>
      <c r="V1065">
        <v>1</v>
      </c>
      <c r="W1065" t="s">
        <v>247</v>
      </c>
      <c r="X1065" t="s">
        <v>460</v>
      </c>
    </row>
    <row r="1066" spans="1:24" x14ac:dyDescent="0.3">
      <c r="A1066">
        <v>1123</v>
      </c>
      <c r="B1066" s="15" t="s">
        <v>281</v>
      </c>
      <c r="C1066" t="str">
        <f>_xlfn.XLOOKUP($B1066, STANDARDS!$A:$A, STANDARDS!$B:$B,,0,2)</f>
        <v>Barrandian System</v>
      </c>
      <c r="J1066">
        <v>670</v>
      </c>
      <c r="M1066" t="s">
        <v>222</v>
      </c>
      <c r="O1066">
        <v>0.86199999999999999</v>
      </c>
      <c r="P1066" t="s">
        <v>243</v>
      </c>
      <c r="S1066">
        <v>-35.9</v>
      </c>
      <c r="T1066">
        <v>0.2</v>
      </c>
      <c r="U1066" t="s">
        <v>246</v>
      </c>
      <c r="V1066">
        <v>1</v>
      </c>
      <c r="W1066" t="s">
        <v>247</v>
      </c>
      <c r="X1066" t="s">
        <v>460</v>
      </c>
    </row>
    <row r="1067" spans="1:24" x14ac:dyDescent="0.3">
      <c r="A1067">
        <v>1124</v>
      </c>
      <c r="B1067" s="15" t="s">
        <v>281</v>
      </c>
      <c r="C1067" t="str">
        <f>_xlfn.XLOOKUP($B1067, STANDARDS!$A:$A, STANDARDS!$B:$B,,0,2)</f>
        <v>Barrandian System</v>
      </c>
      <c r="J1067">
        <v>670</v>
      </c>
      <c r="M1067" t="s">
        <v>222</v>
      </c>
      <c r="O1067">
        <v>0.32</v>
      </c>
      <c r="P1067" t="s">
        <v>243</v>
      </c>
      <c r="S1067">
        <v>-32.799999999999997</v>
      </c>
      <c r="T1067">
        <v>0.2</v>
      </c>
      <c r="U1067" t="s">
        <v>246</v>
      </c>
      <c r="V1067">
        <v>1</v>
      </c>
      <c r="W1067" t="s">
        <v>247</v>
      </c>
      <c r="X1067" t="s">
        <v>460</v>
      </c>
    </row>
    <row r="1068" spans="1:24" x14ac:dyDescent="0.3">
      <c r="A1068">
        <v>1125</v>
      </c>
      <c r="B1068" s="15" t="s">
        <v>281</v>
      </c>
      <c r="C1068" t="str">
        <f>_xlfn.XLOOKUP($B1068, STANDARDS!$A:$A, STANDARDS!$B:$B,,0,2)</f>
        <v>Barrandian System</v>
      </c>
      <c r="J1068">
        <v>670</v>
      </c>
      <c r="M1068" t="s">
        <v>222</v>
      </c>
      <c r="O1068">
        <v>0.64</v>
      </c>
      <c r="P1068" t="s">
        <v>243</v>
      </c>
      <c r="S1068">
        <v>-32.200000000000003</v>
      </c>
      <c r="T1068">
        <v>0.2</v>
      </c>
      <c r="U1068" t="s">
        <v>246</v>
      </c>
      <c r="V1068">
        <v>1</v>
      </c>
      <c r="W1068" t="s">
        <v>247</v>
      </c>
      <c r="X1068" t="s">
        <v>460</v>
      </c>
    </row>
    <row r="1069" spans="1:24" x14ac:dyDescent="0.3">
      <c r="A1069">
        <v>1126</v>
      </c>
      <c r="B1069" s="15" t="s">
        <v>281</v>
      </c>
      <c r="C1069" t="str">
        <f>_xlfn.XLOOKUP($B1069, STANDARDS!$A:$A, STANDARDS!$B:$B,,0,2)</f>
        <v>Barrandian System</v>
      </c>
      <c r="J1069">
        <v>670</v>
      </c>
      <c r="M1069" t="s">
        <v>222</v>
      </c>
      <c r="O1069">
        <v>0.68</v>
      </c>
      <c r="P1069" t="s">
        <v>243</v>
      </c>
      <c r="S1069">
        <v>-31.8</v>
      </c>
      <c r="T1069">
        <v>0.2</v>
      </c>
      <c r="U1069" t="s">
        <v>246</v>
      </c>
      <c r="V1069">
        <v>1</v>
      </c>
      <c r="W1069" t="s">
        <v>247</v>
      </c>
      <c r="X1069" t="s">
        <v>460</v>
      </c>
    </row>
    <row r="1070" spans="1:24" x14ac:dyDescent="0.3">
      <c r="A1070">
        <v>1127</v>
      </c>
      <c r="B1070" s="15" t="s">
        <v>282</v>
      </c>
      <c r="C1070" t="str">
        <f>_xlfn.XLOOKUP($B1070, STANDARDS!$A:$A, STANDARDS!$B:$B,,0,2)</f>
        <v>Bhima Gp</v>
      </c>
      <c r="J1070">
        <v>675</v>
      </c>
      <c r="M1070" t="s">
        <v>241</v>
      </c>
      <c r="P1070" t="s">
        <v>243</v>
      </c>
      <c r="Q1070">
        <v>2.8</v>
      </c>
      <c r="R1070">
        <v>0.2</v>
      </c>
      <c r="V1070">
        <v>1</v>
      </c>
      <c r="W1070" t="s">
        <v>247</v>
      </c>
      <c r="X1070" t="s">
        <v>461</v>
      </c>
    </row>
    <row r="1071" spans="1:24" x14ac:dyDescent="0.3">
      <c r="A1071">
        <v>1128</v>
      </c>
      <c r="B1071" s="15" t="s">
        <v>282</v>
      </c>
      <c r="C1071" t="str">
        <f>_xlfn.XLOOKUP($B1071, STANDARDS!$A:$A, STANDARDS!$B:$B,,0,2)</f>
        <v>Bhima Gp</v>
      </c>
      <c r="J1071">
        <v>675</v>
      </c>
      <c r="M1071" t="s">
        <v>241</v>
      </c>
      <c r="P1071" t="s">
        <v>243</v>
      </c>
      <c r="Q1071">
        <v>3.8</v>
      </c>
      <c r="R1071">
        <v>0.2</v>
      </c>
      <c r="V1071">
        <v>1</v>
      </c>
      <c r="W1071" t="s">
        <v>247</v>
      </c>
      <c r="X1071" t="s">
        <v>461</v>
      </c>
    </row>
    <row r="1072" spans="1:24" x14ac:dyDescent="0.3">
      <c r="A1072">
        <v>1129</v>
      </c>
      <c r="B1072" s="15" t="s">
        <v>283</v>
      </c>
      <c r="C1072" t="str">
        <f>_xlfn.XLOOKUP($B1072, STANDARDS!$A:$A, STANDARDS!$B:$B,,0,2)</f>
        <v>Umberatana Gp</v>
      </c>
      <c r="J1072">
        <v>675</v>
      </c>
      <c r="M1072" t="s">
        <v>240</v>
      </c>
      <c r="P1072" t="s">
        <v>243</v>
      </c>
      <c r="Q1072">
        <v>2.1</v>
      </c>
      <c r="R1072">
        <v>0.2</v>
      </c>
      <c r="V1072">
        <v>1</v>
      </c>
      <c r="W1072" t="s">
        <v>247</v>
      </c>
      <c r="X1072" t="s">
        <v>450</v>
      </c>
    </row>
    <row r="1073" spans="1:24" x14ac:dyDescent="0.3">
      <c r="A1073">
        <v>1130</v>
      </c>
      <c r="B1073" s="15" t="s">
        <v>283</v>
      </c>
      <c r="C1073" t="str">
        <f>_xlfn.XLOOKUP($B1073, STANDARDS!$A:$A, STANDARDS!$B:$B,,0,2)</f>
        <v>Umberatana Gp</v>
      </c>
      <c r="J1073">
        <v>675</v>
      </c>
      <c r="M1073" t="s">
        <v>240</v>
      </c>
      <c r="P1073" t="s">
        <v>243</v>
      </c>
      <c r="Q1073">
        <v>6.1</v>
      </c>
      <c r="R1073">
        <v>0.2</v>
      </c>
      <c r="V1073">
        <v>1</v>
      </c>
      <c r="W1073" t="s">
        <v>247</v>
      </c>
      <c r="X1073" t="s">
        <v>450</v>
      </c>
    </row>
    <row r="1074" spans="1:24" x14ac:dyDescent="0.3">
      <c r="A1074">
        <v>1131</v>
      </c>
      <c r="B1074" s="15" t="s">
        <v>283</v>
      </c>
      <c r="C1074" t="str">
        <f>_xlfn.XLOOKUP($B1074, STANDARDS!$A:$A, STANDARDS!$B:$B,,0,2)</f>
        <v>Umberatana Gp</v>
      </c>
      <c r="J1074">
        <v>675</v>
      </c>
      <c r="M1074" t="s">
        <v>241</v>
      </c>
      <c r="P1074" t="s">
        <v>243</v>
      </c>
      <c r="Q1074">
        <v>1.6</v>
      </c>
      <c r="R1074">
        <v>0.2</v>
      </c>
      <c r="V1074">
        <v>1</v>
      </c>
      <c r="W1074" t="s">
        <v>247</v>
      </c>
      <c r="X1074" t="s">
        <v>450</v>
      </c>
    </row>
    <row r="1075" spans="1:24" x14ac:dyDescent="0.3">
      <c r="A1075">
        <v>1132</v>
      </c>
      <c r="B1075" s="15" t="s">
        <v>284</v>
      </c>
      <c r="C1075" t="str">
        <f>_xlfn.XLOOKUP($B1075, STANDARDS!$A:$A, STANDARDS!$B:$B,,0,2)</f>
        <v>Eleonore Bay Gp</v>
      </c>
      <c r="J1075">
        <v>680</v>
      </c>
      <c r="M1075" t="s">
        <v>222</v>
      </c>
      <c r="O1075">
        <v>2.9000000000000001E-2</v>
      </c>
      <c r="P1075" t="s">
        <v>243</v>
      </c>
      <c r="S1075">
        <v>-31</v>
      </c>
      <c r="T1075">
        <v>0.2</v>
      </c>
      <c r="U1075" t="s">
        <v>246</v>
      </c>
      <c r="V1075">
        <v>1</v>
      </c>
      <c r="W1075" t="s">
        <v>247</v>
      </c>
      <c r="X1075" t="s">
        <v>447</v>
      </c>
    </row>
    <row r="1076" spans="1:24" x14ac:dyDescent="0.3">
      <c r="A1076">
        <v>1133</v>
      </c>
      <c r="B1076" s="15" t="s">
        <v>284</v>
      </c>
      <c r="C1076" t="str">
        <f>_xlfn.XLOOKUP($B1076, STANDARDS!$A:$A, STANDARDS!$B:$B,,0,2)</f>
        <v>Eleonore Bay Gp</v>
      </c>
      <c r="J1076">
        <v>680</v>
      </c>
      <c r="M1076" t="s">
        <v>240</v>
      </c>
      <c r="O1076">
        <v>5.0999999999999997E-2</v>
      </c>
      <c r="P1076" t="s">
        <v>243</v>
      </c>
      <c r="S1076">
        <v>-26.2</v>
      </c>
      <c r="T1076">
        <v>0.2</v>
      </c>
      <c r="U1076" t="s">
        <v>246</v>
      </c>
      <c r="V1076">
        <v>1</v>
      </c>
      <c r="W1076" t="s">
        <v>247</v>
      </c>
      <c r="X1076" t="s">
        <v>447</v>
      </c>
    </row>
    <row r="1077" spans="1:24" x14ac:dyDescent="0.3">
      <c r="A1077">
        <v>1134</v>
      </c>
      <c r="B1077" s="15" t="s">
        <v>284</v>
      </c>
      <c r="C1077" t="str">
        <f>_xlfn.XLOOKUP($B1077, STANDARDS!$A:$A, STANDARDS!$B:$B,,0,2)</f>
        <v>Eleonore Bay Gp</v>
      </c>
      <c r="J1077">
        <v>680</v>
      </c>
      <c r="M1077" t="s">
        <v>240</v>
      </c>
      <c r="O1077">
        <v>5.8999999999999997E-2</v>
      </c>
      <c r="P1077" t="s">
        <v>243</v>
      </c>
      <c r="S1077">
        <v>-27.2</v>
      </c>
      <c r="T1077">
        <v>0.2</v>
      </c>
      <c r="U1077" t="s">
        <v>246</v>
      </c>
      <c r="V1077">
        <v>1</v>
      </c>
      <c r="W1077" t="s">
        <v>247</v>
      </c>
      <c r="X1077" t="s">
        <v>447</v>
      </c>
    </row>
    <row r="1078" spans="1:24" x14ac:dyDescent="0.3">
      <c r="A1078">
        <v>1135</v>
      </c>
      <c r="B1078" s="15" t="s">
        <v>284</v>
      </c>
      <c r="C1078" t="str">
        <f>_xlfn.XLOOKUP($B1078, STANDARDS!$A:$A, STANDARDS!$B:$B,,0,2)</f>
        <v>Eleonore Bay Gp</v>
      </c>
      <c r="J1078">
        <v>680</v>
      </c>
      <c r="M1078" t="s">
        <v>240</v>
      </c>
      <c r="O1078">
        <v>5.0999999999999997E-2</v>
      </c>
      <c r="P1078" t="s">
        <v>243</v>
      </c>
      <c r="S1078">
        <v>-26.5</v>
      </c>
      <c r="T1078">
        <v>0.2</v>
      </c>
      <c r="U1078" t="s">
        <v>246</v>
      </c>
      <c r="V1078">
        <v>1</v>
      </c>
      <c r="W1078" t="s">
        <v>247</v>
      </c>
      <c r="X1078" t="s">
        <v>447</v>
      </c>
    </row>
    <row r="1079" spans="1:24" x14ac:dyDescent="0.3">
      <c r="A1079">
        <v>1136</v>
      </c>
      <c r="B1079" s="15" t="s">
        <v>284</v>
      </c>
      <c r="C1079" t="str">
        <f>_xlfn.XLOOKUP($B1079, STANDARDS!$A:$A, STANDARDS!$B:$B,,0,2)</f>
        <v>Eleonore Bay Gp</v>
      </c>
      <c r="J1079">
        <v>680</v>
      </c>
      <c r="M1079" t="s">
        <v>240</v>
      </c>
      <c r="O1079">
        <v>4.1000000000000002E-2</v>
      </c>
      <c r="P1079" t="s">
        <v>243</v>
      </c>
      <c r="S1079">
        <v>-17</v>
      </c>
      <c r="T1079">
        <v>0.2</v>
      </c>
      <c r="U1079" t="s">
        <v>246</v>
      </c>
      <c r="V1079">
        <v>1</v>
      </c>
      <c r="W1079" t="s">
        <v>247</v>
      </c>
      <c r="X1079" t="s">
        <v>447</v>
      </c>
    </row>
    <row r="1080" spans="1:24" x14ac:dyDescent="0.3">
      <c r="A1080">
        <v>1137</v>
      </c>
      <c r="B1080" s="15" t="s">
        <v>284</v>
      </c>
      <c r="C1080" t="str">
        <f>_xlfn.XLOOKUP($B1080, STANDARDS!$A:$A, STANDARDS!$B:$B,,0,2)</f>
        <v>Eleonore Bay Gp</v>
      </c>
      <c r="J1080">
        <v>680</v>
      </c>
      <c r="M1080" t="s">
        <v>240</v>
      </c>
      <c r="O1080">
        <v>0.02</v>
      </c>
      <c r="P1080" t="s">
        <v>243</v>
      </c>
      <c r="S1080">
        <v>-26.6</v>
      </c>
      <c r="T1080">
        <v>0.2</v>
      </c>
      <c r="U1080" t="s">
        <v>246</v>
      </c>
      <c r="V1080">
        <v>1</v>
      </c>
      <c r="W1080" t="s">
        <v>247</v>
      </c>
      <c r="X1080" t="s">
        <v>447</v>
      </c>
    </row>
    <row r="1081" spans="1:24" x14ac:dyDescent="0.3">
      <c r="A1081">
        <v>1138</v>
      </c>
      <c r="B1081" s="15" t="s">
        <v>284</v>
      </c>
      <c r="C1081" t="str">
        <f>_xlfn.XLOOKUP($B1081, STANDARDS!$A:$A, STANDARDS!$B:$B,,0,2)</f>
        <v>Eleonore Bay Gp</v>
      </c>
      <c r="J1081">
        <v>680</v>
      </c>
      <c r="M1081" t="s">
        <v>240</v>
      </c>
      <c r="O1081">
        <v>5.7000000000000002E-2</v>
      </c>
      <c r="P1081" t="s">
        <v>243</v>
      </c>
      <c r="S1081">
        <v>-25.4</v>
      </c>
      <c r="T1081">
        <v>0.2</v>
      </c>
      <c r="U1081" t="s">
        <v>246</v>
      </c>
      <c r="V1081">
        <v>1</v>
      </c>
      <c r="W1081" t="s">
        <v>247</v>
      </c>
      <c r="X1081" t="s">
        <v>447</v>
      </c>
    </row>
    <row r="1082" spans="1:24" x14ac:dyDescent="0.3">
      <c r="A1082">
        <v>1139</v>
      </c>
      <c r="B1082" s="15" t="s">
        <v>284</v>
      </c>
      <c r="C1082" t="str">
        <f>_xlfn.XLOOKUP($B1082, STANDARDS!$A:$A, STANDARDS!$B:$B,,0,2)</f>
        <v>Eleonore Bay Gp</v>
      </c>
      <c r="J1082">
        <v>680</v>
      </c>
      <c r="M1082" t="s">
        <v>240</v>
      </c>
      <c r="P1082" t="s">
        <v>243</v>
      </c>
      <c r="Q1082">
        <v>3.2</v>
      </c>
      <c r="R1082">
        <v>0.2</v>
      </c>
      <c r="V1082">
        <v>1</v>
      </c>
      <c r="W1082" t="s">
        <v>247</v>
      </c>
      <c r="X1082" t="s">
        <v>447</v>
      </c>
    </row>
    <row r="1083" spans="1:24" x14ac:dyDescent="0.3">
      <c r="A1083">
        <v>1140</v>
      </c>
      <c r="B1083" s="15" t="s">
        <v>284</v>
      </c>
      <c r="C1083" t="str">
        <f>_xlfn.XLOOKUP($B1083, STANDARDS!$A:$A, STANDARDS!$B:$B,,0,2)</f>
        <v>Eleonore Bay Gp</v>
      </c>
      <c r="J1083">
        <v>680</v>
      </c>
      <c r="M1083" t="s">
        <v>240</v>
      </c>
      <c r="P1083" t="s">
        <v>243</v>
      </c>
      <c r="Q1083">
        <v>2.9</v>
      </c>
      <c r="R1083">
        <v>0.2</v>
      </c>
      <c r="V1083">
        <v>1</v>
      </c>
      <c r="W1083" t="s">
        <v>247</v>
      </c>
      <c r="X1083" t="s">
        <v>447</v>
      </c>
    </row>
    <row r="1084" spans="1:24" x14ac:dyDescent="0.3">
      <c r="A1084">
        <v>1141</v>
      </c>
      <c r="B1084" s="15" t="s">
        <v>284</v>
      </c>
      <c r="C1084" t="str">
        <f>_xlfn.XLOOKUP($B1084, STANDARDS!$A:$A, STANDARDS!$B:$B,,0,2)</f>
        <v>Eleonore Bay Gp</v>
      </c>
      <c r="J1084">
        <v>680</v>
      </c>
      <c r="M1084" t="s">
        <v>240</v>
      </c>
      <c r="P1084" t="s">
        <v>243</v>
      </c>
      <c r="Q1084">
        <v>3</v>
      </c>
      <c r="R1084">
        <v>0.2</v>
      </c>
      <c r="V1084">
        <v>1</v>
      </c>
      <c r="W1084" t="s">
        <v>247</v>
      </c>
      <c r="X1084" t="s">
        <v>447</v>
      </c>
    </row>
    <row r="1085" spans="1:24" x14ac:dyDescent="0.3">
      <c r="A1085">
        <v>1142</v>
      </c>
      <c r="B1085" s="15" t="s">
        <v>284</v>
      </c>
      <c r="C1085" t="str">
        <f>_xlfn.XLOOKUP($B1085, STANDARDS!$A:$A, STANDARDS!$B:$B,,0,2)</f>
        <v>Eleonore Bay Gp</v>
      </c>
      <c r="J1085">
        <v>680</v>
      </c>
      <c r="M1085" t="s">
        <v>240</v>
      </c>
      <c r="P1085" t="s">
        <v>243</v>
      </c>
      <c r="Q1085">
        <v>6.6</v>
      </c>
      <c r="R1085">
        <v>0.2</v>
      </c>
      <c r="V1085">
        <v>1</v>
      </c>
      <c r="W1085" t="s">
        <v>247</v>
      </c>
      <c r="X1085" t="s">
        <v>447</v>
      </c>
    </row>
    <row r="1086" spans="1:24" x14ac:dyDescent="0.3">
      <c r="A1086">
        <v>1143</v>
      </c>
      <c r="B1086" s="15" t="s">
        <v>284</v>
      </c>
      <c r="C1086" t="str">
        <f>_xlfn.XLOOKUP($B1086, STANDARDS!$A:$A, STANDARDS!$B:$B,,0,2)</f>
        <v>Eleonore Bay Gp</v>
      </c>
      <c r="J1086">
        <v>680</v>
      </c>
      <c r="M1086" t="s">
        <v>240</v>
      </c>
      <c r="P1086" t="s">
        <v>243</v>
      </c>
      <c r="Q1086">
        <v>5.5</v>
      </c>
      <c r="R1086">
        <v>0.2</v>
      </c>
      <c r="V1086">
        <v>1</v>
      </c>
      <c r="W1086" t="s">
        <v>247</v>
      </c>
      <c r="X1086" t="s">
        <v>447</v>
      </c>
    </row>
    <row r="1087" spans="1:24" x14ac:dyDescent="0.3">
      <c r="A1087">
        <v>1144</v>
      </c>
      <c r="B1087" s="15" t="s">
        <v>284</v>
      </c>
      <c r="C1087" t="str">
        <f>_xlfn.XLOOKUP($B1087, STANDARDS!$A:$A, STANDARDS!$B:$B,,0,2)</f>
        <v>Eleonore Bay Gp</v>
      </c>
      <c r="J1087">
        <v>680</v>
      </c>
      <c r="M1087" t="s">
        <v>240</v>
      </c>
      <c r="P1087" t="s">
        <v>243</v>
      </c>
      <c r="Q1087">
        <v>7.2</v>
      </c>
      <c r="R1087">
        <v>0.2</v>
      </c>
      <c r="V1087">
        <v>1</v>
      </c>
      <c r="W1087" t="s">
        <v>247</v>
      </c>
      <c r="X1087" t="s">
        <v>447</v>
      </c>
    </row>
    <row r="1088" spans="1:24" x14ac:dyDescent="0.3">
      <c r="A1088">
        <v>1145</v>
      </c>
      <c r="B1088" s="15" t="s">
        <v>285</v>
      </c>
      <c r="C1088" t="str">
        <f>_xlfn.XLOOKUP($B1088, STANDARDS!$A:$A, STANDARDS!$B:$B,,0,2)</f>
        <v>Eleonore Bay Gp</v>
      </c>
      <c r="J1088">
        <v>680</v>
      </c>
      <c r="M1088" t="s">
        <v>221</v>
      </c>
      <c r="O1088">
        <v>5.0000000000000001E-3</v>
      </c>
      <c r="P1088" t="s">
        <v>243</v>
      </c>
      <c r="S1088">
        <v>-30</v>
      </c>
      <c r="T1088">
        <v>0.2</v>
      </c>
      <c r="U1088" t="s">
        <v>246</v>
      </c>
      <c r="V1088">
        <v>1</v>
      </c>
      <c r="W1088" t="s">
        <v>247</v>
      </c>
      <c r="X1088" t="s">
        <v>447</v>
      </c>
    </row>
    <row r="1089" spans="1:24" x14ac:dyDescent="0.3">
      <c r="A1089">
        <v>1146</v>
      </c>
      <c r="B1089" s="15" t="s">
        <v>285</v>
      </c>
      <c r="C1089" t="str">
        <f>_xlfn.XLOOKUP($B1089, STANDARDS!$A:$A, STANDARDS!$B:$B,,0,2)</f>
        <v>Eleonore Bay Gp</v>
      </c>
      <c r="J1089">
        <v>680</v>
      </c>
      <c r="M1089" t="s">
        <v>221</v>
      </c>
      <c r="O1089">
        <v>1.2E-2</v>
      </c>
      <c r="P1089" t="s">
        <v>243</v>
      </c>
      <c r="S1089">
        <v>-34.799999999999997</v>
      </c>
      <c r="T1089">
        <v>0.2</v>
      </c>
      <c r="U1089" t="s">
        <v>246</v>
      </c>
      <c r="V1089">
        <v>1</v>
      </c>
      <c r="W1089" t="s">
        <v>247</v>
      </c>
      <c r="X1089" t="s">
        <v>447</v>
      </c>
    </row>
    <row r="1090" spans="1:24" x14ac:dyDescent="0.3">
      <c r="A1090">
        <v>1147</v>
      </c>
      <c r="B1090" s="15" t="s">
        <v>285</v>
      </c>
      <c r="C1090" t="str">
        <f>_xlfn.XLOOKUP($B1090, STANDARDS!$A:$A, STANDARDS!$B:$B,,0,2)</f>
        <v>Eleonore Bay Gp</v>
      </c>
      <c r="J1090">
        <v>680</v>
      </c>
      <c r="M1090" t="s">
        <v>221</v>
      </c>
      <c r="P1090" t="s">
        <v>243</v>
      </c>
      <c r="Q1090">
        <v>-4.2</v>
      </c>
      <c r="R1090">
        <v>0.2</v>
      </c>
      <c r="V1090">
        <v>1</v>
      </c>
      <c r="W1090" t="s">
        <v>247</v>
      </c>
      <c r="X1090" t="s">
        <v>447</v>
      </c>
    </row>
    <row r="1091" spans="1:24" x14ac:dyDescent="0.3">
      <c r="A1091">
        <v>1148</v>
      </c>
      <c r="B1091" s="15" t="s">
        <v>285</v>
      </c>
      <c r="C1091" t="str">
        <f>_xlfn.XLOOKUP($B1091, STANDARDS!$A:$A, STANDARDS!$B:$B,,0,2)</f>
        <v>Eleonore Bay Gp</v>
      </c>
      <c r="J1091">
        <v>680</v>
      </c>
      <c r="M1091" t="s">
        <v>240</v>
      </c>
      <c r="P1091" t="s">
        <v>243</v>
      </c>
      <c r="Q1091">
        <v>-6.7</v>
      </c>
      <c r="R1091">
        <v>0.2</v>
      </c>
      <c r="V1091">
        <v>1</v>
      </c>
      <c r="W1091" t="s">
        <v>247</v>
      </c>
      <c r="X1091" t="s">
        <v>447</v>
      </c>
    </row>
    <row r="1092" spans="1:24" x14ac:dyDescent="0.3">
      <c r="A1092">
        <v>1149</v>
      </c>
      <c r="B1092" s="15" t="s">
        <v>285</v>
      </c>
      <c r="C1092" t="str">
        <f>_xlfn.XLOOKUP($B1092, STANDARDS!$A:$A, STANDARDS!$B:$B,,0,2)</f>
        <v>Eleonore Bay Gp</v>
      </c>
      <c r="J1092">
        <v>680</v>
      </c>
      <c r="M1092" t="s">
        <v>221</v>
      </c>
      <c r="P1092" t="s">
        <v>243</v>
      </c>
      <c r="Q1092">
        <v>-4.9000000000000004</v>
      </c>
      <c r="R1092">
        <v>0.2</v>
      </c>
      <c r="V1092">
        <v>1</v>
      </c>
      <c r="W1092" t="s">
        <v>247</v>
      </c>
      <c r="X1092" t="s">
        <v>447</v>
      </c>
    </row>
    <row r="1093" spans="1:24" x14ac:dyDescent="0.3">
      <c r="A1093">
        <v>1150</v>
      </c>
      <c r="B1093" s="15" t="s">
        <v>286</v>
      </c>
      <c r="C1093" t="str">
        <f>_xlfn.XLOOKUP($B1093, STANDARDS!$A:$A, STANDARDS!$B:$B,,0,2)</f>
        <v>Blackaberget Fm</v>
      </c>
      <c r="J1093">
        <v>680</v>
      </c>
      <c r="M1093" t="s">
        <v>220</v>
      </c>
      <c r="O1093">
        <v>1.7000000000000001E-2</v>
      </c>
      <c r="P1093" t="s">
        <v>243</v>
      </c>
      <c r="S1093">
        <v>-34.6</v>
      </c>
      <c r="T1093">
        <v>0.2</v>
      </c>
      <c r="U1093" t="s">
        <v>246</v>
      </c>
      <c r="V1093">
        <v>1</v>
      </c>
      <c r="W1093" t="s">
        <v>247</v>
      </c>
      <c r="X1093" t="s">
        <v>447</v>
      </c>
    </row>
    <row r="1094" spans="1:24" x14ac:dyDescent="0.3">
      <c r="A1094">
        <v>1151</v>
      </c>
      <c r="B1094" s="15" t="s">
        <v>286</v>
      </c>
      <c r="C1094" t="str">
        <f>_xlfn.XLOOKUP($B1094, STANDARDS!$A:$A, STANDARDS!$B:$B,,0,2)</f>
        <v>Blackaberget Fm</v>
      </c>
      <c r="J1094">
        <v>680</v>
      </c>
      <c r="M1094" t="s">
        <v>222</v>
      </c>
      <c r="O1094">
        <v>3.1E-2</v>
      </c>
      <c r="P1094" t="s">
        <v>243</v>
      </c>
      <c r="S1094">
        <v>-31</v>
      </c>
      <c r="T1094">
        <v>0.2</v>
      </c>
      <c r="U1094" t="s">
        <v>246</v>
      </c>
      <c r="V1094">
        <v>1</v>
      </c>
      <c r="W1094" t="s">
        <v>247</v>
      </c>
      <c r="X1094" t="s">
        <v>447</v>
      </c>
    </row>
    <row r="1095" spans="1:24" x14ac:dyDescent="0.3">
      <c r="A1095">
        <v>1152</v>
      </c>
      <c r="B1095" s="15" t="s">
        <v>286</v>
      </c>
      <c r="C1095" t="str">
        <f>_xlfn.XLOOKUP($B1095, STANDARDS!$A:$A, STANDARDS!$B:$B,,0,2)</f>
        <v>Blackaberget Fm</v>
      </c>
      <c r="J1095">
        <v>680</v>
      </c>
      <c r="M1095" t="s">
        <v>222</v>
      </c>
      <c r="O1095">
        <v>7.3999999999999996E-2</v>
      </c>
      <c r="P1095" t="s">
        <v>243</v>
      </c>
      <c r="S1095">
        <v>-27.7</v>
      </c>
      <c r="T1095">
        <v>0.2</v>
      </c>
      <c r="U1095" t="s">
        <v>246</v>
      </c>
      <c r="V1095">
        <v>1</v>
      </c>
      <c r="W1095" t="s">
        <v>247</v>
      </c>
      <c r="X1095" t="s">
        <v>447</v>
      </c>
    </row>
    <row r="1096" spans="1:24" x14ac:dyDescent="0.3">
      <c r="A1096">
        <v>1153</v>
      </c>
      <c r="B1096" s="15" t="s">
        <v>286</v>
      </c>
      <c r="C1096" t="str">
        <f>_xlfn.XLOOKUP($B1096, STANDARDS!$A:$A, STANDARDS!$B:$B,,0,2)</f>
        <v>Blackaberget Fm</v>
      </c>
      <c r="J1096">
        <v>680</v>
      </c>
      <c r="M1096" t="s">
        <v>220</v>
      </c>
      <c r="O1096">
        <v>4.9000000000000002E-2</v>
      </c>
      <c r="P1096" t="s">
        <v>243</v>
      </c>
      <c r="S1096">
        <v>-25</v>
      </c>
      <c r="T1096">
        <v>0.2</v>
      </c>
      <c r="U1096" t="s">
        <v>246</v>
      </c>
      <c r="V1096">
        <v>1</v>
      </c>
      <c r="W1096" t="s">
        <v>247</v>
      </c>
      <c r="X1096" t="s">
        <v>447</v>
      </c>
    </row>
    <row r="1097" spans="1:24" x14ac:dyDescent="0.3">
      <c r="A1097">
        <v>1154</v>
      </c>
      <c r="B1097" s="15" t="s">
        <v>286</v>
      </c>
      <c r="C1097" t="str">
        <f>_xlfn.XLOOKUP($B1097, STANDARDS!$A:$A, STANDARDS!$B:$B,,0,2)</f>
        <v>Blackaberget Fm</v>
      </c>
      <c r="J1097">
        <v>680</v>
      </c>
      <c r="M1097" t="s">
        <v>220</v>
      </c>
      <c r="O1097">
        <v>5.6000000000000001E-2</v>
      </c>
      <c r="P1097" t="s">
        <v>243</v>
      </c>
      <c r="S1097">
        <v>-26</v>
      </c>
      <c r="T1097">
        <v>0.2</v>
      </c>
      <c r="U1097" t="s">
        <v>246</v>
      </c>
      <c r="V1097">
        <v>1</v>
      </c>
      <c r="W1097" t="s">
        <v>247</v>
      </c>
      <c r="X1097" t="s">
        <v>447</v>
      </c>
    </row>
    <row r="1098" spans="1:24" x14ac:dyDescent="0.3">
      <c r="A1098">
        <v>1155</v>
      </c>
      <c r="B1098" s="15" t="s">
        <v>286</v>
      </c>
      <c r="C1098" t="str">
        <f>_xlfn.XLOOKUP($B1098, STANDARDS!$A:$A, STANDARDS!$B:$B,,0,2)</f>
        <v>Blackaberget Fm</v>
      </c>
      <c r="J1098">
        <v>680</v>
      </c>
      <c r="M1098" t="s">
        <v>222</v>
      </c>
      <c r="O1098">
        <v>2.1999999999999999E-2</v>
      </c>
      <c r="P1098" t="s">
        <v>243</v>
      </c>
      <c r="S1098">
        <v>-31.6</v>
      </c>
      <c r="T1098">
        <v>0.2</v>
      </c>
      <c r="U1098" t="s">
        <v>246</v>
      </c>
      <c r="V1098">
        <v>1</v>
      </c>
      <c r="W1098" t="s">
        <v>247</v>
      </c>
      <c r="X1098" t="s">
        <v>447</v>
      </c>
    </row>
    <row r="1099" spans="1:24" x14ac:dyDescent="0.3">
      <c r="A1099">
        <v>1156</v>
      </c>
      <c r="B1099" s="15" t="s">
        <v>286</v>
      </c>
      <c r="C1099" t="str">
        <f>_xlfn.XLOOKUP($B1099, STANDARDS!$A:$A, STANDARDS!$B:$B,,0,2)</f>
        <v>Blackaberget Fm</v>
      </c>
      <c r="J1099">
        <v>680</v>
      </c>
      <c r="M1099" t="s">
        <v>220</v>
      </c>
      <c r="P1099" t="s">
        <v>243</v>
      </c>
      <c r="Q1099">
        <v>-7</v>
      </c>
      <c r="R1099">
        <v>0.2</v>
      </c>
      <c r="V1099">
        <v>1</v>
      </c>
      <c r="W1099" t="s">
        <v>247</v>
      </c>
      <c r="X1099" t="s">
        <v>447</v>
      </c>
    </row>
    <row r="1100" spans="1:24" x14ac:dyDescent="0.3">
      <c r="A1100">
        <v>1157</v>
      </c>
      <c r="B1100" s="15" t="s">
        <v>286</v>
      </c>
      <c r="C1100" t="str">
        <f>_xlfn.XLOOKUP($B1100, STANDARDS!$A:$A, STANDARDS!$B:$B,,0,2)</f>
        <v>Blackaberget Fm</v>
      </c>
      <c r="J1100">
        <v>680</v>
      </c>
      <c r="M1100" t="s">
        <v>222</v>
      </c>
      <c r="P1100" t="s">
        <v>243</v>
      </c>
      <c r="Q1100">
        <v>3.6</v>
      </c>
      <c r="R1100">
        <v>0.2</v>
      </c>
      <c r="V1100">
        <v>1</v>
      </c>
      <c r="W1100" t="s">
        <v>247</v>
      </c>
      <c r="X1100" t="s">
        <v>447</v>
      </c>
    </row>
    <row r="1101" spans="1:24" x14ac:dyDescent="0.3">
      <c r="A1101">
        <v>1158</v>
      </c>
      <c r="B1101" s="15" t="s">
        <v>286</v>
      </c>
      <c r="C1101" t="str">
        <f>_xlfn.XLOOKUP($B1101, STANDARDS!$A:$A, STANDARDS!$B:$B,,0,2)</f>
        <v>Blackaberget Fm</v>
      </c>
      <c r="J1101">
        <v>680</v>
      </c>
      <c r="M1101" t="s">
        <v>220</v>
      </c>
      <c r="P1101" t="s">
        <v>243</v>
      </c>
      <c r="Q1101">
        <v>5.3</v>
      </c>
      <c r="R1101">
        <v>0.2</v>
      </c>
      <c r="V1101">
        <v>1</v>
      </c>
      <c r="W1101" t="s">
        <v>247</v>
      </c>
      <c r="X1101" t="s">
        <v>447</v>
      </c>
    </row>
    <row r="1102" spans="1:24" x14ac:dyDescent="0.3">
      <c r="A1102">
        <v>1159</v>
      </c>
      <c r="B1102" s="15" t="s">
        <v>286</v>
      </c>
      <c r="C1102" t="str">
        <f>_xlfn.XLOOKUP($B1102, STANDARDS!$A:$A, STANDARDS!$B:$B,,0,2)</f>
        <v>Blackaberget Fm</v>
      </c>
      <c r="J1102">
        <v>680</v>
      </c>
      <c r="M1102" t="s">
        <v>220</v>
      </c>
      <c r="P1102" t="s">
        <v>243</v>
      </c>
      <c r="Q1102">
        <v>5.6</v>
      </c>
      <c r="R1102">
        <v>0.2</v>
      </c>
      <c r="V1102">
        <v>1</v>
      </c>
      <c r="W1102" t="s">
        <v>247</v>
      </c>
      <c r="X1102" t="s">
        <v>447</v>
      </c>
    </row>
    <row r="1103" spans="1:24" x14ac:dyDescent="0.3">
      <c r="A1103">
        <v>1160</v>
      </c>
      <c r="B1103" s="15" t="s">
        <v>286</v>
      </c>
      <c r="C1103" t="str">
        <f>_xlfn.XLOOKUP($B1103, STANDARDS!$A:$A, STANDARDS!$B:$B,,0,2)</f>
        <v>Blackaberget Fm</v>
      </c>
      <c r="J1103">
        <v>680</v>
      </c>
      <c r="M1103" t="s">
        <v>222</v>
      </c>
      <c r="P1103" t="s">
        <v>243</v>
      </c>
      <c r="Q1103">
        <v>2.7</v>
      </c>
      <c r="R1103">
        <v>0.2</v>
      </c>
      <c r="V1103">
        <v>1</v>
      </c>
      <c r="W1103" t="s">
        <v>247</v>
      </c>
      <c r="X1103" t="s">
        <v>447</v>
      </c>
    </row>
    <row r="1104" spans="1:24" x14ac:dyDescent="0.3">
      <c r="A1104">
        <v>1161</v>
      </c>
      <c r="B1104" s="15" t="s">
        <v>287</v>
      </c>
      <c r="C1104" t="str">
        <f>_xlfn.XLOOKUP($B1104, STANDARDS!$A:$A, STANDARDS!$B:$B,,0,2)</f>
        <v>Datanpo Fm</v>
      </c>
      <c r="J1104">
        <v>680</v>
      </c>
      <c r="M1104" t="s">
        <v>222</v>
      </c>
      <c r="P1104" t="s">
        <v>243</v>
      </c>
      <c r="S1104">
        <v>-33.5</v>
      </c>
      <c r="T1104">
        <v>0.2</v>
      </c>
      <c r="U1104" t="s">
        <v>246</v>
      </c>
      <c r="V1104">
        <v>1</v>
      </c>
      <c r="W1104" t="s">
        <v>247</v>
      </c>
      <c r="X1104" t="s">
        <v>449</v>
      </c>
    </row>
    <row r="1105" spans="1:24" x14ac:dyDescent="0.3">
      <c r="A1105">
        <v>1162</v>
      </c>
      <c r="B1105" s="15" t="s">
        <v>287</v>
      </c>
      <c r="C1105" t="str">
        <f>_xlfn.XLOOKUP($B1105, STANDARDS!$A:$A, STANDARDS!$B:$B,,0,2)</f>
        <v>Datanpo Fm</v>
      </c>
      <c r="J1105">
        <v>680</v>
      </c>
      <c r="M1105" t="s">
        <v>222</v>
      </c>
      <c r="P1105" t="s">
        <v>243</v>
      </c>
      <c r="S1105">
        <v>-16.3</v>
      </c>
      <c r="T1105">
        <v>0.2</v>
      </c>
      <c r="U1105" t="s">
        <v>246</v>
      </c>
      <c r="V1105">
        <v>1</v>
      </c>
      <c r="W1105" t="s">
        <v>247</v>
      </c>
      <c r="X1105" t="s">
        <v>449</v>
      </c>
    </row>
    <row r="1106" spans="1:24" x14ac:dyDescent="0.3">
      <c r="A1106">
        <v>1163</v>
      </c>
      <c r="B1106" s="15" t="s">
        <v>287</v>
      </c>
      <c r="C1106" t="str">
        <f>_xlfn.XLOOKUP($B1106, STANDARDS!$A:$A, STANDARDS!$B:$B,,0,2)</f>
        <v>Datanpo Fm</v>
      </c>
      <c r="J1106">
        <v>680</v>
      </c>
      <c r="M1106" t="s">
        <v>221</v>
      </c>
      <c r="P1106" t="s">
        <v>243</v>
      </c>
      <c r="Q1106">
        <v>-4.5999999999999996</v>
      </c>
      <c r="R1106">
        <v>0.2</v>
      </c>
      <c r="V1106">
        <v>1</v>
      </c>
      <c r="W1106" t="s">
        <v>247</v>
      </c>
      <c r="X1106" t="s">
        <v>449</v>
      </c>
    </row>
    <row r="1107" spans="1:24" x14ac:dyDescent="0.3">
      <c r="A1107">
        <v>1164</v>
      </c>
      <c r="B1107" s="15" t="s">
        <v>288</v>
      </c>
      <c r="C1107" t="str">
        <f>_xlfn.XLOOKUP($B1107, STANDARDS!$A:$A, STANDARDS!$B:$B,,0,2)</f>
        <v>Klackaberget Fm</v>
      </c>
      <c r="J1107">
        <v>680</v>
      </c>
      <c r="M1107" t="s">
        <v>241</v>
      </c>
      <c r="O1107">
        <v>0.02</v>
      </c>
      <c r="P1107" t="s">
        <v>243</v>
      </c>
      <c r="S1107">
        <v>-12.5</v>
      </c>
      <c r="T1107">
        <v>0.2</v>
      </c>
      <c r="U1107" t="s">
        <v>246</v>
      </c>
      <c r="V1107">
        <v>1</v>
      </c>
      <c r="W1107" t="s">
        <v>247</v>
      </c>
      <c r="X1107" t="s">
        <v>447</v>
      </c>
    </row>
    <row r="1108" spans="1:24" x14ac:dyDescent="0.3">
      <c r="A1108">
        <v>1165</v>
      </c>
      <c r="B1108" s="15" t="s">
        <v>288</v>
      </c>
      <c r="C1108" t="str">
        <f>_xlfn.XLOOKUP($B1108, STANDARDS!$A:$A, STANDARDS!$B:$B,,0,2)</f>
        <v>Klackaberget Fm</v>
      </c>
      <c r="J1108">
        <v>680</v>
      </c>
      <c r="M1108" t="s">
        <v>222</v>
      </c>
      <c r="O1108">
        <v>7.0000000000000001E-3</v>
      </c>
      <c r="P1108" t="s">
        <v>243</v>
      </c>
      <c r="S1108">
        <v>-23.1</v>
      </c>
      <c r="T1108">
        <v>0.2</v>
      </c>
      <c r="U1108" t="s">
        <v>246</v>
      </c>
      <c r="V1108">
        <v>1</v>
      </c>
      <c r="W1108" t="s">
        <v>247</v>
      </c>
      <c r="X1108" t="s">
        <v>447</v>
      </c>
    </row>
    <row r="1109" spans="1:24" x14ac:dyDescent="0.3">
      <c r="A1109">
        <v>1166</v>
      </c>
      <c r="B1109" s="15" t="s">
        <v>288</v>
      </c>
      <c r="C1109" t="str">
        <f>_xlfn.XLOOKUP($B1109, STANDARDS!$A:$A, STANDARDS!$B:$B,,0,2)</f>
        <v>Klackaberget Fm</v>
      </c>
      <c r="J1109">
        <v>680</v>
      </c>
      <c r="M1109" t="s">
        <v>241</v>
      </c>
      <c r="P1109" t="s">
        <v>243</v>
      </c>
      <c r="Q1109">
        <v>9.8000000000000007</v>
      </c>
      <c r="R1109">
        <v>0.2</v>
      </c>
      <c r="V1109">
        <v>1</v>
      </c>
      <c r="W1109" t="s">
        <v>247</v>
      </c>
      <c r="X1109" t="s">
        <v>447</v>
      </c>
    </row>
    <row r="1110" spans="1:24" x14ac:dyDescent="0.3">
      <c r="A1110">
        <v>1167</v>
      </c>
      <c r="B1110" s="15" t="s">
        <v>288</v>
      </c>
      <c r="C1110" t="str">
        <f>_xlfn.XLOOKUP($B1110, STANDARDS!$A:$A, STANDARDS!$B:$B,,0,2)</f>
        <v>Klackaberget Fm</v>
      </c>
      <c r="J1110">
        <v>680</v>
      </c>
      <c r="M1110" t="s">
        <v>222</v>
      </c>
      <c r="P1110" t="s">
        <v>243</v>
      </c>
      <c r="Q1110">
        <v>-4.3</v>
      </c>
      <c r="R1110">
        <v>0.2</v>
      </c>
      <c r="V1110">
        <v>1</v>
      </c>
      <c r="W1110" t="s">
        <v>247</v>
      </c>
      <c r="X1110" t="s">
        <v>447</v>
      </c>
    </row>
    <row r="1111" spans="1:24" x14ac:dyDescent="0.3">
      <c r="A1111">
        <v>1168</v>
      </c>
      <c r="B1111" s="15" t="s">
        <v>289</v>
      </c>
      <c r="C1111" t="str">
        <f>_xlfn.XLOOKUP($B1111, STANDARDS!$A:$A, STANDARDS!$B:$B,,0,2)</f>
        <v>Moonlight Valley Tillite</v>
      </c>
      <c r="J1111">
        <v>680</v>
      </c>
      <c r="M1111" t="s">
        <v>241</v>
      </c>
      <c r="P1111" t="s">
        <v>243</v>
      </c>
      <c r="Q1111">
        <v>-3.4</v>
      </c>
      <c r="R1111">
        <v>0.2</v>
      </c>
      <c r="V1111">
        <v>1</v>
      </c>
      <c r="W1111" t="s">
        <v>247</v>
      </c>
      <c r="X1111" t="s">
        <v>457</v>
      </c>
    </row>
    <row r="1112" spans="1:24" x14ac:dyDescent="0.3">
      <c r="A1112">
        <v>1169</v>
      </c>
      <c r="B1112" s="15" t="s">
        <v>289</v>
      </c>
      <c r="C1112" t="str">
        <f>_xlfn.XLOOKUP($B1112, STANDARDS!$A:$A, STANDARDS!$B:$B,,0,2)</f>
        <v>Moonlight Valley Tillite</v>
      </c>
      <c r="J1112">
        <v>680</v>
      </c>
      <c r="M1112" t="s">
        <v>241</v>
      </c>
      <c r="P1112" t="s">
        <v>243</v>
      </c>
      <c r="Q1112">
        <v>-3</v>
      </c>
      <c r="R1112">
        <v>0.2</v>
      </c>
      <c r="V1112">
        <v>1</v>
      </c>
      <c r="W1112" t="s">
        <v>247</v>
      </c>
      <c r="X1112" t="s">
        <v>457</v>
      </c>
    </row>
    <row r="1113" spans="1:24" x14ac:dyDescent="0.3">
      <c r="A1113">
        <v>1170</v>
      </c>
      <c r="B1113" s="15" t="s">
        <v>289</v>
      </c>
      <c r="C1113" t="str">
        <f>_xlfn.XLOOKUP($B1113, STANDARDS!$A:$A, STANDARDS!$B:$B,,0,2)</f>
        <v>Moonlight Valley Tillite</v>
      </c>
      <c r="J1113">
        <v>680</v>
      </c>
      <c r="M1113" t="s">
        <v>241</v>
      </c>
      <c r="P1113" t="s">
        <v>243</v>
      </c>
      <c r="Q1113">
        <v>-2.9</v>
      </c>
      <c r="R1113">
        <v>0.2</v>
      </c>
      <c r="V1113">
        <v>1</v>
      </c>
      <c r="W1113" t="s">
        <v>247</v>
      </c>
      <c r="X1113" t="s">
        <v>457</v>
      </c>
    </row>
    <row r="1114" spans="1:24" x14ac:dyDescent="0.3">
      <c r="A1114">
        <v>1171</v>
      </c>
      <c r="B1114" s="15" t="s">
        <v>289</v>
      </c>
      <c r="C1114" t="str">
        <f>_xlfn.XLOOKUP($B1114, STANDARDS!$A:$A, STANDARDS!$B:$B,,0,2)</f>
        <v>Moonlight Valley Tillite</v>
      </c>
      <c r="J1114">
        <v>680</v>
      </c>
      <c r="M1114" t="s">
        <v>241</v>
      </c>
      <c r="P1114" t="s">
        <v>243</v>
      </c>
      <c r="Q1114">
        <v>-2.9</v>
      </c>
      <c r="R1114">
        <v>0.2</v>
      </c>
      <c r="V1114">
        <v>1</v>
      </c>
      <c r="W1114" t="s">
        <v>247</v>
      </c>
      <c r="X1114" t="s">
        <v>457</v>
      </c>
    </row>
    <row r="1115" spans="1:24" x14ac:dyDescent="0.3">
      <c r="A1115">
        <v>1172</v>
      </c>
      <c r="B1115" s="15" t="s">
        <v>289</v>
      </c>
      <c r="C1115" t="str">
        <f>_xlfn.XLOOKUP($B1115, STANDARDS!$A:$A, STANDARDS!$B:$B,,0,2)</f>
        <v>Moonlight Valley Tillite</v>
      </c>
      <c r="J1115">
        <v>680</v>
      </c>
      <c r="M1115" t="s">
        <v>241</v>
      </c>
      <c r="P1115" t="s">
        <v>243</v>
      </c>
      <c r="Q1115">
        <v>-0.2</v>
      </c>
      <c r="R1115">
        <v>0.2</v>
      </c>
      <c r="V1115">
        <v>1</v>
      </c>
      <c r="W1115" t="s">
        <v>247</v>
      </c>
      <c r="X1115" t="s">
        <v>457</v>
      </c>
    </row>
    <row r="1116" spans="1:24" x14ac:dyDescent="0.3">
      <c r="A1116">
        <v>1173</v>
      </c>
      <c r="B1116" s="15" t="s">
        <v>289</v>
      </c>
      <c r="C1116" t="str">
        <f>_xlfn.XLOOKUP($B1116, STANDARDS!$A:$A, STANDARDS!$B:$B,,0,2)</f>
        <v>Moonlight Valley Tillite</v>
      </c>
      <c r="J1116">
        <v>680</v>
      </c>
      <c r="M1116" t="s">
        <v>241</v>
      </c>
      <c r="P1116" t="s">
        <v>243</v>
      </c>
      <c r="Q1116">
        <v>1.5</v>
      </c>
      <c r="R1116">
        <v>0.2</v>
      </c>
      <c r="V1116">
        <v>1</v>
      </c>
      <c r="W1116" t="s">
        <v>247</v>
      </c>
      <c r="X1116" t="s">
        <v>457</v>
      </c>
    </row>
    <row r="1117" spans="1:24" x14ac:dyDescent="0.3">
      <c r="A1117">
        <v>1174</v>
      </c>
      <c r="B1117" s="15" t="s">
        <v>289</v>
      </c>
      <c r="C1117" t="str">
        <f>_xlfn.XLOOKUP($B1117, STANDARDS!$A:$A, STANDARDS!$B:$B,,0,2)</f>
        <v>Moonlight Valley Tillite</v>
      </c>
      <c r="J1117">
        <v>680</v>
      </c>
      <c r="M1117" t="s">
        <v>241</v>
      </c>
      <c r="P1117" t="s">
        <v>243</v>
      </c>
      <c r="Q1117">
        <v>2.8</v>
      </c>
      <c r="R1117">
        <v>0.2</v>
      </c>
      <c r="V1117">
        <v>1</v>
      </c>
      <c r="W1117" t="s">
        <v>247</v>
      </c>
      <c r="X1117" t="s">
        <v>457</v>
      </c>
    </row>
    <row r="1118" spans="1:24" x14ac:dyDescent="0.3">
      <c r="A1118">
        <v>1175</v>
      </c>
      <c r="B1118" s="15" t="s">
        <v>290</v>
      </c>
      <c r="C1118" t="str">
        <f>_xlfn.XLOOKUP($B1118, STANDARDS!$A:$A, STANDARDS!$B:$B,,0,2)</f>
        <v>Elbobreen Fm, Polarisbreen Gp</v>
      </c>
      <c r="J1118">
        <v>690</v>
      </c>
      <c r="M1118" t="s">
        <v>222</v>
      </c>
      <c r="O1118">
        <v>1.7999999999999999E-2</v>
      </c>
      <c r="P1118" t="s">
        <v>243</v>
      </c>
      <c r="S1118">
        <v>-28.7</v>
      </c>
      <c r="T1118">
        <v>0.2</v>
      </c>
      <c r="U1118" t="s">
        <v>246</v>
      </c>
      <c r="V1118">
        <v>1</v>
      </c>
      <c r="W1118" t="s">
        <v>247</v>
      </c>
      <c r="X1118" t="s">
        <v>447</v>
      </c>
    </row>
    <row r="1119" spans="1:24" x14ac:dyDescent="0.3">
      <c r="A1119">
        <v>1176</v>
      </c>
      <c r="B1119" s="15" t="s">
        <v>290</v>
      </c>
      <c r="C1119" t="str">
        <f>_xlfn.XLOOKUP($B1119, STANDARDS!$A:$A, STANDARDS!$B:$B,,0,2)</f>
        <v>Elbobreen Fm, Polarisbreen Gp</v>
      </c>
      <c r="J1119">
        <v>690</v>
      </c>
      <c r="M1119" t="s">
        <v>222</v>
      </c>
      <c r="O1119">
        <v>5.8000000000000003E-2</v>
      </c>
      <c r="P1119" t="s">
        <v>243</v>
      </c>
      <c r="S1119">
        <v>-30</v>
      </c>
      <c r="T1119">
        <v>0.2</v>
      </c>
      <c r="U1119" t="s">
        <v>246</v>
      </c>
      <c r="V1119">
        <v>1</v>
      </c>
      <c r="W1119" t="s">
        <v>247</v>
      </c>
      <c r="X1119" t="s">
        <v>447</v>
      </c>
    </row>
    <row r="1120" spans="1:24" x14ac:dyDescent="0.3">
      <c r="A1120">
        <v>1177</v>
      </c>
      <c r="B1120" s="15" t="s">
        <v>290</v>
      </c>
      <c r="C1120" t="str">
        <f>_xlfn.XLOOKUP($B1120, STANDARDS!$A:$A, STANDARDS!$B:$B,,0,2)</f>
        <v>Elbobreen Fm, Polarisbreen Gp</v>
      </c>
      <c r="J1120">
        <v>690</v>
      </c>
      <c r="M1120" t="s">
        <v>241</v>
      </c>
      <c r="P1120" t="s">
        <v>243</v>
      </c>
      <c r="Q1120">
        <v>3.7</v>
      </c>
      <c r="R1120">
        <v>0.2</v>
      </c>
      <c r="V1120">
        <v>1</v>
      </c>
      <c r="W1120" t="s">
        <v>247</v>
      </c>
      <c r="X1120" t="s">
        <v>447</v>
      </c>
    </row>
    <row r="1121" spans="1:24" x14ac:dyDescent="0.3">
      <c r="A1121">
        <v>1178</v>
      </c>
      <c r="B1121" s="15" t="s">
        <v>290</v>
      </c>
      <c r="C1121" t="str">
        <f>_xlfn.XLOOKUP($B1121, STANDARDS!$A:$A, STANDARDS!$B:$B,,0,2)</f>
        <v>Elbobreen Fm, Polarisbreen Gp</v>
      </c>
      <c r="J1121">
        <v>690</v>
      </c>
      <c r="M1121" t="s">
        <v>222</v>
      </c>
      <c r="P1121" t="s">
        <v>243</v>
      </c>
      <c r="Q1121">
        <v>2.7</v>
      </c>
      <c r="R1121">
        <v>0.2</v>
      </c>
      <c r="V1121">
        <v>1</v>
      </c>
      <c r="W1121" t="s">
        <v>247</v>
      </c>
      <c r="X1121" t="s">
        <v>447</v>
      </c>
    </row>
    <row r="1122" spans="1:24" x14ac:dyDescent="0.3">
      <c r="A1122">
        <v>1179</v>
      </c>
      <c r="B1122" s="15" t="s">
        <v>290</v>
      </c>
      <c r="C1122" t="str">
        <f>_xlfn.XLOOKUP($B1122, STANDARDS!$A:$A, STANDARDS!$B:$B,,0,2)</f>
        <v>Elbobreen Fm, Polarisbreen Gp</v>
      </c>
      <c r="J1122">
        <v>690</v>
      </c>
      <c r="M1122" t="s">
        <v>222</v>
      </c>
      <c r="P1122" t="s">
        <v>243</v>
      </c>
      <c r="Q1122">
        <v>2.1</v>
      </c>
      <c r="R1122">
        <v>0.2</v>
      </c>
      <c r="V1122">
        <v>1</v>
      </c>
      <c r="W1122" t="s">
        <v>247</v>
      </c>
      <c r="X1122" t="s">
        <v>447</v>
      </c>
    </row>
    <row r="1123" spans="1:24" x14ac:dyDescent="0.3">
      <c r="A1123">
        <v>1180</v>
      </c>
      <c r="B1123" s="15" t="s">
        <v>290</v>
      </c>
      <c r="C1123" t="str">
        <f>_xlfn.XLOOKUP($B1123, STANDARDS!$A:$A, STANDARDS!$B:$B,,0,2)</f>
        <v>Elbobreen Fm, Polarisbreen Gp</v>
      </c>
      <c r="J1123">
        <v>690</v>
      </c>
      <c r="M1123" t="s">
        <v>240</v>
      </c>
      <c r="P1123" t="s">
        <v>243</v>
      </c>
      <c r="Q1123">
        <v>4.7</v>
      </c>
      <c r="R1123">
        <v>0.2</v>
      </c>
      <c r="V1123">
        <v>1</v>
      </c>
      <c r="W1123" t="s">
        <v>247</v>
      </c>
      <c r="X1123" t="s">
        <v>447</v>
      </c>
    </row>
    <row r="1124" spans="1:24" x14ac:dyDescent="0.3">
      <c r="A1124">
        <v>1181</v>
      </c>
      <c r="B1124" s="15" t="s">
        <v>290</v>
      </c>
      <c r="C1124" t="str">
        <f>_xlfn.XLOOKUP($B1124, STANDARDS!$A:$A, STANDARDS!$B:$B,,0,2)</f>
        <v>Elbobreen Fm, Polarisbreen Gp</v>
      </c>
      <c r="J1124">
        <v>690</v>
      </c>
      <c r="M1124" t="s">
        <v>240</v>
      </c>
      <c r="P1124" t="s">
        <v>243</v>
      </c>
      <c r="Q1124">
        <v>5.7</v>
      </c>
      <c r="R1124">
        <v>0.2</v>
      </c>
      <c r="V1124">
        <v>1</v>
      </c>
      <c r="W1124" t="s">
        <v>247</v>
      </c>
      <c r="X1124" t="s">
        <v>453</v>
      </c>
    </row>
    <row r="1125" spans="1:24" x14ac:dyDescent="0.3">
      <c r="A1125">
        <v>1182</v>
      </c>
      <c r="B1125" s="15" t="s">
        <v>290</v>
      </c>
      <c r="C1125" t="str">
        <f>_xlfn.XLOOKUP($B1125, STANDARDS!$A:$A, STANDARDS!$B:$B,,0,2)</f>
        <v>Elbobreen Fm, Polarisbreen Gp</v>
      </c>
      <c r="J1125">
        <v>690</v>
      </c>
      <c r="M1125" t="s">
        <v>240</v>
      </c>
      <c r="P1125" t="s">
        <v>243</v>
      </c>
      <c r="Q1125">
        <v>5.9</v>
      </c>
      <c r="R1125">
        <v>0.2</v>
      </c>
      <c r="V1125">
        <v>1</v>
      </c>
      <c r="W1125" t="s">
        <v>247</v>
      </c>
      <c r="X1125" t="s">
        <v>453</v>
      </c>
    </row>
    <row r="1126" spans="1:24" x14ac:dyDescent="0.3">
      <c r="A1126">
        <v>1183</v>
      </c>
      <c r="B1126" s="15" t="s">
        <v>290</v>
      </c>
      <c r="C1126" t="str">
        <f>_xlfn.XLOOKUP($B1126, STANDARDS!$A:$A, STANDARDS!$B:$B,,0,2)</f>
        <v>Elbobreen Fm, Polarisbreen Gp</v>
      </c>
      <c r="J1126">
        <v>690</v>
      </c>
      <c r="M1126" t="s">
        <v>240</v>
      </c>
      <c r="P1126" t="s">
        <v>243</v>
      </c>
      <c r="Q1126">
        <v>5.8</v>
      </c>
      <c r="R1126">
        <v>0.2</v>
      </c>
      <c r="V1126">
        <v>1</v>
      </c>
      <c r="W1126" t="s">
        <v>247</v>
      </c>
      <c r="X1126" t="s">
        <v>453</v>
      </c>
    </row>
    <row r="1127" spans="1:24" x14ac:dyDescent="0.3">
      <c r="A1127">
        <v>1184</v>
      </c>
      <c r="B1127" s="15" t="s">
        <v>290</v>
      </c>
      <c r="C1127" t="str">
        <f>_xlfn.XLOOKUP($B1127, STANDARDS!$A:$A, STANDARDS!$B:$B,,0,2)</f>
        <v>Elbobreen Fm, Polarisbreen Gp</v>
      </c>
      <c r="J1127">
        <v>690</v>
      </c>
      <c r="M1127" t="s">
        <v>240</v>
      </c>
      <c r="P1127" t="s">
        <v>243</v>
      </c>
      <c r="Q1127">
        <v>6</v>
      </c>
      <c r="R1127">
        <v>0.2</v>
      </c>
      <c r="V1127">
        <v>1</v>
      </c>
      <c r="W1127" t="s">
        <v>247</v>
      </c>
      <c r="X1127" t="s">
        <v>453</v>
      </c>
    </row>
    <row r="1128" spans="1:24" x14ac:dyDescent="0.3">
      <c r="A1128">
        <v>1185</v>
      </c>
      <c r="B1128" s="15" t="s">
        <v>290</v>
      </c>
      <c r="C1128" t="str">
        <f>_xlfn.XLOOKUP($B1128, STANDARDS!$A:$A, STANDARDS!$B:$B,,0,2)</f>
        <v>Elbobreen Fm, Polarisbreen Gp</v>
      </c>
      <c r="J1128">
        <v>690</v>
      </c>
      <c r="M1128" t="s">
        <v>240</v>
      </c>
      <c r="P1128" t="s">
        <v>243</v>
      </c>
      <c r="Q1128">
        <v>6</v>
      </c>
      <c r="R1128">
        <v>0.2</v>
      </c>
      <c r="V1128">
        <v>1</v>
      </c>
      <c r="W1128" t="s">
        <v>247</v>
      </c>
      <c r="X1128" t="s">
        <v>453</v>
      </c>
    </row>
    <row r="1129" spans="1:24" x14ac:dyDescent="0.3">
      <c r="A1129">
        <v>1186</v>
      </c>
      <c r="B1129" s="15" t="s">
        <v>290</v>
      </c>
      <c r="C1129" t="str">
        <f>_xlfn.XLOOKUP($B1129, STANDARDS!$A:$A, STANDARDS!$B:$B,,0,2)</f>
        <v>Elbobreen Fm, Polarisbreen Gp</v>
      </c>
      <c r="J1129">
        <v>690</v>
      </c>
      <c r="M1129" t="s">
        <v>240</v>
      </c>
      <c r="P1129" t="s">
        <v>243</v>
      </c>
      <c r="Q1129">
        <v>6.6</v>
      </c>
      <c r="R1129">
        <v>0.2</v>
      </c>
      <c r="V1129">
        <v>1</v>
      </c>
      <c r="W1129" t="s">
        <v>247</v>
      </c>
      <c r="X1129" t="s">
        <v>453</v>
      </c>
    </row>
    <row r="1130" spans="1:24" x14ac:dyDescent="0.3">
      <c r="A1130">
        <v>1187</v>
      </c>
      <c r="B1130" s="15" t="s">
        <v>290</v>
      </c>
      <c r="C1130" t="str">
        <f>_xlfn.XLOOKUP($B1130, STANDARDS!$A:$A, STANDARDS!$B:$B,,0,2)</f>
        <v>Elbobreen Fm, Polarisbreen Gp</v>
      </c>
      <c r="J1130">
        <v>690</v>
      </c>
      <c r="M1130" t="s">
        <v>240</v>
      </c>
      <c r="P1130" t="s">
        <v>243</v>
      </c>
      <c r="Q1130">
        <v>4.3</v>
      </c>
      <c r="R1130">
        <v>0.2</v>
      </c>
      <c r="V1130">
        <v>1</v>
      </c>
      <c r="W1130" t="s">
        <v>247</v>
      </c>
      <c r="X1130" t="s">
        <v>453</v>
      </c>
    </row>
    <row r="1131" spans="1:24" x14ac:dyDescent="0.3">
      <c r="A1131">
        <v>1188</v>
      </c>
      <c r="B1131" s="15" t="s">
        <v>290</v>
      </c>
      <c r="C1131" t="str">
        <f>_xlfn.XLOOKUP($B1131, STANDARDS!$A:$A, STANDARDS!$B:$B,,0,2)</f>
        <v>Elbobreen Fm, Polarisbreen Gp</v>
      </c>
      <c r="J1131">
        <v>690</v>
      </c>
      <c r="M1131" t="s">
        <v>240</v>
      </c>
      <c r="P1131" t="s">
        <v>243</v>
      </c>
      <c r="Q1131">
        <v>6.1</v>
      </c>
      <c r="R1131">
        <v>0.2</v>
      </c>
      <c r="V1131">
        <v>1</v>
      </c>
      <c r="W1131" t="s">
        <v>247</v>
      </c>
      <c r="X1131" t="s">
        <v>453</v>
      </c>
    </row>
    <row r="1132" spans="1:24" x14ac:dyDescent="0.3">
      <c r="A1132">
        <v>1189</v>
      </c>
      <c r="B1132" s="15" t="s">
        <v>290</v>
      </c>
      <c r="C1132" t="str">
        <f>_xlfn.XLOOKUP($B1132, STANDARDS!$A:$A, STANDARDS!$B:$B,,0,2)</f>
        <v>Elbobreen Fm, Polarisbreen Gp</v>
      </c>
      <c r="J1132">
        <v>690</v>
      </c>
      <c r="M1132" t="s">
        <v>240</v>
      </c>
      <c r="P1132" t="s">
        <v>243</v>
      </c>
      <c r="Q1132">
        <v>5.0999999999999996</v>
      </c>
      <c r="R1132">
        <v>0.2</v>
      </c>
      <c r="V1132">
        <v>1</v>
      </c>
      <c r="W1132" t="s">
        <v>247</v>
      </c>
      <c r="X1132" t="s">
        <v>453</v>
      </c>
    </row>
    <row r="1133" spans="1:24" x14ac:dyDescent="0.3">
      <c r="A1133">
        <v>1190</v>
      </c>
      <c r="B1133" s="15" t="s">
        <v>290</v>
      </c>
      <c r="C1133" t="str">
        <f>_xlfn.XLOOKUP($B1133, STANDARDS!$A:$A, STANDARDS!$B:$B,,0,2)</f>
        <v>Elbobreen Fm, Polarisbreen Gp</v>
      </c>
      <c r="J1133">
        <v>690</v>
      </c>
      <c r="M1133" t="s">
        <v>240</v>
      </c>
      <c r="P1133" t="s">
        <v>243</v>
      </c>
      <c r="Q1133">
        <v>5.5</v>
      </c>
      <c r="R1133">
        <v>0.2</v>
      </c>
      <c r="V1133">
        <v>1</v>
      </c>
      <c r="W1133" t="s">
        <v>247</v>
      </c>
      <c r="X1133" t="s">
        <v>453</v>
      </c>
    </row>
    <row r="1134" spans="1:24" x14ac:dyDescent="0.3">
      <c r="A1134">
        <v>1191</v>
      </c>
      <c r="B1134" s="15" t="s">
        <v>290</v>
      </c>
      <c r="C1134" t="str">
        <f>_xlfn.XLOOKUP($B1134, STANDARDS!$A:$A, STANDARDS!$B:$B,,0,2)</f>
        <v>Elbobreen Fm, Polarisbreen Gp</v>
      </c>
      <c r="J1134">
        <v>690</v>
      </c>
      <c r="M1134" t="s">
        <v>240</v>
      </c>
      <c r="P1134" t="s">
        <v>243</v>
      </c>
      <c r="Q1134">
        <v>3</v>
      </c>
      <c r="R1134">
        <v>0.2</v>
      </c>
      <c r="V1134">
        <v>1</v>
      </c>
      <c r="W1134" t="s">
        <v>247</v>
      </c>
      <c r="X1134" t="s">
        <v>453</v>
      </c>
    </row>
    <row r="1135" spans="1:24" x14ac:dyDescent="0.3">
      <c r="A1135">
        <v>1192</v>
      </c>
      <c r="B1135" s="15" t="s">
        <v>290</v>
      </c>
      <c r="C1135" t="str">
        <f>_xlfn.XLOOKUP($B1135, STANDARDS!$A:$A, STANDARDS!$B:$B,,0,2)</f>
        <v>Elbobreen Fm, Polarisbreen Gp</v>
      </c>
      <c r="J1135">
        <v>690</v>
      </c>
      <c r="M1135" t="s">
        <v>240</v>
      </c>
      <c r="P1135" t="s">
        <v>243</v>
      </c>
      <c r="Q1135">
        <v>2.9</v>
      </c>
      <c r="R1135">
        <v>0.2</v>
      </c>
      <c r="V1135">
        <v>1</v>
      </c>
      <c r="W1135" t="s">
        <v>247</v>
      </c>
      <c r="X1135" t="s">
        <v>453</v>
      </c>
    </row>
    <row r="1136" spans="1:24" x14ac:dyDescent="0.3">
      <c r="A1136">
        <v>1193</v>
      </c>
      <c r="B1136" s="15" t="s">
        <v>290</v>
      </c>
      <c r="C1136" t="str">
        <f>_xlfn.XLOOKUP($B1136, STANDARDS!$A:$A, STANDARDS!$B:$B,,0,2)</f>
        <v>Elbobreen Fm, Polarisbreen Gp</v>
      </c>
      <c r="J1136">
        <v>690</v>
      </c>
      <c r="M1136" t="s">
        <v>240</v>
      </c>
      <c r="P1136" t="s">
        <v>243</v>
      </c>
      <c r="Q1136">
        <v>1</v>
      </c>
      <c r="R1136">
        <v>0.2</v>
      </c>
      <c r="V1136">
        <v>1</v>
      </c>
      <c r="W1136" t="s">
        <v>247</v>
      </c>
      <c r="X1136" t="s">
        <v>453</v>
      </c>
    </row>
    <row r="1137" spans="1:24" x14ac:dyDescent="0.3">
      <c r="A1137">
        <v>1194</v>
      </c>
      <c r="B1137" s="15" t="s">
        <v>290</v>
      </c>
      <c r="C1137" t="str">
        <f>_xlfn.XLOOKUP($B1137, STANDARDS!$A:$A, STANDARDS!$B:$B,,0,2)</f>
        <v>Elbobreen Fm, Polarisbreen Gp</v>
      </c>
      <c r="J1137">
        <v>690</v>
      </c>
      <c r="M1137" t="s">
        <v>240</v>
      </c>
      <c r="P1137" t="s">
        <v>243</v>
      </c>
      <c r="Q1137">
        <v>2.7</v>
      </c>
      <c r="R1137">
        <v>0.2</v>
      </c>
      <c r="V1137">
        <v>1</v>
      </c>
      <c r="W1137" t="s">
        <v>247</v>
      </c>
      <c r="X1137" t="s">
        <v>453</v>
      </c>
    </row>
    <row r="1138" spans="1:24" x14ac:dyDescent="0.3">
      <c r="A1138">
        <v>1195</v>
      </c>
      <c r="B1138" s="15" t="s">
        <v>290</v>
      </c>
      <c r="C1138" t="str">
        <f>_xlfn.XLOOKUP($B1138, STANDARDS!$A:$A, STANDARDS!$B:$B,,0,2)</f>
        <v>Elbobreen Fm, Polarisbreen Gp</v>
      </c>
      <c r="J1138">
        <v>690</v>
      </c>
      <c r="M1138" t="s">
        <v>240</v>
      </c>
      <c r="P1138" t="s">
        <v>243</v>
      </c>
      <c r="Q1138">
        <v>4.4000000000000004</v>
      </c>
      <c r="R1138">
        <v>0.2</v>
      </c>
      <c r="V1138">
        <v>1</v>
      </c>
      <c r="W1138" t="s">
        <v>247</v>
      </c>
      <c r="X1138" t="s">
        <v>453</v>
      </c>
    </row>
    <row r="1139" spans="1:24" x14ac:dyDescent="0.3">
      <c r="A1139">
        <v>1196</v>
      </c>
      <c r="B1139" s="15" t="s">
        <v>290</v>
      </c>
      <c r="C1139" t="str">
        <f>_xlfn.XLOOKUP($B1139, STANDARDS!$A:$A, STANDARDS!$B:$B,,0,2)</f>
        <v>Elbobreen Fm, Polarisbreen Gp</v>
      </c>
      <c r="J1139">
        <v>690</v>
      </c>
      <c r="M1139" t="s">
        <v>240</v>
      </c>
      <c r="P1139" t="s">
        <v>243</v>
      </c>
      <c r="Q1139">
        <v>4</v>
      </c>
      <c r="R1139">
        <v>0.2</v>
      </c>
      <c r="V1139">
        <v>1</v>
      </c>
      <c r="W1139" t="s">
        <v>247</v>
      </c>
      <c r="X1139" t="s">
        <v>453</v>
      </c>
    </row>
    <row r="1140" spans="1:24" x14ac:dyDescent="0.3">
      <c r="A1140">
        <v>1197</v>
      </c>
      <c r="B1140" s="15" t="s">
        <v>290</v>
      </c>
      <c r="C1140" t="str">
        <f>_xlfn.XLOOKUP($B1140, STANDARDS!$A:$A, STANDARDS!$B:$B,,0,2)</f>
        <v>Elbobreen Fm, Polarisbreen Gp</v>
      </c>
      <c r="J1140">
        <v>690</v>
      </c>
      <c r="M1140" t="s">
        <v>240</v>
      </c>
      <c r="P1140" t="s">
        <v>243</v>
      </c>
      <c r="Q1140">
        <v>3.7</v>
      </c>
      <c r="R1140">
        <v>0.2</v>
      </c>
      <c r="V1140">
        <v>1</v>
      </c>
      <c r="W1140" t="s">
        <v>247</v>
      </c>
      <c r="X1140" t="s">
        <v>453</v>
      </c>
    </row>
    <row r="1141" spans="1:24" x14ac:dyDescent="0.3">
      <c r="A1141">
        <v>1198</v>
      </c>
      <c r="B1141" s="15" t="s">
        <v>290</v>
      </c>
      <c r="C1141" t="str">
        <f>_xlfn.XLOOKUP($B1141, STANDARDS!$A:$A, STANDARDS!$B:$B,,0,2)</f>
        <v>Elbobreen Fm, Polarisbreen Gp</v>
      </c>
      <c r="J1141">
        <v>690</v>
      </c>
      <c r="M1141" t="s">
        <v>240</v>
      </c>
      <c r="P1141" t="s">
        <v>243</v>
      </c>
      <c r="Q1141">
        <v>0.8</v>
      </c>
      <c r="R1141">
        <v>0.2</v>
      </c>
      <c r="V1141">
        <v>1</v>
      </c>
      <c r="W1141" t="s">
        <v>247</v>
      </c>
      <c r="X1141" t="s">
        <v>453</v>
      </c>
    </row>
    <row r="1142" spans="1:24" x14ac:dyDescent="0.3">
      <c r="A1142">
        <v>1199</v>
      </c>
      <c r="B1142" s="15" t="s">
        <v>290</v>
      </c>
      <c r="C1142" t="str">
        <f>_xlfn.XLOOKUP($B1142, STANDARDS!$A:$A, STANDARDS!$B:$B,,0,2)</f>
        <v>Elbobreen Fm, Polarisbreen Gp</v>
      </c>
      <c r="J1142">
        <v>690</v>
      </c>
      <c r="M1142" t="s">
        <v>240</v>
      </c>
      <c r="P1142" t="s">
        <v>243</v>
      </c>
      <c r="Q1142">
        <v>4.0999999999999996</v>
      </c>
      <c r="R1142">
        <v>0.2</v>
      </c>
      <c r="V1142">
        <v>1</v>
      </c>
      <c r="W1142" t="s">
        <v>247</v>
      </c>
      <c r="X1142" t="s">
        <v>453</v>
      </c>
    </row>
    <row r="1143" spans="1:24" x14ac:dyDescent="0.3">
      <c r="A1143">
        <v>1200</v>
      </c>
      <c r="B1143" s="15" t="s">
        <v>290</v>
      </c>
      <c r="C1143" t="str">
        <f>_xlfn.XLOOKUP($B1143, STANDARDS!$A:$A, STANDARDS!$B:$B,,0,2)</f>
        <v>Elbobreen Fm, Polarisbreen Gp</v>
      </c>
      <c r="J1143">
        <v>690</v>
      </c>
      <c r="M1143" t="s">
        <v>240</v>
      </c>
      <c r="P1143" t="s">
        <v>243</v>
      </c>
      <c r="Q1143">
        <v>3.8</v>
      </c>
      <c r="R1143">
        <v>0.2</v>
      </c>
      <c r="V1143">
        <v>1</v>
      </c>
      <c r="W1143" t="s">
        <v>247</v>
      </c>
      <c r="X1143" t="s">
        <v>453</v>
      </c>
    </row>
    <row r="1144" spans="1:24" x14ac:dyDescent="0.3">
      <c r="A1144">
        <v>1201</v>
      </c>
      <c r="B1144" s="15" t="s">
        <v>290</v>
      </c>
      <c r="C1144" t="str">
        <f>_xlfn.XLOOKUP($B1144, STANDARDS!$A:$A, STANDARDS!$B:$B,,0,2)</f>
        <v>Elbobreen Fm, Polarisbreen Gp</v>
      </c>
      <c r="J1144">
        <v>690</v>
      </c>
      <c r="M1144" t="s">
        <v>240</v>
      </c>
      <c r="P1144" t="s">
        <v>243</v>
      </c>
      <c r="Q1144">
        <v>1.4</v>
      </c>
      <c r="R1144">
        <v>0.2</v>
      </c>
      <c r="V1144">
        <v>1</v>
      </c>
      <c r="W1144" t="s">
        <v>247</v>
      </c>
      <c r="X1144" t="s">
        <v>453</v>
      </c>
    </row>
    <row r="1145" spans="1:24" x14ac:dyDescent="0.3">
      <c r="A1145">
        <v>1202</v>
      </c>
      <c r="B1145" s="15" t="s">
        <v>290</v>
      </c>
      <c r="C1145" t="str">
        <f>_xlfn.XLOOKUP($B1145, STANDARDS!$A:$A, STANDARDS!$B:$B,,0,2)</f>
        <v>Elbobreen Fm, Polarisbreen Gp</v>
      </c>
      <c r="J1145">
        <v>690</v>
      </c>
      <c r="M1145" t="s">
        <v>240</v>
      </c>
      <c r="P1145" t="s">
        <v>243</v>
      </c>
      <c r="Q1145">
        <v>3.6</v>
      </c>
      <c r="R1145">
        <v>0.2</v>
      </c>
      <c r="V1145">
        <v>1</v>
      </c>
      <c r="W1145" t="s">
        <v>247</v>
      </c>
      <c r="X1145" t="s">
        <v>453</v>
      </c>
    </row>
    <row r="1146" spans="1:24" x14ac:dyDescent="0.3">
      <c r="A1146">
        <v>1203</v>
      </c>
      <c r="B1146" s="15" t="s">
        <v>290</v>
      </c>
      <c r="C1146" t="str">
        <f>_xlfn.XLOOKUP($B1146, STANDARDS!$A:$A, STANDARDS!$B:$B,,0,2)</f>
        <v>Elbobreen Fm, Polarisbreen Gp</v>
      </c>
      <c r="J1146">
        <v>690</v>
      </c>
      <c r="M1146" t="s">
        <v>240</v>
      </c>
      <c r="P1146" t="s">
        <v>243</v>
      </c>
      <c r="Q1146">
        <v>3.6</v>
      </c>
      <c r="R1146">
        <v>0.2</v>
      </c>
      <c r="V1146">
        <v>1</v>
      </c>
      <c r="W1146" t="s">
        <v>247</v>
      </c>
      <c r="X1146" t="s">
        <v>453</v>
      </c>
    </row>
    <row r="1147" spans="1:24" x14ac:dyDescent="0.3">
      <c r="A1147">
        <v>1204</v>
      </c>
      <c r="B1147" s="15" t="s">
        <v>290</v>
      </c>
      <c r="C1147" t="str">
        <f>_xlfn.XLOOKUP($B1147, STANDARDS!$A:$A, STANDARDS!$B:$B,,0,2)</f>
        <v>Elbobreen Fm, Polarisbreen Gp</v>
      </c>
      <c r="J1147">
        <v>690</v>
      </c>
      <c r="M1147" t="s">
        <v>240</v>
      </c>
      <c r="P1147" t="s">
        <v>243</v>
      </c>
      <c r="Q1147">
        <v>3.4</v>
      </c>
      <c r="R1147">
        <v>0.2</v>
      </c>
      <c r="V1147">
        <v>1</v>
      </c>
      <c r="W1147" t="s">
        <v>247</v>
      </c>
      <c r="X1147" t="s">
        <v>453</v>
      </c>
    </row>
    <row r="1148" spans="1:24" x14ac:dyDescent="0.3">
      <c r="A1148">
        <v>1205</v>
      </c>
      <c r="B1148" s="15" t="s">
        <v>291</v>
      </c>
      <c r="C1148" t="str">
        <f>_xlfn.XLOOKUP($B1148, STANDARDS!$A:$A, STANDARDS!$B:$B,,0,2)</f>
        <v>Backlundtoppen Fm, Akademikerbreen Gp</v>
      </c>
      <c r="J1148">
        <v>700</v>
      </c>
      <c r="M1148" t="s">
        <v>221</v>
      </c>
      <c r="O1148">
        <v>4.0000000000000001E-3</v>
      </c>
      <c r="P1148" t="s">
        <v>243</v>
      </c>
      <c r="S1148">
        <v>-23.5</v>
      </c>
      <c r="T1148">
        <v>0.2</v>
      </c>
      <c r="U1148" t="s">
        <v>246</v>
      </c>
      <c r="V1148">
        <v>1</v>
      </c>
      <c r="W1148" t="s">
        <v>247</v>
      </c>
      <c r="X1148" t="s">
        <v>447</v>
      </c>
    </row>
    <row r="1149" spans="1:24" x14ac:dyDescent="0.3">
      <c r="A1149">
        <v>1206</v>
      </c>
      <c r="B1149" s="15" t="s">
        <v>291</v>
      </c>
      <c r="C1149" t="str">
        <f>_xlfn.XLOOKUP($B1149, STANDARDS!$A:$A, STANDARDS!$B:$B,,0,2)</f>
        <v>Backlundtoppen Fm, Akademikerbreen Gp</v>
      </c>
      <c r="J1149">
        <v>700</v>
      </c>
      <c r="M1149" t="s">
        <v>241</v>
      </c>
      <c r="O1149">
        <v>1E-3</v>
      </c>
      <c r="P1149" t="s">
        <v>243</v>
      </c>
      <c r="S1149">
        <v>-24.1</v>
      </c>
      <c r="T1149">
        <v>0.2</v>
      </c>
      <c r="U1149" t="s">
        <v>246</v>
      </c>
      <c r="V1149">
        <v>1</v>
      </c>
      <c r="W1149" t="s">
        <v>247</v>
      </c>
      <c r="X1149" t="s">
        <v>447</v>
      </c>
    </row>
    <row r="1150" spans="1:24" x14ac:dyDescent="0.3">
      <c r="A1150">
        <v>1207</v>
      </c>
      <c r="B1150" s="15" t="s">
        <v>291</v>
      </c>
      <c r="C1150" t="str">
        <f>_xlfn.XLOOKUP($B1150, STANDARDS!$A:$A, STANDARDS!$B:$B,,0,2)</f>
        <v>Backlundtoppen Fm, Akademikerbreen Gp</v>
      </c>
      <c r="J1150">
        <v>700</v>
      </c>
      <c r="M1150" t="s">
        <v>241</v>
      </c>
      <c r="O1150">
        <v>8.9999999999999993E-3</v>
      </c>
      <c r="P1150" t="s">
        <v>243</v>
      </c>
      <c r="S1150">
        <v>-26.9</v>
      </c>
      <c r="T1150">
        <v>0.2</v>
      </c>
      <c r="U1150" t="s">
        <v>246</v>
      </c>
      <c r="V1150">
        <v>1</v>
      </c>
      <c r="W1150" t="s">
        <v>247</v>
      </c>
      <c r="X1150" t="s">
        <v>447</v>
      </c>
    </row>
    <row r="1151" spans="1:24" x14ac:dyDescent="0.3">
      <c r="A1151">
        <v>1208</v>
      </c>
      <c r="B1151" s="15" t="s">
        <v>291</v>
      </c>
      <c r="C1151" t="str">
        <f>_xlfn.XLOOKUP($B1151, STANDARDS!$A:$A, STANDARDS!$B:$B,,0,2)</f>
        <v>Backlundtoppen Fm, Akademikerbreen Gp</v>
      </c>
      <c r="J1151">
        <v>700</v>
      </c>
      <c r="M1151" t="s">
        <v>222</v>
      </c>
      <c r="O1151">
        <v>3.5999999999999997E-2</v>
      </c>
      <c r="P1151" t="s">
        <v>243</v>
      </c>
      <c r="S1151">
        <v>-25</v>
      </c>
      <c r="T1151">
        <v>0.2</v>
      </c>
      <c r="U1151" t="s">
        <v>246</v>
      </c>
      <c r="V1151">
        <v>1</v>
      </c>
      <c r="W1151" t="s">
        <v>247</v>
      </c>
      <c r="X1151" t="s">
        <v>447</v>
      </c>
    </row>
    <row r="1152" spans="1:24" x14ac:dyDescent="0.3">
      <c r="A1152">
        <v>1209</v>
      </c>
      <c r="B1152" s="15" t="s">
        <v>291</v>
      </c>
      <c r="C1152" t="str">
        <f>_xlfn.XLOOKUP($B1152, STANDARDS!$A:$A, STANDARDS!$B:$B,,0,2)</f>
        <v>Backlundtoppen Fm, Akademikerbreen Gp</v>
      </c>
      <c r="J1152">
        <v>700</v>
      </c>
      <c r="M1152" t="s">
        <v>240</v>
      </c>
      <c r="P1152" t="s">
        <v>243</v>
      </c>
      <c r="Q1152">
        <v>3.9</v>
      </c>
      <c r="R1152">
        <v>0.2</v>
      </c>
      <c r="V1152">
        <v>1</v>
      </c>
      <c r="W1152" t="s">
        <v>247</v>
      </c>
      <c r="X1152" t="s">
        <v>447</v>
      </c>
    </row>
    <row r="1153" spans="1:24" x14ac:dyDescent="0.3">
      <c r="A1153">
        <v>1210</v>
      </c>
      <c r="B1153" s="15" t="s">
        <v>291</v>
      </c>
      <c r="C1153" t="str">
        <f>_xlfn.XLOOKUP($B1153, STANDARDS!$A:$A, STANDARDS!$B:$B,,0,2)</f>
        <v>Backlundtoppen Fm, Akademikerbreen Gp</v>
      </c>
      <c r="J1153">
        <v>700</v>
      </c>
      <c r="M1153" t="s">
        <v>240</v>
      </c>
      <c r="P1153" t="s">
        <v>243</v>
      </c>
      <c r="Q1153">
        <v>5.7</v>
      </c>
      <c r="R1153">
        <v>0.2</v>
      </c>
      <c r="V1153">
        <v>1</v>
      </c>
      <c r="W1153" t="s">
        <v>247</v>
      </c>
      <c r="X1153" t="s">
        <v>447</v>
      </c>
    </row>
    <row r="1154" spans="1:24" x14ac:dyDescent="0.3">
      <c r="A1154">
        <v>1211</v>
      </c>
      <c r="B1154" s="15" t="s">
        <v>291</v>
      </c>
      <c r="C1154" t="str">
        <f>_xlfn.XLOOKUP($B1154, STANDARDS!$A:$A, STANDARDS!$B:$B,,0,2)</f>
        <v>Backlundtoppen Fm, Akademikerbreen Gp</v>
      </c>
      <c r="J1154">
        <v>700</v>
      </c>
      <c r="M1154" t="s">
        <v>241</v>
      </c>
      <c r="P1154" t="s">
        <v>243</v>
      </c>
      <c r="Q1154">
        <v>5</v>
      </c>
      <c r="R1154">
        <v>0.2</v>
      </c>
      <c r="V1154">
        <v>1</v>
      </c>
      <c r="W1154" t="s">
        <v>247</v>
      </c>
      <c r="X1154" t="s">
        <v>447</v>
      </c>
    </row>
    <row r="1155" spans="1:24" x14ac:dyDescent="0.3">
      <c r="A1155">
        <v>1212</v>
      </c>
      <c r="B1155" s="15" t="s">
        <v>291</v>
      </c>
      <c r="C1155" t="str">
        <f>_xlfn.XLOOKUP($B1155, STANDARDS!$A:$A, STANDARDS!$B:$B,,0,2)</f>
        <v>Backlundtoppen Fm, Akademikerbreen Gp</v>
      </c>
      <c r="J1155">
        <v>700</v>
      </c>
      <c r="M1155" t="s">
        <v>221</v>
      </c>
      <c r="P1155" t="s">
        <v>243</v>
      </c>
      <c r="Q1155">
        <v>6.6</v>
      </c>
      <c r="R1155">
        <v>0.2</v>
      </c>
      <c r="V1155">
        <v>1</v>
      </c>
      <c r="W1155" t="s">
        <v>247</v>
      </c>
      <c r="X1155" t="s">
        <v>447</v>
      </c>
    </row>
    <row r="1156" spans="1:24" x14ac:dyDescent="0.3">
      <c r="A1156">
        <v>1213</v>
      </c>
      <c r="B1156" s="15" t="s">
        <v>291</v>
      </c>
      <c r="C1156" t="str">
        <f>_xlfn.XLOOKUP($B1156, STANDARDS!$A:$A, STANDARDS!$B:$B,,0,2)</f>
        <v>Backlundtoppen Fm, Akademikerbreen Gp</v>
      </c>
      <c r="J1156">
        <v>700</v>
      </c>
      <c r="M1156" t="s">
        <v>241</v>
      </c>
      <c r="P1156" t="s">
        <v>243</v>
      </c>
      <c r="Q1156">
        <v>7.8</v>
      </c>
      <c r="R1156">
        <v>0.2</v>
      </c>
      <c r="V1156">
        <v>1</v>
      </c>
      <c r="W1156" t="s">
        <v>247</v>
      </c>
      <c r="X1156" t="s">
        <v>447</v>
      </c>
    </row>
    <row r="1157" spans="1:24" x14ac:dyDescent="0.3">
      <c r="A1157">
        <v>1214</v>
      </c>
      <c r="B1157" s="15" t="s">
        <v>291</v>
      </c>
      <c r="C1157" t="str">
        <f>_xlfn.XLOOKUP($B1157, STANDARDS!$A:$A, STANDARDS!$B:$B,,0,2)</f>
        <v>Backlundtoppen Fm, Akademikerbreen Gp</v>
      </c>
      <c r="J1157">
        <v>700</v>
      </c>
      <c r="M1157" t="s">
        <v>241</v>
      </c>
      <c r="P1157" t="s">
        <v>243</v>
      </c>
      <c r="Q1157">
        <v>3.4</v>
      </c>
      <c r="R1157">
        <v>0.2</v>
      </c>
      <c r="V1157">
        <v>1</v>
      </c>
      <c r="W1157" t="s">
        <v>247</v>
      </c>
      <c r="X1157" t="s">
        <v>447</v>
      </c>
    </row>
    <row r="1158" spans="1:24" x14ac:dyDescent="0.3">
      <c r="A1158">
        <v>1215</v>
      </c>
      <c r="B1158" s="15" t="s">
        <v>291</v>
      </c>
      <c r="C1158" t="str">
        <f>_xlfn.XLOOKUP($B1158, STANDARDS!$A:$A, STANDARDS!$B:$B,,0,2)</f>
        <v>Backlundtoppen Fm, Akademikerbreen Gp</v>
      </c>
      <c r="J1158">
        <v>700</v>
      </c>
      <c r="M1158" t="s">
        <v>241</v>
      </c>
      <c r="P1158" t="s">
        <v>243</v>
      </c>
      <c r="Q1158">
        <v>5.5</v>
      </c>
      <c r="R1158">
        <v>0.2</v>
      </c>
      <c r="V1158">
        <v>1</v>
      </c>
      <c r="W1158" t="s">
        <v>247</v>
      </c>
      <c r="X1158" t="s">
        <v>447</v>
      </c>
    </row>
    <row r="1159" spans="1:24" x14ac:dyDescent="0.3">
      <c r="A1159">
        <v>1216</v>
      </c>
      <c r="B1159" s="15" t="s">
        <v>291</v>
      </c>
      <c r="C1159" t="str">
        <f>_xlfn.XLOOKUP($B1159, STANDARDS!$A:$A, STANDARDS!$B:$B,,0,2)</f>
        <v>Backlundtoppen Fm, Akademikerbreen Gp</v>
      </c>
      <c r="J1159">
        <v>700</v>
      </c>
      <c r="M1159" t="s">
        <v>241</v>
      </c>
      <c r="P1159" t="s">
        <v>243</v>
      </c>
      <c r="Q1159">
        <v>5.3</v>
      </c>
      <c r="R1159">
        <v>0.2</v>
      </c>
      <c r="V1159">
        <v>1</v>
      </c>
      <c r="W1159" t="s">
        <v>247</v>
      </c>
      <c r="X1159" t="s">
        <v>447</v>
      </c>
    </row>
    <row r="1160" spans="1:24" x14ac:dyDescent="0.3">
      <c r="A1160">
        <v>1217</v>
      </c>
      <c r="B1160" s="15" t="s">
        <v>291</v>
      </c>
      <c r="C1160" t="str">
        <f>_xlfn.XLOOKUP($B1160, STANDARDS!$A:$A, STANDARDS!$B:$B,,0,2)</f>
        <v>Backlundtoppen Fm, Akademikerbreen Gp</v>
      </c>
      <c r="J1160">
        <v>700</v>
      </c>
      <c r="M1160" t="s">
        <v>240</v>
      </c>
      <c r="P1160" t="s">
        <v>243</v>
      </c>
      <c r="Q1160">
        <v>6.5</v>
      </c>
      <c r="R1160">
        <v>0.2</v>
      </c>
      <c r="V1160">
        <v>1</v>
      </c>
      <c r="W1160" t="s">
        <v>247</v>
      </c>
      <c r="X1160" t="s">
        <v>453</v>
      </c>
    </row>
    <row r="1161" spans="1:24" x14ac:dyDescent="0.3">
      <c r="A1161">
        <v>1218</v>
      </c>
      <c r="B1161" s="15" t="s">
        <v>291</v>
      </c>
      <c r="C1161" t="str">
        <f>_xlfn.XLOOKUP($B1161, STANDARDS!$A:$A, STANDARDS!$B:$B,,0,2)</f>
        <v>Backlundtoppen Fm, Akademikerbreen Gp</v>
      </c>
      <c r="J1161">
        <v>700</v>
      </c>
      <c r="M1161" t="s">
        <v>240</v>
      </c>
      <c r="P1161" t="s">
        <v>243</v>
      </c>
      <c r="Q1161">
        <v>7.2</v>
      </c>
      <c r="R1161">
        <v>0.2</v>
      </c>
      <c r="V1161">
        <v>1</v>
      </c>
      <c r="W1161" t="s">
        <v>247</v>
      </c>
      <c r="X1161" t="s">
        <v>453</v>
      </c>
    </row>
    <row r="1162" spans="1:24" x14ac:dyDescent="0.3">
      <c r="A1162">
        <v>1219</v>
      </c>
      <c r="B1162" s="15" t="s">
        <v>291</v>
      </c>
      <c r="C1162" t="str">
        <f>_xlfn.XLOOKUP($B1162, STANDARDS!$A:$A, STANDARDS!$B:$B,,0,2)</f>
        <v>Backlundtoppen Fm, Akademikerbreen Gp</v>
      </c>
      <c r="J1162">
        <v>700</v>
      </c>
      <c r="M1162" t="s">
        <v>240</v>
      </c>
      <c r="P1162" t="s">
        <v>243</v>
      </c>
      <c r="Q1162">
        <v>6</v>
      </c>
      <c r="R1162">
        <v>0.2</v>
      </c>
      <c r="V1162">
        <v>1</v>
      </c>
      <c r="W1162" t="s">
        <v>247</v>
      </c>
      <c r="X1162" t="s">
        <v>453</v>
      </c>
    </row>
    <row r="1163" spans="1:24" x14ac:dyDescent="0.3">
      <c r="A1163">
        <v>1220</v>
      </c>
      <c r="B1163" s="15" t="s">
        <v>292</v>
      </c>
      <c r="C1163" t="str">
        <f>_xlfn.XLOOKUP($B1163, STANDARDS!$A:$A, STANDARDS!$B:$B,,0,2)</f>
        <v>Eleonore Bay Gp</v>
      </c>
      <c r="J1163">
        <v>700</v>
      </c>
      <c r="M1163" t="s">
        <v>241</v>
      </c>
      <c r="O1163">
        <v>2E-3</v>
      </c>
      <c r="P1163" t="s">
        <v>243</v>
      </c>
      <c r="S1163">
        <v>-23.1</v>
      </c>
      <c r="T1163">
        <v>0.2</v>
      </c>
      <c r="U1163" t="s">
        <v>246</v>
      </c>
      <c r="V1163">
        <v>1</v>
      </c>
      <c r="W1163" t="s">
        <v>247</v>
      </c>
      <c r="X1163" t="s">
        <v>447</v>
      </c>
    </row>
    <row r="1164" spans="1:24" x14ac:dyDescent="0.3">
      <c r="A1164">
        <v>1221</v>
      </c>
      <c r="B1164" s="15" t="s">
        <v>292</v>
      </c>
      <c r="C1164" t="str">
        <f>_xlfn.XLOOKUP($B1164, STANDARDS!$A:$A, STANDARDS!$B:$B,,0,2)</f>
        <v>Eleonore Bay Gp</v>
      </c>
      <c r="J1164">
        <v>700</v>
      </c>
      <c r="M1164" t="s">
        <v>241</v>
      </c>
      <c r="P1164" t="s">
        <v>243</v>
      </c>
      <c r="Q1164">
        <v>11</v>
      </c>
      <c r="R1164">
        <v>0.2</v>
      </c>
      <c r="V1164">
        <v>1</v>
      </c>
      <c r="W1164" t="s">
        <v>247</v>
      </c>
      <c r="X1164" t="s">
        <v>447</v>
      </c>
    </row>
    <row r="1165" spans="1:24" x14ac:dyDescent="0.3">
      <c r="A1165">
        <v>1222</v>
      </c>
      <c r="B1165" s="15" t="s">
        <v>292</v>
      </c>
      <c r="C1165" t="str">
        <f>_xlfn.XLOOKUP($B1165, STANDARDS!$A:$A, STANDARDS!$B:$B,,0,2)</f>
        <v>Eleonore Bay Gp</v>
      </c>
      <c r="J1165">
        <v>700</v>
      </c>
      <c r="M1165" t="s">
        <v>240</v>
      </c>
      <c r="P1165" t="s">
        <v>243</v>
      </c>
      <c r="Q1165">
        <v>7.3</v>
      </c>
      <c r="R1165">
        <v>0.2</v>
      </c>
      <c r="V1165">
        <v>1</v>
      </c>
      <c r="W1165" t="s">
        <v>247</v>
      </c>
      <c r="X1165" t="s">
        <v>447</v>
      </c>
    </row>
    <row r="1166" spans="1:24" x14ac:dyDescent="0.3">
      <c r="A1166">
        <v>1223</v>
      </c>
      <c r="B1166" s="15" t="s">
        <v>293</v>
      </c>
      <c r="C1166" t="str">
        <f>_xlfn.XLOOKUP($B1166, STANDARDS!$A:$A, STANDARDS!$B:$B,,0,2)</f>
        <v>Eleonore Bay Gp</v>
      </c>
      <c r="J1166">
        <v>700</v>
      </c>
      <c r="M1166" t="s">
        <v>241</v>
      </c>
      <c r="O1166">
        <v>4.0000000000000001E-3</v>
      </c>
      <c r="P1166" t="s">
        <v>243</v>
      </c>
      <c r="S1166">
        <v>-24.8</v>
      </c>
      <c r="T1166">
        <v>0.2</v>
      </c>
      <c r="U1166" t="s">
        <v>246</v>
      </c>
      <c r="V1166">
        <v>1</v>
      </c>
      <c r="W1166" t="s">
        <v>247</v>
      </c>
      <c r="X1166" t="s">
        <v>447</v>
      </c>
    </row>
    <row r="1167" spans="1:24" x14ac:dyDescent="0.3">
      <c r="A1167">
        <v>1224</v>
      </c>
      <c r="B1167" s="15" t="s">
        <v>293</v>
      </c>
      <c r="C1167" t="str">
        <f>_xlfn.XLOOKUP($B1167, STANDARDS!$A:$A, STANDARDS!$B:$B,,0,2)</f>
        <v>Eleonore Bay Gp</v>
      </c>
      <c r="J1167">
        <v>700</v>
      </c>
      <c r="M1167" t="s">
        <v>241</v>
      </c>
      <c r="O1167">
        <v>1.0999999999999999E-2</v>
      </c>
      <c r="P1167" t="s">
        <v>243</v>
      </c>
      <c r="S1167">
        <v>-33.1</v>
      </c>
      <c r="T1167">
        <v>0.2</v>
      </c>
      <c r="U1167" t="s">
        <v>246</v>
      </c>
      <c r="V1167">
        <v>1</v>
      </c>
      <c r="W1167" t="s">
        <v>247</v>
      </c>
      <c r="X1167" t="s">
        <v>447</v>
      </c>
    </row>
    <row r="1168" spans="1:24" x14ac:dyDescent="0.3">
      <c r="A1168">
        <v>1225</v>
      </c>
      <c r="B1168" s="15" t="s">
        <v>293</v>
      </c>
      <c r="C1168" t="str">
        <f>_xlfn.XLOOKUP($B1168, STANDARDS!$A:$A, STANDARDS!$B:$B,,0,2)</f>
        <v>Eleonore Bay Gp</v>
      </c>
      <c r="J1168">
        <v>700</v>
      </c>
      <c r="M1168" t="s">
        <v>240</v>
      </c>
      <c r="O1168">
        <v>8.9999999999999993E-3</v>
      </c>
      <c r="P1168" t="s">
        <v>243</v>
      </c>
      <c r="S1168">
        <v>-23.9</v>
      </c>
      <c r="T1168">
        <v>0.2</v>
      </c>
      <c r="U1168" t="s">
        <v>246</v>
      </c>
      <c r="V1168">
        <v>1</v>
      </c>
      <c r="W1168" t="s">
        <v>247</v>
      </c>
      <c r="X1168" t="s">
        <v>447</v>
      </c>
    </row>
    <row r="1169" spans="1:24" x14ac:dyDescent="0.3">
      <c r="A1169">
        <v>1226</v>
      </c>
      <c r="B1169" s="15" t="s">
        <v>293</v>
      </c>
      <c r="C1169" t="str">
        <f>_xlfn.XLOOKUP($B1169, STANDARDS!$A:$A, STANDARDS!$B:$B,,0,2)</f>
        <v>Eleonore Bay Gp</v>
      </c>
      <c r="J1169">
        <v>700</v>
      </c>
      <c r="M1169" t="s">
        <v>240</v>
      </c>
      <c r="O1169">
        <v>1.6E-2</v>
      </c>
      <c r="P1169" t="s">
        <v>243</v>
      </c>
      <c r="S1169">
        <v>-23.9</v>
      </c>
      <c r="T1169">
        <v>0.2</v>
      </c>
      <c r="U1169" t="s">
        <v>246</v>
      </c>
      <c r="V1169">
        <v>1</v>
      </c>
      <c r="W1169" t="s">
        <v>247</v>
      </c>
      <c r="X1169" t="s">
        <v>447</v>
      </c>
    </row>
    <row r="1170" spans="1:24" x14ac:dyDescent="0.3">
      <c r="A1170">
        <v>1227</v>
      </c>
      <c r="B1170" s="15" t="s">
        <v>293</v>
      </c>
      <c r="C1170" t="str">
        <f>_xlfn.XLOOKUP($B1170, STANDARDS!$A:$A, STANDARDS!$B:$B,,0,2)</f>
        <v>Eleonore Bay Gp</v>
      </c>
      <c r="J1170">
        <v>700</v>
      </c>
      <c r="M1170" t="s">
        <v>241</v>
      </c>
      <c r="P1170" t="s">
        <v>243</v>
      </c>
      <c r="Q1170">
        <v>4.8</v>
      </c>
      <c r="R1170">
        <v>0.2</v>
      </c>
      <c r="V1170">
        <v>1</v>
      </c>
      <c r="W1170" t="s">
        <v>247</v>
      </c>
      <c r="X1170" t="s">
        <v>447</v>
      </c>
    </row>
    <row r="1171" spans="1:24" x14ac:dyDescent="0.3">
      <c r="A1171">
        <v>1228</v>
      </c>
      <c r="B1171" s="15" t="s">
        <v>293</v>
      </c>
      <c r="C1171" t="str">
        <f>_xlfn.XLOOKUP($B1171, STANDARDS!$A:$A, STANDARDS!$B:$B,,0,2)</f>
        <v>Eleonore Bay Gp</v>
      </c>
      <c r="J1171">
        <v>700</v>
      </c>
      <c r="M1171" t="s">
        <v>241</v>
      </c>
      <c r="P1171" t="s">
        <v>243</v>
      </c>
      <c r="Q1171">
        <v>-3.1</v>
      </c>
      <c r="R1171">
        <v>0.2</v>
      </c>
      <c r="V1171">
        <v>1</v>
      </c>
      <c r="W1171" t="s">
        <v>247</v>
      </c>
      <c r="X1171" t="s">
        <v>447</v>
      </c>
    </row>
    <row r="1172" spans="1:24" x14ac:dyDescent="0.3">
      <c r="A1172">
        <v>1229</v>
      </c>
      <c r="B1172" s="15" t="s">
        <v>293</v>
      </c>
      <c r="C1172" t="str">
        <f>_xlfn.XLOOKUP($B1172, STANDARDS!$A:$A, STANDARDS!$B:$B,,0,2)</f>
        <v>Eleonore Bay Gp</v>
      </c>
      <c r="J1172">
        <v>700</v>
      </c>
      <c r="M1172" t="s">
        <v>240</v>
      </c>
      <c r="P1172" t="s">
        <v>243</v>
      </c>
      <c r="Q1172">
        <v>7.2</v>
      </c>
      <c r="R1172">
        <v>0.2</v>
      </c>
      <c r="V1172">
        <v>1</v>
      </c>
      <c r="W1172" t="s">
        <v>247</v>
      </c>
      <c r="X1172" t="s">
        <v>447</v>
      </c>
    </row>
    <row r="1173" spans="1:24" x14ac:dyDescent="0.3">
      <c r="A1173">
        <v>1230</v>
      </c>
      <c r="B1173" s="15" t="s">
        <v>293</v>
      </c>
      <c r="C1173" t="str">
        <f>_xlfn.XLOOKUP($B1173, STANDARDS!$A:$A, STANDARDS!$B:$B,,0,2)</f>
        <v>Eleonore Bay Gp</v>
      </c>
      <c r="J1173">
        <v>700</v>
      </c>
      <c r="M1173" t="s">
        <v>240</v>
      </c>
      <c r="P1173" t="s">
        <v>243</v>
      </c>
      <c r="Q1173">
        <v>7.2</v>
      </c>
      <c r="R1173">
        <v>0.2</v>
      </c>
      <c r="V1173">
        <v>1</v>
      </c>
      <c r="W1173" t="s">
        <v>247</v>
      </c>
      <c r="X1173" t="s">
        <v>447</v>
      </c>
    </row>
    <row r="1174" spans="1:24" x14ac:dyDescent="0.3">
      <c r="A1174">
        <v>1235</v>
      </c>
      <c r="B1174" s="15" t="s">
        <v>83</v>
      </c>
      <c r="C1174" t="str">
        <f>_xlfn.XLOOKUP($B1174, STANDARDS!$A:$A, STANDARDS!$B:$B,,0,2)</f>
        <v>Biri Fm</v>
      </c>
      <c r="J1174">
        <v>700</v>
      </c>
      <c r="M1174" t="s">
        <v>240</v>
      </c>
      <c r="P1174" t="s">
        <v>243</v>
      </c>
      <c r="Q1174">
        <v>1</v>
      </c>
      <c r="R1174">
        <v>0.2</v>
      </c>
      <c r="V1174">
        <v>1</v>
      </c>
      <c r="W1174" t="s">
        <v>247</v>
      </c>
      <c r="X1174" t="s">
        <v>462</v>
      </c>
    </row>
    <row r="1175" spans="1:24" x14ac:dyDescent="0.3">
      <c r="A1175">
        <v>1236</v>
      </c>
      <c r="B1175" s="15" t="s">
        <v>83</v>
      </c>
      <c r="C1175" t="str">
        <f>_xlfn.XLOOKUP($B1175, STANDARDS!$A:$A, STANDARDS!$B:$B,,0,2)</f>
        <v>Biri Fm</v>
      </c>
      <c r="J1175">
        <v>700</v>
      </c>
      <c r="M1175" t="s">
        <v>240</v>
      </c>
      <c r="P1175" t="s">
        <v>243</v>
      </c>
      <c r="Q1175">
        <v>1.2</v>
      </c>
      <c r="R1175">
        <v>0.2</v>
      </c>
      <c r="V1175">
        <v>1</v>
      </c>
      <c r="W1175" t="s">
        <v>247</v>
      </c>
      <c r="X1175" t="s">
        <v>462</v>
      </c>
    </row>
    <row r="1176" spans="1:24" x14ac:dyDescent="0.3">
      <c r="A1176">
        <v>1237</v>
      </c>
      <c r="B1176" s="15" t="s">
        <v>83</v>
      </c>
      <c r="C1176" t="str">
        <f>_xlfn.XLOOKUP($B1176, STANDARDS!$A:$A, STANDARDS!$B:$B,,0,2)</f>
        <v>Biri Fm</v>
      </c>
      <c r="J1176">
        <v>700</v>
      </c>
      <c r="M1176" t="s">
        <v>240</v>
      </c>
      <c r="P1176" t="s">
        <v>243</v>
      </c>
      <c r="Q1176">
        <v>1.2</v>
      </c>
      <c r="R1176">
        <v>0.2</v>
      </c>
      <c r="V1176">
        <v>1</v>
      </c>
      <c r="W1176" t="s">
        <v>247</v>
      </c>
      <c r="X1176" t="s">
        <v>462</v>
      </c>
    </row>
    <row r="1177" spans="1:24" x14ac:dyDescent="0.3">
      <c r="A1177">
        <v>1238</v>
      </c>
      <c r="B1177" s="15" t="s">
        <v>83</v>
      </c>
      <c r="C1177" t="str">
        <f>_xlfn.XLOOKUP($B1177, STANDARDS!$A:$A, STANDARDS!$B:$B,,0,2)</f>
        <v>Biri Fm</v>
      </c>
      <c r="J1177">
        <v>700</v>
      </c>
      <c r="M1177" t="s">
        <v>240</v>
      </c>
      <c r="P1177" t="s">
        <v>243</v>
      </c>
      <c r="Q1177">
        <v>1.7</v>
      </c>
      <c r="R1177">
        <v>0.2</v>
      </c>
      <c r="V1177">
        <v>1</v>
      </c>
      <c r="W1177" t="s">
        <v>247</v>
      </c>
      <c r="X1177" t="s">
        <v>462</v>
      </c>
    </row>
    <row r="1178" spans="1:24" x14ac:dyDescent="0.3">
      <c r="A1178">
        <v>1239</v>
      </c>
      <c r="B1178" s="15" t="s">
        <v>83</v>
      </c>
      <c r="C1178" t="str">
        <f>_xlfn.XLOOKUP($B1178, STANDARDS!$A:$A, STANDARDS!$B:$B,,0,2)</f>
        <v>Biri Fm</v>
      </c>
      <c r="J1178">
        <v>700</v>
      </c>
      <c r="M1178" t="s">
        <v>240</v>
      </c>
      <c r="P1178" t="s">
        <v>243</v>
      </c>
      <c r="Q1178">
        <v>1.8</v>
      </c>
      <c r="R1178">
        <v>0.2</v>
      </c>
      <c r="V1178">
        <v>1</v>
      </c>
      <c r="W1178" t="s">
        <v>247</v>
      </c>
      <c r="X1178" t="s">
        <v>462</v>
      </c>
    </row>
    <row r="1179" spans="1:24" x14ac:dyDescent="0.3">
      <c r="A1179">
        <v>1240</v>
      </c>
      <c r="B1179" s="15" t="s">
        <v>83</v>
      </c>
      <c r="C1179" t="str">
        <f>_xlfn.XLOOKUP($B1179, STANDARDS!$A:$A, STANDARDS!$B:$B,,0,2)</f>
        <v>Biri Fm</v>
      </c>
      <c r="J1179">
        <v>700</v>
      </c>
      <c r="M1179" t="s">
        <v>240</v>
      </c>
      <c r="P1179" t="s">
        <v>243</v>
      </c>
      <c r="Q1179">
        <v>1.8</v>
      </c>
      <c r="R1179">
        <v>0.2</v>
      </c>
      <c r="V1179">
        <v>1</v>
      </c>
      <c r="W1179" t="s">
        <v>247</v>
      </c>
      <c r="X1179" t="s">
        <v>462</v>
      </c>
    </row>
    <row r="1180" spans="1:24" x14ac:dyDescent="0.3">
      <c r="A1180">
        <v>1241</v>
      </c>
      <c r="B1180" s="15" t="s">
        <v>83</v>
      </c>
      <c r="C1180" t="str">
        <f>_xlfn.XLOOKUP($B1180, STANDARDS!$A:$A, STANDARDS!$B:$B,,0,2)</f>
        <v>Biri Fm</v>
      </c>
      <c r="J1180">
        <v>700</v>
      </c>
      <c r="M1180" t="s">
        <v>240</v>
      </c>
      <c r="P1180" t="s">
        <v>243</v>
      </c>
      <c r="Q1180">
        <v>1.9</v>
      </c>
      <c r="R1180">
        <v>0.2</v>
      </c>
      <c r="V1180">
        <v>1</v>
      </c>
      <c r="W1180" t="s">
        <v>247</v>
      </c>
      <c r="X1180" t="s">
        <v>462</v>
      </c>
    </row>
    <row r="1181" spans="1:24" x14ac:dyDescent="0.3">
      <c r="A1181">
        <v>1242</v>
      </c>
      <c r="B1181" s="15" t="s">
        <v>83</v>
      </c>
      <c r="C1181" t="str">
        <f>_xlfn.XLOOKUP($B1181, STANDARDS!$A:$A, STANDARDS!$B:$B,,0,2)</f>
        <v>Biri Fm</v>
      </c>
      <c r="J1181">
        <v>700</v>
      </c>
      <c r="M1181" t="s">
        <v>240</v>
      </c>
      <c r="P1181" t="s">
        <v>243</v>
      </c>
      <c r="Q1181">
        <v>1.9</v>
      </c>
      <c r="R1181">
        <v>0.2</v>
      </c>
      <c r="V1181">
        <v>1</v>
      </c>
      <c r="W1181" t="s">
        <v>247</v>
      </c>
      <c r="X1181" t="s">
        <v>462</v>
      </c>
    </row>
    <row r="1182" spans="1:24" x14ac:dyDescent="0.3">
      <c r="A1182">
        <v>1243</v>
      </c>
      <c r="B1182" s="15" t="s">
        <v>83</v>
      </c>
      <c r="C1182" t="str">
        <f>_xlfn.XLOOKUP($B1182, STANDARDS!$A:$A, STANDARDS!$B:$B,,0,2)</f>
        <v>Biri Fm</v>
      </c>
      <c r="J1182">
        <v>700</v>
      </c>
      <c r="M1182" t="s">
        <v>240</v>
      </c>
      <c r="P1182" t="s">
        <v>243</v>
      </c>
      <c r="Q1182">
        <v>2</v>
      </c>
      <c r="R1182">
        <v>0.2</v>
      </c>
      <c r="V1182">
        <v>1</v>
      </c>
      <c r="W1182" t="s">
        <v>247</v>
      </c>
      <c r="X1182" t="s">
        <v>462</v>
      </c>
    </row>
    <row r="1183" spans="1:24" x14ac:dyDescent="0.3">
      <c r="A1183">
        <v>1244</v>
      </c>
      <c r="B1183" s="15" t="s">
        <v>83</v>
      </c>
      <c r="C1183" t="str">
        <f>_xlfn.XLOOKUP($B1183, STANDARDS!$A:$A, STANDARDS!$B:$B,,0,2)</f>
        <v>Biri Fm</v>
      </c>
      <c r="J1183">
        <v>700</v>
      </c>
      <c r="M1183" t="s">
        <v>240</v>
      </c>
      <c r="P1183" t="s">
        <v>243</v>
      </c>
      <c r="Q1183">
        <v>2.2000000000000002</v>
      </c>
      <c r="R1183">
        <v>0.2</v>
      </c>
      <c r="V1183">
        <v>1</v>
      </c>
      <c r="W1183" t="s">
        <v>247</v>
      </c>
      <c r="X1183" t="s">
        <v>462</v>
      </c>
    </row>
    <row r="1184" spans="1:24" x14ac:dyDescent="0.3">
      <c r="A1184">
        <v>1245</v>
      </c>
      <c r="B1184" s="15" t="s">
        <v>83</v>
      </c>
      <c r="C1184" t="str">
        <f>_xlfn.XLOOKUP($B1184, STANDARDS!$A:$A, STANDARDS!$B:$B,,0,2)</f>
        <v>Biri Fm</v>
      </c>
      <c r="J1184">
        <v>700</v>
      </c>
      <c r="M1184" t="s">
        <v>240</v>
      </c>
      <c r="P1184" t="s">
        <v>243</v>
      </c>
      <c r="Q1184">
        <v>2.2000000000000002</v>
      </c>
      <c r="R1184">
        <v>0.2</v>
      </c>
      <c r="V1184">
        <v>1</v>
      </c>
      <c r="W1184" t="s">
        <v>247</v>
      </c>
      <c r="X1184" t="s">
        <v>462</v>
      </c>
    </row>
    <row r="1185" spans="1:24" x14ac:dyDescent="0.3">
      <c r="A1185">
        <v>1248</v>
      </c>
      <c r="B1185" s="15" t="s">
        <v>294</v>
      </c>
      <c r="C1185" t="str">
        <f>_xlfn.XLOOKUP($B1185, STANDARDS!$A:$A, STANDARDS!$B:$B,,0,2)</f>
        <v>Conception Gp</v>
      </c>
      <c r="J1185">
        <v>700</v>
      </c>
      <c r="M1185" t="s">
        <v>217</v>
      </c>
      <c r="P1185" t="s">
        <v>243</v>
      </c>
      <c r="S1185">
        <v>-31.2</v>
      </c>
      <c r="T1185">
        <v>0.2</v>
      </c>
      <c r="U1185" t="s">
        <v>246</v>
      </c>
      <c r="V1185">
        <v>1</v>
      </c>
      <c r="W1185" t="s">
        <v>247</v>
      </c>
      <c r="X1185" t="s">
        <v>463</v>
      </c>
    </row>
    <row r="1186" spans="1:24" x14ac:dyDescent="0.3">
      <c r="A1186">
        <v>1249</v>
      </c>
      <c r="B1186" s="15" t="s">
        <v>295</v>
      </c>
      <c r="C1186" t="str">
        <f>_xlfn.XLOOKUP($B1186, STANDARDS!$A:$A, STANDARDS!$B:$B,,0,2)</f>
        <v>Hector Fm</v>
      </c>
      <c r="J1186">
        <v>700</v>
      </c>
      <c r="M1186" t="s">
        <v>222</v>
      </c>
      <c r="P1186" t="s">
        <v>243</v>
      </c>
      <c r="S1186">
        <v>-30.6</v>
      </c>
      <c r="T1186">
        <v>0.2</v>
      </c>
      <c r="U1186" t="s">
        <v>246</v>
      </c>
      <c r="V1186">
        <v>1</v>
      </c>
      <c r="W1186" t="s">
        <v>247</v>
      </c>
      <c r="X1186" t="s">
        <v>456</v>
      </c>
    </row>
    <row r="1187" spans="1:24" x14ac:dyDescent="0.3">
      <c r="A1187">
        <v>1250</v>
      </c>
      <c r="B1187" s="15" t="s">
        <v>295</v>
      </c>
      <c r="C1187" t="str">
        <f>_xlfn.XLOOKUP($B1187, STANDARDS!$A:$A, STANDARDS!$B:$B,,0,2)</f>
        <v>Hector Fm</v>
      </c>
      <c r="J1187">
        <v>700</v>
      </c>
      <c r="M1187" t="s">
        <v>222</v>
      </c>
      <c r="P1187" t="s">
        <v>243</v>
      </c>
      <c r="S1187">
        <v>-30.4</v>
      </c>
      <c r="T1187">
        <v>0.2</v>
      </c>
      <c r="U1187" t="s">
        <v>246</v>
      </c>
      <c r="V1187">
        <v>1</v>
      </c>
      <c r="W1187" t="s">
        <v>247</v>
      </c>
      <c r="X1187" t="s">
        <v>456</v>
      </c>
    </row>
    <row r="1188" spans="1:24" x14ac:dyDescent="0.3">
      <c r="A1188">
        <v>1251</v>
      </c>
      <c r="B1188" s="15" t="s">
        <v>295</v>
      </c>
      <c r="C1188" t="str">
        <f>_xlfn.XLOOKUP($B1188, STANDARDS!$A:$A, STANDARDS!$B:$B,,0,2)</f>
        <v>Hector Fm</v>
      </c>
      <c r="J1188">
        <v>700</v>
      </c>
      <c r="M1188" t="s">
        <v>222</v>
      </c>
      <c r="O1188">
        <v>0.02</v>
      </c>
      <c r="P1188" t="s">
        <v>243</v>
      </c>
      <c r="S1188">
        <v>-25.8</v>
      </c>
      <c r="T1188">
        <v>0.2</v>
      </c>
      <c r="U1188" t="s">
        <v>246</v>
      </c>
      <c r="V1188">
        <v>1</v>
      </c>
      <c r="W1188" t="s">
        <v>247</v>
      </c>
      <c r="X1188" t="s">
        <v>464</v>
      </c>
    </row>
    <row r="1189" spans="1:24" x14ac:dyDescent="0.3">
      <c r="A1189">
        <v>1252</v>
      </c>
      <c r="B1189" s="15" t="s">
        <v>296</v>
      </c>
      <c r="C1189" t="str">
        <f>_xlfn.XLOOKUP($B1189, STANDARDS!$A:$A, STANDARDS!$B:$B,,0,2)</f>
        <v>Eleonore Bay Gp</v>
      </c>
      <c r="J1189">
        <v>720</v>
      </c>
      <c r="M1189" t="s">
        <v>240</v>
      </c>
      <c r="O1189">
        <v>8.9999999999999993E-3</v>
      </c>
      <c r="P1189" t="s">
        <v>243</v>
      </c>
      <c r="S1189">
        <v>-23.9</v>
      </c>
      <c r="T1189">
        <v>0.2</v>
      </c>
      <c r="U1189" t="s">
        <v>246</v>
      </c>
      <c r="V1189">
        <v>1</v>
      </c>
      <c r="W1189" t="s">
        <v>247</v>
      </c>
      <c r="X1189" t="s">
        <v>447</v>
      </c>
    </row>
    <row r="1190" spans="1:24" x14ac:dyDescent="0.3">
      <c r="A1190">
        <v>1253</v>
      </c>
      <c r="B1190" s="15" t="s">
        <v>296</v>
      </c>
      <c r="C1190" t="str">
        <f>_xlfn.XLOOKUP($B1190, STANDARDS!$A:$A, STANDARDS!$B:$B,,0,2)</f>
        <v>Eleonore Bay Gp</v>
      </c>
      <c r="J1190">
        <v>720</v>
      </c>
      <c r="M1190" t="s">
        <v>240</v>
      </c>
      <c r="P1190" t="s">
        <v>243</v>
      </c>
      <c r="Q1190">
        <v>4.4000000000000004</v>
      </c>
      <c r="R1190">
        <v>0.2</v>
      </c>
      <c r="V1190">
        <v>1</v>
      </c>
      <c r="W1190" t="s">
        <v>247</v>
      </c>
      <c r="X1190" t="s">
        <v>447</v>
      </c>
    </row>
    <row r="1191" spans="1:24" x14ac:dyDescent="0.3">
      <c r="A1191">
        <v>1254</v>
      </c>
      <c r="B1191" s="15" t="s">
        <v>297</v>
      </c>
      <c r="C1191" t="str">
        <f>_xlfn.XLOOKUP($B1191, STANDARDS!$A:$A, STANDARDS!$B:$B,,0,2)</f>
        <v>Eleonore Bay Gp</v>
      </c>
      <c r="J1191">
        <v>720</v>
      </c>
      <c r="M1191" t="s">
        <v>241</v>
      </c>
      <c r="O1191">
        <v>4.0000000000000001E-3</v>
      </c>
      <c r="P1191" t="s">
        <v>243</v>
      </c>
      <c r="S1191">
        <v>-23.8</v>
      </c>
      <c r="T1191">
        <v>0.2</v>
      </c>
      <c r="U1191" t="s">
        <v>246</v>
      </c>
      <c r="V1191">
        <v>1</v>
      </c>
      <c r="W1191" t="s">
        <v>247</v>
      </c>
      <c r="X1191" t="s">
        <v>447</v>
      </c>
    </row>
    <row r="1192" spans="1:24" x14ac:dyDescent="0.3">
      <c r="A1192">
        <v>1255</v>
      </c>
      <c r="B1192" s="15" t="s">
        <v>297</v>
      </c>
      <c r="C1192" t="str">
        <f>_xlfn.XLOOKUP($B1192, STANDARDS!$A:$A, STANDARDS!$B:$B,,0,2)</f>
        <v>Eleonore Bay Gp</v>
      </c>
      <c r="J1192">
        <v>720</v>
      </c>
      <c r="M1192" t="s">
        <v>241</v>
      </c>
      <c r="P1192" t="s">
        <v>243</v>
      </c>
      <c r="Q1192">
        <v>5.6</v>
      </c>
      <c r="R1192">
        <v>0.2</v>
      </c>
      <c r="V1192">
        <v>1</v>
      </c>
      <c r="W1192" t="s">
        <v>247</v>
      </c>
      <c r="X1192" t="s">
        <v>447</v>
      </c>
    </row>
    <row r="1193" spans="1:24" x14ac:dyDescent="0.3">
      <c r="A1193">
        <v>1256</v>
      </c>
      <c r="B1193" s="15" t="s">
        <v>298</v>
      </c>
      <c r="C1193" t="str">
        <f>_xlfn.XLOOKUP($B1193, STANDARDS!$A:$A, STANDARDS!$B:$B,,0,2)</f>
        <v>Draken Fm, Akademikerbreen Gp</v>
      </c>
      <c r="J1193">
        <v>720</v>
      </c>
      <c r="M1193" t="s">
        <v>241</v>
      </c>
      <c r="O1193">
        <v>1.2999999999999999E-2</v>
      </c>
      <c r="P1193" t="s">
        <v>243</v>
      </c>
      <c r="S1193">
        <v>-20.9</v>
      </c>
      <c r="T1193">
        <v>0.2</v>
      </c>
      <c r="U1193" t="s">
        <v>246</v>
      </c>
      <c r="V1193">
        <v>1</v>
      </c>
      <c r="W1193" t="s">
        <v>247</v>
      </c>
      <c r="X1193" t="s">
        <v>447</v>
      </c>
    </row>
    <row r="1194" spans="1:24" x14ac:dyDescent="0.3">
      <c r="A1194">
        <v>1257</v>
      </c>
      <c r="B1194" s="15" t="s">
        <v>298</v>
      </c>
      <c r="C1194" t="str">
        <f>_xlfn.XLOOKUP($B1194, STANDARDS!$A:$A, STANDARDS!$B:$B,,0,2)</f>
        <v>Draken Fm, Akademikerbreen Gp</v>
      </c>
      <c r="J1194">
        <v>720</v>
      </c>
      <c r="M1194" t="s">
        <v>222</v>
      </c>
      <c r="O1194">
        <v>0.1</v>
      </c>
      <c r="P1194" t="s">
        <v>243</v>
      </c>
      <c r="S1194">
        <v>-24.4</v>
      </c>
      <c r="T1194">
        <v>0.2</v>
      </c>
      <c r="U1194" t="s">
        <v>246</v>
      </c>
      <c r="V1194">
        <v>1</v>
      </c>
      <c r="W1194" t="s">
        <v>247</v>
      </c>
      <c r="X1194" t="s">
        <v>447</v>
      </c>
    </row>
    <row r="1195" spans="1:24" x14ac:dyDescent="0.3">
      <c r="A1195">
        <v>1258</v>
      </c>
      <c r="B1195" s="15" t="s">
        <v>298</v>
      </c>
      <c r="C1195" t="str">
        <f>_xlfn.XLOOKUP($B1195, STANDARDS!$A:$A, STANDARDS!$B:$B,,0,2)</f>
        <v>Draken Fm, Akademikerbreen Gp</v>
      </c>
      <c r="J1195">
        <v>720</v>
      </c>
      <c r="M1195" t="s">
        <v>241</v>
      </c>
      <c r="O1195">
        <v>8.9999999999999993E-3</v>
      </c>
      <c r="P1195" t="s">
        <v>243</v>
      </c>
      <c r="S1195">
        <v>-23.7</v>
      </c>
      <c r="T1195">
        <v>0.2</v>
      </c>
      <c r="U1195" t="s">
        <v>246</v>
      </c>
      <c r="V1195">
        <v>1</v>
      </c>
      <c r="W1195" t="s">
        <v>247</v>
      </c>
      <c r="X1195" t="s">
        <v>447</v>
      </c>
    </row>
    <row r="1196" spans="1:24" x14ac:dyDescent="0.3">
      <c r="A1196">
        <v>1259</v>
      </c>
      <c r="B1196" s="15" t="s">
        <v>298</v>
      </c>
      <c r="C1196" t="str">
        <f>_xlfn.XLOOKUP($B1196, STANDARDS!$A:$A, STANDARDS!$B:$B,,0,2)</f>
        <v>Draken Fm, Akademikerbreen Gp</v>
      </c>
      <c r="J1196">
        <v>720</v>
      </c>
      <c r="M1196" t="s">
        <v>221</v>
      </c>
      <c r="O1196">
        <v>3.0000000000000001E-3</v>
      </c>
      <c r="P1196" t="s">
        <v>243</v>
      </c>
      <c r="S1196">
        <v>-22.2</v>
      </c>
      <c r="T1196">
        <v>0.2</v>
      </c>
      <c r="U1196" t="s">
        <v>246</v>
      </c>
      <c r="V1196">
        <v>1</v>
      </c>
      <c r="W1196" t="s">
        <v>247</v>
      </c>
      <c r="X1196" t="s">
        <v>447</v>
      </c>
    </row>
    <row r="1197" spans="1:24" x14ac:dyDescent="0.3">
      <c r="A1197">
        <v>1260</v>
      </c>
      <c r="B1197" s="15" t="s">
        <v>298</v>
      </c>
      <c r="C1197" t="str">
        <f>_xlfn.XLOOKUP($B1197, STANDARDS!$A:$A, STANDARDS!$B:$B,,0,2)</f>
        <v>Draken Fm, Akademikerbreen Gp</v>
      </c>
      <c r="J1197">
        <v>720</v>
      </c>
      <c r="M1197" t="s">
        <v>241</v>
      </c>
      <c r="O1197">
        <v>2E-3</v>
      </c>
      <c r="P1197" t="s">
        <v>243</v>
      </c>
      <c r="S1197">
        <v>-23</v>
      </c>
      <c r="T1197">
        <v>0.2</v>
      </c>
      <c r="U1197" t="s">
        <v>246</v>
      </c>
      <c r="V1197">
        <v>1</v>
      </c>
      <c r="W1197" t="s">
        <v>247</v>
      </c>
      <c r="X1197" t="s">
        <v>447</v>
      </c>
    </row>
    <row r="1198" spans="1:24" x14ac:dyDescent="0.3">
      <c r="A1198">
        <v>1261</v>
      </c>
      <c r="B1198" s="15" t="s">
        <v>298</v>
      </c>
      <c r="C1198" t="str">
        <f>_xlfn.XLOOKUP($B1198, STANDARDS!$A:$A, STANDARDS!$B:$B,,0,2)</f>
        <v>Draken Fm, Akademikerbreen Gp</v>
      </c>
      <c r="J1198">
        <v>720</v>
      </c>
      <c r="M1198" t="s">
        <v>240</v>
      </c>
      <c r="O1198">
        <v>3.0000000000000001E-3</v>
      </c>
      <c r="P1198" t="s">
        <v>243</v>
      </c>
      <c r="S1198">
        <v>-27.4</v>
      </c>
      <c r="T1198">
        <v>0.2</v>
      </c>
      <c r="U1198" t="s">
        <v>246</v>
      </c>
      <c r="V1198">
        <v>1</v>
      </c>
      <c r="W1198" t="s">
        <v>247</v>
      </c>
      <c r="X1198" t="s">
        <v>447</v>
      </c>
    </row>
    <row r="1199" spans="1:24" x14ac:dyDescent="0.3">
      <c r="A1199">
        <v>1262</v>
      </c>
      <c r="B1199" s="15" t="s">
        <v>298</v>
      </c>
      <c r="C1199" t="str">
        <f>_xlfn.XLOOKUP($B1199, STANDARDS!$A:$A, STANDARDS!$B:$B,,0,2)</f>
        <v>Draken Fm, Akademikerbreen Gp</v>
      </c>
      <c r="J1199">
        <v>720</v>
      </c>
      <c r="M1199" t="s">
        <v>241</v>
      </c>
      <c r="P1199" t="s">
        <v>243</v>
      </c>
      <c r="Q1199">
        <v>5.2</v>
      </c>
      <c r="R1199">
        <v>0.2</v>
      </c>
      <c r="V1199">
        <v>1</v>
      </c>
      <c r="W1199" t="s">
        <v>247</v>
      </c>
      <c r="X1199" t="s">
        <v>447</v>
      </c>
    </row>
    <row r="1200" spans="1:24" x14ac:dyDescent="0.3">
      <c r="A1200">
        <v>1263</v>
      </c>
      <c r="B1200" s="15" t="s">
        <v>298</v>
      </c>
      <c r="C1200" t="str">
        <f>_xlfn.XLOOKUP($B1200, STANDARDS!$A:$A, STANDARDS!$B:$B,,0,2)</f>
        <v>Draken Fm, Akademikerbreen Gp</v>
      </c>
      <c r="J1200">
        <v>720</v>
      </c>
      <c r="M1200" t="s">
        <v>241</v>
      </c>
      <c r="P1200" t="s">
        <v>243</v>
      </c>
      <c r="Q1200">
        <v>6.8</v>
      </c>
      <c r="R1200">
        <v>0.2</v>
      </c>
      <c r="V1200">
        <v>1</v>
      </c>
      <c r="W1200" t="s">
        <v>247</v>
      </c>
      <c r="X1200" t="s">
        <v>447</v>
      </c>
    </row>
    <row r="1201" spans="1:24" x14ac:dyDescent="0.3">
      <c r="A1201">
        <v>1264</v>
      </c>
      <c r="B1201" s="15" t="s">
        <v>298</v>
      </c>
      <c r="C1201" t="str">
        <f>_xlfn.XLOOKUP($B1201, STANDARDS!$A:$A, STANDARDS!$B:$B,,0,2)</f>
        <v>Draken Fm, Akademikerbreen Gp</v>
      </c>
      <c r="J1201">
        <v>720</v>
      </c>
      <c r="M1201" t="s">
        <v>222</v>
      </c>
      <c r="P1201" t="s">
        <v>243</v>
      </c>
      <c r="Q1201">
        <v>2.9</v>
      </c>
      <c r="R1201">
        <v>0.2</v>
      </c>
      <c r="V1201">
        <v>1</v>
      </c>
      <c r="W1201" t="s">
        <v>247</v>
      </c>
      <c r="X1201" t="s">
        <v>447</v>
      </c>
    </row>
    <row r="1202" spans="1:24" x14ac:dyDescent="0.3">
      <c r="A1202">
        <v>1265</v>
      </c>
      <c r="B1202" s="15" t="s">
        <v>298</v>
      </c>
      <c r="C1202" t="str">
        <f>_xlfn.XLOOKUP($B1202, STANDARDS!$A:$A, STANDARDS!$B:$B,,0,2)</f>
        <v>Draken Fm, Akademikerbreen Gp</v>
      </c>
      <c r="J1202">
        <v>720</v>
      </c>
      <c r="M1202" t="s">
        <v>222</v>
      </c>
      <c r="P1202" t="s">
        <v>243</v>
      </c>
      <c r="Q1202">
        <v>4.5</v>
      </c>
      <c r="R1202">
        <v>0.2</v>
      </c>
      <c r="V1202">
        <v>1</v>
      </c>
      <c r="W1202" t="s">
        <v>247</v>
      </c>
      <c r="X1202" t="s">
        <v>447</v>
      </c>
    </row>
    <row r="1203" spans="1:24" x14ac:dyDescent="0.3">
      <c r="A1203">
        <v>1266</v>
      </c>
      <c r="B1203" s="15" t="s">
        <v>298</v>
      </c>
      <c r="C1203" t="str">
        <f>_xlfn.XLOOKUP($B1203, STANDARDS!$A:$A, STANDARDS!$B:$B,,0,2)</f>
        <v>Draken Fm, Akademikerbreen Gp</v>
      </c>
      <c r="J1203">
        <v>720</v>
      </c>
      <c r="M1203" t="s">
        <v>241</v>
      </c>
      <c r="P1203" t="s">
        <v>243</v>
      </c>
      <c r="Q1203">
        <v>5.3</v>
      </c>
      <c r="R1203">
        <v>0.2</v>
      </c>
      <c r="V1203">
        <v>1</v>
      </c>
      <c r="W1203" t="s">
        <v>247</v>
      </c>
      <c r="X1203" t="s">
        <v>447</v>
      </c>
    </row>
    <row r="1204" spans="1:24" x14ac:dyDescent="0.3">
      <c r="A1204">
        <v>1267</v>
      </c>
      <c r="B1204" s="15" t="s">
        <v>298</v>
      </c>
      <c r="C1204" t="str">
        <f>_xlfn.XLOOKUP($B1204, STANDARDS!$A:$A, STANDARDS!$B:$B,,0,2)</f>
        <v>Draken Fm, Akademikerbreen Gp</v>
      </c>
      <c r="J1204">
        <v>720</v>
      </c>
      <c r="M1204" t="s">
        <v>241</v>
      </c>
      <c r="P1204" t="s">
        <v>243</v>
      </c>
      <c r="Q1204">
        <v>6.6</v>
      </c>
      <c r="R1204">
        <v>0.2</v>
      </c>
      <c r="V1204">
        <v>1</v>
      </c>
      <c r="W1204" t="s">
        <v>247</v>
      </c>
      <c r="X1204" t="s">
        <v>447</v>
      </c>
    </row>
    <row r="1205" spans="1:24" x14ac:dyDescent="0.3">
      <c r="A1205">
        <v>1268</v>
      </c>
      <c r="B1205" s="15" t="s">
        <v>298</v>
      </c>
      <c r="C1205" t="str">
        <f>_xlfn.XLOOKUP($B1205, STANDARDS!$A:$A, STANDARDS!$B:$B,,0,2)</f>
        <v>Draken Fm, Akademikerbreen Gp</v>
      </c>
      <c r="J1205">
        <v>720</v>
      </c>
      <c r="M1205" t="s">
        <v>241</v>
      </c>
      <c r="P1205" t="s">
        <v>243</v>
      </c>
      <c r="Q1205">
        <v>7.8</v>
      </c>
      <c r="R1205">
        <v>0.2</v>
      </c>
      <c r="V1205">
        <v>1</v>
      </c>
      <c r="W1205" t="s">
        <v>247</v>
      </c>
      <c r="X1205" t="s">
        <v>447</v>
      </c>
    </row>
    <row r="1206" spans="1:24" x14ac:dyDescent="0.3">
      <c r="A1206">
        <v>1269</v>
      </c>
      <c r="B1206" s="15" t="s">
        <v>298</v>
      </c>
      <c r="C1206" t="str">
        <f>_xlfn.XLOOKUP($B1206, STANDARDS!$A:$A, STANDARDS!$B:$B,,0,2)</f>
        <v>Draken Fm, Akademikerbreen Gp</v>
      </c>
      <c r="J1206">
        <v>720</v>
      </c>
      <c r="M1206" t="s">
        <v>240</v>
      </c>
      <c r="P1206" t="s">
        <v>243</v>
      </c>
      <c r="Q1206">
        <v>6.6</v>
      </c>
      <c r="R1206">
        <v>0.2</v>
      </c>
      <c r="V1206">
        <v>1</v>
      </c>
      <c r="W1206" t="s">
        <v>247</v>
      </c>
      <c r="X1206" t="s">
        <v>447</v>
      </c>
    </row>
    <row r="1207" spans="1:24" x14ac:dyDescent="0.3">
      <c r="A1207">
        <v>1270</v>
      </c>
      <c r="B1207" s="15" t="s">
        <v>298</v>
      </c>
      <c r="C1207" t="str">
        <f>_xlfn.XLOOKUP($B1207, STANDARDS!$A:$A, STANDARDS!$B:$B,,0,2)</f>
        <v>Draken Fm, Akademikerbreen Gp</v>
      </c>
      <c r="J1207">
        <v>720</v>
      </c>
      <c r="M1207" t="s">
        <v>240</v>
      </c>
      <c r="P1207" t="s">
        <v>243</v>
      </c>
      <c r="Q1207">
        <v>5.4</v>
      </c>
      <c r="R1207">
        <v>0.2</v>
      </c>
      <c r="V1207">
        <v>1</v>
      </c>
      <c r="W1207" t="s">
        <v>247</v>
      </c>
      <c r="X1207" t="s">
        <v>447</v>
      </c>
    </row>
    <row r="1208" spans="1:24" x14ac:dyDescent="0.3">
      <c r="A1208">
        <v>1271</v>
      </c>
      <c r="B1208" s="15" t="s">
        <v>299</v>
      </c>
      <c r="C1208" t="str">
        <f>_xlfn.XLOOKUP($B1208, STANDARDS!$A:$A, STANDARDS!$B:$B,,0,2)</f>
        <v>Rysso Fm, Roaldtoppen Gp</v>
      </c>
      <c r="J1208">
        <v>720</v>
      </c>
      <c r="M1208" t="s">
        <v>241</v>
      </c>
      <c r="O1208">
        <v>1.2E-2</v>
      </c>
      <c r="P1208" t="s">
        <v>243</v>
      </c>
      <c r="S1208">
        <v>-25.9</v>
      </c>
      <c r="T1208">
        <v>0.2</v>
      </c>
      <c r="U1208" t="s">
        <v>246</v>
      </c>
      <c r="V1208">
        <v>1</v>
      </c>
      <c r="W1208" t="s">
        <v>247</v>
      </c>
      <c r="X1208" t="s">
        <v>447</v>
      </c>
    </row>
    <row r="1209" spans="1:24" x14ac:dyDescent="0.3">
      <c r="A1209">
        <v>1272</v>
      </c>
      <c r="B1209" s="15" t="s">
        <v>299</v>
      </c>
      <c r="C1209" t="str">
        <f>_xlfn.XLOOKUP($B1209, STANDARDS!$A:$A, STANDARDS!$B:$B,,0,2)</f>
        <v>Rysso Fm, Roaldtoppen Gp</v>
      </c>
      <c r="J1209">
        <v>720</v>
      </c>
      <c r="M1209" t="s">
        <v>221</v>
      </c>
      <c r="O1209">
        <v>1.4999999999999999E-2</v>
      </c>
      <c r="P1209" t="s">
        <v>243</v>
      </c>
      <c r="S1209">
        <v>-24.7</v>
      </c>
      <c r="T1209">
        <v>0.2</v>
      </c>
      <c r="U1209" t="s">
        <v>246</v>
      </c>
      <c r="V1209">
        <v>1</v>
      </c>
      <c r="W1209" t="s">
        <v>247</v>
      </c>
      <c r="X1209" t="s">
        <v>447</v>
      </c>
    </row>
    <row r="1210" spans="1:24" x14ac:dyDescent="0.3">
      <c r="A1210">
        <v>1273</v>
      </c>
      <c r="B1210" s="15" t="s">
        <v>299</v>
      </c>
      <c r="C1210" t="str">
        <f>_xlfn.XLOOKUP($B1210, STANDARDS!$A:$A, STANDARDS!$B:$B,,0,2)</f>
        <v>Rysso Fm, Roaldtoppen Gp</v>
      </c>
      <c r="J1210">
        <v>720</v>
      </c>
      <c r="M1210" t="s">
        <v>241</v>
      </c>
      <c r="O1210">
        <v>8.0000000000000002E-3</v>
      </c>
      <c r="P1210" t="s">
        <v>243</v>
      </c>
      <c r="S1210">
        <v>-26.6</v>
      </c>
      <c r="T1210">
        <v>0.2</v>
      </c>
      <c r="U1210" t="s">
        <v>246</v>
      </c>
      <c r="V1210">
        <v>1</v>
      </c>
      <c r="W1210" t="s">
        <v>247</v>
      </c>
      <c r="X1210" t="s">
        <v>447</v>
      </c>
    </row>
    <row r="1211" spans="1:24" x14ac:dyDescent="0.3">
      <c r="A1211">
        <v>1274</v>
      </c>
      <c r="B1211" s="15" t="s">
        <v>299</v>
      </c>
      <c r="C1211" t="str">
        <f>_xlfn.XLOOKUP($B1211, STANDARDS!$A:$A, STANDARDS!$B:$B,,0,2)</f>
        <v>Rysso Fm, Roaldtoppen Gp</v>
      </c>
      <c r="J1211">
        <v>720</v>
      </c>
      <c r="M1211" t="s">
        <v>240</v>
      </c>
      <c r="O1211">
        <v>1.2E-2</v>
      </c>
      <c r="P1211" t="s">
        <v>243</v>
      </c>
      <c r="S1211">
        <v>-25.2</v>
      </c>
      <c r="T1211">
        <v>0.2</v>
      </c>
      <c r="U1211" t="s">
        <v>246</v>
      </c>
      <c r="V1211">
        <v>1</v>
      </c>
      <c r="W1211" t="s">
        <v>247</v>
      </c>
      <c r="X1211" t="s">
        <v>447</v>
      </c>
    </row>
    <row r="1212" spans="1:24" x14ac:dyDescent="0.3">
      <c r="A1212">
        <v>1275</v>
      </c>
      <c r="B1212" s="15" t="s">
        <v>299</v>
      </c>
      <c r="C1212" t="str">
        <f>_xlfn.XLOOKUP($B1212, STANDARDS!$A:$A, STANDARDS!$B:$B,,0,2)</f>
        <v>Rysso Fm, Roaldtoppen Gp</v>
      </c>
      <c r="J1212">
        <v>720</v>
      </c>
      <c r="M1212" t="s">
        <v>241</v>
      </c>
      <c r="O1212">
        <v>1.2E-2</v>
      </c>
      <c r="P1212" t="s">
        <v>243</v>
      </c>
      <c r="S1212">
        <v>-25.2</v>
      </c>
      <c r="T1212">
        <v>0.2</v>
      </c>
      <c r="U1212" t="s">
        <v>246</v>
      </c>
      <c r="V1212">
        <v>1</v>
      </c>
      <c r="W1212" t="s">
        <v>247</v>
      </c>
      <c r="X1212" t="s">
        <v>447</v>
      </c>
    </row>
    <row r="1213" spans="1:24" x14ac:dyDescent="0.3">
      <c r="A1213">
        <v>1276</v>
      </c>
      <c r="B1213" s="15" t="s">
        <v>299</v>
      </c>
      <c r="C1213" t="str">
        <f>_xlfn.XLOOKUP($B1213, STANDARDS!$A:$A, STANDARDS!$B:$B,,0,2)</f>
        <v>Rysso Fm, Roaldtoppen Gp</v>
      </c>
      <c r="J1213">
        <v>720</v>
      </c>
      <c r="M1213" t="s">
        <v>241</v>
      </c>
      <c r="O1213">
        <v>1.0999999999999999E-2</v>
      </c>
      <c r="P1213" t="s">
        <v>243</v>
      </c>
      <c r="S1213">
        <v>-25</v>
      </c>
      <c r="T1213">
        <v>0.2</v>
      </c>
      <c r="U1213" t="s">
        <v>246</v>
      </c>
      <c r="V1213">
        <v>1</v>
      </c>
      <c r="W1213" t="s">
        <v>247</v>
      </c>
      <c r="X1213" t="s">
        <v>447</v>
      </c>
    </row>
    <row r="1214" spans="1:24" x14ac:dyDescent="0.3">
      <c r="A1214">
        <v>1277</v>
      </c>
      <c r="B1214" s="15" t="s">
        <v>299</v>
      </c>
      <c r="C1214" t="str">
        <f>_xlfn.XLOOKUP($B1214, STANDARDS!$A:$A, STANDARDS!$B:$B,,0,2)</f>
        <v>Rysso Fm, Roaldtoppen Gp</v>
      </c>
      <c r="J1214">
        <v>720</v>
      </c>
      <c r="M1214" t="s">
        <v>240</v>
      </c>
      <c r="O1214">
        <v>8.9999999999999993E-3</v>
      </c>
      <c r="P1214" t="s">
        <v>243</v>
      </c>
      <c r="S1214">
        <v>-22.3</v>
      </c>
      <c r="T1214">
        <v>0.2</v>
      </c>
      <c r="U1214" t="s">
        <v>246</v>
      </c>
      <c r="V1214">
        <v>1</v>
      </c>
      <c r="W1214" t="s">
        <v>247</v>
      </c>
      <c r="X1214" t="s">
        <v>447</v>
      </c>
    </row>
    <row r="1215" spans="1:24" x14ac:dyDescent="0.3">
      <c r="A1215">
        <v>1278</v>
      </c>
      <c r="B1215" s="15" t="s">
        <v>299</v>
      </c>
      <c r="C1215" t="str">
        <f>_xlfn.XLOOKUP($B1215, STANDARDS!$A:$A, STANDARDS!$B:$B,,0,2)</f>
        <v>Rysso Fm, Roaldtoppen Gp</v>
      </c>
      <c r="J1215">
        <v>720</v>
      </c>
      <c r="M1215" t="s">
        <v>241</v>
      </c>
      <c r="O1215">
        <v>5.0000000000000001E-3</v>
      </c>
      <c r="P1215" t="s">
        <v>243</v>
      </c>
      <c r="S1215">
        <v>-17.3</v>
      </c>
      <c r="T1215">
        <v>0.2</v>
      </c>
      <c r="U1215" t="s">
        <v>246</v>
      </c>
      <c r="V1215">
        <v>1</v>
      </c>
      <c r="W1215" t="s">
        <v>247</v>
      </c>
      <c r="X1215" t="s">
        <v>447</v>
      </c>
    </row>
    <row r="1216" spans="1:24" x14ac:dyDescent="0.3">
      <c r="A1216">
        <v>1279</v>
      </c>
      <c r="B1216" s="15" t="s">
        <v>299</v>
      </c>
      <c r="C1216" t="str">
        <f>_xlfn.XLOOKUP($B1216, STANDARDS!$A:$A, STANDARDS!$B:$B,,0,2)</f>
        <v>Rysso Fm, Roaldtoppen Gp</v>
      </c>
      <c r="J1216">
        <v>720</v>
      </c>
      <c r="M1216" t="s">
        <v>241</v>
      </c>
      <c r="O1216">
        <v>1.2E-2</v>
      </c>
      <c r="P1216" t="s">
        <v>243</v>
      </c>
      <c r="S1216">
        <v>-21.4</v>
      </c>
      <c r="T1216">
        <v>0.2</v>
      </c>
      <c r="U1216" t="s">
        <v>246</v>
      </c>
      <c r="V1216">
        <v>1</v>
      </c>
      <c r="W1216" t="s">
        <v>247</v>
      </c>
      <c r="X1216" t="s">
        <v>447</v>
      </c>
    </row>
    <row r="1217" spans="1:24" x14ac:dyDescent="0.3">
      <c r="A1217">
        <v>1280</v>
      </c>
      <c r="B1217" s="15" t="s">
        <v>299</v>
      </c>
      <c r="C1217" t="str">
        <f>_xlfn.XLOOKUP($B1217, STANDARDS!$A:$A, STANDARDS!$B:$B,,0,2)</f>
        <v>Rysso Fm, Roaldtoppen Gp</v>
      </c>
      <c r="J1217">
        <v>720</v>
      </c>
      <c r="M1217" t="s">
        <v>241</v>
      </c>
      <c r="O1217">
        <v>1E-3</v>
      </c>
      <c r="P1217" t="s">
        <v>243</v>
      </c>
      <c r="S1217">
        <v>-25.2</v>
      </c>
      <c r="T1217">
        <v>0.2</v>
      </c>
      <c r="U1217" t="s">
        <v>246</v>
      </c>
      <c r="V1217">
        <v>1</v>
      </c>
      <c r="W1217" t="s">
        <v>247</v>
      </c>
      <c r="X1217" t="s">
        <v>447</v>
      </c>
    </row>
    <row r="1218" spans="1:24" x14ac:dyDescent="0.3">
      <c r="A1218">
        <v>1281</v>
      </c>
      <c r="B1218" s="15" t="s">
        <v>299</v>
      </c>
      <c r="C1218" t="str">
        <f>_xlfn.XLOOKUP($B1218, STANDARDS!$A:$A, STANDARDS!$B:$B,,0,2)</f>
        <v>Rysso Fm, Roaldtoppen Gp</v>
      </c>
      <c r="J1218">
        <v>720</v>
      </c>
      <c r="M1218" t="s">
        <v>241</v>
      </c>
      <c r="P1218" t="s">
        <v>243</v>
      </c>
      <c r="Q1218">
        <v>4.4000000000000004</v>
      </c>
      <c r="R1218">
        <v>0.2</v>
      </c>
      <c r="V1218">
        <v>1</v>
      </c>
      <c r="W1218" t="s">
        <v>247</v>
      </c>
      <c r="X1218" t="s">
        <v>447</v>
      </c>
    </row>
    <row r="1219" spans="1:24" x14ac:dyDescent="0.3">
      <c r="A1219">
        <v>1282</v>
      </c>
      <c r="B1219" s="15" t="s">
        <v>299</v>
      </c>
      <c r="C1219" t="str">
        <f>_xlfn.XLOOKUP($B1219, STANDARDS!$A:$A, STANDARDS!$B:$B,,0,2)</f>
        <v>Rysso Fm, Roaldtoppen Gp</v>
      </c>
      <c r="J1219">
        <v>720</v>
      </c>
      <c r="M1219" t="s">
        <v>221</v>
      </c>
      <c r="P1219" t="s">
        <v>243</v>
      </c>
      <c r="Q1219">
        <v>6.1</v>
      </c>
      <c r="R1219">
        <v>0.2</v>
      </c>
      <c r="V1219">
        <v>1</v>
      </c>
      <c r="W1219" t="s">
        <v>247</v>
      </c>
      <c r="X1219" t="s">
        <v>447</v>
      </c>
    </row>
    <row r="1220" spans="1:24" x14ac:dyDescent="0.3">
      <c r="A1220">
        <v>1283</v>
      </c>
      <c r="B1220" s="15" t="s">
        <v>299</v>
      </c>
      <c r="C1220" t="str">
        <f>_xlfn.XLOOKUP($B1220, STANDARDS!$A:$A, STANDARDS!$B:$B,,0,2)</f>
        <v>Rysso Fm, Roaldtoppen Gp</v>
      </c>
      <c r="J1220">
        <v>720</v>
      </c>
      <c r="M1220" t="s">
        <v>241</v>
      </c>
      <c r="P1220" t="s">
        <v>243</v>
      </c>
      <c r="Q1220">
        <v>5.2</v>
      </c>
      <c r="R1220">
        <v>0.2</v>
      </c>
      <c r="V1220">
        <v>1</v>
      </c>
      <c r="W1220" t="s">
        <v>247</v>
      </c>
      <c r="X1220" t="s">
        <v>447</v>
      </c>
    </row>
    <row r="1221" spans="1:24" x14ac:dyDescent="0.3">
      <c r="A1221">
        <v>1284</v>
      </c>
      <c r="B1221" s="15" t="s">
        <v>299</v>
      </c>
      <c r="C1221" t="str">
        <f>_xlfn.XLOOKUP($B1221, STANDARDS!$A:$A, STANDARDS!$B:$B,,0,2)</f>
        <v>Rysso Fm, Roaldtoppen Gp</v>
      </c>
      <c r="J1221">
        <v>720</v>
      </c>
      <c r="M1221" t="s">
        <v>240</v>
      </c>
      <c r="P1221" t="s">
        <v>243</v>
      </c>
      <c r="Q1221">
        <v>7.7</v>
      </c>
      <c r="R1221">
        <v>0.2</v>
      </c>
      <c r="V1221">
        <v>1</v>
      </c>
      <c r="W1221" t="s">
        <v>247</v>
      </c>
      <c r="X1221" t="s">
        <v>447</v>
      </c>
    </row>
    <row r="1222" spans="1:24" x14ac:dyDescent="0.3">
      <c r="A1222">
        <v>1285</v>
      </c>
      <c r="B1222" s="15" t="s">
        <v>299</v>
      </c>
      <c r="C1222" t="str">
        <f>_xlfn.XLOOKUP($B1222, STANDARDS!$A:$A, STANDARDS!$B:$B,,0,2)</f>
        <v>Rysso Fm, Roaldtoppen Gp</v>
      </c>
      <c r="J1222">
        <v>720</v>
      </c>
      <c r="M1222" t="s">
        <v>241</v>
      </c>
      <c r="P1222" t="s">
        <v>243</v>
      </c>
      <c r="Q1222">
        <v>8</v>
      </c>
      <c r="R1222">
        <v>0.2</v>
      </c>
      <c r="V1222">
        <v>1</v>
      </c>
      <c r="W1222" t="s">
        <v>247</v>
      </c>
      <c r="X1222" t="s">
        <v>447</v>
      </c>
    </row>
    <row r="1223" spans="1:24" x14ac:dyDescent="0.3">
      <c r="A1223">
        <v>1286</v>
      </c>
      <c r="B1223" s="15" t="s">
        <v>299</v>
      </c>
      <c r="C1223" t="str">
        <f>_xlfn.XLOOKUP($B1223, STANDARDS!$A:$A, STANDARDS!$B:$B,,0,2)</f>
        <v>Rysso Fm, Roaldtoppen Gp</v>
      </c>
      <c r="J1223">
        <v>720</v>
      </c>
      <c r="M1223" t="s">
        <v>241</v>
      </c>
      <c r="P1223" t="s">
        <v>243</v>
      </c>
      <c r="Q1223">
        <v>8.1999999999999993</v>
      </c>
      <c r="R1223">
        <v>0.2</v>
      </c>
      <c r="V1223">
        <v>1</v>
      </c>
      <c r="W1223" t="s">
        <v>247</v>
      </c>
      <c r="X1223" t="s">
        <v>447</v>
      </c>
    </row>
    <row r="1224" spans="1:24" x14ac:dyDescent="0.3">
      <c r="A1224">
        <v>1287</v>
      </c>
      <c r="B1224" s="15" t="s">
        <v>299</v>
      </c>
      <c r="C1224" t="str">
        <f>_xlfn.XLOOKUP($B1224, STANDARDS!$A:$A, STANDARDS!$B:$B,,0,2)</f>
        <v>Rysso Fm, Roaldtoppen Gp</v>
      </c>
      <c r="J1224">
        <v>720</v>
      </c>
      <c r="M1224" t="s">
        <v>240</v>
      </c>
      <c r="P1224" t="s">
        <v>243</v>
      </c>
      <c r="Q1224">
        <v>5.0999999999999996</v>
      </c>
      <c r="R1224">
        <v>0.2</v>
      </c>
      <c r="V1224">
        <v>1</v>
      </c>
      <c r="W1224" t="s">
        <v>247</v>
      </c>
      <c r="X1224" t="s">
        <v>447</v>
      </c>
    </row>
    <row r="1225" spans="1:24" x14ac:dyDescent="0.3">
      <c r="A1225">
        <v>1288</v>
      </c>
      <c r="B1225" s="15" t="s">
        <v>299</v>
      </c>
      <c r="C1225" t="str">
        <f>_xlfn.XLOOKUP($B1225, STANDARDS!$A:$A, STANDARDS!$B:$B,,0,2)</f>
        <v>Rysso Fm, Roaldtoppen Gp</v>
      </c>
      <c r="J1225">
        <v>720</v>
      </c>
      <c r="M1225" t="s">
        <v>241</v>
      </c>
      <c r="P1225" t="s">
        <v>243</v>
      </c>
      <c r="Q1225">
        <v>4.5999999999999996</v>
      </c>
      <c r="R1225">
        <v>0.2</v>
      </c>
      <c r="V1225">
        <v>1</v>
      </c>
      <c r="W1225" t="s">
        <v>247</v>
      </c>
      <c r="X1225" t="s">
        <v>447</v>
      </c>
    </row>
    <row r="1226" spans="1:24" x14ac:dyDescent="0.3">
      <c r="A1226">
        <v>1289</v>
      </c>
      <c r="B1226" s="15" t="s">
        <v>299</v>
      </c>
      <c r="C1226" t="str">
        <f>_xlfn.XLOOKUP($B1226, STANDARDS!$A:$A, STANDARDS!$B:$B,,0,2)</f>
        <v>Rysso Fm, Roaldtoppen Gp</v>
      </c>
      <c r="J1226">
        <v>720</v>
      </c>
      <c r="M1226" t="s">
        <v>241</v>
      </c>
      <c r="P1226" t="s">
        <v>243</v>
      </c>
      <c r="Q1226">
        <v>3</v>
      </c>
      <c r="R1226">
        <v>0.2</v>
      </c>
      <c r="V1226">
        <v>1</v>
      </c>
      <c r="W1226" t="s">
        <v>247</v>
      </c>
      <c r="X1226" t="s">
        <v>447</v>
      </c>
    </row>
    <row r="1227" spans="1:24" x14ac:dyDescent="0.3">
      <c r="A1227">
        <v>1290</v>
      </c>
      <c r="B1227" s="15" t="s">
        <v>299</v>
      </c>
      <c r="C1227" t="str">
        <f>_xlfn.XLOOKUP($B1227, STANDARDS!$A:$A, STANDARDS!$B:$B,,0,2)</f>
        <v>Rysso Fm, Roaldtoppen Gp</v>
      </c>
      <c r="J1227">
        <v>720</v>
      </c>
      <c r="M1227" t="s">
        <v>241</v>
      </c>
      <c r="P1227" t="s">
        <v>243</v>
      </c>
      <c r="Q1227">
        <v>4.3</v>
      </c>
      <c r="R1227">
        <v>0.2</v>
      </c>
      <c r="V1227">
        <v>1</v>
      </c>
      <c r="W1227" t="s">
        <v>247</v>
      </c>
      <c r="X1227" t="s">
        <v>447</v>
      </c>
    </row>
    <row r="1228" spans="1:24" x14ac:dyDescent="0.3">
      <c r="A1228">
        <v>1291</v>
      </c>
      <c r="B1228" s="15" t="s">
        <v>299</v>
      </c>
      <c r="C1228" t="str">
        <f>_xlfn.XLOOKUP($B1228, STANDARDS!$A:$A, STANDARDS!$B:$B,,0,2)</f>
        <v>Rysso Fm, Roaldtoppen Gp</v>
      </c>
      <c r="J1228">
        <v>720</v>
      </c>
      <c r="M1228" t="s">
        <v>241</v>
      </c>
      <c r="P1228" t="s">
        <v>243</v>
      </c>
      <c r="Q1228">
        <v>5.8</v>
      </c>
      <c r="R1228">
        <v>0.2</v>
      </c>
      <c r="V1228">
        <v>1</v>
      </c>
      <c r="W1228" t="s">
        <v>247</v>
      </c>
      <c r="X1228" t="s">
        <v>447</v>
      </c>
    </row>
    <row r="1229" spans="1:24" x14ac:dyDescent="0.3">
      <c r="A1229">
        <v>1292</v>
      </c>
      <c r="B1229" s="15" t="s">
        <v>300</v>
      </c>
      <c r="C1229" t="str">
        <f>_xlfn.XLOOKUP($B1229, STANDARDS!$A:$A, STANDARDS!$B:$B,,0,2)</f>
        <v>Eleonore Bay Gp</v>
      </c>
      <c r="J1229">
        <v>740</v>
      </c>
      <c r="M1229" t="s">
        <v>241</v>
      </c>
      <c r="O1229">
        <v>3.1E-2</v>
      </c>
      <c r="P1229" t="s">
        <v>243</v>
      </c>
      <c r="S1229">
        <v>-28.2</v>
      </c>
      <c r="T1229">
        <v>0.2</v>
      </c>
      <c r="U1229" t="s">
        <v>246</v>
      </c>
      <c r="V1229">
        <v>1</v>
      </c>
      <c r="W1229" t="s">
        <v>247</v>
      </c>
      <c r="X1229" t="s">
        <v>447</v>
      </c>
    </row>
    <row r="1230" spans="1:24" x14ac:dyDescent="0.3">
      <c r="A1230">
        <v>1293</v>
      </c>
      <c r="B1230" s="15" t="s">
        <v>300</v>
      </c>
      <c r="C1230" t="str">
        <f>_xlfn.XLOOKUP($B1230, STANDARDS!$A:$A, STANDARDS!$B:$B,,0,2)</f>
        <v>Eleonore Bay Gp</v>
      </c>
      <c r="J1230">
        <v>740</v>
      </c>
      <c r="M1230" t="s">
        <v>241</v>
      </c>
      <c r="P1230" t="s">
        <v>243</v>
      </c>
      <c r="Q1230">
        <v>1.7</v>
      </c>
      <c r="R1230">
        <v>0.2</v>
      </c>
      <c r="V1230">
        <v>1</v>
      </c>
      <c r="W1230" t="s">
        <v>247</v>
      </c>
      <c r="X1230" t="s">
        <v>447</v>
      </c>
    </row>
    <row r="1231" spans="1:24" x14ac:dyDescent="0.3">
      <c r="A1231">
        <v>1294</v>
      </c>
      <c r="B1231" s="15" t="s">
        <v>301</v>
      </c>
      <c r="C1231" t="str">
        <f>_xlfn.XLOOKUP($B1231, STANDARDS!$A:$A, STANDARDS!$B:$B,,0,2)</f>
        <v>Eleonore Bay Gp</v>
      </c>
      <c r="J1231">
        <v>740</v>
      </c>
      <c r="M1231" t="s">
        <v>241</v>
      </c>
      <c r="O1231">
        <v>4.0000000000000001E-3</v>
      </c>
      <c r="P1231" t="s">
        <v>243</v>
      </c>
      <c r="S1231">
        <v>-23.9</v>
      </c>
      <c r="T1231">
        <v>0.2</v>
      </c>
      <c r="U1231" t="s">
        <v>246</v>
      </c>
      <c r="V1231">
        <v>1</v>
      </c>
      <c r="W1231" t="s">
        <v>247</v>
      </c>
      <c r="X1231" t="s">
        <v>447</v>
      </c>
    </row>
    <row r="1232" spans="1:24" x14ac:dyDescent="0.3">
      <c r="A1232">
        <v>1295</v>
      </c>
      <c r="B1232" s="15" t="s">
        <v>301</v>
      </c>
      <c r="C1232" t="str">
        <f>_xlfn.XLOOKUP($B1232, STANDARDS!$A:$A, STANDARDS!$B:$B,,0,2)</f>
        <v>Eleonore Bay Gp</v>
      </c>
      <c r="J1232">
        <v>740</v>
      </c>
      <c r="M1232" t="s">
        <v>222</v>
      </c>
      <c r="O1232">
        <v>8.9999999999999993E-3</v>
      </c>
      <c r="P1232" t="s">
        <v>243</v>
      </c>
      <c r="S1232">
        <v>-24.2</v>
      </c>
      <c r="T1232">
        <v>0.2</v>
      </c>
      <c r="U1232" t="s">
        <v>246</v>
      </c>
      <c r="V1232">
        <v>1</v>
      </c>
      <c r="W1232" t="s">
        <v>247</v>
      </c>
      <c r="X1232" t="s">
        <v>447</v>
      </c>
    </row>
    <row r="1233" spans="1:24" x14ac:dyDescent="0.3">
      <c r="A1233">
        <v>1296</v>
      </c>
      <c r="B1233" s="15" t="s">
        <v>301</v>
      </c>
      <c r="C1233" t="str">
        <f>_xlfn.XLOOKUP($B1233, STANDARDS!$A:$A, STANDARDS!$B:$B,,0,2)</f>
        <v>Eleonore Bay Gp</v>
      </c>
      <c r="J1233">
        <v>740</v>
      </c>
      <c r="M1233" t="s">
        <v>222</v>
      </c>
      <c r="O1233">
        <v>1.2999999999999999E-2</v>
      </c>
      <c r="P1233" t="s">
        <v>243</v>
      </c>
      <c r="S1233">
        <v>-23.1</v>
      </c>
      <c r="T1233">
        <v>0.2</v>
      </c>
      <c r="U1233" t="s">
        <v>246</v>
      </c>
      <c r="V1233">
        <v>1</v>
      </c>
      <c r="W1233" t="s">
        <v>247</v>
      </c>
      <c r="X1233" t="s">
        <v>447</v>
      </c>
    </row>
    <row r="1234" spans="1:24" x14ac:dyDescent="0.3">
      <c r="A1234">
        <v>1297</v>
      </c>
      <c r="B1234" s="15" t="s">
        <v>301</v>
      </c>
      <c r="C1234" t="str">
        <f>_xlfn.XLOOKUP($B1234, STANDARDS!$A:$A, STANDARDS!$B:$B,,0,2)</f>
        <v>Eleonore Bay Gp</v>
      </c>
      <c r="J1234">
        <v>740</v>
      </c>
      <c r="M1234" t="s">
        <v>241</v>
      </c>
      <c r="P1234" t="s">
        <v>243</v>
      </c>
      <c r="Q1234">
        <v>4.7</v>
      </c>
      <c r="R1234">
        <v>0.2</v>
      </c>
      <c r="V1234">
        <v>1</v>
      </c>
      <c r="W1234" t="s">
        <v>247</v>
      </c>
      <c r="X1234" t="s">
        <v>447</v>
      </c>
    </row>
    <row r="1235" spans="1:24" x14ac:dyDescent="0.3">
      <c r="A1235">
        <v>1298</v>
      </c>
      <c r="B1235" s="15" t="s">
        <v>302</v>
      </c>
      <c r="C1235" t="str">
        <f>_xlfn.XLOOKUP($B1235, STANDARDS!$A:$A, STANDARDS!$B:$B,,0,2)</f>
        <v>Bjoranes Fm</v>
      </c>
      <c r="J1235">
        <v>740</v>
      </c>
      <c r="M1235" t="s">
        <v>222</v>
      </c>
      <c r="P1235" t="s">
        <v>243</v>
      </c>
      <c r="S1235">
        <v>-25.6</v>
      </c>
      <c r="T1235">
        <v>0.2</v>
      </c>
      <c r="U1235" t="s">
        <v>246</v>
      </c>
      <c r="V1235">
        <v>1</v>
      </c>
      <c r="W1235" t="s">
        <v>247</v>
      </c>
      <c r="X1235" t="s">
        <v>456</v>
      </c>
    </row>
    <row r="1236" spans="1:24" x14ac:dyDescent="0.3">
      <c r="A1236">
        <v>1299</v>
      </c>
      <c r="B1236" s="15" t="s">
        <v>303</v>
      </c>
      <c r="C1236" t="str">
        <f>_xlfn.XLOOKUP($B1236, STANDARDS!$A:$A, STANDARDS!$B:$B,,0,2)</f>
        <v>Damara Sgp</v>
      </c>
      <c r="J1236">
        <v>750</v>
      </c>
      <c r="M1236" t="s">
        <v>241</v>
      </c>
      <c r="P1236" t="s">
        <v>243</v>
      </c>
      <c r="S1236">
        <v>-23.3</v>
      </c>
      <c r="T1236">
        <v>0.2</v>
      </c>
      <c r="U1236" t="s">
        <v>246</v>
      </c>
      <c r="V1236">
        <v>1</v>
      </c>
      <c r="W1236" t="s">
        <v>247</v>
      </c>
      <c r="X1236" t="s">
        <v>455</v>
      </c>
    </row>
    <row r="1237" spans="1:24" x14ac:dyDescent="0.3">
      <c r="A1237">
        <v>1300</v>
      </c>
      <c r="B1237" s="15" t="s">
        <v>303</v>
      </c>
      <c r="C1237" t="str">
        <f>_xlfn.XLOOKUP($B1237, STANDARDS!$A:$A, STANDARDS!$B:$B,,0,2)</f>
        <v>Damara Sgp</v>
      </c>
      <c r="J1237">
        <v>750</v>
      </c>
      <c r="M1237" t="s">
        <v>241</v>
      </c>
      <c r="P1237" t="s">
        <v>243</v>
      </c>
      <c r="S1237">
        <v>-19.8</v>
      </c>
      <c r="T1237">
        <v>0.2</v>
      </c>
      <c r="U1237" t="s">
        <v>246</v>
      </c>
      <c r="V1237">
        <v>1</v>
      </c>
      <c r="W1237" t="s">
        <v>247</v>
      </c>
      <c r="X1237" t="s">
        <v>455</v>
      </c>
    </row>
    <row r="1238" spans="1:24" x14ac:dyDescent="0.3">
      <c r="A1238">
        <v>1301</v>
      </c>
      <c r="B1238" s="15" t="s">
        <v>303</v>
      </c>
      <c r="C1238" t="str">
        <f>_xlfn.XLOOKUP($B1238, STANDARDS!$A:$A, STANDARDS!$B:$B,,0,2)</f>
        <v>Damara Sgp</v>
      </c>
      <c r="J1238">
        <v>750</v>
      </c>
      <c r="M1238" t="s">
        <v>240</v>
      </c>
      <c r="P1238" t="s">
        <v>243</v>
      </c>
      <c r="S1238">
        <v>-20.399999999999999</v>
      </c>
      <c r="T1238">
        <v>0.2</v>
      </c>
      <c r="U1238" t="s">
        <v>246</v>
      </c>
      <c r="V1238">
        <v>1</v>
      </c>
      <c r="W1238" t="s">
        <v>247</v>
      </c>
      <c r="X1238" t="s">
        <v>455</v>
      </c>
    </row>
    <row r="1239" spans="1:24" x14ac:dyDescent="0.3">
      <c r="A1239">
        <v>1302</v>
      </c>
      <c r="B1239" s="15" t="s">
        <v>303</v>
      </c>
      <c r="C1239" t="str">
        <f>_xlfn.XLOOKUP($B1239, STANDARDS!$A:$A, STANDARDS!$B:$B,,0,2)</f>
        <v>Damara Sgp</v>
      </c>
      <c r="J1239">
        <v>750</v>
      </c>
      <c r="M1239" t="s">
        <v>241</v>
      </c>
      <c r="P1239" t="s">
        <v>243</v>
      </c>
      <c r="Q1239">
        <v>2.2999999999999998</v>
      </c>
      <c r="R1239">
        <v>0.2</v>
      </c>
      <c r="V1239">
        <v>1</v>
      </c>
      <c r="W1239" t="s">
        <v>247</v>
      </c>
      <c r="X1239" t="s">
        <v>450</v>
      </c>
    </row>
    <row r="1240" spans="1:24" x14ac:dyDescent="0.3">
      <c r="A1240">
        <v>1303</v>
      </c>
      <c r="B1240" s="15" t="s">
        <v>303</v>
      </c>
      <c r="C1240" t="str">
        <f>_xlfn.XLOOKUP($B1240, STANDARDS!$A:$A, STANDARDS!$B:$B,,0,2)</f>
        <v>Damara Sgp</v>
      </c>
      <c r="J1240">
        <v>750</v>
      </c>
      <c r="M1240" t="s">
        <v>241</v>
      </c>
      <c r="P1240" t="s">
        <v>243</v>
      </c>
      <c r="Q1240">
        <v>2.8</v>
      </c>
      <c r="R1240">
        <v>0.2</v>
      </c>
      <c r="V1240">
        <v>1</v>
      </c>
      <c r="W1240" t="s">
        <v>247</v>
      </c>
      <c r="X1240" t="s">
        <v>450</v>
      </c>
    </row>
    <row r="1241" spans="1:24" x14ac:dyDescent="0.3">
      <c r="A1241">
        <v>1304</v>
      </c>
      <c r="B1241" s="15" t="s">
        <v>303</v>
      </c>
      <c r="C1241" t="str">
        <f>_xlfn.XLOOKUP($B1241, STANDARDS!$A:$A, STANDARDS!$B:$B,,0,2)</f>
        <v>Damara Sgp</v>
      </c>
      <c r="J1241">
        <v>750</v>
      </c>
      <c r="M1241" t="s">
        <v>240</v>
      </c>
      <c r="P1241" t="s">
        <v>243</v>
      </c>
      <c r="Q1241">
        <v>9.9</v>
      </c>
      <c r="R1241">
        <v>0.2</v>
      </c>
      <c r="V1241">
        <v>1</v>
      </c>
      <c r="W1241" t="s">
        <v>247</v>
      </c>
      <c r="X1241" t="s">
        <v>450</v>
      </c>
    </row>
    <row r="1242" spans="1:24" x14ac:dyDescent="0.3">
      <c r="A1242">
        <v>1305</v>
      </c>
      <c r="B1242" s="15" t="s">
        <v>303</v>
      </c>
      <c r="C1242" t="str">
        <f>_xlfn.XLOOKUP($B1242, STANDARDS!$A:$A, STANDARDS!$B:$B,,0,2)</f>
        <v>Damara Sgp</v>
      </c>
      <c r="J1242">
        <v>750</v>
      </c>
      <c r="M1242" t="s">
        <v>241</v>
      </c>
      <c r="P1242" t="s">
        <v>243</v>
      </c>
      <c r="Q1242">
        <v>6.2</v>
      </c>
      <c r="R1242">
        <v>0.2</v>
      </c>
      <c r="V1242">
        <v>1</v>
      </c>
      <c r="W1242" t="s">
        <v>247</v>
      </c>
      <c r="X1242" t="s">
        <v>450</v>
      </c>
    </row>
    <row r="1243" spans="1:24" x14ac:dyDescent="0.3">
      <c r="A1243">
        <v>1306</v>
      </c>
      <c r="B1243" s="15" t="s">
        <v>303</v>
      </c>
      <c r="C1243" t="str">
        <f>_xlfn.XLOOKUP($B1243, STANDARDS!$A:$A, STANDARDS!$B:$B,,0,2)</f>
        <v>Damara Sgp</v>
      </c>
      <c r="J1243">
        <v>750</v>
      </c>
      <c r="M1243" t="s">
        <v>241</v>
      </c>
      <c r="P1243" t="s">
        <v>243</v>
      </c>
      <c r="Q1243">
        <v>5.5</v>
      </c>
      <c r="R1243">
        <v>0.2</v>
      </c>
      <c r="V1243">
        <v>1</v>
      </c>
      <c r="W1243" t="s">
        <v>247</v>
      </c>
      <c r="X1243" t="s">
        <v>450</v>
      </c>
    </row>
    <row r="1244" spans="1:24" x14ac:dyDescent="0.3">
      <c r="A1244">
        <v>1307</v>
      </c>
      <c r="B1244" s="15" t="s">
        <v>303</v>
      </c>
      <c r="C1244" t="str">
        <f>_xlfn.XLOOKUP($B1244, STANDARDS!$A:$A, STANDARDS!$B:$B,,0,2)</f>
        <v>Damara Sgp</v>
      </c>
      <c r="J1244">
        <v>750</v>
      </c>
      <c r="M1244" t="s">
        <v>241</v>
      </c>
      <c r="P1244" t="s">
        <v>243</v>
      </c>
      <c r="Q1244">
        <v>3.9</v>
      </c>
      <c r="R1244">
        <v>0.2</v>
      </c>
      <c r="V1244">
        <v>1</v>
      </c>
      <c r="W1244" t="s">
        <v>247</v>
      </c>
      <c r="X1244" t="s">
        <v>450</v>
      </c>
    </row>
    <row r="1245" spans="1:24" x14ac:dyDescent="0.3">
      <c r="A1245">
        <v>1308</v>
      </c>
      <c r="B1245" s="15" t="s">
        <v>303</v>
      </c>
      <c r="C1245" t="str">
        <f>_xlfn.XLOOKUP($B1245, STANDARDS!$A:$A, STANDARDS!$B:$B,,0,2)</f>
        <v>Damara Sgp</v>
      </c>
      <c r="J1245">
        <v>750</v>
      </c>
      <c r="M1245" t="s">
        <v>241</v>
      </c>
      <c r="P1245" t="s">
        <v>243</v>
      </c>
      <c r="Q1245">
        <v>-1.1000000000000001</v>
      </c>
      <c r="R1245">
        <v>0.2</v>
      </c>
      <c r="V1245">
        <v>1</v>
      </c>
      <c r="W1245" t="s">
        <v>247</v>
      </c>
      <c r="X1245" t="s">
        <v>450</v>
      </c>
    </row>
    <row r="1246" spans="1:24" x14ac:dyDescent="0.3">
      <c r="A1246">
        <v>1309</v>
      </c>
      <c r="B1246" s="15" t="s">
        <v>303</v>
      </c>
      <c r="C1246" t="str">
        <f>_xlfn.XLOOKUP($B1246, STANDARDS!$A:$A, STANDARDS!$B:$B,,0,2)</f>
        <v>Damara Sgp</v>
      </c>
      <c r="J1246">
        <v>750</v>
      </c>
      <c r="M1246" t="s">
        <v>241</v>
      </c>
      <c r="P1246" t="s">
        <v>243</v>
      </c>
      <c r="Q1246">
        <v>-1</v>
      </c>
      <c r="R1246">
        <v>0.2</v>
      </c>
      <c r="V1246">
        <v>1</v>
      </c>
      <c r="W1246" t="s">
        <v>247</v>
      </c>
      <c r="X1246" t="s">
        <v>450</v>
      </c>
    </row>
    <row r="1247" spans="1:24" x14ac:dyDescent="0.3">
      <c r="A1247">
        <v>1310</v>
      </c>
      <c r="B1247" s="15" t="s">
        <v>303</v>
      </c>
      <c r="C1247" t="str">
        <f>_xlfn.XLOOKUP($B1247, STANDARDS!$A:$A, STANDARDS!$B:$B,,0,2)</f>
        <v>Damara Sgp</v>
      </c>
      <c r="J1247">
        <v>750</v>
      </c>
      <c r="M1247" t="s">
        <v>240</v>
      </c>
      <c r="P1247" t="s">
        <v>243</v>
      </c>
      <c r="Q1247">
        <v>-0.8</v>
      </c>
      <c r="R1247">
        <v>0.2</v>
      </c>
      <c r="V1247">
        <v>1</v>
      </c>
      <c r="W1247" t="s">
        <v>247</v>
      </c>
      <c r="X1247" t="s">
        <v>450</v>
      </c>
    </row>
    <row r="1248" spans="1:24" x14ac:dyDescent="0.3">
      <c r="A1248">
        <v>1311</v>
      </c>
      <c r="B1248" s="15" t="s">
        <v>303</v>
      </c>
      <c r="C1248" t="str">
        <f>_xlfn.XLOOKUP($B1248, STANDARDS!$A:$A, STANDARDS!$B:$B,,0,2)</f>
        <v>Damara Sgp</v>
      </c>
      <c r="J1248">
        <v>750</v>
      </c>
      <c r="M1248" t="s">
        <v>241</v>
      </c>
      <c r="P1248" t="s">
        <v>243</v>
      </c>
      <c r="Q1248">
        <v>2.5</v>
      </c>
      <c r="R1248">
        <v>0.2</v>
      </c>
      <c r="V1248">
        <v>1</v>
      </c>
      <c r="W1248" t="s">
        <v>247</v>
      </c>
      <c r="X1248" t="s">
        <v>450</v>
      </c>
    </row>
    <row r="1249" spans="1:24" x14ac:dyDescent="0.3">
      <c r="A1249">
        <v>1312</v>
      </c>
      <c r="B1249" s="15" t="s">
        <v>303</v>
      </c>
      <c r="C1249" t="str">
        <f>_xlfn.XLOOKUP($B1249, STANDARDS!$A:$A, STANDARDS!$B:$B,,0,2)</f>
        <v>Damara Sgp</v>
      </c>
      <c r="J1249">
        <v>750</v>
      </c>
      <c r="M1249" t="s">
        <v>240</v>
      </c>
      <c r="P1249" t="s">
        <v>243</v>
      </c>
      <c r="Q1249">
        <v>-2.1</v>
      </c>
      <c r="R1249">
        <v>0.2</v>
      </c>
      <c r="V1249">
        <v>1</v>
      </c>
      <c r="W1249" t="s">
        <v>247</v>
      </c>
      <c r="X1249" t="s">
        <v>450</v>
      </c>
    </row>
    <row r="1250" spans="1:24" x14ac:dyDescent="0.3">
      <c r="A1250">
        <v>1313</v>
      </c>
      <c r="B1250" s="15" t="s">
        <v>303</v>
      </c>
      <c r="C1250" t="str">
        <f>_xlfn.XLOOKUP($B1250, STANDARDS!$A:$A, STANDARDS!$B:$B,,0,2)</f>
        <v>Damara Sgp</v>
      </c>
      <c r="J1250">
        <v>750</v>
      </c>
      <c r="M1250" t="s">
        <v>241</v>
      </c>
      <c r="P1250" t="s">
        <v>243</v>
      </c>
      <c r="Q1250">
        <v>-1.1000000000000001</v>
      </c>
      <c r="R1250">
        <v>0.2</v>
      </c>
      <c r="V1250">
        <v>1</v>
      </c>
      <c r="W1250" t="s">
        <v>247</v>
      </c>
      <c r="X1250" t="s">
        <v>455</v>
      </c>
    </row>
    <row r="1251" spans="1:24" x14ac:dyDescent="0.3">
      <c r="A1251">
        <v>1314</v>
      </c>
      <c r="B1251" s="15" t="s">
        <v>303</v>
      </c>
      <c r="C1251" t="str">
        <f>_xlfn.XLOOKUP($B1251, STANDARDS!$A:$A, STANDARDS!$B:$B,,0,2)</f>
        <v>Damara Sgp</v>
      </c>
      <c r="J1251">
        <v>750</v>
      </c>
      <c r="M1251" t="s">
        <v>241</v>
      </c>
      <c r="P1251" t="s">
        <v>243</v>
      </c>
      <c r="Q1251">
        <v>2.8</v>
      </c>
      <c r="R1251">
        <v>0.2</v>
      </c>
      <c r="V1251">
        <v>1</v>
      </c>
      <c r="W1251" t="s">
        <v>247</v>
      </c>
      <c r="X1251" t="s">
        <v>455</v>
      </c>
    </row>
    <row r="1252" spans="1:24" x14ac:dyDescent="0.3">
      <c r="A1252">
        <v>1315</v>
      </c>
      <c r="B1252" s="15" t="s">
        <v>303</v>
      </c>
      <c r="C1252" t="str">
        <f>_xlfn.XLOOKUP($B1252, STANDARDS!$A:$A, STANDARDS!$B:$B,,0,2)</f>
        <v>Damara Sgp</v>
      </c>
      <c r="J1252">
        <v>750</v>
      </c>
      <c r="M1252" t="s">
        <v>240</v>
      </c>
      <c r="P1252" t="s">
        <v>243</v>
      </c>
      <c r="Q1252">
        <v>9.9</v>
      </c>
      <c r="R1252">
        <v>0.2</v>
      </c>
      <c r="V1252">
        <v>1</v>
      </c>
      <c r="W1252" t="s">
        <v>247</v>
      </c>
      <c r="X1252" t="s">
        <v>455</v>
      </c>
    </row>
    <row r="1253" spans="1:24" x14ac:dyDescent="0.3">
      <c r="A1253">
        <v>1316</v>
      </c>
      <c r="B1253" s="15" t="s">
        <v>304</v>
      </c>
      <c r="C1253" t="str">
        <f>_xlfn.XLOOKUP($B1253, STANDARDS!$A:$A, STANDARDS!$B:$B,,0,2)</f>
        <v>Diabaig Fm</v>
      </c>
      <c r="J1253">
        <v>750</v>
      </c>
      <c r="M1253" t="s">
        <v>222</v>
      </c>
      <c r="P1253" t="s">
        <v>243</v>
      </c>
      <c r="S1253">
        <v>-30.1</v>
      </c>
      <c r="T1253">
        <v>0.2</v>
      </c>
      <c r="U1253" t="s">
        <v>246</v>
      </c>
      <c r="V1253">
        <v>1</v>
      </c>
      <c r="W1253" t="s">
        <v>247</v>
      </c>
      <c r="X1253" t="s">
        <v>456</v>
      </c>
    </row>
    <row r="1254" spans="1:24" x14ac:dyDescent="0.3">
      <c r="A1254">
        <v>1317</v>
      </c>
      <c r="B1254" s="15" t="s">
        <v>305</v>
      </c>
      <c r="C1254" t="str">
        <f>_xlfn.XLOOKUP($B1254, STANDARDS!$A:$A, STANDARDS!$B:$B,,0,2)</f>
        <v>Eleonore Bay Gp</v>
      </c>
      <c r="J1254">
        <v>750</v>
      </c>
      <c r="M1254" t="s">
        <v>241</v>
      </c>
      <c r="P1254" t="s">
        <v>243</v>
      </c>
      <c r="S1254">
        <v>-27.5</v>
      </c>
      <c r="T1254">
        <v>0.2</v>
      </c>
      <c r="U1254" t="s">
        <v>246</v>
      </c>
      <c r="V1254">
        <v>1</v>
      </c>
      <c r="W1254" t="s">
        <v>247</v>
      </c>
      <c r="X1254" t="s">
        <v>455</v>
      </c>
    </row>
    <row r="1255" spans="1:24" x14ac:dyDescent="0.3">
      <c r="A1255">
        <v>1318</v>
      </c>
      <c r="B1255" s="15" t="s">
        <v>305</v>
      </c>
      <c r="C1255" t="str">
        <f>_xlfn.XLOOKUP($B1255, STANDARDS!$A:$A, STANDARDS!$B:$B,,0,2)</f>
        <v>Eleonore Bay Gp</v>
      </c>
      <c r="J1255">
        <v>750</v>
      </c>
      <c r="M1255" t="s">
        <v>240</v>
      </c>
      <c r="P1255" t="s">
        <v>243</v>
      </c>
      <c r="S1255">
        <v>-25</v>
      </c>
      <c r="T1255">
        <v>0.2</v>
      </c>
      <c r="U1255" t="s">
        <v>246</v>
      </c>
      <c r="V1255">
        <v>1</v>
      </c>
      <c r="W1255" t="s">
        <v>247</v>
      </c>
      <c r="X1255" t="s">
        <v>455</v>
      </c>
    </row>
    <row r="1256" spans="1:24" x14ac:dyDescent="0.3">
      <c r="A1256">
        <v>1319</v>
      </c>
      <c r="B1256" s="15" t="s">
        <v>305</v>
      </c>
      <c r="C1256" t="str">
        <f>_xlfn.XLOOKUP($B1256, STANDARDS!$A:$A, STANDARDS!$B:$B,,0,2)</f>
        <v>Eleonore Bay Gp</v>
      </c>
      <c r="J1256">
        <v>750</v>
      </c>
      <c r="M1256" t="s">
        <v>241</v>
      </c>
      <c r="P1256" t="s">
        <v>243</v>
      </c>
      <c r="S1256">
        <v>-22.4</v>
      </c>
      <c r="T1256">
        <v>0.2</v>
      </c>
      <c r="U1256" t="s">
        <v>246</v>
      </c>
      <c r="V1256">
        <v>1</v>
      </c>
      <c r="W1256" t="s">
        <v>247</v>
      </c>
      <c r="X1256" t="s">
        <v>455</v>
      </c>
    </row>
    <row r="1257" spans="1:24" x14ac:dyDescent="0.3">
      <c r="A1257">
        <v>1320</v>
      </c>
      <c r="B1257" s="15" t="s">
        <v>305</v>
      </c>
      <c r="C1257" t="str">
        <f>_xlfn.XLOOKUP($B1257, STANDARDS!$A:$A, STANDARDS!$B:$B,,0,2)</f>
        <v>Eleonore Bay Gp</v>
      </c>
      <c r="J1257">
        <v>750</v>
      </c>
      <c r="M1257" t="s">
        <v>240</v>
      </c>
      <c r="P1257" t="s">
        <v>243</v>
      </c>
      <c r="S1257">
        <v>-23.7</v>
      </c>
      <c r="T1257">
        <v>0.2</v>
      </c>
      <c r="U1257" t="s">
        <v>246</v>
      </c>
      <c r="V1257">
        <v>1</v>
      </c>
      <c r="W1257" t="s">
        <v>247</v>
      </c>
      <c r="X1257" t="s">
        <v>455</v>
      </c>
    </row>
    <row r="1258" spans="1:24" x14ac:dyDescent="0.3">
      <c r="A1258">
        <v>1321</v>
      </c>
      <c r="B1258" s="15" t="s">
        <v>305</v>
      </c>
      <c r="C1258" t="str">
        <f>_xlfn.XLOOKUP($B1258, STANDARDS!$A:$A, STANDARDS!$B:$B,,0,2)</f>
        <v>Eleonore Bay Gp</v>
      </c>
      <c r="J1258">
        <v>750</v>
      </c>
      <c r="M1258" t="s">
        <v>241</v>
      </c>
      <c r="P1258" t="s">
        <v>243</v>
      </c>
      <c r="S1258">
        <v>-24.9</v>
      </c>
      <c r="T1258">
        <v>0.2</v>
      </c>
      <c r="U1258" t="s">
        <v>246</v>
      </c>
      <c r="V1258">
        <v>1</v>
      </c>
      <c r="W1258" t="s">
        <v>247</v>
      </c>
      <c r="X1258" t="s">
        <v>455</v>
      </c>
    </row>
    <row r="1259" spans="1:24" x14ac:dyDescent="0.3">
      <c r="A1259">
        <v>1322</v>
      </c>
      <c r="B1259" s="15" t="s">
        <v>305</v>
      </c>
      <c r="C1259" t="str">
        <f>_xlfn.XLOOKUP($B1259, STANDARDS!$A:$A, STANDARDS!$B:$B,,0,2)</f>
        <v>Eleonore Bay Gp</v>
      </c>
      <c r="J1259">
        <v>750</v>
      </c>
      <c r="M1259" t="s">
        <v>240</v>
      </c>
      <c r="P1259" t="s">
        <v>243</v>
      </c>
      <c r="S1259">
        <v>-23.9</v>
      </c>
      <c r="T1259">
        <v>0.2</v>
      </c>
      <c r="U1259" t="s">
        <v>246</v>
      </c>
      <c r="V1259">
        <v>1</v>
      </c>
      <c r="W1259" t="s">
        <v>247</v>
      </c>
      <c r="X1259" t="s">
        <v>455</v>
      </c>
    </row>
    <row r="1260" spans="1:24" x14ac:dyDescent="0.3">
      <c r="A1260">
        <v>1323</v>
      </c>
      <c r="B1260" s="15" t="s">
        <v>305</v>
      </c>
      <c r="C1260" t="str">
        <f>_xlfn.XLOOKUP($B1260, STANDARDS!$A:$A, STANDARDS!$B:$B,,0,2)</f>
        <v>Eleonore Bay Gp</v>
      </c>
      <c r="J1260">
        <v>750</v>
      </c>
      <c r="M1260" t="s">
        <v>240</v>
      </c>
      <c r="P1260" t="s">
        <v>243</v>
      </c>
      <c r="S1260">
        <v>-21.6</v>
      </c>
      <c r="T1260">
        <v>0.2</v>
      </c>
      <c r="U1260" t="s">
        <v>246</v>
      </c>
      <c r="V1260">
        <v>1</v>
      </c>
      <c r="W1260" t="s">
        <v>247</v>
      </c>
      <c r="X1260" t="s">
        <v>455</v>
      </c>
    </row>
    <row r="1261" spans="1:24" x14ac:dyDescent="0.3">
      <c r="A1261">
        <v>1324</v>
      </c>
      <c r="B1261" s="15" t="s">
        <v>305</v>
      </c>
      <c r="C1261" t="str">
        <f>_xlfn.XLOOKUP($B1261, STANDARDS!$A:$A, STANDARDS!$B:$B,,0,2)</f>
        <v>Eleonore Bay Gp</v>
      </c>
      <c r="J1261">
        <v>750</v>
      </c>
      <c r="M1261" t="s">
        <v>241</v>
      </c>
      <c r="P1261" t="s">
        <v>243</v>
      </c>
      <c r="Q1261">
        <v>5.2</v>
      </c>
      <c r="R1261">
        <v>0.2</v>
      </c>
      <c r="V1261">
        <v>1</v>
      </c>
      <c r="W1261" t="s">
        <v>247</v>
      </c>
      <c r="X1261" t="s">
        <v>450</v>
      </c>
    </row>
    <row r="1262" spans="1:24" x14ac:dyDescent="0.3">
      <c r="A1262">
        <v>1325</v>
      </c>
      <c r="B1262" s="15" t="s">
        <v>305</v>
      </c>
      <c r="C1262" t="str">
        <f>_xlfn.XLOOKUP($B1262, STANDARDS!$A:$A, STANDARDS!$B:$B,,0,2)</f>
        <v>Eleonore Bay Gp</v>
      </c>
      <c r="J1262">
        <v>750</v>
      </c>
      <c r="M1262" t="s">
        <v>241</v>
      </c>
      <c r="P1262" t="s">
        <v>243</v>
      </c>
      <c r="Q1262">
        <v>5.6</v>
      </c>
      <c r="R1262">
        <v>0.2</v>
      </c>
      <c r="V1262">
        <v>1</v>
      </c>
      <c r="W1262" t="s">
        <v>247</v>
      </c>
      <c r="X1262" t="s">
        <v>450</v>
      </c>
    </row>
    <row r="1263" spans="1:24" x14ac:dyDescent="0.3">
      <c r="A1263">
        <v>1326</v>
      </c>
      <c r="B1263" s="15" t="s">
        <v>305</v>
      </c>
      <c r="C1263" t="str">
        <f>_xlfn.XLOOKUP($B1263, STANDARDS!$A:$A, STANDARDS!$B:$B,,0,2)</f>
        <v>Eleonore Bay Gp</v>
      </c>
      <c r="J1263">
        <v>750</v>
      </c>
      <c r="M1263" t="s">
        <v>240</v>
      </c>
      <c r="P1263" t="s">
        <v>243</v>
      </c>
      <c r="Q1263">
        <v>7.2</v>
      </c>
      <c r="R1263">
        <v>0.2</v>
      </c>
      <c r="V1263">
        <v>1</v>
      </c>
      <c r="W1263" t="s">
        <v>247</v>
      </c>
      <c r="X1263" t="s">
        <v>450</v>
      </c>
    </row>
    <row r="1264" spans="1:24" x14ac:dyDescent="0.3">
      <c r="A1264">
        <v>1327</v>
      </c>
      <c r="B1264" s="15" t="s">
        <v>305</v>
      </c>
      <c r="C1264" t="str">
        <f>_xlfn.XLOOKUP($B1264, STANDARDS!$A:$A, STANDARDS!$B:$B,,0,2)</f>
        <v>Eleonore Bay Gp</v>
      </c>
      <c r="J1264">
        <v>750</v>
      </c>
      <c r="M1264" t="s">
        <v>241</v>
      </c>
      <c r="P1264" t="s">
        <v>243</v>
      </c>
      <c r="Q1264">
        <v>4.9000000000000004</v>
      </c>
      <c r="R1264">
        <v>0.2</v>
      </c>
      <c r="V1264">
        <v>1</v>
      </c>
      <c r="W1264" t="s">
        <v>247</v>
      </c>
      <c r="X1264" t="s">
        <v>450</v>
      </c>
    </row>
    <row r="1265" spans="1:24" x14ac:dyDescent="0.3">
      <c r="A1265">
        <v>1328</v>
      </c>
      <c r="B1265" s="15" t="s">
        <v>305</v>
      </c>
      <c r="C1265" t="str">
        <f>_xlfn.XLOOKUP($B1265, STANDARDS!$A:$A, STANDARDS!$B:$B,,0,2)</f>
        <v>Eleonore Bay Gp</v>
      </c>
      <c r="J1265">
        <v>750</v>
      </c>
      <c r="M1265" t="s">
        <v>240</v>
      </c>
      <c r="P1265" t="s">
        <v>243</v>
      </c>
      <c r="Q1265">
        <v>5.2</v>
      </c>
      <c r="R1265">
        <v>0.2</v>
      </c>
      <c r="V1265">
        <v>1</v>
      </c>
      <c r="W1265" t="s">
        <v>247</v>
      </c>
      <c r="X1265" t="s">
        <v>450</v>
      </c>
    </row>
    <row r="1266" spans="1:24" x14ac:dyDescent="0.3">
      <c r="A1266">
        <v>1329</v>
      </c>
      <c r="B1266" s="15" t="s">
        <v>305</v>
      </c>
      <c r="C1266" t="str">
        <f>_xlfn.XLOOKUP($B1266, STANDARDS!$A:$A, STANDARDS!$B:$B,,0,2)</f>
        <v>Eleonore Bay Gp</v>
      </c>
      <c r="J1266">
        <v>750</v>
      </c>
      <c r="M1266" t="s">
        <v>217</v>
      </c>
      <c r="P1266" t="s">
        <v>243</v>
      </c>
      <c r="Q1266">
        <v>5.0999999999999996</v>
      </c>
      <c r="R1266">
        <v>0.2</v>
      </c>
      <c r="V1266">
        <v>1</v>
      </c>
      <c r="W1266" t="s">
        <v>247</v>
      </c>
      <c r="X1266" t="s">
        <v>450</v>
      </c>
    </row>
    <row r="1267" spans="1:24" x14ac:dyDescent="0.3">
      <c r="A1267">
        <v>1330</v>
      </c>
      <c r="B1267" s="15" t="s">
        <v>305</v>
      </c>
      <c r="C1267" t="str">
        <f>_xlfn.XLOOKUP($B1267, STANDARDS!$A:$A, STANDARDS!$B:$B,,0,2)</f>
        <v>Eleonore Bay Gp</v>
      </c>
      <c r="J1267">
        <v>750</v>
      </c>
      <c r="M1267" t="s">
        <v>241</v>
      </c>
      <c r="P1267" t="s">
        <v>243</v>
      </c>
      <c r="Q1267">
        <v>3.7</v>
      </c>
      <c r="R1267">
        <v>0.2</v>
      </c>
      <c r="V1267">
        <v>1</v>
      </c>
      <c r="W1267" t="s">
        <v>247</v>
      </c>
      <c r="X1267" t="s">
        <v>450</v>
      </c>
    </row>
    <row r="1268" spans="1:24" x14ac:dyDescent="0.3">
      <c r="A1268">
        <v>1331</v>
      </c>
      <c r="B1268" s="15" t="s">
        <v>305</v>
      </c>
      <c r="C1268" t="str">
        <f>_xlfn.XLOOKUP($B1268, STANDARDS!$A:$A, STANDARDS!$B:$B,,0,2)</f>
        <v>Eleonore Bay Gp</v>
      </c>
      <c r="J1268">
        <v>750</v>
      </c>
      <c r="M1268" t="s">
        <v>241</v>
      </c>
      <c r="P1268" t="s">
        <v>243</v>
      </c>
      <c r="Q1268">
        <v>4.5999999999999996</v>
      </c>
      <c r="R1268">
        <v>0.2</v>
      </c>
      <c r="V1268">
        <v>1</v>
      </c>
      <c r="W1268" t="s">
        <v>247</v>
      </c>
      <c r="X1268" t="s">
        <v>450</v>
      </c>
    </row>
    <row r="1269" spans="1:24" x14ac:dyDescent="0.3">
      <c r="A1269">
        <v>1332</v>
      </c>
      <c r="B1269" s="15" t="s">
        <v>305</v>
      </c>
      <c r="C1269" t="str">
        <f>_xlfn.XLOOKUP($B1269, STANDARDS!$A:$A, STANDARDS!$B:$B,,0,2)</f>
        <v>Eleonore Bay Gp</v>
      </c>
      <c r="J1269">
        <v>750</v>
      </c>
      <c r="M1269" t="s">
        <v>240</v>
      </c>
      <c r="P1269" t="s">
        <v>243</v>
      </c>
      <c r="Q1269">
        <v>5.4</v>
      </c>
      <c r="R1269">
        <v>0.2</v>
      </c>
      <c r="V1269">
        <v>1</v>
      </c>
      <c r="W1269" t="s">
        <v>247</v>
      </c>
      <c r="X1269" t="s">
        <v>450</v>
      </c>
    </row>
    <row r="1270" spans="1:24" x14ac:dyDescent="0.3">
      <c r="A1270">
        <v>1333</v>
      </c>
      <c r="B1270" s="15" t="s">
        <v>305</v>
      </c>
      <c r="C1270" t="str">
        <f>_xlfn.XLOOKUP($B1270, STANDARDS!$A:$A, STANDARDS!$B:$B,,0,2)</f>
        <v>Eleonore Bay Gp</v>
      </c>
      <c r="J1270">
        <v>750</v>
      </c>
      <c r="M1270" t="s">
        <v>240</v>
      </c>
      <c r="P1270" t="s">
        <v>243</v>
      </c>
      <c r="Q1270">
        <v>5.0999999999999996</v>
      </c>
      <c r="R1270">
        <v>0.2</v>
      </c>
      <c r="V1270">
        <v>1</v>
      </c>
      <c r="W1270" t="s">
        <v>247</v>
      </c>
      <c r="X1270" t="s">
        <v>450</v>
      </c>
    </row>
    <row r="1271" spans="1:24" x14ac:dyDescent="0.3">
      <c r="A1271">
        <v>1334</v>
      </c>
      <c r="B1271" s="15" t="s">
        <v>305</v>
      </c>
      <c r="C1271" t="str">
        <f>_xlfn.XLOOKUP($B1271, STANDARDS!$A:$A, STANDARDS!$B:$B,,0,2)</f>
        <v>Eleonore Bay Gp</v>
      </c>
      <c r="J1271">
        <v>750</v>
      </c>
      <c r="M1271" t="s">
        <v>241</v>
      </c>
      <c r="P1271" t="s">
        <v>243</v>
      </c>
      <c r="Q1271">
        <v>5.6</v>
      </c>
      <c r="R1271">
        <v>0.2</v>
      </c>
      <c r="V1271">
        <v>1</v>
      </c>
      <c r="W1271" t="s">
        <v>247</v>
      </c>
      <c r="X1271" t="s">
        <v>455</v>
      </c>
    </row>
    <row r="1272" spans="1:24" x14ac:dyDescent="0.3">
      <c r="A1272">
        <v>1335</v>
      </c>
      <c r="B1272" s="15" t="s">
        <v>305</v>
      </c>
      <c r="C1272" t="str">
        <f>_xlfn.XLOOKUP($B1272, STANDARDS!$A:$A, STANDARDS!$B:$B,,0,2)</f>
        <v>Eleonore Bay Gp</v>
      </c>
      <c r="J1272">
        <v>750</v>
      </c>
      <c r="M1272" t="s">
        <v>240</v>
      </c>
      <c r="P1272" t="s">
        <v>243</v>
      </c>
      <c r="Q1272">
        <v>7.2</v>
      </c>
      <c r="R1272">
        <v>0.2</v>
      </c>
      <c r="V1272">
        <v>1</v>
      </c>
      <c r="W1272" t="s">
        <v>247</v>
      </c>
      <c r="X1272" t="s">
        <v>455</v>
      </c>
    </row>
    <row r="1273" spans="1:24" x14ac:dyDescent="0.3">
      <c r="A1273">
        <v>1336</v>
      </c>
      <c r="B1273" s="15" t="s">
        <v>305</v>
      </c>
      <c r="C1273" t="str">
        <f>_xlfn.XLOOKUP($B1273, STANDARDS!$A:$A, STANDARDS!$B:$B,,0,2)</f>
        <v>Eleonore Bay Gp</v>
      </c>
      <c r="J1273">
        <v>750</v>
      </c>
      <c r="M1273" t="s">
        <v>241</v>
      </c>
      <c r="P1273" t="s">
        <v>243</v>
      </c>
      <c r="Q1273">
        <v>4.9000000000000004</v>
      </c>
      <c r="R1273">
        <v>0.2</v>
      </c>
      <c r="V1273">
        <v>1</v>
      </c>
      <c r="W1273" t="s">
        <v>247</v>
      </c>
      <c r="X1273" t="s">
        <v>455</v>
      </c>
    </row>
    <row r="1274" spans="1:24" x14ac:dyDescent="0.3">
      <c r="A1274">
        <v>1337</v>
      </c>
      <c r="B1274" s="15" t="s">
        <v>305</v>
      </c>
      <c r="C1274" t="str">
        <f>_xlfn.XLOOKUP($B1274, STANDARDS!$A:$A, STANDARDS!$B:$B,,0,2)</f>
        <v>Eleonore Bay Gp</v>
      </c>
      <c r="J1274">
        <v>750</v>
      </c>
      <c r="M1274" t="s">
        <v>240</v>
      </c>
      <c r="P1274" t="s">
        <v>243</v>
      </c>
      <c r="Q1274">
        <v>5.2</v>
      </c>
      <c r="R1274">
        <v>0.2</v>
      </c>
      <c r="V1274">
        <v>1</v>
      </c>
      <c r="W1274" t="s">
        <v>247</v>
      </c>
      <c r="X1274" t="s">
        <v>455</v>
      </c>
    </row>
    <row r="1275" spans="1:24" x14ac:dyDescent="0.3">
      <c r="A1275">
        <v>1338</v>
      </c>
      <c r="B1275" s="15" t="s">
        <v>305</v>
      </c>
      <c r="C1275" t="str">
        <f>_xlfn.XLOOKUP($B1275, STANDARDS!$A:$A, STANDARDS!$B:$B,,0,2)</f>
        <v>Eleonore Bay Gp</v>
      </c>
      <c r="J1275">
        <v>750</v>
      </c>
      <c r="M1275" t="s">
        <v>240</v>
      </c>
      <c r="P1275" t="s">
        <v>243</v>
      </c>
      <c r="Q1275">
        <v>3.7</v>
      </c>
      <c r="R1275">
        <v>0.2</v>
      </c>
      <c r="V1275">
        <v>1</v>
      </c>
      <c r="W1275" t="s">
        <v>247</v>
      </c>
      <c r="X1275" t="s">
        <v>455</v>
      </c>
    </row>
    <row r="1276" spans="1:24" x14ac:dyDescent="0.3">
      <c r="A1276">
        <v>1339</v>
      </c>
      <c r="B1276" s="15" t="s">
        <v>305</v>
      </c>
      <c r="C1276" t="str">
        <f>_xlfn.XLOOKUP($B1276, STANDARDS!$A:$A, STANDARDS!$B:$B,,0,2)</f>
        <v>Eleonore Bay Gp</v>
      </c>
      <c r="J1276">
        <v>750</v>
      </c>
      <c r="M1276" t="s">
        <v>240</v>
      </c>
      <c r="P1276" t="s">
        <v>243</v>
      </c>
      <c r="Q1276">
        <v>5.4</v>
      </c>
      <c r="R1276">
        <v>0.2</v>
      </c>
      <c r="V1276">
        <v>1</v>
      </c>
      <c r="W1276" t="s">
        <v>247</v>
      </c>
      <c r="X1276" t="s">
        <v>455</v>
      </c>
    </row>
    <row r="1277" spans="1:24" x14ac:dyDescent="0.3">
      <c r="A1277">
        <v>1340</v>
      </c>
      <c r="B1277" s="15" t="s">
        <v>305</v>
      </c>
      <c r="C1277" t="str">
        <f>_xlfn.XLOOKUP($B1277, STANDARDS!$A:$A, STANDARDS!$B:$B,,0,2)</f>
        <v>Eleonore Bay Gp</v>
      </c>
      <c r="J1277">
        <v>750</v>
      </c>
      <c r="M1277" t="s">
        <v>240</v>
      </c>
      <c r="P1277" t="s">
        <v>243</v>
      </c>
      <c r="Q1277">
        <v>5.0999999999999996</v>
      </c>
      <c r="R1277">
        <v>0.2</v>
      </c>
      <c r="V1277">
        <v>1</v>
      </c>
      <c r="W1277" t="s">
        <v>247</v>
      </c>
      <c r="X1277" t="s">
        <v>455</v>
      </c>
    </row>
    <row r="1278" spans="1:24" x14ac:dyDescent="0.3">
      <c r="A1278">
        <v>1341</v>
      </c>
      <c r="B1278" s="15" t="s">
        <v>306</v>
      </c>
      <c r="C1278" t="str">
        <f>_xlfn.XLOOKUP($B1278, STANDARDS!$A:$A, STANDARDS!$B:$B,,0,2)</f>
        <v>Landrigan Tillite</v>
      </c>
      <c r="J1278">
        <v>750</v>
      </c>
      <c r="M1278" t="s">
        <v>241</v>
      </c>
      <c r="P1278" t="s">
        <v>243</v>
      </c>
      <c r="Q1278">
        <v>-5.4</v>
      </c>
      <c r="R1278">
        <v>0.2</v>
      </c>
      <c r="V1278">
        <v>1</v>
      </c>
      <c r="W1278" t="s">
        <v>247</v>
      </c>
      <c r="X1278" t="s">
        <v>457</v>
      </c>
    </row>
    <row r="1279" spans="1:24" x14ac:dyDescent="0.3">
      <c r="A1279">
        <v>1345</v>
      </c>
      <c r="B1279" s="15" t="s">
        <v>307</v>
      </c>
      <c r="C1279" t="str">
        <f>_xlfn.XLOOKUP($B1279, STANDARDS!$A:$A, STANDARDS!$B:$B,,0,2)</f>
        <v>Svanbergfjellet Fm, Akadermikerbreen Gp</v>
      </c>
      <c r="J1279">
        <v>750</v>
      </c>
      <c r="M1279" t="s">
        <v>240</v>
      </c>
      <c r="O1279">
        <v>8.0000000000000002E-3</v>
      </c>
      <c r="P1279" t="s">
        <v>243</v>
      </c>
      <c r="S1279">
        <v>-26.3</v>
      </c>
      <c r="T1279">
        <v>0.2</v>
      </c>
      <c r="U1279" t="s">
        <v>246</v>
      </c>
      <c r="V1279">
        <v>1</v>
      </c>
      <c r="W1279" t="s">
        <v>247</v>
      </c>
      <c r="X1279" t="s">
        <v>447</v>
      </c>
    </row>
    <row r="1280" spans="1:24" x14ac:dyDescent="0.3">
      <c r="A1280">
        <v>1346</v>
      </c>
      <c r="B1280" s="15" t="s">
        <v>307</v>
      </c>
      <c r="C1280" t="str">
        <f>_xlfn.XLOOKUP($B1280, STANDARDS!$A:$A, STANDARDS!$B:$B,,0,2)</f>
        <v>Svanbergfjellet Fm, Akadermikerbreen Gp</v>
      </c>
      <c r="J1280">
        <v>750</v>
      </c>
      <c r="M1280" t="s">
        <v>240</v>
      </c>
      <c r="O1280">
        <v>3.4000000000000002E-2</v>
      </c>
      <c r="P1280" t="s">
        <v>243</v>
      </c>
      <c r="S1280">
        <v>-27.7</v>
      </c>
      <c r="T1280">
        <v>0.2</v>
      </c>
      <c r="U1280" t="s">
        <v>246</v>
      </c>
      <c r="V1280">
        <v>1</v>
      </c>
      <c r="W1280" t="s">
        <v>247</v>
      </c>
      <c r="X1280" t="s">
        <v>447</v>
      </c>
    </row>
    <row r="1281" spans="1:24" x14ac:dyDescent="0.3">
      <c r="A1281">
        <v>1347</v>
      </c>
      <c r="B1281" s="15" t="s">
        <v>307</v>
      </c>
      <c r="C1281" t="str">
        <f>_xlfn.XLOOKUP($B1281, STANDARDS!$A:$A, STANDARDS!$B:$B,,0,2)</f>
        <v>Svanbergfjellet Fm, Akadermikerbreen Gp</v>
      </c>
      <c r="J1281">
        <v>750</v>
      </c>
      <c r="M1281" t="s">
        <v>222</v>
      </c>
      <c r="O1281">
        <v>2.8000000000000001E-2</v>
      </c>
      <c r="P1281" t="s">
        <v>243</v>
      </c>
      <c r="S1281">
        <v>-31</v>
      </c>
      <c r="T1281">
        <v>0.2</v>
      </c>
      <c r="U1281" t="s">
        <v>246</v>
      </c>
      <c r="V1281">
        <v>1</v>
      </c>
      <c r="W1281" t="s">
        <v>247</v>
      </c>
      <c r="X1281" t="s">
        <v>447</v>
      </c>
    </row>
    <row r="1282" spans="1:24" x14ac:dyDescent="0.3">
      <c r="A1282">
        <v>1348</v>
      </c>
      <c r="B1282" s="15" t="s">
        <v>307</v>
      </c>
      <c r="C1282" t="str">
        <f>_xlfn.XLOOKUP($B1282, STANDARDS!$A:$A, STANDARDS!$B:$B,,0,2)</f>
        <v>Svanbergfjellet Fm, Akadermikerbreen Gp</v>
      </c>
      <c r="J1282">
        <v>750</v>
      </c>
      <c r="M1282" t="s">
        <v>221</v>
      </c>
      <c r="O1282">
        <v>4.0000000000000001E-3</v>
      </c>
      <c r="P1282" t="s">
        <v>243</v>
      </c>
      <c r="S1282">
        <v>-27.4</v>
      </c>
      <c r="T1282">
        <v>0.2</v>
      </c>
      <c r="U1282" t="s">
        <v>246</v>
      </c>
      <c r="V1282">
        <v>1</v>
      </c>
      <c r="W1282" t="s">
        <v>247</v>
      </c>
      <c r="X1282" t="s">
        <v>447</v>
      </c>
    </row>
    <row r="1283" spans="1:24" x14ac:dyDescent="0.3">
      <c r="A1283">
        <v>1349</v>
      </c>
      <c r="B1283" s="15" t="s">
        <v>307</v>
      </c>
      <c r="C1283" t="str">
        <f>_xlfn.XLOOKUP($B1283, STANDARDS!$A:$A, STANDARDS!$B:$B,,0,2)</f>
        <v>Svanbergfjellet Fm, Akadermikerbreen Gp</v>
      </c>
      <c r="J1283">
        <v>750</v>
      </c>
      <c r="M1283" t="s">
        <v>240</v>
      </c>
      <c r="P1283" t="s">
        <v>243</v>
      </c>
      <c r="Q1283">
        <v>4.8</v>
      </c>
      <c r="R1283">
        <v>0.2</v>
      </c>
      <c r="V1283">
        <v>1</v>
      </c>
      <c r="W1283" t="s">
        <v>247</v>
      </c>
      <c r="X1283" t="s">
        <v>447</v>
      </c>
    </row>
    <row r="1284" spans="1:24" x14ac:dyDescent="0.3">
      <c r="A1284">
        <v>1350</v>
      </c>
      <c r="B1284" s="15" t="s">
        <v>307</v>
      </c>
      <c r="C1284" t="str">
        <f>_xlfn.XLOOKUP($B1284, STANDARDS!$A:$A, STANDARDS!$B:$B,,0,2)</f>
        <v>Svanbergfjellet Fm, Akadermikerbreen Gp</v>
      </c>
      <c r="J1284">
        <v>750</v>
      </c>
      <c r="M1284" t="s">
        <v>240</v>
      </c>
      <c r="P1284" t="s">
        <v>243</v>
      </c>
      <c r="Q1284">
        <v>4.5999999999999996</v>
      </c>
      <c r="R1284">
        <v>0.2</v>
      </c>
      <c r="V1284">
        <v>1</v>
      </c>
      <c r="W1284" t="s">
        <v>247</v>
      </c>
      <c r="X1284" t="s">
        <v>447</v>
      </c>
    </row>
    <row r="1285" spans="1:24" x14ac:dyDescent="0.3">
      <c r="A1285">
        <v>1351</v>
      </c>
      <c r="B1285" s="15" t="s">
        <v>307</v>
      </c>
      <c r="C1285" t="str">
        <f>_xlfn.XLOOKUP($B1285, STANDARDS!$A:$A, STANDARDS!$B:$B,,0,2)</f>
        <v>Svanbergfjellet Fm, Akadermikerbreen Gp</v>
      </c>
      <c r="J1285">
        <v>750</v>
      </c>
      <c r="M1285" t="s">
        <v>241</v>
      </c>
      <c r="P1285" t="s">
        <v>243</v>
      </c>
      <c r="Q1285">
        <v>2.4</v>
      </c>
      <c r="R1285">
        <v>0.2</v>
      </c>
      <c r="V1285">
        <v>1</v>
      </c>
      <c r="W1285" t="s">
        <v>247</v>
      </c>
      <c r="X1285" t="s">
        <v>447</v>
      </c>
    </row>
    <row r="1286" spans="1:24" x14ac:dyDescent="0.3">
      <c r="A1286">
        <v>1352</v>
      </c>
      <c r="B1286" s="15" t="s">
        <v>307</v>
      </c>
      <c r="C1286" t="str">
        <f>_xlfn.XLOOKUP($B1286, STANDARDS!$A:$A, STANDARDS!$B:$B,,0,2)</f>
        <v>Svanbergfjellet Fm, Akadermikerbreen Gp</v>
      </c>
      <c r="J1286">
        <v>750</v>
      </c>
      <c r="M1286" t="s">
        <v>241</v>
      </c>
      <c r="P1286" t="s">
        <v>243</v>
      </c>
      <c r="Q1286">
        <v>-2.4</v>
      </c>
      <c r="R1286">
        <v>0.2</v>
      </c>
      <c r="V1286">
        <v>1</v>
      </c>
      <c r="W1286" t="s">
        <v>247</v>
      </c>
      <c r="X1286" t="s">
        <v>447</v>
      </c>
    </row>
    <row r="1287" spans="1:24" x14ac:dyDescent="0.3">
      <c r="A1287">
        <v>1353</v>
      </c>
      <c r="B1287" s="15" t="s">
        <v>90</v>
      </c>
      <c r="C1287" t="str">
        <f>_xlfn.XLOOKUP($B1287, STANDARDS!$A:$A, STANDARDS!$B:$B,,0,2)</f>
        <v>Tapley Hill Fm, Nepouie Subgp, Umberatana Gp</v>
      </c>
      <c r="J1287">
        <v>750</v>
      </c>
      <c r="M1287" t="s">
        <v>222</v>
      </c>
      <c r="P1287" t="s">
        <v>243</v>
      </c>
      <c r="S1287">
        <v>-22.9</v>
      </c>
      <c r="T1287">
        <v>0.2</v>
      </c>
      <c r="U1287" t="s">
        <v>246</v>
      </c>
      <c r="V1287">
        <v>1</v>
      </c>
      <c r="W1287" t="s">
        <v>247</v>
      </c>
      <c r="X1287" t="s">
        <v>458</v>
      </c>
    </row>
    <row r="1288" spans="1:24" x14ac:dyDescent="0.3">
      <c r="A1288">
        <v>1354</v>
      </c>
      <c r="B1288" s="15" t="s">
        <v>90</v>
      </c>
      <c r="C1288" t="str">
        <f>_xlfn.XLOOKUP($B1288, STANDARDS!$A:$A, STANDARDS!$B:$B,,0,2)</f>
        <v>Tapley Hill Fm, Nepouie Subgp, Umberatana Gp</v>
      </c>
      <c r="J1288">
        <v>750</v>
      </c>
      <c r="M1288" t="s">
        <v>222</v>
      </c>
      <c r="P1288" t="s">
        <v>243</v>
      </c>
      <c r="S1288">
        <v>-23.4</v>
      </c>
      <c r="T1288">
        <v>0.2</v>
      </c>
      <c r="U1288" t="s">
        <v>246</v>
      </c>
      <c r="V1288">
        <v>1</v>
      </c>
      <c r="W1288" t="s">
        <v>247</v>
      </c>
      <c r="X1288" t="s">
        <v>458</v>
      </c>
    </row>
    <row r="1289" spans="1:24" x14ac:dyDescent="0.3">
      <c r="A1289">
        <v>1355</v>
      </c>
      <c r="B1289" s="15" t="s">
        <v>90</v>
      </c>
      <c r="C1289" t="str">
        <f>_xlfn.XLOOKUP($B1289, STANDARDS!$A:$A, STANDARDS!$B:$B,,0,2)</f>
        <v>Tapley Hill Fm, Nepouie Subgp, Umberatana Gp</v>
      </c>
      <c r="J1289">
        <v>750</v>
      </c>
      <c r="M1289" t="s">
        <v>222</v>
      </c>
      <c r="P1289" t="s">
        <v>243</v>
      </c>
      <c r="S1289">
        <v>-24.2</v>
      </c>
      <c r="T1289">
        <v>0.2</v>
      </c>
      <c r="U1289" t="s">
        <v>246</v>
      </c>
      <c r="V1289">
        <v>1</v>
      </c>
      <c r="W1289" t="s">
        <v>247</v>
      </c>
      <c r="X1289" t="s">
        <v>458</v>
      </c>
    </row>
    <row r="1290" spans="1:24" x14ac:dyDescent="0.3">
      <c r="A1290">
        <v>1356</v>
      </c>
      <c r="B1290" s="15" t="s">
        <v>90</v>
      </c>
      <c r="C1290" t="str">
        <f>_xlfn.XLOOKUP($B1290, STANDARDS!$A:$A, STANDARDS!$B:$B,,0,2)</f>
        <v>Tapley Hill Fm, Nepouie Subgp, Umberatana Gp</v>
      </c>
      <c r="J1290">
        <v>750</v>
      </c>
      <c r="M1290" t="s">
        <v>222</v>
      </c>
      <c r="P1290" t="s">
        <v>243</v>
      </c>
      <c r="S1290">
        <v>-17.5</v>
      </c>
      <c r="T1290">
        <v>0.2</v>
      </c>
      <c r="U1290" t="s">
        <v>246</v>
      </c>
      <c r="V1290">
        <v>1</v>
      </c>
      <c r="W1290" t="s">
        <v>247</v>
      </c>
      <c r="X1290" t="s">
        <v>458</v>
      </c>
    </row>
    <row r="1291" spans="1:24" x14ac:dyDescent="0.3">
      <c r="A1291">
        <v>1357</v>
      </c>
      <c r="B1291" s="15" t="s">
        <v>90</v>
      </c>
      <c r="C1291" t="str">
        <f>_xlfn.XLOOKUP($B1291, STANDARDS!$A:$A, STANDARDS!$B:$B,,0,2)</f>
        <v>Tapley Hill Fm, Nepouie Subgp, Umberatana Gp</v>
      </c>
      <c r="J1291">
        <v>750</v>
      </c>
      <c r="M1291" t="s">
        <v>222</v>
      </c>
      <c r="P1291" t="s">
        <v>243</v>
      </c>
      <c r="S1291">
        <v>-24.2</v>
      </c>
      <c r="T1291">
        <v>0.2</v>
      </c>
      <c r="U1291" t="s">
        <v>246</v>
      </c>
      <c r="V1291">
        <v>1</v>
      </c>
      <c r="W1291" t="s">
        <v>247</v>
      </c>
      <c r="X1291" t="s">
        <v>465</v>
      </c>
    </row>
    <row r="1292" spans="1:24" x14ac:dyDescent="0.3">
      <c r="A1292">
        <v>1358</v>
      </c>
      <c r="B1292" s="15" t="s">
        <v>90</v>
      </c>
      <c r="C1292" t="str">
        <f>_xlfn.XLOOKUP($B1292, STANDARDS!$A:$A, STANDARDS!$B:$B,,0,2)</f>
        <v>Tapley Hill Fm, Nepouie Subgp, Umberatana Gp</v>
      </c>
      <c r="J1292">
        <v>750</v>
      </c>
      <c r="M1292" t="s">
        <v>222</v>
      </c>
      <c r="P1292" t="s">
        <v>243</v>
      </c>
      <c r="S1292">
        <v>-18.8</v>
      </c>
      <c r="T1292">
        <v>0.2</v>
      </c>
      <c r="U1292" t="s">
        <v>246</v>
      </c>
      <c r="V1292">
        <v>1</v>
      </c>
      <c r="W1292" t="s">
        <v>247</v>
      </c>
      <c r="X1292" t="s">
        <v>465</v>
      </c>
    </row>
    <row r="1293" spans="1:24" x14ac:dyDescent="0.3">
      <c r="A1293">
        <v>1359</v>
      </c>
      <c r="B1293" s="15" t="s">
        <v>90</v>
      </c>
      <c r="C1293" t="str">
        <f>_xlfn.XLOOKUP($B1293, STANDARDS!$A:$A, STANDARDS!$B:$B,,0,2)</f>
        <v>Tapley Hill Fm, Nepouie Subgp, Umberatana Gp</v>
      </c>
      <c r="J1293">
        <v>750</v>
      </c>
      <c r="M1293" t="s">
        <v>222</v>
      </c>
      <c r="P1293" t="s">
        <v>243</v>
      </c>
      <c r="S1293">
        <v>-22.9</v>
      </c>
      <c r="T1293">
        <v>0.2</v>
      </c>
      <c r="U1293" t="s">
        <v>246</v>
      </c>
      <c r="V1293">
        <v>1</v>
      </c>
      <c r="W1293" t="s">
        <v>247</v>
      </c>
      <c r="X1293" t="s">
        <v>465</v>
      </c>
    </row>
    <row r="1294" spans="1:24" x14ac:dyDescent="0.3">
      <c r="A1294">
        <v>1360</v>
      </c>
      <c r="B1294" s="15" t="s">
        <v>90</v>
      </c>
      <c r="C1294" t="str">
        <f>_xlfn.XLOOKUP($B1294, STANDARDS!$A:$A, STANDARDS!$B:$B,,0,2)</f>
        <v>Tapley Hill Fm, Nepouie Subgp, Umberatana Gp</v>
      </c>
      <c r="J1294">
        <v>750</v>
      </c>
      <c r="M1294" t="s">
        <v>222</v>
      </c>
      <c r="P1294" t="s">
        <v>243</v>
      </c>
      <c r="S1294">
        <v>-23.4</v>
      </c>
      <c r="T1294">
        <v>0.2</v>
      </c>
      <c r="U1294" t="s">
        <v>246</v>
      </c>
      <c r="V1294">
        <v>1</v>
      </c>
      <c r="W1294" t="s">
        <v>247</v>
      </c>
      <c r="X1294" t="s">
        <v>465</v>
      </c>
    </row>
    <row r="1295" spans="1:24" x14ac:dyDescent="0.3">
      <c r="A1295">
        <v>1361</v>
      </c>
      <c r="B1295" s="15" t="s">
        <v>90</v>
      </c>
      <c r="C1295" t="str">
        <f>_xlfn.XLOOKUP($B1295, STANDARDS!$A:$A, STANDARDS!$B:$B,,0,2)</f>
        <v>Tapley Hill Fm, Nepouie Subgp, Umberatana Gp</v>
      </c>
      <c r="J1295">
        <v>750</v>
      </c>
      <c r="M1295" t="s">
        <v>222</v>
      </c>
      <c r="P1295" t="s">
        <v>243</v>
      </c>
      <c r="S1295">
        <v>-23.8</v>
      </c>
      <c r="T1295">
        <v>0.2</v>
      </c>
      <c r="U1295" t="s">
        <v>246</v>
      </c>
      <c r="V1295">
        <v>1</v>
      </c>
      <c r="W1295" t="s">
        <v>247</v>
      </c>
      <c r="X1295" t="s">
        <v>465</v>
      </c>
    </row>
    <row r="1296" spans="1:24" x14ac:dyDescent="0.3">
      <c r="A1296">
        <v>1362</v>
      </c>
      <c r="B1296" s="15" t="s">
        <v>90</v>
      </c>
      <c r="C1296" t="str">
        <f>_xlfn.XLOOKUP($B1296, STANDARDS!$A:$A, STANDARDS!$B:$B,,0,2)</f>
        <v>Tapley Hill Fm, Nepouie Subgp, Umberatana Gp</v>
      </c>
      <c r="J1296">
        <v>750</v>
      </c>
      <c r="M1296" t="s">
        <v>222</v>
      </c>
      <c r="P1296" t="s">
        <v>243</v>
      </c>
      <c r="S1296">
        <v>-14.7</v>
      </c>
      <c r="T1296">
        <v>0.2</v>
      </c>
      <c r="U1296" t="s">
        <v>246</v>
      </c>
      <c r="V1296">
        <v>1</v>
      </c>
      <c r="W1296" t="s">
        <v>247</v>
      </c>
      <c r="X1296" t="s">
        <v>465</v>
      </c>
    </row>
    <row r="1297" spans="1:24" x14ac:dyDescent="0.3">
      <c r="A1297">
        <v>1363</v>
      </c>
      <c r="B1297" s="15" t="s">
        <v>90</v>
      </c>
      <c r="C1297" t="str">
        <f>_xlfn.XLOOKUP($B1297, STANDARDS!$A:$A, STANDARDS!$B:$B,,0,2)</f>
        <v>Tapley Hill Fm, Nepouie Subgp, Umberatana Gp</v>
      </c>
      <c r="J1297">
        <v>750</v>
      </c>
      <c r="M1297" t="s">
        <v>222</v>
      </c>
      <c r="P1297" t="s">
        <v>243</v>
      </c>
      <c r="S1297">
        <v>-17.5</v>
      </c>
      <c r="T1297">
        <v>0.2</v>
      </c>
      <c r="U1297" t="s">
        <v>246</v>
      </c>
      <c r="V1297">
        <v>1</v>
      </c>
      <c r="W1297" t="s">
        <v>247</v>
      </c>
      <c r="X1297" t="s">
        <v>465</v>
      </c>
    </row>
    <row r="1298" spans="1:24" x14ac:dyDescent="0.3">
      <c r="A1298">
        <v>1364</v>
      </c>
      <c r="B1298" s="15" t="s">
        <v>90</v>
      </c>
      <c r="C1298" t="str">
        <f>_xlfn.XLOOKUP($B1298, STANDARDS!$A:$A, STANDARDS!$B:$B,,0,2)</f>
        <v>Tapley Hill Fm, Nepouie Subgp, Umberatana Gp</v>
      </c>
      <c r="J1298">
        <v>750</v>
      </c>
      <c r="M1298" t="s">
        <v>240</v>
      </c>
      <c r="P1298" t="s">
        <v>243</v>
      </c>
      <c r="Q1298">
        <v>-0.2</v>
      </c>
      <c r="R1298">
        <v>0.2</v>
      </c>
      <c r="V1298">
        <v>1</v>
      </c>
      <c r="W1298" t="s">
        <v>247</v>
      </c>
      <c r="X1298" t="s">
        <v>450</v>
      </c>
    </row>
    <row r="1299" spans="1:24" x14ac:dyDescent="0.3">
      <c r="A1299">
        <v>1365</v>
      </c>
      <c r="B1299" s="15" t="s">
        <v>90</v>
      </c>
      <c r="C1299" t="str">
        <f>_xlfn.XLOOKUP($B1299, STANDARDS!$A:$A, STANDARDS!$B:$B,,0,2)</f>
        <v>Tapley Hill Fm, Nepouie Subgp, Umberatana Gp</v>
      </c>
      <c r="J1299">
        <v>750</v>
      </c>
      <c r="M1299" t="s">
        <v>241</v>
      </c>
      <c r="P1299" t="s">
        <v>243</v>
      </c>
      <c r="Q1299">
        <v>-4.3</v>
      </c>
      <c r="R1299">
        <v>0.2</v>
      </c>
      <c r="V1299">
        <v>1</v>
      </c>
      <c r="W1299" t="s">
        <v>247</v>
      </c>
      <c r="X1299" t="s">
        <v>466</v>
      </c>
    </row>
    <row r="1300" spans="1:24" x14ac:dyDescent="0.3">
      <c r="A1300">
        <v>1366</v>
      </c>
      <c r="B1300" s="15" t="s">
        <v>90</v>
      </c>
      <c r="C1300" t="str">
        <f>_xlfn.XLOOKUP($B1300, STANDARDS!$A:$A, STANDARDS!$B:$B,,0,2)</f>
        <v>Tapley Hill Fm, Nepouie Subgp, Umberatana Gp</v>
      </c>
      <c r="J1300">
        <v>750</v>
      </c>
      <c r="M1300" t="s">
        <v>241</v>
      </c>
      <c r="P1300" t="s">
        <v>243</v>
      </c>
      <c r="Q1300">
        <v>-3.2</v>
      </c>
      <c r="R1300">
        <v>0.2</v>
      </c>
      <c r="V1300">
        <v>1</v>
      </c>
      <c r="W1300" t="s">
        <v>247</v>
      </c>
      <c r="X1300" t="s">
        <v>466</v>
      </c>
    </row>
    <row r="1301" spans="1:24" x14ac:dyDescent="0.3">
      <c r="A1301">
        <v>1367</v>
      </c>
      <c r="B1301" s="15" t="s">
        <v>90</v>
      </c>
      <c r="C1301" t="str">
        <f>_xlfn.XLOOKUP($B1301, STANDARDS!$A:$A, STANDARDS!$B:$B,,0,2)</f>
        <v>Tapley Hill Fm, Nepouie Subgp, Umberatana Gp</v>
      </c>
      <c r="J1301">
        <v>750</v>
      </c>
      <c r="M1301" t="s">
        <v>241</v>
      </c>
      <c r="P1301" t="s">
        <v>243</v>
      </c>
      <c r="Q1301">
        <v>-2.2999999999999998</v>
      </c>
      <c r="R1301">
        <v>0.2</v>
      </c>
      <c r="V1301">
        <v>1</v>
      </c>
      <c r="W1301" t="s">
        <v>247</v>
      </c>
      <c r="X1301" t="s">
        <v>466</v>
      </c>
    </row>
    <row r="1302" spans="1:24" x14ac:dyDescent="0.3">
      <c r="A1302">
        <v>1368</v>
      </c>
      <c r="B1302" s="15" t="s">
        <v>90</v>
      </c>
      <c r="C1302" t="str">
        <f>_xlfn.XLOOKUP($B1302, STANDARDS!$A:$A, STANDARDS!$B:$B,,0,2)</f>
        <v>Tapley Hill Fm, Nepouie Subgp, Umberatana Gp</v>
      </c>
      <c r="J1302">
        <v>750</v>
      </c>
      <c r="M1302" t="s">
        <v>241</v>
      </c>
      <c r="P1302" t="s">
        <v>243</v>
      </c>
      <c r="Q1302">
        <v>-1.9</v>
      </c>
      <c r="R1302">
        <v>0.2</v>
      </c>
      <c r="V1302">
        <v>1</v>
      </c>
      <c r="W1302" t="s">
        <v>247</v>
      </c>
      <c r="X1302" t="s">
        <v>466</v>
      </c>
    </row>
    <row r="1303" spans="1:24" x14ac:dyDescent="0.3">
      <c r="A1303">
        <v>1369</v>
      </c>
      <c r="B1303" s="15" t="s">
        <v>90</v>
      </c>
      <c r="C1303" t="str">
        <f>_xlfn.XLOOKUP($B1303, STANDARDS!$A:$A, STANDARDS!$B:$B,,0,2)</f>
        <v>Tapley Hill Fm, Nepouie Subgp, Umberatana Gp</v>
      </c>
      <c r="J1303">
        <v>750</v>
      </c>
      <c r="M1303" t="s">
        <v>240</v>
      </c>
      <c r="P1303" t="s">
        <v>243</v>
      </c>
      <c r="Q1303">
        <v>-1.6</v>
      </c>
      <c r="R1303">
        <v>0.2</v>
      </c>
      <c r="V1303">
        <v>1</v>
      </c>
      <c r="W1303" t="s">
        <v>247</v>
      </c>
      <c r="X1303" t="s">
        <v>466</v>
      </c>
    </row>
    <row r="1304" spans="1:24" x14ac:dyDescent="0.3">
      <c r="A1304">
        <v>1370</v>
      </c>
      <c r="B1304" s="15" t="s">
        <v>90</v>
      </c>
      <c r="C1304" t="str">
        <f>_xlfn.XLOOKUP($B1304, STANDARDS!$A:$A, STANDARDS!$B:$B,,0,2)</f>
        <v>Tapley Hill Fm, Nepouie Subgp, Umberatana Gp</v>
      </c>
      <c r="J1304">
        <v>750</v>
      </c>
      <c r="M1304" t="s">
        <v>240</v>
      </c>
      <c r="P1304" t="s">
        <v>243</v>
      </c>
      <c r="Q1304">
        <v>-1.4</v>
      </c>
      <c r="R1304">
        <v>0.2</v>
      </c>
      <c r="V1304">
        <v>1</v>
      </c>
      <c r="W1304" t="s">
        <v>247</v>
      </c>
      <c r="X1304" t="s">
        <v>466</v>
      </c>
    </row>
    <row r="1305" spans="1:24" x14ac:dyDescent="0.3">
      <c r="A1305">
        <v>1371</v>
      </c>
      <c r="B1305" s="15" t="s">
        <v>90</v>
      </c>
      <c r="C1305" t="str">
        <f>_xlfn.XLOOKUP($B1305, STANDARDS!$A:$A, STANDARDS!$B:$B,,0,2)</f>
        <v>Tapley Hill Fm, Nepouie Subgp, Umberatana Gp</v>
      </c>
      <c r="J1305">
        <v>750</v>
      </c>
      <c r="M1305" t="s">
        <v>240</v>
      </c>
      <c r="P1305" t="s">
        <v>243</v>
      </c>
      <c r="Q1305">
        <v>-1.4</v>
      </c>
      <c r="R1305">
        <v>0.2</v>
      </c>
      <c r="V1305">
        <v>1</v>
      </c>
      <c r="W1305" t="s">
        <v>247</v>
      </c>
      <c r="X1305" t="s">
        <v>466</v>
      </c>
    </row>
    <row r="1306" spans="1:24" x14ac:dyDescent="0.3">
      <c r="A1306">
        <v>1372</v>
      </c>
      <c r="B1306" s="15" t="s">
        <v>90</v>
      </c>
      <c r="C1306" t="str">
        <f>_xlfn.XLOOKUP($B1306, STANDARDS!$A:$A, STANDARDS!$B:$B,,0,2)</f>
        <v>Tapley Hill Fm, Nepouie Subgp, Umberatana Gp</v>
      </c>
      <c r="J1306">
        <v>750</v>
      </c>
      <c r="M1306" t="s">
        <v>240</v>
      </c>
      <c r="P1306" t="s">
        <v>243</v>
      </c>
      <c r="Q1306">
        <v>-1.2</v>
      </c>
      <c r="R1306">
        <v>0.2</v>
      </c>
      <c r="V1306">
        <v>1</v>
      </c>
      <c r="W1306" t="s">
        <v>247</v>
      </c>
      <c r="X1306" t="s">
        <v>466</v>
      </c>
    </row>
    <row r="1307" spans="1:24" x14ac:dyDescent="0.3">
      <c r="A1307">
        <v>1373</v>
      </c>
      <c r="B1307" s="15" t="s">
        <v>90</v>
      </c>
      <c r="C1307" t="str">
        <f>_xlfn.XLOOKUP($B1307, STANDARDS!$A:$A, STANDARDS!$B:$B,,0,2)</f>
        <v>Tapley Hill Fm, Nepouie Subgp, Umberatana Gp</v>
      </c>
      <c r="J1307">
        <v>750</v>
      </c>
      <c r="M1307" t="s">
        <v>240</v>
      </c>
      <c r="P1307" t="s">
        <v>243</v>
      </c>
      <c r="Q1307">
        <v>-1</v>
      </c>
      <c r="R1307">
        <v>0.2</v>
      </c>
      <c r="V1307">
        <v>1</v>
      </c>
      <c r="W1307" t="s">
        <v>247</v>
      </c>
      <c r="X1307" t="s">
        <v>466</v>
      </c>
    </row>
    <row r="1308" spans="1:24" x14ac:dyDescent="0.3">
      <c r="A1308">
        <v>1374</v>
      </c>
      <c r="B1308" s="15" t="s">
        <v>90</v>
      </c>
      <c r="C1308" t="str">
        <f>_xlfn.XLOOKUP($B1308, STANDARDS!$A:$A, STANDARDS!$B:$B,,0,2)</f>
        <v>Tapley Hill Fm, Nepouie Subgp, Umberatana Gp</v>
      </c>
      <c r="J1308">
        <v>750</v>
      </c>
      <c r="M1308" t="s">
        <v>240</v>
      </c>
      <c r="P1308" t="s">
        <v>243</v>
      </c>
      <c r="Q1308">
        <v>-1</v>
      </c>
      <c r="R1308">
        <v>0.2</v>
      </c>
      <c r="V1308">
        <v>1</v>
      </c>
      <c r="W1308" t="s">
        <v>247</v>
      </c>
      <c r="X1308" t="s">
        <v>466</v>
      </c>
    </row>
    <row r="1309" spans="1:24" x14ac:dyDescent="0.3">
      <c r="A1309">
        <v>1375</v>
      </c>
      <c r="B1309" s="15" t="s">
        <v>90</v>
      </c>
      <c r="C1309" t="str">
        <f>_xlfn.XLOOKUP($B1309, STANDARDS!$A:$A, STANDARDS!$B:$B,,0,2)</f>
        <v>Tapley Hill Fm, Nepouie Subgp, Umberatana Gp</v>
      </c>
      <c r="J1309">
        <v>750</v>
      </c>
      <c r="M1309" t="s">
        <v>240</v>
      </c>
      <c r="P1309" t="s">
        <v>243</v>
      </c>
      <c r="Q1309">
        <v>-0.8</v>
      </c>
      <c r="R1309">
        <v>0.2</v>
      </c>
      <c r="V1309">
        <v>1</v>
      </c>
      <c r="W1309" t="s">
        <v>247</v>
      </c>
      <c r="X1309" t="s">
        <v>466</v>
      </c>
    </row>
    <row r="1310" spans="1:24" x14ac:dyDescent="0.3">
      <c r="A1310">
        <v>1376</v>
      </c>
      <c r="B1310" s="15" t="s">
        <v>90</v>
      </c>
      <c r="C1310" t="str">
        <f>_xlfn.XLOOKUP($B1310, STANDARDS!$A:$A, STANDARDS!$B:$B,,0,2)</f>
        <v>Tapley Hill Fm, Nepouie Subgp, Umberatana Gp</v>
      </c>
      <c r="J1310">
        <v>750</v>
      </c>
      <c r="M1310" t="s">
        <v>240</v>
      </c>
      <c r="P1310" t="s">
        <v>243</v>
      </c>
      <c r="Q1310">
        <v>-0.6</v>
      </c>
      <c r="R1310">
        <v>0.2</v>
      </c>
      <c r="V1310">
        <v>1</v>
      </c>
      <c r="W1310" t="s">
        <v>247</v>
      </c>
      <c r="X1310" t="s">
        <v>466</v>
      </c>
    </row>
    <row r="1311" spans="1:24" x14ac:dyDescent="0.3">
      <c r="A1311">
        <v>1377</v>
      </c>
      <c r="B1311" s="15" t="s">
        <v>90</v>
      </c>
      <c r="C1311" t="str">
        <f>_xlfn.XLOOKUP($B1311, STANDARDS!$A:$A, STANDARDS!$B:$B,,0,2)</f>
        <v>Tapley Hill Fm, Nepouie Subgp, Umberatana Gp</v>
      </c>
      <c r="J1311">
        <v>750</v>
      </c>
      <c r="M1311" t="s">
        <v>241</v>
      </c>
      <c r="P1311" t="s">
        <v>243</v>
      </c>
      <c r="Q1311">
        <v>-0.3</v>
      </c>
      <c r="R1311">
        <v>0.2</v>
      </c>
      <c r="V1311">
        <v>1</v>
      </c>
      <c r="W1311" t="s">
        <v>247</v>
      </c>
      <c r="X1311" t="s">
        <v>466</v>
      </c>
    </row>
    <row r="1312" spans="1:24" x14ac:dyDescent="0.3">
      <c r="A1312">
        <v>1378</v>
      </c>
      <c r="B1312" s="15" t="s">
        <v>90</v>
      </c>
      <c r="C1312" t="str">
        <f>_xlfn.XLOOKUP($B1312, STANDARDS!$A:$A, STANDARDS!$B:$B,,0,2)</f>
        <v>Tapley Hill Fm, Nepouie Subgp, Umberatana Gp</v>
      </c>
      <c r="J1312">
        <v>750</v>
      </c>
      <c r="M1312" t="s">
        <v>240</v>
      </c>
      <c r="P1312" t="s">
        <v>243</v>
      </c>
      <c r="Q1312">
        <v>0.4</v>
      </c>
      <c r="R1312">
        <v>0.2</v>
      </c>
      <c r="V1312">
        <v>1</v>
      </c>
      <c r="W1312" t="s">
        <v>247</v>
      </c>
      <c r="X1312" t="s">
        <v>466</v>
      </c>
    </row>
    <row r="1313" spans="1:24" x14ac:dyDescent="0.3">
      <c r="A1313">
        <v>1379</v>
      </c>
      <c r="B1313" s="15" t="s">
        <v>90</v>
      </c>
      <c r="C1313" t="str">
        <f>_xlfn.XLOOKUP($B1313, STANDARDS!$A:$A, STANDARDS!$B:$B,,0,2)</f>
        <v>Tapley Hill Fm, Nepouie Subgp, Umberatana Gp</v>
      </c>
      <c r="J1313">
        <v>750</v>
      </c>
      <c r="M1313" t="s">
        <v>241</v>
      </c>
      <c r="P1313" t="s">
        <v>243</v>
      </c>
      <c r="Q1313">
        <v>1.1000000000000001</v>
      </c>
      <c r="R1313">
        <v>0.2</v>
      </c>
      <c r="V1313">
        <v>1</v>
      </c>
      <c r="W1313" t="s">
        <v>247</v>
      </c>
      <c r="X1313" t="s">
        <v>466</v>
      </c>
    </row>
    <row r="1314" spans="1:24" x14ac:dyDescent="0.3">
      <c r="A1314">
        <v>1380</v>
      </c>
      <c r="B1314" s="15" t="s">
        <v>90</v>
      </c>
      <c r="C1314" t="str">
        <f>_xlfn.XLOOKUP($B1314, STANDARDS!$A:$A, STANDARDS!$B:$B,,0,2)</f>
        <v>Tapley Hill Fm, Nepouie Subgp, Umberatana Gp</v>
      </c>
      <c r="J1314">
        <v>750</v>
      </c>
      <c r="M1314" t="s">
        <v>240</v>
      </c>
      <c r="P1314" t="s">
        <v>243</v>
      </c>
      <c r="Q1314">
        <v>1.2</v>
      </c>
      <c r="R1314">
        <v>0.2</v>
      </c>
      <c r="V1314">
        <v>1</v>
      </c>
      <c r="W1314" t="s">
        <v>247</v>
      </c>
      <c r="X1314" t="s">
        <v>466</v>
      </c>
    </row>
    <row r="1315" spans="1:24" x14ac:dyDescent="0.3">
      <c r="A1315">
        <v>1381</v>
      </c>
      <c r="B1315" s="15" t="s">
        <v>90</v>
      </c>
      <c r="C1315" t="str">
        <f>_xlfn.XLOOKUP($B1315, STANDARDS!$A:$A, STANDARDS!$B:$B,,0,2)</f>
        <v>Tapley Hill Fm, Nepouie Subgp, Umberatana Gp</v>
      </c>
      <c r="J1315">
        <v>750</v>
      </c>
      <c r="M1315" t="s">
        <v>240</v>
      </c>
      <c r="P1315" t="s">
        <v>243</v>
      </c>
      <c r="Q1315">
        <v>2.6</v>
      </c>
      <c r="R1315">
        <v>0.2</v>
      </c>
      <c r="V1315">
        <v>1</v>
      </c>
      <c r="W1315" t="s">
        <v>247</v>
      </c>
      <c r="X1315" t="s">
        <v>466</v>
      </c>
    </row>
    <row r="1316" spans="1:24" x14ac:dyDescent="0.3">
      <c r="A1316">
        <v>1382</v>
      </c>
      <c r="B1316" s="15" t="s">
        <v>90</v>
      </c>
      <c r="C1316" t="str">
        <f>_xlfn.XLOOKUP($B1316, STANDARDS!$A:$A, STANDARDS!$B:$B,,0,2)</f>
        <v>Tapley Hill Fm, Nepouie Subgp, Umberatana Gp</v>
      </c>
      <c r="J1316">
        <v>750</v>
      </c>
      <c r="M1316" t="s">
        <v>240</v>
      </c>
      <c r="P1316" t="s">
        <v>243</v>
      </c>
      <c r="Q1316">
        <v>2.8</v>
      </c>
      <c r="R1316">
        <v>0.2</v>
      </c>
      <c r="V1316">
        <v>1</v>
      </c>
      <c r="W1316" t="s">
        <v>247</v>
      </c>
      <c r="X1316" t="s">
        <v>466</v>
      </c>
    </row>
    <row r="1317" spans="1:24" x14ac:dyDescent="0.3">
      <c r="A1317">
        <v>1383</v>
      </c>
      <c r="B1317" s="15" t="s">
        <v>90</v>
      </c>
      <c r="C1317" t="str">
        <f>_xlfn.XLOOKUP($B1317, STANDARDS!$A:$A, STANDARDS!$B:$B,,0,2)</f>
        <v>Tapley Hill Fm, Nepouie Subgp, Umberatana Gp</v>
      </c>
      <c r="J1317">
        <v>750</v>
      </c>
      <c r="M1317" t="s">
        <v>240</v>
      </c>
      <c r="P1317" t="s">
        <v>243</v>
      </c>
      <c r="Q1317">
        <v>3.8</v>
      </c>
      <c r="R1317">
        <v>0.2</v>
      </c>
      <c r="V1317">
        <v>1</v>
      </c>
      <c r="W1317" t="s">
        <v>247</v>
      </c>
      <c r="X1317" t="s">
        <v>466</v>
      </c>
    </row>
    <row r="1318" spans="1:24" x14ac:dyDescent="0.3">
      <c r="A1318">
        <v>1384</v>
      </c>
      <c r="B1318" s="15" t="s">
        <v>90</v>
      </c>
      <c r="C1318" t="str">
        <f>_xlfn.XLOOKUP($B1318, STANDARDS!$A:$A, STANDARDS!$B:$B,,0,2)</f>
        <v>Tapley Hill Fm, Nepouie Subgp, Umberatana Gp</v>
      </c>
      <c r="J1318">
        <v>750</v>
      </c>
      <c r="M1318" t="s">
        <v>240</v>
      </c>
      <c r="P1318" t="s">
        <v>243</v>
      </c>
      <c r="Q1318">
        <v>4.5999999999999996</v>
      </c>
      <c r="R1318">
        <v>0.2</v>
      </c>
      <c r="V1318">
        <v>1</v>
      </c>
      <c r="W1318" t="s">
        <v>247</v>
      </c>
      <c r="X1318" t="s">
        <v>466</v>
      </c>
    </row>
    <row r="1319" spans="1:24" x14ac:dyDescent="0.3">
      <c r="A1319">
        <v>1385</v>
      </c>
      <c r="B1319" s="15" t="s">
        <v>90</v>
      </c>
      <c r="C1319" t="str">
        <f>_xlfn.XLOOKUP($B1319, STANDARDS!$A:$A, STANDARDS!$B:$B,,0,2)</f>
        <v>Tapley Hill Fm, Nepouie Subgp, Umberatana Gp</v>
      </c>
      <c r="J1319">
        <v>750</v>
      </c>
      <c r="M1319" t="s">
        <v>241</v>
      </c>
      <c r="P1319" t="s">
        <v>243</v>
      </c>
      <c r="Q1319">
        <v>-3.8</v>
      </c>
      <c r="R1319">
        <v>0.2</v>
      </c>
      <c r="V1319">
        <v>1</v>
      </c>
      <c r="W1319" t="s">
        <v>247</v>
      </c>
      <c r="X1319" t="s">
        <v>467</v>
      </c>
    </row>
    <row r="1320" spans="1:24" x14ac:dyDescent="0.3">
      <c r="A1320">
        <v>1386</v>
      </c>
      <c r="B1320" s="15" t="s">
        <v>90</v>
      </c>
      <c r="C1320" t="str">
        <f>_xlfn.XLOOKUP($B1320, STANDARDS!$A:$A, STANDARDS!$B:$B,,0,2)</f>
        <v>Tapley Hill Fm, Nepouie Subgp, Umberatana Gp</v>
      </c>
      <c r="J1320">
        <v>750</v>
      </c>
      <c r="M1320" t="s">
        <v>241</v>
      </c>
      <c r="P1320" t="s">
        <v>243</v>
      </c>
      <c r="Q1320">
        <v>-3.6</v>
      </c>
      <c r="R1320">
        <v>0.2</v>
      </c>
      <c r="V1320">
        <v>1</v>
      </c>
      <c r="W1320" t="s">
        <v>247</v>
      </c>
      <c r="X1320" t="s">
        <v>467</v>
      </c>
    </row>
    <row r="1321" spans="1:24" x14ac:dyDescent="0.3">
      <c r="A1321">
        <v>1387</v>
      </c>
      <c r="B1321" s="15" t="s">
        <v>90</v>
      </c>
      <c r="C1321" t="str">
        <f>_xlfn.XLOOKUP($B1321, STANDARDS!$A:$A, STANDARDS!$B:$B,,0,2)</f>
        <v>Tapley Hill Fm, Nepouie Subgp, Umberatana Gp</v>
      </c>
      <c r="J1321">
        <v>750</v>
      </c>
      <c r="M1321" t="s">
        <v>241</v>
      </c>
      <c r="P1321" t="s">
        <v>243</v>
      </c>
      <c r="Q1321">
        <v>-3.5</v>
      </c>
      <c r="R1321">
        <v>0.2</v>
      </c>
      <c r="V1321">
        <v>1</v>
      </c>
      <c r="W1321" t="s">
        <v>247</v>
      </c>
      <c r="X1321" t="s">
        <v>467</v>
      </c>
    </row>
    <row r="1322" spans="1:24" x14ac:dyDescent="0.3">
      <c r="A1322">
        <v>1388</v>
      </c>
      <c r="B1322" s="15" t="s">
        <v>90</v>
      </c>
      <c r="C1322" t="str">
        <f>_xlfn.XLOOKUP($B1322, STANDARDS!$A:$A, STANDARDS!$B:$B,,0,2)</f>
        <v>Tapley Hill Fm, Nepouie Subgp, Umberatana Gp</v>
      </c>
      <c r="J1322">
        <v>750</v>
      </c>
      <c r="M1322" t="s">
        <v>241</v>
      </c>
      <c r="P1322" t="s">
        <v>243</v>
      </c>
      <c r="Q1322">
        <v>-3</v>
      </c>
      <c r="R1322">
        <v>0.2</v>
      </c>
      <c r="V1322">
        <v>1</v>
      </c>
      <c r="W1322" t="s">
        <v>247</v>
      </c>
      <c r="X1322" t="s">
        <v>467</v>
      </c>
    </row>
    <row r="1323" spans="1:24" x14ac:dyDescent="0.3">
      <c r="A1323">
        <v>1389</v>
      </c>
      <c r="B1323" s="15" t="s">
        <v>90</v>
      </c>
      <c r="C1323" t="str">
        <f>_xlfn.XLOOKUP($B1323, STANDARDS!$A:$A, STANDARDS!$B:$B,,0,2)</f>
        <v>Tapley Hill Fm, Nepouie Subgp, Umberatana Gp</v>
      </c>
      <c r="J1323">
        <v>750</v>
      </c>
      <c r="M1323" t="s">
        <v>241</v>
      </c>
      <c r="P1323" t="s">
        <v>243</v>
      </c>
      <c r="Q1323">
        <v>-2.9</v>
      </c>
      <c r="R1323">
        <v>0.2</v>
      </c>
      <c r="V1323">
        <v>1</v>
      </c>
      <c r="W1323" t="s">
        <v>247</v>
      </c>
      <c r="X1323" t="s">
        <v>467</v>
      </c>
    </row>
    <row r="1324" spans="1:24" x14ac:dyDescent="0.3">
      <c r="A1324">
        <v>1390</v>
      </c>
      <c r="B1324" s="15" t="s">
        <v>90</v>
      </c>
      <c r="C1324" t="str">
        <f>_xlfn.XLOOKUP($B1324, STANDARDS!$A:$A, STANDARDS!$B:$B,,0,2)</f>
        <v>Tapley Hill Fm, Nepouie Subgp, Umberatana Gp</v>
      </c>
      <c r="J1324">
        <v>750</v>
      </c>
      <c r="M1324" t="s">
        <v>241</v>
      </c>
      <c r="P1324" t="s">
        <v>243</v>
      </c>
      <c r="Q1324">
        <v>-2.8</v>
      </c>
      <c r="R1324">
        <v>0.2</v>
      </c>
      <c r="V1324">
        <v>1</v>
      </c>
      <c r="W1324" t="s">
        <v>247</v>
      </c>
      <c r="X1324" t="s">
        <v>467</v>
      </c>
    </row>
    <row r="1325" spans="1:24" x14ac:dyDescent="0.3">
      <c r="A1325">
        <v>1391</v>
      </c>
      <c r="B1325" s="15" t="s">
        <v>90</v>
      </c>
      <c r="C1325" t="str">
        <f>_xlfn.XLOOKUP($B1325, STANDARDS!$A:$A, STANDARDS!$B:$B,,0,2)</f>
        <v>Tapley Hill Fm, Nepouie Subgp, Umberatana Gp</v>
      </c>
      <c r="J1325">
        <v>750</v>
      </c>
      <c r="M1325" t="s">
        <v>241</v>
      </c>
      <c r="P1325" t="s">
        <v>243</v>
      </c>
      <c r="Q1325">
        <v>-2.8</v>
      </c>
      <c r="R1325">
        <v>0.2</v>
      </c>
      <c r="V1325">
        <v>1</v>
      </c>
      <c r="W1325" t="s">
        <v>247</v>
      </c>
      <c r="X1325" t="s">
        <v>467</v>
      </c>
    </row>
    <row r="1326" spans="1:24" x14ac:dyDescent="0.3">
      <c r="A1326">
        <v>1392</v>
      </c>
      <c r="B1326" s="15" t="s">
        <v>90</v>
      </c>
      <c r="C1326" t="str">
        <f>_xlfn.XLOOKUP($B1326, STANDARDS!$A:$A, STANDARDS!$B:$B,,0,2)</f>
        <v>Tapley Hill Fm, Nepouie Subgp, Umberatana Gp</v>
      </c>
      <c r="J1326">
        <v>750</v>
      </c>
      <c r="M1326" t="s">
        <v>241</v>
      </c>
      <c r="P1326" t="s">
        <v>243</v>
      </c>
      <c r="Q1326">
        <v>-2.7</v>
      </c>
      <c r="R1326">
        <v>0.2</v>
      </c>
      <c r="V1326">
        <v>1</v>
      </c>
      <c r="W1326" t="s">
        <v>247</v>
      </c>
      <c r="X1326" t="s">
        <v>467</v>
      </c>
    </row>
    <row r="1327" spans="1:24" x14ac:dyDescent="0.3">
      <c r="A1327">
        <v>1393</v>
      </c>
      <c r="B1327" s="15" t="s">
        <v>90</v>
      </c>
      <c r="C1327" t="str">
        <f>_xlfn.XLOOKUP($B1327, STANDARDS!$A:$A, STANDARDS!$B:$B,,0,2)</f>
        <v>Tapley Hill Fm, Nepouie Subgp, Umberatana Gp</v>
      </c>
      <c r="J1327">
        <v>750</v>
      </c>
      <c r="M1327" t="s">
        <v>241</v>
      </c>
      <c r="P1327" t="s">
        <v>243</v>
      </c>
      <c r="Q1327">
        <v>-2.5</v>
      </c>
      <c r="R1327">
        <v>0.2</v>
      </c>
      <c r="V1327">
        <v>1</v>
      </c>
      <c r="W1327" t="s">
        <v>247</v>
      </c>
      <c r="X1327" t="s">
        <v>467</v>
      </c>
    </row>
    <row r="1328" spans="1:24" x14ac:dyDescent="0.3">
      <c r="A1328">
        <v>1394</v>
      </c>
      <c r="B1328" s="15" t="s">
        <v>90</v>
      </c>
      <c r="C1328" t="str">
        <f>_xlfn.XLOOKUP($B1328, STANDARDS!$A:$A, STANDARDS!$B:$B,,0,2)</f>
        <v>Tapley Hill Fm, Nepouie Subgp, Umberatana Gp</v>
      </c>
      <c r="J1328">
        <v>750</v>
      </c>
      <c r="M1328" t="s">
        <v>241</v>
      </c>
      <c r="P1328" t="s">
        <v>243</v>
      </c>
      <c r="Q1328">
        <v>-1.9</v>
      </c>
      <c r="R1328">
        <v>0.2</v>
      </c>
      <c r="V1328">
        <v>1</v>
      </c>
      <c r="W1328" t="s">
        <v>247</v>
      </c>
      <c r="X1328" t="s">
        <v>467</v>
      </c>
    </row>
    <row r="1329" spans="1:24" x14ac:dyDescent="0.3">
      <c r="A1329">
        <v>1395</v>
      </c>
      <c r="B1329" s="15" t="s">
        <v>90</v>
      </c>
      <c r="C1329" t="str">
        <f>_xlfn.XLOOKUP($B1329, STANDARDS!$A:$A, STANDARDS!$B:$B,,0,2)</f>
        <v>Tapley Hill Fm, Nepouie Subgp, Umberatana Gp</v>
      </c>
      <c r="J1329">
        <v>750</v>
      </c>
      <c r="M1329" t="s">
        <v>241</v>
      </c>
      <c r="P1329" t="s">
        <v>243</v>
      </c>
      <c r="Q1329">
        <v>1.8</v>
      </c>
      <c r="R1329">
        <v>0.2</v>
      </c>
      <c r="V1329">
        <v>1</v>
      </c>
      <c r="W1329" t="s">
        <v>247</v>
      </c>
      <c r="X1329" t="s">
        <v>457</v>
      </c>
    </row>
    <row r="1330" spans="1:24" x14ac:dyDescent="0.3">
      <c r="A1330">
        <v>1396</v>
      </c>
      <c r="B1330" s="15" t="s">
        <v>90</v>
      </c>
      <c r="C1330" t="str">
        <f>_xlfn.XLOOKUP($B1330, STANDARDS!$A:$A, STANDARDS!$B:$B,,0,2)</f>
        <v>Tapley Hill Fm, Nepouie Subgp, Umberatana Gp</v>
      </c>
      <c r="J1330">
        <v>750</v>
      </c>
      <c r="M1330" t="s">
        <v>241</v>
      </c>
      <c r="P1330" t="s">
        <v>243</v>
      </c>
      <c r="Q1330">
        <v>-1.2</v>
      </c>
      <c r="R1330">
        <v>0.2</v>
      </c>
      <c r="V1330">
        <v>1</v>
      </c>
      <c r="W1330" t="s">
        <v>247</v>
      </c>
      <c r="X1330" t="s">
        <v>468</v>
      </c>
    </row>
    <row r="1331" spans="1:24" x14ac:dyDescent="0.3">
      <c r="A1331">
        <v>1397</v>
      </c>
      <c r="B1331" s="15" t="s">
        <v>90</v>
      </c>
      <c r="C1331" t="str">
        <f>_xlfn.XLOOKUP($B1331, STANDARDS!$A:$A, STANDARDS!$B:$B,,0,2)</f>
        <v>Tapley Hill Fm, Nepouie Subgp, Umberatana Gp</v>
      </c>
      <c r="J1331">
        <v>750</v>
      </c>
      <c r="M1331" t="s">
        <v>241</v>
      </c>
      <c r="P1331" t="s">
        <v>243</v>
      </c>
      <c r="Q1331">
        <v>-0.7</v>
      </c>
      <c r="R1331">
        <v>0.2</v>
      </c>
      <c r="V1331">
        <v>1</v>
      </c>
      <c r="W1331" t="s">
        <v>247</v>
      </c>
      <c r="X1331" t="s">
        <v>468</v>
      </c>
    </row>
    <row r="1332" spans="1:24" x14ac:dyDescent="0.3">
      <c r="A1332">
        <v>1398</v>
      </c>
      <c r="B1332" s="15" t="s">
        <v>90</v>
      </c>
      <c r="C1332" t="str">
        <f>_xlfn.XLOOKUP($B1332, STANDARDS!$A:$A, STANDARDS!$B:$B,,0,2)</f>
        <v>Tapley Hill Fm, Nepouie Subgp, Umberatana Gp</v>
      </c>
      <c r="J1332">
        <v>750</v>
      </c>
      <c r="M1332" t="s">
        <v>241</v>
      </c>
      <c r="P1332" t="s">
        <v>243</v>
      </c>
      <c r="Q1332">
        <v>-0.7</v>
      </c>
      <c r="R1332">
        <v>0.2</v>
      </c>
      <c r="V1332">
        <v>1</v>
      </c>
      <c r="W1332" t="s">
        <v>247</v>
      </c>
      <c r="X1332" t="s">
        <v>468</v>
      </c>
    </row>
    <row r="1333" spans="1:24" x14ac:dyDescent="0.3">
      <c r="A1333">
        <v>1399</v>
      </c>
      <c r="B1333" s="15" t="s">
        <v>90</v>
      </c>
      <c r="C1333" t="str">
        <f>_xlfn.XLOOKUP($B1333, STANDARDS!$A:$A, STANDARDS!$B:$B,,0,2)</f>
        <v>Tapley Hill Fm, Nepouie Subgp, Umberatana Gp</v>
      </c>
      <c r="J1333">
        <v>750</v>
      </c>
      <c r="M1333" t="s">
        <v>241</v>
      </c>
      <c r="P1333" t="s">
        <v>243</v>
      </c>
      <c r="Q1333">
        <v>-0.2</v>
      </c>
      <c r="R1333">
        <v>0.2</v>
      </c>
      <c r="V1333">
        <v>1</v>
      </c>
      <c r="W1333" t="s">
        <v>247</v>
      </c>
      <c r="X1333" t="s">
        <v>468</v>
      </c>
    </row>
    <row r="1334" spans="1:24" x14ac:dyDescent="0.3">
      <c r="A1334">
        <v>1400</v>
      </c>
      <c r="B1334" s="15" t="s">
        <v>90</v>
      </c>
      <c r="C1334" t="str">
        <f>_xlfn.XLOOKUP($B1334, STANDARDS!$A:$A, STANDARDS!$B:$B,,0,2)</f>
        <v>Tapley Hill Fm, Nepouie Subgp, Umberatana Gp</v>
      </c>
      <c r="J1334">
        <v>750</v>
      </c>
      <c r="M1334" t="s">
        <v>241</v>
      </c>
      <c r="P1334" t="s">
        <v>243</v>
      </c>
      <c r="Q1334">
        <v>0.3</v>
      </c>
      <c r="R1334">
        <v>0.2</v>
      </c>
      <c r="V1334">
        <v>1</v>
      </c>
      <c r="W1334" t="s">
        <v>247</v>
      </c>
      <c r="X1334" t="s">
        <v>468</v>
      </c>
    </row>
    <row r="1335" spans="1:24" x14ac:dyDescent="0.3">
      <c r="A1335">
        <v>1401</v>
      </c>
      <c r="B1335" s="15" t="s">
        <v>90</v>
      </c>
      <c r="C1335" t="str">
        <f>_xlfn.XLOOKUP($B1335, STANDARDS!$A:$A, STANDARDS!$B:$B,,0,2)</f>
        <v>Tapley Hill Fm, Nepouie Subgp, Umberatana Gp</v>
      </c>
      <c r="J1335">
        <v>750</v>
      </c>
      <c r="M1335" t="s">
        <v>241</v>
      </c>
      <c r="P1335" t="s">
        <v>243</v>
      </c>
      <c r="Q1335">
        <v>-2.2000000000000002</v>
      </c>
      <c r="R1335">
        <v>0.2</v>
      </c>
      <c r="V1335">
        <v>1</v>
      </c>
      <c r="W1335" t="s">
        <v>247</v>
      </c>
      <c r="X1335" t="s">
        <v>468</v>
      </c>
    </row>
    <row r="1336" spans="1:24" x14ac:dyDescent="0.3">
      <c r="A1336">
        <v>1402</v>
      </c>
      <c r="B1336" s="15" t="s">
        <v>90</v>
      </c>
      <c r="C1336" t="str">
        <f>_xlfn.XLOOKUP($B1336, STANDARDS!$A:$A, STANDARDS!$B:$B,,0,2)</f>
        <v>Tapley Hill Fm, Nepouie Subgp, Umberatana Gp</v>
      </c>
      <c r="J1336">
        <v>750</v>
      </c>
      <c r="M1336" t="s">
        <v>241</v>
      </c>
      <c r="P1336" t="s">
        <v>243</v>
      </c>
      <c r="Q1336">
        <v>-1.7</v>
      </c>
      <c r="R1336">
        <v>0.2</v>
      </c>
      <c r="V1336">
        <v>1</v>
      </c>
      <c r="W1336" t="s">
        <v>247</v>
      </c>
      <c r="X1336" t="s">
        <v>468</v>
      </c>
    </row>
    <row r="1337" spans="1:24" x14ac:dyDescent="0.3">
      <c r="A1337">
        <v>1403</v>
      </c>
      <c r="B1337" s="15" t="s">
        <v>90</v>
      </c>
      <c r="C1337" t="str">
        <f>_xlfn.XLOOKUP($B1337, STANDARDS!$A:$A, STANDARDS!$B:$B,,0,2)</f>
        <v>Tapley Hill Fm, Nepouie Subgp, Umberatana Gp</v>
      </c>
      <c r="J1337">
        <v>750</v>
      </c>
      <c r="M1337" t="s">
        <v>241</v>
      </c>
      <c r="P1337" t="s">
        <v>243</v>
      </c>
      <c r="Q1337">
        <v>-1.7</v>
      </c>
      <c r="R1337">
        <v>0.2</v>
      </c>
      <c r="V1337">
        <v>1</v>
      </c>
      <c r="W1337" t="s">
        <v>247</v>
      </c>
      <c r="X1337" t="s">
        <v>468</v>
      </c>
    </row>
    <row r="1338" spans="1:24" x14ac:dyDescent="0.3">
      <c r="A1338">
        <v>1404</v>
      </c>
      <c r="B1338" s="15" t="s">
        <v>90</v>
      </c>
      <c r="C1338" t="str">
        <f>_xlfn.XLOOKUP($B1338, STANDARDS!$A:$A, STANDARDS!$B:$B,,0,2)</f>
        <v>Tapley Hill Fm, Nepouie Subgp, Umberatana Gp</v>
      </c>
      <c r="J1338">
        <v>750</v>
      </c>
      <c r="M1338" t="s">
        <v>241</v>
      </c>
      <c r="P1338" t="s">
        <v>243</v>
      </c>
      <c r="Q1338">
        <v>-1.2</v>
      </c>
      <c r="R1338">
        <v>0.2</v>
      </c>
      <c r="V1338">
        <v>1</v>
      </c>
      <c r="W1338" t="s">
        <v>247</v>
      </c>
      <c r="X1338" t="s">
        <v>468</v>
      </c>
    </row>
    <row r="1339" spans="1:24" x14ac:dyDescent="0.3">
      <c r="A1339">
        <v>1405</v>
      </c>
      <c r="B1339" s="15" t="s">
        <v>90</v>
      </c>
      <c r="C1339" t="str">
        <f>_xlfn.XLOOKUP($B1339, STANDARDS!$A:$A, STANDARDS!$B:$B,,0,2)</f>
        <v>Tapley Hill Fm, Nepouie Subgp, Umberatana Gp</v>
      </c>
      <c r="J1339">
        <v>750</v>
      </c>
      <c r="M1339" t="s">
        <v>241</v>
      </c>
      <c r="P1339" t="s">
        <v>243</v>
      </c>
      <c r="Q1339">
        <v>-1.2</v>
      </c>
      <c r="R1339">
        <v>0.2</v>
      </c>
      <c r="V1339">
        <v>1</v>
      </c>
      <c r="W1339" t="s">
        <v>247</v>
      </c>
      <c r="X1339" t="s">
        <v>468</v>
      </c>
    </row>
    <row r="1340" spans="1:24" x14ac:dyDescent="0.3">
      <c r="A1340">
        <v>1406</v>
      </c>
      <c r="B1340" s="15" t="s">
        <v>90</v>
      </c>
      <c r="C1340" t="str">
        <f>_xlfn.XLOOKUP($B1340, STANDARDS!$A:$A, STANDARDS!$B:$B,,0,2)</f>
        <v>Tapley Hill Fm, Nepouie Subgp, Umberatana Gp</v>
      </c>
      <c r="J1340">
        <v>750</v>
      </c>
      <c r="M1340" t="s">
        <v>241</v>
      </c>
      <c r="P1340" t="s">
        <v>243</v>
      </c>
      <c r="Q1340">
        <v>-1.2</v>
      </c>
      <c r="R1340">
        <v>0.2</v>
      </c>
      <c r="V1340">
        <v>1</v>
      </c>
      <c r="W1340" t="s">
        <v>247</v>
      </c>
      <c r="X1340" t="s">
        <v>468</v>
      </c>
    </row>
    <row r="1341" spans="1:24" x14ac:dyDescent="0.3">
      <c r="A1341">
        <v>1407</v>
      </c>
      <c r="B1341" s="15" t="s">
        <v>90</v>
      </c>
      <c r="C1341" t="str">
        <f>_xlfn.XLOOKUP($B1341, STANDARDS!$A:$A, STANDARDS!$B:$B,,0,2)</f>
        <v>Tapley Hill Fm, Nepouie Subgp, Umberatana Gp</v>
      </c>
      <c r="J1341">
        <v>750</v>
      </c>
      <c r="M1341" t="s">
        <v>241</v>
      </c>
      <c r="P1341" t="s">
        <v>243</v>
      </c>
      <c r="Q1341">
        <v>-0.7</v>
      </c>
      <c r="R1341">
        <v>0.2</v>
      </c>
      <c r="V1341">
        <v>1</v>
      </c>
      <c r="W1341" t="s">
        <v>247</v>
      </c>
      <c r="X1341" t="s">
        <v>468</v>
      </c>
    </row>
    <row r="1342" spans="1:24" x14ac:dyDescent="0.3">
      <c r="A1342">
        <v>1408</v>
      </c>
      <c r="B1342" s="15" t="s">
        <v>90</v>
      </c>
      <c r="C1342" t="str">
        <f>_xlfn.XLOOKUP($B1342, STANDARDS!$A:$A, STANDARDS!$B:$B,,0,2)</f>
        <v>Tapley Hill Fm, Nepouie Subgp, Umberatana Gp</v>
      </c>
      <c r="J1342">
        <v>750</v>
      </c>
      <c r="M1342" t="s">
        <v>241</v>
      </c>
      <c r="P1342" t="s">
        <v>243</v>
      </c>
      <c r="Q1342">
        <v>-0.7</v>
      </c>
      <c r="R1342">
        <v>0.2</v>
      </c>
      <c r="V1342">
        <v>1</v>
      </c>
      <c r="W1342" t="s">
        <v>247</v>
      </c>
      <c r="X1342" t="s">
        <v>468</v>
      </c>
    </row>
    <row r="1343" spans="1:24" x14ac:dyDescent="0.3">
      <c r="A1343">
        <v>1409</v>
      </c>
      <c r="B1343" s="15" t="s">
        <v>90</v>
      </c>
      <c r="C1343" t="str">
        <f>_xlfn.XLOOKUP($B1343, STANDARDS!$A:$A, STANDARDS!$B:$B,,0,2)</f>
        <v>Tapley Hill Fm, Nepouie Subgp, Umberatana Gp</v>
      </c>
      <c r="J1343">
        <v>750</v>
      </c>
      <c r="M1343" t="s">
        <v>241</v>
      </c>
      <c r="P1343" t="s">
        <v>243</v>
      </c>
      <c r="Q1343">
        <v>-2.2000000000000002</v>
      </c>
      <c r="R1343">
        <v>0.2</v>
      </c>
      <c r="V1343">
        <v>1</v>
      </c>
      <c r="W1343" t="s">
        <v>247</v>
      </c>
      <c r="X1343" t="s">
        <v>468</v>
      </c>
    </row>
    <row r="1344" spans="1:24" x14ac:dyDescent="0.3">
      <c r="A1344">
        <v>1410</v>
      </c>
      <c r="B1344" s="15" t="s">
        <v>90</v>
      </c>
      <c r="C1344" t="str">
        <f>_xlfn.XLOOKUP($B1344, STANDARDS!$A:$A, STANDARDS!$B:$B,,0,2)</f>
        <v>Tapley Hill Fm, Nepouie Subgp, Umberatana Gp</v>
      </c>
      <c r="J1344">
        <v>750</v>
      </c>
      <c r="M1344" t="s">
        <v>241</v>
      </c>
      <c r="P1344" t="s">
        <v>243</v>
      </c>
      <c r="Q1344">
        <v>-1.7</v>
      </c>
      <c r="R1344">
        <v>0.2</v>
      </c>
      <c r="V1344">
        <v>1</v>
      </c>
      <c r="W1344" t="s">
        <v>247</v>
      </c>
      <c r="X1344" t="s">
        <v>468</v>
      </c>
    </row>
    <row r="1345" spans="1:24" x14ac:dyDescent="0.3">
      <c r="A1345">
        <v>1411</v>
      </c>
      <c r="B1345" s="15" t="s">
        <v>90</v>
      </c>
      <c r="C1345" t="str">
        <f>_xlfn.XLOOKUP($B1345, STANDARDS!$A:$A, STANDARDS!$B:$B,,0,2)</f>
        <v>Tapley Hill Fm, Nepouie Subgp, Umberatana Gp</v>
      </c>
      <c r="J1345">
        <v>750</v>
      </c>
      <c r="M1345" t="s">
        <v>241</v>
      </c>
      <c r="P1345" t="s">
        <v>243</v>
      </c>
      <c r="Q1345">
        <v>-1.7</v>
      </c>
      <c r="R1345">
        <v>0.2</v>
      </c>
      <c r="V1345">
        <v>1</v>
      </c>
      <c r="W1345" t="s">
        <v>247</v>
      </c>
      <c r="X1345" t="s">
        <v>468</v>
      </c>
    </row>
    <row r="1346" spans="1:24" x14ac:dyDescent="0.3">
      <c r="A1346">
        <v>1412</v>
      </c>
      <c r="B1346" s="15" t="s">
        <v>90</v>
      </c>
      <c r="C1346" t="str">
        <f>_xlfn.XLOOKUP($B1346, STANDARDS!$A:$A, STANDARDS!$B:$B,,0,2)</f>
        <v>Tapley Hill Fm, Nepouie Subgp, Umberatana Gp</v>
      </c>
      <c r="J1346">
        <v>750</v>
      </c>
      <c r="M1346" t="s">
        <v>241</v>
      </c>
      <c r="P1346" t="s">
        <v>243</v>
      </c>
      <c r="Q1346">
        <v>-1.2</v>
      </c>
      <c r="R1346">
        <v>0.2</v>
      </c>
      <c r="V1346">
        <v>1</v>
      </c>
      <c r="W1346" t="s">
        <v>247</v>
      </c>
      <c r="X1346" t="s">
        <v>468</v>
      </c>
    </row>
    <row r="1347" spans="1:24" x14ac:dyDescent="0.3">
      <c r="A1347">
        <v>1413</v>
      </c>
      <c r="B1347" s="15" t="s">
        <v>90</v>
      </c>
      <c r="C1347" t="str">
        <f>_xlfn.XLOOKUP($B1347, STANDARDS!$A:$A, STANDARDS!$B:$B,,0,2)</f>
        <v>Tapley Hill Fm, Nepouie Subgp, Umberatana Gp</v>
      </c>
      <c r="J1347">
        <v>750</v>
      </c>
      <c r="M1347" t="s">
        <v>241</v>
      </c>
      <c r="P1347" t="s">
        <v>243</v>
      </c>
      <c r="Q1347">
        <v>-1.2</v>
      </c>
      <c r="R1347">
        <v>0.2</v>
      </c>
      <c r="V1347">
        <v>1</v>
      </c>
      <c r="W1347" t="s">
        <v>247</v>
      </c>
      <c r="X1347" t="s">
        <v>468</v>
      </c>
    </row>
    <row r="1348" spans="1:24" x14ac:dyDescent="0.3">
      <c r="A1348">
        <v>1414</v>
      </c>
      <c r="B1348" s="15" t="s">
        <v>90</v>
      </c>
      <c r="C1348" t="str">
        <f>_xlfn.XLOOKUP($B1348, STANDARDS!$A:$A, STANDARDS!$B:$B,,0,2)</f>
        <v>Tapley Hill Fm, Nepouie Subgp, Umberatana Gp</v>
      </c>
      <c r="J1348">
        <v>750</v>
      </c>
      <c r="M1348" t="s">
        <v>241</v>
      </c>
      <c r="P1348" t="s">
        <v>243</v>
      </c>
      <c r="Q1348">
        <v>-1.2</v>
      </c>
      <c r="R1348">
        <v>0.2</v>
      </c>
      <c r="V1348">
        <v>1</v>
      </c>
      <c r="W1348" t="s">
        <v>247</v>
      </c>
      <c r="X1348" t="s">
        <v>468</v>
      </c>
    </row>
    <row r="1349" spans="1:24" x14ac:dyDescent="0.3">
      <c r="A1349">
        <v>1415</v>
      </c>
      <c r="B1349" s="15" t="s">
        <v>90</v>
      </c>
      <c r="C1349" t="str">
        <f>_xlfn.XLOOKUP($B1349, STANDARDS!$A:$A, STANDARDS!$B:$B,,0,2)</f>
        <v>Tapley Hill Fm, Nepouie Subgp, Umberatana Gp</v>
      </c>
      <c r="J1349">
        <v>750</v>
      </c>
      <c r="M1349" t="s">
        <v>241</v>
      </c>
      <c r="P1349" t="s">
        <v>243</v>
      </c>
      <c r="Q1349">
        <v>-0.7</v>
      </c>
      <c r="R1349">
        <v>0.2</v>
      </c>
      <c r="V1349">
        <v>1</v>
      </c>
      <c r="W1349" t="s">
        <v>247</v>
      </c>
      <c r="X1349" t="s">
        <v>468</v>
      </c>
    </row>
    <row r="1350" spans="1:24" x14ac:dyDescent="0.3">
      <c r="A1350">
        <v>1416</v>
      </c>
      <c r="B1350" s="15" t="s">
        <v>90</v>
      </c>
      <c r="C1350" t="str">
        <f>_xlfn.XLOOKUP($B1350, STANDARDS!$A:$A, STANDARDS!$B:$B,,0,2)</f>
        <v>Tapley Hill Fm, Nepouie Subgp, Umberatana Gp</v>
      </c>
      <c r="J1350">
        <v>750</v>
      </c>
      <c r="M1350" t="s">
        <v>241</v>
      </c>
      <c r="P1350" t="s">
        <v>243</v>
      </c>
      <c r="Q1350">
        <v>-0.2</v>
      </c>
      <c r="R1350">
        <v>0.2</v>
      </c>
      <c r="V1350">
        <v>1</v>
      </c>
      <c r="W1350" t="s">
        <v>247</v>
      </c>
      <c r="X1350" t="s">
        <v>468</v>
      </c>
    </row>
    <row r="1351" spans="1:24" x14ac:dyDescent="0.3">
      <c r="A1351">
        <v>1417</v>
      </c>
      <c r="B1351" s="15" t="s">
        <v>90</v>
      </c>
      <c r="C1351" t="str">
        <f>_xlfn.XLOOKUP($B1351, STANDARDS!$A:$A, STANDARDS!$B:$B,,0,2)</f>
        <v>Tapley Hill Fm, Nepouie Subgp, Umberatana Gp</v>
      </c>
      <c r="J1351">
        <v>750</v>
      </c>
      <c r="M1351" t="s">
        <v>241</v>
      </c>
      <c r="P1351" t="s">
        <v>243</v>
      </c>
      <c r="Q1351">
        <v>0.3</v>
      </c>
      <c r="R1351">
        <v>0.2</v>
      </c>
      <c r="V1351">
        <v>1</v>
      </c>
      <c r="W1351" t="s">
        <v>247</v>
      </c>
      <c r="X1351" t="s">
        <v>468</v>
      </c>
    </row>
    <row r="1352" spans="1:24" x14ac:dyDescent="0.3">
      <c r="A1352">
        <v>1418</v>
      </c>
      <c r="B1352" s="15" t="s">
        <v>90</v>
      </c>
      <c r="C1352" t="str">
        <f>_xlfn.XLOOKUP($B1352, STANDARDS!$A:$A, STANDARDS!$B:$B,,0,2)</f>
        <v>Tapley Hill Fm, Nepouie Subgp, Umberatana Gp</v>
      </c>
      <c r="J1352">
        <v>750</v>
      </c>
      <c r="M1352" t="s">
        <v>241</v>
      </c>
      <c r="P1352" t="s">
        <v>243</v>
      </c>
      <c r="Q1352">
        <v>0.3</v>
      </c>
      <c r="R1352">
        <v>0.2</v>
      </c>
      <c r="V1352">
        <v>1</v>
      </c>
      <c r="W1352" t="s">
        <v>247</v>
      </c>
      <c r="X1352" t="s">
        <v>468</v>
      </c>
    </row>
    <row r="1353" spans="1:24" x14ac:dyDescent="0.3">
      <c r="A1353">
        <v>1419</v>
      </c>
      <c r="B1353" s="15" t="s">
        <v>90</v>
      </c>
      <c r="C1353" t="str">
        <f>_xlfn.XLOOKUP($B1353, STANDARDS!$A:$A, STANDARDS!$B:$B,,0,2)</f>
        <v>Tapley Hill Fm, Nepouie Subgp, Umberatana Gp</v>
      </c>
      <c r="J1353">
        <v>750</v>
      </c>
      <c r="M1353" t="s">
        <v>241</v>
      </c>
      <c r="P1353" t="s">
        <v>243</v>
      </c>
      <c r="Q1353">
        <v>0.3</v>
      </c>
      <c r="R1353">
        <v>0.2</v>
      </c>
      <c r="V1353">
        <v>1</v>
      </c>
      <c r="W1353" t="s">
        <v>247</v>
      </c>
      <c r="X1353" t="s">
        <v>468</v>
      </c>
    </row>
    <row r="1354" spans="1:24" x14ac:dyDescent="0.3">
      <c r="A1354">
        <v>1420</v>
      </c>
      <c r="B1354" s="15" t="s">
        <v>90</v>
      </c>
      <c r="C1354" t="str">
        <f>_xlfn.XLOOKUP($B1354, STANDARDS!$A:$A, STANDARDS!$B:$B,,0,2)</f>
        <v>Tapley Hill Fm, Nepouie Subgp, Umberatana Gp</v>
      </c>
      <c r="J1354">
        <v>750</v>
      </c>
      <c r="M1354" t="s">
        <v>241</v>
      </c>
      <c r="P1354" t="s">
        <v>243</v>
      </c>
      <c r="Q1354">
        <v>1.8</v>
      </c>
      <c r="R1354">
        <v>0.2</v>
      </c>
      <c r="V1354">
        <v>1</v>
      </c>
      <c r="W1354" t="s">
        <v>247</v>
      </c>
      <c r="X1354" t="s">
        <v>468</v>
      </c>
    </row>
    <row r="1355" spans="1:24" x14ac:dyDescent="0.3">
      <c r="A1355">
        <v>1421</v>
      </c>
      <c r="B1355" s="15" t="s">
        <v>90</v>
      </c>
      <c r="C1355" t="str">
        <f>_xlfn.XLOOKUP($B1355, STANDARDS!$A:$A, STANDARDS!$B:$B,,0,2)</f>
        <v>Tapley Hill Fm, Nepouie Subgp, Umberatana Gp</v>
      </c>
      <c r="J1355">
        <v>750</v>
      </c>
      <c r="M1355" t="s">
        <v>241</v>
      </c>
      <c r="P1355" t="s">
        <v>243</v>
      </c>
      <c r="Q1355">
        <v>1.8</v>
      </c>
      <c r="R1355">
        <v>0.2</v>
      </c>
      <c r="V1355">
        <v>1</v>
      </c>
      <c r="W1355" t="s">
        <v>247</v>
      </c>
      <c r="X1355" t="s">
        <v>468</v>
      </c>
    </row>
    <row r="1356" spans="1:24" x14ac:dyDescent="0.3">
      <c r="A1356">
        <v>1423</v>
      </c>
      <c r="B1356" s="15" t="s">
        <v>308</v>
      </c>
      <c r="C1356" t="str">
        <f>_xlfn.XLOOKUP($B1356, STANDARDS!$A:$A, STANDARDS!$B:$B,,0,2)</f>
        <v>Eleonore Bay Gp</v>
      </c>
      <c r="J1356">
        <v>760</v>
      </c>
      <c r="M1356" t="s">
        <v>241</v>
      </c>
      <c r="O1356">
        <v>5.0000000000000001E-3</v>
      </c>
      <c r="P1356" t="s">
        <v>243</v>
      </c>
      <c r="S1356">
        <v>-29.6</v>
      </c>
      <c r="T1356">
        <v>0.2</v>
      </c>
      <c r="U1356" t="s">
        <v>246</v>
      </c>
      <c r="V1356">
        <v>1</v>
      </c>
      <c r="W1356" t="s">
        <v>247</v>
      </c>
      <c r="X1356" t="s">
        <v>447</v>
      </c>
    </row>
    <row r="1357" spans="1:24" x14ac:dyDescent="0.3">
      <c r="A1357">
        <v>1424</v>
      </c>
      <c r="B1357" s="15" t="s">
        <v>308</v>
      </c>
      <c r="C1357" t="str">
        <f>_xlfn.XLOOKUP($B1357, STANDARDS!$A:$A, STANDARDS!$B:$B,,0,2)</f>
        <v>Eleonore Bay Gp</v>
      </c>
      <c r="J1357">
        <v>760</v>
      </c>
      <c r="M1357" t="s">
        <v>241</v>
      </c>
      <c r="P1357" t="s">
        <v>243</v>
      </c>
      <c r="Q1357">
        <v>-1.4</v>
      </c>
      <c r="R1357">
        <v>0.2</v>
      </c>
      <c r="V1357">
        <v>1</v>
      </c>
      <c r="W1357" t="s">
        <v>247</v>
      </c>
      <c r="X1357" t="s">
        <v>447</v>
      </c>
    </row>
    <row r="1358" spans="1:24" x14ac:dyDescent="0.3">
      <c r="A1358">
        <v>1425</v>
      </c>
      <c r="B1358" s="15" t="s">
        <v>309</v>
      </c>
      <c r="C1358" t="str">
        <f>_xlfn.XLOOKUP($B1358, STANDARDS!$A:$A, STANDARDS!$B:$B,,0,2)</f>
        <v>Eleonore Bay Gp</v>
      </c>
      <c r="J1358">
        <v>760</v>
      </c>
      <c r="M1358" t="s">
        <v>222</v>
      </c>
      <c r="O1358">
        <v>1.7000000000000001E-2</v>
      </c>
      <c r="P1358" t="s">
        <v>243</v>
      </c>
      <c r="S1358">
        <v>-26.6</v>
      </c>
      <c r="T1358">
        <v>0.2</v>
      </c>
      <c r="U1358" t="s">
        <v>246</v>
      </c>
      <c r="V1358">
        <v>1</v>
      </c>
      <c r="W1358" t="s">
        <v>247</v>
      </c>
      <c r="X1358" t="s">
        <v>447</v>
      </c>
    </row>
    <row r="1359" spans="1:24" x14ac:dyDescent="0.3">
      <c r="A1359">
        <v>1426</v>
      </c>
      <c r="B1359" s="15" t="s">
        <v>309</v>
      </c>
      <c r="C1359" t="str">
        <f>_xlfn.XLOOKUP($B1359, STANDARDS!$A:$A, STANDARDS!$B:$B,,0,2)</f>
        <v>Eleonore Bay Gp</v>
      </c>
      <c r="J1359">
        <v>760</v>
      </c>
      <c r="M1359" t="s">
        <v>221</v>
      </c>
      <c r="O1359">
        <v>2.9000000000000001E-2</v>
      </c>
      <c r="P1359" t="s">
        <v>243</v>
      </c>
      <c r="S1359">
        <v>-23.6</v>
      </c>
      <c r="T1359">
        <v>0.2</v>
      </c>
      <c r="U1359" t="s">
        <v>246</v>
      </c>
      <c r="V1359">
        <v>1</v>
      </c>
      <c r="W1359" t="s">
        <v>247</v>
      </c>
      <c r="X1359" t="s">
        <v>447</v>
      </c>
    </row>
    <row r="1360" spans="1:24" x14ac:dyDescent="0.3">
      <c r="A1360">
        <v>1427</v>
      </c>
      <c r="B1360" s="15" t="s">
        <v>309</v>
      </c>
      <c r="C1360" t="str">
        <f>_xlfn.XLOOKUP($B1360, STANDARDS!$A:$A, STANDARDS!$B:$B,,0,2)</f>
        <v>Eleonore Bay Gp</v>
      </c>
      <c r="J1360">
        <v>760</v>
      </c>
      <c r="M1360" t="s">
        <v>240</v>
      </c>
      <c r="O1360">
        <v>2.3E-2</v>
      </c>
      <c r="P1360" t="s">
        <v>243</v>
      </c>
      <c r="S1360">
        <v>-25.6</v>
      </c>
      <c r="T1360">
        <v>0.2</v>
      </c>
      <c r="U1360" t="s">
        <v>246</v>
      </c>
      <c r="V1360">
        <v>1</v>
      </c>
      <c r="W1360" t="s">
        <v>247</v>
      </c>
      <c r="X1360" t="s">
        <v>447</v>
      </c>
    </row>
    <row r="1361" spans="1:24" x14ac:dyDescent="0.3">
      <c r="A1361">
        <v>1428</v>
      </c>
      <c r="B1361" s="15" t="s">
        <v>309</v>
      </c>
      <c r="C1361" t="str">
        <f>_xlfn.XLOOKUP($B1361, STANDARDS!$A:$A, STANDARDS!$B:$B,,0,2)</f>
        <v>Eleonore Bay Gp</v>
      </c>
      <c r="J1361">
        <v>760</v>
      </c>
      <c r="M1361" t="s">
        <v>240</v>
      </c>
      <c r="O1361">
        <v>5.0000000000000001E-3</v>
      </c>
      <c r="P1361" t="s">
        <v>243</v>
      </c>
      <c r="S1361">
        <v>-21.9</v>
      </c>
      <c r="T1361">
        <v>0.2</v>
      </c>
      <c r="U1361" t="s">
        <v>246</v>
      </c>
      <c r="V1361">
        <v>1</v>
      </c>
      <c r="W1361" t="s">
        <v>247</v>
      </c>
      <c r="X1361" t="s">
        <v>447</v>
      </c>
    </row>
    <row r="1362" spans="1:24" x14ac:dyDescent="0.3">
      <c r="A1362">
        <v>1429</v>
      </c>
      <c r="B1362" s="15" t="s">
        <v>309</v>
      </c>
      <c r="C1362" t="str">
        <f>_xlfn.XLOOKUP($B1362, STANDARDS!$A:$A, STANDARDS!$B:$B,,0,2)</f>
        <v>Eleonore Bay Gp</v>
      </c>
      <c r="J1362">
        <v>760</v>
      </c>
      <c r="M1362" t="s">
        <v>221</v>
      </c>
      <c r="O1362">
        <v>3.0000000000000001E-3</v>
      </c>
      <c r="P1362" t="s">
        <v>243</v>
      </c>
      <c r="S1362">
        <v>-20.7</v>
      </c>
      <c r="T1362">
        <v>0.2</v>
      </c>
      <c r="U1362" t="s">
        <v>246</v>
      </c>
      <c r="V1362">
        <v>1</v>
      </c>
      <c r="W1362" t="s">
        <v>247</v>
      </c>
      <c r="X1362" t="s">
        <v>447</v>
      </c>
    </row>
    <row r="1363" spans="1:24" x14ac:dyDescent="0.3">
      <c r="A1363">
        <v>1430</v>
      </c>
      <c r="B1363" s="15" t="s">
        <v>309</v>
      </c>
      <c r="C1363" t="str">
        <f>_xlfn.XLOOKUP($B1363, STANDARDS!$A:$A, STANDARDS!$B:$B,,0,2)</f>
        <v>Eleonore Bay Gp</v>
      </c>
      <c r="J1363">
        <v>760</v>
      </c>
      <c r="M1363" t="s">
        <v>222</v>
      </c>
      <c r="P1363" t="s">
        <v>243</v>
      </c>
      <c r="Q1363">
        <v>1.4</v>
      </c>
      <c r="R1363">
        <v>0.2</v>
      </c>
      <c r="V1363">
        <v>1</v>
      </c>
      <c r="W1363" t="s">
        <v>247</v>
      </c>
      <c r="X1363" t="s">
        <v>447</v>
      </c>
    </row>
    <row r="1364" spans="1:24" x14ac:dyDescent="0.3">
      <c r="A1364">
        <v>1431</v>
      </c>
      <c r="B1364" s="15" t="s">
        <v>309</v>
      </c>
      <c r="C1364" t="str">
        <f>_xlfn.XLOOKUP($B1364, STANDARDS!$A:$A, STANDARDS!$B:$B,,0,2)</f>
        <v>Eleonore Bay Gp</v>
      </c>
      <c r="J1364">
        <v>760</v>
      </c>
      <c r="M1364" t="s">
        <v>221</v>
      </c>
      <c r="P1364" t="s">
        <v>243</v>
      </c>
      <c r="Q1364">
        <v>5.6</v>
      </c>
      <c r="R1364">
        <v>0.2</v>
      </c>
      <c r="V1364">
        <v>1</v>
      </c>
      <c r="W1364" t="s">
        <v>247</v>
      </c>
      <c r="X1364" t="s">
        <v>447</v>
      </c>
    </row>
    <row r="1365" spans="1:24" x14ac:dyDescent="0.3">
      <c r="A1365">
        <v>1432</v>
      </c>
      <c r="B1365" s="15" t="s">
        <v>309</v>
      </c>
      <c r="C1365" t="str">
        <f>_xlfn.XLOOKUP($B1365, STANDARDS!$A:$A, STANDARDS!$B:$B,,0,2)</f>
        <v>Eleonore Bay Gp</v>
      </c>
      <c r="J1365">
        <v>760</v>
      </c>
      <c r="M1365" t="s">
        <v>240</v>
      </c>
      <c r="P1365" t="s">
        <v>243</v>
      </c>
      <c r="Q1365">
        <v>6</v>
      </c>
      <c r="R1365">
        <v>0.2</v>
      </c>
      <c r="V1365">
        <v>1</v>
      </c>
      <c r="W1365" t="s">
        <v>247</v>
      </c>
      <c r="X1365" t="s">
        <v>447</v>
      </c>
    </row>
    <row r="1366" spans="1:24" x14ac:dyDescent="0.3">
      <c r="A1366">
        <v>1433</v>
      </c>
      <c r="B1366" s="15" t="s">
        <v>309</v>
      </c>
      <c r="C1366" t="str">
        <f>_xlfn.XLOOKUP($B1366, STANDARDS!$A:$A, STANDARDS!$B:$B,,0,2)</f>
        <v>Eleonore Bay Gp</v>
      </c>
      <c r="J1366">
        <v>760</v>
      </c>
      <c r="M1366" t="s">
        <v>240</v>
      </c>
      <c r="P1366" t="s">
        <v>243</v>
      </c>
      <c r="Q1366">
        <v>4.9000000000000004</v>
      </c>
      <c r="R1366">
        <v>0.2</v>
      </c>
      <c r="V1366">
        <v>1</v>
      </c>
      <c r="W1366" t="s">
        <v>247</v>
      </c>
      <c r="X1366" t="s">
        <v>447</v>
      </c>
    </row>
    <row r="1367" spans="1:24" x14ac:dyDescent="0.3">
      <c r="A1367">
        <v>1434</v>
      </c>
      <c r="B1367" s="15" t="s">
        <v>309</v>
      </c>
      <c r="C1367" t="str">
        <f>_xlfn.XLOOKUP($B1367, STANDARDS!$A:$A, STANDARDS!$B:$B,,0,2)</f>
        <v>Eleonore Bay Gp</v>
      </c>
      <c r="J1367">
        <v>760</v>
      </c>
      <c r="M1367" t="s">
        <v>221</v>
      </c>
      <c r="P1367" t="s">
        <v>243</v>
      </c>
      <c r="Q1367">
        <v>4.8</v>
      </c>
      <c r="R1367">
        <v>0.2</v>
      </c>
      <c r="V1367">
        <v>1</v>
      </c>
      <c r="W1367" t="s">
        <v>247</v>
      </c>
      <c r="X1367" t="s">
        <v>447</v>
      </c>
    </row>
    <row r="1368" spans="1:24" x14ac:dyDescent="0.3">
      <c r="A1368">
        <v>1435</v>
      </c>
      <c r="B1368" s="15" t="s">
        <v>310</v>
      </c>
      <c r="C1368" t="str">
        <f>_xlfn.XLOOKUP($B1368, STANDARDS!$A:$A, STANDARDS!$B:$B,,0,2)</f>
        <v>Eleonore Bay Gp</v>
      </c>
      <c r="J1368">
        <v>770</v>
      </c>
      <c r="M1368" t="s">
        <v>240</v>
      </c>
      <c r="O1368">
        <v>4.0000000000000001E-3</v>
      </c>
      <c r="P1368" t="s">
        <v>243</v>
      </c>
      <c r="S1368">
        <v>-26</v>
      </c>
      <c r="T1368">
        <v>0.2</v>
      </c>
      <c r="U1368" t="s">
        <v>246</v>
      </c>
      <c r="V1368">
        <v>1</v>
      </c>
      <c r="W1368" t="s">
        <v>247</v>
      </c>
      <c r="X1368" t="s">
        <v>447</v>
      </c>
    </row>
    <row r="1369" spans="1:24" x14ac:dyDescent="0.3">
      <c r="A1369">
        <v>1436</v>
      </c>
      <c r="B1369" s="15" t="s">
        <v>310</v>
      </c>
      <c r="C1369" t="str">
        <f>_xlfn.XLOOKUP($B1369, STANDARDS!$A:$A, STANDARDS!$B:$B,,0,2)</f>
        <v>Eleonore Bay Gp</v>
      </c>
      <c r="J1369">
        <v>770</v>
      </c>
      <c r="M1369" t="s">
        <v>240</v>
      </c>
      <c r="O1369">
        <v>8.9999999999999993E-3</v>
      </c>
      <c r="P1369" t="s">
        <v>243</v>
      </c>
      <c r="S1369">
        <v>-23.3</v>
      </c>
      <c r="T1369">
        <v>0.2</v>
      </c>
      <c r="U1369" t="s">
        <v>246</v>
      </c>
      <c r="V1369">
        <v>1</v>
      </c>
      <c r="W1369" t="s">
        <v>247</v>
      </c>
      <c r="X1369" t="s">
        <v>447</v>
      </c>
    </row>
    <row r="1370" spans="1:24" x14ac:dyDescent="0.3">
      <c r="A1370">
        <v>1437</v>
      </c>
      <c r="B1370" s="15" t="s">
        <v>310</v>
      </c>
      <c r="C1370" t="str">
        <f>_xlfn.XLOOKUP($B1370, STANDARDS!$A:$A, STANDARDS!$B:$B,,0,2)</f>
        <v>Eleonore Bay Gp</v>
      </c>
      <c r="J1370">
        <v>770</v>
      </c>
      <c r="M1370" t="s">
        <v>221</v>
      </c>
      <c r="O1370">
        <v>2.1999999999999999E-2</v>
      </c>
      <c r="P1370" t="s">
        <v>243</v>
      </c>
      <c r="S1370">
        <v>-23.8</v>
      </c>
      <c r="T1370">
        <v>0.2</v>
      </c>
      <c r="U1370" t="s">
        <v>246</v>
      </c>
      <c r="V1370">
        <v>1</v>
      </c>
      <c r="W1370" t="s">
        <v>247</v>
      </c>
      <c r="X1370" t="s">
        <v>447</v>
      </c>
    </row>
    <row r="1371" spans="1:24" x14ac:dyDescent="0.3">
      <c r="A1371">
        <v>1438</v>
      </c>
      <c r="B1371" s="15" t="s">
        <v>310</v>
      </c>
      <c r="C1371" t="str">
        <f>_xlfn.XLOOKUP($B1371, STANDARDS!$A:$A, STANDARDS!$B:$B,,0,2)</f>
        <v>Eleonore Bay Gp</v>
      </c>
      <c r="J1371">
        <v>770</v>
      </c>
      <c r="M1371" t="s">
        <v>240</v>
      </c>
      <c r="O1371">
        <v>1.4999999999999999E-2</v>
      </c>
      <c r="P1371" t="s">
        <v>243</v>
      </c>
      <c r="S1371">
        <v>-23</v>
      </c>
      <c r="T1371">
        <v>0.2</v>
      </c>
      <c r="U1371" t="s">
        <v>246</v>
      </c>
      <c r="V1371">
        <v>1</v>
      </c>
      <c r="W1371" t="s">
        <v>247</v>
      </c>
      <c r="X1371" t="s">
        <v>447</v>
      </c>
    </row>
    <row r="1372" spans="1:24" x14ac:dyDescent="0.3">
      <c r="A1372">
        <v>1439</v>
      </c>
      <c r="B1372" s="15" t="s">
        <v>310</v>
      </c>
      <c r="C1372" t="str">
        <f>_xlfn.XLOOKUP($B1372, STANDARDS!$A:$A, STANDARDS!$B:$B,,0,2)</f>
        <v>Eleonore Bay Gp</v>
      </c>
      <c r="J1372">
        <v>770</v>
      </c>
      <c r="M1372" t="s">
        <v>221</v>
      </c>
      <c r="O1372">
        <v>6.0000000000000001E-3</v>
      </c>
      <c r="P1372" t="s">
        <v>243</v>
      </c>
      <c r="S1372">
        <v>-26.3</v>
      </c>
      <c r="T1372">
        <v>0.2</v>
      </c>
      <c r="U1372" t="s">
        <v>246</v>
      </c>
      <c r="V1372">
        <v>1</v>
      </c>
      <c r="W1372" t="s">
        <v>247</v>
      </c>
      <c r="X1372" t="s">
        <v>447</v>
      </c>
    </row>
    <row r="1373" spans="1:24" x14ac:dyDescent="0.3">
      <c r="A1373">
        <v>1440</v>
      </c>
      <c r="B1373" s="15" t="s">
        <v>310</v>
      </c>
      <c r="C1373" t="str">
        <f>_xlfn.XLOOKUP($B1373, STANDARDS!$A:$A, STANDARDS!$B:$B,,0,2)</f>
        <v>Eleonore Bay Gp</v>
      </c>
      <c r="J1373">
        <v>770</v>
      </c>
      <c r="M1373" t="s">
        <v>221</v>
      </c>
      <c r="O1373">
        <v>4.0000000000000001E-3</v>
      </c>
      <c r="P1373" t="s">
        <v>243</v>
      </c>
      <c r="S1373">
        <v>-23</v>
      </c>
      <c r="T1373">
        <v>0.2</v>
      </c>
      <c r="U1373" t="s">
        <v>246</v>
      </c>
      <c r="V1373">
        <v>1</v>
      </c>
      <c r="W1373" t="s">
        <v>247</v>
      </c>
      <c r="X1373" t="s">
        <v>447</v>
      </c>
    </row>
    <row r="1374" spans="1:24" x14ac:dyDescent="0.3">
      <c r="A1374">
        <v>1441</v>
      </c>
      <c r="B1374" s="15" t="s">
        <v>310</v>
      </c>
      <c r="C1374" t="str">
        <f>_xlfn.XLOOKUP($B1374, STANDARDS!$A:$A, STANDARDS!$B:$B,,0,2)</f>
        <v>Eleonore Bay Gp</v>
      </c>
      <c r="J1374">
        <v>770</v>
      </c>
      <c r="M1374" t="s">
        <v>240</v>
      </c>
      <c r="P1374" t="s">
        <v>243</v>
      </c>
      <c r="Q1374">
        <v>4.5999999999999996</v>
      </c>
      <c r="R1374">
        <v>0.2</v>
      </c>
      <c r="V1374">
        <v>1</v>
      </c>
      <c r="W1374" t="s">
        <v>247</v>
      </c>
      <c r="X1374" t="s">
        <v>447</v>
      </c>
    </row>
    <row r="1375" spans="1:24" x14ac:dyDescent="0.3">
      <c r="A1375">
        <v>1442</v>
      </c>
      <c r="B1375" s="15" t="s">
        <v>310</v>
      </c>
      <c r="C1375" t="str">
        <f>_xlfn.XLOOKUP($B1375, STANDARDS!$A:$A, STANDARDS!$B:$B,,0,2)</f>
        <v>Eleonore Bay Gp</v>
      </c>
      <c r="J1375">
        <v>770</v>
      </c>
      <c r="M1375" t="s">
        <v>240</v>
      </c>
      <c r="P1375" t="s">
        <v>243</v>
      </c>
      <c r="Q1375">
        <v>5.9</v>
      </c>
      <c r="R1375">
        <v>0.2</v>
      </c>
      <c r="V1375">
        <v>1</v>
      </c>
      <c r="W1375" t="s">
        <v>247</v>
      </c>
      <c r="X1375" t="s">
        <v>447</v>
      </c>
    </row>
    <row r="1376" spans="1:24" x14ac:dyDescent="0.3">
      <c r="A1376">
        <v>1443</v>
      </c>
      <c r="B1376" s="15" t="s">
        <v>310</v>
      </c>
      <c r="C1376" t="str">
        <f>_xlfn.XLOOKUP($B1376, STANDARDS!$A:$A, STANDARDS!$B:$B,,0,2)</f>
        <v>Eleonore Bay Gp</v>
      </c>
      <c r="J1376">
        <v>770</v>
      </c>
      <c r="M1376" t="s">
        <v>221</v>
      </c>
      <c r="P1376" t="s">
        <v>243</v>
      </c>
      <c r="Q1376">
        <v>5.7</v>
      </c>
      <c r="R1376">
        <v>0.2</v>
      </c>
      <c r="V1376">
        <v>1</v>
      </c>
      <c r="W1376" t="s">
        <v>247</v>
      </c>
      <c r="X1376" t="s">
        <v>447</v>
      </c>
    </row>
    <row r="1377" spans="1:24" x14ac:dyDescent="0.3">
      <c r="A1377">
        <v>1444</v>
      </c>
      <c r="B1377" s="15" t="s">
        <v>310</v>
      </c>
      <c r="C1377" t="str">
        <f>_xlfn.XLOOKUP($B1377, STANDARDS!$A:$A, STANDARDS!$B:$B,,0,2)</f>
        <v>Eleonore Bay Gp</v>
      </c>
      <c r="J1377">
        <v>770</v>
      </c>
      <c r="M1377" t="s">
        <v>240</v>
      </c>
      <c r="P1377" t="s">
        <v>243</v>
      </c>
      <c r="Q1377">
        <v>5.8</v>
      </c>
      <c r="R1377">
        <v>0.2</v>
      </c>
      <c r="V1377">
        <v>1</v>
      </c>
      <c r="W1377" t="s">
        <v>247</v>
      </c>
      <c r="X1377" t="s">
        <v>447</v>
      </c>
    </row>
    <row r="1378" spans="1:24" x14ac:dyDescent="0.3">
      <c r="A1378">
        <v>1445</v>
      </c>
      <c r="B1378" s="15" t="s">
        <v>310</v>
      </c>
      <c r="C1378" t="str">
        <f>_xlfn.XLOOKUP($B1378, STANDARDS!$A:$A, STANDARDS!$B:$B,,0,2)</f>
        <v>Eleonore Bay Gp</v>
      </c>
      <c r="J1378">
        <v>770</v>
      </c>
      <c r="M1378" t="s">
        <v>221</v>
      </c>
      <c r="P1378" t="s">
        <v>243</v>
      </c>
      <c r="Q1378">
        <v>7.7</v>
      </c>
      <c r="R1378">
        <v>0.2</v>
      </c>
      <c r="V1378">
        <v>1</v>
      </c>
      <c r="W1378" t="s">
        <v>247</v>
      </c>
      <c r="X1378" t="s">
        <v>447</v>
      </c>
    </row>
    <row r="1379" spans="1:24" x14ac:dyDescent="0.3">
      <c r="A1379">
        <v>1446</v>
      </c>
      <c r="B1379" s="15" t="s">
        <v>310</v>
      </c>
      <c r="C1379" t="str">
        <f>_xlfn.XLOOKUP($B1379, STANDARDS!$A:$A, STANDARDS!$B:$B,,0,2)</f>
        <v>Eleonore Bay Gp</v>
      </c>
      <c r="J1379">
        <v>770</v>
      </c>
      <c r="M1379" t="s">
        <v>221</v>
      </c>
      <c r="P1379" t="s">
        <v>243</v>
      </c>
      <c r="Q1379">
        <v>7.7</v>
      </c>
      <c r="R1379">
        <v>0.2</v>
      </c>
      <c r="V1379">
        <v>1</v>
      </c>
      <c r="W1379" t="s">
        <v>247</v>
      </c>
      <c r="X1379" t="s">
        <v>447</v>
      </c>
    </row>
    <row r="1380" spans="1:24" x14ac:dyDescent="0.3">
      <c r="A1380">
        <v>1447</v>
      </c>
      <c r="B1380" s="15" t="s">
        <v>311</v>
      </c>
      <c r="C1380" t="str">
        <f>_xlfn.XLOOKUP($B1380, STANDARDS!$A:$A, STANDARDS!$B:$B,,0,2)</f>
        <v>Grusdievbreen Fm, Akademikerbreen Gp</v>
      </c>
      <c r="J1380">
        <v>770</v>
      </c>
      <c r="M1380" t="s">
        <v>240</v>
      </c>
      <c r="O1380">
        <v>5.0000000000000001E-3</v>
      </c>
      <c r="P1380" t="s">
        <v>243</v>
      </c>
      <c r="S1380">
        <v>-29.5</v>
      </c>
      <c r="T1380">
        <v>0.2</v>
      </c>
      <c r="U1380" t="s">
        <v>246</v>
      </c>
      <c r="V1380">
        <v>1</v>
      </c>
      <c r="W1380" t="s">
        <v>247</v>
      </c>
      <c r="X1380" t="s">
        <v>447</v>
      </c>
    </row>
    <row r="1381" spans="1:24" x14ac:dyDescent="0.3">
      <c r="A1381">
        <v>1448</v>
      </c>
      <c r="B1381" s="15" t="s">
        <v>311</v>
      </c>
      <c r="C1381" t="str">
        <f>_xlfn.XLOOKUP($B1381, STANDARDS!$A:$A, STANDARDS!$B:$B,,0,2)</f>
        <v>Grusdievbreen Fm, Akademikerbreen Gp</v>
      </c>
      <c r="J1381">
        <v>770</v>
      </c>
      <c r="M1381" t="s">
        <v>240</v>
      </c>
      <c r="O1381">
        <v>2.5000000000000001E-2</v>
      </c>
      <c r="P1381" t="s">
        <v>243</v>
      </c>
      <c r="S1381">
        <v>-25.4</v>
      </c>
      <c r="T1381">
        <v>0.2</v>
      </c>
      <c r="U1381" t="s">
        <v>246</v>
      </c>
      <c r="V1381">
        <v>1</v>
      </c>
      <c r="W1381" t="s">
        <v>247</v>
      </c>
      <c r="X1381" t="s">
        <v>447</v>
      </c>
    </row>
    <row r="1382" spans="1:24" x14ac:dyDescent="0.3">
      <c r="A1382">
        <v>1449</v>
      </c>
      <c r="B1382" s="15" t="s">
        <v>311</v>
      </c>
      <c r="C1382" t="str">
        <f>_xlfn.XLOOKUP($B1382, STANDARDS!$A:$A, STANDARDS!$B:$B,,0,2)</f>
        <v>Grusdievbreen Fm, Akademikerbreen Gp</v>
      </c>
      <c r="J1382">
        <v>770</v>
      </c>
      <c r="M1382" t="s">
        <v>240</v>
      </c>
      <c r="O1382">
        <v>8.9999999999999993E-3</v>
      </c>
      <c r="P1382" t="s">
        <v>243</v>
      </c>
      <c r="S1382">
        <v>-25.3</v>
      </c>
      <c r="T1382">
        <v>0.2</v>
      </c>
      <c r="U1382" t="s">
        <v>246</v>
      </c>
      <c r="V1382">
        <v>1</v>
      </c>
      <c r="W1382" t="s">
        <v>247</v>
      </c>
      <c r="X1382" t="s">
        <v>447</v>
      </c>
    </row>
    <row r="1383" spans="1:24" x14ac:dyDescent="0.3">
      <c r="A1383">
        <v>1450</v>
      </c>
      <c r="B1383" s="15" t="s">
        <v>311</v>
      </c>
      <c r="C1383" t="str">
        <f>_xlfn.XLOOKUP($B1383, STANDARDS!$A:$A, STANDARDS!$B:$B,,0,2)</f>
        <v>Grusdievbreen Fm, Akademikerbreen Gp</v>
      </c>
      <c r="J1383">
        <v>770</v>
      </c>
      <c r="M1383" t="s">
        <v>240</v>
      </c>
      <c r="P1383" t="s">
        <v>243</v>
      </c>
      <c r="Q1383">
        <v>0.9</v>
      </c>
      <c r="R1383">
        <v>0.2</v>
      </c>
      <c r="V1383">
        <v>1</v>
      </c>
      <c r="W1383" t="s">
        <v>247</v>
      </c>
      <c r="X1383" t="s">
        <v>447</v>
      </c>
    </row>
    <row r="1384" spans="1:24" x14ac:dyDescent="0.3">
      <c r="A1384">
        <v>1451</v>
      </c>
      <c r="B1384" s="15" t="s">
        <v>311</v>
      </c>
      <c r="C1384" t="str">
        <f>_xlfn.XLOOKUP($B1384, STANDARDS!$A:$A, STANDARDS!$B:$B,,0,2)</f>
        <v>Grusdievbreen Fm, Akademikerbreen Gp</v>
      </c>
      <c r="J1384">
        <v>770</v>
      </c>
      <c r="M1384" t="s">
        <v>221</v>
      </c>
      <c r="P1384" t="s">
        <v>243</v>
      </c>
      <c r="Q1384">
        <v>7</v>
      </c>
      <c r="R1384">
        <v>0.2</v>
      </c>
      <c r="V1384">
        <v>1</v>
      </c>
      <c r="W1384" t="s">
        <v>247</v>
      </c>
      <c r="X1384" t="s">
        <v>447</v>
      </c>
    </row>
    <row r="1385" spans="1:24" x14ac:dyDescent="0.3">
      <c r="A1385">
        <v>1452</v>
      </c>
      <c r="B1385" s="15" t="s">
        <v>311</v>
      </c>
      <c r="C1385" t="str">
        <f>_xlfn.XLOOKUP($B1385, STANDARDS!$A:$A, STANDARDS!$B:$B,,0,2)</f>
        <v>Grusdievbreen Fm, Akademikerbreen Gp</v>
      </c>
      <c r="J1385">
        <v>770</v>
      </c>
      <c r="M1385" t="s">
        <v>240</v>
      </c>
      <c r="P1385" t="s">
        <v>243</v>
      </c>
      <c r="Q1385">
        <v>6.6</v>
      </c>
      <c r="R1385">
        <v>0.2</v>
      </c>
      <c r="V1385">
        <v>1</v>
      </c>
      <c r="W1385" t="s">
        <v>247</v>
      </c>
      <c r="X1385" t="s">
        <v>447</v>
      </c>
    </row>
    <row r="1386" spans="1:24" x14ac:dyDescent="0.3">
      <c r="A1386">
        <v>1453</v>
      </c>
      <c r="B1386" s="15" t="s">
        <v>311</v>
      </c>
      <c r="C1386" t="str">
        <f>_xlfn.XLOOKUP($B1386, STANDARDS!$A:$A, STANDARDS!$B:$B,,0,2)</f>
        <v>Grusdievbreen Fm, Akademikerbreen Gp</v>
      </c>
      <c r="J1386">
        <v>770</v>
      </c>
      <c r="M1386" t="s">
        <v>222</v>
      </c>
      <c r="P1386" t="s">
        <v>243</v>
      </c>
      <c r="Q1386">
        <v>5.0999999999999996</v>
      </c>
      <c r="R1386">
        <v>0.2</v>
      </c>
      <c r="V1386">
        <v>1</v>
      </c>
      <c r="W1386" t="s">
        <v>247</v>
      </c>
      <c r="X1386" t="s">
        <v>447</v>
      </c>
    </row>
    <row r="1387" spans="1:24" x14ac:dyDescent="0.3">
      <c r="A1387">
        <v>1454</v>
      </c>
      <c r="B1387" s="15" t="s">
        <v>311</v>
      </c>
      <c r="C1387" t="str">
        <f>_xlfn.XLOOKUP($B1387, STANDARDS!$A:$A, STANDARDS!$B:$B,,0,2)</f>
        <v>Grusdievbreen Fm, Akademikerbreen Gp</v>
      </c>
      <c r="J1387">
        <v>770</v>
      </c>
      <c r="M1387" t="s">
        <v>241</v>
      </c>
      <c r="P1387" t="s">
        <v>243</v>
      </c>
      <c r="Q1387">
        <v>3.1</v>
      </c>
      <c r="R1387">
        <v>0.2</v>
      </c>
      <c r="V1387">
        <v>1</v>
      </c>
      <c r="W1387" t="s">
        <v>247</v>
      </c>
      <c r="X1387" t="s">
        <v>447</v>
      </c>
    </row>
    <row r="1388" spans="1:24" x14ac:dyDescent="0.3">
      <c r="A1388">
        <v>1455</v>
      </c>
      <c r="B1388" s="15" t="s">
        <v>311</v>
      </c>
      <c r="C1388" t="str">
        <f>_xlfn.XLOOKUP($B1388, STANDARDS!$A:$A, STANDARDS!$B:$B,,0,2)</f>
        <v>Grusdievbreen Fm, Akademikerbreen Gp</v>
      </c>
      <c r="J1388">
        <v>770</v>
      </c>
      <c r="M1388" t="s">
        <v>240</v>
      </c>
      <c r="P1388" t="s">
        <v>243</v>
      </c>
      <c r="Q1388">
        <v>4.4000000000000004</v>
      </c>
      <c r="R1388">
        <v>0.2</v>
      </c>
      <c r="V1388">
        <v>1</v>
      </c>
      <c r="W1388" t="s">
        <v>247</v>
      </c>
      <c r="X1388" t="s">
        <v>447</v>
      </c>
    </row>
    <row r="1389" spans="1:24" x14ac:dyDescent="0.3">
      <c r="A1389">
        <v>1456</v>
      </c>
      <c r="B1389" s="15" t="s">
        <v>95</v>
      </c>
      <c r="C1389" t="str">
        <f>_xlfn.XLOOKUP($B1389, STANDARDS!$A:$A, STANDARDS!$B:$B,,0,2)</f>
        <v>Skillogalee Dolomite, Mundallio Subgp, Burra Gp</v>
      </c>
      <c r="J1389">
        <v>770</v>
      </c>
      <c r="M1389" t="s">
        <v>241</v>
      </c>
      <c r="P1389" t="s">
        <v>243</v>
      </c>
      <c r="S1389">
        <v>-25</v>
      </c>
      <c r="T1389">
        <v>0.2</v>
      </c>
      <c r="U1389" t="s">
        <v>246</v>
      </c>
      <c r="V1389">
        <v>1</v>
      </c>
      <c r="W1389" t="s">
        <v>247</v>
      </c>
      <c r="X1389" t="s">
        <v>455</v>
      </c>
    </row>
    <row r="1390" spans="1:24" x14ac:dyDescent="0.3">
      <c r="A1390">
        <v>1457</v>
      </c>
      <c r="B1390" s="15" t="s">
        <v>95</v>
      </c>
      <c r="C1390" t="str">
        <f>_xlfn.XLOOKUP($B1390, STANDARDS!$A:$A, STANDARDS!$B:$B,,0,2)</f>
        <v>Skillogalee Dolomite, Mundallio Subgp, Burra Gp</v>
      </c>
      <c r="J1390">
        <v>770</v>
      </c>
      <c r="M1390" t="s">
        <v>217</v>
      </c>
      <c r="P1390" t="s">
        <v>243</v>
      </c>
      <c r="S1390">
        <v>-21</v>
      </c>
      <c r="T1390">
        <v>0.2</v>
      </c>
      <c r="U1390" t="s">
        <v>246</v>
      </c>
      <c r="V1390">
        <v>1</v>
      </c>
      <c r="W1390" t="s">
        <v>247</v>
      </c>
      <c r="X1390" t="s">
        <v>463</v>
      </c>
    </row>
    <row r="1391" spans="1:24" x14ac:dyDescent="0.3">
      <c r="A1391">
        <v>1458</v>
      </c>
      <c r="B1391" s="15" t="s">
        <v>95</v>
      </c>
      <c r="C1391" t="str">
        <f>_xlfn.XLOOKUP($B1391, STANDARDS!$A:$A, STANDARDS!$B:$B,,0,2)</f>
        <v>Skillogalee Dolomite, Mundallio Subgp, Burra Gp</v>
      </c>
      <c r="J1391">
        <v>770</v>
      </c>
      <c r="M1391" t="s">
        <v>217</v>
      </c>
      <c r="P1391" t="s">
        <v>243</v>
      </c>
      <c r="S1391">
        <v>-23</v>
      </c>
      <c r="T1391">
        <v>0.2</v>
      </c>
      <c r="U1391" t="s">
        <v>246</v>
      </c>
      <c r="V1391">
        <v>1</v>
      </c>
      <c r="W1391" t="s">
        <v>247</v>
      </c>
      <c r="X1391" t="s">
        <v>463</v>
      </c>
    </row>
    <row r="1392" spans="1:24" x14ac:dyDescent="0.3">
      <c r="A1392">
        <v>1459</v>
      </c>
      <c r="B1392" s="15" t="s">
        <v>95</v>
      </c>
      <c r="C1392" t="str">
        <f>_xlfn.XLOOKUP($B1392, STANDARDS!$A:$A, STANDARDS!$B:$B,,0,2)</f>
        <v>Skillogalee Dolomite, Mundallio Subgp, Burra Gp</v>
      </c>
      <c r="J1392">
        <v>770</v>
      </c>
      <c r="M1392" t="s">
        <v>217</v>
      </c>
      <c r="P1392" t="s">
        <v>243</v>
      </c>
      <c r="S1392">
        <v>-25.2</v>
      </c>
      <c r="T1392">
        <v>0.2</v>
      </c>
      <c r="U1392" t="s">
        <v>246</v>
      </c>
      <c r="V1392">
        <v>1</v>
      </c>
      <c r="W1392" t="s">
        <v>247</v>
      </c>
      <c r="X1392" t="s">
        <v>463</v>
      </c>
    </row>
    <row r="1393" spans="1:24" x14ac:dyDescent="0.3">
      <c r="A1393">
        <v>1460</v>
      </c>
      <c r="B1393" s="15" t="s">
        <v>95</v>
      </c>
      <c r="C1393" t="str">
        <f>_xlfn.XLOOKUP($B1393, STANDARDS!$A:$A, STANDARDS!$B:$B,,0,2)</f>
        <v>Skillogalee Dolomite, Mundallio Subgp, Burra Gp</v>
      </c>
      <c r="J1393">
        <v>770</v>
      </c>
      <c r="M1393" t="s">
        <v>241</v>
      </c>
      <c r="P1393" t="s">
        <v>243</v>
      </c>
      <c r="S1393">
        <v>-10.8</v>
      </c>
      <c r="T1393">
        <v>0.2</v>
      </c>
      <c r="U1393" t="s">
        <v>246</v>
      </c>
      <c r="V1393">
        <v>1</v>
      </c>
      <c r="W1393" t="s">
        <v>247</v>
      </c>
      <c r="X1393" t="s">
        <v>458</v>
      </c>
    </row>
    <row r="1394" spans="1:24" x14ac:dyDescent="0.3">
      <c r="A1394">
        <v>1461</v>
      </c>
      <c r="B1394" s="15" t="s">
        <v>95</v>
      </c>
      <c r="C1394" t="str">
        <f>_xlfn.XLOOKUP($B1394, STANDARDS!$A:$A, STANDARDS!$B:$B,,0,2)</f>
        <v>Skillogalee Dolomite, Mundallio Subgp, Burra Gp</v>
      </c>
      <c r="J1394">
        <v>770</v>
      </c>
      <c r="M1394" t="s">
        <v>241</v>
      </c>
      <c r="P1394" t="s">
        <v>243</v>
      </c>
      <c r="Q1394">
        <v>-2</v>
      </c>
      <c r="R1394">
        <v>0.2</v>
      </c>
      <c r="V1394">
        <v>1</v>
      </c>
      <c r="W1394" t="s">
        <v>247</v>
      </c>
      <c r="X1394" t="s">
        <v>450</v>
      </c>
    </row>
    <row r="1395" spans="1:24" x14ac:dyDescent="0.3">
      <c r="A1395">
        <v>1462</v>
      </c>
      <c r="B1395" s="15" t="s">
        <v>95</v>
      </c>
      <c r="C1395" t="str">
        <f>_xlfn.XLOOKUP($B1395, STANDARDS!$A:$A, STANDARDS!$B:$B,,0,2)</f>
        <v>Skillogalee Dolomite, Mundallio Subgp, Burra Gp</v>
      </c>
      <c r="J1395">
        <v>770</v>
      </c>
      <c r="M1395" t="s">
        <v>241</v>
      </c>
      <c r="P1395" t="s">
        <v>243</v>
      </c>
      <c r="Q1395">
        <v>-0.3</v>
      </c>
      <c r="R1395">
        <v>0.2</v>
      </c>
      <c r="V1395">
        <v>1</v>
      </c>
      <c r="W1395" t="s">
        <v>247</v>
      </c>
      <c r="X1395" t="s">
        <v>450</v>
      </c>
    </row>
    <row r="1396" spans="1:24" x14ac:dyDescent="0.3">
      <c r="A1396">
        <v>1463</v>
      </c>
      <c r="B1396" s="15" t="s">
        <v>95</v>
      </c>
      <c r="C1396" t="str">
        <f>_xlfn.XLOOKUP($B1396, STANDARDS!$A:$A, STANDARDS!$B:$B,,0,2)</f>
        <v>Skillogalee Dolomite, Mundallio Subgp, Burra Gp</v>
      </c>
      <c r="J1396">
        <v>770</v>
      </c>
      <c r="M1396" t="s">
        <v>241</v>
      </c>
      <c r="P1396" t="s">
        <v>243</v>
      </c>
      <c r="Q1396">
        <v>-2</v>
      </c>
      <c r="R1396">
        <v>0.2</v>
      </c>
      <c r="V1396">
        <v>1</v>
      </c>
      <c r="W1396" t="s">
        <v>247</v>
      </c>
      <c r="X1396" t="s">
        <v>455</v>
      </c>
    </row>
    <row r="1397" spans="1:24" x14ac:dyDescent="0.3">
      <c r="A1397">
        <v>1469</v>
      </c>
      <c r="B1397" s="15" t="s">
        <v>312</v>
      </c>
      <c r="C1397" t="str">
        <f>_xlfn.XLOOKUP($B1397, STANDARDS!$A:$A, STANDARDS!$B:$B,,0,2)</f>
        <v>Hunnberg Fm, Roaldtoppen Gp</v>
      </c>
      <c r="J1397">
        <v>775</v>
      </c>
      <c r="M1397" t="s">
        <v>241</v>
      </c>
      <c r="O1397">
        <v>3.0000000000000001E-3</v>
      </c>
      <c r="P1397" t="s">
        <v>243</v>
      </c>
      <c r="S1397">
        <v>-28.8</v>
      </c>
      <c r="T1397">
        <v>0.2</v>
      </c>
      <c r="U1397" t="s">
        <v>246</v>
      </c>
      <c r="V1397">
        <v>1</v>
      </c>
      <c r="W1397" t="s">
        <v>247</v>
      </c>
      <c r="X1397" t="s">
        <v>447</v>
      </c>
    </row>
    <row r="1398" spans="1:24" x14ac:dyDescent="0.3">
      <c r="A1398">
        <v>1470</v>
      </c>
      <c r="B1398" s="15" t="s">
        <v>312</v>
      </c>
      <c r="C1398" t="str">
        <f>_xlfn.XLOOKUP($B1398, STANDARDS!$A:$A, STANDARDS!$B:$B,,0,2)</f>
        <v>Hunnberg Fm, Roaldtoppen Gp</v>
      </c>
      <c r="J1398">
        <v>775</v>
      </c>
      <c r="M1398" t="s">
        <v>222</v>
      </c>
      <c r="O1398">
        <v>1.0999999999999999E-2</v>
      </c>
      <c r="P1398" t="s">
        <v>243</v>
      </c>
      <c r="S1398">
        <v>-23.4</v>
      </c>
      <c r="T1398">
        <v>0.2</v>
      </c>
      <c r="U1398" t="s">
        <v>246</v>
      </c>
      <c r="V1398">
        <v>1</v>
      </c>
      <c r="W1398" t="s">
        <v>247</v>
      </c>
      <c r="X1398" t="s">
        <v>447</v>
      </c>
    </row>
    <row r="1399" spans="1:24" x14ac:dyDescent="0.3">
      <c r="A1399">
        <v>1471</v>
      </c>
      <c r="B1399" s="15" t="s">
        <v>312</v>
      </c>
      <c r="C1399" t="str">
        <f>_xlfn.XLOOKUP($B1399, STANDARDS!$A:$A, STANDARDS!$B:$B,,0,2)</f>
        <v>Hunnberg Fm, Roaldtoppen Gp</v>
      </c>
      <c r="J1399">
        <v>775</v>
      </c>
      <c r="M1399" t="s">
        <v>221</v>
      </c>
      <c r="O1399">
        <v>2E-3</v>
      </c>
      <c r="P1399" t="s">
        <v>243</v>
      </c>
      <c r="S1399">
        <v>-27.1</v>
      </c>
      <c r="T1399">
        <v>0.2</v>
      </c>
      <c r="U1399" t="s">
        <v>246</v>
      </c>
      <c r="V1399">
        <v>1</v>
      </c>
      <c r="W1399" t="s">
        <v>247</v>
      </c>
      <c r="X1399" t="s">
        <v>447</v>
      </c>
    </row>
    <row r="1400" spans="1:24" x14ac:dyDescent="0.3">
      <c r="A1400">
        <v>1472</v>
      </c>
      <c r="B1400" s="15" t="s">
        <v>312</v>
      </c>
      <c r="C1400" t="str">
        <f>_xlfn.XLOOKUP($B1400, STANDARDS!$A:$A, STANDARDS!$B:$B,,0,2)</f>
        <v>Hunnberg Fm, Roaldtoppen Gp</v>
      </c>
      <c r="J1400">
        <v>775</v>
      </c>
      <c r="M1400" t="s">
        <v>241</v>
      </c>
      <c r="O1400">
        <v>2E-3</v>
      </c>
      <c r="P1400" t="s">
        <v>243</v>
      </c>
      <c r="S1400">
        <v>-28.8</v>
      </c>
      <c r="T1400">
        <v>0.2</v>
      </c>
      <c r="U1400" t="s">
        <v>246</v>
      </c>
      <c r="V1400">
        <v>1</v>
      </c>
      <c r="W1400" t="s">
        <v>247</v>
      </c>
      <c r="X1400" t="s">
        <v>447</v>
      </c>
    </row>
    <row r="1401" spans="1:24" x14ac:dyDescent="0.3">
      <c r="A1401">
        <v>1473</v>
      </c>
      <c r="B1401" s="15" t="s">
        <v>312</v>
      </c>
      <c r="C1401" t="str">
        <f>_xlfn.XLOOKUP($B1401, STANDARDS!$A:$A, STANDARDS!$B:$B,,0,2)</f>
        <v>Hunnberg Fm, Roaldtoppen Gp</v>
      </c>
      <c r="J1401">
        <v>775</v>
      </c>
      <c r="M1401" t="s">
        <v>222</v>
      </c>
      <c r="O1401">
        <v>3.0000000000000001E-3</v>
      </c>
      <c r="P1401" t="s">
        <v>243</v>
      </c>
      <c r="S1401">
        <v>-24.8</v>
      </c>
      <c r="T1401">
        <v>0.2</v>
      </c>
      <c r="U1401" t="s">
        <v>246</v>
      </c>
      <c r="V1401">
        <v>1</v>
      </c>
      <c r="W1401" t="s">
        <v>247</v>
      </c>
      <c r="X1401" t="s">
        <v>447</v>
      </c>
    </row>
    <row r="1402" spans="1:24" x14ac:dyDescent="0.3">
      <c r="A1402">
        <v>1474</v>
      </c>
      <c r="B1402" s="15" t="s">
        <v>312</v>
      </c>
      <c r="C1402" t="str">
        <f>_xlfn.XLOOKUP($B1402, STANDARDS!$A:$A, STANDARDS!$B:$B,,0,2)</f>
        <v>Hunnberg Fm, Roaldtoppen Gp</v>
      </c>
      <c r="J1402">
        <v>775</v>
      </c>
      <c r="M1402" t="s">
        <v>241</v>
      </c>
      <c r="P1402" t="s">
        <v>243</v>
      </c>
      <c r="Q1402">
        <v>-1.9</v>
      </c>
      <c r="R1402">
        <v>0.2</v>
      </c>
      <c r="V1402">
        <v>1</v>
      </c>
      <c r="W1402" t="s">
        <v>247</v>
      </c>
      <c r="X1402" t="s">
        <v>447</v>
      </c>
    </row>
    <row r="1403" spans="1:24" x14ac:dyDescent="0.3">
      <c r="A1403">
        <v>1475</v>
      </c>
      <c r="B1403" s="15" t="s">
        <v>312</v>
      </c>
      <c r="C1403" t="str">
        <f>_xlfn.XLOOKUP($B1403, STANDARDS!$A:$A, STANDARDS!$B:$B,,0,2)</f>
        <v>Hunnberg Fm, Roaldtoppen Gp</v>
      </c>
      <c r="J1403">
        <v>775</v>
      </c>
      <c r="M1403" t="s">
        <v>222</v>
      </c>
      <c r="P1403" t="s">
        <v>243</v>
      </c>
      <c r="Q1403">
        <v>3.2</v>
      </c>
      <c r="R1403">
        <v>0.2</v>
      </c>
      <c r="V1403">
        <v>1</v>
      </c>
      <c r="W1403" t="s">
        <v>247</v>
      </c>
      <c r="X1403" t="s">
        <v>447</v>
      </c>
    </row>
    <row r="1404" spans="1:24" x14ac:dyDescent="0.3">
      <c r="A1404">
        <v>1476</v>
      </c>
      <c r="B1404" s="15" t="s">
        <v>312</v>
      </c>
      <c r="C1404" t="str">
        <f>_xlfn.XLOOKUP($B1404, STANDARDS!$A:$A, STANDARDS!$B:$B,,0,2)</f>
        <v>Hunnberg Fm, Roaldtoppen Gp</v>
      </c>
      <c r="J1404">
        <v>775</v>
      </c>
      <c r="M1404" t="s">
        <v>241</v>
      </c>
      <c r="P1404" t="s">
        <v>243</v>
      </c>
      <c r="Q1404">
        <v>-2.1</v>
      </c>
      <c r="R1404">
        <v>0.2</v>
      </c>
      <c r="V1404">
        <v>1</v>
      </c>
      <c r="W1404" t="s">
        <v>247</v>
      </c>
      <c r="X1404" t="s">
        <v>447</v>
      </c>
    </row>
    <row r="1405" spans="1:24" x14ac:dyDescent="0.3">
      <c r="A1405">
        <v>1477</v>
      </c>
      <c r="B1405" s="15" t="s">
        <v>312</v>
      </c>
      <c r="C1405" t="str">
        <f>_xlfn.XLOOKUP($B1405, STANDARDS!$A:$A, STANDARDS!$B:$B,,0,2)</f>
        <v>Hunnberg Fm, Roaldtoppen Gp</v>
      </c>
      <c r="J1405">
        <v>775</v>
      </c>
      <c r="M1405" t="s">
        <v>241</v>
      </c>
      <c r="P1405" t="s">
        <v>243</v>
      </c>
      <c r="Q1405">
        <v>-1.1000000000000001</v>
      </c>
      <c r="R1405">
        <v>0.2</v>
      </c>
      <c r="V1405">
        <v>1</v>
      </c>
      <c r="W1405" t="s">
        <v>247</v>
      </c>
      <c r="X1405" t="s">
        <v>447</v>
      </c>
    </row>
    <row r="1406" spans="1:24" x14ac:dyDescent="0.3">
      <c r="A1406">
        <v>1478</v>
      </c>
      <c r="B1406" s="15" t="s">
        <v>312</v>
      </c>
      <c r="C1406" t="str">
        <f>_xlfn.XLOOKUP($B1406, STANDARDS!$A:$A, STANDARDS!$B:$B,,0,2)</f>
        <v>Hunnberg Fm, Roaldtoppen Gp</v>
      </c>
      <c r="J1406">
        <v>775</v>
      </c>
      <c r="M1406" t="s">
        <v>222</v>
      </c>
      <c r="P1406" t="s">
        <v>243</v>
      </c>
      <c r="Q1406">
        <v>3.7</v>
      </c>
      <c r="R1406">
        <v>0.2</v>
      </c>
      <c r="V1406">
        <v>1</v>
      </c>
      <c r="W1406" t="s">
        <v>247</v>
      </c>
      <c r="X1406" t="s">
        <v>447</v>
      </c>
    </row>
    <row r="1407" spans="1:24" x14ac:dyDescent="0.3">
      <c r="A1407">
        <v>1479</v>
      </c>
      <c r="B1407" s="15" t="s">
        <v>312</v>
      </c>
      <c r="C1407" t="str">
        <f>_xlfn.XLOOKUP($B1407, STANDARDS!$A:$A, STANDARDS!$B:$B,,0,2)</f>
        <v>Hunnberg Fm, Roaldtoppen Gp</v>
      </c>
      <c r="J1407">
        <v>775</v>
      </c>
      <c r="M1407" t="s">
        <v>241</v>
      </c>
      <c r="P1407" t="s">
        <v>243</v>
      </c>
      <c r="Q1407">
        <v>2.6</v>
      </c>
      <c r="R1407">
        <v>0.2</v>
      </c>
      <c r="V1407">
        <v>1</v>
      </c>
      <c r="W1407" t="s">
        <v>247</v>
      </c>
      <c r="X1407" t="s">
        <v>447</v>
      </c>
    </row>
    <row r="1408" spans="1:24" x14ac:dyDescent="0.3">
      <c r="A1408">
        <v>1484</v>
      </c>
      <c r="B1408" s="15" t="s">
        <v>313</v>
      </c>
      <c r="C1408" t="str">
        <f>_xlfn.XLOOKUP($B1408, STANDARDS!$A:$A, STANDARDS!$B:$B,,0,2)</f>
        <v>Eleonore Bay Gp</v>
      </c>
      <c r="J1408">
        <v>780</v>
      </c>
      <c r="M1408" t="s">
        <v>240</v>
      </c>
      <c r="O1408">
        <v>1.2999999999999999E-2</v>
      </c>
      <c r="P1408" t="s">
        <v>243</v>
      </c>
      <c r="S1408">
        <v>-23.7</v>
      </c>
      <c r="T1408">
        <v>0.2</v>
      </c>
      <c r="U1408" t="s">
        <v>246</v>
      </c>
      <c r="V1408">
        <v>1</v>
      </c>
      <c r="W1408" t="s">
        <v>247</v>
      </c>
      <c r="X1408" t="s">
        <v>447</v>
      </c>
    </row>
    <row r="1409" spans="1:24" x14ac:dyDescent="0.3">
      <c r="A1409">
        <v>1485</v>
      </c>
      <c r="B1409" s="15" t="s">
        <v>313</v>
      </c>
      <c r="C1409" t="str">
        <f>_xlfn.XLOOKUP($B1409, STANDARDS!$A:$A, STANDARDS!$B:$B,,0,2)</f>
        <v>Eleonore Bay Gp</v>
      </c>
      <c r="J1409">
        <v>780</v>
      </c>
      <c r="M1409" t="s">
        <v>240</v>
      </c>
      <c r="P1409" t="s">
        <v>243</v>
      </c>
      <c r="Q1409">
        <v>6.6</v>
      </c>
      <c r="R1409">
        <v>0.2</v>
      </c>
      <c r="V1409">
        <v>1</v>
      </c>
      <c r="W1409" t="s">
        <v>247</v>
      </c>
      <c r="X1409" t="s">
        <v>447</v>
      </c>
    </row>
    <row r="1410" spans="1:24" x14ac:dyDescent="0.3">
      <c r="A1410">
        <v>1486</v>
      </c>
      <c r="B1410" s="15" t="s">
        <v>314</v>
      </c>
      <c r="C1410" t="str">
        <f>_xlfn.XLOOKUP($B1410, STANDARDS!$A:$A, STANDARDS!$B:$B,,0,2)</f>
        <v>Eleonore Bay Gp</v>
      </c>
      <c r="J1410">
        <v>780</v>
      </c>
      <c r="M1410" t="s">
        <v>240</v>
      </c>
      <c r="O1410">
        <v>5.0000000000000001E-3</v>
      </c>
      <c r="P1410" t="s">
        <v>243</v>
      </c>
      <c r="S1410">
        <v>-22.4</v>
      </c>
      <c r="T1410">
        <v>0.2</v>
      </c>
      <c r="U1410" t="s">
        <v>246</v>
      </c>
      <c r="V1410">
        <v>1</v>
      </c>
      <c r="W1410" t="s">
        <v>247</v>
      </c>
      <c r="X1410" t="s">
        <v>447</v>
      </c>
    </row>
    <row r="1411" spans="1:24" x14ac:dyDescent="0.3">
      <c r="A1411">
        <v>1487</v>
      </c>
      <c r="B1411" s="15" t="s">
        <v>314</v>
      </c>
      <c r="C1411" t="str">
        <f>_xlfn.XLOOKUP($B1411, STANDARDS!$A:$A, STANDARDS!$B:$B,,0,2)</f>
        <v>Eleonore Bay Gp</v>
      </c>
      <c r="J1411">
        <v>780</v>
      </c>
      <c r="M1411" t="s">
        <v>240</v>
      </c>
      <c r="P1411" t="s">
        <v>243</v>
      </c>
      <c r="Q1411">
        <v>4.3</v>
      </c>
      <c r="R1411">
        <v>0.2</v>
      </c>
      <c r="V1411">
        <v>1</v>
      </c>
      <c r="W1411" t="s">
        <v>247</v>
      </c>
      <c r="X1411" t="s">
        <v>447</v>
      </c>
    </row>
    <row r="1412" spans="1:24" x14ac:dyDescent="0.3">
      <c r="A1412">
        <v>1488</v>
      </c>
      <c r="B1412" s="15" t="s">
        <v>315</v>
      </c>
      <c r="C1412" t="str">
        <f>_xlfn.XLOOKUP($B1412, STANDARDS!$A:$A, STANDARDS!$B:$B,,0,2)</f>
        <v>Oxfordbreen Fm, Veteranen Gp</v>
      </c>
      <c r="J1412">
        <v>780</v>
      </c>
      <c r="M1412" t="s">
        <v>220</v>
      </c>
      <c r="O1412">
        <v>8.0000000000000002E-3</v>
      </c>
      <c r="P1412" t="s">
        <v>243</v>
      </c>
      <c r="S1412">
        <v>-26.1</v>
      </c>
      <c r="T1412">
        <v>0.2</v>
      </c>
      <c r="U1412" t="s">
        <v>246</v>
      </c>
      <c r="V1412">
        <v>1</v>
      </c>
      <c r="W1412" t="s">
        <v>247</v>
      </c>
      <c r="X1412" t="s">
        <v>447</v>
      </c>
    </row>
    <row r="1413" spans="1:24" x14ac:dyDescent="0.3">
      <c r="A1413">
        <v>1489</v>
      </c>
      <c r="B1413" s="15" t="s">
        <v>315</v>
      </c>
      <c r="C1413" t="str">
        <f>_xlfn.XLOOKUP($B1413, STANDARDS!$A:$A, STANDARDS!$B:$B,,0,2)</f>
        <v>Oxfordbreen Fm, Veteranen Gp</v>
      </c>
      <c r="J1413">
        <v>780</v>
      </c>
      <c r="M1413" t="s">
        <v>222</v>
      </c>
      <c r="O1413">
        <v>3.3000000000000002E-2</v>
      </c>
      <c r="P1413" t="s">
        <v>243</v>
      </c>
      <c r="S1413">
        <v>-18.8</v>
      </c>
      <c r="T1413">
        <v>0.2</v>
      </c>
      <c r="U1413" t="s">
        <v>246</v>
      </c>
      <c r="V1413">
        <v>1</v>
      </c>
      <c r="W1413" t="s">
        <v>247</v>
      </c>
      <c r="X1413" t="s">
        <v>447</v>
      </c>
    </row>
    <row r="1414" spans="1:24" x14ac:dyDescent="0.3">
      <c r="A1414">
        <v>1490</v>
      </c>
      <c r="B1414" s="15" t="s">
        <v>315</v>
      </c>
      <c r="C1414" t="str">
        <f>_xlfn.XLOOKUP($B1414, STANDARDS!$A:$A, STANDARDS!$B:$B,,0,2)</f>
        <v>Oxfordbreen Fm, Veteranen Gp</v>
      </c>
      <c r="J1414">
        <v>780</v>
      </c>
      <c r="M1414" t="s">
        <v>240</v>
      </c>
      <c r="O1414">
        <v>5.0000000000000001E-3</v>
      </c>
      <c r="P1414" t="s">
        <v>243</v>
      </c>
      <c r="S1414">
        <v>-23.7</v>
      </c>
      <c r="T1414">
        <v>0.2</v>
      </c>
      <c r="U1414" t="s">
        <v>246</v>
      </c>
      <c r="V1414">
        <v>1</v>
      </c>
      <c r="W1414" t="s">
        <v>247</v>
      </c>
      <c r="X1414" t="s">
        <v>447</v>
      </c>
    </row>
    <row r="1415" spans="1:24" x14ac:dyDescent="0.3">
      <c r="A1415">
        <v>1491</v>
      </c>
      <c r="B1415" s="15" t="s">
        <v>315</v>
      </c>
      <c r="C1415" t="str">
        <f>_xlfn.XLOOKUP($B1415, STANDARDS!$A:$A, STANDARDS!$B:$B,,0,2)</f>
        <v>Oxfordbreen Fm, Veteranen Gp</v>
      </c>
      <c r="J1415">
        <v>780</v>
      </c>
      <c r="M1415" t="s">
        <v>222</v>
      </c>
      <c r="P1415" t="s">
        <v>243</v>
      </c>
      <c r="Q1415">
        <v>3.3</v>
      </c>
      <c r="R1415">
        <v>0.2</v>
      </c>
      <c r="V1415">
        <v>1</v>
      </c>
      <c r="W1415" t="s">
        <v>247</v>
      </c>
      <c r="X1415" t="s">
        <v>447</v>
      </c>
    </row>
    <row r="1416" spans="1:24" x14ac:dyDescent="0.3">
      <c r="A1416">
        <v>1492</v>
      </c>
      <c r="B1416" s="15" t="s">
        <v>315</v>
      </c>
      <c r="C1416" t="str">
        <f>_xlfn.XLOOKUP($B1416, STANDARDS!$A:$A, STANDARDS!$B:$B,,0,2)</f>
        <v>Oxfordbreen Fm, Veteranen Gp</v>
      </c>
      <c r="J1416">
        <v>780</v>
      </c>
      <c r="M1416" t="s">
        <v>240</v>
      </c>
      <c r="P1416" t="s">
        <v>243</v>
      </c>
      <c r="Q1416">
        <v>4.4000000000000004</v>
      </c>
      <c r="R1416">
        <v>0.2</v>
      </c>
      <c r="V1416">
        <v>1</v>
      </c>
      <c r="W1416" t="s">
        <v>247</v>
      </c>
      <c r="X1416" t="s">
        <v>447</v>
      </c>
    </row>
    <row r="1417" spans="1:24" x14ac:dyDescent="0.3">
      <c r="A1417">
        <v>1493</v>
      </c>
      <c r="B1417" s="15" t="s">
        <v>316</v>
      </c>
      <c r="C1417" t="str">
        <f>_xlfn.XLOOKUP($B1417, STANDARDS!$A:$A, STANDARDS!$B:$B,,0,2)</f>
        <v>Raudstop Fm, Celsiusbergeret Gp</v>
      </c>
      <c r="J1417">
        <v>780</v>
      </c>
      <c r="M1417" t="s">
        <v>222</v>
      </c>
      <c r="O1417">
        <v>4.0000000000000001E-3</v>
      </c>
      <c r="P1417" t="s">
        <v>243</v>
      </c>
      <c r="S1417">
        <v>-21.8</v>
      </c>
      <c r="T1417">
        <v>0.2</v>
      </c>
      <c r="U1417" t="s">
        <v>246</v>
      </c>
      <c r="V1417">
        <v>1</v>
      </c>
      <c r="W1417" t="s">
        <v>247</v>
      </c>
      <c r="X1417" t="s">
        <v>447</v>
      </c>
    </row>
    <row r="1418" spans="1:24" x14ac:dyDescent="0.3">
      <c r="A1418">
        <v>1494</v>
      </c>
      <c r="B1418" s="15" t="s">
        <v>316</v>
      </c>
      <c r="C1418" t="str">
        <f>_xlfn.XLOOKUP($B1418, STANDARDS!$A:$A, STANDARDS!$B:$B,,0,2)</f>
        <v>Raudstop Fm, Celsiusbergeret Gp</v>
      </c>
      <c r="J1418">
        <v>780</v>
      </c>
      <c r="M1418" t="s">
        <v>222</v>
      </c>
      <c r="O1418">
        <v>5.0000000000000001E-3</v>
      </c>
      <c r="P1418" t="s">
        <v>243</v>
      </c>
      <c r="S1418">
        <v>-25.3</v>
      </c>
      <c r="T1418">
        <v>0.2</v>
      </c>
      <c r="U1418" t="s">
        <v>246</v>
      </c>
      <c r="V1418">
        <v>1</v>
      </c>
      <c r="W1418" t="s">
        <v>247</v>
      </c>
      <c r="X1418" t="s">
        <v>447</v>
      </c>
    </row>
    <row r="1419" spans="1:24" x14ac:dyDescent="0.3">
      <c r="A1419">
        <v>1495</v>
      </c>
      <c r="B1419" s="15" t="s">
        <v>316</v>
      </c>
      <c r="C1419" t="str">
        <f>_xlfn.XLOOKUP($B1419, STANDARDS!$A:$A, STANDARDS!$B:$B,,0,2)</f>
        <v>Raudstop Fm, Celsiusbergeret Gp</v>
      </c>
      <c r="J1419">
        <v>780</v>
      </c>
      <c r="M1419" t="s">
        <v>222</v>
      </c>
      <c r="P1419" t="s">
        <v>243</v>
      </c>
      <c r="Q1419">
        <v>3.6</v>
      </c>
      <c r="R1419">
        <v>0.2</v>
      </c>
      <c r="V1419">
        <v>1</v>
      </c>
      <c r="W1419" t="s">
        <v>247</v>
      </c>
      <c r="X1419" t="s">
        <v>447</v>
      </c>
    </row>
    <row r="1420" spans="1:24" x14ac:dyDescent="0.3">
      <c r="A1420">
        <v>1496</v>
      </c>
      <c r="B1420" s="15" t="s">
        <v>316</v>
      </c>
      <c r="C1420" t="str">
        <f>_xlfn.XLOOKUP($B1420, STANDARDS!$A:$A, STANDARDS!$B:$B,,0,2)</f>
        <v>Raudstop Fm, Celsiusbergeret Gp</v>
      </c>
      <c r="J1420">
        <v>780</v>
      </c>
      <c r="M1420" t="s">
        <v>220</v>
      </c>
      <c r="P1420" t="s">
        <v>243</v>
      </c>
      <c r="Q1420">
        <v>3.4</v>
      </c>
      <c r="R1420">
        <v>0.2</v>
      </c>
      <c r="V1420">
        <v>1</v>
      </c>
      <c r="W1420" t="s">
        <v>247</v>
      </c>
      <c r="X1420" t="s">
        <v>447</v>
      </c>
    </row>
    <row r="1421" spans="1:24" x14ac:dyDescent="0.3">
      <c r="A1421">
        <v>1497</v>
      </c>
      <c r="B1421" s="15" t="s">
        <v>317</v>
      </c>
      <c r="C1421" t="str">
        <f>_xlfn.XLOOKUP($B1421, STANDARDS!$A:$A, STANDARDS!$B:$B,,0,2)</f>
        <v>Burra Gp</v>
      </c>
      <c r="J1421">
        <v>800</v>
      </c>
      <c r="M1421" t="s">
        <v>217</v>
      </c>
      <c r="O1421">
        <v>1.2999999999999999E-2</v>
      </c>
      <c r="P1421" t="s">
        <v>243</v>
      </c>
      <c r="S1421">
        <v>-23.1</v>
      </c>
      <c r="T1421">
        <v>0.2</v>
      </c>
      <c r="U1421" t="s">
        <v>246</v>
      </c>
      <c r="V1421">
        <v>1</v>
      </c>
      <c r="W1421" t="s">
        <v>247</v>
      </c>
      <c r="X1421" t="s">
        <v>469</v>
      </c>
    </row>
    <row r="1422" spans="1:24" x14ac:dyDescent="0.3">
      <c r="A1422">
        <v>1498</v>
      </c>
      <c r="B1422" s="15" t="s">
        <v>317</v>
      </c>
      <c r="C1422" t="str">
        <f>_xlfn.XLOOKUP($B1422, STANDARDS!$A:$A, STANDARDS!$B:$B,,0,2)</f>
        <v>Burra Gp</v>
      </c>
      <c r="J1422">
        <v>800</v>
      </c>
      <c r="M1422" t="s">
        <v>217</v>
      </c>
      <c r="P1422" t="s">
        <v>243</v>
      </c>
      <c r="Q1422">
        <v>4.5999999999999996</v>
      </c>
      <c r="R1422">
        <v>0.2</v>
      </c>
      <c r="V1422">
        <v>1</v>
      </c>
      <c r="W1422" t="s">
        <v>247</v>
      </c>
      <c r="X1422" t="s">
        <v>470</v>
      </c>
    </row>
    <row r="1423" spans="1:24" x14ac:dyDescent="0.3">
      <c r="A1423">
        <v>1499</v>
      </c>
      <c r="B1423" s="15" t="s">
        <v>318</v>
      </c>
      <c r="C1423" t="str">
        <f>_xlfn.XLOOKUP($B1423, STANDARDS!$A:$A, STANDARDS!$B:$B,,0,2)</f>
        <v>Glasgowbreen Fm, Veteranen Gp</v>
      </c>
      <c r="J1423">
        <v>800</v>
      </c>
      <c r="M1423" t="s">
        <v>220</v>
      </c>
      <c r="O1423">
        <v>2.1000000000000001E-2</v>
      </c>
      <c r="P1423" t="s">
        <v>243</v>
      </c>
      <c r="S1423">
        <v>-26.6</v>
      </c>
      <c r="T1423">
        <v>0.2</v>
      </c>
      <c r="U1423" t="s">
        <v>246</v>
      </c>
      <c r="V1423">
        <v>1</v>
      </c>
      <c r="W1423" t="s">
        <v>247</v>
      </c>
      <c r="X1423" t="s">
        <v>447</v>
      </c>
    </row>
    <row r="1424" spans="1:24" x14ac:dyDescent="0.3">
      <c r="A1424">
        <v>1500</v>
      </c>
      <c r="B1424" s="15" t="s">
        <v>318</v>
      </c>
      <c r="C1424" t="str">
        <f>_xlfn.XLOOKUP($B1424, STANDARDS!$A:$A, STANDARDS!$B:$B,,0,2)</f>
        <v>Glasgowbreen Fm, Veteranen Gp</v>
      </c>
      <c r="J1424">
        <v>800</v>
      </c>
      <c r="M1424" t="s">
        <v>222</v>
      </c>
      <c r="O1424">
        <v>1.2E-2</v>
      </c>
      <c r="P1424" t="s">
        <v>243</v>
      </c>
      <c r="S1424">
        <v>-26.3</v>
      </c>
      <c r="T1424">
        <v>0.2</v>
      </c>
      <c r="U1424" t="s">
        <v>246</v>
      </c>
      <c r="V1424">
        <v>1</v>
      </c>
      <c r="W1424" t="s">
        <v>247</v>
      </c>
      <c r="X1424" t="s">
        <v>447</v>
      </c>
    </row>
    <row r="1425" spans="1:24" x14ac:dyDescent="0.3">
      <c r="A1425">
        <v>1501</v>
      </c>
      <c r="B1425" s="15" t="s">
        <v>318</v>
      </c>
      <c r="C1425" t="str">
        <f>_xlfn.XLOOKUP($B1425, STANDARDS!$A:$A, STANDARDS!$B:$B,,0,2)</f>
        <v>Glasgowbreen Fm, Veteranen Gp</v>
      </c>
      <c r="J1425">
        <v>800</v>
      </c>
      <c r="M1425" t="s">
        <v>222</v>
      </c>
      <c r="O1425">
        <v>1.2999999999999999E-2</v>
      </c>
      <c r="P1425" t="s">
        <v>243</v>
      </c>
      <c r="S1425">
        <v>-22.9</v>
      </c>
      <c r="T1425">
        <v>0.2</v>
      </c>
      <c r="U1425" t="s">
        <v>246</v>
      </c>
      <c r="V1425">
        <v>1</v>
      </c>
      <c r="W1425" t="s">
        <v>247</v>
      </c>
      <c r="X1425" t="s">
        <v>447</v>
      </c>
    </row>
    <row r="1426" spans="1:24" x14ac:dyDescent="0.3">
      <c r="A1426">
        <v>1502</v>
      </c>
      <c r="B1426" s="15" t="s">
        <v>318</v>
      </c>
      <c r="C1426" t="str">
        <f>_xlfn.XLOOKUP($B1426, STANDARDS!$A:$A, STANDARDS!$B:$B,,0,2)</f>
        <v>Glasgowbreen Fm, Veteranen Gp</v>
      </c>
      <c r="J1426">
        <v>800</v>
      </c>
      <c r="M1426" t="s">
        <v>222</v>
      </c>
      <c r="O1426">
        <v>1.4999999999999999E-2</v>
      </c>
      <c r="P1426" t="s">
        <v>243</v>
      </c>
      <c r="S1426">
        <v>-31</v>
      </c>
      <c r="T1426">
        <v>0.2</v>
      </c>
      <c r="U1426" t="s">
        <v>246</v>
      </c>
      <c r="V1426">
        <v>1</v>
      </c>
      <c r="W1426" t="s">
        <v>247</v>
      </c>
      <c r="X1426" t="s">
        <v>447</v>
      </c>
    </row>
    <row r="1427" spans="1:24" x14ac:dyDescent="0.3">
      <c r="A1427">
        <v>1503</v>
      </c>
      <c r="B1427" s="15" t="s">
        <v>318</v>
      </c>
      <c r="C1427" t="str">
        <f>_xlfn.XLOOKUP($B1427, STANDARDS!$A:$A, STANDARDS!$B:$B,,0,2)</f>
        <v>Glasgowbreen Fm, Veteranen Gp</v>
      </c>
      <c r="J1427">
        <v>800</v>
      </c>
      <c r="M1427" t="s">
        <v>222</v>
      </c>
      <c r="O1427">
        <v>1.0999999999999999E-2</v>
      </c>
      <c r="P1427" t="s">
        <v>243</v>
      </c>
      <c r="S1427">
        <v>-31.1</v>
      </c>
      <c r="T1427">
        <v>0.2</v>
      </c>
      <c r="U1427" t="s">
        <v>246</v>
      </c>
      <c r="V1427">
        <v>1</v>
      </c>
      <c r="W1427" t="s">
        <v>247</v>
      </c>
      <c r="X1427" t="s">
        <v>447</v>
      </c>
    </row>
    <row r="1428" spans="1:24" x14ac:dyDescent="0.3">
      <c r="A1428">
        <v>1504</v>
      </c>
      <c r="B1428" s="15" t="s">
        <v>318</v>
      </c>
      <c r="C1428" t="str">
        <f>_xlfn.XLOOKUP($B1428, STANDARDS!$A:$A, STANDARDS!$B:$B,,0,2)</f>
        <v>Glasgowbreen Fm, Veteranen Gp</v>
      </c>
      <c r="J1428">
        <v>800</v>
      </c>
      <c r="M1428" t="s">
        <v>222</v>
      </c>
      <c r="O1428">
        <v>0.02</v>
      </c>
      <c r="P1428" t="s">
        <v>243</v>
      </c>
      <c r="S1428">
        <v>-33.1</v>
      </c>
      <c r="T1428">
        <v>0.2</v>
      </c>
      <c r="U1428" t="s">
        <v>246</v>
      </c>
      <c r="V1428">
        <v>1</v>
      </c>
      <c r="W1428" t="s">
        <v>247</v>
      </c>
      <c r="X1428" t="s">
        <v>447</v>
      </c>
    </row>
    <row r="1429" spans="1:24" x14ac:dyDescent="0.3">
      <c r="A1429">
        <v>1505</v>
      </c>
      <c r="B1429" s="15" t="s">
        <v>318</v>
      </c>
      <c r="C1429" t="str">
        <f>_xlfn.XLOOKUP($B1429, STANDARDS!$A:$A, STANDARDS!$B:$B,,0,2)</f>
        <v>Glasgowbreen Fm, Veteranen Gp</v>
      </c>
      <c r="J1429">
        <v>800</v>
      </c>
      <c r="M1429" t="s">
        <v>222</v>
      </c>
      <c r="O1429">
        <v>4.1000000000000002E-2</v>
      </c>
      <c r="P1429" t="s">
        <v>243</v>
      </c>
      <c r="S1429">
        <v>-29.8</v>
      </c>
      <c r="T1429">
        <v>0.2</v>
      </c>
      <c r="U1429" t="s">
        <v>246</v>
      </c>
      <c r="V1429">
        <v>1</v>
      </c>
      <c r="W1429" t="s">
        <v>247</v>
      </c>
      <c r="X1429" t="s">
        <v>447</v>
      </c>
    </row>
    <row r="1430" spans="1:24" x14ac:dyDescent="0.3">
      <c r="A1430">
        <v>1506</v>
      </c>
      <c r="B1430" s="15" t="s">
        <v>318</v>
      </c>
      <c r="C1430" t="str">
        <f>_xlfn.XLOOKUP($B1430, STANDARDS!$A:$A, STANDARDS!$B:$B,,0,2)</f>
        <v>Glasgowbreen Fm, Veteranen Gp</v>
      </c>
      <c r="J1430">
        <v>800</v>
      </c>
      <c r="M1430" t="s">
        <v>222</v>
      </c>
      <c r="P1430" t="s">
        <v>243</v>
      </c>
      <c r="Q1430">
        <v>-5.8</v>
      </c>
      <c r="R1430">
        <v>0.2</v>
      </c>
      <c r="V1430">
        <v>1</v>
      </c>
      <c r="W1430" t="s">
        <v>247</v>
      </c>
      <c r="X1430" t="s">
        <v>447</v>
      </c>
    </row>
    <row r="1431" spans="1:24" x14ac:dyDescent="0.3">
      <c r="A1431">
        <v>1507</v>
      </c>
      <c r="B1431" s="15" t="s">
        <v>319</v>
      </c>
      <c r="C1431" t="str">
        <f>_xlfn.XLOOKUP($B1431, STANDARDS!$A:$A, STANDARDS!$B:$B,,0,2)</f>
        <v>Norvik Fm</v>
      </c>
      <c r="J1431">
        <v>800</v>
      </c>
      <c r="M1431" t="s">
        <v>220</v>
      </c>
      <c r="O1431">
        <v>4.0000000000000001E-3</v>
      </c>
      <c r="P1431" t="s">
        <v>243</v>
      </c>
      <c r="S1431">
        <v>-24.7</v>
      </c>
      <c r="T1431">
        <v>0.2</v>
      </c>
      <c r="U1431" t="s">
        <v>246</v>
      </c>
      <c r="V1431">
        <v>1</v>
      </c>
      <c r="W1431" t="s">
        <v>247</v>
      </c>
      <c r="X1431" t="s">
        <v>447</v>
      </c>
    </row>
    <row r="1432" spans="1:24" x14ac:dyDescent="0.3">
      <c r="A1432">
        <v>1508</v>
      </c>
      <c r="B1432" s="15" t="s">
        <v>319</v>
      </c>
      <c r="C1432" t="str">
        <f>_xlfn.XLOOKUP($B1432, STANDARDS!$A:$A, STANDARDS!$B:$B,,0,2)</f>
        <v>Norvik Fm</v>
      </c>
      <c r="J1432">
        <v>800</v>
      </c>
      <c r="M1432" t="s">
        <v>220</v>
      </c>
      <c r="O1432">
        <v>6.0000000000000001E-3</v>
      </c>
      <c r="P1432" t="s">
        <v>243</v>
      </c>
      <c r="S1432">
        <v>-27.6</v>
      </c>
      <c r="T1432">
        <v>0.2</v>
      </c>
      <c r="U1432" t="s">
        <v>246</v>
      </c>
      <c r="V1432">
        <v>1</v>
      </c>
      <c r="W1432" t="s">
        <v>247</v>
      </c>
      <c r="X1432" t="s">
        <v>447</v>
      </c>
    </row>
    <row r="1433" spans="1:24" x14ac:dyDescent="0.3">
      <c r="A1433">
        <v>1509</v>
      </c>
      <c r="B1433" s="15" t="s">
        <v>320</v>
      </c>
      <c r="C1433" t="str">
        <f>_xlfn.XLOOKUP($B1433, STANDARDS!$A:$A, STANDARDS!$B:$B,,0,2)</f>
        <v>Bambui Gp</v>
      </c>
      <c r="J1433">
        <v>810</v>
      </c>
      <c r="M1433" t="s">
        <v>217</v>
      </c>
      <c r="P1433" t="s">
        <v>243</v>
      </c>
      <c r="S1433">
        <v>-30.6</v>
      </c>
      <c r="T1433">
        <v>0.2</v>
      </c>
      <c r="U1433" t="s">
        <v>246</v>
      </c>
      <c r="V1433">
        <v>1</v>
      </c>
      <c r="W1433" t="s">
        <v>247</v>
      </c>
      <c r="X1433" t="s">
        <v>471</v>
      </c>
    </row>
    <row r="1434" spans="1:24" x14ac:dyDescent="0.3">
      <c r="A1434">
        <v>1510</v>
      </c>
      <c r="B1434" s="15" t="s">
        <v>321</v>
      </c>
      <c r="C1434" t="str">
        <f>_xlfn.XLOOKUP($B1434, STANDARDS!$A:$A, STANDARDS!$B:$B,,0,2)</f>
        <v>Flora Fm</v>
      </c>
      <c r="J1434">
        <v>820</v>
      </c>
      <c r="M1434" t="s">
        <v>222</v>
      </c>
      <c r="O1434">
        <v>4.0000000000000001E-3</v>
      </c>
      <c r="P1434" t="s">
        <v>243</v>
      </c>
      <c r="S1434">
        <v>-31.9</v>
      </c>
      <c r="T1434">
        <v>0.2</v>
      </c>
      <c r="U1434" t="s">
        <v>246</v>
      </c>
      <c r="V1434">
        <v>1</v>
      </c>
      <c r="W1434" t="s">
        <v>247</v>
      </c>
      <c r="X1434" t="s">
        <v>447</v>
      </c>
    </row>
    <row r="1435" spans="1:24" x14ac:dyDescent="0.3">
      <c r="A1435">
        <v>1511</v>
      </c>
      <c r="B1435" s="15" t="s">
        <v>321</v>
      </c>
      <c r="C1435" t="str">
        <f>_xlfn.XLOOKUP($B1435, STANDARDS!$A:$A, STANDARDS!$B:$B,,0,2)</f>
        <v>Flora Fm</v>
      </c>
      <c r="J1435">
        <v>820</v>
      </c>
      <c r="M1435" t="s">
        <v>222</v>
      </c>
      <c r="O1435">
        <v>6.0000000000000001E-3</v>
      </c>
      <c r="P1435" t="s">
        <v>243</v>
      </c>
      <c r="S1435">
        <v>-26.2</v>
      </c>
      <c r="T1435">
        <v>0.2</v>
      </c>
      <c r="U1435" t="s">
        <v>246</v>
      </c>
      <c r="V1435">
        <v>1</v>
      </c>
      <c r="W1435" t="s">
        <v>247</v>
      </c>
      <c r="X1435" t="s">
        <v>447</v>
      </c>
    </row>
    <row r="1436" spans="1:24" x14ac:dyDescent="0.3">
      <c r="A1436">
        <v>1512</v>
      </c>
      <c r="B1436" s="15" t="s">
        <v>322</v>
      </c>
      <c r="C1436" t="str">
        <f>_xlfn.XLOOKUP($B1436, STANDARDS!$A:$A, STANDARDS!$B:$B,,0,2)</f>
        <v>Kingbreen Fm, Veteranen Gp</v>
      </c>
      <c r="J1436">
        <v>830</v>
      </c>
      <c r="M1436" t="s">
        <v>222</v>
      </c>
      <c r="O1436">
        <v>7.0000000000000001E-3</v>
      </c>
      <c r="P1436" t="s">
        <v>243</v>
      </c>
      <c r="S1436">
        <v>-29.3</v>
      </c>
      <c r="T1436">
        <v>0.2</v>
      </c>
      <c r="U1436" t="s">
        <v>246</v>
      </c>
      <c r="V1436">
        <v>1</v>
      </c>
      <c r="W1436" t="s">
        <v>247</v>
      </c>
      <c r="X1436" t="s">
        <v>447</v>
      </c>
    </row>
    <row r="1437" spans="1:24" x14ac:dyDescent="0.3">
      <c r="A1437">
        <v>1513</v>
      </c>
      <c r="B1437" s="15" t="s">
        <v>322</v>
      </c>
      <c r="C1437" t="str">
        <f>_xlfn.XLOOKUP($B1437, STANDARDS!$A:$A, STANDARDS!$B:$B,,0,2)</f>
        <v>Kingbreen Fm, Veteranen Gp</v>
      </c>
      <c r="J1437">
        <v>830</v>
      </c>
      <c r="M1437" t="s">
        <v>222</v>
      </c>
      <c r="O1437">
        <v>1.2E-2</v>
      </c>
      <c r="P1437" t="s">
        <v>243</v>
      </c>
      <c r="S1437">
        <v>-26.2</v>
      </c>
      <c r="T1437">
        <v>0.2</v>
      </c>
      <c r="U1437" t="s">
        <v>246</v>
      </c>
      <c r="V1437">
        <v>1</v>
      </c>
      <c r="W1437" t="s">
        <v>247</v>
      </c>
      <c r="X1437" t="s">
        <v>447</v>
      </c>
    </row>
    <row r="1438" spans="1:24" x14ac:dyDescent="0.3">
      <c r="A1438">
        <v>1514</v>
      </c>
      <c r="B1438" s="15" t="s">
        <v>322</v>
      </c>
      <c r="C1438" t="str">
        <f>_xlfn.XLOOKUP($B1438, STANDARDS!$A:$A, STANDARDS!$B:$B,,0,2)</f>
        <v>Kingbreen Fm, Veteranen Gp</v>
      </c>
      <c r="J1438">
        <v>830</v>
      </c>
      <c r="M1438" t="s">
        <v>222</v>
      </c>
      <c r="O1438">
        <v>1.7000000000000001E-2</v>
      </c>
      <c r="P1438" t="s">
        <v>243</v>
      </c>
      <c r="S1438">
        <v>-20.2</v>
      </c>
      <c r="T1438">
        <v>0.2</v>
      </c>
      <c r="U1438" t="s">
        <v>246</v>
      </c>
      <c r="V1438">
        <v>1</v>
      </c>
      <c r="W1438" t="s">
        <v>247</v>
      </c>
      <c r="X1438" t="s">
        <v>447</v>
      </c>
    </row>
    <row r="1439" spans="1:24" x14ac:dyDescent="0.3">
      <c r="A1439">
        <v>1515</v>
      </c>
      <c r="B1439" s="15" t="s">
        <v>322</v>
      </c>
      <c r="C1439" t="str">
        <f>_xlfn.XLOOKUP($B1439, STANDARDS!$A:$A, STANDARDS!$B:$B,,0,2)</f>
        <v>Kingbreen Fm, Veteranen Gp</v>
      </c>
      <c r="J1439">
        <v>830</v>
      </c>
      <c r="M1439" t="s">
        <v>240</v>
      </c>
      <c r="O1439">
        <v>0.01</v>
      </c>
      <c r="P1439" t="s">
        <v>243</v>
      </c>
      <c r="S1439">
        <v>-25.7</v>
      </c>
      <c r="T1439">
        <v>0.2</v>
      </c>
      <c r="U1439" t="s">
        <v>246</v>
      </c>
      <c r="V1439">
        <v>1</v>
      </c>
      <c r="W1439" t="s">
        <v>247</v>
      </c>
      <c r="X1439" t="s">
        <v>447</v>
      </c>
    </row>
    <row r="1440" spans="1:24" x14ac:dyDescent="0.3">
      <c r="A1440">
        <v>1516</v>
      </c>
      <c r="B1440" s="15" t="s">
        <v>322</v>
      </c>
      <c r="C1440" t="str">
        <f>_xlfn.XLOOKUP($B1440, STANDARDS!$A:$A, STANDARDS!$B:$B,,0,2)</f>
        <v>Kingbreen Fm, Veteranen Gp</v>
      </c>
      <c r="J1440">
        <v>830</v>
      </c>
      <c r="M1440" t="s">
        <v>240</v>
      </c>
      <c r="O1440">
        <v>8.0000000000000002E-3</v>
      </c>
      <c r="P1440" t="s">
        <v>243</v>
      </c>
      <c r="S1440">
        <v>-23.2</v>
      </c>
      <c r="T1440">
        <v>0.2</v>
      </c>
      <c r="U1440" t="s">
        <v>246</v>
      </c>
      <c r="V1440">
        <v>1</v>
      </c>
      <c r="W1440" t="s">
        <v>247</v>
      </c>
      <c r="X1440" t="s">
        <v>447</v>
      </c>
    </row>
    <row r="1441" spans="1:24" x14ac:dyDescent="0.3">
      <c r="A1441">
        <v>1517</v>
      </c>
      <c r="B1441" s="15" t="s">
        <v>322</v>
      </c>
      <c r="C1441" t="str">
        <f>_xlfn.XLOOKUP($B1441, STANDARDS!$A:$A, STANDARDS!$B:$B,,0,2)</f>
        <v>Kingbreen Fm, Veteranen Gp</v>
      </c>
      <c r="J1441">
        <v>830</v>
      </c>
      <c r="M1441" t="s">
        <v>221</v>
      </c>
      <c r="O1441">
        <v>8.0000000000000002E-3</v>
      </c>
      <c r="P1441" t="s">
        <v>243</v>
      </c>
      <c r="S1441">
        <v>-23.6</v>
      </c>
      <c r="T1441">
        <v>0.2</v>
      </c>
      <c r="U1441" t="s">
        <v>246</v>
      </c>
      <c r="V1441">
        <v>1</v>
      </c>
      <c r="W1441" t="s">
        <v>247</v>
      </c>
      <c r="X1441" t="s">
        <v>447</v>
      </c>
    </row>
    <row r="1442" spans="1:24" x14ac:dyDescent="0.3">
      <c r="A1442">
        <v>1518</v>
      </c>
      <c r="B1442" s="15" t="s">
        <v>322</v>
      </c>
      <c r="C1442" t="str">
        <f>_xlfn.XLOOKUP($B1442, STANDARDS!$A:$A, STANDARDS!$B:$B,,0,2)</f>
        <v>Kingbreen Fm, Veteranen Gp</v>
      </c>
      <c r="J1442">
        <v>830</v>
      </c>
      <c r="M1442" t="s">
        <v>221</v>
      </c>
      <c r="O1442">
        <v>3.0000000000000001E-3</v>
      </c>
      <c r="P1442" t="s">
        <v>243</v>
      </c>
      <c r="S1442">
        <v>-11.4</v>
      </c>
      <c r="T1442">
        <v>0.2</v>
      </c>
      <c r="U1442" t="s">
        <v>246</v>
      </c>
      <c r="V1442">
        <v>1</v>
      </c>
      <c r="W1442" t="s">
        <v>247</v>
      </c>
      <c r="X1442" t="s">
        <v>447</v>
      </c>
    </row>
    <row r="1443" spans="1:24" x14ac:dyDescent="0.3">
      <c r="A1443">
        <v>1519</v>
      </c>
      <c r="B1443" s="15" t="s">
        <v>322</v>
      </c>
      <c r="C1443" t="str">
        <f>_xlfn.XLOOKUP($B1443, STANDARDS!$A:$A, STANDARDS!$B:$B,,0,2)</f>
        <v>Kingbreen Fm, Veteranen Gp</v>
      </c>
      <c r="J1443">
        <v>830</v>
      </c>
      <c r="M1443" t="s">
        <v>222</v>
      </c>
      <c r="O1443">
        <v>1.0999999999999999E-2</v>
      </c>
      <c r="P1443" t="s">
        <v>243</v>
      </c>
      <c r="S1443">
        <v>-28.1</v>
      </c>
      <c r="T1443">
        <v>0.2</v>
      </c>
      <c r="U1443" t="s">
        <v>246</v>
      </c>
      <c r="V1443">
        <v>1</v>
      </c>
      <c r="W1443" t="s">
        <v>247</v>
      </c>
      <c r="X1443" t="s">
        <v>447</v>
      </c>
    </row>
    <row r="1444" spans="1:24" x14ac:dyDescent="0.3">
      <c r="A1444">
        <v>1520</v>
      </c>
      <c r="B1444" s="15" t="s">
        <v>322</v>
      </c>
      <c r="C1444" t="str">
        <f>_xlfn.XLOOKUP($B1444, STANDARDS!$A:$A, STANDARDS!$B:$B,,0,2)</f>
        <v>Kingbreen Fm, Veteranen Gp</v>
      </c>
      <c r="J1444">
        <v>830</v>
      </c>
      <c r="M1444" t="s">
        <v>222</v>
      </c>
      <c r="O1444">
        <v>1.0999999999999999E-2</v>
      </c>
      <c r="P1444" t="s">
        <v>243</v>
      </c>
      <c r="S1444">
        <v>-25.7</v>
      </c>
      <c r="T1444">
        <v>0.2</v>
      </c>
      <c r="U1444" t="s">
        <v>246</v>
      </c>
      <c r="V1444">
        <v>1</v>
      </c>
      <c r="W1444" t="s">
        <v>247</v>
      </c>
      <c r="X1444" t="s">
        <v>447</v>
      </c>
    </row>
    <row r="1445" spans="1:24" x14ac:dyDescent="0.3">
      <c r="A1445">
        <v>1521</v>
      </c>
      <c r="B1445" s="15" t="s">
        <v>322</v>
      </c>
      <c r="C1445" t="str">
        <f>_xlfn.XLOOKUP($B1445, STANDARDS!$A:$A, STANDARDS!$B:$B,,0,2)</f>
        <v>Kingbreen Fm, Veteranen Gp</v>
      </c>
      <c r="J1445">
        <v>830</v>
      </c>
      <c r="M1445" t="s">
        <v>222</v>
      </c>
      <c r="O1445">
        <v>1.7999999999999999E-2</v>
      </c>
      <c r="P1445" t="s">
        <v>243</v>
      </c>
      <c r="S1445">
        <v>-32.299999999999997</v>
      </c>
      <c r="T1445">
        <v>0.2</v>
      </c>
      <c r="U1445" t="s">
        <v>246</v>
      </c>
      <c r="V1445">
        <v>1</v>
      </c>
      <c r="W1445" t="s">
        <v>247</v>
      </c>
      <c r="X1445" t="s">
        <v>447</v>
      </c>
    </row>
    <row r="1446" spans="1:24" x14ac:dyDescent="0.3">
      <c r="A1446">
        <v>1522</v>
      </c>
      <c r="B1446" s="15" t="s">
        <v>322</v>
      </c>
      <c r="C1446" t="str">
        <f>_xlfn.XLOOKUP($B1446, STANDARDS!$A:$A, STANDARDS!$B:$B,,0,2)</f>
        <v>Kingbreen Fm, Veteranen Gp</v>
      </c>
      <c r="J1446">
        <v>830</v>
      </c>
      <c r="M1446" t="s">
        <v>240</v>
      </c>
      <c r="P1446" t="s">
        <v>243</v>
      </c>
      <c r="Q1446">
        <v>4.5</v>
      </c>
      <c r="R1446">
        <v>0.2</v>
      </c>
      <c r="V1446">
        <v>1</v>
      </c>
      <c r="W1446" t="s">
        <v>247</v>
      </c>
      <c r="X1446" t="s">
        <v>447</v>
      </c>
    </row>
    <row r="1447" spans="1:24" x14ac:dyDescent="0.3">
      <c r="A1447">
        <v>1523</v>
      </c>
      <c r="B1447" s="15" t="s">
        <v>322</v>
      </c>
      <c r="C1447" t="str">
        <f>_xlfn.XLOOKUP($B1447, STANDARDS!$A:$A, STANDARDS!$B:$B,,0,2)</f>
        <v>Kingbreen Fm, Veteranen Gp</v>
      </c>
      <c r="J1447">
        <v>830</v>
      </c>
      <c r="M1447" t="s">
        <v>240</v>
      </c>
      <c r="P1447" t="s">
        <v>243</v>
      </c>
      <c r="Q1447">
        <v>5</v>
      </c>
      <c r="R1447">
        <v>0.2</v>
      </c>
      <c r="V1447">
        <v>1</v>
      </c>
      <c r="W1447" t="s">
        <v>247</v>
      </c>
      <c r="X1447" t="s">
        <v>447</v>
      </c>
    </row>
    <row r="1448" spans="1:24" x14ac:dyDescent="0.3">
      <c r="A1448">
        <v>1524</v>
      </c>
      <c r="B1448" s="15" t="s">
        <v>322</v>
      </c>
      <c r="C1448" t="str">
        <f>_xlfn.XLOOKUP($B1448, STANDARDS!$A:$A, STANDARDS!$B:$B,,0,2)</f>
        <v>Kingbreen Fm, Veteranen Gp</v>
      </c>
      <c r="J1448">
        <v>830</v>
      </c>
      <c r="M1448" t="s">
        <v>221</v>
      </c>
      <c r="P1448" t="s">
        <v>243</v>
      </c>
      <c r="Q1448">
        <v>5</v>
      </c>
      <c r="R1448">
        <v>0.2</v>
      </c>
      <c r="V1448">
        <v>1</v>
      </c>
      <c r="W1448" t="s">
        <v>247</v>
      </c>
      <c r="X1448" t="s">
        <v>447</v>
      </c>
    </row>
    <row r="1449" spans="1:24" x14ac:dyDescent="0.3">
      <c r="A1449">
        <v>1525</v>
      </c>
      <c r="B1449" s="15" t="s">
        <v>322</v>
      </c>
      <c r="C1449" t="str">
        <f>_xlfn.XLOOKUP($B1449, STANDARDS!$A:$A, STANDARDS!$B:$B,,0,2)</f>
        <v>Kingbreen Fm, Veteranen Gp</v>
      </c>
      <c r="J1449">
        <v>830</v>
      </c>
      <c r="M1449" t="s">
        <v>221</v>
      </c>
      <c r="P1449" t="s">
        <v>243</v>
      </c>
      <c r="Q1449">
        <v>0.1</v>
      </c>
      <c r="R1449">
        <v>0.2</v>
      </c>
      <c r="V1449">
        <v>1</v>
      </c>
      <c r="W1449" t="s">
        <v>247</v>
      </c>
      <c r="X1449" t="s">
        <v>447</v>
      </c>
    </row>
    <row r="1450" spans="1:24" x14ac:dyDescent="0.3">
      <c r="A1450">
        <v>1526</v>
      </c>
      <c r="B1450" s="15" t="s">
        <v>323</v>
      </c>
      <c r="C1450" t="str">
        <f>_xlfn.XLOOKUP($B1450, STANDARDS!$A:$A, STANDARDS!$B:$B,,0,2)</f>
        <v>Mineral Fork Tillite</v>
      </c>
      <c r="J1450">
        <v>830</v>
      </c>
      <c r="M1450" t="s">
        <v>220</v>
      </c>
      <c r="P1450" t="s">
        <v>243</v>
      </c>
      <c r="S1450">
        <v>-27.5</v>
      </c>
      <c r="T1450">
        <v>0.2</v>
      </c>
      <c r="U1450" t="s">
        <v>246</v>
      </c>
      <c r="V1450">
        <v>1</v>
      </c>
      <c r="W1450" t="s">
        <v>247</v>
      </c>
      <c r="X1450" t="s">
        <v>456</v>
      </c>
    </row>
    <row r="1451" spans="1:24" x14ac:dyDescent="0.3">
      <c r="A1451">
        <v>1527</v>
      </c>
      <c r="B1451" s="15" t="s">
        <v>323</v>
      </c>
      <c r="C1451" t="str">
        <f>_xlfn.XLOOKUP($B1451, STANDARDS!$A:$A, STANDARDS!$B:$B,,0,2)</f>
        <v>Mineral Fork Tillite</v>
      </c>
      <c r="J1451">
        <v>830</v>
      </c>
      <c r="M1451" t="s">
        <v>220</v>
      </c>
      <c r="P1451" t="s">
        <v>243</v>
      </c>
      <c r="S1451">
        <v>-26.2</v>
      </c>
      <c r="T1451">
        <v>0.2</v>
      </c>
      <c r="U1451" t="s">
        <v>246</v>
      </c>
      <c r="V1451">
        <v>1</v>
      </c>
      <c r="W1451" t="s">
        <v>247</v>
      </c>
      <c r="X1451" t="s">
        <v>456</v>
      </c>
    </row>
    <row r="1452" spans="1:24" x14ac:dyDescent="0.3">
      <c r="A1452">
        <v>1528</v>
      </c>
      <c r="B1452" s="15" t="s">
        <v>323</v>
      </c>
      <c r="C1452" t="str">
        <f>_xlfn.XLOOKUP($B1452, STANDARDS!$A:$A, STANDARDS!$B:$B,,0,2)</f>
        <v>Mineral Fork Tillite</v>
      </c>
      <c r="J1452">
        <v>830</v>
      </c>
      <c r="M1452" t="s">
        <v>220</v>
      </c>
      <c r="P1452" t="s">
        <v>243</v>
      </c>
      <c r="S1452">
        <v>-24.4</v>
      </c>
      <c r="T1452">
        <v>0.2</v>
      </c>
      <c r="U1452" t="s">
        <v>246</v>
      </c>
      <c r="V1452">
        <v>1</v>
      </c>
      <c r="W1452" t="s">
        <v>247</v>
      </c>
      <c r="X1452" t="s">
        <v>456</v>
      </c>
    </row>
    <row r="1453" spans="1:24" x14ac:dyDescent="0.3">
      <c r="A1453">
        <v>1529</v>
      </c>
      <c r="B1453" s="15" t="s">
        <v>323</v>
      </c>
      <c r="C1453" t="str">
        <f>_xlfn.XLOOKUP($B1453, STANDARDS!$A:$A, STANDARDS!$B:$B,,0,2)</f>
        <v>Mineral Fork Tillite</v>
      </c>
      <c r="J1453">
        <v>830</v>
      </c>
      <c r="M1453" t="s">
        <v>220</v>
      </c>
      <c r="P1453" t="s">
        <v>243</v>
      </c>
      <c r="S1453">
        <v>-25</v>
      </c>
      <c r="T1453">
        <v>0.2</v>
      </c>
      <c r="U1453" t="s">
        <v>246</v>
      </c>
      <c r="V1453">
        <v>1</v>
      </c>
      <c r="W1453" t="s">
        <v>247</v>
      </c>
      <c r="X1453" t="s">
        <v>456</v>
      </c>
    </row>
    <row r="1454" spans="1:24" x14ac:dyDescent="0.3">
      <c r="A1454">
        <v>1530</v>
      </c>
      <c r="B1454" s="15" t="s">
        <v>324</v>
      </c>
      <c r="C1454" t="str">
        <f>_xlfn.XLOOKUP($B1454, STANDARDS!$A:$A, STANDARDS!$B:$B,,0,2)</f>
        <v>Unnamed Formation</v>
      </c>
      <c r="J1454">
        <v>830</v>
      </c>
      <c r="M1454" t="s">
        <v>222</v>
      </c>
      <c r="P1454" t="s">
        <v>243</v>
      </c>
      <c r="S1454">
        <v>-21.4</v>
      </c>
      <c r="T1454">
        <v>0.2</v>
      </c>
      <c r="U1454" t="s">
        <v>246</v>
      </c>
      <c r="V1454">
        <v>1</v>
      </c>
      <c r="W1454" t="s">
        <v>247</v>
      </c>
      <c r="X1454" t="s">
        <v>456</v>
      </c>
    </row>
    <row r="1455" spans="1:24" x14ac:dyDescent="0.3">
      <c r="A1455">
        <v>1531</v>
      </c>
      <c r="B1455" s="15" t="s">
        <v>324</v>
      </c>
      <c r="C1455" t="str">
        <f>_xlfn.XLOOKUP($B1455, STANDARDS!$A:$A, STANDARDS!$B:$B,,0,2)</f>
        <v>Unnamed Formation</v>
      </c>
      <c r="J1455">
        <v>830</v>
      </c>
      <c r="M1455" t="s">
        <v>222</v>
      </c>
      <c r="P1455" t="s">
        <v>243</v>
      </c>
      <c r="S1455">
        <v>-21.1</v>
      </c>
      <c r="T1455">
        <v>0.2</v>
      </c>
      <c r="U1455" t="s">
        <v>246</v>
      </c>
      <c r="V1455">
        <v>1</v>
      </c>
      <c r="W1455" t="s">
        <v>247</v>
      </c>
      <c r="X1455" t="s">
        <v>456</v>
      </c>
    </row>
    <row r="1456" spans="1:24" x14ac:dyDescent="0.3">
      <c r="A1456">
        <v>1532</v>
      </c>
      <c r="B1456" s="15" t="s">
        <v>324</v>
      </c>
      <c r="C1456" t="str">
        <f>_xlfn.XLOOKUP($B1456, STANDARDS!$A:$A, STANDARDS!$B:$B,,0,2)</f>
        <v>Unnamed Formation</v>
      </c>
      <c r="J1456">
        <v>830</v>
      </c>
      <c r="M1456" t="s">
        <v>222</v>
      </c>
      <c r="P1456" t="s">
        <v>243</v>
      </c>
      <c r="S1456">
        <v>-21.8</v>
      </c>
      <c r="T1456">
        <v>0.2</v>
      </c>
      <c r="U1456" t="s">
        <v>246</v>
      </c>
      <c r="V1456">
        <v>1</v>
      </c>
      <c r="W1456" t="s">
        <v>247</v>
      </c>
      <c r="X1456" t="s">
        <v>456</v>
      </c>
    </row>
    <row r="1457" spans="1:24" x14ac:dyDescent="0.3">
      <c r="A1457">
        <v>1533</v>
      </c>
      <c r="B1457" s="15" t="s">
        <v>324</v>
      </c>
      <c r="C1457" t="str">
        <f>_xlfn.XLOOKUP($B1457, STANDARDS!$A:$A, STANDARDS!$B:$B,,0,2)</f>
        <v>Unnamed Formation</v>
      </c>
      <c r="J1457">
        <v>830</v>
      </c>
      <c r="M1457" t="s">
        <v>222</v>
      </c>
      <c r="O1457">
        <v>0.34</v>
      </c>
      <c r="P1457" t="s">
        <v>243</v>
      </c>
      <c r="S1457">
        <v>-21.9</v>
      </c>
      <c r="T1457">
        <v>0.2</v>
      </c>
      <c r="U1457" t="s">
        <v>246</v>
      </c>
      <c r="V1457">
        <v>1</v>
      </c>
      <c r="W1457" t="s">
        <v>247</v>
      </c>
      <c r="X1457" t="s">
        <v>464</v>
      </c>
    </row>
    <row r="1458" spans="1:24" x14ac:dyDescent="0.3">
      <c r="A1458">
        <v>1534</v>
      </c>
      <c r="B1458" s="15" t="s">
        <v>325</v>
      </c>
      <c r="C1458" t="str">
        <f>_xlfn.XLOOKUP($B1458, STANDARDS!$A:$A, STANDARDS!$B:$B,,0,2)</f>
        <v>Kapp Lord Fm, Franklinsundet Gp</v>
      </c>
      <c r="J1458">
        <v>840</v>
      </c>
      <c r="M1458" t="s">
        <v>240</v>
      </c>
      <c r="O1458">
        <v>8.0000000000000002E-3</v>
      </c>
      <c r="P1458" t="s">
        <v>243</v>
      </c>
      <c r="S1458">
        <v>-23</v>
      </c>
      <c r="T1458">
        <v>0.2</v>
      </c>
      <c r="U1458" t="s">
        <v>246</v>
      </c>
      <c r="V1458">
        <v>1</v>
      </c>
      <c r="W1458" t="s">
        <v>247</v>
      </c>
      <c r="X1458" t="s">
        <v>447</v>
      </c>
    </row>
    <row r="1459" spans="1:24" x14ac:dyDescent="0.3">
      <c r="A1459">
        <v>1535</v>
      </c>
      <c r="B1459" s="15" t="s">
        <v>325</v>
      </c>
      <c r="C1459" t="str">
        <f>_xlfn.XLOOKUP($B1459, STANDARDS!$A:$A, STANDARDS!$B:$B,,0,2)</f>
        <v>Kapp Lord Fm, Franklinsundet Gp</v>
      </c>
      <c r="J1459">
        <v>840</v>
      </c>
      <c r="M1459" t="s">
        <v>222</v>
      </c>
      <c r="O1459">
        <v>5.0000000000000001E-3</v>
      </c>
      <c r="P1459" t="s">
        <v>243</v>
      </c>
      <c r="S1459">
        <v>-22.5</v>
      </c>
      <c r="T1459">
        <v>0.2</v>
      </c>
      <c r="U1459" t="s">
        <v>246</v>
      </c>
      <c r="V1459">
        <v>1</v>
      </c>
      <c r="W1459" t="s">
        <v>247</v>
      </c>
      <c r="X1459" t="s">
        <v>447</v>
      </c>
    </row>
    <row r="1460" spans="1:24" x14ac:dyDescent="0.3">
      <c r="A1460">
        <v>1536</v>
      </c>
      <c r="B1460" s="15" t="s">
        <v>325</v>
      </c>
      <c r="C1460" t="str">
        <f>_xlfn.XLOOKUP($B1460, STANDARDS!$A:$A, STANDARDS!$B:$B,,0,2)</f>
        <v>Kapp Lord Fm, Franklinsundet Gp</v>
      </c>
      <c r="J1460">
        <v>840</v>
      </c>
      <c r="M1460" t="s">
        <v>222</v>
      </c>
      <c r="O1460">
        <v>1.4999999999999999E-2</v>
      </c>
      <c r="P1460" t="s">
        <v>243</v>
      </c>
      <c r="S1460">
        <v>-24.6</v>
      </c>
      <c r="T1460">
        <v>0.2</v>
      </c>
      <c r="U1460" t="s">
        <v>246</v>
      </c>
      <c r="V1460">
        <v>1</v>
      </c>
      <c r="W1460" t="s">
        <v>247</v>
      </c>
      <c r="X1460" t="s">
        <v>447</v>
      </c>
    </row>
    <row r="1461" spans="1:24" x14ac:dyDescent="0.3">
      <c r="A1461">
        <v>1537</v>
      </c>
      <c r="B1461" s="15" t="s">
        <v>325</v>
      </c>
      <c r="C1461" t="str">
        <f>_xlfn.XLOOKUP($B1461, STANDARDS!$A:$A, STANDARDS!$B:$B,,0,2)</f>
        <v>Kapp Lord Fm, Franklinsundet Gp</v>
      </c>
      <c r="J1461">
        <v>840</v>
      </c>
      <c r="M1461" t="s">
        <v>240</v>
      </c>
      <c r="O1461">
        <v>5.0000000000000001E-3</v>
      </c>
      <c r="P1461" t="s">
        <v>243</v>
      </c>
      <c r="S1461">
        <v>-21.6</v>
      </c>
      <c r="T1461">
        <v>0.2</v>
      </c>
      <c r="U1461" t="s">
        <v>246</v>
      </c>
      <c r="V1461">
        <v>1</v>
      </c>
      <c r="W1461" t="s">
        <v>247</v>
      </c>
      <c r="X1461" t="s">
        <v>447</v>
      </c>
    </row>
    <row r="1462" spans="1:24" x14ac:dyDescent="0.3">
      <c r="A1462">
        <v>1538</v>
      </c>
      <c r="B1462" s="15" t="s">
        <v>325</v>
      </c>
      <c r="C1462" t="str">
        <f>_xlfn.XLOOKUP($B1462, STANDARDS!$A:$A, STANDARDS!$B:$B,,0,2)</f>
        <v>Kapp Lord Fm, Franklinsundet Gp</v>
      </c>
      <c r="J1462">
        <v>840</v>
      </c>
      <c r="M1462" t="s">
        <v>221</v>
      </c>
      <c r="O1462">
        <v>1E-3</v>
      </c>
      <c r="P1462" t="s">
        <v>243</v>
      </c>
      <c r="S1462">
        <v>-19.399999999999999</v>
      </c>
      <c r="T1462">
        <v>0.2</v>
      </c>
      <c r="U1462" t="s">
        <v>246</v>
      </c>
      <c r="V1462">
        <v>1</v>
      </c>
      <c r="W1462" t="s">
        <v>247</v>
      </c>
      <c r="X1462" t="s">
        <v>447</v>
      </c>
    </row>
    <row r="1463" spans="1:24" x14ac:dyDescent="0.3">
      <c r="A1463">
        <v>1539</v>
      </c>
      <c r="B1463" s="15" t="s">
        <v>325</v>
      </c>
      <c r="C1463" t="str">
        <f>_xlfn.XLOOKUP($B1463, STANDARDS!$A:$A, STANDARDS!$B:$B,,0,2)</f>
        <v>Kapp Lord Fm, Franklinsundet Gp</v>
      </c>
      <c r="J1463">
        <v>840</v>
      </c>
      <c r="M1463" t="s">
        <v>222</v>
      </c>
      <c r="O1463">
        <v>0.01</v>
      </c>
      <c r="P1463" t="s">
        <v>243</v>
      </c>
      <c r="S1463">
        <v>-23.1</v>
      </c>
      <c r="T1463">
        <v>0.2</v>
      </c>
      <c r="U1463" t="s">
        <v>246</v>
      </c>
      <c r="V1463">
        <v>1</v>
      </c>
      <c r="W1463" t="s">
        <v>247</v>
      </c>
      <c r="X1463" t="s">
        <v>447</v>
      </c>
    </row>
    <row r="1464" spans="1:24" x14ac:dyDescent="0.3">
      <c r="A1464">
        <v>1540</v>
      </c>
      <c r="B1464" s="15" t="s">
        <v>325</v>
      </c>
      <c r="C1464" t="str">
        <f>_xlfn.XLOOKUP($B1464, STANDARDS!$A:$A, STANDARDS!$B:$B,,0,2)</f>
        <v>Kapp Lord Fm, Franklinsundet Gp</v>
      </c>
      <c r="J1464">
        <v>840</v>
      </c>
      <c r="M1464" t="s">
        <v>222</v>
      </c>
      <c r="O1464">
        <v>2E-3</v>
      </c>
      <c r="P1464" t="s">
        <v>243</v>
      </c>
      <c r="S1464">
        <v>-20.399999999999999</v>
      </c>
      <c r="T1464">
        <v>0.2</v>
      </c>
      <c r="U1464" t="s">
        <v>246</v>
      </c>
      <c r="V1464">
        <v>1</v>
      </c>
      <c r="W1464" t="s">
        <v>247</v>
      </c>
      <c r="X1464" t="s">
        <v>447</v>
      </c>
    </row>
    <row r="1465" spans="1:24" x14ac:dyDescent="0.3">
      <c r="A1465">
        <v>1541</v>
      </c>
      <c r="B1465" s="15" t="s">
        <v>325</v>
      </c>
      <c r="C1465" t="str">
        <f>_xlfn.XLOOKUP($B1465, STANDARDS!$A:$A, STANDARDS!$B:$B,,0,2)</f>
        <v>Kapp Lord Fm, Franklinsundet Gp</v>
      </c>
      <c r="J1465">
        <v>840</v>
      </c>
      <c r="M1465" t="s">
        <v>240</v>
      </c>
      <c r="P1465" t="s">
        <v>243</v>
      </c>
      <c r="Q1465">
        <v>5.0999999999999996</v>
      </c>
      <c r="R1465">
        <v>0.2</v>
      </c>
      <c r="V1465">
        <v>1</v>
      </c>
      <c r="W1465" t="s">
        <v>247</v>
      </c>
      <c r="X1465" t="s">
        <v>447</v>
      </c>
    </row>
    <row r="1466" spans="1:24" x14ac:dyDescent="0.3">
      <c r="A1466">
        <v>1542</v>
      </c>
      <c r="B1466" s="15" t="s">
        <v>325</v>
      </c>
      <c r="C1466" t="str">
        <f>_xlfn.XLOOKUP($B1466, STANDARDS!$A:$A, STANDARDS!$B:$B,,0,2)</f>
        <v>Kapp Lord Fm, Franklinsundet Gp</v>
      </c>
      <c r="J1466">
        <v>840</v>
      </c>
      <c r="M1466" t="s">
        <v>240</v>
      </c>
      <c r="P1466" t="s">
        <v>243</v>
      </c>
      <c r="Q1466">
        <v>5.0999999999999996</v>
      </c>
      <c r="R1466">
        <v>0.2</v>
      </c>
      <c r="V1466">
        <v>1</v>
      </c>
      <c r="W1466" t="s">
        <v>247</v>
      </c>
      <c r="X1466" t="s">
        <v>447</v>
      </c>
    </row>
    <row r="1467" spans="1:24" x14ac:dyDescent="0.3">
      <c r="A1467">
        <v>1543</v>
      </c>
      <c r="B1467" s="15" t="s">
        <v>325</v>
      </c>
      <c r="C1467" t="str">
        <f>_xlfn.XLOOKUP($B1467, STANDARDS!$A:$A, STANDARDS!$B:$B,,0,2)</f>
        <v>Kapp Lord Fm, Franklinsundet Gp</v>
      </c>
      <c r="J1467">
        <v>840</v>
      </c>
      <c r="M1467" t="s">
        <v>221</v>
      </c>
      <c r="P1467" t="s">
        <v>243</v>
      </c>
      <c r="Q1467">
        <v>4.7</v>
      </c>
      <c r="R1467">
        <v>0.2</v>
      </c>
      <c r="V1467">
        <v>1</v>
      </c>
      <c r="W1467" t="s">
        <v>247</v>
      </c>
      <c r="X1467" t="s">
        <v>447</v>
      </c>
    </row>
    <row r="1468" spans="1:24" x14ac:dyDescent="0.3">
      <c r="A1468">
        <v>1544</v>
      </c>
      <c r="B1468" s="15" t="s">
        <v>325</v>
      </c>
      <c r="C1468" t="str">
        <f>_xlfn.XLOOKUP($B1468, STANDARDS!$A:$A, STANDARDS!$B:$B,,0,2)</f>
        <v>Kapp Lord Fm, Franklinsundet Gp</v>
      </c>
      <c r="J1468">
        <v>840</v>
      </c>
      <c r="M1468" t="s">
        <v>222</v>
      </c>
      <c r="P1468" t="s">
        <v>243</v>
      </c>
      <c r="Q1468">
        <v>5.4</v>
      </c>
      <c r="R1468">
        <v>0.2</v>
      </c>
      <c r="V1468">
        <v>1</v>
      </c>
      <c r="W1468" t="s">
        <v>247</v>
      </c>
      <c r="X1468" t="s">
        <v>447</v>
      </c>
    </row>
    <row r="1469" spans="1:24" x14ac:dyDescent="0.3">
      <c r="A1469">
        <v>1545</v>
      </c>
      <c r="B1469" s="15" t="s">
        <v>104</v>
      </c>
      <c r="C1469" t="str">
        <f>_xlfn.XLOOKUP($B1469, STANDARDS!$A:$A, STANDARDS!$B:$B,,0,2)</f>
        <v>Beck Spring Dolomite</v>
      </c>
      <c r="J1469">
        <v>850</v>
      </c>
      <c r="M1469" t="s">
        <v>217</v>
      </c>
      <c r="P1469" t="s">
        <v>243</v>
      </c>
      <c r="S1469">
        <v>-25</v>
      </c>
      <c r="T1469">
        <v>0.2</v>
      </c>
      <c r="U1469" t="s">
        <v>246</v>
      </c>
      <c r="V1469">
        <v>1</v>
      </c>
      <c r="W1469" t="s">
        <v>247</v>
      </c>
      <c r="X1469" t="s">
        <v>463</v>
      </c>
    </row>
    <row r="1470" spans="1:24" x14ac:dyDescent="0.3">
      <c r="A1470">
        <v>1546</v>
      </c>
      <c r="B1470" s="15" t="s">
        <v>104</v>
      </c>
      <c r="C1470" t="str">
        <f>_xlfn.XLOOKUP($B1470, STANDARDS!$A:$A, STANDARDS!$B:$B,,0,2)</f>
        <v>Beck Spring Dolomite</v>
      </c>
      <c r="J1470">
        <v>850</v>
      </c>
      <c r="M1470" t="s">
        <v>241</v>
      </c>
      <c r="P1470" t="s">
        <v>243</v>
      </c>
      <c r="S1470">
        <v>-15.2</v>
      </c>
      <c r="T1470">
        <v>0.2</v>
      </c>
      <c r="U1470" t="s">
        <v>246</v>
      </c>
      <c r="V1470">
        <v>1</v>
      </c>
      <c r="W1470" t="s">
        <v>247</v>
      </c>
      <c r="X1470" t="s">
        <v>456</v>
      </c>
    </row>
    <row r="1471" spans="1:24" x14ac:dyDescent="0.3">
      <c r="A1471">
        <v>1547</v>
      </c>
      <c r="B1471" s="15" t="s">
        <v>104</v>
      </c>
      <c r="C1471" t="str">
        <f>_xlfn.XLOOKUP($B1471, STANDARDS!$A:$A, STANDARDS!$B:$B,,0,2)</f>
        <v>Beck Spring Dolomite</v>
      </c>
      <c r="J1471">
        <v>850</v>
      </c>
      <c r="M1471" t="s">
        <v>241</v>
      </c>
      <c r="P1471" t="s">
        <v>243</v>
      </c>
      <c r="Q1471">
        <v>3.8</v>
      </c>
      <c r="R1471">
        <v>0.2</v>
      </c>
      <c r="V1471">
        <v>1</v>
      </c>
      <c r="W1471" t="s">
        <v>247</v>
      </c>
      <c r="X1471" t="s">
        <v>472</v>
      </c>
    </row>
    <row r="1472" spans="1:24" x14ac:dyDescent="0.3">
      <c r="A1472">
        <v>1548</v>
      </c>
      <c r="B1472" s="15" t="s">
        <v>104</v>
      </c>
      <c r="C1472" t="str">
        <f>_xlfn.XLOOKUP($B1472, STANDARDS!$A:$A, STANDARDS!$B:$B,,0,2)</f>
        <v>Beck Spring Dolomite</v>
      </c>
      <c r="J1472">
        <v>850</v>
      </c>
      <c r="M1472" t="s">
        <v>241</v>
      </c>
      <c r="P1472" t="s">
        <v>243</v>
      </c>
      <c r="Q1472">
        <v>3.9</v>
      </c>
      <c r="R1472">
        <v>0.2</v>
      </c>
      <c r="V1472">
        <v>1</v>
      </c>
      <c r="W1472" t="s">
        <v>247</v>
      </c>
      <c r="X1472" t="s">
        <v>472</v>
      </c>
    </row>
    <row r="1473" spans="1:24" x14ac:dyDescent="0.3">
      <c r="A1473">
        <v>1549</v>
      </c>
      <c r="B1473" s="15" t="s">
        <v>104</v>
      </c>
      <c r="C1473" t="str">
        <f>_xlfn.XLOOKUP($B1473, STANDARDS!$A:$A, STANDARDS!$B:$B,,0,2)</f>
        <v>Beck Spring Dolomite</v>
      </c>
      <c r="J1473">
        <v>850</v>
      </c>
      <c r="M1473" t="s">
        <v>241</v>
      </c>
      <c r="P1473" t="s">
        <v>243</v>
      </c>
      <c r="Q1473">
        <v>4</v>
      </c>
      <c r="R1473">
        <v>0.2</v>
      </c>
      <c r="V1473">
        <v>1</v>
      </c>
      <c r="W1473" t="s">
        <v>247</v>
      </c>
      <c r="X1473" t="s">
        <v>472</v>
      </c>
    </row>
    <row r="1474" spans="1:24" x14ac:dyDescent="0.3">
      <c r="A1474">
        <v>1550</v>
      </c>
      <c r="B1474" s="15" t="s">
        <v>104</v>
      </c>
      <c r="C1474" t="str">
        <f>_xlfn.XLOOKUP($B1474, STANDARDS!$A:$A, STANDARDS!$B:$B,,0,2)</f>
        <v>Beck Spring Dolomite</v>
      </c>
      <c r="J1474">
        <v>850</v>
      </c>
      <c r="M1474" t="s">
        <v>241</v>
      </c>
      <c r="P1474" t="s">
        <v>243</v>
      </c>
      <c r="Q1474">
        <v>4.0999999999999996</v>
      </c>
      <c r="R1474">
        <v>0.2</v>
      </c>
      <c r="V1474">
        <v>1</v>
      </c>
      <c r="W1474" t="s">
        <v>247</v>
      </c>
      <c r="X1474" t="s">
        <v>472</v>
      </c>
    </row>
    <row r="1475" spans="1:24" x14ac:dyDescent="0.3">
      <c r="A1475">
        <v>1551</v>
      </c>
      <c r="B1475" s="15" t="s">
        <v>104</v>
      </c>
      <c r="C1475" t="str">
        <f>_xlfn.XLOOKUP($B1475, STANDARDS!$A:$A, STANDARDS!$B:$B,,0,2)</f>
        <v>Beck Spring Dolomite</v>
      </c>
      <c r="J1475">
        <v>850</v>
      </c>
      <c r="M1475" t="s">
        <v>241</v>
      </c>
      <c r="P1475" t="s">
        <v>243</v>
      </c>
      <c r="Q1475">
        <v>4.0999999999999996</v>
      </c>
      <c r="R1475">
        <v>0.2</v>
      </c>
      <c r="V1475">
        <v>1</v>
      </c>
      <c r="W1475" t="s">
        <v>247</v>
      </c>
      <c r="X1475" t="s">
        <v>472</v>
      </c>
    </row>
    <row r="1476" spans="1:24" x14ac:dyDescent="0.3">
      <c r="A1476">
        <v>1552</v>
      </c>
      <c r="B1476" s="15" t="s">
        <v>104</v>
      </c>
      <c r="C1476" t="str">
        <f>_xlfn.XLOOKUP($B1476, STANDARDS!$A:$A, STANDARDS!$B:$B,,0,2)</f>
        <v>Beck Spring Dolomite</v>
      </c>
      <c r="J1476">
        <v>850</v>
      </c>
      <c r="M1476" t="s">
        <v>241</v>
      </c>
      <c r="P1476" t="s">
        <v>243</v>
      </c>
      <c r="Q1476">
        <v>4.0999999999999996</v>
      </c>
      <c r="R1476">
        <v>0.2</v>
      </c>
      <c r="V1476">
        <v>1</v>
      </c>
      <c r="W1476" t="s">
        <v>247</v>
      </c>
      <c r="X1476" t="s">
        <v>472</v>
      </c>
    </row>
    <row r="1477" spans="1:24" x14ac:dyDescent="0.3">
      <c r="A1477">
        <v>1553</v>
      </c>
      <c r="B1477" s="15" t="s">
        <v>104</v>
      </c>
      <c r="C1477" t="str">
        <f>_xlfn.XLOOKUP($B1477, STANDARDS!$A:$A, STANDARDS!$B:$B,,0,2)</f>
        <v>Beck Spring Dolomite</v>
      </c>
      <c r="J1477">
        <v>850</v>
      </c>
      <c r="M1477" t="s">
        <v>241</v>
      </c>
      <c r="P1477" t="s">
        <v>243</v>
      </c>
      <c r="Q1477">
        <v>4.2</v>
      </c>
      <c r="R1477">
        <v>0.2</v>
      </c>
      <c r="V1477">
        <v>1</v>
      </c>
      <c r="W1477" t="s">
        <v>247</v>
      </c>
      <c r="X1477" t="s">
        <v>472</v>
      </c>
    </row>
    <row r="1478" spans="1:24" x14ac:dyDescent="0.3">
      <c r="A1478">
        <v>1554</v>
      </c>
      <c r="B1478" s="15" t="s">
        <v>104</v>
      </c>
      <c r="C1478" t="str">
        <f>_xlfn.XLOOKUP($B1478, STANDARDS!$A:$A, STANDARDS!$B:$B,,0,2)</f>
        <v>Beck Spring Dolomite</v>
      </c>
      <c r="J1478">
        <v>850</v>
      </c>
      <c r="M1478" t="s">
        <v>241</v>
      </c>
      <c r="P1478" t="s">
        <v>243</v>
      </c>
      <c r="Q1478">
        <v>4.3</v>
      </c>
      <c r="R1478">
        <v>0.2</v>
      </c>
      <c r="V1478">
        <v>1</v>
      </c>
      <c r="W1478" t="s">
        <v>247</v>
      </c>
      <c r="X1478" t="s">
        <v>472</v>
      </c>
    </row>
    <row r="1479" spans="1:24" x14ac:dyDescent="0.3">
      <c r="A1479">
        <v>1555</v>
      </c>
      <c r="B1479" s="15" t="s">
        <v>104</v>
      </c>
      <c r="C1479" t="str">
        <f>_xlfn.XLOOKUP($B1479, STANDARDS!$A:$A, STANDARDS!$B:$B,,0,2)</f>
        <v>Beck Spring Dolomite</v>
      </c>
      <c r="J1479">
        <v>850</v>
      </c>
      <c r="M1479" t="s">
        <v>241</v>
      </c>
      <c r="P1479" t="s">
        <v>243</v>
      </c>
      <c r="Q1479">
        <v>4.3</v>
      </c>
      <c r="R1479">
        <v>0.2</v>
      </c>
      <c r="V1479">
        <v>1</v>
      </c>
      <c r="W1479" t="s">
        <v>247</v>
      </c>
      <c r="X1479" t="s">
        <v>472</v>
      </c>
    </row>
    <row r="1480" spans="1:24" x14ac:dyDescent="0.3">
      <c r="A1480">
        <v>1556</v>
      </c>
      <c r="B1480" s="15" t="s">
        <v>104</v>
      </c>
      <c r="C1480" t="str">
        <f>_xlfn.XLOOKUP($B1480, STANDARDS!$A:$A, STANDARDS!$B:$B,,0,2)</f>
        <v>Beck Spring Dolomite</v>
      </c>
      <c r="J1480">
        <v>850</v>
      </c>
      <c r="M1480" t="s">
        <v>241</v>
      </c>
      <c r="P1480" t="s">
        <v>243</v>
      </c>
      <c r="Q1480">
        <v>4.5</v>
      </c>
      <c r="R1480">
        <v>0.2</v>
      </c>
      <c r="V1480">
        <v>1</v>
      </c>
      <c r="W1480" t="s">
        <v>247</v>
      </c>
      <c r="X1480" t="s">
        <v>472</v>
      </c>
    </row>
    <row r="1481" spans="1:24" x14ac:dyDescent="0.3">
      <c r="A1481">
        <v>1557</v>
      </c>
      <c r="B1481" s="15" t="s">
        <v>104</v>
      </c>
      <c r="C1481" t="str">
        <f>_xlfn.XLOOKUP($B1481, STANDARDS!$A:$A, STANDARDS!$B:$B,,0,2)</f>
        <v>Beck Spring Dolomite</v>
      </c>
      <c r="J1481">
        <v>850</v>
      </c>
      <c r="M1481" t="s">
        <v>241</v>
      </c>
      <c r="P1481" t="s">
        <v>243</v>
      </c>
      <c r="Q1481">
        <v>4.5</v>
      </c>
      <c r="R1481">
        <v>0.2</v>
      </c>
      <c r="V1481">
        <v>1</v>
      </c>
      <c r="W1481" t="s">
        <v>247</v>
      </c>
      <c r="X1481" t="s">
        <v>472</v>
      </c>
    </row>
    <row r="1482" spans="1:24" x14ac:dyDescent="0.3">
      <c r="A1482">
        <v>1558</v>
      </c>
      <c r="B1482" s="15" t="s">
        <v>104</v>
      </c>
      <c r="C1482" t="str">
        <f>_xlfn.XLOOKUP($B1482, STANDARDS!$A:$A, STANDARDS!$B:$B,,0,2)</f>
        <v>Beck Spring Dolomite</v>
      </c>
      <c r="J1482">
        <v>850</v>
      </c>
      <c r="M1482" t="s">
        <v>241</v>
      </c>
      <c r="P1482" t="s">
        <v>243</v>
      </c>
      <c r="Q1482">
        <v>4.5</v>
      </c>
      <c r="R1482">
        <v>0.2</v>
      </c>
      <c r="V1482">
        <v>1</v>
      </c>
      <c r="W1482" t="s">
        <v>247</v>
      </c>
      <c r="X1482" t="s">
        <v>472</v>
      </c>
    </row>
    <row r="1483" spans="1:24" x14ac:dyDescent="0.3">
      <c r="A1483">
        <v>1559</v>
      </c>
      <c r="B1483" s="15" t="s">
        <v>104</v>
      </c>
      <c r="C1483" t="str">
        <f>_xlfn.XLOOKUP($B1483, STANDARDS!$A:$A, STANDARDS!$B:$B,,0,2)</f>
        <v>Beck Spring Dolomite</v>
      </c>
      <c r="J1483">
        <v>850</v>
      </c>
      <c r="M1483" t="s">
        <v>241</v>
      </c>
      <c r="P1483" t="s">
        <v>243</v>
      </c>
      <c r="Q1483">
        <v>4.8</v>
      </c>
      <c r="R1483">
        <v>0.2</v>
      </c>
      <c r="V1483">
        <v>1</v>
      </c>
      <c r="W1483" t="s">
        <v>247</v>
      </c>
      <c r="X1483" t="s">
        <v>472</v>
      </c>
    </row>
    <row r="1484" spans="1:24" x14ac:dyDescent="0.3">
      <c r="A1484">
        <v>1560</v>
      </c>
      <c r="B1484" s="15" t="s">
        <v>105</v>
      </c>
      <c r="C1484" t="str">
        <f>_xlfn.XLOOKUP($B1484, STANDARDS!$A:$A, STANDARDS!$B:$B,,0,2)</f>
        <v>Bitter Springs Gp</v>
      </c>
      <c r="J1484">
        <v>850</v>
      </c>
      <c r="M1484" t="s">
        <v>217</v>
      </c>
      <c r="P1484" t="s">
        <v>243</v>
      </c>
      <c r="S1484">
        <v>-28.4</v>
      </c>
      <c r="T1484">
        <v>0.2</v>
      </c>
      <c r="U1484" t="s">
        <v>246</v>
      </c>
      <c r="V1484">
        <v>1</v>
      </c>
      <c r="W1484" t="s">
        <v>247</v>
      </c>
      <c r="X1484" t="s">
        <v>463</v>
      </c>
    </row>
    <row r="1485" spans="1:24" x14ac:dyDescent="0.3">
      <c r="A1485">
        <v>1561</v>
      </c>
      <c r="B1485" s="15" t="s">
        <v>105</v>
      </c>
      <c r="C1485" t="str">
        <f>_xlfn.XLOOKUP($B1485, STANDARDS!$A:$A, STANDARDS!$B:$B,,0,2)</f>
        <v>Bitter Springs Gp</v>
      </c>
      <c r="J1485">
        <v>850</v>
      </c>
      <c r="M1485" t="s">
        <v>217</v>
      </c>
      <c r="P1485" t="s">
        <v>243</v>
      </c>
      <c r="S1485">
        <v>-27.2</v>
      </c>
      <c r="T1485">
        <v>0.2</v>
      </c>
      <c r="U1485" t="s">
        <v>246</v>
      </c>
      <c r="V1485">
        <v>1</v>
      </c>
      <c r="W1485" t="s">
        <v>247</v>
      </c>
      <c r="X1485" t="s">
        <v>463</v>
      </c>
    </row>
    <row r="1486" spans="1:24" x14ac:dyDescent="0.3">
      <c r="A1486">
        <v>1562</v>
      </c>
      <c r="B1486" s="15" t="s">
        <v>105</v>
      </c>
      <c r="C1486" t="str">
        <f>_xlfn.XLOOKUP($B1486, STANDARDS!$A:$A, STANDARDS!$B:$B,,0,2)</f>
        <v>Bitter Springs Gp</v>
      </c>
      <c r="J1486">
        <v>850</v>
      </c>
      <c r="M1486" t="s">
        <v>241</v>
      </c>
      <c r="P1486" t="s">
        <v>243</v>
      </c>
      <c r="S1486">
        <v>-18.600000000000001</v>
      </c>
      <c r="T1486">
        <v>0.2</v>
      </c>
      <c r="U1486" t="s">
        <v>246</v>
      </c>
      <c r="V1486">
        <v>1</v>
      </c>
      <c r="W1486" t="s">
        <v>247</v>
      </c>
      <c r="X1486" t="s">
        <v>458</v>
      </c>
    </row>
    <row r="1487" spans="1:24" x14ac:dyDescent="0.3">
      <c r="A1487">
        <v>1563</v>
      </c>
      <c r="B1487" s="15" t="s">
        <v>105</v>
      </c>
      <c r="C1487" t="str">
        <f>_xlfn.XLOOKUP($B1487, STANDARDS!$A:$A, STANDARDS!$B:$B,,0,2)</f>
        <v>Bitter Springs Gp</v>
      </c>
      <c r="J1487">
        <v>850</v>
      </c>
      <c r="M1487" t="s">
        <v>217</v>
      </c>
      <c r="P1487" t="s">
        <v>243</v>
      </c>
      <c r="S1487">
        <v>-24.8</v>
      </c>
      <c r="T1487">
        <v>0.2</v>
      </c>
      <c r="U1487" t="s">
        <v>246</v>
      </c>
      <c r="V1487">
        <v>1</v>
      </c>
      <c r="W1487" t="s">
        <v>247</v>
      </c>
      <c r="X1487" t="s">
        <v>473</v>
      </c>
    </row>
    <row r="1488" spans="1:24" x14ac:dyDescent="0.3">
      <c r="A1488">
        <v>1564</v>
      </c>
      <c r="B1488" s="15" t="s">
        <v>105</v>
      </c>
      <c r="C1488" t="str">
        <f>_xlfn.XLOOKUP($B1488, STANDARDS!$A:$A, STANDARDS!$B:$B,,0,2)</f>
        <v>Bitter Springs Gp</v>
      </c>
      <c r="J1488">
        <v>850</v>
      </c>
      <c r="M1488" t="s">
        <v>217</v>
      </c>
      <c r="P1488" t="s">
        <v>243</v>
      </c>
      <c r="S1488">
        <v>-15.8</v>
      </c>
      <c r="T1488">
        <v>0.2</v>
      </c>
      <c r="U1488" t="s">
        <v>246</v>
      </c>
      <c r="V1488">
        <v>1</v>
      </c>
      <c r="W1488" t="s">
        <v>247</v>
      </c>
      <c r="X1488" t="s">
        <v>456</v>
      </c>
    </row>
    <row r="1489" spans="1:24" x14ac:dyDescent="0.3">
      <c r="A1489">
        <v>1565</v>
      </c>
      <c r="B1489" s="15" t="s">
        <v>105</v>
      </c>
      <c r="C1489" t="str">
        <f>_xlfn.XLOOKUP($B1489, STANDARDS!$A:$A, STANDARDS!$B:$B,,0,2)</f>
        <v>Bitter Springs Gp</v>
      </c>
      <c r="J1489">
        <v>850</v>
      </c>
      <c r="M1489" t="s">
        <v>217</v>
      </c>
      <c r="O1489">
        <v>5.0000000000000001E-3</v>
      </c>
      <c r="P1489" t="s">
        <v>243</v>
      </c>
      <c r="S1489">
        <v>-21.9</v>
      </c>
      <c r="T1489">
        <v>0.2</v>
      </c>
      <c r="U1489" t="s">
        <v>246</v>
      </c>
      <c r="V1489">
        <v>1</v>
      </c>
      <c r="W1489" t="s">
        <v>247</v>
      </c>
      <c r="X1489" t="s">
        <v>469</v>
      </c>
    </row>
    <row r="1490" spans="1:24" x14ac:dyDescent="0.3">
      <c r="A1490">
        <v>1566</v>
      </c>
      <c r="B1490" s="15" t="s">
        <v>105</v>
      </c>
      <c r="C1490" t="str">
        <f>_xlfn.XLOOKUP($B1490, STANDARDS!$A:$A, STANDARDS!$B:$B,,0,2)</f>
        <v>Bitter Springs Gp</v>
      </c>
      <c r="J1490">
        <v>850</v>
      </c>
      <c r="M1490" t="s">
        <v>217</v>
      </c>
      <c r="O1490">
        <v>8.0000000000000002E-3</v>
      </c>
      <c r="P1490" t="s">
        <v>243</v>
      </c>
      <c r="S1490">
        <v>-22.4</v>
      </c>
      <c r="T1490">
        <v>0.2</v>
      </c>
      <c r="U1490" t="s">
        <v>246</v>
      </c>
      <c r="V1490">
        <v>1</v>
      </c>
      <c r="W1490" t="s">
        <v>247</v>
      </c>
      <c r="X1490" t="s">
        <v>469</v>
      </c>
    </row>
    <row r="1491" spans="1:24" x14ac:dyDescent="0.3">
      <c r="A1491">
        <v>1567</v>
      </c>
      <c r="B1491" s="15" t="s">
        <v>105</v>
      </c>
      <c r="C1491" t="str">
        <f>_xlfn.XLOOKUP($B1491, STANDARDS!$A:$A, STANDARDS!$B:$B,,0,2)</f>
        <v>Bitter Springs Gp</v>
      </c>
      <c r="J1491">
        <v>850</v>
      </c>
      <c r="M1491" t="s">
        <v>217</v>
      </c>
      <c r="P1491" t="s">
        <v>243</v>
      </c>
      <c r="Q1491">
        <v>3.4</v>
      </c>
      <c r="R1491">
        <v>0.2</v>
      </c>
      <c r="V1491">
        <v>1</v>
      </c>
      <c r="W1491" t="s">
        <v>247</v>
      </c>
      <c r="X1491" t="s">
        <v>470</v>
      </c>
    </row>
    <row r="1492" spans="1:24" x14ac:dyDescent="0.3">
      <c r="A1492">
        <v>1582</v>
      </c>
      <c r="B1492" s="15" t="s">
        <v>326</v>
      </c>
      <c r="C1492" t="str">
        <f>_xlfn.XLOOKUP($B1492, STANDARDS!$A:$A, STANDARDS!$B:$B,,0,2)</f>
        <v>Chattisgarh System</v>
      </c>
      <c r="J1492">
        <v>850</v>
      </c>
      <c r="M1492" t="s">
        <v>241</v>
      </c>
      <c r="P1492" t="s">
        <v>243</v>
      </c>
      <c r="Q1492">
        <v>2.5</v>
      </c>
      <c r="R1492">
        <v>0.2</v>
      </c>
      <c r="V1492">
        <v>1</v>
      </c>
      <c r="W1492" t="s">
        <v>247</v>
      </c>
      <c r="X1492" t="s">
        <v>450</v>
      </c>
    </row>
    <row r="1493" spans="1:24" x14ac:dyDescent="0.3">
      <c r="A1493">
        <v>1583</v>
      </c>
      <c r="B1493" s="15" t="s">
        <v>326</v>
      </c>
      <c r="C1493" t="str">
        <f>_xlfn.XLOOKUP($B1493, STANDARDS!$A:$A, STANDARDS!$B:$B,,0,2)</f>
        <v>Chattisgarh System</v>
      </c>
      <c r="J1493">
        <v>850</v>
      </c>
      <c r="M1493" t="s">
        <v>240</v>
      </c>
      <c r="P1493" t="s">
        <v>243</v>
      </c>
      <c r="Q1493">
        <v>4.4000000000000004</v>
      </c>
      <c r="R1493">
        <v>0.2</v>
      </c>
      <c r="V1493">
        <v>1</v>
      </c>
      <c r="W1493" t="s">
        <v>247</v>
      </c>
      <c r="X1493" t="s">
        <v>450</v>
      </c>
    </row>
    <row r="1494" spans="1:24" x14ac:dyDescent="0.3">
      <c r="A1494">
        <v>1584</v>
      </c>
      <c r="B1494" s="15" t="s">
        <v>326</v>
      </c>
      <c r="C1494" t="str">
        <f>_xlfn.XLOOKUP($B1494, STANDARDS!$A:$A, STANDARDS!$B:$B,,0,2)</f>
        <v>Chattisgarh System</v>
      </c>
      <c r="J1494">
        <v>850</v>
      </c>
      <c r="M1494" t="s">
        <v>240</v>
      </c>
      <c r="P1494" t="s">
        <v>243</v>
      </c>
      <c r="Q1494">
        <v>5</v>
      </c>
      <c r="R1494">
        <v>0.2</v>
      </c>
      <c r="V1494">
        <v>1</v>
      </c>
      <c r="W1494" t="s">
        <v>247</v>
      </c>
      <c r="X1494" t="s">
        <v>450</v>
      </c>
    </row>
    <row r="1495" spans="1:24" x14ac:dyDescent="0.3">
      <c r="A1495">
        <v>1585</v>
      </c>
      <c r="B1495" s="15" t="s">
        <v>326</v>
      </c>
      <c r="C1495" t="str">
        <f>_xlfn.XLOOKUP($B1495, STANDARDS!$A:$A, STANDARDS!$B:$B,,0,2)</f>
        <v>Chattisgarh System</v>
      </c>
      <c r="J1495">
        <v>850</v>
      </c>
      <c r="M1495" t="s">
        <v>241</v>
      </c>
      <c r="P1495" t="s">
        <v>243</v>
      </c>
      <c r="Q1495">
        <v>4.4000000000000004</v>
      </c>
      <c r="R1495">
        <v>0.2</v>
      </c>
      <c r="V1495">
        <v>1</v>
      </c>
      <c r="W1495" t="s">
        <v>247</v>
      </c>
      <c r="X1495" t="s">
        <v>450</v>
      </c>
    </row>
    <row r="1496" spans="1:24" x14ac:dyDescent="0.3">
      <c r="A1496">
        <v>1586</v>
      </c>
      <c r="B1496" s="15" t="s">
        <v>326</v>
      </c>
      <c r="C1496" t="str">
        <f>_xlfn.XLOOKUP($B1496, STANDARDS!$A:$A, STANDARDS!$B:$B,,0,2)</f>
        <v>Chattisgarh System</v>
      </c>
      <c r="J1496">
        <v>850</v>
      </c>
      <c r="M1496" t="s">
        <v>240</v>
      </c>
      <c r="P1496" t="s">
        <v>243</v>
      </c>
      <c r="Q1496">
        <v>3</v>
      </c>
      <c r="R1496">
        <v>0.2</v>
      </c>
      <c r="V1496">
        <v>1</v>
      </c>
      <c r="W1496" t="s">
        <v>247</v>
      </c>
      <c r="X1496" t="s">
        <v>450</v>
      </c>
    </row>
    <row r="1497" spans="1:24" x14ac:dyDescent="0.3">
      <c r="A1497">
        <v>1587</v>
      </c>
      <c r="B1497" s="15" t="s">
        <v>326</v>
      </c>
      <c r="C1497" t="str">
        <f>_xlfn.XLOOKUP($B1497, STANDARDS!$A:$A, STANDARDS!$B:$B,,0,2)</f>
        <v>Chattisgarh System</v>
      </c>
      <c r="J1497">
        <v>850</v>
      </c>
      <c r="M1497" t="s">
        <v>240</v>
      </c>
      <c r="P1497" t="s">
        <v>243</v>
      </c>
      <c r="Q1497">
        <v>5</v>
      </c>
      <c r="R1497">
        <v>0.2</v>
      </c>
      <c r="V1497">
        <v>1</v>
      </c>
      <c r="W1497" t="s">
        <v>247</v>
      </c>
      <c r="X1497" t="s">
        <v>455</v>
      </c>
    </row>
    <row r="1498" spans="1:24" x14ac:dyDescent="0.3">
      <c r="A1498">
        <v>1588</v>
      </c>
      <c r="B1498" s="15" t="s">
        <v>326</v>
      </c>
      <c r="C1498" t="str">
        <f>_xlfn.XLOOKUP($B1498, STANDARDS!$A:$A, STANDARDS!$B:$B,,0,2)</f>
        <v>Chattisgarh System</v>
      </c>
      <c r="J1498">
        <v>850</v>
      </c>
      <c r="M1498" t="s">
        <v>240</v>
      </c>
      <c r="P1498" t="s">
        <v>243</v>
      </c>
      <c r="S1498">
        <v>-24.4</v>
      </c>
      <c r="T1498">
        <v>0.2</v>
      </c>
      <c r="U1498" t="s">
        <v>246</v>
      </c>
      <c r="V1498">
        <v>1</v>
      </c>
      <c r="W1498" t="s">
        <v>247</v>
      </c>
      <c r="X1498" t="s">
        <v>455</v>
      </c>
    </row>
    <row r="1499" spans="1:24" x14ac:dyDescent="0.3">
      <c r="A1499">
        <v>1589</v>
      </c>
      <c r="B1499" s="15" t="s">
        <v>106</v>
      </c>
      <c r="C1499" t="str">
        <f>_xlfn.XLOOKUP($B1499, STANDARDS!$A:$A, STANDARDS!$B:$B,,0,2)</f>
        <v>Kingston Peak Fm</v>
      </c>
      <c r="J1499">
        <v>850</v>
      </c>
      <c r="M1499" t="s">
        <v>220</v>
      </c>
      <c r="P1499" t="s">
        <v>243</v>
      </c>
      <c r="S1499">
        <v>-19.5</v>
      </c>
      <c r="T1499">
        <v>0.2</v>
      </c>
      <c r="U1499" t="s">
        <v>246</v>
      </c>
      <c r="V1499">
        <v>1</v>
      </c>
      <c r="W1499" t="s">
        <v>247</v>
      </c>
      <c r="X1499" t="s">
        <v>456</v>
      </c>
    </row>
    <row r="1500" spans="1:24" x14ac:dyDescent="0.3">
      <c r="A1500">
        <v>1591</v>
      </c>
      <c r="B1500" s="15" t="s">
        <v>106</v>
      </c>
      <c r="C1500" t="str">
        <f>_xlfn.XLOOKUP($B1500, STANDARDS!$A:$A, STANDARDS!$B:$B,,0,2)</f>
        <v>Kingston Peak Fm</v>
      </c>
      <c r="J1500">
        <v>850</v>
      </c>
      <c r="M1500" t="s">
        <v>240</v>
      </c>
      <c r="O1500">
        <v>0.158</v>
      </c>
      <c r="P1500" t="s">
        <v>243</v>
      </c>
      <c r="S1500">
        <v>-19.899999999999999</v>
      </c>
      <c r="T1500">
        <v>0.2</v>
      </c>
      <c r="U1500" t="s">
        <v>246</v>
      </c>
      <c r="V1500">
        <v>1</v>
      </c>
      <c r="W1500" t="s">
        <v>247</v>
      </c>
      <c r="X1500" t="s">
        <v>474</v>
      </c>
    </row>
    <row r="1501" spans="1:24" x14ac:dyDescent="0.3">
      <c r="A1501">
        <v>1592</v>
      </c>
      <c r="B1501" s="15" t="s">
        <v>106</v>
      </c>
      <c r="C1501" t="str">
        <f>_xlfn.XLOOKUP($B1501, STANDARDS!$A:$A, STANDARDS!$B:$B,,0,2)</f>
        <v>Kingston Peak Fm</v>
      </c>
      <c r="J1501">
        <v>850</v>
      </c>
      <c r="M1501" t="s">
        <v>240</v>
      </c>
      <c r="O1501">
        <v>6.8000000000000005E-2</v>
      </c>
      <c r="P1501" t="s">
        <v>243</v>
      </c>
      <c r="S1501">
        <v>-21.5</v>
      </c>
      <c r="T1501">
        <v>0.2</v>
      </c>
      <c r="U1501" t="s">
        <v>246</v>
      </c>
      <c r="V1501">
        <v>1</v>
      </c>
      <c r="W1501" t="s">
        <v>247</v>
      </c>
      <c r="X1501" t="s">
        <v>474</v>
      </c>
    </row>
    <row r="1502" spans="1:24" x14ac:dyDescent="0.3">
      <c r="A1502">
        <v>1593</v>
      </c>
      <c r="B1502" s="15" t="s">
        <v>106</v>
      </c>
      <c r="C1502" t="str">
        <f>_xlfn.XLOOKUP($B1502, STANDARDS!$A:$A, STANDARDS!$B:$B,,0,2)</f>
        <v>Kingston Peak Fm</v>
      </c>
      <c r="J1502">
        <v>850</v>
      </c>
      <c r="M1502" t="s">
        <v>240</v>
      </c>
      <c r="O1502">
        <v>0.14899999999999999</v>
      </c>
      <c r="P1502" t="s">
        <v>243</v>
      </c>
      <c r="S1502">
        <v>-23.7</v>
      </c>
      <c r="T1502">
        <v>0.2</v>
      </c>
      <c r="U1502" t="s">
        <v>246</v>
      </c>
      <c r="V1502">
        <v>1</v>
      </c>
      <c r="W1502" t="s">
        <v>247</v>
      </c>
      <c r="X1502" t="s">
        <v>474</v>
      </c>
    </row>
    <row r="1503" spans="1:24" x14ac:dyDescent="0.3">
      <c r="A1503">
        <v>1595</v>
      </c>
      <c r="B1503" s="15" t="s">
        <v>106</v>
      </c>
      <c r="C1503" t="str">
        <f>_xlfn.XLOOKUP($B1503, STANDARDS!$A:$A, STANDARDS!$B:$B,,0,2)</f>
        <v>Kingston Peak Fm</v>
      </c>
      <c r="J1503">
        <v>850</v>
      </c>
      <c r="M1503" t="s">
        <v>240</v>
      </c>
      <c r="O1503">
        <v>6.6000000000000003E-2</v>
      </c>
      <c r="P1503" t="s">
        <v>243</v>
      </c>
      <c r="S1503">
        <v>-25.2</v>
      </c>
      <c r="T1503">
        <v>0.2</v>
      </c>
      <c r="U1503" t="s">
        <v>246</v>
      </c>
      <c r="V1503">
        <v>1</v>
      </c>
      <c r="W1503" t="s">
        <v>247</v>
      </c>
      <c r="X1503" t="s">
        <v>474</v>
      </c>
    </row>
    <row r="1504" spans="1:24" x14ac:dyDescent="0.3">
      <c r="A1504">
        <v>1598</v>
      </c>
      <c r="B1504" s="15" t="s">
        <v>106</v>
      </c>
      <c r="C1504" t="str">
        <f>_xlfn.XLOOKUP($B1504, STANDARDS!$A:$A, STANDARDS!$B:$B,,0,2)</f>
        <v>Kingston Peak Fm</v>
      </c>
      <c r="J1504">
        <v>850</v>
      </c>
      <c r="M1504" t="s">
        <v>240</v>
      </c>
      <c r="P1504" t="s">
        <v>243</v>
      </c>
      <c r="Q1504">
        <v>1.1000000000000001</v>
      </c>
      <c r="R1504">
        <v>0.2</v>
      </c>
      <c r="V1504">
        <v>1</v>
      </c>
      <c r="W1504" t="s">
        <v>247</v>
      </c>
      <c r="X1504" t="s">
        <v>474</v>
      </c>
    </row>
    <row r="1505" spans="1:24" x14ac:dyDescent="0.3">
      <c r="A1505">
        <v>1599</v>
      </c>
      <c r="B1505" s="15" t="s">
        <v>106</v>
      </c>
      <c r="C1505" t="str">
        <f>_xlfn.XLOOKUP($B1505, STANDARDS!$A:$A, STANDARDS!$B:$B,,0,2)</f>
        <v>Kingston Peak Fm</v>
      </c>
      <c r="J1505">
        <v>850</v>
      </c>
      <c r="M1505" t="s">
        <v>240</v>
      </c>
      <c r="P1505" t="s">
        <v>243</v>
      </c>
      <c r="Q1505">
        <v>1</v>
      </c>
      <c r="R1505">
        <v>0.2</v>
      </c>
      <c r="V1505">
        <v>1</v>
      </c>
      <c r="W1505" t="s">
        <v>247</v>
      </c>
      <c r="X1505" t="s">
        <v>474</v>
      </c>
    </row>
    <row r="1506" spans="1:24" x14ac:dyDescent="0.3">
      <c r="A1506">
        <v>1600</v>
      </c>
      <c r="B1506" s="15" t="s">
        <v>106</v>
      </c>
      <c r="C1506" t="str">
        <f>_xlfn.XLOOKUP($B1506, STANDARDS!$A:$A, STANDARDS!$B:$B,,0,2)</f>
        <v>Kingston Peak Fm</v>
      </c>
      <c r="J1506">
        <v>850</v>
      </c>
      <c r="M1506" t="s">
        <v>240</v>
      </c>
      <c r="P1506" t="s">
        <v>243</v>
      </c>
      <c r="Q1506">
        <v>4.3</v>
      </c>
      <c r="R1506">
        <v>0.2</v>
      </c>
      <c r="V1506">
        <v>1</v>
      </c>
      <c r="W1506" t="s">
        <v>247</v>
      </c>
      <c r="X1506" t="s">
        <v>474</v>
      </c>
    </row>
    <row r="1507" spans="1:24" x14ac:dyDescent="0.3">
      <c r="A1507">
        <v>1601</v>
      </c>
      <c r="B1507" s="15" t="s">
        <v>106</v>
      </c>
      <c r="C1507" t="str">
        <f>_xlfn.XLOOKUP($B1507, STANDARDS!$A:$A, STANDARDS!$B:$B,,0,2)</f>
        <v>Kingston Peak Fm</v>
      </c>
      <c r="J1507">
        <v>850</v>
      </c>
      <c r="M1507" t="s">
        <v>240</v>
      </c>
      <c r="P1507" t="s">
        <v>243</v>
      </c>
      <c r="Q1507">
        <v>1.4</v>
      </c>
      <c r="R1507">
        <v>0.2</v>
      </c>
      <c r="V1507">
        <v>1</v>
      </c>
      <c r="W1507" t="s">
        <v>247</v>
      </c>
      <c r="X1507" t="s">
        <v>474</v>
      </c>
    </row>
    <row r="1508" spans="1:24" x14ac:dyDescent="0.3">
      <c r="A1508">
        <v>1602</v>
      </c>
      <c r="B1508" s="15" t="s">
        <v>106</v>
      </c>
      <c r="C1508" t="str">
        <f>_xlfn.XLOOKUP($B1508, STANDARDS!$A:$A, STANDARDS!$B:$B,,0,2)</f>
        <v>Kingston Peak Fm</v>
      </c>
      <c r="J1508">
        <v>850</v>
      </c>
      <c r="M1508" t="s">
        <v>240</v>
      </c>
      <c r="P1508" t="s">
        <v>243</v>
      </c>
      <c r="Q1508">
        <v>2.8</v>
      </c>
      <c r="R1508">
        <v>0.2</v>
      </c>
      <c r="V1508">
        <v>1</v>
      </c>
      <c r="W1508" t="s">
        <v>247</v>
      </c>
      <c r="X1508" t="s">
        <v>474</v>
      </c>
    </row>
    <row r="1509" spans="1:24" x14ac:dyDescent="0.3">
      <c r="A1509">
        <v>1603</v>
      </c>
      <c r="B1509" s="15" t="s">
        <v>106</v>
      </c>
      <c r="C1509" t="str">
        <f>_xlfn.XLOOKUP($B1509, STANDARDS!$A:$A, STANDARDS!$B:$B,,0,2)</f>
        <v>Kingston Peak Fm</v>
      </c>
      <c r="J1509">
        <v>850</v>
      </c>
      <c r="M1509" t="s">
        <v>240</v>
      </c>
      <c r="P1509" t="s">
        <v>243</v>
      </c>
      <c r="Q1509">
        <v>1.4</v>
      </c>
      <c r="R1509">
        <v>0.2</v>
      </c>
      <c r="V1509">
        <v>1</v>
      </c>
      <c r="W1509" t="s">
        <v>247</v>
      </c>
      <c r="X1509" t="s">
        <v>474</v>
      </c>
    </row>
    <row r="1510" spans="1:24" x14ac:dyDescent="0.3">
      <c r="A1510">
        <v>1604</v>
      </c>
      <c r="B1510" s="15" t="s">
        <v>106</v>
      </c>
      <c r="C1510" t="str">
        <f>_xlfn.XLOOKUP($B1510, STANDARDS!$A:$A, STANDARDS!$B:$B,,0,2)</f>
        <v>Kingston Peak Fm</v>
      </c>
      <c r="J1510">
        <v>850</v>
      </c>
      <c r="M1510" t="s">
        <v>240</v>
      </c>
      <c r="P1510" t="s">
        <v>243</v>
      </c>
      <c r="Q1510">
        <v>1.8</v>
      </c>
      <c r="R1510">
        <v>0.2</v>
      </c>
      <c r="V1510">
        <v>1</v>
      </c>
      <c r="W1510" t="s">
        <v>247</v>
      </c>
      <c r="X1510" t="s">
        <v>474</v>
      </c>
    </row>
    <row r="1511" spans="1:24" x14ac:dyDescent="0.3">
      <c r="A1511">
        <v>1605</v>
      </c>
      <c r="B1511" s="15" t="s">
        <v>327</v>
      </c>
      <c r="C1511" t="str">
        <f>_xlfn.XLOOKUP($B1511, STANDARDS!$A:$A, STANDARDS!$B:$B,,0,2)</f>
        <v>Kwagunt Fm, Chuar Gp</v>
      </c>
      <c r="J1511">
        <v>850</v>
      </c>
      <c r="M1511" t="s">
        <v>222</v>
      </c>
      <c r="P1511" t="s">
        <v>243</v>
      </c>
      <c r="S1511">
        <v>-25.7</v>
      </c>
      <c r="T1511">
        <v>0.2</v>
      </c>
      <c r="U1511" t="s">
        <v>246</v>
      </c>
      <c r="V1511">
        <v>1</v>
      </c>
      <c r="W1511" t="s">
        <v>247</v>
      </c>
      <c r="X1511" t="s">
        <v>475</v>
      </c>
    </row>
    <row r="1512" spans="1:24" x14ac:dyDescent="0.3">
      <c r="A1512">
        <v>1606</v>
      </c>
      <c r="B1512" s="15" t="s">
        <v>328</v>
      </c>
      <c r="C1512" t="str">
        <f>_xlfn.XLOOKUP($B1512, STANDARDS!$A:$A, STANDARDS!$B:$B,,0,2)</f>
        <v>Westmanbukta Fm</v>
      </c>
      <c r="J1512">
        <v>850</v>
      </c>
      <c r="M1512" t="s">
        <v>222</v>
      </c>
      <c r="O1512">
        <v>1.4E-2</v>
      </c>
      <c r="P1512" t="s">
        <v>243</v>
      </c>
      <c r="S1512">
        <v>-27.7</v>
      </c>
      <c r="T1512">
        <v>0.2</v>
      </c>
      <c r="U1512" t="s">
        <v>246</v>
      </c>
      <c r="V1512">
        <v>1</v>
      </c>
      <c r="W1512" t="s">
        <v>247</v>
      </c>
      <c r="X1512" t="s">
        <v>447</v>
      </c>
    </row>
    <row r="1513" spans="1:24" x14ac:dyDescent="0.3">
      <c r="A1513">
        <v>1607</v>
      </c>
      <c r="B1513" s="15" t="s">
        <v>328</v>
      </c>
      <c r="C1513" t="str">
        <f>_xlfn.XLOOKUP($B1513, STANDARDS!$A:$A, STANDARDS!$B:$B,,0,2)</f>
        <v>Westmanbukta Fm</v>
      </c>
      <c r="J1513">
        <v>850</v>
      </c>
      <c r="M1513" t="s">
        <v>220</v>
      </c>
      <c r="O1513">
        <v>0.13300000000000001</v>
      </c>
      <c r="P1513" t="s">
        <v>243</v>
      </c>
      <c r="S1513">
        <v>-29.5</v>
      </c>
      <c r="T1513">
        <v>0.2</v>
      </c>
      <c r="U1513" t="s">
        <v>246</v>
      </c>
      <c r="V1513">
        <v>1</v>
      </c>
      <c r="W1513" t="s">
        <v>247</v>
      </c>
      <c r="X1513" t="s">
        <v>447</v>
      </c>
    </row>
    <row r="1514" spans="1:24" x14ac:dyDescent="0.3">
      <c r="A1514">
        <v>1608</v>
      </c>
      <c r="B1514" s="15" t="s">
        <v>329</v>
      </c>
      <c r="C1514" t="str">
        <f>_xlfn.XLOOKUP($B1514, STANDARDS!$A:$A, STANDARDS!$B:$B,,0,2)</f>
        <v>Kortbreen Fm</v>
      </c>
      <c r="J1514">
        <v>860</v>
      </c>
      <c r="M1514" t="s">
        <v>222</v>
      </c>
      <c r="O1514">
        <v>2.5999999999999999E-2</v>
      </c>
      <c r="P1514" t="s">
        <v>243</v>
      </c>
      <c r="S1514">
        <v>-25</v>
      </c>
      <c r="T1514">
        <v>0.2</v>
      </c>
      <c r="U1514" t="s">
        <v>246</v>
      </c>
      <c r="V1514">
        <v>1</v>
      </c>
      <c r="W1514" t="s">
        <v>247</v>
      </c>
      <c r="X1514" t="s">
        <v>447</v>
      </c>
    </row>
    <row r="1515" spans="1:24" x14ac:dyDescent="0.3">
      <c r="A1515">
        <v>1609</v>
      </c>
      <c r="B1515" s="15" t="s">
        <v>329</v>
      </c>
      <c r="C1515" t="str">
        <f>_xlfn.XLOOKUP($B1515, STANDARDS!$A:$A, STANDARDS!$B:$B,,0,2)</f>
        <v>Kortbreen Fm</v>
      </c>
      <c r="J1515">
        <v>860</v>
      </c>
      <c r="M1515" t="s">
        <v>222</v>
      </c>
      <c r="O1515">
        <v>2.5000000000000001E-2</v>
      </c>
      <c r="P1515" t="s">
        <v>243</v>
      </c>
      <c r="S1515">
        <v>-24.4</v>
      </c>
      <c r="T1515">
        <v>0.2</v>
      </c>
      <c r="U1515" t="s">
        <v>246</v>
      </c>
      <c r="V1515">
        <v>1</v>
      </c>
      <c r="W1515" t="s">
        <v>247</v>
      </c>
      <c r="X1515" t="s">
        <v>447</v>
      </c>
    </row>
    <row r="1516" spans="1:24" x14ac:dyDescent="0.3">
      <c r="A1516">
        <v>1610</v>
      </c>
      <c r="B1516" s="15" t="s">
        <v>329</v>
      </c>
      <c r="C1516" t="str">
        <f>_xlfn.XLOOKUP($B1516, STANDARDS!$A:$A, STANDARDS!$B:$B,,0,2)</f>
        <v>Kortbreen Fm</v>
      </c>
      <c r="J1516">
        <v>860</v>
      </c>
      <c r="M1516" t="s">
        <v>220</v>
      </c>
      <c r="O1516">
        <v>2.8000000000000001E-2</v>
      </c>
      <c r="P1516" t="s">
        <v>243</v>
      </c>
      <c r="S1516">
        <v>-24.8</v>
      </c>
      <c r="T1516">
        <v>0.2</v>
      </c>
      <c r="U1516" t="s">
        <v>246</v>
      </c>
      <c r="V1516">
        <v>1</v>
      </c>
      <c r="W1516" t="s">
        <v>247</v>
      </c>
      <c r="X1516" t="s">
        <v>447</v>
      </c>
    </row>
    <row r="1517" spans="1:24" x14ac:dyDescent="0.3">
      <c r="A1517">
        <v>1611</v>
      </c>
      <c r="B1517" s="15" t="s">
        <v>330</v>
      </c>
      <c r="C1517" t="str">
        <f>_xlfn.XLOOKUP($B1517, STANDARDS!$A:$A, STANDARDS!$B:$B,,0,2)</f>
        <v>Persberget Fm, Franklinsundet Gp</v>
      </c>
      <c r="J1517">
        <v>860</v>
      </c>
      <c r="M1517" t="s">
        <v>222</v>
      </c>
      <c r="O1517">
        <v>1.7999999999999999E-2</v>
      </c>
      <c r="P1517" t="s">
        <v>243</v>
      </c>
      <c r="S1517">
        <v>-21.6</v>
      </c>
      <c r="T1517">
        <v>0.2</v>
      </c>
      <c r="U1517" t="s">
        <v>246</v>
      </c>
      <c r="V1517">
        <v>1</v>
      </c>
      <c r="W1517" t="s">
        <v>247</v>
      </c>
      <c r="X1517" t="s">
        <v>447</v>
      </c>
    </row>
    <row r="1518" spans="1:24" x14ac:dyDescent="0.3">
      <c r="A1518">
        <v>1612</v>
      </c>
      <c r="B1518" s="15" t="s">
        <v>330</v>
      </c>
      <c r="C1518" t="str">
        <f>_xlfn.XLOOKUP($B1518, STANDARDS!$A:$A, STANDARDS!$B:$B,,0,2)</f>
        <v>Persberget Fm, Franklinsundet Gp</v>
      </c>
      <c r="J1518">
        <v>860</v>
      </c>
      <c r="M1518" t="s">
        <v>222</v>
      </c>
      <c r="O1518">
        <v>4.0000000000000001E-3</v>
      </c>
      <c r="P1518" t="s">
        <v>243</v>
      </c>
      <c r="S1518">
        <v>-21.7</v>
      </c>
      <c r="T1518">
        <v>0.2</v>
      </c>
      <c r="U1518" t="s">
        <v>246</v>
      </c>
      <c r="V1518">
        <v>1</v>
      </c>
      <c r="W1518" t="s">
        <v>247</v>
      </c>
      <c r="X1518" t="s">
        <v>447</v>
      </c>
    </row>
    <row r="1519" spans="1:24" x14ac:dyDescent="0.3">
      <c r="A1519">
        <v>1613</v>
      </c>
      <c r="B1519" s="15" t="s">
        <v>330</v>
      </c>
      <c r="C1519" t="str">
        <f>_xlfn.XLOOKUP($B1519, STANDARDS!$A:$A, STANDARDS!$B:$B,,0,2)</f>
        <v>Persberget Fm, Franklinsundet Gp</v>
      </c>
      <c r="J1519">
        <v>860</v>
      </c>
      <c r="M1519" t="s">
        <v>222</v>
      </c>
      <c r="P1519" t="s">
        <v>243</v>
      </c>
      <c r="Q1519">
        <v>1.1000000000000001</v>
      </c>
      <c r="R1519">
        <v>0.2</v>
      </c>
      <c r="V1519">
        <v>1</v>
      </c>
      <c r="W1519" t="s">
        <v>247</v>
      </c>
      <c r="X1519" t="s">
        <v>447</v>
      </c>
    </row>
    <row r="1520" spans="1:24" x14ac:dyDescent="0.3">
      <c r="A1520">
        <v>1617</v>
      </c>
      <c r="B1520" s="15" t="s">
        <v>331</v>
      </c>
      <c r="C1520" t="str">
        <f>_xlfn.XLOOKUP($B1520, STANDARDS!$A:$A, STANDARDS!$B:$B,,0,2)</f>
        <v>Taoudenni Basin</v>
      </c>
      <c r="J1520">
        <v>900</v>
      </c>
      <c r="M1520" t="s">
        <v>241</v>
      </c>
      <c r="P1520" t="s">
        <v>243</v>
      </c>
      <c r="Q1520">
        <v>0.7</v>
      </c>
      <c r="R1520">
        <v>0.2</v>
      </c>
      <c r="V1520">
        <v>1</v>
      </c>
      <c r="W1520" t="s">
        <v>247</v>
      </c>
      <c r="X1520" t="s">
        <v>450</v>
      </c>
    </row>
    <row r="1521" spans="1:24" x14ac:dyDescent="0.3">
      <c r="A1521">
        <v>1618</v>
      </c>
      <c r="B1521" s="15" t="s">
        <v>331</v>
      </c>
      <c r="C1521" t="str">
        <f>_xlfn.XLOOKUP($B1521, STANDARDS!$A:$A, STANDARDS!$B:$B,,0,2)</f>
        <v>Taoudenni Basin</v>
      </c>
      <c r="J1521">
        <v>900</v>
      </c>
      <c r="M1521" t="s">
        <v>241</v>
      </c>
      <c r="P1521" t="s">
        <v>243</v>
      </c>
      <c r="Q1521">
        <v>-0.4</v>
      </c>
      <c r="R1521">
        <v>0.2</v>
      </c>
      <c r="V1521">
        <v>1</v>
      </c>
      <c r="W1521" t="s">
        <v>247</v>
      </c>
      <c r="X1521" t="s">
        <v>450</v>
      </c>
    </row>
    <row r="1522" spans="1:24" x14ac:dyDescent="0.3">
      <c r="A1522">
        <v>1619</v>
      </c>
      <c r="B1522" s="15" t="s">
        <v>331</v>
      </c>
      <c r="C1522" t="str">
        <f>_xlfn.XLOOKUP($B1522, STANDARDS!$A:$A, STANDARDS!$B:$B,,0,2)</f>
        <v>Taoudenni Basin</v>
      </c>
      <c r="J1522">
        <v>900</v>
      </c>
      <c r="M1522" t="s">
        <v>240</v>
      </c>
      <c r="P1522" t="s">
        <v>243</v>
      </c>
      <c r="Q1522">
        <v>1.8</v>
      </c>
      <c r="R1522">
        <v>0.2</v>
      </c>
      <c r="V1522">
        <v>1</v>
      </c>
      <c r="W1522" t="s">
        <v>247</v>
      </c>
      <c r="X1522" t="s">
        <v>450</v>
      </c>
    </row>
    <row r="1523" spans="1:24" x14ac:dyDescent="0.3">
      <c r="A1523">
        <v>1620</v>
      </c>
      <c r="B1523" s="15" t="s">
        <v>331</v>
      </c>
      <c r="C1523" t="str">
        <f>_xlfn.XLOOKUP($B1523, STANDARDS!$A:$A, STANDARDS!$B:$B,,0,2)</f>
        <v>Taoudenni Basin</v>
      </c>
      <c r="J1523">
        <v>900</v>
      </c>
      <c r="M1523" t="s">
        <v>240</v>
      </c>
      <c r="P1523" t="s">
        <v>243</v>
      </c>
      <c r="Q1523">
        <v>0.1</v>
      </c>
      <c r="R1523">
        <v>0.2</v>
      </c>
      <c r="V1523">
        <v>1</v>
      </c>
      <c r="W1523" t="s">
        <v>247</v>
      </c>
      <c r="X1523" t="s">
        <v>476</v>
      </c>
    </row>
    <row r="1524" spans="1:24" x14ac:dyDescent="0.3">
      <c r="A1524">
        <v>1621</v>
      </c>
      <c r="B1524" s="15" t="s">
        <v>331</v>
      </c>
      <c r="C1524" t="str">
        <f>_xlfn.XLOOKUP($B1524, STANDARDS!$A:$A, STANDARDS!$B:$B,,0,2)</f>
        <v>Taoudenni Basin</v>
      </c>
      <c r="J1524">
        <v>900</v>
      </c>
      <c r="M1524" t="s">
        <v>240</v>
      </c>
      <c r="P1524" t="s">
        <v>243</v>
      </c>
      <c r="Q1524">
        <v>-0.9</v>
      </c>
      <c r="R1524">
        <v>0.2</v>
      </c>
      <c r="V1524">
        <v>1</v>
      </c>
      <c r="W1524" t="s">
        <v>247</v>
      </c>
      <c r="X1524" t="s">
        <v>450</v>
      </c>
    </row>
    <row r="1525" spans="1:24" x14ac:dyDescent="0.3">
      <c r="A1525">
        <v>1622</v>
      </c>
      <c r="B1525" s="15" t="s">
        <v>331</v>
      </c>
      <c r="C1525" t="str">
        <f>_xlfn.XLOOKUP($B1525, STANDARDS!$A:$A, STANDARDS!$B:$B,,0,2)</f>
        <v>Taoudenni Basin</v>
      </c>
      <c r="J1525">
        <v>900</v>
      </c>
      <c r="M1525" t="s">
        <v>240</v>
      </c>
      <c r="P1525" t="s">
        <v>243</v>
      </c>
      <c r="Q1525">
        <v>-2.2000000000000002</v>
      </c>
      <c r="R1525">
        <v>0.2</v>
      </c>
      <c r="V1525">
        <v>1</v>
      </c>
      <c r="W1525" t="s">
        <v>247</v>
      </c>
      <c r="X1525" t="s">
        <v>450</v>
      </c>
    </row>
    <row r="1526" spans="1:24" x14ac:dyDescent="0.3">
      <c r="A1526">
        <v>1623</v>
      </c>
      <c r="B1526" s="15" t="s">
        <v>331</v>
      </c>
      <c r="C1526" t="str">
        <f>_xlfn.XLOOKUP($B1526, STANDARDS!$A:$A, STANDARDS!$B:$B,,0,2)</f>
        <v>Taoudenni Basin</v>
      </c>
      <c r="J1526">
        <v>900</v>
      </c>
      <c r="M1526" t="s">
        <v>240</v>
      </c>
      <c r="P1526" t="s">
        <v>243</v>
      </c>
      <c r="Q1526">
        <v>0.7</v>
      </c>
      <c r="R1526">
        <v>0.2</v>
      </c>
      <c r="V1526">
        <v>1</v>
      </c>
      <c r="W1526" t="s">
        <v>247</v>
      </c>
      <c r="X1526" t="s">
        <v>450</v>
      </c>
    </row>
    <row r="1527" spans="1:24" x14ac:dyDescent="0.3">
      <c r="A1527">
        <v>1624</v>
      </c>
      <c r="B1527" s="15" t="s">
        <v>331</v>
      </c>
      <c r="C1527" t="str">
        <f>_xlfn.XLOOKUP($B1527, STANDARDS!$A:$A, STANDARDS!$B:$B,,0,2)</f>
        <v>Taoudenni Basin</v>
      </c>
      <c r="J1527">
        <v>900</v>
      </c>
      <c r="M1527" t="s">
        <v>240</v>
      </c>
      <c r="P1527" t="s">
        <v>243</v>
      </c>
      <c r="Q1527">
        <v>1.3</v>
      </c>
      <c r="R1527">
        <v>0.2</v>
      </c>
      <c r="V1527">
        <v>1</v>
      </c>
      <c r="W1527" t="s">
        <v>247</v>
      </c>
      <c r="X1527" t="s">
        <v>450</v>
      </c>
    </row>
    <row r="1528" spans="1:24" x14ac:dyDescent="0.3">
      <c r="A1528">
        <v>1625</v>
      </c>
      <c r="B1528" s="15" t="s">
        <v>331</v>
      </c>
      <c r="C1528" t="str">
        <f>_xlfn.XLOOKUP($B1528, STANDARDS!$A:$A, STANDARDS!$B:$B,,0,2)</f>
        <v>Taoudenni Basin</v>
      </c>
      <c r="J1528">
        <v>900</v>
      </c>
      <c r="M1528" t="s">
        <v>240</v>
      </c>
      <c r="P1528" t="s">
        <v>243</v>
      </c>
      <c r="Q1528">
        <v>1.3</v>
      </c>
      <c r="R1528">
        <v>0.2</v>
      </c>
      <c r="V1528">
        <v>1</v>
      </c>
      <c r="W1528" t="s">
        <v>247</v>
      </c>
      <c r="X1528" t="s">
        <v>455</v>
      </c>
    </row>
    <row r="1529" spans="1:24" x14ac:dyDescent="0.3">
      <c r="A1529">
        <v>1626</v>
      </c>
      <c r="B1529" s="15" t="s">
        <v>331</v>
      </c>
      <c r="C1529" t="str">
        <f>_xlfn.XLOOKUP($B1529, STANDARDS!$A:$A, STANDARDS!$B:$B,,0,2)</f>
        <v>Taoudenni Basin</v>
      </c>
      <c r="J1529">
        <v>900</v>
      </c>
      <c r="M1529" t="s">
        <v>240</v>
      </c>
      <c r="P1529" t="s">
        <v>243</v>
      </c>
      <c r="Q1529">
        <v>-0.9</v>
      </c>
      <c r="R1529">
        <v>0.2</v>
      </c>
      <c r="V1529">
        <v>1</v>
      </c>
      <c r="W1529" t="s">
        <v>247</v>
      </c>
      <c r="X1529" t="s">
        <v>455</v>
      </c>
    </row>
    <row r="1530" spans="1:24" x14ac:dyDescent="0.3">
      <c r="A1530">
        <v>1627</v>
      </c>
      <c r="B1530" s="15" t="s">
        <v>331</v>
      </c>
      <c r="C1530" t="str">
        <f>_xlfn.XLOOKUP($B1530, STANDARDS!$A:$A, STANDARDS!$B:$B,,0,2)</f>
        <v>Taoudenni Basin</v>
      </c>
      <c r="J1530">
        <v>900</v>
      </c>
      <c r="M1530" t="s">
        <v>240</v>
      </c>
      <c r="P1530" t="s">
        <v>243</v>
      </c>
      <c r="Q1530">
        <v>0.7</v>
      </c>
      <c r="R1530">
        <v>0.2</v>
      </c>
      <c r="V1530">
        <v>1</v>
      </c>
      <c r="W1530" t="s">
        <v>247</v>
      </c>
      <c r="X1530" t="s">
        <v>455</v>
      </c>
    </row>
    <row r="1531" spans="1:24" x14ac:dyDescent="0.3">
      <c r="A1531">
        <v>1628</v>
      </c>
      <c r="B1531" s="15" t="s">
        <v>115</v>
      </c>
      <c r="C1531" t="str">
        <f>_xlfn.XLOOKUP($B1531, STANDARDS!$A:$A, STANDARDS!$B:$B,,0,2)</f>
        <v>Red Pine Shale</v>
      </c>
      <c r="J1531">
        <v>950</v>
      </c>
      <c r="M1531" t="s">
        <v>222</v>
      </c>
      <c r="O1531">
        <v>1.7000000000000001E-2</v>
      </c>
      <c r="P1531" t="s">
        <v>243</v>
      </c>
      <c r="S1531">
        <v>-17</v>
      </c>
      <c r="T1531">
        <v>0.2</v>
      </c>
      <c r="U1531" t="s">
        <v>246</v>
      </c>
      <c r="V1531">
        <v>1</v>
      </c>
      <c r="W1531" t="s">
        <v>247</v>
      </c>
      <c r="X1531" t="s">
        <v>469</v>
      </c>
    </row>
    <row r="1532" spans="1:24" x14ac:dyDescent="0.3">
      <c r="A1532">
        <v>1629</v>
      </c>
      <c r="B1532" s="15" t="s">
        <v>332</v>
      </c>
      <c r="C1532" t="str">
        <f>_xlfn.XLOOKUP($B1532, STANDARDS!$A:$A, STANDARDS!$B:$B,,0,2)</f>
        <v>Stoer Bay Fm</v>
      </c>
      <c r="J1532">
        <v>950</v>
      </c>
      <c r="M1532" t="s">
        <v>222</v>
      </c>
      <c r="P1532" t="s">
        <v>243</v>
      </c>
      <c r="S1532">
        <v>-29.1</v>
      </c>
      <c r="T1532">
        <v>0.2</v>
      </c>
      <c r="U1532" t="s">
        <v>246</v>
      </c>
      <c r="V1532">
        <v>1</v>
      </c>
      <c r="W1532" t="s">
        <v>247</v>
      </c>
      <c r="X1532" t="s">
        <v>456</v>
      </c>
    </row>
    <row r="1533" spans="1:24" x14ac:dyDescent="0.3">
      <c r="A1533">
        <v>1630</v>
      </c>
      <c r="B1533" s="15" t="s">
        <v>333</v>
      </c>
      <c r="C1533" t="str">
        <f>_xlfn.XLOOKUP($B1533, STANDARDS!$A:$A, STANDARDS!$B:$B,,0,2)</f>
        <v>Kundelungu Series, Katanga System</v>
      </c>
      <c r="J1533">
        <v>1000</v>
      </c>
      <c r="M1533" t="s">
        <v>241</v>
      </c>
      <c r="P1533" t="s">
        <v>243</v>
      </c>
      <c r="Q1533">
        <v>1.3</v>
      </c>
      <c r="R1533">
        <v>0.2</v>
      </c>
      <c r="V1533">
        <v>1</v>
      </c>
      <c r="W1533" t="s">
        <v>247</v>
      </c>
      <c r="X1533" t="s">
        <v>450</v>
      </c>
    </row>
    <row r="1534" spans="1:24" x14ac:dyDescent="0.3">
      <c r="A1534">
        <v>1631</v>
      </c>
      <c r="B1534" s="15" t="s">
        <v>334</v>
      </c>
      <c r="C1534" t="str">
        <f>_xlfn.XLOOKUP($B1534, STANDARDS!$A:$A, STANDARDS!$B:$B,,0,2)</f>
        <v>Kurnool System</v>
      </c>
      <c r="J1534">
        <v>1000</v>
      </c>
      <c r="M1534" t="s">
        <v>240</v>
      </c>
      <c r="P1534" t="s">
        <v>243</v>
      </c>
      <c r="S1534">
        <v>-25</v>
      </c>
      <c r="T1534">
        <v>0.2</v>
      </c>
      <c r="U1534" t="s">
        <v>246</v>
      </c>
      <c r="V1534">
        <v>1</v>
      </c>
      <c r="W1534" t="s">
        <v>247</v>
      </c>
      <c r="X1534" t="s">
        <v>455</v>
      </c>
    </row>
    <row r="1535" spans="1:24" x14ac:dyDescent="0.3">
      <c r="A1535">
        <v>1632</v>
      </c>
      <c r="B1535" s="15" t="s">
        <v>334</v>
      </c>
      <c r="C1535" t="str">
        <f>_xlfn.XLOOKUP($B1535, STANDARDS!$A:$A, STANDARDS!$B:$B,,0,2)</f>
        <v>Kurnool System</v>
      </c>
      <c r="J1535">
        <v>1000</v>
      </c>
      <c r="M1535" t="s">
        <v>240</v>
      </c>
      <c r="P1535" t="s">
        <v>243</v>
      </c>
      <c r="Q1535">
        <v>3.4</v>
      </c>
      <c r="R1535">
        <v>0.2</v>
      </c>
      <c r="V1535">
        <v>1</v>
      </c>
      <c r="W1535" t="s">
        <v>247</v>
      </c>
      <c r="X1535" t="s">
        <v>455</v>
      </c>
    </row>
    <row r="1536" spans="1:24" x14ac:dyDescent="0.3">
      <c r="A1536">
        <v>1633</v>
      </c>
      <c r="B1536" s="15" t="s">
        <v>335</v>
      </c>
      <c r="C1536" t="str">
        <f>_xlfn.XLOOKUP($B1536, STANDARDS!$A:$A, STANDARDS!$B:$B,,0,2)</f>
        <v>Kurnool System</v>
      </c>
      <c r="J1536">
        <v>1000</v>
      </c>
      <c r="M1536" t="s">
        <v>240</v>
      </c>
      <c r="P1536" t="s">
        <v>243</v>
      </c>
      <c r="Q1536">
        <v>3.4</v>
      </c>
      <c r="R1536">
        <v>0.2</v>
      </c>
      <c r="V1536">
        <v>1</v>
      </c>
      <c r="W1536" t="s">
        <v>247</v>
      </c>
      <c r="X1536" t="s">
        <v>450</v>
      </c>
    </row>
    <row r="1537" spans="1:24" x14ac:dyDescent="0.3">
      <c r="A1537">
        <v>1634</v>
      </c>
      <c r="B1537" s="15" t="s">
        <v>336</v>
      </c>
      <c r="C1537" t="str">
        <f>_xlfn.XLOOKUP($B1537, STANDARDS!$A:$A, STANDARDS!$B:$B,,0,2)</f>
        <v>Roan Gp</v>
      </c>
      <c r="J1537">
        <v>1000</v>
      </c>
      <c r="M1537" t="s">
        <v>241</v>
      </c>
      <c r="P1537" t="s">
        <v>243</v>
      </c>
      <c r="Q1537">
        <v>-1.9</v>
      </c>
      <c r="R1537">
        <v>0.2</v>
      </c>
      <c r="V1537">
        <v>1</v>
      </c>
      <c r="W1537" t="s">
        <v>247</v>
      </c>
      <c r="X1537" t="s">
        <v>450</v>
      </c>
    </row>
    <row r="1538" spans="1:24" x14ac:dyDescent="0.3">
      <c r="A1538">
        <v>1635</v>
      </c>
      <c r="B1538" s="15" t="s">
        <v>336</v>
      </c>
      <c r="C1538" t="str">
        <f>_xlfn.XLOOKUP($B1538, STANDARDS!$A:$A, STANDARDS!$B:$B,,0,2)</f>
        <v>Roan Gp</v>
      </c>
      <c r="J1538">
        <v>1000</v>
      </c>
      <c r="M1538" t="s">
        <v>240</v>
      </c>
      <c r="P1538" t="s">
        <v>243</v>
      </c>
      <c r="Q1538">
        <v>-2.4</v>
      </c>
      <c r="R1538">
        <v>0.2</v>
      </c>
      <c r="V1538">
        <v>1</v>
      </c>
      <c r="W1538" t="s">
        <v>247</v>
      </c>
      <c r="X1538" t="s">
        <v>450</v>
      </c>
    </row>
    <row r="1539" spans="1:24" x14ac:dyDescent="0.3">
      <c r="A1539">
        <v>1636</v>
      </c>
      <c r="B1539" s="15" t="s">
        <v>336</v>
      </c>
      <c r="C1539" t="str">
        <f>_xlfn.XLOOKUP($B1539, STANDARDS!$A:$A, STANDARDS!$B:$B,,0,2)</f>
        <v>Roan Gp</v>
      </c>
      <c r="J1539">
        <v>1000</v>
      </c>
      <c r="M1539" t="s">
        <v>241</v>
      </c>
      <c r="P1539" t="s">
        <v>243</v>
      </c>
      <c r="Q1539">
        <v>4.5999999999999996</v>
      </c>
      <c r="R1539">
        <v>0.2</v>
      </c>
      <c r="V1539">
        <v>1</v>
      </c>
      <c r="W1539" t="s">
        <v>247</v>
      </c>
      <c r="X1539" t="s">
        <v>450</v>
      </c>
    </row>
    <row r="1540" spans="1:24" x14ac:dyDescent="0.3">
      <c r="A1540">
        <v>1637</v>
      </c>
      <c r="B1540" s="15" t="s">
        <v>336</v>
      </c>
      <c r="C1540" t="str">
        <f>_xlfn.XLOOKUP($B1540, STANDARDS!$A:$A, STANDARDS!$B:$B,,0,2)</f>
        <v>Roan Gp</v>
      </c>
      <c r="J1540">
        <v>1000</v>
      </c>
      <c r="M1540" t="s">
        <v>241</v>
      </c>
      <c r="P1540" t="s">
        <v>243</v>
      </c>
      <c r="Q1540">
        <v>-1.5</v>
      </c>
      <c r="R1540">
        <v>0.2</v>
      </c>
      <c r="V1540">
        <v>1</v>
      </c>
      <c r="W1540" t="s">
        <v>247</v>
      </c>
      <c r="X1540" t="s">
        <v>450</v>
      </c>
    </row>
    <row r="1541" spans="1:24" x14ac:dyDescent="0.3">
      <c r="A1541">
        <v>1638</v>
      </c>
      <c r="B1541" s="15" t="s">
        <v>336</v>
      </c>
      <c r="C1541" t="str">
        <f>_xlfn.XLOOKUP($B1541, STANDARDS!$A:$A, STANDARDS!$B:$B,,0,2)</f>
        <v>Roan Gp</v>
      </c>
      <c r="J1541">
        <v>1000</v>
      </c>
      <c r="M1541" t="s">
        <v>241</v>
      </c>
      <c r="P1541" t="s">
        <v>243</v>
      </c>
      <c r="Q1541">
        <v>-1</v>
      </c>
      <c r="R1541">
        <v>0.2</v>
      </c>
      <c r="V1541">
        <v>1</v>
      </c>
      <c r="W1541" t="s">
        <v>247</v>
      </c>
      <c r="X1541" t="s">
        <v>450</v>
      </c>
    </row>
    <row r="1542" spans="1:24" x14ac:dyDescent="0.3">
      <c r="A1542">
        <v>1639</v>
      </c>
      <c r="B1542" s="15" t="s">
        <v>336</v>
      </c>
      <c r="C1542" t="str">
        <f>_xlfn.XLOOKUP($B1542, STANDARDS!$A:$A, STANDARDS!$B:$B,,0,2)</f>
        <v>Roan Gp</v>
      </c>
      <c r="J1542">
        <v>1000</v>
      </c>
      <c r="M1542" t="s">
        <v>240</v>
      </c>
      <c r="P1542" t="s">
        <v>243</v>
      </c>
      <c r="Q1542">
        <v>-2.2999999999999998</v>
      </c>
      <c r="R1542">
        <v>0.2</v>
      </c>
      <c r="V1542">
        <v>1</v>
      </c>
      <c r="W1542" t="s">
        <v>247</v>
      </c>
      <c r="X1542" t="s">
        <v>450</v>
      </c>
    </row>
    <row r="1543" spans="1:24" x14ac:dyDescent="0.3">
      <c r="A1543">
        <v>1640</v>
      </c>
      <c r="B1543" s="15" t="s">
        <v>336</v>
      </c>
      <c r="C1543" t="str">
        <f>_xlfn.XLOOKUP($B1543, STANDARDS!$A:$A, STANDARDS!$B:$B,,0,2)</f>
        <v>Roan Gp</v>
      </c>
      <c r="J1543">
        <v>1000</v>
      </c>
      <c r="M1543" t="s">
        <v>241</v>
      </c>
      <c r="P1543" t="s">
        <v>243</v>
      </c>
      <c r="Q1543">
        <v>1.3</v>
      </c>
      <c r="R1543">
        <v>0.2</v>
      </c>
      <c r="V1543">
        <v>1</v>
      </c>
      <c r="W1543" t="s">
        <v>247</v>
      </c>
      <c r="X1543" t="s">
        <v>450</v>
      </c>
    </row>
    <row r="1544" spans="1:24" x14ac:dyDescent="0.3">
      <c r="A1544">
        <v>1641</v>
      </c>
      <c r="B1544" s="15" t="s">
        <v>336</v>
      </c>
      <c r="C1544" t="str">
        <f>_xlfn.XLOOKUP($B1544, STANDARDS!$A:$A, STANDARDS!$B:$B,,0,2)</f>
        <v>Roan Gp</v>
      </c>
      <c r="J1544">
        <v>1000</v>
      </c>
      <c r="M1544" t="s">
        <v>241</v>
      </c>
      <c r="P1544" t="s">
        <v>243</v>
      </c>
      <c r="Q1544">
        <v>1.6</v>
      </c>
      <c r="R1544">
        <v>0.2</v>
      </c>
      <c r="V1544">
        <v>1</v>
      </c>
      <c r="W1544" t="s">
        <v>247</v>
      </c>
      <c r="X1544" t="s">
        <v>450</v>
      </c>
    </row>
    <row r="1545" spans="1:24" x14ac:dyDescent="0.3">
      <c r="A1545">
        <v>1642</v>
      </c>
      <c r="B1545" s="15" t="s">
        <v>336</v>
      </c>
      <c r="C1545" t="str">
        <f>_xlfn.XLOOKUP($B1545, STANDARDS!$A:$A, STANDARDS!$B:$B,,0,2)</f>
        <v>Roan Gp</v>
      </c>
      <c r="J1545">
        <v>1000</v>
      </c>
      <c r="M1545" t="s">
        <v>241</v>
      </c>
      <c r="P1545" t="s">
        <v>243</v>
      </c>
      <c r="Q1545">
        <v>1.4</v>
      </c>
      <c r="R1545">
        <v>0.2</v>
      </c>
      <c r="V1545">
        <v>1</v>
      </c>
      <c r="W1545" t="s">
        <v>247</v>
      </c>
      <c r="X1545" t="s">
        <v>450</v>
      </c>
    </row>
    <row r="1546" spans="1:24" x14ac:dyDescent="0.3">
      <c r="A1546">
        <v>1643</v>
      </c>
      <c r="B1546" s="15" t="s">
        <v>336</v>
      </c>
      <c r="C1546" t="str">
        <f>_xlfn.XLOOKUP($B1546, STANDARDS!$A:$A, STANDARDS!$B:$B,,0,2)</f>
        <v>Roan Gp</v>
      </c>
      <c r="J1546">
        <v>1000</v>
      </c>
      <c r="M1546" t="s">
        <v>241</v>
      </c>
      <c r="P1546" t="s">
        <v>243</v>
      </c>
      <c r="Q1546">
        <v>0.7</v>
      </c>
      <c r="R1546">
        <v>0.2</v>
      </c>
      <c r="V1546">
        <v>1</v>
      </c>
      <c r="W1546" t="s">
        <v>247</v>
      </c>
      <c r="X1546" t="s">
        <v>450</v>
      </c>
    </row>
    <row r="1547" spans="1:24" x14ac:dyDescent="0.3">
      <c r="A1547">
        <v>1644</v>
      </c>
      <c r="B1547" s="15" t="s">
        <v>336</v>
      </c>
      <c r="C1547" t="str">
        <f>_xlfn.XLOOKUP($B1547, STANDARDS!$A:$A, STANDARDS!$B:$B,,0,2)</f>
        <v>Roan Gp</v>
      </c>
      <c r="J1547">
        <v>1000</v>
      </c>
      <c r="M1547" t="s">
        <v>241</v>
      </c>
      <c r="P1547" t="s">
        <v>243</v>
      </c>
      <c r="Q1547">
        <v>-18.5</v>
      </c>
      <c r="R1547">
        <v>0.2</v>
      </c>
      <c r="V1547">
        <v>1</v>
      </c>
      <c r="W1547" t="s">
        <v>247</v>
      </c>
      <c r="X1547" t="s">
        <v>450</v>
      </c>
    </row>
    <row r="1548" spans="1:24" x14ac:dyDescent="0.3">
      <c r="A1548">
        <v>1645</v>
      </c>
      <c r="B1548" s="15" t="s">
        <v>336</v>
      </c>
      <c r="C1548" t="str">
        <f>_xlfn.XLOOKUP($B1548, STANDARDS!$A:$A, STANDARDS!$B:$B,,0,2)</f>
        <v>Roan Gp</v>
      </c>
      <c r="J1548">
        <v>1000</v>
      </c>
      <c r="M1548" t="s">
        <v>221</v>
      </c>
      <c r="P1548" t="s">
        <v>243</v>
      </c>
      <c r="Q1548">
        <v>-7.6</v>
      </c>
      <c r="R1548">
        <v>0.2</v>
      </c>
      <c r="V1548">
        <v>1</v>
      </c>
      <c r="W1548" t="s">
        <v>247</v>
      </c>
      <c r="X1548" t="s">
        <v>450</v>
      </c>
    </row>
    <row r="1549" spans="1:24" x14ac:dyDescent="0.3">
      <c r="A1549">
        <v>1646</v>
      </c>
      <c r="B1549" s="15" t="s">
        <v>337</v>
      </c>
      <c r="C1549" t="str">
        <f>_xlfn.XLOOKUP($B1549, STANDARDS!$A:$A, STANDARDS!$B:$B,,0,2)</f>
        <v>Mwashia Gp</v>
      </c>
      <c r="J1549">
        <v>1000</v>
      </c>
      <c r="M1549" t="s">
        <v>241</v>
      </c>
      <c r="P1549" t="s">
        <v>243</v>
      </c>
      <c r="Q1549">
        <v>-3.5</v>
      </c>
      <c r="R1549">
        <v>0.2</v>
      </c>
      <c r="V1549">
        <v>1</v>
      </c>
      <c r="W1549" t="s">
        <v>247</v>
      </c>
      <c r="X1549" t="s">
        <v>450</v>
      </c>
    </row>
    <row r="1550" spans="1:24" x14ac:dyDescent="0.3">
      <c r="A1550">
        <v>1647</v>
      </c>
      <c r="B1550" s="15" t="s">
        <v>338</v>
      </c>
      <c r="C1550" t="str">
        <f>_xlfn.XLOOKUP($B1550, STANDARDS!$A:$A, STANDARDS!$B:$B,,0,2)</f>
        <v>Kurnool System</v>
      </c>
      <c r="J1550">
        <v>1000</v>
      </c>
      <c r="M1550" t="s">
        <v>240</v>
      </c>
      <c r="P1550" t="s">
        <v>243</v>
      </c>
      <c r="Q1550">
        <v>-0.6</v>
      </c>
      <c r="R1550">
        <v>0.2</v>
      </c>
      <c r="V1550">
        <v>1</v>
      </c>
      <c r="W1550" t="s">
        <v>247</v>
      </c>
      <c r="X1550" t="s">
        <v>450</v>
      </c>
    </row>
    <row r="1551" spans="1:24" x14ac:dyDescent="0.3">
      <c r="A1551">
        <v>1648</v>
      </c>
      <c r="B1551" s="15" t="s">
        <v>339</v>
      </c>
      <c r="C1551" t="str">
        <f>_xlfn.XLOOKUP($B1551, STANDARDS!$A:$A, STANDARDS!$B:$B,,0,2)</f>
        <v>Roan Gp</v>
      </c>
      <c r="J1551">
        <v>1000</v>
      </c>
      <c r="M1551" t="s">
        <v>241</v>
      </c>
      <c r="P1551" t="s">
        <v>243</v>
      </c>
      <c r="Q1551">
        <v>6.8</v>
      </c>
      <c r="R1551">
        <v>0.2</v>
      </c>
      <c r="V1551">
        <v>1</v>
      </c>
      <c r="W1551" t="s">
        <v>247</v>
      </c>
      <c r="X1551" t="s">
        <v>450</v>
      </c>
    </row>
    <row r="1552" spans="1:24" x14ac:dyDescent="0.3">
      <c r="A1552">
        <v>1649</v>
      </c>
      <c r="B1552" s="15" t="s">
        <v>340</v>
      </c>
      <c r="C1552" t="str">
        <f>_xlfn.XLOOKUP($B1552, STANDARDS!$A:$A, STANDARDS!$B:$B,,0,2)</f>
        <v>Allamoore Fm</v>
      </c>
      <c r="J1552">
        <v>1050</v>
      </c>
      <c r="M1552" t="s">
        <v>217</v>
      </c>
      <c r="O1552">
        <v>8.0000000000000002E-3</v>
      </c>
      <c r="P1552" t="s">
        <v>243</v>
      </c>
      <c r="S1552">
        <v>-31.3</v>
      </c>
      <c r="T1552">
        <v>0.2</v>
      </c>
      <c r="U1552" t="s">
        <v>246</v>
      </c>
      <c r="V1552">
        <v>1</v>
      </c>
      <c r="W1552" t="s">
        <v>247</v>
      </c>
      <c r="X1552" t="s">
        <v>469</v>
      </c>
    </row>
    <row r="1553" spans="1:24" x14ac:dyDescent="0.3">
      <c r="A1553">
        <v>1650</v>
      </c>
      <c r="B1553" s="15" t="s">
        <v>341</v>
      </c>
      <c r="C1553" t="str">
        <f>_xlfn.XLOOKUP($B1553, STANDARDS!$A:$A, STANDARDS!$B:$B,,0,2)</f>
        <v>Oakway Fm, Canadian Shield</v>
      </c>
      <c r="J1553">
        <v>1050</v>
      </c>
      <c r="M1553" t="s">
        <v>241</v>
      </c>
      <c r="P1553" t="s">
        <v>243</v>
      </c>
      <c r="Q1553">
        <v>-1.1000000000000001</v>
      </c>
      <c r="R1553">
        <v>0.2</v>
      </c>
      <c r="V1553">
        <v>1</v>
      </c>
      <c r="W1553" t="s">
        <v>247</v>
      </c>
      <c r="X1553" t="s">
        <v>450</v>
      </c>
    </row>
    <row r="1554" spans="1:24" x14ac:dyDescent="0.3">
      <c r="A1554">
        <v>1651</v>
      </c>
      <c r="B1554" s="15" t="s">
        <v>120</v>
      </c>
      <c r="C1554" t="str">
        <f>_xlfn.XLOOKUP($B1554, STANDARDS!$A:$A, STANDARDS!$B:$B,,0,2)</f>
        <v>Nonesuch Fm</v>
      </c>
      <c r="J1554">
        <v>1055</v>
      </c>
      <c r="M1554" t="s">
        <v>222</v>
      </c>
      <c r="P1554" t="s">
        <v>243</v>
      </c>
      <c r="S1554">
        <v>-27.1</v>
      </c>
      <c r="T1554">
        <v>0.2</v>
      </c>
      <c r="U1554" t="s">
        <v>246</v>
      </c>
      <c r="V1554">
        <v>1</v>
      </c>
      <c r="W1554" t="s">
        <v>247</v>
      </c>
      <c r="X1554" t="s">
        <v>477</v>
      </c>
    </row>
    <row r="1555" spans="1:24" x14ac:dyDescent="0.3">
      <c r="A1555">
        <v>1652</v>
      </c>
      <c r="B1555" s="15" t="s">
        <v>120</v>
      </c>
      <c r="C1555" t="str">
        <f>_xlfn.XLOOKUP($B1555, STANDARDS!$A:$A, STANDARDS!$B:$B,,0,2)</f>
        <v>Nonesuch Fm</v>
      </c>
      <c r="J1555">
        <v>1055</v>
      </c>
      <c r="M1555" t="s">
        <v>222</v>
      </c>
      <c r="P1555" t="s">
        <v>243</v>
      </c>
      <c r="S1555">
        <v>-33.1</v>
      </c>
      <c r="T1555">
        <v>0.2</v>
      </c>
      <c r="U1555" t="s">
        <v>246</v>
      </c>
      <c r="V1555">
        <v>1</v>
      </c>
      <c r="W1555" t="s">
        <v>247</v>
      </c>
      <c r="X1555" t="s">
        <v>456</v>
      </c>
    </row>
    <row r="1556" spans="1:24" x14ac:dyDescent="0.3">
      <c r="A1556">
        <v>1653</v>
      </c>
      <c r="B1556" s="15" t="s">
        <v>120</v>
      </c>
      <c r="C1556" t="str">
        <f>_xlfn.XLOOKUP($B1556, STANDARDS!$A:$A, STANDARDS!$B:$B,,0,2)</f>
        <v>Nonesuch Fm</v>
      </c>
      <c r="J1556">
        <v>1055</v>
      </c>
      <c r="M1556" t="s">
        <v>222</v>
      </c>
      <c r="P1556" t="s">
        <v>243</v>
      </c>
      <c r="S1556">
        <v>-33</v>
      </c>
      <c r="T1556">
        <v>0.2</v>
      </c>
      <c r="U1556" t="s">
        <v>246</v>
      </c>
      <c r="V1556">
        <v>1</v>
      </c>
      <c r="W1556" t="s">
        <v>247</v>
      </c>
      <c r="X1556" t="s">
        <v>456</v>
      </c>
    </row>
    <row r="1557" spans="1:24" x14ac:dyDescent="0.3">
      <c r="A1557">
        <v>1654</v>
      </c>
      <c r="B1557" s="15" t="s">
        <v>120</v>
      </c>
      <c r="C1557" t="str">
        <f>_xlfn.XLOOKUP($B1557, STANDARDS!$A:$A, STANDARDS!$B:$B,,0,2)</f>
        <v>Nonesuch Fm</v>
      </c>
      <c r="J1557">
        <v>1055</v>
      </c>
      <c r="M1557" t="s">
        <v>222</v>
      </c>
      <c r="P1557" t="s">
        <v>243</v>
      </c>
      <c r="S1557">
        <v>-33.4</v>
      </c>
      <c r="T1557">
        <v>0.2</v>
      </c>
      <c r="U1557" t="s">
        <v>246</v>
      </c>
      <c r="V1557">
        <v>1</v>
      </c>
      <c r="W1557" t="s">
        <v>247</v>
      </c>
      <c r="X1557" t="s">
        <v>456</v>
      </c>
    </row>
    <row r="1558" spans="1:24" x14ac:dyDescent="0.3">
      <c r="A1558">
        <v>1655</v>
      </c>
      <c r="B1558" s="15" t="s">
        <v>120</v>
      </c>
      <c r="C1558" t="str">
        <f>_xlfn.XLOOKUP($B1558, STANDARDS!$A:$A, STANDARDS!$B:$B,,0,2)</f>
        <v>Nonesuch Fm</v>
      </c>
      <c r="J1558">
        <v>1055</v>
      </c>
      <c r="M1558" t="s">
        <v>222</v>
      </c>
      <c r="P1558" t="s">
        <v>243</v>
      </c>
      <c r="S1558">
        <v>-32.9</v>
      </c>
      <c r="T1558">
        <v>0.2</v>
      </c>
      <c r="U1558" t="s">
        <v>246</v>
      </c>
      <c r="V1558">
        <v>1</v>
      </c>
      <c r="W1558" t="s">
        <v>247</v>
      </c>
      <c r="X1558" t="s">
        <v>456</v>
      </c>
    </row>
    <row r="1559" spans="1:24" x14ac:dyDescent="0.3">
      <c r="A1559">
        <v>1656</v>
      </c>
      <c r="B1559" s="15" t="s">
        <v>120</v>
      </c>
      <c r="C1559" t="str">
        <f>_xlfn.XLOOKUP($B1559, STANDARDS!$A:$A, STANDARDS!$B:$B,,0,2)</f>
        <v>Nonesuch Fm</v>
      </c>
      <c r="J1559">
        <v>1055</v>
      </c>
      <c r="M1559" t="s">
        <v>222</v>
      </c>
      <c r="P1559" t="s">
        <v>243</v>
      </c>
      <c r="S1559">
        <v>-33.5</v>
      </c>
      <c r="T1559">
        <v>0.2</v>
      </c>
      <c r="U1559" t="s">
        <v>246</v>
      </c>
      <c r="V1559">
        <v>1</v>
      </c>
      <c r="W1559" t="s">
        <v>247</v>
      </c>
      <c r="X1559" t="s">
        <v>456</v>
      </c>
    </row>
    <row r="1560" spans="1:24" x14ac:dyDescent="0.3">
      <c r="A1560">
        <v>1657</v>
      </c>
      <c r="B1560" s="15" t="s">
        <v>120</v>
      </c>
      <c r="C1560" t="str">
        <f>_xlfn.XLOOKUP($B1560, STANDARDS!$A:$A, STANDARDS!$B:$B,,0,2)</f>
        <v>Nonesuch Fm</v>
      </c>
      <c r="J1560">
        <v>1055</v>
      </c>
      <c r="M1560" t="s">
        <v>222</v>
      </c>
      <c r="O1560">
        <v>2.7E-2</v>
      </c>
      <c r="P1560" t="s">
        <v>243</v>
      </c>
      <c r="S1560">
        <v>-33.799999999999997</v>
      </c>
      <c r="T1560">
        <v>0.2</v>
      </c>
      <c r="U1560" t="s">
        <v>246</v>
      </c>
      <c r="V1560">
        <v>1</v>
      </c>
      <c r="W1560" t="s">
        <v>247</v>
      </c>
      <c r="X1560" t="s">
        <v>469</v>
      </c>
    </row>
    <row r="1561" spans="1:24" x14ac:dyDescent="0.3">
      <c r="A1561">
        <v>1706</v>
      </c>
      <c r="B1561" s="15" t="s">
        <v>342</v>
      </c>
      <c r="C1561" t="str">
        <f>_xlfn.XLOOKUP($B1561, STANDARDS!$A:$A, STANDARDS!$B:$B,,0,2)</f>
        <v>Eurelia Beds</v>
      </c>
      <c r="J1561">
        <v>1100</v>
      </c>
      <c r="M1561" t="s">
        <v>241</v>
      </c>
      <c r="P1561" t="s">
        <v>243</v>
      </c>
      <c r="Q1561">
        <v>-8.6999999999999993</v>
      </c>
      <c r="R1561">
        <v>0.2</v>
      </c>
      <c r="V1561">
        <v>1</v>
      </c>
      <c r="W1561" t="s">
        <v>247</v>
      </c>
      <c r="X1561" t="s">
        <v>467</v>
      </c>
    </row>
    <row r="1562" spans="1:24" x14ac:dyDescent="0.3">
      <c r="A1562">
        <v>1707</v>
      </c>
      <c r="B1562" s="15" t="s">
        <v>342</v>
      </c>
      <c r="C1562" t="str">
        <f>_xlfn.XLOOKUP($B1562, STANDARDS!$A:$A, STANDARDS!$B:$B,,0,2)</f>
        <v>Eurelia Beds</v>
      </c>
      <c r="J1562">
        <v>1100</v>
      </c>
      <c r="M1562" t="s">
        <v>241</v>
      </c>
      <c r="P1562" t="s">
        <v>243</v>
      </c>
      <c r="Q1562">
        <v>0.3</v>
      </c>
      <c r="R1562">
        <v>0.2</v>
      </c>
      <c r="V1562">
        <v>1</v>
      </c>
      <c r="W1562" t="s">
        <v>247</v>
      </c>
      <c r="X1562" t="s">
        <v>467</v>
      </c>
    </row>
    <row r="1563" spans="1:24" x14ac:dyDescent="0.3">
      <c r="A1563">
        <v>1708</v>
      </c>
      <c r="B1563" s="15" t="s">
        <v>342</v>
      </c>
      <c r="C1563" t="str">
        <f>_xlfn.XLOOKUP($B1563, STANDARDS!$A:$A, STANDARDS!$B:$B,,0,2)</f>
        <v>Eurelia Beds</v>
      </c>
      <c r="J1563">
        <v>1100</v>
      </c>
      <c r="M1563" t="s">
        <v>241</v>
      </c>
      <c r="P1563" t="s">
        <v>243</v>
      </c>
      <c r="Q1563">
        <v>-1.2</v>
      </c>
      <c r="R1563">
        <v>0.2</v>
      </c>
      <c r="V1563">
        <v>1</v>
      </c>
      <c r="W1563" t="s">
        <v>247</v>
      </c>
      <c r="X1563" t="s">
        <v>467</v>
      </c>
    </row>
    <row r="1564" spans="1:24" x14ac:dyDescent="0.3">
      <c r="A1564">
        <v>1709</v>
      </c>
      <c r="B1564" s="15" t="s">
        <v>342</v>
      </c>
      <c r="C1564" t="str">
        <f>_xlfn.XLOOKUP($B1564, STANDARDS!$A:$A, STANDARDS!$B:$B,,0,2)</f>
        <v>Eurelia Beds</v>
      </c>
      <c r="J1564">
        <v>1100</v>
      </c>
      <c r="M1564" t="s">
        <v>241</v>
      </c>
      <c r="P1564" t="s">
        <v>243</v>
      </c>
      <c r="Q1564">
        <v>2</v>
      </c>
      <c r="R1564">
        <v>0.2</v>
      </c>
      <c r="V1564">
        <v>1</v>
      </c>
      <c r="W1564" t="s">
        <v>247</v>
      </c>
      <c r="X1564" t="s">
        <v>467</v>
      </c>
    </row>
    <row r="1565" spans="1:24" x14ac:dyDescent="0.3">
      <c r="A1565">
        <v>1710</v>
      </c>
      <c r="B1565" s="15" t="s">
        <v>342</v>
      </c>
      <c r="C1565" t="str">
        <f>_xlfn.XLOOKUP($B1565, STANDARDS!$A:$A, STANDARDS!$B:$B,,0,2)</f>
        <v>Eurelia Beds</v>
      </c>
      <c r="J1565">
        <v>1100</v>
      </c>
      <c r="M1565" t="s">
        <v>241</v>
      </c>
      <c r="P1565" t="s">
        <v>243</v>
      </c>
      <c r="Q1565">
        <v>0.5</v>
      </c>
      <c r="R1565">
        <v>0.2</v>
      </c>
      <c r="V1565">
        <v>1</v>
      </c>
      <c r="W1565" t="s">
        <v>247</v>
      </c>
      <c r="X1565" t="s">
        <v>467</v>
      </c>
    </row>
    <row r="1566" spans="1:24" x14ac:dyDescent="0.3">
      <c r="A1566">
        <v>1711</v>
      </c>
      <c r="B1566" s="15" t="s">
        <v>342</v>
      </c>
      <c r="C1566" t="str">
        <f>_xlfn.XLOOKUP($B1566, STANDARDS!$A:$A, STANDARDS!$B:$B,,0,2)</f>
        <v>Eurelia Beds</v>
      </c>
      <c r="J1566">
        <v>1100</v>
      </c>
      <c r="M1566" t="s">
        <v>241</v>
      </c>
      <c r="P1566" t="s">
        <v>243</v>
      </c>
      <c r="Q1566">
        <v>-1.1000000000000001</v>
      </c>
      <c r="R1566">
        <v>0.2</v>
      </c>
      <c r="V1566">
        <v>1</v>
      </c>
      <c r="W1566" t="s">
        <v>247</v>
      </c>
      <c r="X1566" t="s">
        <v>467</v>
      </c>
    </row>
    <row r="1567" spans="1:24" x14ac:dyDescent="0.3">
      <c r="A1567">
        <v>1712</v>
      </c>
      <c r="B1567" s="15" t="s">
        <v>342</v>
      </c>
      <c r="C1567" t="str">
        <f>_xlfn.XLOOKUP($B1567, STANDARDS!$A:$A, STANDARDS!$B:$B,,0,2)</f>
        <v>Eurelia Beds</v>
      </c>
      <c r="J1567">
        <v>1100</v>
      </c>
      <c r="M1567" t="s">
        <v>241</v>
      </c>
      <c r="P1567" t="s">
        <v>243</v>
      </c>
      <c r="Q1567">
        <v>2.9</v>
      </c>
      <c r="R1567">
        <v>0.2</v>
      </c>
      <c r="V1567">
        <v>1</v>
      </c>
      <c r="W1567" t="s">
        <v>247</v>
      </c>
      <c r="X1567" t="s">
        <v>467</v>
      </c>
    </row>
    <row r="1568" spans="1:24" x14ac:dyDescent="0.3">
      <c r="A1568">
        <v>1713</v>
      </c>
      <c r="B1568" s="15" t="s">
        <v>342</v>
      </c>
      <c r="C1568" t="str">
        <f>_xlfn.XLOOKUP($B1568, STANDARDS!$A:$A, STANDARDS!$B:$B,,0,2)</f>
        <v>Eurelia Beds</v>
      </c>
      <c r="J1568">
        <v>1100</v>
      </c>
      <c r="M1568" t="s">
        <v>241</v>
      </c>
      <c r="P1568" t="s">
        <v>243</v>
      </c>
      <c r="Q1568">
        <v>-4</v>
      </c>
      <c r="R1568">
        <v>0.2</v>
      </c>
      <c r="V1568">
        <v>1</v>
      </c>
      <c r="W1568" t="s">
        <v>247</v>
      </c>
      <c r="X1568" t="s">
        <v>467</v>
      </c>
    </row>
    <row r="1569" spans="1:24" x14ac:dyDescent="0.3">
      <c r="A1569">
        <v>1714</v>
      </c>
      <c r="B1569" s="15" t="s">
        <v>342</v>
      </c>
      <c r="C1569" t="str">
        <f>_xlfn.XLOOKUP($B1569, STANDARDS!$A:$A, STANDARDS!$B:$B,,0,2)</f>
        <v>Eurelia Beds</v>
      </c>
      <c r="J1569">
        <v>1100</v>
      </c>
      <c r="M1569" t="s">
        <v>221</v>
      </c>
      <c r="P1569" t="s">
        <v>243</v>
      </c>
      <c r="Q1569">
        <v>6.2</v>
      </c>
      <c r="R1569">
        <v>0.2</v>
      </c>
      <c r="V1569">
        <v>1</v>
      </c>
      <c r="W1569" t="s">
        <v>247</v>
      </c>
      <c r="X1569" t="s">
        <v>467</v>
      </c>
    </row>
    <row r="1570" spans="1:24" x14ac:dyDescent="0.3">
      <c r="A1570">
        <v>1715</v>
      </c>
      <c r="B1570" s="15" t="s">
        <v>342</v>
      </c>
      <c r="C1570" t="str">
        <f>_xlfn.XLOOKUP($B1570, STANDARDS!$A:$A, STANDARDS!$B:$B,,0,2)</f>
        <v>Eurelia Beds</v>
      </c>
      <c r="J1570">
        <v>1100</v>
      </c>
      <c r="M1570" t="s">
        <v>221</v>
      </c>
      <c r="P1570" t="s">
        <v>243</v>
      </c>
      <c r="Q1570">
        <v>3.9</v>
      </c>
      <c r="R1570">
        <v>0.2</v>
      </c>
      <c r="V1570">
        <v>1</v>
      </c>
      <c r="W1570" t="s">
        <v>247</v>
      </c>
      <c r="X1570" t="s">
        <v>467</v>
      </c>
    </row>
    <row r="1571" spans="1:24" x14ac:dyDescent="0.3">
      <c r="A1571">
        <v>1716</v>
      </c>
      <c r="B1571" s="15" t="s">
        <v>342</v>
      </c>
      <c r="C1571" t="str">
        <f>_xlfn.XLOOKUP($B1571, STANDARDS!$A:$A, STANDARDS!$B:$B,,0,2)</f>
        <v>Eurelia Beds</v>
      </c>
      <c r="J1571">
        <v>1100</v>
      </c>
      <c r="M1571" t="s">
        <v>241</v>
      </c>
      <c r="P1571" t="s">
        <v>243</v>
      </c>
      <c r="Q1571">
        <v>2.2000000000000002</v>
      </c>
      <c r="R1571">
        <v>0.2</v>
      </c>
      <c r="V1571">
        <v>1</v>
      </c>
      <c r="W1571" t="s">
        <v>247</v>
      </c>
      <c r="X1571" t="s">
        <v>467</v>
      </c>
    </row>
    <row r="1572" spans="1:24" x14ac:dyDescent="0.3">
      <c r="A1572">
        <v>1717</v>
      </c>
      <c r="B1572" s="15" t="s">
        <v>342</v>
      </c>
      <c r="C1572" t="str">
        <f>_xlfn.XLOOKUP($B1572, STANDARDS!$A:$A, STANDARDS!$B:$B,,0,2)</f>
        <v>Eurelia Beds</v>
      </c>
      <c r="J1572">
        <v>1100</v>
      </c>
      <c r="M1572" t="s">
        <v>241</v>
      </c>
      <c r="P1572" t="s">
        <v>243</v>
      </c>
      <c r="Q1572">
        <v>2.1</v>
      </c>
      <c r="R1572">
        <v>0.2</v>
      </c>
      <c r="V1572">
        <v>1</v>
      </c>
      <c r="W1572" t="s">
        <v>247</v>
      </c>
      <c r="X1572" t="s">
        <v>467</v>
      </c>
    </row>
    <row r="1573" spans="1:24" x14ac:dyDescent="0.3">
      <c r="A1573">
        <v>1718</v>
      </c>
      <c r="B1573" s="15" t="s">
        <v>342</v>
      </c>
      <c r="C1573" t="str">
        <f>_xlfn.XLOOKUP($B1573, STANDARDS!$A:$A, STANDARDS!$B:$B,,0,2)</f>
        <v>Eurelia Beds</v>
      </c>
      <c r="J1573">
        <v>1100</v>
      </c>
      <c r="M1573" t="s">
        <v>241</v>
      </c>
      <c r="P1573" t="s">
        <v>243</v>
      </c>
      <c r="Q1573">
        <v>-0.3</v>
      </c>
      <c r="R1573">
        <v>0.2</v>
      </c>
      <c r="V1573">
        <v>1</v>
      </c>
      <c r="W1573" t="s">
        <v>247</v>
      </c>
      <c r="X1573" t="s">
        <v>467</v>
      </c>
    </row>
    <row r="1574" spans="1:24" x14ac:dyDescent="0.3">
      <c r="A1574">
        <v>1719</v>
      </c>
      <c r="B1574" s="15" t="s">
        <v>342</v>
      </c>
      <c r="C1574" t="str">
        <f>_xlfn.XLOOKUP($B1574, STANDARDS!$A:$A, STANDARDS!$B:$B,,0,2)</f>
        <v>Eurelia Beds</v>
      </c>
      <c r="J1574">
        <v>1100</v>
      </c>
      <c r="M1574" t="s">
        <v>221</v>
      </c>
      <c r="P1574" t="s">
        <v>243</v>
      </c>
      <c r="Q1574">
        <v>3</v>
      </c>
      <c r="R1574">
        <v>0.2</v>
      </c>
      <c r="V1574">
        <v>1</v>
      </c>
      <c r="W1574" t="s">
        <v>247</v>
      </c>
      <c r="X1574" t="s">
        <v>467</v>
      </c>
    </row>
    <row r="1575" spans="1:24" x14ac:dyDescent="0.3">
      <c r="A1575">
        <v>1720</v>
      </c>
      <c r="B1575" s="15" t="s">
        <v>342</v>
      </c>
      <c r="C1575" t="str">
        <f>_xlfn.XLOOKUP($B1575, STANDARDS!$A:$A, STANDARDS!$B:$B,,0,2)</f>
        <v>Eurelia Beds</v>
      </c>
      <c r="J1575">
        <v>1100</v>
      </c>
      <c r="M1575" t="s">
        <v>241</v>
      </c>
      <c r="P1575" t="s">
        <v>243</v>
      </c>
      <c r="Q1575">
        <v>4.0999999999999996</v>
      </c>
      <c r="R1575">
        <v>0.2</v>
      </c>
      <c r="V1575">
        <v>1</v>
      </c>
      <c r="W1575" t="s">
        <v>247</v>
      </c>
      <c r="X1575" t="s">
        <v>467</v>
      </c>
    </row>
    <row r="1576" spans="1:24" x14ac:dyDescent="0.3">
      <c r="A1576">
        <v>1721</v>
      </c>
      <c r="B1576" s="15" t="s">
        <v>342</v>
      </c>
      <c r="C1576" t="str">
        <f>_xlfn.XLOOKUP($B1576, STANDARDS!$A:$A, STANDARDS!$B:$B,,0,2)</f>
        <v>Eurelia Beds</v>
      </c>
      <c r="J1576">
        <v>1100</v>
      </c>
      <c r="M1576" t="s">
        <v>241</v>
      </c>
      <c r="P1576" t="s">
        <v>243</v>
      </c>
      <c r="Q1576">
        <v>4.4000000000000004</v>
      </c>
      <c r="R1576">
        <v>0.2</v>
      </c>
      <c r="V1576">
        <v>1</v>
      </c>
      <c r="W1576" t="s">
        <v>247</v>
      </c>
      <c r="X1576" t="s">
        <v>467</v>
      </c>
    </row>
    <row r="1577" spans="1:24" x14ac:dyDescent="0.3">
      <c r="A1577">
        <v>1722</v>
      </c>
      <c r="B1577" s="15" t="s">
        <v>342</v>
      </c>
      <c r="C1577" t="str">
        <f>_xlfn.XLOOKUP($B1577, STANDARDS!$A:$A, STANDARDS!$B:$B,,0,2)</f>
        <v>Eurelia Beds</v>
      </c>
      <c r="J1577">
        <v>1100</v>
      </c>
      <c r="M1577" t="s">
        <v>221</v>
      </c>
      <c r="P1577" t="s">
        <v>243</v>
      </c>
      <c r="Q1577">
        <v>1.7</v>
      </c>
      <c r="R1577">
        <v>0.2</v>
      </c>
      <c r="V1577">
        <v>1</v>
      </c>
      <c r="W1577" t="s">
        <v>247</v>
      </c>
      <c r="X1577" t="s">
        <v>467</v>
      </c>
    </row>
    <row r="1578" spans="1:24" x14ac:dyDescent="0.3">
      <c r="A1578">
        <v>1723</v>
      </c>
      <c r="B1578" s="15" t="s">
        <v>342</v>
      </c>
      <c r="C1578" t="str">
        <f>_xlfn.XLOOKUP($B1578, STANDARDS!$A:$A, STANDARDS!$B:$B,,0,2)</f>
        <v>Eurelia Beds</v>
      </c>
      <c r="J1578">
        <v>1100</v>
      </c>
      <c r="M1578" t="s">
        <v>221</v>
      </c>
      <c r="P1578" t="s">
        <v>243</v>
      </c>
      <c r="Q1578">
        <v>2.5</v>
      </c>
      <c r="R1578">
        <v>0.2</v>
      </c>
      <c r="V1578">
        <v>1</v>
      </c>
      <c r="W1578" t="s">
        <v>247</v>
      </c>
      <c r="X1578" t="s">
        <v>467</v>
      </c>
    </row>
    <row r="1579" spans="1:24" x14ac:dyDescent="0.3">
      <c r="A1579">
        <v>1724</v>
      </c>
      <c r="B1579" s="15" t="s">
        <v>342</v>
      </c>
      <c r="C1579" t="str">
        <f>_xlfn.XLOOKUP($B1579, STANDARDS!$A:$A, STANDARDS!$B:$B,,0,2)</f>
        <v>Eurelia Beds</v>
      </c>
      <c r="J1579">
        <v>1100</v>
      </c>
      <c r="M1579" t="s">
        <v>221</v>
      </c>
      <c r="P1579" t="s">
        <v>243</v>
      </c>
      <c r="Q1579">
        <v>3</v>
      </c>
      <c r="R1579">
        <v>0.2</v>
      </c>
      <c r="V1579">
        <v>1</v>
      </c>
      <c r="W1579" t="s">
        <v>247</v>
      </c>
      <c r="X1579" t="s">
        <v>467</v>
      </c>
    </row>
    <row r="1580" spans="1:24" x14ac:dyDescent="0.3">
      <c r="A1580">
        <v>1725</v>
      </c>
      <c r="B1580" s="15" t="s">
        <v>342</v>
      </c>
      <c r="C1580" t="str">
        <f>_xlfn.XLOOKUP($B1580, STANDARDS!$A:$A, STANDARDS!$B:$B,,0,2)</f>
        <v>Eurelia Beds</v>
      </c>
      <c r="J1580">
        <v>1100</v>
      </c>
      <c r="M1580" t="s">
        <v>221</v>
      </c>
      <c r="P1580" t="s">
        <v>243</v>
      </c>
      <c r="Q1580">
        <v>3.3</v>
      </c>
      <c r="R1580">
        <v>0.2</v>
      </c>
      <c r="V1580">
        <v>1</v>
      </c>
      <c r="W1580" t="s">
        <v>247</v>
      </c>
      <c r="X1580" t="s">
        <v>467</v>
      </c>
    </row>
    <row r="1581" spans="1:24" x14ac:dyDescent="0.3">
      <c r="A1581">
        <v>1726</v>
      </c>
      <c r="B1581" s="15" t="s">
        <v>342</v>
      </c>
      <c r="C1581" t="str">
        <f>_xlfn.XLOOKUP($B1581, STANDARDS!$A:$A, STANDARDS!$B:$B,,0,2)</f>
        <v>Eurelia Beds</v>
      </c>
      <c r="J1581">
        <v>1100</v>
      </c>
      <c r="M1581" t="s">
        <v>221</v>
      </c>
      <c r="P1581" t="s">
        <v>243</v>
      </c>
      <c r="Q1581">
        <v>3.5</v>
      </c>
      <c r="R1581">
        <v>0.2</v>
      </c>
      <c r="V1581">
        <v>1</v>
      </c>
      <c r="W1581" t="s">
        <v>247</v>
      </c>
      <c r="X1581" t="s">
        <v>467</v>
      </c>
    </row>
    <row r="1582" spans="1:24" x14ac:dyDescent="0.3">
      <c r="A1582">
        <v>1727</v>
      </c>
      <c r="B1582" s="15" t="s">
        <v>342</v>
      </c>
      <c r="C1582" t="str">
        <f>_xlfn.XLOOKUP($B1582, STANDARDS!$A:$A, STANDARDS!$B:$B,,0,2)</f>
        <v>Eurelia Beds</v>
      </c>
      <c r="J1582">
        <v>1100</v>
      </c>
      <c r="M1582" t="s">
        <v>221</v>
      </c>
      <c r="P1582" t="s">
        <v>243</v>
      </c>
      <c r="Q1582">
        <v>3.5</v>
      </c>
      <c r="R1582">
        <v>0.2</v>
      </c>
      <c r="V1582">
        <v>1</v>
      </c>
      <c r="W1582" t="s">
        <v>247</v>
      </c>
      <c r="X1582" t="s">
        <v>467</v>
      </c>
    </row>
    <row r="1583" spans="1:24" x14ac:dyDescent="0.3">
      <c r="A1583">
        <v>1728</v>
      </c>
      <c r="B1583" s="15" t="s">
        <v>342</v>
      </c>
      <c r="C1583" t="str">
        <f>_xlfn.XLOOKUP($B1583, STANDARDS!$A:$A, STANDARDS!$B:$B,,0,2)</f>
        <v>Eurelia Beds</v>
      </c>
      <c r="J1583">
        <v>1100</v>
      </c>
      <c r="M1583" t="s">
        <v>241</v>
      </c>
      <c r="P1583" t="s">
        <v>243</v>
      </c>
      <c r="Q1583">
        <v>0.8</v>
      </c>
      <c r="R1583">
        <v>0.2</v>
      </c>
      <c r="V1583">
        <v>1</v>
      </c>
      <c r="W1583" t="s">
        <v>247</v>
      </c>
      <c r="X1583" t="s">
        <v>467</v>
      </c>
    </row>
    <row r="1584" spans="1:24" x14ac:dyDescent="0.3">
      <c r="A1584">
        <v>1729</v>
      </c>
      <c r="B1584" s="15" t="s">
        <v>342</v>
      </c>
      <c r="C1584" t="str">
        <f>_xlfn.XLOOKUP($B1584, STANDARDS!$A:$A, STANDARDS!$B:$B,,0,2)</f>
        <v>Eurelia Beds</v>
      </c>
      <c r="J1584">
        <v>1100</v>
      </c>
      <c r="M1584" t="s">
        <v>221</v>
      </c>
      <c r="P1584" t="s">
        <v>243</v>
      </c>
      <c r="Q1584">
        <v>2</v>
      </c>
      <c r="R1584">
        <v>0.2</v>
      </c>
      <c r="V1584">
        <v>1</v>
      </c>
      <c r="W1584" t="s">
        <v>247</v>
      </c>
      <c r="X1584" t="s">
        <v>467</v>
      </c>
    </row>
    <row r="1585" spans="1:24" x14ac:dyDescent="0.3">
      <c r="A1585">
        <v>1730</v>
      </c>
      <c r="B1585" s="15" t="s">
        <v>342</v>
      </c>
      <c r="C1585" t="str">
        <f>_xlfn.XLOOKUP($B1585, STANDARDS!$A:$A, STANDARDS!$B:$B,,0,2)</f>
        <v>Eurelia Beds</v>
      </c>
      <c r="J1585">
        <v>1100</v>
      </c>
      <c r="M1585" t="s">
        <v>221</v>
      </c>
      <c r="P1585" t="s">
        <v>243</v>
      </c>
      <c r="Q1585">
        <v>2</v>
      </c>
      <c r="R1585">
        <v>0.2</v>
      </c>
      <c r="V1585">
        <v>1</v>
      </c>
      <c r="W1585" t="s">
        <v>247</v>
      </c>
      <c r="X1585" t="s">
        <v>467</v>
      </c>
    </row>
    <row r="1586" spans="1:24" x14ac:dyDescent="0.3">
      <c r="A1586">
        <v>1731</v>
      </c>
      <c r="B1586" s="15" t="s">
        <v>342</v>
      </c>
      <c r="C1586" t="str">
        <f>_xlfn.XLOOKUP($B1586, STANDARDS!$A:$A, STANDARDS!$B:$B,,0,2)</f>
        <v>Eurelia Beds</v>
      </c>
      <c r="J1586">
        <v>1100</v>
      </c>
      <c r="M1586" t="s">
        <v>221</v>
      </c>
      <c r="P1586" t="s">
        <v>243</v>
      </c>
      <c r="Q1586">
        <v>-1.3</v>
      </c>
      <c r="R1586">
        <v>0.2</v>
      </c>
      <c r="V1586">
        <v>1</v>
      </c>
      <c r="W1586" t="s">
        <v>247</v>
      </c>
      <c r="X1586" t="s">
        <v>467</v>
      </c>
    </row>
    <row r="1587" spans="1:24" x14ac:dyDescent="0.3">
      <c r="A1587">
        <v>1732</v>
      </c>
      <c r="B1587" s="15" t="s">
        <v>342</v>
      </c>
      <c r="C1587" t="str">
        <f>_xlfn.XLOOKUP($B1587, STANDARDS!$A:$A, STANDARDS!$B:$B,,0,2)</f>
        <v>Eurelia Beds</v>
      </c>
      <c r="J1587">
        <v>1100</v>
      </c>
      <c r="M1587" t="s">
        <v>221</v>
      </c>
      <c r="P1587" t="s">
        <v>243</v>
      </c>
      <c r="Q1587">
        <v>3.3</v>
      </c>
      <c r="R1587">
        <v>0.2</v>
      </c>
      <c r="V1587">
        <v>1</v>
      </c>
      <c r="W1587" t="s">
        <v>247</v>
      </c>
      <c r="X1587" t="s">
        <v>467</v>
      </c>
    </row>
    <row r="1588" spans="1:24" x14ac:dyDescent="0.3">
      <c r="A1588">
        <v>1733</v>
      </c>
      <c r="B1588" s="15" t="s">
        <v>342</v>
      </c>
      <c r="C1588" t="str">
        <f>_xlfn.XLOOKUP($B1588, STANDARDS!$A:$A, STANDARDS!$B:$B,,0,2)</f>
        <v>Eurelia Beds</v>
      </c>
      <c r="J1588">
        <v>1100</v>
      </c>
      <c r="M1588" t="s">
        <v>221</v>
      </c>
      <c r="P1588" t="s">
        <v>243</v>
      </c>
      <c r="Q1588">
        <v>2.2000000000000002</v>
      </c>
      <c r="R1588">
        <v>0.2</v>
      </c>
      <c r="V1588">
        <v>1</v>
      </c>
      <c r="W1588" t="s">
        <v>247</v>
      </c>
      <c r="X1588" t="s">
        <v>467</v>
      </c>
    </row>
    <row r="1589" spans="1:24" x14ac:dyDescent="0.3">
      <c r="A1589">
        <v>1734</v>
      </c>
      <c r="B1589" s="15" t="s">
        <v>342</v>
      </c>
      <c r="C1589" t="str">
        <f>_xlfn.XLOOKUP($B1589, STANDARDS!$A:$A, STANDARDS!$B:$B,,0,2)</f>
        <v>Eurelia Beds</v>
      </c>
      <c r="J1589">
        <v>1100</v>
      </c>
      <c r="M1589" t="s">
        <v>221</v>
      </c>
      <c r="P1589" t="s">
        <v>243</v>
      </c>
      <c r="Q1589">
        <v>3.7</v>
      </c>
      <c r="R1589">
        <v>0.2</v>
      </c>
      <c r="V1589">
        <v>1</v>
      </c>
      <c r="W1589" t="s">
        <v>247</v>
      </c>
      <c r="X1589" t="s">
        <v>467</v>
      </c>
    </row>
    <row r="1590" spans="1:24" x14ac:dyDescent="0.3">
      <c r="A1590">
        <v>1735</v>
      </c>
      <c r="B1590" s="15" t="s">
        <v>342</v>
      </c>
      <c r="C1590" t="str">
        <f>_xlfn.XLOOKUP($B1590, STANDARDS!$A:$A, STANDARDS!$B:$B,,0,2)</f>
        <v>Eurelia Beds</v>
      </c>
      <c r="J1590">
        <v>1100</v>
      </c>
      <c r="M1590" t="s">
        <v>241</v>
      </c>
      <c r="P1590" t="s">
        <v>243</v>
      </c>
      <c r="Q1590">
        <v>3.6</v>
      </c>
      <c r="R1590">
        <v>0.2</v>
      </c>
      <c r="V1590">
        <v>1</v>
      </c>
      <c r="W1590" t="s">
        <v>247</v>
      </c>
      <c r="X1590" t="s">
        <v>467</v>
      </c>
    </row>
    <row r="1591" spans="1:24" x14ac:dyDescent="0.3">
      <c r="A1591">
        <v>1736</v>
      </c>
      <c r="B1591" s="15" t="s">
        <v>342</v>
      </c>
      <c r="C1591" t="str">
        <f>_xlfn.XLOOKUP($B1591, STANDARDS!$A:$A, STANDARDS!$B:$B,,0,2)</f>
        <v>Eurelia Beds</v>
      </c>
      <c r="J1591">
        <v>1100</v>
      </c>
      <c r="M1591" t="s">
        <v>241</v>
      </c>
      <c r="P1591" t="s">
        <v>243</v>
      </c>
      <c r="Q1591">
        <v>4.2</v>
      </c>
      <c r="R1591">
        <v>0.2</v>
      </c>
      <c r="V1591">
        <v>1</v>
      </c>
      <c r="W1591" t="s">
        <v>247</v>
      </c>
      <c r="X1591" t="s">
        <v>467</v>
      </c>
    </row>
    <row r="1592" spans="1:24" x14ac:dyDescent="0.3">
      <c r="A1592">
        <v>1737</v>
      </c>
      <c r="B1592" s="15" t="s">
        <v>342</v>
      </c>
      <c r="C1592" t="str">
        <f>_xlfn.XLOOKUP($B1592, STANDARDS!$A:$A, STANDARDS!$B:$B,,0,2)</f>
        <v>Eurelia Beds</v>
      </c>
      <c r="J1592">
        <v>1100</v>
      </c>
      <c r="M1592" t="s">
        <v>221</v>
      </c>
      <c r="P1592" t="s">
        <v>243</v>
      </c>
      <c r="Q1592">
        <v>3.1</v>
      </c>
      <c r="R1592">
        <v>0.2</v>
      </c>
      <c r="V1592">
        <v>1</v>
      </c>
      <c r="W1592" t="s">
        <v>247</v>
      </c>
      <c r="X1592" t="s">
        <v>467</v>
      </c>
    </row>
    <row r="1593" spans="1:24" x14ac:dyDescent="0.3">
      <c r="A1593">
        <v>1738</v>
      </c>
      <c r="B1593" s="15" t="s">
        <v>342</v>
      </c>
      <c r="C1593" t="str">
        <f>_xlfn.XLOOKUP($B1593, STANDARDS!$A:$A, STANDARDS!$B:$B,,0,2)</f>
        <v>Eurelia Beds</v>
      </c>
      <c r="J1593">
        <v>1100</v>
      </c>
      <c r="M1593" t="s">
        <v>241</v>
      </c>
      <c r="P1593" t="s">
        <v>243</v>
      </c>
      <c r="Q1593">
        <v>3.7</v>
      </c>
      <c r="R1593">
        <v>0.2</v>
      </c>
      <c r="V1593">
        <v>1</v>
      </c>
      <c r="W1593" t="s">
        <v>247</v>
      </c>
      <c r="X1593" t="s">
        <v>467</v>
      </c>
    </row>
    <row r="1594" spans="1:24" x14ac:dyDescent="0.3">
      <c r="A1594">
        <v>1739</v>
      </c>
      <c r="B1594" s="15" t="s">
        <v>342</v>
      </c>
      <c r="C1594" t="str">
        <f>_xlfn.XLOOKUP($B1594, STANDARDS!$A:$A, STANDARDS!$B:$B,,0,2)</f>
        <v>Eurelia Beds</v>
      </c>
      <c r="J1594">
        <v>1100</v>
      </c>
      <c r="M1594" t="s">
        <v>221</v>
      </c>
      <c r="P1594" t="s">
        <v>243</v>
      </c>
      <c r="Q1594">
        <v>4.3</v>
      </c>
      <c r="R1594">
        <v>0.2</v>
      </c>
      <c r="V1594">
        <v>1</v>
      </c>
      <c r="W1594" t="s">
        <v>247</v>
      </c>
      <c r="X1594" t="s">
        <v>467</v>
      </c>
    </row>
    <row r="1595" spans="1:24" x14ac:dyDescent="0.3">
      <c r="A1595">
        <v>1740</v>
      </c>
      <c r="B1595" s="15" t="s">
        <v>342</v>
      </c>
      <c r="C1595" t="str">
        <f>_xlfn.XLOOKUP($B1595, STANDARDS!$A:$A, STANDARDS!$B:$B,,0,2)</f>
        <v>Eurelia Beds</v>
      </c>
      <c r="J1595">
        <v>1100</v>
      </c>
      <c r="M1595" t="s">
        <v>221</v>
      </c>
      <c r="P1595" t="s">
        <v>243</v>
      </c>
      <c r="Q1595">
        <v>3.7</v>
      </c>
      <c r="R1595">
        <v>0.2</v>
      </c>
      <c r="V1595">
        <v>1</v>
      </c>
      <c r="W1595" t="s">
        <v>247</v>
      </c>
      <c r="X1595" t="s">
        <v>467</v>
      </c>
    </row>
    <row r="1596" spans="1:24" x14ac:dyDescent="0.3">
      <c r="A1596">
        <v>1741</v>
      </c>
      <c r="B1596" s="15" t="s">
        <v>342</v>
      </c>
      <c r="C1596" t="str">
        <f>_xlfn.XLOOKUP($B1596, STANDARDS!$A:$A, STANDARDS!$B:$B,,0,2)</f>
        <v>Eurelia Beds</v>
      </c>
      <c r="J1596">
        <v>1100</v>
      </c>
      <c r="M1596" t="s">
        <v>221</v>
      </c>
      <c r="P1596" t="s">
        <v>243</v>
      </c>
      <c r="Q1596">
        <v>2.8</v>
      </c>
      <c r="R1596">
        <v>0.2</v>
      </c>
      <c r="V1596">
        <v>1</v>
      </c>
      <c r="W1596" t="s">
        <v>247</v>
      </c>
      <c r="X1596" t="s">
        <v>467</v>
      </c>
    </row>
    <row r="1597" spans="1:24" x14ac:dyDescent="0.3">
      <c r="A1597">
        <v>1742</v>
      </c>
      <c r="B1597" s="15" t="s">
        <v>342</v>
      </c>
      <c r="C1597" t="str">
        <f>_xlfn.XLOOKUP($B1597, STANDARDS!$A:$A, STANDARDS!$B:$B,,0,2)</f>
        <v>Eurelia Beds</v>
      </c>
      <c r="J1597">
        <v>1100</v>
      </c>
      <c r="M1597" t="s">
        <v>241</v>
      </c>
      <c r="P1597" t="s">
        <v>243</v>
      </c>
      <c r="Q1597">
        <v>3.3</v>
      </c>
      <c r="R1597">
        <v>0.2</v>
      </c>
      <c r="V1597">
        <v>1</v>
      </c>
      <c r="W1597" t="s">
        <v>247</v>
      </c>
      <c r="X1597" t="s">
        <v>467</v>
      </c>
    </row>
    <row r="1598" spans="1:24" x14ac:dyDescent="0.3">
      <c r="A1598">
        <v>1743</v>
      </c>
      <c r="B1598" s="15" t="s">
        <v>342</v>
      </c>
      <c r="C1598" t="str">
        <f>_xlfn.XLOOKUP($B1598, STANDARDS!$A:$A, STANDARDS!$B:$B,,0,2)</f>
        <v>Eurelia Beds</v>
      </c>
      <c r="J1598">
        <v>1100</v>
      </c>
      <c r="M1598" t="s">
        <v>241</v>
      </c>
      <c r="P1598" t="s">
        <v>243</v>
      </c>
      <c r="Q1598">
        <v>3</v>
      </c>
      <c r="R1598">
        <v>0.2</v>
      </c>
      <c r="V1598">
        <v>1</v>
      </c>
      <c r="W1598" t="s">
        <v>247</v>
      </c>
      <c r="X1598" t="s">
        <v>467</v>
      </c>
    </row>
    <row r="1599" spans="1:24" x14ac:dyDescent="0.3">
      <c r="A1599">
        <v>1744</v>
      </c>
      <c r="B1599" s="15" t="s">
        <v>342</v>
      </c>
      <c r="C1599" t="str">
        <f>_xlfn.XLOOKUP($B1599, STANDARDS!$A:$A, STANDARDS!$B:$B,,0,2)</f>
        <v>Eurelia Beds</v>
      </c>
      <c r="J1599">
        <v>1100</v>
      </c>
      <c r="M1599" t="s">
        <v>241</v>
      </c>
      <c r="P1599" t="s">
        <v>243</v>
      </c>
      <c r="Q1599">
        <v>2.6</v>
      </c>
      <c r="R1599">
        <v>0.2</v>
      </c>
      <c r="V1599">
        <v>1</v>
      </c>
      <c r="W1599" t="s">
        <v>247</v>
      </c>
      <c r="X1599" t="s">
        <v>467</v>
      </c>
    </row>
    <row r="1600" spans="1:24" x14ac:dyDescent="0.3">
      <c r="A1600">
        <v>1745</v>
      </c>
      <c r="B1600" s="15" t="s">
        <v>342</v>
      </c>
      <c r="C1600" t="str">
        <f>_xlfn.XLOOKUP($B1600, STANDARDS!$A:$A, STANDARDS!$B:$B,,0,2)</f>
        <v>Eurelia Beds</v>
      </c>
      <c r="J1600">
        <v>1100</v>
      </c>
      <c r="M1600" t="s">
        <v>241</v>
      </c>
      <c r="P1600" t="s">
        <v>243</v>
      </c>
      <c r="Q1600">
        <v>2.9</v>
      </c>
      <c r="R1600">
        <v>0.2</v>
      </c>
      <c r="V1600">
        <v>1</v>
      </c>
      <c r="W1600" t="s">
        <v>247</v>
      </c>
      <c r="X1600" t="s">
        <v>467</v>
      </c>
    </row>
    <row r="1601" spans="1:24" x14ac:dyDescent="0.3">
      <c r="A1601">
        <v>1746</v>
      </c>
      <c r="B1601" s="15" t="s">
        <v>342</v>
      </c>
      <c r="C1601" t="str">
        <f>_xlfn.XLOOKUP($B1601, STANDARDS!$A:$A, STANDARDS!$B:$B,,0,2)</f>
        <v>Eurelia Beds</v>
      </c>
      <c r="J1601">
        <v>1100</v>
      </c>
      <c r="M1601" t="s">
        <v>241</v>
      </c>
      <c r="P1601" t="s">
        <v>243</v>
      </c>
      <c r="Q1601">
        <v>3</v>
      </c>
      <c r="R1601">
        <v>0.2</v>
      </c>
      <c r="V1601">
        <v>1</v>
      </c>
      <c r="W1601" t="s">
        <v>247</v>
      </c>
      <c r="X1601" t="s">
        <v>467</v>
      </c>
    </row>
    <row r="1602" spans="1:24" x14ac:dyDescent="0.3">
      <c r="A1602">
        <v>1747</v>
      </c>
      <c r="B1602" s="15" t="s">
        <v>342</v>
      </c>
      <c r="C1602" t="str">
        <f>_xlfn.XLOOKUP($B1602, STANDARDS!$A:$A, STANDARDS!$B:$B,,0,2)</f>
        <v>Eurelia Beds</v>
      </c>
      <c r="J1602">
        <v>1100</v>
      </c>
      <c r="M1602" t="s">
        <v>221</v>
      </c>
      <c r="P1602" t="s">
        <v>243</v>
      </c>
      <c r="Q1602">
        <v>1.9</v>
      </c>
      <c r="R1602">
        <v>0.2</v>
      </c>
      <c r="V1602">
        <v>1</v>
      </c>
      <c r="W1602" t="s">
        <v>247</v>
      </c>
      <c r="X1602" t="s">
        <v>467</v>
      </c>
    </row>
    <row r="1603" spans="1:24" x14ac:dyDescent="0.3">
      <c r="A1603">
        <v>1748</v>
      </c>
      <c r="B1603" s="15" t="s">
        <v>342</v>
      </c>
      <c r="C1603" t="str">
        <f>_xlfn.XLOOKUP($B1603, STANDARDS!$A:$A, STANDARDS!$B:$B,,0,2)</f>
        <v>Eurelia Beds</v>
      </c>
      <c r="J1603">
        <v>1100</v>
      </c>
      <c r="M1603" t="s">
        <v>241</v>
      </c>
      <c r="P1603" t="s">
        <v>243</v>
      </c>
      <c r="Q1603">
        <v>4.7</v>
      </c>
      <c r="R1603">
        <v>0.2</v>
      </c>
      <c r="V1603">
        <v>1</v>
      </c>
      <c r="W1603" t="s">
        <v>247</v>
      </c>
      <c r="X1603" t="s">
        <v>467</v>
      </c>
    </row>
    <row r="1604" spans="1:24" x14ac:dyDescent="0.3">
      <c r="A1604">
        <v>1749</v>
      </c>
      <c r="B1604" s="15" t="s">
        <v>342</v>
      </c>
      <c r="C1604" t="str">
        <f>_xlfn.XLOOKUP($B1604, STANDARDS!$A:$A, STANDARDS!$B:$B,,0,2)</f>
        <v>Eurelia Beds</v>
      </c>
      <c r="J1604">
        <v>1100</v>
      </c>
      <c r="M1604" t="s">
        <v>221</v>
      </c>
      <c r="P1604" t="s">
        <v>243</v>
      </c>
      <c r="Q1604">
        <v>4.5</v>
      </c>
      <c r="R1604">
        <v>0.2</v>
      </c>
      <c r="V1604">
        <v>1</v>
      </c>
      <c r="W1604" t="s">
        <v>247</v>
      </c>
      <c r="X1604" t="s">
        <v>467</v>
      </c>
    </row>
    <row r="1605" spans="1:24" x14ac:dyDescent="0.3">
      <c r="A1605">
        <v>1750</v>
      </c>
      <c r="B1605" s="15" t="s">
        <v>342</v>
      </c>
      <c r="C1605" t="str">
        <f>_xlfn.XLOOKUP($B1605, STANDARDS!$A:$A, STANDARDS!$B:$B,,0,2)</f>
        <v>Eurelia Beds</v>
      </c>
      <c r="J1605">
        <v>1100</v>
      </c>
      <c r="M1605" t="s">
        <v>221</v>
      </c>
      <c r="P1605" t="s">
        <v>243</v>
      </c>
      <c r="Q1605">
        <v>4.9000000000000004</v>
      </c>
      <c r="R1605">
        <v>0.2</v>
      </c>
      <c r="V1605">
        <v>1</v>
      </c>
      <c r="W1605" t="s">
        <v>247</v>
      </c>
      <c r="X1605" t="s">
        <v>467</v>
      </c>
    </row>
    <row r="1606" spans="1:24" x14ac:dyDescent="0.3">
      <c r="A1606">
        <v>1751</v>
      </c>
      <c r="B1606" s="15" t="s">
        <v>342</v>
      </c>
      <c r="C1606" t="str">
        <f>_xlfn.XLOOKUP($B1606, STANDARDS!$A:$A, STANDARDS!$B:$B,,0,2)</f>
        <v>Eurelia Beds</v>
      </c>
      <c r="J1606">
        <v>1100</v>
      </c>
      <c r="M1606" t="s">
        <v>241</v>
      </c>
      <c r="P1606" t="s">
        <v>243</v>
      </c>
      <c r="Q1606">
        <v>3.4</v>
      </c>
      <c r="R1606">
        <v>0.2</v>
      </c>
      <c r="V1606">
        <v>1</v>
      </c>
      <c r="W1606" t="s">
        <v>247</v>
      </c>
      <c r="X1606" t="s">
        <v>467</v>
      </c>
    </row>
    <row r="1607" spans="1:24" x14ac:dyDescent="0.3">
      <c r="A1607">
        <v>1752</v>
      </c>
      <c r="B1607" s="15" t="s">
        <v>342</v>
      </c>
      <c r="C1607" t="str">
        <f>_xlfn.XLOOKUP($B1607, STANDARDS!$A:$A, STANDARDS!$B:$B,,0,2)</f>
        <v>Eurelia Beds</v>
      </c>
      <c r="J1607">
        <v>1100</v>
      </c>
      <c r="M1607" t="s">
        <v>241</v>
      </c>
      <c r="P1607" t="s">
        <v>243</v>
      </c>
      <c r="Q1607">
        <v>3.6</v>
      </c>
      <c r="R1607">
        <v>0.2</v>
      </c>
      <c r="V1607">
        <v>1</v>
      </c>
      <c r="W1607" t="s">
        <v>247</v>
      </c>
      <c r="X1607" t="s">
        <v>467</v>
      </c>
    </row>
    <row r="1608" spans="1:24" x14ac:dyDescent="0.3">
      <c r="A1608">
        <v>1753</v>
      </c>
      <c r="B1608" s="15" t="s">
        <v>342</v>
      </c>
      <c r="C1608" t="str">
        <f>_xlfn.XLOOKUP($B1608, STANDARDS!$A:$A, STANDARDS!$B:$B,,0,2)</f>
        <v>Eurelia Beds</v>
      </c>
      <c r="J1608">
        <v>1100</v>
      </c>
      <c r="M1608" t="s">
        <v>221</v>
      </c>
      <c r="P1608" t="s">
        <v>243</v>
      </c>
      <c r="Q1608">
        <v>4.2</v>
      </c>
      <c r="R1608">
        <v>0.2</v>
      </c>
      <c r="V1608">
        <v>1</v>
      </c>
      <c r="W1608" t="s">
        <v>247</v>
      </c>
      <c r="X1608" t="s">
        <v>467</v>
      </c>
    </row>
    <row r="1609" spans="1:24" x14ac:dyDescent="0.3">
      <c r="A1609">
        <v>1754</v>
      </c>
      <c r="B1609" s="15" t="s">
        <v>342</v>
      </c>
      <c r="C1609" t="str">
        <f>_xlfn.XLOOKUP($B1609, STANDARDS!$A:$A, STANDARDS!$B:$B,,0,2)</f>
        <v>Eurelia Beds</v>
      </c>
      <c r="J1609">
        <v>1100</v>
      </c>
      <c r="M1609" t="s">
        <v>221</v>
      </c>
      <c r="P1609" t="s">
        <v>243</v>
      </c>
      <c r="Q1609">
        <v>3.8</v>
      </c>
      <c r="R1609">
        <v>0.2</v>
      </c>
      <c r="V1609">
        <v>1</v>
      </c>
      <c r="W1609" t="s">
        <v>247</v>
      </c>
      <c r="X1609" t="s">
        <v>467</v>
      </c>
    </row>
    <row r="1610" spans="1:24" x14ac:dyDescent="0.3">
      <c r="A1610">
        <v>1755</v>
      </c>
      <c r="B1610" s="15" t="s">
        <v>342</v>
      </c>
      <c r="C1610" t="str">
        <f>_xlfn.XLOOKUP($B1610, STANDARDS!$A:$A, STANDARDS!$B:$B,,0,2)</f>
        <v>Eurelia Beds</v>
      </c>
      <c r="J1610">
        <v>1100</v>
      </c>
      <c r="M1610" t="s">
        <v>221</v>
      </c>
      <c r="P1610" t="s">
        <v>243</v>
      </c>
      <c r="Q1610">
        <v>4.0999999999999996</v>
      </c>
      <c r="R1610">
        <v>0.2</v>
      </c>
      <c r="V1610">
        <v>1</v>
      </c>
      <c r="W1610" t="s">
        <v>247</v>
      </c>
      <c r="X1610" t="s">
        <v>467</v>
      </c>
    </row>
    <row r="1611" spans="1:24" x14ac:dyDescent="0.3">
      <c r="A1611">
        <v>1756</v>
      </c>
      <c r="B1611" s="15" t="s">
        <v>342</v>
      </c>
      <c r="C1611" t="str">
        <f>_xlfn.XLOOKUP($B1611, STANDARDS!$A:$A, STANDARDS!$B:$B,,0,2)</f>
        <v>Eurelia Beds</v>
      </c>
      <c r="J1611">
        <v>1100</v>
      </c>
      <c r="M1611" t="s">
        <v>221</v>
      </c>
      <c r="P1611" t="s">
        <v>243</v>
      </c>
      <c r="Q1611">
        <v>4.9000000000000004</v>
      </c>
      <c r="R1611">
        <v>0.2</v>
      </c>
      <c r="V1611">
        <v>1</v>
      </c>
      <c r="W1611" t="s">
        <v>247</v>
      </c>
      <c r="X1611" t="s">
        <v>467</v>
      </c>
    </row>
    <row r="1612" spans="1:24" x14ac:dyDescent="0.3">
      <c r="A1612">
        <v>1757</v>
      </c>
      <c r="B1612" s="15" t="s">
        <v>342</v>
      </c>
      <c r="C1612" t="str">
        <f>_xlfn.XLOOKUP($B1612, STANDARDS!$A:$A, STANDARDS!$B:$B,,0,2)</f>
        <v>Eurelia Beds</v>
      </c>
      <c r="J1612">
        <v>1100</v>
      </c>
      <c r="M1612" t="s">
        <v>221</v>
      </c>
      <c r="P1612" t="s">
        <v>243</v>
      </c>
      <c r="Q1612">
        <v>4.3</v>
      </c>
      <c r="R1612">
        <v>0.2</v>
      </c>
      <c r="V1612">
        <v>1</v>
      </c>
      <c r="W1612" t="s">
        <v>247</v>
      </c>
      <c r="X1612" t="s">
        <v>467</v>
      </c>
    </row>
    <row r="1613" spans="1:24" x14ac:dyDescent="0.3">
      <c r="A1613">
        <v>1758</v>
      </c>
      <c r="B1613" s="15" t="s">
        <v>342</v>
      </c>
      <c r="C1613" t="str">
        <f>_xlfn.XLOOKUP($B1613, STANDARDS!$A:$A, STANDARDS!$B:$B,,0,2)</f>
        <v>Eurelia Beds</v>
      </c>
      <c r="J1613">
        <v>1100</v>
      </c>
      <c r="M1613" t="s">
        <v>241</v>
      </c>
      <c r="P1613" t="s">
        <v>243</v>
      </c>
      <c r="Q1613">
        <v>2.8</v>
      </c>
      <c r="R1613">
        <v>0.2</v>
      </c>
      <c r="V1613">
        <v>1</v>
      </c>
      <c r="W1613" t="s">
        <v>247</v>
      </c>
      <c r="X1613" t="s">
        <v>467</v>
      </c>
    </row>
    <row r="1614" spans="1:24" x14ac:dyDescent="0.3">
      <c r="A1614">
        <v>1759</v>
      </c>
      <c r="B1614" s="15" t="s">
        <v>342</v>
      </c>
      <c r="C1614" t="str">
        <f>_xlfn.XLOOKUP($B1614, STANDARDS!$A:$A, STANDARDS!$B:$B,,0,2)</f>
        <v>Eurelia Beds</v>
      </c>
      <c r="J1614">
        <v>1100</v>
      </c>
      <c r="M1614" t="s">
        <v>241</v>
      </c>
      <c r="P1614" t="s">
        <v>243</v>
      </c>
      <c r="Q1614">
        <v>4.7</v>
      </c>
      <c r="R1614">
        <v>0.2</v>
      </c>
      <c r="V1614">
        <v>1</v>
      </c>
      <c r="W1614" t="s">
        <v>247</v>
      </c>
      <c r="X1614" t="s">
        <v>467</v>
      </c>
    </row>
    <row r="1615" spans="1:24" x14ac:dyDescent="0.3">
      <c r="A1615">
        <v>1760</v>
      </c>
      <c r="B1615" s="15" t="s">
        <v>342</v>
      </c>
      <c r="C1615" t="str">
        <f>_xlfn.XLOOKUP($B1615, STANDARDS!$A:$A, STANDARDS!$B:$B,,0,2)</f>
        <v>Eurelia Beds</v>
      </c>
      <c r="J1615">
        <v>1100</v>
      </c>
      <c r="M1615" t="s">
        <v>221</v>
      </c>
      <c r="P1615" t="s">
        <v>243</v>
      </c>
      <c r="Q1615">
        <v>3.6</v>
      </c>
      <c r="R1615">
        <v>0.2</v>
      </c>
      <c r="V1615">
        <v>1</v>
      </c>
      <c r="W1615" t="s">
        <v>247</v>
      </c>
      <c r="X1615" t="s">
        <v>467</v>
      </c>
    </row>
    <row r="1616" spans="1:24" x14ac:dyDescent="0.3">
      <c r="A1616">
        <v>1761</v>
      </c>
      <c r="B1616" s="15" t="s">
        <v>343</v>
      </c>
      <c r="C1616" t="str">
        <f>_xlfn.XLOOKUP($B1616, STANDARDS!$A:$A, STANDARDS!$B:$B,,0,2)</f>
        <v>Mozambique Belt</v>
      </c>
      <c r="J1616">
        <v>1100</v>
      </c>
      <c r="M1616" t="s">
        <v>240</v>
      </c>
      <c r="P1616" t="s">
        <v>243</v>
      </c>
      <c r="Q1616">
        <v>4.4000000000000004</v>
      </c>
      <c r="R1616">
        <v>0.2</v>
      </c>
      <c r="V1616">
        <v>1</v>
      </c>
      <c r="W1616" t="s">
        <v>247</v>
      </c>
      <c r="X1616" t="s">
        <v>478</v>
      </c>
    </row>
    <row r="1617" spans="1:24" x14ac:dyDescent="0.3">
      <c r="A1617">
        <v>1762</v>
      </c>
      <c r="B1617" s="15" t="s">
        <v>343</v>
      </c>
      <c r="C1617" t="str">
        <f>_xlfn.XLOOKUP($B1617, STANDARDS!$A:$A, STANDARDS!$B:$B,,0,2)</f>
        <v>Mozambique Belt</v>
      </c>
      <c r="J1617">
        <v>1100</v>
      </c>
      <c r="M1617" t="s">
        <v>240</v>
      </c>
      <c r="P1617" t="s">
        <v>243</v>
      </c>
      <c r="Q1617">
        <v>2</v>
      </c>
      <c r="R1617">
        <v>0.2</v>
      </c>
      <c r="V1617">
        <v>1</v>
      </c>
      <c r="W1617" t="s">
        <v>247</v>
      </c>
      <c r="X1617" t="s">
        <v>478</v>
      </c>
    </row>
    <row r="1618" spans="1:24" x14ac:dyDescent="0.3">
      <c r="A1618">
        <v>1763</v>
      </c>
      <c r="B1618" s="15" t="s">
        <v>343</v>
      </c>
      <c r="C1618" t="str">
        <f>_xlfn.XLOOKUP($B1618, STANDARDS!$A:$A, STANDARDS!$B:$B,,0,2)</f>
        <v>Mozambique Belt</v>
      </c>
      <c r="J1618">
        <v>1100</v>
      </c>
      <c r="M1618" t="s">
        <v>240</v>
      </c>
      <c r="P1618" t="s">
        <v>243</v>
      </c>
      <c r="Q1618">
        <v>1.2</v>
      </c>
      <c r="R1618">
        <v>0.2</v>
      </c>
      <c r="V1618">
        <v>1</v>
      </c>
      <c r="W1618" t="s">
        <v>247</v>
      </c>
      <c r="X1618" t="s">
        <v>478</v>
      </c>
    </row>
    <row r="1619" spans="1:24" x14ac:dyDescent="0.3">
      <c r="A1619">
        <v>1764</v>
      </c>
      <c r="B1619" s="15" t="s">
        <v>343</v>
      </c>
      <c r="C1619" t="str">
        <f>_xlfn.XLOOKUP($B1619, STANDARDS!$A:$A, STANDARDS!$B:$B,,0,2)</f>
        <v>Mozambique Belt</v>
      </c>
      <c r="J1619">
        <v>1100</v>
      </c>
      <c r="M1619" t="s">
        <v>240</v>
      </c>
      <c r="P1619" t="s">
        <v>243</v>
      </c>
      <c r="Q1619">
        <v>-0.3</v>
      </c>
      <c r="R1619">
        <v>0.2</v>
      </c>
      <c r="V1619">
        <v>1</v>
      </c>
      <c r="W1619" t="s">
        <v>247</v>
      </c>
      <c r="X1619" t="s">
        <v>478</v>
      </c>
    </row>
    <row r="1620" spans="1:24" x14ac:dyDescent="0.3">
      <c r="A1620">
        <v>1765</v>
      </c>
      <c r="B1620" s="15" t="s">
        <v>343</v>
      </c>
      <c r="C1620" t="str">
        <f>_xlfn.XLOOKUP($B1620, STANDARDS!$A:$A, STANDARDS!$B:$B,,0,2)</f>
        <v>Mozambique Belt</v>
      </c>
      <c r="J1620">
        <v>1100</v>
      </c>
      <c r="M1620" t="s">
        <v>240</v>
      </c>
      <c r="P1620" t="s">
        <v>243</v>
      </c>
      <c r="Q1620">
        <v>-1.9</v>
      </c>
      <c r="R1620">
        <v>0.2</v>
      </c>
      <c r="V1620">
        <v>1</v>
      </c>
      <c r="W1620" t="s">
        <v>247</v>
      </c>
      <c r="X1620" t="s">
        <v>479</v>
      </c>
    </row>
    <row r="1621" spans="1:24" x14ac:dyDescent="0.3">
      <c r="A1621">
        <v>1766</v>
      </c>
      <c r="B1621" s="15" t="s">
        <v>343</v>
      </c>
      <c r="C1621" t="str">
        <f>_xlfn.XLOOKUP($B1621, STANDARDS!$A:$A, STANDARDS!$B:$B,,0,2)</f>
        <v>Mozambique Belt</v>
      </c>
      <c r="J1621">
        <v>1100</v>
      </c>
      <c r="M1621" t="s">
        <v>240</v>
      </c>
      <c r="P1621" t="s">
        <v>243</v>
      </c>
      <c r="Q1621">
        <v>3.5</v>
      </c>
      <c r="R1621">
        <v>0.2</v>
      </c>
      <c r="V1621">
        <v>1</v>
      </c>
      <c r="W1621" t="s">
        <v>247</v>
      </c>
      <c r="X1621" t="s">
        <v>478</v>
      </c>
    </row>
    <row r="1622" spans="1:24" x14ac:dyDescent="0.3">
      <c r="A1622">
        <v>1767</v>
      </c>
      <c r="B1622" s="15" t="s">
        <v>343</v>
      </c>
      <c r="C1622" t="str">
        <f>_xlfn.XLOOKUP($B1622, STANDARDS!$A:$A, STANDARDS!$B:$B,,0,2)</f>
        <v>Mozambique Belt</v>
      </c>
      <c r="J1622">
        <v>1100</v>
      </c>
      <c r="M1622" t="s">
        <v>240</v>
      </c>
      <c r="P1622" t="s">
        <v>243</v>
      </c>
      <c r="Q1622">
        <v>-0.8</v>
      </c>
      <c r="R1622">
        <v>0.2</v>
      </c>
      <c r="V1622">
        <v>1</v>
      </c>
      <c r="W1622" t="s">
        <v>247</v>
      </c>
      <c r="X1622" t="s">
        <v>478</v>
      </c>
    </row>
    <row r="1623" spans="1:24" x14ac:dyDescent="0.3">
      <c r="A1623">
        <v>1768</v>
      </c>
      <c r="B1623" s="15" t="s">
        <v>343</v>
      </c>
      <c r="C1623" t="str">
        <f>_xlfn.XLOOKUP($B1623, STANDARDS!$A:$A, STANDARDS!$B:$B,,0,2)</f>
        <v>Mozambique Belt</v>
      </c>
      <c r="J1623">
        <v>1100</v>
      </c>
      <c r="M1623" t="s">
        <v>240</v>
      </c>
      <c r="P1623" t="s">
        <v>243</v>
      </c>
      <c r="Q1623">
        <v>1.6</v>
      </c>
      <c r="R1623">
        <v>0.2</v>
      </c>
      <c r="V1623">
        <v>1</v>
      </c>
      <c r="W1623" t="s">
        <v>247</v>
      </c>
      <c r="X1623" t="s">
        <v>478</v>
      </c>
    </row>
    <row r="1624" spans="1:24" x14ac:dyDescent="0.3">
      <c r="A1624">
        <v>1769</v>
      </c>
      <c r="B1624" s="15" t="s">
        <v>343</v>
      </c>
      <c r="C1624" t="str">
        <f>_xlfn.XLOOKUP($B1624, STANDARDS!$A:$A, STANDARDS!$B:$B,,0,2)</f>
        <v>Mozambique Belt</v>
      </c>
      <c r="J1624">
        <v>1100</v>
      </c>
      <c r="M1624" t="s">
        <v>240</v>
      </c>
      <c r="P1624" t="s">
        <v>243</v>
      </c>
      <c r="Q1624">
        <v>-0.6</v>
      </c>
      <c r="R1624">
        <v>0.2</v>
      </c>
      <c r="V1624">
        <v>1</v>
      </c>
      <c r="W1624" t="s">
        <v>247</v>
      </c>
      <c r="X1624" t="s">
        <v>478</v>
      </c>
    </row>
    <row r="1625" spans="1:24" x14ac:dyDescent="0.3">
      <c r="A1625">
        <v>1770</v>
      </c>
      <c r="B1625" s="15" t="s">
        <v>343</v>
      </c>
      <c r="C1625" t="str">
        <f>_xlfn.XLOOKUP($B1625, STANDARDS!$A:$A, STANDARDS!$B:$B,,0,2)</f>
        <v>Mozambique Belt</v>
      </c>
      <c r="J1625">
        <v>1100</v>
      </c>
      <c r="M1625" t="s">
        <v>240</v>
      </c>
      <c r="P1625" t="s">
        <v>243</v>
      </c>
      <c r="Q1625">
        <v>-5.2</v>
      </c>
      <c r="R1625">
        <v>0.2</v>
      </c>
      <c r="V1625">
        <v>1</v>
      </c>
      <c r="W1625" t="s">
        <v>247</v>
      </c>
      <c r="X1625" t="s">
        <v>478</v>
      </c>
    </row>
    <row r="1626" spans="1:24" x14ac:dyDescent="0.3">
      <c r="A1626">
        <v>1772</v>
      </c>
      <c r="B1626" s="15" t="s">
        <v>344</v>
      </c>
      <c r="C1626" t="str">
        <f>_xlfn.XLOOKUP($B1626, STANDARDS!$A:$A, STANDARDS!$B:$B,,0,2)</f>
        <v>Mescal Limestone</v>
      </c>
      <c r="J1626">
        <v>1200</v>
      </c>
      <c r="M1626" t="s">
        <v>241</v>
      </c>
      <c r="P1626" t="s">
        <v>243</v>
      </c>
      <c r="Q1626">
        <v>3.7</v>
      </c>
      <c r="R1626">
        <v>0.2</v>
      </c>
      <c r="V1626">
        <v>1</v>
      </c>
      <c r="W1626" t="s">
        <v>247</v>
      </c>
      <c r="X1626" t="s">
        <v>480</v>
      </c>
    </row>
    <row r="1627" spans="1:24" x14ac:dyDescent="0.3">
      <c r="A1627">
        <v>1773</v>
      </c>
      <c r="B1627" s="15" t="s">
        <v>344</v>
      </c>
      <c r="C1627" t="str">
        <f>_xlfn.XLOOKUP($B1627, STANDARDS!$A:$A, STANDARDS!$B:$B,,0,2)</f>
        <v>Mescal Limestone</v>
      </c>
      <c r="J1627">
        <v>1200</v>
      </c>
      <c r="M1627" t="s">
        <v>241</v>
      </c>
      <c r="P1627" t="s">
        <v>243</v>
      </c>
      <c r="Q1627">
        <v>2.8</v>
      </c>
      <c r="R1627">
        <v>0.2</v>
      </c>
      <c r="V1627">
        <v>1</v>
      </c>
      <c r="W1627" t="s">
        <v>247</v>
      </c>
      <c r="X1627" t="s">
        <v>480</v>
      </c>
    </row>
    <row r="1628" spans="1:24" x14ac:dyDescent="0.3">
      <c r="A1628">
        <v>1774</v>
      </c>
      <c r="B1628" s="15" t="s">
        <v>344</v>
      </c>
      <c r="C1628" t="str">
        <f>_xlfn.XLOOKUP($B1628, STANDARDS!$A:$A, STANDARDS!$B:$B,,0,2)</f>
        <v>Mescal Limestone</v>
      </c>
      <c r="J1628">
        <v>1200</v>
      </c>
      <c r="M1628" t="s">
        <v>241</v>
      </c>
      <c r="P1628" t="s">
        <v>243</v>
      </c>
      <c r="Q1628">
        <v>3.1</v>
      </c>
      <c r="R1628">
        <v>0.2</v>
      </c>
      <c r="V1628">
        <v>1</v>
      </c>
      <c r="W1628" t="s">
        <v>247</v>
      </c>
      <c r="X1628" t="s">
        <v>480</v>
      </c>
    </row>
    <row r="1629" spans="1:24" x14ac:dyDescent="0.3">
      <c r="A1629">
        <v>1775</v>
      </c>
      <c r="B1629" s="15" t="s">
        <v>344</v>
      </c>
      <c r="C1629" t="str">
        <f>_xlfn.XLOOKUP($B1629, STANDARDS!$A:$A, STANDARDS!$B:$B,,0,2)</f>
        <v>Mescal Limestone</v>
      </c>
      <c r="J1629">
        <v>1200</v>
      </c>
      <c r="M1629" t="s">
        <v>241</v>
      </c>
      <c r="P1629" t="s">
        <v>243</v>
      </c>
      <c r="Q1629">
        <v>3.4</v>
      </c>
      <c r="R1629">
        <v>0.2</v>
      </c>
      <c r="V1629">
        <v>1</v>
      </c>
      <c r="W1629" t="s">
        <v>247</v>
      </c>
      <c r="X1629" t="s">
        <v>480</v>
      </c>
    </row>
    <row r="1630" spans="1:24" x14ac:dyDescent="0.3">
      <c r="A1630">
        <v>1776</v>
      </c>
      <c r="B1630" s="15" t="s">
        <v>344</v>
      </c>
      <c r="C1630" t="str">
        <f>_xlfn.XLOOKUP($B1630, STANDARDS!$A:$A, STANDARDS!$B:$B,,0,2)</f>
        <v>Mescal Limestone</v>
      </c>
      <c r="J1630">
        <v>1200</v>
      </c>
      <c r="M1630" t="s">
        <v>241</v>
      </c>
      <c r="P1630" t="s">
        <v>243</v>
      </c>
      <c r="Q1630">
        <v>3</v>
      </c>
      <c r="R1630">
        <v>0.2</v>
      </c>
      <c r="V1630">
        <v>1</v>
      </c>
      <c r="W1630" t="s">
        <v>247</v>
      </c>
      <c r="X1630" t="s">
        <v>480</v>
      </c>
    </row>
    <row r="1631" spans="1:24" x14ac:dyDescent="0.3">
      <c r="A1631">
        <v>1777</v>
      </c>
      <c r="B1631" s="15" t="s">
        <v>344</v>
      </c>
      <c r="C1631" t="str">
        <f>_xlfn.XLOOKUP($B1631, STANDARDS!$A:$A, STANDARDS!$B:$B,,0,2)</f>
        <v>Mescal Limestone</v>
      </c>
      <c r="J1631">
        <v>1200</v>
      </c>
      <c r="M1631" t="s">
        <v>241</v>
      </c>
      <c r="P1631" t="s">
        <v>243</v>
      </c>
      <c r="Q1631">
        <v>3.2</v>
      </c>
      <c r="R1631">
        <v>0.2</v>
      </c>
      <c r="V1631">
        <v>1</v>
      </c>
      <c r="W1631" t="s">
        <v>247</v>
      </c>
      <c r="X1631" t="s">
        <v>480</v>
      </c>
    </row>
    <row r="1632" spans="1:24" x14ac:dyDescent="0.3">
      <c r="A1632">
        <v>1778</v>
      </c>
      <c r="B1632" s="15" t="s">
        <v>344</v>
      </c>
      <c r="C1632" t="str">
        <f>_xlfn.XLOOKUP($B1632, STANDARDS!$A:$A, STANDARDS!$B:$B,,0,2)</f>
        <v>Mescal Limestone</v>
      </c>
      <c r="J1632">
        <v>1200</v>
      </c>
      <c r="M1632" t="s">
        <v>241</v>
      </c>
      <c r="P1632" t="s">
        <v>243</v>
      </c>
      <c r="Q1632">
        <v>2.7</v>
      </c>
      <c r="R1632">
        <v>0.2</v>
      </c>
      <c r="V1632">
        <v>1</v>
      </c>
      <c r="W1632" t="s">
        <v>247</v>
      </c>
      <c r="X1632" t="s">
        <v>480</v>
      </c>
    </row>
    <row r="1633" spans="1:24" x14ac:dyDescent="0.3">
      <c r="A1633">
        <v>1779</v>
      </c>
      <c r="B1633" s="15" t="s">
        <v>344</v>
      </c>
      <c r="C1633" t="str">
        <f>_xlfn.XLOOKUP($B1633, STANDARDS!$A:$A, STANDARDS!$B:$B,,0,2)</f>
        <v>Mescal Limestone</v>
      </c>
      <c r="J1633">
        <v>1200</v>
      </c>
      <c r="M1633" t="s">
        <v>241</v>
      </c>
      <c r="P1633" t="s">
        <v>243</v>
      </c>
      <c r="Q1633">
        <v>2.8</v>
      </c>
      <c r="R1633">
        <v>0.2</v>
      </c>
      <c r="V1633">
        <v>1</v>
      </c>
      <c r="W1633" t="s">
        <v>247</v>
      </c>
      <c r="X1633" t="s">
        <v>480</v>
      </c>
    </row>
    <row r="1634" spans="1:24" x14ac:dyDescent="0.3">
      <c r="A1634">
        <v>1780</v>
      </c>
      <c r="B1634" s="15" t="s">
        <v>344</v>
      </c>
      <c r="C1634" t="str">
        <f>_xlfn.XLOOKUP($B1634, STANDARDS!$A:$A, STANDARDS!$B:$B,,0,2)</f>
        <v>Mescal Limestone</v>
      </c>
      <c r="J1634">
        <v>1200</v>
      </c>
      <c r="M1634" t="s">
        <v>241</v>
      </c>
      <c r="P1634" t="s">
        <v>243</v>
      </c>
      <c r="Q1634">
        <v>3.5</v>
      </c>
      <c r="R1634">
        <v>0.2</v>
      </c>
      <c r="V1634">
        <v>1</v>
      </c>
      <c r="W1634" t="s">
        <v>247</v>
      </c>
      <c r="X1634" t="s">
        <v>480</v>
      </c>
    </row>
    <row r="1635" spans="1:24" x14ac:dyDescent="0.3">
      <c r="A1635">
        <v>1781</v>
      </c>
      <c r="B1635" s="15" t="s">
        <v>344</v>
      </c>
      <c r="C1635" t="str">
        <f>_xlfn.XLOOKUP($B1635, STANDARDS!$A:$A, STANDARDS!$B:$B,,0,2)</f>
        <v>Mescal Limestone</v>
      </c>
      <c r="J1635">
        <v>1200</v>
      </c>
      <c r="M1635" t="s">
        <v>241</v>
      </c>
      <c r="P1635" t="s">
        <v>243</v>
      </c>
      <c r="Q1635">
        <v>2.2999999999999998</v>
      </c>
      <c r="R1635">
        <v>0.2</v>
      </c>
      <c r="V1635">
        <v>1</v>
      </c>
      <c r="W1635" t="s">
        <v>247</v>
      </c>
      <c r="X1635" t="s">
        <v>480</v>
      </c>
    </row>
    <row r="1636" spans="1:24" x14ac:dyDescent="0.3">
      <c r="A1636">
        <v>1782</v>
      </c>
      <c r="B1636" s="15" t="s">
        <v>344</v>
      </c>
      <c r="C1636" t="str">
        <f>_xlfn.XLOOKUP($B1636, STANDARDS!$A:$A, STANDARDS!$B:$B,,0,2)</f>
        <v>Mescal Limestone</v>
      </c>
      <c r="J1636">
        <v>1200</v>
      </c>
      <c r="M1636" t="s">
        <v>241</v>
      </c>
      <c r="P1636" t="s">
        <v>243</v>
      </c>
      <c r="Q1636">
        <v>3.6</v>
      </c>
      <c r="R1636">
        <v>0.2</v>
      </c>
      <c r="V1636">
        <v>1</v>
      </c>
      <c r="W1636" t="s">
        <v>247</v>
      </c>
      <c r="X1636" t="s">
        <v>480</v>
      </c>
    </row>
    <row r="1637" spans="1:24" x14ac:dyDescent="0.3">
      <c r="A1637">
        <v>1783</v>
      </c>
      <c r="B1637" s="15" t="s">
        <v>344</v>
      </c>
      <c r="C1637" t="str">
        <f>_xlfn.XLOOKUP($B1637, STANDARDS!$A:$A, STANDARDS!$B:$B,,0,2)</f>
        <v>Mescal Limestone</v>
      </c>
      <c r="J1637">
        <v>1200</v>
      </c>
      <c r="M1637" t="s">
        <v>241</v>
      </c>
      <c r="P1637" t="s">
        <v>243</v>
      </c>
      <c r="Q1637">
        <v>3</v>
      </c>
      <c r="R1637">
        <v>0.2</v>
      </c>
      <c r="V1637">
        <v>1</v>
      </c>
      <c r="W1637" t="s">
        <v>247</v>
      </c>
      <c r="X1637" t="s">
        <v>480</v>
      </c>
    </row>
    <row r="1638" spans="1:24" x14ac:dyDescent="0.3">
      <c r="A1638">
        <v>1784</v>
      </c>
      <c r="B1638" s="15" t="s">
        <v>344</v>
      </c>
      <c r="C1638" t="str">
        <f>_xlfn.XLOOKUP($B1638, STANDARDS!$A:$A, STANDARDS!$B:$B,,0,2)</f>
        <v>Mescal Limestone</v>
      </c>
      <c r="J1638">
        <v>1200</v>
      </c>
      <c r="M1638" t="s">
        <v>241</v>
      </c>
      <c r="P1638" t="s">
        <v>243</v>
      </c>
      <c r="Q1638">
        <v>3.2</v>
      </c>
      <c r="R1638">
        <v>0.2</v>
      </c>
      <c r="V1638">
        <v>1</v>
      </c>
      <c r="W1638" t="s">
        <v>247</v>
      </c>
      <c r="X1638" t="s">
        <v>480</v>
      </c>
    </row>
    <row r="1639" spans="1:24" x14ac:dyDescent="0.3">
      <c r="A1639">
        <v>1785</v>
      </c>
      <c r="B1639" s="15" t="s">
        <v>344</v>
      </c>
      <c r="C1639" t="str">
        <f>_xlfn.XLOOKUP($B1639, STANDARDS!$A:$A, STANDARDS!$B:$B,,0,2)</f>
        <v>Mescal Limestone</v>
      </c>
      <c r="J1639">
        <v>1200</v>
      </c>
      <c r="M1639" t="s">
        <v>241</v>
      </c>
      <c r="P1639" t="s">
        <v>243</v>
      </c>
      <c r="Q1639">
        <v>2.7</v>
      </c>
      <c r="R1639">
        <v>0.2</v>
      </c>
      <c r="V1639">
        <v>1</v>
      </c>
      <c r="W1639" t="s">
        <v>247</v>
      </c>
      <c r="X1639" t="s">
        <v>480</v>
      </c>
    </row>
    <row r="1640" spans="1:24" x14ac:dyDescent="0.3">
      <c r="A1640">
        <v>1786</v>
      </c>
      <c r="B1640" s="15" t="s">
        <v>344</v>
      </c>
      <c r="C1640" t="str">
        <f>_xlfn.XLOOKUP($B1640, STANDARDS!$A:$A, STANDARDS!$B:$B,,0,2)</f>
        <v>Mescal Limestone</v>
      </c>
      <c r="J1640">
        <v>1200</v>
      </c>
      <c r="M1640" t="s">
        <v>241</v>
      </c>
      <c r="P1640" t="s">
        <v>243</v>
      </c>
      <c r="Q1640">
        <v>2.8</v>
      </c>
      <c r="R1640">
        <v>0.2</v>
      </c>
      <c r="V1640">
        <v>1</v>
      </c>
      <c r="W1640" t="s">
        <v>247</v>
      </c>
      <c r="X1640" t="s">
        <v>480</v>
      </c>
    </row>
    <row r="1641" spans="1:24" x14ac:dyDescent="0.3">
      <c r="A1641">
        <v>1787</v>
      </c>
      <c r="B1641" s="15" t="s">
        <v>344</v>
      </c>
      <c r="C1641" t="str">
        <f>_xlfn.XLOOKUP($B1641, STANDARDS!$A:$A, STANDARDS!$B:$B,,0,2)</f>
        <v>Mescal Limestone</v>
      </c>
      <c r="J1641">
        <v>1200</v>
      </c>
      <c r="M1641" t="s">
        <v>241</v>
      </c>
      <c r="P1641" t="s">
        <v>243</v>
      </c>
      <c r="Q1641">
        <v>3.7</v>
      </c>
      <c r="R1641">
        <v>0.2</v>
      </c>
      <c r="V1641">
        <v>1</v>
      </c>
      <c r="W1641" t="s">
        <v>247</v>
      </c>
      <c r="X1641" t="s">
        <v>480</v>
      </c>
    </row>
    <row r="1642" spans="1:24" x14ac:dyDescent="0.3">
      <c r="A1642">
        <v>1788</v>
      </c>
      <c r="B1642" s="15" t="s">
        <v>345</v>
      </c>
      <c r="C1642" t="str">
        <f>_xlfn.XLOOKUP($B1642, STANDARDS!$A:$A, STANDARDS!$B:$B,,0,2)</f>
        <v>Muhos Fm</v>
      </c>
      <c r="J1642">
        <v>1200</v>
      </c>
      <c r="M1642" t="s">
        <v>222</v>
      </c>
      <c r="P1642" t="s">
        <v>243</v>
      </c>
      <c r="S1642">
        <v>-27.6</v>
      </c>
      <c r="T1642">
        <v>0.2</v>
      </c>
      <c r="U1642" t="s">
        <v>246</v>
      </c>
      <c r="V1642">
        <v>1</v>
      </c>
      <c r="W1642" t="s">
        <v>247</v>
      </c>
      <c r="X1642" t="s">
        <v>477</v>
      </c>
    </row>
    <row r="1643" spans="1:24" x14ac:dyDescent="0.3">
      <c r="A1643">
        <v>1789</v>
      </c>
      <c r="B1643" s="15" t="s">
        <v>346</v>
      </c>
      <c r="C1643" t="str">
        <f>_xlfn.XLOOKUP($B1643, STANDARDS!$A:$A, STANDARDS!$B:$B,,0,2)</f>
        <v>Vindhyan Sgp</v>
      </c>
      <c r="J1643">
        <v>1200</v>
      </c>
      <c r="M1643" t="s">
        <v>222</v>
      </c>
      <c r="P1643" t="s">
        <v>243</v>
      </c>
      <c r="S1643">
        <v>-33.1</v>
      </c>
      <c r="T1643">
        <v>0.2</v>
      </c>
      <c r="U1643" t="s">
        <v>246</v>
      </c>
      <c r="V1643">
        <v>1</v>
      </c>
      <c r="W1643" t="s">
        <v>247</v>
      </c>
      <c r="X1643" t="s">
        <v>481</v>
      </c>
    </row>
    <row r="1644" spans="1:24" x14ac:dyDescent="0.3">
      <c r="A1644">
        <v>1790</v>
      </c>
      <c r="B1644" s="15" t="s">
        <v>346</v>
      </c>
      <c r="C1644" t="str">
        <f>_xlfn.XLOOKUP($B1644, STANDARDS!$A:$A, STANDARDS!$B:$B,,0,2)</f>
        <v>Vindhyan Sgp</v>
      </c>
      <c r="J1644">
        <v>1200</v>
      </c>
      <c r="M1644" t="s">
        <v>222</v>
      </c>
      <c r="P1644" t="s">
        <v>243</v>
      </c>
      <c r="S1644">
        <v>-33.4</v>
      </c>
      <c r="T1644">
        <v>0.2</v>
      </c>
      <c r="U1644" t="s">
        <v>246</v>
      </c>
      <c r="V1644">
        <v>1</v>
      </c>
      <c r="W1644" t="s">
        <v>247</v>
      </c>
      <c r="X1644" t="s">
        <v>481</v>
      </c>
    </row>
    <row r="1645" spans="1:24" x14ac:dyDescent="0.3">
      <c r="A1645">
        <v>1791</v>
      </c>
      <c r="B1645" s="15" t="s">
        <v>346</v>
      </c>
      <c r="C1645" t="str">
        <f>_xlfn.XLOOKUP($B1645, STANDARDS!$A:$A, STANDARDS!$B:$B,,0,2)</f>
        <v>Vindhyan Sgp</v>
      </c>
      <c r="J1645">
        <v>1200</v>
      </c>
      <c r="M1645" t="s">
        <v>222</v>
      </c>
      <c r="P1645" t="s">
        <v>243</v>
      </c>
      <c r="S1645">
        <v>-33</v>
      </c>
      <c r="T1645">
        <v>0.2</v>
      </c>
      <c r="U1645" t="s">
        <v>246</v>
      </c>
      <c r="V1645">
        <v>1</v>
      </c>
      <c r="W1645" t="s">
        <v>247</v>
      </c>
      <c r="X1645" t="s">
        <v>481</v>
      </c>
    </row>
    <row r="1646" spans="1:24" x14ac:dyDescent="0.3">
      <c r="A1646">
        <v>1792</v>
      </c>
      <c r="B1646" s="15" t="s">
        <v>347</v>
      </c>
      <c r="C1646" t="str">
        <f>_xlfn.XLOOKUP($B1646, STANDARDS!$A:$A, STANDARDS!$B:$B,,0,2)</f>
        <v>Spokane Fm, Belt Sgp</v>
      </c>
      <c r="J1646">
        <v>1250</v>
      </c>
      <c r="M1646" t="s">
        <v>241</v>
      </c>
      <c r="P1646" t="s">
        <v>243</v>
      </c>
      <c r="Q1646">
        <v>-3.8</v>
      </c>
      <c r="R1646">
        <v>0.2</v>
      </c>
      <c r="V1646">
        <v>1</v>
      </c>
      <c r="W1646" t="s">
        <v>247</v>
      </c>
      <c r="X1646" t="s">
        <v>482</v>
      </c>
    </row>
    <row r="1647" spans="1:24" x14ac:dyDescent="0.3">
      <c r="A1647">
        <v>1793</v>
      </c>
      <c r="B1647" s="15" t="s">
        <v>347</v>
      </c>
      <c r="C1647" t="str">
        <f>_xlfn.XLOOKUP($B1647, STANDARDS!$A:$A, STANDARDS!$B:$B,,0,2)</f>
        <v>Spokane Fm, Belt Sgp</v>
      </c>
      <c r="J1647">
        <v>1250</v>
      </c>
      <c r="M1647" t="s">
        <v>241</v>
      </c>
      <c r="P1647" t="s">
        <v>243</v>
      </c>
      <c r="Q1647">
        <v>-3.2</v>
      </c>
      <c r="R1647">
        <v>0.2</v>
      </c>
      <c r="V1647">
        <v>1</v>
      </c>
      <c r="W1647" t="s">
        <v>247</v>
      </c>
      <c r="X1647" t="s">
        <v>482</v>
      </c>
    </row>
    <row r="1648" spans="1:24" x14ac:dyDescent="0.3">
      <c r="A1648">
        <v>1794</v>
      </c>
      <c r="B1648" s="15" t="s">
        <v>347</v>
      </c>
      <c r="C1648" t="str">
        <f>_xlfn.XLOOKUP($B1648, STANDARDS!$A:$A, STANDARDS!$B:$B,,0,2)</f>
        <v>Spokane Fm, Belt Sgp</v>
      </c>
      <c r="J1648">
        <v>1250</v>
      </c>
      <c r="M1648" t="s">
        <v>241</v>
      </c>
      <c r="P1648" t="s">
        <v>243</v>
      </c>
      <c r="Q1648">
        <v>-3.8</v>
      </c>
      <c r="R1648">
        <v>0.2</v>
      </c>
      <c r="V1648">
        <v>1</v>
      </c>
      <c r="W1648" t="s">
        <v>247</v>
      </c>
      <c r="X1648" t="s">
        <v>482</v>
      </c>
    </row>
    <row r="1649" spans="1:24" x14ac:dyDescent="0.3">
      <c r="A1649">
        <v>1795</v>
      </c>
      <c r="B1649" s="15" t="s">
        <v>347</v>
      </c>
      <c r="C1649" t="str">
        <f>_xlfn.XLOOKUP($B1649, STANDARDS!$A:$A, STANDARDS!$B:$B,,0,2)</f>
        <v>Spokane Fm, Belt Sgp</v>
      </c>
      <c r="J1649">
        <v>1250</v>
      </c>
      <c r="M1649" t="s">
        <v>241</v>
      </c>
      <c r="P1649" t="s">
        <v>243</v>
      </c>
      <c r="Q1649">
        <v>-3.7</v>
      </c>
      <c r="R1649">
        <v>0.2</v>
      </c>
      <c r="V1649">
        <v>1</v>
      </c>
      <c r="W1649" t="s">
        <v>247</v>
      </c>
      <c r="X1649" t="s">
        <v>482</v>
      </c>
    </row>
    <row r="1650" spans="1:24" x14ac:dyDescent="0.3">
      <c r="A1650">
        <v>1796</v>
      </c>
      <c r="B1650" s="15" t="s">
        <v>347</v>
      </c>
      <c r="C1650" t="str">
        <f>_xlfn.XLOOKUP($B1650, STANDARDS!$A:$A, STANDARDS!$B:$B,,0,2)</f>
        <v>Spokane Fm, Belt Sgp</v>
      </c>
      <c r="J1650">
        <v>1250</v>
      </c>
      <c r="M1650" t="s">
        <v>241</v>
      </c>
      <c r="P1650" t="s">
        <v>243</v>
      </c>
      <c r="Q1650">
        <v>-3.2</v>
      </c>
      <c r="R1650">
        <v>0.2</v>
      </c>
      <c r="V1650">
        <v>1</v>
      </c>
      <c r="W1650" t="s">
        <v>247</v>
      </c>
      <c r="X1650" t="s">
        <v>482</v>
      </c>
    </row>
    <row r="1651" spans="1:24" x14ac:dyDescent="0.3">
      <c r="A1651">
        <v>1797</v>
      </c>
      <c r="B1651" s="15" t="s">
        <v>347</v>
      </c>
      <c r="C1651" t="str">
        <f>_xlfn.XLOOKUP($B1651, STANDARDS!$A:$A, STANDARDS!$B:$B,,0,2)</f>
        <v>Spokane Fm, Belt Sgp</v>
      </c>
      <c r="J1651">
        <v>1250</v>
      </c>
      <c r="M1651" t="s">
        <v>241</v>
      </c>
      <c r="P1651" t="s">
        <v>243</v>
      </c>
      <c r="Q1651">
        <v>-3.6</v>
      </c>
      <c r="R1651">
        <v>0.2</v>
      </c>
      <c r="V1651">
        <v>1</v>
      </c>
      <c r="W1651" t="s">
        <v>247</v>
      </c>
      <c r="X1651" t="s">
        <v>482</v>
      </c>
    </row>
    <row r="1652" spans="1:24" x14ac:dyDescent="0.3">
      <c r="A1652">
        <v>1798</v>
      </c>
      <c r="B1652" s="15" t="s">
        <v>347</v>
      </c>
      <c r="C1652" t="str">
        <f>_xlfn.XLOOKUP($B1652, STANDARDS!$A:$A, STANDARDS!$B:$B,,0,2)</f>
        <v>Spokane Fm, Belt Sgp</v>
      </c>
      <c r="J1652">
        <v>1250</v>
      </c>
      <c r="M1652" t="s">
        <v>241</v>
      </c>
      <c r="P1652" t="s">
        <v>243</v>
      </c>
      <c r="Q1652">
        <v>-4</v>
      </c>
      <c r="R1652">
        <v>0.2</v>
      </c>
      <c r="V1652">
        <v>1</v>
      </c>
      <c r="W1652" t="s">
        <v>247</v>
      </c>
      <c r="X1652" t="s">
        <v>482</v>
      </c>
    </row>
    <row r="1653" spans="1:24" x14ac:dyDescent="0.3">
      <c r="A1653">
        <v>1799</v>
      </c>
      <c r="B1653" s="15" t="s">
        <v>347</v>
      </c>
      <c r="C1653" t="str">
        <f>_xlfn.XLOOKUP($B1653, STANDARDS!$A:$A, STANDARDS!$B:$B,,0,2)</f>
        <v>Spokane Fm, Belt Sgp</v>
      </c>
      <c r="J1653">
        <v>1250</v>
      </c>
      <c r="M1653" t="s">
        <v>241</v>
      </c>
      <c r="P1653" t="s">
        <v>243</v>
      </c>
      <c r="Q1653">
        <v>-1.4</v>
      </c>
      <c r="R1653">
        <v>0.2</v>
      </c>
      <c r="V1653">
        <v>1</v>
      </c>
      <c r="W1653" t="s">
        <v>247</v>
      </c>
      <c r="X1653" t="s">
        <v>482</v>
      </c>
    </row>
    <row r="1654" spans="1:24" x14ac:dyDescent="0.3">
      <c r="A1654">
        <v>1800</v>
      </c>
      <c r="B1654" s="15" t="s">
        <v>347</v>
      </c>
      <c r="C1654" t="str">
        <f>_xlfn.XLOOKUP($B1654, STANDARDS!$A:$A, STANDARDS!$B:$B,,0,2)</f>
        <v>Spokane Fm, Belt Sgp</v>
      </c>
      <c r="J1654">
        <v>1250</v>
      </c>
      <c r="M1654" t="s">
        <v>241</v>
      </c>
      <c r="P1654" t="s">
        <v>243</v>
      </c>
      <c r="Q1654">
        <v>-1.4</v>
      </c>
      <c r="R1654">
        <v>0.2</v>
      </c>
      <c r="V1654">
        <v>1</v>
      </c>
      <c r="W1654" t="s">
        <v>247</v>
      </c>
      <c r="X1654" t="s">
        <v>482</v>
      </c>
    </row>
    <row r="1655" spans="1:24" x14ac:dyDescent="0.3">
      <c r="A1655">
        <v>1801</v>
      </c>
      <c r="B1655" s="15" t="s">
        <v>347</v>
      </c>
      <c r="C1655" t="str">
        <f>_xlfn.XLOOKUP($B1655, STANDARDS!$A:$A, STANDARDS!$B:$B,,0,2)</f>
        <v>Spokane Fm, Belt Sgp</v>
      </c>
      <c r="J1655">
        <v>1250</v>
      </c>
      <c r="M1655" t="s">
        <v>241</v>
      </c>
      <c r="P1655" t="s">
        <v>243</v>
      </c>
      <c r="Q1655">
        <v>-3.7</v>
      </c>
      <c r="R1655">
        <v>0.2</v>
      </c>
      <c r="V1655">
        <v>1</v>
      </c>
      <c r="W1655" t="s">
        <v>247</v>
      </c>
      <c r="X1655" t="s">
        <v>482</v>
      </c>
    </row>
    <row r="1656" spans="1:24" x14ac:dyDescent="0.3">
      <c r="A1656">
        <v>1802</v>
      </c>
      <c r="B1656" s="15" t="s">
        <v>348</v>
      </c>
      <c r="C1656" t="str">
        <f>_xlfn.XLOOKUP($B1656, STANDARDS!$A:$A, STANDARDS!$B:$B,,0,2)</f>
        <v>Badami Gp</v>
      </c>
      <c r="J1656">
        <v>1300</v>
      </c>
      <c r="M1656" t="s">
        <v>241</v>
      </c>
      <c r="P1656" t="s">
        <v>243</v>
      </c>
      <c r="Q1656">
        <v>3.2</v>
      </c>
      <c r="R1656">
        <v>0.2</v>
      </c>
      <c r="V1656">
        <v>1</v>
      </c>
      <c r="W1656" t="s">
        <v>247</v>
      </c>
      <c r="X1656" t="s">
        <v>461</v>
      </c>
    </row>
    <row r="1657" spans="1:24" x14ac:dyDescent="0.3">
      <c r="A1657">
        <v>1803</v>
      </c>
      <c r="B1657" s="15" t="s">
        <v>348</v>
      </c>
      <c r="C1657" t="str">
        <f>_xlfn.XLOOKUP($B1657, STANDARDS!$A:$A, STANDARDS!$B:$B,,0,2)</f>
        <v>Badami Gp</v>
      </c>
      <c r="J1657">
        <v>1300</v>
      </c>
      <c r="M1657" t="s">
        <v>241</v>
      </c>
      <c r="P1657" t="s">
        <v>243</v>
      </c>
      <c r="Q1657">
        <v>3.9</v>
      </c>
      <c r="R1657">
        <v>0.2</v>
      </c>
      <c r="V1657">
        <v>1</v>
      </c>
      <c r="W1657" t="s">
        <v>247</v>
      </c>
      <c r="X1657" t="s">
        <v>461</v>
      </c>
    </row>
    <row r="1658" spans="1:24" x14ac:dyDescent="0.3">
      <c r="A1658">
        <v>1804</v>
      </c>
      <c r="B1658" s="15" t="s">
        <v>349</v>
      </c>
      <c r="C1658" t="str">
        <f>_xlfn.XLOOKUP($B1658, STANDARDS!$A:$A, STANDARDS!$B:$B,,0,2)</f>
        <v>Dripping Springs Quartzite, Apache Gp</v>
      </c>
      <c r="J1658">
        <v>1300</v>
      </c>
      <c r="M1658" t="s">
        <v>222</v>
      </c>
      <c r="P1658" t="s">
        <v>243</v>
      </c>
      <c r="S1658">
        <v>-27.5</v>
      </c>
      <c r="T1658">
        <v>0.2</v>
      </c>
      <c r="U1658" t="s">
        <v>246</v>
      </c>
      <c r="V1658">
        <v>1</v>
      </c>
      <c r="W1658" t="s">
        <v>247</v>
      </c>
      <c r="X1658" t="s">
        <v>456</v>
      </c>
    </row>
    <row r="1659" spans="1:24" x14ac:dyDescent="0.3">
      <c r="A1659">
        <v>1805</v>
      </c>
      <c r="B1659" s="15" t="s">
        <v>349</v>
      </c>
      <c r="C1659" t="str">
        <f>_xlfn.XLOOKUP($B1659, STANDARDS!$A:$A, STANDARDS!$B:$B,,0,2)</f>
        <v>Dripping Springs Quartzite, Apache Gp</v>
      </c>
      <c r="J1659">
        <v>1300</v>
      </c>
      <c r="M1659" t="s">
        <v>222</v>
      </c>
      <c r="P1659" t="s">
        <v>243</v>
      </c>
      <c r="S1659">
        <v>-27</v>
      </c>
      <c r="T1659">
        <v>0.2</v>
      </c>
      <c r="U1659" t="s">
        <v>246</v>
      </c>
      <c r="V1659">
        <v>1</v>
      </c>
      <c r="W1659" t="s">
        <v>247</v>
      </c>
      <c r="X1659" t="s">
        <v>456</v>
      </c>
    </row>
    <row r="1660" spans="1:24" x14ac:dyDescent="0.3">
      <c r="A1660">
        <v>1806</v>
      </c>
      <c r="B1660" s="15" t="s">
        <v>349</v>
      </c>
      <c r="C1660" t="str">
        <f>_xlfn.XLOOKUP($B1660, STANDARDS!$A:$A, STANDARDS!$B:$B,,0,2)</f>
        <v>Dripping Springs Quartzite, Apache Gp</v>
      </c>
      <c r="J1660">
        <v>1300</v>
      </c>
      <c r="M1660" t="s">
        <v>222</v>
      </c>
      <c r="P1660" t="s">
        <v>243</v>
      </c>
      <c r="S1660">
        <v>-24.9</v>
      </c>
      <c r="T1660">
        <v>0.2</v>
      </c>
      <c r="U1660" t="s">
        <v>246</v>
      </c>
      <c r="V1660">
        <v>1</v>
      </c>
      <c r="W1660" t="s">
        <v>247</v>
      </c>
      <c r="X1660" t="s">
        <v>483</v>
      </c>
    </row>
    <row r="1661" spans="1:24" x14ac:dyDescent="0.3">
      <c r="A1661">
        <v>1807</v>
      </c>
      <c r="B1661" s="15" t="s">
        <v>133</v>
      </c>
      <c r="C1661" t="str">
        <f>_xlfn.XLOOKUP($B1661, STANDARDS!$A:$A, STANDARDS!$B:$B,,0,2)</f>
        <v>Rossport Fm</v>
      </c>
      <c r="J1661">
        <v>1399</v>
      </c>
      <c r="M1661" t="s">
        <v>241</v>
      </c>
      <c r="O1661">
        <v>1.2999999999999999E-3</v>
      </c>
      <c r="P1661" t="s">
        <v>243</v>
      </c>
      <c r="S1661">
        <v>-30.9</v>
      </c>
      <c r="T1661">
        <v>0.2</v>
      </c>
      <c r="U1661" t="s">
        <v>246</v>
      </c>
      <c r="V1661">
        <v>1</v>
      </c>
      <c r="W1661" t="s">
        <v>247</v>
      </c>
      <c r="X1661" t="s">
        <v>469</v>
      </c>
    </row>
    <row r="1662" spans="1:24" x14ac:dyDescent="0.3">
      <c r="A1662">
        <v>1808</v>
      </c>
      <c r="B1662" s="15" t="s">
        <v>133</v>
      </c>
      <c r="C1662" t="str">
        <f>_xlfn.XLOOKUP($B1662, STANDARDS!$A:$A, STANDARDS!$B:$B,,0,2)</f>
        <v>Rossport Fm</v>
      </c>
      <c r="J1662">
        <v>1399</v>
      </c>
      <c r="M1662" t="s">
        <v>241</v>
      </c>
      <c r="O1662">
        <v>3.0000000000000001E-3</v>
      </c>
      <c r="P1662" t="s">
        <v>243</v>
      </c>
      <c r="S1662">
        <v>-28.4</v>
      </c>
      <c r="T1662">
        <v>0.2</v>
      </c>
      <c r="U1662" t="s">
        <v>246</v>
      </c>
      <c r="V1662">
        <v>1</v>
      </c>
      <c r="W1662" t="s">
        <v>247</v>
      </c>
      <c r="X1662" t="s">
        <v>469</v>
      </c>
    </row>
    <row r="1663" spans="1:24" x14ac:dyDescent="0.3">
      <c r="A1663">
        <v>1809</v>
      </c>
      <c r="B1663" s="15" t="s">
        <v>350</v>
      </c>
      <c r="C1663" t="str">
        <f>_xlfn.XLOOKUP($B1663, STANDARDS!$A:$A, STANDARDS!$B:$B,,0,2)</f>
        <v>Sibley Gp</v>
      </c>
      <c r="J1663">
        <v>1339</v>
      </c>
      <c r="M1663" t="s">
        <v>241</v>
      </c>
      <c r="P1663" t="s">
        <v>243</v>
      </c>
      <c r="S1663">
        <v>-0.3</v>
      </c>
      <c r="T1663">
        <v>0.2</v>
      </c>
      <c r="U1663" t="s">
        <v>246</v>
      </c>
      <c r="V1663">
        <v>1</v>
      </c>
      <c r="W1663" t="s">
        <v>247</v>
      </c>
      <c r="X1663" t="s">
        <v>450</v>
      </c>
    </row>
    <row r="1664" spans="1:24" x14ac:dyDescent="0.3">
      <c r="A1664">
        <v>1810</v>
      </c>
      <c r="B1664" s="15" t="s">
        <v>134</v>
      </c>
      <c r="C1664" t="str">
        <f>_xlfn.XLOOKUP($B1664, STANDARDS!$A:$A, STANDARDS!$B:$B,,0,2)</f>
        <v>McMinn Fm, Roper Gp</v>
      </c>
      <c r="J1664">
        <v>1340</v>
      </c>
      <c r="M1664" t="s">
        <v>222</v>
      </c>
      <c r="P1664" t="s">
        <v>243</v>
      </c>
      <c r="S1664">
        <v>-29.6</v>
      </c>
      <c r="T1664">
        <v>0.2</v>
      </c>
      <c r="U1664" t="s">
        <v>246</v>
      </c>
      <c r="V1664">
        <v>1</v>
      </c>
      <c r="W1664" t="s">
        <v>247</v>
      </c>
      <c r="X1664" t="s">
        <v>477</v>
      </c>
    </row>
    <row r="1665" spans="1:24" x14ac:dyDescent="0.3">
      <c r="A1665">
        <v>1811</v>
      </c>
      <c r="B1665" s="15" t="s">
        <v>134</v>
      </c>
      <c r="C1665" t="str">
        <f>_xlfn.XLOOKUP($B1665, STANDARDS!$A:$A, STANDARDS!$B:$B,,0,2)</f>
        <v>McMinn Fm, Roper Gp</v>
      </c>
      <c r="J1665">
        <v>1340</v>
      </c>
      <c r="M1665" t="s">
        <v>222</v>
      </c>
      <c r="P1665" t="s">
        <v>243</v>
      </c>
      <c r="S1665">
        <v>-30.2</v>
      </c>
      <c r="T1665">
        <v>0.2</v>
      </c>
      <c r="U1665" t="s">
        <v>246</v>
      </c>
      <c r="V1665">
        <v>1</v>
      </c>
      <c r="W1665" t="s">
        <v>247</v>
      </c>
      <c r="X1665" t="s">
        <v>458</v>
      </c>
    </row>
    <row r="1666" spans="1:24" x14ac:dyDescent="0.3">
      <c r="A1666">
        <v>1812</v>
      </c>
      <c r="B1666" s="15" t="s">
        <v>134</v>
      </c>
      <c r="C1666" t="str">
        <f>_xlfn.XLOOKUP($B1666, STANDARDS!$A:$A, STANDARDS!$B:$B,,0,2)</f>
        <v>McMinn Fm, Roper Gp</v>
      </c>
      <c r="J1666">
        <v>1340</v>
      </c>
      <c r="M1666" t="s">
        <v>222</v>
      </c>
      <c r="O1666">
        <v>0.06</v>
      </c>
      <c r="P1666" t="s">
        <v>243</v>
      </c>
      <c r="S1666">
        <v>-32.9</v>
      </c>
      <c r="T1666">
        <v>0.2</v>
      </c>
      <c r="U1666" t="s">
        <v>246</v>
      </c>
      <c r="V1666">
        <v>1</v>
      </c>
      <c r="W1666" t="s">
        <v>247</v>
      </c>
      <c r="X1666" t="s">
        <v>469</v>
      </c>
    </row>
    <row r="1667" spans="1:24" x14ac:dyDescent="0.3">
      <c r="A1667">
        <v>1813</v>
      </c>
      <c r="B1667" s="15" t="s">
        <v>134</v>
      </c>
      <c r="C1667" t="str">
        <f>_xlfn.XLOOKUP($B1667, STANDARDS!$A:$A, STANDARDS!$B:$B,,0,2)</f>
        <v>McMinn Fm, Roper Gp</v>
      </c>
      <c r="J1667">
        <v>1340</v>
      </c>
      <c r="M1667" t="s">
        <v>222</v>
      </c>
      <c r="O1667">
        <v>5.8000000000000003E-2</v>
      </c>
      <c r="P1667" t="s">
        <v>243</v>
      </c>
      <c r="S1667">
        <v>-32.9</v>
      </c>
      <c r="T1667">
        <v>0.2</v>
      </c>
      <c r="U1667" t="s">
        <v>246</v>
      </c>
      <c r="V1667">
        <v>1</v>
      </c>
      <c r="W1667" t="s">
        <v>247</v>
      </c>
      <c r="X1667" t="s">
        <v>469</v>
      </c>
    </row>
    <row r="1668" spans="1:24" x14ac:dyDescent="0.3">
      <c r="A1668">
        <v>1814</v>
      </c>
      <c r="B1668" s="15" t="s">
        <v>134</v>
      </c>
      <c r="C1668" t="str">
        <f>_xlfn.XLOOKUP($B1668, STANDARDS!$A:$A, STANDARDS!$B:$B,,0,2)</f>
        <v>McMinn Fm, Roper Gp</v>
      </c>
      <c r="J1668">
        <v>1340</v>
      </c>
      <c r="M1668" t="s">
        <v>222</v>
      </c>
      <c r="O1668">
        <v>4.2999999999999997E-2</v>
      </c>
      <c r="P1668" t="s">
        <v>243</v>
      </c>
      <c r="S1668">
        <v>-32.6</v>
      </c>
      <c r="T1668">
        <v>0.2</v>
      </c>
      <c r="U1668" t="s">
        <v>246</v>
      </c>
      <c r="V1668">
        <v>1</v>
      </c>
      <c r="W1668" t="s">
        <v>247</v>
      </c>
      <c r="X1668" t="s">
        <v>469</v>
      </c>
    </row>
    <row r="1669" spans="1:24" x14ac:dyDescent="0.3">
      <c r="A1669">
        <v>1815</v>
      </c>
      <c r="B1669" s="15" t="s">
        <v>134</v>
      </c>
      <c r="C1669" t="str">
        <f>_xlfn.XLOOKUP($B1669, STANDARDS!$A:$A, STANDARDS!$B:$B,,0,2)</f>
        <v>McMinn Fm, Roper Gp</v>
      </c>
      <c r="J1669">
        <v>1340</v>
      </c>
      <c r="M1669" t="s">
        <v>222</v>
      </c>
      <c r="O1669">
        <v>4.2999999999999997E-2</v>
      </c>
      <c r="P1669" t="s">
        <v>243</v>
      </c>
      <c r="S1669">
        <v>-32.700000000000003</v>
      </c>
      <c r="T1669">
        <v>0.2</v>
      </c>
      <c r="U1669" t="s">
        <v>246</v>
      </c>
      <c r="V1669">
        <v>1</v>
      </c>
      <c r="W1669" t="s">
        <v>247</v>
      </c>
      <c r="X1669" t="s">
        <v>469</v>
      </c>
    </row>
    <row r="1670" spans="1:24" x14ac:dyDescent="0.3">
      <c r="A1670">
        <v>1816</v>
      </c>
      <c r="B1670" s="15" t="s">
        <v>134</v>
      </c>
      <c r="C1670" t="str">
        <f>_xlfn.XLOOKUP($B1670, STANDARDS!$A:$A, STANDARDS!$B:$B,,0,2)</f>
        <v>McMinn Fm, Roper Gp</v>
      </c>
      <c r="J1670">
        <v>1340</v>
      </c>
      <c r="M1670" t="s">
        <v>222</v>
      </c>
      <c r="O1670">
        <v>0.03</v>
      </c>
      <c r="P1670" t="s">
        <v>243</v>
      </c>
      <c r="S1670">
        <v>-33</v>
      </c>
      <c r="T1670">
        <v>0.2</v>
      </c>
      <c r="U1670" t="s">
        <v>246</v>
      </c>
      <c r="V1670">
        <v>1</v>
      </c>
      <c r="W1670" t="s">
        <v>247</v>
      </c>
      <c r="X1670" t="s">
        <v>469</v>
      </c>
    </row>
    <row r="1671" spans="1:24" x14ac:dyDescent="0.3">
      <c r="A1671">
        <v>1817</v>
      </c>
      <c r="B1671" s="15" t="s">
        <v>134</v>
      </c>
      <c r="C1671" t="str">
        <f>_xlfn.XLOOKUP($B1671, STANDARDS!$A:$A, STANDARDS!$B:$B,,0,2)</f>
        <v>McMinn Fm, Roper Gp</v>
      </c>
      <c r="J1671">
        <v>1340</v>
      </c>
      <c r="M1671" t="s">
        <v>222</v>
      </c>
      <c r="O1671">
        <v>2.9000000000000001E-2</v>
      </c>
      <c r="P1671" t="s">
        <v>243</v>
      </c>
      <c r="S1671">
        <v>-32.299999999999997</v>
      </c>
      <c r="T1671">
        <v>0.2</v>
      </c>
      <c r="U1671" t="s">
        <v>246</v>
      </c>
      <c r="V1671">
        <v>1</v>
      </c>
      <c r="W1671" t="s">
        <v>247</v>
      </c>
      <c r="X1671" t="s">
        <v>469</v>
      </c>
    </row>
    <row r="1672" spans="1:24" x14ac:dyDescent="0.3">
      <c r="A1672">
        <v>1818</v>
      </c>
      <c r="B1672" s="15" t="s">
        <v>134</v>
      </c>
      <c r="C1672" t="str">
        <f>_xlfn.XLOOKUP($B1672, STANDARDS!$A:$A, STANDARDS!$B:$B,,0,2)</f>
        <v>McMinn Fm, Roper Gp</v>
      </c>
      <c r="J1672">
        <v>1340</v>
      </c>
      <c r="M1672" t="s">
        <v>222</v>
      </c>
      <c r="O1672">
        <v>3.5000000000000003E-2</v>
      </c>
      <c r="P1672" t="s">
        <v>243</v>
      </c>
      <c r="S1672">
        <v>-32.1</v>
      </c>
      <c r="T1672">
        <v>0.2</v>
      </c>
      <c r="U1672" t="s">
        <v>246</v>
      </c>
      <c r="V1672">
        <v>1</v>
      </c>
      <c r="W1672" t="s">
        <v>247</v>
      </c>
      <c r="X1672" t="s">
        <v>469</v>
      </c>
    </row>
    <row r="1673" spans="1:24" x14ac:dyDescent="0.3">
      <c r="A1673">
        <v>1819</v>
      </c>
      <c r="B1673" s="15" t="s">
        <v>134</v>
      </c>
      <c r="C1673" t="str">
        <f>_xlfn.XLOOKUP($B1673, STANDARDS!$A:$A, STANDARDS!$B:$B,,0,2)</f>
        <v>McMinn Fm, Roper Gp</v>
      </c>
      <c r="J1673">
        <v>1340</v>
      </c>
      <c r="M1673" t="s">
        <v>222</v>
      </c>
      <c r="O1673">
        <v>3.4000000000000002E-2</v>
      </c>
      <c r="P1673" t="s">
        <v>243</v>
      </c>
      <c r="S1673">
        <v>-31.9</v>
      </c>
      <c r="T1673">
        <v>0.2</v>
      </c>
      <c r="U1673" t="s">
        <v>246</v>
      </c>
      <c r="V1673">
        <v>1</v>
      </c>
      <c r="W1673" t="s">
        <v>247</v>
      </c>
      <c r="X1673" t="s">
        <v>469</v>
      </c>
    </row>
    <row r="1674" spans="1:24" x14ac:dyDescent="0.3">
      <c r="A1674">
        <v>1820</v>
      </c>
      <c r="B1674" s="15" t="s">
        <v>134</v>
      </c>
      <c r="C1674" t="str">
        <f>_xlfn.XLOOKUP($B1674, STANDARDS!$A:$A, STANDARDS!$B:$B,,0,2)</f>
        <v>McMinn Fm, Roper Gp</v>
      </c>
      <c r="J1674">
        <v>1340</v>
      </c>
      <c r="M1674" t="s">
        <v>222</v>
      </c>
      <c r="O1674">
        <v>3.0000000000000001E-3</v>
      </c>
      <c r="P1674" t="s">
        <v>243</v>
      </c>
      <c r="S1674">
        <v>-29.2</v>
      </c>
      <c r="T1674">
        <v>0.2</v>
      </c>
      <c r="U1674" t="s">
        <v>246</v>
      </c>
      <c r="V1674">
        <v>1</v>
      </c>
      <c r="W1674" t="s">
        <v>247</v>
      </c>
      <c r="X1674" t="s">
        <v>469</v>
      </c>
    </row>
    <row r="1675" spans="1:24" x14ac:dyDescent="0.3">
      <c r="A1675">
        <v>1821</v>
      </c>
      <c r="B1675" s="15" t="s">
        <v>134</v>
      </c>
      <c r="C1675" t="str">
        <f>_xlfn.XLOOKUP($B1675, STANDARDS!$A:$A, STANDARDS!$B:$B,,0,2)</f>
        <v>McMinn Fm, Roper Gp</v>
      </c>
      <c r="J1675">
        <v>1340</v>
      </c>
      <c r="M1675" t="s">
        <v>222</v>
      </c>
      <c r="O1675">
        <v>1.4E-3</v>
      </c>
      <c r="P1675" t="s">
        <v>243</v>
      </c>
      <c r="S1675">
        <v>-28.4</v>
      </c>
      <c r="T1675">
        <v>0.2</v>
      </c>
      <c r="U1675" t="s">
        <v>246</v>
      </c>
      <c r="V1675">
        <v>1</v>
      </c>
      <c r="W1675" t="s">
        <v>247</v>
      </c>
      <c r="X1675" t="s">
        <v>469</v>
      </c>
    </row>
    <row r="1676" spans="1:24" x14ac:dyDescent="0.3">
      <c r="A1676">
        <v>1822</v>
      </c>
      <c r="B1676" s="15" t="s">
        <v>134</v>
      </c>
      <c r="C1676" t="str">
        <f>_xlfn.XLOOKUP($B1676, STANDARDS!$A:$A, STANDARDS!$B:$B,,0,2)</f>
        <v>McMinn Fm, Roper Gp</v>
      </c>
      <c r="J1676">
        <v>1340</v>
      </c>
      <c r="M1676" t="s">
        <v>222</v>
      </c>
      <c r="O1676">
        <v>4.0000000000000001E-3</v>
      </c>
      <c r="P1676" t="s">
        <v>243</v>
      </c>
      <c r="S1676">
        <v>-29.5</v>
      </c>
      <c r="T1676">
        <v>0.2</v>
      </c>
      <c r="U1676" t="s">
        <v>246</v>
      </c>
      <c r="V1676">
        <v>1</v>
      </c>
      <c r="W1676" t="s">
        <v>247</v>
      </c>
      <c r="X1676" t="s">
        <v>469</v>
      </c>
    </row>
    <row r="1677" spans="1:24" x14ac:dyDescent="0.3">
      <c r="A1677">
        <v>1823</v>
      </c>
      <c r="B1677" s="15" t="s">
        <v>134</v>
      </c>
      <c r="C1677" t="str">
        <f>_xlfn.XLOOKUP($B1677, STANDARDS!$A:$A, STANDARDS!$B:$B,,0,2)</f>
        <v>McMinn Fm, Roper Gp</v>
      </c>
      <c r="J1677">
        <v>1340</v>
      </c>
      <c r="M1677" t="s">
        <v>222</v>
      </c>
      <c r="O1677">
        <v>7.3999999999999996E-2</v>
      </c>
      <c r="P1677" t="s">
        <v>243</v>
      </c>
      <c r="S1677">
        <v>-31</v>
      </c>
      <c r="T1677">
        <v>0.2</v>
      </c>
      <c r="U1677" t="s">
        <v>246</v>
      </c>
      <c r="V1677">
        <v>1</v>
      </c>
      <c r="W1677" t="s">
        <v>247</v>
      </c>
      <c r="X1677" t="s">
        <v>469</v>
      </c>
    </row>
    <row r="1678" spans="1:24" x14ac:dyDescent="0.3">
      <c r="A1678">
        <v>1824</v>
      </c>
      <c r="B1678" s="15" t="s">
        <v>134</v>
      </c>
      <c r="C1678" t="str">
        <f>_xlfn.XLOOKUP($B1678, STANDARDS!$A:$A, STANDARDS!$B:$B,,0,2)</f>
        <v>McMinn Fm, Roper Gp</v>
      </c>
      <c r="J1678">
        <v>1340</v>
      </c>
      <c r="M1678" t="s">
        <v>222</v>
      </c>
      <c r="O1678">
        <v>4.2999999999999997E-2</v>
      </c>
      <c r="P1678" t="s">
        <v>243</v>
      </c>
      <c r="S1678">
        <v>-32.6</v>
      </c>
      <c r="T1678">
        <v>0.2</v>
      </c>
      <c r="U1678" t="s">
        <v>246</v>
      </c>
      <c r="V1678">
        <v>1</v>
      </c>
      <c r="W1678" t="s">
        <v>247</v>
      </c>
      <c r="X1678" t="s">
        <v>469</v>
      </c>
    </row>
    <row r="1679" spans="1:24" x14ac:dyDescent="0.3">
      <c r="A1679">
        <v>1825</v>
      </c>
      <c r="B1679" s="15" t="s">
        <v>134</v>
      </c>
      <c r="C1679" t="str">
        <f>_xlfn.XLOOKUP($B1679, STANDARDS!$A:$A, STANDARDS!$B:$B,,0,2)</f>
        <v>McMinn Fm, Roper Gp</v>
      </c>
      <c r="J1679">
        <v>1340</v>
      </c>
      <c r="M1679" t="s">
        <v>222</v>
      </c>
      <c r="O1679">
        <v>0.106</v>
      </c>
      <c r="P1679" t="s">
        <v>243</v>
      </c>
      <c r="S1679">
        <v>-32.5</v>
      </c>
      <c r="T1679">
        <v>0.2</v>
      </c>
      <c r="U1679" t="s">
        <v>246</v>
      </c>
      <c r="V1679">
        <v>1</v>
      </c>
      <c r="W1679" t="s">
        <v>247</v>
      </c>
      <c r="X1679" t="s">
        <v>469</v>
      </c>
    </row>
    <row r="1680" spans="1:24" x14ac:dyDescent="0.3">
      <c r="A1680">
        <v>1826</v>
      </c>
      <c r="B1680" s="15" t="s">
        <v>134</v>
      </c>
      <c r="C1680" t="str">
        <f>_xlfn.XLOOKUP($B1680, STANDARDS!$A:$A, STANDARDS!$B:$B,,0,2)</f>
        <v>McMinn Fm, Roper Gp</v>
      </c>
      <c r="J1680">
        <v>1340</v>
      </c>
      <c r="M1680" t="s">
        <v>222</v>
      </c>
      <c r="O1680">
        <v>6.7000000000000004E-2</v>
      </c>
      <c r="P1680" t="s">
        <v>243</v>
      </c>
      <c r="S1680">
        <v>-32.9</v>
      </c>
      <c r="T1680">
        <v>0.2</v>
      </c>
      <c r="U1680" t="s">
        <v>246</v>
      </c>
      <c r="V1680">
        <v>1</v>
      </c>
      <c r="W1680" t="s">
        <v>247</v>
      </c>
      <c r="X1680" t="s">
        <v>469</v>
      </c>
    </row>
    <row r="1681" spans="1:24" x14ac:dyDescent="0.3">
      <c r="A1681">
        <v>1827</v>
      </c>
      <c r="B1681" s="15" t="s">
        <v>134</v>
      </c>
      <c r="C1681" t="str">
        <f>_xlfn.XLOOKUP($B1681, STANDARDS!$A:$A, STANDARDS!$B:$B,,0,2)</f>
        <v>McMinn Fm, Roper Gp</v>
      </c>
      <c r="J1681">
        <v>1340</v>
      </c>
      <c r="M1681" t="s">
        <v>222</v>
      </c>
      <c r="O1681">
        <v>0.10100000000000001</v>
      </c>
      <c r="P1681" t="s">
        <v>243</v>
      </c>
      <c r="S1681">
        <v>-32.299999999999997</v>
      </c>
      <c r="T1681">
        <v>0.2</v>
      </c>
      <c r="U1681" t="s">
        <v>246</v>
      </c>
      <c r="V1681">
        <v>1</v>
      </c>
      <c r="W1681" t="s">
        <v>247</v>
      </c>
      <c r="X1681" t="s">
        <v>469</v>
      </c>
    </row>
    <row r="1682" spans="1:24" x14ac:dyDescent="0.3">
      <c r="A1682">
        <v>1828</v>
      </c>
      <c r="B1682" s="15" t="s">
        <v>134</v>
      </c>
      <c r="C1682" t="str">
        <f>_xlfn.XLOOKUP($B1682, STANDARDS!$A:$A, STANDARDS!$B:$B,,0,2)</f>
        <v>McMinn Fm, Roper Gp</v>
      </c>
      <c r="J1682">
        <v>1340</v>
      </c>
      <c r="M1682" t="s">
        <v>222</v>
      </c>
      <c r="O1682">
        <v>1.9E-2</v>
      </c>
      <c r="P1682" t="s">
        <v>243</v>
      </c>
      <c r="S1682">
        <v>-31.9</v>
      </c>
      <c r="T1682">
        <v>0.2</v>
      </c>
      <c r="U1682" t="s">
        <v>246</v>
      </c>
      <c r="V1682">
        <v>1</v>
      </c>
      <c r="W1682" t="s">
        <v>247</v>
      </c>
      <c r="X1682" t="s">
        <v>469</v>
      </c>
    </row>
    <row r="1683" spans="1:24" x14ac:dyDescent="0.3">
      <c r="A1683">
        <v>1829</v>
      </c>
      <c r="B1683" s="15" t="s">
        <v>134</v>
      </c>
      <c r="C1683" t="str">
        <f>_xlfn.XLOOKUP($B1683, STANDARDS!$A:$A, STANDARDS!$B:$B,,0,2)</f>
        <v>McMinn Fm, Roper Gp</v>
      </c>
      <c r="J1683">
        <v>1340</v>
      </c>
      <c r="M1683" t="s">
        <v>440</v>
      </c>
      <c r="O1683">
        <v>5.1999999999999998E-2</v>
      </c>
      <c r="P1683" t="s">
        <v>243</v>
      </c>
      <c r="S1683">
        <v>-33</v>
      </c>
      <c r="T1683">
        <v>0.2</v>
      </c>
      <c r="U1683" t="s">
        <v>246</v>
      </c>
      <c r="V1683">
        <v>1</v>
      </c>
      <c r="W1683" t="s">
        <v>247</v>
      </c>
      <c r="X1683" t="s">
        <v>469</v>
      </c>
    </row>
    <row r="1684" spans="1:24" x14ac:dyDescent="0.3">
      <c r="A1684">
        <v>1830</v>
      </c>
      <c r="B1684" s="15" t="s">
        <v>351</v>
      </c>
      <c r="C1684" t="str">
        <f>_xlfn.XLOOKUP($B1684, STANDARDS!$A:$A, STANDARDS!$B:$B,,0,2)</f>
        <v>Belt Supergroup</v>
      </c>
      <c r="J1684">
        <v>1350</v>
      </c>
      <c r="M1684" t="s">
        <v>240</v>
      </c>
      <c r="P1684" t="s">
        <v>243</v>
      </c>
      <c r="S1684">
        <v>-22.5</v>
      </c>
      <c r="T1684">
        <v>0.2</v>
      </c>
      <c r="U1684" t="s">
        <v>246</v>
      </c>
      <c r="V1684">
        <v>1</v>
      </c>
      <c r="W1684" t="s">
        <v>247</v>
      </c>
      <c r="X1684" t="s">
        <v>484</v>
      </c>
    </row>
    <row r="1685" spans="1:24" x14ac:dyDescent="0.3">
      <c r="A1685">
        <v>1831</v>
      </c>
      <c r="B1685" s="15" t="s">
        <v>351</v>
      </c>
      <c r="C1685" t="str">
        <f>_xlfn.XLOOKUP($B1685, STANDARDS!$A:$A, STANDARDS!$B:$B,,0,2)</f>
        <v>Belt Supergroup</v>
      </c>
      <c r="J1685">
        <v>1350</v>
      </c>
      <c r="M1685" t="s">
        <v>240</v>
      </c>
      <c r="P1685" t="s">
        <v>243</v>
      </c>
      <c r="Q1685">
        <v>2.6</v>
      </c>
      <c r="R1685">
        <v>0.2</v>
      </c>
      <c r="V1685">
        <v>1</v>
      </c>
      <c r="W1685" t="s">
        <v>247</v>
      </c>
      <c r="X1685" t="s">
        <v>484</v>
      </c>
    </row>
    <row r="1686" spans="1:24" x14ac:dyDescent="0.3">
      <c r="A1686">
        <v>1832</v>
      </c>
      <c r="B1686" s="15" t="s">
        <v>352</v>
      </c>
      <c r="C1686" t="str">
        <f>_xlfn.XLOOKUP($B1686, STANDARDS!$A:$A, STANDARDS!$B:$B,,0,2)</f>
        <v>Cuddapah System</v>
      </c>
      <c r="J1686">
        <v>1350</v>
      </c>
      <c r="M1686" t="s">
        <v>241</v>
      </c>
      <c r="P1686" t="s">
        <v>243</v>
      </c>
      <c r="S1686">
        <v>-12.7</v>
      </c>
      <c r="T1686">
        <v>0.2</v>
      </c>
      <c r="U1686" t="s">
        <v>246</v>
      </c>
      <c r="V1686">
        <v>1</v>
      </c>
      <c r="W1686" t="s">
        <v>247</v>
      </c>
      <c r="X1686" t="s">
        <v>455</v>
      </c>
    </row>
    <row r="1687" spans="1:24" x14ac:dyDescent="0.3">
      <c r="A1687">
        <v>1833</v>
      </c>
      <c r="B1687" s="15" t="s">
        <v>352</v>
      </c>
      <c r="C1687" t="str">
        <f>_xlfn.XLOOKUP($B1687, STANDARDS!$A:$A, STANDARDS!$B:$B,,0,2)</f>
        <v>Cuddapah System</v>
      </c>
      <c r="J1687">
        <v>1350</v>
      </c>
      <c r="M1687" t="s">
        <v>240</v>
      </c>
      <c r="P1687" t="s">
        <v>243</v>
      </c>
      <c r="Q1687">
        <v>-0.9</v>
      </c>
      <c r="R1687">
        <v>0.2</v>
      </c>
      <c r="V1687">
        <v>1</v>
      </c>
      <c r="W1687" t="s">
        <v>247</v>
      </c>
      <c r="X1687" t="s">
        <v>450</v>
      </c>
    </row>
    <row r="1688" spans="1:24" x14ac:dyDescent="0.3">
      <c r="A1688">
        <v>1834</v>
      </c>
      <c r="B1688" s="15" t="s">
        <v>352</v>
      </c>
      <c r="C1688" t="str">
        <f>_xlfn.XLOOKUP($B1688, STANDARDS!$A:$A, STANDARDS!$B:$B,,0,2)</f>
        <v>Cuddapah System</v>
      </c>
      <c r="J1688">
        <v>1350</v>
      </c>
      <c r="M1688" t="s">
        <v>241</v>
      </c>
      <c r="P1688" t="s">
        <v>243</v>
      </c>
      <c r="Q1688">
        <v>-0.9</v>
      </c>
      <c r="R1688">
        <v>0.2</v>
      </c>
      <c r="V1688">
        <v>1</v>
      </c>
      <c r="W1688" t="s">
        <v>247</v>
      </c>
      <c r="X1688" t="s">
        <v>455</v>
      </c>
    </row>
    <row r="1689" spans="1:24" x14ac:dyDescent="0.3">
      <c r="A1689">
        <v>1835</v>
      </c>
      <c r="B1689" s="15" t="s">
        <v>353</v>
      </c>
      <c r="C1689" t="str">
        <f>_xlfn.XLOOKUP($B1689, STANDARDS!$A:$A, STANDARDS!$B:$B,,0,2)</f>
        <v>Velkerri Fm, Maiwok Subgp, Roper Gp</v>
      </c>
      <c r="J1689">
        <v>1350</v>
      </c>
      <c r="M1689" t="s">
        <v>222</v>
      </c>
      <c r="O1689">
        <v>0.09</v>
      </c>
      <c r="P1689" t="s">
        <v>243</v>
      </c>
      <c r="S1689">
        <v>-33.4</v>
      </c>
      <c r="T1689">
        <v>0.2</v>
      </c>
      <c r="U1689" t="s">
        <v>246</v>
      </c>
      <c r="V1689">
        <v>1</v>
      </c>
      <c r="W1689" t="s">
        <v>247</v>
      </c>
      <c r="X1689" t="s">
        <v>485</v>
      </c>
    </row>
    <row r="1690" spans="1:24" x14ac:dyDescent="0.3">
      <c r="A1690">
        <v>1836</v>
      </c>
      <c r="B1690" s="15" t="s">
        <v>354</v>
      </c>
      <c r="C1690" t="str">
        <f>_xlfn.XLOOKUP($B1690, STANDARDS!$A:$A, STANDARDS!$B:$B,,0,2)</f>
        <v>Velkerri Fm, Roper Gp</v>
      </c>
      <c r="J1690">
        <v>1350</v>
      </c>
      <c r="M1690" t="s">
        <v>222</v>
      </c>
      <c r="O1690">
        <v>0.72</v>
      </c>
      <c r="P1690" t="s">
        <v>243</v>
      </c>
      <c r="S1690">
        <v>-32.799999999999997</v>
      </c>
      <c r="T1690">
        <v>0.2</v>
      </c>
      <c r="U1690" t="s">
        <v>246</v>
      </c>
      <c r="V1690">
        <v>1</v>
      </c>
      <c r="W1690" t="s">
        <v>247</v>
      </c>
      <c r="X1690" t="s">
        <v>485</v>
      </c>
    </row>
    <row r="1691" spans="1:24" x14ac:dyDescent="0.3">
      <c r="A1691">
        <v>1837</v>
      </c>
      <c r="B1691" s="15" t="s">
        <v>354</v>
      </c>
      <c r="C1691" t="str">
        <f>_xlfn.XLOOKUP($B1691, STANDARDS!$A:$A, STANDARDS!$B:$B,,0,2)</f>
        <v>Velkerri Fm, Roper Gp</v>
      </c>
      <c r="J1691">
        <v>1350</v>
      </c>
      <c r="M1691" t="s">
        <v>222</v>
      </c>
      <c r="O1691">
        <v>0.47</v>
      </c>
      <c r="P1691" t="s">
        <v>243</v>
      </c>
      <c r="S1691">
        <v>-32.700000000000003</v>
      </c>
      <c r="T1691">
        <v>0.2</v>
      </c>
      <c r="U1691" t="s">
        <v>246</v>
      </c>
      <c r="V1691">
        <v>1</v>
      </c>
      <c r="W1691" t="s">
        <v>247</v>
      </c>
      <c r="X1691" t="s">
        <v>485</v>
      </c>
    </row>
    <row r="1692" spans="1:24" x14ac:dyDescent="0.3">
      <c r="A1692">
        <v>1838</v>
      </c>
      <c r="B1692" s="15" t="s">
        <v>354</v>
      </c>
      <c r="C1692" t="str">
        <f>_xlfn.XLOOKUP($B1692, STANDARDS!$A:$A, STANDARDS!$B:$B,,0,2)</f>
        <v>Velkerri Fm, Roper Gp</v>
      </c>
      <c r="J1692">
        <v>1350</v>
      </c>
      <c r="M1692" t="s">
        <v>222</v>
      </c>
      <c r="O1692">
        <v>0.64</v>
      </c>
      <c r="P1692" t="s">
        <v>243</v>
      </c>
      <c r="S1692">
        <v>-32.200000000000003</v>
      </c>
      <c r="T1692">
        <v>0.2</v>
      </c>
      <c r="U1692" t="s">
        <v>246</v>
      </c>
      <c r="V1692">
        <v>1</v>
      </c>
      <c r="W1692" t="s">
        <v>247</v>
      </c>
      <c r="X1692" t="s">
        <v>485</v>
      </c>
    </row>
    <row r="1693" spans="1:24" x14ac:dyDescent="0.3">
      <c r="A1693">
        <v>1839</v>
      </c>
      <c r="B1693" s="15" t="s">
        <v>354</v>
      </c>
      <c r="C1693" t="str">
        <f>_xlfn.XLOOKUP($B1693, STANDARDS!$A:$A, STANDARDS!$B:$B,,0,2)</f>
        <v>Velkerri Fm, Roper Gp</v>
      </c>
      <c r="J1693">
        <v>1350</v>
      </c>
      <c r="M1693" t="s">
        <v>222</v>
      </c>
      <c r="O1693">
        <v>0.35199999999999998</v>
      </c>
      <c r="P1693" t="s">
        <v>243</v>
      </c>
      <c r="S1693">
        <v>-33.299999999999997</v>
      </c>
      <c r="T1693">
        <v>0.2</v>
      </c>
      <c r="U1693" t="s">
        <v>246</v>
      </c>
      <c r="V1693">
        <v>1</v>
      </c>
      <c r="W1693" t="s">
        <v>247</v>
      </c>
      <c r="X1693" t="s">
        <v>485</v>
      </c>
    </row>
    <row r="1694" spans="1:24" x14ac:dyDescent="0.3">
      <c r="A1694">
        <v>1840</v>
      </c>
      <c r="B1694" s="15" t="s">
        <v>354</v>
      </c>
      <c r="C1694" t="str">
        <f>_xlfn.XLOOKUP($B1694, STANDARDS!$A:$A, STANDARDS!$B:$B,,0,2)</f>
        <v>Velkerri Fm, Roper Gp</v>
      </c>
      <c r="J1694">
        <v>1350</v>
      </c>
      <c r="M1694" t="s">
        <v>222</v>
      </c>
      <c r="O1694">
        <v>0.38600000000000001</v>
      </c>
      <c r="P1694" t="s">
        <v>243</v>
      </c>
      <c r="S1694">
        <v>-32.700000000000003</v>
      </c>
      <c r="T1694">
        <v>0.2</v>
      </c>
      <c r="U1694" t="s">
        <v>246</v>
      </c>
      <c r="V1694">
        <v>1</v>
      </c>
      <c r="W1694" t="s">
        <v>247</v>
      </c>
      <c r="X1694" t="s">
        <v>485</v>
      </c>
    </row>
    <row r="1695" spans="1:24" x14ac:dyDescent="0.3">
      <c r="A1695">
        <v>1841</v>
      </c>
      <c r="B1695" s="15" t="s">
        <v>354</v>
      </c>
      <c r="C1695" t="str">
        <f>_xlfn.XLOOKUP($B1695, STANDARDS!$A:$A, STANDARDS!$B:$B,,0,2)</f>
        <v>Velkerri Fm, Roper Gp</v>
      </c>
      <c r="J1695">
        <v>1350</v>
      </c>
      <c r="M1695" t="s">
        <v>222</v>
      </c>
      <c r="O1695">
        <v>0.20200000000000001</v>
      </c>
      <c r="P1695" t="s">
        <v>243</v>
      </c>
      <c r="S1695">
        <v>-33.1</v>
      </c>
      <c r="T1695">
        <v>0.2</v>
      </c>
      <c r="U1695" t="s">
        <v>246</v>
      </c>
      <c r="V1695">
        <v>1</v>
      </c>
      <c r="W1695" t="s">
        <v>247</v>
      </c>
      <c r="X1695" t="s">
        <v>485</v>
      </c>
    </row>
    <row r="1696" spans="1:24" x14ac:dyDescent="0.3">
      <c r="A1696">
        <v>1842</v>
      </c>
      <c r="B1696" s="15" t="s">
        <v>354</v>
      </c>
      <c r="C1696" t="str">
        <f>_xlfn.XLOOKUP($B1696, STANDARDS!$A:$A, STANDARDS!$B:$B,,0,2)</f>
        <v>Velkerri Fm, Roper Gp</v>
      </c>
      <c r="J1696">
        <v>1350</v>
      </c>
      <c r="M1696" t="s">
        <v>222</v>
      </c>
      <c r="O1696">
        <v>0.30399999999999999</v>
      </c>
      <c r="P1696" t="s">
        <v>243</v>
      </c>
      <c r="S1696">
        <v>-33</v>
      </c>
      <c r="T1696">
        <v>0.2</v>
      </c>
      <c r="U1696" t="s">
        <v>246</v>
      </c>
      <c r="V1696">
        <v>1</v>
      </c>
      <c r="W1696" t="s">
        <v>247</v>
      </c>
      <c r="X1696" t="s">
        <v>485</v>
      </c>
    </row>
    <row r="1697" spans="1:24" x14ac:dyDescent="0.3">
      <c r="A1697">
        <v>1843</v>
      </c>
      <c r="B1697" s="15" t="s">
        <v>137</v>
      </c>
      <c r="C1697" t="str">
        <f>_xlfn.XLOOKUP($B1697, STANDARDS!$A:$A, STANDARDS!$B:$B,,0,2)</f>
        <v>Bungle Bungle Dolomite</v>
      </c>
      <c r="J1697">
        <v>1364</v>
      </c>
      <c r="M1697" t="s">
        <v>221</v>
      </c>
      <c r="O1697">
        <v>4.0000000000000001E-3</v>
      </c>
      <c r="P1697" t="s">
        <v>243</v>
      </c>
      <c r="S1697">
        <v>-30.2</v>
      </c>
      <c r="T1697">
        <v>0.2</v>
      </c>
      <c r="U1697" t="s">
        <v>246</v>
      </c>
      <c r="V1697">
        <v>1</v>
      </c>
      <c r="W1697" t="s">
        <v>247</v>
      </c>
      <c r="X1697" t="s">
        <v>469</v>
      </c>
    </row>
    <row r="1698" spans="1:24" x14ac:dyDescent="0.3">
      <c r="A1698">
        <v>1844</v>
      </c>
      <c r="B1698" s="15" t="s">
        <v>137</v>
      </c>
      <c r="C1698" t="str">
        <f>_xlfn.XLOOKUP($B1698, STANDARDS!$A:$A, STANDARDS!$B:$B,,0,2)</f>
        <v>Bungle Bungle Dolomite</v>
      </c>
      <c r="J1698">
        <v>1364</v>
      </c>
      <c r="M1698" t="s">
        <v>221</v>
      </c>
      <c r="O1698">
        <v>2E-3</v>
      </c>
      <c r="P1698" t="s">
        <v>243</v>
      </c>
      <c r="S1698">
        <v>-19.5</v>
      </c>
      <c r="T1698">
        <v>0.2</v>
      </c>
      <c r="U1698" t="s">
        <v>246</v>
      </c>
      <c r="V1698">
        <v>1</v>
      </c>
      <c r="W1698" t="s">
        <v>247</v>
      </c>
      <c r="X1698" t="s">
        <v>469</v>
      </c>
    </row>
    <row r="1699" spans="1:24" x14ac:dyDescent="0.3">
      <c r="A1699">
        <v>1845</v>
      </c>
      <c r="B1699" s="15" t="s">
        <v>137</v>
      </c>
      <c r="C1699" t="str">
        <f>_xlfn.XLOOKUP($B1699, STANDARDS!$A:$A, STANDARDS!$B:$B,,0,2)</f>
        <v>Bungle Bungle Dolomite</v>
      </c>
      <c r="J1699">
        <v>1364</v>
      </c>
      <c r="M1699" t="s">
        <v>221</v>
      </c>
      <c r="O1699">
        <v>2E-3</v>
      </c>
      <c r="P1699" t="s">
        <v>243</v>
      </c>
      <c r="S1699">
        <v>-26.3</v>
      </c>
      <c r="T1699">
        <v>0.2</v>
      </c>
      <c r="U1699" t="s">
        <v>246</v>
      </c>
      <c r="V1699">
        <v>1</v>
      </c>
      <c r="W1699" t="s">
        <v>247</v>
      </c>
      <c r="X1699" t="s">
        <v>469</v>
      </c>
    </row>
    <row r="1700" spans="1:24" x14ac:dyDescent="0.3">
      <c r="A1700">
        <v>1846</v>
      </c>
      <c r="B1700" s="15" t="s">
        <v>137</v>
      </c>
      <c r="C1700" t="str">
        <f>_xlfn.XLOOKUP($B1700, STANDARDS!$A:$A, STANDARDS!$B:$B,,0,2)</f>
        <v>Bungle Bungle Dolomite</v>
      </c>
      <c r="J1700">
        <v>1364</v>
      </c>
      <c r="M1700" t="s">
        <v>221</v>
      </c>
      <c r="O1700">
        <v>8.9999999999999998E-4</v>
      </c>
      <c r="P1700" t="s">
        <v>243</v>
      </c>
      <c r="S1700">
        <v>-27</v>
      </c>
      <c r="T1700">
        <v>0.2</v>
      </c>
      <c r="U1700" t="s">
        <v>246</v>
      </c>
      <c r="V1700">
        <v>1</v>
      </c>
      <c r="W1700" t="s">
        <v>247</v>
      </c>
      <c r="X1700" t="s">
        <v>469</v>
      </c>
    </row>
    <row r="1701" spans="1:24" x14ac:dyDescent="0.3">
      <c r="A1701">
        <v>1847</v>
      </c>
      <c r="B1701" s="15" t="s">
        <v>137</v>
      </c>
      <c r="C1701" t="str">
        <f>_xlfn.XLOOKUP($B1701, STANDARDS!$A:$A, STANDARDS!$B:$B,,0,2)</f>
        <v>Bungle Bungle Dolomite</v>
      </c>
      <c r="J1701">
        <v>1364</v>
      </c>
      <c r="M1701" t="s">
        <v>221</v>
      </c>
      <c r="O1701">
        <v>6.9999999999999999E-4</v>
      </c>
      <c r="P1701" t="s">
        <v>243</v>
      </c>
      <c r="S1701">
        <v>-24.4</v>
      </c>
      <c r="T1701">
        <v>0.2</v>
      </c>
      <c r="U1701" t="s">
        <v>246</v>
      </c>
      <c r="V1701">
        <v>1</v>
      </c>
      <c r="W1701" t="s">
        <v>247</v>
      </c>
      <c r="X1701" t="s">
        <v>469</v>
      </c>
    </row>
    <row r="1702" spans="1:24" x14ac:dyDescent="0.3">
      <c r="A1702">
        <v>1848</v>
      </c>
      <c r="B1702" s="15" t="s">
        <v>137</v>
      </c>
      <c r="C1702" t="str">
        <f>_xlfn.XLOOKUP($B1702, STANDARDS!$A:$A, STANDARDS!$B:$B,,0,2)</f>
        <v>Bungle Bungle Dolomite</v>
      </c>
      <c r="J1702">
        <v>1364</v>
      </c>
      <c r="M1702" t="s">
        <v>222</v>
      </c>
      <c r="O1702">
        <v>2E-3</v>
      </c>
      <c r="P1702" t="s">
        <v>243</v>
      </c>
      <c r="S1702">
        <v>-27.8</v>
      </c>
      <c r="T1702">
        <v>0.2</v>
      </c>
      <c r="U1702" t="s">
        <v>246</v>
      </c>
      <c r="V1702">
        <v>1</v>
      </c>
      <c r="W1702" t="s">
        <v>247</v>
      </c>
      <c r="X1702" t="s">
        <v>469</v>
      </c>
    </row>
    <row r="1703" spans="1:24" x14ac:dyDescent="0.3">
      <c r="A1703">
        <v>1849</v>
      </c>
      <c r="B1703" s="15" t="s">
        <v>137</v>
      </c>
      <c r="C1703" t="str">
        <f>_xlfn.XLOOKUP($B1703, STANDARDS!$A:$A, STANDARDS!$B:$B,,0,2)</f>
        <v>Bungle Bungle Dolomite</v>
      </c>
      <c r="J1703">
        <v>1364</v>
      </c>
      <c r="M1703" t="s">
        <v>221</v>
      </c>
      <c r="O1703">
        <v>6.9999999999999999E-4</v>
      </c>
      <c r="P1703" t="s">
        <v>243</v>
      </c>
      <c r="S1703">
        <v>-22.9</v>
      </c>
      <c r="T1703">
        <v>0.2</v>
      </c>
      <c r="U1703" t="s">
        <v>246</v>
      </c>
      <c r="V1703">
        <v>1</v>
      </c>
      <c r="W1703" t="s">
        <v>247</v>
      </c>
      <c r="X1703" t="s">
        <v>469</v>
      </c>
    </row>
    <row r="1704" spans="1:24" x14ac:dyDescent="0.3">
      <c r="A1704">
        <v>1850</v>
      </c>
      <c r="B1704" s="15" t="s">
        <v>137</v>
      </c>
      <c r="C1704" t="str">
        <f>_xlfn.XLOOKUP($B1704, STANDARDS!$A:$A, STANDARDS!$B:$B,,0,2)</f>
        <v>Bungle Bungle Dolomite</v>
      </c>
      <c r="J1704">
        <v>1364</v>
      </c>
      <c r="M1704" t="s">
        <v>217</v>
      </c>
      <c r="O1704">
        <v>8.9999999999999993E-3</v>
      </c>
      <c r="P1704" t="s">
        <v>243</v>
      </c>
      <c r="S1704">
        <v>-25.9</v>
      </c>
      <c r="T1704">
        <v>0.2</v>
      </c>
      <c r="U1704" t="s">
        <v>246</v>
      </c>
      <c r="V1704">
        <v>1</v>
      </c>
      <c r="W1704" t="s">
        <v>247</v>
      </c>
      <c r="X1704" t="s">
        <v>469</v>
      </c>
    </row>
    <row r="1705" spans="1:24" x14ac:dyDescent="0.3">
      <c r="A1705">
        <v>1851</v>
      </c>
      <c r="B1705" s="15" t="s">
        <v>137</v>
      </c>
      <c r="C1705" t="str">
        <f>_xlfn.XLOOKUP($B1705, STANDARDS!$A:$A, STANDARDS!$B:$B,,0,2)</f>
        <v>Bungle Bungle Dolomite</v>
      </c>
      <c r="J1705">
        <v>1364</v>
      </c>
      <c r="M1705" t="s">
        <v>222</v>
      </c>
      <c r="O1705">
        <v>1.7999999999999999E-2</v>
      </c>
      <c r="P1705" t="s">
        <v>243</v>
      </c>
      <c r="S1705">
        <v>-27.7</v>
      </c>
      <c r="T1705">
        <v>0.2</v>
      </c>
      <c r="U1705" t="s">
        <v>246</v>
      </c>
      <c r="V1705">
        <v>1</v>
      </c>
      <c r="W1705" t="s">
        <v>247</v>
      </c>
      <c r="X1705" t="s">
        <v>469</v>
      </c>
    </row>
    <row r="1706" spans="1:24" x14ac:dyDescent="0.3">
      <c r="A1706">
        <v>1852</v>
      </c>
      <c r="B1706" s="15" t="s">
        <v>137</v>
      </c>
      <c r="C1706" t="str">
        <f>_xlfn.XLOOKUP($B1706, STANDARDS!$A:$A, STANDARDS!$B:$B,,0,2)</f>
        <v>Bungle Bungle Dolomite</v>
      </c>
      <c r="J1706">
        <v>1364</v>
      </c>
      <c r="M1706" t="s">
        <v>222</v>
      </c>
      <c r="O1706">
        <v>4.0000000000000001E-3</v>
      </c>
      <c r="P1706" t="s">
        <v>243</v>
      </c>
      <c r="S1706">
        <v>-29.9</v>
      </c>
      <c r="T1706">
        <v>0.2</v>
      </c>
      <c r="U1706" t="s">
        <v>246</v>
      </c>
      <c r="V1706">
        <v>1</v>
      </c>
      <c r="W1706" t="s">
        <v>247</v>
      </c>
      <c r="X1706" t="s">
        <v>469</v>
      </c>
    </row>
    <row r="1707" spans="1:24" x14ac:dyDescent="0.3">
      <c r="A1707">
        <v>1853</v>
      </c>
      <c r="B1707" s="15" t="s">
        <v>137</v>
      </c>
      <c r="C1707" t="str">
        <f>_xlfn.XLOOKUP($B1707, STANDARDS!$A:$A, STANDARDS!$B:$B,,0,2)</f>
        <v>Bungle Bungle Dolomite</v>
      </c>
      <c r="J1707">
        <v>1364</v>
      </c>
      <c r="M1707" t="s">
        <v>222</v>
      </c>
      <c r="O1707">
        <v>2.5999999999999999E-2</v>
      </c>
      <c r="P1707" t="s">
        <v>243</v>
      </c>
      <c r="S1707">
        <v>-30.5</v>
      </c>
      <c r="T1707">
        <v>0.2</v>
      </c>
      <c r="U1707" t="s">
        <v>246</v>
      </c>
      <c r="V1707">
        <v>1</v>
      </c>
      <c r="W1707" t="s">
        <v>247</v>
      </c>
      <c r="X1707" t="s">
        <v>469</v>
      </c>
    </row>
    <row r="1708" spans="1:24" x14ac:dyDescent="0.3">
      <c r="A1708">
        <v>1854</v>
      </c>
      <c r="B1708" s="15" t="s">
        <v>137</v>
      </c>
      <c r="C1708" t="str">
        <f>_xlfn.XLOOKUP($B1708, STANDARDS!$A:$A, STANDARDS!$B:$B,,0,2)</f>
        <v>Bungle Bungle Dolomite</v>
      </c>
      <c r="J1708">
        <v>1364</v>
      </c>
      <c r="M1708" t="s">
        <v>222</v>
      </c>
      <c r="O1708">
        <v>4.1000000000000002E-2</v>
      </c>
      <c r="P1708" t="s">
        <v>243</v>
      </c>
      <c r="S1708">
        <v>-32.4</v>
      </c>
      <c r="T1708">
        <v>0.2</v>
      </c>
      <c r="U1708" t="s">
        <v>246</v>
      </c>
      <c r="V1708">
        <v>1</v>
      </c>
      <c r="W1708" t="s">
        <v>247</v>
      </c>
      <c r="X1708" t="s">
        <v>469</v>
      </c>
    </row>
    <row r="1709" spans="1:24" x14ac:dyDescent="0.3">
      <c r="A1709">
        <v>1855</v>
      </c>
      <c r="B1709" s="15" t="s">
        <v>137</v>
      </c>
      <c r="C1709" t="str">
        <f>_xlfn.XLOOKUP($B1709, STANDARDS!$A:$A, STANDARDS!$B:$B,,0,2)</f>
        <v>Bungle Bungle Dolomite</v>
      </c>
      <c r="J1709">
        <v>1364</v>
      </c>
      <c r="M1709" t="s">
        <v>222</v>
      </c>
      <c r="O1709">
        <v>1E-3</v>
      </c>
      <c r="P1709" t="s">
        <v>243</v>
      </c>
      <c r="S1709">
        <v>-23.2</v>
      </c>
      <c r="T1709">
        <v>0.2</v>
      </c>
      <c r="U1709" t="s">
        <v>246</v>
      </c>
      <c r="V1709">
        <v>1</v>
      </c>
      <c r="W1709" t="s">
        <v>247</v>
      </c>
      <c r="X1709" t="s">
        <v>469</v>
      </c>
    </row>
    <row r="1710" spans="1:24" x14ac:dyDescent="0.3">
      <c r="A1710">
        <v>1856</v>
      </c>
      <c r="B1710" s="15" t="s">
        <v>137</v>
      </c>
      <c r="C1710" t="str">
        <f>_xlfn.XLOOKUP($B1710, STANDARDS!$A:$A, STANDARDS!$B:$B,,0,2)</f>
        <v>Bungle Bungle Dolomite</v>
      </c>
      <c r="J1710">
        <v>1364</v>
      </c>
      <c r="M1710" t="s">
        <v>222</v>
      </c>
      <c r="O1710">
        <v>1.4999999999999999E-2</v>
      </c>
      <c r="P1710" t="s">
        <v>243</v>
      </c>
      <c r="S1710">
        <v>-32.700000000000003</v>
      </c>
      <c r="T1710">
        <v>0.2</v>
      </c>
      <c r="U1710" t="s">
        <v>246</v>
      </c>
      <c r="V1710">
        <v>1</v>
      </c>
      <c r="W1710" t="s">
        <v>247</v>
      </c>
      <c r="X1710" t="s">
        <v>469</v>
      </c>
    </row>
    <row r="1711" spans="1:24" x14ac:dyDescent="0.3">
      <c r="A1711">
        <v>1857</v>
      </c>
      <c r="B1711" s="15" t="s">
        <v>137</v>
      </c>
      <c r="C1711" t="str">
        <f>_xlfn.XLOOKUP($B1711, STANDARDS!$A:$A, STANDARDS!$B:$B,,0,2)</f>
        <v>Bungle Bungle Dolomite</v>
      </c>
      <c r="J1711">
        <v>1364</v>
      </c>
      <c r="M1711" t="s">
        <v>222</v>
      </c>
      <c r="O1711">
        <v>0.26600000000000001</v>
      </c>
      <c r="P1711" t="s">
        <v>243</v>
      </c>
      <c r="S1711">
        <v>-33.6</v>
      </c>
      <c r="T1711">
        <v>0.2</v>
      </c>
      <c r="U1711" t="s">
        <v>246</v>
      </c>
      <c r="V1711">
        <v>1</v>
      </c>
      <c r="W1711" t="s">
        <v>247</v>
      </c>
      <c r="X1711" t="s">
        <v>469</v>
      </c>
    </row>
    <row r="1712" spans="1:24" x14ac:dyDescent="0.3">
      <c r="A1712">
        <v>1858</v>
      </c>
      <c r="B1712" s="15" t="s">
        <v>137</v>
      </c>
      <c r="C1712" t="str">
        <f>_xlfn.XLOOKUP($B1712, STANDARDS!$A:$A, STANDARDS!$B:$B,,0,2)</f>
        <v>Bungle Bungle Dolomite</v>
      </c>
      <c r="J1712">
        <v>1364</v>
      </c>
      <c r="M1712" t="s">
        <v>222</v>
      </c>
      <c r="O1712">
        <v>0.115</v>
      </c>
      <c r="P1712" t="s">
        <v>243</v>
      </c>
      <c r="S1712">
        <v>-32</v>
      </c>
      <c r="T1712">
        <v>0.2</v>
      </c>
      <c r="U1712" t="s">
        <v>246</v>
      </c>
      <c r="V1712">
        <v>1</v>
      </c>
      <c r="W1712" t="s">
        <v>247</v>
      </c>
      <c r="X1712" t="s">
        <v>469</v>
      </c>
    </row>
    <row r="1713" spans="1:24" x14ac:dyDescent="0.3">
      <c r="A1713">
        <v>1859</v>
      </c>
      <c r="B1713" s="15" t="s">
        <v>137</v>
      </c>
      <c r="C1713" t="str">
        <f>_xlfn.XLOOKUP($B1713, STANDARDS!$A:$A, STANDARDS!$B:$B,,0,2)</f>
        <v>Bungle Bungle Dolomite</v>
      </c>
      <c r="J1713">
        <v>1364</v>
      </c>
      <c r="M1713" t="s">
        <v>221</v>
      </c>
      <c r="O1713">
        <v>7.0000000000000001E-3</v>
      </c>
      <c r="P1713" t="s">
        <v>243</v>
      </c>
      <c r="S1713">
        <v>-28.8</v>
      </c>
      <c r="T1713">
        <v>0.2</v>
      </c>
      <c r="U1713" t="s">
        <v>246</v>
      </c>
      <c r="V1713">
        <v>1</v>
      </c>
      <c r="W1713" t="s">
        <v>247</v>
      </c>
      <c r="X1713" t="s">
        <v>469</v>
      </c>
    </row>
    <row r="1714" spans="1:24" x14ac:dyDescent="0.3">
      <c r="A1714">
        <v>1860</v>
      </c>
      <c r="B1714" s="15" t="s">
        <v>137</v>
      </c>
      <c r="C1714" t="str">
        <f>_xlfn.XLOOKUP($B1714, STANDARDS!$A:$A, STANDARDS!$B:$B,,0,2)</f>
        <v>Bungle Bungle Dolomite</v>
      </c>
      <c r="J1714">
        <v>1364</v>
      </c>
      <c r="M1714" t="s">
        <v>221</v>
      </c>
      <c r="O1714">
        <v>4.0000000000000001E-3</v>
      </c>
      <c r="P1714" t="s">
        <v>243</v>
      </c>
      <c r="S1714">
        <v>-30.1</v>
      </c>
      <c r="T1714">
        <v>0.2</v>
      </c>
      <c r="U1714" t="s">
        <v>246</v>
      </c>
      <c r="V1714">
        <v>1</v>
      </c>
      <c r="W1714" t="s">
        <v>247</v>
      </c>
      <c r="X1714" t="s">
        <v>469</v>
      </c>
    </row>
    <row r="1715" spans="1:24" x14ac:dyDescent="0.3">
      <c r="A1715">
        <v>1861</v>
      </c>
      <c r="B1715" s="15" t="s">
        <v>137</v>
      </c>
      <c r="C1715" t="str">
        <f>_xlfn.XLOOKUP($B1715, STANDARDS!$A:$A, STANDARDS!$B:$B,,0,2)</f>
        <v>Bungle Bungle Dolomite</v>
      </c>
      <c r="J1715">
        <v>1364</v>
      </c>
      <c r="M1715" t="s">
        <v>241</v>
      </c>
      <c r="O1715">
        <v>5.0000000000000001E-3</v>
      </c>
      <c r="P1715" t="s">
        <v>243</v>
      </c>
      <c r="S1715">
        <v>-28.8</v>
      </c>
      <c r="T1715">
        <v>0.2</v>
      </c>
      <c r="U1715" t="s">
        <v>246</v>
      </c>
      <c r="V1715">
        <v>1</v>
      </c>
      <c r="W1715" t="s">
        <v>247</v>
      </c>
      <c r="X1715" t="s">
        <v>469</v>
      </c>
    </row>
    <row r="1716" spans="1:24" x14ac:dyDescent="0.3">
      <c r="A1716">
        <v>1862</v>
      </c>
      <c r="B1716" s="15" t="s">
        <v>137</v>
      </c>
      <c r="C1716" t="str">
        <f>_xlfn.XLOOKUP($B1716, STANDARDS!$A:$A, STANDARDS!$B:$B,,0,2)</f>
        <v>Bungle Bungle Dolomite</v>
      </c>
      <c r="J1716">
        <v>1364</v>
      </c>
      <c r="M1716" t="s">
        <v>241</v>
      </c>
      <c r="O1716">
        <v>3.5999999999999997E-2</v>
      </c>
      <c r="P1716" t="s">
        <v>243</v>
      </c>
      <c r="S1716">
        <v>-28.4</v>
      </c>
      <c r="T1716">
        <v>0.2</v>
      </c>
      <c r="U1716" t="s">
        <v>246</v>
      </c>
      <c r="V1716">
        <v>1</v>
      </c>
      <c r="W1716" t="s">
        <v>247</v>
      </c>
      <c r="X1716" t="s">
        <v>469</v>
      </c>
    </row>
    <row r="1717" spans="1:24" x14ac:dyDescent="0.3">
      <c r="A1717">
        <v>1863</v>
      </c>
      <c r="B1717" s="15" t="s">
        <v>137</v>
      </c>
      <c r="C1717" t="str">
        <f>_xlfn.XLOOKUP($B1717, STANDARDS!$A:$A, STANDARDS!$B:$B,,0,2)</f>
        <v>Bungle Bungle Dolomite</v>
      </c>
      <c r="J1717">
        <v>1364</v>
      </c>
      <c r="M1717" t="s">
        <v>241</v>
      </c>
      <c r="P1717" t="s">
        <v>243</v>
      </c>
      <c r="Q1717">
        <v>-0.9</v>
      </c>
      <c r="R1717">
        <v>0.2</v>
      </c>
      <c r="V1717">
        <v>1</v>
      </c>
      <c r="W1717" t="s">
        <v>247</v>
      </c>
      <c r="X1717" t="s">
        <v>470</v>
      </c>
    </row>
    <row r="1718" spans="1:24" x14ac:dyDescent="0.3">
      <c r="A1718">
        <v>1864</v>
      </c>
      <c r="B1718" s="15" t="s">
        <v>137</v>
      </c>
      <c r="C1718" t="str">
        <f>_xlfn.XLOOKUP($B1718, STANDARDS!$A:$A, STANDARDS!$B:$B,,0,2)</f>
        <v>Bungle Bungle Dolomite</v>
      </c>
      <c r="J1718">
        <v>1364</v>
      </c>
      <c r="M1718" t="s">
        <v>221</v>
      </c>
      <c r="P1718" t="s">
        <v>243</v>
      </c>
      <c r="Q1718">
        <v>-0.9</v>
      </c>
      <c r="R1718">
        <v>0.2</v>
      </c>
      <c r="V1718">
        <v>1</v>
      </c>
      <c r="W1718" t="s">
        <v>247</v>
      </c>
      <c r="X1718" t="s">
        <v>470</v>
      </c>
    </row>
    <row r="1719" spans="1:24" x14ac:dyDescent="0.3">
      <c r="A1719">
        <v>1865</v>
      </c>
      <c r="B1719" s="15" t="s">
        <v>137</v>
      </c>
      <c r="C1719" t="str">
        <f>_xlfn.XLOOKUP($B1719, STANDARDS!$A:$A, STANDARDS!$B:$B,,0,2)</f>
        <v>Bungle Bungle Dolomite</v>
      </c>
      <c r="J1719">
        <v>1364</v>
      </c>
      <c r="M1719" t="s">
        <v>221</v>
      </c>
      <c r="P1719" t="s">
        <v>243</v>
      </c>
      <c r="Q1719">
        <v>-0.8</v>
      </c>
      <c r="R1719">
        <v>0.2</v>
      </c>
      <c r="V1719">
        <v>1</v>
      </c>
      <c r="W1719" t="s">
        <v>247</v>
      </c>
      <c r="X1719" t="s">
        <v>470</v>
      </c>
    </row>
    <row r="1720" spans="1:24" x14ac:dyDescent="0.3">
      <c r="A1720">
        <v>1866</v>
      </c>
      <c r="B1720" s="15" t="s">
        <v>137</v>
      </c>
      <c r="C1720" t="str">
        <f>_xlfn.XLOOKUP($B1720, STANDARDS!$A:$A, STANDARDS!$B:$B,,0,2)</f>
        <v>Bungle Bungle Dolomite</v>
      </c>
      <c r="J1720">
        <v>1364</v>
      </c>
      <c r="M1720" t="s">
        <v>241</v>
      </c>
      <c r="P1720" t="s">
        <v>243</v>
      </c>
      <c r="Q1720">
        <v>-0.5</v>
      </c>
      <c r="R1720">
        <v>0.2</v>
      </c>
      <c r="V1720">
        <v>1</v>
      </c>
      <c r="W1720" t="s">
        <v>247</v>
      </c>
      <c r="X1720" t="s">
        <v>470</v>
      </c>
    </row>
    <row r="1721" spans="1:24" x14ac:dyDescent="0.3">
      <c r="A1721">
        <v>1867</v>
      </c>
      <c r="B1721" s="15" t="s">
        <v>137</v>
      </c>
      <c r="C1721" t="str">
        <f>_xlfn.XLOOKUP($B1721, STANDARDS!$A:$A, STANDARDS!$B:$B,,0,2)</f>
        <v>Bungle Bungle Dolomite</v>
      </c>
      <c r="J1721">
        <v>1364</v>
      </c>
      <c r="M1721" t="s">
        <v>217</v>
      </c>
      <c r="P1721" t="s">
        <v>243</v>
      </c>
      <c r="Q1721">
        <v>-0.3</v>
      </c>
      <c r="R1721">
        <v>0.2</v>
      </c>
      <c r="V1721">
        <v>1</v>
      </c>
      <c r="W1721" t="s">
        <v>247</v>
      </c>
      <c r="X1721" t="s">
        <v>470</v>
      </c>
    </row>
    <row r="1722" spans="1:24" x14ac:dyDescent="0.3">
      <c r="A1722">
        <v>1868</v>
      </c>
      <c r="B1722" s="15" t="s">
        <v>137</v>
      </c>
      <c r="C1722" t="str">
        <f>_xlfn.XLOOKUP($B1722, STANDARDS!$A:$A, STANDARDS!$B:$B,,0,2)</f>
        <v>Bungle Bungle Dolomite</v>
      </c>
      <c r="J1722">
        <v>1364</v>
      </c>
      <c r="M1722" t="s">
        <v>241</v>
      </c>
      <c r="P1722" t="s">
        <v>243</v>
      </c>
      <c r="Q1722">
        <v>-0.2</v>
      </c>
      <c r="R1722">
        <v>0.2</v>
      </c>
      <c r="V1722">
        <v>1</v>
      </c>
      <c r="W1722" t="s">
        <v>247</v>
      </c>
      <c r="X1722" t="s">
        <v>470</v>
      </c>
    </row>
    <row r="1723" spans="1:24" x14ac:dyDescent="0.3">
      <c r="A1723">
        <v>1869</v>
      </c>
      <c r="B1723" s="15" t="s">
        <v>137</v>
      </c>
      <c r="C1723" t="str">
        <f>_xlfn.XLOOKUP($B1723, STANDARDS!$A:$A, STANDARDS!$B:$B,,0,2)</f>
        <v>Bungle Bungle Dolomite</v>
      </c>
      <c r="J1723">
        <v>1364</v>
      </c>
      <c r="M1723" t="s">
        <v>221</v>
      </c>
      <c r="P1723" t="s">
        <v>243</v>
      </c>
      <c r="Q1723">
        <v>-1</v>
      </c>
      <c r="R1723">
        <v>0.2</v>
      </c>
      <c r="V1723">
        <v>1</v>
      </c>
      <c r="W1723" t="s">
        <v>247</v>
      </c>
      <c r="X1723" t="s">
        <v>470</v>
      </c>
    </row>
    <row r="1724" spans="1:24" x14ac:dyDescent="0.3">
      <c r="A1724">
        <v>1870</v>
      </c>
      <c r="B1724" s="15" t="s">
        <v>141</v>
      </c>
      <c r="C1724" t="str">
        <f>_xlfn.XLOOKUP($B1724, STANDARDS!$A:$A, STANDARDS!$B:$B,,0,2)</f>
        <v>Gaoyuzhuang Fm</v>
      </c>
      <c r="J1724">
        <v>1425</v>
      </c>
      <c r="M1724" t="s">
        <v>217</v>
      </c>
      <c r="O1724">
        <v>1.54E-2</v>
      </c>
      <c r="P1724" t="s">
        <v>243</v>
      </c>
      <c r="S1724">
        <v>-29.3</v>
      </c>
      <c r="T1724">
        <v>0.2</v>
      </c>
      <c r="U1724" t="s">
        <v>246</v>
      </c>
      <c r="V1724">
        <v>1</v>
      </c>
      <c r="W1724" t="s">
        <v>247</v>
      </c>
      <c r="X1724" t="s">
        <v>459</v>
      </c>
    </row>
    <row r="1725" spans="1:24" x14ac:dyDescent="0.3">
      <c r="A1725">
        <v>1871</v>
      </c>
      <c r="B1725" s="15" t="s">
        <v>141</v>
      </c>
      <c r="C1725" t="str">
        <f>_xlfn.XLOOKUP($B1725, STANDARDS!$A:$A, STANDARDS!$B:$B,,0,2)</f>
        <v>Gaoyuzhuang Fm</v>
      </c>
      <c r="J1725">
        <v>1425</v>
      </c>
      <c r="M1725" t="s">
        <v>217</v>
      </c>
      <c r="O1725">
        <v>6.1000000000000004E-3</v>
      </c>
      <c r="P1725" t="s">
        <v>243</v>
      </c>
      <c r="S1725">
        <v>-26.5</v>
      </c>
      <c r="T1725">
        <v>0.2</v>
      </c>
      <c r="U1725" t="s">
        <v>246</v>
      </c>
      <c r="V1725">
        <v>1</v>
      </c>
      <c r="W1725" t="s">
        <v>247</v>
      </c>
      <c r="X1725" t="s">
        <v>459</v>
      </c>
    </row>
    <row r="1726" spans="1:24" x14ac:dyDescent="0.3">
      <c r="A1726">
        <v>1872</v>
      </c>
      <c r="B1726" s="15" t="s">
        <v>141</v>
      </c>
      <c r="C1726" t="str">
        <f>_xlfn.XLOOKUP($B1726, STANDARDS!$A:$A, STANDARDS!$B:$B,,0,2)</f>
        <v>Gaoyuzhuang Fm</v>
      </c>
      <c r="J1726">
        <v>1425</v>
      </c>
      <c r="M1726" t="s">
        <v>217</v>
      </c>
      <c r="O1726">
        <v>6.1000000000000004E-3</v>
      </c>
      <c r="P1726" t="s">
        <v>243</v>
      </c>
      <c r="S1726">
        <v>-26.4</v>
      </c>
      <c r="T1726">
        <v>0.2</v>
      </c>
      <c r="U1726" t="s">
        <v>246</v>
      </c>
      <c r="V1726">
        <v>1</v>
      </c>
      <c r="W1726" t="s">
        <v>247</v>
      </c>
      <c r="X1726" t="s">
        <v>459</v>
      </c>
    </row>
    <row r="1727" spans="1:24" x14ac:dyDescent="0.3">
      <c r="A1727">
        <v>1873</v>
      </c>
      <c r="B1727" s="15" t="s">
        <v>141</v>
      </c>
      <c r="C1727" t="str">
        <f>_xlfn.XLOOKUP($B1727, STANDARDS!$A:$A, STANDARDS!$B:$B,,0,2)</f>
        <v>Gaoyuzhuang Fm</v>
      </c>
      <c r="J1727">
        <v>1425</v>
      </c>
      <c r="M1727" t="s">
        <v>217</v>
      </c>
      <c r="O1727">
        <v>5.4000000000000003E-3</v>
      </c>
      <c r="P1727" t="s">
        <v>243</v>
      </c>
      <c r="S1727">
        <v>-27.6</v>
      </c>
      <c r="T1727">
        <v>0.2</v>
      </c>
      <c r="U1727" t="s">
        <v>246</v>
      </c>
      <c r="V1727">
        <v>1</v>
      </c>
      <c r="W1727" t="s">
        <v>247</v>
      </c>
      <c r="X1727" t="s">
        <v>459</v>
      </c>
    </row>
    <row r="1728" spans="1:24" x14ac:dyDescent="0.3">
      <c r="A1728">
        <v>1874</v>
      </c>
      <c r="B1728" s="15" t="s">
        <v>141</v>
      </c>
      <c r="C1728" t="str">
        <f>_xlfn.XLOOKUP($B1728, STANDARDS!$A:$A, STANDARDS!$B:$B,,0,2)</f>
        <v>Gaoyuzhuang Fm</v>
      </c>
      <c r="J1728">
        <v>1425</v>
      </c>
      <c r="M1728" t="s">
        <v>217</v>
      </c>
      <c r="O1728">
        <v>6.1000000000000004E-3</v>
      </c>
      <c r="P1728" t="s">
        <v>243</v>
      </c>
      <c r="S1728">
        <v>-27.4</v>
      </c>
      <c r="T1728">
        <v>0.2</v>
      </c>
      <c r="U1728" t="s">
        <v>246</v>
      </c>
      <c r="V1728">
        <v>1</v>
      </c>
      <c r="W1728" t="s">
        <v>247</v>
      </c>
      <c r="X1728" t="s">
        <v>459</v>
      </c>
    </row>
    <row r="1729" spans="1:24" x14ac:dyDescent="0.3">
      <c r="A1729">
        <v>1875</v>
      </c>
      <c r="B1729" s="15" t="s">
        <v>355</v>
      </c>
      <c r="C1729" t="str">
        <f>_xlfn.XLOOKUP($B1729, STANDARDS!$A:$A, STANDARDS!$B:$B,,0,2)</f>
        <v>Yalco Fm, Batten Subgp, McArthur Gp</v>
      </c>
      <c r="J1729">
        <v>1485</v>
      </c>
      <c r="M1729" t="s">
        <v>222</v>
      </c>
      <c r="O1729">
        <v>0.13600000000000001</v>
      </c>
      <c r="P1729" t="s">
        <v>243</v>
      </c>
      <c r="S1729">
        <v>-29.2</v>
      </c>
      <c r="T1729">
        <v>0.2</v>
      </c>
      <c r="U1729" t="s">
        <v>246</v>
      </c>
      <c r="V1729">
        <v>1</v>
      </c>
      <c r="W1729" t="s">
        <v>247</v>
      </c>
      <c r="X1729" t="s">
        <v>485</v>
      </c>
    </row>
    <row r="1730" spans="1:24" x14ac:dyDescent="0.3">
      <c r="A1730">
        <v>1876</v>
      </c>
      <c r="B1730" s="15" t="s">
        <v>355</v>
      </c>
      <c r="C1730" t="str">
        <f>_xlfn.XLOOKUP($B1730, STANDARDS!$A:$A, STANDARDS!$B:$B,,0,2)</f>
        <v>Yalco Fm, Batten Subgp, McArthur Gp</v>
      </c>
      <c r="J1730">
        <v>1485</v>
      </c>
      <c r="M1730" t="s">
        <v>222</v>
      </c>
      <c r="O1730">
        <v>0.53700000000000003</v>
      </c>
      <c r="P1730" t="s">
        <v>243</v>
      </c>
      <c r="S1730">
        <v>-31.9</v>
      </c>
      <c r="T1730">
        <v>0.2</v>
      </c>
      <c r="U1730" t="s">
        <v>246</v>
      </c>
      <c r="V1730">
        <v>1</v>
      </c>
      <c r="W1730" t="s">
        <v>247</v>
      </c>
      <c r="X1730" t="s">
        <v>485</v>
      </c>
    </row>
    <row r="1731" spans="1:24" x14ac:dyDescent="0.3">
      <c r="A1731">
        <v>1877</v>
      </c>
      <c r="B1731" s="15" t="s">
        <v>355</v>
      </c>
      <c r="C1731" t="str">
        <f>_xlfn.XLOOKUP($B1731, STANDARDS!$A:$A, STANDARDS!$B:$B,,0,2)</f>
        <v>Yalco Fm, Batten Subgp, McArthur Gp</v>
      </c>
      <c r="J1731">
        <v>1485</v>
      </c>
      <c r="M1731" t="s">
        <v>222</v>
      </c>
      <c r="O1731">
        <v>0.39900000000000002</v>
      </c>
      <c r="P1731" t="s">
        <v>243</v>
      </c>
      <c r="S1731">
        <v>-31.2</v>
      </c>
      <c r="T1731">
        <v>0.2</v>
      </c>
      <c r="U1731" t="s">
        <v>246</v>
      </c>
      <c r="V1731">
        <v>1</v>
      </c>
      <c r="W1731" t="s">
        <v>247</v>
      </c>
      <c r="X1731" t="s">
        <v>485</v>
      </c>
    </row>
    <row r="1732" spans="1:24" x14ac:dyDescent="0.3">
      <c r="A1732">
        <v>1878</v>
      </c>
      <c r="B1732" s="15" t="s">
        <v>355</v>
      </c>
      <c r="C1732" t="str">
        <f>_xlfn.XLOOKUP($B1732, STANDARDS!$A:$A, STANDARDS!$B:$B,,0,2)</f>
        <v>Yalco Fm, Batten Subgp, McArthur Gp</v>
      </c>
      <c r="J1732">
        <v>1485</v>
      </c>
      <c r="M1732" t="s">
        <v>222</v>
      </c>
      <c r="O1732">
        <v>0.315</v>
      </c>
      <c r="P1732" t="s">
        <v>243</v>
      </c>
      <c r="S1732">
        <v>-31.2</v>
      </c>
      <c r="T1732">
        <v>0.2</v>
      </c>
      <c r="U1732" t="s">
        <v>246</v>
      </c>
      <c r="V1732">
        <v>1</v>
      </c>
      <c r="W1732" t="s">
        <v>247</v>
      </c>
      <c r="X1732" t="s">
        <v>485</v>
      </c>
    </row>
    <row r="1733" spans="1:24" x14ac:dyDescent="0.3">
      <c r="A1733">
        <v>1879</v>
      </c>
      <c r="B1733" s="15" t="s">
        <v>356</v>
      </c>
      <c r="C1733" t="str">
        <f>_xlfn.XLOOKUP($B1733, STANDARDS!$A:$A, STANDARDS!$B:$B,,0,2)</f>
        <v>Barney Creek Fm, Umbolooga Subgp, McArthur Gp</v>
      </c>
      <c r="J1733">
        <v>1500</v>
      </c>
      <c r="M1733" t="s">
        <v>222</v>
      </c>
      <c r="O1733">
        <v>4.1000000000000003E-3</v>
      </c>
      <c r="P1733" t="s">
        <v>243</v>
      </c>
      <c r="S1733">
        <v>-30</v>
      </c>
      <c r="T1733">
        <v>0.2</v>
      </c>
      <c r="U1733" t="s">
        <v>246</v>
      </c>
      <c r="V1733">
        <v>1</v>
      </c>
      <c r="W1733" t="s">
        <v>247</v>
      </c>
      <c r="X1733" t="s">
        <v>486</v>
      </c>
    </row>
    <row r="1734" spans="1:24" x14ac:dyDescent="0.3">
      <c r="A1734">
        <v>1880</v>
      </c>
      <c r="B1734" s="15" t="s">
        <v>356</v>
      </c>
      <c r="C1734" t="str">
        <f>_xlfn.XLOOKUP($B1734, STANDARDS!$A:$A, STANDARDS!$B:$B,,0,2)</f>
        <v>Barney Creek Fm, Umbolooga Subgp, McArthur Gp</v>
      </c>
      <c r="J1734">
        <v>1500</v>
      </c>
      <c r="M1734" t="s">
        <v>222</v>
      </c>
      <c r="O1734">
        <v>2.5999999999999999E-3</v>
      </c>
      <c r="P1734" t="s">
        <v>243</v>
      </c>
      <c r="S1734">
        <v>-29.1</v>
      </c>
      <c r="T1734">
        <v>0.2</v>
      </c>
      <c r="U1734" t="s">
        <v>246</v>
      </c>
      <c r="V1734">
        <v>1</v>
      </c>
      <c r="W1734" t="s">
        <v>247</v>
      </c>
      <c r="X1734" t="s">
        <v>486</v>
      </c>
    </row>
    <row r="1735" spans="1:24" x14ac:dyDescent="0.3">
      <c r="A1735">
        <v>1881</v>
      </c>
      <c r="B1735" s="15" t="s">
        <v>356</v>
      </c>
      <c r="C1735" t="str">
        <f>_xlfn.XLOOKUP($B1735, STANDARDS!$A:$A, STANDARDS!$B:$B,,0,2)</f>
        <v>Barney Creek Fm, Umbolooga Subgp, McArthur Gp</v>
      </c>
      <c r="J1735">
        <v>1500</v>
      </c>
      <c r="M1735" t="s">
        <v>222</v>
      </c>
      <c r="O1735">
        <v>5.4000000000000003E-3</v>
      </c>
      <c r="P1735" t="s">
        <v>243</v>
      </c>
      <c r="S1735">
        <v>-31</v>
      </c>
      <c r="T1735">
        <v>0.2</v>
      </c>
      <c r="U1735" t="s">
        <v>246</v>
      </c>
      <c r="V1735">
        <v>1</v>
      </c>
      <c r="W1735" t="s">
        <v>247</v>
      </c>
      <c r="X1735" t="s">
        <v>486</v>
      </c>
    </row>
    <row r="1736" spans="1:24" x14ac:dyDescent="0.3">
      <c r="A1736">
        <v>1882</v>
      </c>
      <c r="B1736" s="15" t="s">
        <v>356</v>
      </c>
      <c r="C1736" t="str">
        <f>_xlfn.XLOOKUP($B1736, STANDARDS!$A:$A, STANDARDS!$B:$B,,0,2)</f>
        <v>Barney Creek Fm, Umbolooga Subgp, McArthur Gp</v>
      </c>
      <c r="J1736">
        <v>1500</v>
      </c>
      <c r="M1736" t="s">
        <v>222</v>
      </c>
      <c r="O1736">
        <v>1.2E-2</v>
      </c>
      <c r="P1736" t="s">
        <v>243</v>
      </c>
      <c r="S1736">
        <v>-28.5</v>
      </c>
      <c r="T1736">
        <v>0.2</v>
      </c>
      <c r="U1736" t="s">
        <v>246</v>
      </c>
      <c r="V1736">
        <v>1</v>
      </c>
      <c r="W1736" t="s">
        <v>247</v>
      </c>
      <c r="X1736" t="s">
        <v>486</v>
      </c>
    </row>
    <row r="1737" spans="1:24" x14ac:dyDescent="0.3">
      <c r="A1737">
        <v>1883</v>
      </c>
      <c r="B1737" s="15" t="s">
        <v>356</v>
      </c>
      <c r="C1737" t="str">
        <f>_xlfn.XLOOKUP($B1737, STANDARDS!$A:$A, STANDARDS!$B:$B,,0,2)</f>
        <v>Barney Creek Fm, Umbolooga Subgp, McArthur Gp</v>
      </c>
      <c r="J1737">
        <v>1500</v>
      </c>
      <c r="M1737" t="s">
        <v>222</v>
      </c>
      <c r="O1737">
        <v>2.6800000000000001E-2</v>
      </c>
      <c r="P1737" t="s">
        <v>243</v>
      </c>
      <c r="S1737">
        <v>-28.6</v>
      </c>
      <c r="T1737">
        <v>0.2</v>
      </c>
      <c r="U1737" t="s">
        <v>246</v>
      </c>
      <c r="V1737">
        <v>1</v>
      </c>
      <c r="W1737" t="s">
        <v>247</v>
      </c>
      <c r="X1737" t="s">
        <v>486</v>
      </c>
    </row>
    <row r="1738" spans="1:24" x14ac:dyDescent="0.3">
      <c r="A1738">
        <v>1884</v>
      </c>
      <c r="B1738" s="15" t="s">
        <v>356</v>
      </c>
      <c r="C1738" t="str">
        <f>_xlfn.XLOOKUP($B1738, STANDARDS!$A:$A, STANDARDS!$B:$B,,0,2)</f>
        <v>Barney Creek Fm, Umbolooga Subgp, McArthur Gp</v>
      </c>
      <c r="J1738">
        <v>1500</v>
      </c>
      <c r="M1738" t="s">
        <v>222</v>
      </c>
      <c r="O1738">
        <v>2.8799999999999999E-2</v>
      </c>
      <c r="P1738" t="s">
        <v>243</v>
      </c>
      <c r="S1738">
        <v>-29.9</v>
      </c>
      <c r="T1738">
        <v>0.2</v>
      </c>
      <c r="U1738" t="s">
        <v>246</v>
      </c>
      <c r="V1738">
        <v>1</v>
      </c>
      <c r="W1738" t="s">
        <v>247</v>
      </c>
      <c r="X1738" t="s">
        <v>486</v>
      </c>
    </row>
    <row r="1739" spans="1:24" x14ac:dyDescent="0.3">
      <c r="A1739">
        <v>1885</v>
      </c>
      <c r="B1739" s="15" t="s">
        <v>356</v>
      </c>
      <c r="C1739" t="str">
        <f>_xlfn.XLOOKUP($B1739, STANDARDS!$A:$A, STANDARDS!$B:$B,,0,2)</f>
        <v>Barney Creek Fm, Umbolooga Subgp, McArthur Gp</v>
      </c>
      <c r="J1739">
        <v>1500</v>
      </c>
      <c r="M1739" t="s">
        <v>222</v>
      </c>
      <c r="O1739">
        <v>6.3E-3</v>
      </c>
      <c r="P1739" t="s">
        <v>243</v>
      </c>
      <c r="S1739">
        <v>-28.6</v>
      </c>
      <c r="T1739">
        <v>0.2</v>
      </c>
      <c r="U1739" t="s">
        <v>246</v>
      </c>
      <c r="V1739">
        <v>1</v>
      </c>
      <c r="W1739" t="s">
        <v>247</v>
      </c>
      <c r="X1739" t="s">
        <v>486</v>
      </c>
    </row>
    <row r="1740" spans="1:24" x14ac:dyDescent="0.3">
      <c r="A1740">
        <v>1886</v>
      </c>
      <c r="B1740" s="15" t="s">
        <v>356</v>
      </c>
      <c r="C1740" t="str">
        <f>_xlfn.XLOOKUP($B1740, STANDARDS!$A:$A, STANDARDS!$B:$B,,0,2)</f>
        <v>Barney Creek Fm, Umbolooga Subgp, McArthur Gp</v>
      </c>
      <c r="J1740">
        <v>1500</v>
      </c>
      <c r="M1740" t="s">
        <v>220</v>
      </c>
      <c r="O1740">
        <v>1.6000000000000001E-3</v>
      </c>
      <c r="P1740" t="s">
        <v>243</v>
      </c>
      <c r="S1740">
        <v>-29.6</v>
      </c>
      <c r="T1740">
        <v>0.2</v>
      </c>
      <c r="U1740" t="s">
        <v>246</v>
      </c>
      <c r="V1740">
        <v>1</v>
      </c>
      <c r="W1740" t="s">
        <v>247</v>
      </c>
      <c r="X1740" t="s">
        <v>486</v>
      </c>
    </row>
    <row r="1741" spans="1:24" x14ac:dyDescent="0.3">
      <c r="A1741">
        <v>1887</v>
      </c>
      <c r="B1741" s="15" t="s">
        <v>356</v>
      </c>
      <c r="C1741" t="str">
        <f>_xlfn.XLOOKUP($B1741, STANDARDS!$A:$A, STANDARDS!$B:$B,,0,2)</f>
        <v>Barney Creek Fm, Umbolooga Subgp, McArthur Gp</v>
      </c>
      <c r="J1741">
        <v>1500</v>
      </c>
      <c r="M1741" t="s">
        <v>220</v>
      </c>
      <c r="O1741">
        <v>4.7000000000000002E-3</v>
      </c>
      <c r="P1741" t="s">
        <v>243</v>
      </c>
      <c r="S1741">
        <v>-28.6</v>
      </c>
      <c r="T1741">
        <v>0.2</v>
      </c>
      <c r="U1741" t="s">
        <v>246</v>
      </c>
      <c r="V1741">
        <v>1</v>
      </c>
      <c r="W1741" t="s">
        <v>247</v>
      </c>
      <c r="X1741" t="s">
        <v>486</v>
      </c>
    </row>
    <row r="1742" spans="1:24" x14ac:dyDescent="0.3">
      <c r="A1742">
        <v>1888</v>
      </c>
      <c r="B1742" s="15" t="s">
        <v>356</v>
      </c>
      <c r="C1742" t="str">
        <f>_xlfn.XLOOKUP($B1742, STANDARDS!$A:$A, STANDARDS!$B:$B,,0,2)</f>
        <v>Barney Creek Fm, Umbolooga Subgp, McArthur Gp</v>
      </c>
      <c r="J1742">
        <v>1500</v>
      </c>
      <c r="M1742" t="s">
        <v>220</v>
      </c>
      <c r="O1742">
        <v>1.6000000000000001E-3</v>
      </c>
      <c r="P1742" t="s">
        <v>243</v>
      </c>
      <c r="S1742">
        <v>-30.3</v>
      </c>
      <c r="T1742">
        <v>0.2</v>
      </c>
      <c r="U1742" t="s">
        <v>246</v>
      </c>
      <c r="V1742">
        <v>1</v>
      </c>
      <c r="W1742" t="s">
        <v>247</v>
      </c>
      <c r="X1742" t="s">
        <v>486</v>
      </c>
    </row>
    <row r="1743" spans="1:24" x14ac:dyDescent="0.3">
      <c r="A1743">
        <v>1889</v>
      </c>
      <c r="B1743" s="15" t="s">
        <v>356</v>
      </c>
      <c r="C1743" t="str">
        <f>_xlfn.XLOOKUP($B1743, STANDARDS!$A:$A, STANDARDS!$B:$B,,0,2)</f>
        <v>Barney Creek Fm, Umbolooga Subgp, McArthur Gp</v>
      </c>
      <c r="J1743">
        <v>1500</v>
      </c>
      <c r="M1743" t="s">
        <v>220</v>
      </c>
      <c r="O1743">
        <v>4.0000000000000002E-4</v>
      </c>
      <c r="P1743" t="s">
        <v>243</v>
      </c>
      <c r="S1743">
        <v>-28.9</v>
      </c>
      <c r="T1743">
        <v>0.2</v>
      </c>
      <c r="U1743" t="s">
        <v>246</v>
      </c>
      <c r="V1743">
        <v>1</v>
      </c>
      <c r="W1743" t="s">
        <v>247</v>
      </c>
      <c r="X1743" t="s">
        <v>486</v>
      </c>
    </row>
    <row r="1744" spans="1:24" x14ac:dyDescent="0.3">
      <c r="A1744">
        <v>1890</v>
      </c>
      <c r="B1744" s="15" t="s">
        <v>356</v>
      </c>
      <c r="C1744" t="str">
        <f>_xlfn.XLOOKUP($B1744, STANDARDS!$A:$A, STANDARDS!$B:$B,,0,2)</f>
        <v>Barney Creek Fm, Umbolooga Subgp, McArthur Gp</v>
      </c>
      <c r="J1744">
        <v>1500</v>
      </c>
      <c r="M1744" t="s">
        <v>220</v>
      </c>
      <c r="O1744">
        <v>4.8999999999999998E-3</v>
      </c>
      <c r="P1744" t="s">
        <v>243</v>
      </c>
      <c r="S1744">
        <v>-27.5</v>
      </c>
      <c r="T1744">
        <v>0.2</v>
      </c>
      <c r="U1744" t="s">
        <v>246</v>
      </c>
      <c r="V1744">
        <v>1</v>
      </c>
      <c r="W1744" t="s">
        <v>247</v>
      </c>
      <c r="X1744" t="s">
        <v>486</v>
      </c>
    </row>
    <row r="1745" spans="1:24" x14ac:dyDescent="0.3">
      <c r="A1745">
        <v>1891</v>
      </c>
      <c r="B1745" s="15" t="s">
        <v>356</v>
      </c>
      <c r="C1745" t="str">
        <f>_xlfn.XLOOKUP($B1745, STANDARDS!$A:$A, STANDARDS!$B:$B,,0,2)</f>
        <v>Barney Creek Fm, Umbolooga Subgp, McArthur Gp</v>
      </c>
      <c r="J1745">
        <v>1500</v>
      </c>
      <c r="M1745" t="s">
        <v>220</v>
      </c>
      <c r="O1745">
        <v>6.7999999999999996E-3</v>
      </c>
      <c r="P1745" t="s">
        <v>243</v>
      </c>
      <c r="S1745">
        <v>-29.5</v>
      </c>
      <c r="T1745">
        <v>0.2</v>
      </c>
      <c r="U1745" t="s">
        <v>246</v>
      </c>
      <c r="V1745">
        <v>1</v>
      </c>
      <c r="W1745" t="s">
        <v>247</v>
      </c>
      <c r="X1745" t="s">
        <v>486</v>
      </c>
    </row>
    <row r="1746" spans="1:24" x14ac:dyDescent="0.3">
      <c r="A1746">
        <v>1892</v>
      </c>
      <c r="B1746" s="15" t="s">
        <v>356</v>
      </c>
      <c r="C1746" t="str">
        <f>_xlfn.XLOOKUP($B1746, STANDARDS!$A:$A, STANDARDS!$B:$B,,0,2)</f>
        <v>Barney Creek Fm, Umbolooga Subgp, McArthur Gp</v>
      </c>
      <c r="J1746">
        <v>1500</v>
      </c>
      <c r="M1746" t="s">
        <v>241</v>
      </c>
      <c r="O1746">
        <v>4.4999999999999997E-3</v>
      </c>
      <c r="P1746" t="s">
        <v>243</v>
      </c>
      <c r="S1746">
        <v>-27.6</v>
      </c>
      <c r="T1746">
        <v>0.2</v>
      </c>
      <c r="U1746" t="s">
        <v>246</v>
      </c>
      <c r="V1746">
        <v>1</v>
      </c>
      <c r="W1746" t="s">
        <v>247</v>
      </c>
      <c r="X1746" t="s">
        <v>486</v>
      </c>
    </row>
    <row r="1747" spans="1:24" x14ac:dyDescent="0.3">
      <c r="A1747">
        <v>1893</v>
      </c>
      <c r="B1747" s="15" t="s">
        <v>356</v>
      </c>
      <c r="C1747" t="str">
        <f>_xlfn.XLOOKUP($B1747, STANDARDS!$A:$A, STANDARDS!$B:$B,,0,2)</f>
        <v>Barney Creek Fm, Umbolooga Subgp, McArthur Gp</v>
      </c>
      <c r="J1747">
        <v>1500</v>
      </c>
      <c r="M1747" t="s">
        <v>222</v>
      </c>
      <c r="O1747">
        <v>8.2000000000000003E-2</v>
      </c>
      <c r="P1747" t="s">
        <v>243</v>
      </c>
      <c r="S1747">
        <v>-34.200000000000003</v>
      </c>
      <c r="T1747">
        <v>0.2</v>
      </c>
      <c r="U1747" t="s">
        <v>246</v>
      </c>
      <c r="V1747">
        <v>1</v>
      </c>
      <c r="W1747" t="s">
        <v>247</v>
      </c>
      <c r="X1747" t="s">
        <v>485</v>
      </c>
    </row>
    <row r="1748" spans="1:24" x14ac:dyDescent="0.3">
      <c r="A1748">
        <v>1894</v>
      </c>
      <c r="B1748" s="15" t="s">
        <v>356</v>
      </c>
      <c r="C1748" t="str">
        <f>_xlfn.XLOOKUP($B1748, STANDARDS!$A:$A, STANDARDS!$B:$B,,0,2)</f>
        <v>Barney Creek Fm, Umbolooga Subgp, McArthur Gp</v>
      </c>
      <c r="J1748">
        <v>1500</v>
      </c>
      <c r="M1748" t="s">
        <v>222</v>
      </c>
      <c r="O1748">
        <v>0.19800000000000001</v>
      </c>
      <c r="P1748" t="s">
        <v>243</v>
      </c>
      <c r="S1748">
        <v>-32.9</v>
      </c>
      <c r="T1748">
        <v>0.2</v>
      </c>
      <c r="U1748" t="s">
        <v>246</v>
      </c>
      <c r="V1748">
        <v>1</v>
      </c>
      <c r="W1748" t="s">
        <v>247</v>
      </c>
      <c r="X1748" t="s">
        <v>485</v>
      </c>
    </row>
    <row r="1749" spans="1:24" x14ac:dyDescent="0.3">
      <c r="A1749">
        <v>1895</v>
      </c>
      <c r="B1749" s="15" t="s">
        <v>356</v>
      </c>
      <c r="C1749" t="str">
        <f>_xlfn.XLOOKUP($B1749, STANDARDS!$A:$A, STANDARDS!$B:$B,,0,2)</f>
        <v>Barney Creek Fm, Umbolooga Subgp, McArthur Gp</v>
      </c>
      <c r="J1749">
        <v>1500</v>
      </c>
      <c r="M1749" t="s">
        <v>222</v>
      </c>
      <c r="O1749">
        <v>0.27500000000000002</v>
      </c>
      <c r="P1749" t="s">
        <v>243</v>
      </c>
      <c r="S1749">
        <v>-32.9</v>
      </c>
      <c r="T1749">
        <v>0.2</v>
      </c>
      <c r="U1749" t="s">
        <v>246</v>
      </c>
      <c r="V1749">
        <v>1</v>
      </c>
      <c r="W1749" t="s">
        <v>247</v>
      </c>
      <c r="X1749" t="s">
        <v>485</v>
      </c>
    </row>
    <row r="1750" spans="1:24" x14ac:dyDescent="0.3">
      <c r="A1750">
        <v>1896</v>
      </c>
      <c r="B1750" s="15" t="s">
        <v>356</v>
      </c>
      <c r="C1750" t="str">
        <f>_xlfn.XLOOKUP($B1750, STANDARDS!$A:$A, STANDARDS!$B:$B,,0,2)</f>
        <v>Barney Creek Fm, Umbolooga Subgp, McArthur Gp</v>
      </c>
      <c r="J1750">
        <v>1500</v>
      </c>
      <c r="M1750" t="s">
        <v>222</v>
      </c>
      <c r="O1750">
        <v>8.7999999999999995E-2</v>
      </c>
      <c r="P1750" t="s">
        <v>243</v>
      </c>
      <c r="S1750">
        <v>-32.200000000000003</v>
      </c>
      <c r="T1750">
        <v>0.2</v>
      </c>
      <c r="U1750" t="s">
        <v>246</v>
      </c>
      <c r="V1750">
        <v>1</v>
      </c>
      <c r="W1750" t="s">
        <v>247</v>
      </c>
      <c r="X1750" t="s">
        <v>485</v>
      </c>
    </row>
    <row r="1751" spans="1:24" x14ac:dyDescent="0.3">
      <c r="A1751">
        <v>1897</v>
      </c>
      <c r="B1751" s="15" t="s">
        <v>356</v>
      </c>
      <c r="C1751" t="str">
        <f>_xlfn.XLOOKUP($B1751, STANDARDS!$A:$A, STANDARDS!$B:$B,,0,2)</f>
        <v>Barney Creek Fm, Umbolooga Subgp, McArthur Gp</v>
      </c>
      <c r="J1751">
        <v>1500</v>
      </c>
      <c r="M1751" t="s">
        <v>222</v>
      </c>
      <c r="O1751">
        <v>7.0999999999999994E-2</v>
      </c>
      <c r="P1751" t="s">
        <v>243</v>
      </c>
      <c r="S1751">
        <v>-31</v>
      </c>
      <c r="T1751">
        <v>0.2</v>
      </c>
      <c r="U1751" t="s">
        <v>246</v>
      </c>
      <c r="V1751">
        <v>1</v>
      </c>
      <c r="W1751" t="s">
        <v>247</v>
      </c>
      <c r="X1751" t="s">
        <v>485</v>
      </c>
    </row>
    <row r="1752" spans="1:24" x14ac:dyDescent="0.3">
      <c r="A1752">
        <v>1898</v>
      </c>
      <c r="B1752" s="15" t="s">
        <v>356</v>
      </c>
      <c r="C1752" t="str">
        <f>_xlfn.XLOOKUP($B1752, STANDARDS!$A:$A, STANDARDS!$B:$B,,0,2)</f>
        <v>Barney Creek Fm, Umbolooga Subgp, McArthur Gp</v>
      </c>
      <c r="J1752">
        <v>1500</v>
      </c>
      <c r="M1752" t="s">
        <v>222</v>
      </c>
      <c r="O1752">
        <v>7.9000000000000001E-2</v>
      </c>
      <c r="P1752" t="s">
        <v>243</v>
      </c>
      <c r="S1752">
        <v>-34.200000000000003</v>
      </c>
      <c r="T1752">
        <v>0.2</v>
      </c>
      <c r="U1752" t="s">
        <v>246</v>
      </c>
      <c r="V1752">
        <v>1</v>
      </c>
      <c r="W1752" t="s">
        <v>247</v>
      </c>
      <c r="X1752" t="s">
        <v>485</v>
      </c>
    </row>
    <row r="1753" spans="1:24" x14ac:dyDescent="0.3">
      <c r="A1753">
        <v>1899</v>
      </c>
      <c r="B1753" s="15" t="s">
        <v>356</v>
      </c>
      <c r="C1753" t="str">
        <f>_xlfn.XLOOKUP($B1753, STANDARDS!$A:$A, STANDARDS!$B:$B,,0,2)</f>
        <v>Barney Creek Fm, Umbolooga Subgp, McArthur Gp</v>
      </c>
      <c r="J1753">
        <v>1500</v>
      </c>
      <c r="M1753" t="s">
        <v>222</v>
      </c>
      <c r="O1753">
        <v>0.3</v>
      </c>
      <c r="P1753" t="s">
        <v>243</v>
      </c>
      <c r="S1753">
        <v>-31.6</v>
      </c>
      <c r="T1753">
        <v>0.2</v>
      </c>
      <c r="U1753" t="s">
        <v>246</v>
      </c>
      <c r="V1753">
        <v>1</v>
      </c>
      <c r="W1753" t="s">
        <v>247</v>
      </c>
      <c r="X1753" t="s">
        <v>485</v>
      </c>
    </row>
    <row r="1754" spans="1:24" x14ac:dyDescent="0.3">
      <c r="A1754">
        <v>1900</v>
      </c>
      <c r="B1754" s="15" t="s">
        <v>356</v>
      </c>
      <c r="C1754" t="str">
        <f>_xlfn.XLOOKUP($B1754, STANDARDS!$A:$A, STANDARDS!$B:$B,,0,2)</f>
        <v>Barney Creek Fm, Umbolooga Subgp, McArthur Gp</v>
      </c>
      <c r="J1754">
        <v>1500</v>
      </c>
      <c r="M1754" t="s">
        <v>222</v>
      </c>
      <c r="O1754">
        <v>0.46800000000000003</v>
      </c>
      <c r="P1754" t="s">
        <v>243</v>
      </c>
      <c r="S1754">
        <v>-31.2</v>
      </c>
      <c r="T1754">
        <v>0.2</v>
      </c>
      <c r="U1754" t="s">
        <v>246</v>
      </c>
      <c r="V1754">
        <v>1</v>
      </c>
      <c r="W1754" t="s">
        <v>247</v>
      </c>
      <c r="X1754" t="s">
        <v>485</v>
      </c>
    </row>
    <row r="1755" spans="1:24" x14ac:dyDescent="0.3">
      <c r="A1755">
        <v>1901</v>
      </c>
      <c r="B1755" s="15" t="s">
        <v>356</v>
      </c>
      <c r="C1755" t="str">
        <f>_xlfn.XLOOKUP($B1755, STANDARDS!$A:$A, STANDARDS!$B:$B,,0,2)</f>
        <v>Barney Creek Fm, Umbolooga Subgp, McArthur Gp</v>
      </c>
      <c r="J1755">
        <v>1500</v>
      </c>
      <c r="M1755" t="s">
        <v>222</v>
      </c>
      <c r="O1755">
        <v>0.29499999999999998</v>
      </c>
      <c r="P1755" t="s">
        <v>243</v>
      </c>
      <c r="S1755">
        <v>-30.1</v>
      </c>
      <c r="T1755">
        <v>0.2</v>
      </c>
      <c r="U1755" t="s">
        <v>246</v>
      </c>
      <c r="V1755">
        <v>1</v>
      </c>
      <c r="W1755" t="s">
        <v>247</v>
      </c>
      <c r="X1755" t="s">
        <v>485</v>
      </c>
    </row>
    <row r="1756" spans="1:24" x14ac:dyDescent="0.3">
      <c r="A1756">
        <v>1902</v>
      </c>
      <c r="B1756" s="15" t="s">
        <v>356</v>
      </c>
      <c r="C1756" t="str">
        <f>_xlfn.XLOOKUP($B1756, STANDARDS!$A:$A, STANDARDS!$B:$B,,0,2)</f>
        <v>Barney Creek Fm, Umbolooga Subgp, McArthur Gp</v>
      </c>
      <c r="J1756">
        <v>1500</v>
      </c>
      <c r="M1756" t="s">
        <v>222</v>
      </c>
      <c r="O1756">
        <v>0.45</v>
      </c>
      <c r="P1756" t="s">
        <v>243</v>
      </c>
      <c r="S1756">
        <v>-30.5</v>
      </c>
      <c r="T1756">
        <v>0.2</v>
      </c>
      <c r="U1756" t="s">
        <v>246</v>
      </c>
      <c r="V1756">
        <v>1</v>
      </c>
      <c r="W1756" t="s">
        <v>247</v>
      </c>
      <c r="X1756" t="s">
        <v>485</v>
      </c>
    </row>
    <row r="1757" spans="1:24" x14ac:dyDescent="0.3">
      <c r="A1757">
        <v>1903</v>
      </c>
      <c r="B1757" s="15" t="s">
        <v>356</v>
      </c>
      <c r="C1757" t="str">
        <f>_xlfn.XLOOKUP($B1757, STANDARDS!$A:$A, STANDARDS!$B:$B,,0,2)</f>
        <v>Barney Creek Fm, Umbolooga Subgp, McArthur Gp</v>
      </c>
      <c r="J1757">
        <v>1500</v>
      </c>
      <c r="M1757" t="s">
        <v>222</v>
      </c>
      <c r="O1757">
        <v>0.09</v>
      </c>
      <c r="P1757" t="s">
        <v>243</v>
      </c>
      <c r="S1757">
        <v>-29.9</v>
      </c>
      <c r="T1757">
        <v>0.2</v>
      </c>
      <c r="U1757" t="s">
        <v>246</v>
      </c>
      <c r="V1757">
        <v>1</v>
      </c>
      <c r="W1757" t="s">
        <v>247</v>
      </c>
      <c r="X1757" t="s">
        <v>485</v>
      </c>
    </row>
    <row r="1758" spans="1:24" x14ac:dyDescent="0.3">
      <c r="A1758">
        <v>1904</v>
      </c>
      <c r="B1758" s="15" t="s">
        <v>356</v>
      </c>
      <c r="C1758" t="str">
        <f>_xlfn.XLOOKUP($B1758, STANDARDS!$A:$A, STANDARDS!$B:$B,,0,2)</f>
        <v>Barney Creek Fm, Umbolooga Subgp, McArthur Gp</v>
      </c>
      <c r="J1758">
        <v>1500</v>
      </c>
      <c r="M1758" t="s">
        <v>222</v>
      </c>
      <c r="O1758">
        <v>0.104</v>
      </c>
      <c r="P1758" t="s">
        <v>243</v>
      </c>
      <c r="S1758">
        <v>-32.799999999999997</v>
      </c>
      <c r="T1758">
        <v>0.2</v>
      </c>
      <c r="U1758" t="s">
        <v>246</v>
      </c>
      <c r="V1758">
        <v>1</v>
      </c>
      <c r="W1758" t="s">
        <v>247</v>
      </c>
      <c r="X1758" t="s">
        <v>485</v>
      </c>
    </row>
    <row r="1759" spans="1:24" x14ac:dyDescent="0.3">
      <c r="A1759">
        <v>1905</v>
      </c>
      <c r="B1759" s="15" t="s">
        <v>356</v>
      </c>
      <c r="C1759" t="str">
        <f>_xlfn.XLOOKUP($B1759, STANDARDS!$A:$A, STANDARDS!$B:$B,,0,2)</f>
        <v>Barney Creek Fm, Umbolooga Subgp, McArthur Gp</v>
      </c>
      <c r="J1759">
        <v>1500</v>
      </c>
      <c r="M1759" t="s">
        <v>222</v>
      </c>
      <c r="O1759">
        <v>0.27600000000000002</v>
      </c>
      <c r="P1759" t="s">
        <v>243</v>
      </c>
      <c r="S1759">
        <v>-32.799999999999997</v>
      </c>
      <c r="T1759">
        <v>0.2</v>
      </c>
      <c r="U1759" t="s">
        <v>246</v>
      </c>
      <c r="V1759">
        <v>1</v>
      </c>
      <c r="W1759" t="s">
        <v>247</v>
      </c>
      <c r="X1759" t="s">
        <v>485</v>
      </c>
    </row>
    <row r="1760" spans="1:24" x14ac:dyDescent="0.3">
      <c r="A1760">
        <v>1906</v>
      </c>
      <c r="B1760" s="15" t="s">
        <v>356</v>
      </c>
      <c r="C1760" t="str">
        <f>_xlfn.XLOOKUP($B1760, STANDARDS!$A:$A, STANDARDS!$B:$B,,0,2)</f>
        <v>Barney Creek Fm, Umbolooga Subgp, McArthur Gp</v>
      </c>
      <c r="J1760">
        <v>1500</v>
      </c>
      <c r="M1760" t="s">
        <v>222</v>
      </c>
      <c r="P1760" t="s">
        <v>243</v>
      </c>
      <c r="Q1760">
        <v>-0.7</v>
      </c>
      <c r="R1760">
        <v>0.2</v>
      </c>
      <c r="V1760">
        <v>1</v>
      </c>
      <c r="W1760" t="s">
        <v>247</v>
      </c>
      <c r="X1760" t="s">
        <v>486</v>
      </c>
    </row>
    <row r="1761" spans="1:24" x14ac:dyDescent="0.3">
      <c r="A1761">
        <v>1907</v>
      </c>
      <c r="B1761" s="15" t="s">
        <v>356</v>
      </c>
      <c r="C1761" t="str">
        <f>_xlfn.XLOOKUP($B1761, STANDARDS!$A:$A, STANDARDS!$B:$B,,0,2)</f>
        <v>Barney Creek Fm, Umbolooga Subgp, McArthur Gp</v>
      </c>
      <c r="J1761">
        <v>1500</v>
      </c>
      <c r="M1761" t="s">
        <v>222</v>
      </c>
      <c r="P1761" t="s">
        <v>243</v>
      </c>
      <c r="Q1761">
        <v>-1.8</v>
      </c>
      <c r="R1761">
        <v>0.2</v>
      </c>
      <c r="V1761">
        <v>1</v>
      </c>
      <c r="W1761" t="s">
        <v>247</v>
      </c>
      <c r="X1761" t="s">
        <v>486</v>
      </c>
    </row>
    <row r="1762" spans="1:24" x14ac:dyDescent="0.3">
      <c r="A1762">
        <v>1908</v>
      </c>
      <c r="B1762" s="15" t="s">
        <v>356</v>
      </c>
      <c r="C1762" t="str">
        <f>_xlfn.XLOOKUP($B1762, STANDARDS!$A:$A, STANDARDS!$B:$B,,0,2)</f>
        <v>Barney Creek Fm, Umbolooga Subgp, McArthur Gp</v>
      </c>
      <c r="J1762">
        <v>1500</v>
      </c>
      <c r="M1762" t="s">
        <v>240</v>
      </c>
      <c r="P1762" t="s">
        <v>243</v>
      </c>
      <c r="Q1762">
        <v>-1.6</v>
      </c>
      <c r="R1762">
        <v>0.2</v>
      </c>
      <c r="V1762">
        <v>1</v>
      </c>
      <c r="W1762" t="s">
        <v>247</v>
      </c>
      <c r="X1762" t="s">
        <v>486</v>
      </c>
    </row>
    <row r="1763" spans="1:24" x14ac:dyDescent="0.3">
      <c r="A1763">
        <v>1909</v>
      </c>
      <c r="B1763" s="15" t="s">
        <v>356</v>
      </c>
      <c r="C1763" t="str">
        <f>_xlfn.XLOOKUP($B1763, STANDARDS!$A:$A, STANDARDS!$B:$B,,0,2)</f>
        <v>Barney Creek Fm, Umbolooga Subgp, McArthur Gp</v>
      </c>
      <c r="J1763">
        <v>1500</v>
      </c>
      <c r="M1763" t="s">
        <v>220</v>
      </c>
      <c r="P1763" t="s">
        <v>243</v>
      </c>
      <c r="Q1763">
        <v>-1.3</v>
      </c>
      <c r="R1763">
        <v>0.2</v>
      </c>
      <c r="V1763">
        <v>1</v>
      </c>
      <c r="W1763" t="s">
        <v>247</v>
      </c>
      <c r="X1763" t="s">
        <v>486</v>
      </c>
    </row>
    <row r="1764" spans="1:24" x14ac:dyDescent="0.3">
      <c r="A1764">
        <v>1910</v>
      </c>
      <c r="B1764" s="15" t="s">
        <v>356</v>
      </c>
      <c r="C1764" t="str">
        <f>_xlfn.XLOOKUP($B1764, STANDARDS!$A:$A, STANDARDS!$B:$B,,0,2)</f>
        <v>Barney Creek Fm, Umbolooga Subgp, McArthur Gp</v>
      </c>
      <c r="J1764">
        <v>1500</v>
      </c>
      <c r="M1764" t="s">
        <v>241</v>
      </c>
      <c r="P1764" t="s">
        <v>243</v>
      </c>
      <c r="Q1764">
        <v>-3.8</v>
      </c>
      <c r="R1764">
        <v>0.2</v>
      </c>
      <c r="V1764">
        <v>1</v>
      </c>
      <c r="W1764" t="s">
        <v>247</v>
      </c>
      <c r="X1764" t="s">
        <v>486</v>
      </c>
    </row>
    <row r="1765" spans="1:24" x14ac:dyDescent="0.3">
      <c r="A1765">
        <v>1911</v>
      </c>
      <c r="B1765" s="15" t="s">
        <v>356</v>
      </c>
      <c r="C1765" t="str">
        <f>_xlfn.XLOOKUP($B1765, STANDARDS!$A:$A, STANDARDS!$B:$B,,0,2)</f>
        <v>Barney Creek Fm, Umbolooga Subgp, McArthur Gp</v>
      </c>
      <c r="J1765">
        <v>1500</v>
      </c>
      <c r="M1765" t="s">
        <v>222</v>
      </c>
      <c r="P1765" t="s">
        <v>243</v>
      </c>
      <c r="Q1765">
        <v>-1.4</v>
      </c>
      <c r="R1765">
        <v>0.2</v>
      </c>
      <c r="V1765">
        <v>1</v>
      </c>
      <c r="W1765" t="s">
        <v>247</v>
      </c>
      <c r="X1765" t="s">
        <v>486</v>
      </c>
    </row>
    <row r="1766" spans="1:24" x14ac:dyDescent="0.3">
      <c r="A1766">
        <v>1912</v>
      </c>
      <c r="B1766" s="15" t="s">
        <v>356</v>
      </c>
      <c r="C1766" t="str">
        <f>_xlfn.XLOOKUP($B1766, STANDARDS!$A:$A, STANDARDS!$B:$B,,0,2)</f>
        <v>Barney Creek Fm, Umbolooga Subgp, McArthur Gp</v>
      </c>
      <c r="J1766">
        <v>1500</v>
      </c>
      <c r="M1766" t="s">
        <v>222</v>
      </c>
      <c r="P1766" t="s">
        <v>243</v>
      </c>
      <c r="Q1766">
        <v>-1.2</v>
      </c>
      <c r="R1766">
        <v>0.2</v>
      </c>
      <c r="V1766">
        <v>1</v>
      </c>
      <c r="W1766" t="s">
        <v>247</v>
      </c>
      <c r="X1766" t="s">
        <v>486</v>
      </c>
    </row>
    <row r="1767" spans="1:24" x14ac:dyDescent="0.3">
      <c r="A1767">
        <v>1913</v>
      </c>
      <c r="B1767" s="15" t="s">
        <v>356</v>
      </c>
      <c r="C1767" t="str">
        <f>_xlfn.XLOOKUP($B1767, STANDARDS!$A:$A, STANDARDS!$B:$B,,0,2)</f>
        <v>Barney Creek Fm, Umbolooga Subgp, McArthur Gp</v>
      </c>
      <c r="J1767">
        <v>1500</v>
      </c>
      <c r="M1767" t="s">
        <v>222</v>
      </c>
      <c r="P1767" t="s">
        <v>243</v>
      </c>
      <c r="Q1767">
        <v>-1.8</v>
      </c>
      <c r="R1767">
        <v>0.2</v>
      </c>
      <c r="V1767">
        <v>1</v>
      </c>
      <c r="W1767" t="s">
        <v>247</v>
      </c>
      <c r="X1767" t="s">
        <v>486</v>
      </c>
    </row>
    <row r="1768" spans="1:24" x14ac:dyDescent="0.3">
      <c r="A1768">
        <v>1914</v>
      </c>
      <c r="B1768" s="15" t="s">
        <v>356</v>
      </c>
      <c r="C1768" t="str">
        <f>_xlfn.XLOOKUP($B1768, STANDARDS!$A:$A, STANDARDS!$B:$B,,0,2)</f>
        <v>Barney Creek Fm, Umbolooga Subgp, McArthur Gp</v>
      </c>
      <c r="J1768">
        <v>1500</v>
      </c>
      <c r="M1768" t="s">
        <v>241</v>
      </c>
      <c r="P1768" t="s">
        <v>243</v>
      </c>
      <c r="Q1768">
        <v>-1.2</v>
      </c>
      <c r="R1768">
        <v>0.2</v>
      </c>
      <c r="V1768">
        <v>1</v>
      </c>
      <c r="W1768" t="s">
        <v>247</v>
      </c>
      <c r="X1768" t="s">
        <v>486</v>
      </c>
    </row>
    <row r="1769" spans="1:24" x14ac:dyDescent="0.3">
      <c r="A1769">
        <v>1915</v>
      </c>
      <c r="B1769" s="15" t="s">
        <v>357</v>
      </c>
      <c r="C1769" t="str">
        <f>_xlfn.XLOOKUP($B1769, STANDARDS!$A:$A, STANDARDS!$B:$B,,0,2)</f>
        <v>HYC Pyritic Shale Mbr, Barney Creek Fm, Umbolooga Subgp, McArthur Gp</v>
      </c>
      <c r="J1769">
        <v>1500</v>
      </c>
      <c r="M1769" t="s">
        <v>222</v>
      </c>
      <c r="P1769" t="s">
        <v>243</v>
      </c>
      <c r="S1769">
        <v>-26.6</v>
      </c>
      <c r="T1769">
        <v>0.2</v>
      </c>
      <c r="U1769" t="s">
        <v>246</v>
      </c>
      <c r="V1769">
        <v>1</v>
      </c>
      <c r="W1769" t="s">
        <v>247</v>
      </c>
      <c r="X1769" t="s">
        <v>458</v>
      </c>
    </row>
    <row r="1770" spans="1:24" x14ac:dyDescent="0.3">
      <c r="A1770">
        <v>1916</v>
      </c>
      <c r="B1770" s="15" t="s">
        <v>357</v>
      </c>
      <c r="C1770" t="str">
        <f>_xlfn.XLOOKUP($B1770, STANDARDS!$A:$A, STANDARDS!$B:$B,,0,2)</f>
        <v>HYC Pyritic Shale Mbr, Barney Creek Fm, Umbolooga Subgp, McArthur Gp</v>
      </c>
      <c r="J1770">
        <v>1500</v>
      </c>
      <c r="M1770" t="s">
        <v>221</v>
      </c>
      <c r="O1770">
        <v>5.8999999999999997E-2</v>
      </c>
      <c r="P1770" t="s">
        <v>243</v>
      </c>
      <c r="S1770">
        <v>-31.7</v>
      </c>
      <c r="T1770">
        <v>0.2</v>
      </c>
      <c r="U1770" t="s">
        <v>246</v>
      </c>
      <c r="V1770">
        <v>1</v>
      </c>
      <c r="W1770" t="s">
        <v>247</v>
      </c>
      <c r="X1770" t="s">
        <v>469</v>
      </c>
    </row>
    <row r="1771" spans="1:24" x14ac:dyDescent="0.3">
      <c r="A1771">
        <v>1917</v>
      </c>
      <c r="B1771" s="15" t="s">
        <v>357</v>
      </c>
      <c r="C1771" t="str">
        <f>_xlfn.XLOOKUP($B1771, STANDARDS!$A:$A, STANDARDS!$B:$B,,0,2)</f>
        <v>HYC Pyritic Shale Mbr, Barney Creek Fm, Umbolooga Subgp, McArthur Gp</v>
      </c>
      <c r="J1771">
        <v>1500</v>
      </c>
      <c r="M1771" t="s">
        <v>241</v>
      </c>
      <c r="P1771" t="s">
        <v>243</v>
      </c>
      <c r="Q1771">
        <v>-1.2</v>
      </c>
      <c r="R1771">
        <v>0.2</v>
      </c>
      <c r="V1771">
        <v>1</v>
      </c>
      <c r="W1771" t="s">
        <v>247</v>
      </c>
      <c r="X1771" t="s">
        <v>487</v>
      </c>
    </row>
    <row r="1772" spans="1:24" x14ac:dyDescent="0.3">
      <c r="A1772">
        <v>1918</v>
      </c>
      <c r="B1772" s="15" t="s">
        <v>357</v>
      </c>
      <c r="C1772" t="str">
        <f>_xlfn.XLOOKUP($B1772, STANDARDS!$A:$A, STANDARDS!$B:$B,,0,2)</f>
        <v>HYC Pyritic Shale Mbr, Barney Creek Fm, Umbolooga Subgp, McArthur Gp</v>
      </c>
      <c r="J1772">
        <v>1500</v>
      </c>
      <c r="M1772" t="s">
        <v>241</v>
      </c>
      <c r="P1772" t="s">
        <v>243</v>
      </c>
      <c r="Q1772">
        <v>-1.1000000000000001</v>
      </c>
      <c r="R1772">
        <v>0.2</v>
      </c>
      <c r="V1772">
        <v>1</v>
      </c>
      <c r="W1772" t="s">
        <v>247</v>
      </c>
      <c r="X1772" t="s">
        <v>487</v>
      </c>
    </row>
    <row r="1773" spans="1:24" x14ac:dyDescent="0.3">
      <c r="A1773">
        <v>1919</v>
      </c>
      <c r="B1773" s="15" t="s">
        <v>357</v>
      </c>
      <c r="C1773" t="str">
        <f>_xlfn.XLOOKUP($B1773, STANDARDS!$A:$A, STANDARDS!$B:$B,,0,2)</f>
        <v>HYC Pyritic Shale Mbr, Barney Creek Fm, Umbolooga Subgp, McArthur Gp</v>
      </c>
      <c r="J1773">
        <v>1500</v>
      </c>
      <c r="M1773" t="s">
        <v>241</v>
      </c>
      <c r="P1773" t="s">
        <v>243</v>
      </c>
      <c r="Q1773">
        <v>-1</v>
      </c>
      <c r="R1773">
        <v>0.2</v>
      </c>
      <c r="V1773">
        <v>1</v>
      </c>
      <c r="W1773" t="s">
        <v>247</v>
      </c>
      <c r="X1773" t="s">
        <v>487</v>
      </c>
    </row>
    <row r="1774" spans="1:24" x14ac:dyDescent="0.3">
      <c r="A1774">
        <v>1920</v>
      </c>
      <c r="B1774" s="15" t="s">
        <v>357</v>
      </c>
      <c r="C1774" t="str">
        <f>_xlfn.XLOOKUP($B1774, STANDARDS!$A:$A, STANDARDS!$B:$B,,0,2)</f>
        <v>HYC Pyritic Shale Mbr, Barney Creek Fm, Umbolooga Subgp, McArthur Gp</v>
      </c>
      <c r="J1774">
        <v>1500</v>
      </c>
      <c r="M1774" t="s">
        <v>241</v>
      </c>
      <c r="P1774" t="s">
        <v>243</v>
      </c>
      <c r="Q1774">
        <v>-1</v>
      </c>
      <c r="R1774">
        <v>0.2</v>
      </c>
      <c r="V1774">
        <v>1</v>
      </c>
      <c r="W1774" t="s">
        <v>247</v>
      </c>
      <c r="X1774" t="s">
        <v>487</v>
      </c>
    </row>
    <row r="1775" spans="1:24" x14ac:dyDescent="0.3">
      <c r="A1775">
        <v>1921</v>
      </c>
      <c r="B1775" s="15" t="s">
        <v>357</v>
      </c>
      <c r="C1775" t="str">
        <f>_xlfn.XLOOKUP($B1775, STANDARDS!$A:$A, STANDARDS!$B:$B,,0,2)</f>
        <v>HYC Pyritic Shale Mbr, Barney Creek Fm, Umbolooga Subgp, McArthur Gp</v>
      </c>
      <c r="J1775">
        <v>1500</v>
      </c>
      <c r="M1775" t="s">
        <v>241</v>
      </c>
      <c r="P1775" t="s">
        <v>243</v>
      </c>
      <c r="Q1775">
        <v>-0.9</v>
      </c>
      <c r="R1775">
        <v>0.2</v>
      </c>
      <c r="V1775">
        <v>1</v>
      </c>
      <c r="W1775" t="s">
        <v>247</v>
      </c>
      <c r="X1775" t="s">
        <v>487</v>
      </c>
    </row>
    <row r="1776" spans="1:24" x14ac:dyDescent="0.3">
      <c r="A1776">
        <v>1922</v>
      </c>
      <c r="B1776" s="15" t="s">
        <v>357</v>
      </c>
      <c r="C1776" t="str">
        <f>_xlfn.XLOOKUP($B1776, STANDARDS!$A:$A, STANDARDS!$B:$B,,0,2)</f>
        <v>HYC Pyritic Shale Mbr, Barney Creek Fm, Umbolooga Subgp, McArthur Gp</v>
      </c>
      <c r="J1776">
        <v>1500</v>
      </c>
      <c r="M1776" t="s">
        <v>241</v>
      </c>
      <c r="P1776" t="s">
        <v>243</v>
      </c>
      <c r="Q1776">
        <v>-0.8</v>
      </c>
      <c r="R1776">
        <v>0.2</v>
      </c>
      <c r="V1776">
        <v>1</v>
      </c>
      <c r="W1776" t="s">
        <v>247</v>
      </c>
      <c r="X1776" t="s">
        <v>487</v>
      </c>
    </row>
    <row r="1777" spans="1:24" x14ac:dyDescent="0.3">
      <c r="A1777">
        <v>1923</v>
      </c>
      <c r="B1777" s="15" t="s">
        <v>357</v>
      </c>
      <c r="C1777" t="str">
        <f>_xlfn.XLOOKUP($B1777, STANDARDS!$A:$A, STANDARDS!$B:$B,,0,2)</f>
        <v>HYC Pyritic Shale Mbr, Barney Creek Fm, Umbolooga Subgp, McArthur Gp</v>
      </c>
      <c r="J1777">
        <v>1500</v>
      </c>
      <c r="M1777" t="s">
        <v>241</v>
      </c>
      <c r="P1777" t="s">
        <v>243</v>
      </c>
      <c r="Q1777">
        <v>-1</v>
      </c>
      <c r="R1777">
        <v>0.2</v>
      </c>
      <c r="V1777">
        <v>1</v>
      </c>
      <c r="W1777" t="s">
        <v>247</v>
      </c>
      <c r="X1777" t="s">
        <v>487</v>
      </c>
    </row>
    <row r="1778" spans="1:24" x14ac:dyDescent="0.3">
      <c r="A1778">
        <v>1924</v>
      </c>
      <c r="B1778" s="15" t="s">
        <v>357</v>
      </c>
      <c r="C1778" t="str">
        <f>_xlfn.XLOOKUP($B1778, STANDARDS!$A:$A, STANDARDS!$B:$B,,0,2)</f>
        <v>HYC Pyritic Shale Mbr, Barney Creek Fm, Umbolooga Subgp, McArthur Gp</v>
      </c>
      <c r="J1778">
        <v>1500</v>
      </c>
      <c r="M1778" t="s">
        <v>241</v>
      </c>
      <c r="P1778" t="s">
        <v>243</v>
      </c>
      <c r="Q1778">
        <v>-1</v>
      </c>
      <c r="R1778">
        <v>0.2</v>
      </c>
      <c r="V1778">
        <v>1</v>
      </c>
      <c r="W1778" t="s">
        <v>247</v>
      </c>
      <c r="X1778" t="s">
        <v>487</v>
      </c>
    </row>
    <row r="1779" spans="1:24" x14ac:dyDescent="0.3">
      <c r="A1779">
        <v>1925</v>
      </c>
      <c r="B1779" s="15" t="s">
        <v>357</v>
      </c>
      <c r="C1779" t="str">
        <f>_xlfn.XLOOKUP($B1779, STANDARDS!$A:$A, STANDARDS!$B:$B,,0,2)</f>
        <v>HYC Pyritic Shale Mbr, Barney Creek Fm, Umbolooga Subgp, McArthur Gp</v>
      </c>
      <c r="J1779">
        <v>1500</v>
      </c>
      <c r="M1779" t="s">
        <v>241</v>
      </c>
      <c r="P1779" t="s">
        <v>243</v>
      </c>
      <c r="Q1779">
        <v>-1.2</v>
      </c>
      <c r="R1779">
        <v>0.2</v>
      </c>
      <c r="V1779">
        <v>1</v>
      </c>
      <c r="W1779" t="s">
        <v>247</v>
      </c>
      <c r="X1779" t="s">
        <v>487</v>
      </c>
    </row>
    <row r="1780" spans="1:24" x14ac:dyDescent="0.3">
      <c r="A1780">
        <v>1926</v>
      </c>
      <c r="B1780" s="15" t="s">
        <v>357</v>
      </c>
      <c r="C1780" t="str">
        <f>_xlfn.XLOOKUP($B1780, STANDARDS!$A:$A, STANDARDS!$B:$B,,0,2)</f>
        <v>HYC Pyritic Shale Mbr, Barney Creek Fm, Umbolooga Subgp, McArthur Gp</v>
      </c>
      <c r="J1780">
        <v>1500</v>
      </c>
      <c r="M1780" t="s">
        <v>241</v>
      </c>
      <c r="P1780" t="s">
        <v>243</v>
      </c>
      <c r="Q1780">
        <v>-1.1000000000000001</v>
      </c>
      <c r="R1780">
        <v>0.2</v>
      </c>
      <c r="V1780">
        <v>1</v>
      </c>
      <c r="W1780" t="s">
        <v>247</v>
      </c>
      <c r="X1780" t="s">
        <v>487</v>
      </c>
    </row>
    <row r="1781" spans="1:24" x14ac:dyDescent="0.3">
      <c r="A1781">
        <v>1927</v>
      </c>
      <c r="B1781" s="15" t="s">
        <v>357</v>
      </c>
      <c r="C1781" t="str">
        <f>_xlfn.XLOOKUP($B1781, STANDARDS!$A:$A, STANDARDS!$B:$B,,0,2)</f>
        <v>HYC Pyritic Shale Mbr, Barney Creek Fm, Umbolooga Subgp, McArthur Gp</v>
      </c>
      <c r="J1781">
        <v>1500</v>
      </c>
      <c r="M1781" t="s">
        <v>241</v>
      </c>
      <c r="P1781" t="s">
        <v>243</v>
      </c>
      <c r="Q1781">
        <v>-2.7</v>
      </c>
      <c r="R1781">
        <v>0.2</v>
      </c>
      <c r="V1781">
        <v>1</v>
      </c>
      <c r="W1781" t="s">
        <v>247</v>
      </c>
      <c r="X1781" t="s">
        <v>487</v>
      </c>
    </row>
    <row r="1782" spans="1:24" x14ac:dyDescent="0.3">
      <c r="A1782">
        <v>1928</v>
      </c>
      <c r="B1782" s="15" t="s">
        <v>357</v>
      </c>
      <c r="C1782" t="str">
        <f>_xlfn.XLOOKUP($B1782, STANDARDS!$A:$A, STANDARDS!$B:$B,,0,2)</f>
        <v>HYC Pyritic Shale Mbr, Barney Creek Fm, Umbolooga Subgp, McArthur Gp</v>
      </c>
      <c r="J1782">
        <v>1500</v>
      </c>
      <c r="M1782" t="s">
        <v>241</v>
      </c>
      <c r="P1782" t="s">
        <v>243</v>
      </c>
      <c r="Q1782">
        <v>-2</v>
      </c>
      <c r="R1782">
        <v>0.2</v>
      </c>
      <c r="V1782">
        <v>1</v>
      </c>
      <c r="W1782" t="s">
        <v>247</v>
      </c>
      <c r="X1782" t="s">
        <v>487</v>
      </c>
    </row>
    <row r="1783" spans="1:24" x14ac:dyDescent="0.3">
      <c r="A1783">
        <v>1929</v>
      </c>
      <c r="B1783" s="15" t="s">
        <v>357</v>
      </c>
      <c r="C1783" t="str">
        <f>_xlfn.XLOOKUP($B1783, STANDARDS!$A:$A, STANDARDS!$B:$B,,0,2)</f>
        <v>HYC Pyritic Shale Mbr, Barney Creek Fm, Umbolooga Subgp, McArthur Gp</v>
      </c>
      <c r="J1783">
        <v>1500</v>
      </c>
      <c r="M1783" t="s">
        <v>241</v>
      </c>
      <c r="P1783" t="s">
        <v>243</v>
      </c>
      <c r="Q1783">
        <v>-1.8</v>
      </c>
      <c r="R1783">
        <v>0.2</v>
      </c>
      <c r="V1783">
        <v>1</v>
      </c>
      <c r="W1783" t="s">
        <v>247</v>
      </c>
      <c r="X1783" t="s">
        <v>487</v>
      </c>
    </row>
    <row r="1784" spans="1:24" x14ac:dyDescent="0.3">
      <c r="A1784">
        <v>1930</v>
      </c>
      <c r="B1784" s="15" t="s">
        <v>357</v>
      </c>
      <c r="C1784" t="str">
        <f>_xlfn.XLOOKUP($B1784, STANDARDS!$A:$A, STANDARDS!$B:$B,,0,2)</f>
        <v>HYC Pyritic Shale Mbr, Barney Creek Fm, Umbolooga Subgp, McArthur Gp</v>
      </c>
      <c r="J1784">
        <v>1500</v>
      </c>
      <c r="M1784" t="s">
        <v>241</v>
      </c>
      <c r="P1784" t="s">
        <v>243</v>
      </c>
      <c r="Q1784">
        <v>-2</v>
      </c>
      <c r="R1784">
        <v>0.2</v>
      </c>
      <c r="V1784">
        <v>1</v>
      </c>
      <c r="W1784" t="s">
        <v>247</v>
      </c>
      <c r="X1784" t="s">
        <v>487</v>
      </c>
    </row>
    <row r="1785" spans="1:24" x14ac:dyDescent="0.3">
      <c r="A1785">
        <v>1931</v>
      </c>
      <c r="B1785" s="15" t="s">
        <v>357</v>
      </c>
      <c r="C1785" t="str">
        <f>_xlfn.XLOOKUP($B1785, STANDARDS!$A:$A, STANDARDS!$B:$B,,0,2)</f>
        <v>HYC Pyritic Shale Mbr, Barney Creek Fm, Umbolooga Subgp, McArthur Gp</v>
      </c>
      <c r="J1785">
        <v>1500</v>
      </c>
      <c r="M1785" t="s">
        <v>241</v>
      </c>
      <c r="P1785" t="s">
        <v>243</v>
      </c>
      <c r="Q1785">
        <v>-1.3</v>
      </c>
      <c r="R1785">
        <v>0.2</v>
      </c>
      <c r="V1785">
        <v>1</v>
      </c>
      <c r="W1785" t="s">
        <v>247</v>
      </c>
      <c r="X1785" t="s">
        <v>487</v>
      </c>
    </row>
    <row r="1786" spans="1:24" x14ac:dyDescent="0.3">
      <c r="A1786">
        <v>1932</v>
      </c>
      <c r="B1786" s="15" t="s">
        <v>357</v>
      </c>
      <c r="C1786" t="str">
        <f>_xlfn.XLOOKUP($B1786, STANDARDS!$A:$A, STANDARDS!$B:$B,,0,2)</f>
        <v>HYC Pyritic Shale Mbr, Barney Creek Fm, Umbolooga Subgp, McArthur Gp</v>
      </c>
      <c r="J1786">
        <v>1500</v>
      </c>
      <c r="M1786" t="s">
        <v>241</v>
      </c>
      <c r="P1786" t="s">
        <v>243</v>
      </c>
      <c r="Q1786">
        <v>-0.7</v>
      </c>
      <c r="R1786">
        <v>0.2</v>
      </c>
      <c r="V1786">
        <v>1</v>
      </c>
      <c r="W1786" t="s">
        <v>247</v>
      </c>
      <c r="X1786" t="s">
        <v>487</v>
      </c>
    </row>
    <row r="1787" spans="1:24" x14ac:dyDescent="0.3">
      <c r="A1787">
        <v>1933</v>
      </c>
      <c r="B1787" s="15" t="s">
        <v>357</v>
      </c>
      <c r="C1787" t="str">
        <f>_xlfn.XLOOKUP($B1787, STANDARDS!$A:$A, STANDARDS!$B:$B,,0,2)</f>
        <v>HYC Pyritic Shale Mbr, Barney Creek Fm, Umbolooga Subgp, McArthur Gp</v>
      </c>
      <c r="J1787">
        <v>1500</v>
      </c>
      <c r="M1787" t="s">
        <v>241</v>
      </c>
      <c r="P1787" t="s">
        <v>243</v>
      </c>
      <c r="Q1787">
        <v>-1.4</v>
      </c>
      <c r="R1787">
        <v>0.2</v>
      </c>
      <c r="V1787">
        <v>1</v>
      </c>
      <c r="W1787" t="s">
        <v>247</v>
      </c>
      <c r="X1787" t="s">
        <v>487</v>
      </c>
    </row>
    <row r="1788" spans="1:24" x14ac:dyDescent="0.3">
      <c r="A1788">
        <v>1934</v>
      </c>
      <c r="B1788" s="15" t="s">
        <v>357</v>
      </c>
      <c r="C1788" t="str">
        <f>_xlfn.XLOOKUP($B1788, STANDARDS!$A:$A, STANDARDS!$B:$B,,0,2)</f>
        <v>HYC Pyritic Shale Mbr, Barney Creek Fm, Umbolooga Subgp, McArthur Gp</v>
      </c>
      <c r="J1788">
        <v>1500</v>
      </c>
      <c r="M1788" t="s">
        <v>241</v>
      </c>
      <c r="P1788" t="s">
        <v>243</v>
      </c>
      <c r="Q1788">
        <v>-1.1000000000000001</v>
      </c>
      <c r="R1788">
        <v>0.2</v>
      </c>
      <c r="V1788">
        <v>1</v>
      </c>
      <c r="W1788" t="s">
        <v>247</v>
      </c>
      <c r="X1788" t="s">
        <v>487</v>
      </c>
    </row>
    <row r="1789" spans="1:24" x14ac:dyDescent="0.3">
      <c r="A1789">
        <v>1935</v>
      </c>
      <c r="B1789" s="15" t="s">
        <v>357</v>
      </c>
      <c r="C1789" t="str">
        <f>_xlfn.XLOOKUP($B1789, STANDARDS!$A:$A, STANDARDS!$B:$B,,0,2)</f>
        <v>HYC Pyritic Shale Mbr, Barney Creek Fm, Umbolooga Subgp, McArthur Gp</v>
      </c>
      <c r="J1789">
        <v>1500</v>
      </c>
      <c r="M1789" t="s">
        <v>241</v>
      </c>
      <c r="P1789" t="s">
        <v>243</v>
      </c>
      <c r="Q1789">
        <v>-0.8</v>
      </c>
      <c r="R1789">
        <v>0.2</v>
      </c>
      <c r="V1789">
        <v>1</v>
      </c>
      <c r="W1789" t="s">
        <v>247</v>
      </c>
      <c r="X1789" t="s">
        <v>487</v>
      </c>
    </row>
    <row r="1790" spans="1:24" x14ac:dyDescent="0.3">
      <c r="A1790">
        <v>1936</v>
      </c>
      <c r="B1790" s="15" t="s">
        <v>357</v>
      </c>
      <c r="C1790" t="str">
        <f>_xlfn.XLOOKUP($B1790, STANDARDS!$A:$A, STANDARDS!$B:$B,,0,2)</f>
        <v>HYC Pyritic Shale Mbr, Barney Creek Fm, Umbolooga Subgp, McArthur Gp</v>
      </c>
      <c r="J1790">
        <v>1500</v>
      </c>
      <c r="M1790" t="s">
        <v>241</v>
      </c>
      <c r="P1790" t="s">
        <v>243</v>
      </c>
      <c r="Q1790">
        <v>-1</v>
      </c>
      <c r="R1790">
        <v>0.2</v>
      </c>
      <c r="V1790">
        <v>1</v>
      </c>
      <c r="W1790" t="s">
        <v>247</v>
      </c>
      <c r="X1790" t="s">
        <v>487</v>
      </c>
    </row>
    <row r="1791" spans="1:24" x14ac:dyDescent="0.3">
      <c r="A1791">
        <v>1937</v>
      </c>
      <c r="B1791" s="15" t="s">
        <v>357</v>
      </c>
      <c r="C1791" t="str">
        <f>_xlfn.XLOOKUP($B1791, STANDARDS!$A:$A, STANDARDS!$B:$B,,0,2)</f>
        <v>HYC Pyritic Shale Mbr, Barney Creek Fm, Umbolooga Subgp, McArthur Gp</v>
      </c>
      <c r="J1791">
        <v>1500</v>
      </c>
      <c r="M1791" t="s">
        <v>241</v>
      </c>
      <c r="P1791" t="s">
        <v>243</v>
      </c>
      <c r="Q1791">
        <v>-1.2</v>
      </c>
      <c r="R1791">
        <v>0.2</v>
      </c>
      <c r="V1791">
        <v>1</v>
      </c>
      <c r="W1791" t="s">
        <v>247</v>
      </c>
      <c r="X1791" t="s">
        <v>487</v>
      </c>
    </row>
    <row r="1792" spans="1:24" x14ac:dyDescent="0.3">
      <c r="A1792">
        <v>1938</v>
      </c>
      <c r="B1792" s="15" t="s">
        <v>357</v>
      </c>
      <c r="C1792" t="str">
        <f>_xlfn.XLOOKUP($B1792, STANDARDS!$A:$A, STANDARDS!$B:$B,,0,2)</f>
        <v>HYC Pyritic Shale Mbr, Barney Creek Fm, Umbolooga Subgp, McArthur Gp</v>
      </c>
      <c r="J1792">
        <v>1500</v>
      </c>
      <c r="M1792" t="s">
        <v>241</v>
      </c>
      <c r="P1792" t="s">
        <v>243</v>
      </c>
      <c r="Q1792">
        <v>-1</v>
      </c>
      <c r="R1792">
        <v>0.2</v>
      </c>
      <c r="V1792">
        <v>1</v>
      </c>
      <c r="W1792" t="s">
        <v>247</v>
      </c>
      <c r="X1792" t="s">
        <v>487</v>
      </c>
    </row>
    <row r="1793" spans="1:24" x14ac:dyDescent="0.3">
      <c r="A1793">
        <v>1939</v>
      </c>
      <c r="B1793" s="15" t="s">
        <v>357</v>
      </c>
      <c r="C1793" t="str">
        <f>_xlfn.XLOOKUP($B1793, STANDARDS!$A:$A, STANDARDS!$B:$B,,0,2)</f>
        <v>HYC Pyritic Shale Mbr, Barney Creek Fm, Umbolooga Subgp, McArthur Gp</v>
      </c>
      <c r="J1793">
        <v>1500</v>
      </c>
      <c r="M1793" t="s">
        <v>241</v>
      </c>
      <c r="P1793" t="s">
        <v>243</v>
      </c>
      <c r="Q1793">
        <v>-1.6</v>
      </c>
      <c r="R1793">
        <v>0.2</v>
      </c>
      <c r="V1793">
        <v>1</v>
      </c>
      <c r="W1793" t="s">
        <v>247</v>
      </c>
      <c r="X1793" t="s">
        <v>487</v>
      </c>
    </row>
    <row r="1794" spans="1:24" x14ac:dyDescent="0.3">
      <c r="A1794">
        <v>1940</v>
      </c>
      <c r="B1794" s="15" t="s">
        <v>357</v>
      </c>
      <c r="C1794" t="str">
        <f>_xlfn.XLOOKUP($B1794, STANDARDS!$A:$A, STANDARDS!$B:$B,,0,2)</f>
        <v>HYC Pyritic Shale Mbr, Barney Creek Fm, Umbolooga Subgp, McArthur Gp</v>
      </c>
      <c r="J1794">
        <v>1500</v>
      </c>
      <c r="M1794" t="s">
        <v>240</v>
      </c>
      <c r="P1794" t="s">
        <v>243</v>
      </c>
      <c r="Q1794">
        <v>-1.6</v>
      </c>
      <c r="R1794">
        <v>0.2</v>
      </c>
      <c r="V1794">
        <v>1</v>
      </c>
      <c r="W1794" t="s">
        <v>247</v>
      </c>
      <c r="X1794" t="s">
        <v>487</v>
      </c>
    </row>
    <row r="1795" spans="1:24" x14ac:dyDescent="0.3">
      <c r="A1795">
        <v>1941</v>
      </c>
      <c r="B1795" s="15" t="s">
        <v>357</v>
      </c>
      <c r="C1795" t="str">
        <f>_xlfn.XLOOKUP($B1795, STANDARDS!$A:$A, STANDARDS!$B:$B,,0,2)</f>
        <v>HYC Pyritic Shale Mbr, Barney Creek Fm, Umbolooga Subgp, McArthur Gp</v>
      </c>
      <c r="J1795">
        <v>1500</v>
      </c>
      <c r="M1795" t="s">
        <v>241</v>
      </c>
      <c r="P1795" t="s">
        <v>243</v>
      </c>
      <c r="Q1795">
        <v>-1.8</v>
      </c>
      <c r="R1795">
        <v>0.2</v>
      </c>
      <c r="V1795">
        <v>1</v>
      </c>
      <c r="W1795" t="s">
        <v>247</v>
      </c>
      <c r="X1795" t="s">
        <v>487</v>
      </c>
    </row>
    <row r="1796" spans="1:24" x14ac:dyDescent="0.3">
      <c r="A1796">
        <v>1942</v>
      </c>
      <c r="B1796" s="15" t="s">
        <v>357</v>
      </c>
      <c r="C1796" t="str">
        <f>_xlfn.XLOOKUP($B1796, STANDARDS!$A:$A, STANDARDS!$B:$B,,0,2)</f>
        <v>HYC Pyritic Shale Mbr, Barney Creek Fm, Umbolooga Subgp, McArthur Gp</v>
      </c>
      <c r="J1796">
        <v>1500</v>
      </c>
      <c r="M1796" t="s">
        <v>240</v>
      </c>
      <c r="P1796" t="s">
        <v>243</v>
      </c>
      <c r="Q1796">
        <v>-2.2000000000000002</v>
      </c>
      <c r="R1796">
        <v>0.2</v>
      </c>
      <c r="V1796">
        <v>1</v>
      </c>
      <c r="W1796" t="s">
        <v>247</v>
      </c>
      <c r="X1796" t="s">
        <v>487</v>
      </c>
    </row>
    <row r="1797" spans="1:24" x14ac:dyDescent="0.3">
      <c r="A1797">
        <v>1943</v>
      </c>
      <c r="B1797" s="15" t="s">
        <v>358</v>
      </c>
      <c r="C1797" t="str">
        <f>_xlfn.XLOOKUP($B1797, STANDARDS!$A:$A, STANDARDS!$B:$B,,0,2)</f>
        <v>Marimo Slate</v>
      </c>
      <c r="J1797">
        <v>1500</v>
      </c>
      <c r="M1797" t="s">
        <v>222</v>
      </c>
      <c r="P1797" t="s">
        <v>243</v>
      </c>
      <c r="S1797">
        <v>-25.8</v>
      </c>
      <c r="T1797">
        <v>0.2</v>
      </c>
      <c r="U1797" t="s">
        <v>246</v>
      </c>
      <c r="V1797">
        <v>1</v>
      </c>
      <c r="W1797" t="s">
        <v>247</v>
      </c>
      <c r="X1797" t="s">
        <v>458</v>
      </c>
    </row>
    <row r="1798" spans="1:24" x14ac:dyDescent="0.3">
      <c r="A1798">
        <v>1944</v>
      </c>
      <c r="B1798" s="15" t="s">
        <v>359</v>
      </c>
      <c r="C1798" t="str">
        <f>_xlfn.XLOOKUP($B1798, STANDARDS!$A:$A, STANDARDS!$B:$B,,0,2)</f>
        <v>Uncompahgre Fm</v>
      </c>
      <c r="J1798">
        <v>1550</v>
      </c>
      <c r="M1798" t="s">
        <v>222</v>
      </c>
      <c r="O1798">
        <v>0.2</v>
      </c>
      <c r="P1798" t="s">
        <v>243</v>
      </c>
      <c r="S1798">
        <v>-29.3</v>
      </c>
      <c r="T1798">
        <v>0.2</v>
      </c>
      <c r="U1798" t="s">
        <v>246</v>
      </c>
      <c r="V1798">
        <v>1</v>
      </c>
      <c r="W1798" t="s">
        <v>247</v>
      </c>
      <c r="X1798" t="s">
        <v>488</v>
      </c>
    </row>
    <row r="1799" spans="1:24" x14ac:dyDescent="0.3">
      <c r="A1799">
        <v>1945</v>
      </c>
      <c r="B1799" s="15" t="s">
        <v>359</v>
      </c>
      <c r="C1799" t="str">
        <f>_xlfn.XLOOKUP($B1799, STANDARDS!$A:$A, STANDARDS!$B:$B,,0,2)</f>
        <v>Uncompahgre Fm</v>
      </c>
      <c r="J1799">
        <v>1550</v>
      </c>
      <c r="M1799" t="s">
        <v>222</v>
      </c>
      <c r="O1799">
        <v>0.22</v>
      </c>
      <c r="P1799" t="s">
        <v>243</v>
      </c>
      <c r="S1799">
        <v>-28.7</v>
      </c>
      <c r="T1799">
        <v>0.2</v>
      </c>
      <c r="U1799" t="s">
        <v>246</v>
      </c>
      <c r="V1799">
        <v>1</v>
      </c>
      <c r="W1799" t="s">
        <v>247</v>
      </c>
      <c r="X1799" t="s">
        <v>488</v>
      </c>
    </row>
    <row r="1800" spans="1:24" x14ac:dyDescent="0.3">
      <c r="A1800">
        <v>1946</v>
      </c>
      <c r="B1800" s="15" t="s">
        <v>359</v>
      </c>
      <c r="C1800" t="str">
        <f>_xlfn.XLOOKUP($B1800, STANDARDS!$A:$A, STANDARDS!$B:$B,,0,2)</f>
        <v>Uncompahgre Fm</v>
      </c>
      <c r="J1800">
        <v>1550</v>
      </c>
      <c r="M1800" t="s">
        <v>222</v>
      </c>
      <c r="O1800">
        <v>0.64</v>
      </c>
      <c r="P1800" t="s">
        <v>243</v>
      </c>
      <c r="S1800">
        <v>-29.6</v>
      </c>
      <c r="T1800">
        <v>0.2</v>
      </c>
      <c r="U1800" t="s">
        <v>246</v>
      </c>
      <c r="V1800">
        <v>1</v>
      </c>
      <c r="W1800" t="s">
        <v>247</v>
      </c>
      <c r="X1800" t="s">
        <v>488</v>
      </c>
    </row>
    <row r="1801" spans="1:24" x14ac:dyDescent="0.3">
      <c r="A1801">
        <v>1947</v>
      </c>
      <c r="B1801" s="15" t="s">
        <v>359</v>
      </c>
      <c r="C1801" t="str">
        <f>_xlfn.XLOOKUP($B1801, STANDARDS!$A:$A, STANDARDS!$B:$B,,0,2)</f>
        <v>Uncompahgre Fm</v>
      </c>
      <c r="J1801">
        <v>1550</v>
      </c>
      <c r="M1801" t="s">
        <v>222</v>
      </c>
      <c r="O1801">
        <v>5.2999999999999999E-2</v>
      </c>
      <c r="P1801" t="s">
        <v>243</v>
      </c>
      <c r="S1801">
        <v>-26.5</v>
      </c>
      <c r="T1801">
        <v>0.2</v>
      </c>
      <c r="U1801" t="s">
        <v>246</v>
      </c>
      <c r="V1801">
        <v>1</v>
      </c>
      <c r="W1801" t="s">
        <v>247</v>
      </c>
      <c r="X1801" t="s">
        <v>488</v>
      </c>
    </row>
    <row r="1802" spans="1:24" x14ac:dyDescent="0.3">
      <c r="A1802">
        <v>1948</v>
      </c>
      <c r="B1802" s="15" t="s">
        <v>359</v>
      </c>
      <c r="C1802" t="str">
        <f>_xlfn.XLOOKUP($B1802, STANDARDS!$A:$A, STANDARDS!$B:$B,,0,2)</f>
        <v>Uncompahgre Fm</v>
      </c>
      <c r="J1802">
        <v>1550</v>
      </c>
      <c r="M1802" t="s">
        <v>222</v>
      </c>
      <c r="O1802">
        <v>6.6000000000000003E-2</v>
      </c>
      <c r="P1802" t="s">
        <v>243</v>
      </c>
      <c r="S1802">
        <v>-29.1</v>
      </c>
      <c r="T1802">
        <v>0.2</v>
      </c>
      <c r="U1802" t="s">
        <v>246</v>
      </c>
      <c r="V1802">
        <v>1</v>
      </c>
      <c r="W1802" t="s">
        <v>247</v>
      </c>
      <c r="X1802" t="s">
        <v>488</v>
      </c>
    </row>
    <row r="1803" spans="1:24" x14ac:dyDescent="0.3">
      <c r="A1803">
        <v>1949</v>
      </c>
      <c r="B1803" s="15" t="s">
        <v>359</v>
      </c>
      <c r="C1803" t="str">
        <f>_xlfn.XLOOKUP($B1803, STANDARDS!$A:$A, STANDARDS!$B:$B,,0,2)</f>
        <v>Uncompahgre Fm</v>
      </c>
      <c r="J1803">
        <v>1550</v>
      </c>
      <c r="M1803" t="s">
        <v>222</v>
      </c>
      <c r="O1803">
        <v>1.4999999999999999E-2</v>
      </c>
      <c r="P1803" t="s">
        <v>243</v>
      </c>
      <c r="S1803">
        <v>-27.1</v>
      </c>
      <c r="T1803">
        <v>0.2</v>
      </c>
      <c r="U1803" t="s">
        <v>246</v>
      </c>
      <c r="V1803">
        <v>1</v>
      </c>
      <c r="W1803" t="s">
        <v>247</v>
      </c>
      <c r="X1803" t="s">
        <v>488</v>
      </c>
    </row>
    <row r="1804" spans="1:24" x14ac:dyDescent="0.3">
      <c r="A1804">
        <v>1950</v>
      </c>
      <c r="B1804" s="15" t="s">
        <v>359</v>
      </c>
      <c r="C1804" t="str">
        <f>_xlfn.XLOOKUP($B1804, STANDARDS!$A:$A, STANDARDS!$B:$B,,0,2)</f>
        <v>Uncompahgre Fm</v>
      </c>
      <c r="J1804">
        <v>1550</v>
      </c>
      <c r="M1804" t="s">
        <v>222</v>
      </c>
      <c r="O1804">
        <v>0.53</v>
      </c>
      <c r="P1804" t="s">
        <v>243</v>
      </c>
      <c r="S1804">
        <v>-30.9</v>
      </c>
      <c r="T1804">
        <v>0.2</v>
      </c>
      <c r="U1804" t="s">
        <v>246</v>
      </c>
      <c r="V1804">
        <v>1</v>
      </c>
      <c r="W1804" t="s">
        <v>247</v>
      </c>
      <c r="X1804" t="s">
        <v>488</v>
      </c>
    </row>
    <row r="1805" spans="1:24" x14ac:dyDescent="0.3">
      <c r="A1805">
        <v>1951</v>
      </c>
      <c r="B1805" s="15" t="s">
        <v>359</v>
      </c>
      <c r="C1805" t="str">
        <f>_xlfn.XLOOKUP($B1805, STANDARDS!$A:$A, STANDARDS!$B:$B,,0,2)</f>
        <v>Uncompahgre Fm</v>
      </c>
      <c r="J1805">
        <v>1550</v>
      </c>
      <c r="M1805" t="s">
        <v>222</v>
      </c>
      <c r="O1805">
        <v>0.4</v>
      </c>
      <c r="P1805" t="s">
        <v>243</v>
      </c>
      <c r="S1805">
        <v>-29.5</v>
      </c>
      <c r="T1805">
        <v>0.2</v>
      </c>
      <c r="U1805" t="s">
        <v>246</v>
      </c>
      <c r="V1805">
        <v>1</v>
      </c>
      <c r="W1805" t="s">
        <v>247</v>
      </c>
      <c r="X1805" t="s">
        <v>488</v>
      </c>
    </row>
    <row r="1806" spans="1:24" x14ac:dyDescent="0.3">
      <c r="A1806">
        <v>1952</v>
      </c>
      <c r="B1806" s="15" t="s">
        <v>359</v>
      </c>
      <c r="C1806" t="str">
        <f>_xlfn.XLOOKUP($B1806, STANDARDS!$A:$A, STANDARDS!$B:$B,,0,2)</f>
        <v>Uncompahgre Fm</v>
      </c>
      <c r="J1806">
        <v>1550</v>
      </c>
      <c r="M1806" t="s">
        <v>222</v>
      </c>
      <c r="O1806">
        <v>3.9E-2</v>
      </c>
      <c r="P1806" t="s">
        <v>243</v>
      </c>
      <c r="S1806">
        <v>-26</v>
      </c>
      <c r="T1806">
        <v>0.2</v>
      </c>
      <c r="U1806" t="s">
        <v>246</v>
      </c>
      <c r="V1806">
        <v>1</v>
      </c>
      <c r="W1806" t="s">
        <v>247</v>
      </c>
      <c r="X1806" t="s">
        <v>488</v>
      </c>
    </row>
    <row r="1807" spans="1:24" x14ac:dyDescent="0.3">
      <c r="A1807">
        <v>1953</v>
      </c>
      <c r="B1807" s="15" t="s">
        <v>359</v>
      </c>
      <c r="C1807" t="str">
        <f>_xlfn.XLOOKUP($B1807, STANDARDS!$A:$A, STANDARDS!$B:$B,,0,2)</f>
        <v>Uncompahgre Fm</v>
      </c>
      <c r="J1807">
        <v>1550</v>
      </c>
      <c r="M1807" t="s">
        <v>222</v>
      </c>
      <c r="O1807">
        <v>4.3999999999999997E-2</v>
      </c>
      <c r="P1807" t="s">
        <v>243</v>
      </c>
      <c r="S1807">
        <v>-25.5</v>
      </c>
      <c r="T1807">
        <v>0.2</v>
      </c>
      <c r="U1807" t="s">
        <v>246</v>
      </c>
      <c r="V1807">
        <v>1</v>
      </c>
      <c r="W1807" t="s">
        <v>247</v>
      </c>
      <c r="X1807" t="s">
        <v>488</v>
      </c>
    </row>
    <row r="1808" spans="1:24" x14ac:dyDescent="0.3">
      <c r="A1808">
        <v>1954</v>
      </c>
      <c r="B1808" s="15" t="s">
        <v>359</v>
      </c>
      <c r="C1808" t="str">
        <f>_xlfn.XLOOKUP($B1808, STANDARDS!$A:$A, STANDARDS!$B:$B,,0,2)</f>
        <v>Uncompahgre Fm</v>
      </c>
      <c r="J1808">
        <v>1550</v>
      </c>
      <c r="M1808" t="s">
        <v>222</v>
      </c>
      <c r="O1808">
        <v>1.4E-2</v>
      </c>
      <c r="P1808" t="s">
        <v>243</v>
      </c>
      <c r="S1808">
        <v>-23.6</v>
      </c>
      <c r="T1808">
        <v>0.2</v>
      </c>
      <c r="U1808" t="s">
        <v>246</v>
      </c>
      <c r="V1808">
        <v>1</v>
      </c>
      <c r="W1808" t="s">
        <v>247</v>
      </c>
      <c r="X1808" t="s">
        <v>488</v>
      </c>
    </row>
    <row r="1809" spans="1:24" x14ac:dyDescent="0.3">
      <c r="A1809">
        <v>1955</v>
      </c>
      <c r="B1809" s="15" t="s">
        <v>359</v>
      </c>
      <c r="C1809" t="str">
        <f>_xlfn.XLOOKUP($B1809, STANDARDS!$A:$A, STANDARDS!$B:$B,,0,2)</f>
        <v>Uncompahgre Fm</v>
      </c>
      <c r="J1809">
        <v>1550</v>
      </c>
      <c r="M1809" t="s">
        <v>222</v>
      </c>
      <c r="O1809">
        <v>8.0000000000000002E-3</v>
      </c>
      <c r="P1809" t="s">
        <v>243</v>
      </c>
      <c r="S1809">
        <v>-24.3</v>
      </c>
      <c r="T1809">
        <v>0.2</v>
      </c>
      <c r="U1809" t="s">
        <v>246</v>
      </c>
      <c r="V1809">
        <v>1</v>
      </c>
      <c r="W1809" t="s">
        <v>247</v>
      </c>
      <c r="X1809" t="s">
        <v>488</v>
      </c>
    </row>
    <row r="1810" spans="1:24" x14ac:dyDescent="0.3">
      <c r="A1810">
        <v>1956</v>
      </c>
      <c r="B1810" s="15" t="s">
        <v>359</v>
      </c>
      <c r="C1810" t="str">
        <f>_xlfn.XLOOKUP($B1810, STANDARDS!$A:$A, STANDARDS!$B:$B,,0,2)</f>
        <v>Uncompahgre Fm</v>
      </c>
      <c r="J1810">
        <v>1550</v>
      </c>
      <c r="M1810" t="s">
        <v>222</v>
      </c>
      <c r="O1810">
        <v>0.04</v>
      </c>
      <c r="P1810" t="s">
        <v>243</v>
      </c>
      <c r="S1810">
        <v>-26.6</v>
      </c>
      <c r="T1810">
        <v>0.2</v>
      </c>
      <c r="U1810" t="s">
        <v>246</v>
      </c>
      <c r="V1810">
        <v>1</v>
      </c>
      <c r="W1810" t="s">
        <v>247</v>
      </c>
      <c r="X1810" t="s">
        <v>488</v>
      </c>
    </row>
    <row r="1811" spans="1:24" x14ac:dyDescent="0.3">
      <c r="A1811">
        <v>1957</v>
      </c>
      <c r="B1811" s="15" t="s">
        <v>359</v>
      </c>
      <c r="C1811" t="str">
        <f>_xlfn.XLOOKUP($B1811, STANDARDS!$A:$A, STANDARDS!$B:$B,,0,2)</f>
        <v>Uncompahgre Fm</v>
      </c>
      <c r="J1811">
        <v>1550</v>
      </c>
      <c r="M1811" t="s">
        <v>222</v>
      </c>
      <c r="O1811">
        <v>4.2000000000000003E-2</v>
      </c>
      <c r="P1811" t="s">
        <v>243</v>
      </c>
      <c r="S1811">
        <v>-25.3</v>
      </c>
      <c r="T1811">
        <v>0.2</v>
      </c>
      <c r="U1811" t="s">
        <v>246</v>
      </c>
      <c r="V1811">
        <v>1</v>
      </c>
      <c r="W1811" t="s">
        <v>247</v>
      </c>
      <c r="X1811" t="s">
        <v>488</v>
      </c>
    </row>
    <row r="1812" spans="1:24" x14ac:dyDescent="0.3">
      <c r="A1812">
        <v>1958</v>
      </c>
      <c r="B1812" s="15" t="s">
        <v>359</v>
      </c>
      <c r="C1812" t="str">
        <f>_xlfn.XLOOKUP($B1812, STANDARDS!$A:$A, STANDARDS!$B:$B,,0,2)</f>
        <v>Uncompahgre Fm</v>
      </c>
      <c r="J1812">
        <v>1550</v>
      </c>
      <c r="M1812" t="s">
        <v>222</v>
      </c>
      <c r="O1812">
        <v>2.8000000000000001E-2</v>
      </c>
      <c r="P1812" t="s">
        <v>243</v>
      </c>
      <c r="S1812">
        <v>-24.3</v>
      </c>
      <c r="T1812">
        <v>0.2</v>
      </c>
      <c r="U1812" t="s">
        <v>246</v>
      </c>
      <c r="V1812">
        <v>1</v>
      </c>
      <c r="W1812" t="s">
        <v>247</v>
      </c>
      <c r="X1812" t="s">
        <v>488</v>
      </c>
    </row>
    <row r="1813" spans="1:24" x14ac:dyDescent="0.3">
      <c r="A1813">
        <v>1959</v>
      </c>
      <c r="B1813" s="15" t="s">
        <v>359</v>
      </c>
      <c r="C1813" t="str">
        <f>_xlfn.XLOOKUP($B1813, STANDARDS!$A:$A, STANDARDS!$B:$B,,0,2)</f>
        <v>Uncompahgre Fm</v>
      </c>
      <c r="J1813">
        <v>1550</v>
      </c>
      <c r="M1813" t="s">
        <v>222</v>
      </c>
      <c r="O1813">
        <v>0.2</v>
      </c>
      <c r="P1813" t="s">
        <v>243</v>
      </c>
      <c r="S1813">
        <v>-30.4</v>
      </c>
      <c r="T1813">
        <v>0.2</v>
      </c>
      <c r="U1813" t="s">
        <v>246</v>
      </c>
      <c r="V1813">
        <v>1</v>
      </c>
      <c r="W1813" t="s">
        <v>247</v>
      </c>
      <c r="X1813" t="s">
        <v>488</v>
      </c>
    </row>
    <row r="1814" spans="1:24" x14ac:dyDescent="0.3">
      <c r="A1814">
        <v>1960</v>
      </c>
      <c r="B1814" s="15" t="s">
        <v>360</v>
      </c>
      <c r="C1814" t="str">
        <f>_xlfn.XLOOKUP($B1814, STANDARDS!$A:$A, STANDARDS!$B:$B,,0,2)</f>
        <v>Einasleigh Metamorphics</v>
      </c>
      <c r="J1814">
        <v>1580</v>
      </c>
      <c r="M1814" t="s">
        <v>240</v>
      </c>
      <c r="P1814" t="s">
        <v>243</v>
      </c>
      <c r="Q1814">
        <v>5</v>
      </c>
      <c r="R1814">
        <v>0.2</v>
      </c>
      <c r="V1814">
        <v>1</v>
      </c>
      <c r="W1814" t="s">
        <v>247</v>
      </c>
      <c r="X1814" t="s">
        <v>489</v>
      </c>
    </row>
    <row r="1815" spans="1:24" x14ac:dyDescent="0.3">
      <c r="A1815">
        <v>1961</v>
      </c>
      <c r="B1815" s="15" t="s">
        <v>360</v>
      </c>
      <c r="C1815" t="str">
        <f>_xlfn.XLOOKUP($B1815, STANDARDS!$A:$A, STANDARDS!$B:$B,,0,2)</f>
        <v>Einasleigh Metamorphics</v>
      </c>
      <c r="J1815">
        <v>1580</v>
      </c>
      <c r="M1815" t="s">
        <v>241</v>
      </c>
      <c r="P1815" t="s">
        <v>243</v>
      </c>
      <c r="Q1815">
        <v>5.2</v>
      </c>
      <c r="R1815">
        <v>0.2</v>
      </c>
      <c r="V1815">
        <v>1</v>
      </c>
      <c r="W1815" t="s">
        <v>247</v>
      </c>
      <c r="X1815" t="s">
        <v>489</v>
      </c>
    </row>
    <row r="1816" spans="1:24" x14ac:dyDescent="0.3">
      <c r="A1816">
        <v>1962</v>
      </c>
      <c r="B1816" s="15" t="s">
        <v>360</v>
      </c>
      <c r="C1816" t="str">
        <f>_xlfn.XLOOKUP($B1816, STANDARDS!$A:$A, STANDARDS!$B:$B,,0,2)</f>
        <v>Einasleigh Metamorphics</v>
      </c>
      <c r="J1816">
        <v>1580</v>
      </c>
      <c r="M1816" t="s">
        <v>240</v>
      </c>
      <c r="P1816" t="s">
        <v>243</v>
      </c>
      <c r="Q1816">
        <v>4.8</v>
      </c>
      <c r="R1816">
        <v>0.2</v>
      </c>
      <c r="V1816">
        <v>1</v>
      </c>
      <c r="W1816" t="s">
        <v>247</v>
      </c>
      <c r="X1816" t="s">
        <v>489</v>
      </c>
    </row>
    <row r="1817" spans="1:24" x14ac:dyDescent="0.3">
      <c r="A1817">
        <v>1963</v>
      </c>
      <c r="B1817" s="15" t="s">
        <v>360</v>
      </c>
      <c r="C1817" t="str">
        <f>_xlfn.XLOOKUP($B1817, STANDARDS!$A:$A, STANDARDS!$B:$B,,0,2)</f>
        <v>Einasleigh Metamorphics</v>
      </c>
      <c r="J1817">
        <v>1580</v>
      </c>
      <c r="M1817" t="s">
        <v>241</v>
      </c>
      <c r="P1817" t="s">
        <v>243</v>
      </c>
      <c r="Q1817">
        <v>5.0999999999999996</v>
      </c>
      <c r="R1817">
        <v>0.2</v>
      </c>
      <c r="V1817">
        <v>1</v>
      </c>
      <c r="W1817" t="s">
        <v>247</v>
      </c>
      <c r="X1817" t="s">
        <v>489</v>
      </c>
    </row>
    <row r="1818" spans="1:24" x14ac:dyDescent="0.3">
      <c r="A1818">
        <v>1964</v>
      </c>
      <c r="B1818" s="15" t="s">
        <v>360</v>
      </c>
      <c r="C1818" t="str">
        <f>_xlfn.XLOOKUP($B1818, STANDARDS!$A:$A, STANDARDS!$B:$B,,0,2)</f>
        <v>Einasleigh Metamorphics</v>
      </c>
      <c r="J1818">
        <v>1580</v>
      </c>
      <c r="M1818" t="s">
        <v>240</v>
      </c>
      <c r="P1818" t="s">
        <v>243</v>
      </c>
      <c r="Q1818">
        <v>5.4</v>
      </c>
      <c r="R1818">
        <v>0.2</v>
      </c>
      <c r="V1818">
        <v>1</v>
      </c>
      <c r="W1818" t="s">
        <v>247</v>
      </c>
      <c r="X1818" t="s">
        <v>489</v>
      </c>
    </row>
    <row r="1819" spans="1:24" x14ac:dyDescent="0.3">
      <c r="A1819">
        <v>1965</v>
      </c>
      <c r="B1819" s="15" t="s">
        <v>360</v>
      </c>
      <c r="C1819" t="str">
        <f>_xlfn.XLOOKUP($B1819, STANDARDS!$A:$A, STANDARDS!$B:$B,,0,2)</f>
        <v>Einasleigh Metamorphics</v>
      </c>
      <c r="J1819">
        <v>1580</v>
      </c>
      <c r="M1819" t="s">
        <v>241</v>
      </c>
      <c r="P1819" t="s">
        <v>243</v>
      </c>
      <c r="Q1819">
        <v>5.7</v>
      </c>
      <c r="R1819">
        <v>0.2</v>
      </c>
      <c r="V1819">
        <v>1</v>
      </c>
      <c r="W1819" t="s">
        <v>247</v>
      </c>
      <c r="X1819" t="s">
        <v>489</v>
      </c>
    </row>
    <row r="1820" spans="1:24" x14ac:dyDescent="0.3">
      <c r="A1820">
        <v>1966</v>
      </c>
      <c r="B1820" s="15" t="s">
        <v>360</v>
      </c>
      <c r="C1820" t="str">
        <f>_xlfn.XLOOKUP($B1820, STANDARDS!$A:$A, STANDARDS!$B:$B,,0,2)</f>
        <v>Einasleigh Metamorphics</v>
      </c>
      <c r="J1820">
        <v>1580</v>
      </c>
      <c r="M1820" t="s">
        <v>240</v>
      </c>
      <c r="P1820" t="s">
        <v>243</v>
      </c>
      <c r="Q1820">
        <v>4.5</v>
      </c>
      <c r="R1820">
        <v>0.2</v>
      </c>
      <c r="V1820">
        <v>1</v>
      </c>
      <c r="W1820" t="s">
        <v>247</v>
      </c>
      <c r="X1820" t="s">
        <v>489</v>
      </c>
    </row>
    <row r="1821" spans="1:24" x14ac:dyDescent="0.3">
      <c r="A1821">
        <v>1967</v>
      </c>
      <c r="B1821" s="15" t="s">
        <v>360</v>
      </c>
      <c r="C1821" t="str">
        <f>_xlfn.XLOOKUP($B1821, STANDARDS!$A:$A, STANDARDS!$B:$B,,0,2)</f>
        <v>Einasleigh Metamorphics</v>
      </c>
      <c r="J1821">
        <v>1580</v>
      </c>
      <c r="M1821" t="s">
        <v>241</v>
      </c>
      <c r="P1821" t="s">
        <v>243</v>
      </c>
      <c r="Q1821">
        <v>6.1</v>
      </c>
      <c r="R1821">
        <v>0.2</v>
      </c>
      <c r="V1821">
        <v>1</v>
      </c>
      <c r="W1821" t="s">
        <v>247</v>
      </c>
      <c r="X1821" t="s">
        <v>489</v>
      </c>
    </row>
    <row r="1822" spans="1:24" x14ac:dyDescent="0.3">
      <c r="A1822">
        <v>1968</v>
      </c>
      <c r="B1822" s="15" t="s">
        <v>361</v>
      </c>
      <c r="C1822" t="str">
        <f>_xlfn.XLOOKUP($B1822, STANDARDS!$A:$A, STANDARDS!$B:$B,,0,2)</f>
        <v>Amelia Dolostone, McArthur Gp</v>
      </c>
      <c r="J1822">
        <v>1600</v>
      </c>
      <c r="M1822" t="s">
        <v>217</v>
      </c>
      <c r="O1822">
        <v>7.0000000000000001E-3</v>
      </c>
      <c r="P1822" t="s">
        <v>243</v>
      </c>
      <c r="S1822">
        <v>-29.4</v>
      </c>
      <c r="T1822">
        <v>0.2</v>
      </c>
      <c r="U1822" t="s">
        <v>246</v>
      </c>
      <c r="V1822">
        <v>1</v>
      </c>
      <c r="W1822" t="s">
        <v>247</v>
      </c>
      <c r="X1822" t="s">
        <v>469</v>
      </c>
    </row>
    <row r="1823" spans="1:24" x14ac:dyDescent="0.3">
      <c r="A1823">
        <v>1969</v>
      </c>
      <c r="B1823" s="15" t="s">
        <v>361</v>
      </c>
      <c r="C1823" t="str">
        <f>_xlfn.XLOOKUP($B1823, STANDARDS!$A:$A, STANDARDS!$B:$B,,0,2)</f>
        <v>Amelia Dolostone, McArthur Gp</v>
      </c>
      <c r="J1823">
        <v>1600</v>
      </c>
      <c r="M1823" t="s">
        <v>221</v>
      </c>
      <c r="O1823">
        <v>8.0000000000000002E-3</v>
      </c>
      <c r="P1823" t="s">
        <v>243</v>
      </c>
      <c r="S1823">
        <v>-29.1</v>
      </c>
      <c r="T1823">
        <v>0.2</v>
      </c>
      <c r="U1823" t="s">
        <v>246</v>
      </c>
      <c r="V1823">
        <v>1</v>
      </c>
      <c r="W1823" t="s">
        <v>247</v>
      </c>
      <c r="X1823" t="s">
        <v>469</v>
      </c>
    </row>
    <row r="1824" spans="1:24" x14ac:dyDescent="0.3">
      <c r="A1824">
        <v>1970</v>
      </c>
      <c r="B1824" s="15" t="s">
        <v>361</v>
      </c>
      <c r="C1824" t="str">
        <f>_xlfn.XLOOKUP($B1824, STANDARDS!$A:$A, STANDARDS!$B:$B,,0,2)</f>
        <v>Amelia Dolostone, McArthur Gp</v>
      </c>
      <c r="J1824">
        <v>1600</v>
      </c>
      <c r="M1824" t="s">
        <v>221</v>
      </c>
      <c r="O1824">
        <v>8.9999999999999993E-3</v>
      </c>
      <c r="P1824" t="s">
        <v>243</v>
      </c>
      <c r="S1824">
        <v>-24.7</v>
      </c>
      <c r="T1824">
        <v>0.2</v>
      </c>
      <c r="U1824" t="s">
        <v>246</v>
      </c>
      <c r="V1824">
        <v>1</v>
      </c>
      <c r="W1824" t="s">
        <v>247</v>
      </c>
      <c r="X1824" t="s">
        <v>469</v>
      </c>
    </row>
    <row r="1825" spans="1:24" x14ac:dyDescent="0.3">
      <c r="A1825">
        <v>1971</v>
      </c>
      <c r="B1825" s="15" t="s">
        <v>361</v>
      </c>
      <c r="C1825" t="str">
        <f>_xlfn.XLOOKUP($B1825, STANDARDS!$A:$A, STANDARDS!$B:$B,,0,2)</f>
        <v>Amelia Dolostone, McArthur Gp</v>
      </c>
      <c r="J1825">
        <v>1600</v>
      </c>
      <c r="M1825" t="s">
        <v>221</v>
      </c>
      <c r="O1825">
        <v>8.9999999999999993E-3</v>
      </c>
      <c r="P1825" t="s">
        <v>243</v>
      </c>
      <c r="S1825">
        <v>-24.4</v>
      </c>
      <c r="T1825">
        <v>0.2</v>
      </c>
      <c r="U1825" t="s">
        <v>246</v>
      </c>
      <c r="V1825">
        <v>1</v>
      </c>
      <c r="W1825" t="s">
        <v>247</v>
      </c>
      <c r="X1825" t="s">
        <v>469</v>
      </c>
    </row>
    <row r="1826" spans="1:24" x14ac:dyDescent="0.3">
      <c r="A1826">
        <v>1972</v>
      </c>
      <c r="B1826" s="15" t="s">
        <v>361</v>
      </c>
      <c r="C1826" t="str">
        <f>_xlfn.XLOOKUP($B1826, STANDARDS!$A:$A, STANDARDS!$B:$B,,0,2)</f>
        <v>Amelia Dolostone, McArthur Gp</v>
      </c>
      <c r="J1826">
        <v>1600</v>
      </c>
      <c r="M1826" t="s">
        <v>221</v>
      </c>
      <c r="O1826">
        <v>1.7000000000000001E-2</v>
      </c>
      <c r="P1826" t="s">
        <v>243</v>
      </c>
      <c r="S1826">
        <v>-28.6</v>
      </c>
      <c r="T1826">
        <v>0.2</v>
      </c>
      <c r="U1826" t="s">
        <v>246</v>
      </c>
      <c r="V1826">
        <v>1</v>
      </c>
      <c r="W1826" t="s">
        <v>247</v>
      </c>
      <c r="X1826" t="s">
        <v>469</v>
      </c>
    </row>
    <row r="1827" spans="1:24" x14ac:dyDescent="0.3">
      <c r="A1827">
        <v>1973</v>
      </c>
      <c r="B1827" s="15" t="s">
        <v>361</v>
      </c>
      <c r="C1827" t="str">
        <f>_xlfn.XLOOKUP($B1827, STANDARDS!$A:$A, STANDARDS!$B:$B,,0,2)</f>
        <v>Amelia Dolostone, McArthur Gp</v>
      </c>
      <c r="J1827">
        <v>1600</v>
      </c>
      <c r="M1827" t="s">
        <v>221</v>
      </c>
      <c r="O1827">
        <v>1.2999999999999999E-2</v>
      </c>
      <c r="P1827" t="s">
        <v>243</v>
      </c>
      <c r="S1827">
        <v>-27.8</v>
      </c>
      <c r="T1827">
        <v>0.2</v>
      </c>
      <c r="U1827" t="s">
        <v>246</v>
      </c>
      <c r="V1827">
        <v>1</v>
      </c>
      <c r="W1827" t="s">
        <v>247</v>
      </c>
      <c r="X1827" t="s">
        <v>469</v>
      </c>
    </row>
    <row r="1828" spans="1:24" x14ac:dyDescent="0.3">
      <c r="A1828">
        <v>1974</v>
      </c>
      <c r="B1828" s="15" t="s">
        <v>361</v>
      </c>
      <c r="C1828" t="str">
        <f>_xlfn.XLOOKUP($B1828, STANDARDS!$A:$A, STANDARDS!$B:$B,,0,2)</f>
        <v>Amelia Dolostone, McArthur Gp</v>
      </c>
      <c r="J1828">
        <v>1600</v>
      </c>
      <c r="M1828" t="s">
        <v>241</v>
      </c>
      <c r="O1828">
        <v>1E-3</v>
      </c>
      <c r="P1828" t="s">
        <v>243</v>
      </c>
      <c r="S1828">
        <v>-21.6</v>
      </c>
      <c r="T1828">
        <v>0.2</v>
      </c>
      <c r="U1828" t="s">
        <v>246</v>
      </c>
      <c r="V1828">
        <v>1</v>
      </c>
      <c r="W1828" t="s">
        <v>247</v>
      </c>
      <c r="X1828" t="s">
        <v>469</v>
      </c>
    </row>
    <row r="1829" spans="1:24" x14ac:dyDescent="0.3">
      <c r="A1829">
        <v>1975</v>
      </c>
      <c r="B1829" s="15" t="s">
        <v>361</v>
      </c>
      <c r="C1829" t="str">
        <f>_xlfn.XLOOKUP($B1829, STANDARDS!$A:$A, STANDARDS!$B:$B,,0,2)</f>
        <v>Amelia Dolostone, McArthur Gp</v>
      </c>
      <c r="J1829">
        <v>1600</v>
      </c>
      <c r="M1829" t="s">
        <v>241</v>
      </c>
      <c r="P1829" t="s">
        <v>243</v>
      </c>
      <c r="Q1829">
        <v>-0.1</v>
      </c>
      <c r="R1829">
        <v>0.2</v>
      </c>
      <c r="V1829">
        <v>1</v>
      </c>
      <c r="W1829" t="s">
        <v>247</v>
      </c>
      <c r="X1829" t="s">
        <v>470</v>
      </c>
    </row>
    <row r="1830" spans="1:24" x14ac:dyDescent="0.3">
      <c r="A1830">
        <v>1976</v>
      </c>
      <c r="B1830" s="15" t="s">
        <v>361</v>
      </c>
      <c r="C1830" t="str">
        <f>_xlfn.XLOOKUP($B1830, STANDARDS!$A:$A, STANDARDS!$B:$B,,0,2)</f>
        <v>Amelia Dolostone, McArthur Gp</v>
      </c>
      <c r="J1830">
        <v>1600</v>
      </c>
      <c r="M1830" t="s">
        <v>221</v>
      </c>
      <c r="P1830" t="s">
        <v>243</v>
      </c>
      <c r="Q1830">
        <v>-1.2</v>
      </c>
      <c r="R1830">
        <v>0.2</v>
      </c>
      <c r="V1830">
        <v>1</v>
      </c>
      <c r="W1830" t="s">
        <v>247</v>
      </c>
      <c r="X1830" t="s">
        <v>470</v>
      </c>
    </row>
    <row r="1831" spans="1:24" x14ac:dyDescent="0.3">
      <c r="A1831">
        <v>1977</v>
      </c>
      <c r="B1831" s="15" t="s">
        <v>361</v>
      </c>
      <c r="C1831" t="str">
        <f>_xlfn.XLOOKUP($B1831, STANDARDS!$A:$A, STANDARDS!$B:$B,,0,2)</f>
        <v>Amelia Dolostone, McArthur Gp</v>
      </c>
      <c r="J1831">
        <v>1600</v>
      </c>
      <c r="M1831" t="s">
        <v>221</v>
      </c>
      <c r="P1831" t="s">
        <v>243</v>
      </c>
      <c r="Q1831">
        <v>-1.1000000000000001</v>
      </c>
      <c r="R1831">
        <v>0.2</v>
      </c>
      <c r="V1831">
        <v>1</v>
      </c>
      <c r="W1831" t="s">
        <v>247</v>
      </c>
      <c r="X1831" t="s">
        <v>470</v>
      </c>
    </row>
    <row r="1832" spans="1:24" x14ac:dyDescent="0.3">
      <c r="A1832">
        <v>1978</v>
      </c>
      <c r="B1832" s="15" t="s">
        <v>362</v>
      </c>
      <c r="C1832" t="str">
        <f>_xlfn.XLOOKUP($B1832, STANDARDS!$A:$A, STANDARDS!$B:$B,,0,2)</f>
        <v>Kaladgi Gp</v>
      </c>
      <c r="J1832">
        <v>1600</v>
      </c>
      <c r="M1832" t="s">
        <v>241</v>
      </c>
      <c r="P1832" t="s">
        <v>243</v>
      </c>
      <c r="Q1832">
        <v>0.6</v>
      </c>
      <c r="R1832">
        <v>0.2</v>
      </c>
      <c r="V1832">
        <v>1</v>
      </c>
      <c r="W1832" t="s">
        <v>247</v>
      </c>
      <c r="X1832" t="s">
        <v>461</v>
      </c>
    </row>
    <row r="1833" spans="1:24" x14ac:dyDescent="0.3">
      <c r="A1833">
        <v>1979</v>
      </c>
      <c r="B1833" s="15" t="s">
        <v>362</v>
      </c>
      <c r="C1833" t="str">
        <f>_xlfn.XLOOKUP($B1833, STANDARDS!$A:$A, STANDARDS!$B:$B,,0,2)</f>
        <v>Kaladgi Gp</v>
      </c>
      <c r="J1833">
        <v>1600</v>
      </c>
      <c r="M1833" t="s">
        <v>241</v>
      </c>
      <c r="P1833" t="s">
        <v>243</v>
      </c>
      <c r="Q1833">
        <v>1.2</v>
      </c>
      <c r="R1833">
        <v>0.2</v>
      </c>
      <c r="V1833">
        <v>1</v>
      </c>
      <c r="W1833" t="s">
        <v>247</v>
      </c>
      <c r="X1833" t="s">
        <v>461</v>
      </c>
    </row>
    <row r="1834" spans="1:24" x14ac:dyDescent="0.3">
      <c r="A1834">
        <v>1980</v>
      </c>
      <c r="B1834" s="15" t="s">
        <v>362</v>
      </c>
      <c r="C1834" t="str">
        <f>_xlfn.XLOOKUP($B1834, STANDARDS!$A:$A, STANDARDS!$B:$B,,0,2)</f>
        <v>Kaladgi Gp</v>
      </c>
      <c r="J1834">
        <v>1600</v>
      </c>
      <c r="M1834" t="s">
        <v>240</v>
      </c>
      <c r="P1834" t="s">
        <v>243</v>
      </c>
      <c r="Q1834">
        <v>1.1000000000000001</v>
      </c>
      <c r="R1834">
        <v>0.2</v>
      </c>
      <c r="V1834">
        <v>1</v>
      </c>
      <c r="W1834" t="s">
        <v>247</v>
      </c>
      <c r="X1834" t="s">
        <v>461</v>
      </c>
    </row>
    <row r="1835" spans="1:24" x14ac:dyDescent="0.3">
      <c r="A1835">
        <v>1981</v>
      </c>
      <c r="B1835" s="15" t="s">
        <v>362</v>
      </c>
      <c r="C1835" t="str">
        <f>_xlfn.XLOOKUP($B1835, STANDARDS!$A:$A, STANDARDS!$B:$B,,0,2)</f>
        <v>Kaladgi Gp</v>
      </c>
      <c r="J1835">
        <v>1600</v>
      </c>
      <c r="M1835" t="s">
        <v>240</v>
      </c>
      <c r="P1835" t="s">
        <v>243</v>
      </c>
      <c r="Q1835">
        <v>0.3</v>
      </c>
      <c r="R1835">
        <v>0.2</v>
      </c>
      <c r="V1835">
        <v>1</v>
      </c>
      <c r="W1835" t="s">
        <v>247</v>
      </c>
      <c r="X1835" t="s">
        <v>461</v>
      </c>
    </row>
    <row r="1836" spans="1:24" x14ac:dyDescent="0.3">
      <c r="A1836">
        <v>1982</v>
      </c>
      <c r="B1836" s="15" t="s">
        <v>362</v>
      </c>
      <c r="C1836" t="str">
        <f>_xlfn.XLOOKUP($B1836, STANDARDS!$A:$A, STANDARDS!$B:$B,,0,2)</f>
        <v>Kaladgi Gp</v>
      </c>
      <c r="J1836">
        <v>1600</v>
      </c>
      <c r="M1836" t="s">
        <v>240</v>
      </c>
      <c r="P1836" t="s">
        <v>243</v>
      </c>
      <c r="Q1836">
        <v>1.5</v>
      </c>
      <c r="R1836">
        <v>0.2</v>
      </c>
      <c r="V1836">
        <v>1</v>
      </c>
      <c r="W1836" t="s">
        <v>247</v>
      </c>
      <c r="X1836" t="s">
        <v>461</v>
      </c>
    </row>
    <row r="1837" spans="1:24" x14ac:dyDescent="0.3">
      <c r="A1837">
        <v>1983</v>
      </c>
      <c r="B1837" s="15" t="s">
        <v>362</v>
      </c>
      <c r="C1837" t="str">
        <f>_xlfn.XLOOKUP($B1837, STANDARDS!$A:$A, STANDARDS!$B:$B,,0,2)</f>
        <v>Kaladgi Gp</v>
      </c>
      <c r="J1837">
        <v>1600</v>
      </c>
      <c r="M1837" t="s">
        <v>240</v>
      </c>
      <c r="P1837" t="s">
        <v>243</v>
      </c>
      <c r="Q1837">
        <v>1</v>
      </c>
      <c r="R1837">
        <v>0.2</v>
      </c>
      <c r="V1837">
        <v>1</v>
      </c>
      <c r="W1837" t="s">
        <v>247</v>
      </c>
      <c r="X1837" t="s">
        <v>461</v>
      </c>
    </row>
    <row r="1838" spans="1:24" x14ac:dyDescent="0.3">
      <c r="A1838">
        <v>1984</v>
      </c>
      <c r="B1838" s="15" t="s">
        <v>362</v>
      </c>
      <c r="C1838" t="str">
        <f>_xlfn.XLOOKUP($B1838, STANDARDS!$A:$A, STANDARDS!$B:$B,,0,2)</f>
        <v>Kaladgi Gp</v>
      </c>
      <c r="J1838">
        <v>1600</v>
      </c>
      <c r="M1838" t="s">
        <v>241</v>
      </c>
      <c r="P1838" t="s">
        <v>243</v>
      </c>
      <c r="Q1838">
        <v>1.3</v>
      </c>
      <c r="R1838">
        <v>0.2</v>
      </c>
      <c r="V1838">
        <v>1</v>
      </c>
      <c r="W1838" t="s">
        <v>247</v>
      </c>
      <c r="X1838" t="s">
        <v>461</v>
      </c>
    </row>
    <row r="1839" spans="1:24" x14ac:dyDescent="0.3">
      <c r="A1839">
        <v>1985</v>
      </c>
      <c r="B1839" s="15" t="s">
        <v>362</v>
      </c>
      <c r="C1839" t="str">
        <f>_xlfn.XLOOKUP($B1839, STANDARDS!$A:$A, STANDARDS!$B:$B,,0,2)</f>
        <v>Kaladgi Gp</v>
      </c>
      <c r="J1839">
        <v>1600</v>
      </c>
      <c r="M1839" t="s">
        <v>241</v>
      </c>
      <c r="P1839" t="s">
        <v>243</v>
      </c>
      <c r="Q1839">
        <v>0.6</v>
      </c>
      <c r="R1839">
        <v>0.2</v>
      </c>
      <c r="V1839">
        <v>1</v>
      </c>
      <c r="W1839" t="s">
        <v>247</v>
      </c>
      <c r="X1839" t="s">
        <v>461</v>
      </c>
    </row>
    <row r="1840" spans="1:24" x14ac:dyDescent="0.3">
      <c r="A1840">
        <v>1986</v>
      </c>
      <c r="B1840" s="15" t="s">
        <v>362</v>
      </c>
      <c r="C1840" t="str">
        <f>_xlfn.XLOOKUP($B1840, STANDARDS!$A:$A, STANDARDS!$B:$B,,0,2)</f>
        <v>Kaladgi Gp</v>
      </c>
      <c r="J1840">
        <v>1600</v>
      </c>
      <c r="M1840" t="s">
        <v>241</v>
      </c>
      <c r="P1840" t="s">
        <v>243</v>
      </c>
      <c r="Q1840">
        <v>0.2</v>
      </c>
      <c r="R1840">
        <v>0.2</v>
      </c>
      <c r="V1840">
        <v>1</v>
      </c>
      <c r="W1840" t="s">
        <v>247</v>
      </c>
      <c r="X1840" t="s">
        <v>461</v>
      </c>
    </row>
    <row r="1841" spans="1:24" x14ac:dyDescent="0.3">
      <c r="A1841">
        <v>1987</v>
      </c>
      <c r="B1841" s="15" t="s">
        <v>362</v>
      </c>
      <c r="C1841" t="str">
        <f>_xlfn.XLOOKUP($B1841, STANDARDS!$A:$A, STANDARDS!$B:$B,,0,2)</f>
        <v>Kaladgi Gp</v>
      </c>
      <c r="J1841">
        <v>1600</v>
      </c>
      <c r="M1841" t="s">
        <v>241</v>
      </c>
      <c r="P1841" t="s">
        <v>243</v>
      </c>
      <c r="Q1841">
        <v>0.5</v>
      </c>
      <c r="R1841">
        <v>0.2</v>
      </c>
      <c r="V1841">
        <v>1</v>
      </c>
      <c r="W1841" t="s">
        <v>247</v>
      </c>
      <c r="X1841" t="s">
        <v>461</v>
      </c>
    </row>
    <row r="1842" spans="1:24" x14ac:dyDescent="0.3">
      <c r="A1842">
        <v>1988</v>
      </c>
      <c r="B1842" s="15" t="s">
        <v>362</v>
      </c>
      <c r="C1842" t="str">
        <f>_xlfn.XLOOKUP($B1842, STANDARDS!$A:$A, STANDARDS!$B:$B,,0,2)</f>
        <v>Kaladgi Gp</v>
      </c>
      <c r="J1842">
        <v>1600</v>
      </c>
      <c r="M1842" t="s">
        <v>241</v>
      </c>
      <c r="P1842" t="s">
        <v>243</v>
      </c>
      <c r="Q1842">
        <v>-3.6</v>
      </c>
      <c r="R1842">
        <v>0.2</v>
      </c>
      <c r="V1842">
        <v>1</v>
      </c>
      <c r="W1842" t="s">
        <v>247</v>
      </c>
      <c r="X1842" t="s">
        <v>461</v>
      </c>
    </row>
    <row r="1843" spans="1:24" x14ac:dyDescent="0.3">
      <c r="A1843">
        <v>1989</v>
      </c>
      <c r="B1843" s="15" t="s">
        <v>362</v>
      </c>
      <c r="C1843" t="str">
        <f>_xlfn.XLOOKUP($B1843, STANDARDS!$A:$A, STANDARDS!$B:$B,,0,2)</f>
        <v>Kaladgi Gp</v>
      </c>
      <c r="J1843">
        <v>1600</v>
      </c>
      <c r="M1843" t="s">
        <v>241</v>
      </c>
      <c r="P1843" t="s">
        <v>243</v>
      </c>
      <c r="Q1843">
        <v>0.2</v>
      </c>
      <c r="R1843">
        <v>0.2</v>
      </c>
      <c r="V1843">
        <v>1</v>
      </c>
      <c r="W1843" t="s">
        <v>247</v>
      </c>
      <c r="X1843" t="s">
        <v>461</v>
      </c>
    </row>
    <row r="1844" spans="1:24" x14ac:dyDescent="0.3">
      <c r="A1844">
        <v>1990</v>
      </c>
      <c r="B1844" s="15" t="s">
        <v>362</v>
      </c>
      <c r="C1844" t="str">
        <f>_xlfn.XLOOKUP($B1844, STANDARDS!$A:$A, STANDARDS!$B:$B,,0,2)</f>
        <v>Kaladgi Gp</v>
      </c>
      <c r="J1844">
        <v>1600</v>
      </c>
      <c r="M1844" t="s">
        <v>241</v>
      </c>
      <c r="P1844" t="s">
        <v>243</v>
      </c>
      <c r="Q1844">
        <v>0.2</v>
      </c>
      <c r="R1844">
        <v>0.2</v>
      </c>
      <c r="V1844">
        <v>1</v>
      </c>
      <c r="W1844" t="s">
        <v>247</v>
      </c>
      <c r="X1844" t="s">
        <v>461</v>
      </c>
    </row>
    <row r="1845" spans="1:24" x14ac:dyDescent="0.3">
      <c r="A1845">
        <v>1991</v>
      </c>
      <c r="B1845" s="15" t="s">
        <v>363</v>
      </c>
      <c r="C1845" t="str">
        <f>_xlfn.XLOOKUP($B1845, STANDARDS!$A:$A, STANDARDS!$B:$B,,0,2)</f>
        <v>Tooganinie Fm, Umbolooga Subgp, McArthur Gp</v>
      </c>
      <c r="J1845">
        <v>1600</v>
      </c>
      <c r="M1845" t="s">
        <v>217</v>
      </c>
      <c r="O1845">
        <v>4.0000000000000001E-3</v>
      </c>
      <c r="P1845" t="s">
        <v>243</v>
      </c>
      <c r="S1845">
        <v>-27.2</v>
      </c>
      <c r="T1845">
        <v>0.2</v>
      </c>
      <c r="U1845" t="s">
        <v>246</v>
      </c>
      <c r="V1845">
        <v>1</v>
      </c>
      <c r="W1845" t="s">
        <v>247</v>
      </c>
      <c r="X1845" t="s">
        <v>469</v>
      </c>
    </row>
    <row r="1846" spans="1:24" x14ac:dyDescent="0.3">
      <c r="A1846">
        <v>1992</v>
      </c>
      <c r="B1846" s="15" t="s">
        <v>363</v>
      </c>
      <c r="C1846" t="str">
        <f>_xlfn.XLOOKUP($B1846, STANDARDS!$A:$A, STANDARDS!$B:$B,,0,2)</f>
        <v>Tooganinie Fm, Umbolooga Subgp, McArthur Gp</v>
      </c>
      <c r="J1846">
        <v>1600</v>
      </c>
      <c r="M1846" t="s">
        <v>217</v>
      </c>
      <c r="O1846">
        <v>2E-3</v>
      </c>
      <c r="P1846" t="s">
        <v>243</v>
      </c>
      <c r="S1846">
        <v>-22.1</v>
      </c>
      <c r="T1846">
        <v>0.2</v>
      </c>
      <c r="U1846" t="s">
        <v>246</v>
      </c>
      <c r="V1846">
        <v>1</v>
      </c>
      <c r="W1846" t="s">
        <v>247</v>
      </c>
      <c r="X1846" t="s">
        <v>469</v>
      </c>
    </row>
    <row r="1847" spans="1:24" x14ac:dyDescent="0.3">
      <c r="A1847">
        <v>1993</v>
      </c>
      <c r="B1847" s="15" t="s">
        <v>363</v>
      </c>
      <c r="C1847" t="str">
        <f>_xlfn.XLOOKUP($B1847, STANDARDS!$A:$A, STANDARDS!$B:$B,,0,2)</f>
        <v>Tooganinie Fm, Umbolooga Subgp, McArthur Gp</v>
      </c>
      <c r="J1847">
        <v>1600</v>
      </c>
      <c r="M1847" t="s">
        <v>221</v>
      </c>
      <c r="P1847" t="s">
        <v>243</v>
      </c>
      <c r="Q1847">
        <v>-2.4</v>
      </c>
      <c r="R1847">
        <v>0.2</v>
      </c>
      <c r="V1847">
        <v>1</v>
      </c>
      <c r="W1847" t="s">
        <v>247</v>
      </c>
      <c r="X1847" t="s">
        <v>470</v>
      </c>
    </row>
    <row r="1848" spans="1:24" x14ac:dyDescent="0.3">
      <c r="A1848">
        <v>1994</v>
      </c>
      <c r="B1848" s="15" t="s">
        <v>363</v>
      </c>
      <c r="C1848" t="str">
        <f>_xlfn.XLOOKUP($B1848, STANDARDS!$A:$A, STANDARDS!$B:$B,,0,2)</f>
        <v>Tooganinie Fm, Umbolooga Subgp, McArthur Gp</v>
      </c>
      <c r="J1848">
        <v>1600</v>
      </c>
      <c r="M1848" t="s">
        <v>241</v>
      </c>
      <c r="P1848" t="s">
        <v>243</v>
      </c>
      <c r="Q1848">
        <v>-1.6</v>
      </c>
      <c r="R1848">
        <v>0.2</v>
      </c>
      <c r="V1848">
        <v>1</v>
      </c>
      <c r="W1848" t="s">
        <v>247</v>
      </c>
      <c r="X1848" t="s">
        <v>470</v>
      </c>
    </row>
    <row r="1849" spans="1:24" x14ac:dyDescent="0.3">
      <c r="A1849">
        <v>1995</v>
      </c>
      <c r="B1849" s="15" t="s">
        <v>364</v>
      </c>
      <c r="C1849" t="str">
        <f>_xlfn.XLOOKUP($B1849, STANDARDS!$A:$A, STANDARDS!$B:$B,,0,2)</f>
        <v>Mallapunyah Fm, Umbolooga Subgp, McArthur Gp</v>
      </c>
      <c r="J1849">
        <v>1650</v>
      </c>
      <c r="M1849" t="s">
        <v>221</v>
      </c>
      <c r="O1849">
        <v>3.9E-2</v>
      </c>
      <c r="P1849" t="s">
        <v>243</v>
      </c>
      <c r="S1849">
        <v>-32.299999999999997</v>
      </c>
      <c r="T1849">
        <v>0.2</v>
      </c>
      <c r="U1849" t="s">
        <v>246</v>
      </c>
      <c r="V1849">
        <v>1</v>
      </c>
      <c r="W1849" t="s">
        <v>247</v>
      </c>
      <c r="X1849" t="s">
        <v>469</v>
      </c>
    </row>
    <row r="1850" spans="1:24" x14ac:dyDescent="0.3">
      <c r="A1850">
        <v>1996</v>
      </c>
      <c r="B1850" s="15" t="s">
        <v>364</v>
      </c>
      <c r="C1850" t="str">
        <f>_xlfn.XLOOKUP($B1850, STANDARDS!$A:$A, STANDARDS!$B:$B,,0,2)</f>
        <v>Mallapunyah Fm, Umbolooga Subgp, McArthur Gp</v>
      </c>
      <c r="J1850">
        <v>1650</v>
      </c>
      <c r="M1850" t="s">
        <v>221</v>
      </c>
      <c r="P1850" t="s">
        <v>243</v>
      </c>
      <c r="Q1850">
        <v>0.2</v>
      </c>
      <c r="R1850">
        <v>0.2</v>
      </c>
      <c r="V1850">
        <v>1</v>
      </c>
      <c r="W1850" t="s">
        <v>247</v>
      </c>
      <c r="X1850" t="s">
        <v>470</v>
      </c>
    </row>
    <row r="1851" spans="1:24" x14ac:dyDescent="0.3">
      <c r="A1851">
        <v>1997</v>
      </c>
      <c r="B1851" s="15" t="s">
        <v>146</v>
      </c>
      <c r="C1851" t="str">
        <f>_xlfn.XLOOKUP($B1851, STANDARDS!$A:$A, STANDARDS!$B:$B,,0,2)</f>
        <v>Paradise Creek Fm, McNamara Gp</v>
      </c>
      <c r="J1851">
        <v>1650</v>
      </c>
      <c r="M1851" t="s">
        <v>217</v>
      </c>
      <c r="P1851" t="s">
        <v>243</v>
      </c>
      <c r="S1851">
        <v>-29.3</v>
      </c>
      <c r="T1851">
        <v>0.2</v>
      </c>
      <c r="U1851" t="s">
        <v>246</v>
      </c>
      <c r="V1851">
        <v>1</v>
      </c>
      <c r="W1851" t="s">
        <v>247</v>
      </c>
      <c r="X1851" t="s">
        <v>473</v>
      </c>
    </row>
    <row r="1852" spans="1:24" x14ac:dyDescent="0.3">
      <c r="A1852">
        <v>1998</v>
      </c>
      <c r="B1852" s="15" t="s">
        <v>146</v>
      </c>
      <c r="C1852" t="str">
        <f>_xlfn.XLOOKUP($B1852, STANDARDS!$A:$A, STANDARDS!$B:$B,,0,2)</f>
        <v>Paradise Creek Fm, McNamara Gp</v>
      </c>
      <c r="J1852">
        <v>1650</v>
      </c>
      <c r="M1852" t="s">
        <v>217</v>
      </c>
      <c r="P1852" t="s">
        <v>243</v>
      </c>
      <c r="S1852">
        <v>-28.9</v>
      </c>
      <c r="T1852">
        <v>0.2</v>
      </c>
      <c r="U1852" t="s">
        <v>246</v>
      </c>
      <c r="V1852">
        <v>1</v>
      </c>
      <c r="W1852" t="s">
        <v>247</v>
      </c>
      <c r="X1852" t="s">
        <v>456</v>
      </c>
    </row>
    <row r="1853" spans="1:24" x14ac:dyDescent="0.3">
      <c r="A1853">
        <v>1999</v>
      </c>
      <c r="B1853" s="15" t="s">
        <v>146</v>
      </c>
      <c r="C1853" t="str">
        <f>_xlfn.XLOOKUP($B1853, STANDARDS!$A:$A, STANDARDS!$B:$B,,0,2)</f>
        <v>Paradise Creek Fm, McNamara Gp</v>
      </c>
      <c r="J1853">
        <v>1650</v>
      </c>
      <c r="M1853" t="s">
        <v>217</v>
      </c>
      <c r="P1853" t="s">
        <v>243</v>
      </c>
      <c r="S1853">
        <v>-28.6</v>
      </c>
      <c r="T1853">
        <v>0.2</v>
      </c>
      <c r="U1853" t="s">
        <v>246</v>
      </c>
      <c r="V1853">
        <v>1</v>
      </c>
      <c r="W1853" t="s">
        <v>247</v>
      </c>
      <c r="X1853" t="s">
        <v>456</v>
      </c>
    </row>
    <row r="1854" spans="1:24" x14ac:dyDescent="0.3">
      <c r="A1854">
        <v>2000</v>
      </c>
      <c r="B1854" s="15" t="s">
        <v>147</v>
      </c>
      <c r="C1854" t="str">
        <f>_xlfn.XLOOKUP($B1854, STANDARDS!$A:$A, STANDARDS!$B:$B,,0,2)</f>
        <v>Urquhart Shale</v>
      </c>
      <c r="J1854">
        <v>1670</v>
      </c>
      <c r="M1854" t="s">
        <v>222</v>
      </c>
      <c r="P1854" t="s">
        <v>243</v>
      </c>
      <c r="S1854">
        <v>-28.2</v>
      </c>
      <c r="T1854">
        <v>0.2</v>
      </c>
      <c r="U1854" t="s">
        <v>246</v>
      </c>
      <c r="V1854">
        <v>1</v>
      </c>
      <c r="W1854" t="s">
        <v>247</v>
      </c>
      <c r="X1854" t="s">
        <v>458</v>
      </c>
    </row>
    <row r="1855" spans="1:24" x14ac:dyDescent="0.3">
      <c r="A1855">
        <v>2001</v>
      </c>
      <c r="B1855" s="15" t="s">
        <v>147</v>
      </c>
      <c r="C1855" t="str">
        <f>_xlfn.XLOOKUP($B1855, STANDARDS!$A:$A, STANDARDS!$B:$B,,0,2)</f>
        <v>Urquhart Shale</v>
      </c>
      <c r="J1855">
        <v>1670</v>
      </c>
      <c r="M1855" t="s">
        <v>222</v>
      </c>
      <c r="P1855" t="s">
        <v>243</v>
      </c>
      <c r="S1855">
        <v>-23.9</v>
      </c>
      <c r="T1855">
        <v>0.2</v>
      </c>
      <c r="U1855" t="s">
        <v>246</v>
      </c>
      <c r="V1855">
        <v>1</v>
      </c>
      <c r="W1855" t="s">
        <v>247</v>
      </c>
      <c r="X1855" t="s">
        <v>456</v>
      </c>
    </row>
    <row r="1856" spans="1:24" x14ac:dyDescent="0.3">
      <c r="A1856">
        <v>2002</v>
      </c>
      <c r="B1856" s="15" t="s">
        <v>147</v>
      </c>
      <c r="C1856" t="str">
        <f>_xlfn.XLOOKUP($B1856, STANDARDS!$A:$A, STANDARDS!$B:$B,,0,2)</f>
        <v>Urquhart Shale</v>
      </c>
      <c r="J1856">
        <v>1670</v>
      </c>
      <c r="M1856" t="s">
        <v>222</v>
      </c>
      <c r="O1856">
        <v>0.18</v>
      </c>
      <c r="P1856" t="s">
        <v>243</v>
      </c>
      <c r="S1856">
        <v>-22.2</v>
      </c>
      <c r="T1856">
        <v>0.2</v>
      </c>
      <c r="U1856" t="s">
        <v>246</v>
      </c>
      <c r="V1856">
        <v>1</v>
      </c>
      <c r="W1856" t="s">
        <v>247</v>
      </c>
      <c r="X1856" t="s">
        <v>464</v>
      </c>
    </row>
    <row r="1857" spans="1:24" x14ac:dyDescent="0.3">
      <c r="A1857">
        <v>2003</v>
      </c>
      <c r="B1857" s="15" t="s">
        <v>147</v>
      </c>
      <c r="C1857" t="str">
        <f>_xlfn.XLOOKUP($B1857, STANDARDS!$A:$A, STANDARDS!$B:$B,,0,2)</f>
        <v>Urquhart Shale</v>
      </c>
      <c r="J1857">
        <v>1670</v>
      </c>
      <c r="M1857" t="s">
        <v>222</v>
      </c>
      <c r="O1857">
        <v>0.01</v>
      </c>
      <c r="P1857" t="s">
        <v>243</v>
      </c>
      <c r="S1857">
        <v>-25.1</v>
      </c>
      <c r="T1857">
        <v>0.2</v>
      </c>
      <c r="U1857" t="s">
        <v>246</v>
      </c>
      <c r="V1857">
        <v>1</v>
      </c>
      <c r="W1857" t="s">
        <v>247</v>
      </c>
      <c r="X1857" t="s">
        <v>490</v>
      </c>
    </row>
    <row r="1858" spans="1:24" x14ac:dyDescent="0.3">
      <c r="A1858">
        <v>2004</v>
      </c>
      <c r="B1858" s="15" t="s">
        <v>147</v>
      </c>
      <c r="C1858" t="str">
        <f>_xlfn.XLOOKUP($B1858, STANDARDS!$A:$A, STANDARDS!$B:$B,,0,2)</f>
        <v>Urquhart Shale</v>
      </c>
      <c r="J1858">
        <v>1670</v>
      </c>
      <c r="M1858" t="s">
        <v>222</v>
      </c>
      <c r="O1858">
        <v>0.11799999999999999</v>
      </c>
      <c r="P1858" t="s">
        <v>243</v>
      </c>
      <c r="S1858">
        <v>-25.1</v>
      </c>
      <c r="T1858">
        <v>0.2</v>
      </c>
      <c r="U1858" t="s">
        <v>246</v>
      </c>
      <c r="V1858">
        <v>1</v>
      </c>
      <c r="W1858" t="s">
        <v>247</v>
      </c>
      <c r="X1858" t="s">
        <v>490</v>
      </c>
    </row>
    <row r="1859" spans="1:24" x14ac:dyDescent="0.3">
      <c r="A1859">
        <v>2005</v>
      </c>
      <c r="B1859" s="15" t="s">
        <v>147</v>
      </c>
      <c r="C1859" t="str">
        <f>_xlfn.XLOOKUP($B1859, STANDARDS!$A:$A, STANDARDS!$B:$B,,0,2)</f>
        <v>Urquhart Shale</v>
      </c>
      <c r="J1859">
        <v>1670</v>
      </c>
      <c r="M1859" t="s">
        <v>222</v>
      </c>
      <c r="O1859">
        <v>0.03</v>
      </c>
      <c r="P1859" t="s">
        <v>243</v>
      </c>
      <c r="S1859">
        <v>-24</v>
      </c>
      <c r="T1859">
        <v>0.2</v>
      </c>
      <c r="U1859" t="s">
        <v>246</v>
      </c>
      <c r="V1859">
        <v>1</v>
      </c>
      <c r="W1859" t="s">
        <v>247</v>
      </c>
      <c r="X1859" t="s">
        <v>490</v>
      </c>
    </row>
    <row r="1860" spans="1:24" x14ac:dyDescent="0.3">
      <c r="A1860">
        <v>2006</v>
      </c>
      <c r="B1860" s="15" t="s">
        <v>147</v>
      </c>
      <c r="C1860" t="str">
        <f>_xlfn.XLOOKUP($B1860, STANDARDS!$A:$A, STANDARDS!$B:$B,,0,2)</f>
        <v>Urquhart Shale</v>
      </c>
      <c r="J1860">
        <v>1670</v>
      </c>
      <c r="M1860" t="s">
        <v>222</v>
      </c>
      <c r="O1860">
        <v>0.03</v>
      </c>
      <c r="P1860" t="s">
        <v>243</v>
      </c>
      <c r="S1860">
        <v>-24.3</v>
      </c>
      <c r="T1860">
        <v>0.2</v>
      </c>
      <c r="U1860" t="s">
        <v>246</v>
      </c>
      <c r="V1860">
        <v>1</v>
      </c>
      <c r="W1860" t="s">
        <v>247</v>
      </c>
      <c r="X1860" t="s">
        <v>490</v>
      </c>
    </row>
    <row r="1861" spans="1:24" x14ac:dyDescent="0.3">
      <c r="A1861">
        <v>2007</v>
      </c>
      <c r="B1861" s="15" t="s">
        <v>147</v>
      </c>
      <c r="C1861" t="str">
        <f>_xlfn.XLOOKUP($B1861, STANDARDS!$A:$A, STANDARDS!$B:$B,,0,2)</f>
        <v>Urquhart Shale</v>
      </c>
      <c r="J1861">
        <v>1670</v>
      </c>
      <c r="M1861" t="s">
        <v>222</v>
      </c>
      <c r="O1861">
        <v>0.04</v>
      </c>
      <c r="P1861" t="s">
        <v>243</v>
      </c>
      <c r="S1861">
        <v>-22.9</v>
      </c>
      <c r="T1861">
        <v>0.2</v>
      </c>
      <c r="U1861" t="s">
        <v>246</v>
      </c>
      <c r="V1861">
        <v>1</v>
      </c>
      <c r="W1861" t="s">
        <v>247</v>
      </c>
      <c r="X1861" t="s">
        <v>490</v>
      </c>
    </row>
    <row r="1862" spans="1:24" x14ac:dyDescent="0.3">
      <c r="A1862">
        <v>2008</v>
      </c>
      <c r="B1862" s="15" t="s">
        <v>147</v>
      </c>
      <c r="C1862" t="str">
        <f>_xlfn.XLOOKUP($B1862, STANDARDS!$A:$A, STANDARDS!$B:$B,,0,2)</f>
        <v>Urquhart Shale</v>
      </c>
      <c r="J1862">
        <v>1670</v>
      </c>
      <c r="M1862" t="s">
        <v>222</v>
      </c>
      <c r="O1862">
        <v>0.08</v>
      </c>
      <c r="P1862" t="s">
        <v>243</v>
      </c>
      <c r="S1862">
        <v>-21.2</v>
      </c>
      <c r="T1862">
        <v>0.2</v>
      </c>
      <c r="U1862" t="s">
        <v>246</v>
      </c>
      <c r="V1862">
        <v>1</v>
      </c>
      <c r="W1862" t="s">
        <v>247</v>
      </c>
      <c r="X1862" t="s">
        <v>490</v>
      </c>
    </row>
    <row r="1863" spans="1:24" x14ac:dyDescent="0.3">
      <c r="A1863">
        <v>2009</v>
      </c>
      <c r="B1863" s="15" t="s">
        <v>147</v>
      </c>
      <c r="C1863" t="str">
        <f>_xlfn.XLOOKUP($B1863, STANDARDS!$A:$A, STANDARDS!$B:$B,,0,2)</f>
        <v>Urquhart Shale</v>
      </c>
      <c r="J1863">
        <v>1670</v>
      </c>
      <c r="M1863" t="s">
        <v>222</v>
      </c>
      <c r="O1863">
        <v>0.11</v>
      </c>
      <c r="P1863" t="s">
        <v>243</v>
      </c>
      <c r="S1863">
        <v>-22.5</v>
      </c>
      <c r="T1863">
        <v>0.2</v>
      </c>
      <c r="U1863" t="s">
        <v>246</v>
      </c>
      <c r="V1863">
        <v>1</v>
      </c>
      <c r="W1863" t="s">
        <v>247</v>
      </c>
      <c r="X1863" t="s">
        <v>490</v>
      </c>
    </row>
    <row r="1864" spans="1:24" x14ac:dyDescent="0.3">
      <c r="A1864">
        <v>2010</v>
      </c>
      <c r="B1864" s="15" t="s">
        <v>147</v>
      </c>
      <c r="C1864" t="str">
        <f>_xlfn.XLOOKUP($B1864, STANDARDS!$A:$A, STANDARDS!$B:$B,,0,2)</f>
        <v>Urquhart Shale</v>
      </c>
      <c r="J1864">
        <v>1670</v>
      </c>
      <c r="M1864" t="s">
        <v>222</v>
      </c>
      <c r="O1864">
        <v>0.16</v>
      </c>
      <c r="P1864" t="s">
        <v>243</v>
      </c>
      <c r="S1864">
        <v>-23.9</v>
      </c>
      <c r="T1864">
        <v>0.2</v>
      </c>
      <c r="U1864" t="s">
        <v>246</v>
      </c>
      <c r="V1864">
        <v>1</v>
      </c>
      <c r="W1864" t="s">
        <v>247</v>
      </c>
      <c r="X1864" t="s">
        <v>490</v>
      </c>
    </row>
    <row r="1865" spans="1:24" x14ac:dyDescent="0.3">
      <c r="A1865">
        <v>2011</v>
      </c>
      <c r="B1865" s="15" t="s">
        <v>147</v>
      </c>
      <c r="C1865" t="str">
        <f>_xlfn.XLOOKUP($B1865, STANDARDS!$A:$A, STANDARDS!$B:$B,,0,2)</f>
        <v>Urquhart Shale</v>
      </c>
      <c r="J1865">
        <v>1670</v>
      </c>
      <c r="M1865" t="s">
        <v>222</v>
      </c>
      <c r="O1865">
        <v>0.01</v>
      </c>
      <c r="P1865" t="s">
        <v>243</v>
      </c>
      <c r="S1865">
        <v>-21.4</v>
      </c>
      <c r="T1865">
        <v>0.2</v>
      </c>
      <c r="U1865" t="s">
        <v>246</v>
      </c>
      <c r="V1865">
        <v>1</v>
      </c>
      <c r="W1865" t="s">
        <v>247</v>
      </c>
      <c r="X1865" t="s">
        <v>490</v>
      </c>
    </row>
    <row r="1866" spans="1:24" x14ac:dyDescent="0.3">
      <c r="A1866">
        <v>2012</v>
      </c>
      <c r="B1866" s="15" t="s">
        <v>147</v>
      </c>
      <c r="C1866" t="str">
        <f>_xlfn.XLOOKUP($B1866, STANDARDS!$A:$A, STANDARDS!$B:$B,,0,2)</f>
        <v>Urquhart Shale</v>
      </c>
      <c r="J1866">
        <v>1670</v>
      </c>
      <c r="M1866" t="s">
        <v>222</v>
      </c>
      <c r="P1866" t="s">
        <v>243</v>
      </c>
      <c r="S1866">
        <v>-24</v>
      </c>
      <c r="T1866">
        <v>0.2</v>
      </c>
      <c r="U1866" t="s">
        <v>246</v>
      </c>
      <c r="V1866">
        <v>1</v>
      </c>
      <c r="W1866" t="s">
        <v>247</v>
      </c>
      <c r="X1866" t="s">
        <v>490</v>
      </c>
    </row>
    <row r="1867" spans="1:24" x14ac:dyDescent="0.3">
      <c r="A1867">
        <v>2013</v>
      </c>
      <c r="B1867" s="15" t="s">
        <v>147</v>
      </c>
      <c r="C1867" t="str">
        <f>_xlfn.XLOOKUP($B1867, STANDARDS!$A:$A, STANDARDS!$B:$B,,0,2)</f>
        <v>Urquhart Shale</v>
      </c>
      <c r="J1867">
        <v>1670</v>
      </c>
      <c r="M1867" t="s">
        <v>222</v>
      </c>
      <c r="P1867" t="s">
        <v>243</v>
      </c>
      <c r="S1867">
        <v>-23.9</v>
      </c>
      <c r="T1867">
        <v>0.2</v>
      </c>
      <c r="U1867" t="s">
        <v>246</v>
      </c>
      <c r="V1867">
        <v>1</v>
      </c>
      <c r="W1867" t="s">
        <v>247</v>
      </c>
      <c r="X1867" t="s">
        <v>490</v>
      </c>
    </row>
    <row r="1868" spans="1:24" x14ac:dyDescent="0.3">
      <c r="A1868">
        <v>2014</v>
      </c>
      <c r="B1868" s="15" t="s">
        <v>147</v>
      </c>
      <c r="C1868" t="str">
        <f>_xlfn.XLOOKUP($B1868, STANDARDS!$A:$A, STANDARDS!$B:$B,,0,2)</f>
        <v>Urquhart Shale</v>
      </c>
      <c r="J1868">
        <v>1670</v>
      </c>
      <c r="M1868" t="s">
        <v>222</v>
      </c>
      <c r="P1868" t="s">
        <v>243</v>
      </c>
      <c r="S1868">
        <v>-21.3</v>
      </c>
      <c r="T1868">
        <v>0.2</v>
      </c>
      <c r="U1868" t="s">
        <v>246</v>
      </c>
      <c r="V1868">
        <v>1</v>
      </c>
      <c r="W1868" t="s">
        <v>247</v>
      </c>
      <c r="X1868" t="s">
        <v>490</v>
      </c>
    </row>
    <row r="1869" spans="1:24" x14ac:dyDescent="0.3">
      <c r="A1869">
        <v>2015</v>
      </c>
      <c r="B1869" s="15" t="s">
        <v>147</v>
      </c>
      <c r="C1869" t="str">
        <f>_xlfn.XLOOKUP($B1869, STANDARDS!$A:$A, STANDARDS!$B:$B,,0,2)</f>
        <v>Urquhart Shale</v>
      </c>
      <c r="J1869">
        <v>1670</v>
      </c>
      <c r="M1869" t="s">
        <v>222</v>
      </c>
      <c r="P1869" t="s">
        <v>243</v>
      </c>
      <c r="S1869">
        <v>-23.4</v>
      </c>
      <c r="T1869">
        <v>0.2</v>
      </c>
      <c r="U1869" t="s">
        <v>246</v>
      </c>
      <c r="V1869">
        <v>1</v>
      </c>
      <c r="W1869" t="s">
        <v>247</v>
      </c>
      <c r="X1869" t="s">
        <v>490</v>
      </c>
    </row>
    <row r="1870" spans="1:24" x14ac:dyDescent="0.3">
      <c r="A1870">
        <v>2016</v>
      </c>
      <c r="B1870" s="15" t="s">
        <v>147</v>
      </c>
      <c r="C1870" t="str">
        <f>_xlfn.XLOOKUP($B1870, STANDARDS!$A:$A, STANDARDS!$B:$B,,0,2)</f>
        <v>Urquhart Shale</v>
      </c>
      <c r="J1870">
        <v>1670</v>
      </c>
      <c r="M1870" t="s">
        <v>222</v>
      </c>
      <c r="O1870">
        <v>0.08</v>
      </c>
      <c r="P1870" t="s">
        <v>243</v>
      </c>
      <c r="S1870">
        <v>-22.9</v>
      </c>
      <c r="T1870">
        <v>0.2</v>
      </c>
      <c r="U1870" t="s">
        <v>246</v>
      </c>
      <c r="V1870">
        <v>1</v>
      </c>
      <c r="W1870" t="s">
        <v>247</v>
      </c>
      <c r="X1870" t="s">
        <v>490</v>
      </c>
    </row>
    <row r="1871" spans="1:24" x14ac:dyDescent="0.3">
      <c r="A1871">
        <v>2017</v>
      </c>
      <c r="B1871" s="15" t="s">
        <v>147</v>
      </c>
      <c r="C1871" t="str">
        <f>_xlfn.XLOOKUP($B1871, STANDARDS!$A:$A, STANDARDS!$B:$B,,0,2)</f>
        <v>Urquhart Shale</v>
      </c>
      <c r="J1871">
        <v>1670</v>
      </c>
      <c r="M1871" t="s">
        <v>222</v>
      </c>
      <c r="P1871" t="s">
        <v>243</v>
      </c>
      <c r="S1871">
        <v>-25.2</v>
      </c>
      <c r="T1871">
        <v>0.2</v>
      </c>
      <c r="U1871" t="s">
        <v>246</v>
      </c>
      <c r="V1871">
        <v>1</v>
      </c>
      <c r="W1871" t="s">
        <v>247</v>
      </c>
      <c r="X1871" t="s">
        <v>490</v>
      </c>
    </row>
    <row r="1872" spans="1:24" x14ac:dyDescent="0.3">
      <c r="A1872">
        <v>2018</v>
      </c>
      <c r="B1872" s="15" t="s">
        <v>147</v>
      </c>
      <c r="C1872" t="str">
        <f>_xlfn.XLOOKUP($B1872, STANDARDS!$A:$A, STANDARDS!$B:$B,,0,2)</f>
        <v>Urquhart Shale</v>
      </c>
      <c r="J1872">
        <v>1670</v>
      </c>
      <c r="M1872" t="s">
        <v>222</v>
      </c>
      <c r="O1872">
        <v>0.03</v>
      </c>
      <c r="P1872" t="s">
        <v>243</v>
      </c>
      <c r="S1872">
        <v>-24.9</v>
      </c>
      <c r="T1872">
        <v>0.2</v>
      </c>
      <c r="U1872" t="s">
        <v>246</v>
      </c>
      <c r="V1872">
        <v>1</v>
      </c>
      <c r="W1872" t="s">
        <v>247</v>
      </c>
      <c r="X1872" t="s">
        <v>490</v>
      </c>
    </row>
    <row r="1873" spans="1:24" x14ac:dyDescent="0.3">
      <c r="A1873">
        <v>2019</v>
      </c>
      <c r="B1873" s="15" t="s">
        <v>147</v>
      </c>
      <c r="C1873" t="str">
        <f>_xlfn.XLOOKUP($B1873, STANDARDS!$A:$A, STANDARDS!$B:$B,,0,2)</f>
        <v>Urquhart Shale</v>
      </c>
      <c r="J1873">
        <v>1670</v>
      </c>
      <c r="M1873" t="s">
        <v>222</v>
      </c>
      <c r="O1873">
        <v>0.02</v>
      </c>
      <c r="P1873" t="s">
        <v>243</v>
      </c>
      <c r="S1873">
        <v>-22.7</v>
      </c>
      <c r="T1873">
        <v>0.2</v>
      </c>
      <c r="U1873" t="s">
        <v>246</v>
      </c>
      <c r="V1873">
        <v>1</v>
      </c>
      <c r="W1873" t="s">
        <v>247</v>
      </c>
      <c r="X1873" t="s">
        <v>490</v>
      </c>
    </row>
    <row r="1874" spans="1:24" x14ac:dyDescent="0.3">
      <c r="A1874">
        <v>2020</v>
      </c>
      <c r="B1874" s="15" t="s">
        <v>147</v>
      </c>
      <c r="C1874" t="str">
        <f>_xlfn.XLOOKUP($B1874, STANDARDS!$A:$A, STANDARDS!$B:$B,,0,2)</f>
        <v>Urquhart Shale</v>
      </c>
      <c r="J1874">
        <v>1670</v>
      </c>
      <c r="M1874" t="s">
        <v>222</v>
      </c>
      <c r="P1874" t="s">
        <v>243</v>
      </c>
      <c r="S1874">
        <v>-23.5</v>
      </c>
      <c r="T1874">
        <v>0.2</v>
      </c>
      <c r="U1874" t="s">
        <v>246</v>
      </c>
      <c r="V1874">
        <v>1</v>
      </c>
      <c r="W1874" t="s">
        <v>247</v>
      </c>
      <c r="X1874" t="s">
        <v>490</v>
      </c>
    </row>
    <row r="1875" spans="1:24" x14ac:dyDescent="0.3">
      <c r="A1875">
        <v>2021</v>
      </c>
      <c r="B1875" s="15" t="s">
        <v>147</v>
      </c>
      <c r="C1875" t="str">
        <f>_xlfn.XLOOKUP($B1875, STANDARDS!$A:$A, STANDARDS!$B:$B,,0,2)</f>
        <v>Urquhart Shale</v>
      </c>
      <c r="J1875">
        <v>1670</v>
      </c>
      <c r="M1875" t="s">
        <v>222</v>
      </c>
      <c r="O1875">
        <v>0.02</v>
      </c>
      <c r="P1875" t="s">
        <v>243</v>
      </c>
      <c r="S1875">
        <v>-23.5</v>
      </c>
      <c r="T1875">
        <v>0.2</v>
      </c>
      <c r="U1875" t="s">
        <v>246</v>
      </c>
      <c r="V1875">
        <v>1</v>
      </c>
      <c r="W1875" t="s">
        <v>247</v>
      </c>
      <c r="X1875" t="s">
        <v>490</v>
      </c>
    </row>
    <row r="1876" spans="1:24" x14ac:dyDescent="0.3">
      <c r="A1876">
        <v>2022</v>
      </c>
      <c r="B1876" s="15" t="s">
        <v>147</v>
      </c>
      <c r="C1876" t="str">
        <f>_xlfn.XLOOKUP($B1876, STANDARDS!$A:$A, STANDARDS!$B:$B,,0,2)</f>
        <v>Urquhart Shale</v>
      </c>
      <c r="J1876">
        <v>1670</v>
      </c>
      <c r="M1876" t="s">
        <v>222</v>
      </c>
      <c r="O1876">
        <v>0.02</v>
      </c>
      <c r="P1876" t="s">
        <v>243</v>
      </c>
      <c r="S1876">
        <v>-23.5</v>
      </c>
      <c r="T1876">
        <v>0.2</v>
      </c>
      <c r="U1876" t="s">
        <v>246</v>
      </c>
      <c r="V1876">
        <v>1</v>
      </c>
      <c r="W1876" t="s">
        <v>247</v>
      </c>
      <c r="X1876" t="s">
        <v>490</v>
      </c>
    </row>
    <row r="1877" spans="1:24" x14ac:dyDescent="0.3">
      <c r="A1877">
        <v>2023</v>
      </c>
      <c r="B1877" s="15" t="s">
        <v>147</v>
      </c>
      <c r="C1877" t="str">
        <f>_xlfn.XLOOKUP($B1877, STANDARDS!$A:$A, STANDARDS!$B:$B,,0,2)</f>
        <v>Urquhart Shale</v>
      </c>
      <c r="J1877">
        <v>1670</v>
      </c>
      <c r="M1877" t="s">
        <v>222</v>
      </c>
      <c r="O1877">
        <v>0.02</v>
      </c>
      <c r="P1877" t="s">
        <v>243</v>
      </c>
      <c r="S1877">
        <v>-24.8</v>
      </c>
      <c r="T1877">
        <v>0.2</v>
      </c>
      <c r="U1877" t="s">
        <v>246</v>
      </c>
      <c r="V1877">
        <v>1</v>
      </c>
      <c r="W1877" t="s">
        <v>247</v>
      </c>
      <c r="X1877" t="s">
        <v>490</v>
      </c>
    </row>
    <row r="1878" spans="1:24" x14ac:dyDescent="0.3">
      <c r="A1878">
        <v>2024</v>
      </c>
      <c r="B1878" s="15" t="s">
        <v>147</v>
      </c>
      <c r="C1878" t="str">
        <f>_xlfn.XLOOKUP($B1878, STANDARDS!$A:$A, STANDARDS!$B:$B,,0,2)</f>
        <v>Urquhart Shale</v>
      </c>
      <c r="J1878">
        <v>1670</v>
      </c>
      <c r="M1878" t="s">
        <v>222</v>
      </c>
      <c r="P1878" t="s">
        <v>243</v>
      </c>
      <c r="S1878">
        <v>-26.1</v>
      </c>
      <c r="T1878">
        <v>0.2</v>
      </c>
      <c r="U1878" t="s">
        <v>246</v>
      </c>
      <c r="V1878">
        <v>1</v>
      </c>
      <c r="W1878" t="s">
        <v>247</v>
      </c>
      <c r="X1878" t="s">
        <v>490</v>
      </c>
    </row>
    <row r="1879" spans="1:24" x14ac:dyDescent="0.3">
      <c r="A1879">
        <v>2025</v>
      </c>
      <c r="B1879" s="15" t="s">
        <v>147</v>
      </c>
      <c r="C1879" t="str">
        <f>_xlfn.XLOOKUP($B1879, STANDARDS!$A:$A, STANDARDS!$B:$B,,0,2)</f>
        <v>Urquhart Shale</v>
      </c>
      <c r="J1879">
        <v>1670</v>
      </c>
      <c r="M1879" t="s">
        <v>222</v>
      </c>
      <c r="O1879">
        <v>0.02</v>
      </c>
      <c r="P1879" t="s">
        <v>243</v>
      </c>
      <c r="S1879">
        <v>-23.1</v>
      </c>
      <c r="T1879">
        <v>0.2</v>
      </c>
      <c r="U1879" t="s">
        <v>246</v>
      </c>
      <c r="V1879">
        <v>1</v>
      </c>
      <c r="W1879" t="s">
        <v>247</v>
      </c>
      <c r="X1879" t="s">
        <v>490</v>
      </c>
    </row>
    <row r="1880" spans="1:24" x14ac:dyDescent="0.3">
      <c r="A1880">
        <v>2026</v>
      </c>
      <c r="B1880" s="15" t="s">
        <v>147</v>
      </c>
      <c r="C1880" t="str">
        <f>_xlfn.XLOOKUP($B1880, STANDARDS!$A:$A, STANDARDS!$B:$B,,0,2)</f>
        <v>Urquhart Shale</v>
      </c>
      <c r="J1880">
        <v>1670</v>
      </c>
      <c r="M1880" t="s">
        <v>222</v>
      </c>
      <c r="P1880" t="s">
        <v>243</v>
      </c>
      <c r="S1880">
        <v>-24.4</v>
      </c>
      <c r="T1880">
        <v>0.2</v>
      </c>
      <c r="U1880" t="s">
        <v>246</v>
      </c>
      <c r="V1880">
        <v>1</v>
      </c>
      <c r="W1880" t="s">
        <v>247</v>
      </c>
      <c r="X1880" t="s">
        <v>490</v>
      </c>
    </row>
    <row r="1881" spans="1:24" x14ac:dyDescent="0.3">
      <c r="A1881">
        <v>2032</v>
      </c>
      <c r="B1881" s="15" t="s">
        <v>365</v>
      </c>
      <c r="C1881" t="str">
        <f>_xlfn.XLOOKUP($B1881, STANDARDS!$A:$A, STANDARDS!$B:$B,,0,2)</f>
        <v>Vermillion Limestone</v>
      </c>
      <c r="J1881">
        <v>1700</v>
      </c>
      <c r="M1881" t="s">
        <v>221</v>
      </c>
      <c r="O1881">
        <v>3.0000000000000001E-3</v>
      </c>
      <c r="P1881" t="s">
        <v>243</v>
      </c>
      <c r="S1881">
        <v>-23</v>
      </c>
      <c r="T1881">
        <v>0.2</v>
      </c>
      <c r="U1881" t="s">
        <v>246</v>
      </c>
      <c r="V1881">
        <v>1</v>
      </c>
      <c r="W1881" t="s">
        <v>247</v>
      </c>
      <c r="X1881" t="s">
        <v>469</v>
      </c>
    </row>
    <row r="1882" spans="1:24" x14ac:dyDescent="0.3">
      <c r="A1882">
        <v>2033</v>
      </c>
      <c r="B1882" s="15" t="s">
        <v>366</v>
      </c>
      <c r="C1882" t="str">
        <f>_xlfn.XLOOKUP($B1882, STANDARDS!$A:$A, STANDARDS!$B:$B,,0,2)</f>
        <v>Amisk Gp</v>
      </c>
      <c r="J1882">
        <v>1800</v>
      </c>
      <c r="M1882" t="s">
        <v>222</v>
      </c>
      <c r="O1882">
        <v>0.34</v>
      </c>
      <c r="P1882" t="s">
        <v>243</v>
      </c>
      <c r="S1882">
        <v>-28.4</v>
      </c>
      <c r="T1882">
        <v>0.2</v>
      </c>
      <c r="U1882" t="s">
        <v>246</v>
      </c>
      <c r="V1882">
        <v>1</v>
      </c>
      <c r="W1882" t="s">
        <v>247</v>
      </c>
      <c r="X1882" t="s">
        <v>491</v>
      </c>
    </row>
    <row r="1883" spans="1:24" x14ac:dyDescent="0.3">
      <c r="A1883">
        <v>2034</v>
      </c>
      <c r="B1883" s="15" t="s">
        <v>366</v>
      </c>
      <c r="C1883" t="str">
        <f>_xlfn.XLOOKUP($B1883, STANDARDS!$A:$A, STANDARDS!$B:$B,,0,2)</f>
        <v>Amisk Gp</v>
      </c>
      <c r="J1883">
        <v>1800</v>
      </c>
      <c r="M1883" t="s">
        <v>222</v>
      </c>
      <c r="O1883">
        <v>0.51</v>
      </c>
      <c r="P1883" t="s">
        <v>243</v>
      </c>
      <c r="S1883">
        <v>-28.2</v>
      </c>
      <c r="T1883">
        <v>0.2</v>
      </c>
      <c r="U1883" t="s">
        <v>246</v>
      </c>
      <c r="V1883">
        <v>1</v>
      </c>
      <c r="W1883" t="s">
        <v>247</v>
      </c>
      <c r="X1883" t="s">
        <v>491</v>
      </c>
    </row>
    <row r="1884" spans="1:24" x14ac:dyDescent="0.3">
      <c r="A1884">
        <v>2035</v>
      </c>
      <c r="B1884" s="15" t="s">
        <v>366</v>
      </c>
      <c r="C1884" t="str">
        <f>_xlfn.XLOOKUP($B1884, STANDARDS!$A:$A, STANDARDS!$B:$B,,0,2)</f>
        <v>Amisk Gp</v>
      </c>
      <c r="J1884">
        <v>1800</v>
      </c>
      <c r="M1884" t="s">
        <v>222</v>
      </c>
      <c r="O1884">
        <v>0.17</v>
      </c>
      <c r="P1884" t="s">
        <v>243</v>
      </c>
      <c r="S1884">
        <v>-27.2</v>
      </c>
      <c r="T1884">
        <v>0.2</v>
      </c>
      <c r="U1884" t="s">
        <v>246</v>
      </c>
      <c r="V1884">
        <v>1</v>
      </c>
      <c r="W1884" t="s">
        <v>247</v>
      </c>
      <c r="X1884" t="s">
        <v>491</v>
      </c>
    </row>
    <row r="1885" spans="1:24" x14ac:dyDescent="0.3">
      <c r="A1885">
        <v>2036</v>
      </c>
      <c r="B1885" s="15" t="s">
        <v>366</v>
      </c>
      <c r="C1885" t="str">
        <f>_xlfn.XLOOKUP($B1885, STANDARDS!$A:$A, STANDARDS!$B:$B,,0,2)</f>
        <v>Amisk Gp</v>
      </c>
      <c r="J1885">
        <v>1800</v>
      </c>
      <c r="M1885" t="s">
        <v>222</v>
      </c>
      <c r="O1885">
        <v>0.32</v>
      </c>
      <c r="P1885" t="s">
        <v>243</v>
      </c>
      <c r="S1885">
        <v>-27.2</v>
      </c>
      <c r="T1885">
        <v>0.2</v>
      </c>
      <c r="U1885" t="s">
        <v>246</v>
      </c>
      <c r="V1885">
        <v>1</v>
      </c>
      <c r="W1885" t="s">
        <v>247</v>
      </c>
      <c r="X1885" t="s">
        <v>491</v>
      </c>
    </row>
    <row r="1886" spans="1:24" x14ac:dyDescent="0.3">
      <c r="A1886">
        <v>2037</v>
      </c>
      <c r="B1886" s="15" t="s">
        <v>366</v>
      </c>
      <c r="C1886" t="str">
        <f>_xlfn.XLOOKUP($B1886, STANDARDS!$A:$A, STANDARDS!$B:$B,,0,2)</f>
        <v>Amisk Gp</v>
      </c>
      <c r="J1886">
        <v>1800</v>
      </c>
      <c r="M1886" t="s">
        <v>222</v>
      </c>
      <c r="O1886">
        <v>0.2</v>
      </c>
      <c r="P1886" t="s">
        <v>243</v>
      </c>
      <c r="S1886">
        <v>-27.4</v>
      </c>
      <c r="T1886">
        <v>0.2</v>
      </c>
      <c r="U1886" t="s">
        <v>246</v>
      </c>
      <c r="V1886">
        <v>1</v>
      </c>
      <c r="W1886" t="s">
        <v>247</v>
      </c>
      <c r="X1886" t="s">
        <v>491</v>
      </c>
    </row>
    <row r="1887" spans="1:24" x14ac:dyDescent="0.3">
      <c r="A1887">
        <v>2038</v>
      </c>
      <c r="B1887" s="15" t="s">
        <v>366</v>
      </c>
      <c r="C1887" t="str">
        <f>_xlfn.XLOOKUP($B1887, STANDARDS!$A:$A, STANDARDS!$B:$B,,0,2)</f>
        <v>Amisk Gp</v>
      </c>
      <c r="J1887">
        <v>1800</v>
      </c>
      <c r="M1887" t="s">
        <v>222</v>
      </c>
      <c r="O1887">
        <v>0.33</v>
      </c>
      <c r="P1887" t="s">
        <v>243</v>
      </c>
      <c r="S1887">
        <v>-28.3</v>
      </c>
      <c r="T1887">
        <v>0.2</v>
      </c>
      <c r="U1887" t="s">
        <v>246</v>
      </c>
      <c r="V1887">
        <v>1</v>
      </c>
      <c r="W1887" t="s">
        <v>247</v>
      </c>
      <c r="X1887" t="s">
        <v>491</v>
      </c>
    </row>
    <row r="1888" spans="1:24" x14ac:dyDescent="0.3">
      <c r="A1888">
        <v>2039</v>
      </c>
      <c r="B1888" s="15" t="s">
        <v>366</v>
      </c>
      <c r="C1888" t="str">
        <f>_xlfn.XLOOKUP($B1888, STANDARDS!$A:$A, STANDARDS!$B:$B,,0,2)</f>
        <v>Amisk Gp</v>
      </c>
      <c r="J1888">
        <v>1800</v>
      </c>
      <c r="M1888" t="s">
        <v>222</v>
      </c>
      <c r="O1888">
        <v>0.19</v>
      </c>
      <c r="P1888" t="s">
        <v>243</v>
      </c>
      <c r="S1888">
        <v>-26.5</v>
      </c>
      <c r="T1888">
        <v>0.2</v>
      </c>
      <c r="U1888" t="s">
        <v>246</v>
      </c>
      <c r="V1888">
        <v>1</v>
      </c>
      <c r="W1888" t="s">
        <v>247</v>
      </c>
      <c r="X1888" t="s">
        <v>491</v>
      </c>
    </row>
    <row r="1889" spans="1:24" x14ac:dyDescent="0.3">
      <c r="A1889">
        <v>2040</v>
      </c>
      <c r="B1889" s="15" t="s">
        <v>366</v>
      </c>
      <c r="C1889" t="str">
        <f>_xlfn.XLOOKUP($B1889, STANDARDS!$A:$A, STANDARDS!$B:$B,,0,2)</f>
        <v>Amisk Gp</v>
      </c>
      <c r="J1889">
        <v>1800</v>
      </c>
      <c r="M1889" t="s">
        <v>222</v>
      </c>
      <c r="O1889">
        <v>0.7</v>
      </c>
      <c r="P1889" t="s">
        <v>243</v>
      </c>
      <c r="S1889">
        <v>-28.8</v>
      </c>
      <c r="T1889">
        <v>0.2</v>
      </c>
      <c r="U1889" t="s">
        <v>246</v>
      </c>
      <c r="V1889">
        <v>1</v>
      </c>
      <c r="W1889" t="s">
        <v>247</v>
      </c>
      <c r="X1889" t="s">
        <v>491</v>
      </c>
    </row>
    <row r="1890" spans="1:24" x14ac:dyDescent="0.3">
      <c r="A1890">
        <v>2041</v>
      </c>
      <c r="B1890" s="15" t="s">
        <v>366</v>
      </c>
      <c r="C1890" t="str">
        <f>_xlfn.XLOOKUP($B1890, STANDARDS!$A:$A, STANDARDS!$B:$B,,0,2)</f>
        <v>Amisk Gp</v>
      </c>
      <c r="J1890">
        <v>1800</v>
      </c>
      <c r="M1890" t="s">
        <v>222</v>
      </c>
      <c r="O1890">
        <v>0.27</v>
      </c>
      <c r="P1890" t="s">
        <v>243</v>
      </c>
      <c r="S1890">
        <v>-28.7</v>
      </c>
      <c r="T1890">
        <v>0.2</v>
      </c>
      <c r="U1890" t="s">
        <v>246</v>
      </c>
      <c r="V1890">
        <v>1</v>
      </c>
      <c r="W1890" t="s">
        <v>247</v>
      </c>
      <c r="X1890" t="s">
        <v>491</v>
      </c>
    </row>
    <row r="1891" spans="1:24" x14ac:dyDescent="0.3">
      <c r="A1891">
        <v>2042</v>
      </c>
      <c r="B1891" s="15" t="s">
        <v>366</v>
      </c>
      <c r="C1891" t="str">
        <f>_xlfn.XLOOKUP($B1891, STANDARDS!$A:$A, STANDARDS!$B:$B,,0,2)</f>
        <v>Amisk Gp</v>
      </c>
      <c r="J1891">
        <v>1800</v>
      </c>
      <c r="M1891" t="s">
        <v>222</v>
      </c>
      <c r="O1891">
        <v>0.17</v>
      </c>
      <c r="P1891" t="s">
        <v>243</v>
      </c>
      <c r="S1891">
        <v>-28.8</v>
      </c>
      <c r="T1891">
        <v>0.2</v>
      </c>
      <c r="U1891" t="s">
        <v>246</v>
      </c>
      <c r="V1891">
        <v>1</v>
      </c>
      <c r="W1891" t="s">
        <v>247</v>
      </c>
      <c r="X1891" t="s">
        <v>491</v>
      </c>
    </row>
    <row r="1892" spans="1:24" x14ac:dyDescent="0.3">
      <c r="A1892">
        <v>2043</v>
      </c>
      <c r="B1892" s="15" t="s">
        <v>366</v>
      </c>
      <c r="C1892" t="str">
        <f>_xlfn.XLOOKUP($B1892, STANDARDS!$A:$A, STANDARDS!$B:$B,,0,2)</f>
        <v>Amisk Gp</v>
      </c>
      <c r="J1892">
        <v>1800</v>
      </c>
      <c r="M1892" t="s">
        <v>222</v>
      </c>
      <c r="O1892">
        <v>0.16</v>
      </c>
      <c r="P1892" t="s">
        <v>243</v>
      </c>
      <c r="S1892">
        <v>-28.4</v>
      </c>
      <c r="T1892">
        <v>0.2</v>
      </c>
      <c r="U1892" t="s">
        <v>246</v>
      </c>
      <c r="V1892">
        <v>1</v>
      </c>
      <c r="W1892" t="s">
        <v>247</v>
      </c>
      <c r="X1892" t="s">
        <v>491</v>
      </c>
    </row>
    <row r="1893" spans="1:24" x14ac:dyDescent="0.3">
      <c r="A1893">
        <v>2044</v>
      </c>
      <c r="B1893" s="15" t="s">
        <v>366</v>
      </c>
      <c r="C1893" t="str">
        <f>_xlfn.XLOOKUP($B1893, STANDARDS!$A:$A, STANDARDS!$B:$B,,0,2)</f>
        <v>Amisk Gp</v>
      </c>
      <c r="J1893">
        <v>1800</v>
      </c>
      <c r="M1893" t="s">
        <v>222</v>
      </c>
      <c r="O1893">
        <v>0.17</v>
      </c>
      <c r="P1893" t="s">
        <v>243</v>
      </c>
      <c r="S1893">
        <v>-28.1</v>
      </c>
      <c r="T1893">
        <v>0.2</v>
      </c>
      <c r="U1893" t="s">
        <v>246</v>
      </c>
      <c r="V1893">
        <v>1</v>
      </c>
      <c r="W1893" t="s">
        <v>247</v>
      </c>
      <c r="X1893" t="s">
        <v>491</v>
      </c>
    </row>
    <row r="1894" spans="1:24" x14ac:dyDescent="0.3">
      <c r="A1894">
        <v>2045</v>
      </c>
      <c r="B1894" s="15" t="s">
        <v>366</v>
      </c>
      <c r="C1894" t="str">
        <f>_xlfn.XLOOKUP($B1894, STANDARDS!$A:$A, STANDARDS!$B:$B,,0,2)</f>
        <v>Amisk Gp</v>
      </c>
      <c r="J1894">
        <v>1800</v>
      </c>
      <c r="M1894" t="s">
        <v>222</v>
      </c>
      <c r="O1894">
        <v>0.23</v>
      </c>
      <c r="P1894" t="s">
        <v>243</v>
      </c>
      <c r="S1894">
        <v>-27.9</v>
      </c>
      <c r="T1894">
        <v>0.2</v>
      </c>
      <c r="U1894" t="s">
        <v>246</v>
      </c>
      <c r="V1894">
        <v>1</v>
      </c>
      <c r="W1894" t="s">
        <v>247</v>
      </c>
      <c r="X1894" t="s">
        <v>491</v>
      </c>
    </row>
    <row r="1895" spans="1:24" x14ac:dyDescent="0.3">
      <c r="A1895">
        <v>2046</v>
      </c>
      <c r="B1895" s="15" t="s">
        <v>366</v>
      </c>
      <c r="C1895" t="str">
        <f>_xlfn.XLOOKUP($B1895, STANDARDS!$A:$A, STANDARDS!$B:$B,,0,2)</f>
        <v>Amisk Gp</v>
      </c>
      <c r="J1895">
        <v>1800</v>
      </c>
      <c r="M1895" t="s">
        <v>222</v>
      </c>
      <c r="O1895">
        <v>0.24</v>
      </c>
      <c r="P1895" t="s">
        <v>243</v>
      </c>
      <c r="S1895">
        <v>-28.5</v>
      </c>
      <c r="T1895">
        <v>0.2</v>
      </c>
      <c r="U1895" t="s">
        <v>246</v>
      </c>
      <c r="V1895">
        <v>1</v>
      </c>
      <c r="W1895" t="s">
        <v>247</v>
      </c>
      <c r="X1895" t="s">
        <v>491</v>
      </c>
    </row>
    <row r="1896" spans="1:24" x14ac:dyDescent="0.3">
      <c r="A1896">
        <v>2047</v>
      </c>
      <c r="B1896" s="15" t="s">
        <v>366</v>
      </c>
      <c r="C1896" t="str">
        <f>_xlfn.XLOOKUP($B1896, STANDARDS!$A:$A, STANDARDS!$B:$B,,0,2)</f>
        <v>Amisk Gp</v>
      </c>
      <c r="J1896">
        <v>1800</v>
      </c>
      <c r="M1896" t="s">
        <v>222</v>
      </c>
      <c r="O1896">
        <v>0.21</v>
      </c>
      <c r="P1896" t="s">
        <v>243</v>
      </c>
      <c r="S1896">
        <v>-29.4</v>
      </c>
      <c r="T1896">
        <v>0.2</v>
      </c>
      <c r="U1896" t="s">
        <v>246</v>
      </c>
      <c r="V1896">
        <v>1</v>
      </c>
      <c r="W1896" t="s">
        <v>247</v>
      </c>
      <c r="X1896" t="s">
        <v>491</v>
      </c>
    </row>
    <row r="1897" spans="1:24" x14ac:dyDescent="0.3">
      <c r="A1897">
        <v>2048</v>
      </c>
      <c r="B1897" s="15" t="s">
        <v>366</v>
      </c>
      <c r="C1897" t="str">
        <f>_xlfn.XLOOKUP($B1897, STANDARDS!$A:$A, STANDARDS!$B:$B,,0,2)</f>
        <v>Amisk Gp</v>
      </c>
      <c r="J1897">
        <v>1800</v>
      </c>
      <c r="M1897" t="s">
        <v>222</v>
      </c>
      <c r="O1897">
        <v>7.0000000000000007E-2</v>
      </c>
      <c r="P1897" t="s">
        <v>243</v>
      </c>
      <c r="S1897">
        <v>-27</v>
      </c>
      <c r="T1897">
        <v>0.2</v>
      </c>
      <c r="U1897" t="s">
        <v>246</v>
      </c>
      <c r="V1897">
        <v>1</v>
      </c>
      <c r="W1897" t="s">
        <v>247</v>
      </c>
      <c r="X1897" t="s">
        <v>491</v>
      </c>
    </row>
    <row r="1898" spans="1:24" x14ac:dyDescent="0.3">
      <c r="A1898">
        <v>2049</v>
      </c>
      <c r="B1898" s="15" t="s">
        <v>366</v>
      </c>
      <c r="C1898" t="str">
        <f>_xlfn.XLOOKUP($B1898, STANDARDS!$A:$A, STANDARDS!$B:$B,,0,2)</f>
        <v>Amisk Gp</v>
      </c>
      <c r="J1898">
        <v>1800</v>
      </c>
      <c r="M1898" t="s">
        <v>222</v>
      </c>
      <c r="O1898">
        <v>0.33</v>
      </c>
      <c r="P1898" t="s">
        <v>243</v>
      </c>
      <c r="S1898">
        <v>-28</v>
      </c>
      <c r="T1898">
        <v>0.2</v>
      </c>
      <c r="U1898" t="s">
        <v>246</v>
      </c>
      <c r="V1898">
        <v>1</v>
      </c>
      <c r="W1898" t="s">
        <v>247</v>
      </c>
      <c r="X1898" t="s">
        <v>491</v>
      </c>
    </row>
    <row r="1899" spans="1:24" x14ac:dyDescent="0.3">
      <c r="A1899">
        <v>2050</v>
      </c>
      <c r="B1899" s="15" t="s">
        <v>366</v>
      </c>
      <c r="C1899" t="str">
        <f>_xlfn.XLOOKUP($B1899, STANDARDS!$A:$A, STANDARDS!$B:$B,,0,2)</f>
        <v>Amisk Gp</v>
      </c>
      <c r="J1899">
        <v>1800</v>
      </c>
      <c r="M1899" t="s">
        <v>222</v>
      </c>
      <c r="O1899">
        <v>0.17</v>
      </c>
      <c r="P1899" t="s">
        <v>243</v>
      </c>
      <c r="S1899">
        <v>-28.2</v>
      </c>
      <c r="T1899">
        <v>0.2</v>
      </c>
      <c r="U1899" t="s">
        <v>246</v>
      </c>
      <c r="V1899">
        <v>1</v>
      </c>
      <c r="W1899" t="s">
        <v>247</v>
      </c>
      <c r="X1899" t="s">
        <v>491</v>
      </c>
    </row>
    <row r="1900" spans="1:24" x14ac:dyDescent="0.3">
      <c r="A1900">
        <v>2051</v>
      </c>
      <c r="B1900" s="15" t="s">
        <v>366</v>
      </c>
      <c r="C1900" t="str">
        <f>_xlfn.XLOOKUP($B1900, STANDARDS!$A:$A, STANDARDS!$B:$B,,0,2)</f>
        <v>Amisk Gp</v>
      </c>
      <c r="J1900">
        <v>1800</v>
      </c>
      <c r="M1900" t="s">
        <v>222</v>
      </c>
      <c r="O1900">
        <v>0.12</v>
      </c>
      <c r="P1900" t="s">
        <v>243</v>
      </c>
      <c r="S1900">
        <v>-27.3</v>
      </c>
      <c r="T1900">
        <v>0.2</v>
      </c>
      <c r="U1900" t="s">
        <v>246</v>
      </c>
      <c r="V1900">
        <v>1</v>
      </c>
      <c r="W1900" t="s">
        <v>247</v>
      </c>
      <c r="X1900" t="s">
        <v>491</v>
      </c>
    </row>
    <row r="1901" spans="1:24" x14ac:dyDescent="0.3">
      <c r="A1901">
        <v>2052</v>
      </c>
      <c r="B1901" s="15" t="s">
        <v>366</v>
      </c>
      <c r="C1901" t="str">
        <f>_xlfn.XLOOKUP($B1901, STANDARDS!$A:$A, STANDARDS!$B:$B,,0,2)</f>
        <v>Amisk Gp</v>
      </c>
      <c r="J1901">
        <v>1800</v>
      </c>
      <c r="M1901" t="s">
        <v>222</v>
      </c>
      <c r="O1901">
        <v>0.3</v>
      </c>
      <c r="P1901" t="s">
        <v>243</v>
      </c>
      <c r="S1901">
        <v>-29</v>
      </c>
      <c r="T1901">
        <v>0.2</v>
      </c>
      <c r="U1901" t="s">
        <v>246</v>
      </c>
      <c r="V1901">
        <v>1</v>
      </c>
      <c r="W1901" t="s">
        <v>247</v>
      </c>
      <c r="X1901" t="s">
        <v>491</v>
      </c>
    </row>
    <row r="1902" spans="1:24" x14ac:dyDescent="0.3">
      <c r="A1902">
        <v>2053</v>
      </c>
      <c r="B1902" s="15" t="s">
        <v>366</v>
      </c>
      <c r="C1902" t="str">
        <f>_xlfn.XLOOKUP($B1902, STANDARDS!$A:$A, STANDARDS!$B:$B,,0,2)</f>
        <v>Amisk Gp</v>
      </c>
      <c r="J1902">
        <v>1800</v>
      </c>
      <c r="M1902" t="s">
        <v>222</v>
      </c>
      <c r="O1902">
        <v>0.28999999999999998</v>
      </c>
      <c r="P1902" t="s">
        <v>243</v>
      </c>
      <c r="S1902">
        <v>-29.8</v>
      </c>
      <c r="T1902">
        <v>0.2</v>
      </c>
      <c r="U1902" t="s">
        <v>246</v>
      </c>
      <c r="V1902">
        <v>1</v>
      </c>
      <c r="W1902" t="s">
        <v>247</v>
      </c>
      <c r="X1902" t="s">
        <v>491</v>
      </c>
    </row>
    <row r="1903" spans="1:24" x14ac:dyDescent="0.3">
      <c r="A1903">
        <v>2054</v>
      </c>
      <c r="B1903" s="15" t="s">
        <v>366</v>
      </c>
      <c r="C1903" t="str">
        <f>_xlfn.XLOOKUP($B1903, STANDARDS!$A:$A, STANDARDS!$B:$B,,0,2)</f>
        <v>Amisk Gp</v>
      </c>
      <c r="J1903">
        <v>1800</v>
      </c>
      <c r="M1903" t="s">
        <v>222</v>
      </c>
      <c r="O1903">
        <v>0.06</v>
      </c>
      <c r="P1903" t="s">
        <v>243</v>
      </c>
      <c r="S1903">
        <v>-25.2</v>
      </c>
      <c r="T1903">
        <v>0.2</v>
      </c>
      <c r="U1903" t="s">
        <v>246</v>
      </c>
      <c r="V1903">
        <v>1</v>
      </c>
      <c r="W1903" t="s">
        <v>247</v>
      </c>
      <c r="X1903" t="s">
        <v>491</v>
      </c>
    </row>
    <row r="1904" spans="1:24" x14ac:dyDescent="0.3">
      <c r="A1904">
        <v>2055</v>
      </c>
      <c r="B1904" s="15" t="s">
        <v>366</v>
      </c>
      <c r="C1904" t="str">
        <f>_xlfn.XLOOKUP($B1904, STANDARDS!$A:$A, STANDARDS!$B:$B,,0,2)</f>
        <v>Amisk Gp</v>
      </c>
      <c r="J1904">
        <v>1800</v>
      </c>
      <c r="M1904" t="s">
        <v>222</v>
      </c>
      <c r="O1904">
        <v>0.22</v>
      </c>
      <c r="P1904" t="s">
        <v>243</v>
      </c>
      <c r="S1904">
        <v>-17.899999999999999</v>
      </c>
      <c r="T1904">
        <v>0.2</v>
      </c>
      <c r="U1904" t="s">
        <v>246</v>
      </c>
      <c r="V1904">
        <v>1</v>
      </c>
      <c r="W1904" t="s">
        <v>247</v>
      </c>
      <c r="X1904" t="s">
        <v>491</v>
      </c>
    </row>
    <row r="1905" spans="1:24" x14ac:dyDescent="0.3">
      <c r="A1905">
        <v>2056</v>
      </c>
      <c r="B1905" s="15" t="s">
        <v>366</v>
      </c>
      <c r="C1905" t="str">
        <f>_xlfn.XLOOKUP($B1905, STANDARDS!$A:$A, STANDARDS!$B:$B,,0,2)</f>
        <v>Amisk Gp</v>
      </c>
      <c r="J1905">
        <v>1800</v>
      </c>
      <c r="M1905" t="s">
        <v>222</v>
      </c>
      <c r="O1905">
        <v>0.05</v>
      </c>
      <c r="P1905" t="s">
        <v>243</v>
      </c>
      <c r="S1905">
        <v>-25.4</v>
      </c>
      <c r="T1905">
        <v>0.2</v>
      </c>
      <c r="U1905" t="s">
        <v>246</v>
      </c>
      <c r="V1905">
        <v>1</v>
      </c>
      <c r="W1905" t="s">
        <v>247</v>
      </c>
      <c r="X1905" t="s">
        <v>491</v>
      </c>
    </row>
    <row r="1906" spans="1:24" x14ac:dyDescent="0.3">
      <c r="A1906">
        <v>2057</v>
      </c>
      <c r="B1906" s="15" t="s">
        <v>366</v>
      </c>
      <c r="C1906" t="str">
        <f>_xlfn.XLOOKUP($B1906, STANDARDS!$A:$A, STANDARDS!$B:$B,,0,2)</f>
        <v>Amisk Gp</v>
      </c>
      <c r="J1906">
        <v>1800</v>
      </c>
      <c r="M1906" t="s">
        <v>222</v>
      </c>
      <c r="O1906">
        <v>7.0000000000000007E-2</v>
      </c>
      <c r="P1906" t="s">
        <v>243</v>
      </c>
      <c r="S1906">
        <v>-23.8</v>
      </c>
      <c r="T1906">
        <v>0.2</v>
      </c>
      <c r="U1906" t="s">
        <v>246</v>
      </c>
      <c r="V1906">
        <v>1</v>
      </c>
      <c r="W1906" t="s">
        <v>247</v>
      </c>
      <c r="X1906" t="s">
        <v>491</v>
      </c>
    </row>
    <row r="1907" spans="1:24" x14ac:dyDescent="0.3">
      <c r="A1907">
        <v>2058</v>
      </c>
      <c r="B1907" s="15" t="s">
        <v>366</v>
      </c>
      <c r="C1907" t="str">
        <f>_xlfn.XLOOKUP($B1907, STANDARDS!$A:$A, STANDARDS!$B:$B,,0,2)</f>
        <v>Amisk Gp</v>
      </c>
      <c r="J1907">
        <v>1800</v>
      </c>
      <c r="M1907" t="s">
        <v>222</v>
      </c>
      <c r="O1907">
        <v>0.05</v>
      </c>
      <c r="P1907" t="s">
        <v>243</v>
      </c>
      <c r="S1907">
        <v>-23.5</v>
      </c>
      <c r="T1907">
        <v>0.2</v>
      </c>
      <c r="U1907" t="s">
        <v>246</v>
      </c>
      <c r="V1907">
        <v>1</v>
      </c>
      <c r="W1907" t="s">
        <v>247</v>
      </c>
      <c r="X1907" t="s">
        <v>491</v>
      </c>
    </row>
    <row r="1908" spans="1:24" x14ac:dyDescent="0.3">
      <c r="A1908">
        <v>2059</v>
      </c>
      <c r="B1908" s="15" t="s">
        <v>366</v>
      </c>
      <c r="C1908" t="str">
        <f>_xlfn.XLOOKUP($B1908, STANDARDS!$A:$A, STANDARDS!$B:$B,,0,2)</f>
        <v>Amisk Gp</v>
      </c>
      <c r="J1908">
        <v>1800</v>
      </c>
      <c r="M1908" t="s">
        <v>222</v>
      </c>
      <c r="O1908">
        <v>7.0000000000000007E-2</v>
      </c>
      <c r="P1908" t="s">
        <v>243</v>
      </c>
      <c r="S1908">
        <v>-22.7</v>
      </c>
      <c r="T1908">
        <v>0.2</v>
      </c>
      <c r="U1908" t="s">
        <v>246</v>
      </c>
      <c r="V1908">
        <v>1</v>
      </c>
      <c r="W1908" t="s">
        <v>247</v>
      </c>
      <c r="X1908" t="s">
        <v>491</v>
      </c>
    </row>
    <row r="1909" spans="1:24" x14ac:dyDescent="0.3">
      <c r="A1909">
        <v>2060</v>
      </c>
      <c r="B1909" s="15" t="s">
        <v>366</v>
      </c>
      <c r="C1909" t="str">
        <f>_xlfn.XLOOKUP($B1909, STANDARDS!$A:$A, STANDARDS!$B:$B,,0,2)</f>
        <v>Amisk Gp</v>
      </c>
      <c r="J1909">
        <v>1800</v>
      </c>
      <c r="M1909" t="s">
        <v>222</v>
      </c>
      <c r="O1909">
        <v>7.0000000000000007E-2</v>
      </c>
      <c r="P1909" t="s">
        <v>243</v>
      </c>
      <c r="S1909">
        <v>-22.4</v>
      </c>
      <c r="T1909">
        <v>0.2</v>
      </c>
      <c r="U1909" t="s">
        <v>246</v>
      </c>
      <c r="V1909">
        <v>1</v>
      </c>
      <c r="W1909" t="s">
        <v>247</v>
      </c>
      <c r="X1909" t="s">
        <v>491</v>
      </c>
    </row>
    <row r="1910" spans="1:24" x14ac:dyDescent="0.3">
      <c r="A1910">
        <v>2061</v>
      </c>
      <c r="B1910" s="15" t="s">
        <v>366</v>
      </c>
      <c r="C1910" t="str">
        <f>_xlfn.XLOOKUP($B1910, STANDARDS!$A:$A, STANDARDS!$B:$B,,0,2)</f>
        <v>Amisk Gp</v>
      </c>
      <c r="J1910">
        <v>1800</v>
      </c>
      <c r="M1910" t="s">
        <v>222</v>
      </c>
      <c r="O1910">
        <v>0.05</v>
      </c>
      <c r="P1910" t="s">
        <v>243</v>
      </c>
      <c r="S1910">
        <v>-23.1</v>
      </c>
      <c r="T1910">
        <v>0.2</v>
      </c>
      <c r="U1910" t="s">
        <v>246</v>
      </c>
      <c r="V1910">
        <v>1</v>
      </c>
      <c r="W1910" t="s">
        <v>247</v>
      </c>
      <c r="X1910" t="s">
        <v>491</v>
      </c>
    </row>
    <row r="1911" spans="1:24" x14ac:dyDescent="0.3">
      <c r="A1911">
        <v>2062</v>
      </c>
      <c r="B1911" s="15" t="s">
        <v>366</v>
      </c>
      <c r="C1911" t="str">
        <f>_xlfn.XLOOKUP($B1911, STANDARDS!$A:$A, STANDARDS!$B:$B,,0,2)</f>
        <v>Amisk Gp</v>
      </c>
      <c r="J1911">
        <v>1800</v>
      </c>
      <c r="M1911" t="s">
        <v>222</v>
      </c>
      <c r="O1911">
        <v>0.1</v>
      </c>
      <c r="P1911" t="s">
        <v>243</v>
      </c>
      <c r="S1911">
        <v>-23</v>
      </c>
      <c r="T1911">
        <v>0.2</v>
      </c>
      <c r="U1911" t="s">
        <v>246</v>
      </c>
      <c r="V1911">
        <v>1</v>
      </c>
      <c r="W1911" t="s">
        <v>247</v>
      </c>
      <c r="X1911" t="s">
        <v>491</v>
      </c>
    </row>
    <row r="1912" spans="1:24" x14ac:dyDescent="0.3">
      <c r="A1912">
        <v>2063</v>
      </c>
      <c r="B1912" s="15" t="s">
        <v>366</v>
      </c>
      <c r="C1912" t="str">
        <f>_xlfn.XLOOKUP($B1912, STANDARDS!$A:$A, STANDARDS!$B:$B,,0,2)</f>
        <v>Amisk Gp</v>
      </c>
      <c r="J1912">
        <v>1800</v>
      </c>
      <c r="M1912" t="s">
        <v>222</v>
      </c>
      <c r="O1912">
        <v>7.0000000000000007E-2</v>
      </c>
      <c r="P1912" t="s">
        <v>243</v>
      </c>
      <c r="S1912">
        <v>-23.5</v>
      </c>
      <c r="T1912">
        <v>0.2</v>
      </c>
      <c r="U1912" t="s">
        <v>246</v>
      </c>
      <c r="V1912">
        <v>1</v>
      </c>
      <c r="W1912" t="s">
        <v>247</v>
      </c>
      <c r="X1912" t="s">
        <v>491</v>
      </c>
    </row>
    <row r="1913" spans="1:24" x14ac:dyDescent="0.3">
      <c r="A1913">
        <v>2064</v>
      </c>
      <c r="B1913" s="15" t="s">
        <v>366</v>
      </c>
      <c r="C1913" t="str">
        <f>_xlfn.XLOOKUP($B1913, STANDARDS!$A:$A, STANDARDS!$B:$B,,0,2)</f>
        <v>Amisk Gp</v>
      </c>
      <c r="J1913">
        <v>1800</v>
      </c>
      <c r="M1913" t="s">
        <v>222</v>
      </c>
      <c r="O1913">
        <v>0.05</v>
      </c>
      <c r="P1913" t="s">
        <v>243</v>
      </c>
      <c r="S1913">
        <v>-23</v>
      </c>
      <c r="T1913">
        <v>0.2</v>
      </c>
      <c r="U1913" t="s">
        <v>246</v>
      </c>
      <c r="V1913">
        <v>1</v>
      </c>
      <c r="W1913" t="s">
        <v>247</v>
      </c>
      <c r="X1913" t="s">
        <v>491</v>
      </c>
    </row>
    <row r="1914" spans="1:24" x14ac:dyDescent="0.3">
      <c r="A1914">
        <v>2065</v>
      </c>
      <c r="B1914" s="15" t="s">
        <v>366</v>
      </c>
      <c r="C1914" t="str">
        <f>_xlfn.XLOOKUP($B1914, STANDARDS!$A:$A, STANDARDS!$B:$B,,0,2)</f>
        <v>Amisk Gp</v>
      </c>
      <c r="J1914">
        <v>1800</v>
      </c>
      <c r="M1914" t="s">
        <v>222</v>
      </c>
      <c r="O1914">
        <v>0.06</v>
      </c>
      <c r="P1914" t="s">
        <v>243</v>
      </c>
      <c r="S1914">
        <v>-22</v>
      </c>
      <c r="T1914">
        <v>0.2</v>
      </c>
      <c r="U1914" t="s">
        <v>246</v>
      </c>
      <c r="V1914">
        <v>1</v>
      </c>
      <c r="W1914" t="s">
        <v>247</v>
      </c>
      <c r="X1914" t="s">
        <v>491</v>
      </c>
    </row>
    <row r="1915" spans="1:24" x14ac:dyDescent="0.3">
      <c r="A1915">
        <v>2066</v>
      </c>
      <c r="B1915" s="15" t="s">
        <v>366</v>
      </c>
      <c r="C1915" t="str">
        <f>_xlfn.XLOOKUP($B1915, STANDARDS!$A:$A, STANDARDS!$B:$B,,0,2)</f>
        <v>Amisk Gp</v>
      </c>
      <c r="J1915">
        <v>1800</v>
      </c>
      <c r="M1915" t="s">
        <v>222</v>
      </c>
      <c r="O1915">
        <v>0.06</v>
      </c>
      <c r="P1915" t="s">
        <v>243</v>
      </c>
      <c r="S1915">
        <v>-20.7</v>
      </c>
      <c r="T1915">
        <v>0.2</v>
      </c>
      <c r="U1915" t="s">
        <v>246</v>
      </c>
      <c r="V1915">
        <v>1</v>
      </c>
      <c r="W1915" t="s">
        <v>247</v>
      </c>
      <c r="X1915" t="s">
        <v>491</v>
      </c>
    </row>
    <row r="1916" spans="1:24" x14ac:dyDescent="0.3">
      <c r="A1916">
        <v>2067</v>
      </c>
      <c r="B1916" s="15" t="s">
        <v>366</v>
      </c>
      <c r="C1916" t="str">
        <f>_xlfn.XLOOKUP($B1916, STANDARDS!$A:$A, STANDARDS!$B:$B,,0,2)</f>
        <v>Amisk Gp</v>
      </c>
      <c r="J1916">
        <v>1800</v>
      </c>
      <c r="M1916" t="s">
        <v>222</v>
      </c>
      <c r="O1916">
        <v>0.13</v>
      </c>
      <c r="P1916" t="s">
        <v>243</v>
      </c>
      <c r="S1916">
        <v>-28.6</v>
      </c>
      <c r="T1916">
        <v>0.2</v>
      </c>
      <c r="U1916" t="s">
        <v>246</v>
      </c>
      <c r="V1916">
        <v>1</v>
      </c>
      <c r="W1916" t="s">
        <v>247</v>
      </c>
      <c r="X1916" t="s">
        <v>491</v>
      </c>
    </row>
    <row r="1917" spans="1:24" x14ac:dyDescent="0.3">
      <c r="A1917">
        <v>2068</v>
      </c>
      <c r="B1917" s="15" t="s">
        <v>366</v>
      </c>
      <c r="C1917" t="str">
        <f>_xlfn.XLOOKUP($B1917, STANDARDS!$A:$A, STANDARDS!$B:$B,,0,2)</f>
        <v>Amisk Gp</v>
      </c>
      <c r="J1917">
        <v>1800</v>
      </c>
      <c r="M1917" t="s">
        <v>222</v>
      </c>
      <c r="O1917">
        <v>0.1</v>
      </c>
      <c r="P1917" t="s">
        <v>243</v>
      </c>
      <c r="S1917">
        <v>-28</v>
      </c>
      <c r="T1917">
        <v>0.2</v>
      </c>
      <c r="U1917" t="s">
        <v>246</v>
      </c>
      <c r="V1917">
        <v>1</v>
      </c>
      <c r="W1917" t="s">
        <v>247</v>
      </c>
      <c r="X1917" t="s">
        <v>491</v>
      </c>
    </row>
    <row r="1918" spans="1:24" x14ac:dyDescent="0.3">
      <c r="A1918">
        <v>2069</v>
      </c>
      <c r="B1918" s="15" t="s">
        <v>366</v>
      </c>
      <c r="C1918" t="str">
        <f>_xlfn.XLOOKUP($B1918, STANDARDS!$A:$A, STANDARDS!$B:$B,,0,2)</f>
        <v>Amisk Gp</v>
      </c>
      <c r="J1918">
        <v>1800</v>
      </c>
      <c r="M1918" t="s">
        <v>222</v>
      </c>
      <c r="O1918">
        <v>0.04</v>
      </c>
      <c r="P1918" t="s">
        <v>243</v>
      </c>
      <c r="S1918">
        <v>-27.9</v>
      </c>
      <c r="T1918">
        <v>0.2</v>
      </c>
      <c r="U1918" t="s">
        <v>246</v>
      </c>
      <c r="V1918">
        <v>1</v>
      </c>
      <c r="W1918" t="s">
        <v>247</v>
      </c>
      <c r="X1918" t="s">
        <v>491</v>
      </c>
    </row>
    <row r="1919" spans="1:24" x14ac:dyDescent="0.3">
      <c r="A1919">
        <v>2070</v>
      </c>
      <c r="B1919" s="15" t="s">
        <v>366</v>
      </c>
      <c r="C1919" t="str">
        <f>_xlfn.XLOOKUP($B1919, STANDARDS!$A:$A, STANDARDS!$B:$B,,0,2)</f>
        <v>Amisk Gp</v>
      </c>
      <c r="J1919">
        <v>1800</v>
      </c>
      <c r="M1919" t="s">
        <v>222</v>
      </c>
      <c r="O1919">
        <v>0.08</v>
      </c>
      <c r="P1919" t="s">
        <v>243</v>
      </c>
      <c r="S1919">
        <v>-27.8</v>
      </c>
      <c r="T1919">
        <v>0.2</v>
      </c>
      <c r="U1919" t="s">
        <v>246</v>
      </c>
      <c r="V1919">
        <v>1</v>
      </c>
      <c r="W1919" t="s">
        <v>247</v>
      </c>
      <c r="X1919" t="s">
        <v>491</v>
      </c>
    </row>
    <row r="1920" spans="1:24" x14ac:dyDescent="0.3">
      <c r="A1920">
        <v>2071</v>
      </c>
      <c r="B1920" s="15" t="s">
        <v>366</v>
      </c>
      <c r="C1920" t="str">
        <f>_xlfn.XLOOKUP($B1920, STANDARDS!$A:$A, STANDARDS!$B:$B,,0,2)</f>
        <v>Amisk Gp</v>
      </c>
      <c r="J1920">
        <v>1800</v>
      </c>
      <c r="M1920" t="s">
        <v>222</v>
      </c>
      <c r="O1920">
        <v>0.06</v>
      </c>
      <c r="P1920" t="s">
        <v>243</v>
      </c>
      <c r="S1920">
        <v>-27.1</v>
      </c>
      <c r="T1920">
        <v>0.2</v>
      </c>
      <c r="U1920" t="s">
        <v>246</v>
      </c>
      <c r="V1920">
        <v>1</v>
      </c>
      <c r="W1920" t="s">
        <v>247</v>
      </c>
      <c r="X1920" t="s">
        <v>491</v>
      </c>
    </row>
    <row r="1921" spans="1:24" x14ac:dyDescent="0.3">
      <c r="A1921">
        <v>2072</v>
      </c>
      <c r="B1921" s="15" t="s">
        <v>366</v>
      </c>
      <c r="C1921" t="str">
        <f>_xlfn.XLOOKUP($B1921, STANDARDS!$A:$A, STANDARDS!$B:$B,,0,2)</f>
        <v>Amisk Gp</v>
      </c>
      <c r="J1921">
        <v>1800</v>
      </c>
      <c r="M1921" t="s">
        <v>222</v>
      </c>
      <c r="O1921">
        <v>0.12</v>
      </c>
      <c r="P1921" t="s">
        <v>243</v>
      </c>
      <c r="S1921">
        <v>-28.5</v>
      </c>
      <c r="T1921">
        <v>0.2</v>
      </c>
      <c r="U1921" t="s">
        <v>246</v>
      </c>
      <c r="V1921">
        <v>1</v>
      </c>
      <c r="W1921" t="s">
        <v>247</v>
      </c>
      <c r="X1921" t="s">
        <v>491</v>
      </c>
    </row>
    <row r="1922" spans="1:24" x14ac:dyDescent="0.3">
      <c r="A1922">
        <v>2073</v>
      </c>
      <c r="B1922" s="15" t="s">
        <v>367</v>
      </c>
      <c r="C1922" t="str">
        <f>_xlfn.XLOOKUP($B1922, STANDARDS!$A:$A, STANDARDS!$B:$B,,0,2)</f>
        <v>Undivided Tooloo Gp; Miningarra Gp</v>
      </c>
      <c r="J1922">
        <v>1800</v>
      </c>
      <c r="M1922" t="s">
        <v>240</v>
      </c>
      <c r="O1922">
        <v>7.0000000000000001E-3</v>
      </c>
      <c r="P1922" t="s">
        <v>243</v>
      </c>
      <c r="S1922">
        <v>-28.5</v>
      </c>
      <c r="T1922">
        <v>0.2</v>
      </c>
      <c r="U1922" t="s">
        <v>246</v>
      </c>
      <c r="V1922">
        <v>1</v>
      </c>
      <c r="W1922" t="s">
        <v>247</v>
      </c>
      <c r="X1922" t="s">
        <v>469</v>
      </c>
    </row>
    <row r="1923" spans="1:24" x14ac:dyDescent="0.3">
      <c r="A1923">
        <v>2074</v>
      </c>
      <c r="B1923" s="15" t="s">
        <v>367</v>
      </c>
      <c r="C1923" t="str">
        <f>_xlfn.XLOOKUP($B1923, STANDARDS!$A:$A, STANDARDS!$B:$B,,0,2)</f>
        <v>Undivided Tooloo Gp; Miningarra Gp</v>
      </c>
      <c r="J1923">
        <v>1800</v>
      </c>
      <c r="M1923" t="s">
        <v>221</v>
      </c>
      <c r="O1923">
        <v>6.9999999999999999E-4</v>
      </c>
      <c r="P1923" t="s">
        <v>243</v>
      </c>
      <c r="S1923">
        <v>-15.1</v>
      </c>
      <c r="T1923">
        <v>0.2</v>
      </c>
      <c r="U1923" t="s">
        <v>246</v>
      </c>
      <c r="V1923">
        <v>1</v>
      </c>
      <c r="W1923" t="s">
        <v>247</v>
      </c>
      <c r="X1923" t="s">
        <v>469</v>
      </c>
    </row>
    <row r="1924" spans="1:24" x14ac:dyDescent="0.3">
      <c r="A1924">
        <v>2075</v>
      </c>
      <c r="B1924" s="15" t="s">
        <v>367</v>
      </c>
      <c r="C1924" t="str">
        <f>_xlfn.XLOOKUP($B1924, STANDARDS!$A:$A, STANDARDS!$B:$B,,0,2)</f>
        <v>Undivided Tooloo Gp; Miningarra Gp</v>
      </c>
      <c r="J1924">
        <v>1800</v>
      </c>
      <c r="M1924" t="s">
        <v>240</v>
      </c>
      <c r="O1924">
        <v>1E-3</v>
      </c>
      <c r="P1924" t="s">
        <v>243</v>
      </c>
      <c r="S1924">
        <v>-21.1</v>
      </c>
      <c r="T1924">
        <v>0.2</v>
      </c>
      <c r="U1924" t="s">
        <v>246</v>
      </c>
      <c r="V1924">
        <v>1</v>
      </c>
      <c r="W1924" t="s">
        <v>247</v>
      </c>
      <c r="X1924" t="s">
        <v>469</v>
      </c>
    </row>
    <row r="1925" spans="1:24" x14ac:dyDescent="0.3">
      <c r="A1925">
        <v>2076</v>
      </c>
      <c r="B1925" s="15" t="s">
        <v>367</v>
      </c>
      <c r="C1925" t="str">
        <f>_xlfn.XLOOKUP($B1925, STANDARDS!$A:$A, STANDARDS!$B:$B,,0,2)</f>
        <v>Undivided Tooloo Gp; Miningarra Gp</v>
      </c>
      <c r="J1925">
        <v>1800</v>
      </c>
      <c r="M1925" t="s">
        <v>217</v>
      </c>
      <c r="O1925">
        <v>3.1E-2</v>
      </c>
      <c r="P1925" t="s">
        <v>243</v>
      </c>
      <c r="S1925">
        <v>-32.799999999999997</v>
      </c>
      <c r="T1925">
        <v>0.2</v>
      </c>
      <c r="U1925" t="s">
        <v>246</v>
      </c>
      <c r="V1925">
        <v>1</v>
      </c>
      <c r="W1925" t="s">
        <v>247</v>
      </c>
      <c r="X1925" t="s">
        <v>469</v>
      </c>
    </row>
    <row r="1926" spans="1:24" x14ac:dyDescent="0.3">
      <c r="A1926">
        <v>2077</v>
      </c>
      <c r="B1926" s="15" t="s">
        <v>367</v>
      </c>
      <c r="C1926" t="str">
        <f>_xlfn.XLOOKUP($B1926, STANDARDS!$A:$A, STANDARDS!$B:$B,,0,2)</f>
        <v>Undivided Tooloo Gp; Miningarra Gp</v>
      </c>
      <c r="J1926">
        <v>1800</v>
      </c>
      <c r="M1926" t="s">
        <v>217</v>
      </c>
      <c r="O1926">
        <v>0.02</v>
      </c>
      <c r="P1926" t="s">
        <v>243</v>
      </c>
      <c r="S1926">
        <v>-29</v>
      </c>
      <c r="T1926">
        <v>0.2</v>
      </c>
      <c r="U1926" t="s">
        <v>246</v>
      </c>
      <c r="V1926">
        <v>1</v>
      </c>
      <c r="W1926" t="s">
        <v>247</v>
      </c>
      <c r="X1926" t="s">
        <v>469</v>
      </c>
    </row>
    <row r="1927" spans="1:24" x14ac:dyDescent="0.3">
      <c r="A1927">
        <v>2078</v>
      </c>
      <c r="B1927" s="15" t="s">
        <v>367</v>
      </c>
      <c r="C1927" t="str">
        <f>_xlfn.XLOOKUP($B1927, STANDARDS!$A:$A, STANDARDS!$B:$B,,0,2)</f>
        <v>Undivided Tooloo Gp; Miningarra Gp</v>
      </c>
      <c r="J1927">
        <v>1800</v>
      </c>
      <c r="M1927" t="s">
        <v>217</v>
      </c>
      <c r="O1927">
        <v>8.9999999999999998E-4</v>
      </c>
      <c r="P1927" t="s">
        <v>243</v>
      </c>
      <c r="S1927">
        <v>-10.6</v>
      </c>
      <c r="T1927">
        <v>0.2</v>
      </c>
      <c r="U1927" t="s">
        <v>246</v>
      </c>
      <c r="V1927">
        <v>1</v>
      </c>
      <c r="W1927" t="s">
        <v>247</v>
      </c>
      <c r="X1927" t="s">
        <v>469</v>
      </c>
    </row>
    <row r="1928" spans="1:24" x14ac:dyDescent="0.3">
      <c r="A1928">
        <v>2079</v>
      </c>
      <c r="B1928" s="15" t="s">
        <v>367</v>
      </c>
      <c r="C1928" t="str">
        <f>_xlfn.XLOOKUP($B1928, STANDARDS!$A:$A, STANDARDS!$B:$B,,0,2)</f>
        <v>Undivided Tooloo Gp; Miningarra Gp</v>
      </c>
      <c r="J1928">
        <v>1800</v>
      </c>
      <c r="M1928" t="s">
        <v>217</v>
      </c>
      <c r="O1928">
        <v>5.9999999999999995E-4</v>
      </c>
      <c r="P1928" t="s">
        <v>243</v>
      </c>
      <c r="S1928">
        <v>-11.2</v>
      </c>
      <c r="T1928">
        <v>0.2</v>
      </c>
      <c r="U1928" t="s">
        <v>246</v>
      </c>
      <c r="V1928">
        <v>1</v>
      </c>
      <c r="W1928" t="s">
        <v>247</v>
      </c>
      <c r="X1928" t="s">
        <v>469</v>
      </c>
    </row>
    <row r="1929" spans="1:24" x14ac:dyDescent="0.3">
      <c r="A1929">
        <v>2080</v>
      </c>
      <c r="B1929" s="15" t="s">
        <v>367</v>
      </c>
      <c r="C1929" t="str">
        <f>_xlfn.XLOOKUP($B1929, STANDARDS!$A:$A, STANDARDS!$B:$B,,0,2)</f>
        <v>Undivided Tooloo Gp; Miningarra Gp</v>
      </c>
      <c r="J1929">
        <v>1800</v>
      </c>
      <c r="M1929" t="s">
        <v>217</v>
      </c>
      <c r="O1929">
        <v>4.0000000000000001E-3</v>
      </c>
      <c r="P1929" t="s">
        <v>243</v>
      </c>
      <c r="S1929">
        <v>-32.200000000000003</v>
      </c>
      <c r="T1929">
        <v>0.2</v>
      </c>
      <c r="U1929" t="s">
        <v>246</v>
      </c>
      <c r="V1929">
        <v>1</v>
      </c>
      <c r="W1929" t="s">
        <v>247</v>
      </c>
      <c r="X1929" t="s">
        <v>469</v>
      </c>
    </row>
    <row r="1930" spans="1:24" x14ac:dyDescent="0.3">
      <c r="A1930">
        <v>2081</v>
      </c>
      <c r="B1930" s="15" t="s">
        <v>367</v>
      </c>
      <c r="C1930" t="str">
        <f>_xlfn.XLOOKUP($B1930, STANDARDS!$A:$A, STANDARDS!$B:$B,,0,2)</f>
        <v>Undivided Tooloo Gp; Miningarra Gp</v>
      </c>
      <c r="J1930">
        <v>1800</v>
      </c>
      <c r="M1930" t="s">
        <v>240</v>
      </c>
      <c r="P1930" t="s">
        <v>243</v>
      </c>
      <c r="Q1930">
        <v>-0.9</v>
      </c>
      <c r="R1930">
        <v>0.2</v>
      </c>
      <c r="V1930">
        <v>1</v>
      </c>
      <c r="W1930" t="s">
        <v>247</v>
      </c>
      <c r="X1930" t="s">
        <v>470</v>
      </c>
    </row>
    <row r="1931" spans="1:24" x14ac:dyDescent="0.3">
      <c r="A1931">
        <v>2082</v>
      </c>
      <c r="B1931" s="15" t="s">
        <v>367</v>
      </c>
      <c r="C1931" t="str">
        <f>_xlfn.XLOOKUP($B1931, STANDARDS!$A:$A, STANDARDS!$B:$B,,0,2)</f>
        <v>Undivided Tooloo Gp; Miningarra Gp</v>
      </c>
      <c r="J1931">
        <v>1800</v>
      </c>
      <c r="M1931" t="s">
        <v>240</v>
      </c>
      <c r="P1931" t="s">
        <v>243</v>
      </c>
      <c r="Q1931">
        <v>-1.8</v>
      </c>
      <c r="R1931">
        <v>0.2</v>
      </c>
      <c r="V1931">
        <v>1</v>
      </c>
      <c r="W1931" t="s">
        <v>247</v>
      </c>
      <c r="X1931" t="s">
        <v>470</v>
      </c>
    </row>
    <row r="1932" spans="1:24" x14ac:dyDescent="0.3">
      <c r="A1932">
        <v>2083</v>
      </c>
      <c r="B1932" s="15" t="s">
        <v>367</v>
      </c>
      <c r="C1932" t="str">
        <f>_xlfn.XLOOKUP($B1932, STANDARDS!$A:$A, STANDARDS!$B:$B,,0,2)</f>
        <v>Undivided Tooloo Gp; Miningarra Gp</v>
      </c>
      <c r="J1932">
        <v>1800</v>
      </c>
      <c r="M1932" t="s">
        <v>221</v>
      </c>
      <c r="P1932" t="s">
        <v>243</v>
      </c>
      <c r="Q1932">
        <v>-2.4</v>
      </c>
      <c r="R1932">
        <v>0.2</v>
      </c>
      <c r="V1932">
        <v>1</v>
      </c>
      <c r="W1932" t="s">
        <v>247</v>
      </c>
      <c r="X1932" t="s">
        <v>470</v>
      </c>
    </row>
    <row r="1933" spans="1:24" x14ac:dyDescent="0.3">
      <c r="A1933">
        <v>2084</v>
      </c>
      <c r="B1933" s="15" t="s">
        <v>368</v>
      </c>
      <c r="C1933" t="str">
        <f>_xlfn.XLOOKUP($B1933, STANDARDS!$A:$A, STANDARDS!$B:$B,,0,2)</f>
        <v>Frere Fm</v>
      </c>
      <c r="J1933">
        <v>1800</v>
      </c>
      <c r="M1933" t="s">
        <v>241</v>
      </c>
      <c r="O1933">
        <v>8.0000000000000004E-4</v>
      </c>
      <c r="P1933" t="s">
        <v>243</v>
      </c>
      <c r="S1933">
        <v>-29.7</v>
      </c>
      <c r="T1933">
        <v>0.2</v>
      </c>
      <c r="U1933" t="s">
        <v>246</v>
      </c>
      <c r="V1933">
        <v>1</v>
      </c>
      <c r="W1933" t="s">
        <v>247</v>
      </c>
      <c r="X1933" t="s">
        <v>469</v>
      </c>
    </row>
    <row r="1934" spans="1:24" x14ac:dyDescent="0.3">
      <c r="A1934">
        <v>2085</v>
      </c>
      <c r="B1934" s="15" t="s">
        <v>368</v>
      </c>
      <c r="C1934" t="str">
        <f>_xlfn.XLOOKUP($B1934, STANDARDS!$A:$A, STANDARDS!$B:$B,,0,2)</f>
        <v>Frere Fm</v>
      </c>
      <c r="J1934">
        <v>1800</v>
      </c>
      <c r="M1934" t="s">
        <v>241</v>
      </c>
      <c r="O1934">
        <v>4.0000000000000001E-3</v>
      </c>
      <c r="P1934" t="s">
        <v>243</v>
      </c>
      <c r="S1934">
        <v>-25</v>
      </c>
      <c r="T1934">
        <v>0.2</v>
      </c>
      <c r="U1934" t="s">
        <v>246</v>
      </c>
      <c r="V1934">
        <v>1</v>
      </c>
      <c r="W1934" t="s">
        <v>247</v>
      </c>
      <c r="X1934" t="s">
        <v>469</v>
      </c>
    </row>
    <row r="1935" spans="1:24" x14ac:dyDescent="0.3">
      <c r="A1935">
        <v>2086</v>
      </c>
      <c r="B1935" s="15" t="s">
        <v>368</v>
      </c>
      <c r="C1935" t="str">
        <f>_xlfn.XLOOKUP($B1935, STANDARDS!$A:$A, STANDARDS!$B:$B,,0,2)</f>
        <v>Frere Fm</v>
      </c>
      <c r="J1935">
        <v>1800</v>
      </c>
      <c r="M1935" t="s">
        <v>241</v>
      </c>
      <c r="O1935">
        <v>2E-3</v>
      </c>
      <c r="P1935" t="s">
        <v>243</v>
      </c>
      <c r="S1935">
        <v>-22.8</v>
      </c>
      <c r="T1935">
        <v>0.2</v>
      </c>
      <c r="U1935" t="s">
        <v>246</v>
      </c>
      <c r="V1935">
        <v>1</v>
      </c>
      <c r="W1935" t="s">
        <v>247</v>
      </c>
      <c r="X1935" t="s">
        <v>469</v>
      </c>
    </row>
    <row r="1936" spans="1:24" x14ac:dyDescent="0.3">
      <c r="A1936">
        <v>2087</v>
      </c>
      <c r="B1936" s="15" t="s">
        <v>368</v>
      </c>
      <c r="C1936" t="str">
        <f>_xlfn.XLOOKUP($B1936, STANDARDS!$A:$A, STANDARDS!$B:$B,,0,2)</f>
        <v>Frere Fm</v>
      </c>
      <c r="J1936">
        <v>1800</v>
      </c>
      <c r="M1936" t="s">
        <v>241</v>
      </c>
      <c r="O1936">
        <v>3.0000000000000001E-3</v>
      </c>
      <c r="P1936" t="s">
        <v>243</v>
      </c>
      <c r="S1936">
        <v>-26.8</v>
      </c>
      <c r="T1936">
        <v>0.2</v>
      </c>
      <c r="U1936" t="s">
        <v>246</v>
      </c>
      <c r="V1936">
        <v>1</v>
      </c>
      <c r="W1936" t="s">
        <v>247</v>
      </c>
      <c r="X1936" t="s">
        <v>469</v>
      </c>
    </row>
    <row r="1937" spans="1:24" x14ac:dyDescent="0.3">
      <c r="A1937">
        <v>2088</v>
      </c>
      <c r="B1937" s="15" t="s">
        <v>368</v>
      </c>
      <c r="C1937" t="str">
        <f>_xlfn.XLOOKUP($B1937, STANDARDS!$A:$A, STANDARDS!$B:$B,,0,2)</f>
        <v>Frere Fm</v>
      </c>
      <c r="J1937">
        <v>1800</v>
      </c>
      <c r="M1937" t="s">
        <v>241</v>
      </c>
      <c r="O1937">
        <v>1.2999999999999999E-3</v>
      </c>
      <c r="P1937" t="s">
        <v>243</v>
      </c>
      <c r="S1937">
        <v>-19.5</v>
      </c>
      <c r="T1937">
        <v>0.2</v>
      </c>
      <c r="U1937" t="s">
        <v>246</v>
      </c>
      <c r="V1937">
        <v>1</v>
      </c>
      <c r="W1937" t="s">
        <v>247</v>
      </c>
      <c r="X1937" t="s">
        <v>469</v>
      </c>
    </row>
    <row r="1938" spans="1:24" x14ac:dyDescent="0.3">
      <c r="A1938">
        <v>2089</v>
      </c>
      <c r="B1938" s="15" t="s">
        <v>368</v>
      </c>
      <c r="C1938" t="str">
        <f>_xlfn.XLOOKUP($B1938, STANDARDS!$A:$A, STANDARDS!$B:$B,,0,2)</f>
        <v>Frere Fm</v>
      </c>
      <c r="J1938">
        <v>1800</v>
      </c>
      <c r="M1938" t="s">
        <v>221</v>
      </c>
      <c r="O1938">
        <v>3.0000000000000001E-3</v>
      </c>
      <c r="P1938" t="s">
        <v>243</v>
      </c>
      <c r="S1938">
        <v>-24.8</v>
      </c>
      <c r="T1938">
        <v>0.2</v>
      </c>
      <c r="U1938" t="s">
        <v>246</v>
      </c>
      <c r="V1938">
        <v>1</v>
      </c>
      <c r="W1938" t="s">
        <v>247</v>
      </c>
      <c r="X1938" t="s">
        <v>469</v>
      </c>
    </row>
    <row r="1939" spans="1:24" x14ac:dyDescent="0.3">
      <c r="A1939">
        <v>2090</v>
      </c>
      <c r="B1939" s="15" t="s">
        <v>368</v>
      </c>
      <c r="C1939" t="str">
        <f>_xlfn.XLOOKUP($B1939, STANDARDS!$A:$A, STANDARDS!$B:$B,,0,2)</f>
        <v>Frere Fm</v>
      </c>
      <c r="J1939">
        <v>1800</v>
      </c>
      <c r="M1939" t="s">
        <v>217</v>
      </c>
      <c r="O1939">
        <v>8.0000000000000004E-4</v>
      </c>
      <c r="P1939" t="s">
        <v>243</v>
      </c>
      <c r="S1939">
        <v>-20</v>
      </c>
      <c r="T1939">
        <v>0.2</v>
      </c>
      <c r="U1939" t="s">
        <v>246</v>
      </c>
      <c r="V1939">
        <v>1</v>
      </c>
      <c r="W1939" t="s">
        <v>247</v>
      </c>
      <c r="X1939" t="s">
        <v>469</v>
      </c>
    </row>
    <row r="1940" spans="1:24" x14ac:dyDescent="0.3">
      <c r="A1940">
        <v>2091</v>
      </c>
      <c r="B1940" s="15" t="s">
        <v>368</v>
      </c>
      <c r="C1940" t="str">
        <f>_xlfn.XLOOKUP($B1940, STANDARDS!$A:$A, STANDARDS!$B:$B,,0,2)</f>
        <v>Frere Fm</v>
      </c>
      <c r="J1940">
        <v>1800</v>
      </c>
      <c r="M1940" t="s">
        <v>217</v>
      </c>
      <c r="O1940">
        <v>6.9999999999999999E-4</v>
      </c>
      <c r="P1940" t="s">
        <v>243</v>
      </c>
      <c r="S1940">
        <v>-11.8</v>
      </c>
      <c r="T1940">
        <v>0.2</v>
      </c>
      <c r="U1940" t="s">
        <v>246</v>
      </c>
      <c r="V1940">
        <v>1</v>
      </c>
      <c r="W1940" t="s">
        <v>247</v>
      </c>
      <c r="X1940" t="s">
        <v>469</v>
      </c>
    </row>
    <row r="1941" spans="1:24" x14ac:dyDescent="0.3">
      <c r="A1941">
        <v>2092</v>
      </c>
      <c r="B1941" s="15" t="s">
        <v>368</v>
      </c>
      <c r="C1941" t="str">
        <f>_xlfn.XLOOKUP($B1941, STANDARDS!$A:$A, STANDARDS!$B:$B,,0,2)</f>
        <v>Frere Fm</v>
      </c>
      <c r="J1941">
        <v>1800</v>
      </c>
      <c r="M1941" t="s">
        <v>217</v>
      </c>
      <c r="O1941">
        <v>6.9999999999999999E-4</v>
      </c>
      <c r="P1941" t="s">
        <v>243</v>
      </c>
      <c r="S1941">
        <v>-20.2</v>
      </c>
      <c r="T1941">
        <v>0.2</v>
      </c>
      <c r="U1941" t="s">
        <v>246</v>
      </c>
      <c r="V1941">
        <v>1</v>
      </c>
      <c r="W1941" t="s">
        <v>247</v>
      </c>
      <c r="X1941" t="s">
        <v>469</v>
      </c>
    </row>
    <row r="1942" spans="1:24" x14ac:dyDescent="0.3">
      <c r="A1942">
        <v>2093</v>
      </c>
      <c r="B1942" s="15" t="s">
        <v>368</v>
      </c>
      <c r="C1942" t="str">
        <f>_xlfn.XLOOKUP($B1942, STANDARDS!$A:$A, STANDARDS!$B:$B,,0,2)</f>
        <v>Frere Fm</v>
      </c>
      <c r="J1942">
        <v>1800</v>
      </c>
      <c r="M1942" t="s">
        <v>217</v>
      </c>
      <c r="O1942">
        <v>2E-3</v>
      </c>
      <c r="P1942" t="s">
        <v>243</v>
      </c>
      <c r="S1942">
        <v>-14.1</v>
      </c>
      <c r="T1942">
        <v>0.2</v>
      </c>
      <c r="U1942" t="s">
        <v>246</v>
      </c>
      <c r="V1942">
        <v>1</v>
      </c>
      <c r="W1942" t="s">
        <v>247</v>
      </c>
      <c r="X1942" t="s">
        <v>469</v>
      </c>
    </row>
    <row r="1943" spans="1:24" x14ac:dyDescent="0.3">
      <c r="A1943">
        <v>2094</v>
      </c>
      <c r="B1943" s="15" t="s">
        <v>368</v>
      </c>
      <c r="C1943" t="str">
        <f>_xlfn.XLOOKUP($B1943, STANDARDS!$A:$A, STANDARDS!$B:$B,,0,2)</f>
        <v>Frere Fm</v>
      </c>
      <c r="J1943">
        <v>1800</v>
      </c>
      <c r="M1943" t="s">
        <v>241</v>
      </c>
      <c r="P1943" t="s">
        <v>243</v>
      </c>
      <c r="Q1943">
        <v>-1.1000000000000001</v>
      </c>
      <c r="R1943">
        <v>0.2</v>
      </c>
      <c r="V1943">
        <v>1</v>
      </c>
      <c r="W1943" t="s">
        <v>247</v>
      </c>
      <c r="X1943" t="s">
        <v>470</v>
      </c>
    </row>
    <row r="1944" spans="1:24" x14ac:dyDescent="0.3">
      <c r="A1944">
        <v>2095</v>
      </c>
      <c r="B1944" s="15" t="s">
        <v>368</v>
      </c>
      <c r="C1944" t="str">
        <f>_xlfn.XLOOKUP($B1944, STANDARDS!$A:$A, STANDARDS!$B:$B,,0,2)</f>
        <v>Frere Fm</v>
      </c>
      <c r="J1944">
        <v>1800</v>
      </c>
      <c r="M1944" t="s">
        <v>241</v>
      </c>
      <c r="P1944" t="s">
        <v>243</v>
      </c>
      <c r="Q1944">
        <v>1</v>
      </c>
      <c r="R1944">
        <v>0.2</v>
      </c>
      <c r="V1944">
        <v>1</v>
      </c>
      <c r="W1944" t="s">
        <v>247</v>
      </c>
      <c r="X1944" t="s">
        <v>470</v>
      </c>
    </row>
    <row r="1945" spans="1:24" x14ac:dyDescent="0.3">
      <c r="A1945">
        <v>2096</v>
      </c>
      <c r="B1945" s="15" t="s">
        <v>368</v>
      </c>
      <c r="C1945" t="str">
        <f>_xlfn.XLOOKUP($B1945, STANDARDS!$A:$A, STANDARDS!$B:$B,,0,2)</f>
        <v>Frere Fm</v>
      </c>
      <c r="J1945">
        <v>1800</v>
      </c>
      <c r="M1945" t="s">
        <v>241</v>
      </c>
      <c r="P1945" t="s">
        <v>243</v>
      </c>
      <c r="Q1945">
        <v>0.6</v>
      </c>
      <c r="R1945">
        <v>0.2</v>
      </c>
      <c r="V1945">
        <v>1</v>
      </c>
      <c r="W1945" t="s">
        <v>247</v>
      </c>
      <c r="X1945" t="s">
        <v>470</v>
      </c>
    </row>
    <row r="1946" spans="1:24" x14ac:dyDescent="0.3">
      <c r="A1946">
        <v>2098</v>
      </c>
      <c r="B1946" s="15" t="s">
        <v>369</v>
      </c>
      <c r="C1946" t="str">
        <f>_xlfn.XLOOKUP($B1946, STANDARDS!$A:$A, STANDARDS!$B:$B,,0,2)</f>
        <v>Kulele Limestone, Miningarra Gp</v>
      </c>
      <c r="J1946">
        <v>1800</v>
      </c>
      <c r="M1946" t="s">
        <v>221</v>
      </c>
      <c r="O1946">
        <v>1E-3</v>
      </c>
      <c r="P1946" t="s">
        <v>243</v>
      </c>
      <c r="S1946">
        <v>-20</v>
      </c>
      <c r="T1946">
        <v>0.2</v>
      </c>
      <c r="U1946" t="s">
        <v>246</v>
      </c>
      <c r="V1946">
        <v>1</v>
      </c>
      <c r="W1946" t="s">
        <v>247</v>
      </c>
      <c r="X1946" t="s">
        <v>469</v>
      </c>
    </row>
    <row r="1947" spans="1:24" x14ac:dyDescent="0.3">
      <c r="A1947">
        <v>2099</v>
      </c>
      <c r="B1947" s="15" t="s">
        <v>369</v>
      </c>
      <c r="C1947" t="str">
        <f>_xlfn.XLOOKUP($B1947, STANDARDS!$A:$A, STANDARDS!$B:$B,,0,2)</f>
        <v>Kulele Limestone, Miningarra Gp</v>
      </c>
      <c r="J1947">
        <v>1800</v>
      </c>
      <c r="M1947" t="s">
        <v>221</v>
      </c>
      <c r="P1947" t="s">
        <v>243</v>
      </c>
      <c r="Q1947">
        <v>-1.2</v>
      </c>
      <c r="R1947">
        <v>0.2</v>
      </c>
      <c r="V1947">
        <v>1</v>
      </c>
      <c r="W1947" t="s">
        <v>247</v>
      </c>
      <c r="X1947" t="s">
        <v>470</v>
      </c>
    </row>
    <row r="1948" spans="1:24" x14ac:dyDescent="0.3">
      <c r="A1948">
        <v>2100</v>
      </c>
      <c r="B1948" s="15" t="s">
        <v>370</v>
      </c>
      <c r="C1948" t="str">
        <f>_xlfn.XLOOKUP($B1948, STANDARDS!$A:$A, STANDARDS!$B:$B,,0,2)</f>
        <v>Windidda Mbr, Frere Fm</v>
      </c>
      <c r="J1948">
        <v>1800</v>
      </c>
      <c r="M1948" t="s">
        <v>240</v>
      </c>
      <c r="O1948">
        <v>2E-3</v>
      </c>
      <c r="P1948" t="s">
        <v>243</v>
      </c>
      <c r="S1948">
        <v>-23</v>
      </c>
      <c r="T1948">
        <v>0.2</v>
      </c>
      <c r="U1948" t="s">
        <v>246</v>
      </c>
      <c r="V1948">
        <v>1</v>
      </c>
      <c r="W1948" t="s">
        <v>247</v>
      </c>
      <c r="X1948" t="s">
        <v>469</v>
      </c>
    </row>
    <row r="1949" spans="1:24" x14ac:dyDescent="0.3">
      <c r="A1949">
        <v>2101</v>
      </c>
      <c r="B1949" s="15" t="s">
        <v>370</v>
      </c>
      <c r="C1949" t="str">
        <f>_xlfn.XLOOKUP($B1949, STANDARDS!$A:$A, STANDARDS!$B:$B,,0,2)</f>
        <v>Windidda Mbr, Frere Fm</v>
      </c>
      <c r="J1949">
        <v>1800</v>
      </c>
      <c r="M1949" t="s">
        <v>217</v>
      </c>
      <c r="O1949">
        <v>2E-3</v>
      </c>
      <c r="P1949" t="s">
        <v>243</v>
      </c>
      <c r="S1949">
        <v>-24</v>
      </c>
      <c r="T1949">
        <v>0.2</v>
      </c>
      <c r="U1949" t="s">
        <v>246</v>
      </c>
      <c r="V1949">
        <v>1</v>
      </c>
      <c r="W1949" t="s">
        <v>247</v>
      </c>
      <c r="X1949" t="s">
        <v>469</v>
      </c>
    </row>
    <row r="1950" spans="1:24" x14ac:dyDescent="0.3">
      <c r="A1950">
        <v>2102</v>
      </c>
      <c r="B1950" s="15" t="s">
        <v>371</v>
      </c>
      <c r="C1950" t="str">
        <f>_xlfn.XLOOKUP($B1950, STANDARDS!$A:$A, STANDARDS!$B:$B,,0,2)</f>
        <v>Yelma Fm, Tooloo Gp</v>
      </c>
      <c r="J1950">
        <v>1800</v>
      </c>
      <c r="M1950" t="s">
        <v>221</v>
      </c>
      <c r="O1950">
        <v>1.2999999999999999E-3</v>
      </c>
      <c r="P1950" t="s">
        <v>243</v>
      </c>
      <c r="S1950">
        <v>-23</v>
      </c>
      <c r="T1950">
        <v>0.2</v>
      </c>
      <c r="U1950" t="s">
        <v>246</v>
      </c>
      <c r="V1950">
        <v>1</v>
      </c>
      <c r="W1950" t="s">
        <v>247</v>
      </c>
      <c r="X1950" t="s">
        <v>469</v>
      </c>
    </row>
    <row r="1951" spans="1:24" x14ac:dyDescent="0.3">
      <c r="A1951">
        <v>2103</v>
      </c>
      <c r="B1951" s="15" t="s">
        <v>372</v>
      </c>
      <c r="C1951" t="str">
        <f>_xlfn.XLOOKUP($B1951, STANDARDS!$A:$A, STANDARDS!$B:$B,,0,2)</f>
        <v>Chelmsford Fm</v>
      </c>
      <c r="J1951">
        <v>1850</v>
      </c>
      <c r="M1951" t="s">
        <v>222</v>
      </c>
      <c r="O1951">
        <v>5.0999999999999997E-2</v>
      </c>
      <c r="P1951" t="s">
        <v>243</v>
      </c>
      <c r="S1951">
        <v>-31.6</v>
      </c>
      <c r="T1951">
        <v>0.2</v>
      </c>
      <c r="U1951" t="s">
        <v>246</v>
      </c>
      <c r="V1951">
        <v>1</v>
      </c>
      <c r="W1951" t="s">
        <v>247</v>
      </c>
      <c r="X1951" t="s">
        <v>469</v>
      </c>
    </row>
    <row r="1952" spans="1:24" x14ac:dyDescent="0.3">
      <c r="A1952">
        <v>2104</v>
      </c>
      <c r="B1952" s="15" t="s">
        <v>373</v>
      </c>
      <c r="C1952" t="str">
        <f>_xlfn.XLOOKUP($B1952, STANDARDS!$A:$A, STANDARDS!$B:$B,,0,2)</f>
        <v>Onwatin Fm</v>
      </c>
      <c r="J1952">
        <v>1850</v>
      </c>
      <c r="M1952" t="s">
        <v>222</v>
      </c>
      <c r="O1952">
        <v>0.4</v>
      </c>
      <c r="P1952" t="s">
        <v>243</v>
      </c>
      <c r="S1952">
        <v>-30.7</v>
      </c>
      <c r="T1952">
        <v>0.2</v>
      </c>
      <c r="U1952" t="s">
        <v>246</v>
      </c>
      <c r="V1952">
        <v>1</v>
      </c>
      <c r="W1952" t="s">
        <v>247</v>
      </c>
      <c r="X1952" t="s">
        <v>469</v>
      </c>
    </row>
    <row r="1953" spans="1:24" x14ac:dyDescent="0.3">
      <c r="A1953">
        <v>2105</v>
      </c>
      <c r="B1953" s="15" t="s">
        <v>373</v>
      </c>
      <c r="C1953" t="str">
        <f>_xlfn.XLOOKUP($B1953, STANDARDS!$A:$A, STANDARDS!$B:$B,,0,2)</f>
        <v>Onwatin Fm</v>
      </c>
      <c r="J1953">
        <v>1850</v>
      </c>
      <c r="M1953" t="s">
        <v>222</v>
      </c>
      <c r="O1953">
        <v>0.36</v>
      </c>
      <c r="P1953" t="s">
        <v>243</v>
      </c>
      <c r="S1953">
        <v>-30.5</v>
      </c>
      <c r="T1953">
        <v>0.2</v>
      </c>
      <c r="U1953" t="s">
        <v>246</v>
      </c>
      <c r="V1953">
        <v>1</v>
      </c>
      <c r="W1953" t="s">
        <v>247</v>
      </c>
      <c r="X1953" t="s">
        <v>469</v>
      </c>
    </row>
    <row r="1954" spans="1:24" x14ac:dyDescent="0.3">
      <c r="A1954">
        <v>2106</v>
      </c>
      <c r="B1954" s="15" t="s">
        <v>373</v>
      </c>
      <c r="C1954" t="str">
        <f>_xlfn.XLOOKUP($B1954, STANDARDS!$A:$A, STANDARDS!$B:$B,,0,2)</f>
        <v>Onwatin Fm</v>
      </c>
      <c r="J1954">
        <v>1850</v>
      </c>
      <c r="M1954" t="s">
        <v>222</v>
      </c>
      <c r="P1954" t="s">
        <v>243</v>
      </c>
      <c r="S1954">
        <v>-36.9</v>
      </c>
      <c r="T1954">
        <v>0.2</v>
      </c>
      <c r="U1954" t="s">
        <v>246</v>
      </c>
      <c r="V1954">
        <v>1</v>
      </c>
      <c r="W1954" t="s">
        <v>247</v>
      </c>
      <c r="X1954" t="s">
        <v>492</v>
      </c>
    </row>
    <row r="1955" spans="1:24" x14ac:dyDescent="0.3">
      <c r="A1955">
        <v>2107</v>
      </c>
      <c r="B1955" s="15" t="s">
        <v>153</v>
      </c>
      <c r="C1955" t="str">
        <f>_xlfn.XLOOKUP($B1955, STANDARDS!$A:$A, STANDARDS!$B:$B,,0,2)</f>
        <v>Koolpin Fm, South Alligator Gp</v>
      </c>
      <c r="J1955">
        <v>1885</v>
      </c>
      <c r="M1955" t="s">
        <v>217</v>
      </c>
      <c r="P1955" t="s">
        <v>243</v>
      </c>
      <c r="S1955">
        <v>-31</v>
      </c>
      <c r="T1955">
        <v>0.2</v>
      </c>
      <c r="U1955" t="s">
        <v>246</v>
      </c>
      <c r="V1955">
        <v>1</v>
      </c>
      <c r="W1955" t="s">
        <v>247</v>
      </c>
      <c r="X1955" t="s">
        <v>463</v>
      </c>
    </row>
    <row r="1956" spans="1:24" x14ac:dyDescent="0.3">
      <c r="A1956">
        <v>2108</v>
      </c>
      <c r="B1956" s="15" t="s">
        <v>374</v>
      </c>
      <c r="C1956" t="str">
        <f>_xlfn.XLOOKUP($B1956, STANDARDS!$A:$A, STANDARDS!$B:$B,,0,2)</f>
        <v>Golden Dyke Fm</v>
      </c>
      <c r="J1956">
        <v>1900</v>
      </c>
      <c r="M1956" t="s">
        <v>222</v>
      </c>
      <c r="P1956" t="s">
        <v>243</v>
      </c>
      <c r="S1956">
        <v>-15.8</v>
      </c>
      <c r="T1956">
        <v>0.2</v>
      </c>
      <c r="U1956" t="s">
        <v>246</v>
      </c>
      <c r="V1956">
        <v>1</v>
      </c>
      <c r="W1956" t="s">
        <v>247</v>
      </c>
      <c r="X1956" t="s">
        <v>458</v>
      </c>
    </row>
    <row r="1957" spans="1:24" x14ac:dyDescent="0.3">
      <c r="A1957">
        <v>2110</v>
      </c>
      <c r="B1957" s="15" t="s">
        <v>155</v>
      </c>
      <c r="C1957" t="str">
        <f>_xlfn.XLOOKUP($B1957, STANDARDS!$A:$A, STANDARDS!$B:$B,,0,2)</f>
        <v>Rove Fm</v>
      </c>
      <c r="J1957">
        <v>1900</v>
      </c>
      <c r="M1957" t="s">
        <v>222</v>
      </c>
      <c r="P1957" t="s">
        <v>243</v>
      </c>
      <c r="S1957">
        <v>-33.6</v>
      </c>
      <c r="T1957">
        <v>0.2</v>
      </c>
      <c r="U1957" t="s">
        <v>246</v>
      </c>
      <c r="V1957">
        <v>1</v>
      </c>
      <c r="W1957" t="s">
        <v>247</v>
      </c>
      <c r="X1957" t="s">
        <v>493</v>
      </c>
    </row>
    <row r="1958" spans="1:24" x14ac:dyDescent="0.3">
      <c r="A1958">
        <v>2111</v>
      </c>
      <c r="B1958" s="15" t="s">
        <v>155</v>
      </c>
      <c r="C1958" t="str">
        <f>_xlfn.XLOOKUP($B1958, STANDARDS!$A:$A, STANDARDS!$B:$B,,0,2)</f>
        <v>Rove Fm</v>
      </c>
      <c r="J1958">
        <v>1900</v>
      </c>
      <c r="M1958" t="s">
        <v>222</v>
      </c>
      <c r="P1958" t="s">
        <v>243</v>
      </c>
      <c r="S1958">
        <v>-34.799999999999997</v>
      </c>
      <c r="T1958">
        <v>0.2</v>
      </c>
      <c r="U1958" t="s">
        <v>246</v>
      </c>
      <c r="V1958">
        <v>1</v>
      </c>
      <c r="W1958" t="s">
        <v>247</v>
      </c>
      <c r="X1958" t="s">
        <v>456</v>
      </c>
    </row>
    <row r="1959" spans="1:24" x14ac:dyDescent="0.3">
      <c r="A1959">
        <v>2112</v>
      </c>
      <c r="B1959" s="15" t="s">
        <v>155</v>
      </c>
      <c r="C1959" t="str">
        <f>_xlfn.XLOOKUP($B1959, STANDARDS!$A:$A, STANDARDS!$B:$B,,0,2)</f>
        <v>Rove Fm</v>
      </c>
      <c r="J1959">
        <v>1900</v>
      </c>
      <c r="M1959" t="s">
        <v>222</v>
      </c>
      <c r="P1959" t="s">
        <v>243</v>
      </c>
      <c r="S1959">
        <v>-35.9</v>
      </c>
      <c r="T1959">
        <v>0.2</v>
      </c>
      <c r="U1959" t="s">
        <v>246</v>
      </c>
      <c r="V1959">
        <v>1</v>
      </c>
      <c r="W1959" t="s">
        <v>247</v>
      </c>
      <c r="X1959" t="s">
        <v>456</v>
      </c>
    </row>
    <row r="1960" spans="1:24" x14ac:dyDescent="0.3">
      <c r="A1960">
        <v>2113</v>
      </c>
      <c r="B1960" s="15" t="s">
        <v>155</v>
      </c>
      <c r="C1960" t="str">
        <f>_xlfn.XLOOKUP($B1960, STANDARDS!$A:$A, STANDARDS!$B:$B,,0,2)</f>
        <v>Rove Fm</v>
      </c>
      <c r="J1960">
        <v>1900</v>
      </c>
      <c r="M1960" t="s">
        <v>222</v>
      </c>
      <c r="O1960">
        <v>8.1000000000000003E-2</v>
      </c>
      <c r="P1960" t="s">
        <v>243</v>
      </c>
      <c r="S1960">
        <v>-32.4</v>
      </c>
      <c r="T1960">
        <v>0.2</v>
      </c>
      <c r="U1960" t="s">
        <v>246</v>
      </c>
      <c r="V1960">
        <v>1</v>
      </c>
      <c r="W1960" t="s">
        <v>247</v>
      </c>
      <c r="X1960" t="s">
        <v>469</v>
      </c>
    </row>
    <row r="1961" spans="1:24" x14ac:dyDescent="0.3">
      <c r="A1961">
        <v>2114</v>
      </c>
      <c r="B1961" s="15" t="s">
        <v>155</v>
      </c>
      <c r="C1961" t="str">
        <f>_xlfn.XLOOKUP($B1961, STANDARDS!$A:$A, STANDARDS!$B:$B,,0,2)</f>
        <v>Rove Fm</v>
      </c>
      <c r="J1961">
        <v>1900</v>
      </c>
      <c r="M1961" t="s">
        <v>222</v>
      </c>
      <c r="O1961">
        <v>0.04</v>
      </c>
      <c r="P1961" t="s">
        <v>243</v>
      </c>
      <c r="S1961">
        <v>-32</v>
      </c>
      <c r="T1961">
        <v>0.2</v>
      </c>
      <c r="U1961" t="s">
        <v>246</v>
      </c>
      <c r="V1961">
        <v>1</v>
      </c>
      <c r="W1961" t="s">
        <v>247</v>
      </c>
      <c r="X1961" t="s">
        <v>464</v>
      </c>
    </row>
    <row r="1962" spans="1:24" x14ac:dyDescent="0.3">
      <c r="A1962">
        <v>2115</v>
      </c>
      <c r="B1962" s="15" t="s">
        <v>375</v>
      </c>
      <c r="C1962" t="str">
        <f>_xlfn.XLOOKUP($B1962, STANDARDS!$A:$A, STANDARDS!$B:$B,,0,2)</f>
        <v>Umkondo Gp</v>
      </c>
      <c r="J1962">
        <v>1900</v>
      </c>
      <c r="M1962" t="s">
        <v>241</v>
      </c>
      <c r="P1962" t="s">
        <v>243</v>
      </c>
      <c r="Q1962">
        <v>14</v>
      </c>
      <c r="R1962">
        <v>0.2</v>
      </c>
      <c r="V1962">
        <v>1</v>
      </c>
      <c r="W1962" t="s">
        <v>247</v>
      </c>
      <c r="X1962" t="s">
        <v>450</v>
      </c>
    </row>
    <row r="1963" spans="1:24" x14ac:dyDescent="0.3">
      <c r="A1963">
        <v>2117</v>
      </c>
      <c r="B1963" s="15" t="s">
        <v>376</v>
      </c>
      <c r="C1963" t="str">
        <f>_xlfn.XLOOKUP($B1963, STANDARDS!$A:$A, STANDARDS!$B:$B,,0,2)</f>
        <v>Epworth Gp</v>
      </c>
      <c r="J1963">
        <v>1925</v>
      </c>
      <c r="M1963" t="s">
        <v>241</v>
      </c>
      <c r="P1963" t="s">
        <v>243</v>
      </c>
      <c r="Q1963">
        <v>0.2</v>
      </c>
      <c r="R1963">
        <v>0.2</v>
      </c>
      <c r="V1963">
        <v>1</v>
      </c>
      <c r="W1963" t="s">
        <v>247</v>
      </c>
      <c r="X1963" t="s">
        <v>450</v>
      </c>
    </row>
    <row r="1964" spans="1:24" x14ac:dyDescent="0.3">
      <c r="A1964">
        <v>2120</v>
      </c>
      <c r="B1964" s="15" t="s">
        <v>377</v>
      </c>
      <c r="C1964" t="str">
        <f>_xlfn.XLOOKUP($B1964, STANDARDS!$A:$A, STANDARDS!$B:$B,,0,2)</f>
        <v>Grythyttan Slate</v>
      </c>
      <c r="J1964">
        <v>1950</v>
      </c>
      <c r="M1964" t="s">
        <v>222</v>
      </c>
      <c r="P1964" t="s">
        <v>243</v>
      </c>
      <c r="S1964">
        <v>-30.3</v>
      </c>
      <c r="T1964">
        <v>0.2</v>
      </c>
      <c r="U1964" t="s">
        <v>246</v>
      </c>
      <c r="V1964">
        <v>1</v>
      </c>
      <c r="W1964" t="s">
        <v>247</v>
      </c>
      <c r="X1964" t="s">
        <v>494</v>
      </c>
    </row>
    <row r="1965" spans="1:24" x14ac:dyDescent="0.3">
      <c r="A1965">
        <v>2121</v>
      </c>
      <c r="B1965" s="15" t="s">
        <v>377</v>
      </c>
      <c r="C1965" t="str">
        <f>_xlfn.XLOOKUP($B1965, STANDARDS!$A:$A, STANDARDS!$B:$B,,0,2)</f>
        <v>Grythyttan Slate</v>
      </c>
      <c r="J1965">
        <v>1950</v>
      </c>
      <c r="M1965" t="s">
        <v>222</v>
      </c>
      <c r="P1965" t="s">
        <v>243</v>
      </c>
      <c r="S1965">
        <v>-27.3</v>
      </c>
      <c r="T1965">
        <v>0.2</v>
      </c>
      <c r="U1965" t="s">
        <v>246</v>
      </c>
      <c r="V1965">
        <v>1</v>
      </c>
      <c r="W1965" t="s">
        <v>247</v>
      </c>
      <c r="X1965" t="s">
        <v>494</v>
      </c>
    </row>
    <row r="1966" spans="1:24" x14ac:dyDescent="0.3">
      <c r="A1966">
        <v>2122</v>
      </c>
      <c r="B1966" s="15" t="s">
        <v>377</v>
      </c>
      <c r="C1966" t="str">
        <f>_xlfn.XLOOKUP($B1966, STANDARDS!$A:$A, STANDARDS!$B:$B,,0,2)</f>
        <v>Grythyttan Slate</v>
      </c>
      <c r="J1966">
        <v>1950</v>
      </c>
      <c r="M1966" t="s">
        <v>222</v>
      </c>
      <c r="P1966" t="s">
        <v>243</v>
      </c>
      <c r="S1966">
        <v>-28.2</v>
      </c>
      <c r="T1966">
        <v>0.2</v>
      </c>
      <c r="U1966" t="s">
        <v>246</v>
      </c>
      <c r="V1966">
        <v>1</v>
      </c>
      <c r="W1966" t="s">
        <v>247</v>
      </c>
      <c r="X1966" t="s">
        <v>494</v>
      </c>
    </row>
    <row r="1967" spans="1:24" x14ac:dyDescent="0.3">
      <c r="A1967">
        <v>2123</v>
      </c>
      <c r="B1967" s="15" t="s">
        <v>378</v>
      </c>
      <c r="C1967" t="str">
        <f>_xlfn.XLOOKUP($B1967, STANDARDS!$A:$A, STANDARDS!$B:$B,,0,2)</f>
        <v>Barreiro Fm</v>
      </c>
      <c r="J1967">
        <v>2000</v>
      </c>
      <c r="M1967" t="s">
        <v>222</v>
      </c>
      <c r="P1967" t="s">
        <v>243</v>
      </c>
      <c r="S1967">
        <v>-29</v>
      </c>
      <c r="T1967">
        <v>0.2</v>
      </c>
      <c r="U1967" t="s">
        <v>246</v>
      </c>
      <c r="V1967">
        <v>1</v>
      </c>
      <c r="W1967" t="s">
        <v>247</v>
      </c>
      <c r="X1967" t="s">
        <v>495</v>
      </c>
    </row>
    <row r="1968" spans="1:24" x14ac:dyDescent="0.3">
      <c r="A1968">
        <v>2124</v>
      </c>
      <c r="B1968" s="15" t="s">
        <v>378</v>
      </c>
      <c r="C1968" t="str">
        <f>_xlfn.XLOOKUP($B1968, STANDARDS!$A:$A, STANDARDS!$B:$B,,0,2)</f>
        <v>Barreiro Fm</v>
      </c>
      <c r="J1968">
        <v>2000</v>
      </c>
      <c r="M1968" t="s">
        <v>222</v>
      </c>
      <c r="P1968" t="s">
        <v>243</v>
      </c>
      <c r="S1968">
        <v>-24.6</v>
      </c>
      <c r="T1968">
        <v>0.2</v>
      </c>
      <c r="U1968" t="s">
        <v>246</v>
      </c>
      <c r="V1968">
        <v>1</v>
      </c>
      <c r="W1968" t="s">
        <v>247</v>
      </c>
      <c r="X1968" t="s">
        <v>495</v>
      </c>
    </row>
    <row r="1969" spans="1:24" x14ac:dyDescent="0.3">
      <c r="A1969">
        <v>2125</v>
      </c>
      <c r="B1969" s="15" t="s">
        <v>378</v>
      </c>
      <c r="C1969" t="str">
        <f>_xlfn.XLOOKUP($B1969, STANDARDS!$A:$A, STANDARDS!$B:$B,,0,2)</f>
        <v>Barreiro Fm</v>
      </c>
      <c r="J1969">
        <v>2000</v>
      </c>
      <c r="M1969" t="s">
        <v>222</v>
      </c>
      <c r="P1969" t="s">
        <v>243</v>
      </c>
      <c r="S1969">
        <v>-27.7</v>
      </c>
      <c r="T1969">
        <v>0.2</v>
      </c>
      <c r="U1969" t="s">
        <v>246</v>
      </c>
      <c r="V1969">
        <v>1</v>
      </c>
      <c r="W1969" t="s">
        <v>247</v>
      </c>
      <c r="X1969" t="s">
        <v>495</v>
      </c>
    </row>
    <row r="1970" spans="1:24" x14ac:dyDescent="0.3">
      <c r="A1970">
        <v>2126</v>
      </c>
      <c r="B1970" s="15" t="s">
        <v>378</v>
      </c>
      <c r="C1970" t="str">
        <f>_xlfn.XLOOKUP($B1970, STANDARDS!$A:$A, STANDARDS!$B:$B,,0,2)</f>
        <v>Barreiro Fm</v>
      </c>
      <c r="J1970">
        <v>2000</v>
      </c>
      <c r="M1970" t="s">
        <v>222</v>
      </c>
      <c r="P1970" t="s">
        <v>243</v>
      </c>
      <c r="S1970">
        <v>-27.7</v>
      </c>
      <c r="T1970">
        <v>0.2</v>
      </c>
      <c r="U1970" t="s">
        <v>246</v>
      </c>
      <c r="V1970">
        <v>1</v>
      </c>
      <c r="W1970" t="s">
        <v>247</v>
      </c>
      <c r="X1970" t="s">
        <v>495</v>
      </c>
    </row>
    <row r="1971" spans="1:24" x14ac:dyDescent="0.3">
      <c r="A1971">
        <v>2127</v>
      </c>
      <c r="B1971" s="15" t="s">
        <v>378</v>
      </c>
      <c r="C1971" t="str">
        <f>_xlfn.XLOOKUP($B1971, STANDARDS!$A:$A, STANDARDS!$B:$B,,0,2)</f>
        <v>Barreiro Fm</v>
      </c>
      <c r="J1971">
        <v>2000</v>
      </c>
      <c r="M1971" t="s">
        <v>222</v>
      </c>
      <c r="P1971" t="s">
        <v>243</v>
      </c>
      <c r="S1971">
        <v>-17.100000000000001</v>
      </c>
      <c r="T1971">
        <v>0.2</v>
      </c>
      <c r="U1971" t="s">
        <v>246</v>
      </c>
      <c r="V1971">
        <v>1</v>
      </c>
      <c r="W1971" t="s">
        <v>247</v>
      </c>
      <c r="X1971" t="s">
        <v>495</v>
      </c>
    </row>
    <row r="1972" spans="1:24" x14ac:dyDescent="0.3">
      <c r="A1972">
        <v>2128</v>
      </c>
      <c r="B1972" s="15" t="s">
        <v>378</v>
      </c>
      <c r="C1972" t="str">
        <f>_xlfn.XLOOKUP($B1972, STANDARDS!$A:$A, STANDARDS!$B:$B,,0,2)</f>
        <v>Barreiro Fm</v>
      </c>
      <c r="J1972">
        <v>2000</v>
      </c>
      <c r="M1972" t="s">
        <v>222</v>
      </c>
      <c r="P1972" t="s">
        <v>243</v>
      </c>
      <c r="S1972">
        <v>-24.3</v>
      </c>
      <c r="T1972">
        <v>0.2</v>
      </c>
      <c r="U1972" t="s">
        <v>246</v>
      </c>
      <c r="V1972">
        <v>1</v>
      </c>
      <c r="W1972" t="s">
        <v>247</v>
      </c>
      <c r="X1972" t="s">
        <v>495</v>
      </c>
    </row>
    <row r="1973" spans="1:24" x14ac:dyDescent="0.3">
      <c r="A1973">
        <v>2129</v>
      </c>
      <c r="B1973" s="15" t="s">
        <v>378</v>
      </c>
      <c r="C1973" t="str">
        <f>_xlfn.XLOOKUP($B1973, STANDARDS!$A:$A, STANDARDS!$B:$B,,0,2)</f>
        <v>Barreiro Fm</v>
      </c>
      <c r="J1973">
        <v>2000</v>
      </c>
      <c r="M1973" t="s">
        <v>222</v>
      </c>
      <c r="P1973" t="s">
        <v>243</v>
      </c>
      <c r="S1973">
        <v>-20.5</v>
      </c>
      <c r="T1973">
        <v>0.2</v>
      </c>
      <c r="U1973" t="s">
        <v>246</v>
      </c>
      <c r="V1973">
        <v>1</v>
      </c>
      <c r="W1973" t="s">
        <v>247</v>
      </c>
      <c r="X1973" t="s">
        <v>495</v>
      </c>
    </row>
    <row r="1974" spans="1:24" x14ac:dyDescent="0.3">
      <c r="A1974">
        <v>2130</v>
      </c>
      <c r="B1974" s="15" t="s">
        <v>379</v>
      </c>
      <c r="C1974" t="str">
        <f>_xlfn.XLOOKUP($B1974, STANDARDS!$A:$A, STANDARDS!$B:$B,,0,2)</f>
        <v>CALC Zone</v>
      </c>
      <c r="J1974">
        <v>2000</v>
      </c>
      <c r="M1974" t="s">
        <v>221</v>
      </c>
      <c r="O1974">
        <v>2.1000000000000001E-2</v>
      </c>
      <c r="P1974" t="s">
        <v>243</v>
      </c>
      <c r="S1974">
        <v>-4.7</v>
      </c>
      <c r="T1974">
        <v>0.2</v>
      </c>
      <c r="U1974" t="s">
        <v>246</v>
      </c>
      <c r="V1974">
        <v>1</v>
      </c>
      <c r="W1974" t="s">
        <v>247</v>
      </c>
      <c r="X1974" t="s">
        <v>451</v>
      </c>
    </row>
    <row r="1975" spans="1:24" x14ac:dyDescent="0.3">
      <c r="A1975">
        <v>2131</v>
      </c>
      <c r="B1975" s="15" t="s">
        <v>379</v>
      </c>
      <c r="C1975" t="str">
        <f>_xlfn.XLOOKUP($B1975, STANDARDS!$A:$A, STANDARDS!$B:$B,,0,2)</f>
        <v>CALC Zone</v>
      </c>
      <c r="J1975">
        <v>2000</v>
      </c>
      <c r="M1975" t="s">
        <v>221</v>
      </c>
      <c r="O1975">
        <v>2.3E-2</v>
      </c>
      <c r="P1975" t="s">
        <v>243</v>
      </c>
      <c r="S1975">
        <v>-5.9</v>
      </c>
      <c r="T1975">
        <v>0.2</v>
      </c>
      <c r="U1975" t="s">
        <v>246</v>
      </c>
      <c r="V1975">
        <v>1</v>
      </c>
      <c r="W1975" t="s">
        <v>247</v>
      </c>
      <c r="X1975" t="s">
        <v>451</v>
      </c>
    </row>
    <row r="1976" spans="1:24" x14ac:dyDescent="0.3">
      <c r="A1976">
        <v>2132</v>
      </c>
      <c r="B1976" s="15" t="s">
        <v>380</v>
      </c>
      <c r="C1976" t="str">
        <f>_xlfn.XLOOKUP($B1976, STANDARDS!$A:$A, STANDARDS!$B:$B,,0,2)</f>
        <v>Duck Creek Dolomite, Wyloo Gp</v>
      </c>
      <c r="J1976">
        <v>2000</v>
      </c>
      <c r="M1976" t="s">
        <v>241</v>
      </c>
      <c r="O1976">
        <v>6.0000000000000001E-3</v>
      </c>
      <c r="P1976" t="s">
        <v>243</v>
      </c>
      <c r="S1976">
        <v>-23.6</v>
      </c>
      <c r="T1976">
        <v>0.2</v>
      </c>
      <c r="U1976" t="s">
        <v>246</v>
      </c>
      <c r="V1976">
        <v>1</v>
      </c>
      <c r="W1976" t="s">
        <v>247</v>
      </c>
      <c r="X1976" t="s">
        <v>469</v>
      </c>
    </row>
    <row r="1977" spans="1:24" x14ac:dyDescent="0.3">
      <c r="A1977">
        <v>2133</v>
      </c>
      <c r="B1977" s="15" t="s">
        <v>380</v>
      </c>
      <c r="C1977" t="str">
        <f>_xlfn.XLOOKUP($B1977, STANDARDS!$A:$A, STANDARDS!$B:$B,,0,2)</f>
        <v>Duck Creek Dolomite, Wyloo Gp</v>
      </c>
      <c r="J1977">
        <v>2000</v>
      </c>
      <c r="M1977" t="s">
        <v>241</v>
      </c>
      <c r="O1977">
        <v>3.0000000000000001E-3</v>
      </c>
      <c r="P1977" t="s">
        <v>243</v>
      </c>
      <c r="S1977">
        <v>-19.7</v>
      </c>
      <c r="T1977">
        <v>0.2</v>
      </c>
      <c r="U1977" t="s">
        <v>246</v>
      </c>
      <c r="V1977">
        <v>1</v>
      </c>
      <c r="W1977" t="s">
        <v>247</v>
      </c>
      <c r="X1977" t="s">
        <v>469</v>
      </c>
    </row>
    <row r="1978" spans="1:24" x14ac:dyDescent="0.3">
      <c r="A1978">
        <v>2134</v>
      </c>
      <c r="B1978" s="15" t="s">
        <v>380</v>
      </c>
      <c r="C1978" t="str">
        <f>_xlfn.XLOOKUP($B1978, STANDARDS!$A:$A, STANDARDS!$B:$B,,0,2)</f>
        <v>Duck Creek Dolomite, Wyloo Gp</v>
      </c>
      <c r="J1978">
        <v>2000</v>
      </c>
      <c r="M1978" t="s">
        <v>241</v>
      </c>
      <c r="O1978">
        <v>2E-3</v>
      </c>
      <c r="P1978" t="s">
        <v>243</v>
      </c>
      <c r="S1978">
        <v>-19.8</v>
      </c>
      <c r="T1978">
        <v>0.2</v>
      </c>
      <c r="U1978" t="s">
        <v>246</v>
      </c>
      <c r="V1978">
        <v>1</v>
      </c>
      <c r="W1978" t="s">
        <v>247</v>
      </c>
      <c r="X1978" t="s">
        <v>469</v>
      </c>
    </row>
    <row r="1979" spans="1:24" x14ac:dyDescent="0.3">
      <c r="A1979">
        <v>2135</v>
      </c>
      <c r="B1979" s="15" t="s">
        <v>380</v>
      </c>
      <c r="C1979" t="str">
        <f>_xlfn.XLOOKUP($B1979, STANDARDS!$A:$A, STANDARDS!$B:$B,,0,2)</f>
        <v>Duck Creek Dolomite, Wyloo Gp</v>
      </c>
      <c r="J1979">
        <v>2000</v>
      </c>
      <c r="M1979" t="s">
        <v>241</v>
      </c>
      <c r="O1979">
        <v>2E-3</v>
      </c>
      <c r="P1979" t="s">
        <v>243</v>
      </c>
      <c r="S1979">
        <v>-24.8</v>
      </c>
      <c r="T1979">
        <v>0.2</v>
      </c>
      <c r="U1979" t="s">
        <v>246</v>
      </c>
      <c r="V1979">
        <v>1</v>
      </c>
      <c r="W1979" t="s">
        <v>247</v>
      </c>
      <c r="X1979" t="s">
        <v>469</v>
      </c>
    </row>
    <row r="1980" spans="1:24" x14ac:dyDescent="0.3">
      <c r="A1980">
        <v>2136</v>
      </c>
      <c r="B1980" s="15" t="s">
        <v>380</v>
      </c>
      <c r="C1980" t="str">
        <f>_xlfn.XLOOKUP($B1980, STANDARDS!$A:$A, STANDARDS!$B:$B,,0,2)</f>
        <v>Duck Creek Dolomite, Wyloo Gp</v>
      </c>
      <c r="J1980">
        <v>2000</v>
      </c>
      <c r="M1980" t="s">
        <v>217</v>
      </c>
      <c r="O1980">
        <v>1E-3</v>
      </c>
      <c r="P1980" t="s">
        <v>243</v>
      </c>
      <c r="S1980">
        <v>-23.5</v>
      </c>
      <c r="T1980">
        <v>0.2</v>
      </c>
      <c r="U1980" t="s">
        <v>246</v>
      </c>
      <c r="V1980">
        <v>1</v>
      </c>
      <c r="W1980" t="s">
        <v>247</v>
      </c>
      <c r="X1980" t="s">
        <v>469</v>
      </c>
    </row>
    <row r="1981" spans="1:24" x14ac:dyDescent="0.3">
      <c r="A1981">
        <v>2137</v>
      </c>
      <c r="B1981" s="15" t="s">
        <v>380</v>
      </c>
      <c r="C1981" t="str">
        <f>_xlfn.XLOOKUP($B1981, STANDARDS!$A:$A, STANDARDS!$B:$B,,0,2)</f>
        <v>Duck Creek Dolomite, Wyloo Gp</v>
      </c>
      <c r="J1981">
        <v>2000</v>
      </c>
      <c r="M1981" t="s">
        <v>217</v>
      </c>
      <c r="O1981">
        <v>2E-3</v>
      </c>
      <c r="P1981" t="s">
        <v>243</v>
      </c>
      <c r="S1981">
        <v>-25.1</v>
      </c>
      <c r="T1981">
        <v>0.2</v>
      </c>
      <c r="U1981" t="s">
        <v>246</v>
      </c>
      <c r="V1981">
        <v>1</v>
      </c>
      <c r="W1981" t="s">
        <v>247</v>
      </c>
      <c r="X1981" t="s">
        <v>469</v>
      </c>
    </row>
    <row r="1982" spans="1:24" x14ac:dyDescent="0.3">
      <c r="A1982">
        <v>2138</v>
      </c>
      <c r="B1982" s="15" t="s">
        <v>380</v>
      </c>
      <c r="C1982" t="str">
        <f>_xlfn.XLOOKUP($B1982, STANDARDS!$A:$A, STANDARDS!$B:$B,,0,2)</f>
        <v>Duck Creek Dolomite, Wyloo Gp</v>
      </c>
      <c r="J1982">
        <v>2000</v>
      </c>
      <c r="M1982" t="s">
        <v>217</v>
      </c>
      <c r="O1982">
        <v>2E-3</v>
      </c>
      <c r="P1982" t="s">
        <v>243</v>
      </c>
      <c r="S1982">
        <v>-29.3</v>
      </c>
      <c r="T1982">
        <v>0.2</v>
      </c>
      <c r="U1982" t="s">
        <v>246</v>
      </c>
      <c r="V1982">
        <v>1</v>
      </c>
      <c r="W1982" t="s">
        <v>247</v>
      </c>
      <c r="X1982" t="s">
        <v>469</v>
      </c>
    </row>
    <row r="1983" spans="1:24" x14ac:dyDescent="0.3">
      <c r="A1983">
        <v>2139</v>
      </c>
      <c r="B1983" s="15" t="s">
        <v>380</v>
      </c>
      <c r="C1983" t="str">
        <f>_xlfn.XLOOKUP($B1983, STANDARDS!$A:$A, STANDARDS!$B:$B,,0,2)</f>
        <v>Duck Creek Dolomite, Wyloo Gp</v>
      </c>
      <c r="J1983">
        <v>2000</v>
      </c>
      <c r="M1983" t="s">
        <v>221</v>
      </c>
      <c r="O1983">
        <v>2E-3</v>
      </c>
      <c r="P1983" t="s">
        <v>243</v>
      </c>
      <c r="S1983">
        <v>-25.9</v>
      </c>
      <c r="T1983">
        <v>0.2</v>
      </c>
      <c r="U1983" t="s">
        <v>246</v>
      </c>
      <c r="V1983">
        <v>1</v>
      </c>
      <c r="W1983" t="s">
        <v>247</v>
      </c>
      <c r="X1983" t="s">
        <v>469</v>
      </c>
    </row>
    <row r="1984" spans="1:24" x14ac:dyDescent="0.3">
      <c r="A1984">
        <v>2140</v>
      </c>
      <c r="B1984" s="15" t="s">
        <v>380</v>
      </c>
      <c r="C1984" t="str">
        <f>_xlfn.XLOOKUP($B1984, STANDARDS!$A:$A, STANDARDS!$B:$B,,0,2)</f>
        <v>Duck Creek Dolomite, Wyloo Gp</v>
      </c>
      <c r="J1984">
        <v>2000</v>
      </c>
      <c r="M1984" t="s">
        <v>217</v>
      </c>
      <c r="O1984">
        <v>4.0000000000000001E-3</v>
      </c>
      <c r="P1984" t="s">
        <v>243</v>
      </c>
      <c r="S1984">
        <v>-22.2</v>
      </c>
      <c r="T1984">
        <v>0.2</v>
      </c>
      <c r="U1984" t="s">
        <v>246</v>
      </c>
      <c r="V1984">
        <v>1</v>
      </c>
      <c r="W1984" t="s">
        <v>247</v>
      </c>
      <c r="X1984" t="s">
        <v>469</v>
      </c>
    </row>
    <row r="1985" spans="1:24" x14ac:dyDescent="0.3">
      <c r="A1985">
        <v>2141</v>
      </c>
      <c r="B1985" s="15" t="s">
        <v>380</v>
      </c>
      <c r="C1985" t="str">
        <f>_xlfn.XLOOKUP($B1985, STANDARDS!$A:$A, STANDARDS!$B:$B,,0,2)</f>
        <v>Duck Creek Dolomite, Wyloo Gp</v>
      </c>
      <c r="J1985">
        <v>2000</v>
      </c>
      <c r="M1985" t="s">
        <v>217</v>
      </c>
      <c r="O1985">
        <v>2E-3</v>
      </c>
      <c r="P1985" t="s">
        <v>243</v>
      </c>
      <c r="S1985">
        <v>-19.600000000000001</v>
      </c>
      <c r="T1985">
        <v>0.2</v>
      </c>
      <c r="U1985" t="s">
        <v>246</v>
      </c>
      <c r="V1985">
        <v>1</v>
      </c>
      <c r="W1985" t="s">
        <v>247</v>
      </c>
      <c r="X1985" t="s">
        <v>469</v>
      </c>
    </row>
    <row r="1986" spans="1:24" x14ac:dyDescent="0.3">
      <c r="A1986">
        <v>2142</v>
      </c>
      <c r="B1986" s="15" t="s">
        <v>380</v>
      </c>
      <c r="C1986" t="str">
        <f>_xlfn.XLOOKUP($B1986, STANDARDS!$A:$A, STANDARDS!$B:$B,,0,2)</f>
        <v>Duck Creek Dolomite, Wyloo Gp</v>
      </c>
      <c r="J1986">
        <v>2000</v>
      </c>
      <c r="M1986" t="s">
        <v>221</v>
      </c>
      <c r="O1986">
        <v>1.4E-3</v>
      </c>
      <c r="P1986" t="s">
        <v>243</v>
      </c>
      <c r="S1986">
        <v>-24.6</v>
      </c>
      <c r="T1986">
        <v>0.2</v>
      </c>
      <c r="U1986" t="s">
        <v>246</v>
      </c>
      <c r="V1986">
        <v>1</v>
      </c>
      <c r="W1986" t="s">
        <v>247</v>
      </c>
      <c r="X1986" t="s">
        <v>469</v>
      </c>
    </row>
    <row r="1987" spans="1:24" x14ac:dyDescent="0.3">
      <c r="A1987">
        <v>2143</v>
      </c>
      <c r="B1987" s="15" t="s">
        <v>380</v>
      </c>
      <c r="C1987" t="str">
        <f>_xlfn.XLOOKUP($B1987, STANDARDS!$A:$A, STANDARDS!$B:$B,,0,2)</f>
        <v>Duck Creek Dolomite, Wyloo Gp</v>
      </c>
      <c r="J1987">
        <v>2000</v>
      </c>
      <c r="M1987" t="s">
        <v>221</v>
      </c>
      <c r="O1987">
        <v>1.4E-3</v>
      </c>
      <c r="P1987" t="s">
        <v>243</v>
      </c>
      <c r="S1987">
        <v>-20</v>
      </c>
      <c r="T1987">
        <v>0.2</v>
      </c>
      <c r="U1987" t="s">
        <v>246</v>
      </c>
      <c r="V1987">
        <v>1</v>
      </c>
      <c r="W1987" t="s">
        <v>247</v>
      </c>
      <c r="X1987" t="s">
        <v>469</v>
      </c>
    </row>
    <row r="1988" spans="1:24" x14ac:dyDescent="0.3">
      <c r="A1988">
        <v>2144</v>
      </c>
      <c r="B1988" s="15" t="s">
        <v>380</v>
      </c>
      <c r="C1988" t="str">
        <f>_xlfn.XLOOKUP($B1988, STANDARDS!$A:$A, STANDARDS!$B:$B,,0,2)</f>
        <v>Duck Creek Dolomite, Wyloo Gp</v>
      </c>
      <c r="J1988">
        <v>2000</v>
      </c>
      <c r="M1988" t="s">
        <v>217</v>
      </c>
      <c r="O1988">
        <v>3.0000000000000001E-3</v>
      </c>
      <c r="P1988" t="s">
        <v>243</v>
      </c>
      <c r="S1988">
        <v>-22.7</v>
      </c>
      <c r="T1988">
        <v>0.2</v>
      </c>
      <c r="U1988" t="s">
        <v>246</v>
      </c>
      <c r="V1988">
        <v>1</v>
      </c>
      <c r="W1988" t="s">
        <v>247</v>
      </c>
      <c r="X1988" t="s">
        <v>469</v>
      </c>
    </row>
    <row r="1989" spans="1:24" x14ac:dyDescent="0.3">
      <c r="A1989">
        <v>2145</v>
      </c>
      <c r="B1989" s="15" t="s">
        <v>380</v>
      </c>
      <c r="C1989" t="str">
        <f>_xlfn.XLOOKUP($B1989, STANDARDS!$A:$A, STANDARDS!$B:$B,,0,2)</f>
        <v>Duck Creek Dolomite, Wyloo Gp</v>
      </c>
      <c r="J1989">
        <v>2000</v>
      </c>
      <c r="M1989" t="s">
        <v>241</v>
      </c>
      <c r="P1989" t="s">
        <v>243</v>
      </c>
      <c r="Q1989">
        <v>1</v>
      </c>
      <c r="R1989">
        <v>0.2</v>
      </c>
      <c r="V1989">
        <v>1</v>
      </c>
      <c r="W1989" t="s">
        <v>247</v>
      </c>
      <c r="X1989" t="s">
        <v>470</v>
      </c>
    </row>
    <row r="1990" spans="1:24" x14ac:dyDescent="0.3">
      <c r="A1990">
        <v>2146</v>
      </c>
      <c r="B1990" s="15" t="s">
        <v>380</v>
      </c>
      <c r="C1990" t="str">
        <f>_xlfn.XLOOKUP($B1990, STANDARDS!$A:$A, STANDARDS!$B:$B,,0,2)</f>
        <v>Duck Creek Dolomite, Wyloo Gp</v>
      </c>
      <c r="J1990">
        <v>2000</v>
      </c>
      <c r="M1990" t="s">
        <v>241</v>
      </c>
      <c r="P1990" t="s">
        <v>243</v>
      </c>
      <c r="Q1990">
        <v>0.7</v>
      </c>
      <c r="R1990">
        <v>0.2</v>
      </c>
      <c r="V1990">
        <v>1</v>
      </c>
      <c r="W1990" t="s">
        <v>247</v>
      </c>
      <c r="X1990" t="s">
        <v>470</v>
      </c>
    </row>
    <row r="1991" spans="1:24" x14ac:dyDescent="0.3">
      <c r="A1991">
        <v>2147</v>
      </c>
      <c r="B1991" s="15" t="s">
        <v>380</v>
      </c>
      <c r="C1991" t="str">
        <f>_xlfn.XLOOKUP($B1991, STANDARDS!$A:$A, STANDARDS!$B:$B,,0,2)</f>
        <v>Duck Creek Dolomite, Wyloo Gp</v>
      </c>
      <c r="J1991">
        <v>2000</v>
      </c>
      <c r="M1991" t="s">
        <v>241</v>
      </c>
      <c r="P1991" t="s">
        <v>243</v>
      </c>
      <c r="Q1991">
        <v>0.5</v>
      </c>
      <c r="R1991">
        <v>0.2</v>
      </c>
      <c r="V1991">
        <v>1</v>
      </c>
      <c r="W1991" t="s">
        <v>247</v>
      </c>
      <c r="X1991" t="s">
        <v>470</v>
      </c>
    </row>
    <row r="1992" spans="1:24" x14ac:dyDescent="0.3">
      <c r="A1992">
        <v>2148</v>
      </c>
      <c r="B1992" s="15" t="s">
        <v>380</v>
      </c>
      <c r="C1992" t="str">
        <f>_xlfn.XLOOKUP($B1992, STANDARDS!$A:$A, STANDARDS!$B:$B,,0,2)</f>
        <v>Duck Creek Dolomite, Wyloo Gp</v>
      </c>
      <c r="J1992">
        <v>2000</v>
      </c>
      <c r="M1992" t="s">
        <v>241</v>
      </c>
      <c r="P1992" t="s">
        <v>243</v>
      </c>
      <c r="Q1992">
        <v>0.4</v>
      </c>
      <c r="R1992">
        <v>0.2</v>
      </c>
      <c r="V1992">
        <v>1</v>
      </c>
      <c r="W1992" t="s">
        <v>247</v>
      </c>
      <c r="X1992" t="s">
        <v>470</v>
      </c>
    </row>
    <row r="1993" spans="1:24" x14ac:dyDescent="0.3">
      <c r="A1993">
        <v>2149</v>
      </c>
      <c r="B1993" s="15" t="s">
        <v>380</v>
      </c>
      <c r="C1993" t="str">
        <f>_xlfn.XLOOKUP($B1993, STANDARDS!$A:$A, STANDARDS!$B:$B,,0,2)</f>
        <v>Duck Creek Dolomite, Wyloo Gp</v>
      </c>
      <c r="J1993">
        <v>2000</v>
      </c>
      <c r="M1993" t="s">
        <v>217</v>
      </c>
      <c r="P1993" t="s">
        <v>243</v>
      </c>
      <c r="Q1993">
        <v>0.8</v>
      </c>
      <c r="R1993">
        <v>0.2</v>
      </c>
      <c r="V1993">
        <v>1</v>
      </c>
      <c r="W1993" t="s">
        <v>247</v>
      </c>
      <c r="X1993" t="s">
        <v>470</v>
      </c>
    </row>
    <row r="1994" spans="1:24" x14ac:dyDescent="0.3">
      <c r="A1994">
        <v>2152</v>
      </c>
      <c r="B1994" s="15" t="s">
        <v>380</v>
      </c>
      <c r="C1994" t="str">
        <f>_xlfn.XLOOKUP($B1994, STANDARDS!$A:$A, STANDARDS!$B:$B,,0,2)</f>
        <v>Duck Creek Dolomite, Wyloo Gp</v>
      </c>
      <c r="J1994">
        <v>2000</v>
      </c>
      <c r="M1994" t="s">
        <v>241</v>
      </c>
      <c r="P1994" t="s">
        <v>243</v>
      </c>
      <c r="Q1994">
        <v>-0.4</v>
      </c>
      <c r="R1994">
        <v>0.2</v>
      </c>
      <c r="V1994">
        <v>1</v>
      </c>
      <c r="W1994" t="s">
        <v>247</v>
      </c>
      <c r="X1994" t="s">
        <v>496</v>
      </c>
    </row>
    <row r="1995" spans="1:24" x14ac:dyDescent="0.3">
      <c r="A1995">
        <v>2153</v>
      </c>
      <c r="B1995" s="15" t="s">
        <v>380</v>
      </c>
      <c r="C1995" t="str">
        <f>_xlfn.XLOOKUP($B1995, STANDARDS!$A:$A, STANDARDS!$B:$B,,0,2)</f>
        <v>Duck Creek Dolomite, Wyloo Gp</v>
      </c>
      <c r="J1995">
        <v>2000</v>
      </c>
      <c r="M1995" t="s">
        <v>240</v>
      </c>
      <c r="P1995" t="s">
        <v>243</v>
      </c>
      <c r="Q1995">
        <v>1</v>
      </c>
      <c r="R1995">
        <v>0.2</v>
      </c>
      <c r="V1995">
        <v>1</v>
      </c>
      <c r="W1995" t="s">
        <v>247</v>
      </c>
      <c r="X1995" t="s">
        <v>496</v>
      </c>
    </row>
    <row r="1996" spans="1:24" x14ac:dyDescent="0.3">
      <c r="A1996">
        <v>2154</v>
      </c>
      <c r="B1996" s="15" t="s">
        <v>380</v>
      </c>
      <c r="C1996" t="str">
        <f>_xlfn.XLOOKUP($B1996, STANDARDS!$A:$A, STANDARDS!$B:$B,,0,2)</f>
        <v>Duck Creek Dolomite, Wyloo Gp</v>
      </c>
      <c r="J1996">
        <v>2000</v>
      </c>
      <c r="M1996" t="s">
        <v>241</v>
      </c>
      <c r="P1996" t="s">
        <v>243</v>
      </c>
      <c r="Q1996">
        <v>-2.1</v>
      </c>
      <c r="R1996">
        <v>0.2</v>
      </c>
      <c r="V1996">
        <v>1</v>
      </c>
      <c r="W1996" t="s">
        <v>247</v>
      </c>
      <c r="X1996" t="s">
        <v>496</v>
      </c>
    </row>
    <row r="1997" spans="1:24" x14ac:dyDescent="0.3">
      <c r="A1997">
        <v>2155</v>
      </c>
      <c r="B1997" s="15" t="s">
        <v>380</v>
      </c>
      <c r="C1997" t="str">
        <f>_xlfn.XLOOKUP($B1997, STANDARDS!$A:$A, STANDARDS!$B:$B,,0,2)</f>
        <v>Duck Creek Dolomite, Wyloo Gp</v>
      </c>
      <c r="J1997">
        <v>2000</v>
      </c>
      <c r="M1997" t="s">
        <v>241</v>
      </c>
      <c r="P1997" t="s">
        <v>243</v>
      </c>
      <c r="Q1997">
        <v>-0.8</v>
      </c>
      <c r="R1997">
        <v>0.2</v>
      </c>
      <c r="V1997">
        <v>1</v>
      </c>
      <c r="W1997" t="s">
        <v>247</v>
      </c>
      <c r="X1997" t="s">
        <v>496</v>
      </c>
    </row>
    <row r="1998" spans="1:24" x14ac:dyDescent="0.3">
      <c r="A1998">
        <v>2156</v>
      </c>
      <c r="B1998" s="15" t="s">
        <v>381</v>
      </c>
      <c r="C1998" t="str">
        <f>_xlfn.XLOOKUP($B1998, STANDARDS!$A:$A, STANDARDS!$B:$B,,0,2)</f>
        <v>Gibraltar Fm</v>
      </c>
      <c r="J1998">
        <v>2000</v>
      </c>
      <c r="M1998" t="s">
        <v>221</v>
      </c>
      <c r="P1998" t="s">
        <v>243</v>
      </c>
      <c r="Q1998">
        <v>-0.7</v>
      </c>
      <c r="R1998">
        <v>0.2</v>
      </c>
      <c r="V1998">
        <v>1</v>
      </c>
      <c r="W1998" t="s">
        <v>247</v>
      </c>
      <c r="X1998" t="s">
        <v>470</v>
      </c>
    </row>
    <row r="1999" spans="1:24" x14ac:dyDescent="0.3">
      <c r="A1999">
        <v>2157</v>
      </c>
      <c r="B1999" s="15" t="s">
        <v>382</v>
      </c>
      <c r="C1999" t="str">
        <f>_xlfn.XLOOKUP($B1999, STANDARDS!$A:$A, STANDARDS!$B:$B,,0,2)</f>
        <v>Hearne Fm, Pethei Gp</v>
      </c>
      <c r="J1999">
        <v>2000</v>
      </c>
      <c r="M1999" t="s">
        <v>221</v>
      </c>
      <c r="O1999">
        <v>1.2999999999999999E-3</v>
      </c>
      <c r="P1999" t="s">
        <v>243</v>
      </c>
      <c r="S1999">
        <v>-25.1</v>
      </c>
      <c r="T1999">
        <v>0.2</v>
      </c>
      <c r="U1999" t="s">
        <v>246</v>
      </c>
      <c r="V1999">
        <v>1</v>
      </c>
      <c r="W1999" t="s">
        <v>247</v>
      </c>
      <c r="X1999" t="s">
        <v>469</v>
      </c>
    </row>
    <row r="2000" spans="1:24" x14ac:dyDescent="0.3">
      <c r="A2000">
        <v>2158</v>
      </c>
      <c r="B2000" s="15" t="s">
        <v>382</v>
      </c>
      <c r="C2000" t="str">
        <f>_xlfn.XLOOKUP($B2000, STANDARDS!$A:$A, STANDARDS!$B:$B,,0,2)</f>
        <v>Hearne Fm, Pethei Gp</v>
      </c>
      <c r="J2000">
        <v>2000</v>
      </c>
      <c r="M2000" t="s">
        <v>221</v>
      </c>
      <c r="P2000" t="s">
        <v>243</v>
      </c>
      <c r="Q2000">
        <v>1.6</v>
      </c>
      <c r="R2000">
        <v>0.2</v>
      </c>
      <c r="V2000">
        <v>1</v>
      </c>
      <c r="W2000" t="s">
        <v>247</v>
      </c>
      <c r="X2000" t="s">
        <v>470</v>
      </c>
    </row>
    <row r="2001" spans="1:24" x14ac:dyDescent="0.3">
      <c r="A2001">
        <v>2159</v>
      </c>
      <c r="B2001" s="15" t="s">
        <v>383</v>
      </c>
      <c r="C2001" t="str">
        <f>_xlfn.XLOOKUP($B2001, STANDARDS!$A:$A, STANDARDS!$B:$B,,0,2)</f>
        <v>Kahochella Gp</v>
      </c>
      <c r="J2001">
        <v>2000</v>
      </c>
      <c r="M2001" t="s">
        <v>221</v>
      </c>
      <c r="O2001">
        <v>8.9999999999999998E-4</v>
      </c>
      <c r="P2001" t="s">
        <v>243</v>
      </c>
      <c r="S2001">
        <v>-21.8</v>
      </c>
      <c r="T2001">
        <v>0.2</v>
      </c>
      <c r="U2001" t="s">
        <v>246</v>
      </c>
      <c r="V2001">
        <v>1</v>
      </c>
      <c r="W2001" t="s">
        <v>247</v>
      </c>
      <c r="X2001" t="s">
        <v>469</v>
      </c>
    </row>
    <row r="2002" spans="1:24" x14ac:dyDescent="0.3">
      <c r="A2002">
        <v>2160</v>
      </c>
      <c r="B2002" s="15" t="s">
        <v>383</v>
      </c>
      <c r="C2002" t="str">
        <f>_xlfn.XLOOKUP($B2002, STANDARDS!$A:$A, STANDARDS!$B:$B,,0,2)</f>
        <v>Kahochella Gp</v>
      </c>
      <c r="J2002">
        <v>2000</v>
      </c>
      <c r="M2002" t="s">
        <v>221</v>
      </c>
      <c r="P2002" t="s">
        <v>243</v>
      </c>
      <c r="Q2002">
        <v>-0.2</v>
      </c>
      <c r="R2002">
        <v>0.2</v>
      </c>
      <c r="V2002">
        <v>1</v>
      </c>
      <c r="W2002" t="s">
        <v>247</v>
      </c>
      <c r="X2002" t="s">
        <v>470</v>
      </c>
    </row>
    <row r="2003" spans="1:24" x14ac:dyDescent="0.3">
      <c r="A2003">
        <v>2161</v>
      </c>
      <c r="B2003" s="15" t="s">
        <v>384</v>
      </c>
      <c r="C2003" t="str">
        <f>_xlfn.XLOOKUP($B2003, STANDARDS!$A:$A, STANDARDS!$B:$B,,0,2)</f>
        <v>Krivoj Rog Iron Fm</v>
      </c>
      <c r="J2003">
        <v>2000</v>
      </c>
      <c r="M2003" t="s">
        <v>441</v>
      </c>
      <c r="O2003">
        <v>6.9999999999999999E-4</v>
      </c>
      <c r="P2003" t="s">
        <v>243</v>
      </c>
      <c r="S2003">
        <v>-21.9</v>
      </c>
      <c r="T2003">
        <v>0.2</v>
      </c>
      <c r="U2003" t="s">
        <v>246</v>
      </c>
      <c r="V2003">
        <v>1</v>
      </c>
      <c r="W2003" t="s">
        <v>247</v>
      </c>
      <c r="X2003" t="s">
        <v>469</v>
      </c>
    </row>
    <row r="2004" spans="1:24" x14ac:dyDescent="0.3">
      <c r="A2004">
        <v>2162</v>
      </c>
      <c r="B2004" s="15" t="s">
        <v>384</v>
      </c>
      <c r="C2004" t="str">
        <f>_xlfn.XLOOKUP($B2004, STANDARDS!$A:$A, STANDARDS!$B:$B,,0,2)</f>
        <v>Krivoj Rog Iron Fm</v>
      </c>
      <c r="J2004">
        <v>2000</v>
      </c>
      <c r="M2004" t="s">
        <v>240</v>
      </c>
      <c r="P2004" t="s">
        <v>243</v>
      </c>
      <c r="Q2004">
        <v>-10.8</v>
      </c>
      <c r="R2004">
        <v>0.2</v>
      </c>
      <c r="V2004">
        <v>1</v>
      </c>
      <c r="W2004" t="s">
        <v>247</v>
      </c>
      <c r="X2004" t="s">
        <v>497</v>
      </c>
    </row>
    <row r="2005" spans="1:24" x14ac:dyDescent="0.3">
      <c r="A2005">
        <v>2163</v>
      </c>
      <c r="B2005" s="15" t="s">
        <v>384</v>
      </c>
      <c r="C2005" t="str">
        <f>_xlfn.XLOOKUP($B2005, STANDARDS!$A:$A, STANDARDS!$B:$B,,0,2)</f>
        <v>Krivoj Rog Iron Fm</v>
      </c>
      <c r="J2005">
        <v>2000</v>
      </c>
      <c r="M2005" t="s">
        <v>240</v>
      </c>
      <c r="P2005" t="s">
        <v>243</v>
      </c>
      <c r="Q2005">
        <v>-9.4</v>
      </c>
      <c r="R2005">
        <v>0.2</v>
      </c>
      <c r="V2005">
        <v>1</v>
      </c>
      <c r="W2005" t="s">
        <v>247</v>
      </c>
      <c r="X2005" t="s">
        <v>497</v>
      </c>
    </row>
    <row r="2006" spans="1:24" x14ac:dyDescent="0.3">
      <c r="A2006">
        <v>2164</v>
      </c>
      <c r="B2006" s="15" t="s">
        <v>384</v>
      </c>
      <c r="C2006" t="str">
        <f>_xlfn.XLOOKUP($B2006, STANDARDS!$A:$A, STANDARDS!$B:$B,,0,2)</f>
        <v>Krivoj Rog Iron Fm</v>
      </c>
      <c r="J2006">
        <v>2000</v>
      </c>
      <c r="M2006" t="s">
        <v>240</v>
      </c>
      <c r="P2006" t="s">
        <v>243</v>
      </c>
      <c r="Q2006">
        <v>-9.1</v>
      </c>
      <c r="R2006">
        <v>0.2</v>
      </c>
      <c r="V2006">
        <v>1</v>
      </c>
      <c r="W2006" t="s">
        <v>247</v>
      </c>
      <c r="X2006" t="s">
        <v>497</v>
      </c>
    </row>
    <row r="2007" spans="1:24" x14ac:dyDescent="0.3">
      <c r="A2007">
        <v>2165</v>
      </c>
      <c r="B2007" s="15" t="s">
        <v>384</v>
      </c>
      <c r="C2007" t="str">
        <f>_xlfn.XLOOKUP($B2007, STANDARDS!$A:$A, STANDARDS!$B:$B,,0,2)</f>
        <v>Krivoj Rog Iron Fm</v>
      </c>
      <c r="J2007">
        <v>2000</v>
      </c>
      <c r="M2007" t="s">
        <v>240</v>
      </c>
      <c r="P2007" t="s">
        <v>243</v>
      </c>
      <c r="Q2007">
        <v>-0.8</v>
      </c>
      <c r="R2007">
        <v>0.2</v>
      </c>
      <c r="V2007">
        <v>1</v>
      </c>
      <c r="W2007" t="s">
        <v>247</v>
      </c>
      <c r="X2007" t="s">
        <v>497</v>
      </c>
    </row>
    <row r="2008" spans="1:24" x14ac:dyDescent="0.3">
      <c r="A2008">
        <v>2166</v>
      </c>
      <c r="B2008" s="15" t="s">
        <v>384</v>
      </c>
      <c r="C2008" t="str">
        <f>_xlfn.XLOOKUP($B2008, STANDARDS!$A:$A, STANDARDS!$B:$B,,0,2)</f>
        <v>Krivoj Rog Iron Fm</v>
      </c>
      <c r="J2008">
        <v>2000</v>
      </c>
      <c r="M2008" t="s">
        <v>240</v>
      </c>
      <c r="P2008" t="s">
        <v>243</v>
      </c>
      <c r="Q2008">
        <v>-9.3000000000000007</v>
      </c>
      <c r="R2008">
        <v>0.2</v>
      </c>
      <c r="V2008">
        <v>1</v>
      </c>
      <c r="W2008" t="s">
        <v>247</v>
      </c>
      <c r="X2008" t="s">
        <v>497</v>
      </c>
    </row>
    <row r="2009" spans="1:24" x14ac:dyDescent="0.3">
      <c r="A2009">
        <v>2167</v>
      </c>
      <c r="B2009" s="15" t="s">
        <v>384</v>
      </c>
      <c r="C2009" t="str">
        <f>_xlfn.XLOOKUP($B2009, STANDARDS!$A:$A, STANDARDS!$B:$B,,0,2)</f>
        <v>Krivoj Rog Iron Fm</v>
      </c>
      <c r="J2009">
        <v>2000</v>
      </c>
      <c r="M2009" t="s">
        <v>240</v>
      </c>
      <c r="P2009" t="s">
        <v>243</v>
      </c>
      <c r="Q2009">
        <v>-9.6</v>
      </c>
      <c r="R2009">
        <v>0.2</v>
      </c>
      <c r="V2009">
        <v>1</v>
      </c>
      <c r="W2009" t="s">
        <v>247</v>
      </c>
      <c r="X2009" t="s">
        <v>497</v>
      </c>
    </row>
    <row r="2010" spans="1:24" x14ac:dyDescent="0.3">
      <c r="A2010">
        <v>2168</v>
      </c>
      <c r="B2010" s="15" t="s">
        <v>384</v>
      </c>
      <c r="C2010" t="str">
        <f>_xlfn.XLOOKUP($B2010, STANDARDS!$A:$A, STANDARDS!$B:$B,,0,2)</f>
        <v>Krivoj Rog Iron Fm</v>
      </c>
      <c r="J2010">
        <v>2000</v>
      </c>
      <c r="M2010" t="s">
        <v>240</v>
      </c>
      <c r="P2010" t="s">
        <v>243</v>
      </c>
      <c r="Q2010">
        <v>-7.2</v>
      </c>
      <c r="R2010">
        <v>0.2</v>
      </c>
      <c r="V2010">
        <v>1</v>
      </c>
      <c r="W2010" t="s">
        <v>247</v>
      </c>
      <c r="X2010" t="s">
        <v>497</v>
      </c>
    </row>
    <row r="2011" spans="1:24" x14ac:dyDescent="0.3">
      <c r="A2011">
        <v>2169</v>
      </c>
      <c r="B2011" s="15" t="s">
        <v>384</v>
      </c>
      <c r="C2011" t="str">
        <f>_xlfn.XLOOKUP($B2011, STANDARDS!$A:$A, STANDARDS!$B:$B,,0,2)</f>
        <v>Krivoj Rog Iron Fm</v>
      </c>
      <c r="J2011">
        <v>2000</v>
      </c>
      <c r="M2011" t="s">
        <v>240</v>
      </c>
      <c r="P2011" t="s">
        <v>243</v>
      </c>
      <c r="Q2011">
        <v>-7.4</v>
      </c>
      <c r="R2011">
        <v>0.2</v>
      </c>
      <c r="V2011">
        <v>1</v>
      </c>
      <c r="W2011" t="s">
        <v>247</v>
      </c>
      <c r="X2011" t="s">
        <v>497</v>
      </c>
    </row>
    <row r="2012" spans="1:24" x14ac:dyDescent="0.3">
      <c r="A2012">
        <v>2170</v>
      </c>
      <c r="B2012" s="15" t="s">
        <v>384</v>
      </c>
      <c r="C2012" t="str">
        <f>_xlfn.XLOOKUP($B2012, STANDARDS!$A:$A, STANDARDS!$B:$B,,0,2)</f>
        <v>Krivoj Rog Iron Fm</v>
      </c>
      <c r="J2012">
        <v>2000</v>
      </c>
      <c r="M2012" t="s">
        <v>240</v>
      </c>
      <c r="P2012" t="s">
        <v>243</v>
      </c>
      <c r="Q2012">
        <v>-12.9</v>
      </c>
      <c r="R2012">
        <v>0.2</v>
      </c>
      <c r="V2012">
        <v>1</v>
      </c>
      <c r="W2012" t="s">
        <v>247</v>
      </c>
      <c r="X2012" t="s">
        <v>497</v>
      </c>
    </row>
    <row r="2013" spans="1:24" x14ac:dyDescent="0.3">
      <c r="A2013">
        <v>2171</v>
      </c>
      <c r="B2013" s="15" t="s">
        <v>384</v>
      </c>
      <c r="C2013" t="str">
        <f>_xlfn.XLOOKUP($B2013, STANDARDS!$A:$A, STANDARDS!$B:$B,,0,2)</f>
        <v>Krivoj Rog Iron Fm</v>
      </c>
      <c r="J2013">
        <v>2000</v>
      </c>
      <c r="M2013" t="s">
        <v>240</v>
      </c>
      <c r="P2013" t="s">
        <v>243</v>
      </c>
      <c r="Q2013">
        <v>-12.4</v>
      </c>
      <c r="R2013">
        <v>0.2</v>
      </c>
      <c r="V2013">
        <v>1</v>
      </c>
      <c r="W2013" t="s">
        <v>247</v>
      </c>
      <c r="X2013" t="s">
        <v>497</v>
      </c>
    </row>
    <row r="2014" spans="1:24" x14ac:dyDescent="0.3">
      <c r="A2014">
        <v>2172</v>
      </c>
      <c r="B2014" s="15" t="s">
        <v>384</v>
      </c>
      <c r="C2014" t="str">
        <f>_xlfn.XLOOKUP($B2014, STANDARDS!$A:$A, STANDARDS!$B:$B,,0,2)</f>
        <v>Krivoj Rog Iron Fm</v>
      </c>
      <c r="J2014">
        <v>2000</v>
      </c>
      <c r="M2014" t="s">
        <v>240</v>
      </c>
      <c r="P2014" t="s">
        <v>243</v>
      </c>
      <c r="Q2014">
        <v>-12</v>
      </c>
      <c r="R2014">
        <v>0.2</v>
      </c>
      <c r="V2014">
        <v>1</v>
      </c>
      <c r="W2014" t="s">
        <v>247</v>
      </c>
      <c r="X2014" t="s">
        <v>497</v>
      </c>
    </row>
    <row r="2015" spans="1:24" x14ac:dyDescent="0.3">
      <c r="A2015">
        <v>2173</v>
      </c>
      <c r="B2015" s="15" t="s">
        <v>384</v>
      </c>
      <c r="C2015" t="str">
        <f>_xlfn.XLOOKUP($B2015, STANDARDS!$A:$A, STANDARDS!$B:$B,,0,2)</f>
        <v>Krivoj Rog Iron Fm</v>
      </c>
      <c r="J2015">
        <v>2000</v>
      </c>
      <c r="M2015" t="s">
        <v>240</v>
      </c>
      <c r="P2015" t="s">
        <v>243</v>
      </c>
      <c r="Q2015">
        <v>-13.9</v>
      </c>
      <c r="R2015">
        <v>0.2</v>
      </c>
      <c r="V2015">
        <v>1</v>
      </c>
      <c r="W2015" t="s">
        <v>247</v>
      </c>
      <c r="X2015" t="s">
        <v>497</v>
      </c>
    </row>
    <row r="2016" spans="1:24" x14ac:dyDescent="0.3">
      <c r="A2016">
        <v>2174</v>
      </c>
      <c r="B2016" s="15" t="s">
        <v>384</v>
      </c>
      <c r="C2016" t="str">
        <f>_xlfn.XLOOKUP($B2016, STANDARDS!$A:$A, STANDARDS!$B:$B,,0,2)</f>
        <v>Krivoj Rog Iron Fm</v>
      </c>
      <c r="J2016">
        <v>2000</v>
      </c>
      <c r="M2016" t="s">
        <v>240</v>
      </c>
      <c r="P2016" t="s">
        <v>243</v>
      </c>
      <c r="Q2016">
        <v>-8.6</v>
      </c>
      <c r="R2016">
        <v>0.2</v>
      </c>
      <c r="V2016">
        <v>1</v>
      </c>
      <c r="W2016" t="s">
        <v>247</v>
      </c>
      <c r="X2016" t="s">
        <v>497</v>
      </c>
    </row>
    <row r="2017" spans="1:24" x14ac:dyDescent="0.3">
      <c r="A2017">
        <v>2175</v>
      </c>
      <c r="B2017" s="15" t="s">
        <v>384</v>
      </c>
      <c r="C2017" t="str">
        <f>_xlfn.XLOOKUP($B2017, STANDARDS!$A:$A, STANDARDS!$B:$B,,0,2)</f>
        <v>Krivoj Rog Iron Fm</v>
      </c>
      <c r="J2017">
        <v>2000</v>
      </c>
      <c r="M2017" t="s">
        <v>240</v>
      </c>
      <c r="P2017" t="s">
        <v>243</v>
      </c>
      <c r="Q2017">
        <v>-7.7</v>
      </c>
      <c r="R2017">
        <v>0.2</v>
      </c>
      <c r="V2017">
        <v>1</v>
      </c>
      <c r="W2017" t="s">
        <v>247</v>
      </c>
      <c r="X2017" t="s">
        <v>497</v>
      </c>
    </row>
    <row r="2018" spans="1:24" x14ac:dyDescent="0.3">
      <c r="A2018">
        <v>2176</v>
      </c>
      <c r="B2018" s="15" t="s">
        <v>384</v>
      </c>
      <c r="C2018" t="str">
        <f>_xlfn.XLOOKUP($B2018, STANDARDS!$A:$A, STANDARDS!$B:$B,,0,2)</f>
        <v>Krivoj Rog Iron Fm</v>
      </c>
      <c r="J2018">
        <v>2000</v>
      </c>
      <c r="M2018" t="s">
        <v>240</v>
      </c>
      <c r="P2018" t="s">
        <v>243</v>
      </c>
      <c r="Q2018">
        <v>-6.8</v>
      </c>
      <c r="R2018">
        <v>0.2</v>
      </c>
      <c r="V2018">
        <v>1</v>
      </c>
      <c r="W2018" t="s">
        <v>247</v>
      </c>
      <c r="X2018" t="s">
        <v>497</v>
      </c>
    </row>
    <row r="2019" spans="1:24" x14ac:dyDescent="0.3">
      <c r="A2019">
        <v>2177</v>
      </c>
      <c r="B2019" s="15" t="s">
        <v>384</v>
      </c>
      <c r="C2019" t="str">
        <f>_xlfn.XLOOKUP($B2019, STANDARDS!$A:$A, STANDARDS!$B:$B,,0,2)</f>
        <v>Krivoj Rog Iron Fm</v>
      </c>
      <c r="J2019">
        <v>2000</v>
      </c>
      <c r="M2019" t="s">
        <v>240</v>
      </c>
      <c r="P2019" t="s">
        <v>243</v>
      </c>
      <c r="Q2019">
        <v>-6.4</v>
      </c>
      <c r="R2019">
        <v>0.2</v>
      </c>
      <c r="V2019">
        <v>1</v>
      </c>
      <c r="W2019" t="s">
        <v>247</v>
      </c>
      <c r="X2019" t="s">
        <v>497</v>
      </c>
    </row>
    <row r="2020" spans="1:24" x14ac:dyDescent="0.3">
      <c r="A2020">
        <v>2178</v>
      </c>
      <c r="B2020" s="15" t="s">
        <v>384</v>
      </c>
      <c r="C2020" t="str">
        <f>_xlfn.XLOOKUP($B2020, STANDARDS!$A:$A, STANDARDS!$B:$B,,0,2)</f>
        <v>Krivoj Rog Iron Fm</v>
      </c>
      <c r="J2020">
        <v>2000</v>
      </c>
      <c r="M2020" t="s">
        <v>240</v>
      </c>
      <c r="P2020" t="s">
        <v>243</v>
      </c>
      <c r="Q2020">
        <v>-7.7</v>
      </c>
      <c r="R2020">
        <v>0.2</v>
      </c>
      <c r="V2020">
        <v>1</v>
      </c>
      <c r="W2020" t="s">
        <v>247</v>
      </c>
      <c r="X2020" t="s">
        <v>497</v>
      </c>
    </row>
    <row r="2021" spans="1:24" x14ac:dyDescent="0.3">
      <c r="A2021">
        <v>2179</v>
      </c>
      <c r="B2021" s="15" t="s">
        <v>384</v>
      </c>
      <c r="C2021" t="str">
        <f>_xlfn.XLOOKUP($B2021, STANDARDS!$A:$A, STANDARDS!$B:$B,,0,2)</f>
        <v>Krivoj Rog Iron Fm</v>
      </c>
      <c r="J2021">
        <v>2000</v>
      </c>
      <c r="M2021" t="s">
        <v>240</v>
      </c>
      <c r="P2021" t="s">
        <v>243</v>
      </c>
      <c r="Q2021">
        <v>-9</v>
      </c>
      <c r="R2021">
        <v>0.2</v>
      </c>
      <c r="V2021">
        <v>1</v>
      </c>
      <c r="W2021" t="s">
        <v>247</v>
      </c>
      <c r="X2021" t="s">
        <v>497</v>
      </c>
    </row>
    <row r="2022" spans="1:24" x14ac:dyDescent="0.3">
      <c r="A2022">
        <v>2180</v>
      </c>
      <c r="B2022" s="15" t="s">
        <v>384</v>
      </c>
      <c r="C2022" t="str">
        <f>_xlfn.XLOOKUP($B2022, STANDARDS!$A:$A, STANDARDS!$B:$B,,0,2)</f>
        <v>Krivoj Rog Iron Fm</v>
      </c>
      <c r="J2022">
        <v>2000</v>
      </c>
      <c r="M2022" t="s">
        <v>240</v>
      </c>
      <c r="P2022" t="s">
        <v>243</v>
      </c>
      <c r="Q2022">
        <v>-13.6</v>
      </c>
      <c r="R2022">
        <v>0.2</v>
      </c>
      <c r="V2022">
        <v>1</v>
      </c>
      <c r="W2022" t="s">
        <v>247</v>
      </c>
      <c r="X2022" t="s">
        <v>497</v>
      </c>
    </row>
    <row r="2023" spans="1:24" x14ac:dyDescent="0.3">
      <c r="A2023">
        <v>2181</v>
      </c>
      <c r="B2023" s="15" t="s">
        <v>384</v>
      </c>
      <c r="C2023" t="str">
        <f>_xlfn.XLOOKUP($B2023, STANDARDS!$A:$A, STANDARDS!$B:$B,,0,2)</f>
        <v>Krivoj Rog Iron Fm</v>
      </c>
      <c r="J2023">
        <v>2000</v>
      </c>
      <c r="M2023" t="s">
        <v>240</v>
      </c>
      <c r="P2023" t="s">
        <v>243</v>
      </c>
      <c r="Q2023">
        <v>-10.3</v>
      </c>
      <c r="R2023">
        <v>0.2</v>
      </c>
      <c r="V2023">
        <v>1</v>
      </c>
      <c r="W2023" t="s">
        <v>247</v>
      </c>
      <c r="X2023" t="s">
        <v>497</v>
      </c>
    </row>
    <row r="2024" spans="1:24" x14ac:dyDescent="0.3">
      <c r="A2024">
        <v>2182</v>
      </c>
      <c r="B2024" s="15" t="s">
        <v>384</v>
      </c>
      <c r="C2024" t="str">
        <f>_xlfn.XLOOKUP($B2024, STANDARDS!$A:$A, STANDARDS!$B:$B,,0,2)</f>
        <v>Krivoj Rog Iron Fm</v>
      </c>
      <c r="J2024">
        <v>2000</v>
      </c>
      <c r="M2024" t="s">
        <v>240</v>
      </c>
      <c r="P2024" t="s">
        <v>243</v>
      </c>
      <c r="Q2024">
        <v>-11.2</v>
      </c>
      <c r="R2024">
        <v>0.2</v>
      </c>
      <c r="V2024">
        <v>1</v>
      </c>
      <c r="W2024" t="s">
        <v>247</v>
      </c>
      <c r="X2024" t="s">
        <v>497</v>
      </c>
    </row>
    <row r="2025" spans="1:24" x14ac:dyDescent="0.3">
      <c r="A2025">
        <v>2183</v>
      </c>
      <c r="B2025" s="15" t="s">
        <v>384</v>
      </c>
      <c r="C2025" t="str">
        <f>_xlfn.XLOOKUP($B2025, STANDARDS!$A:$A, STANDARDS!$B:$B,,0,2)</f>
        <v>Krivoj Rog Iron Fm</v>
      </c>
      <c r="J2025">
        <v>2000</v>
      </c>
      <c r="M2025" t="s">
        <v>240</v>
      </c>
      <c r="P2025" t="s">
        <v>243</v>
      </c>
      <c r="Q2025">
        <v>-9.3000000000000007</v>
      </c>
      <c r="R2025">
        <v>0.2</v>
      </c>
      <c r="V2025">
        <v>1</v>
      </c>
      <c r="W2025" t="s">
        <v>247</v>
      </c>
      <c r="X2025" t="s">
        <v>497</v>
      </c>
    </row>
    <row r="2026" spans="1:24" x14ac:dyDescent="0.3">
      <c r="A2026">
        <v>2184</v>
      </c>
      <c r="B2026" s="15" t="s">
        <v>384</v>
      </c>
      <c r="C2026" t="str">
        <f>_xlfn.XLOOKUP($B2026, STANDARDS!$A:$A, STANDARDS!$B:$B,,0,2)</f>
        <v>Krivoj Rog Iron Fm</v>
      </c>
      <c r="J2026">
        <v>2000</v>
      </c>
      <c r="M2026" t="s">
        <v>240</v>
      </c>
      <c r="P2026" t="s">
        <v>243</v>
      </c>
      <c r="Q2026">
        <v>-16.8</v>
      </c>
      <c r="R2026">
        <v>0.2</v>
      </c>
      <c r="V2026">
        <v>1</v>
      </c>
      <c r="W2026" t="s">
        <v>247</v>
      </c>
      <c r="X2026" t="s">
        <v>497</v>
      </c>
    </row>
    <row r="2027" spans="1:24" x14ac:dyDescent="0.3">
      <c r="A2027">
        <v>2185</v>
      </c>
      <c r="B2027" s="15" t="s">
        <v>385</v>
      </c>
      <c r="C2027" t="str">
        <f>_xlfn.XLOOKUP($B2027, STANDARDS!$A:$A, STANDARDS!$B:$B,,0,2)</f>
        <v>Menihek Fm</v>
      </c>
      <c r="J2027">
        <v>2000</v>
      </c>
      <c r="M2027" t="s">
        <v>222</v>
      </c>
      <c r="P2027" t="s">
        <v>243</v>
      </c>
      <c r="S2027">
        <v>-31.1</v>
      </c>
      <c r="T2027">
        <v>0.2</v>
      </c>
      <c r="U2027" t="s">
        <v>246</v>
      </c>
      <c r="V2027">
        <v>1</v>
      </c>
      <c r="W2027" t="s">
        <v>247</v>
      </c>
      <c r="X2027" t="s">
        <v>464</v>
      </c>
    </row>
    <row r="2028" spans="1:24" x14ac:dyDescent="0.3">
      <c r="A2028">
        <v>2186</v>
      </c>
      <c r="B2028" s="15" t="s">
        <v>386</v>
      </c>
      <c r="C2028" t="str">
        <f>_xlfn.XLOOKUP($B2028, STANDARDS!$A:$A, STANDARDS!$B:$B,,0,2)</f>
        <v>Randville Dolomite</v>
      </c>
      <c r="J2028">
        <v>2000</v>
      </c>
      <c r="M2028" t="s">
        <v>241</v>
      </c>
      <c r="P2028" t="s">
        <v>243</v>
      </c>
      <c r="S2028">
        <v>-17.899999999999999</v>
      </c>
      <c r="T2028">
        <v>0.2</v>
      </c>
      <c r="U2028" t="s">
        <v>246</v>
      </c>
      <c r="V2028">
        <v>1</v>
      </c>
      <c r="W2028" t="s">
        <v>247</v>
      </c>
      <c r="X2028" t="s">
        <v>484</v>
      </c>
    </row>
    <row r="2029" spans="1:24" x14ac:dyDescent="0.3">
      <c r="A2029">
        <v>2187</v>
      </c>
      <c r="B2029" s="15" t="s">
        <v>386</v>
      </c>
      <c r="C2029" t="str">
        <f>_xlfn.XLOOKUP($B2029, STANDARDS!$A:$A, STANDARDS!$B:$B,,0,2)</f>
        <v>Randville Dolomite</v>
      </c>
      <c r="J2029">
        <v>2000</v>
      </c>
      <c r="M2029" t="s">
        <v>241</v>
      </c>
      <c r="P2029" t="s">
        <v>243</v>
      </c>
      <c r="Q2029">
        <v>3.5</v>
      </c>
      <c r="R2029">
        <v>0.2</v>
      </c>
      <c r="V2029">
        <v>1</v>
      </c>
      <c r="W2029" t="s">
        <v>247</v>
      </c>
      <c r="X2029" t="s">
        <v>484</v>
      </c>
    </row>
    <row r="2030" spans="1:24" x14ac:dyDescent="0.3">
      <c r="A2030">
        <v>2188</v>
      </c>
      <c r="B2030" s="15" t="s">
        <v>387</v>
      </c>
      <c r="C2030" t="str">
        <f>_xlfn.XLOOKUP($B2030, STANDARDS!$A:$A, STANDARDS!$B:$B,,0,2)</f>
        <v>Sahara Fm</v>
      </c>
      <c r="J2030">
        <v>2000</v>
      </c>
      <c r="M2030" t="s">
        <v>222</v>
      </c>
      <c r="P2030" t="s">
        <v>243</v>
      </c>
      <c r="S2030">
        <v>-11.5</v>
      </c>
      <c r="T2030">
        <v>0.2</v>
      </c>
      <c r="U2030" t="s">
        <v>246</v>
      </c>
      <c r="V2030">
        <v>1</v>
      </c>
      <c r="W2030" t="s">
        <v>247</v>
      </c>
      <c r="X2030" t="s">
        <v>495</v>
      </c>
    </row>
    <row r="2031" spans="1:24" x14ac:dyDescent="0.3">
      <c r="A2031">
        <v>2189</v>
      </c>
      <c r="B2031" s="15" t="s">
        <v>387</v>
      </c>
      <c r="C2031" t="str">
        <f>_xlfn.XLOOKUP($B2031, STANDARDS!$A:$A, STANDARDS!$B:$B,,0,2)</f>
        <v>Sahara Fm</v>
      </c>
      <c r="J2031">
        <v>2000</v>
      </c>
      <c r="M2031" t="s">
        <v>222</v>
      </c>
      <c r="P2031" t="s">
        <v>243</v>
      </c>
      <c r="S2031">
        <v>-21.1</v>
      </c>
      <c r="T2031">
        <v>0.2</v>
      </c>
      <c r="U2031" t="s">
        <v>246</v>
      </c>
      <c r="V2031">
        <v>1</v>
      </c>
      <c r="W2031" t="s">
        <v>247</v>
      </c>
      <c r="X2031" t="s">
        <v>495</v>
      </c>
    </row>
    <row r="2032" spans="1:24" x14ac:dyDescent="0.3">
      <c r="A2032">
        <v>2190</v>
      </c>
      <c r="B2032" s="15" t="s">
        <v>387</v>
      </c>
      <c r="C2032" t="str">
        <f>_xlfn.XLOOKUP($B2032, STANDARDS!$A:$A, STANDARDS!$B:$B,,0,2)</f>
        <v>Sahara Fm</v>
      </c>
      <c r="J2032">
        <v>2000</v>
      </c>
      <c r="M2032" t="s">
        <v>222</v>
      </c>
      <c r="P2032" t="s">
        <v>243</v>
      </c>
      <c r="S2032">
        <v>-16.100000000000001</v>
      </c>
      <c r="T2032">
        <v>0.2</v>
      </c>
      <c r="U2032" t="s">
        <v>246</v>
      </c>
      <c r="V2032">
        <v>1</v>
      </c>
      <c r="W2032" t="s">
        <v>247</v>
      </c>
      <c r="X2032" t="s">
        <v>495</v>
      </c>
    </row>
    <row r="2033" spans="1:24" x14ac:dyDescent="0.3">
      <c r="A2033">
        <v>2191</v>
      </c>
      <c r="B2033" s="15" t="s">
        <v>388</v>
      </c>
      <c r="C2033" t="str">
        <f>_xlfn.XLOOKUP($B2033, STANDARDS!$A:$A, STANDARDS!$B:$B,,0,2)</f>
        <v>Taltheilei Fm, Pethei Gp</v>
      </c>
      <c r="J2033">
        <v>2000</v>
      </c>
      <c r="M2033" t="s">
        <v>221</v>
      </c>
      <c r="O2033">
        <v>1.1000000000000001E-3</v>
      </c>
      <c r="P2033" t="s">
        <v>243</v>
      </c>
      <c r="S2033">
        <v>-22.8</v>
      </c>
      <c r="T2033">
        <v>0.2</v>
      </c>
      <c r="U2033" t="s">
        <v>246</v>
      </c>
      <c r="V2033">
        <v>1</v>
      </c>
      <c r="W2033" t="s">
        <v>247</v>
      </c>
      <c r="X2033" t="s">
        <v>469</v>
      </c>
    </row>
    <row r="2034" spans="1:24" x14ac:dyDescent="0.3">
      <c r="A2034">
        <v>2192</v>
      </c>
      <c r="B2034" s="15" t="s">
        <v>388</v>
      </c>
      <c r="C2034" t="str">
        <f>_xlfn.XLOOKUP($B2034, STANDARDS!$A:$A, STANDARDS!$B:$B,,0,2)</f>
        <v>Taltheilei Fm, Pethei Gp</v>
      </c>
      <c r="J2034">
        <v>2000</v>
      </c>
      <c r="M2034" t="s">
        <v>221</v>
      </c>
      <c r="P2034" t="s">
        <v>243</v>
      </c>
      <c r="Q2034">
        <v>1.3</v>
      </c>
      <c r="R2034">
        <v>0.2</v>
      </c>
      <c r="V2034">
        <v>1</v>
      </c>
      <c r="W2034" t="s">
        <v>247</v>
      </c>
      <c r="X2034" t="s">
        <v>470</v>
      </c>
    </row>
    <row r="2035" spans="1:24" x14ac:dyDescent="0.3">
      <c r="A2035">
        <v>2193</v>
      </c>
      <c r="B2035" s="15" t="s">
        <v>389</v>
      </c>
      <c r="C2035" t="str">
        <f>_xlfn.XLOOKUP($B2035, STANDARDS!$A:$A, STANDARDS!$B:$B,,0,2)</f>
        <v>Karelian Dolomite</v>
      </c>
      <c r="J2035">
        <v>2050</v>
      </c>
      <c r="M2035" t="s">
        <v>241</v>
      </c>
      <c r="P2035" t="s">
        <v>243</v>
      </c>
      <c r="S2035">
        <v>-17.7</v>
      </c>
      <c r="T2035">
        <v>0.2</v>
      </c>
      <c r="U2035" t="s">
        <v>246</v>
      </c>
      <c r="V2035">
        <v>1</v>
      </c>
      <c r="W2035" t="s">
        <v>247</v>
      </c>
      <c r="X2035" t="s">
        <v>455</v>
      </c>
    </row>
    <row r="2036" spans="1:24" x14ac:dyDescent="0.3">
      <c r="A2036">
        <v>2194</v>
      </c>
      <c r="B2036" s="15" t="s">
        <v>389</v>
      </c>
      <c r="C2036" t="str">
        <f>_xlfn.XLOOKUP($B2036, STANDARDS!$A:$A, STANDARDS!$B:$B,,0,2)</f>
        <v>Karelian Dolomite</v>
      </c>
      <c r="J2036">
        <v>2050</v>
      </c>
      <c r="M2036" t="s">
        <v>241</v>
      </c>
      <c r="P2036" t="s">
        <v>243</v>
      </c>
      <c r="S2036">
        <v>-13.3</v>
      </c>
      <c r="T2036">
        <v>0.2</v>
      </c>
      <c r="U2036" t="s">
        <v>246</v>
      </c>
      <c r="V2036">
        <v>1</v>
      </c>
      <c r="W2036" t="s">
        <v>247</v>
      </c>
      <c r="X2036" t="s">
        <v>455</v>
      </c>
    </row>
    <row r="2037" spans="1:24" x14ac:dyDescent="0.3">
      <c r="A2037">
        <v>2195</v>
      </c>
      <c r="B2037" s="15" t="s">
        <v>389</v>
      </c>
      <c r="C2037" t="str">
        <f>_xlfn.XLOOKUP($B2037, STANDARDS!$A:$A, STANDARDS!$B:$B,,0,2)</f>
        <v>Karelian Dolomite</v>
      </c>
      <c r="J2037">
        <v>2050</v>
      </c>
      <c r="M2037" t="s">
        <v>241</v>
      </c>
      <c r="P2037" t="s">
        <v>243</v>
      </c>
      <c r="Q2037">
        <v>8.1</v>
      </c>
      <c r="R2037">
        <v>0.2</v>
      </c>
      <c r="V2037">
        <v>1</v>
      </c>
      <c r="W2037" t="s">
        <v>247</v>
      </c>
      <c r="X2037" t="s">
        <v>450</v>
      </c>
    </row>
    <row r="2038" spans="1:24" x14ac:dyDescent="0.3">
      <c r="A2038">
        <v>2196</v>
      </c>
      <c r="B2038" s="15" t="s">
        <v>389</v>
      </c>
      <c r="C2038" t="str">
        <f>_xlfn.XLOOKUP($B2038, STANDARDS!$A:$A, STANDARDS!$B:$B,,0,2)</f>
        <v>Karelian Dolomite</v>
      </c>
      <c r="J2038">
        <v>2050</v>
      </c>
      <c r="M2038" t="s">
        <v>241</v>
      </c>
      <c r="P2038" t="s">
        <v>243</v>
      </c>
      <c r="Q2038">
        <v>3.1</v>
      </c>
      <c r="R2038">
        <v>0.2</v>
      </c>
      <c r="V2038">
        <v>1</v>
      </c>
      <c r="W2038" t="s">
        <v>247</v>
      </c>
      <c r="X2038" t="s">
        <v>450</v>
      </c>
    </row>
    <row r="2039" spans="1:24" x14ac:dyDescent="0.3">
      <c r="A2039">
        <v>2197</v>
      </c>
      <c r="B2039" s="15" t="s">
        <v>389</v>
      </c>
      <c r="C2039" t="str">
        <f>_xlfn.XLOOKUP($B2039, STANDARDS!$A:$A, STANDARDS!$B:$B,,0,2)</f>
        <v>Karelian Dolomite</v>
      </c>
      <c r="J2039">
        <v>2050</v>
      </c>
      <c r="M2039" t="s">
        <v>241</v>
      </c>
      <c r="P2039" t="s">
        <v>243</v>
      </c>
      <c r="Q2039">
        <v>4.0999999999999996</v>
      </c>
      <c r="R2039">
        <v>0.2</v>
      </c>
      <c r="V2039">
        <v>1</v>
      </c>
      <c r="W2039" t="s">
        <v>247</v>
      </c>
      <c r="X2039" t="s">
        <v>450</v>
      </c>
    </row>
    <row r="2040" spans="1:24" x14ac:dyDescent="0.3">
      <c r="A2040">
        <v>2198</v>
      </c>
      <c r="B2040" s="15" t="s">
        <v>389</v>
      </c>
      <c r="C2040" t="str">
        <f>_xlfn.XLOOKUP($B2040, STANDARDS!$A:$A, STANDARDS!$B:$B,,0,2)</f>
        <v>Karelian Dolomite</v>
      </c>
      <c r="J2040">
        <v>2050</v>
      </c>
      <c r="M2040" t="s">
        <v>241</v>
      </c>
      <c r="P2040" t="s">
        <v>243</v>
      </c>
      <c r="Q2040">
        <v>4.5</v>
      </c>
      <c r="R2040">
        <v>0.2</v>
      </c>
      <c r="V2040">
        <v>1</v>
      </c>
      <c r="W2040" t="s">
        <v>247</v>
      </c>
      <c r="X2040" t="s">
        <v>450</v>
      </c>
    </row>
    <row r="2041" spans="1:24" x14ac:dyDescent="0.3">
      <c r="A2041">
        <v>2199</v>
      </c>
      <c r="B2041" s="15" t="s">
        <v>389</v>
      </c>
      <c r="C2041" t="str">
        <f>_xlfn.XLOOKUP($B2041, STANDARDS!$A:$A, STANDARDS!$B:$B,,0,2)</f>
        <v>Karelian Dolomite</v>
      </c>
      <c r="J2041">
        <v>2050</v>
      </c>
      <c r="M2041" t="s">
        <v>241</v>
      </c>
      <c r="P2041" t="s">
        <v>243</v>
      </c>
      <c r="Q2041">
        <v>4.0999999999999996</v>
      </c>
      <c r="R2041">
        <v>0.2</v>
      </c>
      <c r="V2041">
        <v>1</v>
      </c>
      <c r="W2041" t="s">
        <v>247</v>
      </c>
      <c r="X2041" t="s">
        <v>450</v>
      </c>
    </row>
    <row r="2042" spans="1:24" x14ac:dyDescent="0.3">
      <c r="A2042">
        <v>2200</v>
      </c>
      <c r="B2042" s="15" t="s">
        <v>389</v>
      </c>
      <c r="C2042" t="str">
        <f>_xlfn.XLOOKUP($B2042, STANDARDS!$A:$A, STANDARDS!$B:$B,,0,2)</f>
        <v>Karelian Dolomite</v>
      </c>
      <c r="J2042">
        <v>2050</v>
      </c>
      <c r="M2042" t="s">
        <v>241</v>
      </c>
      <c r="P2042" t="s">
        <v>243</v>
      </c>
      <c r="Q2042">
        <v>8.6</v>
      </c>
      <c r="R2042">
        <v>0.2</v>
      </c>
      <c r="V2042">
        <v>1</v>
      </c>
      <c r="W2042" t="s">
        <v>247</v>
      </c>
      <c r="X2042" t="s">
        <v>450</v>
      </c>
    </row>
    <row r="2043" spans="1:24" x14ac:dyDescent="0.3">
      <c r="A2043">
        <v>2201</v>
      </c>
      <c r="B2043" s="15" t="s">
        <v>389</v>
      </c>
      <c r="C2043" t="str">
        <f>_xlfn.XLOOKUP($B2043, STANDARDS!$A:$A, STANDARDS!$B:$B,,0,2)</f>
        <v>Karelian Dolomite</v>
      </c>
      <c r="J2043">
        <v>2050</v>
      </c>
      <c r="M2043" t="s">
        <v>241</v>
      </c>
      <c r="P2043" t="s">
        <v>243</v>
      </c>
      <c r="Q2043">
        <v>3.5</v>
      </c>
      <c r="R2043">
        <v>0.2</v>
      </c>
      <c r="V2043">
        <v>1</v>
      </c>
      <c r="W2043" t="s">
        <v>247</v>
      </c>
      <c r="X2043" t="s">
        <v>450</v>
      </c>
    </row>
    <row r="2044" spans="1:24" x14ac:dyDescent="0.3">
      <c r="A2044">
        <v>2202</v>
      </c>
      <c r="B2044" s="15" t="s">
        <v>389</v>
      </c>
      <c r="C2044" t="str">
        <f>_xlfn.XLOOKUP($B2044, STANDARDS!$A:$A, STANDARDS!$B:$B,,0,2)</f>
        <v>Karelian Dolomite</v>
      </c>
      <c r="J2044">
        <v>2050</v>
      </c>
      <c r="M2044" t="s">
        <v>241</v>
      </c>
      <c r="P2044" t="s">
        <v>243</v>
      </c>
      <c r="Q2044">
        <v>5.2</v>
      </c>
      <c r="R2044">
        <v>0.2</v>
      </c>
      <c r="V2044">
        <v>1</v>
      </c>
      <c r="W2044" t="s">
        <v>247</v>
      </c>
      <c r="X2044" t="s">
        <v>450</v>
      </c>
    </row>
    <row r="2045" spans="1:24" x14ac:dyDescent="0.3">
      <c r="A2045">
        <v>2203</v>
      </c>
      <c r="B2045" s="15" t="s">
        <v>389</v>
      </c>
      <c r="C2045" t="str">
        <f>_xlfn.XLOOKUP($B2045, STANDARDS!$A:$A, STANDARDS!$B:$B,,0,2)</f>
        <v>Karelian Dolomite</v>
      </c>
      <c r="J2045">
        <v>2050</v>
      </c>
      <c r="M2045" t="s">
        <v>241</v>
      </c>
      <c r="P2045" t="s">
        <v>243</v>
      </c>
      <c r="Q2045">
        <v>4.0999999999999996</v>
      </c>
      <c r="R2045">
        <v>0.2</v>
      </c>
      <c r="V2045">
        <v>1</v>
      </c>
      <c r="W2045" t="s">
        <v>247</v>
      </c>
      <c r="X2045" t="s">
        <v>455</v>
      </c>
    </row>
    <row r="2046" spans="1:24" x14ac:dyDescent="0.3">
      <c r="A2046">
        <v>2204</v>
      </c>
      <c r="B2046" s="15" t="s">
        <v>389</v>
      </c>
      <c r="C2046" t="str">
        <f>_xlfn.XLOOKUP($B2046, STANDARDS!$A:$A, STANDARDS!$B:$B,,0,2)</f>
        <v>Karelian Dolomite</v>
      </c>
      <c r="J2046">
        <v>2050</v>
      </c>
      <c r="M2046" t="s">
        <v>241</v>
      </c>
      <c r="P2046" t="s">
        <v>243</v>
      </c>
      <c r="Q2046">
        <v>3.1</v>
      </c>
      <c r="R2046">
        <v>0.2</v>
      </c>
      <c r="V2046">
        <v>1</v>
      </c>
      <c r="W2046" t="s">
        <v>247</v>
      </c>
      <c r="X2046" t="s">
        <v>455</v>
      </c>
    </row>
    <row r="2047" spans="1:24" x14ac:dyDescent="0.3">
      <c r="A2047">
        <v>2205</v>
      </c>
      <c r="B2047" s="15" t="s">
        <v>163</v>
      </c>
      <c r="C2047" t="str">
        <f>_xlfn.XLOOKUP($B2047, STANDARDS!$A:$A, STANDARDS!$B:$B,,0,2)</f>
        <v>Biwabik Iron Fm</v>
      </c>
      <c r="J2047">
        <v>2090</v>
      </c>
      <c r="M2047" t="s">
        <v>441</v>
      </c>
      <c r="P2047" t="s">
        <v>243</v>
      </c>
      <c r="S2047">
        <v>-34.5</v>
      </c>
      <c r="T2047">
        <v>0.2</v>
      </c>
      <c r="U2047" t="s">
        <v>246</v>
      </c>
      <c r="V2047">
        <v>1</v>
      </c>
      <c r="W2047" t="s">
        <v>247</v>
      </c>
      <c r="X2047" t="s">
        <v>498</v>
      </c>
    </row>
    <row r="2048" spans="1:24" x14ac:dyDescent="0.3">
      <c r="A2048">
        <v>2206</v>
      </c>
      <c r="B2048" s="15" t="s">
        <v>163</v>
      </c>
      <c r="C2048" t="str">
        <f>_xlfn.XLOOKUP($B2048, STANDARDS!$A:$A, STANDARDS!$B:$B,,0,2)</f>
        <v>Biwabik Iron Fm</v>
      </c>
      <c r="J2048">
        <v>2090</v>
      </c>
      <c r="M2048" t="s">
        <v>441</v>
      </c>
      <c r="P2048" t="s">
        <v>243</v>
      </c>
      <c r="S2048">
        <v>-33.6</v>
      </c>
      <c r="T2048">
        <v>0.2</v>
      </c>
      <c r="U2048" t="s">
        <v>246</v>
      </c>
      <c r="V2048">
        <v>1</v>
      </c>
      <c r="W2048" t="s">
        <v>247</v>
      </c>
      <c r="X2048" t="s">
        <v>498</v>
      </c>
    </row>
    <row r="2049" spans="1:24" x14ac:dyDescent="0.3">
      <c r="A2049">
        <v>2207</v>
      </c>
      <c r="B2049" s="15" t="s">
        <v>163</v>
      </c>
      <c r="C2049" t="str">
        <f>_xlfn.XLOOKUP($B2049, STANDARDS!$A:$A, STANDARDS!$B:$B,,0,2)</f>
        <v>Biwabik Iron Fm</v>
      </c>
      <c r="J2049">
        <v>2090</v>
      </c>
      <c r="M2049" t="s">
        <v>441</v>
      </c>
      <c r="P2049" t="s">
        <v>243</v>
      </c>
      <c r="S2049">
        <v>-33.6</v>
      </c>
      <c r="T2049">
        <v>0.2</v>
      </c>
      <c r="U2049" t="s">
        <v>246</v>
      </c>
      <c r="V2049">
        <v>1</v>
      </c>
      <c r="W2049" t="s">
        <v>247</v>
      </c>
      <c r="X2049" t="s">
        <v>498</v>
      </c>
    </row>
    <row r="2050" spans="1:24" x14ac:dyDescent="0.3">
      <c r="A2050">
        <v>2208</v>
      </c>
      <c r="B2050" s="15" t="s">
        <v>163</v>
      </c>
      <c r="C2050" t="str">
        <f>_xlfn.XLOOKUP($B2050, STANDARDS!$A:$A, STANDARDS!$B:$B,,0,2)</f>
        <v>Biwabik Iron Fm</v>
      </c>
      <c r="J2050">
        <v>2090</v>
      </c>
      <c r="M2050" t="s">
        <v>441</v>
      </c>
      <c r="P2050" t="s">
        <v>243</v>
      </c>
      <c r="S2050">
        <v>-30.8</v>
      </c>
      <c r="T2050">
        <v>0.2</v>
      </c>
      <c r="U2050" t="s">
        <v>246</v>
      </c>
      <c r="V2050">
        <v>1</v>
      </c>
      <c r="W2050" t="s">
        <v>247</v>
      </c>
      <c r="X2050" t="s">
        <v>498</v>
      </c>
    </row>
    <row r="2051" spans="1:24" x14ac:dyDescent="0.3">
      <c r="A2051">
        <v>2209</v>
      </c>
      <c r="B2051" s="15" t="s">
        <v>163</v>
      </c>
      <c r="C2051" t="str">
        <f>_xlfn.XLOOKUP($B2051, STANDARDS!$A:$A, STANDARDS!$B:$B,,0,2)</f>
        <v>Biwabik Iron Fm</v>
      </c>
      <c r="J2051">
        <v>2090</v>
      </c>
      <c r="M2051" t="s">
        <v>441</v>
      </c>
      <c r="P2051" t="s">
        <v>243</v>
      </c>
      <c r="S2051">
        <v>-33.200000000000003</v>
      </c>
      <c r="T2051">
        <v>0.2</v>
      </c>
      <c r="U2051" t="s">
        <v>246</v>
      </c>
      <c r="V2051">
        <v>1</v>
      </c>
      <c r="W2051" t="s">
        <v>247</v>
      </c>
      <c r="X2051" t="s">
        <v>498</v>
      </c>
    </row>
    <row r="2052" spans="1:24" x14ac:dyDescent="0.3">
      <c r="A2052">
        <v>2210</v>
      </c>
      <c r="B2052" s="15" t="s">
        <v>164</v>
      </c>
      <c r="C2052" t="str">
        <f>_xlfn.XLOOKUP($B2052, STANDARDS!$A:$A, STANDARDS!$B:$B,,0,2)</f>
        <v>Gunflint Iron Fm</v>
      </c>
      <c r="J2052">
        <v>2090</v>
      </c>
      <c r="M2052" t="s">
        <v>217</v>
      </c>
      <c r="P2052" t="s">
        <v>243</v>
      </c>
      <c r="S2052">
        <v>-37.200000000000003</v>
      </c>
      <c r="T2052">
        <v>0.2</v>
      </c>
      <c r="U2052" t="s">
        <v>246</v>
      </c>
      <c r="V2052">
        <v>1</v>
      </c>
      <c r="W2052" t="s">
        <v>247</v>
      </c>
      <c r="X2052" t="s">
        <v>463</v>
      </c>
    </row>
    <row r="2053" spans="1:24" x14ac:dyDescent="0.3">
      <c r="A2053">
        <v>2211</v>
      </c>
      <c r="B2053" s="15" t="s">
        <v>164</v>
      </c>
      <c r="C2053" t="str">
        <f>_xlfn.XLOOKUP($B2053, STANDARDS!$A:$A, STANDARDS!$B:$B,,0,2)</f>
        <v>Gunflint Iron Fm</v>
      </c>
      <c r="J2053">
        <v>2090</v>
      </c>
      <c r="M2053" t="s">
        <v>217</v>
      </c>
      <c r="P2053" t="s">
        <v>243</v>
      </c>
      <c r="S2053">
        <v>-34.1</v>
      </c>
      <c r="T2053">
        <v>0.2</v>
      </c>
      <c r="U2053" t="s">
        <v>246</v>
      </c>
      <c r="V2053">
        <v>1</v>
      </c>
      <c r="W2053" t="s">
        <v>247</v>
      </c>
      <c r="X2053" t="s">
        <v>463</v>
      </c>
    </row>
    <row r="2054" spans="1:24" x14ac:dyDescent="0.3">
      <c r="A2054">
        <v>2212</v>
      </c>
      <c r="B2054" s="15" t="s">
        <v>164</v>
      </c>
      <c r="C2054" t="str">
        <f>_xlfn.XLOOKUP($B2054, STANDARDS!$A:$A, STANDARDS!$B:$B,,0,2)</f>
        <v>Gunflint Iron Fm</v>
      </c>
      <c r="J2054">
        <v>2090</v>
      </c>
      <c r="M2054" t="s">
        <v>217</v>
      </c>
      <c r="P2054" t="s">
        <v>243</v>
      </c>
      <c r="S2054">
        <v>-25</v>
      </c>
      <c r="T2054">
        <v>0.2</v>
      </c>
      <c r="U2054" t="s">
        <v>246</v>
      </c>
      <c r="V2054">
        <v>1</v>
      </c>
      <c r="W2054" t="s">
        <v>247</v>
      </c>
      <c r="X2054" t="s">
        <v>493</v>
      </c>
    </row>
    <row r="2055" spans="1:24" x14ac:dyDescent="0.3">
      <c r="A2055">
        <v>2213</v>
      </c>
      <c r="B2055" s="15" t="s">
        <v>164</v>
      </c>
      <c r="C2055" t="str">
        <f>_xlfn.XLOOKUP($B2055, STANDARDS!$A:$A, STANDARDS!$B:$B,,0,2)</f>
        <v>Gunflint Iron Fm</v>
      </c>
      <c r="J2055">
        <v>2090</v>
      </c>
      <c r="M2055" t="s">
        <v>217</v>
      </c>
      <c r="P2055" t="s">
        <v>243</v>
      </c>
      <c r="S2055">
        <v>-29.1</v>
      </c>
      <c r="T2055">
        <v>0.2</v>
      </c>
      <c r="U2055" t="s">
        <v>246</v>
      </c>
      <c r="V2055">
        <v>1</v>
      </c>
      <c r="W2055" t="s">
        <v>247</v>
      </c>
      <c r="X2055" t="s">
        <v>493</v>
      </c>
    </row>
    <row r="2056" spans="1:24" x14ac:dyDescent="0.3">
      <c r="A2056">
        <v>2214</v>
      </c>
      <c r="B2056" s="15" t="s">
        <v>164</v>
      </c>
      <c r="C2056" t="str">
        <f>_xlfn.XLOOKUP($B2056, STANDARDS!$A:$A, STANDARDS!$B:$B,,0,2)</f>
        <v>Gunflint Iron Fm</v>
      </c>
      <c r="J2056">
        <v>2090</v>
      </c>
      <c r="M2056" t="s">
        <v>217</v>
      </c>
      <c r="P2056" t="s">
        <v>243</v>
      </c>
      <c r="S2056">
        <v>-29.2</v>
      </c>
      <c r="T2056">
        <v>0.2</v>
      </c>
      <c r="U2056" t="s">
        <v>246</v>
      </c>
      <c r="V2056">
        <v>1</v>
      </c>
      <c r="W2056" t="s">
        <v>247</v>
      </c>
      <c r="X2056" t="s">
        <v>499</v>
      </c>
    </row>
    <row r="2057" spans="1:24" x14ac:dyDescent="0.3">
      <c r="A2057">
        <v>2215</v>
      </c>
      <c r="B2057" s="15" t="s">
        <v>164</v>
      </c>
      <c r="C2057" t="str">
        <f>_xlfn.XLOOKUP($B2057, STANDARDS!$A:$A, STANDARDS!$B:$B,,0,2)</f>
        <v>Gunflint Iron Fm</v>
      </c>
      <c r="J2057">
        <v>2090</v>
      </c>
      <c r="M2057" t="s">
        <v>217</v>
      </c>
      <c r="P2057" t="s">
        <v>243</v>
      </c>
      <c r="S2057">
        <v>-28.2</v>
      </c>
      <c r="T2057">
        <v>0.2</v>
      </c>
      <c r="U2057" t="s">
        <v>246</v>
      </c>
      <c r="V2057">
        <v>1</v>
      </c>
      <c r="W2057" t="s">
        <v>247</v>
      </c>
      <c r="X2057" t="s">
        <v>493</v>
      </c>
    </row>
    <row r="2058" spans="1:24" x14ac:dyDescent="0.3">
      <c r="A2058">
        <v>2216</v>
      </c>
      <c r="B2058" s="15" t="s">
        <v>164</v>
      </c>
      <c r="C2058" t="str">
        <f>_xlfn.XLOOKUP($B2058, STANDARDS!$A:$A, STANDARDS!$B:$B,,0,2)</f>
        <v>Gunflint Iron Fm</v>
      </c>
      <c r="J2058">
        <v>2090</v>
      </c>
      <c r="M2058" t="s">
        <v>217</v>
      </c>
      <c r="P2058" t="s">
        <v>243</v>
      </c>
      <c r="S2058">
        <v>-37</v>
      </c>
      <c r="T2058">
        <v>0.2</v>
      </c>
      <c r="U2058" t="s">
        <v>246</v>
      </c>
      <c r="V2058">
        <v>1</v>
      </c>
      <c r="W2058" t="s">
        <v>247</v>
      </c>
      <c r="X2058" t="s">
        <v>493</v>
      </c>
    </row>
    <row r="2059" spans="1:24" x14ac:dyDescent="0.3">
      <c r="A2059">
        <v>2217</v>
      </c>
      <c r="B2059" s="15" t="s">
        <v>164</v>
      </c>
      <c r="C2059" t="str">
        <f>_xlfn.XLOOKUP($B2059, STANDARDS!$A:$A, STANDARDS!$B:$B,,0,2)</f>
        <v>Gunflint Iron Fm</v>
      </c>
      <c r="J2059">
        <v>2090</v>
      </c>
      <c r="M2059" t="s">
        <v>217</v>
      </c>
      <c r="P2059" t="s">
        <v>243</v>
      </c>
      <c r="S2059">
        <v>-39.200000000000003</v>
      </c>
      <c r="T2059">
        <v>0.2</v>
      </c>
      <c r="U2059" t="s">
        <v>246</v>
      </c>
      <c r="V2059">
        <v>1</v>
      </c>
      <c r="W2059" t="s">
        <v>247</v>
      </c>
      <c r="X2059" t="s">
        <v>493</v>
      </c>
    </row>
    <row r="2060" spans="1:24" x14ac:dyDescent="0.3">
      <c r="A2060">
        <v>2218</v>
      </c>
      <c r="B2060" s="15" t="s">
        <v>164</v>
      </c>
      <c r="C2060" t="str">
        <f>_xlfn.XLOOKUP($B2060, STANDARDS!$A:$A, STANDARDS!$B:$B,,0,2)</f>
        <v>Gunflint Iron Fm</v>
      </c>
      <c r="J2060">
        <v>2090</v>
      </c>
      <c r="M2060" t="s">
        <v>222</v>
      </c>
      <c r="P2060" t="s">
        <v>243</v>
      </c>
      <c r="S2060">
        <v>-34</v>
      </c>
      <c r="T2060">
        <v>0.2</v>
      </c>
      <c r="U2060" t="s">
        <v>246</v>
      </c>
      <c r="V2060">
        <v>1</v>
      </c>
      <c r="W2060" t="s">
        <v>247</v>
      </c>
      <c r="X2060" t="s">
        <v>493</v>
      </c>
    </row>
    <row r="2061" spans="1:24" x14ac:dyDescent="0.3">
      <c r="A2061">
        <v>2219</v>
      </c>
      <c r="B2061" s="15" t="s">
        <v>164</v>
      </c>
      <c r="C2061" t="str">
        <f>_xlfn.XLOOKUP($B2061, STANDARDS!$A:$A, STANDARDS!$B:$B,,0,2)</f>
        <v>Gunflint Iron Fm</v>
      </c>
      <c r="J2061">
        <v>2090</v>
      </c>
      <c r="M2061" t="s">
        <v>217</v>
      </c>
      <c r="P2061" t="s">
        <v>243</v>
      </c>
      <c r="S2061">
        <v>-19.600000000000001</v>
      </c>
      <c r="T2061">
        <v>0.2</v>
      </c>
      <c r="U2061" t="s">
        <v>246</v>
      </c>
      <c r="V2061">
        <v>1</v>
      </c>
      <c r="W2061" t="s">
        <v>247</v>
      </c>
      <c r="X2061" t="s">
        <v>493</v>
      </c>
    </row>
    <row r="2062" spans="1:24" x14ac:dyDescent="0.3">
      <c r="A2062">
        <v>2220</v>
      </c>
      <c r="B2062" s="15" t="s">
        <v>164</v>
      </c>
      <c r="C2062" t="str">
        <f>_xlfn.XLOOKUP($B2062, STANDARDS!$A:$A, STANDARDS!$B:$B,,0,2)</f>
        <v>Gunflint Iron Fm</v>
      </c>
      <c r="J2062">
        <v>2090</v>
      </c>
      <c r="M2062" t="s">
        <v>217</v>
      </c>
      <c r="P2062" t="s">
        <v>243</v>
      </c>
      <c r="S2062">
        <v>-15.7</v>
      </c>
      <c r="T2062">
        <v>0.2</v>
      </c>
      <c r="U2062" t="s">
        <v>246</v>
      </c>
      <c r="V2062">
        <v>1</v>
      </c>
      <c r="W2062" t="s">
        <v>247</v>
      </c>
      <c r="X2062" t="s">
        <v>493</v>
      </c>
    </row>
    <row r="2063" spans="1:24" x14ac:dyDescent="0.3">
      <c r="A2063">
        <v>2221</v>
      </c>
      <c r="B2063" s="15" t="s">
        <v>164</v>
      </c>
      <c r="C2063" t="str">
        <f>_xlfn.XLOOKUP($B2063, STANDARDS!$A:$A, STANDARDS!$B:$B,,0,2)</f>
        <v>Gunflint Iron Fm</v>
      </c>
      <c r="J2063">
        <v>2090</v>
      </c>
      <c r="M2063" t="s">
        <v>222</v>
      </c>
      <c r="P2063" t="s">
        <v>243</v>
      </c>
      <c r="S2063">
        <v>-20.100000000000001</v>
      </c>
      <c r="T2063">
        <v>0.2</v>
      </c>
      <c r="U2063" t="s">
        <v>246</v>
      </c>
      <c r="V2063">
        <v>1</v>
      </c>
      <c r="W2063" t="s">
        <v>247</v>
      </c>
      <c r="X2063" t="s">
        <v>493</v>
      </c>
    </row>
    <row r="2064" spans="1:24" x14ac:dyDescent="0.3">
      <c r="A2064">
        <v>2222</v>
      </c>
      <c r="B2064" s="15" t="s">
        <v>164</v>
      </c>
      <c r="C2064" t="str">
        <f>_xlfn.XLOOKUP($B2064, STANDARDS!$A:$A, STANDARDS!$B:$B,,0,2)</f>
        <v>Gunflint Iron Fm</v>
      </c>
      <c r="J2064">
        <v>2090</v>
      </c>
      <c r="M2064" t="s">
        <v>217</v>
      </c>
      <c r="P2064" t="s">
        <v>243</v>
      </c>
      <c r="S2064">
        <v>-30.7</v>
      </c>
      <c r="T2064">
        <v>0.2</v>
      </c>
      <c r="U2064" t="s">
        <v>246</v>
      </c>
      <c r="V2064">
        <v>1</v>
      </c>
      <c r="W2064" t="s">
        <v>247</v>
      </c>
      <c r="X2064" t="s">
        <v>484</v>
      </c>
    </row>
    <row r="2065" spans="1:24" x14ac:dyDescent="0.3">
      <c r="A2065">
        <v>2223</v>
      </c>
      <c r="B2065" s="15" t="s">
        <v>164</v>
      </c>
      <c r="C2065" t="str">
        <f>_xlfn.XLOOKUP($B2065, STANDARDS!$A:$A, STANDARDS!$B:$B,,0,2)</f>
        <v>Gunflint Iron Fm</v>
      </c>
      <c r="J2065">
        <v>2090</v>
      </c>
      <c r="M2065" t="s">
        <v>217</v>
      </c>
      <c r="P2065" t="s">
        <v>243</v>
      </c>
      <c r="S2065">
        <v>-33.1</v>
      </c>
      <c r="T2065">
        <v>0.2</v>
      </c>
      <c r="U2065" t="s">
        <v>246</v>
      </c>
      <c r="V2065">
        <v>1</v>
      </c>
      <c r="W2065" t="s">
        <v>247</v>
      </c>
      <c r="X2065" t="s">
        <v>473</v>
      </c>
    </row>
    <row r="2066" spans="1:24" x14ac:dyDescent="0.3">
      <c r="A2066">
        <v>2224</v>
      </c>
      <c r="B2066" s="15" t="s">
        <v>164</v>
      </c>
      <c r="C2066" t="str">
        <f>_xlfn.XLOOKUP($B2066, STANDARDS!$A:$A, STANDARDS!$B:$B,,0,2)</f>
        <v>Gunflint Iron Fm</v>
      </c>
      <c r="J2066">
        <v>2090</v>
      </c>
      <c r="M2066" t="s">
        <v>217</v>
      </c>
      <c r="P2066" t="s">
        <v>243</v>
      </c>
      <c r="S2066">
        <v>-15.6</v>
      </c>
      <c r="T2066">
        <v>0.2</v>
      </c>
      <c r="U2066" t="s">
        <v>246</v>
      </c>
      <c r="V2066">
        <v>1</v>
      </c>
      <c r="W2066" t="s">
        <v>247</v>
      </c>
      <c r="X2066" t="s">
        <v>456</v>
      </c>
    </row>
    <row r="2067" spans="1:24" x14ac:dyDescent="0.3">
      <c r="A2067">
        <v>2225</v>
      </c>
      <c r="B2067" s="15" t="s">
        <v>164</v>
      </c>
      <c r="C2067" t="str">
        <f>_xlfn.XLOOKUP($B2067, STANDARDS!$A:$A, STANDARDS!$B:$B,,0,2)</f>
        <v>Gunflint Iron Fm</v>
      </c>
      <c r="J2067">
        <v>2090</v>
      </c>
      <c r="M2067" t="s">
        <v>221</v>
      </c>
      <c r="O2067">
        <v>9.4E-2</v>
      </c>
      <c r="P2067" t="s">
        <v>243</v>
      </c>
      <c r="S2067">
        <v>-34.700000000000003</v>
      </c>
      <c r="T2067">
        <v>0.2</v>
      </c>
      <c r="U2067" t="s">
        <v>246</v>
      </c>
      <c r="V2067">
        <v>1</v>
      </c>
      <c r="W2067" t="s">
        <v>247</v>
      </c>
      <c r="X2067" t="s">
        <v>469</v>
      </c>
    </row>
    <row r="2068" spans="1:24" x14ac:dyDescent="0.3">
      <c r="A2068">
        <v>2226</v>
      </c>
      <c r="B2068" s="15" t="s">
        <v>164</v>
      </c>
      <c r="C2068" t="str">
        <f>_xlfn.XLOOKUP($B2068, STANDARDS!$A:$A, STANDARDS!$B:$B,,0,2)</f>
        <v>Gunflint Iron Fm</v>
      </c>
      <c r="J2068">
        <v>2090</v>
      </c>
      <c r="M2068" t="s">
        <v>217</v>
      </c>
      <c r="O2068">
        <v>4.0000000000000001E-3</v>
      </c>
      <c r="P2068" t="s">
        <v>243</v>
      </c>
      <c r="S2068">
        <v>-30.5</v>
      </c>
      <c r="T2068">
        <v>0.2</v>
      </c>
      <c r="U2068" t="s">
        <v>246</v>
      </c>
      <c r="V2068">
        <v>1</v>
      </c>
      <c r="W2068" t="s">
        <v>247</v>
      </c>
      <c r="X2068" t="s">
        <v>469</v>
      </c>
    </row>
    <row r="2069" spans="1:24" x14ac:dyDescent="0.3">
      <c r="A2069">
        <v>2227</v>
      </c>
      <c r="B2069" s="15" t="s">
        <v>164</v>
      </c>
      <c r="C2069" t="str">
        <f>_xlfn.XLOOKUP($B2069, STANDARDS!$A:$A, STANDARDS!$B:$B,,0,2)</f>
        <v>Gunflint Iron Fm</v>
      </c>
      <c r="J2069">
        <v>2090</v>
      </c>
      <c r="M2069" t="s">
        <v>217</v>
      </c>
      <c r="O2069">
        <v>6.0000000000000001E-3</v>
      </c>
      <c r="P2069" t="s">
        <v>243</v>
      </c>
      <c r="S2069">
        <v>-32.799999999999997</v>
      </c>
      <c r="T2069">
        <v>0.2</v>
      </c>
      <c r="U2069" t="s">
        <v>246</v>
      </c>
      <c r="V2069">
        <v>1</v>
      </c>
      <c r="W2069" t="s">
        <v>247</v>
      </c>
      <c r="X2069" t="s">
        <v>469</v>
      </c>
    </row>
    <row r="2070" spans="1:24" x14ac:dyDescent="0.3">
      <c r="A2070">
        <v>2228</v>
      </c>
      <c r="B2070" s="15" t="s">
        <v>164</v>
      </c>
      <c r="C2070" t="str">
        <f>_xlfn.XLOOKUP($B2070, STANDARDS!$A:$A, STANDARDS!$B:$B,,0,2)</f>
        <v>Gunflint Iron Fm</v>
      </c>
      <c r="J2070">
        <v>2090</v>
      </c>
      <c r="M2070" t="s">
        <v>217</v>
      </c>
      <c r="O2070">
        <v>2E-3</v>
      </c>
      <c r="P2070" t="s">
        <v>243</v>
      </c>
      <c r="S2070">
        <v>-27</v>
      </c>
      <c r="T2070">
        <v>0.2</v>
      </c>
      <c r="U2070" t="s">
        <v>246</v>
      </c>
      <c r="V2070">
        <v>1</v>
      </c>
      <c r="W2070" t="s">
        <v>247</v>
      </c>
      <c r="X2070" t="s">
        <v>469</v>
      </c>
    </row>
    <row r="2071" spans="1:24" x14ac:dyDescent="0.3">
      <c r="A2071">
        <v>2229</v>
      </c>
      <c r="B2071" s="15" t="s">
        <v>164</v>
      </c>
      <c r="C2071" t="str">
        <f>_xlfn.XLOOKUP($B2071, STANDARDS!$A:$A, STANDARDS!$B:$B,,0,2)</f>
        <v>Gunflint Iron Fm</v>
      </c>
      <c r="J2071">
        <v>2090</v>
      </c>
      <c r="M2071" t="s">
        <v>217</v>
      </c>
      <c r="P2071" t="s">
        <v>243</v>
      </c>
      <c r="Q2071">
        <v>-2.9</v>
      </c>
      <c r="R2071">
        <v>0.2</v>
      </c>
      <c r="V2071">
        <v>1</v>
      </c>
      <c r="W2071" t="s">
        <v>247</v>
      </c>
      <c r="X2071" t="s">
        <v>484</v>
      </c>
    </row>
    <row r="2072" spans="1:24" x14ac:dyDescent="0.3">
      <c r="A2072">
        <v>2230</v>
      </c>
      <c r="B2072" s="15" t="s">
        <v>390</v>
      </c>
      <c r="C2072" t="str">
        <f>_xlfn.XLOOKUP($B2072, STANDARDS!$A:$A, STANDARDS!$B:$B,,0,2)</f>
        <v>Kasegalik Fm</v>
      </c>
      <c r="J2072">
        <v>2100</v>
      </c>
      <c r="M2072" t="s">
        <v>217</v>
      </c>
      <c r="O2072">
        <v>1.2999999999999999E-3</v>
      </c>
      <c r="P2072" t="s">
        <v>243</v>
      </c>
      <c r="S2072">
        <v>-24.5</v>
      </c>
      <c r="T2072">
        <v>0.2</v>
      </c>
      <c r="U2072" t="s">
        <v>246</v>
      </c>
      <c r="V2072">
        <v>1</v>
      </c>
      <c r="W2072" t="s">
        <v>247</v>
      </c>
      <c r="X2072" t="s">
        <v>469</v>
      </c>
    </row>
    <row r="2073" spans="1:24" x14ac:dyDescent="0.3">
      <c r="A2073">
        <v>2231</v>
      </c>
      <c r="B2073" s="15" t="s">
        <v>390</v>
      </c>
      <c r="C2073" t="str">
        <f>_xlfn.XLOOKUP($B2073, STANDARDS!$A:$A, STANDARDS!$B:$B,,0,2)</f>
        <v>Kasegalik Fm</v>
      </c>
      <c r="J2073">
        <v>2100</v>
      </c>
      <c r="M2073" t="s">
        <v>217</v>
      </c>
      <c r="P2073" t="s">
        <v>243</v>
      </c>
      <c r="Q2073">
        <v>-0.6</v>
      </c>
      <c r="R2073">
        <v>0.2</v>
      </c>
      <c r="V2073">
        <v>1</v>
      </c>
      <c r="W2073" t="s">
        <v>247</v>
      </c>
      <c r="X2073" t="s">
        <v>470</v>
      </c>
    </row>
    <row r="2074" spans="1:24" x14ac:dyDescent="0.3">
      <c r="A2074">
        <v>2232</v>
      </c>
      <c r="B2074" s="15" t="s">
        <v>391</v>
      </c>
      <c r="C2074" t="str">
        <f>_xlfn.XLOOKUP($B2074, STANDARDS!$A:$A, STANDARDS!$B:$B,,0,2)</f>
        <v>Albanel Fm</v>
      </c>
      <c r="J2074">
        <v>2100</v>
      </c>
      <c r="M2074" t="s">
        <v>241</v>
      </c>
      <c r="O2074">
        <v>2E-3</v>
      </c>
      <c r="P2074" t="s">
        <v>243</v>
      </c>
      <c r="S2074">
        <v>-22.8</v>
      </c>
      <c r="T2074">
        <v>0.2</v>
      </c>
      <c r="U2074" t="s">
        <v>246</v>
      </c>
      <c r="V2074">
        <v>1</v>
      </c>
      <c r="W2074" t="s">
        <v>247</v>
      </c>
      <c r="X2074" t="s">
        <v>469</v>
      </c>
    </row>
    <row r="2075" spans="1:24" x14ac:dyDescent="0.3">
      <c r="A2075">
        <v>2233</v>
      </c>
      <c r="B2075" s="15" t="s">
        <v>391</v>
      </c>
      <c r="C2075" t="str">
        <f>_xlfn.XLOOKUP($B2075, STANDARDS!$A:$A, STANDARDS!$B:$B,,0,2)</f>
        <v>Albanel Fm</v>
      </c>
      <c r="J2075">
        <v>2100</v>
      </c>
      <c r="M2075" t="s">
        <v>241</v>
      </c>
      <c r="P2075" t="s">
        <v>243</v>
      </c>
      <c r="Q2075">
        <v>6.4</v>
      </c>
      <c r="R2075">
        <v>0.2</v>
      </c>
      <c r="V2075">
        <v>1</v>
      </c>
      <c r="W2075" t="s">
        <v>247</v>
      </c>
      <c r="X2075" t="s">
        <v>470</v>
      </c>
    </row>
    <row r="2076" spans="1:24" x14ac:dyDescent="0.3">
      <c r="A2076">
        <v>2234</v>
      </c>
      <c r="B2076" s="15" t="s">
        <v>391</v>
      </c>
      <c r="C2076" t="str">
        <f>_xlfn.XLOOKUP($B2076, STANDARDS!$A:$A, STANDARDS!$B:$B,,0,2)</f>
        <v>Albanel Fm</v>
      </c>
      <c r="J2076">
        <v>2100</v>
      </c>
      <c r="M2076" t="s">
        <v>241</v>
      </c>
      <c r="P2076" t="s">
        <v>243</v>
      </c>
      <c r="Q2076">
        <v>6.3</v>
      </c>
      <c r="R2076">
        <v>0.2</v>
      </c>
      <c r="V2076">
        <v>1</v>
      </c>
      <c r="W2076" t="s">
        <v>247</v>
      </c>
      <c r="X2076" t="s">
        <v>470</v>
      </c>
    </row>
    <row r="2077" spans="1:24" x14ac:dyDescent="0.3">
      <c r="A2077">
        <v>2235</v>
      </c>
      <c r="B2077" s="15" t="s">
        <v>392</v>
      </c>
      <c r="C2077" t="str">
        <f>_xlfn.XLOOKUP($B2077, STANDARDS!$A:$A, STANDARDS!$B:$B,,0,2)</f>
        <v>Manitounuk Gp</v>
      </c>
      <c r="J2077">
        <v>2100</v>
      </c>
      <c r="M2077" t="s">
        <v>241</v>
      </c>
      <c r="P2077" t="s">
        <v>243</v>
      </c>
      <c r="S2077">
        <v>-18</v>
      </c>
      <c r="T2077">
        <v>0.2</v>
      </c>
      <c r="U2077" t="s">
        <v>246</v>
      </c>
      <c r="V2077">
        <v>1</v>
      </c>
      <c r="W2077" t="s">
        <v>247</v>
      </c>
      <c r="X2077" t="s">
        <v>455</v>
      </c>
    </row>
    <row r="2078" spans="1:24" x14ac:dyDescent="0.3">
      <c r="A2078">
        <v>2236</v>
      </c>
      <c r="B2078" s="15" t="s">
        <v>392</v>
      </c>
      <c r="C2078" t="str">
        <f>_xlfn.XLOOKUP($B2078, STANDARDS!$A:$A, STANDARDS!$B:$B,,0,2)</f>
        <v>Manitounuk Gp</v>
      </c>
      <c r="J2078">
        <v>2100</v>
      </c>
      <c r="M2078" t="s">
        <v>241</v>
      </c>
      <c r="O2078">
        <v>1.4E-3</v>
      </c>
      <c r="P2078" t="s">
        <v>243</v>
      </c>
      <c r="S2078">
        <v>-24</v>
      </c>
      <c r="T2078">
        <v>0.2</v>
      </c>
      <c r="U2078" t="s">
        <v>246</v>
      </c>
      <c r="V2078">
        <v>1</v>
      </c>
      <c r="W2078" t="s">
        <v>247</v>
      </c>
      <c r="X2078" t="s">
        <v>469</v>
      </c>
    </row>
    <row r="2079" spans="1:24" x14ac:dyDescent="0.3">
      <c r="A2079">
        <v>2237</v>
      </c>
      <c r="B2079" s="15" t="s">
        <v>392</v>
      </c>
      <c r="C2079" t="str">
        <f>_xlfn.XLOOKUP($B2079, STANDARDS!$A:$A, STANDARDS!$B:$B,,0,2)</f>
        <v>Manitounuk Gp</v>
      </c>
      <c r="J2079">
        <v>2100</v>
      </c>
      <c r="M2079" t="s">
        <v>241</v>
      </c>
      <c r="O2079">
        <v>1.1000000000000001E-3</v>
      </c>
      <c r="P2079" t="s">
        <v>243</v>
      </c>
      <c r="S2079">
        <v>-21.1</v>
      </c>
      <c r="T2079">
        <v>0.2</v>
      </c>
      <c r="U2079" t="s">
        <v>246</v>
      </c>
      <c r="V2079">
        <v>1</v>
      </c>
      <c r="W2079" t="s">
        <v>247</v>
      </c>
      <c r="X2079" t="s">
        <v>469</v>
      </c>
    </row>
    <row r="2080" spans="1:24" x14ac:dyDescent="0.3">
      <c r="A2080">
        <v>2238</v>
      </c>
      <c r="B2080" s="15" t="s">
        <v>392</v>
      </c>
      <c r="C2080" t="str">
        <f>_xlfn.XLOOKUP($B2080, STANDARDS!$A:$A, STANDARDS!$B:$B,,0,2)</f>
        <v>Manitounuk Gp</v>
      </c>
      <c r="J2080">
        <v>2100</v>
      </c>
      <c r="M2080" t="s">
        <v>241</v>
      </c>
      <c r="P2080" t="s">
        <v>243</v>
      </c>
      <c r="Q2080">
        <v>-1.1000000000000001</v>
      </c>
      <c r="R2080">
        <v>0.2</v>
      </c>
      <c r="V2080">
        <v>1</v>
      </c>
      <c r="W2080" t="s">
        <v>247</v>
      </c>
      <c r="X2080" t="s">
        <v>450</v>
      </c>
    </row>
    <row r="2081" spans="1:24" x14ac:dyDescent="0.3">
      <c r="A2081">
        <v>2239</v>
      </c>
      <c r="B2081" s="15" t="s">
        <v>392</v>
      </c>
      <c r="C2081" t="str">
        <f>_xlfn.XLOOKUP($B2081, STANDARDS!$A:$A, STANDARDS!$B:$B,,0,2)</f>
        <v>Manitounuk Gp</v>
      </c>
      <c r="J2081">
        <v>2100</v>
      </c>
      <c r="M2081" t="s">
        <v>241</v>
      </c>
      <c r="P2081" t="s">
        <v>243</v>
      </c>
      <c r="Q2081">
        <v>-2.2000000000000002</v>
      </c>
      <c r="R2081">
        <v>0.2</v>
      </c>
      <c r="V2081">
        <v>1</v>
      </c>
      <c r="W2081" t="s">
        <v>247</v>
      </c>
      <c r="X2081" t="s">
        <v>450</v>
      </c>
    </row>
    <row r="2082" spans="1:24" x14ac:dyDescent="0.3">
      <c r="A2082">
        <v>2240</v>
      </c>
      <c r="B2082" s="15" t="s">
        <v>392</v>
      </c>
      <c r="C2082" t="str">
        <f>_xlfn.XLOOKUP($B2082, STANDARDS!$A:$A, STANDARDS!$B:$B,,0,2)</f>
        <v>Manitounuk Gp</v>
      </c>
      <c r="J2082">
        <v>2100</v>
      </c>
      <c r="M2082" t="s">
        <v>241</v>
      </c>
      <c r="P2082" t="s">
        <v>243</v>
      </c>
      <c r="Q2082">
        <v>-2.2000000000000002</v>
      </c>
      <c r="R2082">
        <v>0.2</v>
      </c>
      <c r="V2082">
        <v>1</v>
      </c>
      <c r="W2082" t="s">
        <v>247</v>
      </c>
      <c r="X2082" t="s">
        <v>455</v>
      </c>
    </row>
    <row r="2083" spans="1:24" x14ac:dyDescent="0.3">
      <c r="A2083">
        <v>2241</v>
      </c>
      <c r="B2083" s="15" t="s">
        <v>393</v>
      </c>
      <c r="C2083" t="str">
        <f>_xlfn.XLOOKUP($B2083, STANDARDS!$A:$A, STANDARDS!$B:$B,,0,2)</f>
        <v>McLeary Fm</v>
      </c>
      <c r="J2083">
        <v>2100</v>
      </c>
      <c r="M2083" t="s">
        <v>241</v>
      </c>
      <c r="O2083">
        <v>2E-3</v>
      </c>
      <c r="P2083" t="s">
        <v>243</v>
      </c>
      <c r="S2083">
        <v>-25.6</v>
      </c>
      <c r="T2083">
        <v>0.2</v>
      </c>
      <c r="U2083" t="s">
        <v>246</v>
      </c>
      <c r="V2083">
        <v>1</v>
      </c>
      <c r="W2083" t="s">
        <v>247</v>
      </c>
      <c r="X2083" t="s">
        <v>469</v>
      </c>
    </row>
    <row r="2084" spans="1:24" x14ac:dyDescent="0.3">
      <c r="A2084">
        <v>2242</v>
      </c>
      <c r="B2084" s="15" t="s">
        <v>393</v>
      </c>
      <c r="C2084" t="str">
        <f>_xlfn.XLOOKUP($B2084, STANDARDS!$A:$A, STANDARDS!$B:$B,,0,2)</f>
        <v>McLeary Fm</v>
      </c>
      <c r="J2084">
        <v>2100</v>
      </c>
      <c r="M2084" t="s">
        <v>217</v>
      </c>
      <c r="O2084">
        <v>4.0000000000000001E-3</v>
      </c>
      <c r="P2084" t="s">
        <v>243</v>
      </c>
      <c r="S2084">
        <v>-25.3</v>
      </c>
      <c r="T2084">
        <v>0.2</v>
      </c>
      <c r="U2084" t="s">
        <v>246</v>
      </c>
      <c r="V2084">
        <v>1</v>
      </c>
      <c r="W2084" t="s">
        <v>247</v>
      </c>
      <c r="X2084" t="s">
        <v>469</v>
      </c>
    </row>
    <row r="2085" spans="1:24" x14ac:dyDescent="0.3">
      <c r="A2085">
        <v>2243</v>
      </c>
      <c r="B2085" s="15" t="s">
        <v>393</v>
      </c>
      <c r="C2085" t="str">
        <f>_xlfn.XLOOKUP($B2085, STANDARDS!$A:$A, STANDARDS!$B:$B,,0,2)</f>
        <v>McLeary Fm</v>
      </c>
      <c r="J2085">
        <v>2100</v>
      </c>
      <c r="M2085" t="s">
        <v>217</v>
      </c>
      <c r="O2085">
        <v>8.0000000000000002E-3</v>
      </c>
      <c r="P2085" t="s">
        <v>243</v>
      </c>
      <c r="S2085">
        <v>-26.4</v>
      </c>
      <c r="T2085">
        <v>0.2</v>
      </c>
      <c r="U2085" t="s">
        <v>246</v>
      </c>
      <c r="V2085">
        <v>1</v>
      </c>
      <c r="W2085" t="s">
        <v>247</v>
      </c>
      <c r="X2085" t="s">
        <v>469</v>
      </c>
    </row>
    <row r="2086" spans="1:24" x14ac:dyDescent="0.3">
      <c r="A2086">
        <v>2244</v>
      </c>
      <c r="B2086" s="15" t="s">
        <v>393</v>
      </c>
      <c r="C2086" t="str">
        <f>_xlfn.XLOOKUP($B2086, STANDARDS!$A:$A, STANDARDS!$B:$B,,0,2)</f>
        <v>McLeary Fm</v>
      </c>
      <c r="J2086">
        <v>2100</v>
      </c>
      <c r="M2086" t="s">
        <v>217</v>
      </c>
      <c r="O2086">
        <v>8.9999999999999993E-3</v>
      </c>
      <c r="P2086" t="s">
        <v>243</v>
      </c>
      <c r="S2086">
        <v>-22.4</v>
      </c>
      <c r="T2086">
        <v>0.2</v>
      </c>
      <c r="U2086" t="s">
        <v>246</v>
      </c>
      <c r="V2086">
        <v>1</v>
      </c>
      <c r="W2086" t="s">
        <v>247</v>
      </c>
      <c r="X2086" t="s">
        <v>469</v>
      </c>
    </row>
    <row r="2087" spans="1:24" x14ac:dyDescent="0.3">
      <c r="A2087">
        <v>2245</v>
      </c>
      <c r="B2087" s="15" t="s">
        <v>393</v>
      </c>
      <c r="C2087" t="str">
        <f>_xlfn.XLOOKUP($B2087, STANDARDS!$A:$A, STANDARDS!$B:$B,,0,2)</f>
        <v>McLeary Fm</v>
      </c>
      <c r="J2087">
        <v>2100</v>
      </c>
      <c r="M2087" t="s">
        <v>217</v>
      </c>
      <c r="P2087" t="s">
        <v>243</v>
      </c>
      <c r="Q2087">
        <v>-0.4</v>
      </c>
      <c r="R2087">
        <v>0.2</v>
      </c>
      <c r="V2087">
        <v>1</v>
      </c>
      <c r="W2087" t="s">
        <v>247</v>
      </c>
      <c r="X2087" t="s">
        <v>470</v>
      </c>
    </row>
    <row r="2088" spans="1:24" x14ac:dyDescent="0.3">
      <c r="A2088">
        <v>2246</v>
      </c>
      <c r="B2088" s="15" t="s">
        <v>394</v>
      </c>
      <c r="C2088" t="str">
        <f>_xlfn.XLOOKUP($B2088, STANDARDS!$A:$A, STANDARDS!$B:$B,,0,2)</f>
        <v>Svecofennian</v>
      </c>
      <c r="J2088">
        <v>2100</v>
      </c>
      <c r="M2088" t="s">
        <v>240</v>
      </c>
      <c r="P2088" t="s">
        <v>243</v>
      </c>
      <c r="Q2088">
        <v>0.9</v>
      </c>
      <c r="R2088">
        <v>0.2</v>
      </c>
      <c r="V2088">
        <v>1</v>
      </c>
      <c r="W2088" t="s">
        <v>247</v>
      </c>
      <c r="X2088" t="s">
        <v>450</v>
      </c>
    </row>
    <row r="2089" spans="1:24" x14ac:dyDescent="0.3">
      <c r="A2089">
        <v>2247</v>
      </c>
      <c r="B2089" s="15" t="s">
        <v>394</v>
      </c>
      <c r="C2089" t="str">
        <f>_xlfn.XLOOKUP($B2089, STANDARDS!$A:$A, STANDARDS!$B:$B,,0,2)</f>
        <v>Svecofennian</v>
      </c>
      <c r="J2089">
        <v>2100</v>
      </c>
      <c r="M2089" t="s">
        <v>241</v>
      </c>
      <c r="P2089" t="s">
        <v>243</v>
      </c>
      <c r="Q2089">
        <v>0.1</v>
      </c>
      <c r="R2089">
        <v>0.2</v>
      </c>
      <c r="V2089">
        <v>1</v>
      </c>
      <c r="W2089" t="s">
        <v>247</v>
      </c>
      <c r="X2089" t="s">
        <v>450</v>
      </c>
    </row>
    <row r="2090" spans="1:24" x14ac:dyDescent="0.3">
      <c r="A2090">
        <v>2248</v>
      </c>
      <c r="B2090" s="15" t="s">
        <v>395</v>
      </c>
      <c r="C2090" t="str">
        <f>_xlfn.XLOOKUP($B2090, STANDARDS!$A:$A, STANDARDS!$B:$B,,0,2)</f>
        <v>Tabooes Fm</v>
      </c>
      <c r="J2090">
        <v>2100</v>
      </c>
      <c r="M2090" t="s">
        <v>222</v>
      </c>
      <c r="P2090" t="s">
        <v>243</v>
      </c>
      <c r="S2090">
        <v>-29.5</v>
      </c>
      <c r="T2090">
        <v>0.2</v>
      </c>
      <c r="U2090" t="s">
        <v>246</v>
      </c>
      <c r="V2090">
        <v>1</v>
      </c>
      <c r="W2090" t="s">
        <v>247</v>
      </c>
      <c r="X2090" t="s">
        <v>495</v>
      </c>
    </row>
    <row r="2091" spans="1:24" x14ac:dyDescent="0.3">
      <c r="A2091">
        <v>2249</v>
      </c>
      <c r="B2091" s="15" t="s">
        <v>395</v>
      </c>
      <c r="C2091" t="str">
        <f>_xlfn.XLOOKUP($B2091, STANDARDS!$A:$A, STANDARDS!$B:$B,,0,2)</f>
        <v>Tabooes Fm</v>
      </c>
      <c r="J2091">
        <v>2100</v>
      </c>
      <c r="M2091" t="s">
        <v>222</v>
      </c>
      <c r="P2091" t="s">
        <v>243</v>
      </c>
      <c r="S2091">
        <v>-27.6</v>
      </c>
      <c r="T2091">
        <v>0.2</v>
      </c>
      <c r="U2091" t="s">
        <v>246</v>
      </c>
      <c r="V2091">
        <v>1</v>
      </c>
      <c r="W2091" t="s">
        <v>247</v>
      </c>
      <c r="X2091" t="s">
        <v>495</v>
      </c>
    </row>
    <row r="2092" spans="1:24" x14ac:dyDescent="0.3">
      <c r="A2092">
        <v>2250</v>
      </c>
      <c r="B2092" s="15" t="s">
        <v>395</v>
      </c>
      <c r="C2092" t="str">
        <f>_xlfn.XLOOKUP($B2092, STANDARDS!$A:$A, STANDARDS!$B:$B,,0,2)</f>
        <v>Tabooes Fm</v>
      </c>
      <c r="J2092">
        <v>2100</v>
      </c>
      <c r="M2092" t="s">
        <v>222</v>
      </c>
      <c r="P2092" t="s">
        <v>243</v>
      </c>
      <c r="S2092">
        <v>-27.6</v>
      </c>
      <c r="T2092">
        <v>0.2</v>
      </c>
      <c r="U2092" t="s">
        <v>246</v>
      </c>
      <c r="V2092">
        <v>1</v>
      </c>
      <c r="W2092" t="s">
        <v>247</v>
      </c>
      <c r="X2092" t="s">
        <v>495</v>
      </c>
    </row>
    <row r="2093" spans="1:24" x14ac:dyDescent="0.3">
      <c r="A2093">
        <v>2251</v>
      </c>
      <c r="B2093" s="15" t="s">
        <v>395</v>
      </c>
      <c r="C2093" t="str">
        <f>_xlfn.XLOOKUP($B2093, STANDARDS!$A:$A, STANDARDS!$B:$B,,0,2)</f>
        <v>Tabooes Fm</v>
      </c>
      <c r="J2093">
        <v>2100</v>
      </c>
      <c r="M2093" t="s">
        <v>222</v>
      </c>
      <c r="P2093" t="s">
        <v>243</v>
      </c>
      <c r="S2093">
        <v>-28.5</v>
      </c>
      <c r="T2093">
        <v>0.2</v>
      </c>
      <c r="U2093" t="s">
        <v>246</v>
      </c>
      <c r="V2093">
        <v>1</v>
      </c>
      <c r="W2093" t="s">
        <v>247</v>
      </c>
      <c r="X2093" t="s">
        <v>495</v>
      </c>
    </row>
    <row r="2094" spans="1:24" x14ac:dyDescent="0.3">
      <c r="A2094">
        <v>2252</v>
      </c>
      <c r="B2094" s="15" t="s">
        <v>396</v>
      </c>
      <c r="C2094" t="str">
        <f>_xlfn.XLOOKUP($B2094, STANDARDS!$A:$A, STANDARDS!$B:$B,,0,2)</f>
        <v>Albanel Fm</v>
      </c>
      <c r="J2094">
        <v>2100</v>
      </c>
      <c r="M2094" t="s">
        <v>241</v>
      </c>
      <c r="O2094">
        <v>2.9000000000000001E-2</v>
      </c>
      <c r="P2094" t="s">
        <v>243</v>
      </c>
      <c r="S2094">
        <v>-31.4</v>
      </c>
      <c r="T2094">
        <v>0.2</v>
      </c>
      <c r="U2094" t="s">
        <v>246</v>
      </c>
      <c r="V2094">
        <v>1</v>
      </c>
      <c r="W2094" t="s">
        <v>247</v>
      </c>
      <c r="X2094" t="s">
        <v>469</v>
      </c>
    </row>
    <row r="2095" spans="1:24" x14ac:dyDescent="0.3">
      <c r="A2095">
        <v>2253</v>
      </c>
      <c r="B2095" s="15" t="s">
        <v>396</v>
      </c>
      <c r="C2095" t="str">
        <f>_xlfn.XLOOKUP($B2095, STANDARDS!$A:$A, STANDARDS!$B:$B,,0,2)</f>
        <v>Albanel Fm</v>
      </c>
      <c r="J2095">
        <v>2100</v>
      </c>
      <c r="M2095" t="s">
        <v>241</v>
      </c>
      <c r="P2095" t="s">
        <v>243</v>
      </c>
      <c r="Q2095">
        <v>0.9</v>
      </c>
      <c r="R2095">
        <v>0.2</v>
      </c>
      <c r="V2095">
        <v>1</v>
      </c>
      <c r="W2095" t="s">
        <v>247</v>
      </c>
      <c r="X2095" t="s">
        <v>470</v>
      </c>
    </row>
    <row r="2096" spans="1:24" x14ac:dyDescent="0.3">
      <c r="A2096">
        <v>2254</v>
      </c>
      <c r="B2096" s="15" t="s">
        <v>397</v>
      </c>
      <c r="C2096" t="str">
        <f>_xlfn.XLOOKUP($B2096, STANDARDS!$A:$A, STANDARDS!$B:$B,,0,2)</f>
        <v>Fecho do Funil Fm</v>
      </c>
      <c r="J2096">
        <v>2150</v>
      </c>
      <c r="M2096" t="s">
        <v>222</v>
      </c>
      <c r="P2096" t="s">
        <v>243</v>
      </c>
      <c r="S2096">
        <v>-23.5</v>
      </c>
      <c r="T2096">
        <v>0.2</v>
      </c>
      <c r="U2096" t="s">
        <v>246</v>
      </c>
      <c r="V2096">
        <v>1</v>
      </c>
      <c r="W2096" t="s">
        <v>247</v>
      </c>
      <c r="X2096" t="s">
        <v>495</v>
      </c>
    </row>
    <row r="2097" spans="1:24" x14ac:dyDescent="0.3">
      <c r="A2097">
        <v>2255</v>
      </c>
      <c r="B2097" s="15" t="s">
        <v>398</v>
      </c>
      <c r="C2097" t="str">
        <f>_xlfn.XLOOKUP($B2097, STANDARDS!$A:$A, STANDARDS!$B:$B,,0,2)</f>
        <v>Gandarella Fm</v>
      </c>
      <c r="J2097">
        <v>2200</v>
      </c>
      <c r="M2097" t="s">
        <v>222</v>
      </c>
      <c r="P2097" t="s">
        <v>243</v>
      </c>
      <c r="S2097">
        <v>-21.4</v>
      </c>
      <c r="T2097">
        <v>0.2</v>
      </c>
      <c r="U2097" t="s">
        <v>246</v>
      </c>
      <c r="V2097">
        <v>1</v>
      </c>
      <c r="W2097" t="s">
        <v>247</v>
      </c>
      <c r="X2097" t="s">
        <v>495</v>
      </c>
    </row>
    <row r="2098" spans="1:24" x14ac:dyDescent="0.3">
      <c r="A2098">
        <v>2256</v>
      </c>
      <c r="B2098" s="15" t="s">
        <v>398</v>
      </c>
      <c r="C2098" t="str">
        <f>_xlfn.XLOOKUP($B2098, STANDARDS!$A:$A, STANDARDS!$B:$B,,0,2)</f>
        <v>Gandarella Fm</v>
      </c>
      <c r="J2098">
        <v>2200</v>
      </c>
      <c r="M2098" t="s">
        <v>222</v>
      </c>
      <c r="P2098" t="s">
        <v>243</v>
      </c>
      <c r="S2098">
        <v>-22.5</v>
      </c>
      <c r="T2098">
        <v>0.2</v>
      </c>
      <c r="U2098" t="s">
        <v>246</v>
      </c>
      <c r="V2098">
        <v>1</v>
      </c>
      <c r="W2098" t="s">
        <v>247</v>
      </c>
      <c r="X2098" t="s">
        <v>495</v>
      </c>
    </row>
    <row r="2099" spans="1:24" x14ac:dyDescent="0.3">
      <c r="A2099">
        <v>2257</v>
      </c>
      <c r="B2099" s="15" t="s">
        <v>398</v>
      </c>
      <c r="C2099" t="str">
        <f>_xlfn.XLOOKUP($B2099, STANDARDS!$A:$A, STANDARDS!$B:$B,,0,2)</f>
        <v>Gandarella Fm</v>
      </c>
      <c r="J2099">
        <v>2200</v>
      </c>
      <c r="M2099" t="s">
        <v>222</v>
      </c>
      <c r="P2099" t="s">
        <v>243</v>
      </c>
      <c r="S2099">
        <v>-22.5</v>
      </c>
      <c r="T2099">
        <v>0.2</v>
      </c>
      <c r="U2099" t="s">
        <v>246</v>
      </c>
      <c r="V2099">
        <v>1</v>
      </c>
      <c r="W2099" t="s">
        <v>247</v>
      </c>
      <c r="X2099" t="s">
        <v>495</v>
      </c>
    </row>
    <row r="2100" spans="1:24" x14ac:dyDescent="0.3">
      <c r="A2100">
        <v>2258</v>
      </c>
      <c r="B2100" s="15" t="s">
        <v>398</v>
      </c>
      <c r="C2100" t="str">
        <f>_xlfn.XLOOKUP($B2100, STANDARDS!$A:$A, STANDARDS!$B:$B,,0,2)</f>
        <v>Gandarella Fm</v>
      </c>
      <c r="J2100">
        <v>2200</v>
      </c>
      <c r="M2100" t="s">
        <v>222</v>
      </c>
      <c r="P2100" t="s">
        <v>243</v>
      </c>
      <c r="S2100">
        <v>-22.9</v>
      </c>
      <c r="T2100">
        <v>0.2</v>
      </c>
      <c r="U2100" t="s">
        <v>246</v>
      </c>
      <c r="V2100">
        <v>1</v>
      </c>
      <c r="W2100" t="s">
        <v>247</v>
      </c>
      <c r="X2100" t="s">
        <v>495</v>
      </c>
    </row>
    <row r="2101" spans="1:24" x14ac:dyDescent="0.3">
      <c r="A2101">
        <v>2259</v>
      </c>
      <c r="B2101" s="15" t="s">
        <v>398</v>
      </c>
      <c r="C2101" t="str">
        <f>_xlfn.XLOOKUP($B2101, STANDARDS!$A:$A, STANDARDS!$B:$B,,0,2)</f>
        <v>Gandarella Fm</v>
      </c>
      <c r="J2101">
        <v>2200</v>
      </c>
      <c r="M2101" t="s">
        <v>241</v>
      </c>
      <c r="P2101" t="s">
        <v>243</v>
      </c>
      <c r="Q2101">
        <v>-1</v>
      </c>
      <c r="R2101">
        <v>0.2</v>
      </c>
      <c r="V2101">
        <v>1</v>
      </c>
      <c r="W2101" t="s">
        <v>247</v>
      </c>
      <c r="X2101" t="s">
        <v>495</v>
      </c>
    </row>
    <row r="2102" spans="1:24" x14ac:dyDescent="0.3">
      <c r="A2102">
        <v>2260</v>
      </c>
      <c r="B2102" s="15" t="s">
        <v>398</v>
      </c>
      <c r="C2102" t="str">
        <f>_xlfn.XLOOKUP($B2102, STANDARDS!$A:$A, STANDARDS!$B:$B,,0,2)</f>
        <v>Gandarella Fm</v>
      </c>
      <c r="J2102">
        <v>2200</v>
      </c>
      <c r="M2102" t="s">
        <v>241</v>
      </c>
      <c r="P2102" t="s">
        <v>243</v>
      </c>
      <c r="Q2102">
        <v>-1.3</v>
      </c>
      <c r="R2102">
        <v>0.2</v>
      </c>
      <c r="V2102">
        <v>1</v>
      </c>
      <c r="W2102" t="s">
        <v>247</v>
      </c>
      <c r="X2102" t="s">
        <v>495</v>
      </c>
    </row>
    <row r="2103" spans="1:24" x14ac:dyDescent="0.3">
      <c r="A2103">
        <v>2261</v>
      </c>
      <c r="B2103" s="15" t="s">
        <v>398</v>
      </c>
      <c r="C2103" t="str">
        <f>_xlfn.XLOOKUP($B2103, STANDARDS!$A:$A, STANDARDS!$B:$B,,0,2)</f>
        <v>Gandarella Fm</v>
      </c>
      <c r="J2103">
        <v>2200</v>
      </c>
      <c r="M2103" t="s">
        <v>241</v>
      </c>
      <c r="P2103" t="s">
        <v>243</v>
      </c>
      <c r="Q2103">
        <v>-3.2</v>
      </c>
      <c r="R2103">
        <v>0.2</v>
      </c>
      <c r="V2103">
        <v>1</v>
      </c>
      <c r="W2103" t="s">
        <v>247</v>
      </c>
      <c r="X2103" t="s">
        <v>495</v>
      </c>
    </row>
    <row r="2104" spans="1:24" x14ac:dyDescent="0.3">
      <c r="A2104">
        <v>2262</v>
      </c>
      <c r="B2104" s="15" t="s">
        <v>398</v>
      </c>
      <c r="C2104" t="str">
        <f>_xlfn.XLOOKUP($B2104, STANDARDS!$A:$A, STANDARDS!$B:$B,,0,2)</f>
        <v>Gandarella Fm</v>
      </c>
      <c r="J2104">
        <v>2200</v>
      </c>
      <c r="M2104" t="s">
        <v>241</v>
      </c>
      <c r="P2104" t="s">
        <v>243</v>
      </c>
      <c r="Q2104">
        <v>0.1</v>
      </c>
      <c r="R2104">
        <v>0.2</v>
      </c>
      <c r="V2104">
        <v>1</v>
      </c>
      <c r="W2104" t="s">
        <v>247</v>
      </c>
      <c r="X2104" t="s">
        <v>495</v>
      </c>
    </row>
    <row r="2105" spans="1:24" x14ac:dyDescent="0.3">
      <c r="A2105">
        <v>2263</v>
      </c>
      <c r="B2105" s="15" t="s">
        <v>398</v>
      </c>
      <c r="C2105" t="str">
        <f>_xlfn.XLOOKUP($B2105, STANDARDS!$A:$A, STANDARDS!$B:$B,,0,2)</f>
        <v>Gandarella Fm</v>
      </c>
      <c r="J2105">
        <v>2200</v>
      </c>
      <c r="M2105" t="s">
        <v>241</v>
      </c>
      <c r="P2105" t="s">
        <v>243</v>
      </c>
      <c r="Q2105">
        <v>-1.1000000000000001</v>
      </c>
      <c r="R2105">
        <v>0.2</v>
      </c>
      <c r="V2105">
        <v>1</v>
      </c>
      <c r="W2105" t="s">
        <v>247</v>
      </c>
      <c r="X2105" t="s">
        <v>495</v>
      </c>
    </row>
    <row r="2106" spans="1:24" x14ac:dyDescent="0.3">
      <c r="A2106">
        <v>2264</v>
      </c>
      <c r="B2106" s="15" t="s">
        <v>398</v>
      </c>
      <c r="C2106" t="str">
        <f>_xlfn.XLOOKUP($B2106, STANDARDS!$A:$A, STANDARDS!$B:$B,,0,2)</f>
        <v>Gandarella Fm</v>
      </c>
      <c r="J2106">
        <v>2200</v>
      </c>
      <c r="M2106" t="s">
        <v>241</v>
      </c>
      <c r="P2106" t="s">
        <v>243</v>
      </c>
      <c r="Q2106">
        <v>1.6</v>
      </c>
      <c r="R2106">
        <v>0.2</v>
      </c>
      <c r="V2106">
        <v>1</v>
      </c>
      <c r="W2106" t="s">
        <v>247</v>
      </c>
      <c r="X2106" t="s">
        <v>495</v>
      </c>
    </row>
    <row r="2107" spans="1:24" x14ac:dyDescent="0.3">
      <c r="A2107">
        <v>2265</v>
      </c>
      <c r="B2107" s="15" t="s">
        <v>398</v>
      </c>
      <c r="C2107" t="str">
        <f>_xlfn.XLOOKUP($B2107, STANDARDS!$A:$A, STANDARDS!$B:$B,,0,2)</f>
        <v>Gandarella Fm</v>
      </c>
      <c r="J2107">
        <v>2200</v>
      </c>
      <c r="M2107" t="s">
        <v>240</v>
      </c>
      <c r="P2107" t="s">
        <v>243</v>
      </c>
      <c r="Q2107">
        <v>-3.4</v>
      </c>
      <c r="R2107">
        <v>0.2</v>
      </c>
      <c r="V2107">
        <v>1</v>
      </c>
      <c r="W2107" t="s">
        <v>247</v>
      </c>
      <c r="X2107" t="s">
        <v>450</v>
      </c>
    </row>
    <row r="2108" spans="1:24" x14ac:dyDescent="0.3">
      <c r="A2108">
        <v>2269</v>
      </c>
      <c r="B2108" s="15" t="s">
        <v>399</v>
      </c>
      <c r="C2108" t="str">
        <f>_xlfn.XLOOKUP($B2108, STANDARDS!$A:$A, STANDARDS!$B:$B,,0,2)</f>
        <v>Timeball Hill Fm, Transvaal Sgp</v>
      </c>
      <c r="J2108">
        <v>2250</v>
      </c>
      <c r="M2108" t="s">
        <v>241</v>
      </c>
      <c r="P2108" t="s">
        <v>243</v>
      </c>
      <c r="Q2108">
        <v>0.4</v>
      </c>
      <c r="R2108">
        <v>0.2</v>
      </c>
      <c r="V2108">
        <v>1</v>
      </c>
      <c r="W2108" t="s">
        <v>247</v>
      </c>
      <c r="X2108" t="s">
        <v>455</v>
      </c>
    </row>
    <row r="2109" spans="1:24" x14ac:dyDescent="0.3">
      <c r="A2109">
        <v>2270</v>
      </c>
      <c r="B2109" s="15" t="s">
        <v>400</v>
      </c>
      <c r="C2109" t="str">
        <f>_xlfn.XLOOKUP($B2109, STANDARDS!$A:$A, STANDARDS!$B:$B,,0,2)</f>
        <v>Asbestos Hills Fm</v>
      </c>
      <c r="J2109">
        <v>2300</v>
      </c>
      <c r="M2109" t="s">
        <v>441</v>
      </c>
      <c r="O2109">
        <v>2E-3</v>
      </c>
      <c r="P2109" t="s">
        <v>243</v>
      </c>
      <c r="S2109">
        <v>-24.6</v>
      </c>
      <c r="T2109">
        <v>0.2</v>
      </c>
      <c r="U2109" t="s">
        <v>246</v>
      </c>
      <c r="V2109">
        <v>1</v>
      </c>
      <c r="W2109" t="s">
        <v>247</v>
      </c>
      <c r="X2109" t="s">
        <v>469</v>
      </c>
    </row>
    <row r="2110" spans="1:24" x14ac:dyDescent="0.3">
      <c r="A2110">
        <v>2271</v>
      </c>
      <c r="B2110" s="15" t="s">
        <v>401</v>
      </c>
      <c r="C2110" t="str">
        <f>_xlfn.XLOOKUP($B2110, STANDARDS!$A:$A, STANDARDS!$B:$B,,0,2)</f>
        <v>Caue Itabirito Fm</v>
      </c>
      <c r="J2110">
        <v>2300</v>
      </c>
      <c r="M2110" t="s">
        <v>222</v>
      </c>
      <c r="P2110" t="s">
        <v>243</v>
      </c>
      <c r="S2110">
        <v>-26</v>
      </c>
      <c r="T2110">
        <v>0.2</v>
      </c>
      <c r="U2110" t="s">
        <v>246</v>
      </c>
      <c r="V2110">
        <v>1</v>
      </c>
      <c r="W2110" t="s">
        <v>247</v>
      </c>
      <c r="X2110" t="s">
        <v>495</v>
      </c>
    </row>
    <row r="2111" spans="1:24" x14ac:dyDescent="0.3">
      <c r="A2111">
        <v>2272</v>
      </c>
      <c r="B2111" s="15" t="s">
        <v>401</v>
      </c>
      <c r="C2111" t="str">
        <f>_xlfn.XLOOKUP($B2111, STANDARDS!$A:$A, STANDARDS!$B:$B,,0,2)</f>
        <v>Caue Itabirito Fm</v>
      </c>
      <c r="J2111">
        <v>2300</v>
      </c>
      <c r="M2111" t="s">
        <v>222</v>
      </c>
      <c r="P2111" t="s">
        <v>243</v>
      </c>
      <c r="S2111">
        <v>-24.2</v>
      </c>
      <c r="T2111">
        <v>0.2</v>
      </c>
      <c r="U2111" t="s">
        <v>246</v>
      </c>
      <c r="V2111">
        <v>1</v>
      </c>
      <c r="W2111" t="s">
        <v>247</v>
      </c>
      <c r="X2111" t="s">
        <v>495</v>
      </c>
    </row>
    <row r="2112" spans="1:24" x14ac:dyDescent="0.3">
      <c r="A2112">
        <v>2273</v>
      </c>
      <c r="B2112" s="15" t="s">
        <v>401</v>
      </c>
      <c r="C2112" t="str">
        <f>_xlfn.XLOOKUP($B2112, STANDARDS!$A:$A, STANDARDS!$B:$B,,0,2)</f>
        <v>Caue Itabirito Fm</v>
      </c>
      <c r="J2112">
        <v>2300</v>
      </c>
      <c r="M2112" t="s">
        <v>222</v>
      </c>
      <c r="P2112" t="s">
        <v>243</v>
      </c>
      <c r="S2112">
        <v>-20.3</v>
      </c>
      <c r="T2112">
        <v>0.2</v>
      </c>
      <c r="U2112" t="s">
        <v>246</v>
      </c>
      <c r="V2112">
        <v>1</v>
      </c>
      <c r="W2112" t="s">
        <v>247</v>
      </c>
      <c r="X2112" t="s">
        <v>495</v>
      </c>
    </row>
    <row r="2113" spans="1:24" x14ac:dyDescent="0.3">
      <c r="A2113">
        <v>2274</v>
      </c>
      <c r="B2113" s="15" t="s">
        <v>401</v>
      </c>
      <c r="C2113" t="str">
        <f>_xlfn.XLOOKUP($B2113, STANDARDS!$A:$A, STANDARDS!$B:$B,,0,2)</f>
        <v>Caue Itabirito Fm</v>
      </c>
      <c r="J2113">
        <v>2300</v>
      </c>
      <c r="M2113" t="s">
        <v>222</v>
      </c>
      <c r="P2113" t="s">
        <v>243</v>
      </c>
      <c r="S2113">
        <v>-25.1</v>
      </c>
      <c r="T2113">
        <v>0.2</v>
      </c>
      <c r="U2113" t="s">
        <v>246</v>
      </c>
      <c r="V2113">
        <v>1</v>
      </c>
      <c r="W2113" t="s">
        <v>247</v>
      </c>
      <c r="X2113" t="s">
        <v>495</v>
      </c>
    </row>
    <row r="2114" spans="1:24" x14ac:dyDescent="0.3">
      <c r="A2114">
        <v>2275</v>
      </c>
      <c r="B2114" s="15" t="s">
        <v>401</v>
      </c>
      <c r="C2114" t="str">
        <f>_xlfn.XLOOKUP($B2114, STANDARDS!$A:$A, STANDARDS!$B:$B,,0,2)</f>
        <v>Caue Itabirito Fm</v>
      </c>
      <c r="J2114">
        <v>2300</v>
      </c>
      <c r="M2114" t="s">
        <v>222</v>
      </c>
      <c r="P2114" t="s">
        <v>243</v>
      </c>
      <c r="S2114">
        <v>-25.4</v>
      </c>
      <c r="T2114">
        <v>0.2</v>
      </c>
      <c r="U2114" t="s">
        <v>246</v>
      </c>
      <c r="V2114">
        <v>1</v>
      </c>
      <c r="W2114" t="s">
        <v>247</v>
      </c>
      <c r="X2114" t="s">
        <v>495</v>
      </c>
    </row>
    <row r="2115" spans="1:24" x14ac:dyDescent="0.3">
      <c r="A2115">
        <v>2276</v>
      </c>
      <c r="B2115" s="15" t="s">
        <v>401</v>
      </c>
      <c r="C2115" t="str">
        <f>_xlfn.XLOOKUP($B2115, STANDARDS!$A:$A, STANDARDS!$B:$B,,0,2)</f>
        <v>Caue Itabirito Fm</v>
      </c>
      <c r="J2115">
        <v>2300</v>
      </c>
      <c r="M2115" t="s">
        <v>222</v>
      </c>
      <c r="P2115" t="s">
        <v>243</v>
      </c>
      <c r="S2115">
        <v>-21.4</v>
      </c>
      <c r="T2115">
        <v>0.2</v>
      </c>
      <c r="U2115" t="s">
        <v>246</v>
      </c>
      <c r="V2115">
        <v>1</v>
      </c>
      <c r="W2115" t="s">
        <v>247</v>
      </c>
      <c r="X2115" t="s">
        <v>495</v>
      </c>
    </row>
    <row r="2116" spans="1:24" x14ac:dyDescent="0.3">
      <c r="A2116">
        <v>2277</v>
      </c>
      <c r="B2116" s="15" t="s">
        <v>401</v>
      </c>
      <c r="C2116" t="str">
        <f>_xlfn.XLOOKUP($B2116, STANDARDS!$A:$A, STANDARDS!$B:$B,,0,2)</f>
        <v>Caue Itabirito Fm</v>
      </c>
      <c r="J2116">
        <v>2300</v>
      </c>
      <c r="M2116" t="s">
        <v>241</v>
      </c>
      <c r="P2116" t="s">
        <v>243</v>
      </c>
      <c r="Q2116">
        <v>-1.2</v>
      </c>
      <c r="R2116">
        <v>0.2</v>
      </c>
      <c r="V2116">
        <v>1</v>
      </c>
      <c r="W2116" t="s">
        <v>247</v>
      </c>
      <c r="X2116" t="s">
        <v>495</v>
      </c>
    </row>
    <row r="2117" spans="1:24" x14ac:dyDescent="0.3">
      <c r="A2117">
        <v>2278</v>
      </c>
      <c r="B2117" s="15" t="s">
        <v>401</v>
      </c>
      <c r="C2117" t="str">
        <f>_xlfn.XLOOKUP($B2117, STANDARDS!$A:$A, STANDARDS!$B:$B,,0,2)</f>
        <v>Caue Itabirito Fm</v>
      </c>
      <c r="J2117">
        <v>2300</v>
      </c>
      <c r="M2117" t="s">
        <v>241</v>
      </c>
      <c r="P2117" t="s">
        <v>243</v>
      </c>
      <c r="Q2117">
        <v>0.2</v>
      </c>
      <c r="R2117">
        <v>0.2</v>
      </c>
      <c r="V2117">
        <v>1</v>
      </c>
      <c r="W2117" t="s">
        <v>247</v>
      </c>
      <c r="X2117" t="s">
        <v>495</v>
      </c>
    </row>
    <row r="2118" spans="1:24" x14ac:dyDescent="0.3">
      <c r="A2118">
        <v>2279</v>
      </c>
      <c r="B2118" s="15" t="s">
        <v>401</v>
      </c>
      <c r="C2118" t="str">
        <f>_xlfn.XLOOKUP($B2118, STANDARDS!$A:$A, STANDARDS!$B:$B,,0,2)</f>
        <v>Caue Itabirito Fm</v>
      </c>
      <c r="J2118">
        <v>2300</v>
      </c>
      <c r="M2118" t="s">
        <v>241</v>
      </c>
      <c r="P2118" t="s">
        <v>243</v>
      </c>
      <c r="Q2118">
        <v>-2.4</v>
      </c>
      <c r="R2118">
        <v>0.2</v>
      </c>
      <c r="V2118">
        <v>1</v>
      </c>
      <c r="W2118" t="s">
        <v>247</v>
      </c>
      <c r="X2118" t="s">
        <v>495</v>
      </c>
    </row>
    <row r="2119" spans="1:24" x14ac:dyDescent="0.3">
      <c r="A2119">
        <v>2280</v>
      </c>
      <c r="B2119" s="15" t="s">
        <v>402</v>
      </c>
      <c r="C2119" t="str">
        <f>_xlfn.XLOOKUP($B2119, STANDARDS!$A:$A, STANDARDS!$B:$B,,0,2)</f>
        <v>Crocodile River Fm</v>
      </c>
      <c r="J2119">
        <v>2300</v>
      </c>
      <c r="M2119" t="s">
        <v>241</v>
      </c>
      <c r="O2119">
        <v>2E-3</v>
      </c>
      <c r="P2119" t="s">
        <v>243</v>
      </c>
      <c r="S2119">
        <v>-29</v>
      </c>
      <c r="T2119">
        <v>0.2</v>
      </c>
      <c r="U2119" t="s">
        <v>246</v>
      </c>
      <c r="V2119">
        <v>1</v>
      </c>
      <c r="W2119" t="s">
        <v>247</v>
      </c>
      <c r="X2119" t="s">
        <v>469</v>
      </c>
    </row>
    <row r="2120" spans="1:24" x14ac:dyDescent="0.3">
      <c r="A2120">
        <v>2281</v>
      </c>
      <c r="B2120" s="15" t="s">
        <v>403</v>
      </c>
      <c r="C2120" t="str">
        <f>_xlfn.XLOOKUP($B2120, STANDARDS!$A:$A, STANDARDS!$B:$B,,0,2)</f>
        <v>Transvaal Sgp</v>
      </c>
      <c r="J2120">
        <v>2300</v>
      </c>
      <c r="M2120" t="s">
        <v>217</v>
      </c>
      <c r="P2120" t="s">
        <v>243</v>
      </c>
      <c r="S2120">
        <v>-28</v>
      </c>
      <c r="T2120">
        <v>0.2</v>
      </c>
      <c r="U2120" t="s">
        <v>246</v>
      </c>
      <c r="V2120">
        <v>1</v>
      </c>
      <c r="W2120" t="s">
        <v>247</v>
      </c>
      <c r="X2120" t="s">
        <v>463</v>
      </c>
    </row>
    <row r="2121" spans="1:24" x14ac:dyDescent="0.3">
      <c r="A2121">
        <v>2282</v>
      </c>
      <c r="B2121" s="15" t="s">
        <v>403</v>
      </c>
      <c r="C2121" t="str">
        <f>_xlfn.XLOOKUP($B2121, STANDARDS!$A:$A, STANDARDS!$B:$B,,0,2)</f>
        <v>Transvaal Sgp</v>
      </c>
      <c r="J2121">
        <v>2300</v>
      </c>
      <c r="M2121" t="s">
        <v>241</v>
      </c>
      <c r="P2121" t="s">
        <v>243</v>
      </c>
      <c r="S2121">
        <v>-18.5</v>
      </c>
      <c r="T2121">
        <v>0.2</v>
      </c>
      <c r="U2121" t="s">
        <v>246</v>
      </c>
      <c r="V2121">
        <v>1</v>
      </c>
      <c r="W2121" t="s">
        <v>247</v>
      </c>
      <c r="X2121" t="s">
        <v>455</v>
      </c>
    </row>
    <row r="2122" spans="1:24" x14ac:dyDescent="0.3">
      <c r="A2122">
        <v>2283</v>
      </c>
      <c r="B2122" s="15" t="s">
        <v>403</v>
      </c>
      <c r="C2122" t="str">
        <f>_xlfn.XLOOKUP($B2122, STANDARDS!$A:$A, STANDARDS!$B:$B,,0,2)</f>
        <v>Transvaal Sgp</v>
      </c>
      <c r="J2122">
        <v>2300</v>
      </c>
      <c r="M2122" t="s">
        <v>241</v>
      </c>
      <c r="P2122" t="s">
        <v>243</v>
      </c>
      <c r="S2122">
        <v>-24.8</v>
      </c>
      <c r="T2122">
        <v>0.2</v>
      </c>
      <c r="U2122" t="s">
        <v>246</v>
      </c>
      <c r="V2122">
        <v>1</v>
      </c>
      <c r="W2122" t="s">
        <v>247</v>
      </c>
      <c r="X2122" t="s">
        <v>455</v>
      </c>
    </row>
    <row r="2123" spans="1:24" x14ac:dyDescent="0.3">
      <c r="A2123">
        <v>2284</v>
      </c>
      <c r="B2123" s="15" t="s">
        <v>403</v>
      </c>
      <c r="C2123" t="str">
        <f>_xlfn.XLOOKUP($B2123, STANDARDS!$A:$A, STANDARDS!$B:$B,,0,2)</f>
        <v>Transvaal Sgp</v>
      </c>
      <c r="J2123">
        <v>2300</v>
      </c>
      <c r="M2123" t="s">
        <v>241</v>
      </c>
      <c r="P2123" t="s">
        <v>243</v>
      </c>
      <c r="S2123">
        <v>-23.2</v>
      </c>
      <c r="T2123">
        <v>0.2</v>
      </c>
      <c r="U2123" t="s">
        <v>246</v>
      </c>
      <c r="V2123">
        <v>1</v>
      </c>
      <c r="W2123" t="s">
        <v>247</v>
      </c>
      <c r="X2123" t="s">
        <v>455</v>
      </c>
    </row>
    <row r="2124" spans="1:24" x14ac:dyDescent="0.3">
      <c r="A2124">
        <v>2285</v>
      </c>
      <c r="B2124" s="15" t="s">
        <v>403</v>
      </c>
      <c r="C2124" t="str">
        <f>_xlfn.XLOOKUP($B2124, STANDARDS!$A:$A, STANDARDS!$B:$B,,0,2)</f>
        <v>Transvaal Sgp</v>
      </c>
      <c r="J2124">
        <v>2300</v>
      </c>
      <c r="M2124" t="s">
        <v>241</v>
      </c>
      <c r="P2124" t="s">
        <v>243</v>
      </c>
      <c r="S2124">
        <v>-27</v>
      </c>
      <c r="T2124">
        <v>0.2</v>
      </c>
      <c r="U2124" t="s">
        <v>246</v>
      </c>
      <c r="V2124">
        <v>1</v>
      </c>
      <c r="W2124" t="s">
        <v>247</v>
      </c>
      <c r="X2124" t="s">
        <v>455</v>
      </c>
    </row>
    <row r="2125" spans="1:24" x14ac:dyDescent="0.3">
      <c r="A2125">
        <v>2286</v>
      </c>
      <c r="B2125" s="15" t="s">
        <v>403</v>
      </c>
      <c r="C2125" t="str">
        <f>_xlfn.XLOOKUP($B2125, STANDARDS!$A:$A, STANDARDS!$B:$B,,0,2)</f>
        <v>Transvaal Sgp</v>
      </c>
      <c r="J2125">
        <v>2300</v>
      </c>
      <c r="M2125" t="s">
        <v>241</v>
      </c>
      <c r="P2125" t="s">
        <v>243</v>
      </c>
      <c r="S2125">
        <v>-26.7</v>
      </c>
      <c r="T2125">
        <v>0.2</v>
      </c>
      <c r="U2125" t="s">
        <v>246</v>
      </c>
      <c r="V2125">
        <v>1</v>
      </c>
      <c r="W2125" t="s">
        <v>247</v>
      </c>
      <c r="X2125" t="s">
        <v>455</v>
      </c>
    </row>
    <row r="2126" spans="1:24" x14ac:dyDescent="0.3">
      <c r="A2126">
        <v>2287</v>
      </c>
      <c r="B2126" s="15" t="s">
        <v>403</v>
      </c>
      <c r="C2126" t="str">
        <f>_xlfn.XLOOKUP($B2126, STANDARDS!$A:$A, STANDARDS!$B:$B,,0,2)</f>
        <v>Transvaal Sgp</v>
      </c>
      <c r="J2126">
        <v>2300</v>
      </c>
      <c r="M2126" t="s">
        <v>240</v>
      </c>
      <c r="P2126" t="s">
        <v>243</v>
      </c>
      <c r="S2126">
        <v>-27.4</v>
      </c>
      <c r="T2126">
        <v>0.2</v>
      </c>
      <c r="U2126" t="s">
        <v>246</v>
      </c>
      <c r="V2126">
        <v>1</v>
      </c>
      <c r="W2126" t="s">
        <v>247</v>
      </c>
      <c r="X2126" t="s">
        <v>455</v>
      </c>
    </row>
    <row r="2127" spans="1:24" x14ac:dyDescent="0.3">
      <c r="A2127">
        <v>2288</v>
      </c>
      <c r="B2127" s="15" t="s">
        <v>403</v>
      </c>
      <c r="C2127" t="str">
        <f>_xlfn.XLOOKUP($B2127, STANDARDS!$A:$A, STANDARDS!$B:$B,,0,2)</f>
        <v>Transvaal Sgp</v>
      </c>
      <c r="J2127">
        <v>2300</v>
      </c>
      <c r="M2127" t="s">
        <v>241</v>
      </c>
      <c r="P2127" t="s">
        <v>243</v>
      </c>
      <c r="S2127">
        <v>-31.3</v>
      </c>
      <c r="T2127">
        <v>0.2</v>
      </c>
      <c r="U2127" t="s">
        <v>246</v>
      </c>
      <c r="V2127">
        <v>1</v>
      </c>
      <c r="W2127" t="s">
        <v>247</v>
      </c>
      <c r="X2127" t="s">
        <v>455</v>
      </c>
    </row>
    <row r="2128" spans="1:24" x14ac:dyDescent="0.3">
      <c r="A2128">
        <v>2289</v>
      </c>
      <c r="B2128" s="15" t="s">
        <v>403</v>
      </c>
      <c r="C2128" t="str">
        <f>_xlfn.XLOOKUP($B2128, STANDARDS!$A:$A, STANDARDS!$B:$B,,0,2)</f>
        <v>Transvaal Sgp</v>
      </c>
      <c r="J2128">
        <v>2300</v>
      </c>
      <c r="M2128" t="s">
        <v>241</v>
      </c>
      <c r="P2128" t="s">
        <v>243</v>
      </c>
      <c r="S2128">
        <v>-27</v>
      </c>
      <c r="T2128">
        <v>0.2</v>
      </c>
      <c r="U2128" t="s">
        <v>246</v>
      </c>
      <c r="V2128">
        <v>1</v>
      </c>
      <c r="W2128" t="s">
        <v>247</v>
      </c>
      <c r="X2128" t="s">
        <v>455</v>
      </c>
    </row>
    <row r="2129" spans="1:24" x14ac:dyDescent="0.3">
      <c r="A2129">
        <v>2290</v>
      </c>
      <c r="B2129" s="15" t="s">
        <v>403</v>
      </c>
      <c r="C2129" t="str">
        <f>_xlfn.XLOOKUP($B2129, STANDARDS!$A:$A, STANDARDS!$B:$B,,0,2)</f>
        <v>Transvaal Sgp</v>
      </c>
      <c r="J2129">
        <v>2300</v>
      </c>
      <c r="M2129" t="s">
        <v>240</v>
      </c>
      <c r="P2129" t="s">
        <v>243</v>
      </c>
      <c r="S2129">
        <v>-39.9</v>
      </c>
      <c r="T2129">
        <v>0.2</v>
      </c>
      <c r="U2129" t="s">
        <v>246</v>
      </c>
      <c r="V2129">
        <v>1</v>
      </c>
      <c r="W2129" t="s">
        <v>247</v>
      </c>
      <c r="X2129" t="s">
        <v>455</v>
      </c>
    </row>
    <row r="2130" spans="1:24" x14ac:dyDescent="0.3">
      <c r="A2130">
        <v>2291</v>
      </c>
      <c r="B2130" s="15" t="s">
        <v>403</v>
      </c>
      <c r="C2130" t="str">
        <f>_xlfn.XLOOKUP($B2130, STANDARDS!$A:$A, STANDARDS!$B:$B,,0,2)</f>
        <v>Transvaal Sgp</v>
      </c>
      <c r="J2130">
        <v>2300</v>
      </c>
      <c r="M2130" t="s">
        <v>240</v>
      </c>
      <c r="P2130" t="s">
        <v>243</v>
      </c>
      <c r="S2130">
        <v>-29.5</v>
      </c>
      <c r="T2130">
        <v>0.2</v>
      </c>
      <c r="U2130" t="s">
        <v>246</v>
      </c>
      <c r="V2130">
        <v>1</v>
      </c>
      <c r="W2130" t="s">
        <v>247</v>
      </c>
      <c r="X2130" t="s">
        <v>455</v>
      </c>
    </row>
    <row r="2131" spans="1:24" x14ac:dyDescent="0.3">
      <c r="A2131">
        <v>2292</v>
      </c>
      <c r="B2131" s="15" t="s">
        <v>403</v>
      </c>
      <c r="C2131" t="str">
        <f>_xlfn.XLOOKUP($B2131, STANDARDS!$A:$A, STANDARDS!$B:$B,,0,2)</f>
        <v>Transvaal Sgp</v>
      </c>
      <c r="J2131">
        <v>2300</v>
      </c>
      <c r="M2131" t="s">
        <v>240</v>
      </c>
      <c r="P2131" t="s">
        <v>243</v>
      </c>
      <c r="S2131">
        <v>-31.5</v>
      </c>
      <c r="T2131">
        <v>0.2</v>
      </c>
      <c r="U2131" t="s">
        <v>246</v>
      </c>
      <c r="V2131">
        <v>1</v>
      </c>
      <c r="W2131" t="s">
        <v>247</v>
      </c>
      <c r="X2131" t="s">
        <v>455</v>
      </c>
    </row>
    <row r="2132" spans="1:24" x14ac:dyDescent="0.3">
      <c r="A2132">
        <v>2293</v>
      </c>
      <c r="B2132" s="15" t="s">
        <v>403</v>
      </c>
      <c r="C2132" t="str">
        <f>_xlfn.XLOOKUP($B2132, STANDARDS!$A:$A, STANDARDS!$B:$B,,0,2)</f>
        <v>Transvaal Sgp</v>
      </c>
      <c r="J2132">
        <v>2300</v>
      </c>
      <c r="M2132" t="s">
        <v>241</v>
      </c>
      <c r="P2132" t="s">
        <v>243</v>
      </c>
      <c r="S2132">
        <v>-21.1</v>
      </c>
      <c r="T2132">
        <v>0.2</v>
      </c>
      <c r="U2132" t="s">
        <v>246</v>
      </c>
      <c r="V2132">
        <v>1</v>
      </c>
      <c r="W2132" t="s">
        <v>247</v>
      </c>
      <c r="X2132" t="s">
        <v>455</v>
      </c>
    </row>
    <row r="2133" spans="1:24" x14ac:dyDescent="0.3">
      <c r="A2133">
        <v>2294</v>
      </c>
      <c r="B2133" s="15" t="s">
        <v>403</v>
      </c>
      <c r="C2133" t="str">
        <f>_xlfn.XLOOKUP($B2133, STANDARDS!$A:$A, STANDARDS!$B:$B,,0,2)</f>
        <v>Transvaal Sgp</v>
      </c>
      <c r="J2133">
        <v>2300</v>
      </c>
      <c r="M2133" t="s">
        <v>241</v>
      </c>
      <c r="P2133" t="s">
        <v>243</v>
      </c>
      <c r="S2133">
        <v>-25.4</v>
      </c>
      <c r="T2133">
        <v>0.2</v>
      </c>
      <c r="U2133" t="s">
        <v>246</v>
      </c>
      <c r="V2133">
        <v>1</v>
      </c>
      <c r="W2133" t="s">
        <v>247</v>
      </c>
      <c r="X2133" t="s">
        <v>455</v>
      </c>
    </row>
    <row r="2134" spans="1:24" x14ac:dyDescent="0.3">
      <c r="A2134">
        <v>2295</v>
      </c>
      <c r="B2134" s="15" t="s">
        <v>403</v>
      </c>
      <c r="C2134" t="str">
        <f>_xlfn.XLOOKUP($B2134, STANDARDS!$A:$A, STANDARDS!$B:$B,,0,2)</f>
        <v>Transvaal Sgp</v>
      </c>
      <c r="J2134">
        <v>2300</v>
      </c>
      <c r="M2134" t="s">
        <v>222</v>
      </c>
      <c r="P2134" t="s">
        <v>243</v>
      </c>
      <c r="S2134">
        <v>-25.7</v>
      </c>
      <c r="T2134">
        <v>0.2</v>
      </c>
      <c r="U2134" t="s">
        <v>246</v>
      </c>
      <c r="V2134">
        <v>1</v>
      </c>
      <c r="W2134" t="s">
        <v>247</v>
      </c>
      <c r="X2134" t="s">
        <v>455</v>
      </c>
    </row>
    <row r="2135" spans="1:24" x14ac:dyDescent="0.3">
      <c r="A2135">
        <v>2296</v>
      </c>
      <c r="B2135" s="15" t="s">
        <v>403</v>
      </c>
      <c r="C2135" t="str">
        <f>_xlfn.XLOOKUP($B2135, STANDARDS!$A:$A, STANDARDS!$B:$B,,0,2)</f>
        <v>Transvaal Sgp</v>
      </c>
      <c r="J2135">
        <v>2300</v>
      </c>
      <c r="M2135" t="s">
        <v>222</v>
      </c>
      <c r="P2135" t="s">
        <v>243</v>
      </c>
      <c r="S2135">
        <v>-24.5</v>
      </c>
      <c r="T2135">
        <v>0.2</v>
      </c>
      <c r="U2135" t="s">
        <v>246</v>
      </c>
      <c r="V2135">
        <v>1</v>
      </c>
      <c r="W2135" t="s">
        <v>247</v>
      </c>
      <c r="X2135" t="s">
        <v>455</v>
      </c>
    </row>
    <row r="2136" spans="1:24" x14ac:dyDescent="0.3">
      <c r="A2136">
        <v>2297</v>
      </c>
      <c r="B2136" s="15" t="s">
        <v>403</v>
      </c>
      <c r="C2136" t="str">
        <f>_xlfn.XLOOKUP($B2136, STANDARDS!$A:$A, STANDARDS!$B:$B,,0,2)</f>
        <v>Transvaal Sgp</v>
      </c>
      <c r="J2136">
        <v>2300</v>
      </c>
      <c r="M2136" t="s">
        <v>240</v>
      </c>
      <c r="P2136" t="s">
        <v>243</v>
      </c>
      <c r="S2136">
        <v>-37.1</v>
      </c>
      <c r="T2136">
        <v>0.2</v>
      </c>
      <c r="U2136" t="s">
        <v>246</v>
      </c>
      <c r="V2136">
        <v>1</v>
      </c>
      <c r="W2136" t="s">
        <v>247</v>
      </c>
      <c r="X2136" t="s">
        <v>477</v>
      </c>
    </row>
    <row r="2137" spans="1:24" x14ac:dyDescent="0.3">
      <c r="A2137">
        <v>2298</v>
      </c>
      <c r="B2137" s="15" t="s">
        <v>403</v>
      </c>
      <c r="C2137" t="str">
        <f>_xlfn.XLOOKUP($B2137, STANDARDS!$A:$A, STANDARDS!$B:$B,,0,2)</f>
        <v>Transvaal Sgp</v>
      </c>
      <c r="J2137">
        <v>2300</v>
      </c>
      <c r="M2137" t="s">
        <v>241</v>
      </c>
      <c r="P2137" t="s">
        <v>243</v>
      </c>
      <c r="S2137">
        <v>-28.9</v>
      </c>
      <c r="T2137">
        <v>0.2</v>
      </c>
      <c r="U2137" t="s">
        <v>246</v>
      </c>
      <c r="V2137">
        <v>1</v>
      </c>
      <c r="W2137" t="s">
        <v>247</v>
      </c>
      <c r="X2137" t="s">
        <v>484</v>
      </c>
    </row>
    <row r="2138" spans="1:24" x14ac:dyDescent="0.3">
      <c r="A2138">
        <v>2299</v>
      </c>
      <c r="B2138" s="15" t="s">
        <v>403</v>
      </c>
      <c r="C2138" t="str">
        <f>_xlfn.XLOOKUP($B2138, STANDARDS!$A:$A, STANDARDS!$B:$B,,0,2)</f>
        <v>Transvaal Sgp</v>
      </c>
      <c r="J2138">
        <v>2300</v>
      </c>
      <c r="M2138" t="s">
        <v>241</v>
      </c>
      <c r="O2138">
        <v>1.4E-3</v>
      </c>
      <c r="P2138" t="s">
        <v>243</v>
      </c>
      <c r="S2138">
        <v>-18.7</v>
      </c>
      <c r="T2138">
        <v>0.2</v>
      </c>
      <c r="U2138" t="s">
        <v>246</v>
      </c>
      <c r="V2138">
        <v>1</v>
      </c>
      <c r="W2138" t="s">
        <v>247</v>
      </c>
      <c r="X2138" t="s">
        <v>469</v>
      </c>
    </row>
    <row r="2139" spans="1:24" x14ac:dyDescent="0.3">
      <c r="A2139">
        <v>2300</v>
      </c>
      <c r="B2139" s="15" t="s">
        <v>403</v>
      </c>
      <c r="C2139" t="str">
        <f>_xlfn.XLOOKUP($B2139, STANDARDS!$A:$A, STANDARDS!$B:$B,,0,2)</f>
        <v>Transvaal Sgp</v>
      </c>
      <c r="J2139">
        <v>2300</v>
      </c>
      <c r="M2139" t="s">
        <v>241</v>
      </c>
      <c r="P2139" t="s">
        <v>243</v>
      </c>
      <c r="Q2139">
        <v>-1.4</v>
      </c>
      <c r="R2139">
        <v>0.2</v>
      </c>
      <c r="V2139">
        <v>1</v>
      </c>
      <c r="W2139" t="s">
        <v>247</v>
      </c>
      <c r="X2139" t="s">
        <v>470</v>
      </c>
    </row>
    <row r="2140" spans="1:24" x14ac:dyDescent="0.3">
      <c r="A2140">
        <v>2301</v>
      </c>
      <c r="B2140" s="15" t="s">
        <v>403</v>
      </c>
      <c r="C2140" t="str">
        <f>_xlfn.XLOOKUP($B2140, STANDARDS!$A:$A, STANDARDS!$B:$B,,0,2)</f>
        <v>Transvaal Sgp</v>
      </c>
      <c r="J2140">
        <v>2300</v>
      </c>
      <c r="M2140" t="s">
        <v>240</v>
      </c>
      <c r="P2140" t="s">
        <v>243</v>
      </c>
      <c r="Q2140">
        <v>1.5</v>
      </c>
      <c r="R2140">
        <v>0.2</v>
      </c>
      <c r="V2140">
        <v>1</v>
      </c>
      <c r="W2140" t="s">
        <v>247</v>
      </c>
      <c r="X2140" t="s">
        <v>450</v>
      </c>
    </row>
    <row r="2141" spans="1:24" x14ac:dyDescent="0.3">
      <c r="A2141">
        <v>2302</v>
      </c>
      <c r="B2141" s="15" t="s">
        <v>403</v>
      </c>
      <c r="C2141" t="str">
        <f>_xlfn.XLOOKUP($B2141, STANDARDS!$A:$A, STANDARDS!$B:$B,,0,2)</f>
        <v>Transvaal Sgp</v>
      </c>
      <c r="J2141">
        <v>2300</v>
      </c>
      <c r="M2141" t="s">
        <v>241</v>
      </c>
      <c r="P2141" t="s">
        <v>243</v>
      </c>
      <c r="Q2141">
        <v>0.4</v>
      </c>
      <c r="R2141">
        <v>0.2</v>
      </c>
      <c r="V2141">
        <v>1</v>
      </c>
      <c r="W2141" t="s">
        <v>247</v>
      </c>
      <c r="X2141" t="s">
        <v>450</v>
      </c>
    </row>
    <row r="2142" spans="1:24" x14ac:dyDescent="0.3">
      <c r="A2142">
        <v>2303</v>
      </c>
      <c r="B2142" s="15" t="s">
        <v>403</v>
      </c>
      <c r="C2142" t="str">
        <f>_xlfn.XLOOKUP($B2142, STANDARDS!$A:$A, STANDARDS!$B:$B,,0,2)</f>
        <v>Transvaal Sgp</v>
      </c>
      <c r="J2142">
        <v>2300</v>
      </c>
      <c r="M2142" t="s">
        <v>241</v>
      </c>
      <c r="P2142" t="s">
        <v>243</v>
      </c>
      <c r="Q2142">
        <v>-0.9</v>
      </c>
      <c r="R2142">
        <v>0.2</v>
      </c>
      <c r="V2142">
        <v>1</v>
      </c>
      <c r="W2142" t="s">
        <v>247</v>
      </c>
      <c r="X2142" t="s">
        <v>450</v>
      </c>
    </row>
    <row r="2143" spans="1:24" x14ac:dyDescent="0.3">
      <c r="A2143">
        <v>2304</v>
      </c>
      <c r="B2143" s="15" t="s">
        <v>403</v>
      </c>
      <c r="C2143" t="str">
        <f>_xlfn.XLOOKUP($B2143, STANDARDS!$A:$A, STANDARDS!$B:$B,,0,2)</f>
        <v>Transvaal Sgp</v>
      </c>
      <c r="J2143">
        <v>2300</v>
      </c>
      <c r="M2143" t="s">
        <v>241</v>
      </c>
      <c r="P2143" t="s">
        <v>243</v>
      </c>
      <c r="Q2143">
        <v>-0.9</v>
      </c>
      <c r="R2143">
        <v>0.2</v>
      </c>
      <c r="V2143">
        <v>1</v>
      </c>
      <c r="W2143" t="s">
        <v>247</v>
      </c>
      <c r="X2143" t="s">
        <v>450</v>
      </c>
    </row>
    <row r="2144" spans="1:24" x14ac:dyDescent="0.3">
      <c r="A2144">
        <v>2305</v>
      </c>
      <c r="B2144" s="15" t="s">
        <v>403</v>
      </c>
      <c r="C2144" t="str">
        <f>_xlfn.XLOOKUP($B2144, STANDARDS!$A:$A, STANDARDS!$B:$B,,0,2)</f>
        <v>Transvaal Sgp</v>
      </c>
      <c r="J2144">
        <v>2300</v>
      </c>
      <c r="M2144" t="s">
        <v>241</v>
      </c>
      <c r="P2144" t="s">
        <v>243</v>
      </c>
      <c r="Q2144">
        <v>-1</v>
      </c>
      <c r="R2144">
        <v>0.2</v>
      </c>
      <c r="V2144">
        <v>1</v>
      </c>
      <c r="W2144" t="s">
        <v>247</v>
      </c>
      <c r="X2144" t="s">
        <v>450</v>
      </c>
    </row>
    <row r="2145" spans="1:24" x14ac:dyDescent="0.3">
      <c r="A2145">
        <v>2306</v>
      </c>
      <c r="B2145" s="15" t="s">
        <v>403</v>
      </c>
      <c r="C2145" t="str">
        <f>_xlfn.XLOOKUP($B2145, STANDARDS!$A:$A, STANDARDS!$B:$B,,0,2)</f>
        <v>Transvaal Sgp</v>
      </c>
      <c r="J2145">
        <v>2300</v>
      </c>
      <c r="M2145" t="s">
        <v>241</v>
      </c>
      <c r="P2145" t="s">
        <v>243</v>
      </c>
      <c r="Q2145">
        <v>-0.5</v>
      </c>
      <c r="R2145">
        <v>0.2</v>
      </c>
      <c r="V2145">
        <v>1</v>
      </c>
      <c r="W2145" t="s">
        <v>247</v>
      </c>
      <c r="X2145" t="s">
        <v>450</v>
      </c>
    </row>
    <row r="2146" spans="1:24" x14ac:dyDescent="0.3">
      <c r="A2146">
        <v>2307</v>
      </c>
      <c r="B2146" s="15" t="s">
        <v>403</v>
      </c>
      <c r="C2146" t="str">
        <f>_xlfn.XLOOKUP($B2146, STANDARDS!$A:$A, STANDARDS!$B:$B,,0,2)</f>
        <v>Transvaal Sgp</v>
      </c>
      <c r="J2146">
        <v>2300</v>
      </c>
      <c r="M2146" t="s">
        <v>241</v>
      </c>
      <c r="P2146" t="s">
        <v>243</v>
      </c>
      <c r="Q2146">
        <v>-0.9</v>
      </c>
      <c r="R2146">
        <v>0.2</v>
      </c>
      <c r="V2146">
        <v>1</v>
      </c>
      <c r="W2146" t="s">
        <v>247</v>
      </c>
      <c r="X2146" t="s">
        <v>450</v>
      </c>
    </row>
    <row r="2147" spans="1:24" x14ac:dyDescent="0.3">
      <c r="A2147">
        <v>2308</v>
      </c>
      <c r="B2147" s="15" t="s">
        <v>403</v>
      </c>
      <c r="C2147" t="str">
        <f>_xlfn.XLOOKUP($B2147, STANDARDS!$A:$A, STANDARDS!$B:$B,,0,2)</f>
        <v>Transvaal Sgp</v>
      </c>
      <c r="J2147">
        <v>2300</v>
      </c>
      <c r="M2147" t="s">
        <v>241</v>
      </c>
      <c r="P2147" t="s">
        <v>243</v>
      </c>
      <c r="Q2147">
        <v>-0.8</v>
      </c>
      <c r="R2147">
        <v>0.2</v>
      </c>
      <c r="V2147">
        <v>1</v>
      </c>
      <c r="W2147" t="s">
        <v>247</v>
      </c>
      <c r="X2147" t="s">
        <v>450</v>
      </c>
    </row>
    <row r="2148" spans="1:24" x14ac:dyDescent="0.3">
      <c r="A2148">
        <v>2309</v>
      </c>
      <c r="B2148" s="15" t="s">
        <v>403</v>
      </c>
      <c r="C2148" t="str">
        <f>_xlfn.XLOOKUP($B2148, STANDARDS!$A:$A, STANDARDS!$B:$B,,0,2)</f>
        <v>Transvaal Sgp</v>
      </c>
      <c r="J2148">
        <v>2300</v>
      </c>
      <c r="M2148" t="s">
        <v>241</v>
      </c>
      <c r="P2148" t="s">
        <v>243</v>
      </c>
      <c r="Q2148">
        <v>-0.2</v>
      </c>
      <c r="R2148">
        <v>0.2</v>
      </c>
      <c r="V2148">
        <v>1</v>
      </c>
      <c r="W2148" t="s">
        <v>247</v>
      </c>
      <c r="X2148" t="s">
        <v>450</v>
      </c>
    </row>
    <row r="2149" spans="1:24" x14ac:dyDescent="0.3">
      <c r="A2149">
        <v>2310</v>
      </c>
      <c r="B2149" s="15" t="s">
        <v>403</v>
      </c>
      <c r="C2149" t="str">
        <f>_xlfn.XLOOKUP($B2149, STANDARDS!$A:$A, STANDARDS!$B:$B,,0,2)</f>
        <v>Transvaal Sgp</v>
      </c>
      <c r="J2149">
        <v>2300</v>
      </c>
      <c r="M2149" t="s">
        <v>241</v>
      </c>
      <c r="P2149" t="s">
        <v>243</v>
      </c>
      <c r="Q2149">
        <v>-1.2</v>
      </c>
      <c r="R2149">
        <v>0.2</v>
      </c>
      <c r="V2149">
        <v>1</v>
      </c>
      <c r="W2149" t="s">
        <v>247</v>
      </c>
      <c r="X2149" t="s">
        <v>450</v>
      </c>
    </row>
    <row r="2150" spans="1:24" x14ac:dyDescent="0.3">
      <c r="A2150">
        <v>2311</v>
      </c>
      <c r="B2150" s="15" t="s">
        <v>403</v>
      </c>
      <c r="C2150" t="str">
        <f>_xlfn.XLOOKUP($B2150, STANDARDS!$A:$A, STANDARDS!$B:$B,,0,2)</f>
        <v>Transvaal Sgp</v>
      </c>
      <c r="J2150">
        <v>2300</v>
      </c>
      <c r="M2150" t="s">
        <v>241</v>
      </c>
      <c r="P2150" t="s">
        <v>243</v>
      </c>
      <c r="Q2150">
        <v>-1.1000000000000001</v>
      </c>
      <c r="R2150">
        <v>0.2</v>
      </c>
      <c r="V2150">
        <v>1</v>
      </c>
      <c r="W2150" t="s">
        <v>247</v>
      </c>
      <c r="X2150" t="s">
        <v>450</v>
      </c>
    </row>
    <row r="2151" spans="1:24" x14ac:dyDescent="0.3">
      <c r="A2151">
        <v>2312</v>
      </c>
      <c r="B2151" s="15" t="s">
        <v>403</v>
      </c>
      <c r="C2151" t="str">
        <f>_xlfn.XLOOKUP($B2151, STANDARDS!$A:$A, STANDARDS!$B:$B,,0,2)</f>
        <v>Transvaal Sgp</v>
      </c>
      <c r="J2151">
        <v>2300</v>
      </c>
      <c r="M2151" t="s">
        <v>241</v>
      </c>
      <c r="P2151" t="s">
        <v>243</v>
      </c>
      <c r="Q2151">
        <v>-0.7</v>
      </c>
      <c r="R2151">
        <v>0.2</v>
      </c>
      <c r="V2151">
        <v>1</v>
      </c>
      <c r="W2151" t="s">
        <v>247</v>
      </c>
      <c r="X2151" t="s">
        <v>450</v>
      </c>
    </row>
    <row r="2152" spans="1:24" x14ac:dyDescent="0.3">
      <c r="A2152">
        <v>2313</v>
      </c>
      <c r="B2152" s="15" t="s">
        <v>403</v>
      </c>
      <c r="C2152" t="str">
        <f>_xlfn.XLOOKUP($B2152, STANDARDS!$A:$A, STANDARDS!$B:$B,,0,2)</f>
        <v>Transvaal Sgp</v>
      </c>
      <c r="J2152">
        <v>2300</v>
      </c>
      <c r="M2152" t="s">
        <v>241</v>
      </c>
      <c r="P2152" t="s">
        <v>243</v>
      </c>
      <c r="Q2152">
        <v>-1.1000000000000001</v>
      </c>
      <c r="R2152">
        <v>0.2</v>
      </c>
      <c r="V2152">
        <v>1</v>
      </c>
      <c r="W2152" t="s">
        <v>247</v>
      </c>
      <c r="X2152" t="s">
        <v>450</v>
      </c>
    </row>
    <row r="2153" spans="1:24" x14ac:dyDescent="0.3">
      <c r="A2153">
        <v>2314</v>
      </c>
      <c r="B2153" s="15" t="s">
        <v>403</v>
      </c>
      <c r="C2153" t="str">
        <f>_xlfn.XLOOKUP($B2153, STANDARDS!$A:$A, STANDARDS!$B:$B,,0,2)</f>
        <v>Transvaal Sgp</v>
      </c>
      <c r="J2153">
        <v>2300</v>
      </c>
      <c r="M2153" t="s">
        <v>241</v>
      </c>
      <c r="P2153" t="s">
        <v>243</v>
      </c>
      <c r="Q2153">
        <v>-0.3</v>
      </c>
      <c r="R2153">
        <v>0.2</v>
      </c>
      <c r="V2153">
        <v>1</v>
      </c>
      <c r="W2153" t="s">
        <v>247</v>
      </c>
      <c r="X2153" t="s">
        <v>450</v>
      </c>
    </row>
    <row r="2154" spans="1:24" x14ac:dyDescent="0.3">
      <c r="A2154">
        <v>2315</v>
      </c>
      <c r="B2154" s="15" t="s">
        <v>403</v>
      </c>
      <c r="C2154" t="str">
        <f>_xlfn.XLOOKUP($B2154, STANDARDS!$A:$A, STANDARDS!$B:$B,,0,2)</f>
        <v>Transvaal Sgp</v>
      </c>
      <c r="J2154">
        <v>2300</v>
      </c>
      <c r="M2154" t="s">
        <v>241</v>
      </c>
      <c r="P2154" t="s">
        <v>243</v>
      </c>
      <c r="Q2154">
        <v>-0.3</v>
      </c>
      <c r="R2154">
        <v>0.2</v>
      </c>
      <c r="V2154">
        <v>1</v>
      </c>
      <c r="W2154" t="s">
        <v>247</v>
      </c>
      <c r="X2154" t="s">
        <v>450</v>
      </c>
    </row>
    <row r="2155" spans="1:24" x14ac:dyDescent="0.3">
      <c r="A2155">
        <v>2316</v>
      </c>
      <c r="B2155" s="15" t="s">
        <v>403</v>
      </c>
      <c r="C2155" t="str">
        <f>_xlfn.XLOOKUP($B2155, STANDARDS!$A:$A, STANDARDS!$B:$B,,0,2)</f>
        <v>Transvaal Sgp</v>
      </c>
      <c r="J2155">
        <v>2300</v>
      </c>
      <c r="M2155" t="s">
        <v>241</v>
      </c>
      <c r="P2155" t="s">
        <v>243</v>
      </c>
      <c r="Q2155">
        <v>-0.7</v>
      </c>
      <c r="R2155">
        <v>0.2</v>
      </c>
      <c r="V2155">
        <v>1</v>
      </c>
      <c r="W2155" t="s">
        <v>247</v>
      </c>
      <c r="X2155" t="s">
        <v>450</v>
      </c>
    </row>
    <row r="2156" spans="1:24" x14ac:dyDescent="0.3">
      <c r="A2156">
        <v>2317</v>
      </c>
      <c r="B2156" s="15" t="s">
        <v>403</v>
      </c>
      <c r="C2156" t="str">
        <f>_xlfn.XLOOKUP($B2156, STANDARDS!$A:$A, STANDARDS!$B:$B,,0,2)</f>
        <v>Transvaal Sgp</v>
      </c>
      <c r="J2156">
        <v>2300</v>
      </c>
      <c r="M2156" t="s">
        <v>241</v>
      </c>
      <c r="P2156" t="s">
        <v>243</v>
      </c>
      <c r="Q2156">
        <v>-0.9</v>
      </c>
      <c r="R2156">
        <v>0.2</v>
      </c>
      <c r="V2156">
        <v>1</v>
      </c>
      <c r="W2156" t="s">
        <v>247</v>
      </c>
      <c r="X2156" t="s">
        <v>450</v>
      </c>
    </row>
    <row r="2157" spans="1:24" x14ac:dyDescent="0.3">
      <c r="A2157">
        <v>2318</v>
      </c>
      <c r="B2157" s="15" t="s">
        <v>403</v>
      </c>
      <c r="C2157" t="str">
        <f>_xlfn.XLOOKUP($B2157, STANDARDS!$A:$A, STANDARDS!$B:$B,,0,2)</f>
        <v>Transvaal Sgp</v>
      </c>
      <c r="J2157">
        <v>2300</v>
      </c>
      <c r="M2157" t="s">
        <v>241</v>
      </c>
      <c r="P2157" t="s">
        <v>243</v>
      </c>
      <c r="Q2157">
        <v>0.3</v>
      </c>
      <c r="R2157">
        <v>0.2</v>
      </c>
      <c r="V2157">
        <v>1</v>
      </c>
      <c r="W2157" t="s">
        <v>247</v>
      </c>
      <c r="X2157" t="s">
        <v>450</v>
      </c>
    </row>
    <row r="2158" spans="1:24" x14ac:dyDescent="0.3">
      <c r="A2158">
        <v>2319</v>
      </c>
      <c r="B2158" s="15" t="s">
        <v>403</v>
      </c>
      <c r="C2158" t="str">
        <f>_xlfn.XLOOKUP($B2158, STANDARDS!$A:$A, STANDARDS!$B:$B,,0,2)</f>
        <v>Transvaal Sgp</v>
      </c>
      <c r="J2158">
        <v>2300</v>
      </c>
      <c r="M2158" t="s">
        <v>240</v>
      </c>
      <c r="P2158" t="s">
        <v>243</v>
      </c>
      <c r="Q2158">
        <v>-0.8</v>
      </c>
      <c r="R2158">
        <v>0.2</v>
      </c>
      <c r="V2158">
        <v>1</v>
      </c>
      <c r="W2158" t="s">
        <v>247</v>
      </c>
      <c r="X2158" t="s">
        <v>450</v>
      </c>
    </row>
    <row r="2159" spans="1:24" x14ac:dyDescent="0.3">
      <c r="A2159">
        <v>2320</v>
      </c>
      <c r="B2159" s="15" t="s">
        <v>403</v>
      </c>
      <c r="C2159" t="str">
        <f>_xlfn.XLOOKUP($B2159, STANDARDS!$A:$A, STANDARDS!$B:$B,,0,2)</f>
        <v>Transvaal Sgp</v>
      </c>
      <c r="J2159">
        <v>2300</v>
      </c>
      <c r="M2159" t="s">
        <v>241</v>
      </c>
      <c r="P2159" t="s">
        <v>243</v>
      </c>
      <c r="Q2159">
        <v>0.2</v>
      </c>
      <c r="R2159">
        <v>0.2</v>
      </c>
      <c r="V2159">
        <v>1</v>
      </c>
      <c r="W2159" t="s">
        <v>247</v>
      </c>
      <c r="X2159" t="s">
        <v>450</v>
      </c>
    </row>
    <row r="2160" spans="1:24" x14ac:dyDescent="0.3">
      <c r="A2160">
        <v>2321</v>
      </c>
      <c r="B2160" s="15" t="s">
        <v>403</v>
      </c>
      <c r="C2160" t="str">
        <f>_xlfn.XLOOKUP($B2160, STANDARDS!$A:$A, STANDARDS!$B:$B,,0,2)</f>
        <v>Transvaal Sgp</v>
      </c>
      <c r="J2160">
        <v>2300</v>
      </c>
      <c r="M2160" t="s">
        <v>240</v>
      </c>
      <c r="P2160" t="s">
        <v>243</v>
      </c>
      <c r="Q2160">
        <v>-1.1000000000000001</v>
      </c>
      <c r="R2160">
        <v>0.2</v>
      </c>
      <c r="V2160">
        <v>1</v>
      </c>
      <c r="W2160" t="s">
        <v>247</v>
      </c>
      <c r="X2160" t="s">
        <v>450</v>
      </c>
    </row>
    <row r="2161" spans="1:24" x14ac:dyDescent="0.3">
      <c r="A2161">
        <v>2322</v>
      </c>
      <c r="B2161" s="15" t="s">
        <v>403</v>
      </c>
      <c r="C2161" t="str">
        <f>_xlfn.XLOOKUP($B2161, STANDARDS!$A:$A, STANDARDS!$B:$B,,0,2)</f>
        <v>Transvaal Sgp</v>
      </c>
      <c r="J2161">
        <v>2300</v>
      </c>
      <c r="M2161" t="s">
        <v>240</v>
      </c>
      <c r="P2161" t="s">
        <v>243</v>
      </c>
      <c r="Q2161">
        <v>-0.7</v>
      </c>
      <c r="R2161">
        <v>0.2</v>
      </c>
      <c r="V2161">
        <v>1</v>
      </c>
      <c r="W2161" t="s">
        <v>247</v>
      </c>
      <c r="X2161" t="s">
        <v>450</v>
      </c>
    </row>
    <row r="2162" spans="1:24" x14ac:dyDescent="0.3">
      <c r="A2162">
        <v>2323</v>
      </c>
      <c r="B2162" s="15" t="s">
        <v>403</v>
      </c>
      <c r="C2162" t="str">
        <f>_xlfn.XLOOKUP($B2162, STANDARDS!$A:$A, STANDARDS!$B:$B,,0,2)</f>
        <v>Transvaal Sgp</v>
      </c>
      <c r="J2162">
        <v>2300</v>
      </c>
      <c r="M2162" t="s">
        <v>240</v>
      </c>
      <c r="P2162" t="s">
        <v>243</v>
      </c>
      <c r="Q2162">
        <v>-1.3</v>
      </c>
      <c r="R2162">
        <v>0.2</v>
      </c>
      <c r="V2162">
        <v>1</v>
      </c>
      <c r="W2162" t="s">
        <v>247</v>
      </c>
      <c r="X2162" t="s">
        <v>450</v>
      </c>
    </row>
    <row r="2163" spans="1:24" x14ac:dyDescent="0.3">
      <c r="A2163">
        <v>2324</v>
      </c>
      <c r="B2163" s="15" t="s">
        <v>403</v>
      </c>
      <c r="C2163" t="str">
        <f>_xlfn.XLOOKUP($B2163, STANDARDS!$A:$A, STANDARDS!$B:$B,,0,2)</f>
        <v>Transvaal Sgp</v>
      </c>
      <c r="J2163">
        <v>2300</v>
      </c>
      <c r="M2163" t="s">
        <v>240</v>
      </c>
      <c r="P2163" t="s">
        <v>243</v>
      </c>
      <c r="Q2163">
        <v>-0.8</v>
      </c>
      <c r="R2163">
        <v>0.2</v>
      </c>
      <c r="V2163">
        <v>1</v>
      </c>
      <c r="W2163" t="s">
        <v>247</v>
      </c>
      <c r="X2163" t="s">
        <v>450</v>
      </c>
    </row>
    <row r="2164" spans="1:24" x14ac:dyDescent="0.3">
      <c r="A2164">
        <v>2325</v>
      </c>
      <c r="B2164" s="15" t="s">
        <v>403</v>
      </c>
      <c r="C2164" t="str">
        <f>_xlfn.XLOOKUP($B2164, STANDARDS!$A:$A, STANDARDS!$B:$B,,0,2)</f>
        <v>Transvaal Sgp</v>
      </c>
      <c r="J2164">
        <v>2300</v>
      </c>
      <c r="M2164" t="s">
        <v>241</v>
      </c>
      <c r="P2164" t="s">
        <v>243</v>
      </c>
      <c r="Q2164">
        <v>-0.2</v>
      </c>
      <c r="R2164">
        <v>0.2</v>
      </c>
      <c r="V2164">
        <v>1</v>
      </c>
      <c r="W2164" t="s">
        <v>247</v>
      </c>
      <c r="X2164" t="s">
        <v>450</v>
      </c>
    </row>
    <row r="2165" spans="1:24" x14ac:dyDescent="0.3">
      <c r="A2165">
        <v>2326</v>
      </c>
      <c r="B2165" s="15" t="s">
        <v>403</v>
      </c>
      <c r="C2165" t="str">
        <f>_xlfn.XLOOKUP($B2165, STANDARDS!$A:$A, STANDARDS!$B:$B,,0,2)</f>
        <v>Transvaal Sgp</v>
      </c>
      <c r="J2165">
        <v>2300</v>
      </c>
      <c r="M2165" t="s">
        <v>241</v>
      </c>
      <c r="P2165" t="s">
        <v>243</v>
      </c>
      <c r="Q2165">
        <v>-0.7</v>
      </c>
      <c r="R2165">
        <v>0.2</v>
      </c>
      <c r="V2165">
        <v>1</v>
      </c>
      <c r="W2165" t="s">
        <v>247</v>
      </c>
      <c r="X2165" t="s">
        <v>450</v>
      </c>
    </row>
    <row r="2166" spans="1:24" x14ac:dyDescent="0.3">
      <c r="A2166">
        <v>2327</v>
      </c>
      <c r="B2166" s="15" t="s">
        <v>403</v>
      </c>
      <c r="C2166" t="str">
        <f>_xlfn.XLOOKUP($B2166, STANDARDS!$A:$A, STANDARDS!$B:$B,,0,2)</f>
        <v>Transvaal Sgp</v>
      </c>
      <c r="J2166">
        <v>2300</v>
      </c>
      <c r="M2166" t="s">
        <v>240</v>
      </c>
      <c r="P2166" t="s">
        <v>243</v>
      </c>
      <c r="Q2166">
        <v>0.3</v>
      </c>
      <c r="R2166">
        <v>0.2</v>
      </c>
      <c r="V2166">
        <v>1</v>
      </c>
      <c r="W2166" t="s">
        <v>247</v>
      </c>
      <c r="X2166" t="s">
        <v>450</v>
      </c>
    </row>
    <row r="2167" spans="1:24" x14ac:dyDescent="0.3">
      <c r="A2167">
        <v>2328</v>
      </c>
      <c r="B2167" s="15" t="s">
        <v>403</v>
      </c>
      <c r="C2167" t="str">
        <f>_xlfn.XLOOKUP($B2167, STANDARDS!$A:$A, STANDARDS!$B:$B,,0,2)</f>
        <v>Transvaal Sgp</v>
      </c>
      <c r="J2167">
        <v>2300</v>
      </c>
      <c r="M2167" t="s">
        <v>240</v>
      </c>
      <c r="P2167" t="s">
        <v>243</v>
      </c>
      <c r="Q2167">
        <v>-0.7</v>
      </c>
      <c r="R2167">
        <v>0.2</v>
      </c>
      <c r="V2167">
        <v>1</v>
      </c>
      <c r="W2167" t="s">
        <v>247</v>
      </c>
      <c r="X2167" t="s">
        <v>450</v>
      </c>
    </row>
    <row r="2168" spans="1:24" x14ac:dyDescent="0.3">
      <c r="A2168">
        <v>2329</v>
      </c>
      <c r="B2168" s="15" t="s">
        <v>403</v>
      </c>
      <c r="C2168" t="str">
        <f>_xlfn.XLOOKUP($B2168, STANDARDS!$A:$A, STANDARDS!$B:$B,,0,2)</f>
        <v>Transvaal Sgp</v>
      </c>
      <c r="J2168">
        <v>2300</v>
      </c>
      <c r="M2168" t="s">
        <v>240</v>
      </c>
      <c r="P2168" t="s">
        <v>243</v>
      </c>
      <c r="Q2168">
        <v>-0.5</v>
      </c>
      <c r="R2168">
        <v>0.2</v>
      </c>
      <c r="V2168">
        <v>1</v>
      </c>
      <c r="W2168" t="s">
        <v>247</v>
      </c>
      <c r="X2168" t="s">
        <v>450</v>
      </c>
    </row>
    <row r="2169" spans="1:24" x14ac:dyDescent="0.3">
      <c r="A2169">
        <v>2330</v>
      </c>
      <c r="B2169" s="15" t="s">
        <v>403</v>
      </c>
      <c r="C2169" t="str">
        <f>_xlfn.XLOOKUP($B2169, STANDARDS!$A:$A, STANDARDS!$B:$B,,0,2)</f>
        <v>Transvaal Sgp</v>
      </c>
      <c r="J2169">
        <v>2300</v>
      </c>
      <c r="M2169" t="s">
        <v>240</v>
      </c>
      <c r="P2169" t="s">
        <v>243</v>
      </c>
      <c r="Q2169">
        <v>6.6</v>
      </c>
      <c r="R2169">
        <v>0.2</v>
      </c>
      <c r="V2169">
        <v>1</v>
      </c>
      <c r="W2169" t="s">
        <v>247</v>
      </c>
      <c r="X2169" t="s">
        <v>450</v>
      </c>
    </row>
    <row r="2170" spans="1:24" x14ac:dyDescent="0.3">
      <c r="A2170">
        <v>2331</v>
      </c>
      <c r="B2170" s="15" t="s">
        <v>403</v>
      </c>
      <c r="C2170" t="str">
        <f>_xlfn.XLOOKUP($B2170, STANDARDS!$A:$A, STANDARDS!$B:$B,,0,2)</f>
        <v>Transvaal Sgp</v>
      </c>
      <c r="J2170">
        <v>2300</v>
      </c>
      <c r="M2170" t="s">
        <v>241</v>
      </c>
      <c r="P2170" t="s">
        <v>243</v>
      </c>
      <c r="Q2170">
        <v>0.7</v>
      </c>
      <c r="R2170">
        <v>0.2</v>
      </c>
      <c r="V2170">
        <v>1</v>
      </c>
      <c r="W2170" t="s">
        <v>247</v>
      </c>
      <c r="X2170" t="s">
        <v>450</v>
      </c>
    </row>
    <row r="2171" spans="1:24" x14ac:dyDescent="0.3">
      <c r="A2171">
        <v>2332</v>
      </c>
      <c r="B2171" s="15" t="s">
        <v>403</v>
      </c>
      <c r="C2171" t="str">
        <f>_xlfn.XLOOKUP($B2171, STANDARDS!$A:$A, STANDARDS!$B:$B,,0,2)</f>
        <v>Transvaal Sgp</v>
      </c>
      <c r="J2171">
        <v>2300</v>
      </c>
      <c r="M2171" t="s">
        <v>241</v>
      </c>
      <c r="P2171" t="s">
        <v>243</v>
      </c>
      <c r="Q2171">
        <v>0.2</v>
      </c>
      <c r="R2171">
        <v>0.2</v>
      </c>
      <c r="V2171">
        <v>1</v>
      </c>
      <c r="W2171" t="s">
        <v>247</v>
      </c>
      <c r="X2171" t="s">
        <v>450</v>
      </c>
    </row>
    <row r="2172" spans="1:24" x14ac:dyDescent="0.3">
      <c r="A2172">
        <v>2333</v>
      </c>
      <c r="B2172" s="15" t="s">
        <v>403</v>
      </c>
      <c r="C2172" t="str">
        <f>_xlfn.XLOOKUP($B2172, STANDARDS!$A:$A, STANDARDS!$B:$B,,0,2)</f>
        <v>Transvaal Sgp</v>
      </c>
      <c r="J2172">
        <v>2300</v>
      </c>
      <c r="M2172" t="s">
        <v>241</v>
      </c>
      <c r="P2172" t="s">
        <v>243</v>
      </c>
      <c r="Q2172">
        <v>-0.2</v>
      </c>
      <c r="R2172">
        <v>0.2</v>
      </c>
      <c r="V2172">
        <v>1</v>
      </c>
      <c r="W2172" t="s">
        <v>247</v>
      </c>
      <c r="X2172" t="s">
        <v>450</v>
      </c>
    </row>
    <row r="2173" spans="1:24" x14ac:dyDescent="0.3">
      <c r="A2173">
        <v>2334</v>
      </c>
      <c r="B2173" s="15" t="s">
        <v>403</v>
      </c>
      <c r="C2173" t="str">
        <f>_xlfn.XLOOKUP($B2173, STANDARDS!$A:$A, STANDARDS!$B:$B,,0,2)</f>
        <v>Transvaal Sgp</v>
      </c>
      <c r="J2173">
        <v>2300</v>
      </c>
      <c r="M2173" t="s">
        <v>241</v>
      </c>
      <c r="P2173" t="s">
        <v>243</v>
      </c>
      <c r="Q2173">
        <v>-0.6</v>
      </c>
      <c r="R2173">
        <v>0.2</v>
      </c>
      <c r="V2173">
        <v>1</v>
      </c>
      <c r="W2173" t="s">
        <v>247</v>
      </c>
      <c r="X2173" t="s">
        <v>450</v>
      </c>
    </row>
    <row r="2174" spans="1:24" x14ac:dyDescent="0.3">
      <c r="A2174">
        <v>2335</v>
      </c>
      <c r="B2174" s="15" t="s">
        <v>403</v>
      </c>
      <c r="C2174" t="str">
        <f>_xlfn.XLOOKUP($B2174, STANDARDS!$A:$A, STANDARDS!$B:$B,,0,2)</f>
        <v>Transvaal Sgp</v>
      </c>
      <c r="J2174">
        <v>2300</v>
      </c>
      <c r="M2174" t="s">
        <v>241</v>
      </c>
      <c r="P2174" t="s">
        <v>243</v>
      </c>
      <c r="Q2174">
        <v>-1</v>
      </c>
      <c r="R2174">
        <v>0.2</v>
      </c>
      <c r="V2174">
        <v>1</v>
      </c>
      <c r="W2174" t="s">
        <v>247</v>
      </c>
      <c r="X2174" t="s">
        <v>450</v>
      </c>
    </row>
    <row r="2175" spans="1:24" x14ac:dyDescent="0.3">
      <c r="A2175">
        <v>2336</v>
      </c>
      <c r="B2175" s="15" t="s">
        <v>403</v>
      </c>
      <c r="C2175" t="str">
        <f>_xlfn.XLOOKUP($B2175, STANDARDS!$A:$A, STANDARDS!$B:$B,,0,2)</f>
        <v>Transvaal Sgp</v>
      </c>
      <c r="J2175">
        <v>2300</v>
      </c>
      <c r="M2175" t="s">
        <v>241</v>
      </c>
      <c r="P2175" t="s">
        <v>243</v>
      </c>
      <c r="Q2175">
        <v>-0.5</v>
      </c>
      <c r="R2175">
        <v>0.2</v>
      </c>
      <c r="V2175">
        <v>1</v>
      </c>
      <c r="W2175" t="s">
        <v>247</v>
      </c>
      <c r="X2175" t="s">
        <v>450</v>
      </c>
    </row>
    <row r="2176" spans="1:24" x14ac:dyDescent="0.3">
      <c r="A2176">
        <v>2337</v>
      </c>
      <c r="B2176" s="15" t="s">
        <v>403</v>
      </c>
      <c r="C2176" t="str">
        <f>_xlfn.XLOOKUP($B2176, STANDARDS!$A:$A, STANDARDS!$B:$B,,0,2)</f>
        <v>Transvaal Sgp</v>
      </c>
      <c r="J2176">
        <v>2300</v>
      </c>
      <c r="M2176" t="s">
        <v>241</v>
      </c>
      <c r="P2176" t="s">
        <v>243</v>
      </c>
      <c r="Q2176">
        <v>-0.8</v>
      </c>
      <c r="R2176">
        <v>0.2</v>
      </c>
      <c r="V2176">
        <v>1</v>
      </c>
      <c r="W2176" t="s">
        <v>247</v>
      </c>
      <c r="X2176" t="s">
        <v>450</v>
      </c>
    </row>
    <row r="2177" spans="1:24" x14ac:dyDescent="0.3">
      <c r="A2177">
        <v>2338</v>
      </c>
      <c r="B2177" s="15" t="s">
        <v>403</v>
      </c>
      <c r="C2177" t="str">
        <f>_xlfn.XLOOKUP($B2177, STANDARDS!$A:$A, STANDARDS!$B:$B,,0,2)</f>
        <v>Transvaal Sgp</v>
      </c>
      <c r="J2177">
        <v>2300</v>
      </c>
      <c r="M2177" t="s">
        <v>241</v>
      </c>
      <c r="P2177" t="s">
        <v>243</v>
      </c>
      <c r="Q2177">
        <v>-1.3</v>
      </c>
      <c r="R2177">
        <v>0.2</v>
      </c>
      <c r="V2177">
        <v>1</v>
      </c>
      <c r="W2177" t="s">
        <v>247</v>
      </c>
      <c r="X2177" t="s">
        <v>450</v>
      </c>
    </row>
    <row r="2178" spans="1:24" x14ac:dyDescent="0.3">
      <c r="A2178">
        <v>2339</v>
      </c>
      <c r="B2178" s="15" t="s">
        <v>403</v>
      </c>
      <c r="C2178" t="str">
        <f>_xlfn.XLOOKUP($B2178, STANDARDS!$A:$A, STANDARDS!$B:$B,,0,2)</f>
        <v>Transvaal Sgp</v>
      </c>
      <c r="J2178">
        <v>2300</v>
      </c>
      <c r="M2178" t="s">
        <v>241</v>
      </c>
      <c r="P2178" t="s">
        <v>243</v>
      </c>
      <c r="Q2178">
        <v>-0.9</v>
      </c>
      <c r="R2178">
        <v>0.2</v>
      </c>
      <c r="V2178">
        <v>1</v>
      </c>
      <c r="W2178" t="s">
        <v>247</v>
      </c>
      <c r="X2178" t="s">
        <v>450</v>
      </c>
    </row>
    <row r="2179" spans="1:24" x14ac:dyDescent="0.3">
      <c r="A2179">
        <v>2340</v>
      </c>
      <c r="B2179" s="15" t="s">
        <v>403</v>
      </c>
      <c r="C2179" t="str">
        <f>_xlfn.XLOOKUP($B2179, STANDARDS!$A:$A, STANDARDS!$B:$B,,0,2)</f>
        <v>Transvaal Sgp</v>
      </c>
      <c r="J2179">
        <v>2300</v>
      </c>
      <c r="M2179" t="s">
        <v>241</v>
      </c>
      <c r="P2179" t="s">
        <v>243</v>
      </c>
      <c r="Q2179">
        <v>-1.2</v>
      </c>
      <c r="R2179">
        <v>0.2</v>
      </c>
      <c r="V2179">
        <v>1</v>
      </c>
      <c r="W2179" t="s">
        <v>247</v>
      </c>
      <c r="X2179" t="s">
        <v>450</v>
      </c>
    </row>
    <row r="2180" spans="1:24" x14ac:dyDescent="0.3">
      <c r="A2180">
        <v>2341</v>
      </c>
      <c r="B2180" s="15" t="s">
        <v>403</v>
      </c>
      <c r="C2180" t="str">
        <f>_xlfn.XLOOKUP($B2180, STANDARDS!$A:$A, STANDARDS!$B:$B,,0,2)</f>
        <v>Transvaal Sgp</v>
      </c>
      <c r="J2180">
        <v>2300</v>
      </c>
      <c r="M2180" t="s">
        <v>241</v>
      </c>
      <c r="P2180" t="s">
        <v>243</v>
      </c>
      <c r="Q2180">
        <v>-1</v>
      </c>
      <c r="R2180">
        <v>0.2</v>
      </c>
      <c r="V2180">
        <v>1</v>
      </c>
      <c r="W2180" t="s">
        <v>247</v>
      </c>
      <c r="X2180" t="s">
        <v>450</v>
      </c>
    </row>
    <row r="2181" spans="1:24" x14ac:dyDescent="0.3">
      <c r="A2181">
        <v>2342</v>
      </c>
      <c r="B2181" s="15" t="s">
        <v>403</v>
      </c>
      <c r="C2181" t="str">
        <f>_xlfn.XLOOKUP($B2181, STANDARDS!$A:$A, STANDARDS!$B:$B,,0,2)</f>
        <v>Transvaal Sgp</v>
      </c>
      <c r="J2181">
        <v>2300</v>
      </c>
      <c r="M2181" t="s">
        <v>241</v>
      </c>
      <c r="P2181" t="s">
        <v>243</v>
      </c>
      <c r="Q2181">
        <v>-0.8</v>
      </c>
      <c r="R2181">
        <v>0.2</v>
      </c>
      <c r="V2181">
        <v>1</v>
      </c>
      <c r="W2181" t="s">
        <v>247</v>
      </c>
      <c r="X2181" t="s">
        <v>450</v>
      </c>
    </row>
    <row r="2182" spans="1:24" x14ac:dyDescent="0.3">
      <c r="A2182">
        <v>2343</v>
      </c>
      <c r="B2182" s="15" t="s">
        <v>403</v>
      </c>
      <c r="C2182" t="str">
        <f>_xlfn.XLOOKUP($B2182, STANDARDS!$A:$A, STANDARDS!$B:$B,,0,2)</f>
        <v>Transvaal Sgp</v>
      </c>
      <c r="J2182">
        <v>2300</v>
      </c>
      <c r="M2182" t="s">
        <v>241</v>
      </c>
      <c r="P2182" t="s">
        <v>243</v>
      </c>
      <c r="Q2182">
        <v>0.5</v>
      </c>
      <c r="R2182">
        <v>0.2</v>
      </c>
      <c r="V2182">
        <v>1</v>
      </c>
      <c r="W2182" t="s">
        <v>247</v>
      </c>
      <c r="X2182" t="s">
        <v>450</v>
      </c>
    </row>
    <row r="2183" spans="1:24" x14ac:dyDescent="0.3">
      <c r="A2183">
        <v>2344</v>
      </c>
      <c r="B2183" s="15" t="s">
        <v>403</v>
      </c>
      <c r="C2183" t="str">
        <f>_xlfn.XLOOKUP($B2183, STANDARDS!$A:$A, STANDARDS!$B:$B,,0,2)</f>
        <v>Transvaal Sgp</v>
      </c>
      <c r="J2183">
        <v>2300</v>
      </c>
      <c r="M2183" t="s">
        <v>240</v>
      </c>
      <c r="P2183" t="s">
        <v>243</v>
      </c>
      <c r="Q2183">
        <v>-2.2999999999999998</v>
      </c>
      <c r="R2183">
        <v>0.2</v>
      </c>
      <c r="V2183">
        <v>1</v>
      </c>
      <c r="W2183" t="s">
        <v>247</v>
      </c>
      <c r="X2183" t="s">
        <v>450</v>
      </c>
    </row>
    <row r="2184" spans="1:24" x14ac:dyDescent="0.3">
      <c r="A2184">
        <v>2345</v>
      </c>
      <c r="B2184" s="15" t="s">
        <v>403</v>
      </c>
      <c r="C2184" t="str">
        <f>_xlfn.XLOOKUP($B2184, STANDARDS!$A:$A, STANDARDS!$B:$B,,0,2)</f>
        <v>Transvaal Sgp</v>
      </c>
      <c r="J2184">
        <v>2300</v>
      </c>
      <c r="M2184" t="s">
        <v>217</v>
      </c>
      <c r="P2184" t="s">
        <v>243</v>
      </c>
      <c r="Q2184">
        <v>-2.1</v>
      </c>
      <c r="R2184">
        <v>0.2</v>
      </c>
      <c r="V2184">
        <v>1</v>
      </c>
      <c r="W2184" t="s">
        <v>247</v>
      </c>
      <c r="X2184" t="s">
        <v>450</v>
      </c>
    </row>
    <row r="2185" spans="1:24" x14ac:dyDescent="0.3">
      <c r="A2185">
        <v>2346</v>
      </c>
      <c r="B2185" s="15" t="s">
        <v>403</v>
      </c>
      <c r="C2185" t="str">
        <f>_xlfn.XLOOKUP($B2185, STANDARDS!$A:$A, STANDARDS!$B:$B,,0,2)</f>
        <v>Transvaal Sgp</v>
      </c>
      <c r="J2185">
        <v>2300</v>
      </c>
      <c r="M2185" t="s">
        <v>240</v>
      </c>
      <c r="P2185" t="s">
        <v>243</v>
      </c>
      <c r="Q2185">
        <v>-2.8</v>
      </c>
      <c r="R2185">
        <v>0.2</v>
      </c>
      <c r="V2185">
        <v>1</v>
      </c>
      <c r="W2185" t="s">
        <v>247</v>
      </c>
      <c r="X2185" t="s">
        <v>450</v>
      </c>
    </row>
    <row r="2186" spans="1:24" x14ac:dyDescent="0.3">
      <c r="A2186">
        <v>2347</v>
      </c>
      <c r="B2186" s="15" t="s">
        <v>403</v>
      </c>
      <c r="C2186" t="str">
        <f>_xlfn.XLOOKUP($B2186, STANDARDS!$A:$A, STANDARDS!$B:$B,,0,2)</f>
        <v>Transvaal Sgp</v>
      </c>
      <c r="J2186">
        <v>2300</v>
      </c>
      <c r="M2186" t="s">
        <v>241</v>
      </c>
      <c r="P2186" t="s">
        <v>243</v>
      </c>
      <c r="Q2186">
        <v>-0.6</v>
      </c>
      <c r="R2186">
        <v>0.2</v>
      </c>
      <c r="V2186">
        <v>1</v>
      </c>
      <c r="W2186" t="s">
        <v>247</v>
      </c>
      <c r="X2186" t="s">
        <v>450</v>
      </c>
    </row>
    <row r="2187" spans="1:24" x14ac:dyDescent="0.3">
      <c r="A2187">
        <v>2348</v>
      </c>
      <c r="B2187" s="15" t="s">
        <v>403</v>
      </c>
      <c r="C2187" t="str">
        <f>_xlfn.XLOOKUP($B2187, STANDARDS!$A:$A, STANDARDS!$B:$B,,0,2)</f>
        <v>Transvaal Sgp</v>
      </c>
      <c r="J2187">
        <v>2300</v>
      </c>
      <c r="M2187" t="s">
        <v>241</v>
      </c>
      <c r="P2187" t="s">
        <v>243</v>
      </c>
      <c r="Q2187">
        <v>-1.9</v>
      </c>
      <c r="R2187">
        <v>0.2</v>
      </c>
      <c r="V2187">
        <v>1</v>
      </c>
      <c r="W2187" t="s">
        <v>247</v>
      </c>
      <c r="X2187" t="s">
        <v>450</v>
      </c>
    </row>
    <row r="2188" spans="1:24" x14ac:dyDescent="0.3">
      <c r="A2188">
        <v>2349</v>
      </c>
      <c r="B2188" s="15" t="s">
        <v>403</v>
      </c>
      <c r="C2188" t="str">
        <f>_xlfn.XLOOKUP($B2188, STANDARDS!$A:$A, STANDARDS!$B:$B,,0,2)</f>
        <v>Transvaal Sgp</v>
      </c>
      <c r="J2188">
        <v>2300</v>
      </c>
      <c r="M2188" t="s">
        <v>241</v>
      </c>
      <c r="P2188" t="s">
        <v>243</v>
      </c>
      <c r="Q2188">
        <v>-1</v>
      </c>
      <c r="R2188">
        <v>0.2</v>
      </c>
      <c r="V2188">
        <v>1</v>
      </c>
      <c r="W2188" t="s">
        <v>247</v>
      </c>
      <c r="X2188" t="s">
        <v>450</v>
      </c>
    </row>
    <row r="2189" spans="1:24" x14ac:dyDescent="0.3">
      <c r="A2189">
        <v>2350</v>
      </c>
      <c r="B2189" s="15" t="s">
        <v>403</v>
      </c>
      <c r="C2189" t="str">
        <f>_xlfn.XLOOKUP($B2189, STANDARDS!$A:$A, STANDARDS!$B:$B,,0,2)</f>
        <v>Transvaal Sgp</v>
      </c>
      <c r="J2189">
        <v>2300</v>
      </c>
      <c r="M2189" t="s">
        <v>241</v>
      </c>
      <c r="P2189" t="s">
        <v>243</v>
      </c>
      <c r="Q2189">
        <v>0.3</v>
      </c>
      <c r="R2189">
        <v>0.2</v>
      </c>
      <c r="V2189">
        <v>1</v>
      </c>
      <c r="W2189" t="s">
        <v>247</v>
      </c>
      <c r="X2189" t="s">
        <v>450</v>
      </c>
    </row>
    <row r="2190" spans="1:24" x14ac:dyDescent="0.3">
      <c r="A2190">
        <v>2351</v>
      </c>
      <c r="B2190" s="15" t="s">
        <v>403</v>
      </c>
      <c r="C2190" t="str">
        <f>_xlfn.XLOOKUP($B2190, STANDARDS!$A:$A, STANDARDS!$B:$B,,0,2)</f>
        <v>Transvaal Sgp</v>
      </c>
      <c r="J2190">
        <v>2300</v>
      </c>
      <c r="M2190" t="s">
        <v>241</v>
      </c>
      <c r="P2190" t="s">
        <v>243</v>
      </c>
      <c r="Q2190">
        <v>-0.3</v>
      </c>
      <c r="R2190">
        <v>0.2</v>
      </c>
      <c r="V2190">
        <v>1</v>
      </c>
      <c r="W2190" t="s">
        <v>247</v>
      </c>
      <c r="X2190" t="s">
        <v>450</v>
      </c>
    </row>
    <row r="2191" spans="1:24" x14ac:dyDescent="0.3">
      <c r="A2191">
        <v>2352</v>
      </c>
      <c r="B2191" s="15" t="s">
        <v>403</v>
      </c>
      <c r="C2191" t="str">
        <f>_xlfn.XLOOKUP($B2191, STANDARDS!$A:$A, STANDARDS!$B:$B,,0,2)</f>
        <v>Transvaal Sgp</v>
      </c>
      <c r="J2191">
        <v>2300</v>
      </c>
      <c r="M2191" t="s">
        <v>241</v>
      </c>
      <c r="P2191" t="s">
        <v>243</v>
      </c>
      <c r="Q2191">
        <v>-0.8</v>
      </c>
      <c r="R2191">
        <v>0.2</v>
      </c>
      <c r="V2191">
        <v>1</v>
      </c>
      <c r="W2191" t="s">
        <v>247</v>
      </c>
      <c r="X2191" t="s">
        <v>450</v>
      </c>
    </row>
    <row r="2192" spans="1:24" x14ac:dyDescent="0.3">
      <c r="A2192">
        <v>2353</v>
      </c>
      <c r="B2192" s="15" t="s">
        <v>403</v>
      </c>
      <c r="C2192" t="str">
        <f>_xlfn.XLOOKUP($B2192, STANDARDS!$A:$A, STANDARDS!$B:$B,,0,2)</f>
        <v>Transvaal Sgp</v>
      </c>
      <c r="J2192">
        <v>2300</v>
      </c>
      <c r="M2192" t="s">
        <v>241</v>
      </c>
      <c r="P2192" t="s">
        <v>243</v>
      </c>
      <c r="Q2192">
        <v>-0.6</v>
      </c>
      <c r="R2192">
        <v>0.2</v>
      </c>
      <c r="V2192">
        <v>1</v>
      </c>
      <c r="W2192" t="s">
        <v>247</v>
      </c>
      <c r="X2192" t="s">
        <v>450</v>
      </c>
    </row>
    <row r="2193" spans="1:24" x14ac:dyDescent="0.3">
      <c r="A2193">
        <v>2354</v>
      </c>
      <c r="B2193" s="15" t="s">
        <v>403</v>
      </c>
      <c r="C2193" t="str">
        <f>_xlfn.XLOOKUP($B2193, STANDARDS!$A:$A, STANDARDS!$B:$B,,0,2)</f>
        <v>Transvaal Sgp</v>
      </c>
      <c r="J2193">
        <v>2300</v>
      </c>
      <c r="M2193" t="s">
        <v>241</v>
      </c>
      <c r="P2193" t="s">
        <v>243</v>
      </c>
      <c r="Q2193">
        <v>-0.9</v>
      </c>
      <c r="R2193">
        <v>0.2</v>
      </c>
      <c r="V2193">
        <v>1</v>
      </c>
      <c r="W2193" t="s">
        <v>247</v>
      </c>
      <c r="X2193" t="s">
        <v>450</v>
      </c>
    </row>
    <row r="2194" spans="1:24" x14ac:dyDescent="0.3">
      <c r="A2194">
        <v>2355</v>
      </c>
      <c r="B2194" s="15" t="s">
        <v>403</v>
      </c>
      <c r="C2194" t="str">
        <f>_xlfn.XLOOKUP($B2194, STANDARDS!$A:$A, STANDARDS!$B:$B,,0,2)</f>
        <v>Transvaal Sgp</v>
      </c>
      <c r="J2194">
        <v>2300</v>
      </c>
      <c r="M2194" t="s">
        <v>241</v>
      </c>
      <c r="P2194" t="s">
        <v>243</v>
      </c>
      <c r="Q2194">
        <v>-1.3</v>
      </c>
      <c r="R2194">
        <v>0.2</v>
      </c>
      <c r="V2194">
        <v>1</v>
      </c>
      <c r="W2194" t="s">
        <v>247</v>
      </c>
      <c r="X2194" t="s">
        <v>450</v>
      </c>
    </row>
    <row r="2195" spans="1:24" x14ac:dyDescent="0.3">
      <c r="A2195">
        <v>2356</v>
      </c>
      <c r="B2195" s="15" t="s">
        <v>403</v>
      </c>
      <c r="C2195" t="str">
        <f>_xlfn.XLOOKUP($B2195, STANDARDS!$A:$A, STANDARDS!$B:$B,,0,2)</f>
        <v>Transvaal Sgp</v>
      </c>
      <c r="J2195">
        <v>2300</v>
      </c>
      <c r="M2195" t="s">
        <v>241</v>
      </c>
      <c r="P2195" t="s">
        <v>243</v>
      </c>
      <c r="Q2195">
        <v>-1</v>
      </c>
      <c r="R2195">
        <v>0.2</v>
      </c>
      <c r="V2195">
        <v>1</v>
      </c>
      <c r="W2195" t="s">
        <v>247</v>
      </c>
      <c r="X2195" t="s">
        <v>450</v>
      </c>
    </row>
    <row r="2196" spans="1:24" x14ac:dyDescent="0.3">
      <c r="A2196">
        <v>2357</v>
      </c>
      <c r="B2196" s="15" t="s">
        <v>403</v>
      </c>
      <c r="C2196" t="str">
        <f>_xlfn.XLOOKUP($B2196, STANDARDS!$A:$A, STANDARDS!$B:$B,,0,2)</f>
        <v>Transvaal Sgp</v>
      </c>
      <c r="J2196">
        <v>2300</v>
      </c>
      <c r="M2196" t="s">
        <v>241</v>
      </c>
      <c r="P2196" t="s">
        <v>243</v>
      </c>
      <c r="Q2196">
        <v>-1.3</v>
      </c>
      <c r="R2196">
        <v>0.2</v>
      </c>
      <c r="V2196">
        <v>1</v>
      </c>
      <c r="W2196" t="s">
        <v>247</v>
      </c>
      <c r="X2196" t="s">
        <v>450</v>
      </c>
    </row>
    <row r="2197" spans="1:24" x14ac:dyDescent="0.3">
      <c r="A2197">
        <v>2358</v>
      </c>
      <c r="B2197" s="15" t="s">
        <v>403</v>
      </c>
      <c r="C2197" t="str">
        <f>_xlfn.XLOOKUP($B2197, STANDARDS!$A:$A, STANDARDS!$B:$B,,0,2)</f>
        <v>Transvaal Sgp</v>
      </c>
      <c r="J2197">
        <v>2300</v>
      </c>
      <c r="M2197" t="s">
        <v>241</v>
      </c>
      <c r="P2197" t="s">
        <v>243</v>
      </c>
      <c r="Q2197">
        <v>-0.5</v>
      </c>
      <c r="R2197">
        <v>0.2</v>
      </c>
      <c r="V2197">
        <v>1</v>
      </c>
      <c r="W2197" t="s">
        <v>247</v>
      </c>
      <c r="X2197" t="s">
        <v>450</v>
      </c>
    </row>
    <row r="2198" spans="1:24" x14ac:dyDescent="0.3">
      <c r="A2198">
        <v>2359</v>
      </c>
      <c r="B2198" s="15" t="s">
        <v>403</v>
      </c>
      <c r="C2198" t="str">
        <f>_xlfn.XLOOKUP($B2198, STANDARDS!$A:$A, STANDARDS!$B:$B,,0,2)</f>
        <v>Transvaal Sgp</v>
      </c>
      <c r="J2198">
        <v>2300</v>
      </c>
      <c r="M2198" t="s">
        <v>241</v>
      </c>
      <c r="P2198" t="s">
        <v>243</v>
      </c>
      <c r="Q2198">
        <v>-0.3</v>
      </c>
      <c r="R2198">
        <v>0.2</v>
      </c>
      <c r="V2198">
        <v>1</v>
      </c>
      <c r="W2198" t="s">
        <v>247</v>
      </c>
      <c r="X2198" t="s">
        <v>450</v>
      </c>
    </row>
    <row r="2199" spans="1:24" x14ac:dyDescent="0.3">
      <c r="A2199">
        <v>2360</v>
      </c>
      <c r="B2199" s="15" t="s">
        <v>403</v>
      </c>
      <c r="C2199" t="str">
        <f>_xlfn.XLOOKUP($B2199, STANDARDS!$A:$A, STANDARDS!$B:$B,,0,2)</f>
        <v>Transvaal Sgp</v>
      </c>
      <c r="J2199">
        <v>2300</v>
      </c>
      <c r="M2199" t="s">
        <v>241</v>
      </c>
      <c r="P2199" t="s">
        <v>243</v>
      </c>
      <c r="Q2199">
        <v>-1.3</v>
      </c>
      <c r="R2199">
        <v>0.2</v>
      </c>
      <c r="V2199">
        <v>1</v>
      </c>
      <c r="W2199" t="s">
        <v>247</v>
      </c>
      <c r="X2199" t="s">
        <v>450</v>
      </c>
    </row>
    <row r="2200" spans="1:24" x14ac:dyDescent="0.3">
      <c r="A2200">
        <v>2361</v>
      </c>
      <c r="B2200" s="15" t="s">
        <v>403</v>
      </c>
      <c r="C2200" t="str">
        <f>_xlfn.XLOOKUP($B2200, STANDARDS!$A:$A, STANDARDS!$B:$B,,0,2)</f>
        <v>Transvaal Sgp</v>
      </c>
      <c r="J2200">
        <v>2300</v>
      </c>
      <c r="M2200" t="s">
        <v>241</v>
      </c>
      <c r="P2200" t="s">
        <v>243</v>
      </c>
      <c r="Q2200">
        <v>-3</v>
      </c>
      <c r="R2200">
        <v>0.2</v>
      </c>
      <c r="V2200">
        <v>1</v>
      </c>
      <c r="W2200" t="s">
        <v>247</v>
      </c>
      <c r="X2200" t="s">
        <v>450</v>
      </c>
    </row>
    <row r="2201" spans="1:24" x14ac:dyDescent="0.3">
      <c r="A2201">
        <v>2362</v>
      </c>
      <c r="B2201" s="15" t="s">
        <v>403</v>
      </c>
      <c r="C2201" t="str">
        <f>_xlfn.XLOOKUP($B2201, STANDARDS!$A:$A, STANDARDS!$B:$B,,0,2)</f>
        <v>Transvaal Sgp</v>
      </c>
      <c r="J2201">
        <v>2300</v>
      </c>
      <c r="M2201" t="s">
        <v>241</v>
      </c>
      <c r="P2201" t="s">
        <v>243</v>
      </c>
      <c r="Q2201">
        <v>-2.9</v>
      </c>
      <c r="R2201">
        <v>0.2</v>
      </c>
      <c r="V2201">
        <v>1</v>
      </c>
      <c r="W2201" t="s">
        <v>247</v>
      </c>
      <c r="X2201" t="s">
        <v>450</v>
      </c>
    </row>
    <row r="2202" spans="1:24" x14ac:dyDescent="0.3">
      <c r="A2202">
        <v>2363</v>
      </c>
      <c r="B2202" s="15" t="s">
        <v>403</v>
      </c>
      <c r="C2202" t="str">
        <f>_xlfn.XLOOKUP($B2202, STANDARDS!$A:$A, STANDARDS!$B:$B,,0,2)</f>
        <v>Transvaal Sgp</v>
      </c>
      <c r="J2202">
        <v>2300</v>
      </c>
      <c r="M2202" t="s">
        <v>241</v>
      </c>
      <c r="P2202" t="s">
        <v>243</v>
      </c>
      <c r="Q2202">
        <v>-3</v>
      </c>
      <c r="R2202">
        <v>0.2</v>
      </c>
      <c r="V2202">
        <v>1</v>
      </c>
      <c r="W2202" t="s">
        <v>247</v>
      </c>
      <c r="X2202" t="s">
        <v>450</v>
      </c>
    </row>
    <row r="2203" spans="1:24" x14ac:dyDescent="0.3">
      <c r="A2203">
        <v>2364</v>
      </c>
      <c r="B2203" s="15" t="s">
        <v>403</v>
      </c>
      <c r="C2203" t="str">
        <f>_xlfn.XLOOKUP($B2203, STANDARDS!$A:$A, STANDARDS!$B:$B,,0,2)</f>
        <v>Transvaal Sgp</v>
      </c>
      <c r="J2203">
        <v>2300</v>
      </c>
      <c r="M2203" t="s">
        <v>241</v>
      </c>
      <c r="P2203" t="s">
        <v>243</v>
      </c>
      <c r="Q2203">
        <v>-2.2999999999999998</v>
      </c>
      <c r="R2203">
        <v>0.2</v>
      </c>
      <c r="V2203">
        <v>1</v>
      </c>
      <c r="W2203" t="s">
        <v>247</v>
      </c>
      <c r="X2203" t="s">
        <v>450</v>
      </c>
    </row>
    <row r="2204" spans="1:24" x14ac:dyDescent="0.3">
      <c r="A2204">
        <v>2365</v>
      </c>
      <c r="B2204" s="15" t="s">
        <v>403</v>
      </c>
      <c r="C2204" t="str">
        <f>_xlfn.XLOOKUP($B2204, STANDARDS!$A:$A, STANDARDS!$B:$B,,0,2)</f>
        <v>Transvaal Sgp</v>
      </c>
      <c r="J2204">
        <v>2300</v>
      </c>
      <c r="M2204" t="s">
        <v>241</v>
      </c>
      <c r="P2204" t="s">
        <v>243</v>
      </c>
      <c r="Q2204">
        <v>-2.7</v>
      </c>
      <c r="R2204">
        <v>0.2</v>
      </c>
      <c r="V2204">
        <v>1</v>
      </c>
      <c r="W2204" t="s">
        <v>247</v>
      </c>
      <c r="X2204" t="s">
        <v>450</v>
      </c>
    </row>
    <row r="2205" spans="1:24" x14ac:dyDescent="0.3">
      <c r="A2205">
        <v>2366</v>
      </c>
      <c r="B2205" s="15" t="s">
        <v>403</v>
      </c>
      <c r="C2205" t="str">
        <f>_xlfn.XLOOKUP($B2205, STANDARDS!$A:$A, STANDARDS!$B:$B,,0,2)</f>
        <v>Transvaal Sgp</v>
      </c>
      <c r="J2205">
        <v>2300</v>
      </c>
      <c r="M2205" t="s">
        <v>241</v>
      </c>
      <c r="P2205" t="s">
        <v>243</v>
      </c>
      <c r="Q2205">
        <v>-0.5</v>
      </c>
      <c r="R2205">
        <v>0.2</v>
      </c>
      <c r="V2205">
        <v>1</v>
      </c>
      <c r="W2205" t="s">
        <v>247</v>
      </c>
      <c r="X2205" t="s">
        <v>450</v>
      </c>
    </row>
    <row r="2206" spans="1:24" x14ac:dyDescent="0.3">
      <c r="A2206">
        <v>2367</v>
      </c>
      <c r="B2206" s="15" t="s">
        <v>403</v>
      </c>
      <c r="C2206" t="str">
        <f>_xlfn.XLOOKUP($B2206, STANDARDS!$A:$A, STANDARDS!$B:$B,,0,2)</f>
        <v>Transvaal Sgp</v>
      </c>
      <c r="J2206">
        <v>2300</v>
      </c>
      <c r="M2206" t="s">
        <v>241</v>
      </c>
      <c r="P2206" t="s">
        <v>243</v>
      </c>
      <c r="Q2206">
        <v>-0.8</v>
      </c>
      <c r="R2206">
        <v>0.2</v>
      </c>
      <c r="V2206">
        <v>1</v>
      </c>
      <c r="W2206" t="s">
        <v>247</v>
      </c>
      <c r="X2206" t="s">
        <v>450</v>
      </c>
    </row>
    <row r="2207" spans="1:24" x14ac:dyDescent="0.3">
      <c r="A2207">
        <v>2368</v>
      </c>
      <c r="B2207" s="15" t="s">
        <v>403</v>
      </c>
      <c r="C2207" t="str">
        <f>_xlfn.XLOOKUP($B2207, STANDARDS!$A:$A, STANDARDS!$B:$B,,0,2)</f>
        <v>Transvaal Sgp</v>
      </c>
      <c r="J2207">
        <v>2300</v>
      </c>
      <c r="M2207" t="s">
        <v>241</v>
      </c>
      <c r="P2207" t="s">
        <v>243</v>
      </c>
      <c r="Q2207">
        <v>-0.6</v>
      </c>
      <c r="R2207">
        <v>0.2</v>
      </c>
      <c r="V2207">
        <v>1</v>
      </c>
      <c r="W2207" t="s">
        <v>247</v>
      </c>
      <c r="X2207" t="s">
        <v>450</v>
      </c>
    </row>
    <row r="2208" spans="1:24" x14ac:dyDescent="0.3">
      <c r="A2208">
        <v>2369</v>
      </c>
      <c r="B2208" s="15" t="s">
        <v>403</v>
      </c>
      <c r="C2208" t="str">
        <f>_xlfn.XLOOKUP($B2208, STANDARDS!$A:$A, STANDARDS!$B:$B,,0,2)</f>
        <v>Transvaal Sgp</v>
      </c>
      <c r="J2208">
        <v>2300</v>
      </c>
      <c r="M2208" t="s">
        <v>241</v>
      </c>
      <c r="P2208" t="s">
        <v>243</v>
      </c>
      <c r="Q2208">
        <v>-0.8</v>
      </c>
      <c r="R2208">
        <v>0.2</v>
      </c>
      <c r="V2208">
        <v>1</v>
      </c>
      <c r="W2208" t="s">
        <v>247</v>
      </c>
      <c r="X2208" t="s">
        <v>450</v>
      </c>
    </row>
    <row r="2209" spans="1:24" x14ac:dyDescent="0.3">
      <c r="A2209">
        <v>2370</v>
      </c>
      <c r="B2209" s="15" t="s">
        <v>403</v>
      </c>
      <c r="C2209" t="str">
        <f>_xlfn.XLOOKUP($B2209, STANDARDS!$A:$A, STANDARDS!$B:$B,,0,2)</f>
        <v>Transvaal Sgp</v>
      </c>
      <c r="J2209">
        <v>2300</v>
      </c>
      <c r="M2209" t="s">
        <v>241</v>
      </c>
      <c r="P2209" t="s">
        <v>243</v>
      </c>
      <c r="Q2209">
        <v>-1.6</v>
      </c>
      <c r="R2209">
        <v>0.2</v>
      </c>
      <c r="V2209">
        <v>1</v>
      </c>
      <c r="W2209" t="s">
        <v>247</v>
      </c>
      <c r="X2209" t="s">
        <v>450</v>
      </c>
    </row>
    <row r="2210" spans="1:24" x14ac:dyDescent="0.3">
      <c r="A2210">
        <v>2371</v>
      </c>
      <c r="B2210" s="15" t="s">
        <v>403</v>
      </c>
      <c r="C2210" t="str">
        <f>_xlfn.XLOOKUP($B2210, STANDARDS!$A:$A, STANDARDS!$B:$B,,0,2)</f>
        <v>Transvaal Sgp</v>
      </c>
      <c r="J2210">
        <v>2300</v>
      </c>
      <c r="M2210" t="s">
        <v>241</v>
      </c>
      <c r="P2210" t="s">
        <v>243</v>
      </c>
      <c r="Q2210">
        <v>-0.8</v>
      </c>
      <c r="R2210">
        <v>0.2</v>
      </c>
      <c r="V2210">
        <v>1</v>
      </c>
      <c r="W2210" t="s">
        <v>247</v>
      </c>
      <c r="X2210" t="s">
        <v>450</v>
      </c>
    </row>
    <row r="2211" spans="1:24" x14ac:dyDescent="0.3">
      <c r="A2211">
        <v>2372</v>
      </c>
      <c r="B2211" s="15" t="s">
        <v>403</v>
      </c>
      <c r="C2211" t="str">
        <f>_xlfn.XLOOKUP($B2211, STANDARDS!$A:$A, STANDARDS!$B:$B,,0,2)</f>
        <v>Transvaal Sgp</v>
      </c>
      <c r="J2211">
        <v>2300</v>
      </c>
      <c r="M2211" t="s">
        <v>241</v>
      </c>
      <c r="P2211" t="s">
        <v>243</v>
      </c>
      <c r="Q2211">
        <v>-1.2</v>
      </c>
      <c r="R2211">
        <v>0.2</v>
      </c>
      <c r="V2211">
        <v>1</v>
      </c>
      <c r="W2211" t="s">
        <v>247</v>
      </c>
      <c r="X2211" t="s">
        <v>450</v>
      </c>
    </row>
    <row r="2212" spans="1:24" x14ac:dyDescent="0.3">
      <c r="A2212">
        <v>2373</v>
      </c>
      <c r="B2212" s="15" t="s">
        <v>403</v>
      </c>
      <c r="C2212" t="str">
        <f>_xlfn.XLOOKUP($B2212, STANDARDS!$A:$A, STANDARDS!$B:$B,,0,2)</f>
        <v>Transvaal Sgp</v>
      </c>
      <c r="J2212">
        <v>2300</v>
      </c>
      <c r="M2212" t="s">
        <v>241</v>
      </c>
      <c r="P2212" t="s">
        <v>243</v>
      </c>
      <c r="Q2212">
        <v>-1.1000000000000001</v>
      </c>
      <c r="R2212">
        <v>0.2</v>
      </c>
      <c r="V2212">
        <v>1</v>
      </c>
      <c r="W2212" t="s">
        <v>247</v>
      </c>
      <c r="X2212" t="s">
        <v>450</v>
      </c>
    </row>
    <row r="2213" spans="1:24" x14ac:dyDescent="0.3">
      <c r="A2213">
        <v>2374</v>
      </c>
      <c r="B2213" s="15" t="s">
        <v>403</v>
      </c>
      <c r="C2213" t="str">
        <f>_xlfn.XLOOKUP($B2213, STANDARDS!$A:$A, STANDARDS!$B:$B,,0,2)</f>
        <v>Transvaal Sgp</v>
      </c>
      <c r="J2213">
        <v>2300</v>
      </c>
      <c r="M2213" t="s">
        <v>240</v>
      </c>
      <c r="P2213" t="s">
        <v>243</v>
      </c>
      <c r="Q2213">
        <v>-2.2000000000000002</v>
      </c>
      <c r="R2213">
        <v>0.2</v>
      </c>
      <c r="V2213">
        <v>1</v>
      </c>
      <c r="W2213" t="s">
        <v>247</v>
      </c>
      <c r="X2213" t="s">
        <v>450</v>
      </c>
    </row>
    <row r="2214" spans="1:24" x14ac:dyDescent="0.3">
      <c r="A2214">
        <v>2375</v>
      </c>
      <c r="B2214" s="15" t="s">
        <v>403</v>
      </c>
      <c r="C2214" t="str">
        <f>_xlfn.XLOOKUP($B2214, STANDARDS!$A:$A, STANDARDS!$B:$B,,0,2)</f>
        <v>Transvaal Sgp</v>
      </c>
      <c r="J2214">
        <v>2300</v>
      </c>
      <c r="M2214" t="s">
        <v>240</v>
      </c>
      <c r="P2214" t="s">
        <v>243</v>
      </c>
      <c r="Q2214">
        <v>-1.7</v>
      </c>
      <c r="R2214">
        <v>0.2</v>
      </c>
      <c r="V2214">
        <v>1</v>
      </c>
      <c r="W2214" t="s">
        <v>247</v>
      </c>
      <c r="X2214" t="s">
        <v>450</v>
      </c>
    </row>
    <row r="2215" spans="1:24" x14ac:dyDescent="0.3">
      <c r="A2215">
        <v>2376</v>
      </c>
      <c r="B2215" s="15" t="s">
        <v>403</v>
      </c>
      <c r="C2215" t="str">
        <f>_xlfn.XLOOKUP($B2215, STANDARDS!$A:$A, STANDARDS!$B:$B,,0,2)</f>
        <v>Transvaal Sgp</v>
      </c>
      <c r="J2215">
        <v>2300</v>
      </c>
      <c r="M2215" t="s">
        <v>241</v>
      </c>
      <c r="P2215" t="s">
        <v>243</v>
      </c>
      <c r="Q2215">
        <v>-0.9</v>
      </c>
      <c r="R2215">
        <v>0.2</v>
      </c>
      <c r="V2215">
        <v>1</v>
      </c>
      <c r="W2215" t="s">
        <v>247</v>
      </c>
      <c r="X2215" t="s">
        <v>455</v>
      </c>
    </row>
    <row r="2216" spans="1:24" x14ac:dyDescent="0.3">
      <c r="A2216">
        <v>2377</v>
      </c>
      <c r="B2216" s="15" t="s">
        <v>403</v>
      </c>
      <c r="C2216" t="str">
        <f>_xlfn.XLOOKUP($B2216, STANDARDS!$A:$A, STANDARDS!$B:$B,,0,2)</f>
        <v>Transvaal Sgp</v>
      </c>
      <c r="J2216">
        <v>2300</v>
      </c>
      <c r="M2216" t="s">
        <v>241</v>
      </c>
      <c r="P2216" t="s">
        <v>243</v>
      </c>
      <c r="Q2216">
        <v>-0.8</v>
      </c>
      <c r="R2216">
        <v>0.2</v>
      </c>
      <c r="V2216">
        <v>1</v>
      </c>
      <c r="W2216" t="s">
        <v>247</v>
      </c>
      <c r="X2216" t="s">
        <v>455</v>
      </c>
    </row>
    <row r="2217" spans="1:24" x14ac:dyDescent="0.3">
      <c r="A2217">
        <v>2378</v>
      </c>
      <c r="B2217" s="15" t="s">
        <v>403</v>
      </c>
      <c r="C2217" t="str">
        <f>_xlfn.XLOOKUP($B2217, STANDARDS!$A:$A, STANDARDS!$B:$B,,0,2)</f>
        <v>Transvaal Sgp</v>
      </c>
      <c r="J2217">
        <v>2300</v>
      </c>
      <c r="M2217" t="s">
        <v>241</v>
      </c>
      <c r="P2217" t="s">
        <v>243</v>
      </c>
      <c r="Q2217">
        <v>-0.5</v>
      </c>
      <c r="R2217">
        <v>0.2</v>
      </c>
      <c r="V2217">
        <v>1</v>
      </c>
      <c r="W2217" t="s">
        <v>247</v>
      </c>
      <c r="X2217" t="s">
        <v>455</v>
      </c>
    </row>
    <row r="2218" spans="1:24" x14ac:dyDescent="0.3">
      <c r="A2218">
        <v>2379</v>
      </c>
      <c r="B2218" s="15" t="s">
        <v>403</v>
      </c>
      <c r="C2218" t="str">
        <f>_xlfn.XLOOKUP($B2218, STANDARDS!$A:$A, STANDARDS!$B:$B,,0,2)</f>
        <v>Transvaal Sgp</v>
      </c>
      <c r="J2218">
        <v>2300</v>
      </c>
      <c r="M2218" t="s">
        <v>241</v>
      </c>
      <c r="P2218" t="s">
        <v>243</v>
      </c>
      <c r="Q2218">
        <v>0.2</v>
      </c>
      <c r="R2218">
        <v>0.2</v>
      </c>
      <c r="V2218">
        <v>1</v>
      </c>
      <c r="W2218" t="s">
        <v>247</v>
      </c>
      <c r="X2218" t="s">
        <v>455</v>
      </c>
    </row>
    <row r="2219" spans="1:24" x14ac:dyDescent="0.3">
      <c r="A2219">
        <v>2380</v>
      </c>
      <c r="B2219" s="15" t="s">
        <v>403</v>
      </c>
      <c r="C2219" t="str">
        <f>_xlfn.XLOOKUP($B2219, STANDARDS!$A:$A, STANDARDS!$B:$B,,0,2)</f>
        <v>Transvaal Sgp</v>
      </c>
      <c r="J2219">
        <v>2300</v>
      </c>
      <c r="M2219" t="s">
        <v>241</v>
      </c>
      <c r="P2219" t="s">
        <v>243</v>
      </c>
      <c r="Q2219">
        <v>-1</v>
      </c>
      <c r="R2219">
        <v>0.2</v>
      </c>
      <c r="V2219">
        <v>1</v>
      </c>
      <c r="W2219" t="s">
        <v>247</v>
      </c>
      <c r="X2219" t="s">
        <v>455</v>
      </c>
    </row>
    <row r="2220" spans="1:24" x14ac:dyDescent="0.3">
      <c r="A2220">
        <v>2381</v>
      </c>
      <c r="B2220" s="15" t="s">
        <v>403</v>
      </c>
      <c r="C2220" t="str">
        <f>_xlfn.XLOOKUP($B2220, STANDARDS!$A:$A, STANDARDS!$B:$B,,0,2)</f>
        <v>Transvaal Sgp</v>
      </c>
      <c r="J2220">
        <v>2300</v>
      </c>
      <c r="M2220" t="s">
        <v>240</v>
      </c>
      <c r="P2220" t="s">
        <v>243</v>
      </c>
      <c r="Q2220">
        <v>0.3</v>
      </c>
      <c r="R2220">
        <v>0.2</v>
      </c>
      <c r="V2220">
        <v>1</v>
      </c>
      <c r="W2220" t="s">
        <v>247</v>
      </c>
      <c r="X2220" t="s">
        <v>455</v>
      </c>
    </row>
    <row r="2221" spans="1:24" x14ac:dyDescent="0.3">
      <c r="A2221">
        <v>2382</v>
      </c>
      <c r="B2221" s="15" t="s">
        <v>403</v>
      </c>
      <c r="C2221" t="str">
        <f>_xlfn.XLOOKUP($B2221, STANDARDS!$A:$A, STANDARDS!$B:$B,,0,2)</f>
        <v>Transvaal Sgp</v>
      </c>
      <c r="J2221">
        <v>2300</v>
      </c>
      <c r="M2221" t="s">
        <v>241</v>
      </c>
      <c r="P2221" t="s">
        <v>243</v>
      </c>
      <c r="Q2221">
        <v>-0.2</v>
      </c>
      <c r="R2221">
        <v>0.2</v>
      </c>
      <c r="V2221">
        <v>1</v>
      </c>
      <c r="W2221" t="s">
        <v>247</v>
      </c>
      <c r="X2221" t="s">
        <v>455</v>
      </c>
    </row>
    <row r="2222" spans="1:24" x14ac:dyDescent="0.3">
      <c r="A2222">
        <v>2383</v>
      </c>
      <c r="B2222" s="15" t="s">
        <v>403</v>
      </c>
      <c r="C2222" t="str">
        <f>_xlfn.XLOOKUP($B2222, STANDARDS!$A:$A, STANDARDS!$B:$B,,0,2)</f>
        <v>Transvaal Sgp</v>
      </c>
      <c r="J2222">
        <v>2300</v>
      </c>
      <c r="M2222" t="s">
        <v>241</v>
      </c>
      <c r="P2222" t="s">
        <v>243</v>
      </c>
      <c r="Q2222">
        <v>0.2</v>
      </c>
      <c r="R2222">
        <v>0.2</v>
      </c>
      <c r="V2222">
        <v>1</v>
      </c>
      <c r="W2222" t="s">
        <v>247</v>
      </c>
      <c r="X2222" t="s">
        <v>455</v>
      </c>
    </row>
    <row r="2223" spans="1:24" x14ac:dyDescent="0.3">
      <c r="A2223">
        <v>2384</v>
      </c>
      <c r="B2223" s="15" t="s">
        <v>403</v>
      </c>
      <c r="C2223" t="str">
        <f>_xlfn.XLOOKUP($B2223, STANDARDS!$A:$A, STANDARDS!$B:$B,,0,2)</f>
        <v>Transvaal Sgp</v>
      </c>
      <c r="J2223">
        <v>2300</v>
      </c>
      <c r="M2223" t="s">
        <v>240</v>
      </c>
      <c r="P2223" t="s">
        <v>243</v>
      </c>
      <c r="Q2223">
        <v>-0.8</v>
      </c>
      <c r="R2223">
        <v>0.2</v>
      </c>
      <c r="V2223">
        <v>1</v>
      </c>
      <c r="W2223" t="s">
        <v>247</v>
      </c>
      <c r="X2223" t="s">
        <v>455</v>
      </c>
    </row>
    <row r="2224" spans="1:24" x14ac:dyDescent="0.3">
      <c r="A2224">
        <v>2385</v>
      </c>
      <c r="B2224" s="15" t="s">
        <v>403</v>
      </c>
      <c r="C2224" t="str">
        <f>_xlfn.XLOOKUP($B2224, STANDARDS!$A:$A, STANDARDS!$B:$B,,0,2)</f>
        <v>Transvaal Sgp</v>
      </c>
      <c r="J2224">
        <v>2300</v>
      </c>
      <c r="M2224" t="s">
        <v>240</v>
      </c>
      <c r="P2224" t="s">
        <v>243</v>
      </c>
      <c r="Q2224">
        <v>-1.1000000000000001</v>
      </c>
      <c r="R2224">
        <v>0.2</v>
      </c>
      <c r="V2224">
        <v>1</v>
      </c>
      <c r="W2224" t="s">
        <v>247</v>
      </c>
      <c r="X2224" t="s">
        <v>455</v>
      </c>
    </row>
    <row r="2225" spans="1:24" x14ac:dyDescent="0.3">
      <c r="A2225">
        <v>2386</v>
      </c>
      <c r="B2225" s="15" t="s">
        <v>403</v>
      </c>
      <c r="C2225" t="str">
        <f>_xlfn.XLOOKUP($B2225, STANDARDS!$A:$A, STANDARDS!$B:$B,,0,2)</f>
        <v>Transvaal Sgp</v>
      </c>
      <c r="J2225">
        <v>2300</v>
      </c>
      <c r="M2225" t="s">
        <v>241</v>
      </c>
      <c r="P2225" t="s">
        <v>243</v>
      </c>
      <c r="Q2225">
        <v>-0.7</v>
      </c>
      <c r="R2225">
        <v>0.2</v>
      </c>
      <c r="V2225">
        <v>1</v>
      </c>
      <c r="W2225" t="s">
        <v>247</v>
      </c>
      <c r="X2225" t="s">
        <v>455</v>
      </c>
    </row>
    <row r="2226" spans="1:24" x14ac:dyDescent="0.3">
      <c r="A2226">
        <v>2387</v>
      </c>
      <c r="B2226" s="15" t="s">
        <v>403</v>
      </c>
      <c r="C2226" t="str">
        <f>_xlfn.XLOOKUP($B2226, STANDARDS!$A:$A, STANDARDS!$B:$B,,0,2)</f>
        <v>Transvaal Sgp</v>
      </c>
      <c r="J2226">
        <v>2300</v>
      </c>
      <c r="M2226" t="s">
        <v>241</v>
      </c>
      <c r="P2226" t="s">
        <v>243</v>
      </c>
      <c r="Q2226">
        <v>-0.9</v>
      </c>
      <c r="R2226">
        <v>0.2</v>
      </c>
      <c r="V2226">
        <v>1</v>
      </c>
      <c r="W2226" t="s">
        <v>247</v>
      </c>
      <c r="X2226" t="s">
        <v>455</v>
      </c>
    </row>
    <row r="2227" spans="1:24" x14ac:dyDescent="0.3">
      <c r="A2227">
        <v>2388</v>
      </c>
      <c r="B2227" s="15" t="s">
        <v>403</v>
      </c>
      <c r="C2227" t="str">
        <f>_xlfn.XLOOKUP($B2227, STANDARDS!$A:$A, STANDARDS!$B:$B,,0,2)</f>
        <v>Transvaal Sgp</v>
      </c>
      <c r="J2227">
        <v>2300</v>
      </c>
      <c r="M2227" t="s">
        <v>241</v>
      </c>
      <c r="P2227" t="s">
        <v>243</v>
      </c>
      <c r="Q2227">
        <v>1.9</v>
      </c>
      <c r="R2227">
        <v>0.2</v>
      </c>
      <c r="V2227">
        <v>1</v>
      </c>
      <c r="W2227" t="s">
        <v>247</v>
      </c>
      <c r="X2227" t="s">
        <v>484</v>
      </c>
    </row>
    <row r="2228" spans="1:24" x14ac:dyDescent="0.3">
      <c r="A2228">
        <v>2389</v>
      </c>
      <c r="B2228" s="15" t="s">
        <v>404</v>
      </c>
      <c r="C2228" t="str">
        <f>_xlfn.XLOOKUP($B2228, STANDARDS!$A:$A, STANDARDS!$B:$B,,0,2)</f>
        <v>Aravalli Sgp</v>
      </c>
      <c r="J2228">
        <v>2350</v>
      </c>
      <c r="M2228" t="s">
        <v>221</v>
      </c>
      <c r="O2228">
        <v>1.6E-2</v>
      </c>
      <c r="P2228" t="s">
        <v>243</v>
      </c>
      <c r="S2228">
        <v>-14.7</v>
      </c>
      <c r="T2228">
        <v>0.2</v>
      </c>
      <c r="U2228" t="s">
        <v>246</v>
      </c>
      <c r="V2228">
        <v>1</v>
      </c>
      <c r="W2228" t="s">
        <v>247</v>
      </c>
      <c r="X2228" t="s">
        <v>451</v>
      </c>
    </row>
    <row r="2229" spans="1:24" x14ac:dyDescent="0.3">
      <c r="A2229">
        <v>2390</v>
      </c>
      <c r="B2229" s="15" t="s">
        <v>404</v>
      </c>
      <c r="C2229" t="str">
        <f>_xlfn.XLOOKUP($B2229, STANDARDS!$A:$A, STANDARDS!$B:$B,,0,2)</f>
        <v>Aravalli Sgp</v>
      </c>
      <c r="J2229">
        <v>2350</v>
      </c>
      <c r="M2229" t="s">
        <v>221</v>
      </c>
      <c r="O2229">
        <v>1.4999999999999999E-2</v>
      </c>
      <c r="P2229" t="s">
        <v>243</v>
      </c>
      <c r="S2229">
        <v>-15.9</v>
      </c>
      <c r="T2229">
        <v>0.2</v>
      </c>
      <c r="U2229" t="s">
        <v>246</v>
      </c>
      <c r="V2229">
        <v>1</v>
      </c>
      <c r="W2229" t="s">
        <v>247</v>
      </c>
      <c r="X2229" t="s">
        <v>451</v>
      </c>
    </row>
    <row r="2230" spans="1:24" x14ac:dyDescent="0.3">
      <c r="A2230">
        <v>2391</v>
      </c>
      <c r="B2230" s="15" t="s">
        <v>404</v>
      </c>
      <c r="C2230" t="str">
        <f>_xlfn.XLOOKUP($B2230, STANDARDS!$A:$A, STANDARDS!$B:$B,,0,2)</f>
        <v>Aravalli Sgp</v>
      </c>
      <c r="J2230">
        <v>2350</v>
      </c>
      <c r="M2230" t="s">
        <v>221</v>
      </c>
      <c r="O2230">
        <v>1.9E-2</v>
      </c>
      <c r="P2230" t="s">
        <v>243</v>
      </c>
      <c r="S2230">
        <v>-13.7</v>
      </c>
      <c r="T2230">
        <v>0.2</v>
      </c>
      <c r="U2230" t="s">
        <v>246</v>
      </c>
      <c r="V2230">
        <v>1</v>
      </c>
      <c r="W2230" t="s">
        <v>247</v>
      </c>
      <c r="X2230" t="s">
        <v>451</v>
      </c>
    </row>
    <row r="2231" spans="1:24" x14ac:dyDescent="0.3">
      <c r="A2231">
        <v>2392</v>
      </c>
      <c r="B2231" s="15" t="s">
        <v>404</v>
      </c>
      <c r="C2231" t="str">
        <f>_xlfn.XLOOKUP($B2231, STANDARDS!$A:$A, STANDARDS!$B:$B,,0,2)</f>
        <v>Aravalli Sgp</v>
      </c>
      <c r="J2231">
        <v>2350</v>
      </c>
      <c r="M2231" t="s">
        <v>221</v>
      </c>
      <c r="O2231">
        <v>3.2000000000000001E-2</v>
      </c>
      <c r="P2231" t="s">
        <v>243</v>
      </c>
      <c r="S2231">
        <v>-14.1</v>
      </c>
      <c r="T2231">
        <v>0.2</v>
      </c>
      <c r="U2231" t="s">
        <v>246</v>
      </c>
      <c r="V2231">
        <v>1</v>
      </c>
      <c r="W2231" t="s">
        <v>247</v>
      </c>
      <c r="X2231" t="s">
        <v>451</v>
      </c>
    </row>
    <row r="2232" spans="1:24" x14ac:dyDescent="0.3">
      <c r="A2232">
        <v>2393</v>
      </c>
      <c r="B2232" s="15" t="s">
        <v>404</v>
      </c>
      <c r="C2232" t="str">
        <f>_xlfn.XLOOKUP($B2232, STANDARDS!$A:$A, STANDARDS!$B:$B,,0,2)</f>
        <v>Aravalli Sgp</v>
      </c>
      <c r="J2232">
        <v>2350</v>
      </c>
      <c r="M2232" t="s">
        <v>221</v>
      </c>
      <c r="O2232">
        <v>2.8000000000000001E-2</v>
      </c>
      <c r="P2232" t="s">
        <v>243</v>
      </c>
      <c r="S2232">
        <v>-13.2</v>
      </c>
      <c r="T2232">
        <v>0.2</v>
      </c>
      <c r="U2232" t="s">
        <v>246</v>
      </c>
      <c r="V2232">
        <v>1</v>
      </c>
      <c r="W2232" t="s">
        <v>247</v>
      </c>
      <c r="X2232" t="s">
        <v>451</v>
      </c>
    </row>
    <row r="2233" spans="1:24" x14ac:dyDescent="0.3">
      <c r="A2233">
        <v>2394</v>
      </c>
      <c r="B2233" s="15" t="s">
        <v>404</v>
      </c>
      <c r="C2233" t="str">
        <f>_xlfn.XLOOKUP($B2233, STANDARDS!$A:$A, STANDARDS!$B:$B,,0,2)</f>
        <v>Aravalli Sgp</v>
      </c>
      <c r="J2233">
        <v>2350</v>
      </c>
      <c r="M2233" t="s">
        <v>221</v>
      </c>
      <c r="O2233">
        <v>2.3E-2</v>
      </c>
      <c r="P2233" t="s">
        <v>243</v>
      </c>
      <c r="S2233">
        <v>-14.5</v>
      </c>
      <c r="T2233">
        <v>0.2</v>
      </c>
      <c r="U2233" t="s">
        <v>246</v>
      </c>
      <c r="V2233">
        <v>1</v>
      </c>
      <c r="W2233" t="s">
        <v>247</v>
      </c>
      <c r="X2233" t="s">
        <v>451</v>
      </c>
    </row>
    <row r="2234" spans="1:24" x14ac:dyDescent="0.3">
      <c r="A2234">
        <v>2395</v>
      </c>
      <c r="B2234" s="15" t="s">
        <v>404</v>
      </c>
      <c r="C2234" t="str">
        <f>_xlfn.XLOOKUP($B2234, STANDARDS!$A:$A, STANDARDS!$B:$B,,0,2)</f>
        <v>Aravalli Sgp</v>
      </c>
      <c r="J2234">
        <v>2350</v>
      </c>
      <c r="M2234" t="s">
        <v>221</v>
      </c>
      <c r="O2234">
        <v>1.2999999999999999E-2</v>
      </c>
      <c r="P2234" t="s">
        <v>243</v>
      </c>
      <c r="S2234">
        <v>-13.9</v>
      </c>
      <c r="T2234">
        <v>0.2</v>
      </c>
      <c r="U2234" t="s">
        <v>246</v>
      </c>
      <c r="V2234">
        <v>1</v>
      </c>
      <c r="W2234" t="s">
        <v>247</v>
      </c>
      <c r="X2234" t="s">
        <v>451</v>
      </c>
    </row>
    <row r="2235" spans="1:24" x14ac:dyDescent="0.3">
      <c r="A2235">
        <v>2397</v>
      </c>
      <c r="B2235" s="15" t="s">
        <v>404</v>
      </c>
      <c r="C2235" t="str">
        <f>_xlfn.XLOOKUP($B2235, STANDARDS!$A:$A, STANDARDS!$B:$B,,0,2)</f>
        <v>Aravalli Sgp</v>
      </c>
      <c r="J2235">
        <v>2350</v>
      </c>
      <c r="M2235" t="s">
        <v>221</v>
      </c>
      <c r="O2235">
        <v>2.4E-2</v>
      </c>
      <c r="P2235" t="s">
        <v>243</v>
      </c>
      <c r="S2235">
        <v>-21.8</v>
      </c>
      <c r="T2235">
        <v>0.2</v>
      </c>
      <c r="U2235" t="s">
        <v>246</v>
      </c>
      <c r="V2235">
        <v>1</v>
      </c>
      <c r="W2235" t="s">
        <v>247</v>
      </c>
      <c r="X2235" t="s">
        <v>451</v>
      </c>
    </row>
    <row r="2236" spans="1:24" x14ac:dyDescent="0.3">
      <c r="A2236">
        <v>2399</v>
      </c>
      <c r="B2236" s="15" t="s">
        <v>404</v>
      </c>
      <c r="C2236" t="str">
        <f>_xlfn.XLOOKUP($B2236, STANDARDS!$A:$A, STANDARDS!$B:$B,,0,2)</f>
        <v>Aravalli Sgp</v>
      </c>
      <c r="J2236">
        <v>2350</v>
      </c>
      <c r="M2236" t="s">
        <v>221</v>
      </c>
      <c r="O2236">
        <v>4.4999999999999998E-2</v>
      </c>
      <c r="P2236" t="s">
        <v>243</v>
      </c>
      <c r="S2236">
        <v>-11.4</v>
      </c>
      <c r="T2236">
        <v>0.2</v>
      </c>
      <c r="U2236" t="s">
        <v>246</v>
      </c>
      <c r="V2236">
        <v>1</v>
      </c>
      <c r="W2236" t="s">
        <v>247</v>
      </c>
      <c r="X2236" t="s">
        <v>451</v>
      </c>
    </row>
    <row r="2237" spans="1:24" x14ac:dyDescent="0.3">
      <c r="A2237">
        <v>2400</v>
      </c>
      <c r="B2237" s="15" t="s">
        <v>404</v>
      </c>
      <c r="C2237" t="str">
        <f>_xlfn.XLOOKUP($B2237, STANDARDS!$A:$A, STANDARDS!$B:$B,,0,2)</f>
        <v>Aravalli Sgp</v>
      </c>
      <c r="J2237">
        <v>2350</v>
      </c>
      <c r="M2237" t="s">
        <v>221</v>
      </c>
      <c r="O2237">
        <v>8.9999999999999993E-3</v>
      </c>
      <c r="P2237" t="s">
        <v>243</v>
      </c>
      <c r="S2237">
        <v>-17.600000000000001</v>
      </c>
      <c r="T2237">
        <v>0.2</v>
      </c>
      <c r="U2237" t="s">
        <v>246</v>
      </c>
      <c r="V2237">
        <v>1</v>
      </c>
      <c r="W2237" t="s">
        <v>247</v>
      </c>
      <c r="X2237" t="s">
        <v>451</v>
      </c>
    </row>
    <row r="2238" spans="1:24" x14ac:dyDescent="0.3">
      <c r="A2238">
        <v>2401</v>
      </c>
      <c r="B2238" s="15" t="s">
        <v>405</v>
      </c>
      <c r="C2238" t="str">
        <f>_xlfn.XLOOKUP($B2238, STANDARDS!$A:$A, STANDARDS!$B:$B,,0,2)</f>
        <v>Lomagundi Gp</v>
      </c>
      <c r="J2238">
        <v>2350</v>
      </c>
      <c r="M2238" t="s">
        <v>222</v>
      </c>
      <c r="P2238" t="s">
        <v>243</v>
      </c>
      <c r="S2238">
        <v>-23.7</v>
      </c>
      <c r="T2238">
        <v>0.2</v>
      </c>
      <c r="U2238" t="s">
        <v>246</v>
      </c>
      <c r="V2238">
        <v>1</v>
      </c>
      <c r="W2238" t="s">
        <v>247</v>
      </c>
      <c r="X2238" t="s">
        <v>455</v>
      </c>
    </row>
    <row r="2239" spans="1:24" x14ac:dyDescent="0.3">
      <c r="A2239">
        <v>2402</v>
      </c>
      <c r="B2239" s="15" t="s">
        <v>405</v>
      </c>
      <c r="C2239" t="str">
        <f>_xlfn.XLOOKUP($B2239, STANDARDS!$A:$A, STANDARDS!$B:$B,,0,2)</f>
        <v>Lomagundi Gp</v>
      </c>
      <c r="J2239">
        <v>2350</v>
      </c>
      <c r="M2239" t="s">
        <v>222</v>
      </c>
      <c r="P2239" t="s">
        <v>243</v>
      </c>
      <c r="S2239">
        <v>-24.1</v>
      </c>
      <c r="T2239">
        <v>0.2</v>
      </c>
      <c r="U2239" t="s">
        <v>246</v>
      </c>
      <c r="V2239">
        <v>1</v>
      </c>
      <c r="W2239" t="s">
        <v>247</v>
      </c>
      <c r="X2239" t="s">
        <v>455</v>
      </c>
    </row>
    <row r="2240" spans="1:24" x14ac:dyDescent="0.3">
      <c r="A2240">
        <v>2403</v>
      </c>
      <c r="B2240" s="15" t="s">
        <v>405</v>
      </c>
      <c r="C2240" t="str">
        <f>_xlfn.XLOOKUP($B2240, STANDARDS!$A:$A, STANDARDS!$B:$B,,0,2)</f>
        <v>Lomagundi Gp</v>
      </c>
      <c r="J2240">
        <v>2350</v>
      </c>
      <c r="M2240" t="s">
        <v>241</v>
      </c>
      <c r="P2240" t="s">
        <v>243</v>
      </c>
      <c r="Q2240">
        <v>12.5</v>
      </c>
      <c r="R2240">
        <v>0.2</v>
      </c>
      <c r="V2240">
        <v>1</v>
      </c>
      <c r="W2240" t="s">
        <v>247</v>
      </c>
      <c r="X2240" t="s">
        <v>450</v>
      </c>
    </row>
    <row r="2241" spans="1:24" x14ac:dyDescent="0.3">
      <c r="A2241">
        <v>2404</v>
      </c>
      <c r="B2241" s="15" t="s">
        <v>405</v>
      </c>
      <c r="C2241" t="str">
        <f>_xlfn.XLOOKUP($B2241, STANDARDS!$A:$A, STANDARDS!$B:$B,,0,2)</f>
        <v>Lomagundi Gp</v>
      </c>
      <c r="J2241">
        <v>2350</v>
      </c>
      <c r="M2241" t="s">
        <v>241</v>
      </c>
      <c r="P2241" t="s">
        <v>243</v>
      </c>
      <c r="Q2241">
        <v>12.9</v>
      </c>
      <c r="R2241">
        <v>0.2</v>
      </c>
      <c r="V2241">
        <v>1</v>
      </c>
      <c r="W2241" t="s">
        <v>247</v>
      </c>
      <c r="X2241" t="s">
        <v>450</v>
      </c>
    </row>
    <row r="2242" spans="1:24" x14ac:dyDescent="0.3">
      <c r="A2242">
        <v>2405</v>
      </c>
      <c r="B2242" s="15" t="s">
        <v>405</v>
      </c>
      <c r="C2242" t="str">
        <f>_xlfn.XLOOKUP($B2242, STANDARDS!$A:$A, STANDARDS!$B:$B,,0,2)</f>
        <v>Lomagundi Gp</v>
      </c>
      <c r="J2242">
        <v>2350</v>
      </c>
      <c r="M2242" t="s">
        <v>241</v>
      </c>
      <c r="P2242" t="s">
        <v>243</v>
      </c>
      <c r="Q2242">
        <v>11.4</v>
      </c>
      <c r="R2242">
        <v>0.2</v>
      </c>
      <c r="V2242">
        <v>1</v>
      </c>
      <c r="W2242" t="s">
        <v>247</v>
      </c>
      <c r="X2242" t="s">
        <v>450</v>
      </c>
    </row>
    <row r="2243" spans="1:24" x14ac:dyDescent="0.3">
      <c r="A2243">
        <v>2406</v>
      </c>
      <c r="B2243" s="15" t="s">
        <v>405</v>
      </c>
      <c r="C2243" t="str">
        <f>_xlfn.XLOOKUP($B2243, STANDARDS!$A:$A, STANDARDS!$B:$B,,0,2)</f>
        <v>Lomagundi Gp</v>
      </c>
      <c r="J2243">
        <v>2350</v>
      </c>
      <c r="M2243" t="s">
        <v>241</v>
      </c>
      <c r="P2243" t="s">
        <v>243</v>
      </c>
      <c r="Q2243">
        <v>13.4</v>
      </c>
      <c r="R2243">
        <v>0.2</v>
      </c>
      <c r="V2243">
        <v>1</v>
      </c>
      <c r="W2243" t="s">
        <v>247</v>
      </c>
      <c r="X2243" t="s">
        <v>450</v>
      </c>
    </row>
    <row r="2244" spans="1:24" x14ac:dyDescent="0.3">
      <c r="A2244">
        <v>2407</v>
      </c>
      <c r="B2244" s="15" t="s">
        <v>405</v>
      </c>
      <c r="C2244" t="str">
        <f>_xlfn.XLOOKUP($B2244, STANDARDS!$A:$A, STANDARDS!$B:$B,,0,2)</f>
        <v>Lomagundi Gp</v>
      </c>
      <c r="J2244">
        <v>2350</v>
      </c>
      <c r="M2244" t="s">
        <v>241</v>
      </c>
      <c r="P2244" t="s">
        <v>243</v>
      </c>
      <c r="Q2244">
        <v>8.1</v>
      </c>
      <c r="R2244">
        <v>0.2</v>
      </c>
      <c r="V2244">
        <v>1</v>
      </c>
      <c r="W2244" t="s">
        <v>247</v>
      </c>
      <c r="X2244" t="s">
        <v>450</v>
      </c>
    </row>
    <row r="2245" spans="1:24" x14ac:dyDescent="0.3">
      <c r="A2245">
        <v>2408</v>
      </c>
      <c r="B2245" s="15" t="s">
        <v>405</v>
      </c>
      <c r="C2245" t="str">
        <f>_xlfn.XLOOKUP($B2245, STANDARDS!$A:$A, STANDARDS!$B:$B,,0,2)</f>
        <v>Lomagundi Gp</v>
      </c>
      <c r="J2245">
        <v>2350</v>
      </c>
      <c r="M2245" t="s">
        <v>241</v>
      </c>
      <c r="P2245" t="s">
        <v>243</v>
      </c>
      <c r="Q2245">
        <v>7.3</v>
      </c>
      <c r="R2245">
        <v>0.2</v>
      </c>
      <c r="V2245">
        <v>1</v>
      </c>
      <c r="W2245" t="s">
        <v>247</v>
      </c>
      <c r="X2245" t="s">
        <v>450</v>
      </c>
    </row>
    <row r="2246" spans="1:24" x14ac:dyDescent="0.3">
      <c r="A2246">
        <v>2409</v>
      </c>
      <c r="B2246" s="15" t="s">
        <v>405</v>
      </c>
      <c r="C2246" t="str">
        <f>_xlfn.XLOOKUP($B2246, STANDARDS!$A:$A, STANDARDS!$B:$B,,0,2)</f>
        <v>Lomagundi Gp</v>
      </c>
      <c r="J2246">
        <v>2350</v>
      </c>
      <c r="M2246" t="s">
        <v>241</v>
      </c>
      <c r="P2246" t="s">
        <v>243</v>
      </c>
      <c r="Q2246">
        <v>8</v>
      </c>
      <c r="R2246">
        <v>0.2</v>
      </c>
      <c r="V2246">
        <v>1</v>
      </c>
      <c r="W2246" t="s">
        <v>247</v>
      </c>
      <c r="X2246" t="s">
        <v>450</v>
      </c>
    </row>
    <row r="2247" spans="1:24" x14ac:dyDescent="0.3">
      <c r="A2247">
        <v>2410</v>
      </c>
      <c r="B2247" s="15" t="s">
        <v>405</v>
      </c>
      <c r="C2247" t="str">
        <f>_xlfn.XLOOKUP($B2247, STANDARDS!$A:$A, STANDARDS!$B:$B,,0,2)</f>
        <v>Lomagundi Gp</v>
      </c>
      <c r="J2247">
        <v>2350</v>
      </c>
      <c r="M2247" t="s">
        <v>241</v>
      </c>
      <c r="P2247" t="s">
        <v>243</v>
      </c>
      <c r="Q2247">
        <v>7.8</v>
      </c>
      <c r="R2247">
        <v>0.2</v>
      </c>
      <c r="V2247">
        <v>1</v>
      </c>
      <c r="W2247" t="s">
        <v>247</v>
      </c>
      <c r="X2247" t="s">
        <v>450</v>
      </c>
    </row>
    <row r="2248" spans="1:24" x14ac:dyDescent="0.3">
      <c r="A2248">
        <v>2411</v>
      </c>
      <c r="B2248" s="15" t="s">
        <v>405</v>
      </c>
      <c r="C2248" t="str">
        <f>_xlfn.XLOOKUP($B2248, STANDARDS!$A:$A, STANDARDS!$B:$B,,0,2)</f>
        <v>Lomagundi Gp</v>
      </c>
      <c r="J2248">
        <v>2350</v>
      </c>
      <c r="M2248" t="s">
        <v>241</v>
      </c>
      <c r="P2248" t="s">
        <v>243</v>
      </c>
      <c r="Q2248">
        <v>8.6</v>
      </c>
      <c r="R2248">
        <v>0.2</v>
      </c>
      <c r="V2248">
        <v>1</v>
      </c>
      <c r="W2248" t="s">
        <v>247</v>
      </c>
      <c r="X2248" t="s">
        <v>450</v>
      </c>
    </row>
    <row r="2249" spans="1:24" x14ac:dyDescent="0.3">
      <c r="A2249">
        <v>2412</v>
      </c>
      <c r="B2249" s="15" t="s">
        <v>405</v>
      </c>
      <c r="C2249" t="str">
        <f>_xlfn.XLOOKUP($B2249, STANDARDS!$A:$A, STANDARDS!$B:$B,,0,2)</f>
        <v>Lomagundi Gp</v>
      </c>
      <c r="J2249">
        <v>2350</v>
      </c>
      <c r="M2249" t="s">
        <v>241</v>
      </c>
      <c r="P2249" t="s">
        <v>243</v>
      </c>
      <c r="Q2249">
        <v>8</v>
      </c>
      <c r="R2249">
        <v>0.2</v>
      </c>
      <c r="V2249">
        <v>1</v>
      </c>
      <c r="W2249" t="s">
        <v>247</v>
      </c>
      <c r="X2249" t="s">
        <v>450</v>
      </c>
    </row>
    <row r="2250" spans="1:24" x14ac:dyDescent="0.3">
      <c r="A2250">
        <v>2413</v>
      </c>
      <c r="B2250" s="15" t="s">
        <v>405</v>
      </c>
      <c r="C2250" t="str">
        <f>_xlfn.XLOOKUP($B2250, STANDARDS!$A:$A, STANDARDS!$B:$B,,0,2)</f>
        <v>Lomagundi Gp</v>
      </c>
      <c r="J2250">
        <v>2350</v>
      </c>
      <c r="M2250" t="s">
        <v>241</v>
      </c>
      <c r="P2250" t="s">
        <v>243</v>
      </c>
      <c r="Q2250">
        <v>9.1999999999999993</v>
      </c>
      <c r="R2250">
        <v>0.2</v>
      </c>
      <c r="V2250">
        <v>1</v>
      </c>
      <c r="W2250" t="s">
        <v>247</v>
      </c>
      <c r="X2250" t="s">
        <v>450</v>
      </c>
    </row>
    <row r="2251" spans="1:24" x14ac:dyDescent="0.3">
      <c r="A2251">
        <v>2414</v>
      </c>
      <c r="B2251" s="15" t="s">
        <v>405</v>
      </c>
      <c r="C2251" t="str">
        <f>_xlfn.XLOOKUP($B2251, STANDARDS!$A:$A, STANDARDS!$B:$B,,0,2)</f>
        <v>Lomagundi Gp</v>
      </c>
      <c r="J2251">
        <v>2350</v>
      </c>
      <c r="M2251" t="s">
        <v>241</v>
      </c>
      <c r="P2251" t="s">
        <v>243</v>
      </c>
      <c r="Q2251">
        <v>2.2000000000000002</v>
      </c>
      <c r="R2251">
        <v>0.2</v>
      </c>
      <c r="V2251">
        <v>1</v>
      </c>
      <c r="W2251" t="s">
        <v>247</v>
      </c>
      <c r="X2251" t="s">
        <v>450</v>
      </c>
    </row>
    <row r="2252" spans="1:24" x14ac:dyDescent="0.3">
      <c r="A2252">
        <v>2415</v>
      </c>
      <c r="B2252" s="15" t="s">
        <v>405</v>
      </c>
      <c r="C2252" t="str">
        <f>_xlfn.XLOOKUP($B2252, STANDARDS!$A:$A, STANDARDS!$B:$B,,0,2)</f>
        <v>Lomagundi Gp</v>
      </c>
      <c r="J2252">
        <v>2350</v>
      </c>
      <c r="M2252" t="s">
        <v>240</v>
      </c>
      <c r="P2252" t="s">
        <v>243</v>
      </c>
      <c r="Q2252">
        <v>-4.9000000000000004</v>
      </c>
      <c r="R2252">
        <v>0.2</v>
      </c>
      <c r="V2252">
        <v>1</v>
      </c>
      <c r="W2252" t="s">
        <v>247</v>
      </c>
      <c r="X2252" t="s">
        <v>450</v>
      </c>
    </row>
    <row r="2253" spans="1:24" x14ac:dyDescent="0.3">
      <c r="A2253">
        <v>2416</v>
      </c>
      <c r="B2253" s="15" t="s">
        <v>405</v>
      </c>
      <c r="C2253" t="str">
        <f>_xlfn.XLOOKUP($B2253, STANDARDS!$A:$A, STANDARDS!$B:$B,,0,2)</f>
        <v>Lomagundi Gp</v>
      </c>
      <c r="J2253">
        <v>2350</v>
      </c>
      <c r="M2253" t="s">
        <v>240</v>
      </c>
      <c r="P2253" t="s">
        <v>243</v>
      </c>
      <c r="Q2253">
        <v>-4.9000000000000004</v>
      </c>
      <c r="R2253">
        <v>0.2</v>
      </c>
      <c r="V2253">
        <v>1</v>
      </c>
      <c r="W2253" t="s">
        <v>247</v>
      </c>
      <c r="X2253" t="s">
        <v>450</v>
      </c>
    </row>
    <row r="2254" spans="1:24" x14ac:dyDescent="0.3">
      <c r="A2254">
        <v>2417</v>
      </c>
      <c r="B2254" s="15" t="s">
        <v>405</v>
      </c>
      <c r="C2254" t="str">
        <f>_xlfn.XLOOKUP($B2254, STANDARDS!$A:$A, STANDARDS!$B:$B,,0,2)</f>
        <v>Lomagundi Gp</v>
      </c>
      <c r="J2254">
        <v>2350</v>
      </c>
      <c r="M2254" t="s">
        <v>241</v>
      </c>
      <c r="P2254" t="s">
        <v>243</v>
      </c>
      <c r="Q2254">
        <v>8</v>
      </c>
      <c r="R2254">
        <v>0.2</v>
      </c>
      <c r="V2254">
        <v>1</v>
      </c>
      <c r="W2254" t="s">
        <v>247</v>
      </c>
      <c r="X2254" t="s">
        <v>500</v>
      </c>
    </row>
    <row r="2255" spans="1:24" x14ac:dyDescent="0.3">
      <c r="A2255">
        <v>2418</v>
      </c>
      <c r="B2255" s="15" t="s">
        <v>405</v>
      </c>
      <c r="C2255" t="str">
        <f>_xlfn.XLOOKUP($B2255, STANDARDS!$A:$A, STANDARDS!$B:$B,,0,2)</f>
        <v>Lomagundi Gp</v>
      </c>
      <c r="J2255">
        <v>2350</v>
      </c>
      <c r="M2255" t="s">
        <v>241</v>
      </c>
      <c r="P2255" t="s">
        <v>243</v>
      </c>
      <c r="Q2255">
        <v>4</v>
      </c>
      <c r="R2255">
        <v>0.2</v>
      </c>
      <c r="V2255">
        <v>1</v>
      </c>
      <c r="W2255" t="s">
        <v>247</v>
      </c>
      <c r="X2255" t="s">
        <v>500</v>
      </c>
    </row>
    <row r="2256" spans="1:24" x14ac:dyDescent="0.3">
      <c r="A2256">
        <v>2419</v>
      </c>
      <c r="B2256" s="15" t="s">
        <v>405</v>
      </c>
      <c r="C2256" t="str">
        <f>_xlfn.XLOOKUP($B2256, STANDARDS!$A:$A, STANDARDS!$B:$B,,0,2)</f>
        <v>Lomagundi Gp</v>
      </c>
      <c r="J2256">
        <v>2350</v>
      </c>
      <c r="M2256" t="s">
        <v>241</v>
      </c>
      <c r="P2256" t="s">
        <v>243</v>
      </c>
      <c r="Q2256">
        <v>6.4</v>
      </c>
      <c r="R2256">
        <v>0.2</v>
      </c>
      <c r="V2256">
        <v>1</v>
      </c>
      <c r="W2256" t="s">
        <v>247</v>
      </c>
      <c r="X2256" t="s">
        <v>500</v>
      </c>
    </row>
    <row r="2257" spans="1:24" x14ac:dyDescent="0.3">
      <c r="A2257">
        <v>2420</v>
      </c>
      <c r="B2257" s="15" t="s">
        <v>405</v>
      </c>
      <c r="C2257" t="str">
        <f>_xlfn.XLOOKUP($B2257, STANDARDS!$A:$A, STANDARDS!$B:$B,,0,2)</f>
        <v>Lomagundi Gp</v>
      </c>
      <c r="J2257">
        <v>2350</v>
      </c>
      <c r="M2257" t="s">
        <v>241</v>
      </c>
      <c r="P2257" t="s">
        <v>243</v>
      </c>
      <c r="Q2257">
        <v>10</v>
      </c>
      <c r="R2257">
        <v>0.2</v>
      </c>
      <c r="V2257">
        <v>1</v>
      </c>
      <c r="W2257" t="s">
        <v>247</v>
      </c>
      <c r="X2257" t="s">
        <v>500</v>
      </c>
    </row>
    <row r="2258" spans="1:24" x14ac:dyDescent="0.3">
      <c r="A2258">
        <v>2421</v>
      </c>
      <c r="B2258" s="15" t="s">
        <v>405</v>
      </c>
      <c r="C2258" t="str">
        <f>_xlfn.XLOOKUP($B2258, STANDARDS!$A:$A, STANDARDS!$B:$B,,0,2)</f>
        <v>Lomagundi Gp</v>
      </c>
      <c r="J2258">
        <v>2350</v>
      </c>
      <c r="M2258" t="s">
        <v>241</v>
      </c>
      <c r="P2258" t="s">
        <v>243</v>
      </c>
      <c r="Q2258">
        <v>4.4000000000000004</v>
      </c>
      <c r="R2258">
        <v>0.2</v>
      </c>
      <c r="V2258">
        <v>1</v>
      </c>
      <c r="W2258" t="s">
        <v>247</v>
      </c>
      <c r="X2258" t="s">
        <v>500</v>
      </c>
    </row>
    <row r="2259" spans="1:24" x14ac:dyDescent="0.3">
      <c r="A2259">
        <v>2422</v>
      </c>
      <c r="B2259" s="15" t="s">
        <v>405</v>
      </c>
      <c r="C2259" t="str">
        <f>_xlfn.XLOOKUP($B2259, STANDARDS!$A:$A, STANDARDS!$B:$B,,0,2)</f>
        <v>Lomagundi Gp</v>
      </c>
      <c r="J2259">
        <v>2350</v>
      </c>
      <c r="M2259" t="s">
        <v>241</v>
      </c>
      <c r="P2259" t="s">
        <v>243</v>
      </c>
      <c r="Q2259">
        <v>10.5</v>
      </c>
      <c r="R2259">
        <v>0.2</v>
      </c>
      <c r="V2259">
        <v>1</v>
      </c>
      <c r="W2259" t="s">
        <v>247</v>
      </c>
      <c r="X2259" t="s">
        <v>500</v>
      </c>
    </row>
    <row r="2260" spans="1:24" x14ac:dyDescent="0.3">
      <c r="A2260">
        <v>2423</v>
      </c>
      <c r="B2260" s="15" t="s">
        <v>405</v>
      </c>
      <c r="C2260" t="str">
        <f>_xlfn.XLOOKUP($B2260, STANDARDS!$A:$A, STANDARDS!$B:$B,,0,2)</f>
        <v>Lomagundi Gp</v>
      </c>
      <c r="J2260">
        <v>2350</v>
      </c>
      <c r="M2260" t="s">
        <v>241</v>
      </c>
      <c r="P2260" t="s">
        <v>243</v>
      </c>
      <c r="Q2260">
        <v>3.4</v>
      </c>
      <c r="R2260">
        <v>0.2</v>
      </c>
      <c r="V2260">
        <v>1</v>
      </c>
      <c r="W2260" t="s">
        <v>247</v>
      </c>
      <c r="X2260" t="s">
        <v>500</v>
      </c>
    </row>
    <row r="2261" spans="1:24" x14ac:dyDescent="0.3">
      <c r="A2261">
        <v>2424</v>
      </c>
      <c r="B2261" s="15" t="s">
        <v>405</v>
      </c>
      <c r="C2261" t="str">
        <f>_xlfn.XLOOKUP($B2261, STANDARDS!$A:$A, STANDARDS!$B:$B,,0,2)</f>
        <v>Lomagundi Gp</v>
      </c>
      <c r="J2261">
        <v>2350</v>
      </c>
      <c r="M2261" t="s">
        <v>241</v>
      </c>
      <c r="P2261" t="s">
        <v>243</v>
      </c>
      <c r="Q2261">
        <v>7.1</v>
      </c>
      <c r="R2261">
        <v>0.2</v>
      </c>
      <c r="V2261">
        <v>1</v>
      </c>
      <c r="W2261" t="s">
        <v>247</v>
      </c>
      <c r="X2261" t="s">
        <v>500</v>
      </c>
    </row>
    <row r="2262" spans="1:24" x14ac:dyDescent="0.3">
      <c r="A2262">
        <v>2425</v>
      </c>
      <c r="B2262" s="15" t="s">
        <v>405</v>
      </c>
      <c r="C2262" t="str">
        <f>_xlfn.XLOOKUP($B2262, STANDARDS!$A:$A, STANDARDS!$B:$B,,0,2)</f>
        <v>Lomagundi Gp</v>
      </c>
      <c r="J2262">
        <v>2350</v>
      </c>
      <c r="M2262" t="s">
        <v>241</v>
      </c>
      <c r="P2262" t="s">
        <v>243</v>
      </c>
      <c r="Q2262">
        <v>11.4</v>
      </c>
      <c r="R2262">
        <v>0.2</v>
      </c>
      <c r="V2262">
        <v>1</v>
      </c>
      <c r="W2262" t="s">
        <v>247</v>
      </c>
      <c r="X2262" t="s">
        <v>500</v>
      </c>
    </row>
    <row r="2263" spans="1:24" x14ac:dyDescent="0.3">
      <c r="A2263">
        <v>2426</v>
      </c>
      <c r="B2263" s="15" t="s">
        <v>405</v>
      </c>
      <c r="C2263" t="str">
        <f>_xlfn.XLOOKUP($B2263, STANDARDS!$A:$A, STANDARDS!$B:$B,,0,2)</f>
        <v>Lomagundi Gp</v>
      </c>
      <c r="J2263">
        <v>2350</v>
      </c>
      <c r="M2263" t="s">
        <v>241</v>
      </c>
      <c r="P2263" t="s">
        <v>243</v>
      </c>
      <c r="Q2263">
        <v>6.9</v>
      </c>
      <c r="R2263">
        <v>0.2</v>
      </c>
      <c r="V2263">
        <v>1</v>
      </c>
      <c r="W2263" t="s">
        <v>247</v>
      </c>
      <c r="X2263" t="s">
        <v>500</v>
      </c>
    </row>
    <row r="2264" spans="1:24" x14ac:dyDescent="0.3">
      <c r="A2264">
        <v>2427</v>
      </c>
      <c r="B2264" s="15" t="s">
        <v>405</v>
      </c>
      <c r="C2264" t="str">
        <f>_xlfn.XLOOKUP($B2264, STANDARDS!$A:$A, STANDARDS!$B:$B,,0,2)</f>
        <v>Lomagundi Gp</v>
      </c>
      <c r="J2264">
        <v>2350</v>
      </c>
      <c r="M2264" t="s">
        <v>241</v>
      </c>
      <c r="P2264" t="s">
        <v>243</v>
      </c>
      <c r="Q2264">
        <v>8.6999999999999993</v>
      </c>
      <c r="R2264">
        <v>0.2</v>
      </c>
      <c r="V2264">
        <v>1</v>
      </c>
      <c r="W2264" t="s">
        <v>247</v>
      </c>
      <c r="X2264" t="s">
        <v>500</v>
      </c>
    </row>
    <row r="2265" spans="1:24" x14ac:dyDescent="0.3">
      <c r="A2265">
        <v>2428</v>
      </c>
      <c r="B2265" s="15" t="s">
        <v>405</v>
      </c>
      <c r="C2265" t="str">
        <f>_xlfn.XLOOKUP($B2265, STANDARDS!$A:$A, STANDARDS!$B:$B,,0,2)</f>
        <v>Lomagundi Gp</v>
      </c>
      <c r="J2265">
        <v>2350</v>
      </c>
      <c r="M2265" t="s">
        <v>241</v>
      </c>
      <c r="P2265" t="s">
        <v>243</v>
      </c>
      <c r="Q2265">
        <v>7.7</v>
      </c>
      <c r="R2265">
        <v>0.2</v>
      </c>
      <c r="V2265">
        <v>1</v>
      </c>
      <c r="W2265" t="s">
        <v>247</v>
      </c>
      <c r="X2265" t="s">
        <v>500</v>
      </c>
    </row>
    <row r="2266" spans="1:24" x14ac:dyDescent="0.3">
      <c r="A2266">
        <v>2429</v>
      </c>
      <c r="B2266" s="15" t="s">
        <v>405</v>
      </c>
      <c r="C2266" t="str">
        <f>_xlfn.XLOOKUP($B2266, STANDARDS!$A:$A, STANDARDS!$B:$B,,0,2)</f>
        <v>Lomagundi Gp</v>
      </c>
      <c r="J2266">
        <v>2350</v>
      </c>
      <c r="M2266" t="s">
        <v>241</v>
      </c>
      <c r="P2266" t="s">
        <v>243</v>
      </c>
      <c r="Q2266">
        <v>7.2</v>
      </c>
      <c r="R2266">
        <v>0.2</v>
      </c>
      <c r="V2266">
        <v>1</v>
      </c>
      <c r="W2266" t="s">
        <v>247</v>
      </c>
      <c r="X2266" t="s">
        <v>500</v>
      </c>
    </row>
    <row r="2267" spans="1:24" x14ac:dyDescent="0.3">
      <c r="A2267">
        <v>2430</v>
      </c>
      <c r="B2267" s="15" t="s">
        <v>405</v>
      </c>
      <c r="C2267" t="str">
        <f>_xlfn.XLOOKUP($B2267, STANDARDS!$A:$A, STANDARDS!$B:$B,,0,2)</f>
        <v>Lomagundi Gp</v>
      </c>
      <c r="J2267">
        <v>2350</v>
      </c>
      <c r="M2267" t="s">
        <v>241</v>
      </c>
      <c r="P2267" t="s">
        <v>243</v>
      </c>
      <c r="Q2267">
        <v>7.3</v>
      </c>
      <c r="R2267">
        <v>0.2</v>
      </c>
      <c r="V2267">
        <v>1</v>
      </c>
      <c r="W2267" t="s">
        <v>247</v>
      </c>
      <c r="X2267" t="s">
        <v>500</v>
      </c>
    </row>
    <row r="2268" spans="1:24" x14ac:dyDescent="0.3">
      <c r="A2268">
        <v>2431</v>
      </c>
      <c r="B2268" s="15" t="s">
        <v>405</v>
      </c>
      <c r="C2268" t="str">
        <f>_xlfn.XLOOKUP($B2268, STANDARDS!$A:$A, STANDARDS!$B:$B,,0,2)</f>
        <v>Lomagundi Gp</v>
      </c>
      <c r="J2268">
        <v>2350</v>
      </c>
      <c r="M2268" t="s">
        <v>241</v>
      </c>
      <c r="P2268" t="s">
        <v>243</v>
      </c>
      <c r="Q2268">
        <v>10.199999999999999</v>
      </c>
      <c r="R2268">
        <v>0.2</v>
      </c>
      <c r="V2268">
        <v>1</v>
      </c>
      <c r="W2268" t="s">
        <v>247</v>
      </c>
      <c r="X2268" t="s">
        <v>500</v>
      </c>
    </row>
    <row r="2269" spans="1:24" x14ac:dyDescent="0.3">
      <c r="A2269">
        <v>2432</v>
      </c>
      <c r="B2269" s="15" t="s">
        <v>405</v>
      </c>
      <c r="C2269" t="str">
        <f>_xlfn.XLOOKUP($B2269, STANDARDS!$A:$A, STANDARDS!$B:$B,,0,2)</f>
        <v>Lomagundi Gp</v>
      </c>
      <c r="J2269">
        <v>2350</v>
      </c>
      <c r="M2269" t="s">
        <v>241</v>
      </c>
      <c r="P2269" t="s">
        <v>243</v>
      </c>
      <c r="Q2269">
        <v>2.7</v>
      </c>
      <c r="R2269">
        <v>0.2</v>
      </c>
      <c r="V2269">
        <v>1</v>
      </c>
      <c r="W2269" t="s">
        <v>247</v>
      </c>
      <c r="X2269" t="s">
        <v>500</v>
      </c>
    </row>
    <row r="2270" spans="1:24" x14ac:dyDescent="0.3">
      <c r="A2270">
        <v>2433</v>
      </c>
      <c r="B2270" s="15" t="s">
        <v>405</v>
      </c>
      <c r="C2270" t="str">
        <f>_xlfn.XLOOKUP($B2270, STANDARDS!$A:$A, STANDARDS!$B:$B,,0,2)</f>
        <v>Lomagundi Gp</v>
      </c>
      <c r="J2270">
        <v>2350</v>
      </c>
      <c r="M2270" t="s">
        <v>241</v>
      </c>
      <c r="P2270" t="s">
        <v>243</v>
      </c>
      <c r="Q2270">
        <v>12.9</v>
      </c>
      <c r="R2270">
        <v>0.2</v>
      </c>
      <c r="V2270">
        <v>1</v>
      </c>
      <c r="W2270" t="s">
        <v>247</v>
      </c>
      <c r="X2270" t="s">
        <v>500</v>
      </c>
    </row>
    <row r="2271" spans="1:24" x14ac:dyDescent="0.3">
      <c r="A2271">
        <v>2434</v>
      </c>
      <c r="B2271" s="15" t="s">
        <v>405</v>
      </c>
      <c r="C2271" t="str">
        <f>_xlfn.XLOOKUP($B2271, STANDARDS!$A:$A, STANDARDS!$B:$B,,0,2)</f>
        <v>Lomagundi Gp</v>
      </c>
      <c r="J2271">
        <v>2350</v>
      </c>
      <c r="M2271" t="s">
        <v>241</v>
      </c>
      <c r="P2271" t="s">
        <v>243</v>
      </c>
      <c r="Q2271">
        <v>11.4</v>
      </c>
      <c r="R2271">
        <v>0.2</v>
      </c>
      <c r="V2271">
        <v>1</v>
      </c>
      <c r="W2271" t="s">
        <v>247</v>
      </c>
      <c r="X2271" t="s">
        <v>500</v>
      </c>
    </row>
    <row r="2272" spans="1:24" x14ac:dyDescent="0.3">
      <c r="A2272">
        <v>2435</v>
      </c>
      <c r="B2272" s="15" t="s">
        <v>405</v>
      </c>
      <c r="C2272" t="str">
        <f>_xlfn.XLOOKUP($B2272, STANDARDS!$A:$A, STANDARDS!$B:$B,,0,2)</f>
        <v>Lomagundi Gp</v>
      </c>
      <c r="J2272">
        <v>2350</v>
      </c>
      <c r="M2272" t="s">
        <v>241</v>
      </c>
      <c r="P2272" t="s">
        <v>243</v>
      </c>
      <c r="Q2272">
        <v>13.4</v>
      </c>
      <c r="R2272">
        <v>0.2</v>
      </c>
      <c r="V2272">
        <v>1</v>
      </c>
      <c r="W2272" t="s">
        <v>247</v>
      </c>
      <c r="X2272" t="s">
        <v>500</v>
      </c>
    </row>
    <row r="2273" spans="1:24" x14ac:dyDescent="0.3">
      <c r="A2273">
        <v>2436</v>
      </c>
      <c r="B2273" s="15" t="s">
        <v>405</v>
      </c>
      <c r="C2273" t="str">
        <f>_xlfn.XLOOKUP($B2273, STANDARDS!$A:$A, STANDARDS!$B:$B,,0,2)</f>
        <v>Lomagundi Gp</v>
      </c>
      <c r="J2273">
        <v>2350</v>
      </c>
      <c r="M2273" t="s">
        <v>241</v>
      </c>
      <c r="P2273" t="s">
        <v>243</v>
      </c>
      <c r="Q2273">
        <v>8.1</v>
      </c>
      <c r="R2273">
        <v>0.2</v>
      </c>
      <c r="V2273">
        <v>1</v>
      </c>
      <c r="W2273" t="s">
        <v>247</v>
      </c>
      <c r="X2273" t="s">
        <v>500</v>
      </c>
    </row>
    <row r="2274" spans="1:24" x14ac:dyDescent="0.3">
      <c r="A2274">
        <v>2437</v>
      </c>
      <c r="B2274" s="15" t="s">
        <v>405</v>
      </c>
      <c r="C2274" t="str">
        <f>_xlfn.XLOOKUP($B2274, STANDARDS!$A:$A, STANDARDS!$B:$B,,0,2)</f>
        <v>Lomagundi Gp</v>
      </c>
      <c r="J2274">
        <v>2350</v>
      </c>
      <c r="M2274" t="s">
        <v>241</v>
      </c>
      <c r="P2274" t="s">
        <v>243</v>
      </c>
      <c r="Q2274">
        <v>7.3</v>
      </c>
      <c r="R2274">
        <v>0.2</v>
      </c>
      <c r="V2274">
        <v>1</v>
      </c>
      <c r="W2274" t="s">
        <v>247</v>
      </c>
      <c r="X2274" t="s">
        <v>500</v>
      </c>
    </row>
    <row r="2275" spans="1:24" x14ac:dyDescent="0.3">
      <c r="A2275">
        <v>2438</v>
      </c>
      <c r="B2275" s="15" t="s">
        <v>405</v>
      </c>
      <c r="C2275" t="str">
        <f>_xlfn.XLOOKUP($B2275, STANDARDS!$A:$A, STANDARDS!$B:$B,,0,2)</f>
        <v>Lomagundi Gp</v>
      </c>
      <c r="J2275">
        <v>2350</v>
      </c>
      <c r="M2275" t="s">
        <v>241</v>
      </c>
      <c r="P2275" t="s">
        <v>243</v>
      </c>
      <c r="Q2275">
        <v>8</v>
      </c>
      <c r="R2275">
        <v>0.2</v>
      </c>
      <c r="V2275">
        <v>1</v>
      </c>
      <c r="W2275" t="s">
        <v>247</v>
      </c>
      <c r="X2275" t="s">
        <v>500</v>
      </c>
    </row>
    <row r="2276" spans="1:24" x14ac:dyDescent="0.3">
      <c r="A2276">
        <v>2439</v>
      </c>
      <c r="B2276" s="15" t="s">
        <v>405</v>
      </c>
      <c r="C2276" t="str">
        <f>_xlfn.XLOOKUP($B2276, STANDARDS!$A:$A, STANDARDS!$B:$B,,0,2)</f>
        <v>Lomagundi Gp</v>
      </c>
      <c r="J2276">
        <v>2350</v>
      </c>
      <c r="M2276" t="s">
        <v>241</v>
      </c>
      <c r="P2276" t="s">
        <v>243</v>
      </c>
      <c r="Q2276">
        <v>7.8</v>
      </c>
      <c r="R2276">
        <v>0.2</v>
      </c>
      <c r="V2276">
        <v>1</v>
      </c>
      <c r="W2276" t="s">
        <v>247</v>
      </c>
      <c r="X2276" t="s">
        <v>500</v>
      </c>
    </row>
    <row r="2277" spans="1:24" x14ac:dyDescent="0.3">
      <c r="A2277">
        <v>2440</v>
      </c>
      <c r="B2277" s="15" t="s">
        <v>405</v>
      </c>
      <c r="C2277" t="str">
        <f>_xlfn.XLOOKUP($B2277, STANDARDS!$A:$A, STANDARDS!$B:$B,,0,2)</f>
        <v>Lomagundi Gp</v>
      </c>
      <c r="J2277">
        <v>2350</v>
      </c>
      <c r="M2277" t="s">
        <v>241</v>
      </c>
      <c r="P2277" t="s">
        <v>243</v>
      </c>
      <c r="Q2277">
        <v>8.6</v>
      </c>
      <c r="R2277">
        <v>0.2</v>
      </c>
      <c r="V2277">
        <v>1</v>
      </c>
      <c r="W2277" t="s">
        <v>247</v>
      </c>
      <c r="X2277" t="s">
        <v>500</v>
      </c>
    </row>
    <row r="2278" spans="1:24" x14ac:dyDescent="0.3">
      <c r="A2278">
        <v>2441</v>
      </c>
      <c r="B2278" s="15" t="s">
        <v>405</v>
      </c>
      <c r="C2278" t="str">
        <f>_xlfn.XLOOKUP($B2278, STANDARDS!$A:$A, STANDARDS!$B:$B,,0,2)</f>
        <v>Lomagundi Gp</v>
      </c>
      <c r="J2278">
        <v>2350</v>
      </c>
      <c r="M2278" t="s">
        <v>241</v>
      </c>
      <c r="P2278" t="s">
        <v>243</v>
      </c>
      <c r="Q2278">
        <v>9.1999999999999993</v>
      </c>
      <c r="R2278">
        <v>0.2</v>
      </c>
      <c r="V2278">
        <v>1</v>
      </c>
      <c r="W2278" t="s">
        <v>247</v>
      </c>
      <c r="X2278" t="s">
        <v>500</v>
      </c>
    </row>
    <row r="2279" spans="1:24" x14ac:dyDescent="0.3">
      <c r="A2279">
        <v>2442</v>
      </c>
      <c r="B2279" s="15" t="s">
        <v>405</v>
      </c>
      <c r="C2279" t="str">
        <f>_xlfn.XLOOKUP($B2279, STANDARDS!$A:$A, STANDARDS!$B:$B,,0,2)</f>
        <v>Lomagundi Gp</v>
      </c>
      <c r="J2279">
        <v>2350</v>
      </c>
      <c r="M2279" t="s">
        <v>241</v>
      </c>
      <c r="P2279" t="s">
        <v>243</v>
      </c>
      <c r="Q2279">
        <v>4</v>
      </c>
      <c r="R2279">
        <v>0.2</v>
      </c>
      <c r="V2279">
        <v>1</v>
      </c>
      <c r="W2279" t="s">
        <v>247</v>
      </c>
      <c r="X2279" t="s">
        <v>500</v>
      </c>
    </row>
    <row r="2280" spans="1:24" x14ac:dyDescent="0.3">
      <c r="A2280">
        <v>2443</v>
      </c>
      <c r="B2280" s="15" t="s">
        <v>405</v>
      </c>
      <c r="C2280" t="str">
        <f>_xlfn.XLOOKUP($B2280, STANDARDS!$A:$A, STANDARDS!$B:$B,,0,2)</f>
        <v>Lomagundi Gp</v>
      </c>
      <c r="J2280">
        <v>2350</v>
      </c>
      <c r="M2280" t="s">
        <v>241</v>
      </c>
      <c r="P2280" t="s">
        <v>243</v>
      </c>
      <c r="Q2280">
        <v>10.199999999999999</v>
      </c>
      <c r="R2280">
        <v>0.2</v>
      </c>
      <c r="V2280">
        <v>1</v>
      </c>
      <c r="W2280" t="s">
        <v>247</v>
      </c>
      <c r="X2280" t="s">
        <v>500</v>
      </c>
    </row>
    <row r="2281" spans="1:24" x14ac:dyDescent="0.3">
      <c r="A2281">
        <v>2444</v>
      </c>
      <c r="B2281" s="15" t="s">
        <v>405</v>
      </c>
      <c r="C2281" t="str">
        <f>_xlfn.XLOOKUP($B2281, STANDARDS!$A:$A, STANDARDS!$B:$B,,0,2)</f>
        <v>Lomagundi Gp</v>
      </c>
      <c r="J2281">
        <v>2350</v>
      </c>
      <c r="M2281" t="s">
        <v>241</v>
      </c>
      <c r="P2281" t="s">
        <v>243</v>
      </c>
      <c r="Q2281">
        <v>10.8</v>
      </c>
      <c r="R2281">
        <v>0.2</v>
      </c>
      <c r="V2281">
        <v>1</v>
      </c>
      <c r="W2281" t="s">
        <v>247</v>
      </c>
      <c r="X2281" t="s">
        <v>500</v>
      </c>
    </row>
    <row r="2282" spans="1:24" x14ac:dyDescent="0.3">
      <c r="A2282">
        <v>2445</v>
      </c>
      <c r="B2282" s="15" t="s">
        <v>405</v>
      </c>
      <c r="C2282" t="str">
        <f>_xlfn.XLOOKUP($B2282, STANDARDS!$A:$A, STANDARDS!$B:$B,,0,2)</f>
        <v>Lomagundi Gp</v>
      </c>
      <c r="J2282">
        <v>2350</v>
      </c>
      <c r="M2282" t="s">
        <v>241</v>
      </c>
      <c r="P2282" t="s">
        <v>243</v>
      </c>
      <c r="Q2282">
        <v>8.8000000000000007</v>
      </c>
      <c r="R2282">
        <v>0.2</v>
      </c>
      <c r="V2282">
        <v>1</v>
      </c>
      <c r="W2282" t="s">
        <v>247</v>
      </c>
      <c r="X2282" t="s">
        <v>500</v>
      </c>
    </row>
    <row r="2283" spans="1:24" x14ac:dyDescent="0.3">
      <c r="A2283">
        <v>2446</v>
      </c>
      <c r="B2283" s="15" t="s">
        <v>405</v>
      </c>
      <c r="C2283" t="str">
        <f>_xlfn.XLOOKUP($B2283, STANDARDS!$A:$A, STANDARDS!$B:$B,,0,2)</f>
        <v>Lomagundi Gp</v>
      </c>
      <c r="J2283">
        <v>2350</v>
      </c>
      <c r="M2283" t="s">
        <v>241</v>
      </c>
      <c r="P2283" t="s">
        <v>243</v>
      </c>
      <c r="Q2283">
        <v>6.8</v>
      </c>
      <c r="R2283">
        <v>0.2</v>
      </c>
      <c r="V2283">
        <v>1</v>
      </c>
      <c r="W2283" t="s">
        <v>247</v>
      </c>
      <c r="X2283" t="s">
        <v>500</v>
      </c>
    </row>
    <row r="2284" spans="1:24" x14ac:dyDescent="0.3">
      <c r="A2284">
        <v>2447</v>
      </c>
      <c r="B2284" s="15" t="s">
        <v>405</v>
      </c>
      <c r="C2284" t="str">
        <f>_xlfn.XLOOKUP($B2284, STANDARDS!$A:$A, STANDARDS!$B:$B,,0,2)</f>
        <v>Lomagundi Gp</v>
      </c>
      <c r="J2284">
        <v>2350</v>
      </c>
      <c r="M2284" t="s">
        <v>241</v>
      </c>
      <c r="P2284" t="s">
        <v>243</v>
      </c>
      <c r="Q2284">
        <v>7</v>
      </c>
      <c r="R2284">
        <v>0.2</v>
      </c>
      <c r="V2284">
        <v>1</v>
      </c>
      <c r="W2284" t="s">
        <v>247</v>
      </c>
      <c r="X2284" t="s">
        <v>500</v>
      </c>
    </row>
    <row r="2285" spans="1:24" x14ac:dyDescent="0.3">
      <c r="A2285">
        <v>2448</v>
      </c>
      <c r="B2285" s="15" t="s">
        <v>405</v>
      </c>
      <c r="C2285" t="str">
        <f>_xlfn.XLOOKUP($B2285, STANDARDS!$A:$A, STANDARDS!$B:$B,,0,2)</f>
        <v>Lomagundi Gp</v>
      </c>
      <c r="J2285">
        <v>2350</v>
      </c>
      <c r="M2285" t="s">
        <v>241</v>
      </c>
      <c r="P2285" t="s">
        <v>243</v>
      </c>
      <c r="Q2285">
        <v>8.3000000000000007</v>
      </c>
      <c r="R2285">
        <v>0.2</v>
      </c>
      <c r="V2285">
        <v>1</v>
      </c>
      <c r="W2285" t="s">
        <v>247</v>
      </c>
      <c r="X2285" t="s">
        <v>500</v>
      </c>
    </row>
    <row r="2286" spans="1:24" x14ac:dyDescent="0.3">
      <c r="A2286">
        <v>2449</v>
      </c>
      <c r="B2286" s="15" t="s">
        <v>405</v>
      </c>
      <c r="C2286" t="str">
        <f>_xlfn.XLOOKUP($B2286, STANDARDS!$A:$A, STANDARDS!$B:$B,,0,2)</f>
        <v>Lomagundi Gp</v>
      </c>
      <c r="J2286">
        <v>2350</v>
      </c>
      <c r="M2286" t="s">
        <v>241</v>
      </c>
      <c r="P2286" t="s">
        <v>243</v>
      </c>
      <c r="Q2286">
        <v>8.1999999999999993</v>
      </c>
      <c r="R2286">
        <v>0.2</v>
      </c>
      <c r="V2286">
        <v>1</v>
      </c>
      <c r="W2286" t="s">
        <v>247</v>
      </c>
      <c r="X2286" t="s">
        <v>500</v>
      </c>
    </row>
    <row r="2287" spans="1:24" x14ac:dyDescent="0.3">
      <c r="A2287">
        <v>2450</v>
      </c>
      <c r="B2287" s="15" t="s">
        <v>405</v>
      </c>
      <c r="C2287" t="str">
        <f>_xlfn.XLOOKUP($B2287, STANDARDS!$A:$A, STANDARDS!$B:$B,,0,2)</f>
        <v>Lomagundi Gp</v>
      </c>
      <c r="J2287">
        <v>2350</v>
      </c>
      <c r="M2287" t="s">
        <v>241</v>
      </c>
      <c r="P2287" t="s">
        <v>243</v>
      </c>
      <c r="Q2287">
        <v>7.7</v>
      </c>
      <c r="R2287">
        <v>0.2</v>
      </c>
      <c r="V2287">
        <v>1</v>
      </c>
      <c r="W2287" t="s">
        <v>247</v>
      </c>
      <c r="X2287" t="s">
        <v>500</v>
      </c>
    </row>
    <row r="2288" spans="1:24" x14ac:dyDescent="0.3">
      <c r="A2288">
        <v>2451</v>
      </c>
      <c r="B2288" s="15" t="s">
        <v>405</v>
      </c>
      <c r="C2288" t="str">
        <f>_xlfn.XLOOKUP($B2288, STANDARDS!$A:$A, STANDARDS!$B:$B,,0,2)</f>
        <v>Lomagundi Gp</v>
      </c>
      <c r="J2288">
        <v>2350</v>
      </c>
      <c r="M2288" t="s">
        <v>241</v>
      </c>
      <c r="P2288" t="s">
        <v>243</v>
      </c>
      <c r="Q2288">
        <v>7.5</v>
      </c>
      <c r="R2288">
        <v>0.2</v>
      </c>
      <c r="V2288">
        <v>1</v>
      </c>
      <c r="W2288" t="s">
        <v>247</v>
      </c>
      <c r="X2288" t="s">
        <v>500</v>
      </c>
    </row>
    <row r="2289" spans="1:24" x14ac:dyDescent="0.3">
      <c r="A2289">
        <v>2452</v>
      </c>
      <c r="B2289" s="15" t="s">
        <v>405</v>
      </c>
      <c r="C2289" t="str">
        <f>_xlfn.XLOOKUP($B2289, STANDARDS!$A:$A, STANDARDS!$B:$B,,0,2)</f>
        <v>Lomagundi Gp</v>
      </c>
      <c r="J2289">
        <v>2350</v>
      </c>
      <c r="M2289" t="s">
        <v>241</v>
      </c>
      <c r="P2289" t="s">
        <v>243</v>
      </c>
      <c r="Q2289">
        <v>5.8</v>
      </c>
      <c r="R2289">
        <v>0.2</v>
      </c>
      <c r="V2289">
        <v>1</v>
      </c>
      <c r="W2289" t="s">
        <v>247</v>
      </c>
      <c r="X2289" t="s">
        <v>500</v>
      </c>
    </row>
    <row r="2290" spans="1:24" x14ac:dyDescent="0.3">
      <c r="A2290">
        <v>2453</v>
      </c>
      <c r="B2290" s="15" t="s">
        <v>405</v>
      </c>
      <c r="C2290" t="str">
        <f>_xlfn.XLOOKUP($B2290, STANDARDS!$A:$A, STANDARDS!$B:$B,,0,2)</f>
        <v>Lomagundi Gp</v>
      </c>
      <c r="J2290">
        <v>2350</v>
      </c>
      <c r="M2290" t="s">
        <v>241</v>
      </c>
      <c r="P2290" t="s">
        <v>243</v>
      </c>
      <c r="Q2290">
        <v>9.8000000000000007</v>
      </c>
      <c r="R2290">
        <v>0.2</v>
      </c>
      <c r="V2290">
        <v>1</v>
      </c>
      <c r="W2290" t="s">
        <v>247</v>
      </c>
      <c r="X2290" t="s">
        <v>500</v>
      </c>
    </row>
    <row r="2291" spans="1:24" x14ac:dyDescent="0.3">
      <c r="A2291">
        <v>2454</v>
      </c>
      <c r="B2291" s="15" t="s">
        <v>405</v>
      </c>
      <c r="C2291" t="str">
        <f>_xlfn.XLOOKUP($B2291, STANDARDS!$A:$A, STANDARDS!$B:$B,,0,2)</f>
        <v>Lomagundi Gp</v>
      </c>
      <c r="J2291">
        <v>2350</v>
      </c>
      <c r="M2291" t="s">
        <v>241</v>
      </c>
      <c r="P2291" t="s">
        <v>243</v>
      </c>
      <c r="Q2291">
        <v>5.9</v>
      </c>
      <c r="R2291">
        <v>0.2</v>
      </c>
      <c r="V2291">
        <v>1</v>
      </c>
      <c r="W2291" t="s">
        <v>247</v>
      </c>
      <c r="X2291" t="s">
        <v>500</v>
      </c>
    </row>
    <row r="2292" spans="1:24" x14ac:dyDescent="0.3">
      <c r="A2292">
        <v>2455</v>
      </c>
      <c r="B2292" s="15" t="s">
        <v>405</v>
      </c>
      <c r="C2292" t="str">
        <f>_xlfn.XLOOKUP($B2292, STANDARDS!$A:$A, STANDARDS!$B:$B,,0,2)</f>
        <v>Lomagundi Gp</v>
      </c>
      <c r="J2292">
        <v>2350</v>
      </c>
      <c r="M2292" t="s">
        <v>241</v>
      </c>
      <c r="P2292" t="s">
        <v>243</v>
      </c>
      <c r="Q2292">
        <v>8.8000000000000007</v>
      </c>
      <c r="R2292">
        <v>0.2</v>
      </c>
      <c r="V2292">
        <v>1</v>
      </c>
      <c r="W2292" t="s">
        <v>247</v>
      </c>
      <c r="X2292" t="s">
        <v>500</v>
      </c>
    </row>
    <row r="2293" spans="1:24" x14ac:dyDescent="0.3">
      <c r="A2293">
        <v>2456</v>
      </c>
      <c r="B2293" s="15" t="s">
        <v>405</v>
      </c>
      <c r="C2293" t="str">
        <f>_xlfn.XLOOKUP($B2293, STANDARDS!$A:$A, STANDARDS!$B:$B,,0,2)</f>
        <v>Lomagundi Gp</v>
      </c>
      <c r="J2293">
        <v>2350</v>
      </c>
      <c r="M2293" t="s">
        <v>241</v>
      </c>
      <c r="P2293" t="s">
        <v>243</v>
      </c>
      <c r="Q2293">
        <v>9.1</v>
      </c>
      <c r="R2293">
        <v>0.2</v>
      </c>
      <c r="V2293">
        <v>1</v>
      </c>
      <c r="W2293" t="s">
        <v>247</v>
      </c>
      <c r="X2293" t="s">
        <v>500</v>
      </c>
    </row>
    <row r="2294" spans="1:24" x14ac:dyDescent="0.3">
      <c r="A2294">
        <v>2457</v>
      </c>
      <c r="B2294" s="15" t="s">
        <v>405</v>
      </c>
      <c r="C2294" t="str">
        <f>_xlfn.XLOOKUP($B2294, STANDARDS!$A:$A, STANDARDS!$B:$B,,0,2)</f>
        <v>Lomagundi Gp</v>
      </c>
      <c r="J2294">
        <v>2350</v>
      </c>
      <c r="M2294" t="s">
        <v>241</v>
      </c>
      <c r="P2294" t="s">
        <v>243</v>
      </c>
      <c r="Q2294">
        <v>5.9</v>
      </c>
      <c r="R2294">
        <v>0.2</v>
      </c>
      <c r="V2294">
        <v>1</v>
      </c>
      <c r="W2294" t="s">
        <v>247</v>
      </c>
      <c r="X2294" t="s">
        <v>500</v>
      </c>
    </row>
    <row r="2295" spans="1:24" x14ac:dyDescent="0.3">
      <c r="A2295">
        <v>2458</v>
      </c>
      <c r="B2295" s="15" t="s">
        <v>405</v>
      </c>
      <c r="C2295" t="str">
        <f>_xlfn.XLOOKUP($B2295, STANDARDS!$A:$A, STANDARDS!$B:$B,,0,2)</f>
        <v>Lomagundi Gp</v>
      </c>
      <c r="J2295">
        <v>2350</v>
      </c>
      <c r="M2295" t="s">
        <v>241</v>
      </c>
      <c r="P2295" t="s">
        <v>243</v>
      </c>
      <c r="Q2295">
        <v>6.6</v>
      </c>
      <c r="R2295">
        <v>0.2</v>
      </c>
      <c r="V2295">
        <v>1</v>
      </c>
      <c r="W2295" t="s">
        <v>247</v>
      </c>
      <c r="X2295" t="s">
        <v>500</v>
      </c>
    </row>
    <row r="2296" spans="1:24" x14ac:dyDescent="0.3">
      <c r="A2296">
        <v>2459</v>
      </c>
      <c r="B2296" s="15" t="s">
        <v>405</v>
      </c>
      <c r="C2296" t="str">
        <f>_xlfn.XLOOKUP($B2296, STANDARDS!$A:$A, STANDARDS!$B:$B,,0,2)</f>
        <v>Lomagundi Gp</v>
      </c>
      <c r="J2296">
        <v>2350</v>
      </c>
      <c r="M2296" t="s">
        <v>241</v>
      </c>
      <c r="P2296" t="s">
        <v>243</v>
      </c>
      <c r="Q2296">
        <v>11.2</v>
      </c>
      <c r="R2296">
        <v>0.2</v>
      </c>
      <c r="V2296">
        <v>1</v>
      </c>
      <c r="W2296" t="s">
        <v>247</v>
      </c>
      <c r="X2296" t="s">
        <v>500</v>
      </c>
    </row>
    <row r="2297" spans="1:24" x14ac:dyDescent="0.3">
      <c r="A2297">
        <v>2460</v>
      </c>
      <c r="B2297" s="15" t="s">
        <v>405</v>
      </c>
      <c r="C2297" t="str">
        <f>_xlfn.XLOOKUP($B2297, STANDARDS!$A:$A, STANDARDS!$B:$B,,0,2)</f>
        <v>Lomagundi Gp</v>
      </c>
      <c r="J2297">
        <v>2350</v>
      </c>
      <c r="M2297" t="s">
        <v>241</v>
      </c>
      <c r="P2297" t="s">
        <v>243</v>
      </c>
      <c r="Q2297">
        <v>12.7</v>
      </c>
      <c r="R2297">
        <v>0.2</v>
      </c>
      <c r="V2297">
        <v>1</v>
      </c>
      <c r="W2297" t="s">
        <v>247</v>
      </c>
      <c r="X2297" t="s">
        <v>500</v>
      </c>
    </row>
    <row r="2298" spans="1:24" x14ac:dyDescent="0.3">
      <c r="A2298">
        <v>2461</v>
      </c>
      <c r="B2298" s="15" t="s">
        <v>405</v>
      </c>
      <c r="C2298" t="str">
        <f>_xlfn.XLOOKUP($B2298, STANDARDS!$A:$A, STANDARDS!$B:$B,,0,2)</f>
        <v>Lomagundi Gp</v>
      </c>
      <c r="J2298">
        <v>2350</v>
      </c>
      <c r="M2298" t="s">
        <v>241</v>
      </c>
      <c r="P2298" t="s">
        <v>243</v>
      </c>
      <c r="Q2298">
        <v>9.6999999999999993</v>
      </c>
      <c r="R2298">
        <v>0.2</v>
      </c>
      <c r="V2298">
        <v>1</v>
      </c>
      <c r="W2298" t="s">
        <v>247</v>
      </c>
      <c r="X2298" t="s">
        <v>500</v>
      </c>
    </row>
    <row r="2299" spans="1:24" x14ac:dyDescent="0.3">
      <c r="A2299">
        <v>2462</v>
      </c>
      <c r="B2299" s="15" t="s">
        <v>405</v>
      </c>
      <c r="C2299" t="str">
        <f>_xlfn.XLOOKUP($B2299, STANDARDS!$A:$A, STANDARDS!$B:$B,,0,2)</f>
        <v>Lomagundi Gp</v>
      </c>
      <c r="J2299">
        <v>2350</v>
      </c>
      <c r="M2299" t="s">
        <v>241</v>
      </c>
      <c r="P2299" t="s">
        <v>243</v>
      </c>
      <c r="Q2299">
        <v>6.8</v>
      </c>
      <c r="R2299">
        <v>0.2</v>
      </c>
      <c r="V2299">
        <v>1</v>
      </c>
      <c r="W2299" t="s">
        <v>247</v>
      </c>
      <c r="X2299" t="s">
        <v>500</v>
      </c>
    </row>
    <row r="2300" spans="1:24" x14ac:dyDescent="0.3">
      <c r="A2300">
        <v>2463</v>
      </c>
      <c r="B2300" s="15" t="s">
        <v>405</v>
      </c>
      <c r="C2300" t="str">
        <f>_xlfn.XLOOKUP($B2300, STANDARDS!$A:$A, STANDARDS!$B:$B,,0,2)</f>
        <v>Lomagundi Gp</v>
      </c>
      <c r="J2300">
        <v>2350</v>
      </c>
      <c r="M2300" t="s">
        <v>241</v>
      </c>
      <c r="P2300" t="s">
        <v>243</v>
      </c>
      <c r="Q2300">
        <v>3.8</v>
      </c>
      <c r="R2300">
        <v>0.2</v>
      </c>
      <c r="V2300">
        <v>1</v>
      </c>
      <c r="W2300" t="s">
        <v>247</v>
      </c>
      <c r="X2300" t="s">
        <v>500</v>
      </c>
    </row>
    <row r="2301" spans="1:24" x14ac:dyDescent="0.3">
      <c r="A2301">
        <v>2464</v>
      </c>
      <c r="B2301" s="15" t="s">
        <v>405</v>
      </c>
      <c r="C2301" t="str">
        <f>_xlfn.XLOOKUP($B2301, STANDARDS!$A:$A, STANDARDS!$B:$B,,0,2)</f>
        <v>Lomagundi Gp</v>
      </c>
      <c r="J2301">
        <v>2350</v>
      </c>
      <c r="M2301" t="s">
        <v>241</v>
      </c>
      <c r="P2301" t="s">
        <v>243</v>
      </c>
      <c r="Q2301">
        <v>2.6</v>
      </c>
      <c r="R2301">
        <v>0.2</v>
      </c>
      <c r="V2301">
        <v>1</v>
      </c>
      <c r="W2301" t="s">
        <v>247</v>
      </c>
      <c r="X2301" t="s">
        <v>500</v>
      </c>
    </row>
    <row r="2302" spans="1:24" x14ac:dyDescent="0.3">
      <c r="A2302">
        <v>2465</v>
      </c>
      <c r="B2302" s="15" t="s">
        <v>405</v>
      </c>
      <c r="C2302" t="str">
        <f>_xlfn.XLOOKUP($B2302, STANDARDS!$A:$A, STANDARDS!$B:$B,,0,2)</f>
        <v>Lomagundi Gp</v>
      </c>
      <c r="J2302">
        <v>2350</v>
      </c>
      <c r="M2302" t="s">
        <v>241</v>
      </c>
      <c r="P2302" t="s">
        <v>243</v>
      </c>
      <c r="Q2302">
        <v>6.3</v>
      </c>
      <c r="R2302">
        <v>0.2</v>
      </c>
      <c r="V2302">
        <v>1</v>
      </c>
      <c r="W2302" t="s">
        <v>247</v>
      </c>
      <c r="X2302" t="s">
        <v>500</v>
      </c>
    </row>
    <row r="2303" spans="1:24" x14ac:dyDescent="0.3">
      <c r="A2303">
        <v>2466</v>
      </c>
      <c r="B2303" s="15" t="s">
        <v>405</v>
      </c>
      <c r="C2303" t="str">
        <f>_xlfn.XLOOKUP($B2303, STANDARDS!$A:$A, STANDARDS!$B:$B,,0,2)</f>
        <v>Lomagundi Gp</v>
      </c>
      <c r="J2303">
        <v>2350</v>
      </c>
      <c r="M2303" t="s">
        <v>241</v>
      </c>
      <c r="P2303" t="s">
        <v>243</v>
      </c>
      <c r="Q2303">
        <v>5.9</v>
      </c>
      <c r="R2303">
        <v>0.2</v>
      </c>
      <c r="V2303">
        <v>1</v>
      </c>
      <c r="W2303" t="s">
        <v>247</v>
      </c>
      <c r="X2303" t="s">
        <v>500</v>
      </c>
    </row>
    <row r="2304" spans="1:24" x14ac:dyDescent="0.3">
      <c r="A2304">
        <v>2467</v>
      </c>
      <c r="B2304" s="15" t="s">
        <v>405</v>
      </c>
      <c r="C2304" t="str">
        <f>_xlfn.XLOOKUP($B2304, STANDARDS!$A:$A, STANDARDS!$B:$B,,0,2)</f>
        <v>Lomagundi Gp</v>
      </c>
      <c r="J2304">
        <v>2350</v>
      </c>
      <c r="M2304" t="s">
        <v>241</v>
      </c>
      <c r="P2304" t="s">
        <v>243</v>
      </c>
      <c r="Q2304">
        <v>9</v>
      </c>
      <c r="R2304">
        <v>0.2</v>
      </c>
      <c r="V2304">
        <v>1</v>
      </c>
      <c r="W2304" t="s">
        <v>247</v>
      </c>
      <c r="X2304" t="s">
        <v>500</v>
      </c>
    </row>
    <row r="2305" spans="1:24" x14ac:dyDescent="0.3">
      <c r="A2305">
        <v>2468</v>
      </c>
      <c r="B2305" s="15" t="s">
        <v>405</v>
      </c>
      <c r="C2305" t="str">
        <f>_xlfn.XLOOKUP($B2305, STANDARDS!$A:$A, STANDARDS!$B:$B,,0,2)</f>
        <v>Lomagundi Gp</v>
      </c>
      <c r="J2305">
        <v>2350</v>
      </c>
      <c r="M2305" t="s">
        <v>241</v>
      </c>
      <c r="P2305" t="s">
        <v>243</v>
      </c>
      <c r="Q2305">
        <v>6.4</v>
      </c>
      <c r="R2305">
        <v>0.2</v>
      </c>
      <c r="V2305">
        <v>1</v>
      </c>
      <c r="W2305" t="s">
        <v>247</v>
      </c>
      <c r="X2305" t="s">
        <v>500</v>
      </c>
    </row>
    <row r="2306" spans="1:24" x14ac:dyDescent="0.3">
      <c r="A2306">
        <v>2469</v>
      </c>
      <c r="B2306" s="15" t="s">
        <v>405</v>
      </c>
      <c r="C2306" t="str">
        <f>_xlfn.XLOOKUP($B2306, STANDARDS!$A:$A, STANDARDS!$B:$B,,0,2)</f>
        <v>Lomagundi Gp</v>
      </c>
      <c r="J2306">
        <v>2350</v>
      </c>
      <c r="M2306" t="s">
        <v>241</v>
      </c>
      <c r="P2306" t="s">
        <v>243</v>
      </c>
      <c r="Q2306">
        <v>6.9</v>
      </c>
      <c r="R2306">
        <v>0.2</v>
      </c>
      <c r="V2306">
        <v>1</v>
      </c>
      <c r="W2306" t="s">
        <v>247</v>
      </c>
      <c r="X2306" t="s">
        <v>500</v>
      </c>
    </row>
    <row r="2307" spans="1:24" x14ac:dyDescent="0.3">
      <c r="A2307">
        <v>2470</v>
      </c>
      <c r="B2307" s="15" t="s">
        <v>405</v>
      </c>
      <c r="C2307" t="str">
        <f>_xlfn.XLOOKUP($B2307, STANDARDS!$A:$A, STANDARDS!$B:$B,,0,2)</f>
        <v>Lomagundi Gp</v>
      </c>
      <c r="J2307">
        <v>2350</v>
      </c>
      <c r="M2307" t="s">
        <v>241</v>
      </c>
      <c r="P2307" t="s">
        <v>243</v>
      </c>
      <c r="Q2307">
        <v>6.3</v>
      </c>
      <c r="R2307">
        <v>0.2</v>
      </c>
      <c r="V2307">
        <v>1</v>
      </c>
      <c r="W2307" t="s">
        <v>247</v>
      </c>
      <c r="X2307" t="s">
        <v>500</v>
      </c>
    </row>
    <row r="2308" spans="1:24" x14ac:dyDescent="0.3">
      <c r="A2308">
        <v>2471</v>
      </c>
      <c r="B2308" s="15" t="s">
        <v>405</v>
      </c>
      <c r="C2308" t="str">
        <f>_xlfn.XLOOKUP($B2308, STANDARDS!$A:$A, STANDARDS!$B:$B,,0,2)</f>
        <v>Lomagundi Gp</v>
      </c>
      <c r="J2308">
        <v>2350</v>
      </c>
      <c r="M2308" t="s">
        <v>241</v>
      </c>
      <c r="P2308" t="s">
        <v>243</v>
      </c>
      <c r="Q2308">
        <v>12.5</v>
      </c>
      <c r="R2308">
        <v>0.2</v>
      </c>
      <c r="V2308">
        <v>1</v>
      </c>
      <c r="W2308" t="s">
        <v>247</v>
      </c>
      <c r="X2308" t="s">
        <v>500</v>
      </c>
    </row>
    <row r="2309" spans="1:24" x14ac:dyDescent="0.3">
      <c r="A2309">
        <v>2472</v>
      </c>
      <c r="B2309" s="15" t="s">
        <v>405</v>
      </c>
      <c r="C2309" t="str">
        <f>_xlfn.XLOOKUP($B2309, STANDARDS!$A:$A, STANDARDS!$B:$B,,0,2)</f>
        <v>Lomagundi Gp</v>
      </c>
      <c r="J2309">
        <v>2350</v>
      </c>
      <c r="M2309" t="s">
        <v>241</v>
      </c>
      <c r="P2309" t="s">
        <v>243</v>
      </c>
      <c r="Q2309">
        <v>6.9</v>
      </c>
      <c r="R2309">
        <v>0.2</v>
      </c>
      <c r="V2309">
        <v>1</v>
      </c>
      <c r="W2309" t="s">
        <v>247</v>
      </c>
      <c r="X2309" t="s">
        <v>500</v>
      </c>
    </row>
    <row r="2310" spans="1:24" x14ac:dyDescent="0.3">
      <c r="A2310">
        <v>2473</v>
      </c>
      <c r="B2310" s="15" t="s">
        <v>405</v>
      </c>
      <c r="C2310" t="str">
        <f>_xlfn.XLOOKUP($B2310, STANDARDS!$A:$A, STANDARDS!$B:$B,,0,2)</f>
        <v>Lomagundi Gp</v>
      </c>
      <c r="J2310">
        <v>2350</v>
      </c>
      <c r="M2310" t="s">
        <v>241</v>
      </c>
      <c r="P2310" t="s">
        <v>243</v>
      </c>
      <c r="Q2310">
        <v>7.6</v>
      </c>
      <c r="R2310">
        <v>0.2</v>
      </c>
      <c r="V2310">
        <v>1</v>
      </c>
      <c r="W2310" t="s">
        <v>247</v>
      </c>
      <c r="X2310" t="s">
        <v>500</v>
      </c>
    </row>
    <row r="2311" spans="1:24" x14ac:dyDescent="0.3">
      <c r="A2311">
        <v>2474</v>
      </c>
      <c r="B2311" s="15" t="s">
        <v>405</v>
      </c>
      <c r="C2311" t="str">
        <f>_xlfn.XLOOKUP($B2311, STANDARDS!$A:$A, STANDARDS!$B:$B,,0,2)</f>
        <v>Lomagundi Gp</v>
      </c>
      <c r="J2311">
        <v>2350</v>
      </c>
      <c r="M2311" t="s">
        <v>241</v>
      </c>
      <c r="P2311" t="s">
        <v>243</v>
      </c>
      <c r="Q2311">
        <v>13</v>
      </c>
      <c r="R2311">
        <v>0.2</v>
      </c>
      <c r="V2311">
        <v>1</v>
      </c>
      <c r="W2311" t="s">
        <v>247</v>
      </c>
      <c r="X2311" t="s">
        <v>500</v>
      </c>
    </row>
    <row r="2312" spans="1:24" x14ac:dyDescent="0.3">
      <c r="A2312">
        <v>2475</v>
      </c>
      <c r="B2312" s="15" t="s">
        <v>405</v>
      </c>
      <c r="C2312" t="str">
        <f>_xlfn.XLOOKUP($B2312, STANDARDS!$A:$A, STANDARDS!$B:$B,,0,2)</f>
        <v>Lomagundi Gp</v>
      </c>
      <c r="J2312">
        <v>2350</v>
      </c>
      <c r="M2312" t="s">
        <v>241</v>
      </c>
      <c r="P2312" t="s">
        <v>243</v>
      </c>
      <c r="Q2312">
        <v>8</v>
      </c>
      <c r="R2312">
        <v>0.2</v>
      </c>
      <c r="V2312">
        <v>1</v>
      </c>
      <c r="W2312" t="s">
        <v>247</v>
      </c>
      <c r="X2312" t="s">
        <v>500</v>
      </c>
    </row>
    <row r="2313" spans="1:24" x14ac:dyDescent="0.3">
      <c r="A2313">
        <v>2476</v>
      </c>
      <c r="B2313" s="15" t="s">
        <v>405</v>
      </c>
      <c r="C2313" t="str">
        <f>_xlfn.XLOOKUP($B2313, STANDARDS!$A:$A, STANDARDS!$B:$B,,0,2)</f>
        <v>Lomagundi Gp</v>
      </c>
      <c r="J2313">
        <v>2350</v>
      </c>
      <c r="M2313" t="s">
        <v>241</v>
      </c>
      <c r="P2313" t="s">
        <v>243</v>
      </c>
      <c r="Q2313">
        <v>13.6</v>
      </c>
      <c r="R2313">
        <v>0.2</v>
      </c>
      <c r="V2313">
        <v>1</v>
      </c>
      <c r="W2313" t="s">
        <v>247</v>
      </c>
      <c r="X2313" t="s">
        <v>500</v>
      </c>
    </row>
    <row r="2314" spans="1:24" x14ac:dyDescent="0.3">
      <c r="A2314">
        <v>2477</v>
      </c>
      <c r="B2314" s="15" t="s">
        <v>405</v>
      </c>
      <c r="C2314" t="str">
        <f>_xlfn.XLOOKUP($B2314, STANDARDS!$A:$A, STANDARDS!$B:$B,,0,2)</f>
        <v>Lomagundi Gp</v>
      </c>
      <c r="J2314">
        <v>2350</v>
      </c>
      <c r="M2314" t="s">
        <v>241</v>
      </c>
      <c r="P2314" t="s">
        <v>243</v>
      </c>
      <c r="Q2314">
        <v>8.1</v>
      </c>
      <c r="R2314">
        <v>0.2</v>
      </c>
      <c r="V2314">
        <v>1</v>
      </c>
      <c r="W2314" t="s">
        <v>247</v>
      </c>
      <c r="X2314" t="s">
        <v>500</v>
      </c>
    </row>
    <row r="2315" spans="1:24" x14ac:dyDescent="0.3">
      <c r="A2315">
        <v>2478</v>
      </c>
      <c r="B2315" s="15" t="s">
        <v>405</v>
      </c>
      <c r="C2315" t="str">
        <f>_xlfn.XLOOKUP($B2315, STANDARDS!$A:$A, STANDARDS!$B:$B,,0,2)</f>
        <v>Lomagundi Gp</v>
      </c>
      <c r="J2315">
        <v>2350</v>
      </c>
      <c r="M2315" t="s">
        <v>241</v>
      </c>
      <c r="P2315" t="s">
        <v>243</v>
      </c>
      <c r="Q2315">
        <v>12.4</v>
      </c>
      <c r="R2315">
        <v>0.2</v>
      </c>
      <c r="V2315">
        <v>1</v>
      </c>
      <c r="W2315" t="s">
        <v>247</v>
      </c>
      <c r="X2315" t="s">
        <v>500</v>
      </c>
    </row>
    <row r="2316" spans="1:24" x14ac:dyDescent="0.3">
      <c r="A2316">
        <v>2479</v>
      </c>
      <c r="B2316" s="15" t="s">
        <v>405</v>
      </c>
      <c r="C2316" t="str">
        <f>_xlfn.XLOOKUP($B2316, STANDARDS!$A:$A, STANDARDS!$B:$B,,0,2)</f>
        <v>Lomagundi Gp</v>
      </c>
      <c r="J2316">
        <v>2350</v>
      </c>
      <c r="M2316" t="s">
        <v>241</v>
      </c>
      <c r="P2316" t="s">
        <v>243</v>
      </c>
      <c r="Q2316">
        <v>10.5</v>
      </c>
      <c r="R2316">
        <v>0.2</v>
      </c>
      <c r="V2316">
        <v>1</v>
      </c>
      <c r="W2316" t="s">
        <v>247</v>
      </c>
      <c r="X2316" t="s">
        <v>500</v>
      </c>
    </row>
    <row r="2317" spans="1:24" x14ac:dyDescent="0.3">
      <c r="A2317">
        <v>2480</v>
      </c>
      <c r="B2317" s="15" t="s">
        <v>405</v>
      </c>
      <c r="C2317" t="str">
        <f>_xlfn.XLOOKUP($B2317, STANDARDS!$A:$A, STANDARDS!$B:$B,,0,2)</f>
        <v>Lomagundi Gp</v>
      </c>
      <c r="J2317">
        <v>2350</v>
      </c>
      <c r="M2317" t="s">
        <v>241</v>
      </c>
      <c r="P2317" t="s">
        <v>243</v>
      </c>
      <c r="Q2317">
        <v>10.4</v>
      </c>
      <c r="R2317">
        <v>0.2</v>
      </c>
      <c r="V2317">
        <v>1</v>
      </c>
      <c r="W2317" t="s">
        <v>247</v>
      </c>
      <c r="X2317" t="s">
        <v>500</v>
      </c>
    </row>
    <row r="2318" spans="1:24" x14ac:dyDescent="0.3">
      <c r="A2318">
        <v>2481</v>
      </c>
      <c r="B2318" s="15" t="s">
        <v>405</v>
      </c>
      <c r="C2318" t="str">
        <f>_xlfn.XLOOKUP($B2318, STANDARDS!$A:$A, STANDARDS!$B:$B,,0,2)</f>
        <v>Lomagundi Gp</v>
      </c>
      <c r="J2318">
        <v>2350</v>
      </c>
      <c r="M2318" t="s">
        <v>241</v>
      </c>
      <c r="P2318" t="s">
        <v>243</v>
      </c>
      <c r="Q2318">
        <v>8.4</v>
      </c>
      <c r="R2318">
        <v>0.2</v>
      </c>
      <c r="V2318">
        <v>1</v>
      </c>
      <c r="W2318" t="s">
        <v>247</v>
      </c>
      <c r="X2318" t="s">
        <v>500</v>
      </c>
    </row>
    <row r="2319" spans="1:24" x14ac:dyDescent="0.3">
      <c r="A2319">
        <v>2482</v>
      </c>
      <c r="B2319" s="15" t="s">
        <v>405</v>
      </c>
      <c r="C2319" t="str">
        <f>_xlfn.XLOOKUP($B2319, STANDARDS!$A:$A, STANDARDS!$B:$B,,0,2)</f>
        <v>Lomagundi Gp</v>
      </c>
      <c r="J2319">
        <v>2350</v>
      </c>
      <c r="M2319" t="s">
        <v>241</v>
      </c>
      <c r="P2319" t="s">
        <v>243</v>
      </c>
      <c r="Q2319">
        <v>7.5</v>
      </c>
      <c r="R2319">
        <v>0.2</v>
      </c>
      <c r="V2319">
        <v>1</v>
      </c>
      <c r="W2319" t="s">
        <v>247</v>
      </c>
      <c r="X2319" t="s">
        <v>500</v>
      </c>
    </row>
    <row r="2320" spans="1:24" x14ac:dyDescent="0.3">
      <c r="A2320">
        <v>2483</v>
      </c>
      <c r="B2320" s="15" t="s">
        <v>405</v>
      </c>
      <c r="C2320" t="str">
        <f>_xlfn.XLOOKUP($B2320, STANDARDS!$A:$A, STANDARDS!$B:$B,,0,2)</f>
        <v>Lomagundi Gp</v>
      </c>
      <c r="J2320">
        <v>2350</v>
      </c>
      <c r="M2320" t="s">
        <v>241</v>
      </c>
      <c r="P2320" t="s">
        <v>243</v>
      </c>
      <c r="Q2320">
        <v>11.6</v>
      </c>
      <c r="R2320">
        <v>0.2</v>
      </c>
      <c r="V2320">
        <v>1</v>
      </c>
      <c r="W2320" t="s">
        <v>247</v>
      </c>
      <c r="X2320" t="s">
        <v>500</v>
      </c>
    </row>
    <row r="2321" spans="1:24" x14ac:dyDescent="0.3">
      <c r="A2321">
        <v>2484</v>
      </c>
      <c r="B2321" s="15" t="s">
        <v>406</v>
      </c>
      <c r="C2321" t="str">
        <f>_xlfn.XLOOKUP($B2321, STANDARDS!$A:$A, STANDARDS!$B:$B,,0,2)</f>
        <v>Batatal Fm</v>
      </c>
      <c r="J2321">
        <v>2400</v>
      </c>
      <c r="M2321" t="s">
        <v>222</v>
      </c>
      <c r="P2321" t="s">
        <v>243</v>
      </c>
      <c r="S2321">
        <v>-24.2</v>
      </c>
      <c r="T2321">
        <v>0.2</v>
      </c>
      <c r="U2321" t="s">
        <v>246</v>
      </c>
      <c r="V2321">
        <v>1</v>
      </c>
      <c r="W2321" t="s">
        <v>247</v>
      </c>
      <c r="X2321" t="s">
        <v>495</v>
      </c>
    </row>
    <row r="2322" spans="1:24" x14ac:dyDescent="0.3">
      <c r="A2322">
        <v>2485</v>
      </c>
      <c r="B2322" s="15" t="s">
        <v>406</v>
      </c>
      <c r="C2322" t="str">
        <f>_xlfn.XLOOKUP($B2322, STANDARDS!$A:$A, STANDARDS!$B:$B,,0,2)</f>
        <v>Batatal Fm</v>
      </c>
      <c r="J2322">
        <v>2400</v>
      </c>
      <c r="M2322" t="s">
        <v>222</v>
      </c>
      <c r="P2322" t="s">
        <v>243</v>
      </c>
      <c r="S2322">
        <v>-24.6</v>
      </c>
      <c r="T2322">
        <v>0.2</v>
      </c>
      <c r="U2322" t="s">
        <v>246</v>
      </c>
      <c r="V2322">
        <v>1</v>
      </c>
      <c r="W2322" t="s">
        <v>247</v>
      </c>
      <c r="X2322" t="s">
        <v>495</v>
      </c>
    </row>
    <row r="2323" spans="1:24" x14ac:dyDescent="0.3">
      <c r="A2323">
        <v>2486</v>
      </c>
      <c r="B2323" s="15" t="s">
        <v>180</v>
      </c>
      <c r="C2323" t="str">
        <f>_xlfn.XLOOKUP($B2323, STANDARDS!$A:$A, STANDARDS!$B:$B,,0,2)</f>
        <v>Malmani Fm, Espanola Subgp</v>
      </c>
      <c r="J2323">
        <v>2400</v>
      </c>
      <c r="M2323" t="s">
        <v>241</v>
      </c>
      <c r="O2323">
        <v>3.0000000000000001E-3</v>
      </c>
      <c r="P2323" t="s">
        <v>243</v>
      </c>
      <c r="S2323">
        <v>-28.7</v>
      </c>
      <c r="T2323">
        <v>0.2</v>
      </c>
      <c r="U2323" t="s">
        <v>246</v>
      </c>
      <c r="V2323">
        <v>1</v>
      </c>
      <c r="W2323" t="s">
        <v>247</v>
      </c>
      <c r="X2323" t="s">
        <v>469</v>
      </c>
    </row>
    <row r="2324" spans="1:24" x14ac:dyDescent="0.3">
      <c r="A2324">
        <v>2487</v>
      </c>
      <c r="B2324" s="15" t="s">
        <v>180</v>
      </c>
      <c r="C2324" t="str">
        <f>_xlfn.XLOOKUP($B2324, STANDARDS!$A:$A, STANDARDS!$B:$B,,0,2)</f>
        <v>Malmani Fm, Espanola Subgp</v>
      </c>
      <c r="J2324">
        <v>2400</v>
      </c>
      <c r="M2324" t="s">
        <v>241</v>
      </c>
      <c r="O2324">
        <v>8.0000000000000002E-3</v>
      </c>
      <c r="P2324" t="s">
        <v>243</v>
      </c>
      <c r="S2324">
        <v>-32.799999999999997</v>
      </c>
      <c r="T2324">
        <v>0.2</v>
      </c>
      <c r="U2324" t="s">
        <v>246</v>
      </c>
      <c r="V2324">
        <v>1</v>
      </c>
      <c r="W2324" t="s">
        <v>247</v>
      </c>
      <c r="X2324" t="s">
        <v>469</v>
      </c>
    </row>
    <row r="2325" spans="1:24" x14ac:dyDescent="0.3">
      <c r="A2325">
        <v>2488</v>
      </c>
      <c r="B2325" s="15" t="s">
        <v>180</v>
      </c>
      <c r="C2325" t="str">
        <f>_xlfn.XLOOKUP($B2325, STANDARDS!$A:$A, STANDARDS!$B:$B,,0,2)</f>
        <v>Malmani Fm, Espanola Subgp</v>
      </c>
      <c r="J2325">
        <v>2400</v>
      </c>
      <c r="M2325" t="s">
        <v>240</v>
      </c>
      <c r="O2325">
        <v>3.0000000000000001E-3</v>
      </c>
      <c r="P2325" t="s">
        <v>243</v>
      </c>
      <c r="S2325">
        <v>-30</v>
      </c>
      <c r="T2325">
        <v>0.2</v>
      </c>
      <c r="U2325" t="s">
        <v>246</v>
      </c>
      <c r="V2325">
        <v>1</v>
      </c>
      <c r="W2325" t="s">
        <v>247</v>
      </c>
      <c r="X2325" t="s">
        <v>469</v>
      </c>
    </row>
    <row r="2326" spans="1:24" x14ac:dyDescent="0.3">
      <c r="A2326">
        <v>2489</v>
      </c>
      <c r="B2326" s="15" t="s">
        <v>180</v>
      </c>
      <c r="C2326" t="str">
        <f>_xlfn.XLOOKUP($B2326, STANDARDS!$A:$A, STANDARDS!$B:$B,,0,2)</f>
        <v>Malmani Fm, Espanola Subgp</v>
      </c>
      <c r="J2326">
        <v>2400</v>
      </c>
      <c r="M2326" t="s">
        <v>240</v>
      </c>
      <c r="O2326">
        <v>4.0000000000000001E-3</v>
      </c>
      <c r="P2326" t="s">
        <v>243</v>
      </c>
      <c r="S2326">
        <v>-33.6</v>
      </c>
      <c r="T2326">
        <v>0.2</v>
      </c>
      <c r="U2326" t="s">
        <v>246</v>
      </c>
      <c r="V2326">
        <v>1</v>
      </c>
      <c r="W2326" t="s">
        <v>247</v>
      </c>
      <c r="X2326" t="s">
        <v>469</v>
      </c>
    </row>
    <row r="2327" spans="1:24" x14ac:dyDescent="0.3">
      <c r="A2327">
        <v>2490</v>
      </c>
      <c r="B2327" s="15" t="s">
        <v>180</v>
      </c>
      <c r="C2327" t="str">
        <f>_xlfn.XLOOKUP($B2327, STANDARDS!$A:$A, STANDARDS!$B:$B,,0,2)</f>
        <v>Malmani Fm, Espanola Subgp</v>
      </c>
      <c r="J2327">
        <v>2400</v>
      </c>
      <c r="M2327" t="s">
        <v>240</v>
      </c>
      <c r="O2327">
        <v>1.2E-2</v>
      </c>
      <c r="P2327" t="s">
        <v>243</v>
      </c>
      <c r="S2327">
        <v>-33.1</v>
      </c>
      <c r="T2327">
        <v>0.2</v>
      </c>
      <c r="U2327" t="s">
        <v>246</v>
      </c>
      <c r="V2327">
        <v>1</v>
      </c>
      <c r="W2327" t="s">
        <v>247</v>
      </c>
      <c r="X2327" t="s">
        <v>469</v>
      </c>
    </row>
    <row r="2328" spans="1:24" x14ac:dyDescent="0.3">
      <c r="A2328">
        <v>2491</v>
      </c>
      <c r="B2328" s="15" t="s">
        <v>180</v>
      </c>
      <c r="C2328" t="str">
        <f>_xlfn.XLOOKUP($B2328, STANDARDS!$A:$A, STANDARDS!$B:$B,,0,2)</f>
        <v>Malmani Fm, Espanola Subgp</v>
      </c>
      <c r="J2328">
        <v>2400</v>
      </c>
      <c r="M2328" t="s">
        <v>240</v>
      </c>
      <c r="O2328">
        <v>1.2999999999999999E-2</v>
      </c>
      <c r="P2328" t="s">
        <v>243</v>
      </c>
      <c r="S2328">
        <v>-33.799999999999997</v>
      </c>
      <c r="T2328">
        <v>0.2</v>
      </c>
      <c r="U2328" t="s">
        <v>246</v>
      </c>
      <c r="V2328">
        <v>1</v>
      </c>
      <c r="W2328" t="s">
        <v>247</v>
      </c>
      <c r="X2328" t="s">
        <v>469</v>
      </c>
    </row>
    <row r="2329" spans="1:24" x14ac:dyDescent="0.3">
      <c r="A2329">
        <v>2492</v>
      </c>
      <c r="B2329" s="15" t="s">
        <v>180</v>
      </c>
      <c r="C2329" t="str">
        <f>_xlfn.XLOOKUP($B2329, STANDARDS!$A:$A, STANDARDS!$B:$B,,0,2)</f>
        <v>Malmani Fm, Espanola Subgp</v>
      </c>
      <c r="J2329">
        <v>2400</v>
      </c>
      <c r="M2329" t="s">
        <v>241</v>
      </c>
      <c r="O2329">
        <v>1.0999999999999999E-2</v>
      </c>
      <c r="P2329" t="s">
        <v>243</v>
      </c>
      <c r="S2329">
        <v>-34.4</v>
      </c>
      <c r="T2329">
        <v>0.2</v>
      </c>
      <c r="U2329" t="s">
        <v>246</v>
      </c>
      <c r="V2329">
        <v>1</v>
      </c>
      <c r="W2329" t="s">
        <v>247</v>
      </c>
      <c r="X2329" t="s">
        <v>469</v>
      </c>
    </row>
    <row r="2330" spans="1:24" x14ac:dyDescent="0.3">
      <c r="A2330">
        <v>2493</v>
      </c>
      <c r="B2330" s="15" t="s">
        <v>180</v>
      </c>
      <c r="C2330" t="str">
        <f>_xlfn.XLOOKUP($B2330, STANDARDS!$A:$A, STANDARDS!$B:$B,,0,2)</f>
        <v>Malmani Fm, Espanola Subgp</v>
      </c>
      <c r="J2330">
        <v>2400</v>
      </c>
      <c r="M2330" t="s">
        <v>221</v>
      </c>
      <c r="O2330">
        <v>7.0000000000000001E-3</v>
      </c>
      <c r="P2330" t="s">
        <v>243</v>
      </c>
      <c r="S2330">
        <v>-31.1</v>
      </c>
      <c r="T2330">
        <v>0.2</v>
      </c>
      <c r="U2330" t="s">
        <v>246</v>
      </c>
      <c r="V2330">
        <v>1</v>
      </c>
      <c r="W2330" t="s">
        <v>247</v>
      </c>
      <c r="X2330" t="s">
        <v>469</v>
      </c>
    </row>
    <row r="2331" spans="1:24" x14ac:dyDescent="0.3">
      <c r="A2331">
        <v>2494</v>
      </c>
      <c r="B2331" s="15" t="s">
        <v>180</v>
      </c>
      <c r="C2331" t="str">
        <f>_xlfn.XLOOKUP($B2331, STANDARDS!$A:$A, STANDARDS!$B:$B,,0,2)</f>
        <v>Malmani Fm, Espanola Subgp</v>
      </c>
      <c r="J2331">
        <v>2400</v>
      </c>
      <c r="M2331" t="s">
        <v>221</v>
      </c>
      <c r="O2331">
        <v>7.0000000000000001E-3</v>
      </c>
      <c r="P2331" t="s">
        <v>243</v>
      </c>
      <c r="S2331">
        <v>-33.1</v>
      </c>
      <c r="T2331">
        <v>0.2</v>
      </c>
      <c r="U2331" t="s">
        <v>246</v>
      </c>
      <c r="V2331">
        <v>1</v>
      </c>
      <c r="W2331" t="s">
        <v>247</v>
      </c>
      <c r="X2331" t="s">
        <v>469</v>
      </c>
    </row>
    <row r="2332" spans="1:24" x14ac:dyDescent="0.3">
      <c r="A2332">
        <v>2495</v>
      </c>
      <c r="B2332" s="15" t="s">
        <v>180</v>
      </c>
      <c r="C2332" t="str">
        <f>_xlfn.XLOOKUP($B2332, STANDARDS!$A:$A, STANDARDS!$B:$B,,0,2)</f>
        <v>Malmani Fm, Espanola Subgp</v>
      </c>
      <c r="J2332">
        <v>2400</v>
      </c>
      <c r="M2332" t="s">
        <v>221</v>
      </c>
      <c r="O2332">
        <v>1.0999999999999999E-2</v>
      </c>
      <c r="P2332" t="s">
        <v>243</v>
      </c>
      <c r="S2332">
        <v>-32.4</v>
      </c>
      <c r="T2332">
        <v>0.2</v>
      </c>
      <c r="U2332" t="s">
        <v>246</v>
      </c>
      <c r="V2332">
        <v>1</v>
      </c>
      <c r="W2332" t="s">
        <v>247</v>
      </c>
      <c r="X2332" t="s">
        <v>469</v>
      </c>
    </row>
    <row r="2333" spans="1:24" x14ac:dyDescent="0.3">
      <c r="A2333">
        <v>2496</v>
      </c>
      <c r="B2333" s="15" t="s">
        <v>180</v>
      </c>
      <c r="C2333" t="str">
        <f>_xlfn.XLOOKUP($B2333, STANDARDS!$A:$A, STANDARDS!$B:$B,,0,2)</f>
        <v>Malmani Fm, Espanola Subgp</v>
      </c>
      <c r="J2333">
        <v>2400</v>
      </c>
      <c r="M2333" t="s">
        <v>241</v>
      </c>
      <c r="O2333">
        <v>6.0000000000000001E-3</v>
      </c>
      <c r="P2333" t="s">
        <v>243</v>
      </c>
      <c r="S2333">
        <v>-34.200000000000003</v>
      </c>
      <c r="T2333">
        <v>0.2</v>
      </c>
      <c r="U2333" t="s">
        <v>246</v>
      </c>
      <c r="V2333">
        <v>1</v>
      </c>
      <c r="W2333" t="s">
        <v>247</v>
      </c>
      <c r="X2333" t="s">
        <v>469</v>
      </c>
    </row>
    <row r="2334" spans="1:24" x14ac:dyDescent="0.3">
      <c r="A2334">
        <v>2497</v>
      </c>
      <c r="B2334" s="15" t="s">
        <v>180</v>
      </c>
      <c r="C2334" t="str">
        <f>_xlfn.XLOOKUP($B2334, STANDARDS!$A:$A, STANDARDS!$B:$B,,0,2)</f>
        <v>Malmani Fm, Espanola Subgp</v>
      </c>
      <c r="J2334">
        <v>2400</v>
      </c>
      <c r="M2334" t="s">
        <v>241</v>
      </c>
      <c r="O2334">
        <v>8.9999999999999993E-3</v>
      </c>
      <c r="P2334" t="s">
        <v>243</v>
      </c>
      <c r="S2334">
        <v>-33.5</v>
      </c>
      <c r="T2334">
        <v>0.2</v>
      </c>
      <c r="U2334" t="s">
        <v>246</v>
      </c>
      <c r="V2334">
        <v>1</v>
      </c>
      <c r="W2334" t="s">
        <v>247</v>
      </c>
      <c r="X2334" t="s">
        <v>469</v>
      </c>
    </row>
    <row r="2335" spans="1:24" x14ac:dyDescent="0.3">
      <c r="A2335">
        <v>2498</v>
      </c>
      <c r="B2335" s="15" t="s">
        <v>180</v>
      </c>
      <c r="C2335" t="str">
        <f>_xlfn.XLOOKUP($B2335, STANDARDS!$A:$A, STANDARDS!$B:$B,,0,2)</f>
        <v>Malmani Fm, Espanola Subgp</v>
      </c>
      <c r="J2335">
        <v>2400</v>
      </c>
      <c r="M2335" t="s">
        <v>217</v>
      </c>
      <c r="O2335">
        <v>2E-3</v>
      </c>
      <c r="P2335" t="s">
        <v>243</v>
      </c>
      <c r="S2335">
        <v>-13</v>
      </c>
      <c r="T2335">
        <v>0.2</v>
      </c>
      <c r="U2335" t="s">
        <v>246</v>
      </c>
      <c r="V2335">
        <v>1</v>
      </c>
      <c r="W2335" t="s">
        <v>247</v>
      </c>
      <c r="X2335" t="s">
        <v>469</v>
      </c>
    </row>
    <row r="2336" spans="1:24" x14ac:dyDescent="0.3">
      <c r="A2336">
        <v>2499</v>
      </c>
      <c r="B2336" s="15" t="s">
        <v>180</v>
      </c>
      <c r="C2336" t="str">
        <f>_xlfn.XLOOKUP($B2336, STANDARDS!$A:$A, STANDARDS!$B:$B,,0,2)</f>
        <v>Malmani Fm, Espanola Subgp</v>
      </c>
      <c r="J2336">
        <v>2400</v>
      </c>
      <c r="M2336" t="s">
        <v>240</v>
      </c>
      <c r="O2336">
        <v>-8.9999999999999993E-3</v>
      </c>
      <c r="P2336" t="s">
        <v>243</v>
      </c>
      <c r="S2336">
        <v>-14.9</v>
      </c>
      <c r="T2336">
        <v>0.2</v>
      </c>
      <c r="U2336" t="s">
        <v>246</v>
      </c>
      <c r="V2336">
        <v>1</v>
      </c>
      <c r="W2336" t="s">
        <v>247</v>
      </c>
      <c r="X2336" t="s">
        <v>469</v>
      </c>
    </row>
    <row r="2337" spans="1:24" x14ac:dyDescent="0.3">
      <c r="A2337">
        <v>2500</v>
      </c>
      <c r="B2337" s="15" t="s">
        <v>180</v>
      </c>
      <c r="C2337" t="str">
        <f>_xlfn.XLOOKUP($B2337, STANDARDS!$A:$A, STANDARDS!$B:$B,,0,2)</f>
        <v>Malmani Fm, Espanola Subgp</v>
      </c>
      <c r="J2337">
        <v>2400</v>
      </c>
      <c r="M2337" t="s">
        <v>241</v>
      </c>
      <c r="O2337">
        <v>4.0000000000000001E-3</v>
      </c>
      <c r="P2337" t="s">
        <v>243</v>
      </c>
      <c r="S2337">
        <v>-30.4</v>
      </c>
      <c r="T2337">
        <v>0.2</v>
      </c>
      <c r="U2337" t="s">
        <v>246</v>
      </c>
      <c r="V2337">
        <v>1</v>
      </c>
      <c r="W2337" t="s">
        <v>247</v>
      </c>
      <c r="X2337" t="s">
        <v>469</v>
      </c>
    </row>
    <row r="2338" spans="1:24" x14ac:dyDescent="0.3">
      <c r="A2338">
        <v>2501</v>
      </c>
      <c r="B2338" s="15" t="s">
        <v>180</v>
      </c>
      <c r="C2338" t="str">
        <f>_xlfn.XLOOKUP($B2338, STANDARDS!$A:$A, STANDARDS!$B:$B,,0,2)</f>
        <v>Malmani Fm, Espanola Subgp</v>
      </c>
      <c r="J2338">
        <v>2400</v>
      </c>
      <c r="M2338" t="s">
        <v>241</v>
      </c>
      <c r="O2338">
        <v>8.0000000000000002E-3</v>
      </c>
      <c r="P2338" t="s">
        <v>243</v>
      </c>
      <c r="S2338">
        <v>-30.9</v>
      </c>
      <c r="T2338">
        <v>0.2</v>
      </c>
      <c r="U2338" t="s">
        <v>246</v>
      </c>
      <c r="V2338">
        <v>1</v>
      </c>
      <c r="W2338" t="s">
        <v>247</v>
      </c>
      <c r="X2338" t="s">
        <v>469</v>
      </c>
    </row>
    <row r="2339" spans="1:24" x14ac:dyDescent="0.3">
      <c r="A2339">
        <v>2502</v>
      </c>
      <c r="B2339" s="15" t="s">
        <v>180</v>
      </c>
      <c r="C2339" t="str">
        <f>_xlfn.XLOOKUP($B2339, STANDARDS!$A:$A, STANDARDS!$B:$B,,0,2)</f>
        <v>Malmani Fm, Espanola Subgp</v>
      </c>
      <c r="J2339">
        <v>2400</v>
      </c>
      <c r="M2339" t="s">
        <v>240</v>
      </c>
      <c r="O2339">
        <v>8.0000000000000002E-3</v>
      </c>
      <c r="P2339" t="s">
        <v>243</v>
      </c>
      <c r="S2339">
        <v>-31.1</v>
      </c>
      <c r="T2339">
        <v>0.2</v>
      </c>
      <c r="U2339" t="s">
        <v>246</v>
      </c>
      <c r="V2339">
        <v>1</v>
      </c>
      <c r="W2339" t="s">
        <v>247</v>
      </c>
      <c r="X2339" t="s">
        <v>469</v>
      </c>
    </row>
    <row r="2340" spans="1:24" x14ac:dyDescent="0.3">
      <c r="A2340">
        <v>2503</v>
      </c>
      <c r="B2340" s="15" t="s">
        <v>180</v>
      </c>
      <c r="C2340" t="str">
        <f>_xlfn.XLOOKUP($B2340, STANDARDS!$A:$A, STANDARDS!$B:$B,,0,2)</f>
        <v>Malmani Fm, Espanola Subgp</v>
      </c>
      <c r="J2340">
        <v>2400</v>
      </c>
      <c r="M2340" t="s">
        <v>240</v>
      </c>
      <c r="O2340">
        <v>8.0000000000000002E-3</v>
      </c>
      <c r="P2340" t="s">
        <v>243</v>
      </c>
      <c r="S2340">
        <v>-32.299999999999997</v>
      </c>
      <c r="T2340">
        <v>0.2</v>
      </c>
      <c r="U2340" t="s">
        <v>246</v>
      </c>
      <c r="V2340">
        <v>1</v>
      </c>
      <c r="W2340" t="s">
        <v>247</v>
      </c>
      <c r="X2340" t="s">
        <v>469</v>
      </c>
    </row>
    <row r="2341" spans="1:24" x14ac:dyDescent="0.3">
      <c r="A2341">
        <v>2504</v>
      </c>
      <c r="B2341" s="15" t="s">
        <v>180</v>
      </c>
      <c r="C2341" t="str">
        <f>_xlfn.XLOOKUP($B2341, STANDARDS!$A:$A, STANDARDS!$B:$B,,0,2)</f>
        <v>Malmani Fm, Espanola Subgp</v>
      </c>
      <c r="J2341">
        <v>2400</v>
      </c>
      <c r="M2341" t="s">
        <v>241</v>
      </c>
      <c r="O2341">
        <v>8.9999999999999993E-3</v>
      </c>
      <c r="P2341" t="s">
        <v>243</v>
      </c>
      <c r="S2341">
        <v>-34.4</v>
      </c>
      <c r="T2341">
        <v>0.2</v>
      </c>
      <c r="U2341" t="s">
        <v>246</v>
      </c>
      <c r="V2341">
        <v>1</v>
      </c>
      <c r="W2341" t="s">
        <v>247</v>
      </c>
      <c r="X2341" t="s">
        <v>469</v>
      </c>
    </row>
    <row r="2342" spans="1:24" x14ac:dyDescent="0.3">
      <c r="A2342">
        <v>2505</v>
      </c>
      <c r="B2342" s="15" t="s">
        <v>180</v>
      </c>
      <c r="C2342" t="str">
        <f>_xlfn.XLOOKUP($B2342, STANDARDS!$A:$A, STANDARDS!$B:$B,,0,2)</f>
        <v>Malmani Fm, Espanola Subgp</v>
      </c>
      <c r="J2342">
        <v>2400</v>
      </c>
      <c r="M2342" t="s">
        <v>240</v>
      </c>
      <c r="O2342">
        <v>1.0999999999999999E-2</v>
      </c>
      <c r="P2342" t="s">
        <v>243</v>
      </c>
      <c r="S2342">
        <v>-34.9</v>
      </c>
      <c r="T2342">
        <v>0.2</v>
      </c>
      <c r="U2342" t="s">
        <v>246</v>
      </c>
      <c r="V2342">
        <v>1</v>
      </c>
      <c r="W2342" t="s">
        <v>247</v>
      </c>
      <c r="X2342" t="s">
        <v>469</v>
      </c>
    </row>
    <row r="2343" spans="1:24" x14ac:dyDescent="0.3">
      <c r="A2343">
        <v>2506</v>
      </c>
      <c r="B2343" s="15" t="s">
        <v>180</v>
      </c>
      <c r="C2343" t="str">
        <f>_xlfn.XLOOKUP($B2343, STANDARDS!$A:$A, STANDARDS!$B:$B,,0,2)</f>
        <v>Malmani Fm, Espanola Subgp</v>
      </c>
      <c r="J2343">
        <v>2400</v>
      </c>
      <c r="M2343" t="s">
        <v>240</v>
      </c>
      <c r="O2343">
        <v>6.0000000000000001E-3</v>
      </c>
      <c r="P2343" t="s">
        <v>243</v>
      </c>
      <c r="S2343">
        <v>-31.2</v>
      </c>
      <c r="T2343">
        <v>0.2</v>
      </c>
      <c r="U2343" t="s">
        <v>246</v>
      </c>
      <c r="V2343">
        <v>1</v>
      </c>
      <c r="W2343" t="s">
        <v>247</v>
      </c>
      <c r="X2343" t="s">
        <v>469</v>
      </c>
    </row>
    <row r="2344" spans="1:24" x14ac:dyDescent="0.3">
      <c r="A2344">
        <v>2507</v>
      </c>
      <c r="B2344" s="15" t="s">
        <v>180</v>
      </c>
      <c r="C2344" t="str">
        <f>_xlfn.XLOOKUP($B2344, STANDARDS!$A:$A, STANDARDS!$B:$B,,0,2)</f>
        <v>Malmani Fm, Espanola Subgp</v>
      </c>
      <c r="J2344">
        <v>2400</v>
      </c>
      <c r="M2344" t="s">
        <v>221</v>
      </c>
      <c r="O2344">
        <v>1.7999999999999999E-2</v>
      </c>
      <c r="P2344" t="s">
        <v>243</v>
      </c>
      <c r="S2344">
        <v>-13.8</v>
      </c>
      <c r="T2344">
        <v>0.2</v>
      </c>
      <c r="U2344" t="s">
        <v>246</v>
      </c>
      <c r="V2344">
        <v>1</v>
      </c>
      <c r="W2344" t="s">
        <v>247</v>
      </c>
      <c r="X2344" t="s">
        <v>469</v>
      </c>
    </row>
    <row r="2345" spans="1:24" x14ac:dyDescent="0.3">
      <c r="A2345">
        <v>2508</v>
      </c>
      <c r="B2345" s="15" t="s">
        <v>180</v>
      </c>
      <c r="C2345" t="str">
        <f>_xlfn.XLOOKUP($B2345, STANDARDS!$A:$A, STANDARDS!$B:$B,,0,2)</f>
        <v>Malmani Fm, Espanola Subgp</v>
      </c>
      <c r="J2345">
        <v>2400</v>
      </c>
      <c r="M2345" t="s">
        <v>240</v>
      </c>
      <c r="P2345" t="s">
        <v>243</v>
      </c>
      <c r="Q2345">
        <v>-1.3</v>
      </c>
      <c r="R2345">
        <v>0.2</v>
      </c>
      <c r="V2345">
        <v>1</v>
      </c>
      <c r="W2345" t="s">
        <v>247</v>
      </c>
      <c r="X2345" t="s">
        <v>470</v>
      </c>
    </row>
    <row r="2346" spans="1:24" x14ac:dyDescent="0.3">
      <c r="A2346">
        <v>2509</v>
      </c>
      <c r="B2346" s="15" t="s">
        <v>180</v>
      </c>
      <c r="C2346" t="str">
        <f>_xlfn.XLOOKUP($B2346, STANDARDS!$A:$A, STANDARDS!$B:$B,,0,2)</f>
        <v>Malmani Fm, Espanola Subgp</v>
      </c>
      <c r="J2346">
        <v>2400</v>
      </c>
      <c r="M2346" t="s">
        <v>240</v>
      </c>
      <c r="P2346" t="s">
        <v>243</v>
      </c>
      <c r="Q2346">
        <v>-0.5</v>
      </c>
      <c r="R2346">
        <v>0.2</v>
      </c>
      <c r="V2346">
        <v>1</v>
      </c>
      <c r="W2346" t="s">
        <v>247</v>
      </c>
      <c r="X2346" t="s">
        <v>470</v>
      </c>
    </row>
    <row r="2347" spans="1:24" x14ac:dyDescent="0.3">
      <c r="A2347">
        <v>2510</v>
      </c>
      <c r="B2347" s="15" t="s">
        <v>180</v>
      </c>
      <c r="C2347" t="str">
        <f>_xlfn.XLOOKUP($B2347, STANDARDS!$A:$A, STANDARDS!$B:$B,,0,2)</f>
        <v>Malmani Fm, Espanola Subgp</v>
      </c>
      <c r="J2347">
        <v>2400</v>
      </c>
      <c r="M2347" t="s">
        <v>240</v>
      </c>
      <c r="P2347" t="s">
        <v>243</v>
      </c>
      <c r="Q2347">
        <v>-0.5</v>
      </c>
      <c r="R2347">
        <v>0.2</v>
      </c>
      <c r="V2347">
        <v>1</v>
      </c>
      <c r="W2347" t="s">
        <v>247</v>
      </c>
      <c r="X2347" t="s">
        <v>470</v>
      </c>
    </row>
    <row r="2348" spans="1:24" x14ac:dyDescent="0.3">
      <c r="A2348">
        <v>2511</v>
      </c>
      <c r="B2348" s="15" t="s">
        <v>180</v>
      </c>
      <c r="C2348" t="str">
        <f>_xlfn.XLOOKUP($B2348, STANDARDS!$A:$A, STANDARDS!$B:$B,,0,2)</f>
        <v>Malmani Fm, Espanola Subgp</v>
      </c>
      <c r="J2348">
        <v>2400</v>
      </c>
      <c r="M2348" t="s">
        <v>240</v>
      </c>
      <c r="P2348" t="s">
        <v>243</v>
      </c>
      <c r="Q2348">
        <v>-0.7</v>
      </c>
      <c r="R2348">
        <v>0.2</v>
      </c>
      <c r="V2348">
        <v>1</v>
      </c>
      <c r="W2348" t="s">
        <v>247</v>
      </c>
      <c r="X2348" t="s">
        <v>470</v>
      </c>
    </row>
    <row r="2349" spans="1:24" x14ac:dyDescent="0.3">
      <c r="A2349">
        <v>2512</v>
      </c>
      <c r="B2349" s="15" t="s">
        <v>180</v>
      </c>
      <c r="C2349" t="str">
        <f>_xlfn.XLOOKUP($B2349, STANDARDS!$A:$A, STANDARDS!$B:$B,,0,2)</f>
        <v>Malmani Fm, Espanola Subgp</v>
      </c>
      <c r="J2349">
        <v>2400</v>
      </c>
      <c r="M2349" t="s">
        <v>221</v>
      </c>
      <c r="P2349" t="s">
        <v>243</v>
      </c>
      <c r="Q2349">
        <v>-0.8</v>
      </c>
      <c r="R2349">
        <v>0.2</v>
      </c>
      <c r="V2349">
        <v>1</v>
      </c>
      <c r="W2349" t="s">
        <v>247</v>
      </c>
      <c r="X2349" t="s">
        <v>470</v>
      </c>
    </row>
    <row r="2350" spans="1:24" x14ac:dyDescent="0.3">
      <c r="A2350">
        <v>2513</v>
      </c>
      <c r="B2350" s="15" t="s">
        <v>180</v>
      </c>
      <c r="C2350" t="str">
        <f>_xlfn.XLOOKUP($B2350, STANDARDS!$A:$A, STANDARDS!$B:$B,,0,2)</f>
        <v>Malmani Fm, Espanola Subgp</v>
      </c>
      <c r="J2350">
        <v>2400</v>
      </c>
      <c r="M2350" t="s">
        <v>221</v>
      </c>
      <c r="P2350" t="s">
        <v>243</v>
      </c>
      <c r="Q2350">
        <v>-0.9</v>
      </c>
      <c r="R2350">
        <v>0.2</v>
      </c>
      <c r="V2350">
        <v>1</v>
      </c>
      <c r="W2350" t="s">
        <v>247</v>
      </c>
      <c r="X2350" t="s">
        <v>470</v>
      </c>
    </row>
    <row r="2351" spans="1:24" x14ac:dyDescent="0.3">
      <c r="A2351">
        <v>2514</v>
      </c>
      <c r="B2351" s="15" t="s">
        <v>180</v>
      </c>
      <c r="C2351" t="str">
        <f>_xlfn.XLOOKUP($B2351, STANDARDS!$A:$A, STANDARDS!$B:$B,,0,2)</f>
        <v>Malmani Fm, Espanola Subgp</v>
      </c>
      <c r="J2351">
        <v>2400</v>
      </c>
      <c r="M2351" t="s">
        <v>221</v>
      </c>
      <c r="P2351" t="s">
        <v>243</v>
      </c>
      <c r="Q2351">
        <v>-0.1</v>
      </c>
      <c r="R2351">
        <v>0.2</v>
      </c>
      <c r="V2351">
        <v>1</v>
      </c>
      <c r="W2351" t="s">
        <v>247</v>
      </c>
      <c r="X2351" t="s">
        <v>470</v>
      </c>
    </row>
    <row r="2352" spans="1:24" x14ac:dyDescent="0.3">
      <c r="A2352">
        <v>2515</v>
      </c>
      <c r="B2352" s="15" t="s">
        <v>180</v>
      </c>
      <c r="C2352" t="str">
        <f>_xlfn.XLOOKUP($B2352, STANDARDS!$A:$A, STANDARDS!$B:$B,,0,2)</f>
        <v>Malmani Fm, Espanola Subgp</v>
      </c>
      <c r="J2352">
        <v>2400</v>
      </c>
      <c r="M2352" t="s">
        <v>240</v>
      </c>
      <c r="P2352" t="s">
        <v>243</v>
      </c>
      <c r="Q2352">
        <v>-0.9</v>
      </c>
      <c r="R2352">
        <v>0.2</v>
      </c>
      <c r="V2352">
        <v>1</v>
      </c>
      <c r="W2352" t="s">
        <v>247</v>
      </c>
      <c r="X2352" t="s">
        <v>470</v>
      </c>
    </row>
    <row r="2353" spans="1:24" x14ac:dyDescent="0.3">
      <c r="A2353">
        <v>2516</v>
      </c>
      <c r="B2353" s="15" t="s">
        <v>180</v>
      </c>
      <c r="C2353" t="str">
        <f>_xlfn.XLOOKUP($B2353, STANDARDS!$A:$A, STANDARDS!$B:$B,,0,2)</f>
        <v>Malmani Fm, Espanola Subgp</v>
      </c>
      <c r="J2353">
        <v>2400</v>
      </c>
      <c r="M2353" t="s">
        <v>241</v>
      </c>
      <c r="P2353" t="s">
        <v>243</v>
      </c>
      <c r="Q2353">
        <v>-0.6</v>
      </c>
      <c r="R2353">
        <v>0.2</v>
      </c>
      <c r="V2353">
        <v>1</v>
      </c>
      <c r="W2353" t="s">
        <v>247</v>
      </c>
      <c r="X2353" t="s">
        <v>470</v>
      </c>
    </row>
    <row r="2354" spans="1:24" x14ac:dyDescent="0.3">
      <c r="A2354">
        <v>2517</v>
      </c>
      <c r="B2354" s="15" t="s">
        <v>180</v>
      </c>
      <c r="C2354" t="str">
        <f>_xlfn.XLOOKUP($B2354, STANDARDS!$A:$A, STANDARDS!$B:$B,,0,2)</f>
        <v>Malmani Fm, Espanola Subgp</v>
      </c>
      <c r="J2354">
        <v>2400</v>
      </c>
      <c r="M2354" t="s">
        <v>241</v>
      </c>
      <c r="P2354" t="s">
        <v>243</v>
      </c>
      <c r="Q2354">
        <v>-1</v>
      </c>
      <c r="R2354">
        <v>0.2</v>
      </c>
      <c r="V2354">
        <v>1</v>
      </c>
      <c r="W2354" t="s">
        <v>247</v>
      </c>
      <c r="X2354" t="s">
        <v>470</v>
      </c>
    </row>
    <row r="2355" spans="1:24" x14ac:dyDescent="0.3">
      <c r="A2355">
        <v>2518</v>
      </c>
      <c r="B2355" s="15" t="s">
        <v>180</v>
      </c>
      <c r="C2355" t="str">
        <f>_xlfn.XLOOKUP($B2355, STANDARDS!$A:$A, STANDARDS!$B:$B,,0,2)</f>
        <v>Malmani Fm, Espanola Subgp</v>
      </c>
      <c r="J2355">
        <v>2400</v>
      </c>
      <c r="M2355" t="s">
        <v>240</v>
      </c>
      <c r="P2355" t="s">
        <v>243</v>
      </c>
      <c r="Q2355">
        <v>-0.8</v>
      </c>
      <c r="R2355">
        <v>0.2</v>
      </c>
      <c r="V2355">
        <v>1</v>
      </c>
      <c r="W2355" t="s">
        <v>247</v>
      </c>
      <c r="X2355" t="s">
        <v>470</v>
      </c>
    </row>
    <row r="2356" spans="1:24" x14ac:dyDescent="0.3">
      <c r="A2356">
        <v>2519</v>
      </c>
      <c r="B2356" s="15" t="s">
        <v>180</v>
      </c>
      <c r="C2356" t="str">
        <f>_xlfn.XLOOKUP($B2356, STANDARDS!$A:$A, STANDARDS!$B:$B,,0,2)</f>
        <v>Malmani Fm, Espanola Subgp</v>
      </c>
      <c r="J2356">
        <v>2400</v>
      </c>
      <c r="M2356" t="s">
        <v>240</v>
      </c>
      <c r="P2356" t="s">
        <v>243</v>
      </c>
      <c r="Q2356">
        <v>-0.8</v>
      </c>
      <c r="R2356">
        <v>0.2</v>
      </c>
      <c r="V2356">
        <v>1</v>
      </c>
      <c r="W2356" t="s">
        <v>247</v>
      </c>
      <c r="X2356" t="s">
        <v>470</v>
      </c>
    </row>
    <row r="2357" spans="1:24" x14ac:dyDescent="0.3">
      <c r="A2357">
        <v>2520</v>
      </c>
      <c r="B2357" s="15" t="s">
        <v>180</v>
      </c>
      <c r="C2357" t="str">
        <f>_xlfn.XLOOKUP($B2357, STANDARDS!$A:$A, STANDARDS!$B:$B,,0,2)</f>
        <v>Malmani Fm, Espanola Subgp</v>
      </c>
      <c r="J2357">
        <v>2400</v>
      </c>
      <c r="M2357" t="s">
        <v>221</v>
      </c>
      <c r="P2357" t="s">
        <v>243</v>
      </c>
      <c r="Q2357">
        <v>-0.9</v>
      </c>
      <c r="R2357">
        <v>0.2</v>
      </c>
      <c r="V2357">
        <v>1</v>
      </c>
      <c r="W2357" t="s">
        <v>247</v>
      </c>
      <c r="X2357" t="s">
        <v>470</v>
      </c>
    </row>
    <row r="2358" spans="1:24" x14ac:dyDescent="0.3">
      <c r="A2358">
        <v>2521</v>
      </c>
      <c r="B2358" s="15" t="s">
        <v>183</v>
      </c>
      <c r="C2358" t="str">
        <f>_xlfn.XLOOKUP($B2358, STANDARDS!$A:$A, STANDARDS!$B:$B,,0,2)</f>
        <v>Gamohaan Fm</v>
      </c>
      <c r="J2358">
        <v>2450</v>
      </c>
      <c r="M2358" t="s">
        <v>241</v>
      </c>
      <c r="O2358">
        <v>0.03</v>
      </c>
      <c r="P2358" t="s">
        <v>243</v>
      </c>
      <c r="S2358">
        <v>-36.1</v>
      </c>
      <c r="T2358">
        <v>0.2</v>
      </c>
      <c r="U2358" t="s">
        <v>246</v>
      </c>
      <c r="V2358">
        <v>1</v>
      </c>
      <c r="W2358" t="s">
        <v>247</v>
      </c>
      <c r="X2358" t="s">
        <v>501</v>
      </c>
    </row>
    <row r="2359" spans="1:24" x14ac:dyDescent="0.3">
      <c r="A2359">
        <v>2522</v>
      </c>
      <c r="B2359" s="15" t="s">
        <v>183</v>
      </c>
      <c r="C2359" t="str">
        <f>_xlfn.XLOOKUP($B2359, STANDARDS!$A:$A, STANDARDS!$B:$B,,0,2)</f>
        <v>Gamohaan Fm</v>
      </c>
      <c r="J2359">
        <v>2450</v>
      </c>
      <c r="M2359" t="s">
        <v>217</v>
      </c>
      <c r="O2359">
        <v>9.6000000000000002E-2</v>
      </c>
      <c r="P2359" t="s">
        <v>243</v>
      </c>
      <c r="S2359">
        <v>-37.4</v>
      </c>
      <c r="T2359">
        <v>0.2</v>
      </c>
      <c r="U2359" t="s">
        <v>246</v>
      </c>
      <c r="V2359">
        <v>1</v>
      </c>
      <c r="W2359" t="s">
        <v>247</v>
      </c>
      <c r="X2359" t="s">
        <v>501</v>
      </c>
    </row>
    <row r="2360" spans="1:24" x14ac:dyDescent="0.3">
      <c r="A2360">
        <v>2523</v>
      </c>
      <c r="B2360" s="15" t="s">
        <v>407</v>
      </c>
      <c r="C2360" t="str">
        <f>_xlfn.XLOOKUP($B2360, STANDARDS!$A:$A, STANDARDS!$B:$B,,0,2)</f>
        <v>Carawine Dolomite, Hamersley Gp</v>
      </c>
      <c r="J2360">
        <v>2500</v>
      </c>
      <c r="M2360" t="s">
        <v>241</v>
      </c>
      <c r="O2360">
        <v>8.9999999999999998E-4</v>
      </c>
      <c r="P2360" t="s">
        <v>243</v>
      </c>
      <c r="S2360">
        <v>-17.3</v>
      </c>
      <c r="T2360">
        <v>0.2</v>
      </c>
      <c r="U2360" t="s">
        <v>246</v>
      </c>
      <c r="V2360">
        <v>1</v>
      </c>
      <c r="W2360" t="s">
        <v>247</v>
      </c>
      <c r="X2360" t="s">
        <v>469</v>
      </c>
    </row>
    <row r="2361" spans="1:24" x14ac:dyDescent="0.3">
      <c r="A2361">
        <v>2524</v>
      </c>
      <c r="B2361" s="15" t="s">
        <v>407</v>
      </c>
      <c r="C2361" t="str">
        <f>_xlfn.XLOOKUP($B2361, STANDARDS!$A:$A, STANDARDS!$B:$B,,0,2)</f>
        <v>Carawine Dolomite, Hamersley Gp</v>
      </c>
      <c r="J2361">
        <v>2500</v>
      </c>
      <c r="M2361" t="s">
        <v>241</v>
      </c>
      <c r="O2361">
        <v>8.0000000000000004E-4</v>
      </c>
      <c r="P2361" t="s">
        <v>243</v>
      </c>
      <c r="S2361">
        <v>-13.6</v>
      </c>
      <c r="T2361">
        <v>0.2</v>
      </c>
      <c r="U2361" t="s">
        <v>246</v>
      </c>
      <c r="V2361">
        <v>1</v>
      </c>
      <c r="W2361" t="s">
        <v>247</v>
      </c>
      <c r="X2361" t="s">
        <v>469</v>
      </c>
    </row>
    <row r="2362" spans="1:24" x14ac:dyDescent="0.3">
      <c r="A2362">
        <v>2525</v>
      </c>
      <c r="B2362" s="15" t="s">
        <v>407</v>
      </c>
      <c r="C2362" t="str">
        <f>_xlfn.XLOOKUP($B2362, STANDARDS!$A:$A, STANDARDS!$B:$B,,0,2)</f>
        <v>Carawine Dolomite, Hamersley Gp</v>
      </c>
      <c r="J2362">
        <v>2500</v>
      </c>
      <c r="M2362" t="s">
        <v>241</v>
      </c>
      <c r="O2362">
        <v>1E-3</v>
      </c>
      <c r="P2362" t="s">
        <v>243</v>
      </c>
      <c r="S2362">
        <v>-16</v>
      </c>
      <c r="T2362">
        <v>0.2</v>
      </c>
      <c r="U2362" t="s">
        <v>246</v>
      </c>
      <c r="V2362">
        <v>1</v>
      </c>
      <c r="W2362" t="s">
        <v>247</v>
      </c>
      <c r="X2362" t="s">
        <v>469</v>
      </c>
    </row>
    <row r="2363" spans="1:24" x14ac:dyDescent="0.3">
      <c r="A2363">
        <v>2526</v>
      </c>
      <c r="B2363" s="15" t="s">
        <v>407</v>
      </c>
      <c r="C2363" t="str">
        <f>_xlfn.XLOOKUP($B2363, STANDARDS!$A:$A, STANDARDS!$B:$B,,0,2)</f>
        <v>Carawine Dolomite, Hamersley Gp</v>
      </c>
      <c r="J2363">
        <v>2500</v>
      </c>
      <c r="M2363" t="s">
        <v>222</v>
      </c>
      <c r="O2363">
        <v>0.32</v>
      </c>
      <c r="P2363" t="s">
        <v>243</v>
      </c>
      <c r="S2363">
        <v>-32.700000000000003</v>
      </c>
      <c r="T2363">
        <v>0.2</v>
      </c>
      <c r="U2363" t="s">
        <v>246</v>
      </c>
      <c r="V2363">
        <v>1</v>
      </c>
      <c r="W2363" t="s">
        <v>247</v>
      </c>
      <c r="X2363" t="s">
        <v>469</v>
      </c>
    </row>
    <row r="2364" spans="1:24" x14ac:dyDescent="0.3">
      <c r="A2364">
        <v>2527</v>
      </c>
      <c r="B2364" s="15" t="s">
        <v>407</v>
      </c>
      <c r="C2364" t="str">
        <f>_xlfn.XLOOKUP($B2364, STANDARDS!$A:$A, STANDARDS!$B:$B,,0,2)</f>
        <v>Carawine Dolomite, Hamersley Gp</v>
      </c>
      <c r="J2364">
        <v>2500</v>
      </c>
      <c r="M2364" t="s">
        <v>222</v>
      </c>
      <c r="O2364">
        <v>0.41</v>
      </c>
      <c r="P2364" t="s">
        <v>243</v>
      </c>
      <c r="S2364">
        <v>-32.1</v>
      </c>
      <c r="T2364">
        <v>0.2</v>
      </c>
      <c r="U2364" t="s">
        <v>246</v>
      </c>
      <c r="V2364">
        <v>1</v>
      </c>
      <c r="W2364" t="s">
        <v>247</v>
      </c>
      <c r="X2364" t="s">
        <v>469</v>
      </c>
    </row>
    <row r="2365" spans="1:24" x14ac:dyDescent="0.3">
      <c r="A2365">
        <v>2528</v>
      </c>
      <c r="B2365" s="15" t="s">
        <v>407</v>
      </c>
      <c r="C2365" t="str">
        <f>_xlfn.XLOOKUP($B2365, STANDARDS!$A:$A, STANDARDS!$B:$B,,0,2)</f>
        <v>Carawine Dolomite, Hamersley Gp</v>
      </c>
      <c r="J2365">
        <v>2500</v>
      </c>
      <c r="M2365" t="s">
        <v>217</v>
      </c>
      <c r="O2365">
        <v>2E-3</v>
      </c>
      <c r="P2365" t="s">
        <v>243</v>
      </c>
      <c r="S2365">
        <v>-9.4</v>
      </c>
      <c r="T2365">
        <v>0.2</v>
      </c>
      <c r="U2365" t="s">
        <v>246</v>
      </c>
      <c r="V2365">
        <v>1</v>
      </c>
      <c r="W2365" t="s">
        <v>247</v>
      </c>
      <c r="X2365" t="s">
        <v>469</v>
      </c>
    </row>
    <row r="2366" spans="1:24" x14ac:dyDescent="0.3">
      <c r="A2366">
        <v>2529</v>
      </c>
      <c r="B2366" s="15" t="s">
        <v>407</v>
      </c>
      <c r="C2366" t="str">
        <f>_xlfn.XLOOKUP($B2366, STANDARDS!$A:$A, STANDARDS!$B:$B,,0,2)</f>
        <v>Carawine Dolomite, Hamersley Gp</v>
      </c>
      <c r="J2366">
        <v>2500</v>
      </c>
      <c r="M2366" t="s">
        <v>241</v>
      </c>
      <c r="O2366">
        <v>5.0000000000000001E-4</v>
      </c>
      <c r="P2366" t="s">
        <v>243</v>
      </c>
      <c r="S2366">
        <v>-21.7</v>
      </c>
      <c r="T2366">
        <v>0.2</v>
      </c>
      <c r="U2366" t="s">
        <v>246</v>
      </c>
      <c r="V2366">
        <v>1</v>
      </c>
      <c r="W2366" t="s">
        <v>247</v>
      </c>
      <c r="X2366" t="s">
        <v>469</v>
      </c>
    </row>
    <row r="2367" spans="1:24" x14ac:dyDescent="0.3">
      <c r="A2367">
        <v>2530</v>
      </c>
      <c r="B2367" s="15" t="s">
        <v>407</v>
      </c>
      <c r="C2367" t="str">
        <f>_xlfn.XLOOKUP($B2367, STANDARDS!$A:$A, STANDARDS!$B:$B,,0,2)</f>
        <v>Carawine Dolomite, Hamersley Gp</v>
      </c>
      <c r="J2367">
        <v>2500</v>
      </c>
      <c r="M2367" t="s">
        <v>217</v>
      </c>
      <c r="P2367" t="s">
        <v>243</v>
      </c>
      <c r="Q2367">
        <v>0.2</v>
      </c>
      <c r="R2367">
        <v>0.2</v>
      </c>
      <c r="V2367">
        <v>1</v>
      </c>
      <c r="W2367" t="s">
        <v>247</v>
      </c>
      <c r="X2367" t="s">
        <v>470</v>
      </c>
    </row>
    <row r="2368" spans="1:24" x14ac:dyDescent="0.3">
      <c r="A2368">
        <v>2531</v>
      </c>
      <c r="B2368" s="15" t="s">
        <v>216</v>
      </c>
      <c r="C2368" t="str">
        <f>_xlfn.XLOOKUP($B2368, STANDARDS!$A:$A, STANDARDS!$B:$B,,0,2)</f>
        <v>Dales Gorge Mbr, Brockman Iron Fm, Hamersley Gp</v>
      </c>
      <c r="J2368">
        <v>2500</v>
      </c>
      <c r="M2368" t="s">
        <v>441</v>
      </c>
      <c r="P2368" t="s">
        <v>243</v>
      </c>
      <c r="Q2368">
        <v>-7.9</v>
      </c>
      <c r="R2368">
        <v>0.2</v>
      </c>
      <c r="V2368">
        <v>1</v>
      </c>
      <c r="W2368" t="s">
        <v>247</v>
      </c>
      <c r="X2368" t="s">
        <v>470</v>
      </c>
    </row>
    <row r="2369" spans="1:24" x14ac:dyDescent="0.3">
      <c r="A2369">
        <v>2532</v>
      </c>
      <c r="B2369" s="15" t="s">
        <v>216</v>
      </c>
      <c r="C2369" t="str">
        <f>_xlfn.XLOOKUP($B2369, STANDARDS!$A:$A, STANDARDS!$B:$B,,0,2)</f>
        <v>Dales Gorge Mbr, Brockman Iron Fm, Hamersley Gp</v>
      </c>
      <c r="J2369">
        <v>2500</v>
      </c>
      <c r="M2369" t="s">
        <v>441</v>
      </c>
      <c r="P2369" t="s">
        <v>243</v>
      </c>
      <c r="Q2369">
        <v>-9.3000000000000007</v>
      </c>
      <c r="R2369">
        <v>0.2</v>
      </c>
      <c r="V2369">
        <v>1</v>
      </c>
      <c r="W2369" t="s">
        <v>247</v>
      </c>
      <c r="X2369" t="s">
        <v>470</v>
      </c>
    </row>
    <row r="2370" spans="1:24" x14ac:dyDescent="0.3">
      <c r="A2370">
        <v>2533</v>
      </c>
      <c r="B2370" s="15" t="s">
        <v>216</v>
      </c>
      <c r="C2370" t="str">
        <f>_xlfn.XLOOKUP($B2370, STANDARDS!$A:$A, STANDARDS!$B:$B,,0,2)</f>
        <v>Dales Gorge Mbr, Brockman Iron Fm, Hamersley Gp</v>
      </c>
      <c r="J2370">
        <v>2500</v>
      </c>
      <c r="M2370" t="s">
        <v>441</v>
      </c>
      <c r="P2370" t="s">
        <v>243</v>
      </c>
      <c r="Q2370">
        <v>-8.5</v>
      </c>
      <c r="R2370">
        <v>0.2</v>
      </c>
      <c r="V2370">
        <v>1</v>
      </c>
      <c r="W2370" t="s">
        <v>247</v>
      </c>
      <c r="X2370" t="s">
        <v>470</v>
      </c>
    </row>
    <row r="2371" spans="1:24" x14ac:dyDescent="0.3">
      <c r="A2371">
        <v>2534</v>
      </c>
      <c r="B2371" s="15" t="s">
        <v>216</v>
      </c>
      <c r="C2371" t="str">
        <f>_xlfn.XLOOKUP($B2371, STANDARDS!$A:$A, STANDARDS!$B:$B,,0,2)</f>
        <v>Dales Gorge Mbr, Brockman Iron Fm, Hamersley Gp</v>
      </c>
      <c r="J2371">
        <v>2500</v>
      </c>
      <c r="M2371" t="s">
        <v>442</v>
      </c>
      <c r="P2371" t="s">
        <v>243</v>
      </c>
      <c r="Q2371">
        <v>-9.6999999999999993</v>
      </c>
      <c r="R2371">
        <v>0.2</v>
      </c>
      <c r="V2371">
        <v>1</v>
      </c>
      <c r="W2371" t="s">
        <v>247</v>
      </c>
      <c r="X2371" t="s">
        <v>496</v>
      </c>
    </row>
    <row r="2372" spans="1:24" x14ac:dyDescent="0.3">
      <c r="A2372">
        <v>2535</v>
      </c>
      <c r="B2372" s="15" t="s">
        <v>216</v>
      </c>
      <c r="C2372" t="str">
        <f>_xlfn.XLOOKUP($B2372, STANDARDS!$A:$A, STANDARDS!$B:$B,,0,2)</f>
        <v>Dales Gorge Mbr, Brockman Iron Fm, Hamersley Gp</v>
      </c>
      <c r="J2372">
        <v>2500</v>
      </c>
      <c r="M2372" t="s">
        <v>442</v>
      </c>
      <c r="P2372" t="s">
        <v>243</v>
      </c>
      <c r="Q2372">
        <v>-9.6999999999999993</v>
      </c>
      <c r="R2372">
        <v>0.2</v>
      </c>
      <c r="V2372">
        <v>1</v>
      </c>
      <c r="W2372" t="s">
        <v>247</v>
      </c>
      <c r="X2372" t="s">
        <v>496</v>
      </c>
    </row>
    <row r="2373" spans="1:24" x14ac:dyDescent="0.3">
      <c r="A2373">
        <v>2536</v>
      </c>
      <c r="B2373" s="15" t="s">
        <v>216</v>
      </c>
      <c r="C2373" t="str">
        <f>_xlfn.XLOOKUP($B2373, STANDARDS!$A:$A, STANDARDS!$B:$B,,0,2)</f>
        <v>Dales Gorge Mbr, Brockman Iron Fm, Hamersley Gp</v>
      </c>
      <c r="J2373">
        <v>2500</v>
      </c>
      <c r="M2373" t="s">
        <v>442</v>
      </c>
      <c r="P2373" t="s">
        <v>243</v>
      </c>
      <c r="Q2373">
        <v>-10.1</v>
      </c>
      <c r="R2373">
        <v>0.2</v>
      </c>
      <c r="V2373">
        <v>1</v>
      </c>
      <c r="W2373" t="s">
        <v>247</v>
      </c>
      <c r="X2373" t="s">
        <v>496</v>
      </c>
    </row>
    <row r="2374" spans="1:24" x14ac:dyDescent="0.3">
      <c r="A2374">
        <v>2537</v>
      </c>
      <c r="B2374" s="15" t="s">
        <v>216</v>
      </c>
      <c r="C2374" t="str">
        <f>_xlfn.XLOOKUP($B2374, STANDARDS!$A:$A, STANDARDS!$B:$B,,0,2)</f>
        <v>Dales Gorge Mbr, Brockman Iron Fm, Hamersley Gp</v>
      </c>
      <c r="J2374">
        <v>2500</v>
      </c>
      <c r="M2374" t="s">
        <v>442</v>
      </c>
      <c r="P2374" t="s">
        <v>243</v>
      </c>
      <c r="Q2374">
        <v>-9.9</v>
      </c>
      <c r="R2374">
        <v>0.2</v>
      </c>
      <c r="V2374">
        <v>1</v>
      </c>
      <c r="W2374" t="s">
        <v>247</v>
      </c>
      <c r="X2374" t="s">
        <v>496</v>
      </c>
    </row>
    <row r="2375" spans="1:24" x14ac:dyDescent="0.3">
      <c r="A2375">
        <v>2538</v>
      </c>
      <c r="B2375" s="15" t="s">
        <v>216</v>
      </c>
      <c r="C2375" t="str">
        <f>_xlfn.XLOOKUP($B2375, STANDARDS!$A:$A, STANDARDS!$B:$B,,0,2)</f>
        <v>Dales Gorge Mbr, Brockman Iron Fm, Hamersley Gp</v>
      </c>
      <c r="J2375">
        <v>2500</v>
      </c>
      <c r="M2375" t="s">
        <v>442</v>
      </c>
      <c r="P2375" t="s">
        <v>243</v>
      </c>
      <c r="Q2375">
        <v>-9.6999999999999993</v>
      </c>
      <c r="R2375">
        <v>0.2</v>
      </c>
      <c r="V2375">
        <v>1</v>
      </c>
      <c r="W2375" t="s">
        <v>247</v>
      </c>
      <c r="X2375" t="s">
        <v>496</v>
      </c>
    </row>
    <row r="2376" spans="1:24" x14ac:dyDescent="0.3">
      <c r="A2376">
        <v>2539</v>
      </c>
      <c r="B2376" s="15" t="s">
        <v>216</v>
      </c>
      <c r="C2376" t="str">
        <f>_xlfn.XLOOKUP($B2376, STANDARDS!$A:$A, STANDARDS!$B:$B,,0,2)</f>
        <v>Dales Gorge Mbr, Brockman Iron Fm, Hamersley Gp</v>
      </c>
      <c r="J2376">
        <v>2500</v>
      </c>
      <c r="M2376" t="s">
        <v>442</v>
      </c>
      <c r="P2376" t="s">
        <v>243</v>
      </c>
      <c r="Q2376">
        <v>-9.6999999999999993</v>
      </c>
      <c r="R2376">
        <v>0.2</v>
      </c>
      <c r="V2376">
        <v>1</v>
      </c>
      <c r="W2376" t="s">
        <v>247</v>
      </c>
      <c r="X2376" t="s">
        <v>496</v>
      </c>
    </row>
    <row r="2377" spans="1:24" x14ac:dyDescent="0.3">
      <c r="A2377">
        <v>2540</v>
      </c>
      <c r="B2377" s="15" t="s">
        <v>216</v>
      </c>
      <c r="C2377" t="str">
        <f>_xlfn.XLOOKUP($B2377, STANDARDS!$A:$A, STANDARDS!$B:$B,,0,2)</f>
        <v>Dales Gorge Mbr, Brockman Iron Fm, Hamersley Gp</v>
      </c>
      <c r="J2377">
        <v>2500</v>
      </c>
      <c r="M2377" t="s">
        <v>442</v>
      </c>
      <c r="P2377" t="s">
        <v>243</v>
      </c>
      <c r="Q2377">
        <v>-10.3</v>
      </c>
      <c r="R2377">
        <v>0.2</v>
      </c>
      <c r="V2377">
        <v>1</v>
      </c>
      <c r="W2377" t="s">
        <v>247</v>
      </c>
      <c r="X2377" t="s">
        <v>496</v>
      </c>
    </row>
    <row r="2378" spans="1:24" x14ac:dyDescent="0.3">
      <c r="A2378">
        <v>2541</v>
      </c>
      <c r="B2378" s="15" t="s">
        <v>216</v>
      </c>
      <c r="C2378" t="str">
        <f>_xlfn.XLOOKUP($B2378, STANDARDS!$A:$A, STANDARDS!$B:$B,,0,2)</f>
        <v>Dales Gorge Mbr, Brockman Iron Fm, Hamersley Gp</v>
      </c>
      <c r="J2378">
        <v>2500</v>
      </c>
      <c r="M2378" t="s">
        <v>442</v>
      </c>
      <c r="P2378" t="s">
        <v>243</v>
      </c>
      <c r="Q2378">
        <v>-9.8000000000000007</v>
      </c>
      <c r="R2378">
        <v>0.2</v>
      </c>
      <c r="V2378">
        <v>1</v>
      </c>
      <c r="W2378" t="s">
        <v>247</v>
      </c>
      <c r="X2378" t="s">
        <v>496</v>
      </c>
    </row>
    <row r="2379" spans="1:24" x14ac:dyDescent="0.3">
      <c r="A2379">
        <v>2542</v>
      </c>
      <c r="B2379" s="15" t="s">
        <v>216</v>
      </c>
      <c r="C2379" t="str">
        <f>_xlfn.XLOOKUP($B2379, STANDARDS!$A:$A, STANDARDS!$B:$B,,0,2)</f>
        <v>Dales Gorge Mbr, Brockman Iron Fm, Hamersley Gp</v>
      </c>
      <c r="J2379">
        <v>2500</v>
      </c>
      <c r="M2379" t="s">
        <v>442</v>
      </c>
      <c r="P2379" t="s">
        <v>243</v>
      </c>
      <c r="Q2379">
        <v>-9.9</v>
      </c>
      <c r="R2379">
        <v>0.2</v>
      </c>
      <c r="V2379">
        <v>1</v>
      </c>
      <c r="W2379" t="s">
        <v>247</v>
      </c>
      <c r="X2379" t="s">
        <v>496</v>
      </c>
    </row>
    <row r="2380" spans="1:24" x14ac:dyDescent="0.3">
      <c r="A2380">
        <v>2543</v>
      </c>
      <c r="B2380" s="15" t="s">
        <v>216</v>
      </c>
      <c r="C2380" t="str">
        <f>_xlfn.XLOOKUP($B2380, STANDARDS!$A:$A, STANDARDS!$B:$B,,0,2)</f>
        <v>Dales Gorge Mbr, Brockman Iron Fm, Hamersley Gp</v>
      </c>
      <c r="J2380">
        <v>2500</v>
      </c>
      <c r="M2380" t="s">
        <v>442</v>
      </c>
      <c r="P2380" t="s">
        <v>243</v>
      </c>
      <c r="Q2380">
        <v>-9.5</v>
      </c>
      <c r="R2380">
        <v>0.2</v>
      </c>
      <c r="V2380">
        <v>1</v>
      </c>
      <c r="W2380" t="s">
        <v>247</v>
      </c>
      <c r="X2380" t="s">
        <v>496</v>
      </c>
    </row>
    <row r="2381" spans="1:24" x14ac:dyDescent="0.3">
      <c r="A2381">
        <v>2544</v>
      </c>
      <c r="B2381" s="15" t="s">
        <v>216</v>
      </c>
      <c r="C2381" t="str">
        <f>_xlfn.XLOOKUP($B2381, STANDARDS!$A:$A, STANDARDS!$B:$B,,0,2)</f>
        <v>Dales Gorge Mbr, Brockman Iron Fm, Hamersley Gp</v>
      </c>
      <c r="J2381">
        <v>2500</v>
      </c>
      <c r="M2381" t="s">
        <v>442</v>
      </c>
      <c r="P2381" t="s">
        <v>243</v>
      </c>
      <c r="Q2381">
        <v>-8.6</v>
      </c>
      <c r="R2381">
        <v>0.2</v>
      </c>
      <c r="V2381">
        <v>1</v>
      </c>
      <c r="W2381" t="s">
        <v>247</v>
      </c>
      <c r="X2381" t="s">
        <v>496</v>
      </c>
    </row>
    <row r="2382" spans="1:24" x14ac:dyDescent="0.3">
      <c r="A2382">
        <v>2545</v>
      </c>
      <c r="B2382" s="15" t="s">
        <v>216</v>
      </c>
      <c r="C2382" t="str">
        <f>_xlfn.XLOOKUP($B2382, STANDARDS!$A:$A, STANDARDS!$B:$B,,0,2)</f>
        <v>Dales Gorge Mbr, Brockman Iron Fm, Hamersley Gp</v>
      </c>
      <c r="J2382">
        <v>2500</v>
      </c>
      <c r="M2382" t="s">
        <v>443</v>
      </c>
      <c r="P2382" t="s">
        <v>243</v>
      </c>
      <c r="Q2382">
        <v>-9.3000000000000007</v>
      </c>
      <c r="R2382">
        <v>0.2</v>
      </c>
      <c r="V2382">
        <v>1</v>
      </c>
      <c r="W2382" t="s">
        <v>247</v>
      </c>
      <c r="X2382" t="s">
        <v>496</v>
      </c>
    </row>
    <row r="2383" spans="1:24" x14ac:dyDescent="0.3">
      <c r="A2383">
        <v>2546</v>
      </c>
      <c r="B2383" s="15" t="s">
        <v>216</v>
      </c>
      <c r="C2383" t="str">
        <f>_xlfn.XLOOKUP($B2383, STANDARDS!$A:$A, STANDARDS!$B:$B,,0,2)</f>
        <v>Dales Gorge Mbr, Brockman Iron Fm, Hamersley Gp</v>
      </c>
      <c r="J2383">
        <v>2500</v>
      </c>
      <c r="M2383" t="s">
        <v>442</v>
      </c>
      <c r="P2383" t="s">
        <v>243</v>
      </c>
      <c r="Q2383">
        <v>-9</v>
      </c>
      <c r="R2383">
        <v>0.2</v>
      </c>
      <c r="V2383">
        <v>1</v>
      </c>
      <c r="W2383" t="s">
        <v>247</v>
      </c>
      <c r="X2383" t="s">
        <v>496</v>
      </c>
    </row>
    <row r="2384" spans="1:24" x14ac:dyDescent="0.3">
      <c r="A2384">
        <v>2547</v>
      </c>
      <c r="B2384" s="15" t="s">
        <v>216</v>
      </c>
      <c r="C2384" t="str">
        <f>_xlfn.XLOOKUP($B2384, STANDARDS!$A:$A, STANDARDS!$B:$B,,0,2)</f>
        <v>Dales Gorge Mbr, Brockman Iron Fm, Hamersley Gp</v>
      </c>
      <c r="J2384">
        <v>2500</v>
      </c>
      <c r="M2384" t="s">
        <v>443</v>
      </c>
      <c r="P2384" t="s">
        <v>243</v>
      </c>
      <c r="Q2384">
        <v>-9.4</v>
      </c>
      <c r="R2384">
        <v>0.2</v>
      </c>
      <c r="V2384">
        <v>1</v>
      </c>
      <c r="W2384" t="s">
        <v>247</v>
      </c>
      <c r="X2384" t="s">
        <v>496</v>
      </c>
    </row>
    <row r="2385" spans="1:24" x14ac:dyDescent="0.3">
      <c r="A2385">
        <v>2548</v>
      </c>
      <c r="B2385" s="15" t="s">
        <v>216</v>
      </c>
      <c r="C2385" t="str">
        <f>_xlfn.XLOOKUP($B2385, STANDARDS!$A:$A, STANDARDS!$B:$B,,0,2)</f>
        <v>Dales Gorge Mbr, Brockman Iron Fm, Hamersley Gp</v>
      </c>
      <c r="J2385">
        <v>2500</v>
      </c>
      <c r="M2385" t="s">
        <v>442</v>
      </c>
      <c r="P2385" t="s">
        <v>243</v>
      </c>
      <c r="Q2385">
        <v>-9.4</v>
      </c>
      <c r="R2385">
        <v>0.2</v>
      </c>
      <c r="V2385">
        <v>1</v>
      </c>
      <c r="W2385" t="s">
        <v>247</v>
      </c>
      <c r="X2385" t="s">
        <v>496</v>
      </c>
    </row>
    <row r="2386" spans="1:24" x14ac:dyDescent="0.3">
      <c r="A2386">
        <v>2549</v>
      </c>
      <c r="B2386" s="15" t="s">
        <v>216</v>
      </c>
      <c r="C2386" t="str">
        <f>_xlfn.XLOOKUP($B2386, STANDARDS!$A:$A, STANDARDS!$B:$B,,0,2)</f>
        <v>Dales Gorge Mbr, Brockman Iron Fm, Hamersley Gp</v>
      </c>
      <c r="J2386">
        <v>2500</v>
      </c>
      <c r="M2386" t="s">
        <v>443</v>
      </c>
      <c r="P2386" t="s">
        <v>243</v>
      </c>
      <c r="Q2386">
        <v>-9.3000000000000007</v>
      </c>
      <c r="R2386">
        <v>0.2</v>
      </c>
      <c r="V2386">
        <v>1</v>
      </c>
      <c r="W2386" t="s">
        <v>247</v>
      </c>
      <c r="X2386" t="s">
        <v>496</v>
      </c>
    </row>
    <row r="2387" spans="1:24" x14ac:dyDescent="0.3">
      <c r="A2387">
        <v>2550</v>
      </c>
      <c r="B2387" s="15" t="s">
        <v>216</v>
      </c>
      <c r="C2387" t="str">
        <f>_xlfn.XLOOKUP($B2387, STANDARDS!$A:$A, STANDARDS!$B:$B,,0,2)</f>
        <v>Dales Gorge Mbr, Brockman Iron Fm, Hamersley Gp</v>
      </c>
      <c r="J2387">
        <v>2500</v>
      </c>
      <c r="M2387" t="s">
        <v>442</v>
      </c>
      <c r="P2387" t="s">
        <v>243</v>
      </c>
      <c r="Q2387">
        <v>-9.1</v>
      </c>
      <c r="R2387">
        <v>0.2</v>
      </c>
      <c r="V2387">
        <v>1</v>
      </c>
      <c r="W2387" t="s">
        <v>247</v>
      </c>
      <c r="X2387" t="s">
        <v>496</v>
      </c>
    </row>
    <row r="2388" spans="1:24" x14ac:dyDescent="0.3">
      <c r="A2388">
        <v>2551</v>
      </c>
      <c r="B2388" s="15" t="s">
        <v>216</v>
      </c>
      <c r="C2388" t="str">
        <f>_xlfn.XLOOKUP($B2388, STANDARDS!$A:$A, STANDARDS!$B:$B,,0,2)</f>
        <v>Dales Gorge Mbr, Brockman Iron Fm, Hamersley Gp</v>
      </c>
      <c r="J2388">
        <v>2500</v>
      </c>
      <c r="M2388" t="s">
        <v>443</v>
      </c>
      <c r="P2388" t="s">
        <v>243</v>
      </c>
      <c r="Q2388">
        <v>-9.3000000000000007</v>
      </c>
      <c r="R2388">
        <v>0.2</v>
      </c>
      <c r="V2388">
        <v>1</v>
      </c>
      <c r="W2388" t="s">
        <v>247</v>
      </c>
      <c r="X2388" t="s">
        <v>496</v>
      </c>
    </row>
    <row r="2389" spans="1:24" x14ac:dyDescent="0.3">
      <c r="A2389">
        <v>2552</v>
      </c>
      <c r="B2389" s="15" t="s">
        <v>216</v>
      </c>
      <c r="C2389" t="str">
        <f>_xlfn.XLOOKUP($B2389, STANDARDS!$A:$A, STANDARDS!$B:$B,,0,2)</f>
        <v>Dales Gorge Mbr, Brockman Iron Fm, Hamersley Gp</v>
      </c>
      <c r="J2389">
        <v>2500</v>
      </c>
      <c r="M2389" t="s">
        <v>442</v>
      </c>
      <c r="P2389" t="s">
        <v>243</v>
      </c>
      <c r="Q2389">
        <v>-9.6999999999999993</v>
      </c>
      <c r="R2389">
        <v>0.2</v>
      </c>
      <c r="V2389">
        <v>1</v>
      </c>
      <c r="W2389" t="s">
        <v>247</v>
      </c>
      <c r="X2389" t="s">
        <v>496</v>
      </c>
    </row>
    <row r="2390" spans="1:24" x14ac:dyDescent="0.3">
      <c r="A2390">
        <v>2553</v>
      </c>
      <c r="B2390" s="15" t="s">
        <v>216</v>
      </c>
      <c r="C2390" t="str">
        <f>_xlfn.XLOOKUP($B2390, STANDARDS!$A:$A, STANDARDS!$B:$B,,0,2)</f>
        <v>Dales Gorge Mbr, Brockman Iron Fm, Hamersley Gp</v>
      </c>
      <c r="J2390">
        <v>2500</v>
      </c>
      <c r="M2390" t="s">
        <v>442</v>
      </c>
      <c r="P2390" t="s">
        <v>243</v>
      </c>
      <c r="Q2390">
        <v>-9.1999999999999993</v>
      </c>
      <c r="R2390">
        <v>0.2</v>
      </c>
      <c r="V2390">
        <v>1</v>
      </c>
      <c r="W2390" t="s">
        <v>247</v>
      </c>
      <c r="X2390" t="s">
        <v>496</v>
      </c>
    </row>
    <row r="2391" spans="1:24" x14ac:dyDescent="0.3">
      <c r="A2391">
        <v>2554</v>
      </c>
      <c r="B2391" s="15" t="s">
        <v>216</v>
      </c>
      <c r="C2391" t="str">
        <f>_xlfn.XLOOKUP($B2391, STANDARDS!$A:$A, STANDARDS!$B:$B,,0,2)</f>
        <v>Dales Gorge Mbr, Brockman Iron Fm, Hamersley Gp</v>
      </c>
      <c r="J2391">
        <v>2500</v>
      </c>
      <c r="M2391" t="s">
        <v>442</v>
      </c>
      <c r="P2391" t="s">
        <v>243</v>
      </c>
      <c r="Q2391">
        <v>-9.8000000000000007</v>
      </c>
      <c r="R2391">
        <v>0.2</v>
      </c>
      <c r="V2391">
        <v>1</v>
      </c>
      <c r="W2391" t="s">
        <v>247</v>
      </c>
      <c r="X2391" t="s">
        <v>496</v>
      </c>
    </row>
    <row r="2392" spans="1:24" x14ac:dyDescent="0.3">
      <c r="A2392">
        <v>2555</v>
      </c>
      <c r="B2392" s="15" t="s">
        <v>216</v>
      </c>
      <c r="C2392" t="str">
        <f>_xlfn.XLOOKUP($B2392, STANDARDS!$A:$A, STANDARDS!$B:$B,,0,2)</f>
        <v>Dales Gorge Mbr, Brockman Iron Fm, Hamersley Gp</v>
      </c>
      <c r="J2392">
        <v>2500</v>
      </c>
      <c r="M2392" t="s">
        <v>442</v>
      </c>
      <c r="P2392" t="s">
        <v>243</v>
      </c>
      <c r="Q2392">
        <v>-9.9</v>
      </c>
      <c r="R2392">
        <v>0.2</v>
      </c>
      <c r="V2392">
        <v>1</v>
      </c>
      <c r="W2392" t="s">
        <v>247</v>
      </c>
      <c r="X2392" t="s">
        <v>496</v>
      </c>
    </row>
    <row r="2393" spans="1:24" x14ac:dyDescent="0.3">
      <c r="A2393">
        <v>2556</v>
      </c>
      <c r="B2393" s="15" t="s">
        <v>216</v>
      </c>
      <c r="C2393" t="str">
        <f>_xlfn.XLOOKUP($B2393, STANDARDS!$A:$A, STANDARDS!$B:$B,,0,2)</f>
        <v>Dales Gorge Mbr, Brockman Iron Fm, Hamersley Gp</v>
      </c>
      <c r="J2393">
        <v>2500</v>
      </c>
      <c r="M2393" t="s">
        <v>442</v>
      </c>
      <c r="P2393" t="s">
        <v>243</v>
      </c>
      <c r="Q2393">
        <v>-10.199999999999999</v>
      </c>
      <c r="R2393">
        <v>0.2</v>
      </c>
      <c r="V2393">
        <v>1</v>
      </c>
      <c r="W2393" t="s">
        <v>247</v>
      </c>
      <c r="X2393" t="s">
        <v>496</v>
      </c>
    </row>
    <row r="2394" spans="1:24" x14ac:dyDescent="0.3">
      <c r="A2394">
        <v>2557</v>
      </c>
      <c r="B2394" s="15" t="s">
        <v>216</v>
      </c>
      <c r="C2394" t="str">
        <f>_xlfn.XLOOKUP($B2394, STANDARDS!$A:$A, STANDARDS!$B:$B,,0,2)</f>
        <v>Dales Gorge Mbr, Brockman Iron Fm, Hamersley Gp</v>
      </c>
      <c r="J2394">
        <v>2500</v>
      </c>
      <c r="M2394" t="s">
        <v>442</v>
      </c>
      <c r="P2394" t="s">
        <v>243</v>
      </c>
      <c r="Q2394">
        <v>-9.6999999999999993</v>
      </c>
      <c r="R2394">
        <v>0.2</v>
      </c>
      <c r="V2394">
        <v>1</v>
      </c>
      <c r="W2394" t="s">
        <v>247</v>
      </c>
      <c r="X2394" t="s">
        <v>496</v>
      </c>
    </row>
    <row r="2395" spans="1:24" x14ac:dyDescent="0.3">
      <c r="A2395">
        <v>2558</v>
      </c>
      <c r="B2395" s="15" t="s">
        <v>216</v>
      </c>
      <c r="C2395" t="str">
        <f>_xlfn.XLOOKUP($B2395, STANDARDS!$A:$A, STANDARDS!$B:$B,,0,2)</f>
        <v>Dales Gorge Mbr, Brockman Iron Fm, Hamersley Gp</v>
      </c>
      <c r="J2395">
        <v>2500</v>
      </c>
      <c r="M2395" t="s">
        <v>442</v>
      </c>
      <c r="P2395" t="s">
        <v>243</v>
      </c>
      <c r="Q2395">
        <v>-9.5</v>
      </c>
      <c r="R2395">
        <v>0.2</v>
      </c>
      <c r="V2395">
        <v>1</v>
      </c>
      <c r="W2395" t="s">
        <v>247</v>
      </c>
      <c r="X2395" t="s">
        <v>496</v>
      </c>
    </row>
    <row r="2396" spans="1:24" x14ac:dyDescent="0.3">
      <c r="A2396">
        <v>2559</v>
      </c>
      <c r="B2396" s="15" t="s">
        <v>216</v>
      </c>
      <c r="C2396" t="str">
        <f>_xlfn.XLOOKUP($B2396, STANDARDS!$A:$A, STANDARDS!$B:$B,,0,2)</f>
        <v>Dales Gorge Mbr, Brockman Iron Fm, Hamersley Gp</v>
      </c>
      <c r="J2396">
        <v>2500</v>
      </c>
      <c r="M2396" t="s">
        <v>442</v>
      </c>
      <c r="P2396" t="s">
        <v>243</v>
      </c>
      <c r="Q2396">
        <v>-7</v>
      </c>
      <c r="R2396">
        <v>0.2</v>
      </c>
      <c r="V2396">
        <v>1</v>
      </c>
      <c r="W2396" t="s">
        <v>247</v>
      </c>
      <c r="X2396" t="s">
        <v>496</v>
      </c>
    </row>
    <row r="2397" spans="1:24" x14ac:dyDescent="0.3">
      <c r="A2397">
        <v>2560</v>
      </c>
      <c r="B2397" s="15" t="s">
        <v>216</v>
      </c>
      <c r="C2397" t="str">
        <f>_xlfn.XLOOKUP($B2397, STANDARDS!$A:$A, STANDARDS!$B:$B,,0,2)</f>
        <v>Dales Gorge Mbr, Brockman Iron Fm, Hamersley Gp</v>
      </c>
      <c r="J2397">
        <v>2500</v>
      </c>
      <c r="M2397" t="s">
        <v>443</v>
      </c>
      <c r="P2397" t="s">
        <v>243</v>
      </c>
      <c r="Q2397">
        <v>-7.4</v>
      </c>
      <c r="R2397">
        <v>0.2</v>
      </c>
      <c r="V2397">
        <v>1</v>
      </c>
      <c r="W2397" t="s">
        <v>247</v>
      </c>
      <c r="X2397" t="s">
        <v>496</v>
      </c>
    </row>
    <row r="2398" spans="1:24" x14ac:dyDescent="0.3">
      <c r="A2398">
        <v>2561</v>
      </c>
      <c r="B2398" s="15" t="s">
        <v>216</v>
      </c>
      <c r="C2398" t="str">
        <f>_xlfn.XLOOKUP($B2398, STANDARDS!$A:$A, STANDARDS!$B:$B,,0,2)</f>
        <v>Dales Gorge Mbr, Brockman Iron Fm, Hamersley Gp</v>
      </c>
      <c r="J2398">
        <v>2500</v>
      </c>
      <c r="M2398" t="s">
        <v>442</v>
      </c>
      <c r="P2398" t="s">
        <v>243</v>
      </c>
      <c r="Q2398">
        <v>-6.8</v>
      </c>
      <c r="R2398">
        <v>0.2</v>
      </c>
      <c r="V2398">
        <v>1</v>
      </c>
      <c r="W2398" t="s">
        <v>247</v>
      </c>
      <c r="X2398" t="s">
        <v>496</v>
      </c>
    </row>
    <row r="2399" spans="1:24" x14ac:dyDescent="0.3">
      <c r="A2399">
        <v>2562</v>
      </c>
      <c r="B2399" s="15" t="s">
        <v>216</v>
      </c>
      <c r="C2399" t="str">
        <f>_xlfn.XLOOKUP($B2399, STANDARDS!$A:$A, STANDARDS!$B:$B,,0,2)</f>
        <v>Dales Gorge Mbr, Brockman Iron Fm, Hamersley Gp</v>
      </c>
      <c r="J2399">
        <v>2500</v>
      </c>
      <c r="M2399" t="s">
        <v>443</v>
      </c>
      <c r="P2399" t="s">
        <v>243</v>
      </c>
      <c r="Q2399">
        <v>-8.3000000000000007</v>
      </c>
      <c r="R2399">
        <v>0.2</v>
      </c>
      <c r="V2399">
        <v>1</v>
      </c>
      <c r="W2399" t="s">
        <v>247</v>
      </c>
      <c r="X2399" t="s">
        <v>496</v>
      </c>
    </row>
    <row r="2400" spans="1:24" x14ac:dyDescent="0.3">
      <c r="A2400">
        <v>2563</v>
      </c>
      <c r="B2400" s="15" t="s">
        <v>216</v>
      </c>
      <c r="C2400" t="str">
        <f>_xlfn.XLOOKUP($B2400, STANDARDS!$A:$A, STANDARDS!$B:$B,,0,2)</f>
        <v>Dales Gorge Mbr, Brockman Iron Fm, Hamersley Gp</v>
      </c>
      <c r="J2400">
        <v>2500</v>
      </c>
      <c r="M2400" t="s">
        <v>442</v>
      </c>
      <c r="P2400" t="s">
        <v>243</v>
      </c>
      <c r="Q2400">
        <v>-6.5</v>
      </c>
      <c r="R2400">
        <v>0.2</v>
      </c>
      <c r="V2400">
        <v>1</v>
      </c>
      <c r="W2400" t="s">
        <v>247</v>
      </c>
      <c r="X2400" t="s">
        <v>496</v>
      </c>
    </row>
    <row r="2401" spans="1:24" x14ac:dyDescent="0.3">
      <c r="A2401">
        <v>2564</v>
      </c>
      <c r="B2401" s="15" t="s">
        <v>216</v>
      </c>
      <c r="C2401" t="str">
        <f>_xlfn.XLOOKUP($B2401, STANDARDS!$A:$A, STANDARDS!$B:$B,,0,2)</f>
        <v>Dales Gorge Mbr, Brockman Iron Fm, Hamersley Gp</v>
      </c>
      <c r="J2401">
        <v>2500</v>
      </c>
      <c r="M2401" t="s">
        <v>443</v>
      </c>
      <c r="P2401" t="s">
        <v>243</v>
      </c>
      <c r="Q2401">
        <v>-7.8</v>
      </c>
      <c r="R2401">
        <v>0.2</v>
      </c>
      <c r="V2401">
        <v>1</v>
      </c>
      <c r="W2401" t="s">
        <v>247</v>
      </c>
      <c r="X2401" t="s">
        <v>496</v>
      </c>
    </row>
    <row r="2402" spans="1:24" x14ac:dyDescent="0.3">
      <c r="A2402">
        <v>2565</v>
      </c>
      <c r="B2402" s="15" t="s">
        <v>216</v>
      </c>
      <c r="C2402" t="str">
        <f>_xlfn.XLOOKUP($B2402, STANDARDS!$A:$A, STANDARDS!$B:$B,,0,2)</f>
        <v>Dales Gorge Mbr, Brockman Iron Fm, Hamersley Gp</v>
      </c>
      <c r="J2402">
        <v>2500</v>
      </c>
      <c r="M2402" t="s">
        <v>442</v>
      </c>
      <c r="P2402" t="s">
        <v>243</v>
      </c>
      <c r="Q2402">
        <v>-9</v>
      </c>
      <c r="R2402">
        <v>0.2</v>
      </c>
      <c r="V2402">
        <v>1</v>
      </c>
      <c r="W2402" t="s">
        <v>247</v>
      </c>
      <c r="X2402" t="s">
        <v>496</v>
      </c>
    </row>
    <row r="2403" spans="1:24" x14ac:dyDescent="0.3">
      <c r="A2403">
        <v>2566</v>
      </c>
      <c r="B2403" s="15" t="s">
        <v>216</v>
      </c>
      <c r="C2403" t="str">
        <f>_xlfn.XLOOKUP($B2403, STANDARDS!$A:$A, STANDARDS!$B:$B,,0,2)</f>
        <v>Dales Gorge Mbr, Brockman Iron Fm, Hamersley Gp</v>
      </c>
      <c r="J2403">
        <v>2500</v>
      </c>
      <c r="M2403" t="s">
        <v>443</v>
      </c>
      <c r="P2403" t="s">
        <v>243</v>
      </c>
      <c r="Q2403">
        <v>-9.8000000000000007</v>
      </c>
      <c r="R2403">
        <v>0.2</v>
      </c>
      <c r="V2403">
        <v>1</v>
      </c>
      <c r="W2403" t="s">
        <v>247</v>
      </c>
      <c r="X2403" t="s">
        <v>496</v>
      </c>
    </row>
    <row r="2404" spans="1:24" x14ac:dyDescent="0.3">
      <c r="A2404">
        <v>2567</v>
      </c>
      <c r="B2404" s="15" t="s">
        <v>216</v>
      </c>
      <c r="C2404" t="str">
        <f>_xlfn.XLOOKUP($B2404, STANDARDS!$A:$A, STANDARDS!$B:$B,,0,2)</f>
        <v>Dales Gorge Mbr, Brockman Iron Fm, Hamersley Gp</v>
      </c>
      <c r="J2404">
        <v>2500</v>
      </c>
      <c r="M2404" t="s">
        <v>442</v>
      </c>
      <c r="P2404" t="s">
        <v>243</v>
      </c>
      <c r="Q2404">
        <v>-9.6999999999999993</v>
      </c>
      <c r="R2404">
        <v>0.2</v>
      </c>
      <c r="V2404">
        <v>1</v>
      </c>
      <c r="W2404" t="s">
        <v>247</v>
      </c>
      <c r="X2404" t="s">
        <v>496</v>
      </c>
    </row>
    <row r="2405" spans="1:24" x14ac:dyDescent="0.3">
      <c r="A2405">
        <v>2568</v>
      </c>
      <c r="B2405" s="15" t="s">
        <v>216</v>
      </c>
      <c r="C2405" t="str">
        <f>_xlfn.XLOOKUP($B2405, STANDARDS!$A:$A, STANDARDS!$B:$B,,0,2)</f>
        <v>Dales Gorge Mbr, Brockman Iron Fm, Hamersley Gp</v>
      </c>
      <c r="J2405">
        <v>2500</v>
      </c>
      <c r="M2405" t="s">
        <v>442</v>
      </c>
      <c r="P2405" t="s">
        <v>243</v>
      </c>
      <c r="Q2405">
        <v>-9.6</v>
      </c>
      <c r="R2405">
        <v>0.2</v>
      </c>
      <c r="V2405">
        <v>1</v>
      </c>
      <c r="W2405" t="s">
        <v>247</v>
      </c>
      <c r="X2405" t="s">
        <v>496</v>
      </c>
    </row>
    <row r="2406" spans="1:24" x14ac:dyDescent="0.3">
      <c r="A2406">
        <v>2569</v>
      </c>
      <c r="B2406" s="15" t="s">
        <v>216</v>
      </c>
      <c r="C2406" t="str">
        <f>_xlfn.XLOOKUP($B2406, STANDARDS!$A:$A, STANDARDS!$B:$B,,0,2)</f>
        <v>Dales Gorge Mbr, Brockman Iron Fm, Hamersley Gp</v>
      </c>
      <c r="J2406">
        <v>2500</v>
      </c>
      <c r="M2406" t="s">
        <v>442</v>
      </c>
      <c r="P2406" t="s">
        <v>243</v>
      </c>
      <c r="Q2406">
        <v>-15</v>
      </c>
      <c r="R2406">
        <v>0.2</v>
      </c>
      <c r="V2406">
        <v>1</v>
      </c>
      <c r="W2406" t="s">
        <v>247</v>
      </c>
      <c r="X2406" t="s">
        <v>496</v>
      </c>
    </row>
    <row r="2407" spans="1:24" x14ac:dyDescent="0.3">
      <c r="A2407">
        <v>2570</v>
      </c>
      <c r="B2407" s="15" t="s">
        <v>216</v>
      </c>
      <c r="C2407" t="str">
        <f>_xlfn.XLOOKUP($B2407, STANDARDS!$A:$A, STANDARDS!$B:$B,,0,2)</f>
        <v>Dales Gorge Mbr, Brockman Iron Fm, Hamersley Gp</v>
      </c>
      <c r="J2407">
        <v>2500</v>
      </c>
      <c r="M2407" t="s">
        <v>442</v>
      </c>
      <c r="P2407" t="s">
        <v>243</v>
      </c>
      <c r="Q2407">
        <v>-11.4</v>
      </c>
      <c r="R2407">
        <v>0.2</v>
      </c>
      <c r="V2407">
        <v>1</v>
      </c>
      <c r="W2407" t="s">
        <v>247</v>
      </c>
      <c r="X2407" t="s">
        <v>496</v>
      </c>
    </row>
    <row r="2408" spans="1:24" x14ac:dyDescent="0.3">
      <c r="A2408">
        <v>2571</v>
      </c>
      <c r="B2408" s="15" t="s">
        <v>216</v>
      </c>
      <c r="C2408" t="str">
        <f>_xlfn.XLOOKUP($B2408, STANDARDS!$A:$A, STANDARDS!$B:$B,,0,2)</f>
        <v>Dales Gorge Mbr, Brockman Iron Fm, Hamersley Gp</v>
      </c>
      <c r="J2408">
        <v>2500</v>
      </c>
      <c r="M2408" t="s">
        <v>443</v>
      </c>
      <c r="P2408" t="s">
        <v>243</v>
      </c>
      <c r="Q2408">
        <v>-11.1</v>
      </c>
      <c r="R2408">
        <v>0.2</v>
      </c>
      <c r="V2408">
        <v>1</v>
      </c>
      <c r="W2408" t="s">
        <v>247</v>
      </c>
      <c r="X2408" t="s">
        <v>496</v>
      </c>
    </row>
    <row r="2409" spans="1:24" x14ac:dyDescent="0.3">
      <c r="A2409">
        <v>2572</v>
      </c>
      <c r="B2409" s="15" t="s">
        <v>216</v>
      </c>
      <c r="C2409" t="str">
        <f>_xlfn.XLOOKUP($B2409, STANDARDS!$A:$A, STANDARDS!$B:$B,,0,2)</f>
        <v>Dales Gorge Mbr, Brockman Iron Fm, Hamersley Gp</v>
      </c>
      <c r="J2409">
        <v>2500</v>
      </c>
      <c r="M2409" t="s">
        <v>442</v>
      </c>
      <c r="P2409" t="s">
        <v>243</v>
      </c>
      <c r="Q2409">
        <v>-12.9</v>
      </c>
      <c r="R2409">
        <v>0.2</v>
      </c>
      <c r="V2409">
        <v>1</v>
      </c>
      <c r="W2409" t="s">
        <v>247</v>
      </c>
      <c r="X2409" t="s">
        <v>496</v>
      </c>
    </row>
    <row r="2410" spans="1:24" x14ac:dyDescent="0.3">
      <c r="A2410">
        <v>2573</v>
      </c>
      <c r="B2410" s="15" t="s">
        <v>216</v>
      </c>
      <c r="C2410" t="str">
        <f>_xlfn.XLOOKUP($B2410, STANDARDS!$A:$A, STANDARDS!$B:$B,,0,2)</f>
        <v>Dales Gorge Mbr, Brockman Iron Fm, Hamersley Gp</v>
      </c>
      <c r="J2410">
        <v>2500</v>
      </c>
      <c r="M2410" t="s">
        <v>442</v>
      </c>
      <c r="P2410" t="s">
        <v>243</v>
      </c>
      <c r="Q2410">
        <v>-11.1</v>
      </c>
      <c r="R2410">
        <v>0.2</v>
      </c>
      <c r="V2410">
        <v>1</v>
      </c>
      <c r="W2410" t="s">
        <v>247</v>
      </c>
      <c r="X2410" t="s">
        <v>496</v>
      </c>
    </row>
    <row r="2411" spans="1:24" x14ac:dyDescent="0.3">
      <c r="A2411">
        <v>2574</v>
      </c>
      <c r="B2411" s="15" t="s">
        <v>216</v>
      </c>
      <c r="C2411" t="str">
        <f>_xlfn.XLOOKUP($B2411, STANDARDS!$A:$A, STANDARDS!$B:$B,,0,2)</f>
        <v>Dales Gorge Mbr, Brockman Iron Fm, Hamersley Gp</v>
      </c>
      <c r="J2411">
        <v>2500</v>
      </c>
      <c r="M2411" t="s">
        <v>443</v>
      </c>
      <c r="P2411" t="s">
        <v>243</v>
      </c>
      <c r="Q2411">
        <v>-12.5</v>
      </c>
      <c r="R2411">
        <v>0.2</v>
      </c>
      <c r="V2411">
        <v>1</v>
      </c>
      <c r="W2411" t="s">
        <v>247</v>
      </c>
      <c r="X2411" t="s">
        <v>496</v>
      </c>
    </row>
    <row r="2412" spans="1:24" x14ac:dyDescent="0.3">
      <c r="A2412">
        <v>2575</v>
      </c>
      <c r="B2412" s="15" t="s">
        <v>216</v>
      </c>
      <c r="C2412" t="str">
        <f>_xlfn.XLOOKUP($B2412, STANDARDS!$A:$A, STANDARDS!$B:$B,,0,2)</f>
        <v>Dales Gorge Mbr, Brockman Iron Fm, Hamersley Gp</v>
      </c>
      <c r="J2412">
        <v>2500</v>
      </c>
      <c r="M2412" t="s">
        <v>442</v>
      </c>
      <c r="P2412" t="s">
        <v>243</v>
      </c>
      <c r="Q2412">
        <v>-11.1</v>
      </c>
      <c r="R2412">
        <v>0.2</v>
      </c>
      <c r="V2412">
        <v>1</v>
      </c>
      <c r="W2412" t="s">
        <v>247</v>
      </c>
      <c r="X2412" t="s">
        <v>496</v>
      </c>
    </row>
    <row r="2413" spans="1:24" x14ac:dyDescent="0.3">
      <c r="A2413">
        <v>2576</v>
      </c>
      <c r="B2413" s="15" t="s">
        <v>216</v>
      </c>
      <c r="C2413" t="str">
        <f>_xlfn.XLOOKUP($B2413, STANDARDS!$A:$A, STANDARDS!$B:$B,,0,2)</f>
        <v>Dales Gorge Mbr, Brockman Iron Fm, Hamersley Gp</v>
      </c>
      <c r="J2413">
        <v>2500</v>
      </c>
      <c r="M2413" t="s">
        <v>443</v>
      </c>
      <c r="P2413" t="s">
        <v>243</v>
      </c>
      <c r="Q2413">
        <v>-12.6</v>
      </c>
      <c r="R2413">
        <v>0.2</v>
      </c>
      <c r="V2413">
        <v>1</v>
      </c>
      <c r="W2413" t="s">
        <v>247</v>
      </c>
      <c r="X2413" t="s">
        <v>496</v>
      </c>
    </row>
    <row r="2414" spans="1:24" x14ac:dyDescent="0.3">
      <c r="A2414">
        <v>2577</v>
      </c>
      <c r="B2414" s="15" t="s">
        <v>216</v>
      </c>
      <c r="C2414" t="str">
        <f>_xlfn.XLOOKUP($B2414, STANDARDS!$A:$A, STANDARDS!$B:$B,,0,2)</f>
        <v>Dales Gorge Mbr, Brockman Iron Fm, Hamersley Gp</v>
      </c>
      <c r="J2414">
        <v>2500</v>
      </c>
      <c r="M2414" t="s">
        <v>442</v>
      </c>
      <c r="P2414" t="s">
        <v>243</v>
      </c>
      <c r="Q2414">
        <v>-10.8</v>
      </c>
      <c r="R2414">
        <v>0.2</v>
      </c>
      <c r="V2414">
        <v>1</v>
      </c>
      <c r="W2414" t="s">
        <v>247</v>
      </c>
      <c r="X2414" t="s">
        <v>496</v>
      </c>
    </row>
    <row r="2415" spans="1:24" x14ac:dyDescent="0.3">
      <c r="A2415">
        <v>2578</v>
      </c>
      <c r="B2415" s="15" t="s">
        <v>216</v>
      </c>
      <c r="C2415" t="str">
        <f>_xlfn.XLOOKUP($B2415, STANDARDS!$A:$A, STANDARDS!$B:$B,,0,2)</f>
        <v>Dales Gorge Mbr, Brockman Iron Fm, Hamersley Gp</v>
      </c>
      <c r="J2415">
        <v>2500</v>
      </c>
      <c r="M2415" t="s">
        <v>443</v>
      </c>
      <c r="P2415" t="s">
        <v>243</v>
      </c>
      <c r="Q2415">
        <v>-11</v>
      </c>
      <c r="R2415">
        <v>0.2</v>
      </c>
      <c r="V2415">
        <v>1</v>
      </c>
      <c r="W2415" t="s">
        <v>247</v>
      </c>
      <c r="X2415" t="s">
        <v>496</v>
      </c>
    </row>
    <row r="2416" spans="1:24" x14ac:dyDescent="0.3">
      <c r="A2416">
        <v>2579</v>
      </c>
      <c r="B2416" s="15" t="s">
        <v>216</v>
      </c>
      <c r="C2416" t="str">
        <f>_xlfn.XLOOKUP($B2416, STANDARDS!$A:$A, STANDARDS!$B:$B,,0,2)</f>
        <v>Dales Gorge Mbr, Brockman Iron Fm, Hamersley Gp</v>
      </c>
      <c r="J2416">
        <v>2500</v>
      </c>
      <c r="M2416" t="s">
        <v>442</v>
      </c>
      <c r="P2416" t="s">
        <v>243</v>
      </c>
      <c r="Q2416">
        <v>-10.9</v>
      </c>
      <c r="R2416">
        <v>0.2</v>
      </c>
      <c r="V2416">
        <v>1</v>
      </c>
      <c r="W2416" t="s">
        <v>247</v>
      </c>
      <c r="X2416" t="s">
        <v>496</v>
      </c>
    </row>
    <row r="2417" spans="1:24" x14ac:dyDescent="0.3">
      <c r="A2417">
        <v>2591</v>
      </c>
      <c r="B2417" s="15" t="s">
        <v>408</v>
      </c>
      <c r="C2417" t="str">
        <f>_xlfn.XLOOKUP($B2417, STANDARDS!$A:$A, STANDARDS!$B:$B,,0,2)</f>
        <v>Keewatin Gp</v>
      </c>
      <c r="J2417">
        <v>2500</v>
      </c>
      <c r="M2417" t="s">
        <v>217</v>
      </c>
      <c r="O2417">
        <v>0.18</v>
      </c>
      <c r="P2417" t="s">
        <v>243</v>
      </c>
      <c r="S2417">
        <v>-27.1</v>
      </c>
      <c r="T2417">
        <v>0.2</v>
      </c>
      <c r="U2417" t="s">
        <v>246</v>
      </c>
      <c r="V2417">
        <v>1</v>
      </c>
      <c r="W2417" t="s">
        <v>247</v>
      </c>
      <c r="X2417" t="s">
        <v>469</v>
      </c>
    </row>
    <row r="2418" spans="1:24" x14ac:dyDescent="0.3">
      <c r="A2418">
        <v>2592</v>
      </c>
      <c r="B2418" s="15" t="s">
        <v>409</v>
      </c>
      <c r="C2418" t="str">
        <f>_xlfn.XLOOKUP($B2418, STANDARDS!$A:$A, STANDARDS!$B:$B,,0,2)</f>
        <v>Keewatin Gp</v>
      </c>
      <c r="J2418">
        <v>2500</v>
      </c>
      <c r="M2418" t="s">
        <v>222</v>
      </c>
      <c r="O2418">
        <v>0.05</v>
      </c>
      <c r="P2418" t="s">
        <v>243</v>
      </c>
      <c r="S2418">
        <v>-36.5</v>
      </c>
      <c r="T2418">
        <v>0.2</v>
      </c>
      <c r="U2418" t="s">
        <v>246</v>
      </c>
      <c r="V2418">
        <v>1</v>
      </c>
      <c r="W2418" t="s">
        <v>247</v>
      </c>
      <c r="X2418" t="s">
        <v>491</v>
      </c>
    </row>
    <row r="2419" spans="1:24" x14ac:dyDescent="0.3">
      <c r="A2419">
        <v>2593</v>
      </c>
      <c r="B2419" s="15" t="s">
        <v>409</v>
      </c>
      <c r="C2419" t="str">
        <f>_xlfn.XLOOKUP($B2419, STANDARDS!$A:$A, STANDARDS!$B:$B,,0,2)</f>
        <v>Keewatin Gp</v>
      </c>
      <c r="J2419">
        <v>2500</v>
      </c>
      <c r="M2419" t="s">
        <v>222</v>
      </c>
      <c r="O2419">
        <v>0.14000000000000001</v>
      </c>
      <c r="P2419" t="s">
        <v>243</v>
      </c>
      <c r="S2419">
        <v>-40.299999999999997</v>
      </c>
      <c r="T2419">
        <v>0.2</v>
      </c>
      <c r="U2419" t="s">
        <v>246</v>
      </c>
      <c r="V2419">
        <v>1</v>
      </c>
      <c r="W2419" t="s">
        <v>247</v>
      </c>
      <c r="X2419" t="s">
        <v>491</v>
      </c>
    </row>
    <row r="2420" spans="1:24" x14ac:dyDescent="0.3">
      <c r="A2420">
        <v>2594</v>
      </c>
      <c r="B2420" s="15" t="s">
        <v>409</v>
      </c>
      <c r="C2420" t="str">
        <f>_xlfn.XLOOKUP($B2420, STANDARDS!$A:$A, STANDARDS!$B:$B,,0,2)</f>
        <v>Keewatin Gp</v>
      </c>
      <c r="J2420">
        <v>2500</v>
      </c>
      <c r="M2420" t="s">
        <v>222</v>
      </c>
      <c r="O2420">
        <v>0.12</v>
      </c>
      <c r="P2420" t="s">
        <v>243</v>
      </c>
      <c r="S2420">
        <v>-40.6</v>
      </c>
      <c r="T2420">
        <v>0.2</v>
      </c>
      <c r="U2420" t="s">
        <v>246</v>
      </c>
      <c r="V2420">
        <v>1</v>
      </c>
      <c r="W2420" t="s">
        <v>247</v>
      </c>
      <c r="X2420" t="s">
        <v>491</v>
      </c>
    </row>
    <row r="2421" spans="1:24" x14ac:dyDescent="0.3">
      <c r="A2421">
        <v>2595</v>
      </c>
      <c r="B2421" s="15" t="s">
        <v>409</v>
      </c>
      <c r="C2421" t="str">
        <f>_xlfn.XLOOKUP($B2421, STANDARDS!$A:$A, STANDARDS!$B:$B,,0,2)</f>
        <v>Keewatin Gp</v>
      </c>
      <c r="J2421">
        <v>2500</v>
      </c>
      <c r="M2421" t="s">
        <v>222</v>
      </c>
      <c r="O2421">
        <v>0.06</v>
      </c>
      <c r="P2421" t="s">
        <v>243</v>
      </c>
      <c r="S2421">
        <v>-41</v>
      </c>
      <c r="T2421">
        <v>0.2</v>
      </c>
      <c r="U2421" t="s">
        <v>246</v>
      </c>
      <c r="V2421">
        <v>1</v>
      </c>
      <c r="W2421" t="s">
        <v>247</v>
      </c>
      <c r="X2421" t="s">
        <v>491</v>
      </c>
    </row>
    <row r="2422" spans="1:24" x14ac:dyDescent="0.3">
      <c r="A2422">
        <v>2596</v>
      </c>
      <c r="B2422" s="15" t="s">
        <v>409</v>
      </c>
      <c r="C2422" t="str">
        <f>_xlfn.XLOOKUP($B2422, STANDARDS!$A:$A, STANDARDS!$B:$B,,0,2)</f>
        <v>Keewatin Gp</v>
      </c>
      <c r="J2422">
        <v>2500</v>
      </c>
      <c r="M2422" t="s">
        <v>222</v>
      </c>
      <c r="O2422">
        <v>0.14000000000000001</v>
      </c>
      <c r="P2422" t="s">
        <v>243</v>
      </c>
      <c r="S2422">
        <v>-43.2</v>
      </c>
      <c r="T2422">
        <v>0.2</v>
      </c>
      <c r="U2422" t="s">
        <v>246</v>
      </c>
      <c r="V2422">
        <v>1</v>
      </c>
      <c r="W2422" t="s">
        <v>247</v>
      </c>
      <c r="X2422" t="s">
        <v>491</v>
      </c>
    </row>
    <row r="2423" spans="1:24" x14ac:dyDescent="0.3">
      <c r="A2423">
        <v>2597</v>
      </c>
      <c r="B2423" s="15" t="s">
        <v>409</v>
      </c>
      <c r="C2423" t="str">
        <f>_xlfn.XLOOKUP($B2423, STANDARDS!$A:$A, STANDARDS!$B:$B,,0,2)</f>
        <v>Keewatin Gp</v>
      </c>
      <c r="J2423">
        <v>2500</v>
      </c>
      <c r="M2423" t="s">
        <v>222</v>
      </c>
      <c r="O2423">
        <v>0.14000000000000001</v>
      </c>
      <c r="P2423" t="s">
        <v>243</v>
      </c>
      <c r="S2423">
        <v>-43.7</v>
      </c>
      <c r="T2423">
        <v>0.2</v>
      </c>
      <c r="U2423" t="s">
        <v>246</v>
      </c>
      <c r="V2423">
        <v>1</v>
      </c>
      <c r="W2423" t="s">
        <v>247</v>
      </c>
      <c r="X2423" t="s">
        <v>491</v>
      </c>
    </row>
    <row r="2424" spans="1:24" x14ac:dyDescent="0.3">
      <c r="A2424">
        <v>2598</v>
      </c>
      <c r="B2424" s="15" t="s">
        <v>409</v>
      </c>
      <c r="C2424" t="str">
        <f>_xlfn.XLOOKUP($B2424, STANDARDS!$A:$A, STANDARDS!$B:$B,,0,2)</f>
        <v>Keewatin Gp</v>
      </c>
      <c r="J2424">
        <v>2500</v>
      </c>
      <c r="M2424" t="s">
        <v>222</v>
      </c>
      <c r="O2424">
        <v>0.74</v>
      </c>
      <c r="P2424" t="s">
        <v>243</v>
      </c>
      <c r="S2424">
        <v>-42.4</v>
      </c>
      <c r="T2424">
        <v>0.2</v>
      </c>
      <c r="U2424" t="s">
        <v>246</v>
      </c>
      <c r="V2424">
        <v>1</v>
      </c>
      <c r="W2424" t="s">
        <v>247</v>
      </c>
      <c r="X2424" t="s">
        <v>491</v>
      </c>
    </row>
    <row r="2425" spans="1:24" x14ac:dyDescent="0.3">
      <c r="A2425">
        <v>2599</v>
      </c>
      <c r="B2425" s="15" t="s">
        <v>409</v>
      </c>
      <c r="C2425" t="str">
        <f>_xlfn.XLOOKUP($B2425, STANDARDS!$A:$A, STANDARDS!$B:$B,,0,2)</f>
        <v>Keewatin Gp</v>
      </c>
      <c r="J2425">
        <v>2500</v>
      </c>
      <c r="M2425" t="s">
        <v>222</v>
      </c>
      <c r="O2425">
        <v>1.25</v>
      </c>
      <c r="P2425" t="s">
        <v>243</v>
      </c>
      <c r="S2425">
        <v>-44.3</v>
      </c>
      <c r="T2425">
        <v>0.2</v>
      </c>
      <c r="U2425" t="s">
        <v>246</v>
      </c>
      <c r="V2425">
        <v>1</v>
      </c>
      <c r="W2425" t="s">
        <v>247</v>
      </c>
      <c r="X2425" t="s">
        <v>491</v>
      </c>
    </row>
    <row r="2426" spans="1:24" x14ac:dyDescent="0.3">
      <c r="A2426">
        <v>2600</v>
      </c>
      <c r="B2426" s="15" t="s">
        <v>409</v>
      </c>
      <c r="C2426" t="str">
        <f>_xlfn.XLOOKUP($B2426, STANDARDS!$A:$A, STANDARDS!$B:$B,,0,2)</f>
        <v>Keewatin Gp</v>
      </c>
      <c r="J2426">
        <v>2500</v>
      </c>
      <c r="M2426" t="s">
        <v>222</v>
      </c>
      <c r="O2426">
        <v>1.25</v>
      </c>
      <c r="P2426" t="s">
        <v>243</v>
      </c>
      <c r="S2426">
        <v>-44.6</v>
      </c>
      <c r="T2426">
        <v>0.2</v>
      </c>
      <c r="U2426" t="s">
        <v>246</v>
      </c>
      <c r="V2426">
        <v>1</v>
      </c>
      <c r="W2426" t="s">
        <v>247</v>
      </c>
      <c r="X2426" t="s">
        <v>491</v>
      </c>
    </row>
    <row r="2427" spans="1:24" x14ac:dyDescent="0.3">
      <c r="A2427">
        <v>2601</v>
      </c>
      <c r="B2427" s="15" t="s">
        <v>409</v>
      </c>
      <c r="C2427" t="str">
        <f>_xlfn.XLOOKUP($B2427, STANDARDS!$A:$A, STANDARDS!$B:$B,,0,2)</f>
        <v>Keewatin Gp</v>
      </c>
      <c r="J2427">
        <v>2500</v>
      </c>
      <c r="M2427" t="s">
        <v>222</v>
      </c>
      <c r="O2427">
        <v>0.56000000000000005</v>
      </c>
      <c r="P2427" t="s">
        <v>243</v>
      </c>
      <c r="S2427">
        <v>-44.6</v>
      </c>
      <c r="T2427">
        <v>0.2</v>
      </c>
      <c r="U2427" t="s">
        <v>246</v>
      </c>
      <c r="V2427">
        <v>1</v>
      </c>
      <c r="W2427" t="s">
        <v>247</v>
      </c>
      <c r="X2427" t="s">
        <v>491</v>
      </c>
    </row>
    <row r="2428" spans="1:24" x14ac:dyDescent="0.3">
      <c r="A2428">
        <v>2602</v>
      </c>
      <c r="B2428" s="15" t="s">
        <v>409</v>
      </c>
      <c r="C2428" t="str">
        <f>_xlfn.XLOOKUP($B2428, STANDARDS!$A:$A, STANDARDS!$B:$B,,0,2)</f>
        <v>Keewatin Gp</v>
      </c>
      <c r="J2428">
        <v>2500</v>
      </c>
      <c r="M2428" t="s">
        <v>222</v>
      </c>
      <c r="O2428">
        <v>0.65</v>
      </c>
      <c r="P2428" t="s">
        <v>243</v>
      </c>
      <c r="S2428">
        <v>-44.2</v>
      </c>
      <c r="T2428">
        <v>0.2</v>
      </c>
      <c r="U2428" t="s">
        <v>246</v>
      </c>
      <c r="V2428">
        <v>1</v>
      </c>
      <c r="W2428" t="s">
        <v>247</v>
      </c>
      <c r="X2428" t="s">
        <v>491</v>
      </c>
    </row>
    <row r="2429" spans="1:24" x14ac:dyDescent="0.3">
      <c r="A2429">
        <v>2603</v>
      </c>
      <c r="B2429" s="15" t="s">
        <v>409</v>
      </c>
      <c r="C2429" t="str">
        <f>_xlfn.XLOOKUP($B2429, STANDARDS!$A:$A, STANDARDS!$B:$B,,0,2)</f>
        <v>Keewatin Gp</v>
      </c>
      <c r="J2429">
        <v>2500</v>
      </c>
      <c r="M2429" t="s">
        <v>222</v>
      </c>
      <c r="O2429">
        <v>0.49</v>
      </c>
      <c r="P2429" t="s">
        <v>243</v>
      </c>
      <c r="S2429">
        <v>-44.2</v>
      </c>
      <c r="T2429">
        <v>0.2</v>
      </c>
      <c r="U2429" t="s">
        <v>246</v>
      </c>
      <c r="V2429">
        <v>1</v>
      </c>
      <c r="W2429" t="s">
        <v>247</v>
      </c>
      <c r="X2429" t="s">
        <v>491</v>
      </c>
    </row>
    <row r="2430" spans="1:24" x14ac:dyDescent="0.3">
      <c r="A2430">
        <v>2604</v>
      </c>
      <c r="B2430" s="15" t="s">
        <v>409</v>
      </c>
      <c r="C2430" t="str">
        <f>_xlfn.XLOOKUP($B2430, STANDARDS!$A:$A, STANDARDS!$B:$B,,0,2)</f>
        <v>Keewatin Gp</v>
      </c>
      <c r="J2430">
        <v>2500</v>
      </c>
      <c r="M2430" t="s">
        <v>222</v>
      </c>
      <c r="O2430">
        <v>1.38</v>
      </c>
      <c r="P2430" t="s">
        <v>243</v>
      </c>
      <c r="S2430">
        <v>-44.5</v>
      </c>
      <c r="T2430">
        <v>0.2</v>
      </c>
      <c r="U2430" t="s">
        <v>246</v>
      </c>
      <c r="V2430">
        <v>1</v>
      </c>
      <c r="W2430" t="s">
        <v>247</v>
      </c>
      <c r="X2430" t="s">
        <v>491</v>
      </c>
    </row>
    <row r="2431" spans="1:24" x14ac:dyDescent="0.3">
      <c r="A2431">
        <v>2605</v>
      </c>
      <c r="B2431" s="15" t="s">
        <v>409</v>
      </c>
      <c r="C2431" t="str">
        <f>_xlfn.XLOOKUP($B2431, STANDARDS!$A:$A, STANDARDS!$B:$B,,0,2)</f>
        <v>Keewatin Gp</v>
      </c>
      <c r="J2431">
        <v>2500</v>
      </c>
      <c r="M2431" t="s">
        <v>222</v>
      </c>
      <c r="O2431">
        <v>1.27</v>
      </c>
      <c r="P2431" t="s">
        <v>243</v>
      </c>
      <c r="S2431">
        <v>-44.6</v>
      </c>
      <c r="T2431">
        <v>0.2</v>
      </c>
      <c r="U2431" t="s">
        <v>246</v>
      </c>
      <c r="V2431">
        <v>1</v>
      </c>
      <c r="W2431" t="s">
        <v>247</v>
      </c>
      <c r="X2431" t="s">
        <v>491</v>
      </c>
    </row>
    <row r="2432" spans="1:24" x14ac:dyDescent="0.3">
      <c r="A2432">
        <v>2606</v>
      </c>
      <c r="B2432" s="15" t="s">
        <v>409</v>
      </c>
      <c r="C2432" t="str">
        <f>_xlfn.XLOOKUP($B2432, STANDARDS!$A:$A, STANDARDS!$B:$B,,0,2)</f>
        <v>Keewatin Gp</v>
      </c>
      <c r="J2432">
        <v>2500</v>
      </c>
      <c r="M2432" t="s">
        <v>222</v>
      </c>
      <c r="O2432">
        <v>1.46</v>
      </c>
      <c r="P2432" t="s">
        <v>243</v>
      </c>
      <c r="S2432">
        <v>-44.8</v>
      </c>
      <c r="T2432">
        <v>0.2</v>
      </c>
      <c r="U2432" t="s">
        <v>246</v>
      </c>
      <c r="V2432">
        <v>1</v>
      </c>
      <c r="W2432" t="s">
        <v>247</v>
      </c>
      <c r="X2432" t="s">
        <v>491</v>
      </c>
    </row>
    <row r="2433" spans="1:24" x14ac:dyDescent="0.3">
      <c r="A2433">
        <v>2607</v>
      </c>
      <c r="B2433" s="15" t="s">
        <v>409</v>
      </c>
      <c r="C2433" t="str">
        <f>_xlfn.XLOOKUP($B2433, STANDARDS!$A:$A, STANDARDS!$B:$B,,0,2)</f>
        <v>Keewatin Gp</v>
      </c>
      <c r="J2433">
        <v>2500</v>
      </c>
      <c r="M2433" t="s">
        <v>222</v>
      </c>
      <c r="O2433">
        <v>0.31</v>
      </c>
      <c r="P2433" t="s">
        <v>243</v>
      </c>
      <c r="S2433">
        <v>-42.9</v>
      </c>
      <c r="T2433">
        <v>0.2</v>
      </c>
      <c r="U2433" t="s">
        <v>246</v>
      </c>
      <c r="V2433">
        <v>1</v>
      </c>
      <c r="W2433" t="s">
        <v>247</v>
      </c>
      <c r="X2433" t="s">
        <v>491</v>
      </c>
    </row>
    <row r="2434" spans="1:24" x14ac:dyDescent="0.3">
      <c r="A2434">
        <v>2608</v>
      </c>
      <c r="B2434" s="15" t="s">
        <v>409</v>
      </c>
      <c r="C2434" t="str">
        <f>_xlfn.XLOOKUP($B2434, STANDARDS!$A:$A, STANDARDS!$B:$B,,0,2)</f>
        <v>Keewatin Gp</v>
      </c>
      <c r="J2434">
        <v>2500</v>
      </c>
      <c r="M2434" t="s">
        <v>222</v>
      </c>
      <c r="O2434">
        <v>0.34</v>
      </c>
      <c r="P2434" t="s">
        <v>243</v>
      </c>
      <c r="S2434">
        <v>-41.6</v>
      </c>
      <c r="T2434">
        <v>0.2</v>
      </c>
      <c r="U2434" t="s">
        <v>246</v>
      </c>
      <c r="V2434">
        <v>1</v>
      </c>
      <c r="W2434" t="s">
        <v>247</v>
      </c>
      <c r="X2434" t="s">
        <v>491</v>
      </c>
    </row>
    <row r="2435" spans="1:24" x14ac:dyDescent="0.3">
      <c r="A2435">
        <v>2609</v>
      </c>
      <c r="B2435" s="15" t="s">
        <v>409</v>
      </c>
      <c r="C2435" t="str">
        <f>_xlfn.XLOOKUP($B2435, STANDARDS!$A:$A, STANDARDS!$B:$B,,0,2)</f>
        <v>Keewatin Gp</v>
      </c>
      <c r="J2435">
        <v>2500</v>
      </c>
      <c r="M2435" t="s">
        <v>222</v>
      </c>
      <c r="O2435">
        <v>0.06</v>
      </c>
      <c r="P2435" t="s">
        <v>243</v>
      </c>
      <c r="S2435">
        <v>-41.7</v>
      </c>
      <c r="T2435">
        <v>0.2</v>
      </c>
      <c r="U2435" t="s">
        <v>246</v>
      </c>
      <c r="V2435">
        <v>1</v>
      </c>
      <c r="W2435" t="s">
        <v>247</v>
      </c>
      <c r="X2435" t="s">
        <v>491</v>
      </c>
    </row>
    <row r="2436" spans="1:24" x14ac:dyDescent="0.3">
      <c r="A2436">
        <v>2610</v>
      </c>
      <c r="B2436" s="15" t="s">
        <v>409</v>
      </c>
      <c r="C2436" t="str">
        <f>_xlfn.XLOOKUP($B2436, STANDARDS!$A:$A, STANDARDS!$B:$B,,0,2)</f>
        <v>Keewatin Gp</v>
      </c>
      <c r="J2436">
        <v>2500</v>
      </c>
      <c r="M2436" t="s">
        <v>222</v>
      </c>
      <c r="O2436">
        <v>0.02</v>
      </c>
      <c r="P2436" t="s">
        <v>243</v>
      </c>
      <c r="S2436">
        <v>-37.6</v>
      </c>
      <c r="T2436">
        <v>0.2</v>
      </c>
      <c r="U2436" t="s">
        <v>246</v>
      </c>
      <c r="V2436">
        <v>1</v>
      </c>
      <c r="W2436" t="s">
        <v>247</v>
      </c>
      <c r="X2436" t="s">
        <v>491</v>
      </c>
    </row>
    <row r="2437" spans="1:24" x14ac:dyDescent="0.3">
      <c r="A2437">
        <v>2611</v>
      </c>
      <c r="B2437" s="15" t="s">
        <v>409</v>
      </c>
      <c r="C2437" t="str">
        <f>_xlfn.XLOOKUP($B2437, STANDARDS!$A:$A, STANDARDS!$B:$B,,0,2)</f>
        <v>Keewatin Gp</v>
      </c>
      <c r="J2437">
        <v>2500</v>
      </c>
      <c r="M2437" t="s">
        <v>222</v>
      </c>
      <c r="O2437">
        <v>0.03</v>
      </c>
      <c r="P2437" t="s">
        <v>243</v>
      </c>
      <c r="S2437">
        <v>-33.6</v>
      </c>
      <c r="T2437">
        <v>0.2</v>
      </c>
      <c r="U2437" t="s">
        <v>246</v>
      </c>
      <c r="V2437">
        <v>1</v>
      </c>
      <c r="W2437" t="s">
        <v>247</v>
      </c>
      <c r="X2437" t="s">
        <v>491</v>
      </c>
    </row>
    <row r="2438" spans="1:24" x14ac:dyDescent="0.3">
      <c r="A2438">
        <v>2612</v>
      </c>
      <c r="B2438" s="15" t="s">
        <v>409</v>
      </c>
      <c r="C2438" t="str">
        <f>_xlfn.XLOOKUP($B2438, STANDARDS!$A:$A, STANDARDS!$B:$B,,0,2)</f>
        <v>Keewatin Gp</v>
      </c>
      <c r="J2438">
        <v>2500</v>
      </c>
      <c r="M2438" t="s">
        <v>222</v>
      </c>
      <c r="O2438">
        <v>0.05</v>
      </c>
      <c r="P2438" t="s">
        <v>243</v>
      </c>
      <c r="S2438">
        <v>-34.200000000000003</v>
      </c>
      <c r="T2438">
        <v>0.2</v>
      </c>
      <c r="U2438" t="s">
        <v>246</v>
      </c>
      <c r="V2438">
        <v>1</v>
      </c>
      <c r="W2438" t="s">
        <v>247</v>
      </c>
      <c r="X2438" t="s">
        <v>491</v>
      </c>
    </row>
    <row r="2439" spans="1:24" x14ac:dyDescent="0.3">
      <c r="A2439">
        <v>2613</v>
      </c>
      <c r="B2439" s="15" t="s">
        <v>409</v>
      </c>
      <c r="C2439" t="str">
        <f>_xlfn.XLOOKUP($B2439, STANDARDS!$A:$A, STANDARDS!$B:$B,,0,2)</f>
        <v>Keewatin Gp</v>
      </c>
      <c r="J2439">
        <v>2500</v>
      </c>
      <c r="M2439" t="s">
        <v>222</v>
      </c>
      <c r="O2439">
        <v>0.93</v>
      </c>
      <c r="P2439" t="s">
        <v>243</v>
      </c>
      <c r="S2439">
        <v>-37.6</v>
      </c>
      <c r="T2439">
        <v>0.2</v>
      </c>
      <c r="U2439" t="s">
        <v>246</v>
      </c>
      <c r="V2439">
        <v>1</v>
      </c>
      <c r="W2439" t="s">
        <v>247</v>
      </c>
      <c r="X2439" t="s">
        <v>491</v>
      </c>
    </row>
    <row r="2440" spans="1:24" x14ac:dyDescent="0.3">
      <c r="A2440">
        <v>2614</v>
      </c>
      <c r="B2440" s="15" t="s">
        <v>409</v>
      </c>
      <c r="C2440" t="str">
        <f>_xlfn.XLOOKUP($B2440, STANDARDS!$A:$A, STANDARDS!$B:$B,,0,2)</f>
        <v>Keewatin Gp</v>
      </c>
      <c r="J2440">
        <v>2500</v>
      </c>
      <c r="M2440" t="s">
        <v>222</v>
      </c>
      <c r="O2440">
        <v>0.42</v>
      </c>
      <c r="P2440" t="s">
        <v>243</v>
      </c>
      <c r="S2440">
        <v>-39</v>
      </c>
      <c r="T2440">
        <v>0.2</v>
      </c>
      <c r="U2440" t="s">
        <v>246</v>
      </c>
      <c r="V2440">
        <v>1</v>
      </c>
      <c r="W2440" t="s">
        <v>247</v>
      </c>
      <c r="X2440" t="s">
        <v>491</v>
      </c>
    </row>
    <row r="2441" spans="1:24" x14ac:dyDescent="0.3">
      <c r="A2441">
        <v>2615</v>
      </c>
      <c r="B2441" s="15" t="s">
        <v>409</v>
      </c>
      <c r="C2441" t="str">
        <f>_xlfn.XLOOKUP($B2441, STANDARDS!$A:$A, STANDARDS!$B:$B,,0,2)</f>
        <v>Keewatin Gp</v>
      </c>
      <c r="J2441">
        <v>2500</v>
      </c>
      <c r="M2441" t="s">
        <v>222</v>
      </c>
      <c r="O2441">
        <v>1.46</v>
      </c>
      <c r="P2441" t="s">
        <v>243</v>
      </c>
      <c r="S2441">
        <v>-40.299999999999997</v>
      </c>
      <c r="T2441">
        <v>0.2</v>
      </c>
      <c r="U2441" t="s">
        <v>246</v>
      </c>
      <c r="V2441">
        <v>1</v>
      </c>
      <c r="W2441" t="s">
        <v>247</v>
      </c>
      <c r="X2441" t="s">
        <v>491</v>
      </c>
    </row>
    <row r="2442" spans="1:24" x14ac:dyDescent="0.3">
      <c r="A2442">
        <v>2616</v>
      </c>
      <c r="B2442" s="15" t="s">
        <v>409</v>
      </c>
      <c r="C2442" t="str">
        <f>_xlfn.XLOOKUP($B2442, STANDARDS!$A:$A, STANDARDS!$B:$B,,0,2)</f>
        <v>Keewatin Gp</v>
      </c>
      <c r="J2442">
        <v>2500</v>
      </c>
      <c r="M2442" t="s">
        <v>222</v>
      </c>
      <c r="O2442">
        <v>0.7</v>
      </c>
      <c r="P2442" t="s">
        <v>243</v>
      </c>
      <c r="S2442">
        <v>-40</v>
      </c>
      <c r="T2442">
        <v>0.2</v>
      </c>
      <c r="U2442" t="s">
        <v>246</v>
      </c>
      <c r="V2442">
        <v>1</v>
      </c>
      <c r="W2442" t="s">
        <v>247</v>
      </c>
      <c r="X2442" t="s">
        <v>491</v>
      </c>
    </row>
    <row r="2443" spans="1:24" x14ac:dyDescent="0.3">
      <c r="A2443">
        <v>2617</v>
      </c>
      <c r="B2443" s="15" t="s">
        <v>409</v>
      </c>
      <c r="C2443" t="str">
        <f>_xlfn.XLOOKUP($B2443, STANDARDS!$A:$A, STANDARDS!$B:$B,,0,2)</f>
        <v>Keewatin Gp</v>
      </c>
      <c r="J2443">
        <v>2500</v>
      </c>
      <c r="M2443" t="s">
        <v>222</v>
      </c>
      <c r="O2443">
        <v>0.86</v>
      </c>
      <c r="P2443" t="s">
        <v>243</v>
      </c>
      <c r="S2443">
        <v>-41.9</v>
      </c>
      <c r="T2443">
        <v>0.2</v>
      </c>
      <c r="U2443" t="s">
        <v>246</v>
      </c>
      <c r="V2443">
        <v>1</v>
      </c>
      <c r="W2443" t="s">
        <v>247</v>
      </c>
      <c r="X2443" t="s">
        <v>491</v>
      </c>
    </row>
    <row r="2444" spans="1:24" x14ac:dyDescent="0.3">
      <c r="A2444">
        <v>2618</v>
      </c>
      <c r="B2444" s="15" t="s">
        <v>409</v>
      </c>
      <c r="C2444" t="str">
        <f>_xlfn.XLOOKUP($B2444, STANDARDS!$A:$A, STANDARDS!$B:$B,,0,2)</f>
        <v>Keewatin Gp</v>
      </c>
      <c r="J2444">
        <v>2500</v>
      </c>
      <c r="M2444" t="s">
        <v>222</v>
      </c>
      <c r="O2444">
        <v>0.16</v>
      </c>
      <c r="P2444" t="s">
        <v>243</v>
      </c>
      <c r="S2444">
        <v>-38.799999999999997</v>
      </c>
      <c r="T2444">
        <v>0.2</v>
      </c>
      <c r="U2444" t="s">
        <v>246</v>
      </c>
      <c r="V2444">
        <v>1</v>
      </c>
      <c r="W2444" t="s">
        <v>247</v>
      </c>
      <c r="X2444" t="s">
        <v>491</v>
      </c>
    </row>
    <row r="2445" spans="1:24" x14ac:dyDescent="0.3">
      <c r="A2445">
        <v>2619</v>
      </c>
      <c r="B2445" s="15" t="s">
        <v>409</v>
      </c>
      <c r="C2445" t="str">
        <f>_xlfn.XLOOKUP($B2445, STANDARDS!$A:$A, STANDARDS!$B:$B,,0,2)</f>
        <v>Keewatin Gp</v>
      </c>
      <c r="J2445">
        <v>2500</v>
      </c>
      <c r="M2445" t="s">
        <v>222</v>
      </c>
      <c r="O2445">
        <v>0.76</v>
      </c>
      <c r="P2445" t="s">
        <v>243</v>
      </c>
      <c r="S2445">
        <v>-41.5</v>
      </c>
      <c r="T2445">
        <v>0.2</v>
      </c>
      <c r="U2445" t="s">
        <v>246</v>
      </c>
      <c r="V2445">
        <v>1</v>
      </c>
      <c r="W2445" t="s">
        <v>247</v>
      </c>
      <c r="X2445" t="s">
        <v>491</v>
      </c>
    </row>
    <row r="2446" spans="1:24" x14ac:dyDescent="0.3">
      <c r="A2446">
        <v>2620</v>
      </c>
      <c r="B2446" s="15" t="s">
        <v>409</v>
      </c>
      <c r="C2446" t="str">
        <f>_xlfn.XLOOKUP($B2446, STANDARDS!$A:$A, STANDARDS!$B:$B,,0,2)</f>
        <v>Keewatin Gp</v>
      </c>
      <c r="J2446">
        <v>2500</v>
      </c>
      <c r="M2446" t="s">
        <v>222</v>
      </c>
      <c r="O2446">
        <v>1.18</v>
      </c>
      <c r="P2446" t="s">
        <v>243</v>
      </c>
      <c r="S2446">
        <v>-41.3</v>
      </c>
      <c r="T2446">
        <v>0.2</v>
      </c>
      <c r="U2446" t="s">
        <v>246</v>
      </c>
      <c r="V2446">
        <v>1</v>
      </c>
      <c r="W2446" t="s">
        <v>247</v>
      </c>
      <c r="X2446" t="s">
        <v>491</v>
      </c>
    </row>
    <row r="2447" spans="1:24" x14ac:dyDescent="0.3">
      <c r="A2447">
        <v>2621</v>
      </c>
      <c r="B2447" s="15" t="s">
        <v>409</v>
      </c>
      <c r="C2447" t="str">
        <f>_xlfn.XLOOKUP($B2447, STANDARDS!$A:$A, STANDARDS!$B:$B,,0,2)</f>
        <v>Keewatin Gp</v>
      </c>
      <c r="J2447">
        <v>2500</v>
      </c>
      <c r="M2447" t="s">
        <v>222</v>
      </c>
      <c r="O2447">
        <v>0.36</v>
      </c>
      <c r="P2447" t="s">
        <v>243</v>
      </c>
      <c r="S2447">
        <v>-40.5</v>
      </c>
      <c r="T2447">
        <v>0.2</v>
      </c>
      <c r="U2447" t="s">
        <v>246</v>
      </c>
      <c r="V2447">
        <v>1</v>
      </c>
      <c r="W2447" t="s">
        <v>247</v>
      </c>
      <c r="X2447" t="s">
        <v>491</v>
      </c>
    </row>
    <row r="2448" spans="1:24" x14ac:dyDescent="0.3">
      <c r="A2448">
        <v>2622</v>
      </c>
      <c r="B2448" s="15" t="s">
        <v>409</v>
      </c>
      <c r="C2448" t="str">
        <f>_xlfn.XLOOKUP($B2448, STANDARDS!$A:$A, STANDARDS!$B:$B,,0,2)</f>
        <v>Keewatin Gp</v>
      </c>
      <c r="J2448">
        <v>2500</v>
      </c>
      <c r="M2448" t="s">
        <v>222</v>
      </c>
      <c r="O2448">
        <v>0.6</v>
      </c>
      <c r="P2448" t="s">
        <v>243</v>
      </c>
      <c r="S2448">
        <v>-41.5</v>
      </c>
      <c r="T2448">
        <v>0.2</v>
      </c>
      <c r="U2448" t="s">
        <v>246</v>
      </c>
      <c r="V2448">
        <v>1</v>
      </c>
      <c r="W2448" t="s">
        <v>247</v>
      </c>
      <c r="X2448" t="s">
        <v>491</v>
      </c>
    </row>
    <row r="2449" spans="1:24" x14ac:dyDescent="0.3">
      <c r="A2449">
        <v>2623</v>
      </c>
      <c r="B2449" s="15" t="s">
        <v>409</v>
      </c>
      <c r="C2449" t="str">
        <f>_xlfn.XLOOKUP($B2449, STANDARDS!$A:$A, STANDARDS!$B:$B,,0,2)</f>
        <v>Keewatin Gp</v>
      </c>
      <c r="J2449">
        <v>2500</v>
      </c>
      <c r="M2449" t="s">
        <v>222</v>
      </c>
      <c r="O2449">
        <v>0.21</v>
      </c>
      <c r="P2449" t="s">
        <v>243</v>
      </c>
      <c r="S2449">
        <v>-39.799999999999997</v>
      </c>
      <c r="T2449">
        <v>0.2</v>
      </c>
      <c r="U2449" t="s">
        <v>246</v>
      </c>
      <c r="V2449">
        <v>1</v>
      </c>
      <c r="W2449" t="s">
        <v>247</v>
      </c>
      <c r="X2449" t="s">
        <v>491</v>
      </c>
    </row>
    <row r="2450" spans="1:24" x14ac:dyDescent="0.3">
      <c r="A2450">
        <v>2624</v>
      </c>
      <c r="B2450" s="15" t="s">
        <v>409</v>
      </c>
      <c r="C2450" t="str">
        <f>_xlfn.XLOOKUP($B2450, STANDARDS!$A:$A, STANDARDS!$B:$B,,0,2)</f>
        <v>Keewatin Gp</v>
      </c>
      <c r="J2450">
        <v>2500</v>
      </c>
      <c r="M2450" t="s">
        <v>222</v>
      </c>
      <c r="O2450">
        <v>0.8</v>
      </c>
      <c r="P2450" t="s">
        <v>243</v>
      </c>
      <c r="S2450">
        <v>-42.7</v>
      </c>
      <c r="T2450">
        <v>0.2</v>
      </c>
      <c r="U2450" t="s">
        <v>246</v>
      </c>
      <c r="V2450">
        <v>1</v>
      </c>
      <c r="W2450" t="s">
        <v>247</v>
      </c>
      <c r="X2450" t="s">
        <v>491</v>
      </c>
    </row>
    <row r="2451" spans="1:24" x14ac:dyDescent="0.3">
      <c r="A2451">
        <v>2625</v>
      </c>
      <c r="B2451" s="15" t="s">
        <v>409</v>
      </c>
      <c r="C2451" t="str">
        <f>_xlfn.XLOOKUP($B2451, STANDARDS!$A:$A, STANDARDS!$B:$B,,0,2)</f>
        <v>Keewatin Gp</v>
      </c>
      <c r="J2451">
        <v>2500</v>
      </c>
      <c r="M2451" t="s">
        <v>222</v>
      </c>
      <c r="O2451">
        <v>0.54</v>
      </c>
      <c r="P2451" t="s">
        <v>243</v>
      </c>
      <c r="S2451">
        <v>-41</v>
      </c>
      <c r="T2451">
        <v>0.2</v>
      </c>
      <c r="U2451" t="s">
        <v>246</v>
      </c>
      <c r="V2451">
        <v>1</v>
      </c>
      <c r="W2451" t="s">
        <v>247</v>
      </c>
      <c r="X2451" t="s">
        <v>491</v>
      </c>
    </row>
    <row r="2452" spans="1:24" x14ac:dyDescent="0.3">
      <c r="A2452">
        <v>2626</v>
      </c>
      <c r="B2452" s="15" t="s">
        <v>409</v>
      </c>
      <c r="C2452" t="str">
        <f>_xlfn.XLOOKUP($B2452, STANDARDS!$A:$A, STANDARDS!$B:$B,,0,2)</f>
        <v>Keewatin Gp</v>
      </c>
      <c r="J2452">
        <v>2500</v>
      </c>
      <c r="M2452" t="s">
        <v>222</v>
      </c>
      <c r="O2452">
        <v>1.29</v>
      </c>
      <c r="P2452" t="s">
        <v>243</v>
      </c>
      <c r="S2452">
        <v>-42.6</v>
      </c>
      <c r="T2452">
        <v>0.2</v>
      </c>
      <c r="U2452" t="s">
        <v>246</v>
      </c>
      <c r="V2452">
        <v>1</v>
      </c>
      <c r="W2452" t="s">
        <v>247</v>
      </c>
      <c r="X2452" t="s">
        <v>491</v>
      </c>
    </row>
    <row r="2453" spans="1:24" x14ac:dyDescent="0.3">
      <c r="A2453">
        <v>2627</v>
      </c>
      <c r="B2453" s="15" t="s">
        <v>409</v>
      </c>
      <c r="C2453" t="str">
        <f>_xlfn.XLOOKUP($B2453, STANDARDS!$A:$A, STANDARDS!$B:$B,,0,2)</f>
        <v>Keewatin Gp</v>
      </c>
      <c r="J2453">
        <v>2500</v>
      </c>
      <c r="M2453" t="s">
        <v>222</v>
      </c>
      <c r="O2453">
        <v>0.04</v>
      </c>
      <c r="P2453" t="s">
        <v>243</v>
      </c>
      <c r="S2453">
        <v>-37.9</v>
      </c>
      <c r="T2453">
        <v>0.2</v>
      </c>
      <c r="U2453" t="s">
        <v>246</v>
      </c>
      <c r="V2453">
        <v>1</v>
      </c>
      <c r="W2453" t="s">
        <v>247</v>
      </c>
      <c r="X2453" t="s">
        <v>491</v>
      </c>
    </row>
    <row r="2454" spans="1:24" x14ac:dyDescent="0.3">
      <c r="A2454">
        <v>2628</v>
      </c>
      <c r="B2454" s="15" t="s">
        <v>409</v>
      </c>
      <c r="C2454" t="str">
        <f>_xlfn.XLOOKUP($B2454, STANDARDS!$A:$A, STANDARDS!$B:$B,,0,2)</f>
        <v>Keewatin Gp</v>
      </c>
      <c r="J2454">
        <v>2500</v>
      </c>
      <c r="M2454" t="s">
        <v>222</v>
      </c>
      <c r="O2454">
        <v>0.05</v>
      </c>
      <c r="P2454" t="s">
        <v>243</v>
      </c>
      <c r="S2454">
        <v>-24.7</v>
      </c>
      <c r="T2454">
        <v>0.2</v>
      </c>
      <c r="U2454" t="s">
        <v>246</v>
      </c>
      <c r="V2454">
        <v>1</v>
      </c>
      <c r="W2454" t="s">
        <v>247</v>
      </c>
      <c r="X2454" t="s">
        <v>491</v>
      </c>
    </row>
    <row r="2455" spans="1:24" x14ac:dyDescent="0.3">
      <c r="A2455">
        <v>2629</v>
      </c>
      <c r="B2455" s="15" t="s">
        <v>409</v>
      </c>
      <c r="C2455" t="str">
        <f>_xlfn.XLOOKUP($B2455, STANDARDS!$A:$A, STANDARDS!$B:$B,,0,2)</f>
        <v>Keewatin Gp</v>
      </c>
      <c r="J2455">
        <v>2500</v>
      </c>
      <c r="M2455" t="s">
        <v>222</v>
      </c>
      <c r="O2455">
        <v>0.68</v>
      </c>
      <c r="P2455" t="s">
        <v>243</v>
      </c>
      <c r="S2455">
        <v>-38</v>
      </c>
      <c r="T2455">
        <v>0.2</v>
      </c>
      <c r="U2455" t="s">
        <v>246</v>
      </c>
      <c r="V2455">
        <v>1</v>
      </c>
      <c r="W2455" t="s">
        <v>247</v>
      </c>
      <c r="X2455" t="s">
        <v>491</v>
      </c>
    </row>
    <row r="2456" spans="1:24" x14ac:dyDescent="0.3">
      <c r="A2456">
        <v>2630</v>
      </c>
      <c r="B2456" s="15" t="s">
        <v>409</v>
      </c>
      <c r="C2456" t="str">
        <f>_xlfn.XLOOKUP($B2456, STANDARDS!$A:$A, STANDARDS!$B:$B,,0,2)</f>
        <v>Keewatin Gp</v>
      </c>
      <c r="J2456">
        <v>2500</v>
      </c>
      <c r="M2456" t="s">
        <v>222</v>
      </c>
      <c r="O2456">
        <v>0.56999999999999995</v>
      </c>
      <c r="P2456" t="s">
        <v>243</v>
      </c>
      <c r="S2456">
        <v>-34.200000000000003</v>
      </c>
      <c r="T2456">
        <v>0.2</v>
      </c>
      <c r="U2456" t="s">
        <v>246</v>
      </c>
      <c r="V2456">
        <v>1</v>
      </c>
      <c r="W2456" t="s">
        <v>247</v>
      </c>
      <c r="X2456" t="s">
        <v>491</v>
      </c>
    </row>
    <row r="2457" spans="1:24" x14ac:dyDescent="0.3">
      <c r="A2457">
        <v>2631</v>
      </c>
      <c r="B2457" s="15" t="s">
        <v>409</v>
      </c>
      <c r="C2457" t="str">
        <f>_xlfn.XLOOKUP($B2457, STANDARDS!$A:$A, STANDARDS!$B:$B,,0,2)</f>
        <v>Keewatin Gp</v>
      </c>
      <c r="J2457">
        <v>2500</v>
      </c>
      <c r="M2457" t="s">
        <v>222</v>
      </c>
      <c r="O2457">
        <v>1.04</v>
      </c>
      <c r="P2457" t="s">
        <v>243</v>
      </c>
      <c r="S2457">
        <v>-35</v>
      </c>
      <c r="T2457">
        <v>0.2</v>
      </c>
      <c r="U2457" t="s">
        <v>246</v>
      </c>
      <c r="V2457">
        <v>1</v>
      </c>
      <c r="W2457" t="s">
        <v>247</v>
      </c>
      <c r="X2457" t="s">
        <v>491</v>
      </c>
    </row>
    <row r="2458" spans="1:24" x14ac:dyDescent="0.3">
      <c r="A2458">
        <v>2632</v>
      </c>
      <c r="B2458" s="15" t="s">
        <v>409</v>
      </c>
      <c r="C2458" t="str">
        <f>_xlfn.XLOOKUP($B2458, STANDARDS!$A:$A, STANDARDS!$B:$B,,0,2)</f>
        <v>Keewatin Gp</v>
      </c>
      <c r="J2458">
        <v>2500</v>
      </c>
      <c r="M2458" t="s">
        <v>222</v>
      </c>
      <c r="O2458">
        <v>0.8</v>
      </c>
      <c r="P2458" t="s">
        <v>243</v>
      </c>
      <c r="S2458">
        <v>-32.6</v>
      </c>
      <c r="T2458">
        <v>0.2</v>
      </c>
      <c r="U2458" t="s">
        <v>246</v>
      </c>
      <c r="V2458">
        <v>1</v>
      </c>
      <c r="W2458" t="s">
        <v>247</v>
      </c>
      <c r="X2458" t="s">
        <v>491</v>
      </c>
    </row>
    <row r="2459" spans="1:24" x14ac:dyDescent="0.3">
      <c r="A2459">
        <v>2633</v>
      </c>
      <c r="B2459" s="15" t="s">
        <v>409</v>
      </c>
      <c r="C2459" t="str">
        <f>_xlfn.XLOOKUP($B2459, STANDARDS!$A:$A, STANDARDS!$B:$B,,0,2)</f>
        <v>Keewatin Gp</v>
      </c>
      <c r="J2459">
        <v>2500</v>
      </c>
      <c r="M2459" t="s">
        <v>222</v>
      </c>
      <c r="O2459">
        <v>0.19</v>
      </c>
      <c r="P2459" t="s">
        <v>243</v>
      </c>
      <c r="S2459">
        <v>-25.6</v>
      </c>
      <c r="T2459">
        <v>0.2</v>
      </c>
      <c r="U2459" t="s">
        <v>246</v>
      </c>
      <c r="V2459">
        <v>1</v>
      </c>
      <c r="W2459" t="s">
        <v>247</v>
      </c>
      <c r="X2459" t="s">
        <v>491</v>
      </c>
    </row>
    <row r="2460" spans="1:24" x14ac:dyDescent="0.3">
      <c r="A2460">
        <v>2634</v>
      </c>
      <c r="B2460" s="15" t="s">
        <v>409</v>
      </c>
      <c r="C2460" t="str">
        <f>_xlfn.XLOOKUP($B2460, STANDARDS!$A:$A, STANDARDS!$B:$B,,0,2)</f>
        <v>Keewatin Gp</v>
      </c>
      <c r="J2460">
        <v>2500</v>
      </c>
      <c r="M2460" t="s">
        <v>222</v>
      </c>
      <c r="O2460">
        <v>0.52</v>
      </c>
      <c r="P2460" t="s">
        <v>243</v>
      </c>
      <c r="S2460">
        <v>-25.5</v>
      </c>
      <c r="T2460">
        <v>0.2</v>
      </c>
      <c r="U2460" t="s">
        <v>246</v>
      </c>
      <c r="V2460">
        <v>1</v>
      </c>
      <c r="W2460" t="s">
        <v>247</v>
      </c>
      <c r="X2460" t="s">
        <v>491</v>
      </c>
    </row>
    <row r="2461" spans="1:24" x14ac:dyDescent="0.3">
      <c r="A2461">
        <v>2635</v>
      </c>
      <c r="B2461" s="15" t="s">
        <v>409</v>
      </c>
      <c r="C2461" t="str">
        <f>_xlfn.XLOOKUP($B2461, STANDARDS!$A:$A, STANDARDS!$B:$B,,0,2)</f>
        <v>Keewatin Gp</v>
      </c>
      <c r="J2461">
        <v>2500</v>
      </c>
      <c r="M2461" t="s">
        <v>222</v>
      </c>
      <c r="O2461">
        <v>0.01</v>
      </c>
      <c r="P2461" t="s">
        <v>243</v>
      </c>
      <c r="S2461">
        <v>-18.899999999999999</v>
      </c>
      <c r="T2461">
        <v>0.2</v>
      </c>
      <c r="U2461" t="s">
        <v>246</v>
      </c>
      <c r="V2461">
        <v>1</v>
      </c>
      <c r="W2461" t="s">
        <v>247</v>
      </c>
      <c r="X2461" t="s">
        <v>491</v>
      </c>
    </row>
    <row r="2462" spans="1:24" x14ac:dyDescent="0.3">
      <c r="A2462">
        <v>2636</v>
      </c>
      <c r="B2462" s="15" t="s">
        <v>409</v>
      </c>
      <c r="C2462" t="str">
        <f>_xlfn.XLOOKUP($B2462, STANDARDS!$A:$A, STANDARDS!$B:$B,,0,2)</f>
        <v>Keewatin Gp</v>
      </c>
      <c r="J2462">
        <v>2500</v>
      </c>
      <c r="M2462" t="s">
        <v>222</v>
      </c>
      <c r="O2462">
        <v>0.02</v>
      </c>
      <c r="P2462" t="s">
        <v>243</v>
      </c>
      <c r="S2462">
        <v>-20.8</v>
      </c>
      <c r="T2462">
        <v>0.2</v>
      </c>
      <c r="U2462" t="s">
        <v>246</v>
      </c>
      <c r="V2462">
        <v>1</v>
      </c>
      <c r="W2462" t="s">
        <v>247</v>
      </c>
      <c r="X2462" t="s">
        <v>491</v>
      </c>
    </row>
    <row r="2463" spans="1:24" x14ac:dyDescent="0.3">
      <c r="A2463">
        <v>2637</v>
      </c>
      <c r="B2463" s="15" t="s">
        <v>409</v>
      </c>
      <c r="C2463" t="str">
        <f>_xlfn.XLOOKUP($B2463, STANDARDS!$A:$A, STANDARDS!$B:$B,,0,2)</f>
        <v>Keewatin Gp</v>
      </c>
      <c r="J2463">
        <v>2500</v>
      </c>
      <c r="M2463" t="s">
        <v>222</v>
      </c>
      <c r="O2463">
        <v>0.03</v>
      </c>
      <c r="P2463" t="s">
        <v>243</v>
      </c>
      <c r="S2463">
        <v>-18.399999999999999</v>
      </c>
      <c r="T2463">
        <v>0.2</v>
      </c>
      <c r="U2463" t="s">
        <v>246</v>
      </c>
      <c r="V2463">
        <v>1</v>
      </c>
      <c r="W2463" t="s">
        <v>247</v>
      </c>
      <c r="X2463" t="s">
        <v>491</v>
      </c>
    </row>
    <row r="2464" spans="1:24" x14ac:dyDescent="0.3">
      <c r="A2464">
        <v>2638</v>
      </c>
      <c r="B2464" s="15" t="s">
        <v>409</v>
      </c>
      <c r="C2464" t="str">
        <f>_xlfn.XLOOKUP($B2464, STANDARDS!$A:$A, STANDARDS!$B:$B,,0,2)</f>
        <v>Keewatin Gp</v>
      </c>
      <c r="J2464">
        <v>2500</v>
      </c>
      <c r="M2464" t="s">
        <v>222</v>
      </c>
      <c r="O2464">
        <v>0.28000000000000003</v>
      </c>
      <c r="P2464" t="s">
        <v>243</v>
      </c>
      <c r="S2464">
        <v>-18.3</v>
      </c>
      <c r="T2464">
        <v>0.2</v>
      </c>
      <c r="U2464" t="s">
        <v>246</v>
      </c>
      <c r="V2464">
        <v>1</v>
      </c>
      <c r="W2464" t="s">
        <v>247</v>
      </c>
      <c r="X2464" t="s">
        <v>491</v>
      </c>
    </row>
    <row r="2465" spans="1:24" x14ac:dyDescent="0.3">
      <c r="A2465">
        <v>2639</v>
      </c>
      <c r="B2465" s="15" t="s">
        <v>409</v>
      </c>
      <c r="C2465" t="str">
        <f>_xlfn.XLOOKUP($B2465, STANDARDS!$A:$A, STANDARDS!$B:$B,,0,2)</f>
        <v>Keewatin Gp</v>
      </c>
      <c r="J2465">
        <v>2500</v>
      </c>
      <c r="M2465" t="s">
        <v>222</v>
      </c>
      <c r="O2465">
        <v>7.0000000000000007E-2</v>
      </c>
      <c r="P2465" t="s">
        <v>243</v>
      </c>
      <c r="S2465">
        <v>-18.7</v>
      </c>
      <c r="T2465">
        <v>0.2</v>
      </c>
      <c r="U2465" t="s">
        <v>246</v>
      </c>
      <c r="V2465">
        <v>1</v>
      </c>
      <c r="W2465" t="s">
        <v>247</v>
      </c>
      <c r="X2465" t="s">
        <v>491</v>
      </c>
    </row>
    <row r="2466" spans="1:24" x14ac:dyDescent="0.3">
      <c r="A2466">
        <v>2640</v>
      </c>
      <c r="B2466" s="15" t="s">
        <v>409</v>
      </c>
      <c r="C2466" t="str">
        <f>_xlfn.XLOOKUP($B2466, STANDARDS!$A:$A, STANDARDS!$B:$B,,0,2)</f>
        <v>Keewatin Gp</v>
      </c>
      <c r="J2466">
        <v>2500</v>
      </c>
      <c r="M2466" t="s">
        <v>222</v>
      </c>
      <c r="O2466">
        <v>0.2</v>
      </c>
      <c r="P2466" t="s">
        <v>243</v>
      </c>
      <c r="S2466">
        <v>-24.4</v>
      </c>
      <c r="T2466">
        <v>0.2</v>
      </c>
      <c r="U2466" t="s">
        <v>246</v>
      </c>
      <c r="V2466">
        <v>1</v>
      </c>
      <c r="W2466" t="s">
        <v>247</v>
      </c>
      <c r="X2466" t="s">
        <v>491</v>
      </c>
    </row>
    <row r="2467" spans="1:24" x14ac:dyDescent="0.3">
      <c r="A2467">
        <v>2641</v>
      </c>
      <c r="B2467" s="15" t="s">
        <v>409</v>
      </c>
      <c r="C2467" t="str">
        <f>_xlfn.XLOOKUP($B2467, STANDARDS!$A:$A, STANDARDS!$B:$B,,0,2)</f>
        <v>Keewatin Gp</v>
      </c>
      <c r="J2467">
        <v>2500</v>
      </c>
      <c r="M2467" t="s">
        <v>222</v>
      </c>
      <c r="O2467">
        <v>1.24</v>
      </c>
      <c r="P2467" t="s">
        <v>243</v>
      </c>
      <c r="S2467">
        <v>-31.5</v>
      </c>
      <c r="T2467">
        <v>0.2</v>
      </c>
      <c r="U2467" t="s">
        <v>246</v>
      </c>
      <c r="V2467">
        <v>1</v>
      </c>
      <c r="W2467" t="s">
        <v>247</v>
      </c>
      <c r="X2467" t="s">
        <v>491</v>
      </c>
    </row>
    <row r="2468" spans="1:24" x14ac:dyDescent="0.3">
      <c r="A2468">
        <v>2642</v>
      </c>
      <c r="B2468" s="15" t="s">
        <v>410</v>
      </c>
      <c r="C2468" t="str">
        <f>_xlfn.XLOOKUP($B2468, STANDARDS!$A:$A, STANDARDS!$B:$B,,0,2)</f>
        <v>Keewatin Gp</v>
      </c>
      <c r="J2468">
        <v>2500</v>
      </c>
      <c r="M2468" t="s">
        <v>222</v>
      </c>
      <c r="O2468">
        <v>0.02</v>
      </c>
      <c r="P2468" t="s">
        <v>243</v>
      </c>
      <c r="S2468">
        <v>-21.7</v>
      </c>
      <c r="T2468">
        <v>0.2</v>
      </c>
      <c r="U2468" t="s">
        <v>246</v>
      </c>
      <c r="V2468">
        <v>1</v>
      </c>
      <c r="W2468" t="s">
        <v>247</v>
      </c>
      <c r="X2468" t="s">
        <v>491</v>
      </c>
    </row>
    <row r="2469" spans="1:24" x14ac:dyDescent="0.3">
      <c r="A2469">
        <v>2643</v>
      </c>
      <c r="B2469" s="15" t="s">
        <v>410</v>
      </c>
      <c r="C2469" t="str">
        <f>_xlfn.XLOOKUP($B2469, STANDARDS!$A:$A, STANDARDS!$B:$B,,0,2)</f>
        <v>Keewatin Gp</v>
      </c>
      <c r="J2469">
        <v>2500</v>
      </c>
      <c r="M2469" t="s">
        <v>222</v>
      </c>
      <c r="O2469">
        <v>0.05</v>
      </c>
      <c r="P2469" t="s">
        <v>243</v>
      </c>
      <c r="S2469">
        <v>-20.5</v>
      </c>
      <c r="T2469">
        <v>0.2</v>
      </c>
      <c r="U2469" t="s">
        <v>246</v>
      </c>
      <c r="V2469">
        <v>1</v>
      </c>
      <c r="W2469" t="s">
        <v>247</v>
      </c>
      <c r="X2469" t="s">
        <v>491</v>
      </c>
    </row>
    <row r="2470" spans="1:24" x14ac:dyDescent="0.3">
      <c r="A2470">
        <v>2644</v>
      </c>
      <c r="B2470" s="15" t="s">
        <v>410</v>
      </c>
      <c r="C2470" t="str">
        <f>_xlfn.XLOOKUP($B2470, STANDARDS!$A:$A, STANDARDS!$B:$B,,0,2)</f>
        <v>Keewatin Gp</v>
      </c>
      <c r="J2470">
        <v>2500</v>
      </c>
      <c r="M2470" t="s">
        <v>222</v>
      </c>
      <c r="O2470">
        <v>0.08</v>
      </c>
      <c r="P2470" t="s">
        <v>243</v>
      </c>
      <c r="S2470">
        <v>-20.100000000000001</v>
      </c>
      <c r="T2470">
        <v>0.2</v>
      </c>
      <c r="U2470" t="s">
        <v>246</v>
      </c>
      <c r="V2470">
        <v>1</v>
      </c>
      <c r="W2470" t="s">
        <v>247</v>
      </c>
      <c r="X2470" t="s">
        <v>491</v>
      </c>
    </row>
    <row r="2471" spans="1:24" x14ac:dyDescent="0.3">
      <c r="A2471">
        <v>2645</v>
      </c>
      <c r="B2471" s="15" t="s">
        <v>410</v>
      </c>
      <c r="C2471" t="str">
        <f>_xlfn.XLOOKUP($B2471, STANDARDS!$A:$A, STANDARDS!$B:$B,,0,2)</f>
        <v>Keewatin Gp</v>
      </c>
      <c r="J2471">
        <v>2500</v>
      </c>
      <c r="M2471" t="s">
        <v>222</v>
      </c>
      <c r="O2471">
        <v>0.11</v>
      </c>
      <c r="P2471" t="s">
        <v>243</v>
      </c>
      <c r="S2471">
        <v>-20</v>
      </c>
      <c r="T2471">
        <v>0.2</v>
      </c>
      <c r="U2471" t="s">
        <v>246</v>
      </c>
      <c r="V2471">
        <v>1</v>
      </c>
      <c r="W2471" t="s">
        <v>247</v>
      </c>
      <c r="X2471" t="s">
        <v>491</v>
      </c>
    </row>
    <row r="2472" spans="1:24" x14ac:dyDescent="0.3">
      <c r="A2472">
        <v>2646</v>
      </c>
      <c r="B2472" s="15" t="s">
        <v>410</v>
      </c>
      <c r="C2472" t="str">
        <f>_xlfn.XLOOKUP($B2472, STANDARDS!$A:$A, STANDARDS!$B:$B,,0,2)</f>
        <v>Keewatin Gp</v>
      </c>
      <c r="J2472">
        <v>2500</v>
      </c>
      <c r="M2472" t="s">
        <v>222</v>
      </c>
      <c r="O2472">
        <v>7.0000000000000007E-2</v>
      </c>
      <c r="P2472" t="s">
        <v>243</v>
      </c>
      <c r="S2472">
        <v>-22.1</v>
      </c>
      <c r="T2472">
        <v>0.2</v>
      </c>
      <c r="U2472" t="s">
        <v>246</v>
      </c>
      <c r="V2472">
        <v>1</v>
      </c>
      <c r="W2472" t="s">
        <v>247</v>
      </c>
      <c r="X2472" t="s">
        <v>491</v>
      </c>
    </row>
    <row r="2473" spans="1:24" x14ac:dyDescent="0.3">
      <c r="A2473">
        <v>2647</v>
      </c>
      <c r="B2473" s="15" t="s">
        <v>410</v>
      </c>
      <c r="C2473" t="str">
        <f>_xlfn.XLOOKUP($B2473, STANDARDS!$A:$A, STANDARDS!$B:$B,,0,2)</f>
        <v>Keewatin Gp</v>
      </c>
      <c r="J2473">
        <v>2500</v>
      </c>
      <c r="M2473" t="s">
        <v>222</v>
      </c>
      <c r="O2473">
        <v>0.13</v>
      </c>
      <c r="P2473" t="s">
        <v>243</v>
      </c>
      <c r="S2473">
        <v>-21.2</v>
      </c>
      <c r="T2473">
        <v>0.2</v>
      </c>
      <c r="U2473" t="s">
        <v>246</v>
      </c>
      <c r="V2473">
        <v>1</v>
      </c>
      <c r="W2473" t="s">
        <v>247</v>
      </c>
      <c r="X2473" t="s">
        <v>491</v>
      </c>
    </row>
    <row r="2474" spans="1:24" x14ac:dyDescent="0.3">
      <c r="A2474">
        <v>2648</v>
      </c>
      <c r="B2474" s="15" t="s">
        <v>410</v>
      </c>
      <c r="C2474" t="str">
        <f>_xlfn.XLOOKUP($B2474, STANDARDS!$A:$A, STANDARDS!$B:$B,,0,2)</f>
        <v>Keewatin Gp</v>
      </c>
      <c r="J2474">
        <v>2500</v>
      </c>
      <c r="M2474" t="s">
        <v>222</v>
      </c>
      <c r="O2474">
        <v>0.06</v>
      </c>
      <c r="P2474" t="s">
        <v>243</v>
      </c>
      <c r="S2474">
        <v>-23.1</v>
      </c>
      <c r="T2474">
        <v>0.2</v>
      </c>
      <c r="U2474" t="s">
        <v>246</v>
      </c>
      <c r="V2474">
        <v>1</v>
      </c>
      <c r="W2474" t="s">
        <v>247</v>
      </c>
      <c r="X2474" t="s">
        <v>491</v>
      </c>
    </row>
    <row r="2475" spans="1:24" x14ac:dyDescent="0.3">
      <c r="A2475">
        <v>2649</v>
      </c>
      <c r="B2475" s="15" t="s">
        <v>410</v>
      </c>
      <c r="C2475" t="str">
        <f>_xlfn.XLOOKUP($B2475, STANDARDS!$A:$A, STANDARDS!$B:$B,,0,2)</f>
        <v>Keewatin Gp</v>
      </c>
      <c r="J2475">
        <v>2500</v>
      </c>
      <c r="M2475" t="s">
        <v>222</v>
      </c>
      <c r="O2475">
        <v>0.21</v>
      </c>
      <c r="P2475" t="s">
        <v>243</v>
      </c>
      <c r="S2475">
        <v>-21.3</v>
      </c>
      <c r="T2475">
        <v>0.2</v>
      </c>
      <c r="U2475" t="s">
        <v>246</v>
      </c>
      <c r="V2475">
        <v>1</v>
      </c>
      <c r="W2475" t="s">
        <v>247</v>
      </c>
      <c r="X2475" t="s">
        <v>491</v>
      </c>
    </row>
    <row r="2476" spans="1:24" x14ac:dyDescent="0.3">
      <c r="A2476">
        <v>2650</v>
      </c>
      <c r="B2476" s="15" t="s">
        <v>410</v>
      </c>
      <c r="C2476" t="str">
        <f>_xlfn.XLOOKUP($B2476, STANDARDS!$A:$A, STANDARDS!$B:$B,,0,2)</f>
        <v>Keewatin Gp</v>
      </c>
      <c r="J2476">
        <v>2500</v>
      </c>
      <c r="M2476" t="s">
        <v>222</v>
      </c>
      <c r="O2476">
        <v>0.09</v>
      </c>
      <c r="P2476" t="s">
        <v>243</v>
      </c>
      <c r="S2476">
        <v>-22.1</v>
      </c>
      <c r="T2476">
        <v>0.2</v>
      </c>
      <c r="U2476" t="s">
        <v>246</v>
      </c>
      <c r="V2476">
        <v>1</v>
      </c>
      <c r="W2476" t="s">
        <v>247</v>
      </c>
      <c r="X2476" t="s">
        <v>491</v>
      </c>
    </row>
    <row r="2477" spans="1:24" x14ac:dyDescent="0.3">
      <c r="A2477">
        <v>2651</v>
      </c>
      <c r="B2477" s="15" t="s">
        <v>410</v>
      </c>
      <c r="C2477" t="str">
        <f>_xlfn.XLOOKUP($B2477, STANDARDS!$A:$A, STANDARDS!$B:$B,,0,2)</f>
        <v>Keewatin Gp</v>
      </c>
      <c r="J2477">
        <v>2500</v>
      </c>
      <c r="M2477" t="s">
        <v>222</v>
      </c>
      <c r="O2477">
        <v>0.09</v>
      </c>
      <c r="P2477" t="s">
        <v>243</v>
      </c>
      <c r="S2477">
        <v>-21.5</v>
      </c>
      <c r="T2477">
        <v>0.2</v>
      </c>
      <c r="U2477" t="s">
        <v>246</v>
      </c>
      <c r="V2477">
        <v>1</v>
      </c>
      <c r="W2477" t="s">
        <v>247</v>
      </c>
      <c r="X2477" t="s">
        <v>491</v>
      </c>
    </row>
    <row r="2478" spans="1:24" x14ac:dyDescent="0.3">
      <c r="A2478">
        <v>2652</v>
      </c>
      <c r="B2478" s="15" t="s">
        <v>410</v>
      </c>
      <c r="C2478" t="str">
        <f>_xlfn.XLOOKUP($B2478, STANDARDS!$A:$A, STANDARDS!$B:$B,,0,2)</f>
        <v>Keewatin Gp</v>
      </c>
      <c r="J2478">
        <v>2500</v>
      </c>
      <c r="M2478" t="s">
        <v>222</v>
      </c>
      <c r="O2478">
        <v>0.11</v>
      </c>
      <c r="P2478" t="s">
        <v>243</v>
      </c>
      <c r="S2478">
        <v>-21.3</v>
      </c>
      <c r="T2478">
        <v>0.2</v>
      </c>
      <c r="U2478" t="s">
        <v>246</v>
      </c>
      <c r="V2478">
        <v>1</v>
      </c>
      <c r="W2478" t="s">
        <v>247</v>
      </c>
      <c r="X2478" t="s">
        <v>491</v>
      </c>
    </row>
    <row r="2479" spans="1:24" x14ac:dyDescent="0.3">
      <c r="A2479">
        <v>2653</v>
      </c>
      <c r="B2479" s="15" t="s">
        <v>410</v>
      </c>
      <c r="C2479" t="str">
        <f>_xlfn.XLOOKUP($B2479, STANDARDS!$A:$A, STANDARDS!$B:$B,,0,2)</f>
        <v>Keewatin Gp</v>
      </c>
      <c r="J2479">
        <v>2500</v>
      </c>
      <c r="M2479" t="s">
        <v>222</v>
      </c>
      <c r="O2479">
        <v>0.38</v>
      </c>
      <c r="P2479" t="s">
        <v>243</v>
      </c>
      <c r="S2479">
        <v>-21.3</v>
      </c>
      <c r="T2479">
        <v>0.2</v>
      </c>
      <c r="U2479" t="s">
        <v>246</v>
      </c>
      <c r="V2479">
        <v>1</v>
      </c>
      <c r="W2479" t="s">
        <v>247</v>
      </c>
      <c r="X2479" t="s">
        <v>491</v>
      </c>
    </row>
    <row r="2480" spans="1:24" x14ac:dyDescent="0.3">
      <c r="A2480">
        <v>2654</v>
      </c>
      <c r="B2480" s="15" t="s">
        <v>410</v>
      </c>
      <c r="C2480" t="str">
        <f>_xlfn.XLOOKUP($B2480, STANDARDS!$A:$A, STANDARDS!$B:$B,,0,2)</f>
        <v>Keewatin Gp</v>
      </c>
      <c r="J2480">
        <v>2500</v>
      </c>
      <c r="M2480" t="s">
        <v>222</v>
      </c>
      <c r="O2480">
        <v>0.13</v>
      </c>
      <c r="P2480" t="s">
        <v>243</v>
      </c>
      <c r="S2480">
        <v>-20.9</v>
      </c>
      <c r="T2480">
        <v>0.2</v>
      </c>
      <c r="U2480" t="s">
        <v>246</v>
      </c>
      <c r="V2480">
        <v>1</v>
      </c>
      <c r="W2480" t="s">
        <v>247</v>
      </c>
      <c r="X2480" t="s">
        <v>491</v>
      </c>
    </row>
    <row r="2481" spans="1:24" x14ac:dyDescent="0.3">
      <c r="A2481">
        <v>2655</v>
      </c>
      <c r="B2481" s="15" t="s">
        <v>410</v>
      </c>
      <c r="C2481" t="str">
        <f>_xlfn.XLOOKUP($B2481, STANDARDS!$A:$A, STANDARDS!$B:$B,,0,2)</f>
        <v>Keewatin Gp</v>
      </c>
      <c r="J2481">
        <v>2500</v>
      </c>
      <c r="M2481" t="s">
        <v>222</v>
      </c>
      <c r="O2481">
        <v>0.15</v>
      </c>
      <c r="P2481" t="s">
        <v>243</v>
      </c>
      <c r="S2481">
        <v>-21.3</v>
      </c>
      <c r="T2481">
        <v>0.2</v>
      </c>
      <c r="U2481" t="s">
        <v>246</v>
      </c>
      <c r="V2481">
        <v>1</v>
      </c>
      <c r="W2481" t="s">
        <v>247</v>
      </c>
      <c r="X2481" t="s">
        <v>491</v>
      </c>
    </row>
    <row r="2482" spans="1:24" x14ac:dyDescent="0.3">
      <c r="A2482">
        <v>2656</v>
      </c>
      <c r="B2482" s="15" t="s">
        <v>410</v>
      </c>
      <c r="C2482" t="str">
        <f>_xlfn.XLOOKUP($B2482, STANDARDS!$A:$A, STANDARDS!$B:$B,,0,2)</f>
        <v>Keewatin Gp</v>
      </c>
      <c r="J2482">
        <v>2500</v>
      </c>
      <c r="M2482" t="s">
        <v>222</v>
      </c>
      <c r="O2482">
        <v>0.12</v>
      </c>
      <c r="P2482" t="s">
        <v>243</v>
      </c>
      <c r="S2482">
        <v>-21.8</v>
      </c>
      <c r="T2482">
        <v>0.2</v>
      </c>
      <c r="U2482" t="s">
        <v>246</v>
      </c>
      <c r="V2482">
        <v>1</v>
      </c>
      <c r="W2482" t="s">
        <v>247</v>
      </c>
      <c r="X2482" t="s">
        <v>491</v>
      </c>
    </row>
    <row r="2483" spans="1:24" x14ac:dyDescent="0.3">
      <c r="A2483">
        <v>2657</v>
      </c>
      <c r="B2483" s="15" t="s">
        <v>410</v>
      </c>
      <c r="C2483" t="str">
        <f>_xlfn.XLOOKUP($B2483, STANDARDS!$A:$A, STANDARDS!$B:$B,,0,2)</f>
        <v>Keewatin Gp</v>
      </c>
      <c r="J2483">
        <v>2500</v>
      </c>
      <c r="M2483" t="s">
        <v>222</v>
      </c>
      <c r="O2483">
        <v>0.15</v>
      </c>
      <c r="P2483" t="s">
        <v>243</v>
      </c>
      <c r="S2483">
        <v>-21.2</v>
      </c>
      <c r="T2483">
        <v>0.2</v>
      </c>
      <c r="U2483" t="s">
        <v>246</v>
      </c>
      <c r="V2483">
        <v>1</v>
      </c>
      <c r="W2483" t="s">
        <v>247</v>
      </c>
      <c r="X2483" t="s">
        <v>491</v>
      </c>
    </row>
    <row r="2484" spans="1:24" x14ac:dyDescent="0.3">
      <c r="A2484">
        <v>2658</v>
      </c>
      <c r="B2484" s="15" t="s">
        <v>410</v>
      </c>
      <c r="C2484" t="str">
        <f>_xlfn.XLOOKUP($B2484, STANDARDS!$A:$A, STANDARDS!$B:$B,,0,2)</f>
        <v>Keewatin Gp</v>
      </c>
      <c r="J2484">
        <v>2500</v>
      </c>
      <c r="M2484" t="s">
        <v>222</v>
      </c>
      <c r="O2484">
        <v>0.08</v>
      </c>
      <c r="P2484" t="s">
        <v>243</v>
      </c>
      <c r="S2484">
        <v>-21.4</v>
      </c>
      <c r="T2484">
        <v>0.2</v>
      </c>
      <c r="U2484" t="s">
        <v>246</v>
      </c>
      <c r="V2484">
        <v>1</v>
      </c>
      <c r="W2484" t="s">
        <v>247</v>
      </c>
      <c r="X2484" t="s">
        <v>491</v>
      </c>
    </row>
    <row r="2485" spans="1:24" x14ac:dyDescent="0.3">
      <c r="A2485">
        <v>2659</v>
      </c>
      <c r="B2485" s="15" t="s">
        <v>410</v>
      </c>
      <c r="C2485" t="str">
        <f>_xlfn.XLOOKUP($B2485, STANDARDS!$A:$A, STANDARDS!$B:$B,,0,2)</f>
        <v>Keewatin Gp</v>
      </c>
      <c r="J2485">
        <v>2500</v>
      </c>
      <c r="M2485" t="s">
        <v>222</v>
      </c>
      <c r="O2485">
        <v>0.26</v>
      </c>
      <c r="P2485" t="s">
        <v>243</v>
      </c>
      <c r="S2485">
        <v>-20.8</v>
      </c>
      <c r="T2485">
        <v>0.2</v>
      </c>
      <c r="U2485" t="s">
        <v>246</v>
      </c>
      <c r="V2485">
        <v>1</v>
      </c>
      <c r="W2485" t="s">
        <v>247</v>
      </c>
      <c r="X2485" t="s">
        <v>491</v>
      </c>
    </row>
    <row r="2486" spans="1:24" x14ac:dyDescent="0.3">
      <c r="A2486">
        <v>2660</v>
      </c>
      <c r="B2486" s="15" t="s">
        <v>410</v>
      </c>
      <c r="C2486" t="str">
        <f>_xlfn.XLOOKUP($B2486, STANDARDS!$A:$A, STANDARDS!$B:$B,,0,2)</f>
        <v>Keewatin Gp</v>
      </c>
      <c r="J2486">
        <v>2500</v>
      </c>
      <c r="M2486" t="s">
        <v>222</v>
      </c>
      <c r="O2486">
        <v>0.6</v>
      </c>
      <c r="P2486" t="s">
        <v>243</v>
      </c>
      <c r="S2486">
        <v>-21.3</v>
      </c>
      <c r="T2486">
        <v>0.2</v>
      </c>
      <c r="U2486" t="s">
        <v>246</v>
      </c>
      <c r="V2486">
        <v>1</v>
      </c>
      <c r="W2486" t="s">
        <v>247</v>
      </c>
      <c r="X2486" t="s">
        <v>491</v>
      </c>
    </row>
    <row r="2487" spans="1:24" x14ac:dyDescent="0.3">
      <c r="A2487">
        <v>2661</v>
      </c>
      <c r="B2487" s="15" t="s">
        <v>410</v>
      </c>
      <c r="C2487" t="str">
        <f>_xlfn.XLOOKUP($B2487, STANDARDS!$A:$A, STANDARDS!$B:$B,,0,2)</f>
        <v>Keewatin Gp</v>
      </c>
      <c r="J2487">
        <v>2500</v>
      </c>
      <c r="M2487" t="s">
        <v>222</v>
      </c>
      <c r="O2487">
        <v>7.0000000000000007E-2</v>
      </c>
      <c r="P2487" t="s">
        <v>243</v>
      </c>
      <c r="S2487">
        <v>-20.8</v>
      </c>
      <c r="T2487">
        <v>0.2</v>
      </c>
      <c r="U2487" t="s">
        <v>246</v>
      </c>
      <c r="V2487">
        <v>1</v>
      </c>
      <c r="W2487" t="s">
        <v>247</v>
      </c>
      <c r="X2487" t="s">
        <v>491</v>
      </c>
    </row>
    <row r="2488" spans="1:24" x14ac:dyDescent="0.3">
      <c r="A2488">
        <v>2662</v>
      </c>
      <c r="B2488" s="15" t="s">
        <v>410</v>
      </c>
      <c r="C2488" t="str">
        <f>_xlfn.XLOOKUP($B2488, STANDARDS!$A:$A, STANDARDS!$B:$B,,0,2)</f>
        <v>Keewatin Gp</v>
      </c>
      <c r="J2488">
        <v>2500</v>
      </c>
      <c r="M2488" t="s">
        <v>222</v>
      </c>
      <c r="O2488">
        <v>0.02</v>
      </c>
      <c r="P2488" t="s">
        <v>243</v>
      </c>
      <c r="S2488">
        <v>-27</v>
      </c>
      <c r="T2488">
        <v>0.2</v>
      </c>
      <c r="U2488" t="s">
        <v>246</v>
      </c>
      <c r="V2488">
        <v>1</v>
      </c>
      <c r="W2488" t="s">
        <v>247</v>
      </c>
      <c r="X2488" t="s">
        <v>491</v>
      </c>
    </row>
    <row r="2489" spans="1:24" x14ac:dyDescent="0.3">
      <c r="A2489">
        <v>2663</v>
      </c>
      <c r="B2489" s="15" t="s">
        <v>410</v>
      </c>
      <c r="C2489" t="str">
        <f>_xlfn.XLOOKUP($B2489, STANDARDS!$A:$A, STANDARDS!$B:$B,,0,2)</f>
        <v>Keewatin Gp</v>
      </c>
      <c r="J2489">
        <v>2500</v>
      </c>
      <c r="M2489" t="s">
        <v>222</v>
      </c>
      <c r="O2489">
        <v>0.02</v>
      </c>
      <c r="P2489" t="s">
        <v>243</v>
      </c>
      <c r="S2489">
        <v>-31</v>
      </c>
      <c r="T2489">
        <v>0.2</v>
      </c>
      <c r="U2489" t="s">
        <v>246</v>
      </c>
      <c r="V2489">
        <v>1</v>
      </c>
      <c r="W2489" t="s">
        <v>247</v>
      </c>
      <c r="X2489" t="s">
        <v>491</v>
      </c>
    </row>
    <row r="2490" spans="1:24" x14ac:dyDescent="0.3">
      <c r="A2490">
        <v>2664</v>
      </c>
      <c r="B2490" s="15" t="s">
        <v>410</v>
      </c>
      <c r="C2490" t="str">
        <f>_xlfn.XLOOKUP($B2490, STANDARDS!$A:$A, STANDARDS!$B:$B,,0,2)</f>
        <v>Keewatin Gp</v>
      </c>
      <c r="J2490">
        <v>2500</v>
      </c>
      <c r="M2490" t="s">
        <v>222</v>
      </c>
      <c r="O2490">
        <v>0.3</v>
      </c>
      <c r="P2490" t="s">
        <v>243</v>
      </c>
      <c r="S2490">
        <v>-33.4</v>
      </c>
      <c r="T2490">
        <v>0.2</v>
      </c>
      <c r="U2490" t="s">
        <v>246</v>
      </c>
      <c r="V2490">
        <v>1</v>
      </c>
      <c r="W2490" t="s">
        <v>247</v>
      </c>
      <c r="X2490" t="s">
        <v>491</v>
      </c>
    </row>
    <row r="2491" spans="1:24" x14ac:dyDescent="0.3">
      <c r="A2491">
        <v>2665</v>
      </c>
      <c r="B2491" s="15" t="s">
        <v>410</v>
      </c>
      <c r="C2491" t="str">
        <f>_xlfn.XLOOKUP($B2491, STANDARDS!$A:$A, STANDARDS!$B:$B,,0,2)</f>
        <v>Keewatin Gp</v>
      </c>
      <c r="J2491">
        <v>2500</v>
      </c>
      <c r="M2491" t="s">
        <v>222</v>
      </c>
      <c r="O2491">
        <v>0.51</v>
      </c>
      <c r="P2491" t="s">
        <v>243</v>
      </c>
      <c r="S2491">
        <v>-34.6</v>
      </c>
      <c r="T2491">
        <v>0.2</v>
      </c>
      <c r="U2491" t="s">
        <v>246</v>
      </c>
      <c r="V2491">
        <v>1</v>
      </c>
      <c r="W2491" t="s">
        <v>247</v>
      </c>
      <c r="X2491" t="s">
        <v>491</v>
      </c>
    </row>
    <row r="2492" spans="1:24" x14ac:dyDescent="0.3">
      <c r="A2492">
        <v>2666</v>
      </c>
      <c r="B2492" s="15" t="s">
        <v>410</v>
      </c>
      <c r="C2492" t="str">
        <f>_xlfn.XLOOKUP($B2492, STANDARDS!$A:$A, STANDARDS!$B:$B,,0,2)</f>
        <v>Keewatin Gp</v>
      </c>
      <c r="J2492">
        <v>2500</v>
      </c>
      <c r="M2492" t="s">
        <v>222</v>
      </c>
      <c r="O2492">
        <v>0.41</v>
      </c>
      <c r="P2492" t="s">
        <v>243</v>
      </c>
      <c r="S2492">
        <v>-33.9</v>
      </c>
      <c r="T2492">
        <v>0.2</v>
      </c>
      <c r="U2492" t="s">
        <v>246</v>
      </c>
      <c r="V2492">
        <v>1</v>
      </c>
      <c r="W2492" t="s">
        <v>247</v>
      </c>
      <c r="X2492" t="s">
        <v>491</v>
      </c>
    </row>
    <row r="2493" spans="1:24" x14ac:dyDescent="0.3">
      <c r="A2493">
        <v>2667</v>
      </c>
      <c r="B2493" s="15" t="s">
        <v>410</v>
      </c>
      <c r="C2493" t="str">
        <f>_xlfn.XLOOKUP($B2493, STANDARDS!$A:$A, STANDARDS!$B:$B,,0,2)</f>
        <v>Keewatin Gp</v>
      </c>
      <c r="J2493">
        <v>2500</v>
      </c>
      <c r="M2493" t="s">
        <v>222</v>
      </c>
      <c r="O2493">
        <v>0.42</v>
      </c>
      <c r="P2493" t="s">
        <v>243</v>
      </c>
      <c r="S2493">
        <v>-34.6</v>
      </c>
      <c r="T2493">
        <v>0.2</v>
      </c>
      <c r="U2493" t="s">
        <v>246</v>
      </c>
      <c r="V2493">
        <v>1</v>
      </c>
      <c r="W2493" t="s">
        <v>247</v>
      </c>
      <c r="X2493" t="s">
        <v>491</v>
      </c>
    </row>
    <row r="2494" spans="1:24" x14ac:dyDescent="0.3">
      <c r="A2494">
        <v>2668</v>
      </c>
      <c r="B2494" s="15" t="s">
        <v>410</v>
      </c>
      <c r="C2494" t="str">
        <f>_xlfn.XLOOKUP($B2494, STANDARDS!$A:$A, STANDARDS!$B:$B,,0,2)</f>
        <v>Keewatin Gp</v>
      </c>
      <c r="J2494">
        <v>2500</v>
      </c>
      <c r="M2494" t="s">
        <v>222</v>
      </c>
      <c r="O2494">
        <v>0.62</v>
      </c>
      <c r="P2494" t="s">
        <v>243</v>
      </c>
      <c r="S2494">
        <v>-34.799999999999997</v>
      </c>
      <c r="T2494">
        <v>0.2</v>
      </c>
      <c r="U2494" t="s">
        <v>246</v>
      </c>
      <c r="V2494">
        <v>1</v>
      </c>
      <c r="W2494" t="s">
        <v>247</v>
      </c>
      <c r="X2494" t="s">
        <v>491</v>
      </c>
    </row>
    <row r="2495" spans="1:24" x14ac:dyDescent="0.3">
      <c r="A2495">
        <v>2669</v>
      </c>
      <c r="B2495" s="15" t="s">
        <v>410</v>
      </c>
      <c r="C2495" t="str">
        <f>_xlfn.XLOOKUP($B2495, STANDARDS!$A:$A, STANDARDS!$B:$B,,0,2)</f>
        <v>Keewatin Gp</v>
      </c>
      <c r="J2495">
        <v>2500</v>
      </c>
      <c r="M2495" t="s">
        <v>222</v>
      </c>
      <c r="O2495">
        <v>0.47</v>
      </c>
      <c r="P2495" t="s">
        <v>243</v>
      </c>
      <c r="S2495">
        <v>-34.5</v>
      </c>
      <c r="T2495">
        <v>0.2</v>
      </c>
      <c r="U2495" t="s">
        <v>246</v>
      </c>
      <c r="V2495">
        <v>1</v>
      </c>
      <c r="W2495" t="s">
        <v>247</v>
      </c>
      <c r="X2495" t="s">
        <v>491</v>
      </c>
    </row>
    <row r="2496" spans="1:24" x14ac:dyDescent="0.3">
      <c r="A2496">
        <v>2670</v>
      </c>
      <c r="B2496" s="15" t="s">
        <v>410</v>
      </c>
      <c r="C2496" t="str">
        <f>_xlfn.XLOOKUP($B2496, STANDARDS!$A:$A, STANDARDS!$B:$B,,0,2)</f>
        <v>Keewatin Gp</v>
      </c>
      <c r="J2496">
        <v>2500</v>
      </c>
      <c r="M2496" t="s">
        <v>222</v>
      </c>
      <c r="O2496">
        <v>0.51</v>
      </c>
      <c r="P2496" t="s">
        <v>243</v>
      </c>
      <c r="S2496">
        <v>-35.4</v>
      </c>
      <c r="T2496">
        <v>0.2</v>
      </c>
      <c r="U2496" t="s">
        <v>246</v>
      </c>
      <c r="V2496">
        <v>1</v>
      </c>
      <c r="W2496" t="s">
        <v>247</v>
      </c>
      <c r="X2496" t="s">
        <v>491</v>
      </c>
    </row>
    <row r="2497" spans="1:24" x14ac:dyDescent="0.3">
      <c r="A2497">
        <v>2671</v>
      </c>
      <c r="B2497" s="15" t="s">
        <v>410</v>
      </c>
      <c r="C2497" t="str">
        <f>_xlfn.XLOOKUP($B2497, STANDARDS!$A:$A, STANDARDS!$B:$B,,0,2)</f>
        <v>Keewatin Gp</v>
      </c>
      <c r="J2497">
        <v>2500</v>
      </c>
      <c r="M2497" t="s">
        <v>222</v>
      </c>
      <c r="O2497">
        <v>1.03</v>
      </c>
      <c r="P2497" t="s">
        <v>243</v>
      </c>
      <c r="S2497">
        <v>-35.799999999999997</v>
      </c>
      <c r="T2497">
        <v>0.2</v>
      </c>
      <c r="U2497" t="s">
        <v>246</v>
      </c>
      <c r="V2497">
        <v>1</v>
      </c>
      <c r="W2497" t="s">
        <v>247</v>
      </c>
      <c r="X2497" t="s">
        <v>491</v>
      </c>
    </row>
    <row r="2498" spans="1:24" x14ac:dyDescent="0.3">
      <c r="A2498">
        <v>2672</v>
      </c>
      <c r="B2498" s="15" t="s">
        <v>410</v>
      </c>
      <c r="C2498" t="str">
        <f>_xlfn.XLOOKUP($B2498, STANDARDS!$A:$A, STANDARDS!$B:$B,,0,2)</f>
        <v>Keewatin Gp</v>
      </c>
      <c r="J2498">
        <v>2500</v>
      </c>
      <c r="M2498" t="s">
        <v>222</v>
      </c>
      <c r="O2498">
        <v>0.08</v>
      </c>
      <c r="P2498" t="s">
        <v>243</v>
      </c>
      <c r="S2498">
        <v>-35.4</v>
      </c>
      <c r="T2498">
        <v>0.2</v>
      </c>
      <c r="U2498" t="s">
        <v>246</v>
      </c>
      <c r="V2498">
        <v>1</v>
      </c>
      <c r="W2498" t="s">
        <v>247</v>
      </c>
      <c r="X2498" t="s">
        <v>491</v>
      </c>
    </row>
    <row r="2499" spans="1:24" x14ac:dyDescent="0.3">
      <c r="A2499">
        <v>2673</v>
      </c>
      <c r="B2499" s="15" t="s">
        <v>410</v>
      </c>
      <c r="C2499" t="str">
        <f>_xlfn.XLOOKUP($B2499, STANDARDS!$A:$A, STANDARDS!$B:$B,,0,2)</f>
        <v>Keewatin Gp</v>
      </c>
      <c r="J2499">
        <v>2500</v>
      </c>
      <c r="M2499" t="s">
        <v>222</v>
      </c>
      <c r="O2499">
        <v>0.46</v>
      </c>
      <c r="P2499" t="s">
        <v>243</v>
      </c>
      <c r="S2499">
        <v>-35.4</v>
      </c>
      <c r="T2499">
        <v>0.2</v>
      </c>
      <c r="U2499" t="s">
        <v>246</v>
      </c>
      <c r="V2499">
        <v>1</v>
      </c>
      <c r="W2499" t="s">
        <v>247</v>
      </c>
      <c r="X2499" t="s">
        <v>491</v>
      </c>
    </row>
    <row r="2500" spans="1:24" x14ac:dyDescent="0.3">
      <c r="A2500">
        <v>2674</v>
      </c>
      <c r="B2500" s="15" t="s">
        <v>410</v>
      </c>
      <c r="C2500" t="str">
        <f>_xlfn.XLOOKUP($B2500, STANDARDS!$A:$A, STANDARDS!$B:$B,,0,2)</f>
        <v>Keewatin Gp</v>
      </c>
      <c r="J2500">
        <v>2500</v>
      </c>
      <c r="M2500" t="s">
        <v>222</v>
      </c>
      <c r="O2500">
        <v>0.52</v>
      </c>
      <c r="P2500" t="s">
        <v>243</v>
      </c>
      <c r="S2500">
        <v>-35.5</v>
      </c>
      <c r="T2500">
        <v>0.2</v>
      </c>
      <c r="U2500" t="s">
        <v>246</v>
      </c>
      <c r="V2500">
        <v>1</v>
      </c>
      <c r="W2500" t="s">
        <v>247</v>
      </c>
      <c r="X2500" t="s">
        <v>491</v>
      </c>
    </row>
    <row r="2501" spans="1:24" x14ac:dyDescent="0.3">
      <c r="A2501">
        <v>2675</v>
      </c>
      <c r="B2501" s="15" t="s">
        <v>410</v>
      </c>
      <c r="C2501" t="str">
        <f>_xlfn.XLOOKUP($B2501, STANDARDS!$A:$A, STANDARDS!$B:$B,,0,2)</f>
        <v>Keewatin Gp</v>
      </c>
      <c r="J2501">
        <v>2500</v>
      </c>
      <c r="M2501" t="s">
        <v>222</v>
      </c>
      <c r="O2501">
        <v>0.11</v>
      </c>
      <c r="P2501" t="s">
        <v>243</v>
      </c>
      <c r="S2501">
        <v>-34.200000000000003</v>
      </c>
      <c r="T2501">
        <v>0.2</v>
      </c>
      <c r="U2501" t="s">
        <v>246</v>
      </c>
      <c r="V2501">
        <v>1</v>
      </c>
      <c r="W2501" t="s">
        <v>247</v>
      </c>
      <c r="X2501" t="s">
        <v>491</v>
      </c>
    </row>
    <row r="2502" spans="1:24" x14ac:dyDescent="0.3">
      <c r="A2502">
        <v>2676</v>
      </c>
      <c r="B2502" s="15" t="s">
        <v>410</v>
      </c>
      <c r="C2502" t="str">
        <f>_xlfn.XLOOKUP($B2502, STANDARDS!$A:$A, STANDARDS!$B:$B,,0,2)</f>
        <v>Keewatin Gp</v>
      </c>
      <c r="J2502">
        <v>2500</v>
      </c>
      <c r="M2502" t="s">
        <v>222</v>
      </c>
      <c r="O2502">
        <v>0.15</v>
      </c>
      <c r="P2502" t="s">
        <v>243</v>
      </c>
      <c r="S2502">
        <v>-34.6</v>
      </c>
      <c r="T2502">
        <v>0.2</v>
      </c>
      <c r="U2502" t="s">
        <v>246</v>
      </c>
      <c r="V2502">
        <v>1</v>
      </c>
      <c r="W2502" t="s">
        <v>247</v>
      </c>
      <c r="X2502" t="s">
        <v>491</v>
      </c>
    </row>
    <row r="2503" spans="1:24" x14ac:dyDescent="0.3">
      <c r="A2503">
        <v>2677</v>
      </c>
      <c r="B2503" s="15" t="s">
        <v>410</v>
      </c>
      <c r="C2503" t="str">
        <f>_xlfn.XLOOKUP($B2503, STANDARDS!$A:$A, STANDARDS!$B:$B,,0,2)</f>
        <v>Keewatin Gp</v>
      </c>
      <c r="J2503">
        <v>2500</v>
      </c>
      <c r="M2503" t="s">
        <v>222</v>
      </c>
      <c r="O2503">
        <v>0.2</v>
      </c>
      <c r="P2503" t="s">
        <v>243</v>
      </c>
      <c r="S2503">
        <v>-34.5</v>
      </c>
      <c r="T2503">
        <v>0.2</v>
      </c>
      <c r="U2503" t="s">
        <v>246</v>
      </c>
      <c r="V2503">
        <v>1</v>
      </c>
      <c r="W2503" t="s">
        <v>247</v>
      </c>
      <c r="X2503" t="s">
        <v>491</v>
      </c>
    </row>
    <row r="2504" spans="1:24" x14ac:dyDescent="0.3">
      <c r="A2504">
        <v>2678</v>
      </c>
      <c r="B2504" s="15" t="s">
        <v>410</v>
      </c>
      <c r="C2504" t="str">
        <f>_xlfn.XLOOKUP($B2504, STANDARDS!$A:$A, STANDARDS!$B:$B,,0,2)</f>
        <v>Keewatin Gp</v>
      </c>
      <c r="J2504">
        <v>2500</v>
      </c>
      <c r="M2504" t="s">
        <v>222</v>
      </c>
      <c r="O2504">
        <v>0.14000000000000001</v>
      </c>
      <c r="P2504" t="s">
        <v>243</v>
      </c>
      <c r="S2504">
        <v>-33.6</v>
      </c>
      <c r="T2504">
        <v>0.2</v>
      </c>
      <c r="U2504" t="s">
        <v>246</v>
      </c>
      <c r="V2504">
        <v>1</v>
      </c>
      <c r="W2504" t="s">
        <v>247</v>
      </c>
      <c r="X2504" t="s">
        <v>491</v>
      </c>
    </row>
    <row r="2505" spans="1:24" x14ac:dyDescent="0.3">
      <c r="A2505">
        <v>2679</v>
      </c>
      <c r="B2505" s="15" t="s">
        <v>410</v>
      </c>
      <c r="C2505" t="str">
        <f>_xlfn.XLOOKUP($B2505, STANDARDS!$A:$A, STANDARDS!$B:$B,,0,2)</f>
        <v>Keewatin Gp</v>
      </c>
      <c r="J2505">
        <v>2500</v>
      </c>
      <c r="M2505" t="s">
        <v>222</v>
      </c>
      <c r="O2505">
        <v>0.78</v>
      </c>
      <c r="P2505" t="s">
        <v>243</v>
      </c>
      <c r="S2505">
        <v>-34.4</v>
      </c>
      <c r="T2505">
        <v>0.2</v>
      </c>
      <c r="U2505" t="s">
        <v>246</v>
      </c>
      <c r="V2505">
        <v>1</v>
      </c>
      <c r="W2505" t="s">
        <v>247</v>
      </c>
      <c r="X2505" t="s">
        <v>491</v>
      </c>
    </row>
    <row r="2506" spans="1:24" x14ac:dyDescent="0.3">
      <c r="A2506">
        <v>2680</v>
      </c>
      <c r="B2506" s="15" t="s">
        <v>410</v>
      </c>
      <c r="C2506" t="str">
        <f>_xlfn.XLOOKUP($B2506, STANDARDS!$A:$A, STANDARDS!$B:$B,,0,2)</f>
        <v>Keewatin Gp</v>
      </c>
      <c r="J2506">
        <v>2500</v>
      </c>
      <c r="M2506" t="s">
        <v>222</v>
      </c>
      <c r="O2506">
        <v>0.8</v>
      </c>
      <c r="P2506" t="s">
        <v>243</v>
      </c>
      <c r="S2506">
        <v>-33.1</v>
      </c>
      <c r="T2506">
        <v>0.2</v>
      </c>
      <c r="U2506" t="s">
        <v>246</v>
      </c>
      <c r="V2506">
        <v>1</v>
      </c>
      <c r="W2506" t="s">
        <v>247</v>
      </c>
      <c r="X2506" t="s">
        <v>491</v>
      </c>
    </row>
    <row r="2507" spans="1:24" x14ac:dyDescent="0.3">
      <c r="A2507">
        <v>2681</v>
      </c>
      <c r="B2507" s="15" t="s">
        <v>410</v>
      </c>
      <c r="C2507" t="str">
        <f>_xlfn.XLOOKUP($B2507, STANDARDS!$A:$A, STANDARDS!$B:$B,,0,2)</f>
        <v>Keewatin Gp</v>
      </c>
      <c r="J2507">
        <v>2500</v>
      </c>
      <c r="M2507" t="s">
        <v>222</v>
      </c>
      <c r="O2507">
        <v>0.66</v>
      </c>
      <c r="P2507" t="s">
        <v>243</v>
      </c>
      <c r="S2507">
        <v>-33.700000000000003</v>
      </c>
      <c r="T2507">
        <v>0.2</v>
      </c>
      <c r="U2507" t="s">
        <v>246</v>
      </c>
      <c r="V2507">
        <v>1</v>
      </c>
      <c r="W2507" t="s">
        <v>247</v>
      </c>
      <c r="X2507" t="s">
        <v>491</v>
      </c>
    </row>
    <row r="2508" spans="1:24" x14ac:dyDescent="0.3">
      <c r="A2508">
        <v>2682</v>
      </c>
      <c r="B2508" s="15" t="s">
        <v>410</v>
      </c>
      <c r="C2508" t="str">
        <f>_xlfn.XLOOKUP($B2508, STANDARDS!$A:$A, STANDARDS!$B:$B,,0,2)</f>
        <v>Keewatin Gp</v>
      </c>
      <c r="J2508">
        <v>2500</v>
      </c>
      <c r="M2508" t="s">
        <v>222</v>
      </c>
      <c r="O2508">
        <v>0.28000000000000003</v>
      </c>
      <c r="P2508" t="s">
        <v>243</v>
      </c>
      <c r="S2508">
        <v>-32.200000000000003</v>
      </c>
      <c r="T2508">
        <v>0.2</v>
      </c>
      <c r="U2508" t="s">
        <v>246</v>
      </c>
      <c r="V2508">
        <v>1</v>
      </c>
      <c r="W2508" t="s">
        <v>247</v>
      </c>
      <c r="X2508" t="s">
        <v>491</v>
      </c>
    </row>
    <row r="2509" spans="1:24" x14ac:dyDescent="0.3">
      <c r="A2509">
        <v>2683</v>
      </c>
      <c r="B2509" s="15" t="s">
        <v>410</v>
      </c>
      <c r="C2509" t="str">
        <f>_xlfn.XLOOKUP($B2509, STANDARDS!$A:$A, STANDARDS!$B:$B,,0,2)</f>
        <v>Keewatin Gp</v>
      </c>
      <c r="J2509">
        <v>2500</v>
      </c>
      <c r="M2509" t="s">
        <v>222</v>
      </c>
      <c r="O2509">
        <v>0.57999999999999996</v>
      </c>
      <c r="P2509" t="s">
        <v>243</v>
      </c>
      <c r="S2509">
        <v>-34.4</v>
      </c>
      <c r="T2509">
        <v>0.2</v>
      </c>
      <c r="U2509" t="s">
        <v>246</v>
      </c>
      <c r="V2509">
        <v>1</v>
      </c>
      <c r="W2509" t="s">
        <v>247</v>
      </c>
      <c r="X2509" t="s">
        <v>491</v>
      </c>
    </row>
    <row r="2510" spans="1:24" x14ac:dyDescent="0.3">
      <c r="A2510">
        <v>2684</v>
      </c>
      <c r="B2510" s="15" t="s">
        <v>410</v>
      </c>
      <c r="C2510" t="str">
        <f>_xlfn.XLOOKUP($B2510, STANDARDS!$A:$A, STANDARDS!$B:$B,,0,2)</f>
        <v>Keewatin Gp</v>
      </c>
      <c r="J2510">
        <v>2500</v>
      </c>
      <c r="M2510" t="s">
        <v>222</v>
      </c>
      <c r="O2510">
        <v>0.28999999999999998</v>
      </c>
      <c r="P2510" t="s">
        <v>243</v>
      </c>
      <c r="S2510">
        <v>-32</v>
      </c>
      <c r="T2510">
        <v>0.2</v>
      </c>
      <c r="U2510" t="s">
        <v>246</v>
      </c>
      <c r="V2510">
        <v>1</v>
      </c>
      <c r="W2510" t="s">
        <v>247</v>
      </c>
      <c r="X2510" t="s">
        <v>491</v>
      </c>
    </row>
    <row r="2511" spans="1:24" x14ac:dyDescent="0.3">
      <c r="A2511">
        <v>2685</v>
      </c>
      <c r="B2511" s="15" t="s">
        <v>410</v>
      </c>
      <c r="C2511" t="str">
        <f>_xlfn.XLOOKUP($B2511, STANDARDS!$A:$A, STANDARDS!$B:$B,,0,2)</f>
        <v>Keewatin Gp</v>
      </c>
      <c r="J2511">
        <v>2500</v>
      </c>
      <c r="M2511" t="s">
        <v>222</v>
      </c>
      <c r="O2511">
        <v>0.47</v>
      </c>
      <c r="P2511" t="s">
        <v>243</v>
      </c>
      <c r="Q2511">
        <v>0.7</v>
      </c>
      <c r="R2511">
        <v>0.2</v>
      </c>
      <c r="S2511">
        <v>-33</v>
      </c>
      <c r="T2511">
        <v>0.2</v>
      </c>
      <c r="U2511" t="s">
        <v>246</v>
      </c>
      <c r="V2511">
        <v>1</v>
      </c>
      <c r="W2511" t="s">
        <v>247</v>
      </c>
      <c r="X2511" t="s">
        <v>491</v>
      </c>
    </row>
    <row r="2512" spans="1:24" x14ac:dyDescent="0.3">
      <c r="A2512">
        <v>2686</v>
      </c>
      <c r="B2512" s="15" t="s">
        <v>410</v>
      </c>
      <c r="C2512" t="str">
        <f>_xlfn.XLOOKUP($B2512, STANDARDS!$A:$A, STANDARDS!$B:$B,,0,2)</f>
        <v>Keewatin Gp</v>
      </c>
      <c r="J2512">
        <v>2500</v>
      </c>
      <c r="M2512" t="s">
        <v>222</v>
      </c>
      <c r="O2512">
        <v>0.56999999999999995</v>
      </c>
      <c r="P2512" t="s">
        <v>243</v>
      </c>
      <c r="S2512">
        <v>-34.6</v>
      </c>
      <c r="T2512">
        <v>0.2</v>
      </c>
      <c r="U2512" t="s">
        <v>246</v>
      </c>
      <c r="V2512">
        <v>1</v>
      </c>
      <c r="W2512" t="s">
        <v>247</v>
      </c>
      <c r="X2512" t="s">
        <v>491</v>
      </c>
    </row>
    <row r="2513" spans="1:24" x14ac:dyDescent="0.3">
      <c r="A2513">
        <v>2687</v>
      </c>
      <c r="B2513" s="15" t="s">
        <v>410</v>
      </c>
      <c r="C2513" t="str">
        <f>_xlfn.XLOOKUP($B2513, STANDARDS!$A:$A, STANDARDS!$B:$B,,0,2)</f>
        <v>Keewatin Gp</v>
      </c>
      <c r="J2513">
        <v>2500</v>
      </c>
      <c r="M2513" t="s">
        <v>222</v>
      </c>
      <c r="O2513">
        <v>0.41</v>
      </c>
      <c r="P2513" t="s">
        <v>243</v>
      </c>
      <c r="S2513">
        <v>-34.299999999999997</v>
      </c>
      <c r="T2513">
        <v>0.2</v>
      </c>
      <c r="U2513" t="s">
        <v>246</v>
      </c>
      <c r="V2513">
        <v>1</v>
      </c>
      <c r="W2513" t="s">
        <v>247</v>
      </c>
      <c r="X2513" t="s">
        <v>491</v>
      </c>
    </row>
    <row r="2514" spans="1:24" x14ac:dyDescent="0.3">
      <c r="A2514">
        <v>2688</v>
      </c>
      <c r="B2514" s="15" t="s">
        <v>410</v>
      </c>
      <c r="C2514" t="str">
        <f>_xlfn.XLOOKUP($B2514, STANDARDS!$A:$A, STANDARDS!$B:$B,,0,2)</f>
        <v>Keewatin Gp</v>
      </c>
      <c r="J2514">
        <v>2500</v>
      </c>
      <c r="M2514" t="s">
        <v>222</v>
      </c>
      <c r="O2514">
        <v>0.64</v>
      </c>
      <c r="P2514" t="s">
        <v>243</v>
      </c>
      <c r="S2514">
        <v>-33.299999999999997</v>
      </c>
      <c r="T2514">
        <v>0.2</v>
      </c>
      <c r="U2514" t="s">
        <v>246</v>
      </c>
      <c r="V2514">
        <v>1</v>
      </c>
      <c r="W2514" t="s">
        <v>247</v>
      </c>
      <c r="X2514" t="s">
        <v>491</v>
      </c>
    </row>
    <row r="2515" spans="1:24" x14ac:dyDescent="0.3">
      <c r="A2515">
        <v>2689</v>
      </c>
      <c r="B2515" s="15" t="s">
        <v>410</v>
      </c>
      <c r="C2515" t="str">
        <f>_xlfn.XLOOKUP($B2515, STANDARDS!$A:$A, STANDARDS!$B:$B,,0,2)</f>
        <v>Keewatin Gp</v>
      </c>
      <c r="J2515">
        <v>2500</v>
      </c>
      <c r="M2515" t="s">
        <v>222</v>
      </c>
      <c r="O2515">
        <v>0.27</v>
      </c>
      <c r="P2515" t="s">
        <v>243</v>
      </c>
      <c r="S2515">
        <v>-32.1</v>
      </c>
      <c r="T2515">
        <v>0.2</v>
      </c>
      <c r="U2515" t="s">
        <v>246</v>
      </c>
      <c r="V2515">
        <v>1</v>
      </c>
      <c r="W2515" t="s">
        <v>247</v>
      </c>
      <c r="X2515" t="s">
        <v>491</v>
      </c>
    </row>
    <row r="2516" spans="1:24" x14ac:dyDescent="0.3">
      <c r="A2516">
        <v>2690</v>
      </c>
      <c r="B2516" s="15" t="s">
        <v>410</v>
      </c>
      <c r="C2516" t="str">
        <f>_xlfn.XLOOKUP($B2516, STANDARDS!$A:$A, STANDARDS!$B:$B,,0,2)</f>
        <v>Keewatin Gp</v>
      </c>
      <c r="J2516">
        <v>2500</v>
      </c>
      <c r="M2516" t="s">
        <v>222</v>
      </c>
      <c r="O2516">
        <v>0.03</v>
      </c>
      <c r="P2516" t="s">
        <v>243</v>
      </c>
      <c r="S2516">
        <v>-38.6</v>
      </c>
      <c r="T2516">
        <v>0.2</v>
      </c>
      <c r="U2516" t="s">
        <v>246</v>
      </c>
      <c r="V2516">
        <v>1</v>
      </c>
      <c r="W2516" t="s">
        <v>247</v>
      </c>
      <c r="X2516" t="s">
        <v>491</v>
      </c>
    </row>
    <row r="2517" spans="1:24" x14ac:dyDescent="0.3">
      <c r="A2517">
        <v>2691</v>
      </c>
      <c r="B2517" s="15" t="s">
        <v>410</v>
      </c>
      <c r="C2517" t="str">
        <f>_xlfn.XLOOKUP($B2517, STANDARDS!$A:$A, STANDARDS!$B:$B,,0,2)</f>
        <v>Keewatin Gp</v>
      </c>
      <c r="J2517">
        <v>2500</v>
      </c>
      <c r="M2517" t="s">
        <v>222</v>
      </c>
      <c r="O2517">
        <v>7.0000000000000007E-2</v>
      </c>
      <c r="P2517" t="s">
        <v>243</v>
      </c>
      <c r="S2517">
        <v>-41.1</v>
      </c>
      <c r="T2517">
        <v>0.2</v>
      </c>
      <c r="U2517" t="s">
        <v>246</v>
      </c>
      <c r="V2517">
        <v>1</v>
      </c>
      <c r="W2517" t="s">
        <v>247</v>
      </c>
      <c r="X2517" t="s">
        <v>491</v>
      </c>
    </row>
    <row r="2518" spans="1:24" x14ac:dyDescent="0.3">
      <c r="A2518">
        <v>2692</v>
      </c>
      <c r="B2518" s="15" t="s">
        <v>410</v>
      </c>
      <c r="C2518" t="str">
        <f>_xlfn.XLOOKUP($B2518, STANDARDS!$A:$A, STANDARDS!$B:$B,,0,2)</f>
        <v>Keewatin Gp</v>
      </c>
      <c r="J2518">
        <v>2500</v>
      </c>
      <c r="M2518" t="s">
        <v>222</v>
      </c>
      <c r="O2518">
        <v>0.81</v>
      </c>
      <c r="P2518" t="s">
        <v>243</v>
      </c>
      <c r="S2518">
        <v>-46.8</v>
      </c>
      <c r="T2518">
        <v>0.2</v>
      </c>
      <c r="U2518" t="s">
        <v>246</v>
      </c>
      <c r="V2518">
        <v>1</v>
      </c>
      <c r="W2518" t="s">
        <v>247</v>
      </c>
      <c r="X2518" t="s">
        <v>491</v>
      </c>
    </row>
    <row r="2519" spans="1:24" x14ac:dyDescent="0.3">
      <c r="A2519">
        <v>2693</v>
      </c>
      <c r="B2519" s="15" t="s">
        <v>410</v>
      </c>
      <c r="C2519" t="str">
        <f>_xlfn.XLOOKUP($B2519, STANDARDS!$A:$A, STANDARDS!$B:$B,,0,2)</f>
        <v>Keewatin Gp</v>
      </c>
      <c r="J2519">
        <v>2500</v>
      </c>
      <c r="M2519" t="s">
        <v>222</v>
      </c>
      <c r="O2519">
        <v>0.03</v>
      </c>
      <c r="P2519" t="s">
        <v>243</v>
      </c>
      <c r="S2519">
        <v>-41.6</v>
      </c>
      <c r="T2519">
        <v>0.2</v>
      </c>
      <c r="U2519" t="s">
        <v>246</v>
      </c>
      <c r="V2519">
        <v>1</v>
      </c>
      <c r="W2519" t="s">
        <v>247</v>
      </c>
      <c r="X2519" t="s">
        <v>491</v>
      </c>
    </row>
    <row r="2520" spans="1:24" x14ac:dyDescent="0.3">
      <c r="A2520">
        <v>2694</v>
      </c>
      <c r="B2520" s="15" t="s">
        <v>410</v>
      </c>
      <c r="C2520" t="str">
        <f>_xlfn.XLOOKUP($B2520, STANDARDS!$A:$A, STANDARDS!$B:$B,,0,2)</f>
        <v>Keewatin Gp</v>
      </c>
      <c r="J2520">
        <v>2500</v>
      </c>
      <c r="M2520" t="s">
        <v>222</v>
      </c>
      <c r="O2520">
        <v>0.32</v>
      </c>
      <c r="P2520" t="s">
        <v>243</v>
      </c>
      <c r="S2520">
        <v>-44.5</v>
      </c>
      <c r="T2520">
        <v>0.2</v>
      </c>
      <c r="U2520" t="s">
        <v>246</v>
      </c>
      <c r="V2520">
        <v>1</v>
      </c>
      <c r="W2520" t="s">
        <v>247</v>
      </c>
      <c r="X2520" t="s">
        <v>491</v>
      </c>
    </row>
    <row r="2521" spans="1:24" x14ac:dyDescent="0.3">
      <c r="A2521">
        <v>2695</v>
      </c>
      <c r="B2521" s="15" t="s">
        <v>410</v>
      </c>
      <c r="C2521" t="str">
        <f>_xlfn.XLOOKUP($B2521, STANDARDS!$A:$A, STANDARDS!$B:$B,,0,2)</f>
        <v>Keewatin Gp</v>
      </c>
      <c r="J2521">
        <v>2500</v>
      </c>
      <c r="M2521" t="s">
        <v>222</v>
      </c>
      <c r="O2521">
        <v>0.54</v>
      </c>
      <c r="P2521" t="s">
        <v>243</v>
      </c>
      <c r="S2521">
        <v>-44.2</v>
      </c>
      <c r="T2521">
        <v>0.2</v>
      </c>
      <c r="U2521" t="s">
        <v>246</v>
      </c>
      <c r="V2521">
        <v>1</v>
      </c>
      <c r="W2521" t="s">
        <v>247</v>
      </c>
      <c r="X2521" t="s">
        <v>491</v>
      </c>
    </row>
    <row r="2522" spans="1:24" x14ac:dyDescent="0.3">
      <c r="A2522">
        <v>2696</v>
      </c>
      <c r="B2522" s="15" t="s">
        <v>410</v>
      </c>
      <c r="C2522" t="str">
        <f>_xlfn.XLOOKUP($B2522, STANDARDS!$A:$A, STANDARDS!$B:$B,,0,2)</f>
        <v>Keewatin Gp</v>
      </c>
      <c r="J2522">
        <v>2500</v>
      </c>
      <c r="M2522" t="s">
        <v>222</v>
      </c>
      <c r="O2522">
        <v>0.15</v>
      </c>
      <c r="P2522" t="s">
        <v>243</v>
      </c>
      <c r="S2522">
        <v>-43.7</v>
      </c>
      <c r="T2522">
        <v>0.2</v>
      </c>
      <c r="U2522" t="s">
        <v>246</v>
      </c>
      <c r="V2522">
        <v>1</v>
      </c>
      <c r="W2522" t="s">
        <v>247</v>
      </c>
      <c r="X2522" t="s">
        <v>491</v>
      </c>
    </row>
    <row r="2523" spans="1:24" x14ac:dyDescent="0.3">
      <c r="A2523">
        <v>2697</v>
      </c>
      <c r="B2523" s="15" t="s">
        <v>410</v>
      </c>
      <c r="C2523" t="str">
        <f>_xlfn.XLOOKUP($B2523, STANDARDS!$A:$A, STANDARDS!$B:$B,,0,2)</f>
        <v>Keewatin Gp</v>
      </c>
      <c r="J2523">
        <v>2500</v>
      </c>
      <c r="M2523" t="s">
        <v>222</v>
      </c>
      <c r="O2523">
        <v>7.0000000000000007E-2</v>
      </c>
      <c r="P2523" t="s">
        <v>243</v>
      </c>
      <c r="S2523">
        <v>-43.4</v>
      </c>
      <c r="T2523">
        <v>0.2</v>
      </c>
      <c r="U2523" t="s">
        <v>246</v>
      </c>
      <c r="V2523">
        <v>1</v>
      </c>
      <c r="W2523" t="s">
        <v>247</v>
      </c>
      <c r="X2523" t="s">
        <v>491</v>
      </c>
    </row>
    <row r="2524" spans="1:24" x14ac:dyDescent="0.3">
      <c r="A2524">
        <v>2698</v>
      </c>
      <c r="B2524" s="15" t="s">
        <v>410</v>
      </c>
      <c r="C2524" t="str">
        <f>_xlfn.XLOOKUP($B2524, STANDARDS!$A:$A, STANDARDS!$B:$B,,0,2)</f>
        <v>Keewatin Gp</v>
      </c>
      <c r="J2524">
        <v>2500</v>
      </c>
      <c r="M2524" t="s">
        <v>222</v>
      </c>
      <c r="O2524">
        <v>0.04</v>
      </c>
      <c r="P2524" t="s">
        <v>243</v>
      </c>
      <c r="S2524">
        <v>-40.4</v>
      </c>
      <c r="T2524">
        <v>0.2</v>
      </c>
      <c r="U2524" t="s">
        <v>246</v>
      </c>
      <c r="V2524">
        <v>1</v>
      </c>
      <c r="W2524" t="s">
        <v>247</v>
      </c>
      <c r="X2524" t="s">
        <v>491</v>
      </c>
    </row>
    <row r="2525" spans="1:24" x14ac:dyDescent="0.3">
      <c r="A2525">
        <v>2699</v>
      </c>
      <c r="B2525" s="15" t="s">
        <v>410</v>
      </c>
      <c r="C2525" t="str">
        <f>_xlfn.XLOOKUP($B2525, STANDARDS!$A:$A, STANDARDS!$B:$B,,0,2)</f>
        <v>Keewatin Gp</v>
      </c>
      <c r="J2525">
        <v>2500</v>
      </c>
      <c r="M2525" t="s">
        <v>222</v>
      </c>
      <c r="O2525">
        <v>0.01</v>
      </c>
      <c r="P2525" t="s">
        <v>243</v>
      </c>
      <c r="S2525">
        <v>-33.200000000000003</v>
      </c>
      <c r="T2525">
        <v>0.2</v>
      </c>
      <c r="U2525" t="s">
        <v>246</v>
      </c>
      <c r="V2525">
        <v>1</v>
      </c>
      <c r="W2525" t="s">
        <v>247</v>
      </c>
      <c r="X2525" t="s">
        <v>491</v>
      </c>
    </row>
    <row r="2526" spans="1:24" x14ac:dyDescent="0.3">
      <c r="A2526">
        <v>2700</v>
      </c>
      <c r="B2526" s="15" t="s">
        <v>410</v>
      </c>
      <c r="C2526" t="str">
        <f>_xlfn.XLOOKUP($B2526, STANDARDS!$A:$A, STANDARDS!$B:$B,,0,2)</f>
        <v>Keewatin Gp</v>
      </c>
      <c r="J2526">
        <v>2500</v>
      </c>
      <c r="M2526" t="s">
        <v>222</v>
      </c>
      <c r="O2526">
        <v>0.01</v>
      </c>
      <c r="P2526" t="s">
        <v>243</v>
      </c>
      <c r="S2526">
        <v>-24.4</v>
      </c>
      <c r="T2526">
        <v>0.2</v>
      </c>
      <c r="U2526" t="s">
        <v>246</v>
      </c>
      <c r="V2526">
        <v>1</v>
      </c>
      <c r="W2526" t="s">
        <v>247</v>
      </c>
      <c r="X2526" t="s">
        <v>491</v>
      </c>
    </row>
    <row r="2527" spans="1:24" x14ac:dyDescent="0.3">
      <c r="A2527">
        <v>2701</v>
      </c>
      <c r="B2527" s="15" t="s">
        <v>410</v>
      </c>
      <c r="C2527" t="str">
        <f>_xlfn.XLOOKUP($B2527, STANDARDS!$A:$A, STANDARDS!$B:$B,,0,2)</f>
        <v>Keewatin Gp</v>
      </c>
      <c r="J2527">
        <v>2500</v>
      </c>
      <c r="M2527" t="s">
        <v>222</v>
      </c>
      <c r="O2527">
        <v>0.05</v>
      </c>
      <c r="P2527" t="s">
        <v>243</v>
      </c>
      <c r="S2527">
        <v>-28.8</v>
      </c>
      <c r="T2527">
        <v>0.2</v>
      </c>
      <c r="U2527" t="s">
        <v>246</v>
      </c>
      <c r="V2527">
        <v>1</v>
      </c>
      <c r="W2527" t="s">
        <v>247</v>
      </c>
      <c r="X2527" t="s">
        <v>491</v>
      </c>
    </row>
    <row r="2528" spans="1:24" x14ac:dyDescent="0.3">
      <c r="A2528">
        <v>2702</v>
      </c>
      <c r="B2528" s="15" t="s">
        <v>410</v>
      </c>
      <c r="C2528" t="str">
        <f>_xlfn.XLOOKUP($B2528, STANDARDS!$A:$A, STANDARDS!$B:$B,,0,2)</f>
        <v>Keewatin Gp</v>
      </c>
      <c r="J2528">
        <v>2500</v>
      </c>
      <c r="M2528" t="s">
        <v>222</v>
      </c>
      <c r="O2528">
        <v>0.02</v>
      </c>
      <c r="P2528" t="s">
        <v>243</v>
      </c>
      <c r="S2528">
        <v>-23.7</v>
      </c>
      <c r="T2528">
        <v>0.2</v>
      </c>
      <c r="U2528" t="s">
        <v>246</v>
      </c>
      <c r="V2528">
        <v>1</v>
      </c>
      <c r="W2528" t="s">
        <v>247</v>
      </c>
      <c r="X2528" t="s">
        <v>491</v>
      </c>
    </row>
    <row r="2529" spans="1:24" x14ac:dyDescent="0.3">
      <c r="A2529">
        <v>2703</v>
      </c>
      <c r="B2529" s="15" t="s">
        <v>410</v>
      </c>
      <c r="C2529" t="str">
        <f>_xlfn.XLOOKUP($B2529, STANDARDS!$A:$A, STANDARDS!$B:$B,,0,2)</f>
        <v>Keewatin Gp</v>
      </c>
      <c r="J2529">
        <v>2500</v>
      </c>
      <c r="M2529" t="s">
        <v>222</v>
      </c>
      <c r="O2529">
        <v>0.2</v>
      </c>
      <c r="P2529" t="s">
        <v>243</v>
      </c>
      <c r="S2529">
        <v>-27.1</v>
      </c>
      <c r="T2529">
        <v>0.2</v>
      </c>
      <c r="U2529" t="s">
        <v>246</v>
      </c>
      <c r="V2529">
        <v>1</v>
      </c>
      <c r="W2529" t="s">
        <v>247</v>
      </c>
      <c r="X2529" t="s">
        <v>491</v>
      </c>
    </row>
    <row r="2530" spans="1:24" x14ac:dyDescent="0.3">
      <c r="A2530">
        <v>2704</v>
      </c>
      <c r="B2530" s="15" t="s">
        <v>410</v>
      </c>
      <c r="C2530" t="str">
        <f>_xlfn.XLOOKUP($B2530, STANDARDS!$A:$A, STANDARDS!$B:$B,,0,2)</f>
        <v>Keewatin Gp</v>
      </c>
      <c r="J2530">
        <v>2500</v>
      </c>
      <c r="M2530" t="s">
        <v>222</v>
      </c>
      <c r="O2530">
        <v>0.18</v>
      </c>
      <c r="P2530" t="s">
        <v>243</v>
      </c>
      <c r="S2530">
        <v>-27.9</v>
      </c>
      <c r="T2530">
        <v>0.2</v>
      </c>
      <c r="U2530" t="s">
        <v>246</v>
      </c>
      <c r="V2530">
        <v>1</v>
      </c>
      <c r="W2530" t="s">
        <v>247</v>
      </c>
      <c r="X2530" t="s">
        <v>491</v>
      </c>
    </row>
    <row r="2531" spans="1:24" x14ac:dyDescent="0.3">
      <c r="A2531">
        <v>2705</v>
      </c>
      <c r="B2531" s="15" t="s">
        <v>410</v>
      </c>
      <c r="C2531" t="str">
        <f>_xlfn.XLOOKUP($B2531, STANDARDS!$A:$A, STANDARDS!$B:$B,,0,2)</f>
        <v>Keewatin Gp</v>
      </c>
      <c r="J2531">
        <v>2500</v>
      </c>
      <c r="M2531" t="s">
        <v>222</v>
      </c>
      <c r="O2531">
        <v>0.2</v>
      </c>
      <c r="P2531" t="s">
        <v>243</v>
      </c>
      <c r="S2531">
        <v>-28.8</v>
      </c>
      <c r="T2531">
        <v>0.2</v>
      </c>
      <c r="U2531" t="s">
        <v>246</v>
      </c>
      <c r="V2531">
        <v>1</v>
      </c>
      <c r="W2531" t="s">
        <v>247</v>
      </c>
      <c r="X2531" t="s">
        <v>491</v>
      </c>
    </row>
    <row r="2532" spans="1:24" x14ac:dyDescent="0.3">
      <c r="A2532">
        <v>2706</v>
      </c>
      <c r="B2532" s="15" t="s">
        <v>410</v>
      </c>
      <c r="C2532" t="str">
        <f>_xlfn.XLOOKUP($B2532, STANDARDS!$A:$A, STANDARDS!$B:$B,,0,2)</f>
        <v>Keewatin Gp</v>
      </c>
      <c r="J2532">
        <v>2500</v>
      </c>
      <c r="M2532" t="s">
        <v>222</v>
      </c>
      <c r="O2532">
        <v>0.19</v>
      </c>
      <c r="P2532" t="s">
        <v>243</v>
      </c>
      <c r="S2532">
        <v>-29.6</v>
      </c>
      <c r="T2532">
        <v>0.2</v>
      </c>
      <c r="U2532" t="s">
        <v>246</v>
      </c>
      <c r="V2532">
        <v>1</v>
      </c>
      <c r="W2532" t="s">
        <v>247</v>
      </c>
      <c r="X2532" t="s">
        <v>491</v>
      </c>
    </row>
    <row r="2533" spans="1:24" x14ac:dyDescent="0.3">
      <c r="A2533">
        <v>2707</v>
      </c>
      <c r="B2533" s="15" t="s">
        <v>410</v>
      </c>
      <c r="C2533" t="str">
        <f>_xlfn.XLOOKUP($B2533, STANDARDS!$A:$A, STANDARDS!$B:$B,,0,2)</f>
        <v>Keewatin Gp</v>
      </c>
      <c r="J2533">
        <v>2500</v>
      </c>
      <c r="M2533" t="s">
        <v>222</v>
      </c>
      <c r="O2533">
        <v>0.2</v>
      </c>
      <c r="P2533" t="s">
        <v>243</v>
      </c>
      <c r="S2533">
        <v>-29</v>
      </c>
      <c r="T2533">
        <v>0.2</v>
      </c>
      <c r="U2533" t="s">
        <v>246</v>
      </c>
      <c r="V2533">
        <v>1</v>
      </c>
      <c r="W2533" t="s">
        <v>247</v>
      </c>
      <c r="X2533" t="s">
        <v>491</v>
      </c>
    </row>
    <row r="2534" spans="1:24" x14ac:dyDescent="0.3">
      <c r="A2534">
        <v>2708</v>
      </c>
      <c r="B2534" s="15" t="s">
        <v>410</v>
      </c>
      <c r="C2534" t="str">
        <f>_xlfn.XLOOKUP($B2534, STANDARDS!$A:$A, STANDARDS!$B:$B,,0,2)</f>
        <v>Keewatin Gp</v>
      </c>
      <c r="J2534">
        <v>2500</v>
      </c>
      <c r="M2534" t="s">
        <v>222</v>
      </c>
      <c r="O2534">
        <v>0.09</v>
      </c>
      <c r="P2534" t="s">
        <v>243</v>
      </c>
      <c r="S2534">
        <v>-29.3</v>
      </c>
      <c r="T2534">
        <v>0.2</v>
      </c>
      <c r="U2534" t="s">
        <v>246</v>
      </c>
      <c r="V2534">
        <v>1</v>
      </c>
      <c r="W2534" t="s">
        <v>247</v>
      </c>
      <c r="X2534" t="s">
        <v>491</v>
      </c>
    </row>
    <row r="2535" spans="1:24" x14ac:dyDescent="0.3">
      <c r="A2535">
        <v>2709</v>
      </c>
      <c r="B2535" s="15" t="s">
        <v>410</v>
      </c>
      <c r="C2535" t="str">
        <f>_xlfn.XLOOKUP($B2535, STANDARDS!$A:$A, STANDARDS!$B:$B,,0,2)</f>
        <v>Keewatin Gp</v>
      </c>
      <c r="J2535">
        <v>2500</v>
      </c>
      <c r="M2535" t="s">
        <v>222</v>
      </c>
      <c r="O2535">
        <v>0.22</v>
      </c>
      <c r="P2535" t="s">
        <v>243</v>
      </c>
      <c r="S2535">
        <v>-29.2</v>
      </c>
      <c r="T2535">
        <v>0.2</v>
      </c>
      <c r="U2535" t="s">
        <v>246</v>
      </c>
      <c r="V2535">
        <v>1</v>
      </c>
      <c r="W2535" t="s">
        <v>247</v>
      </c>
      <c r="X2535" t="s">
        <v>491</v>
      </c>
    </row>
    <row r="2536" spans="1:24" x14ac:dyDescent="0.3">
      <c r="A2536">
        <v>2710</v>
      </c>
      <c r="B2536" s="15" t="s">
        <v>410</v>
      </c>
      <c r="C2536" t="str">
        <f>_xlfn.XLOOKUP($B2536, STANDARDS!$A:$A, STANDARDS!$B:$B,,0,2)</f>
        <v>Keewatin Gp</v>
      </c>
      <c r="J2536">
        <v>2500</v>
      </c>
      <c r="M2536" t="s">
        <v>222</v>
      </c>
      <c r="O2536">
        <v>0.03</v>
      </c>
      <c r="P2536" t="s">
        <v>243</v>
      </c>
      <c r="S2536">
        <v>-30.7</v>
      </c>
      <c r="T2536">
        <v>0.2</v>
      </c>
      <c r="U2536" t="s">
        <v>246</v>
      </c>
      <c r="V2536">
        <v>1</v>
      </c>
      <c r="W2536" t="s">
        <v>247</v>
      </c>
      <c r="X2536" t="s">
        <v>491</v>
      </c>
    </row>
    <row r="2537" spans="1:24" x14ac:dyDescent="0.3">
      <c r="A2537">
        <v>2711</v>
      </c>
      <c r="B2537" s="15" t="s">
        <v>410</v>
      </c>
      <c r="C2537" t="str">
        <f>_xlfn.XLOOKUP($B2537, STANDARDS!$A:$A, STANDARDS!$B:$B,,0,2)</f>
        <v>Keewatin Gp</v>
      </c>
      <c r="J2537">
        <v>2500</v>
      </c>
      <c r="M2537" t="s">
        <v>222</v>
      </c>
      <c r="O2537">
        <v>0.09</v>
      </c>
      <c r="P2537" t="s">
        <v>243</v>
      </c>
      <c r="S2537">
        <v>-29.2</v>
      </c>
      <c r="T2537">
        <v>0.2</v>
      </c>
      <c r="U2537" t="s">
        <v>246</v>
      </c>
      <c r="V2537">
        <v>1</v>
      </c>
      <c r="W2537" t="s">
        <v>247</v>
      </c>
      <c r="X2537" t="s">
        <v>491</v>
      </c>
    </row>
    <row r="2538" spans="1:24" x14ac:dyDescent="0.3">
      <c r="A2538">
        <v>2712</v>
      </c>
      <c r="B2538" s="15" t="s">
        <v>410</v>
      </c>
      <c r="C2538" t="str">
        <f>_xlfn.XLOOKUP($B2538, STANDARDS!$A:$A, STANDARDS!$B:$B,,0,2)</f>
        <v>Keewatin Gp</v>
      </c>
      <c r="J2538">
        <v>2500</v>
      </c>
      <c r="M2538" t="s">
        <v>222</v>
      </c>
      <c r="O2538">
        <v>0.14000000000000001</v>
      </c>
      <c r="P2538" t="s">
        <v>243</v>
      </c>
      <c r="S2538">
        <v>-29.1</v>
      </c>
      <c r="T2538">
        <v>0.2</v>
      </c>
      <c r="U2538" t="s">
        <v>246</v>
      </c>
      <c r="V2538">
        <v>1</v>
      </c>
      <c r="W2538" t="s">
        <v>247</v>
      </c>
      <c r="X2538" t="s">
        <v>491</v>
      </c>
    </row>
    <row r="2539" spans="1:24" x14ac:dyDescent="0.3">
      <c r="A2539">
        <v>2713</v>
      </c>
      <c r="B2539" s="15" t="s">
        <v>410</v>
      </c>
      <c r="C2539" t="str">
        <f>_xlfn.XLOOKUP($B2539, STANDARDS!$A:$A, STANDARDS!$B:$B,,0,2)</f>
        <v>Keewatin Gp</v>
      </c>
      <c r="J2539">
        <v>2500</v>
      </c>
      <c r="M2539" t="s">
        <v>222</v>
      </c>
      <c r="O2539">
        <v>0.04</v>
      </c>
      <c r="P2539" t="s">
        <v>243</v>
      </c>
      <c r="S2539">
        <v>-28.5</v>
      </c>
      <c r="T2539">
        <v>0.2</v>
      </c>
      <c r="U2539" t="s">
        <v>246</v>
      </c>
      <c r="V2539">
        <v>1</v>
      </c>
      <c r="W2539" t="s">
        <v>247</v>
      </c>
      <c r="X2539" t="s">
        <v>491</v>
      </c>
    </row>
    <row r="2540" spans="1:24" x14ac:dyDescent="0.3">
      <c r="A2540">
        <v>2714</v>
      </c>
      <c r="B2540" s="15" t="s">
        <v>410</v>
      </c>
      <c r="C2540" t="str">
        <f>_xlfn.XLOOKUP($B2540, STANDARDS!$A:$A, STANDARDS!$B:$B,,0,2)</f>
        <v>Keewatin Gp</v>
      </c>
      <c r="J2540">
        <v>2500</v>
      </c>
      <c r="M2540" t="s">
        <v>222</v>
      </c>
      <c r="O2540">
        <v>0.22</v>
      </c>
      <c r="P2540" t="s">
        <v>243</v>
      </c>
      <c r="S2540">
        <v>-30.1</v>
      </c>
      <c r="T2540">
        <v>0.2</v>
      </c>
      <c r="U2540" t="s">
        <v>246</v>
      </c>
      <c r="V2540">
        <v>1</v>
      </c>
      <c r="W2540" t="s">
        <v>247</v>
      </c>
      <c r="X2540" t="s">
        <v>491</v>
      </c>
    </row>
    <row r="2541" spans="1:24" x14ac:dyDescent="0.3">
      <c r="A2541">
        <v>2715</v>
      </c>
      <c r="B2541" s="15" t="s">
        <v>410</v>
      </c>
      <c r="C2541" t="str">
        <f>_xlfn.XLOOKUP($B2541, STANDARDS!$A:$A, STANDARDS!$B:$B,,0,2)</f>
        <v>Keewatin Gp</v>
      </c>
      <c r="J2541">
        <v>2500</v>
      </c>
      <c r="M2541" t="s">
        <v>222</v>
      </c>
      <c r="O2541">
        <v>0.35</v>
      </c>
      <c r="P2541" t="s">
        <v>243</v>
      </c>
      <c r="S2541">
        <v>-27.8</v>
      </c>
      <c r="T2541">
        <v>0.2</v>
      </c>
      <c r="U2541" t="s">
        <v>246</v>
      </c>
      <c r="V2541">
        <v>1</v>
      </c>
      <c r="W2541" t="s">
        <v>247</v>
      </c>
      <c r="X2541" t="s">
        <v>491</v>
      </c>
    </row>
    <row r="2542" spans="1:24" x14ac:dyDescent="0.3">
      <c r="A2542">
        <v>2716</v>
      </c>
      <c r="B2542" s="15" t="s">
        <v>410</v>
      </c>
      <c r="C2542" t="str">
        <f>_xlfn.XLOOKUP($B2542, STANDARDS!$A:$A, STANDARDS!$B:$B,,0,2)</f>
        <v>Keewatin Gp</v>
      </c>
      <c r="J2542">
        <v>2500</v>
      </c>
      <c r="M2542" t="s">
        <v>222</v>
      </c>
      <c r="O2542">
        <v>0.22</v>
      </c>
      <c r="P2542" t="s">
        <v>243</v>
      </c>
      <c r="S2542">
        <v>-33</v>
      </c>
      <c r="T2542">
        <v>0.2</v>
      </c>
      <c r="U2542" t="s">
        <v>246</v>
      </c>
      <c r="V2542">
        <v>1</v>
      </c>
      <c r="W2542" t="s">
        <v>247</v>
      </c>
      <c r="X2542" t="s">
        <v>491</v>
      </c>
    </row>
    <row r="2543" spans="1:24" x14ac:dyDescent="0.3">
      <c r="A2543">
        <v>2717</v>
      </c>
      <c r="B2543" s="15" t="s">
        <v>410</v>
      </c>
      <c r="C2543" t="str">
        <f>_xlfn.XLOOKUP($B2543, STANDARDS!$A:$A, STANDARDS!$B:$B,,0,2)</f>
        <v>Keewatin Gp</v>
      </c>
      <c r="J2543">
        <v>2500</v>
      </c>
      <c r="M2543" t="s">
        <v>222</v>
      </c>
      <c r="O2543">
        <v>0.14000000000000001</v>
      </c>
      <c r="P2543" t="s">
        <v>243</v>
      </c>
      <c r="S2543">
        <v>-31.2</v>
      </c>
      <c r="T2543">
        <v>0.2</v>
      </c>
      <c r="U2543" t="s">
        <v>246</v>
      </c>
      <c r="V2543">
        <v>1</v>
      </c>
      <c r="W2543" t="s">
        <v>247</v>
      </c>
      <c r="X2543" t="s">
        <v>491</v>
      </c>
    </row>
    <row r="2544" spans="1:24" x14ac:dyDescent="0.3">
      <c r="A2544">
        <v>2718</v>
      </c>
      <c r="B2544" s="15" t="s">
        <v>410</v>
      </c>
      <c r="C2544" t="str">
        <f>_xlfn.XLOOKUP($B2544, STANDARDS!$A:$A, STANDARDS!$B:$B,,0,2)</f>
        <v>Keewatin Gp</v>
      </c>
      <c r="J2544">
        <v>2500</v>
      </c>
      <c r="M2544" t="s">
        <v>222</v>
      </c>
      <c r="O2544">
        <v>0.13</v>
      </c>
      <c r="P2544" t="s">
        <v>243</v>
      </c>
      <c r="S2544">
        <v>-33</v>
      </c>
      <c r="T2544">
        <v>0.2</v>
      </c>
      <c r="U2544" t="s">
        <v>246</v>
      </c>
      <c r="V2544">
        <v>1</v>
      </c>
      <c r="W2544" t="s">
        <v>247</v>
      </c>
      <c r="X2544" t="s">
        <v>491</v>
      </c>
    </row>
    <row r="2545" spans="1:24" x14ac:dyDescent="0.3">
      <c r="A2545">
        <v>2719</v>
      </c>
      <c r="B2545" s="15" t="s">
        <v>410</v>
      </c>
      <c r="C2545" t="str">
        <f>_xlfn.XLOOKUP($B2545, STANDARDS!$A:$A, STANDARDS!$B:$B,,0,2)</f>
        <v>Keewatin Gp</v>
      </c>
      <c r="J2545">
        <v>2500</v>
      </c>
      <c r="M2545" t="s">
        <v>222</v>
      </c>
      <c r="O2545">
        <v>0.33</v>
      </c>
      <c r="P2545" t="s">
        <v>243</v>
      </c>
      <c r="S2545">
        <v>-33.299999999999997</v>
      </c>
      <c r="T2545">
        <v>0.2</v>
      </c>
      <c r="U2545" t="s">
        <v>246</v>
      </c>
      <c r="V2545">
        <v>1</v>
      </c>
      <c r="W2545" t="s">
        <v>247</v>
      </c>
      <c r="X2545" t="s">
        <v>491</v>
      </c>
    </row>
    <row r="2546" spans="1:24" x14ac:dyDescent="0.3">
      <c r="A2546">
        <v>2720</v>
      </c>
      <c r="B2546" s="15" t="s">
        <v>410</v>
      </c>
      <c r="C2546" t="str">
        <f>_xlfn.XLOOKUP($B2546, STANDARDS!$A:$A, STANDARDS!$B:$B,,0,2)</f>
        <v>Keewatin Gp</v>
      </c>
      <c r="J2546">
        <v>2500</v>
      </c>
      <c r="M2546" t="s">
        <v>222</v>
      </c>
      <c r="O2546">
        <v>0.24</v>
      </c>
      <c r="P2546" t="s">
        <v>243</v>
      </c>
      <c r="S2546">
        <v>-33.1</v>
      </c>
      <c r="T2546">
        <v>0.2</v>
      </c>
      <c r="U2546" t="s">
        <v>246</v>
      </c>
      <c r="V2546">
        <v>1</v>
      </c>
      <c r="W2546" t="s">
        <v>247</v>
      </c>
      <c r="X2546" t="s">
        <v>491</v>
      </c>
    </row>
    <row r="2547" spans="1:24" x14ac:dyDescent="0.3">
      <c r="A2547">
        <v>2721</v>
      </c>
      <c r="B2547" s="15" t="s">
        <v>410</v>
      </c>
      <c r="C2547" t="str">
        <f>_xlfn.XLOOKUP($B2547, STANDARDS!$A:$A, STANDARDS!$B:$B,,0,2)</f>
        <v>Keewatin Gp</v>
      </c>
      <c r="J2547">
        <v>2500</v>
      </c>
      <c r="M2547" t="s">
        <v>222</v>
      </c>
      <c r="O2547">
        <v>0.24</v>
      </c>
      <c r="P2547" t="s">
        <v>243</v>
      </c>
      <c r="S2547">
        <v>-32.9</v>
      </c>
      <c r="T2547">
        <v>0.2</v>
      </c>
      <c r="U2547" t="s">
        <v>246</v>
      </c>
      <c r="V2547">
        <v>1</v>
      </c>
      <c r="W2547" t="s">
        <v>247</v>
      </c>
      <c r="X2547" t="s">
        <v>491</v>
      </c>
    </row>
    <row r="2548" spans="1:24" x14ac:dyDescent="0.3">
      <c r="A2548">
        <v>2722</v>
      </c>
      <c r="B2548" s="15" t="s">
        <v>410</v>
      </c>
      <c r="C2548" t="str">
        <f>_xlfn.XLOOKUP($B2548, STANDARDS!$A:$A, STANDARDS!$B:$B,,0,2)</f>
        <v>Keewatin Gp</v>
      </c>
      <c r="J2548">
        <v>2500</v>
      </c>
      <c r="M2548" t="s">
        <v>222</v>
      </c>
      <c r="O2548">
        <v>0.32</v>
      </c>
      <c r="P2548" t="s">
        <v>243</v>
      </c>
      <c r="S2548">
        <v>-32.799999999999997</v>
      </c>
      <c r="T2548">
        <v>0.2</v>
      </c>
      <c r="U2548" t="s">
        <v>246</v>
      </c>
      <c r="V2548">
        <v>1</v>
      </c>
      <c r="W2548" t="s">
        <v>247</v>
      </c>
      <c r="X2548" t="s">
        <v>491</v>
      </c>
    </row>
    <row r="2549" spans="1:24" x14ac:dyDescent="0.3">
      <c r="A2549">
        <v>2723</v>
      </c>
      <c r="B2549" s="15" t="s">
        <v>410</v>
      </c>
      <c r="C2549" t="str">
        <f>_xlfn.XLOOKUP($B2549, STANDARDS!$A:$A, STANDARDS!$B:$B,,0,2)</f>
        <v>Keewatin Gp</v>
      </c>
      <c r="J2549">
        <v>2500</v>
      </c>
      <c r="M2549" t="s">
        <v>222</v>
      </c>
      <c r="O2549">
        <v>0.18</v>
      </c>
      <c r="P2549" t="s">
        <v>243</v>
      </c>
      <c r="S2549">
        <v>-32.6</v>
      </c>
      <c r="T2549">
        <v>0.2</v>
      </c>
      <c r="U2549" t="s">
        <v>246</v>
      </c>
      <c r="V2549">
        <v>1</v>
      </c>
      <c r="W2549" t="s">
        <v>247</v>
      </c>
      <c r="X2549" t="s">
        <v>491</v>
      </c>
    </row>
    <row r="2550" spans="1:24" x14ac:dyDescent="0.3">
      <c r="A2550">
        <v>2724</v>
      </c>
      <c r="B2550" s="15" t="s">
        <v>410</v>
      </c>
      <c r="C2550" t="str">
        <f>_xlfn.XLOOKUP($B2550, STANDARDS!$A:$A, STANDARDS!$B:$B,,0,2)</f>
        <v>Keewatin Gp</v>
      </c>
      <c r="J2550">
        <v>2500</v>
      </c>
      <c r="M2550" t="s">
        <v>222</v>
      </c>
      <c r="O2550">
        <v>0.01</v>
      </c>
      <c r="P2550" t="s">
        <v>243</v>
      </c>
      <c r="S2550">
        <v>-23.6</v>
      </c>
      <c r="T2550">
        <v>0.2</v>
      </c>
      <c r="U2550" t="s">
        <v>246</v>
      </c>
      <c r="V2550">
        <v>1</v>
      </c>
      <c r="W2550" t="s">
        <v>247</v>
      </c>
      <c r="X2550" t="s">
        <v>491</v>
      </c>
    </row>
    <row r="2551" spans="1:24" x14ac:dyDescent="0.3">
      <c r="A2551">
        <v>2725</v>
      </c>
      <c r="B2551" s="15" t="s">
        <v>410</v>
      </c>
      <c r="C2551" t="str">
        <f>_xlfn.XLOOKUP($B2551, STANDARDS!$A:$A, STANDARDS!$B:$B,,0,2)</f>
        <v>Keewatin Gp</v>
      </c>
      <c r="J2551">
        <v>2500</v>
      </c>
      <c r="M2551" t="s">
        <v>222</v>
      </c>
      <c r="O2551">
        <v>0.01</v>
      </c>
      <c r="P2551" t="s">
        <v>243</v>
      </c>
      <c r="S2551">
        <v>-24.4</v>
      </c>
      <c r="T2551">
        <v>0.2</v>
      </c>
      <c r="U2551" t="s">
        <v>246</v>
      </c>
      <c r="V2551">
        <v>1</v>
      </c>
      <c r="W2551" t="s">
        <v>247</v>
      </c>
      <c r="X2551" t="s">
        <v>491</v>
      </c>
    </row>
    <row r="2552" spans="1:24" x14ac:dyDescent="0.3">
      <c r="A2552">
        <v>2726</v>
      </c>
      <c r="B2552" s="15" t="s">
        <v>410</v>
      </c>
      <c r="C2552" t="str">
        <f>_xlfn.XLOOKUP($B2552, STANDARDS!$A:$A, STANDARDS!$B:$B,,0,2)</f>
        <v>Keewatin Gp</v>
      </c>
      <c r="J2552">
        <v>2500</v>
      </c>
      <c r="M2552" t="s">
        <v>222</v>
      </c>
      <c r="O2552">
        <v>0.06</v>
      </c>
      <c r="P2552" t="s">
        <v>243</v>
      </c>
      <c r="S2552">
        <v>-15.4</v>
      </c>
      <c r="T2552">
        <v>0.2</v>
      </c>
      <c r="U2552" t="s">
        <v>246</v>
      </c>
      <c r="V2552">
        <v>1</v>
      </c>
      <c r="W2552" t="s">
        <v>247</v>
      </c>
      <c r="X2552" t="s">
        <v>491</v>
      </c>
    </row>
    <row r="2553" spans="1:24" x14ac:dyDescent="0.3">
      <c r="A2553">
        <v>2727</v>
      </c>
      <c r="B2553" s="15" t="s">
        <v>410</v>
      </c>
      <c r="C2553" t="str">
        <f>_xlfn.XLOOKUP($B2553, STANDARDS!$A:$A, STANDARDS!$B:$B,,0,2)</f>
        <v>Keewatin Gp</v>
      </c>
      <c r="J2553">
        <v>2500</v>
      </c>
      <c r="M2553" t="s">
        <v>222</v>
      </c>
      <c r="O2553">
        <v>7.0000000000000007E-2</v>
      </c>
      <c r="P2553" t="s">
        <v>243</v>
      </c>
      <c r="S2553">
        <v>-15.5</v>
      </c>
      <c r="T2553">
        <v>0.2</v>
      </c>
      <c r="U2553" t="s">
        <v>246</v>
      </c>
      <c r="V2553">
        <v>1</v>
      </c>
      <c r="W2553" t="s">
        <v>247</v>
      </c>
      <c r="X2553" t="s">
        <v>491</v>
      </c>
    </row>
    <row r="2554" spans="1:24" x14ac:dyDescent="0.3">
      <c r="A2554">
        <v>2728</v>
      </c>
      <c r="B2554" s="15" t="s">
        <v>410</v>
      </c>
      <c r="C2554" t="str">
        <f>_xlfn.XLOOKUP($B2554, STANDARDS!$A:$A, STANDARDS!$B:$B,,0,2)</f>
        <v>Keewatin Gp</v>
      </c>
      <c r="J2554">
        <v>2500</v>
      </c>
      <c r="M2554" t="s">
        <v>222</v>
      </c>
      <c r="O2554">
        <v>0.06</v>
      </c>
      <c r="P2554" t="s">
        <v>243</v>
      </c>
      <c r="S2554">
        <v>-15.4</v>
      </c>
      <c r="T2554">
        <v>0.2</v>
      </c>
      <c r="U2554" t="s">
        <v>246</v>
      </c>
      <c r="V2554">
        <v>1</v>
      </c>
      <c r="W2554" t="s">
        <v>247</v>
      </c>
      <c r="X2554" t="s">
        <v>491</v>
      </c>
    </row>
    <row r="2555" spans="1:24" x14ac:dyDescent="0.3">
      <c r="A2555">
        <v>2729</v>
      </c>
      <c r="B2555" s="15" t="s">
        <v>410</v>
      </c>
      <c r="C2555" t="str">
        <f>_xlfn.XLOOKUP($B2555, STANDARDS!$A:$A, STANDARDS!$B:$B,,0,2)</f>
        <v>Keewatin Gp</v>
      </c>
      <c r="J2555">
        <v>2500</v>
      </c>
      <c r="M2555" t="s">
        <v>222</v>
      </c>
      <c r="O2555">
        <v>0.01</v>
      </c>
      <c r="P2555" t="s">
        <v>243</v>
      </c>
      <c r="S2555">
        <v>-21.3</v>
      </c>
      <c r="T2555">
        <v>0.2</v>
      </c>
      <c r="U2555" t="s">
        <v>246</v>
      </c>
      <c r="V2555">
        <v>1</v>
      </c>
      <c r="W2555" t="s">
        <v>247</v>
      </c>
      <c r="X2555" t="s">
        <v>491</v>
      </c>
    </row>
    <row r="2556" spans="1:24" x14ac:dyDescent="0.3">
      <c r="A2556">
        <v>2730</v>
      </c>
      <c r="B2556" s="15" t="s">
        <v>410</v>
      </c>
      <c r="C2556" t="str">
        <f>_xlfn.XLOOKUP($B2556, STANDARDS!$A:$A, STANDARDS!$B:$B,,0,2)</f>
        <v>Keewatin Gp</v>
      </c>
      <c r="J2556">
        <v>2500</v>
      </c>
      <c r="M2556" t="s">
        <v>222</v>
      </c>
      <c r="O2556">
        <v>0.06</v>
      </c>
      <c r="P2556" t="s">
        <v>243</v>
      </c>
      <c r="S2556">
        <v>-16.2</v>
      </c>
      <c r="T2556">
        <v>0.2</v>
      </c>
      <c r="U2556" t="s">
        <v>246</v>
      </c>
      <c r="V2556">
        <v>1</v>
      </c>
      <c r="W2556" t="s">
        <v>247</v>
      </c>
      <c r="X2556" t="s">
        <v>491</v>
      </c>
    </row>
    <row r="2557" spans="1:24" x14ac:dyDescent="0.3">
      <c r="A2557">
        <v>2731</v>
      </c>
      <c r="B2557" s="15" t="s">
        <v>410</v>
      </c>
      <c r="C2557" t="str">
        <f>_xlfn.XLOOKUP($B2557, STANDARDS!$A:$A, STANDARDS!$B:$B,,0,2)</f>
        <v>Keewatin Gp</v>
      </c>
      <c r="J2557">
        <v>2500</v>
      </c>
      <c r="M2557" t="s">
        <v>222</v>
      </c>
      <c r="O2557">
        <v>0.01</v>
      </c>
      <c r="P2557" t="s">
        <v>243</v>
      </c>
      <c r="S2557">
        <v>-23.2</v>
      </c>
      <c r="T2557">
        <v>0.2</v>
      </c>
      <c r="U2557" t="s">
        <v>246</v>
      </c>
      <c r="V2557">
        <v>1</v>
      </c>
      <c r="W2557" t="s">
        <v>247</v>
      </c>
      <c r="X2557" t="s">
        <v>491</v>
      </c>
    </row>
    <row r="2558" spans="1:24" x14ac:dyDescent="0.3">
      <c r="A2558">
        <v>2732</v>
      </c>
      <c r="B2558" s="15" t="s">
        <v>410</v>
      </c>
      <c r="C2558" t="str">
        <f>_xlfn.XLOOKUP($B2558, STANDARDS!$A:$A, STANDARDS!$B:$B,,0,2)</f>
        <v>Keewatin Gp</v>
      </c>
      <c r="J2558">
        <v>2500</v>
      </c>
      <c r="M2558" t="s">
        <v>222</v>
      </c>
      <c r="O2558">
        <v>0.08</v>
      </c>
      <c r="P2558" t="s">
        <v>243</v>
      </c>
      <c r="S2558">
        <v>-24.8</v>
      </c>
      <c r="T2558">
        <v>0.2</v>
      </c>
      <c r="U2558" t="s">
        <v>246</v>
      </c>
      <c r="V2558">
        <v>1</v>
      </c>
      <c r="W2558" t="s">
        <v>247</v>
      </c>
      <c r="X2558" t="s">
        <v>491</v>
      </c>
    </row>
    <row r="2559" spans="1:24" x14ac:dyDescent="0.3">
      <c r="A2559">
        <v>2733</v>
      </c>
      <c r="B2559" s="15" t="s">
        <v>410</v>
      </c>
      <c r="C2559" t="str">
        <f>_xlfn.XLOOKUP($B2559, STANDARDS!$A:$A, STANDARDS!$B:$B,,0,2)</f>
        <v>Keewatin Gp</v>
      </c>
      <c r="J2559">
        <v>2500</v>
      </c>
      <c r="M2559" t="s">
        <v>222</v>
      </c>
      <c r="O2559">
        <v>0.13</v>
      </c>
      <c r="P2559" t="s">
        <v>243</v>
      </c>
      <c r="S2559">
        <v>-24.7</v>
      </c>
      <c r="T2559">
        <v>0.2</v>
      </c>
      <c r="U2559" t="s">
        <v>246</v>
      </c>
      <c r="V2559">
        <v>1</v>
      </c>
      <c r="W2559" t="s">
        <v>247</v>
      </c>
      <c r="X2559" t="s">
        <v>491</v>
      </c>
    </row>
    <row r="2560" spans="1:24" x14ac:dyDescent="0.3">
      <c r="A2560">
        <v>2734</v>
      </c>
      <c r="B2560" s="15" t="s">
        <v>410</v>
      </c>
      <c r="C2560" t="str">
        <f>_xlfn.XLOOKUP($B2560, STANDARDS!$A:$A, STANDARDS!$B:$B,,0,2)</f>
        <v>Keewatin Gp</v>
      </c>
      <c r="J2560">
        <v>2500</v>
      </c>
      <c r="M2560" t="s">
        <v>222</v>
      </c>
      <c r="O2560">
        <v>0.11</v>
      </c>
      <c r="P2560" t="s">
        <v>243</v>
      </c>
      <c r="S2560">
        <v>-24.6</v>
      </c>
      <c r="T2560">
        <v>0.2</v>
      </c>
      <c r="U2560" t="s">
        <v>246</v>
      </c>
      <c r="V2560">
        <v>1</v>
      </c>
      <c r="W2560" t="s">
        <v>247</v>
      </c>
      <c r="X2560" t="s">
        <v>491</v>
      </c>
    </row>
    <row r="2561" spans="1:24" x14ac:dyDescent="0.3">
      <c r="A2561">
        <v>2735</v>
      </c>
      <c r="B2561" s="15" t="s">
        <v>410</v>
      </c>
      <c r="C2561" t="str">
        <f>_xlfn.XLOOKUP($B2561, STANDARDS!$A:$A, STANDARDS!$B:$B,,0,2)</f>
        <v>Keewatin Gp</v>
      </c>
      <c r="J2561">
        <v>2500</v>
      </c>
      <c r="M2561" t="s">
        <v>222</v>
      </c>
      <c r="O2561">
        <v>0.12</v>
      </c>
      <c r="P2561" t="s">
        <v>243</v>
      </c>
      <c r="S2561">
        <v>-24.9</v>
      </c>
      <c r="T2561">
        <v>0.2</v>
      </c>
      <c r="U2561" t="s">
        <v>246</v>
      </c>
      <c r="V2561">
        <v>1</v>
      </c>
      <c r="W2561" t="s">
        <v>247</v>
      </c>
      <c r="X2561" t="s">
        <v>491</v>
      </c>
    </row>
    <row r="2562" spans="1:24" x14ac:dyDescent="0.3">
      <c r="A2562">
        <v>2736</v>
      </c>
      <c r="B2562" s="15" t="s">
        <v>410</v>
      </c>
      <c r="C2562" t="str">
        <f>_xlfn.XLOOKUP($B2562, STANDARDS!$A:$A, STANDARDS!$B:$B,,0,2)</f>
        <v>Keewatin Gp</v>
      </c>
      <c r="J2562">
        <v>2500</v>
      </c>
      <c r="M2562" t="s">
        <v>222</v>
      </c>
      <c r="O2562">
        <v>0.04</v>
      </c>
      <c r="P2562" t="s">
        <v>243</v>
      </c>
      <c r="S2562">
        <v>-24.7</v>
      </c>
      <c r="T2562">
        <v>0.2</v>
      </c>
      <c r="U2562" t="s">
        <v>246</v>
      </c>
      <c r="V2562">
        <v>1</v>
      </c>
      <c r="W2562" t="s">
        <v>247</v>
      </c>
      <c r="X2562" t="s">
        <v>491</v>
      </c>
    </row>
    <row r="2563" spans="1:24" x14ac:dyDescent="0.3">
      <c r="A2563">
        <v>2737</v>
      </c>
      <c r="B2563" s="15" t="s">
        <v>410</v>
      </c>
      <c r="C2563" t="str">
        <f>_xlfn.XLOOKUP($B2563, STANDARDS!$A:$A, STANDARDS!$B:$B,,0,2)</f>
        <v>Keewatin Gp</v>
      </c>
      <c r="J2563">
        <v>2500</v>
      </c>
      <c r="M2563" t="s">
        <v>222</v>
      </c>
      <c r="O2563">
        <v>0.04</v>
      </c>
      <c r="P2563" t="s">
        <v>243</v>
      </c>
      <c r="S2563">
        <v>-25</v>
      </c>
      <c r="T2563">
        <v>0.2</v>
      </c>
      <c r="U2563" t="s">
        <v>246</v>
      </c>
      <c r="V2563">
        <v>1</v>
      </c>
      <c r="W2563" t="s">
        <v>247</v>
      </c>
      <c r="X2563" t="s">
        <v>491</v>
      </c>
    </row>
    <row r="2564" spans="1:24" x14ac:dyDescent="0.3">
      <c r="A2564">
        <v>2738</v>
      </c>
      <c r="B2564" s="15" t="s">
        <v>410</v>
      </c>
      <c r="C2564" t="str">
        <f>_xlfn.XLOOKUP($B2564, STANDARDS!$A:$A, STANDARDS!$B:$B,,0,2)</f>
        <v>Keewatin Gp</v>
      </c>
      <c r="J2564">
        <v>2500</v>
      </c>
      <c r="M2564" t="s">
        <v>222</v>
      </c>
      <c r="O2564">
        <v>0.02</v>
      </c>
      <c r="P2564" t="s">
        <v>243</v>
      </c>
      <c r="S2564">
        <v>-25.7</v>
      </c>
      <c r="T2564">
        <v>0.2</v>
      </c>
      <c r="U2564" t="s">
        <v>246</v>
      </c>
      <c r="V2564">
        <v>1</v>
      </c>
      <c r="W2564" t="s">
        <v>247</v>
      </c>
      <c r="X2564" t="s">
        <v>491</v>
      </c>
    </row>
    <row r="2565" spans="1:24" x14ac:dyDescent="0.3">
      <c r="A2565">
        <v>2739</v>
      </c>
      <c r="B2565" s="15" t="s">
        <v>410</v>
      </c>
      <c r="C2565" t="str">
        <f>_xlfn.XLOOKUP($B2565, STANDARDS!$A:$A, STANDARDS!$B:$B,,0,2)</f>
        <v>Keewatin Gp</v>
      </c>
      <c r="J2565">
        <v>2500</v>
      </c>
      <c r="M2565" t="s">
        <v>222</v>
      </c>
      <c r="O2565">
        <v>0.05</v>
      </c>
      <c r="P2565" t="s">
        <v>243</v>
      </c>
      <c r="S2565">
        <v>-25.5</v>
      </c>
      <c r="T2565">
        <v>0.2</v>
      </c>
      <c r="U2565" t="s">
        <v>246</v>
      </c>
      <c r="V2565">
        <v>1</v>
      </c>
      <c r="W2565" t="s">
        <v>247</v>
      </c>
      <c r="X2565" t="s">
        <v>491</v>
      </c>
    </row>
    <row r="2566" spans="1:24" x14ac:dyDescent="0.3">
      <c r="A2566">
        <v>2740</v>
      </c>
      <c r="B2566" s="15" t="s">
        <v>410</v>
      </c>
      <c r="C2566" t="str">
        <f>_xlfn.XLOOKUP($B2566, STANDARDS!$A:$A, STANDARDS!$B:$B,,0,2)</f>
        <v>Keewatin Gp</v>
      </c>
      <c r="J2566">
        <v>2500</v>
      </c>
      <c r="M2566" t="s">
        <v>222</v>
      </c>
      <c r="O2566">
        <v>0.18</v>
      </c>
      <c r="P2566" t="s">
        <v>243</v>
      </c>
      <c r="S2566">
        <v>-24.2</v>
      </c>
      <c r="T2566">
        <v>0.2</v>
      </c>
      <c r="U2566" t="s">
        <v>246</v>
      </c>
      <c r="V2566">
        <v>1</v>
      </c>
      <c r="W2566" t="s">
        <v>247</v>
      </c>
      <c r="X2566" t="s">
        <v>491</v>
      </c>
    </row>
    <row r="2567" spans="1:24" x14ac:dyDescent="0.3">
      <c r="A2567">
        <v>2741</v>
      </c>
      <c r="B2567" s="15" t="s">
        <v>410</v>
      </c>
      <c r="C2567" t="str">
        <f>_xlfn.XLOOKUP($B2567, STANDARDS!$A:$A, STANDARDS!$B:$B,,0,2)</f>
        <v>Keewatin Gp</v>
      </c>
      <c r="J2567">
        <v>2500</v>
      </c>
      <c r="M2567" t="s">
        <v>222</v>
      </c>
      <c r="O2567">
        <v>0.26</v>
      </c>
      <c r="P2567" t="s">
        <v>243</v>
      </c>
      <c r="S2567">
        <v>-24.4</v>
      </c>
      <c r="T2567">
        <v>0.2</v>
      </c>
      <c r="U2567" t="s">
        <v>246</v>
      </c>
      <c r="V2567">
        <v>1</v>
      </c>
      <c r="W2567" t="s">
        <v>247</v>
      </c>
      <c r="X2567" t="s">
        <v>491</v>
      </c>
    </row>
    <row r="2568" spans="1:24" x14ac:dyDescent="0.3">
      <c r="A2568">
        <v>2742</v>
      </c>
      <c r="B2568" s="15" t="s">
        <v>410</v>
      </c>
      <c r="C2568" t="str">
        <f>_xlfn.XLOOKUP($B2568, STANDARDS!$A:$A, STANDARDS!$B:$B,,0,2)</f>
        <v>Keewatin Gp</v>
      </c>
      <c r="J2568">
        <v>2500</v>
      </c>
      <c r="M2568" t="s">
        <v>222</v>
      </c>
      <c r="O2568">
        <v>7.0000000000000007E-2</v>
      </c>
      <c r="P2568" t="s">
        <v>243</v>
      </c>
      <c r="S2568">
        <v>-24.2</v>
      </c>
      <c r="T2568">
        <v>0.2</v>
      </c>
      <c r="U2568" t="s">
        <v>246</v>
      </c>
      <c r="V2568">
        <v>1</v>
      </c>
      <c r="W2568" t="s">
        <v>247</v>
      </c>
      <c r="X2568" t="s">
        <v>491</v>
      </c>
    </row>
    <row r="2569" spans="1:24" x14ac:dyDescent="0.3">
      <c r="A2569">
        <v>2743</v>
      </c>
      <c r="B2569" s="15" t="s">
        <v>410</v>
      </c>
      <c r="C2569" t="str">
        <f>_xlfn.XLOOKUP($B2569, STANDARDS!$A:$A, STANDARDS!$B:$B,,0,2)</f>
        <v>Keewatin Gp</v>
      </c>
      <c r="J2569">
        <v>2500</v>
      </c>
      <c r="M2569" t="s">
        <v>222</v>
      </c>
      <c r="O2569">
        <v>7.0000000000000007E-2</v>
      </c>
      <c r="P2569" t="s">
        <v>243</v>
      </c>
      <c r="S2569">
        <v>-24.1</v>
      </c>
      <c r="T2569">
        <v>0.2</v>
      </c>
      <c r="U2569" t="s">
        <v>246</v>
      </c>
      <c r="V2569">
        <v>1</v>
      </c>
      <c r="W2569" t="s">
        <v>247</v>
      </c>
      <c r="X2569" t="s">
        <v>491</v>
      </c>
    </row>
    <row r="2570" spans="1:24" x14ac:dyDescent="0.3">
      <c r="A2570">
        <v>2744</v>
      </c>
      <c r="B2570" s="15" t="s">
        <v>410</v>
      </c>
      <c r="C2570" t="str">
        <f>_xlfn.XLOOKUP($B2570, STANDARDS!$A:$A, STANDARDS!$B:$B,,0,2)</f>
        <v>Keewatin Gp</v>
      </c>
      <c r="J2570">
        <v>2500</v>
      </c>
      <c r="M2570" t="s">
        <v>222</v>
      </c>
      <c r="O2570">
        <v>0.06</v>
      </c>
      <c r="P2570" t="s">
        <v>243</v>
      </c>
      <c r="S2570">
        <v>-18.899999999999999</v>
      </c>
      <c r="T2570">
        <v>0.2</v>
      </c>
      <c r="U2570" t="s">
        <v>246</v>
      </c>
      <c r="V2570">
        <v>1</v>
      </c>
      <c r="W2570" t="s">
        <v>247</v>
      </c>
      <c r="X2570" t="s">
        <v>491</v>
      </c>
    </row>
    <row r="2571" spans="1:24" x14ac:dyDescent="0.3">
      <c r="A2571">
        <v>2745</v>
      </c>
      <c r="B2571" s="15" t="s">
        <v>410</v>
      </c>
      <c r="C2571" t="str">
        <f>_xlfn.XLOOKUP($B2571, STANDARDS!$A:$A, STANDARDS!$B:$B,,0,2)</f>
        <v>Keewatin Gp</v>
      </c>
      <c r="J2571">
        <v>2500</v>
      </c>
      <c r="M2571" t="s">
        <v>222</v>
      </c>
      <c r="O2571">
        <v>0.08</v>
      </c>
      <c r="P2571" t="s">
        <v>243</v>
      </c>
      <c r="S2571">
        <v>-18.2</v>
      </c>
      <c r="T2571">
        <v>0.2</v>
      </c>
      <c r="U2571" t="s">
        <v>246</v>
      </c>
      <c r="V2571">
        <v>1</v>
      </c>
      <c r="W2571" t="s">
        <v>247</v>
      </c>
      <c r="X2571" t="s">
        <v>491</v>
      </c>
    </row>
    <row r="2572" spans="1:24" x14ac:dyDescent="0.3">
      <c r="A2572">
        <v>2746</v>
      </c>
      <c r="B2572" s="15" t="s">
        <v>410</v>
      </c>
      <c r="C2572" t="str">
        <f>_xlfn.XLOOKUP($B2572, STANDARDS!$A:$A, STANDARDS!$B:$B,,0,2)</f>
        <v>Keewatin Gp</v>
      </c>
      <c r="J2572">
        <v>2500</v>
      </c>
      <c r="M2572" t="s">
        <v>222</v>
      </c>
      <c r="O2572">
        <v>0.11</v>
      </c>
      <c r="P2572" t="s">
        <v>243</v>
      </c>
      <c r="S2572">
        <v>-18.2</v>
      </c>
      <c r="T2572">
        <v>0.2</v>
      </c>
      <c r="U2572" t="s">
        <v>246</v>
      </c>
      <c r="V2572">
        <v>1</v>
      </c>
      <c r="W2572" t="s">
        <v>247</v>
      </c>
      <c r="X2572" t="s">
        <v>491</v>
      </c>
    </row>
    <row r="2573" spans="1:24" x14ac:dyDescent="0.3">
      <c r="A2573">
        <v>2747</v>
      </c>
      <c r="B2573" s="15" t="s">
        <v>410</v>
      </c>
      <c r="C2573" t="str">
        <f>_xlfn.XLOOKUP($B2573, STANDARDS!$A:$A, STANDARDS!$B:$B,,0,2)</f>
        <v>Keewatin Gp</v>
      </c>
      <c r="J2573">
        <v>2500</v>
      </c>
      <c r="M2573" t="s">
        <v>222</v>
      </c>
      <c r="O2573">
        <v>0.12</v>
      </c>
      <c r="P2573" t="s">
        <v>243</v>
      </c>
      <c r="S2573">
        <v>-18.5</v>
      </c>
      <c r="T2573">
        <v>0.2</v>
      </c>
      <c r="U2573" t="s">
        <v>246</v>
      </c>
      <c r="V2573">
        <v>1</v>
      </c>
      <c r="W2573" t="s">
        <v>247</v>
      </c>
      <c r="X2573" t="s">
        <v>491</v>
      </c>
    </row>
    <row r="2574" spans="1:24" x14ac:dyDescent="0.3">
      <c r="A2574">
        <v>2748</v>
      </c>
      <c r="B2574" s="15" t="s">
        <v>410</v>
      </c>
      <c r="C2574" t="str">
        <f>_xlfn.XLOOKUP($B2574, STANDARDS!$A:$A, STANDARDS!$B:$B,,0,2)</f>
        <v>Keewatin Gp</v>
      </c>
      <c r="J2574">
        <v>2500</v>
      </c>
      <c r="M2574" t="s">
        <v>222</v>
      </c>
      <c r="O2574">
        <v>0.15</v>
      </c>
      <c r="P2574" t="s">
        <v>243</v>
      </c>
      <c r="S2574">
        <v>-18.100000000000001</v>
      </c>
      <c r="T2574">
        <v>0.2</v>
      </c>
      <c r="U2574" t="s">
        <v>246</v>
      </c>
      <c r="V2574">
        <v>1</v>
      </c>
      <c r="W2574" t="s">
        <v>247</v>
      </c>
      <c r="X2574" t="s">
        <v>491</v>
      </c>
    </row>
    <row r="2575" spans="1:24" x14ac:dyDescent="0.3">
      <c r="A2575">
        <v>2749</v>
      </c>
      <c r="B2575" s="15" t="s">
        <v>410</v>
      </c>
      <c r="C2575" t="str">
        <f>_xlfn.XLOOKUP($B2575, STANDARDS!$A:$A, STANDARDS!$B:$B,,0,2)</f>
        <v>Keewatin Gp</v>
      </c>
      <c r="J2575">
        <v>2500</v>
      </c>
      <c r="M2575" t="s">
        <v>222</v>
      </c>
      <c r="O2575">
        <v>0.45</v>
      </c>
      <c r="P2575" t="s">
        <v>243</v>
      </c>
      <c r="S2575">
        <v>-18</v>
      </c>
      <c r="T2575">
        <v>0.2</v>
      </c>
      <c r="U2575" t="s">
        <v>246</v>
      </c>
      <c r="V2575">
        <v>1</v>
      </c>
      <c r="W2575" t="s">
        <v>247</v>
      </c>
      <c r="X2575" t="s">
        <v>491</v>
      </c>
    </row>
    <row r="2576" spans="1:24" x14ac:dyDescent="0.3">
      <c r="A2576">
        <v>2750</v>
      </c>
      <c r="B2576" s="15" t="s">
        <v>410</v>
      </c>
      <c r="C2576" t="str">
        <f>_xlfn.XLOOKUP($B2576, STANDARDS!$A:$A, STANDARDS!$B:$B,,0,2)</f>
        <v>Keewatin Gp</v>
      </c>
      <c r="J2576">
        <v>2500</v>
      </c>
      <c r="M2576" t="s">
        <v>222</v>
      </c>
      <c r="O2576">
        <v>0.2</v>
      </c>
      <c r="P2576" t="s">
        <v>243</v>
      </c>
      <c r="S2576">
        <v>-19.8</v>
      </c>
      <c r="T2576">
        <v>0.2</v>
      </c>
      <c r="U2576" t="s">
        <v>246</v>
      </c>
      <c r="V2576">
        <v>1</v>
      </c>
      <c r="W2576" t="s">
        <v>247</v>
      </c>
      <c r="X2576" t="s">
        <v>491</v>
      </c>
    </row>
    <row r="2577" spans="1:24" x14ac:dyDescent="0.3">
      <c r="A2577">
        <v>2751</v>
      </c>
      <c r="B2577" s="15" t="s">
        <v>410</v>
      </c>
      <c r="C2577" t="str">
        <f>_xlfn.XLOOKUP($B2577, STANDARDS!$A:$A, STANDARDS!$B:$B,,0,2)</f>
        <v>Keewatin Gp</v>
      </c>
      <c r="J2577">
        <v>2500</v>
      </c>
      <c r="M2577" t="s">
        <v>222</v>
      </c>
      <c r="O2577">
        <v>0.04</v>
      </c>
      <c r="P2577" t="s">
        <v>243</v>
      </c>
      <c r="S2577">
        <v>-19.899999999999999</v>
      </c>
      <c r="T2577">
        <v>0.2</v>
      </c>
      <c r="U2577" t="s">
        <v>246</v>
      </c>
      <c r="V2577">
        <v>1</v>
      </c>
      <c r="W2577" t="s">
        <v>247</v>
      </c>
      <c r="X2577" t="s">
        <v>491</v>
      </c>
    </row>
    <row r="2578" spans="1:24" x14ac:dyDescent="0.3">
      <c r="A2578">
        <v>2752</v>
      </c>
      <c r="B2578" s="15" t="s">
        <v>410</v>
      </c>
      <c r="C2578" t="str">
        <f>_xlfn.XLOOKUP($B2578, STANDARDS!$A:$A, STANDARDS!$B:$B,,0,2)</f>
        <v>Keewatin Gp</v>
      </c>
      <c r="J2578">
        <v>2500</v>
      </c>
      <c r="M2578" t="s">
        <v>222</v>
      </c>
      <c r="O2578">
        <v>0.21</v>
      </c>
      <c r="P2578" t="s">
        <v>243</v>
      </c>
      <c r="S2578">
        <v>-17.600000000000001</v>
      </c>
      <c r="T2578">
        <v>0.2</v>
      </c>
      <c r="U2578" t="s">
        <v>246</v>
      </c>
      <c r="V2578">
        <v>1</v>
      </c>
      <c r="W2578" t="s">
        <v>247</v>
      </c>
      <c r="X2578" t="s">
        <v>491</v>
      </c>
    </row>
    <row r="2579" spans="1:24" x14ac:dyDescent="0.3">
      <c r="A2579">
        <v>2753</v>
      </c>
      <c r="B2579" s="15" t="s">
        <v>410</v>
      </c>
      <c r="C2579" t="str">
        <f>_xlfn.XLOOKUP($B2579, STANDARDS!$A:$A, STANDARDS!$B:$B,,0,2)</f>
        <v>Keewatin Gp</v>
      </c>
      <c r="J2579">
        <v>2500</v>
      </c>
      <c r="M2579" t="s">
        <v>222</v>
      </c>
      <c r="O2579">
        <v>0.04</v>
      </c>
      <c r="P2579" t="s">
        <v>243</v>
      </c>
      <c r="S2579">
        <v>-21.6</v>
      </c>
      <c r="T2579">
        <v>0.2</v>
      </c>
      <c r="U2579" t="s">
        <v>246</v>
      </c>
      <c r="V2579">
        <v>1</v>
      </c>
      <c r="W2579" t="s">
        <v>247</v>
      </c>
      <c r="X2579" t="s">
        <v>491</v>
      </c>
    </row>
    <row r="2580" spans="1:24" x14ac:dyDescent="0.3">
      <c r="A2580">
        <v>2754</v>
      </c>
      <c r="B2580" s="15" t="s">
        <v>410</v>
      </c>
      <c r="C2580" t="str">
        <f>_xlfn.XLOOKUP($B2580, STANDARDS!$A:$A, STANDARDS!$B:$B,,0,2)</f>
        <v>Keewatin Gp</v>
      </c>
      <c r="J2580">
        <v>2500</v>
      </c>
      <c r="M2580" t="s">
        <v>222</v>
      </c>
      <c r="O2580">
        <v>0.02</v>
      </c>
      <c r="P2580" t="s">
        <v>243</v>
      </c>
      <c r="S2580">
        <v>-21.5</v>
      </c>
      <c r="T2580">
        <v>0.2</v>
      </c>
      <c r="U2580" t="s">
        <v>246</v>
      </c>
      <c r="V2580">
        <v>1</v>
      </c>
      <c r="W2580" t="s">
        <v>247</v>
      </c>
      <c r="X2580" t="s">
        <v>491</v>
      </c>
    </row>
    <row r="2581" spans="1:24" x14ac:dyDescent="0.3">
      <c r="A2581">
        <v>2755</v>
      </c>
      <c r="B2581" s="15" t="s">
        <v>410</v>
      </c>
      <c r="C2581" t="str">
        <f>_xlfn.XLOOKUP($B2581, STANDARDS!$A:$A, STANDARDS!$B:$B,,0,2)</f>
        <v>Keewatin Gp</v>
      </c>
      <c r="J2581">
        <v>2500</v>
      </c>
      <c r="M2581" t="s">
        <v>222</v>
      </c>
      <c r="O2581">
        <v>0.05</v>
      </c>
      <c r="P2581" t="s">
        <v>243</v>
      </c>
      <c r="S2581">
        <v>-20</v>
      </c>
      <c r="T2581">
        <v>0.2</v>
      </c>
      <c r="U2581" t="s">
        <v>246</v>
      </c>
      <c r="V2581">
        <v>1</v>
      </c>
      <c r="W2581" t="s">
        <v>247</v>
      </c>
      <c r="X2581" t="s">
        <v>491</v>
      </c>
    </row>
    <row r="2582" spans="1:24" x14ac:dyDescent="0.3">
      <c r="A2582">
        <v>2756</v>
      </c>
      <c r="B2582" s="15" t="s">
        <v>410</v>
      </c>
      <c r="C2582" t="str">
        <f>_xlfn.XLOOKUP($B2582, STANDARDS!$A:$A, STANDARDS!$B:$B,,0,2)</f>
        <v>Keewatin Gp</v>
      </c>
      <c r="J2582">
        <v>2500</v>
      </c>
      <c r="M2582" t="s">
        <v>222</v>
      </c>
      <c r="O2582">
        <v>0.18</v>
      </c>
      <c r="P2582" t="s">
        <v>243</v>
      </c>
      <c r="S2582">
        <v>-22.7</v>
      </c>
      <c r="T2582">
        <v>0.2</v>
      </c>
      <c r="U2582" t="s">
        <v>246</v>
      </c>
      <c r="V2582">
        <v>1</v>
      </c>
      <c r="W2582" t="s">
        <v>247</v>
      </c>
      <c r="X2582" t="s">
        <v>491</v>
      </c>
    </row>
    <row r="2583" spans="1:24" x14ac:dyDescent="0.3">
      <c r="A2583">
        <v>2757</v>
      </c>
      <c r="B2583" s="15" t="s">
        <v>410</v>
      </c>
      <c r="C2583" t="str">
        <f>_xlfn.XLOOKUP($B2583, STANDARDS!$A:$A, STANDARDS!$B:$B,,0,2)</f>
        <v>Keewatin Gp</v>
      </c>
      <c r="J2583">
        <v>2500</v>
      </c>
      <c r="M2583" t="s">
        <v>222</v>
      </c>
      <c r="O2583">
        <v>0.2</v>
      </c>
      <c r="P2583" t="s">
        <v>243</v>
      </c>
      <c r="S2583">
        <v>-23.6</v>
      </c>
      <c r="T2583">
        <v>0.2</v>
      </c>
      <c r="U2583" t="s">
        <v>246</v>
      </c>
      <c r="V2583">
        <v>1</v>
      </c>
      <c r="W2583" t="s">
        <v>247</v>
      </c>
      <c r="X2583" t="s">
        <v>491</v>
      </c>
    </row>
    <row r="2584" spans="1:24" x14ac:dyDescent="0.3">
      <c r="A2584">
        <v>2758</v>
      </c>
      <c r="B2584" s="15" t="s">
        <v>410</v>
      </c>
      <c r="C2584" t="str">
        <f>_xlfn.XLOOKUP($B2584, STANDARDS!$A:$A, STANDARDS!$B:$B,,0,2)</f>
        <v>Keewatin Gp</v>
      </c>
      <c r="J2584">
        <v>2500</v>
      </c>
      <c r="M2584" t="s">
        <v>222</v>
      </c>
      <c r="O2584">
        <v>0.28000000000000003</v>
      </c>
      <c r="P2584" t="s">
        <v>243</v>
      </c>
      <c r="S2584">
        <v>-23.6</v>
      </c>
      <c r="T2584">
        <v>0.2</v>
      </c>
      <c r="U2584" t="s">
        <v>246</v>
      </c>
      <c r="V2584">
        <v>1</v>
      </c>
      <c r="W2584" t="s">
        <v>247</v>
      </c>
      <c r="X2584" t="s">
        <v>491</v>
      </c>
    </row>
    <row r="2585" spans="1:24" x14ac:dyDescent="0.3">
      <c r="A2585">
        <v>2759</v>
      </c>
      <c r="B2585" s="15" t="s">
        <v>410</v>
      </c>
      <c r="C2585" t="str">
        <f>_xlfn.XLOOKUP($B2585, STANDARDS!$A:$A, STANDARDS!$B:$B,,0,2)</f>
        <v>Keewatin Gp</v>
      </c>
      <c r="J2585">
        <v>2500</v>
      </c>
      <c r="M2585" t="s">
        <v>222</v>
      </c>
      <c r="O2585">
        <v>0.17</v>
      </c>
      <c r="P2585" t="s">
        <v>243</v>
      </c>
      <c r="S2585">
        <v>-23.6</v>
      </c>
      <c r="T2585">
        <v>0.2</v>
      </c>
      <c r="U2585" t="s">
        <v>246</v>
      </c>
      <c r="V2585">
        <v>1</v>
      </c>
      <c r="W2585" t="s">
        <v>247</v>
      </c>
      <c r="X2585" t="s">
        <v>491</v>
      </c>
    </row>
    <row r="2586" spans="1:24" x14ac:dyDescent="0.3">
      <c r="A2586">
        <v>2760</v>
      </c>
      <c r="B2586" s="15" t="s">
        <v>410</v>
      </c>
      <c r="C2586" t="str">
        <f>_xlfn.XLOOKUP($B2586, STANDARDS!$A:$A, STANDARDS!$B:$B,,0,2)</f>
        <v>Keewatin Gp</v>
      </c>
      <c r="J2586">
        <v>2500</v>
      </c>
      <c r="M2586" t="s">
        <v>222</v>
      </c>
      <c r="O2586">
        <v>0.08</v>
      </c>
      <c r="P2586" t="s">
        <v>243</v>
      </c>
      <c r="S2586">
        <v>-23.5</v>
      </c>
      <c r="T2586">
        <v>0.2</v>
      </c>
      <c r="U2586" t="s">
        <v>246</v>
      </c>
      <c r="V2586">
        <v>1</v>
      </c>
      <c r="W2586" t="s">
        <v>247</v>
      </c>
      <c r="X2586" t="s">
        <v>491</v>
      </c>
    </row>
    <row r="2587" spans="1:24" x14ac:dyDescent="0.3">
      <c r="A2587">
        <v>2761</v>
      </c>
      <c r="B2587" s="15" t="s">
        <v>410</v>
      </c>
      <c r="C2587" t="str">
        <f>_xlfn.XLOOKUP($B2587, STANDARDS!$A:$A, STANDARDS!$B:$B,,0,2)</f>
        <v>Keewatin Gp</v>
      </c>
      <c r="J2587">
        <v>2500</v>
      </c>
      <c r="M2587" t="s">
        <v>222</v>
      </c>
      <c r="O2587">
        <v>0.02</v>
      </c>
      <c r="P2587" t="s">
        <v>243</v>
      </c>
      <c r="S2587">
        <v>-24.1</v>
      </c>
      <c r="T2587">
        <v>0.2</v>
      </c>
      <c r="U2587" t="s">
        <v>246</v>
      </c>
      <c r="V2587">
        <v>1</v>
      </c>
      <c r="W2587" t="s">
        <v>247</v>
      </c>
      <c r="X2587" t="s">
        <v>491</v>
      </c>
    </row>
    <row r="2588" spans="1:24" x14ac:dyDescent="0.3">
      <c r="A2588">
        <v>2762</v>
      </c>
      <c r="B2588" s="15" t="s">
        <v>410</v>
      </c>
      <c r="C2588" t="str">
        <f>_xlfn.XLOOKUP($B2588, STANDARDS!$A:$A, STANDARDS!$B:$B,,0,2)</f>
        <v>Keewatin Gp</v>
      </c>
      <c r="J2588">
        <v>2500</v>
      </c>
      <c r="M2588" t="s">
        <v>222</v>
      </c>
      <c r="O2588">
        <v>0.36</v>
      </c>
      <c r="P2588" t="s">
        <v>243</v>
      </c>
      <c r="S2588">
        <v>-19.399999999999999</v>
      </c>
      <c r="T2588">
        <v>0.2</v>
      </c>
      <c r="U2588" t="s">
        <v>246</v>
      </c>
      <c r="V2588">
        <v>1</v>
      </c>
      <c r="W2588" t="s">
        <v>247</v>
      </c>
      <c r="X2588" t="s">
        <v>491</v>
      </c>
    </row>
    <row r="2589" spans="1:24" x14ac:dyDescent="0.3">
      <c r="A2589">
        <v>2763</v>
      </c>
      <c r="B2589" s="15" t="s">
        <v>410</v>
      </c>
      <c r="C2589" t="str">
        <f>_xlfn.XLOOKUP($B2589, STANDARDS!$A:$A, STANDARDS!$B:$B,,0,2)</f>
        <v>Keewatin Gp</v>
      </c>
      <c r="J2589">
        <v>2500</v>
      </c>
      <c r="M2589" t="s">
        <v>222</v>
      </c>
      <c r="O2589">
        <v>0.23</v>
      </c>
      <c r="P2589" t="s">
        <v>243</v>
      </c>
      <c r="S2589">
        <v>-21</v>
      </c>
      <c r="T2589">
        <v>0.2</v>
      </c>
      <c r="U2589" t="s">
        <v>246</v>
      </c>
      <c r="V2589">
        <v>1</v>
      </c>
      <c r="W2589" t="s">
        <v>247</v>
      </c>
      <c r="X2589" t="s">
        <v>491</v>
      </c>
    </row>
    <row r="2590" spans="1:24" x14ac:dyDescent="0.3">
      <c r="A2590">
        <v>2764</v>
      </c>
      <c r="B2590" s="15" t="s">
        <v>410</v>
      </c>
      <c r="C2590" t="str">
        <f>_xlfn.XLOOKUP($B2590, STANDARDS!$A:$A, STANDARDS!$B:$B,,0,2)</f>
        <v>Keewatin Gp</v>
      </c>
      <c r="J2590">
        <v>2500</v>
      </c>
      <c r="M2590" t="s">
        <v>222</v>
      </c>
      <c r="O2590">
        <v>0.22</v>
      </c>
      <c r="P2590" t="s">
        <v>243</v>
      </c>
      <c r="S2590">
        <v>-22.5</v>
      </c>
      <c r="T2590">
        <v>0.2</v>
      </c>
      <c r="U2590" t="s">
        <v>246</v>
      </c>
      <c r="V2590">
        <v>1</v>
      </c>
      <c r="W2590" t="s">
        <v>247</v>
      </c>
      <c r="X2590" t="s">
        <v>491</v>
      </c>
    </row>
    <row r="2591" spans="1:24" x14ac:dyDescent="0.3">
      <c r="A2591">
        <v>2765</v>
      </c>
      <c r="B2591" s="15" t="s">
        <v>410</v>
      </c>
      <c r="C2591" t="str">
        <f>_xlfn.XLOOKUP($B2591, STANDARDS!$A:$A, STANDARDS!$B:$B,,0,2)</f>
        <v>Keewatin Gp</v>
      </c>
      <c r="J2591">
        <v>2500</v>
      </c>
      <c r="M2591" t="s">
        <v>222</v>
      </c>
      <c r="O2591">
        <v>0.45</v>
      </c>
      <c r="P2591" t="s">
        <v>243</v>
      </c>
      <c r="S2591">
        <v>-21.6</v>
      </c>
      <c r="T2591">
        <v>0.2</v>
      </c>
      <c r="U2591" t="s">
        <v>246</v>
      </c>
      <c r="V2591">
        <v>1</v>
      </c>
      <c r="W2591" t="s">
        <v>247</v>
      </c>
      <c r="X2591" t="s">
        <v>491</v>
      </c>
    </row>
    <row r="2592" spans="1:24" x14ac:dyDescent="0.3">
      <c r="A2592">
        <v>2766</v>
      </c>
      <c r="B2592" s="15" t="s">
        <v>410</v>
      </c>
      <c r="C2592" t="str">
        <f>_xlfn.XLOOKUP($B2592, STANDARDS!$A:$A, STANDARDS!$B:$B,,0,2)</f>
        <v>Keewatin Gp</v>
      </c>
      <c r="J2592">
        <v>2500</v>
      </c>
      <c r="M2592" t="s">
        <v>222</v>
      </c>
      <c r="O2592">
        <v>0.22</v>
      </c>
      <c r="P2592" t="s">
        <v>243</v>
      </c>
      <c r="S2592">
        <v>-21.3</v>
      </c>
      <c r="T2592">
        <v>0.2</v>
      </c>
      <c r="U2592" t="s">
        <v>246</v>
      </c>
      <c r="V2592">
        <v>1</v>
      </c>
      <c r="W2592" t="s">
        <v>247</v>
      </c>
      <c r="X2592" t="s">
        <v>491</v>
      </c>
    </row>
    <row r="2593" spans="1:24" x14ac:dyDescent="0.3">
      <c r="A2593">
        <v>2767</v>
      </c>
      <c r="B2593" s="15" t="s">
        <v>410</v>
      </c>
      <c r="C2593" t="str">
        <f>_xlfn.XLOOKUP($B2593, STANDARDS!$A:$A, STANDARDS!$B:$B,,0,2)</f>
        <v>Keewatin Gp</v>
      </c>
      <c r="J2593">
        <v>2500</v>
      </c>
      <c r="M2593" t="s">
        <v>222</v>
      </c>
      <c r="O2593">
        <v>0.05</v>
      </c>
      <c r="P2593" t="s">
        <v>243</v>
      </c>
      <c r="S2593">
        <v>-19</v>
      </c>
      <c r="T2593">
        <v>0.2</v>
      </c>
      <c r="U2593" t="s">
        <v>246</v>
      </c>
      <c r="V2593">
        <v>1</v>
      </c>
      <c r="W2593" t="s">
        <v>247</v>
      </c>
      <c r="X2593" t="s">
        <v>491</v>
      </c>
    </row>
    <row r="2594" spans="1:24" x14ac:dyDescent="0.3">
      <c r="A2594">
        <v>2768</v>
      </c>
      <c r="B2594" s="15" t="s">
        <v>410</v>
      </c>
      <c r="C2594" t="str">
        <f>_xlfn.XLOOKUP($B2594, STANDARDS!$A:$A, STANDARDS!$B:$B,,0,2)</f>
        <v>Keewatin Gp</v>
      </c>
      <c r="J2594">
        <v>2500</v>
      </c>
      <c r="M2594" t="s">
        <v>222</v>
      </c>
      <c r="O2594">
        <v>0.06</v>
      </c>
      <c r="P2594" t="s">
        <v>243</v>
      </c>
      <c r="S2594">
        <v>-18.600000000000001</v>
      </c>
      <c r="T2594">
        <v>0.2</v>
      </c>
      <c r="U2594" t="s">
        <v>246</v>
      </c>
      <c r="V2594">
        <v>1</v>
      </c>
      <c r="W2594" t="s">
        <v>247</v>
      </c>
      <c r="X2594" t="s">
        <v>491</v>
      </c>
    </row>
    <row r="2595" spans="1:24" x14ac:dyDescent="0.3">
      <c r="A2595">
        <v>2769</v>
      </c>
      <c r="B2595" s="15" t="s">
        <v>410</v>
      </c>
      <c r="C2595" t="str">
        <f>_xlfn.XLOOKUP($B2595, STANDARDS!$A:$A, STANDARDS!$B:$B,,0,2)</f>
        <v>Keewatin Gp</v>
      </c>
      <c r="J2595">
        <v>2500</v>
      </c>
      <c r="M2595" t="s">
        <v>222</v>
      </c>
      <c r="O2595">
        <v>0.18</v>
      </c>
      <c r="P2595" t="s">
        <v>243</v>
      </c>
      <c r="S2595">
        <v>-22.2</v>
      </c>
      <c r="T2595">
        <v>0.2</v>
      </c>
      <c r="U2595" t="s">
        <v>246</v>
      </c>
      <c r="V2595">
        <v>1</v>
      </c>
      <c r="W2595" t="s">
        <v>247</v>
      </c>
      <c r="X2595" t="s">
        <v>491</v>
      </c>
    </row>
    <row r="2596" spans="1:24" x14ac:dyDescent="0.3">
      <c r="A2596">
        <v>2770</v>
      </c>
      <c r="B2596" s="15" t="s">
        <v>410</v>
      </c>
      <c r="C2596" t="str">
        <f>_xlfn.XLOOKUP($B2596, STANDARDS!$A:$A, STANDARDS!$B:$B,,0,2)</f>
        <v>Keewatin Gp</v>
      </c>
      <c r="J2596">
        <v>2500</v>
      </c>
      <c r="M2596" t="s">
        <v>222</v>
      </c>
      <c r="O2596">
        <v>0.28000000000000003</v>
      </c>
      <c r="P2596" t="s">
        <v>243</v>
      </c>
      <c r="S2596">
        <v>-21.2</v>
      </c>
      <c r="T2596">
        <v>0.2</v>
      </c>
      <c r="U2596" t="s">
        <v>246</v>
      </c>
      <c r="V2596">
        <v>1</v>
      </c>
      <c r="W2596" t="s">
        <v>247</v>
      </c>
      <c r="X2596" t="s">
        <v>491</v>
      </c>
    </row>
    <row r="2597" spans="1:24" x14ac:dyDescent="0.3">
      <c r="A2597">
        <v>2771</v>
      </c>
      <c r="B2597" s="15" t="s">
        <v>410</v>
      </c>
      <c r="C2597" t="str">
        <f>_xlfn.XLOOKUP($B2597, STANDARDS!$A:$A, STANDARDS!$B:$B,,0,2)</f>
        <v>Keewatin Gp</v>
      </c>
      <c r="J2597">
        <v>2500</v>
      </c>
      <c r="M2597" t="s">
        <v>222</v>
      </c>
      <c r="O2597">
        <v>0.11</v>
      </c>
      <c r="P2597" t="s">
        <v>243</v>
      </c>
      <c r="S2597">
        <v>-22</v>
      </c>
      <c r="T2597">
        <v>0.2</v>
      </c>
      <c r="U2597" t="s">
        <v>246</v>
      </c>
      <c r="V2597">
        <v>1</v>
      </c>
      <c r="W2597" t="s">
        <v>247</v>
      </c>
      <c r="X2597" t="s">
        <v>491</v>
      </c>
    </row>
    <row r="2598" spans="1:24" x14ac:dyDescent="0.3">
      <c r="A2598">
        <v>2772</v>
      </c>
      <c r="B2598" s="15" t="s">
        <v>410</v>
      </c>
      <c r="C2598" t="str">
        <f>_xlfn.XLOOKUP($B2598, STANDARDS!$A:$A, STANDARDS!$B:$B,,0,2)</f>
        <v>Keewatin Gp</v>
      </c>
      <c r="J2598">
        <v>2500</v>
      </c>
      <c r="M2598" t="s">
        <v>222</v>
      </c>
      <c r="O2598">
        <v>0.66</v>
      </c>
      <c r="P2598" t="s">
        <v>243</v>
      </c>
      <c r="S2598">
        <v>-28.6</v>
      </c>
      <c r="T2598">
        <v>0.2</v>
      </c>
      <c r="U2598" t="s">
        <v>246</v>
      </c>
      <c r="V2598">
        <v>1</v>
      </c>
      <c r="W2598" t="s">
        <v>247</v>
      </c>
      <c r="X2598" t="s">
        <v>491</v>
      </c>
    </row>
    <row r="2599" spans="1:24" x14ac:dyDescent="0.3">
      <c r="A2599">
        <v>2773</v>
      </c>
      <c r="B2599" s="15" t="s">
        <v>410</v>
      </c>
      <c r="C2599" t="str">
        <f>_xlfn.XLOOKUP($B2599, STANDARDS!$A:$A, STANDARDS!$B:$B,,0,2)</f>
        <v>Keewatin Gp</v>
      </c>
      <c r="J2599">
        <v>2500</v>
      </c>
      <c r="M2599" t="s">
        <v>222</v>
      </c>
      <c r="O2599">
        <v>0.24</v>
      </c>
      <c r="P2599" t="s">
        <v>243</v>
      </c>
      <c r="S2599">
        <v>-21.5</v>
      </c>
      <c r="T2599">
        <v>0.2</v>
      </c>
      <c r="U2599" t="s">
        <v>246</v>
      </c>
      <c r="V2599">
        <v>1</v>
      </c>
      <c r="W2599" t="s">
        <v>247</v>
      </c>
      <c r="X2599" t="s">
        <v>491</v>
      </c>
    </row>
    <row r="2600" spans="1:24" x14ac:dyDescent="0.3">
      <c r="A2600">
        <v>2774</v>
      </c>
      <c r="B2600" s="15" t="s">
        <v>410</v>
      </c>
      <c r="C2600" t="str">
        <f>_xlfn.XLOOKUP($B2600, STANDARDS!$A:$A, STANDARDS!$B:$B,,0,2)</f>
        <v>Keewatin Gp</v>
      </c>
      <c r="J2600">
        <v>2500</v>
      </c>
      <c r="M2600" t="s">
        <v>222</v>
      </c>
      <c r="O2600">
        <v>0.03</v>
      </c>
      <c r="P2600" t="s">
        <v>243</v>
      </c>
      <c r="S2600">
        <v>-23.1</v>
      </c>
      <c r="T2600">
        <v>0.2</v>
      </c>
      <c r="U2600" t="s">
        <v>246</v>
      </c>
      <c r="V2600">
        <v>1</v>
      </c>
      <c r="W2600" t="s">
        <v>247</v>
      </c>
      <c r="X2600" t="s">
        <v>491</v>
      </c>
    </row>
    <row r="2601" spans="1:24" x14ac:dyDescent="0.3">
      <c r="A2601">
        <v>2775</v>
      </c>
      <c r="B2601" s="15" t="s">
        <v>410</v>
      </c>
      <c r="C2601" t="str">
        <f>_xlfn.XLOOKUP($B2601, STANDARDS!$A:$A, STANDARDS!$B:$B,,0,2)</f>
        <v>Keewatin Gp</v>
      </c>
      <c r="J2601">
        <v>2500</v>
      </c>
      <c r="M2601" t="s">
        <v>222</v>
      </c>
      <c r="O2601">
        <v>0.13</v>
      </c>
      <c r="P2601" t="s">
        <v>243</v>
      </c>
      <c r="S2601">
        <v>-19.399999999999999</v>
      </c>
      <c r="T2601">
        <v>0.2</v>
      </c>
      <c r="U2601" t="s">
        <v>246</v>
      </c>
      <c r="V2601">
        <v>1</v>
      </c>
      <c r="W2601" t="s">
        <v>247</v>
      </c>
      <c r="X2601" t="s">
        <v>491</v>
      </c>
    </row>
    <row r="2602" spans="1:24" x14ac:dyDescent="0.3">
      <c r="A2602">
        <v>2776</v>
      </c>
      <c r="B2602" s="15" t="s">
        <v>410</v>
      </c>
      <c r="C2602" t="str">
        <f>_xlfn.XLOOKUP($B2602, STANDARDS!$A:$A, STANDARDS!$B:$B,,0,2)</f>
        <v>Keewatin Gp</v>
      </c>
      <c r="J2602">
        <v>2500</v>
      </c>
      <c r="M2602" t="s">
        <v>222</v>
      </c>
      <c r="O2602">
        <v>0.13</v>
      </c>
      <c r="P2602" t="s">
        <v>243</v>
      </c>
      <c r="S2602">
        <v>-21</v>
      </c>
      <c r="T2602">
        <v>0.2</v>
      </c>
      <c r="U2602" t="s">
        <v>246</v>
      </c>
      <c r="V2602">
        <v>1</v>
      </c>
      <c r="W2602" t="s">
        <v>247</v>
      </c>
      <c r="X2602" t="s">
        <v>491</v>
      </c>
    </row>
    <row r="2603" spans="1:24" x14ac:dyDescent="0.3">
      <c r="A2603">
        <v>2777</v>
      </c>
      <c r="B2603" s="15" t="s">
        <v>410</v>
      </c>
      <c r="C2603" t="str">
        <f>_xlfn.XLOOKUP($B2603, STANDARDS!$A:$A, STANDARDS!$B:$B,,0,2)</f>
        <v>Keewatin Gp</v>
      </c>
      <c r="J2603">
        <v>2500</v>
      </c>
      <c r="M2603" t="s">
        <v>222</v>
      </c>
      <c r="O2603">
        <v>0.42</v>
      </c>
      <c r="P2603" t="s">
        <v>243</v>
      </c>
      <c r="S2603">
        <v>-20.5</v>
      </c>
      <c r="T2603">
        <v>0.2</v>
      </c>
      <c r="U2603" t="s">
        <v>246</v>
      </c>
      <c r="V2603">
        <v>1</v>
      </c>
      <c r="W2603" t="s">
        <v>247</v>
      </c>
      <c r="X2603" t="s">
        <v>491</v>
      </c>
    </row>
    <row r="2604" spans="1:24" x14ac:dyDescent="0.3">
      <c r="A2604">
        <v>2778</v>
      </c>
      <c r="B2604" s="15" t="s">
        <v>410</v>
      </c>
      <c r="C2604" t="str">
        <f>_xlfn.XLOOKUP($B2604, STANDARDS!$A:$A, STANDARDS!$B:$B,,0,2)</f>
        <v>Keewatin Gp</v>
      </c>
      <c r="J2604">
        <v>2500</v>
      </c>
      <c r="M2604" t="s">
        <v>222</v>
      </c>
      <c r="O2604">
        <v>0.08</v>
      </c>
      <c r="P2604" t="s">
        <v>243</v>
      </c>
      <c r="S2604">
        <v>-19.7</v>
      </c>
      <c r="T2604">
        <v>0.2</v>
      </c>
      <c r="U2604" t="s">
        <v>246</v>
      </c>
      <c r="V2604">
        <v>1</v>
      </c>
      <c r="W2604" t="s">
        <v>247</v>
      </c>
      <c r="X2604" t="s">
        <v>491</v>
      </c>
    </row>
    <row r="2605" spans="1:24" x14ac:dyDescent="0.3">
      <c r="A2605">
        <v>2779</v>
      </c>
      <c r="B2605" s="15" t="s">
        <v>410</v>
      </c>
      <c r="C2605" t="str">
        <f>_xlfn.XLOOKUP($B2605, STANDARDS!$A:$A, STANDARDS!$B:$B,,0,2)</f>
        <v>Keewatin Gp</v>
      </c>
      <c r="J2605">
        <v>2500</v>
      </c>
      <c r="M2605" t="s">
        <v>222</v>
      </c>
      <c r="O2605">
        <v>0.23</v>
      </c>
      <c r="P2605" t="s">
        <v>243</v>
      </c>
      <c r="S2605">
        <v>-18.3</v>
      </c>
      <c r="T2605">
        <v>0.2</v>
      </c>
      <c r="U2605" t="s">
        <v>246</v>
      </c>
      <c r="V2605">
        <v>1</v>
      </c>
      <c r="W2605" t="s">
        <v>247</v>
      </c>
      <c r="X2605" t="s">
        <v>491</v>
      </c>
    </row>
    <row r="2606" spans="1:24" x14ac:dyDescent="0.3">
      <c r="A2606">
        <v>2780</v>
      </c>
      <c r="B2606" s="15" t="s">
        <v>410</v>
      </c>
      <c r="C2606" t="str">
        <f>_xlfn.XLOOKUP($B2606, STANDARDS!$A:$A, STANDARDS!$B:$B,,0,2)</f>
        <v>Keewatin Gp</v>
      </c>
      <c r="J2606">
        <v>2500</v>
      </c>
      <c r="M2606" t="s">
        <v>222</v>
      </c>
      <c r="O2606">
        <v>0.1</v>
      </c>
      <c r="P2606" t="s">
        <v>243</v>
      </c>
      <c r="S2606">
        <v>-19.899999999999999</v>
      </c>
      <c r="T2606">
        <v>0.2</v>
      </c>
      <c r="U2606" t="s">
        <v>246</v>
      </c>
      <c r="V2606">
        <v>1</v>
      </c>
      <c r="W2606" t="s">
        <v>247</v>
      </c>
      <c r="X2606" t="s">
        <v>491</v>
      </c>
    </row>
    <row r="2607" spans="1:24" x14ac:dyDescent="0.3">
      <c r="A2607">
        <v>2781</v>
      </c>
      <c r="B2607" s="15" t="s">
        <v>410</v>
      </c>
      <c r="C2607" t="str">
        <f>_xlfn.XLOOKUP($B2607, STANDARDS!$A:$A, STANDARDS!$B:$B,,0,2)</f>
        <v>Keewatin Gp</v>
      </c>
      <c r="J2607">
        <v>2500</v>
      </c>
      <c r="M2607" t="s">
        <v>222</v>
      </c>
      <c r="O2607">
        <v>0.09</v>
      </c>
      <c r="P2607" t="s">
        <v>243</v>
      </c>
      <c r="S2607">
        <v>-21.1</v>
      </c>
      <c r="T2607">
        <v>0.2</v>
      </c>
      <c r="U2607" t="s">
        <v>246</v>
      </c>
      <c r="V2607">
        <v>1</v>
      </c>
      <c r="W2607" t="s">
        <v>247</v>
      </c>
      <c r="X2607" t="s">
        <v>491</v>
      </c>
    </row>
    <row r="2608" spans="1:24" x14ac:dyDescent="0.3">
      <c r="A2608">
        <v>2782</v>
      </c>
      <c r="B2608" s="15" t="s">
        <v>410</v>
      </c>
      <c r="C2608" t="str">
        <f>_xlfn.XLOOKUP($B2608, STANDARDS!$A:$A, STANDARDS!$B:$B,,0,2)</f>
        <v>Keewatin Gp</v>
      </c>
      <c r="J2608">
        <v>2500</v>
      </c>
      <c r="M2608" t="s">
        <v>222</v>
      </c>
      <c r="O2608">
        <v>0.05</v>
      </c>
      <c r="P2608" t="s">
        <v>243</v>
      </c>
      <c r="S2608">
        <v>-22</v>
      </c>
      <c r="T2608">
        <v>0.2</v>
      </c>
      <c r="U2608" t="s">
        <v>246</v>
      </c>
      <c r="V2608">
        <v>1</v>
      </c>
      <c r="W2608" t="s">
        <v>247</v>
      </c>
      <c r="X2608" t="s">
        <v>491</v>
      </c>
    </row>
    <row r="2609" spans="1:24" x14ac:dyDescent="0.3">
      <c r="A2609">
        <v>2783</v>
      </c>
      <c r="B2609" s="15" t="s">
        <v>410</v>
      </c>
      <c r="C2609" t="str">
        <f>_xlfn.XLOOKUP($B2609, STANDARDS!$A:$A, STANDARDS!$B:$B,,0,2)</f>
        <v>Keewatin Gp</v>
      </c>
      <c r="J2609">
        <v>2500</v>
      </c>
      <c r="M2609" t="s">
        <v>222</v>
      </c>
      <c r="O2609">
        <v>0.09</v>
      </c>
      <c r="P2609" t="s">
        <v>243</v>
      </c>
      <c r="S2609">
        <v>-21.3</v>
      </c>
      <c r="T2609">
        <v>0.2</v>
      </c>
      <c r="U2609" t="s">
        <v>246</v>
      </c>
      <c r="V2609">
        <v>1</v>
      </c>
      <c r="W2609" t="s">
        <v>247</v>
      </c>
      <c r="X2609" t="s">
        <v>491</v>
      </c>
    </row>
    <row r="2610" spans="1:24" x14ac:dyDescent="0.3">
      <c r="A2610">
        <v>2784</v>
      </c>
      <c r="B2610" s="15" t="s">
        <v>410</v>
      </c>
      <c r="C2610" t="str">
        <f>_xlfn.XLOOKUP($B2610, STANDARDS!$A:$A, STANDARDS!$B:$B,,0,2)</f>
        <v>Keewatin Gp</v>
      </c>
      <c r="J2610">
        <v>2500</v>
      </c>
      <c r="M2610" t="s">
        <v>222</v>
      </c>
      <c r="O2610">
        <v>0.16</v>
      </c>
      <c r="P2610" t="s">
        <v>243</v>
      </c>
      <c r="S2610">
        <v>-20.6</v>
      </c>
      <c r="T2610">
        <v>0.2</v>
      </c>
      <c r="U2610" t="s">
        <v>246</v>
      </c>
      <c r="V2610">
        <v>1</v>
      </c>
      <c r="W2610" t="s">
        <v>247</v>
      </c>
      <c r="X2610" t="s">
        <v>491</v>
      </c>
    </row>
    <row r="2611" spans="1:24" x14ac:dyDescent="0.3">
      <c r="A2611">
        <v>2785</v>
      </c>
      <c r="B2611" s="15" t="s">
        <v>410</v>
      </c>
      <c r="C2611" t="str">
        <f>_xlfn.XLOOKUP($B2611, STANDARDS!$A:$A, STANDARDS!$B:$B,,0,2)</f>
        <v>Keewatin Gp</v>
      </c>
      <c r="J2611">
        <v>2500</v>
      </c>
      <c r="M2611" t="s">
        <v>222</v>
      </c>
      <c r="O2611">
        <v>0.06</v>
      </c>
      <c r="P2611" t="s">
        <v>243</v>
      </c>
      <c r="S2611">
        <v>-21.8</v>
      </c>
      <c r="T2611">
        <v>0.2</v>
      </c>
      <c r="U2611" t="s">
        <v>246</v>
      </c>
      <c r="V2611">
        <v>1</v>
      </c>
      <c r="W2611" t="s">
        <v>247</v>
      </c>
      <c r="X2611" t="s">
        <v>491</v>
      </c>
    </row>
    <row r="2612" spans="1:24" x14ac:dyDescent="0.3">
      <c r="A2612">
        <v>2786</v>
      </c>
      <c r="B2612" s="15" t="s">
        <v>411</v>
      </c>
      <c r="C2612" t="str">
        <f>_xlfn.XLOOKUP($B2612, STANDARDS!$A:$A, STANDARDS!$B:$B,,0,2)</f>
        <v>Undivided Jeerinah Fm, Fortescue Gp; Marra Mamba Iron Fm, Hamersley Gp</v>
      </c>
      <c r="J2612">
        <v>2500</v>
      </c>
      <c r="M2612" t="s">
        <v>222</v>
      </c>
      <c r="O2612">
        <v>0.38</v>
      </c>
      <c r="P2612" t="s">
        <v>243</v>
      </c>
      <c r="S2612">
        <v>-43.1</v>
      </c>
      <c r="T2612">
        <v>0.2</v>
      </c>
      <c r="U2612" t="s">
        <v>246</v>
      </c>
      <c r="V2612">
        <v>1</v>
      </c>
      <c r="W2612" t="s">
        <v>247</v>
      </c>
      <c r="X2612" t="s">
        <v>469</v>
      </c>
    </row>
    <row r="2613" spans="1:24" x14ac:dyDescent="0.3">
      <c r="A2613">
        <v>2787</v>
      </c>
      <c r="B2613" s="15" t="s">
        <v>412</v>
      </c>
      <c r="C2613" t="str">
        <f>_xlfn.XLOOKUP($B2613, STANDARDS!$A:$A, STANDARDS!$B:$B,,0,2)</f>
        <v>Marra Mamba Iron Fm, Hamersley Gp</v>
      </c>
      <c r="J2613">
        <v>2500</v>
      </c>
      <c r="M2613" t="s">
        <v>441</v>
      </c>
      <c r="O2613">
        <v>3.0000000000000001E-3</v>
      </c>
      <c r="P2613" t="s">
        <v>243</v>
      </c>
      <c r="S2613">
        <v>-37.799999999999997</v>
      </c>
      <c r="T2613">
        <v>0.2</v>
      </c>
      <c r="U2613" t="s">
        <v>246</v>
      </c>
      <c r="V2613">
        <v>1</v>
      </c>
      <c r="W2613" t="s">
        <v>247</v>
      </c>
      <c r="X2613" t="s">
        <v>469</v>
      </c>
    </row>
    <row r="2614" spans="1:24" x14ac:dyDescent="0.3">
      <c r="A2614">
        <v>2788</v>
      </c>
      <c r="B2614" s="15" t="s">
        <v>412</v>
      </c>
      <c r="C2614" t="str">
        <f>_xlfn.XLOOKUP($B2614, STANDARDS!$A:$A, STANDARDS!$B:$B,,0,2)</f>
        <v>Marra Mamba Iron Fm, Hamersley Gp</v>
      </c>
      <c r="J2614">
        <v>2500</v>
      </c>
      <c r="M2614" t="s">
        <v>441</v>
      </c>
      <c r="O2614">
        <v>6.0000000000000001E-3</v>
      </c>
      <c r="P2614" t="s">
        <v>243</v>
      </c>
      <c r="S2614">
        <v>-39.799999999999997</v>
      </c>
      <c r="T2614">
        <v>0.2</v>
      </c>
      <c r="U2614" t="s">
        <v>246</v>
      </c>
      <c r="V2614">
        <v>1</v>
      </c>
      <c r="W2614" t="s">
        <v>247</v>
      </c>
      <c r="X2614" t="s">
        <v>469</v>
      </c>
    </row>
    <row r="2615" spans="1:24" x14ac:dyDescent="0.3">
      <c r="A2615">
        <v>2789</v>
      </c>
      <c r="B2615" s="15" t="s">
        <v>412</v>
      </c>
      <c r="C2615" t="str">
        <f>_xlfn.XLOOKUP($B2615, STANDARDS!$A:$A, STANDARDS!$B:$B,,0,2)</f>
        <v>Marra Mamba Iron Fm, Hamersley Gp</v>
      </c>
      <c r="J2615">
        <v>2500</v>
      </c>
      <c r="M2615" t="s">
        <v>441</v>
      </c>
      <c r="O2615">
        <v>0.14000000000000001</v>
      </c>
      <c r="P2615" t="s">
        <v>243</v>
      </c>
      <c r="S2615">
        <v>-40</v>
      </c>
      <c r="T2615">
        <v>0.2</v>
      </c>
      <c r="U2615" t="s">
        <v>246</v>
      </c>
      <c r="V2615">
        <v>1</v>
      </c>
      <c r="W2615" t="s">
        <v>247</v>
      </c>
      <c r="X2615" t="s">
        <v>469</v>
      </c>
    </row>
    <row r="2616" spans="1:24" x14ac:dyDescent="0.3">
      <c r="A2616">
        <v>2790</v>
      </c>
      <c r="B2616" s="15" t="s">
        <v>412</v>
      </c>
      <c r="C2616" t="str">
        <f>_xlfn.XLOOKUP($B2616, STANDARDS!$A:$A, STANDARDS!$B:$B,,0,2)</f>
        <v>Marra Mamba Iron Fm, Hamersley Gp</v>
      </c>
      <c r="J2616">
        <v>2500</v>
      </c>
      <c r="M2616" t="s">
        <v>441</v>
      </c>
      <c r="O2616">
        <v>4.0000000000000001E-3</v>
      </c>
      <c r="P2616" t="s">
        <v>243</v>
      </c>
      <c r="S2616">
        <v>-34.200000000000003</v>
      </c>
      <c r="T2616">
        <v>0.2</v>
      </c>
      <c r="U2616" t="s">
        <v>246</v>
      </c>
      <c r="V2616">
        <v>1</v>
      </c>
      <c r="W2616" t="s">
        <v>247</v>
      </c>
      <c r="X2616" t="s">
        <v>469</v>
      </c>
    </row>
    <row r="2617" spans="1:24" x14ac:dyDescent="0.3">
      <c r="A2617">
        <v>2791</v>
      </c>
      <c r="B2617" s="15" t="s">
        <v>412</v>
      </c>
      <c r="C2617" t="str">
        <f>_xlfn.XLOOKUP($B2617, STANDARDS!$A:$A, STANDARDS!$B:$B,,0,2)</f>
        <v>Marra Mamba Iron Fm, Hamersley Gp</v>
      </c>
      <c r="J2617">
        <v>2500</v>
      </c>
      <c r="M2617" t="s">
        <v>441</v>
      </c>
      <c r="P2617" t="s">
        <v>243</v>
      </c>
      <c r="Q2617">
        <v>-7.3</v>
      </c>
      <c r="R2617">
        <v>0.2</v>
      </c>
      <c r="V2617">
        <v>1</v>
      </c>
      <c r="W2617" t="s">
        <v>247</v>
      </c>
      <c r="X2617" t="s">
        <v>470</v>
      </c>
    </row>
    <row r="2618" spans="1:24" x14ac:dyDescent="0.3">
      <c r="A2618">
        <v>2792</v>
      </c>
      <c r="B2618" s="15" t="s">
        <v>412</v>
      </c>
      <c r="C2618" t="str">
        <f>_xlfn.XLOOKUP($B2618, STANDARDS!$A:$A, STANDARDS!$B:$B,,0,2)</f>
        <v>Marra Mamba Iron Fm, Hamersley Gp</v>
      </c>
      <c r="J2618">
        <v>2500</v>
      </c>
      <c r="M2618" t="s">
        <v>221</v>
      </c>
      <c r="P2618" t="s">
        <v>243</v>
      </c>
      <c r="Q2618">
        <v>-2.8</v>
      </c>
      <c r="R2618">
        <v>0.2</v>
      </c>
      <c r="V2618">
        <v>1</v>
      </c>
      <c r="W2618" t="s">
        <v>247</v>
      </c>
      <c r="X2618" t="s">
        <v>502</v>
      </c>
    </row>
    <row r="2619" spans="1:24" x14ac:dyDescent="0.3">
      <c r="A2619">
        <v>2793</v>
      </c>
      <c r="B2619" s="15" t="s">
        <v>412</v>
      </c>
      <c r="C2619" t="str">
        <f>_xlfn.XLOOKUP($B2619, STANDARDS!$A:$A, STANDARDS!$B:$B,,0,2)</f>
        <v>Marra Mamba Iron Fm, Hamersley Gp</v>
      </c>
      <c r="J2619">
        <v>2500</v>
      </c>
      <c r="M2619" t="s">
        <v>221</v>
      </c>
      <c r="P2619" t="s">
        <v>243</v>
      </c>
      <c r="Q2619">
        <v>-12.9</v>
      </c>
      <c r="R2619">
        <v>0.2</v>
      </c>
      <c r="V2619">
        <v>1</v>
      </c>
      <c r="W2619" t="s">
        <v>247</v>
      </c>
      <c r="X2619" t="s">
        <v>502</v>
      </c>
    </row>
    <row r="2620" spans="1:24" x14ac:dyDescent="0.3">
      <c r="A2620">
        <v>2794</v>
      </c>
      <c r="B2620" s="15" t="s">
        <v>412</v>
      </c>
      <c r="C2620" t="str">
        <f>_xlfn.XLOOKUP($B2620, STANDARDS!$A:$A, STANDARDS!$B:$B,,0,2)</f>
        <v>Marra Mamba Iron Fm, Hamersley Gp</v>
      </c>
      <c r="J2620">
        <v>2500</v>
      </c>
      <c r="M2620" t="s">
        <v>221</v>
      </c>
      <c r="P2620" t="s">
        <v>243</v>
      </c>
      <c r="Q2620">
        <v>-5.3</v>
      </c>
      <c r="R2620">
        <v>0.2</v>
      </c>
      <c r="V2620">
        <v>1</v>
      </c>
      <c r="W2620" t="s">
        <v>247</v>
      </c>
      <c r="X2620" t="s">
        <v>502</v>
      </c>
    </row>
    <row r="2621" spans="1:24" x14ac:dyDescent="0.3">
      <c r="A2621">
        <v>2795</v>
      </c>
      <c r="B2621" s="15" t="s">
        <v>412</v>
      </c>
      <c r="C2621" t="str">
        <f>_xlfn.XLOOKUP($B2621, STANDARDS!$A:$A, STANDARDS!$B:$B,,0,2)</f>
        <v>Marra Mamba Iron Fm, Hamersley Gp</v>
      </c>
      <c r="J2621">
        <v>2500</v>
      </c>
      <c r="M2621" t="s">
        <v>221</v>
      </c>
      <c r="P2621" t="s">
        <v>243</v>
      </c>
      <c r="Q2621">
        <v>-10.3</v>
      </c>
      <c r="R2621">
        <v>0.2</v>
      </c>
      <c r="V2621">
        <v>1</v>
      </c>
      <c r="W2621" t="s">
        <v>247</v>
      </c>
      <c r="X2621" t="s">
        <v>502</v>
      </c>
    </row>
    <row r="2622" spans="1:24" x14ac:dyDescent="0.3">
      <c r="A2622">
        <v>2796</v>
      </c>
      <c r="B2622" s="15" t="s">
        <v>412</v>
      </c>
      <c r="C2622" t="str">
        <f>_xlfn.XLOOKUP($B2622, STANDARDS!$A:$A, STANDARDS!$B:$B,,0,2)</f>
        <v>Marra Mamba Iron Fm, Hamersley Gp</v>
      </c>
      <c r="J2622">
        <v>2500</v>
      </c>
      <c r="M2622" t="s">
        <v>221</v>
      </c>
      <c r="P2622" t="s">
        <v>243</v>
      </c>
      <c r="Q2622">
        <v>-8.3000000000000007</v>
      </c>
      <c r="R2622">
        <v>0.2</v>
      </c>
      <c r="V2622">
        <v>1</v>
      </c>
      <c r="W2622" t="s">
        <v>247</v>
      </c>
      <c r="X2622" t="s">
        <v>502</v>
      </c>
    </row>
    <row r="2623" spans="1:24" x14ac:dyDescent="0.3">
      <c r="A2623">
        <v>2797</v>
      </c>
      <c r="B2623" s="15" t="s">
        <v>412</v>
      </c>
      <c r="C2623" t="str">
        <f>_xlfn.XLOOKUP($B2623, STANDARDS!$A:$A, STANDARDS!$B:$B,,0,2)</f>
        <v>Marra Mamba Iron Fm, Hamersley Gp</v>
      </c>
      <c r="J2623">
        <v>2500</v>
      </c>
      <c r="M2623" t="s">
        <v>221</v>
      </c>
      <c r="P2623" t="s">
        <v>243</v>
      </c>
      <c r="Q2623">
        <v>-10</v>
      </c>
      <c r="R2623">
        <v>0.2</v>
      </c>
      <c r="V2623">
        <v>1</v>
      </c>
      <c r="W2623" t="s">
        <v>247</v>
      </c>
      <c r="X2623" t="s">
        <v>502</v>
      </c>
    </row>
    <row r="2624" spans="1:24" x14ac:dyDescent="0.3">
      <c r="A2624">
        <v>2798</v>
      </c>
      <c r="B2624" s="15" t="s">
        <v>412</v>
      </c>
      <c r="C2624" t="str">
        <f>_xlfn.XLOOKUP($B2624, STANDARDS!$A:$A, STANDARDS!$B:$B,,0,2)</f>
        <v>Marra Mamba Iron Fm, Hamersley Gp</v>
      </c>
      <c r="J2624">
        <v>2500</v>
      </c>
      <c r="M2624" t="s">
        <v>221</v>
      </c>
      <c r="P2624" t="s">
        <v>243</v>
      </c>
      <c r="Q2624">
        <v>-10.5</v>
      </c>
      <c r="R2624">
        <v>0.2</v>
      </c>
      <c r="V2624">
        <v>1</v>
      </c>
      <c r="W2624" t="s">
        <v>247</v>
      </c>
      <c r="X2624" t="s">
        <v>502</v>
      </c>
    </row>
    <row r="2625" spans="1:24" x14ac:dyDescent="0.3">
      <c r="A2625">
        <v>2799</v>
      </c>
      <c r="B2625" s="15" t="s">
        <v>412</v>
      </c>
      <c r="C2625" t="str">
        <f>_xlfn.XLOOKUP($B2625, STANDARDS!$A:$A, STANDARDS!$B:$B,,0,2)</f>
        <v>Marra Mamba Iron Fm, Hamersley Gp</v>
      </c>
      <c r="J2625">
        <v>2500</v>
      </c>
      <c r="M2625" t="s">
        <v>221</v>
      </c>
      <c r="P2625" t="s">
        <v>243</v>
      </c>
      <c r="Q2625">
        <v>-10</v>
      </c>
      <c r="R2625">
        <v>0.2</v>
      </c>
      <c r="V2625">
        <v>1</v>
      </c>
      <c r="W2625" t="s">
        <v>247</v>
      </c>
      <c r="X2625" t="s">
        <v>502</v>
      </c>
    </row>
    <row r="2626" spans="1:24" x14ac:dyDescent="0.3">
      <c r="A2626">
        <v>2800</v>
      </c>
      <c r="B2626" s="15" t="s">
        <v>412</v>
      </c>
      <c r="C2626" t="str">
        <f>_xlfn.XLOOKUP($B2626, STANDARDS!$A:$A, STANDARDS!$B:$B,,0,2)</f>
        <v>Marra Mamba Iron Fm, Hamersley Gp</v>
      </c>
      <c r="J2626">
        <v>2500</v>
      </c>
      <c r="M2626" t="s">
        <v>221</v>
      </c>
      <c r="P2626" t="s">
        <v>243</v>
      </c>
      <c r="Q2626">
        <v>-9.1</v>
      </c>
      <c r="R2626">
        <v>0.2</v>
      </c>
      <c r="V2626">
        <v>1</v>
      </c>
      <c r="W2626" t="s">
        <v>247</v>
      </c>
      <c r="X2626" t="s">
        <v>502</v>
      </c>
    </row>
    <row r="2627" spans="1:24" x14ac:dyDescent="0.3">
      <c r="A2627">
        <v>2801</v>
      </c>
      <c r="B2627" s="15" t="s">
        <v>412</v>
      </c>
      <c r="C2627" t="str">
        <f>_xlfn.XLOOKUP($B2627, STANDARDS!$A:$A, STANDARDS!$B:$B,,0,2)</f>
        <v>Marra Mamba Iron Fm, Hamersley Gp</v>
      </c>
      <c r="J2627">
        <v>2500</v>
      </c>
      <c r="M2627" t="s">
        <v>221</v>
      </c>
      <c r="P2627" t="s">
        <v>243</v>
      </c>
      <c r="Q2627">
        <v>-10.7</v>
      </c>
      <c r="R2627">
        <v>0.2</v>
      </c>
      <c r="V2627">
        <v>1</v>
      </c>
      <c r="W2627" t="s">
        <v>247</v>
      </c>
      <c r="X2627" t="s">
        <v>502</v>
      </c>
    </row>
    <row r="2628" spans="1:24" x14ac:dyDescent="0.3">
      <c r="A2628">
        <v>2802</v>
      </c>
      <c r="B2628" s="15" t="s">
        <v>412</v>
      </c>
      <c r="C2628" t="str">
        <f>_xlfn.XLOOKUP($B2628, STANDARDS!$A:$A, STANDARDS!$B:$B,,0,2)</f>
        <v>Marra Mamba Iron Fm, Hamersley Gp</v>
      </c>
      <c r="J2628">
        <v>2500</v>
      </c>
      <c r="M2628" t="s">
        <v>221</v>
      </c>
      <c r="P2628" t="s">
        <v>243</v>
      </c>
      <c r="Q2628">
        <v>-11.1</v>
      </c>
      <c r="R2628">
        <v>0.2</v>
      </c>
      <c r="V2628">
        <v>1</v>
      </c>
      <c r="W2628" t="s">
        <v>247</v>
      </c>
      <c r="X2628" t="s">
        <v>502</v>
      </c>
    </row>
    <row r="2629" spans="1:24" x14ac:dyDescent="0.3">
      <c r="A2629">
        <v>2803</v>
      </c>
      <c r="B2629" s="15" t="s">
        <v>412</v>
      </c>
      <c r="C2629" t="str">
        <f>_xlfn.XLOOKUP($B2629, STANDARDS!$A:$A, STANDARDS!$B:$B,,0,2)</f>
        <v>Marra Mamba Iron Fm, Hamersley Gp</v>
      </c>
      <c r="J2629">
        <v>2500</v>
      </c>
      <c r="M2629" t="s">
        <v>221</v>
      </c>
      <c r="P2629" t="s">
        <v>243</v>
      </c>
      <c r="Q2629">
        <v>-10.3</v>
      </c>
      <c r="R2629">
        <v>0.2</v>
      </c>
      <c r="V2629">
        <v>1</v>
      </c>
      <c r="W2629" t="s">
        <v>247</v>
      </c>
      <c r="X2629" t="s">
        <v>502</v>
      </c>
    </row>
    <row r="2630" spans="1:24" x14ac:dyDescent="0.3">
      <c r="A2630">
        <v>2804</v>
      </c>
      <c r="B2630" s="15" t="s">
        <v>412</v>
      </c>
      <c r="C2630" t="str">
        <f>_xlfn.XLOOKUP($B2630, STANDARDS!$A:$A, STANDARDS!$B:$B,,0,2)</f>
        <v>Marra Mamba Iron Fm, Hamersley Gp</v>
      </c>
      <c r="J2630">
        <v>2500</v>
      </c>
      <c r="M2630" t="s">
        <v>221</v>
      </c>
      <c r="P2630" t="s">
        <v>243</v>
      </c>
      <c r="Q2630">
        <v>-10.4</v>
      </c>
      <c r="R2630">
        <v>0.2</v>
      </c>
      <c r="V2630">
        <v>1</v>
      </c>
      <c r="W2630" t="s">
        <v>247</v>
      </c>
      <c r="X2630" t="s">
        <v>502</v>
      </c>
    </row>
    <row r="2631" spans="1:24" x14ac:dyDescent="0.3">
      <c r="A2631">
        <v>2805</v>
      </c>
      <c r="B2631" s="15" t="s">
        <v>412</v>
      </c>
      <c r="C2631" t="str">
        <f>_xlfn.XLOOKUP($B2631, STANDARDS!$A:$A, STANDARDS!$B:$B,,0,2)</f>
        <v>Marra Mamba Iron Fm, Hamersley Gp</v>
      </c>
      <c r="J2631">
        <v>2500</v>
      </c>
      <c r="M2631" t="s">
        <v>221</v>
      </c>
      <c r="P2631" t="s">
        <v>243</v>
      </c>
      <c r="Q2631">
        <v>-9.3000000000000007</v>
      </c>
      <c r="R2631">
        <v>0.2</v>
      </c>
      <c r="V2631">
        <v>1</v>
      </c>
      <c r="W2631" t="s">
        <v>247</v>
      </c>
      <c r="X2631" t="s">
        <v>502</v>
      </c>
    </row>
    <row r="2632" spans="1:24" x14ac:dyDescent="0.3">
      <c r="A2632">
        <v>2806</v>
      </c>
      <c r="B2632" s="15" t="s">
        <v>412</v>
      </c>
      <c r="C2632" t="str">
        <f>_xlfn.XLOOKUP($B2632, STANDARDS!$A:$A, STANDARDS!$B:$B,,0,2)</f>
        <v>Marra Mamba Iron Fm, Hamersley Gp</v>
      </c>
      <c r="J2632">
        <v>2500</v>
      </c>
      <c r="M2632" t="s">
        <v>221</v>
      </c>
      <c r="P2632" t="s">
        <v>243</v>
      </c>
      <c r="Q2632">
        <v>-10.1</v>
      </c>
      <c r="R2632">
        <v>0.2</v>
      </c>
      <c r="V2632">
        <v>1</v>
      </c>
      <c r="W2632" t="s">
        <v>247</v>
      </c>
      <c r="X2632" t="s">
        <v>502</v>
      </c>
    </row>
    <row r="2633" spans="1:24" x14ac:dyDescent="0.3">
      <c r="A2633">
        <v>2807</v>
      </c>
      <c r="B2633" s="15" t="s">
        <v>412</v>
      </c>
      <c r="C2633" t="str">
        <f>_xlfn.XLOOKUP($B2633, STANDARDS!$A:$A, STANDARDS!$B:$B,,0,2)</f>
        <v>Marra Mamba Iron Fm, Hamersley Gp</v>
      </c>
      <c r="J2633">
        <v>2500</v>
      </c>
      <c r="M2633" t="s">
        <v>221</v>
      </c>
      <c r="P2633" t="s">
        <v>243</v>
      </c>
      <c r="Q2633">
        <v>-8.9</v>
      </c>
      <c r="R2633">
        <v>0.2</v>
      </c>
      <c r="V2633">
        <v>1</v>
      </c>
      <c r="W2633" t="s">
        <v>247</v>
      </c>
      <c r="X2633" t="s">
        <v>502</v>
      </c>
    </row>
    <row r="2634" spans="1:24" x14ac:dyDescent="0.3">
      <c r="A2634">
        <v>2808</v>
      </c>
      <c r="B2634" s="15" t="s">
        <v>412</v>
      </c>
      <c r="C2634" t="str">
        <f>_xlfn.XLOOKUP($B2634, STANDARDS!$A:$A, STANDARDS!$B:$B,,0,2)</f>
        <v>Marra Mamba Iron Fm, Hamersley Gp</v>
      </c>
      <c r="J2634">
        <v>2500</v>
      </c>
      <c r="M2634" t="s">
        <v>221</v>
      </c>
      <c r="P2634" t="s">
        <v>243</v>
      </c>
      <c r="Q2634">
        <v>-11.5</v>
      </c>
      <c r="R2634">
        <v>0.2</v>
      </c>
      <c r="V2634">
        <v>1</v>
      </c>
      <c r="W2634" t="s">
        <v>247</v>
      </c>
      <c r="X2634" t="s">
        <v>502</v>
      </c>
    </row>
    <row r="2635" spans="1:24" x14ac:dyDescent="0.3">
      <c r="A2635">
        <v>2809</v>
      </c>
      <c r="B2635" s="15" t="s">
        <v>412</v>
      </c>
      <c r="C2635" t="str">
        <f>_xlfn.XLOOKUP($B2635, STANDARDS!$A:$A, STANDARDS!$B:$B,,0,2)</f>
        <v>Marra Mamba Iron Fm, Hamersley Gp</v>
      </c>
      <c r="J2635">
        <v>2500</v>
      </c>
      <c r="M2635" t="s">
        <v>221</v>
      </c>
      <c r="P2635" t="s">
        <v>243</v>
      </c>
      <c r="Q2635">
        <v>-7.8</v>
      </c>
      <c r="R2635">
        <v>0.2</v>
      </c>
      <c r="V2635">
        <v>1</v>
      </c>
      <c r="W2635" t="s">
        <v>247</v>
      </c>
      <c r="X2635" t="s">
        <v>502</v>
      </c>
    </row>
    <row r="2636" spans="1:24" x14ac:dyDescent="0.3">
      <c r="A2636">
        <v>2810</v>
      </c>
      <c r="B2636" s="15" t="s">
        <v>412</v>
      </c>
      <c r="C2636" t="str">
        <f>_xlfn.XLOOKUP($B2636, STANDARDS!$A:$A, STANDARDS!$B:$B,,0,2)</f>
        <v>Marra Mamba Iron Fm, Hamersley Gp</v>
      </c>
      <c r="J2636">
        <v>2500</v>
      </c>
      <c r="M2636" t="s">
        <v>221</v>
      </c>
      <c r="P2636" t="s">
        <v>243</v>
      </c>
      <c r="Q2636">
        <v>-7.8</v>
      </c>
      <c r="R2636">
        <v>0.2</v>
      </c>
      <c r="V2636">
        <v>1</v>
      </c>
      <c r="W2636" t="s">
        <v>247</v>
      </c>
      <c r="X2636" t="s">
        <v>502</v>
      </c>
    </row>
    <row r="2637" spans="1:24" x14ac:dyDescent="0.3">
      <c r="A2637">
        <v>2811</v>
      </c>
      <c r="B2637" s="15" t="s">
        <v>412</v>
      </c>
      <c r="C2637" t="str">
        <f>_xlfn.XLOOKUP($B2637, STANDARDS!$A:$A, STANDARDS!$B:$B,,0,2)</f>
        <v>Marra Mamba Iron Fm, Hamersley Gp</v>
      </c>
      <c r="J2637">
        <v>2500</v>
      </c>
      <c r="M2637" t="s">
        <v>221</v>
      </c>
      <c r="P2637" t="s">
        <v>243</v>
      </c>
      <c r="Q2637">
        <v>-11.4</v>
      </c>
      <c r="R2637">
        <v>0.2</v>
      </c>
      <c r="V2637">
        <v>1</v>
      </c>
      <c r="W2637" t="s">
        <v>247</v>
      </c>
      <c r="X2637" t="s">
        <v>502</v>
      </c>
    </row>
    <row r="2638" spans="1:24" x14ac:dyDescent="0.3">
      <c r="A2638">
        <v>2812</v>
      </c>
      <c r="B2638" s="15" t="s">
        <v>412</v>
      </c>
      <c r="C2638" t="str">
        <f>_xlfn.XLOOKUP($B2638, STANDARDS!$A:$A, STANDARDS!$B:$B,,0,2)</f>
        <v>Marra Mamba Iron Fm, Hamersley Gp</v>
      </c>
      <c r="J2638">
        <v>2500</v>
      </c>
      <c r="M2638" t="s">
        <v>221</v>
      </c>
      <c r="P2638" t="s">
        <v>243</v>
      </c>
      <c r="Q2638">
        <v>-13.1</v>
      </c>
      <c r="R2638">
        <v>0.2</v>
      </c>
      <c r="V2638">
        <v>1</v>
      </c>
      <c r="W2638" t="s">
        <v>247</v>
      </c>
      <c r="X2638" t="s">
        <v>502</v>
      </c>
    </row>
    <row r="2639" spans="1:24" x14ac:dyDescent="0.3">
      <c r="A2639">
        <v>2813</v>
      </c>
      <c r="B2639" s="15" t="s">
        <v>412</v>
      </c>
      <c r="C2639" t="str">
        <f>_xlfn.XLOOKUP($B2639, STANDARDS!$A:$A, STANDARDS!$B:$B,,0,2)</f>
        <v>Marra Mamba Iron Fm, Hamersley Gp</v>
      </c>
      <c r="J2639">
        <v>2500</v>
      </c>
      <c r="M2639" t="s">
        <v>221</v>
      </c>
      <c r="P2639" t="s">
        <v>243</v>
      </c>
      <c r="Q2639">
        <v>-7.9</v>
      </c>
      <c r="R2639">
        <v>0.2</v>
      </c>
      <c r="V2639">
        <v>1</v>
      </c>
      <c r="W2639" t="s">
        <v>247</v>
      </c>
      <c r="X2639" t="s">
        <v>502</v>
      </c>
    </row>
    <row r="2640" spans="1:24" x14ac:dyDescent="0.3">
      <c r="A2640">
        <v>2814</v>
      </c>
      <c r="B2640" s="15" t="s">
        <v>412</v>
      </c>
      <c r="C2640" t="str">
        <f>_xlfn.XLOOKUP($B2640, STANDARDS!$A:$A, STANDARDS!$B:$B,,0,2)</f>
        <v>Marra Mamba Iron Fm, Hamersley Gp</v>
      </c>
      <c r="J2640">
        <v>2500</v>
      </c>
      <c r="M2640" t="s">
        <v>221</v>
      </c>
      <c r="P2640" t="s">
        <v>243</v>
      </c>
      <c r="Q2640">
        <v>-8.6</v>
      </c>
      <c r="R2640">
        <v>0.2</v>
      </c>
      <c r="V2640">
        <v>1</v>
      </c>
      <c r="W2640" t="s">
        <v>247</v>
      </c>
      <c r="X2640" t="s">
        <v>502</v>
      </c>
    </row>
    <row r="2641" spans="1:24" x14ac:dyDescent="0.3">
      <c r="A2641">
        <v>2815</v>
      </c>
      <c r="B2641" s="15" t="s">
        <v>412</v>
      </c>
      <c r="C2641" t="str">
        <f>_xlfn.XLOOKUP($B2641, STANDARDS!$A:$A, STANDARDS!$B:$B,,0,2)</f>
        <v>Marra Mamba Iron Fm, Hamersley Gp</v>
      </c>
      <c r="J2641">
        <v>2500</v>
      </c>
      <c r="M2641" t="s">
        <v>221</v>
      </c>
      <c r="P2641" t="s">
        <v>243</v>
      </c>
      <c r="Q2641">
        <v>-19.8</v>
      </c>
      <c r="R2641">
        <v>0.2</v>
      </c>
      <c r="V2641">
        <v>1</v>
      </c>
      <c r="W2641" t="s">
        <v>247</v>
      </c>
      <c r="X2641" t="s">
        <v>502</v>
      </c>
    </row>
    <row r="2642" spans="1:24" x14ac:dyDescent="0.3">
      <c r="A2642">
        <v>2816</v>
      </c>
      <c r="B2642" s="15" t="s">
        <v>412</v>
      </c>
      <c r="C2642" t="str">
        <f>_xlfn.XLOOKUP($B2642, STANDARDS!$A:$A, STANDARDS!$B:$B,,0,2)</f>
        <v>Marra Mamba Iron Fm, Hamersley Gp</v>
      </c>
      <c r="J2642">
        <v>2500</v>
      </c>
      <c r="M2642" t="s">
        <v>221</v>
      </c>
      <c r="P2642" t="s">
        <v>243</v>
      </c>
      <c r="Q2642">
        <v>-8.4</v>
      </c>
      <c r="R2642">
        <v>0.2</v>
      </c>
      <c r="V2642">
        <v>1</v>
      </c>
      <c r="W2642" t="s">
        <v>247</v>
      </c>
      <c r="X2642" t="s">
        <v>502</v>
      </c>
    </row>
    <row r="2643" spans="1:24" x14ac:dyDescent="0.3">
      <c r="A2643">
        <v>2817</v>
      </c>
      <c r="B2643" s="15" t="s">
        <v>412</v>
      </c>
      <c r="C2643" t="str">
        <f>_xlfn.XLOOKUP($B2643, STANDARDS!$A:$A, STANDARDS!$B:$B,,0,2)</f>
        <v>Marra Mamba Iron Fm, Hamersley Gp</v>
      </c>
      <c r="J2643">
        <v>2500</v>
      </c>
      <c r="M2643" t="s">
        <v>221</v>
      </c>
      <c r="P2643" t="s">
        <v>243</v>
      </c>
      <c r="Q2643">
        <v>-12.7</v>
      </c>
      <c r="R2643">
        <v>0.2</v>
      </c>
      <c r="V2643">
        <v>1</v>
      </c>
      <c r="W2643" t="s">
        <v>247</v>
      </c>
      <c r="X2643" t="s">
        <v>502</v>
      </c>
    </row>
    <row r="2644" spans="1:24" x14ac:dyDescent="0.3">
      <c r="A2644">
        <v>2818</v>
      </c>
      <c r="B2644" s="15" t="s">
        <v>412</v>
      </c>
      <c r="C2644" t="str">
        <f>_xlfn.XLOOKUP($B2644, STANDARDS!$A:$A, STANDARDS!$B:$B,,0,2)</f>
        <v>Marra Mamba Iron Fm, Hamersley Gp</v>
      </c>
      <c r="J2644">
        <v>2500</v>
      </c>
      <c r="M2644" t="s">
        <v>221</v>
      </c>
      <c r="P2644" t="s">
        <v>243</v>
      </c>
      <c r="Q2644">
        <v>-7.2</v>
      </c>
      <c r="R2644">
        <v>0.2</v>
      </c>
      <c r="V2644">
        <v>1</v>
      </c>
      <c r="W2644" t="s">
        <v>247</v>
      </c>
      <c r="X2644" t="s">
        <v>502</v>
      </c>
    </row>
    <row r="2645" spans="1:24" x14ac:dyDescent="0.3">
      <c r="A2645">
        <v>2819</v>
      </c>
      <c r="B2645" s="15" t="s">
        <v>412</v>
      </c>
      <c r="C2645" t="str">
        <f>_xlfn.XLOOKUP($B2645, STANDARDS!$A:$A, STANDARDS!$B:$B,,0,2)</f>
        <v>Marra Mamba Iron Fm, Hamersley Gp</v>
      </c>
      <c r="J2645">
        <v>2500</v>
      </c>
      <c r="M2645" t="s">
        <v>221</v>
      </c>
      <c r="P2645" t="s">
        <v>243</v>
      </c>
      <c r="Q2645">
        <v>-11.2</v>
      </c>
      <c r="R2645">
        <v>0.2</v>
      </c>
      <c r="V2645">
        <v>1</v>
      </c>
      <c r="W2645" t="s">
        <v>247</v>
      </c>
      <c r="X2645" t="s">
        <v>502</v>
      </c>
    </row>
    <row r="2646" spans="1:24" x14ac:dyDescent="0.3">
      <c r="A2646">
        <v>2820</v>
      </c>
      <c r="B2646" s="15" t="s">
        <v>413</v>
      </c>
      <c r="C2646" t="str">
        <f>_xlfn.XLOOKUP($B2646, STANDARDS!$A:$A, STANDARDS!$B:$B,,0,2)</f>
        <v>Mount McRae Shale, Hamersley Gp</v>
      </c>
      <c r="J2646">
        <v>2500</v>
      </c>
      <c r="M2646" t="s">
        <v>222</v>
      </c>
      <c r="O2646">
        <v>0.37</v>
      </c>
      <c r="P2646" t="s">
        <v>243</v>
      </c>
      <c r="S2646">
        <v>-32.4</v>
      </c>
      <c r="T2646">
        <v>0.2</v>
      </c>
      <c r="U2646" t="s">
        <v>246</v>
      </c>
      <c r="V2646">
        <v>1</v>
      </c>
      <c r="W2646" t="s">
        <v>247</v>
      </c>
      <c r="X2646" t="s">
        <v>469</v>
      </c>
    </row>
    <row r="2647" spans="1:24" x14ac:dyDescent="0.3">
      <c r="A2647">
        <v>2821</v>
      </c>
      <c r="B2647" s="15" t="s">
        <v>413</v>
      </c>
      <c r="C2647" t="str">
        <f>_xlfn.XLOOKUP($B2647, STANDARDS!$A:$A, STANDARDS!$B:$B,,0,2)</f>
        <v>Mount McRae Shale, Hamersley Gp</v>
      </c>
      <c r="J2647">
        <v>2500</v>
      </c>
      <c r="M2647" t="s">
        <v>222</v>
      </c>
      <c r="O2647">
        <v>0.65</v>
      </c>
      <c r="P2647" t="s">
        <v>243</v>
      </c>
      <c r="S2647">
        <v>-38.5</v>
      </c>
      <c r="T2647">
        <v>0.2</v>
      </c>
      <c r="U2647" t="s">
        <v>246</v>
      </c>
      <c r="V2647">
        <v>1</v>
      </c>
      <c r="W2647" t="s">
        <v>247</v>
      </c>
      <c r="X2647" t="s">
        <v>469</v>
      </c>
    </row>
    <row r="2648" spans="1:24" x14ac:dyDescent="0.3">
      <c r="A2648">
        <v>2822</v>
      </c>
      <c r="B2648" s="15" t="s">
        <v>413</v>
      </c>
      <c r="C2648" t="str">
        <f>_xlfn.XLOOKUP($B2648, STANDARDS!$A:$A, STANDARDS!$B:$B,,0,2)</f>
        <v>Mount McRae Shale, Hamersley Gp</v>
      </c>
      <c r="J2648">
        <v>2500</v>
      </c>
      <c r="M2648" t="s">
        <v>222</v>
      </c>
      <c r="O2648">
        <v>2.3E-2</v>
      </c>
      <c r="P2648" t="s">
        <v>243</v>
      </c>
      <c r="S2648">
        <v>-34.200000000000003</v>
      </c>
      <c r="T2648">
        <v>0.2</v>
      </c>
      <c r="U2648" t="s">
        <v>246</v>
      </c>
      <c r="V2648">
        <v>1</v>
      </c>
      <c r="W2648" t="s">
        <v>247</v>
      </c>
      <c r="X2648" t="s">
        <v>469</v>
      </c>
    </row>
    <row r="2649" spans="1:24" x14ac:dyDescent="0.3">
      <c r="A2649">
        <v>2823</v>
      </c>
      <c r="B2649" s="15" t="s">
        <v>413</v>
      </c>
      <c r="C2649" t="str">
        <f>_xlfn.XLOOKUP($B2649, STANDARDS!$A:$A, STANDARDS!$B:$B,,0,2)</f>
        <v>Mount McRae Shale, Hamersley Gp</v>
      </c>
      <c r="J2649">
        <v>2500</v>
      </c>
      <c r="M2649" t="s">
        <v>222</v>
      </c>
      <c r="O2649">
        <v>0.45</v>
      </c>
      <c r="P2649" t="s">
        <v>243</v>
      </c>
      <c r="S2649">
        <v>-35.5</v>
      </c>
      <c r="T2649">
        <v>0.2</v>
      </c>
      <c r="U2649" t="s">
        <v>246</v>
      </c>
      <c r="V2649">
        <v>1</v>
      </c>
      <c r="W2649" t="s">
        <v>247</v>
      </c>
      <c r="X2649" t="s">
        <v>469</v>
      </c>
    </row>
    <row r="2650" spans="1:24" x14ac:dyDescent="0.3">
      <c r="A2650">
        <v>2824</v>
      </c>
      <c r="B2650" s="15" t="s">
        <v>413</v>
      </c>
      <c r="C2650" t="str">
        <f>_xlfn.XLOOKUP($B2650, STANDARDS!$A:$A, STANDARDS!$B:$B,,0,2)</f>
        <v>Mount McRae Shale, Hamersley Gp</v>
      </c>
      <c r="J2650">
        <v>2500</v>
      </c>
      <c r="M2650" t="s">
        <v>222</v>
      </c>
      <c r="O2650">
        <v>0.18</v>
      </c>
      <c r="P2650" t="s">
        <v>243</v>
      </c>
      <c r="S2650">
        <v>-35.200000000000003</v>
      </c>
      <c r="T2650">
        <v>0.2</v>
      </c>
      <c r="U2650" t="s">
        <v>246</v>
      </c>
      <c r="V2650">
        <v>1</v>
      </c>
      <c r="W2650" t="s">
        <v>247</v>
      </c>
      <c r="X2650" t="s">
        <v>469</v>
      </c>
    </row>
    <row r="2651" spans="1:24" x14ac:dyDescent="0.3">
      <c r="A2651">
        <v>2825</v>
      </c>
      <c r="B2651" s="15" t="s">
        <v>413</v>
      </c>
      <c r="C2651" t="str">
        <f>_xlfn.XLOOKUP($B2651, STANDARDS!$A:$A, STANDARDS!$B:$B,,0,2)</f>
        <v>Mount McRae Shale, Hamersley Gp</v>
      </c>
      <c r="J2651">
        <v>2500</v>
      </c>
      <c r="M2651" t="s">
        <v>222</v>
      </c>
      <c r="O2651">
        <v>0.41</v>
      </c>
      <c r="P2651" t="s">
        <v>243</v>
      </c>
      <c r="S2651">
        <v>-29.8</v>
      </c>
      <c r="T2651">
        <v>0.2</v>
      </c>
      <c r="U2651" t="s">
        <v>246</v>
      </c>
      <c r="V2651">
        <v>1</v>
      </c>
      <c r="W2651" t="s">
        <v>247</v>
      </c>
      <c r="X2651" t="s">
        <v>469</v>
      </c>
    </row>
    <row r="2652" spans="1:24" x14ac:dyDescent="0.3">
      <c r="A2652">
        <v>2826</v>
      </c>
      <c r="B2652" s="15" t="s">
        <v>414</v>
      </c>
      <c r="C2652" t="str">
        <f>_xlfn.XLOOKUP($B2652, STANDARDS!$A:$A, STANDARDS!$B:$B,,0,2)</f>
        <v>Mount Sylvia Fm</v>
      </c>
      <c r="J2652">
        <v>2500</v>
      </c>
      <c r="M2652" t="s">
        <v>441</v>
      </c>
      <c r="O2652">
        <v>8.9999999999999993E-3</v>
      </c>
      <c r="P2652" t="s">
        <v>243</v>
      </c>
      <c r="S2652">
        <v>-18.600000000000001</v>
      </c>
      <c r="T2652">
        <v>0.2</v>
      </c>
      <c r="U2652" t="s">
        <v>246</v>
      </c>
      <c r="V2652">
        <v>1</v>
      </c>
      <c r="W2652" t="s">
        <v>247</v>
      </c>
      <c r="X2652" t="s">
        <v>469</v>
      </c>
    </row>
    <row r="2653" spans="1:24" x14ac:dyDescent="0.3">
      <c r="A2653">
        <v>2827</v>
      </c>
      <c r="B2653" s="15" t="s">
        <v>414</v>
      </c>
      <c r="C2653" t="str">
        <f>_xlfn.XLOOKUP($B2653, STANDARDS!$A:$A, STANDARDS!$B:$B,,0,2)</f>
        <v>Mount Sylvia Fm</v>
      </c>
      <c r="J2653">
        <v>2500</v>
      </c>
      <c r="M2653" t="s">
        <v>441</v>
      </c>
      <c r="P2653" t="s">
        <v>243</v>
      </c>
      <c r="Q2653">
        <v>-12</v>
      </c>
      <c r="R2653">
        <v>0.2</v>
      </c>
      <c r="V2653">
        <v>1</v>
      </c>
      <c r="W2653" t="s">
        <v>247</v>
      </c>
      <c r="X2653" t="s">
        <v>470</v>
      </c>
    </row>
    <row r="2654" spans="1:24" x14ac:dyDescent="0.3">
      <c r="A2654">
        <v>2828</v>
      </c>
      <c r="B2654" s="15" t="s">
        <v>414</v>
      </c>
      <c r="C2654" t="str">
        <f>_xlfn.XLOOKUP($B2654, STANDARDS!$A:$A, STANDARDS!$B:$B,,0,2)</f>
        <v>Mount Sylvia Fm</v>
      </c>
      <c r="J2654">
        <v>2500</v>
      </c>
      <c r="M2654" t="s">
        <v>221</v>
      </c>
      <c r="P2654" t="s">
        <v>243</v>
      </c>
      <c r="Q2654">
        <v>-12.2</v>
      </c>
      <c r="R2654">
        <v>0.2</v>
      </c>
      <c r="V2654">
        <v>1</v>
      </c>
      <c r="W2654" t="s">
        <v>247</v>
      </c>
      <c r="X2654" t="s">
        <v>502</v>
      </c>
    </row>
    <row r="2655" spans="1:24" x14ac:dyDescent="0.3">
      <c r="A2655">
        <v>2829</v>
      </c>
      <c r="B2655" s="15" t="s">
        <v>414</v>
      </c>
      <c r="C2655" t="str">
        <f>_xlfn.XLOOKUP($B2655, STANDARDS!$A:$A, STANDARDS!$B:$B,,0,2)</f>
        <v>Mount Sylvia Fm</v>
      </c>
      <c r="J2655">
        <v>2500</v>
      </c>
      <c r="M2655" t="s">
        <v>221</v>
      </c>
      <c r="P2655" t="s">
        <v>243</v>
      </c>
      <c r="Q2655">
        <v>-13.3</v>
      </c>
      <c r="R2655">
        <v>0.2</v>
      </c>
      <c r="V2655">
        <v>1</v>
      </c>
      <c r="W2655" t="s">
        <v>247</v>
      </c>
      <c r="X2655" t="s">
        <v>502</v>
      </c>
    </row>
    <row r="2656" spans="1:24" x14ac:dyDescent="0.3">
      <c r="A2656">
        <v>2830</v>
      </c>
      <c r="B2656" s="15" t="s">
        <v>414</v>
      </c>
      <c r="C2656" t="str">
        <f>_xlfn.XLOOKUP($B2656, STANDARDS!$A:$A, STANDARDS!$B:$B,,0,2)</f>
        <v>Mount Sylvia Fm</v>
      </c>
      <c r="J2656">
        <v>2500</v>
      </c>
      <c r="M2656" t="s">
        <v>221</v>
      </c>
      <c r="P2656" t="s">
        <v>243</v>
      </c>
      <c r="Q2656">
        <v>-12.4</v>
      </c>
      <c r="R2656">
        <v>0.2</v>
      </c>
      <c r="V2656">
        <v>1</v>
      </c>
      <c r="W2656" t="s">
        <v>247</v>
      </c>
      <c r="X2656" t="s">
        <v>502</v>
      </c>
    </row>
    <row r="2657" spans="1:24" x14ac:dyDescent="0.3">
      <c r="A2657">
        <v>2831</v>
      </c>
      <c r="B2657" s="15" t="s">
        <v>414</v>
      </c>
      <c r="C2657" t="str">
        <f>_xlfn.XLOOKUP($B2657, STANDARDS!$A:$A, STANDARDS!$B:$B,,0,2)</f>
        <v>Mount Sylvia Fm</v>
      </c>
      <c r="J2657">
        <v>2500</v>
      </c>
      <c r="M2657" t="s">
        <v>221</v>
      </c>
      <c r="P2657" t="s">
        <v>243</v>
      </c>
      <c r="Q2657">
        <v>-12.6</v>
      </c>
      <c r="R2657">
        <v>0.2</v>
      </c>
      <c r="V2657">
        <v>1</v>
      </c>
      <c r="W2657" t="s">
        <v>247</v>
      </c>
      <c r="X2657" t="s">
        <v>502</v>
      </c>
    </row>
    <row r="2658" spans="1:24" x14ac:dyDescent="0.3">
      <c r="A2658">
        <v>2832</v>
      </c>
      <c r="B2658" s="15" t="s">
        <v>414</v>
      </c>
      <c r="C2658" t="str">
        <f>_xlfn.XLOOKUP($B2658, STANDARDS!$A:$A, STANDARDS!$B:$B,,0,2)</f>
        <v>Mount Sylvia Fm</v>
      </c>
      <c r="J2658">
        <v>2500</v>
      </c>
      <c r="M2658" t="s">
        <v>221</v>
      </c>
      <c r="P2658" t="s">
        <v>243</v>
      </c>
      <c r="Q2658">
        <v>-11.4</v>
      </c>
      <c r="R2658">
        <v>0.2</v>
      </c>
      <c r="V2658">
        <v>1</v>
      </c>
      <c r="W2658" t="s">
        <v>247</v>
      </c>
      <c r="X2658" t="s">
        <v>502</v>
      </c>
    </row>
    <row r="2659" spans="1:24" x14ac:dyDescent="0.3">
      <c r="A2659">
        <v>2833</v>
      </c>
      <c r="B2659" s="15" t="s">
        <v>414</v>
      </c>
      <c r="C2659" t="str">
        <f>_xlfn.XLOOKUP($B2659, STANDARDS!$A:$A, STANDARDS!$B:$B,,0,2)</f>
        <v>Mount Sylvia Fm</v>
      </c>
      <c r="J2659">
        <v>2500</v>
      </c>
      <c r="M2659" t="s">
        <v>221</v>
      </c>
      <c r="P2659" t="s">
        <v>243</v>
      </c>
      <c r="Q2659">
        <v>-13.9</v>
      </c>
      <c r="R2659">
        <v>0.2</v>
      </c>
      <c r="V2659">
        <v>1</v>
      </c>
      <c r="W2659" t="s">
        <v>247</v>
      </c>
      <c r="X2659" t="s">
        <v>502</v>
      </c>
    </row>
    <row r="2660" spans="1:24" x14ac:dyDescent="0.3">
      <c r="A2660">
        <v>2834</v>
      </c>
      <c r="B2660" s="15" t="s">
        <v>414</v>
      </c>
      <c r="C2660" t="str">
        <f>_xlfn.XLOOKUP($B2660, STANDARDS!$A:$A, STANDARDS!$B:$B,,0,2)</f>
        <v>Mount Sylvia Fm</v>
      </c>
      <c r="J2660">
        <v>2500</v>
      </c>
      <c r="M2660" t="s">
        <v>221</v>
      </c>
      <c r="P2660" t="s">
        <v>243</v>
      </c>
      <c r="Q2660">
        <v>-12.6</v>
      </c>
      <c r="R2660">
        <v>0.2</v>
      </c>
      <c r="V2660">
        <v>1</v>
      </c>
      <c r="W2660" t="s">
        <v>247</v>
      </c>
      <c r="X2660" t="s">
        <v>502</v>
      </c>
    </row>
    <row r="2661" spans="1:24" x14ac:dyDescent="0.3">
      <c r="A2661">
        <v>2835</v>
      </c>
      <c r="B2661" s="15" t="s">
        <v>414</v>
      </c>
      <c r="C2661" t="str">
        <f>_xlfn.XLOOKUP($B2661, STANDARDS!$A:$A, STANDARDS!$B:$B,,0,2)</f>
        <v>Mount Sylvia Fm</v>
      </c>
      <c r="J2661">
        <v>2500</v>
      </c>
      <c r="M2661" t="s">
        <v>221</v>
      </c>
      <c r="P2661" t="s">
        <v>243</v>
      </c>
      <c r="Q2661">
        <v>-13.5</v>
      </c>
      <c r="R2661">
        <v>0.2</v>
      </c>
      <c r="V2661">
        <v>1</v>
      </c>
      <c r="W2661" t="s">
        <v>247</v>
      </c>
      <c r="X2661" t="s">
        <v>502</v>
      </c>
    </row>
    <row r="2662" spans="1:24" x14ac:dyDescent="0.3">
      <c r="A2662">
        <v>2836</v>
      </c>
      <c r="B2662" s="15" t="s">
        <v>414</v>
      </c>
      <c r="C2662" t="str">
        <f>_xlfn.XLOOKUP($B2662, STANDARDS!$A:$A, STANDARDS!$B:$B,,0,2)</f>
        <v>Mount Sylvia Fm</v>
      </c>
      <c r="J2662">
        <v>2500</v>
      </c>
      <c r="M2662" t="s">
        <v>221</v>
      </c>
      <c r="P2662" t="s">
        <v>243</v>
      </c>
      <c r="Q2662">
        <v>-7.6</v>
      </c>
      <c r="R2662">
        <v>0.2</v>
      </c>
      <c r="V2662">
        <v>1</v>
      </c>
      <c r="W2662" t="s">
        <v>247</v>
      </c>
      <c r="X2662" t="s">
        <v>502</v>
      </c>
    </row>
    <row r="2663" spans="1:24" x14ac:dyDescent="0.3">
      <c r="A2663">
        <v>2837</v>
      </c>
      <c r="B2663" s="15" t="s">
        <v>414</v>
      </c>
      <c r="C2663" t="str">
        <f>_xlfn.XLOOKUP($B2663, STANDARDS!$A:$A, STANDARDS!$B:$B,,0,2)</f>
        <v>Mount Sylvia Fm</v>
      </c>
      <c r="J2663">
        <v>2500</v>
      </c>
      <c r="M2663" t="s">
        <v>221</v>
      </c>
      <c r="P2663" t="s">
        <v>243</v>
      </c>
      <c r="Q2663">
        <v>-12.7</v>
      </c>
      <c r="R2663">
        <v>0.2</v>
      </c>
      <c r="V2663">
        <v>1</v>
      </c>
      <c r="W2663" t="s">
        <v>247</v>
      </c>
      <c r="X2663" t="s">
        <v>502</v>
      </c>
    </row>
    <row r="2664" spans="1:24" x14ac:dyDescent="0.3">
      <c r="A2664">
        <v>2838</v>
      </c>
      <c r="B2664" s="15" t="s">
        <v>414</v>
      </c>
      <c r="C2664" t="str">
        <f>_xlfn.XLOOKUP($B2664, STANDARDS!$A:$A, STANDARDS!$B:$B,,0,2)</f>
        <v>Mount Sylvia Fm</v>
      </c>
      <c r="J2664">
        <v>2500</v>
      </c>
      <c r="M2664" t="s">
        <v>221</v>
      </c>
      <c r="P2664" t="s">
        <v>243</v>
      </c>
      <c r="Q2664">
        <v>-13.5</v>
      </c>
      <c r="R2664">
        <v>0.2</v>
      </c>
      <c r="V2664">
        <v>1</v>
      </c>
      <c r="W2664" t="s">
        <v>247</v>
      </c>
      <c r="X2664" t="s">
        <v>502</v>
      </c>
    </row>
    <row r="2665" spans="1:24" x14ac:dyDescent="0.3">
      <c r="A2665">
        <v>2839</v>
      </c>
      <c r="B2665" s="15" t="s">
        <v>414</v>
      </c>
      <c r="C2665" t="str">
        <f>_xlfn.XLOOKUP($B2665, STANDARDS!$A:$A, STANDARDS!$B:$B,,0,2)</f>
        <v>Mount Sylvia Fm</v>
      </c>
      <c r="J2665">
        <v>2500</v>
      </c>
      <c r="M2665" t="s">
        <v>221</v>
      </c>
      <c r="P2665" t="s">
        <v>243</v>
      </c>
      <c r="Q2665">
        <v>-20.7</v>
      </c>
      <c r="R2665">
        <v>0.2</v>
      </c>
      <c r="V2665">
        <v>1</v>
      </c>
      <c r="W2665" t="s">
        <v>247</v>
      </c>
      <c r="X2665" t="s">
        <v>502</v>
      </c>
    </row>
    <row r="2666" spans="1:24" x14ac:dyDescent="0.3">
      <c r="A2666">
        <v>2840</v>
      </c>
      <c r="B2666" s="15" t="s">
        <v>414</v>
      </c>
      <c r="C2666" t="str">
        <f>_xlfn.XLOOKUP($B2666, STANDARDS!$A:$A, STANDARDS!$B:$B,,0,2)</f>
        <v>Mount Sylvia Fm</v>
      </c>
      <c r="J2666">
        <v>2500</v>
      </c>
      <c r="M2666" t="s">
        <v>221</v>
      </c>
      <c r="P2666" t="s">
        <v>243</v>
      </c>
      <c r="Q2666">
        <v>-16.8</v>
      </c>
      <c r="R2666">
        <v>0.2</v>
      </c>
      <c r="V2666">
        <v>1</v>
      </c>
      <c r="W2666" t="s">
        <v>247</v>
      </c>
      <c r="X2666" t="s">
        <v>502</v>
      </c>
    </row>
    <row r="2667" spans="1:24" x14ac:dyDescent="0.3">
      <c r="A2667">
        <v>2841</v>
      </c>
      <c r="B2667" s="15" t="s">
        <v>414</v>
      </c>
      <c r="C2667" t="str">
        <f>_xlfn.XLOOKUP($B2667, STANDARDS!$A:$A, STANDARDS!$B:$B,,0,2)</f>
        <v>Mount Sylvia Fm</v>
      </c>
      <c r="J2667">
        <v>2500</v>
      </c>
      <c r="M2667" t="s">
        <v>221</v>
      </c>
      <c r="P2667" t="s">
        <v>243</v>
      </c>
      <c r="Q2667">
        <v>-22</v>
      </c>
      <c r="R2667">
        <v>0.2</v>
      </c>
      <c r="V2667">
        <v>1</v>
      </c>
      <c r="W2667" t="s">
        <v>247</v>
      </c>
      <c r="X2667" t="s">
        <v>502</v>
      </c>
    </row>
    <row r="2668" spans="1:24" x14ac:dyDescent="0.3">
      <c r="A2668">
        <v>2842</v>
      </c>
      <c r="B2668" s="15" t="s">
        <v>414</v>
      </c>
      <c r="C2668" t="str">
        <f>_xlfn.XLOOKUP($B2668, STANDARDS!$A:$A, STANDARDS!$B:$B,,0,2)</f>
        <v>Mount Sylvia Fm</v>
      </c>
      <c r="J2668">
        <v>2500</v>
      </c>
      <c r="M2668" t="s">
        <v>221</v>
      </c>
      <c r="P2668" t="s">
        <v>243</v>
      </c>
      <c r="Q2668">
        <v>-9.4</v>
      </c>
      <c r="R2668">
        <v>0.2</v>
      </c>
      <c r="V2668">
        <v>1</v>
      </c>
      <c r="W2668" t="s">
        <v>247</v>
      </c>
      <c r="X2668" t="s">
        <v>502</v>
      </c>
    </row>
    <row r="2669" spans="1:24" x14ac:dyDescent="0.3">
      <c r="A2669">
        <v>2843</v>
      </c>
      <c r="B2669" s="15" t="s">
        <v>414</v>
      </c>
      <c r="C2669" t="str">
        <f>_xlfn.XLOOKUP($B2669, STANDARDS!$A:$A, STANDARDS!$B:$B,,0,2)</f>
        <v>Mount Sylvia Fm</v>
      </c>
      <c r="J2669">
        <v>2500</v>
      </c>
      <c r="M2669" t="s">
        <v>221</v>
      </c>
      <c r="P2669" t="s">
        <v>243</v>
      </c>
      <c r="Q2669">
        <v>-5.8</v>
      </c>
      <c r="R2669">
        <v>0.2</v>
      </c>
      <c r="V2669">
        <v>1</v>
      </c>
      <c r="W2669" t="s">
        <v>247</v>
      </c>
      <c r="X2669" t="s">
        <v>502</v>
      </c>
    </row>
    <row r="2670" spans="1:24" x14ac:dyDescent="0.3">
      <c r="A2670">
        <v>2844</v>
      </c>
      <c r="B2670" s="15" t="s">
        <v>414</v>
      </c>
      <c r="C2670" t="str">
        <f>_xlfn.XLOOKUP($B2670, STANDARDS!$A:$A, STANDARDS!$B:$B,,0,2)</f>
        <v>Mount Sylvia Fm</v>
      </c>
      <c r="J2670">
        <v>2500</v>
      </c>
      <c r="M2670" t="s">
        <v>221</v>
      </c>
      <c r="P2670" t="s">
        <v>243</v>
      </c>
      <c r="Q2670">
        <v>-14.1</v>
      </c>
      <c r="R2670">
        <v>0.2</v>
      </c>
      <c r="V2670">
        <v>1</v>
      </c>
      <c r="W2670" t="s">
        <v>247</v>
      </c>
      <c r="X2670" t="s">
        <v>502</v>
      </c>
    </row>
    <row r="2671" spans="1:24" x14ac:dyDescent="0.3">
      <c r="A2671">
        <v>2845</v>
      </c>
      <c r="B2671" s="15" t="s">
        <v>414</v>
      </c>
      <c r="C2671" t="str">
        <f>_xlfn.XLOOKUP($B2671, STANDARDS!$A:$A, STANDARDS!$B:$B,,0,2)</f>
        <v>Mount Sylvia Fm</v>
      </c>
      <c r="J2671">
        <v>2500</v>
      </c>
      <c r="M2671" t="s">
        <v>221</v>
      </c>
      <c r="P2671" t="s">
        <v>243</v>
      </c>
      <c r="Q2671">
        <v>-7.7</v>
      </c>
      <c r="R2671">
        <v>0.2</v>
      </c>
      <c r="V2671">
        <v>1</v>
      </c>
      <c r="W2671" t="s">
        <v>247</v>
      </c>
      <c r="X2671" t="s">
        <v>502</v>
      </c>
    </row>
    <row r="2672" spans="1:24" x14ac:dyDescent="0.3">
      <c r="A2672">
        <v>2846</v>
      </c>
      <c r="B2672" s="15" t="s">
        <v>414</v>
      </c>
      <c r="C2672" t="str">
        <f>_xlfn.XLOOKUP($B2672, STANDARDS!$A:$A, STANDARDS!$B:$B,,0,2)</f>
        <v>Mount Sylvia Fm</v>
      </c>
      <c r="J2672">
        <v>2500</v>
      </c>
      <c r="M2672" t="s">
        <v>221</v>
      </c>
      <c r="P2672" t="s">
        <v>243</v>
      </c>
      <c r="Q2672">
        <v>-21.1</v>
      </c>
      <c r="R2672">
        <v>0.2</v>
      </c>
      <c r="V2672">
        <v>1</v>
      </c>
      <c r="W2672" t="s">
        <v>247</v>
      </c>
      <c r="X2672" t="s">
        <v>502</v>
      </c>
    </row>
    <row r="2673" spans="1:24" x14ac:dyDescent="0.3">
      <c r="A2673">
        <v>2847</v>
      </c>
      <c r="B2673" s="15" t="s">
        <v>414</v>
      </c>
      <c r="C2673" t="str">
        <f>_xlfn.XLOOKUP($B2673, STANDARDS!$A:$A, STANDARDS!$B:$B,,0,2)</f>
        <v>Mount Sylvia Fm</v>
      </c>
      <c r="J2673">
        <v>2500</v>
      </c>
      <c r="M2673" t="s">
        <v>221</v>
      </c>
      <c r="P2673" t="s">
        <v>243</v>
      </c>
      <c r="Q2673">
        <v>-9.1</v>
      </c>
      <c r="R2673">
        <v>0.2</v>
      </c>
      <c r="V2673">
        <v>1</v>
      </c>
      <c r="W2673" t="s">
        <v>247</v>
      </c>
      <c r="X2673" t="s">
        <v>502</v>
      </c>
    </row>
    <row r="2674" spans="1:24" x14ac:dyDescent="0.3">
      <c r="A2674">
        <v>2848</v>
      </c>
      <c r="B2674" s="15" t="s">
        <v>414</v>
      </c>
      <c r="C2674" t="str">
        <f>_xlfn.XLOOKUP($B2674, STANDARDS!$A:$A, STANDARDS!$B:$B,,0,2)</f>
        <v>Mount Sylvia Fm</v>
      </c>
      <c r="J2674">
        <v>2500</v>
      </c>
      <c r="M2674" t="s">
        <v>221</v>
      </c>
      <c r="P2674" t="s">
        <v>243</v>
      </c>
      <c r="Q2674">
        <v>-12.5</v>
      </c>
      <c r="R2674">
        <v>0.2</v>
      </c>
      <c r="V2674">
        <v>1</v>
      </c>
      <c r="W2674" t="s">
        <v>247</v>
      </c>
      <c r="X2674" t="s">
        <v>502</v>
      </c>
    </row>
    <row r="2675" spans="1:24" x14ac:dyDescent="0.3">
      <c r="A2675">
        <v>2849</v>
      </c>
      <c r="B2675" s="15" t="s">
        <v>414</v>
      </c>
      <c r="C2675" t="str">
        <f>_xlfn.XLOOKUP($B2675, STANDARDS!$A:$A, STANDARDS!$B:$B,,0,2)</f>
        <v>Mount Sylvia Fm</v>
      </c>
      <c r="J2675">
        <v>2500</v>
      </c>
      <c r="M2675" t="s">
        <v>221</v>
      </c>
      <c r="P2675" t="s">
        <v>243</v>
      </c>
      <c r="Q2675">
        <v>-10.199999999999999</v>
      </c>
      <c r="R2675">
        <v>0.2</v>
      </c>
      <c r="V2675">
        <v>1</v>
      </c>
      <c r="W2675" t="s">
        <v>247</v>
      </c>
      <c r="X2675" t="s">
        <v>502</v>
      </c>
    </row>
    <row r="2676" spans="1:24" x14ac:dyDescent="0.3">
      <c r="A2676">
        <v>2850</v>
      </c>
      <c r="B2676" s="15" t="s">
        <v>414</v>
      </c>
      <c r="C2676" t="str">
        <f>_xlfn.XLOOKUP($B2676, STANDARDS!$A:$A, STANDARDS!$B:$B,,0,2)</f>
        <v>Mount Sylvia Fm</v>
      </c>
      <c r="J2676">
        <v>2500</v>
      </c>
      <c r="M2676" t="s">
        <v>221</v>
      </c>
      <c r="P2676" t="s">
        <v>243</v>
      </c>
      <c r="Q2676">
        <v>-18.399999999999999</v>
      </c>
      <c r="R2676">
        <v>0.2</v>
      </c>
      <c r="V2676">
        <v>1</v>
      </c>
      <c r="W2676" t="s">
        <v>247</v>
      </c>
      <c r="X2676" t="s">
        <v>502</v>
      </c>
    </row>
    <row r="2677" spans="1:24" x14ac:dyDescent="0.3">
      <c r="A2677">
        <v>2851</v>
      </c>
      <c r="B2677" s="15" t="s">
        <v>414</v>
      </c>
      <c r="C2677" t="str">
        <f>_xlfn.XLOOKUP($B2677, STANDARDS!$A:$A, STANDARDS!$B:$B,,0,2)</f>
        <v>Mount Sylvia Fm</v>
      </c>
      <c r="J2677">
        <v>2500</v>
      </c>
      <c r="M2677" t="s">
        <v>221</v>
      </c>
      <c r="P2677" t="s">
        <v>243</v>
      </c>
      <c r="Q2677">
        <v>-14.2</v>
      </c>
      <c r="R2677">
        <v>0.2</v>
      </c>
      <c r="V2677">
        <v>1</v>
      </c>
      <c r="W2677" t="s">
        <v>247</v>
      </c>
      <c r="X2677" t="s">
        <v>502</v>
      </c>
    </row>
    <row r="2678" spans="1:24" x14ac:dyDescent="0.3">
      <c r="A2678">
        <v>2852</v>
      </c>
      <c r="B2678" s="15" t="s">
        <v>414</v>
      </c>
      <c r="C2678" t="str">
        <f>_xlfn.XLOOKUP($B2678, STANDARDS!$A:$A, STANDARDS!$B:$B,,0,2)</f>
        <v>Mount Sylvia Fm</v>
      </c>
      <c r="J2678">
        <v>2500</v>
      </c>
      <c r="M2678" t="s">
        <v>221</v>
      </c>
      <c r="P2678" t="s">
        <v>243</v>
      </c>
      <c r="Q2678">
        <v>-11.2</v>
      </c>
      <c r="R2678">
        <v>0.2</v>
      </c>
      <c r="V2678">
        <v>1</v>
      </c>
      <c r="W2678" t="s">
        <v>247</v>
      </c>
      <c r="X2678" t="s">
        <v>502</v>
      </c>
    </row>
    <row r="2679" spans="1:24" x14ac:dyDescent="0.3">
      <c r="A2679">
        <v>2853</v>
      </c>
      <c r="B2679" s="15" t="s">
        <v>414</v>
      </c>
      <c r="C2679" t="str">
        <f>_xlfn.XLOOKUP($B2679, STANDARDS!$A:$A, STANDARDS!$B:$B,,0,2)</f>
        <v>Mount Sylvia Fm</v>
      </c>
      <c r="J2679">
        <v>2500</v>
      </c>
      <c r="M2679" t="s">
        <v>221</v>
      </c>
      <c r="P2679" t="s">
        <v>243</v>
      </c>
      <c r="Q2679">
        <v>-11.4</v>
      </c>
      <c r="R2679">
        <v>0.2</v>
      </c>
      <c r="V2679">
        <v>1</v>
      </c>
      <c r="W2679" t="s">
        <v>247</v>
      </c>
      <c r="X2679" t="s">
        <v>502</v>
      </c>
    </row>
    <row r="2680" spans="1:24" x14ac:dyDescent="0.3">
      <c r="A2680">
        <v>2854</v>
      </c>
      <c r="B2680" s="15" t="s">
        <v>414</v>
      </c>
      <c r="C2680" t="str">
        <f>_xlfn.XLOOKUP($B2680, STANDARDS!$A:$A, STANDARDS!$B:$B,,0,2)</f>
        <v>Mount Sylvia Fm</v>
      </c>
      <c r="J2680">
        <v>2500</v>
      </c>
      <c r="M2680" t="s">
        <v>221</v>
      </c>
      <c r="P2680" t="s">
        <v>243</v>
      </c>
      <c r="Q2680">
        <v>-12.6</v>
      </c>
      <c r="R2680">
        <v>0.2</v>
      </c>
      <c r="V2680">
        <v>1</v>
      </c>
      <c r="W2680" t="s">
        <v>247</v>
      </c>
      <c r="X2680" t="s">
        <v>502</v>
      </c>
    </row>
    <row r="2681" spans="1:24" x14ac:dyDescent="0.3">
      <c r="A2681">
        <v>2855</v>
      </c>
      <c r="B2681" s="15" t="s">
        <v>414</v>
      </c>
      <c r="C2681" t="str">
        <f>_xlfn.XLOOKUP($B2681, STANDARDS!$A:$A, STANDARDS!$B:$B,,0,2)</f>
        <v>Mount Sylvia Fm</v>
      </c>
      <c r="J2681">
        <v>2500</v>
      </c>
      <c r="M2681" t="s">
        <v>221</v>
      </c>
      <c r="P2681" t="s">
        <v>243</v>
      </c>
      <c r="Q2681">
        <v>-9.1</v>
      </c>
      <c r="R2681">
        <v>0.2</v>
      </c>
      <c r="V2681">
        <v>1</v>
      </c>
      <c r="W2681" t="s">
        <v>247</v>
      </c>
      <c r="X2681" t="s">
        <v>502</v>
      </c>
    </row>
    <row r="2682" spans="1:24" x14ac:dyDescent="0.3">
      <c r="A2682">
        <v>2857</v>
      </c>
      <c r="B2682" s="15" t="s">
        <v>415</v>
      </c>
      <c r="C2682" t="str">
        <f>_xlfn.XLOOKUP($B2682, STANDARDS!$A:$A, STANDARDS!$B:$B,,0,2)</f>
        <v>Turee Creek Gp</v>
      </c>
      <c r="J2682">
        <v>2500</v>
      </c>
      <c r="M2682" t="s">
        <v>221</v>
      </c>
      <c r="O2682">
        <v>1E-3</v>
      </c>
      <c r="P2682" t="s">
        <v>243</v>
      </c>
      <c r="S2682">
        <v>-28.4</v>
      </c>
      <c r="T2682">
        <v>0.2</v>
      </c>
      <c r="U2682" t="s">
        <v>246</v>
      </c>
      <c r="V2682">
        <v>1</v>
      </c>
      <c r="W2682" t="s">
        <v>247</v>
      </c>
      <c r="X2682" t="s">
        <v>469</v>
      </c>
    </row>
    <row r="2683" spans="1:24" x14ac:dyDescent="0.3">
      <c r="A2683">
        <v>2861</v>
      </c>
      <c r="B2683" s="15" t="s">
        <v>416</v>
      </c>
      <c r="C2683" t="str">
        <f>_xlfn.XLOOKUP($B2683, STANDARDS!$A:$A, STANDARDS!$B:$B,,0,2)</f>
        <v>Wittenoom Fm, Hamersley Gp</v>
      </c>
      <c r="J2683">
        <v>2500</v>
      </c>
      <c r="M2683" t="s">
        <v>241</v>
      </c>
      <c r="O2683">
        <v>2E-3</v>
      </c>
      <c r="P2683" t="s">
        <v>243</v>
      </c>
      <c r="S2683">
        <v>-29.1</v>
      </c>
      <c r="T2683">
        <v>0.2</v>
      </c>
      <c r="U2683" t="s">
        <v>246</v>
      </c>
      <c r="V2683">
        <v>1</v>
      </c>
      <c r="W2683" t="s">
        <v>247</v>
      </c>
      <c r="X2683" t="s">
        <v>469</v>
      </c>
    </row>
    <row r="2684" spans="1:24" x14ac:dyDescent="0.3">
      <c r="A2684">
        <v>2862</v>
      </c>
      <c r="B2684" s="15" t="s">
        <v>416</v>
      </c>
      <c r="C2684" t="str">
        <f>_xlfn.XLOOKUP($B2684, STANDARDS!$A:$A, STANDARDS!$B:$B,,0,2)</f>
        <v>Wittenoom Fm, Hamersley Gp</v>
      </c>
      <c r="J2684">
        <v>2500</v>
      </c>
      <c r="M2684" t="s">
        <v>241</v>
      </c>
      <c r="O2684">
        <v>7.2999999999999995E-2</v>
      </c>
      <c r="P2684" t="s">
        <v>243</v>
      </c>
      <c r="S2684">
        <v>-34.200000000000003</v>
      </c>
      <c r="T2684">
        <v>0.2</v>
      </c>
      <c r="U2684" t="s">
        <v>246</v>
      </c>
      <c r="V2684">
        <v>1</v>
      </c>
      <c r="W2684" t="s">
        <v>247</v>
      </c>
      <c r="X2684" t="s">
        <v>469</v>
      </c>
    </row>
    <row r="2685" spans="1:24" x14ac:dyDescent="0.3">
      <c r="A2685">
        <v>2863</v>
      </c>
      <c r="B2685" s="15" t="s">
        <v>416</v>
      </c>
      <c r="C2685" t="str">
        <f>_xlfn.XLOOKUP($B2685, STANDARDS!$A:$A, STANDARDS!$B:$B,,0,2)</f>
        <v>Wittenoom Fm, Hamersley Gp</v>
      </c>
      <c r="J2685">
        <v>2500</v>
      </c>
      <c r="M2685" t="s">
        <v>241</v>
      </c>
      <c r="O2685">
        <v>0.21</v>
      </c>
      <c r="P2685" t="s">
        <v>243</v>
      </c>
      <c r="S2685">
        <v>-32.799999999999997</v>
      </c>
      <c r="T2685">
        <v>0.2</v>
      </c>
      <c r="U2685" t="s">
        <v>246</v>
      </c>
      <c r="V2685">
        <v>1</v>
      </c>
      <c r="W2685" t="s">
        <v>247</v>
      </c>
      <c r="X2685" t="s">
        <v>469</v>
      </c>
    </row>
    <row r="2686" spans="1:24" x14ac:dyDescent="0.3">
      <c r="A2686">
        <v>2864</v>
      </c>
      <c r="B2686" s="15" t="s">
        <v>416</v>
      </c>
      <c r="C2686" t="str">
        <f>_xlfn.XLOOKUP($B2686, STANDARDS!$A:$A, STANDARDS!$B:$B,,0,2)</f>
        <v>Wittenoom Fm, Hamersley Gp</v>
      </c>
      <c r="J2686">
        <v>2500</v>
      </c>
      <c r="M2686" t="s">
        <v>241</v>
      </c>
      <c r="O2686">
        <v>2.1999999999999999E-2</v>
      </c>
      <c r="P2686" t="s">
        <v>243</v>
      </c>
      <c r="S2686">
        <v>-43</v>
      </c>
      <c r="T2686">
        <v>0.2</v>
      </c>
      <c r="U2686" t="s">
        <v>246</v>
      </c>
      <c r="V2686">
        <v>1</v>
      </c>
      <c r="W2686" t="s">
        <v>247</v>
      </c>
      <c r="X2686" t="s">
        <v>469</v>
      </c>
    </row>
    <row r="2687" spans="1:24" x14ac:dyDescent="0.3">
      <c r="A2687">
        <v>2865</v>
      </c>
      <c r="B2687" s="15" t="s">
        <v>416</v>
      </c>
      <c r="C2687" t="str">
        <f>_xlfn.XLOOKUP($B2687, STANDARDS!$A:$A, STANDARDS!$B:$B,,0,2)</f>
        <v>Wittenoom Fm, Hamersley Gp</v>
      </c>
      <c r="J2687">
        <v>2500</v>
      </c>
      <c r="M2687" t="s">
        <v>241</v>
      </c>
      <c r="O2687">
        <v>3.5999999999999997E-2</v>
      </c>
      <c r="P2687" t="s">
        <v>243</v>
      </c>
      <c r="S2687">
        <v>-32.1</v>
      </c>
      <c r="T2687">
        <v>0.2</v>
      </c>
      <c r="U2687" t="s">
        <v>246</v>
      </c>
      <c r="V2687">
        <v>1</v>
      </c>
      <c r="W2687" t="s">
        <v>247</v>
      </c>
      <c r="X2687" t="s">
        <v>469</v>
      </c>
    </row>
    <row r="2688" spans="1:24" x14ac:dyDescent="0.3">
      <c r="A2688">
        <v>2866</v>
      </c>
      <c r="B2688" s="15" t="s">
        <v>416</v>
      </c>
      <c r="C2688" t="str">
        <f>_xlfn.XLOOKUP($B2688, STANDARDS!$A:$A, STANDARDS!$B:$B,,0,2)</f>
        <v>Wittenoom Fm, Hamersley Gp</v>
      </c>
      <c r="J2688">
        <v>2500</v>
      </c>
      <c r="M2688" t="s">
        <v>222</v>
      </c>
      <c r="O2688">
        <v>0.14000000000000001</v>
      </c>
      <c r="P2688" t="s">
        <v>243</v>
      </c>
      <c r="S2688">
        <v>-36</v>
      </c>
      <c r="T2688">
        <v>0.2</v>
      </c>
      <c r="U2688" t="s">
        <v>246</v>
      </c>
      <c r="V2688">
        <v>1</v>
      </c>
      <c r="W2688" t="s">
        <v>247</v>
      </c>
      <c r="X2688" t="s">
        <v>469</v>
      </c>
    </row>
    <row r="2689" spans="1:24" x14ac:dyDescent="0.3">
      <c r="A2689">
        <v>2867</v>
      </c>
      <c r="B2689" s="15" t="s">
        <v>416</v>
      </c>
      <c r="C2689" t="str">
        <f>_xlfn.XLOOKUP($B2689, STANDARDS!$A:$A, STANDARDS!$B:$B,,0,2)</f>
        <v>Wittenoom Fm, Hamersley Gp</v>
      </c>
      <c r="J2689">
        <v>2500</v>
      </c>
      <c r="M2689" t="s">
        <v>241</v>
      </c>
      <c r="P2689" t="s">
        <v>243</v>
      </c>
      <c r="Q2689">
        <v>0.5</v>
      </c>
      <c r="R2689">
        <v>0.2</v>
      </c>
      <c r="V2689">
        <v>1</v>
      </c>
      <c r="W2689" t="s">
        <v>247</v>
      </c>
      <c r="X2689" t="s">
        <v>470</v>
      </c>
    </row>
    <row r="2690" spans="1:24" x14ac:dyDescent="0.3">
      <c r="A2690">
        <v>2868</v>
      </c>
      <c r="B2690" s="15" t="s">
        <v>416</v>
      </c>
      <c r="C2690" t="str">
        <f>_xlfn.XLOOKUP($B2690, STANDARDS!$A:$A, STANDARDS!$B:$B,,0,2)</f>
        <v>Wittenoom Fm, Hamersley Gp</v>
      </c>
      <c r="J2690">
        <v>2500</v>
      </c>
      <c r="M2690" t="s">
        <v>241</v>
      </c>
      <c r="P2690" t="s">
        <v>243</v>
      </c>
      <c r="Q2690">
        <v>-0.1</v>
      </c>
      <c r="R2690">
        <v>0.2</v>
      </c>
      <c r="V2690">
        <v>1</v>
      </c>
      <c r="W2690" t="s">
        <v>247</v>
      </c>
      <c r="X2690" t="s">
        <v>470</v>
      </c>
    </row>
    <row r="2691" spans="1:24" x14ac:dyDescent="0.3">
      <c r="A2691">
        <v>2869</v>
      </c>
      <c r="B2691" s="15" t="s">
        <v>416</v>
      </c>
      <c r="C2691" t="str">
        <f>_xlfn.XLOOKUP($B2691, STANDARDS!$A:$A, STANDARDS!$B:$B,,0,2)</f>
        <v>Wittenoom Fm, Hamersley Gp</v>
      </c>
      <c r="J2691">
        <v>2500</v>
      </c>
      <c r="M2691" t="s">
        <v>241</v>
      </c>
      <c r="P2691" t="s">
        <v>243</v>
      </c>
      <c r="Q2691">
        <v>0.4</v>
      </c>
      <c r="R2691">
        <v>0.2</v>
      </c>
      <c r="V2691">
        <v>1</v>
      </c>
      <c r="W2691" t="s">
        <v>247</v>
      </c>
      <c r="X2691" t="s">
        <v>470</v>
      </c>
    </row>
    <row r="2692" spans="1:24" x14ac:dyDescent="0.3">
      <c r="A2692">
        <v>2870</v>
      </c>
      <c r="B2692" s="15" t="s">
        <v>416</v>
      </c>
      <c r="C2692" t="str">
        <f>_xlfn.XLOOKUP($B2692, STANDARDS!$A:$A, STANDARDS!$B:$B,,0,2)</f>
        <v>Wittenoom Fm, Hamersley Gp</v>
      </c>
      <c r="J2692">
        <v>2500</v>
      </c>
      <c r="M2692" t="s">
        <v>241</v>
      </c>
      <c r="P2692" t="s">
        <v>243</v>
      </c>
      <c r="Q2692">
        <v>-0.1</v>
      </c>
      <c r="R2692">
        <v>0.2</v>
      </c>
      <c r="V2692">
        <v>1</v>
      </c>
      <c r="W2692" t="s">
        <v>247</v>
      </c>
      <c r="X2692" t="s">
        <v>470</v>
      </c>
    </row>
    <row r="2693" spans="1:24" x14ac:dyDescent="0.3">
      <c r="A2693">
        <v>2871</v>
      </c>
      <c r="B2693" s="15" t="s">
        <v>416</v>
      </c>
      <c r="C2693" t="str">
        <f>_xlfn.XLOOKUP($B2693, STANDARDS!$A:$A, STANDARDS!$B:$B,,0,2)</f>
        <v>Wittenoom Fm, Hamersley Gp</v>
      </c>
      <c r="J2693">
        <v>2500</v>
      </c>
      <c r="M2693" t="s">
        <v>241</v>
      </c>
      <c r="P2693" t="s">
        <v>243</v>
      </c>
      <c r="Q2693">
        <v>0.3</v>
      </c>
      <c r="R2693">
        <v>0.2</v>
      </c>
      <c r="V2693">
        <v>1</v>
      </c>
      <c r="W2693" t="s">
        <v>247</v>
      </c>
      <c r="X2693" t="s">
        <v>502</v>
      </c>
    </row>
    <row r="2694" spans="1:24" x14ac:dyDescent="0.3">
      <c r="A2694">
        <v>2872</v>
      </c>
      <c r="B2694" s="15" t="s">
        <v>416</v>
      </c>
      <c r="C2694" t="str">
        <f>_xlfn.XLOOKUP($B2694, STANDARDS!$A:$A, STANDARDS!$B:$B,,0,2)</f>
        <v>Wittenoom Fm, Hamersley Gp</v>
      </c>
      <c r="J2694">
        <v>2500</v>
      </c>
      <c r="M2694" t="s">
        <v>241</v>
      </c>
      <c r="P2694" t="s">
        <v>243</v>
      </c>
      <c r="Q2694">
        <v>0.5</v>
      </c>
      <c r="R2694">
        <v>0.2</v>
      </c>
      <c r="V2694">
        <v>1</v>
      </c>
      <c r="W2694" t="s">
        <v>247</v>
      </c>
      <c r="X2694" t="s">
        <v>502</v>
      </c>
    </row>
    <row r="2695" spans="1:24" x14ac:dyDescent="0.3">
      <c r="A2695">
        <v>2873</v>
      </c>
      <c r="B2695" s="15" t="s">
        <v>416</v>
      </c>
      <c r="C2695" t="str">
        <f>_xlfn.XLOOKUP($B2695, STANDARDS!$A:$A, STANDARDS!$B:$B,,0,2)</f>
        <v>Wittenoom Fm, Hamersley Gp</v>
      </c>
      <c r="J2695">
        <v>2500</v>
      </c>
      <c r="M2695" t="s">
        <v>241</v>
      </c>
      <c r="P2695" t="s">
        <v>243</v>
      </c>
      <c r="Q2695">
        <v>0.6</v>
      </c>
      <c r="R2695">
        <v>0.2</v>
      </c>
      <c r="V2695">
        <v>1</v>
      </c>
      <c r="W2695" t="s">
        <v>247</v>
      </c>
      <c r="X2695" t="s">
        <v>502</v>
      </c>
    </row>
    <row r="2696" spans="1:24" x14ac:dyDescent="0.3">
      <c r="A2696">
        <v>2877</v>
      </c>
      <c r="B2696" s="15" t="s">
        <v>416</v>
      </c>
      <c r="C2696" t="str">
        <f>_xlfn.XLOOKUP($B2696, STANDARDS!$A:$A, STANDARDS!$B:$B,,0,2)</f>
        <v>Wittenoom Fm, Hamersley Gp</v>
      </c>
      <c r="J2696">
        <v>2500</v>
      </c>
      <c r="M2696" t="s">
        <v>240</v>
      </c>
      <c r="P2696" t="s">
        <v>243</v>
      </c>
      <c r="Q2696">
        <v>-4.9000000000000004</v>
      </c>
      <c r="R2696">
        <v>0.2</v>
      </c>
      <c r="V2696">
        <v>1</v>
      </c>
      <c r="W2696" t="s">
        <v>247</v>
      </c>
      <c r="X2696" t="s">
        <v>496</v>
      </c>
    </row>
    <row r="2697" spans="1:24" x14ac:dyDescent="0.3">
      <c r="A2697">
        <v>2878</v>
      </c>
      <c r="B2697" s="15" t="s">
        <v>416</v>
      </c>
      <c r="C2697" t="str">
        <f>_xlfn.XLOOKUP($B2697, STANDARDS!$A:$A, STANDARDS!$B:$B,,0,2)</f>
        <v>Wittenoom Fm, Hamersley Gp</v>
      </c>
      <c r="J2697">
        <v>2500</v>
      </c>
      <c r="M2697" t="s">
        <v>240</v>
      </c>
      <c r="P2697" t="s">
        <v>243</v>
      </c>
      <c r="Q2697">
        <v>-4.7</v>
      </c>
      <c r="R2697">
        <v>0.2</v>
      </c>
      <c r="V2697">
        <v>1</v>
      </c>
      <c r="W2697" t="s">
        <v>247</v>
      </c>
      <c r="X2697" t="s">
        <v>496</v>
      </c>
    </row>
    <row r="2698" spans="1:24" x14ac:dyDescent="0.3">
      <c r="A2698">
        <v>2879</v>
      </c>
      <c r="B2698" s="15" t="s">
        <v>416</v>
      </c>
      <c r="C2698" t="str">
        <f>_xlfn.XLOOKUP($B2698, STANDARDS!$A:$A, STANDARDS!$B:$B,,0,2)</f>
        <v>Wittenoom Fm, Hamersley Gp</v>
      </c>
      <c r="J2698">
        <v>2500</v>
      </c>
      <c r="M2698" t="s">
        <v>240</v>
      </c>
      <c r="P2698" t="s">
        <v>243</v>
      </c>
      <c r="Q2698">
        <v>-6.4</v>
      </c>
      <c r="R2698">
        <v>0.2</v>
      </c>
      <c r="V2698">
        <v>1</v>
      </c>
      <c r="W2698" t="s">
        <v>247</v>
      </c>
      <c r="X2698" t="s">
        <v>496</v>
      </c>
    </row>
    <row r="2699" spans="1:24" x14ac:dyDescent="0.3">
      <c r="A2699">
        <v>2880</v>
      </c>
      <c r="B2699" s="15" t="s">
        <v>416</v>
      </c>
      <c r="C2699" t="str">
        <f>_xlfn.XLOOKUP($B2699, STANDARDS!$A:$A, STANDARDS!$B:$B,,0,2)</f>
        <v>Wittenoom Fm, Hamersley Gp</v>
      </c>
      <c r="J2699">
        <v>2500</v>
      </c>
      <c r="M2699" t="s">
        <v>240</v>
      </c>
      <c r="P2699" t="s">
        <v>243</v>
      </c>
      <c r="Q2699">
        <v>-4.7</v>
      </c>
      <c r="R2699">
        <v>0.2</v>
      </c>
      <c r="V2699">
        <v>1</v>
      </c>
      <c r="W2699" t="s">
        <v>247</v>
      </c>
      <c r="X2699" t="s">
        <v>496</v>
      </c>
    </row>
    <row r="2700" spans="1:24" x14ac:dyDescent="0.3">
      <c r="A2700">
        <v>2881</v>
      </c>
      <c r="B2700" s="15" t="s">
        <v>416</v>
      </c>
      <c r="C2700" t="str">
        <f>_xlfn.XLOOKUP($B2700, STANDARDS!$A:$A, STANDARDS!$B:$B,,0,2)</f>
        <v>Wittenoom Fm, Hamersley Gp</v>
      </c>
      <c r="J2700">
        <v>2500</v>
      </c>
      <c r="M2700" t="s">
        <v>241</v>
      </c>
      <c r="P2700" t="s">
        <v>243</v>
      </c>
      <c r="Q2700">
        <v>-5.7</v>
      </c>
      <c r="R2700">
        <v>0.2</v>
      </c>
      <c r="V2700">
        <v>1</v>
      </c>
      <c r="W2700" t="s">
        <v>247</v>
      </c>
      <c r="X2700" t="s">
        <v>496</v>
      </c>
    </row>
    <row r="2701" spans="1:24" x14ac:dyDescent="0.3">
      <c r="A2701">
        <v>2882</v>
      </c>
      <c r="B2701" s="15" t="s">
        <v>416</v>
      </c>
      <c r="C2701" t="str">
        <f>_xlfn.XLOOKUP($B2701, STANDARDS!$A:$A, STANDARDS!$B:$B,,0,2)</f>
        <v>Wittenoom Fm, Hamersley Gp</v>
      </c>
      <c r="J2701">
        <v>2500</v>
      </c>
      <c r="M2701" t="s">
        <v>240</v>
      </c>
      <c r="P2701" t="s">
        <v>243</v>
      </c>
      <c r="Q2701">
        <v>-1.1000000000000001</v>
      </c>
      <c r="R2701">
        <v>0.2</v>
      </c>
      <c r="V2701">
        <v>1</v>
      </c>
      <c r="W2701" t="s">
        <v>247</v>
      </c>
      <c r="X2701" t="s">
        <v>496</v>
      </c>
    </row>
    <row r="2702" spans="1:24" x14ac:dyDescent="0.3">
      <c r="A2702">
        <v>2883</v>
      </c>
      <c r="B2702" s="15" t="s">
        <v>416</v>
      </c>
      <c r="C2702" t="str">
        <f>_xlfn.XLOOKUP($B2702, STANDARDS!$A:$A, STANDARDS!$B:$B,,0,2)</f>
        <v>Wittenoom Fm, Hamersley Gp</v>
      </c>
      <c r="J2702">
        <v>2500</v>
      </c>
      <c r="M2702" t="s">
        <v>240</v>
      </c>
      <c r="P2702" t="s">
        <v>243</v>
      </c>
      <c r="Q2702">
        <v>-1.8</v>
      </c>
      <c r="R2702">
        <v>0.2</v>
      </c>
      <c r="V2702">
        <v>1</v>
      </c>
      <c r="W2702" t="s">
        <v>247</v>
      </c>
      <c r="X2702" t="s">
        <v>496</v>
      </c>
    </row>
    <row r="2703" spans="1:24" x14ac:dyDescent="0.3">
      <c r="A2703">
        <v>2884</v>
      </c>
      <c r="B2703" s="15" t="s">
        <v>416</v>
      </c>
      <c r="C2703" t="str">
        <f>_xlfn.XLOOKUP($B2703, STANDARDS!$A:$A, STANDARDS!$B:$B,,0,2)</f>
        <v>Wittenoom Fm, Hamersley Gp</v>
      </c>
      <c r="J2703">
        <v>2500</v>
      </c>
      <c r="M2703" t="s">
        <v>240</v>
      </c>
      <c r="P2703" t="s">
        <v>243</v>
      </c>
      <c r="Q2703">
        <v>-1.8</v>
      </c>
      <c r="R2703">
        <v>0.2</v>
      </c>
      <c r="V2703">
        <v>1</v>
      </c>
      <c r="W2703" t="s">
        <v>247</v>
      </c>
      <c r="X2703" t="s">
        <v>496</v>
      </c>
    </row>
    <row r="2704" spans="1:24" x14ac:dyDescent="0.3">
      <c r="A2704">
        <v>2885</v>
      </c>
      <c r="B2704" s="15" t="s">
        <v>416</v>
      </c>
      <c r="C2704" t="str">
        <f>_xlfn.XLOOKUP($B2704, STANDARDS!$A:$A, STANDARDS!$B:$B,,0,2)</f>
        <v>Wittenoom Fm, Hamersley Gp</v>
      </c>
      <c r="J2704">
        <v>2500</v>
      </c>
      <c r="M2704" t="s">
        <v>241</v>
      </c>
      <c r="P2704" t="s">
        <v>243</v>
      </c>
      <c r="Q2704">
        <v>-1.6</v>
      </c>
      <c r="R2704">
        <v>0.2</v>
      </c>
      <c r="V2704">
        <v>1</v>
      </c>
      <c r="W2704" t="s">
        <v>247</v>
      </c>
      <c r="X2704" t="s">
        <v>496</v>
      </c>
    </row>
    <row r="2705" spans="1:24" x14ac:dyDescent="0.3">
      <c r="A2705">
        <v>2886</v>
      </c>
      <c r="B2705" s="15" t="s">
        <v>416</v>
      </c>
      <c r="C2705" t="str">
        <f>_xlfn.XLOOKUP($B2705, STANDARDS!$A:$A, STANDARDS!$B:$B,,0,2)</f>
        <v>Wittenoom Fm, Hamersley Gp</v>
      </c>
      <c r="J2705">
        <v>2500</v>
      </c>
      <c r="M2705" t="s">
        <v>240</v>
      </c>
      <c r="P2705" t="s">
        <v>243</v>
      </c>
      <c r="Q2705">
        <v>-1.8</v>
      </c>
      <c r="R2705">
        <v>0.2</v>
      </c>
      <c r="V2705">
        <v>1</v>
      </c>
      <c r="W2705" t="s">
        <v>247</v>
      </c>
      <c r="X2705" t="s">
        <v>496</v>
      </c>
    </row>
    <row r="2706" spans="1:24" x14ac:dyDescent="0.3">
      <c r="A2706">
        <v>2887</v>
      </c>
      <c r="B2706" s="15" t="s">
        <v>416</v>
      </c>
      <c r="C2706" t="str">
        <f>_xlfn.XLOOKUP($B2706, STANDARDS!$A:$A, STANDARDS!$B:$B,,0,2)</f>
        <v>Wittenoom Fm, Hamersley Gp</v>
      </c>
      <c r="J2706">
        <v>2500</v>
      </c>
      <c r="M2706" t="s">
        <v>241</v>
      </c>
      <c r="P2706" t="s">
        <v>243</v>
      </c>
      <c r="Q2706">
        <v>-1.8</v>
      </c>
      <c r="R2706">
        <v>0.2</v>
      </c>
      <c r="V2706">
        <v>1</v>
      </c>
      <c r="W2706" t="s">
        <v>247</v>
      </c>
      <c r="X2706" t="s">
        <v>496</v>
      </c>
    </row>
    <row r="2707" spans="1:24" x14ac:dyDescent="0.3">
      <c r="A2707">
        <v>2888</v>
      </c>
      <c r="B2707" s="15" t="s">
        <v>416</v>
      </c>
      <c r="C2707" t="str">
        <f>_xlfn.XLOOKUP($B2707, STANDARDS!$A:$A, STANDARDS!$B:$B,,0,2)</f>
        <v>Wittenoom Fm, Hamersley Gp</v>
      </c>
      <c r="J2707">
        <v>2500</v>
      </c>
      <c r="M2707" t="s">
        <v>240</v>
      </c>
      <c r="P2707" t="s">
        <v>243</v>
      </c>
      <c r="Q2707">
        <v>-6.3</v>
      </c>
      <c r="R2707">
        <v>0.2</v>
      </c>
      <c r="V2707">
        <v>1</v>
      </c>
      <c r="W2707" t="s">
        <v>247</v>
      </c>
      <c r="X2707" t="s">
        <v>496</v>
      </c>
    </row>
    <row r="2708" spans="1:24" x14ac:dyDescent="0.3">
      <c r="A2708">
        <v>2889</v>
      </c>
      <c r="B2708" s="15" t="s">
        <v>416</v>
      </c>
      <c r="C2708" t="str">
        <f>_xlfn.XLOOKUP($B2708, STANDARDS!$A:$A, STANDARDS!$B:$B,,0,2)</f>
        <v>Wittenoom Fm, Hamersley Gp</v>
      </c>
      <c r="J2708">
        <v>2500</v>
      </c>
      <c r="M2708" t="s">
        <v>240</v>
      </c>
      <c r="P2708" t="s">
        <v>243</v>
      </c>
      <c r="Q2708">
        <v>-0.8</v>
      </c>
      <c r="R2708">
        <v>0.2</v>
      </c>
      <c r="V2708">
        <v>1</v>
      </c>
      <c r="W2708" t="s">
        <v>247</v>
      </c>
      <c r="X2708" t="s">
        <v>496</v>
      </c>
    </row>
    <row r="2709" spans="1:24" x14ac:dyDescent="0.3">
      <c r="A2709">
        <v>2890</v>
      </c>
      <c r="B2709" s="15" t="s">
        <v>416</v>
      </c>
      <c r="C2709" t="str">
        <f>_xlfn.XLOOKUP($B2709, STANDARDS!$A:$A, STANDARDS!$B:$B,,0,2)</f>
        <v>Wittenoom Fm, Hamersley Gp</v>
      </c>
      <c r="J2709">
        <v>2500</v>
      </c>
      <c r="M2709" t="s">
        <v>240</v>
      </c>
      <c r="P2709" t="s">
        <v>243</v>
      </c>
      <c r="Q2709">
        <v>-0.1</v>
      </c>
      <c r="R2709">
        <v>0.2</v>
      </c>
      <c r="V2709">
        <v>1</v>
      </c>
      <c r="W2709" t="s">
        <v>247</v>
      </c>
      <c r="X2709" t="s">
        <v>496</v>
      </c>
    </row>
    <row r="2710" spans="1:24" x14ac:dyDescent="0.3">
      <c r="A2710">
        <v>2891</v>
      </c>
      <c r="B2710" s="15" t="s">
        <v>416</v>
      </c>
      <c r="C2710" t="str">
        <f>_xlfn.XLOOKUP($B2710, STANDARDS!$A:$A, STANDARDS!$B:$B,,0,2)</f>
        <v>Wittenoom Fm, Hamersley Gp</v>
      </c>
      <c r="J2710">
        <v>2500</v>
      </c>
      <c r="M2710" t="s">
        <v>240</v>
      </c>
      <c r="P2710" t="s">
        <v>243</v>
      </c>
      <c r="Q2710">
        <v>-1.6</v>
      </c>
      <c r="R2710">
        <v>0.2</v>
      </c>
      <c r="V2710">
        <v>1</v>
      </c>
      <c r="W2710" t="s">
        <v>247</v>
      </c>
      <c r="X2710" t="s">
        <v>496</v>
      </c>
    </row>
    <row r="2711" spans="1:24" x14ac:dyDescent="0.3">
      <c r="A2711">
        <v>2892</v>
      </c>
      <c r="B2711" s="15" t="s">
        <v>416</v>
      </c>
      <c r="C2711" t="str">
        <f>_xlfn.XLOOKUP($B2711, STANDARDS!$A:$A, STANDARDS!$B:$B,,0,2)</f>
        <v>Wittenoom Fm, Hamersley Gp</v>
      </c>
      <c r="J2711">
        <v>2500</v>
      </c>
      <c r="M2711" t="s">
        <v>240</v>
      </c>
      <c r="P2711" t="s">
        <v>243</v>
      </c>
      <c r="Q2711">
        <v>-1.2</v>
      </c>
      <c r="R2711">
        <v>0.2</v>
      </c>
      <c r="V2711">
        <v>1</v>
      </c>
      <c r="W2711" t="s">
        <v>247</v>
      </c>
      <c r="X2711" t="s">
        <v>496</v>
      </c>
    </row>
    <row r="2712" spans="1:24" x14ac:dyDescent="0.3">
      <c r="A2712">
        <v>2893</v>
      </c>
      <c r="B2712" s="15" t="s">
        <v>416</v>
      </c>
      <c r="C2712" t="str">
        <f>_xlfn.XLOOKUP($B2712, STANDARDS!$A:$A, STANDARDS!$B:$B,,0,2)</f>
        <v>Wittenoom Fm, Hamersley Gp</v>
      </c>
      <c r="J2712">
        <v>2500</v>
      </c>
      <c r="M2712" t="s">
        <v>240</v>
      </c>
      <c r="P2712" t="s">
        <v>243</v>
      </c>
      <c r="Q2712">
        <v>-0.3</v>
      </c>
      <c r="R2712">
        <v>0.2</v>
      </c>
      <c r="V2712">
        <v>1</v>
      </c>
      <c r="W2712" t="s">
        <v>247</v>
      </c>
      <c r="X2712" t="s">
        <v>496</v>
      </c>
    </row>
    <row r="2713" spans="1:24" x14ac:dyDescent="0.3">
      <c r="A2713">
        <v>2894</v>
      </c>
      <c r="B2713" s="15" t="s">
        <v>416</v>
      </c>
      <c r="C2713" t="str">
        <f>_xlfn.XLOOKUP($B2713, STANDARDS!$A:$A, STANDARDS!$B:$B,,0,2)</f>
        <v>Wittenoom Fm, Hamersley Gp</v>
      </c>
      <c r="J2713">
        <v>2500</v>
      </c>
      <c r="M2713" t="s">
        <v>240</v>
      </c>
      <c r="P2713" t="s">
        <v>243</v>
      </c>
      <c r="Q2713">
        <v>-1.1000000000000001</v>
      </c>
      <c r="R2713">
        <v>0.2</v>
      </c>
      <c r="V2713">
        <v>1</v>
      </c>
      <c r="W2713" t="s">
        <v>247</v>
      </c>
      <c r="X2713" t="s">
        <v>496</v>
      </c>
    </row>
    <row r="2714" spans="1:24" x14ac:dyDescent="0.3">
      <c r="A2714">
        <v>2895</v>
      </c>
      <c r="B2714" s="15" t="s">
        <v>416</v>
      </c>
      <c r="C2714" t="str">
        <f>_xlfn.XLOOKUP($B2714, STANDARDS!$A:$A, STANDARDS!$B:$B,,0,2)</f>
        <v>Wittenoom Fm, Hamersley Gp</v>
      </c>
      <c r="J2714">
        <v>2500</v>
      </c>
      <c r="M2714" t="s">
        <v>240</v>
      </c>
      <c r="P2714" t="s">
        <v>243</v>
      </c>
      <c r="Q2714">
        <v>-0.8</v>
      </c>
      <c r="R2714">
        <v>0.2</v>
      </c>
      <c r="V2714">
        <v>1</v>
      </c>
      <c r="W2714" t="s">
        <v>247</v>
      </c>
      <c r="X2714" t="s">
        <v>496</v>
      </c>
    </row>
    <row r="2715" spans="1:24" x14ac:dyDescent="0.3">
      <c r="A2715">
        <v>2896</v>
      </c>
      <c r="B2715" s="15" t="s">
        <v>416</v>
      </c>
      <c r="C2715" t="str">
        <f>_xlfn.XLOOKUP($B2715, STANDARDS!$A:$A, STANDARDS!$B:$B,,0,2)</f>
        <v>Wittenoom Fm, Hamersley Gp</v>
      </c>
      <c r="J2715">
        <v>2500</v>
      </c>
      <c r="M2715" t="s">
        <v>241</v>
      </c>
      <c r="P2715" t="s">
        <v>243</v>
      </c>
      <c r="Q2715">
        <v>0.1</v>
      </c>
      <c r="R2715">
        <v>0.2</v>
      </c>
      <c r="V2715">
        <v>1</v>
      </c>
      <c r="W2715" t="s">
        <v>247</v>
      </c>
      <c r="X2715" t="s">
        <v>496</v>
      </c>
    </row>
    <row r="2716" spans="1:24" x14ac:dyDescent="0.3">
      <c r="A2716">
        <v>2897</v>
      </c>
      <c r="B2716" s="15" t="s">
        <v>416</v>
      </c>
      <c r="C2716" t="str">
        <f>_xlfn.XLOOKUP($B2716, STANDARDS!$A:$A, STANDARDS!$B:$B,,0,2)</f>
        <v>Wittenoom Fm, Hamersley Gp</v>
      </c>
      <c r="J2716">
        <v>2500</v>
      </c>
      <c r="M2716" t="s">
        <v>241</v>
      </c>
      <c r="P2716" t="s">
        <v>243</v>
      </c>
      <c r="Q2716">
        <v>0.4</v>
      </c>
      <c r="R2716">
        <v>0.2</v>
      </c>
      <c r="V2716">
        <v>1</v>
      </c>
      <c r="W2716" t="s">
        <v>247</v>
      </c>
      <c r="X2716" t="s">
        <v>496</v>
      </c>
    </row>
    <row r="2717" spans="1:24" x14ac:dyDescent="0.3">
      <c r="A2717">
        <v>2898</v>
      </c>
      <c r="B2717" s="15" t="s">
        <v>417</v>
      </c>
      <c r="C2717" t="str">
        <f>_xlfn.XLOOKUP($B2717, STANDARDS!$A:$A, STANDARDS!$B:$B,,0,2)</f>
        <v>Yellowknife Sgp</v>
      </c>
      <c r="J2717">
        <v>2500</v>
      </c>
      <c r="M2717" t="s">
        <v>221</v>
      </c>
      <c r="O2717">
        <v>3.0000000000000001E-3</v>
      </c>
      <c r="P2717" t="s">
        <v>243</v>
      </c>
      <c r="S2717">
        <v>-15.9</v>
      </c>
      <c r="T2717">
        <v>0.2</v>
      </c>
      <c r="U2717" t="s">
        <v>246</v>
      </c>
      <c r="V2717">
        <v>1</v>
      </c>
      <c r="W2717" t="s">
        <v>247</v>
      </c>
      <c r="X2717" t="s">
        <v>469</v>
      </c>
    </row>
    <row r="2718" spans="1:24" x14ac:dyDescent="0.3">
      <c r="A2718">
        <v>2899</v>
      </c>
      <c r="B2718" s="15" t="s">
        <v>417</v>
      </c>
      <c r="C2718" t="str">
        <f>_xlfn.XLOOKUP($B2718, STANDARDS!$A:$A, STANDARDS!$B:$B,,0,2)</f>
        <v>Yellowknife Sgp</v>
      </c>
      <c r="J2718">
        <v>2500</v>
      </c>
      <c r="M2718" t="s">
        <v>221</v>
      </c>
      <c r="P2718" t="s">
        <v>243</v>
      </c>
      <c r="Q2718">
        <v>1.8</v>
      </c>
      <c r="R2718">
        <v>0.2</v>
      </c>
      <c r="V2718">
        <v>1</v>
      </c>
      <c r="W2718" t="s">
        <v>247</v>
      </c>
      <c r="X2718" t="s">
        <v>470</v>
      </c>
    </row>
    <row r="2719" spans="1:24" x14ac:dyDescent="0.3">
      <c r="A2719">
        <v>2900</v>
      </c>
      <c r="B2719" s="15" t="s">
        <v>418</v>
      </c>
      <c r="C2719" t="str">
        <f>_xlfn.XLOOKUP($B2719, STANDARDS!$A:$A, STANDARDS!$B:$B,,0,2)</f>
        <v>Brockman Iron Fm, Hamersley Gp</v>
      </c>
      <c r="J2719">
        <v>2550</v>
      </c>
      <c r="M2719" t="s">
        <v>217</v>
      </c>
      <c r="P2719" t="s">
        <v>243</v>
      </c>
      <c r="S2719">
        <v>-33.4</v>
      </c>
      <c r="T2719">
        <v>0.2</v>
      </c>
      <c r="U2719" t="s">
        <v>246</v>
      </c>
      <c r="V2719">
        <v>1</v>
      </c>
      <c r="W2719" t="s">
        <v>247</v>
      </c>
      <c r="X2719" t="s">
        <v>463</v>
      </c>
    </row>
    <row r="2720" spans="1:24" x14ac:dyDescent="0.3">
      <c r="A2720">
        <v>2901</v>
      </c>
      <c r="B2720" s="15" t="s">
        <v>418</v>
      </c>
      <c r="C2720" t="str">
        <f>_xlfn.XLOOKUP($B2720, STANDARDS!$A:$A, STANDARDS!$B:$B,,0,2)</f>
        <v>Brockman Iron Fm, Hamersley Gp</v>
      </c>
      <c r="J2720">
        <v>2550</v>
      </c>
      <c r="M2720" t="s">
        <v>217</v>
      </c>
      <c r="P2720" t="s">
        <v>243</v>
      </c>
      <c r="S2720">
        <v>-29.3</v>
      </c>
      <c r="T2720">
        <v>0.2</v>
      </c>
      <c r="U2720" t="s">
        <v>246</v>
      </c>
      <c r="V2720">
        <v>1</v>
      </c>
      <c r="W2720" t="s">
        <v>247</v>
      </c>
      <c r="X2720" t="s">
        <v>463</v>
      </c>
    </row>
    <row r="2721" spans="1:24" x14ac:dyDescent="0.3">
      <c r="A2721">
        <v>2902</v>
      </c>
      <c r="B2721" s="15" t="s">
        <v>418</v>
      </c>
      <c r="C2721" t="str">
        <f>_xlfn.XLOOKUP($B2721, STANDARDS!$A:$A, STANDARDS!$B:$B,,0,2)</f>
        <v>Brockman Iron Fm, Hamersley Gp</v>
      </c>
      <c r="J2721">
        <v>2550</v>
      </c>
      <c r="M2721" t="s">
        <v>222</v>
      </c>
      <c r="O2721">
        <v>5.1999999999999998E-2</v>
      </c>
      <c r="P2721" t="s">
        <v>243</v>
      </c>
      <c r="S2721">
        <v>-31.4</v>
      </c>
      <c r="T2721">
        <v>0.2</v>
      </c>
      <c r="U2721" t="s">
        <v>246</v>
      </c>
      <c r="V2721">
        <v>1</v>
      </c>
      <c r="W2721" t="s">
        <v>247</v>
      </c>
      <c r="X2721" t="s">
        <v>469</v>
      </c>
    </row>
    <row r="2722" spans="1:24" x14ac:dyDescent="0.3">
      <c r="A2722">
        <v>2903</v>
      </c>
      <c r="B2722" s="15" t="s">
        <v>418</v>
      </c>
      <c r="C2722" t="str">
        <f>_xlfn.XLOOKUP($B2722, STANDARDS!$A:$A, STANDARDS!$B:$B,,0,2)</f>
        <v>Brockman Iron Fm, Hamersley Gp</v>
      </c>
      <c r="J2722">
        <v>2550</v>
      </c>
      <c r="M2722" t="s">
        <v>222</v>
      </c>
      <c r="O2722">
        <v>0.14000000000000001</v>
      </c>
      <c r="P2722" t="s">
        <v>243</v>
      </c>
      <c r="S2722">
        <v>-31.1</v>
      </c>
      <c r="T2722">
        <v>0.2</v>
      </c>
      <c r="U2722" t="s">
        <v>246</v>
      </c>
      <c r="V2722">
        <v>1</v>
      </c>
      <c r="W2722" t="s">
        <v>247</v>
      </c>
      <c r="X2722" t="s">
        <v>469</v>
      </c>
    </row>
    <row r="2723" spans="1:24" x14ac:dyDescent="0.3">
      <c r="A2723">
        <v>2904</v>
      </c>
      <c r="B2723" s="15" t="s">
        <v>418</v>
      </c>
      <c r="C2723" t="str">
        <f>_xlfn.XLOOKUP($B2723, STANDARDS!$A:$A, STANDARDS!$B:$B,,0,2)</f>
        <v>Brockman Iron Fm, Hamersley Gp</v>
      </c>
      <c r="J2723">
        <v>2550</v>
      </c>
      <c r="M2723" t="s">
        <v>222</v>
      </c>
      <c r="O2723">
        <v>0.15</v>
      </c>
      <c r="P2723" t="s">
        <v>243</v>
      </c>
      <c r="S2723">
        <v>-30.9</v>
      </c>
      <c r="T2723">
        <v>0.2</v>
      </c>
      <c r="U2723" t="s">
        <v>246</v>
      </c>
      <c r="V2723">
        <v>1</v>
      </c>
      <c r="W2723" t="s">
        <v>247</v>
      </c>
      <c r="X2723" t="s">
        <v>469</v>
      </c>
    </row>
    <row r="2724" spans="1:24" x14ac:dyDescent="0.3">
      <c r="A2724">
        <v>2905</v>
      </c>
      <c r="B2724" s="15" t="s">
        <v>418</v>
      </c>
      <c r="C2724" t="str">
        <f>_xlfn.XLOOKUP($B2724, STANDARDS!$A:$A, STANDARDS!$B:$B,,0,2)</f>
        <v>Brockman Iron Fm, Hamersley Gp</v>
      </c>
      <c r="J2724">
        <v>2550</v>
      </c>
      <c r="M2724" t="s">
        <v>222</v>
      </c>
      <c r="O2724">
        <v>0.14000000000000001</v>
      </c>
      <c r="P2724" t="s">
        <v>243</v>
      </c>
      <c r="S2724">
        <v>-33.200000000000003</v>
      </c>
      <c r="T2724">
        <v>0.2</v>
      </c>
      <c r="U2724" t="s">
        <v>246</v>
      </c>
      <c r="V2724">
        <v>1</v>
      </c>
      <c r="W2724" t="s">
        <v>247</v>
      </c>
      <c r="X2724" t="s">
        <v>469</v>
      </c>
    </row>
    <row r="2725" spans="1:24" x14ac:dyDescent="0.3">
      <c r="A2725">
        <v>2906</v>
      </c>
      <c r="B2725" s="15" t="s">
        <v>418</v>
      </c>
      <c r="C2725" t="str">
        <f>_xlfn.XLOOKUP($B2725, STANDARDS!$A:$A, STANDARDS!$B:$B,,0,2)</f>
        <v>Brockman Iron Fm, Hamersley Gp</v>
      </c>
      <c r="J2725">
        <v>2550</v>
      </c>
      <c r="M2725" t="s">
        <v>222</v>
      </c>
      <c r="O2725">
        <v>0.02</v>
      </c>
      <c r="P2725" t="s">
        <v>243</v>
      </c>
      <c r="S2725">
        <v>-31.1</v>
      </c>
      <c r="T2725">
        <v>0.2</v>
      </c>
      <c r="U2725" t="s">
        <v>246</v>
      </c>
      <c r="V2725">
        <v>1</v>
      </c>
      <c r="W2725" t="s">
        <v>247</v>
      </c>
      <c r="X2725" t="s">
        <v>469</v>
      </c>
    </row>
    <row r="2726" spans="1:24" x14ac:dyDescent="0.3">
      <c r="A2726">
        <v>2907</v>
      </c>
      <c r="B2726" s="15" t="s">
        <v>418</v>
      </c>
      <c r="C2726" t="str">
        <f>_xlfn.XLOOKUP($B2726, STANDARDS!$A:$A, STANDARDS!$B:$B,,0,2)</f>
        <v>Brockman Iron Fm, Hamersley Gp</v>
      </c>
      <c r="J2726">
        <v>2550</v>
      </c>
      <c r="M2726" t="s">
        <v>222</v>
      </c>
      <c r="O2726">
        <v>1.6E-2</v>
      </c>
      <c r="P2726" t="s">
        <v>243</v>
      </c>
      <c r="S2726">
        <v>-30.8</v>
      </c>
      <c r="T2726">
        <v>0.2</v>
      </c>
      <c r="U2726" t="s">
        <v>246</v>
      </c>
      <c r="V2726">
        <v>1</v>
      </c>
      <c r="W2726" t="s">
        <v>247</v>
      </c>
      <c r="X2726" t="s">
        <v>469</v>
      </c>
    </row>
    <row r="2727" spans="1:24" x14ac:dyDescent="0.3">
      <c r="A2727">
        <v>2908</v>
      </c>
      <c r="B2727" s="15" t="s">
        <v>418</v>
      </c>
      <c r="C2727" t="str">
        <f>_xlfn.XLOOKUP($B2727, STANDARDS!$A:$A, STANDARDS!$B:$B,,0,2)</f>
        <v>Brockman Iron Fm, Hamersley Gp</v>
      </c>
      <c r="J2727">
        <v>2550</v>
      </c>
      <c r="M2727" t="s">
        <v>222</v>
      </c>
      <c r="O2727">
        <v>0.18</v>
      </c>
      <c r="P2727" t="s">
        <v>243</v>
      </c>
      <c r="S2727">
        <v>-33.200000000000003</v>
      </c>
      <c r="T2727">
        <v>0.2</v>
      </c>
      <c r="U2727" t="s">
        <v>246</v>
      </c>
      <c r="V2727">
        <v>1</v>
      </c>
      <c r="W2727" t="s">
        <v>247</v>
      </c>
      <c r="X2727" t="s">
        <v>469</v>
      </c>
    </row>
    <row r="2728" spans="1:24" x14ac:dyDescent="0.3">
      <c r="A2728">
        <v>2909</v>
      </c>
      <c r="B2728" s="15" t="s">
        <v>418</v>
      </c>
      <c r="C2728" t="str">
        <f>_xlfn.XLOOKUP($B2728, STANDARDS!$A:$A, STANDARDS!$B:$B,,0,2)</f>
        <v>Brockman Iron Fm, Hamersley Gp</v>
      </c>
      <c r="J2728">
        <v>2550</v>
      </c>
      <c r="M2728" t="s">
        <v>222</v>
      </c>
      <c r="O2728">
        <v>1.1000000000000001E-3</v>
      </c>
      <c r="P2728" t="s">
        <v>243</v>
      </c>
      <c r="S2728">
        <v>-21.1</v>
      </c>
      <c r="T2728">
        <v>0.2</v>
      </c>
      <c r="U2728" t="s">
        <v>246</v>
      </c>
      <c r="V2728">
        <v>1</v>
      </c>
      <c r="W2728" t="s">
        <v>247</v>
      </c>
      <c r="X2728" t="s">
        <v>469</v>
      </c>
    </row>
    <row r="2729" spans="1:24" x14ac:dyDescent="0.3">
      <c r="A2729">
        <v>2910</v>
      </c>
      <c r="B2729" s="15" t="s">
        <v>418</v>
      </c>
      <c r="C2729" t="str">
        <f>_xlfn.XLOOKUP($B2729, STANDARDS!$A:$A, STANDARDS!$B:$B,,0,2)</f>
        <v>Brockman Iron Fm, Hamersley Gp</v>
      </c>
      <c r="J2729">
        <v>2550</v>
      </c>
      <c r="M2729" t="s">
        <v>441</v>
      </c>
      <c r="O2729">
        <v>2E-3</v>
      </c>
      <c r="P2729" t="s">
        <v>243</v>
      </c>
      <c r="S2729">
        <v>-22.3</v>
      </c>
      <c r="T2729">
        <v>0.2</v>
      </c>
      <c r="U2729" t="s">
        <v>246</v>
      </c>
      <c r="V2729">
        <v>1</v>
      </c>
      <c r="W2729" t="s">
        <v>247</v>
      </c>
      <c r="X2729" t="s">
        <v>469</v>
      </c>
    </row>
    <row r="2730" spans="1:24" x14ac:dyDescent="0.3">
      <c r="A2730">
        <v>2911</v>
      </c>
      <c r="B2730" s="15" t="s">
        <v>418</v>
      </c>
      <c r="C2730" t="str">
        <f>_xlfn.XLOOKUP($B2730, STANDARDS!$A:$A, STANDARDS!$B:$B,,0,2)</f>
        <v>Brockman Iron Fm, Hamersley Gp</v>
      </c>
      <c r="J2730">
        <v>2550</v>
      </c>
      <c r="M2730" t="s">
        <v>441</v>
      </c>
      <c r="O2730">
        <v>2.5999999999999999E-2</v>
      </c>
      <c r="P2730" t="s">
        <v>243</v>
      </c>
      <c r="S2730">
        <v>-21.4</v>
      </c>
      <c r="T2730">
        <v>0.2</v>
      </c>
      <c r="U2730" t="s">
        <v>246</v>
      </c>
      <c r="V2730">
        <v>1</v>
      </c>
      <c r="W2730" t="s">
        <v>247</v>
      </c>
      <c r="X2730" t="s">
        <v>469</v>
      </c>
    </row>
    <row r="2731" spans="1:24" x14ac:dyDescent="0.3">
      <c r="A2731">
        <v>2912</v>
      </c>
      <c r="B2731" s="15" t="s">
        <v>418</v>
      </c>
      <c r="C2731" t="str">
        <f>_xlfn.XLOOKUP($B2731, STANDARDS!$A:$A, STANDARDS!$B:$B,,0,2)</f>
        <v>Brockman Iron Fm, Hamersley Gp</v>
      </c>
      <c r="J2731">
        <v>2550</v>
      </c>
      <c r="M2731" t="s">
        <v>441</v>
      </c>
      <c r="O2731">
        <v>3.0000000000000001E-3</v>
      </c>
      <c r="P2731" t="s">
        <v>243</v>
      </c>
      <c r="S2731">
        <v>-18</v>
      </c>
      <c r="T2731">
        <v>0.2</v>
      </c>
      <c r="U2731" t="s">
        <v>246</v>
      </c>
      <c r="V2731">
        <v>1</v>
      </c>
      <c r="W2731" t="s">
        <v>247</v>
      </c>
      <c r="X2731" t="s">
        <v>469</v>
      </c>
    </row>
    <row r="2732" spans="1:24" x14ac:dyDescent="0.3">
      <c r="A2732">
        <v>2913</v>
      </c>
      <c r="B2732" s="15" t="s">
        <v>418</v>
      </c>
      <c r="C2732" t="str">
        <f>_xlfn.XLOOKUP($B2732, STANDARDS!$A:$A, STANDARDS!$B:$B,,0,2)</f>
        <v>Brockman Iron Fm, Hamersley Gp</v>
      </c>
      <c r="J2732">
        <v>2550</v>
      </c>
      <c r="M2732" t="s">
        <v>221</v>
      </c>
      <c r="P2732" t="s">
        <v>243</v>
      </c>
      <c r="Q2732">
        <v>-8.5</v>
      </c>
      <c r="R2732">
        <v>0.2</v>
      </c>
      <c r="V2732">
        <v>1</v>
      </c>
      <c r="W2732" t="s">
        <v>247</v>
      </c>
      <c r="X2732" t="s">
        <v>502</v>
      </c>
    </row>
    <row r="2733" spans="1:24" x14ac:dyDescent="0.3">
      <c r="A2733">
        <v>2914</v>
      </c>
      <c r="B2733" s="15" t="s">
        <v>418</v>
      </c>
      <c r="C2733" t="str">
        <f>_xlfn.XLOOKUP($B2733, STANDARDS!$A:$A, STANDARDS!$B:$B,,0,2)</f>
        <v>Brockman Iron Fm, Hamersley Gp</v>
      </c>
      <c r="J2733">
        <v>2550</v>
      </c>
      <c r="M2733" t="s">
        <v>221</v>
      </c>
      <c r="P2733" t="s">
        <v>243</v>
      </c>
      <c r="Q2733">
        <v>-12.4</v>
      </c>
      <c r="R2733">
        <v>0.2</v>
      </c>
      <c r="V2733">
        <v>1</v>
      </c>
      <c r="W2733" t="s">
        <v>247</v>
      </c>
      <c r="X2733" t="s">
        <v>502</v>
      </c>
    </row>
    <row r="2734" spans="1:24" x14ac:dyDescent="0.3">
      <c r="A2734">
        <v>2915</v>
      </c>
      <c r="B2734" s="15" t="s">
        <v>419</v>
      </c>
      <c r="C2734" t="str">
        <f>_xlfn.XLOOKUP($B2734, STANDARDS!$A:$A, STANDARDS!$B:$B,,0,2)</f>
        <v>Belingwe Greenstone Belt</v>
      </c>
      <c r="J2734">
        <v>2600</v>
      </c>
      <c r="M2734" t="s">
        <v>222</v>
      </c>
      <c r="O2734">
        <v>1.6899999999999998E-2</v>
      </c>
      <c r="P2734" t="s">
        <v>243</v>
      </c>
      <c r="S2734">
        <v>-24.1</v>
      </c>
      <c r="T2734">
        <v>0.2</v>
      </c>
      <c r="U2734" t="s">
        <v>246</v>
      </c>
      <c r="V2734">
        <v>1</v>
      </c>
      <c r="W2734" t="s">
        <v>247</v>
      </c>
      <c r="X2734" t="s">
        <v>469</v>
      </c>
    </row>
    <row r="2735" spans="1:24" x14ac:dyDescent="0.3">
      <c r="A2735">
        <v>2916</v>
      </c>
      <c r="B2735" s="15" t="s">
        <v>420</v>
      </c>
      <c r="C2735" t="str">
        <f>_xlfn.XLOOKUP($B2735, STANDARDS!$A:$A, STANDARDS!$B:$B,,0,2)</f>
        <v>Bulawayan Sgp</v>
      </c>
      <c r="J2735">
        <v>2600</v>
      </c>
      <c r="M2735" t="s">
        <v>217</v>
      </c>
      <c r="P2735" t="s">
        <v>243</v>
      </c>
      <c r="S2735">
        <v>-33.5</v>
      </c>
      <c r="T2735">
        <v>0.2</v>
      </c>
      <c r="U2735" t="s">
        <v>246</v>
      </c>
      <c r="V2735">
        <v>1</v>
      </c>
      <c r="W2735" t="s">
        <v>247</v>
      </c>
      <c r="X2735" t="s">
        <v>463</v>
      </c>
    </row>
    <row r="2736" spans="1:24" x14ac:dyDescent="0.3">
      <c r="A2736">
        <v>2917</v>
      </c>
      <c r="B2736" s="15" t="s">
        <v>420</v>
      </c>
      <c r="C2736" t="str">
        <f>_xlfn.XLOOKUP($B2736, STANDARDS!$A:$A, STANDARDS!$B:$B,,0,2)</f>
        <v>Bulawayan Sgp</v>
      </c>
      <c r="J2736">
        <v>2600</v>
      </c>
      <c r="M2736" t="s">
        <v>240</v>
      </c>
      <c r="P2736" t="s">
        <v>243</v>
      </c>
      <c r="S2736">
        <v>-32.1</v>
      </c>
      <c r="T2736">
        <v>0.2</v>
      </c>
      <c r="U2736" t="s">
        <v>246</v>
      </c>
      <c r="V2736">
        <v>1</v>
      </c>
      <c r="W2736" t="s">
        <v>247</v>
      </c>
      <c r="X2736" t="s">
        <v>463</v>
      </c>
    </row>
    <row r="2737" spans="1:24" x14ac:dyDescent="0.3">
      <c r="A2737">
        <v>2918</v>
      </c>
      <c r="B2737" s="15" t="s">
        <v>420</v>
      </c>
      <c r="C2737" t="str">
        <f>_xlfn.XLOOKUP($B2737, STANDARDS!$A:$A, STANDARDS!$B:$B,,0,2)</f>
        <v>Bulawayan Sgp</v>
      </c>
      <c r="J2737">
        <v>2600</v>
      </c>
      <c r="M2737" t="s">
        <v>240</v>
      </c>
      <c r="P2737" t="s">
        <v>243</v>
      </c>
      <c r="S2737">
        <v>-32.5</v>
      </c>
      <c r="T2737">
        <v>0.2</v>
      </c>
      <c r="U2737" t="s">
        <v>246</v>
      </c>
      <c r="V2737">
        <v>1</v>
      </c>
      <c r="W2737" t="s">
        <v>247</v>
      </c>
      <c r="X2737" t="s">
        <v>463</v>
      </c>
    </row>
    <row r="2738" spans="1:24" x14ac:dyDescent="0.3">
      <c r="A2738">
        <v>2919</v>
      </c>
      <c r="B2738" s="15" t="s">
        <v>420</v>
      </c>
      <c r="C2738" t="str">
        <f>_xlfn.XLOOKUP($B2738, STANDARDS!$A:$A, STANDARDS!$B:$B,,0,2)</f>
        <v>Bulawayan Sgp</v>
      </c>
      <c r="J2738">
        <v>2600</v>
      </c>
      <c r="M2738" t="s">
        <v>217</v>
      </c>
      <c r="P2738" t="s">
        <v>243</v>
      </c>
      <c r="S2738">
        <v>-31.8</v>
      </c>
      <c r="T2738">
        <v>0.2</v>
      </c>
      <c r="U2738" t="s">
        <v>246</v>
      </c>
      <c r="V2738">
        <v>1</v>
      </c>
      <c r="W2738" t="s">
        <v>247</v>
      </c>
      <c r="X2738" t="s">
        <v>463</v>
      </c>
    </row>
    <row r="2739" spans="1:24" x14ac:dyDescent="0.3">
      <c r="A2739">
        <v>2920</v>
      </c>
      <c r="B2739" s="15" t="s">
        <v>420</v>
      </c>
      <c r="C2739" t="str">
        <f>_xlfn.XLOOKUP($B2739, STANDARDS!$A:$A, STANDARDS!$B:$B,,0,2)</f>
        <v>Bulawayan Sgp</v>
      </c>
      <c r="J2739">
        <v>2600</v>
      </c>
      <c r="M2739" t="s">
        <v>240</v>
      </c>
      <c r="P2739" t="s">
        <v>243</v>
      </c>
      <c r="S2739">
        <v>-26.9</v>
      </c>
      <c r="T2739">
        <v>0.2</v>
      </c>
      <c r="U2739" t="s">
        <v>246</v>
      </c>
      <c r="V2739">
        <v>1</v>
      </c>
      <c r="W2739" t="s">
        <v>247</v>
      </c>
      <c r="X2739" t="s">
        <v>455</v>
      </c>
    </row>
    <row r="2740" spans="1:24" x14ac:dyDescent="0.3">
      <c r="A2740">
        <v>2921</v>
      </c>
      <c r="B2740" s="15" t="s">
        <v>420</v>
      </c>
      <c r="C2740" t="str">
        <f>_xlfn.XLOOKUP($B2740, STANDARDS!$A:$A, STANDARDS!$B:$B,,0,2)</f>
        <v>Bulawayan Sgp</v>
      </c>
      <c r="J2740">
        <v>2600</v>
      </c>
      <c r="M2740" t="s">
        <v>241</v>
      </c>
      <c r="P2740" t="s">
        <v>243</v>
      </c>
      <c r="S2740">
        <v>-30.2</v>
      </c>
      <c r="T2740">
        <v>0.2</v>
      </c>
      <c r="U2740" t="s">
        <v>246</v>
      </c>
      <c r="V2740">
        <v>1</v>
      </c>
      <c r="W2740" t="s">
        <v>247</v>
      </c>
      <c r="X2740" t="s">
        <v>455</v>
      </c>
    </row>
    <row r="2741" spans="1:24" x14ac:dyDescent="0.3">
      <c r="A2741">
        <v>2922</v>
      </c>
      <c r="B2741" s="15" t="s">
        <v>420</v>
      </c>
      <c r="C2741" t="str">
        <f>_xlfn.XLOOKUP($B2741, STANDARDS!$A:$A, STANDARDS!$B:$B,,0,2)</f>
        <v>Bulawayan Sgp</v>
      </c>
      <c r="J2741">
        <v>2600</v>
      </c>
      <c r="M2741" t="s">
        <v>240</v>
      </c>
      <c r="P2741" t="s">
        <v>243</v>
      </c>
      <c r="S2741">
        <v>-28.6</v>
      </c>
      <c r="T2741">
        <v>0.2</v>
      </c>
      <c r="U2741" t="s">
        <v>246</v>
      </c>
      <c r="V2741">
        <v>1</v>
      </c>
      <c r="W2741" t="s">
        <v>247</v>
      </c>
      <c r="X2741" t="s">
        <v>455</v>
      </c>
    </row>
    <row r="2742" spans="1:24" x14ac:dyDescent="0.3">
      <c r="A2742">
        <v>2923</v>
      </c>
      <c r="B2742" s="15" t="s">
        <v>420</v>
      </c>
      <c r="C2742" t="str">
        <f>_xlfn.XLOOKUP($B2742, STANDARDS!$A:$A, STANDARDS!$B:$B,,0,2)</f>
        <v>Bulawayan Sgp</v>
      </c>
      <c r="J2742">
        <v>2600</v>
      </c>
      <c r="M2742" t="s">
        <v>240</v>
      </c>
      <c r="P2742" t="s">
        <v>243</v>
      </c>
      <c r="S2742">
        <v>-31.3</v>
      </c>
      <c r="T2742">
        <v>0.2</v>
      </c>
      <c r="U2742" t="s">
        <v>246</v>
      </c>
      <c r="V2742">
        <v>1</v>
      </c>
      <c r="W2742" t="s">
        <v>247</v>
      </c>
      <c r="X2742" t="s">
        <v>455</v>
      </c>
    </row>
    <row r="2743" spans="1:24" x14ac:dyDescent="0.3">
      <c r="A2743">
        <v>2924</v>
      </c>
      <c r="B2743" s="15" t="s">
        <v>420</v>
      </c>
      <c r="C2743" t="str">
        <f>_xlfn.XLOOKUP($B2743, STANDARDS!$A:$A, STANDARDS!$B:$B,,0,2)</f>
        <v>Bulawayan Sgp</v>
      </c>
      <c r="J2743">
        <v>2600</v>
      </c>
      <c r="M2743" t="s">
        <v>240</v>
      </c>
      <c r="P2743" t="s">
        <v>243</v>
      </c>
      <c r="S2743">
        <v>-30.6</v>
      </c>
      <c r="T2743">
        <v>0.2</v>
      </c>
      <c r="U2743" t="s">
        <v>246</v>
      </c>
      <c r="V2743">
        <v>1</v>
      </c>
      <c r="W2743" t="s">
        <v>247</v>
      </c>
      <c r="X2743" t="s">
        <v>455</v>
      </c>
    </row>
    <row r="2744" spans="1:24" x14ac:dyDescent="0.3">
      <c r="A2744">
        <v>2925</v>
      </c>
      <c r="B2744" s="15" t="s">
        <v>420</v>
      </c>
      <c r="C2744" t="str">
        <f>_xlfn.XLOOKUP($B2744, STANDARDS!$A:$A, STANDARDS!$B:$B,,0,2)</f>
        <v>Bulawayan Sgp</v>
      </c>
      <c r="J2744">
        <v>2600</v>
      </c>
      <c r="M2744" t="s">
        <v>240</v>
      </c>
      <c r="P2744" t="s">
        <v>243</v>
      </c>
      <c r="S2744">
        <v>-33.5</v>
      </c>
      <c r="T2744">
        <v>0.2</v>
      </c>
      <c r="U2744" t="s">
        <v>246</v>
      </c>
      <c r="V2744">
        <v>1</v>
      </c>
      <c r="W2744" t="s">
        <v>247</v>
      </c>
      <c r="X2744" t="s">
        <v>455</v>
      </c>
    </row>
    <row r="2745" spans="1:24" x14ac:dyDescent="0.3">
      <c r="A2745">
        <v>2926</v>
      </c>
      <c r="B2745" s="15" t="s">
        <v>420</v>
      </c>
      <c r="C2745" t="str">
        <f>_xlfn.XLOOKUP($B2745, STANDARDS!$A:$A, STANDARDS!$B:$B,,0,2)</f>
        <v>Bulawayan Sgp</v>
      </c>
      <c r="J2745">
        <v>2600</v>
      </c>
      <c r="M2745" t="s">
        <v>240</v>
      </c>
      <c r="P2745" t="s">
        <v>243</v>
      </c>
      <c r="S2745">
        <v>-27.4</v>
      </c>
      <c r="T2745">
        <v>0.2</v>
      </c>
      <c r="U2745" t="s">
        <v>246</v>
      </c>
      <c r="V2745">
        <v>1</v>
      </c>
      <c r="W2745" t="s">
        <v>247</v>
      </c>
      <c r="X2745" t="s">
        <v>455</v>
      </c>
    </row>
    <row r="2746" spans="1:24" x14ac:dyDescent="0.3">
      <c r="A2746">
        <v>2927</v>
      </c>
      <c r="B2746" s="15" t="s">
        <v>420</v>
      </c>
      <c r="C2746" t="str">
        <f>_xlfn.XLOOKUP($B2746, STANDARDS!$A:$A, STANDARDS!$B:$B,,0,2)</f>
        <v>Bulawayan Sgp</v>
      </c>
      <c r="J2746">
        <v>2600</v>
      </c>
      <c r="M2746" t="s">
        <v>240</v>
      </c>
      <c r="P2746" t="s">
        <v>243</v>
      </c>
      <c r="S2746">
        <v>-29</v>
      </c>
      <c r="T2746">
        <v>0.2</v>
      </c>
      <c r="U2746" t="s">
        <v>246</v>
      </c>
      <c r="V2746">
        <v>1</v>
      </c>
      <c r="W2746" t="s">
        <v>247</v>
      </c>
      <c r="X2746" t="s">
        <v>455</v>
      </c>
    </row>
    <row r="2747" spans="1:24" x14ac:dyDescent="0.3">
      <c r="A2747">
        <v>2928</v>
      </c>
      <c r="B2747" s="15" t="s">
        <v>420</v>
      </c>
      <c r="C2747" t="str">
        <f>_xlfn.XLOOKUP($B2747, STANDARDS!$A:$A, STANDARDS!$B:$B,,0,2)</f>
        <v>Bulawayan Sgp</v>
      </c>
      <c r="J2747">
        <v>2600</v>
      </c>
      <c r="M2747" t="s">
        <v>241</v>
      </c>
      <c r="P2747" t="s">
        <v>243</v>
      </c>
      <c r="S2747">
        <v>-15.9</v>
      </c>
      <c r="T2747">
        <v>0.2</v>
      </c>
      <c r="U2747" t="s">
        <v>246</v>
      </c>
      <c r="V2747">
        <v>1</v>
      </c>
      <c r="W2747" t="s">
        <v>247</v>
      </c>
      <c r="X2747" t="s">
        <v>455</v>
      </c>
    </row>
    <row r="2748" spans="1:24" x14ac:dyDescent="0.3">
      <c r="A2748">
        <v>2929</v>
      </c>
      <c r="B2748" s="15" t="s">
        <v>420</v>
      </c>
      <c r="C2748" t="str">
        <f>_xlfn.XLOOKUP($B2748, STANDARDS!$A:$A, STANDARDS!$B:$B,,0,2)</f>
        <v>Bulawayan Sgp</v>
      </c>
      <c r="J2748">
        <v>2600</v>
      </c>
      <c r="M2748" t="s">
        <v>222</v>
      </c>
      <c r="P2748" t="s">
        <v>243</v>
      </c>
      <c r="S2748">
        <v>-39.299999999999997</v>
      </c>
      <c r="T2748">
        <v>0.2</v>
      </c>
      <c r="U2748" t="s">
        <v>246</v>
      </c>
      <c r="V2748">
        <v>1</v>
      </c>
      <c r="W2748" t="s">
        <v>247</v>
      </c>
      <c r="X2748" t="s">
        <v>455</v>
      </c>
    </row>
    <row r="2749" spans="1:24" x14ac:dyDescent="0.3">
      <c r="A2749">
        <v>2930</v>
      </c>
      <c r="B2749" s="15" t="s">
        <v>420</v>
      </c>
      <c r="C2749" t="str">
        <f>_xlfn.XLOOKUP($B2749, STANDARDS!$A:$A, STANDARDS!$B:$B,,0,2)</f>
        <v>Bulawayan Sgp</v>
      </c>
      <c r="J2749">
        <v>2600</v>
      </c>
      <c r="M2749" t="s">
        <v>240</v>
      </c>
      <c r="P2749" t="s">
        <v>243</v>
      </c>
      <c r="S2749">
        <v>-28.1</v>
      </c>
      <c r="T2749">
        <v>0.2</v>
      </c>
      <c r="U2749" t="s">
        <v>246</v>
      </c>
      <c r="V2749">
        <v>1</v>
      </c>
      <c r="W2749" t="s">
        <v>247</v>
      </c>
      <c r="X2749" t="s">
        <v>484</v>
      </c>
    </row>
    <row r="2750" spans="1:24" x14ac:dyDescent="0.3">
      <c r="A2750">
        <v>2931</v>
      </c>
      <c r="B2750" s="15" t="s">
        <v>420</v>
      </c>
      <c r="C2750" t="str">
        <f>_xlfn.XLOOKUP($B2750, STANDARDS!$A:$A, STANDARDS!$B:$B,,0,2)</f>
        <v>Bulawayan Sgp</v>
      </c>
      <c r="J2750">
        <v>2600</v>
      </c>
      <c r="M2750" t="s">
        <v>240</v>
      </c>
      <c r="P2750" t="s">
        <v>243</v>
      </c>
      <c r="S2750">
        <v>-33.5</v>
      </c>
      <c r="T2750">
        <v>0.2</v>
      </c>
      <c r="U2750" t="s">
        <v>246</v>
      </c>
      <c r="V2750">
        <v>1</v>
      </c>
      <c r="W2750" t="s">
        <v>247</v>
      </c>
      <c r="X2750" t="s">
        <v>503</v>
      </c>
    </row>
    <row r="2751" spans="1:24" x14ac:dyDescent="0.3">
      <c r="A2751">
        <v>2932</v>
      </c>
      <c r="B2751" s="15" t="s">
        <v>420</v>
      </c>
      <c r="C2751" t="str">
        <f>_xlfn.XLOOKUP($B2751, STANDARDS!$A:$A, STANDARDS!$B:$B,,0,2)</f>
        <v>Bulawayan Sgp</v>
      </c>
      <c r="J2751">
        <v>2600</v>
      </c>
      <c r="M2751" t="s">
        <v>240</v>
      </c>
      <c r="P2751" t="s">
        <v>243</v>
      </c>
      <c r="S2751">
        <v>-32.5</v>
      </c>
      <c r="T2751">
        <v>0.2</v>
      </c>
      <c r="U2751" t="s">
        <v>246</v>
      </c>
      <c r="V2751">
        <v>1</v>
      </c>
      <c r="W2751" t="s">
        <v>247</v>
      </c>
      <c r="X2751" t="s">
        <v>503</v>
      </c>
    </row>
    <row r="2752" spans="1:24" x14ac:dyDescent="0.3">
      <c r="A2752">
        <v>2933</v>
      </c>
      <c r="B2752" s="15" t="s">
        <v>420</v>
      </c>
      <c r="C2752" t="str">
        <f>_xlfn.XLOOKUP($B2752, STANDARDS!$A:$A, STANDARDS!$B:$B,,0,2)</f>
        <v>Bulawayan Sgp</v>
      </c>
      <c r="J2752">
        <v>2600</v>
      </c>
      <c r="M2752" t="s">
        <v>240</v>
      </c>
      <c r="P2752" t="s">
        <v>243</v>
      </c>
      <c r="S2752">
        <v>-32.1</v>
      </c>
      <c r="T2752">
        <v>0.2</v>
      </c>
      <c r="U2752" t="s">
        <v>246</v>
      </c>
      <c r="V2752">
        <v>1</v>
      </c>
      <c r="W2752" t="s">
        <v>247</v>
      </c>
      <c r="X2752" t="s">
        <v>503</v>
      </c>
    </row>
    <row r="2753" spans="1:24" x14ac:dyDescent="0.3">
      <c r="A2753">
        <v>2934</v>
      </c>
      <c r="B2753" s="15" t="s">
        <v>420</v>
      </c>
      <c r="C2753" t="str">
        <f>_xlfn.XLOOKUP($B2753, STANDARDS!$A:$A, STANDARDS!$B:$B,,0,2)</f>
        <v>Bulawayan Sgp</v>
      </c>
      <c r="J2753">
        <v>2600</v>
      </c>
      <c r="M2753" t="s">
        <v>240</v>
      </c>
      <c r="P2753" t="s">
        <v>243</v>
      </c>
      <c r="S2753">
        <v>-31.8</v>
      </c>
      <c r="T2753">
        <v>0.2</v>
      </c>
      <c r="U2753" t="s">
        <v>246</v>
      </c>
      <c r="V2753">
        <v>1</v>
      </c>
      <c r="W2753" t="s">
        <v>247</v>
      </c>
      <c r="X2753" t="s">
        <v>503</v>
      </c>
    </row>
    <row r="2754" spans="1:24" x14ac:dyDescent="0.3">
      <c r="A2754">
        <v>2935</v>
      </c>
      <c r="B2754" s="15" t="s">
        <v>420</v>
      </c>
      <c r="C2754" t="str">
        <f>_xlfn.XLOOKUP($B2754, STANDARDS!$A:$A, STANDARDS!$B:$B,,0,2)</f>
        <v>Bulawayan Sgp</v>
      </c>
      <c r="J2754">
        <v>2600</v>
      </c>
      <c r="M2754" t="s">
        <v>240</v>
      </c>
      <c r="P2754" t="s">
        <v>243</v>
      </c>
      <c r="S2754">
        <v>-30.5</v>
      </c>
      <c r="T2754">
        <v>0.2</v>
      </c>
      <c r="U2754" t="s">
        <v>246</v>
      </c>
      <c r="V2754">
        <v>1</v>
      </c>
      <c r="W2754" t="s">
        <v>247</v>
      </c>
      <c r="X2754" t="s">
        <v>503</v>
      </c>
    </row>
    <row r="2755" spans="1:24" x14ac:dyDescent="0.3">
      <c r="A2755">
        <v>2936</v>
      </c>
      <c r="B2755" s="15" t="s">
        <v>420</v>
      </c>
      <c r="C2755" t="str">
        <f>_xlfn.XLOOKUP($B2755, STANDARDS!$A:$A, STANDARDS!$B:$B,,0,2)</f>
        <v>Bulawayan Sgp</v>
      </c>
      <c r="J2755">
        <v>2600</v>
      </c>
      <c r="M2755" t="s">
        <v>221</v>
      </c>
      <c r="O2755">
        <v>0.01</v>
      </c>
      <c r="P2755" t="s">
        <v>243</v>
      </c>
      <c r="S2755">
        <v>-17.2</v>
      </c>
      <c r="T2755">
        <v>0.2</v>
      </c>
      <c r="U2755" t="s">
        <v>246</v>
      </c>
      <c r="V2755">
        <v>1</v>
      </c>
      <c r="W2755" t="s">
        <v>247</v>
      </c>
      <c r="X2755" t="s">
        <v>469</v>
      </c>
    </row>
    <row r="2756" spans="1:24" x14ac:dyDescent="0.3">
      <c r="A2756">
        <v>2937</v>
      </c>
      <c r="B2756" s="15" t="s">
        <v>420</v>
      </c>
      <c r="C2756" t="str">
        <f>_xlfn.XLOOKUP($B2756, STANDARDS!$A:$A, STANDARDS!$B:$B,,0,2)</f>
        <v>Bulawayan Sgp</v>
      </c>
      <c r="J2756">
        <v>2600</v>
      </c>
      <c r="M2756" t="s">
        <v>221</v>
      </c>
      <c r="O2756">
        <v>0.01</v>
      </c>
      <c r="P2756" t="s">
        <v>243</v>
      </c>
      <c r="S2756">
        <v>-30.6</v>
      </c>
      <c r="T2756">
        <v>0.2</v>
      </c>
      <c r="U2756" t="s">
        <v>246</v>
      </c>
      <c r="V2756">
        <v>1</v>
      </c>
      <c r="W2756" t="s">
        <v>247</v>
      </c>
      <c r="X2756" t="s">
        <v>469</v>
      </c>
    </row>
    <row r="2757" spans="1:24" x14ac:dyDescent="0.3">
      <c r="A2757">
        <v>2938</v>
      </c>
      <c r="B2757" s="15" t="s">
        <v>420</v>
      </c>
      <c r="C2757" t="str">
        <f>_xlfn.XLOOKUP($B2757, STANDARDS!$A:$A, STANDARDS!$B:$B,,0,2)</f>
        <v>Bulawayan Sgp</v>
      </c>
      <c r="J2757">
        <v>2600</v>
      </c>
      <c r="M2757" t="s">
        <v>221</v>
      </c>
      <c r="O2757">
        <v>1.7999999999999999E-2</v>
      </c>
      <c r="P2757" t="s">
        <v>243</v>
      </c>
      <c r="S2757">
        <v>-33.1</v>
      </c>
      <c r="T2757">
        <v>0.2</v>
      </c>
      <c r="U2757" t="s">
        <v>246</v>
      </c>
      <c r="V2757">
        <v>1</v>
      </c>
      <c r="W2757" t="s">
        <v>247</v>
      </c>
      <c r="X2757" t="s">
        <v>469</v>
      </c>
    </row>
    <row r="2758" spans="1:24" x14ac:dyDescent="0.3">
      <c r="A2758">
        <v>2939</v>
      </c>
      <c r="B2758" s="15" t="s">
        <v>420</v>
      </c>
      <c r="C2758" t="str">
        <f>_xlfn.XLOOKUP($B2758, STANDARDS!$A:$A, STANDARDS!$B:$B,,0,2)</f>
        <v>Bulawayan Sgp</v>
      </c>
      <c r="J2758">
        <v>2600</v>
      </c>
      <c r="M2758" t="s">
        <v>221</v>
      </c>
      <c r="P2758" t="s">
        <v>243</v>
      </c>
      <c r="Q2758">
        <v>0.5</v>
      </c>
      <c r="R2758">
        <v>0.2</v>
      </c>
      <c r="V2758">
        <v>1</v>
      </c>
      <c r="W2758" t="s">
        <v>247</v>
      </c>
      <c r="X2758" t="s">
        <v>470</v>
      </c>
    </row>
    <row r="2759" spans="1:24" x14ac:dyDescent="0.3">
      <c r="A2759">
        <v>2940</v>
      </c>
      <c r="B2759" s="15" t="s">
        <v>420</v>
      </c>
      <c r="C2759" t="str">
        <f>_xlfn.XLOOKUP($B2759, STANDARDS!$A:$A, STANDARDS!$B:$B,,0,2)</f>
        <v>Bulawayan Sgp</v>
      </c>
      <c r="J2759">
        <v>2600</v>
      </c>
      <c r="M2759" t="s">
        <v>217</v>
      </c>
      <c r="P2759" t="s">
        <v>243</v>
      </c>
      <c r="Q2759">
        <v>-0.7</v>
      </c>
      <c r="R2759">
        <v>0.2</v>
      </c>
      <c r="V2759">
        <v>1</v>
      </c>
      <c r="W2759" t="s">
        <v>247</v>
      </c>
      <c r="X2759" t="s">
        <v>470</v>
      </c>
    </row>
    <row r="2760" spans="1:24" x14ac:dyDescent="0.3">
      <c r="A2760">
        <v>2941</v>
      </c>
      <c r="B2760" s="15" t="s">
        <v>420</v>
      </c>
      <c r="C2760" t="str">
        <f>_xlfn.XLOOKUP($B2760, STANDARDS!$A:$A, STANDARDS!$B:$B,,0,2)</f>
        <v>Bulawayan Sgp</v>
      </c>
      <c r="J2760">
        <v>2600</v>
      </c>
      <c r="M2760" t="s">
        <v>217</v>
      </c>
      <c r="P2760" t="s">
        <v>243</v>
      </c>
      <c r="Q2760">
        <v>-0.8</v>
      </c>
      <c r="R2760">
        <v>0.2</v>
      </c>
      <c r="V2760">
        <v>1</v>
      </c>
      <c r="W2760" t="s">
        <v>247</v>
      </c>
      <c r="X2760" t="s">
        <v>470</v>
      </c>
    </row>
    <row r="2761" spans="1:24" x14ac:dyDescent="0.3">
      <c r="A2761">
        <v>2942</v>
      </c>
      <c r="B2761" s="15" t="s">
        <v>420</v>
      </c>
      <c r="C2761" t="str">
        <f>_xlfn.XLOOKUP($B2761, STANDARDS!$A:$A, STANDARDS!$B:$B,,0,2)</f>
        <v>Bulawayan Sgp</v>
      </c>
      <c r="J2761">
        <v>2600</v>
      </c>
      <c r="M2761" t="s">
        <v>221</v>
      </c>
      <c r="P2761" t="s">
        <v>243</v>
      </c>
      <c r="Q2761">
        <v>0.8</v>
      </c>
      <c r="R2761">
        <v>0.2</v>
      </c>
      <c r="V2761">
        <v>1</v>
      </c>
      <c r="W2761" t="s">
        <v>247</v>
      </c>
      <c r="X2761" t="s">
        <v>470</v>
      </c>
    </row>
    <row r="2762" spans="1:24" x14ac:dyDescent="0.3">
      <c r="A2762">
        <v>2943</v>
      </c>
      <c r="B2762" s="15" t="s">
        <v>420</v>
      </c>
      <c r="C2762" t="str">
        <f>_xlfn.XLOOKUP($B2762, STANDARDS!$A:$A, STANDARDS!$B:$B,,0,2)</f>
        <v>Bulawayan Sgp</v>
      </c>
      <c r="J2762">
        <v>2600</v>
      </c>
      <c r="M2762" t="s">
        <v>221</v>
      </c>
      <c r="P2762" t="s">
        <v>243</v>
      </c>
      <c r="Q2762">
        <v>1.2</v>
      </c>
      <c r="R2762">
        <v>0.2</v>
      </c>
      <c r="V2762">
        <v>1</v>
      </c>
      <c r="W2762" t="s">
        <v>247</v>
      </c>
      <c r="X2762" t="s">
        <v>470</v>
      </c>
    </row>
    <row r="2763" spans="1:24" x14ac:dyDescent="0.3">
      <c r="A2763">
        <v>2944</v>
      </c>
      <c r="B2763" s="15" t="s">
        <v>420</v>
      </c>
      <c r="C2763" t="str">
        <f>_xlfn.XLOOKUP($B2763, STANDARDS!$A:$A, STANDARDS!$B:$B,,0,2)</f>
        <v>Bulawayan Sgp</v>
      </c>
      <c r="J2763">
        <v>2600</v>
      </c>
      <c r="M2763" t="s">
        <v>240</v>
      </c>
      <c r="P2763" t="s">
        <v>243</v>
      </c>
      <c r="Q2763">
        <v>0.6</v>
      </c>
      <c r="R2763">
        <v>0.2</v>
      </c>
      <c r="V2763">
        <v>1</v>
      </c>
      <c r="W2763" t="s">
        <v>247</v>
      </c>
      <c r="X2763" t="s">
        <v>450</v>
      </c>
    </row>
    <row r="2764" spans="1:24" x14ac:dyDescent="0.3">
      <c r="A2764">
        <v>2945</v>
      </c>
      <c r="B2764" s="15" t="s">
        <v>420</v>
      </c>
      <c r="C2764" t="str">
        <f>_xlfn.XLOOKUP($B2764, STANDARDS!$A:$A, STANDARDS!$B:$B,,0,2)</f>
        <v>Bulawayan Sgp</v>
      </c>
      <c r="J2764">
        <v>2600</v>
      </c>
      <c r="M2764" t="s">
        <v>240</v>
      </c>
      <c r="P2764" t="s">
        <v>243</v>
      </c>
      <c r="Q2764">
        <v>-0.9</v>
      </c>
      <c r="R2764">
        <v>0.2</v>
      </c>
      <c r="V2764">
        <v>1</v>
      </c>
      <c r="W2764" t="s">
        <v>247</v>
      </c>
      <c r="X2764" t="s">
        <v>450</v>
      </c>
    </row>
    <row r="2765" spans="1:24" x14ac:dyDescent="0.3">
      <c r="A2765">
        <v>2946</v>
      </c>
      <c r="B2765" s="15" t="s">
        <v>420</v>
      </c>
      <c r="C2765" t="str">
        <f>_xlfn.XLOOKUP($B2765, STANDARDS!$A:$A, STANDARDS!$B:$B,,0,2)</f>
        <v>Bulawayan Sgp</v>
      </c>
      <c r="J2765">
        <v>2600</v>
      </c>
      <c r="M2765" t="s">
        <v>240</v>
      </c>
      <c r="P2765" t="s">
        <v>243</v>
      </c>
      <c r="Q2765">
        <v>-0.9</v>
      </c>
      <c r="R2765">
        <v>0.2</v>
      </c>
      <c r="V2765">
        <v>1</v>
      </c>
      <c r="W2765" t="s">
        <v>247</v>
      </c>
      <c r="X2765" t="s">
        <v>450</v>
      </c>
    </row>
    <row r="2766" spans="1:24" x14ac:dyDescent="0.3">
      <c r="A2766">
        <v>2947</v>
      </c>
      <c r="B2766" s="15" t="s">
        <v>420</v>
      </c>
      <c r="C2766" t="str">
        <f>_xlfn.XLOOKUP($B2766, STANDARDS!$A:$A, STANDARDS!$B:$B,,0,2)</f>
        <v>Bulawayan Sgp</v>
      </c>
      <c r="J2766">
        <v>2600</v>
      </c>
      <c r="M2766" t="s">
        <v>240</v>
      </c>
      <c r="P2766" t="s">
        <v>243</v>
      </c>
      <c r="Q2766">
        <v>-2.5</v>
      </c>
      <c r="R2766">
        <v>0.2</v>
      </c>
      <c r="V2766">
        <v>1</v>
      </c>
      <c r="W2766" t="s">
        <v>247</v>
      </c>
      <c r="X2766" t="s">
        <v>450</v>
      </c>
    </row>
    <row r="2767" spans="1:24" x14ac:dyDescent="0.3">
      <c r="A2767">
        <v>2948</v>
      </c>
      <c r="B2767" s="15" t="s">
        <v>420</v>
      </c>
      <c r="C2767" t="str">
        <f>_xlfn.XLOOKUP($B2767, STANDARDS!$A:$A, STANDARDS!$B:$B,,0,2)</f>
        <v>Bulawayan Sgp</v>
      </c>
      <c r="J2767">
        <v>2600</v>
      </c>
      <c r="M2767" t="s">
        <v>241</v>
      </c>
      <c r="P2767" t="s">
        <v>243</v>
      </c>
      <c r="Q2767">
        <v>-3.3</v>
      </c>
      <c r="R2767">
        <v>0.2</v>
      </c>
      <c r="V2767">
        <v>1</v>
      </c>
      <c r="W2767" t="s">
        <v>247</v>
      </c>
      <c r="X2767" t="s">
        <v>450</v>
      </c>
    </row>
    <row r="2768" spans="1:24" x14ac:dyDescent="0.3">
      <c r="A2768">
        <v>2949</v>
      </c>
      <c r="B2768" s="15" t="s">
        <v>420</v>
      </c>
      <c r="C2768" t="str">
        <f>_xlfn.XLOOKUP($B2768, STANDARDS!$A:$A, STANDARDS!$B:$B,,0,2)</f>
        <v>Bulawayan Sgp</v>
      </c>
      <c r="J2768">
        <v>2600</v>
      </c>
      <c r="M2768" t="s">
        <v>240</v>
      </c>
      <c r="P2768" t="s">
        <v>243</v>
      </c>
      <c r="Q2768">
        <v>-3.2</v>
      </c>
      <c r="R2768">
        <v>0.2</v>
      </c>
      <c r="V2768">
        <v>1</v>
      </c>
      <c r="W2768" t="s">
        <v>247</v>
      </c>
      <c r="X2768" t="s">
        <v>450</v>
      </c>
    </row>
    <row r="2769" spans="1:24" x14ac:dyDescent="0.3">
      <c r="A2769">
        <v>2950</v>
      </c>
      <c r="B2769" s="15" t="s">
        <v>420</v>
      </c>
      <c r="C2769" t="str">
        <f>_xlfn.XLOOKUP($B2769, STANDARDS!$A:$A, STANDARDS!$B:$B,,0,2)</f>
        <v>Bulawayan Sgp</v>
      </c>
      <c r="J2769">
        <v>2600</v>
      </c>
      <c r="M2769" t="s">
        <v>240</v>
      </c>
      <c r="P2769" t="s">
        <v>243</v>
      </c>
      <c r="Q2769">
        <v>-0.5</v>
      </c>
      <c r="R2769">
        <v>0.2</v>
      </c>
      <c r="V2769">
        <v>1</v>
      </c>
      <c r="W2769" t="s">
        <v>247</v>
      </c>
      <c r="X2769" t="s">
        <v>450</v>
      </c>
    </row>
    <row r="2770" spans="1:24" x14ac:dyDescent="0.3">
      <c r="A2770">
        <v>2951</v>
      </c>
      <c r="B2770" s="15" t="s">
        <v>420</v>
      </c>
      <c r="C2770" t="str">
        <f>_xlfn.XLOOKUP($B2770, STANDARDS!$A:$A, STANDARDS!$B:$B,,0,2)</f>
        <v>Bulawayan Sgp</v>
      </c>
      <c r="J2770">
        <v>2600</v>
      </c>
      <c r="M2770" t="s">
        <v>240</v>
      </c>
      <c r="P2770" t="s">
        <v>243</v>
      </c>
      <c r="Q2770">
        <v>-0.2</v>
      </c>
      <c r="R2770">
        <v>0.2</v>
      </c>
      <c r="V2770">
        <v>1</v>
      </c>
      <c r="W2770" t="s">
        <v>247</v>
      </c>
      <c r="X2770" t="s">
        <v>450</v>
      </c>
    </row>
    <row r="2771" spans="1:24" x14ac:dyDescent="0.3">
      <c r="A2771">
        <v>2952</v>
      </c>
      <c r="B2771" s="15" t="s">
        <v>420</v>
      </c>
      <c r="C2771" t="str">
        <f>_xlfn.XLOOKUP($B2771, STANDARDS!$A:$A, STANDARDS!$B:$B,,0,2)</f>
        <v>Bulawayan Sgp</v>
      </c>
      <c r="J2771">
        <v>2600</v>
      </c>
      <c r="M2771" t="s">
        <v>240</v>
      </c>
      <c r="P2771" t="s">
        <v>243</v>
      </c>
      <c r="Q2771">
        <v>1</v>
      </c>
      <c r="R2771">
        <v>0.2</v>
      </c>
      <c r="V2771">
        <v>1</v>
      </c>
      <c r="W2771" t="s">
        <v>247</v>
      </c>
      <c r="X2771" t="s">
        <v>450</v>
      </c>
    </row>
    <row r="2772" spans="1:24" x14ac:dyDescent="0.3">
      <c r="A2772">
        <v>2953</v>
      </c>
      <c r="B2772" s="15" t="s">
        <v>420</v>
      </c>
      <c r="C2772" t="str">
        <f>_xlfn.XLOOKUP($B2772, STANDARDS!$A:$A, STANDARDS!$B:$B,,0,2)</f>
        <v>Bulawayan Sgp</v>
      </c>
      <c r="J2772">
        <v>2600</v>
      </c>
      <c r="M2772" t="s">
        <v>240</v>
      </c>
      <c r="P2772" t="s">
        <v>243</v>
      </c>
      <c r="Q2772">
        <v>0.2</v>
      </c>
      <c r="R2772">
        <v>0.2</v>
      </c>
      <c r="V2772">
        <v>1</v>
      </c>
      <c r="W2772" t="s">
        <v>247</v>
      </c>
      <c r="X2772" t="s">
        <v>450</v>
      </c>
    </row>
    <row r="2773" spans="1:24" x14ac:dyDescent="0.3">
      <c r="A2773">
        <v>2954</v>
      </c>
      <c r="B2773" s="15" t="s">
        <v>420</v>
      </c>
      <c r="C2773" t="str">
        <f>_xlfn.XLOOKUP($B2773, STANDARDS!$A:$A, STANDARDS!$B:$B,,0,2)</f>
        <v>Bulawayan Sgp</v>
      </c>
      <c r="J2773">
        <v>2600</v>
      </c>
      <c r="M2773" t="s">
        <v>240</v>
      </c>
      <c r="P2773" t="s">
        <v>243</v>
      </c>
      <c r="Q2773">
        <v>0.3</v>
      </c>
      <c r="R2773">
        <v>0.2</v>
      </c>
      <c r="V2773">
        <v>1</v>
      </c>
      <c r="W2773" t="s">
        <v>247</v>
      </c>
      <c r="X2773" t="s">
        <v>450</v>
      </c>
    </row>
    <row r="2774" spans="1:24" x14ac:dyDescent="0.3">
      <c r="A2774">
        <v>2955</v>
      </c>
      <c r="B2774" s="15" t="s">
        <v>420</v>
      </c>
      <c r="C2774" t="str">
        <f>_xlfn.XLOOKUP($B2774, STANDARDS!$A:$A, STANDARDS!$B:$B,,0,2)</f>
        <v>Bulawayan Sgp</v>
      </c>
      <c r="J2774">
        <v>2600</v>
      </c>
      <c r="M2774" t="s">
        <v>240</v>
      </c>
      <c r="P2774" t="s">
        <v>243</v>
      </c>
      <c r="Q2774">
        <v>-0.2</v>
      </c>
      <c r="R2774">
        <v>0.2</v>
      </c>
      <c r="V2774">
        <v>1</v>
      </c>
      <c r="W2774" t="s">
        <v>247</v>
      </c>
      <c r="X2774" t="s">
        <v>450</v>
      </c>
    </row>
    <row r="2775" spans="1:24" x14ac:dyDescent="0.3">
      <c r="A2775">
        <v>2956</v>
      </c>
      <c r="B2775" s="15" t="s">
        <v>420</v>
      </c>
      <c r="C2775" t="str">
        <f>_xlfn.XLOOKUP($B2775, STANDARDS!$A:$A, STANDARDS!$B:$B,,0,2)</f>
        <v>Bulawayan Sgp</v>
      </c>
      <c r="J2775">
        <v>2600</v>
      </c>
      <c r="M2775" t="s">
        <v>240</v>
      </c>
      <c r="P2775" t="s">
        <v>243</v>
      </c>
      <c r="Q2775">
        <v>-0.1</v>
      </c>
      <c r="R2775">
        <v>0.2</v>
      </c>
      <c r="V2775">
        <v>1</v>
      </c>
      <c r="W2775" t="s">
        <v>247</v>
      </c>
      <c r="X2775" t="s">
        <v>450</v>
      </c>
    </row>
    <row r="2776" spans="1:24" x14ac:dyDescent="0.3">
      <c r="A2776">
        <v>2957</v>
      </c>
      <c r="B2776" s="15" t="s">
        <v>420</v>
      </c>
      <c r="C2776" t="str">
        <f>_xlfn.XLOOKUP($B2776, STANDARDS!$A:$A, STANDARDS!$B:$B,,0,2)</f>
        <v>Bulawayan Sgp</v>
      </c>
      <c r="J2776">
        <v>2600</v>
      </c>
      <c r="M2776" t="s">
        <v>240</v>
      </c>
      <c r="P2776" t="s">
        <v>243</v>
      </c>
      <c r="Q2776">
        <v>-0.5</v>
      </c>
      <c r="R2776">
        <v>0.2</v>
      </c>
      <c r="V2776">
        <v>1</v>
      </c>
      <c r="W2776" t="s">
        <v>247</v>
      </c>
      <c r="X2776" t="s">
        <v>450</v>
      </c>
    </row>
    <row r="2777" spans="1:24" x14ac:dyDescent="0.3">
      <c r="A2777">
        <v>2958</v>
      </c>
      <c r="B2777" s="15" t="s">
        <v>420</v>
      </c>
      <c r="C2777" t="str">
        <f>_xlfn.XLOOKUP($B2777, STANDARDS!$A:$A, STANDARDS!$B:$B,,0,2)</f>
        <v>Bulawayan Sgp</v>
      </c>
      <c r="J2777">
        <v>2600</v>
      </c>
      <c r="M2777" t="s">
        <v>240</v>
      </c>
      <c r="P2777" t="s">
        <v>243</v>
      </c>
      <c r="Q2777">
        <v>-0.8</v>
      </c>
      <c r="R2777">
        <v>0.2</v>
      </c>
      <c r="V2777">
        <v>1</v>
      </c>
      <c r="W2777" t="s">
        <v>247</v>
      </c>
      <c r="X2777" t="s">
        <v>450</v>
      </c>
    </row>
    <row r="2778" spans="1:24" x14ac:dyDescent="0.3">
      <c r="A2778">
        <v>2959</v>
      </c>
      <c r="B2778" s="15" t="s">
        <v>420</v>
      </c>
      <c r="C2778" t="str">
        <f>_xlfn.XLOOKUP($B2778, STANDARDS!$A:$A, STANDARDS!$B:$B,,0,2)</f>
        <v>Bulawayan Sgp</v>
      </c>
      <c r="J2778">
        <v>2600</v>
      </c>
      <c r="M2778" t="s">
        <v>240</v>
      </c>
      <c r="P2778" t="s">
        <v>243</v>
      </c>
      <c r="Q2778">
        <v>-0.2</v>
      </c>
      <c r="R2778">
        <v>0.2</v>
      </c>
      <c r="V2778">
        <v>1</v>
      </c>
      <c r="W2778" t="s">
        <v>247</v>
      </c>
      <c r="X2778" t="s">
        <v>450</v>
      </c>
    </row>
    <row r="2779" spans="1:24" x14ac:dyDescent="0.3">
      <c r="A2779">
        <v>2960</v>
      </c>
      <c r="B2779" s="15" t="s">
        <v>420</v>
      </c>
      <c r="C2779" t="str">
        <f>_xlfn.XLOOKUP($B2779, STANDARDS!$A:$A, STANDARDS!$B:$B,,0,2)</f>
        <v>Bulawayan Sgp</v>
      </c>
      <c r="J2779">
        <v>2600</v>
      </c>
      <c r="M2779" t="s">
        <v>240</v>
      </c>
      <c r="P2779" t="s">
        <v>243</v>
      </c>
      <c r="Q2779">
        <v>-0.4</v>
      </c>
      <c r="R2779">
        <v>0.2</v>
      </c>
      <c r="V2779">
        <v>1</v>
      </c>
      <c r="W2779" t="s">
        <v>247</v>
      </c>
      <c r="X2779" t="s">
        <v>450</v>
      </c>
    </row>
    <row r="2780" spans="1:24" x14ac:dyDescent="0.3">
      <c r="A2780">
        <v>2961</v>
      </c>
      <c r="B2780" s="15" t="s">
        <v>420</v>
      </c>
      <c r="C2780" t="str">
        <f>_xlfn.XLOOKUP($B2780, STANDARDS!$A:$A, STANDARDS!$B:$B,,0,2)</f>
        <v>Bulawayan Sgp</v>
      </c>
      <c r="J2780">
        <v>2600</v>
      </c>
      <c r="M2780" t="s">
        <v>240</v>
      </c>
      <c r="P2780" t="s">
        <v>243</v>
      </c>
      <c r="Q2780">
        <v>-0.6</v>
      </c>
      <c r="R2780">
        <v>0.2</v>
      </c>
      <c r="V2780">
        <v>1</v>
      </c>
      <c r="W2780" t="s">
        <v>247</v>
      </c>
      <c r="X2780" t="s">
        <v>450</v>
      </c>
    </row>
    <row r="2781" spans="1:24" x14ac:dyDescent="0.3">
      <c r="A2781">
        <v>2962</v>
      </c>
      <c r="B2781" s="15" t="s">
        <v>420</v>
      </c>
      <c r="C2781" t="str">
        <f>_xlfn.XLOOKUP($B2781, STANDARDS!$A:$A, STANDARDS!$B:$B,,0,2)</f>
        <v>Bulawayan Sgp</v>
      </c>
      <c r="J2781">
        <v>2600</v>
      </c>
      <c r="M2781" t="s">
        <v>240</v>
      </c>
      <c r="P2781" t="s">
        <v>243</v>
      </c>
      <c r="Q2781">
        <v>-0.1</v>
      </c>
      <c r="R2781">
        <v>0.2</v>
      </c>
      <c r="V2781">
        <v>1</v>
      </c>
      <c r="W2781" t="s">
        <v>247</v>
      </c>
      <c r="X2781" t="s">
        <v>450</v>
      </c>
    </row>
    <row r="2782" spans="1:24" x14ac:dyDescent="0.3">
      <c r="A2782">
        <v>2963</v>
      </c>
      <c r="B2782" s="15" t="s">
        <v>420</v>
      </c>
      <c r="C2782" t="str">
        <f>_xlfn.XLOOKUP($B2782, STANDARDS!$A:$A, STANDARDS!$B:$B,,0,2)</f>
        <v>Bulawayan Sgp</v>
      </c>
      <c r="J2782">
        <v>2600</v>
      </c>
      <c r="M2782" t="s">
        <v>240</v>
      </c>
      <c r="P2782" t="s">
        <v>243</v>
      </c>
      <c r="Q2782">
        <v>-0.1</v>
      </c>
      <c r="R2782">
        <v>0.2</v>
      </c>
      <c r="V2782">
        <v>1</v>
      </c>
      <c r="W2782" t="s">
        <v>247</v>
      </c>
      <c r="X2782" t="s">
        <v>450</v>
      </c>
    </row>
    <row r="2783" spans="1:24" x14ac:dyDescent="0.3">
      <c r="A2783">
        <v>2964</v>
      </c>
      <c r="B2783" s="15" t="s">
        <v>420</v>
      </c>
      <c r="C2783" t="str">
        <f>_xlfn.XLOOKUP($B2783, STANDARDS!$A:$A, STANDARDS!$B:$B,,0,2)</f>
        <v>Bulawayan Sgp</v>
      </c>
      <c r="J2783">
        <v>2600</v>
      </c>
      <c r="M2783" t="s">
        <v>240</v>
      </c>
      <c r="P2783" t="s">
        <v>243</v>
      </c>
      <c r="Q2783">
        <v>2.5</v>
      </c>
      <c r="R2783">
        <v>0.2</v>
      </c>
      <c r="V2783">
        <v>1</v>
      </c>
      <c r="W2783" t="s">
        <v>247</v>
      </c>
      <c r="X2783" t="s">
        <v>450</v>
      </c>
    </row>
    <row r="2784" spans="1:24" x14ac:dyDescent="0.3">
      <c r="A2784">
        <v>2965</v>
      </c>
      <c r="B2784" s="15" t="s">
        <v>420</v>
      </c>
      <c r="C2784" t="str">
        <f>_xlfn.XLOOKUP($B2784, STANDARDS!$A:$A, STANDARDS!$B:$B,,0,2)</f>
        <v>Bulawayan Sgp</v>
      </c>
      <c r="J2784">
        <v>2600</v>
      </c>
      <c r="M2784" t="s">
        <v>240</v>
      </c>
      <c r="P2784" t="s">
        <v>243</v>
      </c>
      <c r="Q2784">
        <v>0.4</v>
      </c>
      <c r="R2784">
        <v>0.2</v>
      </c>
      <c r="V2784">
        <v>1</v>
      </c>
      <c r="W2784" t="s">
        <v>247</v>
      </c>
      <c r="X2784" t="s">
        <v>450</v>
      </c>
    </row>
    <row r="2785" spans="1:24" x14ac:dyDescent="0.3">
      <c r="A2785">
        <v>2966</v>
      </c>
      <c r="B2785" s="15" t="s">
        <v>420</v>
      </c>
      <c r="C2785" t="str">
        <f>_xlfn.XLOOKUP($B2785, STANDARDS!$A:$A, STANDARDS!$B:$B,,0,2)</f>
        <v>Bulawayan Sgp</v>
      </c>
      <c r="J2785">
        <v>2600</v>
      </c>
      <c r="M2785" t="s">
        <v>240</v>
      </c>
      <c r="P2785" t="s">
        <v>243</v>
      </c>
      <c r="Q2785">
        <v>2</v>
      </c>
      <c r="R2785">
        <v>0.2</v>
      </c>
      <c r="V2785">
        <v>1</v>
      </c>
      <c r="W2785" t="s">
        <v>247</v>
      </c>
      <c r="X2785" t="s">
        <v>450</v>
      </c>
    </row>
    <row r="2786" spans="1:24" x14ac:dyDescent="0.3">
      <c r="A2786">
        <v>2967</v>
      </c>
      <c r="B2786" s="15" t="s">
        <v>420</v>
      </c>
      <c r="C2786" t="str">
        <f>_xlfn.XLOOKUP($B2786, STANDARDS!$A:$A, STANDARDS!$B:$B,,0,2)</f>
        <v>Bulawayan Sgp</v>
      </c>
      <c r="J2786">
        <v>2600</v>
      </c>
      <c r="M2786" t="s">
        <v>240</v>
      </c>
      <c r="P2786" t="s">
        <v>243</v>
      </c>
      <c r="Q2786">
        <v>1.3</v>
      </c>
      <c r="R2786">
        <v>0.2</v>
      </c>
      <c r="V2786">
        <v>1</v>
      </c>
      <c r="W2786" t="s">
        <v>247</v>
      </c>
      <c r="X2786" t="s">
        <v>450</v>
      </c>
    </row>
    <row r="2787" spans="1:24" x14ac:dyDescent="0.3">
      <c r="A2787">
        <v>2968</v>
      </c>
      <c r="B2787" s="15" t="s">
        <v>420</v>
      </c>
      <c r="C2787" t="str">
        <f>_xlfn.XLOOKUP($B2787, STANDARDS!$A:$A, STANDARDS!$B:$B,,0,2)</f>
        <v>Bulawayan Sgp</v>
      </c>
      <c r="J2787">
        <v>2600</v>
      </c>
      <c r="M2787" t="s">
        <v>240</v>
      </c>
      <c r="P2787" t="s">
        <v>243</v>
      </c>
      <c r="Q2787">
        <v>2</v>
      </c>
      <c r="R2787">
        <v>0.2</v>
      </c>
      <c r="V2787">
        <v>1</v>
      </c>
      <c r="W2787" t="s">
        <v>247</v>
      </c>
      <c r="X2787" t="s">
        <v>450</v>
      </c>
    </row>
    <row r="2788" spans="1:24" x14ac:dyDescent="0.3">
      <c r="A2788">
        <v>2969</v>
      </c>
      <c r="B2788" s="15" t="s">
        <v>420</v>
      </c>
      <c r="C2788" t="str">
        <f>_xlfn.XLOOKUP($B2788, STANDARDS!$A:$A, STANDARDS!$B:$B,,0,2)</f>
        <v>Bulawayan Sgp</v>
      </c>
      <c r="J2788">
        <v>2600</v>
      </c>
      <c r="M2788" t="s">
        <v>240</v>
      </c>
      <c r="P2788" t="s">
        <v>243</v>
      </c>
      <c r="Q2788">
        <v>1.4</v>
      </c>
      <c r="R2788">
        <v>0.2</v>
      </c>
      <c r="V2788">
        <v>1</v>
      </c>
      <c r="W2788" t="s">
        <v>247</v>
      </c>
      <c r="X2788" t="s">
        <v>450</v>
      </c>
    </row>
    <row r="2789" spans="1:24" x14ac:dyDescent="0.3">
      <c r="A2789">
        <v>2970</v>
      </c>
      <c r="B2789" s="15" t="s">
        <v>420</v>
      </c>
      <c r="C2789" t="str">
        <f>_xlfn.XLOOKUP($B2789, STANDARDS!$A:$A, STANDARDS!$B:$B,,0,2)</f>
        <v>Bulawayan Sgp</v>
      </c>
      <c r="J2789">
        <v>2600</v>
      </c>
      <c r="M2789" t="s">
        <v>240</v>
      </c>
      <c r="P2789" t="s">
        <v>243</v>
      </c>
      <c r="Q2789">
        <v>1.3</v>
      </c>
      <c r="R2789">
        <v>0.2</v>
      </c>
      <c r="V2789">
        <v>1</v>
      </c>
      <c r="W2789" t="s">
        <v>247</v>
      </c>
      <c r="X2789" t="s">
        <v>450</v>
      </c>
    </row>
    <row r="2790" spans="1:24" x14ac:dyDescent="0.3">
      <c r="A2790">
        <v>2971</v>
      </c>
      <c r="B2790" s="15" t="s">
        <v>420</v>
      </c>
      <c r="C2790" t="str">
        <f>_xlfn.XLOOKUP($B2790, STANDARDS!$A:$A, STANDARDS!$B:$B,,0,2)</f>
        <v>Bulawayan Sgp</v>
      </c>
      <c r="J2790">
        <v>2600</v>
      </c>
      <c r="M2790" t="s">
        <v>240</v>
      </c>
      <c r="P2790" t="s">
        <v>243</v>
      </c>
      <c r="Q2790">
        <v>-5.4</v>
      </c>
      <c r="R2790">
        <v>0.2</v>
      </c>
      <c r="V2790">
        <v>1</v>
      </c>
      <c r="W2790" t="s">
        <v>247</v>
      </c>
      <c r="X2790" t="s">
        <v>450</v>
      </c>
    </row>
    <row r="2791" spans="1:24" x14ac:dyDescent="0.3">
      <c r="A2791">
        <v>2972</v>
      </c>
      <c r="B2791" s="15" t="s">
        <v>420</v>
      </c>
      <c r="C2791" t="str">
        <f>_xlfn.XLOOKUP($B2791, STANDARDS!$A:$A, STANDARDS!$B:$B,,0,2)</f>
        <v>Bulawayan Sgp</v>
      </c>
      <c r="J2791">
        <v>2600</v>
      </c>
      <c r="M2791" t="s">
        <v>240</v>
      </c>
      <c r="P2791" t="s">
        <v>243</v>
      </c>
      <c r="Q2791">
        <v>-5.5</v>
      </c>
      <c r="R2791">
        <v>0.2</v>
      </c>
      <c r="V2791">
        <v>1</v>
      </c>
      <c r="W2791" t="s">
        <v>247</v>
      </c>
      <c r="X2791" t="s">
        <v>450</v>
      </c>
    </row>
    <row r="2792" spans="1:24" x14ac:dyDescent="0.3">
      <c r="A2792">
        <v>2973</v>
      </c>
      <c r="B2792" s="15" t="s">
        <v>420</v>
      </c>
      <c r="C2792" t="str">
        <f>_xlfn.XLOOKUP($B2792, STANDARDS!$A:$A, STANDARDS!$B:$B,,0,2)</f>
        <v>Bulawayan Sgp</v>
      </c>
      <c r="J2792">
        <v>2600</v>
      </c>
      <c r="M2792" t="s">
        <v>240</v>
      </c>
      <c r="P2792" t="s">
        <v>243</v>
      </c>
      <c r="Q2792">
        <v>0.6</v>
      </c>
      <c r="R2792">
        <v>0.2</v>
      </c>
      <c r="V2792">
        <v>1</v>
      </c>
      <c r="W2792" t="s">
        <v>247</v>
      </c>
      <c r="X2792" t="s">
        <v>455</v>
      </c>
    </row>
    <row r="2793" spans="1:24" x14ac:dyDescent="0.3">
      <c r="A2793">
        <v>2974</v>
      </c>
      <c r="B2793" s="15" t="s">
        <v>420</v>
      </c>
      <c r="C2793" t="str">
        <f>_xlfn.XLOOKUP($B2793, STANDARDS!$A:$A, STANDARDS!$B:$B,,0,2)</f>
        <v>Bulawayan Sgp</v>
      </c>
      <c r="J2793">
        <v>2600</v>
      </c>
      <c r="M2793" t="s">
        <v>241</v>
      </c>
      <c r="P2793" t="s">
        <v>243</v>
      </c>
      <c r="Q2793">
        <v>-3.3</v>
      </c>
      <c r="R2793">
        <v>0.2</v>
      </c>
      <c r="V2793">
        <v>1</v>
      </c>
      <c r="W2793" t="s">
        <v>247</v>
      </c>
      <c r="X2793" t="s">
        <v>455</v>
      </c>
    </row>
    <row r="2794" spans="1:24" x14ac:dyDescent="0.3">
      <c r="A2794">
        <v>2975</v>
      </c>
      <c r="B2794" s="15" t="s">
        <v>420</v>
      </c>
      <c r="C2794" t="str">
        <f>_xlfn.XLOOKUP($B2794, STANDARDS!$A:$A, STANDARDS!$B:$B,,0,2)</f>
        <v>Bulawayan Sgp</v>
      </c>
      <c r="J2794">
        <v>2600</v>
      </c>
      <c r="M2794" t="s">
        <v>240</v>
      </c>
      <c r="P2794" t="s">
        <v>243</v>
      </c>
      <c r="Q2794">
        <v>1</v>
      </c>
      <c r="R2794">
        <v>0.2</v>
      </c>
      <c r="V2794">
        <v>1</v>
      </c>
      <c r="W2794" t="s">
        <v>247</v>
      </c>
      <c r="X2794" t="s">
        <v>455</v>
      </c>
    </row>
    <row r="2795" spans="1:24" x14ac:dyDescent="0.3">
      <c r="A2795">
        <v>2976</v>
      </c>
      <c r="B2795" s="15" t="s">
        <v>420</v>
      </c>
      <c r="C2795" t="str">
        <f>_xlfn.XLOOKUP($B2795, STANDARDS!$A:$A, STANDARDS!$B:$B,,0,2)</f>
        <v>Bulawayan Sgp</v>
      </c>
      <c r="J2795">
        <v>2600</v>
      </c>
      <c r="M2795" t="s">
        <v>240</v>
      </c>
      <c r="P2795" t="s">
        <v>243</v>
      </c>
      <c r="Q2795">
        <v>-0.5</v>
      </c>
      <c r="R2795">
        <v>0.2</v>
      </c>
      <c r="V2795">
        <v>1</v>
      </c>
      <c r="W2795" t="s">
        <v>247</v>
      </c>
      <c r="X2795" t="s">
        <v>455</v>
      </c>
    </row>
    <row r="2796" spans="1:24" x14ac:dyDescent="0.3">
      <c r="A2796">
        <v>2977</v>
      </c>
      <c r="B2796" s="15" t="s">
        <v>420</v>
      </c>
      <c r="C2796" t="str">
        <f>_xlfn.XLOOKUP($B2796, STANDARDS!$A:$A, STANDARDS!$B:$B,,0,2)</f>
        <v>Bulawayan Sgp</v>
      </c>
      <c r="J2796">
        <v>2600</v>
      </c>
      <c r="M2796" t="s">
        <v>240</v>
      </c>
      <c r="P2796" t="s">
        <v>243</v>
      </c>
      <c r="Q2796">
        <v>0.2</v>
      </c>
      <c r="R2796">
        <v>0.2</v>
      </c>
      <c r="V2796">
        <v>1</v>
      </c>
      <c r="W2796" t="s">
        <v>247</v>
      </c>
      <c r="X2796" t="s">
        <v>455</v>
      </c>
    </row>
    <row r="2797" spans="1:24" x14ac:dyDescent="0.3">
      <c r="A2797">
        <v>2978</v>
      </c>
      <c r="B2797" s="15" t="s">
        <v>420</v>
      </c>
      <c r="C2797" t="str">
        <f>_xlfn.XLOOKUP($B2797, STANDARDS!$A:$A, STANDARDS!$B:$B,,0,2)</f>
        <v>Bulawayan Sgp</v>
      </c>
      <c r="J2797">
        <v>2600</v>
      </c>
      <c r="M2797" t="s">
        <v>240</v>
      </c>
      <c r="P2797" t="s">
        <v>243</v>
      </c>
      <c r="Q2797">
        <v>-0.2</v>
      </c>
      <c r="R2797">
        <v>0.2</v>
      </c>
      <c r="V2797">
        <v>1</v>
      </c>
      <c r="W2797" t="s">
        <v>247</v>
      </c>
      <c r="X2797" t="s">
        <v>455</v>
      </c>
    </row>
    <row r="2798" spans="1:24" x14ac:dyDescent="0.3">
      <c r="A2798">
        <v>2979</v>
      </c>
      <c r="B2798" s="15" t="s">
        <v>420</v>
      </c>
      <c r="C2798" t="str">
        <f>_xlfn.XLOOKUP($B2798, STANDARDS!$A:$A, STANDARDS!$B:$B,,0,2)</f>
        <v>Bulawayan Sgp</v>
      </c>
      <c r="J2798">
        <v>2600</v>
      </c>
      <c r="M2798" t="s">
        <v>240</v>
      </c>
      <c r="P2798" t="s">
        <v>243</v>
      </c>
      <c r="Q2798">
        <v>0.3</v>
      </c>
      <c r="R2798">
        <v>0.2</v>
      </c>
      <c r="V2798">
        <v>1</v>
      </c>
      <c r="W2798" t="s">
        <v>247</v>
      </c>
      <c r="X2798" t="s">
        <v>455</v>
      </c>
    </row>
    <row r="2799" spans="1:24" x14ac:dyDescent="0.3">
      <c r="A2799">
        <v>2980</v>
      </c>
      <c r="B2799" s="15" t="s">
        <v>420</v>
      </c>
      <c r="C2799" t="str">
        <f>_xlfn.XLOOKUP($B2799, STANDARDS!$A:$A, STANDARDS!$B:$B,,0,2)</f>
        <v>Bulawayan Sgp</v>
      </c>
      <c r="J2799">
        <v>2600</v>
      </c>
      <c r="M2799" t="s">
        <v>240</v>
      </c>
      <c r="P2799" t="s">
        <v>243</v>
      </c>
      <c r="Q2799">
        <v>-0.2</v>
      </c>
      <c r="R2799">
        <v>0.2</v>
      </c>
      <c r="V2799">
        <v>1</v>
      </c>
      <c r="W2799" t="s">
        <v>247</v>
      </c>
      <c r="X2799" t="s">
        <v>455</v>
      </c>
    </row>
    <row r="2800" spans="1:24" x14ac:dyDescent="0.3">
      <c r="A2800">
        <v>2981</v>
      </c>
      <c r="B2800" s="15" t="s">
        <v>420</v>
      </c>
      <c r="C2800" t="str">
        <f>_xlfn.XLOOKUP($B2800, STANDARDS!$A:$A, STANDARDS!$B:$B,,0,2)</f>
        <v>Bulawayan Sgp</v>
      </c>
      <c r="J2800">
        <v>2600</v>
      </c>
      <c r="M2800" t="s">
        <v>240</v>
      </c>
      <c r="P2800" t="s">
        <v>243</v>
      </c>
      <c r="Q2800">
        <v>-0.1</v>
      </c>
      <c r="R2800">
        <v>0.2</v>
      </c>
      <c r="V2800">
        <v>1</v>
      </c>
      <c r="W2800" t="s">
        <v>247</v>
      </c>
      <c r="X2800" t="s">
        <v>455</v>
      </c>
    </row>
    <row r="2801" spans="1:24" x14ac:dyDescent="0.3">
      <c r="A2801">
        <v>2982</v>
      </c>
      <c r="B2801" s="15" t="s">
        <v>420</v>
      </c>
      <c r="C2801" t="str">
        <f>_xlfn.XLOOKUP($B2801, STANDARDS!$A:$A, STANDARDS!$B:$B,,0,2)</f>
        <v>Bulawayan Sgp</v>
      </c>
      <c r="J2801">
        <v>2600</v>
      </c>
      <c r="M2801" t="s">
        <v>240</v>
      </c>
      <c r="P2801" t="s">
        <v>243</v>
      </c>
      <c r="Q2801">
        <v>0.4</v>
      </c>
      <c r="R2801">
        <v>0.2</v>
      </c>
      <c r="V2801">
        <v>1</v>
      </c>
      <c r="W2801" t="s">
        <v>247</v>
      </c>
      <c r="X2801" t="s">
        <v>484</v>
      </c>
    </row>
    <row r="2802" spans="1:24" x14ac:dyDescent="0.3">
      <c r="A2802">
        <v>2985</v>
      </c>
      <c r="B2802" s="15" t="s">
        <v>421</v>
      </c>
      <c r="C2802" t="str">
        <f>_xlfn.XLOOKUP($B2802, STANDARDS!$A:$A, STANDARDS!$B:$B,,0,2)</f>
        <v>Manjeri Fm, Ngezi Gp, Belingwe Greenstone Belt</v>
      </c>
      <c r="J2802">
        <v>2600</v>
      </c>
      <c r="M2802" t="s">
        <v>217</v>
      </c>
      <c r="O2802">
        <v>1.2999999999999999E-3</v>
      </c>
      <c r="P2802" t="s">
        <v>243</v>
      </c>
      <c r="S2802">
        <v>-28.7</v>
      </c>
      <c r="T2802">
        <v>0.2</v>
      </c>
      <c r="U2802" t="s">
        <v>246</v>
      </c>
      <c r="V2802">
        <v>1</v>
      </c>
      <c r="W2802" t="s">
        <v>247</v>
      </c>
      <c r="X2802" t="s">
        <v>469</v>
      </c>
    </row>
    <row r="2803" spans="1:24" x14ac:dyDescent="0.3">
      <c r="A2803">
        <v>2986</v>
      </c>
      <c r="B2803" s="15" t="s">
        <v>421</v>
      </c>
      <c r="C2803" t="str">
        <f>_xlfn.XLOOKUP($B2803, STANDARDS!$A:$A, STANDARDS!$B:$B,,0,2)</f>
        <v>Manjeri Fm, Ngezi Gp, Belingwe Greenstone Belt</v>
      </c>
      <c r="J2803">
        <v>2600</v>
      </c>
      <c r="M2803" t="s">
        <v>217</v>
      </c>
      <c r="O2803">
        <v>1.1999999999999999E-3</v>
      </c>
      <c r="P2803" t="s">
        <v>243</v>
      </c>
      <c r="S2803">
        <v>-29.4</v>
      </c>
      <c r="T2803">
        <v>0.2</v>
      </c>
      <c r="U2803" t="s">
        <v>246</v>
      </c>
      <c r="V2803">
        <v>1</v>
      </c>
      <c r="W2803" t="s">
        <v>247</v>
      </c>
      <c r="X2803" t="s">
        <v>469</v>
      </c>
    </row>
    <row r="2804" spans="1:24" x14ac:dyDescent="0.3">
      <c r="A2804">
        <v>2987</v>
      </c>
      <c r="B2804" s="15" t="s">
        <v>421</v>
      </c>
      <c r="C2804" t="str">
        <f>_xlfn.XLOOKUP($B2804, STANDARDS!$A:$A, STANDARDS!$B:$B,,0,2)</f>
        <v>Manjeri Fm, Ngezi Gp, Belingwe Greenstone Belt</v>
      </c>
      <c r="J2804">
        <v>2600</v>
      </c>
      <c r="M2804" t="s">
        <v>217</v>
      </c>
      <c r="O2804">
        <v>8.0000000000000004E-4</v>
      </c>
      <c r="P2804" t="s">
        <v>243</v>
      </c>
      <c r="S2804">
        <v>-13</v>
      </c>
      <c r="T2804">
        <v>0.2</v>
      </c>
      <c r="U2804" t="s">
        <v>246</v>
      </c>
      <c r="V2804">
        <v>1</v>
      </c>
      <c r="W2804" t="s">
        <v>247</v>
      </c>
      <c r="X2804" t="s">
        <v>469</v>
      </c>
    </row>
    <row r="2805" spans="1:24" x14ac:dyDescent="0.3">
      <c r="A2805">
        <v>2988</v>
      </c>
      <c r="B2805" s="15" t="s">
        <v>421</v>
      </c>
      <c r="C2805" t="str">
        <f>_xlfn.XLOOKUP($B2805, STANDARDS!$A:$A, STANDARDS!$B:$B,,0,2)</f>
        <v>Manjeri Fm, Ngezi Gp, Belingwe Greenstone Belt</v>
      </c>
      <c r="J2805">
        <v>2600</v>
      </c>
      <c r="M2805" t="s">
        <v>217</v>
      </c>
      <c r="O2805">
        <v>6.0000000000000001E-3</v>
      </c>
      <c r="P2805" t="s">
        <v>243</v>
      </c>
      <c r="S2805">
        <v>-8.8000000000000007</v>
      </c>
      <c r="T2805">
        <v>0.2</v>
      </c>
      <c r="U2805" t="s">
        <v>246</v>
      </c>
      <c r="V2805">
        <v>1</v>
      </c>
      <c r="W2805" t="s">
        <v>247</v>
      </c>
      <c r="X2805" t="s">
        <v>469</v>
      </c>
    </row>
    <row r="2806" spans="1:24" x14ac:dyDescent="0.3">
      <c r="A2806">
        <v>2989</v>
      </c>
      <c r="B2806" s="15" t="s">
        <v>421</v>
      </c>
      <c r="C2806" t="str">
        <f>_xlfn.XLOOKUP($B2806, STANDARDS!$A:$A, STANDARDS!$B:$B,,0,2)</f>
        <v>Manjeri Fm, Ngezi Gp, Belingwe Greenstone Belt</v>
      </c>
      <c r="J2806">
        <v>2600</v>
      </c>
      <c r="M2806" t="s">
        <v>217</v>
      </c>
      <c r="O2806">
        <v>6.0000000000000001E-3</v>
      </c>
      <c r="P2806" t="s">
        <v>243</v>
      </c>
      <c r="S2806">
        <v>-32.200000000000003</v>
      </c>
      <c r="T2806">
        <v>0.2</v>
      </c>
      <c r="U2806" t="s">
        <v>246</v>
      </c>
      <c r="V2806">
        <v>1</v>
      </c>
      <c r="W2806" t="s">
        <v>247</v>
      </c>
      <c r="X2806" t="s">
        <v>469</v>
      </c>
    </row>
    <row r="2807" spans="1:24" x14ac:dyDescent="0.3">
      <c r="A2807">
        <v>2990</v>
      </c>
      <c r="B2807" s="15" t="s">
        <v>421</v>
      </c>
      <c r="C2807" t="str">
        <f>_xlfn.XLOOKUP($B2807, STANDARDS!$A:$A, STANDARDS!$B:$B,,0,2)</f>
        <v>Manjeri Fm, Ngezi Gp, Belingwe Greenstone Belt</v>
      </c>
      <c r="J2807">
        <v>2600</v>
      </c>
      <c r="M2807" t="s">
        <v>217</v>
      </c>
      <c r="O2807">
        <v>1.2E-2</v>
      </c>
      <c r="P2807" t="s">
        <v>243</v>
      </c>
      <c r="S2807">
        <v>-8.1999999999999993</v>
      </c>
      <c r="T2807">
        <v>0.2</v>
      </c>
      <c r="U2807" t="s">
        <v>246</v>
      </c>
      <c r="V2807">
        <v>1</v>
      </c>
      <c r="W2807" t="s">
        <v>247</v>
      </c>
      <c r="X2807" t="s">
        <v>469</v>
      </c>
    </row>
    <row r="2808" spans="1:24" x14ac:dyDescent="0.3">
      <c r="A2808">
        <v>2991</v>
      </c>
      <c r="B2808" s="15" t="s">
        <v>421</v>
      </c>
      <c r="C2808" t="str">
        <f>_xlfn.XLOOKUP($B2808, STANDARDS!$A:$A, STANDARDS!$B:$B,,0,2)</f>
        <v>Manjeri Fm, Ngezi Gp, Belingwe Greenstone Belt</v>
      </c>
      <c r="J2808">
        <v>2600</v>
      </c>
      <c r="M2808" t="s">
        <v>217</v>
      </c>
      <c r="O2808">
        <v>2.5000000000000001E-2</v>
      </c>
      <c r="P2808" t="s">
        <v>243</v>
      </c>
      <c r="S2808">
        <v>-29.6</v>
      </c>
      <c r="T2808">
        <v>0.2</v>
      </c>
      <c r="U2808" t="s">
        <v>246</v>
      </c>
      <c r="V2808">
        <v>1</v>
      </c>
      <c r="W2808" t="s">
        <v>247</v>
      </c>
      <c r="X2808" t="s">
        <v>469</v>
      </c>
    </row>
    <row r="2809" spans="1:24" x14ac:dyDescent="0.3">
      <c r="A2809">
        <v>2992</v>
      </c>
      <c r="B2809" s="15" t="s">
        <v>421</v>
      </c>
      <c r="C2809" t="str">
        <f>_xlfn.XLOOKUP($B2809, STANDARDS!$A:$A, STANDARDS!$B:$B,,0,2)</f>
        <v>Manjeri Fm, Ngezi Gp, Belingwe Greenstone Belt</v>
      </c>
      <c r="J2809">
        <v>2600</v>
      </c>
      <c r="M2809" t="s">
        <v>217</v>
      </c>
      <c r="O2809">
        <v>8.9999999999999993E-3</v>
      </c>
      <c r="P2809" t="s">
        <v>243</v>
      </c>
      <c r="S2809">
        <v>-12.5</v>
      </c>
      <c r="T2809">
        <v>0.2</v>
      </c>
      <c r="U2809" t="s">
        <v>246</v>
      </c>
      <c r="V2809">
        <v>1</v>
      </c>
      <c r="W2809" t="s">
        <v>247</v>
      </c>
      <c r="X2809" t="s">
        <v>469</v>
      </c>
    </row>
    <row r="2810" spans="1:24" x14ac:dyDescent="0.3">
      <c r="A2810">
        <v>2993</v>
      </c>
      <c r="B2810" s="15" t="s">
        <v>421</v>
      </c>
      <c r="C2810" t="str">
        <f>_xlfn.XLOOKUP($B2810, STANDARDS!$A:$A, STANDARDS!$B:$B,,0,2)</f>
        <v>Manjeri Fm, Ngezi Gp, Belingwe Greenstone Belt</v>
      </c>
      <c r="J2810">
        <v>2600</v>
      </c>
      <c r="M2810" t="s">
        <v>222</v>
      </c>
      <c r="O2810">
        <v>0.01</v>
      </c>
      <c r="P2810" t="s">
        <v>243</v>
      </c>
      <c r="S2810">
        <v>-27.1</v>
      </c>
      <c r="T2810">
        <v>0.2</v>
      </c>
      <c r="U2810" t="s">
        <v>246</v>
      </c>
      <c r="V2810">
        <v>1</v>
      </c>
      <c r="W2810" t="s">
        <v>247</v>
      </c>
      <c r="X2810" t="s">
        <v>469</v>
      </c>
    </row>
    <row r="2811" spans="1:24" x14ac:dyDescent="0.3">
      <c r="A2811">
        <v>2994</v>
      </c>
      <c r="B2811" s="15" t="s">
        <v>421</v>
      </c>
      <c r="C2811" t="str">
        <f>_xlfn.XLOOKUP($B2811, STANDARDS!$A:$A, STANDARDS!$B:$B,,0,2)</f>
        <v>Manjeri Fm, Ngezi Gp, Belingwe Greenstone Belt</v>
      </c>
      <c r="J2811">
        <v>2600</v>
      </c>
      <c r="M2811" t="s">
        <v>217</v>
      </c>
      <c r="P2811" t="s">
        <v>243</v>
      </c>
      <c r="Q2811">
        <v>-5.7</v>
      </c>
      <c r="R2811">
        <v>0.2</v>
      </c>
      <c r="V2811">
        <v>1</v>
      </c>
      <c r="W2811" t="s">
        <v>247</v>
      </c>
      <c r="X2811" t="s">
        <v>470</v>
      </c>
    </row>
    <row r="2812" spans="1:24" x14ac:dyDescent="0.3">
      <c r="A2812">
        <v>2995</v>
      </c>
      <c r="B2812" s="15" t="s">
        <v>421</v>
      </c>
      <c r="C2812" t="str">
        <f>_xlfn.XLOOKUP($B2812, STANDARDS!$A:$A, STANDARDS!$B:$B,,0,2)</f>
        <v>Manjeri Fm, Ngezi Gp, Belingwe Greenstone Belt</v>
      </c>
      <c r="J2812">
        <v>2600</v>
      </c>
      <c r="M2812" t="s">
        <v>217</v>
      </c>
      <c r="P2812" t="s">
        <v>243</v>
      </c>
      <c r="Q2812">
        <v>-7.2</v>
      </c>
      <c r="R2812">
        <v>0.2</v>
      </c>
      <c r="V2812">
        <v>1</v>
      </c>
      <c r="W2812" t="s">
        <v>247</v>
      </c>
      <c r="X2812" t="s">
        <v>470</v>
      </c>
    </row>
    <row r="2813" spans="1:24" x14ac:dyDescent="0.3">
      <c r="A2813">
        <v>2996</v>
      </c>
      <c r="B2813" s="15" t="s">
        <v>421</v>
      </c>
      <c r="C2813" t="str">
        <f>_xlfn.XLOOKUP($B2813, STANDARDS!$A:$A, STANDARDS!$B:$B,,0,2)</f>
        <v>Manjeri Fm, Ngezi Gp, Belingwe Greenstone Belt</v>
      </c>
      <c r="J2813">
        <v>2600</v>
      </c>
      <c r="M2813" t="s">
        <v>217</v>
      </c>
      <c r="P2813" t="s">
        <v>243</v>
      </c>
      <c r="Q2813">
        <v>-7.1</v>
      </c>
      <c r="R2813">
        <v>0.2</v>
      </c>
      <c r="V2813">
        <v>1</v>
      </c>
      <c r="W2813" t="s">
        <v>247</v>
      </c>
      <c r="X2813" t="s">
        <v>470</v>
      </c>
    </row>
    <row r="2814" spans="1:24" x14ac:dyDescent="0.3">
      <c r="A2814">
        <v>2997</v>
      </c>
      <c r="B2814" s="15" t="s">
        <v>422</v>
      </c>
      <c r="C2814" t="str">
        <f>_xlfn.XLOOKUP($B2814, STANDARDS!$A:$A, STANDARDS!$B:$B,,0,2)</f>
        <v>Steep Rock Gp</v>
      </c>
      <c r="J2814">
        <v>2600</v>
      </c>
      <c r="M2814" t="s">
        <v>240</v>
      </c>
      <c r="P2814" t="s">
        <v>243</v>
      </c>
      <c r="Q2814">
        <v>1.4</v>
      </c>
      <c r="R2814">
        <v>0.2</v>
      </c>
      <c r="V2814">
        <v>1</v>
      </c>
      <c r="W2814" t="s">
        <v>247</v>
      </c>
      <c r="X2814" t="s">
        <v>470</v>
      </c>
    </row>
    <row r="2815" spans="1:24" x14ac:dyDescent="0.3">
      <c r="A2815">
        <v>2998</v>
      </c>
      <c r="B2815" s="15" t="s">
        <v>422</v>
      </c>
      <c r="C2815" t="str">
        <f>_xlfn.XLOOKUP($B2815, STANDARDS!$A:$A, STANDARDS!$B:$B,,0,2)</f>
        <v>Steep Rock Gp</v>
      </c>
      <c r="J2815">
        <v>2600</v>
      </c>
      <c r="M2815" t="s">
        <v>221</v>
      </c>
      <c r="P2815" t="s">
        <v>243</v>
      </c>
      <c r="Q2815">
        <v>1.1000000000000001</v>
      </c>
      <c r="R2815">
        <v>0.2</v>
      </c>
      <c r="V2815">
        <v>1</v>
      </c>
      <c r="W2815" t="s">
        <v>247</v>
      </c>
      <c r="X2815" t="s">
        <v>470</v>
      </c>
    </row>
    <row r="2816" spans="1:24" x14ac:dyDescent="0.3">
      <c r="A2816">
        <v>2999</v>
      </c>
      <c r="B2816" s="15" t="s">
        <v>422</v>
      </c>
      <c r="C2816" t="str">
        <f>_xlfn.XLOOKUP($B2816, STANDARDS!$A:$A, STANDARDS!$B:$B,,0,2)</f>
        <v>Steep Rock Gp</v>
      </c>
      <c r="J2816">
        <v>2600</v>
      </c>
      <c r="M2816" t="s">
        <v>217</v>
      </c>
      <c r="P2816" t="s">
        <v>243</v>
      </c>
      <c r="Q2816">
        <v>2.1</v>
      </c>
      <c r="R2816">
        <v>0.2</v>
      </c>
      <c r="V2816">
        <v>1</v>
      </c>
      <c r="W2816" t="s">
        <v>247</v>
      </c>
      <c r="X2816" t="s">
        <v>470</v>
      </c>
    </row>
    <row r="2817" spans="1:24" x14ac:dyDescent="0.3">
      <c r="A2817">
        <v>3002</v>
      </c>
      <c r="B2817" s="15" t="s">
        <v>422</v>
      </c>
      <c r="C2817" t="str">
        <f>_xlfn.XLOOKUP($B2817, STANDARDS!$A:$A, STANDARDS!$B:$B,,0,2)</f>
        <v>Steep Rock Gp</v>
      </c>
      <c r="J2817">
        <v>2600</v>
      </c>
      <c r="M2817" t="s">
        <v>240</v>
      </c>
      <c r="O2817">
        <v>2E-3</v>
      </c>
      <c r="P2817" t="s">
        <v>243</v>
      </c>
      <c r="S2817">
        <v>-25</v>
      </c>
      <c r="T2817">
        <v>0.2</v>
      </c>
      <c r="U2817" t="s">
        <v>246</v>
      </c>
      <c r="V2817">
        <v>1</v>
      </c>
      <c r="W2817" t="s">
        <v>247</v>
      </c>
      <c r="X2817" t="s">
        <v>469</v>
      </c>
    </row>
    <row r="2818" spans="1:24" x14ac:dyDescent="0.3">
      <c r="A2818">
        <v>3003</v>
      </c>
      <c r="B2818" s="15" t="s">
        <v>422</v>
      </c>
      <c r="C2818" t="str">
        <f>_xlfn.XLOOKUP($B2818, STANDARDS!$A:$A, STANDARDS!$B:$B,,0,2)</f>
        <v>Steep Rock Gp</v>
      </c>
      <c r="J2818">
        <v>2600</v>
      </c>
      <c r="M2818" t="s">
        <v>240</v>
      </c>
      <c r="O2818">
        <v>5.0000000000000001E-3</v>
      </c>
      <c r="P2818" t="s">
        <v>243</v>
      </c>
      <c r="S2818">
        <v>-26.4</v>
      </c>
      <c r="T2818">
        <v>0.2</v>
      </c>
      <c r="U2818" t="s">
        <v>246</v>
      </c>
      <c r="V2818">
        <v>1</v>
      </c>
      <c r="W2818" t="s">
        <v>247</v>
      </c>
      <c r="X2818" t="s">
        <v>469</v>
      </c>
    </row>
    <row r="2819" spans="1:24" x14ac:dyDescent="0.3">
      <c r="A2819">
        <v>3004</v>
      </c>
      <c r="B2819" s="15" t="s">
        <v>422</v>
      </c>
      <c r="C2819" t="str">
        <f>_xlfn.XLOOKUP($B2819, STANDARDS!$A:$A, STANDARDS!$B:$B,,0,2)</f>
        <v>Steep Rock Gp</v>
      </c>
      <c r="J2819">
        <v>2600</v>
      </c>
      <c r="M2819" t="s">
        <v>240</v>
      </c>
      <c r="O2819">
        <v>6.0000000000000001E-3</v>
      </c>
      <c r="P2819" t="s">
        <v>243</v>
      </c>
      <c r="S2819">
        <v>-22.1</v>
      </c>
      <c r="T2819">
        <v>0.2</v>
      </c>
      <c r="U2819" t="s">
        <v>246</v>
      </c>
      <c r="V2819">
        <v>1</v>
      </c>
      <c r="W2819" t="s">
        <v>247</v>
      </c>
      <c r="X2819" t="s">
        <v>469</v>
      </c>
    </row>
    <row r="2820" spans="1:24" x14ac:dyDescent="0.3">
      <c r="A2820">
        <v>3005</v>
      </c>
      <c r="B2820" s="15" t="s">
        <v>422</v>
      </c>
      <c r="C2820" t="str">
        <f>_xlfn.XLOOKUP($B2820, STANDARDS!$A:$A, STANDARDS!$B:$B,,0,2)</f>
        <v>Steep Rock Gp</v>
      </c>
      <c r="J2820">
        <v>2600</v>
      </c>
      <c r="M2820" t="s">
        <v>217</v>
      </c>
      <c r="O2820">
        <v>2.3E-2</v>
      </c>
      <c r="P2820" t="s">
        <v>243</v>
      </c>
      <c r="S2820">
        <v>-30.7</v>
      </c>
      <c r="T2820">
        <v>0.2</v>
      </c>
      <c r="U2820" t="s">
        <v>246</v>
      </c>
      <c r="V2820">
        <v>1</v>
      </c>
      <c r="W2820" t="s">
        <v>247</v>
      </c>
      <c r="X2820" t="s">
        <v>469</v>
      </c>
    </row>
    <row r="2821" spans="1:24" x14ac:dyDescent="0.3">
      <c r="A2821">
        <v>3006</v>
      </c>
      <c r="B2821" s="15" t="s">
        <v>422</v>
      </c>
      <c r="C2821" t="str">
        <f>_xlfn.XLOOKUP($B2821, STANDARDS!$A:$A, STANDARDS!$B:$B,,0,2)</f>
        <v>Steep Rock Gp</v>
      </c>
      <c r="J2821">
        <v>2600</v>
      </c>
      <c r="M2821" t="s">
        <v>217</v>
      </c>
      <c r="O2821">
        <v>4.0000000000000001E-3</v>
      </c>
      <c r="P2821" t="s">
        <v>243</v>
      </c>
      <c r="S2821">
        <v>-26</v>
      </c>
      <c r="T2821">
        <v>0.2</v>
      </c>
      <c r="U2821" t="s">
        <v>246</v>
      </c>
      <c r="V2821">
        <v>1</v>
      </c>
      <c r="W2821" t="s">
        <v>247</v>
      </c>
      <c r="X2821" t="s">
        <v>469</v>
      </c>
    </row>
    <row r="2822" spans="1:24" x14ac:dyDescent="0.3">
      <c r="A2822">
        <v>3007</v>
      </c>
      <c r="B2822" s="15" t="s">
        <v>422</v>
      </c>
      <c r="C2822" t="str">
        <f>_xlfn.XLOOKUP($B2822, STANDARDS!$A:$A, STANDARDS!$B:$B,,0,2)</f>
        <v>Steep Rock Gp</v>
      </c>
      <c r="J2822">
        <v>2600</v>
      </c>
      <c r="M2822" t="s">
        <v>222</v>
      </c>
      <c r="O2822">
        <v>1.7000000000000001E-2</v>
      </c>
      <c r="P2822" t="s">
        <v>243</v>
      </c>
      <c r="S2822">
        <v>-26.9</v>
      </c>
      <c r="T2822">
        <v>0.2</v>
      </c>
      <c r="U2822" t="s">
        <v>246</v>
      </c>
      <c r="V2822">
        <v>1</v>
      </c>
      <c r="W2822" t="s">
        <v>247</v>
      </c>
      <c r="X2822" t="s">
        <v>469</v>
      </c>
    </row>
    <row r="2823" spans="1:24" x14ac:dyDescent="0.3">
      <c r="A2823">
        <v>3008</v>
      </c>
      <c r="B2823" s="15" t="s">
        <v>185</v>
      </c>
      <c r="C2823" t="str">
        <f>_xlfn.XLOOKUP($B2823, STANDARDS!$A:$A, STANDARDS!$B:$B,,0,2)</f>
        <v>Jeerinah Fm, Fortescue Gp</v>
      </c>
      <c r="J2823">
        <v>2650</v>
      </c>
      <c r="M2823" t="s">
        <v>222</v>
      </c>
      <c r="P2823" t="s">
        <v>243</v>
      </c>
      <c r="S2823">
        <v>-35.4</v>
      </c>
      <c r="T2823">
        <v>0.2</v>
      </c>
      <c r="U2823" t="s">
        <v>246</v>
      </c>
      <c r="V2823">
        <v>1</v>
      </c>
      <c r="W2823" t="s">
        <v>247</v>
      </c>
      <c r="X2823" t="s">
        <v>477</v>
      </c>
    </row>
    <row r="2824" spans="1:24" x14ac:dyDescent="0.3">
      <c r="A2824">
        <v>3009</v>
      </c>
      <c r="B2824" s="15" t="s">
        <v>185</v>
      </c>
      <c r="C2824" t="str">
        <f>_xlfn.XLOOKUP($B2824, STANDARDS!$A:$A, STANDARDS!$B:$B,,0,2)</f>
        <v>Jeerinah Fm, Fortescue Gp</v>
      </c>
      <c r="J2824">
        <v>2650</v>
      </c>
      <c r="M2824" t="s">
        <v>217</v>
      </c>
      <c r="O2824">
        <v>4.0000000000000001E-3</v>
      </c>
      <c r="P2824" t="s">
        <v>243</v>
      </c>
      <c r="S2824">
        <v>-33</v>
      </c>
      <c r="T2824">
        <v>0.2</v>
      </c>
      <c r="U2824" t="s">
        <v>246</v>
      </c>
      <c r="V2824">
        <v>1</v>
      </c>
      <c r="W2824" t="s">
        <v>247</v>
      </c>
      <c r="X2824" t="s">
        <v>469</v>
      </c>
    </row>
    <row r="2825" spans="1:24" x14ac:dyDescent="0.3">
      <c r="A2825">
        <v>3010</v>
      </c>
      <c r="B2825" s="15" t="s">
        <v>185</v>
      </c>
      <c r="C2825" t="str">
        <f>_xlfn.XLOOKUP($B2825, STANDARDS!$A:$A, STANDARDS!$B:$B,,0,2)</f>
        <v>Jeerinah Fm, Fortescue Gp</v>
      </c>
      <c r="J2825">
        <v>2650</v>
      </c>
      <c r="M2825" t="s">
        <v>222</v>
      </c>
      <c r="O2825">
        <v>0.4</v>
      </c>
      <c r="P2825" t="s">
        <v>243</v>
      </c>
      <c r="S2825">
        <v>-41.2</v>
      </c>
      <c r="T2825">
        <v>0.2</v>
      </c>
      <c r="U2825" t="s">
        <v>246</v>
      </c>
      <c r="V2825">
        <v>1</v>
      </c>
      <c r="W2825" t="s">
        <v>247</v>
      </c>
      <c r="X2825" t="s">
        <v>469</v>
      </c>
    </row>
    <row r="2826" spans="1:24" x14ac:dyDescent="0.3">
      <c r="A2826">
        <v>3011</v>
      </c>
      <c r="B2826" s="15" t="s">
        <v>185</v>
      </c>
      <c r="C2826" t="str">
        <f>_xlfn.XLOOKUP($B2826, STANDARDS!$A:$A, STANDARDS!$B:$B,,0,2)</f>
        <v>Jeerinah Fm, Fortescue Gp</v>
      </c>
      <c r="J2826">
        <v>2650</v>
      </c>
      <c r="M2826" t="s">
        <v>222</v>
      </c>
      <c r="O2826">
        <v>0.68</v>
      </c>
      <c r="P2826" t="s">
        <v>243</v>
      </c>
      <c r="S2826">
        <v>-41.3</v>
      </c>
      <c r="T2826">
        <v>0.2</v>
      </c>
      <c r="U2826" t="s">
        <v>246</v>
      </c>
      <c r="V2826">
        <v>1</v>
      </c>
      <c r="W2826" t="s">
        <v>247</v>
      </c>
      <c r="X2826" t="s">
        <v>469</v>
      </c>
    </row>
    <row r="2827" spans="1:24" x14ac:dyDescent="0.3">
      <c r="A2827">
        <v>3012</v>
      </c>
      <c r="B2827" s="15" t="s">
        <v>185</v>
      </c>
      <c r="C2827" t="str">
        <f>_xlfn.XLOOKUP($B2827, STANDARDS!$A:$A, STANDARDS!$B:$B,,0,2)</f>
        <v>Jeerinah Fm, Fortescue Gp</v>
      </c>
      <c r="J2827">
        <v>2650</v>
      </c>
      <c r="M2827" t="s">
        <v>222</v>
      </c>
      <c r="O2827">
        <v>0.73</v>
      </c>
      <c r="P2827" t="s">
        <v>243</v>
      </c>
      <c r="S2827">
        <v>-41.4</v>
      </c>
      <c r="T2827">
        <v>0.2</v>
      </c>
      <c r="U2827" t="s">
        <v>246</v>
      </c>
      <c r="V2827">
        <v>1</v>
      </c>
      <c r="W2827" t="s">
        <v>247</v>
      </c>
      <c r="X2827" t="s">
        <v>469</v>
      </c>
    </row>
    <row r="2828" spans="1:24" x14ac:dyDescent="0.3">
      <c r="A2828">
        <v>3013</v>
      </c>
      <c r="B2828" s="15" t="s">
        <v>185</v>
      </c>
      <c r="C2828" t="str">
        <f>_xlfn.XLOOKUP($B2828, STANDARDS!$A:$A, STANDARDS!$B:$B,,0,2)</f>
        <v>Jeerinah Fm, Fortescue Gp</v>
      </c>
      <c r="J2828">
        <v>2650</v>
      </c>
      <c r="M2828" t="s">
        <v>222</v>
      </c>
      <c r="O2828">
        <v>1.65</v>
      </c>
      <c r="P2828" t="s">
        <v>243</v>
      </c>
      <c r="S2828">
        <v>-40.5</v>
      </c>
      <c r="T2828">
        <v>0.2</v>
      </c>
      <c r="U2828" t="s">
        <v>246</v>
      </c>
      <c r="V2828">
        <v>1</v>
      </c>
      <c r="W2828" t="s">
        <v>247</v>
      </c>
      <c r="X2828" t="s">
        <v>469</v>
      </c>
    </row>
    <row r="2829" spans="1:24" x14ac:dyDescent="0.3">
      <c r="A2829">
        <v>3014</v>
      </c>
      <c r="B2829" s="15" t="s">
        <v>185</v>
      </c>
      <c r="C2829" t="str">
        <f>_xlfn.XLOOKUP($B2829, STANDARDS!$A:$A, STANDARDS!$B:$B,,0,2)</f>
        <v>Jeerinah Fm, Fortescue Gp</v>
      </c>
      <c r="J2829">
        <v>2650</v>
      </c>
      <c r="M2829" t="s">
        <v>222</v>
      </c>
      <c r="O2829">
        <v>0.31</v>
      </c>
      <c r="P2829" t="s">
        <v>243</v>
      </c>
      <c r="S2829">
        <v>-42</v>
      </c>
      <c r="T2829">
        <v>0.2</v>
      </c>
      <c r="U2829" t="s">
        <v>246</v>
      </c>
      <c r="V2829">
        <v>1</v>
      </c>
      <c r="W2829" t="s">
        <v>247</v>
      </c>
      <c r="X2829" t="s">
        <v>469</v>
      </c>
    </row>
    <row r="2830" spans="1:24" x14ac:dyDescent="0.3">
      <c r="A2830">
        <v>3015</v>
      </c>
      <c r="B2830" s="15" t="s">
        <v>185</v>
      </c>
      <c r="C2830" t="str">
        <f>_xlfn.XLOOKUP($B2830, STANDARDS!$A:$A, STANDARDS!$B:$B,,0,2)</f>
        <v>Jeerinah Fm, Fortescue Gp</v>
      </c>
      <c r="J2830">
        <v>2650</v>
      </c>
      <c r="M2830" t="s">
        <v>222</v>
      </c>
      <c r="O2830">
        <v>0.4</v>
      </c>
      <c r="P2830" t="s">
        <v>243</v>
      </c>
      <c r="S2830">
        <v>-42.4</v>
      </c>
      <c r="T2830">
        <v>0.2</v>
      </c>
      <c r="U2830" t="s">
        <v>246</v>
      </c>
      <c r="V2830">
        <v>1</v>
      </c>
      <c r="W2830" t="s">
        <v>247</v>
      </c>
      <c r="X2830" t="s">
        <v>469</v>
      </c>
    </row>
    <row r="2831" spans="1:24" x14ac:dyDescent="0.3">
      <c r="A2831">
        <v>3016</v>
      </c>
      <c r="B2831" s="15" t="s">
        <v>185</v>
      </c>
      <c r="C2831" t="str">
        <f>_xlfn.XLOOKUP($B2831, STANDARDS!$A:$A, STANDARDS!$B:$B,,0,2)</f>
        <v>Jeerinah Fm, Fortescue Gp</v>
      </c>
      <c r="J2831">
        <v>2650</v>
      </c>
      <c r="M2831" t="s">
        <v>222</v>
      </c>
      <c r="O2831">
        <v>0.12</v>
      </c>
      <c r="P2831" t="s">
        <v>243</v>
      </c>
      <c r="S2831">
        <v>-38.4</v>
      </c>
      <c r="T2831">
        <v>0.2</v>
      </c>
      <c r="U2831" t="s">
        <v>246</v>
      </c>
      <c r="V2831">
        <v>1</v>
      </c>
      <c r="W2831" t="s">
        <v>247</v>
      </c>
      <c r="X2831" t="s">
        <v>469</v>
      </c>
    </row>
    <row r="2832" spans="1:24" x14ac:dyDescent="0.3">
      <c r="A2832">
        <v>3017</v>
      </c>
      <c r="B2832" s="15" t="s">
        <v>185</v>
      </c>
      <c r="C2832" t="str">
        <f>_xlfn.XLOOKUP($B2832, STANDARDS!$A:$A, STANDARDS!$B:$B,,0,2)</f>
        <v>Jeerinah Fm, Fortescue Gp</v>
      </c>
      <c r="J2832">
        <v>2650</v>
      </c>
      <c r="M2832" t="s">
        <v>217</v>
      </c>
      <c r="O2832">
        <v>3.9E-2</v>
      </c>
      <c r="P2832" t="s">
        <v>243</v>
      </c>
      <c r="S2832">
        <v>-27.9</v>
      </c>
      <c r="T2832">
        <v>0.2</v>
      </c>
      <c r="U2832" t="s">
        <v>246</v>
      </c>
      <c r="V2832">
        <v>1</v>
      </c>
      <c r="W2832" t="s">
        <v>247</v>
      </c>
      <c r="X2832" t="s">
        <v>469</v>
      </c>
    </row>
    <row r="2833" spans="1:24" x14ac:dyDescent="0.3">
      <c r="A2833">
        <v>3018</v>
      </c>
      <c r="B2833" s="15" t="s">
        <v>186</v>
      </c>
      <c r="C2833" t="str">
        <f>_xlfn.XLOOKUP($B2833, STANDARDS!$A:$A, STANDARDS!$B:$B,,0,2)</f>
        <v>Rietgat Fm, Platberg Gp</v>
      </c>
      <c r="J2833">
        <v>2650</v>
      </c>
      <c r="M2833" t="s">
        <v>217</v>
      </c>
      <c r="O2833">
        <v>3.0000000000000001E-3</v>
      </c>
      <c r="P2833" t="s">
        <v>243</v>
      </c>
      <c r="S2833">
        <v>-34.1</v>
      </c>
      <c r="T2833">
        <v>0.2</v>
      </c>
      <c r="U2833" t="s">
        <v>246</v>
      </c>
      <c r="V2833">
        <v>1</v>
      </c>
      <c r="W2833" t="s">
        <v>247</v>
      </c>
      <c r="X2833" t="s">
        <v>469</v>
      </c>
    </row>
    <row r="2834" spans="1:24" x14ac:dyDescent="0.3">
      <c r="A2834">
        <v>3019</v>
      </c>
      <c r="B2834" s="15" t="s">
        <v>186</v>
      </c>
      <c r="C2834" t="str">
        <f>_xlfn.XLOOKUP($B2834, STANDARDS!$A:$A, STANDARDS!$B:$B,,0,2)</f>
        <v>Rietgat Fm, Platberg Gp</v>
      </c>
      <c r="J2834">
        <v>2650</v>
      </c>
      <c r="M2834" t="s">
        <v>217</v>
      </c>
      <c r="O2834">
        <v>0.01</v>
      </c>
      <c r="P2834" t="s">
        <v>243</v>
      </c>
      <c r="S2834">
        <v>-38.9</v>
      </c>
      <c r="T2834">
        <v>0.2</v>
      </c>
      <c r="U2834" t="s">
        <v>246</v>
      </c>
      <c r="V2834">
        <v>1</v>
      </c>
      <c r="W2834" t="s">
        <v>247</v>
      </c>
      <c r="X2834" t="s">
        <v>469</v>
      </c>
    </row>
    <row r="2835" spans="1:24" x14ac:dyDescent="0.3">
      <c r="A2835">
        <v>3020</v>
      </c>
      <c r="B2835" s="15" t="s">
        <v>186</v>
      </c>
      <c r="C2835" t="str">
        <f>_xlfn.XLOOKUP($B2835, STANDARDS!$A:$A, STANDARDS!$B:$B,,0,2)</f>
        <v>Rietgat Fm, Platberg Gp</v>
      </c>
      <c r="J2835">
        <v>2650</v>
      </c>
      <c r="M2835" t="s">
        <v>217</v>
      </c>
      <c r="O2835">
        <v>5.0000000000000001E-3</v>
      </c>
      <c r="P2835" t="s">
        <v>243</v>
      </c>
      <c r="S2835">
        <v>-35</v>
      </c>
      <c r="T2835">
        <v>0.2</v>
      </c>
      <c r="U2835" t="s">
        <v>246</v>
      </c>
      <c r="V2835">
        <v>1</v>
      </c>
      <c r="W2835" t="s">
        <v>247</v>
      </c>
      <c r="X2835" t="s">
        <v>469</v>
      </c>
    </row>
    <row r="2836" spans="1:24" x14ac:dyDescent="0.3">
      <c r="A2836">
        <v>3021</v>
      </c>
      <c r="B2836" s="15" t="s">
        <v>423</v>
      </c>
      <c r="C2836" t="str">
        <f>_xlfn.XLOOKUP($B2836, STANDARDS!$A:$A, STANDARDS!$B:$B,,0,2)</f>
        <v>Shamvaian Gp</v>
      </c>
      <c r="J2836">
        <v>2650</v>
      </c>
      <c r="M2836" t="s">
        <v>221</v>
      </c>
      <c r="P2836" t="s">
        <v>243</v>
      </c>
      <c r="Q2836">
        <v>2.2000000000000002</v>
      </c>
      <c r="R2836">
        <v>0.2</v>
      </c>
      <c r="V2836">
        <v>1</v>
      </c>
      <c r="W2836" t="s">
        <v>247</v>
      </c>
      <c r="X2836" t="s">
        <v>450</v>
      </c>
    </row>
    <row r="2837" spans="1:24" x14ac:dyDescent="0.3">
      <c r="A2837">
        <v>3022</v>
      </c>
      <c r="B2837" s="15" t="s">
        <v>423</v>
      </c>
      <c r="C2837" t="str">
        <f>_xlfn.XLOOKUP($B2837, STANDARDS!$A:$A, STANDARDS!$B:$B,,0,2)</f>
        <v>Shamvaian Gp</v>
      </c>
      <c r="J2837">
        <v>2650</v>
      </c>
      <c r="M2837" t="s">
        <v>221</v>
      </c>
      <c r="P2837" t="s">
        <v>243</v>
      </c>
      <c r="Q2837">
        <v>2.4</v>
      </c>
      <c r="R2837">
        <v>0.2</v>
      </c>
      <c r="V2837">
        <v>1</v>
      </c>
      <c r="W2837" t="s">
        <v>247</v>
      </c>
      <c r="X2837" t="s">
        <v>450</v>
      </c>
    </row>
    <row r="2838" spans="1:24" x14ac:dyDescent="0.3">
      <c r="A2838">
        <v>3024</v>
      </c>
      <c r="B2838" s="15" t="s">
        <v>188</v>
      </c>
      <c r="C2838" t="str">
        <f>_xlfn.XLOOKUP($B2838, STANDARDS!$A:$A, STANDARDS!$B:$B,,0,2)</f>
        <v>Ventersdorp Sgp</v>
      </c>
      <c r="J2838">
        <v>2650</v>
      </c>
      <c r="M2838" t="s">
        <v>222</v>
      </c>
      <c r="P2838" t="s">
        <v>243</v>
      </c>
      <c r="S2838">
        <v>-35.799999999999997</v>
      </c>
      <c r="T2838">
        <v>0.2</v>
      </c>
      <c r="U2838" t="s">
        <v>246</v>
      </c>
      <c r="V2838">
        <v>1</v>
      </c>
      <c r="W2838" t="s">
        <v>247</v>
      </c>
      <c r="X2838" t="s">
        <v>477</v>
      </c>
    </row>
    <row r="2839" spans="1:24" x14ac:dyDescent="0.3">
      <c r="A2839">
        <v>3025</v>
      </c>
      <c r="B2839" s="15" t="s">
        <v>188</v>
      </c>
      <c r="C2839" t="str">
        <f>_xlfn.XLOOKUP($B2839, STANDARDS!$A:$A, STANDARDS!$B:$B,,0,2)</f>
        <v>Ventersdorp Sgp</v>
      </c>
      <c r="J2839">
        <v>2650</v>
      </c>
      <c r="M2839" t="s">
        <v>240</v>
      </c>
      <c r="O2839">
        <v>4.0000000000000001E-3</v>
      </c>
      <c r="P2839" t="s">
        <v>243</v>
      </c>
      <c r="S2839">
        <v>-36.299999999999997</v>
      </c>
      <c r="T2839">
        <v>0.2</v>
      </c>
      <c r="U2839" t="s">
        <v>246</v>
      </c>
      <c r="V2839">
        <v>1</v>
      </c>
      <c r="W2839" t="s">
        <v>247</v>
      </c>
      <c r="X2839" t="s">
        <v>469</v>
      </c>
    </row>
    <row r="2840" spans="1:24" x14ac:dyDescent="0.3">
      <c r="A2840">
        <v>3026</v>
      </c>
      <c r="B2840" s="15" t="s">
        <v>188</v>
      </c>
      <c r="C2840" t="str">
        <f>_xlfn.XLOOKUP($B2840, STANDARDS!$A:$A, STANDARDS!$B:$B,,0,2)</f>
        <v>Ventersdorp Sgp</v>
      </c>
      <c r="J2840">
        <v>2650</v>
      </c>
      <c r="M2840" t="s">
        <v>240</v>
      </c>
      <c r="O2840">
        <v>1.6E-2</v>
      </c>
      <c r="P2840" t="s">
        <v>243</v>
      </c>
      <c r="S2840">
        <v>-40.6</v>
      </c>
      <c r="T2840">
        <v>0.2</v>
      </c>
      <c r="U2840" t="s">
        <v>246</v>
      </c>
      <c r="V2840">
        <v>1</v>
      </c>
      <c r="W2840" t="s">
        <v>247</v>
      </c>
      <c r="X2840" t="s">
        <v>469</v>
      </c>
    </row>
    <row r="2841" spans="1:24" x14ac:dyDescent="0.3">
      <c r="A2841">
        <v>3027</v>
      </c>
      <c r="B2841" s="15" t="s">
        <v>188</v>
      </c>
      <c r="C2841" t="str">
        <f>_xlfn.XLOOKUP($B2841, STANDARDS!$A:$A, STANDARDS!$B:$B,,0,2)</f>
        <v>Ventersdorp Sgp</v>
      </c>
      <c r="J2841">
        <v>2650</v>
      </c>
      <c r="M2841" t="s">
        <v>240</v>
      </c>
      <c r="O2841">
        <v>0.02</v>
      </c>
      <c r="P2841" t="s">
        <v>243</v>
      </c>
      <c r="S2841">
        <v>-41.6</v>
      </c>
      <c r="T2841">
        <v>0.2</v>
      </c>
      <c r="U2841" t="s">
        <v>246</v>
      </c>
      <c r="V2841">
        <v>1</v>
      </c>
      <c r="W2841" t="s">
        <v>247</v>
      </c>
      <c r="X2841" t="s">
        <v>469</v>
      </c>
    </row>
    <row r="2842" spans="1:24" x14ac:dyDescent="0.3">
      <c r="A2842">
        <v>3028</v>
      </c>
      <c r="B2842" s="15" t="s">
        <v>188</v>
      </c>
      <c r="C2842" t="str">
        <f>_xlfn.XLOOKUP($B2842, STANDARDS!$A:$A, STANDARDS!$B:$B,,0,2)</f>
        <v>Ventersdorp Sgp</v>
      </c>
      <c r="J2842">
        <v>2650</v>
      </c>
      <c r="M2842" t="s">
        <v>240</v>
      </c>
      <c r="O2842">
        <v>0.01</v>
      </c>
      <c r="P2842" t="s">
        <v>243</v>
      </c>
      <c r="S2842">
        <v>-38.700000000000003</v>
      </c>
      <c r="T2842">
        <v>0.2</v>
      </c>
      <c r="U2842" t="s">
        <v>246</v>
      </c>
      <c r="V2842">
        <v>1</v>
      </c>
      <c r="W2842" t="s">
        <v>247</v>
      </c>
      <c r="X2842" t="s">
        <v>469</v>
      </c>
    </row>
    <row r="2843" spans="1:24" x14ac:dyDescent="0.3">
      <c r="A2843">
        <v>3029</v>
      </c>
      <c r="B2843" s="15" t="s">
        <v>188</v>
      </c>
      <c r="C2843" t="str">
        <f>_xlfn.XLOOKUP($B2843, STANDARDS!$A:$A, STANDARDS!$B:$B,,0,2)</f>
        <v>Ventersdorp Sgp</v>
      </c>
      <c r="J2843">
        <v>2650</v>
      </c>
      <c r="M2843" t="s">
        <v>240</v>
      </c>
      <c r="O2843">
        <v>8.0000000000000002E-3</v>
      </c>
      <c r="P2843" t="s">
        <v>243</v>
      </c>
      <c r="S2843">
        <v>-36.700000000000003</v>
      </c>
      <c r="T2843">
        <v>0.2</v>
      </c>
      <c r="U2843" t="s">
        <v>246</v>
      </c>
      <c r="V2843">
        <v>1</v>
      </c>
      <c r="W2843" t="s">
        <v>247</v>
      </c>
      <c r="X2843" t="s">
        <v>469</v>
      </c>
    </row>
    <row r="2844" spans="1:24" x14ac:dyDescent="0.3">
      <c r="A2844">
        <v>3030</v>
      </c>
      <c r="B2844" s="15" t="s">
        <v>188</v>
      </c>
      <c r="C2844" t="str">
        <f>_xlfn.XLOOKUP($B2844, STANDARDS!$A:$A, STANDARDS!$B:$B,,0,2)</f>
        <v>Ventersdorp Sgp</v>
      </c>
      <c r="J2844">
        <v>2650</v>
      </c>
      <c r="M2844" t="s">
        <v>221</v>
      </c>
      <c r="O2844">
        <v>2.4E-2</v>
      </c>
      <c r="P2844" t="s">
        <v>243</v>
      </c>
      <c r="S2844">
        <v>-39</v>
      </c>
      <c r="T2844">
        <v>0.2</v>
      </c>
      <c r="U2844" t="s">
        <v>246</v>
      </c>
      <c r="V2844">
        <v>1</v>
      </c>
      <c r="W2844" t="s">
        <v>247</v>
      </c>
      <c r="X2844" t="s">
        <v>469</v>
      </c>
    </row>
    <row r="2845" spans="1:24" x14ac:dyDescent="0.3">
      <c r="A2845">
        <v>3031</v>
      </c>
      <c r="B2845" s="15" t="s">
        <v>188</v>
      </c>
      <c r="C2845" t="str">
        <f>_xlfn.XLOOKUP($B2845, STANDARDS!$A:$A, STANDARDS!$B:$B,,0,2)</f>
        <v>Ventersdorp Sgp</v>
      </c>
      <c r="J2845">
        <v>2650</v>
      </c>
      <c r="M2845" t="s">
        <v>240</v>
      </c>
      <c r="O2845">
        <v>6.0000000000000001E-3</v>
      </c>
      <c r="P2845" t="s">
        <v>243</v>
      </c>
      <c r="S2845">
        <v>-31.6</v>
      </c>
      <c r="T2845">
        <v>0.2</v>
      </c>
      <c r="U2845" t="s">
        <v>246</v>
      </c>
      <c r="V2845">
        <v>1</v>
      </c>
      <c r="W2845" t="s">
        <v>247</v>
      </c>
      <c r="X2845" t="s">
        <v>469</v>
      </c>
    </row>
    <row r="2846" spans="1:24" x14ac:dyDescent="0.3">
      <c r="A2846">
        <v>3032</v>
      </c>
      <c r="B2846" s="15" t="s">
        <v>188</v>
      </c>
      <c r="C2846" t="str">
        <f>_xlfn.XLOOKUP($B2846, STANDARDS!$A:$A, STANDARDS!$B:$B,,0,2)</f>
        <v>Ventersdorp Sgp</v>
      </c>
      <c r="J2846">
        <v>2650</v>
      </c>
      <c r="M2846" t="s">
        <v>240</v>
      </c>
      <c r="O2846">
        <v>2E-3</v>
      </c>
      <c r="P2846" t="s">
        <v>243</v>
      </c>
      <c r="S2846">
        <v>-28.4</v>
      </c>
      <c r="T2846">
        <v>0.2</v>
      </c>
      <c r="U2846" t="s">
        <v>246</v>
      </c>
      <c r="V2846">
        <v>1</v>
      </c>
      <c r="W2846" t="s">
        <v>247</v>
      </c>
      <c r="X2846" t="s">
        <v>469</v>
      </c>
    </row>
    <row r="2847" spans="1:24" x14ac:dyDescent="0.3">
      <c r="A2847">
        <v>3033</v>
      </c>
      <c r="B2847" s="15" t="s">
        <v>188</v>
      </c>
      <c r="C2847" t="str">
        <f>_xlfn.XLOOKUP($B2847, STANDARDS!$A:$A, STANDARDS!$B:$B,,0,2)</f>
        <v>Ventersdorp Sgp</v>
      </c>
      <c r="J2847">
        <v>2650</v>
      </c>
      <c r="M2847" t="s">
        <v>240</v>
      </c>
      <c r="O2847">
        <v>7.0999999999999994E-2</v>
      </c>
      <c r="P2847" t="s">
        <v>243</v>
      </c>
      <c r="S2847">
        <v>-39.6</v>
      </c>
      <c r="T2847">
        <v>0.2</v>
      </c>
      <c r="U2847" t="s">
        <v>246</v>
      </c>
      <c r="V2847">
        <v>1</v>
      </c>
      <c r="W2847" t="s">
        <v>247</v>
      </c>
      <c r="X2847" t="s">
        <v>469</v>
      </c>
    </row>
    <row r="2848" spans="1:24" x14ac:dyDescent="0.3">
      <c r="A2848">
        <v>3034</v>
      </c>
      <c r="B2848" s="15" t="s">
        <v>188</v>
      </c>
      <c r="C2848" t="str">
        <f>_xlfn.XLOOKUP($B2848, STANDARDS!$A:$A, STANDARDS!$B:$B,,0,2)</f>
        <v>Ventersdorp Sgp</v>
      </c>
      <c r="J2848">
        <v>2650</v>
      </c>
      <c r="M2848" t="s">
        <v>221</v>
      </c>
      <c r="O2848">
        <v>8.9999999999999993E-3</v>
      </c>
      <c r="P2848" t="s">
        <v>243</v>
      </c>
      <c r="S2848">
        <v>-42.4</v>
      </c>
      <c r="T2848">
        <v>0.2</v>
      </c>
      <c r="U2848" t="s">
        <v>246</v>
      </c>
      <c r="V2848">
        <v>1</v>
      </c>
      <c r="W2848" t="s">
        <v>247</v>
      </c>
      <c r="X2848" t="s">
        <v>469</v>
      </c>
    </row>
    <row r="2849" spans="1:24" x14ac:dyDescent="0.3">
      <c r="A2849">
        <v>3035</v>
      </c>
      <c r="B2849" s="15" t="s">
        <v>188</v>
      </c>
      <c r="C2849" t="str">
        <f>_xlfn.XLOOKUP($B2849, STANDARDS!$A:$A, STANDARDS!$B:$B,,0,2)</f>
        <v>Ventersdorp Sgp</v>
      </c>
      <c r="J2849">
        <v>2650</v>
      </c>
      <c r="M2849" t="s">
        <v>221</v>
      </c>
      <c r="O2849">
        <v>6.0000000000000001E-3</v>
      </c>
      <c r="P2849" t="s">
        <v>243</v>
      </c>
      <c r="S2849">
        <v>-41.8</v>
      </c>
      <c r="T2849">
        <v>0.2</v>
      </c>
      <c r="U2849" t="s">
        <v>246</v>
      </c>
      <c r="V2849">
        <v>1</v>
      </c>
      <c r="W2849" t="s">
        <v>247</v>
      </c>
      <c r="X2849" t="s">
        <v>469</v>
      </c>
    </row>
    <row r="2850" spans="1:24" x14ac:dyDescent="0.3">
      <c r="A2850">
        <v>3036</v>
      </c>
      <c r="B2850" s="15" t="s">
        <v>188</v>
      </c>
      <c r="C2850" t="str">
        <f>_xlfn.XLOOKUP($B2850, STANDARDS!$A:$A, STANDARDS!$B:$B,,0,2)</f>
        <v>Ventersdorp Sgp</v>
      </c>
      <c r="J2850">
        <v>2650</v>
      </c>
      <c r="M2850" t="s">
        <v>240</v>
      </c>
      <c r="O2850">
        <v>8.9999999999999993E-3</v>
      </c>
      <c r="P2850" t="s">
        <v>243</v>
      </c>
      <c r="S2850">
        <v>-36.700000000000003</v>
      </c>
      <c r="T2850">
        <v>0.2</v>
      </c>
      <c r="U2850" t="s">
        <v>246</v>
      </c>
      <c r="V2850">
        <v>1</v>
      </c>
      <c r="W2850" t="s">
        <v>247</v>
      </c>
      <c r="X2850" t="s">
        <v>469</v>
      </c>
    </row>
    <row r="2851" spans="1:24" x14ac:dyDescent="0.3">
      <c r="A2851">
        <v>3037</v>
      </c>
      <c r="B2851" s="15" t="s">
        <v>188</v>
      </c>
      <c r="C2851" t="str">
        <f>_xlfn.XLOOKUP($B2851, STANDARDS!$A:$A, STANDARDS!$B:$B,,0,2)</f>
        <v>Ventersdorp Sgp</v>
      </c>
      <c r="J2851">
        <v>2650</v>
      </c>
      <c r="M2851" t="s">
        <v>240</v>
      </c>
      <c r="O2851">
        <v>0.01</v>
      </c>
      <c r="P2851" t="s">
        <v>243</v>
      </c>
      <c r="S2851">
        <v>-37</v>
      </c>
      <c r="T2851">
        <v>0.2</v>
      </c>
      <c r="U2851" t="s">
        <v>246</v>
      </c>
      <c r="V2851">
        <v>1</v>
      </c>
      <c r="W2851" t="s">
        <v>247</v>
      </c>
      <c r="X2851" t="s">
        <v>469</v>
      </c>
    </row>
    <row r="2852" spans="1:24" x14ac:dyDescent="0.3">
      <c r="A2852">
        <v>3038</v>
      </c>
      <c r="B2852" s="15" t="s">
        <v>188</v>
      </c>
      <c r="C2852" t="str">
        <f>_xlfn.XLOOKUP($B2852, STANDARDS!$A:$A, STANDARDS!$B:$B,,0,2)</f>
        <v>Ventersdorp Sgp</v>
      </c>
      <c r="J2852">
        <v>2650</v>
      </c>
      <c r="M2852" t="s">
        <v>240</v>
      </c>
      <c r="O2852">
        <v>1.6E-2</v>
      </c>
      <c r="P2852" t="s">
        <v>243</v>
      </c>
      <c r="S2852">
        <v>-37.200000000000003</v>
      </c>
      <c r="T2852">
        <v>0.2</v>
      </c>
      <c r="U2852" t="s">
        <v>246</v>
      </c>
      <c r="V2852">
        <v>1</v>
      </c>
      <c r="W2852" t="s">
        <v>247</v>
      </c>
      <c r="X2852" t="s">
        <v>469</v>
      </c>
    </row>
    <row r="2853" spans="1:24" x14ac:dyDescent="0.3">
      <c r="A2853">
        <v>3039</v>
      </c>
      <c r="B2853" s="15" t="s">
        <v>188</v>
      </c>
      <c r="C2853" t="str">
        <f>_xlfn.XLOOKUP($B2853, STANDARDS!$A:$A, STANDARDS!$B:$B,,0,2)</f>
        <v>Ventersdorp Sgp</v>
      </c>
      <c r="J2853">
        <v>2650</v>
      </c>
      <c r="M2853" t="s">
        <v>240</v>
      </c>
      <c r="O2853">
        <v>4.2000000000000003E-2</v>
      </c>
      <c r="P2853" t="s">
        <v>243</v>
      </c>
      <c r="S2853">
        <v>-39.799999999999997</v>
      </c>
      <c r="T2853">
        <v>0.2</v>
      </c>
      <c r="U2853" t="s">
        <v>246</v>
      </c>
      <c r="V2853">
        <v>1</v>
      </c>
      <c r="W2853" t="s">
        <v>247</v>
      </c>
      <c r="X2853" t="s">
        <v>469</v>
      </c>
    </row>
    <row r="2854" spans="1:24" x14ac:dyDescent="0.3">
      <c r="A2854">
        <v>3040</v>
      </c>
      <c r="B2854" s="15" t="s">
        <v>188</v>
      </c>
      <c r="C2854" t="str">
        <f>_xlfn.XLOOKUP($B2854, STANDARDS!$A:$A, STANDARDS!$B:$B,,0,2)</f>
        <v>Ventersdorp Sgp</v>
      </c>
      <c r="J2854">
        <v>2650</v>
      </c>
      <c r="M2854" t="s">
        <v>221</v>
      </c>
      <c r="O2854">
        <v>2.1999999999999999E-2</v>
      </c>
      <c r="P2854" t="s">
        <v>243</v>
      </c>
      <c r="S2854">
        <v>-41.1</v>
      </c>
      <c r="T2854">
        <v>0.2</v>
      </c>
      <c r="U2854" t="s">
        <v>246</v>
      </c>
      <c r="V2854">
        <v>1</v>
      </c>
      <c r="W2854" t="s">
        <v>247</v>
      </c>
      <c r="X2854" t="s">
        <v>469</v>
      </c>
    </row>
    <row r="2855" spans="1:24" x14ac:dyDescent="0.3">
      <c r="A2855">
        <v>3041</v>
      </c>
      <c r="B2855" s="15" t="s">
        <v>188</v>
      </c>
      <c r="C2855" t="str">
        <f>_xlfn.XLOOKUP($B2855, STANDARDS!$A:$A, STANDARDS!$B:$B,,0,2)</f>
        <v>Ventersdorp Sgp</v>
      </c>
      <c r="J2855">
        <v>2650</v>
      </c>
      <c r="M2855" t="s">
        <v>221</v>
      </c>
      <c r="P2855" t="s">
        <v>243</v>
      </c>
      <c r="Q2855">
        <v>-3.6</v>
      </c>
      <c r="R2855">
        <v>0.2</v>
      </c>
      <c r="V2855">
        <v>1</v>
      </c>
      <c r="W2855" t="s">
        <v>247</v>
      </c>
      <c r="X2855" t="s">
        <v>470</v>
      </c>
    </row>
    <row r="2856" spans="1:24" x14ac:dyDescent="0.3">
      <c r="A2856">
        <v>3042</v>
      </c>
      <c r="B2856" s="15" t="s">
        <v>188</v>
      </c>
      <c r="C2856" t="str">
        <f>_xlfn.XLOOKUP($B2856, STANDARDS!$A:$A, STANDARDS!$B:$B,,0,2)</f>
        <v>Ventersdorp Sgp</v>
      </c>
      <c r="J2856">
        <v>2650</v>
      </c>
      <c r="M2856" t="s">
        <v>240</v>
      </c>
      <c r="P2856" t="s">
        <v>243</v>
      </c>
      <c r="Q2856">
        <v>-1.9</v>
      </c>
      <c r="R2856">
        <v>0.2</v>
      </c>
      <c r="V2856">
        <v>1</v>
      </c>
      <c r="W2856" t="s">
        <v>247</v>
      </c>
      <c r="X2856" t="s">
        <v>470</v>
      </c>
    </row>
    <row r="2857" spans="1:24" x14ac:dyDescent="0.3">
      <c r="A2857">
        <v>3043</v>
      </c>
      <c r="B2857" s="15" t="s">
        <v>188</v>
      </c>
      <c r="C2857" t="str">
        <f>_xlfn.XLOOKUP($B2857, STANDARDS!$A:$A, STANDARDS!$B:$B,,0,2)</f>
        <v>Ventersdorp Sgp</v>
      </c>
      <c r="J2857">
        <v>2650</v>
      </c>
      <c r="M2857" t="s">
        <v>240</v>
      </c>
      <c r="P2857" t="s">
        <v>243</v>
      </c>
      <c r="Q2857">
        <v>-3.5</v>
      </c>
      <c r="R2857">
        <v>0.2</v>
      </c>
      <c r="V2857">
        <v>1</v>
      </c>
      <c r="W2857" t="s">
        <v>247</v>
      </c>
      <c r="X2857" t="s">
        <v>470</v>
      </c>
    </row>
    <row r="2858" spans="1:24" x14ac:dyDescent="0.3">
      <c r="A2858">
        <v>3044</v>
      </c>
      <c r="B2858" s="15" t="s">
        <v>188</v>
      </c>
      <c r="C2858" t="str">
        <f>_xlfn.XLOOKUP($B2858, STANDARDS!$A:$A, STANDARDS!$B:$B,,0,2)</f>
        <v>Ventersdorp Sgp</v>
      </c>
      <c r="J2858">
        <v>2650</v>
      </c>
      <c r="M2858" t="s">
        <v>240</v>
      </c>
      <c r="P2858" t="s">
        <v>243</v>
      </c>
      <c r="Q2858">
        <v>-1.8</v>
      </c>
      <c r="R2858">
        <v>0.2</v>
      </c>
      <c r="V2858">
        <v>1</v>
      </c>
      <c r="W2858" t="s">
        <v>247</v>
      </c>
      <c r="X2858" t="s">
        <v>470</v>
      </c>
    </row>
    <row r="2859" spans="1:24" x14ac:dyDescent="0.3">
      <c r="A2859">
        <v>3045</v>
      </c>
      <c r="B2859" s="15" t="s">
        <v>188</v>
      </c>
      <c r="C2859" t="str">
        <f>_xlfn.XLOOKUP($B2859, STANDARDS!$A:$A, STANDARDS!$B:$B,,0,2)</f>
        <v>Ventersdorp Sgp</v>
      </c>
      <c r="J2859">
        <v>2650</v>
      </c>
      <c r="M2859" t="s">
        <v>240</v>
      </c>
      <c r="P2859" t="s">
        <v>243</v>
      </c>
      <c r="Q2859">
        <v>-2.8</v>
      </c>
      <c r="R2859">
        <v>0.2</v>
      </c>
      <c r="V2859">
        <v>1</v>
      </c>
      <c r="W2859" t="s">
        <v>247</v>
      </c>
      <c r="X2859" t="s">
        <v>470</v>
      </c>
    </row>
    <row r="2860" spans="1:24" x14ac:dyDescent="0.3">
      <c r="A2860">
        <v>3046</v>
      </c>
      <c r="B2860" s="15" t="s">
        <v>188</v>
      </c>
      <c r="C2860" t="str">
        <f>_xlfn.XLOOKUP($B2860, STANDARDS!$A:$A, STANDARDS!$B:$B,,0,2)</f>
        <v>Ventersdorp Sgp</v>
      </c>
      <c r="J2860">
        <v>2650</v>
      </c>
      <c r="M2860" t="s">
        <v>240</v>
      </c>
      <c r="P2860" t="s">
        <v>243</v>
      </c>
      <c r="Q2860">
        <v>-1.9</v>
      </c>
      <c r="R2860">
        <v>0.2</v>
      </c>
      <c r="V2860">
        <v>1</v>
      </c>
      <c r="W2860" t="s">
        <v>247</v>
      </c>
      <c r="X2860" t="s">
        <v>470</v>
      </c>
    </row>
    <row r="2861" spans="1:24" x14ac:dyDescent="0.3">
      <c r="A2861">
        <v>3047</v>
      </c>
      <c r="B2861" s="15" t="s">
        <v>188</v>
      </c>
      <c r="C2861" t="str">
        <f>_xlfn.XLOOKUP($B2861, STANDARDS!$A:$A, STANDARDS!$B:$B,,0,2)</f>
        <v>Ventersdorp Sgp</v>
      </c>
      <c r="J2861">
        <v>2650</v>
      </c>
      <c r="M2861" t="s">
        <v>240</v>
      </c>
      <c r="P2861" t="s">
        <v>243</v>
      </c>
      <c r="Q2861">
        <v>-2.2999999999999998</v>
      </c>
      <c r="R2861">
        <v>0.2</v>
      </c>
      <c r="V2861">
        <v>1</v>
      </c>
      <c r="W2861" t="s">
        <v>247</v>
      </c>
      <c r="X2861" t="s">
        <v>470</v>
      </c>
    </row>
    <row r="2862" spans="1:24" x14ac:dyDescent="0.3">
      <c r="A2862">
        <v>3048</v>
      </c>
      <c r="B2862" s="15" t="s">
        <v>188</v>
      </c>
      <c r="C2862" t="str">
        <f>_xlfn.XLOOKUP($B2862, STANDARDS!$A:$A, STANDARDS!$B:$B,,0,2)</f>
        <v>Ventersdorp Sgp</v>
      </c>
      <c r="J2862">
        <v>2650</v>
      </c>
      <c r="M2862" t="s">
        <v>240</v>
      </c>
      <c r="P2862" t="s">
        <v>243</v>
      </c>
      <c r="Q2862">
        <v>-2.2000000000000002</v>
      </c>
      <c r="R2862">
        <v>0.2</v>
      </c>
      <c r="V2862">
        <v>1</v>
      </c>
      <c r="W2862" t="s">
        <v>247</v>
      </c>
      <c r="X2862" t="s">
        <v>470</v>
      </c>
    </row>
    <row r="2863" spans="1:24" x14ac:dyDescent="0.3">
      <c r="A2863">
        <v>3049</v>
      </c>
      <c r="B2863" s="15" t="s">
        <v>188</v>
      </c>
      <c r="C2863" t="str">
        <f>_xlfn.XLOOKUP($B2863, STANDARDS!$A:$A, STANDARDS!$B:$B,,0,2)</f>
        <v>Ventersdorp Sgp</v>
      </c>
      <c r="J2863">
        <v>2650</v>
      </c>
      <c r="M2863" t="s">
        <v>240</v>
      </c>
      <c r="P2863" t="s">
        <v>243</v>
      </c>
      <c r="Q2863">
        <v>-5.4</v>
      </c>
      <c r="R2863">
        <v>0.2</v>
      </c>
      <c r="V2863">
        <v>1</v>
      </c>
      <c r="W2863" t="s">
        <v>247</v>
      </c>
      <c r="X2863" t="s">
        <v>470</v>
      </c>
    </row>
    <row r="2864" spans="1:24" x14ac:dyDescent="0.3">
      <c r="A2864">
        <v>3050</v>
      </c>
      <c r="B2864" s="15" t="s">
        <v>188</v>
      </c>
      <c r="C2864" t="str">
        <f>_xlfn.XLOOKUP($B2864, STANDARDS!$A:$A, STANDARDS!$B:$B,,0,2)</f>
        <v>Ventersdorp Sgp</v>
      </c>
      <c r="J2864">
        <v>2650</v>
      </c>
      <c r="M2864" t="s">
        <v>240</v>
      </c>
      <c r="P2864" t="s">
        <v>243</v>
      </c>
      <c r="Q2864">
        <v>-6.2</v>
      </c>
      <c r="R2864">
        <v>0.2</v>
      </c>
      <c r="V2864">
        <v>1</v>
      </c>
      <c r="W2864" t="s">
        <v>247</v>
      </c>
      <c r="X2864" t="s">
        <v>470</v>
      </c>
    </row>
    <row r="2865" spans="1:24" x14ac:dyDescent="0.3">
      <c r="A2865">
        <v>3051</v>
      </c>
      <c r="B2865" s="15" t="s">
        <v>196</v>
      </c>
      <c r="C2865" t="str">
        <f>_xlfn.XLOOKUP($B2865, STANDARDS!$A:$A, STANDARDS!$B:$B,,0,2)</f>
        <v>Witwatersrand Sgp</v>
      </c>
      <c r="J2865">
        <v>2710</v>
      </c>
      <c r="M2865" t="s">
        <v>222</v>
      </c>
      <c r="P2865" t="s">
        <v>243</v>
      </c>
      <c r="S2865">
        <v>-34.200000000000003</v>
      </c>
      <c r="T2865">
        <v>0.2</v>
      </c>
      <c r="U2865" t="s">
        <v>246</v>
      </c>
      <c r="V2865">
        <v>1</v>
      </c>
      <c r="W2865" t="s">
        <v>247</v>
      </c>
      <c r="X2865" t="s">
        <v>477</v>
      </c>
    </row>
    <row r="2866" spans="1:24" x14ac:dyDescent="0.3">
      <c r="A2866">
        <v>3052</v>
      </c>
      <c r="B2866" s="15" t="s">
        <v>196</v>
      </c>
      <c r="C2866" t="str">
        <f>_xlfn.XLOOKUP($B2866, STANDARDS!$A:$A, STANDARDS!$B:$B,,0,2)</f>
        <v>Witwatersrand Sgp</v>
      </c>
      <c r="J2866">
        <v>2710</v>
      </c>
      <c r="M2866" t="s">
        <v>222</v>
      </c>
      <c r="P2866" t="s">
        <v>243</v>
      </c>
      <c r="S2866">
        <v>-21.4</v>
      </c>
      <c r="T2866">
        <v>0.2</v>
      </c>
      <c r="U2866" t="s">
        <v>246</v>
      </c>
      <c r="V2866">
        <v>1</v>
      </c>
      <c r="W2866" t="s">
        <v>247</v>
      </c>
      <c r="X2866" t="s">
        <v>504</v>
      </c>
    </row>
    <row r="2867" spans="1:24" x14ac:dyDescent="0.3">
      <c r="A2867">
        <v>3053</v>
      </c>
      <c r="B2867" s="15" t="s">
        <v>196</v>
      </c>
      <c r="C2867" t="str">
        <f>_xlfn.XLOOKUP($B2867, STANDARDS!$A:$A, STANDARDS!$B:$B,,0,2)</f>
        <v>Witwatersrand Sgp</v>
      </c>
      <c r="J2867">
        <v>2710</v>
      </c>
      <c r="M2867" t="s">
        <v>222</v>
      </c>
      <c r="P2867" t="s">
        <v>243</v>
      </c>
      <c r="S2867">
        <v>-21.9</v>
      </c>
      <c r="T2867">
        <v>0.2</v>
      </c>
      <c r="U2867" t="s">
        <v>246</v>
      </c>
      <c r="V2867">
        <v>1</v>
      </c>
      <c r="W2867" t="s">
        <v>247</v>
      </c>
      <c r="X2867" t="s">
        <v>504</v>
      </c>
    </row>
    <row r="2868" spans="1:24" x14ac:dyDescent="0.3">
      <c r="A2868">
        <v>3054</v>
      </c>
      <c r="B2868" s="15" t="s">
        <v>196</v>
      </c>
      <c r="C2868" t="str">
        <f>_xlfn.XLOOKUP($B2868, STANDARDS!$A:$A, STANDARDS!$B:$B,,0,2)</f>
        <v>Witwatersrand Sgp</v>
      </c>
      <c r="J2868">
        <v>2710</v>
      </c>
      <c r="M2868" t="s">
        <v>222</v>
      </c>
      <c r="P2868" t="s">
        <v>243</v>
      </c>
      <c r="S2868">
        <v>-26.1</v>
      </c>
      <c r="T2868">
        <v>0.2</v>
      </c>
      <c r="U2868" t="s">
        <v>246</v>
      </c>
      <c r="V2868">
        <v>1</v>
      </c>
      <c r="W2868" t="s">
        <v>247</v>
      </c>
      <c r="X2868" t="s">
        <v>504</v>
      </c>
    </row>
    <row r="2869" spans="1:24" x14ac:dyDescent="0.3">
      <c r="A2869">
        <v>3055</v>
      </c>
      <c r="B2869" s="15" t="s">
        <v>196</v>
      </c>
      <c r="C2869" t="str">
        <f>_xlfn.XLOOKUP($B2869, STANDARDS!$A:$A, STANDARDS!$B:$B,,0,2)</f>
        <v>Witwatersrand Sgp</v>
      </c>
      <c r="J2869">
        <v>2710</v>
      </c>
      <c r="M2869" t="s">
        <v>222</v>
      </c>
      <c r="P2869" t="s">
        <v>243</v>
      </c>
      <c r="S2869">
        <v>-29.3</v>
      </c>
      <c r="T2869">
        <v>0.2</v>
      </c>
      <c r="U2869" t="s">
        <v>246</v>
      </c>
      <c r="V2869">
        <v>1</v>
      </c>
      <c r="W2869" t="s">
        <v>247</v>
      </c>
      <c r="X2869" t="s">
        <v>504</v>
      </c>
    </row>
    <row r="2870" spans="1:24" x14ac:dyDescent="0.3">
      <c r="A2870">
        <v>3056</v>
      </c>
      <c r="B2870" s="15" t="s">
        <v>196</v>
      </c>
      <c r="C2870" t="str">
        <f>_xlfn.XLOOKUP($B2870, STANDARDS!$A:$A, STANDARDS!$B:$B,,0,2)</f>
        <v>Witwatersrand Sgp</v>
      </c>
      <c r="J2870">
        <v>2710</v>
      </c>
      <c r="M2870" t="s">
        <v>222</v>
      </c>
      <c r="P2870" t="s">
        <v>243</v>
      </c>
      <c r="S2870">
        <v>-29.5</v>
      </c>
      <c r="T2870">
        <v>0.2</v>
      </c>
      <c r="U2870" t="s">
        <v>246</v>
      </c>
      <c r="V2870">
        <v>1</v>
      </c>
      <c r="W2870" t="s">
        <v>247</v>
      </c>
      <c r="X2870" t="s">
        <v>504</v>
      </c>
    </row>
    <row r="2871" spans="1:24" x14ac:dyDescent="0.3">
      <c r="A2871">
        <v>3057</v>
      </c>
      <c r="B2871" s="15" t="s">
        <v>196</v>
      </c>
      <c r="C2871" t="str">
        <f>_xlfn.XLOOKUP($B2871, STANDARDS!$A:$A, STANDARDS!$B:$B,,0,2)</f>
        <v>Witwatersrand Sgp</v>
      </c>
      <c r="J2871">
        <v>2710</v>
      </c>
      <c r="M2871" t="s">
        <v>222</v>
      </c>
      <c r="P2871" t="s">
        <v>243</v>
      </c>
      <c r="S2871">
        <v>-29.9</v>
      </c>
      <c r="T2871">
        <v>0.2</v>
      </c>
      <c r="U2871" t="s">
        <v>246</v>
      </c>
      <c r="V2871">
        <v>1</v>
      </c>
      <c r="W2871" t="s">
        <v>247</v>
      </c>
      <c r="X2871" t="s">
        <v>504</v>
      </c>
    </row>
    <row r="2872" spans="1:24" x14ac:dyDescent="0.3">
      <c r="A2872">
        <v>3058</v>
      </c>
      <c r="B2872" s="15" t="s">
        <v>196</v>
      </c>
      <c r="C2872" t="str">
        <f>_xlfn.XLOOKUP($B2872, STANDARDS!$A:$A, STANDARDS!$B:$B,,0,2)</f>
        <v>Witwatersrand Sgp</v>
      </c>
      <c r="J2872">
        <v>2710</v>
      </c>
      <c r="M2872" t="s">
        <v>222</v>
      </c>
      <c r="P2872" t="s">
        <v>243</v>
      </c>
      <c r="S2872">
        <v>-31.8</v>
      </c>
      <c r="T2872">
        <v>0.2</v>
      </c>
      <c r="U2872" t="s">
        <v>246</v>
      </c>
      <c r="V2872">
        <v>1</v>
      </c>
      <c r="W2872" t="s">
        <v>247</v>
      </c>
      <c r="X2872" t="s">
        <v>504</v>
      </c>
    </row>
    <row r="2873" spans="1:24" x14ac:dyDescent="0.3">
      <c r="A2873">
        <v>3079</v>
      </c>
      <c r="B2873" s="15" t="s">
        <v>424</v>
      </c>
      <c r="C2873" t="str">
        <f>_xlfn.XLOOKUP($B2873, STANDARDS!$A:$A, STANDARDS!$B:$B,,0,2)</f>
        <v>Late Archean BIF, Ontario</v>
      </c>
      <c r="J2873">
        <v>2750</v>
      </c>
      <c r="M2873" t="s">
        <v>441</v>
      </c>
      <c r="P2873" t="s">
        <v>243</v>
      </c>
      <c r="S2873">
        <v>-26</v>
      </c>
      <c r="T2873">
        <v>0.2</v>
      </c>
      <c r="U2873" t="s">
        <v>246</v>
      </c>
      <c r="V2873">
        <v>1</v>
      </c>
      <c r="W2873" t="s">
        <v>247</v>
      </c>
      <c r="X2873" t="s">
        <v>505</v>
      </c>
    </row>
    <row r="2874" spans="1:24" x14ac:dyDescent="0.3">
      <c r="A2874">
        <v>3080</v>
      </c>
      <c r="B2874" s="15" t="s">
        <v>424</v>
      </c>
      <c r="C2874" t="str">
        <f>_xlfn.XLOOKUP($B2874, STANDARDS!$A:$A, STANDARDS!$B:$B,,0,2)</f>
        <v>Late Archean BIF, Ontario</v>
      </c>
      <c r="J2874">
        <v>2750</v>
      </c>
      <c r="M2874" t="s">
        <v>441</v>
      </c>
      <c r="P2874" t="s">
        <v>243</v>
      </c>
      <c r="S2874">
        <v>-20.399999999999999</v>
      </c>
      <c r="T2874">
        <v>0.2</v>
      </c>
      <c r="U2874" t="s">
        <v>246</v>
      </c>
      <c r="V2874">
        <v>1</v>
      </c>
      <c r="W2874" t="s">
        <v>247</v>
      </c>
      <c r="X2874" t="s">
        <v>505</v>
      </c>
    </row>
    <row r="2875" spans="1:24" x14ac:dyDescent="0.3">
      <c r="A2875">
        <v>3081</v>
      </c>
      <c r="B2875" s="15" t="s">
        <v>424</v>
      </c>
      <c r="C2875" t="str">
        <f>_xlfn.XLOOKUP($B2875, STANDARDS!$A:$A, STANDARDS!$B:$B,,0,2)</f>
        <v>Late Archean BIF, Ontario</v>
      </c>
      <c r="J2875">
        <v>2750</v>
      </c>
      <c r="M2875" t="s">
        <v>441</v>
      </c>
      <c r="P2875" t="s">
        <v>243</v>
      </c>
      <c r="S2875">
        <v>-21</v>
      </c>
      <c r="T2875">
        <v>0.2</v>
      </c>
      <c r="U2875" t="s">
        <v>246</v>
      </c>
      <c r="V2875">
        <v>1</v>
      </c>
      <c r="W2875" t="s">
        <v>247</v>
      </c>
      <c r="X2875" t="s">
        <v>505</v>
      </c>
    </row>
    <row r="2876" spans="1:24" x14ac:dyDescent="0.3">
      <c r="A2876">
        <v>3082</v>
      </c>
      <c r="B2876" s="15" t="s">
        <v>424</v>
      </c>
      <c r="C2876" t="str">
        <f>_xlfn.XLOOKUP($B2876, STANDARDS!$A:$A, STANDARDS!$B:$B,,0,2)</f>
        <v>Late Archean BIF, Ontario</v>
      </c>
      <c r="J2876">
        <v>2750</v>
      </c>
      <c r="M2876" t="s">
        <v>441</v>
      </c>
      <c r="P2876" t="s">
        <v>243</v>
      </c>
      <c r="S2876">
        <v>-26.1</v>
      </c>
      <c r="T2876">
        <v>0.2</v>
      </c>
      <c r="U2876" t="s">
        <v>246</v>
      </c>
      <c r="V2876">
        <v>1</v>
      </c>
      <c r="W2876" t="s">
        <v>247</v>
      </c>
      <c r="X2876" t="s">
        <v>505</v>
      </c>
    </row>
    <row r="2877" spans="1:24" x14ac:dyDescent="0.3">
      <c r="A2877">
        <v>3083</v>
      </c>
      <c r="B2877" s="15" t="s">
        <v>424</v>
      </c>
      <c r="C2877" t="str">
        <f>_xlfn.XLOOKUP($B2877, STANDARDS!$A:$A, STANDARDS!$B:$B,,0,2)</f>
        <v>Late Archean BIF, Ontario</v>
      </c>
      <c r="J2877">
        <v>2750</v>
      </c>
      <c r="M2877" t="s">
        <v>441</v>
      </c>
      <c r="P2877" t="s">
        <v>243</v>
      </c>
      <c r="S2877">
        <v>-27.7</v>
      </c>
      <c r="T2877">
        <v>0.2</v>
      </c>
      <c r="U2877" t="s">
        <v>246</v>
      </c>
      <c r="V2877">
        <v>1</v>
      </c>
      <c r="W2877" t="s">
        <v>247</v>
      </c>
      <c r="X2877" t="s">
        <v>505</v>
      </c>
    </row>
    <row r="2878" spans="1:24" x14ac:dyDescent="0.3">
      <c r="A2878">
        <v>3084</v>
      </c>
      <c r="B2878" s="15" t="s">
        <v>424</v>
      </c>
      <c r="C2878" t="str">
        <f>_xlfn.XLOOKUP($B2878, STANDARDS!$A:$A, STANDARDS!$B:$B,,0,2)</f>
        <v>Late Archean BIF, Ontario</v>
      </c>
      <c r="J2878">
        <v>2750</v>
      </c>
      <c r="M2878" t="s">
        <v>441</v>
      </c>
      <c r="P2878" t="s">
        <v>243</v>
      </c>
      <c r="S2878">
        <v>-26.6</v>
      </c>
      <c r="T2878">
        <v>0.2</v>
      </c>
      <c r="U2878" t="s">
        <v>246</v>
      </c>
      <c r="V2878">
        <v>1</v>
      </c>
      <c r="W2878" t="s">
        <v>247</v>
      </c>
      <c r="X2878" t="s">
        <v>505</v>
      </c>
    </row>
    <row r="2879" spans="1:24" x14ac:dyDescent="0.3">
      <c r="A2879">
        <v>3117</v>
      </c>
      <c r="B2879" s="15" t="s">
        <v>425</v>
      </c>
      <c r="C2879" t="str">
        <f>_xlfn.XLOOKUP($B2879, STANDARDS!$A:$A, STANDARDS!$B:$B,,0,2)</f>
        <v>Michipicoten Greenstone Belt</v>
      </c>
      <c r="J2879">
        <v>2750</v>
      </c>
      <c r="M2879" t="s">
        <v>441</v>
      </c>
      <c r="O2879">
        <v>0.19</v>
      </c>
      <c r="P2879" t="s">
        <v>243</v>
      </c>
      <c r="S2879">
        <v>-16.100000000000001</v>
      </c>
      <c r="T2879">
        <v>0.2</v>
      </c>
      <c r="U2879" t="s">
        <v>246</v>
      </c>
      <c r="V2879">
        <v>1</v>
      </c>
      <c r="W2879" t="s">
        <v>247</v>
      </c>
      <c r="X2879" t="s">
        <v>469</v>
      </c>
    </row>
    <row r="2880" spans="1:24" x14ac:dyDescent="0.3">
      <c r="A2880">
        <v>3118</v>
      </c>
      <c r="B2880" s="15" t="s">
        <v>425</v>
      </c>
      <c r="C2880" t="str">
        <f>_xlfn.XLOOKUP($B2880, STANDARDS!$A:$A, STANDARDS!$B:$B,,0,2)</f>
        <v>Michipicoten Greenstone Belt</v>
      </c>
      <c r="J2880">
        <v>2750</v>
      </c>
      <c r="M2880" t="s">
        <v>240</v>
      </c>
      <c r="O2880">
        <v>2E-3</v>
      </c>
      <c r="P2880" t="s">
        <v>243</v>
      </c>
      <c r="S2880">
        <v>-45.8</v>
      </c>
      <c r="T2880">
        <v>0.2</v>
      </c>
      <c r="U2880" t="s">
        <v>246</v>
      </c>
      <c r="V2880">
        <v>1</v>
      </c>
      <c r="W2880" t="s">
        <v>247</v>
      </c>
      <c r="X2880" t="s">
        <v>469</v>
      </c>
    </row>
    <row r="2881" spans="1:24" x14ac:dyDescent="0.3">
      <c r="A2881">
        <v>3119</v>
      </c>
      <c r="B2881" s="15" t="s">
        <v>425</v>
      </c>
      <c r="C2881" t="str">
        <f>_xlfn.XLOOKUP($B2881, STANDARDS!$A:$A, STANDARDS!$B:$B,,0,2)</f>
        <v>Michipicoten Greenstone Belt</v>
      </c>
      <c r="J2881">
        <v>2750</v>
      </c>
      <c r="M2881" t="s">
        <v>217</v>
      </c>
      <c r="O2881">
        <v>7.0000000000000001E-3</v>
      </c>
      <c r="P2881" t="s">
        <v>243</v>
      </c>
      <c r="S2881">
        <v>-49.9</v>
      </c>
      <c r="T2881">
        <v>0.2</v>
      </c>
      <c r="U2881" t="s">
        <v>246</v>
      </c>
      <c r="V2881">
        <v>1</v>
      </c>
      <c r="W2881" t="s">
        <v>247</v>
      </c>
      <c r="X2881" t="s">
        <v>469</v>
      </c>
    </row>
    <row r="2882" spans="1:24" x14ac:dyDescent="0.3">
      <c r="A2882">
        <v>3120</v>
      </c>
      <c r="B2882" s="15" t="s">
        <v>425</v>
      </c>
      <c r="C2882" t="str">
        <f>_xlfn.XLOOKUP($B2882, STANDARDS!$A:$A, STANDARDS!$B:$B,,0,2)</f>
        <v>Michipicoten Greenstone Belt</v>
      </c>
      <c r="J2882">
        <v>2750</v>
      </c>
      <c r="M2882" t="s">
        <v>217</v>
      </c>
      <c r="O2882">
        <v>8.0000000000000004E-4</v>
      </c>
      <c r="P2882" t="s">
        <v>243</v>
      </c>
      <c r="S2882">
        <v>-45.4</v>
      </c>
      <c r="T2882">
        <v>0.2</v>
      </c>
      <c r="U2882" t="s">
        <v>246</v>
      </c>
      <c r="V2882">
        <v>1</v>
      </c>
      <c r="W2882" t="s">
        <v>247</v>
      </c>
      <c r="X2882" t="s">
        <v>469</v>
      </c>
    </row>
    <row r="2883" spans="1:24" x14ac:dyDescent="0.3">
      <c r="A2883">
        <v>3121</v>
      </c>
      <c r="B2883" s="15" t="s">
        <v>425</v>
      </c>
      <c r="C2883" t="str">
        <f>_xlfn.XLOOKUP($B2883, STANDARDS!$A:$A, STANDARDS!$B:$B,,0,2)</f>
        <v>Michipicoten Greenstone Belt</v>
      </c>
      <c r="J2883">
        <v>2750</v>
      </c>
      <c r="M2883" t="s">
        <v>217</v>
      </c>
      <c r="O2883">
        <v>5.0000000000000001E-3</v>
      </c>
      <c r="P2883" t="s">
        <v>243</v>
      </c>
      <c r="S2883">
        <v>-50.3</v>
      </c>
      <c r="T2883">
        <v>0.2</v>
      </c>
      <c r="U2883" t="s">
        <v>246</v>
      </c>
      <c r="V2883">
        <v>1</v>
      </c>
      <c r="W2883" t="s">
        <v>247</v>
      </c>
      <c r="X2883" t="s">
        <v>469</v>
      </c>
    </row>
    <row r="2884" spans="1:24" x14ac:dyDescent="0.3">
      <c r="A2884">
        <v>3122</v>
      </c>
      <c r="B2884" s="15" t="s">
        <v>425</v>
      </c>
      <c r="C2884" t="str">
        <f>_xlfn.XLOOKUP($B2884, STANDARDS!$A:$A, STANDARDS!$B:$B,,0,2)</f>
        <v>Michipicoten Greenstone Belt</v>
      </c>
      <c r="J2884">
        <v>2750</v>
      </c>
      <c r="M2884" t="s">
        <v>217</v>
      </c>
      <c r="O2884">
        <v>8.0000000000000002E-3</v>
      </c>
      <c r="P2884" t="s">
        <v>243</v>
      </c>
      <c r="S2884">
        <v>-50.6</v>
      </c>
      <c r="T2884">
        <v>0.2</v>
      </c>
      <c r="U2884" t="s">
        <v>246</v>
      </c>
      <c r="V2884">
        <v>1</v>
      </c>
      <c r="W2884" t="s">
        <v>247</v>
      </c>
      <c r="X2884" t="s">
        <v>469</v>
      </c>
    </row>
    <row r="2885" spans="1:24" x14ac:dyDescent="0.3">
      <c r="A2885">
        <v>3123</v>
      </c>
      <c r="B2885" s="15" t="s">
        <v>425</v>
      </c>
      <c r="C2885" t="str">
        <f>_xlfn.XLOOKUP($B2885, STANDARDS!$A:$A, STANDARDS!$B:$B,,0,2)</f>
        <v>Michipicoten Greenstone Belt</v>
      </c>
      <c r="J2885">
        <v>2750</v>
      </c>
      <c r="M2885" t="s">
        <v>217</v>
      </c>
      <c r="O2885">
        <v>1.7999999999999999E-2</v>
      </c>
      <c r="P2885" t="s">
        <v>243</v>
      </c>
      <c r="S2885">
        <v>-51.7</v>
      </c>
      <c r="T2885">
        <v>0.2</v>
      </c>
      <c r="U2885" t="s">
        <v>246</v>
      </c>
      <c r="V2885">
        <v>1</v>
      </c>
      <c r="W2885" t="s">
        <v>247</v>
      </c>
      <c r="X2885" t="s">
        <v>469</v>
      </c>
    </row>
    <row r="2886" spans="1:24" x14ac:dyDescent="0.3">
      <c r="A2886">
        <v>3124</v>
      </c>
      <c r="B2886" s="15" t="s">
        <v>425</v>
      </c>
      <c r="C2886" t="str">
        <f>_xlfn.XLOOKUP($B2886, STANDARDS!$A:$A, STANDARDS!$B:$B,,0,2)</f>
        <v>Michipicoten Greenstone Belt</v>
      </c>
      <c r="J2886">
        <v>2750</v>
      </c>
      <c r="M2886" t="s">
        <v>217</v>
      </c>
      <c r="O2886">
        <v>7.0000000000000001E-3</v>
      </c>
      <c r="P2886" t="s">
        <v>243</v>
      </c>
      <c r="S2886">
        <v>-51.6</v>
      </c>
      <c r="T2886">
        <v>0.2</v>
      </c>
      <c r="U2886" t="s">
        <v>246</v>
      </c>
      <c r="V2886">
        <v>1</v>
      </c>
      <c r="W2886" t="s">
        <v>247</v>
      </c>
      <c r="X2886" t="s">
        <v>469</v>
      </c>
    </row>
    <row r="2887" spans="1:24" x14ac:dyDescent="0.3">
      <c r="A2887">
        <v>3125</v>
      </c>
      <c r="B2887" s="15" t="s">
        <v>425</v>
      </c>
      <c r="C2887" t="str">
        <f>_xlfn.XLOOKUP($B2887, STANDARDS!$A:$A, STANDARDS!$B:$B,,0,2)</f>
        <v>Michipicoten Greenstone Belt</v>
      </c>
      <c r="J2887">
        <v>2750</v>
      </c>
      <c r="M2887" t="s">
        <v>217</v>
      </c>
      <c r="O2887">
        <v>7.0000000000000001E-3</v>
      </c>
      <c r="P2887" t="s">
        <v>243</v>
      </c>
      <c r="S2887">
        <v>-51.9</v>
      </c>
      <c r="T2887">
        <v>0.2</v>
      </c>
      <c r="U2887" t="s">
        <v>246</v>
      </c>
      <c r="V2887">
        <v>1</v>
      </c>
      <c r="W2887" t="s">
        <v>247</v>
      </c>
      <c r="X2887" t="s">
        <v>469</v>
      </c>
    </row>
    <row r="2888" spans="1:24" x14ac:dyDescent="0.3">
      <c r="A2888">
        <v>3126</v>
      </c>
      <c r="B2888" s="15" t="s">
        <v>425</v>
      </c>
      <c r="C2888" t="str">
        <f>_xlfn.XLOOKUP($B2888, STANDARDS!$A:$A, STANDARDS!$B:$B,,0,2)</f>
        <v>Michipicoten Greenstone Belt</v>
      </c>
      <c r="J2888">
        <v>2750</v>
      </c>
      <c r="M2888" t="s">
        <v>217</v>
      </c>
      <c r="O2888">
        <v>4.0000000000000001E-3</v>
      </c>
      <c r="P2888" t="s">
        <v>243</v>
      </c>
      <c r="S2888">
        <v>-47.6</v>
      </c>
      <c r="T2888">
        <v>0.2</v>
      </c>
      <c r="U2888" t="s">
        <v>246</v>
      </c>
      <c r="V2888">
        <v>1</v>
      </c>
      <c r="W2888" t="s">
        <v>247</v>
      </c>
      <c r="X2888" t="s">
        <v>469</v>
      </c>
    </row>
    <row r="2889" spans="1:24" x14ac:dyDescent="0.3">
      <c r="A2889">
        <v>3127</v>
      </c>
      <c r="B2889" s="15" t="s">
        <v>425</v>
      </c>
      <c r="C2889" t="str">
        <f>_xlfn.XLOOKUP($B2889, STANDARDS!$A:$A, STANDARDS!$B:$B,,0,2)</f>
        <v>Michipicoten Greenstone Belt</v>
      </c>
      <c r="J2889">
        <v>2750</v>
      </c>
      <c r="M2889" t="s">
        <v>217</v>
      </c>
      <c r="O2889">
        <v>4.0000000000000001E-3</v>
      </c>
      <c r="P2889" t="s">
        <v>243</v>
      </c>
      <c r="S2889">
        <v>-46.9</v>
      </c>
      <c r="T2889">
        <v>0.2</v>
      </c>
      <c r="U2889" t="s">
        <v>246</v>
      </c>
      <c r="V2889">
        <v>1</v>
      </c>
      <c r="W2889" t="s">
        <v>247</v>
      </c>
      <c r="X2889" t="s">
        <v>469</v>
      </c>
    </row>
    <row r="2890" spans="1:24" x14ac:dyDescent="0.3">
      <c r="A2890">
        <v>3128</v>
      </c>
      <c r="B2890" s="15" t="s">
        <v>425</v>
      </c>
      <c r="C2890" t="str">
        <f>_xlfn.XLOOKUP($B2890, STANDARDS!$A:$A, STANDARDS!$B:$B,,0,2)</f>
        <v>Michipicoten Greenstone Belt</v>
      </c>
      <c r="J2890">
        <v>2750</v>
      </c>
      <c r="M2890" t="s">
        <v>217</v>
      </c>
      <c r="O2890">
        <v>3.0000000000000001E-3</v>
      </c>
      <c r="P2890" t="s">
        <v>243</v>
      </c>
      <c r="S2890">
        <v>-44.6</v>
      </c>
      <c r="T2890">
        <v>0.2</v>
      </c>
      <c r="U2890" t="s">
        <v>246</v>
      </c>
      <c r="V2890">
        <v>1</v>
      </c>
      <c r="W2890" t="s">
        <v>247</v>
      </c>
      <c r="X2890" t="s">
        <v>469</v>
      </c>
    </row>
    <row r="2891" spans="1:24" x14ac:dyDescent="0.3">
      <c r="A2891">
        <v>3129</v>
      </c>
      <c r="B2891" s="15" t="s">
        <v>425</v>
      </c>
      <c r="C2891" t="str">
        <f>_xlfn.XLOOKUP($B2891, STANDARDS!$A:$A, STANDARDS!$B:$B,,0,2)</f>
        <v>Michipicoten Greenstone Belt</v>
      </c>
      <c r="J2891">
        <v>2750</v>
      </c>
      <c r="M2891" t="s">
        <v>221</v>
      </c>
      <c r="P2891" t="s">
        <v>243</v>
      </c>
      <c r="Q2891">
        <v>-1.7</v>
      </c>
      <c r="R2891">
        <v>0.2</v>
      </c>
      <c r="V2891">
        <v>1</v>
      </c>
      <c r="W2891" t="s">
        <v>247</v>
      </c>
      <c r="X2891" t="s">
        <v>470</v>
      </c>
    </row>
    <row r="2892" spans="1:24" x14ac:dyDescent="0.3">
      <c r="A2892">
        <v>3130</v>
      </c>
      <c r="B2892" s="15" t="s">
        <v>425</v>
      </c>
      <c r="C2892" t="str">
        <f>_xlfn.XLOOKUP($B2892, STANDARDS!$A:$A, STANDARDS!$B:$B,,0,2)</f>
        <v>Michipicoten Greenstone Belt</v>
      </c>
      <c r="J2892">
        <v>2750</v>
      </c>
      <c r="M2892" t="s">
        <v>240</v>
      </c>
      <c r="P2892" t="s">
        <v>243</v>
      </c>
      <c r="Q2892">
        <v>-0.5</v>
      </c>
      <c r="R2892">
        <v>0.2</v>
      </c>
      <c r="V2892">
        <v>1</v>
      </c>
      <c r="W2892" t="s">
        <v>247</v>
      </c>
      <c r="X2892" t="s">
        <v>470</v>
      </c>
    </row>
    <row r="2893" spans="1:24" x14ac:dyDescent="0.3">
      <c r="A2893">
        <v>3131</v>
      </c>
      <c r="B2893" s="15" t="s">
        <v>425</v>
      </c>
      <c r="C2893" t="str">
        <f>_xlfn.XLOOKUP($B2893, STANDARDS!$A:$A, STANDARDS!$B:$B,,0,2)</f>
        <v>Michipicoten Greenstone Belt</v>
      </c>
      <c r="J2893">
        <v>2750</v>
      </c>
      <c r="M2893" t="s">
        <v>240</v>
      </c>
      <c r="P2893" t="s">
        <v>243</v>
      </c>
      <c r="Q2893">
        <v>-1.3</v>
      </c>
      <c r="R2893">
        <v>0.2</v>
      </c>
      <c r="V2893">
        <v>1</v>
      </c>
      <c r="W2893" t="s">
        <v>247</v>
      </c>
      <c r="X2893" t="s">
        <v>470</v>
      </c>
    </row>
    <row r="2894" spans="1:24" x14ac:dyDescent="0.3">
      <c r="A2894">
        <v>3132</v>
      </c>
      <c r="B2894" s="15" t="s">
        <v>425</v>
      </c>
      <c r="C2894" t="str">
        <f>_xlfn.XLOOKUP($B2894, STANDARDS!$A:$A, STANDARDS!$B:$B,,0,2)</f>
        <v>Michipicoten Greenstone Belt</v>
      </c>
      <c r="J2894">
        <v>2750</v>
      </c>
      <c r="M2894" t="s">
        <v>240</v>
      </c>
      <c r="P2894" t="s">
        <v>243</v>
      </c>
      <c r="Q2894">
        <v>-0.2</v>
      </c>
      <c r="R2894">
        <v>0.2</v>
      </c>
      <c r="V2894">
        <v>1</v>
      </c>
      <c r="W2894" t="s">
        <v>247</v>
      </c>
      <c r="X2894" t="s">
        <v>470</v>
      </c>
    </row>
    <row r="2895" spans="1:24" x14ac:dyDescent="0.3">
      <c r="A2895">
        <v>3133</v>
      </c>
      <c r="B2895" s="15" t="s">
        <v>425</v>
      </c>
      <c r="C2895" t="str">
        <f>_xlfn.XLOOKUP($B2895, STANDARDS!$A:$A, STANDARDS!$B:$B,,0,2)</f>
        <v>Michipicoten Greenstone Belt</v>
      </c>
      <c r="J2895">
        <v>2750</v>
      </c>
      <c r="M2895" t="s">
        <v>217</v>
      </c>
      <c r="P2895" t="s">
        <v>243</v>
      </c>
      <c r="Q2895">
        <v>0.5</v>
      </c>
      <c r="R2895">
        <v>0.2</v>
      </c>
      <c r="V2895">
        <v>1</v>
      </c>
      <c r="W2895" t="s">
        <v>247</v>
      </c>
      <c r="X2895" t="s">
        <v>470</v>
      </c>
    </row>
    <row r="2896" spans="1:24" x14ac:dyDescent="0.3">
      <c r="A2896">
        <v>3134</v>
      </c>
      <c r="B2896" s="15" t="s">
        <v>425</v>
      </c>
      <c r="C2896" t="str">
        <f>_xlfn.XLOOKUP($B2896, STANDARDS!$A:$A, STANDARDS!$B:$B,,0,2)</f>
        <v>Michipicoten Greenstone Belt</v>
      </c>
      <c r="J2896">
        <v>2750</v>
      </c>
      <c r="M2896" t="s">
        <v>240</v>
      </c>
      <c r="P2896" t="s">
        <v>243</v>
      </c>
      <c r="Q2896">
        <v>0.2</v>
      </c>
      <c r="R2896">
        <v>0.2</v>
      </c>
      <c r="V2896">
        <v>1</v>
      </c>
      <c r="W2896" t="s">
        <v>247</v>
      </c>
      <c r="X2896" t="s">
        <v>470</v>
      </c>
    </row>
    <row r="2897" spans="1:24" x14ac:dyDescent="0.3">
      <c r="A2897">
        <v>3135</v>
      </c>
      <c r="B2897" s="15" t="s">
        <v>425</v>
      </c>
      <c r="C2897" t="str">
        <f>_xlfn.XLOOKUP($B2897, STANDARDS!$A:$A, STANDARDS!$B:$B,,0,2)</f>
        <v>Michipicoten Greenstone Belt</v>
      </c>
      <c r="J2897">
        <v>2750</v>
      </c>
      <c r="M2897" t="s">
        <v>240</v>
      </c>
      <c r="P2897" t="s">
        <v>243</v>
      </c>
      <c r="Q2897">
        <v>0.8</v>
      </c>
      <c r="R2897">
        <v>0.2</v>
      </c>
      <c r="V2897">
        <v>1</v>
      </c>
      <c r="W2897" t="s">
        <v>247</v>
      </c>
      <c r="X2897" t="s">
        <v>470</v>
      </c>
    </row>
    <row r="2898" spans="1:24" x14ac:dyDescent="0.3">
      <c r="A2898">
        <v>3136</v>
      </c>
      <c r="B2898" s="15" t="s">
        <v>425</v>
      </c>
      <c r="C2898" t="str">
        <f>_xlfn.XLOOKUP($B2898, STANDARDS!$A:$A, STANDARDS!$B:$B,,0,2)</f>
        <v>Michipicoten Greenstone Belt</v>
      </c>
      <c r="J2898">
        <v>2750</v>
      </c>
      <c r="M2898" t="s">
        <v>240</v>
      </c>
      <c r="P2898" t="s">
        <v>243</v>
      </c>
      <c r="Q2898">
        <v>0.7</v>
      </c>
      <c r="R2898">
        <v>0.2</v>
      </c>
      <c r="V2898">
        <v>1</v>
      </c>
      <c r="W2898" t="s">
        <v>247</v>
      </c>
      <c r="X2898" t="s">
        <v>470</v>
      </c>
    </row>
    <row r="2899" spans="1:24" x14ac:dyDescent="0.3">
      <c r="A2899">
        <v>3137</v>
      </c>
      <c r="B2899" s="15" t="s">
        <v>425</v>
      </c>
      <c r="C2899" t="str">
        <f>_xlfn.XLOOKUP($B2899, STANDARDS!$A:$A, STANDARDS!$B:$B,,0,2)</f>
        <v>Michipicoten Greenstone Belt</v>
      </c>
      <c r="J2899">
        <v>2750</v>
      </c>
      <c r="M2899" t="s">
        <v>240</v>
      </c>
      <c r="P2899" t="s">
        <v>243</v>
      </c>
      <c r="Q2899">
        <v>0.7</v>
      </c>
      <c r="R2899">
        <v>0.2</v>
      </c>
      <c r="V2899">
        <v>1</v>
      </c>
      <c r="W2899" t="s">
        <v>247</v>
      </c>
      <c r="X2899" t="s">
        <v>470</v>
      </c>
    </row>
    <row r="2900" spans="1:24" x14ac:dyDescent="0.3">
      <c r="A2900">
        <v>3138</v>
      </c>
      <c r="B2900" s="15" t="s">
        <v>425</v>
      </c>
      <c r="C2900" t="str">
        <f>_xlfn.XLOOKUP($B2900, STANDARDS!$A:$A, STANDARDS!$B:$B,,0,2)</f>
        <v>Michipicoten Greenstone Belt</v>
      </c>
      <c r="J2900">
        <v>2750</v>
      </c>
      <c r="M2900" t="s">
        <v>240</v>
      </c>
      <c r="P2900" t="s">
        <v>243</v>
      </c>
      <c r="Q2900">
        <v>0.6</v>
      </c>
      <c r="R2900">
        <v>0.2</v>
      </c>
      <c r="V2900">
        <v>1</v>
      </c>
      <c r="W2900" t="s">
        <v>247</v>
      </c>
      <c r="X2900" t="s">
        <v>470</v>
      </c>
    </row>
    <row r="2901" spans="1:24" x14ac:dyDescent="0.3">
      <c r="A2901">
        <v>3139</v>
      </c>
      <c r="B2901" s="15" t="s">
        <v>425</v>
      </c>
      <c r="C2901" t="str">
        <f>_xlfn.XLOOKUP($B2901, STANDARDS!$A:$A, STANDARDS!$B:$B,,0,2)</f>
        <v>Michipicoten Greenstone Belt</v>
      </c>
      <c r="J2901">
        <v>2750</v>
      </c>
      <c r="M2901" t="s">
        <v>240</v>
      </c>
      <c r="P2901" t="s">
        <v>243</v>
      </c>
      <c r="Q2901">
        <v>-1</v>
      </c>
      <c r="R2901">
        <v>0.2</v>
      </c>
      <c r="V2901">
        <v>1</v>
      </c>
      <c r="W2901" t="s">
        <v>247</v>
      </c>
      <c r="X2901" t="s">
        <v>470</v>
      </c>
    </row>
    <row r="2902" spans="1:24" x14ac:dyDescent="0.3">
      <c r="A2902">
        <v>3140</v>
      </c>
      <c r="B2902" s="15" t="s">
        <v>426</v>
      </c>
      <c r="C2902" t="str">
        <f>_xlfn.XLOOKUP($B2902, STANDARDS!$A:$A, STANDARDS!$B:$B,,0,2)</f>
        <v>Fortescue Gp</v>
      </c>
      <c r="J2902">
        <v>2800</v>
      </c>
      <c r="M2902" t="s">
        <v>217</v>
      </c>
      <c r="P2902" t="s">
        <v>243</v>
      </c>
      <c r="S2902">
        <v>-28.4</v>
      </c>
      <c r="T2902">
        <v>0.2</v>
      </c>
      <c r="U2902" t="s">
        <v>246</v>
      </c>
      <c r="V2902">
        <v>1</v>
      </c>
      <c r="W2902" t="s">
        <v>247</v>
      </c>
      <c r="X2902" t="s">
        <v>463</v>
      </c>
    </row>
    <row r="2903" spans="1:24" x14ac:dyDescent="0.3">
      <c r="A2903">
        <v>3141</v>
      </c>
      <c r="B2903" s="15" t="s">
        <v>426</v>
      </c>
      <c r="C2903" t="str">
        <f>_xlfn.XLOOKUP($B2903, STANDARDS!$A:$A, STANDARDS!$B:$B,,0,2)</f>
        <v>Fortescue Gp</v>
      </c>
      <c r="J2903">
        <v>2800</v>
      </c>
      <c r="M2903" t="s">
        <v>217</v>
      </c>
      <c r="P2903" t="s">
        <v>243</v>
      </c>
      <c r="S2903">
        <v>-40.799999999999997</v>
      </c>
      <c r="T2903">
        <v>0.2</v>
      </c>
      <c r="U2903" t="s">
        <v>246</v>
      </c>
      <c r="V2903">
        <v>1</v>
      </c>
      <c r="W2903" t="s">
        <v>247</v>
      </c>
      <c r="X2903" t="s">
        <v>463</v>
      </c>
    </row>
    <row r="2904" spans="1:24" x14ac:dyDescent="0.3">
      <c r="A2904">
        <v>3142</v>
      </c>
      <c r="B2904" s="15" t="s">
        <v>427</v>
      </c>
      <c r="C2904" t="str">
        <f>_xlfn.XLOOKUP($B2904, STANDARDS!$A:$A, STANDARDS!$B:$B,,0,2)</f>
        <v>Nova Lima Gp</v>
      </c>
      <c r="J2904">
        <v>2800</v>
      </c>
      <c r="M2904" t="s">
        <v>222</v>
      </c>
      <c r="P2904" t="s">
        <v>243</v>
      </c>
      <c r="S2904">
        <v>-27</v>
      </c>
      <c r="T2904">
        <v>0.2</v>
      </c>
      <c r="U2904" t="s">
        <v>246</v>
      </c>
      <c r="V2904">
        <v>1</v>
      </c>
      <c r="W2904" t="s">
        <v>247</v>
      </c>
      <c r="X2904" t="s">
        <v>495</v>
      </c>
    </row>
    <row r="2905" spans="1:24" x14ac:dyDescent="0.3">
      <c r="A2905">
        <v>3143</v>
      </c>
      <c r="B2905" s="15" t="s">
        <v>427</v>
      </c>
      <c r="C2905" t="str">
        <f>_xlfn.XLOOKUP($B2905, STANDARDS!$A:$A, STANDARDS!$B:$B,,0,2)</f>
        <v>Nova Lima Gp</v>
      </c>
      <c r="J2905">
        <v>2800</v>
      </c>
      <c r="M2905" t="s">
        <v>222</v>
      </c>
      <c r="P2905" t="s">
        <v>243</v>
      </c>
      <c r="S2905">
        <v>-25.8</v>
      </c>
      <c r="T2905">
        <v>0.2</v>
      </c>
      <c r="U2905" t="s">
        <v>246</v>
      </c>
      <c r="V2905">
        <v>1</v>
      </c>
      <c r="W2905" t="s">
        <v>247</v>
      </c>
      <c r="X2905" t="s">
        <v>495</v>
      </c>
    </row>
    <row r="2906" spans="1:24" x14ac:dyDescent="0.3">
      <c r="A2906">
        <v>3144</v>
      </c>
      <c r="B2906" s="15" t="s">
        <v>427</v>
      </c>
      <c r="C2906" t="str">
        <f>_xlfn.XLOOKUP($B2906, STANDARDS!$A:$A, STANDARDS!$B:$B,,0,2)</f>
        <v>Nova Lima Gp</v>
      </c>
      <c r="J2906">
        <v>2800</v>
      </c>
      <c r="M2906" t="s">
        <v>222</v>
      </c>
      <c r="P2906" t="s">
        <v>243</v>
      </c>
      <c r="S2906">
        <v>-27.3</v>
      </c>
      <c r="T2906">
        <v>0.2</v>
      </c>
      <c r="U2906" t="s">
        <v>246</v>
      </c>
      <c r="V2906">
        <v>1</v>
      </c>
      <c r="W2906" t="s">
        <v>247</v>
      </c>
      <c r="X2906" t="s">
        <v>495</v>
      </c>
    </row>
    <row r="2907" spans="1:24" x14ac:dyDescent="0.3">
      <c r="A2907">
        <v>3145</v>
      </c>
      <c r="B2907" s="15" t="s">
        <v>427</v>
      </c>
      <c r="C2907" t="str">
        <f>_xlfn.XLOOKUP($B2907, STANDARDS!$A:$A, STANDARDS!$B:$B,,0,2)</f>
        <v>Nova Lima Gp</v>
      </c>
      <c r="J2907">
        <v>2800</v>
      </c>
      <c r="M2907" t="s">
        <v>222</v>
      </c>
      <c r="P2907" t="s">
        <v>243</v>
      </c>
      <c r="S2907">
        <v>-27.2</v>
      </c>
      <c r="T2907">
        <v>0.2</v>
      </c>
      <c r="U2907" t="s">
        <v>246</v>
      </c>
      <c r="V2907">
        <v>1</v>
      </c>
      <c r="W2907" t="s">
        <v>247</v>
      </c>
      <c r="X2907" t="s">
        <v>495</v>
      </c>
    </row>
    <row r="2908" spans="1:24" x14ac:dyDescent="0.3">
      <c r="A2908">
        <v>3146</v>
      </c>
      <c r="B2908" s="15" t="s">
        <v>427</v>
      </c>
      <c r="C2908" t="str">
        <f>_xlfn.XLOOKUP($B2908, STANDARDS!$A:$A, STANDARDS!$B:$B,,0,2)</f>
        <v>Nova Lima Gp</v>
      </c>
      <c r="J2908">
        <v>2800</v>
      </c>
      <c r="M2908" t="s">
        <v>222</v>
      </c>
      <c r="P2908" t="s">
        <v>243</v>
      </c>
      <c r="S2908">
        <v>-27</v>
      </c>
      <c r="T2908">
        <v>0.2</v>
      </c>
      <c r="U2908" t="s">
        <v>246</v>
      </c>
      <c r="V2908">
        <v>1</v>
      </c>
      <c r="W2908" t="s">
        <v>247</v>
      </c>
      <c r="X2908" t="s">
        <v>495</v>
      </c>
    </row>
    <row r="2909" spans="1:24" x14ac:dyDescent="0.3">
      <c r="A2909">
        <v>3147</v>
      </c>
      <c r="B2909" s="15" t="s">
        <v>427</v>
      </c>
      <c r="C2909" t="str">
        <f>_xlfn.XLOOKUP($B2909, STANDARDS!$A:$A, STANDARDS!$B:$B,,0,2)</f>
        <v>Nova Lima Gp</v>
      </c>
      <c r="J2909">
        <v>2800</v>
      </c>
      <c r="M2909" t="s">
        <v>222</v>
      </c>
      <c r="P2909" t="s">
        <v>243</v>
      </c>
      <c r="S2909">
        <v>-20.399999999999999</v>
      </c>
      <c r="T2909">
        <v>0.2</v>
      </c>
      <c r="U2909" t="s">
        <v>246</v>
      </c>
      <c r="V2909">
        <v>1</v>
      </c>
      <c r="W2909" t="s">
        <v>247</v>
      </c>
      <c r="X2909" t="s">
        <v>495</v>
      </c>
    </row>
    <row r="2910" spans="1:24" x14ac:dyDescent="0.3">
      <c r="A2910">
        <v>3148</v>
      </c>
      <c r="B2910" s="15" t="s">
        <v>427</v>
      </c>
      <c r="C2910" t="str">
        <f>_xlfn.XLOOKUP($B2910, STANDARDS!$A:$A, STANDARDS!$B:$B,,0,2)</f>
        <v>Nova Lima Gp</v>
      </c>
      <c r="J2910">
        <v>2800</v>
      </c>
      <c r="M2910" t="s">
        <v>222</v>
      </c>
      <c r="P2910" t="s">
        <v>243</v>
      </c>
      <c r="S2910">
        <v>-27.6</v>
      </c>
      <c r="T2910">
        <v>0.2</v>
      </c>
      <c r="U2910" t="s">
        <v>246</v>
      </c>
      <c r="V2910">
        <v>1</v>
      </c>
      <c r="W2910" t="s">
        <v>247</v>
      </c>
      <c r="X2910" t="s">
        <v>495</v>
      </c>
    </row>
    <row r="2911" spans="1:24" x14ac:dyDescent="0.3">
      <c r="A2911">
        <v>3149</v>
      </c>
      <c r="B2911" s="15" t="s">
        <v>427</v>
      </c>
      <c r="C2911" t="str">
        <f>_xlfn.XLOOKUP($B2911, STANDARDS!$A:$A, STANDARDS!$B:$B,,0,2)</f>
        <v>Nova Lima Gp</v>
      </c>
      <c r="J2911">
        <v>2800</v>
      </c>
      <c r="M2911" t="s">
        <v>222</v>
      </c>
      <c r="P2911" t="s">
        <v>243</v>
      </c>
      <c r="S2911">
        <v>-26.6</v>
      </c>
      <c r="T2911">
        <v>0.2</v>
      </c>
      <c r="U2911" t="s">
        <v>246</v>
      </c>
      <c r="V2911">
        <v>1</v>
      </c>
      <c r="W2911" t="s">
        <v>247</v>
      </c>
      <c r="X2911" t="s">
        <v>495</v>
      </c>
    </row>
    <row r="2912" spans="1:24" x14ac:dyDescent="0.3">
      <c r="A2912">
        <v>3150</v>
      </c>
      <c r="B2912" s="15" t="s">
        <v>427</v>
      </c>
      <c r="C2912" t="str">
        <f>_xlfn.XLOOKUP($B2912, STANDARDS!$A:$A, STANDARDS!$B:$B,,0,2)</f>
        <v>Nova Lima Gp</v>
      </c>
      <c r="J2912">
        <v>2800</v>
      </c>
      <c r="M2912" t="s">
        <v>222</v>
      </c>
      <c r="P2912" t="s">
        <v>243</v>
      </c>
      <c r="S2912">
        <v>-22.2</v>
      </c>
      <c r="T2912">
        <v>0.2</v>
      </c>
      <c r="U2912" t="s">
        <v>246</v>
      </c>
      <c r="V2912">
        <v>1</v>
      </c>
      <c r="W2912" t="s">
        <v>247</v>
      </c>
      <c r="X2912" t="s">
        <v>495</v>
      </c>
    </row>
    <row r="2913" spans="1:24" x14ac:dyDescent="0.3">
      <c r="A2913">
        <v>3151</v>
      </c>
      <c r="B2913" s="15" t="s">
        <v>427</v>
      </c>
      <c r="C2913" t="str">
        <f>_xlfn.XLOOKUP($B2913, STANDARDS!$A:$A, STANDARDS!$B:$B,,0,2)</f>
        <v>Nova Lima Gp</v>
      </c>
      <c r="J2913">
        <v>2800</v>
      </c>
      <c r="M2913" t="s">
        <v>222</v>
      </c>
      <c r="P2913" t="s">
        <v>243</v>
      </c>
      <c r="S2913">
        <v>-25.2</v>
      </c>
      <c r="T2913">
        <v>0.2</v>
      </c>
      <c r="U2913" t="s">
        <v>246</v>
      </c>
      <c r="V2913">
        <v>1</v>
      </c>
      <c r="W2913" t="s">
        <v>247</v>
      </c>
      <c r="X2913" t="s">
        <v>495</v>
      </c>
    </row>
    <row r="2914" spans="1:24" x14ac:dyDescent="0.3">
      <c r="A2914">
        <v>3152</v>
      </c>
      <c r="B2914" s="15" t="s">
        <v>428</v>
      </c>
      <c r="C2914" t="str">
        <f>_xlfn.XLOOKUP($B2914, STANDARDS!$A:$A, STANDARDS!$B:$B,,0,2)</f>
        <v>Woman Lake Fm</v>
      </c>
      <c r="J2914">
        <v>2800</v>
      </c>
      <c r="M2914" t="s">
        <v>240</v>
      </c>
      <c r="O2914">
        <v>8.9999999999999993E-3</v>
      </c>
      <c r="P2914" t="s">
        <v>243</v>
      </c>
      <c r="S2914">
        <v>-9.6</v>
      </c>
      <c r="T2914">
        <v>0.2</v>
      </c>
      <c r="U2914" t="s">
        <v>246</v>
      </c>
      <c r="V2914">
        <v>1</v>
      </c>
      <c r="W2914" t="s">
        <v>247</v>
      </c>
      <c r="X2914" t="s">
        <v>469</v>
      </c>
    </row>
    <row r="2915" spans="1:24" x14ac:dyDescent="0.3">
      <c r="A2915">
        <v>3153</v>
      </c>
      <c r="B2915" s="15" t="s">
        <v>204</v>
      </c>
      <c r="C2915" t="str">
        <f>_xlfn.XLOOKUP($B2915, STANDARDS!$A:$A, STANDARDS!$B:$B,,0,2)</f>
        <v>Insuzi Gp, Pongola Sgp</v>
      </c>
      <c r="J2915">
        <v>3000</v>
      </c>
      <c r="M2915" t="s">
        <v>241</v>
      </c>
      <c r="O2915">
        <v>5.9999999999999995E-4</v>
      </c>
      <c r="P2915" t="s">
        <v>243</v>
      </c>
      <c r="S2915">
        <v>-13.1</v>
      </c>
      <c r="T2915">
        <v>0.2</v>
      </c>
      <c r="U2915" t="s">
        <v>246</v>
      </c>
      <c r="V2915">
        <v>1</v>
      </c>
      <c r="W2915" t="s">
        <v>247</v>
      </c>
      <c r="X2915" t="s">
        <v>469</v>
      </c>
    </row>
    <row r="2916" spans="1:24" x14ac:dyDescent="0.3">
      <c r="A2916">
        <v>3154</v>
      </c>
      <c r="B2916" s="15" t="s">
        <v>204</v>
      </c>
      <c r="C2916" t="str">
        <f>_xlfn.XLOOKUP($B2916, STANDARDS!$A:$A, STANDARDS!$B:$B,,0,2)</f>
        <v>Insuzi Gp, Pongola Sgp</v>
      </c>
      <c r="J2916">
        <v>3000</v>
      </c>
      <c r="M2916" t="s">
        <v>221</v>
      </c>
      <c r="O2916">
        <v>5.0000000000000001E-3</v>
      </c>
      <c r="P2916" t="s">
        <v>243</v>
      </c>
      <c r="S2916">
        <v>-14</v>
      </c>
      <c r="T2916">
        <v>0.2</v>
      </c>
      <c r="U2916" t="s">
        <v>246</v>
      </c>
      <c r="V2916">
        <v>1</v>
      </c>
      <c r="W2916" t="s">
        <v>247</v>
      </c>
      <c r="X2916" t="s">
        <v>469</v>
      </c>
    </row>
    <row r="2917" spans="1:24" x14ac:dyDescent="0.3">
      <c r="A2917">
        <v>3155</v>
      </c>
      <c r="B2917" s="15" t="s">
        <v>204</v>
      </c>
      <c r="C2917" t="str">
        <f>_xlfn.XLOOKUP($B2917, STANDARDS!$A:$A, STANDARDS!$B:$B,,0,2)</f>
        <v>Insuzi Gp, Pongola Sgp</v>
      </c>
      <c r="J2917">
        <v>3000</v>
      </c>
      <c r="M2917" t="s">
        <v>240</v>
      </c>
      <c r="O2917">
        <v>2E-3</v>
      </c>
      <c r="P2917" t="s">
        <v>243</v>
      </c>
      <c r="S2917">
        <v>-16.8</v>
      </c>
      <c r="T2917">
        <v>0.2</v>
      </c>
      <c r="U2917" t="s">
        <v>246</v>
      </c>
      <c r="V2917">
        <v>1</v>
      </c>
      <c r="W2917" t="s">
        <v>247</v>
      </c>
      <c r="X2917" t="s">
        <v>469</v>
      </c>
    </row>
    <row r="2918" spans="1:24" x14ac:dyDescent="0.3">
      <c r="A2918">
        <v>3156</v>
      </c>
      <c r="B2918" s="15" t="s">
        <v>204</v>
      </c>
      <c r="C2918" t="str">
        <f>_xlfn.XLOOKUP($B2918, STANDARDS!$A:$A, STANDARDS!$B:$B,,0,2)</f>
        <v>Insuzi Gp, Pongola Sgp</v>
      </c>
      <c r="J2918">
        <v>3000</v>
      </c>
      <c r="M2918" t="s">
        <v>241</v>
      </c>
      <c r="O2918">
        <v>1.1999999999999999E-3</v>
      </c>
      <c r="P2918" t="s">
        <v>243</v>
      </c>
      <c r="S2918">
        <v>-16.600000000000001</v>
      </c>
      <c r="T2918">
        <v>0.2</v>
      </c>
      <c r="U2918" t="s">
        <v>246</v>
      </c>
      <c r="V2918">
        <v>1</v>
      </c>
      <c r="W2918" t="s">
        <v>247</v>
      </c>
      <c r="X2918" t="s">
        <v>469</v>
      </c>
    </row>
    <row r="2919" spans="1:24" x14ac:dyDescent="0.3">
      <c r="A2919">
        <v>3157</v>
      </c>
      <c r="B2919" s="15" t="s">
        <v>204</v>
      </c>
      <c r="C2919" t="str">
        <f>_xlfn.XLOOKUP($B2919, STANDARDS!$A:$A, STANDARDS!$B:$B,,0,2)</f>
        <v>Insuzi Gp, Pongola Sgp</v>
      </c>
      <c r="J2919">
        <v>3000</v>
      </c>
      <c r="M2919" t="s">
        <v>221</v>
      </c>
      <c r="O2919">
        <v>4.0000000000000001E-3</v>
      </c>
      <c r="P2919" t="s">
        <v>243</v>
      </c>
      <c r="S2919">
        <v>-18.3</v>
      </c>
      <c r="T2919">
        <v>0.2</v>
      </c>
      <c r="U2919" t="s">
        <v>246</v>
      </c>
      <c r="V2919">
        <v>1</v>
      </c>
      <c r="W2919" t="s">
        <v>247</v>
      </c>
      <c r="X2919" t="s">
        <v>469</v>
      </c>
    </row>
    <row r="2920" spans="1:24" x14ac:dyDescent="0.3">
      <c r="A2920">
        <v>3158</v>
      </c>
      <c r="B2920" s="15" t="s">
        <v>204</v>
      </c>
      <c r="C2920" t="str">
        <f>_xlfn.XLOOKUP($B2920, STANDARDS!$A:$A, STANDARDS!$B:$B,,0,2)</f>
        <v>Insuzi Gp, Pongola Sgp</v>
      </c>
      <c r="J2920">
        <v>3000</v>
      </c>
      <c r="M2920" t="s">
        <v>222</v>
      </c>
      <c r="O2920">
        <v>3.0000000000000001E-3</v>
      </c>
      <c r="P2920" t="s">
        <v>243</v>
      </c>
      <c r="S2920">
        <v>-16.3</v>
      </c>
      <c r="T2920">
        <v>0.2</v>
      </c>
      <c r="U2920" t="s">
        <v>246</v>
      </c>
      <c r="V2920">
        <v>1</v>
      </c>
      <c r="W2920" t="s">
        <v>247</v>
      </c>
      <c r="X2920" t="s">
        <v>469</v>
      </c>
    </row>
    <row r="2921" spans="1:24" x14ac:dyDescent="0.3">
      <c r="A2921">
        <v>3159</v>
      </c>
      <c r="B2921" s="15" t="s">
        <v>204</v>
      </c>
      <c r="C2921" t="str">
        <f>_xlfn.XLOOKUP($B2921, STANDARDS!$A:$A, STANDARDS!$B:$B,,0,2)</f>
        <v>Insuzi Gp, Pongola Sgp</v>
      </c>
      <c r="J2921">
        <v>3000</v>
      </c>
      <c r="M2921" t="s">
        <v>222</v>
      </c>
      <c r="O2921">
        <v>3.0000000000000001E-3</v>
      </c>
      <c r="P2921" t="s">
        <v>243</v>
      </c>
      <c r="S2921">
        <v>-24.4</v>
      </c>
      <c r="T2921">
        <v>0.2</v>
      </c>
      <c r="U2921" t="s">
        <v>246</v>
      </c>
      <c r="V2921">
        <v>1</v>
      </c>
      <c r="W2921" t="s">
        <v>247</v>
      </c>
      <c r="X2921" t="s">
        <v>469</v>
      </c>
    </row>
    <row r="2922" spans="1:24" x14ac:dyDescent="0.3">
      <c r="A2922">
        <v>3160</v>
      </c>
      <c r="B2922" s="15" t="s">
        <v>204</v>
      </c>
      <c r="C2922" t="str">
        <f>_xlfn.XLOOKUP($B2922, STANDARDS!$A:$A, STANDARDS!$B:$B,,0,2)</f>
        <v>Insuzi Gp, Pongola Sgp</v>
      </c>
      <c r="J2922">
        <v>3000</v>
      </c>
      <c r="M2922" t="s">
        <v>444</v>
      </c>
      <c r="O2922">
        <v>1.2999999999999999E-3</v>
      </c>
      <c r="P2922" t="s">
        <v>243</v>
      </c>
      <c r="S2922">
        <v>-18.399999999999999</v>
      </c>
      <c r="T2922">
        <v>0.2</v>
      </c>
      <c r="U2922" t="s">
        <v>246</v>
      </c>
      <c r="V2922">
        <v>1</v>
      </c>
      <c r="W2922" t="s">
        <v>247</v>
      </c>
      <c r="X2922" t="s">
        <v>469</v>
      </c>
    </row>
    <row r="2923" spans="1:24" x14ac:dyDescent="0.3">
      <c r="A2923">
        <v>3161</v>
      </c>
      <c r="B2923" s="15" t="s">
        <v>204</v>
      </c>
      <c r="C2923" t="str">
        <f>_xlfn.XLOOKUP($B2923, STANDARDS!$A:$A, STANDARDS!$B:$B,,0,2)</f>
        <v>Insuzi Gp, Pongola Sgp</v>
      </c>
      <c r="J2923">
        <v>3000</v>
      </c>
      <c r="M2923" t="s">
        <v>241</v>
      </c>
      <c r="P2923" t="s">
        <v>243</v>
      </c>
      <c r="Q2923">
        <v>1.8</v>
      </c>
      <c r="R2923">
        <v>0.2</v>
      </c>
      <c r="V2923">
        <v>1</v>
      </c>
      <c r="W2923" t="s">
        <v>247</v>
      </c>
      <c r="X2923" t="s">
        <v>470</v>
      </c>
    </row>
    <row r="2924" spans="1:24" x14ac:dyDescent="0.3">
      <c r="A2924">
        <v>3162</v>
      </c>
      <c r="B2924" s="15" t="s">
        <v>204</v>
      </c>
      <c r="C2924" t="str">
        <f>_xlfn.XLOOKUP($B2924, STANDARDS!$A:$A, STANDARDS!$B:$B,,0,2)</f>
        <v>Insuzi Gp, Pongola Sgp</v>
      </c>
      <c r="J2924">
        <v>3000</v>
      </c>
      <c r="M2924" t="s">
        <v>241</v>
      </c>
      <c r="P2924" t="s">
        <v>243</v>
      </c>
      <c r="Q2924">
        <v>1.4</v>
      </c>
      <c r="R2924">
        <v>0.2</v>
      </c>
      <c r="V2924">
        <v>1</v>
      </c>
      <c r="W2924" t="s">
        <v>247</v>
      </c>
      <c r="X2924" t="s">
        <v>470</v>
      </c>
    </row>
    <row r="2925" spans="1:24" x14ac:dyDescent="0.3">
      <c r="A2925">
        <v>3163</v>
      </c>
      <c r="B2925" s="15" t="s">
        <v>204</v>
      </c>
      <c r="C2925" t="str">
        <f>_xlfn.XLOOKUP($B2925, STANDARDS!$A:$A, STANDARDS!$B:$B,,0,2)</f>
        <v>Insuzi Gp, Pongola Sgp</v>
      </c>
      <c r="J2925">
        <v>3000</v>
      </c>
      <c r="M2925" t="s">
        <v>221</v>
      </c>
      <c r="P2925" t="s">
        <v>243</v>
      </c>
      <c r="Q2925">
        <v>-0.1</v>
      </c>
      <c r="R2925">
        <v>0.2</v>
      </c>
      <c r="V2925">
        <v>1</v>
      </c>
      <c r="W2925" t="s">
        <v>247</v>
      </c>
      <c r="X2925" t="s">
        <v>470</v>
      </c>
    </row>
    <row r="2926" spans="1:24" x14ac:dyDescent="0.3">
      <c r="A2926">
        <v>3164</v>
      </c>
      <c r="B2926" s="15" t="s">
        <v>204</v>
      </c>
      <c r="C2926" t="str">
        <f>_xlfn.XLOOKUP($B2926, STANDARDS!$A:$A, STANDARDS!$B:$B,,0,2)</f>
        <v>Insuzi Gp, Pongola Sgp</v>
      </c>
      <c r="J2926">
        <v>3000</v>
      </c>
      <c r="M2926" t="s">
        <v>221</v>
      </c>
      <c r="P2926" t="s">
        <v>243</v>
      </c>
      <c r="Q2926">
        <v>-0.6</v>
      </c>
      <c r="R2926">
        <v>0.2</v>
      </c>
      <c r="V2926">
        <v>1</v>
      </c>
      <c r="W2926" t="s">
        <v>247</v>
      </c>
      <c r="X2926" t="s">
        <v>470</v>
      </c>
    </row>
    <row r="2927" spans="1:24" x14ac:dyDescent="0.3">
      <c r="A2927">
        <v>3165</v>
      </c>
      <c r="B2927" s="15" t="s">
        <v>204</v>
      </c>
      <c r="C2927" t="str">
        <f>_xlfn.XLOOKUP($B2927, STANDARDS!$A:$A, STANDARDS!$B:$B,,0,2)</f>
        <v>Insuzi Gp, Pongola Sgp</v>
      </c>
      <c r="J2927">
        <v>3000</v>
      </c>
      <c r="M2927" t="s">
        <v>221</v>
      </c>
      <c r="P2927" t="s">
        <v>243</v>
      </c>
      <c r="Q2927">
        <v>2.1</v>
      </c>
      <c r="R2927">
        <v>0.2</v>
      </c>
      <c r="V2927">
        <v>1</v>
      </c>
      <c r="W2927" t="s">
        <v>247</v>
      </c>
      <c r="X2927" t="s">
        <v>470</v>
      </c>
    </row>
    <row r="2928" spans="1:24" x14ac:dyDescent="0.3">
      <c r="A2928">
        <v>3166</v>
      </c>
      <c r="B2928" s="15" t="s">
        <v>204</v>
      </c>
      <c r="C2928" t="str">
        <f>_xlfn.XLOOKUP($B2928, STANDARDS!$A:$A, STANDARDS!$B:$B,,0,2)</f>
        <v>Insuzi Gp, Pongola Sgp</v>
      </c>
      <c r="J2928">
        <v>3000</v>
      </c>
      <c r="M2928" t="s">
        <v>241</v>
      </c>
      <c r="P2928" t="s">
        <v>243</v>
      </c>
      <c r="Q2928">
        <v>1.8</v>
      </c>
      <c r="R2928">
        <v>0.2</v>
      </c>
      <c r="V2928">
        <v>1</v>
      </c>
      <c r="W2928" t="s">
        <v>247</v>
      </c>
      <c r="X2928" t="s">
        <v>470</v>
      </c>
    </row>
    <row r="2929" spans="1:24" x14ac:dyDescent="0.3">
      <c r="A2929">
        <v>3167</v>
      </c>
      <c r="B2929" s="15" t="s">
        <v>204</v>
      </c>
      <c r="C2929" t="str">
        <f>_xlfn.XLOOKUP($B2929, STANDARDS!$A:$A, STANDARDS!$B:$B,,0,2)</f>
        <v>Insuzi Gp, Pongola Sgp</v>
      </c>
      <c r="J2929">
        <v>3000</v>
      </c>
      <c r="M2929" t="s">
        <v>241</v>
      </c>
      <c r="P2929" t="s">
        <v>243</v>
      </c>
      <c r="Q2929">
        <v>2.1</v>
      </c>
      <c r="R2929">
        <v>0.2</v>
      </c>
      <c r="V2929">
        <v>1</v>
      </c>
      <c r="W2929" t="s">
        <v>247</v>
      </c>
      <c r="X2929" t="s">
        <v>470</v>
      </c>
    </row>
    <row r="2930" spans="1:24" x14ac:dyDescent="0.3">
      <c r="A2930">
        <v>3168</v>
      </c>
      <c r="B2930" s="15" t="s">
        <v>204</v>
      </c>
      <c r="C2930" t="str">
        <f>_xlfn.XLOOKUP($B2930, STANDARDS!$A:$A, STANDARDS!$B:$B,,0,2)</f>
        <v>Insuzi Gp, Pongola Sgp</v>
      </c>
      <c r="J2930">
        <v>3000</v>
      </c>
      <c r="M2930" t="s">
        <v>240</v>
      </c>
      <c r="P2930" t="s">
        <v>243</v>
      </c>
      <c r="Q2930">
        <v>1.1000000000000001</v>
      </c>
      <c r="R2930">
        <v>0.2</v>
      </c>
      <c r="V2930">
        <v>1</v>
      </c>
      <c r="W2930" t="s">
        <v>247</v>
      </c>
      <c r="X2930" t="s">
        <v>470</v>
      </c>
    </row>
    <row r="2931" spans="1:24" x14ac:dyDescent="0.3">
      <c r="A2931">
        <v>3169</v>
      </c>
      <c r="B2931" s="15" t="s">
        <v>204</v>
      </c>
      <c r="C2931" t="str">
        <f>_xlfn.XLOOKUP($B2931, STANDARDS!$A:$A, STANDARDS!$B:$B,,0,2)</f>
        <v>Insuzi Gp, Pongola Sgp</v>
      </c>
      <c r="J2931">
        <v>3000</v>
      </c>
      <c r="M2931" t="s">
        <v>241</v>
      </c>
      <c r="P2931" t="s">
        <v>243</v>
      </c>
      <c r="Q2931">
        <v>2.9</v>
      </c>
      <c r="R2931">
        <v>0.2</v>
      </c>
      <c r="V2931">
        <v>1</v>
      </c>
      <c r="W2931" t="s">
        <v>247</v>
      </c>
      <c r="X2931" t="s">
        <v>470</v>
      </c>
    </row>
    <row r="2932" spans="1:24" x14ac:dyDescent="0.3">
      <c r="A2932">
        <v>3170</v>
      </c>
      <c r="B2932" s="15" t="s">
        <v>429</v>
      </c>
      <c r="C2932" t="str">
        <f>_xlfn.XLOOKUP($B2932, STANDARDS!$A:$A, STANDARDS!$B:$B,,0,2)</f>
        <v>Limpopo Belt</v>
      </c>
      <c r="J2932">
        <v>3000</v>
      </c>
      <c r="M2932" t="s">
        <v>241</v>
      </c>
      <c r="P2932" t="s">
        <v>243</v>
      </c>
      <c r="S2932">
        <v>-16.2</v>
      </c>
      <c r="T2932">
        <v>0.2</v>
      </c>
      <c r="U2932" t="s">
        <v>246</v>
      </c>
      <c r="V2932">
        <v>1</v>
      </c>
      <c r="W2932" t="s">
        <v>247</v>
      </c>
      <c r="X2932" t="s">
        <v>455</v>
      </c>
    </row>
    <row r="2933" spans="1:24" x14ac:dyDescent="0.3">
      <c r="A2933">
        <v>3171</v>
      </c>
      <c r="B2933" s="15" t="s">
        <v>430</v>
      </c>
      <c r="C2933" t="str">
        <f>_xlfn.XLOOKUP($B2933, STANDARDS!$A:$A, STANDARDS!$B:$B,,0,2)</f>
        <v>Moodies Gp</v>
      </c>
      <c r="J2933">
        <v>3000</v>
      </c>
      <c r="M2933" t="s">
        <v>222</v>
      </c>
      <c r="O2933">
        <v>0.01</v>
      </c>
      <c r="P2933" t="s">
        <v>243</v>
      </c>
      <c r="S2933">
        <v>-31.1</v>
      </c>
      <c r="T2933">
        <v>0.2</v>
      </c>
      <c r="U2933" t="s">
        <v>246</v>
      </c>
      <c r="V2933">
        <v>1</v>
      </c>
      <c r="W2933" t="s">
        <v>247</v>
      </c>
      <c r="X2933" t="s">
        <v>469</v>
      </c>
    </row>
    <row r="2934" spans="1:24" x14ac:dyDescent="0.3">
      <c r="A2934">
        <v>3172</v>
      </c>
      <c r="B2934" s="15" t="s">
        <v>430</v>
      </c>
      <c r="C2934" t="str">
        <f>_xlfn.XLOOKUP($B2934, STANDARDS!$A:$A, STANDARDS!$B:$B,,0,2)</f>
        <v>Moodies Gp</v>
      </c>
      <c r="J2934">
        <v>3000</v>
      </c>
      <c r="M2934" t="s">
        <v>241</v>
      </c>
      <c r="P2934" t="s">
        <v>243</v>
      </c>
      <c r="Q2934">
        <v>-3.4</v>
      </c>
      <c r="R2934">
        <v>0.2</v>
      </c>
      <c r="V2934">
        <v>1</v>
      </c>
      <c r="W2934" t="s">
        <v>247</v>
      </c>
      <c r="X2934" t="s">
        <v>450</v>
      </c>
    </row>
    <row r="2935" spans="1:24" x14ac:dyDescent="0.3">
      <c r="A2935">
        <v>3173</v>
      </c>
      <c r="B2935" s="15" t="s">
        <v>431</v>
      </c>
      <c r="C2935" t="str">
        <f>_xlfn.XLOOKUP($B2935, STANDARDS!$A:$A, STANDARDS!$B:$B,,0,2)</f>
        <v>Mozaan Gp</v>
      </c>
      <c r="J2935">
        <v>3000</v>
      </c>
      <c r="M2935" t="s">
        <v>217</v>
      </c>
      <c r="O2935">
        <v>2E-3</v>
      </c>
      <c r="P2935" t="s">
        <v>243</v>
      </c>
      <c r="S2935">
        <v>-14.4</v>
      </c>
      <c r="T2935">
        <v>0.2</v>
      </c>
      <c r="U2935" t="s">
        <v>246</v>
      </c>
      <c r="V2935">
        <v>1</v>
      </c>
      <c r="W2935" t="s">
        <v>247</v>
      </c>
      <c r="X2935" t="s">
        <v>469</v>
      </c>
    </row>
    <row r="2936" spans="1:24" x14ac:dyDescent="0.3">
      <c r="A2936">
        <v>3174</v>
      </c>
      <c r="B2936" s="15" t="s">
        <v>431</v>
      </c>
      <c r="C2936" t="str">
        <f>_xlfn.XLOOKUP($B2936, STANDARDS!$A:$A, STANDARDS!$B:$B,,0,2)</f>
        <v>Mozaan Gp</v>
      </c>
      <c r="J2936">
        <v>3000</v>
      </c>
      <c r="M2936" t="s">
        <v>217</v>
      </c>
      <c r="O2936">
        <v>2E-3</v>
      </c>
      <c r="P2936" t="s">
        <v>243</v>
      </c>
      <c r="S2936">
        <v>-14.4</v>
      </c>
      <c r="T2936">
        <v>0.2</v>
      </c>
      <c r="U2936" t="s">
        <v>246</v>
      </c>
      <c r="V2936">
        <v>1</v>
      </c>
      <c r="W2936" t="s">
        <v>247</v>
      </c>
      <c r="X2936" t="s">
        <v>469</v>
      </c>
    </row>
    <row r="2937" spans="1:24" x14ac:dyDescent="0.3">
      <c r="A2937">
        <v>3175</v>
      </c>
      <c r="B2937" s="15" t="s">
        <v>431</v>
      </c>
      <c r="C2937" t="str">
        <f>_xlfn.XLOOKUP($B2937, STANDARDS!$A:$A, STANDARDS!$B:$B,,0,2)</f>
        <v>Mozaan Gp</v>
      </c>
      <c r="J2937">
        <v>3000</v>
      </c>
      <c r="M2937" t="s">
        <v>222</v>
      </c>
      <c r="O2937">
        <v>2.7E-2</v>
      </c>
      <c r="P2937" t="s">
        <v>243</v>
      </c>
      <c r="S2937">
        <v>-26.6</v>
      </c>
      <c r="T2937">
        <v>0.2</v>
      </c>
      <c r="U2937" t="s">
        <v>246</v>
      </c>
      <c r="V2937">
        <v>1</v>
      </c>
      <c r="W2937" t="s">
        <v>247</v>
      </c>
      <c r="X2937" t="s">
        <v>469</v>
      </c>
    </row>
    <row r="2938" spans="1:24" x14ac:dyDescent="0.3">
      <c r="A2938">
        <v>3176</v>
      </c>
      <c r="B2938" s="15" t="s">
        <v>431</v>
      </c>
      <c r="C2938" t="str">
        <f>_xlfn.XLOOKUP($B2938, STANDARDS!$A:$A, STANDARDS!$B:$B,,0,2)</f>
        <v>Mozaan Gp</v>
      </c>
      <c r="J2938">
        <v>3000</v>
      </c>
      <c r="M2938" t="s">
        <v>222</v>
      </c>
      <c r="O2938">
        <v>2.5999999999999999E-2</v>
      </c>
      <c r="P2938" t="s">
        <v>243</v>
      </c>
      <c r="S2938">
        <v>-25.6</v>
      </c>
      <c r="T2938">
        <v>0.2</v>
      </c>
      <c r="U2938" t="s">
        <v>246</v>
      </c>
      <c r="V2938">
        <v>1</v>
      </c>
      <c r="W2938" t="s">
        <v>247</v>
      </c>
      <c r="X2938" t="s">
        <v>469</v>
      </c>
    </row>
    <row r="2939" spans="1:24" x14ac:dyDescent="0.3">
      <c r="A2939">
        <v>3177</v>
      </c>
      <c r="B2939" s="15" t="s">
        <v>205</v>
      </c>
      <c r="C2939" t="str">
        <f>_xlfn.XLOOKUP($B2939, STANDARDS!$A:$A, STANDARDS!$B:$B,,0,2)</f>
        <v>Gorge Creek Gp</v>
      </c>
      <c r="J2939">
        <v>3200</v>
      </c>
      <c r="M2939" t="s">
        <v>217</v>
      </c>
      <c r="O2939">
        <v>4.8000000000000001E-2</v>
      </c>
      <c r="P2939" t="s">
        <v>243</v>
      </c>
      <c r="S2939">
        <v>-27.6</v>
      </c>
      <c r="T2939">
        <v>0.2</v>
      </c>
      <c r="U2939" t="s">
        <v>246</v>
      </c>
      <c r="V2939">
        <v>1</v>
      </c>
      <c r="W2939" t="s">
        <v>247</v>
      </c>
      <c r="X2939" t="s">
        <v>469</v>
      </c>
    </row>
    <row r="2940" spans="1:24" x14ac:dyDescent="0.3">
      <c r="A2940">
        <v>3178</v>
      </c>
      <c r="B2940" s="15" t="s">
        <v>205</v>
      </c>
      <c r="C2940" t="str">
        <f>_xlfn.XLOOKUP($B2940, STANDARDS!$A:$A, STANDARDS!$B:$B,,0,2)</f>
        <v>Gorge Creek Gp</v>
      </c>
      <c r="J2940">
        <v>3200</v>
      </c>
      <c r="M2940" t="s">
        <v>222</v>
      </c>
      <c r="O2940">
        <v>0.4</v>
      </c>
      <c r="P2940" t="s">
        <v>243</v>
      </c>
      <c r="S2940">
        <v>-30.1</v>
      </c>
      <c r="T2940">
        <v>0.2</v>
      </c>
      <c r="U2940" t="s">
        <v>246</v>
      </c>
      <c r="V2940">
        <v>1</v>
      </c>
      <c r="W2940" t="s">
        <v>247</v>
      </c>
      <c r="X2940" t="s">
        <v>469</v>
      </c>
    </row>
    <row r="2941" spans="1:24" x14ac:dyDescent="0.3">
      <c r="A2941">
        <v>3179</v>
      </c>
      <c r="B2941" s="15" t="s">
        <v>205</v>
      </c>
      <c r="C2941" t="str">
        <f>_xlfn.XLOOKUP($B2941, STANDARDS!$A:$A, STANDARDS!$B:$B,,0,2)</f>
        <v>Gorge Creek Gp</v>
      </c>
      <c r="J2941">
        <v>3200</v>
      </c>
      <c r="M2941" t="s">
        <v>222</v>
      </c>
      <c r="O2941">
        <v>0.43</v>
      </c>
      <c r="P2941" t="s">
        <v>243</v>
      </c>
      <c r="S2941">
        <v>-31.5</v>
      </c>
      <c r="T2941">
        <v>0.2</v>
      </c>
      <c r="U2941" t="s">
        <v>246</v>
      </c>
      <c r="V2941">
        <v>1</v>
      </c>
      <c r="W2941" t="s">
        <v>247</v>
      </c>
      <c r="X2941" t="s">
        <v>469</v>
      </c>
    </row>
    <row r="2942" spans="1:24" x14ac:dyDescent="0.3">
      <c r="A2942">
        <v>3180</v>
      </c>
      <c r="B2942" s="15" t="s">
        <v>205</v>
      </c>
      <c r="C2942" t="str">
        <f>_xlfn.XLOOKUP($B2942, STANDARDS!$A:$A, STANDARDS!$B:$B,,0,2)</f>
        <v>Gorge Creek Gp</v>
      </c>
      <c r="J2942">
        <v>3200</v>
      </c>
      <c r="M2942" t="s">
        <v>222</v>
      </c>
      <c r="O2942">
        <v>0.39</v>
      </c>
      <c r="P2942" t="s">
        <v>243</v>
      </c>
      <c r="S2942">
        <v>-31.8</v>
      </c>
      <c r="T2942">
        <v>0.2</v>
      </c>
      <c r="U2942" t="s">
        <v>246</v>
      </c>
      <c r="V2942">
        <v>1</v>
      </c>
      <c r="W2942" t="s">
        <v>247</v>
      </c>
      <c r="X2942" t="s">
        <v>469</v>
      </c>
    </row>
    <row r="2943" spans="1:24" x14ac:dyDescent="0.3">
      <c r="A2943">
        <v>3181</v>
      </c>
      <c r="B2943" s="15" t="s">
        <v>205</v>
      </c>
      <c r="C2943" t="str">
        <f>_xlfn.XLOOKUP($B2943, STANDARDS!$A:$A, STANDARDS!$B:$B,,0,2)</f>
        <v>Gorge Creek Gp</v>
      </c>
      <c r="J2943">
        <v>3200</v>
      </c>
      <c r="M2943" t="s">
        <v>222</v>
      </c>
      <c r="O2943">
        <v>0.4</v>
      </c>
      <c r="P2943" t="s">
        <v>243</v>
      </c>
      <c r="S2943">
        <v>-27.9</v>
      </c>
      <c r="T2943">
        <v>0.2</v>
      </c>
      <c r="U2943" t="s">
        <v>246</v>
      </c>
      <c r="V2943">
        <v>1</v>
      </c>
      <c r="W2943" t="s">
        <v>247</v>
      </c>
      <c r="X2943" t="s">
        <v>469</v>
      </c>
    </row>
    <row r="2944" spans="1:24" x14ac:dyDescent="0.3">
      <c r="A2944">
        <v>3182</v>
      </c>
      <c r="B2944" s="15" t="s">
        <v>207</v>
      </c>
      <c r="C2944" t="str">
        <f>_xlfn.XLOOKUP($B2944, STANDARDS!$A:$A, STANDARDS!$B:$B,,0,2)</f>
        <v>Kromberg Fm</v>
      </c>
      <c r="J2944">
        <v>3300</v>
      </c>
      <c r="M2944" t="s">
        <v>217</v>
      </c>
      <c r="P2944" t="s">
        <v>243</v>
      </c>
      <c r="S2944">
        <v>-33</v>
      </c>
      <c r="T2944">
        <v>0.2</v>
      </c>
      <c r="U2944" t="s">
        <v>246</v>
      </c>
      <c r="V2944">
        <v>1</v>
      </c>
      <c r="W2944" t="s">
        <v>247</v>
      </c>
      <c r="X2944" t="s">
        <v>463</v>
      </c>
    </row>
    <row r="2945" spans="1:24" x14ac:dyDescent="0.3">
      <c r="A2945">
        <v>3183</v>
      </c>
      <c r="B2945" s="15" t="s">
        <v>207</v>
      </c>
      <c r="C2945" t="str">
        <f>_xlfn.XLOOKUP($B2945, STANDARDS!$A:$A, STANDARDS!$B:$B,,0,2)</f>
        <v>Kromberg Fm</v>
      </c>
      <c r="J2945">
        <v>3300</v>
      </c>
      <c r="M2945" t="s">
        <v>217</v>
      </c>
      <c r="P2945" t="s">
        <v>243</v>
      </c>
      <c r="S2945">
        <v>-27.5</v>
      </c>
      <c r="T2945">
        <v>0.2</v>
      </c>
      <c r="U2945" t="s">
        <v>246</v>
      </c>
      <c r="V2945">
        <v>1</v>
      </c>
      <c r="W2945" t="s">
        <v>247</v>
      </c>
      <c r="X2945" t="s">
        <v>463</v>
      </c>
    </row>
    <row r="2946" spans="1:24" x14ac:dyDescent="0.3">
      <c r="A2946">
        <v>3184</v>
      </c>
      <c r="B2946" s="15" t="s">
        <v>207</v>
      </c>
      <c r="C2946" t="str">
        <f>_xlfn.XLOOKUP($B2946, STANDARDS!$A:$A, STANDARDS!$B:$B,,0,2)</f>
        <v>Kromberg Fm</v>
      </c>
      <c r="J2946">
        <v>3300</v>
      </c>
      <c r="M2946" t="s">
        <v>217</v>
      </c>
      <c r="P2946" t="s">
        <v>243</v>
      </c>
      <c r="S2946">
        <v>-30.6</v>
      </c>
      <c r="T2946">
        <v>0.2</v>
      </c>
      <c r="U2946" t="s">
        <v>246</v>
      </c>
      <c r="V2946">
        <v>1</v>
      </c>
      <c r="W2946" t="s">
        <v>247</v>
      </c>
      <c r="X2946" t="s">
        <v>463</v>
      </c>
    </row>
    <row r="2947" spans="1:24" x14ac:dyDescent="0.3">
      <c r="A2947">
        <v>3185</v>
      </c>
      <c r="B2947" s="15" t="s">
        <v>207</v>
      </c>
      <c r="C2947" t="str">
        <f>_xlfn.XLOOKUP($B2947, STANDARDS!$A:$A, STANDARDS!$B:$B,,0,2)</f>
        <v>Kromberg Fm</v>
      </c>
      <c r="J2947">
        <v>3300</v>
      </c>
      <c r="M2947" t="s">
        <v>217</v>
      </c>
      <c r="P2947" t="s">
        <v>243</v>
      </c>
      <c r="S2947">
        <v>-26.1</v>
      </c>
      <c r="T2947">
        <v>0.2</v>
      </c>
      <c r="U2947" t="s">
        <v>246</v>
      </c>
      <c r="V2947">
        <v>1</v>
      </c>
      <c r="W2947" t="s">
        <v>247</v>
      </c>
      <c r="X2947" t="s">
        <v>463</v>
      </c>
    </row>
    <row r="2948" spans="1:24" x14ac:dyDescent="0.3">
      <c r="A2948">
        <v>3186</v>
      </c>
      <c r="B2948" s="15" t="s">
        <v>207</v>
      </c>
      <c r="C2948" t="str">
        <f>_xlfn.XLOOKUP($B2948, STANDARDS!$A:$A, STANDARDS!$B:$B,,0,2)</f>
        <v>Kromberg Fm</v>
      </c>
      <c r="J2948">
        <v>3300</v>
      </c>
      <c r="M2948" t="s">
        <v>217</v>
      </c>
      <c r="P2948" t="s">
        <v>243</v>
      </c>
      <c r="S2948">
        <v>-26.2</v>
      </c>
      <c r="T2948">
        <v>0.2</v>
      </c>
      <c r="U2948" t="s">
        <v>246</v>
      </c>
      <c r="V2948">
        <v>1</v>
      </c>
      <c r="W2948" t="s">
        <v>247</v>
      </c>
      <c r="X2948" t="s">
        <v>463</v>
      </c>
    </row>
    <row r="2949" spans="1:24" x14ac:dyDescent="0.3">
      <c r="A2949">
        <v>3187</v>
      </c>
      <c r="B2949" s="15" t="s">
        <v>207</v>
      </c>
      <c r="C2949" t="str">
        <f>_xlfn.XLOOKUP($B2949, STANDARDS!$A:$A, STANDARDS!$B:$B,,0,2)</f>
        <v>Kromberg Fm</v>
      </c>
      <c r="J2949">
        <v>3300</v>
      </c>
      <c r="M2949" t="s">
        <v>217</v>
      </c>
      <c r="P2949" t="s">
        <v>243</v>
      </c>
      <c r="S2949">
        <v>-26.1</v>
      </c>
      <c r="T2949">
        <v>0.2</v>
      </c>
      <c r="U2949" t="s">
        <v>246</v>
      </c>
      <c r="V2949">
        <v>1</v>
      </c>
      <c r="W2949" t="s">
        <v>247</v>
      </c>
      <c r="X2949" t="s">
        <v>456</v>
      </c>
    </row>
    <row r="2950" spans="1:24" x14ac:dyDescent="0.3">
      <c r="A2950">
        <v>3188</v>
      </c>
      <c r="B2950" s="15" t="s">
        <v>207</v>
      </c>
      <c r="C2950" t="str">
        <f>_xlfn.XLOOKUP($B2950, STANDARDS!$A:$A, STANDARDS!$B:$B,,0,2)</f>
        <v>Kromberg Fm</v>
      </c>
      <c r="J2950">
        <v>3300</v>
      </c>
      <c r="M2950" t="s">
        <v>217</v>
      </c>
      <c r="P2950" t="s">
        <v>243</v>
      </c>
      <c r="S2950">
        <v>-26.2</v>
      </c>
      <c r="T2950">
        <v>0.2</v>
      </c>
      <c r="U2950" t="s">
        <v>246</v>
      </c>
      <c r="V2950">
        <v>1</v>
      </c>
      <c r="W2950" t="s">
        <v>247</v>
      </c>
      <c r="X2950" t="s">
        <v>456</v>
      </c>
    </row>
    <row r="2951" spans="1:24" x14ac:dyDescent="0.3">
      <c r="A2951">
        <v>3189</v>
      </c>
      <c r="B2951" s="15" t="s">
        <v>207</v>
      </c>
      <c r="C2951" t="str">
        <f>_xlfn.XLOOKUP($B2951, STANDARDS!$A:$A, STANDARDS!$B:$B,,0,2)</f>
        <v>Kromberg Fm</v>
      </c>
      <c r="J2951">
        <v>3300</v>
      </c>
      <c r="M2951" t="s">
        <v>217</v>
      </c>
      <c r="O2951">
        <v>1.2E-2</v>
      </c>
      <c r="P2951" t="s">
        <v>243</v>
      </c>
      <c r="S2951">
        <v>-32.4</v>
      </c>
      <c r="T2951">
        <v>0.2</v>
      </c>
      <c r="U2951" t="s">
        <v>246</v>
      </c>
      <c r="V2951">
        <v>1</v>
      </c>
      <c r="W2951" t="s">
        <v>247</v>
      </c>
      <c r="X2951" t="s">
        <v>469</v>
      </c>
    </row>
    <row r="2952" spans="1:24" x14ac:dyDescent="0.3">
      <c r="A2952">
        <v>3190</v>
      </c>
      <c r="B2952" s="15" t="s">
        <v>207</v>
      </c>
      <c r="C2952" t="str">
        <f>_xlfn.XLOOKUP($B2952, STANDARDS!$A:$A, STANDARDS!$B:$B,,0,2)</f>
        <v>Kromberg Fm</v>
      </c>
      <c r="J2952">
        <v>3300</v>
      </c>
      <c r="M2952" t="s">
        <v>217</v>
      </c>
      <c r="O2952">
        <v>5.0000000000000001E-3</v>
      </c>
      <c r="P2952" t="s">
        <v>243</v>
      </c>
      <c r="S2952">
        <v>-27.1</v>
      </c>
      <c r="T2952">
        <v>0.2</v>
      </c>
      <c r="U2952" t="s">
        <v>246</v>
      </c>
      <c r="V2952">
        <v>1</v>
      </c>
      <c r="W2952" t="s">
        <v>247</v>
      </c>
      <c r="X2952" t="s">
        <v>469</v>
      </c>
    </row>
    <row r="2953" spans="1:24" x14ac:dyDescent="0.3">
      <c r="A2953">
        <v>3191</v>
      </c>
      <c r="B2953" s="15" t="s">
        <v>207</v>
      </c>
      <c r="C2953" t="str">
        <f>_xlfn.XLOOKUP($B2953, STANDARDS!$A:$A, STANDARDS!$B:$B,,0,2)</f>
        <v>Kromberg Fm</v>
      </c>
      <c r="J2953">
        <v>3300</v>
      </c>
      <c r="M2953" t="s">
        <v>217</v>
      </c>
      <c r="O2953">
        <v>5.0000000000000001E-3</v>
      </c>
      <c r="P2953" t="s">
        <v>243</v>
      </c>
      <c r="S2953">
        <v>-31.5</v>
      </c>
      <c r="T2953">
        <v>0.2</v>
      </c>
      <c r="U2953" t="s">
        <v>246</v>
      </c>
      <c r="V2953">
        <v>1</v>
      </c>
      <c r="W2953" t="s">
        <v>247</v>
      </c>
      <c r="X2953" t="s">
        <v>469</v>
      </c>
    </row>
    <row r="2954" spans="1:24" x14ac:dyDescent="0.3">
      <c r="A2954">
        <v>3192</v>
      </c>
      <c r="B2954" s="15" t="s">
        <v>207</v>
      </c>
      <c r="C2954" t="str">
        <f>_xlfn.XLOOKUP($B2954, STANDARDS!$A:$A, STANDARDS!$B:$B,,0,2)</f>
        <v>Kromberg Fm</v>
      </c>
      <c r="J2954">
        <v>3300</v>
      </c>
      <c r="M2954" t="s">
        <v>217</v>
      </c>
      <c r="O2954">
        <v>2.5999999999999999E-2</v>
      </c>
      <c r="P2954" t="s">
        <v>243</v>
      </c>
      <c r="S2954">
        <v>-28.8</v>
      </c>
      <c r="T2954">
        <v>0.2</v>
      </c>
      <c r="U2954" t="s">
        <v>246</v>
      </c>
      <c r="V2954">
        <v>1</v>
      </c>
      <c r="W2954" t="s">
        <v>247</v>
      </c>
      <c r="X2954" t="s">
        <v>469</v>
      </c>
    </row>
    <row r="2955" spans="1:24" x14ac:dyDescent="0.3">
      <c r="A2955">
        <v>3193</v>
      </c>
      <c r="B2955" s="15" t="s">
        <v>207</v>
      </c>
      <c r="C2955" t="str">
        <f>_xlfn.XLOOKUP($B2955, STANDARDS!$A:$A, STANDARDS!$B:$B,,0,2)</f>
        <v>Kromberg Fm</v>
      </c>
      <c r="J2955">
        <v>3300</v>
      </c>
      <c r="M2955" t="s">
        <v>217</v>
      </c>
      <c r="O2955">
        <v>1.9E-2</v>
      </c>
      <c r="P2955" t="s">
        <v>243</v>
      </c>
      <c r="S2955">
        <v>-25.2</v>
      </c>
      <c r="T2955">
        <v>0.2</v>
      </c>
      <c r="U2955" t="s">
        <v>246</v>
      </c>
      <c r="V2955">
        <v>1</v>
      </c>
      <c r="W2955" t="s">
        <v>247</v>
      </c>
      <c r="X2955" t="s">
        <v>469</v>
      </c>
    </row>
    <row r="2956" spans="1:24" x14ac:dyDescent="0.3">
      <c r="A2956">
        <v>3194</v>
      </c>
      <c r="B2956" s="15" t="s">
        <v>207</v>
      </c>
      <c r="C2956" t="str">
        <f>_xlfn.XLOOKUP($B2956, STANDARDS!$A:$A, STANDARDS!$B:$B,,0,2)</f>
        <v>Kromberg Fm</v>
      </c>
      <c r="J2956">
        <v>3300</v>
      </c>
      <c r="M2956" t="s">
        <v>217</v>
      </c>
      <c r="O2956">
        <v>0.06</v>
      </c>
      <c r="P2956" t="s">
        <v>243</v>
      </c>
      <c r="S2956">
        <v>-26.3</v>
      </c>
      <c r="T2956">
        <v>0.2</v>
      </c>
      <c r="U2956" t="s">
        <v>246</v>
      </c>
      <c r="V2956">
        <v>1</v>
      </c>
      <c r="W2956" t="s">
        <v>247</v>
      </c>
      <c r="X2956" t="s">
        <v>469</v>
      </c>
    </row>
    <row r="2957" spans="1:24" x14ac:dyDescent="0.3">
      <c r="A2957">
        <v>3195</v>
      </c>
      <c r="B2957" s="15" t="s">
        <v>207</v>
      </c>
      <c r="C2957" t="str">
        <f>_xlfn.XLOOKUP($B2957, STANDARDS!$A:$A, STANDARDS!$B:$B,,0,2)</f>
        <v>Kromberg Fm</v>
      </c>
      <c r="J2957">
        <v>3300</v>
      </c>
      <c r="M2957" t="s">
        <v>217</v>
      </c>
      <c r="O2957">
        <v>1.0999999999999999E-2</v>
      </c>
      <c r="P2957" t="s">
        <v>243</v>
      </c>
      <c r="S2957">
        <v>-37</v>
      </c>
      <c r="T2957">
        <v>0.2</v>
      </c>
      <c r="U2957" t="s">
        <v>246</v>
      </c>
      <c r="V2957">
        <v>1</v>
      </c>
      <c r="W2957" t="s">
        <v>247</v>
      </c>
      <c r="X2957" t="s">
        <v>469</v>
      </c>
    </row>
    <row r="2958" spans="1:24" x14ac:dyDescent="0.3">
      <c r="A2958">
        <v>3196</v>
      </c>
      <c r="B2958" s="15" t="s">
        <v>207</v>
      </c>
      <c r="C2958" t="str">
        <f>_xlfn.XLOOKUP($B2958, STANDARDS!$A:$A, STANDARDS!$B:$B,,0,2)</f>
        <v>Kromberg Fm</v>
      </c>
      <c r="J2958">
        <v>3300</v>
      </c>
      <c r="M2958" t="s">
        <v>222</v>
      </c>
      <c r="O2958">
        <v>2.3E-2</v>
      </c>
      <c r="P2958" t="s">
        <v>243</v>
      </c>
      <c r="S2958">
        <v>-26.1</v>
      </c>
      <c r="T2958">
        <v>0.2</v>
      </c>
      <c r="U2958" t="s">
        <v>246</v>
      </c>
      <c r="V2958">
        <v>1</v>
      </c>
      <c r="W2958" t="s">
        <v>247</v>
      </c>
      <c r="X2958" t="s">
        <v>469</v>
      </c>
    </row>
    <row r="2959" spans="1:24" x14ac:dyDescent="0.3">
      <c r="A2959">
        <v>3197</v>
      </c>
      <c r="B2959" s="15" t="s">
        <v>207</v>
      </c>
      <c r="C2959" t="str">
        <f>_xlfn.XLOOKUP($B2959, STANDARDS!$A:$A, STANDARDS!$B:$B,,0,2)</f>
        <v>Kromberg Fm</v>
      </c>
      <c r="J2959">
        <v>3300</v>
      </c>
      <c r="M2959" t="s">
        <v>217</v>
      </c>
      <c r="O2959">
        <v>0.02</v>
      </c>
      <c r="P2959" t="s">
        <v>243</v>
      </c>
      <c r="S2959">
        <v>-26.4</v>
      </c>
      <c r="T2959">
        <v>0.2</v>
      </c>
      <c r="U2959" t="s">
        <v>246</v>
      </c>
      <c r="V2959">
        <v>1</v>
      </c>
      <c r="W2959" t="s">
        <v>247</v>
      </c>
      <c r="X2959" t="s">
        <v>464</v>
      </c>
    </row>
    <row r="2960" spans="1:24" x14ac:dyDescent="0.3">
      <c r="A2960">
        <v>3198</v>
      </c>
      <c r="B2960" s="15" t="s">
        <v>207</v>
      </c>
      <c r="C2960" t="str">
        <f>_xlfn.XLOOKUP($B2960, STANDARDS!$A:$A, STANDARDS!$B:$B,,0,2)</f>
        <v>Kromberg Fm</v>
      </c>
      <c r="J2960">
        <v>3300</v>
      </c>
      <c r="M2960" t="s">
        <v>221</v>
      </c>
      <c r="P2960" t="s">
        <v>243</v>
      </c>
      <c r="Q2960">
        <v>0.9</v>
      </c>
      <c r="R2960">
        <v>0.2</v>
      </c>
      <c r="V2960">
        <v>1</v>
      </c>
      <c r="W2960" t="s">
        <v>247</v>
      </c>
      <c r="X2960" t="s">
        <v>470</v>
      </c>
    </row>
    <row r="2961" spans="1:24" x14ac:dyDescent="0.3">
      <c r="A2961">
        <v>3199</v>
      </c>
      <c r="B2961" s="15" t="s">
        <v>432</v>
      </c>
      <c r="C2961" t="str">
        <f>_xlfn.XLOOKUP($B2961, STANDARDS!$A:$A, STANDARDS!$B:$B,,0,2)</f>
        <v>Sebakwian Gp, Gwanda Schist Belt</v>
      </c>
      <c r="J2961">
        <v>3300</v>
      </c>
      <c r="M2961" t="s">
        <v>240</v>
      </c>
      <c r="P2961" t="s">
        <v>243</v>
      </c>
      <c r="S2961">
        <v>-14.8</v>
      </c>
      <c r="T2961">
        <v>0.2</v>
      </c>
      <c r="U2961" t="s">
        <v>246</v>
      </c>
      <c r="V2961">
        <v>1</v>
      </c>
      <c r="W2961" t="s">
        <v>247</v>
      </c>
      <c r="X2961" t="s">
        <v>455</v>
      </c>
    </row>
    <row r="2962" spans="1:24" x14ac:dyDescent="0.3">
      <c r="A2962">
        <v>3200</v>
      </c>
      <c r="B2962" s="15" t="s">
        <v>432</v>
      </c>
      <c r="C2962" t="str">
        <f>_xlfn.XLOOKUP($B2962, STANDARDS!$A:$A, STANDARDS!$B:$B,,0,2)</f>
        <v>Sebakwian Gp, Gwanda Schist Belt</v>
      </c>
      <c r="J2962">
        <v>3300</v>
      </c>
      <c r="M2962" t="s">
        <v>240</v>
      </c>
      <c r="P2962" t="s">
        <v>243</v>
      </c>
      <c r="Q2962">
        <v>0.9</v>
      </c>
      <c r="R2962">
        <v>0.2</v>
      </c>
      <c r="V2962">
        <v>1</v>
      </c>
      <c r="W2962" t="s">
        <v>247</v>
      </c>
      <c r="X2962" t="s">
        <v>450</v>
      </c>
    </row>
    <row r="2963" spans="1:24" x14ac:dyDescent="0.3">
      <c r="A2963">
        <v>3201</v>
      </c>
      <c r="B2963" s="15" t="s">
        <v>432</v>
      </c>
      <c r="C2963" t="str">
        <f>_xlfn.XLOOKUP($B2963, STANDARDS!$A:$A, STANDARDS!$B:$B,,0,2)</f>
        <v>Sebakwian Gp, Gwanda Schist Belt</v>
      </c>
      <c r="J2963">
        <v>3300</v>
      </c>
      <c r="M2963" t="s">
        <v>221</v>
      </c>
      <c r="P2963" t="s">
        <v>243</v>
      </c>
      <c r="Q2963">
        <v>-3.5</v>
      </c>
      <c r="R2963">
        <v>0.2</v>
      </c>
      <c r="V2963">
        <v>1</v>
      </c>
      <c r="W2963" t="s">
        <v>247</v>
      </c>
      <c r="X2963" t="s">
        <v>450</v>
      </c>
    </row>
    <row r="2964" spans="1:24" x14ac:dyDescent="0.3">
      <c r="A2964">
        <v>3202</v>
      </c>
      <c r="B2964" s="15" t="s">
        <v>432</v>
      </c>
      <c r="C2964" t="str">
        <f>_xlfn.XLOOKUP($B2964, STANDARDS!$A:$A, STANDARDS!$B:$B,,0,2)</f>
        <v>Sebakwian Gp, Gwanda Schist Belt</v>
      </c>
      <c r="J2964">
        <v>3300</v>
      </c>
      <c r="M2964" t="s">
        <v>221</v>
      </c>
      <c r="P2964" t="s">
        <v>243</v>
      </c>
      <c r="Q2964">
        <v>-5</v>
      </c>
      <c r="R2964">
        <v>0.2</v>
      </c>
      <c r="V2964">
        <v>1</v>
      </c>
      <c r="W2964" t="s">
        <v>247</v>
      </c>
      <c r="X2964" t="s">
        <v>450</v>
      </c>
    </row>
    <row r="2965" spans="1:24" x14ac:dyDescent="0.3">
      <c r="A2965">
        <v>3203</v>
      </c>
      <c r="B2965" s="15" t="s">
        <v>432</v>
      </c>
      <c r="C2965" t="str">
        <f>_xlfn.XLOOKUP($B2965, STANDARDS!$A:$A, STANDARDS!$B:$B,,0,2)</f>
        <v>Sebakwian Gp, Gwanda Schist Belt</v>
      </c>
      <c r="J2965">
        <v>3300</v>
      </c>
      <c r="M2965" t="s">
        <v>240</v>
      </c>
      <c r="P2965" t="s">
        <v>243</v>
      </c>
      <c r="Q2965">
        <v>0.9</v>
      </c>
      <c r="R2965">
        <v>0.2</v>
      </c>
      <c r="V2965">
        <v>1</v>
      </c>
      <c r="W2965" t="s">
        <v>247</v>
      </c>
      <c r="X2965" t="s">
        <v>455</v>
      </c>
    </row>
    <row r="2966" spans="1:24" x14ac:dyDescent="0.3">
      <c r="A2966">
        <v>3204</v>
      </c>
      <c r="B2966" s="15" t="s">
        <v>208</v>
      </c>
      <c r="C2966" t="str">
        <f>_xlfn.XLOOKUP($B2966, STANDARDS!$A:$A, STANDARDS!$B:$B,,0,2)</f>
        <v>Fig Tree Gp</v>
      </c>
      <c r="J2966">
        <v>3350</v>
      </c>
      <c r="M2966" t="s">
        <v>217</v>
      </c>
      <c r="P2966" t="s">
        <v>243</v>
      </c>
      <c r="S2966">
        <v>-28.7</v>
      </c>
      <c r="T2966">
        <v>0.2</v>
      </c>
      <c r="U2966" t="s">
        <v>246</v>
      </c>
      <c r="V2966">
        <v>1</v>
      </c>
      <c r="W2966" t="s">
        <v>247</v>
      </c>
      <c r="X2966" t="s">
        <v>463</v>
      </c>
    </row>
    <row r="2967" spans="1:24" x14ac:dyDescent="0.3">
      <c r="A2967">
        <v>3205</v>
      </c>
      <c r="B2967" s="15" t="s">
        <v>208</v>
      </c>
      <c r="C2967" t="str">
        <f>_xlfn.XLOOKUP($B2967, STANDARDS!$A:$A, STANDARDS!$B:$B,,0,2)</f>
        <v>Fig Tree Gp</v>
      </c>
      <c r="J2967">
        <v>3350</v>
      </c>
      <c r="M2967" t="s">
        <v>217</v>
      </c>
      <c r="P2967" t="s">
        <v>243</v>
      </c>
      <c r="S2967">
        <v>-28</v>
      </c>
      <c r="T2967">
        <v>0.2</v>
      </c>
      <c r="U2967" t="s">
        <v>246</v>
      </c>
      <c r="V2967">
        <v>1</v>
      </c>
      <c r="W2967" t="s">
        <v>247</v>
      </c>
      <c r="X2967" t="s">
        <v>463</v>
      </c>
    </row>
    <row r="2968" spans="1:24" x14ac:dyDescent="0.3">
      <c r="A2968">
        <v>3206</v>
      </c>
      <c r="B2968" s="15" t="s">
        <v>208</v>
      </c>
      <c r="C2968" t="str">
        <f>_xlfn.XLOOKUP($B2968, STANDARDS!$A:$A, STANDARDS!$B:$B,,0,2)</f>
        <v>Fig Tree Gp</v>
      </c>
      <c r="J2968">
        <v>3350</v>
      </c>
      <c r="M2968" t="s">
        <v>217</v>
      </c>
      <c r="P2968" t="s">
        <v>243</v>
      </c>
      <c r="S2968">
        <v>-26.8</v>
      </c>
      <c r="T2968">
        <v>0.2</v>
      </c>
      <c r="U2968" t="s">
        <v>246</v>
      </c>
      <c r="V2968">
        <v>1</v>
      </c>
      <c r="W2968" t="s">
        <v>247</v>
      </c>
      <c r="X2968" t="s">
        <v>455</v>
      </c>
    </row>
    <row r="2969" spans="1:24" x14ac:dyDescent="0.3">
      <c r="A2969">
        <v>3207</v>
      </c>
      <c r="B2969" s="15" t="s">
        <v>208</v>
      </c>
      <c r="C2969" t="str">
        <f>_xlfn.XLOOKUP($B2969, STANDARDS!$A:$A, STANDARDS!$B:$B,,0,2)</f>
        <v>Fig Tree Gp</v>
      </c>
      <c r="J2969">
        <v>3350</v>
      </c>
      <c r="M2969" t="s">
        <v>222</v>
      </c>
      <c r="P2969" t="s">
        <v>243</v>
      </c>
      <c r="S2969">
        <v>-25.9</v>
      </c>
      <c r="T2969">
        <v>0.2</v>
      </c>
      <c r="U2969" t="s">
        <v>246</v>
      </c>
      <c r="V2969">
        <v>1</v>
      </c>
      <c r="W2969" t="s">
        <v>247</v>
      </c>
      <c r="X2969" t="s">
        <v>477</v>
      </c>
    </row>
    <row r="2970" spans="1:24" x14ac:dyDescent="0.3">
      <c r="A2970">
        <v>3208</v>
      </c>
      <c r="B2970" s="15" t="s">
        <v>208</v>
      </c>
      <c r="C2970" t="str">
        <f>_xlfn.XLOOKUP($B2970, STANDARDS!$A:$A, STANDARDS!$B:$B,,0,2)</f>
        <v>Fig Tree Gp</v>
      </c>
      <c r="J2970">
        <v>3350</v>
      </c>
      <c r="M2970" t="s">
        <v>222</v>
      </c>
      <c r="P2970" t="s">
        <v>243</v>
      </c>
      <c r="S2970">
        <v>-28.6</v>
      </c>
      <c r="T2970">
        <v>0.2</v>
      </c>
      <c r="U2970" t="s">
        <v>246</v>
      </c>
      <c r="V2970">
        <v>1</v>
      </c>
      <c r="W2970" t="s">
        <v>247</v>
      </c>
      <c r="X2970" t="s">
        <v>456</v>
      </c>
    </row>
    <row r="2971" spans="1:24" x14ac:dyDescent="0.3">
      <c r="A2971">
        <v>3209</v>
      </c>
      <c r="B2971" s="15" t="s">
        <v>208</v>
      </c>
      <c r="C2971" t="str">
        <f>_xlfn.XLOOKUP($B2971, STANDARDS!$A:$A, STANDARDS!$B:$B,,0,2)</f>
        <v>Fig Tree Gp</v>
      </c>
      <c r="J2971">
        <v>3350</v>
      </c>
      <c r="M2971" t="s">
        <v>222</v>
      </c>
      <c r="P2971" t="s">
        <v>243</v>
      </c>
      <c r="S2971">
        <v>-29.5</v>
      </c>
      <c r="T2971">
        <v>0.2</v>
      </c>
      <c r="U2971" t="s">
        <v>246</v>
      </c>
      <c r="V2971">
        <v>1</v>
      </c>
      <c r="W2971" t="s">
        <v>247</v>
      </c>
      <c r="X2971" t="s">
        <v>456</v>
      </c>
    </row>
    <row r="2972" spans="1:24" x14ac:dyDescent="0.3">
      <c r="A2972">
        <v>3210</v>
      </c>
      <c r="B2972" s="15" t="s">
        <v>208</v>
      </c>
      <c r="C2972" t="str">
        <f>_xlfn.XLOOKUP($B2972, STANDARDS!$A:$A, STANDARDS!$B:$B,,0,2)</f>
        <v>Fig Tree Gp</v>
      </c>
      <c r="J2972">
        <v>3350</v>
      </c>
      <c r="M2972" t="s">
        <v>222</v>
      </c>
      <c r="P2972" t="s">
        <v>243</v>
      </c>
      <c r="S2972">
        <v>-28.3</v>
      </c>
      <c r="T2972">
        <v>0.2</v>
      </c>
      <c r="U2972" t="s">
        <v>246</v>
      </c>
      <c r="V2972">
        <v>1</v>
      </c>
      <c r="W2972" t="s">
        <v>247</v>
      </c>
      <c r="X2972" t="s">
        <v>456</v>
      </c>
    </row>
    <row r="2973" spans="1:24" x14ac:dyDescent="0.3">
      <c r="A2973">
        <v>3211</v>
      </c>
      <c r="B2973" s="15" t="s">
        <v>208</v>
      </c>
      <c r="C2973" t="str">
        <f>_xlfn.XLOOKUP($B2973, STANDARDS!$A:$A, STANDARDS!$B:$B,,0,2)</f>
        <v>Fig Tree Gp</v>
      </c>
      <c r="J2973">
        <v>3350</v>
      </c>
      <c r="M2973" t="s">
        <v>217</v>
      </c>
      <c r="O2973">
        <v>1.7999999999999999E-2</v>
      </c>
      <c r="P2973" t="s">
        <v>243</v>
      </c>
      <c r="S2973">
        <v>-26.9</v>
      </c>
      <c r="T2973">
        <v>0.2</v>
      </c>
      <c r="U2973" t="s">
        <v>246</v>
      </c>
      <c r="V2973">
        <v>1</v>
      </c>
      <c r="W2973" t="s">
        <v>247</v>
      </c>
      <c r="X2973" t="s">
        <v>469</v>
      </c>
    </row>
    <row r="2974" spans="1:24" x14ac:dyDescent="0.3">
      <c r="A2974">
        <v>3212</v>
      </c>
      <c r="B2974" s="15" t="s">
        <v>208</v>
      </c>
      <c r="C2974" t="str">
        <f>_xlfn.XLOOKUP($B2974, STANDARDS!$A:$A, STANDARDS!$B:$B,,0,2)</f>
        <v>Fig Tree Gp</v>
      </c>
      <c r="J2974">
        <v>3350</v>
      </c>
      <c r="M2974" t="s">
        <v>217</v>
      </c>
      <c r="O2974">
        <v>2.1999999999999999E-2</v>
      </c>
      <c r="P2974" t="s">
        <v>243</v>
      </c>
      <c r="S2974">
        <v>-27.5</v>
      </c>
      <c r="T2974">
        <v>0.2</v>
      </c>
      <c r="U2974" t="s">
        <v>246</v>
      </c>
      <c r="V2974">
        <v>1</v>
      </c>
      <c r="W2974" t="s">
        <v>247</v>
      </c>
      <c r="X2974" t="s">
        <v>469</v>
      </c>
    </row>
    <row r="2975" spans="1:24" x14ac:dyDescent="0.3">
      <c r="A2975">
        <v>3213</v>
      </c>
      <c r="B2975" s="15" t="s">
        <v>208</v>
      </c>
      <c r="C2975" t="str">
        <f>_xlfn.XLOOKUP($B2975, STANDARDS!$A:$A, STANDARDS!$B:$B,,0,2)</f>
        <v>Fig Tree Gp</v>
      </c>
      <c r="J2975">
        <v>3350</v>
      </c>
      <c r="M2975" t="s">
        <v>217</v>
      </c>
      <c r="O2975">
        <v>1.4E-2</v>
      </c>
      <c r="P2975" t="s">
        <v>243</v>
      </c>
      <c r="S2975">
        <v>-31.5</v>
      </c>
      <c r="T2975">
        <v>0.2</v>
      </c>
      <c r="U2975" t="s">
        <v>246</v>
      </c>
      <c r="V2975">
        <v>1</v>
      </c>
      <c r="W2975" t="s">
        <v>247</v>
      </c>
      <c r="X2975" t="s">
        <v>469</v>
      </c>
    </row>
    <row r="2976" spans="1:24" x14ac:dyDescent="0.3">
      <c r="A2976">
        <v>3214</v>
      </c>
      <c r="B2976" s="15" t="s">
        <v>208</v>
      </c>
      <c r="C2976" t="str">
        <f>_xlfn.XLOOKUP($B2976, STANDARDS!$A:$A, STANDARDS!$B:$B,,0,2)</f>
        <v>Fig Tree Gp</v>
      </c>
      <c r="J2976">
        <v>3350</v>
      </c>
      <c r="M2976" t="s">
        <v>217</v>
      </c>
      <c r="O2976">
        <v>7.1999999999999995E-2</v>
      </c>
      <c r="P2976" t="s">
        <v>243</v>
      </c>
      <c r="S2976">
        <v>-26.1</v>
      </c>
      <c r="T2976">
        <v>0.2</v>
      </c>
      <c r="U2976" t="s">
        <v>246</v>
      </c>
      <c r="V2976">
        <v>1</v>
      </c>
      <c r="W2976" t="s">
        <v>247</v>
      </c>
      <c r="X2976" t="s">
        <v>469</v>
      </c>
    </row>
    <row r="2977" spans="1:24" x14ac:dyDescent="0.3">
      <c r="A2977">
        <v>3215</v>
      </c>
      <c r="B2977" s="15" t="s">
        <v>208</v>
      </c>
      <c r="C2977" t="str">
        <f>_xlfn.XLOOKUP($B2977, STANDARDS!$A:$A, STANDARDS!$B:$B,,0,2)</f>
        <v>Fig Tree Gp</v>
      </c>
      <c r="J2977">
        <v>3350</v>
      </c>
      <c r="M2977" t="s">
        <v>222</v>
      </c>
      <c r="O2977">
        <v>0.03</v>
      </c>
      <c r="P2977" t="s">
        <v>243</v>
      </c>
      <c r="S2977">
        <v>-24.3</v>
      </c>
      <c r="T2977">
        <v>0.2</v>
      </c>
      <c r="U2977" t="s">
        <v>246</v>
      </c>
      <c r="V2977">
        <v>1</v>
      </c>
      <c r="W2977" t="s">
        <v>247</v>
      </c>
      <c r="X2977" t="s">
        <v>469</v>
      </c>
    </row>
    <row r="2978" spans="1:24" x14ac:dyDescent="0.3">
      <c r="A2978">
        <v>3216</v>
      </c>
      <c r="B2978" s="15" t="s">
        <v>208</v>
      </c>
      <c r="C2978" t="str">
        <f>_xlfn.XLOOKUP($B2978, STANDARDS!$A:$A, STANDARDS!$B:$B,,0,2)</f>
        <v>Fig Tree Gp</v>
      </c>
      <c r="J2978">
        <v>3350</v>
      </c>
      <c r="M2978" t="s">
        <v>222</v>
      </c>
      <c r="O2978">
        <v>0.62</v>
      </c>
      <c r="P2978" t="s">
        <v>243</v>
      </c>
      <c r="S2978">
        <v>-32.5</v>
      </c>
      <c r="T2978">
        <v>0.2</v>
      </c>
      <c r="U2978" t="s">
        <v>246</v>
      </c>
      <c r="V2978">
        <v>1</v>
      </c>
      <c r="W2978" t="s">
        <v>247</v>
      </c>
      <c r="X2978" t="s">
        <v>469</v>
      </c>
    </row>
    <row r="2979" spans="1:24" x14ac:dyDescent="0.3">
      <c r="A2979">
        <v>3217</v>
      </c>
      <c r="B2979" s="15" t="s">
        <v>208</v>
      </c>
      <c r="C2979" t="str">
        <f>_xlfn.XLOOKUP($B2979, STANDARDS!$A:$A, STANDARDS!$B:$B,,0,2)</f>
        <v>Fig Tree Gp</v>
      </c>
      <c r="J2979">
        <v>3350</v>
      </c>
      <c r="M2979" t="s">
        <v>222</v>
      </c>
      <c r="O2979">
        <v>0.64</v>
      </c>
      <c r="P2979" t="s">
        <v>243</v>
      </c>
      <c r="S2979">
        <v>-32.799999999999997</v>
      </c>
      <c r="T2979">
        <v>0.2</v>
      </c>
      <c r="U2979" t="s">
        <v>246</v>
      </c>
      <c r="V2979">
        <v>1</v>
      </c>
      <c r="W2979" t="s">
        <v>247</v>
      </c>
      <c r="X2979" t="s">
        <v>469</v>
      </c>
    </row>
    <row r="2980" spans="1:24" x14ac:dyDescent="0.3">
      <c r="A2980">
        <v>3218</v>
      </c>
      <c r="B2980" s="15" t="s">
        <v>208</v>
      </c>
      <c r="C2980" t="str">
        <f>_xlfn.XLOOKUP($B2980, STANDARDS!$A:$A, STANDARDS!$B:$B,,0,2)</f>
        <v>Fig Tree Gp</v>
      </c>
      <c r="J2980">
        <v>3350</v>
      </c>
      <c r="M2980" t="s">
        <v>222</v>
      </c>
      <c r="O2980">
        <v>0.14000000000000001</v>
      </c>
      <c r="P2980" t="s">
        <v>243</v>
      </c>
      <c r="S2980">
        <v>-30.4</v>
      </c>
      <c r="T2980">
        <v>0.2</v>
      </c>
      <c r="U2980" t="s">
        <v>246</v>
      </c>
      <c r="V2980">
        <v>1</v>
      </c>
      <c r="W2980" t="s">
        <v>247</v>
      </c>
      <c r="X2980" t="s">
        <v>469</v>
      </c>
    </row>
    <row r="2981" spans="1:24" x14ac:dyDescent="0.3">
      <c r="A2981">
        <v>3219</v>
      </c>
      <c r="B2981" s="15" t="s">
        <v>208</v>
      </c>
      <c r="C2981" t="str">
        <f>_xlfn.XLOOKUP($B2981, STANDARDS!$A:$A, STANDARDS!$B:$B,,0,2)</f>
        <v>Fig Tree Gp</v>
      </c>
      <c r="J2981">
        <v>3350</v>
      </c>
      <c r="M2981" t="s">
        <v>217</v>
      </c>
      <c r="O2981">
        <v>1.4E-2</v>
      </c>
      <c r="P2981" t="s">
        <v>243</v>
      </c>
      <c r="S2981">
        <v>-28</v>
      </c>
      <c r="T2981">
        <v>0.2</v>
      </c>
      <c r="U2981" t="s">
        <v>246</v>
      </c>
      <c r="V2981">
        <v>1</v>
      </c>
      <c r="W2981" t="s">
        <v>247</v>
      </c>
      <c r="X2981" t="s">
        <v>506</v>
      </c>
    </row>
    <row r="2982" spans="1:24" x14ac:dyDescent="0.3">
      <c r="A2982">
        <v>3220</v>
      </c>
      <c r="B2982" s="15" t="s">
        <v>208</v>
      </c>
      <c r="C2982" t="str">
        <f>_xlfn.XLOOKUP($B2982, STANDARDS!$A:$A, STANDARDS!$B:$B,,0,2)</f>
        <v>Fig Tree Gp</v>
      </c>
      <c r="J2982">
        <v>3350</v>
      </c>
      <c r="M2982" t="s">
        <v>217</v>
      </c>
      <c r="O2982">
        <v>3.7000000000000002E-3</v>
      </c>
      <c r="P2982" t="s">
        <v>243</v>
      </c>
      <c r="S2982">
        <v>-28.7</v>
      </c>
      <c r="T2982">
        <v>0.2</v>
      </c>
      <c r="U2982" t="s">
        <v>246</v>
      </c>
      <c r="V2982">
        <v>1</v>
      </c>
      <c r="W2982" t="s">
        <v>247</v>
      </c>
      <c r="X2982" t="s">
        <v>506</v>
      </c>
    </row>
    <row r="2983" spans="1:24" x14ac:dyDescent="0.3">
      <c r="A2983">
        <v>3221</v>
      </c>
      <c r="B2983" s="15" t="s">
        <v>208</v>
      </c>
      <c r="C2983" t="str">
        <f>_xlfn.XLOOKUP($B2983, STANDARDS!$A:$A, STANDARDS!$B:$B,,0,2)</f>
        <v>Fig Tree Gp</v>
      </c>
      <c r="J2983">
        <v>3350</v>
      </c>
      <c r="M2983" t="s">
        <v>217</v>
      </c>
      <c r="P2983" t="s">
        <v>243</v>
      </c>
      <c r="Q2983">
        <v>1.5</v>
      </c>
      <c r="R2983">
        <v>0.2</v>
      </c>
      <c r="V2983">
        <v>1</v>
      </c>
      <c r="W2983" t="s">
        <v>247</v>
      </c>
      <c r="X2983" t="s">
        <v>450</v>
      </c>
    </row>
    <row r="2984" spans="1:24" x14ac:dyDescent="0.3">
      <c r="A2984">
        <v>3222</v>
      </c>
      <c r="B2984" s="15" t="s">
        <v>208</v>
      </c>
      <c r="C2984" t="str">
        <f>_xlfn.XLOOKUP($B2984, STANDARDS!$A:$A, STANDARDS!$B:$B,,0,2)</f>
        <v>Fig Tree Gp</v>
      </c>
      <c r="J2984">
        <v>3350</v>
      </c>
      <c r="M2984" t="s">
        <v>241</v>
      </c>
      <c r="P2984" t="s">
        <v>243</v>
      </c>
      <c r="Q2984">
        <v>0.3</v>
      </c>
      <c r="R2984">
        <v>0.2</v>
      </c>
      <c r="V2984">
        <v>1</v>
      </c>
      <c r="W2984" t="s">
        <v>247</v>
      </c>
      <c r="X2984" t="s">
        <v>450</v>
      </c>
    </row>
    <row r="2985" spans="1:24" x14ac:dyDescent="0.3">
      <c r="A2985">
        <v>3223</v>
      </c>
      <c r="B2985" s="15" t="s">
        <v>433</v>
      </c>
      <c r="C2985" t="str">
        <f>_xlfn.XLOOKUP($B2985, STANDARDS!$A:$A, STANDARDS!$B:$B,,0,2)</f>
        <v>Warrawoona Gp</v>
      </c>
      <c r="J2985">
        <v>3400</v>
      </c>
      <c r="M2985" t="s">
        <v>217</v>
      </c>
      <c r="O2985">
        <v>2E-3</v>
      </c>
      <c r="P2985" t="s">
        <v>243</v>
      </c>
      <c r="S2985">
        <v>-29.8</v>
      </c>
      <c r="T2985">
        <v>0.2</v>
      </c>
      <c r="U2985" t="s">
        <v>246</v>
      </c>
      <c r="V2985">
        <v>1</v>
      </c>
      <c r="W2985" t="s">
        <v>247</v>
      </c>
      <c r="X2985" t="s">
        <v>469</v>
      </c>
    </row>
    <row r="2986" spans="1:24" x14ac:dyDescent="0.3">
      <c r="A2986">
        <v>3224</v>
      </c>
      <c r="B2986" s="15" t="s">
        <v>433</v>
      </c>
      <c r="C2986" t="str">
        <f>_xlfn.XLOOKUP($B2986, STANDARDS!$A:$A, STANDARDS!$B:$B,,0,2)</f>
        <v>Warrawoona Gp</v>
      </c>
      <c r="J2986">
        <v>3400</v>
      </c>
      <c r="M2986" t="s">
        <v>217</v>
      </c>
      <c r="O2986">
        <v>8.0000000000000002E-3</v>
      </c>
      <c r="P2986" t="s">
        <v>243</v>
      </c>
      <c r="S2986">
        <v>-37.1</v>
      </c>
      <c r="T2986">
        <v>0.2</v>
      </c>
      <c r="U2986" t="s">
        <v>246</v>
      </c>
      <c r="V2986">
        <v>1</v>
      </c>
      <c r="W2986" t="s">
        <v>247</v>
      </c>
      <c r="X2986" t="s">
        <v>469</v>
      </c>
    </row>
    <row r="2987" spans="1:24" x14ac:dyDescent="0.3">
      <c r="A2987">
        <v>3225</v>
      </c>
      <c r="B2987" s="15" t="s">
        <v>210</v>
      </c>
      <c r="C2987" t="str">
        <f>_xlfn.XLOOKUP($B2987, STANDARDS!$A:$A, STANDARDS!$B:$B,,0,2)</f>
        <v>Towers Fm</v>
      </c>
      <c r="J2987">
        <v>3435</v>
      </c>
      <c r="M2987" t="s">
        <v>217</v>
      </c>
      <c r="O2987">
        <v>7.0000000000000001E-3</v>
      </c>
      <c r="P2987" t="s">
        <v>243</v>
      </c>
      <c r="S2987">
        <v>-34.200000000000003</v>
      </c>
      <c r="T2987">
        <v>0.2</v>
      </c>
      <c r="U2987" t="s">
        <v>246</v>
      </c>
      <c r="V2987">
        <v>1</v>
      </c>
      <c r="W2987" t="s">
        <v>247</v>
      </c>
      <c r="X2987" t="s">
        <v>469</v>
      </c>
    </row>
    <row r="2988" spans="1:24" x14ac:dyDescent="0.3">
      <c r="A2988">
        <v>3226</v>
      </c>
      <c r="B2988" s="15" t="s">
        <v>210</v>
      </c>
      <c r="C2988" t="str">
        <f>_xlfn.XLOOKUP($B2988, STANDARDS!$A:$A, STANDARDS!$B:$B,,0,2)</f>
        <v>Towers Fm</v>
      </c>
      <c r="J2988">
        <v>3435</v>
      </c>
      <c r="M2988" t="s">
        <v>217</v>
      </c>
      <c r="O2988">
        <v>5.0000000000000001E-3</v>
      </c>
      <c r="P2988" t="s">
        <v>243</v>
      </c>
      <c r="S2988">
        <v>-31.2</v>
      </c>
      <c r="T2988">
        <v>0.2</v>
      </c>
      <c r="U2988" t="s">
        <v>246</v>
      </c>
      <c r="V2988">
        <v>1</v>
      </c>
      <c r="W2988" t="s">
        <v>247</v>
      </c>
      <c r="X2988" t="s">
        <v>469</v>
      </c>
    </row>
    <row r="2989" spans="1:24" x14ac:dyDescent="0.3">
      <c r="A2989">
        <v>3227</v>
      </c>
      <c r="B2989" s="15" t="s">
        <v>210</v>
      </c>
      <c r="C2989" t="str">
        <f>_xlfn.XLOOKUP($B2989, STANDARDS!$A:$A, STANDARDS!$B:$B,,0,2)</f>
        <v>Towers Fm</v>
      </c>
      <c r="J2989">
        <v>3435</v>
      </c>
      <c r="M2989" t="s">
        <v>217</v>
      </c>
      <c r="O2989">
        <v>5.0000000000000001E-3</v>
      </c>
      <c r="P2989" t="s">
        <v>243</v>
      </c>
      <c r="S2989">
        <v>-33.4</v>
      </c>
      <c r="T2989">
        <v>0.2</v>
      </c>
      <c r="U2989" t="s">
        <v>246</v>
      </c>
      <c r="V2989">
        <v>1</v>
      </c>
      <c r="W2989" t="s">
        <v>247</v>
      </c>
      <c r="X2989" t="s">
        <v>469</v>
      </c>
    </row>
    <row r="2990" spans="1:24" x14ac:dyDescent="0.3">
      <c r="A2990">
        <v>3228</v>
      </c>
      <c r="B2990" s="15" t="s">
        <v>210</v>
      </c>
      <c r="C2990" t="str">
        <f>_xlfn.XLOOKUP($B2990, STANDARDS!$A:$A, STANDARDS!$B:$B,,0,2)</f>
        <v>Towers Fm</v>
      </c>
      <c r="J2990">
        <v>3435</v>
      </c>
      <c r="M2990" t="s">
        <v>217</v>
      </c>
      <c r="O2990">
        <v>5.0000000000000001E-3</v>
      </c>
      <c r="P2990" t="s">
        <v>243</v>
      </c>
      <c r="S2990">
        <v>-34.9</v>
      </c>
      <c r="T2990">
        <v>0.2</v>
      </c>
      <c r="U2990" t="s">
        <v>246</v>
      </c>
      <c r="V2990">
        <v>1</v>
      </c>
      <c r="W2990" t="s">
        <v>247</v>
      </c>
      <c r="X2990" t="s">
        <v>469</v>
      </c>
    </row>
    <row r="2991" spans="1:24" x14ac:dyDescent="0.3">
      <c r="A2991">
        <v>3229</v>
      </c>
      <c r="B2991" s="15" t="s">
        <v>210</v>
      </c>
      <c r="C2991" t="str">
        <f>_xlfn.XLOOKUP($B2991, STANDARDS!$A:$A, STANDARDS!$B:$B,,0,2)</f>
        <v>Towers Fm</v>
      </c>
      <c r="J2991">
        <v>3435</v>
      </c>
      <c r="M2991" t="s">
        <v>217</v>
      </c>
      <c r="O2991">
        <v>1.1000000000000001E-3</v>
      </c>
      <c r="P2991" t="s">
        <v>243</v>
      </c>
      <c r="S2991">
        <v>-29.4</v>
      </c>
      <c r="T2991">
        <v>0.2</v>
      </c>
      <c r="U2991" t="s">
        <v>246</v>
      </c>
      <c r="V2991">
        <v>1</v>
      </c>
      <c r="W2991" t="s">
        <v>247</v>
      </c>
      <c r="X2991" t="s">
        <v>469</v>
      </c>
    </row>
    <row r="2992" spans="1:24" x14ac:dyDescent="0.3">
      <c r="A2992">
        <v>3230</v>
      </c>
      <c r="B2992" s="15" t="s">
        <v>210</v>
      </c>
      <c r="C2992" t="str">
        <f>_xlfn.XLOOKUP($B2992, STANDARDS!$A:$A, STANDARDS!$B:$B,,0,2)</f>
        <v>Towers Fm</v>
      </c>
      <c r="J2992">
        <v>3435</v>
      </c>
      <c r="M2992" t="s">
        <v>217</v>
      </c>
      <c r="O2992">
        <v>8.0000000000000004E-4</v>
      </c>
      <c r="P2992" t="s">
        <v>243</v>
      </c>
      <c r="S2992">
        <v>-25.5</v>
      </c>
      <c r="T2992">
        <v>0.2</v>
      </c>
      <c r="U2992" t="s">
        <v>246</v>
      </c>
      <c r="V2992">
        <v>1</v>
      </c>
      <c r="W2992" t="s">
        <v>247</v>
      </c>
      <c r="X2992" t="s">
        <v>469</v>
      </c>
    </row>
    <row r="2993" spans="1:24" x14ac:dyDescent="0.3">
      <c r="A2993">
        <v>3231</v>
      </c>
      <c r="B2993" s="15" t="s">
        <v>210</v>
      </c>
      <c r="C2993" t="str">
        <f>_xlfn.XLOOKUP($B2993, STANDARDS!$A:$A, STANDARDS!$B:$B,,0,2)</f>
        <v>Towers Fm</v>
      </c>
      <c r="J2993">
        <v>3435</v>
      </c>
      <c r="M2993" t="s">
        <v>217</v>
      </c>
      <c r="O2993">
        <v>5.0000000000000001E-4</v>
      </c>
      <c r="P2993" t="s">
        <v>243</v>
      </c>
      <c r="S2993">
        <v>-24</v>
      </c>
      <c r="T2993">
        <v>0.2</v>
      </c>
      <c r="U2993" t="s">
        <v>246</v>
      </c>
      <c r="V2993">
        <v>1</v>
      </c>
      <c r="W2993" t="s">
        <v>247</v>
      </c>
      <c r="X2993" t="s">
        <v>469</v>
      </c>
    </row>
    <row r="2994" spans="1:24" x14ac:dyDescent="0.3">
      <c r="A2994">
        <v>3232</v>
      </c>
      <c r="B2994" s="15" t="s">
        <v>210</v>
      </c>
      <c r="C2994" t="str">
        <f>_xlfn.XLOOKUP($B2994, STANDARDS!$A:$A, STANDARDS!$B:$B,,0,2)</f>
        <v>Towers Fm</v>
      </c>
      <c r="J2994">
        <v>3435</v>
      </c>
      <c r="M2994" t="s">
        <v>217</v>
      </c>
      <c r="O2994">
        <v>2E-3</v>
      </c>
      <c r="P2994" t="s">
        <v>243</v>
      </c>
      <c r="S2994">
        <v>-29.6</v>
      </c>
      <c r="T2994">
        <v>0.2</v>
      </c>
      <c r="U2994" t="s">
        <v>246</v>
      </c>
      <c r="V2994">
        <v>1</v>
      </c>
      <c r="W2994" t="s">
        <v>247</v>
      </c>
      <c r="X2994" t="s">
        <v>469</v>
      </c>
    </row>
    <row r="2995" spans="1:24" x14ac:dyDescent="0.3">
      <c r="A2995">
        <v>3233</v>
      </c>
      <c r="B2995" s="15" t="s">
        <v>210</v>
      </c>
      <c r="C2995" t="str">
        <f>_xlfn.XLOOKUP($B2995, STANDARDS!$A:$A, STANDARDS!$B:$B,,0,2)</f>
        <v>Towers Fm</v>
      </c>
      <c r="J2995">
        <v>3435</v>
      </c>
      <c r="M2995" t="s">
        <v>217</v>
      </c>
      <c r="O2995">
        <v>8.0000000000000002E-3</v>
      </c>
      <c r="P2995" t="s">
        <v>243</v>
      </c>
      <c r="S2995">
        <v>-33</v>
      </c>
      <c r="T2995">
        <v>0.2</v>
      </c>
      <c r="U2995" t="s">
        <v>246</v>
      </c>
      <c r="V2995">
        <v>1</v>
      </c>
      <c r="W2995" t="s">
        <v>247</v>
      </c>
      <c r="X2995" t="s">
        <v>469</v>
      </c>
    </row>
    <row r="2996" spans="1:24" x14ac:dyDescent="0.3">
      <c r="A2996">
        <v>3234</v>
      </c>
      <c r="B2996" s="15" t="s">
        <v>210</v>
      </c>
      <c r="C2996" t="str">
        <f>_xlfn.XLOOKUP($B2996, STANDARDS!$A:$A, STANDARDS!$B:$B,,0,2)</f>
        <v>Towers Fm</v>
      </c>
      <c r="J2996">
        <v>3435</v>
      </c>
      <c r="M2996" t="s">
        <v>217</v>
      </c>
      <c r="O2996">
        <v>1.4E-2</v>
      </c>
      <c r="P2996" t="s">
        <v>243</v>
      </c>
      <c r="S2996">
        <v>-36.799999999999997</v>
      </c>
      <c r="T2996">
        <v>0.2</v>
      </c>
      <c r="U2996" t="s">
        <v>246</v>
      </c>
      <c r="V2996">
        <v>1</v>
      </c>
      <c r="W2996" t="s">
        <v>247</v>
      </c>
      <c r="X2996" t="s">
        <v>469</v>
      </c>
    </row>
    <row r="2997" spans="1:24" x14ac:dyDescent="0.3">
      <c r="A2997">
        <v>3235</v>
      </c>
      <c r="B2997" s="15" t="s">
        <v>210</v>
      </c>
      <c r="C2997" t="str">
        <f>_xlfn.XLOOKUP($B2997, STANDARDS!$A:$A, STANDARDS!$B:$B,,0,2)</f>
        <v>Towers Fm</v>
      </c>
      <c r="J2997">
        <v>3435</v>
      </c>
      <c r="M2997" t="s">
        <v>217</v>
      </c>
      <c r="O2997">
        <v>8.9999999999999993E-3</v>
      </c>
      <c r="P2997" t="s">
        <v>243</v>
      </c>
      <c r="S2997">
        <v>-34.700000000000003</v>
      </c>
      <c r="T2997">
        <v>0.2</v>
      </c>
      <c r="U2997" t="s">
        <v>246</v>
      </c>
      <c r="V2997">
        <v>1</v>
      </c>
      <c r="W2997" t="s">
        <v>247</v>
      </c>
      <c r="X2997" t="s">
        <v>469</v>
      </c>
    </row>
    <row r="2998" spans="1:24" x14ac:dyDescent="0.3">
      <c r="A2998">
        <v>3236</v>
      </c>
      <c r="B2998" s="15" t="s">
        <v>210</v>
      </c>
      <c r="C2998" t="str">
        <f>_xlfn.XLOOKUP($B2998, STANDARDS!$A:$A, STANDARDS!$B:$B,,0,2)</f>
        <v>Towers Fm</v>
      </c>
      <c r="J2998">
        <v>3435</v>
      </c>
      <c r="M2998" t="s">
        <v>217</v>
      </c>
      <c r="P2998" t="s">
        <v>243</v>
      </c>
      <c r="Q2998">
        <v>2</v>
      </c>
      <c r="R2998">
        <v>0.2</v>
      </c>
      <c r="V2998">
        <v>1</v>
      </c>
      <c r="W2998" t="s">
        <v>247</v>
      </c>
      <c r="X2998" t="s">
        <v>470</v>
      </c>
    </row>
    <row r="2999" spans="1:24" x14ac:dyDescent="0.3">
      <c r="A2999">
        <v>3237</v>
      </c>
      <c r="B2999" s="15" t="s">
        <v>210</v>
      </c>
      <c r="C2999" t="str">
        <f>_xlfn.XLOOKUP($B2999, STANDARDS!$A:$A, STANDARDS!$B:$B,,0,2)</f>
        <v>Towers Fm</v>
      </c>
      <c r="J2999">
        <v>3435</v>
      </c>
      <c r="M2999" t="s">
        <v>217</v>
      </c>
      <c r="P2999" t="s">
        <v>243</v>
      </c>
      <c r="Q2999">
        <v>-0.8</v>
      </c>
      <c r="R2999">
        <v>0.2</v>
      </c>
      <c r="V2999">
        <v>1</v>
      </c>
      <c r="W2999" t="s">
        <v>247</v>
      </c>
      <c r="X2999" t="s">
        <v>470</v>
      </c>
    </row>
    <row r="3000" spans="1:24" x14ac:dyDescent="0.3">
      <c r="A3000">
        <v>3238</v>
      </c>
      <c r="B3000" s="15" t="s">
        <v>211</v>
      </c>
      <c r="C3000" t="str">
        <f>_xlfn.XLOOKUP($B3000, STANDARDS!$A:$A, STANDARDS!$B:$B,,0,2)</f>
        <v>Hooggenoeg Fm</v>
      </c>
      <c r="J3000">
        <v>3450</v>
      </c>
      <c r="M3000" t="s">
        <v>217</v>
      </c>
      <c r="P3000" t="s">
        <v>243</v>
      </c>
      <c r="S3000">
        <v>-28.8</v>
      </c>
      <c r="T3000">
        <v>0.2</v>
      </c>
      <c r="U3000" t="s">
        <v>246</v>
      </c>
      <c r="V3000">
        <v>1</v>
      </c>
      <c r="W3000" t="s">
        <v>247</v>
      </c>
      <c r="X3000" t="s">
        <v>463</v>
      </c>
    </row>
    <row r="3001" spans="1:24" x14ac:dyDescent="0.3">
      <c r="A3001">
        <v>3239</v>
      </c>
      <c r="B3001" s="15" t="s">
        <v>211</v>
      </c>
      <c r="C3001" t="str">
        <f>_xlfn.XLOOKUP($B3001, STANDARDS!$A:$A, STANDARDS!$B:$B,,0,2)</f>
        <v>Hooggenoeg Fm</v>
      </c>
      <c r="J3001">
        <v>3450</v>
      </c>
      <c r="M3001" t="s">
        <v>217</v>
      </c>
      <c r="P3001" t="s">
        <v>243</v>
      </c>
      <c r="S3001">
        <v>-28.4</v>
      </c>
      <c r="T3001">
        <v>0.2</v>
      </c>
      <c r="U3001" t="s">
        <v>246</v>
      </c>
      <c r="V3001">
        <v>1</v>
      </c>
      <c r="W3001" t="s">
        <v>247</v>
      </c>
      <c r="X3001" t="s">
        <v>463</v>
      </c>
    </row>
    <row r="3002" spans="1:24" x14ac:dyDescent="0.3">
      <c r="A3002">
        <v>3240</v>
      </c>
      <c r="B3002" s="15" t="s">
        <v>211</v>
      </c>
      <c r="C3002" t="str">
        <f>_xlfn.XLOOKUP($B3002, STANDARDS!$A:$A, STANDARDS!$B:$B,,0,2)</f>
        <v>Hooggenoeg Fm</v>
      </c>
      <c r="J3002">
        <v>3450</v>
      </c>
      <c r="M3002" t="s">
        <v>217</v>
      </c>
      <c r="P3002" t="s">
        <v>243</v>
      </c>
      <c r="S3002">
        <v>-32.1</v>
      </c>
      <c r="T3002">
        <v>0.2</v>
      </c>
      <c r="U3002" t="s">
        <v>246</v>
      </c>
      <c r="V3002">
        <v>1</v>
      </c>
      <c r="W3002" t="s">
        <v>247</v>
      </c>
      <c r="X3002" t="s">
        <v>463</v>
      </c>
    </row>
    <row r="3003" spans="1:24" x14ac:dyDescent="0.3">
      <c r="A3003">
        <v>3241</v>
      </c>
      <c r="B3003" s="15" t="s">
        <v>211</v>
      </c>
      <c r="C3003" t="str">
        <f>_xlfn.XLOOKUP($B3003, STANDARDS!$A:$A, STANDARDS!$B:$B,,0,2)</f>
        <v>Hooggenoeg Fm</v>
      </c>
      <c r="J3003">
        <v>3450</v>
      </c>
      <c r="M3003" t="s">
        <v>217</v>
      </c>
      <c r="P3003" t="s">
        <v>243</v>
      </c>
      <c r="S3003">
        <v>-32.9</v>
      </c>
      <c r="T3003">
        <v>0.2</v>
      </c>
      <c r="U3003" t="s">
        <v>246</v>
      </c>
      <c r="V3003">
        <v>1</v>
      </c>
      <c r="W3003" t="s">
        <v>247</v>
      </c>
      <c r="X3003" t="s">
        <v>463</v>
      </c>
    </row>
    <row r="3004" spans="1:24" x14ac:dyDescent="0.3">
      <c r="A3004">
        <v>3242</v>
      </c>
      <c r="B3004" s="15" t="s">
        <v>211</v>
      </c>
      <c r="C3004" t="str">
        <f>_xlfn.XLOOKUP($B3004, STANDARDS!$A:$A, STANDARDS!$B:$B,,0,2)</f>
        <v>Hooggenoeg Fm</v>
      </c>
      <c r="J3004">
        <v>3450</v>
      </c>
      <c r="M3004" t="s">
        <v>217</v>
      </c>
      <c r="O3004">
        <v>1.9E-2</v>
      </c>
      <c r="P3004" t="s">
        <v>243</v>
      </c>
      <c r="S3004">
        <v>-31.3</v>
      </c>
      <c r="T3004">
        <v>0.2</v>
      </c>
      <c r="U3004" t="s">
        <v>246</v>
      </c>
      <c r="V3004">
        <v>1</v>
      </c>
      <c r="W3004" t="s">
        <v>247</v>
      </c>
      <c r="X3004" t="s">
        <v>469</v>
      </c>
    </row>
    <row r="3005" spans="1:24" x14ac:dyDescent="0.3">
      <c r="A3005">
        <v>3243</v>
      </c>
      <c r="B3005" s="15" t="s">
        <v>211</v>
      </c>
      <c r="C3005" t="str">
        <f>_xlfn.XLOOKUP($B3005, STANDARDS!$A:$A, STANDARDS!$B:$B,,0,2)</f>
        <v>Hooggenoeg Fm</v>
      </c>
      <c r="J3005">
        <v>3450</v>
      </c>
      <c r="M3005" t="s">
        <v>217</v>
      </c>
      <c r="O3005">
        <v>3.3000000000000002E-2</v>
      </c>
      <c r="P3005" t="s">
        <v>243</v>
      </c>
      <c r="S3005">
        <v>-34.200000000000003</v>
      </c>
      <c r="T3005">
        <v>0.2</v>
      </c>
      <c r="U3005" t="s">
        <v>246</v>
      </c>
      <c r="V3005">
        <v>1</v>
      </c>
      <c r="W3005" t="s">
        <v>247</v>
      </c>
      <c r="X3005" t="s">
        <v>469</v>
      </c>
    </row>
    <row r="3006" spans="1:24" x14ac:dyDescent="0.3">
      <c r="A3006">
        <v>3244</v>
      </c>
      <c r="B3006" s="15" t="s">
        <v>211</v>
      </c>
      <c r="C3006" t="str">
        <f>_xlfn.XLOOKUP($B3006, STANDARDS!$A:$A, STANDARDS!$B:$B,,0,2)</f>
        <v>Hooggenoeg Fm</v>
      </c>
      <c r="J3006">
        <v>3450</v>
      </c>
      <c r="M3006" t="s">
        <v>217</v>
      </c>
      <c r="O3006">
        <v>4.4999999999999998E-2</v>
      </c>
      <c r="P3006" t="s">
        <v>243</v>
      </c>
      <c r="S3006">
        <v>-26.8</v>
      </c>
      <c r="T3006">
        <v>0.2</v>
      </c>
      <c r="U3006" t="s">
        <v>246</v>
      </c>
      <c r="V3006">
        <v>1</v>
      </c>
      <c r="W3006" t="s">
        <v>247</v>
      </c>
      <c r="X3006" t="s">
        <v>469</v>
      </c>
    </row>
    <row r="3007" spans="1:24" x14ac:dyDescent="0.3">
      <c r="A3007">
        <v>3245</v>
      </c>
      <c r="B3007" s="15" t="s">
        <v>211</v>
      </c>
      <c r="C3007" t="str">
        <f>_xlfn.XLOOKUP($B3007, STANDARDS!$A:$A, STANDARDS!$B:$B,,0,2)</f>
        <v>Hooggenoeg Fm</v>
      </c>
      <c r="J3007">
        <v>3450</v>
      </c>
      <c r="M3007" t="s">
        <v>221</v>
      </c>
      <c r="P3007" t="s">
        <v>243</v>
      </c>
      <c r="Q3007">
        <v>-0.2</v>
      </c>
      <c r="R3007">
        <v>0.2</v>
      </c>
      <c r="V3007">
        <v>1</v>
      </c>
      <c r="W3007" t="s">
        <v>247</v>
      </c>
      <c r="X3007" t="s">
        <v>470</v>
      </c>
    </row>
    <row r="3008" spans="1:24" x14ac:dyDescent="0.3">
      <c r="A3008">
        <v>3246</v>
      </c>
      <c r="B3008" s="15" t="s">
        <v>434</v>
      </c>
      <c r="C3008" t="str">
        <f>_xlfn.XLOOKUP($B3008, STANDARDS!$A:$A, STANDARDS!$B:$B,,0,2)</f>
        <v>Komati Fm, Onverwacht Gp</v>
      </c>
      <c r="J3008">
        <v>3450</v>
      </c>
      <c r="M3008" t="s">
        <v>240</v>
      </c>
      <c r="P3008" t="s">
        <v>243</v>
      </c>
      <c r="Q3008">
        <v>-1.6</v>
      </c>
      <c r="R3008">
        <v>0.2</v>
      </c>
      <c r="V3008">
        <v>1</v>
      </c>
      <c r="W3008" t="s">
        <v>247</v>
      </c>
      <c r="X3008" t="s">
        <v>450</v>
      </c>
    </row>
    <row r="3009" spans="1:24" x14ac:dyDescent="0.3">
      <c r="A3009">
        <v>3247</v>
      </c>
      <c r="B3009" s="15" t="s">
        <v>434</v>
      </c>
      <c r="C3009" t="str">
        <f>_xlfn.XLOOKUP($B3009, STANDARDS!$A:$A, STANDARDS!$B:$B,,0,2)</f>
        <v>Komati Fm, Onverwacht Gp</v>
      </c>
      <c r="J3009">
        <v>3450</v>
      </c>
      <c r="M3009" t="s">
        <v>240</v>
      </c>
      <c r="P3009" t="s">
        <v>243</v>
      </c>
      <c r="Q3009">
        <v>-1.7</v>
      </c>
      <c r="R3009">
        <v>0.2</v>
      </c>
      <c r="V3009">
        <v>1</v>
      </c>
      <c r="W3009" t="s">
        <v>247</v>
      </c>
      <c r="X3009" t="s">
        <v>450</v>
      </c>
    </row>
    <row r="3010" spans="1:24" x14ac:dyDescent="0.3">
      <c r="A3010">
        <v>3248</v>
      </c>
      <c r="B3010" s="15" t="s">
        <v>434</v>
      </c>
      <c r="C3010" t="str">
        <f>_xlfn.XLOOKUP($B3010, STANDARDS!$A:$A, STANDARDS!$B:$B,,0,2)</f>
        <v>Komati Fm, Onverwacht Gp</v>
      </c>
      <c r="J3010">
        <v>3450</v>
      </c>
      <c r="M3010" t="s">
        <v>240</v>
      </c>
      <c r="P3010" t="s">
        <v>243</v>
      </c>
      <c r="Q3010">
        <v>-2.2999999999999998</v>
      </c>
      <c r="R3010">
        <v>0.2</v>
      </c>
      <c r="V3010">
        <v>1</v>
      </c>
      <c r="W3010" t="s">
        <v>247</v>
      </c>
      <c r="X3010" t="s">
        <v>450</v>
      </c>
    </row>
    <row r="3011" spans="1:24" x14ac:dyDescent="0.3">
      <c r="A3011">
        <v>3249</v>
      </c>
      <c r="B3011" s="15" t="s">
        <v>434</v>
      </c>
      <c r="C3011" t="str">
        <f>_xlfn.XLOOKUP($B3011, STANDARDS!$A:$A, STANDARDS!$B:$B,,0,2)</f>
        <v>Komati Fm, Onverwacht Gp</v>
      </c>
      <c r="J3011">
        <v>3450</v>
      </c>
      <c r="M3011" t="s">
        <v>240</v>
      </c>
      <c r="P3011" t="s">
        <v>243</v>
      </c>
      <c r="Q3011">
        <v>0.5</v>
      </c>
      <c r="R3011">
        <v>0.2</v>
      </c>
      <c r="V3011">
        <v>1</v>
      </c>
      <c r="W3011" t="s">
        <v>247</v>
      </c>
      <c r="X3011" t="s">
        <v>450</v>
      </c>
    </row>
    <row r="3012" spans="1:24" x14ac:dyDescent="0.3">
      <c r="A3012">
        <v>3250</v>
      </c>
      <c r="B3012" s="15" t="s">
        <v>434</v>
      </c>
      <c r="C3012" t="str">
        <f>_xlfn.XLOOKUP($B3012, STANDARDS!$A:$A, STANDARDS!$B:$B,,0,2)</f>
        <v>Komati Fm, Onverwacht Gp</v>
      </c>
      <c r="J3012">
        <v>3450</v>
      </c>
      <c r="M3012" t="s">
        <v>240</v>
      </c>
      <c r="P3012" t="s">
        <v>243</v>
      </c>
      <c r="Q3012">
        <v>-1.6</v>
      </c>
      <c r="R3012">
        <v>0.2</v>
      </c>
      <c r="V3012">
        <v>1</v>
      </c>
      <c r="W3012" t="s">
        <v>247</v>
      </c>
      <c r="X3012" t="s">
        <v>450</v>
      </c>
    </row>
    <row r="3013" spans="1:24" x14ac:dyDescent="0.3">
      <c r="A3013">
        <v>3251</v>
      </c>
      <c r="B3013" s="15" t="s">
        <v>435</v>
      </c>
      <c r="C3013" t="str">
        <f>_xlfn.XLOOKUP($B3013, STANDARDS!$A:$A, STANDARDS!$B:$B,,0,2)</f>
        <v>Onverwacht Gp</v>
      </c>
      <c r="J3013">
        <v>3450</v>
      </c>
      <c r="M3013" t="s">
        <v>217</v>
      </c>
      <c r="O3013">
        <v>2.1000000000000001E-2</v>
      </c>
      <c r="P3013" t="s">
        <v>243</v>
      </c>
      <c r="S3013">
        <v>-31.4</v>
      </c>
      <c r="T3013">
        <v>0.2</v>
      </c>
      <c r="U3013" t="s">
        <v>246</v>
      </c>
      <c r="V3013">
        <v>1</v>
      </c>
      <c r="W3013" t="s">
        <v>247</v>
      </c>
      <c r="X3013" t="s">
        <v>506</v>
      </c>
    </row>
    <row r="3014" spans="1:24" x14ac:dyDescent="0.3">
      <c r="A3014">
        <v>3253</v>
      </c>
      <c r="B3014" s="15" t="s">
        <v>435</v>
      </c>
      <c r="C3014" t="str">
        <f>_xlfn.XLOOKUP($B3014, STANDARDS!$A:$A, STANDARDS!$B:$B,,0,2)</f>
        <v>Onverwacht Gp</v>
      </c>
      <c r="J3014">
        <v>3450</v>
      </c>
      <c r="M3014" t="s">
        <v>217</v>
      </c>
      <c r="O3014">
        <v>0.02</v>
      </c>
      <c r="P3014" t="s">
        <v>243</v>
      </c>
      <c r="S3014">
        <v>-26.1</v>
      </c>
      <c r="T3014">
        <v>0.2</v>
      </c>
      <c r="U3014" t="s">
        <v>246</v>
      </c>
      <c r="V3014">
        <v>1</v>
      </c>
      <c r="W3014" t="s">
        <v>247</v>
      </c>
      <c r="X3014" t="s">
        <v>506</v>
      </c>
    </row>
    <row r="3015" spans="1:24" x14ac:dyDescent="0.3">
      <c r="A3015">
        <v>3254</v>
      </c>
      <c r="B3015" s="15" t="s">
        <v>435</v>
      </c>
      <c r="C3015" t="str">
        <f>_xlfn.XLOOKUP($B3015, STANDARDS!$A:$A, STANDARDS!$B:$B,,0,2)</f>
        <v>Onverwacht Gp</v>
      </c>
      <c r="J3015">
        <v>3450</v>
      </c>
      <c r="M3015" t="s">
        <v>217</v>
      </c>
      <c r="O3015">
        <v>7.3999999999999996E-2</v>
      </c>
      <c r="P3015" t="s">
        <v>243</v>
      </c>
      <c r="S3015">
        <v>-26.2</v>
      </c>
      <c r="T3015">
        <v>0.2</v>
      </c>
      <c r="U3015" t="s">
        <v>246</v>
      </c>
      <c r="V3015">
        <v>1</v>
      </c>
      <c r="W3015" t="s">
        <v>247</v>
      </c>
      <c r="X3015" t="s">
        <v>506</v>
      </c>
    </row>
    <row r="3016" spans="1:24" x14ac:dyDescent="0.3">
      <c r="A3016">
        <v>3257</v>
      </c>
      <c r="B3016" s="15" t="s">
        <v>435</v>
      </c>
      <c r="C3016" t="str">
        <f>_xlfn.XLOOKUP($B3016, STANDARDS!$A:$A, STANDARDS!$B:$B,,0,2)</f>
        <v>Onverwacht Gp</v>
      </c>
      <c r="J3016">
        <v>3450</v>
      </c>
      <c r="M3016" t="s">
        <v>217</v>
      </c>
      <c r="O3016">
        <v>2.3E-2</v>
      </c>
      <c r="P3016" t="s">
        <v>243</v>
      </c>
      <c r="S3016">
        <v>-33</v>
      </c>
      <c r="T3016">
        <v>0.2</v>
      </c>
      <c r="U3016" t="s">
        <v>246</v>
      </c>
      <c r="V3016">
        <v>1</v>
      </c>
      <c r="W3016" t="s">
        <v>247</v>
      </c>
      <c r="X3016" t="s">
        <v>506</v>
      </c>
    </row>
    <row r="3017" spans="1:24" x14ac:dyDescent="0.3">
      <c r="A3017">
        <v>3258</v>
      </c>
      <c r="B3017" s="15" t="s">
        <v>435</v>
      </c>
      <c r="C3017" t="str">
        <f>_xlfn.XLOOKUP($B3017, STANDARDS!$A:$A, STANDARDS!$B:$B,,0,2)</f>
        <v>Onverwacht Gp</v>
      </c>
      <c r="J3017">
        <v>3450</v>
      </c>
      <c r="M3017" t="s">
        <v>217</v>
      </c>
      <c r="O3017">
        <v>3.5999999999999997E-2</v>
      </c>
      <c r="P3017" t="s">
        <v>243</v>
      </c>
      <c r="S3017">
        <v>-32.9</v>
      </c>
      <c r="T3017">
        <v>0.2</v>
      </c>
      <c r="U3017" t="s">
        <v>246</v>
      </c>
      <c r="V3017">
        <v>1</v>
      </c>
      <c r="W3017" t="s">
        <v>247</v>
      </c>
      <c r="X3017" t="s">
        <v>506</v>
      </c>
    </row>
    <row r="3018" spans="1:24" x14ac:dyDescent="0.3">
      <c r="A3018">
        <v>3259</v>
      </c>
      <c r="B3018" s="15" t="s">
        <v>435</v>
      </c>
      <c r="C3018" t="str">
        <f>_xlfn.XLOOKUP($B3018, STANDARDS!$A:$A, STANDARDS!$B:$B,,0,2)</f>
        <v>Onverwacht Gp</v>
      </c>
      <c r="J3018">
        <v>3450</v>
      </c>
      <c r="M3018" t="s">
        <v>217</v>
      </c>
      <c r="O3018">
        <v>1.7000000000000001E-2</v>
      </c>
      <c r="P3018" t="s">
        <v>243</v>
      </c>
      <c r="S3018">
        <v>-28.4</v>
      </c>
      <c r="T3018">
        <v>0.2</v>
      </c>
      <c r="U3018" t="s">
        <v>246</v>
      </c>
      <c r="V3018">
        <v>1</v>
      </c>
      <c r="W3018" t="s">
        <v>247</v>
      </c>
      <c r="X3018" t="s">
        <v>506</v>
      </c>
    </row>
    <row r="3019" spans="1:24" x14ac:dyDescent="0.3">
      <c r="A3019">
        <v>3260</v>
      </c>
      <c r="B3019" s="15" t="s">
        <v>435</v>
      </c>
      <c r="C3019" t="str">
        <f>_xlfn.XLOOKUP($B3019, STANDARDS!$A:$A, STANDARDS!$B:$B,,0,2)</f>
        <v>Onverwacht Gp</v>
      </c>
      <c r="J3019">
        <v>3450</v>
      </c>
      <c r="M3019" t="s">
        <v>217</v>
      </c>
      <c r="O3019">
        <v>0.115</v>
      </c>
      <c r="P3019" t="s">
        <v>243</v>
      </c>
      <c r="S3019">
        <v>-15.4</v>
      </c>
      <c r="T3019">
        <v>0.2</v>
      </c>
      <c r="U3019" t="s">
        <v>246</v>
      </c>
      <c r="V3019">
        <v>1</v>
      </c>
      <c r="W3019" t="s">
        <v>247</v>
      </c>
      <c r="X3019" t="s">
        <v>506</v>
      </c>
    </row>
    <row r="3020" spans="1:24" x14ac:dyDescent="0.3">
      <c r="A3020">
        <v>3261</v>
      </c>
      <c r="B3020" s="15" t="s">
        <v>435</v>
      </c>
      <c r="C3020" t="str">
        <f>_xlfn.XLOOKUP($B3020, STANDARDS!$A:$A, STANDARDS!$B:$B,,0,2)</f>
        <v>Onverwacht Gp</v>
      </c>
      <c r="J3020">
        <v>3450</v>
      </c>
      <c r="M3020" t="s">
        <v>217</v>
      </c>
      <c r="O3020">
        <v>0.155</v>
      </c>
      <c r="P3020" t="s">
        <v>243</v>
      </c>
      <c r="S3020">
        <v>-14.3</v>
      </c>
      <c r="T3020">
        <v>0.2</v>
      </c>
      <c r="U3020" t="s">
        <v>246</v>
      </c>
      <c r="V3020">
        <v>1</v>
      </c>
      <c r="W3020" t="s">
        <v>247</v>
      </c>
      <c r="X3020" t="s">
        <v>506</v>
      </c>
    </row>
    <row r="3021" spans="1:24" x14ac:dyDescent="0.3">
      <c r="A3021">
        <v>3262</v>
      </c>
      <c r="B3021" s="15" t="s">
        <v>435</v>
      </c>
      <c r="C3021" t="str">
        <f>_xlfn.XLOOKUP($B3021, STANDARDS!$A:$A, STANDARDS!$B:$B,,0,2)</f>
        <v>Onverwacht Gp</v>
      </c>
      <c r="J3021">
        <v>3450</v>
      </c>
      <c r="M3021" t="s">
        <v>221</v>
      </c>
      <c r="P3021" t="s">
        <v>243</v>
      </c>
      <c r="Q3021">
        <v>-1.8</v>
      </c>
      <c r="R3021">
        <v>0.2</v>
      </c>
      <c r="V3021">
        <v>1</v>
      </c>
      <c r="W3021" t="s">
        <v>247</v>
      </c>
      <c r="X3021" t="s">
        <v>450</v>
      </c>
    </row>
    <row r="3022" spans="1:24" x14ac:dyDescent="0.3">
      <c r="A3022">
        <v>3263</v>
      </c>
      <c r="B3022" s="15" t="s">
        <v>436</v>
      </c>
      <c r="C3022" t="str">
        <f>_xlfn.XLOOKUP($B3022, STANDARDS!$A:$A, STANDARDS!$B:$B,,0,2)</f>
        <v>Swartkoppie Fm</v>
      </c>
      <c r="J3022">
        <v>3450</v>
      </c>
      <c r="M3022" t="s">
        <v>217</v>
      </c>
      <c r="P3022" t="s">
        <v>243</v>
      </c>
      <c r="S3022">
        <v>-26.9</v>
      </c>
      <c r="T3022">
        <v>0.2</v>
      </c>
      <c r="U3022" t="s">
        <v>246</v>
      </c>
      <c r="V3022">
        <v>1</v>
      </c>
      <c r="W3022" t="s">
        <v>247</v>
      </c>
      <c r="X3022" t="s">
        <v>456</v>
      </c>
    </row>
    <row r="3023" spans="1:24" x14ac:dyDescent="0.3">
      <c r="A3023">
        <v>3264</v>
      </c>
      <c r="B3023" s="15" t="s">
        <v>436</v>
      </c>
      <c r="C3023" t="str">
        <f>_xlfn.XLOOKUP($B3023, STANDARDS!$A:$A, STANDARDS!$B:$B,,0,2)</f>
        <v>Swartkoppie Fm</v>
      </c>
      <c r="J3023">
        <v>3450</v>
      </c>
      <c r="M3023" t="s">
        <v>217</v>
      </c>
      <c r="O3023">
        <v>3.0000000000000001E-3</v>
      </c>
      <c r="P3023" t="s">
        <v>243</v>
      </c>
      <c r="S3023">
        <v>-24.7</v>
      </c>
      <c r="T3023">
        <v>0.2</v>
      </c>
      <c r="U3023" t="s">
        <v>246</v>
      </c>
      <c r="V3023">
        <v>1</v>
      </c>
      <c r="W3023" t="s">
        <v>247</v>
      </c>
      <c r="X3023" t="s">
        <v>469</v>
      </c>
    </row>
    <row r="3024" spans="1:24" x14ac:dyDescent="0.3">
      <c r="A3024">
        <v>3265</v>
      </c>
      <c r="B3024" s="15" t="s">
        <v>436</v>
      </c>
      <c r="C3024" t="str">
        <f>_xlfn.XLOOKUP($B3024, STANDARDS!$A:$A, STANDARDS!$B:$B,,0,2)</f>
        <v>Swartkoppie Fm</v>
      </c>
      <c r="J3024">
        <v>3450</v>
      </c>
      <c r="M3024" t="s">
        <v>217</v>
      </c>
      <c r="O3024">
        <v>0.02</v>
      </c>
      <c r="P3024" t="s">
        <v>243</v>
      </c>
      <c r="S3024">
        <v>-23.4</v>
      </c>
      <c r="T3024">
        <v>0.2</v>
      </c>
      <c r="U3024" t="s">
        <v>246</v>
      </c>
      <c r="V3024">
        <v>1</v>
      </c>
      <c r="W3024" t="s">
        <v>247</v>
      </c>
      <c r="X3024" t="s">
        <v>469</v>
      </c>
    </row>
    <row r="3025" spans="1:24" x14ac:dyDescent="0.3">
      <c r="A3025">
        <v>3266</v>
      </c>
      <c r="B3025" s="15" t="s">
        <v>436</v>
      </c>
      <c r="C3025" t="str">
        <f>_xlfn.XLOOKUP($B3025, STANDARDS!$A:$A, STANDARDS!$B:$B,,0,2)</f>
        <v>Swartkoppie Fm</v>
      </c>
      <c r="J3025">
        <v>3450</v>
      </c>
      <c r="M3025" t="s">
        <v>217</v>
      </c>
      <c r="O3025">
        <v>8.0000000000000002E-3</v>
      </c>
      <c r="P3025" t="s">
        <v>243</v>
      </c>
      <c r="S3025">
        <v>-25.7</v>
      </c>
      <c r="T3025">
        <v>0.2</v>
      </c>
      <c r="U3025" t="s">
        <v>246</v>
      </c>
      <c r="V3025">
        <v>1</v>
      </c>
      <c r="W3025" t="s">
        <v>247</v>
      </c>
      <c r="X3025" t="s">
        <v>469</v>
      </c>
    </row>
    <row r="3026" spans="1:24" x14ac:dyDescent="0.3">
      <c r="A3026">
        <v>3267</v>
      </c>
      <c r="B3026" s="15" t="s">
        <v>436</v>
      </c>
      <c r="C3026" t="str">
        <f>_xlfn.XLOOKUP($B3026, STANDARDS!$A:$A, STANDARDS!$B:$B,,0,2)</f>
        <v>Swartkoppie Fm</v>
      </c>
      <c r="J3026">
        <v>3450</v>
      </c>
      <c r="M3026" t="s">
        <v>217</v>
      </c>
      <c r="O3026">
        <v>1.6E-2</v>
      </c>
      <c r="P3026" t="s">
        <v>243</v>
      </c>
      <c r="S3026">
        <v>-32.4</v>
      </c>
      <c r="T3026">
        <v>0.2</v>
      </c>
      <c r="U3026" t="s">
        <v>246</v>
      </c>
      <c r="V3026">
        <v>1</v>
      </c>
      <c r="W3026" t="s">
        <v>247</v>
      </c>
      <c r="X3026" t="s">
        <v>469</v>
      </c>
    </row>
    <row r="3027" spans="1:24" x14ac:dyDescent="0.3">
      <c r="A3027">
        <v>3268</v>
      </c>
      <c r="B3027" s="15" t="s">
        <v>436</v>
      </c>
      <c r="C3027" t="str">
        <f>_xlfn.XLOOKUP($B3027, STANDARDS!$A:$A, STANDARDS!$B:$B,,0,2)</f>
        <v>Swartkoppie Fm</v>
      </c>
      <c r="J3027">
        <v>3450</v>
      </c>
      <c r="M3027" t="s">
        <v>217</v>
      </c>
      <c r="O3027">
        <v>0.16</v>
      </c>
      <c r="P3027" t="s">
        <v>243</v>
      </c>
      <c r="S3027">
        <v>-26.7</v>
      </c>
      <c r="T3027">
        <v>0.2</v>
      </c>
      <c r="U3027" t="s">
        <v>246</v>
      </c>
      <c r="V3027">
        <v>1</v>
      </c>
      <c r="W3027" t="s">
        <v>247</v>
      </c>
      <c r="X3027" t="s">
        <v>469</v>
      </c>
    </row>
    <row r="3028" spans="1:24" x14ac:dyDescent="0.3">
      <c r="A3028">
        <v>3269</v>
      </c>
      <c r="B3028" s="15" t="s">
        <v>436</v>
      </c>
      <c r="C3028" t="str">
        <f>_xlfn.XLOOKUP($B3028, STANDARDS!$A:$A, STANDARDS!$B:$B,,0,2)</f>
        <v>Swartkoppie Fm</v>
      </c>
      <c r="J3028">
        <v>3450</v>
      </c>
      <c r="M3028" t="s">
        <v>217</v>
      </c>
      <c r="O3028">
        <v>1.6E-2</v>
      </c>
      <c r="P3028" t="s">
        <v>243</v>
      </c>
      <c r="S3028">
        <v>-30.5</v>
      </c>
      <c r="T3028">
        <v>0.2</v>
      </c>
      <c r="U3028" t="s">
        <v>246</v>
      </c>
      <c r="V3028">
        <v>1</v>
      </c>
      <c r="W3028" t="s">
        <v>247</v>
      </c>
      <c r="X3028" t="s">
        <v>469</v>
      </c>
    </row>
    <row r="3029" spans="1:24" x14ac:dyDescent="0.3">
      <c r="A3029">
        <v>3270</v>
      </c>
      <c r="B3029" s="15" t="s">
        <v>436</v>
      </c>
      <c r="C3029" t="str">
        <f>_xlfn.XLOOKUP($B3029, STANDARDS!$A:$A, STANDARDS!$B:$B,,0,2)</f>
        <v>Swartkoppie Fm</v>
      </c>
      <c r="J3029">
        <v>3450</v>
      </c>
      <c r="M3029" t="s">
        <v>445</v>
      </c>
      <c r="O3029">
        <v>2E-3</v>
      </c>
      <c r="P3029" t="s">
        <v>243</v>
      </c>
      <c r="S3029">
        <v>-21.3</v>
      </c>
      <c r="T3029">
        <v>0.2</v>
      </c>
      <c r="U3029" t="s">
        <v>246</v>
      </c>
      <c r="V3029">
        <v>1</v>
      </c>
      <c r="W3029" t="s">
        <v>247</v>
      </c>
      <c r="X3029" t="s">
        <v>469</v>
      </c>
    </row>
    <row r="3030" spans="1:24" x14ac:dyDescent="0.3">
      <c r="A3030">
        <v>3271</v>
      </c>
      <c r="B3030" s="15" t="s">
        <v>436</v>
      </c>
      <c r="C3030" t="str">
        <f>_xlfn.XLOOKUP($B3030, STANDARDS!$A:$A, STANDARDS!$B:$B,,0,2)</f>
        <v>Swartkoppie Fm</v>
      </c>
      <c r="J3030">
        <v>3450</v>
      </c>
      <c r="M3030" t="s">
        <v>217</v>
      </c>
      <c r="O3030">
        <v>3.5000000000000003E-2</v>
      </c>
      <c r="P3030" t="s">
        <v>243</v>
      </c>
      <c r="S3030">
        <v>-27.6</v>
      </c>
      <c r="T3030">
        <v>0.2</v>
      </c>
      <c r="U3030" t="s">
        <v>246</v>
      </c>
      <c r="V3030">
        <v>1</v>
      </c>
      <c r="W3030" t="s">
        <v>247</v>
      </c>
      <c r="X3030" t="s">
        <v>464</v>
      </c>
    </row>
    <row r="3031" spans="1:24" x14ac:dyDescent="0.3">
      <c r="A3031">
        <v>3272</v>
      </c>
      <c r="B3031" s="15" t="s">
        <v>436</v>
      </c>
      <c r="C3031" t="str">
        <f>_xlfn.XLOOKUP($B3031, STANDARDS!$A:$A, STANDARDS!$B:$B,,0,2)</f>
        <v>Swartkoppie Fm</v>
      </c>
      <c r="J3031">
        <v>3450</v>
      </c>
      <c r="M3031" t="s">
        <v>217</v>
      </c>
      <c r="P3031" t="s">
        <v>243</v>
      </c>
      <c r="S3031">
        <v>-24.9</v>
      </c>
      <c r="T3031">
        <v>0.2</v>
      </c>
      <c r="U3031" t="s">
        <v>246</v>
      </c>
      <c r="V3031">
        <v>1</v>
      </c>
      <c r="W3031" t="s">
        <v>247</v>
      </c>
      <c r="X3031" t="s">
        <v>463</v>
      </c>
    </row>
    <row r="3032" spans="1:24" x14ac:dyDescent="0.3">
      <c r="A3032">
        <v>3273</v>
      </c>
      <c r="B3032" s="15" t="s">
        <v>436</v>
      </c>
      <c r="C3032" t="str">
        <f>_xlfn.XLOOKUP($B3032, STANDARDS!$A:$A, STANDARDS!$B:$B,,0,2)</f>
        <v>Swartkoppie Fm</v>
      </c>
      <c r="J3032">
        <v>3450</v>
      </c>
      <c r="M3032" t="s">
        <v>217</v>
      </c>
      <c r="P3032" t="s">
        <v>243</v>
      </c>
      <c r="S3032">
        <v>-26.9</v>
      </c>
      <c r="T3032">
        <v>0.2</v>
      </c>
      <c r="U3032" t="s">
        <v>246</v>
      </c>
      <c r="V3032">
        <v>1</v>
      </c>
      <c r="W3032" t="s">
        <v>247</v>
      </c>
      <c r="X3032" t="s">
        <v>463</v>
      </c>
    </row>
    <row r="3033" spans="1:24" x14ac:dyDescent="0.3">
      <c r="A3033">
        <v>3274</v>
      </c>
      <c r="B3033" s="15" t="s">
        <v>436</v>
      </c>
      <c r="C3033" t="str">
        <f>_xlfn.XLOOKUP($B3033, STANDARDS!$A:$A, STANDARDS!$B:$B,,0,2)</f>
        <v>Swartkoppie Fm</v>
      </c>
      <c r="J3033">
        <v>3450</v>
      </c>
      <c r="M3033" t="s">
        <v>217</v>
      </c>
      <c r="P3033" t="s">
        <v>243</v>
      </c>
      <c r="S3033">
        <v>-31.4</v>
      </c>
      <c r="T3033">
        <v>0.2</v>
      </c>
      <c r="U3033" t="s">
        <v>246</v>
      </c>
      <c r="V3033">
        <v>1</v>
      </c>
      <c r="W3033" t="s">
        <v>247</v>
      </c>
      <c r="X3033" t="s">
        <v>463</v>
      </c>
    </row>
    <row r="3034" spans="1:24" x14ac:dyDescent="0.3">
      <c r="A3034">
        <v>3275</v>
      </c>
      <c r="B3034" s="15" t="s">
        <v>213</v>
      </c>
      <c r="C3034" t="str">
        <f>_xlfn.XLOOKUP($B3034, STANDARDS!$A:$A, STANDARDS!$B:$B,,0,2)</f>
        <v>Theespruit Fm</v>
      </c>
      <c r="J3034">
        <v>3550</v>
      </c>
      <c r="M3034" t="s">
        <v>217</v>
      </c>
      <c r="P3034" t="s">
        <v>243</v>
      </c>
      <c r="S3034">
        <v>-19.5</v>
      </c>
      <c r="T3034">
        <v>0.2</v>
      </c>
      <c r="U3034" t="s">
        <v>246</v>
      </c>
      <c r="V3034">
        <v>1</v>
      </c>
      <c r="W3034" t="s">
        <v>247</v>
      </c>
      <c r="X3034" t="s">
        <v>463</v>
      </c>
    </row>
    <row r="3035" spans="1:24" x14ac:dyDescent="0.3">
      <c r="A3035">
        <v>3276</v>
      </c>
      <c r="B3035" s="15" t="s">
        <v>213</v>
      </c>
      <c r="C3035" t="str">
        <f>_xlfn.XLOOKUP($B3035, STANDARDS!$A:$A, STANDARDS!$B:$B,,0,2)</f>
        <v>Theespruit Fm</v>
      </c>
      <c r="J3035">
        <v>3550</v>
      </c>
      <c r="M3035" t="s">
        <v>217</v>
      </c>
      <c r="P3035" t="s">
        <v>243</v>
      </c>
      <c r="S3035">
        <v>-15.5</v>
      </c>
      <c r="T3035">
        <v>0.2</v>
      </c>
      <c r="U3035" t="s">
        <v>246</v>
      </c>
      <c r="V3035">
        <v>1</v>
      </c>
      <c r="W3035" t="s">
        <v>247</v>
      </c>
      <c r="X3035" t="s">
        <v>463</v>
      </c>
    </row>
    <row r="3036" spans="1:24" x14ac:dyDescent="0.3">
      <c r="A3036">
        <v>3277</v>
      </c>
      <c r="B3036" s="15" t="s">
        <v>213</v>
      </c>
      <c r="C3036" t="str">
        <f>_xlfn.XLOOKUP($B3036, STANDARDS!$A:$A, STANDARDS!$B:$B,,0,2)</f>
        <v>Theespruit Fm</v>
      </c>
      <c r="J3036">
        <v>3550</v>
      </c>
      <c r="M3036" t="s">
        <v>217</v>
      </c>
      <c r="P3036" t="s">
        <v>243</v>
      </c>
      <c r="S3036">
        <v>-15.1</v>
      </c>
      <c r="T3036">
        <v>0.2</v>
      </c>
      <c r="U3036" t="s">
        <v>246</v>
      </c>
      <c r="V3036">
        <v>1</v>
      </c>
      <c r="W3036" t="s">
        <v>247</v>
      </c>
      <c r="X3036" t="s">
        <v>463</v>
      </c>
    </row>
    <row r="3037" spans="1:24" x14ac:dyDescent="0.3">
      <c r="A3037">
        <v>3278</v>
      </c>
      <c r="B3037" s="15" t="s">
        <v>213</v>
      </c>
      <c r="C3037" t="str">
        <f>_xlfn.XLOOKUP($B3037, STANDARDS!$A:$A, STANDARDS!$B:$B,,0,2)</f>
        <v>Theespruit Fm</v>
      </c>
      <c r="J3037">
        <v>3550</v>
      </c>
      <c r="M3037" t="s">
        <v>217</v>
      </c>
      <c r="O3037">
        <v>0.15</v>
      </c>
      <c r="P3037" t="s">
        <v>243</v>
      </c>
      <c r="S3037">
        <v>-15.2</v>
      </c>
      <c r="T3037">
        <v>0.2</v>
      </c>
      <c r="U3037" t="s">
        <v>246</v>
      </c>
      <c r="V3037">
        <v>1</v>
      </c>
      <c r="W3037" t="s">
        <v>247</v>
      </c>
      <c r="X3037" t="s">
        <v>469</v>
      </c>
    </row>
    <row r="3038" spans="1:24" x14ac:dyDescent="0.3">
      <c r="A3038">
        <v>3279</v>
      </c>
      <c r="B3038" s="15" t="s">
        <v>213</v>
      </c>
      <c r="C3038" t="str">
        <f>_xlfn.XLOOKUP($B3038, STANDARDS!$A:$A, STANDARDS!$B:$B,,0,2)</f>
        <v>Theespruit Fm</v>
      </c>
      <c r="J3038">
        <v>3550</v>
      </c>
      <c r="M3038" t="s">
        <v>222</v>
      </c>
      <c r="O3038">
        <v>0.13</v>
      </c>
      <c r="P3038" t="s">
        <v>243</v>
      </c>
      <c r="S3038">
        <v>-15.2</v>
      </c>
      <c r="T3038">
        <v>0.2</v>
      </c>
      <c r="U3038" t="s">
        <v>246</v>
      </c>
      <c r="V3038">
        <v>1</v>
      </c>
      <c r="W3038" t="s">
        <v>247</v>
      </c>
      <c r="X3038" t="s">
        <v>469</v>
      </c>
    </row>
    <row r="3039" spans="1:24" x14ac:dyDescent="0.3">
      <c r="A3039">
        <v>3280</v>
      </c>
      <c r="B3039" s="15" t="s">
        <v>213</v>
      </c>
      <c r="C3039" t="str">
        <f>_xlfn.XLOOKUP($B3039, STANDARDS!$A:$A, STANDARDS!$B:$B,,0,2)</f>
        <v>Theespruit Fm</v>
      </c>
      <c r="J3039">
        <v>3550</v>
      </c>
      <c r="M3039" t="s">
        <v>444</v>
      </c>
      <c r="O3039">
        <v>4.0000000000000001E-3</v>
      </c>
      <c r="P3039" t="s">
        <v>243</v>
      </c>
      <c r="S3039">
        <v>-12.7</v>
      </c>
      <c r="T3039">
        <v>0.2</v>
      </c>
      <c r="U3039" t="s">
        <v>246</v>
      </c>
      <c r="V3039">
        <v>1</v>
      </c>
      <c r="W3039" t="s">
        <v>247</v>
      </c>
      <c r="X3039" t="s">
        <v>469</v>
      </c>
    </row>
    <row r="3040" spans="1:24" x14ac:dyDescent="0.3">
      <c r="A3040">
        <v>3294</v>
      </c>
      <c r="B3040" s="15" t="s">
        <v>437</v>
      </c>
      <c r="C3040" t="str">
        <f>_xlfn.XLOOKUP($B3040, STANDARDS!$A:$A, STANDARDS!$B:$B,,0,2)</f>
        <v>Isua Supracrustal Belt</v>
      </c>
      <c r="J3040">
        <v>3700</v>
      </c>
      <c r="M3040" t="s">
        <v>441</v>
      </c>
      <c r="P3040" t="s">
        <v>243</v>
      </c>
      <c r="S3040">
        <v>-10.3</v>
      </c>
      <c r="T3040">
        <v>0.2</v>
      </c>
      <c r="U3040" t="s">
        <v>246</v>
      </c>
      <c r="V3040">
        <v>1</v>
      </c>
      <c r="W3040" t="s">
        <v>247</v>
      </c>
      <c r="X3040" t="s">
        <v>507</v>
      </c>
    </row>
    <row r="3041" spans="1:24" x14ac:dyDescent="0.3">
      <c r="A3041">
        <v>3295</v>
      </c>
      <c r="B3041" s="15" t="s">
        <v>437</v>
      </c>
      <c r="C3041" t="str">
        <f>_xlfn.XLOOKUP($B3041, STANDARDS!$A:$A, STANDARDS!$B:$B,,0,2)</f>
        <v>Isua Supracrustal Belt</v>
      </c>
      <c r="J3041">
        <v>3700</v>
      </c>
      <c r="M3041" t="s">
        <v>441</v>
      </c>
      <c r="P3041" t="s">
        <v>243</v>
      </c>
      <c r="S3041">
        <v>-9.3000000000000007</v>
      </c>
      <c r="T3041">
        <v>0.2</v>
      </c>
      <c r="U3041" t="s">
        <v>246</v>
      </c>
      <c r="V3041">
        <v>1</v>
      </c>
      <c r="W3041" t="s">
        <v>247</v>
      </c>
      <c r="X3041" t="s">
        <v>507</v>
      </c>
    </row>
    <row r="3042" spans="1:24" x14ac:dyDescent="0.3">
      <c r="A3042">
        <v>3296</v>
      </c>
      <c r="B3042" s="15" t="s">
        <v>437</v>
      </c>
      <c r="C3042" t="str">
        <f>_xlfn.XLOOKUP($B3042, STANDARDS!$A:$A, STANDARDS!$B:$B,,0,2)</f>
        <v>Isua Supracrustal Belt</v>
      </c>
      <c r="J3042">
        <v>3700</v>
      </c>
      <c r="M3042" t="s">
        <v>441</v>
      </c>
      <c r="P3042" t="s">
        <v>243</v>
      </c>
      <c r="S3042">
        <v>-10.7</v>
      </c>
      <c r="T3042">
        <v>0.2</v>
      </c>
      <c r="U3042" t="s">
        <v>246</v>
      </c>
      <c r="V3042">
        <v>1</v>
      </c>
      <c r="W3042" t="s">
        <v>247</v>
      </c>
      <c r="X3042" t="s">
        <v>507</v>
      </c>
    </row>
    <row r="3043" spans="1:24" x14ac:dyDescent="0.3">
      <c r="A3043">
        <v>3297</v>
      </c>
      <c r="B3043" s="15" t="s">
        <v>437</v>
      </c>
      <c r="C3043" t="str">
        <f>_xlfn.XLOOKUP($B3043, STANDARDS!$A:$A, STANDARDS!$B:$B,,0,2)</f>
        <v>Isua Supracrustal Belt</v>
      </c>
      <c r="J3043">
        <v>3700</v>
      </c>
      <c r="M3043" t="s">
        <v>441</v>
      </c>
      <c r="P3043" t="s">
        <v>243</v>
      </c>
      <c r="S3043">
        <v>-12.5</v>
      </c>
      <c r="T3043">
        <v>0.2</v>
      </c>
      <c r="U3043" t="s">
        <v>246</v>
      </c>
      <c r="V3043">
        <v>1</v>
      </c>
      <c r="W3043" t="s">
        <v>247</v>
      </c>
      <c r="X3043" t="s">
        <v>507</v>
      </c>
    </row>
    <row r="3044" spans="1:24" x14ac:dyDescent="0.3">
      <c r="A3044">
        <v>3298</v>
      </c>
      <c r="B3044" s="15" t="s">
        <v>437</v>
      </c>
      <c r="C3044" t="str">
        <f>_xlfn.XLOOKUP($B3044, STANDARDS!$A:$A, STANDARDS!$B:$B,,0,2)</f>
        <v>Isua Supracrustal Belt</v>
      </c>
      <c r="J3044">
        <v>3700</v>
      </c>
      <c r="M3044" t="s">
        <v>441</v>
      </c>
      <c r="P3044" t="s">
        <v>243</v>
      </c>
      <c r="S3044">
        <v>-16.3</v>
      </c>
      <c r="T3044">
        <v>0.2</v>
      </c>
      <c r="U3044" t="s">
        <v>246</v>
      </c>
      <c r="V3044">
        <v>1</v>
      </c>
      <c r="W3044" t="s">
        <v>247</v>
      </c>
      <c r="X3044" t="s">
        <v>507</v>
      </c>
    </row>
    <row r="3045" spans="1:24" x14ac:dyDescent="0.3">
      <c r="A3045">
        <v>3299</v>
      </c>
      <c r="B3045" s="15" t="s">
        <v>437</v>
      </c>
      <c r="C3045" t="str">
        <f>_xlfn.XLOOKUP($B3045, STANDARDS!$A:$A, STANDARDS!$B:$B,,0,2)</f>
        <v>Isua Supracrustal Belt</v>
      </c>
      <c r="J3045">
        <v>3700</v>
      </c>
      <c r="M3045" t="s">
        <v>441</v>
      </c>
      <c r="P3045" t="s">
        <v>243</v>
      </c>
      <c r="S3045">
        <v>-15.3</v>
      </c>
      <c r="T3045">
        <v>0.2</v>
      </c>
      <c r="U3045" t="s">
        <v>246</v>
      </c>
      <c r="V3045">
        <v>1</v>
      </c>
      <c r="W3045" t="s">
        <v>247</v>
      </c>
      <c r="X3045" t="s">
        <v>507</v>
      </c>
    </row>
    <row r="3046" spans="1:24" x14ac:dyDescent="0.3">
      <c r="A3046">
        <v>3300</v>
      </c>
      <c r="B3046" s="15" t="s">
        <v>437</v>
      </c>
      <c r="C3046" t="str">
        <f>_xlfn.XLOOKUP($B3046, STANDARDS!$A:$A, STANDARDS!$B:$B,,0,2)</f>
        <v>Isua Supracrustal Belt</v>
      </c>
      <c r="J3046">
        <v>3700</v>
      </c>
      <c r="M3046" t="s">
        <v>441</v>
      </c>
      <c r="P3046" t="s">
        <v>243</v>
      </c>
      <c r="S3046">
        <v>-16</v>
      </c>
      <c r="T3046">
        <v>0.2</v>
      </c>
      <c r="U3046" t="s">
        <v>246</v>
      </c>
      <c r="V3046">
        <v>1</v>
      </c>
      <c r="W3046" t="s">
        <v>247</v>
      </c>
      <c r="X3046" t="s">
        <v>507</v>
      </c>
    </row>
    <row r="3047" spans="1:24" x14ac:dyDescent="0.3">
      <c r="A3047">
        <v>3301</v>
      </c>
      <c r="B3047" s="15" t="s">
        <v>437</v>
      </c>
      <c r="C3047" t="str">
        <f>_xlfn.XLOOKUP($B3047, STANDARDS!$A:$A, STANDARDS!$B:$B,,0,2)</f>
        <v>Isua Supracrustal Belt</v>
      </c>
      <c r="J3047">
        <v>3700</v>
      </c>
      <c r="M3047" t="s">
        <v>441</v>
      </c>
      <c r="O3047">
        <v>0.25</v>
      </c>
      <c r="P3047" t="s">
        <v>243</v>
      </c>
      <c r="S3047">
        <v>-9.8000000000000007</v>
      </c>
      <c r="T3047">
        <v>0.2</v>
      </c>
      <c r="U3047" t="s">
        <v>246</v>
      </c>
      <c r="V3047">
        <v>1</v>
      </c>
      <c r="W3047" t="s">
        <v>247</v>
      </c>
      <c r="X3047" t="s">
        <v>469</v>
      </c>
    </row>
    <row r="3048" spans="1:24" x14ac:dyDescent="0.3">
      <c r="A3048">
        <v>3302</v>
      </c>
      <c r="B3048" s="15" t="s">
        <v>437</v>
      </c>
      <c r="C3048" t="str">
        <f>_xlfn.XLOOKUP($B3048, STANDARDS!$A:$A, STANDARDS!$B:$B,,0,2)</f>
        <v>Isua Supracrustal Belt</v>
      </c>
      <c r="J3048">
        <v>3700</v>
      </c>
      <c r="M3048" t="s">
        <v>441</v>
      </c>
      <c r="O3048">
        <v>5.9999999999999995E-4</v>
      </c>
      <c r="P3048" t="s">
        <v>243</v>
      </c>
      <c r="S3048">
        <v>-12</v>
      </c>
      <c r="T3048">
        <v>0.2</v>
      </c>
      <c r="U3048" t="s">
        <v>246</v>
      </c>
      <c r="V3048">
        <v>1</v>
      </c>
      <c r="W3048" t="s">
        <v>247</v>
      </c>
      <c r="X3048" t="s">
        <v>469</v>
      </c>
    </row>
    <row r="3049" spans="1:24" x14ac:dyDescent="0.3">
      <c r="A3049">
        <v>3303</v>
      </c>
      <c r="B3049" s="15" t="s">
        <v>437</v>
      </c>
      <c r="C3049" t="str">
        <f>_xlfn.XLOOKUP($B3049, STANDARDS!$A:$A, STANDARDS!$B:$B,,0,2)</f>
        <v>Isua Supracrustal Belt</v>
      </c>
      <c r="J3049">
        <v>3700</v>
      </c>
      <c r="M3049" t="s">
        <v>445</v>
      </c>
      <c r="O3049">
        <v>5.9999999999999995E-4</v>
      </c>
      <c r="P3049" t="s">
        <v>243</v>
      </c>
      <c r="S3049">
        <v>-14.3</v>
      </c>
      <c r="T3049">
        <v>0.2</v>
      </c>
      <c r="U3049" t="s">
        <v>246</v>
      </c>
      <c r="V3049">
        <v>1</v>
      </c>
      <c r="W3049" t="s">
        <v>247</v>
      </c>
      <c r="X3049" t="s">
        <v>469</v>
      </c>
    </row>
    <row r="3050" spans="1:24" x14ac:dyDescent="0.3">
      <c r="A3050">
        <v>3304</v>
      </c>
      <c r="B3050" s="15" t="s">
        <v>437</v>
      </c>
      <c r="C3050" t="str">
        <f>_xlfn.XLOOKUP($B3050, STANDARDS!$A:$A, STANDARDS!$B:$B,,0,2)</f>
        <v>Isua Supracrustal Belt</v>
      </c>
      <c r="J3050">
        <v>3700</v>
      </c>
      <c r="M3050" t="s">
        <v>445</v>
      </c>
      <c r="O3050">
        <v>5.9999999999999995E-4</v>
      </c>
      <c r="P3050" t="s">
        <v>243</v>
      </c>
      <c r="S3050">
        <v>-19.3</v>
      </c>
      <c r="T3050">
        <v>0.2</v>
      </c>
      <c r="U3050" t="s">
        <v>246</v>
      </c>
      <c r="V3050">
        <v>1</v>
      </c>
      <c r="W3050" t="s">
        <v>247</v>
      </c>
      <c r="X3050" t="s">
        <v>469</v>
      </c>
    </row>
    <row r="3051" spans="1:24" x14ac:dyDescent="0.3">
      <c r="A3051">
        <v>3305</v>
      </c>
      <c r="B3051" s="15" t="s">
        <v>437</v>
      </c>
      <c r="C3051" t="str">
        <f>_xlfn.XLOOKUP($B3051, STANDARDS!$A:$A, STANDARDS!$B:$B,,0,2)</f>
        <v>Isua Supracrustal Belt</v>
      </c>
      <c r="J3051">
        <v>3700</v>
      </c>
      <c r="M3051" t="s">
        <v>445</v>
      </c>
      <c r="O3051">
        <v>1.1000000000000001E-3</v>
      </c>
      <c r="P3051" t="s">
        <v>243</v>
      </c>
      <c r="S3051">
        <v>-28.2</v>
      </c>
      <c r="T3051">
        <v>0.2</v>
      </c>
      <c r="U3051" t="s">
        <v>246</v>
      </c>
      <c r="V3051">
        <v>1</v>
      </c>
      <c r="W3051" t="s">
        <v>247</v>
      </c>
      <c r="X3051" t="s">
        <v>469</v>
      </c>
    </row>
    <row r="3052" spans="1:24" x14ac:dyDescent="0.3">
      <c r="A3052">
        <v>3306</v>
      </c>
      <c r="B3052" s="15" t="s">
        <v>437</v>
      </c>
      <c r="C3052" t="str">
        <f>_xlfn.XLOOKUP($B3052, STANDARDS!$A:$A, STANDARDS!$B:$B,,0,2)</f>
        <v>Isua Supracrustal Belt</v>
      </c>
      <c r="J3052">
        <v>3700</v>
      </c>
      <c r="M3052" t="s">
        <v>6</v>
      </c>
      <c r="O3052">
        <v>7.0000000000000001E-3</v>
      </c>
      <c r="P3052" t="s">
        <v>243</v>
      </c>
      <c r="S3052">
        <v>-16.600000000000001</v>
      </c>
      <c r="T3052">
        <v>0.2</v>
      </c>
      <c r="U3052" t="s">
        <v>246</v>
      </c>
      <c r="V3052">
        <v>1</v>
      </c>
      <c r="W3052" t="s">
        <v>247</v>
      </c>
      <c r="X3052" t="s">
        <v>469</v>
      </c>
    </row>
    <row r="3053" spans="1:24" x14ac:dyDescent="0.3">
      <c r="A3053">
        <v>3307</v>
      </c>
      <c r="B3053" s="15" t="s">
        <v>437</v>
      </c>
      <c r="C3053" t="str">
        <f>_xlfn.XLOOKUP($B3053, STANDARDS!$A:$A, STANDARDS!$B:$B,,0,2)</f>
        <v>Isua Supracrustal Belt</v>
      </c>
      <c r="J3053">
        <v>3700</v>
      </c>
      <c r="M3053" t="s">
        <v>6</v>
      </c>
      <c r="O3053">
        <v>0.22</v>
      </c>
      <c r="P3053" t="s">
        <v>243</v>
      </c>
      <c r="S3053">
        <v>-16.100000000000001</v>
      </c>
      <c r="T3053">
        <v>0.2</v>
      </c>
      <c r="U3053" t="s">
        <v>246</v>
      </c>
      <c r="V3053">
        <v>1</v>
      </c>
      <c r="W3053" t="s">
        <v>247</v>
      </c>
      <c r="X3053" t="s">
        <v>469</v>
      </c>
    </row>
    <row r="3054" spans="1:24" x14ac:dyDescent="0.3">
      <c r="A3054">
        <v>3308</v>
      </c>
      <c r="B3054" s="15" t="s">
        <v>437</v>
      </c>
      <c r="C3054" t="str">
        <f>_xlfn.XLOOKUP($B3054, STANDARDS!$A:$A, STANDARDS!$B:$B,,0,2)</f>
        <v>Isua Supracrustal Belt</v>
      </c>
      <c r="J3054">
        <v>3700</v>
      </c>
      <c r="M3054" t="s">
        <v>6</v>
      </c>
      <c r="O3054">
        <v>1E-3</v>
      </c>
      <c r="P3054" t="s">
        <v>243</v>
      </c>
      <c r="S3054">
        <v>-20</v>
      </c>
      <c r="T3054">
        <v>0.2</v>
      </c>
      <c r="U3054" t="s">
        <v>246</v>
      </c>
      <c r="V3054">
        <v>1</v>
      </c>
      <c r="W3054" t="s">
        <v>247</v>
      </c>
      <c r="X3054" t="s">
        <v>469</v>
      </c>
    </row>
    <row r="3055" spans="1:24" x14ac:dyDescent="0.3">
      <c r="A3055">
        <v>3309</v>
      </c>
      <c r="B3055" s="15" t="s">
        <v>437</v>
      </c>
      <c r="C3055" t="str">
        <f>_xlfn.XLOOKUP($B3055, STANDARDS!$A:$A, STANDARDS!$B:$B,,0,2)</f>
        <v>Isua Supracrustal Belt</v>
      </c>
      <c r="J3055">
        <v>3700</v>
      </c>
      <c r="M3055" t="s">
        <v>6</v>
      </c>
      <c r="O3055">
        <v>8.9999999999999998E-4</v>
      </c>
      <c r="P3055" t="s">
        <v>243</v>
      </c>
      <c r="S3055">
        <v>-21.6</v>
      </c>
      <c r="T3055">
        <v>0.2</v>
      </c>
      <c r="U3055" t="s">
        <v>246</v>
      </c>
      <c r="V3055">
        <v>1</v>
      </c>
      <c r="W3055" t="s">
        <v>247</v>
      </c>
      <c r="X3055" t="s">
        <v>469</v>
      </c>
    </row>
    <row r="3056" spans="1:24" x14ac:dyDescent="0.3">
      <c r="A3056">
        <v>3310</v>
      </c>
      <c r="B3056" s="15" t="s">
        <v>437</v>
      </c>
      <c r="C3056" t="str">
        <f>_xlfn.XLOOKUP($B3056, STANDARDS!$A:$A, STANDARDS!$B:$B,,0,2)</f>
        <v>Isua Supracrustal Belt</v>
      </c>
      <c r="J3056">
        <v>3700</v>
      </c>
      <c r="M3056" t="s">
        <v>6</v>
      </c>
      <c r="O3056">
        <v>5.9999999999999995E-4</v>
      </c>
      <c r="P3056" t="s">
        <v>243</v>
      </c>
      <c r="S3056">
        <v>-16.600000000000001</v>
      </c>
      <c r="T3056">
        <v>0.2</v>
      </c>
      <c r="U3056" t="s">
        <v>246</v>
      </c>
      <c r="V3056">
        <v>1</v>
      </c>
      <c r="W3056" t="s">
        <v>247</v>
      </c>
      <c r="X3056" t="s">
        <v>469</v>
      </c>
    </row>
    <row r="3057" spans="1:24" x14ac:dyDescent="0.3">
      <c r="A3057">
        <v>3311</v>
      </c>
      <c r="B3057" s="15" t="s">
        <v>437</v>
      </c>
      <c r="C3057" t="str">
        <f>_xlfn.XLOOKUP($B3057, STANDARDS!$A:$A, STANDARDS!$B:$B,,0,2)</f>
        <v>Isua Supracrustal Belt</v>
      </c>
      <c r="J3057">
        <v>3700</v>
      </c>
      <c r="M3057" t="s">
        <v>441</v>
      </c>
      <c r="P3057" t="s">
        <v>243</v>
      </c>
      <c r="Q3057">
        <v>-4.7</v>
      </c>
      <c r="R3057">
        <v>0.2</v>
      </c>
      <c r="V3057">
        <v>1</v>
      </c>
      <c r="W3057" t="s">
        <v>247</v>
      </c>
      <c r="X3057" t="s">
        <v>470</v>
      </c>
    </row>
    <row r="3058" spans="1:24" x14ac:dyDescent="0.3">
      <c r="A3058">
        <v>3312</v>
      </c>
      <c r="B3058" s="15" t="s">
        <v>437</v>
      </c>
      <c r="C3058" t="str">
        <f>_xlfn.XLOOKUP($B3058, STANDARDS!$A:$A, STANDARDS!$B:$B,,0,2)</f>
        <v>Isua Supracrustal Belt</v>
      </c>
      <c r="J3058">
        <v>3700</v>
      </c>
      <c r="M3058" t="s">
        <v>441</v>
      </c>
      <c r="P3058" t="s">
        <v>243</v>
      </c>
      <c r="Q3058">
        <v>-5.3</v>
      </c>
      <c r="R3058">
        <v>0.2</v>
      </c>
      <c r="V3058">
        <v>1</v>
      </c>
      <c r="W3058" t="s">
        <v>247</v>
      </c>
      <c r="X3058" t="s">
        <v>470</v>
      </c>
    </row>
    <row r="3059" spans="1:24" x14ac:dyDescent="0.3">
      <c r="A3059">
        <v>3313</v>
      </c>
      <c r="B3059" s="15" t="s">
        <v>437</v>
      </c>
      <c r="C3059" t="str">
        <f>_xlfn.XLOOKUP($B3059, STANDARDS!$A:$A, STANDARDS!$B:$B,,0,2)</f>
        <v>Isua Supracrustal Belt</v>
      </c>
      <c r="J3059">
        <v>3700</v>
      </c>
      <c r="M3059" t="s">
        <v>221</v>
      </c>
      <c r="P3059" t="s">
        <v>243</v>
      </c>
      <c r="Q3059">
        <v>-4.5</v>
      </c>
      <c r="R3059">
        <v>0.2</v>
      </c>
      <c r="V3059">
        <v>1</v>
      </c>
      <c r="W3059" t="s">
        <v>247</v>
      </c>
      <c r="X3059" t="s">
        <v>507</v>
      </c>
    </row>
    <row r="3060" spans="1:24" x14ac:dyDescent="0.3">
      <c r="A3060">
        <v>3314</v>
      </c>
      <c r="B3060" s="15" t="s">
        <v>437</v>
      </c>
      <c r="C3060" t="str">
        <f>_xlfn.XLOOKUP($B3060, STANDARDS!$A:$A, STANDARDS!$B:$B,,0,2)</f>
        <v>Isua Supracrustal Belt</v>
      </c>
      <c r="J3060">
        <v>3700</v>
      </c>
      <c r="M3060" t="s">
        <v>221</v>
      </c>
      <c r="P3060" t="s">
        <v>243</v>
      </c>
      <c r="Q3060">
        <v>-3.3</v>
      </c>
      <c r="R3060">
        <v>0.2</v>
      </c>
      <c r="V3060">
        <v>1</v>
      </c>
      <c r="W3060" t="s">
        <v>247</v>
      </c>
      <c r="X3060" t="s">
        <v>507</v>
      </c>
    </row>
    <row r="3061" spans="1:24" x14ac:dyDescent="0.3">
      <c r="A3061">
        <v>3315</v>
      </c>
      <c r="B3061" s="15" t="s">
        <v>437</v>
      </c>
      <c r="C3061" t="str">
        <f>_xlfn.XLOOKUP($B3061, STANDARDS!$A:$A, STANDARDS!$B:$B,,0,2)</f>
        <v>Isua Supracrustal Belt</v>
      </c>
      <c r="J3061">
        <v>3700</v>
      </c>
      <c r="M3061" t="s">
        <v>221</v>
      </c>
      <c r="P3061" t="s">
        <v>243</v>
      </c>
      <c r="Q3061">
        <v>-4.8</v>
      </c>
      <c r="R3061">
        <v>0.2</v>
      </c>
      <c r="V3061">
        <v>1</v>
      </c>
      <c r="W3061" t="s">
        <v>247</v>
      </c>
      <c r="X3061" t="s">
        <v>507</v>
      </c>
    </row>
    <row r="3062" spans="1:24" x14ac:dyDescent="0.3">
      <c r="A3062">
        <v>3316</v>
      </c>
      <c r="B3062" s="15" t="s">
        <v>437</v>
      </c>
      <c r="C3062" t="str">
        <f>_xlfn.XLOOKUP($B3062, STANDARDS!$A:$A, STANDARDS!$B:$B,,0,2)</f>
        <v>Isua Supracrustal Belt</v>
      </c>
      <c r="J3062">
        <v>3700</v>
      </c>
      <c r="M3062" t="s">
        <v>221</v>
      </c>
      <c r="P3062" t="s">
        <v>243</v>
      </c>
      <c r="Q3062">
        <v>-0.3</v>
      </c>
      <c r="R3062">
        <v>0.2</v>
      </c>
      <c r="V3062">
        <v>1</v>
      </c>
      <c r="W3062" t="s">
        <v>247</v>
      </c>
      <c r="X3062" t="s">
        <v>507</v>
      </c>
    </row>
    <row r="3063" spans="1:24" x14ac:dyDescent="0.3">
      <c r="A3063">
        <v>3317</v>
      </c>
      <c r="B3063" s="15" t="s">
        <v>437</v>
      </c>
      <c r="C3063" t="str">
        <f>_xlfn.XLOOKUP($B3063, STANDARDS!$A:$A, STANDARDS!$B:$B,,0,2)</f>
        <v>Isua Supracrustal Belt</v>
      </c>
      <c r="J3063">
        <v>3700</v>
      </c>
      <c r="M3063" t="s">
        <v>221</v>
      </c>
      <c r="P3063" t="s">
        <v>243</v>
      </c>
      <c r="Q3063">
        <v>-3.3</v>
      </c>
      <c r="R3063">
        <v>0.2</v>
      </c>
      <c r="V3063">
        <v>1</v>
      </c>
      <c r="W3063" t="s">
        <v>247</v>
      </c>
      <c r="X3063" t="s">
        <v>507</v>
      </c>
    </row>
    <row r="3064" spans="1:24" x14ac:dyDescent="0.3">
      <c r="A3064">
        <v>3318</v>
      </c>
      <c r="B3064" s="15" t="s">
        <v>437</v>
      </c>
      <c r="C3064" t="str">
        <f>_xlfn.XLOOKUP($B3064, STANDARDS!$A:$A, STANDARDS!$B:$B,,0,2)</f>
        <v>Isua Supracrustal Belt</v>
      </c>
      <c r="J3064">
        <v>3700</v>
      </c>
      <c r="M3064" t="s">
        <v>221</v>
      </c>
      <c r="P3064" t="s">
        <v>243</v>
      </c>
      <c r="Q3064">
        <v>1.8</v>
      </c>
      <c r="R3064">
        <v>0.2</v>
      </c>
      <c r="V3064">
        <v>1</v>
      </c>
      <c r="W3064" t="s">
        <v>247</v>
      </c>
      <c r="X3064" t="s">
        <v>507</v>
      </c>
    </row>
    <row r="3065" spans="1:24" x14ac:dyDescent="0.3">
      <c r="A3065">
        <v>3319</v>
      </c>
      <c r="B3065" s="15" t="s">
        <v>437</v>
      </c>
      <c r="C3065" t="str">
        <f>_xlfn.XLOOKUP($B3065, STANDARDS!$A:$A, STANDARDS!$B:$B,,0,2)</f>
        <v>Isua Supracrustal Belt</v>
      </c>
      <c r="J3065">
        <v>3700</v>
      </c>
      <c r="M3065" t="s">
        <v>221</v>
      </c>
      <c r="P3065" t="s">
        <v>243</v>
      </c>
      <c r="Q3065">
        <v>1</v>
      </c>
      <c r="R3065">
        <v>0.2</v>
      </c>
      <c r="V3065">
        <v>1</v>
      </c>
      <c r="W3065" t="s">
        <v>247</v>
      </c>
      <c r="X3065" t="s">
        <v>507</v>
      </c>
    </row>
    <row r="3066" spans="1:24" x14ac:dyDescent="0.3">
      <c r="A3066">
        <v>3320</v>
      </c>
      <c r="B3066" s="15" t="s">
        <v>437</v>
      </c>
      <c r="C3066" t="str">
        <f>_xlfn.XLOOKUP($B3066, STANDARDS!$A:$A, STANDARDS!$B:$B,,0,2)</f>
        <v>Isua Supracrustal Belt</v>
      </c>
      <c r="J3066">
        <v>3700</v>
      </c>
      <c r="M3066" t="s">
        <v>221</v>
      </c>
      <c r="P3066" t="s">
        <v>243</v>
      </c>
      <c r="Q3066">
        <v>-4.0999999999999996</v>
      </c>
      <c r="R3066">
        <v>0.2</v>
      </c>
      <c r="V3066">
        <v>1</v>
      </c>
      <c r="W3066" t="s">
        <v>247</v>
      </c>
      <c r="X3066" t="s">
        <v>507</v>
      </c>
    </row>
    <row r="3067" spans="1:24" x14ac:dyDescent="0.3">
      <c r="A3067">
        <v>3321</v>
      </c>
      <c r="B3067" s="15" t="s">
        <v>250</v>
      </c>
      <c r="C3067" t="str">
        <f>_xlfn.XLOOKUP($B3067, STANDARDS!$A:$A, STANDARDS!$B:$B,,0,2)</f>
        <v>Khatyspyt Fm</v>
      </c>
      <c r="J3067">
        <v>620</v>
      </c>
      <c r="M3067" t="s">
        <v>222</v>
      </c>
      <c r="P3067" t="s">
        <v>243</v>
      </c>
      <c r="S3067">
        <v>-36.200000000000003</v>
      </c>
      <c r="T3067">
        <v>0.2</v>
      </c>
      <c r="U3067" t="s">
        <v>245</v>
      </c>
      <c r="V3067">
        <v>1</v>
      </c>
      <c r="W3067" t="s">
        <v>247</v>
      </c>
    </row>
    <row r="3068" spans="1:24" x14ac:dyDescent="0.3">
      <c r="A3068">
        <v>3322</v>
      </c>
      <c r="B3068" s="15" t="s">
        <v>78</v>
      </c>
      <c r="C3068" t="str">
        <f>_xlfn.XLOOKUP($B3068, STANDARDS!$A:$A, STANDARDS!$B:$B,,0,2)</f>
        <v>Boondall Dolomite</v>
      </c>
      <c r="J3068">
        <v>640</v>
      </c>
      <c r="M3068" t="s">
        <v>221</v>
      </c>
      <c r="P3068" t="s">
        <v>243</v>
      </c>
      <c r="S3068">
        <v>-30.4</v>
      </c>
      <c r="T3068">
        <v>0.2</v>
      </c>
      <c r="U3068" t="s">
        <v>245</v>
      </c>
      <c r="V3068">
        <v>1</v>
      </c>
      <c r="W3068" t="s">
        <v>247</v>
      </c>
    </row>
    <row r="3069" spans="1:24" x14ac:dyDescent="0.3">
      <c r="A3069">
        <v>3323</v>
      </c>
      <c r="B3069" s="15" t="s">
        <v>81</v>
      </c>
      <c r="C3069" t="str">
        <f>_xlfn.XLOOKUP($B3069, STANDARDS!$A:$A, STANDARDS!$B:$B,,0,2)</f>
        <v>Sheepbed Fm, Rackla Gp</v>
      </c>
      <c r="J3069">
        <v>650</v>
      </c>
      <c r="M3069" t="s">
        <v>222</v>
      </c>
      <c r="P3069" t="s">
        <v>243</v>
      </c>
      <c r="S3069">
        <v>-29.9</v>
      </c>
      <c r="T3069">
        <v>0.2</v>
      </c>
      <c r="U3069" t="s">
        <v>245</v>
      </c>
      <c r="V3069">
        <v>1</v>
      </c>
      <c r="W3069" t="s">
        <v>247</v>
      </c>
    </row>
    <row r="3070" spans="1:24" x14ac:dyDescent="0.3">
      <c r="A3070">
        <v>3324</v>
      </c>
      <c r="B3070" s="15" t="s">
        <v>81</v>
      </c>
      <c r="C3070" t="str">
        <f>_xlfn.XLOOKUP($B3070, STANDARDS!$A:$A, STANDARDS!$B:$B,,0,2)</f>
        <v>Sheepbed Fm, Rackla Gp</v>
      </c>
      <c r="J3070">
        <v>650</v>
      </c>
      <c r="M3070" t="s">
        <v>222</v>
      </c>
      <c r="P3070" t="s">
        <v>243</v>
      </c>
      <c r="S3070">
        <v>-29.9</v>
      </c>
      <c r="T3070">
        <v>0.2</v>
      </c>
      <c r="U3070" t="s">
        <v>245</v>
      </c>
      <c r="V3070">
        <v>1</v>
      </c>
      <c r="W3070" t="s">
        <v>247</v>
      </c>
    </row>
    <row r="3071" spans="1:24" x14ac:dyDescent="0.3">
      <c r="A3071">
        <v>3325</v>
      </c>
      <c r="B3071" s="15" t="s">
        <v>81</v>
      </c>
      <c r="C3071" t="str">
        <f>_xlfn.XLOOKUP($B3071, STANDARDS!$A:$A, STANDARDS!$B:$B,,0,2)</f>
        <v>Sheepbed Fm, Rackla Gp</v>
      </c>
      <c r="J3071">
        <v>650</v>
      </c>
      <c r="M3071" t="s">
        <v>222</v>
      </c>
      <c r="P3071" t="s">
        <v>243</v>
      </c>
      <c r="S3071">
        <v>-29.7</v>
      </c>
      <c r="T3071">
        <v>0.2</v>
      </c>
      <c r="U3071" t="s">
        <v>245</v>
      </c>
      <c r="V3071">
        <v>1</v>
      </c>
      <c r="W3071" t="s">
        <v>247</v>
      </c>
    </row>
    <row r="3072" spans="1:24" x14ac:dyDescent="0.3">
      <c r="A3072">
        <v>3326</v>
      </c>
      <c r="B3072" s="15" t="s">
        <v>81</v>
      </c>
      <c r="C3072" t="str">
        <f>_xlfn.XLOOKUP($B3072, STANDARDS!$A:$A, STANDARDS!$B:$B,,0,2)</f>
        <v>Sheepbed Fm, Rackla Gp</v>
      </c>
      <c r="J3072">
        <v>650</v>
      </c>
      <c r="M3072" t="s">
        <v>222</v>
      </c>
      <c r="P3072" t="s">
        <v>243</v>
      </c>
      <c r="S3072">
        <v>-29.3</v>
      </c>
      <c r="T3072">
        <v>0.2</v>
      </c>
      <c r="U3072" t="s">
        <v>245</v>
      </c>
      <c r="V3072">
        <v>1</v>
      </c>
      <c r="W3072" t="s">
        <v>247</v>
      </c>
    </row>
    <row r="3073" spans="1:23" x14ac:dyDescent="0.3">
      <c r="A3073">
        <v>3327</v>
      </c>
      <c r="B3073" s="15" t="s">
        <v>81</v>
      </c>
      <c r="C3073" t="str">
        <f>_xlfn.XLOOKUP($B3073, STANDARDS!$A:$A, STANDARDS!$B:$B,,0,2)</f>
        <v>Sheepbed Fm, Rackla Gp</v>
      </c>
      <c r="J3073">
        <v>650</v>
      </c>
      <c r="M3073" t="s">
        <v>222</v>
      </c>
      <c r="P3073" t="s">
        <v>243</v>
      </c>
      <c r="S3073">
        <v>-28.5</v>
      </c>
      <c r="T3073">
        <v>0.2</v>
      </c>
      <c r="U3073" t="s">
        <v>245</v>
      </c>
      <c r="V3073">
        <v>1</v>
      </c>
      <c r="W3073" t="s">
        <v>247</v>
      </c>
    </row>
    <row r="3074" spans="1:23" x14ac:dyDescent="0.3">
      <c r="A3074">
        <v>3328</v>
      </c>
      <c r="B3074" s="15" t="s">
        <v>83</v>
      </c>
      <c r="C3074" t="str">
        <f>_xlfn.XLOOKUP($B3074, STANDARDS!$A:$A, STANDARDS!$B:$B,,0,2)</f>
        <v>Biri Fm</v>
      </c>
      <c r="J3074">
        <v>700</v>
      </c>
      <c r="M3074" t="s">
        <v>221</v>
      </c>
      <c r="P3074" t="s">
        <v>243</v>
      </c>
      <c r="S3074">
        <v>-30.5</v>
      </c>
      <c r="T3074">
        <v>0.2</v>
      </c>
      <c r="U3074" t="s">
        <v>245</v>
      </c>
      <c r="V3074">
        <v>1</v>
      </c>
      <c r="W3074" t="s">
        <v>247</v>
      </c>
    </row>
    <row r="3075" spans="1:23" x14ac:dyDescent="0.3">
      <c r="A3075">
        <v>3329</v>
      </c>
      <c r="B3075" s="15" t="s">
        <v>83</v>
      </c>
      <c r="C3075" t="str">
        <f>_xlfn.XLOOKUP($B3075, STANDARDS!$A:$A, STANDARDS!$B:$B,,0,2)</f>
        <v>Biri Fm</v>
      </c>
      <c r="J3075">
        <v>700</v>
      </c>
      <c r="M3075" t="s">
        <v>221</v>
      </c>
      <c r="P3075" t="s">
        <v>243</v>
      </c>
      <c r="S3075">
        <v>-32.4</v>
      </c>
      <c r="T3075">
        <v>0.2</v>
      </c>
      <c r="U3075" t="s">
        <v>245</v>
      </c>
      <c r="V3075">
        <v>1</v>
      </c>
      <c r="W3075" t="s">
        <v>247</v>
      </c>
    </row>
    <row r="3076" spans="1:23" x14ac:dyDescent="0.3">
      <c r="A3076">
        <v>3330</v>
      </c>
      <c r="B3076" s="15" t="s">
        <v>83</v>
      </c>
      <c r="C3076" t="str">
        <f>_xlfn.XLOOKUP($B3076, STANDARDS!$A:$A, STANDARDS!$B:$B,,0,2)</f>
        <v>Biri Fm</v>
      </c>
      <c r="J3076">
        <v>700</v>
      </c>
      <c r="M3076" t="s">
        <v>221</v>
      </c>
      <c r="P3076" t="s">
        <v>243</v>
      </c>
      <c r="S3076">
        <v>-32</v>
      </c>
      <c r="T3076">
        <v>0.2</v>
      </c>
      <c r="U3076" t="s">
        <v>245</v>
      </c>
      <c r="V3076">
        <v>1</v>
      </c>
      <c r="W3076" t="s">
        <v>247</v>
      </c>
    </row>
    <row r="3077" spans="1:23" x14ac:dyDescent="0.3">
      <c r="A3077">
        <v>3331</v>
      </c>
      <c r="B3077" s="15" t="s">
        <v>83</v>
      </c>
      <c r="C3077" t="str">
        <f>_xlfn.XLOOKUP($B3077, STANDARDS!$A:$A, STANDARDS!$B:$B,,0,2)</f>
        <v>Biri Fm</v>
      </c>
      <c r="J3077">
        <v>700</v>
      </c>
      <c r="M3077" t="s">
        <v>221</v>
      </c>
      <c r="P3077" t="s">
        <v>243</v>
      </c>
      <c r="S3077">
        <v>-31.4</v>
      </c>
      <c r="T3077">
        <v>0.2</v>
      </c>
      <c r="U3077" t="s">
        <v>245</v>
      </c>
      <c r="V3077">
        <v>1</v>
      </c>
      <c r="W3077" t="s">
        <v>247</v>
      </c>
    </row>
    <row r="3078" spans="1:23" x14ac:dyDescent="0.3">
      <c r="A3078">
        <v>3332</v>
      </c>
      <c r="B3078" s="15" t="s">
        <v>85</v>
      </c>
      <c r="C3078" t="str">
        <f>_xlfn.XLOOKUP($B3078, STANDARDS!$A:$A, STANDARDS!$B:$B,,0,2)</f>
        <v>Luoquan Fm</v>
      </c>
      <c r="J3078">
        <v>700</v>
      </c>
      <c r="M3078" t="s">
        <v>220</v>
      </c>
      <c r="P3078" t="s">
        <v>243</v>
      </c>
      <c r="S3078">
        <v>-28.9</v>
      </c>
      <c r="T3078">
        <v>0.2</v>
      </c>
      <c r="U3078" t="s">
        <v>245</v>
      </c>
      <c r="V3078">
        <v>1</v>
      </c>
      <c r="W3078" t="s">
        <v>247</v>
      </c>
    </row>
    <row r="3079" spans="1:23" x14ac:dyDescent="0.3">
      <c r="A3079">
        <v>3333</v>
      </c>
      <c r="B3079" s="15" t="s">
        <v>85</v>
      </c>
      <c r="C3079" t="str">
        <f>_xlfn.XLOOKUP($B3079, STANDARDS!$A:$A, STANDARDS!$B:$B,,0,2)</f>
        <v>Luoquan Fm</v>
      </c>
      <c r="J3079">
        <v>700</v>
      </c>
      <c r="M3079" t="s">
        <v>220</v>
      </c>
      <c r="P3079" t="s">
        <v>243</v>
      </c>
      <c r="S3079">
        <v>-29.9</v>
      </c>
      <c r="T3079">
        <v>0.2</v>
      </c>
      <c r="U3079" t="s">
        <v>245</v>
      </c>
      <c r="V3079">
        <v>1</v>
      </c>
      <c r="W3079" t="s">
        <v>247</v>
      </c>
    </row>
    <row r="3080" spans="1:23" x14ac:dyDescent="0.3">
      <c r="A3080">
        <v>3334</v>
      </c>
      <c r="B3080" s="15" t="s">
        <v>85</v>
      </c>
      <c r="C3080" t="str">
        <f>_xlfn.XLOOKUP($B3080, STANDARDS!$A:$A, STANDARDS!$B:$B,,0,2)</f>
        <v>Luoquan Fm</v>
      </c>
      <c r="J3080">
        <v>700</v>
      </c>
      <c r="M3080" t="s">
        <v>220</v>
      </c>
      <c r="P3080" t="s">
        <v>243</v>
      </c>
      <c r="S3080">
        <v>-29.7</v>
      </c>
      <c r="T3080">
        <v>0.2</v>
      </c>
      <c r="U3080" t="s">
        <v>245</v>
      </c>
      <c r="V3080">
        <v>1</v>
      </c>
      <c r="W3080" t="s">
        <v>247</v>
      </c>
    </row>
    <row r="3081" spans="1:23" x14ac:dyDescent="0.3">
      <c r="A3081">
        <v>3335</v>
      </c>
      <c r="B3081" s="15" t="s">
        <v>86</v>
      </c>
      <c r="C3081" t="str">
        <f>_xlfn.XLOOKUP($B3081, STANDARDS!$A:$A, STANDARDS!$B:$B,,0,2)</f>
        <v>Twitya Fm, Hay Creek Gp</v>
      </c>
      <c r="J3081">
        <v>700</v>
      </c>
      <c r="M3081" t="s">
        <v>222</v>
      </c>
      <c r="P3081" t="s">
        <v>243</v>
      </c>
      <c r="S3081">
        <v>-32.1</v>
      </c>
      <c r="T3081">
        <v>0.2</v>
      </c>
      <c r="U3081" t="s">
        <v>245</v>
      </c>
      <c r="V3081">
        <v>1</v>
      </c>
      <c r="W3081" t="s">
        <v>247</v>
      </c>
    </row>
    <row r="3082" spans="1:23" x14ac:dyDescent="0.3">
      <c r="A3082">
        <v>3336</v>
      </c>
      <c r="B3082" s="15" t="s">
        <v>86</v>
      </c>
      <c r="C3082" t="str">
        <f>_xlfn.XLOOKUP($B3082, STANDARDS!$A:$A, STANDARDS!$B:$B,,0,2)</f>
        <v>Twitya Fm, Hay Creek Gp</v>
      </c>
      <c r="J3082">
        <v>700</v>
      </c>
      <c r="M3082" t="s">
        <v>222</v>
      </c>
      <c r="P3082" t="s">
        <v>243</v>
      </c>
      <c r="S3082">
        <v>-28.6</v>
      </c>
      <c r="T3082">
        <v>0.2</v>
      </c>
      <c r="U3082" t="s">
        <v>245</v>
      </c>
      <c r="V3082">
        <v>1</v>
      </c>
      <c r="W3082" t="s">
        <v>247</v>
      </c>
    </row>
    <row r="3083" spans="1:23" x14ac:dyDescent="0.3">
      <c r="A3083">
        <v>3337</v>
      </c>
      <c r="B3083" s="15" t="s">
        <v>86</v>
      </c>
      <c r="C3083" t="str">
        <f>_xlfn.XLOOKUP($B3083, STANDARDS!$A:$A, STANDARDS!$B:$B,,0,2)</f>
        <v>Twitya Fm, Hay Creek Gp</v>
      </c>
      <c r="J3083">
        <v>700</v>
      </c>
      <c r="M3083" t="s">
        <v>222</v>
      </c>
      <c r="P3083" t="s">
        <v>243</v>
      </c>
      <c r="S3083">
        <v>-28.1</v>
      </c>
      <c r="T3083">
        <v>0.2</v>
      </c>
      <c r="U3083" t="s">
        <v>245</v>
      </c>
      <c r="V3083">
        <v>1</v>
      </c>
      <c r="W3083" t="s">
        <v>247</v>
      </c>
    </row>
    <row r="3084" spans="1:23" x14ac:dyDescent="0.3">
      <c r="A3084">
        <v>3338</v>
      </c>
      <c r="B3084" s="15" t="s">
        <v>86</v>
      </c>
      <c r="C3084" t="str">
        <f>_xlfn.XLOOKUP($B3084, STANDARDS!$A:$A, STANDARDS!$B:$B,,0,2)</f>
        <v>Twitya Fm, Hay Creek Gp</v>
      </c>
      <c r="J3084">
        <v>700</v>
      </c>
      <c r="M3084" t="s">
        <v>222</v>
      </c>
      <c r="P3084" t="s">
        <v>243</v>
      </c>
      <c r="S3084">
        <v>-28.5</v>
      </c>
      <c r="T3084">
        <v>0.2</v>
      </c>
      <c r="U3084" t="s">
        <v>245</v>
      </c>
      <c r="V3084">
        <v>1</v>
      </c>
      <c r="W3084" t="s">
        <v>247</v>
      </c>
    </row>
    <row r="3085" spans="1:23" x14ac:dyDescent="0.3">
      <c r="A3085">
        <v>3339</v>
      </c>
      <c r="B3085" s="15" t="s">
        <v>91</v>
      </c>
      <c r="C3085" t="str">
        <f>_xlfn.XLOOKUP($B3085, STANDARDS!$A:$A, STANDARDS!$B:$B,,0,2)</f>
        <v>Tindelpina Shale Mbr, Tapley Hill Fm, Nepouie Subgp, Umberatana Gp</v>
      </c>
      <c r="J3085">
        <v>750</v>
      </c>
      <c r="M3085" t="s">
        <v>220</v>
      </c>
      <c r="P3085" t="s">
        <v>243</v>
      </c>
      <c r="S3085">
        <v>-23.9</v>
      </c>
      <c r="T3085">
        <v>0.2</v>
      </c>
      <c r="U3085" t="s">
        <v>245</v>
      </c>
      <c r="V3085">
        <v>1</v>
      </c>
      <c r="W3085" t="s">
        <v>247</v>
      </c>
    </row>
    <row r="3086" spans="1:23" x14ac:dyDescent="0.3">
      <c r="A3086">
        <v>3340</v>
      </c>
      <c r="B3086" s="15" t="s">
        <v>92</v>
      </c>
      <c r="C3086" t="str">
        <f>_xlfn.XLOOKUP($B3086, STANDARDS!$A:$A, STANDARDS!$B:$B,,0,2)</f>
        <v>Woocalla Dolomite Mbr, Tapley Hill Fm, Nepouie Subgp, Umberatana Gp</v>
      </c>
      <c r="J3086">
        <v>750</v>
      </c>
      <c r="M3086" t="s">
        <v>220</v>
      </c>
      <c r="P3086" t="s">
        <v>243</v>
      </c>
      <c r="S3086">
        <v>-29.3</v>
      </c>
      <c r="T3086">
        <v>0.2</v>
      </c>
      <c r="U3086" t="s">
        <v>245</v>
      </c>
      <c r="V3086">
        <v>1</v>
      </c>
      <c r="W3086" t="s">
        <v>247</v>
      </c>
    </row>
    <row r="3087" spans="1:23" x14ac:dyDescent="0.3">
      <c r="A3087">
        <v>3341</v>
      </c>
      <c r="B3087" s="15" t="s">
        <v>96</v>
      </c>
      <c r="C3087" t="str">
        <f>_xlfn.XLOOKUP($B3087, STANDARDS!$A:$A, STANDARDS!$B:$B,,0,2)</f>
        <v>River Wakefield Fm, Emeroo Subgp, Burra Gp</v>
      </c>
      <c r="J3087">
        <v>775</v>
      </c>
      <c r="M3087" t="s">
        <v>217</v>
      </c>
      <c r="P3087" t="s">
        <v>243</v>
      </c>
      <c r="S3087">
        <v>-31.7</v>
      </c>
      <c r="T3087">
        <v>0.2</v>
      </c>
      <c r="U3087" t="s">
        <v>245</v>
      </c>
      <c r="V3087">
        <v>1</v>
      </c>
      <c r="W3087" t="s">
        <v>247</v>
      </c>
    </row>
    <row r="3088" spans="1:23" x14ac:dyDescent="0.3">
      <c r="A3088">
        <v>3342</v>
      </c>
      <c r="B3088" s="15" t="s">
        <v>96</v>
      </c>
      <c r="C3088" t="str">
        <f>_xlfn.XLOOKUP($B3088, STANDARDS!$A:$A, STANDARDS!$B:$B,,0,2)</f>
        <v>River Wakefield Fm, Emeroo Subgp, Burra Gp</v>
      </c>
      <c r="J3088">
        <v>775</v>
      </c>
      <c r="M3088" t="s">
        <v>217</v>
      </c>
      <c r="P3088" t="s">
        <v>243</v>
      </c>
      <c r="S3088">
        <v>-16.399999999999999</v>
      </c>
      <c r="T3088">
        <v>0.2</v>
      </c>
      <c r="U3088" t="s">
        <v>245</v>
      </c>
      <c r="V3088">
        <v>1</v>
      </c>
      <c r="W3088" t="s">
        <v>247</v>
      </c>
    </row>
    <row r="3089" spans="1:23" x14ac:dyDescent="0.3">
      <c r="A3089">
        <v>3343</v>
      </c>
      <c r="B3089" s="15" t="s">
        <v>104</v>
      </c>
      <c r="C3089" t="str">
        <f>_xlfn.XLOOKUP($B3089, STANDARDS!$A:$A, STANDARDS!$B:$B,,0,2)</f>
        <v>Beck Spring Dolomite</v>
      </c>
      <c r="J3089">
        <v>850</v>
      </c>
      <c r="M3089" t="s">
        <v>221</v>
      </c>
      <c r="P3089" t="s">
        <v>243</v>
      </c>
      <c r="S3089">
        <v>-26.5</v>
      </c>
      <c r="T3089">
        <v>0.2</v>
      </c>
      <c r="U3089" t="s">
        <v>245</v>
      </c>
      <c r="V3089">
        <v>1</v>
      </c>
      <c r="W3089" t="s">
        <v>247</v>
      </c>
    </row>
    <row r="3090" spans="1:23" x14ac:dyDescent="0.3">
      <c r="A3090">
        <v>3344</v>
      </c>
      <c r="B3090" s="15" t="s">
        <v>106</v>
      </c>
      <c r="C3090" t="str">
        <f>_xlfn.XLOOKUP($B3090, STANDARDS!$A:$A, STANDARDS!$B:$B,,0,2)</f>
        <v>Kingston Peak Fm</v>
      </c>
      <c r="J3090">
        <v>850</v>
      </c>
      <c r="M3090" t="s">
        <v>221</v>
      </c>
      <c r="P3090" t="s">
        <v>243</v>
      </c>
      <c r="S3090">
        <v>-26</v>
      </c>
      <c r="T3090">
        <v>0.2</v>
      </c>
      <c r="U3090" t="s">
        <v>245</v>
      </c>
      <c r="V3090">
        <v>1</v>
      </c>
      <c r="W3090" t="s">
        <v>247</v>
      </c>
    </row>
    <row r="3091" spans="1:23" x14ac:dyDescent="0.3">
      <c r="A3091">
        <v>3345</v>
      </c>
      <c r="B3091" s="15" t="s">
        <v>107</v>
      </c>
      <c r="C3091" t="str">
        <f>_xlfn.XLOOKUP($B3091, STANDARDS!$A:$A, STANDARDS!$B:$B,,0,2)</f>
        <v>Loves Creek Fm, Bitter Springs Gp</v>
      </c>
      <c r="J3091">
        <v>850</v>
      </c>
      <c r="M3091" t="s">
        <v>221</v>
      </c>
      <c r="P3091" t="s">
        <v>243</v>
      </c>
      <c r="S3091">
        <v>-26.1</v>
      </c>
      <c r="T3091">
        <v>0.2</v>
      </c>
      <c r="U3091" t="s">
        <v>245</v>
      </c>
      <c r="V3091">
        <v>1</v>
      </c>
      <c r="W3091" t="s">
        <v>247</v>
      </c>
    </row>
    <row r="3092" spans="1:23" x14ac:dyDescent="0.3">
      <c r="A3092">
        <v>3346</v>
      </c>
      <c r="B3092" s="15" t="s">
        <v>107</v>
      </c>
      <c r="C3092" t="str">
        <f>_xlfn.XLOOKUP($B3092, STANDARDS!$A:$A, STANDARDS!$B:$B,,0,2)</f>
        <v>Loves Creek Fm, Bitter Springs Gp</v>
      </c>
      <c r="J3092">
        <v>850</v>
      </c>
      <c r="M3092" t="s">
        <v>217</v>
      </c>
      <c r="P3092" t="s">
        <v>243</v>
      </c>
      <c r="S3092">
        <v>-29.7</v>
      </c>
      <c r="T3092">
        <v>0.2</v>
      </c>
      <c r="U3092" t="s">
        <v>245</v>
      </c>
      <c r="V3092">
        <v>1</v>
      </c>
      <c r="W3092" t="s">
        <v>247</v>
      </c>
    </row>
    <row r="3093" spans="1:23" x14ac:dyDescent="0.3">
      <c r="A3093">
        <v>3347</v>
      </c>
      <c r="B3093" s="15" t="s">
        <v>108</v>
      </c>
      <c r="C3093" t="str">
        <f>_xlfn.XLOOKUP($B3093, STANDARDS!$A:$A, STANDARDS!$B:$B,,0,2)</f>
        <v>Walcott Mbr, Kwagunt Fm, Chuar Gp</v>
      </c>
      <c r="J3093">
        <v>850</v>
      </c>
      <c r="M3093" t="s">
        <v>222</v>
      </c>
      <c r="P3093" t="s">
        <v>243</v>
      </c>
      <c r="S3093">
        <v>-27.8</v>
      </c>
      <c r="T3093">
        <v>0.2</v>
      </c>
      <c r="U3093" t="s">
        <v>245</v>
      </c>
      <c r="V3093">
        <v>1</v>
      </c>
      <c r="W3093" t="s">
        <v>247</v>
      </c>
    </row>
    <row r="3094" spans="1:23" x14ac:dyDescent="0.3">
      <c r="A3094">
        <v>3348</v>
      </c>
      <c r="B3094" s="15" t="s">
        <v>108</v>
      </c>
      <c r="C3094" t="str">
        <f>_xlfn.XLOOKUP($B3094, STANDARDS!$A:$A, STANDARDS!$B:$B,,0,2)</f>
        <v>Walcott Mbr, Kwagunt Fm, Chuar Gp</v>
      </c>
      <c r="J3094">
        <v>850</v>
      </c>
      <c r="M3094" t="s">
        <v>221</v>
      </c>
      <c r="P3094" t="s">
        <v>243</v>
      </c>
      <c r="S3094">
        <v>-26.5</v>
      </c>
      <c r="T3094">
        <v>0.2</v>
      </c>
      <c r="U3094" t="s">
        <v>245</v>
      </c>
      <c r="V3094">
        <v>1</v>
      </c>
      <c r="W3094" t="s">
        <v>247</v>
      </c>
    </row>
    <row r="3095" spans="1:23" x14ac:dyDescent="0.3">
      <c r="A3095">
        <v>3349</v>
      </c>
      <c r="B3095" s="15" t="s">
        <v>108</v>
      </c>
      <c r="C3095" t="str">
        <f>_xlfn.XLOOKUP($B3095, STANDARDS!$A:$A, STANDARDS!$B:$B,,0,2)</f>
        <v>Walcott Mbr, Kwagunt Fm, Chuar Gp</v>
      </c>
      <c r="J3095">
        <v>850</v>
      </c>
      <c r="M3095" t="s">
        <v>222</v>
      </c>
      <c r="P3095" t="s">
        <v>243</v>
      </c>
      <c r="S3095">
        <v>-26.5</v>
      </c>
      <c r="T3095">
        <v>0.2</v>
      </c>
      <c r="U3095" t="s">
        <v>245</v>
      </c>
      <c r="V3095">
        <v>1</v>
      </c>
      <c r="W3095" t="s">
        <v>247</v>
      </c>
    </row>
    <row r="3096" spans="1:23" x14ac:dyDescent="0.3">
      <c r="A3096">
        <v>3350</v>
      </c>
      <c r="B3096" s="15" t="s">
        <v>108</v>
      </c>
      <c r="C3096" t="str">
        <f>_xlfn.XLOOKUP($B3096, STANDARDS!$A:$A, STANDARDS!$B:$B,,0,2)</f>
        <v>Walcott Mbr, Kwagunt Fm, Chuar Gp</v>
      </c>
      <c r="J3096">
        <v>850</v>
      </c>
      <c r="M3096" t="s">
        <v>222</v>
      </c>
      <c r="P3096" t="s">
        <v>243</v>
      </c>
      <c r="S3096">
        <v>-26.3</v>
      </c>
      <c r="T3096">
        <v>0.2</v>
      </c>
      <c r="U3096" t="s">
        <v>245</v>
      </c>
      <c r="V3096">
        <v>1</v>
      </c>
      <c r="W3096" t="s">
        <v>247</v>
      </c>
    </row>
    <row r="3097" spans="1:23" x14ac:dyDescent="0.3">
      <c r="A3097">
        <v>3351</v>
      </c>
      <c r="B3097" s="15" t="s">
        <v>108</v>
      </c>
      <c r="C3097" t="str">
        <f>_xlfn.XLOOKUP($B3097, STANDARDS!$A:$A, STANDARDS!$B:$B,,0,2)</f>
        <v>Walcott Mbr, Kwagunt Fm, Chuar Gp</v>
      </c>
      <c r="J3097">
        <v>850</v>
      </c>
      <c r="M3097" t="s">
        <v>221</v>
      </c>
      <c r="P3097" t="s">
        <v>243</v>
      </c>
      <c r="S3097">
        <v>-26.5</v>
      </c>
      <c r="T3097">
        <v>0.2</v>
      </c>
      <c r="U3097" t="s">
        <v>245</v>
      </c>
      <c r="V3097">
        <v>1</v>
      </c>
      <c r="W3097" t="s">
        <v>247</v>
      </c>
    </row>
    <row r="3098" spans="1:23" x14ac:dyDescent="0.3">
      <c r="A3098">
        <v>3352</v>
      </c>
      <c r="B3098" s="15" t="s">
        <v>108</v>
      </c>
      <c r="C3098" t="str">
        <f>_xlfn.XLOOKUP($B3098, STANDARDS!$A:$A, STANDARDS!$B:$B,,0,2)</f>
        <v>Walcott Mbr, Kwagunt Fm, Chuar Gp</v>
      </c>
      <c r="J3098">
        <v>850</v>
      </c>
      <c r="M3098" t="s">
        <v>217</v>
      </c>
      <c r="P3098" t="s">
        <v>243</v>
      </c>
      <c r="S3098">
        <v>-27.2</v>
      </c>
      <c r="T3098">
        <v>0.2</v>
      </c>
      <c r="U3098" t="s">
        <v>245</v>
      </c>
      <c r="V3098">
        <v>1</v>
      </c>
      <c r="W3098" t="s">
        <v>247</v>
      </c>
    </row>
    <row r="3099" spans="1:23" x14ac:dyDescent="0.3">
      <c r="A3099">
        <v>3353</v>
      </c>
      <c r="B3099" s="15" t="s">
        <v>110</v>
      </c>
      <c r="C3099" t="str">
        <f>_xlfn.XLOOKUP($B3099, STANDARDS!$A:$A, STANDARDS!$B:$B,,0,2)</f>
        <v>Awatubi Mbr, Kwagunt Fm, Chuar Gp</v>
      </c>
      <c r="J3099">
        <v>862</v>
      </c>
      <c r="M3099" t="s">
        <v>222</v>
      </c>
      <c r="P3099" t="s">
        <v>243</v>
      </c>
      <c r="S3099">
        <v>-32.200000000000003</v>
      </c>
      <c r="T3099">
        <v>0.2</v>
      </c>
      <c r="U3099" t="s">
        <v>245</v>
      </c>
      <c r="V3099">
        <v>1</v>
      </c>
      <c r="W3099" t="s">
        <v>247</v>
      </c>
    </row>
    <row r="3100" spans="1:23" x14ac:dyDescent="0.3">
      <c r="A3100">
        <v>3354</v>
      </c>
      <c r="B3100" s="15" t="s">
        <v>110</v>
      </c>
      <c r="C3100" t="str">
        <f>_xlfn.XLOOKUP($B3100, STANDARDS!$A:$A, STANDARDS!$B:$B,,0,2)</f>
        <v>Awatubi Mbr, Kwagunt Fm, Chuar Gp</v>
      </c>
      <c r="J3100">
        <v>862</v>
      </c>
      <c r="M3100" t="s">
        <v>222</v>
      </c>
      <c r="P3100" t="s">
        <v>243</v>
      </c>
      <c r="S3100">
        <v>-27.4</v>
      </c>
      <c r="T3100">
        <v>0.2</v>
      </c>
      <c r="U3100" t="s">
        <v>245</v>
      </c>
      <c r="V3100">
        <v>1</v>
      </c>
      <c r="W3100" t="s">
        <v>247</v>
      </c>
    </row>
    <row r="3101" spans="1:23" x14ac:dyDescent="0.3">
      <c r="A3101">
        <v>3355</v>
      </c>
      <c r="B3101" s="15" t="s">
        <v>111</v>
      </c>
      <c r="C3101" t="str">
        <f>_xlfn.XLOOKUP($B3101, STANDARDS!$A:$A, STANDARDS!$B:$B,,0,2)</f>
        <v>Carbon Canyon Mbr, Galeros Fm, Chuar Gp</v>
      </c>
      <c r="J3101">
        <v>900</v>
      </c>
      <c r="M3101" t="s">
        <v>220</v>
      </c>
      <c r="P3101" t="s">
        <v>243</v>
      </c>
      <c r="S3101">
        <v>-28.4</v>
      </c>
      <c r="T3101">
        <v>0.2</v>
      </c>
      <c r="U3101" t="s">
        <v>245</v>
      </c>
      <c r="V3101">
        <v>1</v>
      </c>
      <c r="W3101" t="s">
        <v>247</v>
      </c>
    </row>
    <row r="3102" spans="1:23" x14ac:dyDescent="0.3">
      <c r="A3102">
        <v>3356</v>
      </c>
      <c r="B3102" s="15" t="s">
        <v>111</v>
      </c>
      <c r="C3102" t="str">
        <f>_xlfn.XLOOKUP($B3102, STANDARDS!$A:$A, STANDARDS!$B:$B,,0,2)</f>
        <v>Carbon Canyon Mbr, Galeros Fm, Chuar Gp</v>
      </c>
      <c r="J3102">
        <v>900</v>
      </c>
      <c r="M3102" t="s">
        <v>221</v>
      </c>
      <c r="P3102" t="s">
        <v>243</v>
      </c>
      <c r="S3102">
        <v>-26.3</v>
      </c>
      <c r="T3102">
        <v>0.2</v>
      </c>
      <c r="U3102" t="s">
        <v>245</v>
      </c>
      <c r="V3102">
        <v>1</v>
      </c>
      <c r="W3102" t="s">
        <v>247</v>
      </c>
    </row>
    <row r="3103" spans="1:23" x14ac:dyDescent="0.3">
      <c r="A3103">
        <v>3357</v>
      </c>
      <c r="B3103" s="15" t="s">
        <v>113</v>
      </c>
      <c r="C3103" t="str">
        <f>_xlfn.XLOOKUP($B3103, STANDARDS!$A:$A, STANDARDS!$B:$B,,0,2)</f>
        <v>Jupiter Mbr, Galeros Fm, Chuar Gp</v>
      </c>
      <c r="J3103">
        <v>930</v>
      </c>
      <c r="M3103" t="s">
        <v>222</v>
      </c>
      <c r="P3103" t="s">
        <v>243</v>
      </c>
      <c r="S3103">
        <v>-25.7</v>
      </c>
      <c r="T3103">
        <v>0.2</v>
      </c>
      <c r="U3103" t="s">
        <v>245</v>
      </c>
      <c r="V3103">
        <v>1</v>
      </c>
      <c r="W3103" t="s">
        <v>247</v>
      </c>
    </row>
    <row r="3104" spans="1:23" x14ac:dyDescent="0.3">
      <c r="A3104">
        <v>3358</v>
      </c>
      <c r="B3104" s="15" t="s">
        <v>113</v>
      </c>
      <c r="C3104" t="str">
        <f>_xlfn.XLOOKUP($B3104, STANDARDS!$A:$A, STANDARDS!$B:$B,,0,2)</f>
        <v>Jupiter Mbr, Galeros Fm, Chuar Gp</v>
      </c>
      <c r="J3104">
        <v>930</v>
      </c>
      <c r="M3104" t="s">
        <v>222</v>
      </c>
      <c r="P3104" t="s">
        <v>243</v>
      </c>
      <c r="S3104">
        <v>-20.6</v>
      </c>
      <c r="T3104">
        <v>0.2</v>
      </c>
      <c r="U3104" t="s">
        <v>245</v>
      </c>
      <c r="V3104">
        <v>1</v>
      </c>
      <c r="W3104" t="s">
        <v>247</v>
      </c>
    </row>
    <row r="3105" spans="1:23" x14ac:dyDescent="0.3">
      <c r="A3105">
        <v>3359</v>
      </c>
      <c r="B3105" s="15" t="s">
        <v>113</v>
      </c>
      <c r="C3105" t="str">
        <f>_xlfn.XLOOKUP($B3105, STANDARDS!$A:$A, STANDARDS!$B:$B,,0,2)</f>
        <v>Jupiter Mbr, Galeros Fm, Chuar Gp</v>
      </c>
      <c r="J3105">
        <v>930</v>
      </c>
      <c r="M3105" t="s">
        <v>222</v>
      </c>
      <c r="P3105" t="s">
        <v>243</v>
      </c>
      <c r="S3105">
        <v>-19.600000000000001</v>
      </c>
      <c r="T3105">
        <v>0.2</v>
      </c>
      <c r="U3105" t="s">
        <v>245</v>
      </c>
      <c r="V3105">
        <v>1</v>
      </c>
      <c r="W3105" t="s">
        <v>247</v>
      </c>
    </row>
    <row r="3106" spans="1:23" x14ac:dyDescent="0.3">
      <c r="A3106">
        <v>3360</v>
      </c>
      <c r="B3106" s="15" t="s">
        <v>113</v>
      </c>
      <c r="C3106" t="str">
        <f>_xlfn.XLOOKUP($B3106, STANDARDS!$A:$A, STANDARDS!$B:$B,,0,2)</f>
        <v>Jupiter Mbr, Galeros Fm, Chuar Gp</v>
      </c>
      <c r="J3106">
        <v>930</v>
      </c>
      <c r="M3106" t="s">
        <v>222</v>
      </c>
      <c r="P3106" t="s">
        <v>243</v>
      </c>
      <c r="S3106">
        <v>-30</v>
      </c>
      <c r="T3106">
        <v>0.2</v>
      </c>
      <c r="U3106" t="s">
        <v>245</v>
      </c>
      <c r="V3106">
        <v>1</v>
      </c>
      <c r="W3106" t="s">
        <v>247</v>
      </c>
    </row>
    <row r="3107" spans="1:23" x14ac:dyDescent="0.3">
      <c r="A3107">
        <v>3361</v>
      </c>
      <c r="B3107" s="15" t="s">
        <v>115</v>
      </c>
      <c r="C3107" t="str">
        <f>_xlfn.XLOOKUP($B3107, STANDARDS!$A:$A, STANDARDS!$B:$B,,0,2)</f>
        <v>Red Pine Shale</v>
      </c>
      <c r="J3107">
        <v>950</v>
      </c>
      <c r="M3107" t="s">
        <v>222</v>
      </c>
      <c r="P3107" t="s">
        <v>243</v>
      </c>
      <c r="S3107">
        <v>-17.7</v>
      </c>
      <c r="T3107">
        <v>0.2</v>
      </c>
      <c r="U3107" t="s">
        <v>245</v>
      </c>
      <c r="V3107">
        <v>1</v>
      </c>
      <c r="W3107" t="s">
        <v>247</v>
      </c>
    </row>
    <row r="3108" spans="1:23" x14ac:dyDescent="0.3">
      <c r="A3108">
        <v>3362</v>
      </c>
      <c r="B3108" s="15" t="s">
        <v>115</v>
      </c>
      <c r="C3108" t="str">
        <f>_xlfn.XLOOKUP($B3108, STANDARDS!$A:$A, STANDARDS!$B:$B,,0,2)</f>
        <v>Red Pine Shale</v>
      </c>
      <c r="J3108">
        <v>950</v>
      </c>
      <c r="M3108" t="s">
        <v>222</v>
      </c>
      <c r="P3108" t="s">
        <v>243</v>
      </c>
      <c r="S3108">
        <v>-17.100000000000001</v>
      </c>
      <c r="T3108">
        <v>0.2</v>
      </c>
      <c r="U3108" t="s">
        <v>245</v>
      </c>
      <c r="V3108">
        <v>1</v>
      </c>
      <c r="W3108" t="s">
        <v>247</v>
      </c>
    </row>
    <row r="3109" spans="1:23" x14ac:dyDescent="0.3">
      <c r="A3109">
        <v>3363</v>
      </c>
      <c r="B3109" s="15" t="s">
        <v>116</v>
      </c>
      <c r="C3109" t="str">
        <f>_xlfn.XLOOKUP($B3109, STANDARDS!$A:$A, STANDARDS!$B:$B,,0,2)</f>
        <v>Tanner Mbr, Galeros Fm, Chuar Gp</v>
      </c>
      <c r="J3109">
        <v>950</v>
      </c>
      <c r="M3109" t="s">
        <v>222</v>
      </c>
      <c r="P3109" t="s">
        <v>243</v>
      </c>
      <c r="S3109">
        <v>-24.8</v>
      </c>
      <c r="T3109">
        <v>0.2</v>
      </c>
      <c r="U3109" t="s">
        <v>245</v>
      </c>
      <c r="V3109">
        <v>1</v>
      </c>
      <c r="W3109" t="s">
        <v>247</v>
      </c>
    </row>
    <row r="3110" spans="1:23" x14ac:dyDescent="0.3">
      <c r="A3110">
        <v>3364</v>
      </c>
      <c r="B3110" s="15" t="s">
        <v>116</v>
      </c>
      <c r="C3110" t="str">
        <f>_xlfn.XLOOKUP($B3110, STANDARDS!$A:$A, STANDARDS!$B:$B,,0,2)</f>
        <v>Tanner Mbr, Galeros Fm, Chuar Gp</v>
      </c>
      <c r="J3110">
        <v>950</v>
      </c>
      <c r="M3110" t="s">
        <v>222</v>
      </c>
      <c r="P3110" t="s">
        <v>243</v>
      </c>
      <c r="S3110">
        <v>-22.4</v>
      </c>
      <c r="T3110">
        <v>0.2</v>
      </c>
      <c r="U3110" t="s">
        <v>245</v>
      </c>
      <c r="V3110">
        <v>1</v>
      </c>
      <c r="W3110" t="s">
        <v>247</v>
      </c>
    </row>
    <row r="3111" spans="1:23" x14ac:dyDescent="0.3">
      <c r="A3111">
        <v>3365</v>
      </c>
      <c r="B3111" s="15" t="s">
        <v>116</v>
      </c>
      <c r="C3111" t="str">
        <f>_xlfn.XLOOKUP($B3111, STANDARDS!$A:$A, STANDARDS!$B:$B,,0,2)</f>
        <v>Tanner Mbr, Galeros Fm, Chuar Gp</v>
      </c>
      <c r="J3111">
        <v>950</v>
      </c>
      <c r="M3111" t="s">
        <v>222</v>
      </c>
      <c r="P3111" t="s">
        <v>243</v>
      </c>
      <c r="S3111">
        <v>-36.200000000000003</v>
      </c>
      <c r="T3111">
        <v>0.2</v>
      </c>
      <c r="U3111" t="s">
        <v>245</v>
      </c>
      <c r="V3111">
        <v>1</v>
      </c>
      <c r="W3111" t="s">
        <v>247</v>
      </c>
    </row>
    <row r="3112" spans="1:23" x14ac:dyDescent="0.3">
      <c r="A3112">
        <v>3366</v>
      </c>
      <c r="B3112" s="15" t="s">
        <v>116</v>
      </c>
      <c r="C3112" t="str">
        <f>_xlfn.XLOOKUP($B3112, STANDARDS!$A:$A, STANDARDS!$B:$B,,0,2)</f>
        <v>Tanner Mbr, Galeros Fm, Chuar Gp</v>
      </c>
      <c r="J3112">
        <v>950</v>
      </c>
      <c r="M3112" t="s">
        <v>222</v>
      </c>
      <c r="P3112" t="s">
        <v>243</v>
      </c>
      <c r="S3112">
        <v>-28.1</v>
      </c>
      <c r="T3112">
        <v>0.2</v>
      </c>
      <c r="U3112" t="s">
        <v>245</v>
      </c>
      <c r="V3112">
        <v>1</v>
      </c>
      <c r="W3112" t="s">
        <v>247</v>
      </c>
    </row>
    <row r="3113" spans="1:23" x14ac:dyDescent="0.3">
      <c r="A3113">
        <v>3367</v>
      </c>
      <c r="B3113" s="15" t="s">
        <v>116</v>
      </c>
      <c r="C3113" t="str">
        <f>_xlfn.XLOOKUP($B3113, STANDARDS!$A:$A, STANDARDS!$B:$B,,0,2)</f>
        <v>Tanner Mbr, Galeros Fm, Chuar Gp</v>
      </c>
      <c r="J3113">
        <v>950</v>
      </c>
      <c r="M3113" t="s">
        <v>222</v>
      </c>
      <c r="P3113" t="s">
        <v>243</v>
      </c>
      <c r="S3113">
        <v>-20.9</v>
      </c>
      <c r="T3113">
        <v>0.2</v>
      </c>
      <c r="U3113" t="s">
        <v>245</v>
      </c>
      <c r="V3113">
        <v>1</v>
      </c>
      <c r="W3113" t="s">
        <v>247</v>
      </c>
    </row>
    <row r="3114" spans="1:23" x14ac:dyDescent="0.3">
      <c r="A3114">
        <v>3368</v>
      </c>
      <c r="B3114" s="15" t="s">
        <v>119</v>
      </c>
      <c r="C3114" t="str">
        <f>_xlfn.XLOOKUP($B3114, STANDARDS!$A:$A, STANDARDS!$B:$B,,0,2)</f>
        <v>Allamoore Fm</v>
      </c>
      <c r="J3114">
        <v>1050</v>
      </c>
      <c r="M3114" t="s">
        <v>217</v>
      </c>
      <c r="P3114" t="s">
        <v>243</v>
      </c>
      <c r="S3114">
        <v>-32.4</v>
      </c>
      <c r="T3114">
        <v>0.2</v>
      </c>
      <c r="U3114" t="s">
        <v>245</v>
      </c>
      <c r="V3114">
        <v>1</v>
      </c>
      <c r="W3114" t="s">
        <v>247</v>
      </c>
    </row>
    <row r="3115" spans="1:23" x14ac:dyDescent="0.3">
      <c r="A3115">
        <v>3369</v>
      </c>
      <c r="B3115" s="15" t="s">
        <v>120</v>
      </c>
      <c r="C3115" t="str">
        <f>_xlfn.XLOOKUP($B3115, STANDARDS!$A:$A, STANDARDS!$B:$B,,0,2)</f>
        <v>Nonesuch Fm</v>
      </c>
      <c r="J3115">
        <v>1055</v>
      </c>
      <c r="M3115" t="s">
        <v>220</v>
      </c>
      <c r="P3115" t="s">
        <v>243</v>
      </c>
      <c r="S3115">
        <v>-33.5</v>
      </c>
      <c r="T3115">
        <v>0.2</v>
      </c>
      <c r="U3115" t="s">
        <v>245</v>
      </c>
      <c r="V3115">
        <v>1</v>
      </c>
      <c r="W3115" t="s">
        <v>247</v>
      </c>
    </row>
    <row r="3116" spans="1:23" x14ac:dyDescent="0.3">
      <c r="A3116">
        <v>3370</v>
      </c>
      <c r="B3116" s="15" t="s">
        <v>128</v>
      </c>
      <c r="C3116" t="str">
        <f>_xlfn.XLOOKUP($B3116, STANDARDS!$A:$A, STANDARDS!$B:$B,,0,2)</f>
        <v>Honghuizhuang Fm</v>
      </c>
      <c r="J3116">
        <v>1250</v>
      </c>
      <c r="M3116" t="s">
        <v>222</v>
      </c>
      <c r="P3116" t="s">
        <v>243</v>
      </c>
      <c r="S3116">
        <v>-33.4</v>
      </c>
      <c r="T3116">
        <v>0.2</v>
      </c>
      <c r="U3116" t="s">
        <v>245</v>
      </c>
      <c r="V3116">
        <v>1</v>
      </c>
      <c r="W3116" t="s">
        <v>247</v>
      </c>
    </row>
    <row r="3117" spans="1:23" x14ac:dyDescent="0.3">
      <c r="A3117">
        <v>3371</v>
      </c>
      <c r="B3117" s="15" t="s">
        <v>128</v>
      </c>
      <c r="C3117" t="str">
        <f>_xlfn.XLOOKUP($B3117, STANDARDS!$A:$A, STANDARDS!$B:$B,,0,2)</f>
        <v>Honghuizhuang Fm</v>
      </c>
      <c r="J3117">
        <v>1250</v>
      </c>
      <c r="M3117" t="s">
        <v>222</v>
      </c>
      <c r="P3117" t="s">
        <v>243</v>
      </c>
      <c r="S3117">
        <v>-33</v>
      </c>
      <c r="T3117">
        <v>0.2</v>
      </c>
      <c r="U3117" t="s">
        <v>245</v>
      </c>
      <c r="V3117">
        <v>1</v>
      </c>
      <c r="W3117" t="s">
        <v>247</v>
      </c>
    </row>
    <row r="3118" spans="1:23" x14ac:dyDescent="0.3">
      <c r="A3118">
        <v>3372</v>
      </c>
      <c r="B3118" s="15" t="s">
        <v>132</v>
      </c>
      <c r="C3118" t="str">
        <f>_xlfn.XLOOKUP($B3118, STANDARDS!$A:$A, STANDARDS!$B:$B,,0,2)</f>
        <v>Wumishan Fm</v>
      </c>
      <c r="J3118">
        <v>1325</v>
      </c>
      <c r="M3118" t="s">
        <v>217</v>
      </c>
      <c r="P3118" t="s">
        <v>243</v>
      </c>
      <c r="S3118">
        <v>-30.1</v>
      </c>
      <c r="T3118">
        <v>0.2</v>
      </c>
      <c r="U3118" t="s">
        <v>245</v>
      </c>
      <c r="V3118">
        <v>1</v>
      </c>
      <c r="W3118" t="s">
        <v>247</v>
      </c>
    </row>
    <row r="3119" spans="1:23" x14ac:dyDescent="0.3">
      <c r="A3119">
        <v>3373</v>
      </c>
      <c r="B3119" s="15" t="s">
        <v>134</v>
      </c>
      <c r="C3119" t="str">
        <f>_xlfn.XLOOKUP($B3119, STANDARDS!$A:$A, STANDARDS!$B:$B,,0,2)</f>
        <v>McMinn Fm, Roper Gp</v>
      </c>
      <c r="J3119">
        <v>1340</v>
      </c>
      <c r="M3119" t="s">
        <v>220</v>
      </c>
      <c r="P3119" t="s">
        <v>243</v>
      </c>
      <c r="S3119">
        <v>-32.1</v>
      </c>
      <c r="T3119">
        <v>0.2</v>
      </c>
      <c r="U3119" t="s">
        <v>245</v>
      </c>
      <c r="V3119">
        <v>1</v>
      </c>
      <c r="W3119" t="s">
        <v>247</v>
      </c>
    </row>
    <row r="3120" spans="1:23" x14ac:dyDescent="0.3">
      <c r="A3120">
        <v>3374</v>
      </c>
      <c r="B3120" s="15" t="s">
        <v>134</v>
      </c>
      <c r="C3120" t="str">
        <f>_xlfn.XLOOKUP($B3120, STANDARDS!$A:$A, STANDARDS!$B:$B,,0,2)</f>
        <v>McMinn Fm, Roper Gp</v>
      </c>
      <c r="J3120">
        <v>1340</v>
      </c>
      <c r="M3120" t="s">
        <v>220</v>
      </c>
      <c r="P3120" t="s">
        <v>243</v>
      </c>
      <c r="S3120">
        <v>-33.200000000000003</v>
      </c>
      <c r="T3120">
        <v>0.2</v>
      </c>
      <c r="U3120" t="s">
        <v>245</v>
      </c>
      <c r="V3120">
        <v>1</v>
      </c>
      <c r="W3120" t="s">
        <v>247</v>
      </c>
    </row>
    <row r="3121" spans="1:23" x14ac:dyDescent="0.3">
      <c r="A3121">
        <v>3375</v>
      </c>
      <c r="B3121" s="15" t="s">
        <v>134</v>
      </c>
      <c r="C3121" t="str">
        <f>_xlfn.XLOOKUP($B3121, STANDARDS!$A:$A, STANDARDS!$B:$B,,0,2)</f>
        <v>McMinn Fm, Roper Gp</v>
      </c>
      <c r="J3121">
        <v>1340</v>
      </c>
      <c r="M3121" t="s">
        <v>220</v>
      </c>
      <c r="P3121" t="s">
        <v>243</v>
      </c>
      <c r="S3121">
        <v>-32.700000000000003</v>
      </c>
      <c r="T3121">
        <v>0.2</v>
      </c>
      <c r="U3121" t="s">
        <v>245</v>
      </c>
      <c r="V3121">
        <v>1</v>
      </c>
      <c r="W3121" t="s">
        <v>247</v>
      </c>
    </row>
    <row r="3122" spans="1:23" x14ac:dyDescent="0.3">
      <c r="A3122">
        <v>3376</v>
      </c>
      <c r="B3122" s="15" t="s">
        <v>134</v>
      </c>
      <c r="C3122" t="str">
        <f>_xlfn.XLOOKUP($B3122, STANDARDS!$A:$A, STANDARDS!$B:$B,,0,2)</f>
        <v>McMinn Fm, Roper Gp</v>
      </c>
      <c r="J3122">
        <v>1340</v>
      </c>
      <c r="M3122" t="s">
        <v>220</v>
      </c>
      <c r="P3122" t="s">
        <v>243</v>
      </c>
      <c r="S3122">
        <v>-32.4</v>
      </c>
      <c r="T3122">
        <v>0.2</v>
      </c>
      <c r="U3122" t="s">
        <v>245</v>
      </c>
      <c r="V3122">
        <v>1</v>
      </c>
      <c r="W3122" t="s">
        <v>247</v>
      </c>
    </row>
    <row r="3123" spans="1:23" x14ac:dyDescent="0.3">
      <c r="A3123">
        <v>3377</v>
      </c>
      <c r="B3123" s="15" t="s">
        <v>134</v>
      </c>
      <c r="C3123" t="str">
        <f>_xlfn.XLOOKUP($B3123, STANDARDS!$A:$A, STANDARDS!$B:$B,,0,2)</f>
        <v>McMinn Fm, Roper Gp</v>
      </c>
      <c r="J3123">
        <v>1340</v>
      </c>
      <c r="M3123" t="s">
        <v>220</v>
      </c>
      <c r="P3123" t="s">
        <v>243</v>
      </c>
      <c r="S3123">
        <v>-32.5</v>
      </c>
      <c r="T3123">
        <v>0.2</v>
      </c>
      <c r="U3123" t="s">
        <v>245</v>
      </c>
      <c r="V3123">
        <v>1</v>
      </c>
      <c r="W3123" t="s">
        <v>247</v>
      </c>
    </row>
    <row r="3124" spans="1:23" x14ac:dyDescent="0.3">
      <c r="A3124">
        <v>3378</v>
      </c>
      <c r="B3124" s="15" t="s">
        <v>136</v>
      </c>
      <c r="C3124" t="str">
        <f>_xlfn.XLOOKUP($B3124, STANDARDS!$A:$A, STANDARDS!$B:$B,,0,2)</f>
        <v>Yangzhuang Fm</v>
      </c>
      <c r="J3124">
        <v>1350</v>
      </c>
      <c r="M3124" t="s">
        <v>217</v>
      </c>
      <c r="P3124" t="s">
        <v>243</v>
      </c>
      <c r="S3124">
        <v>-28.4</v>
      </c>
      <c r="T3124">
        <v>0.2</v>
      </c>
      <c r="U3124" t="s">
        <v>245</v>
      </c>
      <c r="V3124">
        <v>1</v>
      </c>
      <c r="W3124" t="s">
        <v>247</v>
      </c>
    </row>
    <row r="3125" spans="1:23" x14ac:dyDescent="0.3">
      <c r="A3125">
        <v>3379</v>
      </c>
      <c r="B3125" s="15" t="s">
        <v>137</v>
      </c>
      <c r="C3125" t="str">
        <f>_xlfn.XLOOKUP($B3125, STANDARDS!$A:$A, STANDARDS!$B:$B,,0,2)</f>
        <v>Bungle Bungle Dolomite</v>
      </c>
      <c r="J3125">
        <v>1364</v>
      </c>
      <c r="M3125" t="s">
        <v>221</v>
      </c>
      <c r="P3125" t="s">
        <v>243</v>
      </c>
      <c r="S3125">
        <v>-22.6</v>
      </c>
      <c r="T3125">
        <v>0.2</v>
      </c>
      <c r="U3125" t="s">
        <v>245</v>
      </c>
      <c r="V3125">
        <v>1</v>
      </c>
      <c r="W3125" t="s">
        <v>247</v>
      </c>
    </row>
    <row r="3126" spans="1:23" x14ac:dyDescent="0.3">
      <c r="A3126">
        <v>3380</v>
      </c>
      <c r="B3126" s="15" t="s">
        <v>137</v>
      </c>
      <c r="C3126" t="str">
        <f>_xlfn.XLOOKUP($B3126, STANDARDS!$A:$A, STANDARDS!$B:$B,,0,2)</f>
        <v>Bungle Bungle Dolomite</v>
      </c>
      <c r="J3126">
        <v>1364</v>
      </c>
      <c r="M3126" t="s">
        <v>221</v>
      </c>
      <c r="P3126" t="s">
        <v>243</v>
      </c>
      <c r="S3126">
        <v>-25.1</v>
      </c>
      <c r="T3126">
        <v>0.2</v>
      </c>
      <c r="U3126" t="s">
        <v>245</v>
      </c>
      <c r="V3126">
        <v>1</v>
      </c>
      <c r="W3126" t="s">
        <v>247</v>
      </c>
    </row>
    <row r="3127" spans="1:23" x14ac:dyDescent="0.3">
      <c r="A3127">
        <v>3381</v>
      </c>
      <c r="B3127" s="15" t="s">
        <v>139</v>
      </c>
      <c r="C3127" t="str">
        <f>_xlfn.XLOOKUP($B3127, STANDARDS!$A:$A, STANDARDS!$B:$B,,0,2)</f>
        <v>Dismal Lakes Gp</v>
      </c>
      <c r="J3127">
        <v>1400</v>
      </c>
      <c r="M3127" t="s">
        <v>217</v>
      </c>
      <c r="P3127" t="s">
        <v>243</v>
      </c>
      <c r="S3127">
        <v>-28.7</v>
      </c>
      <c r="T3127">
        <v>0.2</v>
      </c>
      <c r="U3127" t="s">
        <v>245</v>
      </c>
      <c r="V3127">
        <v>1</v>
      </c>
      <c r="W3127" t="s">
        <v>247</v>
      </c>
    </row>
    <row r="3128" spans="1:23" x14ac:dyDescent="0.3">
      <c r="A3128">
        <v>3382</v>
      </c>
      <c r="B3128" s="15" t="s">
        <v>140</v>
      </c>
      <c r="C3128" t="str">
        <f>_xlfn.XLOOKUP($B3128, STANDARDS!$A:$A, STANDARDS!$B:$B,,0,2)</f>
        <v>Greyson Shale</v>
      </c>
      <c r="J3128">
        <v>1420</v>
      </c>
      <c r="M3128" t="s">
        <v>220</v>
      </c>
      <c r="P3128" t="s">
        <v>243</v>
      </c>
      <c r="S3128">
        <v>-28.3</v>
      </c>
      <c r="T3128">
        <v>0.2</v>
      </c>
      <c r="U3128" t="s">
        <v>245</v>
      </c>
      <c r="V3128">
        <v>1</v>
      </c>
      <c r="W3128" t="s">
        <v>247</v>
      </c>
    </row>
    <row r="3129" spans="1:23" x14ac:dyDescent="0.3">
      <c r="A3129">
        <v>3383</v>
      </c>
      <c r="B3129" s="15" t="s">
        <v>141</v>
      </c>
      <c r="C3129" t="str">
        <f>_xlfn.XLOOKUP($B3129, STANDARDS!$A:$A, STANDARDS!$B:$B,,0,2)</f>
        <v>Gaoyuzhuang Fm</v>
      </c>
      <c r="J3129">
        <v>1425</v>
      </c>
      <c r="M3129" t="s">
        <v>217</v>
      </c>
      <c r="P3129" t="s">
        <v>243</v>
      </c>
      <c r="S3129">
        <v>-31.4</v>
      </c>
      <c r="T3129">
        <v>0.2</v>
      </c>
      <c r="U3129" t="s">
        <v>245</v>
      </c>
      <c r="V3129">
        <v>1</v>
      </c>
      <c r="W3129" t="s">
        <v>247</v>
      </c>
    </row>
    <row r="3130" spans="1:23" x14ac:dyDescent="0.3">
      <c r="A3130">
        <v>3384</v>
      </c>
      <c r="B3130" s="15" t="s">
        <v>141</v>
      </c>
      <c r="C3130" t="str">
        <f>_xlfn.XLOOKUP($B3130, STANDARDS!$A:$A, STANDARDS!$B:$B,,0,2)</f>
        <v>Gaoyuzhuang Fm</v>
      </c>
      <c r="J3130">
        <v>1425</v>
      </c>
      <c r="M3130" t="s">
        <v>217</v>
      </c>
      <c r="P3130" t="s">
        <v>243</v>
      </c>
      <c r="S3130">
        <v>-31</v>
      </c>
      <c r="T3130">
        <v>0.2</v>
      </c>
      <c r="U3130" t="s">
        <v>245</v>
      </c>
      <c r="V3130">
        <v>1</v>
      </c>
      <c r="W3130" t="s">
        <v>247</v>
      </c>
    </row>
    <row r="3131" spans="1:23" x14ac:dyDescent="0.3">
      <c r="A3131">
        <v>3385</v>
      </c>
      <c r="B3131" s="15" t="s">
        <v>143</v>
      </c>
      <c r="C3131" t="str">
        <f>_xlfn.XLOOKUP($B3131, STANDARDS!$A:$A, STANDARDS!$B:$B,,0,2)</f>
        <v>Newland Fm, Belt Sgp</v>
      </c>
      <c r="J3131">
        <v>1440</v>
      </c>
      <c r="M3131" t="s">
        <v>222</v>
      </c>
      <c r="P3131" t="s">
        <v>243</v>
      </c>
      <c r="S3131">
        <v>-31.8</v>
      </c>
      <c r="T3131">
        <v>0.2</v>
      </c>
      <c r="U3131" t="s">
        <v>245</v>
      </c>
      <c r="V3131">
        <v>1</v>
      </c>
      <c r="W3131" t="s">
        <v>247</v>
      </c>
    </row>
    <row r="3132" spans="1:23" x14ac:dyDescent="0.3">
      <c r="A3132">
        <v>3386</v>
      </c>
      <c r="B3132" s="15" t="s">
        <v>143</v>
      </c>
      <c r="C3132" t="str">
        <f>_xlfn.XLOOKUP($B3132, STANDARDS!$A:$A, STANDARDS!$B:$B,,0,2)</f>
        <v>Newland Fm, Belt Sgp</v>
      </c>
      <c r="J3132">
        <v>1440</v>
      </c>
      <c r="M3132" t="s">
        <v>222</v>
      </c>
      <c r="P3132" t="s">
        <v>243</v>
      </c>
      <c r="S3132">
        <v>-27.5</v>
      </c>
      <c r="T3132">
        <v>0.2</v>
      </c>
      <c r="U3132" t="s">
        <v>245</v>
      </c>
      <c r="V3132">
        <v>1</v>
      </c>
      <c r="W3132" t="s">
        <v>247</v>
      </c>
    </row>
    <row r="3133" spans="1:23" x14ac:dyDescent="0.3">
      <c r="A3133">
        <v>3387</v>
      </c>
      <c r="B3133" s="15" t="s">
        <v>143</v>
      </c>
      <c r="C3133" t="str">
        <f>_xlfn.XLOOKUP($B3133, STANDARDS!$A:$A, STANDARDS!$B:$B,,0,2)</f>
        <v>Newland Fm, Belt Sgp</v>
      </c>
      <c r="J3133">
        <v>1440</v>
      </c>
      <c r="M3133" t="s">
        <v>222</v>
      </c>
      <c r="P3133" t="s">
        <v>243</v>
      </c>
      <c r="S3133">
        <v>-28.3</v>
      </c>
      <c r="T3133">
        <v>0.2</v>
      </c>
      <c r="U3133" t="s">
        <v>245</v>
      </c>
      <c r="V3133">
        <v>1</v>
      </c>
      <c r="W3133" t="s">
        <v>247</v>
      </c>
    </row>
    <row r="3134" spans="1:23" x14ac:dyDescent="0.3">
      <c r="A3134">
        <v>3388</v>
      </c>
      <c r="B3134" s="15" t="s">
        <v>151</v>
      </c>
      <c r="C3134" t="str">
        <f>_xlfn.XLOOKUP($B3134, STANDARDS!$A:$A, STANDARDS!$B:$B,,0,2)</f>
        <v>Tuanshanzi Fm</v>
      </c>
      <c r="J3134">
        <v>1750</v>
      </c>
      <c r="M3134" t="s">
        <v>221</v>
      </c>
      <c r="P3134" t="s">
        <v>243</v>
      </c>
      <c r="S3134">
        <v>-31.4</v>
      </c>
      <c r="T3134">
        <v>0.2</v>
      </c>
      <c r="U3134" t="s">
        <v>245</v>
      </c>
      <c r="V3134">
        <v>1</v>
      </c>
      <c r="W3134" t="s">
        <v>247</v>
      </c>
    </row>
    <row r="3135" spans="1:23" x14ac:dyDescent="0.3">
      <c r="A3135">
        <v>3389</v>
      </c>
      <c r="B3135" s="15" t="s">
        <v>152</v>
      </c>
      <c r="C3135" t="str">
        <f>_xlfn.XLOOKUP($B3135, STANDARDS!$A:$A, STANDARDS!$B:$B,,0,2)</f>
        <v>Chuanlinggou Fm</v>
      </c>
      <c r="J3135">
        <v>1850</v>
      </c>
      <c r="M3135" t="s">
        <v>222</v>
      </c>
      <c r="P3135" t="s">
        <v>243</v>
      </c>
      <c r="S3135">
        <v>-31.3</v>
      </c>
      <c r="T3135">
        <v>0.2</v>
      </c>
      <c r="U3135" t="s">
        <v>245</v>
      </c>
      <c r="V3135">
        <v>1</v>
      </c>
      <c r="W3135" t="s">
        <v>247</v>
      </c>
    </row>
    <row r="3136" spans="1:23" x14ac:dyDescent="0.3">
      <c r="A3136">
        <v>3390</v>
      </c>
      <c r="B3136" s="15" t="s">
        <v>152</v>
      </c>
      <c r="C3136" t="str">
        <f>_xlfn.XLOOKUP($B3136, STANDARDS!$A:$A, STANDARDS!$B:$B,,0,2)</f>
        <v>Chuanlinggou Fm</v>
      </c>
      <c r="J3136">
        <v>1850</v>
      </c>
      <c r="M3136" t="s">
        <v>222</v>
      </c>
      <c r="P3136" t="s">
        <v>243</v>
      </c>
      <c r="S3136">
        <v>-33</v>
      </c>
      <c r="T3136">
        <v>0.2</v>
      </c>
      <c r="U3136" t="s">
        <v>245</v>
      </c>
      <c r="V3136">
        <v>1</v>
      </c>
      <c r="W3136" t="s">
        <v>247</v>
      </c>
    </row>
    <row r="3137" spans="1:23" x14ac:dyDescent="0.3">
      <c r="A3137">
        <v>3391</v>
      </c>
      <c r="B3137" s="15" t="s">
        <v>152</v>
      </c>
      <c r="C3137" t="str">
        <f>_xlfn.XLOOKUP($B3137, STANDARDS!$A:$A, STANDARDS!$B:$B,,0,2)</f>
        <v>Chuanlinggou Fm</v>
      </c>
      <c r="J3137">
        <v>1850</v>
      </c>
      <c r="M3137" t="s">
        <v>222</v>
      </c>
      <c r="P3137" t="s">
        <v>243</v>
      </c>
      <c r="S3137">
        <v>-32.700000000000003</v>
      </c>
      <c r="T3137">
        <v>0.2</v>
      </c>
      <c r="U3137" t="s">
        <v>245</v>
      </c>
      <c r="V3137">
        <v>1</v>
      </c>
      <c r="W3137" t="s">
        <v>247</v>
      </c>
    </row>
    <row r="3138" spans="1:23" x14ac:dyDescent="0.3">
      <c r="A3138">
        <v>3392</v>
      </c>
      <c r="B3138" s="15" t="s">
        <v>153</v>
      </c>
      <c r="C3138" t="str">
        <f>_xlfn.XLOOKUP($B3138, STANDARDS!$A:$A, STANDARDS!$B:$B,,0,2)</f>
        <v>Koolpin Fm, South Alligator Gp</v>
      </c>
      <c r="J3138">
        <v>1885</v>
      </c>
      <c r="M3138" t="s">
        <v>217</v>
      </c>
      <c r="P3138" t="s">
        <v>243</v>
      </c>
      <c r="S3138">
        <v>-30.4</v>
      </c>
      <c r="T3138">
        <v>0.2</v>
      </c>
      <c r="U3138" t="s">
        <v>245</v>
      </c>
      <c r="V3138">
        <v>1</v>
      </c>
      <c r="W3138" t="s">
        <v>247</v>
      </c>
    </row>
    <row r="3139" spans="1:23" x14ac:dyDescent="0.3">
      <c r="A3139">
        <v>3393</v>
      </c>
      <c r="B3139" s="15" t="s">
        <v>154</v>
      </c>
      <c r="C3139" t="str">
        <f>_xlfn.XLOOKUP($B3139, STANDARDS!$A:$A, STANDARDS!$B:$B,,0,2)</f>
        <v>Fontano Fm</v>
      </c>
      <c r="J3139">
        <v>1900</v>
      </c>
      <c r="M3139" t="s">
        <v>222</v>
      </c>
      <c r="P3139" t="s">
        <v>243</v>
      </c>
      <c r="S3139">
        <v>-30.1</v>
      </c>
      <c r="T3139">
        <v>0.2</v>
      </c>
      <c r="U3139" t="s">
        <v>245</v>
      </c>
      <c r="V3139">
        <v>1</v>
      </c>
      <c r="W3139" t="s">
        <v>247</v>
      </c>
    </row>
    <row r="3140" spans="1:23" x14ac:dyDescent="0.3">
      <c r="A3140">
        <v>3394</v>
      </c>
      <c r="B3140" s="15" t="s">
        <v>155</v>
      </c>
      <c r="C3140" t="str">
        <f>_xlfn.XLOOKUP($B3140, STANDARDS!$A:$A, STANDARDS!$B:$B,,0,2)</f>
        <v>Rove Fm</v>
      </c>
      <c r="J3140">
        <v>1900</v>
      </c>
      <c r="M3140" t="s">
        <v>222</v>
      </c>
      <c r="P3140" t="s">
        <v>243</v>
      </c>
      <c r="S3140">
        <v>-31.6</v>
      </c>
      <c r="T3140">
        <v>0.2</v>
      </c>
      <c r="U3140" t="s">
        <v>245</v>
      </c>
      <c r="V3140">
        <v>1</v>
      </c>
      <c r="W3140" t="s">
        <v>247</v>
      </c>
    </row>
    <row r="3141" spans="1:23" x14ac:dyDescent="0.3">
      <c r="A3141">
        <v>3395</v>
      </c>
      <c r="B3141" s="15" t="s">
        <v>155</v>
      </c>
      <c r="C3141" t="str">
        <f>_xlfn.XLOOKUP($B3141, STANDARDS!$A:$A, STANDARDS!$B:$B,,0,2)</f>
        <v>Rove Fm</v>
      </c>
      <c r="J3141">
        <v>1900</v>
      </c>
      <c r="M3141" t="s">
        <v>222</v>
      </c>
      <c r="P3141" t="s">
        <v>243</v>
      </c>
      <c r="S3141">
        <v>-32.1</v>
      </c>
      <c r="T3141">
        <v>0.2</v>
      </c>
      <c r="U3141" t="s">
        <v>245</v>
      </c>
      <c r="V3141">
        <v>1</v>
      </c>
      <c r="W3141" t="s">
        <v>247</v>
      </c>
    </row>
    <row r="3142" spans="1:23" x14ac:dyDescent="0.3">
      <c r="A3142">
        <v>3396</v>
      </c>
      <c r="B3142" s="15" t="s">
        <v>155</v>
      </c>
      <c r="C3142" t="str">
        <f>_xlfn.XLOOKUP($B3142, STANDARDS!$A:$A, STANDARDS!$B:$B,,0,2)</f>
        <v>Rove Fm</v>
      </c>
      <c r="J3142">
        <v>1900</v>
      </c>
      <c r="M3142" t="s">
        <v>222</v>
      </c>
      <c r="P3142" t="s">
        <v>243</v>
      </c>
      <c r="S3142">
        <v>-31.6</v>
      </c>
      <c r="T3142">
        <v>0.2</v>
      </c>
      <c r="U3142" t="s">
        <v>245</v>
      </c>
      <c r="V3142">
        <v>1</v>
      </c>
      <c r="W3142" t="s">
        <v>247</v>
      </c>
    </row>
    <row r="3143" spans="1:23" x14ac:dyDescent="0.3">
      <c r="A3143">
        <v>3397</v>
      </c>
      <c r="B3143" s="15" t="s">
        <v>157</v>
      </c>
      <c r="C3143" t="str">
        <f>_xlfn.XLOOKUP($B3143, STANDARDS!$A:$A, STANDARDS!$B:$B,,0,2)</f>
        <v>Union Island Gp</v>
      </c>
      <c r="J3143">
        <v>1900</v>
      </c>
      <c r="M3143" t="s">
        <v>222</v>
      </c>
      <c r="P3143" t="s">
        <v>243</v>
      </c>
      <c r="S3143">
        <v>-38.9</v>
      </c>
      <c r="T3143">
        <v>0.2</v>
      </c>
      <c r="U3143" t="s">
        <v>245</v>
      </c>
      <c r="V3143">
        <v>1</v>
      </c>
      <c r="W3143" t="s">
        <v>247</v>
      </c>
    </row>
    <row r="3144" spans="1:23" x14ac:dyDescent="0.3">
      <c r="A3144">
        <v>3398</v>
      </c>
      <c r="B3144" s="15" t="s">
        <v>159</v>
      </c>
      <c r="C3144" t="str">
        <f>_xlfn.XLOOKUP($B3144, STANDARDS!$A:$A, STANDARDS!$B:$B,,0,2)</f>
        <v>Rocknest Fm, Epworth Gp</v>
      </c>
      <c r="J3144">
        <v>1925</v>
      </c>
      <c r="M3144" t="s">
        <v>221</v>
      </c>
      <c r="P3144" t="s">
        <v>243</v>
      </c>
      <c r="S3144">
        <v>-24.1</v>
      </c>
      <c r="T3144">
        <v>0.2</v>
      </c>
      <c r="U3144" t="s">
        <v>245</v>
      </c>
      <c r="V3144">
        <v>1</v>
      </c>
      <c r="W3144" t="s">
        <v>247</v>
      </c>
    </row>
    <row r="3145" spans="1:23" x14ac:dyDescent="0.3">
      <c r="A3145">
        <v>3399</v>
      </c>
      <c r="B3145" s="15" t="s">
        <v>159</v>
      </c>
      <c r="C3145" t="str">
        <f>_xlfn.XLOOKUP($B3145, STANDARDS!$A:$A, STANDARDS!$B:$B,,0,2)</f>
        <v>Rocknest Fm, Epworth Gp</v>
      </c>
      <c r="J3145">
        <v>1925</v>
      </c>
      <c r="M3145" t="s">
        <v>221</v>
      </c>
      <c r="P3145" t="s">
        <v>243</v>
      </c>
      <c r="S3145">
        <v>-24.7</v>
      </c>
      <c r="T3145">
        <v>0.2</v>
      </c>
      <c r="U3145" t="s">
        <v>245</v>
      </c>
      <c r="V3145">
        <v>1</v>
      </c>
      <c r="W3145" t="s">
        <v>247</v>
      </c>
    </row>
    <row r="3146" spans="1:23" x14ac:dyDescent="0.3">
      <c r="A3146">
        <v>3400</v>
      </c>
      <c r="B3146" s="15" t="s">
        <v>159</v>
      </c>
      <c r="C3146" t="str">
        <f>_xlfn.XLOOKUP($B3146, STANDARDS!$A:$A, STANDARDS!$B:$B,,0,2)</f>
        <v>Rocknest Fm, Epworth Gp</v>
      </c>
      <c r="J3146">
        <v>1925</v>
      </c>
      <c r="M3146" t="s">
        <v>221</v>
      </c>
      <c r="P3146" t="s">
        <v>243</v>
      </c>
      <c r="S3146">
        <v>-23.1</v>
      </c>
      <c r="T3146">
        <v>0.2</v>
      </c>
      <c r="U3146" t="s">
        <v>245</v>
      </c>
      <c r="V3146">
        <v>1</v>
      </c>
      <c r="W3146" t="s">
        <v>247</v>
      </c>
    </row>
    <row r="3147" spans="1:23" x14ac:dyDescent="0.3">
      <c r="A3147">
        <v>3401</v>
      </c>
      <c r="B3147" s="15" t="s">
        <v>159</v>
      </c>
      <c r="C3147" t="str">
        <f>_xlfn.XLOOKUP($B3147, STANDARDS!$A:$A, STANDARDS!$B:$B,,0,2)</f>
        <v>Rocknest Fm, Epworth Gp</v>
      </c>
      <c r="J3147">
        <v>1925</v>
      </c>
      <c r="M3147" t="s">
        <v>217</v>
      </c>
      <c r="P3147" t="s">
        <v>243</v>
      </c>
      <c r="S3147">
        <v>-24.2</v>
      </c>
      <c r="T3147">
        <v>0.2</v>
      </c>
      <c r="U3147" t="s">
        <v>245</v>
      </c>
      <c r="V3147">
        <v>1</v>
      </c>
      <c r="W3147" t="s">
        <v>247</v>
      </c>
    </row>
    <row r="3148" spans="1:23" x14ac:dyDescent="0.3">
      <c r="A3148">
        <v>3402</v>
      </c>
      <c r="B3148" s="15" t="s">
        <v>159</v>
      </c>
      <c r="C3148" t="str">
        <f>_xlfn.XLOOKUP($B3148, STANDARDS!$A:$A, STANDARDS!$B:$B,,0,2)</f>
        <v>Rocknest Fm, Epworth Gp</v>
      </c>
      <c r="J3148">
        <v>1925</v>
      </c>
      <c r="M3148" t="s">
        <v>221</v>
      </c>
      <c r="P3148" t="s">
        <v>243</v>
      </c>
      <c r="S3148">
        <v>-12.6</v>
      </c>
      <c r="T3148">
        <v>0.2</v>
      </c>
      <c r="U3148" t="s">
        <v>245</v>
      </c>
      <c r="V3148">
        <v>1</v>
      </c>
      <c r="W3148" t="s">
        <v>247</v>
      </c>
    </row>
    <row r="3149" spans="1:23" x14ac:dyDescent="0.3">
      <c r="A3149">
        <v>3403</v>
      </c>
      <c r="B3149" s="15" t="s">
        <v>160</v>
      </c>
      <c r="C3149" t="str">
        <f>_xlfn.XLOOKUP($B3149, STANDARDS!$A:$A, STANDARDS!$B:$B,,0,2)</f>
        <v>Tyler Fm</v>
      </c>
      <c r="J3149">
        <v>1950</v>
      </c>
      <c r="M3149" t="s">
        <v>222</v>
      </c>
      <c r="P3149" t="s">
        <v>243</v>
      </c>
      <c r="S3149">
        <v>-31.8</v>
      </c>
      <c r="T3149">
        <v>0.2</v>
      </c>
      <c r="U3149" t="s">
        <v>245</v>
      </c>
      <c r="V3149">
        <v>1</v>
      </c>
      <c r="W3149" t="s">
        <v>247</v>
      </c>
    </row>
    <row r="3150" spans="1:23" x14ac:dyDescent="0.3">
      <c r="A3150">
        <v>3404</v>
      </c>
      <c r="B3150" s="15" t="s">
        <v>160</v>
      </c>
      <c r="C3150" t="str">
        <f>_xlfn.XLOOKUP($B3150, STANDARDS!$A:$A, STANDARDS!$B:$B,,0,2)</f>
        <v>Tyler Fm</v>
      </c>
      <c r="J3150">
        <v>1950</v>
      </c>
      <c r="M3150" t="s">
        <v>222</v>
      </c>
      <c r="P3150" t="s">
        <v>243</v>
      </c>
      <c r="S3150">
        <v>-31.7</v>
      </c>
      <c r="T3150">
        <v>0.2</v>
      </c>
      <c r="U3150" t="s">
        <v>245</v>
      </c>
      <c r="V3150">
        <v>1</v>
      </c>
      <c r="W3150" t="s">
        <v>247</v>
      </c>
    </row>
    <row r="3151" spans="1:23" x14ac:dyDescent="0.3">
      <c r="A3151">
        <v>3405</v>
      </c>
      <c r="B3151" s="15" t="s">
        <v>251</v>
      </c>
      <c r="C3151" t="str">
        <f>_xlfn.XLOOKUP($B3151, STANDARDS!$A:$A, STANDARDS!$B:$B,,0,2)</f>
        <v>Gunflint Iron Fm</v>
      </c>
      <c r="J3151">
        <v>2090</v>
      </c>
      <c r="M3151" t="s">
        <v>217</v>
      </c>
      <c r="P3151" t="s">
        <v>243</v>
      </c>
      <c r="S3151">
        <v>-32.9</v>
      </c>
      <c r="T3151">
        <v>0.2</v>
      </c>
      <c r="U3151" t="s">
        <v>245</v>
      </c>
      <c r="V3151">
        <v>1</v>
      </c>
      <c r="W3151" t="s">
        <v>247</v>
      </c>
    </row>
    <row r="3152" spans="1:23" x14ac:dyDescent="0.3">
      <c r="A3152">
        <v>3406</v>
      </c>
      <c r="B3152" s="15" t="s">
        <v>251</v>
      </c>
      <c r="C3152" t="str">
        <f>_xlfn.XLOOKUP($B3152, STANDARDS!$A:$A, STANDARDS!$B:$B,,0,2)</f>
        <v>Gunflint Iron Fm</v>
      </c>
      <c r="J3152">
        <v>2090</v>
      </c>
      <c r="M3152" t="s">
        <v>217</v>
      </c>
      <c r="P3152" t="s">
        <v>243</v>
      </c>
      <c r="S3152">
        <v>-31.7</v>
      </c>
      <c r="T3152">
        <v>0.2</v>
      </c>
      <c r="U3152" t="s">
        <v>245</v>
      </c>
      <c r="V3152">
        <v>1</v>
      </c>
      <c r="W3152" t="s">
        <v>247</v>
      </c>
    </row>
    <row r="3153" spans="1:23" x14ac:dyDescent="0.3">
      <c r="A3153">
        <v>3407</v>
      </c>
      <c r="B3153" s="15" t="s">
        <v>251</v>
      </c>
      <c r="C3153" t="str">
        <f>_xlfn.XLOOKUP($B3153, STANDARDS!$A:$A, STANDARDS!$B:$B,,0,2)</f>
        <v>Gunflint Iron Fm</v>
      </c>
      <c r="J3153">
        <v>2090</v>
      </c>
      <c r="M3153" t="s">
        <v>221</v>
      </c>
      <c r="P3153" t="s">
        <v>243</v>
      </c>
      <c r="S3153">
        <v>-31.7</v>
      </c>
      <c r="T3153">
        <v>0.2</v>
      </c>
      <c r="U3153" t="s">
        <v>245</v>
      </c>
      <c r="V3153">
        <v>1</v>
      </c>
      <c r="W3153" t="s">
        <v>247</v>
      </c>
    </row>
    <row r="3154" spans="1:23" x14ac:dyDescent="0.3">
      <c r="A3154">
        <v>3408</v>
      </c>
      <c r="B3154" s="15" t="s">
        <v>251</v>
      </c>
      <c r="C3154" t="str">
        <f>_xlfn.XLOOKUP($B3154, STANDARDS!$A:$A, STANDARDS!$B:$B,,0,2)</f>
        <v>Gunflint Iron Fm</v>
      </c>
      <c r="J3154">
        <v>2090</v>
      </c>
      <c r="M3154" t="s">
        <v>217</v>
      </c>
      <c r="P3154" t="s">
        <v>243</v>
      </c>
      <c r="S3154">
        <v>-33.299999999999997</v>
      </c>
      <c r="T3154">
        <v>0.2</v>
      </c>
      <c r="U3154" t="s">
        <v>245</v>
      </c>
      <c r="V3154">
        <v>1</v>
      </c>
      <c r="W3154" t="s">
        <v>247</v>
      </c>
    </row>
    <row r="3155" spans="1:23" x14ac:dyDescent="0.3">
      <c r="A3155">
        <v>3409</v>
      </c>
      <c r="B3155" s="15" t="s">
        <v>251</v>
      </c>
      <c r="C3155" t="str">
        <f>_xlfn.XLOOKUP($B3155, STANDARDS!$A:$A, STANDARDS!$B:$B,,0,2)</f>
        <v>Gunflint Iron Fm</v>
      </c>
      <c r="J3155">
        <v>2090</v>
      </c>
      <c r="M3155" t="s">
        <v>217</v>
      </c>
      <c r="P3155" t="s">
        <v>243</v>
      </c>
      <c r="S3155">
        <v>-33.1</v>
      </c>
      <c r="T3155">
        <v>0.2</v>
      </c>
      <c r="U3155" t="s">
        <v>245</v>
      </c>
      <c r="V3155">
        <v>1</v>
      </c>
      <c r="W3155" t="s">
        <v>247</v>
      </c>
    </row>
    <row r="3156" spans="1:23" x14ac:dyDescent="0.3">
      <c r="A3156">
        <v>3410</v>
      </c>
      <c r="B3156" s="15" t="s">
        <v>176</v>
      </c>
      <c r="C3156" t="str">
        <f>_xlfn.XLOOKUP($B3156, STANDARDS!$A:$A, STANDARDS!$B:$B,,0,2)</f>
        <v>Reivilo Fm</v>
      </c>
      <c r="J3156">
        <v>2300</v>
      </c>
      <c r="M3156" t="s">
        <v>222</v>
      </c>
      <c r="P3156" t="s">
        <v>243</v>
      </c>
      <c r="S3156">
        <v>-34.5</v>
      </c>
      <c r="T3156">
        <v>0.2</v>
      </c>
      <c r="U3156" t="s">
        <v>245</v>
      </c>
      <c r="V3156">
        <v>1</v>
      </c>
      <c r="W3156" t="s">
        <v>247</v>
      </c>
    </row>
    <row r="3157" spans="1:23" x14ac:dyDescent="0.3">
      <c r="A3157">
        <v>3411</v>
      </c>
      <c r="B3157" s="15" t="s">
        <v>176</v>
      </c>
      <c r="C3157" t="str">
        <f>_xlfn.XLOOKUP($B3157, STANDARDS!$A:$A, STANDARDS!$B:$B,,0,2)</f>
        <v>Reivilo Fm</v>
      </c>
      <c r="J3157">
        <v>2300</v>
      </c>
      <c r="M3157" t="s">
        <v>222</v>
      </c>
      <c r="P3157" t="s">
        <v>243</v>
      </c>
      <c r="S3157">
        <v>-36.4</v>
      </c>
      <c r="T3157">
        <v>0.2</v>
      </c>
      <c r="U3157" t="s">
        <v>245</v>
      </c>
      <c r="V3157">
        <v>1</v>
      </c>
      <c r="W3157" t="s">
        <v>247</v>
      </c>
    </row>
    <row r="3158" spans="1:23" x14ac:dyDescent="0.3">
      <c r="A3158">
        <v>3412</v>
      </c>
      <c r="B3158" s="15" t="s">
        <v>176</v>
      </c>
      <c r="C3158" t="str">
        <f>_xlfn.XLOOKUP($B3158, STANDARDS!$A:$A, STANDARDS!$B:$B,,0,2)</f>
        <v>Reivilo Fm</v>
      </c>
      <c r="J3158">
        <v>2300</v>
      </c>
      <c r="M3158" t="s">
        <v>222</v>
      </c>
      <c r="P3158" t="s">
        <v>243</v>
      </c>
      <c r="S3158">
        <v>-36.700000000000003</v>
      </c>
      <c r="T3158">
        <v>0.2</v>
      </c>
      <c r="U3158" t="s">
        <v>245</v>
      </c>
      <c r="V3158">
        <v>1</v>
      </c>
      <c r="W3158" t="s">
        <v>247</v>
      </c>
    </row>
    <row r="3159" spans="1:23" x14ac:dyDescent="0.3">
      <c r="A3159">
        <v>3413</v>
      </c>
      <c r="B3159" s="15" t="s">
        <v>178</v>
      </c>
      <c r="C3159" t="str">
        <f>_xlfn.XLOOKUP($B3159, STANDARDS!$A:$A, STANDARDS!$B:$B,,0,2)</f>
        <v>Klipfonteinheuwel Fm</v>
      </c>
      <c r="J3159">
        <v>2325</v>
      </c>
      <c r="M3159" t="s">
        <v>217</v>
      </c>
      <c r="P3159" t="s">
        <v>243</v>
      </c>
      <c r="S3159">
        <v>-37.9</v>
      </c>
      <c r="T3159">
        <v>0.2</v>
      </c>
      <c r="U3159" t="s">
        <v>245</v>
      </c>
      <c r="V3159">
        <v>1</v>
      </c>
      <c r="W3159" t="s">
        <v>247</v>
      </c>
    </row>
    <row r="3160" spans="1:23" x14ac:dyDescent="0.3">
      <c r="A3160">
        <v>3414</v>
      </c>
      <c r="B3160" s="15" t="s">
        <v>183</v>
      </c>
      <c r="C3160" t="str">
        <f>_xlfn.XLOOKUP($B3160, STANDARDS!$A:$A, STANDARDS!$B:$B,,0,2)</f>
        <v>Gamohaan Fm</v>
      </c>
      <c r="J3160">
        <v>2450</v>
      </c>
      <c r="M3160" t="s">
        <v>221</v>
      </c>
      <c r="P3160" t="s">
        <v>243</v>
      </c>
      <c r="S3160">
        <v>-32.1</v>
      </c>
      <c r="T3160">
        <v>0.2</v>
      </c>
      <c r="U3160" t="s">
        <v>245</v>
      </c>
      <c r="V3160">
        <v>1</v>
      </c>
      <c r="W3160" t="s">
        <v>247</v>
      </c>
    </row>
    <row r="3161" spans="1:23" x14ac:dyDescent="0.3">
      <c r="A3161">
        <v>3415</v>
      </c>
      <c r="B3161" s="15" t="s">
        <v>183</v>
      </c>
      <c r="C3161" t="str">
        <f>_xlfn.XLOOKUP($B3161, STANDARDS!$A:$A, STANDARDS!$B:$B,,0,2)</f>
        <v>Gamohaan Fm</v>
      </c>
      <c r="J3161">
        <v>2450</v>
      </c>
      <c r="M3161" t="s">
        <v>221</v>
      </c>
      <c r="P3161" t="s">
        <v>243</v>
      </c>
      <c r="S3161">
        <v>-32.700000000000003</v>
      </c>
      <c r="T3161">
        <v>0.2</v>
      </c>
      <c r="U3161" t="s">
        <v>245</v>
      </c>
      <c r="V3161">
        <v>1</v>
      </c>
      <c r="W3161" t="s">
        <v>247</v>
      </c>
    </row>
    <row r="3162" spans="1:23" x14ac:dyDescent="0.3">
      <c r="A3162">
        <v>3416</v>
      </c>
      <c r="B3162" s="15" t="s">
        <v>183</v>
      </c>
      <c r="C3162" t="str">
        <f>_xlfn.XLOOKUP($B3162, STANDARDS!$A:$A, STANDARDS!$B:$B,,0,2)</f>
        <v>Gamohaan Fm</v>
      </c>
      <c r="J3162">
        <v>2450</v>
      </c>
      <c r="M3162" t="s">
        <v>221</v>
      </c>
      <c r="P3162" t="s">
        <v>243</v>
      </c>
      <c r="S3162">
        <v>-34.6</v>
      </c>
      <c r="T3162">
        <v>0.2</v>
      </c>
      <c r="U3162" t="s">
        <v>245</v>
      </c>
      <c r="V3162">
        <v>1</v>
      </c>
      <c r="W3162" t="s">
        <v>247</v>
      </c>
    </row>
    <row r="3163" spans="1:23" x14ac:dyDescent="0.3">
      <c r="A3163">
        <v>3417</v>
      </c>
      <c r="B3163" s="15" t="s">
        <v>183</v>
      </c>
      <c r="C3163" t="str">
        <f>_xlfn.XLOOKUP($B3163, STANDARDS!$A:$A, STANDARDS!$B:$B,,0,2)</f>
        <v>Gamohaan Fm</v>
      </c>
      <c r="J3163">
        <v>2450</v>
      </c>
      <c r="M3163" t="s">
        <v>221</v>
      </c>
      <c r="P3163" t="s">
        <v>243</v>
      </c>
      <c r="S3163">
        <v>-34.5</v>
      </c>
      <c r="T3163">
        <v>0.2</v>
      </c>
      <c r="U3163" t="s">
        <v>245</v>
      </c>
      <c r="V3163">
        <v>1</v>
      </c>
      <c r="W3163" t="s">
        <v>247</v>
      </c>
    </row>
    <row r="3164" spans="1:23" x14ac:dyDescent="0.3">
      <c r="A3164">
        <v>3418</v>
      </c>
      <c r="B3164" s="15" t="s">
        <v>183</v>
      </c>
      <c r="C3164" t="str">
        <f>_xlfn.XLOOKUP($B3164, STANDARDS!$A:$A, STANDARDS!$B:$B,,0,2)</f>
        <v>Gamohaan Fm</v>
      </c>
      <c r="J3164">
        <v>2450</v>
      </c>
      <c r="M3164" t="s">
        <v>221</v>
      </c>
      <c r="P3164" t="s">
        <v>243</v>
      </c>
      <c r="S3164">
        <v>-34.6</v>
      </c>
      <c r="T3164">
        <v>0.2</v>
      </c>
      <c r="U3164" t="s">
        <v>245</v>
      </c>
      <c r="V3164">
        <v>1</v>
      </c>
      <c r="W3164" t="s">
        <v>247</v>
      </c>
    </row>
    <row r="3165" spans="1:23" x14ac:dyDescent="0.3">
      <c r="A3165">
        <v>3419</v>
      </c>
      <c r="B3165" s="15" t="s">
        <v>183</v>
      </c>
      <c r="C3165" t="str">
        <f>_xlfn.XLOOKUP($B3165, STANDARDS!$A:$A, STANDARDS!$B:$B,,0,2)</f>
        <v>Gamohaan Fm</v>
      </c>
      <c r="J3165">
        <v>2450</v>
      </c>
      <c r="M3165" t="s">
        <v>222</v>
      </c>
      <c r="P3165" t="s">
        <v>243</v>
      </c>
      <c r="S3165">
        <v>-34.9</v>
      </c>
      <c r="T3165">
        <v>0.2</v>
      </c>
      <c r="U3165" t="s">
        <v>245</v>
      </c>
      <c r="V3165">
        <v>1</v>
      </c>
      <c r="W3165" t="s">
        <v>247</v>
      </c>
    </row>
    <row r="3166" spans="1:23" x14ac:dyDescent="0.3">
      <c r="A3166">
        <v>3420</v>
      </c>
      <c r="B3166" s="15" t="s">
        <v>185</v>
      </c>
      <c r="C3166" t="str">
        <f>_xlfn.XLOOKUP($B3166, STANDARDS!$A:$A, STANDARDS!$B:$B,,0,2)</f>
        <v>Jeerinah Fm, Fortescue Gp</v>
      </c>
      <c r="J3166">
        <v>2650</v>
      </c>
      <c r="M3166" t="s">
        <v>222</v>
      </c>
      <c r="P3166" t="s">
        <v>243</v>
      </c>
      <c r="S3166">
        <v>-45.1</v>
      </c>
      <c r="T3166">
        <v>0.2</v>
      </c>
      <c r="U3166" t="s">
        <v>245</v>
      </c>
      <c r="V3166">
        <v>1</v>
      </c>
      <c r="W3166" t="s">
        <v>247</v>
      </c>
    </row>
    <row r="3167" spans="1:23" x14ac:dyDescent="0.3">
      <c r="A3167">
        <v>3421</v>
      </c>
      <c r="B3167" s="15" t="s">
        <v>185</v>
      </c>
      <c r="C3167" t="str">
        <f>_xlfn.XLOOKUP($B3167, STANDARDS!$A:$A, STANDARDS!$B:$B,,0,2)</f>
        <v>Jeerinah Fm, Fortescue Gp</v>
      </c>
      <c r="J3167">
        <v>2650</v>
      </c>
      <c r="M3167" t="s">
        <v>222</v>
      </c>
      <c r="P3167" t="s">
        <v>243</v>
      </c>
      <c r="S3167">
        <v>-41.4</v>
      </c>
      <c r="T3167">
        <v>0.2</v>
      </c>
      <c r="U3167" t="s">
        <v>245</v>
      </c>
      <c r="V3167">
        <v>1</v>
      </c>
      <c r="W3167" t="s">
        <v>247</v>
      </c>
    </row>
    <row r="3168" spans="1:23" x14ac:dyDescent="0.3">
      <c r="A3168">
        <v>3422</v>
      </c>
      <c r="B3168" s="15" t="s">
        <v>201</v>
      </c>
      <c r="C3168" t="str">
        <f>_xlfn.XLOOKUP($B3168, STANDARDS!$A:$A, STANDARDS!$B:$B,,0,2)</f>
        <v>Meentheena Mbr, Tumbiana Fm, Fortescue Gp</v>
      </c>
      <c r="J3168">
        <v>2750</v>
      </c>
      <c r="M3168" t="s">
        <v>217</v>
      </c>
      <c r="P3168" t="s">
        <v>243</v>
      </c>
      <c r="S3168">
        <v>-51.8</v>
      </c>
      <c r="T3168">
        <v>0.2</v>
      </c>
      <c r="U3168" t="s">
        <v>245</v>
      </c>
      <c r="V3168">
        <v>1</v>
      </c>
      <c r="W3168" t="s">
        <v>247</v>
      </c>
    </row>
    <row r="3169" spans="1:24" x14ac:dyDescent="0.3">
      <c r="A3169">
        <v>3423</v>
      </c>
      <c r="B3169" s="15" t="s">
        <v>202</v>
      </c>
      <c r="C3169" t="str">
        <f>_xlfn.XLOOKUP($B3169, STANDARDS!$A:$A, STANDARDS!$B:$B,,0,2)</f>
        <v>Tumbiana Fm, Fortescue Gp</v>
      </c>
      <c r="J3169">
        <v>2750</v>
      </c>
      <c r="M3169" t="s">
        <v>221</v>
      </c>
      <c r="P3169" t="s">
        <v>243</v>
      </c>
      <c r="S3169">
        <v>-52.9</v>
      </c>
      <c r="T3169">
        <v>0.2</v>
      </c>
      <c r="U3169" t="s">
        <v>245</v>
      </c>
      <c r="V3169">
        <v>1</v>
      </c>
      <c r="W3169" t="s">
        <v>247</v>
      </c>
    </row>
    <row r="3170" spans="1:24" x14ac:dyDescent="0.3">
      <c r="A3170">
        <v>3424</v>
      </c>
      <c r="B3170" s="15" t="s">
        <v>202</v>
      </c>
      <c r="C3170" t="str">
        <f>_xlfn.XLOOKUP($B3170, STANDARDS!$A:$A, STANDARDS!$B:$B,,0,2)</f>
        <v>Tumbiana Fm, Fortescue Gp</v>
      </c>
      <c r="J3170">
        <v>2750</v>
      </c>
      <c r="M3170" t="s">
        <v>222</v>
      </c>
      <c r="P3170" t="s">
        <v>243</v>
      </c>
      <c r="S3170">
        <v>-58.7</v>
      </c>
      <c r="T3170">
        <v>0.2</v>
      </c>
      <c r="U3170" t="s">
        <v>245</v>
      </c>
      <c r="V3170">
        <v>1</v>
      </c>
      <c r="W3170" t="s">
        <v>247</v>
      </c>
    </row>
    <row r="3171" spans="1:24" x14ac:dyDescent="0.3">
      <c r="A3171">
        <v>3425</v>
      </c>
      <c r="B3171" s="15" t="s">
        <v>202</v>
      </c>
      <c r="C3171" t="str">
        <f>_xlfn.XLOOKUP($B3171, STANDARDS!$A:$A, STANDARDS!$B:$B,,0,2)</f>
        <v>Tumbiana Fm, Fortescue Gp</v>
      </c>
      <c r="J3171">
        <v>2750</v>
      </c>
      <c r="M3171" t="s">
        <v>221</v>
      </c>
      <c r="P3171" t="s">
        <v>243</v>
      </c>
      <c r="S3171">
        <v>-53.8</v>
      </c>
      <c r="T3171">
        <v>0.2</v>
      </c>
      <c r="U3171" t="s">
        <v>245</v>
      </c>
      <c r="V3171">
        <v>1</v>
      </c>
      <c r="W3171" t="s">
        <v>247</v>
      </c>
    </row>
    <row r="3172" spans="1:24" x14ac:dyDescent="0.3">
      <c r="A3172">
        <v>3426</v>
      </c>
      <c r="B3172" s="15" t="s">
        <v>207</v>
      </c>
      <c r="C3172" t="str">
        <f>_xlfn.XLOOKUP($B3172, STANDARDS!$A:$A, STANDARDS!$B:$B,,0,2)</f>
        <v>Kromberg Fm</v>
      </c>
      <c r="J3172">
        <v>3300</v>
      </c>
      <c r="M3172" t="s">
        <v>217</v>
      </c>
      <c r="P3172" t="s">
        <v>243</v>
      </c>
      <c r="S3172">
        <v>-30.3</v>
      </c>
      <c r="T3172">
        <v>0.2</v>
      </c>
      <c r="U3172" t="s">
        <v>245</v>
      </c>
      <c r="V3172">
        <v>1</v>
      </c>
      <c r="W3172" t="s">
        <v>247</v>
      </c>
    </row>
    <row r="3173" spans="1:24" x14ac:dyDescent="0.3">
      <c r="A3173">
        <v>3427</v>
      </c>
      <c r="B3173" s="15" t="s">
        <v>207</v>
      </c>
      <c r="C3173" t="str">
        <f>_xlfn.XLOOKUP($B3173, STANDARDS!$A:$A, STANDARDS!$B:$B,,0,2)</f>
        <v>Kromberg Fm</v>
      </c>
      <c r="J3173">
        <v>3300</v>
      </c>
      <c r="M3173" t="s">
        <v>217</v>
      </c>
      <c r="P3173" t="s">
        <v>243</v>
      </c>
      <c r="S3173">
        <v>-26.2</v>
      </c>
      <c r="T3173">
        <v>0.2</v>
      </c>
      <c r="U3173" t="s">
        <v>245</v>
      </c>
      <c r="V3173">
        <v>1</v>
      </c>
      <c r="W3173" t="s">
        <v>247</v>
      </c>
    </row>
    <row r="3174" spans="1:24" x14ac:dyDescent="0.3">
      <c r="A3174">
        <v>3428</v>
      </c>
      <c r="B3174" s="15" t="s">
        <v>207</v>
      </c>
      <c r="C3174" t="str">
        <f>_xlfn.XLOOKUP($B3174, STANDARDS!$A:$A, STANDARDS!$B:$B,,0,2)</f>
        <v>Kromberg Fm</v>
      </c>
      <c r="J3174">
        <v>3300</v>
      </c>
      <c r="M3174" t="s">
        <v>217</v>
      </c>
      <c r="P3174" t="s">
        <v>243</v>
      </c>
      <c r="S3174">
        <v>-32.6</v>
      </c>
      <c r="T3174">
        <v>0.2</v>
      </c>
      <c r="U3174" t="s">
        <v>245</v>
      </c>
      <c r="V3174">
        <v>1</v>
      </c>
      <c r="W3174" t="s">
        <v>247</v>
      </c>
    </row>
    <row r="3175" spans="1:24" x14ac:dyDescent="0.3">
      <c r="A3175">
        <v>3429</v>
      </c>
      <c r="B3175" s="15" t="s">
        <v>208</v>
      </c>
      <c r="C3175" t="str">
        <f>_xlfn.XLOOKUP($B3175, STANDARDS!$A:$A, STANDARDS!$B:$B,,0,2)</f>
        <v>Fig Tree Gp</v>
      </c>
      <c r="J3175">
        <v>3350</v>
      </c>
      <c r="M3175" t="s">
        <v>217</v>
      </c>
      <c r="P3175" t="s">
        <v>243</v>
      </c>
      <c r="S3175">
        <v>-28.5</v>
      </c>
      <c r="T3175">
        <v>0.2</v>
      </c>
      <c r="U3175" t="s">
        <v>245</v>
      </c>
      <c r="V3175">
        <v>1</v>
      </c>
      <c r="W3175" t="s">
        <v>247</v>
      </c>
    </row>
    <row r="3176" spans="1:24" x14ac:dyDescent="0.3">
      <c r="A3176">
        <v>3430</v>
      </c>
      <c r="B3176" s="15" t="s">
        <v>208</v>
      </c>
      <c r="C3176" t="str">
        <f>_xlfn.XLOOKUP($B3176, STANDARDS!$A:$A, STANDARDS!$B:$B,,0,2)</f>
        <v>Fig Tree Gp</v>
      </c>
      <c r="J3176">
        <v>3350</v>
      </c>
      <c r="M3176" t="s">
        <v>217</v>
      </c>
      <c r="P3176" t="s">
        <v>243</v>
      </c>
      <c r="S3176">
        <v>-28.6</v>
      </c>
      <c r="T3176">
        <v>0.2</v>
      </c>
      <c r="U3176" t="s">
        <v>245</v>
      </c>
      <c r="V3176">
        <v>1</v>
      </c>
      <c r="W3176" t="s">
        <v>247</v>
      </c>
    </row>
    <row r="3177" spans="1:24" x14ac:dyDescent="0.3">
      <c r="A3177">
        <v>3431</v>
      </c>
      <c r="B3177" s="15" t="s">
        <v>211</v>
      </c>
      <c r="C3177" t="str">
        <f>_xlfn.XLOOKUP($B3177, STANDARDS!$A:$A, STANDARDS!$B:$B,,0,2)</f>
        <v>Hooggenoeg Fm</v>
      </c>
      <c r="J3177">
        <v>3450</v>
      </c>
      <c r="M3177" t="s">
        <v>217</v>
      </c>
      <c r="P3177" t="s">
        <v>243</v>
      </c>
      <c r="S3177">
        <v>-36.700000000000003</v>
      </c>
      <c r="T3177">
        <v>0.2</v>
      </c>
      <c r="U3177" t="s">
        <v>245</v>
      </c>
      <c r="V3177">
        <v>1</v>
      </c>
      <c r="W3177" t="s">
        <v>247</v>
      </c>
    </row>
    <row r="3178" spans="1:24" x14ac:dyDescent="0.3">
      <c r="A3178">
        <v>3432</v>
      </c>
      <c r="B3178" s="15" t="s">
        <v>213</v>
      </c>
      <c r="C3178" t="str">
        <f>_xlfn.XLOOKUP($B3178, STANDARDS!$A:$A, STANDARDS!$B:$B,,0,2)</f>
        <v>Theespruit Fm</v>
      </c>
      <c r="J3178">
        <v>3550</v>
      </c>
      <c r="M3178" t="s">
        <v>217</v>
      </c>
      <c r="P3178" t="s">
        <v>243</v>
      </c>
      <c r="S3178">
        <v>-15.1</v>
      </c>
      <c r="T3178">
        <v>0.2</v>
      </c>
      <c r="U3178" t="s">
        <v>245</v>
      </c>
      <c r="V3178">
        <v>1</v>
      </c>
      <c r="W3178" t="s">
        <v>247</v>
      </c>
    </row>
    <row r="3179" spans="1:24" x14ac:dyDescent="0.3">
      <c r="A3179">
        <v>3453</v>
      </c>
      <c r="B3179" s="15" t="s">
        <v>105</v>
      </c>
      <c r="C3179" t="str">
        <f>_xlfn.XLOOKUP($B3179, STANDARDS!$A:$A, STANDARDS!$B:$B,,0,2)</f>
        <v>Bitter Springs Gp</v>
      </c>
      <c r="J3179">
        <v>850</v>
      </c>
      <c r="M3179" t="s">
        <v>221</v>
      </c>
      <c r="P3179" t="s">
        <v>243</v>
      </c>
      <c r="S3179">
        <v>-18.600000000000001</v>
      </c>
      <c r="T3179">
        <v>0.2</v>
      </c>
      <c r="U3179" t="s">
        <v>245</v>
      </c>
      <c r="V3179">
        <v>1</v>
      </c>
      <c r="W3179" t="s">
        <v>247</v>
      </c>
      <c r="X3179" t="s">
        <v>458</v>
      </c>
    </row>
    <row r="3180" spans="1:24" x14ac:dyDescent="0.3">
      <c r="A3180">
        <v>3459</v>
      </c>
      <c r="B3180" s="15" t="s">
        <v>508</v>
      </c>
      <c r="C3180" t="str">
        <f>_xlfn.XLOOKUP($B3180, STANDARDS!$A:$A, STANDARDS!$B:$B,,0,2)</f>
        <v>Black Mudstone, Utah</v>
      </c>
      <c r="J3180">
        <v>830</v>
      </c>
      <c r="M3180" t="s">
        <v>222</v>
      </c>
      <c r="P3180" t="s">
        <v>243</v>
      </c>
      <c r="S3180">
        <v>-21.9</v>
      </c>
      <c r="T3180">
        <v>0.2</v>
      </c>
      <c r="U3180" t="s">
        <v>245</v>
      </c>
      <c r="V3180">
        <v>1</v>
      </c>
      <c r="W3180" t="s">
        <v>247</v>
      </c>
      <c r="X3180" t="s">
        <v>464</v>
      </c>
    </row>
    <row r="3181" spans="1:24" x14ac:dyDescent="0.3">
      <c r="A3181">
        <v>3460</v>
      </c>
      <c r="B3181" s="15" t="s">
        <v>274</v>
      </c>
      <c r="C3181" t="str">
        <f>_xlfn.XLOOKUP($B3181, STANDARDS!$A:$A, STANDARDS!$B:$B,,0,2)</f>
        <v>Brachina Fm, Sandison Subgp, Wilpena Gp</v>
      </c>
      <c r="J3181">
        <v>650</v>
      </c>
      <c r="M3181" t="s">
        <v>222</v>
      </c>
      <c r="P3181" t="s">
        <v>243</v>
      </c>
      <c r="S3181">
        <v>-27.9</v>
      </c>
      <c r="T3181">
        <v>0.2</v>
      </c>
      <c r="U3181" t="s">
        <v>245</v>
      </c>
      <c r="V3181">
        <v>1</v>
      </c>
      <c r="W3181" t="s">
        <v>247</v>
      </c>
      <c r="X3181" t="s">
        <v>458</v>
      </c>
    </row>
    <row r="3182" spans="1:24" x14ac:dyDescent="0.3">
      <c r="A3182">
        <v>3461</v>
      </c>
      <c r="B3182" s="15" t="s">
        <v>274</v>
      </c>
      <c r="C3182" t="str">
        <f>_xlfn.XLOOKUP($B3182, STANDARDS!$A:$A, STANDARDS!$B:$B,,0,2)</f>
        <v>Brachina Fm, Sandison Subgp, Wilpena Gp</v>
      </c>
      <c r="J3182">
        <v>650</v>
      </c>
      <c r="M3182" t="s">
        <v>222</v>
      </c>
      <c r="P3182" t="s">
        <v>243</v>
      </c>
      <c r="S3182">
        <v>-18.8</v>
      </c>
      <c r="T3182">
        <v>0.2</v>
      </c>
      <c r="U3182" t="s">
        <v>245</v>
      </c>
      <c r="V3182">
        <v>1</v>
      </c>
      <c r="W3182" t="s">
        <v>247</v>
      </c>
      <c r="X3182" t="s">
        <v>458</v>
      </c>
    </row>
    <row r="3183" spans="1:24" x14ac:dyDescent="0.3">
      <c r="A3183">
        <v>3462</v>
      </c>
      <c r="B3183" s="15" t="s">
        <v>274</v>
      </c>
      <c r="C3183" t="str">
        <f>_xlfn.XLOOKUP($B3183, STANDARDS!$A:$A, STANDARDS!$B:$B,,0,2)</f>
        <v>Brachina Fm, Sandison Subgp, Wilpena Gp</v>
      </c>
      <c r="J3183">
        <v>650</v>
      </c>
      <c r="M3183" t="s">
        <v>222</v>
      </c>
      <c r="P3183" t="s">
        <v>243</v>
      </c>
      <c r="S3183">
        <v>-14.7</v>
      </c>
      <c r="T3183">
        <v>0.2</v>
      </c>
      <c r="U3183" t="s">
        <v>245</v>
      </c>
      <c r="V3183">
        <v>1</v>
      </c>
      <c r="W3183" t="s">
        <v>247</v>
      </c>
      <c r="X3183" t="s">
        <v>458</v>
      </c>
    </row>
    <row r="3184" spans="1:24" x14ac:dyDescent="0.3">
      <c r="A3184">
        <v>3463</v>
      </c>
      <c r="B3184" s="15" t="s">
        <v>420</v>
      </c>
      <c r="C3184" t="str">
        <f>_xlfn.XLOOKUP($B3184, STANDARDS!$A:$A, STANDARDS!$B:$B,,0,2)</f>
        <v>Bulawayan Sgp</v>
      </c>
      <c r="J3184">
        <v>2600</v>
      </c>
      <c r="M3184" t="s">
        <v>221</v>
      </c>
      <c r="P3184" t="s">
        <v>243</v>
      </c>
      <c r="S3184">
        <v>-31.2</v>
      </c>
      <c r="T3184">
        <v>0.2</v>
      </c>
      <c r="U3184" t="s">
        <v>245</v>
      </c>
      <c r="V3184">
        <v>1</v>
      </c>
      <c r="W3184" t="s">
        <v>247</v>
      </c>
      <c r="X3184" t="s">
        <v>469</v>
      </c>
    </row>
    <row r="3185" spans="1:24" x14ac:dyDescent="0.3">
      <c r="A3185">
        <v>3464</v>
      </c>
      <c r="B3185" s="15" t="s">
        <v>137</v>
      </c>
      <c r="C3185" t="str">
        <f>_xlfn.XLOOKUP($B3185, STANDARDS!$A:$A, STANDARDS!$B:$B,,0,2)</f>
        <v>Bungle Bungle Dolomite</v>
      </c>
      <c r="J3185">
        <v>1364</v>
      </c>
      <c r="M3185" t="s">
        <v>217</v>
      </c>
      <c r="P3185" t="s">
        <v>243</v>
      </c>
      <c r="S3185">
        <v>-30</v>
      </c>
      <c r="T3185">
        <v>0.2</v>
      </c>
      <c r="U3185" t="s">
        <v>245</v>
      </c>
      <c r="V3185">
        <v>1</v>
      </c>
      <c r="W3185" t="s">
        <v>247</v>
      </c>
      <c r="X3185" t="s">
        <v>469</v>
      </c>
    </row>
    <row r="3186" spans="1:24" x14ac:dyDescent="0.3">
      <c r="A3186">
        <v>3465</v>
      </c>
      <c r="B3186" s="15" t="s">
        <v>137</v>
      </c>
      <c r="C3186" t="str">
        <f>_xlfn.XLOOKUP($B3186, STANDARDS!$A:$A, STANDARDS!$B:$B,,0,2)</f>
        <v>Bungle Bungle Dolomite</v>
      </c>
      <c r="J3186">
        <v>1364</v>
      </c>
      <c r="M3186" t="s">
        <v>222</v>
      </c>
      <c r="P3186" t="s">
        <v>243</v>
      </c>
      <c r="S3186">
        <v>-33.5</v>
      </c>
      <c r="T3186">
        <v>0.2</v>
      </c>
      <c r="U3186" t="s">
        <v>245</v>
      </c>
      <c r="V3186">
        <v>1</v>
      </c>
      <c r="W3186" t="s">
        <v>247</v>
      </c>
      <c r="X3186" t="s">
        <v>469</v>
      </c>
    </row>
    <row r="3187" spans="1:24" x14ac:dyDescent="0.3">
      <c r="A3187">
        <v>3466</v>
      </c>
      <c r="B3187" s="15" t="s">
        <v>137</v>
      </c>
      <c r="C3187" t="str">
        <f>_xlfn.XLOOKUP($B3187, STANDARDS!$A:$A, STANDARDS!$B:$B,,0,2)</f>
        <v>Bungle Bungle Dolomite</v>
      </c>
      <c r="J3187">
        <v>1364</v>
      </c>
      <c r="M3187" t="s">
        <v>221</v>
      </c>
      <c r="P3187" t="s">
        <v>243</v>
      </c>
      <c r="S3187">
        <v>-30.2</v>
      </c>
      <c r="T3187">
        <v>0.2</v>
      </c>
      <c r="U3187" t="s">
        <v>245</v>
      </c>
      <c r="V3187">
        <v>1</v>
      </c>
      <c r="W3187" t="s">
        <v>247</v>
      </c>
      <c r="X3187" t="s">
        <v>469</v>
      </c>
    </row>
    <row r="3188" spans="1:24" x14ac:dyDescent="0.3">
      <c r="A3188">
        <v>3467</v>
      </c>
      <c r="B3188" s="15" t="s">
        <v>137</v>
      </c>
      <c r="C3188" t="str">
        <f>_xlfn.XLOOKUP($B3188, STANDARDS!$A:$A, STANDARDS!$B:$B,,0,2)</f>
        <v>Bungle Bungle Dolomite</v>
      </c>
      <c r="J3188">
        <v>1364</v>
      </c>
      <c r="M3188" t="s">
        <v>221</v>
      </c>
      <c r="P3188" t="s">
        <v>243</v>
      </c>
      <c r="S3188">
        <v>-30.7</v>
      </c>
      <c r="T3188">
        <v>0.2</v>
      </c>
      <c r="U3188" t="s">
        <v>245</v>
      </c>
      <c r="V3188">
        <v>1</v>
      </c>
      <c r="W3188" t="s">
        <v>247</v>
      </c>
      <c r="X3188" t="s">
        <v>469</v>
      </c>
    </row>
    <row r="3189" spans="1:24" x14ac:dyDescent="0.3">
      <c r="A3189">
        <v>3468</v>
      </c>
      <c r="B3189" s="15" t="s">
        <v>137</v>
      </c>
      <c r="C3189" t="str">
        <f>_xlfn.XLOOKUP($B3189, STANDARDS!$A:$A, STANDARDS!$B:$B,,0,2)</f>
        <v>Bungle Bungle Dolomite</v>
      </c>
      <c r="J3189">
        <v>1364</v>
      </c>
      <c r="M3189" t="s">
        <v>221</v>
      </c>
      <c r="P3189" t="s">
        <v>243</v>
      </c>
      <c r="S3189">
        <v>-29.3</v>
      </c>
      <c r="T3189">
        <v>0.2</v>
      </c>
      <c r="U3189" t="s">
        <v>245</v>
      </c>
      <c r="V3189">
        <v>1</v>
      </c>
      <c r="W3189" t="s">
        <v>247</v>
      </c>
      <c r="X3189" t="s">
        <v>469</v>
      </c>
    </row>
    <row r="3190" spans="1:24" x14ac:dyDescent="0.3">
      <c r="A3190">
        <v>3469</v>
      </c>
      <c r="B3190" s="15" t="s">
        <v>317</v>
      </c>
      <c r="C3190" t="str">
        <f>_xlfn.XLOOKUP($B3190, STANDARDS!$A:$A, STANDARDS!$B:$B,,0,2)</f>
        <v>Burra Gp</v>
      </c>
      <c r="J3190">
        <v>800</v>
      </c>
      <c r="M3190" t="s">
        <v>217</v>
      </c>
      <c r="P3190" t="s">
        <v>243</v>
      </c>
      <c r="S3190">
        <v>-23.2</v>
      </c>
      <c r="T3190">
        <v>0.2</v>
      </c>
      <c r="U3190" t="s">
        <v>245</v>
      </c>
      <c r="V3190">
        <v>1</v>
      </c>
      <c r="W3190" t="s">
        <v>247</v>
      </c>
      <c r="X3190" t="s">
        <v>469</v>
      </c>
    </row>
    <row r="3191" spans="1:24" x14ac:dyDescent="0.3">
      <c r="A3191">
        <v>3470</v>
      </c>
      <c r="B3191" s="15" t="s">
        <v>380</v>
      </c>
      <c r="C3191" t="str">
        <f>_xlfn.XLOOKUP($B3191, STANDARDS!$A:$A, STANDARDS!$B:$B,,0,2)</f>
        <v>Duck Creek Dolomite, Wyloo Gp</v>
      </c>
      <c r="J3191">
        <v>2000</v>
      </c>
      <c r="M3191" t="s">
        <v>221</v>
      </c>
      <c r="P3191" t="s">
        <v>243</v>
      </c>
      <c r="S3191">
        <v>-25</v>
      </c>
      <c r="T3191">
        <v>0.2</v>
      </c>
      <c r="U3191" t="s">
        <v>245</v>
      </c>
      <c r="V3191">
        <v>1</v>
      </c>
      <c r="W3191" t="s">
        <v>247</v>
      </c>
      <c r="X3191" t="s">
        <v>469</v>
      </c>
    </row>
    <row r="3192" spans="1:24" x14ac:dyDescent="0.3">
      <c r="A3192">
        <v>3471</v>
      </c>
      <c r="B3192" s="15" t="s">
        <v>380</v>
      </c>
      <c r="C3192" t="str">
        <f>_xlfn.XLOOKUP($B3192, STANDARDS!$A:$A, STANDARDS!$B:$B,,0,2)</f>
        <v>Duck Creek Dolomite, Wyloo Gp</v>
      </c>
      <c r="J3192">
        <v>2000</v>
      </c>
      <c r="M3192" t="s">
        <v>217</v>
      </c>
      <c r="P3192" t="s">
        <v>243</v>
      </c>
      <c r="S3192">
        <v>-31.7</v>
      </c>
      <c r="T3192">
        <v>0.2</v>
      </c>
      <c r="U3192" t="s">
        <v>245</v>
      </c>
      <c r="V3192">
        <v>1</v>
      </c>
      <c r="W3192" t="s">
        <v>247</v>
      </c>
      <c r="X3192" t="s">
        <v>469</v>
      </c>
    </row>
    <row r="3193" spans="1:24" x14ac:dyDescent="0.3">
      <c r="A3193">
        <v>3472</v>
      </c>
      <c r="B3193" s="15" t="s">
        <v>367</v>
      </c>
      <c r="C3193" t="str">
        <f>_xlfn.XLOOKUP($B3193, STANDARDS!$A:$A, STANDARDS!$B:$B,,0,2)</f>
        <v>Undivided Tooloo Gp; Miningarra Gp</v>
      </c>
      <c r="J3193">
        <v>1800</v>
      </c>
      <c r="M3193" t="s">
        <v>221</v>
      </c>
      <c r="P3193" t="s">
        <v>243</v>
      </c>
      <c r="S3193">
        <v>-33.200000000000003</v>
      </c>
      <c r="T3193">
        <v>0.2</v>
      </c>
      <c r="U3193" t="s">
        <v>245</v>
      </c>
      <c r="V3193">
        <v>1</v>
      </c>
      <c r="W3193" t="s">
        <v>247</v>
      </c>
      <c r="X3193" t="s">
        <v>469</v>
      </c>
    </row>
    <row r="3194" spans="1:24" x14ac:dyDescent="0.3">
      <c r="A3194">
        <v>3473</v>
      </c>
      <c r="B3194" s="15" t="s">
        <v>208</v>
      </c>
      <c r="C3194" t="str">
        <f>_xlfn.XLOOKUP($B3194, STANDARDS!$A:$A, STANDARDS!$B:$B,,0,2)</f>
        <v>Fig Tree Gp</v>
      </c>
      <c r="J3194">
        <v>3350</v>
      </c>
      <c r="M3194" t="s">
        <v>217</v>
      </c>
      <c r="P3194" t="s">
        <v>243</v>
      </c>
      <c r="S3194">
        <v>-31.9</v>
      </c>
      <c r="T3194">
        <v>0.2</v>
      </c>
      <c r="U3194" t="s">
        <v>245</v>
      </c>
      <c r="V3194">
        <v>1</v>
      </c>
      <c r="W3194" t="s">
        <v>247</v>
      </c>
      <c r="X3194" t="s">
        <v>469</v>
      </c>
    </row>
    <row r="3195" spans="1:24" x14ac:dyDescent="0.3">
      <c r="A3195">
        <v>3474</v>
      </c>
      <c r="B3195" s="15" t="s">
        <v>208</v>
      </c>
      <c r="C3195" t="str">
        <f>_xlfn.XLOOKUP($B3195, STANDARDS!$A:$A, STANDARDS!$B:$B,,0,2)</f>
        <v>Fig Tree Gp</v>
      </c>
      <c r="J3195">
        <v>3350</v>
      </c>
      <c r="M3195" t="s">
        <v>217</v>
      </c>
      <c r="P3195" t="s">
        <v>243</v>
      </c>
      <c r="S3195">
        <v>-26.4</v>
      </c>
      <c r="T3195">
        <v>0.2</v>
      </c>
      <c r="U3195" t="s">
        <v>245</v>
      </c>
      <c r="V3195">
        <v>1</v>
      </c>
      <c r="W3195" t="s">
        <v>247</v>
      </c>
      <c r="X3195" t="s">
        <v>464</v>
      </c>
    </row>
    <row r="3196" spans="1:24" x14ac:dyDescent="0.3">
      <c r="A3196">
        <v>3475</v>
      </c>
      <c r="B3196" s="15" t="s">
        <v>208</v>
      </c>
      <c r="C3196" t="str">
        <f>_xlfn.XLOOKUP($B3196, STANDARDS!$A:$A, STANDARDS!$B:$B,,0,2)</f>
        <v>Fig Tree Gp</v>
      </c>
      <c r="J3196">
        <v>3350</v>
      </c>
      <c r="M3196" t="s">
        <v>217</v>
      </c>
      <c r="P3196" t="s">
        <v>243</v>
      </c>
      <c r="S3196">
        <v>-28</v>
      </c>
      <c r="T3196">
        <v>0.2</v>
      </c>
      <c r="U3196" t="s">
        <v>245</v>
      </c>
      <c r="V3196">
        <v>1</v>
      </c>
      <c r="W3196" t="s">
        <v>247</v>
      </c>
      <c r="X3196" t="s">
        <v>506</v>
      </c>
    </row>
    <row r="3197" spans="1:24" x14ac:dyDescent="0.3">
      <c r="A3197">
        <v>3476</v>
      </c>
      <c r="B3197" s="15" t="s">
        <v>208</v>
      </c>
      <c r="C3197" t="str">
        <f>_xlfn.XLOOKUP($B3197, STANDARDS!$A:$A, STANDARDS!$B:$B,,0,2)</f>
        <v>Fig Tree Gp</v>
      </c>
      <c r="J3197">
        <v>3350</v>
      </c>
      <c r="M3197" t="s">
        <v>217</v>
      </c>
      <c r="P3197" t="s">
        <v>243</v>
      </c>
      <c r="S3197">
        <v>-28.7</v>
      </c>
      <c r="T3197">
        <v>0.2</v>
      </c>
      <c r="U3197" t="s">
        <v>245</v>
      </c>
      <c r="V3197">
        <v>1</v>
      </c>
      <c r="W3197" t="s">
        <v>247</v>
      </c>
      <c r="X3197" t="s">
        <v>506</v>
      </c>
    </row>
    <row r="3198" spans="1:24" x14ac:dyDescent="0.3">
      <c r="A3198">
        <v>3480</v>
      </c>
      <c r="B3198" s="15" t="s">
        <v>374</v>
      </c>
      <c r="C3198" t="str">
        <f>_xlfn.XLOOKUP($B3198, STANDARDS!$A:$A, STANDARDS!$B:$B,,0,2)</f>
        <v>Golden Dyke Fm</v>
      </c>
      <c r="J3198">
        <v>1900</v>
      </c>
      <c r="M3198" t="s">
        <v>222</v>
      </c>
      <c r="P3198" t="s">
        <v>243</v>
      </c>
      <c r="S3198">
        <v>-15.8</v>
      </c>
      <c r="T3198">
        <v>0.2</v>
      </c>
      <c r="U3198" t="s">
        <v>245</v>
      </c>
      <c r="V3198">
        <v>1</v>
      </c>
      <c r="W3198" t="s">
        <v>247</v>
      </c>
      <c r="X3198" t="s">
        <v>458</v>
      </c>
    </row>
    <row r="3199" spans="1:24" x14ac:dyDescent="0.3">
      <c r="A3199">
        <v>3481</v>
      </c>
      <c r="B3199" s="15" t="s">
        <v>205</v>
      </c>
      <c r="C3199" t="str">
        <f>_xlfn.XLOOKUP($B3199, STANDARDS!$A:$A, STANDARDS!$B:$B,,0,2)</f>
        <v>Gorge Creek Gp</v>
      </c>
      <c r="J3199">
        <v>3200</v>
      </c>
      <c r="M3199" t="s">
        <v>222</v>
      </c>
      <c r="P3199" t="s">
        <v>243</v>
      </c>
      <c r="S3199">
        <v>-29.9</v>
      </c>
      <c r="T3199">
        <v>0.2</v>
      </c>
      <c r="U3199" t="s">
        <v>245</v>
      </c>
      <c r="V3199">
        <v>1</v>
      </c>
      <c r="W3199" t="s">
        <v>247</v>
      </c>
      <c r="X3199" t="s">
        <v>469</v>
      </c>
    </row>
    <row r="3200" spans="1:24" x14ac:dyDescent="0.3">
      <c r="A3200">
        <v>3482</v>
      </c>
      <c r="B3200" s="15" t="s">
        <v>164</v>
      </c>
      <c r="C3200" t="str">
        <f>_xlfn.XLOOKUP($B3200, STANDARDS!$A:$A, STANDARDS!$B:$B,,0,2)</f>
        <v>Gunflint Iron Fm</v>
      </c>
      <c r="J3200">
        <v>2090</v>
      </c>
      <c r="M3200" t="s">
        <v>217</v>
      </c>
      <c r="P3200" t="s">
        <v>243</v>
      </c>
      <c r="S3200">
        <v>-33.5</v>
      </c>
      <c r="T3200">
        <v>0.2</v>
      </c>
      <c r="U3200" t="s">
        <v>245</v>
      </c>
      <c r="V3200">
        <v>1</v>
      </c>
      <c r="W3200" t="s">
        <v>247</v>
      </c>
      <c r="X3200" t="s">
        <v>469</v>
      </c>
    </row>
    <row r="3201" spans="1:24" x14ac:dyDescent="0.3">
      <c r="A3201">
        <v>3484</v>
      </c>
      <c r="B3201" s="15" t="s">
        <v>211</v>
      </c>
      <c r="C3201" t="str">
        <f>_xlfn.XLOOKUP($B3201, STANDARDS!$A:$A, STANDARDS!$B:$B,,0,2)</f>
        <v>Hooggenoeg Fm</v>
      </c>
      <c r="J3201">
        <v>3450</v>
      </c>
      <c r="M3201" t="s">
        <v>217</v>
      </c>
      <c r="P3201" t="s">
        <v>243</v>
      </c>
      <c r="S3201">
        <v>-31.6</v>
      </c>
      <c r="T3201">
        <v>0.2</v>
      </c>
      <c r="U3201" t="s">
        <v>245</v>
      </c>
      <c r="V3201">
        <v>1</v>
      </c>
      <c r="W3201" t="s">
        <v>247</v>
      </c>
      <c r="X3201" t="s">
        <v>469</v>
      </c>
    </row>
    <row r="3202" spans="1:24" x14ac:dyDescent="0.3">
      <c r="A3202">
        <v>3485</v>
      </c>
      <c r="B3202" s="15" t="s">
        <v>211</v>
      </c>
      <c r="C3202" t="str">
        <f>_xlfn.XLOOKUP($B3202, STANDARDS!$A:$A, STANDARDS!$B:$B,,0,2)</f>
        <v>Hooggenoeg Fm</v>
      </c>
      <c r="J3202">
        <v>3450</v>
      </c>
      <c r="M3202" t="s">
        <v>217</v>
      </c>
      <c r="P3202" t="s">
        <v>243</v>
      </c>
      <c r="S3202">
        <v>-26</v>
      </c>
      <c r="T3202">
        <v>0.2</v>
      </c>
      <c r="U3202" t="s">
        <v>245</v>
      </c>
      <c r="V3202">
        <v>1</v>
      </c>
      <c r="W3202" t="s">
        <v>247</v>
      </c>
      <c r="X3202" t="s">
        <v>458</v>
      </c>
    </row>
    <row r="3203" spans="1:24" x14ac:dyDescent="0.3">
      <c r="A3203">
        <v>3486</v>
      </c>
      <c r="B3203" s="15" t="s">
        <v>211</v>
      </c>
      <c r="C3203" t="str">
        <f>_xlfn.XLOOKUP($B3203, STANDARDS!$A:$A, STANDARDS!$B:$B,,0,2)</f>
        <v>Hooggenoeg Fm</v>
      </c>
      <c r="J3203">
        <v>3450</v>
      </c>
      <c r="M3203" t="s">
        <v>217</v>
      </c>
      <c r="P3203" t="s">
        <v>243</v>
      </c>
      <c r="S3203">
        <v>-27.9</v>
      </c>
      <c r="T3203">
        <v>0.2</v>
      </c>
      <c r="U3203" t="s">
        <v>245</v>
      </c>
      <c r="V3203">
        <v>1</v>
      </c>
      <c r="W3203" t="s">
        <v>247</v>
      </c>
      <c r="X3203" t="s">
        <v>458</v>
      </c>
    </row>
    <row r="3204" spans="1:24" x14ac:dyDescent="0.3">
      <c r="A3204">
        <v>3487</v>
      </c>
      <c r="B3204" s="15" t="s">
        <v>211</v>
      </c>
      <c r="C3204" t="str">
        <f>_xlfn.XLOOKUP($B3204, STANDARDS!$A:$A, STANDARDS!$B:$B,,0,2)</f>
        <v>Hooggenoeg Fm</v>
      </c>
      <c r="J3204">
        <v>3450</v>
      </c>
      <c r="M3204" t="s">
        <v>217</v>
      </c>
      <c r="P3204" t="s">
        <v>243</v>
      </c>
      <c r="S3204">
        <v>-26.3</v>
      </c>
      <c r="T3204">
        <v>0.2</v>
      </c>
      <c r="U3204" t="s">
        <v>245</v>
      </c>
      <c r="V3204">
        <v>1</v>
      </c>
      <c r="W3204" t="s">
        <v>247</v>
      </c>
      <c r="X3204" t="s">
        <v>458</v>
      </c>
    </row>
    <row r="3205" spans="1:24" x14ac:dyDescent="0.3">
      <c r="A3205">
        <v>3489</v>
      </c>
      <c r="B3205" s="15" t="s">
        <v>357</v>
      </c>
      <c r="C3205" t="str">
        <f>_xlfn.XLOOKUP($B3205, STANDARDS!$A:$A, STANDARDS!$B:$B,,0,2)</f>
        <v>HYC Pyritic Shale Mbr, Barney Creek Fm, Umbolooga Subgp, McArthur Gp</v>
      </c>
      <c r="J3205">
        <v>1500</v>
      </c>
      <c r="M3205" t="s">
        <v>222</v>
      </c>
      <c r="P3205" t="s">
        <v>243</v>
      </c>
      <c r="S3205">
        <v>-38.9</v>
      </c>
      <c r="T3205">
        <v>0.2</v>
      </c>
      <c r="U3205" t="s">
        <v>245</v>
      </c>
      <c r="V3205">
        <v>1</v>
      </c>
      <c r="W3205" t="s">
        <v>247</v>
      </c>
      <c r="X3205" t="s">
        <v>469</v>
      </c>
    </row>
    <row r="3206" spans="1:24" x14ac:dyDescent="0.3">
      <c r="A3206">
        <v>3490</v>
      </c>
      <c r="B3206" s="15" t="s">
        <v>357</v>
      </c>
      <c r="C3206" t="str">
        <f>_xlfn.XLOOKUP($B3206, STANDARDS!$A:$A, STANDARDS!$B:$B,,0,2)</f>
        <v>HYC Pyritic Shale Mbr, Barney Creek Fm, Umbolooga Subgp, McArthur Gp</v>
      </c>
      <c r="J3206">
        <v>1500</v>
      </c>
      <c r="M3206" t="s">
        <v>222</v>
      </c>
      <c r="P3206" t="s">
        <v>243</v>
      </c>
      <c r="S3206">
        <v>-26.6</v>
      </c>
      <c r="T3206">
        <v>0.2</v>
      </c>
      <c r="U3206" t="s">
        <v>245</v>
      </c>
      <c r="V3206">
        <v>1</v>
      </c>
      <c r="W3206" t="s">
        <v>247</v>
      </c>
      <c r="X3206" t="s">
        <v>458</v>
      </c>
    </row>
    <row r="3207" spans="1:24" x14ac:dyDescent="0.3">
      <c r="A3207">
        <v>3491</v>
      </c>
      <c r="B3207" s="15" t="s">
        <v>437</v>
      </c>
      <c r="C3207" t="str">
        <f>_xlfn.XLOOKUP($B3207, STANDARDS!$A:$A, STANDARDS!$B:$B,,0,2)</f>
        <v>Isua Supracrustal Belt</v>
      </c>
      <c r="J3207">
        <v>3700</v>
      </c>
      <c r="M3207" t="s">
        <v>441</v>
      </c>
      <c r="P3207" t="s">
        <v>243</v>
      </c>
      <c r="S3207">
        <v>-10</v>
      </c>
      <c r="T3207">
        <v>0.2</v>
      </c>
      <c r="U3207" t="s">
        <v>245</v>
      </c>
      <c r="V3207">
        <v>1</v>
      </c>
      <c r="W3207" t="s">
        <v>247</v>
      </c>
      <c r="X3207" t="s">
        <v>469</v>
      </c>
    </row>
    <row r="3208" spans="1:24" x14ac:dyDescent="0.3">
      <c r="A3208">
        <v>3492</v>
      </c>
      <c r="B3208" s="15" t="s">
        <v>437</v>
      </c>
      <c r="C3208" t="str">
        <f>_xlfn.XLOOKUP($B3208, STANDARDS!$A:$A, STANDARDS!$B:$B,,0,2)</f>
        <v>Isua Supracrustal Belt</v>
      </c>
      <c r="J3208">
        <v>3700</v>
      </c>
      <c r="M3208" t="s">
        <v>445</v>
      </c>
      <c r="P3208" t="s">
        <v>243</v>
      </c>
      <c r="S3208">
        <v>-13.2</v>
      </c>
      <c r="T3208">
        <v>0.2</v>
      </c>
      <c r="U3208" t="s">
        <v>245</v>
      </c>
      <c r="V3208">
        <v>1</v>
      </c>
      <c r="W3208" t="s">
        <v>247</v>
      </c>
      <c r="X3208" t="s">
        <v>469</v>
      </c>
    </row>
    <row r="3209" spans="1:24" x14ac:dyDescent="0.3">
      <c r="A3209">
        <v>3493</v>
      </c>
      <c r="B3209" s="15" t="s">
        <v>509</v>
      </c>
      <c r="C3209" t="str">
        <f>_xlfn.XLOOKUP($B3209, STANDARDS!$A:$A, STANDARDS!$B:$B,,0,2)</f>
        <v>Jeerinah Fm, Fortescue Gp</v>
      </c>
      <c r="J3209">
        <v>2650</v>
      </c>
      <c r="M3209" t="s">
        <v>222</v>
      </c>
      <c r="P3209" t="s">
        <v>243</v>
      </c>
      <c r="S3209">
        <v>-41</v>
      </c>
      <c r="T3209">
        <v>0.2</v>
      </c>
      <c r="U3209" t="s">
        <v>245</v>
      </c>
      <c r="V3209">
        <v>1</v>
      </c>
      <c r="W3209" t="s">
        <v>247</v>
      </c>
      <c r="X3209" t="s">
        <v>469</v>
      </c>
    </row>
    <row r="3210" spans="1:24" x14ac:dyDescent="0.3">
      <c r="A3210">
        <v>3494</v>
      </c>
      <c r="B3210" s="15" t="s">
        <v>207</v>
      </c>
      <c r="C3210" t="str">
        <f>_xlfn.XLOOKUP($B3210, STANDARDS!$A:$A, STANDARDS!$B:$B,,0,2)</f>
        <v>Kromberg Fm</v>
      </c>
      <c r="J3210">
        <v>3300</v>
      </c>
      <c r="M3210" t="s">
        <v>217</v>
      </c>
      <c r="P3210" t="s">
        <v>243</v>
      </c>
      <c r="S3210">
        <v>-29.9</v>
      </c>
      <c r="T3210">
        <v>0.2</v>
      </c>
      <c r="U3210" t="s">
        <v>245</v>
      </c>
      <c r="V3210">
        <v>1</v>
      </c>
      <c r="W3210" t="s">
        <v>247</v>
      </c>
      <c r="X3210" t="s">
        <v>469</v>
      </c>
    </row>
    <row r="3211" spans="1:24" x14ac:dyDescent="0.3">
      <c r="A3211">
        <v>3500</v>
      </c>
      <c r="B3211" s="15" t="s">
        <v>180</v>
      </c>
      <c r="C3211" t="str">
        <f>_xlfn.XLOOKUP($B3211, STANDARDS!$A:$A, STANDARDS!$B:$B,,0,2)</f>
        <v>Malmani Fm, Espanola Subgp</v>
      </c>
      <c r="J3211">
        <v>2400</v>
      </c>
      <c r="M3211" t="s">
        <v>221</v>
      </c>
      <c r="P3211" t="s">
        <v>243</v>
      </c>
      <c r="S3211">
        <v>-35</v>
      </c>
      <c r="T3211">
        <v>0.2</v>
      </c>
      <c r="U3211" t="s">
        <v>245</v>
      </c>
      <c r="V3211">
        <v>1</v>
      </c>
      <c r="W3211" t="s">
        <v>247</v>
      </c>
      <c r="X3211" t="s">
        <v>469</v>
      </c>
    </row>
    <row r="3212" spans="1:24" x14ac:dyDescent="0.3">
      <c r="A3212">
        <v>3501</v>
      </c>
      <c r="B3212" s="15" t="s">
        <v>180</v>
      </c>
      <c r="C3212" t="str">
        <f>_xlfn.XLOOKUP($B3212, STANDARDS!$A:$A, STANDARDS!$B:$B,,0,2)</f>
        <v>Malmani Fm, Espanola Subgp</v>
      </c>
      <c r="J3212">
        <v>2400</v>
      </c>
      <c r="M3212" t="s">
        <v>221</v>
      </c>
      <c r="P3212" t="s">
        <v>243</v>
      </c>
      <c r="S3212">
        <v>-32.5</v>
      </c>
      <c r="T3212">
        <v>0.2</v>
      </c>
      <c r="U3212" t="s">
        <v>245</v>
      </c>
      <c r="V3212">
        <v>1</v>
      </c>
      <c r="W3212" t="s">
        <v>247</v>
      </c>
      <c r="X3212" t="s">
        <v>469</v>
      </c>
    </row>
    <row r="3213" spans="1:24" x14ac:dyDescent="0.3">
      <c r="A3213">
        <v>3502</v>
      </c>
      <c r="B3213" s="15" t="s">
        <v>421</v>
      </c>
      <c r="C3213" t="str">
        <f>_xlfn.XLOOKUP($B3213, STANDARDS!$A:$A, STANDARDS!$B:$B,,0,2)</f>
        <v>Manjeri Fm, Ngezi Gp, Belingwe Greenstone Belt</v>
      </c>
      <c r="J3213">
        <v>2600</v>
      </c>
      <c r="M3213" t="s">
        <v>217</v>
      </c>
      <c r="P3213" t="s">
        <v>243</v>
      </c>
      <c r="S3213">
        <v>-33</v>
      </c>
      <c r="T3213">
        <v>0.2</v>
      </c>
      <c r="U3213" t="s">
        <v>245</v>
      </c>
      <c r="V3213">
        <v>1</v>
      </c>
      <c r="W3213" t="s">
        <v>247</v>
      </c>
      <c r="X3213" t="s">
        <v>469</v>
      </c>
    </row>
    <row r="3214" spans="1:24" x14ac:dyDescent="0.3">
      <c r="A3214">
        <v>3503</v>
      </c>
      <c r="B3214" s="15" t="s">
        <v>358</v>
      </c>
      <c r="C3214" t="str">
        <f>_xlfn.XLOOKUP($B3214, STANDARDS!$A:$A, STANDARDS!$B:$B,,0,2)</f>
        <v>Marimo Slate</v>
      </c>
      <c r="J3214">
        <v>1500</v>
      </c>
      <c r="M3214" t="s">
        <v>222</v>
      </c>
      <c r="P3214" t="s">
        <v>243</v>
      </c>
      <c r="S3214">
        <v>-25.8</v>
      </c>
      <c r="T3214">
        <v>0.2</v>
      </c>
      <c r="U3214" t="s">
        <v>245</v>
      </c>
      <c r="V3214">
        <v>1</v>
      </c>
      <c r="W3214" t="s">
        <v>247</v>
      </c>
      <c r="X3214" t="s">
        <v>458</v>
      </c>
    </row>
    <row r="3215" spans="1:24" x14ac:dyDescent="0.3">
      <c r="A3215">
        <v>3504</v>
      </c>
      <c r="B3215" s="15" t="s">
        <v>393</v>
      </c>
      <c r="C3215" t="str">
        <f>_xlfn.XLOOKUP($B3215, STANDARDS!$A:$A, STANDARDS!$B:$B,,0,2)</f>
        <v>McLeary Fm</v>
      </c>
      <c r="J3215">
        <v>2100</v>
      </c>
      <c r="M3215" t="s">
        <v>217</v>
      </c>
      <c r="P3215" t="s">
        <v>243</v>
      </c>
      <c r="S3215">
        <v>-28.4</v>
      </c>
      <c r="T3215">
        <v>0.2</v>
      </c>
      <c r="U3215" t="s">
        <v>245</v>
      </c>
      <c r="V3215">
        <v>1</v>
      </c>
      <c r="W3215" t="s">
        <v>247</v>
      </c>
      <c r="X3215" t="s">
        <v>469</v>
      </c>
    </row>
    <row r="3216" spans="1:24" x14ac:dyDescent="0.3">
      <c r="A3216">
        <v>3505</v>
      </c>
      <c r="B3216" s="15" t="s">
        <v>134</v>
      </c>
      <c r="C3216" t="str">
        <f>_xlfn.XLOOKUP($B3216, STANDARDS!$A:$A, STANDARDS!$B:$B,,0,2)</f>
        <v>McMinn Fm, Roper Gp</v>
      </c>
      <c r="J3216">
        <v>1340</v>
      </c>
      <c r="M3216" t="s">
        <v>222</v>
      </c>
      <c r="P3216" t="s">
        <v>243</v>
      </c>
      <c r="S3216">
        <v>-32.4</v>
      </c>
      <c r="T3216">
        <v>0.2</v>
      </c>
      <c r="U3216" t="s">
        <v>245</v>
      </c>
      <c r="V3216">
        <v>1</v>
      </c>
      <c r="W3216" t="s">
        <v>247</v>
      </c>
      <c r="X3216" t="s">
        <v>469</v>
      </c>
    </row>
    <row r="3217" spans="1:24" x14ac:dyDescent="0.3">
      <c r="A3217">
        <v>3506</v>
      </c>
      <c r="B3217" s="15" t="s">
        <v>134</v>
      </c>
      <c r="C3217" t="str">
        <f>_xlfn.XLOOKUP($B3217, STANDARDS!$A:$A, STANDARDS!$B:$B,,0,2)</f>
        <v>McMinn Fm, Roper Gp</v>
      </c>
      <c r="J3217">
        <v>1340</v>
      </c>
      <c r="M3217" t="s">
        <v>222</v>
      </c>
      <c r="P3217" t="s">
        <v>243</v>
      </c>
      <c r="S3217">
        <v>-32</v>
      </c>
      <c r="T3217">
        <v>0.2</v>
      </c>
      <c r="U3217" t="s">
        <v>245</v>
      </c>
      <c r="V3217">
        <v>1</v>
      </c>
      <c r="W3217" t="s">
        <v>247</v>
      </c>
      <c r="X3217" t="s">
        <v>469</v>
      </c>
    </row>
    <row r="3218" spans="1:24" x14ac:dyDescent="0.3">
      <c r="A3218">
        <v>3507</v>
      </c>
      <c r="B3218" s="15" t="s">
        <v>134</v>
      </c>
      <c r="C3218" t="str">
        <f>_xlfn.XLOOKUP($B3218, STANDARDS!$A:$A, STANDARDS!$B:$B,,0,2)</f>
        <v>McMinn Fm, Roper Gp</v>
      </c>
      <c r="J3218">
        <v>1340</v>
      </c>
      <c r="M3218" t="s">
        <v>222</v>
      </c>
      <c r="P3218" t="s">
        <v>243</v>
      </c>
      <c r="S3218">
        <v>-32.1</v>
      </c>
      <c r="T3218">
        <v>0.2</v>
      </c>
      <c r="U3218" t="s">
        <v>245</v>
      </c>
      <c r="V3218">
        <v>1</v>
      </c>
      <c r="W3218" t="s">
        <v>247</v>
      </c>
      <c r="X3218" t="s">
        <v>469</v>
      </c>
    </row>
    <row r="3219" spans="1:24" x14ac:dyDescent="0.3">
      <c r="A3219">
        <v>3508</v>
      </c>
      <c r="B3219" s="15" t="s">
        <v>134</v>
      </c>
      <c r="C3219" t="str">
        <f>_xlfn.XLOOKUP($B3219, STANDARDS!$A:$A, STANDARDS!$B:$B,,0,2)</f>
        <v>McMinn Fm, Roper Gp</v>
      </c>
      <c r="J3219">
        <v>1340</v>
      </c>
      <c r="M3219" t="s">
        <v>222</v>
      </c>
      <c r="P3219" t="s">
        <v>243</v>
      </c>
      <c r="S3219">
        <v>-30.2</v>
      </c>
      <c r="T3219">
        <v>0.2</v>
      </c>
      <c r="U3219" t="s">
        <v>245</v>
      </c>
      <c r="V3219">
        <v>1</v>
      </c>
      <c r="W3219" t="s">
        <v>247</v>
      </c>
      <c r="X3219" t="s">
        <v>458</v>
      </c>
    </row>
    <row r="3220" spans="1:24" x14ac:dyDescent="0.3">
      <c r="A3220">
        <v>3515</v>
      </c>
      <c r="B3220" s="15" t="s">
        <v>431</v>
      </c>
      <c r="C3220" t="str">
        <f>_xlfn.XLOOKUP($B3220, STANDARDS!$A:$A, STANDARDS!$B:$B,,0,2)</f>
        <v>Mozaan Gp</v>
      </c>
      <c r="J3220">
        <v>3000</v>
      </c>
      <c r="M3220" t="s">
        <v>222</v>
      </c>
      <c r="P3220" t="s">
        <v>243</v>
      </c>
      <c r="S3220">
        <v>-27.3</v>
      </c>
      <c r="T3220">
        <v>0.2</v>
      </c>
      <c r="U3220" t="s">
        <v>245</v>
      </c>
      <c r="V3220">
        <v>1</v>
      </c>
      <c r="W3220" t="s">
        <v>247</v>
      </c>
      <c r="X3220" t="s">
        <v>469</v>
      </c>
    </row>
    <row r="3221" spans="1:24" x14ac:dyDescent="0.3">
      <c r="A3221">
        <v>3517</v>
      </c>
      <c r="B3221" s="15" t="s">
        <v>413</v>
      </c>
      <c r="C3221" t="str">
        <f>_xlfn.XLOOKUP($B3221, STANDARDS!$A:$A, STANDARDS!$B:$B,,0,2)</f>
        <v>Mount McRae Shale, Hamersley Gp</v>
      </c>
      <c r="J3221">
        <v>2500</v>
      </c>
      <c r="M3221" t="s">
        <v>222</v>
      </c>
      <c r="P3221" t="s">
        <v>243</v>
      </c>
      <c r="S3221">
        <v>-35.299999999999997</v>
      </c>
      <c r="T3221">
        <v>0.2</v>
      </c>
      <c r="U3221" t="s">
        <v>245</v>
      </c>
      <c r="V3221">
        <v>1</v>
      </c>
      <c r="W3221" t="s">
        <v>247</v>
      </c>
      <c r="X3221" t="s">
        <v>469</v>
      </c>
    </row>
    <row r="3222" spans="1:24" x14ac:dyDescent="0.3">
      <c r="A3222">
        <v>3519</v>
      </c>
      <c r="B3222" s="15" t="s">
        <v>435</v>
      </c>
      <c r="C3222" t="str">
        <f>_xlfn.XLOOKUP($B3222, STANDARDS!$A:$A, STANDARDS!$B:$B,,0,2)</f>
        <v>Onverwacht Gp</v>
      </c>
      <c r="J3222">
        <v>3450</v>
      </c>
      <c r="M3222" t="s">
        <v>217</v>
      </c>
      <c r="P3222" t="s">
        <v>243</v>
      </c>
      <c r="S3222">
        <v>-31.4</v>
      </c>
      <c r="T3222">
        <v>0.2</v>
      </c>
      <c r="U3222" t="s">
        <v>245</v>
      </c>
      <c r="V3222">
        <v>1</v>
      </c>
      <c r="W3222" t="s">
        <v>247</v>
      </c>
      <c r="X3222" t="s">
        <v>506</v>
      </c>
    </row>
    <row r="3223" spans="1:24" x14ac:dyDescent="0.3">
      <c r="A3223">
        <v>3520</v>
      </c>
      <c r="B3223" s="15" t="s">
        <v>435</v>
      </c>
      <c r="C3223" t="str">
        <f>_xlfn.XLOOKUP($B3223, STANDARDS!$A:$A, STANDARDS!$B:$B,,0,2)</f>
        <v>Onverwacht Gp</v>
      </c>
      <c r="J3223">
        <v>3450</v>
      </c>
      <c r="M3223" t="s">
        <v>217</v>
      </c>
      <c r="P3223" t="s">
        <v>243</v>
      </c>
      <c r="S3223">
        <v>-26.2</v>
      </c>
      <c r="T3223">
        <v>0.2</v>
      </c>
      <c r="U3223" t="s">
        <v>245</v>
      </c>
      <c r="V3223">
        <v>1</v>
      </c>
      <c r="W3223" t="s">
        <v>247</v>
      </c>
      <c r="X3223" t="s">
        <v>506</v>
      </c>
    </row>
    <row r="3224" spans="1:24" x14ac:dyDescent="0.3">
      <c r="A3224">
        <v>3521</v>
      </c>
      <c r="B3224" s="15" t="s">
        <v>435</v>
      </c>
      <c r="C3224" t="str">
        <f>_xlfn.XLOOKUP($B3224, STANDARDS!$A:$A, STANDARDS!$B:$B,,0,2)</f>
        <v>Onverwacht Gp</v>
      </c>
      <c r="J3224">
        <v>3450</v>
      </c>
      <c r="M3224" t="s">
        <v>217</v>
      </c>
      <c r="P3224" t="s">
        <v>243</v>
      </c>
      <c r="S3224">
        <v>-26.2</v>
      </c>
      <c r="T3224">
        <v>0.2</v>
      </c>
      <c r="U3224" t="s">
        <v>245</v>
      </c>
      <c r="V3224">
        <v>1</v>
      </c>
      <c r="W3224" t="s">
        <v>247</v>
      </c>
      <c r="X3224" t="s">
        <v>506</v>
      </c>
    </row>
    <row r="3225" spans="1:24" x14ac:dyDescent="0.3">
      <c r="A3225">
        <v>3522</v>
      </c>
      <c r="B3225" s="15" t="s">
        <v>435</v>
      </c>
      <c r="C3225" t="str">
        <f>_xlfn.XLOOKUP($B3225, STANDARDS!$A:$A, STANDARDS!$B:$B,,0,2)</f>
        <v>Onverwacht Gp</v>
      </c>
      <c r="J3225">
        <v>3450</v>
      </c>
      <c r="M3225" t="s">
        <v>217</v>
      </c>
      <c r="P3225" t="s">
        <v>243</v>
      </c>
      <c r="S3225">
        <v>-33</v>
      </c>
      <c r="T3225">
        <v>0.2</v>
      </c>
      <c r="U3225" t="s">
        <v>245</v>
      </c>
      <c r="V3225">
        <v>1</v>
      </c>
      <c r="W3225" t="s">
        <v>247</v>
      </c>
      <c r="X3225" t="s">
        <v>506</v>
      </c>
    </row>
    <row r="3226" spans="1:24" x14ac:dyDescent="0.3">
      <c r="A3226">
        <v>3523</v>
      </c>
      <c r="B3226" s="15" t="s">
        <v>435</v>
      </c>
      <c r="C3226" t="str">
        <f>_xlfn.XLOOKUP($B3226, STANDARDS!$A:$A, STANDARDS!$B:$B,,0,2)</f>
        <v>Onverwacht Gp</v>
      </c>
      <c r="J3226">
        <v>3450</v>
      </c>
      <c r="M3226" t="s">
        <v>217</v>
      </c>
      <c r="P3226" t="s">
        <v>243</v>
      </c>
      <c r="S3226">
        <v>-32.9</v>
      </c>
      <c r="T3226">
        <v>0.2</v>
      </c>
      <c r="U3226" t="s">
        <v>245</v>
      </c>
      <c r="V3226">
        <v>1</v>
      </c>
      <c r="W3226" t="s">
        <v>247</v>
      </c>
      <c r="X3226" t="s">
        <v>506</v>
      </c>
    </row>
    <row r="3227" spans="1:24" x14ac:dyDescent="0.3">
      <c r="A3227">
        <v>3524</v>
      </c>
      <c r="B3227" s="15" t="s">
        <v>435</v>
      </c>
      <c r="C3227" t="str">
        <f>_xlfn.XLOOKUP($B3227, STANDARDS!$A:$A, STANDARDS!$B:$B,,0,2)</f>
        <v>Onverwacht Gp</v>
      </c>
      <c r="J3227">
        <v>3450</v>
      </c>
      <c r="M3227" t="s">
        <v>217</v>
      </c>
      <c r="P3227" t="s">
        <v>243</v>
      </c>
      <c r="S3227">
        <v>-28.4</v>
      </c>
      <c r="T3227">
        <v>0.2</v>
      </c>
      <c r="U3227" t="s">
        <v>245</v>
      </c>
      <c r="V3227">
        <v>1</v>
      </c>
      <c r="W3227" t="s">
        <v>247</v>
      </c>
      <c r="X3227" t="s">
        <v>506</v>
      </c>
    </row>
    <row r="3228" spans="1:24" x14ac:dyDescent="0.3">
      <c r="A3228">
        <v>3525</v>
      </c>
      <c r="B3228" s="15" t="s">
        <v>435</v>
      </c>
      <c r="C3228" t="str">
        <f>_xlfn.XLOOKUP($B3228, STANDARDS!$A:$A, STANDARDS!$B:$B,,0,2)</f>
        <v>Onverwacht Gp</v>
      </c>
      <c r="J3228">
        <v>3450</v>
      </c>
      <c r="M3228" t="s">
        <v>217</v>
      </c>
      <c r="P3228" t="s">
        <v>243</v>
      </c>
      <c r="S3228">
        <v>-15.8</v>
      </c>
      <c r="T3228">
        <v>0.2</v>
      </c>
      <c r="U3228" t="s">
        <v>245</v>
      </c>
      <c r="V3228">
        <v>1</v>
      </c>
      <c r="W3228" t="s">
        <v>247</v>
      </c>
      <c r="X3228" t="s">
        <v>506</v>
      </c>
    </row>
    <row r="3229" spans="1:24" x14ac:dyDescent="0.3">
      <c r="A3229">
        <v>3526</v>
      </c>
      <c r="B3229" s="15" t="s">
        <v>435</v>
      </c>
      <c r="C3229" t="str">
        <f>_xlfn.XLOOKUP($B3229, STANDARDS!$A:$A, STANDARDS!$B:$B,,0,2)</f>
        <v>Onverwacht Gp</v>
      </c>
      <c r="J3229">
        <v>3450</v>
      </c>
      <c r="M3229" t="s">
        <v>217</v>
      </c>
      <c r="P3229" t="s">
        <v>243</v>
      </c>
      <c r="S3229">
        <v>-14.3</v>
      </c>
      <c r="T3229">
        <v>0.2</v>
      </c>
      <c r="U3229" t="s">
        <v>245</v>
      </c>
      <c r="V3229">
        <v>1</v>
      </c>
      <c r="W3229" t="s">
        <v>247</v>
      </c>
      <c r="X3229" t="s">
        <v>506</v>
      </c>
    </row>
    <row r="3230" spans="1:24" x14ac:dyDescent="0.3">
      <c r="A3230">
        <v>3533</v>
      </c>
      <c r="B3230" s="15" t="s">
        <v>155</v>
      </c>
      <c r="C3230" t="str">
        <f>_xlfn.XLOOKUP($B3230, STANDARDS!$A:$A, STANDARDS!$B:$B,,0,2)</f>
        <v>Rove Fm</v>
      </c>
      <c r="J3230">
        <v>1900</v>
      </c>
      <c r="M3230" t="s">
        <v>222</v>
      </c>
      <c r="P3230" t="s">
        <v>243</v>
      </c>
      <c r="S3230">
        <v>-32.1</v>
      </c>
      <c r="T3230">
        <v>0.2</v>
      </c>
      <c r="U3230" t="s">
        <v>245</v>
      </c>
      <c r="V3230">
        <v>1</v>
      </c>
      <c r="W3230" t="s">
        <v>247</v>
      </c>
      <c r="X3230" t="s">
        <v>469</v>
      </c>
    </row>
    <row r="3231" spans="1:24" x14ac:dyDescent="0.3">
      <c r="A3231">
        <v>3534</v>
      </c>
      <c r="B3231" s="15" t="s">
        <v>95</v>
      </c>
      <c r="C3231" t="str">
        <f>_xlfn.XLOOKUP($B3231, STANDARDS!$A:$A, STANDARDS!$B:$B,,0,2)</f>
        <v>Skillogalee Dolomite, Mundallio Subgp, Burra Gp</v>
      </c>
      <c r="J3231">
        <v>770</v>
      </c>
      <c r="M3231" t="s">
        <v>221</v>
      </c>
      <c r="P3231" t="s">
        <v>243</v>
      </c>
      <c r="S3231">
        <v>-10.8</v>
      </c>
      <c r="T3231">
        <v>0.2</v>
      </c>
      <c r="U3231" t="s">
        <v>245</v>
      </c>
      <c r="V3231">
        <v>1</v>
      </c>
      <c r="W3231" t="s">
        <v>247</v>
      </c>
      <c r="X3231" t="s">
        <v>458</v>
      </c>
    </row>
    <row r="3232" spans="1:24" x14ac:dyDescent="0.3">
      <c r="A3232">
        <v>3542</v>
      </c>
      <c r="B3232" s="15" t="s">
        <v>510</v>
      </c>
      <c r="C3232" t="str">
        <f>_xlfn.XLOOKUP($B3232, STANDARDS!$A:$A, STANDARDS!$B:$B,,0,2)</f>
        <v>Steep Rock Gp</v>
      </c>
      <c r="J3232">
        <v>2600</v>
      </c>
      <c r="M3232" t="s">
        <v>217</v>
      </c>
      <c r="P3232" t="s">
        <v>243</v>
      </c>
      <c r="S3232">
        <v>-27.2</v>
      </c>
      <c r="T3232">
        <v>0.2</v>
      </c>
      <c r="U3232" t="s">
        <v>245</v>
      </c>
      <c r="V3232">
        <v>1</v>
      </c>
      <c r="W3232" t="s">
        <v>247</v>
      </c>
      <c r="X3232" t="s">
        <v>469</v>
      </c>
    </row>
    <row r="3233" spans="1:24" x14ac:dyDescent="0.3">
      <c r="A3233">
        <v>3543</v>
      </c>
      <c r="B3233" s="15" t="s">
        <v>436</v>
      </c>
      <c r="C3233" t="str">
        <f>_xlfn.XLOOKUP($B3233, STANDARDS!$A:$A, STANDARDS!$B:$B,,0,2)</f>
        <v>Swartkoppie Fm</v>
      </c>
      <c r="J3233">
        <v>3450</v>
      </c>
      <c r="M3233" t="s">
        <v>217</v>
      </c>
      <c r="P3233" t="s">
        <v>243</v>
      </c>
      <c r="S3233">
        <v>-32</v>
      </c>
      <c r="T3233">
        <v>0.2</v>
      </c>
      <c r="U3233" t="s">
        <v>245</v>
      </c>
      <c r="V3233">
        <v>1</v>
      </c>
      <c r="W3233" t="s">
        <v>247</v>
      </c>
      <c r="X3233" t="s">
        <v>469</v>
      </c>
    </row>
    <row r="3234" spans="1:24" x14ac:dyDescent="0.3">
      <c r="A3234">
        <v>3544</v>
      </c>
      <c r="B3234" s="15" t="s">
        <v>436</v>
      </c>
      <c r="C3234" t="str">
        <f>_xlfn.XLOOKUP($B3234, STANDARDS!$A:$A, STANDARDS!$B:$B,,0,2)</f>
        <v>Swartkoppie Fm</v>
      </c>
      <c r="J3234">
        <v>3450</v>
      </c>
      <c r="M3234" t="s">
        <v>217</v>
      </c>
      <c r="P3234" t="s">
        <v>243</v>
      </c>
      <c r="S3234">
        <v>-26.6</v>
      </c>
      <c r="T3234">
        <v>0.2</v>
      </c>
      <c r="U3234" t="s">
        <v>245</v>
      </c>
      <c r="V3234">
        <v>1</v>
      </c>
      <c r="W3234" t="s">
        <v>247</v>
      </c>
      <c r="X3234" t="s">
        <v>469</v>
      </c>
    </row>
    <row r="3235" spans="1:24" x14ac:dyDescent="0.3">
      <c r="A3235">
        <v>3545</v>
      </c>
      <c r="B3235" s="15" t="s">
        <v>436</v>
      </c>
      <c r="C3235" t="str">
        <f>_xlfn.XLOOKUP($B3235, STANDARDS!$A:$A, STANDARDS!$B:$B,,0,2)</f>
        <v>Swartkoppie Fm</v>
      </c>
      <c r="J3235">
        <v>3450</v>
      </c>
      <c r="M3235" t="s">
        <v>217</v>
      </c>
      <c r="P3235" t="s">
        <v>243</v>
      </c>
      <c r="S3235">
        <v>-27.6</v>
      </c>
      <c r="T3235">
        <v>0.2</v>
      </c>
      <c r="U3235" t="s">
        <v>245</v>
      </c>
      <c r="V3235">
        <v>1</v>
      </c>
      <c r="W3235" t="s">
        <v>247</v>
      </c>
      <c r="X3235" t="s">
        <v>464</v>
      </c>
    </row>
    <row r="3236" spans="1:24" x14ac:dyDescent="0.3">
      <c r="A3236">
        <v>3546</v>
      </c>
      <c r="B3236" s="15" t="s">
        <v>90</v>
      </c>
      <c r="C3236" t="str">
        <f>_xlfn.XLOOKUP($B3236, STANDARDS!$A:$A, STANDARDS!$B:$B,,0,2)</f>
        <v>Tapley Hill Fm, Nepouie Subgp, Umberatana Gp</v>
      </c>
      <c r="J3236">
        <v>750</v>
      </c>
      <c r="M3236" t="s">
        <v>222</v>
      </c>
      <c r="P3236" t="s">
        <v>243</v>
      </c>
      <c r="S3236">
        <v>-24.2</v>
      </c>
      <c r="T3236">
        <v>0.2</v>
      </c>
      <c r="U3236" t="s">
        <v>245</v>
      </c>
      <c r="V3236">
        <v>1</v>
      </c>
      <c r="W3236" t="s">
        <v>247</v>
      </c>
      <c r="X3236" t="s">
        <v>465</v>
      </c>
    </row>
    <row r="3237" spans="1:24" x14ac:dyDescent="0.3">
      <c r="A3237">
        <v>3547</v>
      </c>
      <c r="B3237" s="15" t="s">
        <v>90</v>
      </c>
      <c r="C3237" t="str">
        <f>_xlfn.XLOOKUP($B3237, STANDARDS!$A:$A, STANDARDS!$B:$B,,0,2)</f>
        <v>Tapley Hill Fm, Nepouie Subgp, Umberatana Gp</v>
      </c>
      <c r="J3237">
        <v>750</v>
      </c>
      <c r="M3237" t="s">
        <v>222</v>
      </c>
      <c r="P3237" t="s">
        <v>243</v>
      </c>
      <c r="S3237">
        <v>-18.8</v>
      </c>
      <c r="T3237">
        <v>0.2</v>
      </c>
      <c r="U3237" t="s">
        <v>245</v>
      </c>
      <c r="V3237">
        <v>1</v>
      </c>
      <c r="W3237" t="s">
        <v>247</v>
      </c>
      <c r="X3237" t="s">
        <v>465</v>
      </c>
    </row>
    <row r="3238" spans="1:24" x14ac:dyDescent="0.3">
      <c r="A3238">
        <v>3548</v>
      </c>
      <c r="B3238" s="15" t="s">
        <v>90</v>
      </c>
      <c r="C3238" t="str">
        <f>_xlfn.XLOOKUP($B3238, STANDARDS!$A:$A, STANDARDS!$B:$B,,0,2)</f>
        <v>Tapley Hill Fm, Nepouie Subgp, Umberatana Gp</v>
      </c>
      <c r="J3238">
        <v>750</v>
      </c>
      <c r="M3238" t="s">
        <v>222</v>
      </c>
      <c r="P3238" t="s">
        <v>243</v>
      </c>
      <c r="S3238">
        <v>-22.9</v>
      </c>
      <c r="T3238">
        <v>0.2</v>
      </c>
      <c r="U3238" t="s">
        <v>245</v>
      </c>
      <c r="V3238">
        <v>1</v>
      </c>
      <c r="W3238" t="s">
        <v>247</v>
      </c>
      <c r="X3238" t="s">
        <v>465</v>
      </c>
    </row>
    <row r="3239" spans="1:24" x14ac:dyDescent="0.3">
      <c r="A3239">
        <v>3549</v>
      </c>
      <c r="B3239" s="15" t="s">
        <v>90</v>
      </c>
      <c r="C3239" t="str">
        <f>_xlfn.XLOOKUP($B3239, STANDARDS!$A:$A, STANDARDS!$B:$B,,0,2)</f>
        <v>Tapley Hill Fm, Nepouie Subgp, Umberatana Gp</v>
      </c>
      <c r="J3239">
        <v>750</v>
      </c>
      <c r="M3239" t="s">
        <v>222</v>
      </c>
      <c r="P3239" t="s">
        <v>243</v>
      </c>
      <c r="S3239">
        <v>-23.4</v>
      </c>
      <c r="T3239">
        <v>0.2</v>
      </c>
      <c r="U3239" t="s">
        <v>245</v>
      </c>
      <c r="V3239">
        <v>1</v>
      </c>
      <c r="W3239" t="s">
        <v>247</v>
      </c>
      <c r="X3239" t="s">
        <v>465</v>
      </c>
    </row>
    <row r="3240" spans="1:24" x14ac:dyDescent="0.3">
      <c r="A3240">
        <v>3550</v>
      </c>
      <c r="B3240" s="15" t="s">
        <v>90</v>
      </c>
      <c r="C3240" t="str">
        <f>_xlfn.XLOOKUP($B3240, STANDARDS!$A:$A, STANDARDS!$B:$B,,0,2)</f>
        <v>Tapley Hill Fm, Nepouie Subgp, Umberatana Gp</v>
      </c>
      <c r="J3240">
        <v>750</v>
      </c>
      <c r="M3240" t="s">
        <v>222</v>
      </c>
      <c r="P3240" t="s">
        <v>243</v>
      </c>
      <c r="S3240">
        <v>-23.8</v>
      </c>
      <c r="T3240">
        <v>0.2</v>
      </c>
      <c r="U3240" t="s">
        <v>245</v>
      </c>
      <c r="V3240">
        <v>1</v>
      </c>
      <c r="W3240" t="s">
        <v>247</v>
      </c>
      <c r="X3240" t="s">
        <v>465</v>
      </c>
    </row>
    <row r="3241" spans="1:24" x14ac:dyDescent="0.3">
      <c r="A3241">
        <v>3551</v>
      </c>
      <c r="B3241" s="15" t="s">
        <v>90</v>
      </c>
      <c r="C3241" t="str">
        <f>_xlfn.XLOOKUP($B3241, STANDARDS!$A:$A, STANDARDS!$B:$B,,0,2)</f>
        <v>Tapley Hill Fm, Nepouie Subgp, Umberatana Gp</v>
      </c>
      <c r="J3241">
        <v>750</v>
      </c>
      <c r="M3241" t="s">
        <v>222</v>
      </c>
      <c r="P3241" t="s">
        <v>243</v>
      </c>
      <c r="S3241">
        <v>-14.7</v>
      </c>
      <c r="T3241">
        <v>0.2</v>
      </c>
      <c r="U3241" t="s">
        <v>245</v>
      </c>
      <c r="V3241">
        <v>1</v>
      </c>
      <c r="W3241" t="s">
        <v>247</v>
      </c>
      <c r="X3241" t="s">
        <v>465</v>
      </c>
    </row>
    <row r="3242" spans="1:24" x14ac:dyDescent="0.3">
      <c r="A3242">
        <v>3552</v>
      </c>
      <c r="B3242" s="15" t="s">
        <v>90</v>
      </c>
      <c r="C3242" t="str">
        <f>_xlfn.XLOOKUP($B3242, STANDARDS!$A:$A, STANDARDS!$B:$B,,0,2)</f>
        <v>Tapley Hill Fm, Nepouie Subgp, Umberatana Gp</v>
      </c>
      <c r="J3242">
        <v>750</v>
      </c>
      <c r="M3242" t="s">
        <v>222</v>
      </c>
      <c r="P3242" t="s">
        <v>243</v>
      </c>
      <c r="S3242">
        <v>-17.5</v>
      </c>
      <c r="T3242">
        <v>0.2</v>
      </c>
      <c r="U3242" t="s">
        <v>245</v>
      </c>
      <c r="V3242">
        <v>1</v>
      </c>
      <c r="W3242" t="s">
        <v>247</v>
      </c>
      <c r="X3242" t="s">
        <v>465</v>
      </c>
    </row>
    <row r="3243" spans="1:24" x14ac:dyDescent="0.3">
      <c r="A3243">
        <v>3571</v>
      </c>
      <c r="B3243" s="15" t="s">
        <v>213</v>
      </c>
      <c r="C3243" t="str">
        <f>_xlfn.XLOOKUP($B3243, STANDARDS!$A:$A, STANDARDS!$B:$B,,0,2)</f>
        <v>Theespruit Fm</v>
      </c>
      <c r="J3243">
        <v>3550</v>
      </c>
      <c r="M3243" t="s">
        <v>222</v>
      </c>
      <c r="P3243" t="s">
        <v>243</v>
      </c>
      <c r="S3243">
        <v>-15.4</v>
      </c>
      <c r="T3243">
        <v>0.2</v>
      </c>
      <c r="U3243" t="s">
        <v>245</v>
      </c>
      <c r="V3243">
        <v>1</v>
      </c>
      <c r="W3243" t="s">
        <v>247</v>
      </c>
      <c r="X3243" t="s">
        <v>469</v>
      </c>
    </row>
    <row r="3244" spans="1:24" x14ac:dyDescent="0.3">
      <c r="A3244">
        <v>3572</v>
      </c>
      <c r="B3244" s="15" t="s">
        <v>213</v>
      </c>
      <c r="C3244" t="str">
        <f>_xlfn.XLOOKUP($B3244, STANDARDS!$A:$A, STANDARDS!$B:$B,,0,2)</f>
        <v>Theespruit Fm</v>
      </c>
      <c r="J3244">
        <v>3550</v>
      </c>
      <c r="M3244" t="s">
        <v>217</v>
      </c>
      <c r="P3244" t="s">
        <v>243</v>
      </c>
      <c r="S3244">
        <v>-17.3</v>
      </c>
      <c r="T3244">
        <v>0.2</v>
      </c>
      <c r="U3244" t="s">
        <v>245</v>
      </c>
      <c r="V3244">
        <v>1</v>
      </c>
      <c r="W3244" t="s">
        <v>247</v>
      </c>
      <c r="X3244" t="s">
        <v>458</v>
      </c>
    </row>
    <row r="3245" spans="1:24" x14ac:dyDescent="0.3">
      <c r="A3245">
        <v>3573</v>
      </c>
      <c r="B3245" s="15" t="s">
        <v>213</v>
      </c>
      <c r="C3245" t="str">
        <f>_xlfn.XLOOKUP($B3245, STANDARDS!$A:$A, STANDARDS!$B:$B,,0,2)</f>
        <v>Theespruit Fm</v>
      </c>
      <c r="J3245">
        <v>3550</v>
      </c>
      <c r="M3245" t="s">
        <v>217</v>
      </c>
      <c r="P3245" t="s">
        <v>243</v>
      </c>
      <c r="S3245">
        <v>-22.4</v>
      </c>
      <c r="T3245">
        <v>0.2</v>
      </c>
      <c r="U3245" t="s">
        <v>245</v>
      </c>
      <c r="V3245">
        <v>1</v>
      </c>
      <c r="W3245" t="s">
        <v>247</v>
      </c>
      <c r="X3245" t="s">
        <v>458</v>
      </c>
    </row>
    <row r="3246" spans="1:24" x14ac:dyDescent="0.3">
      <c r="A3246">
        <v>3574</v>
      </c>
      <c r="B3246" s="15" t="s">
        <v>213</v>
      </c>
      <c r="C3246" t="str">
        <f>_xlfn.XLOOKUP($B3246, STANDARDS!$A:$A, STANDARDS!$B:$B,,0,2)</f>
        <v>Theespruit Fm</v>
      </c>
      <c r="J3246">
        <v>3550</v>
      </c>
      <c r="M3246" t="s">
        <v>217</v>
      </c>
      <c r="P3246" t="s">
        <v>243</v>
      </c>
      <c r="S3246">
        <v>-19.100000000000001</v>
      </c>
      <c r="T3246">
        <v>0.2</v>
      </c>
      <c r="U3246" t="s">
        <v>245</v>
      </c>
      <c r="V3246">
        <v>1</v>
      </c>
      <c r="W3246" t="s">
        <v>247</v>
      </c>
      <c r="X3246" t="s">
        <v>458</v>
      </c>
    </row>
    <row r="3247" spans="1:24" x14ac:dyDescent="0.3">
      <c r="A3247">
        <v>3575</v>
      </c>
      <c r="B3247" s="15" t="s">
        <v>213</v>
      </c>
      <c r="C3247" t="str">
        <f>_xlfn.XLOOKUP($B3247, STANDARDS!$A:$A, STANDARDS!$B:$B,,0,2)</f>
        <v>Theespruit Fm</v>
      </c>
      <c r="J3247">
        <v>3550</v>
      </c>
      <c r="M3247" t="s">
        <v>217</v>
      </c>
      <c r="P3247" t="s">
        <v>243</v>
      </c>
      <c r="S3247">
        <v>-20.399999999999999</v>
      </c>
      <c r="T3247">
        <v>0.2</v>
      </c>
      <c r="U3247" t="s">
        <v>245</v>
      </c>
      <c r="V3247">
        <v>1</v>
      </c>
      <c r="W3247" t="s">
        <v>247</v>
      </c>
      <c r="X3247" t="s">
        <v>458</v>
      </c>
    </row>
    <row r="3248" spans="1:24" x14ac:dyDescent="0.3">
      <c r="A3248">
        <v>3576</v>
      </c>
      <c r="B3248" s="15" t="s">
        <v>213</v>
      </c>
      <c r="C3248" t="str">
        <f>_xlfn.XLOOKUP($B3248, STANDARDS!$A:$A, STANDARDS!$B:$B,,0,2)</f>
        <v>Theespruit Fm</v>
      </c>
      <c r="J3248">
        <v>3550</v>
      </c>
      <c r="M3248" t="s">
        <v>217</v>
      </c>
      <c r="P3248" t="s">
        <v>243</v>
      </c>
      <c r="S3248">
        <v>-17.399999999999999</v>
      </c>
      <c r="T3248">
        <v>0.2</v>
      </c>
      <c r="U3248" t="s">
        <v>245</v>
      </c>
      <c r="V3248">
        <v>1</v>
      </c>
      <c r="W3248" t="s">
        <v>247</v>
      </c>
      <c r="X3248" t="s">
        <v>458</v>
      </c>
    </row>
    <row r="3249" spans="1:25" x14ac:dyDescent="0.3">
      <c r="A3249">
        <v>3577</v>
      </c>
      <c r="B3249" s="15" t="s">
        <v>213</v>
      </c>
      <c r="C3249" t="str">
        <f>_xlfn.XLOOKUP($B3249, STANDARDS!$A:$A, STANDARDS!$B:$B,,0,2)</f>
        <v>Theespruit Fm</v>
      </c>
      <c r="J3249">
        <v>3550</v>
      </c>
      <c r="M3249" t="s">
        <v>217</v>
      </c>
      <c r="P3249" t="s">
        <v>243</v>
      </c>
      <c r="S3249">
        <v>-18.2</v>
      </c>
      <c r="T3249">
        <v>0.2</v>
      </c>
      <c r="U3249" t="s">
        <v>245</v>
      </c>
      <c r="V3249">
        <v>1</v>
      </c>
      <c r="W3249" t="s">
        <v>247</v>
      </c>
      <c r="X3249" t="s">
        <v>458</v>
      </c>
    </row>
    <row r="3250" spans="1:25" x14ac:dyDescent="0.3">
      <c r="A3250">
        <v>3580</v>
      </c>
      <c r="B3250" s="15" t="s">
        <v>210</v>
      </c>
      <c r="C3250" t="str">
        <f>_xlfn.XLOOKUP($B3250, STANDARDS!$A:$A, STANDARDS!$B:$B,,0,2)</f>
        <v>Towers Fm</v>
      </c>
      <c r="J3250">
        <v>3435</v>
      </c>
      <c r="M3250" t="s">
        <v>217</v>
      </c>
      <c r="P3250" t="s">
        <v>243</v>
      </c>
      <c r="S3250">
        <v>-34.299999999999997</v>
      </c>
      <c r="T3250">
        <v>0.2</v>
      </c>
      <c r="U3250" t="s">
        <v>245</v>
      </c>
      <c r="V3250">
        <v>1</v>
      </c>
      <c r="W3250" t="s">
        <v>247</v>
      </c>
      <c r="X3250" t="s">
        <v>469</v>
      </c>
    </row>
    <row r="3251" spans="1:25" x14ac:dyDescent="0.3">
      <c r="A3251">
        <v>3581</v>
      </c>
      <c r="B3251" s="15" t="s">
        <v>210</v>
      </c>
      <c r="C3251" t="str">
        <f>_xlfn.XLOOKUP($B3251, STANDARDS!$A:$A, STANDARDS!$B:$B,,0,2)</f>
        <v>Towers Fm</v>
      </c>
      <c r="J3251">
        <v>3435</v>
      </c>
      <c r="M3251" t="s">
        <v>217</v>
      </c>
      <c r="P3251" t="s">
        <v>243</v>
      </c>
      <c r="S3251">
        <v>-36.1</v>
      </c>
      <c r="T3251">
        <v>0.2</v>
      </c>
      <c r="U3251" t="s">
        <v>245</v>
      </c>
      <c r="V3251">
        <v>1</v>
      </c>
      <c r="W3251" t="s">
        <v>247</v>
      </c>
      <c r="X3251" t="s">
        <v>469</v>
      </c>
    </row>
    <row r="3252" spans="1:25" x14ac:dyDescent="0.3">
      <c r="A3252">
        <v>3582</v>
      </c>
      <c r="B3252" s="15" t="s">
        <v>210</v>
      </c>
      <c r="C3252" t="str">
        <f>_xlfn.XLOOKUP($B3252, STANDARDS!$A:$A, STANDARDS!$B:$B,,0,2)</f>
        <v>Towers Fm</v>
      </c>
      <c r="J3252">
        <v>3435</v>
      </c>
      <c r="M3252" t="s">
        <v>217</v>
      </c>
      <c r="P3252" t="s">
        <v>243</v>
      </c>
      <c r="S3252">
        <v>-35.200000000000003</v>
      </c>
      <c r="T3252">
        <v>0.2</v>
      </c>
      <c r="U3252" t="s">
        <v>245</v>
      </c>
      <c r="V3252">
        <v>1</v>
      </c>
      <c r="W3252" t="s">
        <v>247</v>
      </c>
      <c r="X3252" t="s">
        <v>469</v>
      </c>
    </row>
    <row r="3253" spans="1:25" x14ac:dyDescent="0.3">
      <c r="A3253">
        <v>3583</v>
      </c>
      <c r="B3253" s="15" t="s">
        <v>202</v>
      </c>
      <c r="C3253" t="str">
        <f>_xlfn.XLOOKUP($B3253, STANDARDS!$A:$A, STANDARDS!$B:$B,,0,2)</f>
        <v>Tumbiana Fm, Fortescue Gp</v>
      </c>
      <c r="J3253">
        <v>2750</v>
      </c>
      <c r="M3253" t="s">
        <v>217</v>
      </c>
      <c r="P3253" t="s">
        <v>243</v>
      </c>
      <c r="S3253">
        <v>-51.2</v>
      </c>
      <c r="T3253">
        <v>0.2</v>
      </c>
      <c r="U3253" t="s">
        <v>245</v>
      </c>
      <c r="V3253">
        <v>1</v>
      </c>
      <c r="W3253" t="s">
        <v>247</v>
      </c>
      <c r="X3253" t="s">
        <v>469</v>
      </c>
    </row>
    <row r="3254" spans="1:25" x14ac:dyDescent="0.3">
      <c r="A3254">
        <v>3585</v>
      </c>
      <c r="B3254" s="15" t="s">
        <v>396</v>
      </c>
      <c r="C3254" t="str">
        <f>_xlfn.XLOOKUP($B3254, STANDARDS!$A:$A, STANDARDS!$B:$B,,0,2)</f>
        <v>Albanel Fm</v>
      </c>
      <c r="J3254">
        <v>2100</v>
      </c>
      <c r="M3254" t="s">
        <v>221</v>
      </c>
      <c r="P3254" t="s">
        <v>243</v>
      </c>
      <c r="S3254">
        <v>-29.8</v>
      </c>
      <c r="T3254">
        <v>0.2</v>
      </c>
      <c r="U3254" t="s">
        <v>245</v>
      </c>
      <c r="V3254">
        <v>1</v>
      </c>
      <c r="W3254" t="s">
        <v>247</v>
      </c>
      <c r="X3254" t="s">
        <v>469</v>
      </c>
    </row>
    <row r="3255" spans="1:25" x14ac:dyDescent="0.3">
      <c r="A3255">
        <v>3586</v>
      </c>
      <c r="B3255" s="15" t="s">
        <v>147</v>
      </c>
      <c r="C3255" t="str">
        <f>_xlfn.XLOOKUP($B3255, STANDARDS!$A:$A, STANDARDS!$B:$B,,0,2)</f>
        <v>Urquhart Shale</v>
      </c>
      <c r="J3255">
        <v>1670</v>
      </c>
      <c r="M3255" t="s">
        <v>222</v>
      </c>
      <c r="P3255" t="s">
        <v>243</v>
      </c>
      <c r="S3255">
        <v>-22.2</v>
      </c>
      <c r="T3255">
        <v>0.2</v>
      </c>
      <c r="U3255" t="s">
        <v>245</v>
      </c>
      <c r="V3255">
        <v>1</v>
      </c>
      <c r="W3255" t="s">
        <v>247</v>
      </c>
      <c r="X3255" t="s">
        <v>464</v>
      </c>
    </row>
    <row r="3256" spans="1:25" x14ac:dyDescent="0.3">
      <c r="A3256">
        <v>3587</v>
      </c>
      <c r="B3256" s="15" t="s">
        <v>147</v>
      </c>
      <c r="C3256" t="str">
        <f>_xlfn.XLOOKUP($B3256, STANDARDS!$A:$A, STANDARDS!$B:$B,,0,2)</f>
        <v>Urquhart Shale</v>
      </c>
      <c r="J3256">
        <v>1670</v>
      </c>
      <c r="M3256" t="s">
        <v>222</v>
      </c>
      <c r="P3256" t="s">
        <v>243</v>
      </c>
      <c r="S3256">
        <v>-28.2</v>
      </c>
      <c r="T3256">
        <v>0.2</v>
      </c>
      <c r="U3256" t="s">
        <v>245</v>
      </c>
      <c r="V3256">
        <v>1</v>
      </c>
      <c r="W3256" t="s">
        <v>247</v>
      </c>
      <c r="X3256" t="s">
        <v>458</v>
      </c>
    </row>
    <row r="3257" spans="1:25" x14ac:dyDescent="0.3">
      <c r="A3257">
        <v>3595</v>
      </c>
      <c r="B3257" s="15" t="s">
        <v>188</v>
      </c>
      <c r="C3257" t="str">
        <f>_xlfn.XLOOKUP($B3257, STANDARDS!$A:$A, STANDARDS!$B:$B,,0,2)</f>
        <v>Ventersdorp Sgp</v>
      </c>
      <c r="J3257">
        <v>2650</v>
      </c>
      <c r="M3257" t="s">
        <v>217</v>
      </c>
      <c r="P3257" t="s">
        <v>243</v>
      </c>
      <c r="S3257">
        <v>-38.5</v>
      </c>
      <c r="T3257">
        <v>0.2</v>
      </c>
      <c r="U3257" t="s">
        <v>245</v>
      </c>
      <c r="V3257">
        <v>1</v>
      </c>
      <c r="W3257" t="s">
        <v>247</v>
      </c>
      <c r="X3257" t="s">
        <v>469</v>
      </c>
    </row>
    <row r="3258" spans="1:25" x14ac:dyDescent="0.3">
      <c r="A3258">
        <v>3596</v>
      </c>
      <c r="B3258" s="15" t="s">
        <v>511</v>
      </c>
      <c r="C3258" t="str">
        <f>_xlfn.XLOOKUP($B3258, STANDARDS!$A:$A, STANDARDS!$B:$B,,0,2)</f>
        <v>Wittenoom Fm, Hamersley Gp</v>
      </c>
      <c r="J3258">
        <v>2500</v>
      </c>
      <c r="M3258" t="s">
        <v>222</v>
      </c>
      <c r="P3258" t="s">
        <v>243</v>
      </c>
      <c r="S3258">
        <v>-41.8</v>
      </c>
      <c r="T3258">
        <v>0.2</v>
      </c>
      <c r="U3258" t="s">
        <v>245</v>
      </c>
      <c r="V3258">
        <v>1</v>
      </c>
      <c r="W3258" t="s">
        <v>247</v>
      </c>
      <c r="X3258" t="s">
        <v>469</v>
      </c>
    </row>
    <row r="3260" spans="1:25" x14ac:dyDescent="0.3">
      <c r="A3260">
        <v>3627</v>
      </c>
      <c r="B3260" s="15" t="s">
        <v>513</v>
      </c>
      <c r="C3260" t="str">
        <f>_xlfn.XLOOKUP($B3260, STANDARDS!$A:$A, STANDARDS!$B:$B,,0,2)</f>
        <v>Isua Supracrustal Belt</v>
      </c>
      <c r="D3260" t="s">
        <v>512</v>
      </c>
      <c r="E3260" t="s">
        <v>514</v>
      </c>
      <c r="J3260" cm="1">
        <f t="array" ref="J3260:L3260">_xlfn.XLOOKUP($C3260, AGE!$A:$A,AGE!$B:$D,,0,2)</f>
        <v>3780</v>
      </c>
      <c r="K3260">
        <v>77</v>
      </c>
      <c r="L3260" t="str">
        <v>Nutman et al. 1997; Nutman and Friend 2009</v>
      </c>
      <c r="M3260" t="s">
        <v>546</v>
      </c>
      <c r="P3260" t="s">
        <v>243</v>
      </c>
      <c r="Q3260">
        <v>-0.9</v>
      </c>
      <c r="R3260">
        <v>0.3</v>
      </c>
      <c r="V3260">
        <v>1</v>
      </c>
      <c r="W3260" t="s">
        <v>516</v>
      </c>
      <c r="Y3260" t="s">
        <v>515</v>
      </c>
    </row>
    <row r="3261" spans="1:25" x14ac:dyDescent="0.3">
      <c r="A3261">
        <v>3628</v>
      </c>
      <c r="B3261" s="15" t="s">
        <v>513</v>
      </c>
      <c r="C3261" t="str">
        <f>_xlfn.XLOOKUP($B3261, STANDARDS!$A:$A, STANDARDS!$B:$B,,0,2)</f>
        <v>Isua Supracrustal Belt</v>
      </c>
      <c r="D3261" t="s">
        <v>512</v>
      </c>
      <c r="E3261" t="s">
        <v>514</v>
      </c>
      <c r="J3261" cm="1">
        <f t="array" ref="J3261:L3261">_xlfn.XLOOKUP($C3261, AGE!$A:$A,AGE!$B:$D,,0,2)</f>
        <v>3780</v>
      </c>
      <c r="K3261">
        <v>77</v>
      </c>
      <c r="L3261" t="str">
        <v>Nutman et al. 1997; Nutman and Friend 2009</v>
      </c>
      <c r="M3261" t="s">
        <v>546</v>
      </c>
      <c r="P3261" t="s">
        <v>243</v>
      </c>
      <c r="Q3261">
        <v>-3.5</v>
      </c>
      <c r="R3261">
        <v>0.3</v>
      </c>
      <c r="V3261">
        <v>1</v>
      </c>
      <c r="W3261" t="s">
        <v>516</v>
      </c>
      <c r="Y3261" t="s">
        <v>515</v>
      </c>
    </row>
    <row r="3262" spans="1:25" x14ac:dyDescent="0.3">
      <c r="A3262">
        <v>3629</v>
      </c>
      <c r="B3262" s="15" t="s">
        <v>513</v>
      </c>
      <c r="C3262" t="str">
        <f>_xlfn.XLOOKUP($B3262, STANDARDS!$A:$A, STANDARDS!$B:$B,,0,2)</f>
        <v>Isua Supracrustal Belt</v>
      </c>
      <c r="D3262" t="s">
        <v>512</v>
      </c>
      <c r="E3262" t="s">
        <v>514</v>
      </c>
      <c r="J3262" cm="1">
        <f t="array" ref="J3262:L3262">_xlfn.XLOOKUP($C3262, AGE!$A:$A,AGE!$B:$D,,0,2)</f>
        <v>3780</v>
      </c>
      <c r="K3262">
        <v>77</v>
      </c>
      <c r="L3262" t="str">
        <v>Nutman et al. 1997; Nutman and Friend 2009</v>
      </c>
      <c r="M3262" t="s">
        <v>546</v>
      </c>
      <c r="P3262" t="s">
        <v>243</v>
      </c>
      <c r="Q3262">
        <v>0.5</v>
      </c>
      <c r="R3262">
        <v>0.3</v>
      </c>
      <c r="V3262">
        <v>1</v>
      </c>
      <c r="W3262" t="s">
        <v>516</v>
      </c>
      <c r="Y3262" t="s">
        <v>515</v>
      </c>
    </row>
    <row r="3263" spans="1:25" x14ac:dyDescent="0.3">
      <c r="A3263">
        <v>3630</v>
      </c>
      <c r="B3263" s="15" t="s">
        <v>513</v>
      </c>
      <c r="C3263" t="str">
        <f>_xlfn.XLOOKUP($B3263, STANDARDS!$A:$A, STANDARDS!$B:$B,,0,2)</f>
        <v>Isua Supracrustal Belt</v>
      </c>
      <c r="D3263" t="s">
        <v>512</v>
      </c>
      <c r="E3263" t="s">
        <v>514</v>
      </c>
      <c r="J3263" cm="1">
        <f t="array" ref="J3263:L3263">_xlfn.XLOOKUP($C3263, AGE!$A:$A,AGE!$B:$D,,0,2)</f>
        <v>3780</v>
      </c>
      <c r="K3263">
        <v>77</v>
      </c>
      <c r="L3263" t="str">
        <v>Nutman et al. 1997; Nutman and Friend 2009</v>
      </c>
      <c r="M3263" t="s">
        <v>546</v>
      </c>
      <c r="P3263" t="s">
        <v>243</v>
      </c>
      <c r="Q3263">
        <v>-2</v>
      </c>
      <c r="R3263">
        <v>0.3</v>
      </c>
      <c r="V3263">
        <v>1</v>
      </c>
      <c r="W3263" t="s">
        <v>516</v>
      </c>
      <c r="Y3263" t="s">
        <v>515</v>
      </c>
    </row>
    <row r="3264" spans="1:25" x14ac:dyDescent="0.3">
      <c r="A3264">
        <v>3631</v>
      </c>
      <c r="B3264" s="15" t="s">
        <v>513</v>
      </c>
      <c r="C3264" t="str">
        <f>_xlfn.XLOOKUP($B3264, STANDARDS!$A:$A, STANDARDS!$B:$B,,0,2)</f>
        <v>Isua Supracrustal Belt</v>
      </c>
      <c r="D3264" t="s">
        <v>512</v>
      </c>
      <c r="E3264" t="s">
        <v>514</v>
      </c>
      <c r="J3264" cm="1">
        <f t="array" ref="J3264:L3264">_xlfn.XLOOKUP($C3264, AGE!$A:$A,AGE!$B:$D,,0,2)</f>
        <v>3780</v>
      </c>
      <c r="K3264">
        <v>77</v>
      </c>
      <c r="L3264" t="str">
        <v>Nutman et al. 1997; Nutman and Friend 2009</v>
      </c>
      <c r="M3264" t="s">
        <v>546</v>
      </c>
      <c r="P3264" t="s">
        <v>243</v>
      </c>
      <c r="Q3264">
        <v>-4.8</v>
      </c>
      <c r="R3264">
        <v>0.3</v>
      </c>
      <c r="V3264">
        <v>1</v>
      </c>
      <c r="W3264" t="s">
        <v>516</v>
      </c>
      <c r="Y3264" t="s">
        <v>515</v>
      </c>
    </row>
    <row r="3265" spans="1:25" x14ac:dyDescent="0.3">
      <c r="A3265">
        <v>3632</v>
      </c>
      <c r="B3265" s="15" t="s">
        <v>513</v>
      </c>
      <c r="C3265" t="str">
        <f>_xlfn.XLOOKUP($B3265, STANDARDS!$A:$A, STANDARDS!$B:$B,,0,2)</f>
        <v>Isua Supracrustal Belt</v>
      </c>
      <c r="D3265" t="s">
        <v>512</v>
      </c>
      <c r="E3265" t="s">
        <v>514</v>
      </c>
      <c r="J3265" cm="1">
        <f t="array" ref="J3265:L3265">_xlfn.XLOOKUP($C3265, AGE!$A:$A,AGE!$B:$D,,0,2)</f>
        <v>3780</v>
      </c>
      <c r="K3265">
        <v>77</v>
      </c>
      <c r="L3265" t="str">
        <v>Nutman et al. 1997; Nutman and Friend 2009</v>
      </c>
      <c r="M3265" t="s">
        <v>546</v>
      </c>
      <c r="P3265" t="s">
        <v>243</v>
      </c>
      <c r="Q3265">
        <v>-0.6</v>
      </c>
      <c r="R3265">
        <v>0.3</v>
      </c>
      <c r="V3265">
        <v>1</v>
      </c>
      <c r="W3265" t="s">
        <v>516</v>
      </c>
      <c r="Y3265" t="s">
        <v>515</v>
      </c>
    </row>
    <row r="3266" spans="1:25" x14ac:dyDescent="0.3">
      <c r="A3266">
        <v>3633</v>
      </c>
      <c r="B3266" s="15" t="s">
        <v>513</v>
      </c>
      <c r="C3266" t="str">
        <f>_xlfn.XLOOKUP($B3266, STANDARDS!$A:$A, STANDARDS!$B:$B,,0,2)</f>
        <v>Isua Supracrustal Belt</v>
      </c>
      <c r="D3266" t="s">
        <v>512</v>
      </c>
      <c r="E3266" t="s">
        <v>514</v>
      </c>
      <c r="J3266" cm="1">
        <f t="array" ref="J3266:L3266">_xlfn.XLOOKUP($C3266, AGE!$A:$A,AGE!$B:$D,,0,2)</f>
        <v>3780</v>
      </c>
      <c r="K3266">
        <v>77</v>
      </c>
      <c r="L3266" t="str">
        <v>Nutman et al. 1997; Nutman and Friend 2009</v>
      </c>
      <c r="M3266" t="s">
        <v>546</v>
      </c>
      <c r="P3266" t="s">
        <v>243</v>
      </c>
      <c r="Q3266">
        <v>5.3</v>
      </c>
      <c r="R3266">
        <v>0.3</v>
      </c>
      <c r="V3266">
        <v>1</v>
      </c>
      <c r="W3266" t="s">
        <v>516</v>
      </c>
      <c r="Y3266" t="s">
        <v>515</v>
      </c>
    </row>
    <row r="3267" spans="1:25" x14ac:dyDescent="0.3">
      <c r="A3267">
        <v>3634</v>
      </c>
      <c r="B3267" s="15" t="s">
        <v>513</v>
      </c>
      <c r="C3267" t="str">
        <f>_xlfn.XLOOKUP($B3267, STANDARDS!$A:$A, STANDARDS!$B:$B,,0,2)</f>
        <v>Isua Supracrustal Belt</v>
      </c>
      <c r="D3267" t="s">
        <v>512</v>
      </c>
      <c r="E3267" t="s">
        <v>514</v>
      </c>
      <c r="J3267" cm="1">
        <f t="array" ref="J3267:L3267">_xlfn.XLOOKUP($C3267, AGE!$A:$A,AGE!$B:$D,,0,2)</f>
        <v>3780</v>
      </c>
      <c r="K3267">
        <v>77</v>
      </c>
      <c r="L3267" t="str">
        <v>Nutman et al. 1997; Nutman and Friend 2009</v>
      </c>
      <c r="M3267" t="s">
        <v>546</v>
      </c>
      <c r="P3267" t="s">
        <v>243</v>
      </c>
      <c r="Q3267">
        <v>0.3</v>
      </c>
      <c r="R3267">
        <v>0.3</v>
      </c>
      <c r="V3267">
        <v>1</v>
      </c>
      <c r="W3267" t="s">
        <v>516</v>
      </c>
      <c r="Y3267" t="s">
        <v>515</v>
      </c>
    </row>
    <row r="3268" spans="1:25" x14ac:dyDescent="0.3">
      <c r="A3268">
        <v>3635</v>
      </c>
      <c r="B3268" s="15" t="s">
        <v>513</v>
      </c>
      <c r="C3268" t="str">
        <f>_xlfn.XLOOKUP($B3268, STANDARDS!$A:$A, STANDARDS!$B:$B,,0,2)</f>
        <v>Isua Supracrustal Belt</v>
      </c>
      <c r="D3268" t="s">
        <v>512</v>
      </c>
      <c r="E3268" t="s">
        <v>514</v>
      </c>
      <c r="J3268" cm="1">
        <f t="array" ref="J3268:L3268">_xlfn.XLOOKUP($C3268, AGE!$A:$A,AGE!$B:$D,,0,2)</f>
        <v>3780</v>
      </c>
      <c r="K3268">
        <v>77</v>
      </c>
      <c r="L3268" t="str">
        <v>Nutman et al. 1997; Nutman and Friend 2009</v>
      </c>
      <c r="M3268" t="s">
        <v>546</v>
      </c>
      <c r="P3268" t="s">
        <v>243</v>
      </c>
      <c r="Q3268">
        <v>2.2999999999999998</v>
      </c>
      <c r="R3268">
        <v>0.3</v>
      </c>
      <c r="V3268">
        <v>1</v>
      </c>
      <c r="W3268" t="s">
        <v>516</v>
      </c>
      <c r="Y3268" t="s">
        <v>515</v>
      </c>
    </row>
    <row r="3269" spans="1:25" x14ac:dyDescent="0.3">
      <c r="A3269">
        <v>3636</v>
      </c>
      <c r="B3269" s="15" t="s">
        <v>513</v>
      </c>
      <c r="C3269" t="str">
        <f>_xlfn.XLOOKUP($B3269, STANDARDS!$A:$A, STANDARDS!$B:$B,,0,2)</f>
        <v>Isua Supracrustal Belt</v>
      </c>
      <c r="D3269" t="s">
        <v>512</v>
      </c>
      <c r="E3269" t="s">
        <v>514</v>
      </c>
      <c r="J3269" cm="1">
        <f t="array" ref="J3269:L3269">_xlfn.XLOOKUP($C3269, AGE!$A:$A,AGE!$B:$D,,0,2)</f>
        <v>3780</v>
      </c>
      <c r="K3269">
        <v>77</v>
      </c>
      <c r="L3269" t="str">
        <v>Nutman et al. 1997; Nutman and Friend 2009</v>
      </c>
      <c r="M3269" t="s">
        <v>546</v>
      </c>
      <c r="P3269" t="s">
        <v>243</v>
      </c>
      <c r="Q3269">
        <v>-0.6</v>
      </c>
      <c r="R3269">
        <v>0.3</v>
      </c>
      <c r="V3269">
        <v>1</v>
      </c>
      <c r="W3269" t="s">
        <v>516</v>
      </c>
      <c r="Y3269" t="s">
        <v>515</v>
      </c>
    </row>
    <row r="3270" spans="1:25" x14ac:dyDescent="0.3">
      <c r="A3270">
        <v>3637</v>
      </c>
      <c r="B3270" s="15" t="s">
        <v>513</v>
      </c>
      <c r="C3270" t="str">
        <f>_xlfn.XLOOKUP($B3270, STANDARDS!$A:$A, STANDARDS!$B:$B,,0,2)</f>
        <v>Isua Supracrustal Belt</v>
      </c>
      <c r="D3270" t="s">
        <v>512</v>
      </c>
      <c r="E3270" t="s">
        <v>514</v>
      </c>
      <c r="J3270" cm="1">
        <f t="array" ref="J3270:L3270">_xlfn.XLOOKUP($C3270, AGE!$A:$A,AGE!$B:$D,,0,2)</f>
        <v>3780</v>
      </c>
      <c r="K3270">
        <v>77</v>
      </c>
      <c r="L3270" t="str">
        <v>Nutman et al. 1997; Nutman and Friend 2009</v>
      </c>
      <c r="M3270" t="s">
        <v>546</v>
      </c>
      <c r="P3270" t="s">
        <v>243</v>
      </c>
      <c r="Q3270">
        <v>-2.9</v>
      </c>
      <c r="R3270">
        <v>0.3</v>
      </c>
      <c r="V3270">
        <v>1</v>
      </c>
      <c r="W3270" t="s">
        <v>516</v>
      </c>
      <c r="Y3270" t="s">
        <v>515</v>
      </c>
    </row>
    <row r="3271" spans="1:25" x14ac:dyDescent="0.3">
      <c r="A3271">
        <v>3638</v>
      </c>
      <c r="B3271" s="15" t="s">
        <v>513</v>
      </c>
      <c r="C3271" t="str">
        <f>_xlfn.XLOOKUP($B3271, STANDARDS!$A:$A, STANDARDS!$B:$B,,0,2)</f>
        <v>Isua Supracrustal Belt</v>
      </c>
      <c r="D3271" t="s">
        <v>512</v>
      </c>
      <c r="E3271" t="s">
        <v>514</v>
      </c>
      <c r="J3271" cm="1">
        <f t="array" ref="J3271:L3271">_xlfn.XLOOKUP($C3271, AGE!$A:$A,AGE!$B:$D,,0,2)</f>
        <v>3780</v>
      </c>
      <c r="K3271">
        <v>77</v>
      </c>
      <c r="L3271" t="str">
        <v>Nutman et al. 1997; Nutman and Friend 2009</v>
      </c>
      <c r="M3271" t="s">
        <v>546</v>
      </c>
      <c r="P3271" t="s">
        <v>243</v>
      </c>
      <c r="Q3271">
        <v>-0.9</v>
      </c>
      <c r="R3271">
        <v>0.3</v>
      </c>
      <c r="V3271">
        <v>1</v>
      </c>
      <c r="W3271" t="s">
        <v>516</v>
      </c>
      <c r="Y3271" t="s">
        <v>515</v>
      </c>
    </row>
    <row r="3272" spans="1:25" x14ac:dyDescent="0.3">
      <c r="A3272">
        <v>3639</v>
      </c>
      <c r="B3272" s="15" t="s">
        <v>513</v>
      </c>
      <c r="C3272" t="str">
        <f>_xlfn.XLOOKUP($B3272, STANDARDS!$A:$A, STANDARDS!$B:$B,,0,2)</f>
        <v>Isua Supracrustal Belt</v>
      </c>
      <c r="D3272" t="s">
        <v>512</v>
      </c>
      <c r="E3272" t="s">
        <v>514</v>
      </c>
      <c r="J3272" cm="1">
        <f t="array" ref="J3272:L3272">_xlfn.XLOOKUP($C3272, AGE!$A:$A,AGE!$B:$D,,0,2)</f>
        <v>3780</v>
      </c>
      <c r="K3272">
        <v>77</v>
      </c>
      <c r="L3272" t="str">
        <v>Nutman et al. 1997; Nutman and Friend 2009</v>
      </c>
      <c r="M3272" t="s">
        <v>546</v>
      </c>
      <c r="P3272" t="s">
        <v>243</v>
      </c>
      <c r="Q3272">
        <v>-1.7</v>
      </c>
      <c r="R3272">
        <v>0.3</v>
      </c>
      <c r="V3272">
        <v>1</v>
      </c>
      <c r="W3272" t="s">
        <v>516</v>
      </c>
      <c r="Y3272" t="s">
        <v>515</v>
      </c>
    </row>
    <row r="3273" spans="1:25" x14ac:dyDescent="0.3">
      <c r="A3273">
        <v>3640</v>
      </c>
      <c r="B3273" s="15" t="s">
        <v>513</v>
      </c>
      <c r="C3273" t="str">
        <f>_xlfn.XLOOKUP($B3273, STANDARDS!$A:$A, STANDARDS!$B:$B,,0,2)</f>
        <v>Isua Supracrustal Belt</v>
      </c>
      <c r="D3273" t="s">
        <v>512</v>
      </c>
      <c r="E3273" t="s">
        <v>514</v>
      </c>
      <c r="J3273" cm="1">
        <f t="array" ref="J3273:L3273">_xlfn.XLOOKUP($C3273, AGE!$A:$A,AGE!$B:$D,,0,2)</f>
        <v>3780</v>
      </c>
      <c r="K3273">
        <v>77</v>
      </c>
      <c r="L3273" t="str">
        <v>Nutman et al. 1997; Nutman and Friend 2009</v>
      </c>
      <c r="M3273" t="s">
        <v>546</v>
      </c>
      <c r="P3273" t="s">
        <v>243</v>
      </c>
      <c r="Q3273">
        <v>-0.4</v>
      </c>
      <c r="R3273">
        <v>0.3</v>
      </c>
      <c r="V3273">
        <v>1</v>
      </c>
      <c r="W3273" t="s">
        <v>516</v>
      </c>
      <c r="Y3273" t="s">
        <v>515</v>
      </c>
    </row>
    <row r="3274" spans="1:25" x14ac:dyDescent="0.3">
      <c r="A3274">
        <v>3641</v>
      </c>
      <c r="B3274" s="15" t="s">
        <v>513</v>
      </c>
      <c r="C3274" t="str">
        <f>_xlfn.XLOOKUP($B3274, STANDARDS!$A:$A, STANDARDS!$B:$B,,0,2)</f>
        <v>Isua Supracrustal Belt</v>
      </c>
      <c r="D3274" t="s">
        <v>512</v>
      </c>
      <c r="E3274" t="s">
        <v>514</v>
      </c>
      <c r="J3274" cm="1">
        <f t="array" ref="J3274:L3274">_xlfn.XLOOKUP($C3274, AGE!$A:$A,AGE!$B:$D,,0,2)</f>
        <v>3780</v>
      </c>
      <c r="K3274">
        <v>77</v>
      </c>
      <c r="L3274" t="str">
        <v>Nutman et al. 1997; Nutman and Friend 2009</v>
      </c>
      <c r="M3274" t="s">
        <v>546</v>
      </c>
      <c r="P3274" t="s">
        <v>243</v>
      </c>
      <c r="Q3274">
        <v>-1.9</v>
      </c>
      <c r="R3274">
        <v>0.3</v>
      </c>
      <c r="V3274">
        <v>1</v>
      </c>
      <c r="W3274" t="s">
        <v>516</v>
      </c>
      <c r="Y3274" t="s">
        <v>515</v>
      </c>
    </row>
    <row r="3275" spans="1:25" x14ac:dyDescent="0.3">
      <c r="A3275">
        <v>3642</v>
      </c>
      <c r="B3275" s="15" t="s">
        <v>513</v>
      </c>
      <c r="C3275" t="str">
        <f>_xlfn.XLOOKUP($B3275, STANDARDS!$A:$A, STANDARDS!$B:$B,,0,2)</f>
        <v>Isua Supracrustal Belt</v>
      </c>
      <c r="D3275" t="s">
        <v>512</v>
      </c>
      <c r="E3275" t="s">
        <v>514</v>
      </c>
      <c r="J3275" cm="1">
        <f t="array" ref="J3275:L3275">_xlfn.XLOOKUP($C3275, AGE!$A:$A,AGE!$B:$D,,0,2)</f>
        <v>3780</v>
      </c>
      <c r="K3275">
        <v>77</v>
      </c>
      <c r="L3275" t="str">
        <v>Nutman et al. 1997; Nutman and Friend 2009</v>
      </c>
      <c r="M3275" t="s">
        <v>546</v>
      </c>
      <c r="P3275" t="s">
        <v>243</v>
      </c>
      <c r="Q3275">
        <v>-1.5</v>
      </c>
      <c r="R3275">
        <v>0.3</v>
      </c>
      <c r="V3275">
        <v>1</v>
      </c>
      <c r="W3275" t="s">
        <v>516</v>
      </c>
      <c r="Y3275" t="s">
        <v>515</v>
      </c>
    </row>
    <row r="3276" spans="1:25" x14ac:dyDescent="0.3">
      <c r="A3276">
        <v>3643</v>
      </c>
      <c r="B3276" s="15" t="s">
        <v>513</v>
      </c>
      <c r="C3276" t="str">
        <f>_xlfn.XLOOKUP($B3276, STANDARDS!$A:$A, STANDARDS!$B:$B,,0,2)</f>
        <v>Isua Supracrustal Belt</v>
      </c>
      <c r="D3276" t="s">
        <v>512</v>
      </c>
      <c r="E3276" t="s">
        <v>514</v>
      </c>
      <c r="J3276" cm="1">
        <f t="array" ref="J3276:L3276">_xlfn.XLOOKUP($C3276, AGE!$A:$A,AGE!$B:$D,,0,2)</f>
        <v>3780</v>
      </c>
      <c r="K3276">
        <v>77</v>
      </c>
      <c r="L3276" t="str">
        <v>Nutman et al. 1997; Nutman and Friend 2009</v>
      </c>
      <c r="M3276" t="s">
        <v>546</v>
      </c>
      <c r="P3276" t="s">
        <v>243</v>
      </c>
      <c r="Q3276">
        <v>-1.1000000000000001</v>
      </c>
      <c r="R3276">
        <v>0.3</v>
      </c>
      <c r="V3276">
        <v>1</v>
      </c>
      <c r="W3276" t="s">
        <v>516</v>
      </c>
      <c r="Y3276" t="s">
        <v>515</v>
      </c>
    </row>
    <row r="3277" spans="1:25" x14ac:dyDescent="0.3">
      <c r="A3277">
        <v>3644</v>
      </c>
      <c r="B3277" s="15" t="s">
        <v>513</v>
      </c>
      <c r="C3277" t="str">
        <f>_xlfn.XLOOKUP($B3277, STANDARDS!$A:$A, STANDARDS!$B:$B,,0,2)</f>
        <v>Isua Supracrustal Belt</v>
      </c>
      <c r="D3277" t="s">
        <v>512</v>
      </c>
      <c r="E3277" t="s">
        <v>514</v>
      </c>
      <c r="J3277" cm="1">
        <f t="array" ref="J3277:L3277">_xlfn.XLOOKUP($C3277, AGE!$A:$A,AGE!$B:$D,,0,2)</f>
        <v>3780</v>
      </c>
      <c r="K3277">
        <v>77</v>
      </c>
      <c r="L3277" t="str">
        <v>Nutman et al. 1997; Nutman and Friend 2009</v>
      </c>
      <c r="M3277" t="s">
        <v>546</v>
      </c>
      <c r="P3277" t="s">
        <v>243</v>
      </c>
      <c r="Q3277">
        <v>-1.9</v>
      </c>
      <c r="R3277">
        <v>0.3</v>
      </c>
      <c r="V3277">
        <v>1</v>
      </c>
      <c r="W3277" t="s">
        <v>516</v>
      </c>
      <c r="Y3277" t="s">
        <v>515</v>
      </c>
    </row>
    <row r="3278" spans="1:25" x14ac:dyDescent="0.3">
      <c r="A3278">
        <v>3645</v>
      </c>
      <c r="B3278" s="15" t="s">
        <v>513</v>
      </c>
      <c r="C3278" t="str">
        <f>_xlfn.XLOOKUP($B3278, STANDARDS!$A:$A, STANDARDS!$B:$B,,0,2)</f>
        <v>Isua Supracrustal Belt</v>
      </c>
      <c r="D3278" t="s">
        <v>512</v>
      </c>
      <c r="E3278" t="s">
        <v>514</v>
      </c>
      <c r="J3278" cm="1">
        <f t="array" ref="J3278:L3278">_xlfn.XLOOKUP($C3278, AGE!$A:$A,AGE!$B:$D,,0,2)</f>
        <v>3780</v>
      </c>
      <c r="K3278">
        <v>77</v>
      </c>
      <c r="L3278" t="str">
        <v>Nutman et al. 1997; Nutman and Friend 2009</v>
      </c>
      <c r="M3278" t="s">
        <v>546</v>
      </c>
      <c r="P3278" t="s">
        <v>243</v>
      </c>
      <c r="Q3278">
        <v>-1.9</v>
      </c>
      <c r="R3278">
        <v>0.3</v>
      </c>
      <c r="V3278">
        <v>1</v>
      </c>
      <c r="W3278" t="s">
        <v>516</v>
      </c>
      <c r="Y3278" t="s">
        <v>515</v>
      </c>
    </row>
    <row r="3279" spans="1:25" x14ac:dyDescent="0.3">
      <c r="A3279">
        <v>3646</v>
      </c>
      <c r="B3279" s="15" t="s">
        <v>513</v>
      </c>
      <c r="C3279" t="str">
        <f>_xlfn.XLOOKUP($B3279, STANDARDS!$A:$A, STANDARDS!$B:$B,,0,2)</f>
        <v>Isua Supracrustal Belt</v>
      </c>
      <c r="D3279" t="s">
        <v>512</v>
      </c>
      <c r="E3279" t="s">
        <v>514</v>
      </c>
      <c r="J3279" cm="1">
        <f t="array" ref="J3279:L3279">_xlfn.XLOOKUP($C3279, AGE!$A:$A,AGE!$B:$D,,0,2)</f>
        <v>3780</v>
      </c>
      <c r="K3279">
        <v>77</v>
      </c>
      <c r="L3279" t="str">
        <v>Nutman et al. 1997; Nutman and Friend 2009</v>
      </c>
      <c r="M3279" t="s">
        <v>546</v>
      </c>
      <c r="P3279" t="s">
        <v>243</v>
      </c>
      <c r="Q3279">
        <v>-0.5</v>
      </c>
      <c r="R3279">
        <v>0.3</v>
      </c>
      <c r="V3279">
        <v>1</v>
      </c>
      <c r="W3279" t="s">
        <v>516</v>
      </c>
      <c r="Y3279" t="s">
        <v>515</v>
      </c>
    </row>
    <row r="3280" spans="1:25" x14ac:dyDescent="0.3">
      <c r="A3280">
        <v>3647</v>
      </c>
      <c r="B3280" s="15" t="s">
        <v>513</v>
      </c>
      <c r="C3280" t="str">
        <f>_xlfn.XLOOKUP($B3280, STANDARDS!$A:$A, STANDARDS!$B:$B,,0,2)</f>
        <v>Isua Supracrustal Belt</v>
      </c>
      <c r="D3280" t="s">
        <v>512</v>
      </c>
      <c r="E3280" t="s">
        <v>514</v>
      </c>
      <c r="J3280" cm="1">
        <f t="array" ref="J3280:L3280">_xlfn.XLOOKUP($C3280, AGE!$A:$A,AGE!$B:$D,,0,2)</f>
        <v>3780</v>
      </c>
      <c r="K3280">
        <v>77</v>
      </c>
      <c r="L3280" t="str">
        <v>Nutman et al. 1997; Nutman and Friend 2009</v>
      </c>
      <c r="M3280" t="s">
        <v>546</v>
      </c>
      <c r="P3280" t="s">
        <v>243</v>
      </c>
      <c r="Q3280">
        <v>-1.9</v>
      </c>
      <c r="R3280">
        <v>0.3</v>
      </c>
      <c r="V3280">
        <v>1</v>
      </c>
      <c r="W3280" t="s">
        <v>516</v>
      </c>
      <c r="Y3280" t="s">
        <v>515</v>
      </c>
    </row>
    <row r="3281" spans="1:25" x14ac:dyDescent="0.3">
      <c r="A3281">
        <v>3648</v>
      </c>
      <c r="B3281" s="15" t="s">
        <v>513</v>
      </c>
      <c r="C3281" t="str">
        <f>_xlfn.XLOOKUP($B3281, STANDARDS!$A:$A, STANDARDS!$B:$B,,0,2)</f>
        <v>Isua Supracrustal Belt</v>
      </c>
      <c r="D3281" t="s">
        <v>512</v>
      </c>
      <c r="E3281" t="s">
        <v>514</v>
      </c>
      <c r="J3281" cm="1">
        <f t="array" ref="J3281:L3281">_xlfn.XLOOKUP($C3281, AGE!$A:$A,AGE!$B:$D,,0,2)</f>
        <v>3780</v>
      </c>
      <c r="K3281">
        <v>77</v>
      </c>
      <c r="L3281" t="str">
        <v>Nutman et al. 1997; Nutman and Friend 2009</v>
      </c>
      <c r="M3281" t="s">
        <v>546</v>
      </c>
      <c r="P3281" t="s">
        <v>243</v>
      </c>
      <c r="Q3281">
        <v>2.1</v>
      </c>
      <c r="R3281">
        <v>0.3</v>
      </c>
      <c r="V3281">
        <v>1</v>
      </c>
      <c r="W3281" t="s">
        <v>516</v>
      </c>
      <c r="Y3281" t="s">
        <v>515</v>
      </c>
    </row>
    <row r="3282" spans="1:25" x14ac:dyDescent="0.3">
      <c r="A3282">
        <v>3649</v>
      </c>
      <c r="B3282" s="15" t="s">
        <v>513</v>
      </c>
      <c r="C3282" t="str">
        <f>_xlfn.XLOOKUP($B3282, STANDARDS!$A:$A, STANDARDS!$B:$B,,0,2)</f>
        <v>Isua Supracrustal Belt</v>
      </c>
      <c r="D3282" t="s">
        <v>512</v>
      </c>
      <c r="E3282" t="s">
        <v>514</v>
      </c>
      <c r="J3282" cm="1">
        <f t="array" ref="J3282:L3282">_xlfn.XLOOKUP($C3282, AGE!$A:$A,AGE!$B:$D,,0,2)</f>
        <v>3780</v>
      </c>
      <c r="K3282">
        <v>77</v>
      </c>
      <c r="L3282" t="str">
        <v>Nutman et al. 1997; Nutman and Friend 2009</v>
      </c>
      <c r="M3282" t="s">
        <v>546</v>
      </c>
      <c r="P3282" t="s">
        <v>243</v>
      </c>
      <c r="Q3282">
        <v>-1.5</v>
      </c>
      <c r="R3282">
        <v>0.3</v>
      </c>
      <c r="V3282">
        <v>1</v>
      </c>
      <c r="W3282" t="s">
        <v>516</v>
      </c>
      <c r="Y3282" t="s">
        <v>515</v>
      </c>
    </row>
    <row r="3283" spans="1:25" x14ac:dyDescent="0.3">
      <c r="A3283">
        <v>3650</v>
      </c>
      <c r="B3283" s="15" t="s">
        <v>513</v>
      </c>
      <c r="C3283" t="str">
        <f>_xlfn.XLOOKUP($B3283, STANDARDS!$A:$A, STANDARDS!$B:$B,,0,2)</f>
        <v>Isua Supracrustal Belt</v>
      </c>
      <c r="D3283" t="s">
        <v>512</v>
      </c>
      <c r="E3283" t="s">
        <v>514</v>
      </c>
      <c r="J3283" cm="1">
        <f t="array" ref="J3283:L3283">_xlfn.XLOOKUP($C3283, AGE!$A:$A,AGE!$B:$D,,0,2)</f>
        <v>3780</v>
      </c>
      <c r="K3283">
        <v>77</v>
      </c>
      <c r="L3283" t="str">
        <v>Nutman et al. 1997; Nutman and Friend 2009</v>
      </c>
      <c r="M3283" t="s">
        <v>546</v>
      </c>
      <c r="P3283" t="s">
        <v>243</v>
      </c>
      <c r="Q3283">
        <v>0.8</v>
      </c>
      <c r="R3283">
        <v>0.3</v>
      </c>
      <c r="V3283">
        <v>1</v>
      </c>
      <c r="W3283" t="s">
        <v>516</v>
      </c>
      <c r="Y3283" t="s">
        <v>515</v>
      </c>
    </row>
    <row r="3284" spans="1:25" x14ac:dyDescent="0.3">
      <c r="A3284">
        <v>3651</v>
      </c>
      <c r="B3284" s="15" t="s">
        <v>513</v>
      </c>
      <c r="C3284" t="str">
        <f>_xlfn.XLOOKUP($B3284, STANDARDS!$A:$A, STANDARDS!$B:$B,,0,2)</f>
        <v>Isua Supracrustal Belt</v>
      </c>
      <c r="D3284" t="s">
        <v>512</v>
      </c>
      <c r="E3284" t="s">
        <v>514</v>
      </c>
      <c r="J3284" cm="1">
        <f t="array" ref="J3284:L3284">_xlfn.XLOOKUP($C3284, AGE!$A:$A,AGE!$B:$D,,0,2)</f>
        <v>3780</v>
      </c>
      <c r="K3284">
        <v>77</v>
      </c>
      <c r="L3284" t="str">
        <v>Nutman et al. 1997; Nutman and Friend 2009</v>
      </c>
      <c r="M3284" t="s">
        <v>546</v>
      </c>
      <c r="P3284" t="s">
        <v>243</v>
      </c>
      <c r="Q3284">
        <v>5.4</v>
      </c>
      <c r="R3284">
        <v>0.3</v>
      </c>
      <c r="V3284">
        <v>1</v>
      </c>
      <c r="W3284" t="s">
        <v>516</v>
      </c>
      <c r="Y3284" t="s">
        <v>515</v>
      </c>
    </row>
    <row r="3285" spans="1:25" x14ac:dyDescent="0.3">
      <c r="A3285">
        <v>3652</v>
      </c>
      <c r="B3285" s="15" t="s">
        <v>513</v>
      </c>
      <c r="C3285" t="str">
        <f>_xlfn.XLOOKUP($B3285, STANDARDS!$A:$A, STANDARDS!$B:$B,,0,2)</f>
        <v>Isua Supracrustal Belt</v>
      </c>
      <c r="D3285" t="s">
        <v>512</v>
      </c>
      <c r="E3285" t="s">
        <v>514</v>
      </c>
      <c r="J3285" cm="1">
        <f t="array" ref="J3285:L3285">_xlfn.XLOOKUP($C3285, AGE!$A:$A,AGE!$B:$D,,0,2)</f>
        <v>3780</v>
      </c>
      <c r="K3285">
        <v>77</v>
      </c>
      <c r="L3285" t="str">
        <v>Nutman et al. 1997; Nutman and Friend 2009</v>
      </c>
      <c r="M3285" t="s">
        <v>546</v>
      </c>
      <c r="P3285" t="s">
        <v>243</v>
      </c>
      <c r="Q3285">
        <v>-0.6</v>
      </c>
      <c r="R3285">
        <v>0.3</v>
      </c>
      <c r="V3285">
        <v>1</v>
      </c>
      <c r="W3285" t="s">
        <v>516</v>
      </c>
      <c r="Y3285" t="s">
        <v>515</v>
      </c>
    </row>
    <row r="3286" spans="1:25" x14ac:dyDescent="0.3">
      <c r="A3286">
        <v>3653</v>
      </c>
      <c r="B3286" s="15" t="s">
        <v>513</v>
      </c>
      <c r="C3286" t="str">
        <f>_xlfn.XLOOKUP($B3286, STANDARDS!$A:$A, STANDARDS!$B:$B,,0,2)</f>
        <v>Isua Supracrustal Belt</v>
      </c>
      <c r="D3286" t="s">
        <v>512</v>
      </c>
      <c r="E3286" t="s">
        <v>514</v>
      </c>
      <c r="J3286" cm="1">
        <f t="array" ref="J3286:L3286">_xlfn.XLOOKUP($C3286, AGE!$A:$A,AGE!$B:$D,,0,2)</f>
        <v>3780</v>
      </c>
      <c r="K3286">
        <v>77</v>
      </c>
      <c r="L3286" t="str">
        <v>Nutman et al. 1997; Nutman and Friend 2009</v>
      </c>
      <c r="M3286" t="s">
        <v>546</v>
      </c>
      <c r="P3286" t="s">
        <v>243</v>
      </c>
      <c r="Q3286">
        <v>-1.8</v>
      </c>
      <c r="R3286">
        <v>0.3</v>
      </c>
      <c r="V3286">
        <v>1</v>
      </c>
      <c r="W3286" t="s">
        <v>516</v>
      </c>
      <c r="Y3286" t="s">
        <v>515</v>
      </c>
    </row>
    <row r="3287" spans="1:25" x14ac:dyDescent="0.3">
      <c r="A3287">
        <v>3654</v>
      </c>
      <c r="B3287" s="15" t="s">
        <v>513</v>
      </c>
      <c r="C3287" t="str">
        <f>_xlfn.XLOOKUP($B3287, STANDARDS!$A:$A, STANDARDS!$B:$B,,0,2)</f>
        <v>Isua Supracrustal Belt</v>
      </c>
      <c r="D3287" t="s">
        <v>512</v>
      </c>
      <c r="E3287" t="s">
        <v>514</v>
      </c>
      <c r="J3287" cm="1">
        <f t="array" ref="J3287:L3287">_xlfn.XLOOKUP($C3287, AGE!$A:$A,AGE!$B:$D,,0,2)</f>
        <v>3780</v>
      </c>
      <c r="K3287">
        <v>77</v>
      </c>
      <c r="L3287" t="str">
        <v>Nutman et al. 1997; Nutman and Friend 2009</v>
      </c>
      <c r="M3287" t="s">
        <v>546</v>
      </c>
      <c r="P3287" t="s">
        <v>243</v>
      </c>
      <c r="Q3287">
        <v>-2.2999999999999998</v>
      </c>
      <c r="R3287">
        <v>0.3</v>
      </c>
      <c r="V3287">
        <v>1</v>
      </c>
      <c r="W3287" t="s">
        <v>516</v>
      </c>
      <c r="Y3287" t="s">
        <v>515</v>
      </c>
    </row>
    <row r="3288" spans="1:25" x14ac:dyDescent="0.3">
      <c r="A3288">
        <v>3655</v>
      </c>
      <c r="B3288" s="15" t="s">
        <v>513</v>
      </c>
      <c r="C3288" t="str">
        <f>_xlfn.XLOOKUP($B3288, STANDARDS!$A:$A, STANDARDS!$B:$B,,0,2)</f>
        <v>Isua Supracrustal Belt</v>
      </c>
      <c r="D3288" t="s">
        <v>512</v>
      </c>
      <c r="E3288" t="s">
        <v>514</v>
      </c>
      <c r="J3288" cm="1">
        <f t="array" ref="J3288:L3288">_xlfn.XLOOKUP($C3288, AGE!$A:$A,AGE!$B:$D,,0,2)</f>
        <v>3780</v>
      </c>
      <c r="K3288">
        <v>77</v>
      </c>
      <c r="L3288" t="str">
        <v>Nutman et al. 1997; Nutman and Friend 2009</v>
      </c>
      <c r="M3288" t="s">
        <v>546</v>
      </c>
      <c r="P3288" t="s">
        <v>243</v>
      </c>
      <c r="Q3288">
        <v>-5.3</v>
      </c>
      <c r="R3288">
        <v>0.3</v>
      </c>
      <c r="V3288">
        <v>1</v>
      </c>
      <c r="W3288" t="s">
        <v>516</v>
      </c>
      <c r="Y3288" t="s">
        <v>515</v>
      </c>
    </row>
    <row r="3289" spans="1:25" x14ac:dyDescent="0.3">
      <c r="A3289">
        <v>3656</v>
      </c>
      <c r="B3289" s="15" t="s">
        <v>513</v>
      </c>
      <c r="C3289" t="str">
        <f>_xlfn.XLOOKUP($B3289, STANDARDS!$A:$A, STANDARDS!$B:$B,,0,2)</f>
        <v>Isua Supracrustal Belt</v>
      </c>
      <c r="D3289" t="s">
        <v>512</v>
      </c>
      <c r="E3289" t="s">
        <v>514</v>
      </c>
      <c r="J3289" cm="1">
        <f t="array" ref="J3289:L3289">_xlfn.XLOOKUP($C3289, AGE!$A:$A,AGE!$B:$D,,0,2)</f>
        <v>3780</v>
      </c>
      <c r="K3289">
        <v>77</v>
      </c>
      <c r="L3289" t="str">
        <v>Nutman et al. 1997; Nutman and Friend 2009</v>
      </c>
      <c r="M3289" t="s">
        <v>546</v>
      </c>
      <c r="P3289" t="s">
        <v>243</v>
      </c>
      <c r="Q3289">
        <v>-4.4000000000000004</v>
      </c>
      <c r="R3289">
        <v>0.3</v>
      </c>
      <c r="V3289">
        <v>1</v>
      </c>
      <c r="W3289" t="s">
        <v>516</v>
      </c>
      <c r="Y3289" t="s">
        <v>515</v>
      </c>
    </row>
    <row r="3290" spans="1:25" x14ac:dyDescent="0.3">
      <c r="A3290">
        <v>3657</v>
      </c>
      <c r="B3290" s="15" t="s">
        <v>513</v>
      </c>
      <c r="C3290" t="str">
        <f>_xlfn.XLOOKUP($B3290, STANDARDS!$A:$A, STANDARDS!$B:$B,,0,2)</f>
        <v>Isua Supracrustal Belt</v>
      </c>
      <c r="D3290" t="s">
        <v>512</v>
      </c>
      <c r="E3290" t="s">
        <v>514</v>
      </c>
      <c r="J3290" cm="1">
        <f t="array" ref="J3290:L3290">_xlfn.XLOOKUP($C3290, AGE!$A:$A,AGE!$B:$D,,0,2)</f>
        <v>3780</v>
      </c>
      <c r="K3290">
        <v>77</v>
      </c>
      <c r="L3290" t="str">
        <v>Nutman et al. 1997; Nutman and Friend 2009</v>
      </c>
      <c r="M3290" t="s">
        <v>546</v>
      </c>
      <c r="P3290" t="s">
        <v>243</v>
      </c>
      <c r="Q3290">
        <v>-6.5</v>
      </c>
      <c r="R3290">
        <v>0.3</v>
      </c>
      <c r="V3290">
        <v>1</v>
      </c>
      <c r="W3290" t="s">
        <v>516</v>
      </c>
      <c r="Y3290" t="s">
        <v>515</v>
      </c>
    </row>
    <row r="3291" spans="1:25" x14ac:dyDescent="0.3">
      <c r="A3291">
        <v>3658</v>
      </c>
      <c r="B3291" s="15" t="s">
        <v>513</v>
      </c>
      <c r="C3291" t="str">
        <f>_xlfn.XLOOKUP($B3291, STANDARDS!$A:$A, STANDARDS!$B:$B,,0,2)</f>
        <v>Isua Supracrustal Belt</v>
      </c>
      <c r="D3291" t="s">
        <v>512</v>
      </c>
      <c r="E3291" t="s">
        <v>514</v>
      </c>
      <c r="J3291" cm="1">
        <f t="array" ref="J3291:L3291">_xlfn.XLOOKUP($C3291, AGE!$A:$A,AGE!$B:$D,,0,2)</f>
        <v>3780</v>
      </c>
      <c r="K3291">
        <v>77</v>
      </c>
      <c r="L3291" t="str">
        <v>Nutman et al. 1997; Nutman and Friend 2009</v>
      </c>
      <c r="M3291" t="s">
        <v>546</v>
      </c>
      <c r="P3291" t="s">
        <v>243</v>
      </c>
      <c r="Q3291">
        <v>-4.8</v>
      </c>
      <c r="R3291">
        <v>0.3</v>
      </c>
      <c r="V3291">
        <v>1</v>
      </c>
      <c r="W3291" t="s">
        <v>516</v>
      </c>
      <c r="Y3291" t="s">
        <v>515</v>
      </c>
    </row>
    <row r="3292" spans="1:25" x14ac:dyDescent="0.3">
      <c r="A3292">
        <v>3659</v>
      </c>
      <c r="B3292" s="15" t="s">
        <v>513</v>
      </c>
      <c r="C3292" t="str">
        <f>_xlfn.XLOOKUP($B3292, STANDARDS!$A:$A, STANDARDS!$B:$B,,0,2)</f>
        <v>Isua Supracrustal Belt</v>
      </c>
      <c r="D3292" t="s">
        <v>512</v>
      </c>
      <c r="E3292" t="s">
        <v>514</v>
      </c>
      <c r="J3292" cm="1">
        <f t="array" ref="J3292:L3292">_xlfn.XLOOKUP($C3292, AGE!$A:$A,AGE!$B:$D,,0,2)</f>
        <v>3780</v>
      </c>
      <c r="K3292">
        <v>77</v>
      </c>
      <c r="L3292" t="str">
        <v>Nutman et al. 1997; Nutman and Friend 2009</v>
      </c>
      <c r="M3292" t="s">
        <v>546</v>
      </c>
      <c r="P3292" t="s">
        <v>243</v>
      </c>
      <c r="Q3292">
        <v>-5.0999999999999996</v>
      </c>
      <c r="R3292">
        <v>0.3</v>
      </c>
      <c r="V3292">
        <v>1</v>
      </c>
      <c r="W3292" t="s">
        <v>516</v>
      </c>
      <c r="Y3292" t="s">
        <v>515</v>
      </c>
    </row>
    <row r="3293" spans="1:25" x14ac:dyDescent="0.3">
      <c r="A3293">
        <v>3660</v>
      </c>
      <c r="B3293" s="15" t="s">
        <v>513</v>
      </c>
      <c r="C3293" t="str">
        <f>_xlfn.XLOOKUP($B3293, STANDARDS!$A:$A, STANDARDS!$B:$B,,0,2)</f>
        <v>Isua Supracrustal Belt</v>
      </c>
      <c r="D3293" t="s">
        <v>512</v>
      </c>
      <c r="E3293" t="s">
        <v>514</v>
      </c>
      <c r="J3293" cm="1">
        <f t="array" ref="J3293:L3293">_xlfn.XLOOKUP($C3293, AGE!$A:$A,AGE!$B:$D,,0,2)</f>
        <v>3780</v>
      </c>
      <c r="K3293">
        <v>77</v>
      </c>
      <c r="L3293" t="str">
        <v>Nutman et al. 1997; Nutman and Friend 2009</v>
      </c>
      <c r="M3293" t="s">
        <v>546</v>
      </c>
      <c r="P3293" t="s">
        <v>243</v>
      </c>
      <c r="Q3293">
        <v>-4.8</v>
      </c>
      <c r="R3293">
        <v>0.3</v>
      </c>
      <c r="V3293">
        <v>1</v>
      </c>
      <c r="W3293" t="s">
        <v>516</v>
      </c>
      <c r="Y3293" t="s">
        <v>515</v>
      </c>
    </row>
    <row r="3294" spans="1:25" x14ac:dyDescent="0.3">
      <c r="A3294">
        <v>3661</v>
      </c>
      <c r="B3294" s="15" t="s">
        <v>513</v>
      </c>
      <c r="C3294" t="str">
        <f>_xlfn.XLOOKUP($B3294, STANDARDS!$A:$A, STANDARDS!$B:$B,,0,2)</f>
        <v>Isua Supracrustal Belt</v>
      </c>
      <c r="D3294" t="s">
        <v>512</v>
      </c>
      <c r="E3294" t="s">
        <v>514</v>
      </c>
      <c r="J3294" cm="1">
        <f t="array" ref="J3294:L3294">_xlfn.XLOOKUP($C3294, AGE!$A:$A,AGE!$B:$D,,0,2)</f>
        <v>3780</v>
      </c>
      <c r="K3294">
        <v>77</v>
      </c>
      <c r="L3294" t="str">
        <v>Nutman et al. 1997; Nutman and Friend 2009</v>
      </c>
      <c r="M3294" t="s">
        <v>546</v>
      </c>
      <c r="P3294" t="s">
        <v>243</v>
      </c>
      <c r="Q3294">
        <v>-5.3</v>
      </c>
      <c r="R3294">
        <v>0.3</v>
      </c>
      <c r="V3294">
        <v>1</v>
      </c>
      <c r="W3294" t="s">
        <v>516</v>
      </c>
      <c r="Y3294" t="s">
        <v>515</v>
      </c>
    </row>
    <row r="3295" spans="1:25" x14ac:dyDescent="0.3">
      <c r="A3295">
        <v>3662</v>
      </c>
      <c r="B3295" s="15" t="s">
        <v>513</v>
      </c>
      <c r="C3295" t="str">
        <f>_xlfn.XLOOKUP($B3295, STANDARDS!$A:$A, STANDARDS!$B:$B,,0,2)</f>
        <v>Isua Supracrustal Belt</v>
      </c>
      <c r="D3295" t="s">
        <v>512</v>
      </c>
      <c r="E3295" t="s">
        <v>514</v>
      </c>
      <c r="J3295" cm="1">
        <f t="array" ref="J3295:L3295">_xlfn.XLOOKUP($C3295, AGE!$A:$A,AGE!$B:$D,,0,2)</f>
        <v>3780</v>
      </c>
      <c r="K3295">
        <v>77</v>
      </c>
      <c r="L3295" t="str">
        <v>Nutman et al. 1997; Nutman and Friend 2009</v>
      </c>
      <c r="M3295" t="s">
        <v>546</v>
      </c>
      <c r="P3295" t="s">
        <v>243</v>
      </c>
      <c r="Q3295">
        <v>-4.9000000000000004</v>
      </c>
      <c r="R3295">
        <v>0.3</v>
      </c>
      <c r="V3295">
        <v>1</v>
      </c>
      <c r="W3295" t="s">
        <v>516</v>
      </c>
      <c r="Y3295" t="s">
        <v>515</v>
      </c>
    </row>
    <row r="3296" spans="1:25" x14ac:dyDescent="0.3">
      <c r="A3296">
        <v>3663</v>
      </c>
      <c r="B3296" s="15" t="s">
        <v>513</v>
      </c>
      <c r="C3296" t="str">
        <f>_xlfn.XLOOKUP($B3296, STANDARDS!$A:$A, STANDARDS!$B:$B,,0,2)</f>
        <v>Isua Supracrustal Belt</v>
      </c>
      <c r="D3296" t="s">
        <v>512</v>
      </c>
      <c r="E3296" t="s">
        <v>514</v>
      </c>
      <c r="J3296" cm="1">
        <f t="array" ref="J3296:L3296">_xlfn.XLOOKUP($C3296, AGE!$A:$A,AGE!$B:$D,,0,2)</f>
        <v>3780</v>
      </c>
      <c r="K3296">
        <v>77</v>
      </c>
      <c r="L3296" t="str">
        <v>Nutman et al. 1997; Nutman and Friend 2009</v>
      </c>
      <c r="M3296" t="s">
        <v>546</v>
      </c>
      <c r="P3296" t="s">
        <v>243</v>
      </c>
      <c r="Q3296">
        <v>-1.1000000000000001</v>
      </c>
      <c r="R3296">
        <v>0.3</v>
      </c>
      <c r="V3296">
        <v>1</v>
      </c>
      <c r="W3296" t="s">
        <v>516</v>
      </c>
      <c r="Y3296" t="s">
        <v>515</v>
      </c>
    </row>
    <row r="3297" spans="1:25" x14ac:dyDescent="0.3">
      <c r="A3297">
        <v>3664</v>
      </c>
      <c r="B3297" s="15" t="s">
        <v>513</v>
      </c>
      <c r="C3297" t="str">
        <f>_xlfn.XLOOKUP($B3297, STANDARDS!$A:$A, STANDARDS!$B:$B,,0,2)</f>
        <v>Isua Supracrustal Belt</v>
      </c>
      <c r="D3297" t="s">
        <v>512</v>
      </c>
      <c r="E3297" t="s">
        <v>514</v>
      </c>
      <c r="J3297" cm="1">
        <f t="array" ref="J3297:L3297">_xlfn.XLOOKUP($C3297, AGE!$A:$A,AGE!$B:$D,,0,2)</f>
        <v>3780</v>
      </c>
      <c r="K3297">
        <v>77</v>
      </c>
      <c r="L3297" t="str">
        <v>Nutman et al. 1997; Nutman and Friend 2009</v>
      </c>
      <c r="M3297" t="s">
        <v>546</v>
      </c>
      <c r="P3297" t="s">
        <v>243</v>
      </c>
      <c r="S3297">
        <v>-22.2</v>
      </c>
      <c r="T3297">
        <v>0.9</v>
      </c>
      <c r="U3297" t="s">
        <v>246</v>
      </c>
      <c r="V3297">
        <v>1</v>
      </c>
      <c r="W3297" t="s">
        <v>516</v>
      </c>
      <c r="Y3297" t="s">
        <v>515</v>
      </c>
    </row>
    <row r="3298" spans="1:25" x14ac:dyDescent="0.3">
      <c r="A3298">
        <v>3665</v>
      </c>
      <c r="B3298" s="15" t="s">
        <v>513</v>
      </c>
      <c r="C3298" t="str">
        <f>_xlfn.XLOOKUP($B3298, STANDARDS!$A:$A, STANDARDS!$B:$B,,0,2)</f>
        <v>Isua Supracrustal Belt</v>
      </c>
      <c r="D3298" t="s">
        <v>512</v>
      </c>
      <c r="E3298" t="s">
        <v>514</v>
      </c>
      <c r="J3298" cm="1">
        <f t="array" ref="J3298:L3298">_xlfn.XLOOKUP($C3298, AGE!$A:$A,AGE!$B:$D,,0,2)</f>
        <v>3780</v>
      </c>
      <c r="K3298">
        <v>77</v>
      </c>
      <c r="L3298" t="str">
        <v>Nutman et al. 1997; Nutman and Friend 2009</v>
      </c>
      <c r="M3298" t="s">
        <v>546</v>
      </c>
      <c r="P3298" t="s">
        <v>243</v>
      </c>
      <c r="S3298">
        <v>-21.6</v>
      </c>
      <c r="T3298">
        <v>0.9</v>
      </c>
      <c r="U3298" t="s">
        <v>246</v>
      </c>
      <c r="V3298">
        <v>1</v>
      </c>
      <c r="W3298" t="s">
        <v>516</v>
      </c>
      <c r="Y3298" t="s">
        <v>515</v>
      </c>
    </row>
    <row r="3299" spans="1:25" x14ac:dyDescent="0.3">
      <c r="A3299">
        <v>3666</v>
      </c>
      <c r="B3299" s="15" t="s">
        <v>513</v>
      </c>
      <c r="C3299" t="str">
        <f>_xlfn.XLOOKUP($B3299, STANDARDS!$A:$A, STANDARDS!$B:$B,,0,2)</f>
        <v>Isua Supracrustal Belt</v>
      </c>
      <c r="D3299" t="s">
        <v>512</v>
      </c>
      <c r="E3299" t="s">
        <v>514</v>
      </c>
      <c r="J3299" cm="1">
        <f t="array" ref="J3299:L3299">_xlfn.XLOOKUP($C3299, AGE!$A:$A,AGE!$B:$D,,0,2)</f>
        <v>3780</v>
      </c>
      <c r="K3299">
        <v>77</v>
      </c>
      <c r="L3299" t="str">
        <v>Nutman et al. 1997; Nutman and Friend 2009</v>
      </c>
      <c r="M3299" t="s">
        <v>546</v>
      </c>
      <c r="P3299" t="s">
        <v>243</v>
      </c>
      <c r="S3299">
        <v>-9.1999999999999993</v>
      </c>
      <c r="T3299">
        <v>0.9</v>
      </c>
      <c r="U3299" t="s">
        <v>246</v>
      </c>
      <c r="V3299">
        <v>1</v>
      </c>
      <c r="W3299" t="s">
        <v>516</v>
      </c>
      <c r="Y3299" t="s">
        <v>515</v>
      </c>
    </row>
    <row r="3300" spans="1:25" x14ac:dyDescent="0.3">
      <c r="A3300">
        <v>3667</v>
      </c>
      <c r="B3300" s="15" t="s">
        <v>513</v>
      </c>
      <c r="C3300" t="str">
        <f>_xlfn.XLOOKUP($B3300, STANDARDS!$A:$A, STANDARDS!$B:$B,,0,2)</f>
        <v>Isua Supracrustal Belt</v>
      </c>
      <c r="D3300" t="s">
        <v>512</v>
      </c>
      <c r="E3300" t="s">
        <v>514</v>
      </c>
      <c r="J3300" cm="1">
        <f t="array" ref="J3300:L3300">_xlfn.XLOOKUP($C3300, AGE!$A:$A,AGE!$B:$D,,0,2)</f>
        <v>3780</v>
      </c>
      <c r="K3300">
        <v>77</v>
      </c>
      <c r="L3300" t="str">
        <v>Nutman et al. 1997; Nutman and Friend 2009</v>
      </c>
      <c r="M3300" t="s">
        <v>546</v>
      </c>
      <c r="P3300" t="s">
        <v>243</v>
      </c>
      <c r="S3300">
        <v>-22.2</v>
      </c>
      <c r="T3300">
        <v>0.9</v>
      </c>
      <c r="U3300" t="s">
        <v>246</v>
      </c>
      <c r="V3300">
        <v>1</v>
      </c>
      <c r="W3300" t="s">
        <v>516</v>
      </c>
      <c r="Y3300" t="s">
        <v>515</v>
      </c>
    </row>
    <row r="3301" spans="1:25" x14ac:dyDescent="0.3">
      <c r="A3301">
        <v>3668</v>
      </c>
      <c r="B3301" s="15" t="s">
        <v>513</v>
      </c>
      <c r="C3301" t="str">
        <f>_xlfn.XLOOKUP($B3301, STANDARDS!$A:$A, STANDARDS!$B:$B,,0,2)</f>
        <v>Isua Supracrustal Belt</v>
      </c>
      <c r="D3301" t="s">
        <v>512</v>
      </c>
      <c r="E3301" t="s">
        <v>514</v>
      </c>
      <c r="J3301" cm="1">
        <f t="array" ref="J3301:L3301">_xlfn.XLOOKUP($C3301, AGE!$A:$A,AGE!$B:$D,,0,2)</f>
        <v>3780</v>
      </c>
      <c r="K3301">
        <v>77</v>
      </c>
      <c r="L3301" t="str">
        <v>Nutman et al. 1997; Nutman and Friend 2009</v>
      </c>
      <c r="M3301" t="s">
        <v>546</v>
      </c>
      <c r="P3301" t="s">
        <v>243</v>
      </c>
      <c r="S3301">
        <v>-14.4</v>
      </c>
      <c r="T3301">
        <v>0.9</v>
      </c>
      <c r="U3301" t="s">
        <v>246</v>
      </c>
      <c r="V3301">
        <v>1</v>
      </c>
      <c r="W3301" t="s">
        <v>516</v>
      </c>
      <c r="Y3301" t="s">
        <v>515</v>
      </c>
    </row>
    <row r="3302" spans="1:25" x14ac:dyDescent="0.3">
      <c r="A3302">
        <v>3669</v>
      </c>
      <c r="B3302" s="15" t="s">
        <v>513</v>
      </c>
      <c r="C3302" t="str">
        <f>_xlfn.XLOOKUP($B3302, STANDARDS!$A:$A, STANDARDS!$B:$B,,0,2)</f>
        <v>Isua Supracrustal Belt</v>
      </c>
      <c r="D3302" t="s">
        <v>512</v>
      </c>
      <c r="E3302" t="s">
        <v>514</v>
      </c>
      <c r="J3302" cm="1">
        <f t="array" ref="J3302:L3302">_xlfn.XLOOKUP($C3302, AGE!$A:$A,AGE!$B:$D,,0,2)</f>
        <v>3780</v>
      </c>
      <c r="K3302">
        <v>77</v>
      </c>
      <c r="L3302" t="str">
        <v>Nutman et al. 1997; Nutman and Friend 2009</v>
      </c>
      <c r="M3302" t="s">
        <v>546</v>
      </c>
      <c r="P3302" t="s">
        <v>243</v>
      </c>
      <c r="S3302">
        <v>-9</v>
      </c>
      <c r="T3302">
        <v>0.9</v>
      </c>
      <c r="U3302" t="s">
        <v>246</v>
      </c>
      <c r="V3302">
        <v>1</v>
      </c>
      <c r="W3302" t="s">
        <v>516</v>
      </c>
      <c r="Y3302" t="s">
        <v>515</v>
      </c>
    </row>
    <row r="3303" spans="1:25" x14ac:dyDescent="0.3">
      <c r="A3303">
        <v>3670</v>
      </c>
      <c r="B3303" s="15" t="s">
        <v>513</v>
      </c>
      <c r="C3303" t="str">
        <f>_xlfn.XLOOKUP($B3303, STANDARDS!$A:$A, STANDARDS!$B:$B,,0,2)</f>
        <v>Isua Supracrustal Belt</v>
      </c>
      <c r="D3303" t="s">
        <v>512</v>
      </c>
      <c r="E3303" t="s">
        <v>514</v>
      </c>
      <c r="J3303" cm="1">
        <f t="array" ref="J3303:L3303">_xlfn.XLOOKUP($C3303, AGE!$A:$A,AGE!$B:$D,,0,2)</f>
        <v>3780</v>
      </c>
      <c r="K3303">
        <v>77</v>
      </c>
      <c r="L3303" t="str">
        <v>Nutman et al. 1997; Nutman and Friend 2009</v>
      </c>
      <c r="M3303" t="s">
        <v>546</v>
      </c>
      <c r="P3303" t="s">
        <v>243</v>
      </c>
      <c r="S3303">
        <v>-24.9</v>
      </c>
      <c r="T3303">
        <v>0.9</v>
      </c>
      <c r="U3303" t="s">
        <v>246</v>
      </c>
      <c r="V3303">
        <v>1</v>
      </c>
      <c r="W3303" t="s">
        <v>516</v>
      </c>
      <c r="Y3303" t="s">
        <v>515</v>
      </c>
    </row>
    <row r="3304" spans="1:25" x14ac:dyDescent="0.3">
      <c r="A3304">
        <v>3671</v>
      </c>
      <c r="B3304" s="15" t="s">
        <v>513</v>
      </c>
      <c r="C3304" t="str">
        <f>_xlfn.XLOOKUP($B3304, STANDARDS!$A:$A, STANDARDS!$B:$B,,0,2)</f>
        <v>Isua Supracrustal Belt</v>
      </c>
      <c r="D3304" t="s">
        <v>512</v>
      </c>
      <c r="E3304" t="s">
        <v>514</v>
      </c>
      <c r="J3304" cm="1">
        <f t="array" ref="J3304:L3304">_xlfn.XLOOKUP($C3304, AGE!$A:$A,AGE!$B:$D,,0,2)</f>
        <v>3780</v>
      </c>
      <c r="K3304">
        <v>77</v>
      </c>
      <c r="L3304" t="str">
        <v>Nutman et al. 1997; Nutman and Friend 2009</v>
      </c>
      <c r="M3304" t="s">
        <v>546</v>
      </c>
      <c r="P3304" t="s">
        <v>243</v>
      </c>
      <c r="S3304">
        <v>-13.4</v>
      </c>
      <c r="T3304">
        <v>0.9</v>
      </c>
      <c r="U3304" t="s">
        <v>246</v>
      </c>
      <c r="V3304">
        <v>1</v>
      </c>
      <c r="W3304" t="s">
        <v>516</v>
      </c>
      <c r="Y3304" t="s">
        <v>515</v>
      </c>
    </row>
    <row r="3305" spans="1:25" x14ac:dyDescent="0.3">
      <c r="A3305">
        <v>3672</v>
      </c>
      <c r="B3305" s="15" t="s">
        <v>513</v>
      </c>
      <c r="C3305" t="str">
        <f>_xlfn.XLOOKUP($B3305, STANDARDS!$A:$A, STANDARDS!$B:$B,,0,2)</f>
        <v>Isua Supracrustal Belt</v>
      </c>
      <c r="D3305" t="s">
        <v>512</v>
      </c>
      <c r="E3305" t="s">
        <v>514</v>
      </c>
      <c r="J3305" cm="1">
        <f t="array" ref="J3305:L3305">_xlfn.XLOOKUP($C3305, AGE!$A:$A,AGE!$B:$D,,0,2)</f>
        <v>3780</v>
      </c>
      <c r="K3305">
        <v>77</v>
      </c>
      <c r="L3305" t="str">
        <v>Nutman et al. 1997; Nutman and Friend 2009</v>
      </c>
      <c r="M3305" t="s">
        <v>546</v>
      </c>
      <c r="P3305" t="s">
        <v>243</v>
      </c>
      <c r="S3305">
        <v>-18.7</v>
      </c>
      <c r="T3305">
        <v>0.9</v>
      </c>
      <c r="U3305" t="s">
        <v>246</v>
      </c>
      <c r="V3305">
        <v>1</v>
      </c>
      <c r="W3305" t="s">
        <v>516</v>
      </c>
      <c r="Y3305" t="s">
        <v>515</v>
      </c>
    </row>
    <row r="3306" spans="1:25" x14ac:dyDescent="0.3">
      <c r="A3306">
        <v>3673</v>
      </c>
      <c r="B3306" s="15" t="s">
        <v>513</v>
      </c>
      <c r="C3306" t="str">
        <f>_xlfn.XLOOKUP($B3306, STANDARDS!$A:$A, STANDARDS!$B:$B,,0,2)</f>
        <v>Isua Supracrustal Belt</v>
      </c>
      <c r="D3306" t="s">
        <v>512</v>
      </c>
      <c r="E3306" t="s">
        <v>514</v>
      </c>
      <c r="J3306" cm="1">
        <f t="array" ref="J3306:L3306">_xlfn.XLOOKUP($C3306, AGE!$A:$A,AGE!$B:$D,,0,2)</f>
        <v>3780</v>
      </c>
      <c r="K3306">
        <v>77</v>
      </c>
      <c r="L3306" t="str">
        <v>Nutman et al. 1997; Nutman and Friend 2009</v>
      </c>
      <c r="M3306" t="s">
        <v>546</v>
      </c>
      <c r="P3306" t="s">
        <v>243</v>
      </c>
      <c r="S3306">
        <v>-16.8</v>
      </c>
      <c r="T3306">
        <v>0.9</v>
      </c>
      <c r="U3306" t="s">
        <v>246</v>
      </c>
      <c r="V3306">
        <v>1</v>
      </c>
      <c r="W3306" t="s">
        <v>516</v>
      </c>
      <c r="Y3306" t="s">
        <v>515</v>
      </c>
    </row>
    <row r="3307" spans="1:25" x14ac:dyDescent="0.3">
      <c r="A3307">
        <v>3674</v>
      </c>
      <c r="B3307" s="15" t="s">
        <v>513</v>
      </c>
      <c r="C3307" t="str">
        <f>_xlfn.XLOOKUP($B3307, STANDARDS!$A:$A, STANDARDS!$B:$B,,0,2)</f>
        <v>Isua Supracrustal Belt</v>
      </c>
      <c r="D3307" t="s">
        <v>512</v>
      </c>
      <c r="E3307" t="s">
        <v>514</v>
      </c>
      <c r="J3307" cm="1">
        <f t="array" ref="J3307:L3307">_xlfn.XLOOKUP($C3307, AGE!$A:$A,AGE!$B:$D,,0,2)</f>
        <v>3780</v>
      </c>
      <c r="K3307">
        <v>77</v>
      </c>
      <c r="L3307" t="str">
        <v>Nutman et al. 1997; Nutman and Friend 2009</v>
      </c>
      <c r="M3307" t="s">
        <v>546</v>
      </c>
      <c r="P3307" t="s">
        <v>243</v>
      </c>
      <c r="S3307">
        <v>-12.4</v>
      </c>
      <c r="T3307">
        <v>0.9</v>
      </c>
      <c r="U3307" t="s">
        <v>246</v>
      </c>
      <c r="V3307">
        <v>1</v>
      </c>
      <c r="W3307" t="s">
        <v>516</v>
      </c>
      <c r="Y3307" t="s">
        <v>515</v>
      </c>
    </row>
    <row r="3308" spans="1:25" x14ac:dyDescent="0.3">
      <c r="A3308">
        <v>3675</v>
      </c>
      <c r="B3308" s="15" t="s">
        <v>513</v>
      </c>
      <c r="C3308" t="str">
        <f>_xlfn.XLOOKUP($B3308, STANDARDS!$A:$A, STANDARDS!$B:$B,,0,2)</f>
        <v>Isua Supracrustal Belt</v>
      </c>
      <c r="D3308" t="s">
        <v>512</v>
      </c>
      <c r="E3308" t="s">
        <v>514</v>
      </c>
      <c r="J3308" cm="1">
        <f t="array" ref="J3308:L3308">_xlfn.XLOOKUP($C3308, AGE!$A:$A,AGE!$B:$D,,0,2)</f>
        <v>3780</v>
      </c>
      <c r="K3308">
        <v>77</v>
      </c>
      <c r="L3308" t="str">
        <v>Nutman et al. 1997; Nutman and Friend 2009</v>
      </c>
      <c r="M3308" t="s">
        <v>546</v>
      </c>
      <c r="P3308" t="s">
        <v>243</v>
      </c>
      <c r="S3308">
        <v>-5.9</v>
      </c>
      <c r="T3308">
        <v>0.9</v>
      </c>
      <c r="U3308" t="s">
        <v>246</v>
      </c>
      <c r="V3308">
        <v>1</v>
      </c>
      <c r="W3308" t="s">
        <v>516</v>
      </c>
      <c r="Y3308" t="s">
        <v>515</v>
      </c>
    </row>
    <row r="3309" spans="1:25" x14ac:dyDescent="0.3">
      <c r="A3309">
        <v>3676</v>
      </c>
      <c r="B3309" s="15" t="s">
        <v>513</v>
      </c>
      <c r="C3309" t="str">
        <f>_xlfn.XLOOKUP($B3309, STANDARDS!$A:$A, STANDARDS!$B:$B,,0,2)</f>
        <v>Isua Supracrustal Belt</v>
      </c>
      <c r="D3309" t="s">
        <v>512</v>
      </c>
      <c r="E3309" t="s">
        <v>514</v>
      </c>
      <c r="J3309" cm="1">
        <f t="array" ref="J3309:L3309">_xlfn.XLOOKUP($C3309, AGE!$A:$A,AGE!$B:$D,,0,2)</f>
        <v>3780</v>
      </c>
      <c r="K3309">
        <v>77</v>
      </c>
      <c r="L3309" t="str">
        <v>Nutman et al. 1997; Nutman and Friend 2009</v>
      </c>
      <c r="M3309" t="s">
        <v>546</v>
      </c>
      <c r="P3309" t="s">
        <v>243</v>
      </c>
      <c r="S3309">
        <v>-8.3000000000000007</v>
      </c>
      <c r="T3309">
        <v>0.9</v>
      </c>
      <c r="U3309" t="s">
        <v>246</v>
      </c>
      <c r="V3309">
        <v>1</v>
      </c>
      <c r="W3309" t="s">
        <v>516</v>
      </c>
      <c r="Y3309" t="s">
        <v>515</v>
      </c>
    </row>
    <row r="3310" spans="1:25" x14ac:dyDescent="0.3">
      <c r="A3310">
        <v>3677</v>
      </c>
      <c r="B3310" s="15" t="s">
        <v>518</v>
      </c>
      <c r="C3310" t="str">
        <f>_xlfn.XLOOKUP($B3310, STANDARDS!$A:$A, STANDARDS!$B:$B,,0,2)</f>
        <v>Helen Iron Fm</v>
      </c>
      <c r="D3310" t="s">
        <v>517</v>
      </c>
      <c r="E3310" t="s">
        <v>519</v>
      </c>
      <c r="J3310" cm="1">
        <f t="array" ref="J3310:L3310">_xlfn.XLOOKUP($C3310, AGE!$A:$A,AGE!$B:$D,,0,2)</f>
        <v>2723</v>
      </c>
      <c r="K3310">
        <v>29</v>
      </c>
      <c r="L3310" t="str">
        <v>Turek et al. 1982</v>
      </c>
      <c r="M3310" t="s">
        <v>521</v>
      </c>
      <c r="P3310" t="s">
        <v>243</v>
      </c>
      <c r="Q3310">
        <v>0.4</v>
      </c>
      <c r="V3310">
        <v>1</v>
      </c>
      <c r="W3310" t="s">
        <v>520</v>
      </c>
    </row>
    <row r="3311" spans="1:25" x14ac:dyDescent="0.3">
      <c r="A3311">
        <v>3678</v>
      </c>
      <c r="B3311" s="15" t="s">
        <v>518</v>
      </c>
      <c r="C3311" t="str">
        <f>_xlfn.XLOOKUP($B3311, STANDARDS!$A:$A, STANDARDS!$B:$B,,0,2)</f>
        <v>Helen Iron Fm</v>
      </c>
      <c r="D3311" t="s">
        <v>517</v>
      </c>
      <c r="E3311" t="s">
        <v>519</v>
      </c>
      <c r="J3311" cm="1">
        <f t="array" ref="J3311:L3311">_xlfn.XLOOKUP($C3311, AGE!$A:$A,AGE!$B:$D,,0,2)</f>
        <v>2723</v>
      </c>
      <c r="K3311">
        <v>29</v>
      </c>
      <c r="L3311" t="str">
        <v>Turek et al. 1982</v>
      </c>
      <c r="M3311" t="s">
        <v>521</v>
      </c>
      <c r="P3311" t="s">
        <v>243</v>
      </c>
      <c r="Q3311">
        <v>-1.3</v>
      </c>
      <c r="V3311">
        <v>1</v>
      </c>
      <c r="W3311" t="s">
        <v>520</v>
      </c>
    </row>
    <row r="3312" spans="1:25" x14ac:dyDescent="0.3">
      <c r="A3312">
        <v>3679</v>
      </c>
      <c r="B3312" s="15" t="s">
        <v>518</v>
      </c>
      <c r="C3312" t="str">
        <f>_xlfn.XLOOKUP($B3312, STANDARDS!$A:$A, STANDARDS!$B:$B,,0,2)</f>
        <v>Helen Iron Fm</v>
      </c>
      <c r="D3312" t="s">
        <v>517</v>
      </c>
      <c r="E3312" t="s">
        <v>519</v>
      </c>
      <c r="J3312" cm="1">
        <f t="array" ref="J3312:L3312">_xlfn.XLOOKUP($C3312, AGE!$A:$A,AGE!$B:$D,,0,2)</f>
        <v>2723</v>
      </c>
      <c r="K3312">
        <v>29</v>
      </c>
      <c r="L3312" t="str">
        <v>Turek et al. 1982</v>
      </c>
      <c r="M3312" t="s">
        <v>521</v>
      </c>
      <c r="P3312" t="s">
        <v>243</v>
      </c>
      <c r="Q3312">
        <v>-0.7</v>
      </c>
      <c r="V3312">
        <v>1</v>
      </c>
      <c r="W3312" t="s">
        <v>520</v>
      </c>
    </row>
    <row r="3313" spans="1:23" x14ac:dyDescent="0.3">
      <c r="A3313">
        <v>3680</v>
      </c>
      <c r="B3313" s="15" t="s">
        <v>518</v>
      </c>
      <c r="C3313" t="str">
        <f>_xlfn.XLOOKUP($B3313, STANDARDS!$A:$A, STANDARDS!$B:$B,,0,2)</f>
        <v>Helen Iron Fm</v>
      </c>
      <c r="D3313" t="s">
        <v>517</v>
      </c>
      <c r="E3313" t="s">
        <v>519</v>
      </c>
      <c r="J3313" cm="1">
        <f t="array" ref="J3313:L3313">_xlfn.XLOOKUP($C3313, AGE!$A:$A,AGE!$B:$D,,0,2)</f>
        <v>2723</v>
      </c>
      <c r="K3313">
        <v>29</v>
      </c>
      <c r="L3313" t="str">
        <v>Turek et al. 1982</v>
      </c>
      <c r="M3313" t="s">
        <v>521</v>
      </c>
      <c r="P3313" t="s">
        <v>243</v>
      </c>
      <c r="Q3313">
        <v>-1.1000000000000001</v>
      </c>
      <c r="V3313">
        <v>1</v>
      </c>
      <c r="W3313" t="s">
        <v>520</v>
      </c>
    </row>
    <row r="3314" spans="1:23" x14ac:dyDescent="0.3">
      <c r="A3314">
        <v>3681</v>
      </c>
      <c r="B3314" s="15" t="s">
        <v>518</v>
      </c>
      <c r="C3314" t="str">
        <f>_xlfn.XLOOKUP($B3314, STANDARDS!$A:$A, STANDARDS!$B:$B,,0,2)</f>
        <v>Helen Iron Fm</v>
      </c>
      <c r="D3314" t="s">
        <v>517</v>
      </c>
      <c r="E3314" t="s">
        <v>519</v>
      </c>
      <c r="J3314" cm="1">
        <f t="array" ref="J3314:L3314">_xlfn.XLOOKUP($C3314, AGE!$A:$A,AGE!$B:$D,,0,2)</f>
        <v>2723</v>
      </c>
      <c r="K3314">
        <v>29</v>
      </c>
      <c r="L3314" t="str">
        <v>Turek et al. 1982</v>
      </c>
      <c r="M3314" t="s">
        <v>521</v>
      </c>
      <c r="P3314" t="s">
        <v>243</v>
      </c>
      <c r="Q3314">
        <v>0</v>
      </c>
      <c r="V3314">
        <v>1</v>
      </c>
      <c r="W3314" t="s">
        <v>520</v>
      </c>
    </row>
    <row r="3315" spans="1:23" x14ac:dyDescent="0.3">
      <c r="A3315">
        <v>3682</v>
      </c>
      <c r="B3315" s="15" t="s">
        <v>518</v>
      </c>
      <c r="C3315" t="str">
        <f>_xlfn.XLOOKUP($B3315, STANDARDS!$A:$A, STANDARDS!$B:$B,,0,2)</f>
        <v>Helen Iron Fm</v>
      </c>
      <c r="D3315" t="s">
        <v>517</v>
      </c>
      <c r="E3315" t="s">
        <v>519</v>
      </c>
      <c r="J3315" cm="1">
        <f t="array" ref="J3315:L3315">_xlfn.XLOOKUP($C3315, AGE!$A:$A,AGE!$B:$D,,0,2)</f>
        <v>2723</v>
      </c>
      <c r="K3315">
        <v>29</v>
      </c>
      <c r="L3315" t="str">
        <v>Turek et al. 1982</v>
      </c>
      <c r="M3315" t="s">
        <v>521</v>
      </c>
      <c r="P3315" t="s">
        <v>243</v>
      </c>
      <c r="Q3315">
        <v>0.1</v>
      </c>
      <c r="V3315">
        <v>1</v>
      </c>
      <c r="W3315" t="s">
        <v>520</v>
      </c>
    </row>
    <row r="3316" spans="1:23" x14ac:dyDescent="0.3">
      <c r="A3316">
        <v>3683</v>
      </c>
      <c r="B3316" s="15" t="s">
        <v>518</v>
      </c>
      <c r="C3316" t="str">
        <f>_xlfn.XLOOKUP($B3316, STANDARDS!$A:$A, STANDARDS!$B:$B,,0,2)</f>
        <v>Helen Iron Fm</v>
      </c>
      <c r="D3316" t="s">
        <v>517</v>
      </c>
      <c r="E3316" t="s">
        <v>519</v>
      </c>
      <c r="J3316" cm="1">
        <f t="array" ref="J3316:L3316">_xlfn.XLOOKUP($C3316, AGE!$A:$A,AGE!$B:$D,,0,2)</f>
        <v>2723</v>
      </c>
      <c r="K3316">
        <v>29</v>
      </c>
      <c r="L3316" t="str">
        <v>Turek et al. 1982</v>
      </c>
      <c r="M3316" t="s">
        <v>521</v>
      </c>
      <c r="P3316" t="s">
        <v>243</v>
      </c>
      <c r="Q3316">
        <v>-0.1</v>
      </c>
      <c r="V3316">
        <v>1</v>
      </c>
      <c r="W3316" t="s">
        <v>520</v>
      </c>
    </row>
    <row r="3317" spans="1:23" x14ac:dyDescent="0.3">
      <c r="A3317">
        <v>3684</v>
      </c>
      <c r="B3317" s="15" t="s">
        <v>518</v>
      </c>
      <c r="C3317" t="str">
        <f>_xlfn.XLOOKUP($B3317, STANDARDS!$A:$A, STANDARDS!$B:$B,,0,2)</f>
        <v>Helen Iron Fm</v>
      </c>
      <c r="D3317" t="s">
        <v>517</v>
      </c>
      <c r="E3317" t="s">
        <v>519</v>
      </c>
      <c r="J3317" cm="1">
        <f t="array" ref="J3317:L3317">_xlfn.XLOOKUP($C3317, AGE!$A:$A,AGE!$B:$D,,0,2)</f>
        <v>2723</v>
      </c>
      <c r="K3317">
        <v>29</v>
      </c>
      <c r="L3317" t="str">
        <v>Turek et al. 1982</v>
      </c>
      <c r="M3317" t="s">
        <v>521</v>
      </c>
      <c r="P3317" t="s">
        <v>243</v>
      </c>
      <c r="Q3317">
        <v>0.1</v>
      </c>
      <c r="V3317">
        <v>1</v>
      </c>
      <c r="W3317" t="s">
        <v>520</v>
      </c>
    </row>
    <row r="3318" spans="1:23" x14ac:dyDescent="0.3">
      <c r="A3318">
        <v>3685</v>
      </c>
      <c r="B3318" s="15" t="s">
        <v>518</v>
      </c>
      <c r="C3318" t="str">
        <f>_xlfn.XLOOKUP($B3318, STANDARDS!$A:$A, STANDARDS!$B:$B,,0,2)</f>
        <v>Helen Iron Fm</v>
      </c>
      <c r="D3318" t="s">
        <v>517</v>
      </c>
      <c r="E3318" t="s">
        <v>519</v>
      </c>
      <c r="J3318" cm="1">
        <f t="array" ref="J3318:L3318">_xlfn.XLOOKUP($C3318, AGE!$A:$A,AGE!$B:$D,,0,2)</f>
        <v>2723</v>
      </c>
      <c r="K3318">
        <v>29</v>
      </c>
      <c r="L3318" t="str">
        <v>Turek et al. 1982</v>
      </c>
      <c r="M3318" t="s">
        <v>521</v>
      </c>
      <c r="P3318" t="s">
        <v>243</v>
      </c>
      <c r="Q3318">
        <v>-0.9</v>
      </c>
      <c r="V3318">
        <v>1</v>
      </c>
      <c r="W3318" t="s">
        <v>520</v>
      </c>
    </row>
    <row r="3319" spans="1:23" x14ac:dyDescent="0.3">
      <c r="A3319">
        <v>3686</v>
      </c>
      <c r="B3319" s="15" t="s">
        <v>518</v>
      </c>
      <c r="C3319" t="str">
        <f>_xlfn.XLOOKUP($B3319, STANDARDS!$A:$A, STANDARDS!$B:$B,,0,2)</f>
        <v>Helen Iron Fm</v>
      </c>
      <c r="D3319" t="s">
        <v>517</v>
      </c>
      <c r="E3319" t="s">
        <v>519</v>
      </c>
      <c r="J3319" cm="1">
        <f t="array" ref="J3319:L3319">_xlfn.XLOOKUP($C3319, AGE!$A:$A,AGE!$B:$D,,0,2)</f>
        <v>2723</v>
      </c>
      <c r="K3319">
        <v>29</v>
      </c>
      <c r="L3319" t="str">
        <v>Turek et al. 1982</v>
      </c>
      <c r="M3319" t="s">
        <v>521</v>
      </c>
      <c r="P3319" t="s">
        <v>243</v>
      </c>
      <c r="Q3319">
        <v>-0.2</v>
      </c>
      <c r="V3319">
        <v>1</v>
      </c>
      <c r="W3319" t="s">
        <v>520</v>
      </c>
    </row>
    <row r="3320" spans="1:23" x14ac:dyDescent="0.3">
      <c r="A3320">
        <v>3687</v>
      </c>
      <c r="B3320" s="15" t="s">
        <v>518</v>
      </c>
      <c r="C3320" t="str">
        <f>_xlfn.XLOOKUP($B3320, STANDARDS!$A:$A, STANDARDS!$B:$B,,0,2)</f>
        <v>Helen Iron Fm</v>
      </c>
      <c r="D3320" t="s">
        <v>517</v>
      </c>
      <c r="E3320" t="s">
        <v>519</v>
      </c>
      <c r="J3320" cm="1">
        <f t="array" ref="J3320:L3320">_xlfn.XLOOKUP($C3320, AGE!$A:$A,AGE!$B:$D,,0,2)</f>
        <v>2723</v>
      </c>
      <c r="K3320">
        <v>29</v>
      </c>
      <c r="L3320" t="str">
        <v>Turek et al. 1982</v>
      </c>
      <c r="M3320" t="s">
        <v>522</v>
      </c>
      <c r="P3320" t="s">
        <v>243</v>
      </c>
      <c r="Q3320">
        <v>-5.8</v>
      </c>
      <c r="V3320">
        <v>1</v>
      </c>
      <c r="W3320" t="s">
        <v>520</v>
      </c>
    </row>
    <row r="3321" spans="1:23" x14ac:dyDescent="0.3">
      <c r="A3321">
        <v>3689</v>
      </c>
      <c r="B3321" s="15" t="s">
        <v>518</v>
      </c>
      <c r="C3321" t="str">
        <f>_xlfn.XLOOKUP($B3321, STANDARDS!$A:$A, STANDARDS!$B:$B,,0,2)</f>
        <v>Helen Iron Fm</v>
      </c>
      <c r="D3321" t="s">
        <v>517</v>
      </c>
      <c r="E3321" t="s">
        <v>519</v>
      </c>
      <c r="J3321" cm="1">
        <f t="array" ref="J3321:L3321">_xlfn.XLOOKUP($C3321, AGE!$A:$A,AGE!$B:$D,,0,2)</f>
        <v>2723</v>
      </c>
      <c r="K3321">
        <v>29</v>
      </c>
      <c r="L3321" t="str">
        <v>Turek et al. 1982</v>
      </c>
      <c r="M3321" t="s">
        <v>522</v>
      </c>
      <c r="P3321" t="s">
        <v>243</v>
      </c>
      <c r="Q3321">
        <v>-7.1</v>
      </c>
      <c r="V3321">
        <v>1</v>
      </c>
      <c r="W3321" t="s">
        <v>520</v>
      </c>
    </row>
    <row r="3322" spans="1:23" x14ac:dyDescent="0.3">
      <c r="A3322">
        <v>3690</v>
      </c>
      <c r="B3322" s="15" t="s">
        <v>518</v>
      </c>
      <c r="C3322" t="str">
        <f>_xlfn.XLOOKUP($B3322, STANDARDS!$A:$A, STANDARDS!$B:$B,,0,2)</f>
        <v>Helen Iron Fm</v>
      </c>
      <c r="D3322" t="s">
        <v>517</v>
      </c>
      <c r="E3322" t="s">
        <v>519</v>
      </c>
      <c r="J3322" cm="1">
        <f t="array" ref="J3322:L3322">_xlfn.XLOOKUP($C3322, AGE!$A:$A,AGE!$B:$D,,0,2)</f>
        <v>2723</v>
      </c>
      <c r="K3322">
        <v>29</v>
      </c>
      <c r="L3322" t="str">
        <v>Turek et al. 1982</v>
      </c>
      <c r="M3322" t="s">
        <v>522</v>
      </c>
      <c r="P3322" t="s">
        <v>243</v>
      </c>
      <c r="Q3322">
        <v>-3.3</v>
      </c>
      <c r="V3322">
        <v>1</v>
      </c>
      <c r="W3322" t="s">
        <v>520</v>
      </c>
    </row>
    <row r="3323" spans="1:23" x14ac:dyDescent="0.3">
      <c r="A3323">
        <v>3691</v>
      </c>
      <c r="B3323" s="15" t="s">
        <v>518</v>
      </c>
      <c r="C3323" t="str">
        <f>_xlfn.XLOOKUP($B3323, STANDARDS!$A:$A, STANDARDS!$B:$B,,0,2)</f>
        <v>Helen Iron Fm</v>
      </c>
      <c r="D3323" t="s">
        <v>517</v>
      </c>
      <c r="E3323" t="s">
        <v>519</v>
      </c>
      <c r="J3323" cm="1">
        <f t="array" ref="J3323:L3323">_xlfn.XLOOKUP($C3323, AGE!$A:$A,AGE!$B:$D,,0,2)</f>
        <v>2723</v>
      </c>
      <c r="K3323">
        <v>29</v>
      </c>
      <c r="L3323" t="str">
        <v>Turek et al. 1982</v>
      </c>
      <c r="M3323" t="s">
        <v>522</v>
      </c>
      <c r="P3323" t="s">
        <v>243</v>
      </c>
      <c r="Q3323">
        <v>-3.8</v>
      </c>
      <c r="V3323">
        <v>1</v>
      </c>
      <c r="W3323" t="s">
        <v>520</v>
      </c>
    </row>
    <row r="3324" spans="1:23" x14ac:dyDescent="0.3">
      <c r="A3324">
        <v>3692</v>
      </c>
      <c r="B3324" s="15" t="s">
        <v>518</v>
      </c>
      <c r="C3324" t="str">
        <f>_xlfn.XLOOKUP($B3324, STANDARDS!$A:$A, STANDARDS!$B:$B,,0,2)</f>
        <v>Helen Iron Fm</v>
      </c>
      <c r="D3324" t="s">
        <v>517</v>
      </c>
      <c r="E3324" t="s">
        <v>519</v>
      </c>
      <c r="J3324" cm="1">
        <f t="array" ref="J3324:L3324">_xlfn.XLOOKUP($C3324, AGE!$A:$A,AGE!$B:$D,,0,2)</f>
        <v>2723</v>
      </c>
      <c r="K3324">
        <v>29</v>
      </c>
      <c r="L3324" t="str">
        <v>Turek et al. 1982</v>
      </c>
      <c r="M3324" t="s">
        <v>522</v>
      </c>
      <c r="P3324" t="s">
        <v>243</v>
      </c>
      <c r="Q3324">
        <v>-2.4</v>
      </c>
      <c r="V3324">
        <v>1</v>
      </c>
      <c r="W3324" t="s">
        <v>520</v>
      </c>
    </row>
    <row r="3325" spans="1:23" x14ac:dyDescent="0.3">
      <c r="A3325">
        <v>3693</v>
      </c>
      <c r="B3325" s="15" t="s">
        <v>518</v>
      </c>
      <c r="C3325" t="str">
        <f>_xlfn.XLOOKUP($B3325, STANDARDS!$A:$A, STANDARDS!$B:$B,,0,2)</f>
        <v>Helen Iron Fm</v>
      </c>
      <c r="D3325" t="s">
        <v>517</v>
      </c>
      <c r="E3325" t="s">
        <v>519</v>
      </c>
      <c r="J3325" cm="1">
        <f t="array" ref="J3325:L3325">_xlfn.XLOOKUP($C3325, AGE!$A:$A,AGE!$B:$D,,0,2)</f>
        <v>2723</v>
      </c>
      <c r="K3325">
        <v>29</v>
      </c>
      <c r="L3325" t="str">
        <v>Turek et al. 1982</v>
      </c>
      <c r="M3325" t="s">
        <v>522</v>
      </c>
      <c r="P3325" t="s">
        <v>243</v>
      </c>
      <c r="Q3325">
        <v>-1.3</v>
      </c>
      <c r="V3325">
        <v>1</v>
      </c>
      <c r="W3325" t="s">
        <v>520</v>
      </c>
    </row>
    <row r="3326" spans="1:23" x14ac:dyDescent="0.3">
      <c r="A3326">
        <v>3697</v>
      </c>
      <c r="B3326" s="15" t="s">
        <v>518</v>
      </c>
      <c r="C3326" t="str">
        <f>_xlfn.XLOOKUP($B3326, STANDARDS!$A:$A, STANDARDS!$B:$B,,0,2)</f>
        <v>Helen Iron Fm</v>
      </c>
      <c r="D3326" t="s">
        <v>517</v>
      </c>
      <c r="E3326" t="s">
        <v>519</v>
      </c>
      <c r="J3326" cm="1">
        <f t="array" ref="J3326:L3326">_xlfn.XLOOKUP($C3326, AGE!$A:$A,AGE!$B:$D,,0,2)</f>
        <v>2723</v>
      </c>
      <c r="K3326">
        <v>29</v>
      </c>
      <c r="L3326" t="str">
        <v>Turek et al. 1982</v>
      </c>
      <c r="M3326" t="s">
        <v>523</v>
      </c>
      <c r="P3326" t="s">
        <v>243</v>
      </c>
      <c r="Q3326">
        <v>-2.5</v>
      </c>
      <c r="V3326">
        <v>1</v>
      </c>
      <c r="W3326" t="s">
        <v>520</v>
      </c>
    </row>
    <row r="3327" spans="1:23" x14ac:dyDescent="0.3">
      <c r="A3327">
        <v>3698</v>
      </c>
      <c r="B3327" s="15" t="s">
        <v>518</v>
      </c>
      <c r="C3327" t="str">
        <f>_xlfn.XLOOKUP($B3327, STANDARDS!$A:$A, STANDARDS!$B:$B,,0,2)</f>
        <v>Helen Iron Fm</v>
      </c>
      <c r="D3327" t="s">
        <v>517</v>
      </c>
      <c r="E3327" t="s">
        <v>519</v>
      </c>
      <c r="J3327" cm="1">
        <f t="array" ref="J3327:L3327">_xlfn.XLOOKUP($C3327, AGE!$A:$A,AGE!$B:$D,,0,2)</f>
        <v>2723</v>
      </c>
      <c r="K3327">
        <v>29</v>
      </c>
      <c r="L3327" t="str">
        <v>Turek et al. 1982</v>
      </c>
      <c r="M3327" t="s">
        <v>523</v>
      </c>
      <c r="P3327" t="s">
        <v>243</v>
      </c>
      <c r="Q3327">
        <v>-2.9</v>
      </c>
      <c r="V3327">
        <v>1</v>
      </c>
      <c r="W3327" t="s">
        <v>520</v>
      </c>
    </row>
    <row r="3328" spans="1:23" x14ac:dyDescent="0.3">
      <c r="A3328">
        <v>3700</v>
      </c>
      <c r="B3328" s="15" t="s">
        <v>518</v>
      </c>
      <c r="C3328" t="str">
        <f>_xlfn.XLOOKUP($B3328, STANDARDS!$A:$A, STANDARDS!$B:$B,,0,2)</f>
        <v>Helen Iron Fm</v>
      </c>
      <c r="D3328" t="s">
        <v>517</v>
      </c>
      <c r="E3328" t="s">
        <v>519</v>
      </c>
      <c r="J3328" cm="1">
        <f t="array" ref="J3328:L3328">_xlfn.XLOOKUP($C3328, AGE!$A:$A,AGE!$B:$D,,0,2)</f>
        <v>2723</v>
      </c>
      <c r="K3328">
        <v>29</v>
      </c>
      <c r="L3328" t="str">
        <v>Turek et al. 1982</v>
      </c>
      <c r="M3328" t="s">
        <v>524</v>
      </c>
      <c r="P3328" t="s">
        <v>243</v>
      </c>
      <c r="Q3328">
        <v>-1.1000000000000001</v>
      </c>
      <c r="V3328">
        <v>1</v>
      </c>
      <c r="W3328" t="s">
        <v>520</v>
      </c>
    </row>
    <row r="3329" spans="1:23" x14ac:dyDescent="0.3">
      <c r="A3329">
        <v>3701</v>
      </c>
      <c r="B3329" s="15" t="s">
        <v>518</v>
      </c>
      <c r="C3329" t="str">
        <f>_xlfn.XLOOKUP($B3329, STANDARDS!$A:$A, STANDARDS!$B:$B,,0,2)</f>
        <v>Helen Iron Fm</v>
      </c>
      <c r="D3329" t="s">
        <v>517</v>
      </c>
      <c r="E3329" t="s">
        <v>519</v>
      </c>
      <c r="J3329" cm="1">
        <f t="array" ref="J3329:L3329">_xlfn.XLOOKUP($C3329, AGE!$A:$A,AGE!$B:$D,,0,2)</f>
        <v>2723</v>
      </c>
      <c r="K3329">
        <v>29</v>
      </c>
      <c r="L3329" t="str">
        <v>Turek et al. 1982</v>
      </c>
      <c r="M3329" t="s">
        <v>524</v>
      </c>
      <c r="P3329" t="s">
        <v>243</v>
      </c>
      <c r="Q3329">
        <v>0.5</v>
      </c>
      <c r="V3329">
        <v>1</v>
      </c>
      <c r="W3329" t="s">
        <v>520</v>
      </c>
    </row>
    <row r="3330" spans="1:23" x14ac:dyDescent="0.3">
      <c r="A3330">
        <v>3702</v>
      </c>
      <c r="B3330" s="15" t="s">
        <v>518</v>
      </c>
      <c r="C3330" t="str">
        <f>_xlfn.XLOOKUP($B3330, STANDARDS!$A:$A, STANDARDS!$B:$B,,0,2)</f>
        <v>Helen Iron Fm</v>
      </c>
      <c r="D3330" t="s">
        <v>517</v>
      </c>
      <c r="E3330" t="s">
        <v>519</v>
      </c>
      <c r="J3330" cm="1">
        <f t="array" ref="J3330:L3330">_xlfn.XLOOKUP($C3330, AGE!$A:$A,AGE!$B:$D,,0,2)</f>
        <v>2723</v>
      </c>
      <c r="K3330">
        <v>29</v>
      </c>
      <c r="L3330" t="str">
        <v>Turek et al. 1982</v>
      </c>
      <c r="M3330" t="s">
        <v>524</v>
      </c>
      <c r="P3330" t="s">
        <v>243</v>
      </c>
      <c r="Q3330">
        <v>1.9</v>
      </c>
      <c r="V3330">
        <v>1</v>
      </c>
      <c r="W3330" t="s">
        <v>520</v>
      </c>
    </row>
    <row r="3331" spans="1:23" x14ac:dyDescent="0.3">
      <c r="A3331">
        <v>3703</v>
      </c>
      <c r="B3331" s="15" t="s">
        <v>518</v>
      </c>
      <c r="C3331" t="str">
        <f>_xlfn.XLOOKUP($B3331, STANDARDS!$A:$A, STANDARDS!$B:$B,,0,2)</f>
        <v>Helen Iron Fm</v>
      </c>
      <c r="D3331" t="s">
        <v>517</v>
      </c>
      <c r="E3331" t="s">
        <v>519</v>
      </c>
      <c r="J3331" cm="1">
        <f t="array" ref="J3331:L3331">_xlfn.XLOOKUP($C3331, AGE!$A:$A,AGE!$B:$D,,0,2)</f>
        <v>2723</v>
      </c>
      <c r="K3331">
        <v>29</v>
      </c>
      <c r="L3331" t="str">
        <v>Turek et al. 1982</v>
      </c>
      <c r="M3331" t="s">
        <v>524</v>
      </c>
      <c r="P3331" t="s">
        <v>243</v>
      </c>
      <c r="Q3331">
        <v>1</v>
      </c>
      <c r="V3331">
        <v>1</v>
      </c>
      <c r="W3331" t="s">
        <v>520</v>
      </c>
    </row>
    <row r="3332" spans="1:23" x14ac:dyDescent="0.3">
      <c r="A3332">
        <v>3704</v>
      </c>
      <c r="B3332" s="15" t="s">
        <v>518</v>
      </c>
      <c r="C3332" t="str">
        <f>_xlfn.XLOOKUP($B3332, STANDARDS!$A:$A, STANDARDS!$B:$B,,0,2)</f>
        <v>Helen Iron Fm</v>
      </c>
      <c r="D3332" t="s">
        <v>517</v>
      </c>
      <c r="E3332" t="s">
        <v>519</v>
      </c>
      <c r="J3332" cm="1">
        <f t="array" ref="J3332:L3332">_xlfn.XLOOKUP($C3332, AGE!$A:$A,AGE!$B:$D,,0,2)</f>
        <v>2723</v>
      </c>
      <c r="K3332">
        <v>29</v>
      </c>
      <c r="L3332" t="str">
        <v>Turek et al. 1982</v>
      </c>
      <c r="M3332" t="s">
        <v>525</v>
      </c>
      <c r="P3332" t="s">
        <v>243</v>
      </c>
      <c r="Q3332">
        <v>-0.1</v>
      </c>
      <c r="V3332">
        <v>1</v>
      </c>
      <c r="W3332" t="s">
        <v>520</v>
      </c>
    </row>
    <row r="3333" spans="1:23" x14ac:dyDescent="0.3">
      <c r="A3333">
        <v>3705</v>
      </c>
      <c r="B3333" s="15" t="s">
        <v>518</v>
      </c>
      <c r="C3333" t="str">
        <f>_xlfn.XLOOKUP($B3333, STANDARDS!$A:$A, STANDARDS!$B:$B,,0,2)</f>
        <v>Helen Iron Fm</v>
      </c>
      <c r="D3333" t="s">
        <v>517</v>
      </c>
      <c r="E3333" t="s">
        <v>519</v>
      </c>
      <c r="J3333" cm="1">
        <f t="array" ref="J3333:L3333">_xlfn.XLOOKUP($C3333, AGE!$A:$A,AGE!$B:$D,,0,2)</f>
        <v>2723</v>
      </c>
      <c r="K3333">
        <v>29</v>
      </c>
      <c r="L3333" t="str">
        <v>Turek et al. 1982</v>
      </c>
      <c r="M3333" t="s">
        <v>525</v>
      </c>
      <c r="P3333" t="s">
        <v>243</v>
      </c>
      <c r="Q3333">
        <v>-0.2</v>
      </c>
      <c r="V3333">
        <v>1</v>
      </c>
      <c r="W3333" t="s">
        <v>520</v>
      </c>
    </row>
    <row r="3334" spans="1:23" x14ac:dyDescent="0.3">
      <c r="A3334">
        <v>3706</v>
      </c>
      <c r="B3334" s="15" t="s">
        <v>518</v>
      </c>
      <c r="C3334" t="str">
        <f>_xlfn.XLOOKUP($B3334, STANDARDS!$A:$A, STANDARDS!$B:$B,,0,2)</f>
        <v>Helen Iron Fm</v>
      </c>
      <c r="D3334" t="s">
        <v>517</v>
      </c>
      <c r="E3334" t="s">
        <v>519</v>
      </c>
      <c r="J3334" cm="1">
        <f t="array" ref="J3334:L3334">_xlfn.XLOOKUP($C3334, AGE!$A:$A,AGE!$B:$D,,0,2)</f>
        <v>2723</v>
      </c>
      <c r="K3334">
        <v>29</v>
      </c>
      <c r="L3334" t="str">
        <v>Turek et al. 1982</v>
      </c>
      <c r="M3334" t="s">
        <v>525</v>
      </c>
      <c r="P3334" t="s">
        <v>243</v>
      </c>
      <c r="Q3334">
        <v>1.2</v>
      </c>
      <c r="V3334">
        <v>1</v>
      </c>
      <c r="W3334" t="s">
        <v>520</v>
      </c>
    </row>
    <row r="3335" spans="1:23" x14ac:dyDescent="0.3">
      <c r="A3335">
        <v>3707</v>
      </c>
      <c r="B3335" s="15" t="s">
        <v>518</v>
      </c>
      <c r="C3335" t="str">
        <f>_xlfn.XLOOKUP($B3335, STANDARDS!$A:$A, STANDARDS!$B:$B,,0,2)</f>
        <v>Helen Iron Fm</v>
      </c>
      <c r="D3335" t="s">
        <v>517</v>
      </c>
      <c r="E3335" t="s">
        <v>519</v>
      </c>
      <c r="J3335" cm="1">
        <f t="array" ref="J3335:L3335">_xlfn.XLOOKUP($C3335, AGE!$A:$A,AGE!$B:$D,,0,2)</f>
        <v>2723</v>
      </c>
      <c r="K3335">
        <v>29</v>
      </c>
      <c r="L3335" t="str">
        <v>Turek et al. 1982</v>
      </c>
      <c r="M3335" t="s">
        <v>525</v>
      </c>
      <c r="P3335" t="s">
        <v>243</v>
      </c>
      <c r="Q3335">
        <v>0.1</v>
      </c>
      <c r="V3335">
        <v>1</v>
      </c>
      <c r="W3335" t="s">
        <v>520</v>
      </c>
    </row>
    <row r="3336" spans="1:23" x14ac:dyDescent="0.3">
      <c r="A3336">
        <v>3708</v>
      </c>
      <c r="B3336" s="15" t="s">
        <v>518</v>
      </c>
      <c r="C3336" t="str">
        <f>_xlfn.XLOOKUP($B3336, STANDARDS!$A:$A, STANDARDS!$B:$B,,0,2)</f>
        <v>Helen Iron Fm</v>
      </c>
      <c r="D3336" t="s">
        <v>517</v>
      </c>
      <c r="E3336" t="s">
        <v>519</v>
      </c>
      <c r="J3336" cm="1">
        <f t="array" ref="J3336:L3336">_xlfn.XLOOKUP($C3336, AGE!$A:$A,AGE!$B:$D,,0,2)</f>
        <v>2723</v>
      </c>
      <c r="K3336">
        <v>29</v>
      </c>
      <c r="L3336" t="str">
        <v>Turek et al. 1982</v>
      </c>
      <c r="M3336" t="s">
        <v>526</v>
      </c>
      <c r="P3336" t="s">
        <v>243</v>
      </c>
      <c r="Q3336">
        <v>1.1000000000000001</v>
      </c>
      <c r="V3336">
        <v>1</v>
      </c>
      <c r="W3336" t="s">
        <v>520</v>
      </c>
    </row>
    <row r="3337" spans="1:23" x14ac:dyDescent="0.3">
      <c r="A3337">
        <v>3709</v>
      </c>
      <c r="B3337" s="15" t="s">
        <v>518</v>
      </c>
      <c r="C3337" t="str">
        <f>_xlfn.XLOOKUP($B3337, STANDARDS!$A:$A, STANDARDS!$B:$B,,0,2)</f>
        <v>Helen Iron Fm</v>
      </c>
      <c r="D3337" t="s">
        <v>517</v>
      </c>
      <c r="E3337" t="s">
        <v>519</v>
      </c>
      <c r="J3337" cm="1">
        <f t="array" ref="J3337:L3337">_xlfn.XLOOKUP($C3337, AGE!$A:$A,AGE!$B:$D,,0,2)</f>
        <v>2723</v>
      </c>
      <c r="K3337">
        <v>29</v>
      </c>
      <c r="L3337" t="str">
        <v>Turek et al. 1982</v>
      </c>
      <c r="M3337" t="s">
        <v>523</v>
      </c>
      <c r="P3337" t="s">
        <v>243</v>
      </c>
      <c r="Q3337">
        <v>2.2999999999999998</v>
      </c>
      <c r="V3337">
        <v>1</v>
      </c>
      <c r="W3337" t="s">
        <v>520</v>
      </c>
    </row>
    <row r="3338" spans="1:23" x14ac:dyDescent="0.3">
      <c r="A3338">
        <v>3712</v>
      </c>
      <c r="B3338" s="15" t="s">
        <v>529</v>
      </c>
      <c r="C3338" t="str">
        <f>_xlfn.XLOOKUP($B3338, STANDARDS!$A:$A, STANDARDS!$B:$B,,0,2)</f>
        <v>Lumby Lake Iron Fm</v>
      </c>
      <c r="D3338" t="s">
        <v>517</v>
      </c>
      <c r="E3338" t="s">
        <v>530</v>
      </c>
      <c r="J3338" cm="1">
        <f t="array" ref="J3338:L3338">_xlfn.XLOOKUP($C3338, AGE!$A:$A,AGE!$B:$D,,0,2)</f>
        <v>2897</v>
      </c>
      <c r="K3338">
        <v>118</v>
      </c>
      <c r="L3338" t="str">
        <v>Hollings and Wyman 1999; Tomlinson et al. 2003</v>
      </c>
      <c r="M3338" t="s">
        <v>527</v>
      </c>
      <c r="P3338" t="s">
        <v>243</v>
      </c>
      <c r="S3338">
        <v>-28.14</v>
      </c>
      <c r="U3338" t="s">
        <v>245</v>
      </c>
      <c r="V3338">
        <v>1</v>
      </c>
      <c r="W3338" t="s">
        <v>520</v>
      </c>
    </row>
    <row r="3339" spans="1:23" x14ac:dyDescent="0.3">
      <c r="A3339">
        <v>3715</v>
      </c>
      <c r="B3339" s="15" t="s">
        <v>529</v>
      </c>
      <c r="C3339" t="str">
        <f>_xlfn.XLOOKUP($B3339, STANDARDS!$A:$A, STANDARDS!$B:$B,,0,2)</f>
        <v>Lumby Lake Iron Fm</v>
      </c>
      <c r="D3339" t="s">
        <v>517</v>
      </c>
      <c r="E3339" t="s">
        <v>530</v>
      </c>
      <c r="J3339" cm="1">
        <f t="array" ref="J3339:L3339">_xlfn.XLOOKUP($C3339, AGE!$A:$A,AGE!$B:$D,,0,2)</f>
        <v>2897</v>
      </c>
      <c r="K3339">
        <v>118</v>
      </c>
      <c r="L3339" t="str">
        <v>Hollings and Wyman 1999; Tomlinson et al. 2003</v>
      </c>
      <c r="M3339" t="s">
        <v>527</v>
      </c>
      <c r="P3339" t="s">
        <v>243</v>
      </c>
      <c r="S3339">
        <v>-14.4</v>
      </c>
      <c r="U3339" t="s">
        <v>245</v>
      </c>
      <c r="V3339">
        <v>1</v>
      </c>
      <c r="W3339" t="s">
        <v>520</v>
      </c>
    </row>
    <row r="3340" spans="1:23" x14ac:dyDescent="0.3">
      <c r="A3340">
        <v>3718</v>
      </c>
      <c r="B3340" s="15" t="s">
        <v>529</v>
      </c>
      <c r="C3340" t="str">
        <f>_xlfn.XLOOKUP($B3340, STANDARDS!$A:$A, STANDARDS!$B:$B,,0,2)</f>
        <v>Lumby Lake Iron Fm</v>
      </c>
      <c r="D3340" t="s">
        <v>517</v>
      </c>
      <c r="E3340" t="s">
        <v>530</v>
      </c>
      <c r="J3340" cm="1">
        <f t="array" ref="J3340:L3340">_xlfn.XLOOKUP($C3340, AGE!$A:$A,AGE!$B:$D,,0,2)</f>
        <v>2897</v>
      </c>
      <c r="K3340">
        <v>118</v>
      </c>
      <c r="L3340" t="str">
        <v>Hollings and Wyman 1999; Tomlinson et al. 2003</v>
      </c>
      <c r="M3340" t="s">
        <v>527</v>
      </c>
      <c r="P3340" t="s">
        <v>243</v>
      </c>
      <c r="S3340">
        <v>-25.7</v>
      </c>
      <c r="U3340" t="s">
        <v>245</v>
      </c>
      <c r="V3340">
        <v>1</v>
      </c>
      <c r="W3340" t="s">
        <v>520</v>
      </c>
    </row>
    <row r="3341" spans="1:23" x14ac:dyDescent="0.3">
      <c r="A3341">
        <v>3723</v>
      </c>
      <c r="B3341" s="15" t="s">
        <v>528</v>
      </c>
      <c r="C3341" t="str">
        <f>_xlfn.XLOOKUP($B3341, STANDARDS!$A:$A, STANDARDS!$B:$B,,0,2)</f>
        <v>Finlayson Lake Iron Fm</v>
      </c>
      <c r="D3341" t="s">
        <v>517</v>
      </c>
      <c r="E3341" t="s">
        <v>530</v>
      </c>
      <c r="J3341" cm="1">
        <f t="array" ref="J3341:L3341">_xlfn.XLOOKUP($C3341, AGE!$A:$A,AGE!$B:$D,,0,2)</f>
        <v>2969</v>
      </c>
      <c r="K3341">
        <v>35</v>
      </c>
      <c r="L3341" t="str">
        <v>Tomlinson et al. 2003</v>
      </c>
      <c r="M3341" t="s">
        <v>527</v>
      </c>
      <c r="P3341" t="s">
        <v>243</v>
      </c>
      <c r="Q3341">
        <v>-28.5</v>
      </c>
      <c r="V3341">
        <v>1</v>
      </c>
      <c r="W3341" t="s">
        <v>520</v>
      </c>
    </row>
    <row r="3342" spans="1:23" x14ac:dyDescent="0.3">
      <c r="A3342">
        <v>3724</v>
      </c>
      <c r="B3342" s="15" t="s">
        <v>528</v>
      </c>
      <c r="C3342" t="str">
        <f>_xlfn.XLOOKUP($B3342, STANDARDS!$A:$A, STANDARDS!$B:$B,,0,2)</f>
        <v>Finlayson Lake Iron Fm</v>
      </c>
      <c r="D3342" t="s">
        <v>517</v>
      </c>
      <c r="E3342" t="s">
        <v>530</v>
      </c>
      <c r="J3342" cm="1">
        <f t="array" ref="J3342:L3342">_xlfn.XLOOKUP($C3342, AGE!$A:$A,AGE!$B:$D,,0,2)</f>
        <v>2969</v>
      </c>
      <c r="K3342">
        <v>35</v>
      </c>
      <c r="L3342" t="str">
        <v>Tomlinson et al. 2003</v>
      </c>
      <c r="M3342" t="s">
        <v>527</v>
      </c>
      <c r="P3342" t="s">
        <v>243</v>
      </c>
      <c r="Q3342">
        <v>-28.2</v>
      </c>
      <c r="S3342">
        <v>-3.5</v>
      </c>
      <c r="U3342" t="s">
        <v>245</v>
      </c>
      <c r="V3342">
        <v>1</v>
      </c>
      <c r="W3342" t="s">
        <v>520</v>
      </c>
    </row>
    <row r="3343" spans="1:23" x14ac:dyDescent="0.3">
      <c r="A3343">
        <v>3725</v>
      </c>
      <c r="B3343" s="15" t="s">
        <v>528</v>
      </c>
      <c r="C3343" t="str">
        <f>_xlfn.XLOOKUP($B3343, STANDARDS!$A:$A, STANDARDS!$B:$B,,0,2)</f>
        <v>Finlayson Lake Iron Fm</v>
      </c>
      <c r="D3343" t="s">
        <v>517</v>
      </c>
      <c r="E3343" t="s">
        <v>530</v>
      </c>
      <c r="J3343" cm="1">
        <f t="array" ref="J3343:L3343">_xlfn.XLOOKUP($C3343, AGE!$A:$A,AGE!$B:$D,,0,2)</f>
        <v>2969</v>
      </c>
      <c r="K3343">
        <v>35</v>
      </c>
      <c r="L3343" t="str">
        <v>Tomlinson et al. 2003</v>
      </c>
      <c r="M3343" t="s">
        <v>527</v>
      </c>
      <c r="P3343" t="s">
        <v>243</v>
      </c>
      <c r="Q3343">
        <v>-33.5</v>
      </c>
      <c r="S3343">
        <v>-7.6</v>
      </c>
      <c r="U3343" t="s">
        <v>245</v>
      </c>
      <c r="V3343">
        <v>1</v>
      </c>
      <c r="W3343" t="s">
        <v>520</v>
      </c>
    </row>
    <row r="3344" spans="1:23" x14ac:dyDescent="0.3">
      <c r="A3344">
        <v>3726</v>
      </c>
      <c r="B3344" s="15" t="s">
        <v>528</v>
      </c>
      <c r="C3344" t="str">
        <f>_xlfn.XLOOKUP($B3344, STANDARDS!$A:$A, STANDARDS!$B:$B,,0,2)</f>
        <v>Finlayson Lake Iron Fm</v>
      </c>
      <c r="D3344" t="s">
        <v>517</v>
      </c>
      <c r="E3344" t="s">
        <v>530</v>
      </c>
      <c r="J3344" cm="1">
        <f t="array" ref="J3344:L3344">_xlfn.XLOOKUP($C3344, AGE!$A:$A,AGE!$B:$D,,0,2)</f>
        <v>2969</v>
      </c>
      <c r="K3344">
        <v>35</v>
      </c>
      <c r="L3344" t="str">
        <v>Tomlinson et al. 2003</v>
      </c>
      <c r="M3344" t="s">
        <v>527</v>
      </c>
      <c r="P3344" t="s">
        <v>243</v>
      </c>
      <c r="Q3344">
        <v>-23.7</v>
      </c>
      <c r="S3344">
        <v>-7.5</v>
      </c>
      <c r="U3344" t="s">
        <v>245</v>
      </c>
      <c r="V3344">
        <v>1</v>
      </c>
      <c r="W3344" t="s">
        <v>520</v>
      </c>
    </row>
    <row r="3345" spans="1:23" x14ac:dyDescent="0.3">
      <c r="A3345">
        <v>3727</v>
      </c>
      <c r="B3345" s="15" t="s">
        <v>528</v>
      </c>
      <c r="C3345" t="str">
        <f>_xlfn.XLOOKUP($B3345, STANDARDS!$A:$A, STANDARDS!$B:$B,,0,2)</f>
        <v>Finlayson Lake Iron Fm</v>
      </c>
      <c r="D3345" t="s">
        <v>517</v>
      </c>
      <c r="E3345" t="s">
        <v>530</v>
      </c>
      <c r="J3345" cm="1">
        <f t="array" ref="J3345:L3345">_xlfn.XLOOKUP($C3345, AGE!$A:$A,AGE!$B:$D,,0,2)</f>
        <v>2969</v>
      </c>
      <c r="K3345">
        <v>35</v>
      </c>
      <c r="L3345" t="str">
        <v>Tomlinson et al. 2003</v>
      </c>
      <c r="M3345" t="s">
        <v>527</v>
      </c>
      <c r="P3345" t="s">
        <v>243</v>
      </c>
      <c r="Q3345">
        <v>-24.3</v>
      </c>
      <c r="S3345">
        <v>-1.5</v>
      </c>
      <c r="U3345" t="s">
        <v>245</v>
      </c>
      <c r="V3345">
        <v>1</v>
      </c>
      <c r="W3345" t="s">
        <v>520</v>
      </c>
    </row>
    <row r="3346" spans="1:23" x14ac:dyDescent="0.3">
      <c r="A3346">
        <v>3728</v>
      </c>
      <c r="B3346" s="15" t="s">
        <v>528</v>
      </c>
      <c r="C3346" t="str">
        <f>_xlfn.XLOOKUP($B3346, STANDARDS!$A:$A, STANDARDS!$B:$B,,0,2)</f>
        <v>Finlayson Lake Iron Fm</v>
      </c>
      <c r="D3346" t="s">
        <v>517</v>
      </c>
      <c r="E3346" t="s">
        <v>530</v>
      </c>
      <c r="J3346" cm="1">
        <f t="array" ref="J3346:L3346">_xlfn.XLOOKUP($C3346, AGE!$A:$A,AGE!$B:$D,,0,2)</f>
        <v>2969</v>
      </c>
      <c r="K3346">
        <v>35</v>
      </c>
      <c r="L3346" t="str">
        <v>Tomlinson et al. 2003</v>
      </c>
      <c r="M3346" t="s">
        <v>527</v>
      </c>
      <c r="P3346" t="s">
        <v>243</v>
      </c>
      <c r="S3346">
        <v>-4.5999999999999996</v>
      </c>
      <c r="U3346" t="s">
        <v>245</v>
      </c>
      <c r="V3346">
        <v>1</v>
      </c>
      <c r="W3346" t="s">
        <v>520</v>
      </c>
    </row>
    <row r="3347" spans="1:23" x14ac:dyDescent="0.3">
      <c r="A3347">
        <v>3729</v>
      </c>
      <c r="B3347" s="15" t="s">
        <v>552</v>
      </c>
      <c r="C3347" t="str">
        <f>_xlfn.XLOOKUP($B3347, STANDARDS!$A:$A, STANDARDS!$B:$B,,0,2)</f>
        <v>Wonoka Fm, Depot Springs Subgp, Wilpena Gp</v>
      </c>
      <c r="D3347" t="s">
        <v>535</v>
      </c>
      <c r="E3347" t="s">
        <v>536</v>
      </c>
      <c r="J3347" cm="1">
        <f t="array" ref="J3347:L3347">_xlfn.XLOOKUP($C3347, AGE!$A:$A,AGE!$B:$D,,0,2)</f>
        <v>565</v>
      </c>
      <c r="K3347">
        <v>24</v>
      </c>
      <c r="L3347" t="str">
        <v>Preiss 2019; Kernan et al. 2021; Lloyd et al. 2020</v>
      </c>
      <c r="M3347" t="s">
        <v>240</v>
      </c>
      <c r="P3347" t="s">
        <v>243</v>
      </c>
      <c r="Q3347">
        <v>-7.2</v>
      </c>
      <c r="V3347">
        <v>1</v>
      </c>
      <c r="W3347" t="s">
        <v>604</v>
      </c>
    </row>
    <row r="3348" spans="1:23" x14ac:dyDescent="0.3">
      <c r="A3348">
        <v>3730</v>
      </c>
      <c r="B3348" s="15" t="s">
        <v>553</v>
      </c>
      <c r="C3348" t="str">
        <f>_xlfn.XLOOKUP($B3348, STANDARDS!$A:$A, STANDARDS!$B:$B,,0,2)</f>
        <v>Nuccaleena Fm, Sandison Subgp, Wilpena Gp</v>
      </c>
      <c r="D3348" t="s">
        <v>535</v>
      </c>
      <c r="E3348" t="s">
        <v>536</v>
      </c>
      <c r="J3348" cm="1">
        <f t="array" ref="J3348:L3348">_xlfn.XLOOKUP($C3348, AGE!$A:$A,AGE!$B:$D,,0,2)</f>
        <v>625</v>
      </c>
      <c r="K3348">
        <v>11</v>
      </c>
      <c r="L3348" t="str">
        <v>Lloyd et al 2020; Keeman et al. 2020 in Lloyd et al. 2020; Condon et al. 2005 in Fromhold and Wallace 2012</v>
      </c>
      <c r="M3348" t="s">
        <v>241</v>
      </c>
      <c r="P3348" t="s">
        <v>243</v>
      </c>
      <c r="Q3348">
        <v>-2</v>
      </c>
      <c r="V3348">
        <v>1</v>
      </c>
      <c r="W3348" t="s">
        <v>604</v>
      </c>
    </row>
    <row r="3349" spans="1:23" x14ac:dyDescent="0.3">
      <c r="A3349">
        <v>3731</v>
      </c>
      <c r="B3349" s="15" t="s">
        <v>554</v>
      </c>
      <c r="C3349" t="str">
        <f>_xlfn.XLOOKUP($B3349, STANDARDS!$A:$A, STANDARDS!$B:$B,,0,2)</f>
        <v>Upalinna Subgp, Umberatana Gp</v>
      </c>
      <c r="D3349" t="s">
        <v>535</v>
      </c>
      <c r="E3349" t="s">
        <v>536</v>
      </c>
      <c r="J3349" cm="1">
        <f t="array" ref="J3349:L3349">_xlfn.XLOOKUP($C3349, AGE!$A:$A,AGE!$B:$D,,0,2)</f>
        <v>643</v>
      </c>
      <c r="K3349">
        <v>3</v>
      </c>
      <c r="L3349" t="str">
        <v>Preiss 1998 in Fromhold and Wallace 2012; Williams et al. 2008; Fromhold and Wallace 2012; Hoffman et al. 2021 Earth Science Reviews; Kendall et al. 2006 in Lloyd et al. 2020</v>
      </c>
      <c r="M3349" t="s">
        <v>569</v>
      </c>
      <c r="P3349" t="s">
        <v>243</v>
      </c>
      <c r="Q3349">
        <v>3.3</v>
      </c>
      <c r="V3349">
        <v>1</v>
      </c>
      <c r="W3349" t="s">
        <v>604</v>
      </c>
    </row>
    <row r="3350" spans="1:23" x14ac:dyDescent="0.3">
      <c r="A3350">
        <v>3732</v>
      </c>
      <c r="B3350" s="15" t="s">
        <v>555</v>
      </c>
      <c r="C3350" t="str">
        <f>_xlfn.XLOOKUP($B3350, STANDARDS!$A:$A, STANDARDS!$B:$B,,0,2)</f>
        <v>Trezona Fm, Upalinna Subgp, Umberatana Gp</v>
      </c>
      <c r="D3350" t="s">
        <v>535</v>
      </c>
      <c r="E3350" t="s">
        <v>536</v>
      </c>
      <c r="J3350" cm="1">
        <f t="array" ref="J3350:L3350">_xlfn.XLOOKUP($C3350, AGE!$A:$A,AGE!$B:$D,,0,2)</f>
        <v>643</v>
      </c>
      <c r="K3350">
        <v>3</v>
      </c>
      <c r="L3350" t="str">
        <v>Preiss 1998 in Fromhold and Wallace 2012; Williams et al. 2008; Fromhold and Wallace 2012; Hoffman et al. 2021 Earth Science Reviews; Kendall et al. 2006 in Lloyd et al. 2020</v>
      </c>
      <c r="M3350" t="s">
        <v>240</v>
      </c>
      <c r="P3350" t="s">
        <v>243</v>
      </c>
      <c r="Q3350">
        <v>-7.4</v>
      </c>
      <c r="V3350">
        <v>1</v>
      </c>
      <c r="W3350" t="s">
        <v>604</v>
      </c>
    </row>
    <row r="3351" spans="1:23" x14ac:dyDescent="0.3">
      <c r="A3351">
        <v>3733</v>
      </c>
      <c r="B3351" s="15" t="s">
        <v>555</v>
      </c>
      <c r="C3351" t="str">
        <f>_xlfn.XLOOKUP($B3351, STANDARDS!$A:$A, STANDARDS!$B:$B,,0,2)</f>
        <v>Trezona Fm, Upalinna Subgp, Umberatana Gp</v>
      </c>
      <c r="D3351" t="s">
        <v>535</v>
      </c>
      <c r="E3351" t="s">
        <v>536</v>
      </c>
      <c r="J3351" cm="1">
        <f t="array" ref="J3351:L3351">_xlfn.XLOOKUP($C3351, AGE!$A:$A,AGE!$B:$D,,0,2)</f>
        <v>643</v>
      </c>
      <c r="K3351">
        <v>3</v>
      </c>
      <c r="L3351" t="str">
        <v>Preiss 1998 in Fromhold and Wallace 2012; Williams et al. 2008; Fromhold and Wallace 2012; Hoffman et al. 2021 Earth Science Reviews; Kendall et al. 2006 in Lloyd et al. 2020</v>
      </c>
      <c r="M3351" t="s">
        <v>240</v>
      </c>
      <c r="P3351" t="s">
        <v>243</v>
      </c>
      <c r="Q3351">
        <v>-7.5</v>
      </c>
      <c r="V3351">
        <v>1</v>
      </c>
      <c r="W3351" t="s">
        <v>604</v>
      </c>
    </row>
    <row r="3352" spans="1:23" x14ac:dyDescent="0.3">
      <c r="A3352">
        <v>3734</v>
      </c>
      <c r="B3352" s="15" t="s">
        <v>555</v>
      </c>
      <c r="C3352" t="str">
        <f>_xlfn.XLOOKUP($B3352, STANDARDS!$A:$A, STANDARDS!$B:$B,,0,2)</f>
        <v>Trezona Fm, Upalinna Subgp, Umberatana Gp</v>
      </c>
      <c r="D3352" t="s">
        <v>535</v>
      </c>
      <c r="E3352" t="s">
        <v>536</v>
      </c>
      <c r="J3352" cm="1">
        <f t="array" ref="J3352:L3352">_xlfn.XLOOKUP($C3352, AGE!$A:$A,AGE!$B:$D,,0,2)</f>
        <v>643</v>
      </c>
      <c r="K3352">
        <v>3</v>
      </c>
      <c r="L3352" t="str">
        <v>Preiss 1998 in Fromhold and Wallace 2012; Williams et al. 2008; Fromhold and Wallace 2012; Hoffman et al. 2021 Earth Science Reviews; Kendall et al. 2006 in Lloyd et al. 2020</v>
      </c>
      <c r="M3352" t="s">
        <v>240</v>
      </c>
      <c r="P3352" t="s">
        <v>243</v>
      </c>
      <c r="Q3352">
        <v>-7.7</v>
      </c>
      <c r="V3352">
        <v>1</v>
      </c>
      <c r="W3352" t="s">
        <v>604</v>
      </c>
    </row>
    <row r="3353" spans="1:23" x14ac:dyDescent="0.3">
      <c r="A3353">
        <v>3735</v>
      </c>
      <c r="B3353" s="15" t="s">
        <v>556</v>
      </c>
      <c r="C3353" t="str">
        <f>_xlfn.XLOOKUP($B3353, STANDARDS!$A:$A, STANDARDS!$B:$B,,0,2)</f>
        <v>Etina Fm, Upalinna Subgp, Umberatana Gp</v>
      </c>
      <c r="D3353" t="s">
        <v>535</v>
      </c>
      <c r="E3353" t="s">
        <v>536</v>
      </c>
      <c r="J3353" cm="1">
        <f t="array" ref="J3353:L3353">_xlfn.XLOOKUP($C3353, AGE!$A:$A,AGE!$B:$D,,0,2)</f>
        <v>643</v>
      </c>
      <c r="K3353">
        <v>3</v>
      </c>
      <c r="L3353" t="str">
        <v>Preiss 1998 in Fromhold and Wallace 2012; Williams et al. 2008; Fromhold and Wallace 2012; Hoffman et al. 2021 Earth Science Reviews; Kendall et al. 2006 in Lloyd et al. 2020</v>
      </c>
      <c r="M3353" t="s">
        <v>240</v>
      </c>
      <c r="P3353" t="s">
        <v>243</v>
      </c>
      <c r="Q3353">
        <v>9.5</v>
      </c>
      <c r="V3353">
        <v>1</v>
      </c>
      <c r="W3353" t="s">
        <v>604</v>
      </c>
    </row>
    <row r="3354" spans="1:23" x14ac:dyDescent="0.3">
      <c r="A3354">
        <v>3736</v>
      </c>
      <c r="B3354" s="15" t="s">
        <v>556</v>
      </c>
      <c r="C3354" t="str">
        <f>_xlfn.XLOOKUP($B3354, STANDARDS!$A:$A, STANDARDS!$B:$B,,0,2)</f>
        <v>Etina Fm, Upalinna Subgp, Umberatana Gp</v>
      </c>
      <c r="D3354" t="s">
        <v>535</v>
      </c>
      <c r="E3354" t="s">
        <v>536</v>
      </c>
      <c r="J3354" cm="1">
        <f t="array" ref="J3354:L3354">_xlfn.XLOOKUP($C3354, AGE!$A:$A,AGE!$B:$D,,0,2)</f>
        <v>643</v>
      </c>
      <c r="K3354">
        <v>3</v>
      </c>
      <c r="L3354" t="str">
        <v>Preiss 1998 in Fromhold and Wallace 2012; Williams et al. 2008; Fromhold and Wallace 2012; Hoffman et al. 2021 Earth Science Reviews; Kendall et al. 2006 in Lloyd et al. 2020</v>
      </c>
      <c r="M3354" t="s">
        <v>240</v>
      </c>
      <c r="P3354" t="s">
        <v>243</v>
      </c>
      <c r="Q3354">
        <v>9.4</v>
      </c>
      <c r="V3354">
        <v>1</v>
      </c>
      <c r="W3354" t="s">
        <v>604</v>
      </c>
    </row>
    <row r="3355" spans="1:23" x14ac:dyDescent="0.3">
      <c r="A3355">
        <v>3737</v>
      </c>
      <c r="B3355" s="15" t="s">
        <v>1748</v>
      </c>
      <c r="C3355" t="str">
        <f>_xlfn.XLOOKUP($B3355, STANDARDS!$A:$A, STANDARDS!$B:$B,,0,2)</f>
        <v>Brighton Limestone, Nepouie Subgp, Umberatana Gp</v>
      </c>
      <c r="D3355" t="s">
        <v>535</v>
      </c>
      <c r="E3355" t="s">
        <v>536</v>
      </c>
      <c r="J3355" cm="1">
        <f t="array" ref="J3355:L3355">_xlfn.XLOOKUP($C3355, AGE!$A:$A,AGE!$B:$D,,0,2)</f>
        <v>609</v>
      </c>
      <c r="K3355">
        <v>64</v>
      </c>
      <c r="L3355" t="str">
        <v>Compston et al. 1987 in Lloyd et al. 2020</v>
      </c>
      <c r="M3355" t="s">
        <v>570</v>
      </c>
      <c r="P3355" t="s">
        <v>243</v>
      </c>
      <c r="Q3355">
        <v>3.8</v>
      </c>
      <c r="V3355">
        <v>1</v>
      </c>
      <c r="W3355" t="s">
        <v>604</v>
      </c>
    </row>
    <row r="3356" spans="1:23" x14ac:dyDescent="0.3">
      <c r="A3356">
        <v>3738</v>
      </c>
      <c r="B3356" s="15" t="s">
        <v>1748</v>
      </c>
      <c r="C3356" t="str">
        <f>_xlfn.XLOOKUP($B3356, STANDARDS!$A:$A, STANDARDS!$B:$B,,0,2)</f>
        <v>Brighton Limestone, Nepouie Subgp, Umberatana Gp</v>
      </c>
      <c r="D3356" t="s">
        <v>535</v>
      </c>
      <c r="E3356" t="s">
        <v>536</v>
      </c>
      <c r="J3356" cm="1">
        <f t="array" ref="J3356:L3356">_xlfn.XLOOKUP($C3356, AGE!$A:$A,AGE!$B:$D,,0,2)</f>
        <v>609</v>
      </c>
      <c r="K3356">
        <v>64</v>
      </c>
      <c r="L3356" t="str">
        <v>Compston et al. 1987 in Lloyd et al. 2020</v>
      </c>
      <c r="M3356" t="s">
        <v>240</v>
      </c>
      <c r="P3356" t="s">
        <v>243</v>
      </c>
      <c r="Q3356">
        <v>2.7</v>
      </c>
      <c r="V3356">
        <v>1</v>
      </c>
      <c r="W3356" t="s">
        <v>604</v>
      </c>
    </row>
    <row r="3357" spans="1:23" x14ac:dyDescent="0.3">
      <c r="A3357">
        <v>3739</v>
      </c>
      <c r="B3357" s="15" t="s">
        <v>1748</v>
      </c>
      <c r="C3357" t="str">
        <f>_xlfn.XLOOKUP($B3357, STANDARDS!$A:$A, STANDARDS!$B:$B,,0,2)</f>
        <v>Brighton Limestone, Nepouie Subgp, Umberatana Gp</v>
      </c>
      <c r="D3357" t="s">
        <v>535</v>
      </c>
      <c r="E3357" t="s">
        <v>536</v>
      </c>
      <c r="J3357" cm="1">
        <f t="array" ref="J3357:L3357">_xlfn.XLOOKUP($C3357, AGE!$A:$A,AGE!$B:$D,,0,2)</f>
        <v>609</v>
      </c>
      <c r="K3357">
        <v>64</v>
      </c>
      <c r="L3357" t="str">
        <v>Compston et al. 1987 in Lloyd et al. 2020</v>
      </c>
      <c r="M3357" t="s">
        <v>240</v>
      </c>
      <c r="P3357" t="s">
        <v>243</v>
      </c>
      <c r="Q3357">
        <v>2.2000000000000002</v>
      </c>
      <c r="V3357">
        <v>1</v>
      </c>
      <c r="W3357" t="s">
        <v>604</v>
      </c>
    </row>
    <row r="3358" spans="1:23" x14ac:dyDescent="0.3">
      <c r="A3358">
        <v>3740</v>
      </c>
      <c r="B3358" s="15" t="s">
        <v>1748</v>
      </c>
      <c r="C3358" t="str">
        <f>_xlfn.XLOOKUP($B3358, STANDARDS!$A:$A, STANDARDS!$B:$B,,0,2)</f>
        <v>Brighton Limestone, Nepouie Subgp, Umberatana Gp</v>
      </c>
      <c r="D3358" t="s">
        <v>535</v>
      </c>
      <c r="E3358" t="s">
        <v>536</v>
      </c>
      <c r="J3358" cm="1">
        <f t="array" ref="J3358:L3358">_xlfn.XLOOKUP($C3358, AGE!$A:$A,AGE!$B:$D,,0,2)</f>
        <v>609</v>
      </c>
      <c r="K3358">
        <v>64</v>
      </c>
      <c r="L3358" t="str">
        <v>Compston et al. 1987 in Lloyd et al. 2020</v>
      </c>
      <c r="M3358" t="s">
        <v>571</v>
      </c>
      <c r="P3358" t="s">
        <v>243</v>
      </c>
      <c r="Q3358">
        <v>2.1</v>
      </c>
      <c r="V3358">
        <v>1</v>
      </c>
      <c r="W3358" t="s">
        <v>604</v>
      </c>
    </row>
    <row r="3359" spans="1:23" x14ac:dyDescent="0.3">
      <c r="A3359">
        <v>3741</v>
      </c>
      <c r="B3359" s="15" t="s">
        <v>1748</v>
      </c>
      <c r="C3359" t="str">
        <f>_xlfn.XLOOKUP($B3359, STANDARDS!$A:$A, STANDARDS!$B:$B,,0,2)</f>
        <v>Brighton Limestone, Nepouie Subgp, Umberatana Gp</v>
      </c>
      <c r="D3359" t="s">
        <v>535</v>
      </c>
      <c r="E3359" t="s">
        <v>536</v>
      </c>
      <c r="J3359" cm="1">
        <f t="array" ref="J3359:L3359">_xlfn.XLOOKUP($C3359, AGE!$A:$A,AGE!$B:$D,,0,2)</f>
        <v>609</v>
      </c>
      <c r="K3359">
        <v>64</v>
      </c>
      <c r="L3359" t="str">
        <v>Compston et al. 1987 in Lloyd et al. 2020</v>
      </c>
      <c r="M3359" t="s">
        <v>572</v>
      </c>
      <c r="P3359" t="s">
        <v>243</v>
      </c>
      <c r="Q3359">
        <v>1.8</v>
      </c>
      <c r="V3359">
        <v>1</v>
      </c>
      <c r="W3359" t="s">
        <v>604</v>
      </c>
    </row>
    <row r="3360" spans="1:23" x14ac:dyDescent="0.3">
      <c r="A3360">
        <v>3742</v>
      </c>
      <c r="B3360" s="15" t="s">
        <v>575</v>
      </c>
      <c r="C3360" t="str">
        <f>_xlfn.XLOOKUP($B3360, STANDARDS!$A:$A, STANDARDS!$B:$B,,0,2)</f>
        <v>Tindelpina Shale Mbr, Tapley Hill Fm, Nepouie Subgp, Umberatana Gp</v>
      </c>
      <c r="D3360" t="s">
        <v>535</v>
      </c>
      <c r="E3360" t="s">
        <v>536</v>
      </c>
      <c r="J3360" cm="1">
        <f t="array" ref="J3360:L3360">_xlfn.XLOOKUP($C3360, AGE!$A:$A,AGE!$B:$D,,0,2)</f>
        <v>643</v>
      </c>
      <c r="K3360">
        <v>2.4</v>
      </c>
      <c r="L3360" t="str">
        <v>Kendall et al. 2006 in Lloyd et al. 2020</v>
      </c>
      <c r="M3360" t="s">
        <v>573</v>
      </c>
      <c r="P3360" t="s">
        <v>243</v>
      </c>
      <c r="Q3360">
        <v>1.8</v>
      </c>
      <c r="V3360">
        <v>1</v>
      </c>
      <c r="W3360" t="s">
        <v>604</v>
      </c>
    </row>
    <row r="3361" spans="1:23" x14ac:dyDescent="0.3">
      <c r="A3361">
        <v>3743</v>
      </c>
      <c r="B3361" s="15" t="s">
        <v>537</v>
      </c>
      <c r="C3361" t="str">
        <f>_xlfn.XLOOKUP($B3361, STANDARDS!$A:$A, STANDARDS!$B:$B,,0,2)</f>
        <v>Skillogalee Dolomite, Mundallio Subgp, Burra Gp</v>
      </c>
      <c r="D3361" t="s">
        <v>535</v>
      </c>
      <c r="E3361" t="s">
        <v>536</v>
      </c>
      <c r="J3361" cm="1">
        <f t="array" ref="J3361:L3361">_xlfn.XLOOKUP($C3361, AGE!$A:$A,AGE!$B:$D,,0,2)</f>
        <v>748</v>
      </c>
      <c r="K3361">
        <v>51</v>
      </c>
      <c r="L3361" t="str">
        <v>Lloyd et al. 2020; Keeman et al. 2020 in Lloyd et al. 2020</v>
      </c>
      <c r="M3361" t="s">
        <v>241</v>
      </c>
      <c r="P3361" t="s">
        <v>243</v>
      </c>
      <c r="Q3361">
        <v>4.4000000000000004</v>
      </c>
      <c r="V3361">
        <v>1</v>
      </c>
      <c r="W3361" t="s">
        <v>604</v>
      </c>
    </row>
    <row r="3362" spans="1:23" x14ac:dyDescent="0.3">
      <c r="A3362">
        <v>3744</v>
      </c>
      <c r="B3362" s="15" t="s">
        <v>537</v>
      </c>
      <c r="C3362" t="str">
        <f>_xlfn.XLOOKUP($B3362, STANDARDS!$A:$A, STANDARDS!$B:$B,,0,2)</f>
        <v>Skillogalee Dolomite, Mundallio Subgp, Burra Gp</v>
      </c>
      <c r="D3362" t="s">
        <v>535</v>
      </c>
      <c r="E3362" t="s">
        <v>536</v>
      </c>
      <c r="J3362" cm="1">
        <f t="array" ref="J3362:L3362">_xlfn.XLOOKUP($C3362, AGE!$A:$A,AGE!$B:$D,,0,2)</f>
        <v>748</v>
      </c>
      <c r="K3362">
        <v>51</v>
      </c>
      <c r="L3362" t="str">
        <v>Lloyd et al. 2020; Keeman et al. 2020 in Lloyd et al. 2020</v>
      </c>
      <c r="M3362" t="s">
        <v>241</v>
      </c>
      <c r="P3362" t="s">
        <v>243</v>
      </c>
      <c r="Q3362">
        <v>3.3</v>
      </c>
      <c r="V3362">
        <v>1</v>
      </c>
      <c r="W3362" t="s">
        <v>604</v>
      </c>
    </row>
    <row r="3363" spans="1:23" x14ac:dyDescent="0.3">
      <c r="A3363">
        <v>3745</v>
      </c>
      <c r="B3363" s="15" t="s">
        <v>537</v>
      </c>
      <c r="C3363" t="str">
        <f>_xlfn.XLOOKUP($B3363, STANDARDS!$A:$A, STANDARDS!$B:$B,,0,2)</f>
        <v>Skillogalee Dolomite, Mundallio Subgp, Burra Gp</v>
      </c>
      <c r="D3363" t="s">
        <v>535</v>
      </c>
      <c r="E3363" t="s">
        <v>536</v>
      </c>
      <c r="J3363" cm="1">
        <f t="array" ref="J3363:L3363">_xlfn.XLOOKUP($C3363, AGE!$A:$A,AGE!$B:$D,,0,2)</f>
        <v>748</v>
      </c>
      <c r="K3363">
        <v>51</v>
      </c>
      <c r="L3363" t="str">
        <v>Lloyd et al. 2020; Keeman et al. 2020 in Lloyd et al. 2020</v>
      </c>
      <c r="M3363" t="s">
        <v>241</v>
      </c>
      <c r="P3363" t="s">
        <v>243</v>
      </c>
      <c r="Q3363">
        <v>5</v>
      </c>
      <c r="V3363">
        <v>1</v>
      </c>
      <c r="W3363" t="s">
        <v>604</v>
      </c>
    </row>
    <row r="3364" spans="1:23" x14ac:dyDescent="0.3">
      <c r="A3364">
        <v>3746</v>
      </c>
      <c r="B3364" s="15" t="s">
        <v>537</v>
      </c>
      <c r="C3364" t="str">
        <f>_xlfn.XLOOKUP($B3364, STANDARDS!$A:$A, STANDARDS!$B:$B,,0,2)</f>
        <v>Skillogalee Dolomite, Mundallio Subgp, Burra Gp</v>
      </c>
      <c r="D3364" t="s">
        <v>535</v>
      </c>
      <c r="E3364" t="s">
        <v>536</v>
      </c>
      <c r="J3364" cm="1">
        <f t="array" ref="J3364:L3364">_xlfn.XLOOKUP($C3364, AGE!$A:$A,AGE!$B:$D,,0,2)</f>
        <v>748</v>
      </c>
      <c r="K3364">
        <v>51</v>
      </c>
      <c r="L3364" t="str">
        <v>Lloyd et al. 2020; Keeman et al. 2020 in Lloyd et al. 2020</v>
      </c>
      <c r="M3364" t="s">
        <v>241</v>
      </c>
      <c r="P3364" t="s">
        <v>243</v>
      </c>
      <c r="Q3364">
        <v>-4.5</v>
      </c>
      <c r="V3364">
        <v>1</v>
      </c>
      <c r="W3364" t="s">
        <v>604</v>
      </c>
    </row>
    <row r="3365" spans="1:23" x14ac:dyDescent="0.3">
      <c r="A3365">
        <v>3747</v>
      </c>
      <c r="B3365" s="15" t="s">
        <v>537</v>
      </c>
      <c r="C3365" t="str">
        <f>_xlfn.XLOOKUP($B3365, STANDARDS!$A:$A, STANDARDS!$B:$B,,0,2)</f>
        <v>Skillogalee Dolomite, Mundallio Subgp, Burra Gp</v>
      </c>
      <c r="D3365" t="s">
        <v>535</v>
      </c>
      <c r="E3365" t="s">
        <v>536</v>
      </c>
      <c r="J3365" cm="1">
        <f t="array" ref="J3365:L3365">_xlfn.XLOOKUP($C3365, AGE!$A:$A,AGE!$B:$D,,0,2)</f>
        <v>748</v>
      </c>
      <c r="K3365">
        <v>51</v>
      </c>
      <c r="L3365" t="str">
        <v>Lloyd et al. 2020; Keeman et al. 2020 in Lloyd et al. 2020</v>
      </c>
      <c r="M3365" t="s">
        <v>241</v>
      </c>
      <c r="P3365" t="s">
        <v>243</v>
      </c>
      <c r="Q3365">
        <v>4.0999999999999996</v>
      </c>
      <c r="V3365">
        <v>1</v>
      </c>
      <c r="W3365" t="s">
        <v>604</v>
      </c>
    </row>
    <row r="3366" spans="1:23" x14ac:dyDescent="0.3">
      <c r="A3366">
        <v>3748</v>
      </c>
      <c r="B3366" s="15" t="s">
        <v>551</v>
      </c>
      <c r="C3366" t="str">
        <f>_xlfn.XLOOKUP($B3366, STANDARDS!$A:$A, STANDARDS!$B:$B,,0,2)</f>
        <v>River Wakefield Fm, Emeroo Subgp, Burra Gp</v>
      </c>
      <c r="D3366" t="s">
        <v>535</v>
      </c>
      <c r="E3366" t="s">
        <v>536</v>
      </c>
      <c r="J3366" cm="1">
        <f t="array" ref="J3366:L3366">_xlfn.XLOOKUP($C3366, AGE!$A:$A,AGE!$B:$D,,0,2)</f>
        <v>799</v>
      </c>
      <c r="K3366">
        <v>19</v>
      </c>
      <c r="L3366" t="str">
        <v>Lloyd et al. 2020; Preiss et al. 2008 in Lloyd et al. 2020</v>
      </c>
      <c r="M3366" t="s">
        <v>241</v>
      </c>
      <c r="P3366" t="s">
        <v>243</v>
      </c>
      <c r="Q3366">
        <v>3.7</v>
      </c>
      <c r="V3366">
        <v>1</v>
      </c>
      <c r="W3366" t="s">
        <v>604</v>
      </c>
    </row>
    <row r="3367" spans="1:23" x14ac:dyDescent="0.3">
      <c r="A3367">
        <v>3749</v>
      </c>
      <c r="B3367" s="15" t="s">
        <v>551</v>
      </c>
      <c r="C3367" t="str">
        <f>_xlfn.XLOOKUP($B3367, STANDARDS!$A:$A, STANDARDS!$B:$B,,0,2)</f>
        <v>River Wakefield Fm, Emeroo Subgp, Burra Gp</v>
      </c>
      <c r="D3367" t="s">
        <v>535</v>
      </c>
      <c r="E3367" t="s">
        <v>536</v>
      </c>
      <c r="J3367" cm="1">
        <f t="array" ref="J3367:L3367">_xlfn.XLOOKUP($C3367, AGE!$A:$A,AGE!$B:$D,,0,2)</f>
        <v>799</v>
      </c>
      <c r="K3367">
        <v>19</v>
      </c>
      <c r="L3367" t="str">
        <v>Lloyd et al. 2020; Preiss et al. 2008 in Lloyd et al. 2020</v>
      </c>
      <c r="M3367" t="s">
        <v>241</v>
      </c>
      <c r="P3367" t="s">
        <v>243</v>
      </c>
      <c r="Q3367">
        <v>3.3</v>
      </c>
      <c r="V3367">
        <v>1</v>
      </c>
      <c r="W3367" t="s">
        <v>604</v>
      </c>
    </row>
    <row r="3368" spans="1:23" x14ac:dyDescent="0.3">
      <c r="A3368">
        <v>3750</v>
      </c>
      <c r="B3368" s="15" t="s">
        <v>551</v>
      </c>
      <c r="C3368" t="str">
        <f>_xlfn.XLOOKUP($B3368, STANDARDS!$A:$A, STANDARDS!$B:$B,,0,2)</f>
        <v>River Wakefield Fm, Emeroo Subgp, Burra Gp</v>
      </c>
      <c r="D3368" t="s">
        <v>535</v>
      </c>
      <c r="E3368" t="s">
        <v>536</v>
      </c>
      <c r="J3368" cm="1">
        <f t="array" ref="J3368:L3368">_xlfn.XLOOKUP($C3368, AGE!$A:$A,AGE!$B:$D,,0,2)</f>
        <v>799</v>
      </c>
      <c r="K3368">
        <v>19</v>
      </c>
      <c r="L3368" t="str">
        <v>Lloyd et al. 2020; Preiss et al. 2008 in Lloyd et al. 2020</v>
      </c>
      <c r="M3368" t="s">
        <v>241</v>
      </c>
      <c r="P3368" t="s">
        <v>243</v>
      </c>
      <c r="Q3368">
        <v>2.9</v>
      </c>
      <c r="V3368">
        <v>1</v>
      </c>
      <c r="W3368" t="s">
        <v>604</v>
      </c>
    </row>
    <row r="3369" spans="1:23" x14ac:dyDescent="0.3">
      <c r="A3369">
        <v>3751</v>
      </c>
      <c r="B3369" s="15" t="s">
        <v>551</v>
      </c>
      <c r="C3369" t="str">
        <f>_xlfn.XLOOKUP($B3369, STANDARDS!$A:$A, STANDARDS!$B:$B,,0,2)</f>
        <v>River Wakefield Fm, Emeroo Subgp, Burra Gp</v>
      </c>
      <c r="D3369" t="s">
        <v>535</v>
      </c>
      <c r="E3369" t="s">
        <v>536</v>
      </c>
      <c r="J3369" cm="1">
        <f t="array" ref="J3369:L3369">_xlfn.XLOOKUP($C3369, AGE!$A:$A,AGE!$B:$D,,0,2)</f>
        <v>799</v>
      </c>
      <c r="K3369">
        <v>19</v>
      </c>
      <c r="L3369" t="str">
        <v>Lloyd et al. 2020; Preiss et al. 2008 in Lloyd et al. 2020</v>
      </c>
      <c r="M3369" t="s">
        <v>241</v>
      </c>
      <c r="P3369" t="s">
        <v>243</v>
      </c>
      <c r="Q3369">
        <v>0.9</v>
      </c>
      <c r="V3369">
        <v>1</v>
      </c>
      <c r="W3369" t="s">
        <v>604</v>
      </c>
    </row>
    <row r="3370" spans="1:23" x14ac:dyDescent="0.3">
      <c r="A3370">
        <v>3752</v>
      </c>
      <c r="B3370" s="15" t="s">
        <v>557</v>
      </c>
      <c r="C3370" t="str">
        <f>_xlfn.XLOOKUP($B3370, STANDARDS!$A:$A, STANDARDS!$B:$B,,0,2)</f>
        <v>Pertatataka Fm</v>
      </c>
      <c r="D3370" t="s">
        <v>535</v>
      </c>
      <c r="E3370" t="s">
        <v>533</v>
      </c>
      <c r="J3370" cm="1">
        <f t="array" ref="J3370:L3370">_xlfn.XLOOKUP($C3370, AGE!$A:$A,AGE!$B:$D,,0,2)</f>
        <v>602</v>
      </c>
      <c r="K3370">
        <v>61</v>
      </c>
      <c r="L3370" t="str">
        <v>Edgoose 2013; Kendall et al. 2006 in Normwell and Donnellan 2020</v>
      </c>
      <c r="M3370" t="s">
        <v>241</v>
      </c>
      <c r="P3370" t="s">
        <v>243</v>
      </c>
      <c r="Q3370">
        <v>4.8</v>
      </c>
      <c r="V3370">
        <v>1</v>
      </c>
      <c r="W3370" t="s">
        <v>604</v>
      </c>
    </row>
    <row r="3371" spans="1:23" x14ac:dyDescent="0.3">
      <c r="A3371">
        <v>3753</v>
      </c>
      <c r="B3371" s="15" t="s">
        <v>557</v>
      </c>
      <c r="C3371" t="str">
        <f>_xlfn.XLOOKUP($B3371, STANDARDS!$A:$A, STANDARDS!$B:$B,,0,2)</f>
        <v>Pertatataka Fm</v>
      </c>
      <c r="D3371" t="s">
        <v>535</v>
      </c>
      <c r="E3371" t="s">
        <v>533</v>
      </c>
      <c r="J3371" cm="1">
        <f t="array" ref="J3371:L3371">_xlfn.XLOOKUP($C3371, AGE!$A:$A,AGE!$B:$D,,0,2)</f>
        <v>602</v>
      </c>
      <c r="K3371">
        <v>61</v>
      </c>
      <c r="L3371" t="str">
        <v>Edgoose 2013; Kendall et al. 2006 in Normwell and Donnellan 2020</v>
      </c>
      <c r="M3371" t="s">
        <v>241</v>
      </c>
      <c r="P3371" t="s">
        <v>243</v>
      </c>
      <c r="Q3371">
        <v>5.5</v>
      </c>
      <c r="V3371">
        <v>1</v>
      </c>
      <c r="W3371" t="s">
        <v>604</v>
      </c>
    </row>
    <row r="3372" spans="1:23" x14ac:dyDescent="0.3">
      <c r="A3372">
        <v>3754</v>
      </c>
      <c r="B3372" s="15" t="s">
        <v>558</v>
      </c>
      <c r="C3372" t="str">
        <f>_xlfn.XLOOKUP($B3372, STANDARDS!$A:$A, STANDARDS!$B:$B,,0,2)</f>
        <v>Bitter Springs Gp</v>
      </c>
      <c r="D3372" t="s">
        <v>535</v>
      </c>
      <c r="E3372" t="s">
        <v>533</v>
      </c>
      <c r="J3372" cm="1">
        <f t="array" ref="J3372:L3372">_xlfn.XLOOKUP($C3372, AGE!$A:$A,AGE!$B:$D,,0,2)</f>
        <v>870</v>
      </c>
      <c r="K3372">
        <v>50</v>
      </c>
      <c r="L3372" t="str">
        <v>Glikerson et al. 1996 in Normington and Donnellan 2020; Kositcin et al. 2015 in Normington and Donnellan 2020</v>
      </c>
      <c r="M3372" t="s">
        <v>241</v>
      </c>
      <c r="P3372" t="s">
        <v>243</v>
      </c>
      <c r="Q3372">
        <v>2.2000000000000002</v>
      </c>
      <c r="V3372">
        <v>1</v>
      </c>
      <c r="W3372" t="s">
        <v>604</v>
      </c>
    </row>
    <row r="3373" spans="1:23" x14ac:dyDescent="0.3">
      <c r="A3373">
        <v>3755</v>
      </c>
      <c r="B3373" s="15" t="s">
        <v>558</v>
      </c>
      <c r="C3373" t="str">
        <f>_xlfn.XLOOKUP($B3373, STANDARDS!$A:$A, STANDARDS!$B:$B,,0,2)</f>
        <v>Bitter Springs Gp</v>
      </c>
      <c r="D3373" t="s">
        <v>535</v>
      </c>
      <c r="E3373" t="s">
        <v>533</v>
      </c>
      <c r="J3373" cm="1">
        <f t="array" ref="J3373:L3373">_xlfn.XLOOKUP($C3373, AGE!$A:$A,AGE!$B:$D,,0,2)</f>
        <v>870</v>
      </c>
      <c r="K3373">
        <v>50</v>
      </c>
      <c r="L3373" t="str">
        <v>Glikerson et al. 1996 in Normington and Donnellan 2020; Kositcin et al. 2015 in Normington and Donnellan 2020</v>
      </c>
      <c r="M3373" t="s">
        <v>572</v>
      </c>
      <c r="P3373" t="s">
        <v>243</v>
      </c>
      <c r="Q3373">
        <v>-2.1</v>
      </c>
      <c r="V3373">
        <v>1</v>
      </c>
      <c r="W3373" t="s">
        <v>604</v>
      </c>
    </row>
    <row r="3374" spans="1:23" x14ac:dyDescent="0.3">
      <c r="A3374">
        <v>3756</v>
      </c>
      <c r="B3374" s="15" t="s">
        <v>558</v>
      </c>
      <c r="C3374" t="str">
        <f>_xlfn.XLOOKUP($B3374, STANDARDS!$A:$A, STANDARDS!$B:$B,,0,2)</f>
        <v>Bitter Springs Gp</v>
      </c>
      <c r="D3374" t="s">
        <v>535</v>
      </c>
      <c r="E3374" t="s">
        <v>533</v>
      </c>
      <c r="J3374" cm="1">
        <f t="array" ref="J3374:L3374">_xlfn.XLOOKUP($C3374, AGE!$A:$A,AGE!$B:$D,,0,2)</f>
        <v>870</v>
      </c>
      <c r="K3374">
        <v>50</v>
      </c>
      <c r="L3374" t="str">
        <v>Glikerson et al. 1996 in Normington and Donnellan 2020; Kositcin et al. 2015 in Normington and Donnellan 2020</v>
      </c>
      <c r="M3374" t="s">
        <v>241</v>
      </c>
      <c r="P3374" t="s">
        <v>243</v>
      </c>
      <c r="Q3374">
        <v>-3.8</v>
      </c>
      <c r="V3374">
        <v>1</v>
      </c>
      <c r="W3374" t="s">
        <v>604</v>
      </c>
    </row>
    <row r="3375" spans="1:23" x14ac:dyDescent="0.3">
      <c r="A3375">
        <v>3757</v>
      </c>
      <c r="B3375" s="15" t="s">
        <v>558</v>
      </c>
      <c r="C3375" t="str">
        <f>_xlfn.XLOOKUP($B3375, STANDARDS!$A:$A, STANDARDS!$B:$B,,0,2)</f>
        <v>Bitter Springs Gp</v>
      </c>
      <c r="D3375" t="s">
        <v>535</v>
      </c>
      <c r="E3375" t="s">
        <v>533</v>
      </c>
      <c r="J3375" cm="1">
        <f t="array" ref="J3375:L3375">_xlfn.XLOOKUP($C3375, AGE!$A:$A,AGE!$B:$D,,0,2)</f>
        <v>870</v>
      </c>
      <c r="K3375">
        <v>50</v>
      </c>
      <c r="L3375" t="str">
        <v>Glikerson et al. 1996 in Normington and Donnellan 2020; Kositcin et al. 2015 in Normington and Donnellan 2020</v>
      </c>
      <c r="M3375" t="s">
        <v>240</v>
      </c>
      <c r="P3375" t="s">
        <v>243</v>
      </c>
      <c r="Q3375">
        <v>-2.6</v>
      </c>
      <c r="V3375">
        <v>1</v>
      </c>
      <c r="W3375" t="s">
        <v>604</v>
      </c>
    </row>
    <row r="3376" spans="1:23" x14ac:dyDescent="0.3">
      <c r="A3376">
        <v>3758</v>
      </c>
      <c r="B3376" s="15" t="s">
        <v>558</v>
      </c>
      <c r="C3376" t="str">
        <f>_xlfn.XLOOKUP($B3376, STANDARDS!$A:$A, STANDARDS!$B:$B,,0,2)</f>
        <v>Bitter Springs Gp</v>
      </c>
      <c r="D3376" t="s">
        <v>535</v>
      </c>
      <c r="E3376" t="s">
        <v>533</v>
      </c>
      <c r="J3376" cm="1">
        <f t="array" ref="J3376:L3376">_xlfn.XLOOKUP($C3376, AGE!$A:$A,AGE!$B:$D,,0,2)</f>
        <v>870</v>
      </c>
      <c r="K3376">
        <v>50</v>
      </c>
      <c r="L3376" t="str">
        <v>Glikerson et al. 1996 in Normington and Donnellan 2020; Kositcin et al. 2015 in Normington and Donnellan 2020</v>
      </c>
      <c r="M3376" t="s">
        <v>240</v>
      </c>
      <c r="P3376" t="s">
        <v>243</v>
      </c>
      <c r="Q3376">
        <v>5.3</v>
      </c>
      <c r="V3376">
        <v>1</v>
      </c>
      <c r="W3376" t="s">
        <v>604</v>
      </c>
    </row>
    <row r="3377" spans="1:23" x14ac:dyDescent="0.3">
      <c r="A3377">
        <v>3759</v>
      </c>
      <c r="B3377" s="15" t="s">
        <v>558</v>
      </c>
      <c r="C3377" t="str">
        <f>_xlfn.XLOOKUP($B3377, STANDARDS!$A:$A, STANDARDS!$B:$B,,0,2)</f>
        <v>Bitter Springs Gp</v>
      </c>
      <c r="D3377" t="s">
        <v>535</v>
      </c>
      <c r="E3377" t="s">
        <v>533</v>
      </c>
      <c r="J3377" cm="1">
        <f t="array" ref="J3377:L3377">_xlfn.XLOOKUP($C3377, AGE!$A:$A,AGE!$B:$D,,0,2)</f>
        <v>870</v>
      </c>
      <c r="K3377">
        <v>50</v>
      </c>
      <c r="L3377" t="str">
        <v>Glikerson et al. 1996 in Normington and Donnellan 2020; Kositcin et al. 2015 in Normington and Donnellan 2020</v>
      </c>
      <c r="M3377" t="s">
        <v>241</v>
      </c>
      <c r="P3377" t="s">
        <v>243</v>
      </c>
      <c r="Q3377">
        <v>2.2000000000000002</v>
      </c>
      <c r="V3377">
        <v>1</v>
      </c>
      <c r="W3377" t="s">
        <v>604</v>
      </c>
    </row>
    <row r="3378" spans="1:23" x14ac:dyDescent="0.3">
      <c r="A3378">
        <v>3760</v>
      </c>
      <c r="B3378" s="15" t="s">
        <v>558</v>
      </c>
      <c r="C3378" t="str">
        <f>_xlfn.XLOOKUP($B3378, STANDARDS!$A:$A, STANDARDS!$B:$B,,0,2)</f>
        <v>Bitter Springs Gp</v>
      </c>
      <c r="D3378" t="s">
        <v>535</v>
      </c>
      <c r="E3378" t="s">
        <v>533</v>
      </c>
      <c r="J3378" cm="1">
        <f t="array" ref="J3378:L3378">_xlfn.XLOOKUP($C3378, AGE!$A:$A,AGE!$B:$D,,0,2)</f>
        <v>870</v>
      </c>
      <c r="K3378">
        <v>50</v>
      </c>
      <c r="L3378" t="str">
        <v>Glikerson et al. 1996 in Normington and Donnellan 2020; Kositcin et al. 2015 in Normington and Donnellan 2020</v>
      </c>
      <c r="M3378" t="s">
        <v>241</v>
      </c>
      <c r="P3378" t="s">
        <v>243</v>
      </c>
      <c r="Q3378">
        <v>1.4</v>
      </c>
      <c r="V3378">
        <v>1</v>
      </c>
      <c r="W3378" t="s">
        <v>604</v>
      </c>
    </row>
    <row r="3379" spans="1:23" x14ac:dyDescent="0.3">
      <c r="A3379">
        <v>3761</v>
      </c>
      <c r="B3379" s="15" t="s">
        <v>558</v>
      </c>
      <c r="C3379" t="str">
        <f>_xlfn.XLOOKUP($B3379, STANDARDS!$A:$A, STANDARDS!$B:$B,,0,2)</f>
        <v>Bitter Springs Gp</v>
      </c>
      <c r="D3379" t="s">
        <v>535</v>
      </c>
      <c r="E3379" t="s">
        <v>533</v>
      </c>
      <c r="J3379" cm="1">
        <f t="array" ref="J3379:L3379">_xlfn.XLOOKUP($C3379, AGE!$A:$A,AGE!$B:$D,,0,2)</f>
        <v>870</v>
      </c>
      <c r="K3379">
        <v>50</v>
      </c>
      <c r="L3379" t="str">
        <v>Glikerson et al. 1996 in Normington and Donnellan 2020; Kositcin et al. 2015 in Normington and Donnellan 2020</v>
      </c>
      <c r="M3379" t="s">
        <v>240</v>
      </c>
      <c r="P3379" t="s">
        <v>243</v>
      </c>
      <c r="Q3379">
        <v>-0.9</v>
      </c>
      <c r="V3379">
        <v>1</v>
      </c>
      <c r="W3379" t="s">
        <v>604</v>
      </c>
    </row>
    <row r="3380" spans="1:23" x14ac:dyDescent="0.3">
      <c r="A3380">
        <v>3762</v>
      </c>
      <c r="B3380" s="15" t="s">
        <v>558</v>
      </c>
      <c r="C3380" t="str">
        <f>_xlfn.XLOOKUP($B3380, STANDARDS!$A:$A, STANDARDS!$B:$B,,0,2)</f>
        <v>Bitter Springs Gp</v>
      </c>
      <c r="D3380" t="s">
        <v>535</v>
      </c>
      <c r="E3380" t="s">
        <v>533</v>
      </c>
      <c r="J3380" cm="1">
        <f t="array" ref="J3380:L3380">_xlfn.XLOOKUP($C3380, AGE!$A:$A,AGE!$B:$D,,0,2)</f>
        <v>870</v>
      </c>
      <c r="K3380">
        <v>50</v>
      </c>
      <c r="L3380" t="str">
        <v>Glikerson et al. 1996 in Normington and Donnellan 2020; Kositcin et al. 2015 in Normington and Donnellan 2020</v>
      </c>
      <c r="M3380" t="s">
        <v>240</v>
      </c>
      <c r="P3380" t="s">
        <v>243</v>
      </c>
      <c r="Q3380">
        <v>0</v>
      </c>
      <c r="V3380">
        <v>1</v>
      </c>
      <c r="W3380" t="s">
        <v>604</v>
      </c>
    </row>
    <row r="3381" spans="1:23" x14ac:dyDescent="0.3">
      <c r="A3381">
        <v>3763</v>
      </c>
      <c r="B3381" s="15" t="s">
        <v>558</v>
      </c>
      <c r="C3381" t="str">
        <f>_xlfn.XLOOKUP($B3381, STANDARDS!$A:$A, STANDARDS!$B:$B,,0,2)</f>
        <v>Bitter Springs Gp</v>
      </c>
      <c r="D3381" t="s">
        <v>535</v>
      </c>
      <c r="E3381" t="s">
        <v>533</v>
      </c>
      <c r="J3381" cm="1">
        <f t="array" ref="J3381:L3381">_xlfn.XLOOKUP($C3381, AGE!$A:$A,AGE!$B:$D,,0,2)</f>
        <v>870</v>
      </c>
      <c r="K3381">
        <v>50</v>
      </c>
      <c r="L3381" t="str">
        <v>Glikerson et al. 1996 in Normington and Donnellan 2020; Kositcin et al. 2015 in Normington and Donnellan 2020</v>
      </c>
      <c r="M3381" t="s">
        <v>240</v>
      </c>
      <c r="P3381" t="s">
        <v>243</v>
      </c>
      <c r="Q3381">
        <v>3.1</v>
      </c>
      <c r="V3381">
        <v>1</v>
      </c>
      <c r="W3381" t="s">
        <v>604</v>
      </c>
    </row>
    <row r="3382" spans="1:23" x14ac:dyDescent="0.3">
      <c r="A3382">
        <v>3764</v>
      </c>
      <c r="B3382" s="15" t="s">
        <v>558</v>
      </c>
      <c r="C3382" t="str">
        <f>_xlfn.XLOOKUP($B3382, STANDARDS!$A:$A, STANDARDS!$B:$B,,0,2)</f>
        <v>Bitter Springs Gp</v>
      </c>
      <c r="D3382" t="s">
        <v>535</v>
      </c>
      <c r="E3382" t="s">
        <v>533</v>
      </c>
      <c r="J3382" cm="1">
        <f t="array" ref="J3382:L3382">_xlfn.XLOOKUP($C3382, AGE!$A:$A,AGE!$B:$D,,0,2)</f>
        <v>870</v>
      </c>
      <c r="K3382">
        <v>50</v>
      </c>
      <c r="L3382" t="str">
        <v>Glikerson et al. 1996 in Normington and Donnellan 2020; Kositcin et al. 2015 in Normington and Donnellan 2020</v>
      </c>
      <c r="M3382" t="s">
        <v>240</v>
      </c>
      <c r="P3382" t="s">
        <v>243</v>
      </c>
      <c r="Q3382">
        <v>0.1</v>
      </c>
      <c r="V3382">
        <v>1</v>
      </c>
      <c r="W3382" t="s">
        <v>604</v>
      </c>
    </row>
    <row r="3383" spans="1:23" x14ac:dyDescent="0.3">
      <c r="A3383">
        <v>3765</v>
      </c>
      <c r="B3383" s="15" t="s">
        <v>558</v>
      </c>
      <c r="C3383" t="str">
        <f>_xlfn.XLOOKUP($B3383, STANDARDS!$A:$A, STANDARDS!$B:$B,,0,2)</f>
        <v>Bitter Springs Gp</v>
      </c>
      <c r="D3383" t="s">
        <v>535</v>
      </c>
      <c r="E3383" t="s">
        <v>533</v>
      </c>
      <c r="J3383" cm="1">
        <f t="array" ref="J3383:L3383">_xlfn.XLOOKUP($C3383, AGE!$A:$A,AGE!$B:$D,,0,2)</f>
        <v>870</v>
      </c>
      <c r="K3383">
        <v>50</v>
      </c>
      <c r="L3383" t="str">
        <v>Glikerson et al. 1996 in Normington and Donnellan 2020; Kositcin et al. 2015 in Normington and Donnellan 2020</v>
      </c>
      <c r="M3383" t="s">
        <v>574</v>
      </c>
      <c r="P3383" t="s">
        <v>243</v>
      </c>
      <c r="Q3383">
        <v>4.0999999999999996</v>
      </c>
      <c r="V3383">
        <v>1</v>
      </c>
      <c r="W3383" t="s">
        <v>604</v>
      </c>
    </row>
    <row r="3384" spans="1:23" x14ac:dyDescent="0.3">
      <c r="A3384">
        <v>3766</v>
      </c>
      <c r="B3384" s="15" t="s">
        <v>558</v>
      </c>
      <c r="C3384" t="str">
        <f>_xlfn.XLOOKUP($B3384, STANDARDS!$A:$A, STANDARDS!$B:$B,,0,2)</f>
        <v>Bitter Springs Gp</v>
      </c>
      <c r="D3384" t="s">
        <v>535</v>
      </c>
      <c r="E3384" t="s">
        <v>533</v>
      </c>
      <c r="J3384" cm="1">
        <f t="array" ref="J3384:L3384">_xlfn.XLOOKUP($C3384, AGE!$A:$A,AGE!$B:$D,,0,2)</f>
        <v>870</v>
      </c>
      <c r="K3384">
        <v>50</v>
      </c>
      <c r="L3384" t="str">
        <v>Glikerson et al. 1996 in Normington and Donnellan 2020; Kositcin et al. 2015 in Normington and Donnellan 2020</v>
      </c>
      <c r="M3384" t="s">
        <v>240</v>
      </c>
      <c r="P3384" t="s">
        <v>243</v>
      </c>
      <c r="Q3384">
        <v>3.7</v>
      </c>
      <c r="V3384">
        <v>1</v>
      </c>
      <c r="W3384" t="s">
        <v>604</v>
      </c>
    </row>
    <row r="3385" spans="1:23" x14ac:dyDescent="0.3">
      <c r="A3385">
        <v>3767</v>
      </c>
      <c r="B3385" s="15" t="s">
        <v>558</v>
      </c>
      <c r="C3385" t="str">
        <f>_xlfn.XLOOKUP($B3385, STANDARDS!$A:$A, STANDARDS!$B:$B,,0,2)</f>
        <v>Bitter Springs Gp</v>
      </c>
      <c r="D3385" t="s">
        <v>535</v>
      </c>
      <c r="E3385" t="s">
        <v>533</v>
      </c>
      <c r="J3385" cm="1">
        <f t="array" ref="J3385:L3385">_xlfn.XLOOKUP($C3385, AGE!$A:$A,AGE!$B:$D,,0,2)</f>
        <v>870</v>
      </c>
      <c r="K3385">
        <v>50</v>
      </c>
      <c r="L3385" t="str">
        <v>Glikerson et al. 1996 in Normington and Donnellan 2020; Kositcin et al. 2015 in Normington and Donnellan 2020</v>
      </c>
      <c r="M3385" t="s">
        <v>240</v>
      </c>
      <c r="P3385" t="s">
        <v>243</v>
      </c>
      <c r="Q3385">
        <v>6.1</v>
      </c>
      <c r="V3385">
        <v>1</v>
      </c>
      <c r="W3385" t="s">
        <v>604</v>
      </c>
    </row>
    <row r="3386" spans="1:23" x14ac:dyDescent="0.3">
      <c r="A3386">
        <v>3768</v>
      </c>
      <c r="B3386" s="15" t="s">
        <v>541</v>
      </c>
      <c r="C3386" t="str">
        <f>_xlfn.XLOOKUP($B3386, STANDARDS!$A:$A, STANDARDS!$B:$B,,0,2)</f>
        <v>Bangemall Sgp</v>
      </c>
      <c r="D3386" t="s">
        <v>535</v>
      </c>
      <c r="E3386" t="s">
        <v>534</v>
      </c>
      <c r="F3386">
        <v>-115.65</v>
      </c>
      <c r="G3386">
        <v>22.53</v>
      </c>
      <c r="H3386">
        <v>0.01</v>
      </c>
      <c r="I3386" t="s">
        <v>586</v>
      </c>
      <c r="J3386" cm="1">
        <f t="array" ref="J3386:L3386">_xlfn.XLOOKUP($C3386, AGE!$A:$A,AGE!$B:$D,,0,2)</f>
        <v>1346</v>
      </c>
      <c r="K3386">
        <v>289</v>
      </c>
      <c r="L3386" t="str">
        <v>Martin and Thorne 2004; Nelson 2000;</v>
      </c>
      <c r="M3386" t="s">
        <v>241</v>
      </c>
      <c r="P3386" t="s">
        <v>243</v>
      </c>
      <c r="Q3386">
        <v>2.2999999999999998</v>
      </c>
      <c r="V3386">
        <v>1</v>
      </c>
      <c r="W3386" t="s">
        <v>604</v>
      </c>
    </row>
    <row r="3387" spans="1:23" x14ac:dyDescent="0.3">
      <c r="A3387">
        <v>3769</v>
      </c>
      <c r="B3387" s="15" t="s">
        <v>541</v>
      </c>
      <c r="C3387" t="str">
        <f>_xlfn.XLOOKUP($B3387, STANDARDS!$A:$A, STANDARDS!$B:$B,,0,2)</f>
        <v>Bangemall Sgp</v>
      </c>
      <c r="D3387" t="s">
        <v>535</v>
      </c>
      <c r="E3387" t="s">
        <v>534</v>
      </c>
      <c r="F3387">
        <v>-115.65</v>
      </c>
      <c r="G3387">
        <v>22.53</v>
      </c>
      <c r="H3387">
        <v>0.01</v>
      </c>
      <c r="I3387" t="s">
        <v>586</v>
      </c>
      <c r="J3387" cm="1">
        <f t="array" ref="J3387:L3387">_xlfn.XLOOKUP($C3387, AGE!$A:$A,AGE!$B:$D,,0,2)</f>
        <v>1346</v>
      </c>
      <c r="K3387">
        <v>289</v>
      </c>
      <c r="L3387" t="str">
        <v>Martin and Thorne 2004; Nelson 2000;</v>
      </c>
      <c r="M3387" t="s">
        <v>241</v>
      </c>
      <c r="P3387" t="s">
        <v>243</v>
      </c>
      <c r="Q3387">
        <v>2.2000000000000002</v>
      </c>
      <c r="V3387">
        <v>1</v>
      </c>
      <c r="W3387" t="s">
        <v>604</v>
      </c>
    </row>
    <row r="3388" spans="1:23" x14ac:dyDescent="0.3">
      <c r="A3388">
        <v>3770</v>
      </c>
      <c r="B3388" s="15" t="s">
        <v>541</v>
      </c>
      <c r="C3388" t="str">
        <f>_xlfn.XLOOKUP($B3388, STANDARDS!$A:$A, STANDARDS!$B:$B,,0,2)</f>
        <v>Bangemall Sgp</v>
      </c>
      <c r="D3388" t="s">
        <v>535</v>
      </c>
      <c r="E3388" t="s">
        <v>534</v>
      </c>
      <c r="F3388">
        <v>-115.68</v>
      </c>
      <c r="G3388">
        <v>22.52</v>
      </c>
      <c r="H3388">
        <v>0.01</v>
      </c>
      <c r="I3388" t="s">
        <v>586</v>
      </c>
      <c r="J3388" cm="1">
        <f t="array" ref="J3388:L3388">_xlfn.XLOOKUP($C3388, AGE!$A:$A,AGE!$B:$D,,0,2)</f>
        <v>1346</v>
      </c>
      <c r="K3388">
        <v>289</v>
      </c>
      <c r="L3388" t="str">
        <v>Martin and Thorne 2004; Nelson 2000;</v>
      </c>
      <c r="M3388" t="s">
        <v>241</v>
      </c>
      <c r="P3388" t="s">
        <v>243</v>
      </c>
      <c r="Q3388">
        <v>-1</v>
      </c>
      <c r="V3388">
        <v>1</v>
      </c>
      <c r="W3388" t="s">
        <v>604</v>
      </c>
    </row>
    <row r="3389" spans="1:23" x14ac:dyDescent="0.3">
      <c r="A3389">
        <v>3771</v>
      </c>
      <c r="B3389" s="15" t="s">
        <v>541</v>
      </c>
      <c r="C3389" t="str">
        <f>_xlfn.XLOOKUP($B3389, STANDARDS!$A:$A, STANDARDS!$B:$B,,0,2)</f>
        <v>Bangemall Sgp</v>
      </c>
      <c r="D3389" t="s">
        <v>535</v>
      </c>
      <c r="E3389" t="s">
        <v>534</v>
      </c>
      <c r="F3389">
        <v>-115.7</v>
      </c>
      <c r="G3389">
        <v>22.93</v>
      </c>
      <c r="H3389">
        <v>0.01</v>
      </c>
      <c r="I3389" t="s">
        <v>586</v>
      </c>
      <c r="J3389" cm="1">
        <f t="array" ref="J3389:L3389">_xlfn.XLOOKUP($C3389, AGE!$A:$A,AGE!$B:$D,,0,2)</f>
        <v>1346</v>
      </c>
      <c r="K3389">
        <v>289</v>
      </c>
      <c r="L3389" t="str">
        <v>Martin and Thorne 2004; Nelson 2000;</v>
      </c>
      <c r="M3389" t="s">
        <v>241</v>
      </c>
      <c r="P3389" t="s">
        <v>243</v>
      </c>
      <c r="Q3389">
        <v>-0.1</v>
      </c>
      <c r="V3389">
        <v>1</v>
      </c>
      <c r="W3389" t="s">
        <v>604</v>
      </c>
    </row>
    <row r="3390" spans="1:23" x14ac:dyDescent="0.3">
      <c r="A3390">
        <v>3772</v>
      </c>
      <c r="B3390" s="15" t="s">
        <v>541</v>
      </c>
      <c r="C3390" t="str">
        <f>_xlfn.XLOOKUP($B3390, STANDARDS!$A:$A, STANDARDS!$B:$B,,0,2)</f>
        <v>Bangemall Sgp</v>
      </c>
      <c r="D3390" t="s">
        <v>535</v>
      </c>
      <c r="E3390" t="s">
        <v>534</v>
      </c>
      <c r="F3390">
        <v>-115.8</v>
      </c>
      <c r="G3390">
        <v>22.87</v>
      </c>
      <c r="H3390">
        <v>0.01</v>
      </c>
      <c r="I3390" t="s">
        <v>586</v>
      </c>
      <c r="J3390" cm="1">
        <f t="array" ref="J3390:L3390">_xlfn.XLOOKUP($C3390, AGE!$A:$A,AGE!$B:$D,,0,2)</f>
        <v>1346</v>
      </c>
      <c r="K3390">
        <v>289</v>
      </c>
      <c r="L3390" t="str">
        <v>Martin and Thorne 2004; Nelson 2000;</v>
      </c>
      <c r="M3390" t="s">
        <v>241</v>
      </c>
      <c r="P3390" t="s">
        <v>243</v>
      </c>
      <c r="Q3390">
        <v>2.7</v>
      </c>
      <c r="V3390">
        <v>1</v>
      </c>
      <c r="W3390" t="s">
        <v>604</v>
      </c>
    </row>
    <row r="3391" spans="1:23" x14ac:dyDescent="0.3">
      <c r="A3391">
        <v>3773</v>
      </c>
      <c r="B3391" s="15" t="s">
        <v>541</v>
      </c>
      <c r="C3391" t="str">
        <f>_xlfn.XLOOKUP($B3391, STANDARDS!$A:$A, STANDARDS!$B:$B,,0,2)</f>
        <v>Bangemall Sgp</v>
      </c>
      <c r="D3391" t="s">
        <v>535</v>
      </c>
      <c r="E3391" t="s">
        <v>534</v>
      </c>
      <c r="F3391">
        <v>-114.72</v>
      </c>
      <c r="G3391">
        <v>22.93</v>
      </c>
      <c r="H3391">
        <v>0.01</v>
      </c>
      <c r="I3391" t="s">
        <v>586</v>
      </c>
      <c r="J3391" cm="1">
        <f t="array" ref="J3391:L3391">_xlfn.XLOOKUP($C3391, AGE!$A:$A,AGE!$B:$D,,0,2)</f>
        <v>1346</v>
      </c>
      <c r="K3391">
        <v>289</v>
      </c>
      <c r="L3391" t="str">
        <v>Martin and Thorne 2004; Nelson 2000;</v>
      </c>
      <c r="M3391" t="s">
        <v>241</v>
      </c>
      <c r="P3391" t="s">
        <v>243</v>
      </c>
      <c r="Q3391">
        <v>0.4</v>
      </c>
      <c r="V3391">
        <v>1</v>
      </c>
      <c r="W3391" t="s">
        <v>604</v>
      </c>
    </row>
    <row r="3392" spans="1:23" x14ac:dyDescent="0.3">
      <c r="A3392">
        <v>3774</v>
      </c>
      <c r="B3392" s="15" t="s">
        <v>541</v>
      </c>
      <c r="C3392" t="str">
        <f>_xlfn.XLOOKUP($B3392, STANDARDS!$A:$A, STANDARDS!$B:$B,,0,2)</f>
        <v>Bangemall Sgp</v>
      </c>
      <c r="D3392" t="s">
        <v>535</v>
      </c>
      <c r="E3392" t="s">
        <v>534</v>
      </c>
      <c r="F3392">
        <v>-115.63</v>
      </c>
      <c r="G3392">
        <v>23.08</v>
      </c>
      <c r="H3392">
        <v>0.01</v>
      </c>
      <c r="I3392" t="s">
        <v>586</v>
      </c>
      <c r="J3392" cm="1">
        <f t="array" ref="J3392:L3392">_xlfn.XLOOKUP($C3392, AGE!$A:$A,AGE!$B:$D,,0,2)</f>
        <v>1346</v>
      </c>
      <c r="K3392">
        <v>289</v>
      </c>
      <c r="L3392" t="str">
        <v>Martin and Thorne 2004; Nelson 2000;</v>
      </c>
      <c r="M3392" t="s">
        <v>241</v>
      </c>
      <c r="P3392" t="s">
        <v>243</v>
      </c>
      <c r="Q3392">
        <v>-0.7</v>
      </c>
      <c r="V3392">
        <v>1</v>
      </c>
      <c r="W3392" t="s">
        <v>604</v>
      </c>
    </row>
    <row r="3393" spans="1:29" x14ac:dyDescent="0.3">
      <c r="A3393">
        <v>3776</v>
      </c>
      <c r="B3393" s="15" t="s">
        <v>559</v>
      </c>
      <c r="C3393" t="str">
        <f>_xlfn.XLOOKUP($B3393, STANDARDS!$A:$A, STANDARDS!$B:$B,,0,2)</f>
        <v>Reward Dolostone, Umbolooga Subgp, McArthur Gp</v>
      </c>
      <c r="D3393" t="s">
        <v>535</v>
      </c>
      <c r="E3393" t="s">
        <v>584</v>
      </c>
      <c r="J3393" cm="1">
        <f t="array" ref="J3393:L3393">_xlfn.XLOOKUP($C3393, AGE!$A:$A,AGE!$B:$D,,0,2)</f>
        <v>1639</v>
      </c>
      <c r="K3393">
        <v>7</v>
      </c>
      <c r="L3393" t="str">
        <v>Page et al. 2000</v>
      </c>
      <c r="M3393" t="s">
        <v>241</v>
      </c>
      <c r="P3393" t="s">
        <v>243</v>
      </c>
      <c r="Q3393">
        <v>-0.2</v>
      </c>
      <c r="V3393">
        <v>1</v>
      </c>
      <c r="W3393" t="s">
        <v>604</v>
      </c>
    </row>
    <row r="3394" spans="1:29" x14ac:dyDescent="0.3">
      <c r="A3394">
        <v>3777</v>
      </c>
      <c r="B3394" s="15" t="s">
        <v>559</v>
      </c>
      <c r="C3394" t="str">
        <f>_xlfn.XLOOKUP($B3394, STANDARDS!$A:$A, STANDARDS!$B:$B,,0,2)</f>
        <v>Reward Dolostone, Umbolooga Subgp, McArthur Gp</v>
      </c>
      <c r="D3394" t="s">
        <v>535</v>
      </c>
      <c r="E3394" t="s">
        <v>584</v>
      </c>
      <c r="J3394" cm="1">
        <f t="array" ref="J3394:L3394">_xlfn.XLOOKUP($C3394, AGE!$A:$A,AGE!$B:$D,,0,2)</f>
        <v>1639</v>
      </c>
      <c r="K3394">
        <v>7</v>
      </c>
      <c r="L3394" t="str">
        <v>Page et al. 2000</v>
      </c>
      <c r="M3394" t="s">
        <v>241</v>
      </c>
      <c r="P3394" t="s">
        <v>243</v>
      </c>
      <c r="Q3394">
        <v>-0.5</v>
      </c>
      <c r="V3394">
        <v>1</v>
      </c>
      <c r="W3394" t="s">
        <v>604</v>
      </c>
    </row>
    <row r="3395" spans="1:29" x14ac:dyDescent="0.3">
      <c r="A3395">
        <v>3778</v>
      </c>
      <c r="B3395" s="15" t="s">
        <v>560</v>
      </c>
      <c r="C3395" t="str">
        <f>_xlfn.XLOOKUP($B3395, STANDARDS!$A:$A, STANDARDS!$B:$B,,0,2)</f>
        <v>Cooley Dolostone Mbr, Barney Creek Fm, Umbolooga Subgp, McArthur Gp</v>
      </c>
      <c r="D3395" t="s">
        <v>535</v>
      </c>
      <c r="E3395" t="s">
        <v>584</v>
      </c>
      <c r="J3395" cm="1">
        <f t="array" ref="J3395:L3395">_xlfn.XLOOKUP($C3395, AGE!$A:$A,AGE!$B:$D,,0,2)</f>
        <v>1638</v>
      </c>
      <c r="K3395">
        <v>7</v>
      </c>
      <c r="L3395" t="str">
        <v>Page et al. 2000</v>
      </c>
      <c r="M3395" t="s">
        <v>241</v>
      </c>
      <c r="P3395" t="s">
        <v>243</v>
      </c>
      <c r="Q3395">
        <v>0</v>
      </c>
      <c r="V3395">
        <v>1</v>
      </c>
      <c r="W3395" t="s">
        <v>604</v>
      </c>
    </row>
    <row r="3396" spans="1:29" x14ac:dyDescent="0.3">
      <c r="A3396">
        <v>3779</v>
      </c>
      <c r="B3396" s="15" t="s">
        <v>561</v>
      </c>
      <c r="C3396" t="str">
        <f>_xlfn.XLOOKUP($B3396, STANDARDS!$A:$A, STANDARDS!$B:$B,,0,2)</f>
        <v>Mitchell Yard Mbr, Emmerugga Dolostone, Umbolooga Subgp, McArthur Gp</v>
      </c>
      <c r="D3396" t="s">
        <v>535</v>
      </c>
      <c r="E3396" t="s">
        <v>584</v>
      </c>
      <c r="J3396" cm="1">
        <f t="array" ref="J3396:L3396">_xlfn.XLOOKUP($C3396, AGE!$A:$A,AGE!$B:$D,,0,2)</f>
        <v>1642</v>
      </c>
      <c r="K3396">
        <v>9</v>
      </c>
      <c r="L3396" t="str">
        <v>Page et al. 2000</v>
      </c>
      <c r="M3396" t="s">
        <v>241</v>
      </c>
      <c r="P3396" t="s">
        <v>243</v>
      </c>
      <c r="Q3396">
        <v>-0.6</v>
      </c>
      <c r="V3396">
        <v>1</v>
      </c>
      <c r="W3396" t="s">
        <v>604</v>
      </c>
    </row>
    <row r="3397" spans="1:29" x14ac:dyDescent="0.3">
      <c r="A3397">
        <v>3780</v>
      </c>
      <c r="B3397" s="15" t="s">
        <v>562</v>
      </c>
      <c r="C3397" t="str">
        <f>_xlfn.XLOOKUP($B3397, STANDARDS!$A:$A, STANDARDS!$B:$B,,0,2)</f>
        <v>Mara Dolostone Mbr, Emmerugga Dolostone, Umbolooga Subgp, McArthur Gp</v>
      </c>
      <c r="D3397" t="s">
        <v>535</v>
      </c>
      <c r="E3397" t="s">
        <v>584</v>
      </c>
      <c r="J3397" cm="1">
        <f t="array" ref="J3397:L3397">_xlfn.XLOOKUP($C3397, AGE!$A:$A,AGE!$B:$D,,0,2)</f>
        <v>1642</v>
      </c>
      <c r="K3397">
        <v>9</v>
      </c>
      <c r="L3397" t="str">
        <v>Page et al. 2000</v>
      </c>
      <c r="M3397" t="s">
        <v>241</v>
      </c>
      <c r="P3397" t="s">
        <v>243</v>
      </c>
      <c r="Q3397">
        <v>-0.8</v>
      </c>
      <c r="V3397">
        <v>1</v>
      </c>
      <c r="W3397" t="s">
        <v>604</v>
      </c>
    </row>
    <row r="3398" spans="1:29" x14ac:dyDescent="0.3">
      <c r="A3398">
        <v>3781</v>
      </c>
      <c r="B3398" s="15" t="s">
        <v>563</v>
      </c>
      <c r="C3398" t="str">
        <f>_xlfn.XLOOKUP($B3398, STANDARDS!$A:$A, STANDARDS!$B:$B,,0,2)</f>
        <v>Leila Sandstone Mbr, Tooganinie Fm, Umbolooga Subgp, McArthur Gp</v>
      </c>
      <c r="D3398" t="s">
        <v>535</v>
      </c>
      <c r="E3398" t="s">
        <v>584</v>
      </c>
      <c r="J3398" cm="1">
        <f t="array" ref="J3398:L3398">_xlfn.XLOOKUP($C3398, AGE!$A:$A,AGE!$B:$D,,0,2)</f>
        <v>1642</v>
      </c>
      <c r="K3398">
        <v>9</v>
      </c>
      <c r="L3398" t="str">
        <v>Page et al. 2000</v>
      </c>
      <c r="M3398" t="s">
        <v>241</v>
      </c>
      <c r="P3398" t="s">
        <v>243</v>
      </c>
      <c r="Q3398">
        <v>-4.9000000000000004</v>
      </c>
      <c r="V3398">
        <v>1</v>
      </c>
      <c r="W3398" t="s">
        <v>604</v>
      </c>
    </row>
    <row r="3399" spans="1:29" x14ac:dyDescent="0.3">
      <c r="A3399">
        <v>3782</v>
      </c>
      <c r="B3399" s="15" t="s">
        <v>564</v>
      </c>
      <c r="C3399" t="str">
        <f>_xlfn.XLOOKUP($B3399, STANDARDS!$A:$A, STANDARDS!$B:$B,,0,2)</f>
        <v>Duck Creek Dolomite, Wyloo Gp</v>
      </c>
      <c r="D3399" t="s">
        <v>535</v>
      </c>
      <c r="E3399" t="s">
        <v>534</v>
      </c>
      <c r="F3399">
        <v>-116.53</v>
      </c>
      <c r="G3399">
        <v>22.47</v>
      </c>
      <c r="H3399">
        <v>0.01</v>
      </c>
      <c r="I3399" t="s">
        <v>586</v>
      </c>
      <c r="J3399" cm="1">
        <f t="array" ref="J3399:L3399">_xlfn.XLOOKUP($C3399, AGE!$A:$A,AGE!$B:$D,,0,2)</f>
        <v>1931</v>
      </c>
      <c r="K3399">
        <v>107</v>
      </c>
      <c r="L3399" t="str">
        <v>Sircombe et al. 2003 in Müller et al. 2005; Müller et al. 2005</v>
      </c>
      <c r="M3399" t="s">
        <v>240</v>
      </c>
      <c r="P3399" t="s">
        <v>243</v>
      </c>
      <c r="Q3399">
        <v>0.6</v>
      </c>
      <c r="V3399">
        <v>1</v>
      </c>
      <c r="W3399" t="s">
        <v>604</v>
      </c>
    </row>
    <row r="3400" spans="1:29" x14ac:dyDescent="0.3">
      <c r="A3400">
        <v>3783</v>
      </c>
      <c r="B3400" s="15" t="s">
        <v>564</v>
      </c>
      <c r="C3400" t="str">
        <f>_xlfn.XLOOKUP($B3400, STANDARDS!$A:$A, STANDARDS!$B:$B,,0,2)</f>
        <v>Duck Creek Dolomite, Wyloo Gp</v>
      </c>
      <c r="D3400" t="s">
        <v>535</v>
      </c>
      <c r="E3400" t="s">
        <v>534</v>
      </c>
      <c r="F3400">
        <v>-116.53</v>
      </c>
      <c r="G3400">
        <v>22.47</v>
      </c>
      <c r="H3400">
        <v>0.01</v>
      </c>
      <c r="I3400" t="s">
        <v>586</v>
      </c>
      <c r="J3400" cm="1">
        <f t="array" ref="J3400:L3400">_xlfn.XLOOKUP($C3400, AGE!$A:$A,AGE!$B:$D,,0,2)</f>
        <v>1931</v>
      </c>
      <c r="K3400">
        <v>107</v>
      </c>
      <c r="L3400" t="str">
        <v>Sircombe et al. 2003 in Müller et al. 2005; Müller et al. 2005</v>
      </c>
      <c r="M3400" t="s">
        <v>241</v>
      </c>
      <c r="P3400" t="s">
        <v>243</v>
      </c>
      <c r="Q3400">
        <v>0.4</v>
      </c>
      <c r="V3400">
        <v>1</v>
      </c>
      <c r="W3400" t="s">
        <v>604</v>
      </c>
    </row>
    <row r="3401" spans="1:29" x14ac:dyDescent="0.3">
      <c r="A3401">
        <v>3784</v>
      </c>
      <c r="B3401" s="15" t="s">
        <v>565</v>
      </c>
      <c r="C3401" t="str">
        <f>_xlfn.XLOOKUP($B3401, STANDARDS!$A:$A, STANDARDS!$B:$B,,0,2)</f>
        <v>Wittenoom Fm, Hamersley Gp</v>
      </c>
      <c r="D3401" t="s">
        <v>535</v>
      </c>
      <c r="E3401" t="s">
        <v>534</v>
      </c>
      <c r="F3401">
        <v>-116.45</v>
      </c>
      <c r="G3401">
        <v>21.85</v>
      </c>
      <c r="H3401">
        <v>0.01</v>
      </c>
      <c r="I3401" t="s">
        <v>586</v>
      </c>
      <c r="J3401" cm="1">
        <f t="array" ref="J3401:L3401">_xlfn.XLOOKUP($C3401, AGE!$A:$A,AGE!$B:$D,,0,2)</f>
        <v>2563</v>
      </c>
      <c r="K3401">
        <v>40</v>
      </c>
      <c r="L3401" t="str">
        <v>Woodhead et al. 1998; Trendall et al. 1998</v>
      </c>
      <c r="M3401" t="s">
        <v>241</v>
      </c>
      <c r="P3401" t="s">
        <v>243</v>
      </c>
      <c r="Q3401">
        <v>0</v>
      </c>
      <c r="V3401">
        <v>1</v>
      </c>
      <c r="W3401" t="s">
        <v>604</v>
      </c>
    </row>
    <row r="3402" spans="1:29" x14ac:dyDescent="0.3">
      <c r="A3402">
        <v>3785</v>
      </c>
      <c r="B3402" s="15" t="s">
        <v>565</v>
      </c>
      <c r="C3402" t="str">
        <f>_xlfn.XLOOKUP($B3402, STANDARDS!$A:$A, STANDARDS!$B:$B,,0,2)</f>
        <v>Wittenoom Fm, Hamersley Gp</v>
      </c>
      <c r="D3402" t="s">
        <v>535</v>
      </c>
      <c r="E3402" t="s">
        <v>534</v>
      </c>
      <c r="F3402">
        <v>-119.17</v>
      </c>
      <c r="G3402">
        <v>22.87</v>
      </c>
      <c r="H3402">
        <v>0.01</v>
      </c>
      <c r="I3402" t="s">
        <v>586</v>
      </c>
      <c r="J3402" cm="1">
        <f t="array" ref="J3402:L3402">_xlfn.XLOOKUP($C3402, AGE!$A:$A,AGE!$B:$D,,0,2)</f>
        <v>2563</v>
      </c>
      <c r="K3402">
        <v>40</v>
      </c>
      <c r="L3402" t="str">
        <v>Woodhead et al. 1998; Trendall et al. 1998</v>
      </c>
      <c r="M3402" t="s">
        <v>241</v>
      </c>
      <c r="P3402" t="s">
        <v>243</v>
      </c>
      <c r="Q3402">
        <v>0</v>
      </c>
      <c r="V3402">
        <v>1</v>
      </c>
      <c r="W3402" t="s">
        <v>604</v>
      </c>
    </row>
    <row r="3403" spans="1:29" x14ac:dyDescent="0.3">
      <c r="A3403">
        <v>3786</v>
      </c>
      <c r="B3403" s="15" t="s">
        <v>565</v>
      </c>
      <c r="C3403" t="str">
        <f>_xlfn.XLOOKUP($B3403, STANDARDS!$A:$A, STANDARDS!$B:$B,,0,2)</f>
        <v>Wittenoom Fm, Hamersley Gp</v>
      </c>
      <c r="D3403" t="s">
        <v>535</v>
      </c>
      <c r="E3403" t="s">
        <v>534</v>
      </c>
      <c r="F3403">
        <v>-116.45</v>
      </c>
      <c r="G3403">
        <v>21.85</v>
      </c>
      <c r="H3403">
        <v>0.01</v>
      </c>
      <c r="I3403" t="s">
        <v>586</v>
      </c>
      <c r="J3403" cm="1">
        <f t="array" ref="J3403:L3403">_xlfn.XLOOKUP($C3403, AGE!$A:$A,AGE!$B:$D,,0,2)</f>
        <v>2563</v>
      </c>
      <c r="K3403">
        <v>40</v>
      </c>
      <c r="L3403" t="str">
        <v>Woodhead et al. 1998; Trendall et al. 1998</v>
      </c>
      <c r="M3403" t="s">
        <v>241</v>
      </c>
      <c r="P3403" t="s">
        <v>243</v>
      </c>
      <c r="Q3403">
        <v>-0.1</v>
      </c>
      <c r="V3403">
        <v>1</v>
      </c>
      <c r="W3403" t="s">
        <v>604</v>
      </c>
    </row>
    <row r="3404" spans="1:29" x14ac:dyDescent="0.3">
      <c r="A3404">
        <v>3787</v>
      </c>
      <c r="B3404" s="15" t="s">
        <v>565</v>
      </c>
      <c r="C3404" t="str">
        <f>_xlfn.XLOOKUP($B3404, STANDARDS!$A:$A, STANDARDS!$B:$B,,0,2)</f>
        <v>Wittenoom Fm, Hamersley Gp</v>
      </c>
      <c r="D3404" t="s">
        <v>535</v>
      </c>
      <c r="E3404" t="s">
        <v>534</v>
      </c>
      <c r="F3404">
        <v>-117.78</v>
      </c>
      <c r="G3404">
        <v>22.75</v>
      </c>
      <c r="H3404">
        <v>0.01</v>
      </c>
      <c r="I3404" t="s">
        <v>586</v>
      </c>
      <c r="J3404" cm="1">
        <f t="array" ref="J3404:L3404">_xlfn.XLOOKUP($C3404, AGE!$A:$A,AGE!$B:$D,,0,2)</f>
        <v>2563</v>
      </c>
      <c r="K3404">
        <v>40</v>
      </c>
      <c r="L3404" t="str">
        <v>Woodhead et al. 1998; Trendall et al. 1998</v>
      </c>
      <c r="M3404" t="s">
        <v>241</v>
      </c>
      <c r="P3404" t="s">
        <v>243</v>
      </c>
      <c r="Q3404">
        <v>0.1</v>
      </c>
      <c r="V3404">
        <v>1</v>
      </c>
      <c r="W3404" t="s">
        <v>604</v>
      </c>
    </row>
    <row r="3405" spans="1:29" x14ac:dyDescent="0.3">
      <c r="A3405">
        <v>3788</v>
      </c>
      <c r="B3405" s="15" t="s">
        <v>565</v>
      </c>
      <c r="C3405" t="str">
        <f>_xlfn.XLOOKUP($B3405, STANDARDS!$A:$A, STANDARDS!$B:$B,,0,2)</f>
        <v>Wittenoom Fm, Hamersley Gp</v>
      </c>
      <c r="D3405" t="s">
        <v>535</v>
      </c>
      <c r="E3405" t="s">
        <v>534</v>
      </c>
      <c r="F3405">
        <v>-117.8</v>
      </c>
      <c r="G3405">
        <v>21.92</v>
      </c>
      <c r="H3405">
        <v>0.01</v>
      </c>
      <c r="I3405" t="s">
        <v>586</v>
      </c>
      <c r="J3405" cm="1">
        <f t="array" ref="J3405:L3405">_xlfn.XLOOKUP($C3405, AGE!$A:$A,AGE!$B:$D,,0,2)</f>
        <v>2563</v>
      </c>
      <c r="K3405">
        <v>40</v>
      </c>
      <c r="L3405" t="str">
        <v>Woodhead et al. 1998; Trendall et al. 1998</v>
      </c>
      <c r="M3405" t="s">
        <v>241</v>
      </c>
      <c r="P3405" t="s">
        <v>243</v>
      </c>
      <c r="Q3405">
        <v>-0.2</v>
      </c>
      <c r="V3405">
        <v>1</v>
      </c>
      <c r="W3405" t="s">
        <v>604</v>
      </c>
    </row>
    <row r="3406" spans="1:29" x14ac:dyDescent="0.3">
      <c r="A3406">
        <v>3789</v>
      </c>
      <c r="B3406" s="15" t="s">
        <v>566</v>
      </c>
      <c r="C3406" t="str">
        <f>_xlfn.XLOOKUP($B3406, STANDARDS!$A:$A, STANDARDS!$B:$B,,0,2)</f>
        <v>Pillingani Tuff, Fortescue Gp</v>
      </c>
      <c r="D3406" t="s">
        <v>535</v>
      </c>
      <c r="E3406" t="s">
        <v>534</v>
      </c>
      <c r="J3406" cm="1">
        <f t="array" ref="J3406:L3406">_xlfn.XLOOKUP($C3406, AGE!$A:$A,AGE!$B:$D,,0,2)</f>
        <v>2715</v>
      </c>
      <c r="K3406" s="8">
        <v>6</v>
      </c>
      <c r="L3406" t="str">
        <v>Arndt et al. 1991</v>
      </c>
      <c r="M3406" t="s">
        <v>217</v>
      </c>
      <c r="P3406" t="s">
        <v>243</v>
      </c>
      <c r="Q3406">
        <v>-1.6</v>
      </c>
      <c r="V3406">
        <v>1</v>
      </c>
      <c r="W3406" t="s">
        <v>604</v>
      </c>
      <c r="AB3406" t="s">
        <v>248</v>
      </c>
      <c r="AC3406" t="s">
        <v>587</v>
      </c>
    </row>
    <row r="3407" spans="1:29" x14ac:dyDescent="0.3">
      <c r="A3407">
        <v>3790</v>
      </c>
      <c r="B3407" s="15" t="s">
        <v>567</v>
      </c>
      <c r="C3407" t="str">
        <f>_xlfn.XLOOKUP($B3407, STANDARDS!$A:$A, STANDARDS!$B:$B,,0,2)</f>
        <v>Steep Rock Gp</v>
      </c>
      <c r="D3407" t="s">
        <v>517</v>
      </c>
      <c r="E3407" t="s">
        <v>530</v>
      </c>
      <c r="J3407" cm="1">
        <f t="array" ref="J3407:L3407">_xlfn.XLOOKUP($C3407, AGE!$A:$A,AGE!$B:$D,,0,2)</f>
        <v>2892</v>
      </c>
      <c r="K3407">
        <v>113</v>
      </c>
      <c r="L3407" t="str">
        <v>Tomlinson et al. 2003</v>
      </c>
      <c r="M3407" t="s">
        <v>240</v>
      </c>
      <c r="P3407" t="s">
        <v>243</v>
      </c>
      <c r="Q3407">
        <v>2</v>
      </c>
      <c r="V3407">
        <v>1</v>
      </c>
      <c r="W3407" t="s">
        <v>604</v>
      </c>
    </row>
    <row r="3408" spans="1:29" x14ac:dyDescent="0.3">
      <c r="A3408">
        <v>3791</v>
      </c>
      <c r="B3408" s="15" t="s">
        <v>567</v>
      </c>
      <c r="C3408" t="str">
        <f>_xlfn.XLOOKUP($B3408, STANDARDS!$A:$A, STANDARDS!$B:$B,,0,2)</f>
        <v>Steep Rock Gp</v>
      </c>
      <c r="D3408" t="s">
        <v>517</v>
      </c>
      <c r="E3408" t="s">
        <v>530</v>
      </c>
      <c r="J3408" cm="1">
        <f t="array" ref="J3408:L3408">_xlfn.XLOOKUP($C3408, AGE!$A:$A,AGE!$B:$D,,0,2)</f>
        <v>2892</v>
      </c>
      <c r="K3408">
        <v>113</v>
      </c>
      <c r="L3408" t="str">
        <v>Tomlinson et al. 2003</v>
      </c>
      <c r="M3408" t="s">
        <v>240</v>
      </c>
      <c r="P3408" t="s">
        <v>243</v>
      </c>
      <c r="Q3408">
        <v>1.9</v>
      </c>
      <c r="V3408">
        <v>1</v>
      </c>
      <c r="W3408" t="s">
        <v>604</v>
      </c>
    </row>
    <row r="3409" spans="1:29" x14ac:dyDescent="0.3">
      <c r="A3409">
        <v>3792</v>
      </c>
      <c r="B3409" s="15" t="s">
        <v>568</v>
      </c>
      <c r="C3409" t="str">
        <f>_xlfn.XLOOKUP($B3409, STANDARDS!$A:$A, STANDARDS!$B:$B,,0,2)</f>
        <v>Bulawayan Sgp</v>
      </c>
      <c r="D3409" t="s">
        <v>542</v>
      </c>
      <c r="J3409" cm="1">
        <f t="array" ref="J3409:L3409">_xlfn.XLOOKUP($C3409, AGE!$A:$A,AGE!$B:$D,,0,2)</f>
        <v>2770</v>
      </c>
      <c r="K3409">
        <v>103</v>
      </c>
      <c r="L3409" t="str">
        <v>Wilson et al. 1995 in Prendergast and Wingate 2013; Prendergast and Wingate 2013</v>
      </c>
      <c r="M3409" t="s">
        <v>240</v>
      </c>
      <c r="P3409" t="s">
        <v>243</v>
      </c>
      <c r="Q3409">
        <v>1.3</v>
      </c>
      <c r="V3409">
        <v>1</v>
      </c>
      <c r="W3409" t="s">
        <v>604</v>
      </c>
      <c r="AB3409" t="s">
        <v>248</v>
      </c>
      <c r="AC3409" t="s">
        <v>589</v>
      </c>
    </row>
    <row r="3410" spans="1:29" x14ac:dyDescent="0.3">
      <c r="A3410">
        <v>3793</v>
      </c>
      <c r="B3410" s="15" t="s">
        <v>568</v>
      </c>
      <c r="C3410" t="str">
        <f>_xlfn.XLOOKUP($B3410, STANDARDS!$A:$A, STANDARDS!$B:$B,,0,2)</f>
        <v>Bulawayan Sgp</v>
      </c>
      <c r="D3410" t="s">
        <v>542</v>
      </c>
      <c r="J3410" cm="1">
        <f t="array" ref="J3410:L3410">_xlfn.XLOOKUP($C3410, AGE!$A:$A,AGE!$B:$D,,0,2)</f>
        <v>2770</v>
      </c>
      <c r="K3410">
        <v>103</v>
      </c>
      <c r="L3410" t="str">
        <v>Wilson et al. 1995 in Prendergast and Wingate 2013; Prendergast and Wingate 2013</v>
      </c>
      <c r="M3410" t="s">
        <v>240</v>
      </c>
      <c r="P3410" t="s">
        <v>243</v>
      </c>
      <c r="Q3410">
        <v>1.3</v>
      </c>
      <c r="V3410">
        <v>1</v>
      </c>
      <c r="W3410" t="s">
        <v>604</v>
      </c>
      <c r="AB3410" t="s">
        <v>248</v>
      </c>
      <c r="AC3410" t="s">
        <v>589</v>
      </c>
    </row>
    <row r="3411" spans="1:29" x14ac:dyDescent="0.3">
      <c r="A3411">
        <v>3794</v>
      </c>
      <c r="B3411" s="15" t="s">
        <v>543</v>
      </c>
      <c r="C3411" t="str">
        <f>_xlfn.XLOOKUP($B3411, STANDARDS!$A:$A, STANDARDS!$B:$B,,0,2)</f>
        <v>Pekanatui Point Fm, Pethei Gp</v>
      </c>
      <c r="D3411" t="s">
        <v>517</v>
      </c>
      <c r="E3411" t="s">
        <v>591</v>
      </c>
      <c r="J3411" cm="1">
        <f t="array" ref="J3411:L3411">_xlfn.XLOOKUP($C3411, AGE!$A:$A,AGE!$B:$D,,0,2)</f>
        <v>1882</v>
      </c>
      <c r="K3411">
        <v>11</v>
      </c>
      <c r="L3411" t="str">
        <v>Mitchell et al. 2010; Buchan et al. 2010 in Gong et al. 2018; Davis et al. 2004 in Gong et al. 2018; van Breeman et al. 2013</v>
      </c>
      <c r="M3411" t="s">
        <v>240</v>
      </c>
      <c r="P3411" t="s">
        <v>243</v>
      </c>
      <c r="Q3411">
        <v>0.4</v>
      </c>
      <c r="V3411">
        <v>1</v>
      </c>
      <c r="W3411" t="s">
        <v>604</v>
      </c>
      <c r="Y3411" t="s">
        <v>590</v>
      </c>
    </row>
    <row r="3412" spans="1:29" x14ac:dyDescent="0.3">
      <c r="A3412">
        <v>3795</v>
      </c>
      <c r="B3412" s="15" t="s">
        <v>544</v>
      </c>
      <c r="C3412" t="str">
        <f>_xlfn.XLOOKUP($B3412, STANDARDS!$A:$A, STANDARDS!$B:$B,,0,2)</f>
        <v>Utsingi Fm, Pethei Gp</v>
      </c>
      <c r="D3412" t="s">
        <v>517</v>
      </c>
      <c r="E3412" t="s">
        <v>591</v>
      </c>
      <c r="J3412" cm="1">
        <f t="array" ref="J3412:L3412">_xlfn.XLOOKUP($C3412, AGE!$A:$A,AGE!$B:$D,,0,2)</f>
        <v>1882</v>
      </c>
      <c r="K3412">
        <v>11</v>
      </c>
      <c r="L3412" t="str">
        <v>Mitchell et al. 2010; Buchan et al. 2010 in Gong et al. 2018; Davis et al. 2004 in Gong et al. 2018; van Breeman et al. 2013</v>
      </c>
      <c r="M3412" t="s">
        <v>240</v>
      </c>
      <c r="P3412" t="s">
        <v>243</v>
      </c>
      <c r="Q3412">
        <v>2.1</v>
      </c>
      <c r="V3412">
        <v>1</v>
      </c>
      <c r="W3412" t="s">
        <v>604</v>
      </c>
      <c r="Y3412" t="s">
        <v>590</v>
      </c>
    </row>
    <row r="3413" spans="1:29" x14ac:dyDescent="0.3">
      <c r="A3413">
        <v>3796</v>
      </c>
      <c r="B3413" s="15" t="s">
        <v>545</v>
      </c>
      <c r="C3413" t="str">
        <f>_xlfn.XLOOKUP($B3413, STANDARDS!$A:$A, STANDARDS!$B:$B,,0,2)</f>
        <v>Rocknest Fm, Epworth Gp</v>
      </c>
      <c r="D3413" t="s">
        <v>517</v>
      </c>
      <c r="E3413" t="s">
        <v>596</v>
      </c>
      <c r="J3413" cm="1">
        <f t="array" ref="J3413:L3413">_xlfn.XLOOKUP($C3413, AGE!$A:$A,AGE!$B:$D,,0,2)</f>
        <v>1926</v>
      </c>
      <c r="K3413">
        <v>44</v>
      </c>
      <c r="L3413" t="str">
        <v>Buchan et al. 2016; Mitchell et al. 2010; Bowring and Grotzinger 1992</v>
      </c>
      <c r="M3413" t="s">
        <v>240</v>
      </c>
      <c r="P3413" t="s">
        <v>243</v>
      </c>
      <c r="Q3413">
        <v>1.2</v>
      </c>
      <c r="V3413">
        <v>1</v>
      </c>
      <c r="W3413" t="s">
        <v>604</v>
      </c>
    </row>
    <row r="3414" spans="1:29" x14ac:dyDescent="0.3">
      <c r="A3414">
        <v>3797</v>
      </c>
      <c r="B3414" s="15" t="s">
        <v>545</v>
      </c>
      <c r="C3414" t="str">
        <f>_xlfn.XLOOKUP($B3414, STANDARDS!$A:$A, STANDARDS!$B:$B,,0,2)</f>
        <v>Rocknest Fm, Epworth Gp</v>
      </c>
      <c r="D3414" t="s">
        <v>517</v>
      </c>
      <c r="E3414" t="s">
        <v>596</v>
      </c>
      <c r="J3414" cm="1">
        <f t="array" ref="J3414:L3414">_xlfn.XLOOKUP($C3414, AGE!$A:$A,AGE!$B:$D,,0,2)</f>
        <v>1926</v>
      </c>
      <c r="K3414">
        <v>44</v>
      </c>
      <c r="L3414" t="str">
        <v>Buchan et al. 2016; Mitchell et al. 2010; Bowring and Grotzinger 1992</v>
      </c>
      <c r="M3414" t="s">
        <v>240</v>
      </c>
      <c r="P3414" t="s">
        <v>243</v>
      </c>
      <c r="Q3414">
        <v>-0.6</v>
      </c>
      <c r="V3414">
        <v>1</v>
      </c>
      <c r="W3414" t="s">
        <v>604</v>
      </c>
    </row>
    <row r="3415" spans="1:29" x14ac:dyDescent="0.3">
      <c r="A3415">
        <v>3798</v>
      </c>
      <c r="B3415" s="15" t="s">
        <v>597</v>
      </c>
      <c r="C3415" t="str">
        <f>_xlfn.XLOOKUP($B3415, STANDARDS!$A:$A, STANDARDS!$B:$B,,0,2)</f>
        <v>Manjeri Fm, Ngezi Gp, Belingwe Greenstone Belt</v>
      </c>
      <c r="D3415" t="s">
        <v>542</v>
      </c>
      <c r="J3415" cm="1">
        <f t="array" ref="J3415:L3415">_xlfn.XLOOKUP($C3415, AGE!$A:$A,AGE!$B:$D,,0,2)</f>
        <v>2747</v>
      </c>
      <c r="K3415">
        <v>90</v>
      </c>
      <c r="L3415" t="str">
        <v>Bolhar et al. 2002; Wilson et al 1995 in Bolhar et al. 2002; Prendergast and Wingate 2013</v>
      </c>
      <c r="M3415" t="s">
        <v>599</v>
      </c>
      <c r="P3415" t="s">
        <v>243</v>
      </c>
      <c r="Q3415">
        <v>0.34</v>
      </c>
      <c r="V3415">
        <v>1</v>
      </c>
      <c r="W3415" t="s">
        <v>1370</v>
      </c>
    </row>
    <row r="3416" spans="1:29" x14ac:dyDescent="0.3">
      <c r="A3416">
        <v>3799</v>
      </c>
      <c r="B3416" s="15" t="s">
        <v>597</v>
      </c>
      <c r="C3416" t="str">
        <f>_xlfn.XLOOKUP($B3416, STANDARDS!$A:$A, STANDARDS!$B:$B,,0,2)</f>
        <v>Manjeri Fm, Ngezi Gp, Belingwe Greenstone Belt</v>
      </c>
      <c r="D3416" t="s">
        <v>542</v>
      </c>
      <c r="J3416" cm="1">
        <f t="array" ref="J3416:L3416">_xlfn.XLOOKUP($C3416, AGE!$A:$A,AGE!$B:$D,,0,2)</f>
        <v>2747</v>
      </c>
      <c r="K3416">
        <v>90</v>
      </c>
      <c r="L3416" t="str">
        <v>Bolhar et al. 2002; Wilson et al 1995 in Bolhar et al. 2002; Prendergast and Wingate 2013</v>
      </c>
      <c r="M3416" t="s">
        <v>599</v>
      </c>
      <c r="P3416" t="s">
        <v>243</v>
      </c>
      <c r="Q3416">
        <v>0.08</v>
      </c>
      <c r="V3416">
        <v>1</v>
      </c>
      <c r="W3416" t="s">
        <v>1370</v>
      </c>
    </row>
    <row r="3417" spans="1:29" x14ac:dyDescent="0.3">
      <c r="A3417">
        <v>3800</v>
      </c>
      <c r="B3417" s="15" t="s">
        <v>597</v>
      </c>
      <c r="C3417" t="str">
        <f>_xlfn.XLOOKUP($B3417, STANDARDS!$A:$A, STANDARDS!$B:$B,,0,2)</f>
        <v>Manjeri Fm, Ngezi Gp, Belingwe Greenstone Belt</v>
      </c>
      <c r="D3417" t="s">
        <v>542</v>
      </c>
      <c r="J3417" cm="1">
        <f t="array" ref="J3417:L3417">_xlfn.XLOOKUP($C3417, AGE!$A:$A,AGE!$B:$D,,0,2)</f>
        <v>2747</v>
      </c>
      <c r="K3417">
        <v>90</v>
      </c>
      <c r="L3417" t="str">
        <v>Bolhar et al. 2002; Wilson et al 1995 in Bolhar et al. 2002; Prendergast and Wingate 2013</v>
      </c>
      <c r="M3417" t="s">
        <v>599</v>
      </c>
      <c r="P3417" t="s">
        <v>243</v>
      </c>
      <c r="Q3417">
        <v>-0.14000000000000001</v>
      </c>
      <c r="V3417">
        <v>1</v>
      </c>
      <c r="W3417" t="s">
        <v>1370</v>
      </c>
    </row>
    <row r="3418" spans="1:29" x14ac:dyDescent="0.3">
      <c r="A3418">
        <v>3801</v>
      </c>
      <c r="B3418" s="15" t="s">
        <v>597</v>
      </c>
      <c r="C3418" t="str">
        <f>_xlfn.XLOOKUP($B3418, STANDARDS!$A:$A, STANDARDS!$B:$B,,0,2)</f>
        <v>Manjeri Fm, Ngezi Gp, Belingwe Greenstone Belt</v>
      </c>
      <c r="D3418" t="s">
        <v>542</v>
      </c>
      <c r="J3418" cm="1">
        <f t="array" ref="J3418:L3418">_xlfn.XLOOKUP($C3418, AGE!$A:$A,AGE!$B:$D,,0,2)</f>
        <v>2747</v>
      </c>
      <c r="K3418">
        <v>90</v>
      </c>
      <c r="L3418" t="str">
        <v>Bolhar et al. 2002; Wilson et al 1995 in Bolhar et al. 2002; Prendergast and Wingate 2013</v>
      </c>
      <c r="M3418" t="s">
        <v>599</v>
      </c>
      <c r="P3418" t="s">
        <v>243</v>
      </c>
      <c r="Q3418">
        <v>-0.4</v>
      </c>
      <c r="V3418">
        <v>1</v>
      </c>
      <c r="W3418" t="s">
        <v>1370</v>
      </c>
    </row>
    <row r="3419" spans="1:29" x14ac:dyDescent="0.3">
      <c r="A3419">
        <v>3802</v>
      </c>
      <c r="B3419" s="15" t="s">
        <v>597</v>
      </c>
      <c r="C3419" t="str">
        <f>_xlfn.XLOOKUP($B3419, STANDARDS!$A:$A, STANDARDS!$B:$B,,0,2)</f>
        <v>Manjeri Fm, Ngezi Gp, Belingwe Greenstone Belt</v>
      </c>
      <c r="D3419" t="s">
        <v>542</v>
      </c>
      <c r="J3419" cm="1">
        <f t="array" ref="J3419:L3419">_xlfn.XLOOKUP($C3419, AGE!$A:$A,AGE!$B:$D,,0,2)</f>
        <v>2747</v>
      </c>
      <c r="K3419">
        <v>90</v>
      </c>
      <c r="L3419" t="str">
        <v>Bolhar et al. 2002; Wilson et al 1995 in Bolhar et al. 2002; Prendergast and Wingate 2013</v>
      </c>
      <c r="M3419" t="s">
        <v>599</v>
      </c>
      <c r="P3419" t="s">
        <v>243</v>
      </c>
      <c r="Q3419">
        <v>-0.14000000000000001</v>
      </c>
      <c r="V3419">
        <v>1</v>
      </c>
      <c r="W3419" t="s">
        <v>1370</v>
      </c>
    </row>
    <row r="3420" spans="1:29" x14ac:dyDescent="0.3">
      <c r="A3420">
        <v>3803</v>
      </c>
      <c r="B3420" s="15" t="s">
        <v>597</v>
      </c>
      <c r="C3420" t="str">
        <f>_xlfn.XLOOKUP($B3420, STANDARDS!$A:$A, STANDARDS!$B:$B,,0,2)</f>
        <v>Manjeri Fm, Ngezi Gp, Belingwe Greenstone Belt</v>
      </c>
      <c r="D3420" t="s">
        <v>542</v>
      </c>
      <c r="J3420" cm="1">
        <f t="array" ref="J3420:L3420">_xlfn.XLOOKUP($C3420, AGE!$A:$A,AGE!$B:$D,,0,2)</f>
        <v>2747</v>
      </c>
      <c r="K3420">
        <v>90</v>
      </c>
      <c r="L3420" t="str">
        <v>Bolhar et al. 2002; Wilson et al 1995 in Bolhar et al. 2002; Prendergast and Wingate 2013</v>
      </c>
      <c r="M3420" t="s">
        <v>599</v>
      </c>
      <c r="P3420" t="s">
        <v>243</v>
      </c>
      <c r="Q3420">
        <v>-0.23</v>
      </c>
      <c r="V3420">
        <v>1</v>
      </c>
      <c r="W3420" t="s">
        <v>1370</v>
      </c>
    </row>
    <row r="3421" spans="1:29" x14ac:dyDescent="0.3">
      <c r="A3421">
        <v>3804</v>
      </c>
      <c r="B3421" s="15" t="s">
        <v>597</v>
      </c>
      <c r="C3421" t="str">
        <f>_xlfn.XLOOKUP($B3421, STANDARDS!$A:$A, STANDARDS!$B:$B,,0,2)</f>
        <v>Manjeri Fm, Ngezi Gp, Belingwe Greenstone Belt</v>
      </c>
      <c r="D3421" t="s">
        <v>542</v>
      </c>
      <c r="J3421" cm="1">
        <f t="array" ref="J3421:L3421">_xlfn.XLOOKUP($C3421, AGE!$A:$A,AGE!$B:$D,,0,2)</f>
        <v>2747</v>
      </c>
      <c r="K3421">
        <v>90</v>
      </c>
      <c r="L3421" t="str">
        <v>Bolhar et al. 2002; Wilson et al 1995 in Bolhar et al. 2002; Prendergast and Wingate 2013</v>
      </c>
      <c r="M3421" t="s">
        <v>599</v>
      </c>
      <c r="P3421" t="s">
        <v>243</v>
      </c>
      <c r="Q3421">
        <v>-0.19</v>
      </c>
      <c r="V3421">
        <v>1</v>
      </c>
      <c r="W3421" t="s">
        <v>1370</v>
      </c>
    </row>
    <row r="3422" spans="1:29" x14ac:dyDescent="0.3">
      <c r="A3422">
        <v>3805</v>
      </c>
      <c r="B3422" s="15" t="s">
        <v>597</v>
      </c>
      <c r="C3422" t="str">
        <f>_xlfn.XLOOKUP($B3422, STANDARDS!$A:$A, STANDARDS!$B:$B,,0,2)</f>
        <v>Manjeri Fm, Ngezi Gp, Belingwe Greenstone Belt</v>
      </c>
      <c r="D3422" t="s">
        <v>542</v>
      </c>
      <c r="J3422" cm="1">
        <f t="array" ref="J3422:L3422">_xlfn.XLOOKUP($C3422, AGE!$A:$A,AGE!$B:$D,,0,2)</f>
        <v>2747</v>
      </c>
      <c r="K3422">
        <v>90</v>
      </c>
      <c r="L3422" t="str">
        <v>Bolhar et al. 2002; Wilson et al 1995 in Bolhar et al. 2002; Prendergast and Wingate 2013</v>
      </c>
      <c r="M3422" t="s">
        <v>599</v>
      </c>
      <c r="P3422" t="s">
        <v>243</v>
      </c>
      <c r="Q3422">
        <v>-0.6</v>
      </c>
      <c r="V3422">
        <v>1</v>
      </c>
      <c r="W3422" t="s">
        <v>1370</v>
      </c>
    </row>
    <row r="3423" spans="1:29" x14ac:dyDescent="0.3">
      <c r="A3423">
        <v>3806</v>
      </c>
      <c r="B3423" s="15" t="s">
        <v>597</v>
      </c>
      <c r="C3423" t="str">
        <f>_xlfn.XLOOKUP($B3423, STANDARDS!$A:$A, STANDARDS!$B:$B,,0,2)</f>
        <v>Manjeri Fm, Ngezi Gp, Belingwe Greenstone Belt</v>
      </c>
      <c r="D3423" t="s">
        <v>542</v>
      </c>
      <c r="J3423" cm="1">
        <f t="array" ref="J3423:L3423">_xlfn.XLOOKUP($C3423, AGE!$A:$A,AGE!$B:$D,,0,2)</f>
        <v>2747</v>
      </c>
      <c r="K3423">
        <v>90</v>
      </c>
      <c r="L3423" t="str">
        <v>Bolhar et al. 2002; Wilson et al 1995 in Bolhar et al. 2002; Prendergast and Wingate 2013</v>
      </c>
      <c r="M3423" t="s">
        <v>599</v>
      </c>
      <c r="P3423" t="s">
        <v>243</v>
      </c>
      <c r="Q3423">
        <v>-0.2</v>
      </c>
      <c r="V3423">
        <v>1</v>
      </c>
      <c r="W3423" t="s">
        <v>1370</v>
      </c>
    </row>
    <row r="3424" spans="1:29" x14ac:dyDescent="0.3">
      <c r="A3424">
        <v>3807</v>
      </c>
      <c r="B3424" s="15" t="s">
        <v>597</v>
      </c>
      <c r="C3424" t="str">
        <f>_xlfn.XLOOKUP($B3424, STANDARDS!$A:$A, STANDARDS!$B:$B,,0,2)</f>
        <v>Manjeri Fm, Ngezi Gp, Belingwe Greenstone Belt</v>
      </c>
      <c r="D3424" t="s">
        <v>542</v>
      </c>
      <c r="J3424" cm="1">
        <f t="array" ref="J3424:L3424">_xlfn.XLOOKUP($C3424, AGE!$A:$A,AGE!$B:$D,,0,2)</f>
        <v>2747</v>
      </c>
      <c r="K3424">
        <v>90</v>
      </c>
      <c r="L3424" t="str">
        <v>Bolhar et al. 2002; Wilson et al 1995 in Bolhar et al. 2002; Prendergast and Wingate 2013</v>
      </c>
      <c r="M3424" t="s">
        <v>599</v>
      </c>
      <c r="P3424" t="s">
        <v>243</v>
      </c>
      <c r="Q3424">
        <v>-0.2</v>
      </c>
      <c r="V3424">
        <v>1</v>
      </c>
      <c r="W3424" t="s">
        <v>1370</v>
      </c>
    </row>
    <row r="3425" spans="1:23" x14ac:dyDescent="0.3">
      <c r="A3425">
        <v>3808</v>
      </c>
      <c r="B3425" s="15" t="s">
        <v>597</v>
      </c>
      <c r="C3425" t="str">
        <f>_xlfn.XLOOKUP($B3425, STANDARDS!$A:$A, STANDARDS!$B:$B,,0,2)</f>
        <v>Manjeri Fm, Ngezi Gp, Belingwe Greenstone Belt</v>
      </c>
      <c r="D3425" t="s">
        <v>542</v>
      </c>
      <c r="J3425" cm="1">
        <f t="array" ref="J3425:L3425">_xlfn.XLOOKUP($C3425, AGE!$A:$A,AGE!$B:$D,,0,2)</f>
        <v>2747</v>
      </c>
      <c r="K3425">
        <v>90</v>
      </c>
      <c r="L3425" t="str">
        <v>Bolhar et al. 2002; Wilson et al 1995 in Bolhar et al. 2002; Prendergast and Wingate 2013</v>
      </c>
      <c r="M3425" t="s">
        <v>598</v>
      </c>
      <c r="P3425" t="s">
        <v>243</v>
      </c>
      <c r="Q3425">
        <v>0.33</v>
      </c>
      <c r="V3425">
        <v>1</v>
      </c>
      <c r="W3425" t="s">
        <v>1370</v>
      </c>
    </row>
    <row r="3426" spans="1:23" x14ac:dyDescent="0.3">
      <c r="A3426">
        <v>3809</v>
      </c>
      <c r="B3426" s="15" t="s">
        <v>597</v>
      </c>
      <c r="C3426" t="str">
        <f>_xlfn.XLOOKUP($B3426, STANDARDS!$A:$A, STANDARDS!$B:$B,,0,2)</f>
        <v>Manjeri Fm, Ngezi Gp, Belingwe Greenstone Belt</v>
      </c>
      <c r="D3426" t="s">
        <v>542</v>
      </c>
      <c r="J3426" cm="1">
        <f t="array" ref="J3426:L3426">_xlfn.XLOOKUP($C3426, AGE!$A:$A,AGE!$B:$D,,0,2)</f>
        <v>2747</v>
      </c>
      <c r="K3426">
        <v>90</v>
      </c>
      <c r="L3426" t="str">
        <v>Bolhar et al. 2002; Wilson et al 1995 in Bolhar et al. 2002; Prendergast and Wingate 2013</v>
      </c>
      <c r="M3426" t="s">
        <v>598</v>
      </c>
      <c r="P3426" t="s">
        <v>243</v>
      </c>
      <c r="Q3426">
        <v>0.42</v>
      </c>
      <c r="V3426">
        <v>1</v>
      </c>
      <c r="W3426" t="s">
        <v>1370</v>
      </c>
    </row>
    <row r="3427" spans="1:23" x14ac:dyDescent="0.3">
      <c r="A3427">
        <v>3810</v>
      </c>
      <c r="B3427" s="15" t="s">
        <v>597</v>
      </c>
      <c r="C3427" t="str">
        <f>_xlfn.XLOOKUP($B3427, STANDARDS!$A:$A, STANDARDS!$B:$B,,0,2)</f>
        <v>Manjeri Fm, Ngezi Gp, Belingwe Greenstone Belt</v>
      </c>
      <c r="D3427" t="s">
        <v>542</v>
      </c>
      <c r="J3427" cm="1">
        <f t="array" ref="J3427:L3427">_xlfn.XLOOKUP($C3427, AGE!$A:$A,AGE!$B:$D,,0,2)</f>
        <v>2747</v>
      </c>
      <c r="K3427">
        <v>90</v>
      </c>
      <c r="L3427" t="str">
        <v>Bolhar et al. 2002; Wilson et al 1995 in Bolhar et al. 2002; Prendergast and Wingate 2013</v>
      </c>
      <c r="M3427" t="s">
        <v>598</v>
      </c>
      <c r="P3427" t="s">
        <v>243</v>
      </c>
      <c r="Q3427">
        <v>0.45</v>
      </c>
      <c r="V3427">
        <v>1</v>
      </c>
      <c r="W3427" t="s">
        <v>1370</v>
      </c>
    </row>
    <row r="3428" spans="1:23" x14ac:dyDescent="0.3">
      <c r="A3428">
        <v>3811</v>
      </c>
      <c r="B3428" s="15" t="s">
        <v>600</v>
      </c>
      <c r="C3428" t="str">
        <f>_xlfn.XLOOKUP($B3428, STANDARDS!$A:$A, STANDARDS!$B:$B,,0,2)</f>
        <v>Cheshire Fm, Ngezi Gp, Belingwe Greenstone Belt</v>
      </c>
      <c r="D3428" t="s">
        <v>542</v>
      </c>
      <c r="J3428" cm="1">
        <f t="array" ref="J3428:L3428">_xlfn.XLOOKUP($C3428, AGE!$A:$A,AGE!$B:$D,,0,2)</f>
        <v>2635</v>
      </c>
      <c r="K3428">
        <v>15</v>
      </c>
      <c r="L3428" t="str">
        <v>Bolhar et al. 2002</v>
      </c>
      <c r="M3428" t="s">
        <v>605</v>
      </c>
      <c r="P3428" t="s">
        <v>243</v>
      </c>
      <c r="Q3428">
        <v>-0.08</v>
      </c>
      <c r="V3428">
        <v>1</v>
      </c>
      <c r="W3428" t="s">
        <v>1370</v>
      </c>
    </row>
    <row r="3429" spans="1:23" x14ac:dyDescent="0.3">
      <c r="A3429">
        <v>3812</v>
      </c>
      <c r="B3429" s="15" t="s">
        <v>600</v>
      </c>
      <c r="C3429" t="str">
        <f>_xlfn.XLOOKUP($B3429, STANDARDS!$A:$A, STANDARDS!$B:$B,,0,2)</f>
        <v>Cheshire Fm, Ngezi Gp, Belingwe Greenstone Belt</v>
      </c>
      <c r="D3429" t="s">
        <v>542</v>
      </c>
      <c r="J3429" cm="1">
        <f t="array" ref="J3429:L3429">_xlfn.XLOOKUP($C3429, AGE!$A:$A,AGE!$B:$D,,0,2)</f>
        <v>2635</v>
      </c>
      <c r="K3429">
        <v>15</v>
      </c>
      <c r="L3429" t="str">
        <v>Bolhar et al. 2002</v>
      </c>
      <c r="M3429" t="s">
        <v>605</v>
      </c>
      <c r="P3429" t="s">
        <v>243</v>
      </c>
      <c r="Q3429">
        <v>-0.28000000000000003</v>
      </c>
      <c r="V3429">
        <v>1</v>
      </c>
      <c r="W3429" t="s">
        <v>1370</v>
      </c>
    </row>
    <row r="3430" spans="1:23" x14ac:dyDescent="0.3">
      <c r="A3430">
        <v>3813</v>
      </c>
      <c r="B3430" s="15" t="s">
        <v>600</v>
      </c>
      <c r="C3430" t="str">
        <f>_xlfn.XLOOKUP($B3430, STANDARDS!$A:$A, STANDARDS!$B:$B,,0,2)</f>
        <v>Cheshire Fm, Ngezi Gp, Belingwe Greenstone Belt</v>
      </c>
      <c r="D3430" t="s">
        <v>542</v>
      </c>
      <c r="J3430" cm="1">
        <f t="array" ref="J3430:L3430">_xlfn.XLOOKUP($C3430, AGE!$A:$A,AGE!$B:$D,,0,2)</f>
        <v>2635</v>
      </c>
      <c r="K3430">
        <v>15</v>
      </c>
      <c r="L3430" t="str">
        <v>Bolhar et al. 2002</v>
      </c>
      <c r="M3430" t="s">
        <v>605</v>
      </c>
      <c r="P3430" t="s">
        <v>243</v>
      </c>
      <c r="Q3430">
        <v>0.04</v>
      </c>
      <c r="V3430">
        <v>1</v>
      </c>
      <c r="W3430" t="s">
        <v>1370</v>
      </c>
    </row>
    <row r="3431" spans="1:23" x14ac:dyDescent="0.3">
      <c r="A3431">
        <v>3814</v>
      </c>
      <c r="B3431" s="15" t="s">
        <v>600</v>
      </c>
      <c r="C3431" t="str">
        <f>_xlfn.XLOOKUP($B3431, STANDARDS!$A:$A, STANDARDS!$B:$B,,0,2)</f>
        <v>Cheshire Fm, Ngezi Gp, Belingwe Greenstone Belt</v>
      </c>
      <c r="D3431" t="s">
        <v>542</v>
      </c>
      <c r="J3431" cm="1">
        <f t="array" ref="J3431:L3431">_xlfn.XLOOKUP($C3431, AGE!$A:$A,AGE!$B:$D,,0,2)</f>
        <v>2635</v>
      </c>
      <c r="K3431">
        <v>15</v>
      </c>
      <c r="L3431" t="str">
        <v>Bolhar et al. 2002</v>
      </c>
      <c r="M3431" t="s">
        <v>605</v>
      </c>
      <c r="P3431" t="s">
        <v>243</v>
      </c>
      <c r="Q3431">
        <v>0.04</v>
      </c>
      <c r="V3431">
        <v>1</v>
      </c>
      <c r="W3431" t="s">
        <v>1370</v>
      </c>
    </row>
    <row r="3432" spans="1:23" x14ac:dyDescent="0.3">
      <c r="A3432">
        <v>3815</v>
      </c>
      <c r="B3432" s="15" t="s">
        <v>600</v>
      </c>
      <c r="C3432" t="str">
        <f>_xlfn.XLOOKUP($B3432, STANDARDS!$A:$A, STANDARDS!$B:$B,,0,2)</f>
        <v>Cheshire Fm, Ngezi Gp, Belingwe Greenstone Belt</v>
      </c>
      <c r="D3432" t="s">
        <v>542</v>
      </c>
      <c r="J3432" cm="1">
        <f t="array" ref="J3432:L3432">_xlfn.XLOOKUP($C3432, AGE!$A:$A,AGE!$B:$D,,0,2)</f>
        <v>2635</v>
      </c>
      <c r="K3432">
        <v>15</v>
      </c>
      <c r="L3432" t="str">
        <v>Bolhar et al. 2002</v>
      </c>
      <c r="M3432" t="s">
        <v>605</v>
      </c>
      <c r="P3432" t="s">
        <v>243</v>
      </c>
      <c r="Q3432">
        <v>0.22</v>
      </c>
      <c r="V3432">
        <v>1</v>
      </c>
      <c r="W3432" t="s">
        <v>1370</v>
      </c>
    </row>
    <row r="3433" spans="1:23" x14ac:dyDescent="0.3">
      <c r="A3433">
        <v>3816</v>
      </c>
      <c r="B3433" s="15" t="s">
        <v>600</v>
      </c>
      <c r="C3433" t="str">
        <f>_xlfn.XLOOKUP($B3433, STANDARDS!$A:$A, STANDARDS!$B:$B,,0,2)</f>
        <v>Cheshire Fm, Ngezi Gp, Belingwe Greenstone Belt</v>
      </c>
      <c r="D3433" t="s">
        <v>542</v>
      </c>
      <c r="J3433" cm="1">
        <f t="array" ref="J3433:L3433">_xlfn.XLOOKUP($C3433, AGE!$A:$A,AGE!$B:$D,,0,2)</f>
        <v>2635</v>
      </c>
      <c r="K3433">
        <v>15</v>
      </c>
      <c r="L3433" t="str">
        <v>Bolhar et al. 2002</v>
      </c>
      <c r="M3433" t="s">
        <v>605</v>
      </c>
      <c r="P3433" t="s">
        <v>243</v>
      </c>
      <c r="Q3433">
        <v>-0.33</v>
      </c>
      <c r="V3433">
        <v>1</v>
      </c>
      <c r="W3433" t="s">
        <v>1370</v>
      </c>
    </row>
    <row r="3434" spans="1:23" x14ac:dyDescent="0.3">
      <c r="A3434">
        <v>3817</v>
      </c>
      <c r="B3434" s="15" t="s">
        <v>600</v>
      </c>
      <c r="C3434" t="str">
        <f>_xlfn.XLOOKUP($B3434, STANDARDS!$A:$A, STANDARDS!$B:$B,,0,2)</f>
        <v>Cheshire Fm, Ngezi Gp, Belingwe Greenstone Belt</v>
      </c>
      <c r="D3434" t="s">
        <v>542</v>
      </c>
      <c r="J3434" cm="1">
        <f t="array" ref="J3434:L3434">_xlfn.XLOOKUP($C3434, AGE!$A:$A,AGE!$B:$D,,0,2)</f>
        <v>2635</v>
      </c>
      <c r="K3434">
        <v>15</v>
      </c>
      <c r="L3434" t="str">
        <v>Bolhar et al. 2002</v>
      </c>
      <c r="M3434" t="s">
        <v>605</v>
      </c>
      <c r="P3434" t="s">
        <v>243</v>
      </c>
      <c r="Q3434">
        <v>-0.11</v>
      </c>
      <c r="V3434">
        <v>1</v>
      </c>
      <c r="W3434" t="s">
        <v>1370</v>
      </c>
    </row>
    <row r="3435" spans="1:23" x14ac:dyDescent="0.3">
      <c r="A3435">
        <v>3818</v>
      </c>
      <c r="B3435" s="15" t="s">
        <v>600</v>
      </c>
      <c r="C3435" t="str">
        <f>_xlfn.XLOOKUP($B3435, STANDARDS!$A:$A, STANDARDS!$B:$B,,0,2)</f>
        <v>Cheshire Fm, Ngezi Gp, Belingwe Greenstone Belt</v>
      </c>
      <c r="D3435" t="s">
        <v>542</v>
      </c>
      <c r="J3435" cm="1">
        <f t="array" ref="J3435:L3435">_xlfn.XLOOKUP($C3435, AGE!$A:$A,AGE!$B:$D,,0,2)</f>
        <v>2635</v>
      </c>
      <c r="K3435">
        <v>15</v>
      </c>
      <c r="L3435" t="str">
        <v>Bolhar et al. 2002</v>
      </c>
      <c r="M3435" t="s">
        <v>605</v>
      </c>
      <c r="P3435" t="s">
        <v>243</v>
      </c>
      <c r="Q3435">
        <v>0.12</v>
      </c>
      <c r="V3435">
        <v>1</v>
      </c>
      <c r="W3435" t="s">
        <v>1370</v>
      </c>
    </row>
    <row r="3436" spans="1:23" x14ac:dyDescent="0.3">
      <c r="A3436">
        <v>3819</v>
      </c>
      <c r="B3436" s="15" t="s">
        <v>600</v>
      </c>
      <c r="C3436" t="str">
        <f>_xlfn.XLOOKUP($B3436, STANDARDS!$A:$A, STANDARDS!$B:$B,,0,2)</f>
        <v>Cheshire Fm, Ngezi Gp, Belingwe Greenstone Belt</v>
      </c>
      <c r="D3436" t="s">
        <v>542</v>
      </c>
      <c r="J3436" cm="1">
        <f t="array" ref="J3436:L3436">_xlfn.XLOOKUP($C3436, AGE!$A:$A,AGE!$B:$D,,0,2)</f>
        <v>2635</v>
      </c>
      <c r="K3436">
        <v>15</v>
      </c>
      <c r="L3436" t="str">
        <v>Bolhar et al. 2002</v>
      </c>
      <c r="M3436" t="s">
        <v>605</v>
      </c>
      <c r="P3436" t="s">
        <v>243</v>
      </c>
      <c r="Q3436">
        <v>-0.1</v>
      </c>
      <c r="V3436">
        <v>1</v>
      </c>
      <c r="W3436" t="s">
        <v>1370</v>
      </c>
    </row>
    <row r="3437" spans="1:23" x14ac:dyDescent="0.3">
      <c r="A3437">
        <v>3820</v>
      </c>
      <c r="B3437" s="15" t="s">
        <v>600</v>
      </c>
      <c r="C3437" t="str">
        <f>_xlfn.XLOOKUP($B3437, STANDARDS!$A:$A, STANDARDS!$B:$B,,0,2)</f>
        <v>Cheshire Fm, Ngezi Gp, Belingwe Greenstone Belt</v>
      </c>
      <c r="D3437" t="s">
        <v>542</v>
      </c>
      <c r="J3437" cm="1">
        <f t="array" ref="J3437:L3437">_xlfn.XLOOKUP($C3437, AGE!$A:$A,AGE!$B:$D,,0,2)</f>
        <v>2635</v>
      </c>
      <c r="K3437">
        <v>15</v>
      </c>
      <c r="L3437" t="str">
        <v>Bolhar et al. 2002</v>
      </c>
      <c r="M3437" t="s">
        <v>605</v>
      </c>
      <c r="P3437" t="s">
        <v>243</v>
      </c>
      <c r="Q3437">
        <v>-0.17</v>
      </c>
      <c r="V3437">
        <v>1</v>
      </c>
      <c r="W3437" t="s">
        <v>1370</v>
      </c>
    </row>
    <row r="3438" spans="1:23" x14ac:dyDescent="0.3">
      <c r="A3438">
        <v>3821</v>
      </c>
      <c r="B3438" s="15" t="s">
        <v>600</v>
      </c>
      <c r="C3438" t="str">
        <f>_xlfn.XLOOKUP($B3438, STANDARDS!$A:$A, STANDARDS!$B:$B,,0,2)</f>
        <v>Cheshire Fm, Ngezi Gp, Belingwe Greenstone Belt</v>
      </c>
      <c r="D3438" t="s">
        <v>542</v>
      </c>
      <c r="J3438" cm="1">
        <f t="array" ref="J3438:L3438">_xlfn.XLOOKUP($C3438, AGE!$A:$A,AGE!$B:$D,,0,2)</f>
        <v>2635</v>
      </c>
      <c r="K3438">
        <v>15</v>
      </c>
      <c r="L3438" t="str">
        <v>Bolhar et al. 2002</v>
      </c>
      <c r="M3438" t="s">
        <v>605</v>
      </c>
      <c r="P3438" t="s">
        <v>243</v>
      </c>
      <c r="Q3438">
        <v>-0.13</v>
      </c>
      <c r="V3438">
        <v>1</v>
      </c>
      <c r="W3438" t="s">
        <v>1370</v>
      </c>
    </row>
    <row r="3439" spans="1:23" x14ac:dyDescent="0.3">
      <c r="A3439">
        <v>3822</v>
      </c>
      <c r="B3439" s="15" t="s">
        <v>600</v>
      </c>
      <c r="C3439" t="str">
        <f>_xlfn.XLOOKUP($B3439, STANDARDS!$A:$A, STANDARDS!$B:$B,,0,2)</f>
        <v>Cheshire Fm, Ngezi Gp, Belingwe Greenstone Belt</v>
      </c>
      <c r="D3439" t="s">
        <v>542</v>
      </c>
      <c r="J3439" cm="1">
        <f t="array" ref="J3439:L3439">_xlfn.XLOOKUP($C3439, AGE!$A:$A,AGE!$B:$D,,0,2)</f>
        <v>2635</v>
      </c>
      <c r="K3439">
        <v>15</v>
      </c>
      <c r="L3439" t="str">
        <v>Bolhar et al. 2002</v>
      </c>
      <c r="M3439" t="s">
        <v>605</v>
      </c>
      <c r="P3439" t="s">
        <v>243</v>
      </c>
      <c r="Q3439">
        <v>-0.03</v>
      </c>
      <c r="V3439">
        <v>1</v>
      </c>
      <c r="W3439" t="s">
        <v>1370</v>
      </c>
    </row>
    <row r="3440" spans="1:23" x14ac:dyDescent="0.3">
      <c r="A3440">
        <v>3823</v>
      </c>
      <c r="B3440" s="15" t="s">
        <v>600</v>
      </c>
      <c r="C3440" t="str">
        <f>_xlfn.XLOOKUP($B3440, STANDARDS!$A:$A, STANDARDS!$B:$B,,0,2)</f>
        <v>Cheshire Fm, Ngezi Gp, Belingwe Greenstone Belt</v>
      </c>
      <c r="D3440" t="s">
        <v>542</v>
      </c>
      <c r="J3440" cm="1">
        <f t="array" ref="J3440:L3440">_xlfn.XLOOKUP($C3440, AGE!$A:$A,AGE!$B:$D,,0,2)</f>
        <v>2635</v>
      </c>
      <c r="K3440">
        <v>15</v>
      </c>
      <c r="L3440" t="str">
        <v>Bolhar et al. 2002</v>
      </c>
      <c r="M3440" t="s">
        <v>605</v>
      </c>
      <c r="P3440" t="s">
        <v>243</v>
      </c>
      <c r="Q3440">
        <v>0.33</v>
      </c>
      <c r="V3440">
        <v>1</v>
      </c>
      <c r="W3440" t="s">
        <v>1370</v>
      </c>
    </row>
    <row r="3441" spans="1:23" x14ac:dyDescent="0.3">
      <c r="A3441">
        <v>3824</v>
      </c>
      <c r="B3441" s="15" t="s">
        <v>600</v>
      </c>
      <c r="C3441" t="str">
        <f>_xlfn.XLOOKUP($B3441, STANDARDS!$A:$A, STANDARDS!$B:$B,,0,2)</f>
        <v>Cheshire Fm, Ngezi Gp, Belingwe Greenstone Belt</v>
      </c>
      <c r="D3441" t="s">
        <v>542</v>
      </c>
      <c r="J3441" cm="1">
        <f t="array" ref="J3441:L3441">_xlfn.XLOOKUP($C3441, AGE!$A:$A,AGE!$B:$D,,0,2)</f>
        <v>2635</v>
      </c>
      <c r="K3441">
        <v>15</v>
      </c>
      <c r="L3441" t="str">
        <v>Bolhar et al. 2002</v>
      </c>
      <c r="M3441" t="s">
        <v>605</v>
      </c>
      <c r="P3441" t="s">
        <v>243</v>
      </c>
      <c r="Q3441">
        <v>0</v>
      </c>
      <c r="V3441">
        <v>1</v>
      </c>
      <c r="W3441" t="s">
        <v>1370</v>
      </c>
    </row>
    <row r="3442" spans="1:23" x14ac:dyDescent="0.3">
      <c r="A3442">
        <v>3825</v>
      </c>
      <c r="B3442" s="15" t="s">
        <v>600</v>
      </c>
      <c r="C3442" t="str">
        <f>_xlfn.XLOOKUP($B3442, STANDARDS!$A:$A, STANDARDS!$B:$B,,0,2)</f>
        <v>Cheshire Fm, Ngezi Gp, Belingwe Greenstone Belt</v>
      </c>
      <c r="D3442" t="s">
        <v>542</v>
      </c>
      <c r="J3442" cm="1">
        <f t="array" ref="J3442:L3442">_xlfn.XLOOKUP($C3442, AGE!$A:$A,AGE!$B:$D,,0,2)</f>
        <v>2635</v>
      </c>
      <c r="K3442">
        <v>15</v>
      </c>
      <c r="L3442" t="str">
        <v>Bolhar et al. 2002</v>
      </c>
      <c r="M3442" t="s">
        <v>605</v>
      </c>
      <c r="P3442" t="s">
        <v>243</v>
      </c>
      <c r="Q3442">
        <v>0.01</v>
      </c>
      <c r="V3442">
        <v>1</v>
      </c>
      <c r="W3442" t="s">
        <v>1370</v>
      </c>
    </row>
    <row r="3443" spans="1:23" x14ac:dyDescent="0.3">
      <c r="A3443">
        <v>3826</v>
      </c>
      <c r="B3443" s="15" t="s">
        <v>600</v>
      </c>
      <c r="C3443" t="str">
        <f>_xlfn.XLOOKUP($B3443, STANDARDS!$A:$A, STANDARDS!$B:$B,,0,2)</f>
        <v>Cheshire Fm, Ngezi Gp, Belingwe Greenstone Belt</v>
      </c>
      <c r="D3443" t="s">
        <v>542</v>
      </c>
      <c r="J3443" cm="1">
        <f t="array" ref="J3443:L3443">_xlfn.XLOOKUP($C3443, AGE!$A:$A,AGE!$B:$D,,0,2)</f>
        <v>2635</v>
      </c>
      <c r="K3443">
        <v>15</v>
      </c>
      <c r="L3443" t="str">
        <v>Bolhar et al. 2002</v>
      </c>
      <c r="M3443" t="s">
        <v>605</v>
      </c>
      <c r="P3443" t="s">
        <v>243</v>
      </c>
      <c r="Q3443">
        <v>-0.19</v>
      </c>
      <c r="V3443">
        <v>1</v>
      </c>
      <c r="W3443" t="s">
        <v>1370</v>
      </c>
    </row>
    <row r="3444" spans="1:23" x14ac:dyDescent="0.3">
      <c r="A3444">
        <v>3827</v>
      </c>
      <c r="B3444" s="15" t="s">
        <v>600</v>
      </c>
      <c r="C3444" t="str">
        <f>_xlfn.XLOOKUP($B3444, STANDARDS!$A:$A, STANDARDS!$B:$B,,0,2)</f>
        <v>Cheshire Fm, Ngezi Gp, Belingwe Greenstone Belt</v>
      </c>
      <c r="D3444" t="s">
        <v>542</v>
      </c>
      <c r="J3444" cm="1">
        <f t="array" ref="J3444:L3444">_xlfn.XLOOKUP($C3444, AGE!$A:$A,AGE!$B:$D,,0,2)</f>
        <v>2635</v>
      </c>
      <c r="K3444">
        <v>15</v>
      </c>
      <c r="L3444" t="str">
        <v>Bolhar et al. 2002</v>
      </c>
      <c r="M3444" t="s">
        <v>605</v>
      </c>
      <c r="P3444" t="s">
        <v>243</v>
      </c>
      <c r="Q3444">
        <v>7.0000000000000007E-2</v>
      </c>
      <c r="V3444">
        <v>1</v>
      </c>
      <c r="W3444" t="s">
        <v>1370</v>
      </c>
    </row>
    <row r="3445" spans="1:23" x14ac:dyDescent="0.3">
      <c r="A3445">
        <v>3828</v>
      </c>
      <c r="B3445" s="15" t="s">
        <v>600</v>
      </c>
      <c r="C3445" t="str">
        <f>_xlfn.XLOOKUP($B3445, STANDARDS!$A:$A, STANDARDS!$B:$B,,0,2)</f>
        <v>Cheshire Fm, Ngezi Gp, Belingwe Greenstone Belt</v>
      </c>
      <c r="D3445" t="s">
        <v>542</v>
      </c>
      <c r="J3445" cm="1">
        <f t="array" ref="J3445:L3445">_xlfn.XLOOKUP($C3445, AGE!$A:$A,AGE!$B:$D,,0,2)</f>
        <v>2635</v>
      </c>
      <c r="K3445">
        <v>15</v>
      </c>
      <c r="L3445" t="str">
        <v>Bolhar et al. 2002</v>
      </c>
      <c r="M3445" t="s">
        <v>605</v>
      </c>
      <c r="P3445" t="s">
        <v>243</v>
      </c>
      <c r="Q3445">
        <v>-0.11</v>
      </c>
      <c r="V3445">
        <v>1</v>
      </c>
      <c r="W3445" t="s">
        <v>1370</v>
      </c>
    </row>
    <row r="3446" spans="1:23" x14ac:dyDescent="0.3">
      <c r="A3446">
        <v>3829</v>
      </c>
      <c r="B3446" s="15" t="s">
        <v>600</v>
      </c>
      <c r="C3446" t="str">
        <f>_xlfn.XLOOKUP($B3446, STANDARDS!$A:$A, STANDARDS!$B:$B,,0,2)</f>
        <v>Cheshire Fm, Ngezi Gp, Belingwe Greenstone Belt</v>
      </c>
      <c r="D3446" t="s">
        <v>542</v>
      </c>
      <c r="J3446" cm="1">
        <f t="array" ref="J3446:L3446">_xlfn.XLOOKUP($C3446, AGE!$A:$A,AGE!$B:$D,,0,2)</f>
        <v>2635</v>
      </c>
      <c r="K3446">
        <v>15</v>
      </c>
      <c r="L3446" t="str">
        <v>Bolhar et al. 2002</v>
      </c>
      <c r="M3446" t="s">
        <v>605</v>
      </c>
      <c r="P3446" t="s">
        <v>243</v>
      </c>
      <c r="Q3446">
        <v>-0.14000000000000001</v>
      </c>
      <c r="V3446">
        <v>1</v>
      </c>
      <c r="W3446" t="s">
        <v>1370</v>
      </c>
    </row>
    <row r="3447" spans="1:23" x14ac:dyDescent="0.3">
      <c r="A3447">
        <v>3830</v>
      </c>
      <c r="B3447" s="15" t="s">
        <v>600</v>
      </c>
      <c r="C3447" t="str">
        <f>_xlfn.XLOOKUP($B3447, STANDARDS!$A:$A, STANDARDS!$B:$B,,0,2)</f>
        <v>Cheshire Fm, Ngezi Gp, Belingwe Greenstone Belt</v>
      </c>
      <c r="D3447" t="s">
        <v>542</v>
      </c>
      <c r="J3447" cm="1">
        <f t="array" ref="J3447:L3447">_xlfn.XLOOKUP($C3447, AGE!$A:$A,AGE!$B:$D,,0,2)</f>
        <v>2635</v>
      </c>
      <c r="K3447">
        <v>15</v>
      </c>
      <c r="L3447" t="str">
        <v>Bolhar et al. 2002</v>
      </c>
      <c r="M3447" t="s">
        <v>605</v>
      </c>
      <c r="P3447" t="s">
        <v>243</v>
      </c>
      <c r="Q3447">
        <v>-0.18</v>
      </c>
      <c r="V3447">
        <v>1</v>
      </c>
      <c r="W3447" t="s">
        <v>1370</v>
      </c>
    </row>
    <row r="3448" spans="1:23" x14ac:dyDescent="0.3">
      <c r="A3448">
        <v>3831</v>
      </c>
      <c r="B3448" s="15" t="s">
        <v>600</v>
      </c>
      <c r="C3448" t="str">
        <f>_xlfn.XLOOKUP($B3448, STANDARDS!$A:$A, STANDARDS!$B:$B,,0,2)</f>
        <v>Cheshire Fm, Ngezi Gp, Belingwe Greenstone Belt</v>
      </c>
      <c r="D3448" t="s">
        <v>542</v>
      </c>
      <c r="J3448" cm="1">
        <f t="array" ref="J3448:L3448">_xlfn.XLOOKUP($C3448, AGE!$A:$A,AGE!$B:$D,,0,2)</f>
        <v>2635</v>
      </c>
      <c r="K3448">
        <v>15</v>
      </c>
      <c r="L3448" t="str">
        <v>Bolhar et al. 2002</v>
      </c>
      <c r="M3448" t="s">
        <v>605</v>
      </c>
      <c r="P3448" t="s">
        <v>243</v>
      </c>
      <c r="Q3448">
        <v>0.31</v>
      </c>
      <c r="V3448">
        <v>1</v>
      </c>
      <c r="W3448" t="s">
        <v>1370</v>
      </c>
    </row>
    <row r="3449" spans="1:23" x14ac:dyDescent="0.3">
      <c r="A3449">
        <v>3832</v>
      </c>
      <c r="B3449" s="15" t="s">
        <v>600</v>
      </c>
      <c r="C3449" t="str">
        <f>_xlfn.XLOOKUP($B3449, STANDARDS!$A:$A, STANDARDS!$B:$B,,0,2)</f>
        <v>Cheshire Fm, Ngezi Gp, Belingwe Greenstone Belt</v>
      </c>
      <c r="D3449" t="s">
        <v>542</v>
      </c>
      <c r="J3449" cm="1">
        <f t="array" ref="J3449:L3449">_xlfn.XLOOKUP($C3449, AGE!$A:$A,AGE!$B:$D,,0,2)</f>
        <v>2635</v>
      </c>
      <c r="K3449">
        <v>15</v>
      </c>
      <c r="L3449" t="str">
        <v>Bolhar et al. 2002</v>
      </c>
      <c r="M3449" t="s">
        <v>605</v>
      </c>
      <c r="P3449" t="s">
        <v>243</v>
      </c>
      <c r="Q3449">
        <v>0.21</v>
      </c>
      <c r="V3449">
        <v>1</v>
      </c>
      <c r="W3449" t="s">
        <v>1370</v>
      </c>
    </row>
    <row r="3450" spans="1:23" x14ac:dyDescent="0.3">
      <c r="A3450">
        <v>3833</v>
      </c>
      <c r="B3450" s="15" t="s">
        <v>600</v>
      </c>
      <c r="C3450" t="str">
        <f>_xlfn.XLOOKUP($B3450, STANDARDS!$A:$A, STANDARDS!$B:$B,,0,2)</f>
        <v>Cheshire Fm, Ngezi Gp, Belingwe Greenstone Belt</v>
      </c>
      <c r="D3450" t="s">
        <v>542</v>
      </c>
      <c r="J3450" cm="1">
        <f t="array" ref="J3450:L3450">_xlfn.XLOOKUP($C3450, AGE!$A:$A,AGE!$B:$D,,0,2)</f>
        <v>2635</v>
      </c>
      <c r="K3450">
        <v>15</v>
      </c>
      <c r="L3450" t="str">
        <v>Bolhar et al. 2002</v>
      </c>
      <c r="M3450" t="s">
        <v>605</v>
      </c>
      <c r="P3450" t="s">
        <v>243</v>
      </c>
      <c r="Q3450">
        <v>-0.2</v>
      </c>
      <c r="V3450">
        <v>1</v>
      </c>
      <c r="W3450" t="s">
        <v>1370</v>
      </c>
    </row>
    <row r="3451" spans="1:23" x14ac:dyDescent="0.3">
      <c r="A3451">
        <v>3834</v>
      </c>
      <c r="B3451" s="15" t="s">
        <v>600</v>
      </c>
      <c r="C3451" t="str">
        <f>_xlfn.XLOOKUP($B3451, STANDARDS!$A:$A, STANDARDS!$B:$B,,0,2)</f>
        <v>Cheshire Fm, Ngezi Gp, Belingwe Greenstone Belt</v>
      </c>
      <c r="D3451" t="s">
        <v>542</v>
      </c>
      <c r="J3451" cm="1">
        <f t="array" ref="J3451:L3451">_xlfn.XLOOKUP($C3451, AGE!$A:$A,AGE!$B:$D,,0,2)</f>
        <v>2635</v>
      </c>
      <c r="K3451">
        <v>15</v>
      </c>
      <c r="L3451" t="str">
        <v>Bolhar et al. 2002</v>
      </c>
      <c r="M3451" t="s">
        <v>605</v>
      </c>
      <c r="P3451" t="s">
        <v>243</v>
      </c>
      <c r="Q3451">
        <v>-0.05</v>
      </c>
      <c r="V3451">
        <v>1</v>
      </c>
      <c r="W3451" t="s">
        <v>1370</v>
      </c>
    </row>
    <row r="3452" spans="1:23" x14ac:dyDescent="0.3">
      <c r="A3452">
        <v>3835</v>
      </c>
      <c r="B3452" s="15" t="s">
        <v>600</v>
      </c>
      <c r="C3452" t="str">
        <f>_xlfn.XLOOKUP($B3452, STANDARDS!$A:$A, STANDARDS!$B:$B,,0,2)</f>
        <v>Cheshire Fm, Ngezi Gp, Belingwe Greenstone Belt</v>
      </c>
      <c r="D3452" t="s">
        <v>542</v>
      </c>
      <c r="J3452" cm="1">
        <f t="array" ref="J3452:L3452">_xlfn.XLOOKUP($C3452, AGE!$A:$A,AGE!$B:$D,,0,2)</f>
        <v>2635</v>
      </c>
      <c r="K3452">
        <v>15</v>
      </c>
      <c r="L3452" t="str">
        <v>Bolhar et al. 2002</v>
      </c>
      <c r="M3452" t="s">
        <v>605</v>
      </c>
      <c r="P3452" t="s">
        <v>243</v>
      </c>
      <c r="Q3452">
        <v>0.22</v>
      </c>
      <c r="V3452">
        <v>1</v>
      </c>
      <c r="W3452" t="s">
        <v>1370</v>
      </c>
    </row>
    <row r="3453" spans="1:23" x14ac:dyDescent="0.3">
      <c r="A3453">
        <v>3836</v>
      </c>
      <c r="B3453" s="15" t="s">
        <v>600</v>
      </c>
      <c r="C3453" t="str">
        <f>_xlfn.XLOOKUP($B3453, STANDARDS!$A:$A, STANDARDS!$B:$B,,0,2)</f>
        <v>Cheshire Fm, Ngezi Gp, Belingwe Greenstone Belt</v>
      </c>
      <c r="D3453" t="s">
        <v>542</v>
      </c>
      <c r="J3453" cm="1">
        <f t="array" ref="J3453:L3453">_xlfn.XLOOKUP($C3453, AGE!$A:$A,AGE!$B:$D,,0,2)</f>
        <v>2635</v>
      </c>
      <c r="K3453">
        <v>15</v>
      </c>
      <c r="L3453" t="str">
        <v>Bolhar et al. 2002</v>
      </c>
      <c r="M3453" t="s">
        <v>605</v>
      </c>
      <c r="P3453" t="s">
        <v>243</v>
      </c>
      <c r="Q3453">
        <v>-0.23</v>
      </c>
      <c r="V3453">
        <v>1</v>
      </c>
      <c r="W3453" t="s">
        <v>1370</v>
      </c>
    </row>
    <row r="3454" spans="1:23" x14ac:dyDescent="0.3">
      <c r="A3454">
        <v>3837</v>
      </c>
      <c r="B3454" s="15" t="s">
        <v>600</v>
      </c>
      <c r="C3454" t="str">
        <f>_xlfn.XLOOKUP($B3454, STANDARDS!$A:$A, STANDARDS!$B:$B,,0,2)</f>
        <v>Cheshire Fm, Ngezi Gp, Belingwe Greenstone Belt</v>
      </c>
      <c r="D3454" t="s">
        <v>542</v>
      </c>
      <c r="J3454" cm="1">
        <f t="array" ref="J3454:L3454">_xlfn.XLOOKUP($C3454, AGE!$A:$A,AGE!$B:$D,,0,2)</f>
        <v>2635</v>
      </c>
      <c r="K3454">
        <v>15</v>
      </c>
      <c r="L3454" t="str">
        <v>Bolhar et al. 2002</v>
      </c>
      <c r="M3454" t="s">
        <v>605</v>
      </c>
      <c r="P3454" t="s">
        <v>243</v>
      </c>
      <c r="Q3454">
        <v>-0.2</v>
      </c>
      <c r="V3454">
        <v>1</v>
      </c>
      <c r="W3454" t="s">
        <v>1370</v>
      </c>
    </row>
    <row r="3455" spans="1:23" x14ac:dyDescent="0.3">
      <c r="A3455">
        <v>3838</v>
      </c>
      <c r="B3455" s="15" t="s">
        <v>600</v>
      </c>
      <c r="C3455" t="str">
        <f>_xlfn.XLOOKUP($B3455, STANDARDS!$A:$A, STANDARDS!$B:$B,,0,2)</f>
        <v>Cheshire Fm, Ngezi Gp, Belingwe Greenstone Belt</v>
      </c>
      <c r="D3455" t="s">
        <v>542</v>
      </c>
      <c r="J3455" cm="1">
        <f t="array" ref="J3455:L3455">_xlfn.XLOOKUP($C3455, AGE!$A:$A,AGE!$B:$D,,0,2)</f>
        <v>2635</v>
      </c>
      <c r="K3455">
        <v>15</v>
      </c>
      <c r="L3455" t="str">
        <v>Bolhar et al. 2002</v>
      </c>
      <c r="M3455" t="s">
        <v>605</v>
      </c>
      <c r="P3455" t="s">
        <v>243</v>
      </c>
      <c r="Q3455">
        <v>-0.27</v>
      </c>
      <c r="V3455">
        <v>1</v>
      </c>
      <c r="W3455" t="s">
        <v>1370</v>
      </c>
    </row>
    <row r="3456" spans="1:23" x14ac:dyDescent="0.3">
      <c r="A3456">
        <v>3839</v>
      </c>
      <c r="B3456" s="15" t="s">
        <v>600</v>
      </c>
      <c r="C3456" t="str">
        <f>_xlfn.XLOOKUP($B3456, STANDARDS!$A:$A, STANDARDS!$B:$B,,0,2)</f>
        <v>Cheshire Fm, Ngezi Gp, Belingwe Greenstone Belt</v>
      </c>
      <c r="D3456" t="s">
        <v>542</v>
      </c>
      <c r="J3456" cm="1">
        <f t="array" ref="J3456:L3456">_xlfn.XLOOKUP($C3456, AGE!$A:$A,AGE!$B:$D,,0,2)</f>
        <v>2635</v>
      </c>
      <c r="K3456">
        <v>15</v>
      </c>
      <c r="L3456" t="str">
        <v>Bolhar et al. 2002</v>
      </c>
      <c r="M3456" t="s">
        <v>605</v>
      </c>
      <c r="P3456" t="s">
        <v>243</v>
      </c>
      <c r="Q3456">
        <v>-0.19</v>
      </c>
      <c r="V3456">
        <v>1</v>
      </c>
      <c r="W3456" t="s">
        <v>1370</v>
      </c>
    </row>
    <row r="3457" spans="1:23" x14ac:dyDescent="0.3">
      <c r="A3457">
        <v>3840</v>
      </c>
      <c r="B3457" s="15" t="s">
        <v>600</v>
      </c>
      <c r="C3457" t="str">
        <f>_xlfn.XLOOKUP($B3457, STANDARDS!$A:$A, STANDARDS!$B:$B,,0,2)</f>
        <v>Cheshire Fm, Ngezi Gp, Belingwe Greenstone Belt</v>
      </c>
      <c r="D3457" t="s">
        <v>542</v>
      </c>
      <c r="J3457" cm="1">
        <f t="array" ref="J3457:L3457">_xlfn.XLOOKUP($C3457, AGE!$A:$A,AGE!$B:$D,,0,2)</f>
        <v>2635</v>
      </c>
      <c r="K3457">
        <v>15</v>
      </c>
      <c r="L3457" t="str">
        <v>Bolhar et al. 2002</v>
      </c>
      <c r="M3457" t="s">
        <v>605</v>
      </c>
      <c r="P3457" t="s">
        <v>243</v>
      </c>
      <c r="Q3457">
        <v>-0.38</v>
      </c>
      <c r="V3457">
        <v>1</v>
      </c>
      <c r="W3457" t="s">
        <v>1370</v>
      </c>
    </row>
    <row r="3458" spans="1:23" x14ac:dyDescent="0.3">
      <c r="A3458">
        <v>3841</v>
      </c>
      <c r="B3458" s="15" t="s">
        <v>600</v>
      </c>
      <c r="C3458" t="str">
        <f>_xlfn.XLOOKUP($B3458, STANDARDS!$A:$A, STANDARDS!$B:$B,,0,2)</f>
        <v>Cheshire Fm, Ngezi Gp, Belingwe Greenstone Belt</v>
      </c>
      <c r="D3458" t="s">
        <v>542</v>
      </c>
      <c r="J3458" cm="1">
        <f t="array" ref="J3458:L3458">_xlfn.XLOOKUP($C3458, AGE!$A:$A,AGE!$B:$D,,0,2)</f>
        <v>2635</v>
      </c>
      <c r="K3458">
        <v>15</v>
      </c>
      <c r="L3458" t="str">
        <v>Bolhar et al. 2002</v>
      </c>
      <c r="M3458" t="s">
        <v>605</v>
      </c>
      <c r="P3458" t="s">
        <v>243</v>
      </c>
      <c r="Q3458">
        <v>-0.16</v>
      </c>
      <c r="V3458">
        <v>1</v>
      </c>
      <c r="W3458" t="s">
        <v>1370</v>
      </c>
    </row>
    <row r="3459" spans="1:23" x14ac:dyDescent="0.3">
      <c r="A3459">
        <v>3842</v>
      </c>
      <c r="B3459" s="15" t="s">
        <v>600</v>
      </c>
      <c r="C3459" t="str">
        <f>_xlfn.XLOOKUP($B3459, STANDARDS!$A:$A, STANDARDS!$B:$B,,0,2)</f>
        <v>Cheshire Fm, Ngezi Gp, Belingwe Greenstone Belt</v>
      </c>
      <c r="D3459" t="s">
        <v>542</v>
      </c>
      <c r="J3459" cm="1">
        <f t="array" ref="J3459:L3459">_xlfn.XLOOKUP($C3459, AGE!$A:$A,AGE!$B:$D,,0,2)</f>
        <v>2635</v>
      </c>
      <c r="K3459">
        <v>15</v>
      </c>
      <c r="L3459" t="str">
        <v>Bolhar et al. 2002</v>
      </c>
      <c r="M3459" t="s">
        <v>605</v>
      </c>
      <c r="P3459" t="s">
        <v>243</v>
      </c>
      <c r="Q3459">
        <v>0.12</v>
      </c>
      <c r="V3459">
        <v>1</v>
      </c>
      <c r="W3459" t="s">
        <v>1370</v>
      </c>
    </row>
    <row r="3460" spans="1:23" x14ac:dyDescent="0.3">
      <c r="A3460">
        <v>3843</v>
      </c>
      <c r="B3460" s="15" t="s">
        <v>600</v>
      </c>
      <c r="C3460" t="str">
        <f>_xlfn.XLOOKUP($B3460, STANDARDS!$A:$A, STANDARDS!$B:$B,,0,2)</f>
        <v>Cheshire Fm, Ngezi Gp, Belingwe Greenstone Belt</v>
      </c>
      <c r="D3460" t="s">
        <v>542</v>
      </c>
      <c r="J3460" cm="1">
        <f t="array" ref="J3460:L3460">_xlfn.XLOOKUP($C3460, AGE!$A:$A,AGE!$B:$D,,0,2)</f>
        <v>2635</v>
      </c>
      <c r="K3460">
        <v>15</v>
      </c>
      <c r="L3460" t="str">
        <v>Bolhar et al. 2002</v>
      </c>
      <c r="M3460" t="s">
        <v>605</v>
      </c>
      <c r="P3460" t="s">
        <v>243</v>
      </c>
      <c r="Q3460">
        <v>0.4</v>
      </c>
      <c r="V3460">
        <v>1</v>
      </c>
      <c r="W3460" t="s">
        <v>1370</v>
      </c>
    </row>
    <row r="3461" spans="1:23" x14ac:dyDescent="0.3">
      <c r="A3461">
        <v>3844</v>
      </c>
      <c r="B3461" s="15" t="s">
        <v>600</v>
      </c>
      <c r="C3461" t="str">
        <f>_xlfn.XLOOKUP($B3461, STANDARDS!$A:$A, STANDARDS!$B:$B,,0,2)</f>
        <v>Cheshire Fm, Ngezi Gp, Belingwe Greenstone Belt</v>
      </c>
      <c r="D3461" t="s">
        <v>542</v>
      </c>
      <c r="J3461" cm="1">
        <f t="array" ref="J3461:L3461">_xlfn.XLOOKUP($C3461, AGE!$A:$A,AGE!$B:$D,,0,2)</f>
        <v>2635</v>
      </c>
      <c r="K3461">
        <v>15</v>
      </c>
      <c r="L3461" t="str">
        <v>Bolhar et al. 2002</v>
      </c>
      <c r="M3461" t="s">
        <v>605</v>
      </c>
      <c r="P3461" t="s">
        <v>243</v>
      </c>
      <c r="Q3461">
        <v>0.35</v>
      </c>
      <c r="V3461">
        <v>1</v>
      </c>
      <c r="W3461" t="s">
        <v>1370</v>
      </c>
    </row>
    <row r="3462" spans="1:23" x14ac:dyDescent="0.3">
      <c r="A3462">
        <v>3845</v>
      </c>
      <c r="B3462" s="15" t="s">
        <v>600</v>
      </c>
      <c r="C3462" t="str">
        <f>_xlfn.XLOOKUP($B3462, STANDARDS!$A:$A, STANDARDS!$B:$B,,0,2)</f>
        <v>Cheshire Fm, Ngezi Gp, Belingwe Greenstone Belt</v>
      </c>
      <c r="D3462" t="s">
        <v>542</v>
      </c>
      <c r="J3462" cm="1">
        <f t="array" ref="J3462:L3462">_xlfn.XLOOKUP($C3462, AGE!$A:$A,AGE!$B:$D,,0,2)</f>
        <v>2635</v>
      </c>
      <c r="K3462">
        <v>15</v>
      </c>
      <c r="L3462" t="str">
        <v>Bolhar et al. 2002</v>
      </c>
      <c r="M3462" t="s">
        <v>605</v>
      </c>
      <c r="P3462" t="s">
        <v>243</v>
      </c>
      <c r="Q3462">
        <v>0.57999999999999996</v>
      </c>
      <c r="V3462">
        <v>1</v>
      </c>
      <c r="W3462" t="s">
        <v>1370</v>
      </c>
    </row>
    <row r="3463" spans="1:23" x14ac:dyDescent="0.3">
      <c r="A3463">
        <v>3846</v>
      </c>
      <c r="B3463" s="15" t="s">
        <v>600</v>
      </c>
      <c r="C3463" t="str">
        <f>_xlfn.XLOOKUP($B3463, STANDARDS!$A:$A, STANDARDS!$B:$B,,0,2)</f>
        <v>Cheshire Fm, Ngezi Gp, Belingwe Greenstone Belt</v>
      </c>
      <c r="D3463" t="s">
        <v>542</v>
      </c>
      <c r="J3463" cm="1">
        <f t="array" ref="J3463:L3463">_xlfn.XLOOKUP($C3463, AGE!$A:$A,AGE!$B:$D,,0,2)</f>
        <v>2635</v>
      </c>
      <c r="K3463">
        <v>15</v>
      </c>
      <c r="L3463" t="str">
        <v>Bolhar et al. 2002</v>
      </c>
      <c r="M3463" t="s">
        <v>605</v>
      </c>
      <c r="P3463" t="s">
        <v>243</v>
      </c>
      <c r="Q3463">
        <v>-0.41</v>
      </c>
      <c r="V3463">
        <v>1</v>
      </c>
      <c r="W3463" t="s">
        <v>1370</v>
      </c>
    </row>
    <row r="3464" spans="1:23" x14ac:dyDescent="0.3">
      <c r="A3464">
        <v>3847</v>
      </c>
      <c r="B3464" s="15" t="s">
        <v>600</v>
      </c>
      <c r="C3464" t="str">
        <f>_xlfn.XLOOKUP($B3464, STANDARDS!$A:$A, STANDARDS!$B:$B,,0,2)</f>
        <v>Cheshire Fm, Ngezi Gp, Belingwe Greenstone Belt</v>
      </c>
      <c r="D3464" t="s">
        <v>542</v>
      </c>
      <c r="J3464" cm="1">
        <f t="array" ref="J3464:L3464">_xlfn.XLOOKUP($C3464, AGE!$A:$A,AGE!$B:$D,,0,2)</f>
        <v>2635</v>
      </c>
      <c r="K3464">
        <v>15</v>
      </c>
      <c r="L3464" t="str">
        <v>Bolhar et al. 2002</v>
      </c>
      <c r="M3464" t="s">
        <v>605</v>
      </c>
      <c r="P3464" t="s">
        <v>243</v>
      </c>
      <c r="Q3464">
        <v>-0.34</v>
      </c>
      <c r="V3464">
        <v>1</v>
      </c>
      <c r="W3464" t="s">
        <v>1370</v>
      </c>
    </row>
    <row r="3465" spans="1:23" x14ac:dyDescent="0.3">
      <c r="A3465">
        <v>3848</v>
      </c>
      <c r="B3465" s="15" t="s">
        <v>600</v>
      </c>
      <c r="C3465" t="str">
        <f>_xlfn.XLOOKUP($B3465, STANDARDS!$A:$A, STANDARDS!$B:$B,,0,2)</f>
        <v>Cheshire Fm, Ngezi Gp, Belingwe Greenstone Belt</v>
      </c>
      <c r="D3465" t="s">
        <v>542</v>
      </c>
      <c r="J3465" cm="1">
        <f t="array" ref="J3465:L3465">_xlfn.XLOOKUP($C3465, AGE!$A:$A,AGE!$B:$D,,0,2)</f>
        <v>2635</v>
      </c>
      <c r="K3465">
        <v>15</v>
      </c>
      <c r="L3465" t="str">
        <v>Bolhar et al. 2002</v>
      </c>
      <c r="M3465" t="s">
        <v>605</v>
      </c>
      <c r="P3465" t="s">
        <v>243</v>
      </c>
      <c r="Q3465">
        <v>-0.16</v>
      </c>
      <c r="V3465">
        <v>1</v>
      </c>
      <c r="W3465" t="s">
        <v>1370</v>
      </c>
    </row>
    <row r="3466" spans="1:23" x14ac:dyDescent="0.3">
      <c r="A3466">
        <v>3849</v>
      </c>
      <c r="B3466" s="15" t="s">
        <v>600</v>
      </c>
      <c r="C3466" t="str">
        <f>_xlfn.XLOOKUP($B3466, STANDARDS!$A:$A, STANDARDS!$B:$B,,0,2)</f>
        <v>Cheshire Fm, Ngezi Gp, Belingwe Greenstone Belt</v>
      </c>
      <c r="D3466" t="s">
        <v>542</v>
      </c>
      <c r="J3466" cm="1">
        <f t="array" ref="J3466:L3466">_xlfn.XLOOKUP($C3466, AGE!$A:$A,AGE!$B:$D,,0,2)</f>
        <v>2635</v>
      </c>
      <c r="K3466">
        <v>15</v>
      </c>
      <c r="L3466" t="str">
        <v>Bolhar et al. 2002</v>
      </c>
      <c r="M3466" t="s">
        <v>605</v>
      </c>
      <c r="P3466" t="s">
        <v>243</v>
      </c>
      <c r="Q3466">
        <v>-0.28000000000000003</v>
      </c>
      <c r="V3466">
        <v>1</v>
      </c>
      <c r="W3466" t="s">
        <v>1370</v>
      </c>
    </row>
    <row r="3467" spans="1:23" x14ac:dyDescent="0.3">
      <c r="A3467">
        <v>3850</v>
      </c>
      <c r="B3467" s="15" t="s">
        <v>600</v>
      </c>
      <c r="C3467" t="str">
        <f>_xlfn.XLOOKUP($B3467, STANDARDS!$A:$A, STANDARDS!$B:$B,,0,2)</f>
        <v>Cheshire Fm, Ngezi Gp, Belingwe Greenstone Belt</v>
      </c>
      <c r="D3467" t="s">
        <v>542</v>
      </c>
      <c r="J3467" cm="1">
        <f t="array" ref="J3467:L3467">_xlfn.XLOOKUP($C3467, AGE!$A:$A,AGE!$B:$D,,0,2)</f>
        <v>2635</v>
      </c>
      <c r="K3467">
        <v>15</v>
      </c>
      <c r="L3467" t="str">
        <v>Bolhar et al. 2002</v>
      </c>
      <c r="M3467" t="s">
        <v>605</v>
      </c>
      <c r="P3467" t="s">
        <v>243</v>
      </c>
      <c r="Q3467">
        <v>-0.19</v>
      </c>
      <c r="V3467">
        <v>1</v>
      </c>
      <c r="W3467" t="s">
        <v>1370</v>
      </c>
    </row>
    <row r="3468" spans="1:23" x14ac:dyDescent="0.3">
      <c r="A3468">
        <v>3851</v>
      </c>
      <c r="B3468" s="15" t="s">
        <v>600</v>
      </c>
      <c r="C3468" t="str">
        <f>_xlfn.XLOOKUP($B3468, STANDARDS!$A:$A, STANDARDS!$B:$B,,0,2)</f>
        <v>Cheshire Fm, Ngezi Gp, Belingwe Greenstone Belt</v>
      </c>
      <c r="D3468" t="s">
        <v>542</v>
      </c>
      <c r="J3468" cm="1">
        <f t="array" ref="J3468:L3468">_xlfn.XLOOKUP($C3468, AGE!$A:$A,AGE!$B:$D,,0,2)</f>
        <v>2635</v>
      </c>
      <c r="K3468">
        <v>15</v>
      </c>
      <c r="L3468" t="str">
        <v>Bolhar et al. 2002</v>
      </c>
      <c r="M3468" t="s">
        <v>605</v>
      </c>
      <c r="P3468" t="s">
        <v>243</v>
      </c>
      <c r="Q3468">
        <v>-0.03</v>
      </c>
      <c r="V3468">
        <v>1</v>
      </c>
      <c r="W3468" t="s">
        <v>1370</v>
      </c>
    </row>
    <row r="3469" spans="1:23" x14ac:dyDescent="0.3">
      <c r="A3469">
        <v>3852</v>
      </c>
      <c r="B3469" s="15" t="s">
        <v>600</v>
      </c>
      <c r="C3469" t="str">
        <f>_xlfn.XLOOKUP($B3469, STANDARDS!$A:$A, STANDARDS!$B:$B,,0,2)</f>
        <v>Cheshire Fm, Ngezi Gp, Belingwe Greenstone Belt</v>
      </c>
      <c r="D3469" t="s">
        <v>542</v>
      </c>
      <c r="J3469" cm="1">
        <f t="array" ref="J3469:L3469">_xlfn.XLOOKUP($C3469, AGE!$A:$A,AGE!$B:$D,,0,2)</f>
        <v>2635</v>
      </c>
      <c r="K3469">
        <v>15</v>
      </c>
      <c r="L3469" t="str">
        <v>Bolhar et al. 2002</v>
      </c>
      <c r="M3469" t="s">
        <v>605</v>
      </c>
      <c r="P3469" t="s">
        <v>243</v>
      </c>
      <c r="Q3469">
        <v>0.28000000000000003</v>
      </c>
      <c r="V3469">
        <v>1</v>
      </c>
      <c r="W3469" t="s">
        <v>1370</v>
      </c>
    </row>
    <row r="3470" spans="1:23" x14ac:dyDescent="0.3">
      <c r="A3470">
        <v>3853</v>
      </c>
      <c r="B3470" s="15" t="s">
        <v>600</v>
      </c>
      <c r="C3470" t="str">
        <f>_xlfn.XLOOKUP($B3470, STANDARDS!$A:$A, STANDARDS!$B:$B,,0,2)</f>
        <v>Cheshire Fm, Ngezi Gp, Belingwe Greenstone Belt</v>
      </c>
      <c r="D3470" t="s">
        <v>542</v>
      </c>
      <c r="J3470" cm="1">
        <f t="array" ref="J3470:L3470">_xlfn.XLOOKUP($C3470, AGE!$A:$A,AGE!$B:$D,,0,2)</f>
        <v>2635</v>
      </c>
      <c r="K3470">
        <v>15</v>
      </c>
      <c r="L3470" t="str">
        <v>Bolhar et al. 2002</v>
      </c>
      <c r="M3470" t="s">
        <v>605</v>
      </c>
      <c r="P3470" t="s">
        <v>243</v>
      </c>
      <c r="Q3470">
        <v>0.03</v>
      </c>
      <c r="V3470">
        <v>1</v>
      </c>
      <c r="W3470" t="s">
        <v>1370</v>
      </c>
    </row>
    <row r="3471" spans="1:23" x14ac:dyDescent="0.3">
      <c r="A3471">
        <v>3854</v>
      </c>
      <c r="B3471" s="15" t="s">
        <v>600</v>
      </c>
      <c r="C3471" t="str">
        <f>_xlfn.XLOOKUP($B3471, STANDARDS!$A:$A, STANDARDS!$B:$B,,0,2)</f>
        <v>Cheshire Fm, Ngezi Gp, Belingwe Greenstone Belt</v>
      </c>
      <c r="D3471" t="s">
        <v>542</v>
      </c>
      <c r="J3471" cm="1">
        <f t="array" ref="J3471:L3471">_xlfn.XLOOKUP($C3471, AGE!$A:$A,AGE!$B:$D,,0,2)</f>
        <v>2635</v>
      </c>
      <c r="K3471">
        <v>15</v>
      </c>
      <c r="L3471" t="str">
        <v>Bolhar et al. 2002</v>
      </c>
      <c r="M3471" t="s">
        <v>605</v>
      </c>
      <c r="P3471" t="s">
        <v>243</v>
      </c>
      <c r="Q3471">
        <v>0.4</v>
      </c>
      <c r="V3471">
        <v>1</v>
      </c>
      <c r="W3471" t="s">
        <v>1370</v>
      </c>
    </row>
    <row r="3472" spans="1:23" x14ac:dyDescent="0.3">
      <c r="A3472">
        <v>3855</v>
      </c>
      <c r="B3472" s="15" t="s">
        <v>600</v>
      </c>
      <c r="C3472" t="str">
        <f>_xlfn.XLOOKUP($B3472, STANDARDS!$A:$A, STANDARDS!$B:$B,,0,2)</f>
        <v>Cheshire Fm, Ngezi Gp, Belingwe Greenstone Belt</v>
      </c>
      <c r="D3472" t="s">
        <v>542</v>
      </c>
      <c r="J3472" cm="1">
        <f t="array" ref="J3472:L3472">_xlfn.XLOOKUP($C3472, AGE!$A:$A,AGE!$B:$D,,0,2)</f>
        <v>2635</v>
      </c>
      <c r="K3472">
        <v>15</v>
      </c>
      <c r="L3472" t="str">
        <v>Bolhar et al. 2002</v>
      </c>
      <c r="M3472" t="s">
        <v>605</v>
      </c>
      <c r="P3472" t="s">
        <v>243</v>
      </c>
      <c r="Q3472">
        <v>0.05</v>
      </c>
      <c r="V3472">
        <v>1</v>
      </c>
      <c r="W3472" t="s">
        <v>1370</v>
      </c>
    </row>
    <row r="3473" spans="1:23" x14ac:dyDescent="0.3">
      <c r="A3473">
        <v>3856</v>
      </c>
      <c r="B3473" s="15" t="s">
        <v>600</v>
      </c>
      <c r="C3473" t="str">
        <f>_xlfn.XLOOKUP($B3473, STANDARDS!$A:$A, STANDARDS!$B:$B,,0,2)</f>
        <v>Cheshire Fm, Ngezi Gp, Belingwe Greenstone Belt</v>
      </c>
      <c r="D3473" t="s">
        <v>542</v>
      </c>
      <c r="J3473" cm="1">
        <f t="array" ref="J3473:L3473">_xlfn.XLOOKUP($C3473, AGE!$A:$A,AGE!$B:$D,,0,2)</f>
        <v>2635</v>
      </c>
      <c r="K3473">
        <v>15</v>
      </c>
      <c r="L3473" t="str">
        <v>Bolhar et al. 2002</v>
      </c>
      <c r="M3473" t="s">
        <v>605</v>
      </c>
      <c r="P3473" t="s">
        <v>243</v>
      </c>
      <c r="Q3473">
        <v>0.22</v>
      </c>
      <c r="V3473">
        <v>1</v>
      </c>
      <c r="W3473" t="s">
        <v>1370</v>
      </c>
    </row>
    <row r="3474" spans="1:23" x14ac:dyDescent="0.3">
      <c r="A3474">
        <v>3857</v>
      </c>
      <c r="B3474" s="15" t="s">
        <v>600</v>
      </c>
      <c r="C3474" t="str">
        <f>_xlfn.XLOOKUP($B3474, STANDARDS!$A:$A, STANDARDS!$B:$B,,0,2)</f>
        <v>Cheshire Fm, Ngezi Gp, Belingwe Greenstone Belt</v>
      </c>
      <c r="D3474" t="s">
        <v>542</v>
      </c>
      <c r="J3474" cm="1">
        <f t="array" ref="J3474:L3474">_xlfn.XLOOKUP($C3474, AGE!$A:$A,AGE!$B:$D,,0,2)</f>
        <v>2635</v>
      </c>
      <c r="K3474">
        <v>15</v>
      </c>
      <c r="L3474" t="str">
        <v>Bolhar et al. 2002</v>
      </c>
      <c r="M3474" t="s">
        <v>605</v>
      </c>
      <c r="P3474" t="s">
        <v>243</v>
      </c>
      <c r="Q3474">
        <f>--0.15</f>
        <v>0.15</v>
      </c>
      <c r="V3474">
        <v>1</v>
      </c>
      <c r="W3474" t="s">
        <v>1370</v>
      </c>
    </row>
    <row r="3475" spans="1:23" x14ac:dyDescent="0.3">
      <c r="A3475">
        <v>3858</v>
      </c>
      <c r="B3475" s="15" t="s">
        <v>600</v>
      </c>
      <c r="C3475" t="str">
        <f>_xlfn.XLOOKUP($B3475, STANDARDS!$A:$A, STANDARDS!$B:$B,,0,2)</f>
        <v>Cheshire Fm, Ngezi Gp, Belingwe Greenstone Belt</v>
      </c>
      <c r="D3475" t="s">
        <v>542</v>
      </c>
      <c r="J3475" cm="1">
        <f t="array" ref="J3475:L3475">_xlfn.XLOOKUP($C3475, AGE!$A:$A,AGE!$B:$D,,0,2)</f>
        <v>2635</v>
      </c>
      <c r="K3475">
        <v>15</v>
      </c>
      <c r="L3475" t="str">
        <v>Bolhar et al. 2002</v>
      </c>
      <c r="M3475" t="s">
        <v>605</v>
      </c>
      <c r="P3475" t="s">
        <v>243</v>
      </c>
      <c r="Q3475">
        <v>0.05</v>
      </c>
      <c r="V3475">
        <v>1</v>
      </c>
      <c r="W3475" t="s">
        <v>1370</v>
      </c>
    </row>
    <row r="3476" spans="1:23" x14ac:dyDescent="0.3">
      <c r="A3476">
        <v>3859</v>
      </c>
      <c r="B3476" s="15" t="s">
        <v>600</v>
      </c>
      <c r="C3476" t="str">
        <f>_xlfn.XLOOKUP($B3476, STANDARDS!$A:$A, STANDARDS!$B:$B,,0,2)</f>
        <v>Cheshire Fm, Ngezi Gp, Belingwe Greenstone Belt</v>
      </c>
      <c r="D3476" t="s">
        <v>542</v>
      </c>
      <c r="J3476" cm="1">
        <f t="array" ref="J3476:L3476">_xlfn.XLOOKUP($C3476, AGE!$A:$A,AGE!$B:$D,,0,2)</f>
        <v>2635</v>
      </c>
      <c r="K3476">
        <v>15</v>
      </c>
      <c r="L3476" t="str">
        <v>Bolhar et al. 2002</v>
      </c>
      <c r="M3476" t="s">
        <v>605</v>
      </c>
      <c r="P3476" t="s">
        <v>243</v>
      </c>
      <c r="Q3476">
        <v>-0.04</v>
      </c>
      <c r="V3476">
        <v>1</v>
      </c>
      <c r="W3476" t="s">
        <v>1370</v>
      </c>
    </row>
    <row r="3477" spans="1:23" x14ac:dyDescent="0.3">
      <c r="A3477">
        <v>3860</v>
      </c>
      <c r="B3477" s="15" t="s">
        <v>600</v>
      </c>
      <c r="C3477" t="str">
        <f>_xlfn.XLOOKUP($B3477, STANDARDS!$A:$A, STANDARDS!$B:$B,,0,2)</f>
        <v>Cheshire Fm, Ngezi Gp, Belingwe Greenstone Belt</v>
      </c>
      <c r="D3477" t="s">
        <v>542</v>
      </c>
      <c r="J3477" cm="1">
        <f t="array" ref="J3477:L3477">_xlfn.XLOOKUP($C3477, AGE!$A:$A,AGE!$B:$D,,0,2)</f>
        <v>2635</v>
      </c>
      <c r="K3477">
        <v>15</v>
      </c>
      <c r="L3477" t="str">
        <v>Bolhar et al. 2002</v>
      </c>
      <c r="M3477" t="s">
        <v>605</v>
      </c>
      <c r="P3477" t="s">
        <v>243</v>
      </c>
      <c r="Q3477">
        <v>-0.09</v>
      </c>
      <c r="V3477">
        <v>1</v>
      </c>
      <c r="W3477" t="s">
        <v>1370</v>
      </c>
    </row>
    <row r="3478" spans="1:23" x14ac:dyDescent="0.3">
      <c r="A3478">
        <v>3861</v>
      </c>
      <c r="B3478" s="15" t="s">
        <v>600</v>
      </c>
      <c r="C3478" t="str">
        <f>_xlfn.XLOOKUP($B3478, STANDARDS!$A:$A, STANDARDS!$B:$B,,0,2)</f>
        <v>Cheshire Fm, Ngezi Gp, Belingwe Greenstone Belt</v>
      </c>
      <c r="D3478" t="s">
        <v>542</v>
      </c>
      <c r="J3478" cm="1">
        <f t="array" ref="J3478:L3478">_xlfn.XLOOKUP($C3478, AGE!$A:$A,AGE!$B:$D,,0,2)</f>
        <v>2635</v>
      </c>
      <c r="K3478">
        <v>15</v>
      </c>
      <c r="L3478" t="str">
        <v>Bolhar et al. 2002</v>
      </c>
      <c r="M3478" t="s">
        <v>605</v>
      </c>
      <c r="P3478" t="s">
        <v>243</v>
      </c>
      <c r="Q3478">
        <v>0.08</v>
      </c>
      <c r="V3478">
        <v>1</v>
      </c>
      <c r="W3478" t="s">
        <v>1370</v>
      </c>
    </row>
    <row r="3479" spans="1:23" x14ac:dyDescent="0.3">
      <c r="A3479">
        <v>3862</v>
      </c>
      <c r="B3479" s="15" t="s">
        <v>600</v>
      </c>
      <c r="C3479" t="str">
        <f>_xlfn.XLOOKUP($B3479, STANDARDS!$A:$A, STANDARDS!$B:$B,,0,2)</f>
        <v>Cheshire Fm, Ngezi Gp, Belingwe Greenstone Belt</v>
      </c>
      <c r="D3479" t="s">
        <v>542</v>
      </c>
      <c r="J3479" cm="1">
        <f t="array" ref="J3479:L3479">_xlfn.XLOOKUP($C3479, AGE!$A:$A,AGE!$B:$D,,0,2)</f>
        <v>2635</v>
      </c>
      <c r="K3479">
        <v>15</v>
      </c>
      <c r="L3479" t="str">
        <v>Bolhar et al. 2002</v>
      </c>
      <c r="M3479" t="s">
        <v>605</v>
      </c>
      <c r="P3479" t="s">
        <v>243</v>
      </c>
      <c r="Q3479">
        <v>0.11</v>
      </c>
      <c r="V3479">
        <v>1</v>
      </c>
      <c r="W3479" t="s">
        <v>1370</v>
      </c>
    </row>
    <row r="3480" spans="1:23" x14ac:dyDescent="0.3">
      <c r="A3480">
        <v>3863</v>
      </c>
      <c r="B3480" s="15" t="s">
        <v>600</v>
      </c>
      <c r="C3480" t="str">
        <f>_xlfn.XLOOKUP($B3480, STANDARDS!$A:$A, STANDARDS!$B:$B,,0,2)</f>
        <v>Cheshire Fm, Ngezi Gp, Belingwe Greenstone Belt</v>
      </c>
      <c r="D3480" t="s">
        <v>542</v>
      </c>
      <c r="J3480" cm="1">
        <f t="array" ref="J3480:L3480">_xlfn.XLOOKUP($C3480, AGE!$A:$A,AGE!$B:$D,,0,2)</f>
        <v>2635</v>
      </c>
      <c r="K3480">
        <v>15</v>
      </c>
      <c r="L3480" t="str">
        <v>Bolhar et al. 2002</v>
      </c>
      <c r="M3480" t="s">
        <v>605</v>
      </c>
      <c r="P3480" t="s">
        <v>243</v>
      </c>
      <c r="Q3480">
        <v>0.02</v>
      </c>
      <c r="V3480">
        <v>1</v>
      </c>
      <c r="W3480" t="s">
        <v>1370</v>
      </c>
    </row>
    <row r="3481" spans="1:23" x14ac:dyDescent="0.3">
      <c r="A3481">
        <v>3864</v>
      </c>
      <c r="B3481" s="15" t="s">
        <v>600</v>
      </c>
      <c r="C3481" t="str">
        <f>_xlfn.XLOOKUP($B3481, STANDARDS!$A:$A, STANDARDS!$B:$B,,0,2)</f>
        <v>Cheshire Fm, Ngezi Gp, Belingwe Greenstone Belt</v>
      </c>
      <c r="D3481" t="s">
        <v>542</v>
      </c>
      <c r="J3481" cm="1">
        <f t="array" ref="J3481:L3481">_xlfn.XLOOKUP($C3481, AGE!$A:$A,AGE!$B:$D,,0,2)</f>
        <v>2635</v>
      </c>
      <c r="K3481">
        <v>15</v>
      </c>
      <c r="L3481" t="str">
        <v>Bolhar et al. 2002</v>
      </c>
      <c r="M3481" t="s">
        <v>605</v>
      </c>
      <c r="P3481" t="s">
        <v>243</v>
      </c>
      <c r="Q3481">
        <v>-0.08</v>
      </c>
      <c r="V3481">
        <v>1</v>
      </c>
      <c r="W3481" t="s">
        <v>1370</v>
      </c>
    </row>
    <row r="3482" spans="1:23" x14ac:dyDescent="0.3">
      <c r="A3482">
        <v>3865</v>
      </c>
      <c r="B3482" s="15" t="s">
        <v>600</v>
      </c>
      <c r="C3482" t="str">
        <f>_xlfn.XLOOKUP($B3482, STANDARDS!$A:$A, STANDARDS!$B:$B,,0,2)</f>
        <v>Cheshire Fm, Ngezi Gp, Belingwe Greenstone Belt</v>
      </c>
      <c r="D3482" t="s">
        <v>542</v>
      </c>
      <c r="J3482" cm="1">
        <f t="array" ref="J3482:L3482">_xlfn.XLOOKUP($C3482, AGE!$A:$A,AGE!$B:$D,,0,2)</f>
        <v>2635</v>
      </c>
      <c r="K3482">
        <v>15</v>
      </c>
      <c r="L3482" t="str">
        <v>Bolhar et al. 2002</v>
      </c>
      <c r="M3482" t="s">
        <v>605</v>
      </c>
      <c r="P3482" t="s">
        <v>243</v>
      </c>
      <c r="Q3482">
        <v>0.11</v>
      </c>
      <c r="V3482">
        <v>1</v>
      </c>
      <c r="W3482" t="s">
        <v>1370</v>
      </c>
    </row>
    <row r="3483" spans="1:23" x14ac:dyDescent="0.3">
      <c r="A3483">
        <v>3866</v>
      </c>
      <c r="B3483" s="15" t="s">
        <v>600</v>
      </c>
      <c r="C3483" t="str">
        <f>_xlfn.XLOOKUP($B3483, STANDARDS!$A:$A, STANDARDS!$B:$B,,0,2)</f>
        <v>Cheshire Fm, Ngezi Gp, Belingwe Greenstone Belt</v>
      </c>
      <c r="D3483" t="s">
        <v>542</v>
      </c>
      <c r="J3483" cm="1">
        <f t="array" ref="J3483:L3483">_xlfn.XLOOKUP($C3483, AGE!$A:$A,AGE!$B:$D,,0,2)</f>
        <v>2635</v>
      </c>
      <c r="K3483">
        <v>15</v>
      </c>
      <c r="L3483" t="str">
        <v>Bolhar et al. 2002</v>
      </c>
      <c r="M3483" t="s">
        <v>605</v>
      </c>
      <c r="P3483" t="s">
        <v>243</v>
      </c>
      <c r="Q3483">
        <v>0.02</v>
      </c>
      <c r="V3483">
        <v>1</v>
      </c>
      <c r="W3483" t="s">
        <v>1370</v>
      </c>
    </row>
    <row r="3484" spans="1:23" x14ac:dyDescent="0.3">
      <c r="A3484">
        <v>3867</v>
      </c>
      <c r="B3484" s="15" t="s">
        <v>600</v>
      </c>
      <c r="C3484" t="str">
        <f>_xlfn.XLOOKUP($B3484, STANDARDS!$A:$A, STANDARDS!$B:$B,,0,2)</f>
        <v>Cheshire Fm, Ngezi Gp, Belingwe Greenstone Belt</v>
      </c>
      <c r="D3484" t="s">
        <v>542</v>
      </c>
      <c r="J3484" cm="1">
        <f t="array" ref="J3484:L3484">_xlfn.XLOOKUP($C3484, AGE!$A:$A,AGE!$B:$D,,0,2)</f>
        <v>2635</v>
      </c>
      <c r="K3484">
        <v>15</v>
      </c>
      <c r="L3484" t="str">
        <v>Bolhar et al. 2002</v>
      </c>
      <c r="M3484" t="s">
        <v>605</v>
      </c>
      <c r="P3484" t="s">
        <v>243</v>
      </c>
      <c r="Q3484">
        <v>-0.08</v>
      </c>
      <c r="V3484">
        <v>1</v>
      </c>
      <c r="W3484" t="s">
        <v>1370</v>
      </c>
    </row>
    <row r="3485" spans="1:23" x14ac:dyDescent="0.3">
      <c r="A3485">
        <v>3868</v>
      </c>
      <c r="B3485" s="15" t="s">
        <v>600</v>
      </c>
      <c r="C3485" t="str">
        <f>_xlfn.XLOOKUP($B3485, STANDARDS!$A:$A, STANDARDS!$B:$B,,0,2)</f>
        <v>Cheshire Fm, Ngezi Gp, Belingwe Greenstone Belt</v>
      </c>
      <c r="D3485" t="s">
        <v>542</v>
      </c>
      <c r="J3485" cm="1">
        <f t="array" ref="J3485:L3485">_xlfn.XLOOKUP($C3485, AGE!$A:$A,AGE!$B:$D,,0,2)</f>
        <v>2635</v>
      </c>
      <c r="K3485">
        <v>15</v>
      </c>
      <c r="L3485" t="str">
        <v>Bolhar et al. 2002</v>
      </c>
      <c r="M3485" t="s">
        <v>605</v>
      </c>
      <c r="P3485" t="s">
        <v>243</v>
      </c>
      <c r="Q3485">
        <v>-0.06</v>
      </c>
      <c r="V3485">
        <v>1</v>
      </c>
      <c r="W3485" t="s">
        <v>1370</v>
      </c>
    </row>
    <row r="3486" spans="1:23" x14ac:dyDescent="0.3">
      <c r="A3486">
        <v>3869</v>
      </c>
      <c r="B3486" s="15" t="s">
        <v>600</v>
      </c>
      <c r="C3486" t="str">
        <f>_xlfn.XLOOKUP($B3486, STANDARDS!$A:$A, STANDARDS!$B:$B,,0,2)</f>
        <v>Cheshire Fm, Ngezi Gp, Belingwe Greenstone Belt</v>
      </c>
      <c r="D3486" t="s">
        <v>542</v>
      </c>
      <c r="J3486" cm="1">
        <f t="array" ref="J3486:L3486">_xlfn.XLOOKUP($C3486, AGE!$A:$A,AGE!$B:$D,,0,2)</f>
        <v>2635</v>
      </c>
      <c r="K3486">
        <v>15</v>
      </c>
      <c r="L3486" t="str">
        <v>Bolhar et al. 2002</v>
      </c>
      <c r="M3486" t="s">
        <v>605</v>
      </c>
      <c r="P3486" t="s">
        <v>243</v>
      </c>
      <c r="Q3486">
        <v>-0.59</v>
      </c>
      <c r="V3486">
        <v>1</v>
      </c>
      <c r="W3486" t="s">
        <v>1370</v>
      </c>
    </row>
    <row r="3487" spans="1:23" x14ac:dyDescent="0.3">
      <c r="A3487">
        <v>3870</v>
      </c>
      <c r="B3487" s="15" t="s">
        <v>600</v>
      </c>
      <c r="C3487" t="str">
        <f>_xlfn.XLOOKUP($B3487, STANDARDS!$A:$A, STANDARDS!$B:$B,,0,2)</f>
        <v>Cheshire Fm, Ngezi Gp, Belingwe Greenstone Belt</v>
      </c>
      <c r="D3487" t="s">
        <v>542</v>
      </c>
      <c r="J3487" cm="1">
        <f t="array" ref="J3487:L3487">_xlfn.XLOOKUP($C3487, AGE!$A:$A,AGE!$B:$D,,0,2)</f>
        <v>2635</v>
      </c>
      <c r="K3487">
        <v>15</v>
      </c>
      <c r="L3487" t="str">
        <v>Bolhar et al. 2002</v>
      </c>
      <c r="M3487" t="s">
        <v>605</v>
      </c>
      <c r="P3487" t="s">
        <v>243</v>
      </c>
      <c r="Q3487">
        <v>-0.39</v>
      </c>
      <c r="V3487">
        <v>1</v>
      </c>
      <c r="W3487" t="s">
        <v>1370</v>
      </c>
    </row>
    <row r="3488" spans="1:23" x14ac:dyDescent="0.3">
      <c r="A3488">
        <v>3871</v>
      </c>
      <c r="B3488" s="15" t="s">
        <v>600</v>
      </c>
      <c r="C3488" t="str">
        <f>_xlfn.XLOOKUP($B3488, STANDARDS!$A:$A, STANDARDS!$B:$B,,0,2)</f>
        <v>Cheshire Fm, Ngezi Gp, Belingwe Greenstone Belt</v>
      </c>
      <c r="D3488" t="s">
        <v>542</v>
      </c>
      <c r="J3488" cm="1">
        <f t="array" ref="J3488:L3488">_xlfn.XLOOKUP($C3488, AGE!$A:$A,AGE!$B:$D,,0,2)</f>
        <v>2635</v>
      </c>
      <c r="K3488">
        <v>15</v>
      </c>
      <c r="L3488" t="str">
        <v>Bolhar et al. 2002</v>
      </c>
      <c r="M3488" t="s">
        <v>605</v>
      </c>
      <c r="P3488" t="s">
        <v>243</v>
      </c>
      <c r="Q3488">
        <v>-0.3</v>
      </c>
      <c r="V3488">
        <v>1</v>
      </c>
      <c r="W3488" t="s">
        <v>1370</v>
      </c>
    </row>
    <row r="3489" spans="1:23" x14ac:dyDescent="0.3">
      <c r="A3489">
        <v>3872</v>
      </c>
      <c r="B3489" s="15" t="s">
        <v>600</v>
      </c>
      <c r="C3489" t="str">
        <f>_xlfn.XLOOKUP($B3489, STANDARDS!$A:$A, STANDARDS!$B:$B,,0,2)</f>
        <v>Cheshire Fm, Ngezi Gp, Belingwe Greenstone Belt</v>
      </c>
      <c r="D3489" t="s">
        <v>542</v>
      </c>
      <c r="J3489" cm="1">
        <f t="array" ref="J3489:L3489">_xlfn.XLOOKUP($C3489, AGE!$A:$A,AGE!$B:$D,,0,2)</f>
        <v>2635</v>
      </c>
      <c r="K3489">
        <v>15</v>
      </c>
      <c r="L3489" t="str">
        <v>Bolhar et al. 2002</v>
      </c>
      <c r="M3489" t="s">
        <v>605</v>
      </c>
      <c r="P3489" t="s">
        <v>243</v>
      </c>
      <c r="Q3489">
        <v>-0.28000000000000003</v>
      </c>
      <c r="V3489">
        <v>1</v>
      </c>
      <c r="W3489" t="s">
        <v>1370</v>
      </c>
    </row>
    <row r="3490" spans="1:23" x14ac:dyDescent="0.3">
      <c r="A3490">
        <v>3873</v>
      </c>
      <c r="B3490" s="15" t="s">
        <v>600</v>
      </c>
      <c r="C3490" t="str">
        <f>_xlfn.XLOOKUP($B3490, STANDARDS!$A:$A, STANDARDS!$B:$B,,0,2)</f>
        <v>Cheshire Fm, Ngezi Gp, Belingwe Greenstone Belt</v>
      </c>
      <c r="D3490" t="s">
        <v>542</v>
      </c>
      <c r="J3490" cm="1">
        <f t="array" ref="J3490:L3490">_xlfn.XLOOKUP($C3490, AGE!$A:$A,AGE!$B:$D,,0,2)</f>
        <v>2635</v>
      </c>
      <c r="K3490">
        <v>15</v>
      </c>
      <c r="L3490" t="str">
        <v>Bolhar et al. 2002</v>
      </c>
      <c r="M3490" t="s">
        <v>605</v>
      </c>
      <c r="P3490" t="s">
        <v>243</v>
      </c>
      <c r="Q3490">
        <v>-0.23</v>
      </c>
      <c r="V3490">
        <v>1</v>
      </c>
      <c r="W3490" t="s">
        <v>1370</v>
      </c>
    </row>
    <row r="3491" spans="1:23" x14ac:dyDescent="0.3">
      <c r="A3491">
        <v>3874</v>
      </c>
      <c r="B3491" s="15" t="s">
        <v>600</v>
      </c>
      <c r="C3491" t="str">
        <f>_xlfn.XLOOKUP($B3491, STANDARDS!$A:$A, STANDARDS!$B:$B,,0,2)</f>
        <v>Cheshire Fm, Ngezi Gp, Belingwe Greenstone Belt</v>
      </c>
      <c r="D3491" t="s">
        <v>542</v>
      </c>
      <c r="J3491" cm="1">
        <f t="array" ref="J3491:L3491">_xlfn.XLOOKUP($C3491, AGE!$A:$A,AGE!$B:$D,,0,2)</f>
        <v>2635</v>
      </c>
      <c r="K3491">
        <v>15</v>
      </c>
      <c r="L3491" t="str">
        <v>Bolhar et al. 2002</v>
      </c>
      <c r="M3491" t="s">
        <v>605</v>
      </c>
      <c r="P3491" t="s">
        <v>243</v>
      </c>
      <c r="Q3491">
        <v>-0.03</v>
      </c>
      <c r="V3491">
        <v>1</v>
      </c>
      <c r="W3491" t="s">
        <v>1370</v>
      </c>
    </row>
    <row r="3492" spans="1:23" x14ac:dyDescent="0.3">
      <c r="A3492">
        <v>3875</v>
      </c>
      <c r="B3492" s="15" t="s">
        <v>600</v>
      </c>
      <c r="C3492" t="str">
        <f>_xlfn.XLOOKUP($B3492, STANDARDS!$A:$A, STANDARDS!$B:$B,,0,2)</f>
        <v>Cheshire Fm, Ngezi Gp, Belingwe Greenstone Belt</v>
      </c>
      <c r="D3492" t="s">
        <v>542</v>
      </c>
      <c r="J3492" cm="1">
        <f t="array" ref="J3492:L3492">_xlfn.XLOOKUP($C3492, AGE!$A:$A,AGE!$B:$D,,0,2)</f>
        <v>2635</v>
      </c>
      <c r="K3492">
        <v>15</v>
      </c>
      <c r="L3492" t="str">
        <v>Bolhar et al. 2002</v>
      </c>
      <c r="M3492" t="s">
        <v>605</v>
      </c>
      <c r="P3492" t="s">
        <v>243</v>
      </c>
      <c r="Q3492">
        <v>7.0000000000000007E-2</v>
      </c>
      <c r="V3492">
        <v>1</v>
      </c>
      <c r="W3492" t="s">
        <v>1370</v>
      </c>
    </row>
    <row r="3493" spans="1:23" x14ac:dyDescent="0.3">
      <c r="A3493">
        <v>3876</v>
      </c>
      <c r="B3493" s="15" t="s">
        <v>600</v>
      </c>
      <c r="C3493" t="str">
        <f>_xlfn.XLOOKUP($B3493, STANDARDS!$A:$A, STANDARDS!$B:$B,,0,2)</f>
        <v>Cheshire Fm, Ngezi Gp, Belingwe Greenstone Belt</v>
      </c>
      <c r="D3493" t="s">
        <v>542</v>
      </c>
      <c r="J3493" cm="1">
        <f t="array" ref="J3493:L3493">_xlfn.XLOOKUP($C3493, AGE!$A:$A,AGE!$B:$D,,0,2)</f>
        <v>2635</v>
      </c>
      <c r="K3493">
        <v>15</v>
      </c>
      <c r="L3493" t="str">
        <v>Bolhar et al. 2002</v>
      </c>
      <c r="M3493" t="s">
        <v>605</v>
      </c>
      <c r="P3493" t="s">
        <v>243</v>
      </c>
      <c r="Q3493">
        <v>-0.21</v>
      </c>
      <c r="V3493">
        <v>1</v>
      </c>
      <c r="W3493" t="s">
        <v>1370</v>
      </c>
    </row>
    <row r="3494" spans="1:23" x14ac:dyDescent="0.3">
      <c r="A3494">
        <v>3877</v>
      </c>
      <c r="B3494" s="15" t="s">
        <v>600</v>
      </c>
      <c r="C3494" t="str">
        <f>_xlfn.XLOOKUP($B3494, STANDARDS!$A:$A, STANDARDS!$B:$B,,0,2)</f>
        <v>Cheshire Fm, Ngezi Gp, Belingwe Greenstone Belt</v>
      </c>
      <c r="D3494" t="s">
        <v>542</v>
      </c>
      <c r="J3494" cm="1">
        <f t="array" ref="J3494:L3494">_xlfn.XLOOKUP($C3494, AGE!$A:$A,AGE!$B:$D,,0,2)</f>
        <v>2635</v>
      </c>
      <c r="K3494">
        <v>15</v>
      </c>
      <c r="L3494" t="str">
        <v>Bolhar et al. 2002</v>
      </c>
      <c r="M3494" t="s">
        <v>605</v>
      </c>
      <c r="P3494" t="s">
        <v>243</v>
      </c>
      <c r="Q3494">
        <v>0.11</v>
      </c>
      <c r="V3494">
        <v>1</v>
      </c>
      <c r="W3494" t="s">
        <v>1370</v>
      </c>
    </row>
    <row r="3495" spans="1:23" x14ac:dyDescent="0.3">
      <c r="A3495">
        <v>16428</v>
      </c>
      <c r="B3495" s="15" t="s">
        <v>644</v>
      </c>
      <c r="C3495" t="str">
        <f>_xlfn.XLOOKUP($B3495, STANDARDS!$A:$A, STANDARDS!$B:$B,,0,2)</f>
        <v>Mushandike Limestone, Masvingo Greenstone Belt</v>
      </c>
      <c r="D3495" t="s">
        <v>542</v>
      </c>
      <c r="E3495" t="s">
        <v>1070</v>
      </c>
      <c r="J3495" cm="1">
        <f t="array" ref="J3495:L3495">_xlfn.XLOOKUP($C3495, AGE!$A:$A,AGE!$B:$D,,0,2)</f>
        <v>2817</v>
      </c>
      <c r="K3495">
        <v>34</v>
      </c>
      <c r="L3495" t="str">
        <v>Collerson et al. 2002</v>
      </c>
      <c r="M3495" t="s">
        <v>598</v>
      </c>
      <c r="P3495" t="s">
        <v>243</v>
      </c>
      <c r="Q3495" s="35">
        <v>0.17</v>
      </c>
      <c r="V3495">
        <v>1</v>
      </c>
      <c r="W3495" t="s">
        <v>1543</v>
      </c>
    </row>
    <row r="3496" spans="1:23" x14ac:dyDescent="0.3">
      <c r="A3496">
        <v>16429</v>
      </c>
      <c r="B3496" s="15" t="s">
        <v>644</v>
      </c>
      <c r="C3496" t="str">
        <f>_xlfn.XLOOKUP($B3496, STANDARDS!$A:$A, STANDARDS!$B:$B,,0,2)</f>
        <v>Mushandike Limestone, Masvingo Greenstone Belt</v>
      </c>
      <c r="D3496" t="s">
        <v>542</v>
      </c>
      <c r="E3496" t="s">
        <v>1070</v>
      </c>
      <c r="J3496" cm="1">
        <f t="array" ref="J3496:L3496">_xlfn.XLOOKUP($C3496, AGE!$A:$A,AGE!$B:$D,,0,2)</f>
        <v>2817</v>
      </c>
      <c r="K3496">
        <v>34</v>
      </c>
      <c r="L3496" t="str">
        <v>Collerson et al. 2002</v>
      </c>
      <c r="M3496" t="s">
        <v>598</v>
      </c>
      <c r="P3496" t="s">
        <v>243</v>
      </c>
      <c r="Q3496" s="35">
        <v>0.09</v>
      </c>
      <c r="V3496">
        <v>1</v>
      </c>
      <c r="W3496" t="s">
        <v>1543</v>
      </c>
    </row>
    <row r="3497" spans="1:23" x14ac:dyDescent="0.3">
      <c r="A3497">
        <v>16430</v>
      </c>
      <c r="B3497" s="15" t="s">
        <v>644</v>
      </c>
      <c r="C3497" t="str">
        <f>_xlfn.XLOOKUP($B3497, STANDARDS!$A:$A, STANDARDS!$B:$B,,0,2)</f>
        <v>Mushandike Limestone, Masvingo Greenstone Belt</v>
      </c>
      <c r="D3497" t="s">
        <v>542</v>
      </c>
      <c r="E3497" t="s">
        <v>1070</v>
      </c>
      <c r="J3497" cm="1">
        <f t="array" ref="J3497:L3497">_xlfn.XLOOKUP($C3497, AGE!$A:$A,AGE!$B:$D,,0,2)</f>
        <v>2817</v>
      </c>
      <c r="K3497">
        <v>34</v>
      </c>
      <c r="L3497" t="str">
        <v>Collerson et al. 2002</v>
      </c>
      <c r="M3497" t="s">
        <v>598</v>
      </c>
      <c r="P3497" t="s">
        <v>243</v>
      </c>
      <c r="Q3497" s="35">
        <v>0.45</v>
      </c>
      <c r="V3497">
        <v>1</v>
      </c>
      <c r="W3497" t="s">
        <v>1543</v>
      </c>
    </row>
    <row r="3498" spans="1:23" x14ac:dyDescent="0.3">
      <c r="A3498">
        <v>16431</v>
      </c>
      <c r="B3498" s="15" t="s">
        <v>644</v>
      </c>
      <c r="C3498" t="str">
        <f>_xlfn.XLOOKUP($B3498, STANDARDS!$A:$A, STANDARDS!$B:$B,,0,2)</f>
        <v>Mushandike Limestone, Masvingo Greenstone Belt</v>
      </c>
      <c r="D3498" t="s">
        <v>542</v>
      </c>
      <c r="E3498" t="s">
        <v>1070</v>
      </c>
      <c r="J3498" cm="1">
        <f t="array" ref="J3498:L3498">_xlfn.XLOOKUP($C3498, AGE!$A:$A,AGE!$B:$D,,0,2)</f>
        <v>2817</v>
      </c>
      <c r="K3498">
        <v>34</v>
      </c>
      <c r="L3498" t="str">
        <v>Collerson et al. 2002</v>
      </c>
      <c r="M3498" t="s">
        <v>598</v>
      </c>
      <c r="P3498" t="s">
        <v>243</v>
      </c>
      <c r="Q3498" s="35">
        <v>0.3</v>
      </c>
      <c r="V3498">
        <v>1</v>
      </c>
      <c r="W3498" t="s">
        <v>1543</v>
      </c>
    </row>
    <row r="3499" spans="1:23" x14ac:dyDescent="0.3">
      <c r="A3499">
        <v>16432</v>
      </c>
      <c r="B3499" s="15" t="s">
        <v>644</v>
      </c>
      <c r="C3499" t="str">
        <f>_xlfn.XLOOKUP($B3499, STANDARDS!$A:$A, STANDARDS!$B:$B,,0,2)</f>
        <v>Mushandike Limestone, Masvingo Greenstone Belt</v>
      </c>
      <c r="D3499" t="s">
        <v>542</v>
      </c>
      <c r="E3499" t="s">
        <v>1070</v>
      </c>
      <c r="J3499" cm="1">
        <f t="array" ref="J3499:L3499">_xlfn.XLOOKUP($C3499, AGE!$A:$A,AGE!$B:$D,,0,2)</f>
        <v>2817</v>
      </c>
      <c r="K3499">
        <v>34</v>
      </c>
      <c r="L3499" t="str">
        <v>Collerson et al. 2002</v>
      </c>
      <c r="M3499" t="s">
        <v>598</v>
      </c>
      <c r="P3499" t="s">
        <v>243</v>
      </c>
      <c r="Q3499" s="35">
        <v>0.56000000000000005</v>
      </c>
      <c r="V3499">
        <v>1</v>
      </c>
      <c r="W3499" t="s">
        <v>1543</v>
      </c>
    </row>
    <row r="3500" spans="1:23" x14ac:dyDescent="0.3">
      <c r="A3500">
        <v>16433</v>
      </c>
      <c r="B3500" s="15" t="s">
        <v>644</v>
      </c>
      <c r="C3500" t="str">
        <f>_xlfn.XLOOKUP($B3500, STANDARDS!$A:$A, STANDARDS!$B:$B,,0,2)</f>
        <v>Mushandike Limestone, Masvingo Greenstone Belt</v>
      </c>
      <c r="D3500" t="s">
        <v>542</v>
      </c>
      <c r="E3500" t="s">
        <v>1070</v>
      </c>
      <c r="J3500" cm="1">
        <f t="array" ref="J3500:L3500">_xlfn.XLOOKUP($C3500, AGE!$A:$A,AGE!$B:$D,,0,2)</f>
        <v>2817</v>
      </c>
      <c r="K3500">
        <v>34</v>
      </c>
      <c r="L3500" t="str">
        <v>Collerson et al. 2002</v>
      </c>
      <c r="M3500" t="s">
        <v>598</v>
      </c>
      <c r="P3500" t="s">
        <v>243</v>
      </c>
      <c r="Q3500" s="35">
        <v>1.25</v>
      </c>
      <c r="V3500">
        <v>1</v>
      </c>
      <c r="W3500" t="s">
        <v>1543</v>
      </c>
    </row>
    <row r="3501" spans="1:23" x14ac:dyDescent="0.3">
      <c r="A3501">
        <v>16434</v>
      </c>
      <c r="B3501" s="15" t="s">
        <v>644</v>
      </c>
      <c r="C3501" t="str">
        <f>_xlfn.XLOOKUP($B3501, STANDARDS!$A:$A, STANDARDS!$B:$B,,0,2)</f>
        <v>Mushandike Limestone, Masvingo Greenstone Belt</v>
      </c>
      <c r="D3501" t="s">
        <v>542</v>
      </c>
      <c r="E3501" t="s">
        <v>1070</v>
      </c>
      <c r="J3501" cm="1">
        <f t="array" ref="J3501:L3501">_xlfn.XLOOKUP($C3501, AGE!$A:$A,AGE!$B:$D,,0,2)</f>
        <v>2817</v>
      </c>
      <c r="K3501">
        <v>34</v>
      </c>
      <c r="L3501" t="str">
        <v>Collerson et al. 2002</v>
      </c>
      <c r="M3501" t="s">
        <v>598</v>
      </c>
      <c r="P3501" t="s">
        <v>243</v>
      </c>
      <c r="Q3501" s="35">
        <v>0.81</v>
      </c>
      <c r="V3501">
        <v>1</v>
      </c>
      <c r="W3501" t="s">
        <v>1543</v>
      </c>
    </row>
    <row r="3502" spans="1:23" x14ac:dyDescent="0.3">
      <c r="A3502">
        <v>16435</v>
      </c>
      <c r="B3502" s="15" t="s">
        <v>644</v>
      </c>
      <c r="C3502" t="str">
        <f>_xlfn.XLOOKUP($B3502, STANDARDS!$A:$A, STANDARDS!$B:$B,,0,2)</f>
        <v>Mushandike Limestone, Masvingo Greenstone Belt</v>
      </c>
      <c r="D3502" t="s">
        <v>542</v>
      </c>
      <c r="E3502" t="s">
        <v>1070</v>
      </c>
      <c r="J3502" cm="1">
        <f t="array" ref="J3502:L3502">_xlfn.XLOOKUP($C3502, AGE!$A:$A,AGE!$B:$D,,0,2)</f>
        <v>2817</v>
      </c>
      <c r="K3502">
        <v>34</v>
      </c>
      <c r="L3502" t="str">
        <v>Collerson et al. 2002</v>
      </c>
      <c r="M3502" t="s">
        <v>598</v>
      </c>
      <c r="P3502" t="s">
        <v>243</v>
      </c>
      <c r="Q3502" s="35">
        <v>0.73</v>
      </c>
      <c r="V3502">
        <v>1</v>
      </c>
      <c r="W3502" t="s">
        <v>1543</v>
      </c>
    </row>
    <row r="3503" spans="1:23" x14ac:dyDescent="0.3">
      <c r="A3503">
        <v>16436</v>
      </c>
      <c r="B3503" s="15" t="s">
        <v>644</v>
      </c>
      <c r="C3503" t="str">
        <f>_xlfn.XLOOKUP($B3503, STANDARDS!$A:$A, STANDARDS!$B:$B,,0,2)</f>
        <v>Mushandike Limestone, Masvingo Greenstone Belt</v>
      </c>
      <c r="D3503" t="s">
        <v>542</v>
      </c>
      <c r="E3503" t="s">
        <v>1070</v>
      </c>
      <c r="J3503" cm="1">
        <f t="array" ref="J3503:L3503">_xlfn.XLOOKUP($C3503, AGE!$A:$A,AGE!$B:$D,,0,2)</f>
        <v>2817</v>
      </c>
      <c r="K3503">
        <v>34</v>
      </c>
      <c r="L3503" t="str">
        <v>Collerson et al. 2002</v>
      </c>
      <c r="M3503" t="s">
        <v>598</v>
      </c>
      <c r="P3503" t="s">
        <v>243</v>
      </c>
      <c r="Q3503" s="35">
        <v>0.84</v>
      </c>
      <c r="V3503">
        <v>1</v>
      </c>
      <c r="W3503" t="s">
        <v>1543</v>
      </c>
    </row>
    <row r="3504" spans="1:23" x14ac:dyDescent="0.3">
      <c r="J3504" s="13"/>
      <c r="K3504" s="13"/>
      <c r="L3504" s="16"/>
      <c r="Q3504" s="35"/>
    </row>
    <row r="3505" spans="1:24" x14ac:dyDescent="0.3">
      <c r="A3505">
        <v>4020</v>
      </c>
      <c r="B3505" s="15" t="s">
        <v>645</v>
      </c>
      <c r="C3505" t="str">
        <f>_xlfn.XLOOKUP($B3505, STANDARDS!$A:$A, STANDARDS!$B:$B,,0,2)</f>
        <v>Undivided Manton Gp; Mount Partridge Group</v>
      </c>
      <c r="D3505" t="s">
        <v>535</v>
      </c>
      <c r="E3505" t="s">
        <v>1071</v>
      </c>
      <c r="J3505" cm="1">
        <f t="array" ref="J3505:L3505">_xlfn.XLOOKUP($C3505, AGE!$A:$A,AGE!$B:$D,,0,2)</f>
        <v>2268</v>
      </c>
      <c r="K3505">
        <v>253</v>
      </c>
      <c r="L3505" t="str">
        <v>Worden et al. 2008</v>
      </c>
      <c r="M3505" t="s">
        <v>1335</v>
      </c>
      <c r="P3505" t="s">
        <v>243</v>
      </c>
      <c r="Q3505">
        <v>1.1000000000000001</v>
      </c>
      <c r="V3505">
        <v>1</v>
      </c>
      <c r="W3505" t="s">
        <v>1371</v>
      </c>
      <c r="X3505" t="s">
        <v>1373</v>
      </c>
    </row>
    <row r="3506" spans="1:24" x14ac:dyDescent="0.3">
      <c r="A3506">
        <v>4021</v>
      </c>
      <c r="B3506" s="15" t="s">
        <v>646</v>
      </c>
      <c r="C3506" t="str">
        <f>_xlfn.XLOOKUP($B3506, STANDARDS!$A:$A, STANDARDS!$B:$B,,0,2)</f>
        <v>Coomalie Dolostone, Mount Partridge Gp</v>
      </c>
      <c r="D3506" t="s">
        <v>535</v>
      </c>
      <c r="E3506" t="s">
        <v>1072</v>
      </c>
      <c r="J3506" cm="1">
        <f t="array" ref="J3506:L3506">_xlfn.XLOOKUP($C3506, AGE!$A:$A,AGE!$B:$D,,0,2)</f>
        <v>2023</v>
      </c>
      <c r="K3506">
        <v>8</v>
      </c>
      <c r="L3506" t="str">
        <v>Worden et al. 2008</v>
      </c>
      <c r="M3506" t="s">
        <v>583</v>
      </c>
      <c r="P3506" t="s">
        <v>243</v>
      </c>
      <c r="Q3506">
        <v>-1.9</v>
      </c>
      <c r="V3506">
        <v>1</v>
      </c>
      <c r="W3506" t="s">
        <v>1371</v>
      </c>
      <c r="X3506" t="s">
        <v>1373</v>
      </c>
    </row>
    <row r="3507" spans="1:24" x14ac:dyDescent="0.3">
      <c r="A3507">
        <v>4022</v>
      </c>
      <c r="B3507" s="15" t="s">
        <v>646</v>
      </c>
      <c r="C3507" t="str">
        <f>_xlfn.XLOOKUP($B3507, STANDARDS!$A:$A, STANDARDS!$B:$B,,0,2)</f>
        <v>Coomalie Dolostone, Mount Partridge Gp</v>
      </c>
      <c r="D3507" t="s">
        <v>535</v>
      </c>
      <c r="E3507" t="s">
        <v>1072</v>
      </c>
      <c r="J3507" cm="1">
        <f t="array" ref="J3507:L3507">_xlfn.XLOOKUP($C3507, AGE!$A:$A,AGE!$B:$D,,0,2)</f>
        <v>2023</v>
      </c>
      <c r="K3507">
        <v>8</v>
      </c>
      <c r="L3507" t="str">
        <v>Worden et al. 2008</v>
      </c>
      <c r="M3507" t="s">
        <v>583</v>
      </c>
      <c r="P3507" t="s">
        <v>243</v>
      </c>
      <c r="Q3507">
        <v>-4</v>
      </c>
      <c r="V3507">
        <v>1</v>
      </c>
      <c r="W3507" t="s">
        <v>1371</v>
      </c>
      <c r="X3507" t="s">
        <v>1373</v>
      </c>
    </row>
    <row r="3508" spans="1:24" x14ac:dyDescent="0.3">
      <c r="A3508">
        <v>4023</v>
      </c>
      <c r="B3508" s="15" t="s">
        <v>646</v>
      </c>
      <c r="C3508" t="str">
        <f>_xlfn.XLOOKUP($B3508, STANDARDS!$A:$A, STANDARDS!$B:$B,,0,2)</f>
        <v>Coomalie Dolostone, Mount Partridge Gp</v>
      </c>
      <c r="D3508" t="s">
        <v>535</v>
      </c>
      <c r="E3508" t="s">
        <v>1072</v>
      </c>
      <c r="J3508" cm="1">
        <f t="array" ref="J3508:L3508">_xlfn.XLOOKUP($C3508, AGE!$A:$A,AGE!$B:$D,,0,2)</f>
        <v>2023</v>
      </c>
      <c r="K3508">
        <v>8</v>
      </c>
      <c r="L3508" t="str">
        <v>Worden et al. 2008</v>
      </c>
      <c r="M3508" t="s">
        <v>583</v>
      </c>
      <c r="P3508" t="s">
        <v>243</v>
      </c>
      <c r="Q3508">
        <v>-3.9</v>
      </c>
      <c r="V3508">
        <v>1</v>
      </c>
      <c r="W3508" t="s">
        <v>1371</v>
      </c>
      <c r="X3508" t="s">
        <v>1373</v>
      </c>
    </row>
    <row r="3509" spans="1:24" x14ac:dyDescent="0.3">
      <c r="A3509">
        <v>4024</v>
      </c>
      <c r="B3509" s="15" t="s">
        <v>645</v>
      </c>
      <c r="C3509" t="str">
        <f>_xlfn.XLOOKUP($B3509, STANDARDS!$A:$A, STANDARDS!$B:$B,,0,2)</f>
        <v>Undivided Manton Gp; Mount Partridge Group</v>
      </c>
      <c r="D3509" t="s">
        <v>535</v>
      </c>
      <c r="E3509" t="s">
        <v>1071</v>
      </c>
      <c r="J3509" cm="1">
        <f t="array" ref="J3509:L3509">_xlfn.XLOOKUP($C3509, AGE!$A:$A,AGE!$B:$D,,0,2)</f>
        <v>2268</v>
      </c>
      <c r="K3509">
        <v>253</v>
      </c>
      <c r="L3509" t="str">
        <v>Worden et al. 2008</v>
      </c>
      <c r="M3509" t="s">
        <v>583</v>
      </c>
      <c r="P3509" t="s">
        <v>243</v>
      </c>
      <c r="Q3509">
        <v>1</v>
      </c>
      <c r="V3509">
        <v>1</v>
      </c>
      <c r="W3509" t="s">
        <v>1371</v>
      </c>
      <c r="X3509" t="s">
        <v>1373</v>
      </c>
    </row>
    <row r="3510" spans="1:24" x14ac:dyDescent="0.3">
      <c r="A3510">
        <v>4025</v>
      </c>
      <c r="B3510" s="15" t="s">
        <v>645</v>
      </c>
      <c r="C3510" t="str">
        <f>_xlfn.XLOOKUP($B3510, STANDARDS!$A:$A, STANDARDS!$B:$B,,0,2)</f>
        <v>Undivided Manton Gp; Mount Partridge Group</v>
      </c>
      <c r="D3510" t="s">
        <v>535</v>
      </c>
      <c r="E3510" t="s">
        <v>1071</v>
      </c>
      <c r="J3510" cm="1">
        <f t="array" ref="J3510:L3510">_xlfn.XLOOKUP($C3510, AGE!$A:$A,AGE!$B:$D,,0,2)</f>
        <v>2268</v>
      </c>
      <c r="K3510">
        <v>253</v>
      </c>
      <c r="L3510" t="str">
        <v>Worden et al. 2008</v>
      </c>
      <c r="M3510" t="s">
        <v>583</v>
      </c>
      <c r="P3510" t="s">
        <v>243</v>
      </c>
      <c r="Q3510">
        <v>0.9</v>
      </c>
      <c r="V3510">
        <v>1</v>
      </c>
      <c r="W3510" t="s">
        <v>1371</v>
      </c>
      <c r="X3510" t="s">
        <v>1373</v>
      </c>
    </row>
    <row r="3511" spans="1:24" x14ac:dyDescent="0.3">
      <c r="A3511">
        <v>4026</v>
      </c>
      <c r="B3511" s="15" t="s">
        <v>645</v>
      </c>
      <c r="C3511" t="str">
        <f>_xlfn.XLOOKUP($B3511, STANDARDS!$A:$A, STANDARDS!$B:$B,,0,2)</f>
        <v>Undivided Manton Gp; Mount Partridge Group</v>
      </c>
      <c r="D3511" t="s">
        <v>535</v>
      </c>
      <c r="E3511" t="s">
        <v>1071</v>
      </c>
      <c r="J3511" cm="1">
        <f t="array" ref="J3511:L3511">_xlfn.XLOOKUP($C3511, AGE!$A:$A,AGE!$B:$D,,0,2)</f>
        <v>2268</v>
      </c>
      <c r="K3511">
        <v>253</v>
      </c>
      <c r="L3511" t="str">
        <v>Worden et al. 2008</v>
      </c>
      <c r="M3511" t="s">
        <v>583</v>
      </c>
      <c r="P3511" t="s">
        <v>243</v>
      </c>
      <c r="Q3511">
        <v>0.1</v>
      </c>
      <c r="V3511">
        <v>1</v>
      </c>
      <c r="W3511" t="s">
        <v>1371</v>
      </c>
      <c r="X3511" t="s">
        <v>1373</v>
      </c>
    </row>
    <row r="3512" spans="1:24" x14ac:dyDescent="0.3">
      <c r="A3512">
        <v>4027</v>
      </c>
      <c r="B3512" s="15" t="s">
        <v>647</v>
      </c>
      <c r="C3512" t="str">
        <f>_xlfn.XLOOKUP($B3512, STANDARDS!$A:$A, STANDARDS!$B:$B,,0,2)</f>
        <v>Coomalie Dolostone, Mount Partridge Gp</v>
      </c>
      <c r="D3512" t="s">
        <v>535</v>
      </c>
      <c r="E3512" t="s">
        <v>1072</v>
      </c>
      <c r="J3512" cm="1">
        <f t="array" ref="J3512:L3512">_xlfn.XLOOKUP($C3512, AGE!$A:$A,AGE!$B:$D,,0,2)</f>
        <v>2023</v>
      </c>
      <c r="K3512">
        <v>8</v>
      </c>
      <c r="L3512" t="str">
        <v>Worden et al. 2008</v>
      </c>
      <c r="M3512" t="s">
        <v>1336</v>
      </c>
      <c r="P3512" t="s">
        <v>243</v>
      </c>
      <c r="Q3512">
        <v>5.8</v>
      </c>
      <c r="V3512">
        <v>1</v>
      </c>
      <c r="W3512" t="s">
        <v>1371</v>
      </c>
      <c r="X3512" t="s">
        <v>1373</v>
      </c>
    </row>
    <row r="3513" spans="1:24" x14ac:dyDescent="0.3">
      <c r="A3513">
        <v>4028</v>
      </c>
      <c r="B3513" s="15" t="s">
        <v>647</v>
      </c>
      <c r="C3513" t="str">
        <f>_xlfn.XLOOKUP($B3513, STANDARDS!$A:$A, STANDARDS!$B:$B,,0,2)</f>
        <v>Coomalie Dolostone, Mount Partridge Gp</v>
      </c>
      <c r="D3513" t="s">
        <v>535</v>
      </c>
      <c r="E3513" t="s">
        <v>1072</v>
      </c>
      <c r="J3513" cm="1">
        <f t="array" ref="J3513:L3513">_xlfn.XLOOKUP($C3513, AGE!$A:$A,AGE!$B:$D,,0,2)</f>
        <v>2023</v>
      </c>
      <c r="K3513">
        <v>8</v>
      </c>
      <c r="L3513" t="str">
        <v>Worden et al. 2008</v>
      </c>
      <c r="M3513" t="s">
        <v>1336</v>
      </c>
      <c r="P3513" t="s">
        <v>243</v>
      </c>
      <c r="Q3513">
        <v>4.7</v>
      </c>
      <c r="V3513">
        <v>1</v>
      </c>
      <c r="W3513" t="s">
        <v>1371</v>
      </c>
      <c r="X3513" t="s">
        <v>1373</v>
      </c>
    </row>
    <row r="3514" spans="1:24" x14ac:dyDescent="0.3">
      <c r="A3514">
        <v>4029</v>
      </c>
      <c r="B3514" s="15" t="s">
        <v>647</v>
      </c>
      <c r="C3514" t="str">
        <f>_xlfn.XLOOKUP($B3514, STANDARDS!$A:$A, STANDARDS!$B:$B,,0,2)</f>
        <v>Coomalie Dolostone, Mount Partridge Gp</v>
      </c>
      <c r="D3514" t="s">
        <v>535</v>
      </c>
      <c r="E3514" t="s">
        <v>1072</v>
      </c>
      <c r="J3514" cm="1">
        <f t="array" ref="J3514:L3514">_xlfn.XLOOKUP($C3514, AGE!$A:$A,AGE!$B:$D,,0,2)</f>
        <v>2023</v>
      </c>
      <c r="K3514">
        <v>8</v>
      </c>
      <c r="L3514" t="str">
        <v>Worden et al. 2008</v>
      </c>
      <c r="M3514" t="s">
        <v>1336</v>
      </c>
      <c r="P3514" t="s">
        <v>243</v>
      </c>
      <c r="Q3514">
        <v>4.9000000000000004</v>
      </c>
      <c r="V3514">
        <v>1</v>
      </c>
      <c r="W3514" t="s">
        <v>1371</v>
      </c>
      <c r="X3514" t="s">
        <v>1373</v>
      </c>
    </row>
    <row r="3515" spans="1:24" x14ac:dyDescent="0.3">
      <c r="A3515">
        <v>4030</v>
      </c>
      <c r="B3515" s="15" t="s">
        <v>647</v>
      </c>
      <c r="C3515" t="str">
        <f>_xlfn.XLOOKUP($B3515, STANDARDS!$A:$A, STANDARDS!$B:$B,,0,2)</f>
        <v>Coomalie Dolostone, Mount Partridge Gp</v>
      </c>
      <c r="D3515" t="s">
        <v>535</v>
      </c>
      <c r="E3515" t="s">
        <v>1072</v>
      </c>
      <c r="J3515" cm="1">
        <f t="array" ref="J3515:L3515">_xlfn.XLOOKUP($C3515, AGE!$A:$A,AGE!$B:$D,,0,2)</f>
        <v>2023</v>
      </c>
      <c r="K3515">
        <v>8</v>
      </c>
      <c r="L3515" t="str">
        <v>Worden et al. 2008</v>
      </c>
      <c r="M3515" t="s">
        <v>1337</v>
      </c>
      <c r="P3515" t="s">
        <v>243</v>
      </c>
      <c r="Q3515">
        <v>4.5999999999999996</v>
      </c>
      <c r="V3515">
        <v>1</v>
      </c>
      <c r="W3515" t="s">
        <v>1371</v>
      </c>
      <c r="X3515" t="s">
        <v>1373</v>
      </c>
    </row>
    <row r="3516" spans="1:24" x14ac:dyDescent="0.3">
      <c r="A3516">
        <v>4031</v>
      </c>
      <c r="B3516" s="15" t="s">
        <v>647</v>
      </c>
      <c r="C3516" t="str">
        <f>_xlfn.XLOOKUP($B3516, STANDARDS!$A:$A, STANDARDS!$B:$B,,0,2)</f>
        <v>Coomalie Dolostone, Mount Partridge Gp</v>
      </c>
      <c r="D3516" t="s">
        <v>535</v>
      </c>
      <c r="E3516" t="s">
        <v>1072</v>
      </c>
      <c r="J3516" cm="1">
        <f t="array" ref="J3516:L3516">_xlfn.XLOOKUP($C3516, AGE!$A:$A,AGE!$B:$D,,0,2)</f>
        <v>2023</v>
      </c>
      <c r="K3516">
        <v>8</v>
      </c>
      <c r="L3516" t="str">
        <v>Worden et al. 2008</v>
      </c>
      <c r="M3516" t="s">
        <v>1337</v>
      </c>
      <c r="P3516" t="s">
        <v>243</v>
      </c>
      <c r="Q3516">
        <v>4.7</v>
      </c>
      <c r="V3516">
        <v>1</v>
      </c>
      <c r="W3516" t="s">
        <v>1371</v>
      </c>
      <c r="X3516" t="s">
        <v>1373</v>
      </c>
    </row>
    <row r="3517" spans="1:24" x14ac:dyDescent="0.3">
      <c r="A3517">
        <v>4032</v>
      </c>
      <c r="B3517" s="15" t="s">
        <v>647</v>
      </c>
      <c r="C3517" t="str">
        <f>_xlfn.XLOOKUP($B3517, STANDARDS!$A:$A, STANDARDS!$B:$B,,0,2)</f>
        <v>Coomalie Dolostone, Mount Partridge Gp</v>
      </c>
      <c r="D3517" t="s">
        <v>535</v>
      </c>
      <c r="E3517" t="s">
        <v>1072</v>
      </c>
      <c r="J3517" cm="1">
        <f t="array" ref="J3517:L3517">_xlfn.XLOOKUP($C3517, AGE!$A:$A,AGE!$B:$D,,0,2)</f>
        <v>2023</v>
      </c>
      <c r="K3517">
        <v>8</v>
      </c>
      <c r="L3517" t="str">
        <v>Worden et al. 2008</v>
      </c>
      <c r="M3517" t="s">
        <v>1337</v>
      </c>
      <c r="P3517" t="s">
        <v>243</v>
      </c>
      <c r="Q3517">
        <v>4.5</v>
      </c>
      <c r="V3517">
        <v>1</v>
      </c>
      <c r="W3517" t="s">
        <v>1371</v>
      </c>
      <c r="X3517" t="s">
        <v>1373</v>
      </c>
    </row>
    <row r="3518" spans="1:24" x14ac:dyDescent="0.3">
      <c r="A3518">
        <v>4033</v>
      </c>
      <c r="B3518" s="15" t="s">
        <v>647</v>
      </c>
      <c r="C3518" t="str">
        <f>_xlfn.XLOOKUP($B3518, STANDARDS!$A:$A, STANDARDS!$B:$B,,0,2)</f>
        <v>Coomalie Dolostone, Mount Partridge Gp</v>
      </c>
      <c r="D3518" t="s">
        <v>535</v>
      </c>
      <c r="E3518" t="s">
        <v>1072</v>
      </c>
      <c r="J3518" cm="1">
        <f t="array" ref="J3518:L3518">_xlfn.XLOOKUP($C3518, AGE!$A:$A,AGE!$B:$D,,0,2)</f>
        <v>2023</v>
      </c>
      <c r="K3518">
        <v>8</v>
      </c>
      <c r="L3518" t="str">
        <v>Worden et al. 2008</v>
      </c>
      <c r="M3518" t="s">
        <v>1337</v>
      </c>
      <c r="P3518" t="s">
        <v>243</v>
      </c>
      <c r="Q3518">
        <v>4.5999999999999996</v>
      </c>
      <c r="V3518">
        <v>1</v>
      </c>
      <c r="W3518" t="s">
        <v>1371</v>
      </c>
      <c r="X3518" t="s">
        <v>1373</v>
      </c>
    </row>
    <row r="3519" spans="1:24" x14ac:dyDescent="0.3">
      <c r="A3519">
        <v>4034</v>
      </c>
      <c r="B3519" s="15" t="s">
        <v>647</v>
      </c>
      <c r="C3519" t="str">
        <f>_xlfn.XLOOKUP($B3519, STANDARDS!$A:$A, STANDARDS!$B:$B,,0,2)</f>
        <v>Coomalie Dolostone, Mount Partridge Gp</v>
      </c>
      <c r="D3519" t="s">
        <v>535</v>
      </c>
      <c r="E3519" t="s">
        <v>1072</v>
      </c>
      <c r="J3519" cm="1">
        <f t="array" ref="J3519:L3519">_xlfn.XLOOKUP($C3519, AGE!$A:$A,AGE!$B:$D,,0,2)</f>
        <v>2023</v>
      </c>
      <c r="K3519">
        <v>8</v>
      </c>
      <c r="L3519" t="str">
        <v>Worden et al. 2008</v>
      </c>
      <c r="M3519" t="s">
        <v>1337</v>
      </c>
      <c r="P3519" t="s">
        <v>243</v>
      </c>
      <c r="Q3519">
        <v>4.7</v>
      </c>
      <c r="V3519">
        <v>1</v>
      </c>
      <c r="W3519" t="s">
        <v>1371</v>
      </c>
      <c r="X3519" t="s">
        <v>1373</v>
      </c>
    </row>
    <row r="3520" spans="1:24" x14ac:dyDescent="0.3">
      <c r="A3520">
        <v>4035</v>
      </c>
      <c r="B3520" s="15" t="s">
        <v>647</v>
      </c>
      <c r="C3520" t="str">
        <f>_xlfn.XLOOKUP($B3520, STANDARDS!$A:$A, STANDARDS!$B:$B,,0,2)</f>
        <v>Coomalie Dolostone, Mount Partridge Gp</v>
      </c>
      <c r="D3520" t="s">
        <v>535</v>
      </c>
      <c r="E3520" t="s">
        <v>1072</v>
      </c>
      <c r="J3520" cm="1">
        <f t="array" ref="J3520:L3520">_xlfn.XLOOKUP($C3520, AGE!$A:$A,AGE!$B:$D,,0,2)</f>
        <v>2023</v>
      </c>
      <c r="K3520">
        <v>8</v>
      </c>
      <c r="L3520" t="str">
        <v>Worden et al. 2008</v>
      </c>
      <c r="M3520" t="s">
        <v>1336</v>
      </c>
      <c r="P3520" t="s">
        <v>243</v>
      </c>
      <c r="Q3520">
        <v>4.5999999999999996</v>
      </c>
      <c r="V3520">
        <v>1</v>
      </c>
      <c r="W3520" t="s">
        <v>1371</v>
      </c>
      <c r="X3520" t="s">
        <v>1373</v>
      </c>
    </row>
    <row r="3521" spans="1:24" x14ac:dyDescent="0.3">
      <c r="A3521">
        <v>4036</v>
      </c>
      <c r="B3521" s="15" t="s">
        <v>647</v>
      </c>
      <c r="C3521" t="str">
        <f>_xlfn.XLOOKUP($B3521, STANDARDS!$A:$A, STANDARDS!$B:$B,,0,2)</f>
        <v>Coomalie Dolostone, Mount Partridge Gp</v>
      </c>
      <c r="D3521" t="s">
        <v>535</v>
      </c>
      <c r="E3521" t="s">
        <v>1072</v>
      </c>
      <c r="J3521" cm="1">
        <f t="array" ref="J3521:L3521">_xlfn.XLOOKUP($C3521, AGE!$A:$A,AGE!$B:$D,,0,2)</f>
        <v>2023</v>
      </c>
      <c r="K3521">
        <v>8</v>
      </c>
      <c r="L3521" t="str">
        <v>Worden et al. 2008</v>
      </c>
      <c r="M3521" t="s">
        <v>1336</v>
      </c>
      <c r="P3521" t="s">
        <v>243</v>
      </c>
      <c r="Q3521">
        <v>4.9000000000000004</v>
      </c>
      <c r="V3521">
        <v>1</v>
      </c>
      <c r="W3521" t="s">
        <v>1371</v>
      </c>
      <c r="X3521" t="s">
        <v>1373</v>
      </c>
    </row>
    <row r="3522" spans="1:24" x14ac:dyDescent="0.3">
      <c r="A3522">
        <v>4037</v>
      </c>
      <c r="B3522" s="15" t="s">
        <v>647</v>
      </c>
      <c r="C3522" t="str">
        <f>_xlfn.XLOOKUP($B3522, STANDARDS!$A:$A, STANDARDS!$B:$B,,0,2)</f>
        <v>Coomalie Dolostone, Mount Partridge Gp</v>
      </c>
      <c r="D3522" t="s">
        <v>535</v>
      </c>
      <c r="E3522" t="s">
        <v>1072</v>
      </c>
      <c r="J3522" cm="1">
        <f t="array" ref="J3522:L3522">_xlfn.XLOOKUP($C3522, AGE!$A:$A,AGE!$B:$D,,0,2)</f>
        <v>2023</v>
      </c>
      <c r="K3522">
        <v>8</v>
      </c>
      <c r="L3522" t="str">
        <v>Worden et al. 2008</v>
      </c>
      <c r="M3522" t="s">
        <v>1336</v>
      </c>
      <c r="P3522" t="s">
        <v>243</v>
      </c>
      <c r="Q3522">
        <v>1</v>
      </c>
      <c r="V3522">
        <v>1</v>
      </c>
      <c r="W3522" t="s">
        <v>1371</v>
      </c>
      <c r="X3522" t="s">
        <v>1373</v>
      </c>
    </row>
    <row r="3523" spans="1:24" x14ac:dyDescent="0.3">
      <c r="A3523">
        <v>4038</v>
      </c>
      <c r="B3523" s="15" t="s">
        <v>647</v>
      </c>
      <c r="C3523" t="str">
        <f>_xlfn.XLOOKUP($B3523, STANDARDS!$A:$A, STANDARDS!$B:$B,,0,2)</f>
        <v>Coomalie Dolostone, Mount Partridge Gp</v>
      </c>
      <c r="D3523" t="s">
        <v>535</v>
      </c>
      <c r="E3523" t="s">
        <v>1072</v>
      </c>
      <c r="J3523" cm="1">
        <f t="array" ref="J3523:L3523">_xlfn.XLOOKUP($C3523, AGE!$A:$A,AGE!$B:$D,,0,2)</f>
        <v>2023</v>
      </c>
      <c r="K3523">
        <v>8</v>
      </c>
      <c r="L3523" t="str">
        <v>Worden et al. 2008</v>
      </c>
      <c r="M3523" t="s">
        <v>1336</v>
      </c>
      <c r="P3523" t="s">
        <v>243</v>
      </c>
      <c r="Q3523">
        <v>2.5</v>
      </c>
      <c r="V3523">
        <v>1</v>
      </c>
      <c r="W3523" t="s">
        <v>1371</v>
      </c>
      <c r="X3523" t="s">
        <v>1373</v>
      </c>
    </row>
    <row r="3524" spans="1:24" x14ac:dyDescent="0.3">
      <c r="A3524">
        <v>4039</v>
      </c>
      <c r="B3524" s="15" t="s">
        <v>647</v>
      </c>
      <c r="C3524" t="str">
        <f>_xlfn.XLOOKUP($B3524, STANDARDS!$A:$A, STANDARDS!$B:$B,,0,2)</f>
        <v>Coomalie Dolostone, Mount Partridge Gp</v>
      </c>
      <c r="D3524" t="s">
        <v>535</v>
      </c>
      <c r="E3524" t="s">
        <v>1072</v>
      </c>
      <c r="J3524" cm="1">
        <f t="array" ref="J3524:L3524">_xlfn.XLOOKUP($C3524, AGE!$A:$A,AGE!$B:$D,,0,2)</f>
        <v>2023</v>
      </c>
      <c r="K3524">
        <v>8</v>
      </c>
      <c r="L3524" t="str">
        <v>Worden et al. 2008</v>
      </c>
      <c r="M3524" t="s">
        <v>1336</v>
      </c>
      <c r="P3524" t="s">
        <v>243</v>
      </c>
      <c r="Q3524">
        <v>2.1</v>
      </c>
      <c r="V3524">
        <v>1</v>
      </c>
      <c r="W3524" t="s">
        <v>1371</v>
      </c>
      <c r="X3524" t="s">
        <v>1373</v>
      </c>
    </row>
    <row r="3525" spans="1:24" x14ac:dyDescent="0.3">
      <c r="A3525">
        <v>4040</v>
      </c>
      <c r="B3525" s="15" t="s">
        <v>647</v>
      </c>
      <c r="C3525" t="str">
        <f>_xlfn.XLOOKUP($B3525, STANDARDS!$A:$A, STANDARDS!$B:$B,,0,2)</f>
        <v>Coomalie Dolostone, Mount Partridge Gp</v>
      </c>
      <c r="D3525" t="s">
        <v>535</v>
      </c>
      <c r="E3525" t="s">
        <v>1072</v>
      </c>
      <c r="J3525" cm="1">
        <f t="array" ref="J3525:L3525">_xlfn.XLOOKUP($C3525, AGE!$A:$A,AGE!$B:$D,,0,2)</f>
        <v>2023</v>
      </c>
      <c r="K3525">
        <v>8</v>
      </c>
      <c r="L3525" t="str">
        <v>Worden et al. 2008</v>
      </c>
      <c r="M3525" t="s">
        <v>1336</v>
      </c>
      <c r="P3525" t="s">
        <v>243</v>
      </c>
      <c r="Q3525">
        <v>2.4</v>
      </c>
      <c r="V3525">
        <v>1</v>
      </c>
      <c r="W3525" t="s">
        <v>1371</v>
      </c>
      <c r="X3525" t="s">
        <v>1373</v>
      </c>
    </row>
    <row r="3526" spans="1:24" x14ac:dyDescent="0.3">
      <c r="A3526">
        <v>4041</v>
      </c>
      <c r="B3526" s="15" t="s">
        <v>647</v>
      </c>
      <c r="C3526" t="str">
        <f>_xlfn.XLOOKUP($B3526, STANDARDS!$A:$A, STANDARDS!$B:$B,,0,2)</f>
        <v>Coomalie Dolostone, Mount Partridge Gp</v>
      </c>
      <c r="D3526" t="s">
        <v>535</v>
      </c>
      <c r="E3526" t="s">
        <v>1072</v>
      </c>
      <c r="J3526" cm="1">
        <f t="array" ref="J3526:L3526">_xlfn.XLOOKUP($C3526, AGE!$A:$A,AGE!$B:$D,,0,2)</f>
        <v>2023</v>
      </c>
      <c r="K3526">
        <v>8</v>
      </c>
      <c r="L3526" t="str">
        <v>Worden et al. 2008</v>
      </c>
      <c r="M3526" t="s">
        <v>1336</v>
      </c>
      <c r="P3526" t="s">
        <v>243</v>
      </c>
      <c r="Q3526">
        <v>5.7</v>
      </c>
      <c r="V3526">
        <v>1</v>
      </c>
      <c r="W3526" t="s">
        <v>1371</v>
      </c>
      <c r="X3526" t="s">
        <v>1373</v>
      </c>
    </row>
    <row r="3527" spans="1:24" x14ac:dyDescent="0.3">
      <c r="A3527">
        <v>4042</v>
      </c>
      <c r="B3527" s="15" t="s">
        <v>647</v>
      </c>
      <c r="C3527" t="str">
        <f>_xlfn.XLOOKUP($B3527, STANDARDS!$A:$A, STANDARDS!$B:$B,,0,2)</f>
        <v>Coomalie Dolostone, Mount Partridge Gp</v>
      </c>
      <c r="D3527" t="s">
        <v>535</v>
      </c>
      <c r="E3527" t="s">
        <v>1072</v>
      </c>
      <c r="J3527" cm="1">
        <f t="array" ref="J3527:L3527">_xlfn.XLOOKUP($C3527, AGE!$A:$A,AGE!$B:$D,,0,2)</f>
        <v>2023</v>
      </c>
      <c r="K3527">
        <v>8</v>
      </c>
      <c r="L3527" t="str">
        <v>Worden et al. 2008</v>
      </c>
      <c r="M3527" t="s">
        <v>1336</v>
      </c>
      <c r="P3527" t="s">
        <v>243</v>
      </c>
      <c r="Q3527">
        <v>5</v>
      </c>
      <c r="V3527">
        <v>1</v>
      </c>
      <c r="W3527" t="s">
        <v>1371</v>
      </c>
      <c r="X3527" t="s">
        <v>1373</v>
      </c>
    </row>
    <row r="3528" spans="1:24" x14ac:dyDescent="0.3">
      <c r="A3528">
        <v>4043</v>
      </c>
      <c r="B3528" s="15" t="s">
        <v>647</v>
      </c>
      <c r="C3528" t="str">
        <f>_xlfn.XLOOKUP($B3528, STANDARDS!$A:$A, STANDARDS!$B:$B,,0,2)</f>
        <v>Coomalie Dolostone, Mount Partridge Gp</v>
      </c>
      <c r="D3528" t="s">
        <v>535</v>
      </c>
      <c r="E3528" t="s">
        <v>1072</v>
      </c>
      <c r="J3528" cm="1">
        <f t="array" ref="J3528:L3528">_xlfn.XLOOKUP($C3528, AGE!$A:$A,AGE!$B:$D,,0,2)</f>
        <v>2023</v>
      </c>
      <c r="K3528">
        <v>8</v>
      </c>
      <c r="L3528" t="str">
        <v>Worden et al. 2008</v>
      </c>
      <c r="M3528" t="s">
        <v>1336</v>
      </c>
      <c r="P3528" t="s">
        <v>243</v>
      </c>
      <c r="Q3528">
        <v>2</v>
      </c>
      <c r="V3528">
        <v>1</v>
      </c>
      <c r="W3528" t="s">
        <v>1371</v>
      </c>
      <c r="X3528" t="s">
        <v>1373</v>
      </c>
    </row>
    <row r="3529" spans="1:24" x14ac:dyDescent="0.3">
      <c r="A3529">
        <v>4044</v>
      </c>
      <c r="B3529" s="15" t="s">
        <v>645</v>
      </c>
      <c r="C3529" t="str">
        <f>_xlfn.XLOOKUP($B3529, STANDARDS!$A:$A, STANDARDS!$B:$B,,0,2)</f>
        <v>Undivided Manton Gp; Mount Partridge Group</v>
      </c>
      <c r="D3529" t="s">
        <v>535</v>
      </c>
      <c r="E3529" t="s">
        <v>1071</v>
      </c>
      <c r="J3529" cm="1">
        <f t="array" ref="J3529:L3529">_xlfn.XLOOKUP($C3529, AGE!$A:$A,AGE!$B:$D,,0,2)</f>
        <v>2268</v>
      </c>
      <c r="K3529">
        <v>253</v>
      </c>
      <c r="L3529" t="str">
        <v>Worden et al. 2008</v>
      </c>
      <c r="M3529" t="s">
        <v>583</v>
      </c>
      <c r="P3529" t="s">
        <v>243</v>
      </c>
      <c r="Q3529">
        <v>-1.7</v>
      </c>
      <c r="V3529">
        <v>1</v>
      </c>
      <c r="W3529" t="s">
        <v>1371</v>
      </c>
      <c r="X3529" t="s">
        <v>1373</v>
      </c>
    </row>
    <row r="3530" spans="1:24" x14ac:dyDescent="0.3">
      <c r="A3530">
        <v>4045</v>
      </c>
      <c r="B3530" s="15" t="s">
        <v>647</v>
      </c>
      <c r="C3530" t="str">
        <f>_xlfn.XLOOKUP($B3530, STANDARDS!$A:$A, STANDARDS!$B:$B,,0,2)</f>
        <v>Coomalie Dolostone, Mount Partridge Gp</v>
      </c>
      <c r="D3530" t="s">
        <v>535</v>
      </c>
      <c r="E3530" t="s">
        <v>1072</v>
      </c>
      <c r="J3530" cm="1">
        <f t="array" ref="J3530:L3530">_xlfn.XLOOKUP($C3530, AGE!$A:$A,AGE!$B:$D,,0,2)</f>
        <v>2023</v>
      </c>
      <c r="K3530">
        <v>8</v>
      </c>
      <c r="L3530" t="str">
        <v>Worden et al. 2008</v>
      </c>
      <c r="M3530" t="s">
        <v>1338</v>
      </c>
      <c r="P3530" t="s">
        <v>243</v>
      </c>
      <c r="Q3530">
        <v>3.2</v>
      </c>
      <c r="V3530">
        <v>1</v>
      </c>
      <c r="W3530" t="s">
        <v>1371</v>
      </c>
      <c r="X3530" t="s">
        <v>1373</v>
      </c>
    </row>
    <row r="3531" spans="1:24" x14ac:dyDescent="0.3">
      <c r="A3531">
        <v>4046</v>
      </c>
      <c r="B3531" s="15" t="s">
        <v>647</v>
      </c>
      <c r="C3531" t="str">
        <f>_xlfn.XLOOKUP($B3531, STANDARDS!$A:$A, STANDARDS!$B:$B,,0,2)</f>
        <v>Coomalie Dolostone, Mount Partridge Gp</v>
      </c>
      <c r="D3531" t="s">
        <v>535</v>
      </c>
      <c r="E3531" t="s">
        <v>1072</v>
      </c>
      <c r="J3531" cm="1">
        <f t="array" ref="J3531:L3531">_xlfn.XLOOKUP($C3531, AGE!$A:$A,AGE!$B:$D,,0,2)</f>
        <v>2023</v>
      </c>
      <c r="K3531">
        <v>8</v>
      </c>
      <c r="L3531" t="str">
        <v>Worden et al. 2008</v>
      </c>
      <c r="M3531" t="s">
        <v>1338</v>
      </c>
      <c r="P3531" t="s">
        <v>243</v>
      </c>
      <c r="Q3531">
        <v>3.1</v>
      </c>
      <c r="V3531">
        <v>1</v>
      </c>
      <c r="W3531" t="s">
        <v>1371</v>
      </c>
      <c r="X3531" t="s">
        <v>1373</v>
      </c>
    </row>
    <row r="3532" spans="1:24" x14ac:dyDescent="0.3">
      <c r="A3532">
        <v>4047</v>
      </c>
      <c r="B3532" s="15" t="s">
        <v>647</v>
      </c>
      <c r="C3532" t="str">
        <f>_xlfn.XLOOKUP($B3532, STANDARDS!$A:$A, STANDARDS!$B:$B,,0,2)</f>
        <v>Coomalie Dolostone, Mount Partridge Gp</v>
      </c>
      <c r="D3532" t="s">
        <v>535</v>
      </c>
      <c r="E3532" t="s">
        <v>1072</v>
      </c>
      <c r="J3532" cm="1">
        <f t="array" ref="J3532:L3532">_xlfn.XLOOKUP($C3532, AGE!$A:$A,AGE!$B:$D,,0,2)</f>
        <v>2023</v>
      </c>
      <c r="K3532">
        <v>8</v>
      </c>
      <c r="L3532" t="str">
        <v>Worden et al. 2008</v>
      </c>
      <c r="M3532" t="s">
        <v>1339</v>
      </c>
      <c r="P3532" t="s">
        <v>243</v>
      </c>
      <c r="Q3532">
        <v>2.8</v>
      </c>
      <c r="V3532">
        <v>1</v>
      </c>
      <c r="W3532" t="s">
        <v>1371</v>
      </c>
      <c r="X3532" t="s">
        <v>1373</v>
      </c>
    </row>
    <row r="3533" spans="1:24" x14ac:dyDescent="0.3">
      <c r="A3533">
        <v>4048</v>
      </c>
      <c r="B3533" s="15" t="s">
        <v>647</v>
      </c>
      <c r="C3533" t="str">
        <f>_xlfn.XLOOKUP($B3533, STANDARDS!$A:$A, STANDARDS!$B:$B,,0,2)</f>
        <v>Coomalie Dolostone, Mount Partridge Gp</v>
      </c>
      <c r="D3533" t="s">
        <v>535</v>
      </c>
      <c r="E3533" t="s">
        <v>1072</v>
      </c>
      <c r="J3533" cm="1">
        <f t="array" ref="J3533:L3533">_xlfn.XLOOKUP($C3533, AGE!$A:$A,AGE!$B:$D,,0,2)</f>
        <v>2023</v>
      </c>
      <c r="K3533">
        <v>8</v>
      </c>
      <c r="L3533" t="str">
        <v>Worden et al. 2008</v>
      </c>
      <c r="M3533" t="s">
        <v>1339</v>
      </c>
      <c r="P3533" t="s">
        <v>243</v>
      </c>
      <c r="Q3533">
        <v>2.9</v>
      </c>
      <c r="V3533">
        <v>1</v>
      </c>
      <c r="W3533" t="s">
        <v>1371</v>
      </c>
      <c r="X3533" t="s">
        <v>1373</v>
      </c>
    </row>
    <row r="3534" spans="1:24" x14ac:dyDescent="0.3">
      <c r="A3534">
        <v>4049</v>
      </c>
      <c r="B3534" s="15" t="s">
        <v>647</v>
      </c>
      <c r="C3534" t="str">
        <f>_xlfn.XLOOKUP($B3534, STANDARDS!$A:$A, STANDARDS!$B:$B,,0,2)</f>
        <v>Coomalie Dolostone, Mount Partridge Gp</v>
      </c>
      <c r="D3534" t="s">
        <v>535</v>
      </c>
      <c r="E3534" t="s">
        <v>1072</v>
      </c>
      <c r="J3534" cm="1">
        <f t="array" ref="J3534:L3534">_xlfn.XLOOKUP($C3534, AGE!$A:$A,AGE!$B:$D,,0,2)</f>
        <v>2023</v>
      </c>
      <c r="K3534">
        <v>8</v>
      </c>
      <c r="L3534" t="str">
        <v>Worden et al. 2008</v>
      </c>
      <c r="M3534" t="s">
        <v>1336</v>
      </c>
      <c r="P3534" t="s">
        <v>243</v>
      </c>
      <c r="Q3534">
        <v>1.8</v>
      </c>
      <c r="V3534">
        <v>1</v>
      </c>
      <c r="W3534" t="s">
        <v>1371</v>
      </c>
      <c r="X3534" t="s">
        <v>1373</v>
      </c>
    </row>
    <row r="3535" spans="1:24" x14ac:dyDescent="0.3">
      <c r="A3535">
        <v>4085</v>
      </c>
      <c r="B3535" s="15" t="s">
        <v>648</v>
      </c>
      <c r="C3535" t="str">
        <f>_xlfn.XLOOKUP($B3535, STANDARDS!$A:$A, STANDARDS!$B:$B,,0,2)</f>
        <v>Reynolds Point Gp, Shaler Sgp</v>
      </c>
      <c r="D3535" t="s">
        <v>517</v>
      </c>
      <c r="E3535" t="s">
        <v>1073</v>
      </c>
      <c r="J3535" cm="1">
        <f t="array" ref="J3535:L3535">_xlfn.XLOOKUP($C3535, AGE!$A:$A,AGE!$B:$D,,0,2)</f>
        <v>948</v>
      </c>
      <c r="K3535">
        <v>133</v>
      </c>
      <c r="L3535" t="str">
        <v>Jones et al. 2010; Swanson-Hysell et al. 2015</v>
      </c>
      <c r="M3535" t="s">
        <v>1335</v>
      </c>
      <c r="P3535" t="s">
        <v>243</v>
      </c>
      <c r="Q3535">
        <v>2.9</v>
      </c>
      <c r="V3535">
        <v>1</v>
      </c>
      <c r="W3535" t="s">
        <v>1371</v>
      </c>
      <c r="X3535" t="s">
        <v>1374</v>
      </c>
    </row>
    <row r="3536" spans="1:24" x14ac:dyDescent="0.3">
      <c r="A3536">
        <v>4086</v>
      </c>
      <c r="B3536" s="15" t="s">
        <v>648</v>
      </c>
      <c r="C3536" t="str">
        <f>_xlfn.XLOOKUP($B3536, STANDARDS!$A:$A, STANDARDS!$B:$B,,0,2)</f>
        <v>Reynolds Point Gp, Shaler Sgp</v>
      </c>
      <c r="D3536" t="s">
        <v>517</v>
      </c>
      <c r="E3536" t="s">
        <v>1073</v>
      </c>
      <c r="J3536" cm="1">
        <f t="array" ref="J3536:L3536">_xlfn.XLOOKUP($C3536, AGE!$A:$A,AGE!$B:$D,,0,2)</f>
        <v>948</v>
      </c>
      <c r="K3536">
        <v>133</v>
      </c>
      <c r="L3536" t="str">
        <v>Jones et al. 2010; Swanson-Hysell et al. 2015</v>
      </c>
      <c r="M3536" t="s">
        <v>1335</v>
      </c>
      <c r="P3536" t="s">
        <v>243</v>
      </c>
      <c r="Q3536">
        <v>3.3</v>
      </c>
      <c r="V3536">
        <v>1</v>
      </c>
      <c r="W3536" t="s">
        <v>1371</v>
      </c>
      <c r="X3536" t="s">
        <v>1374</v>
      </c>
    </row>
    <row r="3537" spans="1:24" x14ac:dyDescent="0.3">
      <c r="A3537">
        <v>4087</v>
      </c>
      <c r="B3537" s="15" t="s">
        <v>648</v>
      </c>
      <c r="C3537" t="str">
        <f>_xlfn.XLOOKUP($B3537, STANDARDS!$A:$A, STANDARDS!$B:$B,,0,2)</f>
        <v>Reynolds Point Gp, Shaler Sgp</v>
      </c>
      <c r="D3537" t="s">
        <v>517</v>
      </c>
      <c r="E3537" t="s">
        <v>1073</v>
      </c>
      <c r="J3537" cm="1">
        <f t="array" ref="J3537:L3537">_xlfn.XLOOKUP($C3537, AGE!$A:$A,AGE!$B:$D,,0,2)</f>
        <v>948</v>
      </c>
      <c r="K3537">
        <v>133</v>
      </c>
      <c r="L3537" t="str">
        <v>Jones et al. 2010; Swanson-Hysell et al. 2015</v>
      </c>
      <c r="M3537" t="s">
        <v>1335</v>
      </c>
      <c r="P3537" t="s">
        <v>243</v>
      </c>
      <c r="Q3537">
        <v>3.8</v>
      </c>
      <c r="V3537">
        <v>1</v>
      </c>
      <c r="W3537" t="s">
        <v>1371</v>
      </c>
      <c r="X3537" t="s">
        <v>1374</v>
      </c>
    </row>
    <row r="3538" spans="1:24" x14ac:dyDescent="0.3">
      <c r="A3538">
        <v>4088</v>
      </c>
      <c r="B3538" s="15" t="s">
        <v>649</v>
      </c>
      <c r="C3538" t="str">
        <f>_xlfn.XLOOKUP($B3538, STANDARDS!$A:$A, STANDARDS!$B:$B,,0,2)</f>
        <v>Wynniatt Fm, Shaler Sgp</v>
      </c>
      <c r="D3538" t="s">
        <v>517</v>
      </c>
      <c r="E3538" t="s">
        <v>1073</v>
      </c>
      <c r="J3538" cm="1">
        <f t="array" ref="J3538:L3538">_xlfn.XLOOKUP($C3538, AGE!$A:$A,AGE!$B:$D,,0,2)</f>
        <v>768</v>
      </c>
      <c r="K3538">
        <v>47</v>
      </c>
      <c r="L3538" t="str">
        <v>Jones et al. 2010; Swanson-Hysell et al. 2015</v>
      </c>
      <c r="M3538" t="s">
        <v>1335</v>
      </c>
      <c r="P3538" t="s">
        <v>243</v>
      </c>
      <c r="Q3538">
        <v>4.5</v>
      </c>
      <c r="V3538">
        <v>1</v>
      </c>
      <c r="W3538" t="s">
        <v>1371</v>
      </c>
      <c r="X3538" t="s">
        <v>1374</v>
      </c>
    </row>
    <row r="3539" spans="1:24" x14ac:dyDescent="0.3">
      <c r="A3539">
        <v>4089</v>
      </c>
      <c r="B3539" s="15" t="s">
        <v>648</v>
      </c>
      <c r="C3539" t="str">
        <f>_xlfn.XLOOKUP($B3539, STANDARDS!$A:$A, STANDARDS!$B:$B,,0,2)</f>
        <v>Reynolds Point Gp, Shaler Sgp</v>
      </c>
      <c r="D3539" t="s">
        <v>517</v>
      </c>
      <c r="E3539" t="s">
        <v>1073</v>
      </c>
      <c r="J3539" cm="1">
        <f t="array" ref="J3539:L3539">_xlfn.XLOOKUP($C3539, AGE!$A:$A,AGE!$B:$D,,0,2)</f>
        <v>948</v>
      </c>
      <c r="K3539">
        <v>133</v>
      </c>
      <c r="L3539" t="str">
        <v>Jones et al. 2010; Swanson-Hysell et al. 2015</v>
      </c>
      <c r="M3539" t="s">
        <v>1335</v>
      </c>
      <c r="P3539" t="s">
        <v>243</v>
      </c>
      <c r="Q3539">
        <v>4.2</v>
      </c>
      <c r="V3539">
        <v>1</v>
      </c>
      <c r="W3539" t="s">
        <v>1371</v>
      </c>
      <c r="X3539" t="s">
        <v>1374</v>
      </c>
    </row>
    <row r="3540" spans="1:24" x14ac:dyDescent="0.3">
      <c r="A3540">
        <v>4090</v>
      </c>
      <c r="B3540" s="15" t="s">
        <v>649</v>
      </c>
      <c r="C3540" t="str">
        <f>_xlfn.XLOOKUP($B3540, STANDARDS!$A:$A, STANDARDS!$B:$B,,0,2)</f>
        <v>Wynniatt Fm, Shaler Sgp</v>
      </c>
      <c r="D3540" t="s">
        <v>517</v>
      </c>
      <c r="E3540" t="s">
        <v>1073</v>
      </c>
      <c r="J3540" cm="1">
        <f t="array" ref="J3540:L3540">_xlfn.XLOOKUP($C3540, AGE!$A:$A,AGE!$B:$D,,0,2)</f>
        <v>768</v>
      </c>
      <c r="K3540">
        <v>47</v>
      </c>
      <c r="L3540" t="str">
        <v>Jones et al. 2010; Swanson-Hysell et al. 2015</v>
      </c>
      <c r="M3540" t="s">
        <v>1335</v>
      </c>
      <c r="P3540" t="s">
        <v>243</v>
      </c>
      <c r="Q3540">
        <v>5</v>
      </c>
      <c r="V3540">
        <v>1</v>
      </c>
      <c r="W3540" t="s">
        <v>1371</v>
      </c>
      <c r="X3540" t="s">
        <v>1374</v>
      </c>
    </row>
    <row r="3541" spans="1:24" x14ac:dyDescent="0.3">
      <c r="A3541">
        <v>4091</v>
      </c>
      <c r="B3541" s="15" t="s">
        <v>650</v>
      </c>
      <c r="C3541" t="str">
        <f>_xlfn.XLOOKUP($B3541, STANDARDS!$A:$A, STANDARDS!$B:$B,,0,2)</f>
        <v>Minto Inlet Fm, Shaler Sgp</v>
      </c>
      <c r="D3541" t="s">
        <v>517</v>
      </c>
      <c r="E3541" t="s">
        <v>1073</v>
      </c>
      <c r="J3541" cm="1">
        <f t="array" ref="J3541:L3541">_xlfn.XLOOKUP($C3541, AGE!$A:$A,AGE!$B:$D,,0,2)</f>
        <v>948</v>
      </c>
      <c r="K3541">
        <v>133</v>
      </c>
      <c r="L3541" t="str">
        <v>Jones et al. 2010; Swanson-Hysell et al. 2015</v>
      </c>
      <c r="M3541" t="s">
        <v>1340</v>
      </c>
      <c r="P3541" t="s">
        <v>243</v>
      </c>
      <c r="Q3541">
        <v>4.0999999999999996</v>
      </c>
      <c r="V3541">
        <v>1</v>
      </c>
      <c r="W3541" t="s">
        <v>1371</v>
      </c>
      <c r="X3541" t="s">
        <v>1374</v>
      </c>
    </row>
    <row r="3542" spans="1:24" x14ac:dyDescent="0.3">
      <c r="A3542">
        <v>4092</v>
      </c>
      <c r="B3542" s="15" t="s">
        <v>649</v>
      </c>
      <c r="C3542" t="str">
        <f>_xlfn.XLOOKUP($B3542, STANDARDS!$A:$A, STANDARDS!$B:$B,,0,2)</f>
        <v>Wynniatt Fm, Shaler Sgp</v>
      </c>
      <c r="D3542" t="s">
        <v>517</v>
      </c>
      <c r="E3542" t="s">
        <v>1073</v>
      </c>
      <c r="J3542" cm="1">
        <f t="array" ref="J3542:L3542">_xlfn.XLOOKUP($C3542, AGE!$A:$A,AGE!$B:$D,,0,2)</f>
        <v>768</v>
      </c>
      <c r="K3542">
        <v>47</v>
      </c>
      <c r="L3542" t="str">
        <v>Jones et al. 2010; Swanson-Hysell et al. 2015</v>
      </c>
      <c r="M3542" t="s">
        <v>1335</v>
      </c>
      <c r="P3542" t="s">
        <v>243</v>
      </c>
      <c r="Q3542">
        <v>6</v>
      </c>
      <c r="V3542">
        <v>1</v>
      </c>
      <c r="W3542" t="s">
        <v>1371</v>
      </c>
      <c r="X3542" t="s">
        <v>1374</v>
      </c>
    </row>
    <row r="3543" spans="1:24" x14ac:dyDescent="0.3">
      <c r="A3543">
        <v>4093</v>
      </c>
      <c r="B3543" s="15" t="s">
        <v>649</v>
      </c>
      <c r="C3543" t="str">
        <f>_xlfn.XLOOKUP($B3543, STANDARDS!$A:$A, STANDARDS!$B:$B,,0,2)</f>
        <v>Wynniatt Fm, Shaler Sgp</v>
      </c>
      <c r="D3543" t="s">
        <v>517</v>
      </c>
      <c r="E3543" t="s">
        <v>1073</v>
      </c>
      <c r="J3543" cm="1">
        <f t="array" ref="J3543:L3543">_xlfn.XLOOKUP($C3543, AGE!$A:$A,AGE!$B:$D,,0,2)</f>
        <v>768</v>
      </c>
      <c r="K3543">
        <v>47</v>
      </c>
      <c r="L3543" t="str">
        <v>Jones et al. 2010; Swanson-Hysell et al. 2015</v>
      </c>
      <c r="M3543" t="s">
        <v>1335</v>
      </c>
      <c r="P3543" t="s">
        <v>243</v>
      </c>
      <c r="Q3543">
        <v>4.5</v>
      </c>
      <c r="V3543">
        <v>1</v>
      </c>
      <c r="W3543" t="s">
        <v>1371</v>
      </c>
      <c r="X3543" t="s">
        <v>1374</v>
      </c>
    </row>
    <row r="3544" spans="1:24" x14ac:dyDescent="0.3">
      <c r="A3544">
        <v>4094</v>
      </c>
      <c r="B3544" s="15" t="s">
        <v>648</v>
      </c>
      <c r="C3544" t="str">
        <f>_xlfn.XLOOKUP($B3544, STANDARDS!$A:$A, STANDARDS!$B:$B,,0,2)</f>
        <v>Reynolds Point Gp, Shaler Sgp</v>
      </c>
      <c r="D3544" t="s">
        <v>517</v>
      </c>
      <c r="E3544" t="s">
        <v>1073</v>
      </c>
      <c r="J3544" cm="1">
        <f t="array" ref="J3544:L3544">_xlfn.XLOOKUP($C3544, AGE!$A:$A,AGE!$B:$D,,0,2)</f>
        <v>948</v>
      </c>
      <c r="K3544">
        <v>133</v>
      </c>
      <c r="L3544" t="str">
        <v>Jones et al. 2010; Swanson-Hysell et al. 2015</v>
      </c>
      <c r="M3544" t="s">
        <v>1335</v>
      </c>
      <c r="P3544" t="s">
        <v>243</v>
      </c>
      <c r="Q3544">
        <v>4.7</v>
      </c>
      <c r="V3544">
        <v>1</v>
      </c>
      <c r="W3544" t="s">
        <v>1371</v>
      </c>
      <c r="X3544" t="s">
        <v>1374</v>
      </c>
    </row>
    <row r="3545" spans="1:24" x14ac:dyDescent="0.3">
      <c r="A3545">
        <v>4095</v>
      </c>
      <c r="B3545" s="15" t="s">
        <v>649</v>
      </c>
      <c r="C3545" t="str">
        <f>_xlfn.XLOOKUP($B3545, STANDARDS!$A:$A, STANDARDS!$B:$B,,0,2)</f>
        <v>Wynniatt Fm, Shaler Sgp</v>
      </c>
      <c r="D3545" t="s">
        <v>517</v>
      </c>
      <c r="E3545" t="s">
        <v>1073</v>
      </c>
      <c r="J3545" cm="1">
        <f t="array" ref="J3545:L3545">_xlfn.XLOOKUP($C3545, AGE!$A:$A,AGE!$B:$D,,0,2)</f>
        <v>768</v>
      </c>
      <c r="K3545">
        <v>47</v>
      </c>
      <c r="L3545" t="str">
        <v>Jones et al. 2010; Swanson-Hysell et al. 2015</v>
      </c>
      <c r="M3545" t="s">
        <v>1335</v>
      </c>
      <c r="P3545" t="s">
        <v>243</v>
      </c>
      <c r="Q3545">
        <v>3.1</v>
      </c>
      <c r="V3545">
        <v>1</v>
      </c>
      <c r="W3545" t="s">
        <v>1371</v>
      </c>
      <c r="X3545" t="s">
        <v>1374</v>
      </c>
    </row>
    <row r="3546" spans="1:24" x14ac:dyDescent="0.3">
      <c r="A3546">
        <v>4096</v>
      </c>
      <c r="B3546" s="15" t="s">
        <v>649</v>
      </c>
      <c r="C3546" t="str">
        <f>_xlfn.XLOOKUP($B3546, STANDARDS!$A:$A, STANDARDS!$B:$B,,0,2)</f>
        <v>Wynniatt Fm, Shaler Sgp</v>
      </c>
      <c r="D3546" t="s">
        <v>517</v>
      </c>
      <c r="E3546" t="s">
        <v>1073</v>
      </c>
      <c r="J3546" cm="1">
        <f t="array" ref="J3546:L3546">_xlfn.XLOOKUP($C3546, AGE!$A:$A,AGE!$B:$D,,0,2)</f>
        <v>768</v>
      </c>
      <c r="K3546">
        <v>47</v>
      </c>
      <c r="L3546" t="str">
        <v>Jones et al. 2010; Swanson-Hysell et al. 2015</v>
      </c>
      <c r="M3546" t="s">
        <v>1335</v>
      </c>
      <c r="P3546" t="s">
        <v>243</v>
      </c>
      <c r="Q3546">
        <v>6.4</v>
      </c>
      <c r="V3546">
        <v>1</v>
      </c>
      <c r="W3546" t="s">
        <v>1371</v>
      </c>
      <c r="X3546" t="s">
        <v>1374</v>
      </c>
    </row>
    <row r="3547" spans="1:24" x14ac:dyDescent="0.3">
      <c r="A3547">
        <v>4097</v>
      </c>
      <c r="B3547" s="15" t="s">
        <v>649</v>
      </c>
      <c r="C3547" t="str">
        <f>_xlfn.XLOOKUP($B3547, STANDARDS!$A:$A, STANDARDS!$B:$B,,0,2)</f>
        <v>Wynniatt Fm, Shaler Sgp</v>
      </c>
      <c r="D3547" t="s">
        <v>517</v>
      </c>
      <c r="E3547" t="s">
        <v>1073</v>
      </c>
      <c r="J3547" cm="1">
        <f t="array" ref="J3547:L3547">_xlfn.XLOOKUP($C3547, AGE!$A:$A,AGE!$B:$D,,0,2)</f>
        <v>768</v>
      </c>
      <c r="K3547">
        <v>47</v>
      </c>
      <c r="L3547" t="str">
        <v>Jones et al. 2010; Swanson-Hysell et al. 2015</v>
      </c>
      <c r="M3547" t="s">
        <v>1335</v>
      </c>
      <c r="P3547" t="s">
        <v>243</v>
      </c>
      <c r="Q3547">
        <v>5.7</v>
      </c>
      <c r="V3547">
        <v>1</v>
      </c>
      <c r="W3547" t="s">
        <v>1371</v>
      </c>
      <c r="X3547" t="s">
        <v>1374</v>
      </c>
    </row>
    <row r="3548" spans="1:24" x14ac:dyDescent="0.3">
      <c r="A3548">
        <v>4098</v>
      </c>
      <c r="B3548" s="15" t="s">
        <v>649</v>
      </c>
      <c r="C3548" t="str">
        <f>_xlfn.XLOOKUP($B3548, STANDARDS!$A:$A, STANDARDS!$B:$B,,0,2)</f>
        <v>Wynniatt Fm, Shaler Sgp</v>
      </c>
      <c r="D3548" t="s">
        <v>517</v>
      </c>
      <c r="E3548" t="s">
        <v>1073</v>
      </c>
      <c r="J3548" cm="1">
        <f t="array" ref="J3548:L3548">_xlfn.XLOOKUP($C3548, AGE!$A:$A,AGE!$B:$D,,0,2)</f>
        <v>768</v>
      </c>
      <c r="K3548">
        <v>47</v>
      </c>
      <c r="L3548" t="str">
        <v>Jones et al. 2010; Swanson-Hysell et al. 2015</v>
      </c>
      <c r="M3548" t="s">
        <v>1335</v>
      </c>
      <c r="P3548" t="s">
        <v>243</v>
      </c>
      <c r="Q3548">
        <v>5.8</v>
      </c>
      <c r="V3548">
        <v>1</v>
      </c>
      <c r="W3548" t="s">
        <v>1371</v>
      </c>
      <c r="X3548" t="s">
        <v>1374</v>
      </c>
    </row>
    <row r="3549" spans="1:24" x14ac:dyDescent="0.3">
      <c r="A3549">
        <v>4099</v>
      </c>
      <c r="B3549" s="15" t="s">
        <v>648</v>
      </c>
      <c r="C3549" t="str">
        <f>_xlfn.XLOOKUP($B3549, STANDARDS!$A:$A, STANDARDS!$B:$B,,0,2)</f>
        <v>Reynolds Point Gp, Shaler Sgp</v>
      </c>
      <c r="D3549" t="s">
        <v>517</v>
      </c>
      <c r="E3549" t="s">
        <v>1073</v>
      </c>
      <c r="J3549" cm="1">
        <f t="array" ref="J3549:L3549">_xlfn.XLOOKUP($C3549, AGE!$A:$A,AGE!$B:$D,,0,2)</f>
        <v>948</v>
      </c>
      <c r="K3549">
        <v>133</v>
      </c>
      <c r="L3549" t="str">
        <v>Jones et al. 2010; Swanson-Hysell et al. 2015</v>
      </c>
      <c r="M3549" t="s">
        <v>583</v>
      </c>
      <c r="P3549" t="s">
        <v>243</v>
      </c>
      <c r="Q3549">
        <v>4.9000000000000004</v>
      </c>
      <c r="V3549">
        <v>1</v>
      </c>
      <c r="W3549" t="s">
        <v>1371</v>
      </c>
      <c r="X3549" t="s">
        <v>1374</v>
      </c>
    </row>
    <row r="3550" spans="1:24" x14ac:dyDescent="0.3">
      <c r="A3550">
        <v>4100</v>
      </c>
      <c r="B3550" s="15" t="s">
        <v>650</v>
      </c>
      <c r="C3550" t="str">
        <f>_xlfn.XLOOKUP($B3550, STANDARDS!$A:$A, STANDARDS!$B:$B,,0,2)</f>
        <v>Minto Inlet Fm, Shaler Sgp</v>
      </c>
      <c r="D3550" t="s">
        <v>517</v>
      </c>
      <c r="E3550" t="s">
        <v>1073</v>
      </c>
      <c r="J3550" cm="1">
        <f t="array" ref="J3550:L3550">_xlfn.XLOOKUP($C3550, AGE!$A:$A,AGE!$B:$D,,0,2)</f>
        <v>948</v>
      </c>
      <c r="K3550">
        <v>133</v>
      </c>
      <c r="L3550" t="str">
        <v>Jones et al. 2010; Swanson-Hysell et al. 2015</v>
      </c>
      <c r="M3550" t="s">
        <v>583</v>
      </c>
      <c r="P3550" t="s">
        <v>243</v>
      </c>
      <c r="Q3550">
        <v>5</v>
      </c>
      <c r="V3550">
        <v>1</v>
      </c>
      <c r="W3550" t="s">
        <v>1371</v>
      </c>
      <c r="X3550" t="s">
        <v>1374</v>
      </c>
    </row>
    <row r="3551" spans="1:24" x14ac:dyDescent="0.3">
      <c r="A3551">
        <v>4101</v>
      </c>
      <c r="B3551" s="15" t="s">
        <v>649</v>
      </c>
      <c r="C3551" t="str">
        <f>_xlfn.XLOOKUP($B3551, STANDARDS!$A:$A, STANDARDS!$B:$B,,0,2)</f>
        <v>Wynniatt Fm, Shaler Sgp</v>
      </c>
      <c r="D3551" t="s">
        <v>517</v>
      </c>
      <c r="E3551" t="s">
        <v>1073</v>
      </c>
      <c r="J3551" cm="1">
        <f t="array" ref="J3551:L3551">_xlfn.XLOOKUP($C3551, AGE!$A:$A,AGE!$B:$D,,0,2)</f>
        <v>768</v>
      </c>
      <c r="K3551">
        <v>47</v>
      </c>
      <c r="L3551" t="str">
        <v>Jones et al. 2010; Swanson-Hysell et al. 2015</v>
      </c>
      <c r="M3551" t="s">
        <v>583</v>
      </c>
      <c r="P3551" t="s">
        <v>243</v>
      </c>
      <c r="Q3551">
        <v>4.9000000000000004</v>
      </c>
      <c r="V3551">
        <v>1</v>
      </c>
      <c r="W3551" t="s">
        <v>1371</v>
      </c>
      <c r="X3551" t="s">
        <v>1374</v>
      </c>
    </row>
    <row r="3552" spans="1:24" x14ac:dyDescent="0.3">
      <c r="A3552">
        <v>4102</v>
      </c>
      <c r="B3552" s="15" t="s">
        <v>651</v>
      </c>
      <c r="C3552" t="str">
        <f>_xlfn.XLOOKUP($B3552, STANDARDS!$A:$A, STANDARDS!$B:$B,,0,2)</f>
        <v>Serra da Lapa Fm, Vazante Gp</v>
      </c>
      <c r="D3552" t="s">
        <v>1053</v>
      </c>
      <c r="E3552" t="s">
        <v>1074</v>
      </c>
      <c r="J3552" cm="1">
        <f t="array" ref="J3552:L3552">_xlfn.XLOOKUP($C3552, AGE!$A:$A,AGE!$B:$D,,0,2)</f>
        <v>850</v>
      </c>
      <c r="K3552">
        <v>194</v>
      </c>
      <c r="L3552" t="str">
        <v>Brody 2007; Miller 2012; Alvarenga et al. 2019; Misi et al. 2011; Geboy et al. 2013; Caxito et al. 2012; Rooney et al. 2020a in Hoffman et al. 2021 Earth Science Reviews; Azmy et al. 2008; Rodrigues et al. 2012</v>
      </c>
      <c r="M3552" t="s">
        <v>583</v>
      </c>
      <c r="P3552" t="s">
        <v>243</v>
      </c>
      <c r="Q3552">
        <v>-2.1</v>
      </c>
      <c r="V3552">
        <v>1</v>
      </c>
      <c r="W3552" t="s">
        <v>1371</v>
      </c>
      <c r="X3552" t="s">
        <v>1375</v>
      </c>
    </row>
    <row r="3553" spans="1:24" x14ac:dyDescent="0.3">
      <c r="A3553">
        <v>4103</v>
      </c>
      <c r="B3553" s="15" t="s">
        <v>651</v>
      </c>
      <c r="C3553" t="str">
        <f>_xlfn.XLOOKUP($B3553, STANDARDS!$A:$A, STANDARDS!$B:$B,,0,2)</f>
        <v>Serra da Lapa Fm, Vazante Gp</v>
      </c>
      <c r="D3553" t="s">
        <v>1053</v>
      </c>
      <c r="E3553" t="s">
        <v>1074</v>
      </c>
      <c r="J3553" cm="1">
        <f t="array" ref="J3553:L3553">_xlfn.XLOOKUP($C3553, AGE!$A:$A,AGE!$B:$D,,0,2)</f>
        <v>850</v>
      </c>
      <c r="K3553">
        <v>194</v>
      </c>
      <c r="L3553" t="str">
        <v>Brody 2007; Miller 2012; Alvarenga et al. 2019; Misi et al. 2011; Geboy et al. 2013; Caxito et al. 2012; Rooney et al. 2020a in Hoffman et al. 2021 Earth Science Reviews; Azmy et al. 2008; Rodrigues et al. 2012</v>
      </c>
      <c r="M3553" t="s">
        <v>583</v>
      </c>
      <c r="P3553" t="s">
        <v>243</v>
      </c>
      <c r="Q3553">
        <v>-2.9</v>
      </c>
      <c r="V3553">
        <v>1</v>
      </c>
      <c r="W3553" t="s">
        <v>1371</v>
      </c>
      <c r="X3553" t="s">
        <v>1375</v>
      </c>
    </row>
    <row r="3554" spans="1:24" x14ac:dyDescent="0.3">
      <c r="A3554">
        <v>4104</v>
      </c>
      <c r="B3554" s="15" t="s">
        <v>651</v>
      </c>
      <c r="C3554" t="str">
        <f>_xlfn.XLOOKUP($B3554, STANDARDS!$A:$A, STANDARDS!$B:$B,,0,2)</f>
        <v>Serra da Lapa Fm, Vazante Gp</v>
      </c>
      <c r="D3554" t="s">
        <v>1053</v>
      </c>
      <c r="E3554" t="s">
        <v>1074</v>
      </c>
      <c r="J3554" cm="1">
        <f t="array" ref="J3554:L3554">_xlfn.XLOOKUP($C3554, AGE!$A:$A,AGE!$B:$D,,0,2)</f>
        <v>850</v>
      </c>
      <c r="K3554">
        <v>194</v>
      </c>
      <c r="L3554" t="str">
        <v>Brody 2007; Miller 2012; Alvarenga et al. 2019; Misi et al. 2011; Geboy et al. 2013; Caxito et al. 2012; Rooney et al. 2020a in Hoffman et al. 2021 Earth Science Reviews; Azmy et al. 2008; Rodrigues et al. 2012</v>
      </c>
      <c r="M3554" t="s">
        <v>583</v>
      </c>
      <c r="P3554" t="s">
        <v>243</v>
      </c>
      <c r="Q3554">
        <v>-1.8</v>
      </c>
      <c r="V3554">
        <v>1</v>
      </c>
      <c r="W3554" t="s">
        <v>1371</v>
      </c>
      <c r="X3554" t="s">
        <v>1375</v>
      </c>
    </row>
    <row r="3555" spans="1:24" x14ac:dyDescent="0.3">
      <c r="A3555">
        <v>4105</v>
      </c>
      <c r="B3555" s="15" t="s">
        <v>651</v>
      </c>
      <c r="C3555" t="str">
        <f>_xlfn.XLOOKUP($B3555, STANDARDS!$A:$A, STANDARDS!$B:$B,,0,2)</f>
        <v>Serra da Lapa Fm, Vazante Gp</v>
      </c>
      <c r="D3555" t="s">
        <v>1053</v>
      </c>
      <c r="E3555" t="s">
        <v>1074</v>
      </c>
      <c r="J3555" cm="1">
        <f t="array" ref="J3555:L3555">_xlfn.XLOOKUP($C3555, AGE!$A:$A,AGE!$B:$D,,0,2)</f>
        <v>850</v>
      </c>
      <c r="K3555">
        <v>194</v>
      </c>
      <c r="L3555" t="str">
        <v>Brody 2007; Miller 2012; Alvarenga et al. 2019; Misi et al. 2011; Geboy et al. 2013; Caxito et al. 2012; Rooney et al. 2020a in Hoffman et al. 2021 Earth Science Reviews; Azmy et al. 2008; Rodrigues et al. 2012</v>
      </c>
      <c r="M3555" t="s">
        <v>583</v>
      </c>
      <c r="P3555" t="s">
        <v>243</v>
      </c>
      <c r="Q3555">
        <v>-0.44</v>
      </c>
      <c r="V3555">
        <v>1</v>
      </c>
      <c r="W3555" t="s">
        <v>1371</v>
      </c>
      <c r="X3555" t="s">
        <v>1375</v>
      </c>
    </row>
    <row r="3556" spans="1:24" x14ac:dyDescent="0.3">
      <c r="A3556">
        <v>4106</v>
      </c>
      <c r="B3556" s="15" t="s">
        <v>651</v>
      </c>
      <c r="C3556" t="str">
        <f>_xlfn.XLOOKUP($B3556, STANDARDS!$A:$A, STANDARDS!$B:$B,,0,2)</f>
        <v>Serra da Lapa Fm, Vazante Gp</v>
      </c>
      <c r="D3556" t="s">
        <v>1053</v>
      </c>
      <c r="E3556" t="s">
        <v>1074</v>
      </c>
      <c r="J3556" cm="1">
        <f t="array" ref="J3556:L3556">_xlfn.XLOOKUP($C3556, AGE!$A:$A,AGE!$B:$D,,0,2)</f>
        <v>850</v>
      </c>
      <c r="K3556">
        <v>194</v>
      </c>
      <c r="L3556" t="str">
        <v>Brody 2007; Miller 2012; Alvarenga et al. 2019; Misi et al. 2011; Geboy et al. 2013; Caxito et al. 2012; Rooney et al. 2020a in Hoffman et al. 2021 Earth Science Reviews; Azmy et al. 2008; Rodrigues et al. 2012</v>
      </c>
      <c r="M3556" t="s">
        <v>583</v>
      </c>
      <c r="P3556" t="s">
        <v>243</v>
      </c>
      <c r="Q3556">
        <v>0.49</v>
      </c>
      <c r="V3556">
        <v>1</v>
      </c>
      <c r="W3556" t="s">
        <v>1371</v>
      </c>
      <c r="X3556" t="s">
        <v>1375</v>
      </c>
    </row>
    <row r="3557" spans="1:24" x14ac:dyDescent="0.3">
      <c r="A3557">
        <v>4107</v>
      </c>
      <c r="B3557" s="15" t="s">
        <v>652</v>
      </c>
      <c r="C3557" t="str">
        <f>_xlfn.XLOOKUP($B3557, STANDARDS!$A:$A, STANDARDS!$B:$B,,0,2)</f>
        <v>Serra do Garrote Fm, Vazante Gp</v>
      </c>
      <c r="D3557" t="s">
        <v>1053</v>
      </c>
      <c r="E3557" t="s">
        <v>1074</v>
      </c>
      <c r="J3557" cm="1">
        <f t="array" ref="J3557:L3557">_xlfn.XLOOKUP($C3557, AGE!$A:$A,AGE!$B:$D,,0,2)</f>
        <v>1353</v>
      </c>
      <c r="K3557">
        <v>69</v>
      </c>
      <c r="L3557" t="str">
        <v>Geboy 2006; Geboy et al. 2013; Alvarenga et al. 2019</v>
      </c>
      <c r="M3557" t="s">
        <v>1335</v>
      </c>
      <c r="P3557" t="s">
        <v>243</v>
      </c>
      <c r="Q3557">
        <v>3.26</v>
      </c>
      <c r="V3557">
        <v>1</v>
      </c>
      <c r="W3557" t="s">
        <v>1371</v>
      </c>
      <c r="X3557" t="s">
        <v>1375</v>
      </c>
    </row>
    <row r="3558" spans="1:24" x14ac:dyDescent="0.3">
      <c r="A3558">
        <v>4108</v>
      </c>
      <c r="B3558" s="15" t="s">
        <v>652</v>
      </c>
      <c r="C3558" t="str">
        <f>_xlfn.XLOOKUP($B3558, STANDARDS!$A:$A, STANDARDS!$B:$B,,0,2)</f>
        <v>Serra do Garrote Fm, Vazante Gp</v>
      </c>
      <c r="D3558" t="s">
        <v>1053</v>
      </c>
      <c r="E3558" t="s">
        <v>1074</v>
      </c>
      <c r="J3558" cm="1">
        <f t="array" ref="J3558:L3558">_xlfn.XLOOKUP($C3558, AGE!$A:$A,AGE!$B:$D,,0,2)</f>
        <v>1353</v>
      </c>
      <c r="K3558">
        <v>69</v>
      </c>
      <c r="L3558" t="str">
        <v>Geboy 2006; Geboy et al. 2013; Alvarenga et al. 2019</v>
      </c>
      <c r="M3558" t="s">
        <v>1335</v>
      </c>
      <c r="P3558" t="s">
        <v>243</v>
      </c>
      <c r="Q3558">
        <v>3.18</v>
      </c>
      <c r="V3558">
        <v>1</v>
      </c>
      <c r="W3558" t="s">
        <v>1371</v>
      </c>
      <c r="X3558" t="s">
        <v>1375</v>
      </c>
    </row>
    <row r="3559" spans="1:24" x14ac:dyDescent="0.3">
      <c r="A3559">
        <v>4109</v>
      </c>
      <c r="B3559" s="15" t="s">
        <v>653</v>
      </c>
      <c r="C3559" t="str">
        <f>_xlfn.XLOOKUP($B3559, STANDARDS!$A:$A, STANDARDS!$B:$B,,0,2)</f>
        <v>Pamplona Mbr, Serra do Poco Verde Fm, Vazante Gp</v>
      </c>
      <c r="D3559" t="s">
        <v>1053</v>
      </c>
      <c r="E3559" t="s">
        <v>1074</v>
      </c>
      <c r="J3559" cm="1">
        <f t="array" ref="J3559:L3559">_xlfn.XLOOKUP($C3559, AGE!$A:$A,AGE!$B:$D,,0,2)</f>
        <v>1223</v>
      </c>
      <c r="K3559">
        <v>200</v>
      </c>
      <c r="L3559" t="str">
        <v>Azmy et al. 2008; Geboy et al. 2013; Geboy 2006; Alvarenga et al. 2019</v>
      </c>
      <c r="M3559" t="s">
        <v>583</v>
      </c>
      <c r="P3559" t="s">
        <v>243</v>
      </c>
      <c r="Q3559">
        <v>3.08</v>
      </c>
      <c r="V3559">
        <v>1</v>
      </c>
      <c r="W3559" t="s">
        <v>1371</v>
      </c>
      <c r="X3559" t="s">
        <v>1375</v>
      </c>
    </row>
    <row r="3560" spans="1:24" x14ac:dyDescent="0.3">
      <c r="A3560">
        <v>4110</v>
      </c>
      <c r="B3560" s="15" t="s">
        <v>653</v>
      </c>
      <c r="C3560" t="str">
        <f>_xlfn.XLOOKUP($B3560, STANDARDS!$A:$A, STANDARDS!$B:$B,,0,2)</f>
        <v>Pamplona Mbr, Serra do Poco Verde Fm, Vazante Gp</v>
      </c>
      <c r="D3560" t="s">
        <v>1053</v>
      </c>
      <c r="E3560" t="s">
        <v>1074</v>
      </c>
      <c r="J3560" cm="1">
        <f t="array" ref="J3560:L3560">_xlfn.XLOOKUP($C3560, AGE!$A:$A,AGE!$B:$D,,0,2)</f>
        <v>1223</v>
      </c>
      <c r="K3560">
        <v>200</v>
      </c>
      <c r="L3560" t="str">
        <v>Azmy et al. 2008; Geboy et al. 2013; Geboy 2006; Alvarenga et al. 2019</v>
      </c>
      <c r="M3560" t="s">
        <v>583</v>
      </c>
      <c r="P3560" t="s">
        <v>243</v>
      </c>
      <c r="Q3560">
        <v>2.02</v>
      </c>
      <c r="V3560">
        <v>1</v>
      </c>
      <c r="W3560" t="s">
        <v>1371</v>
      </c>
      <c r="X3560" t="s">
        <v>1375</v>
      </c>
    </row>
    <row r="3561" spans="1:24" x14ac:dyDescent="0.3">
      <c r="A3561">
        <v>4111</v>
      </c>
      <c r="B3561" s="15" t="s">
        <v>653</v>
      </c>
      <c r="C3561" t="str">
        <f>_xlfn.XLOOKUP($B3561, STANDARDS!$A:$A, STANDARDS!$B:$B,,0,2)</f>
        <v>Pamplona Mbr, Serra do Poco Verde Fm, Vazante Gp</v>
      </c>
      <c r="D3561" t="s">
        <v>1053</v>
      </c>
      <c r="E3561" t="s">
        <v>1074</v>
      </c>
      <c r="J3561" cm="1">
        <f t="array" ref="J3561:L3561">_xlfn.XLOOKUP($C3561, AGE!$A:$A,AGE!$B:$D,,0,2)</f>
        <v>1223</v>
      </c>
      <c r="K3561">
        <v>200</v>
      </c>
      <c r="L3561" t="str">
        <v>Azmy et al. 2008; Geboy et al. 2013; Geboy 2006; Alvarenga et al. 2019</v>
      </c>
      <c r="M3561" t="s">
        <v>583</v>
      </c>
      <c r="P3561" t="s">
        <v>243</v>
      </c>
      <c r="Q3561">
        <v>7.0000000000000007E-2</v>
      </c>
      <c r="V3561">
        <v>1</v>
      </c>
      <c r="W3561" t="s">
        <v>1371</v>
      </c>
      <c r="X3561" t="s">
        <v>1375</v>
      </c>
    </row>
    <row r="3562" spans="1:24" x14ac:dyDescent="0.3">
      <c r="A3562">
        <v>4112</v>
      </c>
      <c r="B3562" s="15" t="s">
        <v>653</v>
      </c>
      <c r="C3562" t="str">
        <f>_xlfn.XLOOKUP($B3562, STANDARDS!$A:$A, STANDARDS!$B:$B,,0,2)</f>
        <v>Pamplona Mbr, Serra do Poco Verde Fm, Vazante Gp</v>
      </c>
      <c r="D3562" t="s">
        <v>1053</v>
      </c>
      <c r="E3562" t="s">
        <v>1074</v>
      </c>
      <c r="J3562" cm="1">
        <f t="array" ref="J3562:L3562">_xlfn.XLOOKUP($C3562, AGE!$A:$A,AGE!$B:$D,,0,2)</f>
        <v>1223</v>
      </c>
      <c r="K3562">
        <v>200</v>
      </c>
      <c r="L3562" t="str">
        <v>Azmy et al. 2008; Geboy et al. 2013; Geboy 2006; Alvarenga et al. 2019</v>
      </c>
      <c r="M3562" t="s">
        <v>583</v>
      </c>
      <c r="P3562" t="s">
        <v>243</v>
      </c>
      <c r="Q3562">
        <v>-0.04</v>
      </c>
      <c r="V3562">
        <v>1</v>
      </c>
      <c r="W3562" t="s">
        <v>1371</v>
      </c>
      <c r="X3562" t="s">
        <v>1375</v>
      </c>
    </row>
    <row r="3563" spans="1:24" x14ac:dyDescent="0.3">
      <c r="A3563">
        <v>4113</v>
      </c>
      <c r="B3563" s="15" t="s">
        <v>653</v>
      </c>
      <c r="C3563" t="str">
        <f>_xlfn.XLOOKUP($B3563, STANDARDS!$A:$A, STANDARDS!$B:$B,,0,2)</f>
        <v>Pamplona Mbr, Serra do Poco Verde Fm, Vazante Gp</v>
      </c>
      <c r="D3563" t="s">
        <v>1053</v>
      </c>
      <c r="E3563" t="s">
        <v>1074</v>
      </c>
      <c r="J3563" cm="1">
        <f t="array" ref="J3563:L3563">_xlfn.XLOOKUP($C3563, AGE!$A:$A,AGE!$B:$D,,0,2)</f>
        <v>1223</v>
      </c>
      <c r="K3563">
        <v>200</v>
      </c>
      <c r="L3563" t="str">
        <v>Azmy et al. 2008; Geboy et al. 2013; Geboy 2006; Alvarenga et al. 2019</v>
      </c>
      <c r="M3563" t="s">
        <v>583</v>
      </c>
      <c r="P3563" t="s">
        <v>243</v>
      </c>
      <c r="Q3563">
        <v>-0.79</v>
      </c>
      <c r="V3563">
        <v>1</v>
      </c>
      <c r="W3563" t="s">
        <v>1371</v>
      </c>
      <c r="X3563" t="s">
        <v>1375</v>
      </c>
    </row>
    <row r="3564" spans="1:24" x14ac:dyDescent="0.3">
      <c r="A3564">
        <v>4114</v>
      </c>
      <c r="B3564" s="15" t="s">
        <v>653</v>
      </c>
      <c r="C3564" t="str">
        <f>_xlfn.XLOOKUP($B3564, STANDARDS!$A:$A, STANDARDS!$B:$B,,0,2)</f>
        <v>Pamplona Mbr, Serra do Poco Verde Fm, Vazante Gp</v>
      </c>
      <c r="D3564" t="s">
        <v>1053</v>
      </c>
      <c r="E3564" t="s">
        <v>1074</v>
      </c>
      <c r="J3564" cm="1">
        <f t="array" ref="J3564:L3564">_xlfn.XLOOKUP($C3564, AGE!$A:$A,AGE!$B:$D,,0,2)</f>
        <v>1223</v>
      </c>
      <c r="K3564">
        <v>200</v>
      </c>
      <c r="L3564" t="str">
        <v>Azmy et al. 2008; Geboy et al. 2013; Geboy 2006; Alvarenga et al. 2019</v>
      </c>
      <c r="M3564" t="s">
        <v>583</v>
      </c>
      <c r="P3564" t="s">
        <v>243</v>
      </c>
      <c r="Q3564">
        <v>-0.67</v>
      </c>
      <c r="V3564">
        <v>1</v>
      </c>
      <c r="W3564" t="s">
        <v>1371</v>
      </c>
      <c r="X3564" t="s">
        <v>1375</v>
      </c>
    </row>
    <row r="3565" spans="1:24" x14ac:dyDescent="0.3">
      <c r="A3565">
        <v>4115</v>
      </c>
      <c r="B3565" s="15" t="s">
        <v>653</v>
      </c>
      <c r="C3565" t="str">
        <f>_xlfn.XLOOKUP($B3565, STANDARDS!$A:$A, STANDARDS!$B:$B,,0,2)</f>
        <v>Pamplona Mbr, Serra do Poco Verde Fm, Vazante Gp</v>
      </c>
      <c r="D3565" t="s">
        <v>1053</v>
      </c>
      <c r="E3565" t="s">
        <v>1074</v>
      </c>
      <c r="J3565" cm="1">
        <f t="array" ref="J3565:L3565">_xlfn.XLOOKUP($C3565, AGE!$A:$A,AGE!$B:$D,,0,2)</f>
        <v>1223</v>
      </c>
      <c r="K3565">
        <v>200</v>
      </c>
      <c r="L3565" t="str">
        <v>Azmy et al. 2008; Geboy et al. 2013; Geboy 2006; Alvarenga et al. 2019</v>
      </c>
      <c r="M3565" t="s">
        <v>583</v>
      </c>
      <c r="P3565" t="s">
        <v>243</v>
      </c>
      <c r="Q3565">
        <v>2.85</v>
      </c>
      <c r="V3565">
        <v>1</v>
      </c>
      <c r="W3565" t="s">
        <v>1371</v>
      </c>
      <c r="X3565" t="s">
        <v>1375</v>
      </c>
    </row>
    <row r="3566" spans="1:24" x14ac:dyDescent="0.3">
      <c r="A3566">
        <v>4116</v>
      </c>
      <c r="B3566" s="15" t="s">
        <v>653</v>
      </c>
      <c r="C3566" t="str">
        <f>_xlfn.XLOOKUP($B3566, STANDARDS!$A:$A, STANDARDS!$B:$B,,0,2)</f>
        <v>Pamplona Mbr, Serra do Poco Verde Fm, Vazante Gp</v>
      </c>
      <c r="D3566" t="s">
        <v>1053</v>
      </c>
      <c r="E3566" t="s">
        <v>1074</v>
      </c>
      <c r="J3566" cm="1">
        <f t="array" ref="J3566:L3566">_xlfn.XLOOKUP($C3566, AGE!$A:$A,AGE!$B:$D,,0,2)</f>
        <v>1223</v>
      </c>
      <c r="K3566">
        <v>200</v>
      </c>
      <c r="L3566" t="str">
        <v>Azmy et al. 2008; Geboy et al. 2013; Geboy 2006; Alvarenga et al. 2019</v>
      </c>
      <c r="M3566" t="s">
        <v>583</v>
      </c>
      <c r="P3566" t="s">
        <v>243</v>
      </c>
      <c r="Q3566">
        <v>2</v>
      </c>
      <c r="V3566">
        <v>1</v>
      </c>
      <c r="W3566" t="s">
        <v>1371</v>
      </c>
      <c r="X3566" t="s">
        <v>1375</v>
      </c>
    </row>
    <row r="3567" spans="1:24" x14ac:dyDescent="0.3">
      <c r="A3567">
        <v>4117</v>
      </c>
      <c r="B3567" s="15" t="s">
        <v>653</v>
      </c>
      <c r="C3567" t="str">
        <f>_xlfn.XLOOKUP($B3567, STANDARDS!$A:$A, STANDARDS!$B:$B,,0,2)</f>
        <v>Pamplona Mbr, Serra do Poco Verde Fm, Vazante Gp</v>
      </c>
      <c r="D3567" t="s">
        <v>1053</v>
      </c>
      <c r="E3567" t="s">
        <v>1074</v>
      </c>
      <c r="J3567" cm="1">
        <f t="array" ref="J3567:L3567">_xlfn.XLOOKUP($C3567, AGE!$A:$A,AGE!$B:$D,,0,2)</f>
        <v>1223</v>
      </c>
      <c r="K3567">
        <v>200</v>
      </c>
      <c r="L3567" t="str">
        <v>Azmy et al. 2008; Geboy et al. 2013; Geboy 2006; Alvarenga et al. 2019</v>
      </c>
      <c r="M3567" t="s">
        <v>583</v>
      </c>
      <c r="P3567" t="s">
        <v>243</v>
      </c>
      <c r="Q3567">
        <v>2.2999999999999998</v>
      </c>
      <c r="V3567">
        <v>1</v>
      </c>
      <c r="W3567" t="s">
        <v>1371</v>
      </c>
      <c r="X3567" t="s">
        <v>1375</v>
      </c>
    </row>
    <row r="3568" spans="1:24" x14ac:dyDescent="0.3">
      <c r="A3568">
        <v>4118</v>
      </c>
      <c r="B3568" s="15" t="s">
        <v>653</v>
      </c>
      <c r="C3568" t="str">
        <f>_xlfn.XLOOKUP($B3568, STANDARDS!$A:$A, STANDARDS!$B:$B,,0,2)</f>
        <v>Pamplona Mbr, Serra do Poco Verde Fm, Vazante Gp</v>
      </c>
      <c r="D3568" t="s">
        <v>1053</v>
      </c>
      <c r="E3568" t="s">
        <v>1074</v>
      </c>
      <c r="J3568" cm="1">
        <f t="array" ref="J3568:L3568">_xlfn.XLOOKUP($C3568, AGE!$A:$A,AGE!$B:$D,,0,2)</f>
        <v>1223</v>
      </c>
      <c r="K3568">
        <v>200</v>
      </c>
      <c r="L3568" t="str">
        <v>Azmy et al. 2008; Geboy et al. 2013; Geboy 2006; Alvarenga et al. 2019</v>
      </c>
      <c r="M3568" t="s">
        <v>583</v>
      </c>
      <c r="P3568" t="s">
        <v>243</v>
      </c>
      <c r="Q3568">
        <v>2</v>
      </c>
      <c r="V3568">
        <v>1</v>
      </c>
      <c r="W3568" t="s">
        <v>1371</v>
      </c>
      <c r="X3568" t="s">
        <v>1375</v>
      </c>
    </row>
    <row r="3569" spans="1:24" x14ac:dyDescent="0.3">
      <c r="A3569">
        <v>4119</v>
      </c>
      <c r="B3569" s="15" t="s">
        <v>653</v>
      </c>
      <c r="C3569" t="str">
        <f>_xlfn.XLOOKUP($B3569, STANDARDS!$A:$A, STANDARDS!$B:$B,,0,2)</f>
        <v>Pamplona Mbr, Serra do Poco Verde Fm, Vazante Gp</v>
      </c>
      <c r="D3569" t="s">
        <v>1053</v>
      </c>
      <c r="E3569" t="s">
        <v>1074</v>
      </c>
      <c r="J3569" cm="1">
        <f t="array" ref="J3569:L3569">_xlfn.XLOOKUP($C3569, AGE!$A:$A,AGE!$B:$D,,0,2)</f>
        <v>1223</v>
      </c>
      <c r="K3569">
        <v>200</v>
      </c>
      <c r="L3569" t="str">
        <v>Azmy et al. 2008; Geboy et al. 2013; Geboy 2006; Alvarenga et al. 2019</v>
      </c>
      <c r="M3569" t="s">
        <v>583</v>
      </c>
      <c r="P3569" t="s">
        <v>243</v>
      </c>
      <c r="Q3569">
        <v>1.4</v>
      </c>
      <c r="V3569">
        <v>1</v>
      </c>
      <c r="W3569" t="s">
        <v>1371</v>
      </c>
      <c r="X3569" t="s">
        <v>1375</v>
      </c>
    </row>
    <row r="3570" spans="1:24" x14ac:dyDescent="0.3">
      <c r="A3570">
        <v>4120</v>
      </c>
      <c r="B3570" s="15" t="s">
        <v>653</v>
      </c>
      <c r="C3570" t="str">
        <f>_xlfn.XLOOKUP($B3570, STANDARDS!$A:$A, STANDARDS!$B:$B,,0,2)</f>
        <v>Pamplona Mbr, Serra do Poco Verde Fm, Vazante Gp</v>
      </c>
      <c r="D3570" t="s">
        <v>1053</v>
      </c>
      <c r="E3570" t="s">
        <v>1074</v>
      </c>
      <c r="J3570" cm="1">
        <f t="array" ref="J3570:L3570">_xlfn.XLOOKUP($C3570, AGE!$A:$A,AGE!$B:$D,,0,2)</f>
        <v>1223</v>
      </c>
      <c r="K3570">
        <v>200</v>
      </c>
      <c r="L3570" t="str">
        <v>Azmy et al. 2008; Geboy et al. 2013; Geboy 2006; Alvarenga et al. 2019</v>
      </c>
      <c r="M3570" t="s">
        <v>583</v>
      </c>
      <c r="P3570" t="s">
        <v>243</v>
      </c>
      <c r="Q3570">
        <v>1.7</v>
      </c>
      <c r="V3570">
        <v>1</v>
      </c>
      <c r="W3570" t="s">
        <v>1371</v>
      </c>
      <c r="X3570" t="s">
        <v>1375</v>
      </c>
    </row>
    <row r="3571" spans="1:24" x14ac:dyDescent="0.3">
      <c r="A3571">
        <v>4121</v>
      </c>
      <c r="B3571" s="15" t="s">
        <v>653</v>
      </c>
      <c r="C3571" t="str">
        <f>_xlfn.XLOOKUP($B3571, STANDARDS!$A:$A, STANDARDS!$B:$B,,0,2)</f>
        <v>Pamplona Mbr, Serra do Poco Verde Fm, Vazante Gp</v>
      </c>
      <c r="D3571" t="s">
        <v>1053</v>
      </c>
      <c r="E3571" t="s">
        <v>1074</v>
      </c>
      <c r="J3571" cm="1">
        <f t="array" ref="J3571:L3571">_xlfn.XLOOKUP($C3571, AGE!$A:$A,AGE!$B:$D,,0,2)</f>
        <v>1223</v>
      </c>
      <c r="K3571">
        <v>200</v>
      </c>
      <c r="L3571" t="str">
        <v>Azmy et al. 2008; Geboy et al. 2013; Geboy 2006; Alvarenga et al. 2019</v>
      </c>
      <c r="M3571" t="s">
        <v>583</v>
      </c>
      <c r="P3571" t="s">
        <v>243</v>
      </c>
      <c r="Q3571">
        <v>2.6</v>
      </c>
      <c r="V3571">
        <v>1</v>
      </c>
      <c r="W3571" t="s">
        <v>1371</v>
      </c>
      <c r="X3571" t="s">
        <v>1375</v>
      </c>
    </row>
    <row r="3572" spans="1:24" x14ac:dyDescent="0.3">
      <c r="A3572">
        <v>4122</v>
      </c>
      <c r="B3572" s="15" t="s">
        <v>653</v>
      </c>
      <c r="C3572" t="str">
        <f>_xlfn.XLOOKUP($B3572, STANDARDS!$A:$A, STANDARDS!$B:$B,,0,2)</f>
        <v>Pamplona Mbr, Serra do Poco Verde Fm, Vazante Gp</v>
      </c>
      <c r="D3572" t="s">
        <v>1053</v>
      </c>
      <c r="E3572" t="s">
        <v>1074</v>
      </c>
      <c r="J3572" cm="1">
        <f t="array" ref="J3572:L3572">_xlfn.XLOOKUP($C3572, AGE!$A:$A,AGE!$B:$D,,0,2)</f>
        <v>1223</v>
      </c>
      <c r="K3572">
        <v>200</v>
      </c>
      <c r="L3572" t="str">
        <v>Azmy et al. 2008; Geboy et al. 2013; Geboy 2006; Alvarenga et al. 2019</v>
      </c>
      <c r="M3572" t="s">
        <v>583</v>
      </c>
      <c r="P3572" t="s">
        <v>243</v>
      </c>
      <c r="Q3572">
        <v>2.4</v>
      </c>
      <c r="V3572">
        <v>1</v>
      </c>
      <c r="W3572" t="s">
        <v>1371</v>
      </c>
      <c r="X3572" t="s">
        <v>1375</v>
      </c>
    </row>
    <row r="3573" spans="1:24" x14ac:dyDescent="0.3">
      <c r="A3573">
        <v>4123</v>
      </c>
      <c r="B3573" s="15" t="s">
        <v>653</v>
      </c>
      <c r="C3573" t="str">
        <f>_xlfn.XLOOKUP($B3573, STANDARDS!$A:$A, STANDARDS!$B:$B,,0,2)</f>
        <v>Pamplona Mbr, Serra do Poco Verde Fm, Vazante Gp</v>
      </c>
      <c r="D3573" t="s">
        <v>1053</v>
      </c>
      <c r="E3573" t="s">
        <v>1074</v>
      </c>
      <c r="J3573" cm="1">
        <f t="array" ref="J3573:L3573">_xlfn.XLOOKUP($C3573, AGE!$A:$A,AGE!$B:$D,,0,2)</f>
        <v>1223</v>
      </c>
      <c r="K3573">
        <v>200</v>
      </c>
      <c r="L3573" t="str">
        <v>Azmy et al. 2008; Geboy et al. 2013; Geboy 2006; Alvarenga et al. 2019</v>
      </c>
      <c r="M3573" t="s">
        <v>583</v>
      </c>
      <c r="P3573" t="s">
        <v>243</v>
      </c>
      <c r="Q3573">
        <v>1.8</v>
      </c>
      <c r="V3573">
        <v>1</v>
      </c>
      <c r="W3573" t="s">
        <v>1371</v>
      </c>
      <c r="X3573" t="s">
        <v>1375</v>
      </c>
    </row>
    <row r="3574" spans="1:24" x14ac:dyDescent="0.3">
      <c r="A3574">
        <v>4124</v>
      </c>
      <c r="B3574" s="15" t="s">
        <v>653</v>
      </c>
      <c r="C3574" t="str">
        <f>_xlfn.XLOOKUP($B3574, STANDARDS!$A:$A, STANDARDS!$B:$B,,0,2)</f>
        <v>Pamplona Mbr, Serra do Poco Verde Fm, Vazante Gp</v>
      </c>
      <c r="D3574" t="s">
        <v>1053</v>
      </c>
      <c r="E3574" t="s">
        <v>1074</v>
      </c>
      <c r="J3574" cm="1">
        <f t="array" ref="J3574:L3574">_xlfn.XLOOKUP($C3574, AGE!$A:$A,AGE!$B:$D,,0,2)</f>
        <v>1223</v>
      </c>
      <c r="K3574">
        <v>200</v>
      </c>
      <c r="L3574" t="str">
        <v>Azmy et al. 2008; Geboy et al. 2013; Geboy 2006; Alvarenga et al. 2019</v>
      </c>
      <c r="M3574" t="s">
        <v>583</v>
      </c>
      <c r="P3574" t="s">
        <v>243</v>
      </c>
      <c r="Q3574">
        <v>1.1000000000000001</v>
      </c>
      <c r="V3574">
        <v>1</v>
      </c>
      <c r="W3574" t="s">
        <v>1371</v>
      </c>
      <c r="X3574" t="s">
        <v>1375</v>
      </c>
    </row>
    <row r="3575" spans="1:24" x14ac:dyDescent="0.3">
      <c r="A3575">
        <v>4125</v>
      </c>
      <c r="B3575" s="15" t="s">
        <v>653</v>
      </c>
      <c r="C3575" t="str">
        <f>_xlfn.XLOOKUP($B3575, STANDARDS!$A:$A, STANDARDS!$B:$B,,0,2)</f>
        <v>Pamplona Mbr, Serra do Poco Verde Fm, Vazante Gp</v>
      </c>
      <c r="D3575" t="s">
        <v>1053</v>
      </c>
      <c r="E3575" t="s">
        <v>1074</v>
      </c>
      <c r="J3575" cm="1">
        <f t="array" ref="J3575:L3575">_xlfn.XLOOKUP($C3575, AGE!$A:$A,AGE!$B:$D,,0,2)</f>
        <v>1223</v>
      </c>
      <c r="K3575">
        <v>200</v>
      </c>
      <c r="L3575" t="str">
        <v>Azmy et al. 2008; Geboy et al. 2013; Geboy 2006; Alvarenga et al. 2019</v>
      </c>
      <c r="M3575" t="s">
        <v>583</v>
      </c>
      <c r="P3575" t="s">
        <v>243</v>
      </c>
      <c r="Q3575">
        <v>0.73</v>
      </c>
      <c r="V3575">
        <v>1</v>
      </c>
      <c r="W3575" t="s">
        <v>1371</v>
      </c>
      <c r="X3575" t="s">
        <v>1375</v>
      </c>
    </row>
    <row r="3576" spans="1:24" x14ac:dyDescent="0.3">
      <c r="A3576">
        <v>4126</v>
      </c>
      <c r="B3576" s="15" t="s">
        <v>653</v>
      </c>
      <c r="C3576" t="str">
        <f>_xlfn.XLOOKUP($B3576, STANDARDS!$A:$A, STANDARDS!$B:$B,,0,2)</f>
        <v>Pamplona Mbr, Serra do Poco Verde Fm, Vazante Gp</v>
      </c>
      <c r="D3576" t="s">
        <v>1053</v>
      </c>
      <c r="E3576" t="s">
        <v>1074</v>
      </c>
      <c r="J3576" cm="1">
        <f t="array" ref="J3576:L3576">_xlfn.XLOOKUP($C3576, AGE!$A:$A,AGE!$B:$D,,0,2)</f>
        <v>1223</v>
      </c>
      <c r="K3576">
        <v>200</v>
      </c>
      <c r="L3576" t="str">
        <v>Azmy et al. 2008; Geboy et al. 2013; Geboy 2006; Alvarenga et al. 2019</v>
      </c>
      <c r="M3576" t="s">
        <v>583</v>
      </c>
      <c r="P3576" t="s">
        <v>243</v>
      </c>
      <c r="Q3576">
        <v>2</v>
      </c>
      <c r="V3576">
        <v>1</v>
      </c>
      <c r="W3576" t="s">
        <v>1371</v>
      </c>
      <c r="X3576" t="s">
        <v>1375</v>
      </c>
    </row>
    <row r="3577" spans="1:24" x14ac:dyDescent="0.3">
      <c r="A3577">
        <v>4127</v>
      </c>
      <c r="B3577" s="15" t="s">
        <v>653</v>
      </c>
      <c r="C3577" t="str">
        <f>_xlfn.XLOOKUP($B3577, STANDARDS!$A:$A, STANDARDS!$B:$B,,0,2)</f>
        <v>Pamplona Mbr, Serra do Poco Verde Fm, Vazante Gp</v>
      </c>
      <c r="D3577" t="s">
        <v>1053</v>
      </c>
      <c r="E3577" t="s">
        <v>1074</v>
      </c>
      <c r="J3577" cm="1">
        <f t="array" ref="J3577:L3577">_xlfn.XLOOKUP($C3577, AGE!$A:$A,AGE!$B:$D,,0,2)</f>
        <v>1223</v>
      </c>
      <c r="K3577">
        <v>200</v>
      </c>
      <c r="L3577" t="str">
        <v>Azmy et al. 2008; Geboy et al. 2013; Geboy 2006; Alvarenga et al. 2019</v>
      </c>
      <c r="M3577" t="s">
        <v>583</v>
      </c>
      <c r="P3577" t="s">
        <v>243</v>
      </c>
      <c r="Q3577">
        <v>1.94</v>
      </c>
      <c r="V3577">
        <v>1</v>
      </c>
      <c r="W3577" t="s">
        <v>1371</v>
      </c>
      <c r="X3577" t="s">
        <v>1375</v>
      </c>
    </row>
    <row r="3578" spans="1:24" x14ac:dyDescent="0.3">
      <c r="A3578">
        <v>4128</v>
      </c>
      <c r="B3578" s="15" t="s">
        <v>653</v>
      </c>
      <c r="C3578" t="str">
        <f>_xlfn.XLOOKUP($B3578, STANDARDS!$A:$A, STANDARDS!$B:$B,,0,2)</f>
        <v>Pamplona Mbr, Serra do Poco Verde Fm, Vazante Gp</v>
      </c>
      <c r="D3578" t="s">
        <v>1053</v>
      </c>
      <c r="E3578" t="s">
        <v>1074</v>
      </c>
      <c r="J3578" cm="1">
        <f t="array" ref="J3578:L3578">_xlfn.XLOOKUP($C3578, AGE!$A:$A,AGE!$B:$D,,0,2)</f>
        <v>1223</v>
      </c>
      <c r="K3578">
        <v>200</v>
      </c>
      <c r="L3578" t="str">
        <v>Azmy et al. 2008; Geboy et al. 2013; Geboy 2006; Alvarenga et al. 2019</v>
      </c>
      <c r="M3578" t="s">
        <v>583</v>
      </c>
      <c r="P3578" t="s">
        <v>243</v>
      </c>
      <c r="Q3578">
        <v>2</v>
      </c>
      <c r="V3578">
        <v>1</v>
      </c>
      <c r="W3578" t="s">
        <v>1371</v>
      </c>
      <c r="X3578" t="s">
        <v>1375</v>
      </c>
    </row>
    <row r="3579" spans="1:24" x14ac:dyDescent="0.3">
      <c r="A3579">
        <v>4129</v>
      </c>
      <c r="B3579" s="15" t="s">
        <v>653</v>
      </c>
      <c r="C3579" t="str">
        <f>_xlfn.XLOOKUP($B3579, STANDARDS!$A:$A, STANDARDS!$B:$B,,0,2)</f>
        <v>Pamplona Mbr, Serra do Poco Verde Fm, Vazante Gp</v>
      </c>
      <c r="D3579" t="s">
        <v>1053</v>
      </c>
      <c r="E3579" t="s">
        <v>1074</v>
      </c>
      <c r="J3579" cm="1">
        <f t="array" ref="J3579:L3579">_xlfn.XLOOKUP($C3579, AGE!$A:$A,AGE!$B:$D,,0,2)</f>
        <v>1223</v>
      </c>
      <c r="K3579">
        <v>200</v>
      </c>
      <c r="L3579" t="str">
        <v>Azmy et al. 2008; Geboy et al. 2013; Geboy 2006; Alvarenga et al. 2019</v>
      </c>
      <c r="M3579" t="s">
        <v>583</v>
      </c>
      <c r="P3579" t="s">
        <v>243</v>
      </c>
      <c r="Q3579">
        <v>1.69</v>
      </c>
      <c r="V3579">
        <v>1</v>
      </c>
      <c r="W3579" t="s">
        <v>1371</v>
      </c>
      <c r="X3579" t="s">
        <v>1375</v>
      </c>
    </row>
    <row r="3580" spans="1:24" x14ac:dyDescent="0.3">
      <c r="A3580">
        <v>4130</v>
      </c>
      <c r="B3580" s="15" t="s">
        <v>653</v>
      </c>
      <c r="C3580" t="str">
        <f>_xlfn.XLOOKUP($B3580, STANDARDS!$A:$A, STANDARDS!$B:$B,,0,2)</f>
        <v>Pamplona Mbr, Serra do Poco Verde Fm, Vazante Gp</v>
      </c>
      <c r="D3580" t="s">
        <v>1053</v>
      </c>
      <c r="E3580" t="s">
        <v>1074</v>
      </c>
      <c r="J3580" cm="1">
        <f t="array" ref="J3580:L3580">_xlfn.XLOOKUP($C3580, AGE!$A:$A,AGE!$B:$D,,0,2)</f>
        <v>1223</v>
      </c>
      <c r="K3580">
        <v>200</v>
      </c>
      <c r="L3580" t="str">
        <v>Azmy et al. 2008; Geboy et al. 2013; Geboy 2006; Alvarenga et al. 2019</v>
      </c>
      <c r="M3580" t="s">
        <v>583</v>
      </c>
      <c r="P3580" t="s">
        <v>243</v>
      </c>
      <c r="Q3580">
        <v>-2.29</v>
      </c>
      <c r="V3580">
        <v>1</v>
      </c>
      <c r="W3580" t="s">
        <v>1371</v>
      </c>
      <c r="X3580" t="s">
        <v>1375</v>
      </c>
    </row>
    <row r="3581" spans="1:24" x14ac:dyDescent="0.3">
      <c r="A3581">
        <v>4131</v>
      </c>
      <c r="B3581" s="15" t="s">
        <v>654</v>
      </c>
      <c r="C3581" t="str">
        <f>_xlfn.XLOOKUP($B3581, STANDARDS!$A:$A, STANDARDS!$B:$B,,0,2)</f>
        <v>Morro do Pinhero Mbr, Serra do Poco Verde Fm, Vazante Gp</v>
      </c>
      <c r="D3581" t="s">
        <v>1053</v>
      </c>
      <c r="E3581" t="s">
        <v>1074</v>
      </c>
      <c r="J3581" cm="1">
        <f t="array" ref="J3581:L3581">_xlfn.XLOOKUP($C3581, AGE!$A:$A,AGE!$B:$D,,0,2)</f>
        <v>1223</v>
      </c>
      <c r="K3581">
        <v>200</v>
      </c>
      <c r="L3581" t="str">
        <v>Azmy et al. 2008; Geboy et al. 2013; Geboy 2006; Alvarenga et al. 2019</v>
      </c>
      <c r="M3581" t="s">
        <v>583</v>
      </c>
      <c r="P3581" t="s">
        <v>243</v>
      </c>
      <c r="Q3581">
        <v>1.47</v>
      </c>
      <c r="V3581">
        <v>1</v>
      </c>
      <c r="W3581" t="s">
        <v>1371</v>
      </c>
      <c r="X3581" t="s">
        <v>1375</v>
      </c>
    </row>
    <row r="3582" spans="1:24" x14ac:dyDescent="0.3">
      <c r="A3582">
        <v>4132</v>
      </c>
      <c r="B3582" s="15" t="s">
        <v>654</v>
      </c>
      <c r="C3582" t="str">
        <f>_xlfn.XLOOKUP($B3582, STANDARDS!$A:$A, STANDARDS!$B:$B,,0,2)</f>
        <v>Morro do Pinhero Mbr, Serra do Poco Verde Fm, Vazante Gp</v>
      </c>
      <c r="D3582" t="s">
        <v>1053</v>
      </c>
      <c r="E3582" t="s">
        <v>1074</v>
      </c>
      <c r="J3582" cm="1">
        <f t="array" ref="J3582:L3582">_xlfn.XLOOKUP($C3582, AGE!$A:$A,AGE!$B:$D,,0,2)</f>
        <v>1223</v>
      </c>
      <c r="K3582">
        <v>200</v>
      </c>
      <c r="L3582" t="str">
        <v>Azmy et al. 2008; Geboy et al. 2013; Geboy 2006; Alvarenga et al. 2019</v>
      </c>
      <c r="M3582" t="s">
        <v>583</v>
      </c>
      <c r="P3582" t="s">
        <v>243</v>
      </c>
      <c r="Q3582">
        <v>0.88</v>
      </c>
      <c r="V3582">
        <v>1</v>
      </c>
      <c r="W3582" t="s">
        <v>1371</v>
      </c>
      <c r="X3582" t="s">
        <v>1375</v>
      </c>
    </row>
    <row r="3583" spans="1:24" x14ac:dyDescent="0.3">
      <c r="A3583">
        <v>4133</v>
      </c>
      <c r="B3583" s="15" t="s">
        <v>654</v>
      </c>
      <c r="C3583" t="str">
        <f>_xlfn.XLOOKUP($B3583, STANDARDS!$A:$A, STANDARDS!$B:$B,,0,2)</f>
        <v>Morro do Pinhero Mbr, Serra do Poco Verde Fm, Vazante Gp</v>
      </c>
      <c r="D3583" t="s">
        <v>1053</v>
      </c>
      <c r="E3583" t="s">
        <v>1074</v>
      </c>
      <c r="J3583" cm="1">
        <f t="array" ref="J3583:L3583">_xlfn.XLOOKUP($C3583, AGE!$A:$A,AGE!$B:$D,,0,2)</f>
        <v>1223</v>
      </c>
      <c r="K3583">
        <v>200</v>
      </c>
      <c r="L3583" t="str">
        <v>Azmy et al. 2008; Geboy et al. 2013; Geboy 2006; Alvarenga et al. 2019</v>
      </c>
      <c r="M3583" t="s">
        <v>583</v>
      </c>
      <c r="P3583" t="s">
        <v>243</v>
      </c>
      <c r="Q3583">
        <v>1.92</v>
      </c>
      <c r="V3583">
        <v>1</v>
      </c>
      <c r="W3583" t="s">
        <v>1371</v>
      </c>
      <c r="X3583" t="s">
        <v>1375</v>
      </c>
    </row>
    <row r="3584" spans="1:24" x14ac:dyDescent="0.3">
      <c r="A3584">
        <v>4134</v>
      </c>
      <c r="B3584" s="15" t="s">
        <v>654</v>
      </c>
      <c r="C3584" t="str">
        <f>_xlfn.XLOOKUP($B3584, STANDARDS!$A:$A, STANDARDS!$B:$B,,0,2)</f>
        <v>Morro do Pinhero Mbr, Serra do Poco Verde Fm, Vazante Gp</v>
      </c>
      <c r="D3584" t="s">
        <v>1053</v>
      </c>
      <c r="E3584" t="s">
        <v>1074</v>
      </c>
      <c r="J3584" cm="1">
        <f t="array" ref="J3584:L3584">_xlfn.XLOOKUP($C3584, AGE!$A:$A,AGE!$B:$D,,0,2)</f>
        <v>1223</v>
      </c>
      <c r="K3584">
        <v>200</v>
      </c>
      <c r="L3584" t="str">
        <v>Azmy et al. 2008; Geboy et al. 2013; Geboy 2006; Alvarenga et al. 2019</v>
      </c>
      <c r="M3584" t="s">
        <v>583</v>
      </c>
      <c r="P3584" t="s">
        <v>243</v>
      </c>
      <c r="Q3584">
        <v>2.2599999999999998</v>
      </c>
      <c r="V3584">
        <v>1</v>
      </c>
      <c r="W3584" t="s">
        <v>1371</v>
      </c>
      <c r="X3584" t="s">
        <v>1375</v>
      </c>
    </row>
    <row r="3585" spans="1:24" x14ac:dyDescent="0.3">
      <c r="A3585">
        <v>4135</v>
      </c>
      <c r="B3585" s="15" t="s">
        <v>654</v>
      </c>
      <c r="C3585" t="str">
        <f>_xlfn.XLOOKUP($B3585, STANDARDS!$A:$A, STANDARDS!$B:$B,,0,2)</f>
        <v>Morro do Pinhero Mbr, Serra do Poco Verde Fm, Vazante Gp</v>
      </c>
      <c r="D3585" t="s">
        <v>1053</v>
      </c>
      <c r="E3585" t="s">
        <v>1074</v>
      </c>
      <c r="J3585" cm="1">
        <f t="array" ref="J3585:L3585">_xlfn.XLOOKUP($C3585, AGE!$A:$A,AGE!$B:$D,,0,2)</f>
        <v>1223</v>
      </c>
      <c r="K3585">
        <v>200</v>
      </c>
      <c r="L3585" t="str">
        <v>Azmy et al. 2008; Geboy et al. 2013; Geboy 2006; Alvarenga et al. 2019</v>
      </c>
      <c r="M3585" t="s">
        <v>583</v>
      </c>
      <c r="P3585" t="s">
        <v>243</v>
      </c>
      <c r="Q3585">
        <v>1.7</v>
      </c>
      <c r="V3585">
        <v>1</v>
      </c>
      <c r="W3585" t="s">
        <v>1371</v>
      </c>
      <c r="X3585" t="s">
        <v>1375</v>
      </c>
    </row>
    <row r="3586" spans="1:24" x14ac:dyDescent="0.3">
      <c r="A3586">
        <v>4136</v>
      </c>
      <c r="B3586" s="15" t="s">
        <v>654</v>
      </c>
      <c r="C3586" t="str">
        <f>_xlfn.XLOOKUP($B3586, STANDARDS!$A:$A, STANDARDS!$B:$B,,0,2)</f>
        <v>Morro do Pinhero Mbr, Serra do Poco Verde Fm, Vazante Gp</v>
      </c>
      <c r="D3586" t="s">
        <v>1053</v>
      </c>
      <c r="E3586" t="s">
        <v>1074</v>
      </c>
      <c r="J3586" cm="1">
        <f t="array" ref="J3586:L3586">_xlfn.XLOOKUP($C3586, AGE!$A:$A,AGE!$B:$D,,0,2)</f>
        <v>1223</v>
      </c>
      <c r="K3586">
        <v>200</v>
      </c>
      <c r="L3586" t="str">
        <v>Azmy et al. 2008; Geboy et al. 2013; Geboy 2006; Alvarenga et al. 2019</v>
      </c>
      <c r="M3586" t="s">
        <v>583</v>
      </c>
      <c r="P3586" t="s">
        <v>243</v>
      </c>
      <c r="Q3586">
        <v>1.8</v>
      </c>
      <c r="V3586">
        <v>1</v>
      </c>
      <c r="W3586" t="s">
        <v>1371</v>
      </c>
      <c r="X3586" t="s">
        <v>1375</v>
      </c>
    </row>
    <row r="3587" spans="1:24" x14ac:dyDescent="0.3">
      <c r="A3587">
        <v>4137</v>
      </c>
      <c r="B3587" s="15" t="s">
        <v>654</v>
      </c>
      <c r="C3587" t="str">
        <f>_xlfn.XLOOKUP($B3587, STANDARDS!$A:$A, STANDARDS!$B:$B,,0,2)</f>
        <v>Morro do Pinhero Mbr, Serra do Poco Verde Fm, Vazante Gp</v>
      </c>
      <c r="D3587" t="s">
        <v>1053</v>
      </c>
      <c r="E3587" t="s">
        <v>1074</v>
      </c>
      <c r="J3587" cm="1">
        <f t="array" ref="J3587:L3587">_xlfn.XLOOKUP($C3587, AGE!$A:$A,AGE!$B:$D,,0,2)</f>
        <v>1223</v>
      </c>
      <c r="K3587">
        <v>200</v>
      </c>
      <c r="L3587" t="str">
        <v>Azmy et al. 2008; Geboy et al. 2013; Geboy 2006; Alvarenga et al. 2019</v>
      </c>
      <c r="M3587" t="s">
        <v>583</v>
      </c>
      <c r="P3587" t="s">
        <v>243</v>
      </c>
      <c r="Q3587">
        <v>1.78</v>
      </c>
      <c r="V3587">
        <v>1</v>
      </c>
      <c r="W3587" t="s">
        <v>1371</v>
      </c>
      <c r="X3587" t="s">
        <v>1375</v>
      </c>
    </row>
    <row r="3588" spans="1:24" x14ac:dyDescent="0.3">
      <c r="A3588">
        <v>4138</v>
      </c>
      <c r="B3588" s="15" t="s">
        <v>654</v>
      </c>
      <c r="C3588" t="str">
        <f>_xlfn.XLOOKUP($B3588, STANDARDS!$A:$A, STANDARDS!$B:$B,,0,2)</f>
        <v>Morro do Pinhero Mbr, Serra do Poco Verde Fm, Vazante Gp</v>
      </c>
      <c r="D3588" t="s">
        <v>1053</v>
      </c>
      <c r="E3588" t="s">
        <v>1074</v>
      </c>
      <c r="J3588" cm="1">
        <f t="array" ref="J3588:L3588">_xlfn.XLOOKUP($C3588, AGE!$A:$A,AGE!$B:$D,,0,2)</f>
        <v>1223</v>
      </c>
      <c r="K3588">
        <v>200</v>
      </c>
      <c r="L3588" t="str">
        <v>Azmy et al. 2008; Geboy et al. 2013; Geboy 2006; Alvarenga et al. 2019</v>
      </c>
      <c r="M3588" t="s">
        <v>583</v>
      </c>
      <c r="P3588" t="s">
        <v>243</v>
      </c>
      <c r="Q3588">
        <v>0.8</v>
      </c>
      <c r="V3588">
        <v>1</v>
      </c>
      <c r="W3588" t="s">
        <v>1371</v>
      </c>
      <c r="X3588" t="s">
        <v>1375</v>
      </c>
    </row>
    <row r="3589" spans="1:24" x14ac:dyDescent="0.3">
      <c r="A3589">
        <v>4139</v>
      </c>
      <c r="B3589" s="15" t="s">
        <v>654</v>
      </c>
      <c r="C3589" t="str">
        <f>_xlfn.XLOOKUP($B3589, STANDARDS!$A:$A, STANDARDS!$B:$B,,0,2)</f>
        <v>Morro do Pinhero Mbr, Serra do Poco Verde Fm, Vazante Gp</v>
      </c>
      <c r="D3589" t="s">
        <v>1053</v>
      </c>
      <c r="E3589" t="s">
        <v>1074</v>
      </c>
      <c r="J3589" cm="1">
        <f t="array" ref="J3589:L3589">_xlfn.XLOOKUP($C3589, AGE!$A:$A,AGE!$B:$D,,0,2)</f>
        <v>1223</v>
      </c>
      <c r="K3589">
        <v>200</v>
      </c>
      <c r="L3589" t="str">
        <v>Azmy et al. 2008; Geboy et al. 2013; Geboy 2006; Alvarenga et al. 2019</v>
      </c>
      <c r="M3589" t="s">
        <v>583</v>
      </c>
      <c r="P3589" t="s">
        <v>243</v>
      </c>
      <c r="Q3589">
        <v>2.0699999999999998</v>
      </c>
      <c r="V3589">
        <v>1</v>
      </c>
      <c r="W3589" t="s">
        <v>1371</v>
      </c>
      <c r="X3589" t="s">
        <v>1375</v>
      </c>
    </row>
    <row r="3590" spans="1:24" x14ac:dyDescent="0.3">
      <c r="A3590">
        <v>4140</v>
      </c>
      <c r="B3590" s="15" t="s">
        <v>654</v>
      </c>
      <c r="C3590" t="str">
        <f>_xlfn.XLOOKUP($B3590, STANDARDS!$A:$A, STANDARDS!$B:$B,,0,2)</f>
        <v>Morro do Pinhero Mbr, Serra do Poco Verde Fm, Vazante Gp</v>
      </c>
      <c r="D3590" t="s">
        <v>1053</v>
      </c>
      <c r="E3590" t="s">
        <v>1074</v>
      </c>
      <c r="J3590" cm="1">
        <f t="array" ref="J3590:L3590">_xlfn.XLOOKUP($C3590, AGE!$A:$A,AGE!$B:$D,,0,2)</f>
        <v>1223</v>
      </c>
      <c r="K3590">
        <v>200</v>
      </c>
      <c r="L3590" t="str">
        <v>Azmy et al. 2008; Geboy et al. 2013; Geboy 2006; Alvarenga et al. 2019</v>
      </c>
      <c r="M3590" t="s">
        <v>583</v>
      </c>
      <c r="P3590" t="s">
        <v>243</v>
      </c>
      <c r="Q3590">
        <v>1.2</v>
      </c>
      <c r="V3590">
        <v>1</v>
      </c>
      <c r="W3590" t="s">
        <v>1371</v>
      </c>
      <c r="X3590" t="s">
        <v>1375</v>
      </c>
    </row>
    <row r="3591" spans="1:24" x14ac:dyDescent="0.3">
      <c r="A3591">
        <v>4141</v>
      </c>
      <c r="B3591" s="15" t="s">
        <v>654</v>
      </c>
      <c r="C3591" t="str">
        <f>_xlfn.XLOOKUP($B3591, STANDARDS!$A:$A, STANDARDS!$B:$B,,0,2)</f>
        <v>Morro do Pinhero Mbr, Serra do Poco Verde Fm, Vazante Gp</v>
      </c>
      <c r="D3591" t="s">
        <v>1053</v>
      </c>
      <c r="E3591" t="s">
        <v>1074</v>
      </c>
      <c r="J3591" cm="1">
        <f t="array" ref="J3591:L3591">_xlfn.XLOOKUP($C3591, AGE!$A:$A,AGE!$B:$D,,0,2)</f>
        <v>1223</v>
      </c>
      <c r="K3591">
        <v>200</v>
      </c>
      <c r="L3591" t="str">
        <v>Azmy et al. 2008; Geboy et al. 2013; Geboy 2006; Alvarenga et al. 2019</v>
      </c>
      <c r="M3591" t="s">
        <v>583</v>
      </c>
      <c r="P3591" t="s">
        <v>243</v>
      </c>
      <c r="Q3591">
        <v>1.62</v>
      </c>
      <c r="V3591">
        <v>1</v>
      </c>
      <c r="W3591" t="s">
        <v>1371</v>
      </c>
      <c r="X3591" t="s">
        <v>1375</v>
      </c>
    </row>
    <row r="3592" spans="1:24" x14ac:dyDescent="0.3">
      <c r="A3592">
        <v>4142</v>
      </c>
      <c r="B3592" s="15" t="s">
        <v>654</v>
      </c>
      <c r="C3592" t="str">
        <f>_xlfn.XLOOKUP($B3592, STANDARDS!$A:$A, STANDARDS!$B:$B,,0,2)</f>
        <v>Morro do Pinhero Mbr, Serra do Poco Verde Fm, Vazante Gp</v>
      </c>
      <c r="D3592" t="s">
        <v>1053</v>
      </c>
      <c r="E3592" t="s">
        <v>1074</v>
      </c>
      <c r="J3592" cm="1">
        <f t="array" ref="J3592:L3592">_xlfn.XLOOKUP($C3592, AGE!$A:$A,AGE!$B:$D,,0,2)</f>
        <v>1223</v>
      </c>
      <c r="K3592">
        <v>200</v>
      </c>
      <c r="L3592" t="str">
        <v>Azmy et al. 2008; Geboy et al. 2013; Geboy 2006; Alvarenga et al. 2019</v>
      </c>
      <c r="M3592" t="s">
        <v>583</v>
      </c>
      <c r="P3592" t="s">
        <v>243</v>
      </c>
      <c r="Q3592">
        <v>1.27</v>
      </c>
      <c r="V3592">
        <v>1</v>
      </c>
      <c r="W3592" t="s">
        <v>1371</v>
      </c>
      <c r="X3592" t="s">
        <v>1375</v>
      </c>
    </row>
    <row r="3593" spans="1:24" x14ac:dyDescent="0.3">
      <c r="A3593">
        <v>4143</v>
      </c>
      <c r="B3593" s="15" t="s">
        <v>654</v>
      </c>
      <c r="C3593" t="str">
        <f>_xlfn.XLOOKUP($B3593, STANDARDS!$A:$A, STANDARDS!$B:$B,,0,2)</f>
        <v>Morro do Pinhero Mbr, Serra do Poco Verde Fm, Vazante Gp</v>
      </c>
      <c r="D3593" t="s">
        <v>1053</v>
      </c>
      <c r="E3593" t="s">
        <v>1074</v>
      </c>
      <c r="J3593" cm="1">
        <f t="array" ref="J3593:L3593">_xlfn.XLOOKUP($C3593, AGE!$A:$A,AGE!$B:$D,,0,2)</f>
        <v>1223</v>
      </c>
      <c r="K3593">
        <v>200</v>
      </c>
      <c r="L3593" t="str">
        <v>Azmy et al. 2008; Geboy et al. 2013; Geboy 2006; Alvarenga et al. 2019</v>
      </c>
      <c r="M3593" t="s">
        <v>583</v>
      </c>
      <c r="P3593" t="s">
        <v>243</v>
      </c>
      <c r="Q3593">
        <v>1</v>
      </c>
      <c r="V3593">
        <v>1</v>
      </c>
      <c r="W3593" t="s">
        <v>1371</v>
      </c>
      <c r="X3593" t="s">
        <v>1375</v>
      </c>
    </row>
    <row r="3594" spans="1:24" x14ac:dyDescent="0.3">
      <c r="A3594">
        <v>4144</v>
      </c>
      <c r="B3594" s="15" t="s">
        <v>654</v>
      </c>
      <c r="C3594" t="str">
        <f>_xlfn.XLOOKUP($B3594, STANDARDS!$A:$A, STANDARDS!$B:$B,,0,2)</f>
        <v>Morro do Pinhero Mbr, Serra do Poco Verde Fm, Vazante Gp</v>
      </c>
      <c r="D3594" t="s">
        <v>1053</v>
      </c>
      <c r="E3594" t="s">
        <v>1074</v>
      </c>
      <c r="J3594" cm="1">
        <f t="array" ref="J3594:L3594">_xlfn.XLOOKUP($C3594, AGE!$A:$A,AGE!$B:$D,,0,2)</f>
        <v>1223</v>
      </c>
      <c r="K3594">
        <v>200</v>
      </c>
      <c r="L3594" t="str">
        <v>Azmy et al. 2008; Geboy et al. 2013; Geboy 2006; Alvarenga et al. 2019</v>
      </c>
      <c r="M3594" t="s">
        <v>583</v>
      </c>
      <c r="P3594" t="s">
        <v>243</v>
      </c>
      <c r="Q3594">
        <v>2.0099999999999998</v>
      </c>
      <c r="V3594">
        <v>1</v>
      </c>
      <c r="W3594" t="s">
        <v>1371</v>
      </c>
      <c r="X3594" t="s">
        <v>1375</v>
      </c>
    </row>
    <row r="3595" spans="1:24" x14ac:dyDescent="0.3">
      <c r="A3595">
        <v>4145</v>
      </c>
      <c r="B3595" s="15" t="s">
        <v>654</v>
      </c>
      <c r="C3595" t="str">
        <f>_xlfn.XLOOKUP($B3595, STANDARDS!$A:$A, STANDARDS!$B:$B,,0,2)</f>
        <v>Morro do Pinhero Mbr, Serra do Poco Verde Fm, Vazante Gp</v>
      </c>
      <c r="D3595" t="s">
        <v>1053</v>
      </c>
      <c r="E3595" t="s">
        <v>1074</v>
      </c>
      <c r="J3595" cm="1">
        <f t="array" ref="J3595:L3595">_xlfn.XLOOKUP($C3595, AGE!$A:$A,AGE!$B:$D,,0,2)</f>
        <v>1223</v>
      </c>
      <c r="K3595">
        <v>200</v>
      </c>
      <c r="L3595" t="str">
        <v>Azmy et al. 2008; Geboy et al. 2013; Geboy 2006; Alvarenga et al. 2019</v>
      </c>
      <c r="M3595" t="s">
        <v>583</v>
      </c>
      <c r="P3595" t="s">
        <v>243</v>
      </c>
      <c r="Q3595">
        <v>1.5</v>
      </c>
      <c r="V3595">
        <v>1</v>
      </c>
      <c r="W3595" t="s">
        <v>1371</v>
      </c>
      <c r="X3595" t="s">
        <v>1375</v>
      </c>
    </row>
    <row r="3596" spans="1:24" x14ac:dyDescent="0.3">
      <c r="A3596">
        <v>4146</v>
      </c>
      <c r="B3596" s="15" t="s">
        <v>654</v>
      </c>
      <c r="C3596" t="str">
        <f>_xlfn.XLOOKUP($B3596, STANDARDS!$A:$A, STANDARDS!$B:$B,,0,2)</f>
        <v>Morro do Pinhero Mbr, Serra do Poco Verde Fm, Vazante Gp</v>
      </c>
      <c r="D3596" t="s">
        <v>1053</v>
      </c>
      <c r="E3596" t="s">
        <v>1074</v>
      </c>
      <c r="J3596" cm="1">
        <f t="array" ref="J3596:L3596">_xlfn.XLOOKUP($C3596, AGE!$A:$A,AGE!$B:$D,,0,2)</f>
        <v>1223</v>
      </c>
      <c r="K3596">
        <v>200</v>
      </c>
      <c r="L3596" t="str">
        <v>Azmy et al. 2008; Geboy et al. 2013; Geboy 2006; Alvarenga et al. 2019</v>
      </c>
      <c r="M3596" t="s">
        <v>583</v>
      </c>
      <c r="P3596" t="s">
        <v>243</v>
      </c>
      <c r="Q3596">
        <v>2.11</v>
      </c>
      <c r="V3596">
        <v>1</v>
      </c>
      <c r="W3596" t="s">
        <v>1371</v>
      </c>
      <c r="X3596" t="s">
        <v>1375</v>
      </c>
    </row>
    <row r="3597" spans="1:24" x14ac:dyDescent="0.3">
      <c r="A3597">
        <v>4147</v>
      </c>
      <c r="B3597" s="15" t="s">
        <v>654</v>
      </c>
      <c r="C3597" t="str">
        <f>_xlfn.XLOOKUP($B3597, STANDARDS!$A:$A, STANDARDS!$B:$B,,0,2)</f>
        <v>Morro do Pinhero Mbr, Serra do Poco Verde Fm, Vazante Gp</v>
      </c>
      <c r="D3597" t="s">
        <v>1053</v>
      </c>
      <c r="E3597" t="s">
        <v>1074</v>
      </c>
      <c r="J3597" cm="1">
        <f t="array" ref="J3597:L3597">_xlfn.XLOOKUP($C3597, AGE!$A:$A,AGE!$B:$D,,0,2)</f>
        <v>1223</v>
      </c>
      <c r="K3597">
        <v>200</v>
      </c>
      <c r="L3597" t="str">
        <v>Azmy et al. 2008; Geboy et al. 2013; Geboy 2006; Alvarenga et al. 2019</v>
      </c>
      <c r="M3597" t="s">
        <v>583</v>
      </c>
      <c r="P3597" t="s">
        <v>243</v>
      </c>
      <c r="Q3597">
        <v>1.7</v>
      </c>
      <c r="V3597">
        <v>1</v>
      </c>
      <c r="W3597" t="s">
        <v>1371</v>
      </c>
      <c r="X3597" t="s">
        <v>1375</v>
      </c>
    </row>
    <row r="3598" spans="1:24" x14ac:dyDescent="0.3">
      <c r="A3598">
        <v>4148</v>
      </c>
      <c r="B3598" s="15" t="s">
        <v>654</v>
      </c>
      <c r="C3598" t="str">
        <f>_xlfn.XLOOKUP($B3598, STANDARDS!$A:$A, STANDARDS!$B:$B,,0,2)</f>
        <v>Morro do Pinhero Mbr, Serra do Poco Verde Fm, Vazante Gp</v>
      </c>
      <c r="D3598" t="s">
        <v>1053</v>
      </c>
      <c r="E3598" t="s">
        <v>1074</v>
      </c>
      <c r="J3598" cm="1">
        <f t="array" ref="J3598:L3598">_xlfn.XLOOKUP($C3598, AGE!$A:$A,AGE!$B:$D,,0,2)</f>
        <v>1223</v>
      </c>
      <c r="K3598">
        <v>200</v>
      </c>
      <c r="L3598" t="str">
        <v>Azmy et al. 2008; Geboy et al. 2013; Geboy 2006; Alvarenga et al. 2019</v>
      </c>
      <c r="M3598" t="s">
        <v>583</v>
      </c>
      <c r="P3598" t="s">
        <v>243</v>
      </c>
      <c r="Q3598">
        <v>1.6</v>
      </c>
      <c r="V3598">
        <v>1</v>
      </c>
      <c r="W3598" t="s">
        <v>1371</v>
      </c>
      <c r="X3598" t="s">
        <v>1375</v>
      </c>
    </row>
    <row r="3599" spans="1:24" x14ac:dyDescent="0.3">
      <c r="A3599">
        <v>4149</v>
      </c>
      <c r="B3599" s="15" t="s">
        <v>654</v>
      </c>
      <c r="C3599" t="str">
        <f>_xlfn.XLOOKUP($B3599, STANDARDS!$A:$A, STANDARDS!$B:$B,,0,2)</f>
        <v>Morro do Pinhero Mbr, Serra do Poco Verde Fm, Vazante Gp</v>
      </c>
      <c r="D3599" t="s">
        <v>1053</v>
      </c>
      <c r="E3599" t="s">
        <v>1074</v>
      </c>
      <c r="J3599" cm="1">
        <f t="array" ref="J3599:L3599">_xlfn.XLOOKUP($C3599, AGE!$A:$A,AGE!$B:$D,,0,2)</f>
        <v>1223</v>
      </c>
      <c r="K3599">
        <v>200</v>
      </c>
      <c r="L3599" t="str">
        <v>Azmy et al. 2008; Geboy et al. 2013; Geboy 2006; Alvarenga et al. 2019</v>
      </c>
      <c r="M3599" t="s">
        <v>583</v>
      </c>
      <c r="P3599" t="s">
        <v>243</v>
      </c>
      <c r="Q3599">
        <v>1.82</v>
      </c>
      <c r="V3599">
        <v>1</v>
      </c>
      <c r="W3599" t="s">
        <v>1371</v>
      </c>
      <c r="X3599" t="s">
        <v>1375</v>
      </c>
    </row>
    <row r="3600" spans="1:24" x14ac:dyDescent="0.3">
      <c r="A3600">
        <v>4150</v>
      </c>
      <c r="B3600" s="15" t="s">
        <v>654</v>
      </c>
      <c r="C3600" t="str">
        <f>_xlfn.XLOOKUP($B3600, STANDARDS!$A:$A, STANDARDS!$B:$B,,0,2)</f>
        <v>Morro do Pinhero Mbr, Serra do Poco Verde Fm, Vazante Gp</v>
      </c>
      <c r="D3600" t="s">
        <v>1053</v>
      </c>
      <c r="E3600" t="s">
        <v>1074</v>
      </c>
      <c r="J3600" cm="1">
        <f t="array" ref="J3600:L3600">_xlfn.XLOOKUP($C3600, AGE!$A:$A,AGE!$B:$D,,0,2)</f>
        <v>1223</v>
      </c>
      <c r="K3600">
        <v>200</v>
      </c>
      <c r="L3600" t="str">
        <v>Azmy et al. 2008; Geboy et al. 2013; Geboy 2006; Alvarenga et al. 2019</v>
      </c>
      <c r="M3600" t="s">
        <v>583</v>
      </c>
      <c r="P3600" t="s">
        <v>243</v>
      </c>
      <c r="Q3600">
        <v>2.29</v>
      </c>
      <c r="V3600">
        <v>1</v>
      </c>
      <c r="W3600" t="s">
        <v>1371</v>
      </c>
      <c r="X3600" t="s">
        <v>1375</v>
      </c>
    </row>
    <row r="3601" spans="1:24" x14ac:dyDescent="0.3">
      <c r="A3601">
        <v>4151</v>
      </c>
      <c r="B3601" s="15" t="s">
        <v>654</v>
      </c>
      <c r="C3601" t="str">
        <f>_xlfn.XLOOKUP($B3601, STANDARDS!$A:$A, STANDARDS!$B:$B,,0,2)</f>
        <v>Morro do Pinhero Mbr, Serra do Poco Verde Fm, Vazante Gp</v>
      </c>
      <c r="D3601" t="s">
        <v>1053</v>
      </c>
      <c r="E3601" t="s">
        <v>1074</v>
      </c>
      <c r="J3601" cm="1">
        <f t="array" ref="J3601:L3601">_xlfn.XLOOKUP($C3601, AGE!$A:$A,AGE!$B:$D,,0,2)</f>
        <v>1223</v>
      </c>
      <c r="K3601">
        <v>200</v>
      </c>
      <c r="L3601" t="str">
        <v>Azmy et al. 2008; Geboy et al. 2013; Geboy 2006; Alvarenga et al. 2019</v>
      </c>
      <c r="M3601" t="s">
        <v>583</v>
      </c>
      <c r="P3601" t="s">
        <v>243</v>
      </c>
      <c r="Q3601">
        <v>3.89</v>
      </c>
      <c r="V3601">
        <v>1</v>
      </c>
      <c r="W3601" t="s">
        <v>1371</v>
      </c>
      <c r="X3601" t="s">
        <v>1375</v>
      </c>
    </row>
    <row r="3602" spans="1:24" x14ac:dyDescent="0.3">
      <c r="A3602">
        <v>4152</v>
      </c>
      <c r="B3602" s="15" t="s">
        <v>652</v>
      </c>
      <c r="C3602" t="str">
        <f>_xlfn.XLOOKUP($B3602, STANDARDS!$A:$A, STANDARDS!$B:$B,,0,2)</f>
        <v>Serra do Garrote Fm, Vazante Gp</v>
      </c>
      <c r="D3602" t="s">
        <v>1053</v>
      </c>
      <c r="E3602" t="s">
        <v>1074</v>
      </c>
      <c r="J3602" cm="1">
        <f t="array" ref="J3602:L3602">_xlfn.XLOOKUP($C3602, AGE!$A:$A,AGE!$B:$D,,0,2)</f>
        <v>1353</v>
      </c>
      <c r="K3602">
        <v>69</v>
      </c>
      <c r="L3602" t="str">
        <v>Geboy 2006; Geboy et al. 2013; Alvarenga et al. 2019</v>
      </c>
      <c r="M3602" t="s">
        <v>583</v>
      </c>
      <c r="P3602" t="s">
        <v>243</v>
      </c>
      <c r="Q3602">
        <v>1.4</v>
      </c>
      <c r="V3602">
        <v>1</v>
      </c>
      <c r="W3602" t="s">
        <v>1371</v>
      </c>
      <c r="X3602" t="s">
        <v>1375</v>
      </c>
    </row>
    <row r="3603" spans="1:24" x14ac:dyDescent="0.3">
      <c r="A3603">
        <v>4153</v>
      </c>
      <c r="B3603" s="15" t="s">
        <v>655</v>
      </c>
      <c r="C3603" t="str">
        <f>_xlfn.XLOOKUP($B3603, STANDARDS!$A:$A, STANDARDS!$B:$B,,0,2)</f>
        <v>Loch Maree Gp</v>
      </c>
      <c r="D3603" t="s">
        <v>1054</v>
      </c>
      <c r="E3603" t="s">
        <v>1075</v>
      </c>
      <c r="J3603" s="13">
        <v>2100</v>
      </c>
      <c r="K3603" s="13">
        <v>600</v>
      </c>
      <c r="L3603" s="16"/>
      <c r="M3603" t="s">
        <v>1335</v>
      </c>
      <c r="P3603" t="s">
        <v>243</v>
      </c>
      <c r="Q3603">
        <v>-3.9</v>
      </c>
      <c r="V3603">
        <v>1</v>
      </c>
      <c r="W3603" t="s">
        <v>1371</v>
      </c>
      <c r="X3603" t="s">
        <v>1376</v>
      </c>
    </row>
    <row r="3604" spans="1:24" x14ac:dyDescent="0.3">
      <c r="A3604">
        <v>4154</v>
      </c>
      <c r="B3604" s="15" t="s">
        <v>655</v>
      </c>
      <c r="C3604" t="str">
        <f>_xlfn.XLOOKUP($B3604, STANDARDS!$A:$A, STANDARDS!$B:$B,,0,2)</f>
        <v>Loch Maree Gp</v>
      </c>
      <c r="D3604" t="s">
        <v>1054</v>
      </c>
      <c r="E3604" t="s">
        <v>1075</v>
      </c>
      <c r="J3604" s="13">
        <v>2100</v>
      </c>
      <c r="K3604" s="13">
        <v>600</v>
      </c>
      <c r="L3604" s="16"/>
      <c r="M3604" t="s">
        <v>1335</v>
      </c>
      <c r="P3604" t="s">
        <v>243</v>
      </c>
      <c r="Q3604">
        <v>5.8</v>
      </c>
      <c r="V3604">
        <v>1</v>
      </c>
      <c r="W3604" t="s">
        <v>1371</v>
      </c>
      <c r="X3604" t="s">
        <v>1376</v>
      </c>
    </row>
    <row r="3605" spans="1:24" x14ac:dyDescent="0.3">
      <c r="A3605">
        <v>4155</v>
      </c>
      <c r="B3605" s="15" t="s">
        <v>655</v>
      </c>
      <c r="C3605" t="str">
        <f>_xlfn.XLOOKUP($B3605, STANDARDS!$A:$A, STANDARDS!$B:$B,,0,2)</f>
        <v>Loch Maree Gp</v>
      </c>
      <c r="D3605" t="s">
        <v>1054</v>
      </c>
      <c r="E3605" t="s">
        <v>1075</v>
      </c>
      <c r="J3605" s="13">
        <v>2100</v>
      </c>
      <c r="K3605" s="13">
        <v>600</v>
      </c>
      <c r="L3605" s="16"/>
      <c r="M3605" t="s">
        <v>1335</v>
      </c>
      <c r="P3605" t="s">
        <v>243</v>
      </c>
      <c r="Q3605">
        <v>3.9</v>
      </c>
      <c r="V3605">
        <v>1</v>
      </c>
      <c r="W3605" t="s">
        <v>1371</v>
      </c>
      <c r="X3605" t="s">
        <v>1376</v>
      </c>
    </row>
    <row r="3606" spans="1:24" x14ac:dyDescent="0.3">
      <c r="A3606">
        <v>4156</v>
      </c>
      <c r="B3606" s="15" t="s">
        <v>655</v>
      </c>
      <c r="C3606" t="str">
        <f>_xlfn.XLOOKUP($B3606, STANDARDS!$A:$A, STANDARDS!$B:$B,,0,2)</f>
        <v>Loch Maree Gp</v>
      </c>
      <c r="D3606" t="s">
        <v>1054</v>
      </c>
      <c r="E3606" t="s">
        <v>1075</v>
      </c>
      <c r="J3606" s="13">
        <v>2100</v>
      </c>
      <c r="K3606" s="13">
        <v>600</v>
      </c>
      <c r="L3606" s="16"/>
      <c r="M3606" t="s">
        <v>1335</v>
      </c>
      <c r="P3606" t="s">
        <v>243</v>
      </c>
      <c r="Q3606">
        <v>8.8000000000000007</v>
      </c>
      <c r="V3606">
        <v>1</v>
      </c>
      <c r="W3606" t="s">
        <v>1371</v>
      </c>
      <c r="X3606" t="s">
        <v>1376</v>
      </c>
    </row>
    <row r="3607" spans="1:24" x14ac:dyDescent="0.3">
      <c r="A3607">
        <v>4157</v>
      </c>
      <c r="B3607" s="15" t="s">
        <v>655</v>
      </c>
      <c r="C3607" t="str">
        <f>_xlfn.XLOOKUP($B3607, STANDARDS!$A:$A, STANDARDS!$B:$B,,0,2)</f>
        <v>Loch Maree Gp</v>
      </c>
      <c r="D3607" t="s">
        <v>1054</v>
      </c>
      <c r="E3607" t="s">
        <v>1076</v>
      </c>
      <c r="J3607" s="13">
        <v>2100</v>
      </c>
      <c r="K3607" s="13">
        <v>600</v>
      </c>
      <c r="L3607" s="16"/>
      <c r="M3607" t="s">
        <v>1335</v>
      </c>
      <c r="P3607" t="s">
        <v>243</v>
      </c>
      <c r="Q3607">
        <v>4</v>
      </c>
      <c r="V3607">
        <v>1</v>
      </c>
      <c r="W3607" t="s">
        <v>1371</v>
      </c>
      <c r="X3607" t="s">
        <v>1376</v>
      </c>
    </row>
    <row r="3608" spans="1:24" x14ac:dyDescent="0.3">
      <c r="A3608">
        <v>4158</v>
      </c>
      <c r="B3608" s="15" t="s">
        <v>655</v>
      </c>
      <c r="C3608" t="str">
        <f>_xlfn.XLOOKUP($B3608, STANDARDS!$A:$A, STANDARDS!$B:$B,,0,2)</f>
        <v>Loch Maree Gp</v>
      </c>
      <c r="D3608" t="s">
        <v>1054</v>
      </c>
      <c r="E3608" t="s">
        <v>1075</v>
      </c>
      <c r="J3608" s="13">
        <v>2100</v>
      </c>
      <c r="K3608" s="13">
        <v>600</v>
      </c>
      <c r="L3608" s="16"/>
      <c r="M3608" t="s">
        <v>1335</v>
      </c>
      <c r="P3608" t="s">
        <v>243</v>
      </c>
      <c r="Q3608">
        <v>7.2</v>
      </c>
      <c r="V3608">
        <v>1</v>
      </c>
      <c r="W3608" t="s">
        <v>1371</v>
      </c>
      <c r="X3608" t="s">
        <v>1376</v>
      </c>
    </row>
    <row r="3609" spans="1:24" x14ac:dyDescent="0.3">
      <c r="A3609">
        <v>4159</v>
      </c>
      <c r="B3609" s="15" t="s">
        <v>655</v>
      </c>
      <c r="C3609" t="str">
        <f>_xlfn.XLOOKUP($B3609, STANDARDS!$A:$A, STANDARDS!$B:$B,,0,2)</f>
        <v>Loch Maree Gp</v>
      </c>
      <c r="D3609" t="s">
        <v>1054</v>
      </c>
      <c r="E3609" t="s">
        <v>1076</v>
      </c>
      <c r="J3609" s="13">
        <v>2100</v>
      </c>
      <c r="K3609" s="13">
        <v>600</v>
      </c>
      <c r="L3609" s="16"/>
      <c r="M3609" t="s">
        <v>1335</v>
      </c>
      <c r="P3609" t="s">
        <v>243</v>
      </c>
      <c r="Q3609">
        <v>-1.4</v>
      </c>
      <c r="V3609">
        <v>1</v>
      </c>
      <c r="W3609" t="s">
        <v>1371</v>
      </c>
      <c r="X3609" t="s">
        <v>1376</v>
      </c>
    </row>
    <row r="3610" spans="1:24" x14ac:dyDescent="0.3">
      <c r="A3610">
        <v>4160</v>
      </c>
      <c r="B3610" s="15" t="s">
        <v>655</v>
      </c>
      <c r="C3610" t="str">
        <f>_xlfn.XLOOKUP($B3610, STANDARDS!$A:$A, STANDARDS!$B:$B,,0,2)</f>
        <v>Loch Maree Gp</v>
      </c>
      <c r="D3610" t="s">
        <v>1054</v>
      </c>
      <c r="E3610" t="s">
        <v>1075</v>
      </c>
      <c r="J3610" s="13">
        <v>2100</v>
      </c>
      <c r="K3610" s="13">
        <v>600</v>
      </c>
      <c r="L3610" s="16"/>
      <c r="M3610" t="s">
        <v>1335</v>
      </c>
      <c r="P3610" t="s">
        <v>243</v>
      </c>
      <c r="Q3610">
        <v>4.7</v>
      </c>
      <c r="V3610">
        <v>1</v>
      </c>
      <c r="W3610" t="s">
        <v>1371</v>
      </c>
      <c r="X3610" t="s">
        <v>1376</v>
      </c>
    </row>
    <row r="3611" spans="1:24" x14ac:dyDescent="0.3">
      <c r="A3611">
        <v>4161</v>
      </c>
      <c r="B3611" s="15" t="s">
        <v>655</v>
      </c>
      <c r="C3611" t="str">
        <f>_xlfn.XLOOKUP($B3611, STANDARDS!$A:$A, STANDARDS!$B:$B,,0,2)</f>
        <v>Loch Maree Gp</v>
      </c>
      <c r="D3611" t="s">
        <v>1054</v>
      </c>
      <c r="E3611" t="s">
        <v>1075</v>
      </c>
      <c r="J3611" s="13">
        <v>2100</v>
      </c>
      <c r="K3611" s="13">
        <v>600</v>
      </c>
      <c r="L3611" s="16"/>
      <c r="M3611" t="s">
        <v>1335</v>
      </c>
      <c r="P3611" t="s">
        <v>243</v>
      </c>
      <c r="Q3611">
        <v>-3.3</v>
      </c>
      <c r="V3611">
        <v>1</v>
      </c>
      <c r="W3611" t="s">
        <v>1371</v>
      </c>
      <c r="X3611" t="s">
        <v>1376</v>
      </c>
    </row>
    <row r="3612" spans="1:24" x14ac:dyDescent="0.3">
      <c r="A3612">
        <v>4162</v>
      </c>
      <c r="B3612" s="15" t="s">
        <v>655</v>
      </c>
      <c r="C3612" t="str">
        <f>_xlfn.XLOOKUP($B3612, STANDARDS!$A:$A, STANDARDS!$B:$B,,0,2)</f>
        <v>Loch Maree Gp</v>
      </c>
      <c r="D3612" t="s">
        <v>1054</v>
      </c>
      <c r="E3612" t="s">
        <v>1075</v>
      </c>
      <c r="J3612" s="13">
        <v>2100</v>
      </c>
      <c r="K3612" s="13">
        <v>600</v>
      </c>
      <c r="L3612" s="16"/>
      <c r="M3612" t="s">
        <v>1335</v>
      </c>
      <c r="P3612" t="s">
        <v>243</v>
      </c>
      <c r="Q3612">
        <v>-1.6</v>
      </c>
      <c r="V3612">
        <v>1</v>
      </c>
      <c r="W3612" t="s">
        <v>1371</v>
      </c>
      <c r="X3612" t="s">
        <v>1376</v>
      </c>
    </row>
    <row r="3613" spans="1:24" x14ac:dyDescent="0.3">
      <c r="A3613">
        <v>4163</v>
      </c>
      <c r="B3613" s="15" t="s">
        <v>655</v>
      </c>
      <c r="C3613" t="str">
        <f>_xlfn.XLOOKUP($B3613, STANDARDS!$A:$A, STANDARDS!$B:$B,,0,2)</f>
        <v>Loch Maree Gp</v>
      </c>
      <c r="D3613" t="s">
        <v>1054</v>
      </c>
      <c r="E3613" t="s">
        <v>1076</v>
      </c>
      <c r="J3613" s="13">
        <v>2100</v>
      </c>
      <c r="K3613" s="13">
        <v>600</v>
      </c>
      <c r="L3613" s="16"/>
      <c r="M3613" t="s">
        <v>1335</v>
      </c>
      <c r="P3613" t="s">
        <v>243</v>
      </c>
      <c r="Q3613">
        <v>0.5</v>
      </c>
      <c r="V3613">
        <v>1</v>
      </c>
      <c r="W3613" t="s">
        <v>1371</v>
      </c>
      <c r="X3613" t="s">
        <v>1376</v>
      </c>
    </row>
    <row r="3614" spans="1:24" x14ac:dyDescent="0.3">
      <c r="A3614">
        <v>4164</v>
      </c>
      <c r="B3614" s="15" t="s">
        <v>655</v>
      </c>
      <c r="C3614" t="str">
        <f>_xlfn.XLOOKUP($B3614, STANDARDS!$A:$A, STANDARDS!$B:$B,,0,2)</f>
        <v>Loch Maree Gp</v>
      </c>
      <c r="D3614" t="s">
        <v>1054</v>
      </c>
      <c r="E3614" t="s">
        <v>1076</v>
      </c>
      <c r="J3614" s="13">
        <v>2100</v>
      </c>
      <c r="K3614" s="13">
        <v>600</v>
      </c>
      <c r="L3614" s="16"/>
      <c r="M3614" t="s">
        <v>1335</v>
      </c>
      <c r="P3614" t="s">
        <v>243</v>
      </c>
      <c r="Q3614">
        <v>3.1</v>
      </c>
      <c r="V3614">
        <v>1</v>
      </c>
      <c r="W3614" t="s">
        <v>1371</v>
      </c>
      <c r="X3614" t="s">
        <v>1376</v>
      </c>
    </row>
    <row r="3615" spans="1:24" x14ac:dyDescent="0.3">
      <c r="A3615">
        <v>4165</v>
      </c>
      <c r="B3615" s="15" t="s">
        <v>655</v>
      </c>
      <c r="C3615" t="str">
        <f>_xlfn.XLOOKUP($B3615, STANDARDS!$A:$A, STANDARDS!$B:$B,,0,2)</f>
        <v>Loch Maree Gp</v>
      </c>
      <c r="D3615" t="s">
        <v>1054</v>
      </c>
      <c r="E3615" t="s">
        <v>1075</v>
      </c>
      <c r="J3615" s="13">
        <v>2100</v>
      </c>
      <c r="K3615" s="13">
        <v>600</v>
      </c>
      <c r="L3615" s="16"/>
      <c r="M3615" t="s">
        <v>1335</v>
      </c>
      <c r="P3615" t="s">
        <v>243</v>
      </c>
      <c r="Q3615">
        <v>12</v>
      </c>
      <c r="V3615">
        <v>1</v>
      </c>
      <c r="W3615" t="s">
        <v>1371</v>
      </c>
      <c r="X3615" t="s">
        <v>1376</v>
      </c>
    </row>
    <row r="3616" spans="1:24" x14ac:dyDescent="0.3">
      <c r="A3616">
        <v>4166</v>
      </c>
      <c r="B3616" s="15" t="s">
        <v>655</v>
      </c>
      <c r="C3616" t="str">
        <f>_xlfn.XLOOKUP($B3616, STANDARDS!$A:$A, STANDARDS!$B:$B,,0,2)</f>
        <v>Loch Maree Gp</v>
      </c>
      <c r="D3616" t="s">
        <v>1054</v>
      </c>
      <c r="E3616" t="s">
        <v>1075</v>
      </c>
      <c r="J3616" s="13">
        <v>2100</v>
      </c>
      <c r="K3616" s="13">
        <v>600</v>
      </c>
      <c r="L3616" s="16"/>
      <c r="M3616" t="s">
        <v>1335</v>
      </c>
      <c r="P3616" t="s">
        <v>243</v>
      </c>
      <c r="Q3616">
        <v>12.8</v>
      </c>
      <c r="V3616">
        <v>1</v>
      </c>
      <c r="W3616" t="s">
        <v>1371</v>
      </c>
      <c r="X3616" t="s">
        <v>1376</v>
      </c>
    </row>
    <row r="3617" spans="1:24" x14ac:dyDescent="0.3">
      <c r="A3617">
        <v>4167</v>
      </c>
      <c r="B3617" s="15" t="s">
        <v>655</v>
      </c>
      <c r="C3617" t="str">
        <f>_xlfn.XLOOKUP($B3617, STANDARDS!$A:$A, STANDARDS!$B:$B,,0,2)</f>
        <v>Loch Maree Gp</v>
      </c>
      <c r="D3617" t="s">
        <v>1054</v>
      </c>
      <c r="E3617" t="s">
        <v>1075</v>
      </c>
      <c r="J3617" s="13">
        <v>2100</v>
      </c>
      <c r="K3617" s="13">
        <v>600</v>
      </c>
      <c r="L3617" s="16"/>
      <c r="M3617" t="s">
        <v>1335</v>
      </c>
      <c r="P3617" t="s">
        <v>243</v>
      </c>
      <c r="Q3617">
        <v>12.1</v>
      </c>
      <c r="V3617">
        <v>1</v>
      </c>
      <c r="W3617" t="s">
        <v>1371</v>
      </c>
      <c r="X3617" t="s">
        <v>1376</v>
      </c>
    </row>
    <row r="3618" spans="1:24" x14ac:dyDescent="0.3">
      <c r="A3618">
        <v>4168</v>
      </c>
      <c r="B3618" s="15" t="s">
        <v>655</v>
      </c>
      <c r="C3618" t="str">
        <f>_xlfn.XLOOKUP($B3618, STANDARDS!$A:$A, STANDARDS!$B:$B,,0,2)</f>
        <v>Loch Maree Gp</v>
      </c>
      <c r="D3618" t="s">
        <v>1054</v>
      </c>
      <c r="E3618" t="s">
        <v>1076</v>
      </c>
      <c r="J3618" s="13">
        <v>2100</v>
      </c>
      <c r="K3618" s="13">
        <v>600</v>
      </c>
      <c r="L3618" s="16"/>
      <c r="M3618" t="s">
        <v>1335</v>
      </c>
      <c r="P3618" t="s">
        <v>243</v>
      </c>
      <c r="Q3618">
        <v>12.9</v>
      </c>
      <c r="V3618">
        <v>1</v>
      </c>
      <c r="W3618" t="s">
        <v>1371</v>
      </c>
      <c r="X3618" t="s">
        <v>1376</v>
      </c>
    </row>
    <row r="3619" spans="1:24" x14ac:dyDescent="0.3">
      <c r="A3619">
        <v>4169</v>
      </c>
      <c r="B3619" s="15" t="s">
        <v>655</v>
      </c>
      <c r="C3619" t="str">
        <f>_xlfn.XLOOKUP($B3619, STANDARDS!$A:$A, STANDARDS!$B:$B,,0,2)</f>
        <v>Loch Maree Gp</v>
      </c>
      <c r="D3619" t="s">
        <v>1054</v>
      </c>
      <c r="E3619" t="s">
        <v>1076</v>
      </c>
      <c r="J3619" s="13">
        <v>2100</v>
      </c>
      <c r="K3619" s="13">
        <v>600</v>
      </c>
      <c r="L3619" s="16"/>
      <c r="M3619" t="s">
        <v>1335</v>
      </c>
      <c r="P3619" t="s">
        <v>243</v>
      </c>
      <c r="Q3619">
        <v>7.2</v>
      </c>
      <c r="V3619">
        <v>1</v>
      </c>
      <c r="W3619" t="s">
        <v>1371</v>
      </c>
      <c r="X3619" t="s">
        <v>1376</v>
      </c>
    </row>
    <row r="3620" spans="1:24" x14ac:dyDescent="0.3">
      <c r="A3620">
        <v>4170</v>
      </c>
      <c r="B3620" s="15" t="s">
        <v>655</v>
      </c>
      <c r="C3620" t="str">
        <f>_xlfn.XLOOKUP($B3620, STANDARDS!$A:$A, STANDARDS!$B:$B,,0,2)</f>
        <v>Loch Maree Gp</v>
      </c>
      <c r="D3620" t="s">
        <v>1054</v>
      </c>
      <c r="E3620" t="s">
        <v>1075</v>
      </c>
      <c r="J3620" s="13">
        <v>2100</v>
      </c>
      <c r="K3620" s="13">
        <v>600</v>
      </c>
      <c r="L3620" s="16"/>
      <c r="M3620" t="s">
        <v>1335</v>
      </c>
      <c r="P3620" t="s">
        <v>243</v>
      </c>
      <c r="Q3620">
        <v>9.4</v>
      </c>
      <c r="V3620">
        <v>1</v>
      </c>
      <c r="W3620" t="s">
        <v>1371</v>
      </c>
      <c r="X3620" t="s">
        <v>1376</v>
      </c>
    </row>
    <row r="3621" spans="1:24" x14ac:dyDescent="0.3">
      <c r="A3621">
        <v>4171</v>
      </c>
      <c r="B3621" s="15" t="s">
        <v>655</v>
      </c>
      <c r="C3621" t="str">
        <f>_xlfn.XLOOKUP($B3621, STANDARDS!$A:$A, STANDARDS!$B:$B,,0,2)</f>
        <v>Loch Maree Gp</v>
      </c>
      <c r="D3621" t="s">
        <v>1054</v>
      </c>
      <c r="E3621" t="s">
        <v>1076</v>
      </c>
      <c r="J3621" s="13">
        <v>2100</v>
      </c>
      <c r="K3621" s="13">
        <v>600</v>
      </c>
      <c r="L3621" s="16"/>
      <c r="M3621" t="s">
        <v>1335</v>
      </c>
      <c r="P3621" t="s">
        <v>243</v>
      </c>
      <c r="Q3621">
        <v>11.7</v>
      </c>
      <c r="V3621">
        <v>1</v>
      </c>
      <c r="W3621" t="s">
        <v>1371</v>
      </c>
      <c r="X3621" t="s">
        <v>1376</v>
      </c>
    </row>
    <row r="3622" spans="1:24" x14ac:dyDescent="0.3">
      <c r="A3622">
        <v>4172</v>
      </c>
      <c r="C3622">
        <f>_xlfn.XLOOKUP($B3622, STANDARDS!$A:$A, STANDARDS!$B:$B,,0,2)</f>
        <v>0</v>
      </c>
      <c r="D3622" t="s">
        <v>1055</v>
      </c>
      <c r="E3622" t="s">
        <v>1077</v>
      </c>
      <c r="J3622" s="13">
        <v>2100</v>
      </c>
      <c r="K3622" s="13">
        <v>600</v>
      </c>
      <c r="L3622" s="16"/>
      <c r="M3622" t="s">
        <v>1335</v>
      </c>
      <c r="P3622" t="s">
        <v>243</v>
      </c>
      <c r="Q3622">
        <v>-6.6</v>
      </c>
      <c r="V3622">
        <v>1</v>
      </c>
      <c r="W3622" t="s">
        <v>1371</v>
      </c>
      <c r="X3622" t="s">
        <v>1377</v>
      </c>
    </row>
    <row r="3623" spans="1:24" x14ac:dyDescent="0.3">
      <c r="A3623">
        <v>4173</v>
      </c>
      <c r="C3623">
        <f>_xlfn.XLOOKUP($B3623, STANDARDS!$A:$A, STANDARDS!$B:$B,,0,2)</f>
        <v>0</v>
      </c>
      <c r="D3623" t="s">
        <v>1055</v>
      </c>
      <c r="E3623" t="s">
        <v>1077</v>
      </c>
      <c r="J3623" s="13">
        <v>2100</v>
      </c>
      <c r="K3623" s="13">
        <v>600</v>
      </c>
      <c r="L3623" s="16"/>
      <c r="M3623" t="s">
        <v>1335</v>
      </c>
      <c r="P3623" t="s">
        <v>243</v>
      </c>
      <c r="Q3623">
        <v>-7</v>
      </c>
      <c r="V3623">
        <v>1</v>
      </c>
      <c r="W3623" t="s">
        <v>1371</v>
      </c>
      <c r="X3623" t="s">
        <v>1377</v>
      </c>
    </row>
    <row r="3624" spans="1:24" x14ac:dyDescent="0.3">
      <c r="A3624">
        <v>4174</v>
      </c>
      <c r="C3624">
        <f>_xlfn.XLOOKUP($B3624, STANDARDS!$A:$A, STANDARDS!$B:$B,,0,2)</f>
        <v>0</v>
      </c>
      <c r="D3624" t="s">
        <v>1055</v>
      </c>
      <c r="E3624" t="s">
        <v>1077</v>
      </c>
      <c r="J3624" s="13">
        <v>2100</v>
      </c>
      <c r="K3624" s="13">
        <v>600</v>
      </c>
      <c r="L3624" s="16"/>
      <c r="M3624" t="s">
        <v>1335</v>
      </c>
      <c r="P3624" t="s">
        <v>243</v>
      </c>
      <c r="Q3624">
        <v>3.3</v>
      </c>
      <c r="V3624">
        <v>1</v>
      </c>
      <c r="W3624" t="s">
        <v>1371</v>
      </c>
      <c r="X3624" t="s">
        <v>1377</v>
      </c>
    </row>
    <row r="3625" spans="1:24" x14ac:dyDescent="0.3">
      <c r="A3625">
        <v>4175</v>
      </c>
      <c r="C3625">
        <f>_xlfn.XLOOKUP($B3625, STANDARDS!$A:$A, STANDARDS!$B:$B,,0,2)</f>
        <v>0</v>
      </c>
      <c r="D3625" t="s">
        <v>1055</v>
      </c>
      <c r="E3625" t="s">
        <v>1077</v>
      </c>
      <c r="J3625" s="13">
        <v>2100</v>
      </c>
      <c r="K3625" s="13">
        <v>600</v>
      </c>
      <c r="L3625" s="16"/>
      <c r="M3625" t="s">
        <v>1335</v>
      </c>
      <c r="P3625" t="s">
        <v>243</v>
      </c>
      <c r="Q3625">
        <v>6.5</v>
      </c>
      <c r="V3625">
        <v>1</v>
      </c>
      <c r="W3625" t="s">
        <v>1371</v>
      </c>
      <c r="X3625" t="s">
        <v>1377</v>
      </c>
    </row>
    <row r="3626" spans="1:24" x14ac:dyDescent="0.3">
      <c r="A3626">
        <v>4176</v>
      </c>
      <c r="C3626">
        <f>_xlfn.XLOOKUP($B3626, STANDARDS!$A:$A, STANDARDS!$B:$B,,0,2)</f>
        <v>0</v>
      </c>
      <c r="D3626" t="s">
        <v>1055</v>
      </c>
      <c r="E3626" t="s">
        <v>1077</v>
      </c>
      <c r="J3626" s="13">
        <v>2100</v>
      </c>
      <c r="K3626" s="13">
        <v>600</v>
      </c>
      <c r="L3626" s="16"/>
      <c r="M3626" t="s">
        <v>1335</v>
      </c>
      <c r="P3626" t="s">
        <v>243</v>
      </c>
      <c r="Q3626">
        <v>-0.7</v>
      </c>
      <c r="V3626">
        <v>1</v>
      </c>
      <c r="W3626" t="s">
        <v>1371</v>
      </c>
      <c r="X3626" t="s">
        <v>1377</v>
      </c>
    </row>
    <row r="3627" spans="1:24" x14ac:dyDescent="0.3">
      <c r="A3627">
        <v>4177</v>
      </c>
      <c r="C3627">
        <f>_xlfn.XLOOKUP($B3627, STANDARDS!$A:$A, STANDARDS!$B:$B,,0,2)</f>
        <v>0</v>
      </c>
      <c r="D3627" t="s">
        <v>1055</v>
      </c>
      <c r="E3627" t="s">
        <v>1077</v>
      </c>
      <c r="J3627" s="13">
        <v>2100</v>
      </c>
      <c r="K3627" s="13">
        <v>600</v>
      </c>
      <c r="L3627" s="16"/>
      <c r="M3627" t="s">
        <v>1335</v>
      </c>
      <c r="P3627" t="s">
        <v>243</v>
      </c>
      <c r="Q3627">
        <v>1.7</v>
      </c>
      <c r="V3627">
        <v>1</v>
      </c>
      <c r="W3627" t="s">
        <v>1371</v>
      </c>
      <c r="X3627" t="s">
        <v>1377</v>
      </c>
    </row>
    <row r="3628" spans="1:24" x14ac:dyDescent="0.3">
      <c r="A3628">
        <v>4178</v>
      </c>
      <c r="C3628">
        <f>_xlfn.XLOOKUP($B3628, STANDARDS!$A:$A, STANDARDS!$B:$B,,0,2)</f>
        <v>0</v>
      </c>
      <c r="D3628" t="s">
        <v>1055</v>
      </c>
      <c r="E3628" t="s">
        <v>1077</v>
      </c>
      <c r="J3628" s="13">
        <v>2100</v>
      </c>
      <c r="K3628" s="13">
        <v>600</v>
      </c>
      <c r="L3628" s="16"/>
      <c r="M3628" t="s">
        <v>1335</v>
      </c>
      <c r="P3628" t="s">
        <v>243</v>
      </c>
      <c r="Q3628">
        <v>-6.5</v>
      </c>
      <c r="V3628">
        <v>1</v>
      </c>
      <c r="W3628" t="s">
        <v>1371</v>
      </c>
      <c r="X3628" t="s">
        <v>1377</v>
      </c>
    </row>
    <row r="3629" spans="1:24" x14ac:dyDescent="0.3">
      <c r="A3629">
        <v>4179</v>
      </c>
      <c r="C3629">
        <f>_xlfn.XLOOKUP($B3629, STANDARDS!$A:$A, STANDARDS!$B:$B,,0,2)</f>
        <v>0</v>
      </c>
      <c r="D3629" t="s">
        <v>1055</v>
      </c>
      <c r="E3629" t="s">
        <v>1077</v>
      </c>
      <c r="J3629" s="13">
        <v>2100</v>
      </c>
      <c r="K3629" s="13">
        <v>600</v>
      </c>
      <c r="L3629" s="16"/>
      <c r="M3629" t="s">
        <v>1335</v>
      </c>
      <c r="P3629" t="s">
        <v>243</v>
      </c>
      <c r="Q3629">
        <v>-6.3</v>
      </c>
      <c r="V3629">
        <v>1</v>
      </c>
      <c r="W3629" t="s">
        <v>1371</v>
      </c>
      <c r="X3629" t="s">
        <v>1377</v>
      </c>
    </row>
    <row r="3630" spans="1:24" x14ac:dyDescent="0.3">
      <c r="A3630">
        <v>4180</v>
      </c>
      <c r="C3630">
        <f>_xlfn.XLOOKUP($B3630, STANDARDS!$A:$A, STANDARDS!$B:$B,,0,2)</f>
        <v>0</v>
      </c>
      <c r="D3630" t="s">
        <v>1055</v>
      </c>
      <c r="E3630" t="s">
        <v>1077</v>
      </c>
      <c r="J3630" s="13">
        <v>2100</v>
      </c>
      <c r="K3630" s="13">
        <v>600</v>
      </c>
      <c r="L3630" s="16"/>
      <c r="M3630" t="s">
        <v>1335</v>
      </c>
      <c r="P3630" t="s">
        <v>243</v>
      </c>
      <c r="Q3630">
        <v>-4.5</v>
      </c>
      <c r="V3630">
        <v>1</v>
      </c>
      <c r="W3630" t="s">
        <v>1371</v>
      </c>
      <c r="X3630" t="s">
        <v>1377</v>
      </c>
    </row>
    <row r="3631" spans="1:24" x14ac:dyDescent="0.3">
      <c r="A3631">
        <v>4181</v>
      </c>
      <c r="C3631">
        <f>_xlfn.XLOOKUP($B3631, STANDARDS!$A:$A, STANDARDS!$B:$B,,0,2)</f>
        <v>0</v>
      </c>
      <c r="D3631" t="s">
        <v>1055</v>
      </c>
      <c r="E3631" t="s">
        <v>1077</v>
      </c>
      <c r="J3631" s="13">
        <v>2100</v>
      </c>
      <c r="K3631" s="13">
        <v>600</v>
      </c>
      <c r="L3631" s="16"/>
      <c r="M3631" t="s">
        <v>1335</v>
      </c>
      <c r="P3631" t="s">
        <v>243</v>
      </c>
      <c r="Q3631">
        <v>0.6</v>
      </c>
      <c r="V3631">
        <v>1</v>
      </c>
      <c r="W3631" t="s">
        <v>1371</v>
      </c>
      <c r="X3631" t="s">
        <v>1377</v>
      </c>
    </row>
    <row r="3632" spans="1:24" x14ac:dyDescent="0.3">
      <c r="A3632">
        <v>4182</v>
      </c>
      <c r="C3632">
        <f>_xlfn.XLOOKUP($B3632, STANDARDS!$A:$A, STANDARDS!$B:$B,,0,2)</f>
        <v>0</v>
      </c>
      <c r="D3632" t="s">
        <v>1055</v>
      </c>
      <c r="E3632" t="s">
        <v>1077</v>
      </c>
      <c r="J3632" s="13">
        <v>2100</v>
      </c>
      <c r="K3632" s="13">
        <v>600</v>
      </c>
      <c r="L3632" s="16"/>
      <c r="M3632" t="s">
        <v>1335</v>
      </c>
      <c r="P3632" t="s">
        <v>243</v>
      </c>
      <c r="Q3632">
        <v>-0.1</v>
      </c>
      <c r="V3632">
        <v>1</v>
      </c>
      <c r="W3632" t="s">
        <v>1371</v>
      </c>
      <c r="X3632" t="s">
        <v>1377</v>
      </c>
    </row>
    <row r="3633" spans="1:24" x14ac:dyDescent="0.3">
      <c r="A3633">
        <v>4183</v>
      </c>
      <c r="C3633">
        <f>_xlfn.XLOOKUP($B3633, STANDARDS!$A:$A, STANDARDS!$B:$B,,0,2)</f>
        <v>0</v>
      </c>
      <c r="D3633" t="s">
        <v>1055</v>
      </c>
      <c r="E3633" t="s">
        <v>1077</v>
      </c>
      <c r="J3633" s="13">
        <v>2100</v>
      </c>
      <c r="K3633" s="13">
        <v>600</v>
      </c>
      <c r="L3633" s="16"/>
      <c r="M3633" t="s">
        <v>1335</v>
      </c>
      <c r="P3633" t="s">
        <v>243</v>
      </c>
      <c r="Q3633">
        <v>-1.5</v>
      </c>
      <c r="V3633">
        <v>1</v>
      </c>
      <c r="W3633" t="s">
        <v>1371</v>
      </c>
      <c r="X3633" t="s">
        <v>1377</v>
      </c>
    </row>
    <row r="3634" spans="1:24" x14ac:dyDescent="0.3">
      <c r="A3634">
        <v>4184</v>
      </c>
      <c r="C3634">
        <f>_xlfn.XLOOKUP($B3634, STANDARDS!$A:$A, STANDARDS!$B:$B,,0,2)</f>
        <v>0</v>
      </c>
      <c r="D3634" t="s">
        <v>1055</v>
      </c>
      <c r="E3634" t="s">
        <v>1077</v>
      </c>
      <c r="J3634" s="13">
        <v>2100</v>
      </c>
      <c r="K3634" s="13">
        <v>600</v>
      </c>
      <c r="L3634" s="16"/>
      <c r="M3634" t="s">
        <v>1335</v>
      </c>
      <c r="P3634" t="s">
        <v>243</v>
      </c>
      <c r="Q3634">
        <v>-6.4</v>
      </c>
      <c r="V3634">
        <v>1</v>
      </c>
      <c r="W3634" t="s">
        <v>1371</v>
      </c>
      <c r="X3634" t="s">
        <v>1377</v>
      </c>
    </row>
    <row r="3635" spans="1:24" x14ac:dyDescent="0.3">
      <c r="A3635">
        <v>4185</v>
      </c>
      <c r="C3635">
        <f>_xlfn.XLOOKUP($B3635, STANDARDS!$A:$A, STANDARDS!$B:$B,,0,2)</f>
        <v>0</v>
      </c>
      <c r="D3635" t="s">
        <v>1055</v>
      </c>
      <c r="E3635" t="s">
        <v>1077</v>
      </c>
      <c r="J3635" s="13">
        <v>2100</v>
      </c>
      <c r="K3635" s="13">
        <v>600</v>
      </c>
      <c r="L3635" s="16"/>
      <c r="M3635" t="s">
        <v>1335</v>
      </c>
      <c r="P3635" t="s">
        <v>243</v>
      </c>
      <c r="Q3635">
        <v>2.8</v>
      </c>
      <c r="V3635">
        <v>1</v>
      </c>
      <c r="W3635" t="s">
        <v>1371</v>
      </c>
      <c r="X3635" t="s">
        <v>1377</v>
      </c>
    </row>
    <row r="3636" spans="1:24" x14ac:dyDescent="0.3">
      <c r="A3636">
        <v>4186</v>
      </c>
      <c r="C3636">
        <f>_xlfn.XLOOKUP($B3636, STANDARDS!$A:$A, STANDARDS!$B:$B,,0,2)</f>
        <v>0</v>
      </c>
      <c r="D3636" t="s">
        <v>1055</v>
      </c>
      <c r="E3636" t="s">
        <v>1077</v>
      </c>
      <c r="J3636" s="13">
        <v>2100</v>
      </c>
      <c r="K3636" s="13">
        <v>600</v>
      </c>
      <c r="L3636" s="16"/>
      <c r="M3636" t="s">
        <v>1335</v>
      </c>
      <c r="P3636" t="s">
        <v>243</v>
      </c>
      <c r="Q3636">
        <v>3.3</v>
      </c>
      <c r="V3636">
        <v>1</v>
      </c>
      <c r="W3636" t="s">
        <v>1371</v>
      </c>
      <c r="X3636" t="s">
        <v>1377</v>
      </c>
    </row>
    <row r="3637" spans="1:24" x14ac:dyDescent="0.3">
      <c r="A3637">
        <v>4187</v>
      </c>
      <c r="C3637">
        <f>_xlfn.XLOOKUP($B3637, STANDARDS!$A:$A, STANDARDS!$B:$B,,0,2)</f>
        <v>0</v>
      </c>
      <c r="D3637" t="s">
        <v>1055</v>
      </c>
      <c r="E3637" t="s">
        <v>1077</v>
      </c>
      <c r="J3637" s="13">
        <v>2100</v>
      </c>
      <c r="K3637" s="13">
        <v>600</v>
      </c>
      <c r="L3637" s="16"/>
      <c r="M3637" t="s">
        <v>1335</v>
      </c>
      <c r="P3637" t="s">
        <v>243</v>
      </c>
      <c r="Q3637">
        <v>4.2</v>
      </c>
      <c r="V3637">
        <v>1</v>
      </c>
      <c r="W3637" t="s">
        <v>1371</v>
      </c>
      <c r="X3637" t="s">
        <v>1377</v>
      </c>
    </row>
    <row r="3638" spans="1:24" x14ac:dyDescent="0.3">
      <c r="A3638">
        <v>4188</v>
      </c>
      <c r="C3638">
        <f>_xlfn.XLOOKUP($B3638, STANDARDS!$A:$A, STANDARDS!$B:$B,,0,2)</f>
        <v>0</v>
      </c>
      <c r="D3638" t="s">
        <v>1055</v>
      </c>
      <c r="E3638" t="s">
        <v>1077</v>
      </c>
      <c r="J3638" s="13">
        <v>2100</v>
      </c>
      <c r="K3638" s="13">
        <v>600</v>
      </c>
      <c r="L3638" s="16"/>
      <c r="M3638" t="s">
        <v>1335</v>
      </c>
      <c r="P3638" t="s">
        <v>243</v>
      </c>
      <c r="Q3638">
        <v>1.2</v>
      </c>
      <c r="V3638">
        <v>1</v>
      </c>
      <c r="W3638" t="s">
        <v>1371</v>
      </c>
      <c r="X3638" t="s">
        <v>1377</v>
      </c>
    </row>
    <row r="3639" spans="1:24" x14ac:dyDescent="0.3">
      <c r="A3639">
        <v>4189</v>
      </c>
      <c r="C3639">
        <f>_xlfn.XLOOKUP($B3639, STANDARDS!$A:$A, STANDARDS!$B:$B,,0,2)</f>
        <v>0</v>
      </c>
      <c r="D3639" t="s">
        <v>1055</v>
      </c>
      <c r="E3639" t="s">
        <v>1077</v>
      </c>
      <c r="J3639" s="13">
        <v>2100</v>
      </c>
      <c r="K3639" s="13">
        <v>600</v>
      </c>
      <c r="L3639" s="16"/>
      <c r="M3639" t="s">
        <v>1335</v>
      </c>
      <c r="P3639" t="s">
        <v>243</v>
      </c>
      <c r="Q3639">
        <v>8.3000000000000007</v>
      </c>
      <c r="V3639">
        <v>1</v>
      </c>
      <c r="W3639" t="s">
        <v>1371</v>
      </c>
      <c r="X3639" t="s">
        <v>1377</v>
      </c>
    </row>
    <row r="3640" spans="1:24" x14ac:dyDescent="0.3">
      <c r="A3640">
        <v>4190</v>
      </c>
      <c r="C3640">
        <f>_xlfn.XLOOKUP($B3640, STANDARDS!$A:$A, STANDARDS!$B:$B,,0,2)</f>
        <v>0</v>
      </c>
      <c r="D3640" t="s">
        <v>1055</v>
      </c>
      <c r="E3640" t="s">
        <v>1077</v>
      </c>
      <c r="J3640" s="13">
        <v>2100</v>
      </c>
      <c r="K3640" s="13">
        <v>600</v>
      </c>
      <c r="L3640" s="16"/>
      <c r="M3640" t="s">
        <v>1335</v>
      </c>
      <c r="P3640" t="s">
        <v>243</v>
      </c>
      <c r="Q3640">
        <v>5.2</v>
      </c>
      <c r="V3640">
        <v>1</v>
      </c>
      <c r="W3640" t="s">
        <v>1371</v>
      </c>
      <c r="X3640" t="s">
        <v>1377</v>
      </c>
    </row>
    <row r="3641" spans="1:24" x14ac:dyDescent="0.3">
      <c r="A3641">
        <v>4191</v>
      </c>
      <c r="C3641">
        <f>_xlfn.XLOOKUP($B3641, STANDARDS!$A:$A, STANDARDS!$B:$B,,0,2)</f>
        <v>0</v>
      </c>
      <c r="D3641" t="s">
        <v>1055</v>
      </c>
      <c r="E3641" t="s">
        <v>1077</v>
      </c>
      <c r="J3641" s="13">
        <v>2100</v>
      </c>
      <c r="K3641" s="13">
        <v>600</v>
      </c>
      <c r="L3641" s="16"/>
      <c r="M3641" t="s">
        <v>1335</v>
      </c>
      <c r="P3641" t="s">
        <v>243</v>
      </c>
      <c r="Q3641">
        <v>-5.6</v>
      </c>
      <c r="V3641">
        <v>1</v>
      </c>
      <c r="W3641" t="s">
        <v>1371</v>
      </c>
      <c r="X3641" t="s">
        <v>1377</v>
      </c>
    </row>
    <row r="3642" spans="1:24" x14ac:dyDescent="0.3">
      <c r="A3642">
        <v>4192</v>
      </c>
      <c r="C3642">
        <f>_xlfn.XLOOKUP($B3642, STANDARDS!$A:$A, STANDARDS!$B:$B,,0,2)</f>
        <v>0</v>
      </c>
      <c r="D3642" t="s">
        <v>1055</v>
      </c>
      <c r="E3642" t="s">
        <v>1077</v>
      </c>
      <c r="J3642" s="13">
        <v>2100</v>
      </c>
      <c r="K3642" s="13">
        <v>600</v>
      </c>
      <c r="L3642" s="16"/>
      <c r="M3642" t="s">
        <v>1335</v>
      </c>
      <c r="P3642" t="s">
        <v>243</v>
      </c>
      <c r="Q3642">
        <v>-4.7</v>
      </c>
      <c r="V3642">
        <v>1</v>
      </c>
      <c r="W3642" t="s">
        <v>1371</v>
      </c>
      <c r="X3642" t="s">
        <v>1377</v>
      </c>
    </row>
    <row r="3643" spans="1:24" x14ac:dyDescent="0.3">
      <c r="A3643">
        <v>4193</v>
      </c>
      <c r="C3643">
        <f>_xlfn.XLOOKUP($B3643, STANDARDS!$A:$A, STANDARDS!$B:$B,,0,2)</f>
        <v>0</v>
      </c>
      <c r="D3643" t="s">
        <v>1055</v>
      </c>
      <c r="E3643" t="s">
        <v>1077</v>
      </c>
      <c r="J3643" s="13">
        <v>2100</v>
      </c>
      <c r="K3643" s="13">
        <v>600</v>
      </c>
      <c r="L3643" s="16"/>
      <c r="M3643" t="s">
        <v>1335</v>
      </c>
      <c r="P3643" t="s">
        <v>243</v>
      </c>
      <c r="Q3643">
        <v>-3.8</v>
      </c>
      <c r="V3643">
        <v>1</v>
      </c>
      <c r="W3643" t="s">
        <v>1371</v>
      </c>
      <c r="X3643" t="s">
        <v>1377</v>
      </c>
    </row>
    <row r="3644" spans="1:24" x14ac:dyDescent="0.3">
      <c r="A3644">
        <v>4194</v>
      </c>
      <c r="C3644">
        <f>_xlfn.XLOOKUP($B3644, STANDARDS!$A:$A, STANDARDS!$B:$B,,0,2)</f>
        <v>0</v>
      </c>
      <c r="D3644" t="s">
        <v>1055</v>
      </c>
      <c r="E3644" t="s">
        <v>1077</v>
      </c>
      <c r="J3644" s="13">
        <v>2100</v>
      </c>
      <c r="K3644" s="13">
        <v>600</v>
      </c>
      <c r="L3644" s="16"/>
      <c r="M3644" t="s">
        <v>1335</v>
      </c>
      <c r="P3644" t="s">
        <v>243</v>
      </c>
      <c r="Q3644">
        <v>-4.2</v>
      </c>
      <c r="V3644">
        <v>1</v>
      </c>
      <c r="W3644" t="s">
        <v>1371</v>
      </c>
      <c r="X3644" t="s">
        <v>1377</v>
      </c>
    </row>
    <row r="3645" spans="1:24" x14ac:dyDescent="0.3">
      <c r="A3645">
        <v>4195</v>
      </c>
      <c r="C3645">
        <f>_xlfn.XLOOKUP($B3645, STANDARDS!$A:$A, STANDARDS!$B:$B,,0,2)</f>
        <v>0</v>
      </c>
      <c r="D3645" t="s">
        <v>1055</v>
      </c>
      <c r="E3645" t="s">
        <v>1077</v>
      </c>
      <c r="J3645" s="13">
        <v>2100</v>
      </c>
      <c r="K3645" s="13">
        <v>600</v>
      </c>
      <c r="L3645" s="16"/>
      <c r="M3645" t="s">
        <v>1335</v>
      </c>
      <c r="P3645" t="s">
        <v>243</v>
      </c>
      <c r="Q3645">
        <v>7</v>
      </c>
      <c r="V3645">
        <v>1</v>
      </c>
      <c r="W3645" t="s">
        <v>1371</v>
      </c>
      <c r="X3645" t="s">
        <v>1377</v>
      </c>
    </row>
    <row r="3646" spans="1:24" x14ac:dyDescent="0.3">
      <c r="A3646">
        <v>4196</v>
      </c>
      <c r="C3646">
        <f>_xlfn.XLOOKUP($B3646, STANDARDS!$A:$A, STANDARDS!$B:$B,,0,2)</f>
        <v>0</v>
      </c>
      <c r="D3646" t="s">
        <v>1055</v>
      </c>
      <c r="E3646" t="s">
        <v>1077</v>
      </c>
      <c r="J3646" s="13">
        <v>2100</v>
      </c>
      <c r="K3646" s="13">
        <v>600</v>
      </c>
      <c r="L3646" s="16"/>
      <c r="M3646" t="s">
        <v>1335</v>
      </c>
      <c r="P3646" t="s">
        <v>243</v>
      </c>
      <c r="Q3646">
        <v>-6.7</v>
      </c>
      <c r="V3646">
        <v>1</v>
      </c>
      <c r="W3646" t="s">
        <v>1371</v>
      </c>
      <c r="X3646" t="s">
        <v>1377</v>
      </c>
    </row>
    <row r="3647" spans="1:24" x14ac:dyDescent="0.3">
      <c r="A3647">
        <v>4197</v>
      </c>
      <c r="C3647">
        <f>_xlfn.XLOOKUP($B3647, STANDARDS!$A:$A, STANDARDS!$B:$B,,0,2)</f>
        <v>0</v>
      </c>
      <c r="D3647" t="s">
        <v>1055</v>
      </c>
      <c r="E3647" t="s">
        <v>1077</v>
      </c>
      <c r="J3647" s="13">
        <v>2100</v>
      </c>
      <c r="K3647" s="13">
        <v>600</v>
      </c>
      <c r="L3647" s="16"/>
      <c r="M3647" t="s">
        <v>1335</v>
      </c>
      <c r="P3647" t="s">
        <v>243</v>
      </c>
      <c r="Q3647">
        <v>-4</v>
      </c>
      <c r="V3647">
        <v>1</v>
      </c>
      <c r="W3647" t="s">
        <v>1371</v>
      </c>
      <c r="X3647" t="s">
        <v>1377</v>
      </c>
    </row>
    <row r="3648" spans="1:24" x14ac:dyDescent="0.3">
      <c r="A3648">
        <v>4198</v>
      </c>
      <c r="C3648">
        <f>_xlfn.XLOOKUP($B3648, STANDARDS!$A:$A, STANDARDS!$B:$B,,0,2)</f>
        <v>0</v>
      </c>
      <c r="D3648" t="s">
        <v>1055</v>
      </c>
      <c r="E3648" t="s">
        <v>1077</v>
      </c>
      <c r="J3648" s="13">
        <v>2100</v>
      </c>
      <c r="K3648" s="13">
        <v>600</v>
      </c>
      <c r="L3648" s="16"/>
      <c r="M3648" t="s">
        <v>1335</v>
      </c>
      <c r="P3648" t="s">
        <v>243</v>
      </c>
      <c r="Q3648">
        <v>-3.2</v>
      </c>
      <c r="V3648">
        <v>1</v>
      </c>
      <c r="W3648" t="s">
        <v>1371</v>
      </c>
      <c r="X3648" t="s">
        <v>1377</v>
      </c>
    </row>
    <row r="3649" spans="1:24" x14ac:dyDescent="0.3">
      <c r="A3649">
        <v>4199</v>
      </c>
      <c r="C3649">
        <f>_xlfn.XLOOKUP($B3649, STANDARDS!$A:$A, STANDARDS!$B:$B,,0,2)</f>
        <v>0</v>
      </c>
      <c r="D3649" t="s">
        <v>1055</v>
      </c>
      <c r="E3649" t="s">
        <v>1077</v>
      </c>
      <c r="J3649" s="13">
        <v>2100</v>
      </c>
      <c r="K3649" s="13">
        <v>600</v>
      </c>
      <c r="L3649" s="16"/>
      <c r="M3649" t="s">
        <v>1335</v>
      </c>
      <c r="P3649" t="s">
        <v>243</v>
      </c>
      <c r="Q3649">
        <v>7.3</v>
      </c>
      <c r="V3649">
        <v>1</v>
      </c>
      <c r="W3649" t="s">
        <v>1371</v>
      </c>
      <c r="X3649" t="s">
        <v>1377</v>
      </c>
    </row>
    <row r="3650" spans="1:24" x14ac:dyDescent="0.3">
      <c r="A3650">
        <v>4200</v>
      </c>
      <c r="C3650">
        <f>_xlfn.XLOOKUP($B3650, STANDARDS!$A:$A, STANDARDS!$B:$B,,0,2)</f>
        <v>0</v>
      </c>
      <c r="D3650" t="s">
        <v>1055</v>
      </c>
      <c r="E3650" t="s">
        <v>1077</v>
      </c>
      <c r="J3650" s="13">
        <v>2100</v>
      </c>
      <c r="K3650" s="13">
        <v>600</v>
      </c>
      <c r="L3650" s="16"/>
      <c r="M3650" t="s">
        <v>1335</v>
      </c>
      <c r="P3650" t="s">
        <v>243</v>
      </c>
      <c r="Q3650">
        <v>3.1</v>
      </c>
      <c r="V3650">
        <v>1</v>
      </c>
      <c r="W3650" t="s">
        <v>1371</v>
      </c>
      <c r="X3650" t="s">
        <v>1377</v>
      </c>
    </row>
    <row r="3651" spans="1:24" x14ac:dyDescent="0.3">
      <c r="A3651">
        <v>4201</v>
      </c>
      <c r="C3651">
        <f>_xlfn.XLOOKUP($B3651, STANDARDS!$A:$A, STANDARDS!$B:$B,,0,2)</f>
        <v>0</v>
      </c>
      <c r="D3651" t="s">
        <v>1055</v>
      </c>
      <c r="E3651" t="s">
        <v>1077</v>
      </c>
      <c r="J3651" s="13">
        <v>2100</v>
      </c>
      <c r="K3651" s="13">
        <v>600</v>
      </c>
      <c r="L3651" s="16"/>
      <c r="M3651" t="s">
        <v>1335</v>
      </c>
      <c r="P3651" t="s">
        <v>243</v>
      </c>
      <c r="Q3651">
        <v>-1.6</v>
      </c>
      <c r="V3651">
        <v>1</v>
      </c>
      <c r="W3651" t="s">
        <v>1371</v>
      </c>
      <c r="X3651" t="s">
        <v>1377</v>
      </c>
    </row>
    <row r="3652" spans="1:24" x14ac:dyDescent="0.3">
      <c r="A3652">
        <v>4202</v>
      </c>
      <c r="C3652">
        <f>_xlfn.XLOOKUP($B3652, STANDARDS!$A:$A, STANDARDS!$B:$B,,0,2)</f>
        <v>0</v>
      </c>
      <c r="D3652" t="s">
        <v>1055</v>
      </c>
      <c r="E3652" t="s">
        <v>1077</v>
      </c>
      <c r="J3652" s="13">
        <v>2100</v>
      </c>
      <c r="K3652" s="13">
        <v>600</v>
      </c>
      <c r="L3652" s="16"/>
      <c r="M3652" t="s">
        <v>1335</v>
      </c>
      <c r="P3652" t="s">
        <v>243</v>
      </c>
      <c r="Q3652">
        <v>-3.3</v>
      </c>
      <c r="V3652">
        <v>1</v>
      </c>
      <c r="W3652" t="s">
        <v>1371</v>
      </c>
      <c r="X3652" t="s">
        <v>1377</v>
      </c>
    </row>
    <row r="3653" spans="1:24" x14ac:dyDescent="0.3">
      <c r="A3653">
        <v>4203</v>
      </c>
      <c r="C3653">
        <f>_xlfn.XLOOKUP($B3653, STANDARDS!$A:$A, STANDARDS!$B:$B,,0,2)</f>
        <v>0</v>
      </c>
      <c r="D3653" t="s">
        <v>1055</v>
      </c>
      <c r="E3653" t="s">
        <v>1077</v>
      </c>
      <c r="J3653" s="13">
        <v>2100</v>
      </c>
      <c r="K3653" s="13">
        <v>600</v>
      </c>
      <c r="L3653" s="16"/>
      <c r="M3653" t="s">
        <v>1335</v>
      </c>
      <c r="P3653" t="s">
        <v>243</v>
      </c>
      <c r="Q3653">
        <v>4</v>
      </c>
      <c r="V3653">
        <v>1</v>
      </c>
      <c r="W3653" t="s">
        <v>1371</v>
      </c>
      <c r="X3653" t="s">
        <v>1377</v>
      </c>
    </row>
    <row r="3654" spans="1:24" x14ac:dyDescent="0.3">
      <c r="A3654">
        <v>4204</v>
      </c>
      <c r="C3654">
        <f>_xlfn.XLOOKUP($B3654, STANDARDS!$A:$A, STANDARDS!$B:$B,,0,2)</f>
        <v>0</v>
      </c>
      <c r="D3654" t="s">
        <v>1055</v>
      </c>
      <c r="E3654" t="s">
        <v>1077</v>
      </c>
      <c r="J3654" s="13">
        <v>2100</v>
      </c>
      <c r="K3654" s="13">
        <v>600</v>
      </c>
      <c r="L3654" s="16"/>
      <c r="M3654" t="s">
        <v>1335</v>
      </c>
      <c r="P3654" t="s">
        <v>243</v>
      </c>
      <c r="Q3654">
        <v>-1.9</v>
      </c>
      <c r="V3654">
        <v>1</v>
      </c>
      <c r="W3654" t="s">
        <v>1371</v>
      </c>
      <c r="X3654" t="s">
        <v>1377</v>
      </c>
    </row>
    <row r="3655" spans="1:24" x14ac:dyDescent="0.3">
      <c r="A3655">
        <v>4205</v>
      </c>
      <c r="C3655">
        <f>_xlfn.XLOOKUP($B3655, STANDARDS!$A:$A, STANDARDS!$B:$B,,0,2)</f>
        <v>0</v>
      </c>
      <c r="D3655" t="s">
        <v>1055</v>
      </c>
      <c r="E3655" t="s">
        <v>1077</v>
      </c>
      <c r="J3655" s="13">
        <v>2100</v>
      </c>
      <c r="K3655" s="13">
        <v>600</v>
      </c>
      <c r="L3655" s="16"/>
      <c r="M3655" t="s">
        <v>1335</v>
      </c>
      <c r="P3655" t="s">
        <v>243</v>
      </c>
      <c r="Q3655">
        <v>4.2</v>
      </c>
      <c r="V3655">
        <v>1</v>
      </c>
      <c r="W3655" t="s">
        <v>1371</v>
      </c>
      <c r="X3655" t="s">
        <v>1377</v>
      </c>
    </row>
    <row r="3656" spans="1:24" x14ac:dyDescent="0.3">
      <c r="A3656">
        <v>4206</v>
      </c>
      <c r="C3656">
        <f>_xlfn.XLOOKUP($B3656, STANDARDS!$A:$A, STANDARDS!$B:$B,,0,2)</f>
        <v>0</v>
      </c>
      <c r="D3656" t="s">
        <v>1055</v>
      </c>
      <c r="E3656" t="s">
        <v>1077</v>
      </c>
      <c r="J3656" s="13">
        <v>2100</v>
      </c>
      <c r="K3656" s="13">
        <v>600</v>
      </c>
      <c r="L3656" s="16"/>
      <c r="M3656" t="s">
        <v>1335</v>
      </c>
      <c r="P3656" t="s">
        <v>243</v>
      </c>
      <c r="Q3656">
        <v>6.4</v>
      </c>
      <c r="V3656">
        <v>1</v>
      </c>
      <c r="W3656" t="s">
        <v>1371</v>
      </c>
      <c r="X3656" t="s">
        <v>1377</v>
      </c>
    </row>
    <row r="3657" spans="1:24" x14ac:dyDescent="0.3">
      <c r="A3657">
        <v>4207</v>
      </c>
      <c r="C3657">
        <f>_xlfn.XLOOKUP($B3657, STANDARDS!$A:$A, STANDARDS!$B:$B,,0,2)</f>
        <v>0</v>
      </c>
      <c r="D3657" t="s">
        <v>1055</v>
      </c>
      <c r="E3657" t="s">
        <v>1077</v>
      </c>
      <c r="J3657" s="13">
        <v>2100</v>
      </c>
      <c r="K3657" s="13">
        <v>600</v>
      </c>
      <c r="L3657" s="16"/>
      <c r="M3657" t="s">
        <v>1335</v>
      </c>
      <c r="P3657" t="s">
        <v>243</v>
      </c>
      <c r="Q3657">
        <v>6.5</v>
      </c>
      <c r="V3657">
        <v>1</v>
      </c>
      <c r="W3657" t="s">
        <v>1371</v>
      </c>
      <c r="X3657" t="s">
        <v>1377</v>
      </c>
    </row>
    <row r="3658" spans="1:24" x14ac:dyDescent="0.3">
      <c r="A3658">
        <v>4208</v>
      </c>
      <c r="C3658">
        <f>_xlfn.XLOOKUP($B3658, STANDARDS!$A:$A, STANDARDS!$B:$B,,0,2)</f>
        <v>0</v>
      </c>
      <c r="D3658" t="s">
        <v>1055</v>
      </c>
      <c r="E3658" t="s">
        <v>1077</v>
      </c>
      <c r="J3658" s="13">
        <v>2100</v>
      </c>
      <c r="K3658" s="13">
        <v>600</v>
      </c>
      <c r="L3658" s="16"/>
      <c r="M3658" t="s">
        <v>1335</v>
      </c>
      <c r="P3658" t="s">
        <v>243</v>
      </c>
      <c r="Q3658">
        <v>8.6</v>
      </c>
      <c r="V3658">
        <v>1</v>
      </c>
      <c r="W3658" t="s">
        <v>1371</v>
      </c>
      <c r="X3658" t="s">
        <v>1377</v>
      </c>
    </row>
    <row r="3659" spans="1:24" x14ac:dyDescent="0.3">
      <c r="A3659">
        <v>4209</v>
      </c>
      <c r="C3659">
        <f>_xlfn.XLOOKUP($B3659, STANDARDS!$A:$A, STANDARDS!$B:$B,,0,2)</f>
        <v>0</v>
      </c>
      <c r="D3659" t="s">
        <v>1055</v>
      </c>
      <c r="E3659" t="s">
        <v>1077</v>
      </c>
      <c r="J3659" s="13">
        <v>2100</v>
      </c>
      <c r="K3659" s="13">
        <v>600</v>
      </c>
      <c r="L3659" s="16"/>
      <c r="M3659" t="s">
        <v>1335</v>
      </c>
      <c r="P3659" t="s">
        <v>243</v>
      </c>
      <c r="Q3659">
        <v>6.3</v>
      </c>
      <c r="V3659">
        <v>1</v>
      </c>
      <c r="W3659" t="s">
        <v>1371</v>
      </c>
      <c r="X3659" t="s">
        <v>1377</v>
      </c>
    </row>
    <row r="3660" spans="1:24" x14ac:dyDescent="0.3">
      <c r="A3660">
        <v>4210</v>
      </c>
      <c r="C3660">
        <f>_xlfn.XLOOKUP($B3660, STANDARDS!$A:$A, STANDARDS!$B:$B,,0,2)</f>
        <v>0</v>
      </c>
      <c r="D3660" t="s">
        <v>1055</v>
      </c>
      <c r="E3660" t="s">
        <v>1077</v>
      </c>
      <c r="J3660" s="13">
        <v>2100</v>
      </c>
      <c r="K3660" s="13">
        <v>600</v>
      </c>
      <c r="L3660" s="16"/>
      <c r="M3660" t="s">
        <v>1335</v>
      </c>
      <c r="P3660" t="s">
        <v>243</v>
      </c>
      <c r="Q3660">
        <v>-1.1000000000000001</v>
      </c>
      <c r="V3660">
        <v>1</v>
      </c>
      <c r="W3660" t="s">
        <v>1371</v>
      </c>
      <c r="X3660" t="s">
        <v>1377</v>
      </c>
    </row>
    <row r="3661" spans="1:24" x14ac:dyDescent="0.3">
      <c r="A3661">
        <v>4211</v>
      </c>
      <c r="C3661">
        <f>_xlfn.XLOOKUP($B3661, STANDARDS!$A:$A, STANDARDS!$B:$B,,0,2)</f>
        <v>0</v>
      </c>
      <c r="D3661" t="s">
        <v>1055</v>
      </c>
      <c r="E3661" t="s">
        <v>1077</v>
      </c>
      <c r="J3661" s="13">
        <v>2100</v>
      </c>
      <c r="K3661" s="13">
        <v>600</v>
      </c>
      <c r="L3661" s="16"/>
      <c r="M3661" t="s">
        <v>1335</v>
      </c>
      <c r="P3661" t="s">
        <v>243</v>
      </c>
      <c r="Q3661">
        <v>2.7</v>
      </c>
      <c r="V3661">
        <v>1</v>
      </c>
      <c r="W3661" t="s">
        <v>1371</v>
      </c>
      <c r="X3661" t="s">
        <v>1377</v>
      </c>
    </row>
    <row r="3662" spans="1:24" x14ac:dyDescent="0.3">
      <c r="A3662">
        <v>4212</v>
      </c>
      <c r="C3662">
        <f>_xlfn.XLOOKUP($B3662, STANDARDS!$A:$A, STANDARDS!$B:$B,,0,2)</f>
        <v>0</v>
      </c>
      <c r="D3662" t="s">
        <v>1055</v>
      </c>
      <c r="E3662" t="s">
        <v>1077</v>
      </c>
      <c r="J3662" s="13">
        <v>2100</v>
      </c>
      <c r="K3662" s="13">
        <v>600</v>
      </c>
      <c r="L3662" s="16"/>
      <c r="M3662" t="s">
        <v>1335</v>
      </c>
      <c r="P3662" t="s">
        <v>243</v>
      </c>
      <c r="Q3662">
        <v>8.3000000000000007</v>
      </c>
      <c r="V3662">
        <v>1</v>
      </c>
      <c r="W3662" t="s">
        <v>1371</v>
      </c>
      <c r="X3662" t="s">
        <v>1377</v>
      </c>
    </row>
    <row r="3663" spans="1:24" x14ac:dyDescent="0.3">
      <c r="A3663">
        <v>4213</v>
      </c>
      <c r="C3663">
        <f>_xlfn.XLOOKUP($B3663, STANDARDS!$A:$A, STANDARDS!$B:$B,,0,2)</f>
        <v>0</v>
      </c>
      <c r="D3663" t="s">
        <v>1055</v>
      </c>
      <c r="E3663" t="s">
        <v>1077</v>
      </c>
      <c r="J3663" s="13">
        <v>2100</v>
      </c>
      <c r="K3663" s="13">
        <v>600</v>
      </c>
      <c r="L3663" s="16"/>
      <c r="M3663" t="s">
        <v>1335</v>
      </c>
      <c r="P3663" t="s">
        <v>243</v>
      </c>
      <c r="Q3663">
        <v>10.1</v>
      </c>
      <c r="V3663">
        <v>1</v>
      </c>
      <c r="W3663" t="s">
        <v>1371</v>
      </c>
      <c r="X3663" t="s">
        <v>1377</v>
      </c>
    </row>
    <row r="3664" spans="1:24" x14ac:dyDescent="0.3">
      <c r="A3664">
        <v>4214</v>
      </c>
      <c r="C3664">
        <f>_xlfn.XLOOKUP($B3664, STANDARDS!$A:$A, STANDARDS!$B:$B,,0,2)</f>
        <v>0</v>
      </c>
      <c r="D3664" t="s">
        <v>1055</v>
      </c>
      <c r="E3664" t="s">
        <v>1077</v>
      </c>
      <c r="J3664" s="13">
        <v>2100</v>
      </c>
      <c r="K3664" s="13">
        <v>600</v>
      </c>
      <c r="L3664" s="16"/>
      <c r="M3664" t="s">
        <v>1335</v>
      </c>
      <c r="P3664" t="s">
        <v>243</v>
      </c>
      <c r="Q3664">
        <v>3.2</v>
      </c>
      <c r="V3664">
        <v>1</v>
      </c>
      <c r="W3664" t="s">
        <v>1371</v>
      </c>
      <c r="X3664" t="s">
        <v>1377</v>
      </c>
    </row>
    <row r="3665" spans="1:24" x14ac:dyDescent="0.3">
      <c r="A3665">
        <v>4215</v>
      </c>
      <c r="C3665">
        <f>_xlfn.XLOOKUP($B3665, STANDARDS!$A:$A, STANDARDS!$B:$B,,0,2)</f>
        <v>0</v>
      </c>
      <c r="D3665" t="s">
        <v>1055</v>
      </c>
      <c r="E3665" t="s">
        <v>1077</v>
      </c>
      <c r="J3665" s="13">
        <v>2100</v>
      </c>
      <c r="K3665" s="13">
        <v>600</v>
      </c>
      <c r="L3665" s="16"/>
      <c r="M3665" t="s">
        <v>1335</v>
      </c>
      <c r="P3665" t="s">
        <v>243</v>
      </c>
      <c r="Q3665">
        <v>10.6</v>
      </c>
      <c r="V3665">
        <v>1</v>
      </c>
      <c r="W3665" t="s">
        <v>1371</v>
      </c>
      <c r="X3665" t="s">
        <v>1377</v>
      </c>
    </row>
    <row r="3666" spans="1:24" x14ac:dyDescent="0.3">
      <c r="A3666">
        <v>4216</v>
      </c>
      <c r="C3666">
        <f>_xlfn.XLOOKUP($B3666, STANDARDS!$A:$A, STANDARDS!$B:$B,,0,2)</f>
        <v>0</v>
      </c>
      <c r="D3666" t="s">
        <v>1055</v>
      </c>
      <c r="E3666" t="s">
        <v>1077</v>
      </c>
      <c r="J3666" s="13">
        <v>2100</v>
      </c>
      <c r="K3666" s="13">
        <v>600</v>
      </c>
      <c r="L3666" s="16"/>
      <c r="M3666" t="s">
        <v>1335</v>
      </c>
      <c r="P3666" t="s">
        <v>243</v>
      </c>
      <c r="Q3666">
        <v>4.5999999999999996</v>
      </c>
      <c r="V3666">
        <v>1</v>
      </c>
      <c r="W3666" t="s">
        <v>1371</v>
      </c>
      <c r="X3666" t="s">
        <v>1377</v>
      </c>
    </row>
    <row r="3667" spans="1:24" x14ac:dyDescent="0.3">
      <c r="A3667">
        <v>4217</v>
      </c>
      <c r="C3667">
        <f>_xlfn.XLOOKUP($B3667, STANDARDS!$A:$A, STANDARDS!$B:$B,,0,2)</f>
        <v>0</v>
      </c>
      <c r="D3667" t="s">
        <v>1055</v>
      </c>
      <c r="E3667" t="s">
        <v>1077</v>
      </c>
      <c r="J3667" s="13">
        <v>2100</v>
      </c>
      <c r="K3667" s="13">
        <v>600</v>
      </c>
      <c r="L3667" s="16"/>
      <c r="M3667" t="s">
        <v>1335</v>
      </c>
      <c r="P3667" t="s">
        <v>243</v>
      </c>
      <c r="Q3667">
        <v>6</v>
      </c>
      <c r="V3667">
        <v>1</v>
      </c>
      <c r="W3667" t="s">
        <v>1371</v>
      </c>
      <c r="X3667" t="s">
        <v>1377</v>
      </c>
    </row>
    <row r="3668" spans="1:24" x14ac:dyDescent="0.3">
      <c r="A3668">
        <v>4218</v>
      </c>
      <c r="C3668">
        <f>_xlfn.XLOOKUP($B3668, STANDARDS!$A:$A, STANDARDS!$B:$B,,0,2)</f>
        <v>0</v>
      </c>
      <c r="D3668" t="s">
        <v>1055</v>
      </c>
      <c r="E3668" t="s">
        <v>1077</v>
      </c>
      <c r="J3668" s="13">
        <v>2100</v>
      </c>
      <c r="K3668" s="13">
        <v>600</v>
      </c>
      <c r="L3668" s="16"/>
      <c r="M3668" t="s">
        <v>1335</v>
      </c>
      <c r="P3668" t="s">
        <v>243</v>
      </c>
      <c r="Q3668">
        <v>9</v>
      </c>
      <c r="V3668">
        <v>1</v>
      </c>
      <c r="W3668" t="s">
        <v>1371</v>
      </c>
      <c r="X3668" t="s">
        <v>1377</v>
      </c>
    </row>
    <row r="3669" spans="1:24" x14ac:dyDescent="0.3">
      <c r="A3669">
        <v>4219</v>
      </c>
      <c r="C3669">
        <f>_xlfn.XLOOKUP($B3669, STANDARDS!$A:$A, STANDARDS!$B:$B,,0,2)</f>
        <v>0</v>
      </c>
      <c r="D3669" t="s">
        <v>1055</v>
      </c>
      <c r="E3669" t="s">
        <v>1077</v>
      </c>
      <c r="J3669" s="13">
        <v>2100</v>
      </c>
      <c r="K3669" s="13">
        <v>600</v>
      </c>
      <c r="L3669" s="16"/>
      <c r="M3669" t="s">
        <v>1335</v>
      </c>
      <c r="P3669" t="s">
        <v>243</v>
      </c>
      <c r="Q3669">
        <v>9.9</v>
      </c>
      <c r="V3669">
        <v>1</v>
      </c>
      <c r="W3669" t="s">
        <v>1371</v>
      </c>
      <c r="X3669" t="s">
        <v>1377</v>
      </c>
    </row>
    <row r="3670" spans="1:24" x14ac:dyDescent="0.3">
      <c r="A3670">
        <v>4220</v>
      </c>
      <c r="C3670">
        <f>_xlfn.XLOOKUP($B3670, STANDARDS!$A:$A, STANDARDS!$B:$B,,0,2)</f>
        <v>0</v>
      </c>
      <c r="D3670" t="s">
        <v>1055</v>
      </c>
      <c r="E3670" t="s">
        <v>1077</v>
      </c>
      <c r="J3670" s="13">
        <v>2100</v>
      </c>
      <c r="K3670" s="13">
        <v>600</v>
      </c>
      <c r="L3670" s="16"/>
      <c r="M3670" t="s">
        <v>1335</v>
      </c>
      <c r="P3670" t="s">
        <v>243</v>
      </c>
      <c r="Q3670">
        <v>8.3000000000000007</v>
      </c>
      <c r="V3670">
        <v>1</v>
      </c>
      <c r="W3670" t="s">
        <v>1371</v>
      </c>
      <c r="X3670" t="s">
        <v>1377</v>
      </c>
    </row>
    <row r="3671" spans="1:24" x14ac:dyDescent="0.3">
      <c r="A3671">
        <v>4221</v>
      </c>
      <c r="C3671">
        <f>_xlfn.XLOOKUP($B3671, STANDARDS!$A:$A, STANDARDS!$B:$B,,0,2)</f>
        <v>0</v>
      </c>
      <c r="D3671" t="s">
        <v>1055</v>
      </c>
      <c r="E3671" t="s">
        <v>1077</v>
      </c>
      <c r="J3671" s="13">
        <v>2100</v>
      </c>
      <c r="K3671" s="13">
        <v>600</v>
      </c>
      <c r="L3671" s="16"/>
      <c r="M3671" t="s">
        <v>1335</v>
      </c>
      <c r="P3671" t="s">
        <v>243</v>
      </c>
      <c r="Q3671">
        <v>9.3000000000000007</v>
      </c>
      <c r="V3671">
        <v>1</v>
      </c>
      <c r="W3671" t="s">
        <v>1371</v>
      </c>
      <c r="X3671" t="s">
        <v>1377</v>
      </c>
    </row>
    <row r="3672" spans="1:24" x14ac:dyDescent="0.3">
      <c r="A3672">
        <v>4222</v>
      </c>
      <c r="C3672">
        <f>_xlfn.XLOOKUP($B3672, STANDARDS!$A:$A, STANDARDS!$B:$B,,0,2)</f>
        <v>0</v>
      </c>
      <c r="D3672" t="s">
        <v>1055</v>
      </c>
      <c r="E3672" t="s">
        <v>1077</v>
      </c>
      <c r="J3672" s="13">
        <v>2100</v>
      </c>
      <c r="K3672" s="13">
        <v>600</v>
      </c>
      <c r="L3672" s="16"/>
      <c r="M3672" t="s">
        <v>1335</v>
      </c>
      <c r="P3672" t="s">
        <v>243</v>
      </c>
      <c r="Q3672">
        <v>7.6</v>
      </c>
      <c r="V3672">
        <v>1</v>
      </c>
      <c r="W3672" t="s">
        <v>1371</v>
      </c>
      <c r="X3672" t="s">
        <v>1377</v>
      </c>
    </row>
    <row r="3673" spans="1:24" x14ac:dyDescent="0.3">
      <c r="A3673">
        <v>4223</v>
      </c>
      <c r="C3673">
        <f>_xlfn.XLOOKUP($B3673, STANDARDS!$A:$A, STANDARDS!$B:$B,,0,2)</f>
        <v>0</v>
      </c>
      <c r="D3673" t="s">
        <v>1055</v>
      </c>
      <c r="E3673" t="s">
        <v>1077</v>
      </c>
      <c r="J3673" s="13">
        <v>2100</v>
      </c>
      <c r="K3673" s="13">
        <v>600</v>
      </c>
      <c r="L3673" s="16"/>
      <c r="M3673" t="s">
        <v>1335</v>
      </c>
      <c r="P3673" t="s">
        <v>243</v>
      </c>
      <c r="Q3673">
        <v>5.4</v>
      </c>
      <c r="V3673">
        <v>1</v>
      </c>
      <c r="W3673" t="s">
        <v>1371</v>
      </c>
      <c r="X3673" t="s">
        <v>1377</v>
      </c>
    </row>
    <row r="3674" spans="1:24" x14ac:dyDescent="0.3">
      <c r="A3674">
        <v>4224</v>
      </c>
      <c r="C3674">
        <f>_xlfn.XLOOKUP($B3674, STANDARDS!$A:$A, STANDARDS!$B:$B,,0,2)</f>
        <v>0</v>
      </c>
      <c r="D3674" t="s">
        <v>1055</v>
      </c>
      <c r="E3674" t="s">
        <v>1077</v>
      </c>
      <c r="J3674" s="13">
        <v>2100</v>
      </c>
      <c r="K3674" s="13">
        <v>600</v>
      </c>
      <c r="L3674" s="16"/>
      <c r="M3674" t="s">
        <v>1335</v>
      </c>
      <c r="P3674" t="s">
        <v>243</v>
      </c>
      <c r="Q3674">
        <v>8.1999999999999993</v>
      </c>
      <c r="V3674">
        <v>1</v>
      </c>
      <c r="W3674" t="s">
        <v>1371</v>
      </c>
      <c r="X3674" t="s">
        <v>1377</v>
      </c>
    </row>
    <row r="3675" spans="1:24" x14ac:dyDescent="0.3">
      <c r="A3675">
        <v>4225</v>
      </c>
      <c r="C3675">
        <f>_xlfn.XLOOKUP($B3675, STANDARDS!$A:$A, STANDARDS!$B:$B,,0,2)</f>
        <v>0</v>
      </c>
      <c r="D3675" t="s">
        <v>1055</v>
      </c>
      <c r="E3675" t="s">
        <v>1077</v>
      </c>
      <c r="J3675" s="13">
        <v>2100</v>
      </c>
      <c r="K3675" s="13">
        <v>600</v>
      </c>
      <c r="L3675" s="16"/>
      <c r="M3675" t="s">
        <v>1335</v>
      </c>
      <c r="P3675" t="s">
        <v>243</v>
      </c>
      <c r="Q3675">
        <v>9.5</v>
      </c>
      <c r="V3675">
        <v>1</v>
      </c>
      <c r="W3675" t="s">
        <v>1371</v>
      </c>
      <c r="X3675" t="s">
        <v>1377</v>
      </c>
    </row>
    <row r="3676" spans="1:24" x14ac:dyDescent="0.3">
      <c r="A3676">
        <v>4226</v>
      </c>
      <c r="C3676">
        <f>_xlfn.XLOOKUP($B3676, STANDARDS!$A:$A, STANDARDS!$B:$B,,0,2)</f>
        <v>0</v>
      </c>
      <c r="D3676" t="s">
        <v>1055</v>
      </c>
      <c r="E3676" t="s">
        <v>1077</v>
      </c>
      <c r="J3676" s="13">
        <v>2100</v>
      </c>
      <c r="K3676" s="13">
        <v>600</v>
      </c>
      <c r="L3676" s="16"/>
      <c r="M3676" t="s">
        <v>1335</v>
      </c>
      <c r="P3676" t="s">
        <v>243</v>
      </c>
      <c r="Q3676">
        <v>8.6</v>
      </c>
      <c r="V3676">
        <v>1</v>
      </c>
      <c r="W3676" t="s">
        <v>1371</v>
      </c>
      <c r="X3676" t="s">
        <v>1377</v>
      </c>
    </row>
    <row r="3677" spans="1:24" x14ac:dyDescent="0.3">
      <c r="A3677">
        <v>4227</v>
      </c>
      <c r="C3677">
        <f>_xlfn.XLOOKUP($B3677, STANDARDS!$A:$A, STANDARDS!$B:$B,,0,2)</f>
        <v>0</v>
      </c>
      <c r="D3677" t="s">
        <v>1055</v>
      </c>
      <c r="E3677" t="s">
        <v>1077</v>
      </c>
      <c r="J3677" s="13">
        <v>2100</v>
      </c>
      <c r="K3677" s="13">
        <v>600</v>
      </c>
      <c r="L3677" s="16"/>
      <c r="M3677" t="s">
        <v>1335</v>
      </c>
      <c r="P3677" t="s">
        <v>243</v>
      </c>
      <c r="Q3677">
        <v>9.8000000000000007</v>
      </c>
      <c r="V3677">
        <v>1</v>
      </c>
      <c r="W3677" t="s">
        <v>1371</v>
      </c>
      <c r="X3677" t="s">
        <v>1377</v>
      </c>
    </row>
    <row r="3678" spans="1:24" x14ac:dyDescent="0.3">
      <c r="A3678">
        <v>4228</v>
      </c>
      <c r="C3678">
        <f>_xlfn.XLOOKUP($B3678, STANDARDS!$A:$A, STANDARDS!$B:$B,,0,2)</f>
        <v>0</v>
      </c>
      <c r="D3678" t="s">
        <v>1055</v>
      </c>
      <c r="E3678" t="s">
        <v>1077</v>
      </c>
      <c r="J3678" s="13">
        <v>2100</v>
      </c>
      <c r="K3678" s="13">
        <v>600</v>
      </c>
      <c r="L3678" s="16"/>
      <c r="M3678" t="s">
        <v>1335</v>
      </c>
      <c r="P3678" t="s">
        <v>243</v>
      </c>
      <c r="Q3678">
        <v>7</v>
      </c>
      <c r="V3678">
        <v>1</v>
      </c>
      <c r="W3678" t="s">
        <v>1371</v>
      </c>
      <c r="X3678" t="s">
        <v>1377</v>
      </c>
    </row>
    <row r="3679" spans="1:24" x14ac:dyDescent="0.3">
      <c r="A3679">
        <v>4229</v>
      </c>
      <c r="C3679">
        <f>_xlfn.XLOOKUP($B3679, STANDARDS!$A:$A, STANDARDS!$B:$B,,0,2)</f>
        <v>0</v>
      </c>
      <c r="D3679" t="s">
        <v>1055</v>
      </c>
      <c r="E3679" t="s">
        <v>1077</v>
      </c>
      <c r="J3679" s="13">
        <v>2100</v>
      </c>
      <c r="K3679" s="13">
        <v>600</v>
      </c>
      <c r="L3679" s="16"/>
      <c r="M3679" t="s">
        <v>1335</v>
      </c>
      <c r="P3679" t="s">
        <v>243</v>
      </c>
      <c r="Q3679">
        <v>9.3000000000000007</v>
      </c>
      <c r="V3679">
        <v>1</v>
      </c>
      <c r="W3679" t="s">
        <v>1371</v>
      </c>
      <c r="X3679" t="s">
        <v>1377</v>
      </c>
    </row>
    <row r="3680" spans="1:24" x14ac:dyDescent="0.3">
      <c r="A3680">
        <v>4230</v>
      </c>
      <c r="C3680">
        <f>_xlfn.XLOOKUP($B3680, STANDARDS!$A:$A, STANDARDS!$B:$B,,0,2)</f>
        <v>0</v>
      </c>
      <c r="D3680" t="s">
        <v>1055</v>
      </c>
      <c r="E3680" t="s">
        <v>1077</v>
      </c>
      <c r="J3680" s="13">
        <v>2100</v>
      </c>
      <c r="K3680" s="13">
        <v>600</v>
      </c>
      <c r="L3680" s="16"/>
      <c r="M3680" t="s">
        <v>1335</v>
      </c>
      <c r="P3680" t="s">
        <v>243</v>
      </c>
      <c r="Q3680">
        <v>7.7</v>
      </c>
      <c r="V3680">
        <v>1</v>
      </c>
      <c r="W3680" t="s">
        <v>1371</v>
      </c>
      <c r="X3680" t="s">
        <v>1377</v>
      </c>
    </row>
    <row r="3681" spans="1:24" x14ac:dyDescent="0.3">
      <c r="A3681">
        <v>4231</v>
      </c>
      <c r="C3681">
        <f>_xlfn.XLOOKUP($B3681, STANDARDS!$A:$A, STANDARDS!$B:$B,,0,2)</f>
        <v>0</v>
      </c>
      <c r="D3681" t="s">
        <v>1055</v>
      </c>
      <c r="E3681" t="s">
        <v>1077</v>
      </c>
      <c r="J3681" s="13">
        <v>2100</v>
      </c>
      <c r="K3681" s="13">
        <v>600</v>
      </c>
      <c r="L3681" s="16"/>
      <c r="M3681" t="s">
        <v>1335</v>
      </c>
      <c r="P3681" t="s">
        <v>243</v>
      </c>
      <c r="Q3681">
        <v>7.1</v>
      </c>
      <c r="V3681">
        <v>1</v>
      </c>
      <c r="W3681" t="s">
        <v>1371</v>
      </c>
      <c r="X3681" t="s">
        <v>1377</v>
      </c>
    </row>
    <row r="3682" spans="1:24" x14ac:dyDescent="0.3">
      <c r="A3682">
        <v>4232</v>
      </c>
      <c r="C3682">
        <f>_xlfn.XLOOKUP($B3682, STANDARDS!$A:$A, STANDARDS!$B:$B,,0,2)</f>
        <v>0</v>
      </c>
      <c r="D3682" t="s">
        <v>1055</v>
      </c>
      <c r="E3682" t="s">
        <v>1077</v>
      </c>
      <c r="J3682" s="13">
        <v>2100</v>
      </c>
      <c r="K3682" s="13">
        <v>600</v>
      </c>
      <c r="L3682" s="16"/>
      <c r="M3682" t="s">
        <v>1335</v>
      </c>
      <c r="P3682" t="s">
        <v>243</v>
      </c>
      <c r="Q3682">
        <v>8.3000000000000007</v>
      </c>
      <c r="V3682">
        <v>1</v>
      </c>
      <c r="W3682" t="s">
        <v>1371</v>
      </c>
      <c r="X3682" t="s">
        <v>1377</v>
      </c>
    </row>
    <row r="3683" spans="1:24" x14ac:dyDescent="0.3">
      <c r="A3683">
        <v>4233</v>
      </c>
      <c r="C3683">
        <f>_xlfn.XLOOKUP($B3683, STANDARDS!$A:$A, STANDARDS!$B:$B,,0,2)</f>
        <v>0</v>
      </c>
      <c r="D3683" t="s">
        <v>1055</v>
      </c>
      <c r="E3683" t="s">
        <v>1077</v>
      </c>
      <c r="J3683" s="13">
        <v>2100</v>
      </c>
      <c r="K3683" s="13">
        <v>600</v>
      </c>
      <c r="L3683" s="16"/>
      <c r="M3683" t="s">
        <v>1335</v>
      </c>
      <c r="P3683" t="s">
        <v>243</v>
      </c>
      <c r="Q3683">
        <v>10.4</v>
      </c>
      <c r="V3683">
        <v>1</v>
      </c>
      <c r="W3683" t="s">
        <v>1371</v>
      </c>
      <c r="X3683" t="s">
        <v>1377</v>
      </c>
    </row>
    <row r="3684" spans="1:24" x14ac:dyDescent="0.3">
      <c r="A3684">
        <v>4234</v>
      </c>
      <c r="C3684">
        <f>_xlfn.XLOOKUP($B3684, STANDARDS!$A:$A, STANDARDS!$B:$B,,0,2)</f>
        <v>0</v>
      </c>
      <c r="D3684" t="s">
        <v>1055</v>
      </c>
      <c r="E3684" t="s">
        <v>1077</v>
      </c>
      <c r="J3684" s="13">
        <v>2100</v>
      </c>
      <c r="K3684" s="13">
        <v>600</v>
      </c>
      <c r="L3684" s="16"/>
      <c r="M3684" t="s">
        <v>1335</v>
      </c>
      <c r="P3684" t="s">
        <v>243</v>
      </c>
      <c r="Q3684">
        <v>8.9</v>
      </c>
      <c r="V3684">
        <v>1</v>
      </c>
      <c r="W3684" t="s">
        <v>1371</v>
      </c>
      <c r="X3684" t="s">
        <v>1377</v>
      </c>
    </row>
    <row r="3685" spans="1:24" x14ac:dyDescent="0.3">
      <c r="A3685">
        <v>4235</v>
      </c>
      <c r="C3685">
        <f>_xlfn.XLOOKUP($B3685, STANDARDS!$A:$A, STANDARDS!$B:$B,,0,2)</f>
        <v>0</v>
      </c>
      <c r="D3685" t="s">
        <v>1055</v>
      </c>
      <c r="E3685" t="s">
        <v>1077</v>
      </c>
      <c r="J3685" s="13">
        <v>2100</v>
      </c>
      <c r="K3685" s="13">
        <v>600</v>
      </c>
      <c r="L3685" s="16"/>
      <c r="M3685" t="s">
        <v>1335</v>
      </c>
      <c r="P3685" t="s">
        <v>243</v>
      </c>
      <c r="Q3685">
        <v>12.1</v>
      </c>
      <c r="V3685">
        <v>1</v>
      </c>
      <c r="W3685" t="s">
        <v>1371</v>
      </c>
      <c r="X3685" t="s">
        <v>1377</v>
      </c>
    </row>
    <row r="3686" spans="1:24" x14ac:dyDescent="0.3">
      <c r="A3686">
        <v>4236</v>
      </c>
      <c r="C3686">
        <f>_xlfn.XLOOKUP($B3686, STANDARDS!$A:$A, STANDARDS!$B:$B,,0,2)</f>
        <v>0</v>
      </c>
      <c r="D3686" t="s">
        <v>1055</v>
      </c>
      <c r="E3686" t="s">
        <v>1077</v>
      </c>
      <c r="J3686" s="13">
        <v>2100</v>
      </c>
      <c r="K3686" s="13">
        <v>600</v>
      </c>
      <c r="L3686" s="16"/>
      <c r="M3686" t="s">
        <v>1335</v>
      </c>
      <c r="P3686" t="s">
        <v>243</v>
      </c>
      <c r="Q3686">
        <v>10.6</v>
      </c>
      <c r="V3686">
        <v>1</v>
      </c>
      <c r="W3686" t="s">
        <v>1371</v>
      </c>
      <c r="X3686" t="s">
        <v>1377</v>
      </c>
    </row>
    <row r="3687" spans="1:24" x14ac:dyDescent="0.3">
      <c r="A3687">
        <v>4237</v>
      </c>
      <c r="C3687">
        <f>_xlfn.XLOOKUP($B3687, STANDARDS!$A:$A, STANDARDS!$B:$B,,0,2)</f>
        <v>0</v>
      </c>
      <c r="D3687" t="s">
        <v>1055</v>
      </c>
      <c r="E3687" t="s">
        <v>1077</v>
      </c>
      <c r="J3687" s="13">
        <v>2100</v>
      </c>
      <c r="K3687" s="13">
        <v>600</v>
      </c>
      <c r="L3687" s="16"/>
      <c r="M3687" t="s">
        <v>1335</v>
      </c>
      <c r="P3687" t="s">
        <v>243</v>
      </c>
      <c r="Q3687">
        <v>10.9</v>
      </c>
      <c r="V3687">
        <v>1</v>
      </c>
      <c r="W3687" t="s">
        <v>1371</v>
      </c>
      <c r="X3687" t="s">
        <v>1377</v>
      </c>
    </row>
    <row r="3688" spans="1:24" x14ac:dyDescent="0.3">
      <c r="A3688">
        <v>4238</v>
      </c>
      <c r="C3688">
        <f>_xlfn.XLOOKUP($B3688, STANDARDS!$A:$A, STANDARDS!$B:$B,,0,2)</f>
        <v>0</v>
      </c>
      <c r="D3688" t="s">
        <v>1055</v>
      </c>
      <c r="E3688" t="s">
        <v>1077</v>
      </c>
      <c r="J3688" s="13">
        <v>2100</v>
      </c>
      <c r="K3688" s="13">
        <v>600</v>
      </c>
      <c r="L3688" s="16"/>
      <c r="M3688" t="s">
        <v>1335</v>
      </c>
      <c r="P3688" t="s">
        <v>243</v>
      </c>
      <c r="Q3688">
        <v>10.199999999999999</v>
      </c>
      <c r="V3688">
        <v>1</v>
      </c>
      <c r="W3688" t="s">
        <v>1371</v>
      </c>
      <c r="X3688" t="s">
        <v>1377</v>
      </c>
    </row>
    <row r="3689" spans="1:24" x14ac:dyDescent="0.3">
      <c r="A3689">
        <v>4239</v>
      </c>
      <c r="C3689">
        <f>_xlfn.XLOOKUP($B3689, STANDARDS!$A:$A, STANDARDS!$B:$B,,0,2)</f>
        <v>0</v>
      </c>
      <c r="D3689" t="s">
        <v>1055</v>
      </c>
      <c r="E3689" t="s">
        <v>1077</v>
      </c>
      <c r="J3689" s="13">
        <v>2100</v>
      </c>
      <c r="K3689" s="13">
        <v>600</v>
      </c>
      <c r="L3689" s="16"/>
      <c r="M3689" t="s">
        <v>1335</v>
      </c>
      <c r="P3689" t="s">
        <v>243</v>
      </c>
      <c r="Q3689">
        <v>10.7</v>
      </c>
      <c r="V3689">
        <v>1</v>
      </c>
      <c r="W3689" t="s">
        <v>1371</v>
      </c>
      <c r="X3689" t="s">
        <v>1377</v>
      </c>
    </row>
    <row r="3690" spans="1:24" x14ac:dyDescent="0.3">
      <c r="A3690">
        <v>4240</v>
      </c>
      <c r="B3690" s="15" t="s">
        <v>656</v>
      </c>
      <c r="C3690" t="str">
        <f>_xlfn.XLOOKUP($B3690, STANDARDS!$A:$A, STANDARDS!$B:$B,,0,2)</f>
        <v>Tal Fm</v>
      </c>
      <c r="D3690" t="s">
        <v>1056</v>
      </c>
      <c r="E3690" t="s">
        <v>1078</v>
      </c>
      <c r="J3690" cm="1">
        <f t="array" ref="J3690:L3690">_xlfn.XLOOKUP($C3690, AGE!$A:$A,AGE!$B:$D,,0,2)</f>
        <v>525</v>
      </c>
      <c r="K3690">
        <v>5.6</v>
      </c>
      <c r="L3690" t="str">
        <v xml:space="preserve">GSA 2018 </v>
      </c>
      <c r="M3690" t="s">
        <v>583</v>
      </c>
      <c r="O3690">
        <v>0.2</v>
      </c>
      <c r="P3690" t="s">
        <v>243</v>
      </c>
      <c r="Q3690">
        <v>-4.2</v>
      </c>
      <c r="S3690">
        <v>-32.200000000000003</v>
      </c>
      <c r="U3690" t="s">
        <v>245</v>
      </c>
      <c r="V3690">
        <v>1</v>
      </c>
      <c r="W3690" t="s">
        <v>1371</v>
      </c>
      <c r="X3690" t="s">
        <v>1378</v>
      </c>
    </row>
    <row r="3691" spans="1:24" x14ac:dyDescent="0.3">
      <c r="A3691">
        <v>4241</v>
      </c>
      <c r="B3691" s="15" t="s">
        <v>656</v>
      </c>
      <c r="C3691" t="str">
        <f>_xlfn.XLOOKUP($B3691, STANDARDS!$A:$A, STANDARDS!$B:$B,,0,2)</f>
        <v>Tal Fm</v>
      </c>
      <c r="D3691" t="s">
        <v>1056</v>
      </c>
      <c r="E3691" t="s">
        <v>1078</v>
      </c>
      <c r="J3691" cm="1">
        <f t="array" ref="J3691:L3691">_xlfn.XLOOKUP($C3691, AGE!$A:$A,AGE!$B:$D,,0,2)</f>
        <v>525</v>
      </c>
      <c r="K3691">
        <v>5.6</v>
      </c>
      <c r="L3691" t="str">
        <v xml:space="preserve">GSA 2018 </v>
      </c>
      <c r="M3691" t="s">
        <v>583</v>
      </c>
      <c r="O3691">
        <v>3.7</v>
      </c>
      <c r="P3691" t="s">
        <v>243</v>
      </c>
      <c r="Q3691">
        <v>-4.3</v>
      </c>
      <c r="S3691">
        <v>-32.200000000000003</v>
      </c>
      <c r="U3691" t="s">
        <v>245</v>
      </c>
      <c r="V3691">
        <v>1</v>
      </c>
      <c r="W3691" t="s">
        <v>1371</v>
      </c>
      <c r="X3691" t="s">
        <v>1378</v>
      </c>
    </row>
    <row r="3692" spans="1:24" x14ac:dyDescent="0.3">
      <c r="A3692">
        <v>4242</v>
      </c>
      <c r="B3692" s="15" t="s">
        <v>656</v>
      </c>
      <c r="C3692" t="str">
        <f>_xlfn.XLOOKUP($B3692, STANDARDS!$A:$A, STANDARDS!$B:$B,,0,2)</f>
        <v>Tal Fm</v>
      </c>
      <c r="D3692" t="s">
        <v>1056</v>
      </c>
      <c r="E3692" t="s">
        <v>1078</v>
      </c>
      <c r="J3692" cm="1">
        <f t="array" ref="J3692:L3692">_xlfn.XLOOKUP($C3692, AGE!$A:$A,AGE!$B:$D,,0,2)</f>
        <v>525</v>
      </c>
      <c r="K3692">
        <v>5.6</v>
      </c>
      <c r="L3692" t="str">
        <v xml:space="preserve">GSA 2018 </v>
      </c>
      <c r="M3692" t="s">
        <v>583</v>
      </c>
      <c r="O3692">
        <v>4.8</v>
      </c>
      <c r="P3692" t="s">
        <v>243</v>
      </c>
      <c r="Q3692">
        <v>-3.7</v>
      </c>
      <c r="S3692">
        <v>-32</v>
      </c>
      <c r="U3692" t="s">
        <v>245</v>
      </c>
      <c r="V3692">
        <v>1</v>
      </c>
      <c r="W3692" t="s">
        <v>1371</v>
      </c>
      <c r="X3692" t="s">
        <v>1378</v>
      </c>
    </row>
    <row r="3693" spans="1:24" x14ac:dyDescent="0.3">
      <c r="A3693">
        <v>4243</v>
      </c>
      <c r="B3693" s="15" t="s">
        <v>656</v>
      </c>
      <c r="C3693" t="str">
        <f>_xlfn.XLOOKUP($B3693, STANDARDS!$A:$A, STANDARDS!$B:$B,,0,2)</f>
        <v>Tal Fm</v>
      </c>
      <c r="D3693" t="s">
        <v>1056</v>
      </c>
      <c r="E3693" t="s">
        <v>1078</v>
      </c>
      <c r="J3693" cm="1">
        <f t="array" ref="J3693:L3693">_xlfn.XLOOKUP($C3693, AGE!$A:$A,AGE!$B:$D,,0,2)</f>
        <v>525</v>
      </c>
      <c r="K3693">
        <v>5.6</v>
      </c>
      <c r="L3693" t="str">
        <v xml:space="preserve">GSA 2018 </v>
      </c>
      <c r="M3693" t="s">
        <v>583</v>
      </c>
      <c r="O3693">
        <v>4.9000000000000004</v>
      </c>
      <c r="P3693" t="s">
        <v>243</v>
      </c>
      <c r="Q3693">
        <v>-4.5</v>
      </c>
      <c r="S3693">
        <v>-32.1</v>
      </c>
      <c r="U3693" t="s">
        <v>245</v>
      </c>
      <c r="V3693">
        <v>1</v>
      </c>
      <c r="W3693" t="s">
        <v>1371</v>
      </c>
      <c r="X3693" t="s">
        <v>1378</v>
      </c>
    </row>
    <row r="3694" spans="1:24" x14ac:dyDescent="0.3">
      <c r="A3694">
        <v>4244</v>
      </c>
      <c r="B3694" s="15" t="s">
        <v>656</v>
      </c>
      <c r="C3694" t="str">
        <f>_xlfn.XLOOKUP($B3694, STANDARDS!$A:$A, STANDARDS!$B:$B,,0,2)</f>
        <v>Tal Fm</v>
      </c>
      <c r="D3694" t="s">
        <v>1056</v>
      </c>
      <c r="E3694" t="s">
        <v>1078</v>
      </c>
      <c r="J3694" cm="1">
        <f t="array" ref="J3694:L3694">_xlfn.XLOOKUP($C3694, AGE!$A:$A,AGE!$B:$D,,0,2)</f>
        <v>525</v>
      </c>
      <c r="K3694">
        <v>5.6</v>
      </c>
      <c r="L3694" t="str">
        <v xml:space="preserve">GSA 2018 </v>
      </c>
      <c r="M3694" t="s">
        <v>583</v>
      </c>
      <c r="O3694">
        <v>3.6</v>
      </c>
      <c r="P3694" t="s">
        <v>243</v>
      </c>
      <c r="Q3694">
        <v>-3.1</v>
      </c>
      <c r="S3694">
        <v>-32</v>
      </c>
      <c r="U3694" t="s">
        <v>245</v>
      </c>
      <c r="V3694">
        <v>1</v>
      </c>
      <c r="W3694" t="s">
        <v>1371</v>
      </c>
      <c r="X3694" t="s">
        <v>1378</v>
      </c>
    </row>
    <row r="3695" spans="1:24" x14ac:dyDescent="0.3">
      <c r="A3695">
        <v>4245</v>
      </c>
      <c r="B3695" s="15" t="s">
        <v>657</v>
      </c>
      <c r="C3695" t="str">
        <f>_xlfn.XLOOKUP($B3695, STANDARDS!$A:$A, STANDARDS!$B:$B,,0,2)</f>
        <v>Krol Fm</v>
      </c>
      <c r="D3695" t="s">
        <v>1056</v>
      </c>
      <c r="E3695" t="s">
        <v>1078</v>
      </c>
      <c r="J3695" s="13">
        <v>530</v>
      </c>
      <c r="K3695" s="13">
        <v>13</v>
      </c>
      <c r="L3695" s="16" t="s">
        <v>1309</v>
      </c>
      <c r="M3695" t="s">
        <v>583</v>
      </c>
      <c r="O3695">
        <v>1.3</v>
      </c>
      <c r="P3695" t="s">
        <v>243</v>
      </c>
      <c r="Q3695">
        <v>-4</v>
      </c>
      <c r="S3695">
        <v>-31.8</v>
      </c>
      <c r="U3695" t="s">
        <v>245</v>
      </c>
      <c r="V3695">
        <v>1</v>
      </c>
      <c r="W3695" t="s">
        <v>1371</v>
      </c>
      <c r="X3695" t="s">
        <v>1378</v>
      </c>
    </row>
    <row r="3696" spans="1:24" x14ac:dyDescent="0.3">
      <c r="A3696">
        <v>4246</v>
      </c>
      <c r="B3696" s="15" t="s">
        <v>656</v>
      </c>
      <c r="C3696" t="str">
        <f>_xlfn.XLOOKUP($B3696, STANDARDS!$A:$A, STANDARDS!$B:$B,,0,2)</f>
        <v>Tal Fm</v>
      </c>
      <c r="D3696" t="s">
        <v>1056</v>
      </c>
      <c r="E3696" t="s">
        <v>1078</v>
      </c>
      <c r="J3696" cm="1">
        <f t="array" ref="J3696:L3696">_xlfn.XLOOKUP($C3696, AGE!$A:$A,AGE!$B:$D,,0,2)</f>
        <v>525</v>
      </c>
      <c r="K3696">
        <v>5.6</v>
      </c>
      <c r="L3696" t="str">
        <v xml:space="preserve">GSA 2018 </v>
      </c>
      <c r="M3696" t="s">
        <v>583</v>
      </c>
      <c r="O3696">
        <v>3</v>
      </c>
      <c r="P3696" t="s">
        <v>243</v>
      </c>
      <c r="Q3696">
        <v>-4.5999999999999996</v>
      </c>
      <c r="S3696">
        <v>-32</v>
      </c>
      <c r="U3696" t="s">
        <v>245</v>
      </c>
      <c r="V3696">
        <v>1</v>
      </c>
      <c r="W3696" t="s">
        <v>1371</v>
      </c>
      <c r="X3696" t="s">
        <v>1378</v>
      </c>
    </row>
    <row r="3697" spans="1:24" x14ac:dyDescent="0.3">
      <c r="A3697">
        <v>4247</v>
      </c>
      <c r="B3697" s="15" t="s">
        <v>656</v>
      </c>
      <c r="C3697" t="str">
        <f>_xlfn.XLOOKUP($B3697, STANDARDS!$A:$A, STANDARDS!$B:$B,,0,2)</f>
        <v>Tal Fm</v>
      </c>
      <c r="D3697" t="s">
        <v>1056</v>
      </c>
      <c r="E3697" t="s">
        <v>1078</v>
      </c>
      <c r="J3697" cm="1">
        <f t="array" ref="J3697:L3697">_xlfn.XLOOKUP($C3697, AGE!$A:$A,AGE!$B:$D,,0,2)</f>
        <v>525</v>
      </c>
      <c r="K3697">
        <v>5.6</v>
      </c>
      <c r="L3697" t="str">
        <v xml:space="preserve">GSA 2018 </v>
      </c>
      <c r="M3697" t="s">
        <v>583</v>
      </c>
      <c r="O3697">
        <v>1</v>
      </c>
      <c r="P3697" t="s">
        <v>243</v>
      </c>
      <c r="Q3697">
        <v>-3.9</v>
      </c>
      <c r="S3697">
        <v>-32</v>
      </c>
      <c r="U3697" t="s">
        <v>245</v>
      </c>
      <c r="V3697">
        <v>1</v>
      </c>
      <c r="W3697" t="s">
        <v>1371</v>
      </c>
      <c r="X3697" t="s">
        <v>1378</v>
      </c>
    </row>
    <row r="3698" spans="1:24" x14ac:dyDescent="0.3">
      <c r="A3698">
        <v>4248</v>
      </c>
      <c r="B3698" s="15" t="s">
        <v>656</v>
      </c>
      <c r="C3698" t="str">
        <f>_xlfn.XLOOKUP($B3698, STANDARDS!$A:$A, STANDARDS!$B:$B,,0,2)</f>
        <v>Tal Fm</v>
      </c>
      <c r="D3698" t="s">
        <v>1056</v>
      </c>
      <c r="E3698" t="s">
        <v>1078</v>
      </c>
      <c r="J3698" cm="1">
        <f t="array" ref="J3698:L3698">_xlfn.XLOOKUP($C3698, AGE!$A:$A,AGE!$B:$D,,0,2)</f>
        <v>525</v>
      </c>
      <c r="K3698">
        <v>5.6</v>
      </c>
      <c r="L3698" t="str">
        <v xml:space="preserve">GSA 2018 </v>
      </c>
      <c r="M3698" t="s">
        <v>583</v>
      </c>
      <c r="O3698">
        <v>3.5</v>
      </c>
      <c r="P3698" t="s">
        <v>243</v>
      </c>
      <c r="Q3698">
        <v>-3.9</v>
      </c>
      <c r="S3698">
        <v>-32.1</v>
      </c>
      <c r="U3698" t="s">
        <v>245</v>
      </c>
      <c r="V3698">
        <v>1</v>
      </c>
      <c r="W3698" t="s">
        <v>1371</v>
      </c>
      <c r="X3698" t="s">
        <v>1378</v>
      </c>
    </row>
    <row r="3699" spans="1:24" x14ac:dyDescent="0.3">
      <c r="A3699">
        <v>4249</v>
      </c>
      <c r="B3699" s="15" t="s">
        <v>656</v>
      </c>
      <c r="C3699" t="str">
        <f>_xlfn.XLOOKUP($B3699, STANDARDS!$A:$A, STANDARDS!$B:$B,,0,2)</f>
        <v>Tal Fm</v>
      </c>
      <c r="D3699" t="s">
        <v>1056</v>
      </c>
      <c r="E3699" t="s">
        <v>1078</v>
      </c>
      <c r="J3699" cm="1">
        <f t="array" ref="J3699:L3699">_xlfn.XLOOKUP($C3699, AGE!$A:$A,AGE!$B:$D,,0,2)</f>
        <v>525</v>
      </c>
      <c r="K3699">
        <v>5.6</v>
      </c>
      <c r="L3699" t="str">
        <v xml:space="preserve">GSA 2018 </v>
      </c>
      <c r="M3699" t="s">
        <v>583</v>
      </c>
      <c r="O3699">
        <v>1</v>
      </c>
      <c r="P3699" t="s">
        <v>243</v>
      </c>
      <c r="Q3699">
        <v>-3.7</v>
      </c>
      <c r="S3699">
        <v>-30.2</v>
      </c>
      <c r="U3699" t="s">
        <v>245</v>
      </c>
      <c r="V3699">
        <v>1</v>
      </c>
      <c r="W3699" t="s">
        <v>1371</v>
      </c>
      <c r="X3699" t="s">
        <v>1378</v>
      </c>
    </row>
    <row r="3700" spans="1:24" x14ac:dyDescent="0.3">
      <c r="A3700">
        <v>4250</v>
      </c>
      <c r="B3700" s="15" t="s">
        <v>656</v>
      </c>
      <c r="C3700" t="str">
        <f>_xlfn.XLOOKUP($B3700, STANDARDS!$A:$A, STANDARDS!$B:$B,,0,2)</f>
        <v>Tal Fm</v>
      </c>
      <c r="D3700" t="s">
        <v>1056</v>
      </c>
      <c r="E3700" t="s">
        <v>1078</v>
      </c>
      <c r="J3700" cm="1">
        <f t="array" ref="J3700:L3700">_xlfn.XLOOKUP($C3700, AGE!$A:$A,AGE!$B:$D,,0,2)</f>
        <v>525</v>
      </c>
      <c r="K3700">
        <v>5.6</v>
      </c>
      <c r="L3700" t="str">
        <v xml:space="preserve">GSA 2018 </v>
      </c>
      <c r="M3700" t="s">
        <v>583</v>
      </c>
      <c r="O3700">
        <v>1.4</v>
      </c>
      <c r="P3700" t="s">
        <v>243</v>
      </c>
      <c r="Q3700">
        <v>-2.6</v>
      </c>
      <c r="S3700">
        <v>-30.3</v>
      </c>
      <c r="U3700" t="s">
        <v>245</v>
      </c>
      <c r="V3700">
        <v>1</v>
      </c>
      <c r="W3700" t="s">
        <v>1371</v>
      </c>
      <c r="X3700" t="s">
        <v>1378</v>
      </c>
    </row>
    <row r="3701" spans="1:24" x14ac:dyDescent="0.3">
      <c r="A3701">
        <v>4251</v>
      </c>
      <c r="B3701" s="15" t="s">
        <v>656</v>
      </c>
      <c r="C3701" t="str">
        <f>_xlfn.XLOOKUP($B3701, STANDARDS!$A:$A, STANDARDS!$B:$B,,0,2)</f>
        <v>Tal Fm</v>
      </c>
      <c r="D3701" t="s">
        <v>1056</v>
      </c>
      <c r="E3701" t="s">
        <v>1078</v>
      </c>
      <c r="J3701" cm="1">
        <f t="array" ref="J3701:L3701">_xlfn.XLOOKUP($C3701, AGE!$A:$A,AGE!$B:$D,,0,2)</f>
        <v>525</v>
      </c>
      <c r="K3701">
        <v>5.6</v>
      </c>
      <c r="L3701" t="str">
        <v xml:space="preserve">GSA 2018 </v>
      </c>
      <c r="M3701" t="s">
        <v>583</v>
      </c>
      <c r="O3701">
        <v>1.5</v>
      </c>
      <c r="P3701" t="s">
        <v>243</v>
      </c>
      <c r="Q3701">
        <v>-4.4000000000000004</v>
      </c>
      <c r="S3701">
        <v>-32.200000000000003</v>
      </c>
      <c r="U3701" t="s">
        <v>245</v>
      </c>
      <c r="V3701">
        <v>1</v>
      </c>
      <c r="W3701" t="s">
        <v>1371</v>
      </c>
      <c r="X3701" t="s">
        <v>1378</v>
      </c>
    </row>
    <row r="3702" spans="1:24" x14ac:dyDescent="0.3">
      <c r="A3702">
        <v>4252</v>
      </c>
      <c r="B3702" s="15" t="s">
        <v>657</v>
      </c>
      <c r="C3702" t="str">
        <f>_xlfn.XLOOKUP($B3702, STANDARDS!$A:$A, STANDARDS!$B:$B,,0,2)</f>
        <v>Krol Fm</v>
      </c>
      <c r="D3702" t="s">
        <v>1056</v>
      </c>
      <c r="E3702" t="s">
        <v>1078</v>
      </c>
      <c r="J3702" s="13">
        <v>530</v>
      </c>
      <c r="K3702" s="13">
        <v>13</v>
      </c>
      <c r="L3702" s="16" t="s">
        <v>1309</v>
      </c>
      <c r="M3702" t="s">
        <v>583</v>
      </c>
      <c r="O3702">
        <v>1.3</v>
      </c>
      <c r="P3702" t="s">
        <v>243</v>
      </c>
      <c r="Q3702">
        <v>-4.2</v>
      </c>
      <c r="S3702">
        <v>-31.1</v>
      </c>
      <c r="U3702" t="s">
        <v>245</v>
      </c>
      <c r="V3702">
        <v>1</v>
      </c>
      <c r="W3702" t="s">
        <v>1371</v>
      </c>
      <c r="X3702" t="s">
        <v>1378</v>
      </c>
    </row>
    <row r="3703" spans="1:24" x14ac:dyDescent="0.3">
      <c r="A3703">
        <v>4253</v>
      </c>
      <c r="B3703" s="15" t="s">
        <v>656</v>
      </c>
      <c r="C3703" t="str">
        <f>_xlfn.XLOOKUP($B3703, STANDARDS!$A:$A, STANDARDS!$B:$B,,0,2)</f>
        <v>Tal Fm</v>
      </c>
      <c r="D3703" t="s">
        <v>1056</v>
      </c>
      <c r="E3703" t="s">
        <v>1078</v>
      </c>
      <c r="J3703" cm="1">
        <f t="array" ref="J3703:L3703">_xlfn.XLOOKUP($C3703, AGE!$A:$A,AGE!$B:$D,,0,2)</f>
        <v>525</v>
      </c>
      <c r="K3703">
        <v>5.6</v>
      </c>
      <c r="L3703" t="str">
        <v xml:space="preserve">GSA 2018 </v>
      </c>
      <c r="M3703" t="s">
        <v>583</v>
      </c>
      <c r="O3703">
        <v>4.7</v>
      </c>
      <c r="P3703" t="s">
        <v>243</v>
      </c>
      <c r="Q3703">
        <v>-4.5</v>
      </c>
      <c r="S3703">
        <v>-32.200000000000003</v>
      </c>
      <c r="U3703" t="s">
        <v>245</v>
      </c>
      <c r="V3703">
        <v>1</v>
      </c>
      <c r="W3703" t="s">
        <v>1371</v>
      </c>
      <c r="X3703" t="s">
        <v>1378</v>
      </c>
    </row>
    <row r="3704" spans="1:24" x14ac:dyDescent="0.3">
      <c r="A3704">
        <v>4254</v>
      </c>
      <c r="B3704" s="15" t="s">
        <v>656</v>
      </c>
      <c r="C3704" t="str">
        <f>_xlfn.XLOOKUP($B3704, STANDARDS!$A:$A, STANDARDS!$B:$B,,0,2)</f>
        <v>Tal Fm</v>
      </c>
      <c r="D3704" t="s">
        <v>1056</v>
      </c>
      <c r="E3704" t="s">
        <v>1078</v>
      </c>
      <c r="J3704" cm="1">
        <f t="array" ref="J3704:L3704">_xlfn.XLOOKUP($C3704, AGE!$A:$A,AGE!$B:$D,,0,2)</f>
        <v>525</v>
      </c>
      <c r="K3704">
        <v>5.6</v>
      </c>
      <c r="L3704" t="str">
        <v xml:space="preserve">GSA 2018 </v>
      </c>
      <c r="M3704" t="s">
        <v>583</v>
      </c>
      <c r="O3704">
        <v>4.9000000000000004</v>
      </c>
      <c r="P3704" t="s">
        <v>243</v>
      </c>
      <c r="Q3704">
        <v>-5.5</v>
      </c>
      <c r="S3704">
        <v>-32.200000000000003</v>
      </c>
      <c r="U3704" t="s">
        <v>245</v>
      </c>
      <c r="V3704">
        <v>1</v>
      </c>
      <c r="W3704" t="s">
        <v>1371</v>
      </c>
      <c r="X3704" t="s">
        <v>1378</v>
      </c>
    </row>
    <row r="3705" spans="1:24" x14ac:dyDescent="0.3">
      <c r="A3705">
        <v>4255</v>
      </c>
      <c r="B3705" s="15" t="s">
        <v>656</v>
      </c>
      <c r="C3705" t="str">
        <f>_xlfn.XLOOKUP($B3705, STANDARDS!$A:$A, STANDARDS!$B:$B,,0,2)</f>
        <v>Tal Fm</v>
      </c>
      <c r="D3705" t="s">
        <v>1056</v>
      </c>
      <c r="E3705" t="s">
        <v>1078</v>
      </c>
      <c r="J3705" cm="1">
        <f t="array" ref="J3705:L3705">_xlfn.XLOOKUP($C3705, AGE!$A:$A,AGE!$B:$D,,0,2)</f>
        <v>525</v>
      </c>
      <c r="K3705">
        <v>5.6</v>
      </c>
      <c r="L3705" t="str">
        <v xml:space="preserve">GSA 2018 </v>
      </c>
      <c r="M3705" t="s">
        <v>583</v>
      </c>
      <c r="O3705">
        <v>0.6</v>
      </c>
      <c r="P3705" t="s">
        <v>243</v>
      </c>
      <c r="Q3705">
        <v>-3.8</v>
      </c>
      <c r="S3705">
        <v>-32</v>
      </c>
      <c r="U3705" t="s">
        <v>245</v>
      </c>
      <c r="V3705">
        <v>1</v>
      </c>
      <c r="W3705" t="s">
        <v>1371</v>
      </c>
      <c r="X3705" t="s">
        <v>1378</v>
      </c>
    </row>
    <row r="3706" spans="1:24" x14ac:dyDescent="0.3">
      <c r="A3706">
        <v>4256</v>
      </c>
      <c r="B3706" s="15" t="s">
        <v>656</v>
      </c>
      <c r="C3706" t="str">
        <f>_xlfn.XLOOKUP($B3706, STANDARDS!$A:$A, STANDARDS!$B:$B,,0,2)</f>
        <v>Tal Fm</v>
      </c>
      <c r="D3706" t="s">
        <v>1056</v>
      </c>
      <c r="E3706" t="s">
        <v>1078</v>
      </c>
      <c r="J3706" cm="1">
        <f t="array" ref="J3706:L3706">_xlfn.XLOOKUP($C3706, AGE!$A:$A,AGE!$B:$D,,0,2)</f>
        <v>525</v>
      </c>
      <c r="K3706">
        <v>5.6</v>
      </c>
      <c r="L3706" t="str">
        <v xml:space="preserve">GSA 2018 </v>
      </c>
      <c r="M3706" t="s">
        <v>583</v>
      </c>
      <c r="O3706">
        <v>3.8</v>
      </c>
      <c r="P3706" t="s">
        <v>243</v>
      </c>
      <c r="Q3706">
        <v>-5.6</v>
      </c>
      <c r="S3706">
        <v>-33</v>
      </c>
      <c r="U3706" t="s">
        <v>245</v>
      </c>
      <c r="V3706">
        <v>1</v>
      </c>
      <c r="W3706" t="s">
        <v>1371</v>
      </c>
      <c r="X3706" t="s">
        <v>1378</v>
      </c>
    </row>
    <row r="3707" spans="1:24" x14ac:dyDescent="0.3">
      <c r="A3707">
        <v>4257</v>
      </c>
      <c r="B3707" s="15" t="s">
        <v>656</v>
      </c>
      <c r="C3707" t="str">
        <f>_xlfn.XLOOKUP($B3707, STANDARDS!$A:$A, STANDARDS!$B:$B,,0,2)</f>
        <v>Tal Fm</v>
      </c>
      <c r="D3707" t="s">
        <v>1056</v>
      </c>
      <c r="E3707" t="s">
        <v>1078</v>
      </c>
      <c r="J3707" cm="1">
        <f t="array" ref="J3707:L3707">_xlfn.XLOOKUP($C3707, AGE!$A:$A,AGE!$B:$D,,0,2)</f>
        <v>525</v>
      </c>
      <c r="K3707">
        <v>5.6</v>
      </c>
      <c r="L3707" t="str">
        <v xml:space="preserve">GSA 2018 </v>
      </c>
      <c r="M3707" t="s">
        <v>583</v>
      </c>
      <c r="O3707">
        <v>2.2999999999999998</v>
      </c>
      <c r="P3707" t="s">
        <v>243</v>
      </c>
      <c r="Q3707">
        <v>-4.4000000000000004</v>
      </c>
      <c r="S3707">
        <v>-31.2</v>
      </c>
      <c r="U3707" t="s">
        <v>245</v>
      </c>
      <c r="V3707">
        <v>1</v>
      </c>
      <c r="W3707" t="s">
        <v>1371</v>
      </c>
      <c r="X3707" t="s">
        <v>1378</v>
      </c>
    </row>
    <row r="3708" spans="1:24" x14ac:dyDescent="0.3">
      <c r="A3708">
        <v>4258</v>
      </c>
      <c r="B3708" s="15" t="s">
        <v>656</v>
      </c>
      <c r="C3708" t="str">
        <f>_xlfn.XLOOKUP($B3708, STANDARDS!$A:$A, STANDARDS!$B:$B,,0,2)</f>
        <v>Tal Fm</v>
      </c>
      <c r="D3708" t="s">
        <v>1056</v>
      </c>
      <c r="E3708" t="s">
        <v>1078</v>
      </c>
      <c r="J3708" cm="1">
        <f t="array" ref="J3708:L3708">_xlfn.XLOOKUP($C3708, AGE!$A:$A,AGE!$B:$D,,0,2)</f>
        <v>525</v>
      </c>
      <c r="K3708">
        <v>5.6</v>
      </c>
      <c r="L3708" t="str">
        <v xml:space="preserve">GSA 2018 </v>
      </c>
      <c r="M3708" t="s">
        <v>583</v>
      </c>
      <c r="O3708">
        <v>0.2</v>
      </c>
      <c r="P3708" t="s">
        <v>243</v>
      </c>
      <c r="Q3708">
        <v>-3.9</v>
      </c>
      <c r="S3708">
        <v>-27.5</v>
      </c>
      <c r="U3708" t="s">
        <v>245</v>
      </c>
      <c r="V3708">
        <v>1</v>
      </c>
      <c r="W3708" t="s">
        <v>1371</v>
      </c>
      <c r="X3708" t="s">
        <v>1378</v>
      </c>
    </row>
    <row r="3709" spans="1:24" x14ac:dyDescent="0.3">
      <c r="A3709">
        <v>4259</v>
      </c>
      <c r="B3709" s="15" t="s">
        <v>656</v>
      </c>
      <c r="C3709" t="str">
        <f>_xlfn.XLOOKUP($B3709, STANDARDS!$A:$A, STANDARDS!$B:$B,,0,2)</f>
        <v>Tal Fm</v>
      </c>
      <c r="D3709" t="s">
        <v>1056</v>
      </c>
      <c r="E3709" t="s">
        <v>1078</v>
      </c>
      <c r="J3709" cm="1">
        <f t="array" ref="J3709:L3709">_xlfn.XLOOKUP($C3709, AGE!$A:$A,AGE!$B:$D,,0,2)</f>
        <v>525</v>
      </c>
      <c r="K3709">
        <v>5.6</v>
      </c>
      <c r="L3709" t="str">
        <v xml:space="preserve">GSA 2018 </v>
      </c>
      <c r="M3709" t="s">
        <v>583</v>
      </c>
      <c r="O3709">
        <v>0.2</v>
      </c>
      <c r="P3709" t="s">
        <v>243</v>
      </c>
      <c r="Q3709">
        <v>-5.8</v>
      </c>
      <c r="S3709">
        <v>-31.2</v>
      </c>
      <c r="U3709" t="s">
        <v>245</v>
      </c>
      <c r="V3709">
        <v>1</v>
      </c>
      <c r="W3709" t="s">
        <v>1371</v>
      </c>
      <c r="X3709" t="s">
        <v>1378</v>
      </c>
    </row>
    <row r="3710" spans="1:24" x14ac:dyDescent="0.3">
      <c r="A3710">
        <v>4260</v>
      </c>
      <c r="B3710" s="15" t="s">
        <v>656</v>
      </c>
      <c r="C3710" t="str">
        <f>_xlfn.XLOOKUP($B3710, STANDARDS!$A:$A, STANDARDS!$B:$B,,0,2)</f>
        <v>Tal Fm</v>
      </c>
      <c r="D3710" t="s">
        <v>1056</v>
      </c>
      <c r="E3710" t="s">
        <v>1078</v>
      </c>
      <c r="J3710" cm="1">
        <f t="array" ref="J3710:L3710">_xlfn.XLOOKUP($C3710, AGE!$A:$A,AGE!$B:$D,,0,2)</f>
        <v>525</v>
      </c>
      <c r="K3710">
        <v>5.6</v>
      </c>
      <c r="L3710" t="str">
        <v xml:space="preserve">GSA 2018 </v>
      </c>
      <c r="M3710" t="s">
        <v>583</v>
      </c>
      <c r="O3710">
        <v>0.2</v>
      </c>
      <c r="P3710" t="s">
        <v>243</v>
      </c>
      <c r="Q3710">
        <v>-8.4</v>
      </c>
      <c r="S3710">
        <v>-33</v>
      </c>
      <c r="U3710" t="s">
        <v>245</v>
      </c>
      <c r="V3710">
        <v>1</v>
      </c>
      <c r="W3710" t="s">
        <v>1371</v>
      </c>
      <c r="X3710" t="s">
        <v>1378</v>
      </c>
    </row>
    <row r="3711" spans="1:24" x14ac:dyDescent="0.3">
      <c r="A3711">
        <v>4261</v>
      </c>
      <c r="B3711" s="15" t="s">
        <v>656</v>
      </c>
      <c r="C3711" t="str">
        <f>_xlfn.XLOOKUP($B3711, STANDARDS!$A:$A, STANDARDS!$B:$B,,0,2)</f>
        <v>Tal Fm</v>
      </c>
      <c r="D3711" t="s">
        <v>1056</v>
      </c>
      <c r="E3711" t="s">
        <v>1078</v>
      </c>
      <c r="J3711" cm="1">
        <f t="array" ref="J3711:L3711">_xlfn.XLOOKUP($C3711, AGE!$A:$A,AGE!$B:$D,,0,2)</f>
        <v>525</v>
      </c>
      <c r="K3711">
        <v>5.6</v>
      </c>
      <c r="L3711" t="str">
        <v xml:space="preserve">GSA 2018 </v>
      </c>
      <c r="M3711" t="s">
        <v>583</v>
      </c>
      <c r="O3711">
        <v>0.6</v>
      </c>
      <c r="P3711" t="s">
        <v>243</v>
      </c>
      <c r="Q3711">
        <v>-7.2</v>
      </c>
      <c r="S3711">
        <v>-32.4</v>
      </c>
      <c r="U3711" t="s">
        <v>245</v>
      </c>
      <c r="V3711">
        <v>1</v>
      </c>
      <c r="W3711" t="s">
        <v>1371</v>
      </c>
      <c r="X3711" t="s">
        <v>1378</v>
      </c>
    </row>
    <row r="3712" spans="1:24" x14ac:dyDescent="0.3">
      <c r="A3712">
        <v>4262</v>
      </c>
      <c r="B3712" s="15" t="s">
        <v>656</v>
      </c>
      <c r="C3712" t="str">
        <f>_xlfn.XLOOKUP($B3712, STANDARDS!$A:$A, STANDARDS!$B:$B,,0,2)</f>
        <v>Tal Fm</v>
      </c>
      <c r="D3712" t="s">
        <v>1056</v>
      </c>
      <c r="E3712" t="s">
        <v>1078</v>
      </c>
      <c r="J3712" cm="1">
        <f t="array" ref="J3712:L3712">_xlfn.XLOOKUP($C3712, AGE!$A:$A,AGE!$B:$D,,0,2)</f>
        <v>525</v>
      </c>
      <c r="K3712">
        <v>5.6</v>
      </c>
      <c r="L3712" t="str">
        <v xml:space="preserve">GSA 2018 </v>
      </c>
      <c r="M3712" t="s">
        <v>583</v>
      </c>
      <c r="O3712">
        <v>0.1</v>
      </c>
      <c r="P3712" t="s">
        <v>243</v>
      </c>
      <c r="Q3712">
        <v>-3.7</v>
      </c>
      <c r="S3712">
        <v>-28.5</v>
      </c>
      <c r="U3712" t="s">
        <v>245</v>
      </c>
      <c r="V3712">
        <v>1</v>
      </c>
      <c r="W3712" t="s">
        <v>1371</v>
      </c>
      <c r="X3712" t="s">
        <v>1378</v>
      </c>
    </row>
    <row r="3713" spans="1:24" x14ac:dyDescent="0.3">
      <c r="A3713">
        <v>4263</v>
      </c>
      <c r="B3713" s="15" t="s">
        <v>656</v>
      </c>
      <c r="C3713" t="str">
        <f>_xlfn.XLOOKUP($B3713, STANDARDS!$A:$A, STANDARDS!$B:$B,,0,2)</f>
        <v>Tal Fm</v>
      </c>
      <c r="D3713" t="s">
        <v>1056</v>
      </c>
      <c r="E3713" t="s">
        <v>1078</v>
      </c>
      <c r="J3713" cm="1">
        <f t="array" ref="J3713:L3713">_xlfn.XLOOKUP($C3713, AGE!$A:$A,AGE!$B:$D,,0,2)</f>
        <v>525</v>
      </c>
      <c r="K3713" s="13">
        <v>5.6</v>
      </c>
      <c r="L3713" s="16" t="str">
        <v xml:space="preserve">GSA 2018 </v>
      </c>
      <c r="M3713" t="s">
        <v>583</v>
      </c>
      <c r="O3713">
        <v>0.4</v>
      </c>
      <c r="P3713" t="s">
        <v>243</v>
      </c>
      <c r="Q3713">
        <v>-0.3</v>
      </c>
      <c r="S3713">
        <v>-28.9</v>
      </c>
      <c r="U3713" t="s">
        <v>245</v>
      </c>
      <c r="V3713">
        <v>1</v>
      </c>
      <c r="W3713" t="s">
        <v>1371</v>
      </c>
      <c r="X3713" t="s">
        <v>1378</v>
      </c>
    </row>
    <row r="3714" spans="1:24" x14ac:dyDescent="0.3">
      <c r="A3714">
        <v>4264</v>
      </c>
      <c r="B3714" s="15" t="s">
        <v>657</v>
      </c>
      <c r="C3714" t="str">
        <f>_xlfn.XLOOKUP($B3714, STANDARDS!$A:$A, STANDARDS!$B:$B,,0,2)</f>
        <v>Krol Fm</v>
      </c>
      <c r="D3714" t="s">
        <v>1056</v>
      </c>
      <c r="E3714" t="s">
        <v>1078</v>
      </c>
      <c r="J3714" s="13">
        <v>530</v>
      </c>
      <c r="K3714" s="13">
        <v>13</v>
      </c>
      <c r="L3714" s="16" t="s">
        <v>1309</v>
      </c>
      <c r="M3714" t="s">
        <v>583</v>
      </c>
      <c r="O3714">
        <v>0.7</v>
      </c>
      <c r="P3714" t="s">
        <v>243</v>
      </c>
      <c r="Q3714">
        <v>0.5</v>
      </c>
      <c r="S3714">
        <v>-29.9</v>
      </c>
      <c r="U3714" t="s">
        <v>245</v>
      </c>
      <c r="V3714">
        <v>1</v>
      </c>
      <c r="W3714" t="s">
        <v>1371</v>
      </c>
      <c r="X3714" t="s">
        <v>1378</v>
      </c>
    </row>
    <row r="3715" spans="1:24" x14ac:dyDescent="0.3">
      <c r="A3715">
        <v>4265</v>
      </c>
      <c r="B3715" s="15" t="s">
        <v>657</v>
      </c>
      <c r="C3715" t="str">
        <f>_xlfn.XLOOKUP($B3715, STANDARDS!$A:$A, STANDARDS!$B:$B,,0,2)</f>
        <v>Krol Fm</v>
      </c>
      <c r="D3715" t="s">
        <v>1056</v>
      </c>
      <c r="E3715" t="s">
        <v>1078</v>
      </c>
      <c r="J3715" s="13">
        <v>530</v>
      </c>
      <c r="K3715" s="13">
        <v>13</v>
      </c>
      <c r="L3715" s="16" t="s">
        <v>1309</v>
      </c>
      <c r="M3715" t="s">
        <v>583</v>
      </c>
      <c r="O3715">
        <v>0.8</v>
      </c>
      <c r="P3715" t="s">
        <v>243</v>
      </c>
      <c r="Q3715">
        <v>-3.6</v>
      </c>
      <c r="S3715">
        <v>-28.1</v>
      </c>
      <c r="U3715" t="s">
        <v>245</v>
      </c>
      <c r="V3715">
        <v>1</v>
      </c>
      <c r="W3715" t="s">
        <v>1371</v>
      </c>
      <c r="X3715" t="s">
        <v>1378</v>
      </c>
    </row>
    <row r="3716" spans="1:24" x14ac:dyDescent="0.3">
      <c r="A3716">
        <v>4266</v>
      </c>
      <c r="B3716" s="15" t="s">
        <v>656</v>
      </c>
      <c r="C3716" t="str">
        <f>_xlfn.XLOOKUP($B3716, STANDARDS!$A:$A, STANDARDS!$B:$B,,0,2)</f>
        <v>Tal Fm</v>
      </c>
      <c r="D3716" t="s">
        <v>1056</v>
      </c>
      <c r="E3716" t="s">
        <v>1078</v>
      </c>
      <c r="J3716" cm="1">
        <f t="array" ref="J3716:L3716">_xlfn.XLOOKUP($C3716, AGE!$A:$A,AGE!$B:$D,,0,2)</f>
        <v>525</v>
      </c>
      <c r="K3716">
        <v>5.6</v>
      </c>
      <c r="L3716" t="str">
        <v xml:space="preserve">GSA 2018 </v>
      </c>
      <c r="M3716" t="s">
        <v>583</v>
      </c>
      <c r="O3716">
        <v>0.5</v>
      </c>
      <c r="P3716" t="s">
        <v>243</v>
      </c>
      <c r="Q3716">
        <v>-0.2</v>
      </c>
      <c r="S3716">
        <v>-31.2</v>
      </c>
      <c r="U3716" t="s">
        <v>245</v>
      </c>
      <c r="V3716">
        <v>1</v>
      </c>
      <c r="W3716" t="s">
        <v>1371</v>
      </c>
      <c r="X3716" t="s">
        <v>1378</v>
      </c>
    </row>
    <row r="3717" spans="1:24" x14ac:dyDescent="0.3">
      <c r="A3717">
        <v>4267</v>
      </c>
      <c r="B3717" s="15" t="s">
        <v>657</v>
      </c>
      <c r="C3717" t="str">
        <f>_xlfn.XLOOKUP($B3717, STANDARDS!$A:$A, STANDARDS!$B:$B,,0,2)</f>
        <v>Krol Fm</v>
      </c>
      <c r="D3717" t="s">
        <v>1056</v>
      </c>
      <c r="E3717" t="s">
        <v>1078</v>
      </c>
      <c r="J3717" s="13">
        <v>530</v>
      </c>
      <c r="K3717" s="13">
        <v>13</v>
      </c>
      <c r="L3717" s="16" t="s">
        <v>1309</v>
      </c>
      <c r="M3717" t="s">
        <v>583</v>
      </c>
      <c r="O3717">
        <v>0.1</v>
      </c>
      <c r="P3717" t="s">
        <v>243</v>
      </c>
      <c r="Q3717">
        <v>0.1</v>
      </c>
      <c r="S3717">
        <v>-28.9</v>
      </c>
      <c r="U3717" t="s">
        <v>245</v>
      </c>
      <c r="V3717">
        <v>1</v>
      </c>
      <c r="W3717" t="s">
        <v>1371</v>
      </c>
      <c r="X3717" t="s">
        <v>1378</v>
      </c>
    </row>
    <row r="3718" spans="1:24" x14ac:dyDescent="0.3">
      <c r="A3718">
        <v>4268</v>
      </c>
      <c r="B3718" s="15" t="s">
        <v>657</v>
      </c>
      <c r="C3718" t="str">
        <f>_xlfn.XLOOKUP($B3718, STANDARDS!$A:$A, STANDARDS!$B:$B,,0,2)</f>
        <v>Krol Fm</v>
      </c>
      <c r="D3718" t="s">
        <v>1056</v>
      </c>
      <c r="E3718" t="s">
        <v>1078</v>
      </c>
      <c r="J3718" s="13">
        <v>530</v>
      </c>
      <c r="K3718" s="13">
        <v>13</v>
      </c>
      <c r="L3718" s="16" t="s">
        <v>1309</v>
      </c>
      <c r="M3718" t="s">
        <v>583</v>
      </c>
      <c r="O3718">
        <v>0.1</v>
      </c>
      <c r="P3718" t="s">
        <v>243</v>
      </c>
      <c r="Q3718">
        <v>0</v>
      </c>
      <c r="S3718">
        <v>-27.1</v>
      </c>
      <c r="U3718" t="s">
        <v>245</v>
      </c>
      <c r="V3718">
        <v>1</v>
      </c>
      <c r="W3718" t="s">
        <v>1371</v>
      </c>
      <c r="X3718" t="s">
        <v>1378</v>
      </c>
    </row>
    <row r="3719" spans="1:24" x14ac:dyDescent="0.3">
      <c r="A3719">
        <v>4269</v>
      </c>
      <c r="B3719" s="15" t="s">
        <v>657</v>
      </c>
      <c r="C3719" t="str">
        <f>_xlfn.XLOOKUP($B3719, STANDARDS!$A:$A, STANDARDS!$B:$B,,0,2)</f>
        <v>Krol Fm</v>
      </c>
      <c r="D3719" t="s">
        <v>1056</v>
      </c>
      <c r="E3719" t="s">
        <v>1078</v>
      </c>
      <c r="J3719" s="13">
        <v>530</v>
      </c>
      <c r="K3719" s="13">
        <v>13</v>
      </c>
      <c r="L3719" s="16" t="s">
        <v>1309</v>
      </c>
      <c r="M3719" t="s">
        <v>583</v>
      </c>
      <c r="O3719">
        <v>1</v>
      </c>
      <c r="P3719" t="s">
        <v>243</v>
      </c>
      <c r="Q3719">
        <v>-4</v>
      </c>
      <c r="S3719">
        <v>-27.2</v>
      </c>
      <c r="U3719" t="s">
        <v>245</v>
      </c>
      <c r="V3719">
        <v>1</v>
      </c>
      <c r="W3719" t="s">
        <v>1371</v>
      </c>
      <c r="X3719" t="s">
        <v>1378</v>
      </c>
    </row>
    <row r="3720" spans="1:24" x14ac:dyDescent="0.3">
      <c r="A3720">
        <v>4270</v>
      </c>
      <c r="B3720" s="15" t="s">
        <v>657</v>
      </c>
      <c r="C3720" t="str">
        <f>_xlfn.XLOOKUP($B3720, STANDARDS!$A:$A, STANDARDS!$B:$B,,0,2)</f>
        <v>Krol Fm</v>
      </c>
      <c r="D3720" t="s">
        <v>1056</v>
      </c>
      <c r="E3720" t="s">
        <v>1078</v>
      </c>
      <c r="J3720" s="13">
        <v>530</v>
      </c>
      <c r="K3720" s="13">
        <v>13</v>
      </c>
      <c r="L3720" s="16" t="s">
        <v>1309</v>
      </c>
      <c r="M3720" t="s">
        <v>583</v>
      </c>
      <c r="O3720">
        <v>0.7</v>
      </c>
      <c r="P3720" t="s">
        <v>243</v>
      </c>
      <c r="Q3720">
        <v>0.8</v>
      </c>
      <c r="S3720">
        <v>-28.9</v>
      </c>
      <c r="U3720" t="s">
        <v>245</v>
      </c>
      <c r="V3720">
        <v>1</v>
      </c>
      <c r="W3720" t="s">
        <v>1371</v>
      </c>
      <c r="X3720" t="s">
        <v>1378</v>
      </c>
    </row>
    <row r="3721" spans="1:24" x14ac:dyDescent="0.3">
      <c r="A3721">
        <v>4271</v>
      </c>
      <c r="B3721" s="15" t="s">
        <v>657</v>
      </c>
      <c r="C3721" t="str">
        <f>_xlfn.XLOOKUP($B3721, STANDARDS!$A:$A, STANDARDS!$B:$B,,0,2)</f>
        <v>Krol Fm</v>
      </c>
      <c r="D3721" t="s">
        <v>1056</v>
      </c>
      <c r="E3721" t="s">
        <v>1078</v>
      </c>
      <c r="J3721" s="13">
        <v>530</v>
      </c>
      <c r="K3721" s="13">
        <v>13</v>
      </c>
      <c r="L3721" s="16" t="s">
        <v>1309</v>
      </c>
      <c r="M3721" t="s">
        <v>583</v>
      </c>
      <c r="O3721">
        <v>0.6</v>
      </c>
      <c r="P3721" t="s">
        <v>243</v>
      </c>
      <c r="Q3721">
        <v>0.1</v>
      </c>
      <c r="S3721">
        <v>-28.7</v>
      </c>
      <c r="U3721" t="s">
        <v>245</v>
      </c>
      <c r="V3721">
        <v>1</v>
      </c>
      <c r="W3721" t="s">
        <v>1371</v>
      </c>
      <c r="X3721" t="s">
        <v>1378</v>
      </c>
    </row>
    <row r="3722" spans="1:24" x14ac:dyDescent="0.3">
      <c r="A3722">
        <v>4272</v>
      </c>
      <c r="B3722" s="15" t="s">
        <v>657</v>
      </c>
      <c r="C3722" t="str">
        <f>_xlfn.XLOOKUP($B3722, STANDARDS!$A:$A, STANDARDS!$B:$B,,0,2)</f>
        <v>Krol Fm</v>
      </c>
      <c r="D3722" t="s">
        <v>1056</v>
      </c>
      <c r="E3722" t="s">
        <v>1078</v>
      </c>
      <c r="J3722" s="13">
        <v>530</v>
      </c>
      <c r="K3722" s="13">
        <v>13</v>
      </c>
      <c r="L3722" s="16" t="s">
        <v>1309</v>
      </c>
      <c r="M3722" t="s">
        <v>583</v>
      </c>
      <c r="O3722">
        <v>0.3</v>
      </c>
      <c r="P3722" t="s">
        <v>243</v>
      </c>
      <c r="Q3722">
        <v>0.1</v>
      </c>
      <c r="S3722">
        <v>-27.9</v>
      </c>
      <c r="U3722" t="s">
        <v>245</v>
      </c>
      <c r="V3722">
        <v>1</v>
      </c>
      <c r="W3722" t="s">
        <v>1371</v>
      </c>
      <c r="X3722" t="s">
        <v>1378</v>
      </c>
    </row>
    <row r="3723" spans="1:24" x14ac:dyDescent="0.3">
      <c r="A3723">
        <v>4273</v>
      </c>
      <c r="B3723" s="15" t="s">
        <v>657</v>
      </c>
      <c r="C3723" t="str">
        <f>_xlfn.XLOOKUP($B3723, STANDARDS!$A:$A, STANDARDS!$B:$B,,0,2)</f>
        <v>Krol Fm</v>
      </c>
      <c r="D3723" t="s">
        <v>1056</v>
      </c>
      <c r="E3723" t="s">
        <v>1078</v>
      </c>
      <c r="J3723" s="13">
        <v>530</v>
      </c>
      <c r="K3723" s="13">
        <v>13</v>
      </c>
      <c r="L3723" s="16" t="s">
        <v>1309</v>
      </c>
      <c r="M3723" t="s">
        <v>583</v>
      </c>
      <c r="O3723">
        <v>1.2</v>
      </c>
      <c r="P3723" t="s">
        <v>243</v>
      </c>
      <c r="Q3723">
        <v>-4</v>
      </c>
      <c r="S3723">
        <v>-28.2</v>
      </c>
      <c r="U3723" t="s">
        <v>245</v>
      </c>
      <c r="V3723">
        <v>1</v>
      </c>
      <c r="W3723" t="s">
        <v>1371</v>
      </c>
      <c r="X3723" t="s">
        <v>1378</v>
      </c>
    </row>
    <row r="3724" spans="1:24" x14ac:dyDescent="0.3">
      <c r="A3724">
        <v>4274</v>
      </c>
      <c r="B3724" s="15" t="s">
        <v>657</v>
      </c>
      <c r="C3724" t="str">
        <f>_xlfn.XLOOKUP($B3724, STANDARDS!$A:$A, STANDARDS!$B:$B,,0,2)</f>
        <v>Krol Fm</v>
      </c>
      <c r="D3724" t="s">
        <v>1056</v>
      </c>
      <c r="E3724" t="s">
        <v>1078</v>
      </c>
      <c r="J3724" s="13">
        <v>530</v>
      </c>
      <c r="K3724" s="13">
        <v>13</v>
      </c>
      <c r="L3724" s="16" t="s">
        <v>1309</v>
      </c>
      <c r="M3724" t="s">
        <v>583</v>
      </c>
      <c r="O3724">
        <v>0.4</v>
      </c>
      <c r="P3724" t="s">
        <v>243</v>
      </c>
      <c r="Q3724">
        <v>0.3</v>
      </c>
      <c r="S3724">
        <v>-28.5</v>
      </c>
      <c r="U3724" t="s">
        <v>245</v>
      </c>
      <c r="V3724">
        <v>1</v>
      </c>
      <c r="W3724" t="s">
        <v>1371</v>
      </c>
      <c r="X3724" t="s">
        <v>1378</v>
      </c>
    </row>
    <row r="3725" spans="1:24" x14ac:dyDescent="0.3">
      <c r="A3725">
        <v>4275</v>
      </c>
      <c r="B3725" s="15" t="s">
        <v>657</v>
      </c>
      <c r="C3725" t="str">
        <f>_xlfn.XLOOKUP($B3725, STANDARDS!$A:$A, STANDARDS!$B:$B,,0,2)</f>
        <v>Krol Fm</v>
      </c>
      <c r="D3725" t="s">
        <v>1056</v>
      </c>
      <c r="E3725" t="s">
        <v>1078</v>
      </c>
      <c r="J3725" s="13">
        <v>530</v>
      </c>
      <c r="K3725" s="13">
        <v>13</v>
      </c>
      <c r="L3725" s="16" t="s">
        <v>1309</v>
      </c>
      <c r="M3725" t="s">
        <v>583</v>
      </c>
      <c r="O3725">
        <v>0.1</v>
      </c>
      <c r="P3725" t="s">
        <v>243</v>
      </c>
      <c r="Q3725">
        <v>-4</v>
      </c>
      <c r="S3725">
        <v>-27.2</v>
      </c>
      <c r="U3725" t="s">
        <v>245</v>
      </c>
      <c r="V3725">
        <v>1</v>
      </c>
      <c r="W3725" t="s">
        <v>1371</v>
      </c>
      <c r="X3725" t="s">
        <v>1378</v>
      </c>
    </row>
    <row r="3726" spans="1:24" x14ac:dyDescent="0.3">
      <c r="A3726">
        <v>4276</v>
      </c>
      <c r="B3726" s="15" t="s">
        <v>657</v>
      </c>
      <c r="C3726" t="str">
        <f>_xlfn.XLOOKUP($B3726, STANDARDS!$A:$A, STANDARDS!$B:$B,,0,2)</f>
        <v>Krol Fm</v>
      </c>
      <c r="D3726" t="s">
        <v>1056</v>
      </c>
      <c r="E3726" t="s">
        <v>1078</v>
      </c>
      <c r="J3726" s="13">
        <v>530</v>
      </c>
      <c r="K3726" s="13">
        <v>13</v>
      </c>
      <c r="L3726" s="16" t="s">
        <v>1309</v>
      </c>
      <c r="M3726" t="s">
        <v>583</v>
      </c>
      <c r="O3726">
        <v>0.1</v>
      </c>
      <c r="P3726" t="s">
        <v>243</v>
      </c>
      <c r="Q3726">
        <v>0.5</v>
      </c>
      <c r="S3726">
        <v>-28.4</v>
      </c>
      <c r="U3726" t="s">
        <v>245</v>
      </c>
      <c r="V3726">
        <v>1</v>
      </c>
      <c r="W3726" t="s">
        <v>1371</v>
      </c>
      <c r="X3726" t="s">
        <v>1378</v>
      </c>
    </row>
    <row r="3727" spans="1:24" x14ac:dyDescent="0.3">
      <c r="A3727">
        <v>4277</v>
      </c>
      <c r="B3727" s="15" t="s">
        <v>658</v>
      </c>
      <c r="C3727" t="str">
        <f>_xlfn.XLOOKUP($B3727, STANDARDS!$A:$A, STANDARDS!$B:$B,,0,2)</f>
        <v>Treghorkha Fm</v>
      </c>
      <c r="D3727" t="s">
        <v>1057</v>
      </c>
      <c r="E3727" t="s">
        <v>1079</v>
      </c>
      <c r="J3727" s="13">
        <v>1300</v>
      </c>
      <c r="K3727" s="13"/>
      <c r="L3727" s="16"/>
      <c r="M3727" t="s">
        <v>1335</v>
      </c>
      <c r="P3727" t="s">
        <v>243</v>
      </c>
      <c r="Q3727">
        <v>-0.6</v>
      </c>
      <c r="V3727">
        <v>1</v>
      </c>
      <c r="W3727" t="s">
        <v>1371</v>
      </c>
      <c r="X3727" t="s">
        <v>1379</v>
      </c>
    </row>
    <row r="3728" spans="1:24" x14ac:dyDescent="0.3">
      <c r="A3728">
        <v>4278</v>
      </c>
      <c r="B3728" s="15" t="s">
        <v>659</v>
      </c>
      <c r="C3728" t="str">
        <f>_xlfn.XLOOKUP($B3728, STANDARDS!$A:$A, STANDARDS!$B:$B,,0,2)</f>
        <v>Sveltyi Fm</v>
      </c>
      <c r="D3728" t="s">
        <v>1057</v>
      </c>
      <c r="E3728" t="s">
        <v>1079</v>
      </c>
      <c r="J3728" s="13">
        <v>1270</v>
      </c>
      <c r="K3728" s="13"/>
      <c r="L3728" s="16"/>
      <c r="M3728" t="s">
        <v>583</v>
      </c>
      <c r="P3728" t="s">
        <v>243</v>
      </c>
      <c r="Q3728">
        <v>0.4</v>
      </c>
      <c r="V3728">
        <v>1</v>
      </c>
      <c r="W3728" t="s">
        <v>1371</v>
      </c>
      <c r="X3728" t="s">
        <v>1379</v>
      </c>
    </row>
    <row r="3729" spans="1:24" x14ac:dyDescent="0.3">
      <c r="A3729">
        <v>4279</v>
      </c>
      <c r="B3729" s="15" t="s">
        <v>659</v>
      </c>
      <c r="C3729" t="str">
        <f>_xlfn.XLOOKUP($B3729, STANDARDS!$A:$A, STANDARDS!$B:$B,,0,2)</f>
        <v>Sveltyi Fm</v>
      </c>
      <c r="D3729" t="s">
        <v>1057</v>
      </c>
      <c r="E3729" t="s">
        <v>1079</v>
      </c>
      <c r="J3729" s="13">
        <v>1270</v>
      </c>
      <c r="K3729" s="13"/>
      <c r="L3729" s="16"/>
      <c r="M3729" t="s">
        <v>583</v>
      </c>
      <c r="P3729" t="s">
        <v>243</v>
      </c>
      <c r="Q3729">
        <v>1.1000000000000001</v>
      </c>
      <c r="V3729">
        <v>1</v>
      </c>
      <c r="W3729" t="s">
        <v>1371</v>
      </c>
      <c r="X3729" t="s">
        <v>1379</v>
      </c>
    </row>
    <row r="3730" spans="1:24" x14ac:dyDescent="0.3">
      <c r="A3730">
        <v>4280</v>
      </c>
      <c r="B3730" s="15" t="s">
        <v>659</v>
      </c>
      <c r="C3730" t="str">
        <f>_xlfn.XLOOKUP($B3730, STANDARDS!$A:$A, STANDARDS!$B:$B,,0,2)</f>
        <v>Sveltyi Fm</v>
      </c>
      <c r="D3730" t="s">
        <v>1057</v>
      </c>
      <c r="E3730" t="s">
        <v>1079</v>
      </c>
      <c r="J3730" s="13">
        <v>1270</v>
      </c>
      <c r="K3730" s="13"/>
      <c r="L3730" s="16"/>
      <c r="M3730" t="s">
        <v>583</v>
      </c>
      <c r="P3730" t="s">
        <v>243</v>
      </c>
      <c r="Q3730">
        <v>-0.4</v>
      </c>
      <c r="V3730">
        <v>1</v>
      </c>
      <c r="W3730" t="s">
        <v>1371</v>
      </c>
      <c r="X3730" t="s">
        <v>1379</v>
      </c>
    </row>
    <row r="3731" spans="1:24" x14ac:dyDescent="0.3">
      <c r="A3731">
        <v>4281</v>
      </c>
      <c r="B3731" s="15" t="s">
        <v>659</v>
      </c>
      <c r="C3731" t="str">
        <f>_xlfn.XLOOKUP($B3731, STANDARDS!$A:$A, STANDARDS!$B:$B,,0,2)</f>
        <v>Sveltyi Fm</v>
      </c>
      <c r="D3731" t="s">
        <v>1057</v>
      </c>
      <c r="E3731" t="s">
        <v>1079</v>
      </c>
      <c r="J3731" s="13">
        <v>1270</v>
      </c>
      <c r="K3731" s="13"/>
      <c r="L3731" s="16"/>
      <c r="M3731" t="s">
        <v>583</v>
      </c>
      <c r="P3731" t="s">
        <v>243</v>
      </c>
      <c r="Q3731">
        <v>0.4</v>
      </c>
      <c r="V3731">
        <v>1</v>
      </c>
      <c r="W3731" t="s">
        <v>1371</v>
      </c>
      <c r="X3731" t="s">
        <v>1379</v>
      </c>
    </row>
    <row r="3732" spans="1:24" x14ac:dyDescent="0.3">
      <c r="A3732">
        <v>4282</v>
      </c>
      <c r="B3732" s="15" t="s">
        <v>659</v>
      </c>
      <c r="C3732" t="str">
        <f>_xlfn.XLOOKUP($B3732, STANDARDS!$A:$A, STANDARDS!$B:$B,,0,2)</f>
        <v>Sveltyi Fm</v>
      </c>
      <c r="D3732" t="s">
        <v>1057</v>
      </c>
      <c r="E3732" t="s">
        <v>1079</v>
      </c>
      <c r="J3732" s="13">
        <v>1270</v>
      </c>
      <c r="K3732" s="13"/>
      <c r="L3732" s="16"/>
      <c r="M3732" t="s">
        <v>583</v>
      </c>
      <c r="P3732" t="s">
        <v>243</v>
      </c>
      <c r="Q3732">
        <v>0.9</v>
      </c>
      <c r="V3732">
        <v>1</v>
      </c>
      <c r="W3732" t="s">
        <v>1371</v>
      </c>
      <c r="X3732" t="s">
        <v>1379</v>
      </c>
    </row>
    <row r="3733" spans="1:24" x14ac:dyDescent="0.3">
      <c r="A3733">
        <v>4283</v>
      </c>
      <c r="B3733" s="15" t="s">
        <v>659</v>
      </c>
      <c r="C3733" t="str">
        <f>_xlfn.XLOOKUP($B3733, STANDARDS!$A:$A, STANDARDS!$B:$B,,0,2)</f>
        <v>Sveltyi Fm</v>
      </c>
      <c r="D3733" t="s">
        <v>1057</v>
      </c>
      <c r="E3733" t="s">
        <v>1079</v>
      </c>
      <c r="J3733" s="13">
        <v>1270</v>
      </c>
      <c r="K3733" s="13"/>
      <c r="L3733" s="16"/>
      <c r="M3733" t="s">
        <v>583</v>
      </c>
      <c r="P3733" t="s">
        <v>243</v>
      </c>
      <c r="Q3733">
        <v>0.8</v>
      </c>
      <c r="V3733">
        <v>1</v>
      </c>
      <c r="W3733" t="s">
        <v>1371</v>
      </c>
      <c r="X3733" t="s">
        <v>1379</v>
      </c>
    </row>
    <row r="3734" spans="1:24" x14ac:dyDescent="0.3">
      <c r="A3734">
        <v>4284</v>
      </c>
      <c r="B3734" s="15" t="s">
        <v>659</v>
      </c>
      <c r="C3734" t="str">
        <f>_xlfn.XLOOKUP($B3734, STANDARDS!$A:$A, STANDARDS!$B:$B,,0,2)</f>
        <v>Sveltyi Fm</v>
      </c>
      <c r="D3734" t="s">
        <v>1057</v>
      </c>
      <c r="E3734" t="s">
        <v>1079</v>
      </c>
      <c r="J3734" s="13">
        <v>1270</v>
      </c>
      <c r="K3734" s="13"/>
      <c r="L3734" s="16"/>
      <c r="M3734" t="s">
        <v>583</v>
      </c>
      <c r="P3734" t="s">
        <v>243</v>
      </c>
      <c r="Q3734">
        <v>0.5</v>
      </c>
      <c r="V3734">
        <v>1</v>
      </c>
      <c r="W3734" t="s">
        <v>1371</v>
      </c>
      <c r="X3734" t="s">
        <v>1379</v>
      </c>
    </row>
    <row r="3735" spans="1:24" x14ac:dyDescent="0.3">
      <c r="A3735">
        <v>4285</v>
      </c>
      <c r="B3735" s="15" t="s">
        <v>659</v>
      </c>
      <c r="C3735" t="str">
        <f>_xlfn.XLOOKUP($B3735, STANDARDS!$A:$A, STANDARDS!$B:$B,,0,2)</f>
        <v>Sveltyi Fm</v>
      </c>
      <c r="D3735" t="s">
        <v>1057</v>
      </c>
      <c r="E3735" t="s">
        <v>1079</v>
      </c>
      <c r="J3735" s="13">
        <v>1270</v>
      </c>
      <c r="K3735" s="13"/>
      <c r="L3735" s="16"/>
      <c r="M3735" t="s">
        <v>583</v>
      </c>
      <c r="P3735" t="s">
        <v>243</v>
      </c>
      <c r="Q3735">
        <v>-0.4</v>
      </c>
      <c r="V3735">
        <v>1</v>
      </c>
      <c r="W3735" t="s">
        <v>1371</v>
      </c>
      <c r="X3735" t="s">
        <v>1379</v>
      </c>
    </row>
    <row r="3736" spans="1:24" x14ac:dyDescent="0.3">
      <c r="A3736">
        <v>4286</v>
      </c>
      <c r="B3736" s="15" t="s">
        <v>659</v>
      </c>
      <c r="C3736" t="str">
        <f>_xlfn.XLOOKUP($B3736, STANDARDS!$A:$A, STANDARDS!$B:$B,,0,2)</f>
        <v>Sveltyi Fm</v>
      </c>
      <c r="D3736" t="s">
        <v>1057</v>
      </c>
      <c r="E3736" t="s">
        <v>1079</v>
      </c>
      <c r="J3736" s="13">
        <v>1270</v>
      </c>
      <c r="K3736" s="13"/>
      <c r="L3736" s="16"/>
      <c r="M3736" t="s">
        <v>583</v>
      </c>
      <c r="P3736" t="s">
        <v>243</v>
      </c>
      <c r="Q3736">
        <v>0.4</v>
      </c>
      <c r="V3736">
        <v>1</v>
      </c>
      <c r="W3736" t="s">
        <v>1371</v>
      </c>
      <c r="X3736" t="s">
        <v>1379</v>
      </c>
    </row>
    <row r="3737" spans="1:24" x14ac:dyDescent="0.3">
      <c r="A3737">
        <v>4287</v>
      </c>
      <c r="B3737" s="15" t="s">
        <v>659</v>
      </c>
      <c r="C3737" t="str">
        <f>_xlfn.XLOOKUP($B3737, STANDARDS!$A:$A, STANDARDS!$B:$B,,0,2)</f>
        <v>Sveltyi Fm</v>
      </c>
      <c r="D3737" t="s">
        <v>1057</v>
      </c>
      <c r="E3737" t="s">
        <v>1079</v>
      </c>
      <c r="J3737" s="13">
        <v>1270</v>
      </c>
      <c r="K3737" s="13"/>
      <c r="L3737" s="16"/>
      <c r="M3737" t="s">
        <v>583</v>
      </c>
      <c r="P3737" t="s">
        <v>243</v>
      </c>
      <c r="Q3737">
        <v>0.6</v>
      </c>
      <c r="V3737">
        <v>1</v>
      </c>
      <c r="W3737" t="s">
        <v>1371</v>
      </c>
      <c r="X3737" t="s">
        <v>1379</v>
      </c>
    </row>
    <row r="3738" spans="1:24" x14ac:dyDescent="0.3">
      <c r="A3738">
        <v>4288</v>
      </c>
      <c r="B3738" s="15" t="s">
        <v>659</v>
      </c>
      <c r="C3738" t="str">
        <f>_xlfn.XLOOKUP($B3738, STANDARDS!$A:$A, STANDARDS!$B:$B,,0,2)</f>
        <v>Sveltyi Fm</v>
      </c>
      <c r="D3738" t="s">
        <v>1057</v>
      </c>
      <c r="E3738" t="s">
        <v>1079</v>
      </c>
      <c r="J3738" s="13">
        <v>1270</v>
      </c>
      <c r="K3738" s="13"/>
      <c r="L3738" s="16"/>
      <c r="M3738" t="s">
        <v>583</v>
      </c>
      <c r="P3738" t="s">
        <v>243</v>
      </c>
      <c r="Q3738">
        <v>0.5</v>
      </c>
      <c r="V3738">
        <v>1</v>
      </c>
      <c r="W3738" t="s">
        <v>1371</v>
      </c>
      <c r="X3738" t="s">
        <v>1379</v>
      </c>
    </row>
    <row r="3739" spans="1:24" x14ac:dyDescent="0.3">
      <c r="A3739">
        <v>4289</v>
      </c>
      <c r="B3739" s="15" t="s">
        <v>659</v>
      </c>
      <c r="C3739" t="str">
        <f>_xlfn.XLOOKUP($B3739, STANDARDS!$A:$A, STANDARDS!$B:$B,,0,2)</f>
        <v>Sveltyi Fm</v>
      </c>
      <c r="D3739" t="s">
        <v>1057</v>
      </c>
      <c r="E3739" t="s">
        <v>1079</v>
      </c>
      <c r="J3739" s="13">
        <v>1270</v>
      </c>
      <c r="K3739" s="13"/>
      <c r="L3739" s="16"/>
      <c r="M3739" t="s">
        <v>583</v>
      </c>
      <c r="P3739" t="s">
        <v>243</v>
      </c>
      <c r="Q3739">
        <v>-0.6</v>
      </c>
      <c r="V3739">
        <v>1</v>
      </c>
      <c r="W3739" t="s">
        <v>1371</v>
      </c>
      <c r="X3739" t="s">
        <v>1379</v>
      </c>
    </row>
    <row r="3740" spans="1:24" x14ac:dyDescent="0.3">
      <c r="A3740">
        <v>4290</v>
      </c>
      <c r="B3740" s="15" t="s">
        <v>659</v>
      </c>
      <c r="C3740" t="str">
        <f>_xlfn.XLOOKUP($B3740, STANDARDS!$A:$A, STANDARDS!$B:$B,,0,2)</f>
        <v>Sveltyi Fm</v>
      </c>
      <c r="D3740" t="s">
        <v>1057</v>
      </c>
      <c r="E3740" t="s">
        <v>1079</v>
      </c>
      <c r="J3740" s="13">
        <v>1270</v>
      </c>
      <c r="K3740" s="13"/>
      <c r="L3740" s="16"/>
      <c r="M3740" t="s">
        <v>583</v>
      </c>
      <c r="P3740" t="s">
        <v>243</v>
      </c>
      <c r="Q3740">
        <v>-0.1</v>
      </c>
      <c r="V3740">
        <v>1</v>
      </c>
      <c r="W3740" t="s">
        <v>1371</v>
      </c>
      <c r="X3740" t="s">
        <v>1379</v>
      </c>
    </row>
    <row r="3741" spans="1:24" x14ac:dyDescent="0.3">
      <c r="A3741">
        <v>4291</v>
      </c>
      <c r="B3741" s="15" t="s">
        <v>659</v>
      </c>
      <c r="C3741" t="str">
        <f>_xlfn.XLOOKUP($B3741, STANDARDS!$A:$A, STANDARDS!$B:$B,,0,2)</f>
        <v>Sveltyi Fm</v>
      </c>
      <c r="D3741" t="s">
        <v>1057</v>
      </c>
      <c r="E3741" t="s">
        <v>1079</v>
      </c>
      <c r="J3741" s="13">
        <v>1270</v>
      </c>
      <c r="K3741" s="13"/>
      <c r="L3741" s="16"/>
      <c r="M3741" t="s">
        <v>583</v>
      </c>
      <c r="P3741" t="s">
        <v>243</v>
      </c>
      <c r="Q3741">
        <v>-1.1000000000000001</v>
      </c>
      <c r="V3741">
        <v>1</v>
      </c>
      <c r="W3741" t="s">
        <v>1371</v>
      </c>
      <c r="X3741" t="s">
        <v>1379</v>
      </c>
    </row>
    <row r="3742" spans="1:24" x14ac:dyDescent="0.3">
      <c r="A3742">
        <v>4292</v>
      </c>
      <c r="B3742" s="15" t="s">
        <v>659</v>
      </c>
      <c r="C3742" t="str">
        <f>_xlfn.XLOOKUP($B3742, STANDARDS!$A:$A, STANDARDS!$B:$B,,0,2)</f>
        <v>Sveltyi Fm</v>
      </c>
      <c r="D3742" t="s">
        <v>1057</v>
      </c>
      <c r="E3742" t="s">
        <v>1079</v>
      </c>
      <c r="J3742" s="13">
        <v>1270</v>
      </c>
      <c r="K3742" s="13"/>
      <c r="L3742" s="16"/>
      <c r="M3742" t="s">
        <v>583</v>
      </c>
      <c r="P3742" t="s">
        <v>243</v>
      </c>
      <c r="Q3742">
        <v>0.7</v>
      </c>
      <c r="V3742">
        <v>1</v>
      </c>
      <c r="W3742" t="s">
        <v>1371</v>
      </c>
      <c r="X3742" t="s">
        <v>1379</v>
      </c>
    </row>
    <row r="3743" spans="1:24" x14ac:dyDescent="0.3">
      <c r="A3743">
        <v>4293</v>
      </c>
      <c r="B3743" s="15" t="s">
        <v>659</v>
      </c>
      <c r="C3743" t="str">
        <f>_xlfn.XLOOKUP($B3743, STANDARDS!$A:$A, STANDARDS!$B:$B,,0,2)</f>
        <v>Sveltyi Fm</v>
      </c>
      <c r="D3743" t="s">
        <v>1057</v>
      </c>
      <c r="E3743" t="s">
        <v>1079</v>
      </c>
      <c r="J3743" s="13">
        <v>1270</v>
      </c>
      <c r="K3743" s="13"/>
      <c r="L3743" s="16"/>
      <c r="M3743" t="s">
        <v>583</v>
      </c>
      <c r="P3743" t="s">
        <v>243</v>
      </c>
      <c r="Q3743">
        <v>-0.5</v>
      </c>
      <c r="V3743">
        <v>1</v>
      </c>
      <c r="W3743" t="s">
        <v>1371</v>
      </c>
      <c r="X3743" t="s">
        <v>1379</v>
      </c>
    </row>
    <row r="3744" spans="1:24" x14ac:dyDescent="0.3">
      <c r="A3744">
        <v>4294</v>
      </c>
      <c r="B3744" s="15" t="s">
        <v>659</v>
      </c>
      <c r="C3744" t="str">
        <f>_xlfn.XLOOKUP($B3744, STANDARDS!$A:$A, STANDARDS!$B:$B,,0,2)</f>
        <v>Sveltyi Fm</v>
      </c>
      <c r="D3744" t="s">
        <v>1057</v>
      </c>
      <c r="E3744" t="s">
        <v>1079</v>
      </c>
      <c r="J3744" s="13">
        <v>1270</v>
      </c>
      <c r="K3744" s="13"/>
      <c r="L3744" s="16"/>
      <c r="M3744" t="s">
        <v>583</v>
      </c>
      <c r="P3744" t="s">
        <v>243</v>
      </c>
      <c r="Q3744">
        <v>-0.3</v>
      </c>
      <c r="V3744">
        <v>1</v>
      </c>
      <c r="W3744" t="s">
        <v>1371</v>
      </c>
      <c r="X3744" t="s">
        <v>1379</v>
      </c>
    </row>
    <row r="3745" spans="1:24" x14ac:dyDescent="0.3">
      <c r="A3745">
        <v>4295</v>
      </c>
      <c r="B3745" s="15" t="s">
        <v>658</v>
      </c>
      <c r="C3745" t="str">
        <f>_xlfn.XLOOKUP($B3745, STANDARDS!$A:$A, STANDARDS!$B:$B,,0,2)</f>
        <v>Treghorkha Fm</v>
      </c>
      <c r="D3745" t="s">
        <v>1057</v>
      </c>
      <c r="E3745" t="s">
        <v>1079</v>
      </c>
      <c r="J3745" s="13">
        <v>1300</v>
      </c>
      <c r="K3745" s="13"/>
      <c r="L3745" s="16"/>
      <c r="M3745" t="s">
        <v>583</v>
      </c>
      <c r="P3745" t="s">
        <v>243</v>
      </c>
      <c r="Q3745">
        <v>-3.1</v>
      </c>
      <c r="V3745">
        <v>1</v>
      </c>
      <c r="W3745" t="s">
        <v>1371</v>
      </c>
      <c r="X3745" t="s">
        <v>1379</v>
      </c>
    </row>
    <row r="3746" spans="1:24" x14ac:dyDescent="0.3">
      <c r="A3746">
        <v>4296</v>
      </c>
      <c r="B3746" s="15" t="s">
        <v>658</v>
      </c>
      <c r="C3746" t="str">
        <f>_xlfn.XLOOKUP($B3746, STANDARDS!$A:$A, STANDARDS!$B:$B,,0,2)</f>
        <v>Treghorkha Fm</v>
      </c>
      <c r="D3746" t="s">
        <v>1057</v>
      </c>
      <c r="E3746" t="s">
        <v>1079</v>
      </c>
      <c r="J3746" s="13">
        <v>1300</v>
      </c>
      <c r="K3746" s="13"/>
      <c r="L3746" s="16"/>
      <c r="M3746" t="s">
        <v>583</v>
      </c>
      <c r="P3746" t="s">
        <v>243</v>
      </c>
      <c r="Q3746">
        <v>-2.8</v>
      </c>
      <c r="V3746">
        <v>1</v>
      </c>
      <c r="W3746" t="s">
        <v>1371</v>
      </c>
      <c r="X3746" t="s">
        <v>1379</v>
      </c>
    </row>
    <row r="3747" spans="1:24" x14ac:dyDescent="0.3">
      <c r="A3747">
        <v>4297</v>
      </c>
      <c r="B3747" s="15" t="s">
        <v>658</v>
      </c>
      <c r="C3747" t="str">
        <f>_xlfn.XLOOKUP($B3747, STANDARDS!$A:$A, STANDARDS!$B:$B,,0,2)</f>
        <v>Treghorkha Fm</v>
      </c>
      <c r="D3747" t="s">
        <v>1057</v>
      </c>
      <c r="E3747" t="s">
        <v>1079</v>
      </c>
      <c r="J3747" s="13">
        <v>1300</v>
      </c>
      <c r="K3747" s="13"/>
      <c r="L3747" s="16"/>
      <c r="M3747" t="s">
        <v>583</v>
      </c>
      <c r="P3747" t="s">
        <v>243</v>
      </c>
      <c r="Q3747">
        <v>-0.3</v>
      </c>
      <c r="V3747">
        <v>1</v>
      </c>
      <c r="W3747" t="s">
        <v>1371</v>
      </c>
      <c r="X3747" t="s">
        <v>1379</v>
      </c>
    </row>
    <row r="3748" spans="1:24" x14ac:dyDescent="0.3">
      <c r="A3748">
        <v>4298</v>
      </c>
      <c r="B3748" s="15" t="s">
        <v>658</v>
      </c>
      <c r="C3748" t="str">
        <f>_xlfn.XLOOKUP($B3748, STANDARDS!$A:$A, STANDARDS!$B:$B,,0,2)</f>
        <v>Treghorkha Fm</v>
      </c>
      <c r="D3748" t="s">
        <v>1057</v>
      </c>
      <c r="E3748" t="s">
        <v>1079</v>
      </c>
      <c r="J3748" s="13">
        <v>1300</v>
      </c>
      <c r="K3748" s="13"/>
      <c r="L3748" s="16"/>
      <c r="M3748" t="s">
        <v>583</v>
      </c>
      <c r="P3748" t="s">
        <v>243</v>
      </c>
      <c r="Q3748">
        <v>-1</v>
      </c>
      <c r="V3748">
        <v>1</v>
      </c>
      <c r="W3748" t="s">
        <v>1371</v>
      </c>
      <c r="X3748" t="s">
        <v>1379</v>
      </c>
    </row>
    <row r="3749" spans="1:24" x14ac:dyDescent="0.3">
      <c r="A3749">
        <v>4299</v>
      </c>
      <c r="B3749" s="15" t="s">
        <v>658</v>
      </c>
      <c r="C3749" t="str">
        <f>_xlfn.XLOOKUP($B3749, STANDARDS!$A:$A, STANDARDS!$B:$B,,0,2)</f>
        <v>Treghorkha Fm</v>
      </c>
      <c r="D3749" t="s">
        <v>1057</v>
      </c>
      <c r="E3749" t="s">
        <v>1079</v>
      </c>
      <c r="J3749" s="13">
        <v>1300</v>
      </c>
      <c r="K3749" s="13"/>
      <c r="L3749" s="16"/>
      <c r="M3749" t="s">
        <v>583</v>
      </c>
      <c r="P3749" t="s">
        <v>243</v>
      </c>
      <c r="Q3749">
        <v>-1</v>
      </c>
      <c r="V3749">
        <v>1</v>
      </c>
      <c r="W3749" t="s">
        <v>1371</v>
      </c>
      <c r="X3749" t="s">
        <v>1379</v>
      </c>
    </row>
    <row r="3750" spans="1:24" x14ac:dyDescent="0.3">
      <c r="A3750">
        <v>4300</v>
      </c>
      <c r="B3750" s="15" t="s">
        <v>660</v>
      </c>
      <c r="C3750" t="str">
        <f>_xlfn.XLOOKUP($B3750, STANDARDS!$A:$A, STANDARDS!$B:$B,,0,2)</f>
        <v>Neryuen Fm</v>
      </c>
      <c r="D3750" t="s">
        <v>1057</v>
      </c>
      <c r="E3750" t="s">
        <v>1080</v>
      </c>
      <c r="J3750" s="13">
        <v>1025</v>
      </c>
      <c r="K3750" s="13"/>
      <c r="L3750" s="16"/>
      <c r="M3750" t="s">
        <v>1335</v>
      </c>
      <c r="P3750" t="s">
        <v>243</v>
      </c>
      <c r="Q3750">
        <v>2.6</v>
      </c>
      <c r="V3750">
        <v>1</v>
      </c>
      <c r="W3750" t="s">
        <v>1371</v>
      </c>
      <c r="X3750" t="s">
        <v>1379</v>
      </c>
    </row>
    <row r="3751" spans="1:24" x14ac:dyDescent="0.3">
      <c r="A3751">
        <v>4301</v>
      </c>
      <c r="B3751" s="15" t="s">
        <v>661</v>
      </c>
      <c r="C3751" t="str">
        <f>_xlfn.XLOOKUP($B3751, STANDARDS!$A:$A, STANDARDS!$B:$B,,0,2)</f>
        <v>Malgina Fm</v>
      </c>
      <c r="D3751" t="s">
        <v>1057</v>
      </c>
      <c r="E3751" t="s">
        <v>1079</v>
      </c>
      <c r="J3751" s="13">
        <v>1100</v>
      </c>
      <c r="K3751" s="13"/>
      <c r="L3751" s="16"/>
      <c r="M3751" t="s">
        <v>1335</v>
      </c>
      <c r="P3751" t="s">
        <v>243</v>
      </c>
      <c r="Q3751">
        <v>-0.3</v>
      </c>
      <c r="V3751">
        <v>1</v>
      </c>
      <c r="W3751" t="s">
        <v>1371</v>
      </c>
      <c r="X3751" t="s">
        <v>1379</v>
      </c>
    </row>
    <row r="3752" spans="1:24" x14ac:dyDescent="0.3">
      <c r="A3752">
        <v>4302</v>
      </c>
      <c r="B3752" s="15" t="s">
        <v>662</v>
      </c>
      <c r="C3752" t="str">
        <f>_xlfn.XLOOKUP($B3752, STANDARDS!$A:$A, STANDARDS!$B:$B,,0,2)</f>
        <v>Linok Fm</v>
      </c>
      <c r="D3752" t="s">
        <v>1057</v>
      </c>
      <c r="E3752" t="s">
        <v>1081</v>
      </c>
      <c r="J3752" s="13">
        <v>1100</v>
      </c>
      <c r="K3752" s="13">
        <v>300</v>
      </c>
      <c r="L3752" s="16" t="s">
        <v>1310</v>
      </c>
      <c r="M3752" t="s">
        <v>1335</v>
      </c>
      <c r="P3752" t="s">
        <v>243</v>
      </c>
      <c r="Q3752">
        <v>-0.1</v>
      </c>
      <c r="V3752">
        <v>1</v>
      </c>
      <c r="W3752" t="s">
        <v>1371</v>
      </c>
      <c r="X3752" t="s">
        <v>1379</v>
      </c>
    </row>
    <row r="3753" spans="1:24" x14ac:dyDescent="0.3">
      <c r="A3753">
        <v>4303</v>
      </c>
      <c r="B3753" s="15" t="s">
        <v>661</v>
      </c>
      <c r="C3753" t="str">
        <f>_xlfn.XLOOKUP($B3753, STANDARDS!$A:$A, STANDARDS!$B:$B,,0,2)</f>
        <v>Malgina Fm</v>
      </c>
      <c r="D3753" t="s">
        <v>1057</v>
      </c>
      <c r="E3753" t="s">
        <v>1079</v>
      </c>
      <c r="J3753" s="13">
        <v>1100</v>
      </c>
      <c r="K3753" s="13"/>
      <c r="L3753" s="16"/>
      <c r="M3753" t="s">
        <v>1335</v>
      </c>
      <c r="P3753" t="s">
        <v>243</v>
      </c>
      <c r="Q3753">
        <v>-0.3</v>
      </c>
      <c r="V3753">
        <v>1</v>
      </c>
      <c r="W3753" t="s">
        <v>1371</v>
      </c>
      <c r="X3753" t="s">
        <v>1379</v>
      </c>
    </row>
    <row r="3754" spans="1:24" x14ac:dyDescent="0.3">
      <c r="A3754">
        <v>4304</v>
      </c>
      <c r="B3754" s="15" t="s">
        <v>662</v>
      </c>
      <c r="C3754" t="str">
        <f>_xlfn.XLOOKUP($B3754, STANDARDS!$A:$A, STANDARDS!$B:$B,,0,2)</f>
        <v>Linok Fm</v>
      </c>
      <c r="D3754" t="s">
        <v>1057</v>
      </c>
      <c r="E3754" t="s">
        <v>1081</v>
      </c>
      <c r="J3754" s="13">
        <v>1100</v>
      </c>
      <c r="K3754" s="13">
        <v>300</v>
      </c>
      <c r="L3754" s="16" t="s">
        <v>1310</v>
      </c>
      <c r="M3754" t="s">
        <v>1335</v>
      </c>
      <c r="P3754" t="s">
        <v>243</v>
      </c>
      <c r="Q3754">
        <v>-0.1</v>
      </c>
      <c r="V3754">
        <v>1</v>
      </c>
      <c r="W3754" t="s">
        <v>1371</v>
      </c>
      <c r="X3754" t="s">
        <v>1379</v>
      </c>
    </row>
    <row r="3755" spans="1:24" x14ac:dyDescent="0.3">
      <c r="A3755">
        <v>4305</v>
      </c>
      <c r="B3755" s="15" t="s">
        <v>662</v>
      </c>
      <c r="C3755" t="str">
        <f>_xlfn.XLOOKUP($B3755, STANDARDS!$A:$A, STANDARDS!$B:$B,,0,2)</f>
        <v>Linok Fm</v>
      </c>
      <c r="D3755" t="s">
        <v>1057</v>
      </c>
      <c r="E3755" t="s">
        <v>1081</v>
      </c>
      <c r="J3755" s="13">
        <v>1100</v>
      </c>
      <c r="K3755" s="13">
        <v>300</v>
      </c>
      <c r="L3755" s="16" t="s">
        <v>1310</v>
      </c>
      <c r="M3755" t="s">
        <v>1335</v>
      </c>
      <c r="P3755" t="s">
        <v>243</v>
      </c>
      <c r="Q3755">
        <v>-1.9</v>
      </c>
      <c r="V3755">
        <v>1</v>
      </c>
      <c r="W3755" t="s">
        <v>1371</v>
      </c>
      <c r="X3755" t="s">
        <v>1379</v>
      </c>
    </row>
    <row r="3756" spans="1:24" x14ac:dyDescent="0.3">
      <c r="A3756">
        <v>4306</v>
      </c>
      <c r="B3756" s="15" t="s">
        <v>662</v>
      </c>
      <c r="C3756" t="str">
        <f>_xlfn.XLOOKUP($B3756, STANDARDS!$A:$A, STANDARDS!$B:$B,,0,2)</f>
        <v>Linok Fm</v>
      </c>
      <c r="D3756" t="s">
        <v>1057</v>
      </c>
      <c r="E3756" t="s">
        <v>1081</v>
      </c>
      <c r="J3756" s="13">
        <v>1100</v>
      </c>
      <c r="K3756" s="13">
        <v>300</v>
      </c>
      <c r="L3756" s="16" t="s">
        <v>1310</v>
      </c>
      <c r="M3756" t="s">
        <v>1335</v>
      </c>
      <c r="P3756" t="s">
        <v>243</v>
      </c>
      <c r="Q3756">
        <v>-1</v>
      </c>
      <c r="V3756">
        <v>1</v>
      </c>
      <c r="W3756" t="s">
        <v>1371</v>
      </c>
      <c r="X3756" t="s">
        <v>1379</v>
      </c>
    </row>
    <row r="3757" spans="1:24" x14ac:dyDescent="0.3">
      <c r="A3757">
        <v>4307</v>
      </c>
      <c r="B3757" s="15" t="s">
        <v>662</v>
      </c>
      <c r="C3757" t="str">
        <f>_xlfn.XLOOKUP($B3757, STANDARDS!$A:$A, STANDARDS!$B:$B,,0,2)</f>
        <v>Linok Fm</v>
      </c>
      <c r="D3757" t="s">
        <v>1057</v>
      </c>
      <c r="E3757" t="s">
        <v>1081</v>
      </c>
      <c r="J3757" s="13">
        <v>1100</v>
      </c>
      <c r="K3757" s="13">
        <v>300</v>
      </c>
      <c r="L3757" s="16" t="s">
        <v>1310</v>
      </c>
      <c r="M3757" t="s">
        <v>1335</v>
      </c>
      <c r="P3757" t="s">
        <v>243</v>
      </c>
      <c r="Q3757">
        <v>-1.1000000000000001</v>
      </c>
      <c r="V3757">
        <v>1</v>
      </c>
      <c r="W3757" t="s">
        <v>1371</v>
      </c>
      <c r="X3757" t="s">
        <v>1379</v>
      </c>
    </row>
    <row r="3758" spans="1:24" x14ac:dyDescent="0.3">
      <c r="A3758">
        <v>4308</v>
      </c>
      <c r="B3758" s="15" t="s">
        <v>661</v>
      </c>
      <c r="C3758" t="str">
        <f>_xlfn.XLOOKUP($B3758, STANDARDS!$A:$A, STANDARDS!$B:$B,,0,2)</f>
        <v>Malgina Fm</v>
      </c>
      <c r="D3758" t="s">
        <v>1057</v>
      </c>
      <c r="E3758" t="s">
        <v>1079</v>
      </c>
      <c r="J3758" s="13">
        <v>1100</v>
      </c>
      <c r="K3758" s="13"/>
      <c r="L3758" s="16"/>
      <c r="M3758" t="s">
        <v>1335</v>
      </c>
      <c r="P3758" t="s">
        <v>243</v>
      </c>
      <c r="Q3758">
        <v>-0.5</v>
      </c>
      <c r="V3758">
        <v>1</v>
      </c>
      <c r="W3758" t="s">
        <v>1371</v>
      </c>
      <c r="X3758" t="s">
        <v>1379</v>
      </c>
    </row>
    <row r="3759" spans="1:24" x14ac:dyDescent="0.3">
      <c r="A3759">
        <v>4309</v>
      </c>
      <c r="B3759" s="15" t="s">
        <v>662</v>
      </c>
      <c r="C3759" t="str">
        <f>_xlfn.XLOOKUP($B3759, STANDARDS!$A:$A, STANDARDS!$B:$B,,0,2)</f>
        <v>Linok Fm</v>
      </c>
      <c r="D3759" t="s">
        <v>1057</v>
      </c>
      <c r="E3759" t="s">
        <v>1081</v>
      </c>
      <c r="J3759" s="13">
        <v>1100</v>
      </c>
      <c r="K3759" s="13">
        <v>300</v>
      </c>
      <c r="L3759" s="16" t="s">
        <v>1310</v>
      </c>
      <c r="M3759" t="s">
        <v>1335</v>
      </c>
      <c r="P3759" t="s">
        <v>243</v>
      </c>
      <c r="Q3759">
        <v>-0.4</v>
      </c>
      <c r="V3759">
        <v>1</v>
      </c>
      <c r="W3759" t="s">
        <v>1371</v>
      </c>
      <c r="X3759" t="s">
        <v>1379</v>
      </c>
    </row>
    <row r="3760" spans="1:24" x14ac:dyDescent="0.3">
      <c r="A3760">
        <v>4310</v>
      </c>
      <c r="B3760" s="15" t="s">
        <v>661</v>
      </c>
      <c r="C3760" t="str">
        <f>_xlfn.XLOOKUP($B3760, STANDARDS!$A:$A, STANDARDS!$B:$B,,0,2)</f>
        <v>Malgina Fm</v>
      </c>
      <c r="D3760" t="s">
        <v>1057</v>
      </c>
      <c r="E3760" t="s">
        <v>1079</v>
      </c>
      <c r="J3760" s="13">
        <v>1100</v>
      </c>
      <c r="K3760" s="13"/>
      <c r="L3760" s="16"/>
      <c r="M3760" t="s">
        <v>1335</v>
      </c>
      <c r="P3760" t="s">
        <v>243</v>
      </c>
      <c r="Q3760">
        <v>-0.1</v>
      </c>
      <c r="V3760">
        <v>1</v>
      </c>
      <c r="W3760" t="s">
        <v>1371</v>
      </c>
      <c r="X3760" t="s">
        <v>1379</v>
      </c>
    </row>
    <row r="3761" spans="1:24" x14ac:dyDescent="0.3">
      <c r="A3761">
        <v>4311</v>
      </c>
      <c r="B3761" s="15" t="s">
        <v>663</v>
      </c>
      <c r="C3761" t="str">
        <f>_xlfn.XLOOKUP($B3761, STANDARDS!$A:$A, STANDARDS!$B:$B,,0,2)</f>
        <v>Sukhaya Tunguska Fm</v>
      </c>
      <c r="D3761" t="s">
        <v>1057</v>
      </c>
      <c r="E3761" t="s">
        <v>1082</v>
      </c>
      <c r="J3761" s="13">
        <v>1025</v>
      </c>
      <c r="K3761" s="13">
        <v>225</v>
      </c>
      <c r="L3761" s="16" t="s">
        <v>1310</v>
      </c>
      <c r="M3761" t="s">
        <v>1335</v>
      </c>
      <c r="P3761" t="s">
        <v>243</v>
      </c>
      <c r="Q3761">
        <v>1.4</v>
      </c>
      <c r="V3761">
        <v>1</v>
      </c>
      <c r="W3761" t="s">
        <v>1371</v>
      </c>
      <c r="X3761" t="s">
        <v>1379</v>
      </c>
    </row>
    <row r="3762" spans="1:24" x14ac:dyDescent="0.3">
      <c r="A3762">
        <v>4312</v>
      </c>
      <c r="B3762" s="15" t="s">
        <v>661</v>
      </c>
      <c r="C3762" t="str">
        <f>_xlfn.XLOOKUP($B3762, STANDARDS!$A:$A, STANDARDS!$B:$B,,0,2)</f>
        <v>Malgina Fm</v>
      </c>
      <c r="D3762" t="s">
        <v>1057</v>
      </c>
      <c r="E3762" t="s">
        <v>1079</v>
      </c>
      <c r="J3762" s="13">
        <v>1100</v>
      </c>
      <c r="K3762" s="13"/>
      <c r="L3762" s="16"/>
      <c r="M3762" t="s">
        <v>1335</v>
      </c>
      <c r="P3762" t="s">
        <v>243</v>
      </c>
      <c r="Q3762">
        <v>0.3</v>
      </c>
      <c r="V3762">
        <v>1</v>
      </c>
      <c r="W3762" t="s">
        <v>1371</v>
      </c>
      <c r="X3762" t="s">
        <v>1379</v>
      </c>
    </row>
    <row r="3763" spans="1:24" x14ac:dyDescent="0.3">
      <c r="A3763">
        <v>4313</v>
      </c>
      <c r="B3763" s="15" t="s">
        <v>661</v>
      </c>
      <c r="C3763" t="str">
        <f>_xlfn.XLOOKUP($B3763, STANDARDS!$A:$A, STANDARDS!$B:$B,,0,2)</f>
        <v>Malgina Fm</v>
      </c>
      <c r="D3763" t="s">
        <v>1057</v>
      </c>
      <c r="E3763" t="s">
        <v>1079</v>
      </c>
      <c r="J3763" s="13">
        <v>1100</v>
      </c>
      <c r="K3763" s="13"/>
      <c r="L3763" s="16"/>
      <c r="M3763" t="s">
        <v>1335</v>
      </c>
      <c r="P3763" t="s">
        <v>243</v>
      </c>
      <c r="Q3763">
        <v>0.6</v>
      </c>
      <c r="V3763">
        <v>1</v>
      </c>
      <c r="W3763" t="s">
        <v>1371</v>
      </c>
      <c r="X3763" t="s">
        <v>1379</v>
      </c>
    </row>
    <row r="3764" spans="1:24" x14ac:dyDescent="0.3">
      <c r="A3764">
        <v>4314</v>
      </c>
      <c r="B3764" s="15" t="s">
        <v>663</v>
      </c>
      <c r="C3764" t="str">
        <f>_xlfn.XLOOKUP($B3764, STANDARDS!$A:$A, STANDARDS!$B:$B,,0,2)</f>
        <v>Sukhaya Tunguska Fm</v>
      </c>
      <c r="D3764" t="s">
        <v>1057</v>
      </c>
      <c r="E3764" t="s">
        <v>1082</v>
      </c>
      <c r="J3764" s="13">
        <v>1025</v>
      </c>
      <c r="K3764" s="13">
        <v>225</v>
      </c>
      <c r="L3764" s="16" t="s">
        <v>1310</v>
      </c>
      <c r="M3764" t="s">
        <v>1335</v>
      </c>
      <c r="P3764" t="s">
        <v>243</v>
      </c>
      <c r="Q3764">
        <v>0.3</v>
      </c>
      <c r="V3764">
        <v>1</v>
      </c>
      <c r="W3764" t="s">
        <v>1371</v>
      </c>
      <c r="X3764" t="s">
        <v>1379</v>
      </c>
    </row>
    <row r="3765" spans="1:24" x14ac:dyDescent="0.3">
      <c r="A3765">
        <v>4315</v>
      </c>
      <c r="B3765" s="15" t="s">
        <v>661</v>
      </c>
      <c r="C3765" t="str">
        <f>_xlfn.XLOOKUP($B3765, STANDARDS!$A:$A, STANDARDS!$B:$B,,0,2)</f>
        <v>Malgina Fm</v>
      </c>
      <c r="D3765" t="s">
        <v>1057</v>
      </c>
      <c r="E3765" t="s">
        <v>1079</v>
      </c>
      <c r="J3765" s="13">
        <v>1100</v>
      </c>
      <c r="K3765" s="13"/>
      <c r="L3765" s="16"/>
      <c r="M3765" t="s">
        <v>1335</v>
      </c>
      <c r="P3765" t="s">
        <v>243</v>
      </c>
      <c r="Q3765">
        <v>0.1</v>
      </c>
      <c r="V3765">
        <v>1</v>
      </c>
      <c r="W3765" t="s">
        <v>1371</v>
      </c>
      <c r="X3765" t="s">
        <v>1379</v>
      </c>
    </row>
    <row r="3766" spans="1:24" x14ac:dyDescent="0.3">
      <c r="A3766">
        <v>4316</v>
      </c>
      <c r="B3766" s="15" t="s">
        <v>661</v>
      </c>
      <c r="C3766" t="str">
        <f>_xlfn.XLOOKUP($B3766, STANDARDS!$A:$A, STANDARDS!$B:$B,,0,2)</f>
        <v>Malgina Fm</v>
      </c>
      <c r="D3766" t="s">
        <v>1057</v>
      </c>
      <c r="E3766" t="s">
        <v>1079</v>
      </c>
      <c r="J3766" s="13">
        <v>1100</v>
      </c>
      <c r="K3766" s="13"/>
      <c r="L3766" s="16"/>
      <c r="M3766" t="s">
        <v>1335</v>
      </c>
      <c r="P3766" t="s">
        <v>243</v>
      </c>
      <c r="Q3766">
        <v>0.2</v>
      </c>
      <c r="V3766">
        <v>1</v>
      </c>
      <c r="W3766" t="s">
        <v>1371</v>
      </c>
      <c r="X3766" t="s">
        <v>1379</v>
      </c>
    </row>
    <row r="3767" spans="1:24" x14ac:dyDescent="0.3">
      <c r="A3767">
        <v>4317</v>
      </c>
      <c r="B3767" s="15" t="s">
        <v>661</v>
      </c>
      <c r="C3767" t="str">
        <f>_xlfn.XLOOKUP($B3767, STANDARDS!$A:$A, STANDARDS!$B:$B,,0,2)</f>
        <v>Malgina Fm</v>
      </c>
      <c r="D3767" t="s">
        <v>1057</v>
      </c>
      <c r="E3767" t="s">
        <v>1079</v>
      </c>
      <c r="J3767" s="13">
        <v>1100</v>
      </c>
      <c r="K3767" s="13"/>
      <c r="L3767" s="16"/>
      <c r="M3767" t="s">
        <v>1335</v>
      </c>
      <c r="P3767" t="s">
        <v>243</v>
      </c>
      <c r="Q3767">
        <v>1.6</v>
      </c>
      <c r="V3767">
        <v>1</v>
      </c>
      <c r="W3767" t="s">
        <v>1371</v>
      </c>
      <c r="X3767" t="s">
        <v>1379</v>
      </c>
    </row>
    <row r="3768" spans="1:24" x14ac:dyDescent="0.3">
      <c r="A3768">
        <v>4318</v>
      </c>
      <c r="B3768" s="15" t="s">
        <v>660</v>
      </c>
      <c r="C3768" t="str">
        <f>_xlfn.XLOOKUP($B3768, STANDARDS!$A:$A, STANDARDS!$B:$B,,0,2)</f>
        <v>Neryuen Fm</v>
      </c>
      <c r="D3768" t="s">
        <v>1057</v>
      </c>
      <c r="E3768" t="s">
        <v>1080</v>
      </c>
      <c r="J3768" s="13">
        <v>1025</v>
      </c>
      <c r="K3768" s="13"/>
      <c r="L3768" s="16"/>
      <c r="M3768" t="s">
        <v>1335</v>
      </c>
      <c r="P3768" t="s">
        <v>243</v>
      </c>
      <c r="Q3768">
        <v>3.1</v>
      </c>
      <c r="V3768">
        <v>1</v>
      </c>
      <c r="W3768" t="s">
        <v>1371</v>
      </c>
      <c r="X3768" t="s">
        <v>1379</v>
      </c>
    </row>
    <row r="3769" spans="1:24" x14ac:dyDescent="0.3">
      <c r="A3769">
        <v>4319</v>
      </c>
      <c r="B3769" s="15" t="s">
        <v>661</v>
      </c>
      <c r="C3769" t="str">
        <f>_xlfn.XLOOKUP($B3769, STANDARDS!$A:$A, STANDARDS!$B:$B,,0,2)</f>
        <v>Malgina Fm</v>
      </c>
      <c r="D3769" t="s">
        <v>1057</v>
      </c>
      <c r="E3769" t="s">
        <v>1079</v>
      </c>
      <c r="J3769" s="13">
        <v>1100</v>
      </c>
      <c r="K3769" s="13"/>
      <c r="L3769" s="16"/>
      <c r="M3769" t="s">
        <v>1335</v>
      </c>
      <c r="P3769" t="s">
        <v>243</v>
      </c>
      <c r="Q3769">
        <v>0.1</v>
      </c>
      <c r="V3769">
        <v>1</v>
      </c>
      <c r="W3769" t="s">
        <v>1371</v>
      </c>
      <c r="X3769" t="s">
        <v>1379</v>
      </c>
    </row>
    <row r="3770" spans="1:24" x14ac:dyDescent="0.3">
      <c r="A3770">
        <v>4320</v>
      </c>
      <c r="B3770" s="15" t="s">
        <v>663</v>
      </c>
      <c r="C3770" t="str">
        <f>_xlfn.XLOOKUP($B3770, STANDARDS!$A:$A, STANDARDS!$B:$B,,0,2)</f>
        <v>Sukhaya Tunguska Fm</v>
      </c>
      <c r="D3770" t="s">
        <v>1057</v>
      </c>
      <c r="E3770" t="s">
        <v>1082</v>
      </c>
      <c r="J3770" s="13">
        <v>1025</v>
      </c>
      <c r="K3770" s="13">
        <v>225</v>
      </c>
      <c r="L3770" s="16" t="s">
        <v>1310</v>
      </c>
      <c r="M3770" t="s">
        <v>1335</v>
      </c>
      <c r="P3770" t="s">
        <v>243</v>
      </c>
      <c r="Q3770">
        <v>1.6</v>
      </c>
      <c r="V3770">
        <v>1</v>
      </c>
      <c r="W3770" t="s">
        <v>1371</v>
      </c>
      <c r="X3770" t="s">
        <v>1379</v>
      </c>
    </row>
    <row r="3771" spans="1:24" x14ac:dyDescent="0.3">
      <c r="A3771">
        <v>4321</v>
      </c>
      <c r="B3771" s="15" t="s">
        <v>663</v>
      </c>
      <c r="C3771" t="str">
        <f>_xlfn.XLOOKUP($B3771, STANDARDS!$A:$A, STANDARDS!$B:$B,,0,2)</f>
        <v>Sukhaya Tunguska Fm</v>
      </c>
      <c r="D3771" t="s">
        <v>1057</v>
      </c>
      <c r="E3771" t="s">
        <v>1082</v>
      </c>
      <c r="J3771" s="13">
        <v>1025</v>
      </c>
      <c r="K3771" s="13">
        <v>225</v>
      </c>
      <c r="L3771" s="16" t="s">
        <v>1310</v>
      </c>
      <c r="M3771" t="s">
        <v>1335</v>
      </c>
      <c r="P3771" t="s">
        <v>243</v>
      </c>
      <c r="Q3771">
        <v>0.9</v>
      </c>
      <c r="V3771">
        <v>1</v>
      </c>
      <c r="W3771" t="s">
        <v>1371</v>
      </c>
      <c r="X3771" t="s">
        <v>1379</v>
      </c>
    </row>
    <row r="3772" spans="1:24" x14ac:dyDescent="0.3">
      <c r="A3772">
        <v>4322</v>
      </c>
      <c r="B3772" s="15" t="s">
        <v>663</v>
      </c>
      <c r="C3772" t="str">
        <f>_xlfn.XLOOKUP($B3772, STANDARDS!$A:$A, STANDARDS!$B:$B,,0,2)</f>
        <v>Sukhaya Tunguska Fm</v>
      </c>
      <c r="D3772" t="s">
        <v>1057</v>
      </c>
      <c r="E3772" t="s">
        <v>1082</v>
      </c>
      <c r="J3772" s="13">
        <v>1025</v>
      </c>
      <c r="K3772" s="13">
        <v>225</v>
      </c>
      <c r="L3772" s="16" t="s">
        <v>1310</v>
      </c>
      <c r="M3772" t="s">
        <v>1335</v>
      </c>
      <c r="P3772" t="s">
        <v>243</v>
      </c>
      <c r="Q3772">
        <v>1</v>
      </c>
      <c r="V3772">
        <v>1</v>
      </c>
      <c r="W3772" t="s">
        <v>1371</v>
      </c>
      <c r="X3772" t="s">
        <v>1379</v>
      </c>
    </row>
    <row r="3773" spans="1:24" x14ac:dyDescent="0.3">
      <c r="A3773">
        <v>4323</v>
      </c>
      <c r="B3773" s="15" t="s">
        <v>663</v>
      </c>
      <c r="C3773" t="str">
        <f>_xlfn.XLOOKUP($B3773, STANDARDS!$A:$A, STANDARDS!$B:$B,,0,2)</f>
        <v>Sukhaya Tunguska Fm</v>
      </c>
      <c r="D3773" t="s">
        <v>1057</v>
      </c>
      <c r="E3773" t="s">
        <v>1082</v>
      </c>
      <c r="J3773" s="13">
        <v>1025</v>
      </c>
      <c r="K3773" s="13">
        <v>225</v>
      </c>
      <c r="L3773" s="16" t="s">
        <v>1310</v>
      </c>
      <c r="M3773" t="s">
        <v>1335</v>
      </c>
      <c r="P3773" t="s">
        <v>243</v>
      </c>
      <c r="Q3773">
        <v>1.2</v>
      </c>
      <c r="V3773">
        <v>1</v>
      </c>
      <c r="W3773" t="s">
        <v>1371</v>
      </c>
      <c r="X3773" t="s">
        <v>1379</v>
      </c>
    </row>
    <row r="3774" spans="1:24" x14ac:dyDescent="0.3">
      <c r="A3774">
        <v>4324</v>
      </c>
      <c r="B3774" s="15" t="s">
        <v>663</v>
      </c>
      <c r="C3774" t="str">
        <f>_xlfn.XLOOKUP($B3774, STANDARDS!$A:$A, STANDARDS!$B:$B,,0,2)</f>
        <v>Sukhaya Tunguska Fm</v>
      </c>
      <c r="D3774" t="s">
        <v>1057</v>
      </c>
      <c r="E3774" t="s">
        <v>1082</v>
      </c>
      <c r="J3774" s="13">
        <v>1025</v>
      </c>
      <c r="K3774" s="13">
        <v>225</v>
      </c>
      <c r="L3774" s="16" t="s">
        <v>1310</v>
      </c>
      <c r="M3774" t="s">
        <v>1335</v>
      </c>
      <c r="P3774" t="s">
        <v>243</v>
      </c>
      <c r="Q3774">
        <v>1.7</v>
      </c>
      <c r="V3774">
        <v>1</v>
      </c>
      <c r="W3774" t="s">
        <v>1371</v>
      </c>
      <c r="X3774" t="s">
        <v>1379</v>
      </c>
    </row>
    <row r="3775" spans="1:24" x14ac:dyDescent="0.3">
      <c r="A3775">
        <v>4325</v>
      </c>
      <c r="B3775" s="15" t="s">
        <v>663</v>
      </c>
      <c r="C3775" t="str">
        <f>_xlfn.XLOOKUP($B3775, STANDARDS!$A:$A, STANDARDS!$B:$B,,0,2)</f>
        <v>Sukhaya Tunguska Fm</v>
      </c>
      <c r="D3775" t="s">
        <v>1057</v>
      </c>
      <c r="E3775" t="s">
        <v>1082</v>
      </c>
      <c r="J3775" s="13">
        <v>1025</v>
      </c>
      <c r="K3775" s="13">
        <v>225</v>
      </c>
      <c r="L3775" s="16" t="s">
        <v>1310</v>
      </c>
      <c r="M3775" t="s">
        <v>1335</v>
      </c>
      <c r="P3775" t="s">
        <v>243</v>
      </c>
      <c r="Q3775">
        <v>2.4</v>
      </c>
      <c r="V3775">
        <v>1</v>
      </c>
      <c r="W3775" t="s">
        <v>1371</v>
      </c>
      <c r="X3775" t="s">
        <v>1379</v>
      </c>
    </row>
    <row r="3776" spans="1:24" x14ac:dyDescent="0.3">
      <c r="A3776">
        <v>4326</v>
      </c>
      <c r="B3776" s="15" t="s">
        <v>663</v>
      </c>
      <c r="C3776" t="str">
        <f>_xlfn.XLOOKUP($B3776, STANDARDS!$A:$A, STANDARDS!$B:$B,,0,2)</f>
        <v>Sukhaya Tunguska Fm</v>
      </c>
      <c r="D3776" t="s">
        <v>1057</v>
      </c>
      <c r="E3776" t="s">
        <v>1082</v>
      </c>
      <c r="J3776" s="13">
        <v>1025</v>
      </c>
      <c r="K3776" s="13">
        <v>225</v>
      </c>
      <c r="L3776" s="16" t="s">
        <v>1310</v>
      </c>
      <c r="M3776" t="s">
        <v>1335</v>
      </c>
      <c r="P3776" t="s">
        <v>243</v>
      </c>
      <c r="Q3776">
        <v>3.2</v>
      </c>
      <c r="V3776">
        <v>1</v>
      </c>
      <c r="W3776" t="s">
        <v>1371</v>
      </c>
      <c r="X3776" t="s">
        <v>1379</v>
      </c>
    </row>
    <row r="3777" spans="1:24" x14ac:dyDescent="0.3">
      <c r="A3777">
        <v>4327</v>
      </c>
      <c r="B3777" s="15" t="s">
        <v>663</v>
      </c>
      <c r="C3777" t="str">
        <f>_xlfn.XLOOKUP($B3777, STANDARDS!$A:$A, STANDARDS!$B:$B,,0,2)</f>
        <v>Sukhaya Tunguska Fm</v>
      </c>
      <c r="D3777" t="s">
        <v>1057</v>
      </c>
      <c r="E3777" t="s">
        <v>1082</v>
      </c>
      <c r="J3777" s="13">
        <v>1025</v>
      </c>
      <c r="K3777" s="13">
        <v>225</v>
      </c>
      <c r="L3777" s="16" t="s">
        <v>1310</v>
      </c>
      <c r="M3777" t="s">
        <v>1335</v>
      </c>
      <c r="P3777" t="s">
        <v>243</v>
      </c>
      <c r="Q3777">
        <v>3.3</v>
      </c>
      <c r="V3777">
        <v>1</v>
      </c>
      <c r="W3777" t="s">
        <v>1371</v>
      </c>
      <c r="X3777" t="s">
        <v>1379</v>
      </c>
    </row>
    <row r="3778" spans="1:24" x14ac:dyDescent="0.3">
      <c r="A3778">
        <v>4328</v>
      </c>
      <c r="B3778" s="15" t="s">
        <v>661</v>
      </c>
      <c r="C3778" t="str">
        <f>_xlfn.XLOOKUP($B3778, STANDARDS!$A:$A, STANDARDS!$B:$B,,0,2)</f>
        <v>Malgina Fm</v>
      </c>
      <c r="D3778" t="s">
        <v>1057</v>
      </c>
      <c r="E3778" t="s">
        <v>1079</v>
      </c>
      <c r="J3778" s="13">
        <v>1100</v>
      </c>
      <c r="K3778" s="13"/>
      <c r="L3778" s="16"/>
      <c r="M3778" t="s">
        <v>1335</v>
      </c>
      <c r="P3778" t="s">
        <v>243</v>
      </c>
      <c r="Q3778">
        <v>-0.3</v>
      </c>
      <c r="V3778">
        <v>1</v>
      </c>
      <c r="W3778" t="s">
        <v>1371</v>
      </c>
      <c r="X3778" t="s">
        <v>1379</v>
      </c>
    </row>
    <row r="3779" spans="1:24" x14ac:dyDescent="0.3">
      <c r="A3779">
        <v>4329</v>
      </c>
      <c r="B3779" s="15" t="s">
        <v>661</v>
      </c>
      <c r="C3779" t="str">
        <f>_xlfn.XLOOKUP($B3779, STANDARDS!$A:$A, STANDARDS!$B:$B,,0,2)</f>
        <v>Malgina Fm</v>
      </c>
      <c r="D3779" t="s">
        <v>1057</v>
      </c>
      <c r="E3779" t="s">
        <v>1079</v>
      </c>
      <c r="J3779" s="13">
        <v>1100</v>
      </c>
      <c r="K3779" s="13"/>
      <c r="L3779" s="16"/>
      <c r="M3779" t="s">
        <v>1335</v>
      </c>
      <c r="P3779" t="s">
        <v>243</v>
      </c>
      <c r="Q3779">
        <v>-0.1</v>
      </c>
      <c r="V3779">
        <v>1</v>
      </c>
      <c r="W3779" t="s">
        <v>1371</v>
      </c>
      <c r="X3779" t="s">
        <v>1379</v>
      </c>
    </row>
    <row r="3780" spans="1:24" x14ac:dyDescent="0.3">
      <c r="A3780">
        <v>4330</v>
      </c>
      <c r="B3780" s="15" t="s">
        <v>663</v>
      </c>
      <c r="C3780" t="str">
        <f>_xlfn.XLOOKUP($B3780, STANDARDS!$A:$A, STANDARDS!$B:$B,,0,2)</f>
        <v>Sukhaya Tunguska Fm</v>
      </c>
      <c r="D3780" t="s">
        <v>1057</v>
      </c>
      <c r="E3780" t="s">
        <v>1082</v>
      </c>
      <c r="J3780" s="13">
        <v>1025</v>
      </c>
      <c r="K3780" s="13">
        <v>225</v>
      </c>
      <c r="L3780" s="16" t="s">
        <v>1310</v>
      </c>
      <c r="M3780" t="s">
        <v>1335</v>
      </c>
      <c r="P3780" t="s">
        <v>243</v>
      </c>
      <c r="Q3780">
        <v>1.1000000000000001</v>
      </c>
      <c r="V3780">
        <v>1</v>
      </c>
      <c r="W3780" t="s">
        <v>1371</v>
      </c>
      <c r="X3780" t="s">
        <v>1379</v>
      </c>
    </row>
    <row r="3781" spans="1:24" x14ac:dyDescent="0.3">
      <c r="A3781">
        <v>4331</v>
      </c>
      <c r="B3781" s="15" t="s">
        <v>663</v>
      </c>
      <c r="C3781" t="str">
        <f>_xlfn.XLOOKUP($B3781, STANDARDS!$A:$A, STANDARDS!$B:$B,,0,2)</f>
        <v>Sukhaya Tunguska Fm</v>
      </c>
      <c r="D3781" t="s">
        <v>1057</v>
      </c>
      <c r="E3781" t="s">
        <v>1082</v>
      </c>
      <c r="J3781" s="13">
        <v>1025</v>
      </c>
      <c r="K3781" s="13">
        <v>225</v>
      </c>
      <c r="L3781" s="16" t="s">
        <v>1310</v>
      </c>
      <c r="M3781" t="s">
        <v>1335</v>
      </c>
      <c r="P3781" t="s">
        <v>243</v>
      </c>
      <c r="Q3781">
        <v>1.2</v>
      </c>
      <c r="V3781">
        <v>1</v>
      </c>
      <c r="W3781" t="s">
        <v>1371</v>
      </c>
      <c r="X3781" t="s">
        <v>1379</v>
      </c>
    </row>
    <row r="3782" spans="1:24" x14ac:dyDescent="0.3">
      <c r="A3782">
        <v>4332</v>
      </c>
      <c r="B3782" s="15" t="s">
        <v>663</v>
      </c>
      <c r="C3782" t="str">
        <f>_xlfn.XLOOKUP($B3782, STANDARDS!$A:$A, STANDARDS!$B:$B,,0,2)</f>
        <v>Sukhaya Tunguska Fm</v>
      </c>
      <c r="D3782" t="s">
        <v>1057</v>
      </c>
      <c r="E3782" t="s">
        <v>1082</v>
      </c>
      <c r="J3782" s="13">
        <v>1025</v>
      </c>
      <c r="K3782" s="13">
        <v>225</v>
      </c>
      <c r="L3782" s="16" t="s">
        <v>1310</v>
      </c>
      <c r="M3782" t="s">
        <v>1335</v>
      </c>
      <c r="P3782" t="s">
        <v>243</v>
      </c>
      <c r="Q3782">
        <v>2.4</v>
      </c>
      <c r="V3782">
        <v>1</v>
      </c>
      <c r="W3782" t="s">
        <v>1371</v>
      </c>
      <c r="X3782" t="s">
        <v>1379</v>
      </c>
    </row>
    <row r="3783" spans="1:24" x14ac:dyDescent="0.3">
      <c r="A3783">
        <v>4333</v>
      </c>
      <c r="B3783" s="15" t="s">
        <v>663</v>
      </c>
      <c r="C3783" t="str">
        <f>_xlfn.XLOOKUP($B3783, STANDARDS!$A:$A, STANDARDS!$B:$B,,0,2)</f>
        <v>Sukhaya Tunguska Fm</v>
      </c>
      <c r="D3783" t="s">
        <v>1057</v>
      </c>
      <c r="E3783" t="s">
        <v>1082</v>
      </c>
      <c r="J3783" s="13">
        <v>1025</v>
      </c>
      <c r="K3783" s="13">
        <v>225</v>
      </c>
      <c r="L3783" s="16" t="s">
        <v>1310</v>
      </c>
      <c r="M3783" t="s">
        <v>1335</v>
      </c>
      <c r="P3783" t="s">
        <v>243</v>
      </c>
      <c r="Q3783">
        <v>2.6</v>
      </c>
      <c r="V3783">
        <v>1</v>
      </c>
      <c r="W3783" t="s">
        <v>1371</v>
      </c>
      <c r="X3783" t="s">
        <v>1379</v>
      </c>
    </row>
    <row r="3784" spans="1:24" x14ac:dyDescent="0.3">
      <c r="A3784">
        <v>4334</v>
      </c>
      <c r="B3784" s="15" t="s">
        <v>663</v>
      </c>
      <c r="C3784" t="str">
        <f>_xlfn.XLOOKUP($B3784, STANDARDS!$A:$A, STANDARDS!$B:$B,,0,2)</f>
        <v>Sukhaya Tunguska Fm</v>
      </c>
      <c r="D3784" t="s">
        <v>1057</v>
      </c>
      <c r="E3784" t="s">
        <v>1082</v>
      </c>
      <c r="J3784" s="13">
        <v>1025</v>
      </c>
      <c r="K3784" s="13">
        <v>225</v>
      </c>
      <c r="L3784" s="16" t="s">
        <v>1310</v>
      </c>
      <c r="M3784" t="s">
        <v>1335</v>
      </c>
      <c r="P3784" t="s">
        <v>243</v>
      </c>
      <c r="Q3784">
        <v>1.9</v>
      </c>
      <c r="V3784">
        <v>1</v>
      </c>
      <c r="W3784" t="s">
        <v>1371</v>
      </c>
      <c r="X3784" t="s">
        <v>1379</v>
      </c>
    </row>
    <row r="3785" spans="1:24" x14ac:dyDescent="0.3">
      <c r="A3785">
        <v>4335</v>
      </c>
      <c r="B3785" s="15" t="s">
        <v>661</v>
      </c>
      <c r="C3785" t="str">
        <f>_xlfn.XLOOKUP($B3785, STANDARDS!$A:$A, STANDARDS!$B:$B,,0,2)</f>
        <v>Malgina Fm</v>
      </c>
      <c r="D3785" t="s">
        <v>1057</v>
      </c>
      <c r="E3785" t="s">
        <v>1080</v>
      </c>
      <c r="J3785" s="13">
        <v>1100</v>
      </c>
      <c r="K3785" s="13"/>
      <c r="L3785" s="16"/>
      <c r="M3785" t="s">
        <v>1335</v>
      </c>
      <c r="P3785" t="s">
        <v>243</v>
      </c>
      <c r="Q3785">
        <v>0.7</v>
      </c>
      <c r="V3785">
        <v>1</v>
      </c>
      <c r="W3785" t="s">
        <v>1371</v>
      </c>
      <c r="X3785" t="s">
        <v>1379</v>
      </c>
    </row>
    <row r="3786" spans="1:24" x14ac:dyDescent="0.3">
      <c r="A3786">
        <v>4336</v>
      </c>
      <c r="B3786" s="15" t="s">
        <v>663</v>
      </c>
      <c r="C3786" t="str">
        <f>_xlfn.XLOOKUP($B3786, STANDARDS!$A:$A, STANDARDS!$B:$B,,0,2)</f>
        <v>Sukhaya Tunguska Fm</v>
      </c>
      <c r="D3786" t="s">
        <v>1057</v>
      </c>
      <c r="E3786" t="s">
        <v>1082</v>
      </c>
      <c r="J3786" s="13">
        <v>1025</v>
      </c>
      <c r="K3786" s="13">
        <v>225</v>
      </c>
      <c r="L3786" s="16" t="s">
        <v>1310</v>
      </c>
      <c r="M3786" t="s">
        <v>1335</v>
      </c>
      <c r="P3786" t="s">
        <v>243</v>
      </c>
      <c r="Q3786">
        <v>1.1000000000000001</v>
      </c>
      <c r="V3786">
        <v>1</v>
      </c>
      <c r="W3786" t="s">
        <v>1371</v>
      </c>
      <c r="X3786" t="s">
        <v>1379</v>
      </c>
    </row>
    <row r="3787" spans="1:24" x14ac:dyDescent="0.3">
      <c r="A3787">
        <v>4337</v>
      </c>
      <c r="B3787" s="15" t="s">
        <v>663</v>
      </c>
      <c r="C3787" t="str">
        <f>_xlfn.XLOOKUP($B3787, STANDARDS!$A:$A, STANDARDS!$B:$B,,0,2)</f>
        <v>Sukhaya Tunguska Fm</v>
      </c>
      <c r="D3787" t="s">
        <v>1057</v>
      </c>
      <c r="E3787" t="s">
        <v>1082</v>
      </c>
      <c r="J3787" s="13">
        <v>1025</v>
      </c>
      <c r="K3787" s="13">
        <v>225</v>
      </c>
      <c r="L3787" s="16" t="s">
        <v>1310</v>
      </c>
      <c r="M3787" t="s">
        <v>1335</v>
      </c>
      <c r="P3787" t="s">
        <v>243</v>
      </c>
      <c r="Q3787">
        <v>1.2</v>
      </c>
      <c r="V3787">
        <v>1</v>
      </c>
      <c r="W3787" t="s">
        <v>1371</v>
      </c>
      <c r="X3787" t="s">
        <v>1379</v>
      </c>
    </row>
    <row r="3788" spans="1:24" x14ac:dyDescent="0.3">
      <c r="A3788">
        <v>4338</v>
      </c>
      <c r="B3788" s="15" t="s">
        <v>663</v>
      </c>
      <c r="C3788" t="str">
        <f>_xlfn.XLOOKUP($B3788, STANDARDS!$A:$A, STANDARDS!$B:$B,,0,2)</f>
        <v>Sukhaya Tunguska Fm</v>
      </c>
      <c r="D3788" t="s">
        <v>1057</v>
      </c>
      <c r="E3788" t="s">
        <v>1082</v>
      </c>
      <c r="J3788" s="13">
        <v>1025</v>
      </c>
      <c r="K3788" s="13">
        <v>225</v>
      </c>
      <c r="L3788" s="16" t="s">
        <v>1310</v>
      </c>
      <c r="M3788" t="s">
        <v>1335</v>
      </c>
      <c r="P3788" t="s">
        <v>243</v>
      </c>
      <c r="Q3788">
        <v>2.2999999999999998</v>
      </c>
      <c r="V3788">
        <v>1</v>
      </c>
      <c r="W3788" t="s">
        <v>1371</v>
      </c>
      <c r="X3788" t="s">
        <v>1379</v>
      </c>
    </row>
    <row r="3789" spans="1:24" x14ac:dyDescent="0.3">
      <c r="A3789">
        <v>4339</v>
      </c>
      <c r="B3789" s="15" t="s">
        <v>663</v>
      </c>
      <c r="C3789" t="str">
        <f>_xlfn.XLOOKUP($B3789, STANDARDS!$A:$A, STANDARDS!$B:$B,,0,2)</f>
        <v>Sukhaya Tunguska Fm</v>
      </c>
      <c r="D3789" t="s">
        <v>1057</v>
      </c>
      <c r="E3789" t="s">
        <v>1082</v>
      </c>
      <c r="J3789" s="13">
        <v>1025</v>
      </c>
      <c r="K3789" s="13">
        <v>225</v>
      </c>
      <c r="L3789" s="16" t="s">
        <v>1310</v>
      </c>
      <c r="M3789" t="s">
        <v>1335</v>
      </c>
      <c r="P3789" t="s">
        <v>243</v>
      </c>
      <c r="Q3789">
        <v>1.5</v>
      </c>
      <c r="V3789">
        <v>1</v>
      </c>
      <c r="W3789" t="s">
        <v>1371</v>
      </c>
      <c r="X3789" t="s">
        <v>1379</v>
      </c>
    </row>
    <row r="3790" spans="1:24" x14ac:dyDescent="0.3">
      <c r="A3790">
        <v>4340</v>
      </c>
      <c r="B3790" s="15" t="s">
        <v>661</v>
      </c>
      <c r="C3790" t="str">
        <f>_xlfn.XLOOKUP($B3790, STANDARDS!$A:$A, STANDARDS!$B:$B,,0,2)</f>
        <v>Malgina Fm</v>
      </c>
      <c r="D3790" t="s">
        <v>1057</v>
      </c>
      <c r="E3790" t="s">
        <v>1079</v>
      </c>
      <c r="J3790" s="13">
        <v>1100</v>
      </c>
      <c r="K3790" s="13"/>
      <c r="L3790" s="16"/>
      <c r="M3790" t="s">
        <v>1335</v>
      </c>
      <c r="P3790" t="s">
        <v>243</v>
      </c>
      <c r="Q3790">
        <v>0</v>
      </c>
      <c r="V3790">
        <v>1</v>
      </c>
      <c r="W3790" t="s">
        <v>1371</v>
      </c>
      <c r="X3790" t="s">
        <v>1379</v>
      </c>
    </row>
    <row r="3791" spans="1:24" x14ac:dyDescent="0.3">
      <c r="A3791">
        <v>4341</v>
      </c>
      <c r="B3791" s="15" t="s">
        <v>661</v>
      </c>
      <c r="C3791" t="str">
        <f>_xlfn.XLOOKUP($B3791, STANDARDS!$A:$A, STANDARDS!$B:$B,,0,2)</f>
        <v>Malgina Fm</v>
      </c>
      <c r="D3791" t="s">
        <v>1057</v>
      </c>
      <c r="E3791" t="s">
        <v>1080</v>
      </c>
      <c r="J3791" s="13">
        <v>1100</v>
      </c>
      <c r="K3791" s="13"/>
      <c r="L3791" s="16"/>
      <c r="M3791" t="s">
        <v>1335</v>
      </c>
      <c r="P3791" t="s">
        <v>243</v>
      </c>
      <c r="Q3791">
        <v>0.1</v>
      </c>
      <c r="V3791">
        <v>1</v>
      </c>
      <c r="W3791" t="s">
        <v>1371</v>
      </c>
      <c r="X3791" t="s">
        <v>1379</v>
      </c>
    </row>
    <row r="3792" spans="1:24" x14ac:dyDescent="0.3">
      <c r="A3792">
        <v>4342</v>
      </c>
      <c r="B3792" s="15" t="s">
        <v>664</v>
      </c>
      <c r="C3792" t="str">
        <f>_xlfn.XLOOKUP($B3792, STANDARDS!$A:$A, STANDARDS!$B:$B,,0,2)</f>
        <v>Ignikan Fm</v>
      </c>
      <c r="D3792" t="s">
        <v>1057</v>
      </c>
      <c r="E3792" t="s">
        <v>1080</v>
      </c>
      <c r="J3792" s="13">
        <v>1005</v>
      </c>
      <c r="K3792" s="13"/>
      <c r="L3792" s="16"/>
      <c r="M3792" t="s">
        <v>1335</v>
      </c>
      <c r="P3792" t="s">
        <v>243</v>
      </c>
      <c r="Q3792">
        <v>-0.1</v>
      </c>
      <c r="V3792">
        <v>1</v>
      </c>
      <c r="W3792" t="s">
        <v>1371</v>
      </c>
      <c r="X3792" t="s">
        <v>1379</v>
      </c>
    </row>
    <row r="3793" spans="1:24" x14ac:dyDescent="0.3">
      <c r="A3793">
        <v>4343</v>
      </c>
      <c r="B3793" s="15" t="s">
        <v>664</v>
      </c>
      <c r="C3793" t="str">
        <f>_xlfn.XLOOKUP($B3793, STANDARDS!$A:$A, STANDARDS!$B:$B,,0,2)</f>
        <v>Ignikan Fm</v>
      </c>
      <c r="D3793" t="s">
        <v>1057</v>
      </c>
      <c r="E3793" t="s">
        <v>1080</v>
      </c>
      <c r="J3793" s="13">
        <v>1005</v>
      </c>
      <c r="K3793" s="13"/>
      <c r="L3793" s="16"/>
      <c r="M3793" t="s">
        <v>1335</v>
      </c>
      <c r="P3793" t="s">
        <v>243</v>
      </c>
      <c r="Q3793">
        <v>1.1000000000000001</v>
      </c>
      <c r="V3793">
        <v>1</v>
      </c>
      <c r="W3793" t="s">
        <v>1371</v>
      </c>
      <c r="X3793" t="s">
        <v>1379</v>
      </c>
    </row>
    <row r="3794" spans="1:24" x14ac:dyDescent="0.3">
      <c r="A3794">
        <v>4344</v>
      </c>
      <c r="B3794" s="15" t="s">
        <v>663</v>
      </c>
      <c r="C3794" t="str">
        <f>_xlfn.XLOOKUP($B3794, STANDARDS!$A:$A, STANDARDS!$B:$B,,0,2)</f>
        <v>Sukhaya Tunguska Fm</v>
      </c>
      <c r="D3794" t="s">
        <v>1057</v>
      </c>
      <c r="E3794" t="s">
        <v>1082</v>
      </c>
      <c r="J3794" s="13">
        <v>1025</v>
      </c>
      <c r="K3794" s="13">
        <v>225</v>
      </c>
      <c r="L3794" s="16" t="s">
        <v>1310</v>
      </c>
      <c r="M3794" t="s">
        <v>1335</v>
      </c>
      <c r="P3794" t="s">
        <v>243</v>
      </c>
      <c r="Q3794">
        <v>1.5</v>
      </c>
      <c r="V3794">
        <v>1</v>
      </c>
      <c r="W3794" t="s">
        <v>1371</v>
      </c>
      <c r="X3794" t="s">
        <v>1379</v>
      </c>
    </row>
    <row r="3795" spans="1:24" x14ac:dyDescent="0.3">
      <c r="A3795">
        <v>4345</v>
      </c>
      <c r="B3795" s="15" t="s">
        <v>663</v>
      </c>
      <c r="C3795" t="str">
        <f>_xlfn.XLOOKUP($B3795, STANDARDS!$A:$A, STANDARDS!$B:$B,,0,2)</f>
        <v>Sukhaya Tunguska Fm</v>
      </c>
      <c r="D3795" t="s">
        <v>1057</v>
      </c>
      <c r="E3795" t="s">
        <v>1082</v>
      </c>
      <c r="J3795" s="13">
        <v>1025</v>
      </c>
      <c r="K3795" s="13">
        <v>225</v>
      </c>
      <c r="L3795" s="16" t="s">
        <v>1310</v>
      </c>
      <c r="M3795" t="s">
        <v>1335</v>
      </c>
      <c r="P3795" t="s">
        <v>243</v>
      </c>
      <c r="Q3795">
        <v>0.2</v>
      </c>
      <c r="V3795">
        <v>1</v>
      </c>
      <c r="W3795" t="s">
        <v>1371</v>
      </c>
      <c r="X3795" t="s">
        <v>1379</v>
      </c>
    </row>
    <row r="3796" spans="1:24" x14ac:dyDescent="0.3">
      <c r="A3796">
        <v>4346</v>
      </c>
      <c r="B3796" s="15" t="s">
        <v>660</v>
      </c>
      <c r="C3796" t="str">
        <f>_xlfn.XLOOKUP($B3796, STANDARDS!$A:$A, STANDARDS!$B:$B,,0,2)</f>
        <v>Neryuen Fm</v>
      </c>
      <c r="D3796" t="s">
        <v>1057</v>
      </c>
      <c r="E3796" t="s">
        <v>1080</v>
      </c>
      <c r="J3796" s="13">
        <v>1025</v>
      </c>
      <c r="K3796" s="13"/>
      <c r="L3796" s="16"/>
      <c r="M3796" t="s">
        <v>1335</v>
      </c>
      <c r="P3796" t="s">
        <v>243</v>
      </c>
      <c r="Q3796">
        <v>0.7</v>
      </c>
      <c r="V3796">
        <v>1</v>
      </c>
      <c r="W3796" t="s">
        <v>1371</v>
      </c>
      <c r="X3796" t="s">
        <v>1379</v>
      </c>
    </row>
    <row r="3797" spans="1:24" x14ac:dyDescent="0.3">
      <c r="A3797">
        <v>4347</v>
      </c>
      <c r="B3797" s="15" t="s">
        <v>663</v>
      </c>
      <c r="C3797" t="str">
        <f>_xlfn.XLOOKUP($B3797, STANDARDS!$A:$A, STANDARDS!$B:$B,,0,2)</f>
        <v>Sukhaya Tunguska Fm</v>
      </c>
      <c r="D3797" t="s">
        <v>1057</v>
      </c>
      <c r="E3797" t="s">
        <v>1082</v>
      </c>
      <c r="J3797" s="13">
        <v>1025</v>
      </c>
      <c r="K3797" s="13">
        <v>225</v>
      </c>
      <c r="L3797" s="16" t="s">
        <v>1310</v>
      </c>
      <c r="M3797" t="s">
        <v>1335</v>
      </c>
      <c r="P3797" t="s">
        <v>243</v>
      </c>
      <c r="Q3797">
        <v>1.9</v>
      </c>
      <c r="V3797">
        <v>1</v>
      </c>
      <c r="W3797" t="s">
        <v>1371</v>
      </c>
      <c r="X3797" t="s">
        <v>1379</v>
      </c>
    </row>
    <row r="3798" spans="1:24" x14ac:dyDescent="0.3">
      <c r="A3798">
        <v>4348</v>
      </c>
      <c r="B3798" s="15" t="s">
        <v>660</v>
      </c>
      <c r="C3798" t="str">
        <f>_xlfn.XLOOKUP($B3798, STANDARDS!$A:$A, STANDARDS!$B:$B,,0,2)</f>
        <v>Neryuen Fm</v>
      </c>
      <c r="D3798" t="s">
        <v>1057</v>
      </c>
      <c r="E3798" t="s">
        <v>1080</v>
      </c>
      <c r="J3798" s="13">
        <v>1025</v>
      </c>
      <c r="K3798" s="13"/>
      <c r="L3798" s="16"/>
      <c r="M3798" t="s">
        <v>1335</v>
      </c>
      <c r="P3798" t="s">
        <v>243</v>
      </c>
      <c r="Q3798">
        <v>0.7</v>
      </c>
      <c r="V3798">
        <v>1</v>
      </c>
      <c r="W3798" t="s">
        <v>1371</v>
      </c>
      <c r="X3798" t="s">
        <v>1379</v>
      </c>
    </row>
    <row r="3799" spans="1:24" x14ac:dyDescent="0.3">
      <c r="A3799">
        <v>4349</v>
      </c>
      <c r="B3799" s="15" t="s">
        <v>665</v>
      </c>
      <c r="C3799" t="str">
        <f>_xlfn.XLOOKUP($B3799, STANDARDS!$A:$A, STANDARDS!$B:$B,,0,2)</f>
        <v>Tsipanda Fm</v>
      </c>
      <c r="D3799" t="s">
        <v>1057</v>
      </c>
      <c r="E3799" t="s">
        <v>1080</v>
      </c>
      <c r="J3799" s="13">
        <v>1070</v>
      </c>
      <c r="K3799" s="13"/>
      <c r="L3799" s="16"/>
      <c r="M3799" t="s">
        <v>1335</v>
      </c>
      <c r="P3799" t="s">
        <v>243</v>
      </c>
      <c r="Q3799">
        <v>0.6</v>
      </c>
      <c r="V3799">
        <v>1</v>
      </c>
      <c r="W3799" t="s">
        <v>1371</v>
      </c>
      <c r="X3799" t="s">
        <v>1379</v>
      </c>
    </row>
    <row r="3800" spans="1:24" x14ac:dyDescent="0.3">
      <c r="A3800">
        <v>4350</v>
      </c>
      <c r="B3800" s="15" t="s">
        <v>664</v>
      </c>
      <c r="C3800" t="str">
        <f>_xlfn.XLOOKUP($B3800, STANDARDS!$A:$A, STANDARDS!$B:$B,,0,2)</f>
        <v>Ignikan Fm</v>
      </c>
      <c r="D3800" t="s">
        <v>1057</v>
      </c>
      <c r="E3800" t="s">
        <v>1080</v>
      </c>
      <c r="J3800" s="13">
        <v>1005</v>
      </c>
      <c r="K3800" s="13"/>
      <c r="L3800" s="16"/>
      <c r="M3800" t="s">
        <v>1335</v>
      </c>
      <c r="P3800" t="s">
        <v>243</v>
      </c>
      <c r="Q3800">
        <v>-0.7</v>
      </c>
      <c r="V3800">
        <v>1</v>
      </c>
      <c r="W3800" t="s">
        <v>1371</v>
      </c>
      <c r="X3800" t="s">
        <v>1379</v>
      </c>
    </row>
    <row r="3801" spans="1:24" x14ac:dyDescent="0.3">
      <c r="A3801">
        <v>4351</v>
      </c>
      <c r="B3801" s="15" t="s">
        <v>663</v>
      </c>
      <c r="C3801" t="str">
        <f>_xlfn.XLOOKUP($B3801, STANDARDS!$A:$A, STANDARDS!$B:$B,,0,2)</f>
        <v>Sukhaya Tunguska Fm</v>
      </c>
      <c r="D3801" t="s">
        <v>1057</v>
      </c>
      <c r="E3801" t="s">
        <v>1082</v>
      </c>
      <c r="J3801" s="13">
        <v>1025</v>
      </c>
      <c r="K3801" s="13">
        <v>225</v>
      </c>
      <c r="L3801" s="16" t="s">
        <v>1310</v>
      </c>
      <c r="M3801" t="s">
        <v>1335</v>
      </c>
      <c r="P3801" t="s">
        <v>243</v>
      </c>
      <c r="Q3801">
        <v>1.3</v>
      </c>
      <c r="V3801">
        <v>1</v>
      </c>
      <c r="W3801" t="s">
        <v>1371</v>
      </c>
      <c r="X3801" t="s">
        <v>1379</v>
      </c>
    </row>
    <row r="3802" spans="1:24" x14ac:dyDescent="0.3">
      <c r="A3802">
        <v>4352</v>
      </c>
      <c r="B3802" s="15" t="s">
        <v>661</v>
      </c>
      <c r="C3802" t="str">
        <f>_xlfn.XLOOKUP($B3802, STANDARDS!$A:$A, STANDARDS!$B:$B,,0,2)</f>
        <v>Malgina Fm</v>
      </c>
      <c r="D3802" t="s">
        <v>1057</v>
      </c>
      <c r="E3802" t="s">
        <v>1080</v>
      </c>
      <c r="J3802" s="13">
        <v>1100</v>
      </c>
      <c r="K3802" s="13"/>
      <c r="L3802" s="16"/>
      <c r="M3802" t="s">
        <v>1335</v>
      </c>
      <c r="P3802" t="s">
        <v>243</v>
      </c>
      <c r="Q3802">
        <v>0.7</v>
      </c>
      <c r="V3802">
        <v>1</v>
      </c>
      <c r="W3802" t="s">
        <v>1371</v>
      </c>
      <c r="X3802" t="s">
        <v>1379</v>
      </c>
    </row>
    <row r="3803" spans="1:24" x14ac:dyDescent="0.3">
      <c r="A3803">
        <v>4353</v>
      </c>
      <c r="B3803" s="15" t="s">
        <v>660</v>
      </c>
      <c r="C3803" t="str">
        <f>_xlfn.XLOOKUP($B3803, STANDARDS!$A:$A, STANDARDS!$B:$B,,0,2)</f>
        <v>Neryuen Fm</v>
      </c>
      <c r="D3803" t="s">
        <v>1057</v>
      </c>
      <c r="E3803" t="s">
        <v>1080</v>
      </c>
      <c r="J3803" s="13">
        <v>1025</v>
      </c>
      <c r="K3803" s="13"/>
      <c r="L3803" s="16"/>
      <c r="M3803" t="s">
        <v>1335</v>
      </c>
      <c r="P3803" t="s">
        <v>243</v>
      </c>
      <c r="Q3803">
        <v>1.2</v>
      </c>
      <c r="V3803">
        <v>1</v>
      </c>
      <c r="W3803" t="s">
        <v>1371</v>
      </c>
      <c r="X3803" t="s">
        <v>1379</v>
      </c>
    </row>
    <row r="3804" spans="1:24" x14ac:dyDescent="0.3">
      <c r="A3804">
        <v>4354</v>
      </c>
      <c r="B3804" s="15" t="s">
        <v>661</v>
      </c>
      <c r="C3804" t="str">
        <f>_xlfn.XLOOKUP($B3804, STANDARDS!$A:$A, STANDARDS!$B:$B,,0,2)</f>
        <v>Malgina Fm</v>
      </c>
      <c r="D3804" t="s">
        <v>1057</v>
      </c>
      <c r="E3804" t="s">
        <v>1080</v>
      </c>
      <c r="J3804" s="13">
        <v>1100</v>
      </c>
      <c r="K3804" s="13"/>
      <c r="L3804" s="16"/>
      <c r="M3804" t="s">
        <v>1335</v>
      </c>
      <c r="P3804" t="s">
        <v>243</v>
      </c>
      <c r="Q3804">
        <v>0.4</v>
      </c>
      <c r="V3804">
        <v>1</v>
      </c>
      <c r="W3804" t="s">
        <v>1371</v>
      </c>
      <c r="X3804" t="s">
        <v>1379</v>
      </c>
    </row>
    <row r="3805" spans="1:24" x14ac:dyDescent="0.3">
      <c r="A3805">
        <v>4355</v>
      </c>
      <c r="B3805" s="15" t="s">
        <v>664</v>
      </c>
      <c r="C3805" t="str">
        <f>_xlfn.XLOOKUP($B3805, STANDARDS!$A:$A, STANDARDS!$B:$B,,0,2)</f>
        <v>Ignikan Fm</v>
      </c>
      <c r="D3805" t="s">
        <v>1057</v>
      </c>
      <c r="E3805" t="s">
        <v>1080</v>
      </c>
      <c r="J3805" s="13">
        <v>1005</v>
      </c>
      <c r="K3805" s="13"/>
      <c r="L3805" s="16"/>
      <c r="M3805" t="s">
        <v>1335</v>
      </c>
      <c r="P3805" t="s">
        <v>243</v>
      </c>
      <c r="Q3805">
        <v>0.8</v>
      </c>
      <c r="V3805">
        <v>1</v>
      </c>
      <c r="W3805" t="s">
        <v>1371</v>
      </c>
      <c r="X3805" t="s">
        <v>1379</v>
      </c>
    </row>
    <row r="3806" spans="1:24" x14ac:dyDescent="0.3">
      <c r="A3806">
        <v>4356</v>
      </c>
      <c r="B3806" s="15" t="s">
        <v>661</v>
      </c>
      <c r="C3806" t="str">
        <f>_xlfn.XLOOKUP($B3806, STANDARDS!$A:$A, STANDARDS!$B:$B,,0,2)</f>
        <v>Malgina Fm</v>
      </c>
      <c r="D3806" t="s">
        <v>1057</v>
      </c>
      <c r="E3806" t="s">
        <v>1080</v>
      </c>
      <c r="J3806" s="13">
        <v>1100</v>
      </c>
      <c r="K3806" s="13"/>
      <c r="L3806" s="16"/>
      <c r="M3806" t="s">
        <v>1335</v>
      </c>
      <c r="P3806" t="s">
        <v>243</v>
      </c>
      <c r="Q3806">
        <v>-0.1</v>
      </c>
      <c r="V3806">
        <v>1</v>
      </c>
      <c r="W3806" t="s">
        <v>1371</v>
      </c>
      <c r="X3806" t="s">
        <v>1379</v>
      </c>
    </row>
    <row r="3807" spans="1:24" x14ac:dyDescent="0.3">
      <c r="A3807">
        <v>4357</v>
      </c>
      <c r="B3807" s="15" t="s">
        <v>661</v>
      </c>
      <c r="C3807" t="str">
        <f>_xlfn.XLOOKUP($B3807, STANDARDS!$A:$A, STANDARDS!$B:$B,,0,2)</f>
        <v>Malgina Fm</v>
      </c>
      <c r="D3807" t="s">
        <v>1057</v>
      </c>
      <c r="E3807" t="s">
        <v>1079</v>
      </c>
      <c r="J3807" s="13">
        <v>1100</v>
      </c>
      <c r="K3807" s="13"/>
      <c r="L3807" s="16"/>
      <c r="M3807" t="s">
        <v>1335</v>
      </c>
      <c r="P3807" t="s">
        <v>243</v>
      </c>
      <c r="Q3807">
        <v>1.9</v>
      </c>
      <c r="V3807">
        <v>1</v>
      </c>
      <c r="W3807" t="s">
        <v>1371</v>
      </c>
      <c r="X3807" t="s">
        <v>1379</v>
      </c>
    </row>
    <row r="3808" spans="1:24" x14ac:dyDescent="0.3">
      <c r="A3808">
        <v>4358</v>
      </c>
      <c r="B3808" s="15" t="s">
        <v>661</v>
      </c>
      <c r="C3808" t="str">
        <f>_xlfn.XLOOKUP($B3808, STANDARDS!$A:$A, STANDARDS!$B:$B,,0,2)</f>
        <v>Malgina Fm</v>
      </c>
      <c r="D3808" t="s">
        <v>1057</v>
      </c>
      <c r="E3808" t="s">
        <v>1080</v>
      </c>
      <c r="J3808" s="13">
        <v>1100</v>
      </c>
      <c r="K3808" s="13"/>
      <c r="L3808" s="16"/>
      <c r="M3808" t="s">
        <v>1335</v>
      </c>
      <c r="P3808" t="s">
        <v>243</v>
      </c>
      <c r="Q3808">
        <v>0</v>
      </c>
      <c r="V3808">
        <v>1</v>
      </c>
      <c r="W3808" t="s">
        <v>1371</v>
      </c>
      <c r="X3808" t="s">
        <v>1379</v>
      </c>
    </row>
    <row r="3809" spans="1:24" x14ac:dyDescent="0.3">
      <c r="A3809">
        <v>4359</v>
      </c>
      <c r="B3809" s="15" t="s">
        <v>660</v>
      </c>
      <c r="C3809" t="str">
        <f>_xlfn.XLOOKUP($B3809, STANDARDS!$A:$A, STANDARDS!$B:$B,,0,2)</f>
        <v>Neryuen Fm</v>
      </c>
      <c r="D3809" t="s">
        <v>1057</v>
      </c>
      <c r="E3809" t="s">
        <v>1080</v>
      </c>
      <c r="J3809" s="13">
        <v>1025</v>
      </c>
      <c r="K3809" s="13"/>
      <c r="L3809" s="16"/>
      <c r="M3809" t="s">
        <v>1335</v>
      </c>
      <c r="P3809" t="s">
        <v>243</v>
      </c>
      <c r="Q3809">
        <v>1</v>
      </c>
      <c r="V3809">
        <v>1</v>
      </c>
      <c r="W3809" t="s">
        <v>1371</v>
      </c>
      <c r="X3809" t="s">
        <v>1379</v>
      </c>
    </row>
    <row r="3810" spans="1:24" x14ac:dyDescent="0.3">
      <c r="A3810">
        <v>4360</v>
      </c>
      <c r="B3810" s="15" t="s">
        <v>661</v>
      </c>
      <c r="C3810" t="str">
        <f>_xlfn.XLOOKUP($B3810, STANDARDS!$A:$A, STANDARDS!$B:$B,,0,2)</f>
        <v>Malgina Fm</v>
      </c>
      <c r="D3810" t="s">
        <v>1057</v>
      </c>
      <c r="E3810" t="s">
        <v>1079</v>
      </c>
      <c r="J3810" s="13">
        <v>1100</v>
      </c>
      <c r="K3810" s="13"/>
      <c r="L3810" s="16"/>
      <c r="M3810" t="s">
        <v>1335</v>
      </c>
      <c r="P3810" t="s">
        <v>243</v>
      </c>
      <c r="Q3810">
        <v>0.3</v>
      </c>
      <c r="V3810">
        <v>1</v>
      </c>
      <c r="W3810" t="s">
        <v>1371</v>
      </c>
      <c r="X3810" t="s">
        <v>1379</v>
      </c>
    </row>
    <row r="3811" spans="1:24" x14ac:dyDescent="0.3">
      <c r="A3811">
        <v>4361</v>
      </c>
      <c r="B3811" s="15" t="s">
        <v>664</v>
      </c>
      <c r="C3811" t="str">
        <f>_xlfn.XLOOKUP($B3811, STANDARDS!$A:$A, STANDARDS!$B:$B,,0,2)</f>
        <v>Ignikan Fm</v>
      </c>
      <c r="D3811" t="s">
        <v>1057</v>
      </c>
      <c r="E3811" t="s">
        <v>1080</v>
      </c>
      <c r="J3811" s="13">
        <v>1005</v>
      </c>
      <c r="K3811" s="13"/>
      <c r="L3811" s="16"/>
      <c r="M3811" t="s">
        <v>1335</v>
      </c>
      <c r="P3811" t="s">
        <v>243</v>
      </c>
      <c r="Q3811">
        <v>0.8</v>
      </c>
      <c r="V3811">
        <v>1</v>
      </c>
      <c r="W3811" t="s">
        <v>1371</v>
      </c>
      <c r="X3811" t="s">
        <v>1379</v>
      </c>
    </row>
    <row r="3812" spans="1:24" x14ac:dyDescent="0.3">
      <c r="A3812">
        <v>4362</v>
      </c>
      <c r="B3812" s="15" t="s">
        <v>664</v>
      </c>
      <c r="C3812" t="str">
        <f>_xlfn.XLOOKUP($B3812, STANDARDS!$A:$A, STANDARDS!$B:$B,,0,2)</f>
        <v>Ignikan Fm</v>
      </c>
      <c r="D3812" t="s">
        <v>1057</v>
      </c>
      <c r="E3812" t="s">
        <v>1080</v>
      </c>
      <c r="J3812" s="13">
        <v>1005</v>
      </c>
      <c r="K3812" s="13"/>
      <c r="L3812" s="16"/>
      <c r="M3812" t="s">
        <v>1335</v>
      </c>
      <c r="P3812" t="s">
        <v>243</v>
      </c>
      <c r="Q3812">
        <v>1.1000000000000001</v>
      </c>
      <c r="V3812">
        <v>1</v>
      </c>
      <c r="W3812" t="s">
        <v>1371</v>
      </c>
      <c r="X3812" t="s">
        <v>1379</v>
      </c>
    </row>
    <row r="3813" spans="1:24" x14ac:dyDescent="0.3">
      <c r="A3813">
        <v>4363</v>
      </c>
      <c r="B3813" s="15" t="s">
        <v>664</v>
      </c>
      <c r="C3813" t="str">
        <f>_xlfn.XLOOKUP($B3813, STANDARDS!$A:$A, STANDARDS!$B:$B,,0,2)</f>
        <v>Ignikan Fm</v>
      </c>
      <c r="D3813" t="s">
        <v>1057</v>
      </c>
      <c r="E3813" t="s">
        <v>1080</v>
      </c>
      <c r="J3813" s="13">
        <v>1005</v>
      </c>
      <c r="K3813" s="13"/>
      <c r="L3813" s="16"/>
      <c r="M3813" t="s">
        <v>1335</v>
      </c>
      <c r="P3813" t="s">
        <v>243</v>
      </c>
      <c r="Q3813">
        <v>0.3</v>
      </c>
      <c r="V3813">
        <v>1</v>
      </c>
      <c r="W3813" t="s">
        <v>1371</v>
      </c>
      <c r="X3813" t="s">
        <v>1379</v>
      </c>
    </row>
    <row r="3814" spans="1:24" x14ac:dyDescent="0.3">
      <c r="A3814">
        <v>4364</v>
      </c>
      <c r="B3814" s="15" t="s">
        <v>664</v>
      </c>
      <c r="C3814" t="str">
        <f>_xlfn.XLOOKUP($B3814, STANDARDS!$A:$A, STANDARDS!$B:$B,,0,2)</f>
        <v>Ignikan Fm</v>
      </c>
      <c r="D3814" t="s">
        <v>1057</v>
      </c>
      <c r="E3814" t="s">
        <v>1080</v>
      </c>
      <c r="J3814" s="13">
        <v>1005</v>
      </c>
      <c r="K3814" s="13"/>
      <c r="L3814" s="16"/>
      <c r="M3814" t="s">
        <v>583</v>
      </c>
      <c r="P3814" t="s">
        <v>243</v>
      </c>
      <c r="Q3814">
        <v>2.9</v>
      </c>
      <c r="V3814">
        <v>1</v>
      </c>
      <c r="W3814" t="s">
        <v>1371</v>
      </c>
      <c r="X3814" t="s">
        <v>1379</v>
      </c>
    </row>
    <row r="3815" spans="1:24" x14ac:dyDescent="0.3">
      <c r="A3815">
        <v>4365</v>
      </c>
      <c r="B3815" s="15" t="s">
        <v>664</v>
      </c>
      <c r="C3815" t="str">
        <f>_xlfn.XLOOKUP($B3815, STANDARDS!$A:$A, STANDARDS!$B:$B,,0,2)</f>
        <v>Ignikan Fm</v>
      </c>
      <c r="D3815" t="s">
        <v>1057</v>
      </c>
      <c r="E3815" t="s">
        <v>1080</v>
      </c>
      <c r="J3815" s="13">
        <v>1005</v>
      </c>
      <c r="K3815" s="13"/>
      <c r="L3815" s="16"/>
      <c r="M3815" t="s">
        <v>583</v>
      </c>
      <c r="P3815" t="s">
        <v>243</v>
      </c>
      <c r="Q3815">
        <v>3.6</v>
      </c>
      <c r="V3815">
        <v>1</v>
      </c>
      <c r="W3815" t="s">
        <v>1371</v>
      </c>
      <c r="X3815" t="s">
        <v>1379</v>
      </c>
    </row>
    <row r="3816" spans="1:24" x14ac:dyDescent="0.3">
      <c r="A3816">
        <v>4366</v>
      </c>
      <c r="B3816" s="15" t="s">
        <v>664</v>
      </c>
      <c r="C3816" t="str">
        <f>_xlfn.XLOOKUP($B3816, STANDARDS!$A:$A, STANDARDS!$B:$B,,0,2)</f>
        <v>Ignikan Fm</v>
      </c>
      <c r="D3816" t="s">
        <v>1057</v>
      </c>
      <c r="E3816" t="s">
        <v>1080</v>
      </c>
      <c r="J3816" s="13">
        <v>1005</v>
      </c>
      <c r="K3816" s="13"/>
      <c r="L3816" s="16"/>
      <c r="M3816" t="s">
        <v>583</v>
      </c>
      <c r="P3816" t="s">
        <v>243</v>
      </c>
      <c r="Q3816">
        <v>1.2</v>
      </c>
      <c r="V3816">
        <v>1</v>
      </c>
      <c r="W3816" t="s">
        <v>1371</v>
      </c>
      <c r="X3816" t="s">
        <v>1379</v>
      </c>
    </row>
    <row r="3817" spans="1:24" x14ac:dyDescent="0.3">
      <c r="A3817">
        <v>4367</v>
      </c>
      <c r="B3817" s="15" t="s">
        <v>664</v>
      </c>
      <c r="C3817" t="str">
        <f>_xlfn.XLOOKUP($B3817, STANDARDS!$A:$A, STANDARDS!$B:$B,,0,2)</f>
        <v>Ignikan Fm</v>
      </c>
      <c r="D3817" t="s">
        <v>1057</v>
      </c>
      <c r="E3817" t="s">
        <v>1080</v>
      </c>
      <c r="J3817" s="13">
        <v>1005</v>
      </c>
      <c r="K3817" s="13"/>
      <c r="L3817" s="16"/>
      <c r="M3817" t="s">
        <v>583</v>
      </c>
      <c r="P3817" t="s">
        <v>243</v>
      </c>
      <c r="Q3817">
        <v>1.6</v>
      </c>
      <c r="V3817">
        <v>1</v>
      </c>
      <c r="W3817" t="s">
        <v>1371</v>
      </c>
      <c r="X3817" t="s">
        <v>1379</v>
      </c>
    </row>
    <row r="3818" spans="1:24" x14ac:dyDescent="0.3">
      <c r="A3818">
        <v>4368</v>
      </c>
      <c r="B3818" s="15" t="s">
        <v>664</v>
      </c>
      <c r="C3818" t="str">
        <f>_xlfn.XLOOKUP($B3818, STANDARDS!$A:$A, STANDARDS!$B:$B,,0,2)</f>
        <v>Ignikan Fm</v>
      </c>
      <c r="D3818" t="s">
        <v>1057</v>
      </c>
      <c r="E3818" t="s">
        <v>1080</v>
      </c>
      <c r="J3818" s="13">
        <v>1005</v>
      </c>
      <c r="K3818" s="13"/>
      <c r="L3818" s="16"/>
      <c r="M3818" t="s">
        <v>583</v>
      </c>
      <c r="P3818" t="s">
        <v>243</v>
      </c>
      <c r="Q3818">
        <v>1.1000000000000001</v>
      </c>
      <c r="V3818">
        <v>1</v>
      </c>
      <c r="W3818" t="s">
        <v>1371</v>
      </c>
      <c r="X3818" t="s">
        <v>1379</v>
      </c>
    </row>
    <row r="3819" spans="1:24" x14ac:dyDescent="0.3">
      <c r="A3819">
        <v>4369</v>
      </c>
      <c r="B3819" s="15" t="s">
        <v>660</v>
      </c>
      <c r="C3819" t="str">
        <f>_xlfn.XLOOKUP($B3819, STANDARDS!$A:$A, STANDARDS!$B:$B,,0,2)</f>
        <v>Neryuen Fm</v>
      </c>
      <c r="D3819" t="s">
        <v>1057</v>
      </c>
      <c r="E3819" t="s">
        <v>1080</v>
      </c>
      <c r="J3819" s="13">
        <v>1025</v>
      </c>
      <c r="K3819" s="13"/>
      <c r="L3819" s="16"/>
      <c r="M3819" t="s">
        <v>583</v>
      </c>
      <c r="P3819" t="s">
        <v>243</v>
      </c>
      <c r="Q3819">
        <v>-2.8</v>
      </c>
      <c r="V3819">
        <v>1</v>
      </c>
      <c r="W3819" t="s">
        <v>1371</v>
      </c>
      <c r="X3819" t="s">
        <v>1379</v>
      </c>
    </row>
    <row r="3820" spans="1:24" x14ac:dyDescent="0.3">
      <c r="A3820">
        <v>4370</v>
      </c>
      <c r="B3820" s="15" t="s">
        <v>660</v>
      </c>
      <c r="C3820" t="str">
        <f>_xlfn.XLOOKUP($B3820, STANDARDS!$A:$A, STANDARDS!$B:$B,,0,2)</f>
        <v>Neryuen Fm</v>
      </c>
      <c r="D3820" t="s">
        <v>1057</v>
      </c>
      <c r="E3820" t="s">
        <v>1080</v>
      </c>
      <c r="J3820" s="13">
        <v>1025</v>
      </c>
      <c r="K3820" s="13"/>
      <c r="L3820" s="16"/>
      <c r="M3820" t="s">
        <v>583</v>
      </c>
      <c r="P3820" t="s">
        <v>243</v>
      </c>
      <c r="Q3820">
        <v>-0.4</v>
      </c>
      <c r="V3820">
        <v>1</v>
      </c>
      <c r="W3820" t="s">
        <v>1371</v>
      </c>
      <c r="X3820" t="s">
        <v>1379</v>
      </c>
    </row>
    <row r="3821" spans="1:24" x14ac:dyDescent="0.3">
      <c r="A3821">
        <v>4371</v>
      </c>
      <c r="B3821" s="15" t="s">
        <v>660</v>
      </c>
      <c r="C3821" t="str">
        <f>_xlfn.XLOOKUP($B3821, STANDARDS!$A:$A, STANDARDS!$B:$B,,0,2)</f>
        <v>Neryuen Fm</v>
      </c>
      <c r="D3821" t="s">
        <v>1057</v>
      </c>
      <c r="E3821" t="s">
        <v>1080</v>
      </c>
      <c r="J3821" s="13">
        <v>1025</v>
      </c>
      <c r="K3821" s="13"/>
      <c r="L3821" s="16"/>
      <c r="M3821" t="s">
        <v>583</v>
      </c>
      <c r="P3821" t="s">
        <v>243</v>
      </c>
      <c r="Q3821">
        <v>1.7</v>
      </c>
      <c r="V3821">
        <v>1</v>
      </c>
      <c r="W3821" t="s">
        <v>1371</v>
      </c>
      <c r="X3821" t="s">
        <v>1379</v>
      </c>
    </row>
    <row r="3822" spans="1:24" x14ac:dyDescent="0.3">
      <c r="A3822">
        <v>4372</v>
      </c>
      <c r="B3822" s="15" t="s">
        <v>660</v>
      </c>
      <c r="C3822" t="str">
        <f>_xlfn.XLOOKUP($B3822, STANDARDS!$A:$A, STANDARDS!$B:$B,,0,2)</f>
        <v>Neryuen Fm</v>
      </c>
      <c r="D3822" t="s">
        <v>1057</v>
      </c>
      <c r="E3822" t="s">
        <v>1080</v>
      </c>
      <c r="J3822" s="13">
        <v>1025</v>
      </c>
      <c r="K3822" s="13"/>
      <c r="L3822" s="16"/>
      <c r="M3822" t="s">
        <v>583</v>
      </c>
      <c r="P3822" t="s">
        <v>243</v>
      </c>
      <c r="Q3822">
        <v>1.1000000000000001</v>
      </c>
      <c r="V3822">
        <v>1</v>
      </c>
      <c r="W3822" t="s">
        <v>1371</v>
      </c>
      <c r="X3822" t="s">
        <v>1379</v>
      </c>
    </row>
    <row r="3823" spans="1:24" x14ac:dyDescent="0.3">
      <c r="A3823">
        <v>4373</v>
      </c>
      <c r="B3823" s="15" t="s">
        <v>660</v>
      </c>
      <c r="C3823" t="str">
        <f>_xlfn.XLOOKUP($B3823, STANDARDS!$A:$A, STANDARDS!$B:$B,,0,2)</f>
        <v>Neryuen Fm</v>
      </c>
      <c r="D3823" t="s">
        <v>1057</v>
      </c>
      <c r="E3823" t="s">
        <v>1080</v>
      </c>
      <c r="J3823" s="13">
        <v>1025</v>
      </c>
      <c r="K3823" s="13"/>
      <c r="L3823" s="16"/>
      <c r="M3823" t="s">
        <v>583</v>
      </c>
      <c r="P3823" t="s">
        <v>243</v>
      </c>
      <c r="Q3823">
        <v>2.2999999999999998</v>
      </c>
      <c r="V3823">
        <v>1</v>
      </c>
      <c r="W3823" t="s">
        <v>1371</v>
      </c>
      <c r="X3823" t="s">
        <v>1379</v>
      </c>
    </row>
    <row r="3824" spans="1:24" x14ac:dyDescent="0.3">
      <c r="A3824">
        <v>4374</v>
      </c>
      <c r="B3824" s="15" t="s">
        <v>663</v>
      </c>
      <c r="C3824" t="str">
        <f>_xlfn.XLOOKUP($B3824, STANDARDS!$A:$A, STANDARDS!$B:$B,,0,2)</f>
        <v>Sukhaya Tunguska Fm</v>
      </c>
      <c r="D3824" t="s">
        <v>1057</v>
      </c>
      <c r="E3824" t="s">
        <v>1082</v>
      </c>
      <c r="J3824" s="13">
        <v>1025</v>
      </c>
      <c r="K3824" s="13">
        <v>225</v>
      </c>
      <c r="L3824" s="16" t="s">
        <v>1310</v>
      </c>
      <c r="M3824" t="s">
        <v>1335</v>
      </c>
      <c r="P3824" t="s">
        <v>243</v>
      </c>
      <c r="Q3824">
        <v>0.2</v>
      </c>
      <c r="V3824">
        <v>1</v>
      </c>
      <c r="W3824" t="s">
        <v>1371</v>
      </c>
      <c r="X3824" t="s">
        <v>1379</v>
      </c>
    </row>
    <row r="3825" spans="1:24" x14ac:dyDescent="0.3">
      <c r="A3825">
        <v>4375</v>
      </c>
      <c r="B3825" s="15" t="s">
        <v>665</v>
      </c>
      <c r="C3825" t="str">
        <f>_xlfn.XLOOKUP($B3825, STANDARDS!$A:$A, STANDARDS!$B:$B,,0,2)</f>
        <v>Tsipanda Fm</v>
      </c>
      <c r="D3825" t="s">
        <v>1057</v>
      </c>
      <c r="E3825" t="s">
        <v>1080</v>
      </c>
      <c r="J3825" s="13">
        <v>1070</v>
      </c>
      <c r="K3825" s="13"/>
      <c r="L3825" s="16"/>
      <c r="M3825" t="s">
        <v>583</v>
      </c>
      <c r="P3825" t="s">
        <v>243</v>
      </c>
      <c r="Q3825">
        <v>0.5</v>
      </c>
      <c r="V3825">
        <v>1</v>
      </c>
      <c r="W3825" t="s">
        <v>1371</v>
      </c>
      <c r="X3825" t="s">
        <v>1379</v>
      </c>
    </row>
    <row r="3826" spans="1:24" x14ac:dyDescent="0.3">
      <c r="A3826">
        <v>4376</v>
      </c>
      <c r="B3826" s="15" t="s">
        <v>665</v>
      </c>
      <c r="C3826" t="str">
        <f>_xlfn.XLOOKUP($B3826, STANDARDS!$A:$A, STANDARDS!$B:$B,,0,2)</f>
        <v>Tsipanda Fm</v>
      </c>
      <c r="D3826" t="s">
        <v>1057</v>
      </c>
      <c r="E3826" t="s">
        <v>1080</v>
      </c>
      <c r="J3826" s="13">
        <v>1070</v>
      </c>
      <c r="K3826" s="13"/>
      <c r="L3826" s="16"/>
      <c r="M3826" t="s">
        <v>583</v>
      </c>
      <c r="P3826" t="s">
        <v>243</v>
      </c>
      <c r="Q3826">
        <v>1.7</v>
      </c>
      <c r="V3826">
        <v>1</v>
      </c>
      <c r="W3826" t="s">
        <v>1371</v>
      </c>
      <c r="X3826" t="s">
        <v>1379</v>
      </c>
    </row>
    <row r="3827" spans="1:24" x14ac:dyDescent="0.3">
      <c r="A3827">
        <v>4377</v>
      </c>
      <c r="B3827" s="15" t="s">
        <v>665</v>
      </c>
      <c r="C3827" t="str">
        <f>_xlfn.XLOOKUP($B3827, STANDARDS!$A:$A, STANDARDS!$B:$B,,0,2)</f>
        <v>Tsipanda Fm</v>
      </c>
      <c r="D3827" t="s">
        <v>1057</v>
      </c>
      <c r="E3827" t="s">
        <v>1080</v>
      </c>
      <c r="J3827" s="13">
        <v>1070</v>
      </c>
      <c r="K3827" s="13"/>
      <c r="L3827" s="16"/>
      <c r="M3827" t="s">
        <v>583</v>
      </c>
      <c r="P3827" t="s">
        <v>243</v>
      </c>
      <c r="Q3827">
        <v>1.1000000000000001</v>
      </c>
      <c r="V3827">
        <v>1</v>
      </c>
      <c r="W3827" t="s">
        <v>1371</v>
      </c>
      <c r="X3827" t="s">
        <v>1379</v>
      </c>
    </row>
    <row r="3828" spans="1:24" x14ac:dyDescent="0.3">
      <c r="A3828">
        <v>4378</v>
      </c>
      <c r="B3828" s="15" t="s">
        <v>665</v>
      </c>
      <c r="C3828" t="str">
        <f>_xlfn.XLOOKUP($B3828, STANDARDS!$A:$A, STANDARDS!$B:$B,,0,2)</f>
        <v>Tsipanda Fm</v>
      </c>
      <c r="D3828" t="s">
        <v>1057</v>
      </c>
      <c r="E3828" t="s">
        <v>1080</v>
      </c>
      <c r="J3828" s="13">
        <v>1070</v>
      </c>
      <c r="K3828" s="13"/>
      <c r="L3828" s="16"/>
      <c r="M3828" t="s">
        <v>583</v>
      </c>
      <c r="P3828" t="s">
        <v>243</v>
      </c>
      <c r="Q3828">
        <v>1</v>
      </c>
      <c r="V3828">
        <v>1</v>
      </c>
      <c r="W3828" t="s">
        <v>1371</v>
      </c>
      <c r="X3828" t="s">
        <v>1379</v>
      </c>
    </row>
    <row r="3829" spans="1:24" x14ac:dyDescent="0.3">
      <c r="A3829">
        <v>4379</v>
      </c>
      <c r="B3829" s="15" t="s">
        <v>665</v>
      </c>
      <c r="C3829" t="str">
        <f>_xlfn.XLOOKUP($B3829, STANDARDS!$A:$A, STANDARDS!$B:$B,,0,2)</f>
        <v>Tsipanda Fm</v>
      </c>
      <c r="D3829" t="s">
        <v>1057</v>
      </c>
      <c r="E3829" t="s">
        <v>1080</v>
      </c>
      <c r="J3829" s="13">
        <v>1070</v>
      </c>
      <c r="K3829" s="13"/>
      <c r="L3829" s="16"/>
      <c r="M3829" t="s">
        <v>583</v>
      </c>
      <c r="P3829" t="s">
        <v>243</v>
      </c>
      <c r="Q3829">
        <v>0.7</v>
      </c>
      <c r="V3829">
        <v>1</v>
      </c>
      <c r="W3829" t="s">
        <v>1371</v>
      </c>
      <c r="X3829" t="s">
        <v>1379</v>
      </c>
    </row>
    <row r="3830" spans="1:24" x14ac:dyDescent="0.3">
      <c r="A3830">
        <v>4380</v>
      </c>
      <c r="B3830" s="15" t="s">
        <v>665</v>
      </c>
      <c r="C3830" t="str">
        <f>_xlfn.XLOOKUP($B3830, STANDARDS!$A:$A, STANDARDS!$B:$B,,0,2)</f>
        <v>Tsipanda Fm</v>
      </c>
      <c r="D3830" t="s">
        <v>1057</v>
      </c>
      <c r="E3830" t="s">
        <v>1080</v>
      </c>
      <c r="J3830" s="13">
        <v>1070</v>
      </c>
      <c r="K3830" s="13"/>
      <c r="L3830" s="16"/>
      <c r="M3830" t="s">
        <v>583</v>
      </c>
      <c r="P3830" t="s">
        <v>243</v>
      </c>
      <c r="Q3830">
        <v>0.6</v>
      </c>
      <c r="V3830">
        <v>1</v>
      </c>
      <c r="W3830" t="s">
        <v>1371</v>
      </c>
      <c r="X3830" t="s">
        <v>1379</v>
      </c>
    </row>
    <row r="3831" spans="1:24" x14ac:dyDescent="0.3">
      <c r="A3831">
        <v>4381</v>
      </c>
      <c r="B3831" s="15" t="s">
        <v>665</v>
      </c>
      <c r="C3831" t="str">
        <f>_xlfn.XLOOKUP($B3831, STANDARDS!$A:$A, STANDARDS!$B:$B,,0,2)</f>
        <v>Tsipanda Fm</v>
      </c>
      <c r="D3831" t="s">
        <v>1057</v>
      </c>
      <c r="E3831" t="s">
        <v>1080</v>
      </c>
      <c r="J3831" s="13">
        <v>1070</v>
      </c>
      <c r="K3831" s="13"/>
      <c r="L3831" s="16"/>
      <c r="M3831" t="s">
        <v>583</v>
      </c>
      <c r="P3831" t="s">
        <v>243</v>
      </c>
      <c r="Q3831">
        <v>0.9</v>
      </c>
      <c r="V3831">
        <v>1</v>
      </c>
      <c r="W3831" t="s">
        <v>1371</v>
      </c>
      <c r="X3831" t="s">
        <v>1379</v>
      </c>
    </row>
    <row r="3832" spans="1:24" x14ac:dyDescent="0.3">
      <c r="A3832">
        <v>4382</v>
      </c>
      <c r="B3832" s="15" t="s">
        <v>665</v>
      </c>
      <c r="C3832" t="str">
        <f>_xlfn.XLOOKUP($B3832, STANDARDS!$A:$A, STANDARDS!$B:$B,,0,2)</f>
        <v>Tsipanda Fm</v>
      </c>
      <c r="D3832" t="s">
        <v>1057</v>
      </c>
      <c r="E3832" t="s">
        <v>1080</v>
      </c>
      <c r="J3832" s="13">
        <v>1070</v>
      </c>
      <c r="K3832" s="13"/>
      <c r="L3832" s="16"/>
      <c r="M3832" t="s">
        <v>583</v>
      </c>
      <c r="P3832" t="s">
        <v>243</v>
      </c>
      <c r="Q3832">
        <v>1</v>
      </c>
      <c r="V3832">
        <v>1</v>
      </c>
      <c r="W3832" t="s">
        <v>1371</v>
      </c>
      <c r="X3832" t="s">
        <v>1379</v>
      </c>
    </row>
    <row r="3833" spans="1:24" x14ac:dyDescent="0.3">
      <c r="A3833">
        <v>4383</v>
      </c>
      <c r="B3833" s="15" t="s">
        <v>665</v>
      </c>
      <c r="C3833" t="str">
        <f>_xlfn.XLOOKUP($B3833, STANDARDS!$A:$A, STANDARDS!$B:$B,,0,2)</f>
        <v>Tsipanda Fm</v>
      </c>
      <c r="D3833" t="s">
        <v>1057</v>
      </c>
      <c r="E3833" t="s">
        <v>1080</v>
      </c>
      <c r="J3833" s="13">
        <v>1070</v>
      </c>
      <c r="K3833" s="13"/>
      <c r="L3833" s="16"/>
      <c r="M3833" t="s">
        <v>583</v>
      </c>
      <c r="P3833" t="s">
        <v>243</v>
      </c>
      <c r="Q3833">
        <v>1.1000000000000001</v>
      </c>
      <c r="V3833">
        <v>1</v>
      </c>
      <c r="W3833" t="s">
        <v>1371</v>
      </c>
      <c r="X3833" t="s">
        <v>1379</v>
      </c>
    </row>
    <row r="3834" spans="1:24" x14ac:dyDescent="0.3">
      <c r="A3834">
        <v>4384</v>
      </c>
      <c r="B3834" s="15" t="s">
        <v>665</v>
      </c>
      <c r="C3834" t="str">
        <f>_xlfn.XLOOKUP($B3834, STANDARDS!$A:$A, STANDARDS!$B:$B,,0,2)</f>
        <v>Tsipanda Fm</v>
      </c>
      <c r="D3834" t="s">
        <v>1057</v>
      </c>
      <c r="E3834" t="s">
        <v>1080</v>
      </c>
      <c r="J3834" s="13">
        <v>1070</v>
      </c>
      <c r="K3834" s="13"/>
      <c r="L3834" s="16"/>
      <c r="M3834" t="s">
        <v>583</v>
      </c>
      <c r="P3834" t="s">
        <v>243</v>
      </c>
      <c r="Q3834">
        <v>0.8</v>
      </c>
      <c r="V3834">
        <v>1</v>
      </c>
      <c r="W3834" t="s">
        <v>1371</v>
      </c>
      <c r="X3834" t="s">
        <v>1379</v>
      </c>
    </row>
    <row r="3835" spans="1:24" x14ac:dyDescent="0.3">
      <c r="A3835">
        <v>4385</v>
      </c>
      <c r="B3835" s="15" t="s">
        <v>665</v>
      </c>
      <c r="C3835" t="str">
        <f>_xlfn.XLOOKUP($B3835, STANDARDS!$A:$A, STANDARDS!$B:$B,,0,2)</f>
        <v>Tsipanda Fm</v>
      </c>
      <c r="D3835" t="s">
        <v>1057</v>
      </c>
      <c r="E3835" t="s">
        <v>1080</v>
      </c>
      <c r="J3835" s="13">
        <v>1070</v>
      </c>
      <c r="K3835" s="13"/>
      <c r="L3835" s="16"/>
      <c r="M3835" t="s">
        <v>583</v>
      </c>
      <c r="P3835" t="s">
        <v>243</v>
      </c>
      <c r="Q3835">
        <v>0.8</v>
      </c>
      <c r="V3835">
        <v>1</v>
      </c>
      <c r="W3835" t="s">
        <v>1371</v>
      </c>
      <c r="X3835" t="s">
        <v>1379</v>
      </c>
    </row>
    <row r="3836" spans="1:24" x14ac:dyDescent="0.3">
      <c r="A3836">
        <v>4386</v>
      </c>
      <c r="B3836" s="15" t="s">
        <v>665</v>
      </c>
      <c r="C3836" t="str">
        <f>_xlfn.XLOOKUP($B3836, STANDARDS!$A:$A, STANDARDS!$B:$B,,0,2)</f>
        <v>Tsipanda Fm</v>
      </c>
      <c r="D3836" t="s">
        <v>1057</v>
      </c>
      <c r="E3836" t="s">
        <v>1080</v>
      </c>
      <c r="J3836" s="13">
        <v>1070</v>
      </c>
      <c r="K3836" s="13"/>
      <c r="L3836" s="16"/>
      <c r="M3836" t="s">
        <v>583</v>
      </c>
      <c r="P3836" t="s">
        <v>243</v>
      </c>
      <c r="Q3836">
        <v>1.1000000000000001</v>
      </c>
      <c r="V3836">
        <v>1</v>
      </c>
      <c r="W3836" t="s">
        <v>1371</v>
      </c>
      <c r="X3836" t="s">
        <v>1379</v>
      </c>
    </row>
    <row r="3837" spans="1:24" x14ac:dyDescent="0.3">
      <c r="A3837">
        <v>4387</v>
      </c>
      <c r="B3837" s="15" t="s">
        <v>665</v>
      </c>
      <c r="C3837" t="str">
        <f>_xlfn.XLOOKUP($B3837, STANDARDS!$A:$A, STANDARDS!$B:$B,,0,2)</f>
        <v>Tsipanda Fm</v>
      </c>
      <c r="D3837" t="s">
        <v>1057</v>
      </c>
      <c r="E3837" t="s">
        <v>1080</v>
      </c>
      <c r="J3837" s="13">
        <v>1070</v>
      </c>
      <c r="K3837" s="13"/>
      <c r="L3837" s="16"/>
      <c r="M3837" t="s">
        <v>583</v>
      </c>
      <c r="P3837" t="s">
        <v>243</v>
      </c>
      <c r="Q3837">
        <v>0.6</v>
      </c>
      <c r="V3837">
        <v>1</v>
      </c>
      <c r="W3837" t="s">
        <v>1371</v>
      </c>
      <c r="X3837" t="s">
        <v>1379</v>
      </c>
    </row>
    <row r="3838" spans="1:24" x14ac:dyDescent="0.3">
      <c r="A3838">
        <v>4388</v>
      </c>
      <c r="B3838" s="15" t="s">
        <v>665</v>
      </c>
      <c r="C3838" t="str">
        <f>_xlfn.XLOOKUP($B3838, STANDARDS!$A:$A, STANDARDS!$B:$B,,0,2)</f>
        <v>Tsipanda Fm</v>
      </c>
      <c r="D3838" t="s">
        <v>1057</v>
      </c>
      <c r="E3838" t="s">
        <v>1080</v>
      </c>
      <c r="J3838" s="13">
        <v>1070</v>
      </c>
      <c r="K3838" s="13"/>
      <c r="L3838" s="16"/>
      <c r="M3838" t="s">
        <v>583</v>
      </c>
      <c r="P3838" t="s">
        <v>243</v>
      </c>
      <c r="Q3838">
        <v>0.9</v>
      </c>
      <c r="V3838">
        <v>1</v>
      </c>
      <c r="W3838" t="s">
        <v>1371</v>
      </c>
      <c r="X3838" t="s">
        <v>1379</v>
      </c>
    </row>
    <row r="3839" spans="1:24" x14ac:dyDescent="0.3">
      <c r="A3839">
        <v>4389</v>
      </c>
      <c r="B3839" s="15" t="s">
        <v>665</v>
      </c>
      <c r="C3839" t="str">
        <f>_xlfn.XLOOKUP($B3839, STANDARDS!$A:$A, STANDARDS!$B:$B,,0,2)</f>
        <v>Tsipanda Fm</v>
      </c>
      <c r="D3839" t="s">
        <v>1057</v>
      </c>
      <c r="E3839" t="s">
        <v>1080</v>
      </c>
      <c r="J3839" s="13">
        <v>1070</v>
      </c>
      <c r="K3839" s="13"/>
      <c r="L3839" s="16"/>
      <c r="M3839" t="s">
        <v>583</v>
      </c>
      <c r="P3839" t="s">
        <v>243</v>
      </c>
      <c r="Q3839">
        <v>0.5</v>
      </c>
      <c r="V3839">
        <v>1</v>
      </c>
      <c r="W3839" t="s">
        <v>1371</v>
      </c>
      <c r="X3839" t="s">
        <v>1379</v>
      </c>
    </row>
    <row r="3840" spans="1:24" x14ac:dyDescent="0.3">
      <c r="A3840">
        <v>4390</v>
      </c>
      <c r="B3840" s="15" t="s">
        <v>665</v>
      </c>
      <c r="C3840" t="str">
        <f>_xlfn.XLOOKUP($B3840, STANDARDS!$A:$A, STANDARDS!$B:$B,,0,2)</f>
        <v>Tsipanda Fm</v>
      </c>
      <c r="D3840" t="s">
        <v>1057</v>
      </c>
      <c r="E3840" t="s">
        <v>1080</v>
      </c>
      <c r="J3840" s="13">
        <v>1070</v>
      </c>
      <c r="K3840" s="13"/>
      <c r="L3840" s="16"/>
      <c r="M3840" t="s">
        <v>583</v>
      </c>
      <c r="P3840" t="s">
        <v>243</v>
      </c>
      <c r="Q3840">
        <v>1.3</v>
      </c>
      <c r="V3840">
        <v>1</v>
      </c>
      <c r="W3840" t="s">
        <v>1371</v>
      </c>
      <c r="X3840" t="s">
        <v>1379</v>
      </c>
    </row>
    <row r="3841" spans="1:24" x14ac:dyDescent="0.3">
      <c r="A3841">
        <v>4391</v>
      </c>
      <c r="B3841" s="15" t="s">
        <v>665</v>
      </c>
      <c r="C3841" t="str">
        <f>_xlfn.XLOOKUP($B3841, STANDARDS!$A:$A, STANDARDS!$B:$B,,0,2)</f>
        <v>Tsipanda Fm</v>
      </c>
      <c r="D3841" t="s">
        <v>1057</v>
      </c>
      <c r="E3841" t="s">
        <v>1080</v>
      </c>
      <c r="J3841" s="13">
        <v>1070</v>
      </c>
      <c r="K3841" s="13"/>
      <c r="L3841" s="16"/>
      <c r="M3841" t="s">
        <v>583</v>
      </c>
      <c r="P3841" t="s">
        <v>243</v>
      </c>
      <c r="Q3841">
        <v>0.5</v>
      </c>
      <c r="V3841">
        <v>1</v>
      </c>
      <c r="W3841" t="s">
        <v>1371</v>
      </c>
      <c r="X3841" t="s">
        <v>1379</v>
      </c>
    </row>
    <row r="3842" spans="1:24" x14ac:dyDescent="0.3">
      <c r="A3842">
        <v>4392</v>
      </c>
      <c r="B3842" s="15" t="s">
        <v>665</v>
      </c>
      <c r="C3842" t="str">
        <f>_xlfn.XLOOKUP($B3842, STANDARDS!$A:$A, STANDARDS!$B:$B,,0,2)</f>
        <v>Tsipanda Fm</v>
      </c>
      <c r="D3842" t="s">
        <v>1057</v>
      </c>
      <c r="E3842" t="s">
        <v>1080</v>
      </c>
      <c r="J3842" s="13">
        <v>1070</v>
      </c>
      <c r="K3842" s="13"/>
      <c r="L3842" s="16"/>
      <c r="M3842" t="s">
        <v>583</v>
      </c>
      <c r="P3842" t="s">
        <v>243</v>
      </c>
      <c r="Q3842">
        <v>0.7</v>
      </c>
      <c r="V3842">
        <v>1</v>
      </c>
      <c r="W3842" t="s">
        <v>1371</v>
      </c>
      <c r="X3842" t="s">
        <v>1379</v>
      </c>
    </row>
    <row r="3843" spans="1:24" x14ac:dyDescent="0.3">
      <c r="A3843">
        <v>4393</v>
      </c>
      <c r="B3843" s="15" t="s">
        <v>665</v>
      </c>
      <c r="C3843" t="str">
        <f>_xlfn.XLOOKUP($B3843, STANDARDS!$A:$A, STANDARDS!$B:$B,,0,2)</f>
        <v>Tsipanda Fm</v>
      </c>
      <c r="D3843" t="s">
        <v>1057</v>
      </c>
      <c r="E3843" t="s">
        <v>1080</v>
      </c>
      <c r="J3843" s="13">
        <v>1070</v>
      </c>
      <c r="K3843" s="13"/>
      <c r="L3843" s="16"/>
      <c r="M3843" t="s">
        <v>583</v>
      </c>
      <c r="P3843" t="s">
        <v>243</v>
      </c>
      <c r="Q3843">
        <v>1.1000000000000001</v>
      </c>
      <c r="V3843">
        <v>1</v>
      </c>
      <c r="W3843" t="s">
        <v>1371</v>
      </c>
      <c r="X3843" t="s">
        <v>1379</v>
      </c>
    </row>
    <row r="3844" spans="1:24" x14ac:dyDescent="0.3">
      <c r="A3844">
        <v>4394</v>
      </c>
      <c r="B3844" s="15" t="s">
        <v>665</v>
      </c>
      <c r="C3844" t="str">
        <f>_xlfn.XLOOKUP($B3844, STANDARDS!$A:$A, STANDARDS!$B:$B,,0,2)</f>
        <v>Tsipanda Fm</v>
      </c>
      <c r="D3844" t="s">
        <v>1057</v>
      </c>
      <c r="E3844" t="s">
        <v>1080</v>
      </c>
      <c r="J3844" s="13">
        <v>1070</v>
      </c>
      <c r="K3844" s="13"/>
      <c r="L3844" s="16"/>
      <c r="M3844" t="s">
        <v>583</v>
      </c>
      <c r="P3844" t="s">
        <v>243</v>
      </c>
      <c r="Q3844">
        <v>0.9</v>
      </c>
      <c r="V3844">
        <v>1</v>
      </c>
      <c r="W3844" t="s">
        <v>1371</v>
      </c>
      <c r="X3844" t="s">
        <v>1379</v>
      </c>
    </row>
    <row r="3845" spans="1:24" x14ac:dyDescent="0.3">
      <c r="A3845">
        <v>4395</v>
      </c>
      <c r="B3845" s="15" t="s">
        <v>665</v>
      </c>
      <c r="C3845" t="str">
        <f>_xlfn.XLOOKUP($B3845, STANDARDS!$A:$A, STANDARDS!$B:$B,,0,2)</f>
        <v>Tsipanda Fm</v>
      </c>
      <c r="D3845" t="s">
        <v>1057</v>
      </c>
      <c r="E3845" t="s">
        <v>1080</v>
      </c>
      <c r="J3845" s="13">
        <v>1070</v>
      </c>
      <c r="K3845" s="13"/>
      <c r="L3845" s="16"/>
      <c r="M3845" t="s">
        <v>583</v>
      </c>
      <c r="P3845" t="s">
        <v>243</v>
      </c>
      <c r="Q3845">
        <v>1</v>
      </c>
      <c r="V3845">
        <v>1</v>
      </c>
      <c r="W3845" t="s">
        <v>1371</v>
      </c>
      <c r="X3845" t="s">
        <v>1379</v>
      </c>
    </row>
    <row r="3846" spans="1:24" x14ac:dyDescent="0.3">
      <c r="A3846">
        <v>4396</v>
      </c>
      <c r="B3846" s="15" t="s">
        <v>665</v>
      </c>
      <c r="C3846" t="str">
        <f>_xlfn.XLOOKUP($B3846, STANDARDS!$A:$A, STANDARDS!$B:$B,,0,2)</f>
        <v>Tsipanda Fm</v>
      </c>
      <c r="D3846" t="s">
        <v>1057</v>
      </c>
      <c r="E3846" t="s">
        <v>1080</v>
      </c>
      <c r="J3846" s="13">
        <v>1070</v>
      </c>
      <c r="K3846" s="13"/>
      <c r="L3846" s="16"/>
      <c r="M3846" t="s">
        <v>583</v>
      </c>
      <c r="P3846" t="s">
        <v>243</v>
      </c>
      <c r="Q3846">
        <v>1.7</v>
      </c>
      <c r="V3846">
        <v>1</v>
      </c>
      <c r="W3846" t="s">
        <v>1371</v>
      </c>
      <c r="X3846" t="s">
        <v>1379</v>
      </c>
    </row>
    <row r="3847" spans="1:24" x14ac:dyDescent="0.3">
      <c r="A3847">
        <v>4397</v>
      </c>
      <c r="B3847" s="15" t="s">
        <v>665</v>
      </c>
      <c r="C3847" t="str">
        <f>_xlfn.XLOOKUP($B3847, STANDARDS!$A:$A, STANDARDS!$B:$B,,0,2)</f>
        <v>Tsipanda Fm</v>
      </c>
      <c r="D3847" t="s">
        <v>1057</v>
      </c>
      <c r="E3847" t="s">
        <v>1080</v>
      </c>
      <c r="J3847" s="13">
        <v>1070</v>
      </c>
      <c r="K3847" s="13"/>
      <c r="L3847" s="16"/>
      <c r="M3847" t="s">
        <v>583</v>
      </c>
      <c r="P3847" t="s">
        <v>243</v>
      </c>
      <c r="Q3847">
        <v>0.9</v>
      </c>
      <c r="V3847">
        <v>1</v>
      </c>
      <c r="W3847" t="s">
        <v>1371</v>
      </c>
      <c r="X3847" t="s">
        <v>1379</v>
      </c>
    </row>
    <row r="3848" spans="1:24" x14ac:dyDescent="0.3">
      <c r="A3848">
        <v>4398</v>
      </c>
      <c r="B3848" s="15" t="s">
        <v>665</v>
      </c>
      <c r="C3848" t="str">
        <f>_xlfn.XLOOKUP($B3848, STANDARDS!$A:$A, STANDARDS!$B:$B,,0,2)</f>
        <v>Tsipanda Fm</v>
      </c>
      <c r="D3848" t="s">
        <v>1057</v>
      </c>
      <c r="E3848" t="s">
        <v>1080</v>
      </c>
      <c r="J3848" s="13">
        <v>1070</v>
      </c>
      <c r="K3848" s="13"/>
      <c r="L3848" s="16"/>
      <c r="M3848" t="s">
        <v>583</v>
      </c>
      <c r="P3848" t="s">
        <v>243</v>
      </c>
      <c r="Q3848">
        <v>1.2</v>
      </c>
      <c r="V3848">
        <v>1</v>
      </c>
      <c r="W3848" t="s">
        <v>1371</v>
      </c>
      <c r="X3848" t="s">
        <v>1379</v>
      </c>
    </row>
    <row r="3849" spans="1:24" x14ac:dyDescent="0.3">
      <c r="A3849">
        <v>4399</v>
      </c>
      <c r="B3849" s="15" t="s">
        <v>665</v>
      </c>
      <c r="C3849" t="str">
        <f>_xlfn.XLOOKUP($B3849, STANDARDS!$A:$A, STANDARDS!$B:$B,,0,2)</f>
        <v>Tsipanda Fm</v>
      </c>
      <c r="D3849" t="s">
        <v>1057</v>
      </c>
      <c r="E3849" t="s">
        <v>1080</v>
      </c>
      <c r="J3849" s="13">
        <v>1070</v>
      </c>
      <c r="K3849" s="13"/>
      <c r="L3849" s="16"/>
      <c r="M3849" t="s">
        <v>583</v>
      </c>
      <c r="P3849" t="s">
        <v>243</v>
      </c>
      <c r="Q3849">
        <v>1.5</v>
      </c>
      <c r="V3849">
        <v>1</v>
      </c>
      <c r="W3849" t="s">
        <v>1371</v>
      </c>
      <c r="X3849" t="s">
        <v>1379</v>
      </c>
    </row>
    <row r="3850" spans="1:24" x14ac:dyDescent="0.3">
      <c r="A3850">
        <v>4400</v>
      </c>
      <c r="B3850" s="15" t="s">
        <v>665</v>
      </c>
      <c r="C3850" t="str">
        <f>_xlfn.XLOOKUP($B3850, STANDARDS!$A:$A, STANDARDS!$B:$B,,0,2)</f>
        <v>Tsipanda Fm</v>
      </c>
      <c r="D3850" t="s">
        <v>1057</v>
      </c>
      <c r="E3850" t="s">
        <v>1080</v>
      </c>
      <c r="J3850" s="13">
        <v>1070</v>
      </c>
      <c r="K3850" s="13"/>
      <c r="L3850" s="16"/>
      <c r="M3850" t="s">
        <v>583</v>
      </c>
      <c r="P3850" t="s">
        <v>243</v>
      </c>
      <c r="Q3850">
        <v>1.3</v>
      </c>
      <c r="V3850">
        <v>1</v>
      </c>
      <c r="W3850" t="s">
        <v>1371</v>
      </c>
      <c r="X3850" t="s">
        <v>1379</v>
      </c>
    </row>
    <row r="3851" spans="1:24" x14ac:dyDescent="0.3">
      <c r="A3851">
        <v>4401</v>
      </c>
      <c r="B3851" s="15" t="s">
        <v>665</v>
      </c>
      <c r="C3851" t="str">
        <f>_xlfn.XLOOKUP($B3851, STANDARDS!$A:$A, STANDARDS!$B:$B,,0,2)</f>
        <v>Tsipanda Fm</v>
      </c>
      <c r="D3851" t="s">
        <v>1057</v>
      </c>
      <c r="E3851" t="s">
        <v>1080</v>
      </c>
      <c r="J3851" s="13">
        <v>1070</v>
      </c>
      <c r="K3851" s="13"/>
      <c r="L3851" s="16"/>
      <c r="M3851" t="s">
        <v>583</v>
      </c>
      <c r="P3851" t="s">
        <v>243</v>
      </c>
      <c r="Q3851">
        <v>1.3</v>
      </c>
      <c r="V3851">
        <v>1</v>
      </c>
      <c r="W3851" t="s">
        <v>1371</v>
      </c>
      <c r="X3851" t="s">
        <v>1379</v>
      </c>
    </row>
    <row r="3852" spans="1:24" x14ac:dyDescent="0.3">
      <c r="A3852">
        <v>4402</v>
      </c>
      <c r="B3852" s="15" t="s">
        <v>661</v>
      </c>
      <c r="C3852" t="str">
        <f>_xlfn.XLOOKUP($B3852, STANDARDS!$A:$A, STANDARDS!$B:$B,,0,2)</f>
        <v>Malgina Fm</v>
      </c>
      <c r="D3852" t="s">
        <v>1057</v>
      </c>
      <c r="E3852" t="s">
        <v>1080</v>
      </c>
      <c r="J3852" s="13">
        <v>1100</v>
      </c>
      <c r="K3852" s="13"/>
      <c r="L3852" s="16"/>
      <c r="M3852" t="s">
        <v>583</v>
      </c>
      <c r="P3852" t="s">
        <v>243</v>
      </c>
      <c r="Q3852">
        <v>1</v>
      </c>
      <c r="V3852">
        <v>1</v>
      </c>
      <c r="W3852" t="s">
        <v>1371</v>
      </c>
      <c r="X3852" t="s">
        <v>1379</v>
      </c>
    </row>
    <row r="3853" spans="1:24" x14ac:dyDescent="0.3">
      <c r="A3853">
        <v>4404</v>
      </c>
      <c r="B3853" s="15" t="s">
        <v>666</v>
      </c>
      <c r="C3853" t="str">
        <f>_xlfn.XLOOKUP($B3853, STANDARDS!$A:$A, STANDARDS!$B:$B,,0,2)</f>
        <v>Miroyedikha Fm</v>
      </c>
      <c r="D3853" t="s">
        <v>1057</v>
      </c>
      <c r="E3853" t="s">
        <v>1082</v>
      </c>
      <c r="J3853" s="13">
        <v>805</v>
      </c>
      <c r="K3853" s="13">
        <v>395</v>
      </c>
      <c r="L3853" s="16" t="s">
        <v>1310</v>
      </c>
      <c r="M3853" t="s">
        <v>1335</v>
      </c>
      <c r="P3853" t="s">
        <v>243</v>
      </c>
      <c r="Q3853">
        <v>-0.9</v>
      </c>
      <c r="V3853">
        <v>1</v>
      </c>
      <c r="W3853" t="s">
        <v>1371</v>
      </c>
      <c r="X3853" t="s">
        <v>1379</v>
      </c>
    </row>
    <row r="3854" spans="1:24" x14ac:dyDescent="0.3">
      <c r="A3854">
        <v>4405</v>
      </c>
      <c r="B3854" s="15" t="s">
        <v>666</v>
      </c>
      <c r="C3854" t="str">
        <f>_xlfn.XLOOKUP($B3854, STANDARDS!$A:$A, STANDARDS!$B:$B,,0,2)</f>
        <v>Miroyedikha Fm</v>
      </c>
      <c r="D3854" t="s">
        <v>1057</v>
      </c>
      <c r="E3854" t="s">
        <v>1082</v>
      </c>
      <c r="J3854" s="13">
        <v>805</v>
      </c>
      <c r="K3854" s="13">
        <v>395</v>
      </c>
      <c r="L3854" s="16" t="s">
        <v>1310</v>
      </c>
      <c r="M3854" t="s">
        <v>1335</v>
      </c>
      <c r="P3854" t="s">
        <v>243</v>
      </c>
      <c r="Q3854">
        <v>-1.1000000000000001</v>
      </c>
      <c r="V3854">
        <v>1</v>
      </c>
      <c r="W3854" t="s">
        <v>1371</v>
      </c>
      <c r="X3854" t="s">
        <v>1379</v>
      </c>
    </row>
    <row r="3855" spans="1:24" x14ac:dyDescent="0.3">
      <c r="A3855">
        <v>4406</v>
      </c>
      <c r="B3855" s="15" t="s">
        <v>666</v>
      </c>
      <c r="C3855" t="str">
        <f>_xlfn.XLOOKUP($B3855, STANDARDS!$A:$A, STANDARDS!$B:$B,,0,2)</f>
        <v>Miroyedikha Fm</v>
      </c>
      <c r="D3855" t="s">
        <v>1057</v>
      </c>
      <c r="E3855" t="s">
        <v>1082</v>
      </c>
      <c r="J3855" s="13">
        <v>805</v>
      </c>
      <c r="K3855" s="13">
        <v>395</v>
      </c>
      <c r="L3855" s="16" t="s">
        <v>1310</v>
      </c>
      <c r="M3855" t="s">
        <v>1335</v>
      </c>
      <c r="P3855" t="s">
        <v>243</v>
      </c>
      <c r="Q3855">
        <v>0.7</v>
      </c>
      <c r="V3855">
        <v>1</v>
      </c>
      <c r="W3855" t="s">
        <v>1371</v>
      </c>
      <c r="X3855" t="s">
        <v>1379</v>
      </c>
    </row>
    <row r="3856" spans="1:24" x14ac:dyDescent="0.3">
      <c r="A3856">
        <v>4407</v>
      </c>
      <c r="B3856" s="15" t="s">
        <v>666</v>
      </c>
      <c r="C3856" t="str">
        <f>_xlfn.XLOOKUP($B3856, STANDARDS!$A:$A, STANDARDS!$B:$B,,0,2)</f>
        <v>Miroyedikha Fm</v>
      </c>
      <c r="D3856" t="s">
        <v>1057</v>
      </c>
      <c r="E3856" t="s">
        <v>1082</v>
      </c>
      <c r="J3856" s="13">
        <v>805</v>
      </c>
      <c r="K3856" s="13">
        <v>395</v>
      </c>
      <c r="L3856" s="16" t="s">
        <v>1310</v>
      </c>
      <c r="M3856" t="s">
        <v>1335</v>
      </c>
      <c r="P3856" t="s">
        <v>243</v>
      </c>
      <c r="Q3856">
        <v>1.1000000000000001</v>
      </c>
      <c r="V3856">
        <v>1</v>
      </c>
      <c r="W3856" t="s">
        <v>1371</v>
      </c>
      <c r="X3856" t="s">
        <v>1379</v>
      </c>
    </row>
    <row r="3857" spans="1:24" x14ac:dyDescent="0.3">
      <c r="A3857">
        <v>4408</v>
      </c>
      <c r="B3857" s="15" t="s">
        <v>666</v>
      </c>
      <c r="C3857" t="str">
        <f>_xlfn.XLOOKUP($B3857, STANDARDS!$A:$A, STANDARDS!$B:$B,,0,2)</f>
        <v>Miroyedikha Fm</v>
      </c>
      <c r="D3857" t="s">
        <v>1057</v>
      </c>
      <c r="E3857" t="s">
        <v>1082</v>
      </c>
      <c r="J3857" s="13">
        <v>805</v>
      </c>
      <c r="K3857" s="13">
        <v>395</v>
      </c>
      <c r="L3857" s="16" t="s">
        <v>1310</v>
      </c>
      <c r="M3857" t="s">
        <v>1335</v>
      </c>
      <c r="P3857" t="s">
        <v>243</v>
      </c>
      <c r="Q3857">
        <v>1.6</v>
      </c>
      <c r="V3857">
        <v>1</v>
      </c>
      <c r="W3857" t="s">
        <v>1371</v>
      </c>
      <c r="X3857" t="s">
        <v>1379</v>
      </c>
    </row>
    <row r="3858" spans="1:24" x14ac:dyDescent="0.3">
      <c r="A3858">
        <v>4409</v>
      </c>
      <c r="B3858" s="15" t="s">
        <v>666</v>
      </c>
      <c r="C3858" t="str">
        <f>_xlfn.XLOOKUP($B3858, STANDARDS!$A:$A, STANDARDS!$B:$B,,0,2)</f>
        <v>Miroyedikha Fm</v>
      </c>
      <c r="D3858" t="s">
        <v>1057</v>
      </c>
      <c r="E3858" t="s">
        <v>1082</v>
      </c>
      <c r="J3858" s="13">
        <v>805</v>
      </c>
      <c r="K3858" s="13">
        <v>395</v>
      </c>
      <c r="L3858" s="16" t="s">
        <v>1310</v>
      </c>
      <c r="M3858" t="s">
        <v>1335</v>
      </c>
      <c r="P3858" t="s">
        <v>243</v>
      </c>
      <c r="Q3858">
        <v>2.2000000000000002</v>
      </c>
      <c r="V3858">
        <v>1</v>
      </c>
      <c r="W3858" t="s">
        <v>1371</v>
      </c>
      <c r="X3858" t="s">
        <v>1379</v>
      </c>
    </row>
    <row r="3859" spans="1:24" x14ac:dyDescent="0.3">
      <c r="A3859">
        <v>4410</v>
      </c>
      <c r="B3859" s="15" t="s">
        <v>666</v>
      </c>
      <c r="C3859" t="str">
        <f>_xlfn.XLOOKUP($B3859, STANDARDS!$A:$A, STANDARDS!$B:$B,,0,2)</f>
        <v>Miroyedikha Fm</v>
      </c>
      <c r="D3859" t="s">
        <v>1057</v>
      </c>
      <c r="E3859" t="s">
        <v>1082</v>
      </c>
      <c r="J3859" s="13">
        <v>805</v>
      </c>
      <c r="K3859" s="13">
        <v>395</v>
      </c>
      <c r="L3859" s="16" t="s">
        <v>1310</v>
      </c>
      <c r="M3859" t="s">
        <v>1335</v>
      </c>
      <c r="P3859" t="s">
        <v>243</v>
      </c>
      <c r="Q3859">
        <v>0.8</v>
      </c>
      <c r="V3859">
        <v>1</v>
      </c>
      <c r="W3859" t="s">
        <v>1371</v>
      </c>
      <c r="X3859" t="s">
        <v>1379</v>
      </c>
    </row>
    <row r="3860" spans="1:24" x14ac:dyDescent="0.3">
      <c r="A3860">
        <v>4411</v>
      </c>
      <c r="B3860" s="15" t="s">
        <v>666</v>
      </c>
      <c r="C3860" t="str">
        <f>_xlfn.XLOOKUP($B3860, STANDARDS!$A:$A, STANDARDS!$B:$B,,0,2)</f>
        <v>Miroyedikha Fm</v>
      </c>
      <c r="D3860" t="s">
        <v>1057</v>
      </c>
      <c r="E3860" t="s">
        <v>1082</v>
      </c>
      <c r="J3860" s="13">
        <v>805</v>
      </c>
      <c r="K3860" s="13">
        <v>395</v>
      </c>
      <c r="L3860" s="16" t="s">
        <v>1310</v>
      </c>
      <c r="M3860" t="s">
        <v>1335</v>
      </c>
      <c r="P3860" t="s">
        <v>243</v>
      </c>
      <c r="Q3860">
        <v>2.5</v>
      </c>
      <c r="V3860">
        <v>1</v>
      </c>
      <c r="W3860" t="s">
        <v>1371</v>
      </c>
      <c r="X3860" t="s">
        <v>1379</v>
      </c>
    </row>
    <row r="3861" spans="1:24" x14ac:dyDescent="0.3">
      <c r="A3861">
        <v>4412</v>
      </c>
      <c r="B3861" s="15" t="s">
        <v>666</v>
      </c>
      <c r="C3861" t="str">
        <f>_xlfn.XLOOKUP($B3861, STANDARDS!$A:$A, STANDARDS!$B:$B,,0,2)</f>
        <v>Miroyedikha Fm</v>
      </c>
      <c r="D3861" t="s">
        <v>1057</v>
      </c>
      <c r="E3861" t="s">
        <v>1082</v>
      </c>
      <c r="J3861" s="13">
        <v>805</v>
      </c>
      <c r="K3861" s="13">
        <v>395</v>
      </c>
      <c r="L3861" s="16" t="s">
        <v>1310</v>
      </c>
      <c r="M3861" t="s">
        <v>1335</v>
      </c>
      <c r="P3861" t="s">
        <v>243</v>
      </c>
      <c r="Q3861">
        <v>1.2</v>
      </c>
      <c r="V3861">
        <v>1</v>
      </c>
      <c r="W3861" t="s">
        <v>1371</v>
      </c>
      <c r="X3861" t="s">
        <v>1379</v>
      </c>
    </row>
    <row r="3862" spans="1:24" x14ac:dyDescent="0.3">
      <c r="A3862">
        <v>4413</v>
      </c>
      <c r="B3862" s="15" t="s">
        <v>667</v>
      </c>
      <c r="C3862" t="str">
        <f>_xlfn.XLOOKUP($B3862, STANDARDS!$A:$A, STANDARDS!$B:$B,,0,2)</f>
        <v>Burovaya Fm</v>
      </c>
      <c r="D3862" t="s">
        <v>1057</v>
      </c>
      <c r="E3862" t="s">
        <v>1082</v>
      </c>
      <c r="J3862" s="13">
        <v>850</v>
      </c>
      <c r="K3862" s="13">
        <v>350</v>
      </c>
      <c r="L3862" s="16" t="s">
        <v>1310</v>
      </c>
      <c r="M3862" t="s">
        <v>1335</v>
      </c>
      <c r="P3862" t="s">
        <v>243</v>
      </c>
      <c r="Q3862">
        <v>2.6</v>
      </c>
      <c r="V3862">
        <v>1</v>
      </c>
      <c r="W3862" t="s">
        <v>1371</v>
      </c>
      <c r="X3862" t="s">
        <v>1379</v>
      </c>
    </row>
    <row r="3863" spans="1:24" x14ac:dyDescent="0.3">
      <c r="A3863">
        <v>4414</v>
      </c>
      <c r="B3863" s="15" t="s">
        <v>667</v>
      </c>
      <c r="C3863" t="str">
        <f>_xlfn.XLOOKUP($B3863, STANDARDS!$A:$A, STANDARDS!$B:$B,,0,2)</f>
        <v>Burovaya Fm</v>
      </c>
      <c r="D3863" t="s">
        <v>1057</v>
      </c>
      <c r="E3863" t="s">
        <v>1082</v>
      </c>
      <c r="J3863" s="13">
        <v>850</v>
      </c>
      <c r="K3863" s="13">
        <v>350</v>
      </c>
      <c r="L3863" s="16" t="s">
        <v>1310</v>
      </c>
      <c r="M3863" t="s">
        <v>1335</v>
      </c>
      <c r="P3863" t="s">
        <v>243</v>
      </c>
      <c r="Q3863">
        <v>2.4</v>
      </c>
      <c r="V3863">
        <v>1</v>
      </c>
      <c r="W3863" t="s">
        <v>1371</v>
      </c>
      <c r="X3863" t="s">
        <v>1379</v>
      </c>
    </row>
    <row r="3864" spans="1:24" x14ac:dyDescent="0.3">
      <c r="A3864">
        <v>4415</v>
      </c>
      <c r="B3864" s="15" t="s">
        <v>666</v>
      </c>
      <c r="C3864" t="str">
        <f>_xlfn.XLOOKUP($B3864, STANDARDS!$A:$A, STANDARDS!$B:$B,,0,2)</f>
        <v>Miroyedikha Fm</v>
      </c>
      <c r="D3864" t="s">
        <v>1057</v>
      </c>
      <c r="E3864" t="s">
        <v>1082</v>
      </c>
      <c r="J3864" s="13">
        <v>805</v>
      </c>
      <c r="K3864" s="13">
        <v>395</v>
      </c>
      <c r="L3864" s="16" t="s">
        <v>1310</v>
      </c>
      <c r="M3864" t="s">
        <v>1335</v>
      </c>
      <c r="P3864" t="s">
        <v>243</v>
      </c>
      <c r="Q3864">
        <v>1.9</v>
      </c>
      <c r="V3864">
        <v>1</v>
      </c>
      <c r="W3864" t="s">
        <v>1371</v>
      </c>
      <c r="X3864" t="s">
        <v>1379</v>
      </c>
    </row>
    <row r="3865" spans="1:24" x14ac:dyDescent="0.3">
      <c r="A3865">
        <v>4416</v>
      </c>
      <c r="B3865" s="15" t="s">
        <v>668</v>
      </c>
      <c r="C3865" t="str">
        <f>_xlfn.XLOOKUP($B3865, STANDARDS!$A:$A, STANDARDS!$B:$B,,0,2)</f>
        <v>Turukhansk Fm</v>
      </c>
      <c r="D3865" t="s">
        <v>1057</v>
      </c>
      <c r="E3865" t="s">
        <v>1082</v>
      </c>
      <c r="J3865" s="13">
        <v>790</v>
      </c>
      <c r="K3865" s="13">
        <v>410</v>
      </c>
      <c r="L3865" s="16" t="s">
        <v>1310</v>
      </c>
      <c r="M3865" t="s">
        <v>583</v>
      </c>
      <c r="P3865" t="s">
        <v>243</v>
      </c>
      <c r="Q3865">
        <v>3.1</v>
      </c>
      <c r="V3865">
        <v>1</v>
      </c>
      <c r="W3865" t="s">
        <v>1371</v>
      </c>
      <c r="X3865" t="s">
        <v>1379</v>
      </c>
    </row>
    <row r="3866" spans="1:24" x14ac:dyDescent="0.3">
      <c r="A3866">
        <v>4417</v>
      </c>
      <c r="B3866" s="15" t="s">
        <v>668</v>
      </c>
      <c r="C3866" t="str">
        <f>_xlfn.XLOOKUP($B3866, STANDARDS!$A:$A, STANDARDS!$B:$B,,0,2)</f>
        <v>Turukhansk Fm</v>
      </c>
      <c r="D3866" t="s">
        <v>1057</v>
      </c>
      <c r="E3866" t="s">
        <v>1082</v>
      </c>
      <c r="J3866" s="13">
        <v>790</v>
      </c>
      <c r="K3866" s="13">
        <v>410</v>
      </c>
      <c r="L3866" s="16" t="s">
        <v>1310</v>
      </c>
      <c r="M3866" t="s">
        <v>583</v>
      </c>
      <c r="P3866" t="s">
        <v>243</v>
      </c>
      <c r="Q3866">
        <v>2.1</v>
      </c>
      <c r="V3866">
        <v>1</v>
      </c>
      <c r="W3866" t="s">
        <v>1371</v>
      </c>
      <c r="X3866" t="s">
        <v>1379</v>
      </c>
    </row>
    <row r="3867" spans="1:24" x14ac:dyDescent="0.3">
      <c r="A3867">
        <v>4418</v>
      </c>
      <c r="B3867" s="15" t="s">
        <v>668</v>
      </c>
      <c r="C3867" t="str">
        <f>_xlfn.XLOOKUP($B3867, STANDARDS!$A:$A, STANDARDS!$B:$B,,0,2)</f>
        <v>Turukhansk Fm</v>
      </c>
      <c r="D3867" t="s">
        <v>1057</v>
      </c>
      <c r="E3867" t="s">
        <v>1082</v>
      </c>
      <c r="J3867" s="13">
        <v>790</v>
      </c>
      <c r="K3867" s="13">
        <v>410</v>
      </c>
      <c r="L3867" s="16" t="s">
        <v>1310</v>
      </c>
      <c r="M3867" t="s">
        <v>583</v>
      </c>
      <c r="P3867" t="s">
        <v>243</v>
      </c>
      <c r="Q3867">
        <v>3.4</v>
      </c>
      <c r="V3867">
        <v>1</v>
      </c>
      <c r="W3867" t="s">
        <v>1371</v>
      </c>
      <c r="X3867" t="s">
        <v>1379</v>
      </c>
    </row>
    <row r="3868" spans="1:24" x14ac:dyDescent="0.3">
      <c r="A3868">
        <v>4419</v>
      </c>
      <c r="B3868" s="15" t="s">
        <v>668</v>
      </c>
      <c r="C3868" t="str">
        <f>_xlfn.XLOOKUP($B3868, STANDARDS!$A:$A, STANDARDS!$B:$B,,0,2)</f>
        <v>Turukhansk Fm</v>
      </c>
      <c r="D3868" t="s">
        <v>1057</v>
      </c>
      <c r="E3868" t="s">
        <v>1082</v>
      </c>
      <c r="J3868" s="13">
        <v>790</v>
      </c>
      <c r="K3868" s="13">
        <v>410</v>
      </c>
      <c r="L3868" s="16" t="s">
        <v>1310</v>
      </c>
      <c r="M3868" t="s">
        <v>583</v>
      </c>
      <c r="P3868" t="s">
        <v>243</v>
      </c>
      <c r="Q3868">
        <v>2.7</v>
      </c>
      <c r="V3868">
        <v>1</v>
      </c>
      <c r="W3868" t="s">
        <v>1371</v>
      </c>
      <c r="X3868" t="s">
        <v>1379</v>
      </c>
    </row>
    <row r="3869" spans="1:24" x14ac:dyDescent="0.3">
      <c r="A3869">
        <v>4420</v>
      </c>
      <c r="B3869" s="15" t="s">
        <v>668</v>
      </c>
      <c r="C3869" t="str">
        <f>_xlfn.XLOOKUP($B3869, STANDARDS!$A:$A, STANDARDS!$B:$B,,0,2)</f>
        <v>Turukhansk Fm</v>
      </c>
      <c r="D3869" t="s">
        <v>1057</v>
      </c>
      <c r="E3869" t="s">
        <v>1082</v>
      </c>
      <c r="J3869" s="13">
        <v>790</v>
      </c>
      <c r="K3869" s="13">
        <v>410</v>
      </c>
      <c r="L3869" s="16" t="s">
        <v>1310</v>
      </c>
      <c r="M3869" t="s">
        <v>583</v>
      </c>
      <c r="P3869" t="s">
        <v>243</v>
      </c>
      <c r="Q3869">
        <v>2.6</v>
      </c>
      <c r="V3869">
        <v>1</v>
      </c>
      <c r="W3869" t="s">
        <v>1371</v>
      </c>
      <c r="X3869" t="s">
        <v>1379</v>
      </c>
    </row>
    <row r="3870" spans="1:24" x14ac:dyDescent="0.3">
      <c r="A3870">
        <v>4421</v>
      </c>
      <c r="B3870" s="15" t="s">
        <v>668</v>
      </c>
      <c r="C3870" t="str">
        <f>_xlfn.XLOOKUP($B3870, STANDARDS!$A:$A, STANDARDS!$B:$B,,0,2)</f>
        <v>Turukhansk Fm</v>
      </c>
      <c r="D3870" t="s">
        <v>1057</v>
      </c>
      <c r="E3870" t="s">
        <v>1082</v>
      </c>
      <c r="J3870" s="13">
        <v>790</v>
      </c>
      <c r="K3870" s="13">
        <v>410</v>
      </c>
      <c r="L3870" s="16" t="s">
        <v>1310</v>
      </c>
      <c r="M3870" t="s">
        <v>583</v>
      </c>
      <c r="P3870" t="s">
        <v>243</v>
      </c>
      <c r="Q3870">
        <v>2.8</v>
      </c>
      <c r="V3870">
        <v>1</v>
      </c>
      <c r="W3870" t="s">
        <v>1371</v>
      </c>
      <c r="X3870" t="s">
        <v>1379</v>
      </c>
    </row>
    <row r="3871" spans="1:24" x14ac:dyDescent="0.3">
      <c r="A3871">
        <v>4422</v>
      </c>
      <c r="B3871" s="15" t="s">
        <v>668</v>
      </c>
      <c r="C3871" t="str">
        <f>_xlfn.XLOOKUP($B3871, STANDARDS!$A:$A, STANDARDS!$B:$B,,0,2)</f>
        <v>Turukhansk Fm</v>
      </c>
      <c r="D3871" t="s">
        <v>1057</v>
      </c>
      <c r="E3871" t="s">
        <v>1082</v>
      </c>
      <c r="J3871" s="13">
        <v>790</v>
      </c>
      <c r="K3871" s="13">
        <v>410</v>
      </c>
      <c r="L3871" s="16" t="s">
        <v>1310</v>
      </c>
      <c r="M3871" t="s">
        <v>583</v>
      </c>
      <c r="P3871" t="s">
        <v>243</v>
      </c>
      <c r="Q3871">
        <v>2.8</v>
      </c>
      <c r="V3871">
        <v>1</v>
      </c>
      <c r="W3871" t="s">
        <v>1371</v>
      </c>
      <c r="X3871" t="s">
        <v>1379</v>
      </c>
    </row>
    <row r="3872" spans="1:24" x14ac:dyDescent="0.3">
      <c r="A3872">
        <v>4423</v>
      </c>
      <c r="B3872" s="15" t="s">
        <v>668</v>
      </c>
      <c r="C3872" t="str">
        <f>_xlfn.XLOOKUP($B3872, STANDARDS!$A:$A, STANDARDS!$B:$B,,0,2)</f>
        <v>Turukhansk Fm</v>
      </c>
      <c r="D3872" t="s">
        <v>1057</v>
      </c>
      <c r="E3872" t="s">
        <v>1082</v>
      </c>
      <c r="J3872" s="13">
        <v>790</v>
      </c>
      <c r="K3872" s="13">
        <v>410</v>
      </c>
      <c r="L3872" s="16" t="s">
        <v>1310</v>
      </c>
      <c r="M3872" t="s">
        <v>583</v>
      </c>
      <c r="P3872" t="s">
        <v>243</v>
      </c>
      <c r="Q3872">
        <v>3.4</v>
      </c>
      <c r="V3872">
        <v>1</v>
      </c>
      <c r="W3872" t="s">
        <v>1371</v>
      </c>
      <c r="X3872" t="s">
        <v>1379</v>
      </c>
    </row>
    <row r="3873" spans="1:24" x14ac:dyDescent="0.3">
      <c r="A3873">
        <v>4424</v>
      </c>
      <c r="B3873" s="15" t="s">
        <v>668</v>
      </c>
      <c r="C3873" t="str">
        <f>_xlfn.XLOOKUP($B3873, STANDARDS!$A:$A, STANDARDS!$B:$B,,0,2)</f>
        <v>Turukhansk Fm</v>
      </c>
      <c r="D3873" t="s">
        <v>1057</v>
      </c>
      <c r="E3873" t="s">
        <v>1082</v>
      </c>
      <c r="J3873" s="13">
        <v>790</v>
      </c>
      <c r="K3873" s="13">
        <v>410</v>
      </c>
      <c r="L3873" s="16" t="s">
        <v>1310</v>
      </c>
      <c r="M3873" t="s">
        <v>583</v>
      </c>
      <c r="P3873" t="s">
        <v>243</v>
      </c>
      <c r="Q3873">
        <v>2.6</v>
      </c>
      <c r="V3873">
        <v>1</v>
      </c>
      <c r="W3873" t="s">
        <v>1371</v>
      </c>
      <c r="X3873" t="s">
        <v>1379</v>
      </c>
    </row>
    <row r="3874" spans="1:24" x14ac:dyDescent="0.3">
      <c r="A3874">
        <v>4425</v>
      </c>
      <c r="B3874" s="15" t="s">
        <v>668</v>
      </c>
      <c r="C3874" t="str">
        <f>_xlfn.XLOOKUP($B3874, STANDARDS!$A:$A, STANDARDS!$B:$B,,0,2)</f>
        <v>Turukhansk Fm</v>
      </c>
      <c r="D3874" t="s">
        <v>1057</v>
      </c>
      <c r="E3874" t="s">
        <v>1082</v>
      </c>
      <c r="J3874" s="13">
        <v>790</v>
      </c>
      <c r="K3874" s="13">
        <v>410</v>
      </c>
      <c r="L3874" s="16" t="s">
        <v>1310</v>
      </c>
      <c r="M3874" t="s">
        <v>583</v>
      </c>
      <c r="P3874" t="s">
        <v>243</v>
      </c>
      <c r="Q3874">
        <v>3</v>
      </c>
      <c r="V3874">
        <v>1</v>
      </c>
      <c r="W3874" t="s">
        <v>1371</v>
      </c>
      <c r="X3874" t="s">
        <v>1379</v>
      </c>
    </row>
    <row r="3875" spans="1:24" x14ac:dyDescent="0.3">
      <c r="A3875">
        <v>4426</v>
      </c>
      <c r="B3875" s="15" t="s">
        <v>668</v>
      </c>
      <c r="C3875" t="str">
        <f>_xlfn.XLOOKUP($B3875, STANDARDS!$A:$A, STANDARDS!$B:$B,,0,2)</f>
        <v>Turukhansk Fm</v>
      </c>
      <c r="D3875" t="s">
        <v>1057</v>
      </c>
      <c r="E3875" t="s">
        <v>1082</v>
      </c>
      <c r="J3875" s="13">
        <v>790</v>
      </c>
      <c r="K3875" s="13">
        <v>410</v>
      </c>
      <c r="L3875" s="16" t="s">
        <v>1310</v>
      </c>
      <c r="M3875" t="s">
        <v>583</v>
      </c>
      <c r="P3875" t="s">
        <v>243</v>
      </c>
      <c r="Q3875">
        <v>3.1</v>
      </c>
      <c r="V3875">
        <v>1</v>
      </c>
      <c r="W3875" t="s">
        <v>1371</v>
      </c>
      <c r="X3875" t="s">
        <v>1379</v>
      </c>
    </row>
    <row r="3876" spans="1:24" x14ac:dyDescent="0.3">
      <c r="A3876">
        <v>4427</v>
      </c>
      <c r="B3876" s="15" t="s">
        <v>668</v>
      </c>
      <c r="C3876" t="str">
        <f>_xlfn.XLOOKUP($B3876, STANDARDS!$A:$A, STANDARDS!$B:$B,,0,2)</f>
        <v>Turukhansk Fm</v>
      </c>
      <c r="D3876" t="s">
        <v>1057</v>
      </c>
      <c r="E3876" t="s">
        <v>1082</v>
      </c>
      <c r="J3876" s="13">
        <v>790</v>
      </c>
      <c r="K3876" s="13">
        <v>410</v>
      </c>
      <c r="L3876" s="16" t="s">
        <v>1310</v>
      </c>
      <c r="M3876" t="s">
        <v>583</v>
      </c>
      <c r="P3876" t="s">
        <v>243</v>
      </c>
      <c r="Q3876">
        <v>2.9</v>
      </c>
      <c r="V3876">
        <v>1</v>
      </c>
      <c r="W3876" t="s">
        <v>1371</v>
      </c>
      <c r="X3876" t="s">
        <v>1379</v>
      </c>
    </row>
    <row r="3877" spans="1:24" x14ac:dyDescent="0.3">
      <c r="A3877">
        <v>4428</v>
      </c>
      <c r="B3877" s="15" t="s">
        <v>668</v>
      </c>
      <c r="C3877" t="str">
        <f>_xlfn.XLOOKUP($B3877, STANDARDS!$A:$A, STANDARDS!$B:$B,,0,2)</f>
        <v>Turukhansk Fm</v>
      </c>
      <c r="D3877" t="s">
        <v>1057</v>
      </c>
      <c r="E3877" t="s">
        <v>1082</v>
      </c>
      <c r="J3877" s="13">
        <v>790</v>
      </c>
      <c r="K3877" s="13">
        <v>410</v>
      </c>
      <c r="L3877" s="16" t="s">
        <v>1310</v>
      </c>
      <c r="M3877" t="s">
        <v>583</v>
      </c>
      <c r="P3877" t="s">
        <v>243</v>
      </c>
      <c r="Q3877">
        <v>3</v>
      </c>
      <c r="V3877">
        <v>1</v>
      </c>
      <c r="W3877" t="s">
        <v>1371</v>
      </c>
      <c r="X3877" t="s">
        <v>1379</v>
      </c>
    </row>
    <row r="3878" spans="1:24" x14ac:dyDescent="0.3">
      <c r="A3878">
        <v>4429</v>
      </c>
      <c r="B3878" s="15" t="s">
        <v>668</v>
      </c>
      <c r="C3878" t="str">
        <f>_xlfn.XLOOKUP($B3878, STANDARDS!$A:$A, STANDARDS!$B:$B,,0,2)</f>
        <v>Turukhansk Fm</v>
      </c>
      <c r="D3878" t="s">
        <v>1057</v>
      </c>
      <c r="E3878" t="s">
        <v>1082</v>
      </c>
      <c r="J3878" s="13">
        <v>790</v>
      </c>
      <c r="K3878" s="13">
        <v>410</v>
      </c>
      <c r="L3878" s="16" t="s">
        <v>1310</v>
      </c>
      <c r="M3878" t="s">
        <v>583</v>
      </c>
      <c r="P3878" t="s">
        <v>243</v>
      </c>
      <c r="Q3878">
        <v>3</v>
      </c>
      <c r="V3878">
        <v>1</v>
      </c>
      <c r="W3878" t="s">
        <v>1371</v>
      </c>
      <c r="X3878" t="s">
        <v>1379</v>
      </c>
    </row>
    <row r="3879" spans="1:24" x14ac:dyDescent="0.3">
      <c r="A3879">
        <v>4430</v>
      </c>
      <c r="B3879" s="15" t="s">
        <v>668</v>
      </c>
      <c r="C3879" t="str">
        <f>_xlfn.XLOOKUP($B3879, STANDARDS!$A:$A, STANDARDS!$B:$B,,0,2)</f>
        <v>Turukhansk Fm</v>
      </c>
      <c r="D3879" t="s">
        <v>1057</v>
      </c>
      <c r="E3879" t="s">
        <v>1082</v>
      </c>
      <c r="J3879" s="13">
        <v>790</v>
      </c>
      <c r="K3879" s="13">
        <v>410</v>
      </c>
      <c r="L3879" s="16" t="s">
        <v>1310</v>
      </c>
      <c r="M3879" t="s">
        <v>583</v>
      </c>
      <c r="P3879" t="s">
        <v>243</v>
      </c>
      <c r="Q3879">
        <v>2.7</v>
      </c>
      <c r="V3879">
        <v>1</v>
      </c>
      <c r="W3879" t="s">
        <v>1371</v>
      </c>
      <c r="X3879" t="s">
        <v>1379</v>
      </c>
    </row>
    <row r="3880" spans="1:24" x14ac:dyDescent="0.3">
      <c r="A3880">
        <v>4431</v>
      </c>
      <c r="B3880" s="15" t="s">
        <v>668</v>
      </c>
      <c r="C3880" t="str">
        <f>_xlfn.XLOOKUP($B3880, STANDARDS!$A:$A, STANDARDS!$B:$B,,0,2)</f>
        <v>Turukhansk Fm</v>
      </c>
      <c r="D3880" t="s">
        <v>1057</v>
      </c>
      <c r="E3880" t="s">
        <v>1082</v>
      </c>
      <c r="J3880" s="13">
        <v>790</v>
      </c>
      <c r="K3880" s="13">
        <v>410</v>
      </c>
      <c r="L3880" s="16" t="s">
        <v>1310</v>
      </c>
      <c r="M3880" t="s">
        <v>583</v>
      </c>
      <c r="P3880" t="s">
        <v>243</v>
      </c>
      <c r="Q3880">
        <v>3.1</v>
      </c>
      <c r="V3880">
        <v>1</v>
      </c>
      <c r="W3880" t="s">
        <v>1371</v>
      </c>
      <c r="X3880" t="s">
        <v>1379</v>
      </c>
    </row>
    <row r="3881" spans="1:24" x14ac:dyDescent="0.3">
      <c r="A3881">
        <v>4432</v>
      </c>
      <c r="B3881" s="15" t="s">
        <v>668</v>
      </c>
      <c r="C3881" t="str">
        <f>_xlfn.XLOOKUP($B3881, STANDARDS!$A:$A, STANDARDS!$B:$B,,0,2)</f>
        <v>Turukhansk Fm</v>
      </c>
      <c r="D3881" t="s">
        <v>1057</v>
      </c>
      <c r="E3881" t="s">
        <v>1082</v>
      </c>
      <c r="J3881" s="13">
        <v>790</v>
      </c>
      <c r="K3881" s="13">
        <v>410</v>
      </c>
      <c r="L3881" s="16" t="s">
        <v>1310</v>
      </c>
      <c r="M3881" t="s">
        <v>583</v>
      </c>
      <c r="P3881" t="s">
        <v>243</v>
      </c>
      <c r="Q3881">
        <v>2.9</v>
      </c>
      <c r="V3881">
        <v>1</v>
      </c>
      <c r="W3881" t="s">
        <v>1371</v>
      </c>
      <c r="X3881" t="s">
        <v>1379</v>
      </c>
    </row>
    <row r="3882" spans="1:24" x14ac:dyDescent="0.3">
      <c r="A3882">
        <v>4433</v>
      </c>
      <c r="B3882" s="15" t="s">
        <v>668</v>
      </c>
      <c r="C3882" t="str">
        <f>_xlfn.XLOOKUP($B3882, STANDARDS!$A:$A, STANDARDS!$B:$B,,0,2)</f>
        <v>Turukhansk Fm</v>
      </c>
      <c r="D3882" t="s">
        <v>1057</v>
      </c>
      <c r="E3882" t="s">
        <v>1082</v>
      </c>
      <c r="J3882" s="13">
        <v>790</v>
      </c>
      <c r="K3882" s="13">
        <v>410</v>
      </c>
      <c r="L3882" s="16" t="s">
        <v>1310</v>
      </c>
      <c r="M3882" t="s">
        <v>583</v>
      </c>
      <c r="P3882" t="s">
        <v>243</v>
      </c>
      <c r="Q3882">
        <v>3.1</v>
      </c>
      <c r="V3882">
        <v>1</v>
      </c>
      <c r="W3882" t="s">
        <v>1371</v>
      </c>
      <c r="X3882" t="s">
        <v>1379</v>
      </c>
    </row>
    <row r="3883" spans="1:24" x14ac:dyDescent="0.3">
      <c r="A3883">
        <v>4434</v>
      </c>
      <c r="B3883" s="15" t="s">
        <v>668</v>
      </c>
      <c r="C3883" t="str">
        <f>_xlfn.XLOOKUP($B3883, STANDARDS!$A:$A, STANDARDS!$B:$B,,0,2)</f>
        <v>Turukhansk Fm</v>
      </c>
      <c r="D3883" t="s">
        <v>1057</v>
      </c>
      <c r="E3883" t="s">
        <v>1082</v>
      </c>
      <c r="J3883" s="13">
        <v>790</v>
      </c>
      <c r="K3883" s="13">
        <v>410</v>
      </c>
      <c r="L3883" s="16" t="s">
        <v>1310</v>
      </c>
      <c r="M3883" t="s">
        <v>583</v>
      </c>
      <c r="P3883" t="s">
        <v>243</v>
      </c>
      <c r="Q3883">
        <v>3.3</v>
      </c>
      <c r="V3883">
        <v>1</v>
      </c>
      <c r="W3883" t="s">
        <v>1371</v>
      </c>
      <c r="X3883" t="s">
        <v>1379</v>
      </c>
    </row>
    <row r="3884" spans="1:24" x14ac:dyDescent="0.3">
      <c r="A3884">
        <v>4435</v>
      </c>
      <c r="B3884" s="15" t="s">
        <v>668</v>
      </c>
      <c r="C3884" t="str">
        <f>_xlfn.XLOOKUP($B3884, STANDARDS!$A:$A, STANDARDS!$B:$B,,0,2)</f>
        <v>Turukhansk Fm</v>
      </c>
      <c r="D3884" t="s">
        <v>1057</v>
      </c>
      <c r="E3884" t="s">
        <v>1082</v>
      </c>
      <c r="J3884" s="13">
        <v>790</v>
      </c>
      <c r="K3884" s="13">
        <v>410</v>
      </c>
      <c r="L3884" s="16" t="s">
        <v>1310</v>
      </c>
      <c r="M3884" t="s">
        <v>583</v>
      </c>
      <c r="P3884" t="s">
        <v>243</v>
      </c>
      <c r="Q3884">
        <v>3.3</v>
      </c>
      <c r="V3884">
        <v>1</v>
      </c>
      <c r="W3884" t="s">
        <v>1371</v>
      </c>
      <c r="X3884" t="s">
        <v>1379</v>
      </c>
    </row>
    <row r="3885" spans="1:24" x14ac:dyDescent="0.3">
      <c r="A3885">
        <v>4436</v>
      </c>
      <c r="B3885" s="15" t="s">
        <v>668</v>
      </c>
      <c r="C3885" t="str">
        <f>_xlfn.XLOOKUP($B3885, STANDARDS!$A:$A, STANDARDS!$B:$B,,0,2)</f>
        <v>Turukhansk Fm</v>
      </c>
      <c r="D3885" t="s">
        <v>1057</v>
      </c>
      <c r="E3885" t="s">
        <v>1082</v>
      </c>
      <c r="J3885" s="13">
        <v>790</v>
      </c>
      <c r="K3885" s="13">
        <v>410</v>
      </c>
      <c r="L3885" s="16" t="s">
        <v>1310</v>
      </c>
      <c r="M3885" t="s">
        <v>583</v>
      </c>
      <c r="P3885" t="s">
        <v>243</v>
      </c>
      <c r="Q3885">
        <v>3.4</v>
      </c>
      <c r="V3885">
        <v>1</v>
      </c>
      <c r="W3885" t="s">
        <v>1371</v>
      </c>
      <c r="X3885" t="s">
        <v>1379</v>
      </c>
    </row>
    <row r="3886" spans="1:24" x14ac:dyDescent="0.3">
      <c r="A3886">
        <v>4437</v>
      </c>
      <c r="B3886" s="15" t="s">
        <v>668</v>
      </c>
      <c r="C3886" t="str">
        <f>_xlfn.XLOOKUP($B3886, STANDARDS!$A:$A, STANDARDS!$B:$B,,0,2)</f>
        <v>Turukhansk Fm</v>
      </c>
      <c r="D3886" t="s">
        <v>1057</v>
      </c>
      <c r="E3886" t="s">
        <v>1082</v>
      </c>
      <c r="J3886" s="13">
        <v>790</v>
      </c>
      <c r="K3886" s="13">
        <v>410</v>
      </c>
      <c r="L3886" s="16" t="s">
        <v>1310</v>
      </c>
      <c r="M3886" t="s">
        <v>583</v>
      </c>
      <c r="P3886" t="s">
        <v>243</v>
      </c>
      <c r="Q3886">
        <v>3.6</v>
      </c>
      <c r="V3886">
        <v>1</v>
      </c>
      <c r="W3886" t="s">
        <v>1371</v>
      </c>
      <c r="X3886" t="s">
        <v>1379</v>
      </c>
    </row>
    <row r="3887" spans="1:24" x14ac:dyDescent="0.3">
      <c r="A3887">
        <v>4438</v>
      </c>
      <c r="B3887" s="15" t="s">
        <v>668</v>
      </c>
      <c r="C3887" t="str">
        <f>_xlfn.XLOOKUP($B3887, STANDARDS!$A:$A, STANDARDS!$B:$B,,0,2)</f>
        <v>Turukhansk Fm</v>
      </c>
      <c r="D3887" t="s">
        <v>1057</v>
      </c>
      <c r="E3887" t="s">
        <v>1082</v>
      </c>
      <c r="J3887" s="13">
        <v>790</v>
      </c>
      <c r="K3887" s="13">
        <v>410</v>
      </c>
      <c r="L3887" s="16" t="s">
        <v>1310</v>
      </c>
      <c r="M3887" t="s">
        <v>583</v>
      </c>
      <c r="P3887" t="s">
        <v>243</v>
      </c>
      <c r="Q3887">
        <v>3.5</v>
      </c>
      <c r="V3887">
        <v>1</v>
      </c>
      <c r="W3887" t="s">
        <v>1371</v>
      </c>
      <c r="X3887" t="s">
        <v>1379</v>
      </c>
    </row>
    <row r="3888" spans="1:24" x14ac:dyDescent="0.3">
      <c r="A3888">
        <v>4439</v>
      </c>
      <c r="B3888" s="15" t="s">
        <v>668</v>
      </c>
      <c r="C3888" t="str">
        <f>_xlfn.XLOOKUP($B3888, STANDARDS!$A:$A, STANDARDS!$B:$B,,0,2)</f>
        <v>Turukhansk Fm</v>
      </c>
      <c r="D3888" t="s">
        <v>1057</v>
      </c>
      <c r="E3888" t="s">
        <v>1082</v>
      </c>
      <c r="J3888" s="13">
        <v>790</v>
      </c>
      <c r="K3888" s="13">
        <v>410</v>
      </c>
      <c r="L3888" s="16" t="s">
        <v>1310</v>
      </c>
      <c r="M3888" t="s">
        <v>583</v>
      </c>
      <c r="P3888" t="s">
        <v>243</v>
      </c>
      <c r="Q3888">
        <v>3.7</v>
      </c>
      <c r="V3888">
        <v>1</v>
      </c>
      <c r="W3888" t="s">
        <v>1371</v>
      </c>
      <c r="X3888" t="s">
        <v>1379</v>
      </c>
    </row>
    <row r="3889" spans="1:24" x14ac:dyDescent="0.3">
      <c r="A3889">
        <v>4440</v>
      </c>
      <c r="B3889" s="15" t="s">
        <v>668</v>
      </c>
      <c r="C3889" t="str">
        <f>_xlfn.XLOOKUP($B3889, STANDARDS!$A:$A, STANDARDS!$B:$B,,0,2)</f>
        <v>Turukhansk Fm</v>
      </c>
      <c r="D3889" t="s">
        <v>1057</v>
      </c>
      <c r="E3889" t="s">
        <v>1082</v>
      </c>
      <c r="J3889" s="13">
        <v>790</v>
      </c>
      <c r="K3889" s="13">
        <v>410</v>
      </c>
      <c r="L3889" s="16" t="s">
        <v>1310</v>
      </c>
      <c r="M3889" t="s">
        <v>583</v>
      </c>
      <c r="P3889" t="s">
        <v>243</v>
      </c>
      <c r="Q3889">
        <v>2.9</v>
      </c>
      <c r="V3889">
        <v>1</v>
      </c>
      <c r="W3889" t="s">
        <v>1371</v>
      </c>
      <c r="X3889" t="s">
        <v>1379</v>
      </c>
    </row>
    <row r="3890" spans="1:24" x14ac:dyDescent="0.3">
      <c r="A3890">
        <v>4441</v>
      </c>
      <c r="B3890" s="15" t="s">
        <v>668</v>
      </c>
      <c r="C3890" t="str">
        <f>_xlfn.XLOOKUP($B3890, STANDARDS!$A:$A, STANDARDS!$B:$B,,0,2)</f>
        <v>Turukhansk Fm</v>
      </c>
      <c r="D3890" t="s">
        <v>1057</v>
      </c>
      <c r="E3890" t="s">
        <v>1082</v>
      </c>
      <c r="J3890" s="13">
        <v>790</v>
      </c>
      <c r="K3890" s="13">
        <v>410</v>
      </c>
      <c r="L3890" s="16" t="s">
        <v>1310</v>
      </c>
      <c r="M3890" t="s">
        <v>583</v>
      </c>
      <c r="P3890" t="s">
        <v>243</v>
      </c>
      <c r="Q3890">
        <v>2.9</v>
      </c>
      <c r="V3890">
        <v>1</v>
      </c>
      <c r="W3890" t="s">
        <v>1371</v>
      </c>
      <c r="X3890" t="s">
        <v>1379</v>
      </c>
    </row>
    <row r="3891" spans="1:24" x14ac:dyDescent="0.3">
      <c r="A3891">
        <v>4442</v>
      </c>
      <c r="B3891" s="15" t="s">
        <v>668</v>
      </c>
      <c r="C3891" t="str">
        <f>_xlfn.XLOOKUP($B3891, STANDARDS!$A:$A, STANDARDS!$B:$B,,0,2)</f>
        <v>Turukhansk Fm</v>
      </c>
      <c r="D3891" t="s">
        <v>1057</v>
      </c>
      <c r="E3891" t="s">
        <v>1082</v>
      </c>
      <c r="J3891" s="13">
        <v>790</v>
      </c>
      <c r="K3891" s="13">
        <v>410</v>
      </c>
      <c r="L3891" s="16" t="s">
        <v>1310</v>
      </c>
      <c r="M3891" t="s">
        <v>583</v>
      </c>
      <c r="P3891" t="s">
        <v>243</v>
      </c>
      <c r="Q3891">
        <v>3.3</v>
      </c>
      <c r="V3891">
        <v>1</v>
      </c>
      <c r="W3891" t="s">
        <v>1371</v>
      </c>
      <c r="X3891" t="s">
        <v>1379</v>
      </c>
    </row>
    <row r="3892" spans="1:24" x14ac:dyDescent="0.3">
      <c r="A3892">
        <v>4443</v>
      </c>
      <c r="B3892" s="15" t="s">
        <v>668</v>
      </c>
      <c r="C3892" t="str">
        <f>_xlfn.XLOOKUP($B3892, STANDARDS!$A:$A, STANDARDS!$B:$B,,0,2)</f>
        <v>Turukhansk Fm</v>
      </c>
      <c r="D3892" t="s">
        <v>1057</v>
      </c>
      <c r="E3892" t="s">
        <v>1082</v>
      </c>
      <c r="J3892" s="13">
        <v>790</v>
      </c>
      <c r="K3892" s="13">
        <v>410</v>
      </c>
      <c r="L3892" s="16" t="s">
        <v>1310</v>
      </c>
      <c r="M3892" t="s">
        <v>583</v>
      </c>
      <c r="P3892" t="s">
        <v>243</v>
      </c>
      <c r="Q3892">
        <v>3.5</v>
      </c>
      <c r="V3892">
        <v>1</v>
      </c>
      <c r="W3892" t="s">
        <v>1371</v>
      </c>
      <c r="X3892" t="s">
        <v>1379</v>
      </c>
    </row>
    <row r="3893" spans="1:24" x14ac:dyDescent="0.3">
      <c r="A3893">
        <v>4444</v>
      </c>
      <c r="B3893" s="15" t="s">
        <v>668</v>
      </c>
      <c r="C3893" t="str">
        <f>_xlfn.XLOOKUP($B3893, STANDARDS!$A:$A, STANDARDS!$B:$B,,0,2)</f>
        <v>Turukhansk Fm</v>
      </c>
      <c r="D3893" t="s">
        <v>1057</v>
      </c>
      <c r="E3893" t="s">
        <v>1082</v>
      </c>
      <c r="J3893" s="13">
        <v>790</v>
      </c>
      <c r="K3893" s="13">
        <v>410</v>
      </c>
      <c r="L3893" s="16" t="s">
        <v>1310</v>
      </c>
      <c r="M3893" t="s">
        <v>583</v>
      </c>
      <c r="P3893" t="s">
        <v>243</v>
      </c>
      <c r="Q3893">
        <v>3.6</v>
      </c>
      <c r="V3893">
        <v>1</v>
      </c>
      <c r="W3893" t="s">
        <v>1371</v>
      </c>
      <c r="X3893" t="s">
        <v>1379</v>
      </c>
    </row>
    <row r="3894" spans="1:24" x14ac:dyDescent="0.3">
      <c r="A3894">
        <v>4445</v>
      </c>
      <c r="B3894" s="15" t="s">
        <v>668</v>
      </c>
      <c r="C3894" t="str">
        <f>_xlfn.XLOOKUP($B3894, STANDARDS!$A:$A, STANDARDS!$B:$B,,0,2)</f>
        <v>Turukhansk Fm</v>
      </c>
      <c r="D3894" t="s">
        <v>1057</v>
      </c>
      <c r="E3894" t="s">
        <v>1082</v>
      </c>
      <c r="J3894" s="13">
        <v>790</v>
      </c>
      <c r="K3894" s="13">
        <v>410</v>
      </c>
      <c r="L3894" s="16" t="s">
        <v>1310</v>
      </c>
      <c r="M3894" t="s">
        <v>583</v>
      </c>
      <c r="P3894" t="s">
        <v>243</v>
      </c>
      <c r="Q3894">
        <v>3.3</v>
      </c>
      <c r="V3894">
        <v>1</v>
      </c>
      <c r="W3894" t="s">
        <v>1371</v>
      </c>
      <c r="X3894" t="s">
        <v>1379</v>
      </c>
    </row>
    <row r="3895" spans="1:24" x14ac:dyDescent="0.3">
      <c r="A3895">
        <v>4451</v>
      </c>
      <c r="B3895" s="15" t="s">
        <v>666</v>
      </c>
      <c r="C3895" t="str">
        <f>_xlfn.XLOOKUP($B3895, STANDARDS!$A:$A, STANDARDS!$B:$B,,0,2)</f>
        <v>Miroyedikha Fm</v>
      </c>
      <c r="D3895" t="s">
        <v>1057</v>
      </c>
      <c r="E3895" t="s">
        <v>1082</v>
      </c>
      <c r="J3895" s="13">
        <v>805</v>
      </c>
      <c r="K3895" s="13">
        <v>395</v>
      </c>
      <c r="L3895" s="16" t="s">
        <v>1310</v>
      </c>
      <c r="M3895" t="s">
        <v>583</v>
      </c>
      <c r="P3895" t="s">
        <v>243</v>
      </c>
      <c r="Q3895">
        <v>1.7</v>
      </c>
      <c r="V3895">
        <v>1</v>
      </c>
      <c r="W3895" t="s">
        <v>1371</v>
      </c>
      <c r="X3895" t="s">
        <v>1379</v>
      </c>
    </row>
    <row r="3896" spans="1:24" x14ac:dyDescent="0.3">
      <c r="A3896">
        <v>4452</v>
      </c>
      <c r="B3896" s="15" t="s">
        <v>666</v>
      </c>
      <c r="C3896" t="str">
        <f>_xlfn.XLOOKUP($B3896, STANDARDS!$A:$A, STANDARDS!$B:$B,,0,2)</f>
        <v>Miroyedikha Fm</v>
      </c>
      <c r="D3896" t="s">
        <v>1057</v>
      </c>
      <c r="E3896" t="s">
        <v>1082</v>
      </c>
      <c r="J3896" s="13">
        <v>805</v>
      </c>
      <c r="K3896" s="13">
        <v>395</v>
      </c>
      <c r="L3896" s="16" t="s">
        <v>1310</v>
      </c>
      <c r="M3896" t="s">
        <v>583</v>
      </c>
      <c r="P3896" t="s">
        <v>243</v>
      </c>
      <c r="Q3896">
        <v>2</v>
      </c>
      <c r="V3896">
        <v>1</v>
      </c>
      <c r="W3896" t="s">
        <v>1371</v>
      </c>
      <c r="X3896" t="s">
        <v>1379</v>
      </c>
    </row>
    <row r="3897" spans="1:24" x14ac:dyDescent="0.3">
      <c r="A3897">
        <v>4453</v>
      </c>
      <c r="B3897" s="15" t="s">
        <v>666</v>
      </c>
      <c r="C3897" t="str">
        <f>_xlfn.XLOOKUP($B3897, STANDARDS!$A:$A, STANDARDS!$B:$B,,0,2)</f>
        <v>Miroyedikha Fm</v>
      </c>
      <c r="D3897" t="s">
        <v>1057</v>
      </c>
      <c r="E3897" t="s">
        <v>1082</v>
      </c>
      <c r="J3897" s="13">
        <v>805</v>
      </c>
      <c r="K3897" s="13">
        <v>395</v>
      </c>
      <c r="L3897" s="16" t="s">
        <v>1310</v>
      </c>
      <c r="M3897" t="s">
        <v>583</v>
      </c>
      <c r="P3897" t="s">
        <v>243</v>
      </c>
      <c r="Q3897">
        <v>2.2999999999999998</v>
      </c>
      <c r="V3897">
        <v>1</v>
      </c>
      <c r="W3897" t="s">
        <v>1371</v>
      </c>
      <c r="X3897" t="s">
        <v>1379</v>
      </c>
    </row>
    <row r="3898" spans="1:24" x14ac:dyDescent="0.3">
      <c r="A3898">
        <v>4454</v>
      </c>
      <c r="B3898" s="15" t="s">
        <v>666</v>
      </c>
      <c r="C3898" t="str">
        <f>_xlfn.XLOOKUP($B3898, STANDARDS!$A:$A, STANDARDS!$B:$B,,0,2)</f>
        <v>Miroyedikha Fm</v>
      </c>
      <c r="D3898" t="s">
        <v>1057</v>
      </c>
      <c r="E3898" t="s">
        <v>1082</v>
      </c>
      <c r="J3898" s="13">
        <v>805</v>
      </c>
      <c r="K3898" s="13">
        <v>395</v>
      </c>
      <c r="L3898" s="16" t="s">
        <v>1310</v>
      </c>
      <c r="M3898" t="s">
        <v>583</v>
      </c>
      <c r="P3898" t="s">
        <v>243</v>
      </c>
      <c r="Q3898">
        <v>0.2</v>
      </c>
      <c r="V3898">
        <v>1</v>
      </c>
      <c r="W3898" t="s">
        <v>1371</v>
      </c>
      <c r="X3898" t="s">
        <v>1379</v>
      </c>
    </row>
    <row r="3899" spans="1:24" x14ac:dyDescent="0.3">
      <c r="A3899">
        <v>4455</v>
      </c>
      <c r="B3899" s="15" t="s">
        <v>666</v>
      </c>
      <c r="C3899" t="str">
        <f>_xlfn.XLOOKUP($B3899, STANDARDS!$A:$A, STANDARDS!$B:$B,,0,2)</f>
        <v>Miroyedikha Fm</v>
      </c>
      <c r="D3899" t="s">
        <v>1057</v>
      </c>
      <c r="E3899" t="s">
        <v>1082</v>
      </c>
      <c r="J3899" s="13">
        <v>805</v>
      </c>
      <c r="K3899" s="13">
        <v>395</v>
      </c>
      <c r="L3899" s="16" t="s">
        <v>1310</v>
      </c>
      <c r="M3899" t="s">
        <v>583</v>
      </c>
      <c r="P3899" t="s">
        <v>243</v>
      </c>
      <c r="Q3899">
        <v>0.6</v>
      </c>
      <c r="V3899">
        <v>1</v>
      </c>
      <c r="W3899" t="s">
        <v>1371</v>
      </c>
      <c r="X3899" t="s">
        <v>1379</v>
      </c>
    </row>
    <row r="3900" spans="1:24" x14ac:dyDescent="0.3">
      <c r="A3900">
        <v>4456</v>
      </c>
      <c r="B3900" s="15" t="s">
        <v>666</v>
      </c>
      <c r="C3900" t="str">
        <f>_xlfn.XLOOKUP($B3900, STANDARDS!$A:$A, STANDARDS!$B:$B,,0,2)</f>
        <v>Miroyedikha Fm</v>
      </c>
      <c r="D3900" t="s">
        <v>1057</v>
      </c>
      <c r="E3900" t="s">
        <v>1082</v>
      </c>
      <c r="J3900" s="13">
        <v>805</v>
      </c>
      <c r="K3900" s="13">
        <v>395</v>
      </c>
      <c r="L3900" s="16" t="s">
        <v>1310</v>
      </c>
      <c r="M3900" t="s">
        <v>583</v>
      </c>
      <c r="P3900" t="s">
        <v>243</v>
      </c>
      <c r="Q3900">
        <v>1.9</v>
      </c>
      <c r="V3900">
        <v>1</v>
      </c>
      <c r="W3900" t="s">
        <v>1371</v>
      </c>
      <c r="X3900" t="s">
        <v>1379</v>
      </c>
    </row>
    <row r="3901" spans="1:24" x14ac:dyDescent="0.3">
      <c r="A3901">
        <v>4457</v>
      </c>
      <c r="B3901" s="15" t="s">
        <v>666</v>
      </c>
      <c r="C3901" t="str">
        <f>_xlfn.XLOOKUP($B3901, STANDARDS!$A:$A, STANDARDS!$B:$B,,0,2)</f>
        <v>Miroyedikha Fm</v>
      </c>
      <c r="D3901" t="s">
        <v>1057</v>
      </c>
      <c r="E3901" t="s">
        <v>1082</v>
      </c>
      <c r="J3901" s="13">
        <v>805</v>
      </c>
      <c r="K3901" s="13">
        <v>395</v>
      </c>
      <c r="L3901" s="16" t="s">
        <v>1310</v>
      </c>
      <c r="M3901" t="s">
        <v>583</v>
      </c>
      <c r="P3901" t="s">
        <v>243</v>
      </c>
      <c r="Q3901">
        <v>1.2</v>
      </c>
      <c r="V3901">
        <v>1</v>
      </c>
      <c r="W3901" t="s">
        <v>1371</v>
      </c>
      <c r="X3901" t="s">
        <v>1379</v>
      </c>
    </row>
    <row r="3902" spans="1:24" x14ac:dyDescent="0.3">
      <c r="A3902">
        <v>4458</v>
      </c>
      <c r="B3902" s="15" t="s">
        <v>666</v>
      </c>
      <c r="C3902" t="str">
        <f>_xlfn.XLOOKUP($B3902, STANDARDS!$A:$A, STANDARDS!$B:$B,,0,2)</f>
        <v>Miroyedikha Fm</v>
      </c>
      <c r="D3902" t="s">
        <v>1057</v>
      </c>
      <c r="E3902" t="s">
        <v>1082</v>
      </c>
      <c r="J3902" s="13">
        <v>805</v>
      </c>
      <c r="K3902" s="13">
        <v>395</v>
      </c>
      <c r="L3902" s="16" t="s">
        <v>1310</v>
      </c>
      <c r="M3902" t="s">
        <v>583</v>
      </c>
      <c r="P3902" t="s">
        <v>243</v>
      </c>
      <c r="Q3902">
        <v>1.2</v>
      </c>
      <c r="V3902">
        <v>1</v>
      </c>
      <c r="W3902" t="s">
        <v>1371</v>
      </c>
      <c r="X3902" t="s">
        <v>1379</v>
      </c>
    </row>
    <row r="3903" spans="1:24" x14ac:dyDescent="0.3">
      <c r="A3903">
        <v>4459</v>
      </c>
      <c r="B3903" s="15" t="s">
        <v>666</v>
      </c>
      <c r="C3903" t="str">
        <f>_xlfn.XLOOKUP($B3903, STANDARDS!$A:$A, STANDARDS!$B:$B,,0,2)</f>
        <v>Miroyedikha Fm</v>
      </c>
      <c r="D3903" t="s">
        <v>1057</v>
      </c>
      <c r="E3903" t="s">
        <v>1082</v>
      </c>
      <c r="J3903" s="13">
        <v>805</v>
      </c>
      <c r="K3903" s="13">
        <v>395</v>
      </c>
      <c r="L3903" s="16" t="s">
        <v>1310</v>
      </c>
      <c r="M3903" t="s">
        <v>583</v>
      </c>
      <c r="P3903" t="s">
        <v>243</v>
      </c>
      <c r="Q3903">
        <v>0.6</v>
      </c>
      <c r="V3903">
        <v>1</v>
      </c>
      <c r="W3903" t="s">
        <v>1371</v>
      </c>
      <c r="X3903" t="s">
        <v>1379</v>
      </c>
    </row>
    <row r="3904" spans="1:24" x14ac:dyDescent="0.3">
      <c r="A3904">
        <v>4460</v>
      </c>
      <c r="B3904" s="15" t="s">
        <v>666</v>
      </c>
      <c r="C3904" t="str">
        <f>_xlfn.XLOOKUP($B3904, STANDARDS!$A:$A, STANDARDS!$B:$B,,0,2)</f>
        <v>Miroyedikha Fm</v>
      </c>
      <c r="D3904" t="s">
        <v>1057</v>
      </c>
      <c r="E3904" t="s">
        <v>1082</v>
      </c>
      <c r="J3904" s="13">
        <v>805</v>
      </c>
      <c r="K3904" s="13">
        <v>395</v>
      </c>
      <c r="L3904" s="16" t="s">
        <v>1310</v>
      </c>
      <c r="M3904" t="s">
        <v>583</v>
      </c>
      <c r="P3904" t="s">
        <v>243</v>
      </c>
      <c r="Q3904">
        <v>2.4</v>
      </c>
      <c r="V3904">
        <v>1</v>
      </c>
      <c r="W3904" t="s">
        <v>1371</v>
      </c>
      <c r="X3904" t="s">
        <v>1379</v>
      </c>
    </row>
    <row r="3905" spans="1:24" x14ac:dyDescent="0.3">
      <c r="A3905">
        <v>4461</v>
      </c>
      <c r="B3905" s="15" t="s">
        <v>666</v>
      </c>
      <c r="C3905" t="str">
        <f>_xlfn.XLOOKUP($B3905, STANDARDS!$A:$A, STANDARDS!$B:$B,,0,2)</f>
        <v>Miroyedikha Fm</v>
      </c>
      <c r="D3905" t="s">
        <v>1057</v>
      </c>
      <c r="E3905" t="s">
        <v>1082</v>
      </c>
      <c r="J3905" s="13">
        <v>805</v>
      </c>
      <c r="K3905" s="13">
        <v>395</v>
      </c>
      <c r="L3905" s="16" t="s">
        <v>1310</v>
      </c>
      <c r="M3905" t="s">
        <v>583</v>
      </c>
      <c r="P3905" t="s">
        <v>243</v>
      </c>
      <c r="Q3905">
        <v>1.6</v>
      </c>
      <c r="V3905">
        <v>1</v>
      </c>
      <c r="W3905" t="s">
        <v>1371</v>
      </c>
      <c r="X3905" t="s">
        <v>1379</v>
      </c>
    </row>
    <row r="3906" spans="1:24" x14ac:dyDescent="0.3">
      <c r="A3906">
        <v>4462</v>
      </c>
      <c r="B3906" s="15" t="s">
        <v>666</v>
      </c>
      <c r="C3906" t="str">
        <f>_xlfn.XLOOKUP($B3906, STANDARDS!$A:$A, STANDARDS!$B:$B,,0,2)</f>
        <v>Miroyedikha Fm</v>
      </c>
      <c r="D3906" t="s">
        <v>1057</v>
      </c>
      <c r="E3906" t="s">
        <v>1082</v>
      </c>
      <c r="J3906" s="13">
        <v>805</v>
      </c>
      <c r="K3906" s="13">
        <v>395</v>
      </c>
      <c r="L3906" s="16" t="s">
        <v>1310</v>
      </c>
      <c r="M3906" t="s">
        <v>583</v>
      </c>
      <c r="P3906" t="s">
        <v>243</v>
      </c>
      <c r="Q3906">
        <v>1</v>
      </c>
      <c r="V3906">
        <v>1</v>
      </c>
      <c r="W3906" t="s">
        <v>1371</v>
      </c>
      <c r="X3906" t="s">
        <v>1379</v>
      </c>
    </row>
    <row r="3907" spans="1:24" x14ac:dyDescent="0.3">
      <c r="A3907">
        <v>4463</v>
      </c>
      <c r="B3907" s="15" t="s">
        <v>666</v>
      </c>
      <c r="C3907" t="str">
        <f>_xlfn.XLOOKUP($B3907, STANDARDS!$A:$A, STANDARDS!$B:$B,,0,2)</f>
        <v>Miroyedikha Fm</v>
      </c>
      <c r="D3907" t="s">
        <v>1057</v>
      </c>
      <c r="E3907" t="s">
        <v>1082</v>
      </c>
      <c r="J3907" s="13">
        <v>805</v>
      </c>
      <c r="K3907" s="13">
        <v>395</v>
      </c>
      <c r="L3907" s="16" t="s">
        <v>1310</v>
      </c>
      <c r="M3907" t="s">
        <v>583</v>
      </c>
      <c r="P3907" t="s">
        <v>243</v>
      </c>
      <c r="Q3907">
        <v>1.5</v>
      </c>
      <c r="V3907">
        <v>1</v>
      </c>
      <c r="W3907" t="s">
        <v>1371</v>
      </c>
      <c r="X3907" t="s">
        <v>1379</v>
      </c>
    </row>
    <row r="3908" spans="1:24" x14ac:dyDescent="0.3">
      <c r="A3908">
        <v>4464</v>
      </c>
      <c r="B3908" s="15" t="s">
        <v>666</v>
      </c>
      <c r="C3908" t="str">
        <f>_xlfn.XLOOKUP($B3908, STANDARDS!$A:$A, STANDARDS!$B:$B,,0,2)</f>
        <v>Miroyedikha Fm</v>
      </c>
      <c r="D3908" t="s">
        <v>1057</v>
      </c>
      <c r="E3908" t="s">
        <v>1082</v>
      </c>
      <c r="J3908" s="13">
        <v>805</v>
      </c>
      <c r="K3908" s="13">
        <v>395</v>
      </c>
      <c r="L3908" s="16" t="s">
        <v>1310</v>
      </c>
      <c r="M3908" t="s">
        <v>583</v>
      </c>
      <c r="P3908" t="s">
        <v>243</v>
      </c>
      <c r="Q3908">
        <v>2.2999999999999998</v>
      </c>
      <c r="V3908">
        <v>1</v>
      </c>
      <c r="W3908" t="s">
        <v>1371</v>
      </c>
      <c r="X3908" t="s">
        <v>1379</v>
      </c>
    </row>
    <row r="3909" spans="1:24" x14ac:dyDescent="0.3">
      <c r="A3909">
        <v>4465</v>
      </c>
      <c r="B3909" s="15" t="s">
        <v>666</v>
      </c>
      <c r="C3909" t="str">
        <f>_xlfn.XLOOKUP($B3909, STANDARDS!$A:$A, STANDARDS!$B:$B,,0,2)</f>
        <v>Miroyedikha Fm</v>
      </c>
      <c r="D3909" t="s">
        <v>1057</v>
      </c>
      <c r="E3909" t="s">
        <v>1082</v>
      </c>
      <c r="J3909" s="13">
        <v>805</v>
      </c>
      <c r="K3909" s="13">
        <v>395</v>
      </c>
      <c r="L3909" s="16" t="s">
        <v>1310</v>
      </c>
      <c r="M3909" t="s">
        <v>583</v>
      </c>
      <c r="P3909" t="s">
        <v>243</v>
      </c>
      <c r="Q3909">
        <v>1.3</v>
      </c>
      <c r="V3909">
        <v>1</v>
      </c>
      <c r="W3909" t="s">
        <v>1371</v>
      </c>
      <c r="X3909" t="s">
        <v>1379</v>
      </c>
    </row>
    <row r="3910" spans="1:24" x14ac:dyDescent="0.3">
      <c r="A3910">
        <v>4466</v>
      </c>
      <c r="B3910" s="15" t="s">
        <v>666</v>
      </c>
      <c r="C3910" t="str">
        <f>_xlfn.XLOOKUP($B3910, STANDARDS!$A:$A, STANDARDS!$B:$B,,0,2)</f>
        <v>Miroyedikha Fm</v>
      </c>
      <c r="D3910" t="s">
        <v>1057</v>
      </c>
      <c r="E3910" t="s">
        <v>1082</v>
      </c>
      <c r="J3910" s="13">
        <v>805</v>
      </c>
      <c r="K3910" s="13">
        <v>395</v>
      </c>
      <c r="L3910" s="16" t="s">
        <v>1310</v>
      </c>
      <c r="M3910" t="s">
        <v>583</v>
      </c>
      <c r="P3910" t="s">
        <v>243</v>
      </c>
      <c r="Q3910">
        <v>1.3</v>
      </c>
      <c r="V3910">
        <v>1</v>
      </c>
      <c r="W3910" t="s">
        <v>1371</v>
      </c>
      <c r="X3910" t="s">
        <v>1379</v>
      </c>
    </row>
    <row r="3911" spans="1:24" x14ac:dyDescent="0.3">
      <c r="A3911">
        <v>4467</v>
      </c>
      <c r="B3911" s="15" t="s">
        <v>666</v>
      </c>
      <c r="C3911" t="str">
        <f>_xlfn.XLOOKUP($B3911, STANDARDS!$A:$A, STANDARDS!$B:$B,,0,2)</f>
        <v>Miroyedikha Fm</v>
      </c>
      <c r="D3911" t="s">
        <v>1057</v>
      </c>
      <c r="E3911" t="s">
        <v>1082</v>
      </c>
      <c r="J3911" s="13">
        <v>805</v>
      </c>
      <c r="K3911" s="13">
        <v>395</v>
      </c>
      <c r="L3911" s="16" t="s">
        <v>1310</v>
      </c>
      <c r="M3911" t="s">
        <v>583</v>
      </c>
      <c r="P3911" t="s">
        <v>243</v>
      </c>
      <c r="Q3911">
        <v>1.3</v>
      </c>
      <c r="V3911">
        <v>1</v>
      </c>
      <c r="W3911" t="s">
        <v>1371</v>
      </c>
      <c r="X3911" t="s">
        <v>1379</v>
      </c>
    </row>
    <row r="3912" spans="1:24" x14ac:dyDescent="0.3">
      <c r="A3912">
        <v>4468</v>
      </c>
      <c r="B3912" s="15" t="s">
        <v>666</v>
      </c>
      <c r="C3912" t="str">
        <f>_xlfn.XLOOKUP($B3912, STANDARDS!$A:$A, STANDARDS!$B:$B,,0,2)</f>
        <v>Miroyedikha Fm</v>
      </c>
      <c r="D3912" t="s">
        <v>1057</v>
      </c>
      <c r="E3912" t="s">
        <v>1082</v>
      </c>
      <c r="J3912" s="13">
        <v>805</v>
      </c>
      <c r="K3912" s="13">
        <v>395</v>
      </c>
      <c r="L3912" s="16" t="s">
        <v>1310</v>
      </c>
      <c r="M3912" t="s">
        <v>583</v>
      </c>
      <c r="P3912" t="s">
        <v>243</v>
      </c>
      <c r="Q3912">
        <v>2.2999999999999998</v>
      </c>
      <c r="V3912">
        <v>1</v>
      </c>
      <c r="W3912" t="s">
        <v>1371</v>
      </c>
      <c r="X3912" t="s">
        <v>1379</v>
      </c>
    </row>
    <row r="3913" spans="1:24" x14ac:dyDescent="0.3">
      <c r="A3913">
        <v>4469</v>
      </c>
      <c r="B3913" s="15" t="s">
        <v>666</v>
      </c>
      <c r="C3913" t="str">
        <f>_xlfn.XLOOKUP($B3913, STANDARDS!$A:$A, STANDARDS!$B:$B,,0,2)</f>
        <v>Miroyedikha Fm</v>
      </c>
      <c r="D3913" t="s">
        <v>1057</v>
      </c>
      <c r="E3913" t="s">
        <v>1082</v>
      </c>
      <c r="J3913" s="13">
        <v>805</v>
      </c>
      <c r="K3913" s="13">
        <v>395</v>
      </c>
      <c r="L3913" s="16" t="s">
        <v>1310</v>
      </c>
      <c r="M3913" t="s">
        <v>583</v>
      </c>
      <c r="P3913" t="s">
        <v>243</v>
      </c>
      <c r="Q3913">
        <v>1.5</v>
      </c>
      <c r="V3913">
        <v>1</v>
      </c>
      <c r="W3913" t="s">
        <v>1371</v>
      </c>
      <c r="X3913" t="s">
        <v>1379</v>
      </c>
    </row>
    <row r="3914" spans="1:24" x14ac:dyDescent="0.3">
      <c r="A3914">
        <v>4470</v>
      </c>
      <c r="B3914" s="15" t="s">
        <v>666</v>
      </c>
      <c r="C3914" t="str">
        <f>_xlfn.XLOOKUP($B3914, STANDARDS!$A:$A, STANDARDS!$B:$B,,0,2)</f>
        <v>Miroyedikha Fm</v>
      </c>
      <c r="D3914" t="s">
        <v>1057</v>
      </c>
      <c r="E3914" t="s">
        <v>1082</v>
      </c>
      <c r="J3914" s="13">
        <v>805</v>
      </c>
      <c r="K3914" s="13">
        <v>395</v>
      </c>
      <c r="L3914" s="16" t="s">
        <v>1310</v>
      </c>
      <c r="M3914" t="s">
        <v>583</v>
      </c>
      <c r="P3914" t="s">
        <v>243</v>
      </c>
      <c r="Q3914">
        <v>0.8</v>
      </c>
      <c r="V3914">
        <v>1</v>
      </c>
      <c r="W3914" t="s">
        <v>1371</v>
      </c>
      <c r="X3914" t="s">
        <v>1379</v>
      </c>
    </row>
    <row r="3915" spans="1:24" x14ac:dyDescent="0.3">
      <c r="A3915">
        <v>4471</v>
      </c>
      <c r="B3915" s="15" t="s">
        <v>666</v>
      </c>
      <c r="C3915" t="str">
        <f>_xlfn.XLOOKUP($B3915, STANDARDS!$A:$A, STANDARDS!$B:$B,,0,2)</f>
        <v>Miroyedikha Fm</v>
      </c>
      <c r="D3915" t="s">
        <v>1057</v>
      </c>
      <c r="E3915" t="s">
        <v>1082</v>
      </c>
      <c r="J3915" s="13">
        <v>805</v>
      </c>
      <c r="K3915" s="13">
        <v>395</v>
      </c>
      <c r="L3915" s="16" t="s">
        <v>1310</v>
      </c>
      <c r="M3915" t="s">
        <v>583</v>
      </c>
      <c r="P3915" t="s">
        <v>243</v>
      </c>
      <c r="Q3915">
        <v>0.8</v>
      </c>
      <c r="V3915">
        <v>1</v>
      </c>
      <c r="W3915" t="s">
        <v>1371</v>
      </c>
      <c r="X3915" t="s">
        <v>1379</v>
      </c>
    </row>
    <row r="3916" spans="1:24" x14ac:dyDescent="0.3">
      <c r="A3916">
        <v>4472</v>
      </c>
      <c r="B3916" s="15" t="s">
        <v>666</v>
      </c>
      <c r="C3916" t="str">
        <f>_xlfn.XLOOKUP($B3916, STANDARDS!$A:$A, STANDARDS!$B:$B,,0,2)</f>
        <v>Miroyedikha Fm</v>
      </c>
      <c r="D3916" t="s">
        <v>1057</v>
      </c>
      <c r="E3916" t="s">
        <v>1082</v>
      </c>
      <c r="J3916" s="13">
        <v>805</v>
      </c>
      <c r="K3916" s="13">
        <v>395</v>
      </c>
      <c r="L3916" s="16" t="s">
        <v>1310</v>
      </c>
      <c r="M3916" t="s">
        <v>583</v>
      </c>
      <c r="P3916" t="s">
        <v>243</v>
      </c>
      <c r="Q3916">
        <v>1.6</v>
      </c>
      <c r="V3916">
        <v>1</v>
      </c>
      <c r="W3916" t="s">
        <v>1371</v>
      </c>
      <c r="X3916" t="s">
        <v>1379</v>
      </c>
    </row>
    <row r="3917" spans="1:24" x14ac:dyDescent="0.3">
      <c r="A3917">
        <v>4473</v>
      </c>
      <c r="B3917" s="15" t="s">
        <v>666</v>
      </c>
      <c r="C3917" t="str">
        <f>_xlfn.XLOOKUP($B3917, STANDARDS!$A:$A, STANDARDS!$B:$B,,0,2)</f>
        <v>Miroyedikha Fm</v>
      </c>
      <c r="D3917" t="s">
        <v>1057</v>
      </c>
      <c r="E3917" t="s">
        <v>1082</v>
      </c>
      <c r="J3917" s="13">
        <v>805</v>
      </c>
      <c r="K3917" s="13">
        <v>395</v>
      </c>
      <c r="L3917" s="16" t="s">
        <v>1310</v>
      </c>
      <c r="M3917" t="s">
        <v>583</v>
      </c>
      <c r="P3917" t="s">
        <v>243</v>
      </c>
      <c r="Q3917">
        <v>1.8</v>
      </c>
      <c r="V3917">
        <v>1</v>
      </c>
      <c r="W3917" t="s">
        <v>1371</v>
      </c>
      <c r="X3917" t="s">
        <v>1379</v>
      </c>
    </row>
    <row r="3918" spans="1:24" x14ac:dyDescent="0.3">
      <c r="A3918">
        <v>4474</v>
      </c>
      <c r="B3918" s="15" t="s">
        <v>666</v>
      </c>
      <c r="C3918" t="str">
        <f>_xlfn.XLOOKUP($B3918, STANDARDS!$A:$A, STANDARDS!$B:$B,,0,2)</f>
        <v>Miroyedikha Fm</v>
      </c>
      <c r="D3918" t="s">
        <v>1057</v>
      </c>
      <c r="E3918" t="s">
        <v>1082</v>
      </c>
      <c r="J3918" s="13">
        <v>805</v>
      </c>
      <c r="K3918" s="13">
        <v>395</v>
      </c>
      <c r="L3918" s="16" t="s">
        <v>1310</v>
      </c>
      <c r="M3918" t="s">
        <v>583</v>
      </c>
      <c r="P3918" t="s">
        <v>243</v>
      </c>
      <c r="Q3918">
        <v>1.1000000000000001</v>
      </c>
      <c r="V3918">
        <v>1</v>
      </c>
      <c r="W3918" t="s">
        <v>1371</v>
      </c>
      <c r="X3918" t="s">
        <v>1379</v>
      </c>
    </row>
    <row r="3919" spans="1:24" x14ac:dyDescent="0.3">
      <c r="A3919">
        <v>4475</v>
      </c>
      <c r="B3919" s="15" t="s">
        <v>666</v>
      </c>
      <c r="C3919" t="str">
        <f>_xlfn.XLOOKUP($B3919, STANDARDS!$A:$A, STANDARDS!$B:$B,,0,2)</f>
        <v>Miroyedikha Fm</v>
      </c>
      <c r="D3919" t="s">
        <v>1057</v>
      </c>
      <c r="E3919" t="s">
        <v>1082</v>
      </c>
      <c r="J3919" s="13">
        <v>805</v>
      </c>
      <c r="K3919" s="13">
        <v>395</v>
      </c>
      <c r="L3919" s="16" t="s">
        <v>1310</v>
      </c>
      <c r="M3919" t="s">
        <v>583</v>
      </c>
      <c r="P3919" t="s">
        <v>243</v>
      </c>
      <c r="Q3919">
        <v>1.6</v>
      </c>
      <c r="V3919">
        <v>1</v>
      </c>
      <c r="W3919" t="s">
        <v>1371</v>
      </c>
      <c r="X3919" t="s">
        <v>1379</v>
      </c>
    </row>
    <row r="3920" spans="1:24" x14ac:dyDescent="0.3">
      <c r="A3920">
        <v>4476</v>
      </c>
      <c r="B3920" s="15" t="s">
        <v>666</v>
      </c>
      <c r="C3920" t="str">
        <f>_xlfn.XLOOKUP($B3920, STANDARDS!$A:$A, STANDARDS!$B:$B,,0,2)</f>
        <v>Miroyedikha Fm</v>
      </c>
      <c r="D3920" t="s">
        <v>1057</v>
      </c>
      <c r="E3920" t="s">
        <v>1082</v>
      </c>
      <c r="J3920" s="13">
        <v>805</v>
      </c>
      <c r="K3920" s="13">
        <v>395</v>
      </c>
      <c r="L3920" s="16" t="s">
        <v>1310</v>
      </c>
      <c r="M3920" t="s">
        <v>583</v>
      </c>
      <c r="P3920" t="s">
        <v>243</v>
      </c>
      <c r="Q3920">
        <v>2</v>
      </c>
      <c r="V3920">
        <v>1</v>
      </c>
      <c r="W3920" t="s">
        <v>1371</v>
      </c>
      <c r="X3920" t="s">
        <v>1379</v>
      </c>
    </row>
    <row r="3921" spans="1:24" x14ac:dyDescent="0.3">
      <c r="A3921">
        <v>4488</v>
      </c>
      <c r="B3921" s="15" t="s">
        <v>669</v>
      </c>
      <c r="C3921" t="str">
        <f>_xlfn.XLOOKUP($B3921, STANDARDS!$A:$A, STANDARDS!$B:$B,,0,2)</f>
        <v>Shorikha Fm</v>
      </c>
      <c r="D3921" t="s">
        <v>1057</v>
      </c>
      <c r="E3921" t="s">
        <v>1082</v>
      </c>
      <c r="J3921" s="13">
        <v>820</v>
      </c>
      <c r="K3921" s="13">
        <v>380</v>
      </c>
      <c r="L3921" s="16" t="s">
        <v>1310</v>
      </c>
      <c r="M3921" t="s">
        <v>583</v>
      </c>
      <c r="P3921" t="s">
        <v>243</v>
      </c>
      <c r="Q3921">
        <v>0.6</v>
      </c>
      <c r="V3921">
        <v>1</v>
      </c>
      <c r="W3921" t="s">
        <v>1371</v>
      </c>
      <c r="X3921" t="s">
        <v>1379</v>
      </c>
    </row>
    <row r="3922" spans="1:24" x14ac:dyDescent="0.3">
      <c r="A3922">
        <v>4489</v>
      </c>
      <c r="B3922" s="15" t="s">
        <v>669</v>
      </c>
      <c r="C3922" t="str">
        <f>_xlfn.XLOOKUP($B3922, STANDARDS!$A:$A, STANDARDS!$B:$B,,0,2)</f>
        <v>Shorikha Fm</v>
      </c>
      <c r="D3922" t="s">
        <v>1057</v>
      </c>
      <c r="E3922" t="s">
        <v>1082</v>
      </c>
      <c r="J3922" s="13">
        <v>820</v>
      </c>
      <c r="K3922" s="13">
        <v>380</v>
      </c>
      <c r="L3922" s="16" t="s">
        <v>1310</v>
      </c>
      <c r="M3922" t="s">
        <v>583</v>
      </c>
      <c r="P3922" t="s">
        <v>243</v>
      </c>
      <c r="Q3922">
        <v>1.6</v>
      </c>
      <c r="V3922">
        <v>1</v>
      </c>
      <c r="W3922" t="s">
        <v>1371</v>
      </c>
      <c r="X3922" t="s">
        <v>1379</v>
      </c>
    </row>
    <row r="3923" spans="1:24" x14ac:dyDescent="0.3">
      <c r="A3923">
        <v>4490</v>
      </c>
      <c r="B3923" s="15" t="s">
        <v>669</v>
      </c>
      <c r="C3923" t="str">
        <f>_xlfn.XLOOKUP($B3923, STANDARDS!$A:$A, STANDARDS!$B:$B,,0,2)</f>
        <v>Shorikha Fm</v>
      </c>
      <c r="D3923" t="s">
        <v>1057</v>
      </c>
      <c r="E3923" t="s">
        <v>1082</v>
      </c>
      <c r="J3923" s="13">
        <v>820</v>
      </c>
      <c r="K3923" s="13">
        <v>380</v>
      </c>
      <c r="L3923" s="16" t="s">
        <v>1310</v>
      </c>
      <c r="M3923" t="s">
        <v>583</v>
      </c>
      <c r="P3923" t="s">
        <v>243</v>
      </c>
      <c r="Q3923">
        <v>1.4</v>
      </c>
      <c r="V3923">
        <v>1</v>
      </c>
      <c r="W3923" t="s">
        <v>1371</v>
      </c>
      <c r="X3923" t="s">
        <v>1379</v>
      </c>
    </row>
    <row r="3924" spans="1:24" x14ac:dyDescent="0.3">
      <c r="A3924">
        <v>4491</v>
      </c>
      <c r="B3924" s="15" t="s">
        <v>669</v>
      </c>
      <c r="C3924" t="str">
        <f>_xlfn.XLOOKUP($B3924, STANDARDS!$A:$A, STANDARDS!$B:$B,,0,2)</f>
        <v>Shorikha Fm</v>
      </c>
      <c r="D3924" t="s">
        <v>1057</v>
      </c>
      <c r="E3924" t="s">
        <v>1082</v>
      </c>
      <c r="J3924" s="13">
        <v>820</v>
      </c>
      <c r="K3924" s="13">
        <v>380</v>
      </c>
      <c r="L3924" s="16" t="s">
        <v>1310</v>
      </c>
      <c r="M3924" t="s">
        <v>583</v>
      </c>
      <c r="P3924" t="s">
        <v>243</v>
      </c>
      <c r="Q3924">
        <v>1.3</v>
      </c>
      <c r="V3924">
        <v>1</v>
      </c>
      <c r="W3924" t="s">
        <v>1371</v>
      </c>
      <c r="X3924" t="s">
        <v>1379</v>
      </c>
    </row>
    <row r="3925" spans="1:24" x14ac:dyDescent="0.3">
      <c r="A3925">
        <v>4492</v>
      </c>
      <c r="B3925" s="15" t="s">
        <v>669</v>
      </c>
      <c r="C3925" t="str">
        <f>_xlfn.XLOOKUP($B3925, STANDARDS!$A:$A, STANDARDS!$B:$B,,0,2)</f>
        <v>Shorikha Fm</v>
      </c>
      <c r="D3925" t="s">
        <v>1057</v>
      </c>
      <c r="E3925" t="s">
        <v>1082</v>
      </c>
      <c r="J3925" s="13">
        <v>820</v>
      </c>
      <c r="K3925" s="13">
        <v>380</v>
      </c>
      <c r="L3925" s="16" t="s">
        <v>1310</v>
      </c>
      <c r="M3925" t="s">
        <v>583</v>
      </c>
      <c r="P3925" t="s">
        <v>243</v>
      </c>
      <c r="Q3925">
        <v>1.3</v>
      </c>
      <c r="V3925">
        <v>1</v>
      </c>
      <c r="W3925" t="s">
        <v>1371</v>
      </c>
      <c r="X3925" t="s">
        <v>1379</v>
      </c>
    </row>
    <row r="3926" spans="1:24" x14ac:dyDescent="0.3">
      <c r="A3926">
        <v>4493</v>
      </c>
      <c r="B3926" s="15" t="s">
        <v>670</v>
      </c>
      <c r="C3926" t="str">
        <f>_xlfn.XLOOKUP($B3926, STANDARDS!$A:$A, STANDARDS!$B:$B,,0,2)</f>
        <v>Mooidraai Fm</v>
      </c>
      <c r="D3926" t="s">
        <v>2195</v>
      </c>
      <c r="E3926" t="s">
        <v>1083</v>
      </c>
      <c r="J3926" s="13">
        <v>2400</v>
      </c>
      <c r="K3926" s="13">
        <v>50</v>
      </c>
      <c r="L3926" s="16" t="s">
        <v>1311</v>
      </c>
      <c r="M3926" t="s">
        <v>583</v>
      </c>
      <c r="P3926" t="s">
        <v>243</v>
      </c>
      <c r="Q3926">
        <v>0.64</v>
      </c>
      <c r="V3926">
        <v>1</v>
      </c>
      <c r="W3926" t="s">
        <v>1371</v>
      </c>
      <c r="X3926" t="s">
        <v>1380</v>
      </c>
    </row>
    <row r="3927" spans="1:24" x14ac:dyDescent="0.3">
      <c r="A3927">
        <v>4494</v>
      </c>
      <c r="B3927" s="15" t="s">
        <v>670</v>
      </c>
      <c r="C3927" t="str">
        <f>_xlfn.XLOOKUP($B3927, STANDARDS!$A:$A, STANDARDS!$B:$B,,0,2)</f>
        <v>Mooidraai Fm</v>
      </c>
      <c r="D3927" t="s">
        <v>2195</v>
      </c>
      <c r="E3927" t="s">
        <v>1083</v>
      </c>
      <c r="J3927" s="13">
        <v>2400</v>
      </c>
      <c r="K3927" s="13">
        <v>50</v>
      </c>
      <c r="L3927" s="16" t="s">
        <v>1311</v>
      </c>
      <c r="M3927" t="s">
        <v>583</v>
      </c>
      <c r="P3927" t="s">
        <v>243</v>
      </c>
      <c r="Q3927">
        <v>0.52</v>
      </c>
      <c r="V3927">
        <v>1</v>
      </c>
      <c r="W3927" t="s">
        <v>1371</v>
      </c>
      <c r="X3927" t="s">
        <v>1380</v>
      </c>
    </row>
    <row r="3928" spans="1:24" x14ac:dyDescent="0.3">
      <c r="A3928">
        <v>4495</v>
      </c>
      <c r="B3928" s="15" t="s">
        <v>670</v>
      </c>
      <c r="C3928" t="str">
        <f>_xlfn.XLOOKUP($B3928, STANDARDS!$A:$A, STANDARDS!$B:$B,,0,2)</f>
        <v>Mooidraai Fm</v>
      </c>
      <c r="D3928" t="s">
        <v>2195</v>
      </c>
      <c r="E3928" t="s">
        <v>1083</v>
      </c>
      <c r="J3928" s="13">
        <v>2400</v>
      </c>
      <c r="K3928" s="13">
        <v>50</v>
      </c>
      <c r="L3928" s="16" t="s">
        <v>1311</v>
      </c>
      <c r="M3928" t="s">
        <v>583</v>
      </c>
      <c r="P3928" t="s">
        <v>243</v>
      </c>
      <c r="Q3928">
        <v>0.51</v>
      </c>
      <c r="V3928">
        <v>1</v>
      </c>
      <c r="W3928" t="s">
        <v>1371</v>
      </c>
      <c r="X3928" t="s">
        <v>1380</v>
      </c>
    </row>
    <row r="3929" spans="1:24" x14ac:dyDescent="0.3">
      <c r="A3929">
        <v>4496</v>
      </c>
      <c r="B3929" s="15" t="s">
        <v>670</v>
      </c>
      <c r="C3929" t="str">
        <f>_xlfn.XLOOKUP($B3929, STANDARDS!$A:$A, STANDARDS!$B:$B,,0,2)</f>
        <v>Mooidraai Fm</v>
      </c>
      <c r="D3929" t="s">
        <v>2195</v>
      </c>
      <c r="E3929" t="s">
        <v>1083</v>
      </c>
      <c r="J3929" s="13">
        <v>2400</v>
      </c>
      <c r="K3929" s="13">
        <v>50</v>
      </c>
      <c r="L3929" s="16" t="s">
        <v>1311</v>
      </c>
      <c r="M3929" t="s">
        <v>583</v>
      </c>
      <c r="P3929" t="s">
        <v>243</v>
      </c>
      <c r="Q3929">
        <v>0.54</v>
      </c>
      <c r="V3929">
        <v>1</v>
      </c>
      <c r="W3929" t="s">
        <v>1371</v>
      </c>
      <c r="X3929" t="s">
        <v>1380</v>
      </c>
    </row>
    <row r="3930" spans="1:24" x14ac:dyDescent="0.3">
      <c r="A3930">
        <v>4497</v>
      </c>
      <c r="B3930" s="15" t="s">
        <v>670</v>
      </c>
      <c r="C3930" t="str">
        <f>_xlfn.XLOOKUP($B3930, STANDARDS!$A:$A, STANDARDS!$B:$B,,0,2)</f>
        <v>Mooidraai Fm</v>
      </c>
      <c r="D3930" t="s">
        <v>2195</v>
      </c>
      <c r="E3930" t="s">
        <v>1083</v>
      </c>
      <c r="J3930" s="13">
        <v>2400</v>
      </c>
      <c r="K3930" s="13">
        <v>50</v>
      </c>
      <c r="L3930" s="16" t="s">
        <v>1311</v>
      </c>
      <c r="M3930" t="s">
        <v>583</v>
      </c>
      <c r="P3930" t="s">
        <v>243</v>
      </c>
      <c r="Q3930">
        <v>0.6</v>
      </c>
      <c r="V3930">
        <v>1</v>
      </c>
      <c r="W3930" t="s">
        <v>1371</v>
      </c>
      <c r="X3930" t="s">
        <v>1380</v>
      </c>
    </row>
    <row r="3931" spans="1:24" x14ac:dyDescent="0.3">
      <c r="A3931">
        <v>4498</v>
      </c>
      <c r="B3931" s="15" t="s">
        <v>670</v>
      </c>
      <c r="C3931" t="str">
        <f>_xlfn.XLOOKUP($B3931, STANDARDS!$A:$A, STANDARDS!$B:$B,,0,2)</f>
        <v>Mooidraai Fm</v>
      </c>
      <c r="D3931" t="s">
        <v>2195</v>
      </c>
      <c r="E3931" t="s">
        <v>1083</v>
      </c>
      <c r="J3931" s="13">
        <v>2400</v>
      </c>
      <c r="K3931" s="13">
        <v>50</v>
      </c>
      <c r="L3931" s="16" t="s">
        <v>1311</v>
      </c>
      <c r="M3931" t="s">
        <v>583</v>
      </c>
      <c r="P3931" t="s">
        <v>243</v>
      </c>
      <c r="Q3931">
        <v>0.56999999999999995</v>
      </c>
      <c r="V3931">
        <v>1</v>
      </c>
      <c r="W3931" t="s">
        <v>1371</v>
      </c>
      <c r="X3931" t="s">
        <v>1380</v>
      </c>
    </row>
    <row r="3932" spans="1:24" x14ac:dyDescent="0.3">
      <c r="A3932">
        <v>4499</v>
      </c>
      <c r="B3932" s="15" t="s">
        <v>670</v>
      </c>
      <c r="C3932" t="str">
        <f>_xlfn.XLOOKUP($B3932, STANDARDS!$A:$A, STANDARDS!$B:$B,,0,2)</f>
        <v>Mooidraai Fm</v>
      </c>
      <c r="D3932" t="s">
        <v>2195</v>
      </c>
      <c r="E3932" t="s">
        <v>1083</v>
      </c>
      <c r="J3932" s="13">
        <v>2400</v>
      </c>
      <c r="K3932" s="13">
        <v>50</v>
      </c>
      <c r="L3932" s="16" t="s">
        <v>1311</v>
      </c>
      <c r="M3932" t="s">
        <v>583</v>
      </c>
      <c r="P3932" t="s">
        <v>243</v>
      </c>
      <c r="Q3932">
        <v>0.63</v>
      </c>
      <c r="V3932">
        <v>1</v>
      </c>
      <c r="W3932" t="s">
        <v>1371</v>
      </c>
      <c r="X3932" t="s">
        <v>1380</v>
      </c>
    </row>
    <row r="3933" spans="1:24" x14ac:dyDescent="0.3">
      <c r="A3933">
        <v>4500</v>
      </c>
      <c r="B3933" s="15" t="s">
        <v>670</v>
      </c>
      <c r="C3933" t="str">
        <f>_xlfn.XLOOKUP($B3933, STANDARDS!$A:$A, STANDARDS!$B:$B,,0,2)</f>
        <v>Mooidraai Fm</v>
      </c>
      <c r="D3933" t="s">
        <v>2195</v>
      </c>
      <c r="E3933" t="s">
        <v>1083</v>
      </c>
      <c r="J3933" s="13">
        <v>2400</v>
      </c>
      <c r="K3933" s="13">
        <v>50</v>
      </c>
      <c r="L3933" s="16" t="s">
        <v>1311</v>
      </c>
      <c r="M3933" t="s">
        <v>583</v>
      </c>
      <c r="P3933" t="s">
        <v>243</v>
      </c>
      <c r="Q3933">
        <v>0.6</v>
      </c>
      <c r="V3933">
        <v>1</v>
      </c>
      <c r="W3933" t="s">
        <v>1371</v>
      </c>
      <c r="X3933" t="s">
        <v>1380</v>
      </c>
    </row>
    <row r="3934" spans="1:24" x14ac:dyDescent="0.3">
      <c r="A3934">
        <v>4501</v>
      </c>
      <c r="B3934" s="15" t="s">
        <v>670</v>
      </c>
      <c r="C3934" t="str">
        <f>_xlfn.XLOOKUP($B3934, STANDARDS!$A:$A, STANDARDS!$B:$B,,0,2)</f>
        <v>Mooidraai Fm</v>
      </c>
      <c r="D3934" t="s">
        <v>2195</v>
      </c>
      <c r="E3934" t="s">
        <v>1083</v>
      </c>
      <c r="J3934" s="13">
        <v>2400</v>
      </c>
      <c r="K3934" s="13">
        <v>50</v>
      </c>
      <c r="L3934" s="16" t="s">
        <v>1311</v>
      </c>
      <c r="M3934" t="s">
        <v>583</v>
      </c>
      <c r="P3934" t="s">
        <v>243</v>
      </c>
      <c r="Q3934">
        <v>0.56999999999999995</v>
      </c>
      <c r="V3934">
        <v>1</v>
      </c>
      <c r="W3934" t="s">
        <v>1371</v>
      </c>
      <c r="X3934" t="s">
        <v>1380</v>
      </c>
    </row>
    <row r="3935" spans="1:24" x14ac:dyDescent="0.3">
      <c r="A3935">
        <v>4502</v>
      </c>
      <c r="B3935" s="15" t="s">
        <v>670</v>
      </c>
      <c r="C3935" t="str">
        <f>_xlfn.XLOOKUP($B3935, STANDARDS!$A:$A, STANDARDS!$B:$B,,0,2)</f>
        <v>Mooidraai Fm</v>
      </c>
      <c r="D3935" t="s">
        <v>2195</v>
      </c>
      <c r="E3935" t="s">
        <v>1083</v>
      </c>
      <c r="J3935" s="13">
        <v>2400</v>
      </c>
      <c r="K3935" s="13">
        <v>50</v>
      </c>
      <c r="L3935" s="16" t="s">
        <v>1311</v>
      </c>
      <c r="M3935" t="s">
        <v>583</v>
      </c>
      <c r="P3935" t="s">
        <v>243</v>
      </c>
      <c r="Q3935">
        <v>0.64</v>
      </c>
      <c r="V3935">
        <v>1</v>
      </c>
      <c r="W3935" t="s">
        <v>1371</v>
      </c>
      <c r="X3935" t="s">
        <v>1380</v>
      </c>
    </row>
    <row r="3936" spans="1:24" x14ac:dyDescent="0.3">
      <c r="A3936">
        <v>4687</v>
      </c>
      <c r="B3936" s="15" t="s">
        <v>671</v>
      </c>
      <c r="C3936" t="str">
        <f>_xlfn.XLOOKUP($B3936, STANDARDS!$A:$A, STANDARDS!$B:$B,,0,2)</f>
        <v>Duitschland Fm</v>
      </c>
      <c r="D3936" t="s">
        <v>2195</v>
      </c>
      <c r="E3936" t="s">
        <v>1084</v>
      </c>
      <c r="J3936" s="13">
        <v>2350</v>
      </c>
      <c r="K3936" s="13">
        <v>150</v>
      </c>
      <c r="L3936" s="16"/>
      <c r="M3936" t="s">
        <v>1335</v>
      </c>
      <c r="P3936" t="s">
        <v>243</v>
      </c>
      <c r="Q3936">
        <v>5.5</v>
      </c>
      <c r="S3936">
        <v>-24.3</v>
      </c>
      <c r="U3936" t="s">
        <v>245</v>
      </c>
      <c r="V3936">
        <v>1</v>
      </c>
      <c r="W3936" t="s">
        <v>1371</v>
      </c>
      <c r="X3936" t="s">
        <v>1381</v>
      </c>
    </row>
    <row r="3937" spans="1:24" x14ac:dyDescent="0.3">
      <c r="A3937">
        <v>4688</v>
      </c>
      <c r="B3937" s="15" t="s">
        <v>671</v>
      </c>
      <c r="C3937" t="str">
        <f>_xlfn.XLOOKUP($B3937, STANDARDS!$A:$A, STANDARDS!$B:$B,,0,2)</f>
        <v>Duitschland Fm</v>
      </c>
      <c r="D3937" t="s">
        <v>2195</v>
      </c>
      <c r="E3937" t="s">
        <v>1084</v>
      </c>
      <c r="J3937" s="13">
        <v>2350</v>
      </c>
      <c r="K3937" s="13">
        <v>150</v>
      </c>
      <c r="L3937" s="16"/>
      <c r="M3937" t="s">
        <v>1335</v>
      </c>
      <c r="P3937" t="s">
        <v>243</v>
      </c>
      <c r="Q3937">
        <v>5.6</v>
      </c>
      <c r="S3937">
        <v>-24.6</v>
      </c>
      <c r="U3937" t="s">
        <v>245</v>
      </c>
      <c r="V3937">
        <v>1</v>
      </c>
      <c r="W3937" t="s">
        <v>1371</v>
      </c>
      <c r="X3937" t="s">
        <v>1381</v>
      </c>
    </row>
    <row r="3938" spans="1:24" x14ac:dyDescent="0.3">
      <c r="A3938">
        <v>4689</v>
      </c>
      <c r="B3938" s="15" t="s">
        <v>671</v>
      </c>
      <c r="C3938" t="str">
        <f>_xlfn.XLOOKUP($B3938, STANDARDS!$A:$A, STANDARDS!$B:$B,,0,2)</f>
        <v>Duitschland Fm</v>
      </c>
      <c r="D3938" t="s">
        <v>2195</v>
      </c>
      <c r="E3938" t="s">
        <v>1084</v>
      </c>
      <c r="J3938" s="13">
        <v>2350</v>
      </c>
      <c r="K3938" s="13">
        <v>150</v>
      </c>
      <c r="L3938" s="16"/>
      <c r="M3938" t="s">
        <v>1335</v>
      </c>
      <c r="P3938" t="s">
        <v>243</v>
      </c>
      <c r="Q3938">
        <v>5.2</v>
      </c>
      <c r="S3938">
        <v>-25.9</v>
      </c>
      <c r="U3938" t="s">
        <v>245</v>
      </c>
      <c r="V3938">
        <v>1</v>
      </c>
      <c r="W3938" t="s">
        <v>1371</v>
      </c>
      <c r="X3938" t="s">
        <v>1381</v>
      </c>
    </row>
    <row r="3939" spans="1:24" x14ac:dyDescent="0.3">
      <c r="A3939">
        <v>4690</v>
      </c>
      <c r="B3939" s="15" t="s">
        <v>671</v>
      </c>
      <c r="C3939" t="str">
        <f>_xlfn.XLOOKUP($B3939, STANDARDS!$A:$A, STANDARDS!$B:$B,,0,2)</f>
        <v>Duitschland Fm</v>
      </c>
      <c r="D3939" t="s">
        <v>2195</v>
      </c>
      <c r="E3939" t="s">
        <v>1084</v>
      </c>
      <c r="J3939" s="13">
        <v>2350</v>
      </c>
      <c r="K3939" s="13">
        <v>150</v>
      </c>
      <c r="L3939" s="16"/>
      <c r="M3939" t="s">
        <v>1335</v>
      </c>
      <c r="P3939" t="s">
        <v>243</v>
      </c>
      <c r="Q3939">
        <v>4.4000000000000004</v>
      </c>
      <c r="S3939">
        <v>-25.2</v>
      </c>
      <c r="U3939" t="s">
        <v>245</v>
      </c>
      <c r="V3939">
        <v>1</v>
      </c>
      <c r="W3939" t="s">
        <v>1371</v>
      </c>
      <c r="X3939" t="s">
        <v>1381</v>
      </c>
    </row>
    <row r="3940" spans="1:24" x14ac:dyDescent="0.3">
      <c r="A3940">
        <v>4691</v>
      </c>
      <c r="B3940" s="15" t="s">
        <v>671</v>
      </c>
      <c r="C3940" t="str">
        <f>_xlfn.XLOOKUP($B3940, STANDARDS!$A:$A, STANDARDS!$B:$B,,0,2)</f>
        <v>Duitschland Fm</v>
      </c>
      <c r="D3940" t="s">
        <v>2195</v>
      </c>
      <c r="E3940" t="s">
        <v>1084</v>
      </c>
      <c r="J3940" s="13">
        <v>2350</v>
      </c>
      <c r="K3940" s="13">
        <v>150</v>
      </c>
      <c r="L3940" s="16"/>
      <c r="M3940" t="s">
        <v>1335</v>
      </c>
      <c r="P3940" t="s">
        <v>243</v>
      </c>
      <c r="Q3940">
        <v>6</v>
      </c>
      <c r="S3940">
        <v>-22.5</v>
      </c>
      <c r="U3940" t="s">
        <v>245</v>
      </c>
      <c r="V3940">
        <v>1</v>
      </c>
      <c r="W3940" t="s">
        <v>1371</v>
      </c>
      <c r="X3940" t="s">
        <v>1381</v>
      </c>
    </row>
    <row r="3941" spans="1:24" x14ac:dyDescent="0.3">
      <c r="A3941">
        <v>4692</v>
      </c>
      <c r="B3941" s="15" t="s">
        <v>671</v>
      </c>
      <c r="C3941" t="str">
        <f>_xlfn.XLOOKUP($B3941, STANDARDS!$A:$A, STANDARDS!$B:$B,,0,2)</f>
        <v>Duitschland Fm</v>
      </c>
      <c r="D3941" t="s">
        <v>2195</v>
      </c>
      <c r="E3941" t="s">
        <v>1084</v>
      </c>
      <c r="J3941" s="13">
        <v>2350</v>
      </c>
      <c r="K3941" s="13">
        <v>150</v>
      </c>
      <c r="L3941" s="16"/>
      <c r="M3941" t="s">
        <v>1335</v>
      </c>
      <c r="P3941" t="s">
        <v>243</v>
      </c>
      <c r="Q3941">
        <v>6</v>
      </c>
      <c r="S3941">
        <v>-25.3</v>
      </c>
      <c r="U3941" t="s">
        <v>245</v>
      </c>
      <c r="V3941">
        <v>1</v>
      </c>
      <c r="W3941" t="s">
        <v>1371</v>
      </c>
      <c r="X3941" t="s">
        <v>1381</v>
      </c>
    </row>
    <row r="3942" spans="1:24" x14ac:dyDescent="0.3">
      <c r="A3942">
        <v>4693</v>
      </c>
      <c r="B3942" s="15" t="s">
        <v>671</v>
      </c>
      <c r="C3942" t="str">
        <f>_xlfn.XLOOKUP($B3942, STANDARDS!$A:$A, STANDARDS!$B:$B,,0,2)</f>
        <v>Duitschland Fm</v>
      </c>
      <c r="D3942" t="s">
        <v>2195</v>
      </c>
      <c r="E3942" t="s">
        <v>1084</v>
      </c>
      <c r="J3942" s="13">
        <v>2350</v>
      </c>
      <c r="K3942" s="13">
        <v>150</v>
      </c>
      <c r="L3942" s="16"/>
      <c r="M3942" t="s">
        <v>1335</v>
      </c>
      <c r="P3942" t="s">
        <v>243</v>
      </c>
      <c r="Q3942">
        <v>-1.8</v>
      </c>
      <c r="S3942">
        <v>-21</v>
      </c>
      <c r="U3942" t="s">
        <v>245</v>
      </c>
      <c r="V3942">
        <v>1</v>
      </c>
      <c r="W3942" t="s">
        <v>1371</v>
      </c>
      <c r="X3942" t="s">
        <v>1381</v>
      </c>
    </row>
    <row r="3943" spans="1:24" x14ac:dyDescent="0.3">
      <c r="A3943">
        <v>4694</v>
      </c>
      <c r="B3943" s="15" t="s">
        <v>671</v>
      </c>
      <c r="C3943" t="str">
        <f>_xlfn.XLOOKUP($B3943, STANDARDS!$A:$A, STANDARDS!$B:$B,,0,2)</f>
        <v>Duitschland Fm</v>
      </c>
      <c r="D3943" t="s">
        <v>2195</v>
      </c>
      <c r="E3943" t="s">
        <v>1084</v>
      </c>
      <c r="J3943" s="13">
        <v>2350</v>
      </c>
      <c r="K3943" s="13">
        <v>150</v>
      </c>
      <c r="L3943" s="16"/>
      <c r="M3943" t="s">
        <v>1335</v>
      </c>
      <c r="P3943" t="s">
        <v>243</v>
      </c>
      <c r="Q3943">
        <v>-1.3</v>
      </c>
      <c r="S3943">
        <v>-18.100000000000001</v>
      </c>
      <c r="U3943" t="s">
        <v>245</v>
      </c>
      <c r="V3943">
        <v>1</v>
      </c>
      <c r="W3943" t="s">
        <v>1371</v>
      </c>
      <c r="X3943" t="s">
        <v>1381</v>
      </c>
    </row>
    <row r="3944" spans="1:24" x14ac:dyDescent="0.3">
      <c r="A3944">
        <v>4695</v>
      </c>
      <c r="B3944" s="15" t="s">
        <v>671</v>
      </c>
      <c r="C3944" t="str">
        <f>_xlfn.XLOOKUP($B3944, STANDARDS!$A:$A, STANDARDS!$B:$B,,0,2)</f>
        <v>Duitschland Fm</v>
      </c>
      <c r="D3944" t="s">
        <v>2195</v>
      </c>
      <c r="E3944" t="s">
        <v>1084</v>
      </c>
      <c r="J3944" s="13">
        <v>2350</v>
      </c>
      <c r="K3944" s="13">
        <v>150</v>
      </c>
      <c r="L3944" s="16"/>
      <c r="M3944" t="s">
        <v>1335</v>
      </c>
      <c r="P3944" t="s">
        <v>243</v>
      </c>
      <c r="Q3944">
        <v>-3.1</v>
      </c>
      <c r="S3944">
        <v>-19.5</v>
      </c>
      <c r="U3944" t="s">
        <v>245</v>
      </c>
      <c r="V3944">
        <v>1</v>
      </c>
      <c r="W3944" t="s">
        <v>1371</v>
      </c>
      <c r="X3944" t="s">
        <v>1381</v>
      </c>
    </row>
    <row r="3945" spans="1:24" x14ac:dyDescent="0.3">
      <c r="A3945">
        <v>4696</v>
      </c>
      <c r="B3945" s="15" t="s">
        <v>671</v>
      </c>
      <c r="C3945" t="str">
        <f>_xlfn.XLOOKUP($B3945, STANDARDS!$A:$A, STANDARDS!$B:$B,,0,2)</f>
        <v>Duitschland Fm</v>
      </c>
      <c r="D3945" t="s">
        <v>2195</v>
      </c>
      <c r="E3945" t="s">
        <v>1084</v>
      </c>
      <c r="J3945" s="13">
        <v>2350</v>
      </c>
      <c r="K3945" s="13">
        <v>150</v>
      </c>
      <c r="L3945" s="16"/>
      <c r="M3945" t="s">
        <v>1335</v>
      </c>
      <c r="P3945" t="s">
        <v>243</v>
      </c>
      <c r="Q3945">
        <v>-1.8</v>
      </c>
      <c r="V3945">
        <v>1</v>
      </c>
      <c r="W3945" t="s">
        <v>1371</v>
      </c>
      <c r="X3945" t="s">
        <v>1381</v>
      </c>
    </row>
    <row r="3946" spans="1:24" x14ac:dyDescent="0.3">
      <c r="A3946">
        <v>4697</v>
      </c>
      <c r="B3946" s="15" t="s">
        <v>671</v>
      </c>
      <c r="C3946" t="str">
        <f>_xlfn.XLOOKUP($B3946, STANDARDS!$A:$A, STANDARDS!$B:$B,,0,2)</f>
        <v>Duitschland Fm</v>
      </c>
      <c r="D3946" t="s">
        <v>2195</v>
      </c>
      <c r="E3946" t="s">
        <v>1084</v>
      </c>
      <c r="J3946" s="13">
        <v>2350</v>
      </c>
      <c r="K3946" s="13">
        <v>150</v>
      </c>
      <c r="L3946" s="16"/>
      <c r="M3946" t="s">
        <v>1335</v>
      </c>
      <c r="P3946" t="s">
        <v>243</v>
      </c>
      <c r="Q3946">
        <v>-2.7</v>
      </c>
      <c r="V3946">
        <v>1</v>
      </c>
      <c r="W3946" t="s">
        <v>1371</v>
      </c>
      <c r="X3946" t="s">
        <v>1381</v>
      </c>
    </row>
    <row r="3947" spans="1:24" x14ac:dyDescent="0.3">
      <c r="A3947">
        <v>4698</v>
      </c>
      <c r="B3947" s="15" t="s">
        <v>671</v>
      </c>
      <c r="C3947" t="str">
        <f>_xlfn.XLOOKUP($B3947, STANDARDS!$A:$A, STANDARDS!$B:$B,,0,2)</f>
        <v>Duitschland Fm</v>
      </c>
      <c r="D3947" t="s">
        <v>2195</v>
      </c>
      <c r="E3947" t="s">
        <v>1084</v>
      </c>
      <c r="J3947" s="13">
        <v>2350</v>
      </c>
      <c r="K3947" s="13">
        <v>150</v>
      </c>
      <c r="L3947" s="16"/>
      <c r="M3947" t="s">
        <v>1335</v>
      </c>
      <c r="P3947" t="s">
        <v>243</v>
      </c>
      <c r="Q3947">
        <v>0.1</v>
      </c>
      <c r="V3947">
        <v>1</v>
      </c>
      <c r="W3947" t="s">
        <v>1371</v>
      </c>
      <c r="X3947" t="s">
        <v>1381</v>
      </c>
    </row>
    <row r="3948" spans="1:24" x14ac:dyDescent="0.3">
      <c r="A3948">
        <v>4699</v>
      </c>
      <c r="B3948" s="15" t="s">
        <v>671</v>
      </c>
      <c r="C3948" t="str">
        <f>_xlfn.XLOOKUP($B3948, STANDARDS!$A:$A, STANDARDS!$B:$B,,0,2)</f>
        <v>Duitschland Fm</v>
      </c>
      <c r="D3948" t="s">
        <v>2195</v>
      </c>
      <c r="E3948" t="s">
        <v>1084</v>
      </c>
      <c r="J3948" s="13">
        <v>2350</v>
      </c>
      <c r="K3948" s="13">
        <v>150</v>
      </c>
      <c r="L3948" s="16"/>
      <c r="M3948" t="s">
        <v>1335</v>
      </c>
      <c r="P3948" t="s">
        <v>243</v>
      </c>
      <c r="Q3948">
        <v>-3</v>
      </c>
      <c r="V3948">
        <v>1</v>
      </c>
      <c r="W3948" t="s">
        <v>1371</v>
      </c>
      <c r="X3948" t="s">
        <v>1381</v>
      </c>
    </row>
    <row r="3949" spans="1:24" x14ac:dyDescent="0.3">
      <c r="A3949">
        <v>4700</v>
      </c>
      <c r="B3949" s="15" t="s">
        <v>671</v>
      </c>
      <c r="C3949" t="str">
        <f>_xlfn.XLOOKUP($B3949, STANDARDS!$A:$A, STANDARDS!$B:$B,,0,2)</f>
        <v>Duitschland Fm</v>
      </c>
      <c r="D3949" t="s">
        <v>2195</v>
      </c>
      <c r="E3949" t="s">
        <v>1084</v>
      </c>
      <c r="J3949" s="13">
        <v>2350</v>
      </c>
      <c r="K3949" s="13">
        <v>150</v>
      </c>
      <c r="L3949" s="16"/>
      <c r="M3949" t="s">
        <v>1335</v>
      </c>
      <c r="P3949" t="s">
        <v>243</v>
      </c>
      <c r="Q3949">
        <v>-2.4</v>
      </c>
      <c r="V3949">
        <v>1</v>
      </c>
      <c r="W3949" t="s">
        <v>1371</v>
      </c>
      <c r="X3949" t="s">
        <v>1381</v>
      </c>
    </row>
    <row r="3950" spans="1:24" x14ac:dyDescent="0.3">
      <c r="A3950">
        <v>4701</v>
      </c>
      <c r="B3950" s="15" t="s">
        <v>671</v>
      </c>
      <c r="C3950" t="str">
        <f>_xlfn.XLOOKUP($B3950, STANDARDS!$A:$A, STANDARDS!$B:$B,,0,2)</f>
        <v>Duitschland Fm</v>
      </c>
      <c r="D3950" t="s">
        <v>2195</v>
      </c>
      <c r="E3950" t="s">
        <v>1084</v>
      </c>
      <c r="J3950" s="13">
        <v>2350</v>
      </c>
      <c r="K3950" s="13">
        <v>150</v>
      </c>
      <c r="L3950" s="16"/>
      <c r="M3950" t="s">
        <v>583</v>
      </c>
      <c r="P3950" t="s">
        <v>243</v>
      </c>
      <c r="Q3950">
        <v>6.8</v>
      </c>
      <c r="S3950">
        <v>-24.8</v>
      </c>
      <c r="U3950" t="s">
        <v>245</v>
      </c>
      <c r="V3950">
        <v>1</v>
      </c>
      <c r="W3950" t="s">
        <v>1371</v>
      </c>
      <c r="X3950" t="s">
        <v>1381</v>
      </c>
    </row>
    <row r="3951" spans="1:24" x14ac:dyDescent="0.3">
      <c r="A3951">
        <v>4702</v>
      </c>
      <c r="B3951" s="15" t="s">
        <v>671</v>
      </c>
      <c r="C3951" t="str">
        <f>_xlfn.XLOOKUP($B3951, STANDARDS!$A:$A, STANDARDS!$B:$B,,0,2)</f>
        <v>Duitschland Fm</v>
      </c>
      <c r="D3951" t="s">
        <v>2195</v>
      </c>
      <c r="E3951" t="s">
        <v>1084</v>
      </c>
      <c r="J3951" s="13">
        <v>2350</v>
      </c>
      <c r="K3951" s="13">
        <v>150</v>
      </c>
      <c r="L3951" s="16"/>
      <c r="M3951" t="s">
        <v>583</v>
      </c>
      <c r="P3951" t="s">
        <v>243</v>
      </c>
      <c r="Q3951">
        <v>2.2999999999999998</v>
      </c>
      <c r="S3951">
        <v>-24.1</v>
      </c>
      <c r="U3951" t="s">
        <v>245</v>
      </c>
      <c r="V3951">
        <v>1</v>
      </c>
      <c r="W3951" t="s">
        <v>1371</v>
      </c>
      <c r="X3951" t="s">
        <v>1381</v>
      </c>
    </row>
    <row r="3952" spans="1:24" x14ac:dyDescent="0.3">
      <c r="A3952">
        <v>4703</v>
      </c>
      <c r="B3952" s="15" t="s">
        <v>671</v>
      </c>
      <c r="C3952" t="str">
        <f>_xlfn.XLOOKUP($B3952, STANDARDS!$A:$A, STANDARDS!$B:$B,,0,2)</f>
        <v>Duitschland Fm</v>
      </c>
      <c r="D3952" t="s">
        <v>2195</v>
      </c>
      <c r="E3952" t="s">
        <v>1084</v>
      </c>
      <c r="J3952" s="13">
        <v>2350</v>
      </c>
      <c r="K3952" s="13">
        <v>150</v>
      </c>
      <c r="L3952" s="16"/>
      <c r="M3952" t="s">
        <v>583</v>
      </c>
      <c r="P3952" t="s">
        <v>243</v>
      </c>
      <c r="Q3952">
        <v>-1.4</v>
      </c>
      <c r="S3952">
        <v>-21.9</v>
      </c>
      <c r="U3952" t="s">
        <v>245</v>
      </c>
      <c r="V3952">
        <v>1</v>
      </c>
      <c r="W3952" t="s">
        <v>1371</v>
      </c>
      <c r="X3952" t="s">
        <v>1381</v>
      </c>
    </row>
    <row r="3953" spans="1:24" x14ac:dyDescent="0.3">
      <c r="A3953">
        <v>4704</v>
      </c>
      <c r="B3953" s="15" t="s">
        <v>671</v>
      </c>
      <c r="C3953" t="str">
        <f>_xlfn.XLOOKUP($B3953, STANDARDS!$A:$A, STANDARDS!$B:$B,,0,2)</f>
        <v>Duitschland Fm</v>
      </c>
      <c r="D3953" t="s">
        <v>2195</v>
      </c>
      <c r="E3953" t="s">
        <v>1084</v>
      </c>
      <c r="J3953" s="13">
        <v>2350</v>
      </c>
      <c r="K3953" s="13">
        <v>150</v>
      </c>
      <c r="L3953" s="16"/>
      <c r="M3953" t="s">
        <v>583</v>
      </c>
      <c r="P3953" t="s">
        <v>243</v>
      </c>
      <c r="Q3953">
        <v>2</v>
      </c>
      <c r="V3953">
        <v>1</v>
      </c>
      <c r="W3953" t="s">
        <v>1371</v>
      </c>
      <c r="X3953" t="s">
        <v>1381</v>
      </c>
    </row>
    <row r="3954" spans="1:24" x14ac:dyDescent="0.3">
      <c r="A3954">
        <v>4705</v>
      </c>
      <c r="B3954" s="15" t="s">
        <v>671</v>
      </c>
      <c r="C3954" t="str">
        <f>_xlfn.XLOOKUP($B3954, STANDARDS!$A:$A, STANDARDS!$B:$B,,0,2)</f>
        <v>Duitschland Fm</v>
      </c>
      <c r="D3954" t="s">
        <v>2195</v>
      </c>
      <c r="E3954" t="s">
        <v>1084</v>
      </c>
      <c r="J3954" s="13">
        <v>2350</v>
      </c>
      <c r="K3954" s="13">
        <v>150</v>
      </c>
      <c r="L3954" s="16"/>
      <c r="M3954" t="s">
        <v>583</v>
      </c>
      <c r="P3954" t="s">
        <v>243</v>
      </c>
      <c r="Q3954">
        <v>7.9</v>
      </c>
      <c r="S3954">
        <v>-26.7</v>
      </c>
      <c r="U3954" t="s">
        <v>245</v>
      </c>
      <c r="V3954">
        <v>1</v>
      </c>
      <c r="W3954" t="s">
        <v>1371</v>
      </c>
      <c r="X3954" t="s">
        <v>1381</v>
      </c>
    </row>
    <row r="3955" spans="1:24" x14ac:dyDescent="0.3">
      <c r="A3955">
        <v>4706</v>
      </c>
      <c r="B3955" s="15" t="s">
        <v>671</v>
      </c>
      <c r="C3955" t="str">
        <f>_xlfn.XLOOKUP($B3955, STANDARDS!$A:$A, STANDARDS!$B:$B,,0,2)</f>
        <v>Duitschland Fm</v>
      </c>
      <c r="D3955" t="s">
        <v>2195</v>
      </c>
      <c r="E3955" t="s">
        <v>1084</v>
      </c>
      <c r="J3955" s="13">
        <v>2350</v>
      </c>
      <c r="K3955" s="13">
        <v>150</v>
      </c>
      <c r="L3955" s="16"/>
      <c r="M3955" t="s">
        <v>583</v>
      </c>
      <c r="P3955" t="s">
        <v>243</v>
      </c>
      <c r="Q3955">
        <v>2.2999999999999998</v>
      </c>
      <c r="S3955">
        <v>-23</v>
      </c>
      <c r="U3955" t="s">
        <v>245</v>
      </c>
      <c r="V3955">
        <v>1</v>
      </c>
      <c r="W3955" t="s">
        <v>1371</v>
      </c>
      <c r="X3955" t="s">
        <v>1381</v>
      </c>
    </row>
    <row r="3956" spans="1:24" x14ac:dyDescent="0.3">
      <c r="A3956">
        <v>4707</v>
      </c>
      <c r="B3956" s="15" t="s">
        <v>671</v>
      </c>
      <c r="C3956" t="str">
        <f>_xlfn.XLOOKUP($B3956, STANDARDS!$A:$A, STANDARDS!$B:$B,,0,2)</f>
        <v>Duitschland Fm</v>
      </c>
      <c r="D3956" t="s">
        <v>2195</v>
      </c>
      <c r="E3956" t="s">
        <v>1084</v>
      </c>
      <c r="J3956" s="13">
        <v>2350</v>
      </c>
      <c r="K3956" s="13">
        <v>150</v>
      </c>
      <c r="L3956" s="16"/>
      <c r="M3956" t="s">
        <v>583</v>
      </c>
      <c r="P3956" t="s">
        <v>243</v>
      </c>
      <c r="Q3956">
        <v>8.1</v>
      </c>
      <c r="V3956">
        <v>1</v>
      </c>
      <c r="W3956" t="s">
        <v>1371</v>
      </c>
      <c r="X3956" t="s">
        <v>1381</v>
      </c>
    </row>
    <row r="3957" spans="1:24" x14ac:dyDescent="0.3">
      <c r="A3957">
        <v>4708</v>
      </c>
      <c r="B3957" s="15" t="s">
        <v>671</v>
      </c>
      <c r="C3957" t="str">
        <f>_xlfn.XLOOKUP($B3957, STANDARDS!$A:$A, STANDARDS!$B:$B,,0,2)</f>
        <v>Duitschland Fm</v>
      </c>
      <c r="D3957" t="s">
        <v>2195</v>
      </c>
      <c r="E3957" t="s">
        <v>1084</v>
      </c>
      <c r="J3957" s="13">
        <v>2350</v>
      </c>
      <c r="K3957" s="13">
        <v>150</v>
      </c>
      <c r="L3957" s="16"/>
      <c r="M3957" t="s">
        <v>583</v>
      </c>
      <c r="P3957" t="s">
        <v>243</v>
      </c>
      <c r="Q3957">
        <v>-2</v>
      </c>
      <c r="V3957">
        <v>1</v>
      </c>
      <c r="W3957" t="s">
        <v>1371</v>
      </c>
      <c r="X3957" t="s">
        <v>1381</v>
      </c>
    </row>
    <row r="3958" spans="1:24" x14ac:dyDescent="0.3">
      <c r="A3958">
        <v>4709</v>
      </c>
      <c r="B3958" s="15" t="s">
        <v>671</v>
      </c>
      <c r="C3958" t="str">
        <f>_xlfn.XLOOKUP($B3958, STANDARDS!$A:$A, STANDARDS!$B:$B,,0,2)</f>
        <v>Duitschland Fm</v>
      </c>
      <c r="D3958" t="s">
        <v>2195</v>
      </c>
      <c r="E3958" t="s">
        <v>1084</v>
      </c>
      <c r="J3958" s="13">
        <v>2350</v>
      </c>
      <c r="K3958" s="13">
        <v>150</v>
      </c>
      <c r="L3958" s="16"/>
      <c r="M3958" t="s">
        <v>583</v>
      </c>
      <c r="P3958" t="s">
        <v>243</v>
      </c>
      <c r="Q3958">
        <v>-1.6</v>
      </c>
      <c r="S3958">
        <v>-18.8</v>
      </c>
      <c r="U3958" t="s">
        <v>245</v>
      </c>
      <c r="V3958">
        <v>1</v>
      </c>
      <c r="W3958" t="s">
        <v>1371</v>
      </c>
      <c r="X3958" t="s">
        <v>1381</v>
      </c>
    </row>
    <row r="3959" spans="1:24" x14ac:dyDescent="0.3">
      <c r="A3959">
        <v>4710</v>
      </c>
      <c r="B3959" s="15" t="s">
        <v>671</v>
      </c>
      <c r="C3959" t="str">
        <f>_xlfn.XLOOKUP($B3959, STANDARDS!$A:$A, STANDARDS!$B:$B,,0,2)</f>
        <v>Duitschland Fm</v>
      </c>
      <c r="D3959" t="s">
        <v>2195</v>
      </c>
      <c r="E3959" t="s">
        <v>1084</v>
      </c>
      <c r="J3959" s="13">
        <v>2350</v>
      </c>
      <c r="K3959" s="13">
        <v>150</v>
      </c>
      <c r="L3959" s="16"/>
      <c r="M3959" t="s">
        <v>583</v>
      </c>
      <c r="P3959" t="s">
        <v>243</v>
      </c>
      <c r="Q3959">
        <v>8.1</v>
      </c>
      <c r="S3959">
        <v>-26.7</v>
      </c>
      <c r="U3959" t="s">
        <v>245</v>
      </c>
      <c r="V3959">
        <v>1</v>
      </c>
      <c r="W3959" t="s">
        <v>1371</v>
      </c>
      <c r="X3959" t="s">
        <v>1381</v>
      </c>
    </row>
    <row r="3960" spans="1:24" x14ac:dyDescent="0.3">
      <c r="A3960">
        <v>4711</v>
      </c>
      <c r="B3960" s="15" t="s">
        <v>671</v>
      </c>
      <c r="C3960" t="str">
        <f>_xlfn.XLOOKUP($B3960, STANDARDS!$A:$A, STANDARDS!$B:$B,,0,2)</f>
        <v>Duitschland Fm</v>
      </c>
      <c r="D3960" t="s">
        <v>2195</v>
      </c>
      <c r="E3960" t="s">
        <v>1084</v>
      </c>
      <c r="J3960" s="13">
        <v>2350</v>
      </c>
      <c r="K3960" s="13">
        <v>150</v>
      </c>
      <c r="L3960" s="16"/>
      <c r="M3960" t="s">
        <v>583</v>
      </c>
      <c r="P3960" t="s">
        <v>243</v>
      </c>
      <c r="Q3960">
        <v>2.4</v>
      </c>
      <c r="V3960">
        <v>1</v>
      </c>
      <c r="W3960" t="s">
        <v>1371</v>
      </c>
      <c r="X3960" t="s">
        <v>1381</v>
      </c>
    </row>
    <row r="3961" spans="1:24" x14ac:dyDescent="0.3">
      <c r="A3961">
        <v>4712</v>
      </c>
      <c r="B3961" s="15" t="s">
        <v>671</v>
      </c>
      <c r="C3961" t="str">
        <f>_xlfn.XLOOKUP($B3961, STANDARDS!$A:$A, STANDARDS!$B:$B,,0,2)</f>
        <v>Duitschland Fm</v>
      </c>
      <c r="D3961" t="s">
        <v>2195</v>
      </c>
      <c r="E3961" t="s">
        <v>1084</v>
      </c>
      <c r="J3961" s="13">
        <v>2350</v>
      </c>
      <c r="K3961" s="13">
        <v>150</v>
      </c>
      <c r="L3961" s="16"/>
      <c r="M3961" t="s">
        <v>583</v>
      </c>
      <c r="P3961" t="s">
        <v>243</v>
      </c>
      <c r="Q3961">
        <v>9.4</v>
      </c>
      <c r="V3961">
        <v>1</v>
      </c>
      <c r="W3961" t="s">
        <v>1371</v>
      </c>
      <c r="X3961" t="s">
        <v>1381</v>
      </c>
    </row>
    <row r="3962" spans="1:24" x14ac:dyDescent="0.3">
      <c r="A3962">
        <v>4713</v>
      </c>
      <c r="B3962" s="15" t="s">
        <v>671</v>
      </c>
      <c r="C3962" t="str">
        <f>_xlfn.XLOOKUP($B3962, STANDARDS!$A:$A, STANDARDS!$B:$B,,0,2)</f>
        <v>Duitschland Fm</v>
      </c>
      <c r="D3962" t="s">
        <v>2195</v>
      </c>
      <c r="E3962" t="s">
        <v>1084</v>
      </c>
      <c r="J3962" s="13">
        <v>2350</v>
      </c>
      <c r="K3962" s="13">
        <v>150</v>
      </c>
      <c r="L3962" s="16"/>
      <c r="M3962" t="s">
        <v>583</v>
      </c>
      <c r="P3962" t="s">
        <v>243</v>
      </c>
      <c r="Q3962">
        <v>8.9</v>
      </c>
      <c r="V3962">
        <v>1</v>
      </c>
      <c r="W3962" t="s">
        <v>1371</v>
      </c>
      <c r="X3962" t="s">
        <v>1381</v>
      </c>
    </row>
    <row r="3963" spans="1:24" x14ac:dyDescent="0.3">
      <c r="A3963">
        <v>4714</v>
      </c>
      <c r="B3963" s="15" t="s">
        <v>672</v>
      </c>
      <c r="C3963" t="str">
        <f>_xlfn.XLOOKUP($B3963, STANDARDS!$A:$A, STANDARDS!$B:$B,,0,2)</f>
        <v>Tongwane Fm</v>
      </c>
      <c r="D3963" t="s">
        <v>2195</v>
      </c>
      <c r="E3963" t="s">
        <v>1084</v>
      </c>
      <c r="J3963" s="13">
        <v>2350</v>
      </c>
      <c r="K3963" s="13">
        <v>150</v>
      </c>
      <c r="L3963" s="16"/>
      <c r="M3963" t="s">
        <v>583</v>
      </c>
      <c r="P3963" t="s">
        <v>243</v>
      </c>
      <c r="Q3963">
        <v>1.9</v>
      </c>
      <c r="V3963">
        <v>1</v>
      </c>
      <c r="W3963" t="s">
        <v>1371</v>
      </c>
      <c r="X3963" t="s">
        <v>1381</v>
      </c>
    </row>
    <row r="3964" spans="1:24" x14ac:dyDescent="0.3">
      <c r="A3964">
        <v>4715</v>
      </c>
      <c r="B3964" s="15" t="s">
        <v>671</v>
      </c>
      <c r="C3964" t="str">
        <f>_xlfn.XLOOKUP($B3964, STANDARDS!$A:$A, STANDARDS!$B:$B,,0,2)</f>
        <v>Duitschland Fm</v>
      </c>
      <c r="D3964" t="s">
        <v>2195</v>
      </c>
      <c r="E3964" t="s">
        <v>1084</v>
      </c>
      <c r="J3964" s="13">
        <v>2350</v>
      </c>
      <c r="K3964" s="13">
        <v>150</v>
      </c>
      <c r="L3964" s="16"/>
      <c r="M3964" t="s">
        <v>583</v>
      </c>
      <c r="P3964" t="s">
        <v>243</v>
      </c>
      <c r="Q3964">
        <v>-3.7</v>
      </c>
      <c r="V3964">
        <v>1</v>
      </c>
      <c r="W3964" t="s">
        <v>1371</v>
      </c>
      <c r="X3964" t="s">
        <v>1381</v>
      </c>
    </row>
    <row r="3965" spans="1:24" x14ac:dyDescent="0.3">
      <c r="A3965">
        <v>4716</v>
      </c>
      <c r="B3965" s="15" t="s">
        <v>671</v>
      </c>
      <c r="C3965" t="str">
        <f>_xlfn.XLOOKUP($B3965, STANDARDS!$A:$A, STANDARDS!$B:$B,,0,2)</f>
        <v>Duitschland Fm</v>
      </c>
      <c r="D3965" t="s">
        <v>2195</v>
      </c>
      <c r="E3965" t="s">
        <v>1084</v>
      </c>
      <c r="J3965" s="13">
        <v>2350</v>
      </c>
      <c r="K3965" s="13">
        <v>150</v>
      </c>
      <c r="L3965" s="16"/>
      <c r="M3965" t="s">
        <v>583</v>
      </c>
      <c r="P3965" t="s">
        <v>243</v>
      </c>
      <c r="Q3965">
        <v>8.6999999999999993</v>
      </c>
      <c r="V3965">
        <v>1</v>
      </c>
      <c r="W3965" t="s">
        <v>1371</v>
      </c>
      <c r="X3965" t="s">
        <v>1381</v>
      </c>
    </row>
    <row r="3966" spans="1:24" x14ac:dyDescent="0.3">
      <c r="A3966">
        <v>4717</v>
      </c>
      <c r="B3966" s="15" t="s">
        <v>672</v>
      </c>
      <c r="C3966" t="str">
        <f>_xlfn.XLOOKUP($B3966, STANDARDS!$A:$A, STANDARDS!$B:$B,,0,2)</f>
        <v>Tongwane Fm</v>
      </c>
      <c r="D3966" t="s">
        <v>2195</v>
      </c>
      <c r="E3966" t="s">
        <v>1084</v>
      </c>
      <c r="J3966" s="13">
        <v>2350</v>
      </c>
      <c r="K3966" s="13">
        <v>150</v>
      </c>
      <c r="L3966" s="16"/>
      <c r="M3966" t="s">
        <v>583</v>
      </c>
      <c r="P3966" t="s">
        <v>243</v>
      </c>
      <c r="Q3966">
        <v>2.9</v>
      </c>
      <c r="S3966">
        <v>-28.2</v>
      </c>
      <c r="U3966" t="s">
        <v>245</v>
      </c>
      <c r="V3966">
        <v>1</v>
      </c>
      <c r="W3966" t="s">
        <v>1371</v>
      </c>
      <c r="X3966" t="s">
        <v>1381</v>
      </c>
    </row>
    <row r="3967" spans="1:24" x14ac:dyDescent="0.3">
      <c r="A3967">
        <v>4718</v>
      </c>
      <c r="B3967" s="15" t="s">
        <v>672</v>
      </c>
      <c r="C3967" t="str">
        <f>_xlfn.XLOOKUP($B3967, STANDARDS!$A:$A, STANDARDS!$B:$B,,0,2)</f>
        <v>Tongwane Fm</v>
      </c>
      <c r="D3967" t="s">
        <v>2195</v>
      </c>
      <c r="E3967" t="s">
        <v>1084</v>
      </c>
      <c r="J3967" s="13">
        <v>2350</v>
      </c>
      <c r="K3967" s="13">
        <v>150</v>
      </c>
      <c r="L3967" s="16"/>
      <c r="M3967" t="s">
        <v>583</v>
      </c>
      <c r="P3967" t="s">
        <v>243</v>
      </c>
      <c r="Q3967">
        <v>2.8</v>
      </c>
      <c r="S3967">
        <v>-25.8</v>
      </c>
      <c r="U3967" t="s">
        <v>245</v>
      </c>
      <c r="V3967">
        <v>1</v>
      </c>
      <c r="W3967" t="s">
        <v>1371</v>
      </c>
      <c r="X3967" t="s">
        <v>1381</v>
      </c>
    </row>
    <row r="3968" spans="1:24" x14ac:dyDescent="0.3">
      <c r="A3968">
        <v>4719</v>
      </c>
      <c r="B3968" s="15" t="s">
        <v>671</v>
      </c>
      <c r="C3968" t="str">
        <f>_xlfn.XLOOKUP($B3968, STANDARDS!$A:$A, STANDARDS!$B:$B,,0,2)</f>
        <v>Duitschland Fm</v>
      </c>
      <c r="D3968" t="s">
        <v>2195</v>
      </c>
      <c r="E3968" t="s">
        <v>1084</v>
      </c>
      <c r="J3968" s="13">
        <v>2350</v>
      </c>
      <c r="K3968" s="13">
        <v>150</v>
      </c>
      <c r="L3968" s="16"/>
      <c r="M3968" t="s">
        <v>583</v>
      </c>
      <c r="P3968" t="s">
        <v>243</v>
      </c>
      <c r="Q3968">
        <v>9.5</v>
      </c>
      <c r="V3968">
        <v>1</v>
      </c>
      <c r="W3968" t="s">
        <v>1371</v>
      </c>
      <c r="X3968" t="s">
        <v>1381</v>
      </c>
    </row>
    <row r="3969" spans="1:24" x14ac:dyDescent="0.3">
      <c r="A3969">
        <v>4720</v>
      </c>
      <c r="B3969" s="15" t="s">
        <v>673</v>
      </c>
      <c r="C3969" t="str">
        <f>_xlfn.XLOOKUP($B3969, STANDARDS!$A:$A, STANDARDS!$B:$B,,0,2)</f>
        <v>Lucknow</v>
      </c>
      <c r="D3969" t="s">
        <v>2195</v>
      </c>
      <c r="E3969" t="s">
        <v>1084</v>
      </c>
      <c r="J3969" s="13">
        <v>2350</v>
      </c>
      <c r="K3969" s="13">
        <v>150</v>
      </c>
      <c r="L3969" s="16"/>
      <c r="M3969" t="s">
        <v>583</v>
      </c>
      <c r="P3969" t="s">
        <v>243</v>
      </c>
      <c r="Q3969">
        <v>10.3</v>
      </c>
      <c r="S3969">
        <v>-25.4</v>
      </c>
      <c r="U3969" t="s">
        <v>245</v>
      </c>
      <c r="V3969">
        <v>1</v>
      </c>
      <c r="W3969" t="s">
        <v>1371</v>
      </c>
      <c r="X3969" t="s">
        <v>1381</v>
      </c>
    </row>
    <row r="3970" spans="1:24" x14ac:dyDescent="0.3">
      <c r="A3970">
        <v>4721</v>
      </c>
      <c r="B3970" s="15" t="s">
        <v>672</v>
      </c>
      <c r="C3970" t="str">
        <f>_xlfn.XLOOKUP($B3970, STANDARDS!$A:$A, STANDARDS!$B:$B,,0,2)</f>
        <v>Tongwane Fm</v>
      </c>
      <c r="D3970" t="s">
        <v>2195</v>
      </c>
      <c r="E3970" t="s">
        <v>1084</v>
      </c>
      <c r="J3970" s="13">
        <v>2350</v>
      </c>
      <c r="K3970" s="13">
        <v>150</v>
      </c>
      <c r="L3970" s="16"/>
      <c r="M3970" t="s">
        <v>583</v>
      </c>
      <c r="P3970" t="s">
        <v>243</v>
      </c>
      <c r="Q3970">
        <v>2.98</v>
      </c>
      <c r="V3970">
        <v>1</v>
      </c>
      <c r="W3970" t="s">
        <v>1371</v>
      </c>
      <c r="X3970" t="s">
        <v>1381</v>
      </c>
    </row>
    <row r="3971" spans="1:24" x14ac:dyDescent="0.3">
      <c r="A3971">
        <v>4722</v>
      </c>
      <c r="B3971" s="15" t="s">
        <v>673</v>
      </c>
      <c r="C3971" t="str">
        <f>_xlfn.XLOOKUP($B3971, STANDARDS!$A:$A, STANDARDS!$B:$B,,0,2)</f>
        <v>Lucknow</v>
      </c>
      <c r="D3971" t="s">
        <v>2195</v>
      </c>
      <c r="E3971" t="s">
        <v>1084</v>
      </c>
      <c r="J3971" s="13">
        <v>2350</v>
      </c>
      <c r="K3971" s="13">
        <v>150</v>
      </c>
      <c r="L3971" s="16"/>
      <c r="M3971" t="s">
        <v>583</v>
      </c>
      <c r="P3971" t="s">
        <v>243</v>
      </c>
      <c r="Q3971">
        <v>10.5</v>
      </c>
      <c r="S3971">
        <v>-24.3</v>
      </c>
      <c r="U3971" t="s">
        <v>245</v>
      </c>
      <c r="V3971">
        <v>1</v>
      </c>
      <c r="W3971" t="s">
        <v>1371</v>
      </c>
      <c r="X3971" t="s">
        <v>1381</v>
      </c>
    </row>
    <row r="3972" spans="1:24" x14ac:dyDescent="0.3">
      <c r="A3972">
        <v>4723</v>
      </c>
      <c r="B3972" s="15" t="s">
        <v>672</v>
      </c>
      <c r="C3972" t="str">
        <f>_xlfn.XLOOKUP($B3972, STANDARDS!$A:$A, STANDARDS!$B:$B,,0,2)</f>
        <v>Tongwane Fm</v>
      </c>
      <c r="D3972" t="s">
        <v>2195</v>
      </c>
      <c r="E3972" t="s">
        <v>1084</v>
      </c>
      <c r="J3972" s="13">
        <v>2350</v>
      </c>
      <c r="K3972" s="13">
        <v>150</v>
      </c>
      <c r="L3972" s="16"/>
      <c r="M3972" t="s">
        <v>583</v>
      </c>
      <c r="P3972" t="s">
        <v>243</v>
      </c>
      <c r="Q3972">
        <v>3.5</v>
      </c>
      <c r="V3972">
        <v>1</v>
      </c>
      <c r="W3972" t="s">
        <v>1371</v>
      </c>
      <c r="X3972" t="s">
        <v>1381</v>
      </c>
    </row>
    <row r="3973" spans="1:24" x14ac:dyDescent="0.3">
      <c r="A3973">
        <v>4724</v>
      </c>
      <c r="B3973" s="15" t="s">
        <v>671</v>
      </c>
      <c r="C3973" t="str">
        <f>_xlfn.XLOOKUP($B3973, STANDARDS!$A:$A, STANDARDS!$B:$B,,0,2)</f>
        <v>Duitschland Fm</v>
      </c>
      <c r="D3973" t="s">
        <v>2195</v>
      </c>
      <c r="E3973" t="s">
        <v>1084</v>
      </c>
      <c r="J3973" s="13">
        <v>2350</v>
      </c>
      <c r="K3973" s="13">
        <v>150</v>
      </c>
      <c r="L3973" s="16"/>
      <c r="M3973" t="s">
        <v>583</v>
      </c>
      <c r="P3973" t="s">
        <v>243</v>
      </c>
      <c r="Q3973">
        <v>10.1</v>
      </c>
      <c r="V3973">
        <v>1</v>
      </c>
      <c r="W3973" t="s">
        <v>1371</v>
      </c>
      <c r="X3973" t="s">
        <v>1381</v>
      </c>
    </row>
    <row r="3974" spans="1:24" x14ac:dyDescent="0.3">
      <c r="A3974">
        <v>4725</v>
      </c>
      <c r="B3974" s="15" t="s">
        <v>674</v>
      </c>
      <c r="C3974" t="str">
        <f>_xlfn.XLOOKUP($B3974, STANDARDS!$A:$A, STANDARDS!$B:$B,,0,2)</f>
        <v>Chandra Fm, Penganga Gp</v>
      </c>
      <c r="D3974" t="s">
        <v>1056</v>
      </c>
      <c r="E3974" t="s">
        <v>1085</v>
      </c>
      <c r="J3974" s="13">
        <v>750</v>
      </c>
      <c r="K3974" s="13">
        <v>53</v>
      </c>
      <c r="L3974" s="16"/>
      <c r="M3974" t="s">
        <v>1335</v>
      </c>
      <c r="P3974" t="s">
        <v>243</v>
      </c>
      <c r="Q3974">
        <v>3.69</v>
      </c>
      <c r="V3974">
        <v>1</v>
      </c>
      <c r="W3974" t="s">
        <v>1371</v>
      </c>
      <c r="X3974" t="s">
        <v>1382</v>
      </c>
    </row>
    <row r="3975" spans="1:24" x14ac:dyDescent="0.3">
      <c r="A3975">
        <v>4726</v>
      </c>
      <c r="B3975" s="15" t="s">
        <v>674</v>
      </c>
      <c r="C3975" t="str">
        <f>_xlfn.XLOOKUP($B3975, STANDARDS!$A:$A, STANDARDS!$B:$B,,0,2)</f>
        <v>Chandra Fm, Penganga Gp</v>
      </c>
      <c r="D3975" t="s">
        <v>1056</v>
      </c>
      <c r="E3975" t="s">
        <v>1085</v>
      </c>
      <c r="J3975" s="13">
        <v>750</v>
      </c>
      <c r="K3975" s="13">
        <v>53</v>
      </c>
      <c r="L3975" s="16"/>
      <c r="M3975" t="s">
        <v>1335</v>
      </c>
      <c r="P3975" t="s">
        <v>243</v>
      </c>
      <c r="Q3975">
        <v>4.07</v>
      </c>
      <c r="V3975">
        <v>1</v>
      </c>
      <c r="W3975" t="s">
        <v>1371</v>
      </c>
      <c r="X3975" t="s">
        <v>1382</v>
      </c>
    </row>
    <row r="3976" spans="1:24" x14ac:dyDescent="0.3">
      <c r="A3976">
        <v>4727</v>
      </c>
      <c r="B3976" s="15" t="s">
        <v>674</v>
      </c>
      <c r="C3976" t="str">
        <f>_xlfn.XLOOKUP($B3976, STANDARDS!$A:$A, STANDARDS!$B:$B,,0,2)</f>
        <v>Chandra Fm, Penganga Gp</v>
      </c>
      <c r="D3976" t="s">
        <v>1056</v>
      </c>
      <c r="E3976" t="s">
        <v>1085</v>
      </c>
      <c r="J3976" s="13">
        <v>750</v>
      </c>
      <c r="K3976" s="13">
        <v>53</v>
      </c>
      <c r="L3976" s="16"/>
      <c r="M3976" t="s">
        <v>1335</v>
      </c>
      <c r="P3976" t="s">
        <v>243</v>
      </c>
      <c r="Q3976">
        <v>4.08</v>
      </c>
      <c r="V3976">
        <v>1</v>
      </c>
      <c r="W3976" t="s">
        <v>1371</v>
      </c>
      <c r="X3976" t="s">
        <v>1382</v>
      </c>
    </row>
    <row r="3977" spans="1:24" x14ac:dyDescent="0.3">
      <c r="A3977">
        <v>4728</v>
      </c>
      <c r="B3977" s="15" t="s">
        <v>674</v>
      </c>
      <c r="C3977" t="str">
        <f>_xlfn.XLOOKUP($B3977, STANDARDS!$A:$A, STANDARDS!$B:$B,,0,2)</f>
        <v>Chandra Fm, Penganga Gp</v>
      </c>
      <c r="D3977" t="s">
        <v>1056</v>
      </c>
      <c r="E3977" t="s">
        <v>1085</v>
      </c>
      <c r="J3977" s="13">
        <v>750</v>
      </c>
      <c r="K3977" s="13">
        <v>53</v>
      </c>
      <c r="L3977" s="16"/>
      <c r="M3977" t="s">
        <v>1335</v>
      </c>
      <c r="P3977" t="s">
        <v>243</v>
      </c>
      <c r="Q3977">
        <v>3.95</v>
      </c>
      <c r="V3977">
        <v>1</v>
      </c>
      <c r="W3977" t="s">
        <v>1371</v>
      </c>
      <c r="X3977" t="s">
        <v>1382</v>
      </c>
    </row>
    <row r="3978" spans="1:24" x14ac:dyDescent="0.3">
      <c r="A3978">
        <v>4729</v>
      </c>
      <c r="B3978" s="15" t="s">
        <v>674</v>
      </c>
      <c r="C3978" t="str">
        <f>_xlfn.XLOOKUP($B3978, STANDARDS!$A:$A, STANDARDS!$B:$B,,0,2)</f>
        <v>Chandra Fm, Penganga Gp</v>
      </c>
      <c r="D3978" t="s">
        <v>1056</v>
      </c>
      <c r="E3978" t="s">
        <v>1085</v>
      </c>
      <c r="J3978" s="13">
        <v>750</v>
      </c>
      <c r="K3978" s="13">
        <v>53</v>
      </c>
      <c r="L3978" s="16"/>
      <c r="M3978" t="s">
        <v>1335</v>
      </c>
      <c r="P3978" t="s">
        <v>243</v>
      </c>
      <c r="Q3978">
        <v>3.2</v>
      </c>
      <c r="V3978">
        <v>1</v>
      </c>
      <c r="W3978" t="s">
        <v>1371</v>
      </c>
      <c r="X3978" t="s">
        <v>1382</v>
      </c>
    </row>
    <row r="3979" spans="1:24" x14ac:dyDescent="0.3">
      <c r="A3979">
        <v>4730</v>
      </c>
      <c r="B3979" s="15" t="s">
        <v>674</v>
      </c>
      <c r="C3979" t="str">
        <f>_xlfn.XLOOKUP($B3979, STANDARDS!$A:$A, STANDARDS!$B:$B,,0,2)</f>
        <v>Chandra Fm, Penganga Gp</v>
      </c>
      <c r="D3979" t="s">
        <v>1056</v>
      </c>
      <c r="E3979" t="s">
        <v>1085</v>
      </c>
      <c r="J3979" s="13">
        <v>750</v>
      </c>
      <c r="K3979" s="13">
        <v>53</v>
      </c>
      <c r="L3979" s="16"/>
      <c r="M3979" t="s">
        <v>1335</v>
      </c>
      <c r="P3979" t="s">
        <v>243</v>
      </c>
      <c r="Q3979">
        <v>3.6</v>
      </c>
      <c r="V3979">
        <v>1</v>
      </c>
      <c r="W3979" t="s">
        <v>1371</v>
      </c>
      <c r="X3979" t="s">
        <v>1382</v>
      </c>
    </row>
    <row r="3980" spans="1:24" x14ac:dyDescent="0.3">
      <c r="A3980">
        <v>4731</v>
      </c>
      <c r="B3980" s="15" t="s">
        <v>674</v>
      </c>
      <c r="C3980" t="str">
        <f>_xlfn.XLOOKUP($B3980, STANDARDS!$A:$A, STANDARDS!$B:$B,,0,2)</f>
        <v>Chandra Fm, Penganga Gp</v>
      </c>
      <c r="D3980" t="s">
        <v>1056</v>
      </c>
      <c r="E3980" t="s">
        <v>1085</v>
      </c>
      <c r="J3980" s="13">
        <v>750</v>
      </c>
      <c r="K3980" s="13">
        <v>53</v>
      </c>
      <c r="L3980" s="16"/>
      <c r="M3980" t="s">
        <v>1335</v>
      </c>
      <c r="P3980" t="s">
        <v>243</v>
      </c>
      <c r="Q3980">
        <v>3.9</v>
      </c>
      <c r="V3980">
        <v>1</v>
      </c>
      <c r="W3980" t="s">
        <v>1371</v>
      </c>
      <c r="X3980" t="s">
        <v>1382</v>
      </c>
    </row>
    <row r="3981" spans="1:24" x14ac:dyDescent="0.3">
      <c r="A3981">
        <v>4732</v>
      </c>
      <c r="B3981" s="15" t="s">
        <v>674</v>
      </c>
      <c r="C3981" t="str">
        <f>_xlfn.XLOOKUP($B3981, STANDARDS!$A:$A, STANDARDS!$B:$B,,0,2)</f>
        <v>Chandra Fm, Penganga Gp</v>
      </c>
      <c r="D3981" t="s">
        <v>1056</v>
      </c>
      <c r="E3981" t="s">
        <v>1085</v>
      </c>
      <c r="J3981" s="13">
        <v>750</v>
      </c>
      <c r="K3981" s="13">
        <v>53</v>
      </c>
      <c r="L3981" s="16"/>
      <c r="M3981" t="s">
        <v>1335</v>
      </c>
      <c r="P3981" t="s">
        <v>243</v>
      </c>
      <c r="Q3981">
        <v>2.9</v>
      </c>
      <c r="V3981">
        <v>1</v>
      </c>
      <c r="W3981" t="s">
        <v>1371</v>
      </c>
      <c r="X3981" t="s">
        <v>1382</v>
      </c>
    </row>
    <row r="3982" spans="1:24" x14ac:dyDescent="0.3">
      <c r="A3982">
        <v>4733</v>
      </c>
      <c r="B3982" s="15" t="s">
        <v>674</v>
      </c>
      <c r="C3982" t="str">
        <f>_xlfn.XLOOKUP($B3982, STANDARDS!$A:$A, STANDARDS!$B:$B,,0,2)</f>
        <v>Chandra Fm, Penganga Gp</v>
      </c>
      <c r="D3982" t="s">
        <v>1056</v>
      </c>
      <c r="E3982" t="s">
        <v>1085</v>
      </c>
      <c r="J3982" s="13">
        <v>750</v>
      </c>
      <c r="K3982" s="13">
        <v>53</v>
      </c>
      <c r="L3982" s="16"/>
      <c r="M3982" t="s">
        <v>1335</v>
      </c>
      <c r="P3982" t="s">
        <v>243</v>
      </c>
      <c r="Q3982">
        <v>3.9</v>
      </c>
      <c r="V3982">
        <v>1</v>
      </c>
      <c r="W3982" t="s">
        <v>1371</v>
      </c>
      <c r="X3982" t="s">
        <v>1382</v>
      </c>
    </row>
    <row r="3983" spans="1:24" x14ac:dyDescent="0.3">
      <c r="A3983">
        <v>4734</v>
      </c>
      <c r="B3983" s="15" t="s">
        <v>674</v>
      </c>
      <c r="C3983" t="str">
        <f>_xlfn.XLOOKUP($B3983, STANDARDS!$A:$A, STANDARDS!$B:$B,,0,2)</f>
        <v>Chandra Fm, Penganga Gp</v>
      </c>
      <c r="D3983" t="s">
        <v>1056</v>
      </c>
      <c r="E3983" t="s">
        <v>1085</v>
      </c>
      <c r="J3983" s="13">
        <v>750</v>
      </c>
      <c r="K3983" s="13">
        <v>53</v>
      </c>
      <c r="L3983" s="16"/>
      <c r="M3983" t="s">
        <v>1335</v>
      </c>
      <c r="P3983" t="s">
        <v>243</v>
      </c>
      <c r="Q3983">
        <v>2.5299999999999998</v>
      </c>
      <c r="V3983">
        <v>1</v>
      </c>
      <c r="W3983" t="s">
        <v>1371</v>
      </c>
      <c r="X3983" t="s">
        <v>1382</v>
      </c>
    </row>
    <row r="3984" spans="1:24" x14ac:dyDescent="0.3">
      <c r="A3984">
        <v>4735</v>
      </c>
      <c r="B3984" s="15" t="s">
        <v>674</v>
      </c>
      <c r="C3984" t="str">
        <f>_xlfn.XLOOKUP($B3984, STANDARDS!$A:$A, STANDARDS!$B:$B,,0,2)</f>
        <v>Chandra Fm, Penganga Gp</v>
      </c>
      <c r="D3984" t="s">
        <v>1056</v>
      </c>
      <c r="E3984" t="s">
        <v>1085</v>
      </c>
      <c r="J3984" s="13">
        <v>750</v>
      </c>
      <c r="K3984" s="13">
        <v>53</v>
      </c>
      <c r="L3984" s="16"/>
      <c r="M3984" t="s">
        <v>1335</v>
      </c>
      <c r="P3984" t="s">
        <v>243</v>
      </c>
      <c r="Q3984">
        <v>2.4</v>
      </c>
      <c r="V3984">
        <v>1</v>
      </c>
      <c r="W3984" t="s">
        <v>1371</v>
      </c>
      <c r="X3984" t="s">
        <v>1382</v>
      </c>
    </row>
    <row r="3985" spans="1:24" x14ac:dyDescent="0.3">
      <c r="A3985">
        <v>4736</v>
      </c>
      <c r="B3985" s="15" t="s">
        <v>674</v>
      </c>
      <c r="C3985" t="str">
        <f>_xlfn.XLOOKUP($B3985, STANDARDS!$A:$A, STANDARDS!$B:$B,,0,2)</f>
        <v>Chandra Fm, Penganga Gp</v>
      </c>
      <c r="D3985" t="s">
        <v>1056</v>
      </c>
      <c r="E3985" t="s">
        <v>1085</v>
      </c>
      <c r="J3985" s="13">
        <v>750</v>
      </c>
      <c r="K3985" s="13">
        <v>53</v>
      </c>
      <c r="L3985" s="16"/>
      <c r="M3985" t="s">
        <v>1335</v>
      </c>
      <c r="P3985" t="s">
        <v>243</v>
      </c>
      <c r="Q3985">
        <v>1.94</v>
      </c>
      <c r="V3985">
        <v>1</v>
      </c>
      <c r="W3985" t="s">
        <v>1371</v>
      </c>
      <c r="X3985" t="s">
        <v>1382</v>
      </c>
    </row>
    <row r="3986" spans="1:24" x14ac:dyDescent="0.3">
      <c r="A3986">
        <v>4737</v>
      </c>
      <c r="B3986" s="15" t="s">
        <v>674</v>
      </c>
      <c r="C3986" t="str">
        <f>_xlfn.XLOOKUP($B3986, STANDARDS!$A:$A, STANDARDS!$B:$B,,0,2)</f>
        <v>Chandra Fm, Penganga Gp</v>
      </c>
      <c r="D3986" t="s">
        <v>1056</v>
      </c>
      <c r="E3986" t="s">
        <v>1085</v>
      </c>
      <c r="J3986" s="13">
        <v>750</v>
      </c>
      <c r="K3986" s="13">
        <v>53</v>
      </c>
      <c r="L3986" s="16"/>
      <c r="M3986" t="s">
        <v>1335</v>
      </c>
      <c r="P3986" t="s">
        <v>243</v>
      </c>
      <c r="Q3986">
        <v>2.2000000000000002</v>
      </c>
      <c r="V3986">
        <v>1</v>
      </c>
      <c r="W3986" t="s">
        <v>1371</v>
      </c>
      <c r="X3986" t="s">
        <v>1382</v>
      </c>
    </row>
    <row r="3987" spans="1:24" x14ac:dyDescent="0.3">
      <c r="A3987">
        <v>4738</v>
      </c>
      <c r="B3987" s="15" t="s">
        <v>674</v>
      </c>
      <c r="C3987" t="str">
        <f>_xlfn.XLOOKUP($B3987, STANDARDS!$A:$A, STANDARDS!$B:$B,,0,2)</f>
        <v>Chandra Fm, Penganga Gp</v>
      </c>
      <c r="D3987" t="s">
        <v>1056</v>
      </c>
      <c r="E3987" t="s">
        <v>1085</v>
      </c>
      <c r="J3987" s="13">
        <v>750</v>
      </c>
      <c r="K3987" s="13">
        <v>53</v>
      </c>
      <c r="L3987" s="16"/>
      <c r="M3987" t="s">
        <v>1335</v>
      </c>
      <c r="P3987" t="s">
        <v>243</v>
      </c>
      <c r="Q3987">
        <v>2.2000000000000002</v>
      </c>
      <c r="V3987">
        <v>1</v>
      </c>
      <c r="W3987" t="s">
        <v>1371</v>
      </c>
      <c r="X3987" t="s">
        <v>1382</v>
      </c>
    </row>
    <row r="3988" spans="1:24" x14ac:dyDescent="0.3">
      <c r="A3988">
        <v>4739</v>
      </c>
      <c r="B3988" s="15" t="s">
        <v>674</v>
      </c>
      <c r="C3988" t="str">
        <f>_xlfn.XLOOKUP($B3988, STANDARDS!$A:$A, STANDARDS!$B:$B,,0,2)</f>
        <v>Chandra Fm, Penganga Gp</v>
      </c>
      <c r="D3988" t="s">
        <v>1056</v>
      </c>
      <c r="E3988" t="s">
        <v>1085</v>
      </c>
      <c r="J3988" s="13">
        <v>750</v>
      </c>
      <c r="K3988" s="13">
        <v>53</v>
      </c>
      <c r="L3988" s="16"/>
      <c r="M3988" t="s">
        <v>1335</v>
      </c>
      <c r="P3988" t="s">
        <v>243</v>
      </c>
      <c r="Q3988">
        <v>2.81</v>
      </c>
      <c r="V3988">
        <v>1</v>
      </c>
      <c r="W3988" t="s">
        <v>1371</v>
      </c>
      <c r="X3988" t="s">
        <v>1382</v>
      </c>
    </row>
    <row r="3989" spans="1:24" x14ac:dyDescent="0.3">
      <c r="A3989">
        <v>4740</v>
      </c>
      <c r="B3989" s="15" t="s">
        <v>674</v>
      </c>
      <c r="C3989" t="str">
        <f>_xlfn.XLOOKUP($B3989, STANDARDS!$A:$A, STANDARDS!$B:$B,,0,2)</f>
        <v>Chandra Fm, Penganga Gp</v>
      </c>
      <c r="D3989" t="s">
        <v>1056</v>
      </c>
      <c r="E3989" t="s">
        <v>1085</v>
      </c>
      <c r="J3989" s="13">
        <v>750</v>
      </c>
      <c r="K3989" s="13">
        <v>53</v>
      </c>
      <c r="L3989" s="16"/>
      <c r="M3989" t="s">
        <v>1335</v>
      </c>
      <c r="P3989" t="s">
        <v>243</v>
      </c>
      <c r="Q3989">
        <v>1.82</v>
      </c>
      <c r="V3989">
        <v>1</v>
      </c>
      <c r="W3989" t="s">
        <v>1371</v>
      </c>
      <c r="X3989" t="s">
        <v>1382</v>
      </c>
    </row>
    <row r="3990" spans="1:24" x14ac:dyDescent="0.3">
      <c r="A3990">
        <v>4741</v>
      </c>
      <c r="B3990" s="15" t="s">
        <v>675</v>
      </c>
      <c r="C3990" t="str">
        <f>_xlfn.XLOOKUP($B3990, STANDARDS!$A:$A, STANDARDS!$B:$B,,0,2)</f>
        <v>Scarba</v>
      </c>
      <c r="D3990" t="s">
        <v>1054</v>
      </c>
      <c r="E3990" t="s">
        <v>1086</v>
      </c>
      <c r="J3990" s="13">
        <v>650</v>
      </c>
      <c r="K3990" s="13">
        <v>70</v>
      </c>
      <c r="L3990" s="16"/>
      <c r="M3990" t="s">
        <v>1335</v>
      </c>
      <c r="P3990" t="s">
        <v>243</v>
      </c>
      <c r="Q3990">
        <v>1.7</v>
      </c>
      <c r="V3990">
        <v>1</v>
      </c>
      <c r="W3990" t="s">
        <v>1371</v>
      </c>
      <c r="X3990" t="s">
        <v>1384</v>
      </c>
    </row>
    <row r="3991" spans="1:24" x14ac:dyDescent="0.3">
      <c r="A3991">
        <v>4742</v>
      </c>
      <c r="B3991" s="15" t="s">
        <v>675</v>
      </c>
      <c r="C3991" t="str">
        <f>_xlfn.XLOOKUP($B3991, STANDARDS!$A:$A, STANDARDS!$B:$B,,0,2)</f>
        <v>Scarba</v>
      </c>
      <c r="D3991" t="s">
        <v>1054</v>
      </c>
      <c r="E3991" t="s">
        <v>1086</v>
      </c>
      <c r="J3991" s="13">
        <v>650</v>
      </c>
      <c r="K3991" s="13">
        <v>70</v>
      </c>
      <c r="L3991" s="16"/>
      <c r="M3991" t="s">
        <v>1335</v>
      </c>
      <c r="P3991" t="s">
        <v>243</v>
      </c>
      <c r="Q3991">
        <v>3</v>
      </c>
      <c r="V3991">
        <v>1</v>
      </c>
      <c r="W3991" t="s">
        <v>1371</v>
      </c>
      <c r="X3991" t="s">
        <v>1384</v>
      </c>
    </row>
    <row r="3992" spans="1:24" x14ac:dyDescent="0.3">
      <c r="A3992">
        <v>4743</v>
      </c>
      <c r="B3992" s="15" t="s">
        <v>675</v>
      </c>
      <c r="C3992" t="str">
        <f>_xlfn.XLOOKUP($B3992, STANDARDS!$A:$A, STANDARDS!$B:$B,,0,2)</f>
        <v>Scarba</v>
      </c>
      <c r="D3992" t="s">
        <v>1054</v>
      </c>
      <c r="E3992" t="s">
        <v>1086</v>
      </c>
      <c r="J3992" s="13">
        <v>650</v>
      </c>
      <c r="K3992" s="13">
        <v>70</v>
      </c>
      <c r="L3992" s="16"/>
      <c r="M3992" t="s">
        <v>1335</v>
      </c>
      <c r="P3992" t="s">
        <v>243</v>
      </c>
      <c r="Q3992">
        <v>2.4</v>
      </c>
      <c r="V3992">
        <v>1</v>
      </c>
      <c r="W3992" t="s">
        <v>1371</v>
      </c>
      <c r="X3992" t="s">
        <v>1384</v>
      </c>
    </row>
    <row r="3993" spans="1:24" x14ac:dyDescent="0.3">
      <c r="A3993">
        <v>4744</v>
      </c>
      <c r="B3993" s="15" t="s">
        <v>676</v>
      </c>
      <c r="C3993" t="str">
        <f>_xlfn.XLOOKUP($B3993, STANDARDS!$A:$A, STANDARDS!$B:$B,,0,2)</f>
        <v>Bonahaven</v>
      </c>
      <c r="D3993" t="s">
        <v>1054</v>
      </c>
      <c r="E3993" t="s">
        <v>1086</v>
      </c>
      <c r="J3993" s="13">
        <v>650</v>
      </c>
      <c r="K3993" s="13">
        <v>70</v>
      </c>
      <c r="L3993" s="16"/>
      <c r="M3993" t="s">
        <v>583</v>
      </c>
      <c r="P3993" t="s">
        <v>243</v>
      </c>
      <c r="Q3993">
        <v>-4.5999999999999996</v>
      </c>
      <c r="V3993">
        <v>1</v>
      </c>
      <c r="W3993" t="s">
        <v>1371</v>
      </c>
      <c r="X3993" t="s">
        <v>1384</v>
      </c>
    </row>
    <row r="3994" spans="1:24" x14ac:dyDescent="0.3">
      <c r="A3994">
        <v>4745</v>
      </c>
      <c r="B3994" s="15" t="s">
        <v>676</v>
      </c>
      <c r="C3994" t="str">
        <f>_xlfn.XLOOKUP($B3994, STANDARDS!$A:$A, STANDARDS!$B:$B,,0,2)</f>
        <v>Bonahaven</v>
      </c>
      <c r="D3994" t="s">
        <v>1054</v>
      </c>
      <c r="E3994" t="s">
        <v>1086</v>
      </c>
      <c r="J3994" s="13">
        <v>650</v>
      </c>
      <c r="K3994" s="13">
        <v>70</v>
      </c>
      <c r="L3994" s="16"/>
      <c r="M3994" t="s">
        <v>583</v>
      </c>
      <c r="P3994" t="s">
        <v>243</v>
      </c>
      <c r="Q3994">
        <v>-5</v>
      </c>
      <c r="V3994">
        <v>1</v>
      </c>
      <c r="W3994" t="s">
        <v>1371</v>
      </c>
      <c r="X3994" t="s">
        <v>1384</v>
      </c>
    </row>
    <row r="3995" spans="1:24" x14ac:dyDescent="0.3">
      <c r="A3995">
        <v>4746</v>
      </c>
      <c r="B3995" s="15" t="s">
        <v>676</v>
      </c>
      <c r="C3995" t="str">
        <f>_xlfn.XLOOKUP($B3995, STANDARDS!$A:$A, STANDARDS!$B:$B,,0,2)</f>
        <v>Bonahaven</v>
      </c>
      <c r="D3995" t="s">
        <v>1054</v>
      </c>
      <c r="E3995" t="s">
        <v>1086</v>
      </c>
      <c r="J3995" s="13">
        <v>650</v>
      </c>
      <c r="K3995" s="13">
        <v>70</v>
      </c>
      <c r="L3995" s="16"/>
      <c r="M3995" t="s">
        <v>583</v>
      </c>
      <c r="P3995" t="s">
        <v>243</v>
      </c>
      <c r="Q3995">
        <v>-4.5</v>
      </c>
      <c r="V3995">
        <v>1</v>
      </c>
      <c r="W3995" t="s">
        <v>1371</v>
      </c>
      <c r="X3995" t="s">
        <v>1384</v>
      </c>
    </row>
    <row r="3996" spans="1:24" x14ac:dyDescent="0.3">
      <c r="A3996">
        <v>4747</v>
      </c>
      <c r="B3996" s="15" t="s">
        <v>676</v>
      </c>
      <c r="C3996" t="str">
        <f>_xlfn.XLOOKUP($B3996, STANDARDS!$A:$A, STANDARDS!$B:$B,,0,2)</f>
        <v>Bonahaven</v>
      </c>
      <c r="D3996" t="s">
        <v>1054</v>
      </c>
      <c r="E3996" t="s">
        <v>1086</v>
      </c>
      <c r="J3996" s="13">
        <v>650</v>
      </c>
      <c r="K3996" s="13">
        <v>70</v>
      </c>
      <c r="L3996" s="16"/>
      <c r="M3996" t="s">
        <v>583</v>
      </c>
      <c r="P3996" t="s">
        <v>243</v>
      </c>
      <c r="Q3996">
        <v>-5.8</v>
      </c>
      <c r="V3996">
        <v>1</v>
      </c>
      <c r="W3996" t="s">
        <v>1371</v>
      </c>
      <c r="X3996" t="s">
        <v>1384</v>
      </c>
    </row>
    <row r="3997" spans="1:24" x14ac:dyDescent="0.3">
      <c r="A3997">
        <v>4748</v>
      </c>
      <c r="B3997" s="15" t="s">
        <v>676</v>
      </c>
      <c r="C3997" t="str">
        <f>_xlfn.XLOOKUP($B3997, STANDARDS!$A:$A, STANDARDS!$B:$B,,0,2)</f>
        <v>Bonahaven</v>
      </c>
      <c r="D3997" t="s">
        <v>1054</v>
      </c>
      <c r="E3997" t="s">
        <v>1086</v>
      </c>
      <c r="J3997" s="13">
        <v>650</v>
      </c>
      <c r="K3997" s="13">
        <v>70</v>
      </c>
      <c r="L3997" s="16"/>
      <c r="M3997" t="s">
        <v>583</v>
      </c>
      <c r="P3997" t="s">
        <v>243</v>
      </c>
      <c r="Q3997">
        <v>-6.7</v>
      </c>
      <c r="V3997">
        <v>1</v>
      </c>
      <c r="W3997" t="s">
        <v>1371</v>
      </c>
      <c r="X3997" t="s">
        <v>1384</v>
      </c>
    </row>
    <row r="3998" spans="1:24" x14ac:dyDescent="0.3">
      <c r="A3998">
        <v>4749</v>
      </c>
      <c r="B3998" s="15" t="s">
        <v>676</v>
      </c>
      <c r="C3998" t="str">
        <f>_xlfn.XLOOKUP($B3998, STANDARDS!$A:$A, STANDARDS!$B:$B,,0,2)</f>
        <v>Bonahaven</v>
      </c>
      <c r="D3998" t="s">
        <v>1054</v>
      </c>
      <c r="E3998" t="s">
        <v>1086</v>
      </c>
      <c r="J3998" s="13">
        <v>650</v>
      </c>
      <c r="K3998" s="13">
        <v>70</v>
      </c>
      <c r="L3998" s="16"/>
      <c r="M3998" t="s">
        <v>583</v>
      </c>
      <c r="P3998" t="s">
        <v>243</v>
      </c>
      <c r="Q3998">
        <v>-5.9</v>
      </c>
      <c r="V3998">
        <v>1</v>
      </c>
      <c r="W3998" t="s">
        <v>1371</v>
      </c>
      <c r="X3998" t="s">
        <v>1384</v>
      </c>
    </row>
    <row r="3999" spans="1:24" x14ac:dyDescent="0.3">
      <c r="A3999">
        <v>4750</v>
      </c>
      <c r="B3999" s="15" t="s">
        <v>676</v>
      </c>
      <c r="C3999" t="str">
        <f>_xlfn.XLOOKUP($B3999, STANDARDS!$A:$A, STANDARDS!$B:$B,,0,2)</f>
        <v>Bonahaven</v>
      </c>
      <c r="D3999" t="s">
        <v>1054</v>
      </c>
      <c r="E3999" t="s">
        <v>1086</v>
      </c>
      <c r="J3999" s="13">
        <v>650</v>
      </c>
      <c r="K3999" s="13">
        <v>70</v>
      </c>
      <c r="L3999" s="16"/>
      <c r="M3999" t="s">
        <v>583</v>
      </c>
      <c r="P3999" t="s">
        <v>243</v>
      </c>
      <c r="Q3999">
        <v>-4.5</v>
      </c>
      <c r="V3999">
        <v>1</v>
      </c>
      <c r="W3999" t="s">
        <v>1371</v>
      </c>
      <c r="X3999" t="s">
        <v>1384</v>
      </c>
    </row>
    <row r="4000" spans="1:24" x14ac:dyDescent="0.3">
      <c r="A4000">
        <v>4751</v>
      </c>
      <c r="B4000" s="15" t="s">
        <v>676</v>
      </c>
      <c r="C4000" t="str">
        <f>_xlfn.XLOOKUP($B4000, STANDARDS!$A:$A, STANDARDS!$B:$B,,0,2)</f>
        <v>Bonahaven</v>
      </c>
      <c r="D4000" t="s">
        <v>1054</v>
      </c>
      <c r="E4000" t="s">
        <v>1086</v>
      </c>
      <c r="J4000" s="13">
        <v>650</v>
      </c>
      <c r="K4000" s="13">
        <v>70</v>
      </c>
      <c r="L4000" s="16"/>
      <c r="M4000" t="s">
        <v>583</v>
      </c>
      <c r="P4000" t="s">
        <v>243</v>
      </c>
      <c r="Q4000">
        <v>-6.1</v>
      </c>
      <c r="V4000">
        <v>1</v>
      </c>
      <c r="W4000" t="s">
        <v>1371</v>
      </c>
      <c r="X4000" t="s">
        <v>1384</v>
      </c>
    </row>
    <row r="4001" spans="1:24" x14ac:dyDescent="0.3">
      <c r="A4001">
        <v>4752</v>
      </c>
      <c r="B4001" s="15" t="s">
        <v>676</v>
      </c>
      <c r="C4001" t="str">
        <f>_xlfn.XLOOKUP($B4001, STANDARDS!$A:$A, STANDARDS!$B:$B,,0,2)</f>
        <v>Bonahaven</v>
      </c>
      <c r="D4001" t="s">
        <v>1054</v>
      </c>
      <c r="E4001" t="s">
        <v>1086</v>
      </c>
      <c r="J4001" s="13">
        <v>650</v>
      </c>
      <c r="K4001" s="13">
        <v>70</v>
      </c>
      <c r="L4001" s="16"/>
      <c r="M4001" t="s">
        <v>583</v>
      </c>
      <c r="P4001" t="s">
        <v>243</v>
      </c>
      <c r="Q4001">
        <v>-5.6</v>
      </c>
      <c r="V4001">
        <v>1</v>
      </c>
      <c r="W4001" t="s">
        <v>1371</v>
      </c>
      <c r="X4001" t="s">
        <v>1384</v>
      </c>
    </row>
    <row r="4002" spans="1:24" x14ac:dyDescent="0.3">
      <c r="A4002">
        <v>4753</v>
      </c>
      <c r="B4002" s="15" t="s">
        <v>676</v>
      </c>
      <c r="C4002" t="str">
        <f>_xlfn.XLOOKUP($B4002, STANDARDS!$A:$A, STANDARDS!$B:$B,,0,2)</f>
        <v>Bonahaven</v>
      </c>
      <c r="D4002" t="s">
        <v>1054</v>
      </c>
      <c r="E4002" t="s">
        <v>1086</v>
      </c>
      <c r="J4002" s="13">
        <v>650</v>
      </c>
      <c r="K4002" s="13">
        <v>70</v>
      </c>
      <c r="L4002" s="16"/>
      <c r="M4002" t="s">
        <v>583</v>
      </c>
      <c r="P4002" t="s">
        <v>243</v>
      </c>
      <c r="Q4002">
        <v>10.3</v>
      </c>
      <c r="V4002">
        <v>1</v>
      </c>
      <c r="W4002" t="s">
        <v>1371</v>
      </c>
      <c r="X4002" t="s">
        <v>1384</v>
      </c>
    </row>
    <row r="4003" spans="1:24" x14ac:dyDescent="0.3">
      <c r="A4003">
        <v>4754</v>
      </c>
      <c r="B4003" s="15" t="s">
        <v>676</v>
      </c>
      <c r="C4003" t="str">
        <f>_xlfn.XLOOKUP($B4003, STANDARDS!$A:$A, STANDARDS!$B:$B,,0,2)</f>
        <v>Bonahaven</v>
      </c>
      <c r="D4003" t="s">
        <v>1054</v>
      </c>
      <c r="E4003" t="s">
        <v>1086</v>
      </c>
      <c r="J4003" s="13">
        <v>650</v>
      </c>
      <c r="K4003" s="13">
        <v>70</v>
      </c>
      <c r="L4003" s="16"/>
      <c r="M4003" t="s">
        <v>583</v>
      </c>
      <c r="P4003" t="s">
        <v>243</v>
      </c>
      <c r="Q4003">
        <v>-4.2</v>
      </c>
      <c r="V4003">
        <v>1</v>
      </c>
      <c r="W4003" t="s">
        <v>1371</v>
      </c>
      <c r="X4003" t="s">
        <v>1384</v>
      </c>
    </row>
    <row r="4004" spans="1:24" x14ac:dyDescent="0.3">
      <c r="A4004">
        <v>4755</v>
      </c>
      <c r="B4004" s="15" t="s">
        <v>676</v>
      </c>
      <c r="C4004" t="str">
        <f>_xlfn.XLOOKUP($B4004, STANDARDS!$A:$A, STANDARDS!$B:$B,,0,2)</f>
        <v>Bonahaven</v>
      </c>
      <c r="D4004" t="s">
        <v>1054</v>
      </c>
      <c r="E4004" t="s">
        <v>1086</v>
      </c>
      <c r="J4004" s="13">
        <v>650</v>
      </c>
      <c r="K4004" s="13">
        <v>70</v>
      </c>
      <c r="L4004" s="16"/>
      <c r="M4004" t="s">
        <v>583</v>
      </c>
      <c r="P4004" t="s">
        <v>243</v>
      </c>
      <c r="Q4004">
        <v>-4.3</v>
      </c>
      <c r="V4004">
        <v>1</v>
      </c>
      <c r="W4004" t="s">
        <v>1371</v>
      </c>
      <c r="X4004" t="s">
        <v>1384</v>
      </c>
    </row>
    <row r="4005" spans="1:24" x14ac:dyDescent="0.3">
      <c r="A4005">
        <v>4756</v>
      </c>
      <c r="B4005" s="15" t="s">
        <v>676</v>
      </c>
      <c r="C4005" t="str">
        <f>_xlfn.XLOOKUP($B4005, STANDARDS!$A:$A, STANDARDS!$B:$B,,0,2)</f>
        <v>Bonahaven</v>
      </c>
      <c r="D4005" t="s">
        <v>1054</v>
      </c>
      <c r="E4005" t="s">
        <v>1086</v>
      </c>
      <c r="J4005" s="13">
        <v>650</v>
      </c>
      <c r="K4005" s="13">
        <v>70</v>
      </c>
      <c r="L4005" s="16"/>
      <c r="M4005" t="s">
        <v>583</v>
      </c>
      <c r="P4005" t="s">
        <v>243</v>
      </c>
      <c r="Q4005">
        <v>-4.7</v>
      </c>
      <c r="V4005">
        <v>1</v>
      </c>
      <c r="W4005" t="s">
        <v>1371</v>
      </c>
      <c r="X4005" t="s">
        <v>1384</v>
      </c>
    </row>
    <row r="4006" spans="1:24" x14ac:dyDescent="0.3">
      <c r="A4006">
        <v>4757</v>
      </c>
      <c r="B4006" s="15" t="s">
        <v>676</v>
      </c>
      <c r="C4006" t="str">
        <f>_xlfn.XLOOKUP($B4006, STANDARDS!$A:$A, STANDARDS!$B:$B,,0,2)</f>
        <v>Bonahaven</v>
      </c>
      <c r="D4006" t="s">
        <v>1054</v>
      </c>
      <c r="E4006" t="s">
        <v>1086</v>
      </c>
      <c r="J4006" s="13">
        <v>650</v>
      </c>
      <c r="K4006" s="13">
        <v>70</v>
      </c>
      <c r="L4006" s="16"/>
      <c r="M4006" t="s">
        <v>583</v>
      </c>
      <c r="P4006" t="s">
        <v>243</v>
      </c>
      <c r="Q4006">
        <v>-6.2</v>
      </c>
      <c r="V4006">
        <v>1</v>
      </c>
      <c r="W4006" t="s">
        <v>1371</v>
      </c>
      <c r="X4006" t="s">
        <v>1384</v>
      </c>
    </row>
    <row r="4007" spans="1:24" x14ac:dyDescent="0.3">
      <c r="A4007">
        <v>4758</v>
      </c>
      <c r="B4007" s="15" t="s">
        <v>676</v>
      </c>
      <c r="C4007" t="str">
        <f>_xlfn.XLOOKUP($B4007, STANDARDS!$A:$A, STANDARDS!$B:$B,,0,2)</f>
        <v>Bonahaven</v>
      </c>
      <c r="D4007" t="s">
        <v>1054</v>
      </c>
      <c r="E4007" t="s">
        <v>1086</v>
      </c>
      <c r="J4007" s="13">
        <v>650</v>
      </c>
      <c r="K4007" s="13">
        <v>70</v>
      </c>
      <c r="L4007" s="16"/>
      <c r="M4007" t="s">
        <v>583</v>
      </c>
      <c r="P4007" t="s">
        <v>243</v>
      </c>
      <c r="Q4007">
        <v>-4.7</v>
      </c>
      <c r="V4007">
        <v>1</v>
      </c>
      <c r="W4007" t="s">
        <v>1371</v>
      </c>
      <c r="X4007" t="s">
        <v>1384</v>
      </c>
    </row>
    <row r="4008" spans="1:24" x14ac:dyDescent="0.3">
      <c r="A4008">
        <v>4759</v>
      </c>
      <c r="B4008" s="15" t="s">
        <v>676</v>
      </c>
      <c r="C4008" t="str">
        <f>_xlfn.XLOOKUP($B4008, STANDARDS!$A:$A, STANDARDS!$B:$B,,0,2)</f>
        <v>Bonahaven</v>
      </c>
      <c r="D4008" t="s">
        <v>1054</v>
      </c>
      <c r="E4008" t="s">
        <v>1086</v>
      </c>
      <c r="J4008" s="13">
        <v>650</v>
      </c>
      <c r="K4008" s="13">
        <v>70</v>
      </c>
      <c r="L4008" s="16"/>
      <c r="M4008" t="s">
        <v>583</v>
      </c>
      <c r="P4008" t="s">
        <v>243</v>
      </c>
      <c r="Q4008">
        <v>-4.2</v>
      </c>
      <c r="V4008">
        <v>1</v>
      </c>
      <c r="W4008" t="s">
        <v>1371</v>
      </c>
      <c r="X4008" t="s">
        <v>1384</v>
      </c>
    </row>
    <row r="4009" spans="1:24" x14ac:dyDescent="0.3">
      <c r="A4009">
        <v>4760</v>
      </c>
      <c r="B4009" s="15" t="s">
        <v>676</v>
      </c>
      <c r="C4009" t="str">
        <f>_xlfn.XLOOKUP($B4009, STANDARDS!$A:$A, STANDARDS!$B:$B,,0,2)</f>
        <v>Bonahaven</v>
      </c>
      <c r="D4009" t="s">
        <v>1054</v>
      </c>
      <c r="E4009" t="s">
        <v>1086</v>
      </c>
      <c r="J4009" s="13">
        <v>650</v>
      </c>
      <c r="K4009" s="13">
        <v>70</v>
      </c>
      <c r="L4009" s="16"/>
      <c r="M4009" t="s">
        <v>583</v>
      </c>
      <c r="P4009" t="s">
        <v>243</v>
      </c>
      <c r="Q4009">
        <v>-4.5999999999999996</v>
      </c>
      <c r="V4009">
        <v>1</v>
      </c>
      <c r="W4009" t="s">
        <v>1371</v>
      </c>
      <c r="X4009" t="s">
        <v>1384</v>
      </c>
    </row>
    <row r="4010" spans="1:24" x14ac:dyDescent="0.3">
      <c r="A4010">
        <v>4761</v>
      </c>
      <c r="B4010" s="15" t="s">
        <v>676</v>
      </c>
      <c r="C4010" t="str">
        <f>_xlfn.XLOOKUP($B4010, STANDARDS!$A:$A, STANDARDS!$B:$B,,0,2)</f>
        <v>Bonahaven</v>
      </c>
      <c r="D4010" t="s">
        <v>1054</v>
      </c>
      <c r="E4010" t="s">
        <v>1086</v>
      </c>
      <c r="J4010" s="13">
        <v>650</v>
      </c>
      <c r="K4010" s="13">
        <v>70</v>
      </c>
      <c r="L4010" s="16"/>
      <c r="M4010" t="s">
        <v>583</v>
      </c>
      <c r="P4010" t="s">
        <v>243</v>
      </c>
      <c r="Q4010">
        <v>-3.8</v>
      </c>
      <c r="V4010">
        <v>1</v>
      </c>
      <c r="W4010" t="s">
        <v>1371</v>
      </c>
      <c r="X4010" t="s">
        <v>1384</v>
      </c>
    </row>
    <row r="4011" spans="1:24" x14ac:dyDescent="0.3">
      <c r="A4011">
        <v>4762</v>
      </c>
      <c r="B4011" s="15" t="s">
        <v>676</v>
      </c>
      <c r="C4011" t="str">
        <f>_xlfn.XLOOKUP($B4011, STANDARDS!$A:$A, STANDARDS!$B:$B,,0,2)</f>
        <v>Bonahaven</v>
      </c>
      <c r="D4011" t="s">
        <v>1054</v>
      </c>
      <c r="E4011" t="s">
        <v>1086</v>
      </c>
      <c r="J4011" s="13">
        <v>650</v>
      </c>
      <c r="K4011" s="13">
        <v>70</v>
      </c>
      <c r="L4011" s="16"/>
      <c r="M4011" t="s">
        <v>583</v>
      </c>
      <c r="P4011" t="s">
        <v>243</v>
      </c>
      <c r="Q4011">
        <v>-3.8</v>
      </c>
      <c r="V4011">
        <v>1</v>
      </c>
      <c r="W4011" t="s">
        <v>1371</v>
      </c>
      <c r="X4011" t="s">
        <v>1384</v>
      </c>
    </row>
    <row r="4012" spans="1:24" x14ac:dyDescent="0.3">
      <c r="A4012">
        <v>4763</v>
      </c>
      <c r="B4012" s="15" t="s">
        <v>676</v>
      </c>
      <c r="C4012" t="str">
        <f>_xlfn.XLOOKUP($B4012, STANDARDS!$A:$A, STANDARDS!$B:$B,,0,2)</f>
        <v>Bonahaven</v>
      </c>
      <c r="D4012" t="s">
        <v>1054</v>
      </c>
      <c r="E4012" t="s">
        <v>1086</v>
      </c>
      <c r="J4012" s="13">
        <v>650</v>
      </c>
      <c r="K4012" s="13">
        <v>70</v>
      </c>
      <c r="L4012" s="16"/>
      <c r="M4012" t="s">
        <v>583</v>
      </c>
      <c r="P4012" t="s">
        <v>243</v>
      </c>
      <c r="Q4012">
        <v>-2.8</v>
      </c>
      <c r="V4012">
        <v>1</v>
      </c>
      <c r="W4012" t="s">
        <v>1371</v>
      </c>
      <c r="X4012" t="s">
        <v>1384</v>
      </c>
    </row>
    <row r="4013" spans="1:24" x14ac:dyDescent="0.3">
      <c r="A4013">
        <v>4764</v>
      </c>
      <c r="B4013" s="15" t="s">
        <v>676</v>
      </c>
      <c r="C4013" t="str">
        <f>_xlfn.XLOOKUP($B4013, STANDARDS!$A:$A, STANDARDS!$B:$B,,0,2)</f>
        <v>Bonahaven</v>
      </c>
      <c r="D4013" t="s">
        <v>1054</v>
      </c>
      <c r="E4013" t="s">
        <v>1086</v>
      </c>
      <c r="J4013" s="13">
        <v>650</v>
      </c>
      <c r="K4013" s="13">
        <v>70</v>
      </c>
      <c r="L4013" s="16"/>
      <c r="M4013" t="s">
        <v>583</v>
      </c>
      <c r="P4013" t="s">
        <v>243</v>
      </c>
      <c r="Q4013">
        <v>-3.5</v>
      </c>
      <c r="V4013">
        <v>1</v>
      </c>
      <c r="W4013" t="s">
        <v>1371</v>
      </c>
      <c r="X4013" t="s">
        <v>1384</v>
      </c>
    </row>
    <row r="4014" spans="1:24" x14ac:dyDescent="0.3">
      <c r="A4014">
        <v>4765</v>
      </c>
      <c r="B4014" s="15" t="s">
        <v>676</v>
      </c>
      <c r="C4014" t="str">
        <f>_xlfn.XLOOKUP($B4014, STANDARDS!$A:$A, STANDARDS!$B:$B,,0,2)</f>
        <v>Bonahaven</v>
      </c>
      <c r="D4014" t="s">
        <v>1054</v>
      </c>
      <c r="E4014" t="s">
        <v>1086</v>
      </c>
      <c r="J4014" s="13">
        <v>650</v>
      </c>
      <c r="K4014" s="13">
        <v>70</v>
      </c>
      <c r="L4014" s="16"/>
      <c r="M4014" t="s">
        <v>583</v>
      </c>
      <c r="P4014" t="s">
        <v>243</v>
      </c>
      <c r="Q4014">
        <v>-2</v>
      </c>
      <c r="V4014">
        <v>1</v>
      </c>
      <c r="W4014" t="s">
        <v>1371</v>
      </c>
      <c r="X4014" t="s">
        <v>1384</v>
      </c>
    </row>
    <row r="4015" spans="1:24" x14ac:dyDescent="0.3">
      <c r="A4015">
        <v>4766</v>
      </c>
      <c r="B4015" s="15" t="s">
        <v>676</v>
      </c>
      <c r="C4015" t="str">
        <f>_xlfn.XLOOKUP($B4015, STANDARDS!$A:$A, STANDARDS!$B:$B,,0,2)</f>
        <v>Bonahaven</v>
      </c>
      <c r="D4015" t="s">
        <v>1054</v>
      </c>
      <c r="E4015" t="s">
        <v>1086</v>
      </c>
      <c r="J4015" s="13">
        <v>650</v>
      </c>
      <c r="K4015" s="13">
        <v>70</v>
      </c>
      <c r="L4015" s="16"/>
      <c r="M4015" t="s">
        <v>583</v>
      </c>
      <c r="P4015" t="s">
        <v>243</v>
      </c>
      <c r="Q4015">
        <v>4.5</v>
      </c>
      <c r="V4015">
        <v>1</v>
      </c>
      <c r="W4015" t="s">
        <v>1371</v>
      </c>
      <c r="X4015" t="s">
        <v>1384</v>
      </c>
    </row>
    <row r="4016" spans="1:24" x14ac:dyDescent="0.3">
      <c r="A4016">
        <v>4767</v>
      </c>
      <c r="B4016" s="15" t="s">
        <v>676</v>
      </c>
      <c r="C4016" t="str">
        <f>_xlfn.XLOOKUP($B4016, STANDARDS!$A:$A, STANDARDS!$B:$B,,0,2)</f>
        <v>Bonahaven</v>
      </c>
      <c r="D4016" t="s">
        <v>1054</v>
      </c>
      <c r="E4016" t="s">
        <v>1086</v>
      </c>
      <c r="J4016" s="13">
        <v>700</v>
      </c>
      <c r="K4016" s="13">
        <v>110</v>
      </c>
      <c r="L4016" s="16"/>
      <c r="M4016" t="s">
        <v>583</v>
      </c>
      <c r="P4016" t="s">
        <v>243</v>
      </c>
      <c r="Q4016">
        <v>-4.7</v>
      </c>
      <c r="V4016">
        <v>1</v>
      </c>
      <c r="W4016" t="s">
        <v>1371</v>
      </c>
      <c r="X4016" t="s">
        <v>1384</v>
      </c>
    </row>
    <row r="4017" spans="1:24" x14ac:dyDescent="0.3">
      <c r="A4017">
        <v>4768</v>
      </c>
      <c r="B4017" s="15" t="s">
        <v>676</v>
      </c>
      <c r="C4017" t="str">
        <f>_xlfn.XLOOKUP($B4017, STANDARDS!$A:$A, STANDARDS!$B:$B,,0,2)</f>
        <v>Bonahaven</v>
      </c>
      <c r="D4017" t="s">
        <v>1054</v>
      </c>
      <c r="E4017" t="s">
        <v>1086</v>
      </c>
      <c r="J4017" s="13">
        <v>700</v>
      </c>
      <c r="K4017" s="13">
        <v>110</v>
      </c>
      <c r="L4017" s="16"/>
      <c r="M4017" t="s">
        <v>583</v>
      </c>
      <c r="P4017" t="s">
        <v>243</v>
      </c>
      <c r="Q4017">
        <v>10</v>
      </c>
      <c r="V4017">
        <v>1</v>
      </c>
      <c r="W4017" t="s">
        <v>1371</v>
      </c>
      <c r="X4017" t="s">
        <v>1384</v>
      </c>
    </row>
    <row r="4018" spans="1:24" x14ac:dyDescent="0.3">
      <c r="A4018">
        <v>4769</v>
      </c>
      <c r="B4018" s="15" t="s">
        <v>676</v>
      </c>
      <c r="C4018" t="str">
        <f>_xlfn.XLOOKUP($B4018, STANDARDS!$A:$A, STANDARDS!$B:$B,,0,2)</f>
        <v>Bonahaven</v>
      </c>
      <c r="D4018" t="s">
        <v>1054</v>
      </c>
      <c r="E4018" t="s">
        <v>1086</v>
      </c>
      <c r="J4018" s="13">
        <v>700</v>
      </c>
      <c r="K4018" s="13">
        <v>110</v>
      </c>
      <c r="L4018" s="16"/>
      <c r="M4018" t="s">
        <v>583</v>
      </c>
      <c r="P4018" t="s">
        <v>243</v>
      </c>
      <c r="Q4018">
        <v>-5.0999999999999996</v>
      </c>
      <c r="V4018">
        <v>1</v>
      </c>
      <c r="W4018" t="s">
        <v>1371</v>
      </c>
      <c r="X4018" t="s">
        <v>1384</v>
      </c>
    </row>
    <row r="4019" spans="1:24" x14ac:dyDescent="0.3">
      <c r="A4019">
        <v>4770</v>
      </c>
      <c r="B4019" s="15" t="s">
        <v>676</v>
      </c>
      <c r="C4019" t="str">
        <f>_xlfn.XLOOKUP($B4019, STANDARDS!$A:$A, STANDARDS!$B:$B,,0,2)</f>
        <v>Bonahaven</v>
      </c>
      <c r="D4019" t="s">
        <v>1054</v>
      </c>
      <c r="E4019" t="s">
        <v>1086</v>
      </c>
      <c r="J4019" s="13">
        <v>700</v>
      </c>
      <c r="K4019" s="13">
        <v>110</v>
      </c>
      <c r="L4019" s="16"/>
      <c r="M4019" t="s">
        <v>583</v>
      </c>
      <c r="P4019" t="s">
        <v>243</v>
      </c>
      <c r="Q4019">
        <v>11</v>
      </c>
      <c r="V4019">
        <v>1</v>
      </c>
      <c r="W4019" t="s">
        <v>1371</v>
      </c>
      <c r="X4019" t="s">
        <v>1384</v>
      </c>
    </row>
    <row r="4020" spans="1:24" x14ac:dyDescent="0.3">
      <c r="A4020">
        <v>4771</v>
      </c>
      <c r="B4020" s="15" t="s">
        <v>676</v>
      </c>
      <c r="C4020" t="str">
        <f>_xlfn.XLOOKUP($B4020, STANDARDS!$A:$A, STANDARDS!$B:$B,,0,2)</f>
        <v>Bonahaven</v>
      </c>
      <c r="D4020" t="s">
        <v>1054</v>
      </c>
      <c r="E4020" t="s">
        <v>1086</v>
      </c>
      <c r="J4020" s="13">
        <v>700</v>
      </c>
      <c r="K4020" s="13">
        <v>110</v>
      </c>
      <c r="L4020" s="16"/>
      <c r="M4020" t="s">
        <v>583</v>
      </c>
      <c r="P4020" t="s">
        <v>243</v>
      </c>
      <c r="Q4020">
        <v>11</v>
      </c>
      <c r="V4020">
        <v>1</v>
      </c>
      <c r="W4020" t="s">
        <v>1371</v>
      </c>
      <c r="X4020" t="s">
        <v>1384</v>
      </c>
    </row>
    <row r="4021" spans="1:24" x14ac:dyDescent="0.3">
      <c r="A4021">
        <v>4772</v>
      </c>
      <c r="B4021" s="15" t="s">
        <v>676</v>
      </c>
      <c r="C4021" t="str">
        <f>_xlfn.XLOOKUP($B4021, STANDARDS!$A:$A, STANDARDS!$B:$B,,0,2)</f>
        <v>Bonahaven</v>
      </c>
      <c r="D4021" t="s">
        <v>1054</v>
      </c>
      <c r="E4021" t="s">
        <v>1086</v>
      </c>
      <c r="J4021" s="13">
        <v>700</v>
      </c>
      <c r="K4021" s="13">
        <v>110</v>
      </c>
      <c r="L4021" s="16"/>
      <c r="M4021" t="s">
        <v>583</v>
      </c>
      <c r="P4021" t="s">
        <v>243</v>
      </c>
      <c r="Q4021">
        <v>11.7</v>
      </c>
      <c r="V4021">
        <v>1</v>
      </c>
      <c r="W4021" t="s">
        <v>1371</v>
      </c>
      <c r="X4021" t="s">
        <v>1384</v>
      </c>
    </row>
    <row r="4022" spans="1:24" x14ac:dyDescent="0.3">
      <c r="A4022">
        <v>4773</v>
      </c>
      <c r="B4022" s="15" t="s">
        <v>676</v>
      </c>
      <c r="C4022" t="str">
        <f>_xlfn.XLOOKUP($B4022, STANDARDS!$A:$A, STANDARDS!$B:$B,,0,2)</f>
        <v>Bonahaven</v>
      </c>
      <c r="D4022" t="s">
        <v>1054</v>
      </c>
      <c r="E4022" t="s">
        <v>1086</v>
      </c>
      <c r="J4022" s="13">
        <v>700</v>
      </c>
      <c r="K4022" s="13">
        <v>110</v>
      </c>
      <c r="L4022" s="16"/>
      <c r="M4022" t="s">
        <v>583</v>
      </c>
      <c r="P4022" t="s">
        <v>243</v>
      </c>
      <c r="Q4022">
        <v>-5.2</v>
      </c>
      <c r="V4022">
        <v>1</v>
      </c>
      <c r="W4022" t="s">
        <v>1371</v>
      </c>
      <c r="X4022" t="s">
        <v>1384</v>
      </c>
    </row>
    <row r="4023" spans="1:24" x14ac:dyDescent="0.3">
      <c r="A4023">
        <v>4774</v>
      </c>
      <c r="B4023" s="15" t="s">
        <v>676</v>
      </c>
      <c r="C4023" t="str">
        <f>_xlfn.XLOOKUP($B4023, STANDARDS!$A:$A, STANDARDS!$B:$B,,0,2)</f>
        <v>Bonahaven</v>
      </c>
      <c r="D4023" t="s">
        <v>1054</v>
      </c>
      <c r="E4023" t="s">
        <v>1086</v>
      </c>
      <c r="J4023" s="13">
        <v>700</v>
      </c>
      <c r="K4023" s="13">
        <v>110</v>
      </c>
      <c r="L4023" s="16"/>
      <c r="M4023" t="s">
        <v>583</v>
      </c>
      <c r="P4023" t="s">
        <v>243</v>
      </c>
      <c r="Q4023">
        <v>10.8</v>
      </c>
      <c r="V4023">
        <v>1</v>
      </c>
      <c r="W4023" t="s">
        <v>1371</v>
      </c>
      <c r="X4023" t="s">
        <v>1384</v>
      </c>
    </row>
    <row r="4024" spans="1:24" x14ac:dyDescent="0.3">
      <c r="A4024">
        <v>4775</v>
      </c>
      <c r="B4024" s="15" t="s">
        <v>677</v>
      </c>
      <c r="C4024" t="str">
        <f>_xlfn.XLOOKUP($B4024, STANDARDS!$A:$A, STANDARDS!$B:$B,,0,2)</f>
        <v>Mullach Dubh</v>
      </c>
      <c r="D4024" t="s">
        <v>1054</v>
      </c>
      <c r="E4024" t="s">
        <v>1086</v>
      </c>
      <c r="J4024" s="13">
        <v>750</v>
      </c>
      <c r="K4024" s="13">
        <v>100</v>
      </c>
      <c r="L4024" s="16"/>
      <c r="M4024" t="s">
        <v>1335</v>
      </c>
      <c r="P4024" t="s">
        <v>243</v>
      </c>
      <c r="Q4024">
        <v>5.3</v>
      </c>
      <c r="V4024">
        <v>1</v>
      </c>
      <c r="W4024" t="s">
        <v>1371</v>
      </c>
      <c r="X4024" t="s">
        <v>1384</v>
      </c>
    </row>
    <row r="4025" spans="1:24" x14ac:dyDescent="0.3">
      <c r="A4025">
        <v>4776</v>
      </c>
      <c r="B4025" s="15" t="s">
        <v>678</v>
      </c>
      <c r="C4025" t="str">
        <f>_xlfn.XLOOKUP($B4025, STANDARDS!$A:$A, STANDARDS!$B:$B,,0,2)</f>
        <v>Ballygrant</v>
      </c>
      <c r="D4025" t="s">
        <v>1054</v>
      </c>
      <c r="E4025" t="s">
        <v>1086</v>
      </c>
      <c r="J4025" s="13">
        <v>750</v>
      </c>
      <c r="K4025" s="13">
        <v>100</v>
      </c>
      <c r="L4025" s="16"/>
      <c r="M4025" t="s">
        <v>1335</v>
      </c>
      <c r="P4025" t="s">
        <v>243</v>
      </c>
      <c r="Q4025">
        <v>2.7</v>
      </c>
      <c r="V4025">
        <v>1</v>
      </c>
      <c r="W4025" t="s">
        <v>1371</v>
      </c>
      <c r="X4025" t="s">
        <v>1384</v>
      </c>
    </row>
    <row r="4026" spans="1:24" x14ac:dyDescent="0.3">
      <c r="A4026">
        <v>4777</v>
      </c>
      <c r="B4026" s="15" t="s">
        <v>679</v>
      </c>
      <c r="C4026" t="str">
        <f>_xlfn.XLOOKUP($B4026, STANDARDS!$A:$A, STANDARDS!$B:$B,,0,2)</f>
        <v>Lossit</v>
      </c>
      <c r="D4026" t="s">
        <v>1054</v>
      </c>
      <c r="E4026" t="s">
        <v>1086</v>
      </c>
      <c r="J4026" s="13">
        <v>750</v>
      </c>
      <c r="K4026" s="13">
        <v>100</v>
      </c>
      <c r="L4026" s="16"/>
      <c r="M4026" t="s">
        <v>1335</v>
      </c>
      <c r="P4026" t="s">
        <v>243</v>
      </c>
      <c r="Q4026">
        <v>1.9</v>
      </c>
      <c r="V4026">
        <v>1</v>
      </c>
      <c r="W4026" t="s">
        <v>1371</v>
      </c>
      <c r="X4026" t="s">
        <v>1384</v>
      </c>
    </row>
    <row r="4027" spans="1:24" x14ac:dyDescent="0.3">
      <c r="A4027">
        <v>4778</v>
      </c>
      <c r="B4027" s="15" t="s">
        <v>678</v>
      </c>
      <c r="C4027" t="str">
        <f>_xlfn.XLOOKUP($B4027, STANDARDS!$A:$A, STANDARDS!$B:$B,,0,2)</f>
        <v>Ballygrant</v>
      </c>
      <c r="D4027" t="s">
        <v>1054</v>
      </c>
      <c r="E4027" t="s">
        <v>1086</v>
      </c>
      <c r="J4027" s="13">
        <v>750</v>
      </c>
      <c r="K4027" s="13">
        <v>100</v>
      </c>
      <c r="L4027" s="16"/>
      <c r="M4027" t="s">
        <v>1335</v>
      </c>
      <c r="P4027" t="s">
        <v>243</v>
      </c>
      <c r="Q4027">
        <v>3.4</v>
      </c>
      <c r="V4027">
        <v>1</v>
      </c>
      <c r="W4027" t="s">
        <v>1371</v>
      </c>
      <c r="X4027" t="s">
        <v>1384</v>
      </c>
    </row>
    <row r="4028" spans="1:24" x14ac:dyDescent="0.3">
      <c r="A4028">
        <v>4779</v>
      </c>
      <c r="B4028" s="15" t="s">
        <v>678</v>
      </c>
      <c r="C4028" t="str">
        <f>_xlfn.XLOOKUP($B4028, STANDARDS!$A:$A, STANDARDS!$B:$B,,0,2)</f>
        <v>Ballygrant</v>
      </c>
      <c r="D4028" t="s">
        <v>1054</v>
      </c>
      <c r="E4028" t="s">
        <v>1086</v>
      </c>
      <c r="J4028" s="13">
        <v>750</v>
      </c>
      <c r="K4028" s="13">
        <v>100</v>
      </c>
      <c r="L4028" s="16"/>
      <c r="M4028" t="s">
        <v>1335</v>
      </c>
      <c r="P4028" t="s">
        <v>243</v>
      </c>
      <c r="Q4028">
        <v>3.9</v>
      </c>
      <c r="V4028">
        <v>1</v>
      </c>
      <c r="W4028" t="s">
        <v>1371</v>
      </c>
      <c r="X4028" t="s">
        <v>1384</v>
      </c>
    </row>
    <row r="4029" spans="1:24" x14ac:dyDescent="0.3">
      <c r="A4029">
        <v>4780</v>
      </c>
      <c r="B4029" s="15" t="s">
        <v>678</v>
      </c>
      <c r="C4029" t="str">
        <f>_xlfn.XLOOKUP($B4029, STANDARDS!$A:$A, STANDARDS!$B:$B,,0,2)</f>
        <v>Ballygrant</v>
      </c>
      <c r="D4029" t="s">
        <v>1054</v>
      </c>
      <c r="E4029" t="s">
        <v>1086</v>
      </c>
      <c r="J4029" s="13">
        <v>750</v>
      </c>
      <c r="K4029" s="13">
        <v>100</v>
      </c>
      <c r="L4029" s="16"/>
      <c r="M4029" t="s">
        <v>1335</v>
      </c>
      <c r="P4029" t="s">
        <v>243</v>
      </c>
      <c r="Q4029">
        <v>4.3</v>
      </c>
      <c r="V4029">
        <v>1</v>
      </c>
      <c r="W4029" t="s">
        <v>1371</v>
      </c>
      <c r="X4029" t="s">
        <v>1384</v>
      </c>
    </row>
    <row r="4030" spans="1:24" x14ac:dyDescent="0.3">
      <c r="A4030">
        <v>4781</v>
      </c>
      <c r="B4030" s="15" t="s">
        <v>678</v>
      </c>
      <c r="C4030" t="str">
        <f>_xlfn.XLOOKUP($B4030, STANDARDS!$A:$A, STANDARDS!$B:$B,,0,2)</f>
        <v>Ballygrant</v>
      </c>
      <c r="D4030" t="s">
        <v>1054</v>
      </c>
      <c r="E4030" t="s">
        <v>1086</v>
      </c>
      <c r="J4030" s="13">
        <v>750</v>
      </c>
      <c r="K4030" s="13">
        <v>100</v>
      </c>
      <c r="L4030" s="16"/>
      <c r="M4030" t="s">
        <v>1335</v>
      </c>
      <c r="P4030" t="s">
        <v>243</v>
      </c>
      <c r="Q4030">
        <v>4.4000000000000004</v>
      </c>
      <c r="V4030">
        <v>1</v>
      </c>
      <c r="W4030" t="s">
        <v>1371</v>
      </c>
      <c r="X4030" t="s">
        <v>1384</v>
      </c>
    </row>
    <row r="4031" spans="1:24" x14ac:dyDescent="0.3">
      <c r="A4031">
        <v>4782</v>
      </c>
      <c r="B4031" s="15" t="s">
        <v>678</v>
      </c>
      <c r="C4031" t="str">
        <f>_xlfn.XLOOKUP($B4031, STANDARDS!$A:$A, STANDARDS!$B:$B,,0,2)</f>
        <v>Ballygrant</v>
      </c>
      <c r="D4031" t="s">
        <v>1054</v>
      </c>
      <c r="E4031" t="s">
        <v>1086</v>
      </c>
      <c r="J4031" s="13">
        <v>750</v>
      </c>
      <c r="K4031" s="13">
        <v>100</v>
      </c>
      <c r="L4031" s="16"/>
      <c r="M4031" t="s">
        <v>1335</v>
      </c>
      <c r="P4031" t="s">
        <v>243</v>
      </c>
      <c r="Q4031">
        <v>4.2</v>
      </c>
      <c r="V4031">
        <v>1</v>
      </c>
      <c r="W4031" t="s">
        <v>1371</v>
      </c>
      <c r="X4031" t="s">
        <v>1384</v>
      </c>
    </row>
    <row r="4032" spans="1:24" x14ac:dyDescent="0.3">
      <c r="A4032">
        <v>4783</v>
      </c>
      <c r="B4032" s="15" t="s">
        <v>678</v>
      </c>
      <c r="C4032" t="str">
        <f>_xlfn.XLOOKUP($B4032, STANDARDS!$A:$A, STANDARDS!$B:$B,,0,2)</f>
        <v>Ballygrant</v>
      </c>
      <c r="D4032" t="s">
        <v>1054</v>
      </c>
      <c r="E4032" t="s">
        <v>1086</v>
      </c>
      <c r="J4032" s="13">
        <v>750</v>
      </c>
      <c r="K4032" s="13">
        <v>100</v>
      </c>
      <c r="L4032" s="16"/>
      <c r="M4032" t="s">
        <v>1335</v>
      </c>
      <c r="P4032" t="s">
        <v>243</v>
      </c>
      <c r="Q4032">
        <v>4.0999999999999996</v>
      </c>
      <c r="V4032">
        <v>1</v>
      </c>
      <c r="W4032" t="s">
        <v>1371</v>
      </c>
      <c r="X4032" t="s">
        <v>1384</v>
      </c>
    </row>
    <row r="4033" spans="1:24" x14ac:dyDescent="0.3">
      <c r="A4033">
        <v>4784</v>
      </c>
      <c r="B4033" s="15" t="s">
        <v>678</v>
      </c>
      <c r="C4033" t="str">
        <f>_xlfn.XLOOKUP($B4033, STANDARDS!$A:$A, STANDARDS!$B:$B,,0,2)</f>
        <v>Ballygrant</v>
      </c>
      <c r="D4033" t="s">
        <v>1054</v>
      </c>
      <c r="E4033" t="s">
        <v>1086</v>
      </c>
      <c r="J4033" s="13">
        <v>750</v>
      </c>
      <c r="K4033" s="13">
        <v>100</v>
      </c>
      <c r="L4033" s="16"/>
      <c r="M4033" t="s">
        <v>1335</v>
      </c>
      <c r="P4033" t="s">
        <v>243</v>
      </c>
      <c r="Q4033">
        <v>3.7</v>
      </c>
      <c r="V4033">
        <v>1</v>
      </c>
      <c r="W4033" t="s">
        <v>1371</v>
      </c>
      <c r="X4033" t="s">
        <v>1384</v>
      </c>
    </row>
    <row r="4034" spans="1:24" x14ac:dyDescent="0.3">
      <c r="A4034">
        <v>4785</v>
      </c>
      <c r="B4034" s="15" t="s">
        <v>678</v>
      </c>
      <c r="C4034" t="str">
        <f>_xlfn.XLOOKUP($B4034, STANDARDS!$A:$A, STANDARDS!$B:$B,,0,2)</f>
        <v>Ballygrant</v>
      </c>
      <c r="D4034" t="s">
        <v>1054</v>
      </c>
      <c r="E4034" t="s">
        <v>1086</v>
      </c>
      <c r="J4034" s="13">
        <v>750</v>
      </c>
      <c r="K4034" s="13">
        <v>100</v>
      </c>
      <c r="L4034" s="16"/>
      <c r="M4034" t="s">
        <v>1335</v>
      </c>
      <c r="P4034" t="s">
        <v>243</v>
      </c>
      <c r="Q4034">
        <v>4.3</v>
      </c>
      <c r="V4034">
        <v>1</v>
      </c>
      <c r="W4034" t="s">
        <v>1371</v>
      </c>
      <c r="X4034" t="s">
        <v>1384</v>
      </c>
    </row>
    <row r="4035" spans="1:24" x14ac:dyDescent="0.3">
      <c r="A4035">
        <v>4786</v>
      </c>
      <c r="B4035" s="15" t="s">
        <v>678</v>
      </c>
      <c r="C4035" t="str">
        <f>_xlfn.XLOOKUP($B4035, STANDARDS!$A:$A, STANDARDS!$B:$B,,0,2)</f>
        <v>Ballygrant</v>
      </c>
      <c r="D4035" t="s">
        <v>1054</v>
      </c>
      <c r="E4035" t="s">
        <v>1086</v>
      </c>
      <c r="J4035" s="13">
        <v>750</v>
      </c>
      <c r="K4035" s="13">
        <v>100</v>
      </c>
      <c r="L4035" s="16"/>
      <c r="M4035" t="s">
        <v>1335</v>
      </c>
      <c r="P4035" t="s">
        <v>243</v>
      </c>
      <c r="Q4035">
        <v>5</v>
      </c>
      <c r="V4035">
        <v>1</v>
      </c>
      <c r="W4035" t="s">
        <v>1371</v>
      </c>
      <c r="X4035" t="s">
        <v>1384</v>
      </c>
    </row>
    <row r="4036" spans="1:24" x14ac:dyDescent="0.3">
      <c r="A4036">
        <v>4787</v>
      </c>
      <c r="B4036" s="15" t="s">
        <v>678</v>
      </c>
      <c r="C4036" t="str">
        <f>_xlfn.XLOOKUP($B4036, STANDARDS!$A:$A, STANDARDS!$B:$B,,0,2)</f>
        <v>Ballygrant</v>
      </c>
      <c r="D4036" t="s">
        <v>1054</v>
      </c>
      <c r="E4036" t="s">
        <v>1086</v>
      </c>
      <c r="J4036" s="13">
        <v>750</v>
      </c>
      <c r="K4036" s="13">
        <v>100</v>
      </c>
      <c r="L4036" s="16"/>
      <c r="M4036" t="s">
        <v>1335</v>
      </c>
      <c r="P4036" t="s">
        <v>243</v>
      </c>
      <c r="Q4036">
        <v>3.9</v>
      </c>
      <c r="V4036">
        <v>1</v>
      </c>
      <c r="W4036" t="s">
        <v>1371</v>
      </c>
      <c r="X4036" t="s">
        <v>1384</v>
      </c>
    </row>
    <row r="4037" spans="1:24" x14ac:dyDescent="0.3">
      <c r="A4037">
        <v>4788</v>
      </c>
      <c r="B4037" s="15" t="s">
        <v>678</v>
      </c>
      <c r="C4037" t="str">
        <f>_xlfn.XLOOKUP($B4037, STANDARDS!$A:$A, STANDARDS!$B:$B,,0,2)</f>
        <v>Ballygrant</v>
      </c>
      <c r="D4037" t="s">
        <v>1054</v>
      </c>
      <c r="E4037" t="s">
        <v>1086</v>
      </c>
      <c r="J4037" s="13">
        <v>750</v>
      </c>
      <c r="K4037" s="13">
        <v>100</v>
      </c>
      <c r="L4037" s="16"/>
      <c r="M4037" t="s">
        <v>1335</v>
      </c>
      <c r="P4037" t="s">
        <v>243</v>
      </c>
      <c r="Q4037">
        <v>4.3</v>
      </c>
      <c r="V4037">
        <v>1</v>
      </c>
      <c r="W4037" t="s">
        <v>1371</v>
      </c>
      <c r="X4037" t="s">
        <v>1384</v>
      </c>
    </row>
    <row r="4038" spans="1:24" x14ac:dyDescent="0.3">
      <c r="A4038">
        <v>4789</v>
      </c>
      <c r="B4038" s="15" t="s">
        <v>678</v>
      </c>
      <c r="C4038" t="str">
        <f>_xlfn.XLOOKUP($B4038, STANDARDS!$A:$A, STANDARDS!$B:$B,,0,2)</f>
        <v>Ballygrant</v>
      </c>
      <c r="D4038" t="s">
        <v>1054</v>
      </c>
      <c r="E4038" t="s">
        <v>1086</v>
      </c>
      <c r="J4038" s="13">
        <v>750</v>
      </c>
      <c r="K4038" s="13">
        <v>100</v>
      </c>
      <c r="L4038" s="16"/>
      <c r="M4038" t="s">
        <v>1335</v>
      </c>
      <c r="P4038" t="s">
        <v>243</v>
      </c>
      <c r="Q4038">
        <v>4.4000000000000004</v>
      </c>
      <c r="V4038">
        <v>1</v>
      </c>
      <c r="W4038" t="s">
        <v>1371</v>
      </c>
      <c r="X4038" t="s">
        <v>1384</v>
      </c>
    </row>
    <row r="4039" spans="1:24" x14ac:dyDescent="0.3">
      <c r="A4039">
        <v>4790</v>
      </c>
      <c r="B4039" s="15" t="s">
        <v>678</v>
      </c>
      <c r="C4039" t="str">
        <f>_xlfn.XLOOKUP($B4039, STANDARDS!$A:$A, STANDARDS!$B:$B,,0,2)</f>
        <v>Ballygrant</v>
      </c>
      <c r="D4039" t="s">
        <v>1054</v>
      </c>
      <c r="E4039" t="s">
        <v>1086</v>
      </c>
      <c r="J4039" s="13">
        <v>750</v>
      </c>
      <c r="K4039" s="13">
        <v>100</v>
      </c>
      <c r="L4039" s="16"/>
      <c r="M4039" t="s">
        <v>1335</v>
      </c>
      <c r="P4039" t="s">
        <v>243</v>
      </c>
      <c r="Q4039">
        <v>4.5999999999999996</v>
      </c>
      <c r="V4039">
        <v>1</v>
      </c>
      <c r="W4039" t="s">
        <v>1371</v>
      </c>
      <c r="X4039" t="s">
        <v>1384</v>
      </c>
    </row>
    <row r="4040" spans="1:24" x14ac:dyDescent="0.3">
      <c r="A4040">
        <v>4791</v>
      </c>
      <c r="B4040" s="15" t="s">
        <v>678</v>
      </c>
      <c r="C4040" t="str">
        <f>_xlfn.XLOOKUP($B4040, STANDARDS!$A:$A, STANDARDS!$B:$B,,0,2)</f>
        <v>Ballygrant</v>
      </c>
      <c r="D4040" t="s">
        <v>1054</v>
      </c>
      <c r="E4040" t="s">
        <v>1086</v>
      </c>
      <c r="J4040" s="13">
        <v>750</v>
      </c>
      <c r="K4040" s="13">
        <v>100</v>
      </c>
      <c r="L4040" s="16"/>
      <c r="M4040" t="s">
        <v>1335</v>
      </c>
      <c r="P4040" t="s">
        <v>243</v>
      </c>
      <c r="Q4040">
        <v>3.6</v>
      </c>
      <c r="V4040">
        <v>1</v>
      </c>
      <c r="W4040" t="s">
        <v>1371</v>
      </c>
      <c r="X4040" t="s">
        <v>1384</v>
      </c>
    </row>
    <row r="4041" spans="1:24" x14ac:dyDescent="0.3">
      <c r="A4041">
        <v>4792</v>
      </c>
      <c r="B4041" s="15" t="s">
        <v>678</v>
      </c>
      <c r="C4041" t="str">
        <f>_xlfn.XLOOKUP($B4041, STANDARDS!$A:$A, STANDARDS!$B:$B,,0,2)</f>
        <v>Ballygrant</v>
      </c>
      <c r="D4041" t="s">
        <v>1054</v>
      </c>
      <c r="E4041" t="s">
        <v>1086</v>
      </c>
      <c r="J4041" s="13">
        <v>750</v>
      </c>
      <c r="K4041" s="13">
        <v>100</v>
      </c>
      <c r="L4041" s="16"/>
      <c r="M4041" t="s">
        <v>1335</v>
      </c>
      <c r="P4041" t="s">
        <v>243</v>
      </c>
      <c r="Q4041">
        <v>4.9000000000000004</v>
      </c>
      <c r="V4041">
        <v>1</v>
      </c>
      <c r="W4041" t="s">
        <v>1371</v>
      </c>
      <c r="X4041" t="s">
        <v>1384</v>
      </c>
    </row>
    <row r="4042" spans="1:24" x14ac:dyDescent="0.3">
      <c r="A4042">
        <v>4793</v>
      </c>
      <c r="B4042" s="15" t="s">
        <v>678</v>
      </c>
      <c r="C4042" t="str">
        <f>_xlfn.XLOOKUP($B4042, STANDARDS!$A:$A, STANDARDS!$B:$B,,0,2)</f>
        <v>Ballygrant</v>
      </c>
      <c r="D4042" t="s">
        <v>1054</v>
      </c>
      <c r="E4042" t="s">
        <v>1086</v>
      </c>
      <c r="J4042" s="13">
        <v>750</v>
      </c>
      <c r="K4042" s="13">
        <v>100</v>
      </c>
      <c r="L4042" s="16"/>
      <c r="M4042" t="s">
        <v>1335</v>
      </c>
      <c r="P4042" t="s">
        <v>243</v>
      </c>
      <c r="Q4042">
        <v>4</v>
      </c>
      <c r="V4042">
        <v>1</v>
      </c>
      <c r="W4042" t="s">
        <v>1371</v>
      </c>
      <c r="X4042" t="s">
        <v>1384</v>
      </c>
    </row>
    <row r="4043" spans="1:24" x14ac:dyDescent="0.3">
      <c r="A4043">
        <v>4794</v>
      </c>
      <c r="B4043" s="15" t="s">
        <v>678</v>
      </c>
      <c r="C4043" t="str">
        <f>_xlfn.XLOOKUP($B4043, STANDARDS!$A:$A, STANDARDS!$B:$B,,0,2)</f>
        <v>Ballygrant</v>
      </c>
      <c r="D4043" t="s">
        <v>1054</v>
      </c>
      <c r="E4043" t="s">
        <v>1086</v>
      </c>
      <c r="J4043" s="13">
        <v>750</v>
      </c>
      <c r="K4043" s="13">
        <v>100</v>
      </c>
      <c r="L4043" s="16"/>
      <c r="M4043" t="s">
        <v>1335</v>
      </c>
      <c r="P4043" t="s">
        <v>243</v>
      </c>
      <c r="Q4043">
        <v>4.3</v>
      </c>
      <c r="V4043">
        <v>1</v>
      </c>
      <c r="W4043" t="s">
        <v>1371</v>
      </c>
      <c r="X4043" t="s">
        <v>1384</v>
      </c>
    </row>
    <row r="4044" spans="1:24" x14ac:dyDescent="0.3">
      <c r="A4044">
        <v>4795</v>
      </c>
      <c r="B4044" s="15" t="s">
        <v>678</v>
      </c>
      <c r="C4044" t="str">
        <f>_xlfn.XLOOKUP($B4044, STANDARDS!$A:$A, STANDARDS!$B:$B,,0,2)</f>
        <v>Ballygrant</v>
      </c>
      <c r="D4044" t="s">
        <v>1054</v>
      </c>
      <c r="E4044" t="s">
        <v>1086</v>
      </c>
      <c r="J4044" s="13">
        <v>750</v>
      </c>
      <c r="K4044" s="13">
        <v>100</v>
      </c>
      <c r="L4044" s="16"/>
      <c r="M4044" t="s">
        <v>1335</v>
      </c>
      <c r="P4044" t="s">
        <v>243</v>
      </c>
      <c r="Q4044">
        <v>4.5</v>
      </c>
      <c r="V4044">
        <v>1</v>
      </c>
      <c r="W4044" t="s">
        <v>1371</v>
      </c>
      <c r="X4044" t="s">
        <v>1384</v>
      </c>
    </row>
    <row r="4045" spans="1:24" x14ac:dyDescent="0.3">
      <c r="A4045">
        <v>4796</v>
      </c>
      <c r="B4045" s="15" t="s">
        <v>679</v>
      </c>
      <c r="C4045" t="str">
        <f>_xlfn.XLOOKUP($B4045, STANDARDS!$A:$A, STANDARDS!$B:$B,,0,2)</f>
        <v>Lossit</v>
      </c>
      <c r="D4045" t="s">
        <v>1054</v>
      </c>
      <c r="E4045" t="s">
        <v>1086</v>
      </c>
      <c r="J4045" s="13">
        <v>750</v>
      </c>
      <c r="K4045" s="13">
        <v>100</v>
      </c>
      <c r="L4045" s="16"/>
      <c r="M4045" t="s">
        <v>1335</v>
      </c>
      <c r="P4045" t="s">
        <v>243</v>
      </c>
      <c r="Q4045">
        <v>4.3</v>
      </c>
      <c r="V4045">
        <v>1</v>
      </c>
      <c r="W4045" t="s">
        <v>1371</v>
      </c>
      <c r="X4045" t="s">
        <v>1384</v>
      </c>
    </row>
    <row r="4046" spans="1:24" x14ac:dyDescent="0.3">
      <c r="A4046">
        <v>4797</v>
      </c>
      <c r="B4046" s="15" t="s">
        <v>678</v>
      </c>
      <c r="C4046" t="str">
        <f>_xlfn.XLOOKUP($B4046, STANDARDS!$A:$A, STANDARDS!$B:$B,,0,2)</f>
        <v>Ballygrant</v>
      </c>
      <c r="D4046" t="s">
        <v>1054</v>
      </c>
      <c r="E4046" t="s">
        <v>1086</v>
      </c>
      <c r="J4046" s="13">
        <v>750</v>
      </c>
      <c r="K4046" s="13">
        <v>100</v>
      </c>
      <c r="L4046" s="16"/>
      <c r="M4046" t="s">
        <v>1335</v>
      </c>
      <c r="P4046" t="s">
        <v>243</v>
      </c>
      <c r="Q4046">
        <v>3.6</v>
      </c>
      <c r="V4046">
        <v>1</v>
      </c>
      <c r="W4046" t="s">
        <v>1371</v>
      </c>
      <c r="X4046" t="s">
        <v>1384</v>
      </c>
    </row>
    <row r="4047" spans="1:24" x14ac:dyDescent="0.3">
      <c r="A4047">
        <v>4798</v>
      </c>
      <c r="B4047" s="15" t="s">
        <v>678</v>
      </c>
      <c r="C4047" t="str">
        <f>_xlfn.XLOOKUP($B4047, STANDARDS!$A:$A, STANDARDS!$B:$B,,0,2)</f>
        <v>Ballygrant</v>
      </c>
      <c r="D4047" t="s">
        <v>1054</v>
      </c>
      <c r="E4047" t="s">
        <v>1086</v>
      </c>
      <c r="J4047" s="13">
        <v>750</v>
      </c>
      <c r="K4047" s="13">
        <v>100</v>
      </c>
      <c r="L4047" s="16"/>
      <c r="M4047" t="s">
        <v>1335</v>
      </c>
      <c r="P4047" t="s">
        <v>243</v>
      </c>
      <c r="Q4047">
        <v>4</v>
      </c>
      <c r="V4047">
        <v>1</v>
      </c>
      <c r="W4047" t="s">
        <v>1371</v>
      </c>
      <c r="X4047" t="s">
        <v>1384</v>
      </c>
    </row>
    <row r="4048" spans="1:24" x14ac:dyDescent="0.3">
      <c r="A4048">
        <v>4799</v>
      </c>
      <c r="B4048" s="15" t="s">
        <v>678</v>
      </c>
      <c r="C4048" t="str">
        <f>_xlfn.XLOOKUP($B4048, STANDARDS!$A:$A, STANDARDS!$B:$B,,0,2)</f>
        <v>Ballygrant</v>
      </c>
      <c r="D4048" t="s">
        <v>1054</v>
      </c>
      <c r="E4048" t="s">
        <v>1086</v>
      </c>
      <c r="J4048" s="13">
        <v>750</v>
      </c>
      <c r="K4048" s="13">
        <v>100</v>
      </c>
      <c r="L4048" s="16"/>
      <c r="M4048" t="s">
        <v>1335</v>
      </c>
      <c r="P4048" t="s">
        <v>243</v>
      </c>
      <c r="Q4048">
        <v>4.4000000000000004</v>
      </c>
      <c r="V4048">
        <v>1</v>
      </c>
      <c r="W4048" t="s">
        <v>1371</v>
      </c>
      <c r="X4048" t="s">
        <v>1384</v>
      </c>
    </row>
    <row r="4049" spans="1:24" x14ac:dyDescent="0.3">
      <c r="A4049">
        <v>4800</v>
      </c>
      <c r="B4049" s="15" t="s">
        <v>678</v>
      </c>
      <c r="C4049" t="str">
        <f>_xlfn.XLOOKUP($B4049, STANDARDS!$A:$A, STANDARDS!$B:$B,,0,2)</f>
        <v>Ballygrant</v>
      </c>
      <c r="D4049" t="s">
        <v>1054</v>
      </c>
      <c r="E4049" t="s">
        <v>1086</v>
      </c>
      <c r="J4049" s="13">
        <v>750</v>
      </c>
      <c r="K4049" s="13">
        <v>100</v>
      </c>
      <c r="L4049" s="16"/>
      <c r="M4049" t="s">
        <v>1335</v>
      </c>
      <c r="P4049" t="s">
        <v>243</v>
      </c>
      <c r="Q4049">
        <v>3.9</v>
      </c>
      <c r="V4049">
        <v>1</v>
      </c>
      <c r="W4049" t="s">
        <v>1371</v>
      </c>
      <c r="X4049" t="s">
        <v>1384</v>
      </c>
    </row>
    <row r="4050" spans="1:24" x14ac:dyDescent="0.3">
      <c r="A4050">
        <v>4801</v>
      </c>
      <c r="B4050" s="15" t="s">
        <v>678</v>
      </c>
      <c r="C4050" t="str">
        <f>_xlfn.XLOOKUP($B4050, STANDARDS!$A:$A, STANDARDS!$B:$B,,0,2)</f>
        <v>Ballygrant</v>
      </c>
      <c r="D4050" t="s">
        <v>1054</v>
      </c>
      <c r="E4050" t="s">
        <v>1086</v>
      </c>
      <c r="J4050" s="13">
        <v>750</v>
      </c>
      <c r="K4050" s="13">
        <v>100</v>
      </c>
      <c r="L4050" s="16"/>
      <c r="M4050" t="s">
        <v>1335</v>
      </c>
      <c r="P4050" t="s">
        <v>243</v>
      </c>
      <c r="Q4050">
        <v>4</v>
      </c>
      <c r="V4050">
        <v>1</v>
      </c>
      <c r="W4050" t="s">
        <v>1371</v>
      </c>
      <c r="X4050" t="s">
        <v>1384</v>
      </c>
    </row>
    <row r="4051" spans="1:24" x14ac:dyDescent="0.3">
      <c r="A4051">
        <v>4802</v>
      </c>
      <c r="B4051" s="15" t="s">
        <v>678</v>
      </c>
      <c r="C4051" t="str">
        <f>_xlfn.XLOOKUP($B4051, STANDARDS!$A:$A, STANDARDS!$B:$B,,0,2)</f>
        <v>Ballygrant</v>
      </c>
      <c r="D4051" t="s">
        <v>1054</v>
      </c>
      <c r="E4051" t="s">
        <v>1086</v>
      </c>
      <c r="J4051" s="13">
        <v>750</v>
      </c>
      <c r="K4051" s="13">
        <v>100</v>
      </c>
      <c r="L4051" s="16"/>
      <c r="M4051" t="s">
        <v>1335</v>
      </c>
      <c r="P4051" t="s">
        <v>243</v>
      </c>
      <c r="Q4051">
        <v>4.4000000000000004</v>
      </c>
      <c r="V4051">
        <v>1</v>
      </c>
      <c r="W4051" t="s">
        <v>1371</v>
      </c>
      <c r="X4051" t="s">
        <v>1384</v>
      </c>
    </row>
    <row r="4052" spans="1:24" x14ac:dyDescent="0.3">
      <c r="A4052">
        <v>4803</v>
      </c>
      <c r="B4052" s="15" t="s">
        <v>678</v>
      </c>
      <c r="C4052" t="str">
        <f>_xlfn.XLOOKUP($B4052, STANDARDS!$A:$A, STANDARDS!$B:$B,,0,2)</f>
        <v>Ballygrant</v>
      </c>
      <c r="D4052" t="s">
        <v>1054</v>
      </c>
      <c r="E4052" t="s">
        <v>1086</v>
      </c>
      <c r="J4052" s="13">
        <v>750</v>
      </c>
      <c r="K4052" s="13">
        <v>100</v>
      </c>
      <c r="L4052" s="16"/>
      <c r="M4052" t="s">
        <v>1335</v>
      </c>
      <c r="P4052" t="s">
        <v>243</v>
      </c>
      <c r="Q4052">
        <v>4.5999999999999996</v>
      </c>
      <c r="V4052">
        <v>1</v>
      </c>
      <c r="W4052" t="s">
        <v>1371</v>
      </c>
      <c r="X4052" t="s">
        <v>1384</v>
      </c>
    </row>
    <row r="4053" spans="1:24" x14ac:dyDescent="0.3">
      <c r="A4053">
        <v>4804</v>
      </c>
      <c r="B4053" s="15" t="s">
        <v>678</v>
      </c>
      <c r="C4053" t="str">
        <f>_xlfn.XLOOKUP($B4053, STANDARDS!$A:$A, STANDARDS!$B:$B,,0,2)</f>
        <v>Ballygrant</v>
      </c>
      <c r="D4053" t="s">
        <v>1054</v>
      </c>
      <c r="E4053" t="s">
        <v>1086</v>
      </c>
      <c r="J4053" s="13">
        <v>750</v>
      </c>
      <c r="K4053" s="13">
        <v>100</v>
      </c>
      <c r="L4053" s="16"/>
      <c r="M4053" t="s">
        <v>1335</v>
      </c>
      <c r="P4053" t="s">
        <v>243</v>
      </c>
      <c r="Q4053">
        <v>4.5</v>
      </c>
      <c r="V4053">
        <v>1</v>
      </c>
      <c r="W4053" t="s">
        <v>1371</v>
      </c>
      <c r="X4053" t="s">
        <v>1384</v>
      </c>
    </row>
    <row r="4054" spans="1:24" x14ac:dyDescent="0.3">
      <c r="A4054">
        <v>4805</v>
      </c>
      <c r="B4054" s="15" t="s">
        <v>679</v>
      </c>
      <c r="C4054" t="str">
        <f>_xlfn.XLOOKUP($B4054, STANDARDS!$A:$A, STANDARDS!$B:$B,,0,2)</f>
        <v>Lossit</v>
      </c>
      <c r="D4054" t="s">
        <v>1054</v>
      </c>
      <c r="E4054" t="s">
        <v>1086</v>
      </c>
      <c r="J4054" s="13">
        <v>750</v>
      </c>
      <c r="K4054" s="13">
        <v>100</v>
      </c>
      <c r="L4054" s="16"/>
      <c r="M4054" t="s">
        <v>1335</v>
      </c>
      <c r="P4054" t="s">
        <v>243</v>
      </c>
      <c r="Q4054">
        <v>0.9</v>
      </c>
      <c r="V4054">
        <v>1</v>
      </c>
      <c r="W4054" t="s">
        <v>1371</v>
      </c>
      <c r="X4054" t="s">
        <v>1384</v>
      </c>
    </row>
    <row r="4055" spans="1:24" x14ac:dyDescent="0.3">
      <c r="A4055">
        <v>4806</v>
      </c>
      <c r="B4055" s="15" t="s">
        <v>679</v>
      </c>
      <c r="C4055" t="str">
        <f>_xlfn.XLOOKUP($B4055, STANDARDS!$A:$A, STANDARDS!$B:$B,,0,2)</f>
        <v>Lossit</v>
      </c>
      <c r="D4055" t="s">
        <v>1054</v>
      </c>
      <c r="E4055" t="s">
        <v>1086</v>
      </c>
      <c r="J4055" s="13">
        <v>750</v>
      </c>
      <c r="K4055" s="13">
        <v>100</v>
      </c>
      <c r="L4055" s="16"/>
      <c r="M4055" t="s">
        <v>1335</v>
      </c>
      <c r="P4055" t="s">
        <v>243</v>
      </c>
      <c r="Q4055">
        <v>2.8</v>
      </c>
      <c r="V4055">
        <v>1</v>
      </c>
      <c r="W4055" t="s">
        <v>1371</v>
      </c>
      <c r="X4055" t="s">
        <v>1384</v>
      </c>
    </row>
    <row r="4056" spans="1:24" x14ac:dyDescent="0.3">
      <c r="A4056">
        <v>4807</v>
      </c>
      <c r="B4056" s="15" t="s">
        <v>679</v>
      </c>
      <c r="C4056" t="str">
        <f>_xlfn.XLOOKUP($B4056, STANDARDS!$A:$A, STANDARDS!$B:$B,,0,2)</f>
        <v>Lossit</v>
      </c>
      <c r="D4056" t="s">
        <v>1054</v>
      </c>
      <c r="E4056" t="s">
        <v>1086</v>
      </c>
      <c r="J4056" s="13">
        <v>750</v>
      </c>
      <c r="K4056" s="13">
        <v>100</v>
      </c>
      <c r="L4056" s="16"/>
      <c r="M4056" t="s">
        <v>1335</v>
      </c>
      <c r="P4056" t="s">
        <v>243</v>
      </c>
      <c r="Q4056">
        <v>3</v>
      </c>
      <c r="V4056">
        <v>1</v>
      </c>
      <c r="W4056" t="s">
        <v>1371</v>
      </c>
      <c r="X4056" t="s">
        <v>1384</v>
      </c>
    </row>
    <row r="4057" spans="1:24" x14ac:dyDescent="0.3">
      <c r="A4057">
        <v>4808</v>
      </c>
      <c r="B4057" s="15" t="s">
        <v>679</v>
      </c>
      <c r="C4057" t="str">
        <f>_xlfn.XLOOKUP($B4057, STANDARDS!$A:$A, STANDARDS!$B:$B,,0,2)</f>
        <v>Lossit</v>
      </c>
      <c r="D4057" t="s">
        <v>1054</v>
      </c>
      <c r="E4057" t="s">
        <v>1086</v>
      </c>
      <c r="J4057" s="13">
        <v>750</v>
      </c>
      <c r="K4057" s="13">
        <v>100</v>
      </c>
      <c r="L4057" s="16"/>
      <c r="M4057" t="s">
        <v>583</v>
      </c>
      <c r="P4057" t="s">
        <v>243</v>
      </c>
      <c r="Q4057">
        <v>-3</v>
      </c>
      <c r="V4057">
        <v>1</v>
      </c>
      <c r="W4057" t="s">
        <v>1371</v>
      </c>
      <c r="X4057" t="s">
        <v>1384</v>
      </c>
    </row>
    <row r="4058" spans="1:24" x14ac:dyDescent="0.3">
      <c r="A4058">
        <v>4809</v>
      </c>
      <c r="B4058" s="15" t="s">
        <v>679</v>
      </c>
      <c r="C4058" t="str">
        <f>_xlfn.XLOOKUP($B4058, STANDARDS!$A:$A, STANDARDS!$B:$B,,0,2)</f>
        <v>Lossit</v>
      </c>
      <c r="D4058" t="s">
        <v>1054</v>
      </c>
      <c r="E4058" t="s">
        <v>1086</v>
      </c>
      <c r="J4058" s="13">
        <v>750</v>
      </c>
      <c r="K4058" s="13">
        <v>100</v>
      </c>
      <c r="L4058" s="16"/>
      <c r="M4058" t="s">
        <v>583</v>
      </c>
      <c r="P4058" t="s">
        <v>243</v>
      </c>
      <c r="Q4058">
        <v>-2.4</v>
      </c>
      <c r="V4058">
        <v>1</v>
      </c>
      <c r="W4058" t="s">
        <v>1371</v>
      </c>
      <c r="X4058" t="s">
        <v>1384</v>
      </c>
    </row>
    <row r="4059" spans="1:24" x14ac:dyDescent="0.3">
      <c r="A4059">
        <v>4810</v>
      </c>
      <c r="B4059" s="15" t="s">
        <v>679</v>
      </c>
      <c r="C4059" t="str">
        <f>_xlfn.XLOOKUP($B4059, STANDARDS!$A:$A, STANDARDS!$B:$B,,0,2)</f>
        <v>Lossit</v>
      </c>
      <c r="D4059" t="s">
        <v>1054</v>
      </c>
      <c r="E4059" t="s">
        <v>1086</v>
      </c>
      <c r="J4059" s="13">
        <v>750</v>
      </c>
      <c r="K4059" s="13">
        <v>100</v>
      </c>
      <c r="L4059" s="16"/>
      <c r="M4059" t="s">
        <v>583</v>
      </c>
      <c r="P4059" t="s">
        <v>243</v>
      </c>
      <c r="Q4059">
        <v>-1.7</v>
      </c>
      <c r="V4059">
        <v>1</v>
      </c>
      <c r="W4059" t="s">
        <v>1371</v>
      </c>
      <c r="X4059" t="s">
        <v>1384</v>
      </c>
    </row>
    <row r="4060" spans="1:24" x14ac:dyDescent="0.3">
      <c r="A4060">
        <v>4811</v>
      </c>
      <c r="B4060" s="15" t="s">
        <v>679</v>
      </c>
      <c r="C4060" t="str">
        <f>_xlfn.XLOOKUP($B4060, STANDARDS!$A:$A, STANDARDS!$B:$B,,0,2)</f>
        <v>Lossit</v>
      </c>
      <c r="D4060" t="s">
        <v>1054</v>
      </c>
      <c r="E4060" t="s">
        <v>1086</v>
      </c>
      <c r="J4060" s="13">
        <v>750</v>
      </c>
      <c r="K4060" s="13">
        <v>100</v>
      </c>
      <c r="L4060" s="16"/>
      <c r="M4060" t="s">
        <v>583</v>
      </c>
      <c r="P4060" t="s">
        <v>243</v>
      </c>
      <c r="Q4060">
        <v>-1.4</v>
      </c>
      <c r="V4060">
        <v>1</v>
      </c>
      <c r="W4060" t="s">
        <v>1371</v>
      </c>
      <c r="X4060" t="s">
        <v>1384</v>
      </c>
    </row>
    <row r="4061" spans="1:24" x14ac:dyDescent="0.3">
      <c r="A4061">
        <v>4812</v>
      </c>
      <c r="B4061" s="15" t="s">
        <v>679</v>
      </c>
      <c r="C4061" t="str">
        <f>_xlfn.XLOOKUP($B4061, STANDARDS!$A:$A, STANDARDS!$B:$B,,0,2)</f>
        <v>Lossit</v>
      </c>
      <c r="D4061" t="s">
        <v>1054</v>
      </c>
      <c r="E4061" t="s">
        <v>1086</v>
      </c>
      <c r="J4061" s="13">
        <v>750</v>
      </c>
      <c r="K4061" s="13">
        <v>100</v>
      </c>
      <c r="L4061" s="16"/>
      <c r="M4061" t="s">
        <v>583</v>
      </c>
      <c r="P4061" t="s">
        <v>243</v>
      </c>
      <c r="Q4061">
        <v>-1.1000000000000001</v>
      </c>
      <c r="V4061">
        <v>1</v>
      </c>
      <c r="W4061" t="s">
        <v>1371</v>
      </c>
      <c r="X4061" t="s">
        <v>1384</v>
      </c>
    </row>
    <row r="4062" spans="1:24" x14ac:dyDescent="0.3">
      <c r="A4062">
        <v>4813</v>
      </c>
      <c r="B4062" s="15" t="s">
        <v>679</v>
      </c>
      <c r="C4062" t="str">
        <f>_xlfn.XLOOKUP($B4062, STANDARDS!$A:$A, STANDARDS!$B:$B,,0,2)</f>
        <v>Lossit</v>
      </c>
      <c r="D4062" t="s">
        <v>1054</v>
      </c>
      <c r="E4062" t="s">
        <v>1086</v>
      </c>
      <c r="J4062" s="13">
        <v>750</v>
      </c>
      <c r="K4062" s="13">
        <v>100</v>
      </c>
      <c r="L4062" s="16"/>
      <c r="M4062" t="s">
        <v>583</v>
      </c>
      <c r="P4062" t="s">
        <v>243</v>
      </c>
      <c r="Q4062">
        <v>-1.6</v>
      </c>
      <c r="V4062">
        <v>1</v>
      </c>
      <c r="W4062" t="s">
        <v>1371</v>
      </c>
      <c r="X4062" t="s">
        <v>1384</v>
      </c>
    </row>
    <row r="4063" spans="1:24" x14ac:dyDescent="0.3">
      <c r="A4063">
        <v>4814</v>
      </c>
      <c r="B4063" s="15" t="s">
        <v>679</v>
      </c>
      <c r="C4063" t="str">
        <f>_xlfn.XLOOKUP($B4063, STANDARDS!$A:$A, STANDARDS!$B:$B,,0,2)</f>
        <v>Lossit</v>
      </c>
      <c r="D4063" t="s">
        <v>1054</v>
      </c>
      <c r="E4063" t="s">
        <v>1086</v>
      </c>
      <c r="J4063" s="13">
        <v>750</v>
      </c>
      <c r="K4063" s="13">
        <v>100</v>
      </c>
      <c r="L4063" s="16"/>
      <c r="M4063" t="s">
        <v>583</v>
      </c>
      <c r="P4063" t="s">
        <v>243</v>
      </c>
      <c r="Q4063">
        <v>-1.3</v>
      </c>
      <c r="V4063">
        <v>1</v>
      </c>
      <c r="W4063" t="s">
        <v>1371</v>
      </c>
      <c r="X4063" t="s">
        <v>1384</v>
      </c>
    </row>
    <row r="4064" spans="1:24" x14ac:dyDescent="0.3">
      <c r="A4064">
        <v>4815</v>
      </c>
      <c r="B4064" s="15" t="s">
        <v>679</v>
      </c>
      <c r="C4064" t="str">
        <f>_xlfn.XLOOKUP($B4064, STANDARDS!$A:$A, STANDARDS!$B:$B,,0,2)</f>
        <v>Lossit</v>
      </c>
      <c r="D4064" t="s">
        <v>1054</v>
      </c>
      <c r="E4064" t="s">
        <v>1086</v>
      </c>
      <c r="J4064" s="13">
        <v>750</v>
      </c>
      <c r="K4064" s="13">
        <v>100</v>
      </c>
      <c r="L4064" s="16"/>
      <c r="M4064" t="s">
        <v>583</v>
      </c>
      <c r="P4064" t="s">
        <v>243</v>
      </c>
      <c r="Q4064">
        <v>-3.4</v>
      </c>
      <c r="V4064">
        <v>1</v>
      </c>
      <c r="W4064" t="s">
        <v>1371</v>
      </c>
      <c r="X4064" t="s">
        <v>1384</v>
      </c>
    </row>
    <row r="4065" spans="1:24" x14ac:dyDescent="0.3">
      <c r="A4065">
        <v>4816</v>
      </c>
      <c r="B4065" s="15" t="s">
        <v>677</v>
      </c>
      <c r="C4065" t="str">
        <f>_xlfn.XLOOKUP($B4065, STANDARDS!$A:$A, STANDARDS!$B:$B,,0,2)</f>
        <v>Mullach Dubh</v>
      </c>
      <c r="D4065" t="s">
        <v>1054</v>
      </c>
      <c r="E4065" t="s">
        <v>1086</v>
      </c>
      <c r="J4065" s="13">
        <v>750</v>
      </c>
      <c r="K4065" s="13">
        <v>100</v>
      </c>
      <c r="L4065" s="16"/>
      <c r="M4065" t="s">
        <v>583</v>
      </c>
      <c r="P4065" t="s">
        <v>243</v>
      </c>
      <c r="Q4065">
        <v>-2</v>
      </c>
      <c r="V4065">
        <v>1</v>
      </c>
      <c r="W4065" t="s">
        <v>1371</v>
      </c>
      <c r="X4065" t="s">
        <v>1384</v>
      </c>
    </row>
    <row r="4066" spans="1:24" x14ac:dyDescent="0.3">
      <c r="A4066">
        <v>4817</v>
      </c>
      <c r="B4066" s="15" t="s">
        <v>679</v>
      </c>
      <c r="C4066" t="str">
        <f>_xlfn.XLOOKUP($B4066, STANDARDS!$A:$A, STANDARDS!$B:$B,,0,2)</f>
        <v>Lossit</v>
      </c>
      <c r="D4066" t="s">
        <v>1054</v>
      </c>
      <c r="E4066" t="s">
        <v>1086</v>
      </c>
      <c r="J4066" s="13">
        <v>750</v>
      </c>
      <c r="K4066" s="13">
        <v>100</v>
      </c>
      <c r="L4066" s="16"/>
      <c r="M4066" t="s">
        <v>583</v>
      </c>
      <c r="P4066" t="s">
        <v>243</v>
      </c>
      <c r="Q4066">
        <v>-2.5</v>
      </c>
      <c r="V4066">
        <v>1</v>
      </c>
      <c r="W4066" t="s">
        <v>1371</v>
      </c>
      <c r="X4066" t="s">
        <v>1384</v>
      </c>
    </row>
    <row r="4067" spans="1:24" x14ac:dyDescent="0.3">
      <c r="A4067">
        <v>4818</v>
      </c>
      <c r="B4067" s="15" t="s">
        <v>679</v>
      </c>
      <c r="C4067" t="str">
        <f>_xlfn.XLOOKUP($B4067, STANDARDS!$A:$A, STANDARDS!$B:$B,,0,2)</f>
        <v>Lossit</v>
      </c>
      <c r="D4067" t="s">
        <v>1054</v>
      </c>
      <c r="E4067" t="s">
        <v>1086</v>
      </c>
      <c r="J4067" s="13">
        <v>750</v>
      </c>
      <c r="K4067" s="13">
        <v>100</v>
      </c>
      <c r="L4067" s="16"/>
      <c r="M4067" t="s">
        <v>583</v>
      </c>
      <c r="P4067" t="s">
        <v>243</v>
      </c>
      <c r="Q4067">
        <v>0.8</v>
      </c>
      <c r="V4067">
        <v>1</v>
      </c>
      <c r="W4067" t="s">
        <v>1371</v>
      </c>
      <c r="X4067" t="s">
        <v>1384</v>
      </c>
    </row>
    <row r="4068" spans="1:24" x14ac:dyDescent="0.3">
      <c r="A4068">
        <v>4819</v>
      </c>
      <c r="B4068" s="15" t="s">
        <v>679</v>
      </c>
      <c r="C4068" t="str">
        <f>_xlfn.XLOOKUP($B4068, STANDARDS!$A:$A, STANDARDS!$B:$B,,0,2)</f>
        <v>Lossit</v>
      </c>
      <c r="D4068" t="s">
        <v>1054</v>
      </c>
      <c r="E4068" t="s">
        <v>1086</v>
      </c>
      <c r="J4068" s="13">
        <v>750</v>
      </c>
      <c r="K4068" s="13">
        <v>100</v>
      </c>
      <c r="L4068" s="16"/>
      <c r="M4068" t="s">
        <v>583</v>
      </c>
      <c r="P4068" t="s">
        <v>243</v>
      </c>
      <c r="Q4068">
        <v>0.2</v>
      </c>
      <c r="V4068">
        <v>1</v>
      </c>
      <c r="W4068" t="s">
        <v>1371</v>
      </c>
      <c r="X4068" t="s">
        <v>1384</v>
      </c>
    </row>
    <row r="4069" spans="1:24" x14ac:dyDescent="0.3">
      <c r="A4069">
        <v>4820</v>
      </c>
      <c r="B4069" s="15" t="s">
        <v>679</v>
      </c>
      <c r="C4069" t="str">
        <f>_xlfn.XLOOKUP($B4069, STANDARDS!$A:$A, STANDARDS!$B:$B,,0,2)</f>
        <v>Lossit</v>
      </c>
      <c r="D4069" t="s">
        <v>1054</v>
      </c>
      <c r="E4069" t="s">
        <v>1086</v>
      </c>
      <c r="J4069" s="13">
        <v>750</v>
      </c>
      <c r="K4069" s="13">
        <v>100</v>
      </c>
      <c r="L4069" s="16"/>
      <c r="M4069" t="s">
        <v>583</v>
      </c>
      <c r="P4069" t="s">
        <v>243</v>
      </c>
      <c r="Q4069">
        <v>0.4</v>
      </c>
      <c r="V4069">
        <v>1</v>
      </c>
      <c r="W4069" t="s">
        <v>1371</v>
      </c>
      <c r="X4069" t="s">
        <v>1384</v>
      </c>
    </row>
    <row r="4070" spans="1:24" x14ac:dyDescent="0.3">
      <c r="A4070">
        <v>4821</v>
      </c>
      <c r="B4070" s="15" t="s">
        <v>678</v>
      </c>
      <c r="C4070" t="str">
        <f>_xlfn.XLOOKUP($B4070, STANDARDS!$A:$A, STANDARDS!$B:$B,,0,2)</f>
        <v>Ballygrant</v>
      </c>
      <c r="D4070" t="s">
        <v>1054</v>
      </c>
      <c r="E4070" t="s">
        <v>1086</v>
      </c>
      <c r="J4070" s="13">
        <v>750</v>
      </c>
      <c r="K4070" s="13">
        <v>100</v>
      </c>
      <c r="L4070" s="16"/>
      <c r="M4070" t="s">
        <v>583</v>
      </c>
      <c r="P4070" t="s">
        <v>243</v>
      </c>
      <c r="Q4070">
        <v>3.5</v>
      </c>
      <c r="V4070">
        <v>1</v>
      </c>
      <c r="W4070" t="s">
        <v>1371</v>
      </c>
      <c r="X4070" t="s">
        <v>1384</v>
      </c>
    </row>
    <row r="4071" spans="1:24" x14ac:dyDescent="0.3">
      <c r="A4071">
        <v>4822</v>
      </c>
      <c r="B4071" s="15" t="s">
        <v>680</v>
      </c>
      <c r="C4071" t="str">
        <f>_xlfn.XLOOKUP($B4071, STANDARDS!$A:$A, STANDARDS!$B:$B,,0,2)</f>
        <v>Zelenotsvet Fm</v>
      </c>
      <c r="D4071" t="s">
        <v>1057</v>
      </c>
      <c r="E4071" t="s">
        <v>1087</v>
      </c>
      <c r="J4071" s="13">
        <v>499</v>
      </c>
      <c r="K4071" s="13"/>
      <c r="L4071" s="16"/>
      <c r="M4071" t="s">
        <v>1335</v>
      </c>
      <c r="P4071" t="s">
        <v>243</v>
      </c>
      <c r="Q4071">
        <v>0.37</v>
      </c>
      <c r="V4071">
        <v>1</v>
      </c>
      <c r="W4071" t="s">
        <v>1371</v>
      </c>
      <c r="X4071" t="s">
        <v>1385</v>
      </c>
    </row>
    <row r="4072" spans="1:24" x14ac:dyDescent="0.3">
      <c r="A4072">
        <v>4823</v>
      </c>
      <c r="B4072" s="15" t="s">
        <v>681</v>
      </c>
      <c r="C4072" t="str">
        <f>_xlfn.XLOOKUP($B4072, STANDARDS!$A:$A, STANDARDS!$B:$B,,0,2)</f>
        <v>Olenek Fm</v>
      </c>
      <c r="D4072" t="s">
        <v>1057</v>
      </c>
      <c r="E4072" t="s">
        <v>1087</v>
      </c>
      <c r="J4072" s="13">
        <v>502</v>
      </c>
      <c r="K4072" s="13"/>
      <c r="L4072" s="16"/>
      <c r="M4072" t="s">
        <v>1335</v>
      </c>
      <c r="P4072" t="s">
        <v>243</v>
      </c>
      <c r="Q4072">
        <v>-8.5000000000000006E-2</v>
      </c>
      <c r="V4072">
        <v>1</v>
      </c>
      <c r="W4072" t="s">
        <v>1371</v>
      </c>
      <c r="X4072" t="s">
        <v>1385</v>
      </c>
    </row>
    <row r="4073" spans="1:24" x14ac:dyDescent="0.3">
      <c r="A4073">
        <v>4824</v>
      </c>
      <c r="B4073" s="15" t="s">
        <v>680</v>
      </c>
      <c r="C4073" t="str">
        <f>_xlfn.XLOOKUP($B4073, STANDARDS!$A:$A, STANDARDS!$B:$B,,0,2)</f>
        <v>Zelenotsvet Fm</v>
      </c>
      <c r="D4073" t="s">
        <v>1057</v>
      </c>
      <c r="E4073" t="s">
        <v>1088</v>
      </c>
      <c r="J4073" s="13">
        <v>499</v>
      </c>
      <c r="K4073" s="13"/>
      <c r="L4073" s="16"/>
      <c r="M4073" t="s">
        <v>1335</v>
      </c>
      <c r="P4073" t="s">
        <v>243</v>
      </c>
      <c r="Q4073">
        <v>-0.1</v>
      </c>
      <c r="V4073">
        <v>1</v>
      </c>
      <c r="W4073" t="s">
        <v>1371</v>
      </c>
      <c r="X4073" t="s">
        <v>1385</v>
      </c>
    </row>
    <row r="4074" spans="1:24" x14ac:dyDescent="0.3">
      <c r="A4074">
        <v>4825</v>
      </c>
      <c r="B4074" s="15" t="s">
        <v>680</v>
      </c>
      <c r="C4074" t="str">
        <f>_xlfn.XLOOKUP($B4074, STANDARDS!$A:$A, STANDARDS!$B:$B,,0,2)</f>
        <v>Zelenotsvet Fm</v>
      </c>
      <c r="D4074" t="s">
        <v>1057</v>
      </c>
      <c r="E4074" t="s">
        <v>1087</v>
      </c>
      <c r="J4074" s="13">
        <v>499</v>
      </c>
      <c r="K4074" s="13"/>
      <c r="L4074" s="16"/>
      <c r="M4074" t="s">
        <v>1335</v>
      </c>
      <c r="P4074" t="s">
        <v>243</v>
      </c>
      <c r="Q4074">
        <v>0.33</v>
      </c>
      <c r="V4074">
        <v>1</v>
      </c>
      <c r="W4074" t="s">
        <v>1371</v>
      </c>
      <c r="X4074" t="s">
        <v>1385</v>
      </c>
    </row>
    <row r="4075" spans="1:24" x14ac:dyDescent="0.3">
      <c r="A4075">
        <v>4826</v>
      </c>
      <c r="B4075" s="15" t="s">
        <v>680</v>
      </c>
      <c r="C4075" t="str">
        <f>_xlfn.XLOOKUP($B4075, STANDARDS!$A:$A, STANDARDS!$B:$B,,0,2)</f>
        <v>Zelenotsvet Fm</v>
      </c>
      <c r="D4075" t="s">
        <v>1057</v>
      </c>
      <c r="E4075" t="s">
        <v>1087</v>
      </c>
      <c r="J4075" s="13">
        <v>499</v>
      </c>
      <c r="K4075" s="13"/>
      <c r="L4075" s="16"/>
      <c r="M4075" t="s">
        <v>1335</v>
      </c>
      <c r="P4075" t="s">
        <v>243</v>
      </c>
      <c r="Q4075">
        <v>0.14799999999999999</v>
      </c>
      <c r="V4075">
        <v>1</v>
      </c>
      <c r="W4075" t="s">
        <v>1371</v>
      </c>
      <c r="X4075" t="s">
        <v>1385</v>
      </c>
    </row>
    <row r="4076" spans="1:24" x14ac:dyDescent="0.3">
      <c r="A4076">
        <v>4827</v>
      </c>
      <c r="B4076" s="15" t="s">
        <v>680</v>
      </c>
      <c r="C4076" t="str">
        <f>_xlfn.XLOOKUP($B4076, STANDARDS!$A:$A, STANDARDS!$B:$B,,0,2)</f>
        <v>Zelenotsvet Fm</v>
      </c>
      <c r="D4076" t="s">
        <v>1057</v>
      </c>
      <c r="E4076" t="s">
        <v>1087</v>
      </c>
      <c r="J4076" s="13">
        <v>499</v>
      </c>
      <c r="K4076" s="13"/>
      <c r="L4076" s="16"/>
      <c r="M4076" t="s">
        <v>1335</v>
      </c>
      <c r="P4076" t="s">
        <v>243</v>
      </c>
      <c r="Q4076">
        <v>0.09</v>
      </c>
      <c r="V4076">
        <v>1</v>
      </c>
      <c r="W4076" t="s">
        <v>1371</v>
      </c>
      <c r="X4076" t="s">
        <v>1385</v>
      </c>
    </row>
    <row r="4077" spans="1:24" x14ac:dyDescent="0.3">
      <c r="A4077">
        <v>4828</v>
      </c>
      <c r="B4077" s="15" t="s">
        <v>680</v>
      </c>
      <c r="C4077" t="str">
        <f>_xlfn.XLOOKUP($B4077, STANDARDS!$A:$A, STANDARDS!$B:$B,,0,2)</f>
        <v>Zelenotsvet Fm</v>
      </c>
      <c r="D4077" t="s">
        <v>1057</v>
      </c>
      <c r="E4077" t="s">
        <v>1087</v>
      </c>
      <c r="J4077" s="13">
        <v>499</v>
      </c>
      <c r="K4077" s="13"/>
      <c r="L4077" s="16"/>
      <c r="M4077" t="s">
        <v>1335</v>
      </c>
      <c r="P4077" t="s">
        <v>243</v>
      </c>
      <c r="Q4077">
        <v>0.248</v>
      </c>
      <c r="V4077">
        <v>1</v>
      </c>
      <c r="W4077" t="s">
        <v>1371</v>
      </c>
      <c r="X4077" t="s">
        <v>1385</v>
      </c>
    </row>
    <row r="4078" spans="1:24" x14ac:dyDescent="0.3">
      <c r="A4078">
        <v>4829</v>
      </c>
      <c r="B4078" s="15" t="s">
        <v>680</v>
      </c>
      <c r="C4078" t="str">
        <f>_xlfn.XLOOKUP($B4078, STANDARDS!$A:$A, STANDARDS!$B:$B,,0,2)</f>
        <v>Zelenotsvet Fm</v>
      </c>
      <c r="D4078" t="s">
        <v>1057</v>
      </c>
      <c r="E4078" t="s">
        <v>1088</v>
      </c>
      <c r="J4078" s="13">
        <v>499</v>
      </c>
      <c r="K4078" s="13"/>
      <c r="L4078" s="16"/>
      <c r="M4078" t="s">
        <v>1335</v>
      </c>
      <c r="P4078" t="s">
        <v>243</v>
      </c>
      <c r="Q4078">
        <v>-0.1</v>
      </c>
      <c r="V4078">
        <v>1</v>
      </c>
      <c r="W4078" t="s">
        <v>1371</v>
      </c>
      <c r="X4078" t="s">
        <v>1385</v>
      </c>
    </row>
    <row r="4079" spans="1:24" x14ac:dyDescent="0.3">
      <c r="A4079">
        <v>4830</v>
      </c>
      <c r="B4079" s="15" t="s">
        <v>681</v>
      </c>
      <c r="C4079" t="str">
        <f>_xlfn.XLOOKUP($B4079, STANDARDS!$A:$A, STANDARDS!$B:$B,,0,2)</f>
        <v>Olenek Fm</v>
      </c>
      <c r="D4079" t="s">
        <v>1057</v>
      </c>
      <c r="E4079" t="s">
        <v>1087</v>
      </c>
      <c r="J4079" s="13">
        <v>502</v>
      </c>
      <c r="K4079" s="13"/>
      <c r="L4079" s="16"/>
      <c r="M4079" t="s">
        <v>1335</v>
      </c>
      <c r="P4079" t="s">
        <v>243</v>
      </c>
      <c r="Q4079">
        <v>0.44500000000000001</v>
      </c>
      <c r="V4079">
        <v>1</v>
      </c>
      <c r="W4079" t="s">
        <v>1371</v>
      </c>
      <c r="X4079" t="s">
        <v>1385</v>
      </c>
    </row>
    <row r="4080" spans="1:24" x14ac:dyDescent="0.3">
      <c r="A4080">
        <v>4831</v>
      </c>
      <c r="B4080" s="15" t="s">
        <v>682</v>
      </c>
      <c r="C4080" t="str">
        <f>_xlfn.XLOOKUP($B4080, STANDARDS!$A:$A, STANDARDS!$B:$B,,0,2)</f>
        <v>Kuonamka Fm</v>
      </c>
      <c r="D4080" t="s">
        <v>1057</v>
      </c>
      <c r="E4080" t="s">
        <v>1089</v>
      </c>
      <c r="J4080" s="13">
        <v>505</v>
      </c>
      <c r="K4080" s="13"/>
      <c r="L4080" s="16"/>
      <c r="M4080" t="s">
        <v>1335</v>
      </c>
      <c r="P4080" t="s">
        <v>243</v>
      </c>
      <c r="Q4080">
        <v>-0.38</v>
      </c>
      <c r="V4080">
        <v>1</v>
      </c>
      <c r="W4080" t="s">
        <v>1371</v>
      </c>
      <c r="X4080" t="s">
        <v>1385</v>
      </c>
    </row>
    <row r="4081" spans="1:24" x14ac:dyDescent="0.3">
      <c r="A4081">
        <v>4832</v>
      </c>
      <c r="B4081" s="15" t="s">
        <v>680</v>
      </c>
      <c r="C4081" t="str">
        <f>_xlfn.XLOOKUP($B4081, STANDARDS!$A:$A, STANDARDS!$B:$B,,0,2)</f>
        <v>Zelenotsvet Fm</v>
      </c>
      <c r="D4081" t="s">
        <v>1057</v>
      </c>
      <c r="E4081" t="s">
        <v>1087</v>
      </c>
      <c r="J4081" s="13">
        <v>499</v>
      </c>
      <c r="K4081" s="13"/>
      <c r="L4081" s="16"/>
      <c r="M4081" t="s">
        <v>1335</v>
      </c>
      <c r="P4081" t="s">
        <v>243</v>
      </c>
      <c r="Q4081">
        <v>0.14099999999999999</v>
      </c>
      <c r="V4081">
        <v>1</v>
      </c>
      <c r="W4081" t="s">
        <v>1371</v>
      </c>
      <c r="X4081" t="s">
        <v>1385</v>
      </c>
    </row>
    <row r="4082" spans="1:24" x14ac:dyDescent="0.3">
      <c r="A4082">
        <v>4833</v>
      </c>
      <c r="B4082" s="15" t="s">
        <v>680</v>
      </c>
      <c r="C4082" t="str">
        <f>_xlfn.XLOOKUP($B4082, STANDARDS!$A:$A, STANDARDS!$B:$B,,0,2)</f>
        <v>Zelenotsvet Fm</v>
      </c>
      <c r="D4082" t="s">
        <v>1057</v>
      </c>
      <c r="E4082" t="s">
        <v>1088</v>
      </c>
      <c r="J4082" s="13">
        <v>499</v>
      </c>
      <c r="K4082" s="13"/>
      <c r="L4082" s="16"/>
      <c r="M4082" t="s">
        <v>1335</v>
      </c>
      <c r="P4082" t="s">
        <v>243</v>
      </c>
      <c r="Q4082">
        <v>0.09</v>
      </c>
      <c r="V4082">
        <v>1</v>
      </c>
      <c r="W4082" t="s">
        <v>1371</v>
      </c>
      <c r="X4082" t="s">
        <v>1385</v>
      </c>
    </row>
    <row r="4083" spans="1:24" x14ac:dyDescent="0.3">
      <c r="A4083">
        <v>4834</v>
      </c>
      <c r="B4083" s="15" t="s">
        <v>680</v>
      </c>
      <c r="C4083" t="str">
        <f>_xlfn.XLOOKUP($B4083, STANDARDS!$A:$A, STANDARDS!$B:$B,,0,2)</f>
        <v>Zelenotsvet Fm</v>
      </c>
      <c r="D4083" t="s">
        <v>1057</v>
      </c>
      <c r="E4083" t="s">
        <v>1087</v>
      </c>
      <c r="J4083" s="13">
        <v>499</v>
      </c>
      <c r="K4083" s="13"/>
      <c r="L4083" s="16"/>
      <c r="M4083" t="s">
        <v>1335</v>
      </c>
      <c r="P4083" t="s">
        <v>243</v>
      </c>
      <c r="Q4083">
        <v>0.24</v>
      </c>
      <c r="V4083">
        <v>1</v>
      </c>
      <c r="W4083" t="s">
        <v>1371</v>
      </c>
      <c r="X4083" t="s">
        <v>1385</v>
      </c>
    </row>
    <row r="4084" spans="1:24" x14ac:dyDescent="0.3">
      <c r="A4084">
        <v>4835</v>
      </c>
      <c r="B4084" s="15" t="s">
        <v>680</v>
      </c>
      <c r="C4084" t="str">
        <f>_xlfn.XLOOKUP($B4084, STANDARDS!$A:$A, STANDARDS!$B:$B,,0,2)</f>
        <v>Zelenotsvet Fm</v>
      </c>
      <c r="D4084" t="s">
        <v>1057</v>
      </c>
      <c r="E4084" t="s">
        <v>1087</v>
      </c>
      <c r="J4084" s="13">
        <v>499</v>
      </c>
      <c r="K4084" s="13"/>
      <c r="L4084" s="16"/>
      <c r="M4084" t="s">
        <v>1335</v>
      </c>
      <c r="P4084" t="s">
        <v>243</v>
      </c>
      <c r="Q4084">
        <v>0.313</v>
      </c>
      <c r="V4084">
        <v>1</v>
      </c>
      <c r="W4084" t="s">
        <v>1371</v>
      </c>
      <c r="X4084" t="s">
        <v>1385</v>
      </c>
    </row>
    <row r="4085" spans="1:24" x14ac:dyDescent="0.3">
      <c r="A4085">
        <v>4836</v>
      </c>
      <c r="B4085" s="15" t="s">
        <v>680</v>
      </c>
      <c r="C4085" t="str">
        <f>_xlfn.XLOOKUP($B4085, STANDARDS!$A:$A, STANDARDS!$B:$B,,0,2)</f>
        <v>Zelenotsvet Fm</v>
      </c>
      <c r="D4085" t="s">
        <v>1057</v>
      </c>
      <c r="E4085" t="s">
        <v>1088</v>
      </c>
      <c r="J4085" s="13">
        <v>499</v>
      </c>
      <c r="K4085" s="13"/>
      <c r="L4085" s="16"/>
      <c r="M4085" t="s">
        <v>1335</v>
      </c>
      <c r="P4085" t="s">
        <v>243</v>
      </c>
      <c r="Q4085">
        <v>0.03</v>
      </c>
      <c r="V4085">
        <v>1</v>
      </c>
      <c r="W4085" t="s">
        <v>1371</v>
      </c>
      <c r="X4085" t="s">
        <v>1385</v>
      </c>
    </row>
    <row r="4086" spans="1:24" x14ac:dyDescent="0.3">
      <c r="A4086">
        <v>4837</v>
      </c>
      <c r="B4086" s="15" t="s">
        <v>680</v>
      </c>
      <c r="C4086" t="str">
        <f>_xlfn.XLOOKUP($B4086, STANDARDS!$A:$A, STANDARDS!$B:$B,,0,2)</f>
        <v>Zelenotsvet Fm</v>
      </c>
      <c r="D4086" t="s">
        <v>1057</v>
      </c>
      <c r="E4086" t="s">
        <v>1088</v>
      </c>
      <c r="J4086" s="13">
        <v>499</v>
      </c>
      <c r="K4086" s="13"/>
      <c r="L4086" s="16"/>
      <c r="M4086" t="s">
        <v>1335</v>
      </c>
      <c r="P4086" t="s">
        <v>243</v>
      </c>
      <c r="Q4086">
        <v>-0.1</v>
      </c>
      <c r="V4086">
        <v>1</v>
      </c>
      <c r="W4086" t="s">
        <v>1371</v>
      </c>
      <c r="X4086" t="s">
        <v>1385</v>
      </c>
    </row>
    <row r="4087" spans="1:24" x14ac:dyDescent="0.3">
      <c r="A4087">
        <v>4838</v>
      </c>
      <c r="B4087" s="15" t="s">
        <v>680</v>
      </c>
      <c r="C4087" t="str">
        <f>_xlfn.XLOOKUP($B4087, STANDARDS!$A:$A, STANDARDS!$B:$B,,0,2)</f>
        <v>Zelenotsvet Fm</v>
      </c>
      <c r="D4087" t="s">
        <v>1057</v>
      </c>
      <c r="E4087" t="s">
        <v>1087</v>
      </c>
      <c r="J4087" s="13">
        <v>499</v>
      </c>
      <c r="K4087" s="13"/>
      <c r="L4087" s="16"/>
      <c r="M4087" t="s">
        <v>1335</v>
      </c>
      <c r="P4087" t="s">
        <v>243</v>
      </c>
      <c r="Q4087">
        <v>0.36</v>
      </c>
      <c r="V4087">
        <v>1</v>
      </c>
      <c r="W4087" t="s">
        <v>1371</v>
      </c>
      <c r="X4087" t="s">
        <v>1385</v>
      </c>
    </row>
    <row r="4088" spans="1:24" x14ac:dyDescent="0.3">
      <c r="A4088">
        <v>4839</v>
      </c>
      <c r="B4088" s="15" t="s">
        <v>680</v>
      </c>
      <c r="C4088" t="str">
        <f>_xlfn.XLOOKUP($B4088, STANDARDS!$A:$A, STANDARDS!$B:$B,,0,2)</f>
        <v>Zelenotsvet Fm</v>
      </c>
      <c r="D4088" t="s">
        <v>1057</v>
      </c>
      <c r="E4088" t="s">
        <v>1087</v>
      </c>
      <c r="J4088" s="13">
        <v>499</v>
      </c>
      <c r="K4088" s="13"/>
      <c r="L4088" s="16"/>
      <c r="M4088" t="s">
        <v>1335</v>
      </c>
      <c r="P4088" t="s">
        <v>243</v>
      </c>
      <c r="Q4088">
        <v>0.02</v>
      </c>
      <c r="V4088">
        <v>1</v>
      </c>
      <c r="W4088" t="s">
        <v>1371</v>
      </c>
      <c r="X4088" t="s">
        <v>1385</v>
      </c>
    </row>
    <row r="4089" spans="1:24" x14ac:dyDescent="0.3">
      <c r="A4089">
        <v>4840</v>
      </c>
      <c r="B4089" s="15" t="s">
        <v>680</v>
      </c>
      <c r="C4089" t="str">
        <f>_xlfn.XLOOKUP($B4089, STANDARDS!$A:$A, STANDARDS!$B:$B,,0,2)</f>
        <v>Zelenotsvet Fm</v>
      </c>
      <c r="D4089" t="s">
        <v>1057</v>
      </c>
      <c r="E4089" t="s">
        <v>1088</v>
      </c>
      <c r="J4089" s="13">
        <v>499</v>
      </c>
      <c r="K4089" s="13"/>
      <c r="L4089" s="16"/>
      <c r="M4089" t="s">
        <v>1335</v>
      </c>
      <c r="P4089" t="s">
        <v>243</v>
      </c>
      <c r="Q4089">
        <v>7.0000000000000007E-2</v>
      </c>
      <c r="V4089">
        <v>1</v>
      </c>
      <c r="W4089" t="s">
        <v>1371</v>
      </c>
      <c r="X4089" t="s">
        <v>1385</v>
      </c>
    </row>
    <row r="4090" spans="1:24" x14ac:dyDescent="0.3">
      <c r="A4090">
        <v>4841</v>
      </c>
      <c r="B4090" s="15" t="s">
        <v>680</v>
      </c>
      <c r="C4090" t="str">
        <f>_xlfn.XLOOKUP($B4090, STANDARDS!$A:$A, STANDARDS!$B:$B,,0,2)</f>
        <v>Zelenotsvet Fm</v>
      </c>
      <c r="D4090" t="s">
        <v>1057</v>
      </c>
      <c r="E4090" t="s">
        <v>1087</v>
      </c>
      <c r="J4090" s="13">
        <v>499</v>
      </c>
      <c r="K4090" s="13"/>
      <c r="L4090" s="16"/>
      <c r="M4090" t="s">
        <v>1335</v>
      </c>
      <c r="P4090" t="s">
        <v>243</v>
      </c>
      <c r="Q4090">
        <v>7.0000000000000007E-2</v>
      </c>
      <c r="V4090">
        <v>1</v>
      </c>
      <c r="W4090" t="s">
        <v>1371</v>
      </c>
      <c r="X4090" t="s">
        <v>1385</v>
      </c>
    </row>
    <row r="4091" spans="1:24" x14ac:dyDescent="0.3">
      <c r="A4091">
        <v>4842</v>
      </c>
      <c r="B4091" s="15" t="s">
        <v>680</v>
      </c>
      <c r="C4091" t="str">
        <f>_xlfn.XLOOKUP($B4091, STANDARDS!$A:$A, STANDARDS!$B:$B,,0,2)</f>
        <v>Zelenotsvet Fm</v>
      </c>
      <c r="D4091" t="s">
        <v>1057</v>
      </c>
      <c r="E4091" t="s">
        <v>1088</v>
      </c>
      <c r="J4091" s="13">
        <v>499</v>
      </c>
      <c r="K4091" s="13"/>
      <c r="L4091" s="16"/>
      <c r="M4091" t="s">
        <v>1335</v>
      </c>
      <c r="P4091" t="s">
        <v>243</v>
      </c>
      <c r="Q4091">
        <v>0.12</v>
      </c>
      <c r="V4091">
        <v>1</v>
      </c>
      <c r="W4091" t="s">
        <v>1371</v>
      </c>
      <c r="X4091" t="s">
        <v>1385</v>
      </c>
    </row>
    <row r="4092" spans="1:24" x14ac:dyDescent="0.3">
      <c r="A4092">
        <v>4843</v>
      </c>
      <c r="B4092" s="15" t="s">
        <v>680</v>
      </c>
      <c r="C4092" t="str">
        <f>_xlfn.XLOOKUP($B4092, STANDARDS!$A:$A, STANDARDS!$B:$B,,0,2)</f>
        <v>Zelenotsvet Fm</v>
      </c>
      <c r="D4092" t="s">
        <v>1057</v>
      </c>
      <c r="E4092" t="s">
        <v>1088</v>
      </c>
      <c r="J4092" s="13">
        <v>499</v>
      </c>
      <c r="K4092" s="13"/>
      <c r="L4092" s="16"/>
      <c r="M4092" t="s">
        <v>1335</v>
      </c>
      <c r="P4092" t="s">
        <v>243</v>
      </c>
      <c r="Q4092">
        <v>0.34</v>
      </c>
      <c r="V4092">
        <v>1</v>
      </c>
      <c r="W4092" t="s">
        <v>1371</v>
      </c>
      <c r="X4092" t="s">
        <v>1385</v>
      </c>
    </row>
    <row r="4093" spans="1:24" x14ac:dyDescent="0.3">
      <c r="A4093">
        <v>4844</v>
      </c>
      <c r="B4093" s="15" t="s">
        <v>680</v>
      </c>
      <c r="C4093" t="str">
        <f>_xlfn.XLOOKUP($B4093, STANDARDS!$A:$A, STANDARDS!$B:$B,,0,2)</f>
        <v>Zelenotsvet Fm</v>
      </c>
      <c r="D4093" t="s">
        <v>1057</v>
      </c>
      <c r="E4093" t="s">
        <v>1088</v>
      </c>
      <c r="J4093" s="13">
        <v>499</v>
      </c>
      <c r="K4093" s="13"/>
      <c r="L4093" s="16"/>
      <c r="M4093" t="s">
        <v>1335</v>
      </c>
      <c r="P4093" t="s">
        <v>243</v>
      </c>
      <c r="Q4093">
        <v>-0.1</v>
      </c>
      <c r="V4093">
        <v>1</v>
      </c>
      <c r="W4093" t="s">
        <v>1371</v>
      </c>
      <c r="X4093" t="s">
        <v>1385</v>
      </c>
    </row>
    <row r="4094" spans="1:24" x14ac:dyDescent="0.3">
      <c r="A4094">
        <v>4845</v>
      </c>
      <c r="B4094" s="15" t="s">
        <v>680</v>
      </c>
      <c r="C4094" t="str">
        <f>_xlfn.XLOOKUP($B4094, STANDARDS!$A:$A, STANDARDS!$B:$B,,0,2)</f>
        <v>Zelenotsvet Fm</v>
      </c>
      <c r="D4094" t="s">
        <v>1057</v>
      </c>
      <c r="E4094" t="s">
        <v>1088</v>
      </c>
      <c r="J4094" s="13">
        <v>499</v>
      </c>
      <c r="K4094" s="13"/>
      <c r="L4094" s="16"/>
      <c r="M4094" t="s">
        <v>1335</v>
      </c>
      <c r="P4094" t="s">
        <v>243</v>
      </c>
      <c r="Q4094">
        <v>0.45</v>
      </c>
      <c r="V4094">
        <v>1</v>
      </c>
      <c r="W4094" t="s">
        <v>1371</v>
      </c>
      <c r="X4094" t="s">
        <v>1385</v>
      </c>
    </row>
    <row r="4095" spans="1:24" x14ac:dyDescent="0.3">
      <c r="A4095">
        <v>4846</v>
      </c>
      <c r="B4095" s="15" t="s">
        <v>680</v>
      </c>
      <c r="C4095" t="str">
        <f>_xlfn.XLOOKUP($B4095, STANDARDS!$A:$A, STANDARDS!$B:$B,,0,2)</f>
        <v>Zelenotsvet Fm</v>
      </c>
      <c r="D4095" t="s">
        <v>1057</v>
      </c>
      <c r="E4095" t="s">
        <v>1088</v>
      </c>
      <c r="J4095" s="13">
        <v>499</v>
      </c>
      <c r="K4095" s="13"/>
      <c r="L4095" s="16"/>
      <c r="M4095" t="s">
        <v>1335</v>
      </c>
      <c r="P4095" t="s">
        <v>243</v>
      </c>
      <c r="Q4095">
        <v>-0.28000000000000003</v>
      </c>
      <c r="V4095">
        <v>1</v>
      </c>
      <c r="W4095" t="s">
        <v>1371</v>
      </c>
      <c r="X4095" t="s">
        <v>1385</v>
      </c>
    </row>
    <row r="4096" spans="1:24" x14ac:dyDescent="0.3">
      <c r="A4096">
        <v>4847</v>
      </c>
      <c r="B4096" s="15" t="s">
        <v>680</v>
      </c>
      <c r="C4096" t="str">
        <f>_xlfn.XLOOKUP($B4096, STANDARDS!$A:$A, STANDARDS!$B:$B,,0,2)</f>
        <v>Zelenotsvet Fm</v>
      </c>
      <c r="D4096" t="s">
        <v>1057</v>
      </c>
      <c r="E4096" t="s">
        <v>1087</v>
      </c>
      <c r="J4096" s="13">
        <v>499</v>
      </c>
      <c r="K4096" s="13"/>
      <c r="L4096" s="16"/>
      <c r="M4096" t="s">
        <v>1335</v>
      </c>
      <c r="P4096" t="s">
        <v>243</v>
      </c>
      <c r="Q4096">
        <v>0.21299999999999999</v>
      </c>
      <c r="V4096">
        <v>1</v>
      </c>
      <c r="W4096" t="s">
        <v>1371</v>
      </c>
      <c r="X4096" t="s">
        <v>1385</v>
      </c>
    </row>
    <row r="4097" spans="1:24" x14ac:dyDescent="0.3">
      <c r="A4097">
        <v>4848</v>
      </c>
      <c r="B4097" s="15" t="s">
        <v>680</v>
      </c>
      <c r="C4097" t="str">
        <f>_xlfn.XLOOKUP($B4097, STANDARDS!$A:$A, STANDARDS!$B:$B,,0,2)</f>
        <v>Zelenotsvet Fm</v>
      </c>
      <c r="D4097" t="s">
        <v>1057</v>
      </c>
      <c r="E4097" t="s">
        <v>1088</v>
      </c>
      <c r="J4097" s="13">
        <v>499</v>
      </c>
      <c r="K4097" s="13"/>
      <c r="L4097" s="16"/>
      <c r="M4097" t="s">
        <v>1335</v>
      </c>
      <c r="P4097" t="s">
        <v>243</v>
      </c>
      <c r="Q4097">
        <v>7.5999999999999998E-2</v>
      </c>
      <c r="V4097">
        <v>1</v>
      </c>
      <c r="W4097" t="s">
        <v>1371</v>
      </c>
      <c r="X4097" t="s">
        <v>1385</v>
      </c>
    </row>
    <row r="4098" spans="1:24" x14ac:dyDescent="0.3">
      <c r="A4098">
        <v>4849</v>
      </c>
      <c r="B4098" s="15" t="s">
        <v>680</v>
      </c>
      <c r="C4098" t="str">
        <f>_xlfn.XLOOKUP($B4098, STANDARDS!$A:$A, STANDARDS!$B:$B,,0,2)</f>
        <v>Zelenotsvet Fm</v>
      </c>
      <c r="D4098" t="s">
        <v>1057</v>
      </c>
      <c r="E4098" t="s">
        <v>1087</v>
      </c>
      <c r="J4098" s="13">
        <v>499</v>
      </c>
      <c r="K4098" s="13"/>
      <c r="L4098" s="16"/>
      <c r="M4098" t="s">
        <v>1335</v>
      </c>
      <c r="P4098" t="s">
        <v>243</v>
      </c>
      <c r="Q4098">
        <v>-0.13</v>
      </c>
      <c r="V4098">
        <v>1</v>
      </c>
      <c r="W4098" t="s">
        <v>1371</v>
      </c>
      <c r="X4098" t="s">
        <v>1385</v>
      </c>
    </row>
    <row r="4099" spans="1:24" x14ac:dyDescent="0.3">
      <c r="A4099">
        <v>4850</v>
      </c>
      <c r="B4099" s="15" t="s">
        <v>680</v>
      </c>
      <c r="C4099" t="str">
        <f>_xlfn.XLOOKUP($B4099, STANDARDS!$A:$A, STANDARDS!$B:$B,,0,2)</f>
        <v>Zelenotsvet Fm</v>
      </c>
      <c r="D4099" t="s">
        <v>1057</v>
      </c>
      <c r="E4099" t="s">
        <v>1088</v>
      </c>
      <c r="J4099" s="13">
        <v>499</v>
      </c>
      <c r="K4099" s="13"/>
      <c r="L4099" s="16"/>
      <c r="M4099" t="s">
        <v>1335</v>
      </c>
      <c r="P4099" t="s">
        <v>243</v>
      </c>
      <c r="Q4099">
        <v>0.23</v>
      </c>
      <c r="V4099">
        <v>1</v>
      </c>
      <c r="W4099" t="s">
        <v>1371</v>
      </c>
      <c r="X4099" t="s">
        <v>1385</v>
      </c>
    </row>
    <row r="4100" spans="1:24" x14ac:dyDescent="0.3">
      <c r="A4100">
        <v>4851</v>
      </c>
      <c r="B4100" s="15" t="s">
        <v>681</v>
      </c>
      <c r="C4100" t="str">
        <f>_xlfn.XLOOKUP($B4100, STANDARDS!$A:$A, STANDARDS!$B:$B,,0,2)</f>
        <v>Olenek Fm</v>
      </c>
      <c r="D4100" t="s">
        <v>1057</v>
      </c>
      <c r="E4100" t="s">
        <v>1088</v>
      </c>
      <c r="J4100" s="13">
        <v>502</v>
      </c>
      <c r="K4100" s="13"/>
      <c r="L4100" s="16"/>
      <c r="M4100" t="s">
        <v>1335</v>
      </c>
      <c r="P4100" t="s">
        <v>243</v>
      </c>
      <c r="Q4100">
        <v>-0.11</v>
      </c>
      <c r="V4100">
        <v>1</v>
      </c>
      <c r="W4100" t="s">
        <v>1371</v>
      </c>
      <c r="X4100" t="s">
        <v>1385</v>
      </c>
    </row>
    <row r="4101" spans="1:24" x14ac:dyDescent="0.3">
      <c r="A4101">
        <v>4852</v>
      </c>
      <c r="B4101" s="15" t="s">
        <v>680</v>
      </c>
      <c r="C4101" t="str">
        <f>_xlfn.XLOOKUP($B4101, STANDARDS!$A:$A, STANDARDS!$B:$B,,0,2)</f>
        <v>Zelenotsvet Fm</v>
      </c>
      <c r="D4101" t="s">
        <v>1057</v>
      </c>
      <c r="E4101" t="s">
        <v>1087</v>
      </c>
      <c r="J4101" s="13">
        <v>499</v>
      </c>
      <c r="K4101" s="13"/>
      <c r="L4101" s="16"/>
      <c r="M4101" t="s">
        <v>1335</v>
      </c>
      <c r="P4101" t="s">
        <v>243</v>
      </c>
      <c r="Q4101">
        <v>0.17499999999999999</v>
      </c>
      <c r="V4101">
        <v>1</v>
      </c>
      <c r="W4101" t="s">
        <v>1371</v>
      </c>
      <c r="X4101" t="s">
        <v>1385</v>
      </c>
    </row>
    <row r="4102" spans="1:24" x14ac:dyDescent="0.3">
      <c r="A4102">
        <v>4853</v>
      </c>
      <c r="B4102" s="15" t="s">
        <v>682</v>
      </c>
      <c r="C4102" t="str">
        <f>_xlfn.XLOOKUP($B4102, STANDARDS!$A:$A, STANDARDS!$B:$B,,0,2)</f>
        <v>Kuonamka Fm</v>
      </c>
      <c r="D4102" t="s">
        <v>1057</v>
      </c>
      <c r="E4102" t="s">
        <v>1089</v>
      </c>
      <c r="J4102" s="13">
        <v>505</v>
      </c>
      <c r="K4102" s="13"/>
      <c r="L4102" s="16"/>
      <c r="M4102" t="s">
        <v>1335</v>
      </c>
      <c r="P4102" t="s">
        <v>243</v>
      </c>
      <c r="Q4102">
        <v>-0.41</v>
      </c>
      <c r="V4102">
        <v>1</v>
      </c>
      <c r="W4102" t="s">
        <v>1371</v>
      </c>
      <c r="X4102" t="s">
        <v>1385</v>
      </c>
    </row>
    <row r="4103" spans="1:24" x14ac:dyDescent="0.3">
      <c r="A4103">
        <v>4854</v>
      </c>
      <c r="B4103" s="15" t="s">
        <v>680</v>
      </c>
      <c r="C4103" t="str">
        <f>_xlfn.XLOOKUP($B4103, STANDARDS!$A:$A, STANDARDS!$B:$B,,0,2)</f>
        <v>Zelenotsvet Fm</v>
      </c>
      <c r="D4103" t="s">
        <v>1057</v>
      </c>
      <c r="E4103" t="s">
        <v>1088</v>
      </c>
      <c r="J4103" s="13">
        <v>499</v>
      </c>
      <c r="K4103" s="13"/>
      <c r="L4103" s="16"/>
      <c r="M4103" t="s">
        <v>1335</v>
      </c>
      <c r="P4103" t="s">
        <v>243</v>
      </c>
      <c r="Q4103">
        <v>-0.01</v>
      </c>
      <c r="V4103">
        <v>1</v>
      </c>
      <c r="W4103" t="s">
        <v>1371</v>
      </c>
      <c r="X4103" t="s">
        <v>1385</v>
      </c>
    </row>
    <row r="4104" spans="1:24" x14ac:dyDescent="0.3">
      <c r="A4104">
        <v>4855</v>
      </c>
      <c r="B4104" s="15" t="s">
        <v>681</v>
      </c>
      <c r="C4104" t="str">
        <f>_xlfn.XLOOKUP($B4104, STANDARDS!$A:$A, STANDARDS!$B:$B,,0,2)</f>
        <v>Olenek Fm</v>
      </c>
      <c r="D4104" t="s">
        <v>1057</v>
      </c>
      <c r="E4104" t="s">
        <v>1088</v>
      </c>
      <c r="J4104" s="13">
        <v>502</v>
      </c>
      <c r="K4104" s="13"/>
      <c r="L4104" s="16"/>
      <c r="M4104" t="s">
        <v>1335</v>
      </c>
      <c r="P4104" t="s">
        <v>243</v>
      </c>
      <c r="Q4104">
        <v>1.1200000000000001</v>
      </c>
      <c r="V4104">
        <v>1</v>
      </c>
      <c r="W4104" t="s">
        <v>1371</v>
      </c>
      <c r="X4104" t="s">
        <v>1385</v>
      </c>
    </row>
    <row r="4105" spans="1:24" x14ac:dyDescent="0.3">
      <c r="A4105">
        <v>4856</v>
      </c>
      <c r="B4105" s="15" t="s">
        <v>680</v>
      </c>
      <c r="C4105" t="str">
        <f>_xlfn.XLOOKUP($B4105, STANDARDS!$A:$A, STANDARDS!$B:$B,,0,2)</f>
        <v>Zelenotsvet Fm</v>
      </c>
      <c r="D4105" t="s">
        <v>1057</v>
      </c>
      <c r="E4105" t="s">
        <v>1088</v>
      </c>
      <c r="J4105" s="13">
        <v>499</v>
      </c>
      <c r="K4105" s="13"/>
      <c r="L4105" s="16"/>
      <c r="M4105" t="s">
        <v>1335</v>
      </c>
      <c r="P4105" t="s">
        <v>243</v>
      </c>
      <c r="Q4105">
        <v>0.31</v>
      </c>
      <c r="V4105">
        <v>1</v>
      </c>
      <c r="W4105" t="s">
        <v>1371</v>
      </c>
      <c r="X4105" t="s">
        <v>1385</v>
      </c>
    </row>
    <row r="4106" spans="1:24" x14ac:dyDescent="0.3">
      <c r="A4106">
        <v>4857</v>
      </c>
      <c r="B4106" s="15" t="s">
        <v>681</v>
      </c>
      <c r="C4106" t="str">
        <f>_xlfn.XLOOKUP($B4106, STANDARDS!$A:$A, STANDARDS!$B:$B,,0,2)</f>
        <v>Olenek Fm</v>
      </c>
      <c r="D4106" t="s">
        <v>1057</v>
      </c>
      <c r="E4106" t="s">
        <v>1088</v>
      </c>
      <c r="J4106" s="13">
        <v>502</v>
      </c>
      <c r="K4106" s="13"/>
      <c r="L4106" s="16"/>
      <c r="M4106" t="s">
        <v>1335</v>
      </c>
      <c r="P4106" t="s">
        <v>243</v>
      </c>
      <c r="Q4106">
        <v>-0.13700000000000001</v>
      </c>
      <c r="V4106">
        <v>1</v>
      </c>
      <c r="W4106" t="s">
        <v>1371</v>
      </c>
      <c r="X4106" t="s">
        <v>1385</v>
      </c>
    </row>
    <row r="4107" spans="1:24" x14ac:dyDescent="0.3">
      <c r="A4107">
        <v>4858</v>
      </c>
      <c r="B4107" s="15" t="s">
        <v>680</v>
      </c>
      <c r="C4107" t="str">
        <f>_xlfn.XLOOKUP($B4107, STANDARDS!$A:$A, STANDARDS!$B:$B,,0,2)</f>
        <v>Zelenotsvet Fm</v>
      </c>
      <c r="D4107" t="s">
        <v>1057</v>
      </c>
      <c r="E4107" t="s">
        <v>1088</v>
      </c>
      <c r="J4107" s="13">
        <v>499</v>
      </c>
      <c r="K4107" s="13"/>
      <c r="L4107" s="16"/>
      <c r="M4107" t="s">
        <v>1335</v>
      </c>
      <c r="P4107" t="s">
        <v>243</v>
      </c>
      <c r="Q4107">
        <v>-0.16500000000000001</v>
      </c>
      <c r="V4107">
        <v>1</v>
      </c>
      <c r="W4107" t="s">
        <v>1371</v>
      </c>
      <c r="X4107" t="s">
        <v>1385</v>
      </c>
    </row>
    <row r="4108" spans="1:24" x14ac:dyDescent="0.3">
      <c r="A4108">
        <v>4859</v>
      </c>
      <c r="B4108" s="15" t="s">
        <v>680</v>
      </c>
      <c r="C4108" t="str">
        <f>_xlfn.XLOOKUP($B4108, STANDARDS!$A:$A, STANDARDS!$B:$B,,0,2)</f>
        <v>Zelenotsvet Fm</v>
      </c>
      <c r="D4108" t="s">
        <v>1057</v>
      </c>
      <c r="E4108" t="s">
        <v>1088</v>
      </c>
      <c r="J4108" s="13">
        <v>499</v>
      </c>
      <c r="K4108" s="13"/>
      <c r="L4108" s="16"/>
      <c r="M4108" t="s">
        <v>1335</v>
      </c>
      <c r="P4108" t="s">
        <v>243</v>
      </c>
      <c r="Q4108">
        <v>0.28000000000000003</v>
      </c>
      <c r="V4108">
        <v>1</v>
      </c>
      <c r="W4108" t="s">
        <v>1371</v>
      </c>
      <c r="X4108" t="s">
        <v>1385</v>
      </c>
    </row>
    <row r="4109" spans="1:24" x14ac:dyDescent="0.3">
      <c r="A4109">
        <v>4860</v>
      </c>
      <c r="B4109" s="15" t="s">
        <v>681</v>
      </c>
      <c r="C4109" t="str">
        <f>_xlfn.XLOOKUP($B4109, STANDARDS!$A:$A, STANDARDS!$B:$B,,0,2)</f>
        <v>Olenek Fm</v>
      </c>
      <c r="D4109" t="s">
        <v>1057</v>
      </c>
      <c r="E4109" t="s">
        <v>1087</v>
      </c>
      <c r="J4109" s="13">
        <v>502</v>
      </c>
      <c r="K4109" s="13"/>
      <c r="L4109" s="16"/>
      <c r="M4109" t="s">
        <v>1335</v>
      </c>
      <c r="P4109" t="s">
        <v>243</v>
      </c>
      <c r="Q4109">
        <v>0.71399999999999997</v>
      </c>
      <c r="V4109">
        <v>1</v>
      </c>
      <c r="W4109" t="s">
        <v>1371</v>
      </c>
      <c r="X4109" t="s">
        <v>1385</v>
      </c>
    </row>
    <row r="4110" spans="1:24" x14ac:dyDescent="0.3">
      <c r="A4110">
        <v>4861</v>
      </c>
      <c r="B4110" s="15" t="s">
        <v>680</v>
      </c>
      <c r="C4110" t="str">
        <f>_xlfn.XLOOKUP($B4110, STANDARDS!$A:$A, STANDARDS!$B:$B,,0,2)</f>
        <v>Zelenotsvet Fm</v>
      </c>
      <c r="D4110" t="s">
        <v>1057</v>
      </c>
      <c r="E4110" t="s">
        <v>1088</v>
      </c>
      <c r="J4110" s="13">
        <v>499</v>
      </c>
      <c r="K4110" s="13"/>
      <c r="L4110" s="16"/>
      <c r="M4110" t="s">
        <v>1335</v>
      </c>
      <c r="P4110" t="s">
        <v>243</v>
      </c>
      <c r="Q4110">
        <v>-0.03</v>
      </c>
      <c r="V4110">
        <v>1</v>
      </c>
      <c r="W4110" t="s">
        <v>1371</v>
      </c>
      <c r="X4110" t="s">
        <v>1385</v>
      </c>
    </row>
    <row r="4111" spans="1:24" x14ac:dyDescent="0.3">
      <c r="A4111">
        <v>4862</v>
      </c>
      <c r="B4111" s="15" t="s">
        <v>680</v>
      </c>
      <c r="C4111" t="str">
        <f>_xlfn.XLOOKUP($B4111, STANDARDS!$A:$A, STANDARDS!$B:$B,,0,2)</f>
        <v>Zelenotsvet Fm</v>
      </c>
      <c r="D4111" t="s">
        <v>1057</v>
      </c>
      <c r="E4111" t="s">
        <v>1088</v>
      </c>
      <c r="J4111" s="13">
        <v>499</v>
      </c>
      <c r="K4111" s="13"/>
      <c r="L4111" s="16"/>
      <c r="M4111" t="s">
        <v>1335</v>
      </c>
      <c r="P4111" t="s">
        <v>243</v>
      </c>
      <c r="Q4111">
        <v>1.6E-2</v>
      </c>
      <c r="V4111">
        <v>1</v>
      </c>
      <c r="W4111" t="s">
        <v>1371</v>
      </c>
      <c r="X4111" t="s">
        <v>1385</v>
      </c>
    </row>
    <row r="4112" spans="1:24" x14ac:dyDescent="0.3">
      <c r="A4112">
        <v>4863</v>
      </c>
      <c r="B4112" s="15" t="s">
        <v>681</v>
      </c>
      <c r="C4112" t="str">
        <f>_xlfn.XLOOKUP($B4112, STANDARDS!$A:$A, STANDARDS!$B:$B,,0,2)</f>
        <v>Olenek Fm</v>
      </c>
      <c r="D4112" t="s">
        <v>1057</v>
      </c>
      <c r="E4112" t="s">
        <v>1088</v>
      </c>
      <c r="J4112" s="13">
        <v>502</v>
      </c>
      <c r="K4112" s="13"/>
      <c r="L4112" s="16"/>
      <c r="M4112" t="s">
        <v>1335</v>
      </c>
      <c r="P4112" t="s">
        <v>243</v>
      </c>
      <c r="Q4112">
        <v>-0.45</v>
      </c>
      <c r="V4112">
        <v>1</v>
      </c>
      <c r="W4112" t="s">
        <v>1371</v>
      </c>
      <c r="X4112" t="s">
        <v>1385</v>
      </c>
    </row>
    <row r="4113" spans="1:24" x14ac:dyDescent="0.3">
      <c r="A4113">
        <v>4864</v>
      </c>
      <c r="B4113" s="15" t="s">
        <v>682</v>
      </c>
      <c r="C4113" t="str">
        <f>_xlfn.XLOOKUP($B4113, STANDARDS!$A:$A, STANDARDS!$B:$B,,0,2)</f>
        <v>Kuonamka Fm</v>
      </c>
      <c r="D4113" t="s">
        <v>1057</v>
      </c>
      <c r="E4113" t="s">
        <v>1089</v>
      </c>
      <c r="J4113" s="13">
        <v>508</v>
      </c>
      <c r="K4113" s="13"/>
      <c r="L4113" s="16"/>
      <c r="M4113" t="s">
        <v>1335</v>
      </c>
      <c r="P4113" t="s">
        <v>243</v>
      </c>
      <c r="Q4113">
        <v>0.05</v>
      </c>
      <c r="V4113">
        <v>1</v>
      </c>
      <c r="W4113" t="s">
        <v>1371</v>
      </c>
      <c r="X4113" t="s">
        <v>1385</v>
      </c>
    </row>
    <row r="4114" spans="1:24" x14ac:dyDescent="0.3">
      <c r="A4114">
        <v>4865</v>
      </c>
      <c r="B4114" s="15" t="s">
        <v>680</v>
      </c>
      <c r="C4114" t="str">
        <f>_xlfn.XLOOKUP($B4114, STANDARDS!$A:$A, STANDARDS!$B:$B,,0,2)</f>
        <v>Zelenotsvet Fm</v>
      </c>
      <c r="D4114" t="s">
        <v>1057</v>
      </c>
      <c r="E4114" t="s">
        <v>1088</v>
      </c>
      <c r="J4114" s="13">
        <v>499</v>
      </c>
      <c r="K4114" s="13"/>
      <c r="L4114" s="16"/>
      <c r="M4114" t="s">
        <v>1335</v>
      </c>
      <c r="P4114" t="s">
        <v>243</v>
      </c>
      <c r="Q4114">
        <v>0.39</v>
      </c>
      <c r="V4114">
        <v>1</v>
      </c>
      <c r="W4114" t="s">
        <v>1371</v>
      </c>
      <c r="X4114" t="s">
        <v>1385</v>
      </c>
    </row>
    <row r="4115" spans="1:24" x14ac:dyDescent="0.3">
      <c r="A4115">
        <v>4866</v>
      </c>
      <c r="B4115" s="15" t="s">
        <v>682</v>
      </c>
      <c r="C4115" t="str">
        <f>_xlfn.XLOOKUP($B4115, STANDARDS!$A:$A, STANDARDS!$B:$B,,0,2)</f>
        <v>Kuonamka Fm</v>
      </c>
      <c r="D4115" t="s">
        <v>1057</v>
      </c>
      <c r="E4115" t="s">
        <v>1089</v>
      </c>
      <c r="J4115" s="13">
        <v>508</v>
      </c>
      <c r="K4115" s="13"/>
      <c r="L4115" s="16"/>
      <c r="M4115" t="s">
        <v>1335</v>
      </c>
      <c r="P4115" t="s">
        <v>243</v>
      </c>
      <c r="Q4115">
        <v>-0.12</v>
      </c>
      <c r="V4115">
        <v>1</v>
      </c>
      <c r="W4115" t="s">
        <v>1371</v>
      </c>
      <c r="X4115" t="s">
        <v>1385</v>
      </c>
    </row>
    <row r="4116" spans="1:24" x14ac:dyDescent="0.3">
      <c r="A4116">
        <v>4867</v>
      </c>
      <c r="B4116" s="15" t="s">
        <v>682</v>
      </c>
      <c r="C4116" t="str">
        <f>_xlfn.XLOOKUP($B4116, STANDARDS!$A:$A, STANDARDS!$B:$B,,0,2)</f>
        <v>Kuonamka Fm</v>
      </c>
      <c r="D4116" t="s">
        <v>1057</v>
      </c>
      <c r="E4116" t="s">
        <v>1089</v>
      </c>
      <c r="J4116" s="13">
        <v>505</v>
      </c>
      <c r="K4116" s="13"/>
      <c r="L4116" s="16"/>
      <c r="M4116" t="s">
        <v>1335</v>
      </c>
      <c r="P4116" t="s">
        <v>243</v>
      </c>
      <c r="Q4116">
        <v>0.77</v>
      </c>
      <c r="V4116">
        <v>1</v>
      </c>
      <c r="W4116" t="s">
        <v>1371</v>
      </c>
      <c r="X4116" t="s">
        <v>1385</v>
      </c>
    </row>
    <row r="4117" spans="1:24" x14ac:dyDescent="0.3">
      <c r="A4117">
        <v>4868</v>
      </c>
      <c r="B4117" s="15" t="s">
        <v>680</v>
      </c>
      <c r="C4117" t="str">
        <f>_xlfn.XLOOKUP($B4117, STANDARDS!$A:$A, STANDARDS!$B:$B,,0,2)</f>
        <v>Zelenotsvet Fm</v>
      </c>
      <c r="D4117" t="s">
        <v>1057</v>
      </c>
      <c r="E4117" t="s">
        <v>1088</v>
      </c>
      <c r="J4117" s="13">
        <v>499</v>
      </c>
      <c r="K4117" s="13"/>
      <c r="L4117" s="16"/>
      <c r="M4117" t="s">
        <v>1335</v>
      </c>
      <c r="P4117" t="s">
        <v>243</v>
      </c>
      <c r="Q4117">
        <v>0.14000000000000001</v>
      </c>
      <c r="V4117">
        <v>1</v>
      </c>
      <c r="W4117" t="s">
        <v>1371</v>
      </c>
      <c r="X4117" t="s">
        <v>1385</v>
      </c>
    </row>
    <row r="4118" spans="1:24" x14ac:dyDescent="0.3">
      <c r="A4118">
        <v>4869</v>
      </c>
      <c r="B4118" s="15" t="s">
        <v>682</v>
      </c>
      <c r="C4118" t="str">
        <f>_xlfn.XLOOKUP($B4118, STANDARDS!$A:$A, STANDARDS!$B:$B,,0,2)</f>
        <v>Kuonamka Fm</v>
      </c>
      <c r="D4118" t="s">
        <v>1057</v>
      </c>
      <c r="E4118" t="s">
        <v>1089</v>
      </c>
      <c r="J4118" s="13">
        <v>508</v>
      </c>
      <c r="K4118" s="13"/>
      <c r="L4118" s="16"/>
      <c r="M4118" t="s">
        <v>1335</v>
      </c>
      <c r="P4118" t="s">
        <v>243</v>
      </c>
      <c r="Q4118">
        <v>1.58</v>
      </c>
      <c r="V4118">
        <v>1</v>
      </c>
      <c r="W4118" t="s">
        <v>1371</v>
      </c>
      <c r="X4118" t="s">
        <v>1385</v>
      </c>
    </row>
    <row r="4119" spans="1:24" x14ac:dyDescent="0.3">
      <c r="A4119">
        <v>4870</v>
      </c>
      <c r="B4119" s="15" t="s">
        <v>682</v>
      </c>
      <c r="C4119" t="str">
        <f>_xlfn.XLOOKUP($B4119, STANDARDS!$A:$A, STANDARDS!$B:$B,,0,2)</f>
        <v>Kuonamka Fm</v>
      </c>
      <c r="D4119" t="s">
        <v>1057</v>
      </c>
      <c r="E4119" t="s">
        <v>1087</v>
      </c>
      <c r="J4119" s="13">
        <v>505</v>
      </c>
      <c r="K4119" s="13"/>
      <c r="L4119" s="16"/>
      <c r="M4119" t="s">
        <v>1335</v>
      </c>
      <c r="P4119" t="s">
        <v>243</v>
      </c>
      <c r="Q4119">
        <v>0.223</v>
      </c>
      <c r="V4119">
        <v>1</v>
      </c>
      <c r="W4119" t="s">
        <v>1371</v>
      </c>
      <c r="X4119" t="s">
        <v>1385</v>
      </c>
    </row>
    <row r="4120" spans="1:24" x14ac:dyDescent="0.3">
      <c r="A4120">
        <v>4871</v>
      </c>
      <c r="B4120" s="15" t="s">
        <v>683</v>
      </c>
      <c r="C4120" t="str">
        <f>_xlfn.XLOOKUP($B4120, STANDARDS!$A:$A, STANDARDS!$B:$B,,0,2)</f>
        <v>Manykai Fm, Transvaal Sgp</v>
      </c>
      <c r="D4120" t="s">
        <v>1057</v>
      </c>
      <c r="E4120" t="s">
        <v>1088</v>
      </c>
      <c r="J4120" s="13">
        <v>532</v>
      </c>
      <c r="K4120" s="13"/>
      <c r="L4120" s="16"/>
      <c r="M4120" t="s">
        <v>1335</v>
      </c>
      <c r="P4120" t="s">
        <v>243</v>
      </c>
      <c r="Q4120">
        <v>1.708</v>
      </c>
      <c r="V4120">
        <v>1</v>
      </c>
      <c r="W4120" t="s">
        <v>1371</v>
      </c>
      <c r="X4120" t="s">
        <v>1385</v>
      </c>
    </row>
    <row r="4121" spans="1:24" x14ac:dyDescent="0.3">
      <c r="A4121">
        <v>4872</v>
      </c>
      <c r="B4121" s="15" t="s">
        <v>682</v>
      </c>
      <c r="C4121" t="str">
        <f>_xlfn.XLOOKUP($B4121, STANDARDS!$A:$A, STANDARDS!$B:$B,,0,2)</f>
        <v>Kuonamka Fm</v>
      </c>
      <c r="D4121" t="s">
        <v>1057</v>
      </c>
      <c r="E4121" t="s">
        <v>1089</v>
      </c>
      <c r="J4121" s="13">
        <v>505</v>
      </c>
      <c r="K4121" s="13"/>
      <c r="L4121" s="16"/>
      <c r="M4121" t="s">
        <v>1335</v>
      </c>
      <c r="P4121" t="s">
        <v>243</v>
      </c>
      <c r="Q4121">
        <v>0.44</v>
      </c>
      <c r="V4121">
        <v>1</v>
      </c>
      <c r="W4121" t="s">
        <v>1371</v>
      </c>
      <c r="X4121" t="s">
        <v>1385</v>
      </c>
    </row>
    <row r="4122" spans="1:24" x14ac:dyDescent="0.3">
      <c r="A4122">
        <v>4873</v>
      </c>
      <c r="B4122" s="15" t="s">
        <v>682</v>
      </c>
      <c r="C4122" t="str">
        <f>_xlfn.XLOOKUP($B4122, STANDARDS!$A:$A, STANDARDS!$B:$B,,0,2)</f>
        <v>Kuonamka Fm</v>
      </c>
      <c r="D4122" t="s">
        <v>1057</v>
      </c>
      <c r="E4122" t="s">
        <v>1089</v>
      </c>
      <c r="J4122" s="13">
        <v>505</v>
      </c>
      <c r="K4122" s="13"/>
      <c r="L4122" s="16"/>
      <c r="M4122" t="s">
        <v>1335</v>
      </c>
      <c r="P4122" t="s">
        <v>243</v>
      </c>
      <c r="Q4122">
        <v>-0.44</v>
      </c>
      <c r="V4122">
        <v>1</v>
      </c>
      <c r="W4122" t="s">
        <v>1371</v>
      </c>
      <c r="X4122" t="s">
        <v>1385</v>
      </c>
    </row>
    <row r="4123" spans="1:24" x14ac:dyDescent="0.3">
      <c r="A4123">
        <v>4874</v>
      </c>
      <c r="B4123" s="15" t="s">
        <v>680</v>
      </c>
      <c r="C4123" t="str">
        <f>_xlfn.XLOOKUP($B4123, STANDARDS!$A:$A, STANDARDS!$B:$B,,0,2)</f>
        <v>Zelenotsvet Fm</v>
      </c>
      <c r="D4123" t="s">
        <v>1057</v>
      </c>
      <c r="E4123" t="s">
        <v>1088</v>
      </c>
      <c r="J4123" s="13">
        <v>499</v>
      </c>
      <c r="K4123" s="13"/>
      <c r="L4123" s="16"/>
      <c r="M4123" t="s">
        <v>1335</v>
      </c>
      <c r="P4123" t="s">
        <v>243</v>
      </c>
      <c r="Q4123">
        <v>0.19</v>
      </c>
      <c r="V4123">
        <v>1</v>
      </c>
      <c r="W4123" t="s">
        <v>1371</v>
      </c>
      <c r="X4123" t="s">
        <v>1385</v>
      </c>
    </row>
    <row r="4124" spans="1:24" x14ac:dyDescent="0.3">
      <c r="A4124">
        <v>4875</v>
      </c>
      <c r="B4124" s="15" t="s">
        <v>682</v>
      </c>
      <c r="C4124" t="str">
        <f>_xlfn.XLOOKUP($B4124, STANDARDS!$A:$A, STANDARDS!$B:$B,,0,2)</f>
        <v>Kuonamka Fm</v>
      </c>
      <c r="D4124" t="s">
        <v>1057</v>
      </c>
      <c r="E4124" t="s">
        <v>1089</v>
      </c>
      <c r="J4124" s="13">
        <v>505</v>
      </c>
      <c r="K4124" s="13"/>
      <c r="L4124" s="16"/>
      <c r="M4124" t="s">
        <v>1335</v>
      </c>
      <c r="P4124" t="s">
        <v>243</v>
      </c>
      <c r="Q4124">
        <v>-0.59</v>
      </c>
      <c r="V4124">
        <v>1</v>
      </c>
      <c r="W4124" t="s">
        <v>1371</v>
      </c>
      <c r="X4124" t="s">
        <v>1385</v>
      </c>
    </row>
    <row r="4125" spans="1:24" x14ac:dyDescent="0.3">
      <c r="A4125">
        <v>4876</v>
      </c>
      <c r="B4125" s="15" t="s">
        <v>680</v>
      </c>
      <c r="C4125" t="str">
        <f>_xlfn.XLOOKUP($B4125, STANDARDS!$A:$A, STANDARDS!$B:$B,,0,2)</f>
        <v>Zelenotsvet Fm</v>
      </c>
      <c r="D4125" t="s">
        <v>1057</v>
      </c>
      <c r="E4125" t="s">
        <v>1088</v>
      </c>
      <c r="J4125" s="13">
        <v>499</v>
      </c>
      <c r="K4125" s="13"/>
      <c r="L4125" s="16"/>
      <c r="M4125" t="s">
        <v>1335</v>
      </c>
      <c r="P4125" t="s">
        <v>243</v>
      </c>
      <c r="Q4125">
        <v>-0.16</v>
      </c>
      <c r="V4125">
        <v>1</v>
      </c>
      <c r="W4125" t="s">
        <v>1371</v>
      </c>
      <c r="X4125" t="s">
        <v>1385</v>
      </c>
    </row>
    <row r="4126" spans="1:24" x14ac:dyDescent="0.3">
      <c r="A4126">
        <v>4877</v>
      </c>
      <c r="B4126" s="15" t="s">
        <v>681</v>
      </c>
      <c r="C4126" t="str">
        <f>_xlfn.XLOOKUP($B4126, STANDARDS!$A:$A, STANDARDS!$B:$B,,0,2)</f>
        <v>Olenek Fm</v>
      </c>
      <c r="D4126" t="s">
        <v>1057</v>
      </c>
      <c r="E4126" t="s">
        <v>1087</v>
      </c>
      <c r="J4126" s="13">
        <v>502</v>
      </c>
      <c r="K4126" s="13"/>
      <c r="L4126" s="16"/>
      <c r="M4126" t="s">
        <v>1335</v>
      </c>
      <c r="P4126" t="s">
        <v>243</v>
      </c>
      <c r="Q4126">
        <v>-0.17</v>
      </c>
      <c r="V4126">
        <v>1</v>
      </c>
      <c r="W4126" t="s">
        <v>1371</v>
      </c>
      <c r="X4126" t="s">
        <v>1385</v>
      </c>
    </row>
    <row r="4127" spans="1:24" x14ac:dyDescent="0.3">
      <c r="A4127">
        <v>4878</v>
      </c>
      <c r="B4127" s="15" t="s">
        <v>680</v>
      </c>
      <c r="C4127" t="str">
        <f>_xlfn.XLOOKUP($B4127, STANDARDS!$A:$A, STANDARDS!$B:$B,,0,2)</f>
        <v>Zelenotsvet Fm</v>
      </c>
      <c r="D4127" t="s">
        <v>1057</v>
      </c>
      <c r="E4127" t="s">
        <v>1088</v>
      </c>
      <c r="J4127" s="13">
        <v>499</v>
      </c>
      <c r="K4127" s="13"/>
      <c r="L4127" s="16"/>
      <c r="M4127" t="s">
        <v>1335</v>
      </c>
      <c r="P4127" t="s">
        <v>243</v>
      </c>
      <c r="Q4127">
        <v>-0.01</v>
      </c>
      <c r="V4127">
        <v>1</v>
      </c>
      <c r="W4127" t="s">
        <v>1371</v>
      </c>
      <c r="X4127" t="s">
        <v>1385</v>
      </c>
    </row>
    <row r="4128" spans="1:24" x14ac:dyDescent="0.3">
      <c r="A4128">
        <v>4879</v>
      </c>
      <c r="B4128" s="15" t="s">
        <v>681</v>
      </c>
      <c r="C4128" t="str">
        <f>_xlfn.XLOOKUP($B4128, STANDARDS!$A:$A, STANDARDS!$B:$B,,0,2)</f>
        <v>Olenek Fm</v>
      </c>
      <c r="D4128" t="s">
        <v>1057</v>
      </c>
      <c r="E4128" t="s">
        <v>1088</v>
      </c>
      <c r="J4128" s="13">
        <v>502</v>
      </c>
      <c r="K4128" s="13"/>
      <c r="L4128" s="16"/>
      <c r="M4128" t="s">
        <v>1335</v>
      </c>
      <c r="P4128" t="s">
        <v>243</v>
      </c>
      <c r="Q4128">
        <v>1.51</v>
      </c>
      <c r="V4128">
        <v>1</v>
      </c>
      <c r="W4128" t="s">
        <v>1371</v>
      </c>
      <c r="X4128" t="s">
        <v>1385</v>
      </c>
    </row>
    <row r="4129" spans="1:24" x14ac:dyDescent="0.3">
      <c r="A4129">
        <v>4880</v>
      </c>
      <c r="B4129" s="15" t="s">
        <v>680</v>
      </c>
      <c r="C4129" t="str">
        <f>_xlfn.XLOOKUP($B4129, STANDARDS!$A:$A, STANDARDS!$B:$B,,0,2)</f>
        <v>Zelenotsvet Fm</v>
      </c>
      <c r="D4129" t="s">
        <v>1057</v>
      </c>
      <c r="E4129" t="s">
        <v>1088</v>
      </c>
      <c r="J4129" s="13">
        <v>499</v>
      </c>
      <c r="K4129" s="13"/>
      <c r="L4129" s="16"/>
      <c r="M4129" t="s">
        <v>1335</v>
      </c>
      <c r="P4129" t="s">
        <v>243</v>
      </c>
      <c r="Q4129">
        <v>0.1</v>
      </c>
      <c r="V4129">
        <v>1</v>
      </c>
      <c r="W4129" t="s">
        <v>1371</v>
      </c>
      <c r="X4129" t="s">
        <v>1385</v>
      </c>
    </row>
    <row r="4130" spans="1:24" x14ac:dyDescent="0.3">
      <c r="A4130">
        <v>4881</v>
      </c>
      <c r="B4130" s="15" t="s">
        <v>680</v>
      </c>
      <c r="C4130" t="str">
        <f>_xlfn.XLOOKUP($B4130, STANDARDS!$A:$A, STANDARDS!$B:$B,,0,2)</f>
        <v>Zelenotsvet Fm</v>
      </c>
      <c r="D4130" t="s">
        <v>1057</v>
      </c>
      <c r="E4130" t="s">
        <v>1087</v>
      </c>
      <c r="J4130" s="13">
        <v>499</v>
      </c>
      <c r="K4130" s="13"/>
      <c r="L4130" s="16"/>
      <c r="M4130" t="s">
        <v>1335</v>
      </c>
      <c r="P4130" t="s">
        <v>243</v>
      </c>
      <c r="Q4130">
        <v>0.64</v>
      </c>
      <c r="V4130">
        <v>1</v>
      </c>
      <c r="W4130" t="s">
        <v>1371</v>
      </c>
      <c r="X4130" t="s">
        <v>1385</v>
      </c>
    </row>
    <row r="4131" spans="1:24" x14ac:dyDescent="0.3">
      <c r="A4131">
        <v>4882</v>
      </c>
      <c r="B4131" s="15" t="s">
        <v>682</v>
      </c>
      <c r="C4131" t="str">
        <f>_xlfn.XLOOKUP($B4131, STANDARDS!$A:$A, STANDARDS!$B:$B,,0,2)</f>
        <v>Kuonamka Fm</v>
      </c>
      <c r="D4131" t="s">
        <v>1057</v>
      </c>
      <c r="E4131" t="s">
        <v>1089</v>
      </c>
      <c r="J4131" s="13">
        <v>505</v>
      </c>
      <c r="K4131" s="13"/>
      <c r="L4131" s="16"/>
      <c r="M4131" t="s">
        <v>1335</v>
      </c>
      <c r="P4131" t="s">
        <v>243</v>
      </c>
      <c r="Q4131">
        <v>0.92</v>
      </c>
      <c r="V4131">
        <v>1</v>
      </c>
      <c r="W4131" t="s">
        <v>1371</v>
      </c>
      <c r="X4131" t="s">
        <v>1385</v>
      </c>
    </row>
    <row r="4132" spans="1:24" x14ac:dyDescent="0.3">
      <c r="A4132">
        <v>4883</v>
      </c>
      <c r="B4132" s="15" t="s">
        <v>682</v>
      </c>
      <c r="C4132" t="str">
        <f>_xlfn.XLOOKUP($B4132, STANDARDS!$A:$A, STANDARDS!$B:$B,,0,2)</f>
        <v>Kuonamka Fm</v>
      </c>
      <c r="D4132" t="s">
        <v>1057</v>
      </c>
      <c r="E4132" t="s">
        <v>1089</v>
      </c>
      <c r="J4132" s="13">
        <v>508</v>
      </c>
      <c r="K4132" s="13"/>
      <c r="L4132" s="16"/>
      <c r="M4132" t="s">
        <v>1335</v>
      </c>
      <c r="P4132" t="s">
        <v>243</v>
      </c>
      <c r="Q4132">
        <v>0.68200000000000005</v>
      </c>
      <c r="V4132">
        <v>1</v>
      </c>
      <c r="W4132" t="s">
        <v>1371</v>
      </c>
      <c r="X4132" t="s">
        <v>1385</v>
      </c>
    </row>
    <row r="4133" spans="1:24" x14ac:dyDescent="0.3">
      <c r="A4133">
        <v>4884</v>
      </c>
      <c r="B4133" s="15" t="s">
        <v>684</v>
      </c>
      <c r="C4133" t="str">
        <f>_xlfn.XLOOKUP($B4133, STANDARDS!$A:$A, STANDARDS!$B:$B,,0,2)</f>
        <v>Emyaksin Fm</v>
      </c>
      <c r="D4133" t="s">
        <v>1057</v>
      </c>
      <c r="E4133" t="s">
        <v>1087</v>
      </c>
      <c r="J4133" s="13">
        <v>522</v>
      </c>
      <c r="K4133" s="13"/>
      <c r="L4133" s="16"/>
      <c r="M4133" t="s">
        <v>1335</v>
      </c>
      <c r="P4133" t="s">
        <v>243</v>
      </c>
      <c r="Q4133">
        <v>-0.78200000000000003</v>
      </c>
      <c r="V4133">
        <v>1</v>
      </c>
      <c r="W4133" t="s">
        <v>1371</v>
      </c>
      <c r="X4133" t="s">
        <v>1385</v>
      </c>
    </row>
    <row r="4134" spans="1:24" x14ac:dyDescent="0.3">
      <c r="A4134">
        <v>4885</v>
      </c>
      <c r="B4134" s="15" t="s">
        <v>680</v>
      </c>
      <c r="C4134" t="str">
        <f>_xlfn.XLOOKUP($B4134, STANDARDS!$A:$A, STANDARDS!$B:$B,,0,2)</f>
        <v>Zelenotsvet Fm</v>
      </c>
      <c r="D4134" t="s">
        <v>1057</v>
      </c>
      <c r="E4134" t="s">
        <v>1088</v>
      </c>
      <c r="J4134" s="13">
        <v>499</v>
      </c>
      <c r="K4134" s="13"/>
      <c r="L4134" s="16"/>
      <c r="M4134" t="s">
        <v>1335</v>
      </c>
      <c r="P4134" t="s">
        <v>243</v>
      </c>
      <c r="Q4134">
        <v>-0.13</v>
      </c>
      <c r="V4134">
        <v>1</v>
      </c>
      <c r="W4134" t="s">
        <v>1371</v>
      </c>
      <c r="X4134" t="s">
        <v>1385</v>
      </c>
    </row>
    <row r="4135" spans="1:24" x14ac:dyDescent="0.3">
      <c r="A4135">
        <v>4886</v>
      </c>
      <c r="B4135" s="15" t="s">
        <v>681</v>
      </c>
      <c r="C4135" t="str">
        <f>_xlfn.XLOOKUP($B4135, STANDARDS!$A:$A, STANDARDS!$B:$B,,0,2)</f>
        <v>Olenek Fm</v>
      </c>
      <c r="D4135" t="s">
        <v>1057</v>
      </c>
      <c r="E4135" t="s">
        <v>1087</v>
      </c>
      <c r="J4135" s="13">
        <v>502</v>
      </c>
      <c r="K4135" s="13"/>
      <c r="L4135" s="16"/>
      <c r="M4135" t="s">
        <v>1335</v>
      </c>
      <c r="P4135" t="s">
        <v>243</v>
      </c>
      <c r="Q4135">
        <v>0.99199999999999999</v>
      </c>
      <c r="V4135">
        <v>1</v>
      </c>
      <c r="W4135" t="s">
        <v>1371</v>
      </c>
      <c r="X4135" t="s">
        <v>1385</v>
      </c>
    </row>
    <row r="4136" spans="1:24" x14ac:dyDescent="0.3">
      <c r="A4136">
        <v>4887</v>
      </c>
      <c r="B4136" s="15" t="s">
        <v>680</v>
      </c>
      <c r="C4136" t="str">
        <f>_xlfn.XLOOKUP($B4136, STANDARDS!$A:$A, STANDARDS!$B:$B,,0,2)</f>
        <v>Zelenotsvet Fm</v>
      </c>
      <c r="D4136" t="s">
        <v>1057</v>
      </c>
      <c r="E4136" t="s">
        <v>1087</v>
      </c>
      <c r="J4136" s="13">
        <v>499</v>
      </c>
      <c r="K4136" s="13"/>
      <c r="L4136" s="16"/>
      <c r="M4136" t="s">
        <v>1335</v>
      </c>
      <c r="P4136" t="s">
        <v>243</v>
      </c>
      <c r="Q4136">
        <v>0.75</v>
      </c>
      <c r="V4136">
        <v>1</v>
      </c>
      <c r="W4136" t="s">
        <v>1371</v>
      </c>
      <c r="X4136" t="s">
        <v>1385</v>
      </c>
    </row>
    <row r="4137" spans="1:24" x14ac:dyDescent="0.3">
      <c r="A4137">
        <v>4888</v>
      </c>
      <c r="B4137" s="15" t="s">
        <v>681</v>
      </c>
      <c r="C4137" t="str">
        <f>_xlfn.XLOOKUP($B4137, STANDARDS!$A:$A, STANDARDS!$B:$B,,0,2)</f>
        <v>Olenek Fm</v>
      </c>
      <c r="D4137" t="s">
        <v>1057</v>
      </c>
      <c r="E4137" t="s">
        <v>1088</v>
      </c>
      <c r="J4137" s="13">
        <v>502</v>
      </c>
      <c r="K4137" s="13"/>
      <c r="L4137" s="16"/>
      <c r="M4137" t="s">
        <v>1335</v>
      </c>
      <c r="P4137" t="s">
        <v>243</v>
      </c>
      <c r="Q4137">
        <v>-0.05</v>
      </c>
      <c r="V4137">
        <v>1</v>
      </c>
      <c r="W4137" t="s">
        <v>1371</v>
      </c>
      <c r="X4137" t="s">
        <v>1385</v>
      </c>
    </row>
    <row r="4138" spans="1:24" x14ac:dyDescent="0.3">
      <c r="A4138">
        <v>4889</v>
      </c>
      <c r="B4138" s="15" t="s">
        <v>681</v>
      </c>
      <c r="C4138" t="str">
        <f>_xlfn.XLOOKUP($B4138, STANDARDS!$A:$A, STANDARDS!$B:$B,,0,2)</f>
        <v>Olenek Fm</v>
      </c>
      <c r="D4138" t="s">
        <v>1057</v>
      </c>
      <c r="E4138" t="s">
        <v>1088</v>
      </c>
      <c r="J4138" s="13">
        <v>502</v>
      </c>
      <c r="K4138" s="13"/>
      <c r="L4138" s="16"/>
      <c r="M4138" t="s">
        <v>1335</v>
      </c>
      <c r="P4138" t="s">
        <v>243</v>
      </c>
      <c r="Q4138">
        <v>1.57</v>
      </c>
      <c r="V4138">
        <v>1</v>
      </c>
      <c r="W4138" t="s">
        <v>1371</v>
      </c>
      <c r="X4138" t="s">
        <v>1385</v>
      </c>
    </row>
    <row r="4139" spans="1:24" x14ac:dyDescent="0.3">
      <c r="A4139">
        <v>4890</v>
      </c>
      <c r="B4139" s="15" t="s">
        <v>684</v>
      </c>
      <c r="C4139" t="str">
        <f>_xlfn.XLOOKUP($B4139, STANDARDS!$A:$A, STANDARDS!$B:$B,,0,2)</f>
        <v>Emyaksin Fm</v>
      </c>
      <c r="D4139" t="s">
        <v>1057</v>
      </c>
      <c r="E4139" t="s">
        <v>1088</v>
      </c>
      <c r="J4139" s="13">
        <v>522</v>
      </c>
      <c r="K4139" s="13"/>
      <c r="L4139" s="16"/>
      <c r="M4139" t="s">
        <v>1335</v>
      </c>
      <c r="P4139" t="s">
        <v>243</v>
      </c>
      <c r="Q4139">
        <v>-5.2999999999999999E-2</v>
      </c>
      <c r="V4139">
        <v>1</v>
      </c>
      <c r="W4139" t="s">
        <v>1371</v>
      </c>
      <c r="X4139" t="s">
        <v>1385</v>
      </c>
    </row>
    <row r="4140" spans="1:24" x14ac:dyDescent="0.3">
      <c r="A4140">
        <v>4891</v>
      </c>
      <c r="B4140" s="15" t="s">
        <v>682</v>
      </c>
      <c r="C4140" t="str">
        <f>_xlfn.XLOOKUP($B4140, STANDARDS!$A:$A, STANDARDS!$B:$B,,0,2)</f>
        <v>Kuonamka Fm</v>
      </c>
      <c r="D4140" t="s">
        <v>1057</v>
      </c>
      <c r="E4140" t="s">
        <v>1087</v>
      </c>
      <c r="J4140" s="13">
        <v>505</v>
      </c>
      <c r="K4140" s="13"/>
      <c r="L4140" s="16"/>
      <c r="M4140" t="s">
        <v>1335</v>
      </c>
      <c r="P4140" t="s">
        <v>243</v>
      </c>
      <c r="Q4140">
        <v>8.3000000000000004E-2</v>
      </c>
      <c r="V4140">
        <v>1</v>
      </c>
      <c r="W4140" t="s">
        <v>1371</v>
      </c>
      <c r="X4140" t="s">
        <v>1385</v>
      </c>
    </row>
    <row r="4141" spans="1:24" x14ac:dyDescent="0.3">
      <c r="A4141">
        <v>4892</v>
      </c>
      <c r="B4141" s="15" t="s">
        <v>682</v>
      </c>
      <c r="C4141" t="str">
        <f>_xlfn.XLOOKUP($B4141, STANDARDS!$A:$A, STANDARDS!$B:$B,,0,2)</f>
        <v>Kuonamka Fm</v>
      </c>
      <c r="D4141" t="s">
        <v>1057</v>
      </c>
      <c r="E4141" t="s">
        <v>1087</v>
      </c>
      <c r="J4141" s="13">
        <v>505</v>
      </c>
      <c r="K4141" s="13"/>
      <c r="L4141" s="16"/>
      <c r="M4141" t="s">
        <v>1335</v>
      </c>
      <c r="P4141" t="s">
        <v>243</v>
      </c>
      <c r="Q4141">
        <v>-0.122</v>
      </c>
      <c r="V4141">
        <v>1</v>
      </c>
      <c r="W4141" t="s">
        <v>1371</v>
      </c>
      <c r="X4141" t="s">
        <v>1385</v>
      </c>
    </row>
    <row r="4142" spans="1:24" x14ac:dyDescent="0.3">
      <c r="A4142">
        <v>4893</v>
      </c>
      <c r="B4142" s="15" t="s">
        <v>683</v>
      </c>
      <c r="C4142" t="str">
        <f>_xlfn.XLOOKUP($B4142, STANDARDS!$A:$A, STANDARDS!$B:$B,,0,2)</f>
        <v>Manykai Fm, Transvaal Sgp</v>
      </c>
      <c r="D4142" t="s">
        <v>1057</v>
      </c>
      <c r="E4142" t="s">
        <v>1088</v>
      </c>
      <c r="J4142" s="13">
        <v>532</v>
      </c>
      <c r="K4142" s="13"/>
      <c r="L4142" s="16"/>
      <c r="M4142" t="s">
        <v>1341</v>
      </c>
      <c r="P4142" t="s">
        <v>243</v>
      </c>
      <c r="Q4142">
        <v>-3.4670000000000001</v>
      </c>
      <c r="V4142">
        <v>1</v>
      </c>
      <c r="W4142" t="s">
        <v>1371</v>
      </c>
      <c r="X4142" t="s">
        <v>1385</v>
      </c>
    </row>
    <row r="4143" spans="1:24" x14ac:dyDescent="0.3">
      <c r="A4143">
        <v>4894</v>
      </c>
      <c r="B4143" s="15" t="s">
        <v>682</v>
      </c>
      <c r="C4143" t="str">
        <f>_xlfn.XLOOKUP($B4143, STANDARDS!$A:$A, STANDARDS!$B:$B,,0,2)</f>
        <v>Kuonamka Fm</v>
      </c>
      <c r="D4143" t="s">
        <v>1057</v>
      </c>
      <c r="E4143" t="s">
        <v>1089</v>
      </c>
      <c r="J4143" s="13">
        <v>505</v>
      </c>
      <c r="K4143" s="13"/>
      <c r="L4143" s="16"/>
      <c r="M4143" t="s">
        <v>1335</v>
      </c>
      <c r="P4143" t="s">
        <v>243</v>
      </c>
      <c r="Q4143">
        <v>1.24</v>
      </c>
      <c r="V4143">
        <v>1</v>
      </c>
      <c r="W4143" t="s">
        <v>1371</v>
      </c>
      <c r="X4143" t="s">
        <v>1385</v>
      </c>
    </row>
    <row r="4144" spans="1:24" x14ac:dyDescent="0.3">
      <c r="A4144">
        <v>4895</v>
      </c>
      <c r="B4144" s="15" t="s">
        <v>682</v>
      </c>
      <c r="C4144" t="str">
        <f>_xlfn.XLOOKUP($B4144, STANDARDS!$A:$A, STANDARDS!$B:$B,,0,2)</f>
        <v>Kuonamka Fm</v>
      </c>
      <c r="D4144" t="s">
        <v>1057</v>
      </c>
      <c r="E4144" t="s">
        <v>1087</v>
      </c>
      <c r="J4144" s="13">
        <v>505</v>
      </c>
      <c r="K4144" s="13"/>
      <c r="L4144" s="16"/>
      <c r="M4144" t="s">
        <v>1335</v>
      </c>
      <c r="P4144" t="s">
        <v>243</v>
      </c>
      <c r="Q4144">
        <v>-0.51200000000000001</v>
      </c>
      <c r="V4144">
        <v>1</v>
      </c>
      <c r="W4144" t="s">
        <v>1371</v>
      </c>
      <c r="X4144" t="s">
        <v>1385</v>
      </c>
    </row>
    <row r="4145" spans="1:24" x14ac:dyDescent="0.3">
      <c r="A4145">
        <v>4896</v>
      </c>
      <c r="B4145" s="15" t="s">
        <v>681</v>
      </c>
      <c r="C4145" t="str">
        <f>_xlfn.XLOOKUP($B4145, STANDARDS!$A:$A, STANDARDS!$B:$B,,0,2)</f>
        <v>Olenek Fm</v>
      </c>
      <c r="D4145" t="s">
        <v>1057</v>
      </c>
      <c r="E4145" t="s">
        <v>1088</v>
      </c>
      <c r="J4145" s="13">
        <v>504</v>
      </c>
      <c r="K4145" s="13"/>
      <c r="L4145" s="16"/>
      <c r="M4145" t="s">
        <v>1335</v>
      </c>
      <c r="P4145" t="s">
        <v>243</v>
      </c>
      <c r="Q4145">
        <v>0.44</v>
      </c>
      <c r="V4145">
        <v>1</v>
      </c>
      <c r="W4145" t="s">
        <v>1371</v>
      </c>
      <c r="X4145" t="s">
        <v>1385</v>
      </c>
    </row>
    <row r="4146" spans="1:24" x14ac:dyDescent="0.3">
      <c r="A4146">
        <v>4897</v>
      </c>
      <c r="B4146" s="15" t="s">
        <v>684</v>
      </c>
      <c r="C4146" t="str">
        <f>_xlfn.XLOOKUP($B4146, STANDARDS!$A:$A, STANDARDS!$B:$B,,0,2)</f>
        <v>Emyaksin Fm</v>
      </c>
      <c r="D4146" t="s">
        <v>1057</v>
      </c>
      <c r="E4146" t="s">
        <v>1088</v>
      </c>
      <c r="J4146" s="13">
        <v>522</v>
      </c>
      <c r="K4146" s="13"/>
      <c r="L4146" s="16"/>
      <c r="M4146" t="s">
        <v>1335</v>
      </c>
      <c r="P4146" t="s">
        <v>243</v>
      </c>
      <c r="Q4146">
        <v>-1.0740000000000001</v>
      </c>
      <c r="V4146">
        <v>1</v>
      </c>
      <c r="W4146" t="s">
        <v>1371</v>
      </c>
      <c r="X4146" t="s">
        <v>1385</v>
      </c>
    </row>
    <row r="4147" spans="1:24" x14ac:dyDescent="0.3">
      <c r="A4147">
        <v>4898</v>
      </c>
      <c r="B4147" s="15" t="s">
        <v>681</v>
      </c>
      <c r="C4147" t="str">
        <f>_xlfn.XLOOKUP($B4147, STANDARDS!$A:$A, STANDARDS!$B:$B,,0,2)</f>
        <v>Olenek Fm</v>
      </c>
      <c r="D4147" t="s">
        <v>1057</v>
      </c>
      <c r="E4147" t="s">
        <v>1088</v>
      </c>
      <c r="J4147" s="13">
        <v>504</v>
      </c>
      <c r="K4147" s="13"/>
      <c r="L4147" s="16"/>
      <c r="M4147" t="s">
        <v>1335</v>
      </c>
      <c r="P4147" t="s">
        <v>243</v>
      </c>
      <c r="Q4147">
        <v>0.2</v>
      </c>
      <c r="V4147">
        <v>1</v>
      </c>
      <c r="W4147" t="s">
        <v>1371</v>
      </c>
      <c r="X4147" t="s">
        <v>1385</v>
      </c>
    </row>
    <row r="4148" spans="1:24" x14ac:dyDescent="0.3">
      <c r="A4148">
        <v>4899</v>
      </c>
      <c r="B4148" s="15" t="s">
        <v>682</v>
      </c>
      <c r="C4148" t="str">
        <f>_xlfn.XLOOKUP($B4148, STANDARDS!$A:$A, STANDARDS!$B:$B,,0,2)</f>
        <v>Kuonamka Fm</v>
      </c>
      <c r="D4148" t="s">
        <v>1057</v>
      </c>
      <c r="E4148" t="s">
        <v>1089</v>
      </c>
      <c r="J4148" s="13">
        <v>505</v>
      </c>
      <c r="K4148" s="13"/>
      <c r="L4148" s="16"/>
      <c r="M4148" t="s">
        <v>1335</v>
      </c>
      <c r="P4148" t="s">
        <v>243</v>
      </c>
      <c r="Q4148">
        <v>-1.05</v>
      </c>
      <c r="V4148">
        <v>1</v>
      </c>
      <c r="W4148" t="s">
        <v>1371</v>
      </c>
      <c r="X4148" t="s">
        <v>1385</v>
      </c>
    </row>
    <row r="4149" spans="1:24" x14ac:dyDescent="0.3">
      <c r="A4149">
        <v>4900</v>
      </c>
      <c r="B4149" s="15" t="s">
        <v>682</v>
      </c>
      <c r="C4149" t="str">
        <f>_xlfn.XLOOKUP($B4149, STANDARDS!$A:$A, STANDARDS!$B:$B,,0,2)</f>
        <v>Kuonamka Fm</v>
      </c>
      <c r="D4149" t="s">
        <v>1057</v>
      </c>
      <c r="E4149" t="s">
        <v>1089</v>
      </c>
      <c r="J4149" s="13">
        <v>505</v>
      </c>
      <c r="K4149" s="13"/>
      <c r="L4149" s="16"/>
      <c r="M4149" t="s">
        <v>1335</v>
      </c>
      <c r="P4149" t="s">
        <v>243</v>
      </c>
      <c r="Q4149">
        <v>0.62</v>
      </c>
      <c r="V4149">
        <v>1</v>
      </c>
      <c r="W4149" t="s">
        <v>1371</v>
      </c>
      <c r="X4149" t="s">
        <v>1385</v>
      </c>
    </row>
    <row r="4150" spans="1:24" x14ac:dyDescent="0.3">
      <c r="A4150">
        <v>4901</v>
      </c>
      <c r="B4150" s="15" t="s">
        <v>682</v>
      </c>
      <c r="C4150" t="str">
        <f>_xlfn.XLOOKUP($B4150, STANDARDS!$A:$A, STANDARDS!$B:$B,,0,2)</f>
        <v>Kuonamka Fm</v>
      </c>
      <c r="D4150" t="s">
        <v>1057</v>
      </c>
      <c r="E4150" t="s">
        <v>1089</v>
      </c>
      <c r="J4150" s="13">
        <v>505</v>
      </c>
      <c r="K4150" s="13"/>
      <c r="L4150" s="16"/>
      <c r="M4150" t="s">
        <v>1335</v>
      </c>
      <c r="P4150" t="s">
        <v>243</v>
      </c>
      <c r="Q4150">
        <v>0.62</v>
      </c>
      <c r="V4150">
        <v>1</v>
      </c>
      <c r="W4150" t="s">
        <v>1371</v>
      </c>
      <c r="X4150" t="s">
        <v>1385</v>
      </c>
    </row>
    <row r="4151" spans="1:24" x14ac:dyDescent="0.3">
      <c r="A4151">
        <v>4902</v>
      </c>
      <c r="B4151" s="15" t="s">
        <v>682</v>
      </c>
      <c r="C4151" t="str">
        <f>_xlfn.XLOOKUP($B4151, STANDARDS!$A:$A, STANDARDS!$B:$B,,0,2)</f>
        <v>Kuonamka Fm</v>
      </c>
      <c r="D4151" t="s">
        <v>1057</v>
      </c>
      <c r="E4151" t="s">
        <v>1087</v>
      </c>
      <c r="J4151" s="13">
        <v>505</v>
      </c>
      <c r="K4151" s="13"/>
      <c r="L4151" s="16"/>
      <c r="M4151" t="s">
        <v>1335</v>
      </c>
      <c r="P4151" t="s">
        <v>243</v>
      </c>
      <c r="Q4151">
        <v>-0.35699999999999998</v>
      </c>
      <c r="V4151">
        <v>1</v>
      </c>
      <c r="W4151" t="s">
        <v>1371</v>
      </c>
      <c r="X4151" t="s">
        <v>1385</v>
      </c>
    </row>
    <row r="4152" spans="1:24" x14ac:dyDescent="0.3">
      <c r="A4152">
        <v>4903</v>
      </c>
      <c r="B4152" s="15" t="s">
        <v>682</v>
      </c>
      <c r="C4152" t="str">
        <f>_xlfn.XLOOKUP($B4152, STANDARDS!$A:$A, STANDARDS!$B:$B,,0,2)</f>
        <v>Kuonamka Fm</v>
      </c>
      <c r="D4152" t="s">
        <v>1057</v>
      </c>
      <c r="E4152" t="s">
        <v>1089</v>
      </c>
      <c r="J4152" s="13">
        <v>505</v>
      </c>
      <c r="K4152" s="13"/>
      <c r="L4152" s="16"/>
      <c r="M4152" t="s">
        <v>1335</v>
      </c>
      <c r="P4152" t="s">
        <v>243</v>
      </c>
      <c r="Q4152">
        <v>0.86699999999999999</v>
      </c>
      <c r="V4152">
        <v>1</v>
      </c>
      <c r="W4152" t="s">
        <v>1371</v>
      </c>
      <c r="X4152" t="s">
        <v>1385</v>
      </c>
    </row>
    <row r="4153" spans="1:24" x14ac:dyDescent="0.3">
      <c r="A4153">
        <v>4904</v>
      </c>
      <c r="B4153" s="15" t="s">
        <v>684</v>
      </c>
      <c r="C4153" t="str">
        <f>_xlfn.XLOOKUP($B4153, STANDARDS!$A:$A, STANDARDS!$B:$B,,0,2)</f>
        <v>Emyaksin Fm</v>
      </c>
      <c r="D4153" t="s">
        <v>1057</v>
      </c>
      <c r="E4153" t="s">
        <v>1088</v>
      </c>
      <c r="J4153" s="13">
        <v>522</v>
      </c>
      <c r="K4153" s="13"/>
      <c r="L4153" s="16"/>
      <c r="M4153" t="s">
        <v>1335</v>
      </c>
      <c r="P4153" t="s">
        <v>243</v>
      </c>
      <c r="Q4153">
        <v>1.1379999999999999</v>
      </c>
      <c r="V4153">
        <v>1</v>
      </c>
      <c r="W4153" t="s">
        <v>1371</v>
      </c>
      <c r="X4153" t="s">
        <v>1385</v>
      </c>
    </row>
    <row r="4154" spans="1:24" x14ac:dyDescent="0.3">
      <c r="A4154">
        <v>4905</v>
      </c>
      <c r="B4154" s="15" t="s">
        <v>682</v>
      </c>
      <c r="C4154" t="str">
        <f>_xlfn.XLOOKUP($B4154, STANDARDS!$A:$A, STANDARDS!$B:$B,,0,2)</f>
        <v>Kuonamka Fm</v>
      </c>
      <c r="D4154" t="s">
        <v>1057</v>
      </c>
      <c r="E4154" t="s">
        <v>1089</v>
      </c>
      <c r="J4154" s="13">
        <v>505</v>
      </c>
      <c r="K4154" s="13"/>
      <c r="L4154" s="16"/>
      <c r="M4154" t="s">
        <v>1335</v>
      </c>
      <c r="P4154" t="s">
        <v>243</v>
      </c>
      <c r="Q4154">
        <v>-0.3</v>
      </c>
      <c r="V4154">
        <v>1</v>
      </c>
      <c r="W4154" t="s">
        <v>1371</v>
      </c>
      <c r="X4154" t="s">
        <v>1385</v>
      </c>
    </row>
    <row r="4155" spans="1:24" x14ac:dyDescent="0.3">
      <c r="A4155">
        <v>4906</v>
      </c>
      <c r="B4155" s="15" t="s">
        <v>681</v>
      </c>
      <c r="C4155" t="str">
        <f>_xlfn.XLOOKUP($B4155, STANDARDS!$A:$A, STANDARDS!$B:$B,,0,2)</f>
        <v>Olenek Fm</v>
      </c>
      <c r="D4155" t="s">
        <v>1057</v>
      </c>
      <c r="E4155" t="s">
        <v>1088</v>
      </c>
      <c r="J4155" s="13">
        <v>504</v>
      </c>
      <c r="K4155" s="13"/>
      <c r="L4155" s="16"/>
      <c r="M4155" t="s">
        <v>1335</v>
      </c>
      <c r="P4155" t="s">
        <v>243</v>
      </c>
      <c r="Q4155">
        <v>0.89500000000000002</v>
      </c>
      <c r="V4155">
        <v>1</v>
      </c>
      <c r="W4155" t="s">
        <v>1371</v>
      </c>
      <c r="X4155" t="s">
        <v>1385</v>
      </c>
    </row>
    <row r="4156" spans="1:24" x14ac:dyDescent="0.3">
      <c r="A4156">
        <v>4907</v>
      </c>
      <c r="B4156" s="15" t="s">
        <v>684</v>
      </c>
      <c r="C4156" t="str">
        <f>_xlfn.XLOOKUP($B4156, STANDARDS!$A:$A, STANDARDS!$B:$B,,0,2)</f>
        <v>Emyaksin Fm</v>
      </c>
      <c r="D4156" t="s">
        <v>1057</v>
      </c>
      <c r="E4156" t="s">
        <v>1088</v>
      </c>
      <c r="J4156" s="13">
        <v>522</v>
      </c>
      <c r="K4156" s="13"/>
      <c r="L4156" s="16"/>
      <c r="M4156" t="s">
        <v>1335</v>
      </c>
      <c r="P4156" t="s">
        <v>243</v>
      </c>
      <c r="Q4156">
        <v>1.1739999999999999</v>
      </c>
      <c r="V4156">
        <v>1</v>
      </c>
      <c r="W4156" t="s">
        <v>1371</v>
      </c>
      <c r="X4156" t="s">
        <v>1385</v>
      </c>
    </row>
    <row r="4157" spans="1:24" x14ac:dyDescent="0.3">
      <c r="A4157">
        <v>4908</v>
      </c>
      <c r="B4157" s="15" t="s">
        <v>680</v>
      </c>
      <c r="C4157" t="str">
        <f>_xlfn.XLOOKUP($B4157, STANDARDS!$A:$A, STANDARDS!$B:$B,,0,2)</f>
        <v>Zelenotsvet Fm</v>
      </c>
      <c r="D4157" t="s">
        <v>1057</v>
      </c>
      <c r="E4157" t="s">
        <v>1087</v>
      </c>
      <c r="J4157" s="13">
        <v>499</v>
      </c>
      <c r="K4157" s="13"/>
      <c r="L4157" s="16"/>
      <c r="M4157" t="s">
        <v>1335</v>
      </c>
      <c r="P4157" t="s">
        <v>243</v>
      </c>
      <c r="Q4157">
        <v>0.31</v>
      </c>
      <c r="V4157">
        <v>1</v>
      </c>
      <c r="W4157" t="s">
        <v>1371</v>
      </c>
      <c r="X4157" t="s">
        <v>1385</v>
      </c>
    </row>
    <row r="4158" spans="1:24" x14ac:dyDescent="0.3">
      <c r="A4158">
        <v>4909</v>
      </c>
      <c r="B4158" s="15" t="s">
        <v>684</v>
      </c>
      <c r="C4158" t="str">
        <f>_xlfn.XLOOKUP($B4158, STANDARDS!$A:$A, STANDARDS!$B:$B,,0,2)</f>
        <v>Emyaksin Fm</v>
      </c>
      <c r="D4158" t="s">
        <v>1057</v>
      </c>
      <c r="E4158" t="s">
        <v>1088</v>
      </c>
      <c r="J4158" s="13">
        <v>522</v>
      </c>
      <c r="K4158" s="13"/>
      <c r="L4158" s="16"/>
      <c r="M4158" t="s">
        <v>1335</v>
      </c>
      <c r="P4158" t="s">
        <v>243</v>
      </c>
      <c r="Q4158">
        <v>-0.752</v>
      </c>
      <c r="V4158">
        <v>1</v>
      </c>
      <c r="W4158" t="s">
        <v>1371</v>
      </c>
      <c r="X4158" t="s">
        <v>1385</v>
      </c>
    </row>
    <row r="4159" spans="1:24" x14ac:dyDescent="0.3">
      <c r="A4159">
        <v>4910</v>
      </c>
      <c r="B4159" s="15" t="s">
        <v>684</v>
      </c>
      <c r="C4159" t="str">
        <f>_xlfn.XLOOKUP($B4159, STANDARDS!$A:$A, STANDARDS!$B:$B,,0,2)</f>
        <v>Emyaksin Fm</v>
      </c>
      <c r="D4159" t="s">
        <v>1057</v>
      </c>
      <c r="E4159" t="s">
        <v>1088</v>
      </c>
      <c r="J4159" s="13">
        <v>522</v>
      </c>
      <c r="K4159" s="13"/>
      <c r="L4159" s="16"/>
      <c r="M4159" t="s">
        <v>1335</v>
      </c>
      <c r="P4159" t="s">
        <v>243</v>
      </c>
      <c r="Q4159">
        <v>2E-3</v>
      </c>
      <c r="V4159">
        <v>1</v>
      </c>
      <c r="W4159" t="s">
        <v>1371</v>
      </c>
      <c r="X4159" t="s">
        <v>1385</v>
      </c>
    </row>
    <row r="4160" spans="1:24" x14ac:dyDescent="0.3">
      <c r="A4160">
        <v>4911</v>
      </c>
      <c r="B4160" s="15" t="s">
        <v>681</v>
      </c>
      <c r="C4160" t="str">
        <f>_xlfn.XLOOKUP($B4160, STANDARDS!$A:$A, STANDARDS!$B:$B,,0,2)</f>
        <v>Olenek Fm</v>
      </c>
      <c r="D4160" t="s">
        <v>1057</v>
      </c>
      <c r="E4160" t="s">
        <v>1087</v>
      </c>
      <c r="J4160" s="13">
        <v>502</v>
      </c>
      <c r="K4160" s="13"/>
      <c r="L4160" s="16"/>
      <c r="M4160" t="s">
        <v>1335</v>
      </c>
      <c r="P4160" t="s">
        <v>243</v>
      </c>
      <c r="Q4160">
        <v>1.429</v>
      </c>
      <c r="V4160">
        <v>1</v>
      </c>
      <c r="W4160" t="s">
        <v>1371</v>
      </c>
      <c r="X4160" t="s">
        <v>1385</v>
      </c>
    </row>
    <row r="4161" spans="1:24" x14ac:dyDescent="0.3">
      <c r="A4161">
        <v>4912</v>
      </c>
      <c r="B4161" s="15" t="s">
        <v>684</v>
      </c>
      <c r="C4161" t="str">
        <f>_xlfn.XLOOKUP($B4161, STANDARDS!$A:$A, STANDARDS!$B:$B,,0,2)</f>
        <v>Emyaksin Fm</v>
      </c>
      <c r="D4161" t="s">
        <v>1057</v>
      </c>
      <c r="E4161" t="s">
        <v>1088</v>
      </c>
      <c r="J4161" s="13">
        <v>512</v>
      </c>
      <c r="K4161" s="13"/>
      <c r="L4161" s="16"/>
      <c r="M4161" t="s">
        <v>1335</v>
      </c>
      <c r="P4161" t="s">
        <v>243</v>
      </c>
      <c r="Q4161">
        <v>-0.88300000000000001</v>
      </c>
      <c r="V4161">
        <v>1</v>
      </c>
      <c r="W4161" t="s">
        <v>1371</v>
      </c>
      <c r="X4161" t="s">
        <v>1385</v>
      </c>
    </row>
    <row r="4162" spans="1:24" x14ac:dyDescent="0.3">
      <c r="A4162">
        <v>4913</v>
      </c>
      <c r="B4162" s="15" t="s">
        <v>681</v>
      </c>
      <c r="C4162" t="str">
        <f>_xlfn.XLOOKUP($B4162, STANDARDS!$A:$A, STANDARDS!$B:$B,,0,2)</f>
        <v>Olenek Fm</v>
      </c>
      <c r="D4162" t="s">
        <v>1057</v>
      </c>
      <c r="E4162" t="s">
        <v>1088</v>
      </c>
      <c r="J4162" s="13">
        <v>504</v>
      </c>
      <c r="K4162" s="13"/>
      <c r="L4162" s="16"/>
      <c r="M4162" t="s">
        <v>1335</v>
      </c>
      <c r="P4162" t="s">
        <v>243</v>
      </c>
      <c r="Q4162">
        <v>0.997</v>
      </c>
      <c r="V4162">
        <v>1</v>
      </c>
      <c r="W4162" t="s">
        <v>1371</v>
      </c>
      <c r="X4162" t="s">
        <v>1385</v>
      </c>
    </row>
    <row r="4163" spans="1:24" x14ac:dyDescent="0.3">
      <c r="A4163">
        <v>4914</v>
      </c>
      <c r="B4163" s="15" t="s">
        <v>682</v>
      </c>
      <c r="C4163" t="str">
        <f>_xlfn.XLOOKUP($B4163, STANDARDS!$A:$A, STANDARDS!$B:$B,,0,2)</f>
        <v>Kuonamka Fm</v>
      </c>
      <c r="D4163" t="s">
        <v>1057</v>
      </c>
      <c r="E4163" t="s">
        <v>1089</v>
      </c>
      <c r="J4163" s="13">
        <v>505</v>
      </c>
      <c r="K4163" s="13"/>
      <c r="L4163" s="16"/>
      <c r="M4163" t="s">
        <v>1335</v>
      </c>
      <c r="P4163" t="s">
        <v>243</v>
      </c>
      <c r="Q4163">
        <v>-1.07</v>
      </c>
      <c r="V4163">
        <v>1</v>
      </c>
      <c r="W4163" t="s">
        <v>1371</v>
      </c>
      <c r="X4163" t="s">
        <v>1385</v>
      </c>
    </row>
    <row r="4164" spans="1:24" x14ac:dyDescent="0.3">
      <c r="A4164">
        <v>4915</v>
      </c>
      <c r="B4164" s="15" t="s">
        <v>684</v>
      </c>
      <c r="C4164" t="str">
        <f>_xlfn.XLOOKUP($B4164, STANDARDS!$A:$A, STANDARDS!$B:$B,,0,2)</f>
        <v>Emyaksin Fm</v>
      </c>
      <c r="D4164" t="s">
        <v>1057</v>
      </c>
      <c r="E4164" t="s">
        <v>1088</v>
      </c>
      <c r="J4164" s="13">
        <v>522</v>
      </c>
      <c r="K4164" s="13"/>
      <c r="L4164" s="16"/>
      <c r="M4164" t="s">
        <v>1335</v>
      </c>
      <c r="P4164" t="s">
        <v>243</v>
      </c>
      <c r="Q4164">
        <v>0.27900000000000003</v>
      </c>
      <c r="V4164">
        <v>1</v>
      </c>
      <c r="W4164" t="s">
        <v>1371</v>
      </c>
      <c r="X4164" t="s">
        <v>1385</v>
      </c>
    </row>
    <row r="4165" spans="1:24" x14ac:dyDescent="0.3">
      <c r="A4165">
        <v>4916</v>
      </c>
      <c r="B4165" s="15" t="s">
        <v>682</v>
      </c>
      <c r="C4165" t="str">
        <f>_xlfn.XLOOKUP($B4165, STANDARDS!$A:$A, STANDARDS!$B:$B,,0,2)</f>
        <v>Kuonamka Fm</v>
      </c>
      <c r="D4165" t="s">
        <v>1057</v>
      </c>
      <c r="E4165" t="s">
        <v>1089</v>
      </c>
      <c r="J4165" s="13">
        <v>505</v>
      </c>
      <c r="K4165" s="13"/>
      <c r="L4165" s="16"/>
      <c r="M4165" t="s">
        <v>1335</v>
      </c>
      <c r="P4165" t="s">
        <v>243</v>
      </c>
      <c r="Q4165">
        <v>0.50700000000000001</v>
      </c>
      <c r="V4165">
        <v>1</v>
      </c>
      <c r="W4165" t="s">
        <v>1371</v>
      </c>
      <c r="X4165" t="s">
        <v>1385</v>
      </c>
    </row>
    <row r="4166" spans="1:24" x14ac:dyDescent="0.3">
      <c r="A4166">
        <v>4917</v>
      </c>
      <c r="B4166" s="15" t="s">
        <v>684</v>
      </c>
      <c r="C4166" t="str">
        <f>_xlfn.XLOOKUP($B4166, STANDARDS!$A:$A, STANDARDS!$B:$B,,0,2)</f>
        <v>Emyaksin Fm</v>
      </c>
      <c r="D4166" t="s">
        <v>1057</v>
      </c>
      <c r="E4166" t="s">
        <v>1087</v>
      </c>
      <c r="J4166" s="13">
        <v>522</v>
      </c>
      <c r="K4166" s="13"/>
      <c r="L4166" s="16"/>
      <c r="M4166" t="s">
        <v>1335</v>
      </c>
      <c r="P4166" t="s">
        <v>243</v>
      </c>
      <c r="Q4166">
        <v>1.073</v>
      </c>
      <c r="V4166">
        <v>1</v>
      </c>
      <c r="W4166" t="s">
        <v>1371</v>
      </c>
      <c r="X4166" t="s">
        <v>1385</v>
      </c>
    </row>
    <row r="4167" spans="1:24" x14ac:dyDescent="0.3">
      <c r="A4167">
        <v>4918</v>
      </c>
      <c r="B4167" s="15" t="s">
        <v>684</v>
      </c>
      <c r="C4167" t="str">
        <f>_xlfn.XLOOKUP($B4167, STANDARDS!$A:$A, STANDARDS!$B:$B,,0,2)</f>
        <v>Emyaksin Fm</v>
      </c>
      <c r="D4167" t="s">
        <v>1057</v>
      </c>
      <c r="E4167" t="s">
        <v>1088</v>
      </c>
      <c r="J4167" s="13">
        <v>522</v>
      </c>
      <c r="K4167" s="13"/>
      <c r="L4167" s="16"/>
      <c r="M4167" t="s">
        <v>1335</v>
      </c>
      <c r="P4167" t="s">
        <v>243</v>
      </c>
      <c r="Q4167">
        <v>-1.149</v>
      </c>
      <c r="V4167">
        <v>1</v>
      </c>
      <c r="W4167" t="s">
        <v>1371</v>
      </c>
      <c r="X4167" t="s">
        <v>1385</v>
      </c>
    </row>
    <row r="4168" spans="1:24" x14ac:dyDescent="0.3">
      <c r="A4168">
        <v>4919</v>
      </c>
      <c r="B4168" s="15" t="s">
        <v>684</v>
      </c>
      <c r="C4168" t="str">
        <f>_xlfn.XLOOKUP($B4168, STANDARDS!$A:$A, STANDARDS!$B:$B,,0,2)</f>
        <v>Emyaksin Fm</v>
      </c>
      <c r="D4168" t="s">
        <v>1057</v>
      </c>
      <c r="E4168" t="s">
        <v>1088</v>
      </c>
      <c r="J4168" s="13">
        <v>522</v>
      </c>
      <c r="K4168" s="13"/>
      <c r="L4168" s="16"/>
      <c r="M4168" t="s">
        <v>1335</v>
      </c>
      <c r="P4168" t="s">
        <v>243</v>
      </c>
      <c r="Q4168">
        <v>0.254</v>
      </c>
      <c r="V4168">
        <v>1</v>
      </c>
      <c r="W4168" t="s">
        <v>1371</v>
      </c>
      <c r="X4168" t="s">
        <v>1385</v>
      </c>
    </row>
    <row r="4169" spans="1:24" x14ac:dyDescent="0.3">
      <c r="A4169">
        <v>4920</v>
      </c>
      <c r="B4169" s="15" t="s">
        <v>682</v>
      </c>
      <c r="C4169" t="str">
        <f>_xlfn.XLOOKUP($B4169, STANDARDS!$A:$A, STANDARDS!$B:$B,,0,2)</f>
        <v>Kuonamka Fm</v>
      </c>
      <c r="D4169" t="s">
        <v>1057</v>
      </c>
      <c r="E4169" t="s">
        <v>1089</v>
      </c>
      <c r="J4169" s="13">
        <v>508</v>
      </c>
      <c r="K4169" s="13"/>
      <c r="L4169" s="16"/>
      <c r="M4169" t="s">
        <v>1335</v>
      </c>
      <c r="P4169" t="s">
        <v>243</v>
      </c>
      <c r="Q4169">
        <v>4.71</v>
      </c>
      <c r="V4169">
        <v>1</v>
      </c>
      <c r="W4169" t="s">
        <v>1371</v>
      </c>
      <c r="X4169" t="s">
        <v>1385</v>
      </c>
    </row>
    <row r="4170" spans="1:24" x14ac:dyDescent="0.3">
      <c r="A4170">
        <v>4921</v>
      </c>
      <c r="B4170" s="15" t="s">
        <v>681</v>
      </c>
      <c r="C4170" t="str">
        <f>_xlfn.XLOOKUP($B4170, STANDARDS!$A:$A, STANDARDS!$B:$B,,0,2)</f>
        <v>Olenek Fm</v>
      </c>
      <c r="D4170" t="s">
        <v>1057</v>
      </c>
      <c r="E4170" t="s">
        <v>1087</v>
      </c>
      <c r="J4170" s="13">
        <v>502</v>
      </c>
      <c r="K4170" s="13"/>
      <c r="L4170" s="16"/>
      <c r="M4170" t="s">
        <v>1335</v>
      </c>
      <c r="P4170" t="s">
        <v>243</v>
      </c>
      <c r="Q4170">
        <v>1.3140000000000001</v>
      </c>
      <c r="V4170">
        <v>1</v>
      </c>
      <c r="W4170" t="s">
        <v>1371</v>
      </c>
      <c r="X4170" t="s">
        <v>1385</v>
      </c>
    </row>
    <row r="4171" spans="1:24" x14ac:dyDescent="0.3">
      <c r="A4171">
        <v>4922</v>
      </c>
      <c r="B4171" s="15" t="s">
        <v>681</v>
      </c>
      <c r="C4171" t="str">
        <f>_xlfn.XLOOKUP($B4171, STANDARDS!$A:$A, STANDARDS!$B:$B,,0,2)</f>
        <v>Olenek Fm</v>
      </c>
      <c r="D4171" t="s">
        <v>1057</v>
      </c>
      <c r="E4171" t="s">
        <v>1087</v>
      </c>
      <c r="J4171" s="13">
        <v>502</v>
      </c>
      <c r="K4171" s="13"/>
      <c r="L4171" s="16"/>
      <c r="M4171" t="s">
        <v>1335</v>
      </c>
      <c r="P4171" t="s">
        <v>243</v>
      </c>
      <c r="Q4171">
        <v>0.218</v>
      </c>
      <c r="V4171">
        <v>1</v>
      </c>
      <c r="W4171" t="s">
        <v>1371</v>
      </c>
      <c r="X4171" t="s">
        <v>1385</v>
      </c>
    </row>
    <row r="4172" spans="1:24" x14ac:dyDescent="0.3">
      <c r="A4172">
        <v>4923</v>
      </c>
      <c r="B4172" s="15" t="s">
        <v>684</v>
      </c>
      <c r="C4172" t="str">
        <f>_xlfn.XLOOKUP($B4172, STANDARDS!$A:$A, STANDARDS!$B:$B,,0,2)</f>
        <v>Emyaksin Fm</v>
      </c>
      <c r="D4172" t="s">
        <v>1057</v>
      </c>
      <c r="E4172" t="s">
        <v>1088</v>
      </c>
      <c r="J4172" s="13">
        <v>512</v>
      </c>
      <c r="K4172" s="13"/>
      <c r="L4172" s="16"/>
      <c r="M4172" t="s">
        <v>1335</v>
      </c>
      <c r="P4172" t="s">
        <v>243</v>
      </c>
      <c r="Q4172">
        <v>-0.84499999999999997</v>
      </c>
      <c r="V4172">
        <v>1</v>
      </c>
      <c r="W4172" t="s">
        <v>1371</v>
      </c>
      <c r="X4172" t="s">
        <v>1385</v>
      </c>
    </row>
    <row r="4173" spans="1:24" x14ac:dyDescent="0.3">
      <c r="A4173">
        <v>4924</v>
      </c>
      <c r="B4173" s="15" t="s">
        <v>684</v>
      </c>
      <c r="C4173" t="str">
        <f>_xlfn.XLOOKUP($B4173, STANDARDS!$A:$A, STANDARDS!$B:$B,,0,2)</f>
        <v>Emyaksin Fm</v>
      </c>
      <c r="D4173" t="s">
        <v>1057</v>
      </c>
      <c r="E4173" t="s">
        <v>1088</v>
      </c>
      <c r="J4173" s="13">
        <v>522</v>
      </c>
      <c r="K4173" s="13"/>
      <c r="L4173" s="16"/>
      <c r="M4173" t="s">
        <v>1335</v>
      </c>
      <c r="P4173" t="s">
        <v>243</v>
      </c>
      <c r="Q4173">
        <v>-0.93500000000000005</v>
      </c>
      <c r="V4173">
        <v>1</v>
      </c>
      <c r="W4173" t="s">
        <v>1371</v>
      </c>
      <c r="X4173" t="s">
        <v>1385</v>
      </c>
    </row>
    <row r="4174" spans="1:24" x14ac:dyDescent="0.3">
      <c r="A4174">
        <v>4925</v>
      </c>
      <c r="B4174" s="15" t="s">
        <v>682</v>
      </c>
      <c r="C4174" t="str">
        <f>_xlfn.XLOOKUP($B4174, STANDARDS!$A:$A, STANDARDS!$B:$B,,0,2)</f>
        <v>Kuonamka Fm</v>
      </c>
      <c r="D4174" t="s">
        <v>1057</v>
      </c>
      <c r="E4174" t="s">
        <v>1089</v>
      </c>
      <c r="J4174" s="13">
        <v>505</v>
      </c>
      <c r="K4174" s="13"/>
      <c r="L4174" s="16"/>
      <c r="M4174" t="s">
        <v>1335</v>
      </c>
      <c r="P4174" t="s">
        <v>243</v>
      </c>
      <c r="Q4174">
        <v>-1.5449999999999999</v>
      </c>
      <c r="V4174">
        <v>1</v>
      </c>
      <c r="W4174" t="s">
        <v>1371</v>
      </c>
      <c r="X4174" t="s">
        <v>1385</v>
      </c>
    </row>
    <row r="4175" spans="1:24" x14ac:dyDescent="0.3">
      <c r="A4175">
        <v>4926</v>
      </c>
      <c r="B4175" s="15" t="s">
        <v>684</v>
      </c>
      <c r="C4175" t="str">
        <f>_xlfn.XLOOKUP($B4175, STANDARDS!$A:$A, STANDARDS!$B:$B,,0,2)</f>
        <v>Emyaksin Fm</v>
      </c>
      <c r="D4175" t="s">
        <v>1057</v>
      </c>
      <c r="E4175" t="s">
        <v>1087</v>
      </c>
      <c r="J4175" s="13">
        <v>514</v>
      </c>
      <c r="K4175" s="13"/>
      <c r="L4175" s="16"/>
      <c r="M4175" t="s">
        <v>1335</v>
      </c>
      <c r="P4175" t="s">
        <v>243</v>
      </c>
      <c r="Q4175">
        <v>-0.89200000000000002</v>
      </c>
      <c r="V4175">
        <v>1</v>
      </c>
      <c r="W4175" t="s">
        <v>1371</v>
      </c>
      <c r="X4175" t="s">
        <v>1385</v>
      </c>
    </row>
    <row r="4176" spans="1:24" x14ac:dyDescent="0.3">
      <c r="A4176">
        <v>4927</v>
      </c>
      <c r="B4176" s="15" t="s">
        <v>684</v>
      </c>
      <c r="C4176" t="str">
        <f>_xlfn.XLOOKUP($B4176, STANDARDS!$A:$A, STANDARDS!$B:$B,,0,2)</f>
        <v>Emyaksin Fm</v>
      </c>
      <c r="D4176" t="s">
        <v>1057</v>
      </c>
      <c r="E4176" t="s">
        <v>1087</v>
      </c>
      <c r="J4176" s="13">
        <v>522</v>
      </c>
      <c r="K4176" s="13"/>
      <c r="L4176" s="16"/>
      <c r="M4176" t="s">
        <v>1335</v>
      </c>
      <c r="P4176" t="s">
        <v>243</v>
      </c>
      <c r="Q4176">
        <v>1.9950000000000001</v>
      </c>
      <c r="V4176">
        <v>1</v>
      </c>
      <c r="W4176" t="s">
        <v>1371</v>
      </c>
      <c r="X4176" t="s">
        <v>1385</v>
      </c>
    </row>
    <row r="4177" spans="1:24" x14ac:dyDescent="0.3">
      <c r="A4177">
        <v>4928</v>
      </c>
      <c r="B4177" s="15" t="s">
        <v>682</v>
      </c>
      <c r="C4177" t="str">
        <f>_xlfn.XLOOKUP($B4177, STANDARDS!$A:$A, STANDARDS!$B:$B,,0,2)</f>
        <v>Kuonamka Fm</v>
      </c>
      <c r="D4177" t="s">
        <v>1057</v>
      </c>
      <c r="E4177" t="s">
        <v>1089</v>
      </c>
      <c r="J4177" s="13">
        <v>508</v>
      </c>
      <c r="K4177" s="13"/>
      <c r="L4177" s="16"/>
      <c r="M4177" t="s">
        <v>1335</v>
      </c>
      <c r="P4177" t="s">
        <v>243</v>
      </c>
      <c r="Q4177">
        <v>0.94</v>
      </c>
      <c r="V4177">
        <v>1</v>
      </c>
      <c r="W4177" t="s">
        <v>1371</v>
      </c>
      <c r="X4177" t="s">
        <v>1385</v>
      </c>
    </row>
    <row r="4178" spans="1:24" x14ac:dyDescent="0.3">
      <c r="A4178">
        <v>4929</v>
      </c>
      <c r="B4178" s="15" t="s">
        <v>682</v>
      </c>
      <c r="C4178" t="str">
        <f>_xlfn.XLOOKUP($B4178, STANDARDS!$A:$A, STANDARDS!$B:$B,,0,2)</f>
        <v>Kuonamka Fm</v>
      </c>
      <c r="D4178" t="s">
        <v>1057</v>
      </c>
      <c r="E4178" t="s">
        <v>1089</v>
      </c>
      <c r="J4178" s="13">
        <v>505</v>
      </c>
      <c r="K4178" s="13"/>
      <c r="L4178" s="16"/>
      <c r="M4178" t="s">
        <v>1335</v>
      </c>
      <c r="P4178" t="s">
        <v>243</v>
      </c>
      <c r="Q4178">
        <v>0.22</v>
      </c>
      <c r="V4178">
        <v>1</v>
      </c>
      <c r="W4178" t="s">
        <v>1371</v>
      </c>
      <c r="X4178" t="s">
        <v>1385</v>
      </c>
    </row>
    <row r="4179" spans="1:24" x14ac:dyDescent="0.3">
      <c r="A4179">
        <v>4930</v>
      </c>
      <c r="B4179" s="15" t="s">
        <v>681</v>
      </c>
      <c r="C4179" t="str">
        <f>_xlfn.XLOOKUP($B4179, STANDARDS!$A:$A, STANDARDS!$B:$B,,0,2)</f>
        <v>Olenek Fm</v>
      </c>
      <c r="D4179" t="s">
        <v>1057</v>
      </c>
      <c r="E4179" t="s">
        <v>1087</v>
      </c>
      <c r="J4179" s="13">
        <v>502</v>
      </c>
      <c r="K4179" s="13"/>
      <c r="L4179" s="16"/>
      <c r="M4179" t="s">
        <v>1335</v>
      </c>
      <c r="P4179" t="s">
        <v>243</v>
      </c>
      <c r="Q4179">
        <v>0.874</v>
      </c>
      <c r="V4179">
        <v>1</v>
      </c>
      <c r="W4179" t="s">
        <v>1371</v>
      </c>
      <c r="X4179" t="s">
        <v>1385</v>
      </c>
    </row>
    <row r="4180" spans="1:24" x14ac:dyDescent="0.3">
      <c r="A4180">
        <v>4931</v>
      </c>
      <c r="B4180" s="15" t="s">
        <v>682</v>
      </c>
      <c r="C4180" t="str">
        <f>_xlfn.XLOOKUP($B4180, STANDARDS!$A:$A, STANDARDS!$B:$B,,0,2)</f>
        <v>Kuonamka Fm</v>
      </c>
      <c r="D4180" t="s">
        <v>1057</v>
      </c>
      <c r="E4180" t="s">
        <v>1089</v>
      </c>
      <c r="J4180" s="13">
        <v>505</v>
      </c>
      <c r="K4180" s="13"/>
      <c r="L4180" s="16"/>
      <c r="M4180" t="s">
        <v>1335</v>
      </c>
      <c r="P4180" t="s">
        <v>243</v>
      </c>
      <c r="Q4180">
        <v>0.86</v>
      </c>
      <c r="V4180">
        <v>1</v>
      </c>
      <c r="W4180" t="s">
        <v>1371</v>
      </c>
      <c r="X4180" t="s">
        <v>1385</v>
      </c>
    </row>
    <row r="4181" spans="1:24" x14ac:dyDescent="0.3">
      <c r="A4181">
        <v>4932</v>
      </c>
      <c r="B4181" s="15" t="s">
        <v>684</v>
      </c>
      <c r="C4181" t="str">
        <f>_xlfn.XLOOKUP($B4181, STANDARDS!$A:$A, STANDARDS!$B:$B,,0,2)</f>
        <v>Emyaksin Fm</v>
      </c>
      <c r="D4181" t="s">
        <v>1057</v>
      </c>
      <c r="E4181" t="s">
        <v>1088</v>
      </c>
      <c r="J4181" s="13">
        <v>522</v>
      </c>
      <c r="K4181" s="13"/>
      <c r="L4181" s="16"/>
      <c r="M4181" t="s">
        <v>1335</v>
      </c>
      <c r="P4181" t="s">
        <v>243</v>
      </c>
      <c r="Q4181">
        <v>2.2069999999999999</v>
      </c>
      <c r="V4181">
        <v>1</v>
      </c>
      <c r="W4181" t="s">
        <v>1371</v>
      </c>
      <c r="X4181" t="s">
        <v>1385</v>
      </c>
    </row>
    <row r="4182" spans="1:24" x14ac:dyDescent="0.3">
      <c r="A4182">
        <v>4933</v>
      </c>
      <c r="B4182" s="15" t="s">
        <v>682</v>
      </c>
      <c r="C4182" t="str">
        <f>_xlfn.XLOOKUP($B4182, STANDARDS!$A:$A, STANDARDS!$B:$B,,0,2)</f>
        <v>Kuonamka Fm</v>
      </c>
      <c r="D4182" t="s">
        <v>1057</v>
      </c>
      <c r="E4182" t="s">
        <v>1088</v>
      </c>
      <c r="J4182" s="13">
        <v>508</v>
      </c>
      <c r="K4182" s="13"/>
      <c r="L4182" s="16"/>
      <c r="M4182" t="s">
        <v>1335</v>
      </c>
      <c r="P4182" t="s">
        <v>243</v>
      </c>
      <c r="Q4182">
        <v>0.51</v>
      </c>
      <c r="V4182">
        <v>1</v>
      </c>
      <c r="W4182" t="s">
        <v>1371</v>
      </c>
      <c r="X4182" t="s">
        <v>1385</v>
      </c>
    </row>
    <row r="4183" spans="1:24" x14ac:dyDescent="0.3">
      <c r="A4183">
        <v>4934</v>
      </c>
      <c r="B4183" s="15" t="s">
        <v>682</v>
      </c>
      <c r="C4183" t="str">
        <f>_xlfn.XLOOKUP($B4183, STANDARDS!$A:$A, STANDARDS!$B:$B,,0,2)</f>
        <v>Kuonamka Fm</v>
      </c>
      <c r="D4183" t="s">
        <v>1057</v>
      </c>
      <c r="E4183" t="s">
        <v>1088</v>
      </c>
      <c r="J4183" s="13">
        <v>508</v>
      </c>
      <c r="K4183" s="13"/>
      <c r="L4183" s="16"/>
      <c r="M4183" t="s">
        <v>1335</v>
      </c>
      <c r="P4183" t="s">
        <v>243</v>
      </c>
      <c r="Q4183">
        <v>0.67</v>
      </c>
      <c r="V4183">
        <v>1</v>
      </c>
      <c r="W4183" t="s">
        <v>1371</v>
      </c>
      <c r="X4183" t="s">
        <v>1385</v>
      </c>
    </row>
    <row r="4184" spans="1:24" x14ac:dyDescent="0.3">
      <c r="A4184">
        <v>4935</v>
      </c>
      <c r="B4184" s="15" t="s">
        <v>681</v>
      </c>
      <c r="C4184" t="str">
        <f>_xlfn.XLOOKUP($B4184, STANDARDS!$A:$A, STANDARDS!$B:$B,,0,2)</f>
        <v>Olenek Fm</v>
      </c>
      <c r="D4184" t="s">
        <v>1057</v>
      </c>
      <c r="E4184" t="s">
        <v>1088</v>
      </c>
      <c r="J4184" s="13">
        <v>502</v>
      </c>
      <c r="K4184" s="13"/>
      <c r="L4184" s="16"/>
      <c r="M4184" t="s">
        <v>1335</v>
      </c>
      <c r="P4184" t="s">
        <v>243</v>
      </c>
      <c r="Q4184">
        <v>1.1200000000000001</v>
      </c>
      <c r="V4184">
        <v>1</v>
      </c>
      <c r="W4184" t="s">
        <v>1371</v>
      </c>
      <c r="X4184" t="s">
        <v>1385</v>
      </c>
    </row>
    <row r="4185" spans="1:24" x14ac:dyDescent="0.3">
      <c r="A4185">
        <v>4936</v>
      </c>
      <c r="B4185" s="15" t="s">
        <v>684</v>
      </c>
      <c r="C4185" t="str">
        <f>_xlfn.XLOOKUP($B4185, STANDARDS!$A:$A, STANDARDS!$B:$B,,0,2)</f>
        <v>Emyaksin Fm</v>
      </c>
      <c r="D4185" t="s">
        <v>1057</v>
      </c>
      <c r="E4185" t="s">
        <v>1087</v>
      </c>
      <c r="J4185" s="13">
        <v>522</v>
      </c>
      <c r="K4185" s="13"/>
      <c r="L4185" s="16"/>
      <c r="M4185" t="s">
        <v>1335</v>
      </c>
      <c r="P4185" t="s">
        <v>243</v>
      </c>
      <c r="Q4185">
        <v>1.4910000000000001</v>
      </c>
      <c r="V4185">
        <v>1</v>
      </c>
      <c r="W4185" t="s">
        <v>1371</v>
      </c>
      <c r="X4185" t="s">
        <v>1385</v>
      </c>
    </row>
    <row r="4186" spans="1:24" x14ac:dyDescent="0.3">
      <c r="A4186">
        <v>4937</v>
      </c>
      <c r="B4186" s="15" t="s">
        <v>682</v>
      </c>
      <c r="C4186" t="str">
        <f>_xlfn.XLOOKUP($B4186, STANDARDS!$A:$A, STANDARDS!$B:$B,,0,2)</f>
        <v>Kuonamka Fm</v>
      </c>
      <c r="D4186" t="s">
        <v>1057</v>
      </c>
      <c r="E4186" t="s">
        <v>1087</v>
      </c>
      <c r="J4186" s="13">
        <v>505</v>
      </c>
      <c r="K4186" s="13"/>
      <c r="L4186" s="16"/>
      <c r="M4186" t="s">
        <v>1335</v>
      </c>
      <c r="P4186" t="s">
        <v>243</v>
      </c>
      <c r="Q4186">
        <v>-0.153</v>
      </c>
      <c r="V4186">
        <v>1</v>
      </c>
      <c r="W4186" t="s">
        <v>1371</v>
      </c>
      <c r="X4186" t="s">
        <v>1385</v>
      </c>
    </row>
    <row r="4187" spans="1:24" x14ac:dyDescent="0.3">
      <c r="A4187">
        <v>4938</v>
      </c>
      <c r="B4187" s="15" t="s">
        <v>681</v>
      </c>
      <c r="C4187" t="str">
        <f>_xlfn.XLOOKUP($B4187, STANDARDS!$A:$A, STANDARDS!$B:$B,,0,2)</f>
        <v>Olenek Fm</v>
      </c>
      <c r="D4187" t="s">
        <v>1057</v>
      </c>
      <c r="E4187" t="s">
        <v>1088</v>
      </c>
      <c r="J4187" s="13">
        <v>505</v>
      </c>
      <c r="K4187" s="13"/>
      <c r="L4187" s="16"/>
      <c r="M4187" t="s">
        <v>1335</v>
      </c>
      <c r="P4187" t="s">
        <v>243</v>
      </c>
      <c r="Q4187">
        <v>0.4</v>
      </c>
      <c r="V4187">
        <v>1</v>
      </c>
      <c r="W4187" t="s">
        <v>1371</v>
      </c>
      <c r="X4187" t="s">
        <v>1385</v>
      </c>
    </row>
    <row r="4188" spans="1:24" x14ac:dyDescent="0.3">
      <c r="A4188">
        <v>4939</v>
      </c>
      <c r="B4188" s="15" t="s">
        <v>684</v>
      </c>
      <c r="C4188" t="str">
        <f>_xlfn.XLOOKUP($B4188, STANDARDS!$A:$A, STANDARDS!$B:$B,,0,2)</f>
        <v>Emyaksin Fm</v>
      </c>
      <c r="D4188" t="s">
        <v>1057</v>
      </c>
      <c r="E4188" t="s">
        <v>1087</v>
      </c>
      <c r="J4188" s="13">
        <v>522</v>
      </c>
      <c r="K4188" s="13"/>
      <c r="L4188" s="16"/>
      <c r="M4188" t="s">
        <v>1335</v>
      </c>
      <c r="P4188" t="s">
        <v>243</v>
      </c>
      <c r="Q4188">
        <v>2.1309999999999998</v>
      </c>
      <c r="V4188">
        <v>1</v>
      </c>
      <c r="W4188" t="s">
        <v>1371</v>
      </c>
      <c r="X4188" t="s">
        <v>1385</v>
      </c>
    </row>
    <row r="4189" spans="1:24" x14ac:dyDescent="0.3">
      <c r="A4189">
        <v>4940</v>
      </c>
      <c r="B4189" s="15" t="s">
        <v>682</v>
      </c>
      <c r="C4189" t="str">
        <f>_xlfn.XLOOKUP($B4189, STANDARDS!$A:$A, STANDARDS!$B:$B,,0,2)</f>
        <v>Kuonamka Fm</v>
      </c>
      <c r="D4189" t="s">
        <v>1057</v>
      </c>
      <c r="E4189" t="s">
        <v>1089</v>
      </c>
      <c r="J4189" s="13">
        <v>505</v>
      </c>
      <c r="K4189" s="13"/>
      <c r="L4189" s="16"/>
      <c r="M4189" t="s">
        <v>1335</v>
      </c>
      <c r="P4189" t="s">
        <v>243</v>
      </c>
      <c r="Q4189">
        <v>-9.7000000000000003E-2</v>
      </c>
      <c r="V4189">
        <v>1</v>
      </c>
      <c r="W4189" t="s">
        <v>1371</v>
      </c>
      <c r="X4189" t="s">
        <v>1385</v>
      </c>
    </row>
    <row r="4190" spans="1:24" x14ac:dyDescent="0.3">
      <c r="A4190">
        <v>4941</v>
      </c>
      <c r="B4190" s="15" t="s">
        <v>682</v>
      </c>
      <c r="C4190" t="str">
        <f>_xlfn.XLOOKUP($B4190, STANDARDS!$A:$A, STANDARDS!$B:$B,,0,2)</f>
        <v>Kuonamka Fm</v>
      </c>
      <c r="D4190" t="s">
        <v>1057</v>
      </c>
      <c r="E4190" t="s">
        <v>1088</v>
      </c>
      <c r="J4190" s="13">
        <v>508</v>
      </c>
      <c r="K4190" s="13"/>
      <c r="L4190" s="16"/>
      <c r="M4190" t="s">
        <v>1335</v>
      </c>
      <c r="P4190" t="s">
        <v>243</v>
      </c>
      <c r="Q4190">
        <v>-0.37</v>
      </c>
      <c r="V4190">
        <v>1</v>
      </c>
      <c r="W4190" t="s">
        <v>1371</v>
      </c>
      <c r="X4190" t="s">
        <v>1385</v>
      </c>
    </row>
    <row r="4191" spans="1:24" x14ac:dyDescent="0.3">
      <c r="A4191">
        <v>4942</v>
      </c>
      <c r="B4191" s="15" t="s">
        <v>684</v>
      </c>
      <c r="C4191" t="str">
        <f>_xlfn.XLOOKUP($B4191, STANDARDS!$A:$A, STANDARDS!$B:$B,,0,2)</f>
        <v>Emyaksin Fm</v>
      </c>
      <c r="D4191" t="s">
        <v>1057</v>
      </c>
      <c r="E4191" t="s">
        <v>1088</v>
      </c>
      <c r="J4191" s="13">
        <v>522</v>
      </c>
      <c r="K4191" s="13"/>
      <c r="L4191" s="16"/>
      <c r="M4191" t="s">
        <v>1335</v>
      </c>
      <c r="P4191" t="s">
        <v>243</v>
      </c>
      <c r="Q4191">
        <v>2.4550000000000001</v>
      </c>
      <c r="V4191">
        <v>1</v>
      </c>
      <c r="W4191" t="s">
        <v>1371</v>
      </c>
      <c r="X4191" t="s">
        <v>1385</v>
      </c>
    </row>
    <row r="4192" spans="1:24" x14ac:dyDescent="0.3">
      <c r="A4192">
        <v>4943</v>
      </c>
      <c r="B4192" s="15" t="s">
        <v>682</v>
      </c>
      <c r="C4192" t="str">
        <f>_xlfn.XLOOKUP($B4192, STANDARDS!$A:$A, STANDARDS!$B:$B,,0,2)</f>
        <v>Kuonamka Fm</v>
      </c>
      <c r="D4192" t="s">
        <v>1057</v>
      </c>
      <c r="E4192" t="s">
        <v>1089</v>
      </c>
      <c r="J4192" s="13">
        <v>512</v>
      </c>
      <c r="K4192" s="13"/>
      <c r="L4192" s="16"/>
      <c r="M4192" t="s">
        <v>1335</v>
      </c>
      <c r="P4192" t="s">
        <v>243</v>
      </c>
      <c r="Q4192">
        <v>-1</v>
      </c>
      <c r="V4192">
        <v>1</v>
      </c>
      <c r="W4192" t="s">
        <v>1371</v>
      </c>
      <c r="X4192" t="s">
        <v>1385</v>
      </c>
    </row>
    <row r="4193" spans="1:24" x14ac:dyDescent="0.3">
      <c r="A4193">
        <v>4944</v>
      </c>
      <c r="B4193" s="15" t="s">
        <v>684</v>
      </c>
      <c r="C4193" t="str">
        <f>_xlfn.XLOOKUP($B4193, STANDARDS!$A:$A, STANDARDS!$B:$B,,0,2)</f>
        <v>Emyaksin Fm</v>
      </c>
      <c r="D4193" t="s">
        <v>1057</v>
      </c>
      <c r="E4193" t="s">
        <v>1087</v>
      </c>
      <c r="J4193" s="13">
        <v>522</v>
      </c>
      <c r="K4193" s="13"/>
      <c r="L4193" s="16"/>
      <c r="M4193" t="s">
        <v>1335</v>
      </c>
      <c r="P4193" t="s">
        <v>243</v>
      </c>
      <c r="Q4193">
        <v>2.27</v>
      </c>
      <c r="V4193">
        <v>1</v>
      </c>
      <c r="W4193" t="s">
        <v>1371</v>
      </c>
      <c r="X4193" t="s">
        <v>1385</v>
      </c>
    </row>
    <row r="4194" spans="1:24" x14ac:dyDescent="0.3">
      <c r="A4194">
        <v>4945</v>
      </c>
      <c r="B4194" s="15" t="s">
        <v>684</v>
      </c>
      <c r="C4194" t="str">
        <f>_xlfn.XLOOKUP($B4194, STANDARDS!$A:$A, STANDARDS!$B:$B,,0,2)</f>
        <v>Emyaksin Fm</v>
      </c>
      <c r="D4194" t="s">
        <v>1057</v>
      </c>
      <c r="E4194" t="s">
        <v>1088</v>
      </c>
      <c r="J4194" s="13">
        <v>528</v>
      </c>
      <c r="K4194" s="13"/>
      <c r="L4194" s="16"/>
      <c r="M4194" t="s">
        <v>1335</v>
      </c>
      <c r="P4194" t="s">
        <v>243</v>
      </c>
      <c r="Q4194">
        <v>0.91500000000000004</v>
      </c>
      <c r="V4194">
        <v>1</v>
      </c>
      <c r="W4194" t="s">
        <v>1371</v>
      </c>
      <c r="X4194" t="s">
        <v>1385</v>
      </c>
    </row>
    <row r="4195" spans="1:24" x14ac:dyDescent="0.3">
      <c r="A4195">
        <v>4946</v>
      </c>
      <c r="B4195" s="15" t="s">
        <v>682</v>
      </c>
      <c r="C4195" t="str">
        <f>_xlfn.XLOOKUP($B4195, STANDARDS!$A:$A, STANDARDS!$B:$B,,0,2)</f>
        <v>Kuonamka Fm</v>
      </c>
      <c r="D4195" t="s">
        <v>1057</v>
      </c>
      <c r="E4195" t="s">
        <v>1089</v>
      </c>
      <c r="J4195" s="13">
        <v>505</v>
      </c>
      <c r="K4195" s="13"/>
      <c r="L4195" s="16"/>
      <c r="M4195" t="s">
        <v>1335</v>
      </c>
      <c r="P4195" t="s">
        <v>243</v>
      </c>
      <c r="Q4195">
        <v>-0.26</v>
      </c>
      <c r="V4195">
        <v>1</v>
      </c>
      <c r="W4195" t="s">
        <v>1371</v>
      </c>
      <c r="X4195" t="s">
        <v>1385</v>
      </c>
    </row>
    <row r="4196" spans="1:24" x14ac:dyDescent="0.3">
      <c r="A4196">
        <v>4947</v>
      </c>
      <c r="B4196" s="15" t="s">
        <v>682</v>
      </c>
      <c r="C4196" t="str">
        <f>_xlfn.XLOOKUP($B4196, STANDARDS!$A:$A, STANDARDS!$B:$B,,0,2)</f>
        <v>Kuonamka Fm</v>
      </c>
      <c r="D4196" t="s">
        <v>1057</v>
      </c>
      <c r="E4196" t="s">
        <v>1089</v>
      </c>
      <c r="J4196" s="13">
        <v>505</v>
      </c>
      <c r="K4196" s="13"/>
      <c r="L4196" s="16"/>
      <c r="M4196" t="s">
        <v>1335</v>
      </c>
      <c r="P4196" t="s">
        <v>243</v>
      </c>
      <c r="Q4196">
        <v>-1.1299999999999999</v>
      </c>
      <c r="V4196">
        <v>1</v>
      </c>
      <c r="W4196" t="s">
        <v>1371</v>
      </c>
      <c r="X4196" t="s">
        <v>1385</v>
      </c>
    </row>
    <row r="4197" spans="1:24" x14ac:dyDescent="0.3">
      <c r="A4197">
        <v>4948</v>
      </c>
      <c r="B4197" s="15" t="s">
        <v>684</v>
      </c>
      <c r="C4197" t="str">
        <f>_xlfn.XLOOKUP($B4197, STANDARDS!$A:$A, STANDARDS!$B:$B,,0,2)</f>
        <v>Emyaksin Fm</v>
      </c>
      <c r="D4197" t="s">
        <v>1057</v>
      </c>
      <c r="E4197" t="s">
        <v>1088</v>
      </c>
      <c r="J4197" s="13">
        <v>528</v>
      </c>
      <c r="K4197" s="13"/>
      <c r="L4197" s="16"/>
      <c r="M4197" t="s">
        <v>1335</v>
      </c>
      <c r="P4197" t="s">
        <v>243</v>
      </c>
      <c r="Q4197">
        <v>-6.8000000000000005E-2</v>
      </c>
      <c r="V4197">
        <v>1</v>
      </c>
      <c r="W4197" t="s">
        <v>1371</v>
      </c>
      <c r="X4197" t="s">
        <v>1385</v>
      </c>
    </row>
    <row r="4198" spans="1:24" x14ac:dyDescent="0.3">
      <c r="A4198">
        <v>4949</v>
      </c>
      <c r="B4198" s="15" t="s">
        <v>681</v>
      </c>
      <c r="C4198" t="str">
        <f>_xlfn.XLOOKUP($B4198, STANDARDS!$A:$A, STANDARDS!$B:$B,,0,2)</f>
        <v>Olenek Fm</v>
      </c>
      <c r="D4198" t="s">
        <v>1057</v>
      </c>
      <c r="E4198" t="s">
        <v>1088</v>
      </c>
      <c r="J4198" s="13">
        <v>505</v>
      </c>
      <c r="K4198" s="13"/>
      <c r="L4198" s="16"/>
      <c r="M4198" t="s">
        <v>1335</v>
      </c>
      <c r="P4198" t="s">
        <v>243</v>
      </c>
      <c r="Q4198">
        <v>0.82699999999999996</v>
      </c>
      <c r="V4198">
        <v>1</v>
      </c>
      <c r="W4198" t="s">
        <v>1371</v>
      </c>
      <c r="X4198" t="s">
        <v>1385</v>
      </c>
    </row>
    <row r="4199" spans="1:24" x14ac:dyDescent="0.3">
      <c r="A4199">
        <v>4950</v>
      </c>
      <c r="B4199" s="15" t="s">
        <v>682</v>
      </c>
      <c r="C4199" t="str">
        <f>_xlfn.XLOOKUP($B4199, STANDARDS!$A:$A, STANDARDS!$B:$B,,0,2)</f>
        <v>Kuonamka Fm</v>
      </c>
      <c r="D4199" t="s">
        <v>1057</v>
      </c>
      <c r="E4199" t="s">
        <v>1088</v>
      </c>
      <c r="J4199" s="13">
        <v>508</v>
      </c>
      <c r="K4199" s="13"/>
      <c r="L4199" s="16"/>
      <c r="M4199" t="s">
        <v>1335</v>
      </c>
      <c r="P4199" t="s">
        <v>243</v>
      </c>
      <c r="Q4199">
        <v>-0.37</v>
      </c>
      <c r="V4199">
        <v>1</v>
      </c>
      <c r="W4199" t="s">
        <v>1371</v>
      </c>
      <c r="X4199" t="s">
        <v>1385</v>
      </c>
    </row>
    <row r="4200" spans="1:24" x14ac:dyDescent="0.3">
      <c r="A4200">
        <v>4951</v>
      </c>
      <c r="B4200" s="15" t="s">
        <v>682</v>
      </c>
      <c r="C4200" t="str">
        <f>_xlfn.XLOOKUP($B4200, STANDARDS!$A:$A, STANDARDS!$B:$B,,0,2)</f>
        <v>Kuonamka Fm</v>
      </c>
      <c r="D4200" t="s">
        <v>1057</v>
      </c>
      <c r="E4200" t="s">
        <v>1089</v>
      </c>
      <c r="J4200" s="13">
        <v>508</v>
      </c>
      <c r="K4200" s="13"/>
      <c r="L4200" s="16"/>
      <c r="M4200" t="s">
        <v>1335</v>
      </c>
      <c r="P4200" t="s">
        <v>243</v>
      </c>
      <c r="Q4200">
        <v>-8.7999999999999995E-2</v>
      </c>
      <c r="V4200">
        <v>1</v>
      </c>
      <c r="W4200" t="s">
        <v>1371</v>
      </c>
      <c r="X4200" t="s">
        <v>1385</v>
      </c>
    </row>
    <row r="4201" spans="1:24" x14ac:dyDescent="0.3">
      <c r="A4201">
        <v>4952</v>
      </c>
      <c r="B4201" s="15" t="s">
        <v>682</v>
      </c>
      <c r="C4201" t="str">
        <f>_xlfn.XLOOKUP($B4201, STANDARDS!$A:$A, STANDARDS!$B:$B,,0,2)</f>
        <v>Kuonamka Fm</v>
      </c>
      <c r="D4201" t="s">
        <v>1057</v>
      </c>
      <c r="E4201" t="s">
        <v>1088</v>
      </c>
      <c r="J4201" s="13">
        <v>508</v>
      </c>
      <c r="K4201" s="13"/>
      <c r="L4201" s="16"/>
      <c r="M4201" t="s">
        <v>1335</v>
      </c>
      <c r="P4201" t="s">
        <v>243</v>
      </c>
      <c r="Q4201">
        <v>0.78</v>
      </c>
      <c r="V4201">
        <v>1</v>
      </c>
      <c r="W4201" t="s">
        <v>1371</v>
      </c>
      <c r="X4201" t="s">
        <v>1385</v>
      </c>
    </row>
    <row r="4202" spans="1:24" x14ac:dyDescent="0.3">
      <c r="A4202">
        <v>4953</v>
      </c>
      <c r="B4202" s="15" t="s">
        <v>682</v>
      </c>
      <c r="C4202" t="str">
        <f>_xlfn.XLOOKUP($B4202, STANDARDS!$A:$A, STANDARDS!$B:$B,,0,2)</f>
        <v>Kuonamka Fm</v>
      </c>
      <c r="D4202" t="s">
        <v>1057</v>
      </c>
      <c r="E4202" t="s">
        <v>1088</v>
      </c>
      <c r="J4202" s="13">
        <v>508</v>
      </c>
      <c r="K4202" s="13"/>
      <c r="L4202" s="16"/>
      <c r="M4202" t="s">
        <v>1335</v>
      </c>
      <c r="P4202" t="s">
        <v>243</v>
      </c>
      <c r="Q4202">
        <v>0.39</v>
      </c>
      <c r="V4202">
        <v>1</v>
      </c>
      <c r="W4202" t="s">
        <v>1371</v>
      </c>
      <c r="X4202" t="s">
        <v>1385</v>
      </c>
    </row>
    <row r="4203" spans="1:24" x14ac:dyDescent="0.3">
      <c r="A4203">
        <v>4954</v>
      </c>
      <c r="B4203" s="15" t="s">
        <v>682</v>
      </c>
      <c r="C4203" t="str">
        <f>_xlfn.XLOOKUP($B4203, STANDARDS!$A:$A, STANDARDS!$B:$B,,0,2)</f>
        <v>Kuonamka Fm</v>
      </c>
      <c r="D4203" t="s">
        <v>1057</v>
      </c>
      <c r="E4203" t="s">
        <v>1087</v>
      </c>
      <c r="J4203" s="13">
        <v>505</v>
      </c>
      <c r="K4203" s="13"/>
      <c r="L4203" s="16"/>
      <c r="M4203" t="s">
        <v>1335</v>
      </c>
      <c r="P4203" t="s">
        <v>243</v>
      </c>
      <c r="Q4203">
        <v>-1.3120000000000001</v>
      </c>
      <c r="V4203">
        <v>1</v>
      </c>
      <c r="W4203" t="s">
        <v>1371</v>
      </c>
      <c r="X4203" t="s">
        <v>1385</v>
      </c>
    </row>
    <row r="4204" spans="1:24" x14ac:dyDescent="0.3">
      <c r="A4204">
        <v>4955</v>
      </c>
      <c r="B4204" s="15" t="s">
        <v>682</v>
      </c>
      <c r="C4204" t="str">
        <f>_xlfn.XLOOKUP($B4204, STANDARDS!$A:$A, STANDARDS!$B:$B,,0,2)</f>
        <v>Kuonamka Fm</v>
      </c>
      <c r="D4204" t="s">
        <v>1057</v>
      </c>
      <c r="E4204" t="s">
        <v>1088</v>
      </c>
      <c r="J4204" s="13">
        <v>508</v>
      </c>
      <c r="K4204" s="13"/>
      <c r="L4204" s="16"/>
      <c r="M4204" t="s">
        <v>1335</v>
      </c>
      <c r="P4204" t="s">
        <v>243</v>
      </c>
      <c r="Q4204">
        <v>0.3</v>
      </c>
      <c r="V4204">
        <v>1</v>
      </c>
      <c r="W4204" t="s">
        <v>1371</v>
      </c>
      <c r="X4204" t="s">
        <v>1385</v>
      </c>
    </row>
    <row r="4205" spans="1:24" x14ac:dyDescent="0.3">
      <c r="A4205">
        <v>4956</v>
      </c>
      <c r="B4205" s="15" t="s">
        <v>681</v>
      </c>
      <c r="C4205" t="str">
        <f>_xlfn.XLOOKUP($B4205, STANDARDS!$A:$A, STANDARDS!$B:$B,,0,2)</f>
        <v>Olenek Fm</v>
      </c>
      <c r="D4205" t="s">
        <v>1057</v>
      </c>
      <c r="E4205" t="s">
        <v>1088</v>
      </c>
      <c r="J4205" s="13">
        <v>505</v>
      </c>
      <c r="K4205" s="13"/>
      <c r="L4205" s="16"/>
      <c r="M4205" t="s">
        <v>1335</v>
      </c>
      <c r="P4205" t="s">
        <v>243</v>
      </c>
      <c r="Q4205">
        <v>1.04</v>
      </c>
      <c r="V4205">
        <v>1</v>
      </c>
      <c r="W4205" t="s">
        <v>1371</v>
      </c>
      <c r="X4205" t="s">
        <v>1385</v>
      </c>
    </row>
    <row r="4206" spans="1:24" x14ac:dyDescent="0.3">
      <c r="A4206">
        <v>4957</v>
      </c>
      <c r="B4206" s="15" t="s">
        <v>682</v>
      </c>
      <c r="C4206" t="str">
        <f>_xlfn.XLOOKUP($B4206, STANDARDS!$A:$A, STANDARDS!$B:$B,,0,2)</f>
        <v>Kuonamka Fm</v>
      </c>
      <c r="D4206" t="s">
        <v>1057</v>
      </c>
      <c r="E4206" t="s">
        <v>1089</v>
      </c>
      <c r="J4206" s="13">
        <v>512</v>
      </c>
      <c r="K4206" s="13"/>
      <c r="L4206" s="16"/>
      <c r="M4206" t="s">
        <v>1335</v>
      </c>
      <c r="P4206" t="s">
        <v>243</v>
      </c>
      <c r="Q4206">
        <v>-0.47</v>
      </c>
      <c r="V4206">
        <v>1</v>
      </c>
      <c r="W4206" t="s">
        <v>1371</v>
      </c>
      <c r="X4206" t="s">
        <v>1385</v>
      </c>
    </row>
    <row r="4207" spans="1:24" x14ac:dyDescent="0.3">
      <c r="A4207">
        <v>4958</v>
      </c>
      <c r="B4207" s="15" t="s">
        <v>682</v>
      </c>
      <c r="C4207" t="str">
        <f>_xlfn.XLOOKUP($B4207, STANDARDS!$A:$A, STANDARDS!$B:$B,,0,2)</f>
        <v>Kuonamka Fm</v>
      </c>
      <c r="D4207" t="s">
        <v>1057</v>
      </c>
      <c r="E4207" t="s">
        <v>1089</v>
      </c>
      <c r="J4207" s="13">
        <v>508</v>
      </c>
      <c r="K4207" s="13"/>
      <c r="L4207" s="16"/>
      <c r="M4207" t="s">
        <v>1335</v>
      </c>
      <c r="P4207" t="s">
        <v>243</v>
      </c>
      <c r="Q4207">
        <v>0.56000000000000005</v>
      </c>
      <c r="V4207">
        <v>1</v>
      </c>
      <c r="W4207" t="s">
        <v>1371</v>
      </c>
      <c r="X4207" t="s">
        <v>1385</v>
      </c>
    </row>
    <row r="4208" spans="1:24" x14ac:dyDescent="0.3">
      <c r="A4208">
        <v>4959</v>
      </c>
      <c r="B4208" s="15" t="s">
        <v>682</v>
      </c>
      <c r="C4208" t="str">
        <f>_xlfn.XLOOKUP($B4208, STANDARDS!$A:$A, STANDARDS!$B:$B,,0,2)</f>
        <v>Kuonamka Fm</v>
      </c>
      <c r="D4208" t="s">
        <v>1057</v>
      </c>
      <c r="E4208" t="s">
        <v>1089</v>
      </c>
      <c r="J4208" s="13">
        <v>505</v>
      </c>
      <c r="K4208" s="13"/>
      <c r="L4208" s="16"/>
      <c r="M4208" t="s">
        <v>1335</v>
      </c>
      <c r="P4208" t="s">
        <v>243</v>
      </c>
      <c r="Q4208">
        <v>0.10299999999999999</v>
      </c>
      <c r="V4208">
        <v>1</v>
      </c>
      <c r="W4208" t="s">
        <v>1371</v>
      </c>
      <c r="X4208" t="s">
        <v>1385</v>
      </c>
    </row>
    <row r="4209" spans="1:24" x14ac:dyDescent="0.3">
      <c r="A4209">
        <v>4960</v>
      </c>
      <c r="B4209" s="15" t="s">
        <v>682</v>
      </c>
      <c r="C4209" t="str">
        <f>_xlfn.XLOOKUP($B4209, STANDARDS!$A:$A, STANDARDS!$B:$B,,0,2)</f>
        <v>Kuonamka Fm</v>
      </c>
      <c r="D4209" t="s">
        <v>1057</v>
      </c>
      <c r="E4209" t="s">
        <v>1088</v>
      </c>
      <c r="J4209" s="13">
        <v>508</v>
      </c>
      <c r="K4209" s="13"/>
      <c r="L4209" s="16"/>
      <c r="M4209" t="s">
        <v>1335</v>
      </c>
      <c r="P4209" t="s">
        <v>243</v>
      </c>
      <c r="Q4209">
        <v>0.35</v>
      </c>
      <c r="V4209">
        <v>1</v>
      </c>
      <c r="W4209" t="s">
        <v>1371</v>
      </c>
      <c r="X4209" t="s">
        <v>1385</v>
      </c>
    </row>
    <row r="4210" spans="1:24" x14ac:dyDescent="0.3">
      <c r="A4210">
        <v>4961</v>
      </c>
      <c r="B4210" s="15" t="s">
        <v>684</v>
      </c>
      <c r="C4210" t="str">
        <f>_xlfn.XLOOKUP($B4210, STANDARDS!$A:$A, STANDARDS!$B:$B,,0,2)</f>
        <v>Emyaksin Fm</v>
      </c>
      <c r="D4210" t="s">
        <v>1057</v>
      </c>
      <c r="E4210" t="s">
        <v>1087</v>
      </c>
      <c r="J4210" s="13">
        <v>528</v>
      </c>
      <c r="K4210" s="13"/>
      <c r="L4210" s="16"/>
      <c r="M4210" t="s">
        <v>1341</v>
      </c>
      <c r="P4210" t="s">
        <v>243</v>
      </c>
      <c r="Q4210">
        <v>4.1890000000000001</v>
      </c>
      <c r="V4210">
        <v>1</v>
      </c>
      <c r="W4210" t="s">
        <v>1371</v>
      </c>
      <c r="X4210" t="s">
        <v>1385</v>
      </c>
    </row>
    <row r="4211" spans="1:24" x14ac:dyDescent="0.3">
      <c r="A4211">
        <v>4962</v>
      </c>
      <c r="B4211" s="15" t="s">
        <v>682</v>
      </c>
      <c r="C4211" t="str">
        <f>_xlfn.XLOOKUP($B4211, STANDARDS!$A:$A, STANDARDS!$B:$B,,0,2)</f>
        <v>Kuonamka Fm</v>
      </c>
      <c r="D4211" t="s">
        <v>1057</v>
      </c>
      <c r="E4211" t="s">
        <v>1089</v>
      </c>
      <c r="J4211" s="13">
        <v>505</v>
      </c>
      <c r="K4211" s="13"/>
      <c r="L4211" s="16"/>
      <c r="M4211" t="s">
        <v>1335</v>
      </c>
      <c r="P4211" t="s">
        <v>243</v>
      </c>
      <c r="Q4211">
        <v>-1.6</v>
      </c>
      <c r="V4211">
        <v>1</v>
      </c>
      <c r="W4211" t="s">
        <v>1371</v>
      </c>
      <c r="X4211" t="s">
        <v>1385</v>
      </c>
    </row>
    <row r="4212" spans="1:24" x14ac:dyDescent="0.3">
      <c r="A4212">
        <v>4963</v>
      </c>
      <c r="B4212" s="15" t="s">
        <v>682</v>
      </c>
      <c r="C4212" t="str">
        <f>_xlfn.XLOOKUP($B4212, STANDARDS!$A:$A, STANDARDS!$B:$B,,0,2)</f>
        <v>Kuonamka Fm</v>
      </c>
      <c r="D4212" t="s">
        <v>1057</v>
      </c>
      <c r="E4212" t="s">
        <v>1089</v>
      </c>
      <c r="J4212" s="13">
        <v>505</v>
      </c>
      <c r="K4212" s="13"/>
      <c r="L4212" s="16"/>
      <c r="M4212" t="s">
        <v>1335</v>
      </c>
      <c r="P4212" t="s">
        <v>243</v>
      </c>
      <c r="Q4212">
        <v>-0.8</v>
      </c>
      <c r="V4212">
        <v>1</v>
      </c>
      <c r="W4212" t="s">
        <v>1371</v>
      </c>
      <c r="X4212" t="s">
        <v>1385</v>
      </c>
    </row>
    <row r="4213" spans="1:24" x14ac:dyDescent="0.3">
      <c r="A4213">
        <v>4964</v>
      </c>
      <c r="B4213" s="15" t="s">
        <v>682</v>
      </c>
      <c r="C4213" t="str">
        <f>_xlfn.XLOOKUP($B4213, STANDARDS!$A:$A, STANDARDS!$B:$B,,0,2)</f>
        <v>Kuonamka Fm</v>
      </c>
      <c r="D4213" t="s">
        <v>1057</v>
      </c>
      <c r="E4213" t="s">
        <v>1088</v>
      </c>
      <c r="J4213" s="13">
        <v>508</v>
      </c>
      <c r="K4213" s="13"/>
      <c r="L4213" s="16"/>
      <c r="M4213" t="s">
        <v>1335</v>
      </c>
      <c r="P4213" t="s">
        <v>243</v>
      </c>
      <c r="Q4213">
        <v>1.6</v>
      </c>
      <c r="V4213">
        <v>1</v>
      </c>
      <c r="W4213" t="s">
        <v>1371</v>
      </c>
      <c r="X4213" t="s">
        <v>1385</v>
      </c>
    </row>
    <row r="4214" spans="1:24" x14ac:dyDescent="0.3">
      <c r="A4214">
        <v>4965</v>
      </c>
      <c r="B4214" s="15" t="s">
        <v>681</v>
      </c>
      <c r="C4214" t="str">
        <f>_xlfn.XLOOKUP($B4214, STANDARDS!$A:$A, STANDARDS!$B:$B,,0,2)</f>
        <v>Olenek Fm</v>
      </c>
      <c r="D4214" t="s">
        <v>1057</v>
      </c>
      <c r="E4214" t="s">
        <v>1088</v>
      </c>
      <c r="J4214" s="13">
        <v>505</v>
      </c>
      <c r="K4214" s="13"/>
      <c r="L4214" s="16"/>
      <c r="M4214" t="s">
        <v>1335</v>
      </c>
      <c r="P4214" t="s">
        <v>243</v>
      </c>
      <c r="Q4214">
        <v>0.86499999999999999</v>
      </c>
      <c r="V4214">
        <v>1</v>
      </c>
      <c r="W4214" t="s">
        <v>1371</v>
      </c>
      <c r="X4214" t="s">
        <v>1385</v>
      </c>
    </row>
    <row r="4215" spans="1:24" x14ac:dyDescent="0.3">
      <c r="A4215">
        <v>4966</v>
      </c>
      <c r="B4215" s="15" t="s">
        <v>682</v>
      </c>
      <c r="C4215" t="str">
        <f>_xlfn.XLOOKUP($B4215, STANDARDS!$A:$A, STANDARDS!$B:$B,,0,2)</f>
        <v>Kuonamka Fm</v>
      </c>
      <c r="D4215" t="s">
        <v>1057</v>
      </c>
      <c r="E4215" t="s">
        <v>1089</v>
      </c>
      <c r="J4215" s="13">
        <v>508</v>
      </c>
      <c r="K4215" s="13"/>
      <c r="L4215" s="16"/>
      <c r="M4215" t="s">
        <v>1335</v>
      </c>
      <c r="P4215" t="s">
        <v>243</v>
      </c>
      <c r="Q4215">
        <v>0.7</v>
      </c>
      <c r="V4215">
        <v>1</v>
      </c>
      <c r="W4215" t="s">
        <v>1371</v>
      </c>
      <c r="X4215" t="s">
        <v>1385</v>
      </c>
    </row>
    <row r="4216" spans="1:24" x14ac:dyDescent="0.3">
      <c r="A4216">
        <v>4967</v>
      </c>
      <c r="B4216" s="15" t="s">
        <v>684</v>
      </c>
      <c r="C4216" t="str">
        <f>_xlfn.XLOOKUP($B4216, STANDARDS!$A:$A, STANDARDS!$B:$B,,0,2)</f>
        <v>Emyaksin Fm</v>
      </c>
      <c r="D4216" t="s">
        <v>1057</v>
      </c>
      <c r="E4216" t="s">
        <v>1087</v>
      </c>
      <c r="J4216" s="13">
        <v>528</v>
      </c>
      <c r="K4216" s="13"/>
      <c r="L4216" s="16"/>
      <c r="M4216" t="s">
        <v>1341</v>
      </c>
      <c r="P4216" t="s">
        <v>243</v>
      </c>
      <c r="Q4216">
        <v>4.2830000000000004</v>
      </c>
      <c r="V4216">
        <v>1</v>
      </c>
      <c r="W4216" t="s">
        <v>1371</v>
      </c>
      <c r="X4216" t="s">
        <v>1385</v>
      </c>
    </row>
    <row r="4217" spans="1:24" x14ac:dyDescent="0.3">
      <c r="A4217">
        <v>4968</v>
      </c>
      <c r="B4217" s="15" t="s">
        <v>682</v>
      </c>
      <c r="C4217" t="str">
        <f>_xlfn.XLOOKUP($B4217, STANDARDS!$A:$A, STANDARDS!$B:$B,,0,2)</f>
        <v>Kuonamka Fm</v>
      </c>
      <c r="D4217" t="s">
        <v>1057</v>
      </c>
      <c r="E4217" t="s">
        <v>1088</v>
      </c>
      <c r="J4217" s="13">
        <v>508</v>
      </c>
      <c r="K4217" s="13"/>
      <c r="L4217" s="16"/>
      <c r="M4217" t="s">
        <v>1335</v>
      </c>
      <c r="P4217" t="s">
        <v>243</v>
      </c>
      <c r="Q4217">
        <v>1.58</v>
      </c>
      <c r="V4217">
        <v>1</v>
      </c>
      <c r="W4217" t="s">
        <v>1371</v>
      </c>
      <c r="X4217" t="s">
        <v>1385</v>
      </c>
    </row>
    <row r="4218" spans="1:24" x14ac:dyDescent="0.3">
      <c r="A4218">
        <v>4969</v>
      </c>
      <c r="B4218" s="15" t="s">
        <v>682</v>
      </c>
      <c r="C4218" t="str">
        <f>_xlfn.XLOOKUP($B4218, STANDARDS!$A:$A, STANDARDS!$B:$B,,0,2)</f>
        <v>Kuonamka Fm</v>
      </c>
      <c r="D4218" t="s">
        <v>1057</v>
      </c>
      <c r="E4218" t="s">
        <v>1088</v>
      </c>
      <c r="J4218" s="13">
        <v>508</v>
      </c>
      <c r="K4218" s="13"/>
      <c r="L4218" s="16"/>
      <c r="M4218" t="s">
        <v>1335</v>
      </c>
      <c r="P4218" t="s">
        <v>243</v>
      </c>
      <c r="Q4218">
        <v>0.49</v>
      </c>
      <c r="V4218">
        <v>1</v>
      </c>
      <c r="W4218" t="s">
        <v>1371</v>
      </c>
      <c r="X4218" t="s">
        <v>1385</v>
      </c>
    </row>
    <row r="4219" spans="1:24" x14ac:dyDescent="0.3">
      <c r="A4219">
        <v>4970</v>
      </c>
      <c r="B4219" s="15" t="s">
        <v>684</v>
      </c>
      <c r="C4219" t="str">
        <f>_xlfn.XLOOKUP($B4219, STANDARDS!$A:$A, STANDARDS!$B:$B,,0,2)</f>
        <v>Emyaksin Fm</v>
      </c>
      <c r="D4219" t="s">
        <v>1057</v>
      </c>
      <c r="E4219" t="s">
        <v>1088</v>
      </c>
      <c r="J4219" s="13">
        <v>528</v>
      </c>
      <c r="K4219" s="13"/>
      <c r="L4219" s="16"/>
      <c r="M4219" t="s">
        <v>1335</v>
      </c>
      <c r="P4219" t="s">
        <v>243</v>
      </c>
      <c r="Q4219">
        <v>2.117</v>
      </c>
      <c r="V4219">
        <v>1</v>
      </c>
      <c r="W4219" t="s">
        <v>1371</v>
      </c>
      <c r="X4219" t="s">
        <v>1385</v>
      </c>
    </row>
    <row r="4220" spans="1:24" x14ac:dyDescent="0.3">
      <c r="A4220">
        <v>4971</v>
      </c>
      <c r="B4220" s="15" t="s">
        <v>682</v>
      </c>
      <c r="C4220" t="str">
        <f>_xlfn.XLOOKUP($B4220, STANDARDS!$A:$A, STANDARDS!$B:$B,,0,2)</f>
        <v>Kuonamka Fm</v>
      </c>
      <c r="D4220" t="s">
        <v>1057</v>
      </c>
      <c r="E4220" t="s">
        <v>1089</v>
      </c>
      <c r="J4220" s="13">
        <v>505</v>
      </c>
      <c r="K4220" s="13"/>
      <c r="L4220" s="16"/>
      <c r="M4220" t="s">
        <v>1335</v>
      </c>
      <c r="P4220" t="s">
        <v>243</v>
      </c>
      <c r="Q4220">
        <v>-0.71</v>
      </c>
      <c r="V4220">
        <v>1</v>
      </c>
      <c r="W4220" t="s">
        <v>1371</v>
      </c>
      <c r="X4220" t="s">
        <v>1385</v>
      </c>
    </row>
    <row r="4221" spans="1:24" x14ac:dyDescent="0.3">
      <c r="A4221">
        <v>4972</v>
      </c>
      <c r="B4221" s="15" t="s">
        <v>682</v>
      </c>
      <c r="C4221" t="str">
        <f>_xlfn.XLOOKUP($B4221, STANDARDS!$A:$A, STANDARDS!$B:$B,,0,2)</f>
        <v>Kuonamka Fm</v>
      </c>
      <c r="D4221" t="s">
        <v>1057</v>
      </c>
      <c r="E4221" t="s">
        <v>1088</v>
      </c>
      <c r="J4221" s="13">
        <v>508</v>
      </c>
      <c r="K4221" s="13"/>
      <c r="L4221" s="16"/>
      <c r="M4221" t="s">
        <v>1335</v>
      </c>
      <c r="P4221" t="s">
        <v>243</v>
      </c>
      <c r="Q4221">
        <v>0.83</v>
      </c>
      <c r="V4221">
        <v>1</v>
      </c>
      <c r="W4221" t="s">
        <v>1371</v>
      </c>
      <c r="X4221" t="s">
        <v>1385</v>
      </c>
    </row>
    <row r="4222" spans="1:24" x14ac:dyDescent="0.3">
      <c r="A4222">
        <v>4973</v>
      </c>
      <c r="B4222" s="15" t="s">
        <v>682</v>
      </c>
      <c r="C4222" t="str">
        <f>_xlfn.XLOOKUP($B4222, STANDARDS!$A:$A, STANDARDS!$B:$B,,0,2)</f>
        <v>Kuonamka Fm</v>
      </c>
      <c r="D4222" t="s">
        <v>1057</v>
      </c>
      <c r="E4222" t="s">
        <v>1088</v>
      </c>
      <c r="J4222" s="13">
        <v>508</v>
      </c>
      <c r="K4222" s="13"/>
      <c r="L4222" s="16"/>
      <c r="M4222" t="s">
        <v>1335</v>
      </c>
      <c r="P4222" t="s">
        <v>243</v>
      </c>
      <c r="Q4222">
        <v>0.42</v>
      </c>
      <c r="V4222">
        <v>1</v>
      </c>
      <c r="W4222" t="s">
        <v>1371</v>
      </c>
      <c r="X4222" t="s">
        <v>1385</v>
      </c>
    </row>
    <row r="4223" spans="1:24" x14ac:dyDescent="0.3">
      <c r="A4223">
        <v>4974</v>
      </c>
      <c r="B4223" s="15" t="s">
        <v>682</v>
      </c>
      <c r="C4223" t="str">
        <f>_xlfn.XLOOKUP($B4223, STANDARDS!$A:$A, STANDARDS!$B:$B,,0,2)</f>
        <v>Kuonamka Fm</v>
      </c>
      <c r="D4223" t="s">
        <v>1057</v>
      </c>
      <c r="E4223" t="s">
        <v>1088</v>
      </c>
      <c r="J4223" s="13">
        <v>508</v>
      </c>
      <c r="K4223" s="13"/>
      <c r="L4223" s="16"/>
      <c r="M4223" t="s">
        <v>1335</v>
      </c>
      <c r="P4223" t="s">
        <v>243</v>
      </c>
      <c r="Q4223">
        <v>0.75</v>
      </c>
      <c r="V4223">
        <v>1</v>
      </c>
      <c r="W4223" t="s">
        <v>1371</v>
      </c>
      <c r="X4223" t="s">
        <v>1385</v>
      </c>
    </row>
    <row r="4224" spans="1:24" x14ac:dyDescent="0.3">
      <c r="A4224">
        <v>4975</v>
      </c>
      <c r="B4224" s="15" t="s">
        <v>682</v>
      </c>
      <c r="C4224" t="str">
        <f>_xlfn.XLOOKUP($B4224, STANDARDS!$A:$A, STANDARDS!$B:$B,,0,2)</f>
        <v>Kuonamka Fm</v>
      </c>
      <c r="D4224" t="s">
        <v>1057</v>
      </c>
      <c r="E4224" t="s">
        <v>1089</v>
      </c>
      <c r="J4224" s="13">
        <v>505</v>
      </c>
      <c r="K4224" s="13"/>
      <c r="L4224" s="16"/>
      <c r="M4224" t="s">
        <v>1335</v>
      </c>
      <c r="P4224" t="s">
        <v>243</v>
      </c>
      <c r="Q4224">
        <v>0.10299999999999999</v>
      </c>
      <c r="V4224">
        <v>1</v>
      </c>
      <c r="W4224" t="s">
        <v>1371</v>
      </c>
      <c r="X4224" t="s">
        <v>1385</v>
      </c>
    </row>
    <row r="4225" spans="1:24" x14ac:dyDescent="0.3">
      <c r="A4225">
        <v>4976</v>
      </c>
      <c r="B4225" s="15" t="s">
        <v>682</v>
      </c>
      <c r="C4225" t="str">
        <f>_xlfn.XLOOKUP($B4225, STANDARDS!$A:$A, STANDARDS!$B:$B,,0,2)</f>
        <v>Kuonamka Fm</v>
      </c>
      <c r="D4225" t="s">
        <v>1057</v>
      </c>
      <c r="E4225" t="s">
        <v>1089</v>
      </c>
      <c r="J4225" s="13">
        <v>505</v>
      </c>
      <c r="K4225" s="13"/>
      <c r="L4225" s="16"/>
      <c r="M4225" t="s">
        <v>1335</v>
      </c>
      <c r="P4225" t="s">
        <v>243</v>
      </c>
      <c r="Q4225">
        <v>6.6000000000000003E-2</v>
      </c>
      <c r="V4225">
        <v>1</v>
      </c>
      <c r="W4225" t="s">
        <v>1371</v>
      </c>
      <c r="X4225" t="s">
        <v>1385</v>
      </c>
    </row>
    <row r="4226" spans="1:24" x14ac:dyDescent="0.3">
      <c r="A4226">
        <v>4977</v>
      </c>
      <c r="B4226" s="15" t="s">
        <v>682</v>
      </c>
      <c r="C4226" t="str">
        <f>_xlfn.XLOOKUP($B4226, STANDARDS!$A:$A, STANDARDS!$B:$B,,0,2)</f>
        <v>Kuonamka Fm</v>
      </c>
      <c r="D4226" t="s">
        <v>1057</v>
      </c>
      <c r="E4226" t="s">
        <v>1089</v>
      </c>
      <c r="J4226" s="13">
        <v>505</v>
      </c>
      <c r="K4226" s="13"/>
      <c r="L4226" s="16"/>
      <c r="M4226" t="s">
        <v>1335</v>
      </c>
      <c r="P4226" t="s">
        <v>243</v>
      </c>
      <c r="Q4226">
        <v>-0.5</v>
      </c>
      <c r="V4226">
        <v>1</v>
      </c>
      <c r="W4226" t="s">
        <v>1371</v>
      </c>
      <c r="X4226" t="s">
        <v>1385</v>
      </c>
    </row>
    <row r="4227" spans="1:24" x14ac:dyDescent="0.3">
      <c r="A4227">
        <v>4978</v>
      </c>
      <c r="B4227" s="15" t="s">
        <v>682</v>
      </c>
      <c r="C4227" t="str">
        <f>_xlfn.XLOOKUP($B4227, STANDARDS!$A:$A, STANDARDS!$B:$B,,0,2)</f>
        <v>Kuonamka Fm</v>
      </c>
      <c r="D4227" t="s">
        <v>1057</v>
      </c>
      <c r="E4227" t="s">
        <v>1088</v>
      </c>
      <c r="J4227" s="13">
        <v>508</v>
      </c>
      <c r="K4227" s="13"/>
      <c r="L4227" s="16"/>
      <c r="M4227" t="s">
        <v>1335</v>
      </c>
      <c r="P4227" t="s">
        <v>243</v>
      </c>
      <c r="Q4227">
        <v>1.52</v>
      </c>
      <c r="V4227">
        <v>1</v>
      </c>
      <c r="W4227" t="s">
        <v>1371</v>
      </c>
      <c r="X4227" t="s">
        <v>1385</v>
      </c>
    </row>
    <row r="4228" spans="1:24" x14ac:dyDescent="0.3">
      <c r="A4228">
        <v>4979</v>
      </c>
      <c r="B4228" s="15" t="s">
        <v>684</v>
      </c>
      <c r="C4228" t="str">
        <f>_xlfn.XLOOKUP($B4228, STANDARDS!$A:$A, STANDARDS!$B:$B,,0,2)</f>
        <v>Emyaksin Fm</v>
      </c>
      <c r="D4228" t="s">
        <v>1057</v>
      </c>
      <c r="E4228" t="s">
        <v>1088</v>
      </c>
      <c r="J4228" s="13">
        <v>512</v>
      </c>
      <c r="K4228" s="13"/>
      <c r="L4228" s="16"/>
      <c r="M4228" t="s">
        <v>1335</v>
      </c>
      <c r="P4228" t="s">
        <v>243</v>
      </c>
      <c r="Q4228">
        <v>-8.5000000000000006E-2</v>
      </c>
      <c r="V4228">
        <v>1</v>
      </c>
      <c r="W4228" t="s">
        <v>1371</v>
      </c>
      <c r="X4228" t="s">
        <v>1385</v>
      </c>
    </row>
    <row r="4229" spans="1:24" x14ac:dyDescent="0.3">
      <c r="A4229">
        <v>4980</v>
      </c>
      <c r="B4229" s="15" t="s">
        <v>684</v>
      </c>
      <c r="C4229" t="str">
        <f>_xlfn.XLOOKUP($B4229, STANDARDS!$A:$A, STANDARDS!$B:$B,,0,2)</f>
        <v>Emyaksin Fm</v>
      </c>
      <c r="D4229" t="s">
        <v>1057</v>
      </c>
      <c r="E4229" t="s">
        <v>1087</v>
      </c>
      <c r="J4229" s="13">
        <v>528</v>
      </c>
      <c r="K4229" s="13"/>
      <c r="L4229" s="16"/>
      <c r="M4229" t="s">
        <v>1335</v>
      </c>
      <c r="P4229" t="s">
        <v>243</v>
      </c>
      <c r="Q4229">
        <v>5.1159999999999997</v>
      </c>
      <c r="V4229">
        <v>1</v>
      </c>
      <c r="W4229" t="s">
        <v>1371</v>
      </c>
      <c r="X4229" t="s">
        <v>1385</v>
      </c>
    </row>
    <row r="4230" spans="1:24" x14ac:dyDescent="0.3">
      <c r="A4230">
        <v>4981</v>
      </c>
      <c r="B4230" s="15" t="s">
        <v>684</v>
      </c>
      <c r="C4230" t="str">
        <f>_xlfn.XLOOKUP($B4230, STANDARDS!$A:$A, STANDARDS!$B:$B,,0,2)</f>
        <v>Emyaksin Fm</v>
      </c>
      <c r="D4230" t="s">
        <v>1057</v>
      </c>
      <c r="E4230" t="s">
        <v>1088</v>
      </c>
      <c r="J4230" s="13">
        <v>512</v>
      </c>
      <c r="K4230" s="13"/>
      <c r="L4230" s="16"/>
      <c r="M4230" t="s">
        <v>1335</v>
      </c>
      <c r="P4230" t="s">
        <v>243</v>
      </c>
      <c r="Q4230">
        <v>-0.12</v>
      </c>
      <c r="V4230">
        <v>1</v>
      </c>
      <c r="W4230" t="s">
        <v>1371</v>
      </c>
      <c r="X4230" t="s">
        <v>1385</v>
      </c>
    </row>
    <row r="4231" spans="1:24" x14ac:dyDescent="0.3">
      <c r="A4231">
        <v>4982</v>
      </c>
      <c r="B4231" s="15" t="s">
        <v>682</v>
      </c>
      <c r="C4231" t="str">
        <f>_xlfn.XLOOKUP($B4231, STANDARDS!$A:$A, STANDARDS!$B:$B,,0,2)</f>
        <v>Kuonamka Fm</v>
      </c>
      <c r="D4231" t="s">
        <v>1057</v>
      </c>
      <c r="E4231" t="s">
        <v>1089</v>
      </c>
      <c r="J4231" s="13">
        <v>505</v>
      </c>
      <c r="K4231" s="13"/>
      <c r="L4231" s="16"/>
      <c r="M4231" t="s">
        <v>1335</v>
      </c>
      <c r="P4231" t="s">
        <v>243</v>
      </c>
      <c r="Q4231">
        <v>-0.48</v>
      </c>
      <c r="V4231">
        <v>1</v>
      </c>
      <c r="W4231" t="s">
        <v>1371</v>
      </c>
      <c r="X4231" t="s">
        <v>1385</v>
      </c>
    </row>
    <row r="4232" spans="1:24" x14ac:dyDescent="0.3">
      <c r="A4232">
        <v>4983</v>
      </c>
      <c r="B4232" s="15" t="s">
        <v>682</v>
      </c>
      <c r="C4232" t="str">
        <f>_xlfn.XLOOKUP($B4232, STANDARDS!$A:$A, STANDARDS!$B:$B,,0,2)</f>
        <v>Kuonamka Fm</v>
      </c>
      <c r="D4232" t="s">
        <v>1057</v>
      </c>
      <c r="E4232" t="s">
        <v>1089</v>
      </c>
      <c r="J4232" s="13">
        <v>505</v>
      </c>
      <c r="K4232" s="13"/>
      <c r="L4232" s="16"/>
      <c r="M4232" t="s">
        <v>1335</v>
      </c>
      <c r="P4232" t="s">
        <v>243</v>
      </c>
      <c r="Q4232">
        <v>0.29799999999999999</v>
      </c>
      <c r="V4232">
        <v>1</v>
      </c>
      <c r="W4232" t="s">
        <v>1371</v>
      </c>
      <c r="X4232" t="s">
        <v>1385</v>
      </c>
    </row>
    <row r="4233" spans="1:24" x14ac:dyDescent="0.3">
      <c r="A4233">
        <v>4984</v>
      </c>
      <c r="B4233" s="15" t="s">
        <v>682</v>
      </c>
      <c r="C4233" t="str">
        <f>_xlfn.XLOOKUP($B4233, STANDARDS!$A:$A, STANDARDS!$B:$B,,0,2)</f>
        <v>Kuonamka Fm</v>
      </c>
      <c r="D4233" t="s">
        <v>1057</v>
      </c>
      <c r="E4233" t="s">
        <v>1089</v>
      </c>
      <c r="J4233" s="13">
        <v>505</v>
      </c>
      <c r="K4233" s="13"/>
      <c r="L4233" s="16"/>
      <c r="M4233" t="s">
        <v>1335</v>
      </c>
      <c r="P4233" t="s">
        <v>243</v>
      </c>
      <c r="Q4233">
        <v>0.8</v>
      </c>
      <c r="V4233">
        <v>1</v>
      </c>
      <c r="W4233" t="s">
        <v>1371</v>
      </c>
      <c r="X4233" t="s">
        <v>1385</v>
      </c>
    </row>
    <row r="4234" spans="1:24" x14ac:dyDescent="0.3">
      <c r="A4234">
        <v>4985</v>
      </c>
      <c r="B4234" s="15" t="s">
        <v>684</v>
      </c>
      <c r="C4234" t="str">
        <f>_xlfn.XLOOKUP($B4234, STANDARDS!$A:$A, STANDARDS!$B:$B,,0,2)</f>
        <v>Emyaksin Fm</v>
      </c>
      <c r="D4234" t="s">
        <v>1057</v>
      </c>
      <c r="E4234" t="s">
        <v>1087</v>
      </c>
      <c r="J4234" s="13">
        <v>514</v>
      </c>
      <c r="K4234" s="13"/>
      <c r="L4234" s="16"/>
      <c r="M4234" t="s">
        <v>1335</v>
      </c>
      <c r="P4234" t="s">
        <v>243</v>
      </c>
      <c r="Q4234">
        <v>-0.29299999999999998</v>
      </c>
      <c r="V4234">
        <v>1</v>
      </c>
      <c r="W4234" t="s">
        <v>1371</v>
      </c>
      <c r="X4234" t="s">
        <v>1385</v>
      </c>
    </row>
    <row r="4235" spans="1:24" x14ac:dyDescent="0.3">
      <c r="A4235">
        <v>4986</v>
      </c>
      <c r="B4235" s="15" t="s">
        <v>682</v>
      </c>
      <c r="C4235" t="str">
        <f>_xlfn.XLOOKUP($B4235, STANDARDS!$A:$A, STANDARDS!$B:$B,,0,2)</f>
        <v>Kuonamka Fm</v>
      </c>
      <c r="D4235" t="s">
        <v>1057</v>
      </c>
      <c r="E4235" t="s">
        <v>1089</v>
      </c>
      <c r="J4235" s="13">
        <v>505</v>
      </c>
      <c r="K4235" s="13"/>
      <c r="L4235" s="16"/>
      <c r="M4235" t="s">
        <v>1335</v>
      </c>
      <c r="P4235" t="s">
        <v>243</v>
      </c>
      <c r="Q4235">
        <v>0.77</v>
      </c>
      <c r="V4235">
        <v>1</v>
      </c>
      <c r="W4235" t="s">
        <v>1371</v>
      </c>
      <c r="X4235" t="s">
        <v>1385</v>
      </c>
    </row>
    <row r="4236" spans="1:24" x14ac:dyDescent="0.3">
      <c r="A4236">
        <v>4987</v>
      </c>
      <c r="B4236" s="15" t="s">
        <v>682</v>
      </c>
      <c r="C4236" t="str">
        <f>_xlfn.XLOOKUP($B4236, STANDARDS!$A:$A, STANDARDS!$B:$B,,0,2)</f>
        <v>Kuonamka Fm</v>
      </c>
      <c r="D4236" t="s">
        <v>1057</v>
      </c>
      <c r="E4236" t="s">
        <v>1089</v>
      </c>
      <c r="J4236" s="13">
        <v>512</v>
      </c>
      <c r="K4236" s="13"/>
      <c r="L4236" s="16"/>
      <c r="M4236" t="s">
        <v>1335</v>
      </c>
      <c r="P4236" t="s">
        <v>243</v>
      </c>
      <c r="Q4236">
        <v>0.8</v>
      </c>
      <c r="V4236">
        <v>1</v>
      </c>
      <c r="W4236" t="s">
        <v>1371</v>
      </c>
      <c r="X4236" t="s">
        <v>1385</v>
      </c>
    </row>
    <row r="4237" spans="1:24" x14ac:dyDescent="0.3">
      <c r="A4237">
        <v>4988</v>
      </c>
      <c r="B4237" s="15" t="s">
        <v>682</v>
      </c>
      <c r="C4237" t="str">
        <f>_xlfn.XLOOKUP($B4237, STANDARDS!$A:$A, STANDARDS!$B:$B,,0,2)</f>
        <v>Kuonamka Fm</v>
      </c>
      <c r="D4237" t="s">
        <v>1057</v>
      </c>
      <c r="E4237" t="s">
        <v>1089</v>
      </c>
      <c r="J4237" s="13">
        <v>505</v>
      </c>
      <c r="K4237" s="13"/>
      <c r="L4237" s="16"/>
      <c r="M4237" t="s">
        <v>1335</v>
      </c>
      <c r="P4237" t="s">
        <v>243</v>
      </c>
      <c r="Q4237">
        <v>2.8439999999999999</v>
      </c>
      <c r="V4237">
        <v>1</v>
      </c>
      <c r="W4237" t="s">
        <v>1371</v>
      </c>
      <c r="X4237" t="s">
        <v>1385</v>
      </c>
    </row>
    <row r="4238" spans="1:24" x14ac:dyDescent="0.3">
      <c r="A4238">
        <v>4989</v>
      </c>
      <c r="B4238" s="15" t="s">
        <v>683</v>
      </c>
      <c r="C4238" t="str">
        <f>_xlfn.XLOOKUP($B4238, STANDARDS!$A:$A, STANDARDS!$B:$B,,0,2)</f>
        <v>Manykai Fm, Transvaal Sgp</v>
      </c>
      <c r="D4238" t="s">
        <v>1057</v>
      </c>
      <c r="E4238" t="s">
        <v>1088</v>
      </c>
      <c r="J4238" s="13">
        <v>532</v>
      </c>
      <c r="K4238" s="13"/>
      <c r="L4238" s="16"/>
      <c r="M4238" t="s">
        <v>1342</v>
      </c>
      <c r="P4238" t="s">
        <v>243</v>
      </c>
      <c r="Q4238">
        <v>2.04</v>
      </c>
      <c r="V4238">
        <v>1</v>
      </c>
      <c r="W4238" t="s">
        <v>1371</v>
      </c>
      <c r="X4238" t="s">
        <v>1385</v>
      </c>
    </row>
    <row r="4239" spans="1:24" x14ac:dyDescent="0.3">
      <c r="A4239">
        <v>4990</v>
      </c>
      <c r="B4239" s="15" t="s">
        <v>683</v>
      </c>
      <c r="C4239" t="str">
        <f>_xlfn.XLOOKUP($B4239, STANDARDS!$A:$A, STANDARDS!$B:$B,,0,2)</f>
        <v>Manykai Fm, Transvaal Sgp</v>
      </c>
      <c r="D4239" t="s">
        <v>1057</v>
      </c>
      <c r="E4239" t="s">
        <v>1088</v>
      </c>
      <c r="J4239" s="13">
        <v>532</v>
      </c>
      <c r="K4239" s="13"/>
      <c r="L4239" s="16"/>
      <c r="M4239" t="s">
        <v>1342</v>
      </c>
      <c r="P4239" t="s">
        <v>243</v>
      </c>
      <c r="Q4239">
        <v>-0.95</v>
      </c>
      <c r="V4239">
        <v>1</v>
      </c>
      <c r="W4239" t="s">
        <v>1371</v>
      </c>
      <c r="X4239" t="s">
        <v>1385</v>
      </c>
    </row>
    <row r="4240" spans="1:24" x14ac:dyDescent="0.3">
      <c r="A4240">
        <v>4991</v>
      </c>
      <c r="B4240" s="15" t="s">
        <v>685</v>
      </c>
      <c r="C4240" t="str">
        <f>_xlfn.XLOOKUP($B4240, STANDARDS!$A:$A, STANDARDS!$B:$B,,0,2)</f>
        <v>Tsagaan Oloom Fm</v>
      </c>
      <c r="D4240" t="s">
        <v>1058</v>
      </c>
      <c r="E4240" t="s">
        <v>1090</v>
      </c>
      <c r="J4240" s="13">
        <v>660</v>
      </c>
      <c r="K4240" s="13">
        <v>60</v>
      </c>
      <c r="L4240" s="16"/>
      <c r="M4240" t="s">
        <v>1335</v>
      </c>
      <c r="P4240" t="s">
        <v>243</v>
      </c>
      <c r="Q4240">
        <v>4</v>
      </c>
      <c r="V4240">
        <v>1</v>
      </c>
      <c r="W4240" t="s">
        <v>1371</v>
      </c>
      <c r="X4240" t="s">
        <v>1383</v>
      </c>
    </row>
    <row r="4241" spans="1:24" x14ac:dyDescent="0.3">
      <c r="A4241">
        <v>4992</v>
      </c>
      <c r="B4241" s="15" t="s">
        <v>685</v>
      </c>
      <c r="C4241" t="str">
        <f>_xlfn.XLOOKUP($B4241, STANDARDS!$A:$A, STANDARDS!$B:$B,,0,2)</f>
        <v>Tsagaan Oloom Fm</v>
      </c>
      <c r="D4241" t="s">
        <v>1058</v>
      </c>
      <c r="E4241" t="s">
        <v>1090</v>
      </c>
      <c r="J4241" s="13">
        <v>660</v>
      </c>
      <c r="K4241" s="13">
        <v>60</v>
      </c>
      <c r="L4241" s="16"/>
      <c r="M4241" t="s">
        <v>1335</v>
      </c>
      <c r="P4241" t="s">
        <v>243</v>
      </c>
      <c r="Q4241">
        <v>-1.8</v>
      </c>
      <c r="V4241">
        <v>1</v>
      </c>
      <c r="W4241" t="s">
        <v>1371</v>
      </c>
      <c r="X4241" t="s">
        <v>1383</v>
      </c>
    </row>
    <row r="4242" spans="1:24" x14ac:dyDescent="0.3">
      <c r="A4242">
        <v>4993</v>
      </c>
      <c r="B4242" s="15" t="s">
        <v>685</v>
      </c>
      <c r="C4242" t="str">
        <f>_xlfn.XLOOKUP($B4242, STANDARDS!$A:$A, STANDARDS!$B:$B,,0,2)</f>
        <v>Tsagaan Oloom Fm</v>
      </c>
      <c r="D4242" t="s">
        <v>1058</v>
      </c>
      <c r="E4242" t="s">
        <v>1090</v>
      </c>
      <c r="J4242" s="13">
        <v>660</v>
      </c>
      <c r="K4242" s="13">
        <v>60</v>
      </c>
      <c r="L4242" s="16"/>
      <c r="M4242" t="s">
        <v>1335</v>
      </c>
      <c r="P4242" t="s">
        <v>243</v>
      </c>
      <c r="Q4242">
        <v>-1.5</v>
      </c>
      <c r="V4242">
        <v>1</v>
      </c>
      <c r="W4242" t="s">
        <v>1371</v>
      </c>
      <c r="X4242" t="s">
        <v>1383</v>
      </c>
    </row>
    <row r="4243" spans="1:24" x14ac:dyDescent="0.3">
      <c r="A4243">
        <v>4994</v>
      </c>
      <c r="B4243" s="15" t="s">
        <v>685</v>
      </c>
      <c r="C4243" t="str">
        <f>_xlfn.XLOOKUP($B4243, STANDARDS!$A:$A, STANDARDS!$B:$B,,0,2)</f>
        <v>Tsagaan Oloom Fm</v>
      </c>
      <c r="D4243" t="s">
        <v>1058</v>
      </c>
      <c r="E4243" t="s">
        <v>1090</v>
      </c>
      <c r="J4243" s="13">
        <v>660</v>
      </c>
      <c r="K4243" s="13">
        <v>60</v>
      </c>
      <c r="L4243" s="16"/>
      <c r="M4243" t="s">
        <v>1335</v>
      </c>
      <c r="P4243" t="s">
        <v>243</v>
      </c>
      <c r="Q4243">
        <v>-0.9</v>
      </c>
      <c r="V4243">
        <v>1</v>
      </c>
      <c r="W4243" t="s">
        <v>1371</v>
      </c>
      <c r="X4243" t="s">
        <v>1383</v>
      </c>
    </row>
    <row r="4244" spans="1:24" x14ac:dyDescent="0.3">
      <c r="A4244">
        <v>4995</v>
      </c>
      <c r="B4244" s="15" t="s">
        <v>685</v>
      </c>
      <c r="C4244" t="str">
        <f>_xlfn.XLOOKUP($B4244, STANDARDS!$A:$A, STANDARDS!$B:$B,,0,2)</f>
        <v>Tsagaan Oloom Fm</v>
      </c>
      <c r="D4244" t="s">
        <v>1058</v>
      </c>
      <c r="E4244" t="s">
        <v>1090</v>
      </c>
      <c r="J4244" s="13">
        <v>660</v>
      </c>
      <c r="K4244" s="13">
        <v>60</v>
      </c>
      <c r="L4244" s="16"/>
      <c r="M4244" t="s">
        <v>1335</v>
      </c>
      <c r="P4244" t="s">
        <v>243</v>
      </c>
      <c r="Q4244">
        <v>0.1</v>
      </c>
      <c r="V4244">
        <v>1</v>
      </c>
      <c r="W4244" t="s">
        <v>1371</v>
      </c>
      <c r="X4244" t="s">
        <v>1383</v>
      </c>
    </row>
    <row r="4245" spans="1:24" x14ac:dyDescent="0.3">
      <c r="A4245">
        <v>4996</v>
      </c>
      <c r="B4245" s="15" t="s">
        <v>685</v>
      </c>
      <c r="C4245" t="str">
        <f>_xlfn.XLOOKUP($B4245, STANDARDS!$A:$A, STANDARDS!$B:$B,,0,2)</f>
        <v>Tsagaan Oloom Fm</v>
      </c>
      <c r="D4245" t="s">
        <v>1058</v>
      </c>
      <c r="E4245" t="s">
        <v>1090</v>
      </c>
      <c r="J4245" s="13">
        <v>660</v>
      </c>
      <c r="K4245" s="13">
        <v>60</v>
      </c>
      <c r="L4245" s="16"/>
      <c r="M4245" t="s">
        <v>1335</v>
      </c>
      <c r="P4245" t="s">
        <v>243</v>
      </c>
      <c r="Q4245">
        <v>-1.1000000000000001</v>
      </c>
      <c r="V4245">
        <v>1</v>
      </c>
      <c r="W4245" t="s">
        <v>1371</v>
      </c>
      <c r="X4245" t="s">
        <v>1383</v>
      </c>
    </row>
    <row r="4246" spans="1:24" x14ac:dyDescent="0.3">
      <c r="A4246">
        <v>4997</v>
      </c>
      <c r="B4246" s="15" t="s">
        <v>685</v>
      </c>
      <c r="C4246" t="str">
        <f>_xlfn.XLOOKUP($B4246, STANDARDS!$A:$A, STANDARDS!$B:$B,,0,2)</f>
        <v>Tsagaan Oloom Fm</v>
      </c>
      <c r="D4246" t="s">
        <v>1058</v>
      </c>
      <c r="E4246" t="s">
        <v>1090</v>
      </c>
      <c r="J4246" s="13">
        <v>660</v>
      </c>
      <c r="K4246" s="13">
        <v>60</v>
      </c>
      <c r="L4246" s="16"/>
      <c r="M4246" t="s">
        <v>1335</v>
      </c>
      <c r="P4246" t="s">
        <v>243</v>
      </c>
      <c r="Q4246">
        <v>1.6</v>
      </c>
      <c r="V4246">
        <v>1</v>
      </c>
      <c r="W4246" t="s">
        <v>1371</v>
      </c>
      <c r="X4246" t="s">
        <v>1383</v>
      </c>
    </row>
    <row r="4247" spans="1:24" x14ac:dyDescent="0.3">
      <c r="A4247">
        <v>4998</v>
      </c>
      <c r="B4247" s="15" t="s">
        <v>685</v>
      </c>
      <c r="C4247" t="str">
        <f>_xlfn.XLOOKUP($B4247, STANDARDS!$A:$A, STANDARDS!$B:$B,,0,2)</f>
        <v>Tsagaan Oloom Fm</v>
      </c>
      <c r="D4247" t="s">
        <v>1058</v>
      </c>
      <c r="E4247" t="s">
        <v>1090</v>
      </c>
      <c r="J4247" s="13">
        <v>660</v>
      </c>
      <c r="K4247" s="13">
        <v>60</v>
      </c>
      <c r="L4247" s="16"/>
      <c r="M4247" t="s">
        <v>1335</v>
      </c>
      <c r="P4247" t="s">
        <v>243</v>
      </c>
      <c r="Q4247">
        <v>0.5</v>
      </c>
      <c r="V4247">
        <v>1</v>
      </c>
      <c r="W4247" t="s">
        <v>1371</v>
      </c>
      <c r="X4247" t="s">
        <v>1383</v>
      </c>
    </row>
    <row r="4248" spans="1:24" x14ac:dyDescent="0.3">
      <c r="A4248">
        <v>4999</v>
      </c>
      <c r="B4248" s="15" t="s">
        <v>685</v>
      </c>
      <c r="C4248" t="str">
        <f>_xlfn.XLOOKUP($B4248, STANDARDS!$A:$A, STANDARDS!$B:$B,,0,2)</f>
        <v>Tsagaan Oloom Fm</v>
      </c>
      <c r="D4248" t="s">
        <v>1058</v>
      </c>
      <c r="E4248" t="s">
        <v>1090</v>
      </c>
      <c r="J4248" s="13">
        <v>660</v>
      </c>
      <c r="K4248" s="13">
        <v>60</v>
      </c>
      <c r="L4248" s="16"/>
      <c r="M4248" t="s">
        <v>1335</v>
      </c>
      <c r="P4248" t="s">
        <v>243</v>
      </c>
      <c r="Q4248">
        <v>0.4</v>
      </c>
      <c r="V4248">
        <v>1</v>
      </c>
      <c r="W4248" t="s">
        <v>1371</v>
      </c>
      <c r="X4248" t="s">
        <v>1383</v>
      </c>
    </row>
    <row r="4249" spans="1:24" x14ac:dyDescent="0.3">
      <c r="A4249">
        <v>5000</v>
      </c>
      <c r="B4249" s="15" t="s">
        <v>685</v>
      </c>
      <c r="C4249" t="str">
        <f>_xlfn.XLOOKUP($B4249, STANDARDS!$A:$A, STANDARDS!$B:$B,,0,2)</f>
        <v>Tsagaan Oloom Fm</v>
      </c>
      <c r="D4249" t="s">
        <v>1058</v>
      </c>
      <c r="E4249" t="s">
        <v>1090</v>
      </c>
      <c r="J4249" s="13">
        <v>660</v>
      </c>
      <c r="K4249" s="13">
        <v>60</v>
      </c>
      <c r="L4249" s="16"/>
      <c r="M4249" t="s">
        <v>1335</v>
      </c>
      <c r="P4249" t="s">
        <v>243</v>
      </c>
      <c r="Q4249">
        <v>1.3</v>
      </c>
      <c r="V4249">
        <v>1</v>
      </c>
      <c r="W4249" t="s">
        <v>1371</v>
      </c>
      <c r="X4249" t="s">
        <v>1383</v>
      </c>
    </row>
    <row r="4250" spans="1:24" x14ac:dyDescent="0.3">
      <c r="A4250">
        <v>5001</v>
      </c>
      <c r="B4250" s="15" t="s">
        <v>685</v>
      </c>
      <c r="C4250" t="str">
        <f>_xlfn.XLOOKUP($B4250, STANDARDS!$A:$A, STANDARDS!$B:$B,,0,2)</f>
        <v>Tsagaan Oloom Fm</v>
      </c>
      <c r="D4250" t="s">
        <v>1058</v>
      </c>
      <c r="E4250" t="s">
        <v>1090</v>
      </c>
      <c r="J4250" s="13">
        <v>660</v>
      </c>
      <c r="K4250" s="13">
        <v>60</v>
      </c>
      <c r="L4250" s="16"/>
      <c r="M4250" t="s">
        <v>1335</v>
      </c>
      <c r="P4250" t="s">
        <v>243</v>
      </c>
      <c r="Q4250">
        <v>7.8</v>
      </c>
      <c r="V4250">
        <v>1</v>
      </c>
      <c r="W4250" t="s">
        <v>1371</v>
      </c>
      <c r="X4250" t="s">
        <v>1383</v>
      </c>
    </row>
    <row r="4251" spans="1:24" x14ac:dyDescent="0.3">
      <c r="A4251">
        <v>5002</v>
      </c>
      <c r="B4251" s="15" t="s">
        <v>685</v>
      </c>
      <c r="C4251" t="str">
        <f>_xlfn.XLOOKUP($B4251, STANDARDS!$A:$A, STANDARDS!$B:$B,,0,2)</f>
        <v>Tsagaan Oloom Fm</v>
      </c>
      <c r="D4251" t="s">
        <v>1058</v>
      </c>
      <c r="E4251" t="s">
        <v>1090</v>
      </c>
      <c r="J4251" s="13">
        <v>660</v>
      </c>
      <c r="K4251" s="13">
        <v>60</v>
      </c>
      <c r="L4251" s="16"/>
      <c r="M4251" t="s">
        <v>1335</v>
      </c>
      <c r="P4251" t="s">
        <v>243</v>
      </c>
      <c r="Q4251">
        <v>4.7</v>
      </c>
      <c r="V4251">
        <v>1</v>
      </c>
      <c r="W4251" t="s">
        <v>1371</v>
      </c>
      <c r="X4251" t="s">
        <v>1383</v>
      </c>
    </row>
    <row r="4252" spans="1:24" x14ac:dyDescent="0.3">
      <c r="A4252">
        <v>5003</v>
      </c>
      <c r="B4252" s="15" t="s">
        <v>685</v>
      </c>
      <c r="C4252" t="str">
        <f>_xlfn.XLOOKUP($B4252, STANDARDS!$A:$A, STANDARDS!$B:$B,,0,2)</f>
        <v>Tsagaan Oloom Fm</v>
      </c>
      <c r="D4252" t="s">
        <v>1058</v>
      </c>
      <c r="E4252" t="s">
        <v>1090</v>
      </c>
      <c r="J4252" s="13">
        <v>660</v>
      </c>
      <c r="K4252" s="13">
        <v>60</v>
      </c>
      <c r="L4252" s="16"/>
      <c r="M4252" t="s">
        <v>1335</v>
      </c>
      <c r="P4252" t="s">
        <v>243</v>
      </c>
      <c r="Q4252">
        <v>1.9</v>
      </c>
      <c r="V4252">
        <v>1</v>
      </c>
      <c r="W4252" t="s">
        <v>1371</v>
      </c>
      <c r="X4252" t="s">
        <v>1383</v>
      </c>
    </row>
    <row r="4253" spans="1:24" x14ac:dyDescent="0.3">
      <c r="A4253">
        <v>5004</v>
      </c>
      <c r="B4253" s="15" t="s">
        <v>685</v>
      </c>
      <c r="C4253" t="str">
        <f>_xlfn.XLOOKUP($B4253, STANDARDS!$A:$A, STANDARDS!$B:$B,,0,2)</f>
        <v>Tsagaan Oloom Fm</v>
      </c>
      <c r="D4253" t="s">
        <v>1058</v>
      </c>
      <c r="E4253" t="s">
        <v>1090</v>
      </c>
      <c r="J4253" s="13">
        <v>660</v>
      </c>
      <c r="K4253" s="13">
        <v>60</v>
      </c>
      <c r="L4253" s="16"/>
      <c r="M4253" t="s">
        <v>1335</v>
      </c>
      <c r="P4253" t="s">
        <v>243</v>
      </c>
      <c r="Q4253">
        <v>8.9</v>
      </c>
      <c r="V4253">
        <v>1</v>
      </c>
      <c r="W4253" t="s">
        <v>1371</v>
      </c>
      <c r="X4253" t="s">
        <v>1383</v>
      </c>
    </row>
    <row r="4254" spans="1:24" x14ac:dyDescent="0.3">
      <c r="A4254">
        <v>5005</v>
      </c>
      <c r="B4254" s="15" t="s">
        <v>685</v>
      </c>
      <c r="C4254" t="str">
        <f>_xlfn.XLOOKUP($B4254, STANDARDS!$A:$A, STANDARDS!$B:$B,,0,2)</f>
        <v>Tsagaan Oloom Fm</v>
      </c>
      <c r="D4254" t="s">
        <v>1058</v>
      </c>
      <c r="E4254" t="s">
        <v>1090</v>
      </c>
      <c r="J4254" s="13">
        <v>660</v>
      </c>
      <c r="K4254" s="13">
        <v>60</v>
      </c>
      <c r="L4254" s="16"/>
      <c r="M4254" t="s">
        <v>1335</v>
      </c>
      <c r="P4254" t="s">
        <v>243</v>
      </c>
      <c r="Q4254">
        <v>-0.5</v>
      </c>
      <c r="V4254">
        <v>1</v>
      </c>
      <c r="W4254" t="s">
        <v>1371</v>
      </c>
      <c r="X4254" t="s">
        <v>1383</v>
      </c>
    </row>
    <row r="4255" spans="1:24" x14ac:dyDescent="0.3">
      <c r="A4255">
        <v>5006</v>
      </c>
      <c r="B4255" s="15" t="s">
        <v>685</v>
      </c>
      <c r="C4255" t="str">
        <f>_xlfn.XLOOKUP($B4255, STANDARDS!$A:$A, STANDARDS!$B:$B,,0,2)</f>
        <v>Tsagaan Oloom Fm</v>
      </c>
      <c r="D4255" t="s">
        <v>1058</v>
      </c>
      <c r="E4255" t="s">
        <v>1090</v>
      </c>
      <c r="J4255" s="13">
        <v>660</v>
      </c>
      <c r="K4255" s="13">
        <v>60</v>
      </c>
      <c r="L4255" s="16"/>
      <c r="M4255" t="s">
        <v>1335</v>
      </c>
      <c r="P4255" t="s">
        <v>243</v>
      </c>
      <c r="Q4255">
        <v>6.8</v>
      </c>
      <c r="V4255">
        <v>1</v>
      </c>
      <c r="W4255" t="s">
        <v>1371</v>
      </c>
      <c r="X4255" t="s">
        <v>1383</v>
      </c>
    </row>
    <row r="4256" spans="1:24" x14ac:dyDescent="0.3">
      <c r="A4256">
        <v>5007</v>
      </c>
      <c r="B4256" s="15" t="s">
        <v>685</v>
      </c>
      <c r="C4256" t="str">
        <f>_xlfn.XLOOKUP($B4256, STANDARDS!$A:$A, STANDARDS!$B:$B,,0,2)</f>
        <v>Tsagaan Oloom Fm</v>
      </c>
      <c r="D4256" t="s">
        <v>1058</v>
      </c>
      <c r="E4256" t="s">
        <v>1090</v>
      </c>
      <c r="J4256" s="13">
        <v>660</v>
      </c>
      <c r="K4256" s="13">
        <v>60</v>
      </c>
      <c r="L4256" s="16"/>
      <c r="M4256" t="s">
        <v>1335</v>
      </c>
      <c r="P4256" t="s">
        <v>243</v>
      </c>
      <c r="Q4256">
        <v>6</v>
      </c>
      <c r="V4256">
        <v>1</v>
      </c>
      <c r="W4256" t="s">
        <v>1371</v>
      </c>
      <c r="X4256" t="s">
        <v>1383</v>
      </c>
    </row>
    <row r="4257" spans="1:24" x14ac:dyDescent="0.3">
      <c r="A4257">
        <v>5008</v>
      </c>
      <c r="B4257" s="15" t="s">
        <v>685</v>
      </c>
      <c r="C4257" t="str">
        <f>_xlfn.XLOOKUP($B4257, STANDARDS!$A:$A, STANDARDS!$B:$B,,0,2)</f>
        <v>Tsagaan Oloom Fm</v>
      </c>
      <c r="D4257" t="s">
        <v>1058</v>
      </c>
      <c r="E4257" t="s">
        <v>1090</v>
      </c>
      <c r="J4257" s="13">
        <v>660</v>
      </c>
      <c r="K4257" s="13">
        <v>60</v>
      </c>
      <c r="L4257" s="16"/>
      <c r="M4257" t="s">
        <v>1335</v>
      </c>
      <c r="P4257" t="s">
        <v>243</v>
      </c>
      <c r="Q4257">
        <v>9.1</v>
      </c>
      <c r="V4257">
        <v>1</v>
      </c>
      <c r="W4257" t="s">
        <v>1371</v>
      </c>
      <c r="X4257" t="s">
        <v>1383</v>
      </c>
    </row>
    <row r="4258" spans="1:24" x14ac:dyDescent="0.3">
      <c r="A4258">
        <v>5009</v>
      </c>
      <c r="B4258" s="15" t="s">
        <v>685</v>
      </c>
      <c r="C4258" t="str">
        <f>_xlfn.XLOOKUP($B4258, STANDARDS!$A:$A, STANDARDS!$B:$B,,0,2)</f>
        <v>Tsagaan Oloom Fm</v>
      </c>
      <c r="D4258" t="s">
        <v>1058</v>
      </c>
      <c r="E4258" t="s">
        <v>1090</v>
      </c>
      <c r="J4258" s="13">
        <v>660</v>
      </c>
      <c r="K4258" s="13">
        <v>60</v>
      </c>
      <c r="L4258" s="16"/>
      <c r="M4258" t="s">
        <v>1335</v>
      </c>
      <c r="P4258" t="s">
        <v>243</v>
      </c>
      <c r="Q4258">
        <v>8</v>
      </c>
      <c r="V4258">
        <v>1</v>
      </c>
      <c r="W4258" t="s">
        <v>1371</v>
      </c>
      <c r="X4258" t="s">
        <v>1383</v>
      </c>
    </row>
    <row r="4259" spans="1:24" x14ac:dyDescent="0.3">
      <c r="A4259">
        <v>5010</v>
      </c>
      <c r="B4259" s="15" t="s">
        <v>685</v>
      </c>
      <c r="C4259" t="str">
        <f>_xlfn.XLOOKUP($B4259, STANDARDS!$A:$A, STANDARDS!$B:$B,,0,2)</f>
        <v>Tsagaan Oloom Fm</v>
      </c>
      <c r="D4259" t="s">
        <v>1058</v>
      </c>
      <c r="E4259" t="s">
        <v>1090</v>
      </c>
      <c r="J4259" s="13">
        <v>660</v>
      </c>
      <c r="K4259" s="13">
        <v>60</v>
      </c>
      <c r="L4259" s="16"/>
      <c r="M4259" t="s">
        <v>1335</v>
      </c>
      <c r="P4259" t="s">
        <v>243</v>
      </c>
      <c r="Q4259">
        <v>9.3000000000000007</v>
      </c>
      <c r="V4259">
        <v>1</v>
      </c>
      <c r="W4259" t="s">
        <v>1371</v>
      </c>
      <c r="X4259" t="s">
        <v>1383</v>
      </c>
    </row>
    <row r="4260" spans="1:24" x14ac:dyDescent="0.3">
      <c r="A4260">
        <v>5011</v>
      </c>
      <c r="B4260" s="15" t="s">
        <v>685</v>
      </c>
      <c r="C4260" t="str">
        <f>_xlfn.XLOOKUP($B4260, STANDARDS!$A:$A, STANDARDS!$B:$B,,0,2)</f>
        <v>Tsagaan Oloom Fm</v>
      </c>
      <c r="D4260" t="s">
        <v>1058</v>
      </c>
      <c r="E4260" t="s">
        <v>1090</v>
      </c>
      <c r="J4260" s="13">
        <v>660</v>
      </c>
      <c r="K4260" s="13">
        <v>60</v>
      </c>
      <c r="L4260" s="16"/>
      <c r="M4260" t="s">
        <v>1335</v>
      </c>
      <c r="P4260" t="s">
        <v>243</v>
      </c>
      <c r="Q4260">
        <v>-0.5</v>
      </c>
      <c r="V4260">
        <v>1</v>
      </c>
      <c r="W4260" t="s">
        <v>1371</v>
      </c>
      <c r="X4260" t="s">
        <v>1383</v>
      </c>
    </row>
    <row r="4261" spans="1:24" x14ac:dyDescent="0.3">
      <c r="A4261">
        <v>5012</v>
      </c>
      <c r="B4261" s="15" t="s">
        <v>685</v>
      </c>
      <c r="C4261" t="str">
        <f>_xlfn.XLOOKUP($B4261, STANDARDS!$A:$A, STANDARDS!$B:$B,,0,2)</f>
        <v>Tsagaan Oloom Fm</v>
      </c>
      <c r="D4261" t="s">
        <v>1058</v>
      </c>
      <c r="E4261" t="s">
        <v>1090</v>
      </c>
      <c r="J4261" s="13">
        <v>660</v>
      </c>
      <c r="K4261" s="13">
        <v>60</v>
      </c>
      <c r="L4261" s="16"/>
      <c r="M4261" t="s">
        <v>1335</v>
      </c>
      <c r="P4261" t="s">
        <v>243</v>
      </c>
      <c r="Q4261">
        <v>10</v>
      </c>
      <c r="V4261">
        <v>1</v>
      </c>
      <c r="W4261" t="s">
        <v>1371</v>
      </c>
      <c r="X4261" t="s">
        <v>1383</v>
      </c>
    </row>
    <row r="4262" spans="1:24" x14ac:dyDescent="0.3">
      <c r="A4262">
        <v>5013</v>
      </c>
      <c r="B4262" s="15" t="s">
        <v>685</v>
      </c>
      <c r="C4262" t="str">
        <f>_xlfn.XLOOKUP($B4262, STANDARDS!$A:$A, STANDARDS!$B:$B,,0,2)</f>
        <v>Tsagaan Oloom Fm</v>
      </c>
      <c r="D4262" t="s">
        <v>1058</v>
      </c>
      <c r="E4262" t="s">
        <v>1090</v>
      </c>
      <c r="J4262" s="13">
        <v>660</v>
      </c>
      <c r="K4262" s="13">
        <v>60</v>
      </c>
      <c r="L4262" s="16"/>
      <c r="M4262" t="s">
        <v>1335</v>
      </c>
      <c r="P4262" t="s">
        <v>243</v>
      </c>
      <c r="Q4262">
        <v>10.7</v>
      </c>
      <c r="V4262">
        <v>1</v>
      </c>
      <c r="W4262" t="s">
        <v>1371</v>
      </c>
      <c r="X4262" t="s">
        <v>1383</v>
      </c>
    </row>
    <row r="4263" spans="1:24" x14ac:dyDescent="0.3">
      <c r="A4263">
        <v>5014</v>
      </c>
      <c r="B4263" s="15" t="s">
        <v>685</v>
      </c>
      <c r="C4263" t="str">
        <f>_xlfn.XLOOKUP($B4263, STANDARDS!$A:$A, STANDARDS!$B:$B,,0,2)</f>
        <v>Tsagaan Oloom Fm</v>
      </c>
      <c r="D4263" t="s">
        <v>1058</v>
      </c>
      <c r="E4263" t="s">
        <v>1090</v>
      </c>
      <c r="J4263" s="13">
        <v>660</v>
      </c>
      <c r="K4263" s="13">
        <v>60</v>
      </c>
      <c r="L4263" s="16"/>
      <c r="M4263" t="s">
        <v>1335</v>
      </c>
      <c r="P4263" t="s">
        <v>243</v>
      </c>
      <c r="Q4263">
        <v>9.6</v>
      </c>
      <c r="V4263">
        <v>1</v>
      </c>
      <c r="W4263" t="s">
        <v>1371</v>
      </c>
      <c r="X4263" t="s">
        <v>1383</v>
      </c>
    </row>
    <row r="4264" spans="1:24" x14ac:dyDescent="0.3">
      <c r="A4264">
        <v>5015</v>
      </c>
      <c r="B4264" s="15" t="s">
        <v>685</v>
      </c>
      <c r="C4264" t="str">
        <f>_xlfn.XLOOKUP($B4264, STANDARDS!$A:$A, STANDARDS!$B:$B,,0,2)</f>
        <v>Tsagaan Oloom Fm</v>
      </c>
      <c r="D4264" t="s">
        <v>1058</v>
      </c>
      <c r="E4264" t="s">
        <v>1090</v>
      </c>
      <c r="J4264" s="13">
        <v>660</v>
      </c>
      <c r="K4264" s="13">
        <v>60</v>
      </c>
      <c r="L4264" s="16"/>
      <c r="M4264" t="s">
        <v>1335</v>
      </c>
      <c r="P4264" t="s">
        <v>243</v>
      </c>
      <c r="Q4264">
        <v>9.1</v>
      </c>
      <c r="V4264">
        <v>1</v>
      </c>
      <c r="W4264" t="s">
        <v>1371</v>
      </c>
      <c r="X4264" t="s">
        <v>1383</v>
      </c>
    </row>
    <row r="4265" spans="1:24" x14ac:dyDescent="0.3">
      <c r="A4265">
        <v>5016</v>
      </c>
      <c r="B4265" s="15" t="s">
        <v>685</v>
      </c>
      <c r="C4265" t="str">
        <f>_xlfn.XLOOKUP($B4265, STANDARDS!$A:$A, STANDARDS!$B:$B,,0,2)</f>
        <v>Tsagaan Oloom Fm</v>
      </c>
      <c r="D4265" t="s">
        <v>1058</v>
      </c>
      <c r="E4265" t="s">
        <v>1090</v>
      </c>
      <c r="J4265" s="13">
        <v>660</v>
      </c>
      <c r="K4265" s="13">
        <v>60</v>
      </c>
      <c r="L4265" s="16"/>
      <c r="M4265" t="s">
        <v>1335</v>
      </c>
      <c r="P4265" t="s">
        <v>243</v>
      </c>
      <c r="Q4265">
        <v>10</v>
      </c>
      <c r="V4265">
        <v>1</v>
      </c>
      <c r="W4265" t="s">
        <v>1371</v>
      </c>
      <c r="X4265" t="s">
        <v>1383</v>
      </c>
    </row>
    <row r="4266" spans="1:24" x14ac:dyDescent="0.3">
      <c r="A4266">
        <v>5017</v>
      </c>
      <c r="B4266" s="15" t="s">
        <v>685</v>
      </c>
      <c r="C4266" t="str">
        <f>_xlfn.XLOOKUP($B4266, STANDARDS!$A:$A, STANDARDS!$B:$B,,0,2)</f>
        <v>Tsagaan Oloom Fm</v>
      </c>
      <c r="D4266" t="s">
        <v>1058</v>
      </c>
      <c r="E4266" t="s">
        <v>1090</v>
      </c>
      <c r="J4266" s="13">
        <v>660</v>
      </c>
      <c r="K4266" s="13">
        <v>60</v>
      </c>
      <c r="L4266" s="16"/>
      <c r="M4266" t="s">
        <v>1335</v>
      </c>
      <c r="P4266" t="s">
        <v>243</v>
      </c>
      <c r="Q4266">
        <v>11.1</v>
      </c>
      <c r="V4266">
        <v>1</v>
      </c>
      <c r="W4266" t="s">
        <v>1371</v>
      </c>
      <c r="X4266" t="s">
        <v>1383</v>
      </c>
    </row>
    <row r="4267" spans="1:24" x14ac:dyDescent="0.3">
      <c r="A4267">
        <v>5018</v>
      </c>
      <c r="B4267" s="15" t="s">
        <v>685</v>
      </c>
      <c r="C4267" t="str">
        <f>_xlfn.XLOOKUP($B4267, STANDARDS!$A:$A, STANDARDS!$B:$B,,0,2)</f>
        <v>Tsagaan Oloom Fm</v>
      </c>
      <c r="D4267" t="s">
        <v>1058</v>
      </c>
      <c r="E4267" t="s">
        <v>1090</v>
      </c>
      <c r="J4267" s="13">
        <v>660</v>
      </c>
      <c r="K4267" s="13">
        <v>60</v>
      </c>
      <c r="L4267" s="16"/>
      <c r="M4267" t="s">
        <v>1335</v>
      </c>
      <c r="P4267" t="s">
        <v>243</v>
      </c>
      <c r="Q4267">
        <v>10.199999999999999</v>
      </c>
      <c r="V4267">
        <v>1</v>
      </c>
      <c r="W4267" t="s">
        <v>1371</v>
      </c>
      <c r="X4267" t="s">
        <v>1383</v>
      </c>
    </row>
    <row r="4268" spans="1:24" x14ac:dyDescent="0.3">
      <c r="A4268">
        <v>5019</v>
      </c>
      <c r="B4268" s="15" t="s">
        <v>685</v>
      </c>
      <c r="C4268" t="str">
        <f>_xlfn.XLOOKUP($B4268, STANDARDS!$A:$A, STANDARDS!$B:$B,,0,2)</f>
        <v>Tsagaan Oloom Fm</v>
      </c>
      <c r="D4268" t="s">
        <v>1058</v>
      </c>
      <c r="E4268" t="s">
        <v>1090</v>
      </c>
      <c r="J4268" s="13">
        <v>660</v>
      </c>
      <c r="K4268" s="13">
        <v>60</v>
      </c>
      <c r="L4268" s="16"/>
      <c r="M4268" t="s">
        <v>1335</v>
      </c>
      <c r="P4268" t="s">
        <v>243</v>
      </c>
      <c r="Q4268">
        <v>10.3</v>
      </c>
      <c r="V4268">
        <v>1</v>
      </c>
      <c r="W4268" t="s">
        <v>1371</v>
      </c>
      <c r="X4268" t="s">
        <v>1383</v>
      </c>
    </row>
    <row r="4269" spans="1:24" x14ac:dyDescent="0.3">
      <c r="A4269">
        <v>5020</v>
      </c>
      <c r="B4269" s="15" t="s">
        <v>685</v>
      </c>
      <c r="C4269" t="str">
        <f>_xlfn.XLOOKUP($B4269, STANDARDS!$A:$A, STANDARDS!$B:$B,,0,2)</f>
        <v>Tsagaan Oloom Fm</v>
      </c>
      <c r="D4269" t="s">
        <v>1058</v>
      </c>
      <c r="E4269" t="s">
        <v>1090</v>
      </c>
      <c r="J4269" s="13">
        <v>660</v>
      </c>
      <c r="K4269" s="13">
        <v>60</v>
      </c>
      <c r="L4269" s="16"/>
      <c r="M4269" t="s">
        <v>1335</v>
      </c>
      <c r="P4269" t="s">
        <v>243</v>
      </c>
      <c r="Q4269">
        <v>9.8000000000000007</v>
      </c>
      <c r="V4269">
        <v>1</v>
      </c>
      <c r="W4269" t="s">
        <v>1371</v>
      </c>
      <c r="X4269" t="s">
        <v>1383</v>
      </c>
    </row>
    <row r="4270" spans="1:24" x14ac:dyDescent="0.3">
      <c r="A4270">
        <v>5021</v>
      </c>
      <c r="B4270" s="15" t="s">
        <v>685</v>
      </c>
      <c r="C4270" t="str">
        <f>_xlfn.XLOOKUP($B4270, STANDARDS!$A:$A, STANDARDS!$B:$B,,0,2)</f>
        <v>Tsagaan Oloom Fm</v>
      </c>
      <c r="D4270" t="s">
        <v>1058</v>
      </c>
      <c r="E4270" t="s">
        <v>1090</v>
      </c>
      <c r="J4270" s="13">
        <v>660</v>
      </c>
      <c r="K4270" s="13">
        <v>60</v>
      </c>
      <c r="L4270" s="16"/>
      <c r="M4270" t="s">
        <v>1335</v>
      </c>
      <c r="P4270" t="s">
        <v>243</v>
      </c>
      <c r="Q4270">
        <v>10.8</v>
      </c>
      <c r="V4270">
        <v>1</v>
      </c>
      <c r="W4270" t="s">
        <v>1371</v>
      </c>
      <c r="X4270" t="s">
        <v>1383</v>
      </c>
    </row>
    <row r="4271" spans="1:24" x14ac:dyDescent="0.3">
      <c r="A4271">
        <v>5022</v>
      </c>
      <c r="B4271" s="15" t="s">
        <v>685</v>
      </c>
      <c r="C4271" t="str">
        <f>_xlfn.XLOOKUP($B4271, STANDARDS!$A:$A, STANDARDS!$B:$B,,0,2)</f>
        <v>Tsagaan Oloom Fm</v>
      </c>
      <c r="D4271" t="s">
        <v>1058</v>
      </c>
      <c r="E4271" t="s">
        <v>1090</v>
      </c>
      <c r="J4271" s="13">
        <v>660</v>
      </c>
      <c r="K4271" s="13">
        <v>60</v>
      </c>
      <c r="L4271" s="16"/>
      <c r="M4271" t="s">
        <v>1335</v>
      </c>
      <c r="P4271" t="s">
        <v>243</v>
      </c>
      <c r="Q4271">
        <v>10.3</v>
      </c>
      <c r="V4271">
        <v>1</v>
      </c>
      <c r="W4271" t="s">
        <v>1371</v>
      </c>
      <c r="X4271" t="s">
        <v>1383</v>
      </c>
    </row>
    <row r="4272" spans="1:24" x14ac:dyDescent="0.3">
      <c r="A4272">
        <v>5023</v>
      </c>
      <c r="B4272" s="15" t="s">
        <v>685</v>
      </c>
      <c r="C4272" t="str">
        <f>_xlfn.XLOOKUP($B4272, STANDARDS!$A:$A, STANDARDS!$B:$B,,0,2)</f>
        <v>Tsagaan Oloom Fm</v>
      </c>
      <c r="D4272" t="s">
        <v>1058</v>
      </c>
      <c r="E4272" t="s">
        <v>1090</v>
      </c>
      <c r="J4272" s="13">
        <v>660</v>
      </c>
      <c r="K4272" s="13">
        <v>60</v>
      </c>
      <c r="L4272" s="16"/>
      <c r="M4272" t="s">
        <v>1335</v>
      </c>
      <c r="P4272" t="s">
        <v>243</v>
      </c>
      <c r="Q4272">
        <v>11</v>
      </c>
      <c r="V4272">
        <v>1</v>
      </c>
      <c r="W4272" t="s">
        <v>1371</v>
      </c>
      <c r="X4272" t="s">
        <v>1383</v>
      </c>
    </row>
    <row r="4273" spans="1:24" x14ac:dyDescent="0.3">
      <c r="A4273">
        <v>5024</v>
      </c>
      <c r="B4273" s="15" t="s">
        <v>685</v>
      </c>
      <c r="C4273" t="str">
        <f>_xlfn.XLOOKUP($B4273, STANDARDS!$A:$A, STANDARDS!$B:$B,,0,2)</f>
        <v>Tsagaan Oloom Fm</v>
      </c>
      <c r="D4273" t="s">
        <v>1058</v>
      </c>
      <c r="E4273" t="s">
        <v>1090</v>
      </c>
      <c r="J4273" s="13">
        <v>660</v>
      </c>
      <c r="K4273" s="13">
        <v>60</v>
      </c>
      <c r="L4273" s="16"/>
      <c r="M4273" t="s">
        <v>583</v>
      </c>
      <c r="P4273" t="s">
        <v>243</v>
      </c>
      <c r="Q4273">
        <v>2.7</v>
      </c>
      <c r="V4273">
        <v>1</v>
      </c>
      <c r="W4273" t="s">
        <v>1371</v>
      </c>
      <c r="X4273" t="s">
        <v>1383</v>
      </c>
    </row>
    <row r="4274" spans="1:24" x14ac:dyDescent="0.3">
      <c r="A4274">
        <v>5025</v>
      </c>
      <c r="B4274" s="15" t="s">
        <v>685</v>
      </c>
      <c r="C4274" t="str">
        <f>_xlfn.XLOOKUP($B4274, STANDARDS!$A:$A, STANDARDS!$B:$B,,0,2)</f>
        <v>Tsagaan Oloom Fm</v>
      </c>
      <c r="D4274" t="s">
        <v>1058</v>
      </c>
      <c r="E4274" t="s">
        <v>1090</v>
      </c>
      <c r="J4274" s="13">
        <v>660</v>
      </c>
      <c r="K4274" s="13">
        <v>60</v>
      </c>
      <c r="L4274" s="16"/>
      <c r="M4274" t="s">
        <v>583</v>
      </c>
      <c r="P4274" t="s">
        <v>243</v>
      </c>
      <c r="Q4274">
        <v>11.4</v>
      </c>
      <c r="V4274">
        <v>1</v>
      </c>
      <c r="W4274" t="s">
        <v>1371</v>
      </c>
      <c r="X4274" t="s">
        <v>1383</v>
      </c>
    </row>
    <row r="4275" spans="1:24" x14ac:dyDescent="0.3">
      <c r="A4275">
        <v>5026</v>
      </c>
      <c r="B4275" s="15" t="s">
        <v>685</v>
      </c>
      <c r="C4275" t="str">
        <f>_xlfn.XLOOKUP($B4275, STANDARDS!$A:$A, STANDARDS!$B:$B,,0,2)</f>
        <v>Tsagaan Oloom Fm</v>
      </c>
      <c r="D4275" t="s">
        <v>1058</v>
      </c>
      <c r="E4275" t="s">
        <v>1090</v>
      </c>
      <c r="J4275" s="13">
        <v>660</v>
      </c>
      <c r="K4275" s="13">
        <v>60</v>
      </c>
      <c r="L4275" s="16"/>
      <c r="M4275" t="s">
        <v>583</v>
      </c>
      <c r="P4275" t="s">
        <v>243</v>
      </c>
      <c r="Q4275">
        <v>11</v>
      </c>
      <c r="V4275">
        <v>1</v>
      </c>
      <c r="W4275" t="s">
        <v>1371</v>
      </c>
      <c r="X4275" t="s">
        <v>1383</v>
      </c>
    </row>
    <row r="4276" spans="1:24" x14ac:dyDescent="0.3">
      <c r="A4276">
        <v>5027</v>
      </c>
      <c r="B4276" s="15" t="s">
        <v>685</v>
      </c>
      <c r="C4276" t="str">
        <f>_xlfn.XLOOKUP($B4276, STANDARDS!$A:$A, STANDARDS!$B:$B,,0,2)</f>
        <v>Tsagaan Oloom Fm</v>
      </c>
      <c r="D4276" t="s">
        <v>1058</v>
      </c>
      <c r="E4276" t="s">
        <v>1090</v>
      </c>
      <c r="J4276" s="13">
        <v>660</v>
      </c>
      <c r="K4276" s="13">
        <v>60</v>
      </c>
      <c r="L4276" s="16"/>
      <c r="M4276" t="s">
        <v>583</v>
      </c>
      <c r="P4276" t="s">
        <v>243</v>
      </c>
      <c r="Q4276">
        <v>10.7</v>
      </c>
      <c r="V4276">
        <v>1</v>
      </c>
      <c r="W4276" t="s">
        <v>1371</v>
      </c>
      <c r="X4276" t="s">
        <v>1383</v>
      </c>
    </row>
    <row r="4277" spans="1:24" x14ac:dyDescent="0.3">
      <c r="A4277">
        <v>5040</v>
      </c>
      <c r="B4277" s="15" t="s">
        <v>685</v>
      </c>
      <c r="C4277" t="str">
        <f>_xlfn.XLOOKUP($B4277, STANDARDS!$A:$A, STANDARDS!$B:$B,,0,2)</f>
        <v>Tsagaan Oloom Fm</v>
      </c>
      <c r="D4277" t="s">
        <v>1058</v>
      </c>
      <c r="E4277" t="s">
        <v>1090</v>
      </c>
      <c r="J4277" s="13">
        <v>570</v>
      </c>
      <c r="K4277" s="13">
        <v>20</v>
      </c>
      <c r="L4277" s="16"/>
      <c r="M4277" t="s">
        <v>1335</v>
      </c>
      <c r="P4277" t="s">
        <v>243</v>
      </c>
      <c r="Q4277">
        <v>-0.2</v>
      </c>
      <c r="V4277">
        <v>1</v>
      </c>
      <c r="W4277" t="s">
        <v>1371</v>
      </c>
      <c r="X4277" t="s">
        <v>1383</v>
      </c>
    </row>
    <row r="4278" spans="1:24" x14ac:dyDescent="0.3">
      <c r="A4278">
        <v>5041</v>
      </c>
      <c r="B4278" s="15" t="s">
        <v>685</v>
      </c>
      <c r="C4278" t="str">
        <f>_xlfn.XLOOKUP($B4278, STANDARDS!$A:$A, STANDARDS!$B:$B,,0,2)</f>
        <v>Tsagaan Oloom Fm</v>
      </c>
      <c r="D4278" t="s">
        <v>1058</v>
      </c>
      <c r="E4278" t="s">
        <v>1090</v>
      </c>
      <c r="J4278" s="13">
        <v>570</v>
      </c>
      <c r="K4278" s="13">
        <v>20</v>
      </c>
      <c r="L4278" s="16"/>
      <c r="M4278" t="s">
        <v>1335</v>
      </c>
      <c r="P4278" t="s">
        <v>243</v>
      </c>
      <c r="Q4278">
        <v>0.2</v>
      </c>
      <c r="V4278">
        <v>1</v>
      </c>
      <c r="W4278" t="s">
        <v>1371</v>
      </c>
      <c r="X4278" t="s">
        <v>1383</v>
      </c>
    </row>
    <row r="4279" spans="1:24" x14ac:dyDescent="0.3">
      <c r="A4279">
        <v>5042</v>
      </c>
      <c r="B4279" s="15" t="s">
        <v>685</v>
      </c>
      <c r="C4279" t="str">
        <f>_xlfn.XLOOKUP($B4279, STANDARDS!$A:$A, STANDARDS!$B:$B,,0,2)</f>
        <v>Tsagaan Oloom Fm</v>
      </c>
      <c r="D4279" t="s">
        <v>1058</v>
      </c>
      <c r="E4279" t="s">
        <v>1090</v>
      </c>
      <c r="J4279" s="13">
        <v>570</v>
      </c>
      <c r="K4279" s="13">
        <v>20</v>
      </c>
      <c r="L4279" s="16"/>
      <c r="M4279" t="s">
        <v>1335</v>
      </c>
      <c r="P4279" t="s">
        <v>243</v>
      </c>
      <c r="Q4279">
        <v>-3.6</v>
      </c>
      <c r="V4279">
        <v>1</v>
      </c>
      <c r="W4279" t="s">
        <v>1371</v>
      </c>
      <c r="X4279" t="s">
        <v>1383</v>
      </c>
    </row>
    <row r="4280" spans="1:24" x14ac:dyDescent="0.3">
      <c r="A4280">
        <v>5043</v>
      </c>
      <c r="B4280" s="15" t="s">
        <v>685</v>
      </c>
      <c r="C4280" t="str">
        <f>_xlfn.XLOOKUP($B4280, STANDARDS!$A:$A, STANDARDS!$B:$B,,0,2)</f>
        <v>Tsagaan Oloom Fm</v>
      </c>
      <c r="D4280" t="s">
        <v>1058</v>
      </c>
      <c r="E4280" t="s">
        <v>1090</v>
      </c>
      <c r="J4280" s="13">
        <v>570</v>
      </c>
      <c r="K4280" s="13">
        <v>20</v>
      </c>
      <c r="L4280" s="16"/>
      <c r="M4280" t="s">
        <v>1335</v>
      </c>
      <c r="P4280" t="s">
        <v>243</v>
      </c>
      <c r="Q4280">
        <v>-0.5</v>
      </c>
      <c r="V4280">
        <v>1</v>
      </c>
      <c r="W4280" t="s">
        <v>1371</v>
      </c>
      <c r="X4280" t="s">
        <v>1383</v>
      </c>
    </row>
    <row r="4281" spans="1:24" x14ac:dyDescent="0.3">
      <c r="A4281">
        <v>5044</v>
      </c>
      <c r="B4281" s="15" t="s">
        <v>685</v>
      </c>
      <c r="C4281" t="str">
        <f>_xlfn.XLOOKUP($B4281, STANDARDS!$A:$A, STANDARDS!$B:$B,,0,2)</f>
        <v>Tsagaan Oloom Fm</v>
      </c>
      <c r="D4281" t="s">
        <v>1058</v>
      </c>
      <c r="E4281" t="s">
        <v>1090</v>
      </c>
      <c r="J4281" s="13">
        <v>570</v>
      </c>
      <c r="K4281" s="13">
        <v>20</v>
      </c>
      <c r="L4281" s="16"/>
      <c r="M4281" t="s">
        <v>1335</v>
      </c>
      <c r="P4281" t="s">
        <v>243</v>
      </c>
      <c r="Q4281">
        <v>0.6</v>
      </c>
      <c r="V4281">
        <v>1</v>
      </c>
      <c r="W4281" t="s">
        <v>1371</v>
      </c>
      <c r="X4281" t="s">
        <v>1383</v>
      </c>
    </row>
    <row r="4282" spans="1:24" x14ac:dyDescent="0.3">
      <c r="A4282">
        <v>5045</v>
      </c>
      <c r="B4282" s="15" t="s">
        <v>685</v>
      </c>
      <c r="C4282" t="str">
        <f>_xlfn.XLOOKUP($B4282, STANDARDS!$A:$A, STANDARDS!$B:$B,,0,2)</f>
        <v>Tsagaan Oloom Fm</v>
      </c>
      <c r="D4282" t="s">
        <v>1058</v>
      </c>
      <c r="E4282" t="s">
        <v>1090</v>
      </c>
      <c r="J4282" s="13">
        <v>570</v>
      </c>
      <c r="K4282" s="13">
        <v>20</v>
      </c>
      <c r="L4282" s="16"/>
      <c r="M4282" t="s">
        <v>1335</v>
      </c>
      <c r="P4282" t="s">
        <v>243</v>
      </c>
      <c r="Q4282">
        <v>0.2</v>
      </c>
      <c r="V4282">
        <v>1</v>
      </c>
      <c r="W4282" t="s">
        <v>1371</v>
      </c>
      <c r="X4282" t="s">
        <v>1383</v>
      </c>
    </row>
    <row r="4283" spans="1:24" x14ac:dyDescent="0.3">
      <c r="A4283">
        <v>5046</v>
      </c>
      <c r="B4283" s="15" t="s">
        <v>685</v>
      </c>
      <c r="C4283" t="str">
        <f>_xlfn.XLOOKUP($B4283, STANDARDS!$A:$A, STANDARDS!$B:$B,,0,2)</f>
        <v>Tsagaan Oloom Fm</v>
      </c>
      <c r="D4283" t="s">
        <v>1058</v>
      </c>
      <c r="E4283" t="s">
        <v>1090</v>
      </c>
      <c r="J4283" s="13">
        <v>570</v>
      </c>
      <c r="K4283" s="13">
        <v>20</v>
      </c>
      <c r="L4283" s="16"/>
      <c r="M4283" t="s">
        <v>1335</v>
      </c>
      <c r="P4283" t="s">
        <v>243</v>
      </c>
      <c r="Q4283">
        <v>0.6</v>
      </c>
      <c r="V4283">
        <v>1</v>
      </c>
      <c r="W4283" t="s">
        <v>1371</v>
      </c>
      <c r="X4283" t="s">
        <v>1383</v>
      </c>
    </row>
    <row r="4284" spans="1:24" x14ac:dyDescent="0.3">
      <c r="A4284">
        <v>5047</v>
      </c>
      <c r="B4284" s="15" t="s">
        <v>685</v>
      </c>
      <c r="C4284" t="str">
        <f>_xlfn.XLOOKUP($B4284, STANDARDS!$A:$A, STANDARDS!$B:$B,,0,2)</f>
        <v>Tsagaan Oloom Fm</v>
      </c>
      <c r="D4284" t="s">
        <v>1058</v>
      </c>
      <c r="E4284" t="s">
        <v>1090</v>
      </c>
      <c r="J4284" s="13">
        <v>570</v>
      </c>
      <c r="K4284" s="13">
        <v>20</v>
      </c>
      <c r="L4284" s="16"/>
      <c r="M4284" t="s">
        <v>1335</v>
      </c>
      <c r="P4284" t="s">
        <v>243</v>
      </c>
      <c r="Q4284">
        <v>0.9</v>
      </c>
      <c r="V4284">
        <v>1</v>
      </c>
      <c r="W4284" t="s">
        <v>1371</v>
      </c>
      <c r="X4284" t="s">
        <v>1383</v>
      </c>
    </row>
    <row r="4285" spans="1:24" x14ac:dyDescent="0.3">
      <c r="A4285">
        <v>5048</v>
      </c>
      <c r="B4285" s="15" t="s">
        <v>685</v>
      </c>
      <c r="C4285" t="str">
        <f>_xlfn.XLOOKUP($B4285, STANDARDS!$A:$A, STANDARDS!$B:$B,,0,2)</f>
        <v>Tsagaan Oloom Fm</v>
      </c>
      <c r="D4285" t="s">
        <v>1058</v>
      </c>
      <c r="E4285" t="s">
        <v>1090</v>
      </c>
      <c r="J4285" s="13">
        <v>570</v>
      </c>
      <c r="K4285" s="13">
        <v>20</v>
      </c>
      <c r="L4285" s="16"/>
      <c r="M4285" t="s">
        <v>1335</v>
      </c>
      <c r="P4285" t="s">
        <v>243</v>
      </c>
      <c r="Q4285">
        <v>-1.7</v>
      </c>
      <c r="V4285">
        <v>1</v>
      </c>
      <c r="W4285" t="s">
        <v>1371</v>
      </c>
      <c r="X4285" t="s">
        <v>1383</v>
      </c>
    </row>
    <row r="4286" spans="1:24" x14ac:dyDescent="0.3">
      <c r="A4286">
        <v>5049</v>
      </c>
      <c r="B4286" s="15" t="s">
        <v>685</v>
      </c>
      <c r="C4286" t="str">
        <f>_xlfn.XLOOKUP($B4286, STANDARDS!$A:$A, STANDARDS!$B:$B,,0,2)</f>
        <v>Tsagaan Oloom Fm</v>
      </c>
      <c r="D4286" t="s">
        <v>1058</v>
      </c>
      <c r="E4286" t="s">
        <v>1090</v>
      </c>
      <c r="J4286" s="13">
        <v>570</v>
      </c>
      <c r="K4286" s="13">
        <v>20</v>
      </c>
      <c r="L4286" s="16"/>
      <c r="M4286" t="s">
        <v>1335</v>
      </c>
      <c r="P4286" t="s">
        <v>243</v>
      </c>
      <c r="Q4286">
        <v>-0.9</v>
      </c>
      <c r="V4286">
        <v>1</v>
      </c>
      <c r="W4286" t="s">
        <v>1371</v>
      </c>
      <c r="X4286" t="s">
        <v>1383</v>
      </c>
    </row>
    <row r="4287" spans="1:24" x14ac:dyDescent="0.3">
      <c r="A4287">
        <v>5050</v>
      </c>
      <c r="B4287" s="15" t="s">
        <v>685</v>
      </c>
      <c r="C4287" t="str">
        <f>_xlfn.XLOOKUP($B4287, STANDARDS!$A:$A, STANDARDS!$B:$B,,0,2)</f>
        <v>Tsagaan Oloom Fm</v>
      </c>
      <c r="D4287" t="s">
        <v>1058</v>
      </c>
      <c r="E4287" t="s">
        <v>1090</v>
      </c>
      <c r="J4287" s="13">
        <v>570</v>
      </c>
      <c r="K4287" s="13">
        <v>20</v>
      </c>
      <c r="L4287" s="16"/>
      <c r="M4287" t="s">
        <v>1335</v>
      </c>
      <c r="P4287" t="s">
        <v>243</v>
      </c>
      <c r="Q4287">
        <v>-0.1</v>
      </c>
      <c r="V4287">
        <v>1</v>
      </c>
      <c r="W4287" t="s">
        <v>1371</v>
      </c>
      <c r="X4287" t="s">
        <v>1383</v>
      </c>
    </row>
    <row r="4288" spans="1:24" x14ac:dyDescent="0.3">
      <c r="A4288">
        <v>5051</v>
      </c>
      <c r="B4288" s="15" t="s">
        <v>685</v>
      </c>
      <c r="C4288" t="str">
        <f>_xlfn.XLOOKUP($B4288, STANDARDS!$A:$A, STANDARDS!$B:$B,,0,2)</f>
        <v>Tsagaan Oloom Fm</v>
      </c>
      <c r="D4288" t="s">
        <v>1058</v>
      </c>
      <c r="E4288" t="s">
        <v>1090</v>
      </c>
      <c r="J4288" s="13">
        <v>570</v>
      </c>
      <c r="K4288" s="13">
        <v>20</v>
      </c>
      <c r="L4288" s="16"/>
      <c r="M4288" t="s">
        <v>1335</v>
      </c>
      <c r="P4288" t="s">
        <v>243</v>
      </c>
      <c r="Q4288">
        <v>-0.5</v>
      </c>
      <c r="V4288">
        <v>1</v>
      </c>
      <c r="W4288" t="s">
        <v>1371</v>
      </c>
      <c r="X4288" t="s">
        <v>1383</v>
      </c>
    </row>
    <row r="4289" spans="1:24" x14ac:dyDescent="0.3">
      <c r="A4289">
        <v>5052</v>
      </c>
      <c r="B4289" s="15" t="s">
        <v>685</v>
      </c>
      <c r="C4289" t="str">
        <f>_xlfn.XLOOKUP($B4289, STANDARDS!$A:$A, STANDARDS!$B:$B,,0,2)</f>
        <v>Tsagaan Oloom Fm</v>
      </c>
      <c r="D4289" t="s">
        <v>1058</v>
      </c>
      <c r="E4289" t="s">
        <v>1090</v>
      </c>
      <c r="J4289" s="13">
        <v>570</v>
      </c>
      <c r="K4289" s="13">
        <v>20</v>
      </c>
      <c r="L4289" s="16"/>
      <c r="M4289" t="s">
        <v>1335</v>
      </c>
      <c r="P4289" t="s">
        <v>243</v>
      </c>
      <c r="Q4289">
        <v>0.3</v>
      </c>
      <c r="V4289">
        <v>1</v>
      </c>
      <c r="W4289" t="s">
        <v>1371</v>
      </c>
      <c r="X4289" t="s">
        <v>1383</v>
      </c>
    </row>
    <row r="4290" spans="1:24" x14ac:dyDescent="0.3">
      <c r="A4290">
        <v>5053</v>
      </c>
      <c r="B4290" s="15" t="s">
        <v>685</v>
      </c>
      <c r="C4290" t="str">
        <f>_xlfn.XLOOKUP($B4290, STANDARDS!$A:$A, STANDARDS!$B:$B,,0,2)</f>
        <v>Tsagaan Oloom Fm</v>
      </c>
      <c r="D4290" t="s">
        <v>1058</v>
      </c>
      <c r="E4290" t="s">
        <v>1090</v>
      </c>
      <c r="J4290" s="13">
        <v>570</v>
      </c>
      <c r="K4290" s="13">
        <v>20</v>
      </c>
      <c r="L4290" s="16"/>
      <c r="M4290" t="s">
        <v>1335</v>
      </c>
      <c r="P4290" t="s">
        <v>243</v>
      </c>
      <c r="Q4290">
        <v>-1.3</v>
      </c>
      <c r="V4290">
        <v>1</v>
      </c>
      <c r="W4290" t="s">
        <v>1371</v>
      </c>
      <c r="X4290" t="s">
        <v>1383</v>
      </c>
    </row>
    <row r="4291" spans="1:24" x14ac:dyDescent="0.3">
      <c r="A4291">
        <v>5054</v>
      </c>
      <c r="B4291" s="15" t="s">
        <v>685</v>
      </c>
      <c r="C4291" t="str">
        <f>_xlfn.XLOOKUP($B4291, STANDARDS!$A:$A, STANDARDS!$B:$B,,0,2)</f>
        <v>Tsagaan Oloom Fm</v>
      </c>
      <c r="D4291" t="s">
        <v>1058</v>
      </c>
      <c r="E4291" t="s">
        <v>1090</v>
      </c>
      <c r="J4291" s="13">
        <v>570</v>
      </c>
      <c r="K4291" s="13">
        <v>20</v>
      </c>
      <c r="L4291" s="16"/>
      <c r="M4291" t="s">
        <v>1335</v>
      </c>
      <c r="P4291" t="s">
        <v>243</v>
      </c>
      <c r="Q4291">
        <v>-0.5</v>
      </c>
      <c r="V4291">
        <v>1</v>
      </c>
      <c r="W4291" t="s">
        <v>1371</v>
      </c>
      <c r="X4291" t="s">
        <v>1383</v>
      </c>
    </row>
    <row r="4292" spans="1:24" x14ac:dyDescent="0.3">
      <c r="A4292">
        <v>5055</v>
      </c>
      <c r="B4292" s="15" t="s">
        <v>685</v>
      </c>
      <c r="C4292" t="str">
        <f>_xlfn.XLOOKUP($B4292, STANDARDS!$A:$A, STANDARDS!$B:$B,,0,2)</f>
        <v>Tsagaan Oloom Fm</v>
      </c>
      <c r="D4292" t="s">
        <v>1058</v>
      </c>
      <c r="E4292" t="s">
        <v>1090</v>
      </c>
      <c r="J4292" s="13">
        <v>570</v>
      </c>
      <c r="K4292" s="13">
        <v>20</v>
      </c>
      <c r="L4292" s="16"/>
      <c r="M4292" t="s">
        <v>1335</v>
      </c>
      <c r="P4292" t="s">
        <v>243</v>
      </c>
      <c r="Q4292">
        <v>5.3</v>
      </c>
      <c r="V4292">
        <v>1</v>
      </c>
      <c r="W4292" t="s">
        <v>1371</v>
      </c>
      <c r="X4292" t="s">
        <v>1383</v>
      </c>
    </row>
    <row r="4293" spans="1:24" x14ac:dyDescent="0.3">
      <c r="A4293">
        <v>5056</v>
      </c>
      <c r="B4293" s="15" t="s">
        <v>685</v>
      </c>
      <c r="C4293" t="str">
        <f>_xlfn.XLOOKUP($B4293, STANDARDS!$A:$A, STANDARDS!$B:$B,,0,2)</f>
        <v>Tsagaan Oloom Fm</v>
      </c>
      <c r="D4293" t="s">
        <v>1058</v>
      </c>
      <c r="E4293" t="s">
        <v>1090</v>
      </c>
      <c r="J4293" s="13">
        <v>570</v>
      </c>
      <c r="K4293" s="13">
        <v>20</v>
      </c>
      <c r="L4293" s="16"/>
      <c r="M4293" t="s">
        <v>1335</v>
      </c>
      <c r="P4293" t="s">
        <v>243</v>
      </c>
      <c r="Q4293">
        <v>7.6</v>
      </c>
      <c r="V4293">
        <v>1</v>
      </c>
      <c r="W4293" t="s">
        <v>1371</v>
      </c>
      <c r="X4293" t="s">
        <v>1383</v>
      </c>
    </row>
    <row r="4294" spans="1:24" x14ac:dyDescent="0.3">
      <c r="A4294">
        <v>5057</v>
      </c>
      <c r="B4294" s="15" t="s">
        <v>685</v>
      </c>
      <c r="C4294" t="str">
        <f>_xlfn.XLOOKUP($B4294, STANDARDS!$A:$A, STANDARDS!$B:$B,,0,2)</f>
        <v>Tsagaan Oloom Fm</v>
      </c>
      <c r="D4294" t="s">
        <v>1058</v>
      </c>
      <c r="E4294" t="s">
        <v>1091</v>
      </c>
      <c r="J4294" s="13">
        <v>570</v>
      </c>
      <c r="K4294" s="13">
        <v>20</v>
      </c>
      <c r="L4294" s="16"/>
      <c r="M4294" t="s">
        <v>1335</v>
      </c>
      <c r="P4294" t="s">
        <v>243</v>
      </c>
      <c r="Q4294">
        <v>-3.8</v>
      </c>
      <c r="V4294">
        <v>1</v>
      </c>
      <c r="W4294" t="s">
        <v>1371</v>
      </c>
      <c r="X4294" t="s">
        <v>1383</v>
      </c>
    </row>
    <row r="4295" spans="1:24" x14ac:dyDescent="0.3">
      <c r="A4295">
        <v>5058</v>
      </c>
      <c r="B4295" s="15" t="s">
        <v>685</v>
      </c>
      <c r="C4295" t="str">
        <f>_xlfn.XLOOKUP($B4295, STANDARDS!$A:$A, STANDARDS!$B:$B,,0,2)</f>
        <v>Tsagaan Oloom Fm</v>
      </c>
      <c r="D4295" t="s">
        <v>1058</v>
      </c>
      <c r="E4295" t="s">
        <v>1091</v>
      </c>
      <c r="J4295" s="13">
        <v>570</v>
      </c>
      <c r="K4295" s="13">
        <v>20</v>
      </c>
      <c r="L4295" s="16"/>
      <c r="M4295" t="s">
        <v>1335</v>
      </c>
      <c r="P4295" t="s">
        <v>243</v>
      </c>
      <c r="Q4295">
        <v>-0.9</v>
      </c>
      <c r="V4295">
        <v>1</v>
      </c>
      <c r="W4295" t="s">
        <v>1371</v>
      </c>
      <c r="X4295" t="s">
        <v>1383</v>
      </c>
    </row>
    <row r="4296" spans="1:24" x14ac:dyDescent="0.3">
      <c r="A4296">
        <v>5059</v>
      </c>
      <c r="B4296" s="15" t="s">
        <v>685</v>
      </c>
      <c r="C4296" t="str">
        <f>_xlfn.XLOOKUP($B4296, STANDARDS!$A:$A, STANDARDS!$B:$B,,0,2)</f>
        <v>Tsagaan Oloom Fm</v>
      </c>
      <c r="D4296" t="s">
        <v>1058</v>
      </c>
      <c r="E4296" t="s">
        <v>1090</v>
      </c>
      <c r="J4296" s="13">
        <v>570</v>
      </c>
      <c r="K4296" s="13">
        <v>20</v>
      </c>
      <c r="L4296" s="16"/>
      <c r="M4296" t="s">
        <v>1335</v>
      </c>
      <c r="P4296" t="s">
        <v>243</v>
      </c>
      <c r="Q4296">
        <v>0.5</v>
      </c>
      <c r="V4296">
        <v>1</v>
      </c>
      <c r="W4296" t="s">
        <v>1371</v>
      </c>
      <c r="X4296" t="s">
        <v>1383</v>
      </c>
    </row>
    <row r="4297" spans="1:24" x14ac:dyDescent="0.3">
      <c r="A4297">
        <v>5060</v>
      </c>
      <c r="B4297" s="15" t="s">
        <v>685</v>
      </c>
      <c r="C4297" t="str">
        <f>_xlfn.XLOOKUP($B4297, STANDARDS!$A:$A, STANDARDS!$B:$B,,0,2)</f>
        <v>Tsagaan Oloom Fm</v>
      </c>
      <c r="D4297" t="s">
        <v>1058</v>
      </c>
      <c r="E4297" t="s">
        <v>1090</v>
      </c>
      <c r="J4297" s="13">
        <v>570</v>
      </c>
      <c r="K4297" s="13">
        <v>20</v>
      </c>
      <c r="L4297" s="16"/>
      <c r="M4297" t="s">
        <v>1335</v>
      </c>
      <c r="P4297" t="s">
        <v>243</v>
      </c>
      <c r="Q4297">
        <v>-5.4</v>
      </c>
      <c r="V4297">
        <v>1</v>
      </c>
      <c r="W4297" t="s">
        <v>1371</v>
      </c>
      <c r="X4297" t="s">
        <v>1383</v>
      </c>
    </row>
    <row r="4298" spans="1:24" x14ac:dyDescent="0.3">
      <c r="A4298">
        <v>5061</v>
      </c>
      <c r="B4298" s="15" t="s">
        <v>685</v>
      </c>
      <c r="C4298" t="str">
        <f>_xlfn.XLOOKUP($B4298, STANDARDS!$A:$A, STANDARDS!$B:$B,,0,2)</f>
        <v>Tsagaan Oloom Fm</v>
      </c>
      <c r="D4298" t="s">
        <v>1058</v>
      </c>
      <c r="E4298" t="s">
        <v>1090</v>
      </c>
      <c r="J4298" s="13">
        <v>570</v>
      </c>
      <c r="K4298" s="13">
        <v>20</v>
      </c>
      <c r="L4298" s="16"/>
      <c r="M4298" t="s">
        <v>1335</v>
      </c>
      <c r="P4298" t="s">
        <v>243</v>
      </c>
      <c r="Q4298">
        <v>-2.1</v>
      </c>
      <c r="V4298">
        <v>1</v>
      </c>
      <c r="W4298" t="s">
        <v>1371</v>
      </c>
      <c r="X4298" t="s">
        <v>1383</v>
      </c>
    </row>
    <row r="4299" spans="1:24" x14ac:dyDescent="0.3">
      <c r="A4299">
        <v>5062</v>
      </c>
      <c r="B4299" s="15" t="s">
        <v>685</v>
      </c>
      <c r="C4299" t="str">
        <f>_xlfn.XLOOKUP($B4299, STANDARDS!$A:$A, STANDARDS!$B:$B,,0,2)</f>
        <v>Tsagaan Oloom Fm</v>
      </c>
      <c r="D4299" t="s">
        <v>1058</v>
      </c>
      <c r="E4299" t="s">
        <v>1090</v>
      </c>
      <c r="J4299" s="13">
        <v>570</v>
      </c>
      <c r="K4299" s="13">
        <v>20</v>
      </c>
      <c r="L4299" s="16"/>
      <c r="M4299" t="s">
        <v>1335</v>
      </c>
      <c r="P4299" t="s">
        <v>243</v>
      </c>
      <c r="Q4299">
        <v>5.6</v>
      </c>
      <c r="V4299">
        <v>1</v>
      </c>
      <c r="W4299" t="s">
        <v>1371</v>
      </c>
      <c r="X4299" t="s">
        <v>1383</v>
      </c>
    </row>
    <row r="4300" spans="1:24" x14ac:dyDescent="0.3">
      <c r="A4300">
        <v>5063</v>
      </c>
      <c r="B4300" s="15" t="s">
        <v>685</v>
      </c>
      <c r="C4300" t="str">
        <f>_xlfn.XLOOKUP($B4300, STANDARDS!$A:$A, STANDARDS!$B:$B,,0,2)</f>
        <v>Tsagaan Oloom Fm</v>
      </c>
      <c r="D4300" t="s">
        <v>1058</v>
      </c>
      <c r="E4300" t="s">
        <v>1090</v>
      </c>
      <c r="J4300" s="13">
        <v>570</v>
      </c>
      <c r="K4300" s="13">
        <v>20</v>
      </c>
      <c r="L4300" s="16"/>
      <c r="M4300" t="s">
        <v>1335</v>
      </c>
      <c r="P4300" t="s">
        <v>243</v>
      </c>
      <c r="Q4300">
        <v>5.8</v>
      </c>
      <c r="V4300">
        <v>1</v>
      </c>
      <c r="W4300" t="s">
        <v>1371</v>
      </c>
      <c r="X4300" t="s">
        <v>1383</v>
      </c>
    </row>
    <row r="4301" spans="1:24" x14ac:dyDescent="0.3">
      <c r="A4301">
        <v>5064</v>
      </c>
      <c r="B4301" s="15" t="s">
        <v>685</v>
      </c>
      <c r="C4301" t="str">
        <f>_xlfn.XLOOKUP($B4301, STANDARDS!$A:$A, STANDARDS!$B:$B,,0,2)</f>
        <v>Tsagaan Oloom Fm</v>
      </c>
      <c r="D4301" t="s">
        <v>1058</v>
      </c>
      <c r="E4301" t="s">
        <v>1090</v>
      </c>
      <c r="J4301" s="13">
        <v>570</v>
      </c>
      <c r="K4301" s="13">
        <v>20</v>
      </c>
      <c r="L4301" s="16"/>
      <c r="M4301" t="s">
        <v>1335</v>
      </c>
      <c r="P4301" t="s">
        <v>243</v>
      </c>
      <c r="Q4301">
        <v>0.3</v>
      </c>
      <c r="V4301">
        <v>1</v>
      </c>
      <c r="W4301" t="s">
        <v>1371</v>
      </c>
      <c r="X4301" t="s">
        <v>1383</v>
      </c>
    </row>
    <row r="4302" spans="1:24" x14ac:dyDescent="0.3">
      <c r="A4302">
        <v>5065</v>
      </c>
      <c r="B4302" s="15" t="s">
        <v>685</v>
      </c>
      <c r="C4302" t="str">
        <f>_xlfn.XLOOKUP($B4302, STANDARDS!$A:$A, STANDARDS!$B:$B,,0,2)</f>
        <v>Tsagaan Oloom Fm</v>
      </c>
      <c r="D4302" t="s">
        <v>1058</v>
      </c>
      <c r="E4302" t="s">
        <v>1091</v>
      </c>
      <c r="J4302" s="13">
        <v>570</v>
      </c>
      <c r="K4302" s="13">
        <v>20</v>
      </c>
      <c r="L4302" s="16"/>
      <c r="M4302" t="s">
        <v>1335</v>
      </c>
      <c r="P4302" t="s">
        <v>243</v>
      </c>
      <c r="Q4302">
        <v>-2.8</v>
      </c>
      <c r="V4302">
        <v>1</v>
      </c>
      <c r="W4302" t="s">
        <v>1371</v>
      </c>
      <c r="X4302" t="s">
        <v>1383</v>
      </c>
    </row>
    <row r="4303" spans="1:24" x14ac:dyDescent="0.3">
      <c r="A4303">
        <v>5066</v>
      </c>
      <c r="B4303" s="15" t="s">
        <v>685</v>
      </c>
      <c r="C4303" t="str">
        <f>_xlfn.XLOOKUP($B4303, STANDARDS!$A:$A, STANDARDS!$B:$B,,0,2)</f>
        <v>Tsagaan Oloom Fm</v>
      </c>
      <c r="D4303" t="s">
        <v>1058</v>
      </c>
      <c r="E4303" t="s">
        <v>1090</v>
      </c>
      <c r="J4303" s="13">
        <v>570</v>
      </c>
      <c r="K4303" s="13">
        <v>20</v>
      </c>
      <c r="L4303" s="16"/>
      <c r="M4303" t="s">
        <v>1335</v>
      </c>
      <c r="P4303" t="s">
        <v>243</v>
      </c>
      <c r="Q4303">
        <v>-5.5</v>
      </c>
      <c r="V4303">
        <v>1</v>
      </c>
      <c r="W4303" t="s">
        <v>1371</v>
      </c>
      <c r="X4303" t="s">
        <v>1383</v>
      </c>
    </row>
    <row r="4304" spans="1:24" x14ac:dyDescent="0.3">
      <c r="A4304">
        <v>5067</v>
      </c>
      <c r="B4304" s="15" t="s">
        <v>685</v>
      </c>
      <c r="C4304" t="str">
        <f>_xlfn.XLOOKUP($B4304, STANDARDS!$A:$A, STANDARDS!$B:$B,,0,2)</f>
        <v>Tsagaan Oloom Fm</v>
      </c>
      <c r="D4304" t="s">
        <v>1058</v>
      </c>
      <c r="E4304" t="s">
        <v>1091</v>
      </c>
      <c r="J4304" s="13">
        <v>570</v>
      </c>
      <c r="K4304" s="13">
        <v>20</v>
      </c>
      <c r="L4304" s="16"/>
      <c r="M4304" t="s">
        <v>1335</v>
      </c>
      <c r="P4304" t="s">
        <v>243</v>
      </c>
      <c r="Q4304">
        <v>-2.2999999999999998</v>
      </c>
      <c r="V4304">
        <v>1</v>
      </c>
      <c r="W4304" t="s">
        <v>1371</v>
      </c>
      <c r="X4304" t="s">
        <v>1383</v>
      </c>
    </row>
    <row r="4305" spans="1:24" x14ac:dyDescent="0.3">
      <c r="A4305">
        <v>5068</v>
      </c>
      <c r="B4305" s="15" t="s">
        <v>685</v>
      </c>
      <c r="C4305" t="str">
        <f>_xlfn.XLOOKUP($B4305, STANDARDS!$A:$A, STANDARDS!$B:$B,,0,2)</f>
        <v>Tsagaan Oloom Fm</v>
      </c>
      <c r="D4305" t="s">
        <v>1058</v>
      </c>
      <c r="E4305" t="s">
        <v>1090</v>
      </c>
      <c r="J4305" s="13">
        <v>570</v>
      </c>
      <c r="K4305" s="13">
        <v>20</v>
      </c>
      <c r="L4305" s="16"/>
      <c r="M4305" t="s">
        <v>1340</v>
      </c>
      <c r="P4305" t="s">
        <v>243</v>
      </c>
      <c r="Q4305">
        <v>-1.3</v>
      </c>
      <c r="V4305">
        <v>1</v>
      </c>
      <c r="W4305" t="s">
        <v>1371</v>
      </c>
      <c r="X4305" t="s">
        <v>1383</v>
      </c>
    </row>
    <row r="4306" spans="1:24" x14ac:dyDescent="0.3">
      <c r="A4306">
        <v>5069</v>
      </c>
      <c r="B4306" s="15" t="s">
        <v>685</v>
      </c>
      <c r="C4306" t="str">
        <f>_xlfn.XLOOKUP($B4306, STANDARDS!$A:$A, STANDARDS!$B:$B,,0,2)</f>
        <v>Tsagaan Oloom Fm</v>
      </c>
      <c r="D4306" t="s">
        <v>1058</v>
      </c>
      <c r="E4306" t="s">
        <v>1091</v>
      </c>
      <c r="J4306" s="13">
        <v>570</v>
      </c>
      <c r="K4306" s="13">
        <v>20</v>
      </c>
      <c r="L4306" s="16"/>
      <c r="M4306" t="s">
        <v>1335</v>
      </c>
      <c r="P4306" t="s">
        <v>243</v>
      </c>
      <c r="Q4306">
        <v>-1.5</v>
      </c>
      <c r="V4306">
        <v>1</v>
      </c>
      <c r="W4306" t="s">
        <v>1371</v>
      </c>
      <c r="X4306" t="s">
        <v>1383</v>
      </c>
    </row>
    <row r="4307" spans="1:24" x14ac:dyDescent="0.3">
      <c r="A4307">
        <v>5070</v>
      </c>
      <c r="B4307" s="15" t="s">
        <v>685</v>
      </c>
      <c r="C4307" t="str">
        <f>_xlfn.XLOOKUP($B4307, STANDARDS!$A:$A, STANDARDS!$B:$B,,0,2)</f>
        <v>Tsagaan Oloom Fm</v>
      </c>
      <c r="D4307" t="s">
        <v>1058</v>
      </c>
      <c r="E4307" t="s">
        <v>1091</v>
      </c>
      <c r="J4307" s="13">
        <v>570</v>
      </c>
      <c r="K4307" s="13">
        <v>20</v>
      </c>
      <c r="L4307" s="16"/>
      <c r="M4307" t="s">
        <v>1335</v>
      </c>
      <c r="P4307" t="s">
        <v>243</v>
      </c>
      <c r="Q4307">
        <v>-1</v>
      </c>
      <c r="V4307">
        <v>1</v>
      </c>
      <c r="W4307" t="s">
        <v>1371</v>
      </c>
      <c r="X4307" t="s">
        <v>1383</v>
      </c>
    </row>
    <row r="4308" spans="1:24" x14ac:dyDescent="0.3">
      <c r="A4308">
        <v>5071</v>
      </c>
      <c r="B4308" s="15" t="s">
        <v>685</v>
      </c>
      <c r="C4308" t="str">
        <f>_xlfn.XLOOKUP($B4308, STANDARDS!$A:$A, STANDARDS!$B:$B,,0,2)</f>
        <v>Tsagaan Oloom Fm</v>
      </c>
      <c r="D4308" t="s">
        <v>1058</v>
      </c>
      <c r="E4308" t="s">
        <v>1091</v>
      </c>
      <c r="J4308" s="13">
        <v>570</v>
      </c>
      <c r="K4308" s="13">
        <v>20</v>
      </c>
      <c r="L4308" s="16"/>
      <c r="M4308" t="s">
        <v>1335</v>
      </c>
      <c r="P4308" t="s">
        <v>243</v>
      </c>
      <c r="Q4308">
        <v>-1.6</v>
      </c>
      <c r="V4308">
        <v>1</v>
      </c>
      <c r="W4308" t="s">
        <v>1371</v>
      </c>
      <c r="X4308" t="s">
        <v>1383</v>
      </c>
    </row>
    <row r="4309" spans="1:24" x14ac:dyDescent="0.3">
      <c r="A4309">
        <v>5072</v>
      </c>
      <c r="B4309" s="15" t="s">
        <v>685</v>
      </c>
      <c r="C4309" t="str">
        <f>_xlfn.XLOOKUP($B4309, STANDARDS!$A:$A, STANDARDS!$B:$B,,0,2)</f>
        <v>Tsagaan Oloom Fm</v>
      </c>
      <c r="D4309" t="s">
        <v>1058</v>
      </c>
      <c r="E4309" t="s">
        <v>1090</v>
      </c>
      <c r="J4309" s="13">
        <v>570</v>
      </c>
      <c r="K4309" s="13">
        <v>20</v>
      </c>
      <c r="L4309" s="16"/>
      <c r="M4309" t="s">
        <v>1335</v>
      </c>
      <c r="P4309" t="s">
        <v>243</v>
      </c>
      <c r="Q4309">
        <v>8.1999999999999993</v>
      </c>
      <c r="V4309">
        <v>1</v>
      </c>
      <c r="W4309" t="s">
        <v>1371</v>
      </c>
      <c r="X4309" t="s">
        <v>1383</v>
      </c>
    </row>
    <row r="4310" spans="1:24" x14ac:dyDescent="0.3">
      <c r="A4310">
        <v>5073</v>
      </c>
      <c r="B4310" s="15" t="s">
        <v>685</v>
      </c>
      <c r="C4310" t="str">
        <f>_xlfn.XLOOKUP($B4310, STANDARDS!$A:$A, STANDARDS!$B:$B,,0,2)</f>
        <v>Tsagaan Oloom Fm</v>
      </c>
      <c r="D4310" t="s">
        <v>1058</v>
      </c>
      <c r="E4310" t="s">
        <v>1090</v>
      </c>
      <c r="J4310" s="13">
        <v>570</v>
      </c>
      <c r="K4310" s="13">
        <v>20</v>
      </c>
      <c r="L4310" s="16"/>
      <c r="M4310" t="s">
        <v>1335</v>
      </c>
      <c r="P4310" t="s">
        <v>243</v>
      </c>
      <c r="Q4310">
        <v>-1.4</v>
      </c>
      <c r="V4310">
        <v>1</v>
      </c>
      <c r="W4310" t="s">
        <v>1371</v>
      </c>
      <c r="X4310" t="s">
        <v>1383</v>
      </c>
    </row>
    <row r="4311" spans="1:24" x14ac:dyDescent="0.3">
      <c r="A4311">
        <v>5074</v>
      </c>
      <c r="B4311" s="15" t="s">
        <v>685</v>
      </c>
      <c r="C4311" t="str">
        <f>_xlfn.XLOOKUP($B4311, STANDARDS!$A:$A, STANDARDS!$B:$B,,0,2)</f>
        <v>Tsagaan Oloom Fm</v>
      </c>
      <c r="D4311" t="s">
        <v>1058</v>
      </c>
      <c r="E4311" t="s">
        <v>1091</v>
      </c>
      <c r="J4311" s="13">
        <v>570</v>
      </c>
      <c r="K4311" s="13">
        <v>20</v>
      </c>
      <c r="L4311" s="16"/>
      <c r="M4311" t="s">
        <v>1335</v>
      </c>
      <c r="P4311" t="s">
        <v>243</v>
      </c>
      <c r="Q4311">
        <v>-2.4</v>
      </c>
      <c r="V4311">
        <v>1</v>
      </c>
      <c r="W4311" t="s">
        <v>1371</v>
      </c>
      <c r="X4311" t="s">
        <v>1383</v>
      </c>
    </row>
    <row r="4312" spans="1:24" x14ac:dyDescent="0.3">
      <c r="A4312">
        <v>5075</v>
      </c>
      <c r="B4312" s="15" t="s">
        <v>685</v>
      </c>
      <c r="C4312" t="str">
        <f>_xlfn.XLOOKUP($B4312, STANDARDS!$A:$A, STANDARDS!$B:$B,,0,2)</f>
        <v>Tsagaan Oloom Fm</v>
      </c>
      <c r="D4312" t="s">
        <v>1058</v>
      </c>
      <c r="E4312" t="s">
        <v>1090</v>
      </c>
      <c r="J4312" s="13">
        <v>570</v>
      </c>
      <c r="K4312" s="13">
        <v>20</v>
      </c>
      <c r="L4312" s="16"/>
      <c r="M4312" t="s">
        <v>1335</v>
      </c>
      <c r="P4312" t="s">
        <v>243</v>
      </c>
      <c r="Q4312">
        <v>-1.4</v>
      </c>
      <c r="V4312">
        <v>1</v>
      </c>
      <c r="W4312" t="s">
        <v>1371</v>
      </c>
      <c r="X4312" t="s">
        <v>1383</v>
      </c>
    </row>
    <row r="4313" spans="1:24" x14ac:dyDescent="0.3">
      <c r="A4313">
        <v>5076</v>
      </c>
      <c r="B4313" s="15" t="s">
        <v>685</v>
      </c>
      <c r="C4313" t="str">
        <f>_xlfn.XLOOKUP($B4313, STANDARDS!$A:$A, STANDARDS!$B:$B,,0,2)</f>
        <v>Tsagaan Oloom Fm</v>
      </c>
      <c r="D4313" t="s">
        <v>1058</v>
      </c>
      <c r="E4313" t="s">
        <v>1090</v>
      </c>
      <c r="J4313" s="13">
        <v>570</v>
      </c>
      <c r="K4313" s="13">
        <v>20</v>
      </c>
      <c r="L4313" s="16"/>
      <c r="M4313" t="s">
        <v>1335</v>
      </c>
      <c r="P4313" t="s">
        <v>243</v>
      </c>
      <c r="Q4313">
        <v>4.8</v>
      </c>
      <c r="V4313">
        <v>1</v>
      </c>
      <c r="W4313" t="s">
        <v>1371</v>
      </c>
      <c r="X4313" t="s">
        <v>1383</v>
      </c>
    </row>
    <row r="4314" spans="1:24" x14ac:dyDescent="0.3">
      <c r="A4314">
        <v>5077</v>
      </c>
      <c r="B4314" s="15" t="s">
        <v>685</v>
      </c>
      <c r="C4314" t="str">
        <f>_xlfn.XLOOKUP($B4314, STANDARDS!$A:$A, STANDARDS!$B:$B,,0,2)</f>
        <v>Tsagaan Oloom Fm</v>
      </c>
      <c r="D4314" t="s">
        <v>1058</v>
      </c>
      <c r="E4314" t="s">
        <v>1091</v>
      </c>
      <c r="J4314" s="13">
        <v>570</v>
      </c>
      <c r="K4314" s="13">
        <v>20</v>
      </c>
      <c r="L4314" s="16"/>
      <c r="M4314" t="s">
        <v>1335</v>
      </c>
      <c r="P4314" t="s">
        <v>243</v>
      </c>
      <c r="Q4314">
        <v>-2.2999999999999998</v>
      </c>
      <c r="V4314">
        <v>1</v>
      </c>
      <c r="W4314" t="s">
        <v>1371</v>
      </c>
      <c r="X4314" t="s">
        <v>1383</v>
      </c>
    </row>
    <row r="4315" spans="1:24" x14ac:dyDescent="0.3">
      <c r="A4315">
        <v>5078</v>
      </c>
      <c r="B4315" s="15" t="s">
        <v>685</v>
      </c>
      <c r="C4315" t="str">
        <f>_xlfn.XLOOKUP($B4315, STANDARDS!$A:$A, STANDARDS!$B:$B,,0,2)</f>
        <v>Tsagaan Oloom Fm</v>
      </c>
      <c r="D4315" t="s">
        <v>1058</v>
      </c>
      <c r="E4315" t="s">
        <v>1090</v>
      </c>
      <c r="J4315" s="13">
        <v>570</v>
      </c>
      <c r="K4315" s="13">
        <v>20</v>
      </c>
      <c r="L4315" s="16"/>
      <c r="M4315" t="s">
        <v>1335</v>
      </c>
      <c r="P4315" t="s">
        <v>243</v>
      </c>
      <c r="Q4315">
        <v>6.4</v>
      </c>
      <c r="V4315">
        <v>1</v>
      </c>
      <c r="W4315" t="s">
        <v>1371</v>
      </c>
      <c r="X4315" t="s">
        <v>1383</v>
      </c>
    </row>
    <row r="4316" spans="1:24" x14ac:dyDescent="0.3">
      <c r="A4316">
        <v>5079</v>
      </c>
      <c r="B4316" s="15" t="s">
        <v>685</v>
      </c>
      <c r="C4316" t="str">
        <f>_xlfn.XLOOKUP($B4316, STANDARDS!$A:$A, STANDARDS!$B:$B,,0,2)</f>
        <v>Tsagaan Oloom Fm</v>
      </c>
      <c r="D4316" t="s">
        <v>1058</v>
      </c>
      <c r="E4316" t="s">
        <v>1091</v>
      </c>
      <c r="J4316" s="13">
        <v>570</v>
      </c>
      <c r="K4316" s="13">
        <v>20</v>
      </c>
      <c r="L4316" s="16"/>
      <c r="M4316" t="s">
        <v>1335</v>
      </c>
      <c r="P4316" t="s">
        <v>243</v>
      </c>
      <c r="Q4316">
        <v>-2.7</v>
      </c>
      <c r="V4316">
        <v>1</v>
      </c>
      <c r="W4316" t="s">
        <v>1371</v>
      </c>
      <c r="X4316" t="s">
        <v>1383</v>
      </c>
    </row>
    <row r="4317" spans="1:24" x14ac:dyDescent="0.3">
      <c r="A4317">
        <v>5080</v>
      </c>
      <c r="B4317" s="15" t="s">
        <v>685</v>
      </c>
      <c r="C4317" t="str">
        <f>_xlfn.XLOOKUP($B4317, STANDARDS!$A:$A, STANDARDS!$B:$B,,0,2)</f>
        <v>Tsagaan Oloom Fm</v>
      </c>
      <c r="D4317" t="s">
        <v>1058</v>
      </c>
      <c r="E4317" t="s">
        <v>1090</v>
      </c>
      <c r="J4317" s="13">
        <v>570</v>
      </c>
      <c r="K4317" s="13">
        <v>20</v>
      </c>
      <c r="L4317" s="16"/>
      <c r="M4317" t="s">
        <v>1340</v>
      </c>
      <c r="P4317" t="s">
        <v>243</v>
      </c>
      <c r="Q4317">
        <v>-1.3</v>
      </c>
      <c r="V4317">
        <v>1</v>
      </c>
      <c r="W4317" t="s">
        <v>1371</v>
      </c>
      <c r="X4317" t="s">
        <v>1383</v>
      </c>
    </row>
    <row r="4318" spans="1:24" x14ac:dyDescent="0.3">
      <c r="A4318">
        <v>5081</v>
      </c>
      <c r="B4318" s="15" t="s">
        <v>685</v>
      </c>
      <c r="C4318" t="str">
        <f>_xlfn.XLOOKUP($B4318, STANDARDS!$A:$A, STANDARDS!$B:$B,,0,2)</f>
        <v>Tsagaan Oloom Fm</v>
      </c>
      <c r="D4318" t="s">
        <v>1058</v>
      </c>
      <c r="E4318" t="s">
        <v>1091</v>
      </c>
      <c r="J4318" s="13">
        <v>570</v>
      </c>
      <c r="K4318" s="13">
        <v>20</v>
      </c>
      <c r="L4318" s="16"/>
      <c r="M4318" t="s">
        <v>1335</v>
      </c>
      <c r="P4318" t="s">
        <v>243</v>
      </c>
      <c r="Q4318">
        <v>3</v>
      </c>
      <c r="V4318">
        <v>1</v>
      </c>
      <c r="W4318" t="s">
        <v>1371</v>
      </c>
      <c r="X4318" t="s">
        <v>1383</v>
      </c>
    </row>
    <row r="4319" spans="1:24" x14ac:dyDescent="0.3">
      <c r="A4319">
        <v>5082</v>
      </c>
      <c r="B4319" s="15" t="s">
        <v>685</v>
      </c>
      <c r="C4319" t="str">
        <f>_xlfn.XLOOKUP($B4319, STANDARDS!$A:$A, STANDARDS!$B:$B,,0,2)</f>
        <v>Tsagaan Oloom Fm</v>
      </c>
      <c r="D4319" t="s">
        <v>1058</v>
      </c>
      <c r="E4319" t="s">
        <v>1090</v>
      </c>
      <c r="J4319" s="13">
        <v>570</v>
      </c>
      <c r="K4319" s="13">
        <v>20</v>
      </c>
      <c r="L4319" s="16"/>
      <c r="M4319" t="s">
        <v>1335</v>
      </c>
      <c r="P4319" t="s">
        <v>243</v>
      </c>
      <c r="Q4319">
        <v>5.3</v>
      </c>
      <c r="V4319">
        <v>1</v>
      </c>
      <c r="W4319" t="s">
        <v>1371</v>
      </c>
      <c r="X4319" t="s">
        <v>1383</v>
      </c>
    </row>
    <row r="4320" spans="1:24" x14ac:dyDescent="0.3">
      <c r="A4320">
        <v>5083</v>
      </c>
      <c r="B4320" s="15" t="s">
        <v>685</v>
      </c>
      <c r="C4320" t="str">
        <f>_xlfn.XLOOKUP($B4320, STANDARDS!$A:$A, STANDARDS!$B:$B,,0,2)</f>
        <v>Tsagaan Oloom Fm</v>
      </c>
      <c r="D4320" t="s">
        <v>1058</v>
      </c>
      <c r="E4320" t="s">
        <v>1090</v>
      </c>
      <c r="J4320" s="13">
        <v>570</v>
      </c>
      <c r="K4320" s="13">
        <v>20</v>
      </c>
      <c r="L4320" s="16"/>
      <c r="M4320" t="s">
        <v>1335</v>
      </c>
      <c r="P4320" t="s">
        <v>243</v>
      </c>
      <c r="Q4320">
        <v>4.5</v>
      </c>
      <c r="V4320">
        <v>1</v>
      </c>
      <c r="W4320" t="s">
        <v>1371</v>
      </c>
      <c r="X4320" t="s">
        <v>1383</v>
      </c>
    </row>
    <row r="4321" spans="1:24" x14ac:dyDescent="0.3">
      <c r="A4321">
        <v>5084</v>
      </c>
      <c r="B4321" s="15" t="s">
        <v>685</v>
      </c>
      <c r="C4321" t="str">
        <f>_xlfn.XLOOKUP($B4321, STANDARDS!$A:$A, STANDARDS!$B:$B,,0,2)</f>
        <v>Tsagaan Oloom Fm</v>
      </c>
      <c r="D4321" t="s">
        <v>1058</v>
      </c>
      <c r="E4321" t="s">
        <v>1090</v>
      </c>
      <c r="J4321" s="13">
        <v>570</v>
      </c>
      <c r="K4321" s="13">
        <v>20</v>
      </c>
      <c r="L4321" s="16"/>
      <c r="M4321" t="s">
        <v>1335</v>
      </c>
      <c r="P4321" t="s">
        <v>243</v>
      </c>
      <c r="Q4321">
        <v>4.7</v>
      </c>
      <c r="V4321">
        <v>1</v>
      </c>
      <c r="W4321" t="s">
        <v>1371</v>
      </c>
      <c r="X4321" t="s">
        <v>1383</v>
      </c>
    </row>
    <row r="4322" spans="1:24" x14ac:dyDescent="0.3">
      <c r="A4322">
        <v>5085</v>
      </c>
      <c r="B4322" s="15" t="s">
        <v>685</v>
      </c>
      <c r="C4322" t="str">
        <f>_xlfn.XLOOKUP($B4322, STANDARDS!$A:$A, STANDARDS!$B:$B,,0,2)</f>
        <v>Tsagaan Oloom Fm</v>
      </c>
      <c r="D4322" t="s">
        <v>1058</v>
      </c>
      <c r="E4322" t="s">
        <v>1090</v>
      </c>
      <c r="J4322" s="13">
        <v>570</v>
      </c>
      <c r="K4322" s="13">
        <v>20</v>
      </c>
      <c r="L4322" s="16"/>
      <c r="M4322" t="s">
        <v>1335</v>
      </c>
      <c r="P4322" t="s">
        <v>243</v>
      </c>
      <c r="Q4322">
        <v>6.5</v>
      </c>
      <c r="V4322">
        <v>1</v>
      </c>
      <c r="W4322" t="s">
        <v>1371</v>
      </c>
      <c r="X4322" t="s">
        <v>1383</v>
      </c>
    </row>
    <row r="4323" spans="1:24" x14ac:dyDescent="0.3">
      <c r="A4323">
        <v>5086</v>
      </c>
      <c r="B4323" s="15" t="s">
        <v>685</v>
      </c>
      <c r="C4323" t="str">
        <f>_xlfn.XLOOKUP($B4323, STANDARDS!$A:$A, STANDARDS!$B:$B,,0,2)</f>
        <v>Tsagaan Oloom Fm</v>
      </c>
      <c r="D4323" t="s">
        <v>1058</v>
      </c>
      <c r="E4323" t="s">
        <v>1091</v>
      </c>
      <c r="J4323" s="13">
        <v>570</v>
      </c>
      <c r="K4323" s="13">
        <v>20</v>
      </c>
      <c r="L4323" s="16"/>
      <c r="M4323" t="s">
        <v>1335</v>
      </c>
      <c r="P4323" t="s">
        <v>243</v>
      </c>
      <c r="Q4323">
        <v>-2.2000000000000002</v>
      </c>
      <c r="V4323">
        <v>1</v>
      </c>
      <c r="W4323" t="s">
        <v>1371</v>
      </c>
      <c r="X4323" t="s">
        <v>1383</v>
      </c>
    </row>
    <row r="4324" spans="1:24" x14ac:dyDescent="0.3">
      <c r="A4324">
        <v>5087</v>
      </c>
      <c r="B4324" s="15" t="s">
        <v>685</v>
      </c>
      <c r="C4324" t="str">
        <f>_xlfn.XLOOKUP($B4324, STANDARDS!$A:$A, STANDARDS!$B:$B,,0,2)</f>
        <v>Tsagaan Oloom Fm</v>
      </c>
      <c r="D4324" t="s">
        <v>1058</v>
      </c>
      <c r="E4324" t="s">
        <v>1091</v>
      </c>
      <c r="J4324" s="13">
        <v>570</v>
      </c>
      <c r="K4324" s="13">
        <v>20</v>
      </c>
      <c r="L4324" s="16"/>
      <c r="M4324" t="s">
        <v>1335</v>
      </c>
      <c r="P4324" t="s">
        <v>243</v>
      </c>
      <c r="Q4324">
        <v>2.2999999999999998</v>
      </c>
      <c r="V4324">
        <v>1</v>
      </c>
      <c r="W4324" t="s">
        <v>1371</v>
      </c>
      <c r="X4324" t="s">
        <v>1383</v>
      </c>
    </row>
    <row r="4325" spans="1:24" x14ac:dyDescent="0.3">
      <c r="A4325">
        <v>5088</v>
      </c>
      <c r="B4325" s="15" t="s">
        <v>685</v>
      </c>
      <c r="C4325" t="str">
        <f>_xlfn.XLOOKUP($B4325, STANDARDS!$A:$A, STANDARDS!$B:$B,,0,2)</f>
        <v>Tsagaan Oloom Fm</v>
      </c>
      <c r="D4325" t="s">
        <v>1058</v>
      </c>
      <c r="E4325" t="s">
        <v>1091</v>
      </c>
      <c r="J4325" s="13">
        <v>570</v>
      </c>
      <c r="K4325" s="13">
        <v>20</v>
      </c>
      <c r="L4325" s="16"/>
      <c r="M4325" t="s">
        <v>1335</v>
      </c>
      <c r="P4325" t="s">
        <v>243</v>
      </c>
      <c r="Q4325">
        <v>3.8</v>
      </c>
      <c r="V4325">
        <v>1</v>
      </c>
      <c r="W4325" t="s">
        <v>1371</v>
      </c>
      <c r="X4325" t="s">
        <v>1383</v>
      </c>
    </row>
    <row r="4326" spans="1:24" x14ac:dyDescent="0.3">
      <c r="A4326">
        <v>5089</v>
      </c>
      <c r="B4326" s="15" t="s">
        <v>685</v>
      </c>
      <c r="C4326" t="str">
        <f>_xlfn.XLOOKUP($B4326, STANDARDS!$A:$A, STANDARDS!$B:$B,,0,2)</f>
        <v>Tsagaan Oloom Fm</v>
      </c>
      <c r="D4326" t="s">
        <v>1058</v>
      </c>
      <c r="E4326" t="s">
        <v>1091</v>
      </c>
      <c r="J4326" s="13">
        <v>570</v>
      </c>
      <c r="K4326" s="13">
        <v>20</v>
      </c>
      <c r="L4326" s="16"/>
      <c r="M4326" t="s">
        <v>1335</v>
      </c>
      <c r="P4326" t="s">
        <v>243</v>
      </c>
      <c r="Q4326">
        <v>-2.2000000000000002</v>
      </c>
      <c r="V4326">
        <v>1</v>
      </c>
      <c r="W4326" t="s">
        <v>1371</v>
      </c>
      <c r="X4326" t="s">
        <v>1383</v>
      </c>
    </row>
    <row r="4327" spans="1:24" x14ac:dyDescent="0.3">
      <c r="A4327">
        <v>5090</v>
      </c>
      <c r="B4327" s="15" t="s">
        <v>685</v>
      </c>
      <c r="C4327" t="str">
        <f>_xlfn.XLOOKUP($B4327, STANDARDS!$A:$A, STANDARDS!$B:$B,,0,2)</f>
        <v>Tsagaan Oloom Fm</v>
      </c>
      <c r="D4327" t="s">
        <v>1058</v>
      </c>
      <c r="E4327" t="s">
        <v>1091</v>
      </c>
      <c r="J4327" s="13">
        <v>570</v>
      </c>
      <c r="K4327" s="13">
        <v>20</v>
      </c>
      <c r="L4327" s="16"/>
      <c r="M4327" t="s">
        <v>1335</v>
      </c>
      <c r="P4327" t="s">
        <v>243</v>
      </c>
      <c r="Q4327">
        <v>4.3</v>
      </c>
      <c r="V4327">
        <v>1</v>
      </c>
      <c r="W4327" t="s">
        <v>1371</v>
      </c>
      <c r="X4327" t="s">
        <v>1383</v>
      </c>
    </row>
    <row r="4328" spans="1:24" x14ac:dyDescent="0.3">
      <c r="A4328">
        <v>5101</v>
      </c>
      <c r="B4328" s="15" t="s">
        <v>685</v>
      </c>
      <c r="C4328" t="str">
        <f>_xlfn.XLOOKUP($B4328, STANDARDS!$A:$A, STANDARDS!$B:$B,,0,2)</f>
        <v>Tsagaan Oloom Fm</v>
      </c>
      <c r="D4328" t="s">
        <v>1058</v>
      </c>
      <c r="E4328" t="s">
        <v>1090</v>
      </c>
      <c r="J4328" s="13">
        <v>570</v>
      </c>
      <c r="K4328" s="13">
        <v>20</v>
      </c>
      <c r="L4328" s="16"/>
      <c r="M4328" t="s">
        <v>583</v>
      </c>
      <c r="P4328" t="s">
        <v>243</v>
      </c>
      <c r="Q4328">
        <v>-1.7</v>
      </c>
      <c r="V4328">
        <v>1</v>
      </c>
      <c r="W4328" t="s">
        <v>1371</v>
      </c>
      <c r="X4328" t="s">
        <v>1383</v>
      </c>
    </row>
    <row r="4329" spans="1:24" x14ac:dyDescent="0.3">
      <c r="A4329">
        <v>5102</v>
      </c>
      <c r="B4329" s="15" t="s">
        <v>685</v>
      </c>
      <c r="C4329" t="str">
        <f>_xlfn.XLOOKUP($B4329, STANDARDS!$A:$A, STANDARDS!$B:$B,,0,2)</f>
        <v>Tsagaan Oloom Fm</v>
      </c>
      <c r="D4329" t="s">
        <v>1058</v>
      </c>
      <c r="E4329" t="s">
        <v>1090</v>
      </c>
      <c r="J4329" s="13">
        <v>570</v>
      </c>
      <c r="K4329" s="13">
        <v>20</v>
      </c>
      <c r="L4329" s="16"/>
      <c r="M4329" t="s">
        <v>583</v>
      </c>
      <c r="P4329" t="s">
        <v>243</v>
      </c>
      <c r="Q4329">
        <v>2.8</v>
      </c>
      <c r="V4329">
        <v>1</v>
      </c>
      <c r="W4329" t="s">
        <v>1371</v>
      </c>
      <c r="X4329" t="s">
        <v>1383</v>
      </c>
    </row>
    <row r="4330" spans="1:24" x14ac:dyDescent="0.3">
      <c r="A4330">
        <v>5103</v>
      </c>
      <c r="B4330" s="15" t="s">
        <v>685</v>
      </c>
      <c r="C4330" t="str">
        <f>_xlfn.XLOOKUP($B4330, STANDARDS!$A:$A, STANDARDS!$B:$B,,0,2)</f>
        <v>Tsagaan Oloom Fm</v>
      </c>
      <c r="D4330" t="s">
        <v>1058</v>
      </c>
      <c r="E4330" t="s">
        <v>1091</v>
      </c>
      <c r="J4330" s="13">
        <v>570</v>
      </c>
      <c r="K4330" s="13">
        <v>20</v>
      </c>
      <c r="L4330" s="16"/>
      <c r="M4330" t="s">
        <v>583</v>
      </c>
      <c r="P4330" t="s">
        <v>243</v>
      </c>
      <c r="Q4330">
        <v>-2.2000000000000002</v>
      </c>
      <c r="V4330">
        <v>1</v>
      </c>
      <c r="W4330" t="s">
        <v>1371</v>
      </c>
      <c r="X4330" t="s">
        <v>1383</v>
      </c>
    </row>
    <row r="4331" spans="1:24" x14ac:dyDescent="0.3">
      <c r="A4331">
        <v>5104</v>
      </c>
      <c r="B4331" s="15" t="s">
        <v>685</v>
      </c>
      <c r="C4331" t="str">
        <f>_xlfn.XLOOKUP($B4331, STANDARDS!$A:$A, STANDARDS!$B:$B,,0,2)</f>
        <v>Tsagaan Oloom Fm</v>
      </c>
      <c r="D4331" t="s">
        <v>1058</v>
      </c>
      <c r="E4331" t="s">
        <v>1090</v>
      </c>
      <c r="J4331" s="13">
        <v>570</v>
      </c>
      <c r="K4331" s="13">
        <v>20</v>
      </c>
      <c r="L4331" s="16"/>
      <c r="M4331" t="s">
        <v>583</v>
      </c>
      <c r="P4331" t="s">
        <v>243</v>
      </c>
      <c r="Q4331">
        <v>7.6</v>
      </c>
      <c r="V4331">
        <v>1</v>
      </c>
      <c r="W4331" t="s">
        <v>1371</v>
      </c>
      <c r="X4331" t="s">
        <v>1383</v>
      </c>
    </row>
    <row r="4332" spans="1:24" x14ac:dyDescent="0.3">
      <c r="A4332">
        <v>5105</v>
      </c>
      <c r="B4332" s="15" t="s">
        <v>685</v>
      </c>
      <c r="C4332" t="str">
        <f>_xlfn.XLOOKUP($B4332, STANDARDS!$A:$A, STANDARDS!$B:$B,,0,2)</f>
        <v>Tsagaan Oloom Fm</v>
      </c>
      <c r="D4332" t="s">
        <v>1058</v>
      </c>
      <c r="E4332" t="s">
        <v>1090</v>
      </c>
      <c r="J4332" s="13">
        <v>570</v>
      </c>
      <c r="K4332" s="13">
        <v>20</v>
      </c>
      <c r="L4332" s="16"/>
      <c r="M4332" t="s">
        <v>583</v>
      </c>
      <c r="P4332" t="s">
        <v>243</v>
      </c>
      <c r="Q4332">
        <v>6.6</v>
      </c>
      <c r="V4332">
        <v>1</v>
      </c>
      <c r="W4332" t="s">
        <v>1371</v>
      </c>
      <c r="X4332" t="s">
        <v>1383</v>
      </c>
    </row>
    <row r="4333" spans="1:24" x14ac:dyDescent="0.3">
      <c r="A4333">
        <v>5106</v>
      </c>
      <c r="B4333" s="15" t="s">
        <v>685</v>
      </c>
      <c r="C4333" t="str">
        <f>_xlfn.XLOOKUP($B4333, STANDARDS!$A:$A, STANDARDS!$B:$B,,0,2)</f>
        <v>Tsagaan Oloom Fm</v>
      </c>
      <c r="D4333" t="s">
        <v>1058</v>
      </c>
      <c r="E4333" t="s">
        <v>1090</v>
      </c>
      <c r="J4333" s="13">
        <v>570</v>
      </c>
      <c r="K4333" s="13">
        <v>20</v>
      </c>
      <c r="L4333" s="16"/>
      <c r="M4333" t="s">
        <v>583</v>
      </c>
      <c r="P4333" t="s">
        <v>243</v>
      </c>
      <c r="Q4333">
        <v>-2.1</v>
      </c>
      <c r="V4333">
        <v>1</v>
      </c>
      <c r="W4333" t="s">
        <v>1371</v>
      </c>
      <c r="X4333" t="s">
        <v>1383</v>
      </c>
    </row>
    <row r="4334" spans="1:24" x14ac:dyDescent="0.3">
      <c r="A4334">
        <v>5107</v>
      </c>
      <c r="B4334" s="15" t="s">
        <v>685</v>
      </c>
      <c r="C4334" t="str">
        <f>_xlfn.XLOOKUP($B4334, STANDARDS!$A:$A, STANDARDS!$B:$B,,0,2)</f>
        <v>Tsagaan Oloom Fm</v>
      </c>
      <c r="D4334" t="s">
        <v>1058</v>
      </c>
      <c r="E4334" t="s">
        <v>1090</v>
      </c>
      <c r="J4334" s="13">
        <v>570</v>
      </c>
      <c r="K4334" s="13">
        <v>20</v>
      </c>
      <c r="L4334" s="16"/>
      <c r="M4334" t="s">
        <v>583</v>
      </c>
      <c r="P4334" t="s">
        <v>243</v>
      </c>
      <c r="Q4334">
        <v>-4.3</v>
      </c>
      <c r="V4334">
        <v>1</v>
      </c>
      <c r="W4334" t="s">
        <v>1371</v>
      </c>
      <c r="X4334" t="s">
        <v>1383</v>
      </c>
    </row>
    <row r="4335" spans="1:24" x14ac:dyDescent="0.3">
      <c r="A4335">
        <v>5108</v>
      </c>
      <c r="B4335" s="15" t="s">
        <v>685</v>
      </c>
      <c r="C4335" t="str">
        <f>_xlfn.XLOOKUP($B4335, STANDARDS!$A:$A, STANDARDS!$B:$B,,0,2)</f>
        <v>Tsagaan Oloom Fm</v>
      </c>
      <c r="D4335" t="s">
        <v>1058</v>
      </c>
      <c r="E4335" t="s">
        <v>1091</v>
      </c>
      <c r="J4335" s="13">
        <v>570</v>
      </c>
      <c r="K4335" s="13">
        <v>20</v>
      </c>
      <c r="L4335" s="16"/>
      <c r="M4335" t="s">
        <v>1340</v>
      </c>
      <c r="P4335" t="s">
        <v>243</v>
      </c>
      <c r="Q4335">
        <v>2.9</v>
      </c>
      <c r="V4335">
        <v>1</v>
      </c>
      <c r="W4335" t="s">
        <v>1371</v>
      </c>
      <c r="X4335" t="s">
        <v>1383</v>
      </c>
    </row>
    <row r="4336" spans="1:24" x14ac:dyDescent="0.3">
      <c r="A4336">
        <v>5109</v>
      </c>
      <c r="B4336" s="15" t="s">
        <v>685</v>
      </c>
      <c r="C4336" t="str">
        <f>_xlfn.XLOOKUP($B4336, STANDARDS!$A:$A, STANDARDS!$B:$B,,0,2)</f>
        <v>Tsagaan Oloom Fm</v>
      </c>
      <c r="D4336" t="s">
        <v>1058</v>
      </c>
      <c r="E4336" t="s">
        <v>1091</v>
      </c>
      <c r="J4336" s="13">
        <v>570</v>
      </c>
      <c r="K4336" s="13">
        <v>20</v>
      </c>
      <c r="L4336" s="16"/>
      <c r="M4336" t="s">
        <v>583</v>
      </c>
      <c r="P4336" t="s">
        <v>243</v>
      </c>
      <c r="Q4336">
        <v>2.5</v>
      </c>
      <c r="V4336">
        <v>1</v>
      </c>
      <c r="W4336" t="s">
        <v>1371</v>
      </c>
      <c r="X4336" t="s">
        <v>1383</v>
      </c>
    </row>
    <row r="4337" spans="1:24" x14ac:dyDescent="0.3">
      <c r="A4337">
        <v>5110</v>
      </c>
      <c r="B4337" s="15" t="s">
        <v>685</v>
      </c>
      <c r="C4337" t="str">
        <f>_xlfn.XLOOKUP($B4337, STANDARDS!$A:$A, STANDARDS!$B:$B,,0,2)</f>
        <v>Tsagaan Oloom Fm</v>
      </c>
      <c r="D4337" t="s">
        <v>1058</v>
      </c>
      <c r="E4337" t="s">
        <v>1090</v>
      </c>
      <c r="J4337" s="13">
        <v>570</v>
      </c>
      <c r="K4337" s="13">
        <v>20</v>
      </c>
      <c r="L4337" s="16"/>
      <c r="M4337" t="s">
        <v>583</v>
      </c>
      <c r="P4337" t="s">
        <v>243</v>
      </c>
      <c r="Q4337">
        <v>8</v>
      </c>
      <c r="V4337">
        <v>1</v>
      </c>
      <c r="W4337" t="s">
        <v>1371</v>
      </c>
      <c r="X4337" t="s">
        <v>1383</v>
      </c>
    </row>
    <row r="4338" spans="1:24" x14ac:dyDescent="0.3">
      <c r="A4338">
        <v>5111</v>
      </c>
      <c r="B4338" s="15" t="s">
        <v>685</v>
      </c>
      <c r="C4338" t="str">
        <f>_xlfn.XLOOKUP($B4338, STANDARDS!$A:$A, STANDARDS!$B:$B,,0,2)</f>
        <v>Tsagaan Oloom Fm</v>
      </c>
      <c r="D4338" t="s">
        <v>1058</v>
      </c>
      <c r="E4338" t="s">
        <v>1090</v>
      </c>
      <c r="J4338" s="13">
        <v>570</v>
      </c>
      <c r="K4338" s="13">
        <v>20</v>
      </c>
      <c r="L4338" s="16"/>
      <c r="M4338" t="s">
        <v>583</v>
      </c>
      <c r="P4338" t="s">
        <v>243</v>
      </c>
      <c r="Q4338">
        <v>3.6</v>
      </c>
      <c r="V4338">
        <v>1</v>
      </c>
      <c r="W4338" t="s">
        <v>1371</v>
      </c>
      <c r="X4338" t="s">
        <v>1383</v>
      </c>
    </row>
    <row r="4339" spans="1:24" x14ac:dyDescent="0.3">
      <c r="A4339">
        <v>5112</v>
      </c>
      <c r="B4339" s="15" t="s">
        <v>685</v>
      </c>
      <c r="C4339" t="str">
        <f>_xlfn.XLOOKUP($B4339, STANDARDS!$A:$A, STANDARDS!$B:$B,,0,2)</f>
        <v>Tsagaan Oloom Fm</v>
      </c>
      <c r="D4339" t="s">
        <v>1058</v>
      </c>
      <c r="E4339" t="s">
        <v>1090</v>
      </c>
      <c r="J4339" s="13">
        <v>570</v>
      </c>
      <c r="K4339" s="13">
        <v>20</v>
      </c>
      <c r="L4339" s="16"/>
      <c r="M4339" t="s">
        <v>583</v>
      </c>
      <c r="P4339" t="s">
        <v>243</v>
      </c>
      <c r="Q4339">
        <v>-3.8</v>
      </c>
      <c r="V4339">
        <v>1</v>
      </c>
      <c r="W4339" t="s">
        <v>1371</v>
      </c>
      <c r="X4339" t="s">
        <v>1383</v>
      </c>
    </row>
    <row r="4340" spans="1:24" x14ac:dyDescent="0.3">
      <c r="A4340">
        <v>5113</v>
      </c>
      <c r="B4340" s="15" t="s">
        <v>685</v>
      </c>
      <c r="C4340" t="str">
        <f>_xlfn.XLOOKUP($B4340, STANDARDS!$A:$A, STANDARDS!$B:$B,,0,2)</f>
        <v>Tsagaan Oloom Fm</v>
      </c>
      <c r="D4340" t="s">
        <v>1058</v>
      </c>
      <c r="E4340" t="s">
        <v>1090</v>
      </c>
      <c r="J4340" s="13">
        <v>570</v>
      </c>
      <c r="K4340" s="13">
        <v>20</v>
      </c>
      <c r="L4340" s="16"/>
      <c r="M4340" t="s">
        <v>583</v>
      </c>
      <c r="P4340" t="s">
        <v>243</v>
      </c>
      <c r="Q4340">
        <v>8</v>
      </c>
      <c r="V4340">
        <v>1</v>
      </c>
      <c r="W4340" t="s">
        <v>1371</v>
      </c>
      <c r="X4340" t="s">
        <v>1383</v>
      </c>
    </row>
    <row r="4341" spans="1:24" x14ac:dyDescent="0.3">
      <c r="A4341">
        <v>5114</v>
      </c>
      <c r="B4341" s="15" t="s">
        <v>685</v>
      </c>
      <c r="C4341" t="str">
        <f>_xlfn.XLOOKUP($B4341, STANDARDS!$A:$A, STANDARDS!$B:$B,,0,2)</f>
        <v>Tsagaan Oloom Fm</v>
      </c>
      <c r="D4341" t="s">
        <v>1058</v>
      </c>
      <c r="E4341" t="s">
        <v>1090</v>
      </c>
      <c r="J4341" s="13">
        <v>570</v>
      </c>
      <c r="K4341" s="13">
        <v>20</v>
      </c>
      <c r="L4341" s="16"/>
      <c r="M4341" t="s">
        <v>583</v>
      </c>
      <c r="P4341" t="s">
        <v>243</v>
      </c>
      <c r="Q4341">
        <v>0</v>
      </c>
      <c r="V4341">
        <v>1</v>
      </c>
      <c r="W4341" t="s">
        <v>1371</v>
      </c>
      <c r="X4341" t="s">
        <v>1383</v>
      </c>
    </row>
    <row r="4342" spans="1:24" x14ac:dyDescent="0.3">
      <c r="A4342">
        <v>5115</v>
      </c>
      <c r="B4342" s="15" t="s">
        <v>685</v>
      </c>
      <c r="C4342" t="str">
        <f>_xlfn.XLOOKUP($B4342, STANDARDS!$A:$A, STANDARDS!$B:$B,,0,2)</f>
        <v>Tsagaan Oloom Fm</v>
      </c>
      <c r="D4342" t="s">
        <v>1058</v>
      </c>
      <c r="E4342" t="s">
        <v>1090</v>
      </c>
      <c r="J4342" s="13">
        <v>570</v>
      </c>
      <c r="K4342" s="13">
        <v>20</v>
      </c>
      <c r="L4342" s="16"/>
      <c r="M4342" t="s">
        <v>583</v>
      </c>
      <c r="P4342" t="s">
        <v>243</v>
      </c>
      <c r="Q4342">
        <v>7.5</v>
      </c>
      <c r="V4342">
        <v>1</v>
      </c>
      <c r="W4342" t="s">
        <v>1371</v>
      </c>
      <c r="X4342" t="s">
        <v>1383</v>
      </c>
    </row>
    <row r="4343" spans="1:24" x14ac:dyDescent="0.3">
      <c r="A4343">
        <v>5116</v>
      </c>
      <c r="B4343" s="15" t="s">
        <v>685</v>
      </c>
      <c r="C4343" t="str">
        <f>_xlfn.XLOOKUP($B4343, STANDARDS!$A:$A, STANDARDS!$B:$B,,0,2)</f>
        <v>Tsagaan Oloom Fm</v>
      </c>
      <c r="D4343" t="s">
        <v>1058</v>
      </c>
      <c r="E4343" t="s">
        <v>1090</v>
      </c>
      <c r="J4343" s="13">
        <v>570</v>
      </c>
      <c r="K4343" s="13">
        <v>20</v>
      </c>
      <c r="L4343" s="16"/>
      <c r="M4343" t="s">
        <v>583</v>
      </c>
      <c r="P4343" t="s">
        <v>243</v>
      </c>
      <c r="Q4343">
        <v>3.2</v>
      </c>
      <c r="V4343">
        <v>1</v>
      </c>
      <c r="W4343" t="s">
        <v>1371</v>
      </c>
      <c r="X4343" t="s">
        <v>1383</v>
      </c>
    </row>
    <row r="4344" spans="1:24" x14ac:dyDescent="0.3">
      <c r="A4344">
        <v>5117</v>
      </c>
      <c r="B4344" s="15" t="s">
        <v>685</v>
      </c>
      <c r="C4344" t="str">
        <f>_xlfn.XLOOKUP($B4344, STANDARDS!$A:$A, STANDARDS!$B:$B,,0,2)</f>
        <v>Tsagaan Oloom Fm</v>
      </c>
      <c r="D4344" t="s">
        <v>1058</v>
      </c>
      <c r="E4344" t="s">
        <v>1091</v>
      </c>
      <c r="J4344" s="13">
        <v>570</v>
      </c>
      <c r="K4344" s="13">
        <v>20</v>
      </c>
      <c r="L4344" s="16"/>
      <c r="M4344" t="s">
        <v>583</v>
      </c>
      <c r="P4344" t="s">
        <v>243</v>
      </c>
      <c r="Q4344">
        <v>0.2</v>
      </c>
      <c r="V4344">
        <v>1</v>
      </c>
      <c r="W4344" t="s">
        <v>1371</v>
      </c>
      <c r="X4344" t="s">
        <v>1383</v>
      </c>
    </row>
    <row r="4345" spans="1:24" x14ac:dyDescent="0.3">
      <c r="A4345">
        <v>5118</v>
      </c>
      <c r="B4345" s="15" t="s">
        <v>685</v>
      </c>
      <c r="C4345" t="str">
        <f>_xlfn.XLOOKUP($B4345, STANDARDS!$A:$A, STANDARDS!$B:$B,,0,2)</f>
        <v>Tsagaan Oloom Fm</v>
      </c>
      <c r="D4345" t="s">
        <v>1058</v>
      </c>
      <c r="E4345" t="s">
        <v>1090</v>
      </c>
      <c r="J4345" s="13">
        <v>570</v>
      </c>
      <c r="K4345" s="13">
        <v>20</v>
      </c>
      <c r="L4345" s="16"/>
      <c r="M4345" t="s">
        <v>583</v>
      </c>
      <c r="P4345" t="s">
        <v>243</v>
      </c>
      <c r="Q4345">
        <v>2.2000000000000002</v>
      </c>
      <c r="V4345">
        <v>1</v>
      </c>
      <c r="W4345" t="s">
        <v>1371</v>
      </c>
      <c r="X4345" t="s">
        <v>1383</v>
      </c>
    </row>
    <row r="4346" spans="1:24" x14ac:dyDescent="0.3">
      <c r="A4346">
        <v>5119</v>
      </c>
      <c r="B4346" s="15" t="s">
        <v>685</v>
      </c>
      <c r="C4346" t="str">
        <f>_xlfn.XLOOKUP($B4346, STANDARDS!$A:$A, STANDARDS!$B:$B,,0,2)</f>
        <v>Tsagaan Oloom Fm</v>
      </c>
      <c r="D4346" t="s">
        <v>1058</v>
      </c>
      <c r="E4346" t="s">
        <v>1090</v>
      </c>
      <c r="J4346" s="13">
        <v>570</v>
      </c>
      <c r="K4346" s="13">
        <v>20</v>
      </c>
      <c r="L4346" s="16"/>
      <c r="M4346" t="s">
        <v>583</v>
      </c>
      <c r="P4346" t="s">
        <v>243</v>
      </c>
      <c r="Q4346">
        <v>2.6</v>
      </c>
      <c r="V4346">
        <v>1</v>
      </c>
      <c r="W4346" t="s">
        <v>1371</v>
      </c>
      <c r="X4346" t="s">
        <v>1383</v>
      </c>
    </row>
    <row r="4347" spans="1:24" x14ac:dyDescent="0.3">
      <c r="A4347">
        <v>5120</v>
      </c>
      <c r="B4347" s="15" t="s">
        <v>685</v>
      </c>
      <c r="C4347" t="str">
        <f>_xlfn.XLOOKUP($B4347, STANDARDS!$A:$A, STANDARDS!$B:$B,,0,2)</f>
        <v>Tsagaan Oloom Fm</v>
      </c>
      <c r="D4347" t="s">
        <v>1058</v>
      </c>
      <c r="E4347" t="s">
        <v>1090</v>
      </c>
      <c r="J4347" s="13">
        <v>570</v>
      </c>
      <c r="K4347" s="13">
        <v>20</v>
      </c>
      <c r="L4347" s="16"/>
      <c r="M4347" t="s">
        <v>583</v>
      </c>
      <c r="P4347" t="s">
        <v>243</v>
      </c>
      <c r="Q4347">
        <v>-0.3</v>
      </c>
      <c r="V4347">
        <v>1</v>
      </c>
      <c r="W4347" t="s">
        <v>1371</v>
      </c>
      <c r="X4347" t="s">
        <v>1383</v>
      </c>
    </row>
    <row r="4348" spans="1:24" x14ac:dyDescent="0.3">
      <c r="A4348">
        <v>5121</v>
      </c>
      <c r="B4348" s="15" t="s">
        <v>685</v>
      </c>
      <c r="C4348" t="str">
        <f>_xlfn.XLOOKUP($B4348, STANDARDS!$A:$A, STANDARDS!$B:$B,,0,2)</f>
        <v>Tsagaan Oloom Fm</v>
      </c>
      <c r="D4348" t="s">
        <v>1058</v>
      </c>
      <c r="E4348" t="s">
        <v>1091</v>
      </c>
      <c r="J4348" s="13">
        <v>570</v>
      </c>
      <c r="K4348" s="13">
        <v>20</v>
      </c>
      <c r="L4348" s="16"/>
      <c r="M4348" t="s">
        <v>583</v>
      </c>
      <c r="P4348" t="s">
        <v>243</v>
      </c>
      <c r="Q4348">
        <v>4.5999999999999996</v>
      </c>
      <c r="V4348">
        <v>1</v>
      </c>
      <c r="W4348" t="s">
        <v>1371</v>
      </c>
      <c r="X4348" t="s">
        <v>1383</v>
      </c>
    </row>
    <row r="4349" spans="1:24" x14ac:dyDescent="0.3">
      <c r="A4349">
        <v>5122</v>
      </c>
      <c r="B4349" s="15" t="s">
        <v>685</v>
      </c>
      <c r="C4349" t="str">
        <f>_xlfn.XLOOKUP($B4349, STANDARDS!$A:$A, STANDARDS!$B:$B,,0,2)</f>
        <v>Tsagaan Oloom Fm</v>
      </c>
      <c r="D4349" t="s">
        <v>1058</v>
      </c>
      <c r="E4349" t="s">
        <v>1090</v>
      </c>
      <c r="J4349" s="13">
        <v>570</v>
      </c>
      <c r="K4349" s="13">
        <v>20</v>
      </c>
      <c r="L4349" s="16"/>
      <c r="M4349" t="s">
        <v>583</v>
      </c>
      <c r="P4349" t="s">
        <v>243</v>
      </c>
      <c r="Q4349">
        <v>6.5</v>
      </c>
      <c r="V4349">
        <v>1</v>
      </c>
      <c r="W4349" t="s">
        <v>1371</v>
      </c>
      <c r="X4349" t="s">
        <v>1383</v>
      </c>
    </row>
    <row r="4350" spans="1:24" x14ac:dyDescent="0.3">
      <c r="A4350">
        <v>5123</v>
      </c>
      <c r="B4350" s="15" t="s">
        <v>685</v>
      </c>
      <c r="C4350" t="str">
        <f>_xlfn.XLOOKUP($B4350, STANDARDS!$A:$A, STANDARDS!$B:$B,,0,2)</f>
        <v>Tsagaan Oloom Fm</v>
      </c>
      <c r="D4350" t="s">
        <v>1058</v>
      </c>
      <c r="E4350" t="s">
        <v>1091</v>
      </c>
      <c r="J4350" s="13">
        <v>570</v>
      </c>
      <c r="K4350" s="13">
        <v>20</v>
      </c>
      <c r="L4350" s="16"/>
      <c r="M4350" t="s">
        <v>583</v>
      </c>
      <c r="P4350" t="s">
        <v>243</v>
      </c>
      <c r="Q4350">
        <v>0</v>
      </c>
      <c r="V4350">
        <v>1</v>
      </c>
      <c r="W4350" t="s">
        <v>1371</v>
      </c>
      <c r="X4350" t="s">
        <v>1383</v>
      </c>
    </row>
    <row r="4351" spans="1:24" x14ac:dyDescent="0.3">
      <c r="A4351">
        <v>5124</v>
      </c>
      <c r="B4351" s="15" t="s">
        <v>685</v>
      </c>
      <c r="C4351" t="str">
        <f>_xlfn.XLOOKUP($B4351, STANDARDS!$A:$A, STANDARDS!$B:$B,,0,2)</f>
        <v>Tsagaan Oloom Fm</v>
      </c>
      <c r="D4351" t="s">
        <v>1058</v>
      </c>
      <c r="E4351" t="s">
        <v>1090</v>
      </c>
      <c r="J4351" s="13">
        <v>570</v>
      </c>
      <c r="K4351" s="13">
        <v>20</v>
      </c>
      <c r="L4351" s="16"/>
      <c r="M4351" t="s">
        <v>583</v>
      </c>
      <c r="P4351" t="s">
        <v>243</v>
      </c>
      <c r="Q4351">
        <v>8</v>
      </c>
      <c r="V4351">
        <v>1</v>
      </c>
      <c r="W4351" t="s">
        <v>1371</v>
      </c>
      <c r="X4351" t="s">
        <v>1383</v>
      </c>
    </row>
    <row r="4352" spans="1:24" x14ac:dyDescent="0.3">
      <c r="A4352">
        <v>5125</v>
      </c>
      <c r="B4352" s="15" t="s">
        <v>685</v>
      </c>
      <c r="C4352" t="str">
        <f>_xlfn.XLOOKUP($B4352, STANDARDS!$A:$A, STANDARDS!$B:$B,,0,2)</f>
        <v>Tsagaan Oloom Fm</v>
      </c>
      <c r="D4352" t="s">
        <v>1058</v>
      </c>
      <c r="E4352" t="s">
        <v>1091</v>
      </c>
      <c r="J4352" s="13">
        <v>570</v>
      </c>
      <c r="K4352" s="13">
        <v>20</v>
      </c>
      <c r="L4352" s="16"/>
      <c r="M4352" t="s">
        <v>583</v>
      </c>
      <c r="P4352" t="s">
        <v>243</v>
      </c>
      <c r="Q4352">
        <v>3.9</v>
      </c>
      <c r="V4352">
        <v>1</v>
      </c>
      <c r="W4352" t="s">
        <v>1371</v>
      </c>
      <c r="X4352" t="s">
        <v>1383</v>
      </c>
    </row>
    <row r="4353" spans="1:24" x14ac:dyDescent="0.3">
      <c r="A4353">
        <v>5126</v>
      </c>
      <c r="B4353" s="15" t="s">
        <v>685</v>
      </c>
      <c r="C4353" t="str">
        <f>_xlfn.XLOOKUP($B4353, STANDARDS!$A:$A, STANDARDS!$B:$B,,0,2)</f>
        <v>Tsagaan Oloom Fm</v>
      </c>
      <c r="D4353" t="s">
        <v>1058</v>
      </c>
      <c r="E4353" t="s">
        <v>1091</v>
      </c>
      <c r="J4353" s="13">
        <v>570</v>
      </c>
      <c r="K4353" s="13">
        <v>20</v>
      </c>
      <c r="L4353" s="16"/>
      <c r="M4353" t="s">
        <v>583</v>
      </c>
      <c r="P4353" t="s">
        <v>243</v>
      </c>
      <c r="Q4353">
        <v>1</v>
      </c>
      <c r="V4353">
        <v>1</v>
      </c>
      <c r="W4353" t="s">
        <v>1371</v>
      </c>
      <c r="X4353" t="s">
        <v>1383</v>
      </c>
    </row>
    <row r="4354" spans="1:24" x14ac:dyDescent="0.3">
      <c r="A4354">
        <v>5127</v>
      </c>
      <c r="B4354" s="15" t="s">
        <v>685</v>
      </c>
      <c r="C4354" t="str">
        <f>_xlfn.XLOOKUP($B4354, STANDARDS!$A:$A, STANDARDS!$B:$B,,0,2)</f>
        <v>Tsagaan Oloom Fm</v>
      </c>
      <c r="D4354" t="s">
        <v>1058</v>
      </c>
      <c r="E4354" t="s">
        <v>1091</v>
      </c>
      <c r="J4354" s="13">
        <v>570</v>
      </c>
      <c r="K4354" s="13">
        <v>20</v>
      </c>
      <c r="L4354" s="16"/>
      <c r="M4354" t="s">
        <v>583</v>
      </c>
      <c r="P4354" t="s">
        <v>243</v>
      </c>
      <c r="Q4354">
        <v>3.5</v>
      </c>
      <c r="V4354">
        <v>1</v>
      </c>
      <c r="W4354" t="s">
        <v>1371</v>
      </c>
      <c r="X4354" t="s">
        <v>1383</v>
      </c>
    </row>
    <row r="4355" spans="1:24" x14ac:dyDescent="0.3">
      <c r="A4355">
        <v>5128</v>
      </c>
      <c r="B4355" s="15" t="s">
        <v>685</v>
      </c>
      <c r="C4355" t="str">
        <f>_xlfn.XLOOKUP($B4355, STANDARDS!$A:$A, STANDARDS!$B:$B,,0,2)</f>
        <v>Tsagaan Oloom Fm</v>
      </c>
      <c r="D4355" t="s">
        <v>1058</v>
      </c>
      <c r="E4355" t="s">
        <v>1091</v>
      </c>
      <c r="J4355" s="13">
        <v>570</v>
      </c>
      <c r="K4355" s="13">
        <v>20</v>
      </c>
      <c r="L4355" s="16"/>
      <c r="M4355" t="s">
        <v>583</v>
      </c>
      <c r="P4355" t="s">
        <v>243</v>
      </c>
      <c r="Q4355">
        <v>2.2000000000000002</v>
      </c>
      <c r="V4355">
        <v>1</v>
      </c>
      <c r="W4355" t="s">
        <v>1371</v>
      </c>
      <c r="X4355" t="s">
        <v>1383</v>
      </c>
    </row>
    <row r="4356" spans="1:24" x14ac:dyDescent="0.3">
      <c r="A4356">
        <v>5129</v>
      </c>
      <c r="B4356" s="15" t="s">
        <v>685</v>
      </c>
      <c r="C4356" t="str">
        <f>_xlfn.XLOOKUP($B4356, STANDARDS!$A:$A, STANDARDS!$B:$B,,0,2)</f>
        <v>Tsagaan Oloom Fm</v>
      </c>
      <c r="D4356" t="s">
        <v>1058</v>
      </c>
      <c r="E4356" t="s">
        <v>1090</v>
      </c>
      <c r="J4356" s="13">
        <v>570</v>
      </c>
      <c r="K4356" s="13">
        <v>20</v>
      </c>
      <c r="L4356" s="16"/>
      <c r="M4356" t="s">
        <v>583</v>
      </c>
      <c r="P4356" t="s">
        <v>243</v>
      </c>
      <c r="Q4356">
        <v>4.9000000000000004</v>
      </c>
      <c r="V4356">
        <v>1</v>
      </c>
      <c r="W4356" t="s">
        <v>1371</v>
      </c>
      <c r="X4356" t="s">
        <v>1383</v>
      </c>
    </row>
    <row r="4357" spans="1:24" x14ac:dyDescent="0.3">
      <c r="A4357">
        <v>5130</v>
      </c>
      <c r="B4357" s="15" t="s">
        <v>685</v>
      </c>
      <c r="C4357" t="str">
        <f>_xlfn.XLOOKUP($B4357, STANDARDS!$A:$A, STANDARDS!$B:$B,,0,2)</f>
        <v>Tsagaan Oloom Fm</v>
      </c>
      <c r="D4357" t="s">
        <v>1058</v>
      </c>
      <c r="E4357" t="s">
        <v>1091</v>
      </c>
      <c r="J4357" s="13">
        <v>570</v>
      </c>
      <c r="K4357" s="13">
        <v>20</v>
      </c>
      <c r="L4357" s="16"/>
      <c r="M4357" t="s">
        <v>583</v>
      </c>
      <c r="P4357" t="s">
        <v>243</v>
      </c>
      <c r="Q4357">
        <v>5.5</v>
      </c>
      <c r="V4357">
        <v>1</v>
      </c>
      <c r="W4357" t="s">
        <v>1371</v>
      </c>
      <c r="X4357" t="s">
        <v>1383</v>
      </c>
    </row>
    <row r="4358" spans="1:24" x14ac:dyDescent="0.3">
      <c r="A4358">
        <v>5131</v>
      </c>
      <c r="B4358" s="15" t="s">
        <v>685</v>
      </c>
      <c r="C4358" t="str">
        <f>_xlfn.XLOOKUP($B4358, STANDARDS!$A:$A, STANDARDS!$B:$B,,0,2)</f>
        <v>Tsagaan Oloom Fm</v>
      </c>
      <c r="D4358" t="s">
        <v>1058</v>
      </c>
      <c r="E4358" t="s">
        <v>1091</v>
      </c>
      <c r="J4358" s="13">
        <v>570</v>
      </c>
      <c r="K4358" s="13">
        <v>20</v>
      </c>
      <c r="L4358" s="16"/>
      <c r="M4358" t="s">
        <v>583</v>
      </c>
      <c r="P4358" t="s">
        <v>243</v>
      </c>
      <c r="Q4358">
        <v>-0.5</v>
      </c>
      <c r="V4358">
        <v>1</v>
      </c>
      <c r="W4358" t="s">
        <v>1371</v>
      </c>
      <c r="X4358" t="s">
        <v>1383</v>
      </c>
    </row>
    <row r="4359" spans="1:24" x14ac:dyDescent="0.3">
      <c r="A4359">
        <v>5132</v>
      </c>
      <c r="B4359" s="15" t="s">
        <v>685</v>
      </c>
      <c r="C4359" t="str">
        <f>_xlfn.XLOOKUP($B4359, STANDARDS!$A:$A, STANDARDS!$B:$B,,0,2)</f>
        <v>Tsagaan Oloom Fm</v>
      </c>
      <c r="D4359" t="s">
        <v>1058</v>
      </c>
      <c r="E4359" t="s">
        <v>1090</v>
      </c>
      <c r="J4359" s="13">
        <v>570</v>
      </c>
      <c r="K4359" s="13">
        <v>20</v>
      </c>
      <c r="L4359" s="16"/>
      <c r="M4359" t="s">
        <v>583</v>
      </c>
      <c r="P4359" t="s">
        <v>243</v>
      </c>
      <c r="Q4359">
        <v>-0.3</v>
      </c>
      <c r="V4359">
        <v>1</v>
      </c>
      <c r="W4359" t="s">
        <v>1371</v>
      </c>
      <c r="X4359" t="s">
        <v>1383</v>
      </c>
    </row>
    <row r="4360" spans="1:24" x14ac:dyDescent="0.3">
      <c r="A4360">
        <v>5133</v>
      </c>
      <c r="B4360" s="15" t="s">
        <v>685</v>
      </c>
      <c r="C4360" t="str">
        <f>_xlfn.XLOOKUP($B4360, STANDARDS!$A:$A, STANDARDS!$B:$B,,0,2)</f>
        <v>Tsagaan Oloom Fm</v>
      </c>
      <c r="D4360" t="s">
        <v>1058</v>
      </c>
      <c r="E4360" t="s">
        <v>1090</v>
      </c>
      <c r="J4360" s="13">
        <v>570</v>
      </c>
      <c r="K4360" s="13">
        <v>20</v>
      </c>
      <c r="L4360" s="16"/>
      <c r="M4360" t="s">
        <v>583</v>
      </c>
      <c r="P4360" t="s">
        <v>243</v>
      </c>
      <c r="Q4360">
        <v>-0.1</v>
      </c>
      <c r="V4360">
        <v>1</v>
      </c>
      <c r="W4360" t="s">
        <v>1371</v>
      </c>
      <c r="X4360" t="s">
        <v>1383</v>
      </c>
    </row>
    <row r="4361" spans="1:24" x14ac:dyDescent="0.3">
      <c r="A4361">
        <v>5134</v>
      </c>
      <c r="B4361" s="15" t="s">
        <v>685</v>
      </c>
      <c r="C4361" t="str">
        <f>_xlfn.XLOOKUP($B4361, STANDARDS!$A:$A, STANDARDS!$B:$B,,0,2)</f>
        <v>Tsagaan Oloom Fm</v>
      </c>
      <c r="D4361" t="s">
        <v>1058</v>
      </c>
      <c r="E4361" t="s">
        <v>1091</v>
      </c>
      <c r="J4361" s="13">
        <v>570</v>
      </c>
      <c r="K4361" s="13">
        <v>20</v>
      </c>
      <c r="L4361" s="16"/>
      <c r="M4361" t="s">
        <v>583</v>
      </c>
      <c r="P4361" t="s">
        <v>243</v>
      </c>
      <c r="Q4361">
        <v>4.2</v>
      </c>
      <c r="V4361">
        <v>1</v>
      </c>
      <c r="W4361" t="s">
        <v>1371</v>
      </c>
      <c r="X4361" t="s">
        <v>1383</v>
      </c>
    </row>
    <row r="4362" spans="1:24" x14ac:dyDescent="0.3">
      <c r="A4362">
        <v>5135</v>
      </c>
      <c r="B4362" s="15" t="s">
        <v>685</v>
      </c>
      <c r="C4362" t="str">
        <f>_xlfn.XLOOKUP($B4362, STANDARDS!$A:$A, STANDARDS!$B:$B,,0,2)</f>
        <v>Tsagaan Oloom Fm</v>
      </c>
      <c r="D4362" t="s">
        <v>1058</v>
      </c>
      <c r="E4362" t="s">
        <v>1090</v>
      </c>
      <c r="J4362" s="13">
        <v>570</v>
      </c>
      <c r="K4362" s="13">
        <v>20</v>
      </c>
      <c r="L4362" s="16"/>
      <c r="M4362" t="s">
        <v>583</v>
      </c>
      <c r="P4362" t="s">
        <v>243</v>
      </c>
      <c r="Q4362">
        <v>3.3</v>
      </c>
      <c r="V4362">
        <v>1</v>
      </c>
      <c r="W4362" t="s">
        <v>1371</v>
      </c>
      <c r="X4362" t="s">
        <v>1383</v>
      </c>
    </row>
    <row r="4363" spans="1:24" x14ac:dyDescent="0.3">
      <c r="A4363">
        <v>5136</v>
      </c>
      <c r="B4363" s="15" t="s">
        <v>685</v>
      </c>
      <c r="C4363" t="str">
        <f>_xlfn.XLOOKUP($B4363, STANDARDS!$A:$A, STANDARDS!$B:$B,,0,2)</f>
        <v>Tsagaan Oloom Fm</v>
      </c>
      <c r="D4363" t="s">
        <v>1058</v>
      </c>
      <c r="E4363" t="s">
        <v>1091</v>
      </c>
      <c r="J4363" s="13">
        <v>570</v>
      </c>
      <c r="K4363" s="13">
        <v>20</v>
      </c>
      <c r="L4363" s="16"/>
      <c r="M4363" t="s">
        <v>583</v>
      </c>
      <c r="P4363" t="s">
        <v>243</v>
      </c>
      <c r="Q4363">
        <v>3.5</v>
      </c>
      <c r="V4363">
        <v>1</v>
      </c>
      <c r="W4363" t="s">
        <v>1371</v>
      </c>
      <c r="X4363" t="s">
        <v>1383</v>
      </c>
    </row>
    <row r="4364" spans="1:24" x14ac:dyDescent="0.3">
      <c r="A4364">
        <v>5137</v>
      </c>
      <c r="B4364" s="15" t="s">
        <v>685</v>
      </c>
      <c r="C4364" t="str">
        <f>_xlfn.XLOOKUP($B4364, STANDARDS!$A:$A, STANDARDS!$B:$B,,0,2)</f>
        <v>Tsagaan Oloom Fm</v>
      </c>
      <c r="D4364" t="s">
        <v>1058</v>
      </c>
      <c r="E4364" t="s">
        <v>1090</v>
      </c>
      <c r="J4364" s="13">
        <v>570</v>
      </c>
      <c r="K4364" s="13">
        <v>20</v>
      </c>
      <c r="L4364" s="16"/>
      <c r="M4364" t="s">
        <v>583</v>
      </c>
      <c r="P4364" t="s">
        <v>243</v>
      </c>
      <c r="Q4364">
        <v>0</v>
      </c>
      <c r="V4364">
        <v>1</v>
      </c>
      <c r="W4364" t="s">
        <v>1371</v>
      </c>
      <c r="X4364" t="s">
        <v>1383</v>
      </c>
    </row>
    <row r="4365" spans="1:24" x14ac:dyDescent="0.3">
      <c r="A4365">
        <v>5138</v>
      </c>
      <c r="B4365" s="15" t="s">
        <v>685</v>
      </c>
      <c r="C4365" t="str">
        <f>_xlfn.XLOOKUP($B4365, STANDARDS!$A:$A, STANDARDS!$B:$B,,0,2)</f>
        <v>Tsagaan Oloom Fm</v>
      </c>
      <c r="D4365" t="s">
        <v>1058</v>
      </c>
      <c r="E4365" t="s">
        <v>1091</v>
      </c>
      <c r="J4365" s="13">
        <v>570</v>
      </c>
      <c r="K4365" s="13">
        <v>20</v>
      </c>
      <c r="L4365" s="16"/>
      <c r="M4365" t="s">
        <v>583</v>
      </c>
      <c r="P4365" t="s">
        <v>243</v>
      </c>
      <c r="Q4365">
        <v>3.5</v>
      </c>
      <c r="V4365">
        <v>1</v>
      </c>
      <c r="W4365" t="s">
        <v>1371</v>
      </c>
      <c r="X4365" t="s">
        <v>1383</v>
      </c>
    </row>
    <row r="4366" spans="1:24" x14ac:dyDescent="0.3">
      <c r="A4366">
        <v>5139</v>
      </c>
      <c r="B4366" s="15" t="s">
        <v>685</v>
      </c>
      <c r="C4366" t="str">
        <f>_xlfn.XLOOKUP($B4366, STANDARDS!$A:$A, STANDARDS!$B:$B,,0,2)</f>
        <v>Tsagaan Oloom Fm</v>
      </c>
      <c r="D4366" t="s">
        <v>1058</v>
      </c>
      <c r="E4366" t="s">
        <v>1091</v>
      </c>
      <c r="J4366" s="13">
        <v>570</v>
      </c>
      <c r="K4366" s="13">
        <v>20</v>
      </c>
      <c r="L4366" s="16"/>
      <c r="M4366" t="s">
        <v>583</v>
      </c>
      <c r="P4366" t="s">
        <v>243</v>
      </c>
      <c r="Q4366">
        <v>3.5</v>
      </c>
      <c r="V4366">
        <v>1</v>
      </c>
      <c r="W4366" t="s">
        <v>1371</v>
      </c>
      <c r="X4366" t="s">
        <v>1383</v>
      </c>
    </row>
    <row r="4367" spans="1:24" x14ac:dyDescent="0.3">
      <c r="A4367">
        <v>5140</v>
      </c>
      <c r="B4367" s="15" t="s">
        <v>685</v>
      </c>
      <c r="C4367" t="str">
        <f>_xlfn.XLOOKUP($B4367, STANDARDS!$A:$A, STANDARDS!$B:$B,,0,2)</f>
        <v>Tsagaan Oloom Fm</v>
      </c>
      <c r="D4367" t="s">
        <v>1058</v>
      </c>
      <c r="E4367" t="s">
        <v>1091</v>
      </c>
      <c r="J4367" s="13">
        <v>570</v>
      </c>
      <c r="K4367" s="13">
        <v>20</v>
      </c>
      <c r="L4367" s="16"/>
      <c r="M4367" t="s">
        <v>583</v>
      </c>
      <c r="P4367" t="s">
        <v>243</v>
      </c>
      <c r="Q4367">
        <v>3.1</v>
      </c>
      <c r="V4367">
        <v>1</v>
      </c>
      <c r="W4367" t="s">
        <v>1371</v>
      </c>
      <c r="X4367" t="s">
        <v>1383</v>
      </c>
    </row>
    <row r="4368" spans="1:24" x14ac:dyDescent="0.3">
      <c r="A4368">
        <v>5141</v>
      </c>
      <c r="B4368" s="15" t="s">
        <v>685</v>
      </c>
      <c r="C4368" t="str">
        <f>_xlfn.XLOOKUP($B4368, STANDARDS!$A:$A, STANDARDS!$B:$B,,0,2)</f>
        <v>Tsagaan Oloom Fm</v>
      </c>
      <c r="D4368" t="s">
        <v>1058</v>
      </c>
      <c r="E4368" t="s">
        <v>1090</v>
      </c>
      <c r="J4368" s="13">
        <v>570</v>
      </c>
      <c r="K4368" s="13">
        <v>20</v>
      </c>
      <c r="L4368" s="16"/>
      <c r="M4368" t="s">
        <v>583</v>
      </c>
      <c r="P4368" t="s">
        <v>243</v>
      </c>
      <c r="Q4368">
        <v>3.5</v>
      </c>
      <c r="V4368">
        <v>1</v>
      </c>
      <c r="W4368" t="s">
        <v>1371</v>
      </c>
      <c r="X4368" t="s">
        <v>1383</v>
      </c>
    </row>
    <row r="4369" spans="1:24" x14ac:dyDescent="0.3">
      <c r="A4369">
        <v>5142</v>
      </c>
      <c r="B4369" s="15" t="s">
        <v>685</v>
      </c>
      <c r="C4369" t="str">
        <f>_xlfn.XLOOKUP($B4369, STANDARDS!$A:$A, STANDARDS!$B:$B,,0,2)</f>
        <v>Tsagaan Oloom Fm</v>
      </c>
      <c r="D4369" t="s">
        <v>1058</v>
      </c>
      <c r="E4369" t="s">
        <v>1091</v>
      </c>
      <c r="J4369" s="13">
        <v>570</v>
      </c>
      <c r="K4369" s="13">
        <v>20</v>
      </c>
      <c r="L4369" s="16"/>
      <c r="M4369" t="s">
        <v>583</v>
      </c>
      <c r="P4369" t="s">
        <v>243</v>
      </c>
      <c r="Q4369">
        <v>2</v>
      </c>
      <c r="V4369">
        <v>1</v>
      </c>
      <c r="W4369" t="s">
        <v>1371</v>
      </c>
      <c r="X4369" t="s">
        <v>1383</v>
      </c>
    </row>
    <row r="4370" spans="1:24" x14ac:dyDescent="0.3">
      <c r="A4370">
        <v>5143</v>
      </c>
      <c r="B4370" s="15" t="s">
        <v>685</v>
      </c>
      <c r="C4370" t="str">
        <f>_xlfn.XLOOKUP($B4370, STANDARDS!$A:$A, STANDARDS!$B:$B,,0,2)</f>
        <v>Tsagaan Oloom Fm</v>
      </c>
      <c r="D4370" t="s">
        <v>1058</v>
      </c>
      <c r="E4370" t="s">
        <v>1090</v>
      </c>
      <c r="J4370" s="13">
        <v>570</v>
      </c>
      <c r="K4370" s="13">
        <v>20</v>
      </c>
      <c r="L4370" s="16"/>
      <c r="M4370" t="s">
        <v>583</v>
      </c>
      <c r="P4370" t="s">
        <v>243</v>
      </c>
      <c r="Q4370">
        <v>1.8</v>
      </c>
      <c r="V4370">
        <v>1</v>
      </c>
      <c r="W4370" t="s">
        <v>1371</v>
      </c>
      <c r="X4370" t="s">
        <v>1383</v>
      </c>
    </row>
    <row r="4371" spans="1:24" x14ac:dyDescent="0.3">
      <c r="A4371">
        <v>5144</v>
      </c>
      <c r="B4371" s="15" t="s">
        <v>685</v>
      </c>
      <c r="C4371" t="str">
        <f>_xlfn.XLOOKUP($B4371, STANDARDS!$A:$A, STANDARDS!$B:$B,,0,2)</f>
        <v>Tsagaan Oloom Fm</v>
      </c>
      <c r="D4371" t="s">
        <v>1058</v>
      </c>
      <c r="E4371" t="s">
        <v>1090</v>
      </c>
      <c r="J4371" s="13">
        <v>570</v>
      </c>
      <c r="K4371" s="13">
        <v>20</v>
      </c>
      <c r="L4371" s="16"/>
      <c r="M4371" t="s">
        <v>583</v>
      </c>
      <c r="P4371" t="s">
        <v>243</v>
      </c>
      <c r="Q4371">
        <v>2.4</v>
      </c>
      <c r="V4371">
        <v>1</v>
      </c>
      <c r="W4371" t="s">
        <v>1371</v>
      </c>
      <c r="X4371" t="s">
        <v>1383</v>
      </c>
    </row>
    <row r="4372" spans="1:24" x14ac:dyDescent="0.3">
      <c r="A4372">
        <v>5145</v>
      </c>
      <c r="B4372" s="15" t="s">
        <v>685</v>
      </c>
      <c r="C4372" t="str">
        <f>_xlfn.XLOOKUP($B4372, STANDARDS!$A:$A, STANDARDS!$B:$B,,0,2)</f>
        <v>Tsagaan Oloom Fm</v>
      </c>
      <c r="D4372" t="s">
        <v>1058</v>
      </c>
      <c r="E4372" t="s">
        <v>1091</v>
      </c>
      <c r="J4372" s="13">
        <v>570</v>
      </c>
      <c r="K4372" s="13">
        <v>20</v>
      </c>
      <c r="L4372" s="16"/>
      <c r="M4372" t="s">
        <v>583</v>
      </c>
      <c r="P4372" t="s">
        <v>243</v>
      </c>
      <c r="Q4372">
        <v>2.6</v>
      </c>
      <c r="V4372">
        <v>1</v>
      </c>
      <c r="W4372" t="s">
        <v>1371</v>
      </c>
      <c r="X4372" t="s">
        <v>1383</v>
      </c>
    </row>
    <row r="4373" spans="1:24" x14ac:dyDescent="0.3">
      <c r="A4373">
        <v>5146</v>
      </c>
      <c r="B4373" s="15" t="s">
        <v>685</v>
      </c>
      <c r="C4373" t="str">
        <f>_xlfn.XLOOKUP($B4373, STANDARDS!$A:$A, STANDARDS!$B:$B,,0,2)</f>
        <v>Tsagaan Oloom Fm</v>
      </c>
      <c r="D4373" t="s">
        <v>1058</v>
      </c>
      <c r="E4373" t="s">
        <v>1091</v>
      </c>
      <c r="J4373" s="13">
        <v>570</v>
      </c>
      <c r="K4373" s="13">
        <v>20</v>
      </c>
      <c r="L4373" s="16"/>
      <c r="M4373" t="s">
        <v>583</v>
      </c>
      <c r="P4373" t="s">
        <v>243</v>
      </c>
      <c r="Q4373">
        <v>5.8</v>
      </c>
      <c r="V4373">
        <v>1</v>
      </c>
      <c r="W4373" t="s">
        <v>1371</v>
      </c>
      <c r="X4373" t="s">
        <v>1383</v>
      </c>
    </row>
    <row r="4374" spans="1:24" x14ac:dyDescent="0.3">
      <c r="A4374">
        <v>5147</v>
      </c>
      <c r="B4374" s="15" t="s">
        <v>685</v>
      </c>
      <c r="C4374" t="str">
        <f>_xlfn.XLOOKUP($B4374, STANDARDS!$A:$A, STANDARDS!$B:$B,,0,2)</f>
        <v>Tsagaan Oloom Fm</v>
      </c>
      <c r="D4374" t="s">
        <v>1058</v>
      </c>
      <c r="E4374" t="s">
        <v>1091</v>
      </c>
      <c r="J4374" s="13">
        <v>570</v>
      </c>
      <c r="K4374" s="13">
        <v>20</v>
      </c>
      <c r="L4374" s="16"/>
      <c r="M4374" t="s">
        <v>583</v>
      </c>
      <c r="P4374" t="s">
        <v>243</v>
      </c>
      <c r="Q4374">
        <v>2</v>
      </c>
      <c r="V4374">
        <v>1</v>
      </c>
      <c r="W4374" t="s">
        <v>1371</v>
      </c>
      <c r="X4374" t="s">
        <v>1383</v>
      </c>
    </row>
    <row r="4375" spans="1:24" x14ac:dyDescent="0.3">
      <c r="A4375">
        <v>5148</v>
      </c>
      <c r="B4375" s="15" t="s">
        <v>685</v>
      </c>
      <c r="C4375" t="str">
        <f>_xlfn.XLOOKUP($B4375, STANDARDS!$A:$A, STANDARDS!$B:$B,,0,2)</f>
        <v>Tsagaan Oloom Fm</v>
      </c>
      <c r="D4375" t="s">
        <v>1058</v>
      </c>
      <c r="E4375" t="s">
        <v>1090</v>
      </c>
      <c r="J4375" s="13">
        <v>570</v>
      </c>
      <c r="K4375" s="13">
        <v>20</v>
      </c>
      <c r="L4375" s="16"/>
      <c r="M4375" t="s">
        <v>583</v>
      </c>
      <c r="P4375" t="s">
        <v>243</v>
      </c>
      <c r="Q4375">
        <v>4.3</v>
      </c>
      <c r="V4375">
        <v>1</v>
      </c>
      <c r="W4375" t="s">
        <v>1371</v>
      </c>
      <c r="X4375" t="s">
        <v>1383</v>
      </c>
    </row>
    <row r="4376" spans="1:24" x14ac:dyDescent="0.3">
      <c r="A4376">
        <v>5149</v>
      </c>
      <c r="B4376" s="15" t="s">
        <v>685</v>
      </c>
      <c r="C4376" t="str">
        <f>_xlfn.XLOOKUP($B4376, STANDARDS!$A:$A, STANDARDS!$B:$B,,0,2)</f>
        <v>Tsagaan Oloom Fm</v>
      </c>
      <c r="D4376" t="s">
        <v>1058</v>
      </c>
      <c r="E4376" t="s">
        <v>1090</v>
      </c>
      <c r="J4376" s="13">
        <v>570</v>
      </c>
      <c r="K4376" s="13">
        <v>20</v>
      </c>
      <c r="L4376" s="16"/>
      <c r="M4376" t="s">
        <v>583</v>
      </c>
      <c r="P4376" t="s">
        <v>243</v>
      </c>
      <c r="Q4376">
        <v>2.2000000000000002</v>
      </c>
      <c r="V4376">
        <v>1</v>
      </c>
      <c r="W4376" t="s">
        <v>1371</v>
      </c>
      <c r="X4376" t="s">
        <v>1383</v>
      </c>
    </row>
    <row r="4377" spans="1:24" x14ac:dyDescent="0.3">
      <c r="A4377">
        <v>5150</v>
      </c>
      <c r="B4377" s="15" t="s">
        <v>685</v>
      </c>
      <c r="C4377" t="str">
        <f>_xlfn.XLOOKUP($B4377, STANDARDS!$A:$A, STANDARDS!$B:$B,,0,2)</f>
        <v>Tsagaan Oloom Fm</v>
      </c>
      <c r="D4377" t="s">
        <v>1058</v>
      </c>
      <c r="E4377" t="s">
        <v>1091</v>
      </c>
      <c r="J4377" s="13">
        <v>570</v>
      </c>
      <c r="K4377" s="13">
        <v>20</v>
      </c>
      <c r="L4377" s="16"/>
      <c r="M4377" t="s">
        <v>583</v>
      </c>
      <c r="P4377" t="s">
        <v>243</v>
      </c>
      <c r="Q4377">
        <v>2.5</v>
      </c>
      <c r="V4377">
        <v>1</v>
      </c>
      <c r="W4377" t="s">
        <v>1371</v>
      </c>
      <c r="X4377" t="s">
        <v>1383</v>
      </c>
    </row>
    <row r="4378" spans="1:24" x14ac:dyDescent="0.3">
      <c r="A4378">
        <v>5151</v>
      </c>
      <c r="B4378" s="15" t="s">
        <v>685</v>
      </c>
      <c r="C4378" t="str">
        <f>_xlfn.XLOOKUP($B4378, STANDARDS!$A:$A, STANDARDS!$B:$B,,0,2)</f>
        <v>Tsagaan Oloom Fm</v>
      </c>
      <c r="D4378" t="s">
        <v>1058</v>
      </c>
      <c r="E4378" t="s">
        <v>1091</v>
      </c>
      <c r="J4378" s="13">
        <v>570</v>
      </c>
      <c r="K4378" s="13">
        <v>20</v>
      </c>
      <c r="L4378" s="16"/>
      <c r="M4378" t="s">
        <v>583</v>
      </c>
      <c r="P4378" t="s">
        <v>243</v>
      </c>
      <c r="Q4378">
        <v>3</v>
      </c>
      <c r="V4378">
        <v>1</v>
      </c>
      <c r="W4378" t="s">
        <v>1371</v>
      </c>
      <c r="X4378" t="s">
        <v>1383</v>
      </c>
    </row>
    <row r="4379" spans="1:24" x14ac:dyDescent="0.3">
      <c r="A4379">
        <v>5152</v>
      </c>
      <c r="B4379" s="15" t="s">
        <v>685</v>
      </c>
      <c r="C4379" t="str">
        <f>_xlfn.XLOOKUP($B4379, STANDARDS!$A:$A, STANDARDS!$B:$B,,0,2)</f>
        <v>Tsagaan Oloom Fm</v>
      </c>
      <c r="D4379" t="s">
        <v>1058</v>
      </c>
      <c r="E4379" t="s">
        <v>1090</v>
      </c>
      <c r="J4379" s="13">
        <v>570</v>
      </c>
      <c r="K4379" s="13">
        <v>20</v>
      </c>
      <c r="L4379" s="16"/>
      <c r="M4379" t="s">
        <v>583</v>
      </c>
      <c r="P4379" t="s">
        <v>243</v>
      </c>
      <c r="Q4379">
        <v>4.2</v>
      </c>
      <c r="V4379">
        <v>1</v>
      </c>
      <c r="W4379" t="s">
        <v>1371</v>
      </c>
      <c r="X4379" t="s">
        <v>1383</v>
      </c>
    </row>
    <row r="4380" spans="1:24" x14ac:dyDescent="0.3">
      <c r="A4380">
        <v>5153</v>
      </c>
      <c r="B4380" s="15" t="s">
        <v>685</v>
      </c>
      <c r="C4380" t="str">
        <f>_xlfn.XLOOKUP($B4380, STANDARDS!$A:$A, STANDARDS!$B:$B,,0,2)</f>
        <v>Tsagaan Oloom Fm</v>
      </c>
      <c r="D4380" t="s">
        <v>1058</v>
      </c>
      <c r="E4380" t="s">
        <v>1090</v>
      </c>
      <c r="J4380" s="13">
        <v>570</v>
      </c>
      <c r="K4380" s="13">
        <v>20</v>
      </c>
      <c r="L4380" s="16"/>
      <c r="M4380" t="s">
        <v>583</v>
      </c>
      <c r="P4380" t="s">
        <v>243</v>
      </c>
      <c r="Q4380">
        <v>-0.2</v>
      </c>
      <c r="V4380">
        <v>1</v>
      </c>
      <c r="W4380" t="s">
        <v>1371</v>
      </c>
      <c r="X4380" t="s">
        <v>1383</v>
      </c>
    </row>
    <row r="4381" spans="1:24" x14ac:dyDescent="0.3">
      <c r="A4381">
        <v>5154</v>
      </c>
      <c r="B4381" s="15" t="s">
        <v>685</v>
      </c>
      <c r="C4381" t="str">
        <f>_xlfn.XLOOKUP($B4381, STANDARDS!$A:$A, STANDARDS!$B:$B,,0,2)</f>
        <v>Tsagaan Oloom Fm</v>
      </c>
      <c r="D4381" t="s">
        <v>1058</v>
      </c>
      <c r="E4381" t="s">
        <v>1090</v>
      </c>
      <c r="J4381" s="13">
        <v>570</v>
      </c>
      <c r="K4381" s="13">
        <v>20</v>
      </c>
      <c r="L4381" s="16"/>
      <c r="M4381" t="s">
        <v>583</v>
      </c>
      <c r="P4381" t="s">
        <v>243</v>
      </c>
      <c r="Q4381">
        <v>-0.1</v>
      </c>
      <c r="V4381">
        <v>1</v>
      </c>
      <c r="W4381" t="s">
        <v>1371</v>
      </c>
      <c r="X4381" t="s">
        <v>1383</v>
      </c>
    </row>
    <row r="4382" spans="1:24" x14ac:dyDescent="0.3">
      <c r="A4382">
        <v>5155</v>
      </c>
      <c r="B4382" s="15" t="s">
        <v>685</v>
      </c>
      <c r="C4382" t="str">
        <f>_xlfn.XLOOKUP($B4382, STANDARDS!$A:$A, STANDARDS!$B:$B,,0,2)</f>
        <v>Tsagaan Oloom Fm</v>
      </c>
      <c r="D4382" t="s">
        <v>1058</v>
      </c>
      <c r="E4382" t="s">
        <v>1090</v>
      </c>
      <c r="J4382" s="13">
        <v>570</v>
      </c>
      <c r="K4382" s="13">
        <v>20</v>
      </c>
      <c r="L4382" s="16"/>
      <c r="M4382" t="s">
        <v>583</v>
      </c>
      <c r="P4382" t="s">
        <v>243</v>
      </c>
      <c r="Q4382">
        <v>2.4</v>
      </c>
      <c r="V4382">
        <v>1</v>
      </c>
      <c r="W4382" t="s">
        <v>1371</v>
      </c>
      <c r="X4382" t="s">
        <v>1383</v>
      </c>
    </row>
    <row r="4383" spans="1:24" x14ac:dyDescent="0.3">
      <c r="A4383">
        <v>5156</v>
      </c>
      <c r="B4383" s="15" t="s">
        <v>685</v>
      </c>
      <c r="C4383" t="str">
        <f>_xlfn.XLOOKUP($B4383, STANDARDS!$A:$A, STANDARDS!$B:$B,,0,2)</f>
        <v>Tsagaan Oloom Fm</v>
      </c>
      <c r="D4383" t="s">
        <v>1058</v>
      </c>
      <c r="E4383" t="s">
        <v>1090</v>
      </c>
      <c r="J4383" s="13">
        <v>570</v>
      </c>
      <c r="K4383" s="13">
        <v>20</v>
      </c>
      <c r="L4383" s="16"/>
      <c r="M4383" t="s">
        <v>583</v>
      </c>
      <c r="P4383" t="s">
        <v>243</v>
      </c>
      <c r="Q4383">
        <v>3.3</v>
      </c>
      <c r="V4383">
        <v>1</v>
      </c>
      <c r="W4383" t="s">
        <v>1371</v>
      </c>
      <c r="X4383" t="s">
        <v>1383</v>
      </c>
    </row>
    <row r="4384" spans="1:24" x14ac:dyDescent="0.3">
      <c r="A4384">
        <v>5157</v>
      </c>
      <c r="B4384" s="15" t="s">
        <v>685</v>
      </c>
      <c r="C4384" t="str">
        <f>_xlfn.XLOOKUP($B4384, STANDARDS!$A:$A, STANDARDS!$B:$B,,0,2)</f>
        <v>Tsagaan Oloom Fm</v>
      </c>
      <c r="D4384" t="s">
        <v>1058</v>
      </c>
      <c r="E4384" t="s">
        <v>1091</v>
      </c>
      <c r="J4384" s="13">
        <v>570</v>
      </c>
      <c r="K4384" s="13">
        <v>20</v>
      </c>
      <c r="L4384" s="16"/>
      <c r="M4384" t="s">
        <v>583</v>
      </c>
      <c r="P4384" t="s">
        <v>243</v>
      </c>
      <c r="Q4384">
        <v>2.7</v>
      </c>
      <c r="V4384">
        <v>1</v>
      </c>
      <c r="W4384" t="s">
        <v>1371</v>
      </c>
      <c r="X4384" t="s">
        <v>1383</v>
      </c>
    </row>
    <row r="4385" spans="1:24" x14ac:dyDescent="0.3">
      <c r="A4385">
        <v>5158</v>
      </c>
      <c r="B4385" s="15" t="s">
        <v>685</v>
      </c>
      <c r="C4385" t="str">
        <f>_xlfn.XLOOKUP($B4385, STANDARDS!$A:$A, STANDARDS!$B:$B,,0,2)</f>
        <v>Tsagaan Oloom Fm</v>
      </c>
      <c r="D4385" t="s">
        <v>1058</v>
      </c>
      <c r="E4385" t="s">
        <v>1090</v>
      </c>
      <c r="J4385" s="13">
        <v>570</v>
      </c>
      <c r="K4385" s="13">
        <v>20</v>
      </c>
      <c r="L4385" s="16"/>
      <c r="M4385" t="s">
        <v>583</v>
      </c>
      <c r="P4385" t="s">
        <v>243</v>
      </c>
      <c r="Q4385">
        <v>-0.6</v>
      </c>
      <c r="V4385">
        <v>1</v>
      </c>
      <c r="W4385" t="s">
        <v>1371</v>
      </c>
      <c r="X4385" t="s">
        <v>1383</v>
      </c>
    </row>
    <row r="4386" spans="1:24" x14ac:dyDescent="0.3">
      <c r="A4386">
        <v>5159</v>
      </c>
      <c r="B4386" s="15" t="s">
        <v>685</v>
      </c>
      <c r="C4386" t="str">
        <f>_xlfn.XLOOKUP($B4386, STANDARDS!$A:$A, STANDARDS!$B:$B,,0,2)</f>
        <v>Tsagaan Oloom Fm</v>
      </c>
      <c r="D4386" t="s">
        <v>1058</v>
      </c>
      <c r="E4386" t="s">
        <v>1090</v>
      </c>
      <c r="J4386" s="13">
        <v>570</v>
      </c>
      <c r="K4386" s="13">
        <v>20</v>
      </c>
      <c r="L4386" s="16"/>
      <c r="M4386" t="s">
        <v>583</v>
      </c>
      <c r="P4386" t="s">
        <v>243</v>
      </c>
      <c r="Q4386">
        <v>0.8</v>
      </c>
      <c r="V4386">
        <v>1</v>
      </c>
      <c r="W4386" t="s">
        <v>1371</v>
      </c>
      <c r="X4386" t="s">
        <v>1383</v>
      </c>
    </row>
    <row r="4387" spans="1:24" x14ac:dyDescent="0.3">
      <c r="A4387">
        <v>5160</v>
      </c>
      <c r="B4387" s="15" t="s">
        <v>685</v>
      </c>
      <c r="C4387" t="str">
        <f>_xlfn.XLOOKUP($B4387, STANDARDS!$A:$A, STANDARDS!$B:$B,,0,2)</f>
        <v>Tsagaan Oloom Fm</v>
      </c>
      <c r="D4387" t="s">
        <v>1058</v>
      </c>
      <c r="E4387" t="s">
        <v>1091</v>
      </c>
      <c r="J4387" s="13">
        <v>570</v>
      </c>
      <c r="K4387" s="13">
        <v>20</v>
      </c>
      <c r="L4387" s="16"/>
      <c r="M4387" t="s">
        <v>583</v>
      </c>
      <c r="P4387" t="s">
        <v>243</v>
      </c>
      <c r="Q4387">
        <v>3.1</v>
      </c>
      <c r="V4387">
        <v>1</v>
      </c>
      <c r="W4387" t="s">
        <v>1371</v>
      </c>
      <c r="X4387" t="s">
        <v>1383</v>
      </c>
    </row>
    <row r="4388" spans="1:24" x14ac:dyDescent="0.3">
      <c r="A4388">
        <v>5161</v>
      </c>
      <c r="B4388" s="15" t="s">
        <v>685</v>
      </c>
      <c r="C4388" t="str">
        <f>_xlfn.XLOOKUP($B4388, STANDARDS!$A:$A, STANDARDS!$B:$B,,0,2)</f>
        <v>Tsagaan Oloom Fm</v>
      </c>
      <c r="D4388" t="s">
        <v>1058</v>
      </c>
      <c r="E4388" t="s">
        <v>1091</v>
      </c>
      <c r="J4388" s="13">
        <v>570</v>
      </c>
      <c r="K4388" s="13">
        <v>20</v>
      </c>
      <c r="L4388" s="16"/>
      <c r="M4388" t="s">
        <v>583</v>
      </c>
      <c r="P4388" t="s">
        <v>243</v>
      </c>
      <c r="Q4388">
        <v>2.8</v>
      </c>
      <c r="V4388">
        <v>1</v>
      </c>
      <c r="W4388" t="s">
        <v>1371</v>
      </c>
      <c r="X4388" t="s">
        <v>1383</v>
      </c>
    </row>
    <row r="4389" spans="1:24" x14ac:dyDescent="0.3">
      <c r="A4389">
        <v>5162</v>
      </c>
      <c r="B4389" s="15" t="s">
        <v>685</v>
      </c>
      <c r="C4389" t="str">
        <f>_xlfn.XLOOKUP($B4389, STANDARDS!$A:$A, STANDARDS!$B:$B,,0,2)</f>
        <v>Tsagaan Oloom Fm</v>
      </c>
      <c r="D4389" t="s">
        <v>1058</v>
      </c>
      <c r="E4389" t="s">
        <v>1090</v>
      </c>
      <c r="J4389" s="13">
        <v>570</v>
      </c>
      <c r="K4389" s="13">
        <v>20</v>
      </c>
      <c r="L4389" s="16"/>
      <c r="M4389" t="s">
        <v>583</v>
      </c>
      <c r="P4389" t="s">
        <v>243</v>
      </c>
      <c r="Q4389">
        <v>-0.3</v>
      </c>
      <c r="V4389">
        <v>1</v>
      </c>
      <c r="W4389" t="s">
        <v>1371</v>
      </c>
      <c r="X4389" t="s">
        <v>1383</v>
      </c>
    </row>
    <row r="4390" spans="1:24" x14ac:dyDescent="0.3">
      <c r="A4390">
        <v>5163</v>
      </c>
      <c r="B4390" s="15" t="s">
        <v>685</v>
      </c>
      <c r="C4390" t="str">
        <f>_xlfn.XLOOKUP($B4390, STANDARDS!$A:$A, STANDARDS!$B:$B,,0,2)</f>
        <v>Tsagaan Oloom Fm</v>
      </c>
      <c r="D4390" t="s">
        <v>1058</v>
      </c>
      <c r="E4390" t="s">
        <v>1090</v>
      </c>
      <c r="J4390" s="13">
        <v>570</v>
      </c>
      <c r="K4390" s="13">
        <v>20</v>
      </c>
      <c r="L4390" s="16"/>
      <c r="M4390" t="s">
        <v>583</v>
      </c>
      <c r="P4390" t="s">
        <v>243</v>
      </c>
      <c r="Q4390">
        <v>3.4</v>
      </c>
      <c r="V4390">
        <v>1</v>
      </c>
      <c r="W4390" t="s">
        <v>1371</v>
      </c>
      <c r="X4390" t="s">
        <v>1383</v>
      </c>
    </row>
    <row r="4391" spans="1:24" x14ac:dyDescent="0.3">
      <c r="A4391">
        <v>5164</v>
      </c>
      <c r="B4391" s="15" t="s">
        <v>685</v>
      </c>
      <c r="C4391" t="str">
        <f>_xlfn.XLOOKUP($B4391, STANDARDS!$A:$A, STANDARDS!$B:$B,,0,2)</f>
        <v>Tsagaan Oloom Fm</v>
      </c>
      <c r="D4391" t="s">
        <v>1058</v>
      </c>
      <c r="E4391" t="s">
        <v>1091</v>
      </c>
      <c r="J4391" s="13">
        <v>570</v>
      </c>
      <c r="K4391" s="13">
        <v>20</v>
      </c>
      <c r="L4391" s="16"/>
      <c r="M4391" t="s">
        <v>583</v>
      </c>
      <c r="P4391" t="s">
        <v>243</v>
      </c>
      <c r="Q4391">
        <v>3.3</v>
      </c>
      <c r="V4391">
        <v>1</v>
      </c>
      <c r="W4391" t="s">
        <v>1371</v>
      </c>
      <c r="X4391" t="s">
        <v>1383</v>
      </c>
    </row>
    <row r="4392" spans="1:24" x14ac:dyDescent="0.3">
      <c r="A4392">
        <v>5165</v>
      </c>
      <c r="B4392" s="15" t="s">
        <v>685</v>
      </c>
      <c r="C4392" t="str">
        <f>_xlfn.XLOOKUP($B4392, STANDARDS!$A:$A, STANDARDS!$B:$B,,0,2)</f>
        <v>Tsagaan Oloom Fm</v>
      </c>
      <c r="D4392" t="s">
        <v>1058</v>
      </c>
      <c r="E4392" t="s">
        <v>1090</v>
      </c>
      <c r="J4392" s="13">
        <v>570</v>
      </c>
      <c r="K4392" s="13">
        <v>20</v>
      </c>
      <c r="L4392" s="16"/>
      <c r="M4392" t="s">
        <v>583</v>
      </c>
      <c r="P4392" t="s">
        <v>243</v>
      </c>
      <c r="Q4392">
        <v>-0.6</v>
      </c>
      <c r="V4392">
        <v>1</v>
      </c>
      <c r="W4392" t="s">
        <v>1371</v>
      </c>
      <c r="X4392" t="s">
        <v>1383</v>
      </c>
    </row>
    <row r="4393" spans="1:24" x14ac:dyDescent="0.3">
      <c r="A4393">
        <v>5166</v>
      </c>
      <c r="B4393" s="15" t="s">
        <v>685</v>
      </c>
      <c r="C4393" t="str">
        <f>_xlfn.XLOOKUP($B4393, STANDARDS!$A:$A, STANDARDS!$B:$B,,0,2)</f>
        <v>Tsagaan Oloom Fm</v>
      </c>
      <c r="D4393" t="s">
        <v>1058</v>
      </c>
      <c r="E4393" t="s">
        <v>1091</v>
      </c>
      <c r="J4393" s="13">
        <v>570</v>
      </c>
      <c r="K4393" s="13">
        <v>20</v>
      </c>
      <c r="L4393" s="16"/>
      <c r="M4393" t="s">
        <v>583</v>
      </c>
      <c r="P4393" t="s">
        <v>243</v>
      </c>
      <c r="Q4393">
        <v>2.6</v>
      </c>
      <c r="V4393">
        <v>1</v>
      </c>
      <c r="W4393" t="s">
        <v>1371</v>
      </c>
      <c r="X4393" t="s">
        <v>1383</v>
      </c>
    </row>
    <row r="4394" spans="1:24" x14ac:dyDescent="0.3">
      <c r="A4394">
        <v>5167</v>
      </c>
      <c r="B4394" s="15" t="s">
        <v>685</v>
      </c>
      <c r="C4394" t="str">
        <f>_xlfn.XLOOKUP($B4394, STANDARDS!$A:$A, STANDARDS!$B:$B,,0,2)</f>
        <v>Tsagaan Oloom Fm</v>
      </c>
      <c r="D4394" t="s">
        <v>1058</v>
      </c>
      <c r="E4394" t="s">
        <v>1090</v>
      </c>
      <c r="J4394" s="13">
        <v>570</v>
      </c>
      <c r="K4394" s="13">
        <v>20</v>
      </c>
      <c r="L4394" s="16"/>
      <c r="M4394" t="s">
        <v>583</v>
      </c>
      <c r="P4394" t="s">
        <v>243</v>
      </c>
      <c r="Q4394">
        <v>3.6</v>
      </c>
      <c r="V4394">
        <v>1</v>
      </c>
      <c r="W4394" t="s">
        <v>1371</v>
      </c>
      <c r="X4394" t="s">
        <v>1383</v>
      </c>
    </row>
    <row r="4395" spans="1:24" x14ac:dyDescent="0.3">
      <c r="A4395">
        <v>5168</v>
      </c>
      <c r="B4395" s="15" t="s">
        <v>685</v>
      </c>
      <c r="C4395" t="str">
        <f>_xlfn.XLOOKUP($B4395, STANDARDS!$A:$A, STANDARDS!$B:$B,,0,2)</f>
        <v>Tsagaan Oloom Fm</v>
      </c>
      <c r="D4395" t="s">
        <v>1058</v>
      </c>
      <c r="E4395" t="s">
        <v>1090</v>
      </c>
      <c r="J4395" s="13">
        <v>570</v>
      </c>
      <c r="K4395" s="13">
        <v>20</v>
      </c>
      <c r="L4395" s="16"/>
      <c r="M4395" t="s">
        <v>583</v>
      </c>
      <c r="P4395" t="s">
        <v>243</v>
      </c>
      <c r="Q4395">
        <v>2.2999999999999998</v>
      </c>
      <c r="V4395">
        <v>1</v>
      </c>
      <c r="W4395" t="s">
        <v>1371</v>
      </c>
      <c r="X4395" t="s">
        <v>1383</v>
      </c>
    </row>
    <row r="4396" spans="1:24" x14ac:dyDescent="0.3">
      <c r="A4396">
        <v>5169</v>
      </c>
      <c r="B4396" s="15" t="s">
        <v>685</v>
      </c>
      <c r="C4396" t="str">
        <f>_xlfn.XLOOKUP($B4396, STANDARDS!$A:$A, STANDARDS!$B:$B,,0,2)</f>
        <v>Tsagaan Oloom Fm</v>
      </c>
      <c r="D4396" t="s">
        <v>1058</v>
      </c>
      <c r="E4396" t="s">
        <v>1090</v>
      </c>
      <c r="J4396" s="13">
        <v>570</v>
      </c>
      <c r="K4396" s="13">
        <v>20</v>
      </c>
      <c r="L4396" s="16"/>
      <c r="M4396" t="s">
        <v>583</v>
      </c>
      <c r="P4396" t="s">
        <v>243</v>
      </c>
      <c r="Q4396">
        <v>3.7</v>
      </c>
      <c r="V4396">
        <v>1</v>
      </c>
      <c r="W4396" t="s">
        <v>1371</v>
      </c>
      <c r="X4396" t="s">
        <v>1383</v>
      </c>
    </row>
    <row r="4397" spans="1:24" x14ac:dyDescent="0.3">
      <c r="A4397">
        <v>5170</v>
      </c>
      <c r="B4397" s="15" t="s">
        <v>685</v>
      </c>
      <c r="C4397" t="str">
        <f>_xlfn.XLOOKUP($B4397, STANDARDS!$A:$A, STANDARDS!$B:$B,,0,2)</f>
        <v>Tsagaan Oloom Fm</v>
      </c>
      <c r="D4397" t="s">
        <v>1058</v>
      </c>
      <c r="E4397" t="s">
        <v>1091</v>
      </c>
      <c r="J4397" s="13">
        <v>570</v>
      </c>
      <c r="K4397" s="13">
        <v>20</v>
      </c>
      <c r="L4397" s="16"/>
      <c r="M4397" t="s">
        <v>583</v>
      </c>
      <c r="P4397" t="s">
        <v>243</v>
      </c>
      <c r="Q4397">
        <v>2.9</v>
      </c>
      <c r="V4397">
        <v>1</v>
      </c>
      <c r="W4397" t="s">
        <v>1371</v>
      </c>
      <c r="X4397" t="s">
        <v>1383</v>
      </c>
    </row>
    <row r="4398" spans="1:24" x14ac:dyDescent="0.3">
      <c r="A4398">
        <v>5171</v>
      </c>
      <c r="B4398" s="15" t="s">
        <v>685</v>
      </c>
      <c r="C4398" t="str">
        <f>_xlfn.XLOOKUP($B4398, STANDARDS!$A:$A, STANDARDS!$B:$B,,0,2)</f>
        <v>Tsagaan Oloom Fm</v>
      </c>
      <c r="D4398" t="s">
        <v>1058</v>
      </c>
      <c r="E4398" t="s">
        <v>1091</v>
      </c>
      <c r="J4398" s="13">
        <v>570</v>
      </c>
      <c r="K4398" s="13">
        <v>20</v>
      </c>
      <c r="L4398" s="16"/>
      <c r="M4398" t="s">
        <v>583</v>
      </c>
      <c r="P4398" t="s">
        <v>243</v>
      </c>
      <c r="Q4398">
        <v>3.5</v>
      </c>
      <c r="V4398">
        <v>1</v>
      </c>
      <c r="W4398" t="s">
        <v>1371</v>
      </c>
      <c r="X4398" t="s">
        <v>1383</v>
      </c>
    </row>
    <row r="4399" spans="1:24" x14ac:dyDescent="0.3">
      <c r="A4399">
        <v>5172</v>
      </c>
      <c r="B4399" s="15" t="s">
        <v>685</v>
      </c>
      <c r="C4399" t="str">
        <f>_xlfn.XLOOKUP($B4399, STANDARDS!$A:$A, STANDARDS!$B:$B,,0,2)</f>
        <v>Tsagaan Oloom Fm</v>
      </c>
      <c r="D4399" t="s">
        <v>1058</v>
      </c>
      <c r="E4399" t="s">
        <v>1090</v>
      </c>
      <c r="J4399" s="13">
        <v>570</v>
      </c>
      <c r="K4399" s="13">
        <v>20</v>
      </c>
      <c r="L4399" s="16"/>
      <c r="M4399" t="s">
        <v>583</v>
      </c>
      <c r="P4399" t="s">
        <v>243</v>
      </c>
      <c r="Q4399">
        <v>3.3</v>
      </c>
      <c r="V4399">
        <v>1</v>
      </c>
      <c r="W4399" t="s">
        <v>1371</v>
      </c>
      <c r="X4399" t="s">
        <v>1383</v>
      </c>
    </row>
    <row r="4400" spans="1:24" x14ac:dyDescent="0.3">
      <c r="A4400">
        <v>5173</v>
      </c>
      <c r="B4400" s="15" t="s">
        <v>685</v>
      </c>
      <c r="C4400" t="str">
        <f>_xlfn.XLOOKUP($B4400, STANDARDS!$A:$A, STANDARDS!$B:$B,,0,2)</f>
        <v>Tsagaan Oloom Fm</v>
      </c>
      <c r="D4400" t="s">
        <v>1058</v>
      </c>
      <c r="E4400" t="s">
        <v>1090</v>
      </c>
      <c r="J4400" s="13">
        <v>570</v>
      </c>
      <c r="K4400" s="13">
        <v>20</v>
      </c>
      <c r="L4400" s="16"/>
      <c r="M4400" t="s">
        <v>583</v>
      </c>
      <c r="P4400" t="s">
        <v>243</v>
      </c>
      <c r="Q4400">
        <v>-0.6</v>
      </c>
      <c r="V4400">
        <v>1</v>
      </c>
      <c r="W4400" t="s">
        <v>1371</v>
      </c>
      <c r="X4400" t="s">
        <v>1383</v>
      </c>
    </row>
    <row r="4401" spans="1:24" x14ac:dyDescent="0.3">
      <c r="A4401">
        <v>5174</v>
      </c>
      <c r="B4401" s="15" t="s">
        <v>685</v>
      </c>
      <c r="C4401" t="str">
        <f>_xlfn.XLOOKUP($B4401, STANDARDS!$A:$A, STANDARDS!$B:$B,,0,2)</f>
        <v>Tsagaan Oloom Fm</v>
      </c>
      <c r="D4401" t="s">
        <v>1058</v>
      </c>
      <c r="E4401" t="s">
        <v>1090</v>
      </c>
      <c r="J4401" s="13">
        <v>570</v>
      </c>
      <c r="K4401" s="13">
        <v>20</v>
      </c>
      <c r="L4401" s="16"/>
      <c r="M4401" t="s">
        <v>583</v>
      </c>
      <c r="P4401" t="s">
        <v>243</v>
      </c>
      <c r="Q4401">
        <v>0.8</v>
      </c>
      <c r="V4401">
        <v>1</v>
      </c>
      <c r="W4401" t="s">
        <v>1371</v>
      </c>
      <c r="X4401" t="s">
        <v>1383</v>
      </c>
    </row>
    <row r="4402" spans="1:24" x14ac:dyDescent="0.3">
      <c r="A4402">
        <v>5175</v>
      </c>
      <c r="B4402" s="15" t="s">
        <v>685</v>
      </c>
      <c r="C4402" t="str">
        <f>_xlfn.XLOOKUP($B4402, STANDARDS!$A:$A, STANDARDS!$B:$B,,0,2)</f>
        <v>Tsagaan Oloom Fm</v>
      </c>
      <c r="D4402" t="s">
        <v>1058</v>
      </c>
      <c r="E4402" t="s">
        <v>1090</v>
      </c>
      <c r="J4402" s="13">
        <v>570</v>
      </c>
      <c r="K4402" s="13">
        <v>20</v>
      </c>
      <c r="L4402" s="16"/>
      <c r="M4402" t="s">
        <v>583</v>
      </c>
      <c r="P4402" t="s">
        <v>243</v>
      </c>
      <c r="Q4402">
        <v>3.4</v>
      </c>
      <c r="V4402">
        <v>1</v>
      </c>
      <c r="W4402" t="s">
        <v>1371</v>
      </c>
      <c r="X4402" t="s">
        <v>1383</v>
      </c>
    </row>
    <row r="4403" spans="1:24" x14ac:dyDescent="0.3">
      <c r="A4403">
        <v>5176</v>
      </c>
      <c r="B4403" s="15" t="s">
        <v>685</v>
      </c>
      <c r="C4403" t="str">
        <f>_xlfn.XLOOKUP($B4403, STANDARDS!$A:$A, STANDARDS!$B:$B,,0,2)</f>
        <v>Tsagaan Oloom Fm</v>
      </c>
      <c r="D4403" t="s">
        <v>1058</v>
      </c>
      <c r="E4403" t="s">
        <v>1091</v>
      </c>
      <c r="J4403" s="13">
        <v>570</v>
      </c>
      <c r="K4403" s="13">
        <v>20</v>
      </c>
      <c r="L4403" s="16"/>
      <c r="M4403" t="s">
        <v>583</v>
      </c>
      <c r="P4403" t="s">
        <v>243</v>
      </c>
      <c r="Q4403">
        <v>3.7</v>
      </c>
      <c r="V4403">
        <v>1</v>
      </c>
      <c r="W4403" t="s">
        <v>1371</v>
      </c>
      <c r="X4403" t="s">
        <v>1383</v>
      </c>
    </row>
    <row r="4404" spans="1:24" x14ac:dyDescent="0.3">
      <c r="A4404">
        <v>5189</v>
      </c>
      <c r="B4404" s="15" t="s">
        <v>686</v>
      </c>
      <c r="C4404" t="str">
        <f>_xlfn.XLOOKUP($B4404, STANDARDS!$A:$A, STANDARDS!$B:$B,,0,2)</f>
        <v>Bayan Gol Fm</v>
      </c>
      <c r="D4404" t="s">
        <v>1058</v>
      </c>
      <c r="E4404" t="s">
        <v>1090</v>
      </c>
      <c r="J4404" s="13">
        <v>540</v>
      </c>
      <c r="K4404" s="13">
        <v>10</v>
      </c>
      <c r="L4404" s="16"/>
      <c r="M4404" t="s">
        <v>1335</v>
      </c>
      <c r="P4404" t="s">
        <v>243</v>
      </c>
      <c r="Q4404">
        <v>-0.4</v>
      </c>
      <c r="V4404">
        <v>1</v>
      </c>
      <c r="W4404" t="s">
        <v>1371</v>
      </c>
      <c r="X4404" t="s">
        <v>1383</v>
      </c>
    </row>
    <row r="4405" spans="1:24" x14ac:dyDescent="0.3">
      <c r="A4405">
        <v>5190</v>
      </c>
      <c r="B4405" s="15" t="s">
        <v>685</v>
      </c>
      <c r="C4405" t="str">
        <f>_xlfn.XLOOKUP($B4405, STANDARDS!$A:$A, STANDARDS!$B:$B,,0,2)</f>
        <v>Tsagaan Oloom Fm</v>
      </c>
      <c r="D4405" t="s">
        <v>1058</v>
      </c>
      <c r="E4405" t="s">
        <v>1092</v>
      </c>
      <c r="J4405" s="13">
        <v>540</v>
      </c>
      <c r="K4405" s="13">
        <v>10</v>
      </c>
      <c r="L4405" s="16"/>
      <c r="M4405" t="s">
        <v>1335</v>
      </c>
      <c r="P4405" t="s">
        <v>243</v>
      </c>
      <c r="Q4405">
        <v>-0.7</v>
      </c>
      <c r="V4405">
        <v>1</v>
      </c>
      <c r="W4405" t="s">
        <v>1371</v>
      </c>
      <c r="X4405" t="s">
        <v>1383</v>
      </c>
    </row>
    <row r="4406" spans="1:24" x14ac:dyDescent="0.3">
      <c r="A4406">
        <v>5191</v>
      </c>
      <c r="B4406" s="15" t="s">
        <v>686</v>
      </c>
      <c r="C4406" t="str">
        <f>_xlfn.XLOOKUP($B4406, STANDARDS!$A:$A, STANDARDS!$B:$B,,0,2)</f>
        <v>Bayan Gol Fm</v>
      </c>
      <c r="D4406" t="s">
        <v>1058</v>
      </c>
      <c r="E4406" t="s">
        <v>1090</v>
      </c>
      <c r="J4406" s="13">
        <v>540</v>
      </c>
      <c r="K4406" s="13">
        <v>10</v>
      </c>
      <c r="L4406" s="16"/>
      <c r="M4406" t="s">
        <v>1335</v>
      </c>
      <c r="P4406" t="s">
        <v>243</v>
      </c>
      <c r="Q4406">
        <v>-0.3</v>
      </c>
      <c r="V4406">
        <v>1</v>
      </c>
      <c r="W4406" t="s">
        <v>1371</v>
      </c>
      <c r="X4406" t="s">
        <v>1383</v>
      </c>
    </row>
    <row r="4407" spans="1:24" x14ac:dyDescent="0.3">
      <c r="A4407">
        <v>5192</v>
      </c>
      <c r="B4407" s="15" t="s">
        <v>686</v>
      </c>
      <c r="C4407" t="str">
        <f>_xlfn.XLOOKUP($B4407, STANDARDS!$A:$A, STANDARDS!$B:$B,,0,2)</f>
        <v>Bayan Gol Fm</v>
      </c>
      <c r="D4407" t="s">
        <v>1058</v>
      </c>
      <c r="E4407" t="s">
        <v>1090</v>
      </c>
      <c r="J4407" s="13">
        <v>540</v>
      </c>
      <c r="K4407" s="13">
        <v>10</v>
      </c>
      <c r="L4407" s="16"/>
      <c r="M4407" t="s">
        <v>1335</v>
      </c>
      <c r="P4407" t="s">
        <v>243</v>
      </c>
      <c r="Q4407">
        <v>0.5</v>
      </c>
      <c r="V4407">
        <v>1</v>
      </c>
      <c r="W4407" t="s">
        <v>1371</v>
      </c>
      <c r="X4407" t="s">
        <v>1383</v>
      </c>
    </row>
    <row r="4408" spans="1:24" x14ac:dyDescent="0.3">
      <c r="A4408">
        <v>5193</v>
      </c>
      <c r="B4408" s="15" t="s">
        <v>686</v>
      </c>
      <c r="C4408" t="str">
        <f>_xlfn.XLOOKUP($B4408, STANDARDS!$A:$A, STANDARDS!$B:$B,,0,2)</f>
        <v>Bayan Gol Fm</v>
      </c>
      <c r="D4408" t="s">
        <v>1058</v>
      </c>
      <c r="E4408" t="s">
        <v>1090</v>
      </c>
      <c r="J4408" s="13">
        <v>540</v>
      </c>
      <c r="K4408" s="13">
        <v>10</v>
      </c>
      <c r="L4408" s="16"/>
      <c r="M4408" t="s">
        <v>1335</v>
      </c>
      <c r="P4408" t="s">
        <v>243</v>
      </c>
      <c r="Q4408">
        <v>1</v>
      </c>
      <c r="V4408">
        <v>1</v>
      </c>
      <c r="W4408" t="s">
        <v>1371</v>
      </c>
      <c r="X4408" t="s">
        <v>1383</v>
      </c>
    </row>
    <row r="4409" spans="1:24" x14ac:dyDescent="0.3">
      <c r="A4409">
        <v>5194</v>
      </c>
      <c r="B4409" s="15" t="s">
        <v>686</v>
      </c>
      <c r="C4409" t="str">
        <f>_xlfn.XLOOKUP($B4409, STANDARDS!$A:$A, STANDARDS!$B:$B,,0,2)</f>
        <v>Bayan Gol Fm</v>
      </c>
      <c r="D4409" t="s">
        <v>1058</v>
      </c>
      <c r="E4409" t="s">
        <v>1093</v>
      </c>
      <c r="J4409" s="13">
        <v>540</v>
      </c>
      <c r="K4409" s="13">
        <v>10</v>
      </c>
      <c r="L4409" s="16"/>
      <c r="M4409" t="s">
        <v>1335</v>
      </c>
      <c r="P4409" t="s">
        <v>243</v>
      </c>
      <c r="Q4409">
        <v>0.7</v>
      </c>
      <c r="V4409">
        <v>1</v>
      </c>
      <c r="W4409" t="s">
        <v>1371</v>
      </c>
      <c r="X4409" t="s">
        <v>1383</v>
      </c>
    </row>
    <row r="4410" spans="1:24" x14ac:dyDescent="0.3">
      <c r="A4410">
        <v>5195</v>
      </c>
      <c r="B4410" s="15" t="s">
        <v>687</v>
      </c>
      <c r="C4410" t="str">
        <f>_xlfn.XLOOKUP($B4410, STANDARDS!$A:$A, STANDARDS!$B:$B,,0,2)</f>
        <v>Salaany Gol Fm</v>
      </c>
      <c r="D4410" t="s">
        <v>1058</v>
      </c>
      <c r="E4410" t="s">
        <v>1093</v>
      </c>
      <c r="J4410" s="13">
        <v>525</v>
      </c>
      <c r="K4410" s="13">
        <v>5</v>
      </c>
      <c r="L4410" s="16"/>
      <c r="M4410" t="s">
        <v>1335</v>
      </c>
      <c r="P4410" t="s">
        <v>243</v>
      </c>
      <c r="Q4410">
        <v>-0.8</v>
      </c>
      <c r="V4410">
        <v>1</v>
      </c>
      <c r="W4410" t="s">
        <v>1371</v>
      </c>
      <c r="X4410" t="s">
        <v>1383</v>
      </c>
    </row>
    <row r="4411" spans="1:24" x14ac:dyDescent="0.3">
      <c r="A4411">
        <v>5196</v>
      </c>
      <c r="B4411" s="15" t="s">
        <v>685</v>
      </c>
      <c r="C4411" t="str">
        <f>_xlfn.XLOOKUP($B4411, STANDARDS!$A:$A, STANDARDS!$B:$B,,0,2)</f>
        <v>Tsagaan Oloom Fm</v>
      </c>
      <c r="D4411" t="s">
        <v>1058</v>
      </c>
      <c r="E4411" t="s">
        <v>1092</v>
      </c>
      <c r="J4411" s="13">
        <v>540</v>
      </c>
      <c r="K4411" s="13">
        <v>10</v>
      </c>
      <c r="L4411" s="16"/>
      <c r="M4411" t="s">
        <v>1335</v>
      </c>
      <c r="P4411" t="s">
        <v>243</v>
      </c>
      <c r="Q4411">
        <v>0.4</v>
      </c>
      <c r="V4411">
        <v>1</v>
      </c>
      <c r="W4411" t="s">
        <v>1371</v>
      </c>
      <c r="X4411" t="s">
        <v>1383</v>
      </c>
    </row>
    <row r="4412" spans="1:24" x14ac:dyDescent="0.3">
      <c r="A4412">
        <v>5197</v>
      </c>
      <c r="B4412" s="15" t="s">
        <v>687</v>
      </c>
      <c r="C4412" t="str">
        <f>_xlfn.XLOOKUP($B4412, STANDARDS!$A:$A, STANDARDS!$B:$B,,0,2)</f>
        <v>Salaany Gol Fm</v>
      </c>
      <c r="D4412" t="s">
        <v>1058</v>
      </c>
      <c r="E4412" t="s">
        <v>1093</v>
      </c>
      <c r="J4412" s="13">
        <v>525</v>
      </c>
      <c r="K4412" s="13">
        <v>5</v>
      </c>
      <c r="L4412" s="16"/>
      <c r="M4412" t="s">
        <v>1335</v>
      </c>
      <c r="P4412" t="s">
        <v>243</v>
      </c>
      <c r="Q4412">
        <v>-0.8</v>
      </c>
      <c r="V4412">
        <v>1</v>
      </c>
      <c r="W4412" t="s">
        <v>1371</v>
      </c>
      <c r="X4412" t="s">
        <v>1383</v>
      </c>
    </row>
    <row r="4413" spans="1:24" x14ac:dyDescent="0.3">
      <c r="A4413">
        <v>5198</v>
      </c>
      <c r="B4413" s="15" t="s">
        <v>686</v>
      </c>
      <c r="C4413" t="str">
        <f>_xlfn.XLOOKUP($B4413, STANDARDS!$A:$A, STANDARDS!$B:$B,,0,2)</f>
        <v>Bayan Gol Fm</v>
      </c>
      <c r="D4413" t="s">
        <v>1058</v>
      </c>
      <c r="E4413" t="s">
        <v>1093</v>
      </c>
      <c r="J4413" s="13">
        <v>540</v>
      </c>
      <c r="K4413" s="13">
        <v>10</v>
      </c>
      <c r="L4413" s="16"/>
      <c r="M4413" t="s">
        <v>1335</v>
      </c>
      <c r="P4413" t="s">
        <v>243</v>
      </c>
      <c r="Q4413">
        <v>0.2</v>
      </c>
      <c r="V4413">
        <v>1</v>
      </c>
      <c r="W4413" t="s">
        <v>1371</v>
      </c>
      <c r="X4413" t="s">
        <v>1383</v>
      </c>
    </row>
    <row r="4414" spans="1:24" x14ac:dyDescent="0.3">
      <c r="A4414">
        <v>5199</v>
      </c>
      <c r="B4414" s="15" t="s">
        <v>686</v>
      </c>
      <c r="C4414" t="str">
        <f>_xlfn.XLOOKUP($B4414, STANDARDS!$A:$A, STANDARDS!$B:$B,,0,2)</f>
        <v>Bayan Gol Fm</v>
      </c>
      <c r="D4414" t="s">
        <v>1058</v>
      </c>
      <c r="E4414" t="s">
        <v>1093</v>
      </c>
      <c r="J4414" s="13">
        <v>540</v>
      </c>
      <c r="K4414" s="13">
        <v>10</v>
      </c>
      <c r="L4414" s="16"/>
      <c r="M4414" t="s">
        <v>1335</v>
      </c>
      <c r="P4414" t="s">
        <v>243</v>
      </c>
      <c r="Q4414">
        <v>1.3</v>
      </c>
      <c r="V4414">
        <v>1</v>
      </c>
      <c r="W4414" t="s">
        <v>1371</v>
      </c>
      <c r="X4414" t="s">
        <v>1383</v>
      </c>
    </row>
    <row r="4415" spans="1:24" x14ac:dyDescent="0.3">
      <c r="A4415">
        <v>5200</v>
      </c>
      <c r="B4415" s="15" t="s">
        <v>685</v>
      </c>
      <c r="C4415" t="str">
        <f>_xlfn.XLOOKUP($B4415, STANDARDS!$A:$A, STANDARDS!$B:$B,,0,2)</f>
        <v>Tsagaan Oloom Fm</v>
      </c>
      <c r="D4415" t="s">
        <v>1058</v>
      </c>
      <c r="E4415" t="s">
        <v>1090</v>
      </c>
      <c r="J4415" s="13">
        <v>540</v>
      </c>
      <c r="K4415" s="13">
        <v>10</v>
      </c>
      <c r="L4415" s="16"/>
      <c r="M4415" t="s">
        <v>1335</v>
      </c>
      <c r="P4415" t="s">
        <v>243</v>
      </c>
      <c r="Q4415">
        <v>-4.5999999999999996</v>
      </c>
      <c r="V4415">
        <v>1</v>
      </c>
      <c r="W4415" t="s">
        <v>1371</v>
      </c>
      <c r="X4415" t="s">
        <v>1383</v>
      </c>
    </row>
    <row r="4416" spans="1:24" x14ac:dyDescent="0.3">
      <c r="A4416">
        <v>5201</v>
      </c>
      <c r="B4416" s="15" t="s">
        <v>686</v>
      </c>
      <c r="C4416" t="str">
        <f>_xlfn.XLOOKUP($B4416, STANDARDS!$A:$A, STANDARDS!$B:$B,,0,2)</f>
        <v>Bayan Gol Fm</v>
      </c>
      <c r="D4416" t="s">
        <v>1058</v>
      </c>
      <c r="E4416" t="s">
        <v>1093</v>
      </c>
      <c r="J4416" s="13">
        <v>540</v>
      </c>
      <c r="K4416" s="13">
        <v>10</v>
      </c>
      <c r="L4416" s="16"/>
      <c r="M4416" t="s">
        <v>1335</v>
      </c>
      <c r="P4416" t="s">
        <v>243</v>
      </c>
      <c r="Q4416">
        <v>1.4</v>
      </c>
      <c r="V4416">
        <v>1</v>
      </c>
      <c r="W4416" t="s">
        <v>1371</v>
      </c>
      <c r="X4416" t="s">
        <v>1383</v>
      </c>
    </row>
    <row r="4417" spans="1:24" x14ac:dyDescent="0.3">
      <c r="A4417">
        <v>5202</v>
      </c>
      <c r="B4417" s="15" t="s">
        <v>686</v>
      </c>
      <c r="C4417" t="str">
        <f>_xlfn.XLOOKUP($B4417, STANDARDS!$A:$A, STANDARDS!$B:$B,,0,2)</f>
        <v>Bayan Gol Fm</v>
      </c>
      <c r="D4417" t="s">
        <v>1058</v>
      </c>
      <c r="E4417" t="s">
        <v>1093</v>
      </c>
      <c r="J4417" s="13">
        <v>540</v>
      </c>
      <c r="K4417" s="13">
        <v>10</v>
      </c>
      <c r="L4417" s="16"/>
      <c r="M4417" t="s">
        <v>1335</v>
      </c>
      <c r="P4417" t="s">
        <v>243</v>
      </c>
      <c r="Q4417">
        <v>4.2</v>
      </c>
      <c r="V4417">
        <v>1</v>
      </c>
      <c r="W4417" t="s">
        <v>1371</v>
      </c>
      <c r="X4417" t="s">
        <v>1383</v>
      </c>
    </row>
    <row r="4418" spans="1:24" x14ac:dyDescent="0.3">
      <c r="A4418">
        <v>5203</v>
      </c>
      <c r="B4418" s="15" t="s">
        <v>688</v>
      </c>
      <c r="C4418" t="str">
        <f>_xlfn.XLOOKUP($B4418, STANDARDS!$A:$A, STANDARDS!$B:$B,,0,2)</f>
        <v>Bayan Gol Fm</v>
      </c>
      <c r="D4418" t="s">
        <v>1058</v>
      </c>
      <c r="E4418" t="s">
        <v>1094</v>
      </c>
      <c r="J4418" s="13">
        <v>540</v>
      </c>
      <c r="K4418" s="13">
        <v>180</v>
      </c>
      <c r="L4418" s="16"/>
      <c r="M4418" t="s">
        <v>1335</v>
      </c>
      <c r="P4418" t="s">
        <v>243</v>
      </c>
      <c r="Q4418">
        <v>-1.8</v>
      </c>
      <c r="V4418">
        <v>1</v>
      </c>
      <c r="W4418" t="s">
        <v>1371</v>
      </c>
      <c r="X4418" t="s">
        <v>1383</v>
      </c>
    </row>
    <row r="4419" spans="1:24" x14ac:dyDescent="0.3">
      <c r="A4419">
        <v>5204</v>
      </c>
      <c r="B4419" s="15" t="s">
        <v>686</v>
      </c>
      <c r="C4419" t="str">
        <f>_xlfn.XLOOKUP($B4419, STANDARDS!$A:$A, STANDARDS!$B:$B,,0,2)</f>
        <v>Bayan Gol Fm</v>
      </c>
      <c r="D4419" t="s">
        <v>1058</v>
      </c>
      <c r="E4419" t="s">
        <v>1093</v>
      </c>
      <c r="J4419" s="13">
        <v>540</v>
      </c>
      <c r="K4419" s="13">
        <v>10</v>
      </c>
      <c r="L4419" s="16"/>
      <c r="M4419" t="s">
        <v>1335</v>
      </c>
      <c r="P4419" t="s">
        <v>243</v>
      </c>
      <c r="Q4419">
        <v>3.7</v>
      </c>
      <c r="V4419">
        <v>1</v>
      </c>
      <c r="W4419" t="s">
        <v>1371</v>
      </c>
      <c r="X4419" t="s">
        <v>1383</v>
      </c>
    </row>
    <row r="4420" spans="1:24" x14ac:dyDescent="0.3">
      <c r="A4420">
        <v>5205</v>
      </c>
      <c r="B4420" s="15" t="s">
        <v>686</v>
      </c>
      <c r="C4420" t="str">
        <f>_xlfn.XLOOKUP($B4420, STANDARDS!$A:$A, STANDARDS!$B:$B,,0,2)</f>
        <v>Bayan Gol Fm</v>
      </c>
      <c r="D4420" t="s">
        <v>1058</v>
      </c>
      <c r="E4420" t="s">
        <v>1092</v>
      </c>
      <c r="J4420" s="13">
        <v>540</v>
      </c>
      <c r="K4420" s="13">
        <v>10</v>
      </c>
      <c r="L4420" s="16"/>
      <c r="M4420" t="s">
        <v>1335</v>
      </c>
      <c r="P4420" t="s">
        <v>243</v>
      </c>
      <c r="Q4420">
        <v>-1.9</v>
      </c>
      <c r="V4420">
        <v>1</v>
      </c>
      <c r="W4420" t="s">
        <v>1371</v>
      </c>
      <c r="X4420" t="s">
        <v>1383</v>
      </c>
    </row>
    <row r="4421" spans="1:24" x14ac:dyDescent="0.3">
      <c r="A4421">
        <v>5206</v>
      </c>
      <c r="B4421" s="15" t="s">
        <v>686</v>
      </c>
      <c r="C4421" t="str">
        <f>_xlfn.XLOOKUP($B4421, STANDARDS!$A:$A, STANDARDS!$B:$B,,0,2)</f>
        <v>Bayan Gol Fm</v>
      </c>
      <c r="D4421" t="s">
        <v>1058</v>
      </c>
      <c r="E4421" t="s">
        <v>1093</v>
      </c>
      <c r="J4421" s="13">
        <v>540</v>
      </c>
      <c r="K4421" s="13">
        <v>10</v>
      </c>
      <c r="L4421" s="16"/>
      <c r="M4421" t="s">
        <v>1335</v>
      </c>
      <c r="P4421" t="s">
        <v>243</v>
      </c>
      <c r="Q4421">
        <v>0.3</v>
      </c>
      <c r="V4421">
        <v>1</v>
      </c>
      <c r="W4421" t="s">
        <v>1371</v>
      </c>
      <c r="X4421" t="s">
        <v>1383</v>
      </c>
    </row>
    <row r="4422" spans="1:24" x14ac:dyDescent="0.3">
      <c r="A4422">
        <v>5207</v>
      </c>
      <c r="B4422" s="15" t="s">
        <v>686</v>
      </c>
      <c r="C4422" t="str">
        <f>_xlfn.XLOOKUP($B4422, STANDARDS!$A:$A, STANDARDS!$B:$B,,0,2)</f>
        <v>Bayan Gol Fm</v>
      </c>
      <c r="D4422" t="s">
        <v>1058</v>
      </c>
      <c r="E4422" t="s">
        <v>1093</v>
      </c>
      <c r="J4422" s="13">
        <v>540</v>
      </c>
      <c r="K4422" s="13">
        <v>10</v>
      </c>
      <c r="L4422" s="16"/>
      <c r="M4422" t="s">
        <v>1335</v>
      </c>
      <c r="P4422" t="s">
        <v>243</v>
      </c>
      <c r="Q4422">
        <v>-0.7</v>
      </c>
      <c r="V4422">
        <v>1</v>
      </c>
      <c r="W4422" t="s">
        <v>1371</v>
      </c>
      <c r="X4422" t="s">
        <v>1383</v>
      </c>
    </row>
    <row r="4423" spans="1:24" x14ac:dyDescent="0.3">
      <c r="A4423">
        <v>5208</v>
      </c>
      <c r="B4423" s="15" t="s">
        <v>686</v>
      </c>
      <c r="C4423" t="str">
        <f>_xlfn.XLOOKUP($B4423, STANDARDS!$A:$A, STANDARDS!$B:$B,,0,2)</f>
        <v>Bayan Gol Fm</v>
      </c>
      <c r="D4423" t="s">
        <v>1058</v>
      </c>
      <c r="E4423" t="s">
        <v>1090</v>
      </c>
      <c r="J4423" s="13">
        <v>540</v>
      </c>
      <c r="K4423" s="13">
        <v>10</v>
      </c>
      <c r="L4423" s="16"/>
      <c r="M4423" t="s">
        <v>1335</v>
      </c>
      <c r="P4423" t="s">
        <v>243</v>
      </c>
      <c r="Q4423">
        <v>-3</v>
      </c>
      <c r="V4423">
        <v>1</v>
      </c>
      <c r="W4423" t="s">
        <v>1371</v>
      </c>
      <c r="X4423" t="s">
        <v>1383</v>
      </c>
    </row>
    <row r="4424" spans="1:24" x14ac:dyDescent="0.3">
      <c r="A4424">
        <v>5209</v>
      </c>
      <c r="B4424" s="15" t="s">
        <v>686</v>
      </c>
      <c r="C4424" t="str">
        <f>_xlfn.XLOOKUP($B4424, STANDARDS!$A:$A, STANDARDS!$B:$B,,0,2)</f>
        <v>Bayan Gol Fm</v>
      </c>
      <c r="D4424" t="s">
        <v>1058</v>
      </c>
      <c r="E4424" t="s">
        <v>1090</v>
      </c>
      <c r="J4424" s="13">
        <v>540</v>
      </c>
      <c r="K4424" s="13">
        <v>10</v>
      </c>
      <c r="L4424" s="16"/>
      <c r="M4424" t="s">
        <v>1335</v>
      </c>
      <c r="P4424" t="s">
        <v>243</v>
      </c>
      <c r="Q4424">
        <v>-2.7</v>
      </c>
      <c r="V4424">
        <v>1</v>
      </c>
      <c r="W4424" t="s">
        <v>1371</v>
      </c>
      <c r="X4424" t="s">
        <v>1383</v>
      </c>
    </row>
    <row r="4425" spans="1:24" x14ac:dyDescent="0.3">
      <c r="A4425">
        <v>5210</v>
      </c>
      <c r="B4425" s="15" t="s">
        <v>686</v>
      </c>
      <c r="C4425" t="str">
        <f>_xlfn.XLOOKUP($B4425, STANDARDS!$A:$A, STANDARDS!$B:$B,,0,2)</f>
        <v>Bayan Gol Fm</v>
      </c>
      <c r="D4425" t="s">
        <v>1058</v>
      </c>
      <c r="E4425" t="s">
        <v>1093</v>
      </c>
      <c r="J4425" s="13">
        <v>540</v>
      </c>
      <c r="K4425" s="13">
        <v>10</v>
      </c>
      <c r="L4425" s="16"/>
      <c r="M4425" t="s">
        <v>1335</v>
      </c>
      <c r="P4425" t="s">
        <v>243</v>
      </c>
      <c r="Q4425">
        <v>0.8</v>
      </c>
      <c r="V4425">
        <v>1</v>
      </c>
      <c r="W4425" t="s">
        <v>1371</v>
      </c>
      <c r="X4425" t="s">
        <v>1383</v>
      </c>
    </row>
    <row r="4426" spans="1:24" x14ac:dyDescent="0.3">
      <c r="A4426">
        <v>5211</v>
      </c>
      <c r="B4426" s="15" t="s">
        <v>686</v>
      </c>
      <c r="C4426" t="str">
        <f>_xlfn.XLOOKUP($B4426, STANDARDS!$A:$A, STANDARDS!$B:$B,,0,2)</f>
        <v>Bayan Gol Fm</v>
      </c>
      <c r="D4426" t="s">
        <v>1058</v>
      </c>
      <c r="E4426" t="s">
        <v>1093</v>
      </c>
      <c r="J4426" s="13">
        <v>540</v>
      </c>
      <c r="K4426" s="13">
        <v>10</v>
      </c>
      <c r="L4426" s="16"/>
      <c r="M4426" t="s">
        <v>1335</v>
      </c>
      <c r="P4426" t="s">
        <v>243</v>
      </c>
      <c r="Q4426">
        <v>4.3</v>
      </c>
      <c r="V4426">
        <v>1</v>
      </c>
      <c r="W4426" t="s">
        <v>1371</v>
      </c>
      <c r="X4426" t="s">
        <v>1383</v>
      </c>
    </row>
    <row r="4427" spans="1:24" x14ac:dyDescent="0.3">
      <c r="A4427">
        <v>5212</v>
      </c>
      <c r="B4427" s="15" t="s">
        <v>686</v>
      </c>
      <c r="C4427" t="str">
        <f>_xlfn.XLOOKUP($B4427, STANDARDS!$A:$A, STANDARDS!$B:$B,,0,2)</f>
        <v>Bayan Gol Fm</v>
      </c>
      <c r="D4427" t="s">
        <v>1058</v>
      </c>
      <c r="E4427" t="s">
        <v>1090</v>
      </c>
      <c r="J4427" s="13">
        <v>540</v>
      </c>
      <c r="K4427" s="13">
        <v>10</v>
      </c>
      <c r="L4427" s="16"/>
      <c r="M4427" t="s">
        <v>1335</v>
      </c>
      <c r="P4427" t="s">
        <v>243</v>
      </c>
      <c r="Q4427">
        <v>-2.4</v>
      </c>
      <c r="V4427">
        <v>1</v>
      </c>
      <c r="W4427" t="s">
        <v>1371</v>
      </c>
      <c r="X4427" t="s">
        <v>1383</v>
      </c>
    </row>
    <row r="4428" spans="1:24" x14ac:dyDescent="0.3">
      <c r="A4428">
        <v>5213</v>
      </c>
      <c r="B4428" s="15" t="s">
        <v>686</v>
      </c>
      <c r="C4428" t="str">
        <f>_xlfn.XLOOKUP($B4428, STANDARDS!$A:$A, STANDARDS!$B:$B,,0,2)</f>
        <v>Bayan Gol Fm</v>
      </c>
      <c r="D4428" t="s">
        <v>1058</v>
      </c>
      <c r="E4428" t="s">
        <v>1093</v>
      </c>
      <c r="J4428" s="13">
        <v>540</v>
      </c>
      <c r="K4428" s="13">
        <v>10</v>
      </c>
      <c r="L4428" s="16"/>
      <c r="M4428" t="s">
        <v>1335</v>
      </c>
      <c r="P4428" t="s">
        <v>243</v>
      </c>
      <c r="Q4428">
        <v>-0.5</v>
      </c>
      <c r="V4428">
        <v>1</v>
      </c>
      <c r="W4428" t="s">
        <v>1371</v>
      </c>
      <c r="X4428" t="s">
        <v>1383</v>
      </c>
    </row>
    <row r="4429" spans="1:24" x14ac:dyDescent="0.3">
      <c r="A4429">
        <v>5214</v>
      </c>
      <c r="B4429" s="15" t="s">
        <v>687</v>
      </c>
      <c r="C4429" t="str">
        <f>_xlfn.XLOOKUP($B4429, STANDARDS!$A:$A, STANDARDS!$B:$B,,0,2)</f>
        <v>Salaany Gol Fm</v>
      </c>
      <c r="D4429" t="s">
        <v>1058</v>
      </c>
      <c r="E4429" t="s">
        <v>1093</v>
      </c>
      <c r="J4429" s="13">
        <v>525</v>
      </c>
      <c r="K4429" s="13">
        <v>5</v>
      </c>
      <c r="L4429" s="16"/>
      <c r="M4429" t="s">
        <v>1335</v>
      </c>
      <c r="P4429" t="s">
        <v>243</v>
      </c>
      <c r="Q4429">
        <v>-0.3</v>
      </c>
      <c r="V4429">
        <v>1</v>
      </c>
      <c r="W4429" t="s">
        <v>1371</v>
      </c>
      <c r="X4429" t="s">
        <v>1383</v>
      </c>
    </row>
    <row r="4430" spans="1:24" x14ac:dyDescent="0.3">
      <c r="A4430">
        <v>5215</v>
      </c>
      <c r="B4430" s="15" t="s">
        <v>686</v>
      </c>
      <c r="C4430" t="str">
        <f>_xlfn.XLOOKUP($B4430, STANDARDS!$A:$A, STANDARDS!$B:$B,,0,2)</f>
        <v>Bayan Gol Fm</v>
      </c>
      <c r="D4430" t="s">
        <v>1058</v>
      </c>
      <c r="E4430" t="s">
        <v>1093</v>
      </c>
      <c r="J4430" s="13">
        <v>540</v>
      </c>
      <c r="K4430" s="13">
        <v>10</v>
      </c>
      <c r="L4430" s="16"/>
      <c r="M4430" t="s">
        <v>1335</v>
      </c>
      <c r="P4430" t="s">
        <v>243</v>
      </c>
      <c r="Q4430">
        <v>1.4</v>
      </c>
      <c r="V4430">
        <v>1</v>
      </c>
      <c r="W4430" t="s">
        <v>1371</v>
      </c>
      <c r="X4430" t="s">
        <v>1383</v>
      </c>
    </row>
    <row r="4431" spans="1:24" x14ac:dyDescent="0.3">
      <c r="A4431">
        <v>5216</v>
      </c>
      <c r="B4431" s="15" t="s">
        <v>688</v>
      </c>
      <c r="C4431" t="str">
        <f>_xlfn.XLOOKUP($B4431, STANDARDS!$A:$A, STANDARDS!$B:$B,,0,2)</f>
        <v>Bayan Gol Fm</v>
      </c>
      <c r="D4431" t="s">
        <v>1058</v>
      </c>
      <c r="E4431" t="s">
        <v>1094</v>
      </c>
      <c r="J4431" s="13">
        <v>540</v>
      </c>
      <c r="K4431" s="13">
        <v>180</v>
      </c>
      <c r="L4431" s="16"/>
      <c r="M4431" t="s">
        <v>1335</v>
      </c>
      <c r="P4431" t="s">
        <v>243</v>
      </c>
      <c r="Q4431">
        <v>4.0999999999999996</v>
      </c>
      <c r="V4431">
        <v>1</v>
      </c>
      <c r="W4431" t="s">
        <v>1371</v>
      </c>
      <c r="X4431" t="s">
        <v>1383</v>
      </c>
    </row>
    <row r="4432" spans="1:24" x14ac:dyDescent="0.3">
      <c r="A4432">
        <v>5217</v>
      </c>
      <c r="B4432" s="15" t="s">
        <v>686</v>
      </c>
      <c r="C4432" t="str">
        <f>_xlfn.XLOOKUP($B4432, STANDARDS!$A:$A, STANDARDS!$B:$B,,0,2)</f>
        <v>Bayan Gol Fm</v>
      </c>
      <c r="D4432" t="s">
        <v>1058</v>
      </c>
      <c r="E4432" t="s">
        <v>1093</v>
      </c>
      <c r="J4432" s="13">
        <v>540</v>
      </c>
      <c r="K4432" s="13">
        <v>10</v>
      </c>
      <c r="L4432" s="16"/>
      <c r="M4432" t="s">
        <v>1335</v>
      </c>
      <c r="P4432" t="s">
        <v>243</v>
      </c>
      <c r="Q4432">
        <v>-0.7</v>
      </c>
      <c r="V4432">
        <v>1</v>
      </c>
      <c r="W4432" t="s">
        <v>1371</v>
      </c>
      <c r="X4432" t="s">
        <v>1383</v>
      </c>
    </row>
    <row r="4433" spans="1:24" x14ac:dyDescent="0.3">
      <c r="A4433">
        <v>5218</v>
      </c>
      <c r="B4433" s="15" t="s">
        <v>686</v>
      </c>
      <c r="C4433" t="str">
        <f>_xlfn.XLOOKUP($B4433, STANDARDS!$A:$A, STANDARDS!$B:$B,,0,2)</f>
        <v>Bayan Gol Fm</v>
      </c>
      <c r="D4433" t="s">
        <v>1058</v>
      </c>
      <c r="E4433" t="s">
        <v>1090</v>
      </c>
      <c r="J4433" s="13">
        <v>540</v>
      </c>
      <c r="K4433" s="13">
        <v>10</v>
      </c>
      <c r="L4433" s="16"/>
      <c r="M4433" t="s">
        <v>1335</v>
      </c>
      <c r="P4433" t="s">
        <v>243</v>
      </c>
      <c r="Q4433">
        <v>-2.5</v>
      </c>
      <c r="V4433">
        <v>1</v>
      </c>
      <c r="W4433" t="s">
        <v>1371</v>
      </c>
      <c r="X4433" t="s">
        <v>1383</v>
      </c>
    </row>
    <row r="4434" spans="1:24" x14ac:dyDescent="0.3">
      <c r="A4434">
        <v>5219</v>
      </c>
      <c r="B4434" s="15" t="s">
        <v>685</v>
      </c>
      <c r="C4434" t="str">
        <f>_xlfn.XLOOKUP($B4434, STANDARDS!$A:$A, STANDARDS!$B:$B,,0,2)</f>
        <v>Tsagaan Oloom Fm</v>
      </c>
      <c r="D4434" t="s">
        <v>1058</v>
      </c>
      <c r="E4434" t="s">
        <v>1092</v>
      </c>
      <c r="J4434" s="13">
        <v>540</v>
      </c>
      <c r="K4434" s="13">
        <v>10</v>
      </c>
      <c r="L4434" s="16"/>
      <c r="M4434" t="s">
        <v>1335</v>
      </c>
      <c r="P4434" t="s">
        <v>243</v>
      </c>
      <c r="Q4434">
        <v>0.5</v>
      </c>
      <c r="V4434">
        <v>1</v>
      </c>
      <c r="W4434" t="s">
        <v>1371</v>
      </c>
      <c r="X4434" t="s">
        <v>1383</v>
      </c>
    </row>
    <row r="4435" spans="1:24" x14ac:dyDescent="0.3">
      <c r="A4435">
        <v>5220</v>
      </c>
      <c r="B4435" s="15" t="s">
        <v>686</v>
      </c>
      <c r="C4435" t="str">
        <f>_xlfn.XLOOKUP($B4435, STANDARDS!$A:$A, STANDARDS!$B:$B,,0,2)</f>
        <v>Bayan Gol Fm</v>
      </c>
      <c r="D4435" t="s">
        <v>1058</v>
      </c>
      <c r="E4435" t="s">
        <v>1093</v>
      </c>
      <c r="J4435" s="13">
        <v>540</v>
      </c>
      <c r="K4435" s="13">
        <v>10</v>
      </c>
      <c r="L4435" s="16"/>
      <c r="M4435" t="s">
        <v>1335</v>
      </c>
      <c r="P4435" t="s">
        <v>243</v>
      </c>
      <c r="Q4435">
        <v>0</v>
      </c>
      <c r="V4435">
        <v>1</v>
      </c>
      <c r="W4435" t="s">
        <v>1371</v>
      </c>
      <c r="X4435" t="s">
        <v>1383</v>
      </c>
    </row>
    <row r="4436" spans="1:24" x14ac:dyDescent="0.3">
      <c r="A4436">
        <v>5221</v>
      </c>
      <c r="B4436" s="15" t="s">
        <v>686</v>
      </c>
      <c r="C4436" t="str">
        <f>_xlfn.XLOOKUP($B4436, STANDARDS!$A:$A, STANDARDS!$B:$B,,0,2)</f>
        <v>Bayan Gol Fm</v>
      </c>
      <c r="D4436" t="s">
        <v>1058</v>
      </c>
      <c r="E4436" t="s">
        <v>1093</v>
      </c>
      <c r="J4436" s="13">
        <v>540</v>
      </c>
      <c r="K4436" s="13">
        <v>10</v>
      </c>
      <c r="L4436" s="16"/>
      <c r="M4436" t="s">
        <v>1335</v>
      </c>
      <c r="P4436" t="s">
        <v>243</v>
      </c>
      <c r="Q4436">
        <v>-1.9</v>
      </c>
      <c r="V4436">
        <v>1</v>
      </c>
      <c r="W4436" t="s">
        <v>1371</v>
      </c>
      <c r="X4436" t="s">
        <v>1383</v>
      </c>
    </row>
    <row r="4437" spans="1:24" x14ac:dyDescent="0.3">
      <c r="A4437">
        <v>5222</v>
      </c>
      <c r="B4437" s="15" t="s">
        <v>686</v>
      </c>
      <c r="C4437" t="str">
        <f>_xlfn.XLOOKUP($B4437, STANDARDS!$A:$A, STANDARDS!$B:$B,,0,2)</f>
        <v>Bayan Gol Fm</v>
      </c>
      <c r="D4437" t="s">
        <v>1058</v>
      </c>
      <c r="E4437" t="s">
        <v>1090</v>
      </c>
      <c r="J4437" s="13">
        <v>540</v>
      </c>
      <c r="K4437" s="13">
        <v>10</v>
      </c>
      <c r="L4437" s="16"/>
      <c r="M4437" t="s">
        <v>1335</v>
      </c>
      <c r="P4437" t="s">
        <v>243</v>
      </c>
      <c r="Q4437">
        <v>-0.6</v>
      </c>
      <c r="V4437">
        <v>1</v>
      </c>
      <c r="W4437" t="s">
        <v>1371</v>
      </c>
      <c r="X4437" t="s">
        <v>1383</v>
      </c>
    </row>
    <row r="4438" spans="1:24" x14ac:dyDescent="0.3">
      <c r="A4438">
        <v>5223</v>
      </c>
      <c r="B4438" s="15" t="s">
        <v>686</v>
      </c>
      <c r="C4438" t="str">
        <f>_xlfn.XLOOKUP($B4438, STANDARDS!$A:$A, STANDARDS!$B:$B,,0,2)</f>
        <v>Bayan Gol Fm</v>
      </c>
      <c r="D4438" t="s">
        <v>1058</v>
      </c>
      <c r="E4438" t="s">
        <v>1093</v>
      </c>
      <c r="J4438" s="13">
        <v>540</v>
      </c>
      <c r="K4438" s="13">
        <v>10</v>
      </c>
      <c r="L4438" s="16"/>
      <c r="M4438" t="s">
        <v>1335</v>
      </c>
      <c r="P4438" t="s">
        <v>243</v>
      </c>
      <c r="Q4438">
        <v>3.9</v>
      </c>
      <c r="V4438">
        <v>1</v>
      </c>
      <c r="W4438" t="s">
        <v>1371</v>
      </c>
      <c r="X4438" t="s">
        <v>1383</v>
      </c>
    </row>
    <row r="4439" spans="1:24" x14ac:dyDescent="0.3">
      <c r="A4439">
        <v>5224</v>
      </c>
      <c r="B4439" s="15" t="s">
        <v>686</v>
      </c>
      <c r="C4439" t="str">
        <f>_xlfn.XLOOKUP($B4439, STANDARDS!$A:$A, STANDARDS!$B:$B,,0,2)</f>
        <v>Bayan Gol Fm</v>
      </c>
      <c r="D4439" t="s">
        <v>1058</v>
      </c>
      <c r="E4439" t="s">
        <v>1090</v>
      </c>
      <c r="J4439" s="13">
        <v>540</v>
      </c>
      <c r="K4439" s="13">
        <v>10</v>
      </c>
      <c r="L4439" s="16"/>
      <c r="M4439" t="s">
        <v>1335</v>
      </c>
      <c r="P4439" t="s">
        <v>243</v>
      </c>
      <c r="Q4439">
        <v>-0.1</v>
      </c>
      <c r="V4439">
        <v>1</v>
      </c>
      <c r="W4439" t="s">
        <v>1371</v>
      </c>
      <c r="X4439" t="s">
        <v>1383</v>
      </c>
    </row>
    <row r="4440" spans="1:24" x14ac:dyDescent="0.3">
      <c r="A4440">
        <v>5225</v>
      </c>
      <c r="B4440" s="15" t="s">
        <v>686</v>
      </c>
      <c r="C4440" t="str">
        <f>_xlfn.XLOOKUP($B4440, STANDARDS!$A:$A, STANDARDS!$B:$B,,0,2)</f>
        <v>Bayan Gol Fm</v>
      </c>
      <c r="D4440" t="s">
        <v>1058</v>
      </c>
      <c r="E4440" t="s">
        <v>1093</v>
      </c>
      <c r="J4440" s="13">
        <v>540</v>
      </c>
      <c r="K4440" s="13">
        <v>10</v>
      </c>
      <c r="L4440" s="16"/>
      <c r="M4440" t="s">
        <v>1335</v>
      </c>
      <c r="P4440" t="s">
        <v>243</v>
      </c>
      <c r="Q4440">
        <v>0</v>
      </c>
      <c r="V4440">
        <v>1</v>
      </c>
      <c r="W4440" t="s">
        <v>1371</v>
      </c>
      <c r="X4440" t="s">
        <v>1383</v>
      </c>
    </row>
    <row r="4441" spans="1:24" x14ac:dyDescent="0.3">
      <c r="A4441">
        <v>5226</v>
      </c>
      <c r="B4441" s="15" t="s">
        <v>686</v>
      </c>
      <c r="C4441" t="str">
        <f>_xlfn.XLOOKUP($B4441, STANDARDS!$A:$A, STANDARDS!$B:$B,,0,2)</f>
        <v>Bayan Gol Fm</v>
      </c>
      <c r="D4441" t="s">
        <v>1058</v>
      </c>
      <c r="E4441" t="s">
        <v>1090</v>
      </c>
      <c r="J4441" s="13">
        <v>540</v>
      </c>
      <c r="K4441" s="13">
        <v>10</v>
      </c>
      <c r="L4441" s="16"/>
      <c r="M4441" t="s">
        <v>1335</v>
      </c>
      <c r="P4441" t="s">
        <v>243</v>
      </c>
      <c r="Q4441">
        <v>0.4</v>
      </c>
      <c r="V4441">
        <v>1</v>
      </c>
      <c r="W4441" t="s">
        <v>1371</v>
      </c>
      <c r="X4441" t="s">
        <v>1383</v>
      </c>
    </row>
    <row r="4442" spans="1:24" x14ac:dyDescent="0.3">
      <c r="A4442">
        <v>5227</v>
      </c>
      <c r="B4442" s="15" t="s">
        <v>686</v>
      </c>
      <c r="C4442" t="str">
        <f>_xlfn.XLOOKUP($B4442, STANDARDS!$A:$A, STANDARDS!$B:$B,,0,2)</f>
        <v>Bayan Gol Fm</v>
      </c>
      <c r="D4442" t="s">
        <v>1058</v>
      </c>
      <c r="E4442" t="s">
        <v>1093</v>
      </c>
      <c r="J4442" s="13">
        <v>540</v>
      </c>
      <c r="K4442" s="13">
        <v>10</v>
      </c>
      <c r="L4442" s="16"/>
      <c r="M4442" t="s">
        <v>1335</v>
      </c>
      <c r="P4442" t="s">
        <v>243</v>
      </c>
      <c r="Q4442">
        <v>-1.2</v>
      </c>
      <c r="V4442">
        <v>1</v>
      </c>
      <c r="W4442" t="s">
        <v>1371</v>
      </c>
      <c r="X4442" t="s">
        <v>1383</v>
      </c>
    </row>
    <row r="4443" spans="1:24" x14ac:dyDescent="0.3">
      <c r="A4443">
        <v>5228</v>
      </c>
      <c r="B4443" s="15" t="s">
        <v>686</v>
      </c>
      <c r="C4443" t="str">
        <f>_xlfn.XLOOKUP($B4443, STANDARDS!$A:$A, STANDARDS!$B:$B,,0,2)</f>
        <v>Bayan Gol Fm</v>
      </c>
      <c r="D4443" t="s">
        <v>1058</v>
      </c>
      <c r="E4443" t="s">
        <v>1093</v>
      </c>
      <c r="J4443" s="13">
        <v>540</v>
      </c>
      <c r="K4443" s="13">
        <v>10</v>
      </c>
      <c r="L4443" s="16"/>
      <c r="M4443" t="s">
        <v>1335</v>
      </c>
      <c r="P4443" t="s">
        <v>243</v>
      </c>
      <c r="Q4443">
        <v>5.0999999999999996</v>
      </c>
      <c r="V4443">
        <v>1</v>
      </c>
      <c r="W4443" t="s">
        <v>1371</v>
      </c>
      <c r="X4443" t="s">
        <v>1383</v>
      </c>
    </row>
    <row r="4444" spans="1:24" x14ac:dyDescent="0.3">
      <c r="A4444">
        <v>5229</v>
      </c>
      <c r="B4444" s="15" t="s">
        <v>686</v>
      </c>
      <c r="C4444" t="str">
        <f>_xlfn.XLOOKUP($B4444, STANDARDS!$A:$A, STANDARDS!$B:$B,,0,2)</f>
        <v>Bayan Gol Fm</v>
      </c>
      <c r="D4444" t="s">
        <v>1058</v>
      </c>
      <c r="E4444" t="s">
        <v>1090</v>
      </c>
      <c r="J4444" s="13">
        <v>540</v>
      </c>
      <c r="K4444" s="13">
        <v>10</v>
      </c>
      <c r="L4444" s="16"/>
      <c r="M4444" t="s">
        <v>1335</v>
      </c>
      <c r="P4444" t="s">
        <v>243</v>
      </c>
      <c r="Q4444">
        <v>1</v>
      </c>
      <c r="V4444">
        <v>1</v>
      </c>
      <c r="W4444" t="s">
        <v>1371</v>
      </c>
      <c r="X4444" t="s">
        <v>1383</v>
      </c>
    </row>
    <row r="4445" spans="1:24" x14ac:dyDescent="0.3">
      <c r="A4445">
        <v>5230</v>
      </c>
      <c r="B4445" s="15" t="s">
        <v>685</v>
      </c>
      <c r="C4445" t="str">
        <f>_xlfn.XLOOKUP($B4445, STANDARDS!$A:$A, STANDARDS!$B:$B,,0,2)</f>
        <v>Tsagaan Oloom Fm</v>
      </c>
      <c r="D4445" t="s">
        <v>1058</v>
      </c>
      <c r="E4445" t="s">
        <v>1090</v>
      </c>
      <c r="J4445" s="13">
        <v>540</v>
      </c>
      <c r="K4445" s="13">
        <v>10</v>
      </c>
      <c r="L4445" s="16"/>
      <c r="M4445" t="s">
        <v>1335</v>
      </c>
      <c r="P4445" t="s">
        <v>243</v>
      </c>
      <c r="Q4445">
        <v>-3.9</v>
      </c>
      <c r="V4445">
        <v>1</v>
      </c>
      <c r="W4445" t="s">
        <v>1371</v>
      </c>
      <c r="X4445" t="s">
        <v>1383</v>
      </c>
    </row>
    <row r="4446" spans="1:24" x14ac:dyDescent="0.3">
      <c r="A4446">
        <v>5231</v>
      </c>
      <c r="B4446" s="15" t="s">
        <v>687</v>
      </c>
      <c r="C4446" t="str">
        <f>_xlfn.XLOOKUP($B4446, STANDARDS!$A:$A, STANDARDS!$B:$B,,0,2)</f>
        <v>Salaany Gol Fm</v>
      </c>
      <c r="D4446" t="s">
        <v>1058</v>
      </c>
      <c r="E4446" t="s">
        <v>1093</v>
      </c>
      <c r="J4446" s="13">
        <v>525</v>
      </c>
      <c r="K4446" s="13">
        <v>5</v>
      </c>
      <c r="L4446" s="16"/>
      <c r="M4446" t="s">
        <v>1335</v>
      </c>
      <c r="P4446" t="s">
        <v>243</v>
      </c>
      <c r="Q4446">
        <v>-0.2</v>
      </c>
      <c r="V4446">
        <v>1</v>
      </c>
      <c r="W4446" t="s">
        <v>1371</v>
      </c>
      <c r="X4446" t="s">
        <v>1383</v>
      </c>
    </row>
    <row r="4447" spans="1:24" x14ac:dyDescent="0.3">
      <c r="A4447">
        <v>5232</v>
      </c>
      <c r="B4447" s="15" t="s">
        <v>686</v>
      </c>
      <c r="C4447" t="str">
        <f>_xlfn.XLOOKUP($B4447, STANDARDS!$A:$A, STANDARDS!$B:$B,,0,2)</f>
        <v>Bayan Gol Fm</v>
      </c>
      <c r="D4447" t="s">
        <v>1058</v>
      </c>
      <c r="E4447" t="s">
        <v>1091</v>
      </c>
      <c r="J4447" s="13">
        <v>540</v>
      </c>
      <c r="K4447" s="13">
        <v>10</v>
      </c>
      <c r="L4447" s="16"/>
      <c r="M4447" t="s">
        <v>1335</v>
      </c>
      <c r="P4447" t="s">
        <v>243</v>
      </c>
      <c r="Q4447">
        <v>-0.3</v>
      </c>
      <c r="V4447">
        <v>1</v>
      </c>
      <c r="W4447" t="s">
        <v>1371</v>
      </c>
      <c r="X4447" t="s">
        <v>1383</v>
      </c>
    </row>
    <row r="4448" spans="1:24" x14ac:dyDescent="0.3">
      <c r="A4448">
        <v>5233</v>
      </c>
      <c r="B4448" s="15" t="s">
        <v>689</v>
      </c>
      <c r="C4448" t="str">
        <f>_xlfn.XLOOKUP($B4448, STANDARDS!$A:$A, STANDARDS!$B:$B,,0,2)</f>
        <v>Tsagaan Oloom Fm</v>
      </c>
      <c r="D4448" t="s">
        <v>1058</v>
      </c>
      <c r="E4448" t="s">
        <v>1092</v>
      </c>
      <c r="J4448" s="13">
        <v>540</v>
      </c>
      <c r="K4448" s="13">
        <v>180</v>
      </c>
      <c r="L4448" s="16"/>
      <c r="M4448" t="s">
        <v>1340</v>
      </c>
      <c r="P4448" t="s">
        <v>243</v>
      </c>
      <c r="Q4448">
        <v>-0.2</v>
      </c>
      <c r="V4448">
        <v>1</v>
      </c>
      <c r="W4448" t="s">
        <v>1371</v>
      </c>
      <c r="X4448" t="s">
        <v>1383</v>
      </c>
    </row>
    <row r="4449" spans="1:24" x14ac:dyDescent="0.3">
      <c r="A4449">
        <v>5234</v>
      </c>
      <c r="B4449" s="15" t="s">
        <v>688</v>
      </c>
      <c r="C4449" t="str">
        <f>_xlfn.XLOOKUP($B4449, STANDARDS!$A:$A, STANDARDS!$B:$B,,0,2)</f>
        <v>Bayan Gol Fm</v>
      </c>
      <c r="D4449" t="s">
        <v>1058</v>
      </c>
      <c r="E4449" t="s">
        <v>1094</v>
      </c>
      <c r="J4449" s="13">
        <v>540</v>
      </c>
      <c r="K4449" s="13">
        <v>180</v>
      </c>
      <c r="L4449" s="16"/>
      <c r="M4449" t="s">
        <v>1335</v>
      </c>
      <c r="P4449" t="s">
        <v>243</v>
      </c>
      <c r="Q4449">
        <v>0.2</v>
      </c>
      <c r="V4449">
        <v>1</v>
      </c>
      <c r="W4449" t="s">
        <v>1371</v>
      </c>
      <c r="X4449" t="s">
        <v>1383</v>
      </c>
    </row>
    <row r="4450" spans="1:24" x14ac:dyDescent="0.3">
      <c r="A4450">
        <v>5235</v>
      </c>
      <c r="B4450" s="15" t="s">
        <v>686</v>
      </c>
      <c r="C4450" t="str">
        <f>_xlfn.XLOOKUP($B4450, STANDARDS!$A:$A, STANDARDS!$B:$B,,0,2)</f>
        <v>Bayan Gol Fm</v>
      </c>
      <c r="D4450" t="s">
        <v>1058</v>
      </c>
      <c r="E4450" t="s">
        <v>1093</v>
      </c>
      <c r="J4450" s="13">
        <v>540</v>
      </c>
      <c r="K4450" s="13">
        <v>10</v>
      </c>
      <c r="L4450" s="16"/>
      <c r="M4450" t="s">
        <v>1335</v>
      </c>
      <c r="P4450" t="s">
        <v>243</v>
      </c>
      <c r="Q4450">
        <v>4.0999999999999996</v>
      </c>
      <c r="V4450">
        <v>1</v>
      </c>
      <c r="W4450" t="s">
        <v>1371</v>
      </c>
      <c r="X4450" t="s">
        <v>1383</v>
      </c>
    </row>
    <row r="4451" spans="1:24" x14ac:dyDescent="0.3">
      <c r="A4451">
        <v>5236</v>
      </c>
      <c r="B4451" s="15" t="s">
        <v>688</v>
      </c>
      <c r="C4451" t="str">
        <f>_xlfn.XLOOKUP($B4451, STANDARDS!$A:$A, STANDARDS!$B:$B,,0,2)</f>
        <v>Bayan Gol Fm</v>
      </c>
      <c r="D4451" t="s">
        <v>1058</v>
      </c>
      <c r="E4451" t="s">
        <v>1094</v>
      </c>
      <c r="J4451" s="13">
        <v>540</v>
      </c>
      <c r="K4451" s="13">
        <v>180</v>
      </c>
      <c r="L4451" s="16"/>
      <c r="M4451" t="s">
        <v>1335</v>
      </c>
      <c r="P4451" t="s">
        <v>243</v>
      </c>
      <c r="Q4451">
        <v>2.1</v>
      </c>
      <c r="V4451">
        <v>1</v>
      </c>
      <c r="W4451" t="s">
        <v>1371</v>
      </c>
      <c r="X4451" t="s">
        <v>1383</v>
      </c>
    </row>
    <row r="4452" spans="1:24" x14ac:dyDescent="0.3">
      <c r="A4452">
        <v>5237</v>
      </c>
      <c r="B4452" s="15" t="s">
        <v>686</v>
      </c>
      <c r="C4452" t="str">
        <f>_xlfn.XLOOKUP($B4452, STANDARDS!$A:$A, STANDARDS!$B:$B,,0,2)</f>
        <v>Bayan Gol Fm</v>
      </c>
      <c r="D4452" t="s">
        <v>1058</v>
      </c>
      <c r="E4452" t="s">
        <v>1093</v>
      </c>
      <c r="J4452" s="13">
        <v>540</v>
      </c>
      <c r="K4452" s="13">
        <v>10</v>
      </c>
      <c r="L4452" s="16"/>
      <c r="M4452" t="s">
        <v>1335</v>
      </c>
      <c r="P4452" t="s">
        <v>243</v>
      </c>
      <c r="Q4452">
        <v>1</v>
      </c>
      <c r="V4452">
        <v>1</v>
      </c>
      <c r="W4452" t="s">
        <v>1371</v>
      </c>
      <c r="X4452" t="s">
        <v>1383</v>
      </c>
    </row>
    <row r="4453" spans="1:24" x14ac:dyDescent="0.3">
      <c r="A4453">
        <v>5238</v>
      </c>
      <c r="B4453" s="15" t="s">
        <v>686</v>
      </c>
      <c r="C4453" t="str">
        <f>_xlfn.XLOOKUP($B4453, STANDARDS!$A:$A, STANDARDS!$B:$B,,0,2)</f>
        <v>Bayan Gol Fm</v>
      </c>
      <c r="D4453" t="s">
        <v>1058</v>
      </c>
      <c r="E4453" t="s">
        <v>1093</v>
      </c>
      <c r="J4453" s="13">
        <v>540</v>
      </c>
      <c r="K4453" s="13">
        <v>10</v>
      </c>
      <c r="L4453" s="16"/>
      <c r="M4453" t="s">
        <v>1335</v>
      </c>
      <c r="P4453" t="s">
        <v>243</v>
      </c>
      <c r="Q4453">
        <v>2.2999999999999998</v>
      </c>
      <c r="V4453">
        <v>1</v>
      </c>
      <c r="W4453" t="s">
        <v>1371</v>
      </c>
      <c r="X4453" t="s">
        <v>1383</v>
      </c>
    </row>
    <row r="4454" spans="1:24" x14ac:dyDescent="0.3">
      <c r="A4454">
        <v>5239</v>
      </c>
      <c r="B4454" s="15" t="s">
        <v>689</v>
      </c>
      <c r="C4454" t="str">
        <f>_xlfn.XLOOKUP($B4454, STANDARDS!$A:$A, STANDARDS!$B:$B,,0,2)</f>
        <v>Tsagaan Oloom Fm</v>
      </c>
      <c r="D4454" t="s">
        <v>1058</v>
      </c>
      <c r="E4454" t="s">
        <v>1092</v>
      </c>
      <c r="J4454" s="13">
        <v>540</v>
      </c>
      <c r="K4454" s="13">
        <v>180</v>
      </c>
      <c r="L4454" s="16"/>
      <c r="M4454" t="s">
        <v>1335</v>
      </c>
      <c r="P4454" t="s">
        <v>243</v>
      </c>
      <c r="Q4454">
        <v>-3.3</v>
      </c>
      <c r="V4454">
        <v>1</v>
      </c>
      <c r="W4454" t="s">
        <v>1371</v>
      </c>
      <c r="X4454" t="s">
        <v>1383</v>
      </c>
    </row>
    <row r="4455" spans="1:24" x14ac:dyDescent="0.3">
      <c r="A4455">
        <v>5240</v>
      </c>
      <c r="B4455" s="15" t="s">
        <v>685</v>
      </c>
      <c r="C4455" t="str">
        <f>_xlfn.XLOOKUP($B4455, STANDARDS!$A:$A, STANDARDS!$B:$B,,0,2)</f>
        <v>Tsagaan Oloom Fm</v>
      </c>
      <c r="D4455" t="s">
        <v>1058</v>
      </c>
      <c r="E4455" t="s">
        <v>1090</v>
      </c>
      <c r="J4455" s="13">
        <v>540</v>
      </c>
      <c r="K4455" s="13">
        <v>10</v>
      </c>
      <c r="L4455" s="16"/>
      <c r="M4455" t="s">
        <v>1335</v>
      </c>
      <c r="P4455" t="s">
        <v>243</v>
      </c>
      <c r="Q4455">
        <v>-6.2</v>
      </c>
      <c r="V4455">
        <v>1</v>
      </c>
      <c r="W4455" t="s">
        <v>1371</v>
      </c>
      <c r="X4455" t="s">
        <v>1383</v>
      </c>
    </row>
    <row r="4456" spans="1:24" x14ac:dyDescent="0.3">
      <c r="A4456">
        <v>5241</v>
      </c>
      <c r="B4456" s="15" t="s">
        <v>686</v>
      </c>
      <c r="C4456" t="str">
        <f>_xlfn.XLOOKUP($B4456, STANDARDS!$A:$A, STANDARDS!$B:$B,,0,2)</f>
        <v>Bayan Gol Fm</v>
      </c>
      <c r="D4456" t="s">
        <v>1058</v>
      </c>
      <c r="E4456" t="s">
        <v>1092</v>
      </c>
      <c r="J4456" s="13">
        <v>540</v>
      </c>
      <c r="K4456" s="13">
        <v>10</v>
      </c>
      <c r="L4456" s="16"/>
      <c r="M4456" t="s">
        <v>1335</v>
      </c>
      <c r="P4456" t="s">
        <v>243</v>
      </c>
      <c r="Q4456">
        <v>-2.5</v>
      </c>
      <c r="V4456">
        <v>1</v>
      </c>
      <c r="W4456" t="s">
        <v>1371</v>
      </c>
      <c r="X4456" t="s">
        <v>1383</v>
      </c>
    </row>
    <row r="4457" spans="1:24" x14ac:dyDescent="0.3">
      <c r="A4457">
        <v>5242</v>
      </c>
      <c r="B4457" s="15" t="s">
        <v>687</v>
      </c>
      <c r="C4457" t="str">
        <f>_xlfn.XLOOKUP($B4457, STANDARDS!$A:$A, STANDARDS!$B:$B,,0,2)</f>
        <v>Salaany Gol Fm</v>
      </c>
      <c r="D4457" t="s">
        <v>1058</v>
      </c>
      <c r="E4457" t="s">
        <v>1093</v>
      </c>
      <c r="J4457" s="13">
        <v>525</v>
      </c>
      <c r="K4457" s="13">
        <v>5</v>
      </c>
      <c r="L4457" s="16"/>
      <c r="M4457" t="s">
        <v>1335</v>
      </c>
      <c r="P4457" t="s">
        <v>243</v>
      </c>
      <c r="Q4457">
        <v>0.2</v>
      </c>
      <c r="V4457">
        <v>1</v>
      </c>
      <c r="W4457" t="s">
        <v>1371</v>
      </c>
      <c r="X4457" t="s">
        <v>1383</v>
      </c>
    </row>
    <row r="4458" spans="1:24" x14ac:dyDescent="0.3">
      <c r="A4458">
        <v>5243</v>
      </c>
      <c r="B4458" s="15" t="s">
        <v>687</v>
      </c>
      <c r="C4458" t="str">
        <f>_xlfn.XLOOKUP($B4458, STANDARDS!$A:$A, STANDARDS!$B:$B,,0,2)</f>
        <v>Salaany Gol Fm</v>
      </c>
      <c r="D4458" t="s">
        <v>1058</v>
      </c>
      <c r="E4458" t="s">
        <v>1093</v>
      </c>
      <c r="J4458" s="13">
        <v>525</v>
      </c>
      <c r="K4458" s="13">
        <v>5</v>
      </c>
      <c r="L4458" s="16"/>
      <c r="M4458" t="s">
        <v>1335</v>
      </c>
      <c r="P4458" t="s">
        <v>243</v>
      </c>
      <c r="Q4458">
        <v>-0.5</v>
      </c>
      <c r="V4458">
        <v>1</v>
      </c>
      <c r="W4458" t="s">
        <v>1371</v>
      </c>
      <c r="X4458" t="s">
        <v>1383</v>
      </c>
    </row>
    <row r="4459" spans="1:24" x14ac:dyDescent="0.3">
      <c r="A4459">
        <v>5244</v>
      </c>
      <c r="B4459" s="15" t="s">
        <v>688</v>
      </c>
      <c r="C4459" t="str">
        <f>_xlfn.XLOOKUP($B4459, STANDARDS!$A:$A, STANDARDS!$B:$B,,0,2)</f>
        <v>Bayan Gol Fm</v>
      </c>
      <c r="D4459" t="s">
        <v>1058</v>
      </c>
      <c r="E4459" t="s">
        <v>1094</v>
      </c>
      <c r="J4459" s="13">
        <v>540</v>
      </c>
      <c r="K4459" s="13">
        <v>180</v>
      </c>
      <c r="L4459" s="16"/>
      <c r="M4459" t="s">
        <v>1335</v>
      </c>
      <c r="P4459" t="s">
        <v>243</v>
      </c>
      <c r="Q4459">
        <v>-0.4</v>
      </c>
      <c r="V4459">
        <v>1</v>
      </c>
      <c r="W4459" t="s">
        <v>1371</v>
      </c>
      <c r="X4459" t="s">
        <v>1383</v>
      </c>
    </row>
    <row r="4460" spans="1:24" x14ac:dyDescent="0.3">
      <c r="A4460">
        <v>5245</v>
      </c>
      <c r="B4460" s="15" t="s">
        <v>686</v>
      </c>
      <c r="C4460" t="str">
        <f>_xlfn.XLOOKUP($B4460, STANDARDS!$A:$A, STANDARDS!$B:$B,,0,2)</f>
        <v>Bayan Gol Fm</v>
      </c>
      <c r="D4460" t="s">
        <v>1058</v>
      </c>
      <c r="E4460" t="s">
        <v>1093</v>
      </c>
      <c r="J4460" s="13">
        <v>540</v>
      </c>
      <c r="K4460" s="13">
        <v>10</v>
      </c>
      <c r="L4460" s="16"/>
      <c r="M4460" t="s">
        <v>1335</v>
      </c>
      <c r="P4460" t="s">
        <v>243</v>
      </c>
      <c r="Q4460">
        <v>-0.4</v>
      </c>
      <c r="V4460">
        <v>1</v>
      </c>
      <c r="W4460" t="s">
        <v>1371</v>
      </c>
      <c r="X4460" t="s">
        <v>1383</v>
      </c>
    </row>
    <row r="4461" spans="1:24" x14ac:dyDescent="0.3">
      <c r="A4461">
        <v>5246</v>
      </c>
      <c r="B4461" s="15" t="s">
        <v>686</v>
      </c>
      <c r="C4461" t="str">
        <f>_xlfn.XLOOKUP($B4461, STANDARDS!$A:$A, STANDARDS!$B:$B,,0,2)</f>
        <v>Bayan Gol Fm</v>
      </c>
      <c r="D4461" t="s">
        <v>1058</v>
      </c>
      <c r="E4461" t="s">
        <v>1093</v>
      </c>
      <c r="J4461" s="13">
        <v>540</v>
      </c>
      <c r="K4461" s="13">
        <v>10</v>
      </c>
      <c r="L4461" s="16"/>
      <c r="M4461" t="s">
        <v>1335</v>
      </c>
      <c r="P4461" t="s">
        <v>243</v>
      </c>
      <c r="Q4461">
        <v>1.2</v>
      </c>
      <c r="V4461">
        <v>1</v>
      </c>
      <c r="W4461" t="s">
        <v>1371</v>
      </c>
      <c r="X4461" t="s">
        <v>1383</v>
      </c>
    </row>
    <row r="4462" spans="1:24" x14ac:dyDescent="0.3">
      <c r="A4462">
        <v>5247</v>
      </c>
      <c r="B4462" s="15" t="s">
        <v>685</v>
      </c>
      <c r="C4462" t="str">
        <f>_xlfn.XLOOKUP($B4462, STANDARDS!$A:$A, STANDARDS!$B:$B,,0,2)</f>
        <v>Tsagaan Oloom Fm</v>
      </c>
      <c r="D4462" t="s">
        <v>1058</v>
      </c>
      <c r="E4462" t="s">
        <v>1090</v>
      </c>
      <c r="J4462" s="13">
        <v>540</v>
      </c>
      <c r="K4462" s="13">
        <v>10</v>
      </c>
      <c r="L4462" s="16"/>
      <c r="M4462" t="s">
        <v>1335</v>
      </c>
      <c r="P4462" t="s">
        <v>243</v>
      </c>
      <c r="Q4462">
        <v>-5.9</v>
      </c>
      <c r="V4462">
        <v>1</v>
      </c>
      <c r="W4462" t="s">
        <v>1371</v>
      </c>
      <c r="X4462" t="s">
        <v>1383</v>
      </c>
    </row>
    <row r="4463" spans="1:24" x14ac:dyDescent="0.3">
      <c r="A4463">
        <v>5248</v>
      </c>
      <c r="B4463" s="15" t="s">
        <v>685</v>
      </c>
      <c r="C4463" t="str">
        <f>_xlfn.XLOOKUP($B4463, STANDARDS!$A:$A, STANDARDS!$B:$B,,0,2)</f>
        <v>Tsagaan Oloom Fm</v>
      </c>
      <c r="D4463" t="s">
        <v>1058</v>
      </c>
      <c r="E4463" t="s">
        <v>1090</v>
      </c>
      <c r="J4463" s="13">
        <v>540</v>
      </c>
      <c r="K4463" s="13">
        <v>10</v>
      </c>
      <c r="L4463" s="16"/>
      <c r="M4463" t="s">
        <v>1340</v>
      </c>
      <c r="P4463" t="s">
        <v>243</v>
      </c>
      <c r="Q4463">
        <v>-2.2000000000000002</v>
      </c>
      <c r="V4463">
        <v>1</v>
      </c>
      <c r="W4463" t="s">
        <v>1371</v>
      </c>
      <c r="X4463" t="s">
        <v>1383</v>
      </c>
    </row>
    <row r="4464" spans="1:24" x14ac:dyDescent="0.3">
      <c r="A4464">
        <v>5249</v>
      </c>
      <c r="B4464" s="15" t="s">
        <v>688</v>
      </c>
      <c r="C4464" t="str">
        <f>_xlfn.XLOOKUP($B4464, STANDARDS!$A:$A, STANDARDS!$B:$B,,0,2)</f>
        <v>Bayan Gol Fm</v>
      </c>
      <c r="D4464" t="s">
        <v>1058</v>
      </c>
      <c r="E4464" t="s">
        <v>1094</v>
      </c>
      <c r="J4464" s="13">
        <v>540</v>
      </c>
      <c r="K4464" s="13">
        <v>180</v>
      </c>
      <c r="L4464" s="16"/>
      <c r="M4464" t="s">
        <v>1335</v>
      </c>
      <c r="P4464" t="s">
        <v>243</v>
      </c>
      <c r="Q4464">
        <v>2.4</v>
      </c>
      <c r="V4464">
        <v>1</v>
      </c>
      <c r="W4464" t="s">
        <v>1371</v>
      </c>
      <c r="X4464" t="s">
        <v>1383</v>
      </c>
    </row>
    <row r="4465" spans="1:24" x14ac:dyDescent="0.3">
      <c r="A4465">
        <v>5250</v>
      </c>
      <c r="B4465" s="15" t="s">
        <v>686</v>
      </c>
      <c r="C4465" t="str">
        <f>_xlfn.XLOOKUP($B4465, STANDARDS!$A:$A, STANDARDS!$B:$B,,0,2)</f>
        <v>Bayan Gol Fm</v>
      </c>
      <c r="D4465" t="s">
        <v>1058</v>
      </c>
      <c r="E4465" t="s">
        <v>1092</v>
      </c>
      <c r="J4465" s="13">
        <v>540</v>
      </c>
      <c r="K4465" s="13">
        <v>10</v>
      </c>
      <c r="L4465" s="16"/>
      <c r="M4465" t="s">
        <v>1335</v>
      </c>
      <c r="P4465" t="s">
        <v>243</v>
      </c>
      <c r="Q4465">
        <v>-3.9</v>
      </c>
      <c r="V4465">
        <v>1</v>
      </c>
      <c r="W4465" t="s">
        <v>1371</v>
      </c>
      <c r="X4465" t="s">
        <v>1383</v>
      </c>
    </row>
    <row r="4466" spans="1:24" x14ac:dyDescent="0.3">
      <c r="A4466">
        <v>5251</v>
      </c>
      <c r="B4466" s="15" t="s">
        <v>685</v>
      </c>
      <c r="C4466" t="str">
        <f>_xlfn.XLOOKUP($B4466, STANDARDS!$A:$A, STANDARDS!$B:$B,,0,2)</f>
        <v>Tsagaan Oloom Fm</v>
      </c>
      <c r="D4466" t="s">
        <v>1058</v>
      </c>
      <c r="E4466" t="s">
        <v>1090</v>
      </c>
      <c r="J4466" s="13">
        <v>540</v>
      </c>
      <c r="K4466" s="13">
        <v>10</v>
      </c>
      <c r="L4466" s="16"/>
      <c r="M4466" t="s">
        <v>1340</v>
      </c>
      <c r="P4466" t="s">
        <v>243</v>
      </c>
      <c r="Q4466">
        <v>-2.4</v>
      </c>
      <c r="V4466">
        <v>1</v>
      </c>
      <c r="W4466" t="s">
        <v>1371</v>
      </c>
      <c r="X4466" t="s">
        <v>1383</v>
      </c>
    </row>
    <row r="4467" spans="1:24" x14ac:dyDescent="0.3">
      <c r="A4467">
        <v>5252</v>
      </c>
      <c r="B4467" s="15" t="s">
        <v>685</v>
      </c>
      <c r="C4467" t="str">
        <f>_xlfn.XLOOKUP($B4467, STANDARDS!$A:$A, STANDARDS!$B:$B,,0,2)</f>
        <v>Tsagaan Oloom Fm</v>
      </c>
      <c r="D4467" t="s">
        <v>1058</v>
      </c>
      <c r="E4467" t="s">
        <v>1092</v>
      </c>
      <c r="J4467" s="13">
        <v>540</v>
      </c>
      <c r="K4467" s="13">
        <v>10</v>
      </c>
      <c r="L4467" s="16"/>
      <c r="M4467" t="s">
        <v>1335</v>
      </c>
      <c r="P4467" t="s">
        <v>243</v>
      </c>
      <c r="Q4467">
        <v>0.6</v>
      </c>
      <c r="V4467">
        <v>1</v>
      </c>
      <c r="W4467" t="s">
        <v>1371</v>
      </c>
      <c r="X4467" t="s">
        <v>1383</v>
      </c>
    </row>
    <row r="4468" spans="1:24" x14ac:dyDescent="0.3">
      <c r="A4468">
        <v>5253</v>
      </c>
      <c r="B4468" s="15" t="s">
        <v>686</v>
      </c>
      <c r="C4468" t="str">
        <f>_xlfn.XLOOKUP($B4468, STANDARDS!$A:$A, STANDARDS!$B:$B,,0,2)</f>
        <v>Bayan Gol Fm</v>
      </c>
      <c r="D4468" t="s">
        <v>1058</v>
      </c>
      <c r="E4468" t="s">
        <v>1092</v>
      </c>
      <c r="J4468" s="13">
        <v>540</v>
      </c>
      <c r="K4468" s="13">
        <v>10</v>
      </c>
      <c r="L4468" s="16"/>
      <c r="M4468" t="s">
        <v>1335</v>
      </c>
      <c r="P4468" t="s">
        <v>243</v>
      </c>
      <c r="Q4468">
        <v>-0.9</v>
      </c>
      <c r="V4468">
        <v>1</v>
      </c>
      <c r="W4468" t="s">
        <v>1371</v>
      </c>
      <c r="X4468" t="s">
        <v>1383</v>
      </c>
    </row>
    <row r="4469" spans="1:24" x14ac:dyDescent="0.3">
      <c r="A4469">
        <v>5254</v>
      </c>
      <c r="B4469" s="15" t="s">
        <v>686</v>
      </c>
      <c r="C4469" t="str">
        <f>_xlfn.XLOOKUP($B4469, STANDARDS!$A:$A, STANDARDS!$B:$B,,0,2)</f>
        <v>Bayan Gol Fm</v>
      </c>
      <c r="D4469" t="s">
        <v>1058</v>
      </c>
      <c r="E4469" t="s">
        <v>1093</v>
      </c>
      <c r="J4469" s="13">
        <v>540</v>
      </c>
      <c r="K4469" s="13">
        <v>10</v>
      </c>
      <c r="L4469" s="16"/>
      <c r="M4469" t="s">
        <v>1335</v>
      </c>
      <c r="P4469" t="s">
        <v>243</v>
      </c>
      <c r="Q4469">
        <v>2.1</v>
      </c>
      <c r="V4469">
        <v>1</v>
      </c>
      <c r="W4469" t="s">
        <v>1371</v>
      </c>
      <c r="X4469" t="s">
        <v>1383</v>
      </c>
    </row>
    <row r="4470" spans="1:24" x14ac:dyDescent="0.3">
      <c r="A4470">
        <v>5255</v>
      </c>
      <c r="B4470" s="15" t="s">
        <v>686</v>
      </c>
      <c r="C4470" t="str">
        <f>_xlfn.XLOOKUP($B4470, STANDARDS!$A:$A, STANDARDS!$B:$B,,0,2)</f>
        <v>Bayan Gol Fm</v>
      </c>
      <c r="D4470" t="s">
        <v>1058</v>
      </c>
      <c r="E4470" t="s">
        <v>1093</v>
      </c>
      <c r="J4470" s="13">
        <v>540</v>
      </c>
      <c r="K4470" s="13">
        <v>10</v>
      </c>
      <c r="L4470" s="16"/>
      <c r="M4470" t="s">
        <v>1335</v>
      </c>
      <c r="P4470" t="s">
        <v>243</v>
      </c>
      <c r="Q4470">
        <v>4.4000000000000004</v>
      </c>
      <c r="V4470">
        <v>1</v>
      </c>
      <c r="W4470" t="s">
        <v>1371</v>
      </c>
      <c r="X4470" t="s">
        <v>1383</v>
      </c>
    </row>
    <row r="4471" spans="1:24" x14ac:dyDescent="0.3">
      <c r="A4471">
        <v>5256</v>
      </c>
      <c r="B4471" s="15" t="s">
        <v>687</v>
      </c>
      <c r="C4471" t="str">
        <f>_xlfn.XLOOKUP($B4471, STANDARDS!$A:$A, STANDARDS!$B:$B,,0,2)</f>
        <v>Salaany Gol Fm</v>
      </c>
      <c r="D4471" t="s">
        <v>1058</v>
      </c>
      <c r="E4471" t="s">
        <v>1093</v>
      </c>
      <c r="J4471" s="13">
        <v>525</v>
      </c>
      <c r="K4471" s="13">
        <v>5</v>
      </c>
      <c r="L4471" s="16"/>
      <c r="M4471" t="s">
        <v>1335</v>
      </c>
      <c r="P4471" t="s">
        <v>243</v>
      </c>
      <c r="Q4471">
        <v>-1.1000000000000001</v>
      </c>
      <c r="V4471">
        <v>1</v>
      </c>
      <c r="W4471" t="s">
        <v>1371</v>
      </c>
      <c r="X4471" t="s">
        <v>1383</v>
      </c>
    </row>
    <row r="4472" spans="1:24" x14ac:dyDescent="0.3">
      <c r="A4472">
        <v>5257</v>
      </c>
      <c r="B4472" s="15" t="s">
        <v>687</v>
      </c>
      <c r="C4472" t="str">
        <f>_xlfn.XLOOKUP($B4472, STANDARDS!$A:$A, STANDARDS!$B:$B,,0,2)</f>
        <v>Salaany Gol Fm</v>
      </c>
      <c r="D4472" t="s">
        <v>1058</v>
      </c>
      <c r="E4472" t="s">
        <v>1093</v>
      </c>
      <c r="J4472" s="13">
        <v>525</v>
      </c>
      <c r="K4472" s="13">
        <v>5</v>
      </c>
      <c r="L4472" s="16"/>
      <c r="M4472" t="s">
        <v>1335</v>
      </c>
      <c r="P4472" t="s">
        <v>243</v>
      </c>
      <c r="Q4472">
        <v>-0.5</v>
      </c>
      <c r="V4472">
        <v>1</v>
      </c>
      <c r="W4472" t="s">
        <v>1371</v>
      </c>
      <c r="X4472" t="s">
        <v>1383</v>
      </c>
    </row>
    <row r="4473" spans="1:24" x14ac:dyDescent="0.3">
      <c r="A4473">
        <v>5258</v>
      </c>
      <c r="B4473" s="15" t="s">
        <v>685</v>
      </c>
      <c r="C4473" t="str">
        <f>_xlfn.XLOOKUP($B4473, STANDARDS!$A:$A, STANDARDS!$B:$B,,0,2)</f>
        <v>Tsagaan Oloom Fm</v>
      </c>
      <c r="D4473" t="s">
        <v>1058</v>
      </c>
      <c r="E4473" t="s">
        <v>1092</v>
      </c>
      <c r="J4473" s="13">
        <v>540</v>
      </c>
      <c r="K4473" s="13">
        <v>10</v>
      </c>
      <c r="L4473" s="16"/>
      <c r="M4473" t="s">
        <v>1335</v>
      </c>
      <c r="P4473" t="s">
        <v>243</v>
      </c>
      <c r="Q4473">
        <v>0</v>
      </c>
      <c r="V4473">
        <v>1</v>
      </c>
      <c r="W4473" t="s">
        <v>1371</v>
      </c>
      <c r="X4473" t="s">
        <v>1383</v>
      </c>
    </row>
    <row r="4474" spans="1:24" x14ac:dyDescent="0.3">
      <c r="A4474">
        <v>5259</v>
      </c>
      <c r="B4474" s="15" t="s">
        <v>686</v>
      </c>
      <c r="C4474" t="str">
        <f>_xlfn.XLOOKUP($B4474, STANDARDS!$A:$A, STANDARDS!$B:$B,,0,2)</f>
        <v>Bayan Gol Fm</v>
      </c>
      <c r="D4474" t="s">
        <v>1058</v>
      </c>
      <c r="E4474" t="s">
        <v>1092</v>
      </c>
      <c r="J4474" s="13">
        <v>540</v>
      </c>
      <c r="K4474" s="13">
        <v>10</v>
      </c>
      <c r="L4474" s="16"/>
      <c r="M4474" t="s">
        <v>1335</v>
      </c>
      <c r="P4474" t="s">
        <v>243</v>
      </c>
      <c r="Q4474">
        <v>-0.3</v>
      </c>
      <c r="V4474">
        <v>1</v>
      </c>
      <c r="W4474" t="s">
        <v>1371</v>
      </c>
      <c r="X4474" t="s">
        <v>1383</v>
      </c>
    </row>
    <row r="4475" spans="1:24" x14ac:dyDescent="0.3">
      <c r="A4475">
        <v>5260</v>
      </c>
      <c r="B4475" s="15" t="s">
        <v>688</v>
      </c>
      <c r="C4475" t="str">
        <f>_xlfn.XLOOKUP($B4475, STANDARDS!$A:$A, STANDARDS!$B:$B,,0,2)</f>
        <v>Bayan Gol Fm</v>
      </c>
      <c r="D4475" t="s">
        <v>1058</v>
      </c>
      <c r="E4475" t="s">
        <v>1094</v>
      </c>
      <c r="J4475" s="13">
        <v>540</v>
      </c>
      <c r="K4475" s="13">
        <v>180</v>
      </c>
      <c r="L4475" s="16"/>
      <c r="P4475" t="s">
        <v>243</v>
      </c>
      <c r="Q4475">
        <v>2.9</v>
      </c>
      <c r="V4475">
        <v>1</v>
      </c>
      <c r="W4475" t="s">
        <v>1371</v>
      </c>
      <c r="X4475" t="s">
        <v>1383</v>
      </c>
    </row>
    <row r="4476" spans="1:24" x14ac:dyDescent="0.3">
      <c r="A4476">
        <v>5261</v>
      </c>
      <c r="B4476" s="15" t="s">
        <v>687</v>
      </c>
      <c r="C4476" t="str">
        <f>_xlfn.XLOOKUP($B4476, STANDARDS!$A:$A, STANDARDS!$B:$B,,0,2)</f>
        <v>Salaany Gol Fm</v>
      </c>
      <c r="D4476" t="s">
        <v>1058</v>
      </c>
      <c r="E4476" t="s">
        <v>1093</v>
      </c>
      <c r="J4476" s="13">
        <v>525</v>
      </c>
      <c r="K4476" s="13">
        <v>5</v>
      </c>
      <c r="L4476" s="16"/>
      <c r="M4476" t="s">
        <v>1335</v>
      </c>
      <c r="P4476" t="s">
        <v>243</v>
      </c>
      <c r="Q4476">
        <v>-1</v>
      </c>
      <c r="V4476">
        <v>1</v>
      </c>
      <c r="W4476" t="s">
        <v>1371</v>
      </c>
      <c r="X4476" t="s">
        <v>1383</v>
      </c>
    </row>
    <row r="4477" spans="1:24" x14ac:dyDescent="0.3">
      <c r="A4477">
        <v>5262</v>
      </c>
      <c r="B4477" s="15" t="s">
        <v>686</v>
      </c>
      <c r="C4477" t="str">
        <f>_xlfn.XLOOKUP($B4477, STANDARDS!$A:$A, STANDARDS!$B:$B,,0,2)</f>
        <v>Bayan Gol Fm</v>
      </c>
      <c r="D4477" t="s">
        <v>1058</v>
      </c>
      <c r="E4477" t="s">
        <v>1092</v>
      </c>
      <c r="J4477" s="13">
        <v>540</v>
      </c>
      <c r="K4477" s="13">
        <v>10</v>
      </c>
      <c r="L4477" s="16"/>
      <c r="M4477" t="s">
        <v>1335</v>
      </c>
      <c r="P4477" t="s">
        <v>243</v>
      </c>
      <c r="Q4477">
        <v>-4</v>
      </c>
      <c r="V4477">
        <v>1</v>
      </c>
      <c r="W4477" t="s">
        <v>1371</v>
      </c>
      <c r="X4477" t="s">
        <v>1383</v>
      </c>
    </row>
    <row r="4478" spans="1:24" x14ac:dyDescent="0.3">
      <c r="A4478">
        <v>5263</v>
      </c>
      <c r="B4478" s="15" t="s">
        <v>686</v>
      </c>
      <c r="C4478" t="str">
        <f>_xlfn.XLOOKUP($B4478, STANDARDS!$A:$A, STANDARDS!$B:$B,,0,2)</f>
        <v>Bayan Gol Fm</v>
      </c>
      <c r="D4478" t="s">
        <v>1058</v>
      </c>
      <c r="E4478" t="s">
        <v>1091</v>
      </c>
      <c r="J4478" s="13">
        <v>540</v>
      </c>
      <c r="K4478" s="13">
        <v>10</v>
      </c>
      <c r="L4478" s="16"/>
      <c r="M4478" t="s">
        <v>1335</v>
      </c>
      <c r="P4478" t="s">
        <v>243</v>
      </c>
      <c r="Q4478">
        <v>-2</v>
      </c>
      <c r="V4478">
        <v>1</v>
      </c>
      <c r="W4478" t="s">
        <v>1371</v>
      </c>
      <c r="X4478" t="s">
        <v>1383</v>
      </c>
    </row>
    <row r="4479" spans="1:24" x14ac:dyDescent="0.3">
      <c r="A4479">
        <v>5264</v>
      </c>
      <c r="B4479" s="15" t="s">
        <v>685</v>
      </c>
      <c r="C4479" t="str">
        <f>_xlfn.XLOOKUP($B4479, STANDARDS!$A:$A, STANDARDS!$B:$B,,0,2)</f>
        <v>Tsagaan Oloom Fm</v>
      </c>
      <c r="D4479" t="s">
        <v>1058</v>
      </c>
      <c r="E4479" t="s">
        <v>1090</v>
      </c>
      <c r="J4479" s="13">
        <v>540</v>
      </c>
      <c r="K4479" s="13">
        <v>10</v>
      </c>
      <c r="L4479" s="16"/>
      <c r="M4479" t="s">
        <v>1340</v>
      </c>
      <c r="P4479" t="s">
        <v>243</v>
      </c>
      <c r="Q4479">
        <v>-1.9</v>
      </c>
      <c r="V4479">
        <v>1</v>
      </c>
      <c r="W4479" t="s">
        <v>1371</v>
      </c>
      <c r="X4479" t="s">
        <v>1383</v>
      </c>
    </row>
    <row r="4480" spans="1:24" x14ac:dyDescent="0.3">
      <c r="A4480">
        <v>5265</v>
      </c>
      <c r="B4480" s="15" t="s">
        <v>686</v>
      </c>
      <c r="C4480" t="str">
        <f>_xlfn.XLOOKUP($B4480, STANDARDS!$A:$A, STANDARDS!$B:$B,,0,2)</f>
        <v>Bayan Gol Fm</v>
      </c>
      <c r="D4480" t="s">
        <v>1058</v>
      </c>
      <c r="E4480" t="s">
        <v>1092</v>
      </c>
      <c r="J4480" s="13">
        <v>540</v>
      </c>
      <c r="K4480" s="13">
        <v>10</v>
      </c>
      <c r="L4480" s="16"/>
      <c r="M4480" t="s">
        <v>1335</v>
      </c>
      <c r="P4480" t="s">
        <v>243</v>
      </c>
      <c r="Q4480">
        <v>-1.8</v>
      </c>
      <c r="V4480">
        <v>1</v>
      </c>
      <c r="W4480" t="s">
        <v>1371</v>
      </c>
      <c r="X4480" t="s">
        <v>1383</v>
      </c>
    </row>
    <row r="4481" spans="1:24" x14ac:dyDescent="0.3">
      <c r="A4481">
        <v>5266</v>
      </c>
      <c r="B4481" s="15" t="s">
        <v>686</v>
      </c>
      <c r="C4481" t="str">
        <f>_xlfn.XLOOKUP($B4481, STANDARDS!$A:$A, STANDARDS!$B:$B,,0,2)</f>
        <v>Bayan Gol Fm</v>
      </c>
      <c r="D4481" t="s">
        <v>1058</v>
      </c>
      <c r="E4481" t="s">
        <v>1093</v>
      </c>
      <c r="J4481" s="13">
        <v>540</v>
      </c>
      <c r="K4481" s="13">
        <v>10</v>
      </c>
      <c r="L4481" s="16"/>
      <c r="M4481" t="s">
        <v>1335</v>
      </c>
      <c r="P4481" t="s">
        <v>243</v>
      </c>
      <c r="Q4481">
        <v>0.8</v>
      </c>
      <c r="V4481">
        <v>1</v>
      </c>
      <c r="W4481" t="s">
        <v>1371</v>
      </c>
      <c r="X4481" t="s">
        <v>1383</v>
      </c>
    </row>
    <row r="4482" spans="1:24" x14ac:dyDescent="0.3">
      <c r="A4482">
        <v>5267</v>
      </c>
      <c r="B4482" s="15" t="s">
        <v>687</v>
      </c>
      <c r="C4482" t="str">
        <f>_xlfn.XLOOKUP($B4482, STANDARDS!$A:$A, STANDARDS!$B:$B,,0,2)</f>
        <v>Salaany Gol Fm</v>
      </c>
      <c r="D4482" t="s">
        <v>1058</v>
      </c>
      <c r="E4482" t="s">
        <v>1093</v>
      </c>
      <c r="J4482" s="13">
        <v>525</v>
      </c>
      <c r="K4482" s="13">
        <v>5</v>
      </c>
      <c r="L4482" s="16"/>
      <c r="M4482" t="s">
        <v>1335</v>
      </c>
      <c r="P4482" t="s">
        <v>243</v>
      </c>
      <c r="Q4482">
        <v>0.1</v>
      </c>
      <c r="V4482">
        <v>1</v>
      </c>
      <c r="W4482" t="s">
        <v>1371</v>
      </c>
      <c r="X4482" t="s">
        <v>1383</v>
      </c>
    </row>
    <row r="4483" spans="1:24" x14ac:dyDescent="0.3">
      <c r="A4483">
        <v>5268</v>
      </c>
      <c r="B4483" s="15" t="s">
        <v>687</v>
      </c>
      <c r="C4483" t="str">
        <f>_xlfn.XLOOKUP($B4483, STANDARDS!$A:$A, STANDARDS!$B:$B,,0,2)</f>
        <v>Salaany Gol Fm</v>
      </c>
      <c r="D4483" t="s">
        <v>1058</v>
      </c>
      <c r="E4483" t="s">
        <v>1093</v>
      </c>
      <c r="J4483" s="13">
        <v>525</v>
      </c>
      <c r="K4483" s="13">
        <v>5</v>
      </c>
      <c r="L4483" s="16"/>
      <c r="M4483" t="s">
        <v>1335</v>
      </c>
      <c r="P4483" t="s">
        <v>243</v>
      </c>
      <c r="Q4483">
        <v>1.2</v>
      </c>
      <c r="V4483">
        <v>1</v>
      </c>
      <c r="W4483" t="s">
        <v>1371</v>
      </c>
      <c r="X4483" t="s">
        <v>1383</v>
      </c>
    </row>
    <row r="4484" spans="1:24" x14ac:dyDescent="0.3">
      <c r="A4484">
        <v>5269</v>
      </c>
      <c r="B4484" s="15" t="s">
        <v>685</v>
      </c>
      <c r="C4484" t="str">
        <f>_xlfn.XLOOKUP($B4484, STANDARDS!$A:$A, STANDARDS!$B:$B,,0,2)</f>
        <v>Tsagaan Oloom Fm</v>
      </c>
      <c r="D4484" t="s">
        <v>1058</v>
      </c>
      <c r="E4484" t="s">
        <v>1092</v>
      </c>
      <c r="J4484" s="13">
        <v>540</v>
      </c>
      <c r="K4484" s="13">
        <v>10</v>
      </c>
      <c r="L4484" s="16"/>
      <c r="M4484" t="s">
        <v>1335</v>
      </c>
      <c r="P4484" t="s">
        <v>243</v>
      </c>
      <c r="Q4484">
        <v>-2.6</v>
      </c>
      <c r="V4484">
        <v>1</v>
      </c>
      <c r="W4484" t="s">
        <v>1371</v>
      </c>
      <c r="X4484" t="s">
        <v>1383</v>
      </c>
    </row>
    <row r="4485" spans="1:24" x14ac:dyDescent="0.3">
      <c r="A4485">
        <v>5270</v>
      </c>
      <c r="B4485" s="15" t="s">
        <v>686</v>
      </c>
      <c r="C4485" t="str">
        <f>_xlfn.XLOOKUP($B4485, STANDARDS!$A:$A, STANDARDS!$B:$B,,0,2)</f>
        <v>Bayan Gol Fm</v>
      </c>
      <c r="D4485" t="s">
        <v>1058</v>
      </c>
      <c r="E4485" t="s">
        <v>1091</v>
      </c>
      <c r="J4485" s="13">
        <v>540</v>
      </c>
      <c r="K4485" s="13">
        <v>10</v>
      </c>
      <c r="L4485" s="16"/>
      <c r="M4485" t="s">
        <v>1335</v>
      </c>
      <c r="P4485" t="s">
        <v>243</v>
      </c>
      <c r="Q4485">
        <v>-1.4</v>
      </c>
      <c r="V4485">
        <v>1</v>
      </c>
      <c r="W4485" t="s">
        <v>1371</v>
      </c>
      <c r="X4485" t="s">
        <v>1383</v>
      </c>
    </row>
    <row r="4486" spans="1:24" x14ac:dyDescent="0.3">
      <c r="A4486">
        <v>5271</v>
      </c>
      <c r="B4486" s="15" t="s">
        <v>686</v>
      </c>
      <c r="C4486" t="str">
        <f>_xlfn.XLOOKUP($B4486, STANDARDS!$A:$A, STANDARDS!$B:$B,,0,2)</f>
        <v>Bayan Gol Fm</v>
      </c>
      <c r="D4486" t="s">
        <v>1058</v>
      </c>
      <c r="E4486" t="s">
        <v>1093</v>
      </c>
      <c r="J4486" s="13">
        <v>540</v>
      </c>
      <c r="K4486" s="13">
        <v>10</v>
      </c>
      <c r="L4486" s="16"/>
      <c r="M4486" t="s">
        <v>1335</v>
      </c>
      <c r="P4486" t="s">
        <v>243</v>
      </c>
      <c r="Q4486">
        <v>-0.7</v>
      </c>
      <c r="V4486">
        <v>1</v>
      </c>
      <c r="W4486" t="s">
        <v>1371</v>
      </c>
      <c r="X4486" t="s">
        <v>1383</v>
      </c>
    </row>
    <row r="4487" spans="1:24" x14ac:dyDescent="0.3">
      <c r="A4487">
        <v>5272</v>
      </c>
      <c r="B4487" s="15" t="s">
        <v>686</v>
      </c>
      <c r="C4487" t="str">
        <f>_xlfn.XLOOKUP($B4487, STANDARDS!$A:$A, STANDARDS!$B:$B,,0,2)</f>
        <v>Bayan Gol Fm</v>
      </c>
      <c r="D4487" t="s">
        <v>1058</v>
      </c>
      <c r="E4487" t="s">
        <v>1093</v>
      </c>
      <c r="J4487" s="13">
        <v>540</v>
      </c>
      <c r="K4487" s="13">
        <v>10</v>
      </c>
      <c r="L4487" s="16"/>
      <c r="M4487" t="s">
        <v>1335</v>
      </c>
      <c r="P4487" t="s">
        <v>243</v>
      </c>
      <c r="Q4487">
        <v>1.4</v>
      </c>
      <c r="V4487">
        <v>1</v>
      </c>
      <c r="W4487" t="s">
        <v>1371</v>
      </c>
      <c r="X4487" t="s">
        <v>1383</v>
      </c>
    </row>
    <row r="4488" spans="1:24" x14ac:dyDescent="0.3">
      <c r="A4488">
        <v>5273</v>
      </c>
      <c r="B4488" s="15" t="s">
        <v>686</v>
      </c>
      <c r="C4488" t="str">
        <f>_xlfn.XLOOKUP($B4488, STANDARDS!$A:$A, STANDARDS!$B:$B,,0,2)</f>
        <v>Bayan Gol Fm</v>
      </c>
      <c r="D4488" t="s">
        <v>1058</v>
      </c>
      <c r="E4488" t="s">
        <v>1093</v>
      </c>
      <c r="J4488" s="13">
        <v>540</v>
      </c>
      <c r="K4488" s="13">
        <v>10</v>
      </c>
      <c r="L4488" s="16"/>
      <c r="M4488" t="s">
        <v>1335</v>
      </c>
      <c r="P4488" t="s">
        <v>243</v>
      </c>
      <c r="Q4488">
        <v>1.5</v>
      </c>
      <c r="V4488">
        <v>1</v>
      </c>
      <c r="W4488" t="s">
        <v>1371</v>
      </c>
      <c r="X4488" t="s">
        <v>1383</v>
      </c>
    </row>
    <row r="4489" spans="1:24" x14ac:dyDescent="0.3">
      <c r="A4489">
        <v>5274</v>
      </c>
      <c r="B4489" s="15" t="s">
        <v>686</v>
      </c>
      <c r="C4489" t="str">
        <f>_xlfn.XLOOKUP($B4489, STANDARDS!$A:$A, STANDARDS!$B:$B,,0,2)</f>
        <v>Bayan Gol Fm</v>
      </c>
      <c r="D4489" t="s">
        <v>1058</v>
      </c>
      <c r="E4489" t="s">
        <v>1091</v>
      </c>
      <c r="J4489" s="13">
        <v>540</v>
      </c>
      <c r="K4489" s="13">
        <v>10</v>
      </c>
      <c r="L4489" s="16"/>
      <c r="M4489" t="s">
        <v>1335</v>
      </c>
      <c r="P4489" t="s">
        <v>243</v>
      </c>
      <c r="Q4489">
        <v>1.3</v>
      </c>
      <c r="V4489">
        <v>1</v>
      </c>
      <c r="W4489" t="s">
        <v>1371</v>
      </c>
      <c r="X4489" t="s">
        <v>1383</v>
      </c>
    </row>
    <row r="4490" spans="1:24" x14ac:dyDescent="0.3">
      <c r="A4490">
        <v>5275</v>
      </c>
      <c r="B4490" s="15" t="s">
        <v>686</v>
      </c>
      <c r="C4490" t="str">
        <f>_xlfn.XLOOKUP($B4490, STANDARDS!$A:$A, STANDARDS!$B:$B,,0,2)</f>
        <v>Bayan Gol Fm</v>
      </c>
      <c r="D4490" t="s">
        <v>1058</v>
      </c>
      <c r="E4490" t="s">
        <v>1093</v>
      </c>
      <c r="J4490" s="13">
        <v>540</v>
      </c>
      <c r="K4490" s="13">
        <v>10</v>
      </c>
      <c r="L4490" s="16"/>
      <c r="M4490" t="s">
        <v>1335</v>
      </c>
      <c r="P4490" t="s">
        <v>243</v>
      </c>
      <c r="Q4490">
        <v>0.4</v>
      </c>
      <c r="V4490">
        <v>1</v>
      </c>
      <c r="W4490" t="s">
        <v>1371</v>
      </c>
      <c r="X4490" t="s">
        <v>1383</v>
      </c>
    </row>
    <row r="4491" spans="1:24" x14ac:dyDescent="0.3">
      <c r="A4491">
        <v>5276</v>
      </c>
      <c r="B4491" s="15" t="s">
        <v>686</v>
      </c>
      <c r="C4491" t="str">
        <f>_xlfn.XLOOKUP($B4491, STANDARDS!$A:$A, STANDARDS!$B:$B,,0,2)</f>
        <v>Bayan Gol Fm</v>
      </c>
      <c r="D4491" t="s">
        <v>1058</v>
      </c>
      <c r="E4491" t="s">
        <v>1092</v>
      </c>
      <c r="J4491" s="13">
        <v>540</v>
      </c>
      <c r="K4491" s="13">
        <v>10</v>
      </c>
      <c r="L4491" s="16"/>
      <c r="M4491" t="s">
        <v>1335</v>
      </c>
      <c r="P4491" t="s">
        <v>243</v>
      </c>
      <c r="Q4491">
        <v>-3.9</v>
      </c>
      <c r="V4491">
        <v>1</v>
      </c>
      <c r="W4491" t="s">
        <v>1371</v>
      </c>
      <c r="X4491" t="s">
        <v>1383</v>
      </c>
    </row>
    <row r="4492" spans="1:24" x14ac:dyDescent="0.3">
      <c r="A4492">
        <v>5277</v>
      </c>
      <c r="B4492" s="15" t="s">
        <v>685</v>
      </c>
      <c r="C4492" t="str">
        <f>_xlfn.XLOOKUP($B4492, STANDARDS!$A:$A, STANDARDS!$B:$B,,0,2)</f>
        <v>Tsagaan Oloom Fm</v>
      </c>
      <c r="D4492" t="s">
        <v>1058</v>
      </c>
      <c r="E4492" t="s">
        <v>1090</v>
      </c>
      <c r="J4492" s="13">
        <v>540</v>
      </c>
      <c r="K4492" s="13">
        <v>10</v>
      </c>
      <c r="L4492" s="16"/>
      <c r="M4492" t="s">
        <v>1340</v>
      </c>
      <c r="P4492" t="s">
        <v>243</v>
      </c>
      <c r="Q4492">
        <v>-2.1</v>
      </c>
      <c r="V4492">
        <v>1</v>
      </c>
      <c r="W4492" t="s">
        <v>1371</v>
      </c>
      <c r="X4492" t="s">
        <v>1383</v>
      </c>
    </row>
    <row r="4493" spans="1:24" x14ac:dyDescent="0.3">
      <c r="A4493">
        <v>5278</v>
      </c>
      <c r="B4493" s="15" t="s">
        <v>687</v>
      </c>
      <c r="C4493" t="str">
        <f>_xlfn.XLOOKUP($B4493, STANDARDS!$A:$A, STANDARDS!$B:$B,,0,2)</f>
        <v>Salaany Gol Fm</v>
      </c>
      <c r="D4493" t="s">
        <v>1058</v>
      </c>
      <c r="E4493" t="s">
        <v>1093</v>
      </c>
      <c r="J4493" s="13">
        <v>525</v>
      </c>
      <c r="K4493" s="13">
        <v>5</v>
      </c>
      <c r="L4493" s="16"/>
      <c r="M4493" t="s">
        <v>1335</v>
      </c>
      <c r="P4493" t="s">
        <v>243</v>
      </c>
      <c r="Q4493">
        <v>-1.1000000000000001</v>
      </c>
      <c r="V4493">
        <v>1</v>
      </c>
      <c r="W4493" t="s">
        <v>1371</v>
      </c>
      <c r="X4493" t="s">
        <v>1383</v>
      </c>
    </row>
    <row r="4494" spans="1:24" x14ac:dyDescent="0.3">
      <c r="A4494">
        <v>5279</v>
      </c>
      <c r="B4494" s="15" t="s">
        <v>687</v>
      </c>
      <c r="C4494" t="str">
        <f>_xlfn.XLOOKUP($B4494, STANDARDS!$A:$A, STANDARDS!$B:$B,,0,2)</f>
        <v>Salaany Gol Fm</v>
      </c>
      <c r="D4494" t="s">
        <v>1058</v>
      </c>
      <c r="E4494" t="s">
        <v>1093</v>
      </c>
      <c r="J4494" s="13">
        <v>525</v>
      </c>
      <c r="K4494" s="13">
        <v>5</v>
      </c>
      <c r="L4494" s="16"/>
      <c r="M4494" t="s">
        <v>1335</v>
      </c>
      <c r="P4494" t="s">
        <v>243</v>
      </c>
      <c r="Q4494">
        <v>-1.1000000000000001</v>
      </c>
      <c r="V4494">
        <v>1</v>
      </c>
      <c r="W4494" t="s">
        <v>1371</v>
      </c>
      <c r="X4494" t="s">
        <v>1383</v>
      </c>
    </row>
    <row r="4495" spans="1:24" x14ac:dyDescent="0.3">
      <c r="A4495">
        <v>5280</v>
      </c>
      <c r="B4495" s="15" t="s">
        <v>687</v>
      </c>
      <c r="C4495" t="str">
        <f>_xlfn.XLOOKUP($B4495, STANDARDS!$A:$A, STANDARDS!$B:$B,,0,2)</f>
        <v>Salaany Gol Fm</v>
      </c>
      <c r="D4495" t="s">
        <v>1058</v>
      </c>
      <c r="E4495" t="s">
        <v>1093</v>
      </c>
      <c r="J4495" s="13">
        <v>525</v>
      </c>
      <c r="K4495" s="13">
        <v>5</v>
      </c>
      <c r="L4495" s="16"/>
      <c r="M4495" t="s">
        <v>1335</v>
      </c>
      <c r="P4495" t="s">
        <v>243</v>
      </c>
      <c r="Q4495">
        <v>0.4</v>
      </c>
      <c r="V4495">
        <v>1</v>
      </c>
      <c r="W4495" t="s">
        <v>1371</v>
      </c>
      <c r="X4495" t="s">
        <v>1383</v>
      </c>
    </row>
    <row r="4496" spans="1:24" x14ac:dyDescent="0.3">
      <c r="A4496">
        <v>5281</v>
      </c>
      <c r="B4496" s="15" t="s">
        <v>686</v>
      </c>
      <c r="C4496" t="str">
        <f>_xlfn.XLOOKUP($B4496, STANDARDS!$A:$A, STANDARDS!$B:$B,,0,2)</f>
        <v>Bayan Gol Fm</v>
      </c>
      <c r="D4496" t="s">
        <v>1058</v>
      </c>
      <c r="E4496" t="s">
        <v>1092</v>
      </c>
      <c r="J4496" s="13">
        <v>540</v>
      </c>
      <c r="K4496" s="13">
        <v>10</v>
      </c>
      <c r="L4496" s="16"/>
      <c r="M4496" t="s">
        <v>1335</v>
      </c>
      <c r="P4496" t="s">
        <v>243</v>
      </c>
      <c r="Q4496">
        <v>-0.6</v>
      </c>
      <c r="V4496">
        <v>1</v>
      </c>
      <c r="W4496" t="s">
        <v>1371</v>
      </c>
      <c r="X4496" t="s">
        <v>1383</v>
      </c>
    </row>
    <row r="4497" spans="1:24" x14ac:dyDescent="0.3">
      <c r="A4497">
        <v>5282</v>
      </c>
      <c r="B4497" s="15" t="s">
        <v>687</v>
      </c>
      <c r="C4497" t="str">
        <f>_xlfn.XLOOKUP($B4497, STANDARDS!$A:$A, STANDARDS!$B:$B,,0,2)</f>
        <v>Salaany Gol Fm</v>
      </c>
      <c r="D4497" t="s">
        <v>1058</v>
      </c>
      <c r="E4497" t="s">
        <v>1093</v>
      </c>
      <c r="J4497" s="13">
        <v>525</v>
      </c>
      <c r="K4497" s="13">
        <v>5</v>
      </c>
      <c r="L4497" s="16"/>
      <c r="M4497" t="s">
        <v>1335</v>
      </c>
      <c r="P4497" t="s">
        <v>243</v>
      </c>
      <c r="Q4497">
        <v>0.1</v>
      </c>
      <c r="V4497">
        <v>1</v>
      </c>
      <c r="W4497" t="s">
        <v>1371</v>
      </c>
      <c r="X4497" t="s">
        <v>1383</v>
      </c>
    </row>
    <row r="4498" spans="1:24" x14ac:dyDescent="0.3">
      <c r="A4498">
        <v>5283</v>
      </c>
      <c r="B4498" s="15" t="s">
        <v>686</v>
      </c>
      <c r="C4498" t="str">
        <f>_xlfn.XLOOKUP($B4498, STANDARDS!$A:$A, STANDARDS!$B:$B,,0,2)</f>
        <v>Bayan Gol Fm</v>
      </c>
      <c r="D4498" t="s">
        <v>1058</v>
      </c>
      <c r="E4498" t="s">
        <v>1092</v>
      </c>
      <c r="J4498" s="13">
        <v>540</v>
      </c>
      <c r="K4498" s="13">
        <v>10</v>
      </c>
      <c r="L4498" s="16"/>
      <c r="M4498" t="s">
        <v>1335</v>
      </c>
      <c r="P4498" t="s">
        <v>243</v>
      </c>
      <c r="Q4498">
        <v>1.5</v>
      </c>
      <c r="V4498">
        <v>1</v>
      </c>
      <c r="W4498" t="s">
        <v>1371</v>
      </c>
      <c r="X4498" t="s">
        <v>1383</v>
      </c>
    </row>
    <row r="4499" spans="1:24" x14ac:dyDescent="0.3">
      <c r="A4499">
        <v>5284</v>
      </c>
      <c r="B4499" s="15" t="s">
        <v>688</v>
      </c>
      <c r="C4499" t="str">
        <f>_xlfn.XLOOKUP($B4499, STANDARDS!$A:$A, STANDARDS!$B:$B,,0,2)</f>
        <v>Bayan Gol Fm</v>
      </c>
      <c r="D4499" t="s">
        <v>1058</v>
      </c>
      <c r="E4499" t="s">
        <v>1094</v>
      </c>
      <c r="J4499" s="13">
        <v>540</v>
      </c>
      <c r="K4499" s="13">
        <v>180</v>
      </c>
      <c r="L4499" s="16"/>
      <c r="M4499" t="s">
        <v>1335</v>
      </c>
      <c r="P4499" t="s">
        <v>243</v>
      </c>
      <c r="Q4499">
        <v>2.5</v>
      </c>
      <c r="V4499">
        <v>1</v>
      </c>
      <c r="W4499" t="s">
        <v>1371</v>
      </c>
      <c r="X4499" t="s">
        <v>1383</v>
      </c>
    </row>
    <row r="4500" spans="1:24" x14ac:dyDescent="0.3">
      <c r="A4500">
        <v>5285</v>
      </c>
      <c r="B4500" s="15" t="s">
        <v>688</v>
      </c>
      <c r="C4500" t="str">
        <f>_xlfn.XLOOKUP($B4500, STANDARDS!$A:$A, STANDARDS!$B:$B,,0,2)</f>
        <v>Bayan Gol Fm</v>
      </c>
      <c r="D4500" t="s">
        <v>1058</v>
      </c>
      <c r="E4500" t="s">
        <v>1094</v>
      </c>
      <c r="J4500" s="13">
        <v>540</v>
      </c>
      <c r="K4500" s="13">
        <v>180</v>
      </c>
      <c r="L4500" s="16"/>
      <c r="M4500" t="s">
        <v>1340</v>
      </c>
      <c r="P4500" t="s">
        <v>243</v>
      </c>
      <c r="Q4500">
        <v>-2</v>
      </c>
      <c r="V4500">
        <v>1</v>
      </c>
      <c r="W4500" t="s">
        <v>1371</v>
      </c>
      <c r="X4500" t="s">
        <v>1383</v>
      </c>
    </row>
    <row r="4501" spans="1:24" x14ac:dyDescent="0.3">
      <c r="A4501">
        <v>5286</v>
      </c>
      <c r="B4501" s="15" t="s">
        <v>686</v>
      </c>
      <c r="C4501" t="str">
        <f>_xlfn.XLOOKUP($B4501, STANDARDS!$A:$A, STANDARDS!$B:$B,,0,2)</f>
        <v>Bayan Gol Fm</v>
      </c>
      <c r="D4501" t="s">
        <v>1058</v>
      </c>
      <c r="E4501" t="s">
        <v>1093</v>
      </c>
      <c r="J4501" s="13">
        <v>540</v>
      </c>
      <c r="K4501" s="13">
        <v>10</v>
      </c>
      <c r="L4501" s="16"/>
      <c r="M4501" t="s">
        <v>1335</v>
      </c>
      <c r="P4501" t="s">
        <v>243</v>
      </c>
      <c r="Q4501">
        <v>-0.1</v>
      </c>
      <c r="V4501">
        <v>1</v>
      </c>
      <c r="W4501" t="s">
        <v>1371</v>
      </c>
      <c r="X4501" t="s">
        <v>1383</v>
      </c>
    </row>
    <row r="4502" spans="1:24" x14ac:dyDescent="0.3">
      <c r="A4502">
        <v>5287</v>
      </c>
      <c r="B4502" s="15" t="s">
        <v>688</v>
      </c>
      <c r="C4502" t="str">
        <f>_xlfn.XLOOKUP($B4502, STANDARDS!$A:$A, STANDARDS!$B:$B,,0,2)</f>
        <v>Bayan Gol Fm</v>
      </c>
      <c r="D4502" t="s">
        <v>1058</v>
      </c>
      <c r="E4502" t="s">
        <v>1094</v>
      </c>
      <c r="J4502" s="13">
        <v>540</v>
      </c>
      <c r="K4502" s="13">
        <v>180</v>
      </c>
      <c r="L4502" s="16"/>
      <c r="M4502" t="s">
        <v>1335</v>
      </c>
      <c r="P4502" t="s">
        <v>243</v>
      </c>
      <c r="Q4502">
        <v>1.4</v>
      </c>
      <c r="V4502">
        <v>1</v>
      </c>
      <c r="W4502" t="s">
        <v>1371</v>
      </c>
      <c r="X4502" t="s">
        <v>1383</v>
      </c>
    </row>
    <row r="4503" spans="1:24" x14ac:dyDescent="0.3">
      <c r="A4503">
        <v>5288</v>
      </c>
      <c r="B4503" s="15" t="s">
        <v>687</v>
      </c>
      <c r="C4503" t="str">
        <f>_xlfn.XLOOKUP($B4503, STANDARDS!$A:$A, STANDARDS!$B:$B,,0,2)</f>
        <v>Salaany Gol Fm</v>
      </c>
      <c r="D4503" t="s">
        <v>1058</v>
      </c>
      <c r="E4503" t="s">
        <v>1093</v>
      </c>
      <c r="J4503" s="13">
        <v>525</v>
      </c>
      <c r="K4503" s="13">
        <v>5</v>
      </c>
      <c r="L4503" s="16"/>
      <c r="M4503" t="s">
        <v>1335</v>
      </c>
      <c r="P4503" t="s">
        <v>243</v>
      </c>
      <c r="Q4503">
        <v>-1</v>
      </c>
      <c r="V4503">
        <v>1</v>
      </c>
      <c r="W4503" t="s">
        <v>1371</v>
      </c>
      <c r="X4503" t="s">
        <v>1383</v>
      </c>
    </row>
    <row r="4504" spans="1:24" x14ac:dyDescent="0.3">
      <c r="A4504">
        <v>5289</v>
      </c>
      <c r="B4504" s="15" t="s">
        <v>687</v>
      </c>
      <c r="C4504" t="str">
        <f>_xlfn.XLOOKUP($B4504, STANDARDS!$A:$A, STANDARDS!$B:$B,,0,2)</f>
        <v>Salaany Gol Fm</v>
      </c>
      <c r="D4504" t="s">
        <v>1058</v>
      </c>
      <c r="E4504" t="s">
        <v>1093</v>
      </c>
      <c r="J4504" s="13">
        <v>525</v>
      </c>
      <c r="K4504" s="13">
        <v>5</v>
      </c>
      <c r="L4504" s="16"/>
      <c r="M4504" t="s">
        <v>1335</v>
      </c>
      <c r="P4504" t="s">
        <v>243</v>
      </c>
      <c r="Q4504">
        <v>-0.8</v>
      </c>
      <c r="V4504">
        <v>1</v>
      </c>
      <c r="W4504" t="s">
        <v>1371</v>
      </c>
      <c r="X4504" t="s">
        <v>1383</v>
      </c>
    </row>
    <row r="4505" spans="1:24" x14ac:dyDescent="0.3">
      <c r="A4505">
        <v>5290</v>
      </c>
      <c r="B4505" s="15" t="s">
        <v>687</v>
      </c>
      <c r="C4505" t="str">
        <f>_xlfn.XLOOKUP($B4505, STANDARDS!$A:$A, STANDARDS!$B:$B,,0,2)</f>
        <v>Salaany Gol Fm</v>
      </c>
      <c r="D4505" t="s">
        <v>1058</v>
      </c>
      <c r="E4505" t="s">
        <v>1093</v>
      </c>
      <c r="J4505" s="13">
        <v>525</v>
      </c>
      <c r="K4505" s="13">
        <v>5</v>
      </c>
      <c r="L4505" s="16"/>
      <c r="M4505" t="s">
        <v>1335</v>
      </c>
      <c r="P4505" t="s">
        <v>243</v>
      </c>
      <c r="Q4505">
        <v>-0.6</v>
      </c>
      <c r="V4505">
        <v>1</v>
      </c>
      <c r="W4505" t="s">
        <v>1371</v>
      </c>
      <c r="X4505" t="s">
        <v>1383</v>
      </c>
    </row>
    <row r="4506" spans="1:24" x14ac:dyDescent="0.3">
      <c r="A4506">
        <v>5291</v>
      </c>
      <c r="B4506" s="15" t="s">
        <v>686</v>
      </c>
      <c r="C4506" t="str">
        <f>_xlfn.XLOOKUP($B4506, STANDARDS!$A:$A, STANDARDS!$B:$B,,0,2)</f>
        <v>Bayan Gol Fm</v>
      </c>
      <c r="D4506" t="s">
        <v>1058</v>
      </c>
      <c r="E4506" t="s">
        <v>1092</v>
      </c>
      <c r="J4506" s="13">
        <v>540</v>
      </c>
      <c r="K4506" s="13">
        <v>10</v>
      </c>
      <c r="L4506" s="16"/>
      <c r="M4506" t="s">
        <v>1335</v>
      </c>
      <c r="P4506" t="s">
        <v>243</v>
      </c>
      <c r="Q4506">
        <v>-1</v>
      </c>
      <c r="V4506">
        <v>1</v>
      </c>
      <c r="W4506" t="s">
        <v>1371</v>
      </c>
      <c r="X4506" t="s">
        <v>1383</v>
      </c>
    </row>
    <row r="4507" spans="1:24" x14ac:dyDescent="0.3">
      <c r="A4507">
        <v>5292</v>
      </c>
      <c r="B4507" s="15" t="s">
        <v>688</v>
      </c>
      <c r="C4507" t="str">
        <f>_xlfn.XLOOKUP($B4507, STANDARDS!$A:$A, STANDARDS!$B:$B,,0,2)</f>
        <v>Bayan Gol Fm</v>
      </c>
      <c r="D4507" t="s">
        <v>1058</v>
      </c>
      <c r="E4507" t="s">
        <v>1094</v>
      </c>
      <c r="J4507" s="13">
        <v>540</v>
      </c>
      <c r="K4507" s="13">
        <v>180</v>
      </c>
      <c r="L4507" s="16"/>
      <c r="M4507" t="s">
        <v>1340</v>
      </c>
      <c r="P4507" t="s">
        <v>243</v>
      </c>
      <c r="Q4507">
        <v>-2.8</v>
      </c>
      <c r="V4507">
        <v>1</v>
      </c>
      <c r="W4507" t="s">
        <v>1371</v>
      </c>
      <c r="X4507" t="s">
        <v>1383</v>
      </c>
    </row>
    <row r="4508" spans="1:24" x14ac:dyDescent="0.3">
      <c r="A4508">
        <v>5293</v>
      </c>
      <c r="B4508" s="15" t="s">
        <v>685</v>
      </c>
      <c r="C4508" t="str">
        <f>_xlfn.XLOOKUP($B4508, STANDARDS!$A:$A, STANDARDS!$B:$B,,0,2)</f>
        <v>Tsagaan Oloom Fm</v>
      </c>
      <c r="D4508" t="s">
        <v>1058</v>
      </c>
      <c r="E4508" t="s">
        <v>1090</v>
      </c>
      <c r="J4508" s="13">
        <v>540</v>
      </c>
      <c r="K4508" s="13">
        <v>10</v>
      </c>
      <c r="L4508" s="16"/>
      <c r="M4508" t="s">
        <v>1340</v>
      </c>
      <c r="P4508" t="s">
        <v>243</v>
      </c>
      <c r="Q4508">
        <v>-2.7</v>
      </c>
      <c r="V4508">
        <v>1</v>
      </c>
      <c r="W4508" t="s">
        <v>1371</v>
      </c>
      <c r="X4508" t="s">
        <v>1383</v>
      </c>
    </row>
    <row r="4509" spans="1:24" x14ac:dyDescent="0.3">
      <c r="A4509">
        <v>5294</v>
      </c>
      <c r="B4509" s="15" t="s">
        <v>688</v>
      </c>
      <c r="C4509" t="str">
        <f>_xlfn.XLOOKUP($B4509, STANDARDS!$A:$A, STANDARDS!$B:$B,,0,2)</f>
        <v>Bayan Gol Fm</v>
      </c>
      <c r="D4509" t="s">
        <v>1058</v>
      </c>
      <c r="E4509" t="s">
        <v>1094</v>
      </c>
      <c r="J4509" s="13">
        <v>540</v>
      </c>
      <c r="K4509" s="13">
        <v>180</v>
      </c>
      <c r="L4509" s="16"/>
      <c r="M4509" t="s">
        <v>1335</v>
      </c>
      <c r="P4509" t="s">
        <v>243</v>
      </c>
      <c r="Q4509">
        <v>-2.2000000000000002</v>
      </c>
      <c r="V4509">
        <v>1</v>
      </c>
      <c r="W4509" t="s">
        <v>1371</v>
      </c>
      <c r="X4509" t="s">
        <v>1383</v>
      </c>
    </row>
    <row r="4510" spans="1:24" x14ac:dyDescent="0.3">
      <c r="A4510">
        <v>5295</v>
      </c>
      <c r="B4510" s="15" t="s">
        <v>687</v>
      </c>
      <c r="C4510" t="str">
        <f>_xlfn.XLOOKUP($B4510, STANDARDS!$A:$A, STANDARDS!$B:$B,,0,2)</f>
        <v>Salaany Gol Fm</v>
      </c>
      <c r="D4510" t="s">
        <v>1058</v>
      </c>
      <c r="E4510" t="s">
        <v>1093</v>
      </c>
      <c r="J4510" s="13">
        <v>525</v>
      </c>
      <c r="K4510" s="13">
        <v>5</v>
      </c>
      <c r="L4510" s="16"/>
      <c r="M4510" t="s">
        <v>1335</v>
      </c>
      <c r="P4510" t="s">
        <v>243</v>
      </c>
      <c r="Q4510">
        <v>-1</v>
      </c>
      <c r="V4510">
        <v>1</v>
      </c>
      <c r="W4510" t="s">
        <v>1371</v>
      </c>
      <c r="X4510" t="s">
        <v>1383</v>
      </c>
    </row>
    <row r="4511" spans="1:24" x14ac:dyDescent="0.3">
      <c r="A4511">
        <v>5296</v>
      </c>
      <c r="B4511" s="15" t="s">
        <v>686</v>
      </c>
      <c r="C4511" t="str">
        <f>_xlfn.XLOOKUP($B4511, STANDARDS!$A:$A, STANDARDS!$B:$B,,0,2)</f>
        <v>Bayan Gol Fm</v>
      </c>
      <c r="D4511" t="s">
        <v>1058</v>
      </c>
      <c r="E4511" t="s">
        <v>1093</v>
      </c>
      <c r="J4511" s="13">
        <v>540</v>
      </c>
      <c r="K4511" s="13">
        <v>10</v>
      </c>
      <c r="L4511" s="16"/>
      <c r="M4511" t="s">
        <v>1335</v>
      </c>
      <c r="P4511" t="s">
        <v>243</v>
      </c>
      <c r="Q4511">
        <v>-0.3</v>
      </c>
      <c r="V4511">
        <v>1</v>
      </c>
      <c r="W4511" t="s">
        <v>1371</v>
      </c>
      <c r="X4511" t="s">
        <v>1383</v>
      </c>
    </row>
    <row r="4512" spans="1:24" x14ac:dyDescent="0.3">
      <c r="A4512">
        <v>5297</v>
      </c>
      <c r="B4512" s="15" t="s">
        <v>687</v>
      </c>
      <c r="C4512" t="str">
        <f>_xlfn.XLOOKUP($B4512, STANDARDS!$A:$A, STANDARDS!$B:$B,,0,2)</f>
        <v>Salaany Gol Fm</v>
      </c>
      <c r="D4512" t="s">
        <v>1058</v>
      </c>
      <c r="E4512" t="s">
        <v>1093</v>
      </c>
      <c r="J4512" s="13">
        <v>525</v>
      </c>
      <c r="K4512" s="13">
        <v>5</v>
      </c>
      <c r="L4512" s="16"/>
      <c r="M4512" t="s">
        <v>1335</v>
      </c>
      <c r="P4512" t="s">
        <v>243</v>
      </c>
      <c r="Q4512">
        <v>-1.2</v>
      </c>
      <c r="V4512">
        <v>1</v>
      </c>
      <c r="W4512" t="s">
        <v>1371</v>
      </c>
      <c r="X4512" t="s">
        <v>1383</v>
      </c>
    </row>
    <row r="4513" spans="1:24" x14ac:dyDescent="0.3">
      <c r="A4513">
        <v>5298</v>
      </c>
      <c r="B4513" s="15" t="s">
        <v>687</v>
      </c>
      <c r="C4513" t="str">
        <f>_xlfn.XLOOKUP($B4513, STANDARDS!$A:$A, STANDARDS!$B:$B,,0,2)</f>
        <v>Salaany Gol Fm</v>
      </c>
      <c r="D4513" t="s">
        <v>1058</v>
      </c>
      <c r="E4513" t="s">
        <v>1093</v>
      </c>
      <c r="J4513" s="13">
        <v>525</v>
      </c>
      <c r="K4513" s="13">
        <v>5</v>
      </c>
      <c r="L4513" s="16"/>
      <c r="M4513" t="s">
        <v>1335</v>
      </c>
      <c r="P4513" t="s">
        <v>243</v>
      </c>
      <c r="Q4513">
        <v>-1.1000000000000001</v>
      </c>
      <c r="V4513">
        <v>1</v>
      </c>
      <c r="W4513" t="s">
        <v>1371</v>
      </c>
      <c r="X4513" t="s">
        <v>1383</v>
      </c>
    </row>
    <row r="4514" spans="1:24" x14ac:dyDescent="0.3">
      <c r="A4514">
        <v>5299</v>
      </c>
      <c r="B4514" s="15" t="s">
        <v>687</v>
      </c>
      <c r="C4514" t="str">
        <f>_xlfn.XLOOKUP($B4514, STANDARDS!$A:$A, STANDARDS!$B:$B,,0,2)</f>
        <v>Salaany Gol Fm</v>
      </c>
      <c r="D4514" t="s">
        <v>1058</v>
      </c>
      <c r="E4514" t="s">
        <v>1093</v>
      </c>
      <c r="J4514" s="13">
        <v>525</v>
      </c>
      <c r="K4514" s="13">
        <v>5</v>
      </c>
      <c r="L4514" s="16"/>
      <c r="M4514" t="s">
        <v>1335</v>
      </c>
      <c r="P4514" t="s">
        <v>243</v>
      </c>
      <c r="Q4514">
        <v>-0.9</v>
      </c>
      <c r="V4514">
        <v>1</v>
      </c>
      <c r="W4514" t="s">
        <v>1371</v>
      </c>
      <c r="X4514" t="s">
        <v>1383</v>
      </c>
    </row>
    <row r="4515" spans="1:24" x14ac:dyDescent="0.3">
      <c r="A4515">
        <v>5300</v>
      </c>
      <c r="B4515" s="15" t="s">
        <v>686</v>
      </c>
      <c r="C4515" t="str">
        <f>_xlfn.XLOOKUP($B4515, STANDARDS!$A:$A, STANDARDS!$B:$B,,0,2)</f>
        <v>Bayan Gol Fm</v>
      </c>
      <c r="D4515" t="s">
        <v>1058</v>
      </c>
      <c r="E4515" t="s">
        <v>1092</v>
      </c>
      <c r="J4515" s="13">
        <v>540</v>
      </c>
      <c r="K4515" s="13">
        <v>10</v>
      </c>
      <c r="L4515" s="16"/>
      <c r="M4515" t="s">
        <v>1335</v>
      </c>
      <c r="P4515" t="s">
        <v>243</v>
      </c>
      <c r="Q4515">
        <v>-1.4</v>
      </c>
      <c r="V4515">
        <v>1</v>
      </c>
      <c r="W4515" t="s">
        <v>1371</v>
      </c>
      <c r="X4515" t="s">
        <v>1383</v>
      </c>
    </row>
    <row r="4516" spans="1:24" x14ac:dyDescent="0.3">
      <c r="A4516">
        <v>5301</v>
      </c>
      <c r="B4516" s="15" t="s">
        <v>686</v>
      </c>
      <c r="C4516" t="str">
        <f>_xlfn.XLOOKUP($B4516, STANDARDS!$A:$A, STANDARDS!$B:$B,,0,2)</f>
        <v>Bayan Gol Fm</v>
      </c>
      <c r="D4516" t="s">
        <v>1058</v>
      </c>
      <c r="E4516" t="s">
        <v>1093</v>
      </c>
      <c r="J4516" s="13">
        <v>540</v>
      </c>
      <c r="K4516" s="13">
        <v>10</v>
      </c>
      <c r="L4516" s="16"/>
      <c r="M4516" t="s">
        <v>1335</v>
      </c>
      <c r="P4516" t="s">
        <v>243</v>
      </c>
      <c r="Q4516">
        <v>2</v>
      </c>
      <c r="V4516">
        <v>1</v>
      </c>
      <c r="W4516" t="s">
        <v>1371</v>
      </c>
      <c r="X4516" t="s">
        <v>1383</v>
      </c>
    </row>
    <row r="4517" spans="1:24" x14ac:dyDescent="0.3">
      <c r="A4517">
        <v>5302</v>
      </c>
      <c r="B4517" s="15" t="s">
        <v>685</v>
      </c>
      <c r="C4517" t="str">
        <f>_xlfn.XLOOKUP($B4517, STANDARDS!$A:$A, STANDARDS!$B:$B,,0,2)</f>
        <v>Tsagaan Oloom Fm</v>
      </c>
      <c r="D4517" t="s">
        <v>1058</v>
      </c>
      <c r="E4517" t="s">
        <v>1090</v>
      </c>
      <c r="J4517" s="13">
        <v>540</v>
      </c>
      <c r="K4517" s="13">
        <v>10</v>
      </c>
      <c r="L4517" s="16"/>
      <c r="M4517" t="s">
        <v>1340</v>
      </c>
      <c r="P4517" t="s">
        <v>243</v>
      </c>
      <c r="Q4517">
        <v>-2.2999999999999998</v>
      </c>
      <c r="V4517">
        <v>1</v>
      </c>
      <c r="W4517" t="s">
        <v>1371</v>
      </c>
      <c r="X4517" t="s">
        <v>1383</v>
      </c>
    </row>
    <row r="4518" spans="1:24" x14ac:dyDescent="0.3">
      <c r="A4518">
        <v>5303</v>
      </c>
      <c r="B4518" s="15" t="s">
        <v>686</v>
      </c>
      <c r="C4518" t="str">
        <f>_xlfn.XLOOKUP($B4518, STANDARDS!$A:$A, STANDARDS!$B:$B,,0,2)</f>
        <v>Bayan Gol Fm</v>
      </c>
      <c r="D4518" t="s">
        <v>1058</v>
      </c>
      <c r="E4518" t="s">
        <v>1093</v>
      </c>
      <c r="J4518" s="13">
        <v>540</v>
      </c>
      <c r="K4518" s="13">
        <v>10</v>
      </c>
      <c r="L4518" s="16"/>
      <c r="M4518" t="s">
        <v>1335</v>
      </c>
      <c r="P4518" t="s">
        <v>243</v>
      </c>
      <c r="Q4518">
        <v>-0.8</v>
      </c>
      <c r="V4518">
        <v>1</v>
      </c>
      <c r="W4518" t="s">
        <v>1371</v>
      </c>
      <c r="X4518" t="s">
        <v>1383</v>
      </c>
    </row>
    <row r="4519" spans="1:24" x14ac:dyDescent="0.3">
      <c r="A4519">
        <v>5304</v>
      </c>
      <c r="B4519" s="15" t="s">
        <v>686</v>
      </c>
      <c r="C4519" t="str">
        <f>_xlfn.XLOOKUP($B4519, STANDARDS!$A:$A, STANDARDS!$B:$B,,0,2)</f>
        <v>Bayan Gol Fm</v>
      </c>
      <c r="D4519" t="s">
        <v>1058</v>
      </c>
      <c r="E4519" t="s">
        <v>1093</v>
      </c>
      <c r="J4519" s="13">
        <v>540</v>
      </c>
      <c r="K4519" s="13">
        <v>10</v>
      </c>
      <c r="L4519" s="16"/>
      <c r="M4519" t="s">
        <v>1335</v>
      </c>
      <c r="P4519" t="s">
        <v>243</v>
      </c>
      <c r="Q4519">
        <v>3.4</v>
      </c>
      <c r="V4519">
        <v>1</v>
      </c>
      <c r="W4519" t="s">
        <v>1371</v>
      </c>
      <c r="X4519" t="s">
        <v>1383</v>
      </c>
    </row>
    <row r="4520" spans="1:24" x14ac:dyDescent="0.3">
      <c r="A4520">
        <v>5305</v>
      </c>
      <c r="B4520" s="15" t="s">
        <v>687</v>
      </c>
      <c r="C4520" t="str">
        <f>_xlfn.XLOOKUP($B4520, STANDARDS!$A:$A, STANDARDS!$B:$B,,0,2)</f>
        <v>Salaany Gol Fm</v>
      </c>
      <c r="D4520" t="s">
        <v>1058</v>
      </c>
      <c r="E4520" t="s">
        <v>1093</v>
      </c>
      <c r="J4520" s="13">
        <v>525</v>
      </c>
      <c r="K4520" s="13">
        <v>5</v>
      </c>
      <c r="L4520" s="16"/>
      <c r="M4520" t="s">
        <v>1335</v>
      </c>
      <c r="P4520" t="s">
        <v>243</v>
      </c>
      <c r="Q4520">
        <v>-1.2</v>
      </c>
      <c r="V4520">
        <v>1</v>
      </c>
      <c r="W4520" t="s">
        <v>1371</v>
      </c>
      <c r="X4520" t="s">
        <v>1383</v>
      </c>
    </row>
    <row r="4521" spans="1:24" x14ac:dyDescent="0.3">
      <c r="A4521">
        <v>5306</v>
      </c>
      <c r="B4521" s="15" t="s">
        <v>686</v>
      </c>
      <c r="C4521" t="str">
        <f>_xlfn.XLOOKUP($B4521, STANDARDS!$A:$A, STANDARDS!$B:$B,,0,2)</f>
        <v>Bayan Gol Fm</v>
      </c>
      <c r="D4521" t="s">
        <v>1058</v>
      </c>
      <c r="E4521" t="s">
        <v>1092</v>
      </c>
      <c r="J4521" s="13">
        <v>540</v>
      </c>
      <c r="K4521" s="13">
        <v>10</v>
      </c>
      <c r="L4521" s="16"/>
      <c r="M4521" t="s">
        <v>1335</v>
      </c>
      <c r="P4521" t="s">
        <v>243</v>
      </c>
      <c r="Q4521">
        <v>-2.7</v>
      </c>
      <c r="V4521">
        <v>1</v>
      </c>
      <c r="W4521" t="s">
        <v>1371</v>
      </c>
      <c r="X4521" t="s">
        <v>1383</v>
      </c>
    </row>
    <row r="4522" spans="1:24" x14ac:dyDescent="0.3">
      <c r="A4522">
        <v>5307</v>
      </c>
      <c r="B4522" s="15" t="s">
        <v>686</v>
      </c>
      <c r="C4522" t="str">
        <f>_xlfn.XLOOKUP($B4522, STANDARDS!$A:$A, STANDARDS!$B:$B,,0,2)</f>
        <v>Bayan Gol Fm</v>
      </c>
      <c r="D4522" t="s">
        <v>1058</v>
      </c>
      <c r="E4522" t="s">
        <v>1092</v>
      </c>
      <c r="J4522" s="13">
        <v>540</v>
      </c>
      <c r="K4522" s="13">
        <v>10</v>
      </c>
      <c r="L4522" s="16"/>
      <c r="M4522" t="s">
        <v>1335</v>
      </c>
      <c r="P4522" t="s">
        <v>243</v>
      </c>
      <c r="Q4522">
        <v>-0.7</v>
      </c>
      <c r="V4522">
        <v>1</v>
      </c>
      <c r="W4522" t="s">
        <v>1371</v>
      </c>
      <c r="X4522" t="s">
        <v>1383</v>
      </c>
    </row>
    <row r="4523" spans="1:24" x14ac:dyDescent="0.3">
      <c r="A4523">
        <v>5308</v>
      </c>
      <c r="B4523" s="15" t="s">
        <v>687</v>
      </c>
      <c r="C4523" t="str">
        <f>_xlfn.XLOOKUP($B4523, STANDARDS!$A:$A, STANDARDS!$B:$B,,0,2)</f>
        <v>Salaany Gol Fm</v>
      </c>
      <c r="D4523" t="s">
        <v>1058</v>
      </c>
      <c r="E4523" t="s">
        <v>1093</v>
      </c>
      <c r="J4523" s="13">
        <v>525</v>
      </c>
      <c r="K4523" s="13">
        <v>5</v>
      </c>
      <c r="L4523" s="16"/>
      <c r="M4523" t="s">
        <v>1335</v>
      </c>
      <c r="P4523" t="s">
        <v>243</v>
      </c>
      <c r="Q4523">
        <v>-1.1000000000000001</v>
      </c>
      <c r="V4523">
        <v>1</v>
      </c>
      <c r="W4523" t="s">
        <v>1371</v>
      </c>
      <c r="X4523" t="s">
        <v>1383</v>
      </c>
    </row>
    <row r="4524" spans="1:24" x14ac:dyDescent="0.3">
      <c r="A4524">
        <v>5309</v>
      </c>
      <c r="B4524" s="15" t="s">
        <v>687</v>
      </c>
      <c r="C4524" t="str">
        <f>_xlfn.XLOOKUP($B4524, STANDARDS!$A:$A, STANDARDS!$B:$B,,0,2)</f>
        <v>Salaany Gol Fm</v>
      </c>
      <c r="D4524" t="s">
        <v>1058</v>
      </c>
      <c r="E4524" t="s">
        <v>1093</v>
      </c>
      <c r="J4524" s="13">
        <v>525</v>
      </c>
      <c r="K4524" s="13">
        <v>5</v>
      </c>
      <c r="L4524" s="16"/>
      <c r="M4524" t="s">
        <v>1335</v>
      </c>
      <c r="P4524" t="s">
        <v>243</v>
      </c>
      <c r="Q4524">
        <v>-0.9</v>
      </c>
      <c r="V4524">
        <v>1</v>
      </c>
      <c r="W4524" t="s">
        <v>1371</v>
      </c>
      <c r="X4524" t="s">
        <v>1383</v>
      </c>
    </row>
    <row r="4525" spans="1:24" x14ac:dyDescent="0.3">
      <c r="A4525">
        <v>5310</v>
      </c>
      <c r="B4525" s="15" t="s">
        <v>687</v>
      </c>
      <c r="C4525" t="str">
        <f>_xlfn.XLOOKUP($B4525, STANDARDS!$A:$A, STANDARDS!$B:$B,,0,2)</f>
        <v>Salaany Gol Fm</v>
      </c>
      <c r="D4525" t="s">
        <v>1058</v>
      </c>
      <c r="E4525" t="s">
        <v>1093</v>
      </c>
      <c r="J4525" s="13">
        <v>525</v>
      </c>
      <c r="K4525" s="13">
        <v>5</v>
      </c>
      <c r="L4525" s="16"/>
      <c r="M4525" t="s">
        <v>1335</v>
      </c>
      <c r="P4525" t="s">
        <v>243</v>
      </c>
      <c r="Q4525">
        <v>0.1</v>
      </c>
      <c r="V4525">
        <v>1</v>
      </c>
      <c r="W4525" t="s">
        <v>1371</v>
      </c>
      <c r="X4525" t="s">
        <v>1383</v>
      </c>
    </row>
    <row r="4526" spans="1:24" x14ac:dyDescent="0.3">
      <c r="A4526">
        <v>5311</v>
      </c>
      <c r="B4526" s="15" t="s">
        <v>686</v>
      </c>
      <c r="C4526" t="str">
        <f>_xlfn.XLOOKUP($B4526, STANDARDS!$A:$A, STANDARDS!$B:$B,,0,2)</f>
        <v>Bayan Gol Fm</v>
      </c>
      <c r="D4526" t="s">
        <v>1058</v>
      </c>
      <c r="E4526" t="s">
        <v>1092</v>
      </c>
      <c r="J4526" s="13">
        <v>540</v>
      </c>
      <c r="K4526" s="13">
        <v>10</v>
      </c>
      <c r="L4526" s="16"/>
      <c r="M4526" t="s">
        <v>1335</v>
      </c>
      <c r="P4526" t="s">
        <v>243</v>
      </c>
      <c r="Q4526">
        <v>-2.5</v>
      </c>
      <c r="V4526">
        <v>1</v>
      </c>
      <c r="W4526" t="s">
        <v>1371</v>
      </c>
      <c r="X4526" t="s">
        <v>1383</v>
      </c>
    </row>
    <row r="4527" spans="1:24" x14ac:dyDescent="0.3">
      <c r="A4527">
        <v>5312</v>
      </c>
      <c r="B4527" s="15" t="s">
        <v>686</v>
      </c>
      <c r="C4527" t="str">
        <f>_xlfn.XLOOKUP($B4527, STANDARDS!$A:$A, STANDARDS!$B:$B,,0,2)</f>
        <v>Bayan Gol Fm</v>
      </c>
      <c r="D4527" t="s">
        <v>1058</v>
      </c>
      <c r="E4527" t="s">
        <v>1093</v>
      </c>
      <c r="J4527" s="13">
        <v>540</v>
      </c>
      <c r="K4527" s="13">
        <v>10</v>
      </c>
      <c r="L4527" s="16"/>
      <c r="M4527" t="s">
        <v>1335</v>
      </c>
      <c r="P4527" t="s">
        <v>243</v>
      </c>
      <c r="Q4527">
        <v>0.5</v>
      </c>
      <c r="V4527">
        <v>1</v>
      </c>
      <c r="W4527" t="s">
        <v>1371</v>
      </c>
      <c r="X4527" t="s">
        <v>1383</v>
      </c>
    </row>
    <row r="4528" spans="1:24" x14ac:dyDescent="0.3">
      <c r="A4528">
        <v>5313</v>
      </c>
      <c r="B4528" s="15" t="s">
        <v>689</v>
      </c>
      <c r="C4528" t="str">
        <f>_xlfn.XLOOKUP($B4528, STANDARDS!$A:$A, STANDARDS!$B:$B,,0,2)</f>
        <v>Tsagaan Oloom Fm</v>
      </c>
      <c r="D4528" t="s">
        <v>1058</v>
      </c>
      <c r="E4528" t="s">
        <v>1092</v>
      </c>
      <c r="J4528" s="13">
        <v>540</v>
      </c>
      <c r="K4528" s="13">
        <v>180</v>
      </c>
      <c r="L4528" s="16"/>
      <c r="M4528" t="s">
        <v>1340</v>
      </c>
      <c r="P4528" t="s">
        <v>243</v>
      </c>
      <c r="Q4528">
        <v>1.8</v>
      </c>
      <c r="V4528">
        <v>1</v>
      </c>
      <c r="W4528" t="s">
        <v>1371</v>
      </c>
      <c r="X4528" t="s">
        <v>1383</v>
      </c>
    </row>
    <row r="4529" spans="1:24" x14ac:dyDescent="0.3">
      <c r="A4529">
        <v>5314</v>
      </c>
      <c r="B4529" s="15" t="s">
        <v>687</v>
      </c>
      <c r="C4529" t="str">
        <f>_xlfn.XLOOKUP($B4529, STANDARDS!$A:$A, STANDARDS!$B:$B,,0,2)</f>
        <v>Salaany Gol Fm</v>
      </c>
      <c r="D4529" t="s">
        <v>1058</v>
      </c>
      <c r="E4529" t="s">
        <v>1093</v>
      </c>
      <c r="J4529" s="13">
        <v>525</v>
      </c>
      <c r="K4529" s="13">
        <v>5</v>
      </c>
      <c r="L4529" s="16"/>
      <c r="M4529" t="s">
        <v>1335</v>
      </c>
      <c r="P4529" t="s">
        <v>243</v>
      </c>
      <c r="Q4529">
        <v>-1.1000000000000001</v>
      </c>
      <c r="V4529">
        <v>1</v>
      </c>
      <c r="W4529" t="s">
        <v>1371</v>
      </c>
      <c r="X4529" t="s">
        <v>1383</v>
      </c>
    </row>
    <row r="4530" spans="1:24" x14ac:dyDescent="0.3">
      <c r="A4530">
        <v>5315</v>
      </c>
      <c r="B4530" s="15" t="s">
        <v>687</v>
      </c>
      <c r="C4530" t="str">
        <f>_xlfn.XLOOKUP($B4530, STANDARDS!$A:$A, STANDARDS!$B:$B,,0,2)</f>
        <v>Salaany Gol Fm</v>
      </c>
      <c r="D4530" t="s">
        <v>1058</v>
      </c>
      <c r="E4530" t="s">
        <v>1093</v>
      </c>
      <c r="J4530" s="13">
        <v>525</v>
      </c>
      <c r="K4530" s="13">
        <v>5</v>
      </c>
      <c r="L4530" s="16"/>
      <c r="M4530" t="s">
        <v>1335</v>
      </c>
      <c r="P4530" t="s">
        <v>243</v>
      </c>
      <c r="Q4530">
        <v>-1</v>
      </c>
      <c r="V4530">
        <v>1</v>
      </c>
      <c r="W4530" t="s">
        <v>1371</v>
      </c>
      <c r="X4530" t="s">
        <v>1383</v>
      </c>
    </row>
    <row r="4531" spans="1:24" x14ac:dyDescent="0.3">
      <c r="A4531">
        <v>5316</v>
      </c>
      <c r="B4531" s="15" t="s">
        <v>687</v>
      </c>
      <c r="C4531" t="str">
        <f>_xlfn.XLOOKUP($B4531, STANDARDS!$A:$A, STANDARDS!$B:$B,,0,2)</f>
        <v>Salaany Gol Fm</v>
      </c>
      <c r="D4531" t="s">
        <v>1058</v>
      </c>
      <c r="E4531" t="s">
        <v>1093</v>
      </c>
      <c r="J4531" s="13">
        <v>525</v>
      </c>
      <c r="K4531" s="13">
        <v>5</v>
      </c>
      <c r="L4531" s="16"/>
      <c r="M4531" t="s">
        <v>1335</v>
      </c>
      <c r="P4531" t="s">
        <v>243</v>
      </c>
      <c r="Q4531">
        <v>-0.9</v>
      </c>
      <c r="V4531">
        <v>1</v>
      </c>
      <c r="W4531" t="s">
        <v>1371</v>
      </c>
      <c r="X4531" t="s">
        <v>1383</v>
      </c>
    </row>
    <row r="4532" spans="1:24" x14ac:dyDescent="0.3">
      <c r="A4532">
        <v>5317</v>
      </c>
      <c r="B4532" s="15" t="s">
        <v>686</v>
      </c>
      <c r="C4532" t="str">
        <f>_xlfn.XLOOKUP($B4532, STANDARDS!$A:$A, STANDARDS!$B:$B,,0,2)</f>
        <v>Bayan Gol Fm</v>
      </c>
      <c r="D4532" t="s">
        <v>1058</v>
      </c>
      <c r="E4532" t="s">
        <v>1091</v>
      </c>
      <c r="J4532" s="13">
        <v>540</v>
      </c>
      <c r="K4532" s="13">
        <v>10</v>
      </c>
      <c r="L4532" s="16"/>
      <c r="M4532" t="s">
        <v>1335</v>
      </c>
      <c r="P4532" t="s">
        <v>243</v>
      </c>
      <c r="Q4532">
        <v>-3.8</v>
      </c>
      <c r="V4532">
        <v>1</v>
      </c>
      <c r="W4532" t="s">
        <v>1371</v>
      </c>
      <c r="X4532" t="s">
        <v>1383</v>
      </c>
    </row>
    <row r="4533" spans="1:24" x14ac:dyDescent="0.3">
      <c r="A4533">
        <v>5318</v>
      </c>
      <c r="B4533" s="15" t="s">
        <v>686</v>
      </c>
      <c r="C4533" t="str">
        <f>_xlfn.XLOOKUP($B4533, STANDARDS!$A:$A, STANDARDS!$B:$B,,0,2)</f>
        <v>Bayan Gol Fm</v>
      </c>
      <c r="D4533" t="s">
        <v>1058</v>
      </c>
      <c r="E4533" t="s">
        <v>1092</v>
      </c>
      <c r="J4533" s="13">
        <v>540</v>
      </c>
      <c r="K4533" s="13">
        <v>10</v>
      </c>
      <c r="L4533" s="16"/>
      <c r="M4533" t="s">
        <v>1335</v>
      </c>
      <c r="P4533" t="s">
        <v>243</v>
      </c>
      <c r="Q4533">
        <v>-1.7</v>
      </c>
      <c r="V4533">
        <v>1</v>
      </c>
      <c r="W4533" t="s">
        <v>1371</v>
      </c>
      <c r="X4533" t="s">
        <v>1383</v>
      </c>
    </row>
    <row r="4534" spans="1:24" x14ac:dyDescent="0.3">
      <c r="A4534">
        <v>5319</v>
      </c>
      <c r="B4534" s="15" t="s">
        <v>686</v>
      </c>
      <c r="C4534" t="str">
        <f>_xlfn.XLOOKUP($B4534, STANDARDS!$A:$A, STANDARDS!$B:$B,,0,2)</f>
        <v>Bayan Gol Fm</v>
      </c>
      <c r="D4534" t="s">
        <v>1058</v>
      </c>
      <c r="E4534" t="s">
        <v>1091</v>
      </c>
      <c r="J4534" s="13">
        <v>540</v>
      </c>
      <c r="K4534" s="13">
        <v>10</v>
      </c>
      <c r="L4534" s="16"/>
      <c r="M4534" t="s">
        <v>1335</v>
      </c>
      <c r="P4534" t="s">
        <v>243</v>
      </c>
      <c r="Q4534">
        <v>0</v>
      </c>
      <c r="V4534">
        <v>1</v>
      </c>
      <c r="W4534" t="s">
        <v>1371</v>
      </c>
      <c r="X4534" t="s">
        <v>1383</v>
      </c>
    </row>
    <row r="4535" spans="1:24" x14ac:dyDescent="0.3">
      <c r="A4535">
        <v>5320</v>
      </c>
      <c r="B4535" s="15" t="s">
        <v>687</v>
      </c>
      <c r="C4535" t="str">
        <f>_xlfn.XLOOKUP($B4535, STANDARDS!$A:$A, STANDARDS!$B:$B,,0,2)</f>
        <v>Salaany Gol Fm</v>
      </c>
      <c r="D4535" t="s">
        <v>1058</v>
      </c>
      <c r="E4535" t="s">
        <v>1093</v>
      </c>
      <c r="J4535" s="13">
        <v>525</v>
      </c>
      <c r="K4535" s="13">
        <v>5</v>
      </c>
      <c r="L4535" s="16"/>
      <c r="M4535" t="s">
        <v>1335</v>
      </c>
      <c r="P4535" t="s">
        <v>243</v>
      </c>
      <c r="Q4535">
        <v>-1.1000000000000001</v>
      </c>
      <c r="V4535">
        <v>1</v>
      </c>
      <c r="W4535" t="s">
        <v>1371</v>
      </c>
      <c r="X4535" t="s">
        <v>1383</v>
      </c>
    </row>
    <row r="4536" spans="1:24" x14ac:dyDescent="0.3">
      <c r="A4536">
        <v>5321</v>
      </c>
      <c r="B4536" s="15" t="s">
        <v>687</v>
      </c>
      <c r="C4536" t="str">
        <f>_xlfn.XLOOKUP($B4536, STANDARDS!$A:$A, STANDARDS!$B:$B,,0,2)</f>
        <v>Salaany Gol Fm</v>
      </c>
      <c r="D4536" t="s">
        <v>1058</v>
      </c>
      <c r="E4536" t="s">
        <v>1093</v>
      </c>
      <c r="J4536" s="13">
        <v>525</v>
      </c>
      <c r="K4536" s="13">
        <v>5</v>
      </c>
      <c r="L4536" s="16"/>
      <c r="M4536" t="s">
        <v>1335</v>
      </c>
      <c r="P4536" t="s">
        <v>243</v>
      </c>
      <c r="Q4536">
        <v>-1.1000000000000001</v>
      </c>
      <c r="V4536">
        <v>1</v>
      </c>
      <c r="W4536" t="s">
        <v>1371</v>
      </c>
      <c r="X4536" t="s">
        <v>1383</v>
      </c>
    </row>
    <row r="4537" spans="1:24" x14ac:dyDescent="0.3">
      <c r="A4537">
        <v>5322</v>
      </c>
      <c r="B4537" s="15" t="s">
        <v>687</v>
      </c>
      <c r="C4537" t="str">
        <f>_xlfn.XLOOKUP($B4537, STANDARDS!$A:$A, STANDARDS!$B:$B,,0,2)</f>
        <v>Salaany Gol Fm</v>
      </c>
      <c r="D4537" t="s">
        <v>1058</v>
      </c>
      <c r="E4537" t="s">
        <v>1093</v>
      </c>
      <c r="J4537" s="13">
        <v>525</v>
      </c>
      <c r="K4537" s="13">
        <v>5</v>
      </c>
      <c r="L4537" s="16"/>
      <c r="M4537" t="s">
        <v>1335</v>
      </c>
      <c r="P4537" t="s">
        <v>243</v>
      </c>
      <c r="Q4537">
        <v>-0.9</v>
      </c>
      <c r="V4537">
        <v>1</v>
      </c>
      <c r="W4537" t="s">
        <v>1371</v>
      </c>
      <c r="X4537" t="s">
        <v>1383</v>
      </c>
    </row>
    <row r="4538" spans="1:24" x14ac:dyDescent="0.3">
      <c r="A4538">
        <v>5323</v>
      </c>
      <c r="B4538" s="15" t="s">
        <v>686</v>
      </c>
      <c r="C4538" t="str">
        <f>_xlfn.XLOOKUP($B4538, STANDARDS!$A:$A, STANDARDS!$B:$B,,0,2)</f>
        <v>Bayan Gol Fm</v>
      </c>
      <c r="D4538" t="s">
        <v>1058</v>
      </c>
      <c r="E4538" t="s">
        <v>1092</v>
      </c>
      <c r="J4538" s="13">
        <v>540</v>
      </c>
      <c r="K4538" s="13">
        <v>10</v>
      </c>
      <c r="L4538" s="16"/>
      <c r="M4538" t="s">
        <v>1335</v>
      </c>
      <c r="P4538" t="s">
        <v>243</v>
      </c>
      <c r="Q4538">
        <v>-2.9</v>
      </c>
      <c r="V4538">
        <v>1</v>
      </c>
      <c r="W4538" t="s">
        <v>1371</v>
      </c>
      <c r="X4538" t="s">
        <v>1383</v>
      </c>
    </row>
    <row r="4539" spans="1:24" x14ac:dyDescent="0.3">
      <c r="A4539">
        <v>5324</v>
      </c>
      <c r="B4539" s="15" t="s">
        <v>686</v>
      </c>
      <c r="C4539" t="str">
        <f>_xlfn.XLOOKUP($B4539, STANDARDS!$A:$A, STANDARDS!$B:$B,,0,2)</f>
        <v>Bayan Gol Fm</v>
      </c>
      <c r="D4539" t="s">
        <v>1058</v>
      </c>
      <c r="E4539" t="s">
        <v>1091</v>
      </c>
      <c r="J4539" s="13">
        <v>540</v>
      </c>
      <c r="K4539" s="13">
        <v>10</v>
      </c>
      <c r="L4539" s="16"/>
      <c r="M4539" t="s">
        <v>1335</v>
      </c>
      <c r="P4539" t="s">
        <v>243</v>
      </c>
      <c r="Q4539">
        <v>-1.6</v>
      </c>
      <c r="V4539">
        <v>1</v>
      </c>
      <c r="W4539" t="s">
        <v>1371</v>
      </c>
      <c r="X4539" t="s">
        <v>1383</v>
      </c>
    </row>
    <row r="4540" spans="1:24" x14ac:dyDescent="0.3">
      <c r="A4540">
        <v>5325</v>
      </c>
      <c r="B4540" s="15" t="s">
        <v>686</v>
      </c>
      <c r="C4540" t="str">
        <f>_xlfn.XLOOKUP($B4540, STANDARDS!$A:$A, STANDARDS!$B:$B,,0,2)</f>
        <v>Bayan Gol Fm</v>
      </c>
      <c r="D4540" t="s">
        <v>1058</v>
      </c>
      <c r="E4540" t="s">
        <v>1092</v>
      </c>
      <c r="J4540" s="13">
        <v>540</v>
      </c>
      <c r="K4540" s="13">
        <v>10</v>
      </c>
      <c r="L4540" s="16"/>
      <c r="M4540" t="s">
        <v>1335</v>
      </c>
      <c r="P4540" t="s">
        <v>243</v>
      </c>
      <c r="Q4540">
        <v>-1</v>
      </c>
      <c r="V4540">
        <v>1</v>
      </c>
      <c r="W4540" t="s">
        <v>1371</v>
      </c>
      <c r="X4540" t="s">
        <v>1383</v>
      </c>
    </row>
    <row r="4541" spans="1:24" x14ac:dyDescent="0.3">
      <c r="A4541">
        <v>5326</v>
      </c>
      <c r="B4541" s="15" t="s">
        <v>686</v>
      </c>
      <c r="C4541" t="str">
        <f>_xlfn.XLOOKUP($B4541, STANDARDS!$A:$A, STANDARDS!$B:$B,,0,2)</f>
        <v>Bayan Gol Fm</v>
      </c>
      <c r="D4541" t="s">
        <v>1058</v>
      </c>
      <c r="E4541" t="s">
        <v>1093</v>
      </c>
      <c r="J4541" s="13">
        <v>540</v>
      </c>
      <c r="K4541" s="13">
        <v>10</v>
      </c>
      <c r="L4541" s="16"/>
      <c r="M4541" t="s">
        <v>1335</v>
      </c>
      <c r="P4541" t="s">
        <v>243</v>
      </c>
      <c r="Q4541">
        <v>-0.6</v>
      </c>
      <c r="V4541">
        <v>1</v>
      </c>
      <c r="W4541" t="s">
        <v>1371</v>
      </c>
      <c r="X4541" t="s">
        <v>1383</v>
      </c>
    </row>
    <row r="4542" spans="1:24" x14ac:dyDescent="0.3">
      <c r="A4542">
        <v>5327</v>
      </c>
      <c r="B4542" s="15" t="s">
        <v>688</v>
      </c>
      <c r="C4542" t="str">
        <f>_xlfn.XLOOKUP($B4542, STANDARDS!$A:$A, STANDARDS!$B:$B,,0,2)</f>
        <v>Bayan Gol Fm</v>
      </c>
      <c r="D4542" t="s">
        <v>1058</v>
      </c>
      <c r="E4542" t="s">
        <v>1094</v>
      </c>
      <c r="J4542" s="13">
        <v>540</v>
      </c>
      <c r="K4542" s="13">
        <v>180</v>
      </c>
      <c r="L4542" s="16"/>
      <c r="M4542" t="s">
        <v>1340</v>
      </c>
      <c r="P4542" t="s">
        <v>243</v>
      </c>
      <c r="Q4542">
        <v>2.2999999999999998</v>
      </c>
      <c r="V4542">
        <v>1</v>
      </c>
      <c r="W4542" t="s">
        <v>1371</v>
      </c>
      <c r="X4542" t="s">
        <v>1383</v>
      </c>
    </row>
    <row r="4543" spans="1:24" x14ac:dyDescent="0.3">
      <c r="A4543">
        <v>5328</v>
      </c>
      <c r="B4543" s="15" t="s">
        <v>687</v>
      </c>
      <c r="C4543" t="str">
        <f>_xlfn.XLOOKUP($B4543, STANDARDS!$A:$A, STANDARDS!$B:$B,,0,2)</f>
        <v>Salaany Gol Fm</v>
      </c>
      <c r="D4543" t="s">
        <v>1058</v>
      </c>
      <c r="E4543" t="s">
        <v>1093</v>
      </c>
      <c r="J4543" s="13">
        <v>525</v>
      </c>
      <c r="K4543" s="13">
        <v>5</v>
      </c>
      <c r="L4543" s="16"/>
      <c r="M4543" t="s">
        <v>1335</v>
      </c>
      <c r="P4543" t="s">
        <v>243</v>
      </c>
      <c r="Q4543">
        <v>-1</v>
      </c>
      <c r="V4543">
        <v>1</v>
      </c>
      <c r="W4543" t="s">
        <v>1371</v>
      </c>
      <c r="X4543" t="s">
        <v>1383</v>
      </c>
    </row>
    <row r="4544" spans="1:24" x14ac:dyDescent="0.3">
      <c r="A4544">
        <v>5329</v>
      </c>
      <c r="B4544" s="15" t="s">
        <v>686</v>
      </c>
      <c r="C4544" t="str">
        <f>_xlfn.XLOOKUP($B4544, STANDARDS!$A:$A, STANDARDS!$B:$B,,0,2)</f>
        <v>Bayan Gol Fm</v>
      </c>
      <c r="D4544" t="s">
        <v>1058</v>
      </c>
      <c r="E4544" t="s">
        <v>1093</v>
      </c>
      <c r="J4544" s="13">
        <v>540</v>
      </c>
      <c r="K4544" s="13">
        <v>10</v>
      </c>
      <c r="L4544" s="16"/>
      <c r="M4544" t="s">
        <v>1335</v>
      </c>
      <c r="P4544" t="s">
        <v>243</v>
      </c>
      <c r="Q4544">
        <v>0</v>
      </c>
      <c r="V4544">
        <v>1</v>
      </c>
      <c r="W4544" t="s">
        <v>1371</v>
      </c>
      <c r="X4544" t="s">
        <v>1383</v>
      </c>
    </row>
    <row r="4545" spans="1:24" x14ac:dyDescent="0.3">
      <c r="A4545">
        <v>5330</v>
      </c>
      <c r="B4545" s="15" t="s">
        <v>686</v>
      </c>
      <c r="C4545" t="str">
        <f>_xlfn.XLOOKUP($B4545, STANDARDS!$A:$A, STANDARDS!$B:$B,,0,2)</f>
        <v>Bayan Gol Fm</v>
      </c>
      <c r="D4545" t="s">
        <v>1058</v>
      </c>
      <c r="E4545" t="s">
        <v>1093</v>
      </c>
      <c r="J4545" s="13">
        <v>540</v>
      </c>
      <c r="K4545" s="13">
        <v>10</v>
      </c>
      <c r="L4545" s="16"/>
      <c r="M4545" t="s">
        <v>1335</v>
      </c>
      <c r="P4545" t="s">
        <v>243</v>
      </c>
      <c r="Q4545">
        <v>0</v>
      </c>
      <c r="V4545">
        <v>1</v>
      </c>
      <c r="W4545" t="s">
        <v>1371</v>
      </c>
      <c r="X4545" t="s">
        <v>1383</v>
      </c>
    </row>
    <row r="4546" spans="1:24" x14ac:dyDescent="0.3">
      <c r="A4546">
        <v>5331</v>
      </c>
      <c r="B4546" s="15" t="s">
        <v>686</v>
      </c>
      <c r="C4546" t="str">
        <f>_xlfn.XLOOKUP($B4546, STANDARDS!$A:$A, STANDARDS!$B:$B,,0,2)</f>
        <v>Bayan Gol Fm</v>
      </c>
      <c r="D4546" t="s">
        <v>1058</v>
      </c>
      <c r="E4546" t="s">
        <v>1093</v>
      </c>
      <c r="J4546" s="13">
        <v>540</v>
      </c>
      <c r="K4546" s="13">
        <v>10</v>
      </c>
      <c r="L4546" s="16"/>
      <c r="M4546" t="s">
        <v>1335</v>
      </c>
      <c r="P4546" t="s">
        <v>243</v>
      </c>
      <c r="Q4546">
        <v>0.2</v>
      </c>
      <c r="V4546">
        <v>1</v>
      </c>
      <c r="W4546" t="s">
        <v>1371</v>
      </c>
      <c r="X4546" t="s">
        <v>1383</v>
      </c>
    </row>
    <row r="4547" spans="1:24" x14ac:dyDescent="0.3">
      <c r="A4547">
        <v>5332</v>
      </c>
      <c r="B4547" s="15" t="s">
        <v>688</v>
      </c>
      <c r="C4547" t="str">
        <f>_xlfn.XLOOKUP($B4547, STANDARDS!$A:$A, STANDARDS!$B:$B,,0,2)</f>
        <v>Bayan Gol Fm</v>
      </c>
      <c r="D4547" t="s">
        <v>1058</v>
      </c>
      <c r="E4547" t="s">
        <v>1094</v>
      </c>
      <c r="J4547" s="13">
        <v>540</v>
      </c>
      <c r="K4547" s="13">
        <v>180</v>
      </c>
      <c r="L4547" s="16"/>
      <c r="M4547" t="s">
        <v>1340</v>
      </c>
      <c r="P4547" t="s">
        <v>243</v>
      </c>
      <c r="Q4547">
        <v>-2.5</v>
      </c>
      <c r="V4547">
        <v>1</v>
      </c>
      <c r="W4547" t="s">
        <v>1371</v>
      </c>
      <c r="X4547" t="s">
        <v>1383</v>
      </c>
    </row>
    <row r="4548" spans="1:24" x14ac:dyDescent="0.3">
      <c r="A4548">
        <v>5333</v>
      </c>
      <c r="B4548" s="15" t="s">
        <v>686</v>
      </c>
      <c r="C4548" t="str">
        <f>_xlfn.XLOOKUP($B4548, STANDARDS!$A:$A, STANDARDS!$B:$B,,0,2)</f>
        <v>Bayan Gol Fm</v>
      </c>
      <c r="D4548" t="s">
        <v>1058</v>
      </c>
      <c r="E4548" t="s">
        <v>1091</v>
      </c>
      <c r="J4548" s="13">
        <v>540</v>
      </c>
      <c r="K4548" s="13">
        <v>10</v>
      </c>
      <c r="L4548" s="16"/>
      <c r="M4548" t="s">
        <v>1335</v>
      </c>
      <c r="P4548" t="s">
        <v>243</v>
      </c>
      <c r="Q4548">
        <v>-1.9</v>
      </c>
      <c r="V4548">
        <v>1</v>
      </c>
      <c r="W4548" t="s">
        <v>1371</v>
      </c>
      <c r="X4548" t="s">
        <v>1383</v>
      </c>
    </row>
    <row r="4549" spans="1:24" x14ac:dyDescent="0.3">
      <c r="A4549">
        <v>5334</v>
      </c>
      <c r="B4549" s="15" t="s">
        <v>685</v>
      </c>
      <c r="C4549" t="str">
        <f>_xlfn.XLOOKUP($B4549, STANDARDS!$A:$A, STANDARDS!$B:$B,,0,2)</f>
        <v>Tsagaan Oloom Fm</v>
      </c>
      <c r="D4549" t="s">
        <v>1058</v>
      </c>
      <c r="E4549" t="s">
        <v>1092</v>
      </c>
      <c r="J4549" s="13">
        <v>540</v>
      </c>
      <c r="K4549" s="13">
        <v>10</v>
      </c>
      <c r="L4549" s="16"/>
      <c r="M4549" t="s">
        <v>1335</v>
      </c>
      <c r="P4549" t="s">
        <v>243</v>
      </c>
      <c r="Q4549">
        <v>-0.4</v>
      </c>
      <c r="V4549">
        <v>1</v>
      </c>
      <c r="W4549" t="s">
        <v>1371</v>
      </c>
      <c r="X4549" t="s">
        <v>1383</v>
      </c>
    </row>
    <row r="4550" spans="1:24" x14ac:dyDescent="0.3">
      <c r="A4550">
        <v>5335</v>
      </c>
      <c r="B4550" s="15" t="s">
        <v>688</v>
      </c>
      <c r="C4550" t="str">
        <f>_xlfn.XLOOKUP($B4550, STANDARDS!$A:$A, STANDARDS!$B:$B,,0,2)</f>
        <v>Bayan Gol Fm</v>
      </c>
      <c r="D4550" t="s">
        <v>1058</v>
      </c>
      <c r="E4550" t="s">
        <v>1094</v>
      </c>
      <c r="J4550" s="13">
        <v>540</v>
      </c>
      <c r="K4550" s="13">
        <v>180</v>
      </c>
      <c r="L4550" s="16"/>
      <c r="M4550" t="s">
        <v>1340</v>
      </c>
      <c r="P4550" t="s">
        <v>243</v>
      </c>
      <c r="Q4550">
        <v>0.5</v>
      </c>
      <c r="V4550">
        <v>1</v>
      </c>
      <c r="W4550" t="s">
        <v>1371</v>
      </c>
      <c r="X4550" t="s">
        <v>1383</v>
      </c>
    </row>
    <row r="4551" spans="1:24" x14ac:dyDescent="0.3">
      <c r="A4551">
        <v>5336</v>
      </c>
      <c r="B4551" s="15" t="s">
        <v>688</v>
      </c>
      <c r="C4551" t="str">
        <f>_xlfn.XLOOKUP($B4551, STANDARDS!$A:$A, STANDARDS!$B:$B,,0,2)</f>
        <v>Bayan Gol Fm</v>
      </c>
      <c r="D4551" t="s">
        <v>1058</v>
      </c>
      <c r="E4551" t="s">
        <v>1094</v>
      </c>
      <c r="J4551" s="13">
        <v>540</v>
      </c>
      <c r="K4551" s="13">
        <v>180</v>
      </c>
      <c r="L4551" s="16"/>
      <c r="P4551" t="s">
        <v>243</v>
      </c>
      <c r="Q4551">
        <v>4</v>
      </c>
      <c r="V4551">
        <v>1</v>
      </c>
      <c r="W4551" t="s">
        <v>1371</v>
      </c>
      <c r="X4551" t="s">
        <v>1383</v>
      </c>
    </row>
    <row r="4552" spans="1:24" x14ac:dyDescent="0.3">
      <c r="A4552">
        <v>5337</v>
      </c>
      <c r="B4552" s="15" t="s">
        <v>687</v>
      </c>
      <c r="C4552" t="str">
        <f>_xlfn.XLOOKUP($B4552, STANDARDS!$A:$A, STANDARDS!$B:$B,,0,2)</f>
        <v>Salaany Gol Fm</v>
      </c>
      <c r="D4552" t="s">
        <v>1058</v>
      </c>
      <c r="E4552" t="s">
        <v>1093</v>
      </c>
      <c r="J4552" s="13">
        <v>525</v>
      </c>
      <c r="K4552" s="13">
        <v>5</v>
      </c>
      <c r="L4552" s="16"/>
      <c r="M4552" t="s">
        <v>1335</v>
      </c>
      <c r="P4552" t="s">
        <v>243</v>
      </c>
      <c r="Q4552">
        <v>-1</v>
      </c>
      <c r="V4552">
        <v>1</v>
      </c>
      <c r="W4552" t="s">
        <v>1371</v>
      </c>
      <c r="X4552" t="s">
        <v>1383</v>
      </c>
    </row>
    <row r="4553" spans="1:24" x14ac:dyDescent="0.3">
      <c r="A4553">
        <v>5338</v>
      </c>
      <c r="B4553" s="15" t="s">
        <v>686</v>
      </c>
      <c r="C4553" t="str">
        <f>_xlfn.XLOOKUP($B4553, STANDARDS!$A:$A, STANDARDS!$B:$B,,0,2)</f>
        <v>Bayan Gol Fm</v>
      </c>
      <c r="D4553" t="s">
        <v>1058</v>
      </c>
      <c r="E4553" t="s">
        <v>1092</v>
      </c>
      <c r="J4553" s="13">
        <v>540</v>
      </c>
      <c r="K4553" s="13">
        <v>10</v>
      </c>
      <c r="L4553" s="16"/>
      <c r="M4553" t="s">
        <v>1335</v>
      </c>
      <c r="P4553" t="s">
        <v>243</v>
      </c>
      <c r="Q4553">
        <v>-1.1000000000000001</v>
      </c>
      <c r="V4553">
        <v>1</v>
      </c>
      <c r="W4553" t="s">
        <v>1371</v>
      </c>
      <c r="X4553" t="s">
        <v>1383</v>
      </c>
    </row>
    <row r="4554" spans="1:24" x14ac:dyDescent="0.3">
      <c r="A4554">
        <v>5339</v>
      </c>
      <c r="B4554" s="15" t="s">
        <v>686</v>
      </c>
      <c r="C4554" t="str">
        <f>_xlfn.XLOOKUP($B4554, STANDARDS!$A:$A, STANDARDS!$B:$B,,0,2)</f>
        <v>Bayan Gol Fm</v>
      </c>
      <c r="D4554" t="s">
        <v>1058</v>
      </c>
      <c r="E4554" t="s">
        <v>1093</v>
      </c>
      <c r="J4554" s="13">
        <v>540</v>
      </c>
      <c r="K4554" s="13">
        <v>10</v>
      </c>
      <c r="L4554" s="16"/>
      <c r="M4554" t="s">
        <v>1335</v>
      </c>
      <c r="P4554" t="s">
        <v>243</v>
      </c>
      <c r="Q4554">
        <v>-0.4</v>
      </c>
      <c r="V4554">
        <v>1</v>
      </c>
      <c r="W4554" t="s">
        <v>1371</v>
      </c>
      <c r="X4554" t="s">
        <v>1383</v>
      </c>
    </row>
    <row r="4555" spans="1:24" x14ac:dyDescent="0.3">
      <c r="A4555">
        <v>5340</v>
      </c>
      <c r="B4555" s="15" t="s">
        <v>686</v>
      </c>
      <c r="C4555" t="str">
        <f>_xlfn.XLOOKUP($B4555, STANDARDS!$A:$A, STANDARDS!$B:$B,,0,2)</f>
        <v>Bayan Gol Fm</v>
      </c>
      <c r="D4555" t="s">
        <v>1058</v>
      </c>
      <c r="E4555" t="s">
        <v>1093</v>
      </c>
      <c r="J4555" s="13">
        <v>540</v>
      </c>
      <c r="K4555" s="13">
        <v>10</v>
      </c>
      <c r="L4555" s="16"/>
      <c r="M4555" t="s">
        <v>1335</v>
      </c>
      <c r="P4555" t="s">
        <v>243</v>
      </c>
      <c r="Q4555">
        <v>0.3</v>
      </c>
      <c r="V4555">
        <v>1</v>
      </c>
      <c r="W4555" t="s">
        <v>1371</v>
      </c>
      <c r="X4555" t="s">
        <v>1383</v>
      </c>
    </row>
    <row r="4556" spans="1:24" x14ac:dyDescent="0.3">
      <c r="A4556">
        <v>5341</v>
      </c>
      <c r="B4556" s="15" t="s">
        <v>686</v>
      </c>
      <c r="C4556" t="str">
        <f>_xlfn.XLOOKUP($B4556, STANDARDS!$A:$A, STANDARDS!$B:$B,,0,2)</f>
        <v>Bayan Gol Fm</v>
      </c>
      <c r="D4556" t="s">
        <v>1058</v>
      </c>
      <c r="E4556" t="s">
        <v>1092</v>
      </c>
      <c r="J4556" s="13">
        <v>540</v>
      </c>
      <c r="K4556" s="13">
        <v>10</v>
      </c>
      <c r="L4556" s="16"/>
      <c r="M4556" t="s">
        <v>1335</v>
      </c>
      <c r="P4556" t="s">
        <v>243</v>
      </c>
      <c r="Q4556">
        <v>1.1000000000000001</v>
      </c>
      <c r="V4556">
        <v>1</v>
      </c>
      <c r="W4556" t="s">
        <v>1371</v>
      </c>
      <c r="X4556" t="s">
        <v>1383</v>
      </c>
    </row>
    <row r="4557" spans="1:24" x14ac:dyDescent="0.3">
      <c r="A4557">
        <v>5342</v>
      </c>
      <c r="B4557" s="15" t="s">
        <v>687</v>
      </c>
      <c r="C4557" t="str">
        <f>_xlfn.XLOOKUP($B4557, STANDARDS!$A:$A, STANDARDS!$B:$B,,0,2)</f>
        <v>Salaany Gol Fm</v>
      </c>
      <c r="D4557" t="s">
        <v>1058</v>
      </c>
      <c r="E4557" t="s">
        <v>1093</v>
      </c>
      <c r="J4557" s="13">
        <v>525</v>
      </c>
      <c r="K4557" s="13">
        <v>5</v>
      </c>
      <c r="L4557" s="16"/>
      <c r="M4557" t="s">
        <v>1335</v>
      </c>
      <c r="P4557" t="s">
        <v>243</v>
      </c>
      <c r="Q4557">
        <v>-1</v>
      </c>
      <c r="V4557">
        <v>1</v>
      </c>
      <c r="W4557" t="s">
        <v>1371</v>
      </c>
      <c r="X4557" t="s">
        <v>1383</v>
      </c>
    </row>
    <row r="4558" spans="1:24" x14ac:dyDescent="0.3">
      <c r="A4558">
        <v>5343</v>
      </c>
      <c r="B4558" s="15" t="s">
        <v>686</v>
      </c>
      <c r="C4558" t="str">
        <f>_xlfn.XLOOKUP($B4558, STANDARDS!$A:$A, STANDARDS!$B:$B,,0,2)</f>
        <v>Bayan Gol Fm</v>
      </c>
      <c r="D4558" t="s">
        <v>1058</v>
      </c>
      <c r="E4558" t="s">
        <v>1092</v>
      </c>
      <c r="J4558" s="13">
        <v>540</v>
      </c>
      <c r="K4558" s="13">
        <v>10</v>
      </c>
      <c r="L4558" s="16"/>
      <c r="M4558" t="s">
        <v>1335</v>
      </c>
      <c r="P4558" t="s">
        <v>243</v>
      </c>
      <c r="Q4558">
        <v>-3.6</v>
      </c>
      <c r="V4558">
        <v>1</v>
      </c>
      <c r="W4558" t="s">
        <v>1371</v>
      </c>
      <c r="X4558" t="s">
        <v>1383</v>
      </c>
    </row>
    <row r="4559" spans="1:24" x14ac:dyDescent="0.3">
      <c r="A4559">
        <v>5344</v>
      </c>
      <c r="B4559" s="15" t="s">
        <v>686</v>
      </c>
      <c r="C4559" t="str">
        <f>_xlfn.XLOOKUP($B4559, STANDARDS!$A:$A, STANDARDS!$B:$B,,0,2)</f>
        <v>Bayan Gol Fm</v>
      </c>
      <c r="D4559" t="s">
        <v>1058</v>
      </c>
      <c r="E4559" t="s">
        <v>1092</v>
      </c>
      <c r="J4559" s="13">
        <v>540</v>
      </c>
      <c r="K4559" s="13">
        <v>10</v>
      </c>
      <c r="L4559" s="16"/>
      <c r="M4559" t="s">
        <v>1340</v>
      </c>
      <c r="P4559" t="s">
        <v>243</v>
      </c>
      <c r="Q4559">
        <v>-2</v>
      </c>
      <c r="V4559">
        <v>1</v>
      </c>
      <c r="W4559" t="s">
        <v>1371</v>
      </c>
      <c r="X4559" t="s">
        <v>1383</v>
      </c>
    </row>
    <row r="4560" spans="1:24" x14ac:dyDescent="0.3">
      <c r="A4560">
        <v>5345</v>
      </c>
      <c r="B4560" s="15" t="s">
        <v>686</v>
      </c>
      <c r="C4560" t="str">
        <f>_xlfn.XLOOKUP($B4560, STANDARDS!$A:$A, STANDARDS!$B:$B,,0,2)</f>
        <v>Bayan Gol Fm</v>
      </c>
      <c r="D4560" t="s">
        <v>1058</v>
      </c>
      <c r="E4560" t="s">
        <v>1093</v>
      </c>
      <c r="J4560" s="13">
        <v>540</v>
      </c>
      <c r="K4560" s="13">
        <v>10</v>
      </c>
      <c r="L4560" s="16"/>
      <c r="M4560" t="s">
        <v>1335</v>
      </c>
      <c r="P4560" t="s">
        <v>243</v>
      </c>
      <c r="Q4560">
        <v>0.4</v>
      </c>
      <c r="V4560">
        <v>1</v>
      </c>
      <c r="W4560" t="s">
        <v>1371</v>
      </c>
      <c r="X4560" t="s">
        <v>1383</v>
      </c>
    </row>
    <row r="4561" spans="1:24" x14ac:dyDescent="0.3">
      <c r="A4561">
        <v>5346</v>
      </c>
      <c r="B4561" s="15" t="s">
        <v>686</v>
      </c>
      <c r="C4561" t="str">
        <f>_xlfn.XLOOKUP($B4561, STANDARDS!$A:$A, STANDARDS!$B:$B,,0,2)</f>
        <v>Bayan Gol Fm</v>
      </c>
      <c r="D4561" t="s">
        <v>1058</v>
      </c>
      <c r="E4561" t="s">
        <v>1092</v>
      </c>
      <c r="J4561" s="13">
        <v>540</v>
      </c>
      <c r="K4561" s="13">
        <v>10</v>
      </c>
      <c r="L4561" s="16"/>
      <c r="M4561" t="s">
        <v>1335</v>
      </c>
      <c r="P4561" t="s">
        <v>243</v>
      </c>
      <c r="Q4561">
        <v>0.5</v>
      </c>
      <c r="V4561">
        <v>1</v>
      </c>
      <c r="W4561" t="s">
        <v>1371</v>
      </c>
      <c r="X4561" t="s">
        <v>1383</v>
      </c>
    </row>
    <row r="4562" spans="1:24" x14ac:dyDescent="0.3">
      <c r="A4562">
        <v>5347</v>
      </c>
      <c r="B4562" s="15" t="s">
        <v>688</v>
      </c>
      <c r="C4562" t="str">
        <f>_xlfn.XLOOKUP($B4562, STANDARDS!$A:$A, STANDARDS!$B:$B,,0,2)</f>
        <v>Bayan Gol Fm</v>
      </c>
      <c r="D4562" t="s">
        <v>1058</v>
      </c>
      <c r="E4562" t="s">
        <v>1094</v>
      </c>
      <c r="J4562" s="13">
        <v>540</v>
      </c>
      <c r="K4562" s="13">
        <v>180</v>
      </c>
      <c r="L4562" s="16"/>
      <c r="P4562" t="s">
        <v>243</v>
      </c>
      <c r="Q4562">
        <v>1.1000000000000001</v>
      </c>
      <c r="V4562">
        <v>1</v>
      </c>
      <c r="W4562" t="s">
        <v>1371</v>
      </c>
      <c r="X4562" t="s">
        <v>1383</v>
      </c>
    </row>
    <row r="4563" spans="1:24" x14ac:dyDescent="0.3">
      <c r="A4563">
        <v>5348</v>
      </c>
      <c r="B4563" s="15" t="s">
        <v>687</v>
      </c>
      <c r="C4563" t="str">
        <f>_xlfn.XLOOKUP($B4563, STANDARDS!$A:$A, STANDARDS!$B:$B,,0,2)</f>
        <v>Salaany Gol Fm</v>
      </c>
      <c r="D4563" t="s">
        <v>1058</v>
      </c>
      <c r="E4563" t="s">
        <v>1093</v>
      </c>
      <c r="J4563" s="13">
        <v>525</v>
      </c>
      <c r="K4563" s="13">
        <v>5</v>
      </c>
      <c r="L4563" s="16"/>
      <c r="M4563" t="s">
        <v>1335</v>
      </c>
      <c r="P4563" t="s">
        <v>243</v>
      </c>
      <c r="Q4563">
        <v>-1</v>
      </c>
      <c r="V4563">
        <v>1</v>
      </c>
      <c r="W4563" t="s">
        <v>1371</v>
      </c>
      <c r="X4563" t="s">
        <v>1383</v>
      </c>
    </row>
    <row r="4564" spans="1:24" x14ac:dyDescent="0.3">
      <c r="A4564">
        <v>5349</v>
      </c>
      <c r="B4564" s="15" t="s">
        <v>686</v>
      </c>
      <c r="C4564" t="str">
        <f>_xlfn.XLOOKUP($B4564, STANDARDS!$A:$A, STANDARDS!$B:$B,,0,2)</f>
        <v>Bayan Gol Fm</v>
      </c>
      <c r="D4564" t="s">
        <v>1058</v>
      </c>
      <c r="E4564" t="s">
        <v>1092</v>
      </c>
      <c r="J4564" s="13">
        <v>540</v>
      </c>
      <c r="K4564" s="13">
        <v>10</v>
      </c>
      <c r="L4564" s="16"/>
      <c r="M4564" t="s">
        <v>1335</v>
      </c>
      <c r="P4564" t="s">
        <v>243</v>
      </c>
      <c r="Q4564">
        <v>-1.9</v>
      </c>
      <c r="V4564">
        <v>1</v>
      </c>
      <c r="W4564" t="s">
        <v>1371</v>
      </c>
      <c r="X4564" t="s">
        <v>1383</v>
      </c>
    </row>
    <row r="4565" spans="1:24" x14ac:dyDescent="0.3">
      <c r="A4565">
        <v>5350</v>
      </c>
      <c r="B4565" s="15" t="s">
        <v>686</v>
      </c>
      <c r="C4565" t="str">
        <f>_xlfn.XLOOKUP($B4565, STANDARDS!$A:$A, STANDARDS!$B:$B,,0,2)</f>
        <v>Bayan Gol Fm</v>
      </c>
      <c r="D4565" t="s">
        <v>1058</v>
      </c>
      <c r="E4565" t="s">
        <v>1093</v>
      </c>
      <c r="J4565" s="13">
        <v>540</v>
      </c>
      <c r="K4565" s="13">
        <v>10</v>
      </c>
      <c r="L4565" s="16"/>
      <c r="M4565" t="s">
        <v>1335</v>
      </c>
      <c r="P4565" t="s">
        <v>243</v>
      </c>
      <c r="Q4565">
        <v>-1.7</v>
      </c>
      <c r="V4565">
        <v>1</v>
      </c>
      <c r="W4565" t="s">
        <v>1371</v>
      </c>
      <c r="X4565" t="s">
        <v>1383</v>
      </c>
    </row>
    <row r="4566" spans="1:24" x14ac:dyDescent="0.3">
      <c r="A4566">
        <v>5351</v>
      </c>
      <c r="B4566" s="15" t="s">
        <v>688</v>
      </c>
      <c r="C4566" t="str">
        <f>_xlfn.XLOOKUP($B4566, STANDARDS!$A:$A, STANDARDS!$B:$B,,0,2)</f>
        <v>Bayan Gol Fm</v>
      </c>
      <c r="D4566" t="s">
        <v>1058</v>
      </c>
      <c r="E4566" t="s">
        <v>1094</v>
      </c>
      <c r="J4566" s="13">
        <v>540</v>
      </c>
      <c r="K4566" s="13">
        <v>180</v>
      </c>
      <c r="L4566" s="16"/>
      <c r="M4566" t="s">
        <v>1340</v>
      </c>
      <c r="P4566" t="s">
        <v>243</v>
      </c>
      <c r="Q4566">
        <v>0.6</v>
      </c>
      <c r="V4566">
        <v>1</v>
      </c>
      <c r="W4566" t="s">
        <v>1371</v>
      </c>
      <c r="X4566" t="s">
        <v>1383</v>
      </c>
    </row>
    <row r="4567" spans="1:24" x14ac:dyDescent="0.3">
      <c r="A4567">
        <v>5352</v>
      </c>
      <c r="B4567" s="15" t="s">
        <v>688</v>
      </c>
      <c r="C4567" t="str">
        <f>_xlfn.XLOOKUP($B4567, STANDARDS!$A:$A, STANDARDS!$B:$B,,0,2)</f>
        <v>Bayan Gol Fm</v>
      </c>
      <c r="D4567" t="s">
        <v>1058</v>
      </c>
      <c r="E4567" t="s">
        <v>1094</v>
      </c>
      <c r="J4567" s="13">
        <v>540</v>
      </c>
      <c r="K4567" s="13">
        <v>180</v>
      </c>
      <c r="L4567" s="16"/>
      <c r="M4567" t="s">
        <v>1335</v>
      </c>
      <c r="P4567" t="s">
        <v>243</v>
      </c>
      <c r="Q4567">
        <v>4.5999999999999996</v>
      </c>
      <c r="V4567">
        <v>1</v>
      </c>
      <c r="W4567" t="s">
        <v>1371</v>
      </c>
      <c r="X4567" t="s">
        <v>1383</v>
      </c>
    </row>
    <row r="4568" spans="1:24" x14ac:dyDescent="0.3">
      <c r="A4568">
        <v>5353</v>
      </c>
      <c r="B4568" s="15" t="s">
        <v>686</v>
      </c>
      <c r="C4568" t="str">
        <f>_xlfn.XLOOKUP($B4568, STANDARDS!$A:$A, STANDARDS!$B:$B,,0,2)</f>
        <v>Bayan Gol Fm</v>
      </c>
      <c r="D4568" t="s">
        <v>1058</v>
      </c>
      <c r="E4568" t="s">
        <v>1092</v>
      </c>
      <c r="J4568" s="13">
        <v>540</v>
      </c>
      <c r="K4568" s="13">
        <v>10</v>
      </c>
      <c r="L4568" s="16"/>
      <c r="M4568" t="s">
        <v>1335</v>
      </c>
      <c r="P4568" t="s">
        <v>243</v>
      </c>
      <c r="Q4568">
        <v>-1.9</v>
      </c>
      <c r="V4568">
        <v>1</v>
      </c>
      <c r="W4568" t="s">
        <v>1371</v>
      </c>
      <c r="X4568" t="s">
        <v>1383</v>
      </c>
    </row>
    <row r="4569" spans="1:24" x14ac:dyDescent="0.3">
      <c r="A4569">
        <v>5354</v>
      </c>
      <c r="B4569" s="15" t="s">
        <v>686</v>
      </c>
      <c r="C4569" t="str">
        <f>_xlfn.XLOOKUP($B4569, STANDARDS!$A:$A, STANDARDS!$B:$B,,0,2)</f>
        <v>Bayan Gol Fm</v>
      </c>
      <c r="D4569" t="s">
        <v>1058</v>
      </c>
      <c r="E4569" t="s">
        <v>1092</v>
      </c>
      <c r="J4569" s="13">
        <v>540</v>
      </c>
      <c r="K4569" s="13">
        <v>10</v>
      </c>
      <c r="L4569" s="16"/>
      <c r="M4569" t="s">
        <v>1340</v>
      </c>
      <c r="P4569" t="s">
        <v>243</v>
      </c>
      <c r="Q4569">
        <v>-1.4</v>
      </c>
      <c r="V4569">
        <v>1</v>
      </c>
      <c r="W4569" t="s">
        <v>1371</v>
      </c>
      <c r="X4569" t="s">
        <v>1383</v>
      </c>
    </row>
    <row r="4570" spans="1:24" x14ac:dyDescent="0.3">
      <c r="A4570">
        <v>5355</v>
      </c>
      <c r="B4570" s="15" t="s">
        <v>687</v>
      </c>
      <c r="C4570" t="str">
        <f>_xlfn.XLOOKUP($B4570, STANDARDS!$A:$A, STANDARDS!$B:$B,,0,2)</f>
        <v>Salaany Gol Fm</v>
      </c>
      <c r="D4570" t="s">
        <v>1058</v>
      </c>
      <c r="E4570" t="s">
        <v>1093</v>
      </c>
      <c r="J4570" s="13">
        <v>525</v>
      </c>
      <c r="K4570" s="13">
        <v>5</v>
      </c>
      <c r="L4570" s="16"/>
      <c r="M4570" t="s">
        <v>1335</v>
      </c>
      <c r="P4570" t="s">
        <v>243</v>
      </c>
      <c r="Q4570">
        <v>-1.5</v>
      </c>
      <c r="V4570">
        <v>1</v>
      </c>
      <c r="W4570" t="s">
        <v>1371</v>
      </c>
      <c r="X4570" t="s">
        <v>1383</v>
      </c>
    </row>
    <row r="4571" spans="1:24" x14ac:dyDescent="0.3">
      <c r="A4571">
        <v>5356</v>
      </c>
      <c r="B4571" s="15" t="s">
        <v>687</v>
      </c>
      <c r="C4571" t="str">
        <f>_xlfn.XLOOKUP($B4571, STANDARDS!$A:$A, STANDARDS!$B:$B,,0,2)</f>
        <v>Salaany Gol Fm</v>
      </c>
      <c r="D4571" t="s">
        <v>1058</v>
      </c>
      <c r="E4571" t="s">
        <v>1093</v>
      </c>
      <c r="J4571" s="13">
        <v>525</v>
      </c>
      <c r="K4571" s="13">
        <v>5</v>
      </c>
      <c r="L4571" s="16"/>
      <c r="M4571" t="s">
        <v>1335</v>
      </c>
      <c r="P4571" t="s">
        <v>243</v>
      </c>
      <c r="Q4571">
        <v>-0.9</v>
      </c>
      <c r="V4571">
        <v>1</v>
      </c>
      <c r="W4571" t="s">
        <v>1371</v>
      </c>
      <c r="X4571" t="s">
        <v>1383</v>
      </c>
    </row>
    <row r="4572" spans="1:24" x14ac:dyDescent="0.3">
      <c r="A4572">
        <v>5357</v>
      </c>
      <c r="B4572" s="15" t="s">
        <v>686</v>
      </c>
      <c r="C4572" t="str">
        <f>_xlfn.XLOOKUP($B4572, STANDARDS!$A:$A, STANDARDS!$B:$B,,0,2)</f>
        <v>Bayan Gol Fm</v>
      </c>
      <c r="D4572" t="s">
        <v>1058</v>
      </c>
      <c r="E4572" t="s">
        <v>1092</v>
      </c>
      <c r="J4572" s="13">
        <v>540</v>
      </c>
      <c r="K4572" s="13">
        <v>10</v>
      </c>
      <c r="L4572" s="16"/>
      <c r="M4572" t="s">
        <v>1335</v>
      </c>
      <c r="P4572" t="s">
        <v>243</v>
      </c>
      <c r="Q4572">
        <v>-2.2000000000000002</v>
      </c>
      <c r="V4572">
        <v>1</v>
      </c>
      <c r="W4572" t="s">
        <v>1371</v>
      </c>
      <c r="X4572" t="s">
        <v>1383</v>
      </c>
    </row>
    <row r="4573" spans="1:24" x14ac:dyDescent="0.3">
      <c r="A4573">
        <v>5358</v>
      </c>
      <c r="B4573" s="15" t="s">
        <v>688</v>
      </c>
      <c r="C4573" t="str">
        <f>_xlfn.XLOOKUP($B4573, STANDARDS!$A:$A, STANDARDS!$B:$B,,0,2)</f>
        <v>Bayan Gol Fm</v>
      </c>
      <c r="D4573" t="s">
        <v>1058</v>
      </c>
      <c r="E4573" t="s">
        <v>1094</v>
      </c>
      <c r="J4573" s="13">
        <v>540</v>
      </c>
      <c r="K4573" s="13">
        <v>180</v>
      </c>
      <c r="L4573" s="16"/>
      <c r="M4573" t="s">
        <v>1335</v>
      </c>
      <c r="P4573" t="s">
        <v>243</v>
      </c>
      <c r="Q4573">
        <v>2.2000000000000002</v>
      </c>
      <c r="V4573">
        <v>1</v>
      </c>
      <c r="W4573" t="s">
        <v>1371</v>
      </c>
      <c r="X4573" t="s">
        <v>1383</v>
      </c>
    </row>
    <row r="4574" spans="1:24" x14ac:dyDescent="0.3">
      <c r="A4574">
        <v>5359</v>
      </c>
      <c r="B4574" s="15" t="s">
        <v>686</v>
      </c>
      <c r="C4574" t="str">
        <f>_xlfn.XLOOKUP($B4574, STANDARDS!$A:$A, STANDARDS!$B:$B,,0,2)</f>
        <v>Bayan Gol Fm</v>
      </c>
      <c r="D4574" t="s">
        <v>1058</v>
      </c>
      <c r="E4574" t="s">
        <v>1092</v>
      </c>
      <c r="J4574" s="13">
        <v>540</v>
      </c>
      <c r="K4574" s="13">
        <v>10</v>
      </c>
      <c r="L4574" s="16"/>
      <c r="M4574" t="s">
        <v>1335</v>
      </c>
      <c r="P4574" t="s">
        <v>243</v>
      </c>
      <c r="Q4574">
        <v>-2.4</v>
      </c>
      <c r="V4574">
        <v>1</v>
      </c>
      <c r="W4574" t="s">
        <v>1371</v>
      </c>
      <c r="X4574" t="s">
        <v>1383</v>
      </c>
    </row>
    <row r="4575" spans="1:24" x14ac:dyDescent="0.3">
      <c r="A4575">
        <v>5360</v>
      </c>
      <c r="B4575" s="15" t="s">
        <v>687</v>
      </c>
      <c r="C4575" t="str">
        <f>_xlfn.XLOOKUP($B4575, STANDARDS!$A:$A, STANDARDS!$B:$B,,0,2)</f>
        <v>Salaany Gol Fm</v>
      </c>
      <c r="D4575" t="s">
        <v>1058</v>
      </c>
      <c r="E4575" t="s">
        <v>1093</v>
      </c>
      <c r="J4575" s="13">
        <v>525</v>
      </c>
      <c r="K4575" s="13">
        <v>5</v>
      </c>
      <c r="L4575" s="16"/>
      <c r="M4575" t="s">
        <v>1335</v>
      </c>
      <c r="P4575" t="s">
        <v>243</v>
      </c>
      <c r="Q4575">
        <v>0.7</v>
      </c>
      <c r="V4575">
        <v>1</v>
      </c>
      <c r="W4575" t="s">
        <v>1371</v>
      </c>
      <c r="X4575" t="s">
        <v>1383</v>
      </c>
    </row>
    <row r="4576" spans="1:24" x14ac:dyDescent="0.3">
      <c r="A4576">
        <v>5361</v>
      </c>
      <c r="B4576" s="15" t="s">
        <v>687</v>
      </c>
      <c r="C4576" t="str">
        <f>_xlfn.XLOOKUP($B4576, STANDARDS!$A:$A, STANDARDS!$B:$B,,0,2)</f>
        <v>Salaany Gol Fm</v>
      </c>
      <c r="D4576" t="s">
        <v>1058</v>
      </c>
      <c r="E4576" t="s">
        <v>1093</v>
      </c>
      <c r="J4576" s="13">
        <v>525</v>
      </c>
      <c r="K4576" s="13">
        <v>5</v>
      </c>
      <c r="L4576" s="16"/>
      <c r="M4576" t="s">
        <v>1335</v>
      </c>
      <c r="P4576" t="s">
        <v>243</v>
      </c>
      <c r="Q4576">
        <v>2.5</v>
      </c>
      <c r="V4576">
        <v>1</v>
      </c>
      <c r="W4576" t="s">
        <v>1371</v>
      </c>
      <c r="X4576" t="s">
        <v>1383</v>
      </c>
    </row>
    <row r="4577" spans="1:24" x14ac:dyDescent="0.3">
      <c r="A4577">
        <v>5362</v>
      </c>
      <c r="B4577" s="15" t="s">
        <v>686</v>
      </c>
      <c r="C4577" t="str">
        <f>_xlfn.XLOOKUP($B4577, STANDARDS!$A:$A, STANDARDS!$B:$B,,0,2)</f>
        <v>Bayan Gol Fm</v>
      </c>
      <c r="D4577" t="s">
        <v>1058</v>
      </c>
      <c r="E4577" t="s">
        <v>1091</v>
      </c>
      <c r="J4577" s="13">
        <v>540</v>
      </c>
      <c r="K4577" s="13">
        <v>10</v>
      </c>
      <c r="L4577" s="16"/>
      <c r="M4577" t="s">
        <v>1335</v>
      </c>
      <c r="P4577" t="s">
        <v>243</v>
      </c>
      <c r="Q4577">
        <v>-2</v>
      </c>
      <c r="V4577">
        <v>1</v>
      </c>
      <c r="W4577" t="s">
        <v>1371</v>
      </c>
      <c r="X4577" t="s">
        <v>1383</v>
      </c>
    </row>
    <row r="4578" spans="1:24" x14ac:dyDescent="0.3">
      <c r="A4578">
        <v>5363</v>
      </c>
      <c r="B4578" s="15" t="s">
        <v>688</v>
      </c>
      <c r="C4578" t="str">
        <f>_xlfn.XLOOKUP($B4578, STANDARDS!$A:$A, STANDARDS!$B:$B,,0,2)</f>
        <v>Bayan Gol Fm</v>
      </c>
      <c r="D4578" t="s">
        <v>1058</v>
      </c>
      <c r="E4578" t="s">
        <v>1094</v>
      </c>
      <c r="J4578" s="13">
        <v>540</v>
      </c>
      <c r="K4578" s="13">
        <v>180</v>
      </c>
      <c r="L4578" s="16"/>
      <c r="M4578" t="s">
        <v>1340</v>
      </c>
      <c r="P4578" t="s">
        <v>243</v>
      </c>
      <c r="Q4578">
        <v>-1.5</v>
      </c>
      <c r="V4578">
        <v>1</v>
      </c>
      <c r="W4578" t="s">
        <v>1371</v>
      </c>
      <c r="X4578" t="s">
        <v>1383</v>
      </c>
    </row>
    <row r="4579" spans="1:24" x14ac:dyDescent="0.3">
      <c r="A4579">
        <v>5364</v>
      </c>
      <c r="B4579" s="15" t="s">
        <v>689</v>
      </c>
      <c r="C4579" t="str">
        <f>_xlfn.XLOOKUP($B4579, STANDARDS!$A:$A, STANDARDS!$B:$B,,0,2)</f>
        <v>Tsagaan Oloom Fm</v>
      </c>
      <c r="D4579" t="s">
        <v>1058</v>
      </c>
      <c r="E4579" t="s">
        <v>1092</v>
      </c>
      <c r="J4579" s="13">
        <v>540</v>
      </c>
      <c r="K4579" s="13">
        <v>180</v>
      </c>
      <c r="L4579" s="16"/>
      <c r="M4579" t="s">
        <v>1335</v>
      </c>
      <c r="P4579" t="s">
        <v>243</v>
      </c>
      <c r="Q4579">
        <v>1.3</v>
      </c>
      <c r="V4579">
        <v>1</v>
      </c>
      <c r="W4579" t="s">
        <v>1371</v>
      </c>
      <c r="X4579" t="s">
        <v>1383</v>
      </c>
    </row>
    <row r="4580" spans="1:24" x14ac:dyDescent="0.3">
      <c r="A4580">
        <v>5365</v>
      </c>
      <c r="B4580" s="15" t="s">
        <v>686</v>
      </c>
      <c r="C4580" t="str">
        <f>_xlfn.XLOOKUP($B4580, STANDARDS!$A:$A, STANDARDS!$B:$B,,0,2)</f>
        <v>Bayan Gol Fm</v>
      </c>
      <c r="D4580" t="s">
        <v>1058</v>
      </c>
      <c r="E4580" t="s">
        <v>1092</v>
      </c>
      <c r="J4580" s="13">
        <v>540</v>
      </c>
      <c r="K4580" s="13">
        <v>10</v>
      </c>
      <c r="L4580" s="16"/>
      <c r="M4580" t="s">
        <v>1335</v>
      </c>
      <c r="P4580" t="s">
        <v>243</v>
      </c>
      <c r="Q4580">
        <v>-2.2999999999999998</v>
      </c>
      <c r="V4580">
        <v>1</v>
      </c>
      <c r="W4580" t="s">
        <v>1371</v>
      </c>
      <c r="X4580" t="s">
        <v>1383</v>
      </c>
    </row>
    <row r="4581" spans="1:24" x14ac:dyDescent="0.3">
      <c r="A4581">
        <v>5366</v>
      </c>
      <c r="B4581" s="15" t="s">
        <v>685</v>
      </c>
      <c r="C4581" t="str">
        <f>_xlfn.XLOOKUP($B4581, STANDARDS!$A:$A, STANDARDS!$B:$B,,0,2)</f>
        <v>Tsagaan Oloom Fm</v>
      </c>
      <c r="D4581" t="s">
        <v>1058</v>
      </c>
      <c r="E4581" t="s">
        <v>1092</v>
      </c>
      <c r="J4581" s="13">
        <v>540</v>
      </c>
      <c r="K4581" s="13">
        <v>10</v>
      </c>
      <c r="L4581" s="16"/>
      <c r="M4581" t="s">
        <v>1335</v>
      </c>
      <c r="P4581" t="s">
        <v>243</v>
      </c>
      <c r="Q4581">
        <v>-0.2</v>
      </c>
      <c r="V4581">
        <v>1</v>
      </c>
      <c r="W4581" t="s">
        <v>1371</v>
      </c>
      <c r="X4581" t="s">
        <v>1383</v>
      </c>
    </row>
    <row r="4582" spans="1:24" x14ac:dyDescent="0.3">
      <c r="A4582">
        <v>5367</v>
      </c>
      <c r="B4582" s="15" t="s">
        <v>689</v>
      </c>
      <c r="C4582" t="str">
        <f>_xlfn.XLOOKUP($B4582, STANDARDS!$A:$A, STANDARDS!$B:$B,,0,2)</f>
        <v>Tsagaan Oloom Fm</v>
      </c>
      <c r="D4582" t="s">
        <v>1058</v>
      </c>
      <c r="E4582" t="s">
        <v>1092</v>
      </c>
      <c r="J4582" s="13">
        <v>540</v>
      </c>
      <c r="K4582" s="13">
        <v>180</v>
      </c>
      <c r="L4582" s="16"/>
      <c r="M4582" t="s">
        <v>1335</v>
      </c>
      <c r="P4582" t="s">
        <v>243</v>
      </c>
      <c r="Q4582">
        <v>0.3</v>
      </c>
      <c r="V4582">
        <v>1</v>
      </c>
      <c r="W4582" t="s">
        <v>1371</v>
      </c>
      <c r="X4582" t="s">
        <v>1383</v>
      </c>
    </row>
    <row r="4583" spans="1:24" x14ac:dyDescent="0.3">
      <c r="A4583">
        <v>5368</v>
      </c>
      <c r="B4583" s="15" t="s">
        <v>686</v>
      </c>
      <c r="C4583" t="str">
        <f>_xlfn.XLOOKUP($B4583, STANDARDS!$A:$A, STANDARDS!$B:$B,,0,2)</f>
        <v>Bayan Gol Fm</v>
      </c>
      <c r="D4583" t="s">
        <v>1058</v>
      </c>
      <c r="E4583" t="s">
        <v>1093</v>
      </c>
      <c r="J4583" s="13">
        <v>540</v>
      </c>
      <c r="K4583" s="13">
        <v>10</v>
      </c>
      <c r="L4583" s="16"/>
      <c r="M4583" t="s">
        <v>1335</v>
      </c>
      <c r="P4583" t="s">
        <v>243</v>
      </c>
      <c r="Q4583">
        <v>0.3</v>
      </c>
      <c r="V4583">
        <v>1</v>
      </c>
      <c r="W4583" t="s">
        <v>1371</v>
      </c>
      <c r="X4583" t="s">
        <v>1383</v>
      </c>
    </row>
    <row r="4584" spans="1:24" x14ac:dyDescent="0.3">
      <c r="A4584">
        <v>5369</v>
      </c>
      <c r="B4584" s="15" t="s">
        <v>688</v>
      </c>
      <c r="C4584" t="str">
        <f>_xlfn.XLOOKUP($B4584, STANDARDS!$A:$A, STANDARDS!$B:$B,,0,2)</f>
        <v>Bayan Gol Fm</v>
      </c>
      <c r="D4584" t="s">
        <v>1058</v>
      </c>
      <c r="E4584" t="s">
        <v>1094</v>
      </c>
      <c r="J4584" s="13">
        <v>540</v>
      </c>
      <c r="K4584" s="13">
        <v>180</v>
      </c>
      <c r="L4584" s="16"/>
      <c r="P4584" t="s">
        <v>243</v>
      </c>
      <c r="Q4584">
        <v>4</v>
      </c>
      <c r="V4584">
        <v>1</v>
      </c>
      <c r="W4584" t="s">
        <v>1371</v>
      </c>
      <c r="X4584" t="s">
        <v>1383</v>
      </c>
    </row>
    <row r="4585" spans="1:24" x14ac:dyDescent="0.3">
      <c r="A4585">
        <v>5370</v>
      </c>
      <c r="B4585" s="15" t="s">
        <v>688</v>
      </c>
      <c r="C4585" t="str">
        <f>_xlfn.XLOOKUP($B4585, STANDARDS!$A:$A, STANDARDS!$B:$B,,0,2)</f>
        <v>Bayan Gol Fm</v>
      </c>
      <c r="D4585" t="s">
        <v>1058</v>
      </c>
      <c r="E4585" t="s">
        <v>1094</v>
      </c>
      <c r="J4585" s="13">
        <v>540</v>
      </c>
      <c r="K4585" s="13">
        <v>180</v>
      </c>
      <c r="L4585" s="16"/>
      <c r="M4585" t="s">
        <v>1335</v>
      </c>
      <c r="P4585" t="s">
        <v>243</v>
      </c>
      <c r="Q4585">
        <v>2.2000000000000002</v>
      </c>
      <c r="V4585">
        <v>1</v>
      </c>
      <c r="W4585" t="s">
        <v>1371</v>
      </c>
      <c r="X4585" t="s">
        <v>1383</v>
      </c>
    </row>
    <row r="4586" spans="1:24" x14ac:dyDescent="0.3">
      <c r="A4586">
        <v>5371</v>
      </c>
      <c r="B4586" s="15" t="s">
        <v>686</v>
      </c>
      <c r="C4586" t="str">
        <f>_xlfn.XLOOKUP($B4586, STANDARDS!$A:$A, STANDARDS!$B:$B,,0,2)</f>
        <v>Bayan Gol Fm</v>
      </c>
      <c r="D4586" t="s">
        <v>1058</v>
      </c>
      <c r="E4586" t="s">
        <v>1092</v>
      </c>
      <c r="J4586" s="13">
        <v>540</v>
      </c>
      <c r="K4586" s="13">
        <v>10</v>
      </c>
      <c r="L4586" s="16"/>
      <c r="M4586" t="s">
        <v>1335</v>
      </c>
      <c r="P4586" t="s">
        <v>243</v>
      </c>
      <c r="Q4586">
        <v>-3.4</v>
      </c>
      <c r="V4586">
        <v>1</v>
      </c>
      <c r="W4586" t="s">
        <v>1371</v>
      </c>
      <c r="X4586" t="s">
        <v>1383</v>
      </c>
    </row>
    <row r="4587" spans="1:24" x14ac:dyDescent="0.3">
      <c r="A4587">
        <v>5372</v>
      </c>
      <c r="B4587" s="15" t="s">
        <v>686</v>
      </c>
      <c r="C4587" t="str">
        <f>_xlfn.XLOOKUP($B4587, STANDARDS!$A:$A, STANDARDS!$B:$B,,0,2)</f>
        <v>Bayan Gol Fm</v>
      </c>
      <c r="D4587" t="s">
        <v>1058</v>
      </c>
      <c r="E4587" t="s">
        <v>1092</v>
      </c>
      <c r="J4587" s="13">
        <v>540</v>
      </c>
      <c r="K4587" s="13">
        <v>10</v>
      </c>
      <c r="L4587" s="16"/>
      <c r="M4587" t="s">
        <v>1335</v>
      </c>
      <c r="P4587" t="s">
        <v>243</v>
      </c>
      <c r="Q4587">
        <v>-0.7</v>
      </c>
      <c r="V4587">
        <v>1</v>
      </c>
      <c r="W4587" t="s">
        <v>1371</v>
      </c>
      <c r="X4587" t="s">
        <v>1383</v>
      </c>
    </row>
    <row r="4588" spans="1:24" x14ac:dyDescent="0.3">
      <c r="A4588">
        <v>5373</v>
      </c>
      <c r="B4588" s="15" t="s">
        <v>687</v>
      </c>
      <c r="C4588" t="str">
        <f>_xlfn.XLOOKUP($B4588, STANDARDS!$A:$A, STANDARDS!$B:$B,,0,2)</f>
        <v>Salaany Gol Fm</v>
      </c>
      <c r="D4588" t="s">
        <v>1058</v>
      </c>
      <c r="E4588" t="s">
        <v>1093</v>
      </c>
      <c r="J4588" s="13">
        <v>525</v>
      </c>
      <c r="K4588" s="13">
        <v>5</v>
      </c>
      <c r="L4588" s="16"/>
      <c r="M4588" t="s">
        <v>1335</v>
      </c>
      <c r="P4588" t="s">
        <v>243</v>
      </c>
      <c r="Q4588">
        <v>-0.8</v>
      </c>
      <c r="V4588">
        <v>1</v>
      </c>
      <c r="W4588" t="s">
        <v>1371</v>
      </c>
      <c r="X4588" t="s">
        <v>1383</v>
      </c>
    </row>
    <row r="4589" spans="1:24" x14ac:dyDescent="0.3">
      <c r="A4589">
        <v>5374</v>
      </c>
      <c r="B4589" s="15" t="s">
        <v>686</v>
      </c>
      <c r="C4589" t="str">
        <f>_xlfn.XLOOKUP($B4589, STANDARDS!$A:$A, STANDARDS!$B:$B,,0,2)</f>
        <v>Bayan Gol Fm</v>
      </c>
      <c r="D4589" t="s">
        <v>1058</v>
      </c>
      <c r="E4589" t="s">
        <v>1092</v>
      </c>
      <c r="J4589" s="13">
        <v>540</v>
      </c>
      <c r="K4589" s="13">
        <v>10</v>
      </c>
      <c r="L4589" s="16"/>
      <c r="M4589" t="s">
        <v>1335</v>
      </c>
      <c r="P4589" t="s">
        <v>243</v>
      </c>
      <c r="Q4589">
        <v>-2.7</v>
      </c>
      <c r="V4589">
        <v>1</v>
      </c>
      <c r="W4589" t="s">
        <v>1371</v>
      </c>
      <c r="X4589" t="s">
        <v>1383</v>
      </c>
    </row>
    <row r="4590" spans="1:24" x14ac:dyDescent="0.3">
      <c r="A4590">
        <v>5375</v>
      </c>
      <c r="B4590" s="15" t="s">
        <v>686</v>
      </c>
      <c r="C4590" t="str">
        <f>_xlfn.XLOOKUP($B4590, STANDARDS!$A:$A, STANDARDS!$B:$B,,0,2)</f>
        <v>Bayan Gol Fm</v>
      </c>
      <c r="D4590" t="s">
        <v>1058</v>
      </c>
      <c r="E4590" t="s">
        <v>1093</v>
      </c>
      <c r="J4590" s="13">
        <v>540</v>
      </c>
      <c r="K4590" s="13">
        <v>10</v>
      </c>
      <c r="L4590" s="16"/>
      <c r="M4590" t="s">
        <v>1335</v>
      </c>
      <c r="P4590" t="s">
        <v>243</v>
      </c>
      <c r="Q4590">
        <v>1.6</v>
      </c>
      <c r="V4590">
        <v>1</v>
      </c>
      <c r="W4590" t="s">
        <v>1371</v>
      </c>
      <c r="X4590" t="s">
        <v>1383</v>
      </c>
    </row>
    <row r="4591" spans="1:24" x14ac:dyDescent="0.3">
      <c r="A4591">
        <v>5376</v>
      </c>
      <c r="B4591" s="15" t="s">
        <v>686</v>
      </c>
      <c r="C4591" t="str">
        <f>_xlfn.XLOOKUP($B4591, STANDARDS!$A:$A, STANDARDS!$B:$B,,0,2)</f>
        <v>Bayan Gol Fm</v>
      </c>
      <c r="D4591" t="s">
        <v>1058</v>
      </c>
      <c r="E4591" t="s">
        <v>1091</v>
      </c>
      <c r="J4591" s="13">
        <v>540</v>
      </c>
      <c r="K4591" s="13">
        <v>10</v>
      </c>
      <c r="L4591" s="16"/>
      <c r="M4591" t="s">
        <v>1335</v>
      </c>
      <c r="P4591" t="s">
        <v>243</v>
      </c>
      <c r="Q4591">
        <v>-1.6</v>
      </c>
      <c r="V4591">
        <v>1</v>
      </c>
      <c r="W4591" t="s">
        <v>1371</v>
      </c>
      <c r="X4591" t="s">
        <v>1383</v>
      </c>
    </row>
    <row r="4592" spans="1:24" x14ac:dyDescent="0.3">
      <c r="A4592">
        <v>5377</v>
      </c>
      <c r="B4592" s="15" t="s">
        <v>686</v>
      </c>
      <c r="C4592" t="str">
        <f>_xlfn.XLOOKUP($B4592, STANDARDS!$A:$A, STANDARDS!$B:$B,,0,2)</f>
        <v>Bayan Gol Fm</v>
      </c>
      <c r="D4592" t="s">
        <v>1058</v>
      </c>
      <c r="E4592" t="s">
        <v>1092</v>
      </c>
      <c r="J4592" s="13">
        <v>540</v>
      </c>
      <c r="K4592" s="13">
        <v>10</v>
      </c>
      <c r="L4592" s="16"/>
      <c r="M4592" t="s">
        <v>1335</v>
      </c>
      <c r="P4592" t="s">
        <v>243</v>
      </c>
      <c r="Q4592">
        <v>-0.9</v>
      </c>
      <c r="V4592">
        <v>1</v>
      </c>
      <c r="W4592" t="s">
        <v>1371</v>
      </c>
      <c r="X4592" t="s">
        <v>1383</v>
      </c>
    </row>
    <row r="4593" spans="1:24" x14ac:dyDescent="0.3">
      <c r="A4593">
        <v>5378</v>
      </c>
      <c r="B4593" s="15" t="s">
        <v>686</v>
      </c>
      <c r="C4593" t="str">
        <f>_xlfn.XLOOKUP($B4593, STANDARDS!$A:$A, STANDARDS!$B:$B,,0,2)</f>
        <v>Bayan Gol Fm</v>
      </c>
      <c r="D4593" t="s">
        <v>1058</v>
      </c>
      <c r="E4593" t="s">
        <v>1093</v>
      </c>
      <c r="J4593" s="13">
        <v>540</v>
      </c>
      <c r="K4593" s="13">
        <v>10</v>
      </c>
      <c r="L4593" s="16"/>
      <c r="M4593" t="s">
        <v>1335</v>
      </c>
      <c r="P4593" t="s">
        <v>243</v>
      </c>
      <c r="Q4593">
        <v>-4.5999999999999996</v>
      </c>
      <c r="V4593">
        <v>1</v>
      </c>
      <c r="W4593" t="s">
        <v>1371</v>
      </c>
      <c r="X4593" t="s">
        <v>1383</v>
      </c>
    </row>
    <row r="4594" spans="1:24" x14ac:dyDescent="0.3">
      <c r="A4594">
        <v>5379</v>
      </c>
      <c r="B4594" s="15" t="s">
        <v>688</v>
      </c>
      <c r="C4594" t="str">
        <f>_xlfn.XLOOKUP($B4594, STANDARDS!$A:$A, STANDARDS!$B:$B,,0,2)</f>
        <v>Bayan Gol Fm</v>
      </c>
      <c r="D4594" t="s">
        <v>1058</v>
      </c>
      <c r="E4594" t="s">
        <v>1094</v>
      </c>
      <c r="J4594" s="13">
        <v>540</v>
      </c>
      <c r="K4594" s="13">
        <v>180</v>
      </c>
      <c r="L4594" s="16"/>
      <c r="P4594" t="s">
        <v>243</v>
      </c>
      <c r="Q4594">
        <v>2.8</v>
      </c>
      <c r="V4594">
        <v>1</v>
      </c>
      <c r="W4594" t="s">
        <v>1371</v>
      </c>
      <c r="X4594" t="s">
        <v>1383</v>
      </c>
    </row>
    <row r="4595" spans="1:24" x14ac:dyDescent="0.3">
      <c r="A4595">
        <v>5380</v>
      </c>
      <c r="B4595" s="15" t="s">
        <v>686</v>
      </c>
      <c r="C4595" t="str">
        <f>_xlfn.XLOOKUP($B4595, STANDARDS!$A:$A, STANDARDS!$B:$B,,0,2)</f>
        <v>Bayan Gol Fm</v>
      </c>
      <c r="D4595" t="s">
        <v>1058</v>
      </c>
      <c r="E4595" t="s">
        <v>1093</v>
      </c>
      <c r="J4595" s="13">
        <v>540</v>
      </c>
      <c r="K4595" s="13">
        <v>10</v>
      </c>
      <c r="L4595" s="16"/>
      <c r="M4595" t="s">
        <v>1335</v>
      </c>
      <c r="P4595" t="s">
        <v>243</v>
      </c>
      <c r="Q4595">
        <v>0.1</v>
      </c>
      <c r="V4595">
        <v>1</v>
      </c>
      <c r="W4595" t="s">
        <v>1371</v>
      </c>
      <c r="X4595" t="s">
        <v>1383</v>
      </c>
    </row>
    <row r="4596" spans="1:24" x14ac:dyDescent="0.3">
      <c r="A4596">
        <v>5381</v>
      </c>
      <c r="B4596" s="15" t="s">
        <v>688</v>
      </c>
      <c r="C4596" t="str">
        <f>_xlfn.XLOOKUP($B4596, STANDARDS!$A:$A, STANDARDS!$B:$B,,0,2)</f>
        <v>Bayan Gol Fm</v>
      </c>
      <c r="D4596" t="s">
        <v>1058</v>
      </c>
      <c r="E4596" t="s">
        <v>1094</v>
      </c>
      <c r="J4596" s="13">
        <v>540</v>
      </c>
      <c r="K4596" s="13">
        <v>180</v>
      </c>
      <c r="L4596" s="16"/>
      <c r="P4596" t="s">
        <v>243</v>
      </c>
      <c r="Q4596">
        <v>3.5</v>
      </c>
      <c r="V4596">
        <v>1</v>
      </c>
      <c r="W4596" t="s">
        <v>1371</v>
      </c>
      <c r="X4596" t="s">
        <v>1383</v>
      </c>
    </row>
    <row r="4597" spans="1:24" x14ac:dyDescent="0.3">
      <c r="A4597">
        <v>5382</v>
      </c>
      <c r="B4597" s="15" t="s">
        <v>688</v>
      </c>
      <c r="C4597" t="str">
        <f>_xlfn.XLOOKUP($B4597, STANDARDS!$A:$A, STANDARDS!$B:$B,,0,2)</f>
        <v>Bayan Gol Fm</v>
      </c>
      <c r="D4597" t="s">
        <v>1058</v>
      </c>
      <c r="E4597" t="s">
        <v>1094</v>
      </c>
      <c r="J4597" s="13">
        <v>540</v>
      </c>
      <c r="K4597" s="13">
        <v>180</v>
      </c>
      <c r="L4597" s="16"/>
      <c r="M4597" t="s">
        <v>1335</v>
      </c>
      <c r="P4597" t="s">
        <v>243</v>
      </c>
      <c r="Q4597">
        <v>-0.1</v>
      </c>
      <c r="V4597">
        <v>1</v>
      </c>
      <c r="W4597" t="s">
        <v>1371</v>
      </c>
      <c r="X4597" t="s">
        <v>1383</v>
      </c>
    </row>
    <row r="4598" spans="1:24" x14ac:dyDescent="0.3">
      <c r="A4598">
        <v>5383</v>
      </c>
      <c r="B4598" s="15" t="s">
        <v>688</v>
      </c>
      <c r="C4598" t="str">
        <f>_xlfn.XLOOKUP($B4598, STANDARDS!$A:$A, STANDARDS!$B:$B,,0,2)</f>
        <v>Bayan Gol Fm</v>
      </c>
      <c r="D4598" t="s">
        <v>1058</v>
      </c>
      <c r="E4598" t="s">
        <v>1094</v>
      </c>
      <c r="J4598" s="13">
        <v>540</v>
      </c>
      <c r="K4598" s="13">
        <v>180</v>
      </c>
      <c r="L4598" s="16"/>
      <c r="P4598" t="s">
        <v>243</v>
      </c>
      <c r="Q4598">
        <v>-0.8</v>
      </c>
      <c r="V4598">
        <v>1</v>
      </c>
      <c r="W4598" t="s">
        <v>1371</v>
      </c>
      <c r="X4598" t="s">
        <v>1383</v>
      </c>
    </row>
    <row r="4599" spans="1:24" x14ac:dyDescent="0.3">
      <c r="A4599">
        <v>5384</v>
      </c>
      <c r="B4599" s="15" t="s">
        <v>688</v>
      </c>
      <c r="C4599" t="str">
        <f>_xlfn.XLOOKUP($B4599, STANDARDS!$A:$A, STANDARDS!$B:$B,,0,2)</f>
        <v>Bayan Gol Fm</v>
      </c>
      <c r="D4599" t="s">
        <v>1058</v>
      </c>
      <c r="E4599" t="s">
        <v>1094</v>
      </c>
      <c r="J4599" s="13">
        <v>540</v>
      </c>
      <c r="K4599" s="13">
        <v>180</v>
      </c>
      <c r="L4599" s="16"/>
      <c r="P4599" t="s">
        <v>243</v>
      </c>
      <c r="Q4599">
        <v>1.1000000000000001</v>
      </c>
      <c r="V4599">
        <v>1</v>
      </c>
      <c r="W4599" t="s">
        <v>1371</v>
      </c>
      <c r="X4599" t="s">
        <v>1383</v>
      </c>
    </row>
    <row r="4600" spans="1:24" x14ac:dyDescent="0.3">
      <c r="A4600">
        <v>5385</v>
      </c>
      <c r="B4600" s="15" t="s">
        <v>688</v>
      </c>
      <c r="C4600" t="str">
        <f>_xlfn.XLOOKUP($B4600, STANDARDS!$A:$A, STANDARDS!$B:$B,,0,2)</f>
        <v>Bayan Gol Fm</v>
      </c>
      <c r="D4600" t="s">
        <v>1058</v>
      </c>
      <c r="E4600" t="s">
        <v>1094</v>
      </c>
      <c r="J4600" s="13">
        <v>540</v>
      </c>
      <c r="K4600" s="13">
        <v>180</v>
      </c>
      <c r="L4600" s="16"/>
      <c r="M4600" t="s">
        <v>1335</v>
      </c>
      <c r="P4600" t="s">
        <v>243</v>
      </c>
      <c r="Q4600">
        <v>3.7</v>
      </c>
      <c r="V4600">
        <v>1</v>
      </c>
      <c r="W4600" t="s">
        <v>1371</v>
      </c>
      <c r="X4600" t="s">
        <v>1383</v>
      </c>
    </row>
    <row r="4601" spans="1:24" x14ac:dyDescent="0.3">
      <c r="A4601">
        <v>5386</v>
      </c>
      <c r="B4601" s="15" t="s">
        <v>688</v>
      </c>
      <c r="C4601" t="str">
        <f>_xlfn.XLOOKUP($B4601, STANDARDS!$A:$A, STANDARDS!$B:$B,,0,2)</f>
        <v>Bayan Gol Fm</v>
      </c>
      <c r="D4601" t="s">
        <v>1058</v>
      </c>
      <c r="E4601" t="s">
        <v>1094</v>
      </c>
      <c r="J4601" s="13">
        <v>540</v>
      </c>
      <c r="K4601" s="13">
        <v>180</v>
      </c>
      <c r="L4601" s="16"/>
      <c r="M4601" t="s">
        <v>1335</v>
      </c>
      <c r="P4601" t="s">
        <v>243</v>
      </c>
      <c r="Q4601">
        <v>0.9</v>
      </c>
      <c r="V4601">
        <v>1</v>
      </c>
      <c r="W4601" t="s">
        <v>1371</v>
      </c>
      <c r="X4601" t="s">
        <v>1383</v>
      </c>
    </row>
    <row r="4602" spans="1:24" x14ac:dyDescent="0.3">
      <c r="A4602">
        <v>5387</v>
      </c>
      <c r="B4602" s="15" t="s">
        <v>688</v>
      </c>
      <c r="C4602" t="str">
        <f>_xlfn.XLOOKUP($B4602, STANDARDS!$A:$A, STANDARDS!$B:$B,,0,2)</f>
        <v>Bayan Gol Fm</v>
      </c>
      <c r="D4602" t="s">
        <v>1058</v>
      </c>
      <c r="E4602" t="s">
        <v>1094</v>
      </c>
      <c r="J4602" s="13">
        <v>540</v>
      </c>
      <c r="K4602" s="13">
        <v>180</v>
      </c>
      <c r="L4602" s="16"/>
      <c r="M4602" t="s">
        <v>1335</v>
      </c>
      <c r="P4602" t="s">
        <v>243</v>
      </c>
      <c r="Q4602">
        <v>3.9</v>
      </c>
      <c r="V4602">
        <v>1</v>
      </c>
      <c r="W4602" t="s">
        <v>1371</v>
      </c>
      <c r="X4602" t="s">
        <v>1383</v>
      </c>
    </row>
    <row r="4603" spans="1:24" x14ac:dyDescent="0.3">
      <c r="A4603">
        <v>5398</v>
      </c>
      <c r="B4603" s="15" t="s">
        <v>686</v>
      </c>
      <c r="C4603" t="str">
        <f>_xlfn.XLOOKUP($B4603, STANDARDS!$A:$A, STANDARDS!$B:$B,,0,2)</f>
        <v>Bayan Gol Fm</v>
      </c>
      <c r="D4603" t="s">
        <v>1058</v>
      </c>
      <c r="E4603" t="s">
        <v>1090</v>
      </c>
      <c r="J4603" s="13">
        <v>540</v>
      </c>
      <c r="K4603" s="13">
        <v>10</v>
      </c>
      <c r="L4603" s="16"/>
      <c r="M4603" t="s">
        <v>1340</v>
      </c>
      <c r="P4603" t="s">
        <v>243</v>
      </c>
      <c r="Q4603">
        <v>-3.6</v>
      </c>
      <c r="V4603">
        <v>1</v>
      </c>
      <c r="W4603" t="s">
        <v>1371</v>
      </c>
      <c r="X4603" t="s">
        <v>1383</v>
      </c>
    </row>
    <row r="4604" spans="1:24" x14ac:dyDescent="0.3">
      <c r="A4604">
        <v>5399</v>
      </c>
      <c r="B4604" s="15" t="s">
        <v>686</v>
      </c>
      <c r="C4604" t="str">
        <f>_xlfn.XLOOKUP($B4604, STANDARDS!$A:$A, STANDARDS!$B:$B,,0,2)</f>
        <v>Bayan Gol Fm</v>
      </c>
      <c r="D4604" t="s">
        <v>1058</v>
      </c>
      <c r="E4604" t="s">
        <v>1093</v>
      </c>
      <c r="J4604" s="13">
        <v>540</v>
      </c>
      <c r="K4604" s="13">
        <v>10</v>
      </c>
      <c r="L4604" s="16"/>
      <c r="M4604" t="s">
        <v>1340</v>
      </c>
      <c r="P4604" t="s">
        <v>243</v>
      </c>
      <c r="Q4604">
        <v>1.3</v>
      </c>
      <c r="V4604">
        <v>1</v>
      </c>
      <c r="W4604" t="s">
        <v>1371</v>
      </c>
      <c r="X4604" t="s">
        <v>1383</v>
      </c>
    </row>
    <row r="4605" spans="1:24" x14ac:dyDescent="0.3">
      <c r="A4605">
        <v>5400</v>
      </c>
      <c r="B4605" s="15" t="s">
        <v>686</v>
      </c>
      <c r="C4605" t="str">
        <f>_xlfn.XLOOKUP($B4605, STANDARDS!$A:$A, STANDARDS!$B:$B,,0,2)</f>
        <v>Bayan Gol Fm</v>
      </c>
      <c r="D4605" t="s">
        <v>1058</v>
      </c>
      <c r="E4605" t="s">
        <v>1090</v>
      </c>
      <c r="J4605" s="13">
        <v>540</v>
      </c>
      <c r="K4605" s="13">
        <v>10</v>
      </c>
      <c r="L4605" s="16"/>
      <c r="M4605" t="s">
        <v>1340</v>
      </c>
      <c r="P4605" t="s">
        <v>243</v>
      </c>
      <c r="Q4605">
        <v>-2.7</v>
      </c>
      <c r="V4605">
        <v>1</v>
      </c>
      <c r="W4605" t="s">
        <v>1371</v>
      </c>
      <c r="X4605" t="s">
        <v>1383</v>
      </c>
    </row>
    <row r="4606" spans="1:24" x14ac:dyDescent="0.3">
      <c r="A4606">
        <v>5401</v>
      </c>
      <c r="B4606" s="15" t="s">
        <v>686</v>
      </c>
      <c r="C4606" t="str">
        <f>_xlfn.XLOOKUP($B4606, STANDARDS!$A:$A, STANDARDS!$B:$B,,0,2)</f>
        <v>Bayan Gol Fm</v>
      </c>
      <c r="D4606" t="s">
        <v>1058</v>
      </c>
      <c r="E4606" t="s">
        <v>1090</v>
      </c>
      <c r="J4606" s="13">
        <v>540</v>
      </c>
      <c r="K4606" s="13">
        <v>10</v>
      </c>
      <c r="L4606" s="16"/>
      <c r="M4606" t="s">
        <v>1340</v>
      </c>
      <c r="P4606" t="s">
        <v>243</v>
      </c>
      <c r="Q4606">
        <v>-1.7</v>
      </c>
      <c r="V4606">
        <v>1</v>
      </c>
      <c r="W4606" t="s">
        <v>1371</v>
      </c>
      <c r="X4606" t="s">
        <v>1383</v>
      </c>
    </row>
    <row r="4607" spans="1:24" x14ac:dyDescent="0.3">
      <c r="A4607">
        <v>5402</v>
      </c>
      <c r="B4607" s="15" t="s">
        <v>686</v>
      </c>
      <c r="C4607" t="str">
        <f>_xlfn.XLOOKUP($B4607, STANDARDS!$A:$A, STANDARDS!$B:$B,,0,2)</f>
        <v>Bayan Gol Fm</v>
      </c>
      <c r="D4607" t="s">
        <v>1058</v>
      </c>
      <c r="E4607" t="s">
        <v>1090</v>
      </c>
      <c r="J4607" s="13">
        <v>540</v>
      </c>
      <c r="K4607" s="13">
        <v>10</v>
      </c>
      <c r="L4607" s="16"/>
      <c r="M4607" t="s">
        <v>1340</v>
      </c>
      <c r="P4607" t="s">
        <v>243</v>
      </c>
      <c r="Q4607">
        <v>-1.7</v>
      </c>
      <c r="V4607">
        <v>1</v>
      </c>
      <c r="W4607" t="s">
        <v>1371</v>
      </c>
      <c r="X4607" t="s">
        <v>1383</v>
      </c>
    </row>
    <row r="4608" spans="1:24" x14ac:dyDescent="0.3">
      <c r="A4608">
        <v>5403</v>
      </c>
      <c r="B4608" s="15" t="s">
        <v>686</v>
      </c>
      <c r="C4608" t="str">
        <f>_xlfn.XLOOKUP($B4608, STANDARDS!$A:$A, STANDARDS!$B:$B,,0,2)</f>
        <v>Bayan Gol Fm</v>
      </c>
      <c r="D4608" t="s">
        <v>1058</v>
      </c>
      <c r="E4608" t="s">
        <v>1090</v>
      </c>
      <c r="J4608" s="13">
        <v>540</v>
      </c>
      <c r="K4608" s="13">
        <v>10</v>
      </c>
      <c r="L4608" s="16"/>
      <c r="M4608" t="s">
        <v>1340</v>
      </c>
      <c r="P4608" t="s">
        <v>243</v>
      </c>
      <c r="Q4608">
        <v>-3.5</v>
      </c>
      <c r="V4608">
        <v>1</v>
      </c>
      <c r="W4608" t="s">
        <v>1371</v>
      </c>
      <c r="X4608" t="s">
        <v>1383</v>
      </c>
    </row>
    <row r="4609" spans="1:24" x14ac:dyDescent="0.3">
      <c r="A4609">
        <v>5404</v>
      </c>
      <c r="B4609" s="15" t="s">
        <v>686</v>
      </c>
      <c r="C4609" t="str">
        <f>_xlfn.XLOOKUP($B4609, STANDARDS!$A:$A, STANDARDS!$B:$B,,0,2)</f>
        <v>Bayan Gol Fm</v>
      </c>
      <c r="D4609" t="s">
        <v>1058</v>
      </c>
      <c r="E4609" t="s">
        <v>1090</v>
      </c>
      <c r="J4609" s="13">
        <v>540</v>
      </c>
      <c r="K4609" s="13">
        <v>10</v>
      </c>
      <c r="L4609" s="16"/>
      <c r="M4609" t="s">
        <v>1340</v>
      </c>
      <c r="P4609" t="s">
        <v>243</v>
      </c>
      <c r="Q4609">
        <v>-3</v>
      </c>
      <c r="V4609">
        <v>1</v>
      </c>
      <c r="W4609" t="s">
        <v>1371</v>
      </c>
      <c r="X4609" t="s">
        <v>1383</v>
      </c>
    </row>
    <row r="4610" spans="1:24" x14ac:dyDescent="0.3">
      <c r="A4610">
        <v>5405</v>
      </c>
      <c r="B4610" s="15" t="s">
        <v>686</v>
      </c>
      <c r="C4610" t="str">
        <f>_xlfn.XLOOKUP($B4610, STANDARDS!$A:$A, STANDARDS!$B:$B,,0,2)</f>
        <v>Bayan Gol Fm</v>
      </c>
      <c r="D4610" t="s">
        <v>1058</v>
      </c>
      <c r="E4610" t="s">
        <v>1090</v>
      </c>
      <c r="J4610" s="13">
        <v>540</v>
      </c>
      <c r="K4610" s="13">
        <v>10</v>
      </c>
      <c r="L4610" s="16"/>
      <c r="M4610" t="s">
        <v>1340</v>
      </c>
      <c r="P4610" t="s">
        <v>243</v>
      </c>
      <c r="Q4610">
        <v>-2.4</v>
      </c>
      <c r="V4610">
        <v>1</v>
      </c>
      <c r="W4610" t="s">
        <v>1371</v>
      </c>
      <c r="X4610" t="s">
        <v>1383</v>
      </c>
    </row>
    <row r="4611" spans="1:24" x14ac:dyDescent="0.3">
      <c r="A4611">
        <v>5406</v>
      </c>
      <c r="B4611" s="15" t="s">
        <v>686</v>
      </c>
      <c r="C4611" t="str">
        <f>_xlfn.XLOOKUP($B4611, STANDARDS!$A:$A, STANDARDS!$B:$B,,0,2)</f>
        <v>Bayan Gol Fm</v>
      </c>
      <c r="D4611" t="s">
        <v>1058</v>
      </c>
      <c r="E4611" t="s">
        <v>1090</v>
      </c>
      <c r="J4611" s="13">
        <v>540</v>
      </c>
      <c r="K4611" s="13">
        <v>10</v>
      </c>
      <c r="L4611" s="16"/>
      <c r="M4611" t="s">
        <v>1340</v>
      </c>
      <c r="P4611" t="s">
        <v>243</v>
      </c>
      <c r="Q4611">
        <v>-3.3</v>
      </c>
      <c r="V4611">
        <v>1</v>
      </c>
      <c r="W4611" t="s">
        <v>1371</v>
      </c>
      <c r="X4611" t="s">
        <v>1383</v>
      </c>
    </row>
    <row r="4612" spans="1:24" x14ac:dyDescent="0.3">
      <c r="A4612">
        <v>5407</v>
      </c>
      <c r="B4612" s="15" t="s">
        <v>688</v>
      </c>
      <c r="C4612" t="str">
        <f>_xlfn.XLOOKUP($B4612, STANDARDS!$A:$A, STANDARDS!$B:$B,,0,2)</f>
        <v>Bayan Gol Fm</v>
      </c>
      <c r="D4612" t="s">
        <v>1058</v>
      </c>
      <c r="E4612" t="s">
        <v>1094</v>
      </c>
      <c r="J4612" s="13">
        <v>540</v>
      </c>
      <c r="K4612" s="13">
        <v>180</v>
      </c>
      <c r="L4612" s="16"/>
      <c r="M4612" t="s">
        <v>583</v>
      </c>
      <c r="P4612" t="s">
        <v>243</v>
      </c>
      <c r="Q4612">
        <v>2.2999999999999998</v>
      </c>
      <c r="V4612">
        <v>1</v>
      </c>
      <c r="W4612" t="s">
        <v>1371</v>
      </c>
      <c r="X4612" t="s">
        <v>1383</v>
      </c>
    </row>
    <row r="4613" spans="1:24" x14ac:dyDescent="0.3">
      <c r="A4613">
        <v>5408</v>
      </c>
      <c r="B4613" s="15" t="s">
        <v>688</v>
      </c>
      <c r="C4613" t="str">
        <f>_xlfn.XLOOKUP($B4613, STANDARDS!$A:$A, STANDARDS!$B:$B,,0,2)</f>
        <v>Bayan Gol Fm</v>
      </c>
      <c r="D4613" t="s">
        <v>1058</v>
      </c>
      <c r="E4613" t="s">
        <v>1094</v>
      </c>
      <c r="J4613" s="13">
        <v>540</v>
      </c>
      <c r="K4613" s="13">
        <v>180</v>
      </c>
      <c r="L4613" s="16"/>
      <c r="M4613" t="s">
        <v>583</v>
      </c>
      <c r="P4613" t="s">
        <v>243</v>
      </c>
      <c r="Q4613">
        <v>1.6</v>
      </c>
      <c r="V4613">
        <v>1</v>
      </c>
      <c r="W4613" t="s">
        <v>1371</v>
      </c>
      <c r="X4613" t="s">
        <v>1383</v>
      </c>
    </row>
    <row r="4614" spans="1:24" x14ac:dyDescent="0.3">
      <c r="A4614">
        <v>5409</v>
      </c>
      <c r="B4614" s="15" t="s">
        <v>686</v>
      </c>
      <c r="C4614" t="str">
        <f>_xlfn.XLOOKUP($B4614, STANDARDS!$A:$A, STANDARDS!$B:$B,,0,2)</f>
        <v>Bayan Gol Fm</v>
      </c>
      <c r="D4614" t="s">
        <v>1058</v>
      </c>
      <c r="E4614" t="s">
        <v>1092</v>
      </c>
      <c r="J4614" s="13">
        <v>540</v>
      </c>
      <c r="K4614" s="13">
        <v>10</v>
      </c>
      <c r="L4614" s="16"/>
      <c r="M4614" t="s">
        <v>1340</v>
      </c>
      <c r="P4614" t="s">
        <v>243</v>
      </c>
      <c r="Q4614">
        <v>-2.2000000000000002</v>
      </c>
      <c r="V4614">
        <v>1</v>
      </c>
      <c r="W4614" t="s">
        <v>1371</v>
      </c>
      <c r="X4614" t="s">
        <v>1383</v>
      </c>
    </row>
    <row r="4615" spans="1:24" x14ac:dyDescent="0.3">
      <c r="A4615">
        <v>5410</v>
      </c>
      <c r="B4615" s="15" t="s">
        <v>686</v>
      </c>
      <c r="C4615" t="str">
        <f>_xlfn.XLOOKUP($B4615, STANDARDS!$A:$A, STANDARDS!$B:$B,,0,2)</f>
        <v>Bayan Gol Fm</v>
      </c>
      <c r="D4615" t="s">
        <v>1058</v>
      </c>
      <c r="E4615" t="s">
        <v>1092</v>
      </c>
      <c r="J4615" s="13">
        <v>540</v>
      </c>
      <c r="K4615" s="13">
        <v>10</v>
      </c>
      <c r="L4615" s="16"/>
      <c r="M4615" t="s">
        <v>1340</v>
      </c>
      <c r="P4615" t="s">
        <v>243</v>
      </c>
      <c r="Q4615">
        <v>-2.6</v>
      </c>
      <c r="V4615">
        <v>1</v>
      </c>
      <c r="W4615" t="s">
        <v>1371</v>
      </c>
      <c r="X4615" t="s">
        <v>1383</v>
      </c>
    </row>
    <row r="4616" spans="1:24" x14ac:dyDescent="0.3">
      <c r="A4616">
        <v>5411</v>
      </c>
      <c r="B4616" s="15" t="s">
        <v>686</v>
      </c>
      <c r="C4616" t="str">
        <f>_xlfn.XLOOKUP($B4616, STANDARDS!$A:$A, STANDARDS!$B:$B,,0,2)</f>
        <v>Bayan Gol Fm</v>
      </c>
      <c r="D4616" t="s">
        <v>1058</v>
      </c>
      <c r="E4616" t="s">
        <v>1092</v>
      </c>
      <c r="J4616" s="13">
        <v>540</v>
      </c>
      <c r="K4616" s="13">
        <v>10</v>
      </c>
      <c r="L4616" s="16"/>
      <c r="M4616" t="s">
        <v>1340</v>
      </c>
      <c r="P4616" t="s">
        <v>243</v>
      </c>
      <c r="Q4616">
        <v>-2.2000000000000002</v>
      </c>
      <c r="V4616">
        <v>1</v>
      </c>
      <c r="W4616" t="s">
        <v>1371</v>
      </c>
      <c r="X4616" t="s">
        <v>1383</v>
      </c>
    </row>
    <row r="4617" spans="1:24" x14ac:dyDescent="0.3">
      <c r="A4617">
        <v>5412</v>
      </c>
      <c r="B4617" s="15" t="s">
        <v>686</v>
      </c>
      <c r="C4617" t="str">
        <f>_xlfn.XLOOKUP($B4617, STANDARDS!$A:$A, STANDARDS!$B:$B,,0,2)</f>
        <v>Bayan Gol Fm</v>
      </c>
      <c r="D4617" t="s">
        <v>1058</v>
      </c>
      <c r="E4617" t="s">
        <v>1093</v>
      </c>
      <c r="J4617" s="13">
        <v>540</v>
      </c>
      <c r="K4617" s="13">
        <v>10</v>
      </c>
      <c r="L4617" s="16"/>
      <c r="M4617" t="s">
        <v>1340</v>
      </c>
      <c r="P4617" t="s">
        <v>243</v>
      </c>
      <c r="Q4617">
        <v>1.6</v>
      </c>
      <c r="V4617">
        <v>1</v>
      </c>
      <c r="W4617" t="s">
        <v>1371</v>
      </c>
      <c r="X4617" t="s">
        <v>1383</v>
      </c>
    </row>
    <row r="4618" spans="1:24" x14ac:dyDescent="0.3">
      <c r="A4618">
        <v>5413</v>
      </c>
      <c r="B4618" s="15" t="s">
        <v>686</v>
      </c>
      <c r="C4618" t="str">
        <f>_xlfn.XLOOKUP($B4618, STANDARDS!$A:$A, STANDARDS!$B:$B,,0,2)</f>
        <v>Bayan Gol Fm</v>
      </c>
      <c r="D4618" t="s">
        <v>1058</v>
      </c>
      <c r="E4618" t="s">
        <v>1093</v>
      </c>
      <c r="J4618" s="13">
        <v>540</v>
      </c>
      <c r="K4618" s="13">
        <v>10</v>
      </c>
      <c r="L4618" s="16"/>
      <c r="M4618" t="s">
        <v>1340</v>
      </c>
      <c r="P4618" t="s">
        <v>243</v>
      </c>
      <c r="Q4618">
        <v>2.4</v>
      </c>
      <c r="V4618">
        <v>1</v>
      </c>
      <c r="W4618" t="s">
        <v>1371</v>
      </c>
      <c r="X4618" t="s">
        <v>1383</v>
      </c>
    </row>
    <row r="4619" spans="1:24" x14ac:dyDescent="0.3">
      <c r="A4619">
        <v>5414</v>
      </c>
      <c r="B4619" s="15" t="s">
        <v>686</v>
      </c>
      <c r="C4619" t="str">
        <f>_xlfn.XLOOKUP($B4619, STANDARDS!$A:$A, STANDARDS!$B:$B,,0,2)</f>
        <v>Bayan Gol Fm</v>
      </c>
      <c r="D4619" t="s">
        <v>1058</v>
      </c>
      <c r="E4619" t="s">
        <v>1093</v>
      </c>
      <c r="J4619" s="13">
        <v>540</v>
      </c>
      <c r="K4619" s="13">
        <v>10</v>
      </c>
      <c r="L4619" s="16"/>
      <c r="M4619" t="s">
        <v>1340</v>
      </c>
      <c r="P4619" t="s">
        <v>243</v>
      </c>
      <c r="Q4619">
        <v>2.2999999999999998</v>
      </c>
      <c r="V4619">
        <v>1</v>
      </c>
      <c r="W4619" t="s">
        <v>1371</v>
      </c>
      <c r="X4619" t="s">
        <v>1383</v>
      </c>
    </row>
    <row r="4620" spans="1:24" x14ac:dyDescent="0.3">
      <c r="A4620">
        <v>5415</v>
      </c>
      <c r="B4620" s="15" t="s">
        <v>686</v>
      </c>
      <c r="C4620" t="str">
        <f>_xlfn.XLOOKUP($B4620, STANDARDS!$A:$A, STANDARDS!$B:$B,,0,2)</f>
        <v>Bayan Gol Fm</v>
      </c>
      <c r="D4620" t="s">
        <v>1058</v>
      </c>
      <c r="E4620" t="s">
        <v>1092</v>
      </c>
      <c r="J4620" s="13">
        <v>540</v>
      </c>
      <c r="K4620" s="13">
        <v>10</v>
      </c>
      <c r="L4620" s="16"/>
      <c r="M4620" t="s">
        <v>1340</v>
      </c>
      <c r="P4620" t="s">
        <v>243</v>
      </c>
      <c r="Q4620">
        <v>-2.8</v>
      </c>
      <c r="V4620">
        <v>1</v>
      </c>
      <c r="W4620" t="s">
        <v>1371</v>
      </c>
      <c r="X4620" t="s">
        <v>1383</v>
      </c>
    </row>
    <row r="4621" spans="1:24" x14ac:dyDescent="0.3">
      <c r="A4621">
        <v>5416</v>
      </c>
      <c r="B4621" s="15" t="s">
        <v>686</v>
      </c>
      <c r="C4621" t="str">
        <f>_xlfn.XLOOKUP($B4621, STANDARDS!$A:$A, STANDARDS!$B:$B,,0,2)</f>
        <v>Bayan Gol Fm</v>
      </c>
      <c r="D4621" t="s">
        <v>1058</v>
      </c>
      <c r="E4621" t="s">
        <v>1092</v>
      </c>
      <c r="J4621" s="13">
        <v>540</v>
      </c>
      <c r="K4621" s="13">
        <v>10</v>
      </c>
      <c r="L4621" s="16"/>
      <c r="M4621" t="s">
        <v>1340</v>
      </c>
      <c r="P4621" t="s">
        <v>243</v>
      </c>
      <c r="Q4621">
        <v>-3.4</v>
      </c>
      <c r="V4621">
        <v>1</v>
      </c>
      <c r="W4621" t="s">
        <v>1371</v>
      </c>
      <c r="X4621" t="s">
        <v>1383</v>
      </c>
    </row>
    <row r="4622" spans="1:24" x14ac:dyDescent="0.3">
      <c r="A4622">
        <v>5417</v>
      </c>
      <c r="B4622" s="15" t="s">
        <v>686</v>
      </c>
      <c r="C4622" t="str">
        <f>_xlfn.XLOOKUP($B4622, STANDARDS!$A:$A, STANDARDS!$B:$B,,0,2)</f>
        <v>Bayan Gol Fm</v>
      </c>
      <c r="D4622" t="s">
        <v>1058</v>
      </c>
      <c r="E4622" t="s">
        <v>1092</v>
      </c>
      <c r="J4622" s="13">
        <v>540</v>
      </c>
      <c r="K4622" s="13">
        <v>10</v>
      </c>
      <c r="L4622" s="16"/>
      <c r="M4622" t="s">
        <v>1340</v>
      </c>
      <c r="P4622" t="s">
        <v>243</v>
      </c>
      <c r="Q4622">
        <v>-3.9</v>
      </c>
      <c r="V4622">
        <v>1</v>
      </c>
      <c r="W4622" t="s">
        <v>1371</v>
      </c>
      <c r="X4622" t="s">
        <v>1383</v>
      </c>
    </row>
    <row r="4623" spans="1:24" x14ac:dyDescent="0.3">
      <c r="A4623">
        <v>5418</v>
      </c>
      <c r="B4623" s="15" t="s">
        <v>686</v>
      </c>
      <c r="C4623" t="str">
        <f>_xlfn.XLOOKUP($B4623, STANDARDS!$A:$A, STANDARDS!$B:$B,,0,2)</f>
        <v>Bayan Gol Fm</v>
      </c>
      <c r="D4623" t="s">
        <v>1058</v>
      </c>
      <c r="E4623" t="s">
        <v>1093</v>
      </c>
      <c r="J4623" s="13">
        <v>540</v>
      </c>
      <c r="K4623" s="13">
        <v>10</v>
      </c>
      <c r="L4623" s="16"/>
      <c r="M4623" t="s">
        <v>1340</v>
      </c>
      <c r="P4623" t="s">
        <v>243</v>
      </c>
      <c r="Q4623">
        <v>0.5</v>
      </c>
      <c r="V4623">
        <v>1</v>
      </c>
      <c r="W4623" t="s">
        <v>1371</v>
      </c>
      <c r="X4623" t="s">
        <v>1383</v>
      </c>
    </row>
    <row r="4624" spans="1:24" x14ac:dyDescent="0.3">
      <c r="A4624">
        <v>5419</v>
      </c>
      <c r="B4624" s="15" t="s">
        <v>686</v>
      </c>
      <c r="C4624" t="str">
        <f>_xlfn.XLOOKUP($B4624, STANDARDS!$A:$A, STANDARDS!$B:$B,,0,2)</f>
        <v>Bayan Gol Fm</v>
      </c>
      <c r="D4624" t="s">
        <v>1058</v>
      </c>
      <c r="E4624" t="s">
        <v>1092</v>
      </c>
      <c r="J4624" s="13">
        <v>540</v>
      </c>
      <c r="K4624" s="13">
        <v>10</v>
      </c>
      <c r="L4624" s="16"/>
      <c r="M4624" t="s">
        <v>1340</v>
      </c>
      <c r="P4624" t="s">
        <v>243</v>
      </c>
      <c r="Q4624">
        <v>-3.3</v>
      </c>
      <c r="V4624">
        <v>1</v>
      </c>
      <c r="W4624" t="s">
        <v>1371</v>
      </c>
      <c r="X4624" t="s">
        <v>1383</v>
      </c>
    </row>
    <row r="4625" spans="1:24" x14ac:dyDescent="0.3">
      <c r="A4625">
        <v>5420</v>
      </c>
      <c r="B4625" s="15" t="s">
        <v>686</v>
      </c>
      <c r="C4625" t="str">
        <f>_xlfn.XLOOKUP($B4625, STANDARDS!$A:$A, STANDARDS!$B:$B,,0,2)</f>
        <v>Bayan Gol Fm</v>
      </c>
      <c r="D4625" t="s">
        <v>1058</v>
      </c>
      <c r="E4625" t="s">
        <v>1093</v>
      </c>
      <c r="J4625" s="13">
        <v>540</v>
      </c>
      <c r="K4625" s="13">
        <v>10</v>
      </c>
      <c r="L4625" s="16"/>
      <c r="M4625" t="s">
        <v>1340</v>
      </c>
      <c r="P4625" t="s">
        <v>243</v>
      </c>
      <c r="Q4625">
        <v>0.4</v>
      </c>
      <c r="V4625">
        <v>1</v>
      </c>
      <c r="W4625" t="s">
        <v>1371</v>
      </c>
      <c r="X4625" t="s">
        <v>1383</v>
      </c>
    </row>
    <row r="4626" spans="1:24" x14ac:dyDescent="0.3">
      <c r="A4626">
        <v>5421</v>
      </c>
      <c r="B4626" s="15" t="s">
        <v>688</v>
      </c>
      <c r="C4626" t="str">
        <f>_xlfn.XLOOKUP($B4626, STANDARDS!$A:$A, STANDARDS!$B:$B,,0,2)</f>
        <v>Bayan Gol Fm</v>
      </c>
      <c r="D4626" t="s">
        <v>1058</v>
      </c>
      <c r="E4626" t="s">
        <v>1094</v>
      </c>
      <c r="J4626" s="13">
        <v>540</v>
      </c>
      <c r="K4626" s="13">
        <v>180</v>
      </c>
      <c r="L4626" s="16"/>
      <c r="M4626" t="s">
        <v>583</v>
      </c>
      <c r="P4626" t="s">
        <v>243</v>
      </c>
      <c r="Q4626">
        <v>1.9</v>
      </c>
      <c r="V4626">
        <v>1</v>
      </c>
      <c r="W4626" t="s">
        <v>1371</v>
      </c>
      <c r="X4626" t="s">
        <v>1383</v>
      </c>
    </row>
    <row r="4627" spans="1:24" x14ac:dyDescent="0.3">
      <c r="A4627">
        <v>5422</v>
      </c>
      <c r="B4627" s="15" t="s">
        <v>686</v>
      </c>
      <c r="C4627" t="str">
        <f>_xlfn.XLOOKUP($B4627, STANDARDS!$A:$A, STANDARDS!$B:$B,,0,2)</f>
        <v>Bayan Gol Fm</v>
      </c>
      <c r="D4627" t="s">
        <v>1058</v>
      </c>
      <c r="E4627" t="s">
        <v>1093</v>
      </c>
      <c r="J4627" s="13">
        <v>540</v>
      </c>
      <c r="K4627" s="13">
        <v>10</v>
      </c>
      <c r="L4627" s="16"/>
      <c r="M4627" t="s">
        <v>1340</v>
      </c>
      <c r="P4627" t="s">
        <v>243</v>
      </c>
      <c r="Q4627">
        <v>1.7</v>
      </c>
      <c r="V4627">
        <v>1</v>
      </c>
      <c r="W4627" t="s">
        <v>1371</v>
      </c>
      <c r="X4627" t="s">
        <v>1383</v>
      </c>
    </row>
    <row r="4628" spans="1:24" x14ac:dyDescent="0.3">
      <c r="A4628">
        <v>5423</v>
      </c>
      <c r="B4628" s="15" t="s">
        <v>686</v>
      </c>
      <c r="C4628" t="str">
        <f>_xlfn.XLOOKUP($B4628, STANDARDS!$A:$A, STANDARDS!$B:$B,,0,2)</f>
        <v>Bayan Gol Fm</v>
      </c>
      <c r="D4628" t="s">
        <v>1058</v>
      </c>
      <c r="E4628" t="s">
        <v>1092</v>
      </c>
      <c r="J4628" s="13">
        <v>540</v>
      </c>
      <c r="K4628" s="13">
        <v>10</v>
      </c>
      <c r="L4628" s="16"/>
      <c r="M4628" t="s">
        <v>1340</v>
      </c>
      <c r="P4628" t="s">
        <v>243</v>
      </c>
      <c r="Q4628">
        <v>-2.7</v>
      </c>
      <c r="V4628">
        <v>1</v>
      </c>
      <c r="W4628" t="s">
        <v>1371</v>
      </c>
      <c r="X4628" t="s">
        <v>1383</v>
      </c>
    </row>
    <row r="4629" spans="1:24" x14ac:dyDescent="0.3">
      <c r="A4629">
        <v>5424</v>
      </c>
      <c r="B4629" s="15" t="s">
        <v>688</v>
      </c>
      <c r="C4629" t="str">
        <f>_xlfn.XLOOKUP($B4629, STANDARDS!$A:$A, STANDARDS!$B:$B,,0,2)</f>
        <v>Bayan Gol Fm</v>
      </c>
      <c r="D4629" t="s">
        <v>1058</v>
      </c>
      <c r="E4629" t="s">
        <v>1094</v>
      </c>
      <c r="J4629" s="13">
        <v>540</v>
      </c>
      <c r="K4629" s="13">
        <v>180</v>
      </c>
      <c r="L4629" s="16"/>
      <c r="M4629" t="s">
        <v>583</v>
      </c>
      <c r="P4629" t="s">
        <v>243</v>
      </c>
      <c r="Q4629">
        <v>2.9</v>
      </c>
      <c r="V4629">
        <v>1</v>
      </c>
      <c r="W4629" t="s">
        <v>1371</v>
      </c>
      <c r="X4629" t="s">
        <v>1383</v>
      </c>
    </row>
    <row r="4630" spans="1:24" x14ac:dyDescent="0.3">
      <c r="A4630">
        <v>5425</v>
      </c>
      <c r="B4630" s="15" t="s">
        <v>688</v>
      </c>
      <c r="C4630" t="str">
        <f>_xlfn.XLOOKUP($B4630, STANDARDS!$A:$A, STANDARDS!$B:$B,,0,2)</f>
        <v>Bayan Gol Fm</v>
      </c>
      <c r="D4630" t="s">
        <v>1058</v>
      </c>
      <c r="E4630" t="s">
        <v>1094</v>
      </c>
      <c r="J4630" s="13">
        <v>540</v>
      </c>
      <c r="K4630" s="13">
        <v>180</v>
      </c>
      <c r="L4630" s="16"/>
      <c r="M4630" t="s">
        <v>583</v>
      </c>
      <c r="P4630" t="s">
        <v>243</v>
      </c>
      <c r="Q4630">
        <v>3.2</v>
      </c>
      <c r="V4630">
        <v>1</v>
      </c>
      <c r="W4630" t="s">
        <v>1371</v>
      </c>
      <c r="X4630" t="s">
        <v>1383</v>
      </c>
    </row>
    <row r="4631" spans="1:24" x14ac:dyDescent="0.3">
      <c r="A4631">
        <v>5426</v>
      </c>
      <c r="B4631" s="15" t="s">
        <v>686</v>
      </c>
      <c r="C4631" t="str">
        <f>_xlfn.XLOOKUP($B4631, STANDARDS!$A:$A, STANDARDS!$B:$B,,0,2)</f>
        <v>Bayan Gol Fm</v>
      </c>
      <c r="D4631" t="s">
        <v>1058</v>
      </c>
      <c r="E4631" t="s">
        <v>1093</v>
      </c>
      <c r="J4631" s="13">
        <v>540</v>
      </c>
      <c r="K4631" s="13">
        <v>10</v>
      </c>
      <c r="L4631" s="16"/>
      <c r="M4631" t="s">
        <v>1340</v>
      </c>
      <c r="P4631" t="s">
        <v>243</v>
      </c>
      <c r="Q4631">
        <v>1.5</v>
      </c>
      <c r="V4631">
        <v>1</v>
      </c>
      <c r="W4631" t="s">
        <v>1371</v>
      </c>
      <c r="X4631" t="s">
        <v>1383</v>
      </c>
    </row>
    <row r="4632" spans="1:24" x14ac:dyDescent="0.3">
      <c r="A4632">
        <v>5427</v>
      </c>
      <c r="B4632" s="15" t="s">
        <v>686</v>
      </c>
      <c r="C4632" t="str">
        <f>_xlfn.XLOOKUP($B4632, STANDARDS!$A:$A, STANDARDS!$B:$B,,0,2)</f>
        <v>Bayan Gol Fm</v>
      </c>
      <c r="D4632" t="s">
        <v>1058</v>
      </c>
      <c r="E4632" t="s">
        <v>1093</v>
      </c>
      <c r="J4632" s="13">
        <v>540</v>
      </c>
      <c r="K4632" s="13">
        <v>10</v>
      </c>
      <c r="L4632" s="16"/>
      <c r="M4632" t="s">
        <v>1340</v>
      </c>
      <c r="P4632" t="s">
        <v>243</v>
      </c>
      <c r="Q4632">
        <v>1.7</v>
      </c>
      <c r="V4632">
        <v>1</v>
      </c>
      <c r="W4632" t="s">
        <v>1371</v>
      </c>
      <c r="X4632" t="s">
        <v>1383</v>
      </c>
    </row>
    <row r="4633" spans="1:24" x14ac:dyDescent="0.3">
      <c r="A4633">
        <v>5428</v>
      </c>
      <c r="B4633" s="15" t="s">
        <v>688</v>
      </c>
      <c r="C4633" t="str">
        <f>_xlfn.XLOOKUP($B4633, STANDARDS!$A:$A, STANDARDS!$B:$B,,0,2)</f>
        <v>Bayan Gol Fm</v>
      </c>
      <c r="D4633" t="s">
        <v>1058</v>
      </c>
      <c r="E4633" t="s">
        <v>1094</v>
      </c>
      <c r="J4633" s="13">
        <v>540</v>
      </c>
      <c r="K4633" s="13">
        <v>180</v>
      </c>
      <c r="L4633" s="16"/>
      <c r="M4633" t="s">
        <v>583</v>
      </c>
      <c r="P4633" t="s">
        <v>243</v>
      </c>
      <c r="Q4633">
        <v>0</v>
      </c>
      <c r="V4633">
        <v>1</v>
      </c>
      <c r="W4633" t="s">
        <v>1371</v>
      </c>
      <c r="X4633" t="s">
        <v>1383</v>
      </c>
    </row>
    <row r="4634" spans="1:24" x14ac:dyDescent="0.3">
      <c r="A4634">
        <v>5429</v>
      </c>
      <c r="B4634" s="15" t="s">
        <v>688</v>
      </c>
      <c r="C4634" t="str">
        <f>_xlfn.XLOOKUP($B4634, STANDARDS!$A:$A, STANDARDS!$B:$B,,0,2)</f>
        <v>Bayan Gol Fm</v>
      </c>
      <c r="D4634" t="s">
        <v>1058</v>
      </c>
      <c r="E4634" t="s">
        <v>1094</v>
      </c>
      <c r="J4634" s="13">
        <v>540</v>
      </c>
      <c r="K4634" s="13">
        <v>180</v>
      </c>
      <c r="L4634" s="16"/>
      <c r="M4634" t="s">
        <v>583</v>
      </c>
      <c r="P4634" t="s">
        <v>243</v>
      </c>
      <c r="Q4634">
        <v>2.9</v>
      </c>
      <c r="V4634">
        <v>1</v>
      </c>
      <c r="W4634" t="s">
        <v>1371</v>
      </c>
      <c r="X4634" t="s">
        <v>1383</v>
      </c>
    </row>
    <row r="4635" spans="1:24" x14ac:dyDescent="0.3">
      <c r="A4635">
        <v>5430</v>
      </c>
      <c r="B4635" s="15" t="s">
        <v>688</v>
      </c>
      <c r="C4635" t="str">
        <f>_xlfn.XLOOKUP($B4635, STANDARDS!$A:$A, STANDARDS!$B:$B,,0,2)</f>
        <v>Bayan Gol Fm</v>
      </c>
      <c r="D4635" t="s">
        <v>1058</v>
      </c>
      <c r="E4635" t="s">
        <v>1094</v>
      </c>
      <c r="J4635" s="13">
        <v>540</v>
      </c>
      <c r="K4635" s="13">
        <v>180</v>
      </c>
      <c r="L4635" s="16"/>
      <c r="M4635" t="s">
        <v>583</v>
      </c>
      <c r="P4635" t="s">
        <v>243</v>
      </c>
      <c r="Q4635">
        <v>0.2</v>
      </c>
      <c r="V4635">
        <v>1</v>
      </c>
      <c r="W4635" t="s">
        <v>1371</v>
      </c>
      <c r="X4635" t="s">
        <v>1383</v>
      </c>
    </row>
    <row r="4636" spans="1:24" x14ac:dyDescent="0.3">
      <c r="A4636">
        <v>5431</v>
      </c>
      <c r="B4636" s="15" t="s">
        <v>688</v>
      </c>
      <c r="C4636" t="str">
        <f>_xlfn.XLOOKUP($B4636, STANDARDS!$A:$A, STANDARDS!$B:$B,,0,2)</f>
        <v>Bayan Gol Fm</v>
      </c>
      <c r="D4636" t="s">
        <v>1058</v>
      </c>
      <c r="E4636" t="s">
        <v>1094</v>
      </c>
      <c r="J4636" s="13">
        <v>540</v>
      </c>
      <c r="K4636" s="13">
        <v>180</v>
      </c>
      <c r="L4636" s="16"/>
      <c r="M4636" t="s">
        <v>583</v>
      </c>
      <c r="P4636" t="s">
        <v>243</v>
      </c>
      <c r="Q4636">
        <v>2.5</v>
      </c>
      <c r="V4636">
        <v>1</v>
      </c>
      <c r="W4636" t="s">
        <v>1371</v>
      </c>
      <c r="X4636" t="s">
        <v>1383</v>
      </c>
    </row>
    <row r="4637" spans="1:24" x14ac:dyDescent="0.3">
      <c r="A4637">
        <v>5432</v>
      </c>
      <c r="B4637" s="15" t="s">
        <v>688</v>
      </c>
      <c r="C4637" t="str">
        <f>_xlfn.XLOOKUP($B4637, STANDARDS!$A:$A, STANDARDS!$B:$B,,0,2)</f>
        <v>Bayan Gol Fm</v>
      </c>
      <c r="D4637" t="s">
        <v>1058</v>
      </c>
      <c r="E4637" t="s">
        <v>1094</v>
      </c>
      <c r="J4637" s="13">
        <v>540</v>
      </c>
      <c r="K4637" s="13">
        <v>180</v>
      </c>
      <c r="L4637" s="16"/>
      <c r="M4637" t="s">
        <v>583</v>
      </c>
      <c r="P4637" t="s">
        <v>243</v>
      </c>
      <c r="Q4637">
        <v>2.6</v>
      </c>
      <c r="V4637">
        <v>1</v>
      </c>
      <c r="W4637" t="s">
        <v>1371</v>
      </c>
      <c r="X4637" t="s">
        <v>1383</v>
      </c>
    </row>
    <row r="4638" spans="1:24" x14ac:dyDescent="0.3">
      <c r="A4638">
        <v>5433</v>
      </c>
      <c r="B4638" s="15" t="s">
        <v>688</v>
      </c>
      <c r="C4638" t="str">
        <f>_xlfn.XLOOKUP($B4638, STANDARDS!$A:$A, STANDARDS!$B:$B,,0,2)</f>
        <v>Bayan Gol Fm</v>
      </c>
      <c r="D4638" t="s">
        <v>1058</v>
      </c>
      <c r="E4638" t="s">
        <v>1094</v>
      </c>
      <c r="J4638" s="13">
        <v>540</v>
      </c>
      <c r="K4638" s="13">
        <v>180</v>
      </c>
      <c r="L4638" s="16"/>
      <c r="M4638" t="s">
        <v>583</v>
      </c>
      <c r="P4638" t="s">
        <v>243</v>
      </c>
      <c r="Q4638">
        <v>0.1</v>
      </c>
      <c r="V4638">
        <v>1</v>
      </c>
      <c r="W4638" t="s">
        <v>1371</v>
      </c>
      <c r="X4638" t="s">
        <v>1383</v>
      </c>
    </row>
    <row r="4639" spans="1:24" x14ac:dyDescent="0.3">
      <c r="A4639">
        <v>5434</v>
      </c>
      <c r="B4639" s="15" t="s">
        <v>688</v>
      </c>
      <c r="C4639" t="str">
        <f>_xlfn.XLOOKUP($B4639, STANDARDS!$A:$A, STANDARDS!$B:$B,,0,2)</f>
        <v>Bayan Gol Fm</v>
      </c>
      <c r="D4639" t="s">
        <v>1058</v>
      </c>
      <c r="E4639" t="s">
        <v>1094</v>
      </c>
      <c r="J4639" s="13">
        <v>540</v>
      </c>
      <c r="K4639" s="13">
        <v>180</v>
      </c>
      <c r="L4639" s="16"/>
      <c r="M4639" t="s">
        <v>583</v>
      </c>
      <c r="P4639" t="s">
        <v>243</v>
      </c>
      <c r="Q4639">
        <v>3.9</v>
      </c>
      <c r="V4639">
        <v>1</v>
      </c>
      <c r="W4639" t="s">
        <v>1371</v>
      </c>
      <c r="X4639" t="s">
        <v>1383</v>
      </c>
    </row>
    <row r="4640" spans="1:24" x14ac:dyDescent="0.3">
      <c r="A4640">
        <v>5435</v>
      </c>
      <c r="B4640" s="15" t="s">
        <v>688</v>
      </c>
      <c r="C4640" t="str">
        <f>_xlfn.XLOOKUP($B4640, STANDARDS!$A:$A, STANDARDS!$B:$B,,0,2)</f>
        <v>Bayan Gol Fm</v>
      </c>
      <c r="D4640" t="s">
        <v>1058</v>
      </c>
      <c r="E4640" t="s">
        <v>1094</v>
      </c>
      <c r="J4640" s="13">
        <v>540</v>
      </c>
      <c r="K4640" s="13">
        <v>180</v>
      </c>
      <c r="L4640" s="16"/>
      <c r="M4640" t="s">
        <v>583</v>
      </c>
      <c r="P4640" t="s">
        <v>243</v>
      </c>
      <c r="Q4640">
        <v>3</v>
      </c>
      <c r="V4640">
        <v>1</v>
      </c>
      <c r="W4640" t="s">
        <v>1371</v>
      </c>
      <c r="X4640" t="s">
        <v>1383</v>
      </c>
    </row>
    <row r="4641" spans="1:24" x14ac:dyDescent="0.3">
      <c r="A4641">
        <v>5436</v>
      </c>
      <c r="B4641" s="15" t="s">
        <v>688</v>
      </c>
      <c r="C4641" t="str">
        <f>_xlfn.XLOOKUP($B4641, STANDARDS!$A:$A, STANDARDS!$B:$B,,0,2)</f>
        <v>Bayan Gol Fm</v>
      </c>
      <c r="D4641" t="s">
        <v>1058</v>
      </c>
      <c r="E4641" t="s">
        <v>1094</v>
      </c>
      <c r="J4641" s="13">
        <v>540</v>
      </c>
      <c r="K4641" s="13">
        <v>180</v>
      </c>
      <c r="L4641" s="16"/>
      <c r="M4641" t="s">
        <v>583</v>
      </c>
      <c r="P4641" t="s">
        <v>243</v>
      </c>
      <c r="Q4641">
        <v>2.9</v>
      </c>
      <c r="V4641">
        <v>1</v>
      </c>
      <c r="W4641" t="s">
        <v>1371</v>
      </c>
      <c r="X4641" t="s">
        <v>1383</v>
      </c>
    </row>
    <row r="4642" spans="1:24" x14ac:dyDescent="0.3">
      <c r="A4642">
        <v>5437</v>
      </c>
      <c r="B4642" s="15" t="s">
        <v>688</v>
      </c>
      <c r="C4642" t="str">
        <f>_xlfn.XLOOKUP($B4642, STANDARDS!$A:$A, STANDARDS!$B:$B,,0,2)</f>
        <v>Bayan Gol Fm</v>
      </c>
      <c r="D4642" t="s">
        <v>1058</v>
      </c>
      <c r="E4642" t="s">
        <v>1094</v>
      </c>
      <c r="J4642" s="13">
        <v>540</v>
      </c>
      <c r="K4642" s="13">
        <v>180</v>
      </c>
      <c r="L4642" s="16"/>
      <c r="M4642" t="s">
        <v>583</v>
      </c>
      <c r="P4642" t="s">
        <v>243</v>
      </c>
      <c r="Q4642">
        <v>0.6</v>
      </c>
      <c r="V4642">
        <v>1</v>
      </c>
      <c r="W4642" t="s">
        <v>1371</v>
      </c>
      <c r="X4642" t="s">
        <v>1383</v>
      </c>
    </row>
    <row r="4643" spans="1:24" x14ac:dyDescent="0.3">
      <c r="A4643">
        <v>5438</v>
      </c>
      <c r="B4643" s="15" t="s">
        <v>688</v>
      </c>
      <c r="C4643" t="str">
        <f>_xlfn.XLOOKUP($B4643, STANDARDS!$A:$A, STANDARDS!$B:$B,,0,2)</f>
        <v>Bayan Gol Fm</v>
      </c>
      <c r="D4643" t="s">
        <v>1058</v>
      </c>
      <c r="E4643" t="s">
        <v>1094</v>
      </c>
      <c r="J4643" s="13">
        <v>540</v>
      </c>
      <c r="K4643" s="13">
        <v>180</v>
      </c>
      <c r="L4643" s="16"/>
      <c r="M4643" t="s">
        <v>583</v>
      </c>
      <c r="P4643" t="s">
        <v>243</v>
      </c>
      <c r="Q4643">
        <v>3.5</v>
      </c>
      <c r="V4643">
        <v>1</v>
      </c>
      <c r="W4643" t="s">
        <v>1371</v>
      </c>
      <c r="X4643" t="s">
        <v>1383</v>
      </c>
    </row>
    <row r="4644" spans="1:24" x14ac:dyDescent="0.3">
      <c r="A4644">
        <v>5439</v>
      </c>
      <c r="B4644" s="15" t="s">
        <v>688</v>
      </c>
      <c r="C4644" t="str">
        <f>_xlfn.XLOOKUP($B4644, STANDARDS!$A:$A, STANDARDS!$B:$B,,0,2)</f>
        <v>Bayan Gol Fm</v>
      </c>
      <c r="D4644" t="s">
        <v>1058</v>
      </c>
      <c r="E4644" t="s">
        <v>1094</v>
      </c>
      <c r="J4644" s="13">
        <v>540</v>
      </c>
      <c r="K4644" s="13">
        <v>180</v>
      </c>
      <c r="L4644" s="16"/>
      <c r="M4644" t="s">
        <v>583</v>
      </c>
      <c r="P4644" t="s">
        <v>243</v>
      </c>
      <c r="Q4644">
        <v>3</v>
      </c>
      <c r="V4644">
        <v>1</v>
      </c>
      <c r="W4644" t="s">
        <v>1371</v>
      </c>
      <c r="X4644" t="s">
        <v>1383</v>
      </c>
    </row>
    <row r="4645" spans="1:24" x14ac:dyDescent="0.3">
      <c r="A4645">
        <v>5440</v>
      </c>
      <c r="B4645" s="15" t="s">
        <v>688</v>
      </c>
      <c r="C4645" t="str">
        <f>_xlfn.XLOOKUP($B4645, STANDARDS!$A:$A, STANDARDS!$B:$B,,0,2)</f>
        <v>Bayan Gol Fm</v>
      </c>
      <c r="D4645" t="s">
        <v>1058</v>
      </c>
      <c r="E4645" t="s">
        <v>1094</v>
      </c>
      <c r="J4645" s="13">
        <v>540</v>
      </c>
      <c r="K4645" s="13">
        <v>180</v>
      </c>
      <c r="L4645" s="16"/>
      <c r="M4645" t="s">
        <v>583</v>
      </c>
      <c r="P4645" t="s">
        <v>243</v>
      </c>
      <c r="Q4645">
        <v>1.6</v>
      </c>
      <c r="V4645">
        <v>1</v>
      </c>
      <c r="W4645" t="s">
        <v>1371</v>
      </c>
      <c r="X4645" t="s">
        <v>1383</v>
      </c>
    </row>
    <row r="4646" spans="1:24" x14ac:dyDescent="0.3">
      <c r="A4646">
        <v>5441</v>
      </c>
      <c r="B4646" s="15" t="s">
        <v>688</v>
      </c>
      <c r="C4646" t="str">
        <f>_xlfn.XLOOKUP($B4646, STANDARDS!$A:$A, STANDARDS!$B:$B,,0,2)</f>
        <v>Bayan Gol Fm</v>
      </c>
      <c r="D4646" t="s">
        <v>1058</v>
      </c>
      <c r="E4646" t="s">
        <v>1094</v>
      </c>
      <c r="J4646" s="13">
        <v>540</v>
      </c>
      <c r="K4646" s="13">
        <v>180</v>
      </c>
      <c r="L4646" s="16"/>
      <c r="M4646" t="s">
        <v>583</v>
      </c>
      <c r="P4646" t="s">
        <v>243</v>
      </c>
      <c r="Q4646">
        <v>3.2</v>
      </c>
      <c r="V4646">
        <v>1</v>
      </c>
      <c r="W4646" t="s">
        <v>1371</v>
      </c>
      <c r="X4646" t="s">
        <v>1383</v>
      </c>
    </row>
    <row r="4647" spans="1:24" x14ac:dyDescent="0.3">
      <c r="A4647">
        <v>5442</v>
      </c>
      <c r="B4647" s="15" t="s">
        <v>689</v>
      </c>
      <c r="C4647" t="str">
        <f>_xlfn.XLOOKUP($B4647, STANDARDS!$A:$A, STANDARDS!$B:$B,,0,2)</f>
        <v>Tsagaan Oloom Fm</v>
      </c>
      <c r="D4647" t="s">
        <v>1058</v>
      </c>
      <c r="E4647" t="s">
        <v>1092</v>
      </c>
      <c r="J4647" s="13">
        <v>540</v>
      </c>
      <c r="K4647" s="13">
        <v>180</v>
      </c>
      <c r="L4647" s="16"/>
      <c r="M4647" t="s">
        <v>583</v>
      </c>
      <c r="P4647" t="s">
        <v>243</v>
      </c>
      <c r="Q4647">
        <v>2.9</v>
      </c>
      <c r="V4647">
        <v>1</v>
      </c>
      <c r="W4647" t="s">
        <v>1371</v>
      </c>
      <c r="X4647" t="s">
        <v>1383</v>
      </c>
    </row>
    <row r="4648" spans="1:24" x14ac:dyDescent="0.3">
      <c r="A4648">
        <v>5443</v>
      </c>
      <c r="B4648" s="15" t="s">
        <v>688</v>
      </c>
      <c r="C4648" t="str">
        <f>_xlfn.XLOOKUP($B4648, STANDARDS!$A:$A, STANDARDS!$B:$B,,0,2)</f>
        <v>Bayan Gol Fm</v>
      </c>
      <c r="D4648" t="s">
        <v>1058</v>
      </c>
      <c r="E4648" t="s">
        <v>1094</v>
      </c>
      <c r="J4648" s="13">
        <v>540</v>
      </c>
      <c r="K4648" s="13">
        <v>180</v>
      </c>
      <c r="L4648" s="16"/>
      <c r="M4648" t="s">
        <v>583</v>
      </c>
      <c r="P4648" t="s">
        <v>243</v>
      </c>
      <c r="Q4648">
        <v>2.5</v>
      </c>
      <c r="V4648">
        <v>1</v>
      </c>
      <c r="W4648" t="s">
        <v>1371</v>
      </c>
      <c r="X4648" t="s">
        <v>1383</v>
      </c>
    </row>
    <row r="4649" spans="1:24" x14ac:dyDescent="0.3">
      <c r="A4649">
        <v>5444</v>
      </c>
      <c r="B4649" s="15" t="s">
        <v>688</v>
      </c>
      <c r="C4649" t="str">
        <f>_xlfn.XLOOKUP($B4649, STANDARDS!$A:$A, STANDARDS!$B:$B,,0,2)</f>
        <v>Bayan Gol Fm</v>
      </c>
      <c r="D4649" t="s">
        <v>1058</v>
      </c>
      <c r="E4649" t="s">
        <v>1094</v>
      </c>
      <c r="J4649" s="13">
        <v>540</v>
      </c>
      <c r="K4649" s="13">
        <v>180</v>
      </c>
      <c r="L4649" s="16"/>
      <c r="M4649" t="s">
        <v>583</v>
      </c>
      <c r="P4649" t="s">
        <v>243</v>
      </c>
      <c r="Q4649">
        <v>2.8</v>
      </c>
      <c r="V4649">
        <v>1</v>
      </c>
      <c r="W4649" t="s">
        <v>1371</v>
      </c>
      <c r="X4649" t="s">
        <v>1383</v>
      </c>
    </row>
    <row r="4650" spans="1:24" x14ac:dyDescent="0.3">
      <c r="A4650">
        <v>5445</v>
      </c>
      <c r="B4650" s="15" t="s">
        <v>688</v>
      </c>
      <c r="C4650" t="str">
        <f>_xlfn.XLOOKUP($B4650, STANDARDS!$A:$A, STANDARDS!$B:$B,,0,2)</f>
        <v>Bayan Gol Fm</v>
      </c>
      <c r="D4650" t="s">
        <v>1058</v>
      </c>
      <c r="E4650" t="s">
        <v>1094</v>
      </c>
      <c r="J4650" s="13">
        <v>540</v>
      </c>
      <c r="K4650" s="13">
        <v>180</v>
      </c>
      <c r="L4650" s="16"/>
      <c r="M4650" t="s">
        <v>583</v>
      </c>
      <c r="P4650" t="s">
        <v>243</v>
      </c>
      <c r="Q4650">
        <v>4</v>
      </c>
      <c r="V4650">
        <v>1</v>
      </c>
      <c r="W4650" t="s">
        <v>1371</v>
      </c>
      <c r="X4650" t="s">
        <v>1383</v>
      </c>
    </row>
    <row r="4651" spans="1:24" x14ac:dyDescent="0.3">
      <c r="A4651">
        <v>5446</v>
      </c>
      <c r="B4651" s="15" t="s">
        <v>688</v>
      </c>
      <c r="C4651" t="str">
        <f>_xlfn.XLOOKUP($B4651, STANDARDS!$A:$A, STANDARDS!$B:$B,,0,2)</f>
        <v>Bayan Gol Fm</v>
      </c>
      <c r="D4651" t="s">
        <v>1058</v>
      </c>
      <c r="E4651" t="s">
        <v>1094</v>
      </c>
      <c r="J4651" s="13">
        <v>540</v>
      </c>
      <c r="K4651" s="13">
        <v>180</v>
      </c>
      <c r="L4651" s="16"/>
      <c r="M4651" t="s">
        <v>583</v>
      </c>
      <c r="P4651" t="s">
        <v>243</v>
      </c>
      <c r="Q4651">
        <v>3.5</v>
      </c>
      <c r="V4651">
        <v>1</v>
      </c>
      <c r="W4651" t="s">
        <v>1371</v>
      </c>
      <c r="X4651" t="s">
        <v>1383</v>
      </c>
    </row>
    <row r="4652" spans="1:24" x14ac:dyDescent="0.3">
      <c r="A4652">
        <v>5447</v>
      </c>
      <c r="B4652" s="15" t="s">
        <v>688</v>
      </c>
      <c r="C4652" t="str">
        <f>_xlfn.XLOOKUP($B4652, STANDARDS!$A:$A, STANDARDS!$B:$B,,0,2)</f>
        <v>Bayan Gol Fm</v>
      </c>
      <c r="D4652" t="s">
        <v>1058</v>
      </c>
      <c r="E4652" t="s">
        <v>1094</v>
      </c>
      <c r="J4652" s="13">
        <v>540</v>
      </c>
      <c r="K4652" s="13">
        <v>180</v>
      </c>
      <c r="L4652" s="16"/>
      <c r="M4652" t="s">
        <v>583</v>
      </c>
      <c r="P4652" t="s">
        <v>243</v>
      </c>
      <c r="Q4652">
        <v>1.1000000000000001</v>
      </c>
      <c r="V4652">
        <v>1</v>
      </c>
      <c r="W4652" t="s">
        <v>1371</v>
      </c>
      <c r="X4652" t="s">
        <v>1383</v>
      </c>
    </row>
    <row r="4653" spans="1:24" x14ac:dyDescent="0.3">
      <c r="A4653">
        <v>5448</v>
      </c>
      <c r="B4653" s="15" t="s">
        <v>688</v>
      </c>
      <c r="C4653" t="str">
        <f>_xlfn.XLOOKUP($B4653, STANDARDS!$A:$A, STANDARDS!$B:$B,,0,2)</f>
        <v>Bayan Gol Fm</v>
      </c>
      <c r="D4653" t="s">
        <v>1058</v>
      </c>
      <c r="E4653" t="s">
        <v>1094</v>
      </c>
      <c r="J4653" s="13">
        <v>540</v>
      </c>
      <c r="K4653" s="13">
        <v>180</v>
      </c>
      <c r="L4653" s="16"/>
      <c r="M4653" t="s">
        <v>583</v>
      </c>
      <c r="P4653" t="s">
        <v>243</v>
      </c>
      <c r="Q4653">
        <v>3.2</v>
      </c>
      <c r="V4653">
        <v>1</v>
      </c>
      <c r="W4653" t="s">
        <v>1371</v>
      </c>
      <c r="X4653" t="s">
        <v>1383</v>
      </c>
    </row>
    <row r="4654" spans="1:24" x14ac:dyDescent="0.3">
      <c r="A4654">
        <v>5449</v>
      </c>
      <c r="B4654" s="15" t="s">
        <v>688</v>
      </c>
      <c r="C4654" t="str">
        <f>_xlfn.XLOOKUP($B4654, STANDARDS!$A:$A, STANDARDS!$B:$B,,0,2)</f>
        <v>Bayan Gol Fm</v>
      </c>
      <c r="D4654" t="s">
        <v>1058</v>
      </c>
      <c r="E4654" t="s">
        <v>1094</v>
      </c>
      <c r="J4654" s="13">
        <v>540</v>
      </c>
      <c r="K4654" s="13">
        <v>180</v>
      </c>
      <c r="L4654" s="16"/>
      <c r="M4654" t="s">
        <v>583</v>
      </c>
      <c r="P4654" t="s">
        <v>243</v>
      </c>
      <c r="Q4654">
        <v>3</v>
      </c>
      <c r="V4654">
        <v>1</v>
      </c>
      <c r="W4654" t="s">
        <v>1371</v>
      </c>
      <c r="X4654" t="s">
        <v>1383</v>
      </c>
    </row>
    <row r="4655" spans="1:24" x14ac:dyDescent="0.3">
      <c r="A4655">
        <v>5450</v>
      </c>
      <c r="B4655" s="15" t="s">
        <v>688</v>
      </c>
      <c r="C4655" t="str">
        <f>_xlfn.XLOOKUP($B4655, STANDARDS!$A:$A, STANDARDS!$B:$B,,0,2)</f>
        <v>Bayan Gol Fm</v>
      </c>
      <c r="D4655" t="s">
        <v>1058</v>
      </c>
      <c r="E4655" t="s">
        <v>1094</v>
      </c>
      <c r="J4655" s="13">
        <v>540</v>
      </c>
      <c r="K4655" s="13">
        <v>180</v>
      </c>
      <c r="L4655" s="16"/>
      <c r="M4655" t="s">
        <v>583</v>
      </c>
      <c r="P4655" t="s">
        <v>243</v>
      </c>
      <c r="Q4655">
        <v>3</v>
      </c>
      <c r="V4655">
        <v>1</v>
      </c>
      <c r="W4655" t="s">
        <v>1371</v>
      </c>
      <c r="X4655" t="s">
        <v>1383</v>
      </c>
    </row>
    <row r="4656" spans="1:24" x14ac:dyDescent="0.3">
      <c r="A4656">
        <v>5451</v>
      </c>
      <c r="B4656" s="15" t="s">
        <v>688</v>
      </c>
      <c r="C4656" t="str">
        <f>_xlfn.XLOOKUP($B4656, STANDARDS!$A:$A, STANDARDS!$B:$B,,0,2)</f>
        <v>Bayan Gol Fm</v>
      </c>
      <c r="D4656" t="s">
        <v>1058</v>
      </c>
      <c r="E4656" t="s">
        <v>1094</v>
      </c>
      <c r="J4656" s="13">
        <v>540</v>
      </c>
      <c r="K4656" s="13">
        <v>180</v>
      </c>
      <c r="L4656" s="16"/>
      <c r="M4656" t="s">
        <v>583</v>
      </c>
      <c r="P4656" t="s">
        <v>243</v>
      </c>
      <c r="Q4656">
        <v>2.9</v>
      </c>
      <c r="V4656">
        <v>1</v>
      </c>
      <c r="W4656" t="s">
        <v>1371</v>
      </c>
      <c r="X4656" t="s">
        <v>1383</v>
      </c>
    </row>
    <row r="4657" spans="1:24" x14ac:dyDescent="0.3">
      <c r="A4657">
        <v>5452</v>
      </c>
      <c r="B4657" s="15" t="s">
        <v>688</v>
      </c>
      <c r="C4657" t="str">
        <f>_xlfn.XLOOKUP($B4657, STANDARDS!$A:$A, STANDARDS!$B:$B,,0,2)</f>
        <v>Bayan Gol Fm</v>
      </c>
      <c r="D4657" t="s">
        <v>1058</v>
      </c>
      <c r="E4657" t="s">
        <v>1094</v>
      </c>
      <c r="J4657" s="13">
        <v>540</v>
      </c>
      <c r="K4657" s="13">
        <v>180</v>
      </c>
      <c r="L4657" s="16"/>
      <c r="M4657" t="s">
        <v>583</v>
      </c>
      <c r="P4657" t="s">
        <v>243</v>
      </c>
      <c r="Q4657">
        <v>2.9</v>
      </c>
      <c r="V4657">
        <v>1</v>
      </c>
      <c r="W4657" t="s">
        <v>1371</v>
      </c>
      <c r="X4657" t="s">
        <v>1383</v>
      </c>
    </row>
    <row r="4658" spans="1:24" x14ac:dyDescent="0.3">
      <c r="A4658">
        <v>5453</v>
      </c>
      <c r="B4658" s="15" t="s">
        <v>688</v>
      </c>
      <c r="C4658" t="str">
        <f>_xlfn.XLOOKUP($B4658, STANDARDS!$A:$A, STANDARDS!$B:$B,,0,2)</f>
        <v>Bayan Gol Fm</v>
      </c>
      <c r="D4658" t="s">
        <v>1058</v>
      </c>
      <c r="E4658" t="s">
        <v>1094</v>
      </c>
      <c r="J4658" s="13">
        <v>540</v>
      </c>
      <c r="K4658" s="13">
        <v>180</v>
      </c>
      <c r="L4658" s="16"/>
      <c r="M4658" t="s">
        <v>583</v>
      </c>
      <c r="P4658" t="s">
        <v>243</v>
      </c>
      <c r="Q4658">
        <v>2.1</v>
      </c>
      <c r="V4658">
        <v>1</v>
      </c>
      <c r="W4658" t="s">
        <v>1371</v>
      </c>
      <c r="X4658" t="s">
        <v>1383</v>
      </c>
    </row>
    <row r="4659" spans="1:24" x14ac:dyDescent="0.3">
      <c r="A4659">
        <v>5454</v>
      </c>
      <c r="B4659" s="15" t="s">
        <v>688</v>
      </c>
      <c r="C4659" t="str">
        <f>_xlfn.XLOOKUP($B4659, STANDARDS!$A:$A, STANDARDS!$B:$B,,0,2)</f>
        <v>Bayan Gol Fm</v>
      </c>
      <c r="D4659" t="s">
        <v>1058</v>
      </c>
      <c r="E4659" t="s">
        <v>1094</v>
      </c>
      <c r="J4659" s="13">
        <v>540</v>
      </c>
      <c r="K4659" s="13">
        <v>180</v>
      </c>
      <c r="L4659" s="16"/>
      <c r="M4659" t="s">
        <v>583</v>
      </c>
      <c r="P4659" t="s">
        <v>243</v>
      </c>
      <c r="Q4659">
        <v>1.7</v>
      </c>
      <c r="V4659">
        <v>1</v>
      </c>
      <c r="W4659" t="s">
        <v>1371</v>
      </c>
      <c r="X4659" t="s">
        <v>1383</v>
      </c>
    </row>
    <row r="4660" spans="1:24" x14ac:dyDescent="0.3">
      <c r="A4660">
        <v>5483</v>
      </c>
      <c r="B4660" s="15" t="s">
        <v>690</v>
      </c>
      <c r="C4660" t="str">
        <f>_xlfn.XLOOKUP($B4660, STANDARDS!$A:$A, STANDARDS!$B:$B,,0,2)</f>
        <v>Bangemall Sgp</v>
      </c>
      <c r="D4660" t="s">
        <v>535</v>
      </c>
      <c r="E4660" t="s">
        <v>1095</v>
      </c>
      <c r="J4660" cm="1">
        <f t="array" ref="J4660:L4660">_xlfn.XLOOKUP($C4660, AGE!$A:$A,AGE!$B:$D,,0,2)</f>
        <v>1346</v>
      </c>
      <c r="K4660">
        <v>289</v>
      </c>
      <c r="L4660" t="str">
        <v>Martin and Thorne 2004; Nelson 2000;</v>
      </c>
      <c r="M4660" t="s">
        <v>1335</v>
      </c>
      <c r="P4660" t="s">
        <v>243</v>
      </c>
      <c r="Q4660">
        <v>-1.2</v>
      </c>
      <c r="V4660">
        <v>1</v>
      </c>
      <c r="W4660" t="s">
        <v>1371</v>
      </c>
      <c r="X4660" t="s">
        <v>1386</v>
      </c>
    </row>
    <row r="4661" spans="1:24" x14ac:dyDescent="0.3">
      <c r="A4661">
        <v>5484</v>
      </c>
      <c r="B4661" s="15" t="s">
        <v>690</v>
      </c>
      <c r="C4661" t="str">
        <f>_xlfn.XLOOKUP($B4661, STANDARDS!$A:$A, STANDARDS!$B:$B,,0,2)</f>
        <v>Bangemall Sgp</v>
      </c>
      <c r="D4661" t="s">
        <v>535</v>
      </c>
      <c r="E4661" t="s">
        <v>1095</v>
      </c>
      <c r="J4661" cm="1">
        <f t="array" ref="J4661:L4661">_xlfn.XLOOKUP($C4661, AGE!$A:$A,AGE!$B:$D,,0,2)</f>
        <v>1346</v>
      </c>
      <c r="K4661">
        <v>289</v>
      </c>
      <c r="L4661" t="str">
        <v>Martin and Thorne 2004; Nelson 2000;</v>
      </c>
      <c r="M4661" t="s">
        <v>1335</v>
      </c>
      <c r="P4661" t="s">
        <v>243</v>
      </c>
      <c r="Q4661">
        <v>-0.9</v>
      </c>
      <c r="V4661">
        <v>1</v>
      </c>
      <c r="W4661" t="s">
        <v>1371</v>
      </c>
      <c r="X4661" t="s">
        <v>1386</v>
      </c>
    </row>
    <row r="4662" spans="1:24" x14ac:dyDescent="0.3">
      <c r="A4662">
        <v>5485</v>
      </c>
      <c r="B4662" s="15" t="s">
        <v>690</v>
      </c>
      <c r="C4662" t="str">
        <f>_xlfn.XLOOKUP($B4662, STANDARDS!$A:$A, STANDARDS!$B:$B,,0,2)</f>
        <v>Bangemall Sgp</v>
      </c>
      <c r="D4662" t="s">
        <v>535</v>
      </c>
      <c r="E4662" t="s">
        <v>1096</v>
      </c>
      <c r="J4662" cm="1">
        <f t="array" ref="J4662:L4662">_xlfn.XLOOKUP($C4662, AGE!$A:$A,AGE!$B:$D,,0,2)</f>
        <v>1346</v>
      </c>
      <c r="K4662">
        <v>289</v>
      </c>
      <c r="L4662" t="str">
        <v>Martin and Thorne 2004; Nelson 2000;</v>
      </c>
      <c r="M4662" t="s">
        <v>1335</v>
      </c>
      <c r="P4662" t="s">
        <v>243</v>
      </c>
      <c r="Q4662">
        <v>-2.1</v>
      </c>
      <c r="V4662">
        <v>1</v>
      </c>
      <c r="W4662" t="s">
        <v>1371</v>
      </c>
      <c r="X4662" t="s">
        <v>1386</v>
      </c>
    </row>
    <row r="4663" spans="1:24" x14ac:dyDescent="0.3">
      <c r="A4663">
        <v>5486</v>
      </c>
      <c r="B4663" s="15" t="s">
        <v>690</v>
      </c>
      <c r="C4663" t="str">
        <f>_xlfn.XLOOKUP($B4663, STANDARDS!$A:$A, STANDARDS!$B:$B,,0,2)</f>
        <v>Bangemall Sgp</v>
      </c>
      <c r="D4663" t="s">
        <v>535</v>
      </c>
      <c r="E4663" t="s">
        <v>1097</v>
      </c>
      <c r="J4663" cm="1">
        <f t="array" ref="J4663:L4663">_xlfn.XLOOKUP($C4663, AGE!$A:$A,AGE!$B:$D,,0,2)</f>
        <v>1346</v>
      </c>
      <c r="K4663">
        <v>289</v>
      </c>
      <c r="L4663" t="str">
        <v>Martin and Thorne 2004; Nelson 2000;</v>
      </c>
      <c r="M4663" t="s">
        <v>1335</v>
      </c>
      <c r="P4663" t="s">
        <v>243</v>
      </c>
      <c r="Q4663">
        <v>-1.7</v>
      </c>
      <c r="V4663">
        <v>1</v>
      </c>
      <c r="W4663" t="s">
        <v>1371</v>
      </c>
      <c r="X4663" t="s">
        <v>1386</v>
      </c>
    </row>
    <row r="4664" spans="1:24" x14ac:dyDescent="0.3">
      <c r="A4664">
        <v>5487</v>
      </c>
      <c r="B4664" s="15" t="s">
        <v>690</v>
      </c>
      <c r="C4664" t="str">
        <f>_xlfn.XLOOKUP($B4664, STANDARDS!$A:$A, STANDARDS!$B:$B,,0,2)</f>
        <v>Bangemall Sgp</v>
      </c>
      <c r="D4664" t="s">
        <v>535</v>
      </c>
      <c r="E4664" t="s">
        <v>1097</v>
      </c>
      <c r="J4664" cm="1">
        <f t="array" ref="J4664:L4664">_xlfn.XLOOKUP($C4664, AGE!$A:$A,AGE!$B:$D,,0,2)</f>
        <v>1346</v>
      </c>
      <c r="K4664">
        <v>289</v>
      </c>
      <c r="L4664" t="str">
        <v>Martin and Thorne 2004; Nelson 2000;</v>
      </c>
      <c r="M4664" t="s">
        <v>1335</v>
      </c>
      <c r="P4664" t="s">
        <v>243</v>
      </c>
      <c r="Q4664">
        <v>-0.8</v>
      </c>
      <c r="V4664">
        <v>1</v>
      </c>
      <c r="W4664" t="s">
        <v>1371</v>
      </c>
      <c r="X4664" t="s">
        <v>1386</v>
      </c>
    </row>
    <row r="4665" spans="1:24" x14ac:dyDescent="0.3">
      <c r="A4665">
        <v>5488</v>
      </c>
      <c r="B4665" s="15" t="s">
        <v>690</v>
      </c>
      <c r="C4665" t="str">
        <f>_xlfn.XLOOKUP($B4665, STANDARDS!$A:$A, STANDARDS!$B:$B,,0,2)</f>
        <v>Bangemall Sgp</v>
      </c>
      <c r="D4665" t="s">
        <v>535</v>
      </c>
      <c r="E4665" t="s">
        <v>1097</v>
      </c>
      <c r="J4665" cm="1">
        <f t="array" ref="J4665:L4665">_xlfn.XLOOKUP($C4665, AGE!$A:$A,AGE!$B:$D,,0,2)</f>
        <v>1346</v>
      </c>
      <c r="K4665">
        <v>289</v>
      </c>
      <c r="L4665" t="str">
        <v>Martin and Thorne 2004; Nelson 2000;</v>
      </c>
      <c r="M4665" t="s">
        <v>1335</v>
      </c>
      <c r="P4665" t="s">
        <v>243</v>
      </c>
      <c r="Q4665">
        <v>-1.1000000000000001</v>
      </c>
      <c r="V4665">
        <v>1</v>
      </c>
      <c r="W4665" t="s">
        <v>1371</v>
      </c>
      <c r="X4665" t="s">
        <v>1386</v>
      </c>
    </row>
    <row r="4666" spans="1:24" x14ac:dyDescent="0.3">
      <c r="A4666">
        <v>5489</v>
      </c>
      <c r="B4666" s="15" t="s">
        <v>690</v>
      </c>
      <c r="C4666" t="str">
        <f>_xlfn.XLOOKUP($B4666, STANDARDS!$A:$A, STANDARDS!$B:$B,,0,2)</f>
        <v>Bangemall Sgp</v>
      </c>
      <c r="D4666" t="s">
        <v>535</v>
      </c>
      <c r="E4666" t="s">
        <v>1097</v>
      </c>
      <c r="J4666" cm="1">
        <f t="array" ref="J4666:L4666">_xlfn.XLOOKUP($C4666, AGE!$A:$A,AGE!$B:$D,,0,2)</f>
        <v>1346</v>
      </c>
      <c r="K4666">
        <v>289</v>
      </c>
      <c r="L4666" t="str">
        <v>Martin and Thorne 2004; Nelson 2000;</v>
      </c>
      <c r="M4666" t="s">
        <v>1335</v>
      </c>
      <c r="P4666" t="s">
        <v>243</v>
      </c>
      <c r="Q4666">
        <v>-1.3</v>
      </c>
      <c r="V4666">
        <v>1</v>
      </c>
      <c r="W4666" t="s">
        <v>1371</v>
      </c>
      <c r="X4666" t="s">
        <v>1386</v>
      </c>
    </row>
    <row r="4667" spans="1:24" x14ac:dyDescent="0.3">
      <c r="A4667">
        <v>5490</v>
      </c>
      <c r="B4667" s="15" t="s">
        <v>690</v>
      </c>
      <c r="C4667" t="str">
        <f>_xlfn.XLOOKUP($B4667, STANDARDS!$A:$A, STANDARDS!$B:$B,,0,2)</f>
        <v>Bangemall Sgp</v>
      </c>
      <c r="D4667" t="s">
        <v>535</v>
      </c>
      <c r="E4667" t="s">
        <v>1097</v>
      </c>
      <c r="J4667" cm="1">
        <f t="array" ref="J4667:L4667">_xlfn.XLOOKUP($C4667, AGE!$A:$A,AGE!$B:$D,,0,2)</f>
        <v>1346</v>
      </c>
      <c r="K4667">
        <v>289</v>
      </c>
      <c r="L4667" t="str">
        <v>Martin and Thorne 2004; Nelson 2000;</v>
      </c>
      <c r="M4667" t="s">
        <v>1335</v>
      </c>
      <c r="P4667" t="s">
        <v>243</v>
      </c>
      <c r="Q4667">
        <v>-0.9</v>
      </c>
      <c r="V4667">
        <v>1</v>
      </c>
      <c r="W4667" t="s">
        <v>1371</v>
      </c>
      <c r="X4667" t="s">
        <v>1386</v>
      </c>
    </row>
    <row r="4668" spans="1:24" x14ac:dyDescent="0.3">
      <c r="A4668">
        <v>5491</v>
      </c>
      <c r="B4668" s="15" t="s">
        <v>690</v>
      </c>
      <c r="C4668" t="str">
        <f>_xlfn.XLOOKUP($B4668, STANDARDS!$A:$A, STANDARDS!$B:$B,,0,2)</f>
        <v>Bangemall Sgp</v>
      </c>
      <c r="D4668" t="s">
        <v>535</v>
      </c>
      <c r="E4668" t="s">
        <v>1097</v>
      </c>
      <c r="J4668" cm="1">
        <f t="array" ref="J4668:L4668">_xlfn.XLOOKUP($C4668, AGE!$A:$A,AGE!$B:$D,,0,2)</f>
        <v>1346</v>
      </c>
      <c r="K4668">
        <v>289</v>
      </c>
      <c r="L4668" t="str">
        <v>Martin and Thorne 2004; Nelson 2000;</v>
      </c>
      <c r="M4668" t="s">
        <v>1335</v>
      </c>
      <c r="P4668" t="s">
        <v>243</v>
      </c>
      <c r="Q4668">
        <v>-1.2</v>
      </c>
      <c r="V4668">
        <v>1</v>
      </c>
      <c r="W4668" t="s">
        <v>1371</v>
      </c>
      <c r="X4668" t="s">
        <v>1386</v>
      </c>
    </row>
    <row r="4669" spans="1:24" x14ac:dyDescent="0.3">
      <c r="A4669">
        <v>5492</v>
      </c>
      <c r="B4669" s="15" t="s">
        <v>690</v>
      </c>
      <c r="C4669" t="str">
        <f>_xlfn.XLOOKUP($B4669, STANDARDS!$A:$A, STANDARDS!$B:$B,,0,2)</f>
        <v>Bangemall Sgp</v>
      </c>
      <c r="D4669" t="s">
        <v>535</v>
      </c>
      <c r="E4669" t="s">
        <v>1097</v>
      </c>
      <c r="J4669" cm="1">
        <f t="array" ref="J4669:L4669">_xlfn.XLOOKUP($C4669, AGE!$A:$A,AGE!$B:$D,,0,2)</f>
        <v>1346</v>
      </c>
      <c r="K4669">
        <v>289</v>
      </c>
      <c r="L4669" t="str">
        <v>Martin and Thorne 2004; Nelson 2000;</v>
      </c>
      <c r="M4669" t="s">
        <v>1335</v>
      </c>
      <c r="P4669" t="s">
        <v>243</v>
      </c>
      <c r="Q4669">
        <v>-1.1000000000000001</v>
      </c>
      <c r="V4669">
        <v>1</v>
      </c>
      <c r="W4669" t="s">
        <v>1371</v>
      </c>
      <c r="X4669" t="s">
        <v>1386</v>
      </c>
    </row>
    <row r="4670" spans="1:24" x14ac:dyDescent="0.3">
      <c r="A4670">
        <v>5493</v>
      </c>
      <c r="B4670" s="15" t="s">
        <v>690</v>
      </c>
      <c r="C4670" t="str">
        <f>_xlfn.XLOOKUP($B4670, STANDARDS!$A:$A, STANDARDS!$B:$B,,0,2)</f>
        <v>Bangemall Sgp</v>
      </c>
      <c r="D4670" t="s">
        <v>535</v>
      </c>
      <c r="E4670" t="s">
        <v>1097</v>
      </c>
      <c r="J4670" cm="1">
        <f t="array" ref="J4670:L4670">_xlfn.XLOOKUP($C4670, AGE!$A:$A,AGE!$B:$D,,0,2)</f>
        <v>1346</v>
      </c>
      <c r="K4670">
        <v>289</v>
      </c>
      <c r="L4670" t="str">
        <v>Martin and Thorne 2004; Nelson 2000;</v>
      </c>
      <c r="M4670" t="s">
        <v>1335</v>
      </c>
      <c r="P4670" t="s">
        <v>243</v>
      </c>
      <c r="Q4670">
        <v>-1</v>
      </c>
      <c r="V4670">
        <v>1</v>
      </c>
      <c r="W4670" t="s">
        <v>1371</v>
      </c>
      <c r="X4670" t="s">
        <v>1386</v>
      </c>
    </row>
    <row r="4671" spans="1:24" x14ac:dyDescent="0.3">
      <c r="A4671">
        <v>5494</v>
      </c>
      <c r="B4671" s="15" t="s">
        <v>690</v>
      </c>
      <c r="C4671" t="str">
        <f>_xlfn.XLOOKUP($B4671, STANDARDS!$A:$A, STANDARDS!$B:$B,,0,2)</f>
        <v>Bangemall Sgp</v>
      </c>
      <c r="D4671" t="s">
        <v>535</v>
      </c>
      <c r="E4671" t="s">
        <v>1097</v>
      </c>
      <c r="J4671" cm="1">
        <f t="array" ref="J4671:L4671">_xlfn.XLOOKUP($C4671, AGE!$A:$A,AGE!$B:$D,,0,2)</f>
        <v>1346</v>
      </c>
      <c r="K4671">
        <v>289</v>
      </c>
      <c r="L4671" t="str">
        <v>Martin and Thorne 2004; Nelson 2000;</v>
      </c>
      <c r="M4671" t="s">
        <v>1335</v>
      </c>
      <c r="P4671" t="s">
        <v>243</v>
      </c>
      <c r="Q4671">
        <v>-0.8</v>
      </c>
      <c r="V4671">
        <v>1</v>
      </c>
      <c r="W4671" t="s">
        <v>1371</v>
      </c>
      <c r="X4671" t="s">
        <v>1386</v>
      </c>
    </row>
    <row r="4672" spans="1:24" x14ac:dyDescent="0.3">
      <c r="A4672">
        <v>5495</v>
      </c>
      <c r="B4672" s="15" t="s">
        <v>690</v>
      </c>
      <c r="C4672" t="str">
        <f>_xlfn.XLOOKUP($B4672, STANDARDS!$A:$A, STANDARDS!$B:$B,,0,2)</f>
        <v>Bangemall Sgp</v>
      </c>
      <c r="D4672" t="s">
        <v>535</v>
      </c>
      <c r="E4672" t="s">
        <v>1097</v>
      </c>
      <c r="J4672" cm="1">
        <f t="array" ref="J4672:L4672">_xlfn.XLOOKUP($C4672, AGE!$A:$A,AGE!$B:$D,,0,2)</f>
        <v>1346</v>
      </c>
      <c r="K4672">
        <v>289</v>
      </c>
      <c r="L4672" t="str">
        <v>Martin and Thorne 2004; Nelson 2000;</v>
      </c>
      <c r="M4672" t="s">
        <v>583</v>
      </c>
      <c r="P4672" t="s">
        <v>243</v>
      </c>
      <c r="Q4672">
        <v>-4.2</v>
      </c>
      <c r="V4672">
        <v>1</v>
      </c>
      <c r="W4672" t="s">
        <v>1371</v>
      </c>
      <c r="X4672" t="s">
        <v>1386</v>
      </c>
    </row>
    <row r="4673" spans="1:24" x14ac:dyDescent="0.3">
      <c r="A4673">
        <v>5496</v>
      </c>
      <c r="B4673" s="15" t="s">
        <v>690</v>
      </c>
      <c r="C4673" t="str">
        <f>_xlfn.XLOOKUP($B4673, STANDARDS!$A:$A, STANDARDS!$B:$B,,0,2)</f>
        <v>Bangemall Sgp</v>
      </c>
      <c r="D4673" t="s">
        <v>535</v>
      </c>
      <c r="E4673" t="s">
        <v>1097</v>
      </c>
      <c r="J4673" cm="1">
        <f t="array" ref="J4673:L4673">_xlfn.XLOOKUP($C4673, AGE!$A:$A,AGE!$B:$D,,0,2)</f>
        <v>1346</v>
      </c>
      <c r="K4673">
        <v>289</v>
      </c>
      <c r="L4673" t="str">
        <v>Martin and Thorne 2004; Nelson 2000;</v>
      </c>
      <c r="M4673" t="s">
        <v>583</v>
      </c>
      <c r="P4673" t="s">
        <v>243</v>
      </c>
      <c r="Q4673">
        <v>-8.4</v>
      </c>
      <c r="V4673">
        <v>1</v>
      </c>
      <c r="W4673" t="s">
        <v>1371</v>
      </c>
      <c r="X4673" t="s">
        <v>1386</v>
      </c>
    </row>
    <row r="4674" spans="1:24" x14ac:dyDescent="0.3">
      <c r="A4674">
        <v>5497</v>
      </c>
      <c r="B4674" s="15" t="s">
        <v>690</v>
      </c>
      <c r="C4674" t="str">
        <f>_xlfn.XLOOKUP($B4674, STANDARDS!$A:$A, STANDARDS!$B:$B,,0,2)</f>
        <v>Bangemall Sgp</v>
      </c>
      <c r="D4674" t="s">
        <v>535</v>
      </c>
      <c r="E4674" t="s">
        <v>1097</v>
      </c>
      <c r="J4674" cm="1">
        <f t="array" ref="J4674:L4674">_xlfn.XLOOKUP($C4674, AGE!$A:$A,AGE!$B:$D,,0,2)</f>
        <v>1346</v>
      </c>
      <c r="K4674">
        <v>289</v>
      </c>
      <c r="L4674" t="str">
        <v>Martin and Thorne 2004; Nelson 2000;</v>
      </c>
      <c r="M4674" t="s">
        <v>583</v>
      </c>
      <c r="P4674" t="s">
        <v>243</v>
      </c>
      <c r="Q4674">
        <v>-2.8</v>
      </c>
      <c r="V4674">
        <v>1</v>
      </c>
      <c r="W4674" t="s">
        <v>1371</v>
      </c>
      <c r="X4674" t="s">
        <v>1386</v>
      </c>
    </row>
    <row r="4675" spans="1:24" x14ac:dyDescent="0.3">
      <c r="A4675">
        <v>5498</v>
      </c>
      <c r="B4675" s="15" t="s">
        <v>690</v>
      </c>
      <c r="C4675" t="str">
        <f>_xlfn.XLOOKUP($B4675, STANDARDS!$A:$A, STANDARDS!$B:$B,,0,2)</f>
        <v>Bangemall Sgp</v>
      </c>
      <c r="D4675" t="s">
        <v>535</v>
      </c>
      <c r="E4675" t="s">
        <v>1097</v>
      </c>
      <c r="J4675" cm="1">
        <f t="array" ref="J4675:L4675">_xlfn.XLOOKUP($C4675, AGE!$A:$A,AGE!$B:$D,,0,2)</f>
        <v>1346</v>
      </c>
      <c r="K4675">
        <v>289</v>
      </c>
      <c r="L4675" t="str">
        <v>Martin and Thorne 2004; Nelson 2000;</v>
      </c>
      <c r="M4675" t="s">
        <v>583</v>
      </c>
      <c r="P4675" t="s">
        <v>243</v>
      </c>
      <c r="Q4675">
        <v>-1.2</v>
      </c>
      <c r="V4675">
        <v>1</v>
      </c>
      <c r="W4675" t="s">
        <v>1371</v>
      </c>
      <c r="X4675" t="s">
        <v>1386</v>
      </c>
    </row>
    <row r="4676" spans="1:24" x14ac:dyDescent="0.3">
      <c r="A4676">
        <v>5499</v>
      </c>
      <c r="B4676" s="15" t="s">
        <v>690</v>
      </c>
      <c r="C4676" t="str">
        <f>_xlfn.XLOOKUP($B4676, STANDARDS!$A:$A, STANDARDS!$B:$B,,0,2)</f>
        <v>Bangemall Sgp</v>
      </c>
      <c r="D4676" t="s">
        <v>535</v>
      </c>
      <c r="E4676" t="s">
        <v>1098</v>
      </c>
      <c r="J4676" cm="1">
        <f t="array" ref="J4676:L4676">_xlfn.XLOOKUP($C4676, AGE!$A:$A,AGE!$B:$D,,0,2)</f>
        <v>1346</v>
      </c>
      <c r="K4676">
        <v>289</v>
      </c>
      <c r="L4676" t="str">
        <v>Martin and Thorne 2004; Nelson 2000;</v>
      </c>
      <c r="M4676" t="s">
        <v>583</v>
      </c>
      <c r="P4676" t="s">
        <v>243</v>
      </c>
      <c r="Q4676">
        <v>-4.5</v>
      </c>
      <c r="V4676">
        <v>1</v>
      </c>
      <c r="W4676" t="s">
        <v>1371</v>
      </c>
      <c r="X4676" t="s">
        <v>1386</v>
      </c>
    </row>
    <row r="4677" spans="1:24" x14ac:dyDescent="0.3">
      <c r="A4677">
        <v>5500</v>
      </c>
      <c r="B4677" s="15" t="s">
        <v>690</v>
      </c>
      <c r="C4677" t="str">
        <f>_xlfn.XLOOKUP($B4677, STANDARDS!$A:$A, STANDARDS!$B:$B,,0,2)</f>
        <v>Bangemall Sgp</v>
      </c>
      <c r="D4677" t="s">
        <v>535</v>
      </c>
      <c r="E4677" t="s">
        <v>1095</v>
      </c>
      <c r="J4677" cm="1">
        <f t="array" ref="J4677:L4677">_xlfn.XLOOKUP($C4677, AGE!$A:$A,AGE!$B:$D,,0,2)</f>
        <v>1346</v>
      </c>
      <c r="K4677">
        <v>289</v>
      </c>
      <c r="L4677" t="str">
        <v>Martin and Thorne 2004; Nelson 2000;</v>
      </c>
      <c r="M4677" t="s">
        <v>583</v>
      </c>
      <c r="P4677" t="s">
        <v>243</v>
      </c>
      <c r="Q4677">
        <v>-1.5</v>
      </c>
      <c r="V4677">
        <v>1</v>
      </c>
      <c r="W4677" t="s">
        <v>1371</v>
      </c>
      <c r="X4677" t="s">
        <v>1386</v>
      </c>
    </row>
    <row r="4678" spans="1:24" x14ac:dyDescent="0.3">
      <c r="A4678">
        <v>5501</v>
      </c>
      <c r="B4678" s="15" t="s">
        <v>690</v>
      </c>
      <c r="C4678" t="str">
        <f>_xlfn.XLOOKUP($B4678, STANDARDS!$A:$A, STANDARDS!$B:$B,,0,2)</f>
        <v>Bangemall Sgp</v>
      </c>
      <c r="D4678" t="s">
        <v>535</v>
      </c>
      <c r="E4678" t="s">
        <v>1097</v>
      </c>
      <c r="J4678" cm="1">
        <f t="array" ref="J4678:L4678">_xlfn.XLOOKUP($C4678, AGE!$A:$A,AGE!$B:$D,,0,2)</f>
        <v>1346</v>
      </c>
      <c r="K4678">
        <v>289</v>
      </c>
      <c r="L4678" t="str">
        <v>Martin and Thorne 2004; Nelson 2000;</v>
      </c>
      <c r="M4678" t="s">
        <v>583</v>
      </c>
      <c r="P4678" t="s">
        <v>243</v>
      </c>
      <c r="Q4678">
        <v>-0.1</v>
      </c>
      <c r="V4678">
        <v>1</v>
      </c>
      <c r="W4678" t="s">
        <v>1371</v>
      </c>
      <c r="X4678" t="s">
        <v>1386</v>
      </c>
    </row>
    <row r="4679" spans="1:24" x14ac:dyDescent="0.3">
      <c r="A4679">
        <v>5502</v>
      </c>
      <c r="B4679" s="15" t="s">
        <v>690</v>
      </c>
      <c r="C4679" t="str">
        <f>_xlfn.XLOOKUP($B4679, STANDARDS!$A:$A, STANDARDS!$B:$B,,0,2)</f>
        <v>Bangemall Sgp</v>
      </c>
      <c r="D4679" t="s">
        <v>535</v>
      </c>
      <c r="E4679" t="s">
        <v>1097</v>
      </c>
      <c r="J4679" cm="1">
        <f t="array" ref="J4679:L4679">_xlfn.XLOOKUP($C4679, AGE!$A:$A,AGE!$B:$D,,0,2)</f>
        <v>1346</v>
      </c>
      <c r="K4679">
        <v>289</v>
      </c>
      <c r="L4679" t="str">
        <v>Martin and Thorne 2004; Nelson 2000;</v>
      </c>
      <c r="M4679" t="s">
        <v>583</v>
      </c>
      <c r="P4679" t="s">
        <v>243</v>
      </c>
      <c r="Q4679">
        <v>-0.9</v>
      </c>
      <c r="V4679">
        <v>1</v>
      </c>
      <c r="W4679" t="s">
        <v>1371</v>
      </c>
      <c r="X4679" t="s">
        <v>1386</v>
      </c>
    </row>
    <row r="4680" spans="1:24" x14ac:dyDescent="0.3">
      <c r="A4680">
        <v>5503</v>
      </c>
      <c r="B4680" s="15" t="s">
        <v>690</v>
      </c>
      <c r="C4680" t="str">
        <f>_xlfn.XLOOKUP($B4680, STANDARDS!$A:$A, STANDARDS!$B:$B,,0,2)</f>
        <v>Bangemall Sgp</v>
      </c>
      <c r="D4680" t="s">
        <v>535</v>
      </c>
      <c r="E4680" t="s">
        <v>1097</v>
      </c>
      <c r="J4680" cm="1">
        <f t="array" ref="J4680:L4680">_xlfn.XLOOKUP($C4680, AGE!$A:$A,AGE!$B:$D,,0,2)</f>
        <v>1346</v>
      </c>
      <c r="K4680">
        <v>289</v>
      </c>
      <c r="L4680" t="str">
        <v>Martin and Thorne 2004; Nelson 2000;</v>
      </c>
      <c r="M4680" t="s">
        <v>583</v>
      </c>
      <c r="P4680" t="s">
        <v>243</v>
      </c>
      <c r="Q4680">
        <v>-0.5</v>
      </c>
      <c r="V4680">
        <v>1</v>
      </c>
      <c r="W4680" t="s">
        <v>1371</v>
      </c>
      <c r="X4680" t="s">
        <v>1386</v>
      </c>
    </row>
    <row r="4681" spans="1:24" x14ac:dyDescent="0.3">
      <c r="A4681">
        <v>5504</v>
      </c>
      <c r="B4681" s="15" t="s">
        <v>690</v>
      </c>
      <c r="C4681" t="str">
        <f>_xlfn.XLOOKUP($B4681, STANDARDS!$A:$A, STANDARDS!$B:$B,,0,2)</f>
        <v>Bangemall Sgp</v>
      </c>
      <c r="D4681" t="s">
        <v>535</v>
      </c>
      <c r="E4681" t="s">
        <v>1098</v>
      </c>
      <c r="J4681" cm="1">
        <f t="array" ref="J4681:L4681">_xlfn.XLOOKUP($C4681, AGE!$A:$A,AGE!$B:$D,,0,2)</f>
        <v>1346</v>
      </c>
      <c r="K4681">
        <v>289</v>
      </c>
      <c r="L4681" t="str">
        <v>Martin and Thorne 2004; Nelson 2000;</v>
      </c>
      <c r="M4681" t="s">
        <v>583</v>
      </c>
      <c r="P4681" t="s">
        <v>243</v>
      </c>
      <c r="Q4681">
        <v>-0.6</v>
      </c>
      <c r="V4681">
        <v>1</v>
      </c>
      <c r="W4681" t="s">
        <v>1371</v>
      </c>
      <c r="X4681" t="s">
        <v>1386</v>
      </c>
    </row>
    <row r="4682" spans="1:24" x14ac:dyDescent="0.3">
      <c r="A4682">
        <v>5505</v>
      </c>
      <c r="B4682" s="15" t="s">
        <v>690</v>
      </c>
      <c r="C4682" t="str">
        <f>_xlfn.XLOOKUP($B4682, STANDARDS!$A:$A, STANDARDS!$B:$B,,0,2)</f>
        <v>Bangemall Sgp</v>
      </c>
      <c r="D4682" t="s">
        <v>535</v>
      </c>
      <c r="E4682" t="s">
        <v>1099</v>
      </c>
      <c r="J4682" cm="1">
        <f t="array" ref="J4682:L4682">_xlfn.XLOOKUP($C4682, AGE!$A:$A,AGE!$B:$D,,0,2)</f>
        <v>1346</v>
      </c>
      <c r="K4682">
        <v>289</v>
      </c>
      <c r="L4682" t="str">
        <v>Martin and Thorne 2004; Nelson 2000;</v>
      </c>
      <c r="M4682" t="s">
        <v>583</v>
      </c>
      <c r="P4682" t="s">
        <v>243</v>
      </c>
      <c r="Q4682">
        <v>-1.2</v>
      </c>
      <c r="V4682">
        <v>1</v>
      </c>
      <c r="W4682" t="s">
        <v>1371</v>
      </c>
      <c r="X4682" t="s">
        <v>1386</v>
      </c>
    </row>
    <row r="4683" spans="1:24" x14ac:dyDescent="0.3">
      <c r="A4683">
        <v>5506</v>
      </c>
      <c r="B4683" s="15" t="s">
        <v>690</v>
      </c>
      <c r="C4683" t="str">
        <f>_xlfn.XLOOKUP($B4683, STANDARDS!$A:$A, STANDARDS!$B:$B,,0,2)</f>
        <v>Bangemall Sgp</v>
      </c>
      <c r="D4683" t="s">
        <v>535</v>
      </c>
      <c r="E4683" t="s">
        <v>1098</v>
      </c>
      <c r="J4683" cm="1">
        <f t="array" ref="J4683:L4683">_xlfn.XLOOKUP($C4683, AGE!$A:$A,AGE!$B:$D,,0,2)</f>
        <v>1346</v>
      </c>
      <c r="K4683">
        <v>289</v>
      </c>
      <c r="L4683" t="str">
        <v>Martin and Thorne 2004; Nelson 2000;</v>
      </c>
      <c r="M4683" t="s">
        <v>583</v>
      </c>
      <c r="P4683" t="s">
        <v>243</v>
      </c>
      <c r="Q4683">
        <v>-0.5</v>
      </c>
      <c r="V4683">
        <v>1</v>
      </c>
      <c r="W4683" t="s">
        <v>1371</v>
      </c>
      <c r="X4683" t="s">
        <v>1386</v>
      </c>
    </row>
    <row r="4684" spans="1:24" x14ac:dyDescent="0.3">
      <c r="A4684">
        <v>5507</v>
      </c>
      <c r="B4684" s="15" t="s">
        <v>690</v>
      </c>
      <c r="C4684" t="str">
        <f>_xlfn.XLOOKUP($B4684, STANDARDS!$A:$A, STANDARDS!$B:$B,,0,2)</f>
        <v>Bangemall Sgp</v>
      </c>
      <c r="D4684" t="s">
        <v>535</v>
      </c>
      <c r="E4684" t="s">
        <v>1098</v>
      </c>
      <c r="J4684" cm="1">
        <f t="array" ref="J4684:L4684">_xlfn.XLOOKUP($C4684, AGE!$A:$A,AGE!$B:$D,,0,2)</f>
        <v>1346</v>
      </c>
      <c r="K4684">
        <v>289</v>
      </c>
      <c r="L4684" t="str">
        <v>Martin and Thorne 2004; Nelson 2000;</v>
      </c>
      <c r="M4684" t="s">
        <v>583</v>
      </c>
      <c r="P4684" t="s">
        <v>243</v>
      </c>
      <c r="Q4684">
        <v>-1</v>
      </c>
      <c r="V4684">
        <v>1</v>
      </c>
      <c r="W4684" t="s">
        <v>1371</v>
      </c>
      <c r="X4684" t="s">
        <v>1386</v>
      </c>
    </row>
    <row r="4685" spans="1:24" x14ac:dyDescent="0.3">
      <c r="A4685">
        <v>5508</v>
      </c>
      <c r="B4685" s="15" t="s">
        <v>690</v>
      </c>
      <c r="C4685" t="str">
        <f>_xlfn.XLOOKUP($B4685, STANDARDS!$A:$A, STANDARDS!$B:$B,,0,2)</f>
        <v>Bangemall Sgp</v>
      </c>
      <c r="D4685" t="s">
        <v>535</v>
      </c>
      <c r="E4685" t="s">
        <v>1099</v>
      </c>
      <c r="J4685" cm="1">
        <f t="array" ref="J4685:L4685">_xlfn.XLOOKUP($C4685, AGE!$A:$A,AGE!$B:$D,,0,2)</f>
        <v>1346</v>
      </c>
      <c r="K4685">
        <v>289</v>
      </c>
      <c r="L4685" t="str">
        <v>Martin and Thorne 2004; Nelson 2000;</v>
      </c>
      <c r="M4685" t="s">
        <v>583</v>
      </c>
      <c r="P4685" t="s">
        <v>243</v>
      </c>
      <c r="Q4685">
        <v>-1.5</v>
      </c>
      <c r="V4685">
        <v>1</v>
      </c>
      <c r="W4685" t="s">
        <v>1371</v>
      </c>
      <c r="X4685" t="s">
        <v>1386</v>
      </c>
    </row>
    <row r="4686" spans="1:24" x14ac:dyDescent="0.3">
      <c r="A4686">
        <v>5509</v>
      </c>
      <c r="B4686" s="15" t="s">
        <v>690</v>
      </c>
      <c r="C4686" t="str">
        <f>_xlfn.XLOOKUP($B4686, STANDARDS!$A:$A, STANDARDS!$B:$B,,0,2)</f>
        <v>Bangemall Sgp</v>
      </c>
      <c r="D4686" t="s">
        <v>535</v>
      </c>
      <c r="E4686" t="s">
        <v>1098</v>
      </c>
      <c r="J4686" cm="1">
        <f t="array" ref="J4686:L4686">_xlfn.XLOOKUP($C4686, AGE!$A:$A,AGE!$B:$D,,0,2)</f>
        <v>1346</v>
      </c>
      <c r="K4686">
        <v>289</v>
      </c>
      <c r="L4686" t="str">
        <v>Martin and Thorne 2004; Nelson 2000;</v>
      </c>
      <c r="M4686" t="s">
        <v>583</v>
      </c>
      <c r="P4686" t="s">
        <v>243</v>
      </c>
      <c r="Q4686">
        <v>-0.2</v>
      </c>
      <c r="V4686">
        <v>1</v>
      </c>
      <c r="W4686" t="s">
        <v>1371</v>
      </c>
      <c r="X4686" t="s">
        <v>1386</v>
      </c>
    </row>
    <row r="4687" spans="1:24" x14ac:dyDescent="0.3">
      <c r="A4687">
        <v>5510</v>
      </c>
      <c r="B4687" s="15" t="s">
        <v>690</v>
      </c>
      <c r="C4687" t="str">
        <f>_xlfn.XLOOKUP($B4687, STANDARDS!$A:$A, STANDARDS!$B:$B,,0,2)</f>
        <v>Bangemall Sgp</v>
      </c>
      <c r="D4687" t="s">
        <v>535</v>
      </c>
      <c r="E4687" t="s">
        <v>1096</v>
      </c>
      <c r="J4687" cm="1">
        <f t="array" ref="J4687:L4687">_xlfn.XLOOKUP($C4687, AGE!$A:$A,AGE!$B:$D,,0,2)</f>
        <v>1346</v>
      </c>
      <c r="K4687">
        <v>289</v>
      </c>
      <c r="L4687" t="str">
        <v>Martin and Thorne 2004; Nelson 2000;</v>
      </c>
      <c r="M4687" t="s">
        <v>583</v>
      </c>
      <c r="P4687" t="s">
        <v>243</v>
      </c>
      <c r="Q4687">
        <v>0.1</v>
      </c>
      <c r="V4687">
        <v>1</v>
      </c>
      <c r="W4687" t="s">
        <v>1371</v>
      </c>
      <c r="X4687" t="s">
        <v>1386</v>
      </c>
    </row>
    <row r="4688" spans="1:24" x14ac:dyDescent="0.3">
      <c r="A4688">
        <v>5511</v>
      </c>
      <c r="B4688" s="15" t="s">
        <v>690</v>
      </c>
      <c r="C4688" t="str">
        <f>_xlfn.XLOOKUP($B4688, STANDARDS!$A:$A, STANDARDS!$B:$B,,0,2)</f>
        <v>Bangemall Sgp</v>
      </c>
      <c r="D4688" t="s">
        <v>535</v>
      </c>
      <c r="E4688" t="s">
        <v>1098</v>
      </c>
      <c r="J4688" cm="1">
        <f t="array" ref="J4688:L4688">_xlfn.XLOOKUP($C4688, AGE!$A:$A,AGE!$B:$D,,0,2)</f>
        <v>1346</v>
      </c>
      <c r="K4688">
        <v>289</v>
      </c>
      <c r="L4688" t="str">
        <v>Martin and Thorne 2004; Nelson 2000;</v>
      </c>
      <c r="M4688" t="s">
        <v>583</v>
      </c>
      <c r="P4688" t="s">
        <v>243</v>
      </c>
      <c r="Q4688">
        <v>-0.2</v>
      </c>
      <c r="V4688">
        <v>1</v>
      </c>
      <c r="W4688" t="s">
        <v>1371</v>
      </c>
      <c r="X4688" t="s">
        <v>1386</v>
      </c>
    </row>
    <row r="4689" spans="1:24" x14ac:dyDescent="0.3">
      <c r="A4689">
        <v>5512</v>
      </c>
      <c r="B4689" s="15" t="s">
        <v>690</v>
      </c>
      <c r="C4689" t="str">
        <f>_xlfn.XLOOKUP($B4689, STANDARDS!$A:$A, STANDARDS!$B:$B,,0,2)</f>
        <v>Bangemall Sgp</v>
      </c>
      <c r="D4689" t="s">
        <v>535</v>
      </c>
      <c r="E4689" t="s">
        <v>1098</v>
      </c>
      <c r="J4689" cm="1">
        <f t="array" ref="J4689:L4689">_xlfn.XLOOKUP($C4689, AGE!$A:$A,AGE!$B:$D,,0,2)</f>
        <v>1346</v>
      </c>
      <c r="K4689">
        <v>289</v>
      </c>
      <c r="L4689" t="str">
        <v>Martin and Thorne 2004; Nelson 2000;</v>
      </c>
      <c r="M4689" t="s">
        <v>583</v>
      </c>
      <c r="P4689" t="s">
        <v>243</v>
      </c>
      <c r="Q4689">
        <v>0.4</v>
      </c>
      <c r="V4689">
        <v>1</v>
      </c>
      <c r="W4689" t="s">
        <v>1371</v>
      </c>
      <c r="X4689" t="s">
        <v>1386</v>
      </c>
    </row>
    <row r="4690" spans="1:24" x14ac:dyDescent="0.3">
      <c r="A4690">
        <v>5513</v>
      </c>
      <c r="B4690" s="15" t="s">
        <v>690</v>
      </c>
      <c r="C4690" t="str">
        <f>_xlfn.XLOOKUP($B4690, STANDARDS!$A:$A, STANDARDS!$B:$B,,0,2)</f>
        <v>Bangemall Sgp</v>
      </c>
      <c r="D4690" t="s">
        <v>535</v>
      </c>
      <c r="E4690" t="s">
        <v>1098</v>
      </c>
      <c r="J4690" cm="1">
        <f t="array" ref="J4690:L4690">_xlfn.XLOOKUP($C4690, AGE!$A:$A,AGE!$B:$D,,0,2)</f>
        <v>1346</v>
      </c>
      <c r="K4690">
        <v>289</v>
      </c>
      <c r="L4690" t="str">
        <v>Martin and Thorne 2004; Nelson 2000;</v>
      </c>
      <c r="M4690" t="s">
        <v>583</v>
      </c>
      <c r="P4690" t="s">
        <v>243</v>
      </c>
      <c r="Q4690">
        <v>0.2</v>
      </c>
      <c r="V4690">
        <v>1</v>
      </c>
      <c r="W4690" t="s">
        <v>1371</v>
      </c>
      <c r="X4690" t="s">
        <v>1386</v>
      </c>
    </row>
    <row r="4691" spans="1:24" x14ac:dyDescent="0.3">
      <c r="A4691">
        <v>5514</v>
      </c>
      <c r="B4691" s="15" t="s">
        <v>690</v>
      </c>
      <c r="C4691" t="str">
        <f>_xlfn.XLOOKUP($B4691, STANDARDS!$A:$A, STANDARDS!$B:$B,,0,2)</f>
        <v>Bangemall Sgp</v>
      </c>
      <c r="D4691" t="s">
        <v>535</v>
      </c>
      <c r="E4691" t="s">
        <v>1098</v>
      </c>
      <c r="J4691" cm="1">
        <f t="array" ref="J4691:L4691">_xlfn.XLOOKUP($C4691, AGE!$A:$A,AGE!$B:$D,,0,2)</f>
        <v>1346</v>
      </c>
      <c r="K4691">
        <v>289</v>
      </c>
      <c r="L4691" t="str">
        <v>Martin and Thorne 2004; Nelson 2000;</v>
      </c>
      <c r="M4691" t="s">
        <v>583</v>
      </c>
      <c r="P4691" t="s">
        <v>243</v>
      </c>
      <c r="Q4691">
        <v>0</v>
      </c>
      <c r="V4691">
        <v>1</v>
      </c>
      <c r="W4691" t="s">
        <v>1371</v>
      </c>
      <c r="X4691" t="s">
        <v>1386</v>
      </c>
    </row>
    <row r="4692" spans="1:24" x14ac:dyDescent="0.3">
      <c r="A4692">
        <v>5515</v>
      </c>
      <c r="B4692" s="15" t="s">
        <v>690</v>
      </c>
      <c r="C4692" t="str">
        <f>_xlfn.XLOOKUP($B4692, STANDARDS!$A:$A, STANDARDS!$B:$B,,0,2)</f>
        <v>Bangemall Sgp</v>
      </c>
      <c r="D4692" t="s">
        <v>535</v>
      </c>
      <c r="E4692" t="s">
        <v>1098</v>
      </c>
      <c r="J4692" cm="1">
        <f t="array" ref="J4692:L4692">_xlfn.XLOOKUP($C4692, AGE!$A:$A,AGE!$B:$D,,0,2)</f>
        <v>1346</v>
      </c>
      <c r="K4692">
        <v>289</v>
      </c>
      <c r="L4692" t="str">
        <v>Martin and Thorne 2004; Nelson 2000;</v>
      </c>
      <c r="M4692" t="s">
        <v>583</v>
      </c>
      <c r="P4692" t="s">
        <v>243</v>
      </c>
      <c r="Q4692">
        <v>0</v>
      </c>
      <c r="V4692">
        <v>1</v>
      </c>
      <c r="W4692" t="s">
        <v>1371</v>
      </c>
      <c r="X4692" t="s">
        <v>1386</v>
      </c>
    </row>
    <row r="4693" spans="1:24" x14ac:dyDescent="0.3">
      <c r="A4693">
        <v>5516</v>
      </c>
      <c r="B4693" s="15" t="s">
        <v>690</v>
      </c>
      <c r="C4693" t="str">
        <f>_xlfn.XLOOKUP($B4693, STANDARDS!$A:$A, STANDARDS!$B:$B,,0,2)</f>
        <v>Bangemall Sgp</v>
      </c>
      <c r="D4693" t="s">
        <v>535</v>
      </c>
      <c r="E4693" t="s">
        <v>1098</v>
      </c>
      <c r="J4693" cm="1">
        <f t="array" ref="J4693:L4693">_xlfn.XLOOKUP($C4693, AGE!$A:$A,AGE!$B:$D,,0,2)</f>
        <v>1346</v>
      </c>
      <c r="K4693">
        <v>289</v>
      </c>
      <c r="L4693" t="str">
        <v>Martin and Thorne 2004; Nelson 2000;</v>
      </c>
      <c r="M4693" t="s">
        <v>583</v>
      </c>
      <c r="P4693" t="s">
        <v>243</v>
      </c>
      <c r="Q4693">
        <v>-0.6</v>
      </c>
      <c r="V4693">
        <v>1</v>
      </c>
      <c r="W4693" t="s">
        <v>1371</v>
      </c>
      <c r="X4693" t="s">
        <v>1386</v>
      </c>
    </row>
    <row r="4694" spans="1:24" x14ac:dyDescent="0.3">
      <c r="A4694">
        <v>5517</v>
      </c>
      <c r="B4694" s="15" t="s">
        <v>690</v>
      </c>
      <c r="C4694" t="str">
        <f>_xlfn.XLOOKUP($B4694, STANDARDS!$A:$A, STANDARDS!$B:$B,,0,2)</f>
        <v>Bangemall Sgp</v>
      </c>
      <c r="D4694" t="s">
        <v>535</v>
      </c>
      <c r="E4694" t="s">
        <v>1100</v>
      </c>
      <c r="J4694" cm="1">
        <f t="array" ref="J4694:L4694">_xlfn.XLOOKUP($C4694, AGE!$A:$A,AGE!$B:$D,,0,2)</f>
        <v>1346</v>
      </c>
      <c r="K4694">
        <v>289</v>
      </c>
      <c r="L4694" t="str">
        <v>Martin and Thorne 2004; Nelson 2000;</v>
      </c>
      <c r="M4694" t="s">
        <v>583</v>
      </c>
      <c r="P4694" t="s">
        <v>243</v>
      </c>
      <c r="Q4694">
        <v>-1.8</v>
      </c>
      <c r="V4694">
        <v>1</v>
      </c>
      <c r="W4694" t="s">
        <v>1371</v>
      </c>
      <c r="X4694" t="s">
        <v>1386</v>
      </c>
    </row>
    <row r="4695" spans="1:24" x14ac:dyDescent="0.3">
      <c r="A4695">
        <v>5518</v>
      </c>
      <c r="B4695" s="15" t="s">
        <v>690</v>
      </c>
      <c r="C4695" t="str">
        <f>_xlfn.XLOOKUP($B4695, STANDARDS!$A:$A, STANDARDS!$B:$B,,0,2)</f>
        <v>Bangemall Sgp</v>
      </c>
      <c r="D4695" t="s">
        <v>535</v>
      </c>
      <c r="E4695" t="s">
        <v>1098</v>
      </c>
      <c r="J4695" cm="1">
        <f t="array" ref="J4695:L4695">_xlfn.XLOOKUP($C4695, AGE!$A:$A,AGE!$B:$D,,0,2)</f>
        <v>1346</v>
      </c>
      <c r="K4695">
        <v>289</v>
      </c>
      <c r="L4695" t="str">
        <v>Martin and Thorne 2004; Nelson 2000;</v>
      </c>
      <c r="M4695" t="s">
        <v>583</v>
      </c>
      <c r="P4695" t="s">
        <v>243</v>
      </c>
      <c r="Q4695">
        <v>0.2</v>
      </c>
      <c r="V4695">
        <v>1</v>
      </c>
      <c r="W4695" t="s">
        <v>1371</v>
      </c>
      <c r="X4695" t="s">
        <v>1386</v>
      </c>
    </row>
    <row r="4696" spans="1:24" x14ac:dyDescent="0.3">
      <c r="A4696">
        <v>5519</v>
      </c>
      <c r="B4696" s="15" t="s">
        <v>690</v>
      </c>
      <c r="C4696" t="str">
        <f>_xlfn.XLOOKUP($B4696, STANDARDS!$A:$A, STANDARDS!$B:$B,,0,2)</f>
        <v>Bangemall Sgp</v>
      </c>
      <c r="D4696" t="s">
        <v>535</v>
      </c>
      <c r="E4696" t="s">
        <v>1098</v>
      </c>
      <c r="J4696" cm="1">
        <f t="array" ref="J4696:L4696">_xlfn.XLOOKUP($C4696, AGE!$A:$A,AGE!$B:$D,,0,2)</f>
        <v>1346</v>
      </c>
      <c r="K4696">
        <v>289</v>
      </c>
      <c r="L4696" t="str">
        <v>Martin and Thorne 2004; Nelson 2000;</v>
      </c>
      <c r="M4696" t="s">
        <v>583</v>
      </c>
      <c r="P4696" t="s">
        <v>243</v>
      </c>
      <c r="Q4696">
        <v>0.2</v>
      </c>
      <c r="V4696">
        <v>1</v>
      </c>
      <c r="W4696" t="s">
        <v>1371</v>
      </c>
      <c r="X4696" t="s">
        <v>1386</v>
      </c>
    </row>
    <row r="4697" spans="1:24" x14ac:dyDescent="0.3">
      <c r="A4697">
        <v>5520</v>
      </c>
      <c r="B4697" s="15" t="s">
        <v>690</v>
      </c>
      <c r="C4697" t="str">
        <f>_xlfn.XLOOKUP($B4697, STANDARDS!$A:$A, STANDARDS!$B:$B,,0,2)</f>
        <v>Bangemall Sgp</v>
      </c>
      <c r="D4697" t="s">
        <v>535</v>
      </c>
      <c r="E4697" t="s">
        <v>1096</v>
      </c>
      <c r="J4697" cm="1">
        <f t="array" ref="J4697:L4697">_xlfn.XLOOKUP($C4697, AGE!$A:$A,AGE!$B:$D,,0,2)</f>
        <v>1346</v>
      </c>
      <c r="K4697">
        <v>289</v>
      </c>
      <c r="L4697" t="str">
        <v>Martin and Thorne 2004; Nelson 2000;</v>
      </c>
      <c r="M4697" t="s">
        <v>583</v>
      </c>
      <c r="P4697" t="s">
        <v>243</v>
      </c>
      <c r="Q4697">
        <v>-0.3</v>
      </c>
      <c r="V4697">
        <v>1</v>
      </c>
      <c r="W4697" t="s">
        <v>1371</v>
      </c>
      <c r="X4697" t="s">
        <v>1386</v>
      </c>
    </row>
    <row r="4698" spans="1:24" x14ac:dyDescent="0.3">
      <c r="A4698">
        <v>5521</v>
      </c>
      <c r="B4698" s="15" t="s">
        <v>690</v>
      </c>
      <c r="C4698" t="str">
        <f>_xlfn.XLOOKUP($B4698, STANDARDS!$A:$A, STANDARDS!$B:$B,,0,2)</f>
        <v>Bangemall Sgp</v>
      </c>
      <c r="D4698" t="s">
        <v>535</v>
      </c>
      <c r="E4698" t="s">
        <v>1098</v>
      </c>
      <c r="J4698" cm="1">
        <f t="array" ref="J4698:L4698">_xlfn.XLOOKUP($C4698, AGE!$A:$A,AGE!$B:$D,,0,2)</f>
        <v>1346</v>
      </c>
      <c r="K4698">
        <v>289</v>
      </c>
      <c r="L4698" t="str">
        <v>Martin and Thorne 2004; Nelson 2000;</v>
      </c>
      <c r="M4698" t="s">
        <v>583</v>
      </c>
      <c r="P4698" t="s">
        <v>243</v>
      </c>
      <c r="Q4698">
        <v>-0.3</v>
      </c>
      <c r="V4698">
        <v>1</v>
      </c>
      <c r="W4698" t="s">
        <v>1371</v>
      </c>
      <c r="X4698" t="s">
        <v>1386</v>
      </c>
    </row>
    <row r="4699" spans="1:24" x14ac:dyDescent="0.3">
      <c r="A4699">
        <v>5522</v>
      </c>
      <c r="B4699" s="15" t="s">
        <v>690</v>
      </c>
      <c r="C4699" t="str">
        <f>_xlfn.XLOOKUP($B4699, STANDARDS!$A:$A, STANDARDS!$B:$B,,0,2)</f>
        <v>Bangemall Sgp</v>
      </c>
      <c r="D4699" t="s">
        <v>535</v>
      </c>
      <c r="E4699" t="s">
        <v>1097</v>
      </c>
      <c r="J4699" cm="1">
        <f t="array" ref="J4699:L4699">_xlfn.XLOOKUP($C4699, AGE!$A:$A,AGE!$B:$D,,0,2)</f>
        <v>1346</v>
      </c>
      <c r="K4699">
        <v>289</v>
      </c>
      <c r="L4699" t="str">
        <v>Martin and Thorne 2004; Nelson 2000;</v>
      </c>
      <c r="M4699" t="s">
        <v>583</v>
      </c>
      <c r="P4699" t="s">
        <v>243</v>
      </c>
      <c r="Q4699">
        <v>0.2</v>
      </c>
      <c r="V4699">
        <v>1</v>
      </c>
      <c r="W4699" t="s">
        <v>1371</v>
      </c>
      <c r="X4699" t="s">
        <v>1386</v>
      </c>
    </row>
    <row r="4700" spans="1:24" x14ac:dyDescent="0.3">
      <c r="A4700">
        <v>5523</v>
      </c>
      <c r="B4700" s="15" t="s">
        <v>690</v>
      </c>
      <c r="C4700" t="str">
        <f>_xlfn.XLOOKUP($B4700, STANDARDS!$A:$A, STANDARDS!$B:$B,,0,2)</f>
        <v>Bangemall Sgp</v>
      </c>
      <c r="D4700" t="s">
        <v>535</v>
      </c>
      <c r="E4700" t="s">
        <v>1099</v>
      </c>
      <c r="J4700" cm="1">
        <f t="array" ref="J4700:L4700">_xlfn.XLOOKUP($C4700, AGE!$A:$A,AGE!$B:$D,,0,2)</f>
        <v>1346</v>
      </c>
      <c r="K4700">
        <v>289</v>
      </c>
      <c r="L4700" t="str">
        <v>Martin and Thorne 2004; Nelson 2000;</v>
      </c>
      <c r="M4700" t="s">
        <v>583</v>
      </c>
      <c r="P4700" t="s">
        <v>243</v>
      </c>
      <c r="Q4700">
        <v>-1.9</v>
      </c>
      <c r="V4700">
        <v>1</v>
      </c>
      <c r="W4700" t="s">
        <v>1371</v>
      </c>
      <c r="X4700" t="s">
        <v>1386</v>
      </c>
    </row>
    <row r="4701" spans="1:24" x14ac:dyDescent="0.3">
      <c r="A4701">
        <v>5524</v>
      </c>
      <c r="B4701" s="15" t="s">
        <v>690</v>
      </c>
      <c r="C4701" t="str">
        <f>_xlfn.XLOOKUP($B4701, STANDARDS!$A:$A, STANDARDS!$B:$B,,0,2)</f>
        <v>Bangemall Sgp</v>
      </c>
      <c r="D4701" t="s">
        <v>535</v>
      </c>
      <c r="E4701" t="s">
        <v>1098</v>
      </c>
      <c r="J4701" cm="1">
        <f t="array" ref="J4701:L4701">_xlfn.XLOOKUP($C4701, AGE!$A:$A,AGE!$B:$D,,0,2)</f>
        <v>1346</v>
      </c>
      <c r="K4701">
        <v>289</v>
      </c>
      <c r="L4701" t="str">
        <v>Martin and Thorne 2004; Nelson 2000;</v>
      </c>
      <c r="M4701" t="s">
        <v>583</v>
      </c>
      <c r="P4701" t="s">
        <v>243</v>
      </c>
      <c r="Q4701">
        <v>0</v>
      </c>
      <c r="V4701">
        <v>1</v>
      </c>
      <c r="W4701" t="s">
        <v>1371</v>
      </c>
      <c r="X4701" t="s">
        <v>1386</v>
      </c>
    </row>
    <row r="4702" spans="1:24" x14ac:dyDescent="0.3">
      <c r="A4702">
        <v>5525</v>
      </c>
      <c r="B4702" s="15" t="s">
        <v>690</v>
      </c>
      <c r="C4702" t="str">
        <f>_xlfn.XLOOKUP($B4702, STANDARDS!$A:$A, STANDARDS!$B:$B,,0,2)</f>
        <v>Bangemall Sgp</v>
      </c>
      <c r="D4702" t="s">
        <v>535</v>
      </c>
      <c r="E4702" t="s">
        <v>1099</v>
      </c>
      <c r="J4702" cm="1">
        <f t="array" ref="J4702:L4702">_xlfn.XLOOKUP($C4702, AGE!$A:$A,AGE!$B:$D,,0,2)</f>
        <v>1346</v>
      </c>
      <c r="K4702">
        <v>289</v>
      </c>
      <c r="L4702" t="str">
        <v>Martin and Thorne 2004; Nelson 2000;</v>
      </c>
      <c r="M4702" t="s">
        <v>583</v>
      </c>
      <c r="P4702" t="s">
        <v>243</v>
      </c>
      <c r="Q4702">
        <v>-3.1</v>
      </c>
      <c r="V4702">
        <v>1</v>
      </c>
      <c r="W4702" t="s">
        <v>1371</v>
      </c>
      <c r="X4702" t="s">
        <v>1386</v>
      </c>
    </row>
    <row r="4703" spans="1:24" x14ac:dyDescent="0.3">
      <c r="A4703">
        <v>5526</v>
      </c>
      <c r="B4703" s="15" t="s">
        <v>690</v>
      </c>
      <c r="C4703" t="str">
        <f>_xlfn.XLOOKUP($B4703, STANDARDS!$A:$A, STANDARDS!$B:$B,,0,2)</f>
        <v>Bangemall Sgp</v>
      </c>
      <c r="D4703" t="s">
        <v>535</v>
      </c>
      <c r="E4703" t="s">
        <v>1096</v>
      </c>
      <c r="J4703" cm="1">
        <f t="array" ref="J4703:L4703">_xlfn.XLOOKUP($C4703, AGE!$A:$A,AGE!$B:$D,,0,2)</f>
        <v>1346</v>
      </c>
      <c r="K4703">
        <v>289</v>
      </c>
      <c r="L4703" t="str">
        <v>Martin and Thorne 2004; Nelson 2000;</v>
      </c>
      <c r="M4703" t="s">
        <v>583</v>
      </c>
      <c r="P4703" t="s">
        <v>243</v>
      </c>
      <c r="Q4703">
        <v>0.5</v>
      </c>
      <c r="V4703">
        <v>1</v>
      </c>
      <c r="W4703" t="s">
        <v>1371</v>
      </c>
      <c r="X4703" t="s">
        <v>1386</v>
      </c>
    </row>
    <row r="4704" spans="1:24" x14ac:dyDescent="0.3">
      <c r="A4704">
        <v>5527</v>
      </c>
      <c r="B4704" s="15" t="s">
        <v>690</v>
      </c>
      <c r="C4704" t="str">
        <f>_xlfn.XLOOKUP($B4704, STANDARDS!$A:$A, STANDARDS!$B:$B,,0,2)</f>
        <v>Bangemall Sgp</v>
      </c>
      <c r="D4704" t="s">
        <v>535</v>
      </c>
      <c r="E4704" t="s">
        <v>1098</v>
      </c>
      <c r="J4704" cm="1">
        <f t="array" ref="J4704:L4704">_xlfn.XLOOKUP($C4704, AGE!$A:$A,AGE!$B:$D,,0,2)</f>
        <v>1346</v>
      </c>
      <c r="K4704">
        <v>289</v>
      </c>
      <c r="L4704" t="str">
        <v>Martin and Thorne 2004; Nelson 2000;</v>
      </c>
      <c r="M4704" t="s">
        <v>583</v>
      </c>
      <c r="P4704" t="s">
        <v>243</v>
      </c>
      <c r="Q4704">
        <v>-0.5</v>
      </c>
      <c r="V4704">
        <v>1</v>
      </c>
      <c r="W4704" t="s">
        <v>1371</v>
      </c>
      <c r="X4704" t="s">
        <v>1386</v>
      </c>
    </row>
    <row r="4705" spans="1:24" x14ac:dyDescent="0.3">
      <c r="A4705">
        <v>5528</v>
      </c>
      <c r="B4705" s="15" t="s">
        <v>690</v>
      </c>
      <c r="C4705" t="str">
        <f>_xlfn.XLOOKUP($B4705, STANDARDS!$A:$A, STANDARDS!$B:$B,,0,2)</f>
        <v>Bangemall Sgp</v>
      </c>
      <c r="D4705" t="s">
        <v>535</v>
      </c>
      <c r="E4705" t="s">
        <v>1098</v>
      </c>
      <c r="J4705" cm="1">
        <f t="array" ref="J4705:L4705">_xlfn.XLOOKUP($C4705, AGE!$A:$A,AGE!$B:$D,,0,2)</f>
        <v>1346</v>
      </c>
      <c r="K4705">
        <v>289</v>
      </c>
      <c r="L4705" t="str">
        <v>Martin and Thorne 2004; Nelson 2000;</v>
      </c>
      <c r="M4705" t="s">
        <v>583</v>
      </c>
      <c r="P4705" t="s">
        <v>243</v>
      </c>
      <c r="Q4705">
        <v>0.2</v>
      </c>
      <c r="V4705">
        <v>1</v>
      </c>
      <c r="W4705" t="s">
        <v>1371</v>
      </c>
      <c r="X4705" t="s">
        <v>1386</v>
      </c>
    </row>
    <row r="4706" spans="1:24" x14ac:dyDescent="0.3">
      <c r="A4706">
        <v>5529</v>
      </c>
      <c r="B4706" s="15" t="s">
        <v>690</v>
      </c>
      <c r="C4706" t="str">
        <f>_xlfn.XLOOKUP($B4706, STANDARDS!$A:$A, STANDARDS!$B:$B,,0,2)</f>
        <v>Bangemall Sgp</v>
      </c>
      <c r="D4706" t="s">
        <v>535</v>
      </c>
      <c r="E4706" t="s">
        <v>1098</v>
      </c>
      <c r="J4706" cm="1">
        <f t="array" ref="J4706:L4706">_xlfn.XLOOKUP($C4706, AGE!$A:$A,AGE!$B:$D,,0,2)</f>
        <v>1346</v>
      </c>
      <c r="K4706">
        <v>289</v>
      </c>
      <c r="L4706" t="str">
        <v>Martin and Thorne 2004; Nelson 2000;</v>
      </c>
      <c r="M4706" t="s">
        <v>583</v>
      </c>
      <c r="P4706" t="s">
        <v>243</v>
      </c>
      <c r="Q4706">
        <v>0.4</v>
      </c>
      <c r="V4706">
        <v>1</v>
      </c>
      <c r="W4706" t="s">
        <v>1371</v>
      </c>
      <c r="X4706" t="s">
        <v>1386</v>
      </c>
    </row>
    <row r="4707" spans="1:24" x14ac:dyDescent="0.3">
      <c r="A4707">
        <v>5530</v>
      </c>
      <c r="B4707" s="15" t="s">
        <v>690</v>
      </c>
      <c r="C4707" t="str">
        <f>_xlfn.XLOOKUP($B4707, STANDARDS!$A:$A, STANDARDS!$B:$B,,0,2)</f>
        <v>Bangemall Sgp</v>
      </c>
      <c r="D4707" t="s">
        <v>535</v>
      </c>
      <c r="E4707" t="s">
        <v>1097</v>
      </c>
      <c r="J4707" cm="1">
        <f t="array" ref="J4707:L4707">_xlfn.XLOOKUP($C4707, AGE!$A:$A,AGE!$B:$D,,0,2)</f>
        <v>1346</v>
      </c>
      <c r="K4707">
        <v>289</v>
      </c>
      <c r="L4707" t="str">
        <v>Martin and Thorne 2004; Nelson 2000;</v>
      </c>
      <c r="M4707" t="s">
        <v>583</v>
      </c>
      <c r="P4707" t="s">
        <v>243</v>
      </c>
      <c r="Q4707">
        <v>-0.4</v>
      </c>
      <c r="V4707">
        <v>1</v>
      </c>
      <c r="W4707" t="s">
        <v>1371</v>
      </c>
      <c r="X4707" t="s">
        <v>1386</v>
      </c>
    </row>
    <row r="4708" spans="1:24" x14ac:dyDescent="0.3">
      <c r="A4708">
        <v>5531</v>
      </c>
      <c r="B4708" s="15" t="s">
        <v>690</v>
      </c>
      <c r="C4708" t="str">
        <f>_xlfn.XLOOKUP($B4708, STANDARDS!$A:$A, STANDARDS!$B:$B,,0,2)</f>
        <v>Bangemall Sgp</v>
      </c>
      <c r="D4708" t="s">
        <v>535</v>
      </c>
      <c r="E4708" t="s">
        <v>1098</v>
      </c>
      <c r="J4708" cm="1">
        <f t="array" ref="J4708:L4708">_xlfn.XLOOKUP($C4708, AGE!$A:$A,AGE!$B:$D,,0,2)</f>
        <v>1346</v>
      </c>
      <c r="K4708">
        <v>289</v>
      </c>
      <c r="L4708" t="str">
        <v>Martin and Thorne 2004; Nelson 2000;</v>
      </c>
      <c r="M4708" t="s">
        <v>583</v>
      </c>
      <c r="P4708" t="s">
        <v>243</v>
      </c>
      <c r="Q4708">
        <v>-0.4</v>
      </c>
      <c r="V4708">
        <v>1</v>
      </c>
      <c r="W4708" t="s">
        <v>1371</v>
      </c>
      <c r="X4708" t="s">
        <v>1386</v>
      </c>
    </row>
    <row r="4709" spans="1:24" x14ac:dyDescent="0.3">
      <c r="A4709">
        <v>5532</v>
      </c>
      <c r="B4709" s="15" t="s">
        <v>690</v>
      </c>
      <c r="C4709" t="str">
        <f>_xlfn.XLOOKUP($B4709, STANDARDS!$A:$A, STANDARDS!$B:$B,,0,2)</f>
        <v>Bangemall Sgp</v>
      </c>
      <c r="D4709" t="s">
        <v>535</v>
      </c>
      <c r="E4709" t="s">
        <v>1098</v>
      </c>
      <c r="J4709" cm="1">
        <f t="array" ref="J4709:L4709">_xlfn.XLOOKUP($C4709, AGE!$A:$A,AGE!$B:$D,,0,2)</f>
        <v>1346</v>
      </c>
      <c r="K4709">
        <v>289</v>
      </c>
      <c r="L4709" t="str">
        <v>Martin and Thorne 2004; Nelson 2000;</v>
      </c>
      <c r="M4709" t="s">
        <v>583</v>
      </c>
      <c r="P4709" t="s">
        <v>243</v>
      </c>
      <c r="Q4709">
        <v>0.5</v>
      </c>
      <c r="V4709">
        <v>1</v>
      </c>
      <c r="W4709" t="s">
        <v>1371</v>
      </c>
      <c r="X4709" t="s">
        <v>1386</v>
      </c>
    </row>
    <row r="4710" spans="1:24" x14ac:dyDescent="0.3">
      <c r="A4710">
        <v>5533</v>
      </c>
      <c r="B4710" s="15" t="s">
        <v>690</v>
      </c>
      <c r="C4710" t="str">
        <f>_xlfn.XLOOKUP($B4710, STANDARDS!$A:$A, STANDARDS!$B:$B,,0,2)</f>
        <v>Bangemall Sgp</v>
      </c>
      <c r="D4710" t="s">
        <v>535</v>
      </c>
      <c r="E4710" t="s">
        <v>1096</v>
      </c>
      <c r="J4710" cm="1">
        <f t="array" ref="J4710:L4710">_xlfn.XLOOKUP($C4710, AGE!$A:$A,AGE!$B:$D,,0,2)</f>
        <v>1346</v>
      </c>
      <c r="K4710">
        <v>289</v>
      </c>
      <c r="L4710" t="str">
        <v>Martin and Thorne 2004; Nelson 2000;</v>
      </c>
      <c r="M4710" t="s">
        <v>583</v>
      </c>
      <c r="P4710" t="s">
        <v>243</v>
      </c>
      <c r="Q4710">
        <v>-1</v>
      </c>
      <c r="V4710">
        <v>1</v>
      </c>
      <c r="W4710" t="s">
        <v>1371</v>
      </c>
      <c r="X4710" t="s">
        <v>1386</v>
      </c>
    </row>
    <row r="4711" spans="1:24" x14ac:dyDescent="0.3">
      <c r="A4711">
        <v>5534</v>
      </c>
      <c r="B4711" s="15" t="s">
        <v>690</v>
      </c>
      <c r="C4711" t="str">
        <f>_xlfn.XLOOKUP($B4711, STANDARDS!$A:$A, STANDARDS!$B:$B,,0,2)</f>
        <v>Bangemall Sgp</v>
      </c>
      <c r="D4711" t="s">
        <v>535</v>
      </c>
      <c r="E4711" t="s">
        <v>1096</v>
      </c>
      <c r="J4711" cm="1">
        <f t="array" ref="J4711:L4711">_xlfn.XLOOKUP($C4711, AGE!$A:$A,AGE!$B:$D,,0,2)</f>
        <v>1346</v>
      </c>
      <c r="K4711">
        <v>289</v>
      </c>
      <c r="L4711" t="str">
        <v>Martin and Thorne 2004; Nelson 2000;</v>
      </c>
      <c r="M4711" t="s">
        <v>583</v>
      </c>
      <c r="P4711" t="s">
        <v>243</v>
      </c>
      <c r="Q4711">
        <v>1.3</v>
      </c>
      <c r="V4711">
        <v>1</v>
      </c>
      <c r="W4711" t="s">
        <v>1371</v>
      </c>
      <c r="X4711" t="s">
        <v>1386</v>
      </c>
    </row>
    <row r="4712" spans="1:24" x14ac:dyDescent="0.3">
      <c r="A4712">
        <v>5535</v>
      </c>
      <c r="B4712" s="15" t="s">
        <v>690</v>
      </c>
      <c r="C4712" t="str">
        <f>_xlfn.XLOOKUP($B4712, STANDARDS!$A:$A, STANDARDS!$B:$B,,0,2)</f>
        <v>Bangemall Sgp</v>
      </c>
      <c r="D4712" t="s">
        <v>535</v>
      </c>
      <c r="E4712" t="s">
        <v>1098</v>
      </c>
      <c r="J4712" cm="1">
        <f t="array" ref="J4712:L4712">_xlfn.XLOOKUP($C4712, AGE!$A:$A,AGE!$B:$D,,0,2)</f>
        <v>1346</v>
      </c>
      <c r="K4712">
        <v>289</v>
      </c>
      <c r="L4712" t="str">
        <v>Martin and Thorne 2004; Nelson 2000;</v>
      </c>
      <c r="M4712" t="s">
        <v>583</v>
      </c>
      <c r="P4712" t="s">
        <v>243</v>
      </c>
      <c r="Q4712">
        <v>-0.5</v>
      </c>
      <c r="V4712">
        <v>1</v>
      </c>
      <c r="W4712" t="s">
        <v>1371</v>
      </c>
      <c r="X4712" t="s">
        <v>1386</v>
      </c>
    </row>
    <row r="4713" spans="1:24" x14ac:dyDescent="0.3">
      <c r="A4713">
        <v>5536</v>
      </c>
      <c r="B4713" s="15" t="s">
        <v>690</v>
      </c>
      <c r="C4713" t="str">
        <f>_xlfn.XLOOKUP($B4713, STANDARDS!$A:$A, STANDARDS!$B:$B,,0,2)</f>
        <v>Bangemall Sgp</v>
      </c>
      <c r="D4713" t="s">
        <v>535</v>
      </c>
      <c r="E4713" t="s">
        <v>1098</v>
      </c>
      <c r="J4713" cm="1">
        <f t="array" ref="J4713:L4713">_xlfn.XLOOKUP($C4713, AGE!$A:$A,AGE!$B:$D,,0,2)</f>
        <v>1346</v>
      </c>
      <c r="K4713">
        <v>289</v>
      </c>
      <c r="L4713" t="str">
        <v>Martin and Thorne 2004; Nelson 2000;</v>
      </c>
      <c r="M4713" t="s">
        <v>583</v>
      </c>
      <c r="P4713" t="s">
        <v>243</v>
      </c>
      <c r="Q4713">
        <v>0</v>
      </c>
      <c r="V4713">
        <v>1</v>
      </c>
      <c r="W4713" t="s">
        <v>1371</v>
      </c>
      <c r="X4713" t="s">
        <v>1386</v>
      </c>
    </row>
    <row r="4714" spans="1:24" x14ac:dyDescent="0.3">
      <c r="A4714">
        <v>5537</v>
      </c>
      <c r="B4714" s="15" t="s">
        <v>690</v>
      </c>
      <c r="C4714" t="str">
        <f>_xlfn.XLOOKUP($B4714, STANDARDS!$A:$A, STANDARDS!$B:$B,,0,2)</f>
        <v>Bangemall Sgp</v>
      </c>
      <c r="D4714" t="s">
        <v>535</v>
      </c>
      <c r="E4714" t="s">
        <v>1098</v>
      </c>
      <c r="J4714" cm="1">
        <f t="array" ref="J4714:L4714">_xlfn.XLOOKUP($C4714, AGE!$A:$A,AGE!$B:$D,,0,2)</f>
        <v>1346</v>
      </c>
      <c r="K4714">
        <v>289</v>
      </c>
      <c r="L4714" t="str">
        <v>Martin and Thorne 2004; Nelson 2000;</v>
      </c>
      <c r="M4714" t="s">
        <v>583</v>
      </c>
      <c r="P4714" t="s">
        <v>243</v>
      </c>
      <c r="Q4714">
        <v>-0.7</v>
      </c>
      <c r="V4714">
        <v>1</v>
      </c>
      <c r="W4714" t="s">
        <v>1371</v>
      </c>
      <c r="X4714" t="s">
        <v>1386</v>
      </c>
    </row>
    <row r="4715" spans="1:24" x14ac:dyDescent="0.3">
      <c r="A4715">
        <v>5538</v>
      </c>
      <c r="B4715" s="15" t="s">
        <v>690</v>
      </c>
      <c r="C4715" t="str">
        <f>_xlfn.XLOOKUP($B4715, STANDARDS!$A:$A, STANDARDS!$B:$B,,0,2)</f>
        <v>Bangemall Sgp</v>
      </c>
      <c r="D4715" t="s">
        <v>535</v>
      </c>
      <c r="E4715" t="s">
        <v>1098</v>
      </c>
      <c r="J4715" cm="1">
        <f t="array" ref="J4715:L4715">_xlfn.XLOOKUP($C4715, AGE!$A:$A,AGE!$B:$D,,0,2)</f>
        <v>1346</v>
      </c>
      <c r="K4715">
        <v>289</v>
      </c>
      <c r="L4715" t="str">
        <v>Martin and Thorne 2004; Nelson 2000;</v>
      </c>
      <c r="M4715" t="s">
        <v>583</v>
      </c>
      <c r="P4715" t="s">
        <v>243</v>
      </c>
      <c r="Q4715">
        <v>0.9</v>
      </c>
      <c r="V4715">
        <v>1</v>
      </c>
      <c r="W4715" t="s">
        <v>1371</v>
      </c>
      <c r="X4715" t="s">
        <v>1386</v>
      </c>
    </row>
    <row r="4716" spans="1:24" x14ac:dyDescent="0.3">
      <c r="A4716">
        <v>5539</v>
      </c>
      <c r="B4716" s="15" t="s">
        <v>690</v>
      </c>
      <c r="C4716" t="str">
        <f>_xlfn.XLOOKUP($B4716, STANDARDS!$A:$A, STANDARDS!$B:$B,,0,2)</f>
        <v>Bangemall Sgp</v>
      </c>
      <c r="D4716" t="s">
        <v>535</v>
      </c>
      <c r="E4716" t="s">
        <v>1098</v>
      </c>
      <c r="J4716" cm="1">
        <f t="array" ref="J4716:L4716">_xlfn.XLOOKUP($C4716, AGE!$A:$A,AGE!$B:$D,,0,2)</f>
        <v>1346</v>
      </c>
      <c r="K4716">
        <v>289</v>
      </c>
      <c r="L4716" t="str">
        <v>Martin and Thorne 2004; Nelson 2000;</v>
      </c>
      <c r="M4716" t="s">
        <v>583</v>
      </c>
      <c r="P4716" t="s">
        <v>243</v>
      </c>
      <c r="Q4716">
        <v>0.6</v>
      </c>
      <c r="V4716">
        <v>1</v>
      </c>
      <c r="W4716" t="s">
        <v>1371</v>
      </c>
      <c r="X4716" t="s">
        <v>1386</v>
      </c>
    </row>
    <row r="4717" spans="1:24" x14ac:dyDescent="0.3">
      <c r="A4717">
        <v>5540</v>
      </c>
      <c r="B4717" s="15" t="s">
        <v>690</v>
      </c>
      <c r="C4717" t="str">
        <f>_xlfn.XLOOKUP($B4717, STANDARDS!$A:$A, STANDARDS!$B:$B,,0,2)</f>
        <v>Bangemall Sgp</v>
      </c>
      <c r="D4717" t="s">
        <v>535</v>
      </c>
      <c r="E4717" t="s">
        <v>1098</v>
      </c>
      <c r="J4717" cm="1">
        <f t="array" ref="J4717:L4717">_xlfn.XLOOKUP($C4717, AGE!$A:$A,AGE!$B:$D,,0,2)</f>
        <v>1346</v>
      </c>
      <c r="K4717">
        <v>289</v>
      </c>
      <c r="L4717" t="str">
        <v>Martin and Thorne 2004; Nelson 2000;</v>
      </c>
      <c r="M4717" t="s">
        <v>583</v>
      </c>
      <c r="P4717" t="s">
        <v>243</v>
      </c>
      <c r="Q4717">
        <v>0.3</v>
      </c>
      <c r="V4717">
        <v>1</v>
      </c>
      <c r="W4717" t="s">
        <v>1371</v>
      </c>
      <c r="X4717" t="s">
        <v>1386</v>
      </c>
    </row>
    <row r="4718" spans="1:24" x14ac:dyDescent="0.3">
      <c r="A4718">
        <v>5541</v>
      </c>
      <c r="B4718" s="15" t="s">
        <v>690</v>
      </c>
      <c r="C4718" t="str">
        <f>_xlfn.XLOOKUP($B4718, STANDARDS!$A:$A, STANDARDS!$B:$B,,0,2)</f>
        <v>Bangemall Sgp</v>
      </c>
      <c r="D4718" t="s">
        <v>535</v>
      </c>
      <c r="E4718" t="s">
        <v>1098</v>
      </c>
      <c r="J4718" cm="1">
        <f t="array" ref="J4718:L4718">_xlfn.XLOOKUP($C4718, AGE!$A:$A,AGE!$B:$D,,0,2)</f>
        <v>1346</v>
      </c>
      <c r="K4718">
        <v>289</v>
      </c>
      <c r="L4718" t="str">
        <v>Martin and Thorne 2004; Nelson 2000;</v>
      </c>
      <c r="M4718" t="s">
        <v>583</v>
      </c>
      <c r="P4718" t="s">
        <v>243</v>
      </c>
      <c r="Q4718">
        <v>0.6</v>
      </c>
      <c r="V4718">
        <v>1</v>
      </c>
      <c r="W4718" t="s">
        <v>1371</v>
      </c>
      <c r="X4718" t="s">
        <v>1386</v>
      </c>
    </row>
    <row r="4719" spans="1:24" x14ac:dyDescent="0.3">
      <c r="A4719">
        <v>5542</v>
      </c>
      <c r="B4719" s="15" t="s">
        <v>690</v>
      </c>
      <c r="C4719" t="str">
        <f>_xlfn.XLOOKUP($B4719, STANDARDS!$A:$A, STANDARDS!$B:$B,,0,2)</f>
        <v>Bangemall Sgp</v>
      </c>
      <c r="D4719" t="s">
        <v>535</v>
      </c>
      <c r="E4719" t="s">
        <v>1098</v>
      </c>
      <c r="J4719" cm="1">
        <f t="array" ref="J4719:L4719">_xlfn.XLOOKUP($C4719, AGE!$A:$A,AGE!$B:$D,,0,2)</f>
        <v>1346</v>
      </c>
      <c r="K4719">
        <v>289</v>
      </c>
      <c r="L4719" t="str">
        <v>Martin and Thorne 2004; Nelson 2000;</v>
      </c>
      <c r="M4719" t="s">
        <v>583</v>
      </c>
      <c r="P4719" t="s">
        <v>243</v>
      </c>
      <c r="Q4719">
        <v>-0.7</v>
      </c>
      <c r="V4719">
        <v>1</v>
      </c>
      <c r="W4719" t="s">
        <v>1371</v>
      </c>
      <c r="X4719" t="s">
        <v>1386</v>
      </c>
    </row>
    <row r="4720" spans="1:24" x14ac:dyDescent="0.3">
      <c r="A4720">
        <v>5543</v>
      </c>
      <c r="B4720" s="15" t="s">
        <v>690</v>
      </c>
      <c r="C4720" t="str">
        <f>_xlfn.XLOOKUP($B4720, STANDARDS!$A:$A, STANDARDS!$B:$B,,0,2)</f>
        <v>Bangemall Sgp</v>
      </c>
      <c r="D4720" t="s">
        <v>535</v>
      </c>
      <c r="E4720" t="s">
        <v>1095</v>
      </c>
      <c r="J4720" cm="1">
        <f t="array" ref="J4720:L4720">_xlfn.XLOOKUP($C4720, AGE!$A:$A,AGE!$B:$D,,0,2)</f>
        <v>1346</v>
      </c>
      <c r="K4720">
        <v>289</v>
      </c>
      <c r="L4720" t="str">
        <v>Martin and Thorne 2004; Nelson 2000;</v>
      </c>
      <c r="M4720" t="s">
        <v>583</v>
      </c>
      <c r="P4720" t="s">
        <v>243</v>
      </c>
      <c r="Q4720">
        <v>-0.9</v>
      </c>
      <c r="V4720">
        <v>1</v>
      </c>
      <c r="W4720" t="s">
        <v>1371</v>
      </c>
      <c r="X4720" t="s">
        <v>1386</v>
      </c>
    </row>
    <row r="4721" spans="1:24" x14ac:dyDescent="0.3">
      <c r="A4721">
        <v>5544</v>
      </c>
      <c r="B4721" s="15" t="s">
        <v>690</v>
      </c>
      <c r="C4721" t="str">
        <f>_xlfn.XLOOKUP($B4721, STANDARDS!$A:$A, STANDARDS!$B:$B,,0,2)</f>
        <v>Bangemall Sgp</v>
      </c>
      <c r="D4721" t="s">
        <v>535</v>
      </c>
      <c r="E4721" t="s">
        <v>1098</v>
      </c>
      <c r="J4721" cm="1">
        <f t="array" ref="J4721:L4721">_xlfn.XLOOKUP($C4721, AGE!$A:$A,AGE!$B:$D,,0,2)</f>
        <v>1346</v>
      </c>
      <c r="K4721">
        <v>289</v>
      </c>
      <c r="L4721" t="str">
        <v>Martin and Thorne 2004; Nelson 2000;</v>
      </c>
      <c r="M4721" t="s">
        <v>583</v>
      </c>
      <c r="P4721" t="s">
        <v>243</v>
      </c>
      <c r="Q4721">
        <v>-0.2</v>
      </c>
      <c r="V4721">
        <v>1</v>
      </c>
      <c r="W4721" t="s">
        <v>1371</v>
      </c>
      <c r="X4721" t="s">
        <v>1386</v>
      </c>
    </row>
    <row r="4722" spans="1:24" x14ac:dyDescent="0.3">
      <c r="A4722">
        <v>5545</v>
      </c>
      <c r="B4722" s="15" t="s">
        <v>690</v>
      </c>
      <c r="C4722" t="str">
        <f>_xlfn.XLOOKUP($B4722, STANDARDS!$A:$A, STANDARDS!$B:$B,,0,2)</f>
        <v>Bangemall Sgp</v>
      </c>
      <c r="D4722" t="s">
        <v>535</v>
      </c>
      <c r="E4722" t="s">
        <v>1098</v>
      </c>
      <c r="J4722" cm="1">
        <f t="array" ref="J4722:L4722">_xlfn.XLOOKUP($C4722, AGE!$A:$A,AGE!$B:$D,,0,2)</f>
        <v>1346</v>
      </c>
      <c r="K4722">
        <v>289</v>
      </c>
      <c r="L4722" t="str">
        <v>Martin and Thorne 2004; Nelson 2000;</v>
      </c>
      <c r="M4722" t="s">
        <v>583</v>
      </c>
      <c r="P4722" t="s">
        <v>243</v>
      </c>
      <c r="Q4722">
        <v>0</v>
      </c>
      <c r="V4722">
        <v>1</v>
      </c>
      <c r="W4722" t="s">
        <v>1371</v>
      </c>
      <c r="X4722" t="s">
        <v>1386</v>
      </c>
    </row>
    <row r="4723" spans="1:24" x14ac:dyDescent="0.3">
      <c r="A4723">
        <v>5546</v>
      </c>
      <c r="B4723" s="15" t="s">
        <v>690</v>
      </c>
      <c r="C4723" t="str">
        <f>_xlfn.XLOOKUP($B4723, STANDARDS!$A:$A, STANDARDS!$B:$B,,0,2)</f>
        <v>Bangemall Sgp</v>
      </c>
      <c r="D4723" t="s">
        <v>535</v>
      </c>
      <c r="E4723" t="s">
        <v>1098</v>
      </c>
      <c r="J4723" cm="1">
        <f t="array" ref="J4723:L4723">_xlfn.XLOOKUP($C4723, AGE!$A:$A,AGE!$B:$D,,0,2)</f>
        <v>1346</v>
      </c>
      <c r="K4723">
        <v>289</v>
      </c>
      <c r="L4723" t="str">
        <v>Martin and Thorne 2004; Nelson 2000;</v>
      </c>
      <c r="M4723" t="s">
        <v>583</v>
      </c>
      <c r="P4723" t="s">
        <v>243</v>
      </c>
      <c r="Q4723">
        <v>0.6</v>
      </c>
      <c r="V4723">
        <v>1</v>
      </c>
      <c r="W4723" t="s">
        <v>1371</v>
      </c>
      <c r="X4723" t="s">
        <v>1386</v>
      </c>
    </row>
    <row r="4724" spans="1:24" x14ac:dyDescent="0.3">
      <c r="A4724">
        <v>5547</v>
      </c>
      <c r="B4724" s="15" t="s">
        <v>690</v>
      </c>
      <c r="C4724" t="str">
        <f>_xlfn.XLOOKUP($B4724, STANDARDS!$A:$A, STANDARDS!$B:$B,,0,2)</f>
        <v>Bangemall Sgp</v>
      </c>
      <c r="D4724" t="s">
        <v>535</v>
      </c>
      <c r="E4724" t="s">
        <v>1098</v>
      </c>
      <c r="J4724" cm="1">
        <f t="array" ref="J4724:L4724">_xlfn.XLOOKUP($C4724, AGE!$A:$A,AGE!$B:$D,,0,2)</f>
        <v>1346</v>
      </c>
      <c r="K4724">
        <v>289</v>
      </c>
      <c r="L4724" t="str">
        <v>Martin and Thorne 2004; Nelson 2000;</v>
      </c>
      <c r="M4724" t="s">
        <v>583</v>
      </c>
      <c r="P4724" t="s">
        <v>243</v>
      </c>
      <c r="Q4724">
        <v>-0.2</v>
      </c>
      <c r="V4724">
        <v>1</v>
      </c>
      <c r="W4724" t="s">
        <v>1371</v>
      </c>
      <c r="X4724" t="s">
        <v>1386</v>
      </c>
    </row>
    <row r="4725" spans="1:24" x14ac:dyDescent="0.3">
      <c r="A4725">
        <v>5548</v>
      </c>
      <c r="B4725" s="15" t="s">
        <v>690</v>
      </c>
      <c r="C4725" t="str">
        <f>_xlfn.XLOOKUP($B4725, STANDARDS!$A:$A, STANDARDS!$B:$B,,0,2)</f>
        <v>Bangemall Sgp</v>
      </c>
      <c r="D4725" t="s">
        <v>535</v>
      </c>
      <c r="E4725" t="s">
        <v>1098</v>
      </c>
      <c r="J4725" cm="1">
        <f t="array" ref="J4725:L4725">_xlfn.XLOOKUP($C4725, AGE!$A:$A,AGE!$B:$D,,0,2)</f>
        <v>1346</v>
      </c>
      <c r="K4725">
        <v>289</v>
      </c>
      <c r="L4725" t="str">
        <v>Martin and Thorne 2004; Nelson 2000;</v>
      </c>
      <c r="M4725" t="s">
        <v>583</v>
      </c>
      <c r="P4725" t="s">
        <v>243</v>
      </c>
      <c r="Q4725">
        <v>-0.2</v>
      </c>
      <c r="V4725">
        <v>1</v>
      </c>
      <c r="W4725" t="s">
        <v>1371</v>
      </c>
      <c r="X4725" t="s">
        <v>1386</v>
      </c>
    </row>
    <row r="4726" spans="1:24" x14ac:dyDescent="0.3">
      <c r="A4726">
        <v>5549</v>
      </c>
      <c r="B4726" s="15" t="s">
        <v>690</v>
      </c>
      <c r="C4726" t="str">
        <f>_xlfn.XLOOKUP($B4726, STANDARDS!$A:$A, STANDARDS!$B:$B,,0,2)</f>
        <v>Bangemall Sgp</v>
      </c>
      <c r="D4726" t="s">
        <v>535</v>
      </c>
      <c r="E4726" t="s">
        <v>1096</v>
      </c>
      <c r="J4726" cm="1">
        <f t="array" ref="J4726:L4726">_xlfn.XLOOKUP($C4726, AGE!$A:$A,AGE!$B:$D,,0,2)</f>
        <v>1346</v>
      </c>
      <c r="K4726">
        <v>289</v>
      </c>
      <c r="L4726" t="str">
        <v>Martin and Thorne 2004; Nelson 2000;</v>
      </c>
      <c r="M4726" t="s">
        <v>583</v>
      </c>
      <c r="P4726" t="s">
        <v>243</v>
      </c>
      <c r="Q4726">
        <v>1.2</v>
      </c>
      <c r="V4726">
        <v>1</v>
      </c>
      <c r="W4726" t="s">
        <v>1371</v>
      </c>
      <c r="X4726" t="s">
        <v>1386</v>
      </c>
    </row>
    <row r="4727" spans="1:24" x14ac:dyDescent="0.3">
      <c r="A4727">
        <v>5550</v>
      </c>
      <c r="B4727" s="15" t="s">
        <v>690</v>
      </c>
      <c r="C4727" t="str">
        <f>_xlfn.XLOOKUP($B4727, STANDARDS!$A:$A, STANDARDS!$B:$B,,0,2)</f>
        <v>Bangemall Sgp</v>
      </c>
      <c r="D4727" t="s">
        <v>535</v>
      </c>
      <c r="E4727" t="s">
        <v>1097</v>
      </c>
      <c r="J4727" cm="1">
        <f t="array" ref="J4727:L4727">_xlfn.XLOOKUP($C4727, AGE!$A:$A,AGE!$B:$D,,0,2)</f>
        <v>1346</v>
      </c>
      <c r="K4727">
        <v>289</v>
      </c>
      <c r="L4727" t="str">
        <v>Martin and Thorne 2004; Nelson 2000;</v>
      </c>
      <c r="M4727" t="s">
        <v>583</v>
      </c>
      <c r="P4727" t="s">
        <v>243</v>
      </c>
      <c r="Q4727">
        <v>0.4</v>
      </c>
      <c r="V4727">
        <v>1</v>
      </c>
      <c r="W4727" t="s">
        <v>1371</v>
      </c>
      <c r="X4727" t="s">
        <v>1386</v>
      </c>
    </row>
    <row r="4728" spans="1:24" x14ac:dyDescent="0.3">
      <c r="A4728">
        <v>5551</v>
      </c>
      <c r="B4728" s="15" t="s">
        <v>690</v>
      </c>
      <c r="C4728" t="str">
        <f>_xlfn.XLOOKUP($B4728, STANDARDS!$A:$A, STANDARDS!$B:$B,,0,2)</f>
        <v>Bangemall Sgp</v>
      </c>
      <c r="D4728" t="s">
        <v>535</v>
      </c>
      <c r="E4728" t="s">
        <v>1097</v>
      </c>
      <c r="J4728" cm="1">
        <f t="array" ref="J4728:L4728">_xlfn.XLOOKUP($C4728, AGE!$A:$A,AGE!$B:$D,,0,2)</f>
        <v>1346</v>
      </c>
      <c r="K4728">
        <v>289</v>
      </c>
      <c r="L4728" t="str">
        <v>Martin and Thorne 2004; Nelson 2000;</v>
      </c>
      <c r="M4728" t="s">
        <v>583</v>
      </c>
      <c r="P4728" t="s">
        <v>243</v>
      </c>
      <c r="Q4728">
        <v>1.5</v>
      </c>
      <c r="V4728">
        <v>1</v>
      </c>
      <c r="W4728" t="s">
        <v>1371</v>
      </c>
      <c r="X4728" t="s">
        <v>1386</v>
      </c>
    </row>
    <row r="4729" spans="1:24" x14ac:dyDescent="0.3">
      <c r="A4729">
        <v>5552</v>
      </c>
      <c r="B4729" s="15" t="s">
        <v>690</v>
      </c>
      <c r="C4729" t="str">
        <f>_xlfn.XLOOKUP($B4729, STANDARDS!$A:$A, STANDARDS!$B:$B,,0,2)</f>
        <v>Bangemall Sgp</v>
      </c>
      <c r="D4729" t="s">
        <v>535</v>
      </c>
      <c r="E4729" t="s">
        <v>1097</v>
      </c>
      <c r="J4729" cm="1">
        <f t="array" ref="J4729:L4729">_xlfn.XLOOKUP($C4729, AGE!$A:$A,AGE!$B:$D,,0,2)</f>
        <v>1346</v>
      </c>
      <c r="K4729">
        <v>289</v>
      </c>
      <c r="L4729" t="str">
        <v>Martin and Thorne 2004; Nelson 2000;</v>
      </c>
      <c r="M4729" t="s">
        <v>583</v>
      </c>
      <c r="P4729" t="s">
        <v>243</v>
      </c>
      <c r="Q4729">
        <v>-0.5</v>
      </c>
      <c r="V4729">
        <v>1</v>
      </c>
      <c r="W4729" t="s">
        <v>1371</v>
      </c>
      <c r="X4729" t="s">
        <v>1386</v>
      </c>
    </row>
    <row r="4730" spans="1:24" x14ac:dyDescent="0.3">
      <c r="A4730">
        <v>5553</v>
      </c>
      <c r="B4730" s="15" t="s">
        <v>690</v>
      </c>
      <c r="C4730" t="str">
        <f>_xlfn.XLOOKUP($B4730, STANDARDS!$A:$A, STANDARDS!$B:$B,,0,2)</f>
        <v>Bangemall Sgp</v>
      </c>
      <c r="D4730" t="s">
        <v>535</v>
      </c>
      <c r="E4730" t="s">
        <v>1098</v>
      </c>
      <c r="J4730" cm="1">
        <f t="array" ref="J4730:L4730">_xlfn.XLOOKUP($C4730, AGE!$A:$A,AGE!$B:$D,,0,2)</f>
        <v>1346</v>
      </c>
      <c r="K4730">
        <v>289</v>
      </c>
      <c r="L4730" t="str">
        <v>Martin and Thorne 2004; Nelson 2000;</v>
      </c>
      <c r="M4730" t="s">
        <v>583</v>
      </c>
      <c r="P4730" t="s">
        <v>243</v>
      </c>
      <c r="Q4730">
        <v>-1.7</v>
      </c>
      <c r="V4730">
        <v>1</v>
      </c>
      <c r="W4730" t="s">
        <v>1371</v>
      </c>
      <c r="X4730" t="s">
        <v>1386</v>
      </c>
    </row>
    <row r="4731" spans="1:24" x14ac:dyDescent="0.3">
      <c r="A4731">
        <v>5554</v>
      </c>
      <c r="B4731" s="15" t="s">
        <v>690</v>
      </c>
      <c r="C4731" t="str">
        <f>_xlfn.XLOOKUP($B4731, STANDARDS!$A:$A, STANDARDS!$B:$B,,0,2)</f>
        <v>Bangemall Sgp</v>
      </c>
      <c r="D4731" t="s">
        <v>535</v>
      </c>
      <c r="E4731" t="s">
        <v>1096</v>
      </c>
      <c r="J4731" cm="1">
        <f t="array" ref="J4731:L4731">_xlfn.XLOOKUP($C4731, AGE!$A:$A,AGE!$B:$D,,0,2)</f>
        <v>1346</v>
      </c>
      <c r="K4731">
        <v>289</v>
      </c>
      <c r="L4731" t="str">
        <v>Martin and Thorne 2004; Nelson 2000;</v>
      </c>
      <c r="M4731" t="s">
        <v>583</v>
      </c>
      <c r="P4731" t="s">
        <v>243</v>
      </c>
      <c r="Q4731">
        <v>-1.1000000000000001</v>
      </c>
      <c r="V4731">
        <v>1</v>
      </c>
      <c r="W4731" t="s">
        <v>1371</v>
      </c>
      <c r="X4731" t="s">
        <v>1386</v>
      </c>
    </row>
    <row r="4732" spans="1:24" x14ac:dyDescent="0.3">
      <c r="A4732">
        <v>5555</v>
      </c>
      <c r="B4732" s="15" t="s">
        <v>690</v>
      </c>
      <c r="C4732" t="str">
        <f>_xlfn.XLOOKUP($B4732, STANDARDS!$A:$A, STANDARDS!$B:$B,,0,2)</f>
        <v>Bangemall Sgp</v>
      </c>
      <c r="D4732" t="s">
        <v>535</v>
      </c>
      <c r="E4732" t="s">
        <v>1100</v>
      </c>
      <c r="J4732" cm="1">
        <f t="array" ref="J4732:L4732">_xlfn.XLOOKUP($C4732, AGE!$A:$A,AGE!$B:$D,,0,2)</f>
        <v>1346</v>
      </c>
      <c r="K4732">
        <v>289</v>
      </c>
      <c r="L4732" t="str">
        <v>Martin and Thorne 2004; Nelson 2000;</v>
      </c>
      <c r="M4732" t="s">
        <v>583</v>
      </c>
      <c r="P4732" t="s">
        <v>243</v>
      </c>
      <c r="Q4732">
        <v>-2.2000000000000002</v>
      </c>
      <c r="V4732">
        <v>1</v>
      </c>
      <c r="W4732" t="s">
        <v>1371</v>
      </c>
      <c r="X4732" t="s">
        <v>1386</v>
      </c>
    </row>
    <row r="4733" spans="1:24" x14ac:dyDescent="0.3">
      <c r="A4733">
        <v>5556</v>
      </c>
      <c r="B4733" s="15" t="s">
        <v>690</v>
      </c>
      <c r="C4733" t="str">
        <f>_xlfn.XLOOKUP($B4733, STANDARDS!$A:$A, STANDARDS!$B:$B,,0,2)</f>
        <v>Bangemall Sgp</v>
      </c>
      <c r="D4733" t="s">
        <v>535</v>
      </c>
      <c r="E4733" t="s">
        <v>1098</v>
      </c>
      <c r="J4733" cm="1">
        <f t="array" ref="J4733:L4733">_xlfn.XLOOKUP($C4733, AGE!$A:$A,AGE!$B:$D,,0,2)</f>
        <v>1346</v>
      </c>
      <c r="K4733">
        <v>289</v>
      </c>
      <c r="L4733" t="str">
        <v>Martin and Thorne 2004; Nelson 2000;</v>
      </c>
      <c r="M4733" t="s">
        <v>583</v>
      </c>
      <c r="P4733" t="s">
        <v>243</v>
      </c>
      <c r="Q4733">
        <v>-1.6</v>
      </c>
      <c r="V4733">
        <v>1</v>
      </c>
      <c r="W4733" t="s">
        <v>1371</v>
      </c>
      <c r="X4733" t="s">
        <v>1386</v>
      </c>
    </row>
    <row r="4734" spans="1:24" x14ac:dyDescent="0.3">
      <c r="A4734">
        <v>5557</v>
      </c>
      <c r="B4734" s="15" t="s">
        <v>690</v>
      </c>
      <c r="C4734" t="str">
        <f>_xlfn.XLOOKUP($B4734, STANDARDS!$A:$A, STANDARDS!$B:$B,,0,2)</f>
        <v>Bangemall Sgp</v>
      </c>
      <c r="D4734" t="s">
        <v>535</v>
      </c>
      <c r="E4734" t="s">
        <v>1098</v>
      </c>
      <c r="J4734" cm="1">
        <f t="array" ref="J4734:L4734">_xlfn.XLOOKUP($C4734, AGE!$A:$A,AGE!$B:$D,,0,2)</f>
        <v>1346</v>
      </c>
      <c r="K4734">
        <v>289</v>
      </c>
      <c r="L4734" t="str">
        <v>Martin and Thorne 2004; Nelson 2000;</v>
      </c>
      <c r="M4734" t="s">
        <v>583</v>
      </c>
      <c r="P4734" t="s">
        <v>243</v>
      </c>
      <c r="Q4734">
        <v>0.7</v>
      </c>
      <c r="V4734">
        <v>1</v>
      </c>
      <c r="W4734" t="s">
        <v>1371</v>
      </c>
      <c r="X4734" t="s">
        <v>1386</v>
      </c>
    </row>
    <row r="4735" spans="1:24" x14ac:dyDescent="0.3">
      <c r="A4735">
        <v>5558</v>
      </c>
      <c r="B4735" s="15" t="s">
        <v>690</v>
      </c>
      <c r="C4735" t="str">
        <f>_xlfn.XLOOKUP($B4735, STANDARDS!$A:$A, STANDARDS!$B:$B,,0,2)</f>
        <v>Bangemall Sgp</v>
      </c>
      <c r="D4735" t="s">
        <v>535</v>
      </c>
      <c r="E4735" t="s">
        <v>1098</v>
      </c>
      <c r="J4735" cm="1">
        <f t="array" ref="J4735:L4735">_xlfn.XLOOKUP($C4735, AGE!$A:$A,AGE!$B:$D,,0,2)</f>
        <v>1346</v>
      </c>
      <c r="K4735">
        <v>289</v>
      </c>
      <c r="L4735" t="str">
        <v>Martin and Thorne 2004; Nelson 2000;</v>
      </c>
      <c r="M4735" t="s">
        <v>583</v>
      </c>
      <c r="P4735" t="s">
        <v>243</v>
      </c>
      <c r="Q4735">
        <v>-1.1000000000000001</v>
      </c>
      <c r="V4735">
        <v>1</v>
      </c>
      <c r="W4735" t="s">
        <v>1371</v>
      </c>
      <c r="X4735" t="s">
        <v>1386</v>
      </c>
    </row>
    <row r="4736" spans="1:24" x14ac:dyDescent="0.3">
      <c r="A4736">
        <v>5559</v>
      </c>
      <c r="B4736" s="15" t="s">
        <v>690</v>
      </c>
      <c r="C4736" t="str">
        <f>_xlfn.XLOOKUP($B4736, STANDARDS!$A:$A, STANDARDS!$B:$B,,0,2)</f>
        <v>Bangemall Sgp</v>
      </c>
      <c r="D4736" t="s">
        <v>535</v>
      </c>
      <c r="E4736" t="s">
        <v>1098</v>
      </c>
      <c r="J4736" cm="1">
        <f t="array" ref="J4736:L4736">_xlfn.XLOOKUP($C4736, AGE!$A:$A,AGE!$B:$D,,0,2)</f>
        <v>1346</v>
      </c>
      <c r="K4736">
        <v>289</v>
      </c>
      <c r="L4736" t="str">
        <v>Martin and Thorne 2004; Nelson 2000;</v>
      </c>
      <c r="M4736" t="s">
        <v>583</v>
      </c>
      <c r="P4736" t="s">
        <v>243</v>
      </c>
      <c r="Q4736">
        <v>-0.3</v>
      </c>
      <c r="V4736">
        <v>1</v>
      </c>
      <c r="W4736" t="s">
        <v>1371</v>
      </c>
      <c r="X4736" t="s">
        <v>1386</v>
      </c>
    </row>
    <row r="4737" spans="1:24" x14ac:dyDescent="0.3">
      <c r="A4737">
        <v>5560</v>
      </c>
      <c r="B4737" s="15" t="s">
        <v>690</v>
      </c>
      <c r="C4737" t="str">
        <f>_xlfn.XLOOKUP($B4737, STANDARDS!$A:$A, STANDARDS!$B:$B,,0,2)</f>
        <v>Bangemall Sgp</v>
      </c>
      <c r="D4737" t="s">
        <v>535</v>
      </c>
      <c r="E4737" t="s">
        <v>1096</v>
      </c>
      <c r="J4737" cm="1">
        <f t="array" ref="J4737:L4737">_xlfn.XLOOKUP($C4737, AGE!$A:$A,AGE!$B:$D,,0,2)</f>
        <v>1346</v>
      </c>
      <c r="K4737">
        <v>289</v>
      </c>
      <c r="L4737" t="str">
        <v>Martin and Thorne 2004; Nelson 2000;</v>
      </c>
      <c r="M4737" t="s">
        <v>583</v>
      </c>
      <c r="P4737" t="s">
        <v>243</v>
      </c>
      <c r="Q4737">
        <v>-0.4</v>
      </c>
      <c r="V4737">
        <v>1</v>
      </c>
      <c r="W4737" t="s">
        <v>1371</v>
      </c>
      <c r="X4737" t="s">
        <v>1386</v>
      </c>
    </row>
    <row r="4738" spans="1:24" x14ac:dyDescent="0.3">
      <c r="A4738">
        <v>5561</v>
      </c>
      <c r="B4738" s="15" t="s">
        <v>690</v>
      </c>
      <c r="C4738" t="str">
        <f>_xlfn.XLOOKUP($B4738, STANDARDS!$A:$A, STANDARDS!$B:$B,,0,2)</f>
        <v>Bangemall Sgp</v>
      </c>
      <c r="D4738" t="s">
        <v>535</v>
      </c>
      <c r="E4738" t="s">
        <v>1096</v>
      </c>
      <c r="J4738" cm="1">
        <f t="array" ref="J4738:L4738">_xlfn.XLOOKUP($C4738, AGE!$A:$A,AGE!$B:$D,,0,2)</f>
        <v>1346</v>
      </c>
      <c r="K4738">
        <v>289</v>
      </c>
      <c r="L4738" t="str">
        <v>Martin and Thorne 2004; Nelson 2000;</v>
      </c>
      <c r="M4738" t="s">
        <v>583</v>
      </c>
      <c r="P4738" t="s">
        <v>243</v>
      </c>
      <c r="Q4738">
        <v>-0.6</v>
      </c>
      <c r="V4738">
        <v>1</v>
      </c>
      <c r="W4738" t="s">
        <v>1371</v>
      </c>
      <c r="X4738" t="s">
        <v>1386</v>
      </c>
    </row>
    <row r="4739" spans="1:24" x14ac:dyDescent="0.3">
      <c r="A4739">
        <v>5562</v>
      </c>
      <c r="B4739" s="15" t="s">
        <v>690</v>
      </c>
      <c r="C4739" t="str">
        <f>_xlfn.XLOOKUP($B4739, STANDARDS!$A:$A, STANDARDS!$B:$B,,0,2)</f>
        <v>Bangemall Sgp</v>
      </c>
      <c r="D4739" t="s">
        <v>535</v>
      </c>
      <c r="E4739" t="s">
        <v>1098</v>
      </c>
      <c r="J4739" cm="1">
        <f t="array" ref="J4739:L4739">_xlfn.XLOOKUP($C4739, AGE!$A:$A,AGE!$B:$D,,0,2)</f>
        <v>1346</v>
      </c>
      <c r="K4739">
        <v>289</v>
      </c>
      <c r="L4739" t="str">
        <v>Martin and Thorne 2004; Nelson 2000;</v>
      </c>
      <c r="M4739" t="s">
        <v>583</v>
      </c>
      <c r="P4739" t="s">
        <v>243</v>
      </c>
      <c r="Q4739">
        <v>-0.1</v>
      </c>
      <c r="V4739">
        <v>1</v>
      </c>
      <c r="W4739" t="s">
        <v>1371</v>
      </c>
      <c r="X4739" t="s">
        <v>1386</v>
      </c>
    </row>
    <row r="4740" spans="1:24" x14ac:dyDescent="0.3">
      <c r="A4740">
        <v>5563</v>
      </c>
      <c r="B4740" s="15" t="s">
        <v>690</v>
      </c>
      <c r="C4740" t="str">
        <f>_xlfn.XLOOKUP($B4740, STANDARDS!$A:$A, STANDARDS!$B:$B,,0,2)</f>
        <v>Bangemall Sgp</v>
      </c>
      <c r="D4740" t="s">
        <v>535</v>
      </c>
      <c r="E4740" t="s">
        <v>1098</v>
      </c>
      <c r="J4740" cm="1">
        <f t="array" ref="J4740:L4740">_xlfn.XLOOKUP($C4740, AGE!$A:$A,AGE!$B:$D,,0,2)</f>
        <v>1346</v>
      </c>
      <c r="K4740">
        <v>289</v>
      </c>
      <c r="L4740" t="str">
        <v>Martin and Thorne 2004; Nelson 2000;</v>
      </c>
      <c r="M4740" t="s">
        <v>583</v>
      </c>
      <c r="P4740" t="s">
        <v>243</v>
      </c>
      <c r="Q4740">
        <v>-0.3</v>
      </c>
      <c r="V4740">
        <v>1</v>
      </c>
      <c r="W4740" t="s">
        <v>1371</v>
      </c>
      <c r="X4740" t="s">
        <v>1386</v>
      </c>
    </row>
    <row r="4741" spans="1:24" x14ac:dyDescent="0.3">
      <c r="A4741">
        <v>5564</v>
      </c>
      <c r="B4741" s="15" t="s">
        <v>690</v>
      </c>
      <c r="C4741" t="str">
        <f>_xlfn.XLOOKUP($B4741, STANDARDS!$A:$A, STANDARDS!$B:$B,,0,2)</f>
        <v>Bangemall Sgp</v>
      </c>
      <c r="D4741" t="s">
        <v>535</v>
      </c>
      <c r="E4741" t="s">
        <v>1098</v>
      </c>
      <c r="J4741" cm="1">
        <f t="array" ref="J4741:L4741">_xlfn.XLOOKUP($C4741, AGE!$A:$A,AGE!$B:$D,,0,2)</f>
        <v>1346</v>
      </c>
      <c r="K4741">
        <v>289</v>
      </c>
      <c r="L4741" t="str">
        <v>Martin and Thorne 2004; Nelson 2000;</v>
      </c>
      <c r="M4741" t="s">
        <v>583</v>
      </c>
      <c r="P4741" t="s">
        <v>243</v>
      </c>
      <c r="Q4741">
        <v>-0.7</v>
      </c>
      <c r="V4741">
        <v>1</v>
      </c>
      <c r="W4741" t="s">
        <v>1371</v>
      </c>
      <c r="X4741" t="s">
        <v>1386</v>
      </c>
    </row>
    <row r="4742" spans="1:24" x14ac:dyDescent="0.3">
      <c r="A4742">
        <v>5565</v>
      </c>
      <c r="B4742" s="15" t="s">
        <v>690</v>
      </c>
      <c r="C4742" t="str">
        <f>_xlfn.XLOOKUP($B4742, STANDARDS!$A:$A, STANDARDS!$B:$B,,0,2)</f>
        <v>Bangemall Sgp</v>
      </c>
      <c r="D4742" t="s">
        <v>535</v>
      </c>
      <c r="E4742" t="s">
        <v>1097</v>
      </c>
      <c r="J4742" cm="1">
        <f t="array" ref="J4742:L4742">_xlfn.XLOOKUP($C4742, AGE!$A:$A,AGE!$B:$D,,0,2)</f>
        <v>1346</v>
      </c>
      <c r="K4742">
        <v>289</v>
      </c>
      <c r="L4742" t="str">
        <v>Martin and Thorne 2004; Nelson 2000;</v>
      </c>
      <c r="M4742" t="s">
        <v>583</v>
      </c>
      <c r="P4742" t="s">
        <v>243</v>
      </c>
      <c r="Q4742">
        <v>0.5</v>
      </c>
      <c r="V4742">
        <v>1</v>
      </c>
      <c r="W4742" t="s">
        <v>1371</v>
      </c>
      <c r="X4742" t="s">
        <v>1386</v>
      </c>
    </row>
    <row r="4743" spans="1:24" x14ac:dyDescent="0.3">
      <c r="A4743">
        <v>5566</v>
      </c>
      <c r="B4743" s="15" t="s">
        <v>690</v>
      </c>
      <c r="C4743" t="str">
        <f>_xlfn.XLOOKUP($B4743, STANDARDS!$A:$A, STANDARDS!$B:$B,,0,2)</f>
        <v>Bangemall Sgp</v>
      </c>
      <c r="D4743" t="s">
        <v>535</v>
      </c>
      <c r="E4743" t="s">
        <v>1097</v>
      </c>
      <c r="J4743" cm="1">
        <f t="array" ref="J4743:L4743">_xlfn.XLOOKUP($C4743, AGE!$A:$A,AGE!$B:$D,,0,2)</f>
        <v>1346</v>
      </c>
      <c r="K4743">
        <v>289</v>
      </c>
      <c r="L4743" t="str">
        <v>Martin and Thorne 2004; Nelson 2000;</v>
      </c>
      <c r="M4743" t="s">
        <v>583</v>
      </c>
      <c r="P4743" t="s">
        <v>243</v>
      </c>
      <c r="Q4743">
        <v>0.8</v>
      </c>
      <c r="V4743">
        <v>1</v>
      </c>
      <c r="W4743" t="s">
        <v>1371</v>
      </c>
      <c r="X4743" t="s">
        <v>1386</v>
      </c>
    </row>
    <row r="4744" spans="1:24" x14ac:dyDescent="0.3">
      <c r="A4744">
        <v>5567</v>
      </c>
      <c r="B4744" s="15" t="s">
        <v>690</v>
      </c>
      <c r="C4744" t="str">
        <f>_xlfn.XLOOKUP($B4744, STANDARDS!$A:$A, STANDARDS!$B:$B,,0,2)</f>
        <v>Bangemall Sgp</v>
      </c>
      <c r="D4744" t="s">
        <v>535</v>
      </c>
      <c r="E4744" t="s">
        <v>1098</v>
      </c>
      <c r="J4744" cm="1">
        <f t="array" ref="J4744:L4744">_xlfn.XLOOKUP($C4744, AGE!$A:$A,AGE!$B:$D,,0,2)</f>
        <v>1346</v>
      </c>
      <c r="K4744">
        <v>289</v>
      </c>
      <c r="L4744" t="str">
        <v>Martin and Thorne 2004; Nelson 2000;</v>
      </c>
      <c r="M4744" t="s">
        <v>583</v>
      </c>
      <c r="P4744" t="s">
        <v>243</v>
      </c>
      <c r="Q4744">
        <v>-0.7</v>
      </c>
      <c r="V4744">
        <v>1</v>
      </c>
      <c r="W4744" t="s">
        <v>1371</v>
      </c>
      <c r="X4744" t="s">
        <v>1386</v>
      </c>
    </row>
    <row r="4745" spans="1:24" x14ac:dyDescent="0.3">
      <c r="A4745">
        <v>5568</v>
      </c>
      <c r="B4745" s="15" t="s">
        <v>690</v>
      </c>
      <c r="C4745" t="str">
        <f>_xlfn.XLOOKUP($B4745, STANDARDS!$A:$A, STANDARDS!$B:$B,,0,2)</f>
        <v>Bangemall Sgp</v>
      </c>
      <c r="D4745" t="s">
        <v>535</v>
      </c>
      <c r="E4745" t="s">
        <v>1098</v>
      </c>
      <c r="J4745" cm="1">
        <f t="array" ref="J4745:L4745">_xlfn.XLOOKUP($C4745, AGE!$A:$A,AGE!$B:$D,,0,2)</f>
        <v>1346</v>
      </c>
      <c r="K4745">
        <v>289</v>
      </c>
      <c r="L4745" t="str">
        <v>Martin and Thorne 2004; Nelson 2000;</v>
      </c>
      <c r="M4745" t="s">
        <v>583</v>
      </c>
      <c r="P4745" t="s">
        <v>243</v>
      </c>
      <c r="Q4745">
        <v>-0.2</v>
      </c>
      <c r="V4745">
        <v>1</v>
      </c>
      <c r="W4745" t="s">
        <v>1371</v>
      </c>
      <c r="X4745" t="s">
        <v>1386</v>
      </c>
    </row>
    <row r="4746" spans="1:24" x14ac:dyDescent="0.3">
      <c r="A4746">
        <v>5569</v>
      </c>
      <c r="B4746" s="15" t="s">
        <v>690</v>
      </c>
      <c r="C4746" t="str">
        <f>_xlfn.XLOOKUP($B4746, STANDARDS!$A:$A, STANDARDS!$B:$B,,0,2)</f>
        <v>Bangemall Sgp</v>
      </c>
      <c r="D4746" t="s">
        <v>535</v>
      </c>
      <c r="E4746" t="s">
        <v>1098</v>
      </c>
      <c r="J4746" cm="1">
        <f t="array" ref="J4746:L4746">_xlfn.XLOOKUP($C4746, AGE!$A:$A,AGE!$B:$D,,0,2)</f>
        <v>1346</v>
      </c>
      <c r="K4746">
        <v>289</v>
      </c>
      <c r="L4746" t="str">
        <v>Martin and Thorne 2004; Nelson 2000;</v>
      </c>
      <c r="M4746" t="s">
        <v>583</v>
      </c>
      <c r="P4746" t="s">
        <v>243</v>
      </c>
      <c r="Q4746">
        <v>-0.3</v>
      </c>
      <c r="V4746">
        <v>1</v>
      </c>
      <c r="W4746" t="s">
        <v>1371</v>
      </c>
      <c r="X4746" t="s">
        <v>1386</v>
      </c>
    </row>
    <row r="4747" spans="1:24" x14ac:dyDescent="0.3">
      <c r="A4747">
        <v>5570</v>
      </c>
      <c r="B4747" s="15" t="s">
        <v>690</v>
      </c>
      <c r="C4747" t="str">
        <f>_xlfn.XLOOKUP($B4747, STANDARDS!$A:$A, STANDARDS!$B:$B,,0,2)</f>
        <v>Bangemall Sgp</v>
      </c>
      <c r="D4747" t="s">
        <v>535</v>
      </c>
      <c r="E4747" t="s">
        <v>1096</v>
      </c>
      <c r="J4747" cm="1">
        <f t="array" ref="J4747:L4747">_xlfn.XLOOKUP($C4747, AGE!$A:$A,AGE!$B:$D,,0,2)</f>
        <v>1346</v>
      </c>
      <c r="K4747">
        <v>289</v>
      </c>
      <c r="L4747" t="str">
        <v>Martin and Thorne 2004; Nelson 2000;</v>
      </c>
      <c r="M4747" t="s">
        <v>583</v>
      </c>
      <c r="P4747" t="s">
        <v>243</v>
      </c>
      <c r="Q4747">
        <v>-0.1</v>
      </c>
      <c r="V4747">
        <v>1</v>
      </c>
      <c r="W4747" t="s">
        <v>1371</v>
      </c>
      <c r="X4747" t="s">
        <v>1386</v>
      </c>
    </row>
    <row r="4748" spans="1:24" x14ac:dyDescent="0.3">
      <c r="A4748">
        <v>5571</v>
      </c>
      <c r="B4748" s="15" t="s">
        <v>690</v>
      </c>
      <c r="C4748" t="str">
        <f>_xlfn.XLOOKUP($B4748, STANDARDS!$A:$A, STANDARDS!$B:$B,,0,2)</f>
        <v>Bangemall Sgp</v>
      </c>
      <c r="D4748" t="s">
        <v>535</v>
      </c>
      <c r="E4748" t="s">
        <v>1097</v>
      </c>
      <c r="J4748" cm="1">
        <f t="array" ref="J4748:L4748">_xlfn.XLOOKUP($C4748, AGE!$A:$A,AGE!$B:$D,,0,2)</f>
        <v>1346</v>
      </c>
      <c r="K4748">
        <v>289</v>
      </c>
      <c r="L4748" t="str">
        <v>Martin and Thorne 2004; Nelson 2000;</v>
      </c>
      <c r="M4748" t="s">
        <v>583</v>
      </c>
      <c r="P4748" t="s">
        <v>243</v>
      </c>
      <c r="Q4748">
        <v>0.4</v>
      </c>
      <c r="V4748">
        <v>1</v>
      </c>
      <c r="W4748" t="s">
        <v>1371</v>
      </c>
      <c r="X4748" t="s">
        <v>1386</v>
      </c>
    </row>
    <row r="4749" spans="1:24" x14ac:dyDescent="0.3">
      <c r="A4749">
        <v>5572</v>
      </c>
      <c r="B4749" s="15" t="s">
        <v>690</v>
      </c>
      <c r="C4749" t="str">
        <f>_xlfn.XLOOKUP($B4749, STANDARDS!$A:$A, STANDARDS!$B:$B,,0,2)</f>
        <v>Bangemall Sgp</v>
      </c>
      <c r="D4749" t="s">
        <v>535</v>
      </c>
      <c r="E4749" t="s">
        <v>1096</v>
      </c>
      <c r="J4749" cm="1">
        <f t="array" ref="J4749:L4749">_xlfn.XLOOKUP($C4749, AGE!$A:$A,AGE!$B:$D,,0,2)</f>
        <v>1346</v>
      </c>
      <c r="K4749">
        <v>289</v>
      </c>
      <c r="L4749" t="str">
        <v>Martin and Thorne 2004; Nelson 2000;</v>
      </c>
      <c r="M4749" t="s">
        <v>583</v>
      </c>
      <c r="P4749" t="s">
        <v>243</v>
      </c>
      <c r="Q4749">
        <v>0.8</v>
      </c>
      <c r="V4749">
        <v>1</v>
      </c>
      <c r="W4749" t="s">
        <v>1371</v>
      </c>
      <c r="X4749" t="s">
        <v>1386</v>
      </c>
    </row>
    <row r="4750" spans="1:24" x14ac:dyDescent="0.3">
      <c r="A4750">
        <v>5573</v>
      </c>
      <c r="B4750" s="15" t="s">
        <v>690</v>
      </c>
      <c r="C4750" t="str">
        <f>_xlfn.XLOOKUP($B4750, STANDARDS!$A:$A, STANDARDS!$B:$B,,0,2)</f>
        <v>Bangemall Sgp</v>
      </c>
      <c r="D4750" t="s">
        <v>535</v>
      </c>
      <c r="E4750" t="s">
        <v>1096</v>
      </c>
      <c r="J4750" cm="1">
        <f t="array" ref="J4750:L4750">_xlfn.XLOOKUP($C4750, AGE!$A:$A,AGE!$B:$D,,0,2)</f>
        <v>1346</v>
      </c>
      <c r="K4750">
        <v>289</v>
      </c>
      <c r="L4750" t="str">
        <v>Martin and Thorne 2004; Nelson 2000;</v>
      </c>
      <c r="M4750" t="s">
        <v>583</v>
      </c>
      <c r="P4750" t="s">
        <v>243</v>
      </c>
      <c r="Q4750">
        <v>0.5</v>
      </c>
      <c r="V4750">
        <v>1</v>
      </c>
      <c r="W4750" t="s">
        <v>1371</v>
      </c>
      <c r="X4750" t="s">
        <v>1386</v>
      </c>
    </row>
    <row r="4751" spans="1:24" x14ac:dyDescent="0.3">
      <c r="A4751">
        <v>5574</v>
      </c>
      <c r="B4751" s="15" t="s">
        <v>690</v>
      </c>
      <c r="C4751" t="str">
        <f>_xlfn.XLOOKUP($B4751, STANDARDS!$A:$A, STANDARDS!$B:$B,,0,2)</f>
        <v>Bangemall Sgp</v>
      </c>
      <c r="D4751" t="s">
        <v>535</v>
      </c>
      <c r="E4751" t="s">
        <v>1097</v>
      </c>
      <c r="J4751" cm="1">
        <f t="array" ref="J4751:L4751">_xlfn.XLOOKUP($C4751, AGE!$A:$A,AGE!$B:$D,,0,2)</f>
        <v>1346</v>
      </c>
      <c r="K4751">
        <v>289</v>
      </c>
      <c r="L4751" t="str">
        <v>Martin and Thorne 2004; Nelson 2000;</v>
      </c>
      <c r="M4751" t="s">
        <v>583</v>
      </c>
      <c r="P4751" t="s">
        <v>243</v>
      </c>
      <c r="Q4751">
        <v>-0.3</v>
      </c>
      <c r="V4751">
        <v>1</v>
      </c>
      <c r="W4751" t="s">
        <v>1371</v>
      </c>
      <c r="X4751" t="s">
        <v>1386</v>
      </c>
    </row>
    <row r="4752" spans="1:24" x14ac:dyDescent="0.3">
      <c r="A4752">
        <v>5575</v>
      </c>
      <c r="B4752" s="15" t="s">
        <v>690</v>
      </c>
      <c r="C4752" t="str">
        <f>_xlfn.XLOOKUP($B4752, STANDARDS!$A:$A, STANDARDS!$B:$B,,0,2)</f>
        <v>Bangemall Sgp</v>
      </c>
      <c r="D4752" t="s">
        <v>535</v>
      </c>
      <c r="E4752" t="s">
        <v>1098</v>
      </c>
      <c r="J4752" cm="1">
        <f t="array" ref="J4752:L4752">_xlfn.XLOOKUP($C4752, AGE!$A:$A,AGE!$B:$D,,0,2)</f>
        <v>1346</v>
      </c>
      <c r="K4752">
        <v>289</v>
      </c>
      <c r="L4752" t="str">
        <v>Martin and Thorne 2004; Nelson 2000;</v>
      </c>
      <c r="M4752" t="s">
        <v>583</v>
      </c>
      <c r="P4752" t="s">
        <v>243</v>
      </c>
      <c r="Q4752">
        <v>-0.7</v>
      </c>
      <c r="V4752">
        <v>1</v>
      </c>
      <c r="W4752" t="s">
        <v>1371</v>
      </c>
      <c r="X4752" t="s">
        <v>1386</v>
      </c>
    </row>
    <row r="4753" spans="1:24" x14ac:dyDescent="0.3">
      <c r="A4753">
        <v>5576</v>
      </c>
      <c r="B4753" s="15" t="s">
        <v>690</v>
      </c>
      <c r="C4753" t="str">
        <f>_xlfn.XLOOKUP($B4753, STANDARDS!$A:$A, STANDARDS!$B:$B,,0,2)</f>
        <v>Bangemall Sgp</v>
      </c>
      <c r="D4753" t="s">
        <v>535</v>
      </c>
      <c r="E4753" t="s">
        <v>1097</v>
      </c>
      <c r="J4753" cm="1">
        <f t="array" ref="J4753:L4753">_xlfn.XLOOKUP($C4753, AGE!$A:$A,AGE!$B:$D,,0,2)</f>
        <v>1346</v>
      </c>
      <c r="K4753">
        <v>289</v>
      </c>
      <c r="L4753" t="str">
        <v>Martin and Thorne 2004; Nelson 2000;</v>
      </c>
      <c r="M4753" t="s">
        <v>583</v>
      </c>
      <c r="P4753" t="s">
        <v>243</v>
      </c>
      <c r="Q4753">
        <v>0.4</v>
      </c>
      <c r="V4753">
        <v>1</v>
      </c>
      <c r="W4753" t="s">
        <v>1371</v>
      </c>
      <c r="X4753" t="s">
        <v>1386</v>
      </c>
    </row>
    <row r="4754" spans="1:24" x14ac:dyDescent="0.3">
      <c r="A4754">
        <v>5577</v>
      </c>
      <c r="B4754" s="15" t="s">
        <v>690</v>
      </c>
      <c r="C4754" t="str">
        <f>_xlfn.XLOOKUP($B4754, STANDARDS!$A:$A, STANDARDS!$B:$B,,0,2)</f>
        <v>Bangemall Sgp</v>
      </c>
      <c r="D4754" t="s">
        <v>535</v>
      </c>
      <c r="E4754" t="s">
        <v>1098</v>
      </c>
      <c r="J4754" cm="1">
        <f t="array" ref="J4754:L4754">_xlfn.XLOOKUP($C4754, AGE!$A:$A,AGE!$B:$D,,0,2)</f>
        <v>1346</v>
      </c>
      <c r="K4754">
        <v>289</v>
      </c>
      <c r="L4754" t="str">
        <v>Martin and Thorne 2004; Nelson 2000;</v>
      </c>
      <c r="M4754" t="s">
        <v>583</v>
      </c>
      <c r="P4754" t="s">
        <v>243</v>
      </c>
      <c r="Q4754">
        <v>-0.9</v>
      </c>
      <c r="V4754">
        <v>1</v>
      </c>
      <c r="W4754" t="s">
        <v>1371</v>
      </c>
      <c r="X4754" t="s">
        <v>1386</v>
      </c>
    </row>
    <row r="4755" spans="1:24" x14ac:dyDescent="0.3">
      <c r="A4755">
        <v>5578</v>
      </c>
      <c r="B4755" s="15" t="s">
        <v>690</v>
      </c>
      <c r="C4755" t="str">
        <f>_xlfn.XLOOKUP($B4755, STANDARDS!$A:$A, STANDARDS!$B:$B,,0,2)</f>
        <v>Bangemall Sgp</v>
      </c>
      <c r="D4755" t="s">
        <v>535</v>
      </c>
      <c r="E4755" t="s">
        <v>1101</v>
      </c>
      <c r="J4755" cm="1">
        <f t="array" ref="J4755:L4755">_xlfn.XLOOKUP($C4755, AGE!$A:$A,AGE!$B:$D,,0,2)</f>
        <v>1346</v>
      </c>
      <c r="K4755">
        <v>289</v>
      </c>
      <c r="L4755" t="str">
        <v>Martin and Thorne 2004; Nelson 2000;</v>
      </c>
      <c r="M4755" t="s">
        <v>583</v>
      </c>
      <c r="P4755" t="s">
        <v>243</v>
      </c>
      <c r="Q4755">
        <v>-0.1</v>
      </c>
      <c r="V4755">
        <v>1</v>
      </c>
      <c r="W4755" t="s">
        <v>1371</v>
      </c>
      <c r="X4755" t="s">
        <v>1386</v>
      </c>
    </row>
    <row r="4756" spans="1:24" x14ac:dyDescent="0.3">
      <c r="A4756">
        <v>5579</v>
      </c>
      <c r="B4756" s="15" t="s">
        <v>690</v>
      </c>
      <c r="C4756" t="str">
        <f>_xlfn.XLOOKUP($B4756, STANDARDS!$A:$A, STANDARDS!$B:$B,,0,2)</f>
        <v>Bangemall Sgp</v>
      </c>
      <c r="D4756" t="s">
        <v>535</v>
      </c>
      <c r="E4756" t="s">
        <v>1096</v>
      </c>
      <c r="J4756" cm="1">
        <f t="array" ref="J4756:L4756">_xlfn.XLOOKUP($C4756, AGE!$A:$A,AGE!$B:$D,,0,2)</f>
        <v>1346</v>
      </c>
      <c r="K4756">
        <v>289</v>
      </c>
      <c r="L4756" t="str">
        <v>Martin and Thorne 2004; Nelson 2000;</v>
      </c>
      <c r="M4756" t="s">
        <v>583</v>
      </c>
      <c r="P4756" t="s">
        <v>243</v>
      </c>
      <c r="Q4756">
        <v>-0.2</v>
      </c>
      <c r="V4756">
        <v>1</v>
      </c>
      <c r="W4756" t="s">
        <v>1371</v>
      </c>
      <c r="X4756" t="s">
        <v>1386</v>
      </c>
    </row>
    <row r="4757" spans="1:24" x14ac:dyDescent="0.3">
      <c r="A4757">
        <v>5580</v>
      </c>
      <c r="B4757" s="15" t="s">
        <v>690</v>
      </c>
      <c r="C4757" t="str">
        <f>_xlfn.XLOOKUP($B4757, STANDARDS!$A:$A, STANDARDS!$B:$B,,0,2)</f>
        <v>Bangemall Sgp</v>
      </c>
      <c r="D4757" t="s">
        <v>535</v>
      </c>
      <c r="E4757" t="s">
        <v>1098</v>
      </c>
      <c r="J4757" cm="1">
        <f t="array" ref="J4757:L4757">_xlfn.XLOOKUP($C4757, AGE!$A:$A,AGE!$B:$D,,0,2)</f>
        <v>1346</v>
      </c>
      <c r="K4757">
        <v>289</v>
      </c>
      <c r="L4757" t="str">
        <v>Martin and Thorne 2004; Nelson 2000;</v>
      </c>
      <c r="M4757" t="s">
        <v>583</v>
      </c>
      <c r="P4757" t="s">
        <v>243</v>
      </c>
      <c r="Q4757">
        <v>-1.5</v>
      </c>
      <c r="V4757">
        <v>1</v>
      </c>
      <c r="W4757" t="s">
        <v>1371</v>
      </c>
      <c r="X4757" t="s">
        <v>1386</v>
      </c>
    </row>
    <row r="4758" spans="1:24" x14ac:dyDescent="0.3">
      <c r="A4758">
        <v>5581</v>
      </c>
      <c r="B4758" s="15" t="s">
        <v>690</v>
      </c>
      <c r="C4758" t="str">
        <f>_xlfn.XLOOKUP($B4758, STANDARDS!$A:$A, STANDARDS!$B:$B,,0,2)</f>
        <v>Bangemall Sgp</v>
      </c>
      <c r="D4758" t="s">
        <v>535</v>
      </c>
      <c r="E4758" t="s">
        <v>1096</v>
      </c>
      <c r="J4758" cm="1">
        <f t="array" ref="J4758:L4758">_xlfn.XLOOKUP($C4758, AGE!$A:$A,AGE!$B:$D,,0,2)</f>
        <v>1346</v>
      </c>
      <c r="K4758">
        <v>289</v>
      </c>
      <c r="L4758" t="str">
        <v>Martin and Thorne 2004; Nelson 2000;</v>
      </c>
      <c r="M4758" t="s">
        <v>583</v>
      </c>
      <c r="P4758" t="s">
        <v>243</v>
      </c>
      <c r="Q4758">
        <v>-1</v>
      </c>
      <c r="V4758">
        <v>1</v>
      </c>
      <c r="W4758" t="s">
        <v>1371</v>
      </c>
      <c r="X4758" t="s">
        <v>1386</v>
      </c>
    </row>
    <row r="4759" spans="1:24" x14ac:dyDescent="0.3">
      <c r="A4759">
        <v>5582</v>
      </c>
      <c r="B4759" s="15" t="s">
        <v>690</v>
      </c>
      <c r="C4759" t="str">
        <f>_xlfn.XLOOKUP($B4759, STANDARDS!$A:$A, STANDARDS!$B:$B,,0,2)</f>
        <v>Bangemall Sgp</v>
      </c>
      <c r="D4759" t="s">
        <v>535</v>
      </c>
      <c r="E4759" t="s">
        <v>1098</v>
      </c>
      <c r="J4759" cm="1">
        <f t="array" ref="J4759:L4759">_xlfn.XLOOKUP($C4759, AGE!$A:$A,AGE!$B:$D,,0,2)</f>
        <v>1346</v>
      </c>
      <c r="K4759">
        <v>289</v>
      </c>
      <c r="L4759" t="str">
        <v>Martin and Thorne 2004; Nelson 2000;</v>
      </c>
      <c r="M4759" t="s">
        <v>583</v>
      </c>
      <c r="P4759" t="s">
        <v>243</v>
      </c>
      <c r="Q4759">
        <v>0.1</v>
      </c>
      <c r="V4759">
        <v>1</v>
      </c>
      <c r="W4759" t="s">
        <v>1371</v>
      </c>
      <c r="X4759" t="s">
        <v>1386</v>
      </c>
    </row>
    <row r="4760" spans="1:24" x14ac:dyDescent="0.3">
      <c r="A4760">
        <v>5583</v>
      </c>
      <c r="B4760" s="15" t="s">
        <v>690</v>
      </c>
      <c r="C4760" t="str">
        <f>_xlfn.XLOOKUP($B4760, STANDARDS!$A:$A, STANDARDS!$B:$B,,0,2)</f>
        <v>Bangemall Sgp</v>
      </c>
      <c r="D4760" t="s">
        <v>535</v>
      </c>
      <c r="E4760" t="s">
        <v>1097</v>
      </c>
      <c r="J4760" cm="1">
        <f t="array" ref="J4760:L4760">_xlfn.XLOOKUP($C4760, AGE!$A:$A,AGE!$B:$D,,0,2)</f>
        <v>1346</v>
      </c>
      <c r="K4760">
        <v>289</v>
      </c>
      <c r="L4760" t="str">
        <v>Martin and Thorne 2004; Nelson 2000;</v>
      </c>
      <c r="M4760" t="s">
        <v>583</v>
      </c>
      <c r="P4760" t="s">
        <v>243</v>
      </c>
      <c r="Q4760">
        <v>0.8</v>
      </c>
      <c r="V4760">
        <v>1</v>
      </c>
      <c r="W4760" t="s">
        <v>1371</v>
      </c>
      <c r="X4760" t="s">
        <v>1386</v>
      </c>
    </row>
    <row r="4761" spans="1:24" x14ac:dyDescent="0.3">
      <c r="A4761">
        <v>5584</v>
      </c>
      <c r="B4761" s="15" t="s">
        <v>690</v>
      </c>
      <c r="C4761" t="str">
        <f>_xlfn.XLOOKUP($B4761, STANDARDS!$A:$A, STANDARDS!$B:$B,,0,2)</f>
        <v>Bangemall Sgp</v>
      </c>
      <c r="D4761" t="s">
        <v>535</v>
      </c>
      <c r="E4761" t="s">
        <v>1097</v>
      </c>
      <c r="J4761" cm="1">
        <f t="array" ref="J4761:L4761">_xlfn.XLOOKUP($C4761, AGE!$A:$A,AGE!$B:$D,,0,2)</f>
        <v>1346</v>
      </c>
      <c r="K4761">
        <v>289</v>
      </c>
      <c r="L4761" t="str">
        <v>Martin and Thorne 2004; Nelson 2000;</v>
      </c>
      <c r="M4761" t="s">
        <v>583</v>
      </c>
      <c r="P4761" t="s">
        <v>243</v>
      </c>
      <c r="Q4761">
        <v>-0.2</v>
      </c>
      <c r="V4761">
        <v>1</v>
      </c>
      <c r="W4761" t="s">
        <v>1371</v>
      </c>
      <c r="X4761" t="s">
        <v>1386</v>
      </c>
    </row>
    <row r="4762" spans="1:24" x14ac:dyDescent="0.3">
      <c r="A4762">
        <v>5585</v>
      </c>
      <c r="B4762" s="15" t="s">
        <v>690</v>
      </c>
      <c r="C4762" t="str">
        <f>_xlfn.XLOOKUP($B4762, STANDARDS!$A:$A, STANDARDS!$B:$B,,0,2)</f>
        <v>Bangemall Sgp</v>
      </c>
      <c r="D4762" t="s">
        <v>535</v>
      </c>
      <c r="E4762" t="s">
        <v>1098</v>
      </c>
      <c r="J4762" cm="1">
        <f t="array" ref="J4762:L4762">_xlfn.XLOOKUP($C4762, AGE!$A:$A,AGE!$B:$D,,0,2)</f>
        <v>1346</v>
      </c>
      <c r="K4762">
        <v>289</v>
      </c>
      <c r="L4762" t="str">
        <v>Martin and Thorne 2004; Nelson 2000;</v>
      </c>
      <c r="M4762" t="s">
        <v>583</v>
      </c>
      <c r="P4762" t="s">
        <v>243</v>
      </c>
      <c r="Q4762">
        <v>-0.8</v>
      </c>
      <c r="V4762">
        <v>1</v>
      </c>
      <c r="W4762" t="s">
        <v>1371</v>
      </c>
      <c r="X4762" t="s">
        <v>1386</v>
      </c>
    </row>
    <row r="4763" spans="1:24" x14ac:dyDescent="0.3">
      <c r="A4763">
        <v>5586</v>
      </c>
      <c r="B4763" s="15" t="s">
        <v>690</v>
      </c>
      <c r="C4763" t="str">
        <f>_xlfn.XLOOKUP($B4763, STANDARDS!$A:$A, STANDARDS!$B:$B,,0,2)</f>
        <v>Bangemall Sgp</v>
      </c>
      <c r="D4763" t="s">
        <v>535</v>
      </c>
      <c r="E4763" t="s">
        <v>1096</v>
      </c>
      <c r="J4763" cm="1">
        <f t="array" ref="J4763:L4763">_xlfn.XLOOKUP($C4763, AGE!$A:$A,AGE!$B:$D,,0,2)</f>
        <v>1346</v>
      </c>
      <c r="K4763">
        <v>289</v>
      </c>
      <c r="L4763" t="str">
        <v>Martin and Thorne 2004; Nelson 2000;</v>
      </c>
      <c r="M4763" t="s">
        <v>583</v>
      </c>
      <c r="P4763" t="s">
        <v>243</v>
      </c>
      <c r="Q4763">
        <v>0</v>
      </c>
      <c r="V4763">
        <v>1</v>
      </c>
      <c r="W4763" t="s">
        <v>1371</v>
      </c>
      <c r="X4763" t="s">
        <v>1386</v>
      </c>
    </row>
    <row r="4764" spans="1:24" x14ac:dyDescent="0.3">
      <c r="A4764">
        <v>5587</v>
      </c>
      <c r="B4764" s="15" t="s">
        <v>690</v>
      </c>
      <c r="C4764" t="str">
        <f>_xlfn.XLOOKUP($B4764, STANDARDS!$A:$A, STANDARDS!$B:$B,,0,2)</f>
        <v>Bangemall Sgp</v>
      </c>
      <c r="D4764" t="s">
        <v>535</v>
      </c>
      <c r="E4764" t="s">
        <v>1097</v>
      </c>
      <c r="J4764" cm="1">
        <f t="array" ref="J4764:L4764">_xlfn.XLOOKUP($C4764, AGE!$A:$A,AGE!$B:$D,,0,2)</f>
        <v>1346</v>
      </c>
      <c r="K4764">
        <v>289</v>
      </c>
      <c r="L4764" t="str">
        <v>Martin and Thorne 2004; Nelson 2000;</v>
      </c>
      <c r="M4764" t="s">
        <v>583</v>
      </c>
      <c r="P4764" t="s">
        <v>243</v>
      </c>
      <c r="Q4764">
        <v>1.2</v>
      </c>
      <c r="V4764">
        <v>1</v>
      </c>
      <c r="W4764" t="s">
        <v>1371</v>
      </c>
      <c r="X4764" t="s">
        <v>1386</v>
      </c>
    </row>
    <row r="4765" spans="1:24" x14ac:dyDescent="0.3">
      <c r="A4765">
        <v>5588</v>
      </c>
      <c r="B4765" s="15" t="s">
        <v>690</v>
      </c>
      <c r="C4765" t="str">
        <f>_xlfn.XLOOKUP($B4765, STANDARDS!$A:$A, STANDARDS!$B:$B,,0,2)</f>
        <v>Bangemall Sgp</v>
      </c>
      <c r="D4765" t="s">
        <v>535</v>
      </c>
      <c r="E4765" t="s">
        <v>1098</v>
      </c>
      <c r="J4765" cm="1">
        <f t="array" ref="J4765:L4765">_xlfn.XLOOKUP($C4765, AGE!$A:$A,AGE!$B:$D,,0,2)</f>
        <v>1346</v>
      </c>
      <c r="K4765">
        <v>289</v>
      </c>
      <c r="L4765" t="str">
        <v>Martin and Thorne 2004; Nelson 2000;</v>
      </c>
      <c r="M4765" t="s">
        <v>583</v>
      </c>
      <c r="P4765" t="s">
        <v>243</v>
      </c>
      <c r="Q4765">
        <v>2.2000000000000002</v>
      </c>
      <c r="V4765">
        <v>1</v>
      </c>
      <c r="W4765" t="s">
        <v>1371</v>
      </c>
      <c r="X4765" t="s">
        <v>1386</v>
      </c>
    </row>
    <row r="4766" spans="1:24" x14ac:dyDescent="0.3">
      <c r="A4766">
        <v>5589</v>
      </c>
      <c r="B4766" s="15" t="s">
        <v>690</v>
      </c>
      <c r="C4766" t="str">
        <f>_xlfn.XLOOKUP($B4766, STANDARDS!$A:$A, STANDARDS!$B:$B,,0,2)</f>
        <v>Bangemall Sgp</v>
      </c>
      <c r="D4766" t="s">
        <v>535</v>
      </c>
      <c r="E4766" t="s">
        <v>1096</v>
      </c>
      <c r="J4766" cm="1">
        <f t="array" ref="J4766:L4766">_xlfn.XLOOKUP($C4766, AGE!$A:$A,AGE!$B:$D,,0,2)</f>
        <v>1346</v>
      </c>
      <c r="K4766">
        <v>289</v>
      </c>
      <c r="L4766" t="str">
        <v>Martin and Thorne 2004; Nelson 2000;</v>
      </c>
      <c r="M4766" t="s">
        <v>583</v>
      </c>
      <c r="P4766" t="s">
        <v>243</v>
      </c>
      <c r="Q4766">
        <v>0.4</v>
      </c>
      <c r="V4766">
        <v>1</v>
      </c>
      <c r="W4766" t="s">
        <v>1371</v>
      </c>
      <c r="X4766" t="s">
        <v>1386</v>
      </c>
    </row>
    <row r="4767" spans="1:24" x14ac:dyDescent="0.3">
      <c r="A4767">
        <v>5590</v>
      </c>
      <c r="B4767" s="15" t="s">
        <v>690</v>
      </c>
      <c r="C4767" t="str">
        <f>_xlfn.XLOOKUP($B4767, STANDARDS!$A:$A, STANDARDS!$B:$B,,0,2)</f>
        <v>Bangemall Sgp</v>
      </c>
      <c r="D4767" t="s">
        <v>535</v>
      </c>
      <c r="E4767" t="s">
        <v>1096</v>
      </c>
      <c r="J4767" cm="1">
        <f t="array" ref="J4767:L4767">_xlfn.XLOOKUP($C4767, AGE!$A:$A,AGE!$B:$D,,0,2)</f>
        <v>1346</v>
      </c>
      <c r="K4767">
        <v>289</v>
      </c>
      <c r="L4767" t="str">
        <v>Martin and Thorne 2004; Nelson 2000;</v>
      </c>
      <c r="M4767" t="s">
        <v>583</v>
      </c>
      <c r="P4767" t="s">
        <v>243</v>
      </c>
      <c r="Q4767">
        <v>-1.2</v>
      </c>
      <c r="V4767">
        <v>1</v>
      </c>
      <c r="W4767" t="s">
        <v>1371</v>
      </c>
      <c r="X4767" t="s">
        <v>1386</v>
      </c>
    </row>
    <row r="4768" spans="1:24" x14ac:dyDescent="0.3">
      <c r="A4768">
        <v>5591</v>
      </c>
      <c r="B4768" s="15" t="s">
        <v>690</v>
      </c>
      <c r="C4768" t="str">
        <f>_xlfn.XLOOKUP($B4768, STANDARDS!$A:$A, STANDARDS!$B:$B,,0,2)</f>
        <v>Bangemall Sgp</v>
      </c>
      <c r="D4768" t="s">
        <v>535</v>
      </c>
      <c r="E4768" t="s">
        <v>1098</v>
      </c>
      <c r="J4768" cm="1">
        <f t="array" ref="J4768:L4768">_xlfn.XLOOKUP($C4768, AGE!$A:$A,AGE!$B:$D,,0,2)</f>
        <v>1346</v>
      </c>
      <c r="K4768">
        <v>289</v>
      </c>
      <c r="L4768" t="str">
        <v>Martin and Thorne 2004; Nelson 2000;</v>
      </c>
      <c r="M4768" t="s">
        <v>583</v>
      </c>
      <c r="P4768" t="s">
        <v>243</v>
      </c>
      <c r="Q4768">
        <v>-1.3</v>
      </c>
      <c r="V4768">
        <v>1</v>
      </c>
      <c r="W4768" t="s">
        <v>1371</v>
      </c>
      <c r="X4768" t="s">
        <v>1386</v>
      </c>
    </row>
    <row r="4769" spans="1:24" x14ac:dyDescent="0.3">
      <c r="A4769">
        <v>5592</v>
      </c>
      <c r="B4769" s="15" t="s">
        <v>690</v>
      </c>
      <c r="C4769" t="str">
        <f>_xlfn.XLOOKUP($B4769, STANDARDS!$A:$A, STANDARDS!$B:$B,,0,2)</f>
        <v>Bangemall Sgp</v>
      </c>
      <c r="D4769" t="s">
        <v>535</v>
      </c>
      <c r="E4769" t="s">
        <v>1096</v>
      </c>
      <c r="J4769" cm="1">
        <f t="array" ref="J4769:L4769">_xlfn.XLOOKUP($C4769, AGE!$A:$A,AGE!$B:$D,,0,2)</f>
        <v>1346</v>
      </c>
      <c r="K4769">
        <v>289</v>
      </c>
      <c r="L4769" t="str">
        <v>Martin and Thorne 2004; Nelson 2000;</v>
      </c>
      <c r="M4769" t="s">
        <v>583</v>
      </c>
      <c r="P4769" t="s">
        <v>243</v>
      </c>
      <c r="Q4769">
        <v>0</v>
      </c>
      <c r="V4769">
        <v>1</v>
      </c>
      <c r="W4769" t="s">
        <v>1371</v>
      </c>
      <c r="X4769" t="s">
        <v>1386</v>
      </c>
    </row>
    <row r="4770" spans="1:24" x14ac:dyDescent="0.3">
      <c r="A4770">
        <v>5593</v>
      </c>
      <c r="B4770" s="15" t="s">
        <v>690</v>
      </c>
      <c r="C4770" t="str">
        <f>_xlfn.XLOOKUP($B4770, STANDARDS!$A:$A, STANDARDS!$B:$B,,0,2)</f>
        <v>Bangemall Sgp</v>
      </c>
      <c r="D4770" t="s">
        <v>535</v>
      </c>
      <c r="E4770" t="s">
        <v>1097</v>
      </c>
      <c r="J4770" cm="1">
        <f t="array" ref="J4770:L4770">_xlfn.XLOOKUP($C4770, AGE!$A:$A,AGE!$B:$D,,0,2)</f>
        <v>1346</v>
      </c>
      <c r="K4770">
        <v>289</v>
      </c>
      <c r="L4770" t="str">
        <v>Martin and Thorne 2004; Nelson 2000;</v>
      </c>
      <c r="M4770" t="s">
        <v>583</v>
      </c>
      <c r="P4770" t="s">
        <v>243</v>
      </c>
      <c r="Q4770">
        <v>0.5</v>
      </c>
      <c r="V4770">
        <v>1</v>
      </c>
      <c r="W4770" t="s">
        <v>1371</v>
      </c>
      <c r="X4770" t="s">
        <v>1386</v>
      </c>
    </row>
    <row r="4771" spans="1:24" x14ac:dyDescent="0.3">
      <c r="A4771">
        <v>5594</v>
      </c>
      <c r="B4771" s="15" t="s">
        <v>690</v>
      </c>
      <c r="C4771" t="str">
        <f>_xlfn.XLOOKUP($B4771, STANDARDS!$A:$A, STANDARDS!$B:$B,,0,2)</f>
        <v>Bangemall Sgp</v>
      </c>
      <c r="D4771" t="s">
        <v>535</v>
      </c>
      <c r="E4771" t="s">
        <v>1097</v>
      </c>
      <c r="J4771" cm="1">
        <f t="array" ref="J4771:L4771">_xlfn.XLOOKUP($C4771, AGE!$A:$A,AGE!$B:$D,,0,2)</f>
        <v>1346</v>
      </c>
      <c r="K4771">
        <v>289</v>
      </c>
      <c r="L4771" t="str">
        <v>Martin and Thorne 2004; Nelson 2000;</v>
      </c>
      <c r="M4771" t="s">
        <v>583</v>
      </c>
      <c r="P4771" t="s">
        <v>243</v>
      </c>
      <c r="Q4771">
        <v>0.3</v>
      </c>
      <c r="V4771">
        <v>1</v>
      </c>
      <c r="W4771" t="s">
        <v>1371</v>
      </c>
      <c r="X4771" t="s">
        <v>1386</v>
      </c>
    </row>
    <row r="4772" spans="1:24" x14ac:dyDescent="0.3">
      <c r="A4772">
        <v>5595</v>
      </c>
      <c r="B4772" s="15" t="s">
        <v>690</v>
      </c>
      <c r="C4772" t="str">
        <f>_xlfn.XLOOKUP($B4772, STANDARDS!$A:$A, STANDARDS!$B:$B,,0,2)</f>
        <v>Bangemall Sgp</v>
      </c>
      <c r="D4772" t="s">
        <v>535</v>
      </c>
      <c r="E4772" t="s">
        <v>1097</v>
      </c>
      <c r="J4772" cm="1">
        <f t="array" ref="J4772:L4772">_xlfn.XLOOKUP($C4772, AGE!$A:$A,AGE!$B:$D,,0,2)</f>
        <v>1346</v>
      </c>
      <c r="K4772">
        <v>289</v>
      </c>
      <c r="L4772" t="str">
        <v>Martin and Thorne 2004; Nelson 2000;</v>
      </c>
      <c r="M4772" t="s">
        <v>583</v>
      </c>
      <c r="P4772" t="s">
        <v>243</v>
      </c>
      <c r="Q4772">
        <v>0.6</v>
      </c>
      <c r="V4772">
        <v>1</v>
      </c>
      <c r="W4772" t="s">
        <v>1371</v>
      </c>
      <c r="X4772" t="s">
        <v>1386</v>
      </c>
    </row>
    <row r="4773" spans="1:24" x14ac:dyDescent="0.3">
      <c r="A4773">
        <v>5596</v>
      </c>
      <c r="B4773" s="15" t="s">
        <v>690</v>
      </c>
      <c r="C4773" t="str">
        <f>_xlfn.XLOOKUP($B4773, STANDARDS!$A:$A, STANDARDS!$B:$B,,0,2)</f>
        <v>Bangemall Sgp</v>
      </c>
      <c r="D4773" t="s">
        <v>535</v>
      </c>
      <c r="E4773" t="s">
        <v>1098</v>
      </c>
      <c r="J4773" cm="1">
        <f t="array" ref="J4773:L4773">_xlfn.XLOOKUP($C4773, AGE!$A:$A,AGE!$B:$D,,0,2)</f>
        <v>1346</v>
      </c>
      <c r="K4773">
        <v>289</v>
      </c>
      <c r="L4773" t="str">
        <v>Martin and Thorne 2004; Nelson 2000;</v>
      </c>
      <c r="M4773" t="s">
        <v>583</v>
      </c>
      <c r="P4773" t="s">
        <v>243</v>
      </c>
      <c r="Q4773">
        <v>0.2</v>
      </c>
      <c r="V4773">
        <v>1</v>
      </c>
      <c r="W4773" t="s">
        <v>1371</v>
      </c>
      <c r="X4773" t="s">
        <v>1386</v>
      </c>
    </row>
    <row r="4774" spans="1:24" x14ac:dyDescent="0.3">
      <c r="A4774">
        <v>5597</v>
      </c>
      <c r="B4774" s="15" t="s">
        <v>690</v>
      </c>
      <c r="C4774" t="str">
        <f>_xlfn.XLOOKUP($B4774, STANDARDS!$A:$A, STANDARDS!$B:$B,,0,2)</f>
        <v>Bangemall Sgp</v>
      </c>
      <c r="D4774" t="s">
        <v>535</v>
      </c>
      <c r="E4774" t="s">
        <v>1097</v>
      </c>
      <c r="J4774" cm="1">
        <f t="array" ref="J4774:L4774">_xlfn.XLOOKUP($C4774, AGE!$A:$A,AGE!$B:$D,,0,2)</f>
        <v>1346</v>
      </c>
      <c r="K4774">
        <v>289</v>
      </c>
      <c r="L4774" t="str">
        <v>Martin and Thorne 2004; Nelson 2000;</v>
      </c>
      <c r="M4774" t="s">
        <v>583</v>
      </c>
      <c r="P4774" t="s">
        <v>243</v>
      </c>
      <c r="Q4774">
        <v>0.4</v>
      </c>
      <c r="V4774">
        <v>1</v>
      </c>
      <c r="W4774" t="s">
        <v>1371</v>
      </c>
      <c r="X4774" t="s">
        <v>1386</v>
      </c>
    </row>
    <row r="4775" spans="1:24" x14ac:dyDescent="0.3">
      <c r="A4775">
        <v>5598</v>
      </c>
      <c r="B4775" s="15" t="s">
        <v>690</v>
      </c>
      <c r="C4775" t="str">
        <f>_xlfn.XLOOKUP($B4775, STANDARDS!$A:$A, STANDARDS!$B:$B,,0,2)</f>
        <v>Bangemall Sgp</v>
      </c>
      <c r="D4775" t="s">
        <v>535</v>
      </c>
      <c r="E4775" t="s">
        <v>1097</v>
      </c>
      <c r="J4775" cm="1">
        <f t="array" ref="J4775:L4775">_xlfn.XLOOKUP($C4775, AGE!$A:$A,AGE!$B:$D,,0,2)</f>
        <v>1346</v>
      </c>
      <c r="K4775">
        <v>289</v>
      </c>
      <c r="L4775" t="str">
        <v>Martin and Thorne 2004; Nelson 2000;</v>
      </c>
      <c r="M4775" t="s">
        <v>583</v>
      </c>
      <c r="P4775" t="s">
        <v>243</v>
      </c>
      <c r="Q4775">
        <v>0.5</v>
      </c>
      <c r="V4775">
        <v>1</v>
      </c>
      <c r="W4775" t="s">
        <v>1371</v>
      </c>
      <c r="X4775" t="s">
        <v>1386</v>
      </c>
    </row>
    <row r="4776" spans="1:24" x14ac:dyDescent="0.3">
      <c r="A4776">
        <v>5599</v>
      </c>
      <c r="B4776" s="15" t="s">
        <v>690</v>
      </c>
      <c r="C4776" t="str">
        <f>_xlfn.XLOOKUP($B4776, STANDARDS!$A:$A, STANDARDS!$B:$B,,0,2)</f>
        <v>Bangemall Sgp</v>
      </c>
      <c r="D4776" t="s">
        <v>535</v>
      </c>
      <c r="E4776" t="s">
        <v>1097</v>
      </c>
      <c r="J4776" cm="1">
        <f t="array" ref="J4776:L4776">_xlfn.XLOOKUP($C4776, AGE!$A:$A,AGE!$B:$D,,0,2)</f>
        <v>1346</v>
      </c>
      <c r="K4776">
        <v>289</v>
      </c>
      <c r="L4776" t="str">
        <v>Martin and Thorne 2004; Nelson 2000;</v>
      </c>
      <c r="M4776" t="s">
        <v>583</v>
      </c>
      <c r="P4776" t="s">
        <v>243</v>
      </c>
      <c r="Q4776">
        <v>0.4</v>
      </c>
      <c r="V4776">
        <v>1</v>
      </c>
      <c r="W4776" t="s">
        <v>1371</v>
      </c>
      <c r="X4776" t="s">
        <v>1386</v>
      </c>
    </row>
    <row r="4777" spans="1:24" x14ac:dyDescent="0.3">
      <c r="A4777">
        <v>5600</v>
      </c>
      <c r="B4777" s="15" t="s">
        <v>690</v>
      </c>
      <c r="C4777" t="str">
        <f>_xlfn.XLOOKUP($B4777, STANDARDS!$A:$A, STANDARDS!$B:$B,,0,2)</f>
        <v>Bangemall Sgp</v>
      </c>
      <c r="D4777" t="s">
        <v>535</v>
      </c>
      <c r="E4777" t="s">
        <v>1098</v>
      </c>
      <c r="J4777" cm="1">
        <f t="array" ref="J4777:L4777">_xlfn.XLOOKUP($C4777, AGE!$A:$A,AGE!$B:$D,,0,2)</f>
        <v>1346</v>
      </c>
      <c r="K4777">
        <v>289</v>
      </c>
      <c r="L4777" t="str">
        <v>Martin and Thorne 2004; Nelson 2000;</v>
      </c>
      <c r="M4777" t="s">
        <v>583</v>
      </c>
      <c r="P4777" t="s">
        <v>243</v>
      </c>
      <c r="Q4777">
        <v>-0.9</v>
      </c>
      <c r="V4777">
        <v>1</v>
      </c>
      <c r="W4777" t="s">
        <v>1371</v>
      </c>
      <c r="X4777" t="s">
        <v>1386</v>
      </c>
    </row>
    <row r="4778" spans="1:24" x14ac:dyDescent="0.3">
      <c r="A4778">
        <v>5601</v>
      </c>
      <c r="B4778" s="15" t="s">
        <v>690</v>
      </c>
      <c r="C4778" t="str">
        <f>_xlfn.XLOOKUP($B4778, STANDARDS!$A:$A, STANDARDS!$B:$B,,0,2)</f>
        <v>Bangemall Sgp</v>
      </c>
      <c r="D4778" t="s">
        <v>535</v>
      </c>
      <c r="E4778" t="s">
        <v>1098</v>
      </c>
      <c r="J4778" cm="1">
        <f t="array" ref="J4778:L4778">_xlfn.XLOOKUP($C4778, AGE!$A:$A,AGE!$B:$D,,0,2)</f>
        <v>1346</v>
      </c>
      <c r="K4778">
        <v>289</v>
      </c>
      <c r="L4778" t="str">
        <v>Martin and Thorne 2004; Nelson 2000;</v>
      </c>
      <c r="M4778" t="s">
        <v>583</v>
      </c>
      <c r="P4778" t="s">
        <v>243</v>
      </c>
      <c r="Q4778">
        <v>0.2</v>
      </c>
      <c r="V4778">
        <v>1</v>
      </c>
      <c r="W4778" t="s">
        <v>1371</v>
      </c>
      <c r="X4778" t="s">
        <v>1386</v>
      </c>
    </row>
    <row r="4779" spans="1:24" x14ac:dyDescent="0.3">
      <c r="A4779">
        <v>5602</v>
      </c>
      <c r="B4779" s="15" t="s">
        <v>690</v>
      </c>
      <c r="C4779" t="str">
        <f>_xlfn.XLOOKUP($B4779, STANDARDS!$A:$A, STANDARDS!$B:$B,,0,2)</f>
        <v>Bangemall Sgp</v>
      </c>
      <c r="D4779" t="s">
        <v>535</v>
      </c>
      <c r="E4779" t="s">
        <v>1098</v>
      </c>
      <c r="J4779" cm="1">
        <f t="array" ref="J4779:L4779">_xlfn.XLOOKUP($C4779, AGE!$A:$A,AGE!$B:$D,,0,2)</f>
        <v>1346</v>
      </c>
      <c r="K4779">
        <v>289</v>
      </c>
      <c r="L4779" t="str">
        <v>Martin and Thorne 2004; Nelson 2000;</v>
      </c>
      <c r="M4779" t="s">
        <v>583</v>
      </c>
      <c r="P4779" t="s">
        <v>243</v>
      </c>
      <c r="Q4779">
        <v>-3.9</v>
      </c>
      <c r="V4779">
        <v>1</v>
      </c>
      <c r="W4779" t="s">
        <v>1371</v>
      </c>
      <c r="X4779" t="s">
        <v>1386</v>
      </c>
    </row>
    <row r="4780" spans="1:24" x14ac:dyDescent="0.3">
      <c r="A4780">
        <v>5603</v>
      </c>
      <c r="B4780" s="15" t="s">
        <v>690</v>
      </c>
      <c r="C4780" t="str">
        <f>_xlfn.XLOOKUP($B4780, STANDARDS!$A:$A, STANDARDS!$B:$B,,0,2)</f>
        <v>Bangemall Sgp</v>
      </c>
      <c r="D4780" t="s">
        <v>535</v>
      </c>
      <c r="E4780" t="s">
        <v>1096</v>
      </c>
      <c r="J4780" cm="1">
        <f t="array" ref="J4780:L4780">_xlfn.XLOOKUP($C4780, AGE!$A:$A,AGE!$B:$D,,0,2)</f>
        <v>1346</v>
      </c>
      <c r="K4780">
        <v>289</v>
      </c>
      <c r="L4780" t="str">
        <v>Martin and Thorne 2004; Nelson 2000;</v>
      </c>
      <c r="M4780" t="s">
        <v>583</v>
      </c>
      <c r="P4780" t="s">
        <v>243</v>
      </c>
      <c r="Q4780">
        <v>-0.7</v>
      </c>
      <c r="V4780">
        <v>1</v>
      </c>
      <c r="W4780" t="s">
        <v>1371</v>
      </c>
      <c r="X4780" t="s">
        <v>1386</v>
      </c>
    </row>
    <row r="4781" spans="1:24" x14ac:dyDescent="0.3">
      <c r="A4781">
        <v>5604</v>
      </c>
      <c r="B4781" s="15" t="s">
        <v>690</v>
      </c>
      <c r="C4781" t="str">
        <f>_xlfn.XLOOKUP($B4781, STANDARDS!$A:$A, STANDARDS!$B:$B,,0,2)</f>
        <v>Bangemall Sgp</v>
      </c>
      <c r="D4781" t="s">
        <v>535</v>
      </c>
      <c r="E4781" t="s">
        <v>1097</v>
      </c>
      <c r="J4781" cm="1">
        <f t="array" ref="J4781:L4781">_xlfn.XLOOKUP($C4781, AGE!$A:$A,AGE!$B:$D,,0,2)</f>
        <v>1346</v>
      </c>
      <c r="K4781">
        <v>289</v>
      </c>
      <c r="L4781" t="str">
        <v>Martin and Thorne 2004; Nelson 2000;</v>
      </c>
      <c r="M4781" t="s">
        <v>583</v>
      </c>
      <c r="P4781" t="s">
        <v>243</v>
      </c>
      <c r="Q4781">
        <v>-0.3</v>
      </c>
      <c r="V4781">
        <v>1</v>
      </c>
      <c r="W4781" t="s">
        <v>1371</v>
      </c>
      <c r="X4781" t="s">
        <v>1386</v>
      </c>
    </row>
    <row r="4782" spans="1:24" x14ac:dyDescent="0.3">
      <c r="A4782">
        <v>5605</v>
      </c>
      <c r="B4782" s="15" t="s">
        <v>690</v>
      </c>
      <c r="C4782" t="str">
        <f>_xlfn.XLOOKUP($B4782, STANDARDS!$A:$A, STANDARDS!$B:$B,,0,2)</f>
        <v>Bangemall Sgp</v>
      </c>
      <c r="D4782" t="s">
        <v>535</v>
      </c>
      <c r="E4782" t="s">
        <v>1096</v>
      </c>
      <c r="J4782" cm="1">
        <f t="array" ref="J4782:L4782">_xlfn.XLOOKUP($C4782, AGE!$A:$A,AGE!$B:$D,,0,2)</f>
        <v>1346</v>
      </c>
      <c r="K4782">
        <v>289</v>
      </c>
      <c r="L4782" t="str">
        <v>Martin and Thorne 2004; Nelson 2000;</v>
      </c>
      <c r="M4782" t="s">
        <v>583</v>
      </c>
      <c r="P4782" t="s">
        <v>243</v>
      </c>
      <c r="Q4782">
        <v>-1.4</v>
      </c>
      <c r="V4782">
        <v>1</v>
      </c>
      <c r="W4782" t="s">
        <v>1371</v>
      </c>
      <c r="X4782" t="s">
        <v>1386</v>
      </c>
    </row>
    <row r="4783" spans="1:24" x14ac:dyDescent="0.3">
      <c r="A4783">
        <v>5606</v>
      </c>
      <c r="B4783" s="15" t="s">
        <v>690</v>
      </c>
      <c r="C4783" t="str">
        <f>_xlfn.XLOOKUP($B4783, STANDARDS!$A:$A, STANDARDS!$B:$B,,0,2)</f>
        <v>Bangemall Sgp</v>
      </c>
      <c r="D4783" t="s">
        <v>535</v>
      </c>
      <c r="E4783" t="s">
        <v>1097</v>
      </c>
      <c r="J4783" cm="1">
        <f t="array" ref="J4783:L4783">_xlfn.XLOOKUP($C4783, AGE!$A:$A,AGE!$B:$D,,0,2)</f>
        <v>1346</v>
      </c>
      <c r="K4783">
        <v>289</v>
      </c>
      <c r="L4783" t="str">
        <v>Martin and Thorne 2004; Nelson 2000;</v>
      </c>
      <c r="M4783" t="s">
        <v>583</v>
      </c>
      <c r="P4783" t="s">
        <v>243</v>
      </c>
      <c r="Q4783">
        <v>-0.7</v>
      </c>
      <c r="V4783">
        <v>1</v>
      </c>
      <c r="W4783" t="s">
        <v>1371</v>
      </c>
      <c r="X4783" t="s">
        <v>1386</v>
      </c>
    </row>
    <row r="4784" spans="1:24" x14ac:dyDescent="0.3">
      <c r="A4784">
        <v>5607</v>
      </c>
      <c r="B4784" s="15" t="s">
        <v>690</v>
      </c>
      <c r="C4784" t="str">
        <f>_xlfn.XLOOKUP($B4784, STANDARDS!$A:$A, STANDARDS!$B:$B,,0,2)</f>
        <v>Bangemall Sgp</v>
      </c>
      <c r="D4784" t="s">
        <v>535</v>
      </c>
      <c r="E4784" t="s">
        <v>1097</v>
      </c>
      <c r="J4784" cm="1">
        <f t="array" ref="J4784:L4784">_xlfn.XLOOKUP($C4784, AGE!$A:$A,AGE!$B:$D,,0,2)</f>
        <v>1346</v>
      </c>
      <c r="K4784">
        <v>289</v>
      </c>
      <c r="L4784" t="str">
        <v>Martin and Thorne 2004; Nelson 2000;</v>
      </c>
      <c r="M4784" t="s">
        <v>583</v>
      </c>
      <c r="P4784" t="s">
        <v>243</v>
      </c>
      <c r="Q4784">
        <v>-0.6</v>
      </c>
      <c r="V4784">
        <v>1</v>
      </c>
      <c r="W4784" t="s">
        <v>1371</v>
      </c>
      <c r="X4784" t="s">
        <v>1386</v>
      </c>
    </row>
    <row r="4785" spans="1:24" x14ac:dyDescent="0.3">
      <c r="A4785">
        <v>5608</v>
      </c>
      <c r="B4785" s="15" t="s">
        <v>690</v>
      </c>
      <c r="C4785" t="str">
        <f>_xlfn.XLOOKUP($B4785, STANDARDS!$A:$A, STANDARDS!$B:$B,,0,2)</f>
        <v>Bangemall Sgp</v>
      </c>
      <c r="D4785" t="s">
        <v>535</v>
      </c>
      <c r="E4785" t="s">
        <v>1097</v>
      </c>
      <c r="J4785" cm="1">
        <f t="array" ref="J4785:L4785">_xlfn.XLOOKUP($C4785, AGE!$A:$A,AGE!$B:$D,,0,2)</f>
        <v>1346</v>
      </c>
      <c r="K4785">
        <v>289</v>
      </c>
      <c r="L4785" t="str">
        <v>Martin and Thorne 2004; Nelson 2000;</v>
      </c>
      <c r="M4785" t="s">
        <v>583</v>
      </c>
      <c r="P4785" t="s">
        <v>243</v>
      </c>
      <c r="Q4785">
        <v>0.4</v>
      </c>
      <c r="V4785">
        <v>1</v>
      </c>
      <c r="W4785" t="s">
        <v>1371</v>
      </c>
      <c r="X4785" t="s">
        <v>1386</v>
      </c>
    </row>
    <row r="4786" spans="1:24" x14ac:dyDescent="0.3">
      <c r="A4786">
        <v>5609</v>
      </c>
      <c r="B4786" s="15" t="s">
        <v>690</v>
      </c>
      <c r="C4786" t="str">
        <f>_xlfn.XLOOKUP($B4786, STANDARDS!$A:$A, STANDARDS!$B:$B,,0,2)</f>
        <v>Bangemall Sgp</v>
      </c>
      <c r="D4786" t="s">
        <v>535</v>
      </c>
      <c r="E4786" t="s">
        <v>1098</v>
      </c>
      <c r="J4786" cm="1">
        <f t="array" ref="J4786:L4786">_xlfn.XLOOKUP($C4786, AGE!$A:$A,AGE!$B:$D,,0,2)</f>
        <v>1346</v>
      </c>
      <c r="K4786">
        <v>289</v>
      </c>
      <c r="L4786" t="str">
        <v>Martin and Thorne 2004; Nelson 2000;</v>
      </c>
      <c r="M4786" t="s">
        <v>583</v>
      </c>
      <c r="P4786" t="s">
        <v>243</v>
      </c>
      <c r="Q4786">
        <v>0.2</v>
      </c>
      <c r="V4786">
        <v>1</v>
      </c>
      <c r="W4786" t="s">
        <v>1371</v>
      </c>
      <c r="X4786" t="s">
        <v>1386</v>
      </c>
    </row>
    <row r="4787" spans="1:24" x14ac:dyDescent="0.3">
      <c r="A4787">
        <v>5610</v>
      </c>
      <c r="B4787" s="15" t="s">
        <v>690</v>
      </c>
      <c r="C4787" t="str">
        <f>_xlfn.XLOOKUP($B4787, STANDARDS!$A:$A, STANDARDS!$B:$B,,0,2)</f>
        <v>Bangemall Sgp</v>
      </c>
      <c r="D4787" t="s">
        <v>535</v>
      </c>
      <c r="E4787" t="s">
        <v>1097</v>
      </c>
      <c r="J4787" cm="1">
        <f t="array" ref="J4787:L4787">_xlfn.XLOOKUP($C4787, AGE!$A:$A,AGE!$B:$D,,0,2)</f>
        <v>1346</v>
      </c>
      <c r="K4787">
        <v>289</v>
      </c>
      <c r="L4787" t="str">
        <v>Martin and Thorne 2004; Nelson 2000;</v>
      </c>
      <c r="M4787" t="s">
        <v>583</v>
      </c>
      <c r="P4787" t="s">
        <v>243</v>
      </c>
      <c r="Q4787">
        <v>-0.1</v>
      </c>
      <c r="V4787">
        <v>1</v>
      </c>
      <c r="W4787" t="s">
        <v>1371</v>
      </c>
      <c r="X4787" t="s">
        <v>1386</v>
      </c>
    </row>
    <row r="4788" spans="1:24" x14ac:dyDescent="0.3">
      <c r="A4788">
        <v>5611</v>
      </c>
      <c r="B4788" s="15" t="s">
        <v>690</v>
      </c>
      <c r="C4788" t="str">
        <f>_xlfn.XLOOKUP($B4788, STANDARDS!$A:$A, STANDARDS!$B:$B,,0,2)</f>
        <v>Bangemall Sgp</v>
      </c>
      <c r="D4788" t="s">
        <v>535</v>
      </c>
      <c r="E4788" t="s">
        <v>1097</v>
      </c>
      <c r="J4788" cm="1">
        <f t="array" ref="J4788:L4788">_xlfn.XLOOKUP($C4788, AGE!$A:$A,AGE!$B:$D,,0,2)</f>
        <v>1346</v>
      </c>
      <c r="K4788">
        <v>289</v>
      </c>
      <c r="L4788" t="str">
        <v>Martin and Thorne 2004; Nelson 2000;</v>
      </c>
      <c r="M4788" t="s">
        <v>583</v>
      </c>
      <c r="P4788" t="s">
        <v>243</v>
      </c>
      <c r="Q4788">
        <v>-0.5</v>
      </c>
      <c r="V4788">
        <v>1</v>
      </c>
      <c r="W4788" t="s">
        <v>1371</v>
      </c>
      <c r="X4788" t="s">
        <v>1386</v>
      </c>
    </row>
    <row r="4789" spans="1:24" x14ac:dyDescent="0.3">
      <c r="A4789">
        <v>5612</v>
      </c>
      <c r="B4789" s="15" t="s">
        <v>690</v>
      </c>
      <c r="C4789" t="str">
        <f>_xlfn.XLOOKUP($B4789, STANDARDS!$A:$A, STANDARDS!$B:$B,,0,2)</f>
        <v>Bangemall Sgp</v>
      </c>
      <c r="D4789" t="s">
        <v>535</v>
      </c>
      <c r="E4789" t="s">
        <v>1097</v>
      </c>
      <c r="J4789" cm="1">
        <f t="array" ref="J4789:L4789">_xlfn.XLOOKUP($C4789, AGE!$A:$A,AGE!$B:$D,,0,2)</f>
        <v>1346</v>
      </c>
      <c r="K4789">
        <v>289</v>
      </c>
      <c r="L4789" t="str">
        <v>Martin and Thorne 2004; Nelson 2000;</v>
      </c>
      <c r="M4789" t="s">
        <v>583</v>
      </c>
      <c r="P4789" t="s">
        <v>243</v>
      </c>
      <c r="Q4789">
        <v>-0.4</v>
      </c>
      <c r="V4789">
        <v>1</v>
      </c>
      <c r="W4789" t="s">
        <v>1371</v>
      </c>
      <c r="X4789" t="s">
        <v>1386</v>
      </c>
    </row>
    <row r="4790" spans="1:24" x14ac:dyDescent="0.3">
      <c r="A4790">
        <v>5613</v>
      </c>
      <c r="B4790" s="15" t="s">
        <v>690</v>
      </c>
      <c r="C4790" t="str">
        <f>_xlfn.XLOOKUP($B4790, STANDARDS!$A:$A, STANDARDS!$B:$B,,0,2)</f>
        <v>Bangemall Sgp</v>
      </c>
      <c r="D4790" t="s">
        <v>535</v>
      </c>
      <c r="E4790" t="s">
        <v>1097</v>
      </c>
      <c r="J4790" cm="1">
        <f t="array" ref="J4790:L4790">_xlfn.XLOOKUP($C4790, AGE!$A:$A,AGE!$B:$D,,0,2)</f>
        <v>1346</v>
      </c>
      <c r="K4790">
        <v>289</v>
      </c>
      <c r="L4790" t="str">
        <v>Martin and Thorne 2004; Nelson 2000;</v>
      </c>
      <c r="M4790" t="s">
        <v>583</v>
      </c>
      <c r="P4790" t="s">
        <v>243</v>
      </c>
      <c r="Q4790">
        <v>-1.1000000000000001</v>
      </c>
      <c r="V4790">
        <v>1</v>
      </c>
      <c r="W4790" t="s">
        <v>1371</v>
      </c>
      <c r="X4790" t="s">
        <v>1386</v>
      </c>
    </row>
    <row r="4791" spans="1:24" x14ac:dyDescent="0.3">
      <c r="A4791">
        <v>5614</v>
      </c>
      <c r="B4791" s="15" t="s">
        <v>690</v>
      </c>
      <c r="C4791" t="str">
        <f>_xlfn.XLOOKUP($B4791, STANDARDS!$A:$A, STANDARDS!$B:$B,,0,2)</f>
        <v>Bangemall Sgp</v>
      </c>
      <c r="D4791" t="s">
        <v>535</v>
      </c>
      <c r="E4791" t="s">
        <v>1097</v>
      </c>
      <c r="J4791" cm="1">
        <f t="array" ref="J4791:L4791">_xlfn.XLOOKUP($C4791, AGE!$A:$A,AGE!$B:$D,,0,2)</f>
        <v>1346</v>
      </c>
      <c r="K4791">
        <v>289</v>
      </c>
      <c r="L4791" t="str">
        <v>Martin and Thorne 2004; Nelson 2000;</v>
      </c>
      <c r="M4791" t="s">
        <v>583</v>
      </c>
      <c r="P4791" t="s">
        <v>243</v>
      </c>
      <c r="Q4791">
        <v>-0.6</v>
      </c>
      <c r="V4791">
        <v>1</v>
      </c>
      <c r="W4791" t="s">
        <v>1371</v>
      </c>
      <c r="X4791" t="s">
        <v>1386</v>
      </c>
    </row>
    <row r="4792" spans="1:24" x14ac:dyDescent="0.3">
      <c r="A4792">
        <v>5615</v>
      </c>
      <c r="B4792" s="15" t="s">
        <v>690</v>
      </c>
      <c r="C4792" t="str">
        <f>_xlfn.XLOOKUP($B4792, STANDARDS!$A:$A, STANDARDS!$B:$B,,0,2)</f>
        <v>Bangemall Sgp</v>
      </c>
      <c r="D4792" t="s">
        <v>535</v>
      </c>
      <c r="E4792" t="s">
        <v>1096</v>
      </c>
      <c r="J4792" cm="1">
        <f t="array" ref="J4792:L4792">_xlfn.XLOOKUP($C4792, AGE!$A:$A,AGE!$B:$D,,0,2)</f>
        <v>1346</v>
      </c>
      <c r="K4792">
        <v>289</v>
      </c>
      <c r="L4792" t="str">
        <v>Martin and Thorne 2004; Nelson 2000;</v>
      </c>
      <c r="M4792" t="s">
        <v>583</v>
      </c>
      <c r="P4792" t="s">
        <v>243</v>
      </c>
      <c r="Q4792">
        <v>-0.9</v>
      </c>
      <c r="V4792">
        <v>1</v>
      </c>
      <c r="W4792" t="s">
        <v>1371</v>
      </c>
      <c r="X4792" t="s">
        <v>1386</v>
      </c>
    </row>
    <row r="4793" spans="1:24" x14ac:dyDescent="0.3">
      <c r="A4793">
        <v>5616</v>
      </c>
      <c r="B4793" s="15" t="s">
        <v>690</v>
      </c>
      <c r="C4793" t="str">
        <f>_xlfn.XLOOKUP($B4793, STANDARDS!$A:$A, STANDARDS!$B:$B,,0,2)</f>
        <v>Bangemall Sgp</v>
      </c>
      <c r="D4793" t="s">
        <v>535</v>
      </c>
      <c r="E4793" t="s">
        <v>1097</v>
      </c>
      <c r="J4793" cm="1">
        <f t="array" ref="J4793:L4793">_xlfn.XLOOKUP($C4793, AGE!$A:$A,AGE!$B:$D,,0,2)</f>
        <v>1346</v>
      </c>
      <c r="K4793">
        <v>289</v>
      </c>
      <c r="L4793" t="str">
        <v>Martin and Thorne 2004; Nelson 2000;</v>
      </c>
      <c r="M4793" t="s">
        <v>583</v>
      </c>
      <c r="P4793" t="s">
        <v>243</v>
      </c>
      <c r="Q4793">
        <v>-0.7</v>
      </c>
      <c r="V4793">
        <v>1</v>
      </c>
      <c r="W4793" t="s">
        <v>1371</v>
      </c>
      <c r="X4793" t="s">
        <v>1386</v>
      </c>
    </row>
    <row r="4794" spans="1:24" x14ac:dyDescent="0.3">
      <c r="A4794">
        <v>5617</v>
      </c>
      <c r="B4794" s="15" t="s">
        <v>690</v>
      </c>
      <c r="C4794" t="str">
        <f>_xlfn.XLOOKUP($B4794, STANDARDS!$A:$A, STANDARDS!$B:$B,,0,2)</f>
        <v>Bangemall Sgp</v>
      </c>
      <c r="D4794" t="s">
        <v>535</v>
      </c>
      <c r="E4794" t="s">
        <v>1098</v>
      </c>
      <c r="J4794" cm="1">
        <f t="array" ref="J4794:L4794">_xlfn.XLOOKUP($C4794, AGE!$A:$A,AGE!$B:$D,,0,2)</f>
        <v>1346</v>
      </c>
      <c r="K4794">
        <v>289</v>
      </c>
      <c r="L4794" t="str">
        <v>Martin and Thorne 2004; Nelson 2000;</v>
      </c>
      <c r="M4794" t="s">
        <v>583</v>
      </c>
      <c r="P4794" t="s">
        <v>243</v>
      </c>
      <c r="Q4794">
        <v>1.4</v>
      </c>
      <c r="V4794">
        <v>1</v>
      </c>
      <c r="W4794" t="s">
        <v>1371</v>
      </c>
      <c r="X4794" t="s">
        <v>1386</v>
      </c>
    </row>
    <row r="4795" spans="1:24" x14ac:dyDescent="0.3">
      <c r="A4795">
        <v>5618</v>
      </c>
      <c r="B4795" s="15" t="s">
        <v>690</v>
      </c>
      <c r="C4795" t="str">
        <f>_xlfn.XLOOKUP($B4795, STANDARDS!$A:$A, STANDARDS!$B:$B,,0,2)</f>
        <v>Bangemall Sgp</v>
      </c>
      <c r="D4795" t="s">
        <v>535</v>
      </c>
      <c r="E4795" t="s">
        <v>1098</v>
      </c>
      <c r="J4795" cm="1">
        <f t="array" ref="J4795:L4795">_xlfn.XLOOKUP($C4795, AGE!$A:$A,AGE!$B:$D,,0,2)</f>
        <v>1346</v>
      </c>
      <c r="K4795">
        <v>289</v>
      </c>
      <c r="L4795" t="str">
        <v>Martin and Thorne 2004; Nelson 2000;</v>
      </c>
      <c r="M4795" t="s">
        <v>583</v>
      </c>
      <c r="P4795" t="s">
        <v>243</v>
      </c>
      <c r="Q4795">
        <v>2.1</v>
      </c>
      <c r="V4795">
        <v>1</v>
      </c>
      <c r="W4795" t="s">
        <v>1371</v>
      </c>
      <c r="X4795" t="s">
        <v>1386</v>
      </c>
    </row>
    <row r="4796" spans="1:24" x14ac:dyDescent="0.3">
      <c r="A4796">
        <v>5619</v>
      </c>
      <c r="B4796" s="15" t="s">
        <v>690</v>
      </c>
      <c r="C4796" t="str">
        <f>_xlfn.XLOOKUP($B4796, STANDARDS!$A:$A, STANDARDS!$B:$B,,0,2)</f>
        <v>Bangemall Sgp</v>
      </c>
      <c r="D4796" t="s">
        <v>535</v>
      </c>
      <c r="E4796" t="s">
        <v>1097</v>
      </c>
      <c r="J4796" cm="1">
        <f t="array" ref="J4796:L4796">_xlfn.XLOOKUP($C4796, AGE!$A:$A,AGE!$B:$D,,0,2)</f>
        <v>1346</v>
      </c>
      <c r="K4796">
        <v>289</v>
      </c>
      <c r="L4796" t="str">
        <v>Martin and Thorne 2004; Nelson 2000;</v>
      </c>
      <c r="M4796" t="s">
        <v>583</v>
      </c>
      <c r="P4796" t="s">
        <v>243</v>
      </c>
      <c r="Q4796">
        <v>-0.4</v>
      </c>
      <c r="V4796">
        <v>1</v>
      </c>
      <c r="W4796" t="s">
        <v>1371</v>
      </c>
      <c r="X4796" t="s">
        <v>1386</v>
      </c>
    </row>
    <row r="4797" spans="1:24" x14ac:dyDescent="0.3">
      <c r="A4797">
        <v>5620</v>
      </c>
      <c r="B4797" s="15" t="s">
        <v>690</v>
      </c>
      <c r="C4797" t="str">
        <f>_xlfn.XLOOKUP($B4797, STANDARDS!$A:$A, STANDARDS!$B:$B,,0,2)</f>
        <v>Bangemall Sgp</v>
      </c>
      <c r="D4797" t="s">
        <v>535</v>
      </c>
      <c r="E4797" t="s">
        <v>1097</v>
      </c>
      <c r="J4797" cm="1">
        <f t="array" ref="J4797:L4797">_xlfn.XLOOKUP($C4797, AGE!$A:$A,AGE!$B:$D,,0,2)</f>
        <v>1346</v>
      </c>
      <c r="K4797">
        <v>289</v>
      </c>
      <c r="L4797" t="str">
        <v>Martin and Thorne 2004; Nelson 2000;</v>
      </c>
      <c r="M4797" t="s">
        <v>583</v>
      </c>
      <c r="P4797" t="s">
        <v>243</v>
      </c>
      <c r="Q4797">
        <v>0.4</v>
      </c>
      <c r="V4797">
        <v>1</v>
      </c>
      <c r="W4797" t="s">
        <v>1371</v>
      </c>
      <c r="X4797" t="s">
        <v>1386</v>
      </c>
    </row>
    <row r="4798" spans="1:24" x14ac:dyDescent="0.3">
      <c r="A4798">
        <v>5621</v>
      </c>
      <c r="B4798" s="15" t="s">
        <v>690</v>
      </c>
      <c r="C4798" t="str">
        <f>_xlfn.XLOOKUP($B4798, STANDARDS!$A:$A, STANDARDS!$B:$B,,0,2)</f>
        <v>Bangemall Sgp</v>
      </c>
      <c r="D4798" t="s">
        <v>535</v>
      </c>
      <c r="E4798" t="s">
        <v>1097</v>
      </c>
      <c r="J4798" cm="1">
        <f t="array" ref="J4798:L4798">_xlfn.XLOOKUP($C4798, AGE!$A:$A,AGE!$B:$D,,0,2)</f>
        <v>1346</v>
      </c>
      <c r="K4798">
        <v>289</v>
      </c>
      <c r="L4798" t="str">
        <v>Martin and Thorne 2004; Nelson 2000;</v>
      </c>
      <c r="M4798" t="s">
        <v>583</v>
      </c>
      <c r="P4798" t="s">
        <v>243</v>
      </c>
      <c r="Q4798">
        <v>-0.8</v>
      </c>
      <c r="V4798">
        <v>1</v>
      </c>
      <c r="W4798" t="s">
        <v>1371</v>
      </c>
      <c r="X4798" t="s">
        <v>1386</v>
      </c>
    </row>
    <row r="4799" spans="1:24" x14ac:dyDescent="0.3">
      <c r="A4799">
        <v>5622</v>
      </c>
      <c r="B4799" s="15" t="s">
        <v>690</v>
      </c>
      <c r="C4799" t="str">
        <f>_xlfn.XLOOKUP($B4799, STANDARDS!$A:$A, STANDARDS!$B:$B,,0,2)</f>
        <v>Bangemall Sgp</v>
      </c>
      <c r="D4799" t="s">
        <v>535</v>
      </c>
      <c r="E4799" t="s">
        <v>1097</v>
      </c>
      <c r="J4799" cm="1">
        <f t="array" ref="J4799:L4799">_xlfn.XLOOKUP($C4799, AGE!$A:$A,AGE!$B:$D,,0,2)</f>
        <v>1346</v>
      </c>
      <c r="K4799">
        <v>289</v>
      </c>
      <c r="L4799" t="str">
        <v>Martin and Thorne 2004; Nelson 2000;</v>
      </c>
      <c r="M4799" t="s">
        <v>583</v>
      </c>
      <c r="P4799" t="s">
        <v>243</v>
      </c>
      <c r="Q4799">
        <v>0.2</v>
      </c>
      <c r="V4799">
        <v>1</v>
      </c>
      <c r="W4799" t="s">
        <v>1371</v>
      </c>
      <c r="X4799" t="s">
        <v>1386</v>
      </c>
    </row>
    <row r="4800" spans="1:24" x14ac:dyDescent="0.3">
      <c r="A4800">
        <v>5623</v>
      </c>
      <c r="B4800" s="15" t="s">
        <v>690</v>
      </c>
      <c r="C4800" t="str">
        <f>_xlfn.XLOOKUP($B4800, STANDARDS!$A:$A, STANDARDS!$B:$B,,0,2)</f>
        <v>Bangemall Sgp</v>
      </c>
      <c r="D4800" t="s">
        <v>535</v>
      </c>
      <c r="E4800" t="s">
        <v>1096</v>
      </c>
      <c r="J4800" cm="1">
        <f t="array" ref="J4800:L4800">_xlfn.XLOOKUP($C4800, AGE!$A:$A,AGE!$B:$D,,0,2)</f>
        <v>1346</v>
      </c>
      <c r="K4800">
        <v>289</v>
      </c>
      <c r="L4800" t="str">
        <v>Martin and Thorne 2004; Nelson 2000;</v>
      </c>
      <c r="M4800" t="s">
        <v>583</v>
      </c>
      <c r="P4800" t="s">
        <v>243</v>
      </c>
      <c r="Q4800">
        <v>-1.1000000000000001</v>
      </c>
      <c r="V4800">
        <v>1</v>
      </c>
      <c r="W4800" t="s">
        <v>1371</v>
      </c>
      <c r="X4800" t="s">
        <v>1386</v>
      </c>
    </row>
    <row r="4801" spans="1:24" x14ac:dyDescent="0.3">
      <c r="A4801">
        <v>5624</v>
      </c>
      <c r="B4801" s="15" t="s">
        <v>690</v>
      </c>
      <c r="C4801" t="str">
        <f>_xlfn.XLOOKUP($B4801, STANDARDS!$A:$A, STANDARDS!$B:$B,,0,2)</f>
        <v>Bangemall Sgp</v>
      </c>
      <c r="D4801" t="s">
        <v>535</v>
      </c>
      <c r="E4801" t="s">
        <v>1097</v>
      </c>
      <c r="J4801" cm="1">
        <f t="array" ref="J4801:L4801">_xlfn.XLOOKUP($C4801, AGE!$A:$A,AGE!$B:$D,,0,2)</f>
        <v>1346</v>
      </c>
      <c r="K4801">
        <v>289</v>
      </c>
      <c r="L4801" t="str">
        <v>Martin and Thorne 2004; Nelson 2000;</v>
      </c>
      <c r="M4801" t="s">
        <v>583</v>
      </c>
      <c r="P4801" t="s">
        <v>243</v>
      </c>
      <c r="Q4801">
        <v>-0.1</v>
      </c>
      <c r="V4801">
        <v>1</v>
      </c>
      <c r="W4801" t="s">
        <v>1371</v>
      </c>
      <c r="X4801" t="s">
        <v>1386</v>
      </c>
    </row>
    <row r="4802" spans="1:24" x14ac:dyDescent="0.3">
      <c r="A4802">
        <v>5625</v>
      </c>
      <c r="B4802" s="15" t="s">
        <v>690</v>
      </c>
      <c r="C4802" t="str">
        <f>_xlfn.XLOOKUP($B4802, STANDARDS!$A:$A, STANDARDS!$B:$B,,0,2)</f>
        <v>Bangemall Sgp</v>
      </c>
      <c r="D4802" t="s">
        <v>535</v>
      </c>
      <c r="E4802" t="s">
        <v>1097</v>
      </c>
      <c r="J4802" cm="1">
        <f t="array" ref="J4802:L4802">_xlfn.XLOOKUP($C4802, AGE!$A:$A,AGE!$B:$D,,0,2)</f>
        <v>1346</v>
      </c>
      <c r="K4802">
        <v>289</v>
      </c>
      <c r="L4802" t="str">
        <v>Martin and Thorne 2004; Nelson 2000;</v>
      </c>
      <c r="M4802" t="s">
        <v>583</v>
      </c>
      <c r="P4802" t="s">
        <v>243</v>
      </c>
      <c r="Q4802">
        <v>-0.5</v>
      </c>
      <c r="V4802">
        <v>1</v>
      </c>
      <c r="W4802" t="s">
        <v>1371</v>
      </c>
      <c r="X4802" t="s">
        <v>1386</v>
      </c>
    </row>
    <row r="4803" spans="1:24" x14ac:dyDescent="0.3">
      <c r="A4803">
        <v>5626</v>
      </c>
      <c r="B4803" s="15" t="s">
        <v>690</v>
      </c>
      <c r="C4803" t="str">
        <f>_xlfn.XLOOKUP($B4803, STANDARDS!$A:$A, STANDARDS!$B:$B,,0,2)</f>
        <v>Bangemall Sgp</v>
      </c>
      <c r="D4803" t="s">
        <v>535</v>
      </c>
      <c r="E4803" t="s">
        <v>1098</v>
      </c>
      <c r="J4803" cm="1">
        <f t="array" ref="J4803:L4803">_xlfn.XLOOKUP($C4803, AGE!$A:$A,AGE!$B:$D,,0,2)</f>
        <v>1346</v>
      </c>
      <c r="K4803">
        <v>289</v>
      </c>
      <c r="L4803" t="str">
        <v>Martin and Thorne 2004; Nelson 2000;</v>
      </c>
      <c r="M4803" t="s">
        <v>583</v>
      </c>
      <c r="P4803" t="s">
        <v>243</v>
      </c>
      <c r="Q4803">
        <v>1.6</v>
      </c>
      <c r="V4803">
        <v>1</v>
      </c>
      <c r="W4803" t="s">
        <v>1371</v>
      </c>
      <c r="X4803" t="s">
        <v>1386</v>
      </c>
    </row>
    <row r="4804" spans="1:24" x14ac:dyDescent="0.3">
      <c r="A4804">
        <v>5627</v>
      </c>
      <c r="B4804" s="15" t="s">
        <v>690</v>
      </c>
      <c r="C4804" t="str">
        <f>_xlfn.XLOOKUP($B4804, STANDARDS!$A:$A, STANDARDS!$B:$B,,0,2)</f>
        <v>Bangemall Sgp</v>
      </c>
      <c r="D4804" t="s">
        <v>535</v>
      </c>
      <c r="E4804" t="s">
        <v>1097</v>
      </c>
      <c r="J4804" cm="1">
        <f t="array" ref="J4804:L4804">_xlfn.XLOOKUP($C4804, AGE!$A:$A,AGE!$B:$D,,0,2)</f>
        <v>1346</v>
      </c>
      <c r="K4804">
        <v>289</v>
      </c>
      <c r="L4804" t="str">
        <v>Martin and Thorne 2004; Nelson 2000;</v>
      </c>
      <c r="M4804" t="s">
        <v>583</v>
      </c>
      <c r="P4804" t="s">
        <v>243</v>
      </c>
      <c r="Q4804">
        <v>-1</v>
      </c>
      <c r="V4804">
        <v>1</v>
      </c>
      <c r="W4804" t="s">
        <v>1371</v>
      </c>
      <c r="X4804" t="s">
        <v>1386</v>
      </c>
    </row>
    <row r="4805" spans="1:24" x14ac:dyDescent="0.3">
      <c r="A4805">
        <v>5628</v>
      </c>
      <c r="B4805" s="15" t="s">
        <v>690</v>
      </c>
      <c r="C4805" t="str">
        <f>_xlfn.XLOOKUP($B4805, STANDARDS!$A:$A, STANDARDS!$B:$B,,0,2)</f>
        <v>Bangemall Sgp</v>
      </c>
      <c r="D4805" t="s">
        <v>535</v>
      </c>
      <c r="E4805" t="s">
        <v>1098</v>
      </c>
      <c r="J4805" cm="1">
        <f t="array" ref="J4805:L4805">_xlfn.XLOOKUP($C4805, AGE!$A:$A,AGE!$B:$D,,0,2)</f>
        <v>1346</v>
      </c>
      <c r="K4805">
        <v>289</v>
      </c>
      <c r="L4805" t="str">
        <v>Martin and Thorne 2004; Nelson 2000;</v>
      </c>
      <c r="M4805" t="s">
        <v>583</v>
      </c>
      <c r="P4805" t="s">
        <v>243</v>
      </c>
      <c r="Q4805">
        <v>2.2999999999999998</v>
      </c>
      <c r="V4805">
        <v>1</v>
      </c>
      <c r="W4805" t="s">
        <v>1371</v>
      </c>
      <c r="X4805" t="s">
        <v>1386</v>
      </c>
    </row>
    <row r="4806" spans="1:24" x14ac:dyDescent="0.3">
      <c r="A4806">
        <v>5629</v>
      </c>
      <c r="B4806" s="15" t="s">
        <v>690</v>
      </c>
      <c r="C4806" t="str">
        <f>_xlfn.XLOOKUP($B4806, STANDARDS!$A:$A, STANDARDS!$B:$B,,0,2)</f>
        <v>Bangemall Sgp</v>
      </c>
      <c r="D4806" t="s">
        <v>535</v>
      </c>
      <c r="E4806" t="s">
        <v>1096</v>
      </c>
      <c r="J4806" cm="1">
        <f t="array" ref="J4806:L4806">_xlfn.XLOOKUP($C4806, AGE!$A:$A,AGE!$B:$D,,0,2)</f>
        <v>1346</v>
      </c>
      <c r="K4806">
        <v>289</v>
      </c>
      <c r="L4806" t="str">
        <v>Martin and Thorne 2004; Nelson 2000;</v>
      </c>
      <c r="M4806" t="s">
        <v>583</v>
      </c>
      <c r="P4806" t="s">
        <v>243</v>
      </c>
      <c r="Q4806">
        <v>-5.0999999999999996</v>
      </c>
      <c r="V4806">
        <v>1</v>
      </c>
      <c r="W4806" t="s">
        <v>1371</v>
      </c>
      <c r="X4806" t="s">
        <v>1386</v>
      </c>
    </row>
    <row r="4807" spans="1:24" x14ac:dyDescent="0.3">
      <c r="A4807">
        <v>5630</v>
      </c>
      <c r="B4807" s="15" t="s">
        <v>690</v>
      </c>
      <c r="C4807" t="str">
        <f>_xlfn.XLOOKUP($B4807, STANDARDS!$A:$A, STANDARDS!$B:$B,,0,2)</f>
        <v>Bangemall Sgp</v>
      </c>
      <c r="D4807" t="s">
        <v>535</v>
      </c>
      <c r="E4807" t="s">
        <v>1097</v>
      </c>
      <c r="J4807" cm="1">
        <f t="array" ref="J4807:L4807">_xlfn.XLOOKUP($C4807, AGE!$A:$A,AGE!$B:$D,,0,2)</f>
        <v>1346</v>
      </c>
      <c r="K4807">
        <v>289</v>
      </c>
      <c r="L4807" t="str">
        <v>Martin and Thorne 2004; Nelson 2000;</v>
      </c>
      <c r="M4807" t="s">
        <v>583</v>
      </c>
      <c r="P4807" t="s">
        <v>243</v>
      </c>
      <c r="Q4807">
        <v>-1</v>
      </c>
      <c r="V4807">
        <v>1</v>
      </c>
      <c r="W4807" t="s">
        <v>1371</v>
      </c>
      <c r="X4807" t="s">
        <v>1386</v>
      </c>
    </row>
    <row r="4808" spans="1:24" x14ac:dyDescent="0.3">
      <c r="A4808">
        <v>5631</v>
      </c>
      <c r="B4808" s="15" t="s">
        <v>690</v>
      </c>
      <c r="C4808" t="str">
        <f>_xlfn.XLOOKUP($B4808, STANDARDS!$A:$A, STANDARDS!$B:$B,,0,2)</f>
        <v>Bangemall Sgp</v>
      </c>
      <c r="D4808" t="s">
        <v>535</v>
      </c>
      <c r="E4808" t="s">
        <v>1098</v>
      </c>
      <c r="J4808" cm="1">
        <f t="array" ref="J4808:L4808">_xlfn.XLOOKUP($C4808, AGE!$A:$A,AGE!$B:$D,,0,2)</f>
        <v>1346</v>
      </c>
      <c r="K4808">
        <v>289</v>
      </c>
      <c r="L4808" t="str">
        <v>Martin and Thorne 2004; Nelson 2000;</v>
      </c>
      <c r="M4808" t="s">
        <v>583</v>
      </c>
      <c r="P4808" t="s">
        <v>243</v>
      </c>
      <c r="Q4808">
        <v>1.9</v>
      </c>
      <c r="V4808">
        <v>1</v>
      </c>
      <c r="W4808" t="s">
        <v>1371</v>
      </c>
      <c r="X4808" t="s">
        <v>1386</v>
      </c>
    </row>
    <row r="4809" spans="1:24" x14ac:dyDescent="0.3">
      <c r="A4809">
        <v>5632</v>
      </c>
      <c r="B4809" s="15" t="s">
        <v>690</v>
      </c>
      <c r="C4809" t="str">
        <f>_xlfn.XLOOKUP($B4809, STANDARDS!$A:$A, STANDARDS!$B:$B,,0,2)</f>
        <v>Bangemall Sgp</v>
      </c>
      <c r="D4809" t="s">
        <v>535</v>
      </c>
      <c r="E4809" t="s">
        <v>1098</v>
      </c>
      <c r="J4809" cm="1">
        <f t="array" ref="J4809:L4809">_xlfn.XLOOKUP($C4809, AGE!$A:$A,AGE!$B:$D,,0,2)</f>
        <v>1346</v>
      </c>
      <c r="K4809">
        <v>289</v>
      </c>
      <c r="L4809" t="str">
        <v>Martin and Thorne 2004; Nelson 2000;</v>
      </c>
      <c r="M4809" t="s">
        <v>583</v>
      </c>
      <c r="P4809" t="s">
        <v>243</v>
      </c>
      <c r="Q4809">
        <v>0.6</v>
      </c>
      <c r="V4809">
        <v>1</v>
      </c>
      <c r="W4809" t="s">
        <v>1371</v>
      </c>
      <c r="X4809" t="s">
        <v>1386</v>
      </c>
    </row>
    <row r="4810" spans="1:24" x14ac:dyDescent="0.3">
      <c r="A4810">
        <v>5633</v>
      </c>
      <c r="B4810" s="15" t="s">
        <v>690</v>
      </c>
      <c r="C4810" t="str">
        <f>_xlfn.XLOOKUP($B4810, STANDARDS!$A:$A, STANDARDS!$B:$B,,0,2)</f>
        <v>Bangemall Sgp</v>
      </c>
      <c r="D4810" t="s">
        <v>535</v>
      </c>
      <c r="E4810" t="s">
        <v>1097</v>
      </c>
      <c r="J4810" cm="1">
        <f t="array" ref="J4810:L4810">_xlfn.XLOOKUP($C4810, AGE!$A:$A,AGE!$B:$D,,0,2)</f>
        <v>1346</v>
      </c>
      <c r="K4810">
        <v>289</v>
      </c>
      <c r="L4810" t="str">
        <v>Martin and Thorne 2004; Nelson 2000;</v>
      </c>
      <c r="M4810" t="s">
        <v>583</v>
      </c>
      <c r="P4810" t="s">
        <v>243</v>
      </c>
      <c r="Q4810">
        <v>0.1</v>
      </c>
      <c r="V4810">
        <v>1</v>
      </c>
      <c r="W4810" t="s">
        <v>1371</v>
      </c>
      <c r="X4810" t="s">
        <v>1386</v>
      </c>
    </row>
    <row r="4811" spans="1:24" x14ac:dyDescent="0.3">
      <c r="A4811">
        <v>5634</v>
      </c>
      <c r="B4811" s="15" t="s">
        <v>690</v>
      </c>
      <c r="C4811" t="str">
        <f>_xlfn.XLOOKUP($B4811, STANDARDS!$A:$A, STANDARDS!$B:$B,,0,2)</f>
        <v>Bangemall Sgp</v>
      </c>
      <c r="D4811" t="s">
        <v>535</v>
      </c>
      <c r="E4811" t="s">
        <v>1098</v>
      </c>
      <c r="J4811" cm="1">
        <f t="array" ref="J4811:L4811">_xlfn.XLOOKUP($C4811, AGE!$A:$A,AGE!$B:$D,,0,2)</f>
        <v>1346</v>
      </c>
      <c r="K4811">
        <v>289</v>
      </c>
      <c r="L4811" t="str">
        <v>Martin and Thorne 2004; Nelson 2000;</v>
      </c>
      <c r="M4811" t="s">
        <v>583</v>
      </c>
      <c r="P4811" t="s">
        <v>243</v>
      </c>
      <c r="Q4811">
        <v>-3.1</v>
      </c>
      <c r="V4811">
        <v>1</v>
      </c>
      <c r="W4811" t="s">
        <v>1371</v>
      </c>
      <c r="X4811" t="s">
        <v>1386</v>
      </c>
    </row>
    <row r="4812" spans="1:24" x14ac:dyDescent="0.3">
      <c r="A4812">
        <v>5635</v>
      </c>
      <c r="B4812" s="15" t="s">
        <v>690</v>
      </c>
      <c r="C4812" t="str">
        <f>_xlfn.XLOOKUP($B4812, STANDARDS!$A:$A, STANDARDS!$B:$B,,0,2)</f>
        <v>Bangemall Sgp</v>
      </c>
      <c r="D4812" t="s">
        <v>535</v>
      </c>
      <c r="E4812" t="s">
        <v>1096</v>
      </c>
      <c r="J4812" cm="1">
        <f t="array" ref="J4812:L4812">_xlfn.XLOOKUP($C4812, AGE!$A:$A,AGE!$B:$D,,0,2)</f>
        <v>1346</v>
      </c>
      <c r="K4812">
        <v>289</v>
      </c>
      <c r="L4812" t="str">
        <v>Martin and Thorne 2004; Nelson 2000;</v>
      </c>
      <c r="M4812" t="s">
        <v>583</v>
      </c>
      <c r="P4812" t="s">
        <v>243</v>
      </c>
      <c r="Q4812">
        <v>-0.7</v>
      </c>
      <c r="V4812">
        <v>1</v>
      </c>
      <c r="W4812" t="s">
        <v>1371</v>
      </c>
      <c r="X4812" t="s">
        <v>1386</v>
      </c>
    </row>
    <row r="4813" spans="1:24" x14ac:dyDescent="0.3">
      <c r="A4813">
        <v>5636</v>
      </c>
      <c r="B4813" s="15" t="s">
        <v>690</v>
      </c>
      <c r="C4813" t="str">
        <f>_xlfn.XLOOKUP($B4813, STANDARDS!$A:$A, STANDARDS!$B:$B,,0,2)</f>
        <v>Bangemall Sgp</v>
      </c>
      <c r="D4813" t="s">
        <v>535</v>
      </c>
      <c r="E4813" t="s">
        <v>1097</v>
      </c>
      <c r="J4813" cm="1">
        <f t="array" ref="J4813:L4813">_xlfn.XLOOKUP($C4813, AGE!$A:$A,AGE!$B:$D,,0,2)</f>
        <v>1346</v>
      </c>
      <c r="K4813">
        <v>289</v>
      </c>
      <c r="L4813" t="str">
        <v>Martin and Thorne 2004; Nelson 2000;</v>
      </c>
      <c r="M4813" t="s">
        <v>583</v>
      </c>
      <c r="P4813" t="s">
        <v>243</v>
      </c>
      <c r="Q4813">
        <v>-0.5</v>
      </c>
      <c r="V4813">
        <v>1</v>
      </c>
      <c r="W4813" t="s">
        <v>1371</v>
      </c>
      <c r="X4813" t="s">
        <v>1386</v>
      </c>
    </row>
    <row r="4814" spans="1:24" x14ac:dyDescent="0.3">
      <c r="A4814">
        <v>5637</v>
      </c>
      <c r="B4814" s="15" t="s">
        <v>690</v>
      </c>
      <c r="C4814" t="str">
        <f>_xlfn.XLOOKUP($B4814, STANDARDS!$A:$A, STANDARDS!$B:$B,,0,2)</f>
        <v>Bangemall Sgp</v>
      </c>
      <c r="D4814" t="s">
        <v>535</v>
      </c>
      <c r="E4814" t="s">
        <v>1097</v>
      </c>
      <c r="J4814" cm="1">
        <f t="array" ref="J4814:L4814">_xlfn.XLOOKUP($C4814, AGE!$A:$A,AGE!$B:$D,,0,2)</f>
        <v>1346</v>
      </c>
      <c r="K4814">
        <v>289</v>
      </c>
      <c r="L4814" t="str">
        <v>Martin and Thorne 2004; Nelson 2000;</v>
      </c>
      <c r="M4814" t="s">
        <v>583</v>
      </c>
      <c r="P4814" t="s">
        <v>243</v>
      </c>
      <c r="Q4814">
        <v>0.8</v>
      </c>
      <c r="V4814">
        <v>1</v>
      </c>
      <c r="W4814" t="s">
        <v>1371</v>
      </c>
      <c r="X4814" t="s">
        <v>1386</v>
      </c>
    </row>
    <row r="4815" spans="1:24" x14ac:dyDescent="0.3">
      <c r="A4815">
        <v>5638</v>
      </c>
      <c r="B4815" s="15" t="s">
        <v>690</v>
      </c>
      <c r="C4815" t="str">
        <f>_xlfn.XLOOKUP($B4815, STANDARDS!$A:$A, STANDARDS!$B:$B,,0,2)</f>
        <v>Bangemall Sgp</v>
      </c>
      <c r="D4815" t="s">
        <v>535</v>
      </c>
      <c r="E4815" t="s">
        <v>1097</v>
      </c>
      <c r="J4815" cm="1">
        <f t="array" ref="J4815:L4815">_xlfn.XLOOKUP($C4815, AGE!$A:$A,AGE!$B:$D,,0,2)</f>
        <v>1346</v>
      </c>
      <c r="K4815">
        <v>289</v>
      </c>
      <c r="L4815" t="str">
        <v>Martin and Thorne 2004; Nelson 2000;</v>
      </c>
      <c r="M4815" t="s">
        <v>583</v>
      </c>
      <c r="P4815" t="s">
        <v>243</v>
      </c>
      <c r="Q4815">
        <v>-0.1</v>
      </c>
      <c r="V4815">
        <v>1</v>
      </c>
      <c r="W4815" t="s">
        <v>1371</v>
      </c>
      <c r="X4815" t="s">
        <v>1386</v>
      </c>
    </row>
    <row r="4816" spans="1:24" x14ac:dyDescent="0.3">
      <c r="A4816">
        <v>5639</v>
      </c>
      <c r="B4816" s="15" t="s">
        <v>690</v>
      </c>
      <c r="C4816" t="str">
        <f>_xlfn.XLOOKUP($B4816, STANDARDS!$A:$A, STANDARDS!$B:$B,,0,2)</f>
        <v>Bangemall Sgp</v>
      </c>
      <c r="D4816" t="s">
        <v>535</v>
      </c>
      <c r="E4816" t="s">
        <v>1097</v>
      </c>
      <c r="J4816" cm="1">
        <f t="array" ref="J4816:L4816">_xlfn.XLOOKUP($C4816, AGE!$A:$A,AGE!$B:$D,,0,2)</f>
        <v>1346</v>
      </c>
      <c r="K4816">
        <v>289</v>
      </c>
      <c r="L4816" t="str">
        <v>Martin and Thorne 2004; Nelson 2000;</v>
      </c>
      <c r="M4816" t="s">
        <v>583</v>
      </c>
      <c r="P4816" t="s">
        <v>243</v>
      </c>
      <c r="Q4816">
        <v>-0.6</v>
      </c>
      <c r="V4816">
        <v>1</v>
      </c>
      <c r="W4816" t="s">
        <v>1371</v>
      </c>
      <c r="X4816" t="s">
        <v>1386</v>
      </c>
    </row>
    <row r="4817" spans="1:24" x14ac:dyDescent="0.3">
      <c r="A4817">
        <v>5640</v>
      </c>
      <c r="B4817" s="15" t="s">
        <v>690</v>
      </c>
      <c r="C4817" t="str">
        <f>_xlfn.XLOOKUP($B4817, STANDARDS!$A:$A, STANDARDS!$B:$B,,0,2)</f>
        <v>Bangemall Sgp</v>
      </c>
      <c r="D4817" t="s">
        <v>535</v>
      </c>
      <c r="E4817" t="s">
        <v>1098</v>
      </c>
      <c r="J4817" cm="1">
        <f t="array" ref="J4817:L4817">_xlfn.XLOOKUP($C4817, AGE!$A:$A,AGE!$B:$D,,0,2)</f>
        <v>1346</v>
      </c>
      <c r="K4817">
        <v>289</v>
      </c>
      <c r="L4817" t="str">
        <v>Martin and Thorne 2004; Nelson 2000;</v>
      </c>
      <c r="M4817" t="s">
        <v>583</v>
      </c>
      <c r="P4817" t="s">
        <v>243</v>
      </c>
      <c r="Q4817">
        <v>-2.8</v>
      </c>
      <c r="V4817">
        <v>1</v>
      </c>
      <c r="W4817" t="s">
        <v>1371</v>
      </c>
      <c r="X4817" t="s">
        <v>1386</v>
      </c>
    </row>
    <row r="4818" spans="1:24" x14ac:dyDescent="0.3">
      <c r="A4818">
        <v>5641</v>
      </c>
      <c r="B4818" s="15" t="s">
        <v>690</v>
      </c>
      <c r="C4818" t="str">
        <f>_xlfn.XLOOKUP($B4818, STANDARDS!$A:$A, STANDARDS!$B:$B,,0,2)</f>
        <v>Bangemall Sgp</v>
      </c>
      <c r="D4818" t="s">
        <v>535</v>
      </c>
      <c r="E4818" t="s">
        <v>1102</v>
      </c>
      <c r="J4818" cm="1">
        <f t="array" ref="J4818:L4818">_xlfn.XLOOKUP($C4818, AGE!$A:$A,AGE!$B:$D,,0,2)</f>
        <v>1346</v>
      </c>
      <c r="K4818">
        <v>289</v>
      </c>
      <c r="L4818" t="str">
        <v>Martin and Thorne 2004; Nelson 2000;</v>
      </c>
      <c r="M4818" t="s">
        <v>583</v>
      </c>
      <c r="P4818" t="s">
        <v>243</v>
      </c>
      <c r="Q4818">
        <v>-2.7</v>
      </c>
      <c r="V4818">
        <v>1</v>
      </c>
      <c r="W4818" t="s">
        <v>1371</v>
      </c>
      <c r="X4818" t="s">
        <v>1386</v>
      </c>
    </row>
    <row r="4819" spans="1:24" x14ac:dyDescent="0.3">
      <c r="A4819">
        <v>5642</v>
      </c>
      <c r="B4819" s="15" t="s">
        <v>690</v>
      </c>
      <c r="C4819" t="str">
        <f>_xlfn.XLOOKUP($B4819, STANDARDS!$A:$A, STANDARDS!$B:$B,,0,2)</f>
        <v>Bangemall Sgp</v>
      </c>
      <c r="D4819" t="s">
        <v>535</v>
      </c>
      <c r="E4819" t="s">
        <v>1102</v>
      </c>
      <c r="J4819" cm="1">
        <f t="array" ref="J4819:L4819">_xlfn.XLOOKUP($C4819, AGE!$A:$A,AGE!$B:$D,,0,2)</f>
        <v>1346</v>
      </c>
      <c r="K4819">
        <v>289</v>
      </c>
      <c r="L4819" t="str">
        <v>Martin and Thorne 2004; Nelson 2000;</v>
      </c>
      <c r="M4819" t="s">
        <v>583</v>
      </c>
      <c r="P4819" t="s">
        <v>243</v>
      </c>
      <c r="Q4819">
        <v>-3.1</v>
      </c>
      <c r="V4819">
        <v>1</v>
      </c>
      <c r="W4819" t="s">
        <v>1371</v>
      </c>
      <c r="X4819" t="s">
        <v>1386</v>
      </c>
    </row>
    <row r="4820" spans="1:24" x14ac:dyDescent="0.3">
      <c r="A4820">
        <v>5643</v>
      </c>
      <c r="B4820" s="15" t="s">
        <v>690</v>
      </c>
      <c r="C4820" t="str">
        <f>_xlfn.XLOOKUP($B4820, STANDARDS!$A:$A, STANDARDS!$B:$B,,0,2)</f>
        <v>Bangemall Sgp</v>
      </c>
      <c r="D4820" t="s">
        <v>535</v>
      </c>
      <c r="E4820" t="s">
        <v>1098</v>
      </c>
      <c r="J4820" cm="1">
        <f t="array" ref="J4820:L4820">_xlfn.XLOOKUP($C4820, AGE!$A:$A,AGE!$B:$D,,0,2)</f>
        <v>1346</v>
      </c>
      <c r="K4820">
        <v>289</v>
      </c>
      <c r="L4820" t="str">
        <v>Martin and Thorne 2004; Nelson 2000;</v>
      </c>
      <c r="M4820" t="s">
        <v>583</v>
      </c>
      <c r="P4820" t="s">
        <v>243</v>
      </c>
      <c r="Q4820">
        <v>-0.8</v>
      </c>
      <c r="V4820">
        <v>1</v>
      </c>
      <c r="W4820" t="s">
        <v>1371</v>
      </c>
      <c r="X4820" t="s">
        <v>1386</v>
      </c>
    </row>
    <row r="4821" spans="1:24" x14ac:dyDescent="0.3">
      <c r="A4821">
        <v>5644</v>
      </c>
      <c r="B4821" s="15" t="s">
        <v>690</v>
      </c>
      <c r="C4821" t="str">
        <f>_xlfn.XLOOKUP($B4821, STANDARDS!$A:$A, STANDARDS!$B:$B,,0,2)</f>
        <v>Bangemall Sgp</v>
      </c>
      <c r="D4821" t="s">
        <v>535</v>
      </c>
      <c r="E4821" t="s">
        <v>1096</v>
      </c>
      <c r="J4821" cm="1">
        <f t="array" ref="J4821:L4821">_xlfn.XLOOKUP($C4821, AGE!$A:$A,AGE!$B:$D,,0,2)</f>
        <v>1346</v>
      </c>
      <c r="K4821">
        <v>289</v>
      </c>
      <c r="L4821" t="str">
        <v>Martin and Thorne 2004; Nelson 2000;</v>
      </c>
      <c r="M4821" t="s">
        <v>583</v>
      </c>
      <c r="P4821" t="s">
        <v>243</v>
      </c>
      <c r="Q4821">
        <v>-1.4</v>
      </c>
      <c r="V4821">
        <v>1</v>
      </c>
      <c r="W4821" t="s">
        <v>1371</v>
      </c>
      <c r="X4821" t="s">
        <v>1386</v>
      </c>
    </row>
    <row r="4822" spans="1:24" x14ac:dyDescent="0.3">
      <c r="A4822">
        <v>5645</v>
      </c>
      <c r="B4822" s="15" t="s">
        <v>690</v>
      </c>
      <c r="C4822" t="str">
        <f>_xlfn.XLOOKUP($B4822, STANDARDS!$A:$A, STANDARDS!$B:$B,,0,2)</f>
        <v>Bangemall Sgp</v>
      </c>
      <c r="D4822" t="s">
        <v>535</v>
      </c>
      <c r="E4822" t="s">
        <v>1097</v>
      </c>
      <c r="J4822" cm="1">
        <f t="array" ref="J4822:L4822">_xlfn.XLOOKUP($C4822, AGE!$A:$A,AGE!$B:$D,,0,2)</f>
        <v>1346</v>
      </c>
      <c r="K4822">
        <v>289</v>
      </c>
      <c r="L4822" t="str">
        <v>Martin and Thorne 2004; Nelson 2000;</v>
      </c>
      <c r="M4822" t="s">
        <v>583</v>
      </c>
      <c r="P4822" t="s">
        <v>243</v>
      </c>
      <c r="Q4822">
        <v>-0.9</v>
      </c>
      <c r="V4822">
        <v>1</v>
      </c>
      <c r="W4822" t="s">
        <v>1371</v>
      </c>
      <c r="X4822" t="s">
        <v>1386</v>
      </c>
    </row>
    <row r="4823" spans="1:24" x14ac:dyDescent="0.3">
      <c r="A4823">
        <v>5646</v>
      </c>
      <c r="B4823" s="15" t="s">
        <v>690</v>
      </c>
      <c r="C4823" t="str">
        <f>_xlfn.XLOOKUP($B4823, STANDARDS!$A:$A, STANDARDS!$B:$B,,0,2)</f>
        <v>Bangemall Sgp</v>
      </c>
      <c r="D4823" t="s">
        <v>535</v>
      </c>
      <c r="E4823" t="s">
        <v>1097</v>
      </c>
      <c r="J4823" cm="1">
        <f t="array" ref="J4823:L4823">_xlfn.XLOOKUP($C4823, AGE!$A:$A,AGE!$B:$D,,0,2)</f>
        <v>1346</v>
      </c>
      <c r="K4823">
        <v>289</v>
      </c>
      <c r="L4823" t="str">
        <v>Martin and Thorne 2004; Nelson 2000;</v>
      </c>
      <c r="M4823" t="s">
        <v>583</v>
      </c>
      <c r="P4823" t="s">
        <v>243</v>
      </c>
      <c r="Q4823">
        <v>-2.1</v>
      </c>
      <c r="V4823">
        <v>1</v>
      </c>
      <c r="W4823" t="s">
        <v>1371</v>
      </c>
      <c r="X4823" t="s">
        <v>1386</v>
      </c>
    </row>
    <row r="4824" spans="1:24" x14ac:dyDescent="0.3">
      <c r="A4824">
        <v>5647</v>
      </c>
      <c r="B4824" s="15" t="s">
        <v>690</v>
      </c>
      <c r="C4824" t="str">
        <f>_xlfn.XLOOKUP($B4824, STANDARDS!$A:$A, STANDARDS!$B:$B,,0,2)</f>
        <v>Bangemall Sgp</v>
      </c>
      <c r="D4824" t="s">
        <v>535</v>
      </c>
      <c r="E4824" t="s">
        <v>1098</v>
      </c>
      <c r="J4824" cm="1">
        <f t="array" ref="J4824:L4824">_xlfn.XLOOKUP($C4824, AGE!$A:$A,AGE!$B:$D,,0,2)</f>
        <v>1346</v>
      </c>
      <c r="K4824">
        <v>289</v>
      </c>
      <c r="L4824" t="str">
        <v>Martin and Thorne 2004; Nelson 2000;</v>
      </c>
      <c r="M4824" t="s">
        <v>583</v>
      </c>
      <c r="P4824" t="s">
        <v>243</v>
      </c>
      <c r="Q4824">
        <v>2.2999999999999998</v>
      </c>
      <c r="V4824">
        <v>1</v>
      </c>
      <c r="W4824" t="s">
        <v>1371</v>
      </c>
      <c r="X4824" t="s">
        <v>1386</v>
      </c>
    </row>
    <row r="4825" spans="1:24" x14ac:dyDescent="0.3">
      <c r="A4825">
        <v>5648</v>
      </c>
      <c r="B4825" s="15" t="s">
        <v>690</v>
      </c>
      <c r="C4825" t="str">
        <f>_xlfn.XLOOKUP($B4825, STANDARDS!$A:$A, STANDARDS!$B:$B,,0,2)</f>
        <v>Bangemall Sgp</v>
      </c>
      <c r="D4825" t="s">
        <v>535</v>
      </c>
      <c r="E4825" t="s">
        <v>1097</v>
      </c>
      <c r="J4825" cm="1">
        <f t="array" ref="J4825:L4825">_xlfn.XLOOKUP($C4825, AGE!$A:$A,AGE!$B:$D,,0,2)</f>
        <v>1346</v>
      </c>
      <c r="K4825">
        <v>289</v>
      </c>
      <c r="L4825" t="str">
        <v>Martin and Thorne 2004; Nelson 2000;</v>
      </c>
      <c r="M4825" t="s">
        <v>583</v>
      </c>
      <c r="P4825" t="s">
        <v>243</v>
      </c>
      <c r="Q4825">
        <v>0.3</v>
      </c>
      <c r="V4825">
        <v>1</v>
      </c>
      <c r="W4825" t="s">
        <v>1371</v>
      </c>
      <c r="X4825" t="s">
        <v>1386</v>
      </c>
    </row>
    <row r="4826" spans="1:24" x14ac:dyDescent="0.3">
      <c r="A4826">
        <v>5649</v>
      </c>
      <c r="B4826" s="15" t="s">
        <v>690</v>
      </c>
      <c r="C4826" t="str">
        <f>_xlfn.XLOOKUP($B4826, STANDARDS!$A:$A, STANDARDS!$B:$B,,0,2)</f>
        <v>Bangemall Sgp</v>
      </c>
      <c r="D4826" t="s">
        <v>535</v>
      </c>
      <c r="E4826" t="s">
        <v>1097</v>
      </c>
      <c r="J4826" cm="1">
        <f t="array" ref="J4826:L4826">_xlfn.XLOOKUP($C4826, AGE!$A:$A,AGE!$B:$D,,0,2)</f>
        <v>1346</v>
      </c>
      <c r="K4826">
        <v>289</v>
      </c>
      <c r="L4826" t="str">
        <v>Martin and Thorne 2004; Nelson 2000;</v>
      </c>
      <c r="M4826" t="s">
        <v>583</v>
      </c>
      <c r="P4826" t="s">
        <v>243</v>
      </c>
      <c r="Q4826">
        <v>0.2</v>
      </c>
      <c r="V4826">
        <v>1</v>
      </c>
      <c r="W4826" t="s">
        <v>1371</v>
      </c>
      <c r="X4826" t="s">
        <v>1386</v>
      </c>
    </row>
    <row r="4827" spans="1:24" x14ac:dyDescent="0.3">
      <c r="A4827">
        <v>5650</v>
      </c>
      <c r="B4827" s="15" t="s">
        <v>690</v>
      </c>
      <c r="C4827" t="str">
        <f>_xlfn.XLOOKUP($B4827, STANDARDS!$A:$A, STANDARDS!$B:$B,,0,2)</f>
        <v>Bangemall Sgp</v>
      </c>
      <c r="D4827" t="s">
        <v>535</v>
      </c>
      <c r="E4827" t="s">
        <v>1098</v>
      </c>
      <c r="J4827" cm="1">
        <f t="array" ref="J4827:L4827">_xlfn.XLOOKUP($C4827, AGE!$A:$A,AGE!$B:$D,,0,2)</f>
        <v>1346</v>
      </c>
      <c r="K4827">
        <v>289</v>
      </c>
      <c r="L4827" t="str">
        <v>Martin and Thorne 2004; Nelson 2000;</v>
      </c>
      <c r="M4827" t="s">
        <v>583</v>
      </c>
      <c r="P4827" t="s">
        <v>243</v>
      </c>
      <c r="Q4827">
        <v>-0.7</v>
      </c>
      <c r="V4827">
        <v>1</v>
      </c>
      <c r="W4827" t="s">
        <v>1371</v>
      </c>
      <c r="X4827" t="s">
        <v>1386</v>
      </c>
    </row>
    <row r="4828" spans="1:24" x14ac:dyDescent="0.3">
      <c r="A4828">
        <v>5651</v>
      </c>
      <c r="B4828" s="15" t="s">
        <v>690</v>
      </c>
      <c r="C4828" t="str">
        <f>_xlfn.XLOOKUP($B4828, STANDARDS!$A:$A, STANDARDS!$B:$B,,0,2)</f>
        <v>Bangemall Sgp</v>
      </c>
      <c r="D4828" t="s">
        <v>535</v>
      </c>
      <c r="E4828" t="s">
        <v>1098</v>
      </c>
      <c r="J4828" cm="1">
        <f t="array" ref="J4828:L4828">_xlfn.XLOOKUP($C4828, AGE!$A:$A,AGE!$B:$D,,0,2)</f>
        <v>1346</v>
      </c>
      <c r="K4828">
        <v>289</v>
      </c>
      <c r="L4828" t="str">
        <v>Martin and Thorne 2004; Nelson 2000;</v>
      </c>
      <c r="M4828" t="s">
        <v>583</v>
      </c>
      <c r="P4828" t="s">
        <v>243</v>
      </c>
      <c r="Q4828">
        <v>0</v>
      </c>
      <c r="V4828">
        <v>1</v>
      </c>
      <c r="W4828" t="s">
        <v>1371</v>
      </c>
      <c r="X4828" t="s">
        <v>1386</v>
      </c>
    </row>
    <row r="4829" spans="1:24" x14ac:dyDescent="0.3">
      <c r="A4829">
        <v>5652</v>
      </c>
      <c r="B4829" s="15" t="s">
        <v>690</v>
      </c>
      <c r="C4829" t="str">
        <f>_xlfn.XLOOKUP($B4829, STANDARDS!$A:$A, STANDARDS!$B:$B,,0,2)</f>
        <v>Bangemall Sgp</v>
      </c>
      <c r="D4829" t="s">
        <v>535</v>
      </c>
      <c r="E4829" t="s">
        <v>1097</v>
      </c>
      <c r="J4829" cm="1">
        <f t="array" ref="J4829:L4829">_xlfn.XLOOKUP($C4829, AGE!$A:$A,AGE!$B:$D,,0,2)</f>
        <v>1346</v>
      </c>
      <c r="K4829">
        <v>289</v>
      </c>
      <c r="L4829" t="str">
        <v>Martin and Thorne 2004; Nelson 2000;</v>
      </c>
      <c r="M4829" t="s">
        <v>583</v>
      </c>
      <c r="P4829" t="s">
        <v>243</v>
      </c>
      <c r="Q4829">
        <v>-1.9</v>
      </c>
      <c r="V4829">
        <v>1</v>
      </c>
      <c r="W4829" t="s">
        <v>1371</v>
      </c>
      <c r="X4829" t="s">
        <v>1386</v>
      </c>
    </row>
    <row r="4830" spans="1:24" x14ac:dyDescent="0.3">
      <c r="A4830">
        <v>5653</v>
      </c>
      <c r="B4830" s="15" t="s">
        <v>690</v>
      </c>
      <c r="C4830" t="str">
        <f>_xlfn.XLOOKUP($B4830, STANDARDS!$A:$A, STANDARDS!$B:$B,,0,2)</f>
        <v>Bangemall Sgp</v>
      </c>
      <c r="D4830" t="s">
        <v>535</v>
      </c>
      <c r="E4830" t="s">
        <v>1098</v>
      </c>
      <c r="J4830" cm="1">
        <f t="array" ref="J4830:L4830">_xlfn.XLOOKUP($C4830, AGE!$A:$A,AGE!$B:$D,,0,2)</f>
        <v>1346</v>
      </c>
      <c r="K4830">
        <v>289</v>
      </c>
      <c r="L4830" t="str">
        <v>Martin and Thorne 2004; Nelson 2000;</v>
      </c>
      <c r="M4830" t="s">
        <v>583</v>
      </c>
      <c r="P4830" t="s">
        <v>243</v>
      </c>
      <c r="Q4830">
        <v>-2.1</v>
      </c>
      <c r="V4830">
        <v>1</v>
      </c>
      <c r="W4830" t="s">
        <v>1371</v>
      </c>
      <c r="X4830" t="s">
        <v>1386</v>
      </c>
    </row>
    <row r="4831" spans="1:24" x14ac:dyDescent="0.3">
      <c r="A4831">
        <v>5654</v>
      </c>
      <c r="B4831" s="15" t="s">
        <v>690</v>
      </c>
      <c r="C4831" t="str">
        <f>_xlfn.XLOOKUP($B4831, STANDARDS!$A:$A, STANDARDS!$B:$B,,0,2)</f>
        <v>Bangemall Sgp</v>
      </c>
      <c r="D4831" t="s">
        <v>535</v>
      </c>
      <c r="E4831" t="s">
        <v>1096</v>
      </c>
      <c r="J4831" cm="1">
        <f t="array" ref="J4831:L4831">_xlfn.XLOOKUP($C4831, AGE!$A:$A,AGE!$B:$D,,0,2)</f>
        <v>1346</v>
      </c>
      <c r="K4831">
        <v>289</v>
      </c>
      <c r="L4831" t="str">
        <v>Martin and Thorne 2004; Nelson 2000;</v>
      </c>
      <c r="M4831" t="s">
        <v>583</v>
      </c>
      <c r="P4831" t="s">
        <v>243</v>
      </c>
      <c r="Q4831">
        <v>-1.3</v>
      </c>
      <c r="V4831">
        <v>1</v>
      </c>
      <c r="W4831" t="s">
        <v>1371</v>
      </c>
      <c r="X4831" t="s">
        <v>1386</v>
      </c>
    </row>
    <row r="4832" spans="1:24" x14ac:dyDescent="0.3">
      <c r="A4832">
        <v>5655</v>
      </c>
      <c r="B4832" s="15" t="s">
        <v>690</v>
      </c>
      <c r="C4832" t="str">
        <f>_xlfn.XLOOKUP($B4832, STANDARDS!$A:$A, STANDARDS!$B:$B,,0,2)</f>
        <v>Bangemall Sgp</v>
      </c>
      <c r="D4832" t="s">
        <v>535</v>
      </c>
      <c r="E4832" t="s">
        <v>1097</v>
      </c>
      <c r="J4832" cm="1">
        <f t="array" ref="J4832:L4832">_xlfn.XLOOKUP($C4832, AGE!$A:$A,AGE!$B:$D,,0,2)</f>
        <v>1346</v>
      </c>
      <c r="K4832">
        <v>289</v>
      </c>
      <c r="L4832" t="str">
        <v>Martin and Thorne 2004; Nelson 2000;</v>
      </c>
      <c r="M4832" t="s">
        <v>583</v>
      </c>
      <c r="P4832" t="s">
        <v>243</v>
      </c>
      <c r="Q4832">
        <v>-4</v>
      </c>
      <c r="V4832">
        <v>1</v>
      </c>
      <c r="W4832" t="s">
        <v>1371</v>
      </c>
      <c r="X4832" t="s">
        <v>1386</v>
      </c>
    </row>
    <row r="4833" spans="1:24" x14ac:dyDescent="0.3">
      <c r="A4833">
        <v>5656</v>
      </c>
      <c r="B4833" s="15" t="s">
        <v>690</v>
      </c>
      <c r="C4833" t="str">
        <f>_xlfn.XLOOKUP($B4833, STANDARDS!$A:$A, STANDARDS!$B:$B,,0,2)</f>
        <v>Bangemall Sgp</v>
      </c>
      <c r="D4833" t="s">
        <v>535</v>
      </c>
      <c r="E4833" t="s">
        <v>1097</v>
      </c>
      <c r="J4833" cm="1">
        <f t="array" ref="J4833:L4833">_xlfn.XLOOKUP($C4833, AGE!$A:$A,AGE!$B:$D,,0,2)</f>
        <v>1346</v>
      </c>
      <c r="K4833">
        <v>289</v>
      </c>
      <c r="L4833" t="str">
        <v>Martin and Thorne 2004; Nelson 2000;</v>
      </c>
      <c r="M4833" t="s">
        <v>583</v>
      </c>
      <c r="P4833" t="s">
        <v>243</v>
      </c>
      <c r="Q4833">
        <v>0.1</v>
      </c>
      <c r="V4833">
        <v>1</v>
      </c>
      <c r="W4833" t="s">
        <v>1371</v>
      </c>
      <c r="X4833" t="s">
        <v>1386</v>
      </c>
    </row>
    <row r="4834" spans="1:24" x14ac:dyDescent="0.3">
      <c r="A4834">
        <v>5657</v>
      </c>
      <c r="B4834" s="15" t="s">
        <v>690</v>
      </c>
      <c r="C4834" t="str">
        <f>_xlfn.XLOOKUP($B4834, STANDARDS!$A:$A, STANDARDS!$B:$B,,0,2)</f>
        <v>Bangemall Sgp</v>
      </c>
      <c r="D4834" t="s">
        <v>535</v>
      </c>
      <c r="E4834" t="s">
        <v>1097</v>
      </c>
      <c r="J4834" cm="1">
        <f t="array" ref="J4834:L4834">_xlfn.XLOOKUP($C4834, AGE!$A:$A,AGE!$B:$D,,0,2)</f>
        <v>1346</v>
      </c>
      <c r="K4834">
        <v>289</v>
      </c>
      <c r="L4834" t="str">
        <v>Martin and Thorne 2004; Nelson 2000;</v>
      </c>
      <c r="M4834" t="s">
        <v>583</v>
      </c>
      <c r="P4834" t="s">
        <v>243</v>
      </c>
      <c r="Q4834">
        <v>1.1000000000000001</v>
      </c>
      <c r="V4834">
        <v>1</v>
      </c>
      <c r="W4834" t="s">
        <v>1371</v>
      </c>
      <c r="X4834" t="s">
        <v>1386</v>
      </c>
    </row>
    <row r="4835" spans="1:24" x14ac:dyDescent="0.3">
      <c r="A4835">
        <v>5658</v>
      </c>
      <c r="B4835" s="15" t="s">
        <v>690</v>
      </c>
      <c r="C4835" t="str">
        <f>_xlfn.XLOOKUP($B4835, STANDARDS!$A:$A, STANDARDS!$B:$B,,0,2)</f>
        <v>Bangemall Sgp</v>
      </c>
      <c r="D4835" t="s">
        <v>535</v>
      </c>
      <c r="E4835" t="s">
        <v>1097</v>
      </c>
      <c r="J4835" cm="1">
        <f t="array" ref="J4835:L4835">_xlfn.XLOOKUP($C4835, AGE!$A:$A,AGE!$B:$D,,0,2)</f>
        <v>1346</v>
      </c>
      <c r="K4835">
        <v>289</v>
      </c>
      <c r="L4835" t="str">
        <v>Martin and Thorne 2004; Nelson 2000;</v>
      </c>
      <c r="M4835" t="s">
        <v>583</v>
      </c>
      <c r="P4835" t="s">
        <v>243</v>
      </c>
      <c r="Q4835">
        <v>1.1000000000000001</v>
      </c>
      <c r="V4835">
        <v>1</v>
      </c>
      <c r="W4835" t="s">
        <v>1371</v>
      </c>
      <c r="X4835" t="s">
        <v>1386</v>
      </c>
    </row>
    <row r="4836" spans="1:24" x14ac:dyDescent="0.3">
      <c r="A4836">
        <v>5659</v>
      </c>
      <c r="B4836" s="15" t="s">
        <v>691</v>
      </c>
      <c r="C4836" t="str">
        <f>_xlfn.XLOOKUP($B4836, STANDARDS!$A:$A, STANDARDS!$B:$B,,0,2)</f>
        <v>Duitschland Fm</v>
      </c>
      <c r="D4836" t="s">
        <v>2195</v>
      </c>
      <c r="E4836" t="s">
        <v>1084</v>
      </c>
      <c r="J4836" s="13">
        <v>2300</v>
      </c>
      <c r="K4836" s="13">
        <v>130</v>
      </c>
      <c r="L4836" s="16" t="s">
        <v>1312</v>
      </c>
      <c r="M4836" t="s">
        <v>1343</v>
      </c>
      <c r="P4836" t="s">
        <v>243</v>
      </c>
      <c r="Q4836">
        <v>5.8</v>
      </c>
      <c r="V4836">
        <v>1</v>
      </c>
      <c r="W4836" t="s">
        <v>1371</v>
      </c>
      <c r="X4836" t="s">
        <v>1387</v>
      </c>
    </row>
    <row r="4837" spans="1:24" x14ac:dyDescent="0.3">
      <c r="A4837">
        <v>5660</v>
      </c>
      <c r="B4837" s="15" t="s">
        <v>691</v>
      </c>
      <c r="C4837" t="str">
        <f>_xlfn.XLOOKUP($B4837, STANDARDS!$A:$A, STANDARDS!$B:$B,,0,2)</f>
        <v>Duitschland Fm</v>
      </c>
      <c r="D4837" t="s">
        <v>2195</v>
      </c>
      <c r="E4837" t="s">
        <v>1084</v>
      </c>
      <c r="J4837" s="13">
        <v>2300</v>
      </c>
      <c r="K4837" s="13">
        <v>130</v>
      </c>
      <c r="L4837" s="16" t="s">
        <v>1312</v>
      </c>
      <c r="M4837" t="s">
        <v>1343</v>
      </c>
      <c r="P4837" t="s">
        <v>243</v>
      </c>
      <c r="Q4837">
        <v>6.3</v>
      </c>
      <c r="V4837">
        <v>1</v>
      </c>
      <c r="W4837" t="s">
        <v>1371</v>
      </c>
      <c r="X4837" t="s">
        <v>1387</v>
      </c>
    </row>
    <row r="4838" spans="1:24" x14ac:dyDescent="0.3">
      <c r="A4838">
        <v>5661</v>
      </c>
      <c r="B4838" s="15" t="s">
        <v>691</v>
      </c>
      <c r="C4838" t="str">
        <f>_xlfn.XLOOKUP($B4838, STANDARDS!$A:$A, STANDARDS!$B:$B,,0,2)</f>
        <v>Duitschland Fm</v>
      </c>
      <c r="D4838" t="s">
        <v>2195</v>
      </c>
      <c r="E4838" t="s">
        <v>1084</v>
      </c>
      <c r="J4838" s="13">
        <v>2300</v>
      </c>
      <c r="K4838" s="13">
        <v>130</v>
      </c>
      <c r="L4838" s="16" t="s">
        <v>1312</v>
      </c>
      <c r="M4838" t="s">
        <v>1343</v>
      </c>
      <c r="P4838" t="s">
        <v>243</v>
      </c>
      <c r="Q4838">
        <v>5.2</v>
      </c>
      <c r="V4838">
        <v>1</v>
      </c>
      <c r="W4838" t="s">
        <v>1371</v>
      </c>
      <c r="X4838" t="s">
        <v>1387</v>
      </c>
    </row>
    <row r="4839" spans="1:24" x14ac:dyDescent="0.3">
      <c r="A4839">
        <v>5662</v>
      </c>
      <c r="B4839" s="15" t="s">
        <v>691</v>
      </c>
      <c r="C4839" t="str">
        <f>_xlfn.XLOOKUP($B4839, STANDARDS!$A:$A, STANDARDS!$B:$B,,0,2)</f>
        <v>Duitschland Fm</v>
      </c>
      <c r="D4839" t="s">
        <v>2195</v>
      </c>
      <c r="E4839" t="s">
        <v>1084</v>
      </c>
      <c r="J4839" s="13">
        <v>2300</v>
      </c>
      <c r="K4839" s="13">
        <v>130</v>
      </c>
      <c r="L4839" s="16" t="s">
        <v>1312</v>
      </c>
      <c r="M4839" t="s">
        <v>1343</v>
      </c>
      <c r="P4839" t="s">
        <v>243</v>
      </c>
      <c r="Q4839">
        <v>5.8</v>
      </c>
      <c r="V4839">
        <v>1</v>
      </c>
      <c r="W4839" t="s">
        <v>1371</v>
      </c>
      <c r="X4839" t="s">
        <v>1387</v>
      </c>
    </row>
    <row r="4840" spans="1:24" x14ac:dyDescent="0.3">
      <c r="A4840">
        <v>5663</v>
      </c>
      <c r="B4840" s="15" t="s">
        <v>691</v>
      </c>
      <c r="C4840" t="str">
        <f>_xlfn.XLOOKUP($B4840, STANDARDS!$A:$A, STANDARDS!$B:$B,,0,2)</f>
        <v>Duitschland Fm</v>
      </c>
      <c r="D4840" t="s">
        <v>2195</v>
      </c>
      <c r="E4840" t="s">
        <v>1084</v>
      </c>
      <c r="J4840" s="13">
        <v>2300</v>
      </c>
      <c r="K4840" s="13">
        <v>130</v>
      </c>
      <c r="L4840" s="16" t="s">
        <v>1312</v>
      </c>
      <c r="M4840" t="s">
        <v>1343</v>
      </c>
      <c r="P4840" t="s">
        <v>243</v>
      </c>
      <c r="Q4840">
        <v>6</v>
      </c>
      <c r="V4840">
        <v>1</v>
      </c>
      <c r="W4840" t="s">
        <v>1371</v>
      </c>
      <c r="X4840" t="s">
        <v>1387</v>
      </c>
    </row>
    <row r="4841" spans="1:24" x14ac:dyDescent="0.3">
      <c r="A4841">
        <v>5664</v>
      </c>
      <c r="B4841" s="15" t="s">
        <v>691</v>
      </c>
      <c r="C4841" t="str">
        <f>_xlfn.XLOOKUP($B4841, STANDARDS!$A:$A, STANDARDS!$B:$B,,0,2)</f>
        <v>Duitschland Fm</v>
      </c>
      <c r="D4841" t="s">
        <v>2195</v>
      </c>
      <c r="E4841" t="s">
        <v>1084</v>
      </c>
      <c r="J4841" s="13">
        <v>2300</v>
      </c>
      <c r="K4841" s="13">
        <v>130</v>
      </c>
      <c r="L4841" s="16" t="s">
        <v>1312</v>
      </c>
      <c r="M4841" t="s">
        <v>1343</v>
      </c>
      <c r="P4841" t="s">
        <v>243</v>
      </c>
      <c r="Q4841">
        <v>6.5</v>
      </c>
      <c r="V4841">
        <v>1</v>
      </c>
      <c r="W4841" t="s">
        <v>1371</v>
      </c>
      <c r="X4841" t="s">
        <v>1387</v>
      </c>
    </row>
    <row r="4842" spans="1:24" x14ac:dyDescent="0.3">
      <c r="A4842">
        <v>5665</v>
      </c>
      <c r="B4842" s="15" t="s">
        <v>691</v>
      </c>
      <c r="C4842" t="str">
        <f>_xlfn.XLOOKUP($B4842, STANDARDS!$A:$A, STANDARDS!$B:$B,,0,2)</f>
        <v>Duitschland Fm</v>
      </c>
      <c r="D4842" t="s">
        <v>2195</v>
      </c>
      <c r="E4842" t="s">
        <v>1084</v>
      </c>
      <c r="J4842" s="13">
        <v>2300</v>
      </c>
      <c r="K4842" s="13">
        <v>130</v>
      </c>
      <c r="L4842" s="16" t="s">
        <v>1312</v>
      </c>
      <c r="M4842" t="s">
        <v>1343</v>
      </c>
      <c r="P4842" t="s">
        <v>243</v>
      </c>
      <c r="Q4842">
        <v>5</v>
      </c>
      <c r="V4842">
        <v>1</v>
      </c>
      <c r="W4842" t="s">
        <v>1371</v>
      </c>
      <c r="X4842" t="s">
        <v>1387</v>
      </c>
    </row>
    <row r="4843" spans="1:24" x14ac:dyDescent="0.3">
      <c r="A4843">
        <v>5666</v>
      </c>
      <c r="B4843" s="15" t="s">
        <v>691</v>
      </c>
      <c r="C4843" t="str">
        <f>_xlfn.XLOOKUP($B4843, STANDARDS!$A:$A, STANDARDS!$B:$B,,0,2)</f>
        <v>Duitschland Fm</v>
      </c>
      <c r="D4843" t="s">
        <v>2195</v>
      </c>
      <c r="E4843" t="s">
        <v>1084</v>
      </c>
      <c r="J4843" s="13">
        <v>2300</v>
      </c>
      <c r="K4843" s="13">
        <v>130</v>
      </c>
      <c r="L4843" s="16" t="s">
        <v>1312</v>
      </c>
      <c r="M4843" t="s">
        <v>1343</v>
      </c>
      <c r="P4843" t="s">
        <v>243</v>
      </c>
      <c r="Q4843">
        <v>5</v>
      </c>
      <c r="V4843">
        <v>1</v>
      </c>
      <c r="W4843" t="s">
        <v>1371</v>
      </c>
      <c r="X4843" t="s">
        <v>1387</v>
      </c>
    </row>
    <row r="4844" spans="1:24" x14ac:dyDescent="0.3">
      <c r="A4844">
        <v>5667</v>
      </c>
      <c r="B4844" s="15" t="s">
        <v>691</v>
      </c>
      <c r="C4844" t="str">
        <f>_xlfn.XLOOKUP($B4844, STANDARDS!$A:$A, STANDARDS!$B:$B,,0,2)</f>
        <v>Duitschland Fm</v>
      </c>
      <c r="D4844" t="s">
        <v>2195</v>
      </c>
      <c r="E4844" t="s">
        <v>1084</v>
      </c>
      <c r="J4844" s="13">
        <v>2300</v>
      </c>
      <c r="K4844" s="13">
        <v>130</v>
      </c>
      <c r="L4844" s="16" t="s">
        <v>1312</v>
      </c>
      <c r="M4844" t="s">
        <v>1343</v>
      </c>
      <c r="P4844" t="s">
        <v>243</v>
      </c>
      <c r="Q4844">
        <v>5.3</v>
      </c>
      <c r="V4844">
        <v>1</v>
      </c>
      <c r="W4844" t="s">
        <v>1371</v>
      </c>
      <c r="X4844" t="s">
        <v>1387</v>
      </c>
    </row>
    <row r="4845" spans="1:24" x14ac:dyDescent="0.3">
      <c r="A4845">
        <v>5668</v>
      </c>
      <c r="B4845" s="15" t="s">
        <v>691</v>
      </c>
      <c r="C4845" t="str">
        <f>_xlfn.XLOOKUP($B4845, STANDARDS!$A:$A, STANDARDS!$B:$B,,0,2)</f>
        <v>Duitschland Fm</v>
      </c>
      <c r="D4845" t="s">
        <v>2195</v>
      </c>
      <c r="E4845" t="s">
        <v>1084</v>
      </c>
      <c r="J4845" s="13">
        <v>2300</v>
      </c>
      <c r="K4845" s="13">
        <v>130</v>
      </c>
      <c r="L4845" s="16" t="s">
        <v>1312</v>
      </c>
      <c r="M4845" t="s">
        <v>1343</v>
      </c>
      <c r="P4845" t="s">
        <v>243</v>
      </c>
      <c r="Q4845">
        <v>5.5</v>
      </c>
      <c r="V4845">
        <v>1</v>
      </c>
      <c r="W4845" t="s">
        <v>1371</v>
      </c>
      <c r="X4845" t="s">
        <v>1387</v>
      </c>
    </row>
    <row r="4846" spans="1:24" x14ac:dyDescent="0.3">
      <c r="A4846">
        <v>5669</v>
      </c>
      <c r="B4846" s="15" t="s">
        <v>691</v>
      </c>
      <c r="C4846" t="str">
        <f>_xlfn.XLOOKUP($B4846, STANDARDS!$A:$A, STANDARDS!$B:$B,,0,2)</f>
        <v>Duitschland Fm</v>
      </c>
      <c r="D4846" t="s">
        <v>2195</v>
      </c>
      <c r="E4846" t="s">
        <v>1084</v>
      </c>
      <c r="J4846" s="13">
        <v>2300</v>
      </c>
      <c r="K4846" s="13">
        <v>130</v>
      </c>
      <c r="L4846" s="16" t="s">
        <v>1312</v>
      </c>
      <c r="M4846" t="s">
        <v>1343</v>
      </c>
      <c r="P4846" t="s">
        <v>243</v>
      </c>
      <c r="Q4846">
        <v>6.1</v>
      </c>
      <c r="V4846">
        <v>1</v>
      </c>
      <c r="W4846" t="s">
        <v>1371</v>
      </c>
      <c r="X4846" t="s">
        <v>1387</v>
      </c>
    </row>
    <row r="4847" spans="1:24" x14ac:dyDescent="0.3">
      <c r="A4847">
        <v>5670</v>
      </c>
      <c r="B4847" s="15" t="s">
        <v>691</v>
      </c>
      <c r="C4847" t="str">
        <f>_xlfn.XLOOKUP($B4847, STANDARDS!$A:$A, STANDARDS!$B:$B,,0,2)</f>
        <v>Duitschland Fm</v>
      </c>
      <c r="D4847" t="s">
        <v>2195</v>
      </c>
      <c r="E4847" t="s">
        <v>1084</v>
      </c>
      <c r="J4847" s="13">
        <v>2300</v>
      </c>
      <c r="K4847" s="13">
        <v>130</v>
      </c>
      <c r="L4847" s="16" t="s">
        <v>1312</v>
      </c>
      <c r="M4847" t="s">
        <v>1344</v>
      </c>
      <c r="P4847" t="s">
        <v>243</v>
      </c>
      <c r="Q4847">
        <v>4.2</v>
      </c>
      <c r="V4847">
        <v>1</v>
      </c>
      <c r="W4847" t="s">
        <v>1371</v>
      </c>
      <c r="X4847" t="s">
        <v>1387</v>
      </c>
    </row>
    <row r="4848" spans="1:24" x14ac:dyDescent="0.3">
      <c r="A4848">
        <v>5671</v>
      </c>
      <c r="B4848" s="15" t="s">
        <v>691</v>
      </c>
      <c r="C4848" t="str">
        <f>_xlfn.XLOOKUP($B4848, STANDARDS!$A:$A, STANDARDS!$B:$B,,0,2)</f>
        <v>Duitschland Fm</v>
      </c>
      <c r="D4848" t="s">
        <v>2195</v>
      </c>
      <c r="E4848" t="s">
        <v>1084</v>
      </c>
      <c r="J4848" s="13">
        <v>2300</v>
      </c>
      <c r="K4848" s="13">
        <v>130</v>
      </c>
      <c r="L4848" s="16" t="s">
        <v>1312</v>
      </c>
      <c r="M4848" t="s">
        <v>1344</v>
      </c>
      <c r="P4848" t="s">
        <v>243</v>
      </c>
      <c r="Q4848">
        <v>4.8</v>
      </c>
      <c r="V4848">
        <v>1</v>
      </c>
      <c r="W4848" t="s">
        <v>1371</v>
      </c>
      <c r="X4848" t="s">
        <v>1387</v>
      </c>
    </row>
    <row r="4849" spans="1:24" x14ac:dyDescent="0.3">
      <c r="A4849">
        <v>5672</v>
      </c>
      <c r="B4849" s="15" t="s">
        <v>691</v>
      </c>
      <c r="C4849" t="str">
        <f>_xlfn.XLOOKUP($B4849, STANDARDS!$A:$A, STANDARDS!$B:$B,,0,2)</f>
        <v>Duitschland Fm</v>
      </c>
      <c r="D4849" t="s">
        <v>2195</v>
      </c>
      <c r="E4849" t="s">
        <v>1084</v>
      </c>
      <c r="J4849" s="13">
        <v>2300</v>
      </c>
      <c r="K4849" s="13">
        <v>130</v>
      </c>
      <c r="L4849" s="16" t="s">
        <v>1312</v>
      </c>
      <c r="M4849" t="s">
        <v>1343</v>
      </c>
      <c r="P4849" t="s">
        <v>243</v>
      </c>
      <c r="Q4849">
        <v>5.8</v>
      </c>
      <c r="V4849">
        <v>1</v>
      </c>
      <c r="W4849" t="s">
        <v>1371</v>
      </c>
      <c r="X4849" t="s">
        <v>1387</v>
      </c>
    </row>
    <row r="4850" spans="1:24" x14ac:dyDescent="0.3">
      <c r="A4850">
        <v>5673</v>
      </c>
      <c r="B4850" s="15" t="s">
        <v>691</v>
      </c>
      <c r="C4850" t="str">
        <f>_xlfn.XLOOKUP($B4850, STANDARDS!$A:$A, STANDARDS!$B:$B,,0,2)</f>
        <v>Duitschland Fm</v>
      </c>
      <c r="D4850" t="s">
        <v>2195</v>
      </c>
      <c r="E4850" t="s">
        <v>1084</v>
      </c>
      <c r="J4850" s="13">
        <v>2300</v>
      </c>
      <c r="K4850" s="13">
        <v>130</v>
      </c>
      <c r="L4850" s="16" t="s">
        <v>1312</v>
      </c>
      <c r="M4850" t="s">
        <v>1344</v>
      </c>
      <c r="P4850" t="s">
        <v>243</v>
      </c>
      <c r="Q4850">
        <v>3.6</v>
      </c>
      <c r="V4850">
        <v>1</v>
      </c>
      <c r="W4850" t="s">
        <v>1371</v>
      </c>
      <c r="X4850" t="s">
        <v>1387</v>
      </c>
    </row>
    <row r="4851" spans="1:24" x14ac:dyDescent="0.3">
      <c r="A4851">
        <v>5674</v>
      </c>
      <c r="B4851" s="15" t="s">
        <v>692</v>
      </c>
      <c r="C4851" t="str">
        <f>_xlfn.XLOOKUP($B4851, STANDARDS!$A:$A, STANDARDS!$B:$B,,0,2)</f>
        <v>Silverton Shale Fm</v>
      </c>
      <c r="D4851" t="s">
        <v>2195</v>
      </c>
      <c r="E4851" t="s">
        <v>1084</v>
      </c>
      <c r="J4851" s="13">
        <v>2300</v>
      </c>
      <c r="K4851" s="13">
        <v>130</v>
      </c>
      <c r="L4851" s="16" t="s">
        <v>1312</v>
      </c>
      <c r="M4851" t="s">
        <v>1345</v>
      </c>
      <c r="P4851" t="s">
        <v>243</v>
      </c>
      <c r="Q4851">
        <v>8.1999999999999993</v>
      </c>
      <c r="V4851">
        <v>1</v>
      </c>
      <c r="W4851" t="s">
        <v>1371</v>
      </c>
      <c r="X4851" t="s">
        <v>1387</v>
      </c>
    </row>
    <row r="4852" spans="1:24" x14ac:dyDescent="0.3">
      <c r="A4852">
        <v>5675</v>
      </c>
      <c r="B4852" s="15" t="s">
        <v>691</v>
      </c>
      <c r="C4852" t="str">
        <f>_xlfn.XLOOKUP($B4852, STANDARDS!$A:$A, STANDARDS!$B:$B,,0,2)</f>
        <v>Duitschland Fm</v>
      </c>
      <c r="D4852" t="s">
        <v>2195</v>
      </c>
      <c r="E4852" t="s">
        <v>1084</v>
      </c>
      <c r="J4852" s="13">
        <v>2300</v>
      </c>
      <c r="K4852" s="13">
        <v>130</v>
      </c>
      <c r="L4852" s="16" t="s">
        <v>1312</v>
      </c>
      <c r="M4852" t="s">
        <v>1343</v>
      </c>
      <c r="P4852" t="s">
        <v>243</v>
      </c>
      <c r="Q4852">
        <v>4.7</v>
      </c>
      <c r="V4852">
        <v>1</v>
      </c>
      <c r="W4852" t="s">
        <v>1371</v>
      </c>
      <c r="X4852" t="s">
        <v>1387</v>
      </c>
    </row>
    <row r="4853" spans="1:24" x14ac:dyDescent="0.3">
      <c r="A4853">
        <v>5676</v>
      </c>
      <c r="B4853" s="15" t="s">
        <v>691</v>
      </c>
      <c r="C4853" t="str">
        <f>_xlfn.XLOOKUP($B4853, STANDARDS!$A:$A, STANDARDS!$B:$B,,0,2)</f>
        <v>Duitschland Fm</v>
      </c>
      <c r="D4853" t="s">
        <v>2195</v>
      </c>
      <c r="E4853" t="s">
        <v>1084</v>
      </c>
      <c r="J4853" s="13">
        <v>2300</v>
      </c>
      <c r="K4853" s="13">
        <v>130</v>
      </c>
      <c r="L4853" s="16" t="s">
        <v>1312</v>
      </c>
      <c r="M4853" t="s">
        <v>1343</v>
      </c>
      <c r="P4853" t="s">
        <v>243</v>
      </c>
      <c r="Q4853">
        <v>6.4</v>
      </c>
      <c r="V4853">
        <v>1</v>
      </c>
      <c r="W4853" t="s">
        <v>1371</v>
      </c>
      <c r="X4853" t="s">
        <v>1387</v>
      </c>
    </row>
    <row r="4854" spans="1:24" x14ac:dyDescent="0.3">
      <c r="A4854">
        <v>5677</v>
      </c>
      <c r="B4854" s="15" t="s">
        <v>692</v>
      </c>
      <c r="C4854" t="str">
        <f>_xlfn.XLOOKUP($B4854, STANDARDS!$A:$A, STANDARDS!$B:$B,,0,2)</f>
        <v>Silverton Shale Fm</v>
      </c>
      <c r="D4854" t="s">
        <v>2195</v>
      </c>
      <c r="E4854" t="s">
        <v>1084</v>
      </c>
      <c r="J4854" s="13">
        <v>2300</v>
      </c>
      <c r="K4854" s="13">
        <v>130</v>
      </c>
      <c r="L4854" s="16" t="s">
        <v>1312</v>
      </c>
      <c r="M4854" t="s">
        <v>1345</v>
      </c>
      <c r="P4854" t="s">
        <v>243</v>
      </c>
      <c r="Q4854">
        <v>3.8</v>
      </c>
      <c r="V4854">
        <v>1</v>
      </c>
      <c r="W4854" t="s">
        <v>1371</v>
      </c>
      <c r="X4854" t="s">
        <v>1387</v>
      </c>
    </row>
    <row r="4855" spans="1:24" x14ac:dyDescent="0.3">
      <c r="A4855">
        <v>5678</v>
      </c>
      <c r="B4855" s="15" t="s">
        <v>691</v>
      </c>
      <c r="C4855" t="str">
        <f>_xlfn.XLOOKUP($B4855, STANDARDS!$A:$A, STANDARDS!$B:$B,,0,2)</f>
        <v>Duitschland Fm</v>
      </c>
      <c r="D4855" t="s">
        <v>2195</v>
      </c>
      <c r="E4855" t="s">
        <v>1084</v>
      </c>
      <c r="J4855" s="13">
        <v>2300</v>
      </c>
      <c r="K4855" s="13">
        <v>130</v>
      </c>
      <c r="L4855" s="16" t="s">
        <v>1312</v>
      </c>
      <c r="M4855" t="s">
        <v>1345</v>
      </c>
      <c r="P4855" t="s">
        <v>243</v>
      </c>
      <c r="Q4855">
        <v>6.8</v>
      </c>
      <c r="V4855">
        <v>1</v>
      </c>
      <c r="W4855" t="s">
        <v>1371</v>
      </c>
      <c r="X4855" t="s">
        <v>1387</v>
      </c>
    </row>
    <row r="4856" spans="1:24" x14ac:dyDescent="0.3">
      <c r="A4856">
        <v>5679</v>
      </c>
      <c r="B4856" s="15" t="s">
        <v>691</v>
      </c>
      <c r="C4856" t="str">
        <f>_xlfn.XLOOKUP($B4856, STANDARDS!$A:$A, STANDARDS!$B:$B,,0,2)</f>
        <v>Duitschland Fm</v>
      </c>
      <c r="D4856" t="s">
        <v>2195</v>
      </c>
      <c r="E4856" t="s">
        <v>1084</v>
      </c>
      <c r="J4856" s="13">
        <v>2300</v>
      </c>
      <c r="K4856" s="13">
        <v>130</v>
      </c>
      <c r="L4856" s="16" t="s">
        <v>1312</v>
      </c>
      <c r="M4856" t="s">
        <v>1345</v>
      </c>
      <c r="P4856" t="s">
        <v>243</v>
      </c>
      <c r="Q4856">
        <v>7.4</v>
      </c>
      <c r="V4856">
        <v>1</v>
      </c>
      <c r="W4856" t="s">
        <v>1371</v>
      </c>
      <c r="X4856" t="s">
        <v>1387</v>
      </c>
    </row>
    <row r="4857" spans="1:24" x14ac:dyDescent="0.3">
      <c r="A4857">
        <v>5680</v>
      </c>
      <c r="B4857" s="15" t="s">
        <v>692</v>
      </c>
      <c r="C4857" t="str">
        <f>_xlfn.XLOOKUP($B4857, STANDARDS!$A:$A, STANDARDS!$B:$B,,0,2)</f>
        <v>Silverton Shale Fm</v>
      </c>
      <c r="D4857" t="s">
        <v>2195</v>
      </c>
      <c r="E4857" t="s">
        <v>1084</v>
      </c>
      <c r="J4857" s="13">
        <v>2300</v>
      </c>
      <c r="K4857" s="13">
        <v>130</v>
      </c>
      <c r="L4857" s="16" t="s">
        <v>1312</v>
      </c>
      <c r="M4857" t="s">
        <v>1345</v>
      </c>
      <c r="P4857" t="s">
        <v>243</v>
      </c>
      <c r="Q4857">
        <v>5.8</v>
      </c>
      <c r="V4857">
        <v>1</v>
      </c>
      <c r="W4857" t="s">
        <v>1371</v>
      </c>
      <c r="X4857" t="s">
        <v>1387</v>
      </c>
    </row>
    <row r="4858" spans="1:24" x14ac:dyDescent="0.3">
      <c r="A4858">
        <v>5681</v>
      </c>
      <c r="B4858" s="15" t="s">
        <v>691</v>
      </c>
      <c r="C4858" t="str">
        <f>_xlfn.XLOOKUP($B4858, STANDARDS!$A:$A, STANDARDS!$B:$B,,0,2)</f>
        <v>Duitschland Fm</v>
      </c>
      <c r="D4858" t="s">
        <v>2195</v>
      </c>
      <c r="E4858" t="s">
        <v>1084</v>
      </c>
      <c r="J4858" s="13">
        <v>2300</v>
      </c>
      <c r="K4858" s="13">
        <v>130</v>
      </c>
      <c r="L4858" s="16" t="s">
        <v>1312</v>
      </c>
      <c r="M4858" t="s">
        <v>1345</v>
      </c>
      <c r="P4858" t="s">
        <v>243</v>
      </c>
      <c r="Q4858">
        <v>6.9</v>
      </c>
      <c r="V4858">
        <v>1</v>
      </c>
      <c r="W4858" t="s">
        <v>1371</v>
      </c>
      <c r="X4858" t="s">
        <v>1387</v>
      </c>
    </row>
    <row r="4859" spans="1:24" x14ac:dyDescent="0.3">
      <c r="A4859">
        <v>5682</v>
      </c>
      <c r="B4859" s="15" t="s">
        <v>691</v>
      </c>
      <c r="C4859" t="str">
        <f>_xlfn.XLOOKUP($B4859, STANDARDS!$A:$A, STANDARDS!$B:$B,,0,2)</f>
        <v>Duitschland Fm</v>
      </c>
      <c r="D4859" t="s">
        <v>2195</v>
      </c>
      <c r="E4859" t="s">
        <v>1084</v>
      </c>
      <c r="J4859" s="13">
        <v>2300</v>
      </c>
      <c r="K4859" s="13">
        <v>130</v>
      </c>
      <c r="L4859" s="16" t="s">
        <v>1312</v>
      </c>
      <c r="M4859" t="s">
        <v>1343</v>
      </c>
      <c r="P4859" t="s">
        <v>243</v>
      </c>
      <c r="Q4859">
        <v>6.3</v>
      </c>
      <c r="V4859">
        <v>1</v>
      </c>
      <c r="W4859" t="s">
        <v>1371</v>
      </c>
      <c r="X4859" t="s">
        <v>1387</v>
      </c>
    </row>
    <row r="4860" spans="1:24" x14ac:dyDescent="0.3">
      <c r="A4860">
        <v>5683</v>
      </c>
      <c r="B4860" s="15" t="s">
        <v>692</v>
      </c>
      <c r="C4860" t="str">
        <f>_xlfn.XLOOKUP($B4860, STANDARDS!$A:$A, STANDARDS!$B:$B,,0,2)</f>
        <v>Silverton Shale Fm</v>
      </c>
      <c r="D4860" t="s">
        <v>2195</v>
      </c>
      <c r="E4860" t="s">
        <v>1084</v>
      </c>
      <c r="J4860" s="13">
        <v>2300</v>
      </c>
      <c r="K4860" s="13">
        <v>130</v>
      </c>
      <c r="L4860" s="16" t="s">
        <v>1312</v>
      </c>
      <c r="M4860" t="s">
        <v>1345</v>
      </c>
      <c r="P4860" t="s">
        <v>243</v>
      </c>
      <c r="Q4860">
        <v>8.3000000000000007</v>
      </c>
      <c r="V4860">
        <v>1</v>
      </c>
      <c r="W4860" t="s">
        <v>1371</v>
      </c>
      <c r="X4860" t="s">
        <v>1387</v>
      </c>
    </row>
    <row r="4861" spans="1:24" x14ac:dyDescent="0.3">
      <c r="A4861">
        <v>5684</v>
      </c>
      <c r="B4861" s="15" t="s">
        <v>691</v>
      </c>
      <c r="C4861" t="str">
        <f>_xlfn.XLOOKUP($B4861, STANDARDS!$A:$A, STANDARDS!$B:$B,,0,2)</f>
        <v>Duitschland Fm</v>
      </c>
      <c r="D4861" t="s">
        <v>2195</v>
      </c>
      <c r="E4861" t="s">
        <v>1084</v>
      </c>
      <c r="J4861" s="13">
        <v>2300</v>
      </c>
      <c r="K4861" s="13">
        <v>130</v>
      </c>
      <c r="L4861" s="16" t="s">
        <v>1312</v>
      </c>
      <c r="M4861" t="s">
        <v>1345</v>
      </c>
      <c r="P4861" t="s">
        <v>243</v>
      </c>
      <c r="Q4861">
        <v>6.9</v>
      </c>
      <c r="V4861">
        <v>1</v>
      </c>
      <c r="W4861" t="s">
        <v>1371</v>
      </c>
      <c r="X4861" t="s">
        <v>1387</v>
      </c>
    </row>
    <row r="4862" spans="1:24" x14ac:dyDescent="0.3">
      <c r="A4862">
        <v>5685</v>
      </c>
      <c r="B4862" s="15" t="s">
        <v>691</v>
      </c>
      <c r="C4862" t="str">
        <f>_xlfn.XLOOKUP($B4862, STANDARDS!$A:$A, STANDARDS!$B:$B,,0,2)</f>
        <v>Duitschland Fm</v>
      </c>
      <c r="D4862" t="s">
        <v>2195</v>
      </c>
      <c r="E4862" t="s">
        <v>1084</v>
      </c>
      <c r="J4862" s="13">
        <v>2300</v>
      </c>
      <c r="K4862" s="13">
        <v>130</v>
      </c>
      <c r="L4862" s="16" t="s">
        <v>1312</v>
      </c>
      <c r="M4862" t="s">
        <v>1345</v>
      </c>
      <c r="P4862" t="s">
        <v>243</v>
      </c>
      <c r="Q4862">
        <v>7.1</v>
      </c>
      <c r="V4862">
        <v>1</v>
      </c>
      <c r="W4862" t="s">
        <v>1371</v>
      </c>
      <c r="X4862" t="s">
        <v>1387</v>
      </c>
    </row>
    <row r="4863" spans="1:24" x14ac:dyDescent="0.3">
      <c r="A4863">
        <v>5686</v>
      </c>
      <c r="B4863" s="15" t="s">
        <v>691</v>
      </c>
      <c r="C4863" t="str">
        <f>_xlfn.XLOOKUP($B4863, STANDARDS!$A:$A, STANDARDS!$B:$B,,0,2)</f>
        <v>Duitschland Fm</v>
      </c>
      <c r="D4863" t="s">
        <v>2195</v>
      </c>
      <c r="E4863" t="s">
        <v>1084</v>
      </c>
      <c r="J4863" s="13">
        <v>2300</v>
      </c>
      <c r="K4863" s="13">
        <v>130</v>
      </c>
      <c r="L4863" s="16" t="s">
        <v>1312</v>
      </c>
      <c r="M4863" t="s">
        <v>1345</v>
      </c>
      <c r="P4863" t="s">
        <v>243</v>
      </c>
      <c r="Q4863">
        <v>7.5</v>
      </c>
      <c r="V4863">
        <v>1</v>
      </c>
      <c r="W4863" t="s">
        <v>1371</v>
      </c>
      <c r="X4863" t="s">
        <v>1387</v>
      </c>
    </row>
    <row r="4864" spans="1:24" x14ac:dyDescent="0.3">
      <c r="A4864">
        <v>5687</v>
      </c>
      <c r="B4864" s="15" t="s">
        <v>691</v>
      </c>
      <c r="C4864" t="str">
        <f>_xlfn.XLOOKUP($B4864, STANDARDS!$A:$A, STANDARDS!$B:$B,,0,2)</f>
        <v>Duitschland Fm</v>
      </c>
      <c r="D4864" t="s">
        <v>2195</v>
      </c>
      <c r="E4864" t="s">
        <v>1084</v>
      </c>
      <c r="J4864" s="13">
        <v>2300</v>
      </c>
      <c r="K4864" s="13">
        <v>130</v>
      </c>
      <c r="L4864" s="16" t="s">
        <v>1312</v>
      </c>
      <c r="M4864" t="s">
        <v>1343</v>
      </c>
      <c r="P4864" t="s">
        <v>243</v>
      </c>
      <c r="Q4864">
        <v>6.8</v>
      </c>
      <c r="V4864">
        <v>1</v>
      </c>
      <c r="W4864" t="s">
        <v>1371</v>
      </c>
      <c r="X4864" t="s">
        <v>1387</v>
      </c>
    </row>
    <row r="4865" spans="1:24" x14ac:dyDescent="0.3">
      <c r="A4865">
        <v>5688</v>
      </c>
      <c r="B4865" s="15" t="s">
        <v>691</v>
      </c>
      <c r="C4865" t="str">
        <f>_xlfn.XLOOKUP($B4865, STANDARDS!$A:$A, STANDARDS!$B:$B,,0,2)</f>
        <v>Duitschland Fm</v>
      </c>
      <c r="D4865" t="s">
        <v>2195</v>
      </c>
      <c r="E4865" t="s">
        <v>1084</v>
      </c>
      <c r="J4865" s="13">
        <v>2300</v>
      </c>
      <c r="K4865" s="13">
        <v>130</v>
      </c>
      <c r="L4865" s="16" t="s">
        <v>1312</v>
      </c>
      <c r="M4865" t="s">
        <v>1345</v>
      </c>
      <c r="P4865" t="s">
        <v>243</v>
      </c>
      <c r="Q4865">
        <v>5.8</v>
      </c>
      <c r="V4865">
        <v>1</v>
      </c>
      <c r="W4865" t="s">
        <v>1371</v>
      </c>
      <c r="X4865" t="s">
        <v>1387</v>
      </c>
    </row>
    <row r="4866" spans="1:24" x14ac:dyDescent="0.3">
      <c r="A4866">
        <v>5689</v>
      </c>
      <c r="B4866" s="15" t="s">
        <v>692</v>
      </c>
      <c r="C4866" t="str">
        <f>_xlfn.XLOOKUP($B4866, STANDARDS!$A:$A, STANDARDS!$B:$B,,0,2)</f>
        <v>Silverton Shale Fm</v>
      </c>
      <c r="D4866" t="s">
        <v>2195</v>
      </c>
      <c r="E4866" t="s">
        <v>1084</v>
      </c>
      <c r="J4866" s="13">
        <v>2300</v>
      </c>
      <c r="K4866" s="13">
        <v>130</v>
      </c>
      <c r="L4866" s="16" t="s">
        <v>1312</v>
      </c>
      <c r="M4866" t="s">
        <v>1345</v>
      </c>
      <c r="P4866" t="s">
        <v>243</v>
      </c>
      <c r="Q4866">
        <v>9.9</v>
      </c>
      <c r="V4866">
        <v>1</v>
      </c>
      <c r="W4866" t="s">
        <v>1371</v>
      </c>
      <c r="X4866" t="s">
        <v>1387</v>
      </c>
    </row>
    <row r="4867" spans="1:24" x14ac:dyDescent="0.3">
      <c r="A4867">
        <v>5690</v>
      </c>
      <c r="B4867" s="15" t="s">
        <v>692</v>
      </c>
      <c r="C4867" t="str">
        <f>_xlfn.XLOOKUP($B4867, STANDARDS!$A:$A, STANDARDS!$B:$B,,0,2)</f>
        <v>Silverton Shale Fm</v>
      </c>
      <c r="D4867" t="s">
        <v>2195</v>
      </c>
      <c r="E4867" t="s">
        <v>1084</v>
      </c>
      <c r="J4867" s="13">
        <v>2300</v>
      </c>
      <c r="K4867" s="13">
        <v>130</v>
      </c>
      <c r="L4867" s="16" t="s">
        <v>1312</v>
      </c>
      <c r="M4867" t="s">
        <v>1345</v>
      </c>
      <c r="P4867" t="s">
        <v>243</v>
      </c>
      <c r="Q4867">
        <v>8.1</v>
      </c>
      <c r="V4867">
        <v>1</v>
      </c>
      <c r="W4867" t="s">
        <v>1371</v>
      </c>
      <c r="X4867" t="s">
        <v>1387</v>
      </c>
    </row>
    <row r="4868" spans="1:24" x14ac:dyDescent="0.3">
      <c r="A4868">
        <v>5691</v>
      </c>
      <c r="B4868" s="15" t="s">
        <v>691</v>
      </c>
      <c r="C4868" t="str">
        <f>_xlfn.XLOOKUP($B4868, STANDARDS!$A:$A, STANDARDS!$B:$B,,0,2)</f>
        <v>Duitschland Fm</v>
      </c>
      <c r="D4868" t="s">
        <v>2195</v>
      </c>
      <c r="E4868" t="s">
        <v>1084</v>
      </c>
      <c r="J4868" s="13">
        <v>2300</v>
      </c>
      <c r="K4868" s="13">
        <v>130</v>
      </c>
      <c r="L4868" s="16" t="s">
        <v>1312</v>
      </c>
      <c r="M4868" t="s">
        <v>1345</v>
      </c>
      <c r="P4868" t="s">
        <v>243</v>
      </c>
      <c r="Q4868">
        <v>6.7</v>
      </c>
      <c r="V4868">
        <v>1</v>
      </c>
      <c r="W4868" t="s">
        <v>1371</v>
      </c>
      <c r="X4868" t="s">
        <v>1387</v>
      </c>
    </row>
    <row r="4869" spans="1:24" x14ac:dyDescent="0.3">
      <c r="A4869">
        <v>5692</v>
      </c>
      <c r="B4869" s="15" t="s">
        <v>692</v>
      </c>
      <c r="C4869" t="str">
        <f>_xlfn.XLOOKUP($B4869, STANDARDS!$A:$A, STANDARDS!$B:$B,,0,2)</f>
        <v>Silverton Shale Fm</v>
      </c>
      <c r="D4869" t="s">
        <v>2195</v>
      </c>
      <c r="E4869" t="s">
        <v>1084</v>
      </c>
      <c r="J4869" s="13">
        <v>2300</v>
      </c>
      <c r="K4869" s="13">
        <v>130</v>
      </c>
      <c r="L4869" s="16" t="s">
        <v>1312</v>
      </c>
      <c r="M4869" t="s">
        <v>1345</v>
      </c>
      <c r="P4869" t="s">
        <v>243</v>
      </c>
      <c r="Q4869">
        <v>9.6999999999999993</v>
      </c>
      <c r="V4869">
        <v>1</v>
      </c>
      <c r="W4869" t="s">
        <v>1371</v>
      </c>
      <c r="X4869" t="s">
        <v>1387</v>
      </c>
    </row>
    <row r="4870" spans="1:24" x14ac:dyDescent="0.3">
      <c r="A4870">
        <v>5693</v>
      </c>
      <c r="B4870" s="15" t="s">
        <v>692</v>
      </c>
      <c r="C4870" t="str">
        <f>_xlfn.XLOOKUP($B4870, STANDARDS!$A:$A, STANDARDS!$B:$B,,0,2)</f>
        <v>Silverton Shale Fm</v>
      </c>
      <c r="D4870" t="s">
        <v>2195</v>
      </c>
      <c r="E4870" t="s">
        <v>1084</v>
      </c>
      <c r="J4870" s="13">
        <v>2300</v>
      </c>
      <c r="K4870" s="13">
        <v>130</v>
      </c>
      <c r="L4870" s="16" t="s">
        <v>1312</v>
      </c>
      <c r="M4870" t="s">
        <v>1345</v>
      </c>
      <c r="P4870" t="s">
        <v>243</v>
      </c>
      <c r="Q4870">
        <v>9.8000000000000007</v>
      </c>
      <c r="V4870">
        <v>1</v>
      </c>
      <c r="W4870" t="s">
        <v>1371</v>
      </c>
      <c r="X4870" t="s">
        <v>1387</v>
      </c>
    </row>
    <row r="4871" spans="1:24" x14ac:dyDescent="0.3">
      <c r="A4871">
        <v>5694</v>
      </c>
      <c r="B4871" s="15" t="s">
        <v>692</v>
      </c>
      <c r="C4871" t="str">
        <f>_xlfn.XLOOKUP($B4871, STANDARDS!$A:$A, STANDARDS!$B:$B,,0,2)</f>
        <v>Silverton Shale Fm</v>
      </c>
      <c r="D4871" t="s">
        <v>2195</v>
      </c>
      <c r="E4871" t="s">
        <v>1084</v>
      </c>
      <c r="J4871" s="13">
        <v>2300</v>
      </c>
      <c r="K4871" s="13">
        <v>130</v>
      </c>
      <c r="L4871" s="16" t="s">
        <v>1312</v>
      </c>
      <c r="M4871" t="s">
        <v>1345</v>
      </c>
      <c r="P4871" t="s">
        <v>243</v>
      </c>
      <c r="Q4871">
        <v>7.2</v>
      </c>
      <c r="V4871">
        <v>1</v>
      </c>
      <c r="W4871" t="s">
        <v>1371</v>
      </c>
      <c r="X4871" t="s">
        <v>1387</v>
      </c>
    </row>
    <row r="4872" spans="1:24" x14ac:dyDescent="0.3">
      <c r="A4872">
        <v>5695</v>
      </c>
      <c r="B4872" s="15" t="s">
        <v>692</v>
      </c>
      <c r="C4872" t="str">
        <f>_xlfn.XLOOKUP($B4872, STANDARDS!$A:$A, STANDARDS!$B:$B,,0,2)</f>
        <v>Silverton Shale Fm</v>
      </c>
      <c r="D4872" t="s">
        <v>2195</v>
      </c>
      <c r="E4872" t="s">
        <v>1084</v>
      </c>
      <c r="J4872" s="13">
        <v>2300</v>
      </c>
      <c r="K4872" s="13">
        <v>130</v>
      </c>
      <c r="L4872" s="16" t="s">
        <v>1312</v>
      </c>
      <c r="M4872" t="s">
        <v>1345</v>
      </c>
      <c r="P4872" t="s">
        <v>243</v>
      </c>
      <c r="Q4872">
        <v>7.2</v>
      </c>
      <c r="V4872">
        <v>1</v>
      </c>
      <c r="W4872" t="s">
        <v>1371</v>
      </c>
      <c r="X4872" t="s">
        <v>1387</v>
      </c>
    </row>
    <row r="4873" spans="1:24" x14ac:dyDescent="0.3">
      <c r="A4873">
        <v>5696</v>
      </c>
      <c r="B4873" s="15" t="s">
        <v>692</v>
      </c>
      <c r="C4873" t="str">
        <f>_xlfn.XLOOKUP($B4873, STANDARDS!$A:$A, STANDARDS!$B:$B,,0,2)</f>
        <v>Silverton Shale Fm</v>
      </c>
      <c r="D4873" t="s">
        <v>2195</v>
      </c>
      <c r="E4873" t="s">
        <v>1084</v>
      </c>
      <c r="J4873" s="13">
        <v>2300</v>
      </c>
      <c r="K4873" s="13">
        <v>130</v>
      </c>
      <c r="L4873" s="16" t="s">
        <v>1312</v>
      </c>
      <c r="M4873" t="s">
        <v>1345</v>
      </c>
      <c r="P4873" t="s">
        <v>243</v>
      </c>
      <c r="Q4873">
        <v>9.6999999999999993</v>
      </c>
      <c r="V4873">
        <v>1</v>
      </c>
      <c r="W4873" t="s">
        <v>1371</v>
      </c>
      <c r="X4873" t="s">
        <v>1387</v>
      </c>
    </row>
    <row r="4874" spans="1:24" x14ac:dyDescent="0.3">
      <c r="A4874">
        <v>5697</v>
      </c>
      <c r="B4874" s="15" t="s">
        <v>692</v>
      </c>
      <c r="C4874" t="str">
        <f>_xlfn.XLOOKUP($B4874, STANDARDS!$A:$A, STANDARDS!$B:$B,,0,2)</f>
        <v>Silverton Shale Fm</v>
      </c>
      <c r="D4874" t="s">
        <v>2195</v>
      </c>
      <c r="E4874" t="s">
        <v>1084</v>
      </c>
      <c r="J4874" s="13">
        <v>2300</v>
      </c>
      <c r="K4874" s="13">
        <v>130</v>
      </c>
      <c r="L4874" s="16" t="s">
        <v>1312</v>
      </c>
      <c r="M4874" t="s">
        <v>1345</v>
      </c>
      <c r="P4874" t="s">
        <v>243</v>
      </c>
      <c r="Q4874">
        <v>8.4</v>
      </c>
      <c r="V4874">
        <v>1</v>
      </c>
      <c r="W4874" t="s">
        <v>1371</v>
      </c>
      <c r="X4874" t="s">
        <v>1387</v>
      </c>
    </row>
    <row r="4875" spans="1:24" x14ac:dyDescent="0.3">
      <c r="A4875">
        <v>5698</v>
      </c>
      <c r="B4875" s="15" t="s">
        <v>692</v>
      </c>
      <c r="C4875" t="str">
        <f>_xlfn.XLOOKUP($B4875, STANDARDS!$A:$A, STANDARDS!$B:$B,,0,2)</f>
        <v>Silverton Shale Fm</v>
      </c>
      <c r="D4875" t="s">
        <v>2195</v>
      </c>
      <c r="E4875" t="s">
        <v>1084</v>
      </c>
      <c r="J4875" s="13">
        <v>2300</v>
      </c>
      <c r="K4875" s="13">
        <v>130</v>
      </c>
      <c r="L4875" s="16" t="s">
        <v>1312</v>
      </c>
      <c r="M4875" t="s">
        <v>1345</v>
      </c>
      <c r="P4875" t="s">
        <v>243</v>
      </c>
      <c r="Q4875">
        <v>8.9</v>
      </c>
      <c r="V4875">
        <v>1</v>
      </c>
      <c r="W4875" t="s">
        <v>1371</v>
      </c>
      <c r="X4875" t="s">
        <v>1387</v>
      </c>
    </row>
    <row r="4876" spans="1:24" x14ac:dyDescent="0.3">
      <c r="A4876">
        <v>5699</v>
      </c>
      <c r="B4876" s="15" t="s">
        <v>692</v>
      </c>
      <c r="C4876" t="str">
        <f>_xlfn.XLOOKUP($B4876, STANDARDS!$A:$A, STANDARDS!$B:$B,,0,2)</f>
        <v>Silverton Shale Fm</v>
      </c>
      <c r="D4876" t="s">
        <v>2195</v>
      </c>
      <c r="E4876" t="s">
        <v>1084</v>
      </c>
      <c r="J4876" s="13">
        <v>2300</v>
      </c>
      <c r="K4876" s="13">
        <v>130</v>
      </c>
      <c r="L4876" s="16" t="s">
        <v>1312</v>
      </c>
      <c r="M4876" t="s">
        <v>1345</v>
      </c>
      <c r="P4876" t="s">
        <v>243</v>
      </c>
      <c r="Q4876">
        <v>7.6</v>
      </c>
      <c r="V4876">
        <v>1</v>
      </c>
      <c r="W4876" t="s">
        <v>1371</v>
      </c>
      <c r="X4876" t="s">
        <v>1387</v>
      </c>
    </row>
    <row r="4877" spans="1:24" x14ac:dyDescent="0.3">
      <c r="A4877">
        <v>5700</v>
      </c>
      <c r="B4877" s="15" t="s">
        <v>692</v>
      </c>
      <c r="C4877" t="str">
        <f>_xlfn.XLOOKUP($B4877, STANDARDS!$A:$A, STANDARDS!$B:$B,,0,2)</f>
        <v>Silverton Shale Fm</v>
      </c>
      <c r="D4877" t="s">
        <v>2195</v>
      </c>
      <c r="E4877" t="s">
        <v>1084</v>
      </c>
      <c r="J4877" s="13">
        <v>2300</v>
      </c>
      <c r="K4877" s="13">
        <v>130</v>
      </c>
      <c r="L4877" s="16" t="s">
        <v>1312</v>
      </c>
      <c r="M4877" t="s">
        <v>1345</v>
      </c>
      <c r="P4877" t="s">
        <v>243</v>
      </c>
      <c r="Q4877">
        <v>8.1</v>
      </c>
      <c r="V4877">
        <v>1</v>
      </c>
      <c r="W4877" t="s">
        <v>1371</v>
      </c>
      <c r="X4877" t="s">
        <v>1387</v>
      </c>
    </row>
    <row r="4878" spans="1:24" x14ac:dyDescent="0.3">
      <c r="A4878">
        <v>5701</v>
      </c>
      <c r="B4878" s="15" t="s">
        <v>692</v>
      </c>
      <c r="C4878" t="str">
        <f>_xlfn.XLOOKUP($B4878, STANDARDS!$A:$A, STANDARDS!$B:$B,,0,2)</f>
        <v>Silverton Shale Fm</v>
      </c>
      <c r="D4878" t="s">
        <v>2195</v>
      </c>
      <c r="E4878" t="s">
        <v>1084</v>
      </c>
      <c r="J4878" s="13">
        <v>2300</v>
      </c>
      <c r="K4878" s="13">
        <v>130</v>
      </c>
      <c r="L4878" s="16" t="s">
        <v>1312</v>
      </c>
      <c r="M4878" t="s">
        <v>1345</v>
      </c>
      <c r="P4878" t="s">
        <v>243</v>
      </c>
      <c r="Q4878">
        <v>8.1</v>
      </c>
      <c r="V4878">
        <v>1</v>
      </c>
      <c r="W4878" t="s">
        <v>1371</v>
      </c>
      <c r="X4878" t="s">
        <v>1387</v>
      </c>
    </row>
    <row r="4879" spans="1:24" x14ac:dyDescent="0.3">
      <c r="A4879">
        <v>5702</v>
      </c>
      <c r="B4879" s="15" t="s">
        <v>691</v>
      </c>
      <c r="C4879" t="str">
        <f>_xlfn.XLOOKUP($B4879, STANDARDS!$A:$A, STANDARDS!$B:$B,,0,2)</f>
        <v>Duitschland Fm</v>
      </c>
      <c r="D4879" t="s">
        <v>2195</v>
      </c>
      <c r="E4879" t="s">
        <v>1084</v>
      </c>
      <c r="J4879" s="13">
        <v>2300</v>
      </c>
      <c r="K4879" s="13">
        <v>130</v>
      </c>
      <c r="L4879" s="16" t="s">
        <v>1312</v>
      </c>
      <c r="M4879" t="s">
        <v>1345</v>
      </c>
      <c r="P4879" t="s">
        <v>243</v>
      </c>
      <c r="Q4879">
        <v>8.1999999999999993</v>
      </c>
      <c r="V4879">
        <v>1</v>
      </c>
      <c r="W4879" t="s">
        <v>1371</v>
      </c>
      <c r="X4879" t="s">
        <v>1387</v>
      </c>
    </row>
    <row r="4880" spans="1:24" x14ac:dyDescent="0.3">
      <c r="A4880">
        <v>5703</v>
      </c>
      <c r="B4880" s="15" t="s">
        <v>692</v>
      </c>
      <c r="C4880" t="str">
        <f>_xlfn.XLOOKUP($B4880, STANDARDS!$A:$A, STANDARDS!$B:$B,,0,2)</f>
        <v>Silverton Shale Fm</v>
      </c>
      <c r="D4880" t="s">
        <v>2195</v>
      </c>
      <c r="E4880" t="s">
        <v>1084</v>
      </c>
      <c r="J4880" s="13">
        <v>2300</v>
      </c>
      <c r="K4880" s="13">
        <v>130</v>
      </c>
      <c r="L4880" s="16" t="s">
        <v>1312</v>
      </c>
      <c r="M4880" t="s">
        <v>1345</v>
      </c>
      <c r="P4880" t="s">
        <v>243</v>
      </c>
      <c r="Q4880">
        <v>8.4</v>
      </c>
      <c r="V4880">
        <v>1</v>
      </c>
      <c r="W4880" t="s">
        <v>1371</v>
      </c>
      <c r="X4880" t="s">
        <v>1387</v>
      </c>
    </row>
    <row r="4881" spans="1:24" x14ac:dyDescent="0.3">
      <c r="A4881">
        <v>5704</v>
      </c>
      <c r="B4881" s="15" t="s">
        <v>692</v>
      </c>
      <c r="C4881" t="str">
        <f>_xlfn.XLOOKUP($B4881, STANDARDS!$A:$A, STANDARDS!$B:$B,,0,2)</f>
        <v>Silverton Shale Fm</v>
      </c>
      <c r="D4881" t="s">
        <v>2195</v>
      </c>
      <c r="E4881" t="s">
        <v>1084</v>
      </c>
      <c r="J4881" s="13">
        <v>2300</v>
      </c>
      <c r="K4881" s="13">
        <v>130</v>
      </c>
      <c r="L4881" s="16" t="s">
        <v>1312</v>
      </c>
      <c r="M4881" t="s">
        <v>1345</v>
      </c>
      <c r="P4881" t="s">
        <v>243</v>
      </c>
      <c r="Q4881">
        <v>5.8</v>
      </c>
      <c r="V4881">
        <v>1</v>
      </c>
      <c r="W4881" t="s">
        <v>1371</v>
      </c>
      <c r="X4881" t="s">
        <v>1387</v>
      </c>
    </row>
    <row r="4882" spans="1:24" x14ac:dyDescent="0.3">
      <c r="A4882">
        <v>5705</v>
      </c>
      <c r="B4882" s="15" t="s">
        <v>692</v>
      </c>
      <c r="C4882" t="str">
        <f>_xlfn.XLOOKUP($B4882, STANDARDS!$A:$A, STANDARDS!$B:$B,,0,2)</f>
        <v>Silverton Shale Fm</v>
      </c>
      <c r="D4882" t="s">
        <v>2195</v>
      </c>
      <c r="E4882" t="s">
        <v>1084</v>
      </c>
      <c r="J4882" s="13">
        <v>2300</v>
      </c>
      <c r="K4882" s="13">
        <v>130</v>
      </c>
      <c r="L4882" s="16" t="s">
        <v>1312</v>
      </c>
      <c r="M4882" t="s">
        <v>1345</v>
      </c>
      <c r="P4882" t="s">
        <v>243</v>
      </c>
      <c r="Q4882">
        <v>7.6</v>
      </c>
      <c r="V4882">
        <v>1</v>
      </c>
      <c r="W4882" t="s">
        <v>1371</v>
      </c>
      <c r="X4882" t="s">
        <v>1387</v>
      </c>
    </row>
    <row r="4883" spans="1:24" x14ac:dyDescent="0.3">
      <c r="A4883">
        <v>5706</v>
      </c>
      <c r="B4883" s="15" t="s">
        <v>691</v>
      </c>
      <c r="C4883" t="str">
        <f>_xlfn.XLOOKUP($B4883, STANDARDS!$A:$A, STANDARDS!$B:$B,,0,2)</f>
        <v>Duitschland Fm</v>
      </c>
      <c r="D4883" t="s">
        <v>2195</v>
      </c>
      <c r="E4883" t="s">
        <v>1084</v>
      </c>
      <c r="J4883" s="13">
        <v>2300</v>
      </c>
      <c r="K4883" s="13">
        <v>130</v>
      </c>
      <c r="L4883" s="16" t="s">
        <v>1312</v>
      </c>
      <c r="M4883" t="s">
        <v>1345</v>
      </c>
      <c r="P4883" t="s">
        <v>243</v>
      </c>
      <c r="Q4883">
        <v>9.3000000000000007</v>
      </c>
      <c r="V4883">
        <v>1</v>
      </c>
      <c r="W4883" t="s">
        <v>1371</v>
      </c>
      <c r="X4883" t="s">
        <v>1387</v>
      </c>
    </row>
    <row r="4884" spans="1:24" x14ac:dyDescent="0.3">
      <c r="A4884">
        <v>5707</v>
      </c>
      <c r="B4884" s="15" t="s">
        <v>692</v>
      </c>
      <c r="C4884" t="str">
        <f>_xlfn.XLOOKUP($B4884, STANDARDS!$A:$A, STANDARDS!$B:$B,,0,2)</f>
        <v>Silverton Shale Fm</v>
      </c>
      <c r="D4884" t="s">
        <v>2195</v>
      </c>
      <c r="E4884" t="s">
        <v>1084</v>
      </c>
      <c r="J4884" s="13">
        <v>2300</v>
      </c>
      <c r="K4884" s="13">
        <v>130</v>
      </c>
      <c r="L4884" s="16" t="s">
        <v>1312</v>
      </c>
      <c r="M4884" t="s">
        <v>1345</v>
      </c>
      <c r="P4884" t="s">
        <v>243</v>
      </c>
      <c r="Q4884">
        <v>9.9</v>
      </c>
      <c r="V4884">
        <v>1</v>
      </c>
      <c r="W4884" t="s">
        <v>1371</v>
      </c>
      <c r="X4884" t="s">
        <v>1387</v>
      </c>
    </row>
    <row r="4885" spans="1:24" x14ac:dyDescent="0.3">
      <c r="A4885">
        <v>5708</v>
      </c>
      <c r="B4885" s="15" t="s">
        <v>692</v>
      </c>
      <c r="C4885" t="str">
        <f>_xlfn.XLOOKUP($B4885, STANDARDS!$A:$A, STANDARDS!$B:$B,,0,2)</f>
        <v>Silverton Shale Fm</v>
      </c>
      <c r="D4885" t="s">
        <v>2195</v>
      </c>
      <c r="E4885" t="s">
        <v>1084</v>
      </c>
      <c r="J4885" s="13">
        <v>2300</v>
      </c>
      <c r="K4885" s="13">
        <v>130</v>
      </c>
      <c r="L4885" s="16" t="s">
        <v>1312</v>
      </c>
      <c r="M4885" t="s">
        <v>1345</v>
      </c>
      <c r="P4885" t="s">
        <v>243</v>
      </c>
      <c r="Q4885">
        <v>7.2</v>
      </c>
      <c r="V4885">
        <v>1</v>
      </c>
      <c r="W4885" t="s">
        <v>1371</v>
      </c>
      <c r="X4885" t="s">
        <v>1387</v>
      </c>
    </row>
    <row r="4886" spans="1:24" x14ac:dyDescent="0.3">
      <c r="A4886">
        <v>5709</v>
      </c>
      <c r="B4886" s="15" t="s">
        <v>692</v>
      </c>
      <c r="C4886" t="str">
        <f>_xlfn.XLOOKUP($B4886, STANDARDS!$A:$A, STANDARDS!$B:$B,,0,2)</f>
        <v>Silverton Shale Fm</v>
      </c>
      <c r="D4886" t="s">
        <v>2195</v>
      </c>
      <c r="E4886" t="s">
        <v>1084</v>
      </c>
      <c r="J4886" s="13">
        <v>2300</v>
      </c>
      <c r="K4886" s="13">
        <v>130</v>
      </c>
      <c r="L4886" s="16" t="s">
        <v>1312</v>
      </c>
      <c r="M4886" t="s">
        <v>1345</v>
      </c>
      <c r="P4886" t="s">
        <v>243</v>
      </c>
      <c r="Q4886">
        <v>6</v>
      </c>
      <c r="V4886">
        <v>1</v>
      </c>
      <c r="W4886" t="s">
        <v>1371</v>
      </c>
      <c r="X4886" t="s">
        <v>1387</v>
      </c>
    </row>
    <row r="4887" spans="1:24" x14ac:dyDescent="0.3">
      <c r="A4887">
        <v>5710</v>
      </c>
      <c r="B4887" s="15" t="s">
        <v>692</v>
      </c>
      <c r="C4887" t="str">
        <f>_xlfn.XLOOKUP($B4887, STANDARDS!$A:$A, STANDARDS!$B:$B,,0,2)</f>
        <v>Silverton Shale Fm</v>
      </c>
      <c r="D4887" t="s">
        <v>2195</v>
      </c>
      <c r="E4887" t="s">
        <v>1084</v>
      </c>
      <c r="J4887" s="13">
        <v>2300</v>
      </c>
      <c r="K4887" s="13">
        <v>130</v>
      </c>
      <c r="L4887" s="16" t="s">
        <v>1312</v>
      </c>
      <c r="M4887" t="s">
        <v>1345</v>
      </c>
      <c r="P4887" t="s">
        <v>243</v>
      </c>
      <c r="Q4887">
        <v>9.6</v>
      </c>
      <c r="V4887">
        <v>1</v>
      </c>
      <c r="W4887" t="s">
        <v>1371</v>
      </c>
      <c r="X4887" t="s">
        <v>1387</v>
      </c>
    </row>
    <row r="4888" spans="1:24" x14ac:dyDescent="0.3">
      <c r="A4888">
        <v>5711</v>
      </c>
      <c r="B4888" s="15" t="s">
        <v>691</v>
      </c>
      <c r="C4888" t="str">
        <f>_xlfn.XLOOKUP($B4888, STANDARDS!$A:$A, STANDARDS!$B:$B,,0,2)</f>
        <v>Duitschland Fm</v>
      </c>
      <c r="D4888" t="s">
        <v>2195</v>
      </c>
      <c r="E4888" t="s">
        <v>1084</v>
      </c>
      <c r="J4888" s="13">
        <v>2300</v>
      </c>
      <c r="K4888" s="13">
        <v>130</v>
      </c>
      <c r="L4888" s="16" t="s">
        <v>1312</v>
      </c>
      <c r="M4888" t="s">
        <v>1345</v>
      </c>
      <c r="P4888" t="s">
        <v>243</v>
      </c>
      <c r="Q4888">
        <v>8.4</v>
      </c>
      <c r="V4888">
        <v>1</v>
      </c>
      <c r="W4888" t="s">
        <v>1371</v>
      </c>
      <c r="X4888" t="s">
        <v>1387</v>
      </c>
    </row>
    <row r="4889" spans="1:24" x14ac:dyDescent="0.3">
      <c r="A4889">
        <v>5712</v>
      </c>
      <c r="B4889" s="15" t="s">
        <v>691</v>
      </c>
      <c r="C4889" t="str">
        <f>_xlfn.XLOOKUP($B4889, STANDARDS!$A:$A, STANDARDS!$B:$B,,0,2)</f>
        <v>Duitschland Fm</v>
      </c>
      <c r="D4889" t="s">
        <v>2195</v>
      </c>
      <c r="E4889" t="s">
        <v>1084</v>
      </c>
      <c r="J4889" s="13">
        <v>2300</v>
      </c>
      <c r="K4889" s="13">
        <v>130</v>
      </c>
      <c r="L4889" s="16" t="s">
        <v>1312</v>
      </c>
      <c r="M4889" t="s">
        <v>1345</v>
      </c>
      <c r="P4889" t="s">
        <v>243</v>
      </c>
      <c r="Q4889">
        <v>8.5</v>
      </c>
      <c r="V4889">
        <v>1</v>
      </c>
      <c r="W4889" t="s">
        <v>1371</v>
      </c>
      <c r="X4889" t="s">
        <v>1387</v>
      </c>
    </row>
    <row r="4890" spans="1:24" x14ac:dyDescent="0.3">
      <c r="A4890">
        <v>5713</v>
      </c>
      <c r="B4890" s="15" t="s">
        <v>692</v>
      </c>
      <c r="C4890" t="str">
        <f>_xlfn.XLOOKUP($B4890, STANDARDS!$A:$A, STANDARDS!$B:$B,,0,2)</f>
        <v>Silverton Shale Fm</v>
      </c>
      <c r="D4890" t="s">
        <v>2195</v>
      </c>
      <c r="E4890" t="s">
        <v>1084</v>
      </c>
      <c r="J4890" s="13">
        <v>2300</v>
      </c>
      <c r="K4890" s="13">
        <v>130</v>
      </c>
      <c r="L4890" s="16" t="s">
        <v>1312</v>
      </c>
      <c r="M4890" t="s">
        <v>1345</v>
      </c>
      <c r="P4890" t="s">
        <v>243</v>
      </c>
      <c r="Q4890">
        <v>10.199999999999999</v>
      </c>
      <c r="V4890">
        <v>1</v>
      </c>
      <c r="W4890" t="s">
        <v>1371</v>
      </c>
      <c r="X4890" t="s">
        <v>1387</v>
      </c>
    </row>
    <row r="4891" spans="1:24" x14ac:dyDescent="0.3">
      <c r="A4891">
        <v>5714</v>
      </c>
      <c r="B4891" s="15" t="s">
        <v>691</v>
      </c>
      <c r="C4891" t="str">
        <f>_xlfn.XLOOKUP($B4891, STANDARDS!$A:$A, STANDARDS!$B:$B,,0,2)</f>
        <v>Duitschland Fm</v>
      </c>
      <c r="D4891" t="s">
        <v>2195</v>
      </c>
      <c r="E4891" t="s">
        <v>1084</v>
      </c>
      <c r="J4891" s="13">
        <v>2300</v>
      </c>
      <c r="K4891" s="13">
        <v>130</v>
      </c>
      <c r="L4891" s="16" t="s">
        <v>1312</v>
      </c>
      <c r="M4891" t="s">
        <v>1345</v>
      </c>
      <c r="P4891" t="s">
        <v>243</v>
      </c>
      <c r="Q4891">
        <v>8.5</v>
      </c>
      <c r="V4891">
        <v>1</v>
      </c>
      <c r="W4891" t="s">
        <v>1371</v>
      </c>
      <c r="X4891" t="s">
        <v>1387</v>
      </c>
    </row>
    <row r="4892" spans="1:24" x14ac:dyDescent="0.3">
      <c r="A4892">
        <v>5715</v>
      </c>
      <c r="B4892" s="15" t="s">
        <v>692</v>
      </c>
      <c r="C4892" t="str">
        <f>_xlfn.XLOOKUP($B4892, STANDARDS!$A:$A, STANDARDS!$B:$B,,0,2)</f>
        <v>Silverton Shale Fm</v>
      </c>
      <c r="D4892" t="s">
        <v>2195</v>
      </c>
      <c r="E4892" t="s">
        <v>1084</v>
      </c>
      <c r="J4892" s="13">
        <v>2300</v>
      </c>
      <c r="K4892" s="13">
        <v>130</v>
      </c>
      <c r="L4892" s="16" t="s">
        <v>1312</v>
      </c>
      <c r="M4892" t="s">
        <v>1345</v>
      </c>
      <c r="P4892" t="s">
        <v>243</v>
      </c>
      <c r="Q4892">
        <v>7.9</v>
      </c>
      <c r="V4892">
        <v>1</v>
      </c>
      <c r="W4892" t="s">
        <v>1371</v>
      </c>
      <c r="X4892" t="s">
        <v>1387</v>
      </c>
    </row>
    <row r="4893" spans="1:24" x14ac:dyDescent="0.3">
      <c r="A4893">
        <v>5716</v>
      </c>
      <c r="B4893" s="15" t="s">
        <v>692</v>
      </c>
      <c r="C4893" t="str">
        <f>_xlfn.XLOOKUP($B4893, STANDARDS!$A:$A, STANDARDS!$B:$B,,0,2)</f>
        <v>Silverton Shale Fm</v>
      </c>
      <c r="D4893" t="s">
        <v>2195</v>
      </c>
      <c r="E4893" t="s">
        <v>1084</v>
      </c>
      <c r="J4893" s="13">
        <v>2300</v>
      </c>
      <c r="K4893" s="13">
        <v>130</v>
      </c>
      <c r="L4893" s="16" t="s">
        <v>1312</v>
      </c>
      <c r="M4893" t="s">
        <v>1345</v>
      </c>
      <c r="P4893" t="s">
        <v>243</v>
      </c>
      <c r="Q4893">
        <v>9.4</v>
      </c>
      <c r="V4893">
        <v>1</v>
      </c>
      <c r="W4893" t="s">
        <v>1371</v>
      </c>
      <c r="X4893" t="s">
        <v>1387</v>
      </c>
    </row>
    <row r="4894" spans="1:24" x14ac:dyDescent="0.3">
      <c r="A4894">
        <v>5717</v>
      </c>
      <c r="B4894" s="15" t="s">
        <v>691</v>
      </c>
      <c r="C4894" t="str">
        <f>_xlfn.XLOOKUP($B4894, STANDARDS!$A:$A, STANDARDS!$B:$B,,0,2)</f>
        <v>Duitschland Fm</v>
      </c>
      <c r="D4894" t="s">
        <v>2195</v>
      </c>
      <c r="E4894" t="s">
        <v>1084</v>
      </c>
      <c r="J4894" s="13">
        <v>2300</v>
      </c>
      <c r="K4894" s="13">
        <v>130</v>
      </c>
      <c r="L4894" s="16" t="s">
        <v>1312</v>
      </c>
      <c r="M4894" t="s">
        <v>1345</v>
      </c>
      <c r="P4894" t="s">
        <v>243</v>
      </c>
      <c r="Q4894">
        <v>9.1</v>
      </c>
      <c r="V4894">
        <v>1</v>
      </c>
      <c r="W4894" t="s">
        <v>1371</v>
      </c>
      <c r="X4894" t="s">
        <v>1387</v>
      </c>
    </row>
    <row r="4895" spans="1:24" x14ac:dyDescent="0.3">
      <c r="A4895">
        <v>5718</v>
      </c>
      <c r="B4895" s="15" t="s">
        <v>692</v>
      </c>
      <c r="C4895" t="str">
        <f>_xlfn.XLOOKUP($B4895, STANDARDS!$A:$A, STANDARDS!$B:$B,,0,2)</f>
        <v>Silverton Shale Fm</v>
      </c>
      <c r="D4895" t="s">
        <v>2195</v>
      </c>
      <c r="E4895" t="s">
        <v>1084</v>
      </c>
      <c r="J4895" s="13">
        <v>2300</v>
      </c>
      <c r="K4895" s="13">
        <v>130</v>
      </c>
      <c r="L4895" s="16" t="s">
        <v>1312</v>
      </c>
      <c r="M4895" t="s">
        <v>1345</v>
      </c>
      <c r="P4895" t="s">
        <v>243</v>
      </c>
      <c r="Q4895">
        <v>10.7</v>
      </c>
      <c r="V4895">
        <v>1</v>
      </c>
      <c r="W4895" t="s">
        <v>1371</v>
      </c>
      <c r="X4895" t="s">
        <v>1387</v>
      </c>
    </row>
    <row r="4896" spans="1:24" x14ac:dyDescent="0.3">
      <c r="A4896">
        <v>5719</v>
      </c>
      <c r="B4896" s="15" t="s">
        <v>692</v>
      </c>
      <c r="C4896" t="str">
        <f>_xlfn.XLOOKUP($B4896, STANDARDS!$A:$A, STANDARDS!$B:$B,,0,2)</f>
        <v>Silverton Shale Fm</v>
      </c>
      <c r="D4896" t="s">
        <v>2195</v>
      </c>
      <c r="E4896" t="s">
        <v>1084</v>
      </c>
      <c r="J4896" s="13">
        <v>2300</v>
      </c>
      <c r="K4896" s="13">
        <v>130</v>
      </c>
      <c r="L4896" s="16" t="s">
        <v>1312</v>
      </c>
      <c r="M4896" t="s">
        <v>1345</v>
      </c>
      <c r="P4896" t="s">
        <v>243</v>
      </c>
      <c r="Q4896">
        <v>8.6</v>
      </c>
      <c r="V4896">
        <v>1</v>
      </c>
      <c r="W4896" t="s">
        <v>1371</v>
      </c>
      <c r="X4896" t="s">
        <v>1387</v>
      </c>
    </row>
    <row r="4897" spans="1:24" x14ac:dyDescent="0.3">
      <c r="A4897">
        <v>5720</v>
      </c>
      <c r="B4897" s="15" t="s">
        <v>692</v>
      </c>
      <c r="C4897" t="str">
        <f>_xlfn.XLOOKUP($B4897, STANDARDS!$A:$A, STANDARDS!$B:$B,,0,2)</f>
        <v>Silverton Shale Fm</v>
      </c>
      <c r="D4897" t="s">
        <v>2195</v>
      </c>
      <c r="E4897" t="s">
        <v>1084</v>
      </c>
      <c r="J4897" s="13">
        <v>2300</v>
      </c>
      <c r="K4897" s="13">
        <v>130</v>
      </c>
      <c r="L4897" s="16" t="s">
        <v>1312</v>
      </c>
      <c r="M4897" t="s">
        <v>1345</v>
      </c>
      <c r="P4897" t="s">
        <v>243</v>
      </c>
      <c r="Q4897">
        <v>10.7</v>
      </c>
      <c r="V4897">
        <v>1</v>
      </c>
      <c r="W4897" t="s">
        <v>1371</v>
      </c>
      <c r="X4897" t="s">
        <v>1387</v>
      </c>
    </row>
    <row r="4898" spans="1:24" x14ac:dyDescent="0.3">
      <c r="A4898">
        <v>5721</v>
      </c>
      <c r="B4898" s="15" t="s">
        <v>692</v>
      </c>
      <c r="C4898" t="str">
        <f>_xlfn.XLOOKUP($B4898, STANDARDS!$A:$A, STANDARDS!$B:$B,,0,2)</f>
        <v>Silverton Shale Fm</v>
      </c>
      <c r="D4898" t="s">
        <v>2195</v>
      </c>
      <c r="E4898" t="s">
        <v>1084</v>
      </c>
      <c r="J4898" s="13">
        <v>2300</v>
      </c>
      <c r="K4898" s="13">
        <v>130</v>
      </c>
      <c r="L4898" s="16" t="s">
        <v>1312</v>
      </c>
      <c r="M4898" t="s">
        <v>1345</v>
      </c>
      <c r="P4898" t="s">
        <v>243</v>
      </c>
      <c r="Q4898">
        <v>7.2</v>
      </c>
      <c r="V4898">
        <v>1</v>
      </c>
      <c r="W4898" t="s">
        <v>1371</v>
      </c>
      <c r="X4898" t="s">
        <v>1387</v>
      </c>
    </row>
    <row r="4899" spans="1:24" x14ac:dyDescent="0.3">
      <c r="A4899">
        <v>5722</v>
      </c>
      <c r="B4899" s="15" t="s">
        <v>692</v>
      </c>
      <c r="C4899" t="str">
        <f>_xlfn.XLOOKUP($B4899, STANDARDS!$A:$A, STANDARDS!$B:$B,,0,2)</f>
        <v>Silverton Shale Fm</v>
      </c>
      <c r="D4899" t="s">
        <v>2195</v>
      </c>
      <c r="E4899" t="s">
        <v>1084</v>
      </c>
      <c r="J4899" s="13">
        <v>2300</v>
      </c>
      <c r="K4899" s="13">
        <v>130</v>
      </c>
      <c r="L4899" s="16" t="s">
        <v>1312</v>
      </c>
      <c r="M4899" t="s">
        <v>1345</v>
      </c>
      <c r="P4899" t="s">
        <v>243</v>
      </c>
      <c r="Q4899">
        <v>7.7</v>
      </c>
      <c r="V4899">
        <v>1</v>
      </c>
      <c r="W4899" t="s">
        <v>1371</v>
      </c>
      <c r="X4899" t="s">
        <v>1387</v>
      </c>
    </row>
    <row r="4900" spans="1:24" x14ac:dyDescent="0.3">
      <c r="A4900">
        <v>5723</v>
      </c>
      <c r="B4900" s="15" t="s">
        <v>692</v>
      </c>
      <c r="C4900" t="str">
        <f>_xlfn.XLOOKUP($B4900, STANDARDS!$A:$A, STANDARDS!$B:$B,,0,2)</f>
        <v>Silverton Shale Fm</v>
      </c>
      <c r="D4900" t="s">
        <v>2195</v>
      </c>
      <c r="E4900" t="s">
        <v>1084</v>
      </c>
      <c r="J4900" s="13">
        <v>2300</v>
      </c>
      <c r="K4900" s="13">
        <v>130</v>
      </c>
      <c r="L4900" s="16" t="s">
        <v>1312</v>
      </c>
      <c r="M4900" t="s">
        <v>1345</v>
      </c>
      <c r="P4900" t="s">
        <v>243</v>
      </c>
      <c r="Q4900">
        <v>9</v>
      </c>
      <c r="V4900">
        <v>1</v>
      </c>
      <c r="W4900" t="s">
        <v>1371</v>
      </c>
      <c r="X4900" t="s">
        <v>1387</v>
      </c>
    </row>
    <row r="4901" spans="1:24" x14ac:dyDescent="0.3">
      <c r="A4901">
        <v>5724</v>
      </c>
      <c r="B4901" s="15" t="s">
        <v>692</v>
      </c>
      <c r="C4901" t="str">
        <f>_xlfn.XLOOKUP($B4901, STANDARDS!$A:$A, STANDARDS!$B:$B,,0,2)</f>
        <v>Silverton Shale Fm</v>
      </c>
      <c r="D4901" t="s">
        <v>2195</v>
      </c>
      <c r="E4901" t="s">
        <v>1084</v>
      </c>
      <c r="J4901" s="13">
        <v>2300</v>
      </c>
      <c r="K4901" s="13">
        <v>130</v>
      </c>
      <c r="L4901" s="16" t="s">
        <v>1312</v>
      </c>
      <c r="M4901" t="s">
        <v>1345</v>
      </c>
      <c r="P4901" t="s">
        <v>243</v>
      </c>
      <c r="Q4901">
        <v>10</v>
      </c>
      <c r="V4901">
        <v>1</v>
      </c>
      <c r="W4901" t="s">
        <v>1371</v>
      </c>
      <c r="X4901" t="s">
        <v>1387</v>
      </c>
    </row>
    <row r="4902" spans="1:24" x14ac:dyDescent="0.3">
      <c r="A4902">
        <v>5725</v>
      </c>
      <c r="B4902" s="15" t="s">
        <v>692</v>
      </c>
      <c r="C4902" t="str">
        <f>_xlfn.XLOOKUP($B4902, STANDARDS!$A:$A, STANDARDS!$B:$B,,0,2)</f>
        <v>Silverton Shale Fm</v>
      </c>
      <c r="D4902" t="s">
        <v>2195</v>
      </c>
      <c r="E4902" t="s">
        <v>1084</v>
      </c>
      <c r="J4902" s="13">
        <v>2300</v>
      </c>
      <c r="K4902" s="13">
        <v>130</v>
      </c>
      <c r="L4902" s="16" t="s">
        <v>1312</v>
      </c>
      <c r="M4902" t="s">
        <v>1345</v>
      </c>
      <c r="P4902" t="s">
        <v>243</v>
      </c>
      <c r="Q4902">
        <v>7.6</v>
      </c>
      <c r="V4902">
        <v>1</v>
      </c>
      <c r="W4902" t="s">
        <v>1371</v>
      </c>
      <c r="X4902" t="s">
        <v>1387</v>
      </c>
    </row>
    <row r="4903" spans="1:24" x14ac:dyDescent="0.3">
      <c r="A4903">
        <v>5726</v>
      </c>
      <c r="B4903" s="15" t="s">
        <v>692</v>
      </c>
      <c r="C4903" t="str">
        <f>_xlfn.XLOOKUP($B4903, STANDARDS!$A:$A, STANDARDS!$B:$B,,0,2)</f>
        <v>Silverton Shale Fm</v>
      </c>
      <c r="D4903" t="s">
        <v>2195</v>
      </c>
      <c r="E4903" t="s">
        <v>1084</v>
      </c>
      <c r="J4903" s="13">
        <v>2300</v>
      </c>
      <c r="K4903" s="13">
        <v>130</v>
      </c>
      <c r="L4903" s="16" t="s">
        <v>1312</v>
      </c>
      <c r="M4903" t="s">
        <v>1345</v>
      </c>
      <c r="P4903" t="s">
        <v>243</v>
      </c>
      <c r="Q4903">
        <v>10.199999999999999</v>
      </c>
      <c r="V4903">
        <v>1</v>
      </c>
      <c r="W4903" t="s">
        <v>1371</v>
      </c>
      <c r="X4903" t="s">
        <v>1387</v>
      </c>
    </row>
    <row r="4904" spans="1:24" x14ac:dyDescent="0.3">
      <c r="A4904">
        <v>5727</v>
      </c>
      <c r="B4904" s="15" t="s">
        <v>692</v>
      </c>
      <c r="C4904" t="str">
        <f>_xlfn.XLOOKUP($B4904, STANDARDS!$A:$A, STANDARDS!$B:$B,,0,2)</f>
        <v>Silverton Shale Fm</v>
      </c>
      <c r="D4904" t="s">
        <v>2195</v>
      </c>
      <c r="E4904" t="s">
        <v>1084</v>
      </c>
      <c r="J4904" s="13">
        <v>2300</v>
      </c>
      <c r="K4904" s="13">
        <v>130</v>
      </c>
      <c r="L4904" s="16" t="s">
        <v>1312</v>
      </c>
      <c r="M4904" t="s">
        <v>1345</v>
      </c>
      <c r="P4904" t="s">
        <v>243</v>
      </c>
      <c r="Q4904">
        <v>10</v>
      </c>
      <c r="V4904">
        <v>1</v>
      </c>
      <c r="W4904" t="s">
        <v>1371</v>
      </c>
      <c r="X4904" t="s">
        <v>1387</v>
      </c>
    </row>
    <row r="4905" spans="1:24" x14ac:dyDescent="0.3">
      <c r="A4905">
        <v>5728</v>
      </c>
      <c r="B4905" s="15" t="s">
        <v>692</v>
      </c>
      <c r="C4905" t="str">
        <f>_xlfn.XLOOKUP($B4905, STANDARDS!$A:$A, STANDARDS!$B:$B,,0,2)</f>
        <v>Silverton Shale Fm</v>
      </c>
      <c r="D4905" t="s">
        <v>2195</v>
      </c>
      <c r="E4905" t="s">
        <v>1084</v>
      </c>
      <c r="J4905" s="13">
        <v>2300</v>
      </c>
      <c r="K4905" s="13">
        <v>130</v>
      </c>
      <c r="L4905" s="16" t="s">
        <v>1312</v>
      </c>
      <c r="M4905" t="s">
        <v>1345</v>
      </c>
      <c r="P4905" t="s">
        <v>243</v>
      </c>
      <c r="Q4905">
        <v>10.1</v>
      </c>
      <c r="V4905">
        <v>1</v>
      </c>
      <c r="W4905" t="s">
        <v>1371</v>
      </c>
      <c r="X4905" t="s">
        <v>1387</v>
      </c>
    </row>
    <row r="4906" spans="1:24" x14ac:dyDescent="0.3">
      <c r="A4906">
        <v>5729</v>
      </c>
      <c r="B4906" s="15" t="s">
        <v>692</v>
      </c>
      <c r="C4906" t="str">
        <f>_xlfn.XLOOKUP($B4906, STANDARDS!$A:$A, STANDARDS!$B:$B,,0,2)</f>
        <v>Silverton Shale Fm</v>
      </c>
      <c r="D4906" t="s">
        <v>2195</v>
      </c>
      <c r="E4906" t="s">
        <v>1084</v>
      </c>
      <c r="J4906" s="13">
        <v>2300</v>
      </c>
      <c r="K4906" s="13">
        <v>130</v>
      </c>
      <c r="L4906" s="16" t="s">
        <v>1312</v>
      </c>
      <c r="M4906" t="s">
        <v>1345</v>
      </c>
      <c r="P4906" t="s">
        <v>243</v>
      </c>
      <c r="Q4906">
        <v>10.5</v>
      </c>
      <c r="V4906">
        <v>1</v>
      </c>
      <c r="W4906" t="s">
        <v>1371</v>
      </c>
      <c r="X4906" t="s">
        <v>1387</v>
      </c>
    </row>
    <row r="4907" spans="1:24" x14ac:dyDescent="0.3">
      <c r="A4907">
        <v>5730</v>
      </c>
      <c r="B4907" s="15" t="s">
        <v>692</v>
      </c>
      <c r="C4907" t="str">
        <f>_xlfn.XLOOKUP($B4907, STANDARDS!$A:$A, STANDARDS!$B:$B,,0,2)</f>
        <v>Silverton Shale Fm</v>
      </c>
      <c r="D4907" t="s">
        <v>2195</v>
      </c>
      <c r="E4907" t="s">
        <v>1084</v>
      </c>
      <c r="J4907" s="13">
        <v>2300</v>
      </c>
      <c r="K4907" s="13">
        <v>130</v>
      </c>
      <c r="L4907" s="16" t="s">
        <v>1312</v>
      </c>
      <c r="M4907" t="s">
        <v>1345</v>
      </c>
      <c r="P4907" t="s">
        <v>243</v>
      </c>
      <c r="Q4907">
        <v>10.6</v>
      </c>
      <c r="V4907">
        <v>1</v>
      </c>
      <c r="W4907" t="s">
        <v>1371</v>
      </c>
      <c r="X4907" t="s">
        <v>1387</v>
      </c>
    </row>
    <row r="4908" spans="1:24" x14ac:dyDescent="0.3">
      <c r="A4908">
        <v>5731</v>
      </c>
      <c r="B4908" s="15" t="s">
        <v>693</v>
      </c>
      <c r="C4908" t="str">
        <f>_xlfn.XLOOKUP($B4908, STANDARDS!$A:$A, STANDARDS!$B:$B,,0,2)</f>
        <v>Shuram Fm</v>
      </c>
      <c r="D4908" t="s">
        <v>1059</v>
      </c>
      <c r="E4908" t="s">
        <v>1103</v>
      </c>
      <c r="J4908" s="13">
        <v>560</v>
      </c>
      <c r="K4908" s="13">
        <v>17</v>
      </c>
      <c r="L4908" s="16" t="s">
        <v>1313</v>
      </c>
      <c r="M4908" t="s">
        <v>1335</v>
      </c>
      <c r="P4908" t="s">
        <v>243</v>
      </c>
      <c r="Q4908">
        <v>-8.33</v>
      </c>
      <c r="V4908">
        <v>1</v>
      </c>
      <c r="W4908" t="s">
        <v>1371</v>
      </c>
      <c r="X4908" t="s">
        <v>1388</v>
      </c>
    </row>
    <row r="4909" spans="1:24" x14ac:dyDescent="0.3">
      <c r="A4909">
        <v>5732</v>
      </c>
      <c r="B4909" s="15" t="s">
        <v>693</v>
      </c>
      <c r="C4909" t="str">
        <f>_xlfn.XLOOKUP($B4909, STANDARDS!$A:$A, STANDARDS!$B:$B,,0,2)</f>
        <v>Shuram Fm</v>
      </c>
      <c r="D4909" t="s">
        <v>1059</v>
      </c>
      <c r="E4909" t="s">
        <v>1103</v>
      </c>
      <c r="J4909" s="13">
        <v>560</v>
      </c>
      <c r="K4909" s="13">
        <v>17</v>
      </c>
      <c r="L4909" s="16" t="s">
        <v>1313</v>
      </c>
      <c r="M4909" t="s">
        <v>1335</v>
      </c>
      <c r="P4909" t="s">
        <v>243</v>
      </c>
      <c r="Q4909">
        <v>-3.96</v>
      </c>
      <c r="V4909">
        <v>1</v>
      </c>
      <c r="W4909" t="s">
        <v>1371</v>
      </c>
      <c r="X4909" t="s">
        <v>1388</v>
      </c>
    </row>
    <row r="4910" spans="1:24" x14ac:dyDescent="0.3">
      <c r="A4910">
        <v>5733</v>
      </c>
      <c r="B4910" s="15" t="s">
        <v>693</v>
      </c>
      <c r="C4910" t="str">
        <f>_xlfn.XLOOKUP($B4910, STANDARDS!$A:$A, STANDARDS!$B:$B,,0,2)</f>
        <v>Shuram Fm</v>
      </c>
      <c r="D4910" t="s">
        <v>1059</v>
      </c>
      <c r="E4910" t="s">
        <v>1103</v>
      </c>
      <c r="J4910" s="13">
        <v>560</v>
      </c>
      <c r="K4910" s="13">
        <v>17</v>
      </c>
      <c r="L4910" s="16" t="s">
        <v>1313</v>
      </c>
      <c r="M4910" t="s">
        <v>1335</v>
      </c>
      <c r="P4910" t="s">
        <v>243</v>
      </c>
      <c r="Q4910">
        <v>-6.14</v>
      </c>
      <c r="V4910">
        <v>1</v>
      </c>
      <c r="W4910" t="s">
        <v>1371</v>
      </c>
      <c r="X4910" t="s">
        <v>1388</v>
      </c>
    </row>
    <row r="4911" spans="1:24" x14ac:dyDescent="0.3">
      <c r="A4911">
        <v>5734</v>
      </c>
      <c r="B4911" s="15" t="s">
        <v>694</v>
      </c>
      <c r="C4911" t="str">
        <f>_xlfn.XLOOKUP($B4911, STANDARDS!$A:$A, STANDARDS!$B:$B,,0,2)</f>
        <v>Buah Fm</v>
      </c>
      <c r="D4911" t="s">
        <v>1059</v>
      </c>
      <c r="E4911" t="s">
        <v>1103</v>
      </c>
      <c r="J4911" s="13">
        <v>560</v>
      </c>
      <c r="K4911" s="13">
        <v>17</v>
      </c>
      <c r="L4911" s="16" t="s">
        <v>1313</v>
      </c>
      <c r="M4911" t="s">
        <v>1335</v>
      </c>
      <c r="P4911" t="s">
        <v>243</v>
      </c>
      <c r="Q4911">
        <v>-4.45</v>
      </c>
      <c r="V4911">
        <v>1</v>
      </c>
      <c r="W4911" t="s">
        <v>1371</v>
      </c>
      <c r="X4911" t="s">
        <v>1388</v>
      </c>
    </row>
    <row r="4912" spans="1:24" x14ac:dyDescent="0.3">
      <c r="A4912">
        <v>5735</v>
      </c>
      <c r="B4912" s="15" t="s">
        <v>693</v>
      </c>
      <c r="C4912" t="str">
        <f>_xlfn.XLOOKUP($B4912, STANDARDS!$A:$A, STANDARDS!$B:$B,,0,2)</f>
        <v>Shuram Fm</v>
      </c>
      <c r="D4912" t="s">
        <v>1059</v>
      </c>
      <c r="E4912" t="s">
        <v>1103</v>
      </c>
      <c r="J4912" s="13">
        <v>560</v>
      </c>
      <c r="K4912" s="13">
        <v>17</v>
      </c>
      <c r="L4912" s="16" t="s">
        <v>1313</v>
      </c>
      <c r="M4912" t="s">
        <v>1335</v>
      </c>
      <c r="P4912" t="s">
        <v>243</v>
      </c>
      <c r="Q4912">
        <v>-7.23</v>
      </c>
      <c r="V4912">
        <v>1</v>
      </c>
      <c r="W4912" t="s">
        <v>1371</v>
      </c>
      <c r="X4912" t="s">
        <v>1388</v>
      </c>
    </row>
    <row r="4913" spans="1:24" x14ac:dyDescent="0.3">
      <c r="A4913">
        <v>5737</v>
      </c>
      <c r="B4913" s="15" t="s">
        <v>694</v>
      </c>
      <c r="C4913" t="str">
        <f>_xlfn.XLOOKUP($B4913, STANDARDS!$A:$A, STANDARDS!$B:$B,,0,2)</f>
        <v>Buah Fm</v>
      </c>
      <c r="D4913" t="s">
        <v>1059</v>
      </c>
      <c r="E4913" t="s">
        <v>1103</v>
      </c>
      <c r="J4913" s="13">
        <v>560</v>
      </c>
      <c r="K4913" s="13">
        <v>17</v>
      </c>
      <c r="L4913" s="16" t="s">
        <v>1313</v>
      </c>
      <c r="M4913" t="s">
        <v>583</v>
      </c>
      <c r="P4913" t="s">
        <v>243</v>
      </c>
      <c r="Q4913">
        <v>-1.1299999999999999</v>
      </c>
      <c r="V4913">
        <v>1</v>
      </c>
      <c r="W4913" t="s">
        <v>1371</v>
      </c>
      <c r="X4913" t="s">
        <v>1388</v>
      </c>
    </row>
    <row r="4914" spans="1:24" x14ac:dyDescent="0.3">
      <c r="A4914">
        <v>5738</v>
      </c>
      <c r="B4914" s="15" t="s">
        <v>694</v>
      </c>
      <c r="C4914" t="str">
        <f>_xlfn.XLOOKUP($B4914, STANDARDS!$A:$A, STANDARDS!$B:$B,,0,2)</f>
        <v>Buah Fm</v>
      </c>
      <c r="D4914" t="s">
        <v>1059</v>
      </c>
      <c r="E4914" t="s">
        <v>1103</v>
      </c>
      <c r="J4914" s="13">
        <v>560</v>
      </c>
      <c r="K4914" s="13">
        <v>17</v>
      </c>
      <c r="L4914" s="16" t="s">
        <v>1313</v>
      </c>
      <c r="M4914" t="s">
        <v>583</v>
      </c>
      <c r="P4914" t="s">
        <v>243</v>
      </c>
      <c r="Q4914">
        <v>-1.27</v>
      </c>
      <c r="V4914">
        <v>1</v>
      </c>
      <c r="W4914" t="s">
        <v>1371</v>
      </c>
      <c r="X4914" t="s">
        <v>1388</v>
      </c>
    </row>
    <row r="4915" spans="1:24" x14ac:dyDescent="0.3">
      <c r="A4915">
        <v>5739</v>
      </c>
      <c r="B4915" s="15" t="s">
        <v>694</v>
      </c>
      <c r="C4915" t="str">
        <f>_xlfn.XLOOKUP($B4915, STANDARDS!$A:$A, STANDARDS!$B:$B,,0,2)</f>
        <v>Buah Fm</v>
      </c>
      <c r="D4915" t="s">
        <v>1059</v>
      </c>
      <c r="E4915" t="s">
        <v>1103</v>
      </c>
      <c r="J4915" s="13">
        <v>560</v>
      </c>
      <c r="K4915" s="13">
        <v>17</v>
      </c>
      <c r="L4915" s="16" t="s">
        <v>1313</v>
      </c>
      <c r="M4915" t="s">
        <v>583</v>
      </c>
      <c r="P4915" t="s">
        <v>243</v>
      </c>
      <c r="Q4915">
        <v>-1.02</v>
      </c>
      <c r="V4915">
        <v>1</v>
      </c>
      <c r="W4915" t="s">
        <v>1371</v>
      </c>
      <c r="X4915" t="s">
        <v>1388</v>
      </c>
    </row>
    <row r="4916" spans="1:24" x14ac:dyDescent="0.3">
      <c r="A4916">
        <v>5740</v>
      </c>
      <c r="B4916" s="15" t="s">
        <v>694</v>
      </c>
      <c r="C4916" t="str">
        <f>_xlfn.XLOOKUP($B4916, STANDARDS!$A:$A, STANDARDS!$B:$B,,0,2)</f>
        <v>Buah Fm</v>
      </c>
      <c r="D4916" t="s">
        <v>1059</v>
      </c>
      <c r="E4916" t="s">
        <v>1103</v>
      </c>
      <c r="J4916" s="13">
        <v>560</v>
      </c>
      <c r="K4916" s="13">
        <v>17</v>
      </c>
      <c r="L4916" s="16" t="s">
        <v>1313</v>
      </c>
      <c r="M4916" t="s">
        <v>583</v>
      </c>
      <c r="P4916" t="s">
        <v>243</v>
      </c>
      <c r="Q4916">
        <v>-0.01</v>
      </c>
      <c r="V4916">
        <v>1</v>
      </c>
      <c r="W4916" t="s">
        <v>1371</v>
      </c>
      <c r="X4916" t="s">
        <v>1388</v>
      </c>
    </row>
    <row r="4917" spans="1:24" x14ac:dyDescent="0.3">
      <c r="A4917">
        <v>5741</v>
      </c>
      <c r="B4917" s="15" t="s">
        <v>694</v>
      </c>
      <c r="C4917" t="str">
        <f>_xlfn.XLOOKUP($B4917, STANDARDS!$A:$A, STANDARDS!$B:$B,,0,2)</f>
        <v>Buah Fm</v>
      </c>
      <c r="D4917" t="s">
        <v>1059</v>
      </c>
      <c r="E4917" t="s">
        <v>1103</v>
      </c>
      <c r="J4917" s="13">
        <v>560</v>
      </c>
      <c r="K4917" s="13">
        <v>17</v>
      </c>
      <c r="L4917" s="16" t="s">
        <v>1313</v>
      </c>
      <c r="M4917" t="s">
        <v>583</v>
      </c>
      <c r="P4917" t="s">
        <v>243</v>
      </c>
      <c r="Q4917">
        <v>-0.24</v>
      </c>
      <c r="V4917">
        <v>1</v>
      </c>
      <c r="W4917" t="s">
        <v>1371</v>
      </c>
      <c r="X4917" t="s">
        <v>1388</v>
      </c>
    </row>
    <row r="4918" spans="1:24" x14ac:dyDescent="0.3">
      <c r="A4918">
        <v>5742</v>
      </c>
      <c r="B4918" s="15" t="s">
        <v>694</v>
      </c>
      <c r="C4918" t="str">
        <f>_xlfn.XLOOKUP($B4918, STANDARDS!$A:$A, STANDARDS!$B:$B,,0,2)</f>
        <v>Buah Fm</v>
      </c>
      <c r="D4918" t="s">
        <v>1059</v>
      </c>
      <c r="E4918" t="s">
        <v>1103</v>
      </c>
      <c r="J4918" s="13">
        <v>560</v>
      </c>
      <c r="K4918" s="13">
        <v>17</v>
      </c>
      <c r="L4918" s="16" t="s">
        <v>1313</v>
      </c>
      <c r="M4918" t="s">
        <v>583</v>
      </c>
      <c r="P4918" t="s">
        <v>243</v>
      </c>
      <c r="Q4918">
        <v>-1.89</v>
      </c>
      <c r="V4918">
        <v>1</v>
      </c>
      <c r="W4918" t="s">
        <v>1371</v>
      </c>
      <c r="X4918" t="s">
        <v>1388</v>
      </c>
    </row>
    <row r="4919" spans="1:24" x14ac:dyDescent="0.3">
      <c r="A4919">
        <v>5743</v>
      </c>
      <c r="B4919" s="15" t="s">
        <v>694</v>
      </c>
      <c r="C4919" t="str">
        <f>_xlfn.XLOOKUP($B4919, STANDARDS!$A:$A, STANDARDS!$B:$B,,0,2)</f>
        <v>Buah Fm</v>
      </c>
      <c r="D4919" t="s">
        <v>1059</v>
      </c>
      <c r="E4919" t="s">
        <v>1103</v>
      </c>
      <c r="J4919" s="13">
        <v>560</v>
      </c>
      <c r="K4919" s="13">
        <v>17</v>
      </c>
      <c r="L4919" s="16" t="s">
        <v>1313</v>
      </c>
      <c r="M4919" t="s">
        <v>583</v>
      </c>
      <c r="P4919" t="s">
        <v>243</v>
      </c>
      <c r="Q4919">
        <v>-5.04</v>
      </c>
      <c r="V4919">
        <v>1</v>
      </c>
      <c r="W4919" t="s">
        <v>1371</v>
      </c>
      <c r="X4919" t="s">
        <v>1388</v>
      </c>
    </row>
    <row r="4920" spans="1:24" x14ac:dyDescent="0.3">
      <c r="A4920">
        <v>5744</v>
      </c>
      <c r="B4920" s="15" t="s">
        <v>695</v>
      </c>
      <c r="C4920" t="str">
        <f>_xlfn.XLOOKUP($B4920, STANDARDS!$A:$A, STANDARDS!$B:$B,,0,2)</f>
        <v>Abu Mahara Fm</v>
      </c>
      <c r="D4920" t="s">
        <v>1059</v>
      </c>
      <c r="E4920" t="s">
        <v>1103</v>
      </c>
      <c r="J4920" s="13">
        <v>570</v>
      </c>
      <c r="K4920" s="13">
        <v>20</v>
      </c>
      <c r="L4920" s="16" t="s">
        <v>1313</v>
      </c>
      <c r="M4920" t="s">
        <v>583</v>
      </c>
      <c r="P4920" t="s">
        <v>243</v>
      </c>
      <c r="Q4920">
        <v>-1.66</v>
      </c>
      <c r="V4920">
        <v>1</v>
      </c>
      <c r="W4920" t="s">
        <v>1371</v>
      </c>
      <c r="X4920" t="s">
        <v>1388</v>
      </c>
    </row>
    <row r="4921" spans="1:24" x14ac:dyDescent="0.3">
      <c r="A4921">
        <v>5745</v>
      </c>
      <c r="B4921" s="15" t="s">
        <v>695</v>
      </c>
      <c r="C4921" t="str">
        <f>_xlfn.XLOOKUP($B4921, STANDARDS!$A:$A, STANDARDS!$B:$B,,0,2)</f>
        <v>Abu Mahara Fm</v>
      </c>
      <c r="D4921" t="s">
        <v>1059</v>
      </c>
      <c r="E4921" t="s">
        <v>1103</v>
      </c>
      <c r="J4921" s="13">
        <v>570</v>
      </c>
      <c r="K4921" s="13">
        <v>20</v>
      </c>
      <c r="L4921" s="16" t="s">
        <v>1313</v>
      </c>
      <c r="M4921" t="s">
        <v>583</v>
      </c>
      <c r="P4921" t="s">
        <v>243</v>
      </c>
      <c r="Q4921">
        <v>-0.91</v>
      </c>
      <c r="V4921">
        <v>1</v>
      </c>
      <c r="W4921" t="s">
        <v>1371</v>
      </c>
      <c r="X4921" t="s">
        <v>1388</v>
      </c>
    </row>
    <row r="4922" spans="1:24" x14ac:dyDescent="0.3">
      <c r="A4922">
        <v>5746</v>
      </c>
      <c r="B4922" s="15" t="s">
        <v>695</v>
      </c>
      <c r="C4922" t="str">
        <f>_xlfn.XLOOKUP($B4922, STANDARDS!$A:$A, STANDARDS!$B:$B,,0,2)</f>
        <v>Abu Mahara Fm</v>
      </c>
      <c r="D4922" t="s">
        <v>1059</v>
      </c>
      <c r="E4922" t="s">
        <v>1103</v>
      </c>
      <c r="J4922" s="13">
        <v>570</v>
      </c>
      <c r="K4922" s="13">
        <v>20</v>
      </c>
      <c r="L4922" s="16" t="s">
        <v>1313</v>
      </c>
      <c r="M4922" t="s">
        <v>583</v>
      </c>
      <c r="P4922" t="s">
        <v>243</v>
      </c>
      <c r="Q4922">
        <v>-0.69</v>
      </c>
      <c r="V4922">
        <v>1</v>
      </c>
      <c r="W4922" t="s">
        <v>1371</v>
      </c>
      <c r="X4922" t="s">
        <v>1388</v>
      </c>
    </row>
    <row r="4923" spans="1:24" x14ac:dyDescent="0.3">
      <c r="A4923">
        <v>5747</v>
      </c>
      <c r="B4923" s="15" t="s">
        <v>695</v>
      </c>
      <c r="C4923" t="str">
        <f>_xlfn.XLOOKUP($B4923, STANDARDS!$A:$A, STANDARDS!$B:$B,,0,2)</f>
        <v>Abu Mahara Fm</v>
      </c>
      <c r="D4923" t="s">
        <v>1059</v>
      </c>
      <c r="E4923" t="s">
        <v>1103</v>
      </c>
      <c r="J4923" s="13">
        <v>570</v>
      </c>
      <c r="K4923" s="13">
        <v>20</v>
      </c>
      <c r="L4923" s="16" t="s">
        <v>1313</v>
      </c>
      <c r="M4923" t="s">
        <v>583</v>
      </c>
      <c r="P4923" t="s">
        <v>243</v>
      </c>
      <c r="Q4923">
        <v>-0.64</v>
      </c>
      <c r="V4923">
        <v>1</v>
      </c>
      <c r="W4923" t="s">
        <v>1371</v>
      </c>
      <c r="X4923" t="s">
        <v>1388</v>
      </c>
    </row>
    <row r="4924" spans="1:24" x14ac:dyDescent="0.3">
      <c r="A4924">
        <v>5748</v>
      </c>
      <c r="B4924" s="15" t="s">
        <v>695</v>
      </c>
      <c r="C4924" t="str">
        <f>_xlfn.XLOOKUP($B4924, STANDARDS!$A:$A, STANDARDS!$B:$B,,0,2)</f>
        <v>Abu Mahara Fm</v>
      </c>
      <c r="D4924" t="s">
        <v>1059</v>
      </c>
      <c r="E4924" t="s">
        <v>1103</v>
      </c>
      <c r="J4924" s="13">
        <v>570</v>
      </c>
      <c r="K4924" s="13">
        <v>20</v>
      </c>
      <c r="L4924" s="16" t="s">
        <v>1313</v>
      </c>
      <c r="M4924" t="s">
        <v>583</v>
      </c>
      <c r="P4924" t="s">
        <v>243</v>
      </c>
      <c r="Q4924">
        <v>-0.99</v>
      </c>
      <c r="V4924">
        <v>1</v>
      </c>
      <c r="W4924" t="s">
        <v>1371</v>
      </c>
      <c r="X4924" t="s">
        <v>1388</v>
      </c>
    </row>
    <row r="4925" spans="1:24" x14ac:dyDescent="0.3">
      <c r="A4925">
        <v>5749</v>
      </c>
      <c r="B4925" s="15" t="s">
        <v>696</v>
      </c>
      <c r="C4925" t="str">
        <f>_xlfn.XLOOKUP($B4925, STANDARDS!$A:$A, STANDARDS!$B:$B,,0,2)</f>
        <v>Khufai Fm</v>
      </c>
      <c r="D4925" t="s">
        <v>1059</v>
      </c>
      <c r="E4925" t="s">
        <v>1103</v>
      </c>
      <c r="J4925" s="13">
        <v>570</v>
      </c>
      <c r="K4925" s="13">
        <v>20</v>
      </c>
      <c r="L4925" s="16" t="s">
        <v>1313</v>
      </c>
      <c r="M4925" t="s">
        <v>583</v>
      </c>
      <c r="P4925" t="s">
        <v>243</v>
      </c>
      <c r="Q4925">
        <v>4.82</v>
      </c>
      <c r="V4925">
        <v>1</v>
      </c>
      <c r="W4925" t="s">
        <v>1371</v>
      </c>
      <c r="X4925" t="s">
        <v>1388</v>
      </c>
    </row>
    <row r="4926" spans="1:24" x14ac:dyDescent="0.3">
      <c r="A4926">
        <v>5750</v>
      </c>
      <c r="B4926" s="15" t="s">
        <v>695</v>
      </c>
      <c r="C4926" t="str">
        <f>_xlfn.XLOOKUP($B4926, STANDARDS!$A:$A, STANDARDS!$B:$B,,0,2)</f>
        <v>Abu Mahara Fm</v>
      </c>
      <c r="D4926" t="s">
        <v>1059</v>
      </c>
      <c r="E4926" t="s">
        <v>1103</v>
      </c>
      <c r="J4926" s="13">
        <v>570</v>
      </c>
      <c r="K4926" s="13">
        <v>20</v>
      </c>
      <c r="L4926" s="16" t="s">
        <v>1313</v>
      </c>
      <c r="M4926" t="s">
        <v>583</v>
      </c>
      <c r="P4926" t="s">
        <v>243</v>
      </c>
      <c r="Q4926">
        <v>-0.53</v>
      </c>
      <c r="V4926">
        <v>1</v>
      </c>
      <c r="W4926" t="s">
        <v>1371</v>
      </c>
      <c r="X4926" t="s">
        <v>1388</v>
      </c>
    </row>
    <row r="4927" spans="1:24" x14ac:dyDescent="0.3">
      <c r="A4927">
        <v>5751</v>
      </c>
      <c r="B4927" s="15" t="s">
        <v>696</v>
      </c>
      <c r="C4927" t="str">
        <f>_xlfn.XLOOKUP($B4927, STANDARDS!$A:$A, STANDARDS!$B:$B,,0,2)</f>
        <v>Khufai Fm</v>
      </c>
      <c r="D4927" t="s">
        <v>1059</v>
      </c>
      <c r="E4927" t="s">
        <v>1103</v>
      </c>
      <c r="J4927" s="13">
        <v>570</v>
      </c>
      <c r="K4927" s="13">
        <v>20</v>
      </c>
      <c r="L4927" s="16" t="s">
        <v>1313</v>
      </c>
      <c r="M4927" t="s">
        <v>583</v>
      </c>
      <c r="P4927" t="s">
        <v>243</v>
      </c>
      <c r="Q4927">
        <v>3.49</v>
      </c>
      <c r="V4927">
        <v>1</v>
      </c>
      <c r="W4927" t="s">
        <v>1371</v>
      </c>
      <c r="X4927" t="s">
        <v>1388</v>
      </c>
    </row>
    <row r="4928" spans="1:24" x14ac:dyDescent="0.3">
      <c r="A4928">
        <v>5752</v>
      </c>
      <c r="B4928" s="15" t="s">
        <v>696</v>
      </c>
      <c r="C4928" t="str">
        <f>_xlfn.XLOOKUP($B4928, STANDARDS!$A:$A, STANDARDS!$B:$B,,0,2)</f>
        <v>Khufai Fm</v>
      </c>
      <c r="D4928" t="s">
        <v>1059</v>
      </c>
      <c r="E4928" t="s">
        <v>1103</v>
      </c>
      <c r="J4928" s="13">
        <v>570</v>
      </c>
      <c r="K4928" s="13">
        <v>20</v>
      </c>
      <c r="L4928" s="16" t="s">
        <v>1313</v>
      </c>
      <c r="M4928" t="s">
        <v>583</v>
      </c>
      <c r="P4928" t="s">
        <v>243</v>
      </c>
      <c r="Q4928">
        <v>3.26</v>
      </c>
      <c r="V4928">
        <v>1</v>
      </c>
      <c r="W4928" t="s">
        <v>1371</v>
      </c>
      <c r="X4928" t="s">
        <v>1388</v>
      </c>
    </row>
    <row r="4929" spans="1:24" x14ac:dyDescent="0.3">
      <c r="A4929">
        <v>5753</v>
      </c>
      <c r="B4929" s="15" t="s">
        <v>696</v>
      </c>
      <c r="C4929" t="str">
        <f>_xlfn.XLOOKUP($B4929, STANDARDS!$A:$A, STANDARDS!$B:$B,,0,2)</f>
        <v>Khufai Fm</v>
      </c>
      <c r="D4929" t="s">
        <v>1059</v>
      </c>
      <c r="E4929" t="s">
        <v>1103</v>
      </c>
      <c r="J4929" s="13">
        <v>570</v>
      </c>
      <c r="K4929" s="13">
        <v>20</v>
      </c>
      <c r="L4929" s="16" t="s">
        <v>1313</v>
      </c>
      <c r="M4929" t="s">
        <v>583</v>
      </c>
      <c r="P4929" t="s">
        <v>243</v>
      </c>
      <c r="Q4929">
        <v>3.56</v>
      </c>
      <c r="V4929">
        <v>1</v>
      </c>
      <c r="W4929" t="s">
        <v>1371</v>
      </c>
      <c r="X4929" t="s">
        <v>1388</v>
      </c>
    </row>
    <row r="4930" spans="1:24" x14ac:dyDescent="0.3">
      <c r="A4930">
        <v>5754</v>
      </c>
      <c r="B4930" s="15" t="s">
        <v>696</v>
      </c>
      <c r="C4930" t="str">
        <f>_xlfn.XLOOKUP($B4930, STANDARDS!$A:$A, STANDARDS!$B:$B,,0,2)</f>
        <v>Khufai Fm</v>
      </c>
      <c r="D4930" t="s">
        <v>1059</v>
      </c>
      <c r="E4930" t="s">
        <v>1103</v>
      </c>
      <c r="J4930" s="13">
        <v>570</v>
      </c>
      <c r="K4930" s="13">
        <v>20</v>
      </c>
      <c r="L4930" s="16" t="s">
        <v>1313</v>
      </c>
      <c r="M4930" t="s">
        <v>583</v>
      </c>
      <c r="P4930" t="s">
        <v>243</v>
      </c>
      <c r="Q4930">
        <v>3.89</v>
      </c>
      <c r="V4930">
        <v>1</v>
      </c>
      <c r="W4930" t="s">
        <v>1371</v>
      </c>
      <c r="X4930" t="s">
        <v>1388</v>
      </c>
    </row>
    <row r="4931" spans="1:24" x14ac:dyDescent="0.3">
      <c r="A4931">
        <v>5755</v>
      </c>
      <c r="B4931" s="15" t="s">
        <v>696</v>
      </c>
      <c r="C4931" t="str">
        <f>_xlfn.XLOOKUP($B4931, STANDARDS!$A:$A, STANDARDS!$B:$B,,0,2)</f>
        <v>Khufai Fm</v>
      </c>
      <c r="D4931" t="s">
        <v>1059</v>
      </c>
      <c r="E4931" t="s">
        <v>1103</v>
      </c>
      <c r="J4931" s="13">
        <v>570</v>
      </c>
      <c r="K4931" s="13">
        <v>20</v>
      </c>
      <c r="L4931" s="16" t="s">
        <v>1313</v>
      </c>
      <c r="M4931" t="s">
        <v>583</v>
      </c>
      <c r="P4931" t="s">
        <v>243</v>
      </c>
      <c r="Q4931">
        <v>2.95</v>
      </c>
      <c r="V4931">
        <v>1</v>
      </c>
      <c r="W4931" t="s">
        <v>1371</v>
      </c>
      <c r="X4931" t="s">
        <v>1388</v>
      </c>
    </row>
    <row r="4932" spans="1:24" x14ac:dyDescent="0.3">
      <c r="A4932">
        <v>5756</v>
      </c>
      <c r="B4932" s="15" t="s">
        <v>696</v>
      </c>
      <c r="C4932" t="str">
        <f>_xlfn.XLOOKUP($B4932, STANDARDS!$A:$A, STANDARDS!$B:$B,,0,2)</f>
        <v>Khufai Fm</v>
      </c>
      <c r="D4932" t="s">
        <v>1059</v>
      </c>
      <c r="E4932" t="s">
        <v>1103</v>
      </c>
      <c r="J4932" s="13">
        <v>570</v>
      </c>
      <c r="K4932" s="13">
        <v>20</v>
      </c>
      <c r="L4932" s="16" t="s">
        <v>1313</v>
      </c>
      <c r="M4932" t="s">
        <v>583</v>
      </c>
      <c r="P4932" t="s">
        <v>243</v>
      </c>
      <c r="Q4932">
        <v>3.7</v>
      </c>
      <c r="V4932">
        <v>1</v>
      </c>
      <c r="W4932" t="s">
        <v>1371</v>
      </c>
      <c r="X4932" t="s">
        <v>1388</v>
      </c>
    </row>
    <row r="4933" spans="1:24" x14ac:dyDescent="0.3">
      <c r="A4933">
        <v>5757</v>
      </c>
      <c r="B4933" s="15" t="s">
        <v>696</v>
      </c>
      <c r="C4933" t="str">
        <f>_xlfn.XLOOKUP($B4933, STANDARDS!$A:$A, STANDARDS!$B:$B,,0,2)</f>
        <v>Khufai Fm</v>
      </c>
      <c r="D4933" t="s">
        <v>1059</v>
      </c>
      <c r="E4933" t="s">
        <v>1103</v>
      </c>
      <c r="J4933" s="13">
        <v>570</v>
      </c>
      <c r="K4933" s="13">
        <v>20</v>
      </c>
      <c r="L4933" s="16" t="s">
        <v>1313</v>
      </c>
      <c r="M4933" t="s">
        <v>583</v>
      </c>
      <c r="P4933" t="s">
        <v>243</v>
      </c>
      <c r="Q4933">
        <v>3.21</v>
      </c>
      <c r="V4933">
        <v>1</v>
      </c>
      <c r="W4933" t="s">
        <v>1371</v>
      </c>
      <c r="X4933" t="s">
        <v>1388</v>
      </c>
    </row>
    <row r="4934" spans="1:24" x14ac:dyDescent="0.3">
      <c r="A4934">
        <v>5758</v>
      </c>
      <c r="B4934" s="15" t="s">
        <v>696</v>
      </c>
      <c r="C4934" t="str">
        <f>_xlfn.XLOOKUP($B4934, STANDARDS!$A:$A, STANDARDS!$B:$B,,0,2)</f>
        <v>Khufai Fm</v>
      </c>
      <c r="D4934" t="s">
        <v>1059</v>
      </c>
      <c r="E4934" t="s">
        <v>1103</v>
      </c>
      <c r="J4934" s="13">
        <v>570</v>
      </c>
      <c r="K4934" s="13">
        <v>20</v>
      </c>
      <c r="L4934" s="16" t="s">
        <v>1313</v>
      </c>
      <c r="M4934" t="s">
        <v>583</v>
      </c>
      <c r="P4934" t="s">
        <v>243</v>
      </c>
      <c r="Q4934">
        <v>2.2799999999999998</v>
      </c>
      <c r="V4934">
        <v>1</v>
      </c>
      <c r="W4934" t="s">
        <v>1371</v>
      </c>
      <c r="X4934" t="s">
        <v>1388</v>
      </c>
    </row>
    <row r="4935" spans="1:24" x14ac:dyDescent="0.3">
      <c r="A4935">
        <v>5759</v>
      </c>
      <c r="B4935" s="15" t="s">
        <v>696</v>
      </c>
      <c r="C4935" t="str">
        <f>_xlfn.XLOOKUP($B4935, STANDARDS!$A:$A, STANDARDS!$B:$B,,0,2)</f>
        <v>Khufai Fm</v>
      </c>
      <c r="D4935" t="s">
        <v>1059</v>
      </c>
      <c r="E4935" t="s">
        <v>1103</v>
      </c>
      <c r="J4935" s="13">
        <v>570</v>
      </c>
      <c r="K4935" s="13">
        <v>20</v>
      </c>
      <c r="L4935" s="16" t="s">
        <v>1313</v>
      </c>
      <c r="M4935" t="s">
        <v>583</v>
      </c>
      <c r="P4935" t="s">
        <v>243</v>
      </c>
      <c r="Q4935">
        <v>4.24</v>
      </c>
      <c r="V4935">
        <v>1</v>
      </c>
      <c r="W4935" t="s">
        <v>1371</v>
      </c>
      <c r="X4935" t="s">
        <v>1388</v>
      </c>
    </row>
    <row r="4936" spans="1:24" x14ac:dyDescent="0.3">
      <c r="A4936">
        <v>5770</v>
      </c>
      <c r="B4936" s="15" t="s">
        <v>697</v>
      </c>
      <c r="C4936" t="str">
        <f>_xlfn.XLOOKUP($B4936, STANDARDS!$A:$A, STANDARDS!$B:$B,,0,2)</f>
        <v>Black River Dolomite</v>
      </c>
      <c r="D4936" t="s">
        <v>535</v>
      </c>
      <c r="E4936" t="s">
        <v>1104</v>
      </c>
      <c r="J4936" s="13">
        <v>730</v>
      </c>
      <c r="K4936" s="13">
        <v>130</v>
      </c>
      <c r="L4936" s="16"/>
      <c r="M4936" t="s">
        <v>1335</v>
      </c>
      <c r="P4936" t="s">
        <v>243</v>
      </c>
      <c r="Q4936">
        <v>-4.5</v>
      </c>
      <c r="V4936">
        <v>1</v>
      </c>
      <c r="W4936" t="s">
        <v>1371</v>
      </c>
      <c r="X4936" t="s">
        <v>1389</v>
      </c>
    </row>
    <row r="4937" spans="1:24" x14ac:dyDescent="0.3">
      <c r="A4937">
        <v>5771</v>
      </c>
      <c r="B4937" s="15" t="s">
        <v>697</v>
      </c>
      <c r="C4937" t="str">
        <f>_xlfn.XLOOKUP($B4937, STANDARDS!$A:$A, STANDARDS!$B:$B,,0,2)</f>
        <v>Black River Dolomite</v>
      </c>
      <c r="D4937" t="s">
        <v>535</v>
      </c>
      <c r="E4937" t="s">
        <v>1104</v>
      </c>
      <c r="J4937" s="13">
        <v>730</v>
      </c>
      <c r="K4937" s="13">
        <v>130</v>
      </c>
      <c r="L4937" s="16"/>
      <c r="M4937" t="s">
        <v>1335</v>
      </c>
      <c r="P4937" t="s">
        <v>243</v>
      </c>
      <c r="Q4937">
        <v>-4.1100000000000003</v>
      </c>
      <c r="V4937">
        <v>1</v>
      </c>
      <c r="W4937" t="s">
        <v>1371</v>
      </c>
      <c r="X4937" t="s">
        <v>1389</v>
      </c>
    </row>
    <row r="4938" spans="1:24" x14ac:dyDescent="0.3">
      <c r="A4938">
        <v>5772</v>
      </c>
      <c r="B4938" s="15" t="s">
        <v>697</v>
      </c>
      <c r="C4938" t="str">
        <f>_xlfn.XLOOKUP($B4938, STANDARDS!$A:$A, STANDARDS!$B:$B,,0,2)</f>
        <v>Black River Dolomite</v>
      </c>
      <c r="D4938" t="s">
        <v>535</v>
      </c>
      <c r="E4938" t="s">
        <v>1104</v>
      </c>
      <c r="J4938" s="13">
        <v>730</v>
      </c>
      <c r="K4938" s="13">
        <v>130</v>
      </c>
      <c r="L4938" s="16"/>
      <c r="M4938" t="s">
        <v>1335</v>
      </c>
      <c r="P4938" t="s">
        <v>243</v>
      </c>
      <c r="Q4938">
        <v>-3.94</v>
      </c>
      <c r="V4938">
        <v>1</v>
      </c>
      <c r="W4938" t="s">
        <v>1371</v>
      </c>
      <c r="X4938" t="s">
        <v>1389</v>
      </c>
    </row>
    <row r="4939" spans="1:24" x14ac:dyDescent="0.3">
      <c r="A4939">
        <v>5773</v>
      </c>
      <c r="B4939" s="15" t="s">
        <v>697</v>
      </c>
      <c r="C4939" t="str">
        <f>_xlfn.XLOOKUP($B4939, STANDARDS!$A:$A, STANDARDS!$B:$B,,0,2)</f>
        <v>Black River Dolomite</v>
      </c>
      <c r="D4939" t="s">
        <v>535</v>
      </c>
      <c r="E4939" t="s">
        <v>1104</v>
      </c>
      <c r="J4939" s="13">
        <v>730</v>
      </c>
      <c r="K4939" s="13">
        <v>130</v>
      </c>
      <c r="L4939" s="16"/>
      <c r="M4939" t="s">
        <v>583</v>
      </c>
      <c r="P4939" t="s">
        <v>243</v>
      </c>
      <c r="Q4939">
        <v>3.01</v>
      </c>
      <c r="V4939">
        <v>1</v>
      </c>
      <c r="W4939" t="s">
        <v>1371</v>
      </c>
      <c r="X4939" t="s">
        <v>1389</v>
      </c>
    </row>
    <row r="4940" spans="1:24" x14ac:dyDescent="0.3">
      <c r="A4940">
        <v>5777</v>
      </c>
      <c r="B4940" s="15" t="s">
        <v>698</v>
      </c>
      <c r="C4940" t="str">
        <f>_xlfn.XLOOKUP($B4940, STANDARDS!$A:$A, STANDARDS!$B:$B,,0,2)</f>
        <v>Smithton Dolomite</v>
      </c>
      <c r="D4940" t="s">
        <v>535</v>
      </c>
      <c r="E4940" t="s">
        <v>1105</v>
      </c>
      <c r="J4940" s="13">
        <v>570</v>
      </c>
      <c r="K4940" s="13">
        <v>27</v>
      </c>
      <c r="L4940" s="16"/>
      <c r="M4940" t="s">
        <v>1335</v>
      </c>
      <c r="P4940" t="s">
        <v>243</v>
      </c>
      <c r="Q4940">
        <v>-3.01</v>
      </c>
      <c r="V4940">
        <v>1</v>
      </c>
      <c r="W4940" t="s">
        <v>1371</v>
      </c>
      <c r="X4940" t="s">
        <v>1389</v>
      </c>
    </row>
    <row r="4941" spans="1:24" x14ac:dyDescent="0.3">
      <c r="A4941">
        <v>5778</v>
      </c>
      <c r="B4941" s="15" t="s">
        <v>698</v>
      </c>
      <c r="C4941" t="str">
        <f>_xlfn.XLOOKUP($B4941, STANDARDS!$A:$A, STANDARDS!$B:$B,,0,2)</f>
        <v>Smithton Dolomite</v>
      </c>
      <c r="D4941" t="s">
        <v>535</v>
      </c>
      <c r="E4941" t="s">
        <v>1106</v>
      </c>
      <c r="J4941" s="13">
        <v>570</v>
      </c>
      <c r="K4941" s="13">
        <v>27</v>
      </c>
      <c r="L4941" s="16"/>
      <c r="M4941" t="s">
        <v>1335</v>
      </c>
      <c r="P4941" t="s">
        <v>243</v>
      </c>
      <c r="Q4941">
        <v>0.51</v>
      </c>
      <c r="V4941">
        <v>1</v>
      </c>
      <c r="W4941" t="s">
        <v>1371</v>
      </c>
      <c r="X4941" t="s">
        <v>1389</v>
      </c>
    </row>
    <row r="4942" spans="1:24" x14ac:dyDescent="0.3">
      <c r="A4942">
        <v>5779</v>
      </c>
      <c r="B4942" s="15" t="s">
        <v>698</v>
      </c>
      <c r="C4942" t="str">
        <f>_xlfn.XLOOKUP($B4942, STANDARDS!$A:$A, STANDARDS!$B:$B,,0,2)</f>
        <v>Smithton Dolomite</v>
      </c>
      <c r="D4942" t="s">
        <v>535</v>
      </c>
      <c r="E4942" t="s">
        <v>1105</v>
      </c>
      <c r="J4942" s="13">
        <v>570</v>
      </c>
      <c r="K4942" s="13">
        <v>27</v>
      </c>
      <c r="L4942" s="16"/>
      <c r="M4942" t="s">
        <v>1335</v>
      </c>
      <c r="P4942" t="s">
        <v>243</v>
      </c>
      <c r="Q4942">
        <v>-3.33</v>
      </c>
      <c r="V4942">
        <v>1</v>
      </c>
      <c r="W4942" t="s">
        <v>1371</v>
      </c>
      <c r="X4942" t="s">
        <v>1389</v>
      </c>
    </row>
    <row r="4943" spans="1:24" x14ac:dyDescent="0.3">
      <c r="A4943">
        <v>5780</v>
      </c>
      <c r="B4943" s="15" t="s">
        <v>698</v>
      </c>
      <c r="C4943" t="str">
        <f>_xlfn.XLOOKUP($B4943, STANDARDS!$A:$A, STANDARDS!$B:$B,,0,2)</f>
        <v>Smithton Dolomite</v>
      </c>
      <c r="D4943" t="s">
        <v>535</v>
      </c>
      <c r="E4943" t="s">
        <v>1107</v>
      </c>
      <c r="J4943" s="13">
        <v>570</v>
      </c>
      <c r="K4943" s="13">
        <v>27</v>
      </c>
      <c r="L4943" s="16"/>
      <c r="M4943" t="s">
        <v>1335</v>
      </c>
      <c r="P4943" t="s">
        <v>243</v>
      </c>
      <c r="Q4943">
        <v>5.0199999999999996</v>
      </c>
      <c r="V4943">
        <v>1</v>
      </c>
      <c r="W4943" t="s">
        <v>1371</v>
      </c>
      <c r="X4943" t="s">
        <v>1389</v>
      </c>
    </row>
    <row r="4944" spans="1:24" x14ac:dyDescent="0.3">
      <c r="A4944">
        <v>5781</v>
      </c>
      <c r="B4944" s="15" t="s">
        <v>698</v>
      </c>
      <c r="C4944" t="str">
        <f>_xlfn.XLOOKUP($B4944, STANDARDS!$A:$A, STANDARDS!$B:$B,,0,2)</f>
        <v>Smithton Dolomite</v>
      </c>
      <c r="D4944" t="s">
        <v>535</v>
      </c>
      <c r="E4944" t="s">
        <v>1108</v>
      </c>
      <c r="J4944" s="13">
        <v>570</v>
      </c>
      <c r="K4944" s="13">
        <v>27</v>
      </c>
      <c r="L4944" s="16"/>
      <c r="M4944" t="s">
        <v>583</v>
      </c>
      <c r="P4944" t="s">
        <v>243</v>
      </c>
      <c r="Q4944">
        <v>0.1</v>
      </c>
      <c r="V4944">
        <v>1</v>
      </c>
      <c r="W4944" t="s">
        <v>1371</v>
      </c>
      <c r="X4944" t="s">
        <v>1389</v>
      </c>
    </row>
    <row r="4945" spans="1:24" x14ac:dyDescent="0.3">
      <c r="A4945">
        <v>5788</v>
      </c>
      <c r="C4945">
        <f>_xlfn.XLOOKUP($B4945, STANDARDS!$A:$A, STANDARDS!$B:$B,,0,2)</f>
        <v>0</v>
      </c>
      <c r="D4945" t="s">
        <v>535</v>
      </c>
      <c r="E4945" t="s">
        <v>1109</v>
      </c>
      <c r="J4945" s="13">
        <v>570</v>
      </c>
      <c r="K4945" s="13"/>
      <c r="L4945" s="16"/>
      <c r="M4945" t="s">
        <v>1335</v>
      </c>
      <c r="P4945" t="s">
        <v>243</v>
      </c>
      <c r="Q4945">
        <v>-6.8</v>
      </c>
      <c r="V4945">
        <v>1</v>
      </c>
      <c r="W4945" t="s">
        <v>1371</v>
      </c>
      <c r="X4945" t="s">
        <v>1390</v>
      </c>
    </row>
    <row r="4946" spans="1:24" x14ac:dyDescent="0.3">
      <c r="A4946">
        <v>5789</v>
      </c>
      <c r="C4946">
        <f>_xlfn.XLOOKUP($B4946, STANDARDS!$A:$A, STANDARDS!$B:$B,,0,2)</f>
        <v>0</v>
      </c>
      <c r="D4946" t="s">
        <v>535</v>
      </c>
      <c r="E4946" t="s">
        <v>1109</v>
      </c>
      <c r="J4946" s="13">
        <v>570</v>
      </c>
      <c r="K4946" s="13"/>
      <c r="L4946" s="16"/>
      <c r="M4946" t="s">
        <v>1335</v>
      </c>
      <c r="P4946" t="s">
        <v>243</v>
      </c>
      <c r="Q4946">
        <v>-8.18</v>
      </c>
      <c r="V4946">
        <v>1</v>
      </c>
      <c r="W4946" t="s">
        <v>1371</v>
      </c>
      <c r="X4946" t="s">
        <v>1390</v>
      </c>
    </row>
    <row r="4947" spans="1:24" x14ac:dyDescent="0.3">
      <c r="A4947">
        <v>5790</v>
      </c>
      <c r="C4947">
        <f>_xlfn.XLOOKUP($B4947, STANDARDS!$A:$A, STANDARDS!$B:$B,,0,2)</f>
        <v>0</v>
      </c>
      <c r="D4947" t="s">
        <v>535</v>
      </c>
      <c r="E4947" t="s">
        <v>1109</v>
      </c>
      <c r="J4947" s="13">
        <v>570</v>
      </c>
      <c r="K4947" s="13"/>
      <c r="L4947" s="16"/>
      <c r="M4947" t="s">
        <v>1335</v>
      </c>
      <c r="P4947" t="s">
        <v>243</v>
      </c>
      <c r="Q4947">
        <v>-7.85</v>
      </c>
      <c r="V4947">
        <v>1</v>
      </c>
      <c r="W4947" t="s">
        <v>1371</v>
      </c>
      <c r="X4947" t="s">
        <v>1390</v>
      </c>
    </row>
    <row r="4948" spans="1:24" x14ac:dyDescent="0.3">
      <c r="A4948">
        <v>5791</v>
      </c>
      <c r="C4948">
        <f>_xlfn.XLOOKUP($B4948, STANDARDS!$A:$A, STANDARDS!$B:$B,,0,2)</f>
        <v>0</v>
      </c>
      <c r="D4948" t="s">
        <v>535</v>
      </c>
      <c r="E4948" t="s">
        <v>1109</v>
      </c>
      <c r="J4948" s="13">
        <v>570</v>
      </c>
      <c r="K4948" s="13"/>
      <c r="L4948" s="16"/>
      <c r="M4948" t="s">
        <v>1335</v>
      </c>
      <c r="P4948" t="s">
        <v>243</v>
      </c>
      <c r="Q4948">
        <v>-7.43</v>
      </c>
      <c r="V4948">
        <v>1</v>
      </c>
      <c r="W4948" t="s">
        <v>1371</v>
      </c>
      <c r="X4948" t="s">
        <v>1390</v>
      </c>
    </row>
    <row r="4949" spans="1:24" x14ac:dyDescent="0.3">
      <c r="A4949">
        <v>5792</v>
      </c>
      <c r="C4949">
        <f>_xlfn.XLOOKUP($B4949, STANDARDS!$A:$A, STANDARDS!$B:$B,,0,2)</f>
        <v>0</v>
      </c>
      <c r="D4949" t="s">
        <v>535</v>
      </c>
      <c r="E4949" t="s">
        <v>1109</v>
      </c>
      <c r="J4949" s="13">
        <v>570</v>
      </c>
      <c r="K4949" s="13"/>
      <c r="L4949" s="16"/>
      <c r="M4949" t="s">
        <v>1335</v>
      </c>
      <c r="P4949" t="s">
        <v>243</v>
      </c>
      <c r="Q4949">
        <v>-7.05</v>
      </c>
      <c r="V4949">
        <v>1</v>
      </c>
      <c r="W4949" t="s">
        <v>1371</v>
      </c>
      <c r="X4949" t="s">
        <v>1390</v>
      </c>
    </row>
    <row r="4950" spans="1:24" x14ac:dyDescent="0.3">
      <c r="A4950">
        <v>5793</v>
      </c>
      <c r="B4950" s="15" t="s">
        <v>699</v>
      </c>
      <c r="C4950" t="str">
        <f>_xlfn.XLOOKUP($B4950, STANDARDS!$A:$A, STANDARDS!$B:$B,,0,2)</f>
        <v>Wonoka Fm, Depot Springs Subgp, Wilpena Gp</v>
      </c>
      <c r="D4950" t="s">
        <v>535</v>
      </c>
      <c r="E4950" t="s">
        <v>1110</v>
      </c>
      <c r="J4950" cm="1">
        <f t="array" ref="J4950:L4950">_xlfn.XLOOKUP($C4950, AGE!$A:$A,AGE!$B:$D,,0,2)</f>
        <v>565</v>
      </c>
      <c r="K4950">
        <v>24</v>
      </c>
      <c r="L4950" t="str">
        <v>Preiss 2019; Kernan et al. 2021; Lloyd et al. 2020</v>
      </c>
      <c r="M4950" t="s">
        <v>1335</v>
      </c>
      <c r="O4950">
        <v>6.3E-2</v>
      </c>
      <c r="P4950" t="s">
        <v>243</v>
      </c>
      <c r="Q4950">
        <v>-11.19</v>
      </c>
      <c r="V4950">
        <v>1</v>
      </c>
      <c r="W4950" t="s">
        <v>1371</v>
      </c>
      <c r="X4950" t="s">
        <v>1390</v>
      </c>
    </row>
    <row r="4951" spans="1:24" x14ac:dyDescent="0.3">
      <c r="A4951">
        <v>5794</v>
      </c>
      <c r="C4951">
        <f>_xlfn.XLOOKUP($B4951, STANDARDS!$A:$A, STANDARDS!$B:$B,,0,2)</f>
        <v>0</v>
      </c>
      <c r="D4951" t="s">
        <v>535</v>
      </c>
      <c r="E4951" t="s">
        <v>1109</v>
      </c>
      <c r="J4951" s="13">
        <v>570</v>
      </c>
      <c r="K4951" s="13"/>
      <c r="L4951" s="16"/>
      <c r="M4951" t="s">
        <v>1335</v>
      </c>
      <c r="P4951" t="s">
        <v>243</v>
      </c>
      <c r="Q4951">
        <v>-7.33</v>
      </c>
      <c r="V4951">
        <v>1</v>
      </c>
      <c r="W4951" t="s">
        <v>1371</v>
      </c>
      <c r="X4951" t="s">
        <v>1390</v>
      </c>
    </row>
    <row r="4952" spans="1:24" x14ac:dyDescent="0.3">
      <c r="A4952">
        <v>5795</v>
      </c>
      <c r="C4952">
        <f>_xlfn.XLOOKUP($B4952, STANDARDS!$A:$A, STANDARDS!$B:$B,,0,2)</f>
        <v>0</v>
      </c>
      <c r="D4952" t="s">
        <v>535</v>
      </c>
      <c r="E4952" t="s">
        <v>1109</v>
      </c>
      <c r="J4952" s="13">
        <v>570</v>
      </c>
      <c r="K4952" s="13"/>
      <c r="L4952" s="16"/>
      <c r="M4952" t="s">
        <v>1335</v>
      </c>
      <c r="P4952" t="s">
        <v>243</v>
      </c>
      <c r="Q4952">
        <v>-7.18</v>
      </c>
      <c r="V4952">
        <v>1</v>
      </c>
      <c r="W4952" t="s">
        <v>1371</v>
      </c>
      <c r="X4952" t="s">
        <v>1390</v>
      </c>
    </row>
    <row r="4953" spans="1:24" x14ac:dyDescent="0.3">
      <c r="A4953">
        <v>5796</v>
      </c>
      <c r="B4953" s="15" t="s">
        <v>700</v>
      </c>
      <c r="C4953" t="str">
        <f>_xlfn.XLOOKUP($B4953, STANDARDS!$A:$A, STANDARDS!$B:$B,,0,2)</f>
        <v>Bunyeroo Fm, Aruhna Subgp, Wilpena Gp</v>
      </c>
      <c r="D4953" t="s">
        <v>535</v>
      </c>
      <c r="E4953" t="s">
        <v>1110</v>
      </c>
      <c r="J4953" cm="1">
        <f t="array" ref="J4953:L4953">_xlfn.XLOOKUP($C4953, AGE!$A:$A,AGE!$B:$D,,0,2)</f>
        <v>605</v>
      </c>
      <c r="K4953">
        <v>41</v>
      </c>
      <c r="L4953" t="str">
        <v>Busch et al. 2022; Rooney et al. 2020, Keeman et al. 2020 in Lloyd et al. 2020</v>
      </c>
      <c r="M4953" t="s">
        <v>1335</v>
      </c>
      <c r="O4953">
        <v>4.8000000000000001E-2</v>
      </c>
      <c r="P4953" t="s">
        <v>243</v>
      </c>
      <c r="Q4953">
        <v>-6.79</v>
      </c>
      <c r="S4953">
        <v>-24.52</v>
      </c>
      <c r="U4953" t="s">
        <v>245</v>
      </c>
      <c r="V4953">
        <v>1</v>
      </c>
      <c r="W4953" t="s">
        <v>1371</v>
      </c>
      <c r="X4953" t="s">
        <v>1390</v>
      </c>
    </row>
    <row r="4954" spans="1:24" x14ac:dyDescent="0.3">
      <c r="A4954">
        <v>5797</v>
      </c>
      <c r="C4954">
        <f>_xlfn.XLOOKUP($B4954, STANDARDS!$A:$A, STANDARDS!$B:$B,,0,2)</f>
        <v>0</v>
      </c>
      <c r="D4954" t="s">
        <v>535</v>
      </c>
      <c r="E4954" t="s">
        <v>1109</v>
      </c>
      <c r="J4954" s="13">
        <v>570</v>
      </c>
      <c r="K4954" s="13"/>
      <c r="L4954" s="16"/>
      <c r="M4954" t="s">
        <v>1335</v>
      </c>
      <c r="P4954" t="s">
        <v>243</v>
      </c>
      <c r="Q4954">
        <v>1.33</v>
      </c>
      <c r="V4954">
        <v>1</v>
      </c>
      <c r="W4954" t="s">
        <v>1371</v>
      </c>
      <c r="X4954" t="s">
        <v>1390</v>
      </c>
    </row>
    <row r="4955" spans="1:24" x14ac:dyDescent="0.3">
      <c r="A4955">
        <v>5798</v>
      </c>
      <c r="C4955">
        <f>_xlfn.XLOOKUP($B4955, STANDARDS!$A:$A, STANDARDS!$B:$B,,0,2)</f>
        <v>0</v>
      </c>
      <c r="D4955" t="s">
        <v>535</v>
      </c>
      <c r="E4955" t="s">
        <v>1109</v>
      </c>
      <c r="J4955" s="13">
        <v>570</v>
      </c>
      <c r="K4955" s="13"/>
      <c r="L4955" s="16"/>
      <c r="M4955" t="s">
        <v>1335</v>
      </c>
      <c r="P4955" t="s">
        <v>243</v>
      </c>
      <c r="Q4955">
        <v>-7.52</v>
      </c>
      <c r="V4955">
        <v>1</v>
      </c>
      <c r="W4955" t="s">
        <v>1371</v>
      </c>
      <c r="X4955" t="s">
        <v>1390</v>
      </c>
    </row>
    <row r="4956" spans="1:24" x14ac:dyDescent="0.3">
      <c r="A4956">
        <v>5799</v>
      </c>
      <c r="C4956">
        <f>_xlfn.XLOOKUP($B4956, STANDARDS!$A:$A, STANDARDS!$B:$B,,0,2)</f>
        <v>0</v>
      </c>
      <c r="D4956" t="s">
        <v>535</v>
      </c>
      <c r="E4956" t="s">
        <v>1109</v>
      </c>
      <c r="J4956" s="13">
        <v>570</v>
      </c>
      <c r="K4956" s="13"/>
      <c r="L4956" s="16"/>
      <c r="M4956" t="s">
        <v>1335</v>
      </c>
      <c r="P4956" t="s">
        <v>243</v>
      </c>
      <c r="Q4956">
        <v>-7.85</v>
      </c>
      <c r="V4956">
        <v>1</v>
      </c>
      <c r="W4956" t="s">
        <v>1371</v>
      </c>
      <c r="X4956" t="s">
        <v>1390</v>
      </c>
    </row>
    <row r="4957" spans="1:24" x14ac:dyDescent="0.3">
      <c r="A4957">
        <v>5800</v>
      </c>
      <c r="B4957" s="15" t="s">
        <v>699</v>
      </c>
      <c r="C4957" t="str">
        <f>_xlfn.XLOOKUP($B4957, STANDARDS!$A:$A, STANDARDS!$B:$B,,0,2)</f>
        <v>Wonoka Fm, Depot Springs Subgp, Wilpena Gp</v>
      </c>
      <c r="D4957" t="s">
        <v>535</v>
      </c>
      <c r="E4957" t="s">
        <v>1110</v>
      </c>
      <c r="J4957" cm="1">
        <f t="array" ref="J4957:L4957">_xlfn.XLOOKUP($C4957, AGE!$A:$A,AGE!$B:$D,,0,2)</f>
        <v>565</v>
      </c>
      <c r="K4957">
        <v>24</v>
      </c>
      <c r="L4957" t="str">
        <v>Preiss 2019; Kernan et al. 2021; Lloyd et al. 2020</v>
      </c>
      <c r="M4957" t="s">
        <v>1335</v>
      </c>
      <c r="P4957" t="s">
        <v>243</v>
      </c>
      <c r="Q4957">
        <v>-10.07</v>
      </c>
      <c r="V4957">
        <v>1</v>
      </c>
      <c r="W4957" t="s">
        <v>1371</v>
      </c>
      <c r="X4957" t="s">
        <v>1390</v>
      </c>
    </row>
    <row r="4958" spans="1:24" x14ac:dyDescent="0.3">
      <c r="A4958">
        <v>5801</v>
      </c>
      <c r="B4958" s="15" t="s">
        <v>699</v>
      </c>
      <c r="C4958" t="str">
        <f>_xlfn.XLOOKUP($B4958, STANDARDS!$A:$A, STANDARDS!$B:$B,,0,2)</f>
        <v>Wonoka Fm, Depot Springs Subgp, Wilpena Gp</v>
      </c>
      <c r="D4958" t="s">
        <v>535</v>
      </c>
      <c r="E4958" t="s">
        <v>1110</v>
      </c>
      <c r="J4958" cm="1">
        <f t="array" ref="J4958:L4958">_xlfn.XLOOKUP($C4958, AGE!$A:$A,AGE!$B:$D,,0,2)</f>
        <v>565</v>
      </c>
      <c r="K4958">
        <v>24</v>
      </c>
      <c r="L4958" t="str">
        <v>Preiss 2019; Kernan et al. 2021; Lloyd et al. 2020</v>
      </c>
      <c r="M4958" t="s">
        <v>1335</v>
      </c>
      <c r="P4958" t="s">
        <v>243</v>
      </c>
      <c r="Q4958">
        <v>-9.4700000000000006</v>
      </c>
      <c r="V4958">
        <v>1</v>
      </c>
      <c r="W4958" t="s">
        <v>1371</v>
      </c>
      <c r="X4958" t="s">
        <v>1390</v>
      </c>
    </row>
    <row r="4959" spans="1:24" x14ac:dyDescent="0.3">
      <c r="A4959">
        <v>5802</v>
      </c>
      <c r="C4959">
        <f>_xlfn.XLOOKUP($B4959, STANDARDS!$A:$A, STANDARDS!$B:$B,,0,2)</f>
        <v>0</v>
      </c>
      <c r="D4959" t="s">
        <v>535</v>
      </c>
      <c r="E4959" t="s">
        <v>1109</v>
      </c>
      <c r="J4959" s="13">
        <v>570</v>
      </c>
      <c r="K4959" s="13"/>
      <c r="L4959" s="16"/>
      <c r="M4959" t="s">
        <v>1335</v>
      </c>
      <c r="P4959" t="s">
        <v>243</v>
      </c>
      <c r="Q4959">
        <v>-6.77</v>
      </c>
      <c r="V4959">
        <v>1</v>
      </c>
      <c r="W4959" t="s">
        <v>1371</v>
      </c>
      <c r="X4959" t="s">
        <v>1390</v>
      </c>
    </row>
    <row r="4960" spans="1:24" x14ac:dyDescent="0.3">
      <c r="A4960">
        <v>5803</v>
      </c>
      <c r="B4960" s="15" t="s">
        <v>699</v>
      </c>
      <c r="C4960" t="str">
        <f>_xlfn.XLOOKUP($B4960, STANDARDS!$A:$A, STANDARDS!$B:$B,,0,2)</f>
        <v>Wonoka Fm, Depot Springs Subgp, Wilpena Gp</v>
      </c>
      <c r="D4960" t="s">
        <v>535</v>
      </c>
      <c r="E4960" t="s">
        <v>1111</v>
      </c>
      <c r="J4960" cm="1">
        <f t="array" ref="J4960:L4960">_xlfn.XLOOKUP($C4960, AGE!$A:$A,AGE!$B:$D,,0,2)</f>
        <v>565</v>
      </c>
      <c r="K4960">
        <v>24</v>
      </c>
      <c r="L4960" t="str">
        <v>Preiss 2019; Kernan et al. 2021; Lloyd et al. 2020</v>
      </c>
      <c r="M4960" t="s">
        <v>1335</v>
      </c>
      <c r="P4960" t="s">
        <v>243</v>
      </c>
      <c r="Q4960">
        <v>-11.33</v>
      </c>
      <c r="V4960">
        <v>1</v>
      </c>
      <c r="W4960" t="s">
        <v>1371</v>
      </c>
      <c r="X4960" t="s">
        <v>1390</v>
      </c>
    </row>
    <row r="4961" spans="1:24" x14ac:dyDescent="0.3">
      <c r="A4961">
        <v>5804</v>
      </c>
      <c r="B4961" s="15" t="s">
        <v>699</v>
      </c>
      <c r="C4961" t="str">
        <f>_xlfn.XLOOKUP($B4961, STANDARDS!$A:$A, STANDARDS!$B:$B,,0,2)</f>
        <v>Wonoka Fm, Depot Springs Subgp, Wilpena Gp</v>
      </c>
      <c r="D4961" t="s">
        <v>535</v>
      </c>
      <c r="E4961" t="s">
        <v>1111</v>
      </c>
      <c r="J4961" cm="1">
        <f t="array" ref="J4961:L4961">_xlfn.XLOOKUP($C4961, AGE!$A:$A,AGE!$B:$D,,0,2)</f>
        <v>565</v>
      </c>
      <c r="K4961">
        <v>24</v>
      </c>
      <c r="L4961" t="str">
        <v>Preiss 2019; Kernan et al. 2021; Lloyd et al. 2020</v>
      </c>
      <c r="M4961" t="s">
        <v>1335</v>
      </c>
      <c r="P4961" t="s">
        <v>243</v>
      </c>
      <c r="Q4961">
        <v>-10.46</v>
      </c>
      <c r="V4961">
        <v>1</v>
      </c>
      <c r="W4961" t="s">
        <v>1371</v>
      </c>
      <c r="X4961" t="s">
        <v>1390</v>
      </c>
    </row>
    <row r="4962" spans="1:24" x14ac:dyDescent="0.3">
      <c r="A4962">
        <v>5805</v>
      </c>
      <c r="B4962" s="15" t="s">
        <v>699</v>
      </c>
      <c r="C4962" t="str">
        <f>_xlfn.XLOOKUP($B4962, STANDARDS!$A:$A, STANDARDS!$B:$B,,0,2)</f>
        <v>Wonoka Fm, Depot Springs Subgp, Wilpena Gp</v>
      </c>
      <c r="D4962" t="s">
        <v>535</v>
      </c>
      <c r="E4962" t="s">
        <v>1110</v>
      </c>
      <c r="J4962" cm="1">
        <f t="array" ref="J4962:L4962">_xlfn.XLOOKUP($C4962, AGE!$A:$A,AGE!$B:$D,,0,2)</f>
        <v>565</v>
      </c>
      <c r="K4962">
        <v>24</v>
      </c>
      <c r="L4962" t="str">
        <v>Preiss 2019; Kernan et al. 2021; Lloyd et al. 2020</v>
      </c>
      <c r="M4962" t="s">
        <v>1335</v>
      </c>
      <c r="P4962" t="s">
        <v>243</v>
      </c>
      <c r="Q4962">
        <v>-9.1300000000000008</v>
      </c>
      <c r="V4962">
        <v>1</v>
      </c>
      <c r="W4962" t="s">
        <v>1371</v>
      </c>
      <c r="X4962" t="s">
        <v>1390</v>
      </c>
    </row>
    <row r="4963" spans="1:24" x14ac:dyDescent="0.3">
      <c r="A4963">
        <v>5806</v>
      </c>
      <c r="C4963">
        <f>_xlfn.XLOOKUP($B4963, STANDARDS!$A:$A, STANDARDS!$B:$B,,0,2)</f>
        <v>0</v>
      </c>
      <c r="D4963" t="s">
        <v>535</v>
      </c>
      <c r="E4963" t="s">
        <v>1109</v>
      </c>
      <c r="J4963" s="13">
        <v>570</v>
      </c>
      <c r="K4963" s="13"/>
      <c r="L4963" s="16"/>
      <c r="M4963" t="s">
        <v>1335</v>
      </c>
      <c r="P4963" t="s">
        <v>243</v>
      </c>
      <c r="Q4963">
        <v>-9</v>
      </c>
      <c r="V4963">
        <v>1</v>
      </c>
      <c r="W4963" t="s">
        <v>1371</v>
      </c>
      <c r="X4963" t="s">
        <v>1390</v>
      </c>
    </row>
    <row r="4964" spans="1:24" x14ac:dyDescent="0.3">
      <c r="A4964">
        <v>5807</v>
      </c>
      <c r="B4964" s="15" t="s">
        <v>699</v>
      </c>
      <c r="C4964" t="str">
        <f>_xlfn.XLOOKUP($B4964, STANDARDS!$A:$A, STANDARDS!$B:$B,,0,2)</f>
        <v>Wonoka Fm, Depot Springs Subgp, Wilpena Gp</v>
      </c>
      <c r="D4964" t="s">
        <v>535</v>
      </c>
      <c r="E4964" t="s">
        <v>1111</v>
      </c>
      <c r="J4964" cm="1">
        <f t="array" ref="J4964:L4964">_xlfn.XLOOKUP($C4964, AGE!$A:$A,AGE!$B:$D,,0,2)</f>
        <v>565</v>
      </c>
      <c r="K4964">
        <v>24</v>
      </c>
      <c r="L4964" t="str">
        <v>Preiss 2019; Kernan et al. 2021; Lloyd et al. 2020</v>
      </c>
      <c r="M4964" t="s">
        <v>1335</v>
      </c>
      <c r="P4964" t="s">
        <v>243</v>
      </c>
      <c r="Q4964">
        <v>-10.93</v>
      </c>
      <c r="V4964">
        <v>1</v>
      </c>
      <c r="W4964" t="s">
        <v>1371</v>
      </c>
      <c r="X4964" t="s">
        <v>1390</v>
      </c>
    </row>
    <row r="4965" spans="1:24" x14ac:dyDescent="0.3">
      <c r="A4965">
        <v>5808</v>
      </c>
      <c r="B4965" s="15" t="s">
        <v>699</v>
      </c>
      <c r="C4965" t="str">
        <f>_xlfn.XLOOKUP($B4965, STANDARDS!$A:$A, STANDARDS!$B:$B,,0,2)</f>
        <v>Wonoka Fm, Depot Springs Subgp, Wilpena Gp</v>
      </c>
      <c r="D4965" t="s">
        <v>535</v>
      </c>
      <c r="E4965" t="s">
        <v>1110</v>
      </c>
      <c r="J4965" cm="1">
        <f t="array" ref="J4965:L4965">_xlfn.XLOOKUP($C4965, AGE!$A:$A,AGE!$B:$D,,0,2)</f>
        <v>565</v>
      </c>
      <c r="K4965">
        <v>24</v>
      </c>
      <c r="L4965" t="str">
        <v>Preiss 2019; Kernan et al. 2021; Lloyd et al. 2020</v>
      </c>
      <c r="M4965" t="s">
        <v>1335</v>
      </c>
      <c r="O4965">
        <v>1.2E-2</v>
      </c>
      <c r="P4965" t="s">
        <v>243</v>
      </c>
      <c r="Q4965">
        <v>-8.56</v>
      </c>
      <c r="V4965">
        <v>1</v>
      </c>
      <c r="W4965" t="s">
        <v>1371</v>
      </c>
      <c r="X4965" t="s">
        <v>1390</v>
      </c>
    </row>
    <row r="4966" spans="1:24" x14ac:dyDescent="0.3">
      <c r="A4966">
        <v>5809</v>
      </c>
      <c r="B4966" s="15" t="s">
        <v>699</v>
      </c>
      <c r="C4966" t="str">
        <f>_xlfn.XLOOKUP($B4966, STANDARDS!$A:$A, STANDARDS!$B:$B,,0,2)</f>
        <v>Wonoka Fm, Depot Springs Subgp, Wilpena Gp</v>
      </c>
      <c r="D4966" t="s">
        <v>535</v>
      </c>
      <c r="E4966" t="s">
        <v>1110</v>
      </c>
      <c r="J4966" cm="1">
        <f t="array" ref="J4966:L4966">_xlfn.XLOOKUP($C4966, AGE!$A:$A,AGE!$B:$D,,0,2)</f>
        <v>565</v>
      </c>
      <c r="K4966">
        <v>24</v>
      </c>
      <c r="L4966" t="str">
        <v>Preiss 2019; Kernan et al. 2021; Lloyd et al. 2020</v>
      </c>
      <c r="M4966" t="s">
        <v>1335</v>
      </c>
      <c r="P4966" t="s">
        <v>243</v>
      </c>
      <c r="Q4966">
        <v>-8.26</v>
      </c>
      <c r="V4966">
        <v>1</v>
      </c>
      <c r="W4966" t="s">
        <v>1371</v>
      </c>
      <c r="X4966" t="s">
        <v>1390</v>
      </c>
    </row>
    <row r="4967" spans="1:24" x14ac:dyDescent="0.3">
      <c r="A4967">
        <v>5810</v>
      </c>
      <c r="B4967" s="15" t="s">
        <v>699</v>
      </c>
      <c r="C4967" t="str">
        <f>_xlfn.XLOOKUP($B4967, STANDARDS!$A:$A, STANDARDS!$B:$B,,0,2)</f>
        <v>Wonoka Fm, Depot Springs Subgp, Wilpena Gp</v>
      </c>
      <c r="D4967" t="s">
        <v>535</v>
      </c>
      <c r="E4967" t="s">
        <v>1111</v>
      </c>
      <c r="J4967" cm="1">
        <f t="array" ref="J4967:L4967">_xlfn.XLOOKUP($C4967, AGE!$A:$A,AGE!$B:$D,,0,2)</f>
        <v>565</v>
      </c>
      <c r="K4967">
        <v>24</v>
      </c>
      <c r="L4967" t="str">
        <v>Preiss 2019; Kernan et al. 2021; Lloyd et al. 2020</v>
      </c>
      <c r="M4967" t="s">
        <v>1335</v>
      </c>
      <c r="P4967" t="s">
        <v>243</v>
      </c>
      <c r="Q4967">
        <v>-8.85</v>
      </c>
      <c r="V4967">
        <v>1</v>
      </c>
      <c r="W4967" t="s">
        <v>1371</v>
      </c>
      <c r="X4967" t="s">
        <v>1390</v>
      </c>
    </row>
    <row r="4968" spans="1:24" x14ac:dyDescent="0.3">
      <c r="A4968">
        <v>5811</v>
      </c>
      <c r="B4968" s="15" t="s">
        <v>699</v>
      </c>
      <c r="C4968" t="str">
        <f>_xlfn.XLOOKUP($B4968, STANDARDS!$A:$A, STANDARDS!$B:$B,,0,2)</f>
        <v>Wonoka Fm, Depot Springs Subgp, Wilpena Gp</v>
      </c>
      <c r="D4968" t="s">
        <v>535</v>
      </c>
      <c r="E4968" t="s">
        <v>1110</v>
      </c>
      <c r="J4968" cm="1">
        <f t="array" ref="J4968:L4968">_xlfn.XLOOKUP($C4968, AGE!$A:$A,AGE!$B:$D,,0,2)</f>
        <v>565</v>
      </c>
      <c r="K4968">
        <v>24</v>
      </c>
      <c r="L4968" t="str">
        <v>Preiss 2019; Kernan et al. 2021; Lloyd et al. 2020</v>
      </c>
      <c r="M4968" t="s">
        <v>1335</v>
      </c>
      <c r="O4968">
        <v>3.9E-2</v>
      </c>
      <c r="P4968" t="s">
        <v>243</v>
      </c>
      <c r="Q4968">
        <v>-8.1</v>
      </c>
      <c r="V4968">
        <v>1</v>
      </c>
      <c r="W4968" t="s">
        <v>1371</v>
      </c>
      <c r="X4968" t="s">
        <v>1390</v>
      </c>
    </row>
    <row r="4969" spans="1:24" x14ac:dyDescent="0.3">
      <c r="A4969">
        <v>5812</v>
      </c>
      <c r="B4969" s="15" t="s">
        <v>699</v>
      </c>
      <c r="C4969" t="str">
        <f>_xlfn.XLOOKUP($B4969, STANDARDS!$A:$A, STANDARDS!$B:$B,,0,2)</f>
        <v>Wonoka Fm, Depot Springs Subgp, Wilpena Gp</v>
      </c>
      <c r="D4969" t="s">
        <v>535</v>
      </c>
      <c r="E4969" t="s">
        <v>1110</v>
      </c>
      <c r="J4969" cm="1">
        <f t="array" ref="J4969:L4969">_xlfn.XLOOKUP($C4969, AGE!$A:$A,AGE!$B:$D,,0,2)</f>
        <v>565</v>
      </c>
      <c r="K4969">
        <v>24</v>
      </c>
      <c r="L4969" t="str">
        <v>Preiss 2019; Kernan et al. 2021; Lloyd et al. 2020</v>
      </c>
      <c r="M4969" t="s">
        <v>1335</v>
      </c>
      <c r="O4969">
        <v>2.7E-2</v>
      </c>
      <c r="P4969" t="s">
        <v>243</v>
      </c>
      <c r="Q4969">
        <v>-7.77</v>
      </c>
      <c r="V4969">
        <v>1</v>
      </c>
      <c r="W4969" t="s">
        <v>1371</v>
      </c>
      <c r="X4969" t="s">
        <v>1390</v>
      </c>
    </row>
    <row r="4970" spans="1:24" x14ac:dyDescent="0.3">
      <c r="A4970">
        <v>5813</v>
      </c>
      <c r="C4970">
        <f>_xlfn.XLOOKUP($B4970, STANDARDS!$A:$A, STANDARDS!$B:$B,,0,2)</f>
        <v>0</v>
      </c>
      <c r="D4970" t="s">
        <v>535</v>
      </c>
      <c r="E4970" t="s">
        <v>1109</v>
      </c>
      <c r="J4970" s="13">
        <v>570</v>
      </c>
      <c r="K4970" s="13"/>
      <c r="L4970" s="16"/>
      <c r="M4970" t="s">
        <v>1335</v>
      </c>
      <c r="P4970" t="s">
        <v>243</v>
      </c>
      <c r="Q4970">
        <v>-7.32</v>
      </c>
      <c r="V4970">
        <v>1</v>
      </c>
      <c r="W4970" t="s">
        <v>1371</v>
      </c>
      <c r="X4970" t="s">
        <v>1390</v>
      </c>
    </row>
    <row r="4971" spans="1:24" x14ac:dyDescent="0.3">
      <c r="A4971">
        <v>5814</v>
      </c>
      <c r="B4971" s="15" t="s">
        <v>699</v>
      </c>
      <c r="C4971" t="str">
        <f>_xlfn.XLOOKUP($B4971, STANDARDS!$A:$A, STANDARDS!$B:$B,,0,2)</f>
        <v>Wonoka Fm, Depot Springs Subgp, Wilpena Gp</v>
      </c>
      <c r="D4971" t="s">
        <v>535</v>
      </c>
      <c r="E4971" t="s">
        <v>1110</v>
      </c>
      <c r="J4971" cm="1">
        <f t="array" ref="J4971:L4971">_xlfn.XLOOKUP($C4971, AGE!$A:$A,AGE!$B:$D,,0,2)</f>
        <v>565</v>
      </c>
      <c r="K4971">
        <v>24</v>
      </c>
      <c r="L4971" t="str">
        <v>Preiss 2019; Kernan et al. 2021; Lloyd et al. 2020</v>
      </c>
      <c r="M4971" t="s">
        <v>1335</v>
      </c>
      <c r="P4971" t="s">
        <v>243</v>
      </c>
      <c r="Q4971">
        <v>-7.98</v>
      </c>
      <c r="V4971">
        <v>1</v>
      </c>
      <c r="W4971" t="s">
        <v>1371</v>
      </c>
      <c r="X4971" t="s">
        <v>1390</v>
      </c>
    </row>
    <row r="4972" spans="1:24" x14ac:dyDescent="0.3">
      <c r="A4972">
        <v>5815</v>
      </c>
      <c r="B4972" s="15" t="s">
        <v>699</v>
      </c>
      <c r="C4972" t="str">
        <f>_xlfn.XLOOKUP($B4972, STANDARDS!$A:$A, STANDARDS!$B:$B,,0,2)</f>
        <v>Wonoka Fm, Depot Springs Subgp, Wilpena Gp</v>
      </c>
      <c r="D4972" t="s">
        <v>535</v>
      </c>
      <c r="E4972" t="s">
        <v>1110</v>
      </c>
      <c r="J4972" cm="1">
        <f t="array" ref="J4972:L4972">_xlfn.XLOOKUP($C4972, AGE!$A:$A,AGE!$B:$D,,0,2)</f>
        <v>565</v>
      </c>
      <c r="K4972">
        <v>24</v>
      </c>
      <c r="L4972" t="str">
        <v>Preiss 2019; Kernan et al. 2021; Lloyd et al. 2020</v>
      </c>
      <c r="M4972" t="s">
        <v>1335</v>
      </c>
      <c r="P4972" t="s">
        <v>243</v>
      </c>
      <c r="Q4972">
        <v>-8</v>
      </c>
      <c r="V4972">
        <v>1</v>
      </c>
      <c r="W4972" t="s">
        <v>1371</v>
      </c>
      <c r="X4972" t="s">
        <v>1390</v>
      </c>
    </row>
    <row r="4973" spans="1:24" x14ac:dyDescent="0.3">
      <c r="A4973">
        <v>5816</v>
      </c>
      <c r="B4973" s="15" t="s">
        <v>699</v>
      </c>
      <c r="C4973" t="str">
        <f>_xlfn.XLOOKUP($B4973, STANDARDS!$A:$A, STANDARDS!$B:$B,,0,2)</f>
        <v>Wonoka Fm, Depot Springs Subgp, Wilpena Gp</v>
      </c>
      <c r="D4973" t="s">
        <v>535</v>
      </c>
      <c r="E4973" t="s">
        <v>1111</v>
      </c>
      <c r="J4973" cm="1">
        <f t="array" ref="J4973:L4973">_xlfn.XLOOKUP($C4973, AGE!$A:$A,AGE!$B:$D,,0,2)</f>
        <v>565</v>
      </c>
      <c r="K4973">
        <v>24</v>
      </c>
      <c r="L4973" t="str">
        <v>Preiss 2019; Kernan et al. 2021; Lloyd et al. 2020</v>
      </c>
      <c r="M4973" t="s">
        <v>1335</v>
      </c>
      <c r="P4973" t="s">
        <v>243</v>
      </c>
      <c r="Q4973">
        <v>-8.17</v>
      </c>
      <c r="V4973">
        <v>1</v>
      </c>
      <c r="W4973" t="s">
        <v>1371</v>
      </c>
      <c r="X4973" t="s">
        <v>1390</v>
      </c>
    </row>
    <row r="4974" spans="1:24" x14ac:dyDescent="0.3">
      <c r="A4974">
        <v>5817</v>
      </c>
      <c r="B4974" s="15" t="s">
        <v>699</v>
      </c>
      <c r="C4974" t="str">
        <f>_xlfn.XLOOKUP($B4974, STANDARDS!$A:$A, STANDARDS!$B:$B,,0,2)</f>
        <v>Wonoka Fm, Depot Springs Subgp, Wilpena Gp</v>
      </c>
      <c r="D4974" t="s">
        <v>535</v>
      </c>
      <c r="E4974" t="s">
        <v>1111</v>
      </c>
      <c r="J4974" cm="1">
        <f t="array" ref="J4974:L4974">_xlfn.XLOOKUP($C4974, AGE!$A:$A,AGE!$B:$D,,0,2)</f>
        <v>565</v>
      </c>
      <c r="K4974">
        <v>24</v>
      </c>
      <c r="L4974" t="str">
        <v>Preiss 2019; Kernan et al. 2021; Lloyd et al. 2020</v>
      </c>
      <c r="M4974" t="s">
        <v>1335</v>
      </c>
      <c r="P4974" t="s">
        <v>243</v>
      </c>
      <c r="Q4974">
        <v>-9.77</v>
      </c>
      <c r="V4974">
        <v>1</v>
      </c>
      <c r="W4974" t="s">
        <v>1371</v>
      </c>
      <c r="X4974" t="s">
        <v>1390</v>
      </c>
    </row>
    <row r="4975" spans="1:24" x14ac:dyDescent="0.3">
      <c r="A4975">
        <v>5818</v>
      </c>
      <c r="B4975" s="15" t="s">
        <v>699</v>
      </c>
      <c r="C4975" t="str">
        <f>_xlfn.XLOOKUP($B4975, STANDARDS!$A:$A, STANDARDS!$B:$B,,0,2)</f>
        <v>Wonoka Fm, Depot Springs Subgp, Wilpena Gp</v>
      </c>
      <c r="D4975" t="s">
        <v>535</v>
      </c>
      <c r="E4975" t="s">
        <v>1111</v>
      </c>
      <c r="J4975" cm="1">
        <f t="array" ref="J4975:L4975">_xlfn.XLOOKUP($C4975, AGE!$A:$A,AGE!$B:$D,,0,2)</f>
        <v>565</v>
      </c>
      <c r="K4975">
        <v>24</v>
      </c>
      <c r="L4975" t="str">
        <v>Preiss 2019; Kernan et al. 2021; Lloyd et al. 2020</v>
      </c>
      <c r="M4975" t="s">
        <v>1335</v>
      </c>
      <c r="O4975">
        <v>1.2E-2</v>
      </c>
      <c r="P4975" t="s">
        <v>243</v>
      </c>
      <c r="Q4975">
        <v>-7.64</v>
      </c>
      <c r="S4975">
        <v>-22.2</v>
      </c>
      <c r="U4975" t="s">
        <v>245</v>
      </c>
      <c r="V4975">
        <v>1</v>
      </c>
      <c r="W4975" t="s">
        <v>1371</v>
      </c>
      <c r="X4975" t="s">
        <v>1390</v>
      </c>
    </row>
    <row r="4976" spans="1:24" x14ac:dyDescent="0.3">
      <c r="A4976">
        <v>5819</v>
      </c>
      <c r="B4976" s="15" t="s">
        <v>699</v>
      </c>
      <c r="C4976" t="str">
        <f>_xlfn.XLOOKUP($B4976, STANDARDS!$A:$A, STANDARDS!$B:$B,,0,2)</f>
        <v>Wonoka Fm, Depot Springs Subgp, Wilpena Gp</v>
      </c>
      <c r="D4976" t="s">
        <v>535</v>
      </c>
      <c r="E4976" t="s">
        <v>1111</v>
      </c>
      <c r="J4976" cm="1">
        <f t="array" ref="J4976:L4976">_xlfn.XLOOKUP($C4976, AGE!$A:$A,AGE!$B:$D,,0,2)</f>
        <v>565</v>
      </c>
      <c r="K4976">
        <v>24</v>
      </c>
      <c r="L4976" t="str">
        <v>Preiss 2019; Kernan et al. 2021; Lloyd et al. 2020</v>
      </c>
      <c r="M4976" t="s">
        <v>1335</v>
      </c>
      <c r="P4976" t="s">
        <v>243</v>
      </c>
      <c r="Q4976">
        <v>-7.71</v>
      </c>
      <c r="V4976">
        <v>1</v>
      </c>
      <c r="W4976" t="s">
        <v>1371</v>
      </c>
      <c r="X4976" t="s">
        <v>1390</v>
      </c>
    </row>
    <row r="4977" spans="1:24" x14ac:dyDescent="0.3">
      <c r="A4977">
        <v>5820</v>
      </c>
      <c r="B4977" s="15" t="s">
        <v>699</v>
      </c>
      <c r="C4977" t="str">
        <f>_xlfn.XLOOKUP($B4977, STANDARDS!$A:$A, STANDARDS!$B:$B,,0,2)</f>
        <v>Wonoka Fm, Depot Springs Subgp, Wilpena Gp</v>
      </c>
      <c r="D4977" t="s">
        <v>535</v>
      </c>
      <c r="E4977" t="s">
        <v>1110</v>
      </c>
      <c r="J4977" cm="1">
        <f t="array" ref="J4977:L4977">_xlfn.XLOOKUP($C4977, AGE!$A:$A,AGE!$B:$D,,0,2)</f>
        <v>565</v>
      </c>
      <c r="K4977">
        <v>24</v>
      </c>
      <c r="L4977" t="str">
        <v>Preiss 2019; Kernan et al. 2021; Lloyd et al. 2020</v>
      </c>
      <c r="M4977" t="s">
        <v>1335</v>
      </c>
      <c r="P4977" t="s">
        <v>243</v>
      </c>
      <c r="Q4977">
        <v>-8</v>
      </c>
      <c r="V4977">
        <v>1</v>
      </c>
      <c r="W4977" t="s">
        <v>1371</v>
      </c>
      <c r="X4977" t="s">
        <v>1390</v>
      </c>
    </row>
    <row r="4978" spans="1:24" x14ac:dyDescent="0.3">
      <c r="A4978">
        <v>5821</v>
      </c>
      <c r="B4978" s="15" t="s">
        <v>699</v>
      </c>
      <c r="C4978" t="str">
        <f>_xlfn.XLOOKUP($B4978, STANDARDS!$A:$A, STANDARDS!$B:$B,,0,2)</f>
        <v>Wonoka Fm, Depot Springs Subgp, Wilpena Gp</v>
      </c>
      <c r="D4978" t="s">
        <v>535</v>
      </c>
      <c r="E4978" t="s">
        <v>1110</v>
      </c>
      <c r="J4978" cm="1">
        <f t="array" ref="J4978:L4978">_xlfn.XLOOKUP($C4978, AGE!$A:$A,AGE!$B:$D,,0,2)</f>
        <v>565</v>
      </c>
      <c r="K4978">
        <v>24</v>
      </c>
      <c r="L4978" t="str">
        <v>Preiss 2019; Kernan et al. 2021; Lloyd et al. 2020</v>
      </c>
      <c r="M4978" t="s">
        <v>1335</v>
      </c>
      <c r="O4978">
        <v>3.4000000000000002E-2</v>
      </c>
      <c r="P4978" t="s">
        <v>243</v>
      </c>
      <c r="Q4978">
        <v>-7.51</v>
      </c>
      <c r="V4978">
        <v>1</v>
      </c>
      <c r="W4978" t="s">
        <v>1371</v>
      </c>
      <c r="X4978" t="s">
        <v>1390</v>
      </c>
    </row>
    <row r="4979" spans="1:24" x14ac:dyDescent="0.3">
      <c r="A4979">
        <v>5822</v>
      </c>
      <c r="C4979">
        <f>_xlfn.XLOOKUP($B4979, STANDARDS!$A:$A, STANDARDS!$B:$B,,0,2)</f>
        <v>0</v>
      </c>
      <c r="D4979" t="s">
        <v>535</v>
      </c>
      <c r="E4979" t="s">
        <v>1109</v>
      </c>
      <c r="J4979" s="13">
        <v>570</v>
      </c>
      <c r="K4979" s="13"/>
      <c r="L4979" s="16"/>
      <c r="M4979" t="s">
        <v>1335</v>
      </c>
      <c r="P4979" t="s">
        <v>243</v>
      </c>
      <c r="Q4979">
        <v>-6.74</v>
      </c>
      <c r="V4979">
        <v>1</v>
      </c>
      <c r="W4979" t="s">
        <v>1371</v>
      </c>
      <c r="X4979" t="s">
        <v>1390</v>
      </c>
    </row>
    <row r="4980" spans="1:24" x14ac:dyDescent="0.3">
      <c r="A4980">
        <v>5823</v>
      </c>
      <c r="B4980" s="15" t="s">
        <v>699</v>
      </c>
      <c r="C4980" t="str">
        <f>_xlfn.XLOOKUP($B4980, STANDARDS!$A:$A, STANDARDS!$B:$B,,0,2)</f>
        <v>Wonoka Fm, Depot Springs Subgp, Wilpena Gp</v>
      </c>
      <c r="D4980" t="s">
        <v>535</v>
      </c>
      <c r="E4980" t="s">
        <v>1110</v>
      </c>
      <c r="J4980" cm="1">
        <f t="array" ref="J4980:L4980">_xlfn.XLOOKUP($C4980, AGE!$A:$A,AGE!$B:$D,,0,2)</f>
        <v>565</v>
      </c>
      <c r="K4980">
        <v>24</v>
      </c>
      <c r="L4980" t="str">
        <v>Preiss 2019; Kernan et al. 2021; Lloyd et al. 2020</v>
      </c>
      <c r="M4980" t="s">
        <v>1335</v>
      </c>
      <c r="P4980" t="s">
        <v>243</v>
      </c>
      <c r="Q4980">
        <v>-7.48</v>
      </c>
      <c r="S4980">
        <v>-22.86</v>
      </c>
      <c r="U4980" t="s">
        <v>245</v>
      </c>
      <c r="V4980">
        <v>1</v>
      </c>
      <c r="W4980" t="s">
        <v>1371</v>
      </c>
      <c r="X4980" t="s">
        <v>1390</v>
      </c>
    </row>
    <row r="4981" spans="1:24" x14ac:dyDescent="0.3">
      <c r="A4981">
        <v>5824</v>
      </c>
      <c r="B4981" s="15" t="s">
        <v>699</v>
      </c>
      <c r="C4981" t="str">
        <f>_xlfn.XLOOKUP($B4981, STANDARDS!$A:$A, STANDARDS!$B:$B,,0,2)</f>
        <v>Wonoka Fm, Depot Springs Subgp, Wilpena Gp</v>
      </c>
      <c r="D4981" t="s">
        <v>535</v>
      </c>
      <c r="E4981" t="s">
        <v>1111</v>
      </c>
      <c r="J4981" cm="1">
        <f t="array" ref="J4981:L4981">_xlfn.XLOOKUP($C4981, AGE!$A:$A,AGE!$B:$D,,0,2)</f>
        <v>565</v>
      </c>
      <c r="K4981">
        <v>24</v>
      </c>
      <c r="L4981" t="str">
        <v>Preiss 2019; Kernan et al. 2021; Lloyd et al. 2020</v>
      </c>
      <c r="M4981" t="s">
        <v>1335</v>
      </c>
      <c r="P4981" t="s">
        <v>243</v>
      </c>
      <c r="Q4981">
        <v>-7.95</v>
      </c>
      <c r="V4981">
        <v>1</v>
      </c>
      <c r="W4981" t="s">
        <v>1371</v>
      </c>
      <c r="X4981" t="s">
        <v>1390</v>
      </c>
    </row>
    <row r="4982" spans="1:24" x14ac:dyDescent="0.3">
      <c r="A4982">
        <v>5825</v>
      </c>
      <c r="B4982" s="15" t="s">
        <v>699</v>
      </c>
      <c r="C4982" t="str">
        <f>_xlfn.XLOOKUP($B4982, STANDARDS!$A:$A, STANDARDS!$B:$B,,0,2)</f>
        <v>Wonoka Fm, Depot Springs Subgp, Wilpena Gp</v>
      </c>
      <c r="D4982" t="s">
        <v>535</v>
      </c>
      <c r="E4982" t="s">
        <v>1110</v>
      </c>
      <c r="J4982" cm="1">
        <f t="array" ref="J4982:L4982">_xlfn.XLOOKUP($C4982, AGE!$A:$A,AGE!$B:$D,,0,2)</f>
        <v>565</v>
      </c>
      <c r="K4982">
        <v>24</v>
      </c>
      <c r="L4982" t="str">
        <v>Preiss 2019; Kernan et al. 2021; Lloyd et al. 2020</v>
      </c>
      <c r="M4982" t="s">
        <v>1335</v>
      </c>
      <c r="P4982" t="s">
        <v>243</v>
      </c>
      <c r="Q4982">
        <v>-7.74</v>
      </c>
      <c r="S4982">
        <v>-22.2</v>
      </c>
      <c r="U4982" t="s">
        <v>245</v>
      </c>
      <c r="V4982">
        <v>1</v>
      </c>
      <c r="W4982" t="s">
        <v>1371</v>
      </c>
      <c r="X4982" t="s">
        <v>1390</v>
      </c>
    </row>
    <row r="4983" spans="1:24" x14ac:dyDescent="0.3">
      <c r="A4983">
        <v>5826</v>
      </c>
      <c r="B4983" s="15" t="s">
        <v>699</v>
      </c>
      <c r="C4983" t="str">
        <f>_xlfn.XLOOKUP($B4983, STANDARDS!$A:$A, STANDARDS!$B:$B,,0,2)</f>
        <v>Wonoka Fm, Depot Springs Subgp, Wilpena Gp</v>
      </c>
      <c r="D4983" t="s">
        <v>535</v>
      </c>
      <c r="E4983" t="s">
        <v>1110</v>
      </c>
      <c r="J4983" cm="1">
        <f t="array" ref="J4983:L4983">_xlfn.XLOOKUP($C4983, AGE!$A:$A,AGE!$B:$D,,0,2)</f>
        <v>565</v>
      </c>
      <c r="K4983">
        <v>24</v>
      </c>
      <c r="L4983" t="str">
        <v>Preiss 2019; Kernan et al. 2021; Lloyd et al. 2020</v>
      </c>
      <c r="M4983" t="s">
        <v>1335</v>
      </c>
      <c r="P4983" t="s">
        <v>243</v>
      </c>
      <c r="Q4983">
        <v>-7.62</v>
      </c>
      <c r="V4983">
        <v>1</v>
      </c>
      <c r="W4983" t="s">
        <v>1371</v>
      </c>
      <c r="X4983" t="s">
        <v>1390</v>
      </c>
    </row>
    <row r="4984" spans="1:24" x14ac:dyDescent="0.3">
      <c r="A4984">
        <v>5827</v>
      </c>
      <c r="B4984" s="15" t="s">
        <v>699</v>
      </c>
      <c r="C4984" t="str">
        <f>_xlfn.XLOOKUP($B4984, STANDARDS!$A:$A, STANDARDS!$B:$B,,0,2)</f>
        <v>Wonoka Fm, Depot Springs Subgp, Wilpena Gp</v>
      </c>
      <c r="D4984" t="s">
        <v>535</v>
      </c>
      <c r="E4984" t="s">
        <v>1111</v>
      </c>
      <c r="J4984" cm="1">
        <f t="array" ref="J4984:L4984">_xlfn.XLOOKUP($C4984, AGE!$A:$A,AGE!$B:$D,,0,2)</f>
        <v>565</v>
      </c>
      <c r="K4984">
        <v>24</v>
      </c>
      <c r="L4984" t="str">
        <v>Preiss 2019; Kernan et al. 2021; Lloyd et al. 2020</v>
      </c>
      <c r="M4984" t="s">
        <v>1335</v>
      </c>
      <c r="P4984" t="s">
        <v>243</v>
      </c>
      <c r="Q4984">
        <v>-7.48</v>
      </c>
      <c r="V4984">
        <v>1</v>
      </c>
      <c r="W4984" t="s">
        <v>1371</v>
      </c>
      <c r="X4984" t="s">
        <v>1390</v>
      </c>
    </row>
    <row r="4985" spans="1:24" x14ac:dyDescent="0.3">
      <c r="A4985">
        <v>5828</v>
      </c>
      <c r="B4985" s="15" t="s">
        <v>699</v>
      </c>
      <c r="C4985" t="str">
        <f>_xlfn.XLOOKUP($B4985, STANDARDS!$A:$A, STANDARDS!$B:$B,,0,2)</f>
        <v>Wonoka Fm, Depot Springs Subgp, Wilpena Gp</v>
      </c>
      <c r="D4985" t="s">
        <v>535</v>
      </c>
      <c r="E4985" t="s">
        <v>1110</v>
      </c>
      <c r="J4985" cm="1">
        <f t="array" ref="J4985:L4985">_xlfn.XLOOKUP($C4985, AGE!$A:$A,AGE!$B:$D,,0,2)</f>
        <v>565</v>
      </c>
      <c r="K4985">
        <v>24</v>
      </c>
      <c r="L4985" t="str">
        <v>Preiss 2019; Kernan et al. 2021; Lloyd et al. 2020</v>
      </c>
      <c r="M4985" t="s">
        <v>1335</v>
      </c>
      <c r="P4985" t="s">
        <v>243</v>
      </c>
      <c r="Q4985">
        <v>-7.49</v>
      </c>
      <c r="S4985">
        <v>-22.3</v>
      </c>
      <c r="U4985" t="s">
        <v>245</v>
      </c>
      <c r="V4985">
        <v>1</v>
      </c>
      <c r="W4985" t="s">
        <v>1371</v>
      </c>
      <c r="X4985" t="s">
        <v>1390</v>
      </c>
    </row>
    <row r="4986" spans="1:24" x14ac:dyDescent="0.3">
      <c r="A4986">
        <v>5829</v>
      </c>
      <c r="B4986" s="15" t="s">
        <v>699</v>
      </c>
      <c r="C4986" t="str">
        <f>_xlfn.XLOOKUP($B4986, STANDARDS!$A:$A, STANDARDS!$B:$B,,0,2)</f>
        <v>Wonoka Fm, Depot Springs Subgp, Wilpena Gp</v>
      </c>
      <c r="D4986" t="s">
        <v>535</v>
      </c>
      <c r="E4986" t="s">
        <v>1110</v>
      </c>
      <c r="J4986" cm="1">
        <f t="array" ref="J4986:L4986">_xlfn.XLOOKUP($C4986, AGE!$A:$A,AGE!$B:$D,,0,2)</f>
        <v>565</v>
      </c>
      <c r="K4986">
        <v>24</v>
      </c>
      <c r="L4986" t="str">
        <v>Preiss 2019; Kernan et al. 2021; Lloyd et al. 2020</v>
      </c>
      <c r="M4986" t="s">
        <v>1335</v>
      </c>
      <c r="O4986">
        <v>1.0999999999999999E-2</v>
      </c>
      <c r="P4986" t="s">
        <v>243</v>
      </c>
      <c r="Q4986">
        <v>-7.45</v>
      </c>
      <c r="V4986">
        <v>1</v>
      </c>
      <c r="W4986" t="s">
        <v>1371</v>
      </c>
      <c r="X4986" t="s">
        <v>1390</v>
      </c>
    </row>
    <row r="4987" spans="1:24" x14ac:dyDescent="0.3">
      <c r="A4987">
        <v>5830</v>
      </c>
      <c r="B4987" s="15" t="s">
        <v>701</v>
      </c>
      <c r="C4987" t="str">
        <f>_xlfn.XLOOKUP($B4987, STANDARDS!$A:$A, STANDARDS!$B:$B,,0,2)</f>
        <v>Nuccaleena Fm, Sandison Subgp, Wilpena Gp</v>
      </c>
      <c r="D4987" t="s">
        <v>535</v>
      </c>
      <c r="E4987" t="s">
        <v>1112</v>
      </c>
      <c r="J4987" cm="1">
        <f t="array" ref="J4987:L4987">_xlfn.XLOOKUP($C4987, AGE!$A:$A,AGE!$B:$D,,0,2)</f>
        <v>625</v>
      </c>
      <c r="K4987">
        <v>11</v>
      </c>
      <c r="L4987" t="str">
        <v>Lloyd et al 2020; Keeman et al. 2020 in Lloyd et al. 2020; Condon et al. 2005 in Fromhold and Wallace 2012</v>
      </c>
      <c r="M4987" t="s">
        <v>1340</v>
      </c>
      <c r="P4987" t="s">
        <v>243</v>
      </c>
      <c r="Q4987">
        <v>-2.2400000000000002</v>
      </c>
      <c r="V4987">
        <v>1</v>
      </c>
      <c r="W4987" t="s">
        <v>1371</v>
      </c>
      <c r="X4987" t="s">
        <v>1390</v>
      </c>
    </row>
    <row r="4988" spans="1:24" x14ac:dyDescent="0.3">
      <c r="A4988">
        <v>5831</v>
      </c>
      <c r="B4988" s="15" t="s">
        <v>699</v>
      </c>
      <c r="C4988" t="str">
        <f>_xlfn.XLOOKUP($B4988, STANDARDS!$A:$A, STANDARDS!$B:$B,,0,2)</f>
        <v>Wonoka Fm, Depot Springs Subgp, Wilpena Gp</v>
      </c>
      <c r="D4988" t="s">
        <v>535</v>
      </c>
      <c r="E4988" t="s">
        <v>1110</v>
      </c>
      <c r="J4988" cm="1">
        <f t="array" ref="J4988:L4988">_xlfn.XLOOKUP($C4988, AGE!$A:$A,AGE!$B:$D,,0,2)</f>
        <v>565</v>
      </c>
      <c r="K4988">
        <v>24</v>
      </c>
      <c r="L4988" t="str">
        <v>Preiss 2019; Kernan et al. 2021; Lloyd et al. 2020</v>
      </c>
      <c r="M4988" t="s">
        <v>1335</v>
      </c>
      <c r="P4988" t="s">
        <v>243</v>
      </c>
      <c r="Q4988">
        <v>-7.67</v>
      </c>
      <c r="V4988">
        <v>1</v>
      </c>
      <c r="W4988" t="s">
        <v>1371</v>
      </c>
      <c r="X4988" t="s">
        <v>1390</v>
      </c>
    </row>
    <row r="4989" spans="1:24" x14ac:dyDescent="0.3">
      <c r="A4989">
        <v>5832</v>
      </c>
      <c r="B4989" s="15" t="s">
        <v>699</v>
      </c>
      <c r="C4989" t="str">
        <f>_xlfn.XLOOKUP($B4989, STANDARDS!$A:$A, STANDARDS!$B:$B,,0,2)</f>
        <v>Wonoka Fm, Depot Springs Subgp, Wilpena Gp</v>
      </c>
      <c r="D4989" t="s">
        <v>535</v>
      </c>
      <c r="E4989" t="s">
        <v>1110</v>
      </c>
      <c r="J4989" cm="1">
        <f t="array" ref="J4989:L4989">_xlfn.XLOOKUP($C4989, AGE!$A:$A,AGE!$B:$D,,0,2)</f>
        <v>565</v>
      </c>
      <c r="K4989">
        <v>24</v>
      </c>
      <c r="L4989" t="str">
        <v>Preiss 2019; Kernan et al. 2021; Lloyd et al. 2020</v>
      </c>
      <c r="M4989" t="s">
        <v>1335</v>
      </c>
      <c r="O4989">
        <v>3.6999999999999998E-2</v>
      </c>
      <c r="P4989" t="s">
        <v>243</v>
      </c>
      <c r="Q4989">
        <v>-7.72</v>
      </c>
      <c r="V4989">
        <v>1</v>
      </c>
      <c r="W4989" t="s">
        <v>1371</v>
      </c>
      <c r="X4989" t="s">
        <v>1390</v>
      </c>
    </row>
    <row r="4990" spans="1:24" x14ac:dyDescent="0.3">
      <c r="A4990">
        <v>5833</v>
      </c>
      <c r="B4990" s="15" t="s">
        <v>699</v>
      </c>
      <c r="C4990" t="str">
        <f>_xlfn.XLOOKUP($B4990, STANDARDS!$A:$A, STANDARDS!$B:$B,,0,2)</f>
        <v>Wonoka Fm, Depot Springs Subgp, Wilpena Gp</v>
      </c>
      <c r="D4990" t="s">
        <v>535</v>
      </c>
      <c r="E4990" t="s">
        <v>1110</v>
      </c>
      <c r="J4990" cm="1">
        <f t="array" ref="J4990:L4990">_xlfn.XLOOKUP($C4990, AGE!$A:$A,AGE!$B:$D,,0,2)</f>
        <v>565</v>
      </c>
      <c r="K4990">
        <v>24</v>
      </c>
      <c r="L4990" t="str">
        <v>Preiss 2019; Kernan et al. 2021; Lloyd et al. 2020</v>
      </c>
      <c r="M4990" t="s">
        <v>1335</v>
      </c>
      <c r="P4990" t="s">
        <v>243</v>
      </c>
      <c r="Q4990">
        <v>-0.63</v>
      </c>
      <c r="S4990">
        <v>-25.8</v>
      </c>
      <c r="U4990" t="s">
        <v>245</v>
      </c>
      <c r="V4990">
        <v>1</v>
      </c>
      <c r="W4990" t="s">
        <v>1371</v>
      </c>
      <c r="X4990" t="s">
        <v>1390</v>
      </c>
    </row>
    <row r="4991" spans="1:24" x14ac:dyDescent="0.3">
      <c r="A4991">
        <v>5834</v>
      </c>
      <c r="B4991" s="15" t="s">
        <v>699</v>
      </c>
      <c r="C4991" t="str">
        <f>_xlfn.XLOOKUP($B4991, STANDARDS!$A:$A, STANDARDS!$B:$B,,0,2)</f>
        <v>Wonoka Fm, Depot Springs Subgp, Wilpena Gp</v>
      </c>
      <c r="D4991" t="s">
        <v>535</v>
      </c>
      <c r="E4991" t="s">
        <v>1110</v>
      </c>
      <c r="J4991" cm="1">
        <f t="array" ref="J4991:L4991">_xlfn.XLOOKUP($C4991, AGE!$A:$A,AGE!$B:$D,,0,2)</f>
        <v>565</v>
      </c>
      <c r="K4991">
        <v>24</v>
      </c>
      <c r="L4991" t="str">
        <v>Preiss 2019; Kernan et al. 2021; Lloyd et al. 2020</v>
      </c>
      <c r="M4991" t="s">
        <v>1335</v>
      </c>
      <c r="O4991">
        <v>2.7E-2</v>
      </c>
      <c r="P4991" t="s">
        <v>243</v>
      </c>
      <c r="Q4991">
        <v>-1.0900000000000001</v>
      </c>
      <c r="V4991">
        <v>1</v>
      </c>
      <c r="W4991" t="s">
        <v>1371</v>
      </c>
      <c r="X4991" t="s">
        <v>1390</v>
      </c>
    </row>
    <row r="4992" spans="1:24" x14ac:dyDescent="0.3">
      <c r="A4992">
        <v>5835</v>
      </c>
      <c r="B4992" s="15" t="s">
        <v>701</v>
      </c>
      <c r="C4992" t="str">
        <f>_xlfn.XLOOKUP($B4992, STANDARDS!$A:$A, STANDARDS!$B:$B,,0,2)</f>
        <v>Nuccaleena Fm, Sandison Subgp, Wilpena Gp</v>
      </c>
      <c r="D4992" t="s">
        <v>535</v>
      </c>
      <c r="E4992" t="s">
        <v>1112</v>
      </c>
      <c r="J4992" cm="1">
        <f t="array" ref="J4992:L4992">_xlfn.XLOOKUP($C4992, AGE!$A:$A,AGE!$B:$D,,0,2)</f>
        <v>625</v>
      </c>
      <c r="K4992">
        <v>11</v>
      </c>
      <c r="L4992" t="str">
        <v>Lloyd et al 2020; Keeman et al. 2020 in Lloyd et al. 2020; Condon et al. 2005 in Fromhold and Wallace 2012</v>
      </c>
      <c r="M4992" t="s">
        <v>1340</v>
      </c>
      <c r="P4992" t="s">
        <v>243</v>
      </c>
      <c r="Q4992">
        <v>-2.59</v>
      </c>
      <c r="V4992">
        <v>1</v>
      </c>
      <c r="W4992" t="s">
        <v>1371</v>
      </c>
      <c r="X4992" t="s">
        <v>1390</v>
      </c>
    </row>
    <row r="4993" spans="1:24" x14ac:dyDescent="0.3">
      <c r="A4993">
        <v>5836</v>
      </c>
      <c r="B4993" s="15" t="s">
        <v>699</v>
      </c>
      <c r="C4993" t="str">
        <f>_xlfn.XLOOKUP($B4993, STANDARDS!$A:$A, STANDARDS!$B:$B,,0,2)</f>
        <v>Wonoka Fm, Depot Springs Subgp, Wilpena Gp</v>
      </c>
      <c r="D4993" t="s">
        <v>535</v>
      </c>
      <c r="E4993" t="s">
        <v>1110</v>
      </c>
      <c r="J4993" cm="1">
        <f t="array" ref="J4993:L4993">_xlfn.XLOOKUP($C4993, AGE!$A:$A,AGE!$B:$D,,0,2)</f>
        <v>565</v>
      </c>
      <c r="K4993">
        <v>24</v>
      </c>
      <c r="L4993" t="str">
        <v>Preiss 2019; Kernan et al. 2021; Lloyd et al. 2020</v>
      </c>
      <c r="M4993" t="s">
        <v>1335</v>
      </c>
      <c r="O4993">
        <v>2.1000000000000001E-2</v>
      </c>
      <c r="P4993" t="s">
        <v>243</v>
      </c>
      <c r="Q4993">
        <v>-7.08</v>
      </c>
      <c r="S4993">
        <v>-23.3</v>
      </c>
      <c r="U4993" t="s">
        <v>245</v>
      </c>
      <c r="V4993">
        <v>1</v>
      </c>
      <c r="W4993" t="s">
        <v>1371</v>
      </c>
      <c r="X4993" t="s">
        <v>1390</v>
      </c>
    </row>
    <row r="4994" spans="1:24" x14ac:dyDescent="0.3">
      <c r="A4994">
        <v>5837</v>
      </c>
      <c r="B4994" s="15" t="s">
        <v>699</v>
      </c>
      <c r="C4994" t="str">
        <f>_xlfn.XLOOKUP($B4994, STANDARDS!$A:$A, STANDARDS!$B:$B,,0,2)</f>
        <v>Wonoka Fm, Depot Springs Subgp, Wilpena Gp</v>
      </c>
      <c r="D4994" t="s">
        <v>535</v>
      </c>
      <c r="E4994" t="s">
        <v>1111</v>
      </c>
      <c r="J4994" cm="1">
        <f t="array" ref="J4994:L4994">_xlfn.XLOOKUP($C4994, AGE!$A:$A,AGE!$B:$D,,0,2)</f>
        <v>565</v>
      </c>
      <c r="K4994">
        <v>24</v>
      </c>
      <c r="L4994" t="str">
        <v>Preiss 2019; Kernan et al. 2021; Lloyd et al. 2020</v>
      </c>
      <c r="M4994" t="s">
        <v>1335</v>
      </c>
      <c r="O4994">
        <v>7.0000000000000001E-3</v>
      </c>
      <c r="P4994" t="s">
        <v>243</v>
      </c>
      <c r="Q4994">
        <v>-3.04</v>
      </c>
      <c r="S4994">
        <v>-24.3</v>
      </c>
      <c r="U4994" t="s">
        <v>245</v>
      </c>
      <c r="V4994">
        <v>1</v>
      </c>
      <c r="W4994" t="s">
        <v>1371</v>
      </c>
      <c r="X4994" t="s">
        <v>1390</v>
      </c>
    </row>
    <row r="4995" spans="1:24" x14ac:dyDescent="0.3">
      <c r="A4995">
        <v>5838</v>
      </c>
      <c r="B4995" s="15" t="s">
        <v>699</v>
      </c>
      <c r="C4995" t="str">
        <f>_xlfn.XLOOKUP($B4995, STANDARDS!$A:$A, STANDARDS!$B:$B,,0,2)</f>
        <v>Wonoka Fm, Depot Springs Subgp, Wilpena Gp</v>
      </c>
      <c r="D4995" t="s">
        <v>535</v>
      </c>
      <c r="E4995" t="s">
        <v>1111</v>
      </c>
      <c r="J4995" cm="1">
        <f t="array" ref="J4995:L4995">_xlfn.XLOOKUP($C4995, AGE!$A:$A,AGE!$B:$D,,0,2)</f>
        <v>565</v>
      </c>
      <c r="K4995">
        <v>24</v>
      </c>
      <c r="L4995" t="str">
        <v>Preiss 2019; Kernan et al. 2021; Lloyd et al. 2020</v>
      </c>
      <c r="M4995" t="s">
        <v>1335</v>
      </c>
      <c r="O4995">
        <v>1.6E-2</v>
      </c>
      <c r="P4995" t="s">
        <v>243</v>
      </c>
      <c r="Q4995">
        <v>-7.32</v>
      </c>
      <c r="S4995">
        <v>-22.72</v>
      </c>
      <c r="U4995" t="s">
        <v>245</v>
      </c>
      <c r="V4995">
        <v>1</v>
      </c>
      <c r="W4995" t="s">
        <v>1371</v>
      </c>
      <c r="X4995" t="s">
        <v>1390</v>
      </c>
    </row>
    <row r="4996" spans="1:24" x14ac:dyDescent="0.3">
      <c r="A4996">
        <v>5839</v>
      </c>
      <c r="B4996" s="15" t="s">
        <v>699</v>
      </c>
      <c r="C4996" t="str">
        <f>_xlfn.XLOOKUP($B4996, STANDARDS!$A:$A, STANDARDS!$B:$B,,0,2)</f>
        <v>Wonoka Fm, Depot Springs Subgp, Wilpena Gp</v>
      </c>
      <c r="D4996" t="s">
        <v>535</v>
      </c>
      <c r="E4996" t="s">
        <v>1110</v>
      </c>
      <c r="J4996" cm="1">
        <f t="array" ref="J4996:L4996">_xlfn.XLOOKUP($C4996, AGE!$A:$A,AGE!$B:$D,,0,2)</f>
        <v>565</v>
      </c>
      <c r="K4996">
        <v>24</v>
      </c>
      <c r="L4996" t="str">
        <v>Preiss 2019; Kernan et al. 2021; Lloyd et al. 2020</v>
      </c>
      <c r="M4996" t="s">
        <v>1335</v>
      </c>
      <c r="O4996">
        <v>4.2000000000000003E-2</v>
      </c>
      <c r="P4996" t="s">
        <v>243</v>
      </c>
      <c r="Q4996">
        <v>-2.82</v>
      </c>
      <c r="V4996">
        <v>1</v>
      </c>
      <c r="W4996" t="s">
        <v>1371</v>
      </c>
      <c r="X4996" t="s">
        <v>1390</v>
      </c>
    </row>
    <row r="4997" spans="1:24" x14ac:dyDescent="0.3">
      <c r="A4997">
        <v>5840</v>
      </c>
      <c r="B4997" s="15" t="s">
        <v>699</v>
      </c>
      <c r="C4997" t="str">
        <f>_xlfn.XLOOKUP($B4997, STANDARDS!$A:$A, STANDARDS!$B:$B,,0,2)</f>
        <v>Wonoka Fm, Depot Springs Subgp, Wilpena Gp</v>
      </c>
      <c r="D4997" t="s">
        <v>535</v>
      </c>
      <c r="E4997" t="s">
        <v>1110</v>
      </c>
      <c r="J4997" cm="1">
        <f t="array" ref="J4997:L4997">_xlfn.XLOOKUP($C4997, AGE!$A:$A,AGE!$B:$D,,0,2)</f>
        <v>565</v>
      </c>
      <c r="K4997">
        <v>24</v>
      </c>
      <c r="L4997" t="str">
        <v>Preiss 2019; Kernan et al. 2021; Lloyd et al. 2020</v>
      </c>
      <c r="M4997" t="s">
        <v>1335</v>
      </c>
      <c r="P4997" t="s">
        <v>243</v>
      </c>
      <c r="Q4997">
        <v>-2.93</v>
      </c>
      <c r="V4997">
        <v>1</v>
      </c>
      <c r="W4997" t="s">
        <v>1371</v>
      </c>
      <c r="X4997" t="s">
        <v>1390</v>
      </c>
    </row>
    <row r="4998" spans="1:24" x14ac:dyDescent="0.3">
      <c r="A4998">
        <v>5841</v>
      </c>
      <c r="B4998" s="15" t="s">
        <v>699</v>
      </c>
      <c r="C4998" t="str">
        <f>_xlfn.XLOOKUP($B4998, STANDARDS!$A:$A, STANDARDS!$B:$B,,0,2)</f>
        <v>Wonoka Fm, Depot Springs Subgp, Wilpena Gp</v>
      </c>
      <c r="D4998" t="s">
        <v>535</v>
      </c>
      <c r="E4998" t="s">
        <v>1111</v>
      </c>
      <c r="J4998" cm="1">
        <f t="array" ref="J4998:L4998">_xlfn.XLOOKUP($C4998, AGE!$A:$A,AGE!$B:$D,,0,2)</f>
        <v>565</v>
      </c>
      <c r="K4998">
        <v>24</v>
      </c>
      <c r="L4998" t="str">
        <v>Preiss 2019; Kernan et al. 2021; Lloyd et al. 2020</v>
      </c>
      <c r="M4998" t="s">
        <v>1335</v>
      </c>
      <c r="O4998">
        <v>1.4E-2</v>
      </c>
      <c r="P4998" t="s">
        <v>243</v>
      </c>
      <c r="Q4998">
        <v>-4.18</v>
      </c>
      <c r="S4998">
        <v>-26.05</v>
      </c>
      <c r="U4998" t="s">
        <v>245</v>
      </c>
      <c r="V4998">
        <v>1</v>
      </c>
      <c r="W4998" t="s">
        <v>1371</v>
      </c>
      <c r="X4998" t="s">
        <v>1390</v>
      </c>
    </row>
    <row r="4999" spans="1:24" x14ac:dyDescent="0.3">
      <c r="A4999">
        <v>5842</v>
      </c>
      <c r="B4999" s="15" t="s">
        <v>699</v>
      </c>
      <c r="C4999" t="str">
        <f>_xlfn.XLOOKUP($B4999, STANDARDS!$A:$A, STANDARDS!$B:$B,,0,2)</f>
        <v>Wonoka Fm, Depot Springs Subgp, Wilpena Gp</v>
      </c>
      <c r="D4999" t="s">
        <v>535</v>
      </c>
      <c r="E4999" t="s">
        <v>1110</v>
      </c>
      <c r="J4999" cm="1">
        <f t="array" ref="J4999:L4999">_xlfn.XLOOKUP($C4999, AGE!$A:$A,AGE!$B:$D,,0,2)</f>
        <v>565</v>
      </c>
      <c r="K4999">
        <v>24</v>
      </c>
      <c r="L4999" t="str">
        <v>Preiss 2019; Kernan et al. 2021; Lloyd et al. 2020</v>
      </c>
      <c r="M4999" t="s">
        <v>1335</v>
      </c>
      <c r="O4999">
        <v>4.9000000000000002E-2</v>
      </c>
      <c r="P4999" t="s">
        <v>243</v>
      </c>
      <c r="Q4999">
        <v>-2.87</v>
      </c>
      <c r="V4999">
        <v>1</v>
      </c>
      <c r="W4999" t="s">
        <v>1371</v>
      </c>
      <c r="X4999" t="s">
        <v>1390</v>
      </c>
    </row>
    <row r="5000" spans="1:24" x14ac:dyDescent="0.3">
      <c r="A5000">
        <v>5843</v>
      </c>
      <c r="B5000" s="15" t="s">
        <v>699</v>
      </c>
      <c r="C5000" t="str">
        <f>_xlfn.XLOOKUP($B5000, STANDARDS!$A:$A, STANDARDS!$B:$B,,0,2)</f>
        <v>Wonoka Fm, Depot Springs Subgp, Wilpena Gp</v>
      </c>
      <c r="D5000" t="s">
        <v>535</v>
      </c>
      <c r="E5000" t="s">
        <v>1110</v>
      </c>
      <c r="J5000" cm="1">
        <f t="array" ref="J5000:L5000">_xlfn.XLOOKUP($C5000, AGE!$A:$A,AGE!$B:$D,,0,2)</f>
        <v>565</v>
      </c>
      <c r="K5000">
        <v>24</v>
      </c>
      <c r="L5000" t="str">
        <v>Preiss 2019; Kernan et al. 2021; Lloyd et al. 2020</v>
      </c>
      <c r="M5000" t="s">
        <v>1335</v>
      </c>
      <c r="P5000" t="s">
        <v>243</v>
      </c>
      <c r="Q5000">
        <v>-1.81</v>
      </c>
      <c r="V5000">
        <v>1</v>
      </c>
      <c r="W5000" t="s">
        <v>1371</v>
      </c>
      <c r="X5000" t="s">
        <v>1390</v>
      </c>
    </row>
    <row r="5001" spans="1:24" x14ac:dyDescent="0.3">
      <c r="A5001">
        <v>5844</v>
      </c>
      <c r="B5001" s="15" t="s">
        <v>699</v>
      </c>
      <c r="C5001" t="str">
        <f>_xlfn.XLOOKUP($B5001, STANDARDS!$A:$A, STANDARDS!$B:$B,,0,2)</f>
        <v>Wonoka Fm, Depot Springs Subgp, Wilpena Gp</v>
      </c>
      <c r="D5001" t="s">
        <v>535</v>
      </c>
      <c r="E5001" t="s">
        <v>1110</v>
      </c>
      <c r="J5001" cm="1">
        <f t="array" ref="J5001:L5001">_xlfn.XLOOKUP($C5001, AGE!$A:$A,AGE!$B:$D,,0,2)</f>
        <v>565</v>
      </c>
      <c r="K5001">
        <v>24</v>
      </c>
      <c r="L5001" t="str">
        <v>Preiss 2019; Kernan et al. 2021; Lloyd et al. 2020</v>
      </c>
      <c r="M5001" t="s">
        <v>1335</v>
      </c>
      <c r="P5001" t="s">
        <v>243</v>
      </c>
      <c r="Q5001">
        <v>0.2</v>
      </c>
      <c r="V5001">
        <v>1</v>
      </c>
      <c r="W5001" t="s">
        <v>1371</v>
      </c>
      <c r="X5001" t="s">
        <v>1390</v>
      </c>
    </row>
    <row r="5002" spans="1:24" x14ac:dyDescent="0.3">
      <c r="A5002">
        <v>5845</v>
      </c>
      <c r="B5002" s="15" t="s">
        <v>699</v>
      </c>
      <c r="C5002" t="str">
        <f>_xlfn.XLOOKUP($B5002, STANDARDS!$A:$A, STANDARDS!$B:$B,,0,2)</f>
        <v>Wonoka Fm, Depot Springs Subgp, Wilpena Gp</v>
      </c>
      <c r="D5002" t="s">
        <v>535</v>
      </c>
      <c r="E5002" t="s">
        <v>1110</v>
      </c>
      <c r="J5002" cm="1">
        <f t="array" ref="J5002:L5002">_xlfn.XLOOKUP($C5002, AGE!$A:$A,AGE!$B:$D,,0,2)</f>
        <v>565</v>
      </c>
      <c r="K5002">
        <v>24</v>
      </c>
      <c r="L5002" t="str">
        <v>Preiss 2019; Kernan et al. 2021; Lloyd et al. 2020</v>
      </c>
      <c r="M5002" t="s">
        <v>1335</v>
      </c>
      <c r="O5002">
        <v>2.5999999999999999E-2</v>
      </c>
      <c r="P5002" t="s">
        <v>243</v>
      </c>
      <c r="Q5002">
        <v>-6.82</v>
      </c>
      <c r="S5002">
        <v>-22.85</v>
      </c>
      <c r="U5002" t="s">
        <v>245</v>
      </c>
      <c r="V5002">
        <v>1</v>
      </c>
      <c r="W5002" t="s">
        <v>1371</v>
      </c>
      <c r="X5002" t="s">
        <v>1390</v>
      </c>
    </row>
    <row r="5003" spans="1:24" x14ac:dyDescent="0.3">
      <c r="A5003">
        <v>5846</v>
      </c>
      <c r="B5003" s="15" t="s">
        <v>699</v>
      </c>
      <c r="C5003" t="str">
        <f>_xlfn.XLOOKUP($B5003, STANDARDS!$A:$A, STANDARDS!$B:$B,,0,2)</f>
        <v>Wonoka Fm, Depot Springs Subgp, Wilpena Gp</v>
      </c>
      <c r="D5003" t="s">
        <v>535</v>
      </c>
      <c r="E5003" t="s">
        <v>1110</v>
      </c>
      <c r="J5003" cm="1">
        <f t="array" ref="J5003:L5003">_xlfn.XLOOKUP($C5003, AGE!$A:$A,AGE!$B:$D,,0,2)</f>
        <v>565</v>
      </c>
      <c r="K5003">
        <v>24</v>
      </c>
      <c r="L5003" t="str">
        <v>Preiss 2019; Kernan et al. 2021; Lloyd et al. 2020</v>
      </c>
      <c r="M5003" t="s">
        <v>1335</v>
      </c>
      <c r="P5003" t="s">
        <v>243</v>
      </c>
      <c r="Q5003">
        <v>-4</v>
      </c>
      <c r="V5003">
        <v>1</v>
      </c>
      <c r="W5003" t="s">
        <v>1371</v>
      </c>
      <c r="X5003" t="s">
        <v>1390</v>
      </c>
    </row>
    <row r="5004" spans="1:24" x14ac:dyDescent="0.3">
      <c r="A5004">
        <v>5847</v>
      </c>
      <c r="B5004" s="15" t="s">
        <v>699</v>
      </c>
      <c r="C5004" t="str">
        <f>_xlfn.XLOOKUP($B5004, STANDARDS!$A:$A, STANDARDS!$B:$B,,0,2)</f>
        <v>Wonoka Fm, Depot Springs Subgp, Wilpena Gp</v>
      </c>
      <c r="D5004" t="s">
        <v>535</v>
      </c>
      <c r="E5004" t="s">
        <v>1111</v>
      </c>
      <c r="J5004" cm="1">
        <f t="array" ref="J5004:L5004">_xlfn.XLOOKUP($C5004, AGE!$A:$A,AGE!$B:$D,,0,2)</f>
        <v>565</v>
      </c>
      <c r="K5004">
        <v>24</v>
      </c>
      <c r="L5004" t="str">
        <v>Preiss 2019; Kernan et al. 2021; Lloyd et al. 2020</v>
      </c>
      <c r="M5004" t="s">
        <v>1335</v>
      </c>
      <c r="O5004">
        <v>1.2E-2</v>
      </c>
      <c r="P5004" t="s">
        <v>243</v>
      </c>
      <c r="Q5004">
        <v>-6.29</v>
      </c>
      <c r="S5004">
        <v>-25.69</v>
      </c>
      <c r="U5004" t="s">
        <v>245</v>
      </c>
      <c r="V5004">
        <v>1</v>
      </c>
      <c r="W5004" t="s">
        <v>1371</v>
      </c>
      <c r="X5004" t="s">
        <v>1390</v>
      </c>
    </row>
    <row r="5005" spans="1:24" x14ac:dyDescent="0.3">
      <c r="A5005">
        <v>5848</v>
      </c>
      <c r="B5005" s="15" t="s">
        <v>701</v>
      </c>
      <c r="C5005" t="str">
        <f>_xlfn.XLOOKUP($B5005, STANDARDS!$A:$A, STANDARDS!$B:$B,,0,2)</f>
        <v>Nuccaleena Fm, Sandison Subgp, Wilpena Gp</v>
      </c>
      <c r="D5005" t="s">
        <v>535</v>
      </c>
      <c r="E5005" t="s">
        <v>1112</v>
      </c>
      <c r="J5005" cm="1">
        <f t="array" ref="J5005:L5005">_xlfn.XLOOKUP($C5005, AGE!$A:$A,AGE!$B:$D,,0,2)</f>
        <v>625</v>
      </c>
      <c r="K5005">
        <v>11</v>
      </c>
      <c r="L5005" t="str">
        <v>Lloyd et al 2020; Keeman et al. 2020 in Lloyd et al. 2020; Condon et al. 2005 in Fromhold and Wallace 2012</v>
      </c>
      <c r="M5005" t="s">
        <v>1340</v>
      </c>
      <c r="P5005" t="s">
        <v>243</v>
      </c>
      <c r="Q5005">
        <v>-3.75</v>
      </c>
      <c r="V5005">
        <v>1</v>
      </c>
      <c r="W5005" t="s">
        <v>1371</v>
      </c>
      <c r="X5005" t="s">
        <v>1390</v>
      </c>
    </row>
    <row r="5006" spans="1:24" x14ac:dyDescent="0.3">
      <c r="A5006">
        <v>5849</v>
      </c>
      <c r="B5006" s="15" t="s">
        <v>699</v>
      </c>
      <c r="C5006" t="str">
        <f>_xlfn.XLOOKUP($B5006, STANDARDS!$A:$A, STANDARDS!$B:$B,,0,2)</f>
        <v>Wonoka Fm, Depot Springs Subgp, Wilpena Gp</v>
      </c>
      <c r="D5006" t="s">
        <v>535</v>
      </c>
      <c r="E5006" t="s">
        <v>1111</v>
      </c>
      <c r="J5006" cm="1">
        <f t="array" ref="J5006:L5006">_xlfn.XLOOKUP($C5006, AGE!$A:$A,AGE!$B:$D,,0,2)</f>
        <v>565</v>
      </c>
      <c r="K5006">
        <v>24</v>
      </c>
      <c r="L5006" t="str">
        <v>Preiss 2019; Kernan et al. 2021; Lloyd et al. 2020</v>
      </c>
      <c r="M5006" t="s">
        <v>1335</v>
      </c>
      <c r="O5006">
        <v>1.4E-2</v>
      </c>
      <c r="P5006" t="s">
        <v>243</v>
      </c>
      <c r="Q5006">
        <v>-6.39</v>
      </c>
      <c r="S5006">
        <v>-25.15</v>
      </c>
      <c r="U5006" t="s">
        <v>245</v>
      </c>
      <c r="V5006">
        <v>1</v>
      </c>
      <c r="W5006" t="s">
        <v>1371</v>
      </c>
      <c r="X5006" t="s">
        <v>1390</v>
      </c>
    </row>
    <row r="5007" spans="1:24" x14ac:dyDescent="0.3">
      <c r="A5007">
        <v>5850</v>
      </c>
      <c r="B5007" s="15" t="s">
        <v>699</v>
      </c>
      <c r="C5007" t="str">
        <f>_xlfn.XLOOKUP($B5007, STANDARDS!$A:$A, STANDARDS!$B:$B,,0,2)</f>
        <v>Wonoka Fm, Depot Springs Subgp, Wilpena Gp</v>
      </c>
      <c r="D5007" t="s">
        <v>535</v>
      </c>
      <c r="E5007" t="s">
        <v>1111</v>
      </c>
      <c r="J5007" cm="1">
        <f t="array" ref="J5007:L5007">_xlfn.XLOOKUP($C5007, AGE!$A:$A,AGE!$B:$D,,0,2)</f>
        <v>565</v>
      </c>
      <c r="K5007">
        <v>24</v>
      </c>
      <c r="L5007" t="str">
        <v>Preiss 2019; Kernan et al. 2021; Lloyd et al. 2020</v>
      </c>
      <c r="M5007" t="s">
        <v>1335</v>
      </c>
      <c r="O5007">
        <v>1.2E-2</v>
      </c>
      <c r="P5007" t="s">
        <v>243</v>
      </c>
      <c r="Q5007">
        <v>-4.68</v>
      </c>
      <c r="S5007">
        <v>-25.89</v>
      </c>
      <c r="U5007" t="s">
        <v>245</v>
      </c>
      <c r="V5007">
        <v>1</v>
      </c>
      <c r="W5007" t="s">
        <v>1371</v>
      </c>
      <c r="X5007" t="s">
        <v>1390</v>
      </c>
    </row>
    <row r="5008" spans="1:24" x14ac:dyDescent="0.3">
      <c r="A5008">
        <v>5851</v>
      </c>
      <c r="B5008" s="15" t="s">
        <v>699</v>
      </c>
      <c r="C5008" t="str">
        <f>_xlfn.XLOOKUP($B5008, STANDARDS!$A:$A, STANDARDS!$B:$B,,0,2)</f>
        <v>Wonoka Fm, Depot Springs Subgp, Wilpena Gp</v>
      </c>
      <c r="D5008" t="s">
        <v>535</v>
      </c>
      <c r="E5008" t="s">
        <v>1111</v>
      </c>
      <c r="J5008" cm="1">
        <f t="array" ref="J5008:L5008">_xlfn.XLOOKUP($C5008, AGE!$A:$A,AGE!$B:$D,,0,2)</f>
        <v>565</v>
      </c>
      <c r="K5008">
        <v>24</v>
      </c>
      <c r="L5008" t="str">
        <v>Preiss 2019; Kernan et al. 2021; Lloyd et al. 2020</v>
      </c>
      <c r="M5008" t="s">
        <v>1335</v>
      </c>
      <c r="P5008" t="s">
        <v>243</v>
      </c>
      <c r="Q5008">
        <v>-6.46</v>
      </c>
      <c r="V5008">
        <v>1</v>
      </c>
      <c r="W5008" t="s">
        <v>1371</v>
      </c>
      <c r="X5008" t="s">
        <v>1390</v>
      </c>
    </row>
    <row r="5009" spans="1:24" x14ac:dyDescent="0.3">
      <c r="A5009">
        <v>5852</v>
      </c>
      <c r="B5009" s="15" t="s">
        <v>699</v>
      </c>
      <c r="C5009" t="str">
        <f>_xlfn.XLOOKUP($B5009, STANDARDS!$A:$A, STANDARDS!$B:$B,,0,2)</f>
        <v>Wonoka Fm, Depot Springs Subgp, Wilpena Gp</v>
      </c>
      <c r="D5009" t="s">
        <v>535</v>
      </c>
      <c r="E5009" t="s">
        <v>1110</v>
      </c>
      <c r="J5009" cm="1">
        <f t="array" ref="J5009:L5009">_xlfn.XLOOKUP($C5009, AGE!$A:$A,AGE!$B:$D,,0,2)</f>
        <v>565</v>
      </c>
      <c r="K5009">
        <v>24</v>
      </c>
      <c r="L5009" t="str">
        <v>Preiss 2019; Kernan et al. 2021; Lloyd et al. 2020</v>
      </c>
      <c r="M5009" t="s">
        <v>1335</v>
      </c>
      <c r="O5009">
        <v>1.4999999999999999E-2</v>
      </c>
      <c r="P5009" t="s">
        <v>243</v>
      </c>
      <c r="Q5009">
        <v>-6.27</v>
      </c>
      <c r="S5009">
        <v>-23.48</v>
      </c>
      <c r="U5009" t="s">
        <v>245</v>
      </c>
      <c r="V5009">
        <v>1</v>
      </c>
      <c r="W5009" t="s">
        <v>1371</v>
      </c>
      <c r="X5009" t="s">
        <v>1390</v>
      </c>
    </row>
    <row r="5010" spans="1:24" x14ac:dyDescent="0.3">
      <c r="A5010">
        <v>5853</v>
      </c>
      <c r="B5010" s="15" t="s">
        <v>699</v>
      </c>
      <c r="C5010" t="str">
        <f>_xlfn.XLOOKUP($B5010, STANDARDS!$A:$A, STANDARDS!$B:$B,,0,2)</f>
        <v>Wonoka Fm, Depot Springs Subgp, Wilpena Gp</v>
      </c>
      <c r="D5010" t="s">
        <v>535</v>
      </c>
      <c r="E5010" t="s">
        <v>1110</v>
      </c>
      <c r="J5010" cm="1">
        <f t="array" ref="J5010:L5010">_xlfn.XLOOKUP($C5010, AGE!$A:$A,AGE!$B:$D,,0,2)</f>
        <v>565</v>
      </c>
      <c r="K5010">
        <v>24</v>
      </c>
      <c r="L5010" t="str">
        <v>Preiss 2019; Kernan et al. 2021; Lloyd et al. 2020</v>
      </c>
      <c r="M5010" t="s">
        <v>1335</v>
      </c>
      <c r="O5010">
        <v>8.9999999999999993E-3</v>
      </c>
      <c r="P5010" t="s">
        <v>243</v>
      </c>
      <c r="Q5010">
        <v>-6.36</v>
      </c>
      <c r="S5010">
        <v>-25.8</v>
      </c>
      <c r="U5010" t="s">
        <v>245</v>
      </c>
      <c r="V5010">
        <v>1</v>
      </c>
      <c r="W5010" t="s">
        <v>1371</v>
      </c>
      <c r="X5010" t="s">
        <v>1390</v>
      </c>
    </row>
    <row r="5011" spans="1:24" x14ac:dyDescent="0.3">
      <c r="A5011">
        <v>5854</v>
      </c>
      <c r="B5011" s="15" t="s">
        <v>699</v>
      </c>
      <c r="C5011" t="str">
        <f>_xlfn.XLOOKUP($B5011, STANDARDS!$A:$A, STANDARDS!$B:$B,,0,2)</f>
        <v>Wonoka Fm, Depot Springs Subgp, Wilpena Gp</v>
      </c>
      <c r="D5011" t="s">
        <v>535</v>
      </c>
      <c r="E5011" t="s">
        <v>1111</v>
      </c>
      <c r="J5011" cm="1">
        <f t="array" ref="J5011:L5011">_xlfn.XLOOKUP($C5011, AGE!$A:$A,AGE!$B:$D,,0,2)</f>
        <v>565</v>
      </c>
      <c r="K5011">
        <v>24</v>
      </c>
      <c r="L5011" t="str">
        <v>Preiss 2019; Kernan et al. 2021; Lloyd et al. 2020</v>
      </c>
      <c r="M5011" t="s">
        <v>1335</v>
      </c>
      <c r="O5011">
        <v>2.8000000000000001E-2</v>
      </c>
      <c r="P5011" t="s">
        <v>243</v>
      </c>
      <c r="Q5011">
        <v>-5.35</v>
      </c>
      <c r="S5011">
        <v>-25.98</v>
      </c>
      <c r="U5011" t="s">
        <v>245</v>
      </c>
      <c r="V5011">
        <v>1</v>
      </c>
      <c r="W5011" t="s">
        <v>1371</v>
      </c>
      <c r="X5011" t="s">
        <v>1390</v>
      </c>
    </row>
    <row r="5012" spans="1:24" x14ac:dyDescent="0.3">
      <c r="A5012">
        <v>5855</v>
      </c>
      <c r="B5012" s="15" t="s">
        <v>699</v>
      </c>
      <c r="C5012" t="str">
        <f>_xlfn.XLOOKUP($B5012, STANDARDS!$A:$A, STANDARDS!$B:$B,,0,2)</f>
        <v>Wonoka Fm, Depot Springs Subgp, Wilpena Gp</v>
      </c>
      <c r="D5012" t="s">
        <v>535</v>
      </c>
      <c r="E5012" t="s">
        <v>1110</v>
      </c>
      <c r="J5012" cm="1">
        <f t="array" ref="J5012:L5012">_xlfn.XLOOKUP($C5012, AGE!$A:$A,AGE!$B:$D,,0,2)</f>
        <v>565</v>
      </c>
      <c r="K5012">
        <v>24</v>
      </c>
      <c r="L5012" t="str">
        <v>Preiss 2019; Kernan et al. 2021; Lloyd et al. 2020</v>
      </c>
      <c r="M5012" t="s">
        <v>1335</v>
      </c>
      <c r="O5012">
        <v>2.5999999999999999E-2</v>
      </c>
      <c r="P5012" t="s">
        <v>243</v>
      </c>
      <c r="Q5012">
        <v>-6.03</v>
      </c>
      <c r="V5012">
        <v>1</v>
      </c>
      <c r="W5012" t="s">
        <v>1371</v>
      </c>
      <c r="X5012" t="s">
        <v>1390</v>
      </c>
    </row>
    <row r="5013" spans="1:24" x14ac:dyDescent="0.3">
      <c r="A5013">
        <v>5856</v>
      </c>
      <c r="B5013" s="15" t="s">
        <v>699</v>
      </c>
      <c r="C5013" t="str">
        <f>_xlfn.XLOOKUP($B5013, STANDARDS!$A:$A, STANDARDS!$B:$B,,0,2)</f>
        <v>Wonoka Fm, Depot Springs Subgp, Wilpena Gp</v>
      </c>
      <c r="D5013" t="s">
        <v>535</v>
      </c>
      <c r="E5013" t="s">
        <v>1110</v>
      </c>
      <c r="J5013" cm="1">
        <f t="array" ref="J5013:L5013">_xlfn.XLOOKUP($C5013, AGE!$A:$A,AGE!$B:$D,,0,2)</f>
        <v>565</v>
      </c>
      <c r="K5013">
        <v>24</v>
      </c>
      <c r="L5013" t="str">
        <v>Preiss 2019; Kernan et al. 2021; Lloyd et al. 2020</v>
      </c>
      <c r="M5013" t="s">
        <v>1335</v>
      </c>
      <c r="O5013">
        <v>2.1999999999999999E-2</v>
      </c>
      <c r="P5013" t="s">
        <v>243</v>
      </c>
      <c r="Q5013">
        <v>0.93</v>
      </c>
      <c r="S5013">
        <v>-30.22</v>
      </c>
      <c r="U5013" t="s">
        <v>245</v>
      </c>
      <c r="V5013">
        <v>1</v>
      </c>
      <c r="W5013" t="s">
        <v>1371</v>
      </c>
      <c r="X5013" t="s">
        <v>1390</v>
      </c>
    </row>
    <row r="5014" spans="1:24" x14ac:dyDescent="0.3">
      <c r="A5014">
        <v>5857</v>
      </c>
      <c r="B5014" s="15" t="s">
        <v>699</v>
      </c>
      <c r="C5014" t="str">
        <f>_xlfn.XLOOKUP($B5014, STANDARDS!$A:$A, STANDARDS!$B:$B,,0,2)</f>
        <v>Wonoka Fm, Depot Springs Subgp, Wilpena Gp</v>
      </c>
      <c r="D5014" t="s">
        <v>535</v>
      </c>
      <c r="E5014" t="s">
        <v>1113</v>
      </c>
      <c r="J5014" cm="1">
        <f t="array" ref="J5014:L5014">_xlfn.XLOOKUP($C5014, AGE!$A:$A,AGE!$B:$D,,0,2)</f>
        <v>565</v>
      </c>
      <c r="K5014">
        <v>24</v>
      </c>
      <c r="L5014" t="str">
        <v>Preiss 2019; Kernan et al. 2021; Lloyd et al. 2020</v>
      </c>
      <c r="M5014" t="s">
        <v>1335</v>
      </c>
      <c r="O5014">
        <v>0.05</v>
      </c>
      <c r="P5014" t="s">
        <v>243</v>
      </c>
      <c r="Q5014">
        <v>2.0499999999999998</v>
      </c>
      <c r="V5014">
        <v>1</v>
      </c>
      <c r="W5014" t="s">
        <v>1371</v>
      </c>
      <c r="X5014" t="s">
        <v>1390</v>
      </c>
    </row>
    <row r="5015" spans="1:24" x14ac:dyDescent="0.3">
      <c r="A5015">
        <v>5858</v>
      </c>
      <c r="B5015" s="15" t="s">
        <v>701</v>
      </c>
      <c r="C5015" t="str">
        <f>_xlfn.XLOOKUP($B5015, STANDARDS!$A:$A, STANDARDS!$B:$B,,0,2)</f>
        <v>Nuccaleena Fm, Sandison Subgp, Wilpena Gp</v>
      </c>
      <c r="D5015" t="s">
        <v>535</v>
      </c>
      <c r="E5015" t="s">
        <v>1114</v>
      </c>
      <c r="J5015" cm="1">
        <f t="array" ref="J5015:L5015">_xlfn.XLOOKUP($C5015, AGE!$A:$A,AGE!$B:$D,,0,2)</f>
        <v>625</v>
      </c>
      <c r="K5015">
        <v>11</v>
      </c>
      <c r="L5015" t="str">
        <v>Lloyd et al 2020; Keeman et al. 2020 in Lloyd et al. 2020; Condon et al. 2005 in Fromhold and Wallace 2012</v>
      </c>
      <c r="M5015" t="s">
        <v>1340</v>
      </c>
      <c r="P5015" t="s">
        <v>243</v>
      </c>
      <c r="Q5015">
        <v>-2.78</v>
      </c>
      <c r="V5015">
        <v>1</v>
      </c>
      <c r="W5015" t="s">
        <v>1371</v>
      </c>
      <c r="X5015" t="s">
        <v>1390</v>
      </c>
    </row>
    <row r="5016" spans="1:24" x14ac:dyDescent="0.3">
      <c r="A5016">
        <v>5859</v>
      </c>
      <c r="B5016" s="15" t="s">
        <v>699</v>
      </c>
      <c r="C5016" t="str">
        <f>_xlfn.XLOOKUP($B5016, STANDARDS!$A:$A, STANDARDS!$B:$B,,0,2)</f>
        <v>Wonoka Fm, Depot Springs Subgp, Wilpena Gp</v>
      </c>
      <c r="D5016" t="s">
        <v>535</v>
      </c>
      <c r="E5016" t="s">
        <v>1113</v>
      </c>
      <c r="J5016" cm="1">
        <f t="array" ref="J5016:L5016">_xlfn.XLOOKUP($C5016, AGE!$A:$A,AGE!$B:$D,,0,2)</f>
        <v>565</v>
      </c>
      <c r="K5016">
        <v>24</v>
      </c>
      <c r="L5016" t="str">
        <v>Preiss 2019; Kernan et al. 2021; Lloyd et al. 2020</v>
      </c>
      <c r="M5016" t="s">
        <v>1335</v>
      </c>
      <c r="P5016" t="s">
        <v>243</v>
      </c>
      <c r="Q5016">
        <v>0.6</v>
      </c>
      <c r="V5016">
        <v>1</v>
      </c>
      <c r="W5016" t="s">
        <v>1371</v>
      </c>
      <c r="X5016" t="s">
        <v>1390</v>
      </c>
    </row>
    <row r="5017" spans="1:24" x14ac:dyDescent="0.3">
      <c r="A5017">
        <v>5860</v>
      </c>
      <c r="B5017" s="15" t="s">
        <v>701</v>
      </c>
      <c r="C5017" t="str">
        <f>_xlfn.XLOOKUP($B5017, STANDARDS!$A:$A, STANDARDS!$B:$B,,0,2)</f>
        <v>Nuccaleena Fm, Sandison Subgp, Wilpena Gp</v>
      </c>
      <c r="D5017" t="s">
        <v>535</v>
      </c>
      <c r="E5017" t="s">
        <v>1114</v>
      </c>
      <c r="J5017" cm="1">
        <f t="array" ref="J5017:L5017">_xlfn.XLOOKUP($C5017, AGE!$A:$A,AGE!$B:$D,,0,2)</f>
        <v>625</v>
      </c>
      <c r="K5017">
        <v>11</v>
      </c>
      <c r="L5017" t="str">
        <v>Lloyd et al 2020; Keeman et al. 2020 in Lloyd et al. 2020; Condon et al. 2005 in Fromhold and Wallace 2012</v>
      </c>
      <c r="M5017" t="s">
        <v>1340</v>
      </c>
      <c r="P5017" t="s">
        <v>243</v>
      </c>
      <c r="Q5017">
        <v>-1.28</v>
      </c>
      <c r="V5017">
        <v>1</v>
      </c>
      <c r="W5017" t="s">
        <v>1371</v>
      </c>
      <c r="X5017" t="s">
        <v>1390</v>
      </c>
    </row>
    <row r="5018" spans="1:24" x14ac:dyDescent="0.3">
      <c r="A5018">
        <v>5861</v>
      </c>
      <c r="B5018" s="15" t="s">
        <v>701</v>
      </c>
      <c r="C5018" t="str">
        <f>_xlfn.XLOOKUP($B5018, STANDARDS!$A:$A, STANDARDS!$B:$B,,0,2)</f>
        <v>Nuccaleena Fm, Sandison Subgp, Wilpena Gp</v>
      </c>
      <c r="D5018" t="s">
        <v>535</v>
      </c>
      <c r="E5018" t="s">
        <v>1115</v>
      </c>
      <c r="J5018" cm="1">
        <f t="array" ref="J5018:L5018">_xlfn.XLOOKUP($C5018, AGE!$A:$A,AGE!$B:$D,,0,2)</f>
        <v>625</v>
      </c>
      <c r="K5018">
        <v>11</v>
      </c>
      <c r="L5018" t="str">
        <v>Lloyd et al 2020; Keeman et al. 2020 in Lloyd et al. 2020; Condon et al. 2005 in Fromhold and Wallace 2012</v>
      </c>
      <c r="M5018" t="s">
        <v>1340</v>
      </c>
      <c r="P5018" t="s">
        <v>243</v>
      </c>
      <c r="Q5018">
        <v>-1.92</v>
      </c>
      <c r="V5018">
        <v>1</v>
      </c>
      <c r="W5018" t="s">
        <v>1371</v>
      </c>
      <c r="X5018" t="s">
        <v>1390</v>
      </c>
    </row>
    <row r="5019" spans="1:24" x14ac:dyDescent="0.3">
      <c r="A5019">
        <v>5862</v>
      </c>
      <c r="B5019" s="15" t="s">
        <v>701</v>
      </c>
      <c r="C5019" t="str">
        <f>_xlfn.XLOOKUP($B5019, STANDARDS!$A:$A, STANDARDS!$B:$B,,0,2)</f>
        <v>Nuccaleena Fm, Sandison Subgp, Wilpena Gp</v>
      </c>
      <c r="D5019" t="s">
        <v>535</v>
      </c>
      <c r="E5019" t="s">
        <v>1116</v>
      </c>
      <c r="J5019" cm="1">
        <f t="array" ref="J5019:L5019">_xlfn.XLOOKUP($C5019, AGE!$A:$A,AGE!$B:$D,,0,2)</f>
        <v>625</v>
      </c>
      <c r="K5019">
        <v>11</v>
      </c>
      <c r="L5019" t="str">
        <v>Lloyd et al 2020; Keeman et al. 2020 in Lloyd et al. 2020; Condon et al. 2005 in Fromhold and Wallace 2012</v>
      </c>
      <c r="M5019" t="s">
        <v>1340</v>
      </c>
      <c r="P5019" t="s">
        <v>243</v>
      </c>
      <c r="Q5019">
        <v>-1.43</v>
      </c>
      <c r="V5019">
        <v>1</v>
      </c>
      <c r="W5019" t="s">
        <v>1371</v>
      </c>
      <c r="X5019" t="s">
        <v>1390</v>
      </c>
    </row>
    <row r="5020" spans="1:24" x14ac:dyDescent="0.3">
      <c r="A5020">
        <v>5863</v>
      </c>
      <c r="B5020" s="15" t="s">
        <v>699</v>
      </c>
      <c r="C5020" t="str">
        <f>_xlfn.XLOOKUP($B5020, STANDARDS!$A:$A, STANDARDS!$B:$B,,0,2)</f>
        <v>Wonoka Fm, Depot Springs Subgp, Wilpena Gp</v>
      </c>
      <c r="D5020" t="s">
        <v>535</v>
      </c>
      <c r="E5020" t="s">
        <v>1117</v>
      </c>
      <c r="J5020" cm="1">
        <f t="array" ref="J5020:L5020">_xlfn.XLOOKUP($C5020, AGE!$A:$A,AGE!$B:$D,,0,2)</f>
        <v>565</v>
      </c>
      <c r="K5020">
        <v>24</v>
      </c>
      <c r="L5020" t="str">
        <v>Preiss 2019; Kernan et al. 2021; Lloyd et al. 2020</v>
      </c>
      <c r="M5020" t="s">
        <v>1340</v>
      </c>
      <c r="P5020" t="s">
        <v>243</v>
      </c>
      <c r="Q5020">
        <v>-1.93</v>
      </c>
      <c r="V5020">
        <v>1</v>
      </c>
      <c r="W5020" t="s">
        <v>1371</v>
      </c>
      <c r="X5020" t="s">
        <v>1390</v>
      </c>
    </row>
    <row r="5021" spans="1:24" x14ac:dyDescent="0.3">
      <c r="A5021">
        <v>5864</v>
      </c>
      <c r="B5021" s="15" t="s">
        <v>701</v>
      </c>
      <c r="C5021" t="str">
        <f>_xlfn.XLOOKUP($B5021, STANDARDS!$A:$A, STANDARDS!$B:$B,,0,2)</f>
        <v>Nuccaleena Fm, Sandison Subgp, Wilpena Gp</v>
      </c>
      <c r="D5021" t="s">
        <v>535</v>
      </c>
      <c r="E5021" t="s">
        <v>1117</v>
      </c>
      <c r="J5021" cm="1">
        <f t="array" ref="J5021:L5021">_xlfn.XLOOKUP($C5021, AGE!$A:$A,AGE!$B:$D,,0,2)</f>
        <v>625</v>
      </c>
      <c r="K5021">
        <v>11</v>
      </c>
      <c r="L5021" t="str">
        <v>Lloyd et al 2020; Keeman et al. 2020 in Lloyd et al. 2020; Condon et al. 2005 in Fromhold and Wallace 2012</v>
      </c>
      <c r="M5021" t="s">
        <v>1340</v>
      </c>
      <c r="P5021" t="s">
        <v>243</v>
      </c>
      <c r="Q5021">
        <v>-2.2599999999999998</v>
      </c>
      <c r="V5021">
        <v>1</v>
      </c>
      <c r="W5021" t="s">
        <v>1371</v>
      </c>
      <c r="X5021" t="s">
        <v>1390</v>
      </c>
    </row>
    <row r="5022" spans="1:24" x14ac:dyDescent="0.3">
      <c r="A5022">
        <v>5865</v>
      </c>
      <c r="B5022" s="15" t="s">
        <v>701</v>
      </c>
      <c r="C5022" t="str">
        <f>_xlfn.XLOOKUP($B5022, STANDARDS!$A:$A, STANDARDS!$B:$B,,0,2)</f>
        <v>Nuccaleena Fm, Sandison Subgp, Wilpena Gp</v>
      </c>
      <c r="D5022" t="s">
        <v>535</v>
      </c>
      <c r="E5022" t="s">
        <v>1118</v>
      </c>
      <c r="J5022" cm="1">
        <f t="array" ref="J5022:L5022">_xlfn.XLOOKUP($C5022, AGE!$A:$A,AGE!$B:$D,,0,2)</f>
        <v>625</v>
      </c>
      <c r="K5022">
        <v>11</v>
      </c>
      <c r="L5022" t="str">
        <v>Lloyd et al 2020; Keeman et al. 2020 in Lloyd et al. 2020; Condon et al. 2005 in Fromhold and Wallace 2012</v>
      </c>
      <c r="M5022" t="s">
        <v>1340</v>
      </c>
      <c r="P5022" t="s">
        <v>243</v>
      </c>
      <c r="Q5022">
        <v>-1.27</v>
      </c>
      <c r="V5022">
        <v>1</v>
      </c>
      <c r="W5022" t="s">
        <v>1371</v>
      </c>
      <c r="X5022" t="s">
        <v>1390</v>
      </c>
    </row>
    <row r="5023" spans="1:24" x14ac:dyDescent="0.3">
      <c r="A5023">
        <v>5866</v>
      </c>
      <c r="B5023" s="15" t="s">
        <v>699</v>
      </c>
      <c r="C5023" t="str">
        <f>_xlfn.XLOOKUP($B5023, STANDARDS!$A:$A, STANDARDS!$B:$B,,0,2)</f>
        <v>Wonoka Fm, Depot Springs Subgp, Wilpena Gp</v>
      </c>
      <c r="D5023" t="s">
        <v>535</v>
      </c>
      <c r="E5023" t="s">
        <v>1117</v>
      </c>
      <c r="J5023" cm="1">
        <f t="array" ref="J5023:L5023">_xlfn.XLOOKUP($C5023, AGE!$A:$A,AGE!$B:$D,,0,2)</f>
        <v>565</v>
      </c>
      <c r="K5023">
        <v>24</v>
      </c>
      <c r="L5023" t="str">
        <v>Preiss 2019; Kernan et al. 2021; Lloyd et al. 2020</v>
      </c>
      <c r="M5023" t="s">
        <v>1340</v>
      </c>
      <c r="O5023">
        <v>4.3999999999999997E-2</v>
      </c>
      <c r="P5023" t="s">
        <v>243</v>
      </c>
      <c r="Q5023">
        <v>-1.95</v>
      </c>
      <c r="V5023">
        <v>1</v>
      </c>
      <c r="W5023" t="s">
        <v>1371</v>
      </c>
      <c r="X5023" t="s">
        <v>1390</v>
      </c>
    </row>
    <row r="5024" spans="1:24" x14ac:dyDescent="0.3">
      <c r="A5024">
        <v>5867</v>
      </c>
      <c r="B5024" s="15" t="s">
        <v>699</v>
      </c>
      <c r="C5024" t="str">
        <f>_xlfn.XLOOKUP($B5024, STANDARDS!$A:$A, STANDARDS!$B:$B,,0,2)</f>
        <v>Wonoka Fm, Depot Springs Subgp, Wilpena Gp</v>
      </c>
      <c r="D5024" t="s">
        <v>535</v>
      </c>
      <c r="E5024" t="s">
        <v>1113</v>
      </c>
      <c r="J5024" cm="1">
        <f t="array" ref="J5024:L5024">_xlfn.XLOOKUP($C5024, AGE!$A:$A,AGE!$B:$D,,0,2)</f>
        <v>565</v>
      </c>
      <c r="K5024">
        <v>24</v>
      </c>
      <c r="L5024" t="str">
        <v>Preiss 2019; Kernan et al. 2021; Lloyd et al. 2020</v>
      </c>
      <c r="M5024" t="s">
        <v>1335</v>
      </c>
      <c r="P5024" t="s">
        <v>243</v>
      </c>
      <c r="Q5024">
        <v>2.3199999999999998</v>
      </c>
      <c r="V5024">
        <v>1</v>
      </c>
      <c r="W5024" t="s">
        <v>1371</v>
      </c>
      <c r="X5024" t="s">
        <v>1390</v>
      </c>
    </row>
    <row r="5025" spans="1:24" x14ac:dyDescent="0.3">
      <c r="A5025">
        <v>5868</v>
      </c>
      <c r="B5025" s="15" t="s">
        <v>699</v>
      </c>
      <c r="C5025" t="str">
        <f>_xlfn.XLOOKUP($B5025, STANDARDS!$A:$A, STANDARDS!$B:$B,,0,2)</f>
        <v>Wonoka Fm, Depot Springs Subgp, Wilpena Gp</v>
      </c>
      <c r="D5025" t="s">
        <v>535</v>
      </c>
      <c r="E5025" t="s">
        <v>1111</v>
      </c>
      <c r="J5025" cm="1">
        <f t="array" ref="J5025:L5025">_xlfn.XLOOKUP($C5025, AGE!$A:$A,AGE!$B:$D,,0,2)</f>
        <v>565</v>
      </c>
      <c r="K5025">
        <v>24</v>
      </c>
      <c r="L5025" t="str">
        <v>Preiss 2019; Kernan et al. 2021; Lloyd et al. 2020</v>
      </c>
      <c r="M5025" t="s">
        <v>1340</v>
      </c>
      <c r="P5025" t="s">
        <v>243</v>
      </c>
      <c r="Q5025">
        <v>-2.9</v>
      </c>
      <c r="V5025">
        <v>1</v>
      </c>
      <c r="W5025" t="s">
        <v>1371</v>
      </c>
      <c r="X5025" t="s">
        <v>1390</v>
      </c>
    </row>
    <row r="5026" spans="1:24" x14ac:dyDescent="0.3">
      <c r="A5026">
        <v>5869</v>
      </c>
      <c r="B5026" s="15" t="s">
        <v>699</v>
      </c>
      <c r="C5026" t="str">
        <f>_xlfn.XLOOKUP($B5026, STANDARDS!$A:$A, STANDARDS!$B:$B,,0,2)</f>
        <v>Wonoka Fm, Depot Springs Subgp, Wilpena Gp</v>
      </c>
      <c r="D5026" t="s">
        <v>535</v>
      </c>
      <c r="E5026" t="s">
        <v>1113</v>
      </c>
      <c r="J5026" cm="1">
        <f t="array" ref="J5026:L5026">_xlfn.XLOOKUP($C5026, AGE!$A:$A,AGE!$B:$D,,0,2)</f>
        <v>565</v>
      </c>
      <c r="K5026">
        <v>24</v>
      </c>
      <c r="L5026" t="str">
        <v>Preiss 2019; Kernan et al. 2021; Lloyd et al. 2020</v>
      </c>
      <c r="M5026" t="s">
        <v>1335</v>
      </c>
      <c r="P5026" t="s">
        <v>243</v>
      </c>
      <c r="Q5026">
        <v>2.72</v>
      </c>
      <c r="V5026">
        <v>1</v>
      </c>
      <c r="W5026" t="s">
        <v>1371</v>
      </c>
      <c r="X5026" t="s">
        <v>1390</v>
      </c>
    </row>
    <row r="5027" spans="1:24" x14ac:dyDescent="0.3">
      <c r="A5027">
        <v>5870</v>
      </c>
      <c r="B5027" s="15" t="s">
        <v>699</v>
      </c>
      <c r="C5027" t="str">
        <f>_xlfn.XLOOKUP($B5027, STANDARDS!$A:$A, STANDARDS!$B:$B,,0,2)</f>
        <v>Wonoka Fm, Depot Springs Subgp, Wilpena Gp</v>
      </c>
      <c r="D5027" t="s">
        <v>535</v>
      </c>
      <c r="E5027" t="s">
        <v>1113</v>
      </c>
      <c r="J5027" cm="1">
        <f t="array" ref="J5027:L5027">_xlfn.XLOOKUP($C5027, AGE!$A:$A,AGE!$B:$D,,0,2)</f>
        <v>565</v>
      </c>
      <c r="K5027">
        <v>24</v>
      </c>
      <c r="L5027" t="str">
        <v>Preiss 2019; Kernan et al. 2021; Lloyd et al. 2020</v>
      </c>
      <c r="M5027" t="s">
        <v>1335</v>
      </c>
      <c r="P5027" t="s">
        <v>243</v>
      </c>
      <c r="Q5027">
        <v>1.42</v>
      </c>
      <c r="V5027">
        <v>1</v>
      </c>
      <c r="W5027" t="s">
        <v>1371</v>
      </c>
      <c r="X5027" t="s">
        <v>1390</v>
      </c>
    </row>
    <row r="5028" spans="1:24" x14ac:dyDescent="0.3">
      <c r="A5028">
        <v>5871</v>
      </c>
      <c r="B5028" s="15" t="s">
        <v>699</v>
      </c>
      <c r="C5028" t="str">
        <f>_xlfn.XLOOKUP($B5028, STANDARDS!$A:$A, STANDARDS!$B:$B,,0,2)</f>
        <v>Wonoka Fm, Depot Springs Subgp, Wilpena Gp</v>
      </c>
      <c r="D5028" t="s">
        <v>535</v>
      </c>
      <c r="E5028" t="s">
        <v>1110</v>
      </c>
      <c r="J5028" cm="1">
        <f t="array" ref="J5028:L5028">_xlfn.XLOOKUP($C5028, AGE!$A:$A,AGE!$B:$D,,0,2)</f>
        <v>565</v>
      </c>
      <c r="K5028">
        <v>24</v>
      </c>
      <c r="L5028" t="str">
        <v>Preiss 2019; Kernan et al. 2021; Lloyd et al. 2020</v>
      </c>
      <c r="M5028" t="s">
        <v>1335</v>
      </c>
      <c r="P5028" t="s">
        <v>243</v>
      </c>
      <c r="Q5028">
        <v>2.36</v>
      </c>
      <c r="V5028">
        <v>1</v>
      </c>
      <c r="W5028" t="s">
        <v>1371</v>
      </c>
      <c r="X5028" t="s">
        <v>1390</v>
      </c>
    </row>
    <row r="5029" spans="1:24" x14ac:dyDescent="0.3">
      <c r="A5029">
        <v>5872</v>
      </c>
      <c r="B5029" s="15" t="s">
        <v>699</v>
      </c>
      <c r="C5029" t="str">
        <f>_xlfn.XLOOKUP($B5029, STANDARDS!$A:$A, STANDARDS!$B:$B,,0,2)</f>
        <v>Wonoka Fm, Depot Springs Subgp, Wilpena Gp</v>
      </c>
      <c r="D5029" t="s">
        <v>535</v>
      </c>
      <c r="E5029" t="s">
        <v>1110</v>
      </c>
      <c r="J5029" cm="1">
        <f t="array" ref="J5029:L5029">_xlfn.XLOOKUP($C5029, AGE!$A:$A,AGE!$B:$D,,0,2)</f>
        <v>565</v>
      </c>
      <c r="K5029">
        <v>24</v>
      </c>
      <c r="L5029" t="str">
        <v>Preiss 2019; Kernan et al. 2021; Lloyd et al. 2020</v>
      </c>
      <c r="M5029" t="s">
        <v>1335</v>
      </c>
      <c r="P5029" t="s">
        <v>243</v>
      </c>
      <c r="Q5029">
        <v>0.66</v>
      </c>
      <c r="V5029">
        <v>1</v>
      </c>
      <c r="W5029" t="s">
        <v>1371</v>
      </c>
      <c r="X5029" t="s">
        <v>1390</v>
      </c>
    </row>
    <row r="5030" spans="1:24" x14ac:dyDescent="0.3">
      <c r="A5030">
        <v>5873</v>
      </c>
      <c r="C5030">
        <f>_xlfn.XLOOKUP($B5030, STANDARDS!$A:$A, STANDARDS!$B:$B,,0,2)</f>
        <v>0</v>
      </c>
      <c r="D5030" t="s">
        <v>535</v>
      </c>
      <c r="E5030" t="s">
        <v>1109</v>
      </c>
      <c r="J5030" s="13">
        <v>570</v>
      </c>
      <c r="K5030" s="13"/>
      <c r="L5030" s="16"/>
      <c r="M5030" t="s">
        <v>1335</v>
      </c>
      <c r="P5030" t="s">
        <v>243</v>
      </c>
      <c r="Q5030">
        <v>-1.99</v>
      </c>
      <c r="V5030">
        <v>1</v>
      </c>
      <c r="W5030" t="s">
        <v>1371</v>
      </c>
      <c r="X5030" t="s">
        <v>1390</v>
      </c>
    </row>
    <row r="5031" spans="1:24" x14ac:dyDescent="0.3">
      <c r="A5031">
        <v>5874</v>
      </c>
      <c r="B5031" s="15" t="s">
        <v>699</v>
      </c>
      <c r="C5031" t="str">
        <f>_xlfn.XLOOKUP($B5031, STANDARDS!$A:$A, STANDARDS!$B:$B,,0,2)</f>
        <v>Wonoka Fm, Depot Springs Subgp, Wilpena Gp</v>
      </c>
      <c r="D5031" t="s">
        <v>535</v>
      </c>
      <c r="E5031" t="s">
        <v>1110</v>
      </c>
      <c r="J5031" cm="1">
        <f t="array" ref="J5031:L5031">_xlfn.XLOOKUP($C5031, AGE!$A:$A,AGE!$B:$D,,0,2)</f>
        <v>565</v>
      </c>
      <c r="K5031">
        <v>24</v>
      </c>
      <c r="L5031" t="str">
        <v>Preiss 2019; Kernan et al. 2021; Lloyd et al. 2020</v>
      </c>
      <c r="M5031" t="s">
        <v>583</v>
      </c>
      <c r="P5031" t="s">
        <v>243</v>
      </c>
      <c r="Q5031">
        <v>-1.95</v>
      </c>
      <c r="V5031">
        <v>1</v>
      </c>
      <c r="W5031" t="s">
        <v>1371</v>
      </c>
      <c r="X5031" t="s">
        <v>1390</v>
      </c>
    </row>
    <row r="5032" spans="1:24" x14ac:dyDescent="0.3">
      <c r="A5032">
        <v>5875</v>
      </c>
      <c r="B5032" s="15" t="s">
        <v>699</v>
      </c>
      <c r="C5032" t="str">
        <f>_xlfn.XLOOKUP($B5032, STANDARDS!$A:$A, STANDARDS!$B:$B,,0,2)</f>
        <v>Wonoka Fm, Depot Springs Subgp, Wilpena Gp</v>
      </c>
      <c r="D5032" t="s">
        <v>535</v>
      </c>
      <c r="E5032" t="s">
        <v>1110</v>
      </c>
      <c r="J5032" cm="1">
        <f t="array" ref="J5032:L5032">_xlfn.XLOOKUP($C5032, AGE!$A:$A,AGE!$B:$D,,0,2)</f>
        <v>565</v>
      </c>
      <c r="K5032">
        <v>24</v>
      </c>
      <c r="L5032" t="str">
        <v>Preiss 2019; Kernan et al. 2021; Lloyd et al. 2020</v>
      </c>
      <c r="M5032" t="s">
        <v>583</v>
      </c>
      <c r="P5032" t="s">
        <v>243</v>
      </c>
      <c r="Q5032">
        <v>-3.46</v>
      </c>
      <c r="V5032">
        <v>1</v>
      </c>
      <c r="W5032" t="s">
        <v>1371</v>
      </c>
      <c r="X5032" t="s">
        <v>1390</v>
      </c>
    </row>
    <row r="5033" spans="1:24" x14ac:dyDescent="0.3">
      <c r="A5033">
        <v>5876</v>
      </c>
      <c r="B5033" s="15" t="s">
        <v>699</v>
      </c>
      <c r="C5033" t="str">
        <f>_xlfn.XLOOKUP($B5033, STANDARDS!$A:$A, STANDARDS!$B:$B,,0,2)</f>
        <v>Wonoka Fm, Depot Springs Subgp, Wilpena Gp</v>
      </c>
      <c r="D5033" t="s">
        <v>535</v>
      </c>
      <c r="E5033" t="s">
        <v>1111</v>
      </c>
      <c r="J5033" cm="1">
        <f t="array" ref="J5033:L5033">_xlfn.XLOOKUP($C5033, AGE!$A:$A,AGE!$B:$D,,0,2)</f>
        <v>565</v>
      </c>
      <c r="K5033">
        <v>24</v>
      </c>
      <c r="L5033" t="str">
        <v>Preiss 2019; Kernan et al. 2021; Lloyd et al. 2020</v>
      </c>
      <c r="M5033" t="s">
        <v>583</v>
      </c>
      <c r="O5033">
        <v>0.01</v>
      </c>
      <c r="P5033" t="s">
        <v>243</v>
      </c>
      <c r="Q5033">
        <v>1.83</v>
      </c>
      <c r="V5033">
        <v>1</v>
      </c>
      <c r="W5033" t="s">
        <v>1371</v>
      </c>
      <c r="X5033" t="s">
        <v>1390</v>
      </c>
    </row>
    <row r="5034" spans="1:24" x14ac:dyDescent="0.3">
      <c r="A5034">
        <v>5877</v>
      </c>
      <c r="B5034" s="15" t="s">
        <v>699</v>
      </c>
      <c r="C5034" t="str">
        <f>_xlfn.XLOOKUP($B5034, STANDARDS!$A:$A, STANDARDS!$B:$B,,0,2)</f>
        <v>Wonoka Fm, Depot Springs Subgp, Wilpena Gp</v>
      </c>
      <c r="D5034" t="s">
        <v>535</v>
      </c>
      <c r="E5034" t="s">
        <v>1110</v>
      </c>
      <c r="J5034" cm="1">
        <f t="array" ref="J5034:L5034">_xlfn.XLOOKUP($C5034, AGE!$A:$A,AGE!$B:$D,,0,2)</f>
        <v>565</v>
      </c>
      <c r="K5034">
        <v>24</v>
      </c>
      <c r="L5034" t="str">
        <v>Preiss 2019; Kernan et al. 2021; Lloyd et al. 2020</v>
      </c>
      <c r="M5034" t="s">
        <v>583</v>
      </c>
      <c r="O5034">
        <v>1.9E-2</v>
      </c>
      <c r="P5034" t="s">
        <v>243</v>
      </c>
      <c r="Q5034">
        <v>-0.72</v>
      </c>
      <c r="V5034">
        <v>1</v>
      </c>
      <c r="W5034" t="s">
        <v>1371</v>
      </c>
      <c r="X5034" t="s">
        <v>1390</v>
      </c>
    </row>
    <row r="5035" spans="1:24" x14ac:dyDescent="0.3">
      <c r="A5035">
        <v>5878</v>
      </c>
      <c r="B5035" s="15" t="s">
        <v>699</v>
      </c>
      <c r="C5035" t="str">
        <f>_xlfn.XLOOKUP($B5035, STANDARDS!$A:$A, STANDARDS!$B:$B,,0,2)</f>
        <v>Wonoka Fm, Depot Springs Subgp, Wilpena Gp</v>
      </c>
      <c r="D5035" t="s">
        <v>535</v>
      </c>
      <c r="E5035" t="s">
        <v>1110</v>
      </c>
      <c r="J5035" cm="1">
        <f t="array" ref="J5035:L5035">_xlfn.XLOOKUP($C5035, AGE!$A:$A,AGE!$B:$D,,0,2)</f>
        <v>565</v>
      </c>
      <c r="K5035">
        <v>24</v>
      </c>
      <c r="L5035" t="str">
        <v>Preiss 2019; Kernan et al. 2021; Lloyd et al. 2020</v>
      </c>
      <c r="M5035" t="s">
        <v>583</v>
      </c>
      <c r="O5035">
        <v>8.9999999999999993E-3</v>
      </c>
      <c r="P5035" t="s">
        <v>243</v>
      </c>
      <c r="Q5035">
        <v>-1.4</v>
      </c>
      <c r="V5035">
        <v>1</v>
      </c>
      <c r="W5035" t="s">
        <v>1371</v>
      </c>
      <c r="X5035" t="s">
        <v>1390</v>
      </c>
    </row>
    <row r="5036" spans="1:24" x14ac:dyDescent="0.3">
      <c r="A5036">
        <v>5879</v>
      </c>
      <c r="B5036" s="15" t="s">
        <v>699</v>
      </c>
      <c r="C5036" t="str">
        <f>_xlfn.XLOOKUP($B5036, STANDARDS!$A:$A, STANDARDS!$B:$B,,0,2)</f>
        <v>Wonoka Fm, Depot Springs Subgp, Wilpena Gp</v>
      </c>
      <c r="D5036" t="s">
        <v>535</v>
      </c>
      <c r="E5036" t="s">
        <v>1110</v>
      </c>
      <c r="J5036" cm="1">
        <f t="array" ref="J5036:L5036">_xlfn.XLOOKUP($C5036, AGE!$A:$A,AGE!$B:$D,,0,2)</f>
        <v>565</v>
      </c>
      <c r="K5036">
        <v>24</v>
      </c>
      <c r="L5036" t="str">
        <v>Preiss 2019; Kernan et al. 2021; Lloyd et al. 2020</v>
      </c>
      <c r="M5036" t="s">
        <v>583</v>
      </c>
      <c r="O5036">
        <v>1.2999999999999999E-2</v>
      </c>
      <c r="P5036" t="s">
        <v>243</v>
      </c>
      <c r="Q5036">
        <v>-2.04</v>
      </c>
      <c r="V5036">
        <v>1</v>
      </c>
      <c r="W5036" t="s">
        <v>1371</v>
      </c>
      <c r="X5036" t="s">
        <v>1390</v>
      </c>
    </row>
    <row r="5037" spans="1:24" x14ac:dyDescent="0.3">
      <c r="A5037">
        <v>5880</v>
      </c>
      <c r="B5037" s="15" t="s">
        <v>702</v>
      </c>
      <c r="C5037" t="str">
        <f>_xlfn.XLOOKUP($B5037, STANDARDS!$A:$A, STANDARDS!$B:$B,,0,2)</f>
        <v>Bonney Sandstone, Proud Subgp, Wilpena Gp</v>
      </c>
      <c r="D5037" t="s">
        <v>535</v>
      </c>
      <c r="E5037" t="s">
        <v>1113</v>
      </c>
      <c r="J5037" cm="1">
        <f t="array" ref="J5037:L5037">_xlfn.XLOOKUP($C5037, AGE!$A:$A,AGE!$B:$D,,0,2)</f>
        <v>565</v>
      </c>
      <c r="K5037">
        <v>24</v>
      </c>
      <c r="L5037" t="str">
        <v>Preiss 2019; Kernan et al. 2021; Lloyd et al. 2020</v>
      </c>
      <c r="M5037" t="s">
        <v>583</v>
      </c>
      <c r="O5037">
        <v>0.13300000000000001</v>
      </c>
      <c r="P5037" t="s">
        <v>243</v>
      </c>
      <c r="Q5037">
        <v>0.85</v>
      </c>
      <c r="V5037">
        <v>1</v>
      </c>
      <c r="W5037" t="s">
        <v>1371</v>
      </c>
      <c r="X5037" t="s">
        <v>1390</v>
      </c>
    </row>
    <row r="5038" spans="1:24" x14ac:dyDescent="0.3">
      <c r="A5038">
        <v>5882</v>
      </c>
      <c r="B5038" s="15" t="s">
        <v>700</v>
      </c>
      <c r="C5038" t="str">
        <f>_xlfn.XLOOKUP($B5038, STANDARDS!$A:$A, STANDARDS!$B:$B,,0,2)</f>
        <v>Bunyeroo Fm, Aruhna Subgp, Wilpena Gp</v>
      </c>
      <c r="D5038" t="s">
        <v>535</v>
      </c>
      <c r="E5038" t="s">
        <v>1110</v>
      </c>
      <c r="J5038" cm="1">
        <f t="array" ref="J5038:L5038">_xlfn.XLOOKUP($C5038, AGE!$A:$A,AGE!$B:$D,,0,2)</f>
        <v>605</v>
      </c>
      <c r="K5038">
        <v>41</v>
      </c>
      <c r="L5038" t="str">
        <v>Busch et al. 2022; Rooney et al. 2020, Keeman et al. 2020 in Lloyd et al. 2020</v>
      </c>
      <c r="M5038" t="s">
        <v>1335</v>
      </c>
      <c r="O5038">
        <v>1.6E-2</v>
      </c>
      <c r="P5038" t="s">
        <v>243</v>
      </c>
      <c r="Q5038" t="s">
        <v>1308</v>
      </c>
      <c r="S5038">
        <v>-23.2</v>
      </c>
      <c r="U5038" t="s">
        <v>245</v>
      </c>
      <c r="V5038">
        <v>1</v>
      </c>
      <c r="W5038" t="s">
        <v>1371</v>
      </c>
      <c r="X5038" t="s">
        <v>1390</v>
      </c>
    </row>
    <row r="5039" spans="1:24" x14ac:dyDescent="0.3">
      <c r="A5039">
        <v>5883</v>
      </c>
      <c r="B5039" s="15" t="s">
        <v>700</v>
      </c>
      <c r="C5039" t="str">
        <f>_xlfn.XLOOKUP($B5039, STANDARDS!$A:$A, STANDARDS!$B:$B,,0,2)</f>
        <v>Bunyeroo Fm, Aruhna Subgp, Wilpena Gp</v>
      </c>
      <c r="D5039" t="s">
        <v>535</v>
      </c>
      <c r="E5039" t="s">
        <v>1110</v>
      </c>
      <c r="J5039" cm="1">
        <f t="array" ref="J5039:L5039">_xlfn.XLOOKUP($C5039, AGE!$A:$A,AGE!$B:$D,,0,2)</f>
        <v>605</v>
      </c>
      <c r="K5039">
        <v>41</v>
      </c>
      <c r="L5039" t="str">
        <v>Busch et al. 2022; Rooney et al. 2020, Keeman et al. 2020 in Lloyd et al. 2020</v>
      </c>
      <c r="M5039" t="s">
        <v>1335</v>
      </c>
      <c r="O5039">
        <v>1.4E-2</v>
      </c>
      <c r="P5039" t="s">
        <v>243</v>
      </c>
      <c r="Q5039" t="s">
        <v>1308</v>
      </c>
      <c r="S5039">
        <v>-24.07</v>
      </c>
      <c r="U5039" t="s">
        <v>245</v>
      </c>
      <c r="V5039">
        <v>1</v>
      </c>
      <c r="W5039" t="s">
        <v>1371</v>
      </c>
      <c r="X5039" t="s">
        <v>1390</v>
      </c>
    </row>
    <row r="5040" spans="1:24" x14ac:dyDescent="0.3">
      <c r="A5040">
        <v>5884</v>
      </c>
      <c r="B5040" s="15" t="s">
        <v>700</v>
      </c>
      <c r="C5040" t="str">
        <f>_xlfn.XLOOKUP($B5040, STANDARDS!$A:$A, STANDARDS!$B:$B,,0,2)</f>
        <v>Bunyeroo Fm, Aruhna Subgp, Wilpena Gp</v>
      </c>
      <c r="D5040" t="s">
        <v>535</v>
      </c>
      <c r="E5040" t="s">
        <v>1110</v>
      </c>
      <c r="J5040" cm="1">
        <f t="array" ref="J5040:L5040">_xlfn.XLOOKUP($C5040, AGE!$A:$A,AGE!$B:$D,,0,2)</f>
        <v>605</v>
      </c>
      <c r="K5040">
        <v>41</v>
      </c>
      <c r="L5040" t="str">
        <v>Busch et al. 2022; Rooney et al. 2020, Keeman et al. 2020 in Lloyd et al. 2020</v>
      </c>
      <c r="M5040" t="s">
        <v>1335</v>
      </c>
      <c r="O5040">
        <v>3.5999999999999997E-2</v>
      </c>
      <c r="P5040" t="s">
        <v>243</v>
      </c>
      <c r="Q5040" t="s">
        <v>1308</v>
      </c>
      <c r="S5040">
        <v>-25.87</v>
      </c>
      <c r="U5040" t="s">
        <v>245</v>
      </c>
      <c r="V5040">
        <v>1</v>
      </c>
      <c r="W5040" t="s">
        <v>1371</v>
      </c>
      <c r="X5040" t="s">
        <v>1390</v>
      </c>
    </row>
    <row r="5041" spans="1:24" x14ac:dyDescent="0.3">
      <c r="A5041">
        <v>5886</v>
      </c>
      <c r="B5041" s="15" t="s">
        <v>700</v>
      </c>
      <c r="C5041" t="str">
        <f>_xlfn.XLOOKUP($B5041, STANDARDS!$A:$A, STANDARDS!$B:$B,,0,2)</f>
        <v>Bunyeroo Fm, Aruhna Subgp, Wilpena Gp</v>
      </c>
      <c r="D5041" t="s">
        <v>535</v>
      </c>
      <c r="E5041" t="s">
        <v>1110</v>
      </c>
      <c r="J5041" cm="1">
        <f t="array" ref="J5041:L5041">_xlfn.XLOOKUP($C5041, AGE!$A:$A,AGE!$B:$D,,0,2)</f>
        <v>605</v>
      </c>
      <c r="K5041">
        <v>41</v>
      </c>
      <c r="L5041" t="str">
        <v>Busch et al. 2022; Rooney et al. 2020, Keeman et al. 2020 in Lloyd et al. 2020</v>
      </c>
      <c r="M5041" t="s">
        <v>1335</v>
      </c>
      <c r="O5041">
        <v>3.6999999999999998E-2</v>
      </c>
      <c r="P5041" t="s">
        <v>243</v>
      </c>
      <c r="Q5041" t="s">
        <v>1308</v>
      </c>
      <c r="S5041">
        <v>-24.05</v>
      </c>
      <c r="U5041" t="s">
        <v>245</v>
      </c>
      <c r="V5041">
        <v>1</v>
      </c>
      <c r="W5041" t="s">
        <v>1371</v>
      </c>
      <c r="X5041" t="s">
        <v>1390</v>
      </c>
    </row>
    <row r="5042" spans="1:24" x14ac:dyDescent="0.3">
      <c r="A5042">
        <v>5887</v>
      </c>
      <c r="B5042" s="15" t="s">
        <v>700</v>
      </c>
      <c r="C5042" t="str">
        <f>_xlfn.XLOOKUP($B5042, STANDARDS!$A:$A, STANDARDS!$B:$B,,0,2)</f>
        <v>Bunyeroo Fm, Aruhna Subgp, Wilpena Gp</v>
      </c>
      <c r="D5042" t="s">
        <v>535</v>
      </c>
      <c r="E5042" t="s">
        <v>1110</v>
      </c>
      <c r="J5042" cm="1">
        <f t="array" ref="J5042:L5042">_xlfn.XLOOKUP($C5042, AGE!$A:$A,AGE!$B:$D,,0,2)</f>
        <v>605</v>
      </c>
      <c r="K5042">
        <v>41</v>
      </c>
      <c r="L5042" t="str">
        <v>Busch et al. 2022; Rooney et al. 2020, Keeman et al. 2020 in Lloyd et al. 2020</v>
      </c>
      <c r="M5042" t="s">
        <v>1335</v>
      </c>
      <c r="O5042">
        <v>2.9000000000000001E-2</v>
      </c>
      <c r="P5042" t="s">
        <v>243</v>
      </c>
      <c r="Q5042" t="s">
        <v>1308</v>
      </c>
      <c r="S5042">
        <v>-23.82</v>
      </c>
      <c r="U5042" t="s">
        <v>245</v>
      </c>
      <c r="V5042">
        <v>1</v>
      </c>
      <c r="W5042" t="s">
        <v>1371</v>
      </c>
      <c r="X5042" t="s">
        <v>1390</v>
      </c>
    </row>
    <row r="5043" spans="1:24" x14ac:dyDescent="0.3">
      <c r="A5043">
        <v>5888</v>
      </c>
      <c r="B5043" s="15" t="s">
        <v>699</v>
      </c>
      <c r="C5043" t="str">
        <f>_xlfn.XLOOKUP($B5043, STANDARDS!$A:$A, STANDARDS!$B:$B,,0,2)</f>
        <v>Wonoka Fm, Depot Springs Subgp, Wilpena Gp</v>
      </c>
      <c r="D5043" t="s">
        <v>535</v>
      </c>
      <c r="E5043" t="s">
        <v>1110</v>
      </c>
      <c r="J5043" cm="1">
        <f t="array" ref="J5043:L5043">_xlfn.XLOOKUP($C5043, AGE!$A:$A,AGE!$B:$D,,0,2)</f>
        <v>565</v>
      </c>
      <c r="K5043">
        <v>24</v>
      </c>
      <c r="L5043" t="str">
        <v>Preiss 2019; Kernan et al. 2021; Lloyd et al. 2020</v>
      </c>
      <c r="M5043" t="s">
        <v>1335</v>
      </c>
      <c r="P5043" t="s">
        <v>243</v>
      </c>
      <c r="Q5043" t="s">
        <v>1308</v>
      </c>
      <c r="S5043">
        <v>-23.47</v>
      </c>
      <c r="U5043" t="s">
        <v>245</v>
      </c>
      <c r="V5043">
        <v>1</v>
      </c>
      <c r="W5043" t="s">
        <v>1371</v>
      </c>
      <c r="X5043" t="s">
        <v>1390</v>
      </c>
    </row>
    <row r="5044" spans="1:24" x14ac:dyDescent="0.3">
      <c r="A5044">
        <v>5889</v>
      </c>
      <c r="B5044" s="15" t="s">
        <v>699</v>
      </c>
      <c r="C5044" t="str">
        <f>_xlfn.XLOOKUP($B5044, STANDARDS!$A:$A, STANDARDS!$B:$B,,0,2)</f>
        <v>Wonoka Fm, Depot Springs Subgp, Wilpena Gp</v>
      </c>
      <c r="D5044" t="s">
        <v>535</v>
      </c>
      <c r="E5044" t="s">
        <v>1110</v>
      </c>
      <c r="J5044" cm="1">
        <f t="array" ref="J5044:L5044">_xlfn.XLOOKUP($C5044, AGE!$A:$A,AGE!$B:$D,,0,2)</f>
        <v>565</v>
      </c>
      <c r="K5044">
        <v>24</v>
      </c>
      <c r="L5044" t="str">
        <v>Preiss 2019; Kernan et al. 2021; Lloyd et al. 2020</v>
      </c>
      <c r="M5044" t="s">
        <v>1340</v>
      </c>
      <c r="P5044" t="s">
        <v>243</v>
      </c>
      <c r="Q5044" t="s">
        <v>1308</v>
      </c>
      <c r="S5044">
        <v>-22.72</v>
      </c>
      <c r="U5044" t="s">
        <v>245</v>
      </c>
      <c r="V5044">
        <v>1</v>
      </c>
      <c r="W5044" t="s">
        <v>1371</v>
      </c>
      <c r="X5044" t="s">
        <v>1390</v>
      </c>
    </row>
    <row r="5045" spans="1:24" x14ac:dyDescent="0.3">
      <c r="A5045">
        <v>5890</v>
      </c>
      <c r="B5045" s="15" t="s">
        <v>699</v>
      </c>
      <c r="C5045" t="str">
        <f>_xlfn.XLOOKUP($B5045, STANDARDS!$A:$A, STANDARDS!$B:$B,,0,2)</f>
        <v>Wonoka Fm, Depot Springs Subgp, Wilpena Gp</v>
      </c>
      <c r="D5045" t="s">
        <v>535</v>
      </c>
      <c r="E5045" t="s">
        <v>1110</v>
      </c>
      <c r="J5045" cm="1">
        <f t="array" ref="J5045:L5045">_xlfn.XLOOKUP($C5045, AGE!$A:$A,AGE!$B:$D,,0,2)</f>
        <v>565</v>
      </c>
      <c r="K5045">
        <v>24</v>
      </c>
      <c r="L5045" t="str">
        <v>Preiss 2019; Kernan et al. 2021; Lloyd et al. 2020</v>
      </c>
      <c r="M5045" t="s">
        <v>1335</v>
      </c>
      <c r="P5045" t="s">
        <v>243</v>
      </c>
      <c r="Q5045" t="s">
        <v>1308</v>
      </c>
      <c r="S5045">
        <v>-22.75</v>
      </c>
      <c r="U5045" t="s">
        <v>245</v>
      </c>
      <c r="V5045">
        <v>1</v>
      </c>
      <c r="W5045" t="s">
        <v>1371</v>
      </c>
      <c r="X5045" t="s">
        <v>1390</v>
      </c>
    </row>
    <row r="5046" spans="1:24" x14ac:dyDescent="0.3">
      <c r="A5046">
        <v>5892</v>
      </c>
      <c r="B5046" s="15" t="s">
        <v>699</v>
      </c>
      <c r="C5046" t="str">
        <f>_xlfn.XLOOKUP($B5046, STANDARDS!$A:$A, STANDARDS!$B:$B,,0,2)</f>
        <v>Wonoka Fm, Depot Springs Subgp, Wilpena Gp</v>
      </c>
      <c r="D5046" t="s">
        <v>535</v>
      </c>
      <c r="E5046" t="s">
        <v>1110</v>
      </c>
      <c r="J5046" cm="1">
        <f t="array" ref="J5046:L5046">_xlfn.XLOOKUP($C5046, AGE!$A:$A,AGE!$B:$D,,0,2)</f>
        <v>565</v>
      </c>
      <c r="K5046">
        <v>24</v>
      </c>
      <c r="L5046" t="str">
        <v>Preiss 2019; Kernan et al. 2021; Lloyd et al. 2020</v>
      </c>
      <c r="M5046" t="s">
        <v>1340</v>
      </c>
      <c r="O5046">
        <v>4.0000000000000001E-3</v>
      </c>
      <c r="P5046" t="s">
        <v>243</v>
      </c>
      <c r="Q5046" t="s">
        <v>1308</v>
      </c>
      <c r="S5046">
        <v>-22.56</v>
      </c>
      <c r="U5046" t="s">
        <v>245</v>
      </c>
      <c r="V5046">
        <v>1</v>
      </c>
      <c r="W5046" t="s">
        <v>1371</v>
      </c>
      <c r="X5046" t="s">
        <v>1390</v>
      </c>
    </row>
    <row r="5047" spans="1:24" x14ac:dyDescent="0.3">
      <c r="A5047">
        <v>5893</v>
      </c>
      <c r="B5047" s="15" t="s">
        <v>699</v>
      </c>
      <c r="C5047" t="str">
        <f>_xlfn.XLOOKUP($B5047, STANDARDS!$A:$A, STANDARDS!$B:$B,,0,2)</f>
        <v>Wonoka Fm, Depot Springs Subgp, Wilpena Gp</v>
      </c>
      <c r="D5047" t="s">
        <v>535</v>
      </c>
      <c r="E5047" t="s">
        <v>1117</v>
      </c>
      <c r="J5047" cm="1">
        <f t="array" ref="J5047:L5047">_xlfn.XLOOKUP($C5047, AGE!$A:$A,AGE!$B:$D,,0,2)</f>
        <v>565</v>
      </c>
      <c r="K5047">
        <v>24</v>
      </c>
      <c r="L5047" t="str">
        <v>Preiss 2019; Kernan et al. 2021; Lloyd et al. 2020</v>
      </c>
      <c r="P5047" t="s">
        <v>243</v>
      </c>
      <c r="Q5047" t="s">
        <v>1308</v>
      </c>
      <c r="S5047">
        <v>-24.48</v>
      </c>
      <c r="U5047" t="s">
        <v>245</v>
      </c>
      <c r="V5047">
        <v>1</v>
      </c>
      <c r="W5047" t="s">
        <v>1371</v>
      </c>
      <c r="X5047" t="s">
        <v>1390</v>
      </c>
    </row>
    <row r="5048" spans="1:24" x14ac:dyDescent="0.3">
      <c r="A5048">
        <v>5894</v>
      </c>
      <c r="B5048" s="15" t="s">
        <v>699</v>
      </c>
      <c r="C5048" t="str">
        <f>_xlfn.XLOOKUP($B5048, STANDARDS!$A:$A, STANDARDS!$B:$B,,0,2)</f>
        <v>Wonoka Fm, Depot Springs Subgp, Wilpena Gp</v>
      </c>
      <c r="D5048" t="s">
        <v>535</v>
      </c>
      <c r="E5048" t="s">
        <v>1117</v>
      </c>
      <c r="J5048" cm="1">
        <f t="array" ref="J5048:L5048">_xlfn.XLOOKUP($C5048, AGE!$A:$A,AGE!$B:$D,,0,2)</f>
        <v>565</v>
      </c>
      <c r="K5048">
        <v>24</v>
      </c>
      <c r="L5048" t="str">
        <v>Preiss 2019; Kernan et al. 2021; Lloyd et al. 2020</v>
      </c>
      <c r="O5048">
        <v>7.2999999999999995E-2</v>
      </c>
      <c r="P5048" t="s">
        <v>243</v>
      </c>
      <c r="Q5048" t="s">
        <v>1308</v>
      </c>
      <c r="S5048">
        <v>-25.13</v>
      </c>
      <c r="U5048" t="s">
        <v>245</v>
      </c>
      <c r="V5048">
        <v>1</v>
      </c>
      <c r="W5048" t="s">
        <v>1371</v>
      </c>
      <c r="X5048" t="s">
        <v>1390</v>
      </c>
    </row>
    <row r="5049" spans="1:24" x14ac:dyDescent="0.3">
      <c r="A5049">
        <v>5895</v>
      </c>
      <c r="B5049" s="15" t="s">
        <v>699</v>
      </c>
      <c r="C5049" t="str">
        <f>_xlfn.XLOOKUP($B5049, STANDARDS!$A:$A, STANDARDS!$B:$B,,0,2)</f>
        <v>Wonoka Fm, Depot Springs Subgp, Wilpena Gp</v>
      </c>
      <c r="D5049" t="s">
        <v>535</v>
      </c>
      <c r="E5049" t="s">
        <v>1117</v>
      </c>
      <c r="J5049" cm="1">
        <f t="array" ref="J5049:L5049">_xlfn.XLOOKUP($C5049, AGE!$A:$A,AGE!$B:$D,,0,2)</f>
        <v>565</v>
      </c>
      <c r="K5049">
        <v>24</v>
      </c>
      <c r="L5049" t="str">
        <v>Preiss 2019; Kernan et al. 2021; Lloyd et al. 2020</v>
      </c>
      <c r="O5049">
        <v>6.3E-2</v>
      </c>
      <c r="P5049" t="s">
        <v>243</v>
      </c>
      <c r="Q5049" t="s">
        <v>1308</v>
      </c>
      <c r="S5049">
        <v>-24.55</v>
      </c>
      <c r="U5049" t="s">
        <v>245</v>
      </c>
      <c r="V5049">
        <v>1</v>
      </c>
      <c r="W5049" t="s">
        <v>1371</v>
      </c>
      <c r="X5049" t="s">
        <v>1390</v>
      </c>
    </row>
    <row r="5050" spans="1:24" x14ac:dyDescent="0.3">
      <c r="A5050">
        <v>5896</v>
      </c>
      <c r="B5050" s="15" t="s">
        <v>699</v>
      </c>
      <c r="C5050" t="str">
        <f>_xlfn.XLOOKUP($B5050, STANDARDS!$A:$A, STANDARDS!$B:$B,,0,2)</f>
        <v>Wonoka Fm, Depot Springs Subgp, Wilpena Gp</v>
      </c>
      <c r="D5050" t="s">
        <v>535</v>
      </c>
      <c r="E5050" t="s">
        <v>1117</v>
      </c>
      <c r="J5050" cm="1">
        <f t="array" ref="J5050:L5050">_xlfn.XLOOKUP($C5050, AGE!$A:$A,AGE!$B:$D,,0,2)</f>
        <v>565</v>
      </c>
      <c r="K5050">
        <v>24</v>
      </c>
      <c r="L5050" t="str">
        <v>Preiss 2019; Kernan et al. 2021; Lloyd et al. 2020</v>
      </c>
      <c r="M5050" t="s">
        <v>1335</v>
      </c>
      <c r="O5050">
        <v>5.0999999999999997E-2</v>
      </c>
      <c r="P5050" t="s">
        <v>243</v>
      </c>
      <c r="Q5050" t="s">
        <v>1308</v>
      </c>
      <c r="S5050">
        <v>-23.09</v>
      </c>
      <c r="U5050" t="s">
        <v>245</v>
      </c>
      <c r="V5050">
        <v>1</v>
      </c>
      <c r="W5050" t="s">
        <v>1371</v>
      </c>
      <c r="X5050" t="s">
        <v>1390</v>
      </c>
    </row>
    <row r="5051" spans="1:24" x14ac:dyDescent="0.3">
      <c r="A5051">
        <v>5898</v>
      </c>
      <c r="B5051" s="15" t="s">
        <v>700</v>
      </c>
      <c r="C5051" t="str">
        <f>_xlfn.XLOOKUP($B5051, STANDARDS!$A:$A, STANDARDS!$B:$B,,0,2)</f>
        <v>Bunyeroo Fm, Aruhna Subgp, Wilpena Gp</v>
      </c>
      <c r="D5051" t="s">
        <v>535</v>
      </c>
      <c r="E5051" t="s">
        <v>1117</v>
      </c>
      <c r="J5051" cm="1">
        <f t="array" ref="J5051:L5051">_xlfn.XLOOKUP($C5051, AGE!$A:$A,AGE!$B:$D,,0,2)</f>
        <v>605</v>
      </c>
      <c r="K5051">
        <v>41</v>
      </c>
      <c r="L5051" t="str">
        <v>Busch et al. 2022; Rooney et al. 2020, Keeman et al. 2020 in Lloyd et al. 2020</v>
      </c>
      <c r="M5051" t="s">
        <v>1335</v>
      </c>
      <c r="O5051">
        <v>1.2999999999999999E-2</v>
      </c>
      <c r="P5051" t="s">
        <v>243</v>
      </c>
      <c r="Q5051" t="s">
        <v>1308</v>
      </c>
      <c r="S5051">
        <v>-24.22</v>
      </c>
      <c r="U5051" t="s">
        <v>245</v>
      </c>
      <c r="V5051">
        <v>1</v>
      </c>
      <c r="W5051" t="s">
        <v>1371</v>
      </c>
      <c r="X5051" t="s">
        <v>1390</v>
      </c>
    </row>
    <row r="5052" spans="1:24" x14ac:dyDescent="0.3">
      <c r="A5052">
        <v>5899</v>
      </c>
      <c r="B5052" s="15" t="s">
        <v>700</v>
      </c>
      <c r="C5052" t="str">
        <f>_xlfn.XLOOKUP($B5052, STANDARDS!$A:$A, STANDARDS!$B:$B,,0,2)</f>
        <v>Bunyeroo Fm, Aruhna Subgp, Wilpena Gp</v>
      </c>
      <c r="D5052" t="s">
        <v>535</v>
      </c>
      <c r="E5052" t="s">
        <v>1117</v>
      </c>
      <c r="J5052" cm="1">
        <f t="array" ref="J5052:L5052">_xlfn.XLOOKUP($C5052, AGE!$A:$A,AGE!$B:$D,,0,2)</f>
        <v>605</v>
      </c>
      <c r="K5052">
        <v>41</v>
      </c>
      <c r="L5052" t="str">
        <v>Busch et al. 2022; Rooney et al. 2020, Keeman et al. 2020 in Lloyd et al. 2020</v>
      </c>
      <c r="M5052" t="s">
        <v>1340</v>
      </c>
      <c r="O5052">
        <v>1.6E-2</v>
      </c>
      <c r="P5052" t="s">
        <v>243</v>
      </c>
      <c r="Q5052" t="s">
        <v>1308</v>
      </c>
      <c r="S5052">
        <v>-25.5</v>
      </c>
      <c r="U5052" t="s">
        <v>245</v>
      </c>
      <c r="V5052">
        <v>1</v>
      </c>
      <c r="W5052" t="s">
        <v>1371</v>
      </c>
      <c r="X5052" t="s">
        <v>1390</v>
      </c>
    </row>
    <row r="5053" spans="1:24" x14ac:dyDescent="0.3">
      <c r="A5053">
        <v>5900</v>
      </c>
      <c r="B5053" s="15" t="s">
        <v>700</v>
      </c>
      <c r="C5053" t="str">
        <f>_xlfn.XLOOKUP($B5053, STANDARDS!$A:$A, STANDARDS!$B:$B,,0,2)</f>
        <v>Bunyeroo Fm, Aruhna Subgp, Wilpena Gp</v>
      </c>
      <c r="D5053" t="s">
        <v>535</v>
      </c>
      <c r="E5053" t="s">
        <v>1117</v>
      </c>
      <c r="J5053" cm="1">
        <f t="array" ref="J5053:L5053">_xlfn.XLOOKUP($C5053, AGE!$A:$A,AGE!$B:$D,,0,2)</f>
        <v>605</v>
      </c>
      <c r="K5053">
        <v>41</v>
      </c>
      <c r="L5053" t="str">
        <v>Busch et al. 2022; Rooney et al. 2020, Keeman et al. 2020 in Lloyd et al. 2020</v>
      </c>
      <c r="M5053" t="s">
        <v>1340</v>
      </c>
      <c r="O5053">
        <v>6.0000000000000001E-3</v>
      </c>
      <c r="P5053" t="s">
        <v>243</v>
      </c>
      <c r="Q5053" t="s">
        <v>1308</v>
      </c>
      <c r="S5053">
        <v>-24.1</v>
      </c>
      <c r="U5053" t="s">
        <v>245</v>
      </c>
      <c r="V5053">
        <v>1</v>
      </c>
      <c r="W5053" t="s">
        <v>1371</v>
      </c>
      <c r="X5053" t="s">
        <v>1390</v>
      </c>
    </row>
    <row r="5054" spans="1:24" x14ac:dyDescent="0.3">
      <c r="A5054">
        <v>5901</v>
      </c>
      <c r="B5054" s="15" t="s">
        <v>700</v>
      </c>
      <c r="C5054" t="str">
        <f>_xlfn.XLOOKUP($B5054, STANDARDS!$A:$A, STANDARDS!$B:$B,,0,2)</f>
        <v>Bunyeroo Fm, Aruhna Subgp, Wilpena Gp</v>
      </c>
      <c r="D5054" t="s">
        <v>535</v>
      </c>
      <c r="E5054" t="s">
        <v>1117</v>
      </c>
      <c r="J5054" cm="1">
        <f t="array" ref="J5054:L5054">_xlfn.XLOOKUP($C5054, AGE!$A:$A,AGE!$B:$D,,0,2)</f>
        <v>605</v>
      </c>
      <c r="K5054">
        <v>41</v>
      </c>
      <c r="L5054" t="str">
        <v>Busch et al. 2022; Rooney et al. 2020, Keeman et al. 2020 in Lloyd et al. 2020</v>
      </c>
      <c r="M5054" t="s">
        <v>1335</v>
      </c>
      <c r="O5054">
        <v>5.0000000000000001E-3</v>
      </c>
      <c r="P5054" t="s">
        <v>243</v>
      </c>
      <c r="Q5054" t="s">
        <v>1308</v>
      </c>
      <c r="S5054">
        <v>-24.47</v>
      </c>
      <c r="U5054" t="s">
        <v>245</v>
      </c>
      <c r="V5054">
        <v>1</v>
      </c>
      <c r="W5054" t="s">
        <v>1371</v>
      </c>
      <c r="X5054" t="s">
        <v>1390</v>
      </c>
    </row>
    <row r="5055" spans="1:24" x14ac:dyDescent="0.3">
      <c r="A5055">
        <v>5902</v>
      </c>
      <c r="B5055" s="15" t="s">
        <v>700</v>
      </c>
      <c r="C5055" t="str">
        <f>_xlfn.XLOOKUP($B5055, STANDARDS!$A:$A, STANDARDS!$B:$B,,0,2)</f>
        <v>Bunyeroo Fm, Aruhna Subgp, Wilpena Gp</v>
      </c>
      <c r="D5055" t="s">
        <v>535</v>
      </c>
      <c r="E5055" t="s">
        <v>1110</v>
      </c>
      <c r="J5055" cm="1">
        <f t="array" ref="J5055:L5055">_xlfn.XLOOKUP($C5055, AGE!$A:$A,AGE!$B:$D,,0,2)</f>
        <v>605</v>
      </c>
      <c r="K5055">
        <v>41</v>
      </c>
      <c r="L5055" t="str">
        <v>Busch et al. 2022; Rooney et al. 2020, Keeman et al. 2020 in Lloyd et al. 2020</v>
      </c>
      <c r="M5055" t="s">
        <v>1335</v>
      </c>
      <c r="O5055">
        <v>2.4E-2</v>
      </c>
      <c r="P5055" t="s">
        <v>243</v>
      </c>
      <c r="Q5055" t="s">
        <v>1308</v>
      </c>
      <c r="S5055">
        <v>-22.98</v>
      </c>
      <c r="U5055" t="s">
        <v>245</v>
      </c>
      <c r="V5055">
        <v>1</v>
      </c>
      <c r="W5055" t="s">
        <v>1371</v>
      </c>
      <c r="X5055" t="s">
        <v>1390</v>
      </c>
    </row>
    <row r="5056" spans="1:24" x14ac:dyDescent="0.3">
      <c r="A5056">
        <v>5904</v>
      </c>
      <c r="B5056" s="15" t="s">
        <v>700</v>
      </c>
      <c r="C5056" t="str">
        <f>_xlfn.XLOOKUP($B5056, STANDARDS!$A:$A, STANDARDS!$B:$B,,0,2)</f>
        <v>Bunyeroo Fm, Aruhna Subgp, Wilpena Gp</v>
      </c>
      <c r="D5056" t="s">
        <v>535</v>
      </c>
      <c r="E5056" t="s">
        <v>1110</v>
      </c>
      <c r="J5056" cm="1">
        <f t="array" ref="J5056:L5056">_xlfn.XLOOKUP($C5056, AGE!$A:$A,AGE!$B:$D,,0,2)</f>
        <v>605</v>
      </c>
      <c r="K5056">
        <v>41</v>
      </c>
      <c r="L5056" t="str">
        <v>Busch et al. 2022; Rooney et al. 2020, Keeman et al. 2020 in Lloyd et al. 2020</v>
      </c>
      <c r="M5056" t="s">
        <v>1335</v>
      </c>
      <c r="O5056">
        <v>1.9E-2</v>
      </c>
      <c r="P5056" t="s">
        <v>243</v>
      </c>
      <c r="Q5056" t="s">
        <v>1308</v>
      </c>
      <c r="S5056">
        <v>-23.47</v>
      </c>
      <c r="U5056" t="s">
        <v>245</v>
      </c>
      <c r="V5056">
        <v>1</v>
      </c>
      <c r="W5056" t="s">
        <v>1371</v>
      </c>
      <c r="X5056" t="s">
        <v>1390</v>
      </c>
    </row>
    <row r="5057" spans="1:24" x14ac:dyDescent="0.3">
      <c r="A5057">
        <v>5905</v>
      </c>
      <c r="B5057" s="15" t="s">
        <v>700</v>
      </c>
      <c r="C5057" t="str">
        <f>_xlfn.XLOOKUP($B5057, STANDARDS!$A:$A, STANDARDS!$B:$B,,0,2)</f>
        <v>Bunyeroo Fm, Aruhna Subgp, Wilpena Gp</v>
      </c>
      <c r="D5057" t="s">
        <v>535</v>
      </c>
      <c r="E5057" t="s">
        <v>1110</v>
      </c>
      <c r="J5057" cm="1">
        <f t="array" ref="J5057:L5057">_xlfn.XLOOKUP($C5057, AGE!$A:$A,AGE!$B:$D,,0,2)</f>
        <v>605</v>
      </c>
      <c r="K5057">
        <v>41</v>
      </c>
      <c r="L5057" t="str">
        <v>Busch et al. 2022; Rooney et al. 2020, Keeman et al. 2020 in Lloyd et al. 2020</v>
      </c>
      <c r="M5057" t="s">
        <v>1335</v>
      </c>
      <c r="O5057">
        <v>1.9E-2</v>
      </c>
      <c r="P5057" t="s">
        <v>243</v>
      </c>
      <c r="Q5057" t="s">
        <v>1308</v>
      </c>
      <c r="S5057">
        <v>-24.55</v>
      </c>
      <c r="U5057" t="s">
        <v>245</v>
      </c>
      <c r="V5057">
        <v>1</v>
      </c>
      <c r="W5057" t="s">
        <v>1371</v>
      </c>
      <c r="X5057" t="s">
        <v>1390</v>
      </c>
    </row>
    <row r="5058" spans="1:24" x14ac:dyDescent="0.3">
      <c r="A5058">
        <v>5906</v>
      </c>
      <c r="B5058" s="15" t="s">
        <v>700</v>
      </c>
      <c r="C5058" t="str">
        <f>_xlfn.XLOOKUP($B5058, STANDARDS!$A:$A, STANDARDS!$B:$B,,0,2)</f>
        <v>Bunyeroo Fm, Aruhna Subgp, Wilpena Gp</v>
      </c>
      <c r="D5058" t="s">
        <v>535</v>
      </c>
      <c r="E5058" t="s">
        <v>1110</v>
      </c>
      <c r="J5058" cm="1">
        <f t="array" ref="J5058:L5058">_xlfn.XLOOKUP($C5058, AGE!$A:$A,AGE!$B:$D,,0,2)</f>
        <v>605</v>
      </c>
      <c r="K5058">
        <v>41</v>
      </c>
      <c r="L5058" t="str">
        <v>Busch et al. 2022; Rooney et al. 2020, Keeman et al. 2020 in Lloyd et al. 2020</v>
      </c>
      <c r="M5058" t="s">
        <v>1335</v>
      </c>
      <c r="O5058">
        <v>3.4000000000000002E-2</v>
      </c>
      <c r="P5058" t="s">
        <v>243</v>
      </c>
      <c r="Q5058" t="s">
        <v>1308</v>
      </c>
      <c r="S5058">
        <v>-25.12</v>
      </c>
      <c r="U5058" t="s">
        <v>245</v>
      </c>
      <c r="V5058">
        <v>1</v>
      </c>
      <c r="W5058" t="s">
        <v>1371</v>
      </c>
      <c r="X5058" t="s">
        <v>1390</v>
      </c>
    </row>
    <row r="5059" spans="1:24" x14ac:dyDescent="0.3">
      <c r="A5059">
        <v>5907</v>
      </c>
      <c r="B5059" s="15" t="s">
        <v>700</v>
      </c>
      <c r="C5059" t="str">
        <f>_xlfn.XLOOKUP($B5059, STANDARDS!$A:$A, STANDARDS!$B:$B,,0,2)</f>
        <v>Bunyeroo Fm, Aruhna Subgp, Wilpena Gp</v>
      </c>
      <c r="D5059" t="s">
        <v>535</v>
      </c>
      <c r="E5059" t="s">
        <v>1110</v>
      </c>
      <c r="J5059" cm="1">
        <f t="array" ref="J5059:L5059">_xlfn.XLOOKUP($C5059, AGE!$A:$A,AGE!$B:$D,,0,2)</f>
        <v>605</v>
      </c>
      <c r="K5059">
        <v>41</v>
      </c>
      <c r="L5059" t="str">
        <v>Busch et al. 2022; Rooney et al. 2020, Keeman et al. 2020 in Lloyd et al. 2020</v>
      </c>
      <c r="M5059" t="s">
        <v>1335</v>
      </c>
      <c r="O5059">
        <v>2.3E-2</v>
      </c>
      <c r="P5059" t="s">
        <v>243</v>
      </c>
      <c r="Q5059" t="s">
        <v>1308</v>
      </c>
      <c r="S5059">
        <v>-23.38</v>
      </c>
      <c r="U5059" t="s">
        <v>245</v>
      </c>
      <c r="V5059">
        <v>1</v>
      </c>
      <c r="W5059" t="s">
        <v>1371</v>
      </c>
      <c r="X5059" t="s">
        <v>1390</v>
      </c>
    </row>
    <row r="5060" spans="1:24" x14ac:dyDescent="0.3">
      <c r="A5060">
        <v>5908</v>
      </c>
      <c r="B5060" s="15" t="s">
        <v>700</v>
      </c>
      <c r="C5060" t="str">
        <f>_xlfn.XLOOKUP($B5060, STANDARDS!$A:$A, STANDARDS!$B:$B,,0,2)</f>
        <v>Bunyeroo Fm, Aruhna Subgp, Wilpena Gp</v>
      </c>
      <c r="D5060" t="s">
        <v>535</v>
      </c>
      <c r="E5060" t="s">
        <v>1110</v>
      </c>
      <c r="J5060" cm="1">
        <f t="array" ref="J5060:L5060">_xlfn.XLOOKUP($C5060, AGE!$A:$A,AGE!$B:$D,,0,2)</f>
        <v>605</v>
      </c>
      <c r="K5060">
        <v>41</v>
      </c>
      <c r="L5060" t="str">
        <v>Busch et al. 2022; Rooney et al. 2020, Keeman et al. 2020 in Lloyd et al. 2020</v>
      </c>
      <c r="M5060" t="s">
        <v>1335</v>
      </c>
      <c r="O5060">
        <v>2.1999999999999999E-2</v>
      </c>
      <c r="P5060" t="s">
        <v>243</v>
      </c>
      <c r="Q5060" t="s">
        <v>1308</v>
      </c>
      <c r="S5060">
        <v>-23.78</v>
      </c>
      <c r="U5060" t="s">
        <v>245</v>
      </c>
      <c r="V5060">
        <v>1</v>
      </c>
      <c r="W5060" t="s">
        <v>1371</v>
      </c>
      <c r="X5060" t="s">
        <v>1390</v>
      </c>
    </row>
    <row r="5061" spans="1:24" x14ac:dyDescent="0.3">
      <c r="A5061">
        <v>5909</v>
      </c>
      <c r="B5061" s="15" t="s">
        <v>699</v>
      </c>
      <c r="C5061" t="str">
        <f>_xlfn.XLOOKUP($B5061, STANDARDS!$A:$A, STANDARDS!$B:$B,,0,2)</f>
        <v>Wonoka Fm, Depot Springs Subgp, Wilpena Gp</v>
      </c>
      <c r="D5061" t="s">
        <v>535</v>
      </c>
      <c r="E5061" t="s">
        <v>1110</v>
      </c>
      <c r="J5061" cm="1">
        <f t="array" ref="J5061:L5061">_xlfn.XLOOKUP($C5061, AGE!$A:$A,AGE!$B:$D,,0,2)</f>
        <v>565</v>
      </c>
      <c r="K5061">
        <v>24</v>
      </c>
      <c r="L5061" t="str">
        <v>Preiss 2019; Kernan et al. 2021; Lloyd et al. 2020</v>
      </c>
      <c r="M5061" t="s">
        <v>583</v>
      </c>
      <c r="P5061" t="s">
        <v>243</v>
      </c>
      <c r="Q5061" t="s">
        <v>1308</v>
      </c>
      <c r="S5061">
        <v>-23.84</v>
      </c>
      <c r="U5061" t="s">
        <v>245</v>
      </c>
      <c r="V5061">
        <v>1</v>
      </c>
      <c r="W5061" t="s">
        <v>1371</v>
      </c>
      <c r="X5061" t="s">
        <v>1390</v>
      </c>
    </row>
    <row r="5062" spans="1:24" x14ac:dyDescent="0.3">
      <c r="A5062">
        <v>5912</v>
      </c>
      <c r="B5062" s="15" t="s">
        <v>699</v>
      </c>
      <c r="C5062" t="str">
        <f>_xlfn.XLOOKUP($B5062, STANDARDS!$A:$A, STANDARDS!$B:$B,,0,2)</f>
        <v>Wonoka Fm, Depot Springs Subgp, Wilpena Gp</v>
      </c>
      <c r="D5062" t="s">
        <v>535</v>
      </c>
      <c r="E5062" t="s">
        <v>1110</v>
      </c>
      <c r="J5062" cm="1">
        <f t="array" ref="J5062:L5062">_xlfn.XLOOKUP($C5062, AGE!$A:$A,AGE!$B:$D,,0,2)</f>
        <v>565</v>
      </c>
      <c r="K5062">
        <v>24</v>
      </c>
      <c r="L5062" t="str">
        <v>Preiss 2019; Kernan et al. 2021; Lloyd et al. 2020</v>
      </c>
      <c r="M5062" t="s">
        <v>1335</v>
      </c>
      <c r="O5062">
        <v>1.2999999999999999E-2</v>
      </c>
      <c r="P5062" t="s">
        <v>243</v>
      </c>
      <c r="Q5062" t="s">
        <v>1308</v>
      </c>
      <c r="S5062">
        <v>-22.8</v>
      </c>
      <c r="U5062" t="s">
        <v>245</v>
      </c>
      <c r="V5062">
        <v>1</v>
      </c>
      <c r="W5062" t="s">
        <v>1371</v>
      </c>
      <c r="X5062" t="s">
        <v>1390</v>
      </c>
    </row>
    <row r="5063" spans="1:24" x14ac:dyDescent="0.3">
      <c r="A5063">
        <v>5913</v>
      </c>
      <c r="B5063" s="15" t="s">
        <v>699</v>
      </c>
      <c r="C5063" t="str">
        <f>_xlfn.XLOOKUP($B5063, STANDARDS!$A:$A, STANDARDS!$B:$B,,0,2)</f>
        <v>Wonoka Fm, Depot Springs Subgp, Wilpena Gp</v>
      </c>
      <c r="D5063" t="s">
        <v>535</v>
      </c>
      <c r="E5063" t="s">
        <v>1110</v>
      </c>
      <c r="J5063" cm="1">
        <f t="array" ref="J5063:L5063">_xlfn.XLOOKUP($C5063, AGE!$A:$A,AGE!$B:$D,,0,2)</f>
        <v>565</v>
      </c>
      <c r="K5063">
        <v>24</v>
      </c>
      <c r="L5063" t="str">
        <v>Preiss 2019; Kernan et al. 2021; Lloyd et al. 2020</v>
      </c>
      <c r="M5063" t="s">
        <v>1335</v>
      </c>
      <c r="P5063" t="s">
        <v>243</v>
      </c>
      <c r="Q5063" t="s">
        <v>1308</v>
      </c>
      <c r="S5063">
        <v>-22.7</v>
      </c>
      <c r="U5063" t="s">
        <v>245</v>
      </c>
      <c r="V5063">
        <v>1</v>
      </c>
      <c r="W5063" t="s">
        <v>1371</v>
      </c>
      <c r="X5063" t="s">
        <v>1390</v>
      </c>
    </row>
    <row r="5064" spans="1:24" x14ac:dyDescent="0.3">
      <c r="A5064">
        <v>5914</v>
      </c>
      <c r="B5064" s="15" t="s">
        <v>699</v>
      </c>
      <c r="C5064" t="str">
        <f>_xlfn.XLOOKUP($B5064, STANDARDS!$A:$A, STANDARDS!$B:$B,,0,2)</f>
        <v>Wonoka Fm, Depot Springs Subgp, Wilpena Gp</v>
      </c>
      <c r="D5064" t="s">
        <v>535</v>
      </c>
      <c r="E5064" t="s">
        <v>1110</v>
      </c>
      <c r="J5064" cm="1">
        <f t="array" ref="J5064:L5064">_xlfn.XLOOKUP($C5064, AGE!$A:$A,AGE!$B:$D,,0,2)</f>
        <v>565</v>
      </c>
      <c r="K5064">
        <v>24</v>
      </c>
      <c r="L5064" t="str">
        <v>Preiss 2019; Kernan et al. 2021; Lloyd et al. 2020</v>
      </c>
      <c r="M5064" t="s">
        <v>1335</v>
      </c>
      <c r="O5064">
        <v>0.03</v>
      </c>
      <c r="P5064" t="s">
        <v>243</v>
      </c>
      <c r="Q5064" t="s">
        <v>1308</v>
      </c>
      <c r="S5064">
        <v>-22.68</v>
      </c>
      <c r="U5064" t="s">
        <v>245</v>
      </c>
      <c r="V5064">
        <v>1</v>
      </c>
      <c r="W5064" t="s">
        <v>1371</v>
      </c>
      <c r="X5064" t="s">
        <v>1390</v>
      </c>
    </row>
    <row r="5065" spans="1:24" x14ac:dyDescent="0.3">
      <c r="A5065">
        <v>5915</v>
      </c>
      <c r="B5065" s="15" t="s">
        <v>699</v>
      </c>
      <c r="C5065" t="str">
        <f>_xlfn.XLOOKUP($B5065, STANDARDS!$A:$A, STANDARDS!$B:$B,,0,2)</f>
        <v>Wonoka Fm, Depot Springs Subgp, Wilpena Gp</v>
      </c>
      <c r="D5065" t="s">
        <v>535</v>
      </c>
      <c r="E5065" t="s">
        <v>1110</v>
      </c>
      <c r="J5065" cm="1">
        <f t="array" ref="J5065:L5065">_xlfn.XLOOKUP($C5065, AGE!$A:$A,AGE!$B:$D,,0,2)</f>
        <v>565</v>
      </c>
      <c r="K5065">
        <v>24</v>
      </c>
      <c r="L5065" t="str">
        <v>Preiss 2019; Kernan et al. 2021; Lloyd et al. 2020</v>
      </c>
      <c r="M5065" t="s">
        <v>1335</v>
      </c>
      <c r="P5065" t="s">
        <v>243</v>
      </c>
      <c r="Q5065" t="s">
        <v>1308</v>
      </c>
      <c r="S5065">
        <v>-22.2</v>
      </c>
      <c r="U5065" t="s">
        <v>245</v>
      </c>
      <c r="V5065">
        <v>1</v>
      </c>
      <c r="W5065" t="s">
        <v>1371</v>
      </c>
      <c r="X5065" t="s">
        <v>1390</v>
      </c>
    </row>
    <row r="5066" spans="1:24" x14ac:dyDescent="0.3">
      <c r="A5066">
        <v>5917</v>
      </c>
      <c r="B5066" s="15" t="s">
        <v>699</v>
      </c>
      <c r="C5066" t="str">
        <f>_xlfn.XLOOKUP($B5066, STANDARDS!$A:$A, STANDARDS!$B:$B,,0,2)</f>
        <v>Wonoka Fm, Depot Springs Subgp, Wilpena Gp</v>
      </c>
      <c r="D5066" t="s">
        <v>535</v>
      </c>
      <c r="E5066" t="s">
        <v>1110</v>
      </c>
      <c r="J5066" cm="1">
        <f t="array" ref="J5066:L5066">_xlfn.XLOOKUP($C5066, AGE!$A:$A,AGE!$B:$D,,0,2)</f>
        <v>565</v>
      </c>
      <c r="K5066">
        <v>24</v>
      </c>
      <c r="L5066" t="str">
        <v>Preiss 2019; Kernan et al. 2021; Lloyd et al. 2020</v>
      </c>
      <c r="M5066" t="s">
        <v>1335</v>
      </c>
      <c r="O5066">
        <v>5.5E-2</v>
      </c>
      <c r="P5066" t="s">
        <v>243</v>
      </c>
      <c r="Q5066" t="s">
        <v>1308</v>
      </c>
      <c r="S5066">
        <v>-23.08</v>
      </c>
      <c r="U5066" t="s">
        <v>245</v>
      </c>
      <c r="V5066">
        <v>1</v>
      </c>
      <c r="W5066" t="s">
        <v>1371</v>
      </c>
      <c r="X5066" t="s">
        <v>1390</v>
      </c>
    </row>
    <row r="5067" spans="1:24" x14ac:dyDescent="0.3">
      <c r="A5067">
        <v>5918</v>
      </c>
      <c r="B5067" s="15" t="s">
        <v>699</v>
      </c>
      <c r="C5067" t="str">
        <f>_xlfn.XLOOKUP($B5067, STANDARDS!$A:$A, STANDARDS!$B:$B,,0,2)</f>
        <v>Wonoka Fm, Depot Springs Subgp, Wilpena Gp</v>
      </c>
      <c r="D5067" t="s">
        <v>535</v>
      </c>
      <c r="E5067" t="s">
        <v>1110</v>
      </c>
      <c r="J5067" cm="1">
        <f t="array" ref="J5067:L5067">_xlfn.XLOOKUP($C5067, AGE!$A:$A,AGE!$B:$D,,0,2)</f>
        <v>565</v>
      </c>
      <c r="K5067">
        <v>24</v>
      </c>
      <c r="L5067" t="str">
        <v>Preiss 2019; Kernan et al. 2021; Lloyd et al. 2020</v>
      </c>
      <c r="M5067" t="s">
        <v>1335</v>
      </c>
      <c r="O5067">
        <v>5.3999999999999999E-2</v>
      </c>
      <c r="P5067" t="s">
        <v>243</v>
      </c>
      <c r="Q5067" t="s">
        <v>1308</v>
      </c>
      <c r="S5067">
        <v>-24.77</v>
      </c>
      <c r="U5067" t="s">
        <v>245</v>
      </c>
      <c r="V5067">
        <v>1</v>
      </c>
      <c r="W5067" t="s">
        <v>1371</v>
      </c>
      <c r="X5067" t="s">
        <v>1390</v>
      </c>
    </row>
    <row r="5068" spans="1:24" x14ac:dyDescent="0.3">
      <c r="A5068">
        <v>5919</v>
      </c>
      <c r="B5068" s="15" t="s">
        <v>699</v>
      </c>
      <c r="C5068" t="str">
        <f>_xlfn.XLOOKUP($B5068, STANDARDS!$A:$A, STANDARDS!$B:$B,,0,2)</f>
        <v>Wonoka Fm, Depot Springs Subgp, Wilpena Gp</v>
      </c>
      <c r="D5068" t="s">
        <v>535</v>
      </c>
      <c r="E5068" t="s">
        <v>1110</v>
      </c>
      <c r="J5068" cm="1">
        <f t="array" ref="J5068:L5068">_xlfn.XLOOKUP($C5068, AGE!$A:$A,AGE!$B:$D,,0,2)</f>
        <v>565</v>
      </c>
      <c r="K5068">
        <v>24</v>
      </c>
      <c r="L5068" t="str">
        <v>Preiss 2019; Kernan et al. 2021; Lloyd et al. 2020</v>
      </c>
      <c r="M5068" t="s">
        <v>1335</v>
      </c>
      <c r="P5068" t="s">
        <v>243</v>
      </c>
      <c r="Q5068" t="s">
        <v>1308</v>
      </c>
      <c r="S5068">
        <v>-28.52</v>
      </c>
      <c r="U5068" t="s">
        <v>245</v>
      </c>
      <c r="V5068">
        <v>1</v>
      </c>
      <c r="W5068" t="s">
        <v>1371</v>
      </c>
      <c r="X5068" t="s">
        <v>1390</v>
      </c>
    </row>
    <row r="5069" spans="1:24" x14ac:dyDescent="0.3">
      <c r="A5069">
        <v>5920</v>
      </c>
      <c r="B5069" s="15" t="s">
        <v>699</v>
      </c>
      <c r="C5069" t="str">
        <f>_xlfn.XLOOKUP($B5069, STANDARDS!$A:$A, STANDARDS!$B:$B,,0,2)</f>
        <v>Wonoka Fm, Depot Springs Subgp, Wilpena Gp</v>
      </c>
      <c r="D5069" t="s">
        <v>535</v>
      </c>
      <c r="E5069" t="s">
        <v>1110</v>
      </c>
      <c r="J5069" cm="1">
        <f t="array" ref="J5069:L5069">_xlfn.XLOOKUP($C5069, AGE!$A:$A,AGE!$B:$D,,0,2)</f>
        <v>565</v>
      </c>
      <c r="K5069">
        <v>24</v>
      </c>
      <c r="L5069" t="str">
        <v>Preiss 2019; Kernan et al. 2021; Lloyd et al. 2020</v>
      </c>
      <c r="M5069" t="s">
        <v>1335</v>
      </c>
      <c r="P5069" t="s">
        <v>243</v>
      </c>
      <c r="Q5069" t="s">
        <v>1308</v>
      </c>
      <c r="S5069">
        <v>-29.55</v>
      </c>
      <c r="U5069" t="s">
        <v>245</v>
      </c>
      <c r="V5069">
        <v>1</v>
      </c>
      <c r="W5069" t="s">
        <v>1371</v>
      </c>
      <c r="X5069" t="s">
        <v>1390</v>
      </c>
    </row>
    <row r="5070" spans="1:24" x14ac:dyDescent="0.3">
      <c r="A5070">
        <v>5922</v>
      </c>
      <c r="B5070" s="15" t="s">
        <v>700</v>
      </c>
      <c r="C5070" t="str">
        <f>_xlfn.XLOOKUP($B5070, STANDARDS!$A:$A, STANDARDS!$B:$B,,0,2)</f>
        <v>Bunyeroo Fm, Aruhna Subgp, Wilpena Gp</v>
      </c>
      <c r="D5070" t="s">
        <v>535</v>
      </c>
      <c r="E5070" t="s">
        <v>1113</v>
      </c>
      <c r="J5070" cm="1">
        <f t="array" ref="J5070:L5070">_xlfn.XLOOKUP($C5070, AGE!$A:$A,AGE!$B:$D,,0,2)</f>
        <v>605</v>
      </c>
      <c r="K5070">
        <v>41</v>
      </c>
      <c r="L5070" t="str">
        <v>Busch et al. 2022; Rooney et al. 2020, Keeman et al. 2020 in Lloyd et al. 2020</v>
      </c>
      <c r="M5070" t="s">
        <v>1335</v>
      </c>
      <c r="O5070">
        <v>2.1999999999999999E-2</v>
      </c>
      <c r="P5070" t="s">
        <v>243</v>
      </c>
      <c r="Q5070" t="s">
        <v>1308</v>
      </c>
      <c r="S5070">
        <v>-22.12</v>
      </c>
      <c r="U5070" t="s">
        <v>245</v>
      </c>
      <c r="V5070">
        <v>1</v>
      </c>
      <c r="W5070" t="s">
        <v>1371</v>
      </c>
      <c r="X5070" t="s">
        <v>1390</v>
      </c>
    </row>
    <row r="5071" spans="1:24" x14ac:dyDescent="0.3">
      <c r="A5071">
        <v>5923</v>
      </c>
      <c r="B5071" s="15" t="s">
        <v>700</v>
      </c>
      <c r="C5071" t="str">
        <f>_xlfn.XLOOKUP($B5071, STANDARDS!$A:$A, STANDARDS!$B:$B,,0,2)</f>
        <v>Bunyeroo Fm, Aruhna Subgp, Wilpena Gp</v>
      </c>
      <c r="D5071" t="s">
        <v>535</v>
      </c>
      <c r="E5071" t="s">
        <v>1113</v>
      </c>
      <c r="J5071" cm="1">
        <f t="array" ref="J5071:L5071">_xlfn.XLOOKUP($C5071, AGE!$A:$A,AGE!$B:$D,,0,2)</f>
        <v>605</v>
      </c>
      <c r="K5071">
        <v>41</v>
      </c>
      <c r="L5071" t="str">
        <v>Busch et al. 2022; Rooney et al. 2020, Keeman et al. 2020 in Lloyd et al. 2020</v>
      </c>
      <c r="M5071" t="s">
        <v>1335</v>
      </c>
      <c r="O5071">
        <v>1.7999999999999999E-2</v>
      </c>
      <c r="P5071" t="s">
        <v>243</v>
      </c>
      <c r="Q5071" t="s">
        <v>1308</v>
      </c>
      <c r="S5071">
        <v>-23.71</v>
      </c>
      <c r="U5071" t="s">
        <v>245</v>
      </c>
      <c r="V5071">
        <v>1</v>
      </c>
      <c r="W5071" t="s">
        <v>1371</v>
      </c>
      <c r="X5071" t="s">
        <v>1390</v>
      </c>
    </row>
    <row r="5072" spans="1:24" x14ac:dyDescent="0.3">
      <c r="A5072">
        <v>5924</v>
      </c>
      <c r="B5072" s="15" t="s">
        <v>700</v>
      </c>
      <c r="C5072" t="str">
        <f>_xlfn.XLOOKUP($B5072, STANDARDS!$A:$A, STANDARDS!$B:$B,,0,2)</f>
        <v>Bunyeroo Fm, Aruhna Subgp, Wilpena Gp</v>
      </c>
      <c r="D5072" t="s">
        <v>535</v>
      </c>
      <c r="E5072" t="s">
        <v>1113</v>
      </c>
      <c r="J5072" cm="1">
        <f t="array" ref="J5072:L5072">_xlfn.XLOOKUP($C5072, AGE!$A:$A,AGE!$B:$D,,0,2)</f>
        <v>605</v>
      </c>
      <c r="K5072">
        <v>41</v>
      </c>
      <c r="L5072" t="str">
        <v>Busch et al. 2022; Rooney et al. 2020, Keeman et al. 2020 in Lloyd et al. 2020</v>
      </c>
      <c r="M5072" t="s">
        <v>1335</v>
      </c>
      <c r="O5072">
        <v>2.9000000000000001E-2</v>
      </c>
      <c r="P5072" t="s">
        <v>243</v>
      </c>
      <c r="Q5072" t="s">
        <v>1308</v>
      </c>
      <c r="S5072">
        <v>-27.22</v>
      </c>
      <c r="U5072" t="s">
        <v>245</v>
      </c>
      <c r="V5072">
        <v>1</v>
      </c>
      <c r="W5072" t="s">
        <v>1371</v>
      </c>
      <c r="X5072" t="s">
        <v>1390</v>
      </c>
    </row>
    <row r="5073" spans="1:24" x14ac:dyDescent="0.3">
      <c r="A5073">
        <v>5925</v>
      </c>
      <c r="B5073" s="15" t="s">
        <v>700</v>
      </c>
      <c r="C5073" t="str">
        <f>_xlfn.XLOOKUP($B5073, STANDARDS!$A:$A, STANDARDS!$B:$B,,0,2)</f>
        <v>Bunyeroo Fm, Aruhna Subgp, Wilpena Gp</v>
      </c>
      <c r="D5073" t="s">
        <v>535</v>
      </c>
      <c r="E5073" t="s">
        <v>1113</v>
      </c>
      <c r="J5073" cm="1">
        <f t="array" ref="J5073:L5073">_xlfn.XLOOKUP($C5073, AGE!$A:$A,AGE!$B:$D,,0,2)</f>
        <v>605</v>
      </c>
      <c r="K5073">
        <v>41</v>
      </c>
      <c r="L5073" t="str">
        <v>Busch et al. 2022; Rooney et al. 2020, Keeman et al. 2020 in Lloyd et al. 2020</v>
      </c>
      <c r="M5073" t="s">
        <v>1335</v>
      </c>
      <c r="O5073">
        <v>2.5999999999999999E-2</v>
      </c>
      <c r="P5073" t="s">
        <v>243</v>
      </c>
      <c r="Q5073" t="s">
        <v>1308</v>
      </c>
      <c r="S5073">
        <v>-33.81</v>
      </c>
      <c r="U5073" t="s">
        <v>245</v>
      </c>
      <c r="V5073">
        <v>1</v>
      </c>
      <c r="W5073" t="s">
        <v>1371</v>
      </c>
      <c r="X5073" t="s">
        <v>1390</v>
      </c>
    </row>
    <row r="5074" spans="1:24" x14ac:dyDescent="0.3">
      <c r="A5074">
        <v>5926</v>
      </c>
      <c r="B5074" s="15" t="s">
        <v>700</v>
      </c>
      <c r="C5074" t="str">
        <f>_xlfn.XLOOKUP($B5074, STANDARDS!$A:$A, STANDARDS!$B:$B,,0,2)</f>
        <v>Bunyeroo Fm, Aruhna Subgp, Wilpena Gp</v>
      </c>
      <c r="D5074" t="s">
        <v>535</v>
      </c>
      <c r="E5074" t="s">
        <v>1113</v>
      </c>
      <c r="J5074" cm="1">
        <f t="array" ref="J5074:L5074">_xlfn.XLOOKUP($C5074, AGE!$A:$A,AGE!$B:$D,,0,2)</f>
        <v>605</v>
      </c>
      <c r="K5074">
        <v>41</v>
      </c>
      <c r="L5074" t="str">
        <v>Busch et al. 2022; Rooney et al. 2020, Keeman et al. 2020 in Lloyd et al. 2020</v>
      </c>
      <c r="M5074" t="s">
        <v>1335</v>
      </c>
      <c r="O5074">
        <v>1.7050000000000001</v>
      </c>
      <c r="P5074" t="s">
        <v>243</v>
      </c>
      <c r="Q5074" t="s">
        <v>1308</v>
      </c>
      <c r="S5074">
        <v>-31.79</v>
      </c>
      <c r="U5074" t="s">
        <v>245</v>
      </c>
      <c r="V5074">
        <v>1</v>
      </c>
      <c r="W5074" t="s">
        <v>1371</v>
      </c>
      <c r="X5074" t="s">
        <v>1390</v>
      </c>
    </row>
    <row r="5075" spans="1:24" x14ac:dyDescent="0.3">
      <c r="A5075">
        <v>5927</v>
      </c>
      <c r="B5075" s="15" t="s">
        <v>700</v>
      </c>
      <c r="C5075" t="str">
        <f>_xlfn.XLOOKUP($B5075, STANDARDS!$A:$A, STANDARDS!$B:$B,,0,2)</f>
        <v>Bunyeroo Fm, Aruhna Subgp, Wilpena Gp</v>
      </c>
      <c r="D5075" t="s">
        <v>535</v>
      </c>
      <c r="E5075" t="s">
        <v>1113</v>
      </c>
      <c r="J5075" cm="1">
        <f t="array" ref="J5075:L5075">_xlfn.XLOOKUP($C5075, AGE!$A:$A,AGE!$B:$D,,0,2)</f>
        <v>605</v>
      </c>
      <c r="K5075">
        <v>41</v>
      </c>
      <c r="L5075" t="str">
        <v>Busch et al. 2022; Rooney et al. 2020, Keeman et al. 2020 in Lloyd et al. 2020</v>
      </c>
      <c r="M5075" t="s">
        <v>1335</v>
      </c>
      <c r="O5075">
        <v>0.437</v>
      </c>
      <c r="P5075" t="s">
        <v>243</v>
      </c>
      <c r="Q5075" t="s">
        <v>1308</v>
      </c>
      <c r="S5075">
        <v>-33.14</v>
      </c>
      <c r="U5075" t="s">
        <v>245</v>
      </c>
      <c r="V5075">
        <v>1</v>
      </c>
      <c r="W5075" t="s">
        <v>1371</v>
      </c>
      <c r="X5075" t="s">
        <v>1390</v>
      </c>
    </row>
    <row r="5076" spans="1:24" x14ac:dyDescent="0.3">
      <c r="A5076">
        <v>5928</v>
      </c>
      <c r="B5076" s="15" t="s">
        <v>700</v>
      </c>
      <c r="C5076" t="str">
        <f>_xlfn.XLOOKUP($B5076, STANDARDS!$A:$A, STANDARDS!$B:$B,,0,2)</f>
        <v>Bunyeroo Fm, Aruhna Subgp, Wilpena Gp</v>
      </c>
      <c r="D5076" t="s">
        <v>535</v>
      </c>
      <c r="E5076" t="s">
        <v>1113</v>
      </c>
      <c r="J5076" cm="1">
        <f t="array" ref="J5076:L5076">_xlfn.XLOOKUP($C5076, AGE!$A:$A,AGE!$B:$D,,0,2)</f>
        <v>605</v>
      </c>
      <c r="K5076">
        <v>41</v>
      </c>
      <c r="L5076" t="str">
        <v>Busch et al. 2022; Rooney et al. 2020, Keeman et al. 2020 in Lloyd et al. 2020</v>
      </c>
      <c r="M5076" t="s">
        <v>1335</v>
      </c>
      <c r="O5076">
        <v>0.78500000000000003</v>
      </c>
      <c r="P5076" t="s">
        <v>243</v>
      </c>
      <c r="Q5076" t="s">
        <v>1308</v>
      </c>
      <c r="S5076">
        <v>-32.35</v>
      </c>
      <c r="U5076" t="s">
        <v>245</v>
      </c>
      <c r="V5076">
        <v>1</v>
      </c>
      <c r="W5076" t="s">
        <v>1371</v>
      </c>
      <c r="X5076" t="s">
        <v>1390</v>
      </c>
    </row>
    <row r="5077" spans="1:24" x14ac:dyDescent="0.3">
      <c r="A5077">
        <v>5929</v>
      </c>
      <c r="B5077" s="15" t="s">
        <v>700</v>
      </c>
      <c r="C5077" t="str">
        <f>_xlfn.XLOOKUP($B5077, STANDARDS!$A:$A, STANDARDS!$B:$B,,0,2)</f>
        <v>Bunyeroo Fm, Aruhna Subgp, Wilpena Gp</v>
      </c>
      <c r="D5077" t="s">
        <v>535</v>
      </c>
      <c r="E5077" t="s">
        <v>1113</v>
      </c>
      <c r="J5077" cm="1">
        <f t="array" ref="J5077:L5077">_xlfn.XLOOKUP($C5077, AGE!$A:$A,AGE!$B:$D,,0,2)</f>
        <v>605</v>
      </c>
      <c r="K5077">
        <v>41</v>
      </c>
      <c r="L5077" t="str">
        <v>Busch et al. 2022; Rooney et al. 2020, Keeman et al. 2020 in Lloyd et al. 2020</v>
      </c>
      <c r="M5077" t="s">
        <v>1335</v>
      </c>
      <c r="O5077">
        <v>0.38700000000000001</v>
      </c>
      <c r="P5077" t="s">
        <v>243</v>
      </c>
      <c r="Q5077" t="s">
        <v>1308</v>
      </c>
      <c r="S5077">
        <v>-27.23</v>
      </c>
      <c r="U5077" t="s">
        <v>245</v>
      </c>
      <c r="V5077">
        <v>1</v>
      </c>
      <c r="W5077" t="s">
        <v>1371</v>
      </c>
      <c r="X5077" t="s">
        <v>1390</v>
      </c>
    </row>
    <row r="5078" spans="1:24" x14ac:dyDescent="0.3">
      <c r="A5078">
        <v>5930</v>
      </c>
      <c r="B5078" s="15" t="s">
        <v>700</v>
      </c>
      <c r="C5078" t="str">
        <f>_xlfn.XLOOKUP($B5078, STANDARDS!$A:$A, STANDARDS!$B:$B,,0,2)</f>
        <v>Bunyeroo Fm, Aruhna Subgp, Wilpena Gp</v>
      </c>
      <c r="D5078" t="s">
        <v>535</v>
      </c>
      <c r="E5078" t="s">
        <v>1113</v>
      </c>
      <c r="J5078" cm="1">
        <f t="array" ref="J5078:L5078">_xlfn.XLOOKUP($C5078, AGE!$A:$A,AGE!$B:$D,,0,2)</f>
        <v>605</v>
      </c>
      <c r="K5078">
        <v>41</v>
      </c>
      <c r="L5078" t="str">
        <v>Busch et al. 2022; Rooney et al. 2020, Keeman et al. 2020 in Lloyd et al. 2020</v>
      </c>
      <c r="M5078" t="s">
        <v>1335</v>
      </c>
      <c r="O5078">
        <v>4.9000000000000002E-2</v>
      </c>
      <c r="P5078" t="s">
        <v>243</v>
      </c>
      <c r="Q5078" t="s">
        <v>1308</v>
      </c>
      <c r="S5078">
        <v>-29.87</v>
      </c>
      <c r="U5078" t="s">
        <v>245</v>
      </c>
      <c r="V5078">
        <v>1</v>
      </c>
      <c r="W5078" t="s">
        <v>1371</v>
      </c>
      <c r="X5078" t="s">
        <v>1390</v>
      </c>
    </row>
    <row r="5079" spans="1:24" x14ac:dyDescent="0.3">
      <c r="A5079">
        <v>5931</v>
      </c>
      <c r="B5079" s="15" t="s">
        <v>700</v>
      </c>
      <c r="C5079" t="str">
        <f>_xlfn.XLOOKUP($B5079, STANDARDS!$A:$A, STANDARDS!$B:$B,,0,2)</f>
        <v>Bunyeroo Fm, Aruhna Subgp, Wilpena Gp</v>
      </c>
      <c r="D5079" t="s">
        <v>535</v>
      </c>
      <c r="E5079" t="s">
        <v>1113</v>
      </c>
      <c r="J5079" cm="1">
        <f t="array" ref="J5079:L5079">_xlfn.XLOOKUP($C5079, AGE!$A:$A,AGE!$B:$D,,0,2)</f>
        <v>605</v>
      </c>
      <c r="K5079">
        <v>41</v>
      </c>
      <c r="L5079" t="str">
        <v>Busch et al. 2022; Rooney et al. 2020, Keeman et al. 2020 in Lloyd et al. 2020</v>
      </c>
      <c r="M5079" t="s">
        <v>1335</v>
      </c>
      <c r="O5079">
        <v>5.1999999999999998E-2</v>
      </c>
      <c r="P5079" t="s">
        <v>243</v>
      </c>
      <c r="Q5079" t="s">
        <v>1308</v>
      </c>
      <c r="S5079">
        <v>-31.82</v>
      </c>
      <c r="U5079" t="s">
        <v>245</v>
      </c>
      <c r="V5079">
        <v>1</v>
      </c>
      <c r="W5079" t="s">
        <v>1371</v>
      </c>
      <c r="X5079" t="s">
        <v>1390</v>
      </c>
    </row>
    <row r="5080" spans="1:24" x14ac:dyDescent="0.3">
      <c r="A5080">
        <v>5932</v>
      </c>
      <c r="B5080" s="15" t="s">
        <v>700</v>
      </c>
      <c r="C5080" t="str">
        <f>_xlfn.XLOOKUP($B5080, STANDARDS!$A:$A, STANDARDS!$B:$B,,0,2)</f>
        <v>Bunyeroo Fm, Aruhna Subgp, Wilpena Gp</v>
      </c>
      <c r="D5080" t="s">
        <v>535</v>
      </c>
      <c r="E5080" t="s">
        <v>1113</v>
      </c>
      <c r="J5080" cm="1">
        <f t="array" ref="J5080:L5080">_xlfn.XLOOKUP($C5080, AGE!$A:$A,AGE!$B:$D,,0,2)</f>
        <v>605</v>
      </c>
      <c r="K5080">
        <v>41</v>
      </c>
      <c r="L5080" t="str">
        <v>Busch et al. 2022; Rooney et al. 2020, Keeman et al. 2020 in Lloyd et al. 2020</v>
      </c>
      <c r="M5080" t="s">
        <v>1335</v>
      </c>
      <c r="O5080">
        <v>7.5999999999999998E-2</v>
      </c>
      <c r="P5080" t="s">
        <v>243</v>
      </c>
      <c r="Q5080" t="s">
        <v>1308</v>
      </c>
      <c r="S5080">
        <v>-27.25</v>
      </c>
      <c r="U5080" t="s">
        <v>245</v>
      </c>
      <c r="V5080">
        <v>1</v>
      </c>
      <c r="W5080" t="s">
        <v>1371</v>
      </c>
      <c r="X5080" t="s">
        <v>1390</v>
      </c>
    </row>
    <row r="5081" spans="1:24" x14ac:dyDescent="0.3">
      <c r="A5081">
        <v>5933</v>
      </c>
      <c r="B5081" s="15" t="s">
        <v>700</v>
      </c>
      <c r="C5081" t="str">
        <f>_xlfn.XLOOKUP($B5081, STANDARDS!$A:$A, STANDARDS!$B:$B,,0,2)</f>
        <v>Bunyeroo Fm, Aruhna Subgp, Wilpena Gp</v>
      </c>
      <c r="D5081" t="s">
        <v>535</v>
      </c>
      <c r="E5081" t="s">
        <v>1113</v>
      </c>
      <c r="J5081" cm="1">
        <f t="array" ref="J5081:L5081">_xlfn.XLOOKUP($C5081, AGE!$A:$A,AGE!$B:$D,,0,2)</f>
        <v>605</v>
      </c>
      <c r="K5081">
        <v>41</v>
      </c>
      <c r="L5081" t="str">
        <v>Busch et al. 2022; Rooney et al. 2020, Keeman et al. 2020 in Lloyd et al. 2020</v>
      </c>
      <c r="M5081" t="s">
        <v>1335</v>
      </c>
      <c r="O5081">
        <v>4.4999999999999998E-2</v>
      </c>
      <c r="P5081" t="s">
        <v>243</v>
      </c>
      <c r="Q5081" t="s">
        <v>1308</v>
      </c>
      <c r="S5081">
        <v>-23.52</v>
      </c>
      <c r="U5081" t="s">
        <v>245</v>
      </c>
      <c r="V5081">
        <v>1</v>
      </c>
      <c r="W5081" t="s">
        <v>1371</v>
      </c>
      <c r="X5081" t="s">
        <v>1390</v>
      </c>
    </row>
    <row r="5082" spans="1:24" x14ac:dyDescent="0.3">
      <c r="A5082">
        <v>5934</v>
      </c>
      <c r="B5082" s="15" t="s">
        <v>699</v>
      </c>
      <c r="C5082" t="str">
        <f>_xlfn.XLOOKUP($B5082, STANDARDS!$A:$A, STANDARDS!$B:$B,,0,2)</f>
        <v>Wonoka Fm, Depot Springs Subgp, Wilpena Gp</v>
      </c>
      <c r="D5082" t="s">
        <v>535</v>
      </c>
      <c r="E5082" t="s">
        <v>1111</v>
      </c>
      <c r="J5082" cm="1">
        <f t="array" ref="J5082:L5082">_xlfn.XLOOKUP($C5082, AGE!$A:$A,AGE!$B:$D,,0,2)</f>
        <v>565</v>
      </c>
      <c r="K5082">
        <v>24</v>
      </c>
      <c r="L5082" t="str">
        <v>Preiss 2019; Kernan et al. 2021; Lloyd et al. 2020</v>
      </c>
      <c r="M5082" t="s">
        <v>1335</v>
      </c>
      <c r="O5082">
        <v>1.4E-2</v>
      </c>
      <c r="P5082" t="s">
        <v>243</v>
      </c>
      <c r="Q5082" t="s">
        <v>1308</v>
      </c>
      <c r="S5082">
        <v>-22.54</v>
      </c>
      <c r="U5082" t="s">
        <v>245</v>
      </c>
      <c r="V5082">
        <v>1</v>
      </c>
      <c r="W5082" t="s">
        <v>1371</v>
      </c>
      <c r="X5082" t="s">
        <v>1390</v>
      </c>
    </row>
    <row r="5083" spans="1:24" x14ac:dyDescent="0.3">
      <c r="A5083">
        <v>5935</v>
      </c>
      <c r="B5083" s="15" t="s">
        <v>699</v>
      </c>
      <c r="C5083" t="str">
        <f>_xlfn.XLOOKUP($B5083, STANDARDS!$A:$A, STANDARDS!$B:$B,,0,2)</f>
        <v>Wonoka Fm, Depot Springs Subgp, Wilpena Gp</v>
      </c>
      <c r="D5083" t="s">
        <v>535</v>
      </c>
      <c r="E5083" t="s">
        <v>1111</v>
      </c>
      <c r="J5083" cm="1">
        <f t="array" ref="J5083:L5083">_xlfn.XLOOKUP($C5083, AGE!$A:$A,AGE!$B:$D,,0,2)</f>
        <v>565</v>
      </c>
      <c r="K5083">
        <v>24</v>
      </c>
      <c r="L5083" t="str">
        <v>Preiss 2019; Kernan et al. 2021; Lloyd et al. 2020</v>
      </c>
      <c r="M5083" t="s">
        <v>1335</v>
      </c>
      <c r="O5083">
        <v>1.7999999999999999E-2</v>
      </c>
      <c r="P5083" t="s">
        <v>243</v>
      </c>
      <c r="Q5083" t="s">
        <v>1308</v>
      </c>
      <c r="S5083">
        <v>-24.07</v>
      </c>
      <c r="U5083" t="s">
        <v>245</v>
      </c>
      <c r="V5083">
        <v>1</v>
      </c>
      <c r="W5083" t="s">
        <v>1371</v>
      </c>
      <c r="X5083" t="s">
        <v>1390</v>
      </c>
    </row>
    <row r="5084" spans="1:24" x14ac:dyDescent="0.3">
      <c r="A5084">
        <v>5937</v>
      </c>
      <c r="B5084" s="15" t="s">
        <v>699</v>
      </c>
      <c r="C5084" t="str">
        <f>_xlfn.XLOOKUP($B5084, STANDARDS!$A:$A, STANDARDS!$B:$B,,0,2)</f>
        <v>Wonoka Fm, Depot Springs Subgp, Wilpena Gp</v>
      </c>
      <c r="D5084" t="s">
        <v>535</v>
      </c>
      <c r="E5084" t="s">
        <v>1111</v>
      </c>
      <c r="J5084" cm="1">
        <f t="array" ref="J5084:L5084">_xlfn.XLOOKUP($C5084, AGE!$A:$A,AGE!$B:$D,,0,2)</f>
        <v>565</v>
      </c>
      <c r="K5084">
        <v>24</v>
      </c>
      <c r="L5084" t="str">
        <v>Preiss 2019; Kernan et al. 2021; Lloyd et al. 2020</v>
      </c>
      <c r="M5084" t="s">
        <v>1335</v>
      </c>
      <c r="P5084" t="s">
        <v>243</v>
      </c>
      <c r="Q5084" t="s">
        <v>1308</v>
      </c>
      <c r="S5084">
        <v>-26.96</v>
      </c>
      <c r="U5084" t="s">
        <v>245</v>
      </c>
      <c r="V5084">
        <v>1</v>
      </c>
      <c r="W5084" t="s">
        <v>1371</v>
      </c>
      <c r="X5084" t="s">
        <v>1390</v>
      </c>
    </row>
    <row r="5085" spans="1:24" x14ac:dyDescent="0.3">
      <c r="A5085">
        <v>5938</v>
      </c>
      <c r="B5085" s="15" t="s">
        <v>699</v>
      </c>
      <c r="C5085" t="str">
        <f>_xlfn.XLOOKUP($B5085, STANDARDS!$A:$A, STANDARDS!$B:$B,,0,2)</f>
        <v>Wonoka Fm, Depot Springs Subgp, Wilpena Gp</v>
      </c>
      <c r="D5085" t="s">
        <v>535</v>
      </c>
      <c r="E5085" t="s">
        <v>1111</v>
      </c>
      <c r="J5085" cm="1">
        <f t="array" ref="J5085:L5085">_xlfn.XLOOKUP($C5085, AGE!$A:$A,AGE!$B:$D,,0,2)</f>
        <v>565</v>
      </c>
      <c r="K5085">
        <v>24</v>
      </c>
      <c r="L5085" t="str">
        <v>Preiss 2019; Kernan et al. 2021; Lloyd et al. 2020</v>
      </c>
      <c r="M5085" t="s">
        <v>1335</v>
      </c>
      <c r="O5085">
        <v>2.8000000000000001E-2</v>
      </c>
      <c r="P5085" t="s">
        <v>243</v>
      </c>
      <c r="Q5085" t="s">
        <v>1308</v>
      </c>
      <c r="S5085">
        <v>-25.63</v>
      </c>
      <c r="U5085" t="s">
        <v>245</v>
      </c>
      <c r="V5085">
        <v>1</v>
      </c>
      <c r="W5085" t="s">
        <v>1371</v>
      </c>
      <c r="X5085" t="s">
        <v>1390</v>
      </c>
    </row>
    <row r="5086" spans="1:24" x14ac:dyDescent="0.3">
      <c r="A5086">
        <v>5939</v>
      </c>
      <c r="B5086" s="15" t="s">
        <v>701</v>
      </c>
      <c r="C5086" t="str">
        <f>_xlfn.XLOOKUP($B5086, STANDARDS!$A:$A, STANDARDS!$B:$B,,0,2)</f>
        <v>Nuccaleena Fm, Sandison Subgp, Wilpena Gp</v>
      </c>
      <c r="D5086" t="s">
        <v>535</v>
      </c>
      <c r="E5086" t="s">
        <v>1119</v>
      </c>
      <c r="J5086" cm="1">
        <f t="array" ref="J5086:L5086">_xlfn.XLOOKUP($C5086, AGE!$A:$A,AGE!$B:$D,,0,2)</f>
        <v>625</v>
      </c>
      <c r="K5086">
        <v>11</v>
      </c>
      <c r="L5086" t="str">
        <v>Lloyd et al 2020; Keeman et al. 2020 in Lloyd et al. 2020; Condon et al. 2005 in Fromhold and Wallace 2012</v>
      </c>
      <c r="M5086" t="s">
        <v>583</v>
      </c>
      <c r="P5086" t="s">
        <v>243</v>
      </c>
      <c r="Q5086">
        <v>-2.5099999999999998</v>
      </c>
      <c r="V5086">
        <v>1</v>
      </c>
      <c r="W5086" t="s">
        <v>1371</v>
      </c>
      <c r="X5086" t="s">
        <v>1390</v>
      </c>
    </row>
    <row r="5087" spans="1:24" x14ac:dyDescent="0.3">
      <c r="A5087">
        <v>5940</v>
      </c>
      <c r="B5087" s="15" t="s">
        <v>701</v>
      </c>
      <c r="C5087" t="str">
        <f>_xlfn.XLOOKUP($B5087, STANDARDS!$A:$A, STANDARDS!$B:$B,,0,2)</f>
        <v>Nuccaleena Fm, Sandison Subgp, Wilpena Gp</v>
      </c>
      <c r="D5087" t="s">
        <v>535</v>
      </c>
      <c r="E5087" t="s">
        <v>1110</v>
      </c>
      <c r="J5087" cm="1">
        <f t="array" ref="J5087:L5087">_xlfn.XLOOKUP($C5087, AGE!$A:$A,AGE!$B:$D,,0,2)</f>
        <v>625</v>
      </c>
      <c r="K5087">
        <v>11</v>
      </c>
      <c r="L5087" t="str">
        <v>Lloyd et al 2020; Keeman et al. 2020 in Lloyd et al. 2020; Condon et al. 2005 in Fromhold and Wallace 2012</v>
      </c>
      <c r="M5087" t="s">
        <v>583</v>
      </c>
      <c r="P5087" t="s">
        <v>243</v>
      </c>
      <c r="Q5087">
        <v>-2.44</v>
      </c>
      <c r="V5087">
        <v>1</v>
      </c>
      <c r="W5087" t="s">
        <v>1371</v>
      </c>
      <c r="X5087" t="s">
        <v>1390</v>
      </c>
    </row>
    <row r="5088" spans="1:24" x14ac:dyDescent="0.3">
      <c r="A5088">
        <v>5941</v>
      </c>
      <c r="B5088" s="15" t="s">
        <v>701</v>
      </c>
      <c r="C5088" t="str">
        <f>_xlfn.XLOOKUP($B5088, STANDARDS!$A:$A, STANDARDS!$B:$B,,0,2)</f>
        <v>Nuccaleena Fm, Sandison Subgp, Wilpena Gp</v>
      </c>
      <c r="D5088" t="s">
        <v>535</v>
      </c>
      <c r="E5088" t="s">
        <v>1110</v>
      </c>
      <c r="J5088" cm="1">
        <f t="array" ref="J5088:L5088">_xlfn.XLOOKUP($C5088, AGE!$A:$A,AGE!$B:$D,,0,2)</f>
        <v>625</v>
      </c>
      <c r="K5088">
        <v>11</v>
      </c>
      <c r="L5088" t="str">
        <v>Lloyd et al 2020; Keeman et al. 2020 in Lloyd et al. 2020; Condon et al. 2005 in Fromhold and Wallace 2012</v>
      </c>
      <c r="M5088" t="s">
        <v>583</v>
      </c>
      <c r="P5088" t="s">
        <v>243</v>
      </c>
      <c r="Q5088">
        <v>-3.07</v>
      </c>
      <c r="V5088">
        <v>1</v>
      </c>
      <c r="W5088" t="s">
        <v>1371</v>
      </c>
      <c r="X5088" t="s">
        <v>1390</v>
      </c>
    </row>
    <row r="5089" spans="1:24" x14ac:dyDescent="0.3">
      <c r="A5089">
        <v>5942</v>
      </c>
      <c r="B5089" s="15" t="s">
        <v>701</v>
      </c>
      <c r="C5089" t="str">
        <f>_xlfn.XLOOKUP($B5089, STANDARDS!$A:$A, STANDARDS!$B:$B,,0,2)</f>
        <v>Nuccaleena Fm, Sandison Subgp, Wilpena Gp</v>
      </c>
      <c r="D5089" t="s">
        <v>535</v>
      </c>
      <c r="E5089" t="s">
        <v>1110</v>
      </c>
      <c r="J5089" cm="1">
        <f t="array" ref="J5089:L5089">_xlfn.XLOOKUP($C5089, AGE!$A:$A,AGE!$B:$D,,0,2)</f>
        <v>625</v>
      </c>
      <c r="K5089">
        <v>11</v>
      </c>
      <c r="L5089" t="str">
        <v>Lloyd et al 2020; Keeman et al. 2020 in Lloyd et al. 2020; Condon et al. 2005 in Fromhold and Wallace 2012</v>
      </c>
      <c r="M5089" t="s">
        <v>583</v>
      </c>
      <c r="P5089" t="s">
        <v>243</v>
      </c>
      <c r="Q5089">
        <v>-3.49</v>
      </c>
      <c r="V5089">
        <v>1</v>
      </c>
      <c r="W5089" t="s">
        <v>1371</v>
      </c>
      <c r="X5089" t="s">
        <v>1390</v>
      </c>
    </row>
    <row r="5090" spans="1:24" x14ac:dyDescent="0.3">
      <c r="A5090">
        <v>5943</v>
      </c>
      <c r="B5090" s="15" t="s">
        <v>701</v>
      </c>
      <c r="C5090" t="str">
        <f>_xlfn.XLOOKUP($B5090, STANDARDS!$A:$A, STANDARDS!$B:$B,,0,2)</f>
        <v>Nuccaleena Fm, Sandison Subgp, Wilpena Gp</v>
      </c>
      <c r="D5090" t="s">
        <v>535</v>
      </c>
      <c r="E5090" t="s">
        <v>1110</v>
      </c>
      <c r="J5090" cm="1">
        <f t="array" ref="J5090:L5090">_xlfn.XLOOKUP($C5090, AGE!$A:$A,AGE!$B:$D,,0,2)</f>
        <v>625</v>
      </c>
      <c r="K5090">
        <v>11</v>
      </c>
      <c r="L5090" t="str">
        <v>Lloyd et al 2020; Keeman et al. 2020 in Lloyd et al. 2020; Condon et al. 2005 in Fromhold and Wallace 2012</v>
      </c>
      <c r="M5090" t="s">
        <v>583</v>
      </c>
      <c r="P5090" t="s">
        <v>243</v>
      </c>
      <c r="Q5090">
        <v>-2.25</v>
      </c>
      <c r="V5090">
        <v>1</v>
      </c>
      <c r="W5090" t="s">
        <v>1371</v>
      </c>
      <c r="X5090" t="s">
        <v>1390</v>
      </c>
    </row>
    <row r="5091" spans="1:24" x14ac:dyDescent="0.3">
      <c r="A5091">
        <v>5944</v>
      </c>
      <c r="B5091" s="15" t="s">
        <v>701</v>
      </c>
      <c r="C5091" t="str">
        <f>_xlfn.XLOOKUP($B5091, STANDARDS!$A:$A, STANDARDS!$B:$B,,0,2)</f>
        <v>Nuccaleena Fm, Sandison Subgp, Wilpena Gp</v>
      </c>
      <c r="D5091" t="s">
        <v>535</v>
      </c>
      <c r="E5091" t="s">
        <v>1120</v>
      </c>
      <c r="J5091" cm="1">
        <f t="array" ref="J5091:L5091">_xlfn.XLOOKUP($C5091, AGE!$A:$A,AGE!$B:$D,,0,2)</f>
        <v>625</v>
      </c>
      <c r="K5091">
        <v>11</v>
      </c>
      <c r="L5091" t="str">
        <v>Lloyd et al 2020; Keeman et al. 2020 in Lloyd et al. 2020; Condon et al. 2005 in Fromhold and Wallace 2012</v>
      </c>
      <c r="M5091" t="s">
        <v>583</v>
      </c>
      <c r="P5091" t="s">
        <v>243</v>
      </c>
      <c r="Q5091">
        <v>-2.85</v>
      </c>
      <c r="V5091">
        <v>1</v>
      </c>
      <c r="W5091" t="s">
        <v>1371</v>
      </c>
      <c r="X5091" t="s">
        <v>1390</v>
      </c>
    </row>
    <row r="5092" spans="1:24" x14ac:dyDescent="0.3">
      <c r="A5092">
        <v>5945</v>
      </c>
      <c r="B5092" s="15" t="s">
        <v>701</v>
      </c>
      <c r="C5092" t="str">
        <f>_xlfn.XLOOKUP($B5092, STANDARDS!$A:$A, STANDARDS!$B:$B,,0,2)</f>
        <v>Nuccaleena Fm, Sandison Subgp, Wilpena Gp</v>
      </c>
      <c r="D5092" t="s">
        <v>535</v>
      </c>
      <c r="E5092" t="s">
        <v>1110</v>
      </c>
      <c r="J5092" cm="1">
        <f t="array" ref="J5092:L5092">_xlfn.XLOOKUP($C5092, AGE!$A:$A,AGE!$B:$D,,0,2)</f>
        <v>625</v>
      </c>
      <c r="K5092">
        <v>11</v>
      </c>
      <c r="L5092" t="str">
        <v>Lloyd et al 2020; Keeman et al. 2020 in Lloyd et al. 2020; Condon et al. 2005 in Fromhold and Wallace 2012</v>
      </c>
      <c r="M5092" t="s">
        <v>583</v>
      </c>
      <c r="O5092">
        <v>1.2999999999999999E-2</v>
      </c>
      <c r="P5092" t="s">
        <v>243</v>
      </c>
      <c r="Q5092">
        <v>-1.97</v>
      </c>
      <c r="V5092">
        <v>1</v>
      </c>
      <c r="W5092" t="s">
        <v>1371</v>
      </c>
      <c r="X5092" t="s">
        <v>1390</v>
      </c>
    </row>
    <row r="5093" spans="1:24" x14ac:dyDescent="0.3">
      <c r="A5093">
        <v>5946</v>
      </c>
      <c r="B5093" s="15" t="s">
        <v>701</v>
      </c>
      <c r="C5093" t="str">
        <f>_xlfn.XLOOKUP($B5093, STANDARDS!$A:$A, STANDARDS!$B:$B,,0,2)</f>
        <v>Nuccaleena Fm, Sandison Subgp, Wilpena Gp</v>
      </c>
      <c r="D5093" t="s">
        <v>535</v>
      </c>
      <c r="E5093" t="s">
        <v>1110</v>
      </c>
      <c r="J5093" cm="1">
        <f t="array" ref="J5093:L5093">_xlfn.XLOOKUP($C5093, AGE!$A:$A,AGE!$B:$D,,0,2)</f>
        <v>625</v>
      </c>
      <c r="K5093">
        <v>11</v>
      </c>
      <c r="L5093" t="str">
        <v>Lloyd et al 2020; Keeman et al. 2020 in Lloyd et al. 2020; Condon et al. 2005 in Fromhold and Wallace 2012</v>
      </c>
      <c r="M5093" t="s">
        <v>583</v>
      </c>
      <c r="P5093" t="s">
        <v>243</v>
      </c>
      <c r="Q5093">
        <v>-2.76</v>
      </c>
      <c r="V5093">
        <v>1</v>
      </c>
      <c r="W5093" t="s">
        <v>1371</v>
      </c>
      <c r="X5093" t="s">
        <v>1390</v>
      </c>
    </row>
    <row r="5094" spans="1:24" x14ac:dyDescent="0.3">
      <c r="A5094">
        <v>5947</v>
      </c>
      <c r="B5094" s="15" t="s">
        <v>701</v>
      </c>
      <c r="C5094" t="str">
        <f>_xlfn.XLOOKUP($B5094, STANDARDS!$A:$A, STANDARDS!$B:$B,,0,2)</f>
        <v>Nuccaleena Fm, Sandison Subgp, Wilpena Gp</v>
      </c>
      <c r="D5094" t="s">
        <v>535</v>
      </c>
      <c r="E5094" t="s">
        <v>1117</v>
      </c>
      <c r="J5094" cm="1">
        <f t="array" ref="J5094:L5094">_xlfn.XLOOKUP($C5094, AGE!$A:$A,AGE!$B:$D,,0,2)</f>
        <v>625</v>
      </c>
      <c r="K5094">
        <v>11</v>
      </c>
      <c r="L5094" t="str">
        <v>Lloyd et al 2020; Keeman et al. 2020 in Lloyd et al. 2020; Condon et al. 2005 in Fromhold and Wallace 2012</v>
      </c>
      <c r="M5094" t="s">
        <v>583</v>
      </c>
      <c r="P5094" t="s">
        <v>243</v>
      </c>
      <c r="Q5094">
        <v>-3.06</v>
      </c>
      <c r="V5094">
        <v>1</v>
      </c>
      <c r="W5094" t="s">
        <v>1371</v>
      </c>
      <c r="X5094" t="s">
        <v>1390</v>
      </c>
    </row>
    <row r="5095" spans="1:24" x14ac:dyDescent="0.3">
      <c r="A5095">
        <v>5948</v>
      </c>
      <c r="B5095" s="15" t="s">
        <v>701</v>
      </c>
      <c r="C5095" t="str">
        <f>_xlfn.XLOOKUP($B5095, STANDARDS!$A:$A, STANDARDS!$B:$B,,0,2)</f>
        <v>Nuccaleena Fm, Sandison Subgp, Wilpena Gp</v>
      </c>
      <c r="D5095" t="s">
        <v>535</v>
      </c>
      <c r="E5095" t="s">
        <v>1117</v>
      </c>
      <c r="J5095" cm="1">
        <f t="array" ref="J5095:L5095">_xlfn.XLOOKUP($C5095, AGE!$A:$A,AGE!$B:$D,,0,2)</f>
        <v>625</v>
      </c>
      <c r="K5095">
        <v>11</v>
      </c>
      <c r="L5095" t="str">
        <v>Lloyd et al 2020; Keeman et al. 2020 in Lloyd et al. 2020; Condon et al. 2005 in Fromhold and Wallace 2012</v>
      </c>
      <c r="M5095" t="s">
        <v>583</v>
      </c>
      <c r="P5095" t="s">
        <v>243</v>
      </c>
      <c r="Q5095">
        <v>-3.06</v>
      </c>
      <c r="V5095">
        <v>1</v>
      </c>
      <c r="W5095" t="s">
        <v>1371</v>
      </c>
      <c r="X5095" t="s">
        <v>1390</v>
      </c>
    </row>
    <row r="5096" spans="1:24" x14ac:dyDescent="0.3">
      <c r="A5096">
        <v>5949</v>
      </c>
      <c r="B5096" s="15" t="s">
        <v>703</v>
      </c>
      <c r="C5096" t="str">
        <f>_xlfn.XLOOKUP($B5096, STANDARDS!$A:$A, STANDARDS!$B:$B,,0,2)</f>
        <v>Brachina Fm, Sandison Subgp, Wilpena Gp</v>
      </c>
      <c r="D5096" t="s">
        <v>535</v>
      </c>
      <c r="E5096" t="s">
        <v>1110</v>
      </c>
      <c r="J5096" cm="1">
        <f t="array" ref="J5096:L5096">_xlfn.XLOOKUP($C5096, AGE!$A:$A,AGE!$B:$D,,0,2)</f>
        <v>595</v>
      </c>
      <c r="K5096">
        <v>42</v>
      </c>
      <c r="L5096" t="str">
        <v>Webb 1980 in Lloyd et al. 2020; Hoffman et al, 2004</v>
      </c>
      <c r="M5096" t="s">
        <v>1335</v>
      </c>
      <c r="P5096" t="s">
        <v>243</v>
      </c>
      <c r="Q5096" t="s">
        <v>1308</v>
      </c>
      <c r="S5096">
        <v>-23.35</v>
      </c>
      <c r="U5096" t="s">
        <v>245</v>
      </c>
      <c r="V5096">
        <v>1</v>
      </c>
      <c r="W5096" t="s">
        <v>1371</v>
      </c>
      <c r="X5096" t="s">
        <v>1390</v>
      </c>
    </row>
    <row r="5097" spans="1:24" x14ac:dyDescent="0.3">
      <c r="A5097">
        <v>5950</v>
      </c>
      <c r="B5097" s="15" t="s">
        <v>703</v>
      </c>
      <c r="C5097" t="str">
        <f>_xlfn.XLOOKUP($B5097, STANDARDS!$A:$A, STANDARDS!$B:$B,,0,2)</f>
        <v>Brachina Fm, Sandison Subgp, Wilpena Gp</v>
      </c>
      <c r="D5097" t="s">
        <v>535</v>
      </c>
      <c r="E5097" t="s">
        <v>1110</v>
      </c>
      <c r="J5097" cm="1">
        <f t="array" ref="J5097:L5097">_xlfn.XLOOKUP($C5097, AGE!$A:$A,AGE!$B:$D,,0,2)</f>
        <v>595</v>
      </c>
      <c r="K5097">
        <v>42</v>
      </c>
      <c r="L5097" t="str">
        <v>Webb 1980 in Lloyd et al. 2020; Hoffman et al, 2004</v>
      </c>
      <c r="M5097" t="s">
        <v>1335</v>
      </c>
      <c r="O5097">
        <v>5.6000000000000001E-2</v>
      </c>
      <c r="P5097" t="s">
        <v>243</v>
      </c>
      <c r="Q5097" t="s">
        <v>1308</v>
      </c>
      <c r="S5097">
        <v>-23.27</v>
      </c>
      <c r="U5097" t="s">
        <v>245</v>
      </c>
      <c r="V5097">
        <v>1</v>
      </c>
      <c r="W5097" t="s">
        <v>1371</v>
      </c>
      <c r="X5097" t="s">
        <v>1390</v>
      </c>
    </row>
    <row r="5098" spans="1:24" x14ac:dyDescent="0.3">
      <c r="A5098">
        <v>5951</v>
      </c>
      <c r="B5098" s="15" t="s">
        <v>703</v>
      </c>
      <c r="C5098" t="str">
        <f>_xlfn.XLOOKUP($B5098, STANDARDS!$A:$A, STANDARDS!$B:$B,,0,2)</f>
        <v>Brachina Fm, Sandison Subgp, Wilpena Gp</v>
      </c>
      <c r="D5098" t="s">
        <v>535</v>
      </c>
      <c r="E5098" t="s">
        <v>1110</v>
      </c>
      <c r="J5098" cm="1">
        <f t="array" ref="J5098:L5098">_xlfn.XLOOKUP($C5098, AGE!$A:$A,AGE!$B:$D,,0,2)</f>
        <v>595</v>
      </c>
      <c r="K5098">
        <v>42</v>
      </c>
      <c r="L5098" t="str">
        <v>Webb 1980 in Lloyd et al. 2020; Hoffman et al, 2004</v>
      </c>
      <c r="M5098" t="s">
        <v>1335</v>
      </c>
      <c r="O5098">
        <v>6.0999999999999999E-2</v>
      </c>
      <c r="P5098" t="s">
        <v>243</v>
      </c>
      <c r="Q5098" t="s">
        <v>1308</v>
      </c>
      <c r="S5098">
        <v>-23.19</v>
      </c>
      <c r="U5098" t="s">
        <v>245</v>
      </c>
      <c r="V5098">
        <v>1</v>
      </c>
      <c r="W5098" t="s">
        <v>1371</v>
      </c>
      <c r="X5098" t="s">
        <v>1390</v>
      </c>
    </row>
    <row r="5099" spans="1:24" x14ac:dyDescent="0.3">
      <c r="A5099">
        <v>5952</v>
      </c>
      <c r="B5099" s="15" t="s">
        <v>703</v>
      </c>
      <c r="C5099" t="str">
        <f>_xlfn.XLOOKUP($B5099, STANDARDS!$A:$A, STANDARDS!$B:$B,,0,2)</f>
        <v>Brachina Fm, Sandison Subgp, Wilpena Gp</v>
      </c>
      <c r="D5099" t="s">
        <v>535</v>
      </c>
      <c r="E5099" t="s">
        <v>1110</v>
      </c>
      <c r="J5099" cm="1">
        <f t="array" ref="J5099:L5099">_xlfn.XLOOKUP($C5099, AGE!$A:$A,AGE!$B:$D,,0,2)</f>
        <v>595</v>
      </c>
      <c r="K5099">
        <v>42</v>
      </c>
      <c r="L5099" t="str">
        <v>Webb 1980 in Lloyd et al. 2020; Hoffman et al, 2004</v>
      </c>
      <c r="M5099" t="s">
        <v>1335</v>
      </c>
      <c r="O5099">
        <v>7.1999999999999995E-2</v>
      </c>
      <c r="P5099" t="s">
        <v>243</v>
      </c>
      <c r="Q5099" t="s">
        <v>1308</v>
      </c>
      <c r="S5099">
        <v>-23.22</v>
      </c>
      <c r="U5099" t="s">
        <v>245</v>
      </c>
      <c r="V5099">
        <v>1</v>
      </c>
      <c r="W5099" t="s">
        <v>1371</v>
      </c>
      <c r="X5099" t="s">
        <v>1390</v>
      </c>
    </row>
    <row r="5100" spans="1:24" x14ac:dyDescent="0.3">
      <c r="A5100">
        <v>5953</v>
      </c>
      <c r="B5100" s="15" t="s">
        <v>703</v>
      </c>
      <c r="C5100" t="str">
        <f>_xlfn.XLOOKUP($B5100, STANDARDS!$A:$A, STANDARDS!$B:$B,,0,2)</f>
        <v>Brachina Fm, Sandison Subgp, Wilpena Gp</v>
      </c>
      <c r="D5100" t="s">
        <v>535</v>
      </c>
      <c r="E5100" t="s">
        <v>1110</v>
      </c>
      <c r="J5100" cm="1">
        <f t="array" ref="J5100:L5100">_xlfn.XLOOKUP($C5100, AGE!$A:$A,AGE!$B:$D,,0,2)</f>
        <v>595</v>
      </c>
      <c r="K5100">
        <v>42</v>
      </c>
      <c r="L5100" t="str">
        <v>Webb 1980 in Lloyd et al. 2020; Hoffman et al, 2004</v>
      </c>
      <c r="M5100" t="s">
        <v>1335</v>
      </c>
      <c r="O5100">
        <v>4.4999999999999998E-2</v>
      </c>
      <c r="P5100" t="s">
        <v>243</v>
      </c>
      <c r="Q5100" t="s">
        <v>1308</v>
      </c>
      <c r="S5100">
        <v>-23.17</v>
      </c>
      <c r="U5100" t="s">
        <v>245</v>
      </c>
      <c r="V5100">
        <v>1</v>
      </c>
      <c r="W5100" t="s">
        <v>1371</v>
      </c>
      <c r="X5100" t="s">
        <v>1390</v>
      </c>
    </row>
    <row r="5101" spans="1:24" x14ac:dyDescent="0.3">
      <c r="A5101">
        <v>5954</v>
      </c>
      <c r="B5101" s="15" t="s">
        <v>703</v>
      </c>
      <c r="C5101" t="str">
        <f>_xlfn.XLOOKUP($B5101, STANDARDS!$A:$A, STANDARDS!$B:$B,,0,2)</f>
        <v>Brachina Fm, Sandison Subgp, Wilpena Gp</v>
      </c>
      <c r="D5101" t="s">
        <v>535</v>
      </c>
      <c r="E5101" t="s">
        <v>1110</v>
      </c>
      <c r="J5101" cm="1">
        <f t="array" ref="J5101:L5101">_xlfn.XLOOKUP($C5101, AGE!$A:$A,AGE!$B:$D,,0,2)</f>
        <v>595</v>
      </c>
      <c r="K5101">
        <v>42</v>
      </c>
      <c r="L5101" t="str">
        <v>Webb 1980 in Lloyd et al. 2020; Hoffman et al, 2004</v>
      </c>
      <c r="M5101" t="s">
        <v>1335</v>
      </c>
      <c r="O5101">
        <v>3.6999999999999998E-2</v>
      </c>
      <c r="P5101" t="s">
        <v>243</v>
      </c>
      <c r="Q5101" t="s">
        <v>1308</v>
      </c>
      <c r="S5101">
        <v>-23.89</v>
      </c>
      <c r="U5101" t="s">
        <v>245</v>
      </c>
      <c r="V5101">
        <v>1</v>
      </c>
      <c r="W5101" t="s">
        <v>1371</v>
      </c>
      <c r="X5101" t="s">
        <v>1390</v>
      </c>
    </row>
    <row r="5102" spans="1:24" x14ac:dyDescent="0.3">
      <c r="A5102">
        <v>5955</v>
      </c>
      <c r="B5102" s="15" t="s">
        <v>703</v>
      </c>
      <c r="C5102" t="str">
        <f>_xlfn.XLOOKUP($B5102, STANDARDS!$A:$A, STANDARDS!$B:$B,,0,2)</f>
        <v>Brachina Fm, Sandison Subgp, Wilpena Gp</v>
      </c>
      <c r="D5102" t="s">
        <v>535</v>
      </c>
      <c r="E5102" t="s">
        <v>1110</v>
      </c>
      <c r="J5102" cm="1">
        <f t="array" ref="J5102:L5102">_xlfn.XLOOKUP($C5102, AGE!$A:$A,AGE!$B:$D,,0,2)</f>
        <v>595</v>
      </c>
      <c r="K5102">
        <v>42</v>
      </c>
      <c r="L5102" t="str">
        <v>Webb 1980 in Lloyd et al. 2020; Hoffman et al, 2004</v>
      </c>
      <c r="M5102" t="s">
        <v>1335</v>
      </c>
      <c r="O5102">
        <v>2.9000000000000001E-2</v>
      </c>
      <c r="P5102" t="s">
        <v>243</v>
      </c>
      <c r="Q5102" t="s">
        <v>1308</v>
      </c>
      <c r="S5102">
        <v>-23.05</v>
      </c>
      <c r="U5102" t="s">
        <v>245</v>
      </c>
      <c r="V5102">
        <v>1</v>
      </c>
      <c r="W5102" t="s">
        <v>1371</v>
      </c>
      <c r="X5102" t="s">
        <v>1390</v>
      </c>
    </row>
    <row r="5103" spans="1:24" x14ac:dyDescent="0.3">
      <c r="A5103">
        <v>5956</v>
      </c>
      <c r="B5103" s="15" t="s">
        <v>703</v>
      </c>
      <c r="C5103" t="str">
        <f>_xlfn.XLOOKUP($B5103, STANDARDS!$A:$A, STANDARDS!$B:$B,,0,2)</f>
        <v>Brachina Fm, Sandison Subgp, Wilpena Gp</v>
      </c>
      <c r="D5103" t="s">
        <v>535</v>
      </c>
      <c r="E5103" t="s">
        <v>1110</v>
      </c>
      <c r="J5103" cm="1">
        <f t="array" ref="J5103:L5103">_xlfn.XLOOKUP($C5103, AGE!$A:$A,AGE!$B:$D,,0,2)</f>
        <v>595</v>
      </c>
      <c r="K5103">
        <v>42</v>
      </c>
      <c r="L5103" t="str">
        <v>Webb 1980 in Lloyd et al. 2020; Hoffman et al, 2004</v>
      </c>
      <c r="M5103" t="s">
        <v>1335</v>
      </c>
      <c r="O5103">
        <v>4.1000000000000002E-2</v>
      </c>
      <c r="P5103" t="s">
        <v>243</v>
      </c>
      <c r="Q5103" t="s">
        <v>1308</v>
      </c>
      <c r="S5103">
        <v>-24.33</v>
      </c>
      <c r="U5103" t="s">
        <v>245</v>
      </c>
      <c r="V5103">
        <v>1</v>
      </c>
      <c r="W5103" t="s">
        <v>1371</v>
      </c>
      <c r="X5103" t="s">
        <v>1390</v>
      </c>
    </row>
    <row r="5104" spans="1:24" x14ac:dyDescent="0.3">
      <c r="A5104">
        <v>5957</v>
      </c>
      <c r="B5104" s="15" t="s">
        <v>703</v>
      </c>
      <c r="C5104" t="str">
        <f>_xlfn.XLOOKUP($B5104, STANDARDS!$A:$A, STANDARDS!$B:$B,,0,2)</f>
        <v>Brachina Fm, Sandison Subgp, Wilpena Gp</v>
      </c>
      <c r="D5104" t="s">
        <v>535</v>
      </c>
      <c r="E5104" t="s">
        <v>1110</v>
      </c>
      <c r="J5104" cm="1">
        <f t="array" ref="J5104:L5104">_xlfn.XLOOKUP($C5104, AGE!$A:$A,AGE!$B:$D,,0,2)</f>
        <v>595</v>
      </c>
      <c r="K5104">
        <v>42</v>
      </c>
      <c r="L5104" t="str">
        <v>Webb 1980 in Lloyd et al. 2020; Hoffman et al, 2004</v>
      </c>
      <c r="M5104" t="s">
        <v>1335</v>
      </c>
      <c r="O5104">
        <v>4.2000000000000003E-2</v>
      </c>
      <c r="P5104" t="s">
        <v>243</v>
      </c>
      <c r="Q5104" t="s">
        <v>1308</v>
      </c>
      <c r="S5104">
        <v>-24.72</v>
      </c>
      <c r="U5104" t="s">
        <v>245</v>
      </c>
      <c r="V5104">
        <v>1</v>
      </c>
      <c r="W5104" t="s">
        <v>1371</v>
      </c>
      <c r="X5104" t="s">
        <v>1390</v>
      </c>
    </row>
    <row r="5105" spans="1:24" x14ac:dyDescent="0.3">
      <c r="A5105">
        <v>5958</v>
      </c>
      <c r="B5105" s="15" t="s">
        <v>704</v>
      </c>
      <c r="C5105" t="str">
        <f>_xlfn.XLOOKUP($B5105, STANDARDS!$A:$A, STANDARDS!$B:$B,,0,2)</f>
        <v>ABC Range Quartzite, Sandison Subgp, Wilpena Gp</v>
      </c>
      <c r="D5105" t="s">
        <v>535</v>
      </c>
      <c r="E5105" t="s">
        <v>1117</v>
      </c>
      <c r="J5105" s="13">
        <v>570</v>
      </c>
      <c r="K5105" s="13">
        <v>20</v>
      </c>
      <c r="L5105" s="16"/>
      <c r="M5105" t="s">
        <v>1335</v>
      </c>
      <c r="O5105">
        <v>5.8999999999999997E-2</v>
      </c>
      <c r="P5105" t="s">
        <v>243</v>
      </c>
      <c r="Q5105" t="s">
        <v>1308</v>
      </c>
      <c r="S5105">
        <v>-28.28</v>
      </c>
      <c r="U5105" t="s">
        <v>245</v>
      </c>
      <c r="V5105">
        <v>1</v>
      </c>
      <c r="W5105" t="s">
        <v>1371</v>
      </c>
      <c r="X5105" t="s">
        <v>1390</v>
      </c>
    </row>
    <row r="5106" spans="1:24" x14ac:dyDescent="0.3">
      <c r="A5106">
        <v>5959</v>
      </c>
      <c r="B5106" s="15" t="s">
        <v>704</v>
      </c>
      <c r="C5106" t="str">
        <f>_xlfn.XLOOKUP($B5106, STANDARDS!$A:$A, STANDARDS!$B:$B,,0,2)</f>
        <v>ABC Range Quartzite, Sandison Subgp, Wilpena Gp</v>
      </c>
      <c r="D5106" t="s">
        <v>535</v>
      </c>
      <c r="E5106" t="s">
        <v>1117</v>
      </c>
      <c r="J5106" s="13">
        <v>570</v>
      </c>
      <c r="K5106" s="13">
        <v>20</v>
      </c>
      <c r="L5106" s="16"/>
      <c r="O5106">
        <v>9.9000000000000005E-2</v>
      </c>
      <c r="P5106" t="s">
        <v>243</v>
      </c>
      <c r="Q5106" t="s">
        <v>1308</v>
      </c>
      <c r="S5106">
        <v>-28.9</v>
      </c>
      <c r="U5106" t="s">
        <v>245</v>
      </c>
      <c r="V5106">
        <v>1</v>
      </c>
      <c r="W5106" t="s">
        <v>1371</v>
      </c>
      <c r="X5106" t="s">
        <v>1390</v>
      </c>
    </row>
    <row r="5107" spans="1:24" x14ac:dyDescent="0.3">
      <c r="A5107">
        <v>5960</v>
      </c>
      <c r="B5107" s="15" t="s">
        <v>704</v>
      </c>
      <c r="C5107" t="str">
        <f>_xlfn.XLOOKUP($B5107, STANDARDS!$A:$A, STANDARDS!$B:$B,,0,2)</f>
        <v>ABC Range Quartzite, Sandison Subgp, Wilpena Gp</v>
      </c>
      <c r="D5107" t="s">
        <v>535</v>
      </c>
      <c r="E5107" t="s">
        <v>1117</v>
      </c>
      <c r="J5107" s="13">
        <v>570</v>
      </c>
      <c r="K5107" s="13">
        <v>20</v>
      </c>
      <c r="L5107" s="16"/>
      <c r="M5107" t="s">
        <v>1335</v>
      </c>
      <c r="O5107">
        <v>0.17</v>
      </c>
      <c r="P5107" t="s">
        <v>243</v>
      </c>
      <c r="Q5107" t="s">
        <v>1308</v>
      </c>
      <c r="S5107">
        <v>-26.6</v>
      </c>
      <c r="U5107" t="s">
        <v>245</v>
      </c>
      <c r="V5107">
        <v>1</v>
      </c>
      <c r="W5107" t="s">
        <v>1371</v>
      </c>
      <c r="X5107" t="s">
        <v>1390</v>
      </c>
    </row>
    <row r="5108" spans="1:24" x14ac:dyDescent="0.3">
      <c r="A5108">
        <v>5961</v>
      </c>
      <c r="B5108" s="15" t="s">
        <v>704</v>
      </c>
      <c r="C5108" t="str">
        <f>_xlfn.XLOOKUP($B5108, STANDARDS!$A:$A, STANDARDS!$B:$B,,0,2)</f>
        <v>ABC Range Quartzite, Sandison Subgp, Wilpena Gp</v>
      </c>
      <c r="D5108" t="s">
        <v>535</v>
      </c>
      <c r="E5108" t="s">
        <v>1117</v>
      </c>
      <c r="J5108" s="13">
        <v>570</v>
      </c>
      <c r="K5108" s="13">
        <v>20</v>
      </c>
      <c r="L5108" s="16"/>
      <c r="M5108" t="s">
        <v>1335</v>
      </c>
      <c r="O5108">
        <v>6.5000000000000002E-2</v>
      </c>
      <c r="P5108" t="s">
        <v>243</v>
      </c>
      <c r="Q5108" t="s">
        <v>1308</v>
      </c>
      <c r="S5108">
        <v>-26.19</v>
      </c>
      <c r="U5108" t="s">
        <v>245</v>
      </c>
      <c r="V5108">
        <v>1</v>
      </c>
      <c r="W5108" t="s">
        <v>1371</v>
      </c>
      <c r="X5108" t="s">
        <v>1390</v>
      </c>
    </row>
    <row r="5109" spans="1:24" x14ac:dyDescent="0.3">
      <c r="A5109">
        <v>5962</v>
      </c>
      <c r="B5109" s="15" t="s">
        <v>704</v>
      </c>
      <c r="C5109" t="str">
        <f>_xlfn.XLOOKUP($B5109, STANDARDS!$A:$A, STANDARDS!$B:$B,,0,2)</f>
        <v>ABC Range Quartzite, Sandison Subgp, Wilpena Gp</v>
      </c>
      <c r="D5109" t="s">
        <v>535</v>
      </c>
      <c r="E5109" t="s">
        <v>1117</v>
      </c>
      <c r="J5109" s="13">
        <v>570</v>
      </c>
      <c r="K5109" s="13">
        <v>20</v>
      </c>
      <c r="L5109" s="16"/>
      <c r="O5109">
        <v>0.08</v>
      </c>
      <c r="P5109" t="s">
        <v>243</v>
      </c>
      <c r="Q5109" t="s">
        <v>1308</v>
      </c>
      <c r="S5109">
        <v>-26.16</v>
      </c>
      <c r="U5109" t="s">
        <v>245</v>
      </c>
      <c r="V5109">
        <v>1</v>
      </c>
      <c r="W5109" t="s">
        <v>1371</v>
      </c>
      <c r="X5109" t="s">
        <v>1390</v>
      </c>
    </row>
    <row r="5110" spans="1:24" x14ac:dyDescent="0.3">
      <c r="A5110">
        <v>5963</v>
      </c>
      <c r="B5110" s="15" t="s">
        <v>703</v>
      </c>
      <c r="C5110" t="str">
        <f>_xlfn.XLOOKUP($B5110, STANDARDS!$A:$A, STANDARDS!$B:$B,,0,2)</f>
        <v>Brachina Fm, Sandison Subgp, Wilpena Gp</v>
      </c>
      <c r="D5110" t="s">
        <v>535</v>
      </c>
      <c r="E5110" t="s">
        <v>1117</v>
      </c>
      <c r="J5110" cm="1">
        <f t="array" ref="J5110:L5110">_xlfn.XLOOKUP($C5110, AGE!$A:$A,AGE!$B:$D,,0,2)</f>
        <v>595</v>
      </c>
      <c r="K5110">
        <v>42</v>
      </c>
      <c r="L5110" t="str">
        <v>Webb 1980 in Lloyd et al. 2020; Hoffman et al, 2004</v>
      </c>
      <c r="O5110">
        <v>0.06</v>
      </c>
      <c r="P5110" t="s">
        <v>243</v>
      </c>
      <c r="Q5110" t="s">
        <v>1308</v>
      </c>
      <c r="S5110">
        <v>-26.67</v>
      </c>
      <c r="U5110" t="s">
        <v>245</v>
      </c>
      <c r="V5110">
        <v>1</v>
      </c>
      <c r="W5110" t="s">
        <v>1371</v>
      </c>
      <c r="X5110" t="s">
        <v>1390</v>
      </c>
    </row>
    <row r="5111" spans="1:24" x14ac:dyDescent="0.3">
      <c r="A5111">
        <v>5964</v>
      </c>
      <c r="B5111" s="15" t="s">
        <v>703</v>
      </c>
      <c r="C5111" t="str">
        <f>_xlfn.XLOOKUP($B5111, STANDARDS!$A:$A, STANDARDS!$B:$B,,0,2)</f>
        <v>Brachina Fm, Sandison Subgp, Wilpena Gp</v>
      </c>
      <c r="D5111" t="s">
        <v>535</v>
      </c>
      <c r="E5111" t="s">
        <v>1117</v>
      </c>
      <c r="J5111" cm="1">
        <f t="array" ref="J5111:L5111">_xlfn.XLOOKUP($C5111, AGE!$A:$A,AGE!$B:$D,,0,2)</f>
        <v>595</v>
      </c>
      <c r="K5111">
        <v>42</v>
      </c>
      <c r="L5111" t="str">
        <v>Webb 1980 in Lloyd et al. 2020; Hoffman et al, 2004</v>
      </c>
      <c r="O5111">
        <v>8.2000000000000003E-2</v>
      </c>
      <c r="P5111" t="s">
        <v>243</v>
      </c>
      <c r="Q5111" t="s">
        <v>1308</v>
      </c>
      <c r="S5111">
        <v>-26.54</v>
      </c>
      <c r="U5111" t="s">
        <v>245</v>
      </c>
      <c r="V5111">
        <v>1</v>
      </c>
      <c r="W5111" t="s">
        <v>1371</v>
      </c>
      <c r="X5111" t="s">
        <v>1390</v>
      </c>
    </row>
    <row r="5112" spans="1:24" x14ac:dyDescent="0.3">
      <c r="A5112">
        <v>5965</v>
      </c>
      <c r="B5112" s="15" t="s">
        <v>703</v>
      </c>
      <c r="C5112" t="str">
        <f>_xlfn.XLOOKUP($B5112, STANDARDS!$A:$A, STANDARDS!$B:$B,,0,2)</f>
        <v>Brachina Fm, Sandison Subgp, Wilpena Gp</v>
      </c>
      <c r="D5112" t="s">
        <v>535</v>
      </c>
      <c r="E5112" t="s">
        <v>1117</v>
      </c>
      <c r="J5112" cm="1">
        <f t="array" ref="J5112:L5112">_xlfn.XLOOKUP($C5112, AGE!$A:$A,AGE!$B:$D,,0,2)</f>
        <v>595</v>
      </c>
      <c r="K5112">
        <v>42</v>
      </c>
      <c r="L5112" t="str">
        <v>Webb 1980 in Lloyd et al. 2020; Hoffman et al, 2004</v>
      </c>
      <c r="O5112">
        <v>0.107</v>
      </c>
      <c r="P5112" t="s">
        <v>243</v>
      </c>
      <c r="Q5112" t="s">
        <v>1308</v>
      </c>
      <c r="S5112">
        <v>-26.9</v>
      </c>
      <c r="U5112" t="s">
        <v>245</v>
      </c>
      <c r="V5112">
        <v>1</v>
      </c>
      <c r="W5112" t="s">
        <v>1371</v>
      </c>
      <c r="X5112" t="s">
        <v>1390</v>
      </c>
    </row>
    <row r="5113" spans="1:24" x14ac:dyDescent="0.3">
      <c r="A5113">
        <v>5966</v>
      </c>
      <c r="B5113" s="15" t="s">
        <v>703</v>
      </c>
      <c r="C5113" t="str">
        <f>_xlfn.XLOOKUP($B5113, STANDARDS!$A:$A, STANDARDS!$B:$B,,0,2)</f>
        <v>Brachina Fm, Sandison Subgp, Wilpena Gp</v>
      </c>
      <c r="D5113" t="s">
        <v>535</v>
      </c>
      <c r="E5113" t="s">
        <v>1117</v>
      </c>
      <c r="J5113" cm="1">
        <f t="array" ref="J5113:L5113">_xlfn.XLOOKUP($C5113, AGE!$A:$A,AGE!$B:$D,,0,2)</f>
        <v>595</v>
      </c>
      <c r="K5113">
        <v>42</v>
      </c>
      <c r="L5113" t="str">
        <v>Webb 1980 in Lloyd et al. 2020; Hoffman et al, 2004</v>
      </c>
      <c r="O5113">
        <v>0.15</v>
      </c>
      <c r="P5113" t="s">
        <v>243</v>
      </c>
      <c r="Q5113" t="s">
        <v>1308</v>
      </c>
      <c r="S5113">
        <v>-27.05</v>
      </c>
      <c r="U5113" t="s">
        <v>245</v>
      </c>
      <c r="V5113">
        <v>1</v>
      </c>
      <c r="W5113" t="s">
        <v>1371</v>
      </c>
      <c r="X5113" t="s">
        <v>1390</v>
      </c>
    </row>
    <row r="5114" spans="1:24" x14ac:dyDescent="0.3">
      <c r="A5114">
        <v>5967</v>
      </c>
      <c r="B5114" s="15" t="s">
        <v>703</v>
      </c>
      <c r="C5114" t="str">
        <f>_xlfn.XLOOKUP($B5114, STANDARDS!$A:$A, STANDARDS!$B:$B,,0,2)</f>
        <v>Brachina Fm, Sandison Subgp, Wilpena Gp</v>
      </c>
      <c r="D5114" t="s">
        <v>535</v>
      </c>
      <c r="E5114" t="s">
        <v>1117</v>
      </c>
      <c r="J5114" cm="1">
        <f t="array" ref="J5114:L5114">_xlfn.XLOOKUP($C5114, AGE!$A:$A,AGE!$B:$D,,0,2)</f>
        <v>595</v>
      </c>
      <c r="K5114">
        <v>42</v>
      </c>
      <c r="L5114" t="str">
        <v>Webb 1980 in Lloyd et al. 2020; Hoffman et al, 2004</v>
      </c>
      <c r="O5114">
        <v>0.13</v>
      </c>
      <c r="P5114" t="s">
        <v>243</v>
      </c>
      <c r="Q5114" t="s">
        <v>1308</v>
      </c>
      <c r="S5114">
        <v>-25.97</v>
      </c>
      <c r="U5114" t="s">
        <v>245</v>
      </c>
      <c r="V5114">
        <v>1</v>
      </c>
      <c r="W5114" t="s">
        <v>1371</v>
      </c>
      <c r="X5114" t="s">
        <v>1390</v>
      </c>
    </row>
    <row r="5115" spans="1:24" x14ac:dyDescent="0.3">
      <c r="A5115">
        <v>5968</v>
      </c>
      <c r="B5115" s="15" t="s">
        <v>703</v>
      </c>
      <c r="C5115" t="str">
        <f>_xlfn.XLOOKUP($B5115, STANDARDS!$A:$A, STANDARDS!$B:$B,,0,2)</f>
        <v>Brachina Fm, Sandison Subgp, Wilpena Gp</v>
      </c>
      <c r="D5115" t="s">
        <v>535</v>
      </c>
      <c r="E5115" t="s">
        <v>1117</v>
      </c>
      <c r="J5115" cm="1">
        <f t="array" ref="J5115:L5115">_xlfn.XLOOKUP($C5115, AGE!$A:$A,AGE!$B:$D,,0,2)</f>
        <v>595</v>
      </c>
      <c r="K5115">
        <v>42</v>
      </c>
      <c r="L5115" t="str">
        <v>Webb 1980 in Lloyd et al. 2020; Hoffman et al, 2004</v>
      </c>
      <c r="O5115">
        <v>7.1999999999999995E-2</v>
      </c>
      <c r="P5115" t="s">
        <v>243</v>
      </c>
      <c r="Q5115" t="s">
        <v>1308</v>
      </c>
      <c r="S5115">
        <v>-29.23</v>
      </c>
      <c r="U5115" t="s">
        <v>245</v>
      </c>
      <c r="V5115">
        <v>1</v>
      </c>
      <c r="W5115" t="s">
        <v>1371</v>
      </c>
      <c r="X5115" t="s">
        <v>1390</v>
      </c>
    </row>
    <row r="5116" spans="1:24" x14ac:dyDescent="0.3">
      <c r="A5116">
        <v>5969</v>
      </c>
      <c r="B5116" s="15" t="s">
        <v>703</v>
      </c>
      <c r="C5116" t="str">
        <f>_xlfn.XLOOKUP($B5116, STANDARDS!$A:$A, STANDARDS!$B:$B,,0,2)</f>
        <v>Brachina Fm, Sandison Subgp, Wilpena Gp</v>
      </c>
      <c r="D5116" t="s">
        <v>535</v>
      </c>
      <c r="E5116" t="s">
        <v>1117</v>
      </c>
      <c r="J5116" cm="1">
        <f t="array" ref="J5116:L5116">_xlfn.XLOOKUP($C5116, AGE!$A:$A,AGE!$B:$D,,0,2)</f>
        <v>595</v>
      </c>
      <c r="K5116">
        <v>42</v>
      </c>
      <c r="L5116" t="str">
        <v>Webb 1980 in Lloyd et al. 2020; Hoffman et al, 2004</v>
      </c>
      <c r="O5116">
        <v>0.11899999999999999</v>
      </c>
      <c r="P5116" t="s">
        <v>243</v>
      </c>
      <c r="Q5116" t="s">
        <v>1308</v>
      </c>
      <c r="S5116">
        <v>-25.89</v>
      </c>
      <c r="U5116" t="s">
        <v>245</v>
      </c>
      <c r="V5116">
        <v>1</v>
      </c>
      <c r="W5116" t="s">
        <v>1371</v>
      </c>
      <c r="X5116" t="s">
        <v>1390</v>
      </c>
    </row>
    <row r="5117" spans="1:24" x14ac:dyDescent="0.3">
      <c r="A5117">
        <v>5970</v>
      </c>
      <c r="B5117" s="15" t="s">
        <v>703</v>
      </c>
      <c r="C5117" t="str">
        <f>_xlfn.XLOOKUP($B5117, STANDARDS!$A:$A, STANDARDS!$B:$B,,0,2)</f>
        <v>Brachina Fm, Sandison Subgp, Wilpena Gp</v>
      </c>
      <c r="D5117" t="s">
        <v>535</v>
      </c>
      <c r="E5117" t="s">
        <v>1117</v>
      </c>
      <c r="J5117" cm="1">
        <f t="array" ref="J5117:L5117">_xlfn.XLOOKUP($C5117, AGE!$A:$A,AGE!$B:$D,,0,2)</f>
        <v>595</v>
      </c>
      <c r="K5117">
        <v>42</v>
      </c>
      <c r="L5117" t="str">
        <v>Webb 1980 in Lloyd et al. 2020; Hoffman et al, 2004</v>
      </c>
      <c r="O5117">
        <v>9.0999999999999998E-2</v>
      </c>
      <c r="P5117" t="s">
        <v>243</v>
      </c>
      <c r="Q5117" t="s">
        <v>1308</v>
      </c>
      <c r="S5117">
        <v>-26.55</v>
      </c>
      <c r="U5117" t="s">
        <v>245</v>
      </c>
      <c r="V5117">
        <v>1</v>
      </c>
      <c r="W5117" t="s">
        <v>1371</v>
      </c>
      <c r="X5117" t="s">
        <v>1390</v>
      </c>
    </row>
    <row r="5118" spans="1:24" x14ac:dyDescent="0.3">
      <c r="A5118">
        <v>5971</v>
      </c>
      <c r="B5118" s="15" t="s">
        <v>703</v>
      </c>
      <c r="C5118" t="str">
        <f>_xlfn.XLOOKUP($B5118, STANDARDS!$A:$A, STANDARDS!$B:$B,,0,2)</f>
        <v>Brachina Fm, Sandison Subgp, Wilpena Gp</v>
      </c>
      <c r="D5118" t="s">
        <v>535</v>
      </c>
      <c r="E5118" t="s">
        <v>1117</v>
      </c>
      <c r="J5118" cm="1">
        <f t="array" ref="J5118:L5118">_xlfn.XLOOKUP($C5118, AGE!$A:$A,AGE!$B:$D,,0,2)</f>
        <v>595</v>
      </c>
      <c r="K5118">
        <v>42</v>
      </c>
      <c r="L5118" t="str">
        <v>Webb 1980 in Lloyd et al. 2020; Hoffman et al, 2004</v>
      </c>
      <c r="O5118">
        <v>8.7999999999999995E-2</v>
      </c>
      <c r="P5118" t="s">
        <v>243</v>
      </c>
      <c r="Q5118" t="s">
        <v>1308</v>
      </c>
      <c r="S5118">
        <v>-24.89</v>
      </c>
      <c r="U5118" t="s">
        <v>245</v>
      </c>
      <c r="V5118">
        <v>1</v>
      </c>
      <c r="W5118" t="s">
        <v>1371</v>
      </c>
      <c r="X5118" t="s">
        <v>1390</v>
      </c>
    </row>
    <row r="5119" spans="1:24" x14ac:dyDescent="0.3">
      <c r="A5119">
        <v>5972</v>
      </c>
      <c r="B5119" s="15" t="s">
        <v>703</v>
      </c>
      <c r="C5119" t="str">
        <f>_xlfn.XLOOKUP($B5119, STANDARDS!$A:$A, STANDARDS!$B:$B,,0,2)</f>
        <v>Brachina Fm, Sandison Subgp, Wilpena Gp</v>
      </c>
      <c r="D5119" t="s">
        <v>535</v>
      </c>
      <c r="E5119" t="s">
        <v>1117</v>
      </c>
      <c r="J5119" cm="1">
        <f t="array" ref="J5119:L5119">_xlfn.XLOOKUP($C5119, AGE!$A:$A,AGE!$B:$D,,0,2)</f>
        <v>595</v>
      </c>
      <c r="K5119">
        <v>42</v>
      </c>
      <c r="L5119" t="str">
        <v>Webb 1980 in Lloyd et al. 2020; Hoffman et al, 2004</v>
      </c>
      <c r="O5119">
        <v>8.8999999999999996E-2</v>
      </c>
      <c r="P5119" t="s">
        <v>243</v>
      </c>
      <c r="Q5119" t="s">
        <v>1308</v>
      </c>
      <c r="S5119">
        <v>-24.56</v>
      </c>
      <c r="U5119" t="s">
        <v>245</v>
      </c>
      <c r="V5119">
        <v>1</v>
      </c>
      <c r="W5119" t="s">
        <v>1371</v>
      </c>
      <c r="X5119" t="s">
        <v>1390</v>
      </c>
    </row>
    <row r="5120" spans="1:24" x14ac:dyDescent="0.3">
      <c r="A5120">
        <v>5974</v>
      </c>
      <c r="B5120" s="15" t="s">
        <v>703</v>
      </c>
      <c r="C5120" t="str">
        <f>_xlfn.XLOOKUP($B5120, STANDARDS!$A:$A, STANDARDS!$B:$B,,0,2)</f>
        <v>Brachina Fm, Sandison Subgp, Wilpena Gp</v>
      </c>
      <c r="D5120" t="s">
        <v>535</v>
      </c>
      <c r="E5120" t="s">
        <v>1121</v>
      </c>
      <c r="J5120" cm="1">
        <f t="array" ref="J5120:L5120">_xlfn.XLOOKUP($C5120, AGE!$A:$A,AGE!$B:$D,,0,2)</f>
        <v>595</v>
      </c>
      <c r="K5120">
        <v>42</v>
      </c>
      <c r="L5120" t="str">
        <v>Webb 1980 in Lloyd et al. 2020; Hoffman et al, 2004</v>
      </c>
      <c r="O5120">
        <v>5.1999999999999998E-2</v>
      </c>
      <c r="P5120" t="s">
        <v>243</v>
      </c>
      <c r="Q5120" t="s">
        <v>1308</v>
      </c>
      <c r="S5120">
        <v>-32.19</v>
      </c>
      <c r="U5120" t="s">
        <v>245</v>
      </c>
      <c r="V5120">
        <v>1</v>
      </c>
      <c r="W5120" t="s">
        <v>1371</v>
      </c>
      <c r="X5120" t="s">
        <v>1390</v>
      </c>
    </row>
    <row r="5121" spans="1:24" x14ac:dyDescent="0.3">
      <c r="A5121">
        <v>5975</v>
      </c>
      <c r="B5121" s="15" t="s">
        <v>703</v>
      </c>
      <c r="C5121" t="str">
        <f>_xlfn.XLOOKUP($B5121, STANDARDS!$A:$A, STANDARDS!$B:$B,,0,2)</f>
        <v>Brachina Fm, Sandison Subgp, Wilpena Gp</v>
      </c>
      <c r="D5121" t="s">
        <v>535</v>
      </c>
      <c r="E5121" t="s">
        <v>1122</v>
      </c>
      <c r="J5121" cm="1">
        <f t="array" ref="J5121:L5121">_xlfn.XLOOKUP($C5121, AGE!$A:$A,AGE!$B:$D,,0,2)</f>
        <v>595</v>
      </c>
      <c r="K5121">
        <v>42</v>
      </c>
      <c r="L5121" t="str">
        <v>Webb 1980 in Lloyd et al. 2020; Hoffman et al, 2004</v>
      </c>
      <c r="O5121">
        <v>0.25</v>
      </c>
      <c r="P5121" t="s">
        <v>243</v>
      </c>
      <c r="Q5121" t="s">
        <v>1308</v>
      </c>
      <c r="S5121">
        <v>-26.68</v>
      </c>
      <c r="U5121" t="s">
        <v>245</v>
      </c>
      <c r="V5121">
        <v>1</v>
      </c>
      <c r="W5121" t="s">
        <v>1371</v>
      </c>
      <c r="X5121" t="s">
        <v>1390</v>
      </c>
    </row>
    <row r="5122" spans="1:24" x14ac:dyDescent="0.3">
      <c r="A5122">
        <v>5976</v>
      </c>
      <c r="B5122" s="15" t="s">
        <v>703</v>
      </c>
      <c r="C5122" t="str">
        <f>_xlfn.XLOOKUP($B5122, STANDARDS!$A:$A, STANDARDS!$B:$B,,0,2)</f>
        <v>Brachina Fm, Sandison Subgp, Wilpena Gp</v>
      </c>
      <c r="D5122" t="s">
        <v>535</v>
      </c>
      <c r="E5122" t="s">
        <v>1123</v>
      </c>
      <c r="J5122" cm="1">
        <f t="array" ref="J5122:L5122">_xlfn.XLOOKUP($C5122, AGE!$A:$A,AGE!$B:$D,,0,2)</f>
        <v>595</v>
      </c>
      <c r="K5122">
        <v>42</v>
      </c>
      <c r="L5122" t="str">
        <v>Webb 1980 in Lloyd et al. 2020; Hoffman et al, 2004</v>
      </c>
      <c r="O5122">
        <v>9.0999999999999998E-2</v>
      </c>
      <c r="P5122" t="s">
        <v>243</v>
      </c>
      <c r="Q5122" t="s">
        <v>1308</v>
      </c>
      <c r="S5122">
        <v>-32.28</v>
      </c>
      <c r="U5122" t="s">
        <v>245</v>
      </c>
      <c r="V5122">
        <v>1</v>
      </c>
      <c r="W5122" t="s">
        <v>1371</v>
      </c>
      <c r="X5122" t="s">
        <v>1390</v>
      </c>
    </row>
    <row r="5123" spans="1:24" x14ac:dyDescent="0.3">
      <c r="A5123">
        <v>5977</v>
      </c>
      <c r="B5123" s="15" t="s">
        <v>703</v>
      </c>
      <c r="C5123" t="str">
        <f>_xlfn.XLOOKUP($B5123, STANDARDS!$A:$A, STANDARDS!$B:$B,,0,2)</f>
        <v>Brachina Fm, Sandison Subgp, Wilpena Gp</v>
      </c>
      <c r="D5123" t="s">
        <v>535</v>
      </c>
      <c r="E5123" t="s">
        <v>1124</v>
      </c>
      <c r="J5123" cm="1">
        <f t="array" ref="J5123:L5123">_xlfn.XLOOKUP($C5123, AGE!$A:$A,AGE!$B:$D,,0,2)</f>
        <v>595</v>
      </c>
      <c r="K5123">
        <v>42</v>
      </c>
      <c r="L5123" t="str">
        <v>Webb 1980 in Lloyd et al. 2020; Hoffman et al, 2004</v>
      </c>
      <c r="O5123">
        <v>0.221</v>
      </c>
      <c r="P5123" t="s">
        <v>243</v>
      </c>
      <c r="Q5123" t="s">
        <v>1308</v>
      </c>
      <c r="S5123">
        <v>-32.72</v>
      </c>
      <c r="U5123" t="s">
        <v>245</v>
      </c>
      <c r="V5123">
        <v>1</v>
      </c>
      <c r="W5123" t="s">
        <v>1371</v>
      </c>
      <c r="X5123" t="s">
        <v>1390</v>
      </c>
    </row>
    <row r="5124" spans="1:24" x14ac:dyDescent="0.3">
      <c r="A5124">
        <v>5978</v>
      </c>
      <c r="B5124" s="15" t="s">
        <v>703</v>
      </c>
      <c r="C5124" t="str">
        <f>_xlfn.XLOOKUP($B5124, STANDARDS!$A:$A, STANDARDS!$B:$B,,0,2)</f>
        <v>Brachina Fm, Sandison Subgp, Wilpena Gp</v>
      </c>
      <c r="D5124" t="s">
        <v>535</v>
      </c>
      <c r="E5124" t="s">
        <v>1125</v>
      </c>
      <c r="J5124" cm="1">
        <f t="array" ref="J5124:L5124">_xlfn.XLOOKUP($C5124, AGE!$A:$A,AGE!$B:$D,,0,2)</f>
        <v>595</v>
      </c>
      <c r="K5124">
        <v>42</v>
      </c>
      <c r="L5124" t="str">
        <v>Webb 1980 in Lloyd et al. 2020; Hoffman et al, 2004</v>
      </c>
      <c r="O5124">
        <v>0.23400000000000001</v>
      </c>
      <c r="P5124" t="s">
        <v>243</v>
      </c>
      <c r="Q5124" t="s">
        <v>1308</v>
      </c>
      <c r="S5124">
        <v>-26</v>
      </c>
      <c r="U5124" t="s">
        <v>245</v>
      </c>
      <c r="V5124">
        <v>1</v>
      </c>
      <c r="W5124" t="s">
        <v>1371</v>
      </c>
      <c r="X5124" t="s">
        <v>1390</v>
      </c>
    </row>
    <row r="5125" spans="1:24" x14ac:dyDescent="0.3">
      <c r="A5125">
        <v>5979</v>
      </c>
      <c r="B5125" s="15" t="s">
        <v>703</v>
      </c>
      <c r="C5125" t="str">
        <f>_xlfn.XLOOKUP($B5125, STANDARDS!$A:$A, STANDARDS!$B:$B,,0,2)</f>
        <v>Brachina Fm, Sandison Subgp, Wilpena Gp</v>
      </c>
      <c r="D5125" t="s">
        <v>535</v>
      </c>
      <c r="E5125" t="s">
        <v>1126</v>
      </c>
      <c r="J5125" cm="1">
        <f t="array" ref="J5125:L5125">_xlfn.XLOOKUP($C5125, AGE!$A:$A,AGE!$B:$D,,0,2)</f>
        <v>595</v>
      </c>
      <c r="K5125">
        <v>42</v>
      </c>
      <c r="L5125" t="str">
        <v>Webb 1980 in Lloyd et al. 2020; Hoffman et al, 2004</v>
      </c>
      <c r="O5125">
        <v>6.6000000000000003E-2</v>
      </c>
      <c r="P5125" t="s">
        <v>243</v>
      </c>
      <c r="Q5125" t="s">
        <v>1308</v>
      </c>
      <c r="S5125">
        <v>-28.35</v>
      </c>
      <c r="U5125" t="s">
        <v>245</v>
      </c>
      <c r="V5125">
        <v>1</v>
      </c>
      <c r="W5125" t="s">
        <v>1371</v>
      </c>
      <c r="X5125" t="s">
        <v>1390</v>
      </c>
    </row>
    <row r="5126" spans="1:24" x14ac:dyDescent="0.3">
      <c r="A5126">
        <v>5980</v>
      </c>
      <c r="B5126" s="15" t="s">
        <v>703</v>
      </c>
      <c r="C5126" t="str">
        <f>_xlfn.XLOOKUP($B5126, STANDARDS!$A:$A, STANDARDS!$B:$B,,0,2)</f>
        <v>Brachina Fm, Sandison Subgp, Wilpena Gp</v>
      </c>
      <c r="D5126" t="s">
        <v>535</v>
      </c>
      <c r="E5126" t="s">
        <v>1127</v>
      </c>
      <c r="J5126" cm="1">
        <f t="array" ref="J5126:L5126">_xlfn.XLOOKUP($C5126, AGE!$A:$A,AGE!$B:$D,,0,2)</f>
        <v>595</v>
      </c>
      <c r="K5126">
        <v>42</v>
      </c>
      <c r="L5126" t="str">
        <v>Webb 1980 in Lloyd et al. 2020; Hoffman et al, 2004</v>
      </c>
      <c r="O5126">
        <v>0.13800000000000001</v>
      </c>
      <c r="P5126" t="s">
        <v>243</v>
      </c>
      <c r="Q5126" t="s">
        <v>1308</v>
      </c>
      <c r="S5126">
        <v>-24.55</v>
      </c>
      <c r="U5126" t="s">
        <v>245</v>
      </c>
      <c r="V5126">
        <v>1</v>
      </c>
      <c r="W5126" t="s">
        <v>1371</v>
      </c>
      <c r="X5126" t="s">
        <v>1390</v>
      </c>
    </row>
    <row r="5127" spans="1:24" x14ac:dyDescent="0.3">
      <c r="A5127">
        <v>5981</v>
      </c>
      <c r="B5127" s="15" t="s">
        <v>703</v>
      </c>
      <c r="C5127" t="str">
        <f>_xlfn.XLOOKUP($B5127, STANDARDS!$A:$A, STANDARDS!$B:$B,,0,2)</f>
        <v>Brachina Fm, Sandison Subgp, Wilpena Gp</v>
      </c>
      <c r="D5127" t="s">
        <v>535</v>
      </c>
      <c r="E5127" t="s">
        <v>1128</v>
      </c>
      <c r="J5127" cm="1">
        <f t="array" ref="J5127:L5127">_xlfn.XLOOKUP($C5127, AGE!$A:$A,AGE!$B:$D,,0,2)</f>
        <v>595</v>
      </c>
      <c r="K5127">
        <v>42</v>
      </c>
      <c r="L5127" t="str">
        <v>Webb 1980 in Lloyd et al. 2020; Hoffman et al, 2004</v>
      </c>
      <c r="O5127">
        <v>6.8000000000000005E-2</v>
      </c>
      <c r="P5127" t="s">
        <v>243</v>
      </c>
      <c r="Q5127" t="s">
        <v>1308</v>
      </c>
      <c r="S5127">
        <v>-24.54</v>
      </c>
      <c r="U5127" t="s">
        <v>245</v>
      </c>
      <c r="V5127">
        <v>1</v>
      </c>
      <c r="W5127" t="s">
        <v>1371</v>
      </c>
      <c r="X5127" t="s">
        <v>1390</v>
      </c>
    </row>
    <row r="5128" spans="1:24" x14ac:dyDescent="0.3">
      <c r="A5128">
        <v>5982</v>
      </c>
      <c r="B5128" s="15" t="s">
        <v>701</v>
      </c>
      <c r="C5128" t="str">
        <f>_xlfn.XLOOKUP($B5128, STANDARDS!$A:$A, STANDARDS!$B:$B,,0,2)</f>
        <v>Nuccaleena Fm, Sandison Subgp, Wilpena Gp</v>
      </c>
      <c r="D5128" t="s">
        <v>535</v>
      </c>
      <c r="E5128" t="s">
        <v>1129</v>
      </c>
      <c r="J5128" cm="1">
        <f t="array" ref="J5128:L5128">_xlfn.XLOOKUP($C5128, AGE!$A:$A,AGE!$B:$D,,0,2)</f>
        <v>625</v>
      </c>
      <c r="K5128">
        <v>11</v>
      </c>
      <c r="L5128" t="str">
        <v>Lloyd et al 2020; Keeman et al. 2020 in Lloyd et al. 2020; Condon et al. 2005 in Fromhold and Wallace 2012</v>
      </c>
      <c r="O5128">
        <v>0.01</v>
      </c>
      <c r="P5128" t="s">
        <v>243</v>
      </c>
      <c r="Q5128" t="s">
        <v>1308</v>
      </c>
      <c r="S5128">
        <v>-24.39</v>
      </c>
      <c r="U5128" t="s">
        <v>245</v>
      </c>
      <c r="V5128">
        <v>1</v>
      </c>
      <c r="W5128" t="s">
        <v>1371</v>
      </c>
      <c r="X5128" t="s">
        <v>1390</v>
      </c>
    </row>
    <row r="5129" spans="1:24" x14ac:dyDescent="0.3">
      <c r="A5129">
        <v>5983</v>
      </c>
      <c r="B5129" s="15" t="s">
        <v>704</v>
      </c>
      <c r="C5129" t="str">
        <f>_xlfn.XLOOKUP($B5129, STANDARDS!$A:$A, STANDARDS!$B:$B,,0,2)</f>
        <v>ABC Range Quartzite, Sandison Subgp, Wilpena Gp</v>
      </c>
      <c r="D5129" t="s">
        <v>535</v>
      </c>
      <c r="E5129" t="s">
        <v>1117</v>
      </c>
      <c r="J5129" s="13">
        <v>570</v>
      </c>
      <c r="K5129" s="13">
        <v>20</v>
      </c>
      <c r="L5129" s="16"/>
      <c r="P5129" t="s">
        <v>243</v>
      </c>
      <c r="Q5129" t="s">
        <v>1308</v>
      </c>
      <c r="S5129">
        <v>-28.04</v>
      </c>
      <c r="U5129" t="s">
        <v>245</v>
      </c>
      <c r="V5129">
        <v>1</v>
      </c>
      <c r="W5129" t="s">
        <v>1371</v>
      </c>
      <c r="X5129" t="s">
        <v>1390</v>
      </c>
    </row>
    <row r="5130" spans="1:24" x14ac:dyDescent="0.3">
      <c r="A5130">
        <v>5984</v>
      </c>
      <c r="B5130" s="15" t="s">
        <v>704</v>
      </c>
      <c r="C5130" t="str">
        <f>_xlfn.XLOOKUP($B5130, STANDARDS!$A:$A, STANDARDS!$B:$B,,0,2)</f>
        <v>ABC Range Quartzite, Sandison Subgp, Wilpena Gp</v>
      </c>
      <c r="D5130" t="s">
        <v>535</v>
      </c>
      <c r="E5130" t="s">
        <v>1117</v>
      </c>
      <c r="J5130" s="13">
        <v>570</v>
      </c>
      <c r="K5130" s="13">
        <v>20</v>
      </c>
      <c r="L5130" s="16"/>
      <c r="M5130" t="s">
        <v>1335</v>
      </c>
      <c r="O5130">
        <v>0.154</v>
      </c>
      <c r="P5130" t="s">
        <v>243</v>
      </c>
      <c r="Q5130" t="s">
        <v>1308</v>
      </c>
      <c r="S5130">
        <v>-26</v>
      </c>
      <c r="U5130" t="s">
        <v>245</v>
      </c>
      <c r="V5130">
        <v>1</v>
      </c>
      <c r="W5130" t="s">
        <v>1371</v>
      </c>
      <c r="X5130" t="s">
        <v>1390</v>
      </c>
    </row>
    <row r="5131" spans="1:24" x14ac:dyDescent="0.3">
      <c r="A5131">
        <v>5985</v>
      </c>
      <c r="B5131" s="15" t="s">
        <v>704</v>
      </c>
      <c r="C5131" t="str">
        <f>_xlfn.XLOOKUP($B5131, STANDARDS!$A:$A, STANDARDS!$B:$B,,0,2)</f>
        <v>ABC Range Quartzite, Sandison Subgp, Wilpena Gp</v>
      </c>
      <c r="D5131" t="s">
        <v>535</v>
      </c>
      <c r="E5131" t="s">
        <v>1117</v>
      </c>
      <c r="J5131" s="13">
        <v>570</v>
      </c>
      <c r="K5131" s="13">
        <v>20</v>
      </c>
      <c r="L5131" s="16"/>
      <c r="O5131">
        <v>6.3E-2</v>
      </c>
      <c r="P5131" t="s">
        <v>243</v>
      </c>
      <c r="Q5131" t="s">
        <v>1308</v>
      </c>
      <c r="S5131">
        <v>-28.19</v>
      </c>
      <c r="U5131" t="s">
        <v>245</v>
      </c>
      <c r="V5131">
        <v>1</v>
      </c>
      <c r="W5131" t="s">
        <v>1371</v>
      </c>
      <c r="X5131" t="s">
        <v>1390</v>
      </c>
    </row>
    <row r="5132" spans="1:24" x14ac:dyDescent="0.3">
      <c r="A5132">
        <v>5986</v>
      </c>
      <c r="B5132" s="15" t="s">
        <v>704</v>
      </c>
      <c r="C5132" t="str">
        <f>_xlfn.XLOOKUP($B5132, STANDARDS!$A:$A, STANDARDS!$B:$B,,0,2)</f>
        <v>ABC Range Quartzite, Sandison Subgp, Wilpena Gp</v>
      </c>
      <c r="D5132" t="s">
        <v>535</v>
      </c>
      <c r="E5132" t="s">
        <v>1117</v>
      </c>
      <c r="J5132" s="13">
        <v>570</v>
      </c>
      <c r="K5132" s="13">
        <v>20</v>
      </c>
      <c r="L5132" s="16"/>
      <c r="M5132" t="s">
        <v>1335</v>
      </c>
      <c r="O5132">
        <v>9.7000000000000003E-2</v>
      </c>
      <c r="P5132" t="s">
        <v>243</v>
      </c>
      <c r="Q5132" t="s">
        <v>1308</v>
      </c>
      <c r="S5132">
        <v>-28.84</v>
      </c>
      <c r="U5132" t="s">
        <v>245</v>
      </c>
      <c r="V5132">
        <v>1</v>
      </c>
      <c r="W5132" t="s">
        <v>1371</v>
      </c>
      <c r="X5132" t="s">
        <v>1390</v>
      </c>
    </row>
    <row r="5133" spans="1:24" x14ac:dyDescent="0.3">
      <c r="A5133">
        <v>5987</v>
      </c>
      <c r="B5133" s="15" t="s">
        <v>704</v>
      </c>
      <c r="C5133" t="str">
        <f>_xlfn.XLOOKUP($B5133, STANDARDS!$A:$A, STANDARDS!$B:$B,,0,2)</f>
        <v>ABC Range Quartzite, Sandison Subgp, Wilpena Gp</v>
      </c>
      <c r="D5133" t="s">
        <v>535</v>
      </c>
      <c r="E5133" t="s">
        <v>1117</v>
      </c>
      <c r="J5133" s="13">
        <v>570</v>
      </c>
      <c r="K5133" s="13">
        <v>20</v>
      </c>
      <c r="L5133" s="16"/>
      <c r="O5133">
        <v>0.16900000000000001</v>
      </c>
      <c r="P5133" t="s">
        <v>243</v>
      </c>
      <c r="Q5133" t="s">
        <v>1308</v>
      </c>
      <c r="S5133">
        <v>-27.34</v>
      </c>
      <c r="U5133" t="s">
        <v>245</v>
      </c>
      <c r="V5133">
        <v>1</v>
      </c>
      <c r="W5133" t="s">
        <v>1371</v>
      </c>
      <c r="X5133" t="s">
        <v>1390</v>
      </c>
    </row>
    <row r="5134" spans="1:24" x14ac:dyDescent="0.3">
      <c r="A5134">
        <v>5988</v>
      </c>
      <c r="B5134" s="15" t="s">
        <v>704</v>
      </c>
      <c r="C5134" t="str">
        <f>_xlfn.XLOOKUP($B5134, STANDARDS!$A:$A, STANDARDS!$B:$B,,0,2)</f>
        <v>ABC Range Quartzite, Sandison Subgp, Wilpena Gp</v>
      </c>
      <c r="D5134" t="s">
        <v>535</v>
      </c>
      <c r="E5134" t="s">
        <v>1117</v>
      </c>
      <c r="J5134" s="13">
        <v>570</v>
      </c>
      <c r="K5134" s="13">
        <v>20</v>
      </c>
      <c r="L5134" s="16"/>
      <c r="O5134">
        <v>0.10199999999999999</v>
      </c>
      <c r="P5134" t="s">
        <v>243</v>
      </c>
      <c r="Q5134" t="s">
        <v>1308</v>
      </c>
      <c r="S5134">
        <v>-26.97</v>
      </c>
      <c r="U5134" t="s">
        <v>245</v>
      </c>
      <c r="V5134">
        <v>1</v>
      </c>
      <c r="W5134" t="s">
        <v>1371</v>
      </c>
      <c r="X5134" t="s">
        <v>1390</v>
      </c>
    </row>
    <row r="5135" spans="1:24" x14ac:dyDescent="0.3">
      <c r="A5135">
        <v>5989</v>
      </c>
      <c r="B5135" s="15" t="s">
        <v>704</v>
      </c>
      <c r="C5135" t="str">
        <f>_xlfn.XLOOKUP($B5135, STANDARDS!$A:$A, STANDARDS!$B:$B,,0,2)</f>
        <v>ABC Range Quartzite, Sandison Subgp, Wilpena Gp</v>
      </c>
      <c r="D5135" t="s">
        <v>535</v>
      </c>
      <c r="E5135" t="s">
        <v>1117</v>
      </c>
      <c r="J5135" s="13">
        <v>570</v>
      </c>
      <c r="K5135" s="13">
        <v>20</v>
      </c>
      <c r="L5135" s="16"/>
      <c r="O5135">
        <v>7.8E-2</v>
      </c>
      <c r="P5135" t="s">
        <v>243</v>
      </c>
      <c r="Q5135" t="s">
        <v>1308</v>
      </c>
      <c r="S5135">
        <v>-26.79</v>
      </c>
      <c r="U5135" t="s">
        <v>245</v>
      </c>
      <c r="V5135">
        <v>1</v>
      </c>
      <c r="W5135" t="s">
        <v>1371</v>
      </c>
      <c r="X5135" t="s">
        <v>1390</v>
      </c>
    </row>
    <row r="5136" spans="1:24" x14ac:dyDescent="0.3">
      <c r="A5136">
        <v>5990</v>
      </c>
      <c r="B5136" s="15" t="s">
        <v>704</v>
      </c>
      <c r="C5136" t="str">
        <f>_xlfn.XLOOKUP($B5136, STANDARDS!$A:$A, STANDARDS!$B:$B,,0,2)</f>
        <v>ABC Range Quartzite, Sandison Subgp, Wilpena Gp</v>
      </c>
      <c r="D5136" t="s">
        <v>535</v>
      </c>
      <c r="E5136" t="s">
        <v>1117</v>
      </c>
      <c r="J5136" s="13">
        <v>570</v>
      </c>
      <c r="K5136" s="13">
        <v>20</v>
      </c>
      <c r="L5136" s="16"/>
      <c r="O5136">
        <v>8.5999999999999993E-2</v>
      </c>
      <c r="P5136" t="s">
        <v>243</v>
      </c>
      <c r="Q5136" t="s">
        <v>1308</v>
      </c>
      <c r="S5136">
        <v>-25.49</v>
      </c>
      <c r="U5136" t="s">
        <v>245</v>
      </c>
      <c r="V5136">
        <v>1</v>
      </c>
      <c r="W5136" t="s">
        <v>1371</v>
      </c>
      <c r="X5136" t="s">
        <v>1390</v>
      </c>
    </row>
    <row r="5137" spans="1:24" x14ac:dyDescent="0.3">
      <c r="A5137">
        <v>5991</v>
      </c>
      <c r="B5137" s="15" t="s">
        <v>704</v>
      </c>
      <c r="C5137" t="str">
        <f>_xlfn.XLOOKUP($B5137, STANDARDS!$A:$A, STANDARDS!$B:$B,,0,2)</f>
        <v>ABC Range Quartzite, Sandison Subgp, Wilpena Gp</v>
      </c>
      <c r="D5137" t="s">
        <v>535</v>
      </c>
      <c r="E5137" t="s">
        <v>1117</v>
      </c>
      <c r="J5137" s="13">
        <v>570</v>
      </c>
      <c r="K5137" s="13">
        <v>20</v>
      </c>
      <c r="L5137" s="16"/>
      <c r="M5137" t="s">
        <v>1335</v>
      </c>
      <c r="O5137">
        <v>0.05</v>
      </c>
      <c r="P5137" t="s">
        <v>243</v>
      </c>
      <c r="Q5137" t="s">
        <v>1308</v>
      </c>
      <c r="S5137">
        <v>-25.87</v>
      </c>
      <c r="U5137" t="s">
        <v>245</v>
      </c>
      <c r="V5137">
        <v>1</v>
      </c>
      <c r="W5137" t="s">
        <v>1371</v>
      </c>
      <c r="X5137" t="s">
        <v>1390</v>
      </c>
    </row>
    <row r="5138" spans="1:24" x14ac:dyDescent="0.3">
      <c r="A5138">
        <v>5992</v>
      </c>
      <c r="B5138" s="15" t="s">
        <v>703</v>
      </c>
      <c r="C5138" t="str">
        <f>_xlfn.XLOOKUP($B5138, STANDARDS!$A:$A, STANDARDS!$B:$B,,0,2)</f>
        <v>Brachina Fm, Sandison Subgp, Wilpena Gp</v>
      </c>
      <c r="D5138" t="s">
        <v>535</v>
      </c>
      <c r="E5138" t="s">
        <v>1117</v>
      </c>
      <c r="J5138" cm="1">
        <f t="array" ref="J5138:L5138">_xlfn.XLOOKUP($C5138, AGE!$A:$A,AGE!$B:$D,,0,2)</f>
        <v>595</v>
      </c>
      <c r="K5138">
        <v>42</v>
      </c>
      <c r="L5138" t="str">
        <v>Webb 1980 in Lloyd et al. 2020; Hoffman et al, 2004</v>
      </c>
      <c r="O5138">
        <v>0.13400000000000001</v>
      </c>
      <c r="P5138" t="s">
        <v>243</v>
      </c>
      <c r="Q5138" t="s">
        <v>1308</v>
      </c>
      <c r="S5138">
        <v>-29.35</v>
      </c>
      <c r="U5138" t="s">
        <v>245</v>
      </c>
      <c r="V5138">
        <v>1</v>
      </c>
      <c r="W5138" t="s">
        <v>1371</v>
      </c>
      <c r="X5138" t="s">
        <v>1390</v>
      </c>
    </row>
    <row r="5139" spans="1:24" x14ac:dyDescent="0.3">
      <c r="A5139">
        <v>5993</v>
      </c>
      <c r="B5139" s="15" t="s">
        <v>703</v>
      </c>
      <c r="C5139" t="str">
        <f>_xlfn.XLOOKUP($B5139, STANDARDS!$A:$A, STANDARDS!$B:$B,,0,2)</f>
        <v>Brachina Fm, Sandison Subgp, Wilpena Gp</v>
      </c>
      <c r="D5139" t="s">
        <v>535</v>
      </c>
      <c r="E5139" t="s">
        <v>1117</v>
      </c>
      <c r="J5139" cm="1">
        <f t="array" ref="J5139:L5139">_xlfn.XLOOKUP($C5139, AGE!$A:$A,AGE!$B:$D,,0,2)</f>
        <v>595</v>
      </c>
      <c r="K5139">
        <v>42</v>
      </c>
      <c r="L5139" t="str">
        <v>Webb 1980 in Lloyd et al. 2020; Hoffman et al, 2004</v>
      </c>
      <c r="O5139">
        <v>0.11600000000000001</v>
      </c>
      <c r="P5139" t="s">
        <v>243</v>
      </c>
      <c r="Q5139" t="s">
        <v>1308</v>
      </c>
      <c r="S5139">
        <v>-27.69</v>
      </c>
      <c r="U5139" t="s">
        <v>245</v>
      </c>
      <c r="V5139">
        <v>1</v>
      </c>
      <c r="W5139" t="s">
        <v>1371</v>
      </c>
      <c r="X5139" t="s">
        <v>1390</v>
      </c>
    </row>
    <row r="5140" spans="1:24" x14ac:dyDescent="0.3">
      <c r="A5140">
        <v>5994</v>
      </c>
      <c r="B5140" s="15" t="s">
        <v>703</v>
      </c>
      <c r="C5140" t="str">
        <f>_xlfn.XLOOKUP($B5140, STANDARDS!$A:$A, STANDARDS!$B:$B,,0,2)</f>
        <v>Brachina Fm, Sandison Subgp, Wilpena Gp</v>
      </c>
      <c r="D5140" t="s">
        <v>535</v>
      </c>
      <c r="E5140" t="s">
        <v>1117</v>
      </c>
      <c r="J5140" cm="1">
        <f t="array" ref="J5140:L5140">_xlfn.XLOOKUP($C5140, AGE!$A:$A,AGE!$B:$D,,0,2)</f>
        <v>595</v>
      </c>
      <c r="K5140">
        <v>42</v>
      </c>
      <c r="L5140" t="str">
        <v>Webb 1980 in Lloyd et al. 2020; Hoffman et al, 2004</v>
      </c>
      <c r="O5140">
        <v>8.6999999999999994E-2</v>
      </c>
      <c r="P5140" t="s">
        <v>243</v>
      </c>
      <c r="Q5140" t="s">
        <v>1308</v>
      </c>
      <c r="S5140">
        <v>-25.96</v>
      </c>
      <c r="U5140" t="s">
        <v>245</v>
      </c>
      <c r="V5140">
        <v>1</v>
      </c>
      <c r="W5140" t="s">
        <v>1371</v>
      </c>
      <c r="X5140" t="s">
        <v>1390</v>
      </c>
    </row>
    <row r="5141" spans="1:24" x14ac:dyDescent="0.3">
      <c r="A5141">
        <v>5995</v>
      </c>
      <c r="B5141" s="15" t="s">
        <v>703</v>
      </c>
      <c r="C5141" t="str">
        <f>_xlfn.XLOOKUP($B5141, STANDARDS!$A:$A, STANDARDS!$B:$B,,0,2)</f>
        <v>Brachina Fm, Sandison Subgp, Wilpena Gp</v>
      </c>
      <c r="D5141" t="s">
        <v>535</v>
      </c>
      <c r="E5141" t="s">
        <v>1117</v>
      </c>
      <c r="J5141" cm="1">
        <f t="array" ref="J5141:L5141">_xlfn.XLOOKUP($C5141, AGE!$A:$A,AGE!$B:$D,,0,2)</f>
        <v>595</v>
      </c>
      <c r="K5141">
        <v>42</v>
      </c>
      <c r="L5141" t="str">
        <v>Webb 1980 in Lloyd et al. 2020; Hoffman et al, 2004</v>
      </c>
      <c r="O5141">
        <v>7.5999999999999998E-2</v>
      </c>
      <c r="P5141" t="s">
        <v>243</v>
      </c>
      <c r="Q5141" t="s">
        <v>1308</v>
      </c>
      <c r="S5141">
        <v>-29.61</v>
      </c>
      <c r="U5141" t="s">
        <v>245</v>
      </c>
      <c r="V5141">
        <v>1</v>
      </c>
      <c r="W5141" t="s">
        <v>1371</v>
      </c>
      <c r="X5141" t="s">
        <v>1390</v>
      </c>
    </row>
    <row r="5142" spans="1:24" x14ac:dyDescent="0.3">
      <c r="A5142">
        <v>5996</v>
      </c>
      <c r="B5142" s="15" t="s">
        <v>703</v>
      </c>
      <c r="C5142" t="str">
        <f>_xlfn.XLOOKUP($B5142, STANDARDS!$A:$A, STANDARDS!$B:$B,,0,2)</f>
        <v>Brachina Fm, Sandison Subgp, Wilpena Gp</v>
      </c>
      <c r="D5142" t="s">
        <v>535</v>
      </c>
      <c r="E5142" t="s">
        <v>1117</v>
      </c>
      <c r="J5142" cm="1">
        <f t="array" ref="J5142:L5142">_xlfn.XLOOKUP($C5142, AGE!$A:$A,AGE!$B:$D,,0,2)</f>
        <v>595</v>
      </c>
      <c r="K5142">
        <v>42</v>
      </c>
      <c r="L5142" t="str">
        <v>Webb 1980 in Lloyd et al. 2020; Hoffman et al, 2004</v>
      </c>
      <c r="O5142">
        <v>0.11</v>
      </c>
      <c r="P5142" t="s">
        <v>243</v>
      </c>
      <c r="Q5142" t="s">
        <v>1308</v>
      </c>
      <c r="S5142">
        <v>-25.62</v>
      </c>
      <c r="U5142" t="s">
        <v>245</v>
      </c>
      <c r="V5142">
        <v>1</v>
      </c>
      <c r="W5142" t="s">
        <v>1371</v>
      </c>
      <c r="X5142" t="s">
        <v>1390</v>
      </c>
    </row>
    <row r="5143" spans="1:24" x14ac:dyDescent="0.3">
      <c r="A5143">
        <v>5997</v>
      </c>
      <c r="B5143" s="15" t="s">
        <v>703</v>
      </c>
      <c r="C5143" t="str">
        <f>_xlfn.XLOOKUP($B5143, STANDARDS!$A:$A, STANDARDS!$B:$B,,0,2)</f>
        <v>Brachina Fm, Sandison Subgp, Wilpena Gp</v>
      </c>
      <c r="D5143" t="s">
        <v>535</v>
      </c>
      <c r="E5143" t="s">
        <v>1117</v>
      </c>
      <c r="J5143" cm="1">
        <f t="array" ref="J5143:L5143">_xlfn.XLOOKUP($C5143, AGE!$A:$A,AGE!$B:$D,,0,2)</f>
        <v>595</v>
      </c>
      <c r="K5143">
        <v>42</v>
      </c>
      <c r="L5143" t="str">
        <v>Webb 1980 in Lloyd et al. 2020; Hoffman et al, 2004</v>
      </c>
      <c r="O5143">
        <v>7.4999999999999997E-2</v>
      </c>
      <c r="P5143" t="s">
        <v>243</v>
      </c>
      <c r="Q5143" t="s">
        <v>1308</v>
      </c>
      <c r="S5143">
        <v>-24.93</v>
      </c>
      <c r="U5143" t="s">
        <v>245</v>
      </c>
      <c r="V5143">
        <v>1</v>
      </c>
      <c r="W5143" t="s">
        <v>1371</v>
      </c>
      <c r="X5143" t="s">
        <v>1390</v>
      </c>
    </row>
    <row r="5144" spans="1:24" x14ac:dyDescent="0.3">
      <c r="A5144">
        <v>5998</v>
      </c>
      <c r="B5144" s="15" t="s">
        <v>701</v>
      </c>
      <c r="C5144" t="str">
        <f>_xlfn.XLOOKUP($B5144, STANDARDS!$A:$A, STANDARDS!$B:$B,,0,2)</f>
        <v>Nuccaleena Fm, Sandison Subgp, Wilpena Gp</v>
      </c>
      <c r="D5144" t="s">
        <v>535</v>
      </c>
      <c r="E5144" t="s">
        <v>1117</v>
      </c>
      <c r="J5144" cm="1">
        <f t="array" ref="J5144:L5144">_xlfn.XLOOKUP($C5144, AGE!$A:$A,AGE!$B:$D,,0,2)</f>
        <v>625</v>
      </c>
      <c r="K5144">
        <v>11</v>
      </c>
      <c r="L5144" t="str">
        <v>Lloyd et al 2020; Keeman et al. 2020 in Lloyd et al. 2020; Condon et al. 2005 in Fromhold and Wallace 2012</v>
      </c>
      <c r="M5144" t="s">
        <v>1346</v>
      </c>
      <c r="O5144">
        <v>4.2000000000000003E-2</v>
      </c>
      <c r="P5144" t="s">
        <v>243</v>
      </c>
      <c r="Q5144" t="s">
        <v>1308</v>
      </c>
      <c r="S5144">
        <v>-24.53</v>
      </c>
      <c r="U5144" t="s">
        <v>245</v>
      </c>
      <c r="V5144">
        <v>1</v>
      </c>
      <c r="W5144" t="s">
        <v>1371</v>
      </c>
      <c r="X5144" t="s">
        <v>1390</v>
      </c>
    </row>
    <row r="5145" spans="1:24" x14ac:dyDescent="0.3">
      <c r="A5145">
        <v>6000</v>
      </c>
      <c r="B5145" s="15" t="s">
        <v>703</v>
      </c>
      <c r="C5145" t="str">
        <f>_xlfn.XLOOKUP($B5145, STANDARDS!$A:$A, STANDARDS!$B:$B,,0,2)</f>
        <v>Brachina Fm, Sandison Subgp, Wilpena Gp</v>
      </c>
      <c r="D5145" t="s">
        <v>535</v>
      </c>
      <c r="E5145" t="s">
        <v>1110</v>
      </c>
      <c r="J5145" cm="1">
        <f t="array" ref="J5145:L5145">_xlfn.XLOOKUP($C5145, AGE!$A:$A,AGE!$B:$D,,0,2)</f>
        <v>595</v>
      </c>
      <c r="K5145">
        <v>42</v>
      </c>
      <c r="L5145" t="str">
        <v>Webb 1980 in Lloyd et al. 2020; Hoffman et al, 2004</v>
      </c>
      <c r="M5145" t="s">
        <v>1335</v>
      </c>
      <c r="O5145">
        <v>3.5999999999999997E-2</v>
      </c>
      <c r="P5145" t="s">
        <v>243</v>
      </c>
      <c r="Q5145" t="s">
        <v>1308</v>
      </c>
      <c r="S5145">
        <v>-23.65</v>
      </c>
      <c r="U5145" t="s">
        <v>245</v>
      </c>
      <c r="V5145">
        <v>1</v>
      </c>
      <c r="W5145" t="s">
        <v>1371</v>
      </c>
      <c r="X5145" t="s">
        <v>1390</v>
      </c>
    </row>
    <row r="5146" spans="1:24" x14ac:dyDescent="0.3">
      <c r="A5146">
        <v>6002</v>
      </c>
      <c r="B5146" s="15" t="s">
        <v>703</v>
      </c>
      <c r="C5146" t="str">
        <f>_xlfn.XLOOKUP($B5146, STANDARDS!$A:$A, STANDARDS!$B:$B,,0,2)</f>
        <v>Brachina Fm, Sandison Subgp, Wilpena Gp</v>
      </c>
      <c r="D5146" t="s">
        <v>535</v>
      </c>
      <c r="E5146" t="s">
        <v>1110</v>
      </c>
      <c r="J5146" cm="1">
        <f t="array" ref="J5146:L5146">_xlfn.XLOOKUP($C5146, AGE!$A:$A,AGE!$B:$D,,0,2)</f>
        <v>595</v>
      </c>
      <c r="K5146">
        <v>42</v>
      </c>
      <c r="L5146" t="str">
        <v>Webb 1980 in Lloyd et al. 2020; Hoffman et al, 2004</v>
      </c>
      <c r="M5146" t="s">
        <v>1335</v>
      </c>
      <c r="O5146">
        <v>3.1E-2</v>
      </c>
      <c r="P5146" t="s">
        <v>243</v>
      </c>
      <c r="Q5146" t="s">
        <v>1308</v>
      </c>
      <c r="S5146">
        <v>-23.99</v>
      </c>
      <c r="U5146" t="s">
        <v>245</v>
      </c>
      <c r="V5146">
        <v>1</v>
      </c>
      <c r="W5146" t="s">
        <v>1371</v>
      </c>
      <c r="X5146" t="s">
        <v>1390</v>
      </c>
    </row>
    <row r="5147" spans="1:24" x14ac:dyDescent="0.3">
      <c r="A5147">
        <v>6003</v>
      </c>
      <c r="B5147" s="15" t="s">
        <v>703</v>
      </c>
      <c r="C5147" t="str">
        <f>_xlfn.XLOOKUP($B5147, STANDARDS!$A:$A, STANDARDS!$B:$B,,0,2)</f>
        <v>Brachina Fm, Sandison Subgp, Wilpena Gp</v>
      </c>
      <c r="D5147" t="s">
        <v>535</v>
      </c>
      <c r="E5147" t="s">
        <v>1110</v>
      </c>
      <c r="J5147" cm="1">
        <f t="array" ref="J5147:L5147">_xlfn.XLOOKUP($C5147, AGE!$A:$A,AGE!$B:$D,,0,2)</f>
        <v>595</v>
      </c>
      <c r="K5147">
        <v>42</v>
      </c>
      <c r="L5147" t="str">
        <v>Webb 1980 in Lloyd et al. 2020; Hoffman et al, 2004</v>
      </c>
      <c r="M5147" t="s">
        <v>1335</v>
      </c>
      <c r="O5147">
        <v>6.5000000000000002E-2</v>
      </c>
      <c r="P5147" t="s">
        <v>243</v>
      </c>
      <c r="Q5147" t="s">
        <v>1308</v>
      </c>
      <c r="S5147">
        <v>-23.75</v>
      </c>
      <c r="U5147" t="s">
        <v>245</v>
      </c>
      <c r="V5147">
        <v>1</v>
      </c>
      <c r="W5147" t="s">
        <v>1371</v>
      </c>
      <c r="X5147" t="s">
        <v>1390</v>
      </c>
    </row>
    <row r="5148" spans="1:24" x14ac:dyDescent="0.3">
      <c r="A5148">
        <v>6004</v>
      </c>
      <c r="B5148" s="15" t="s">
        <v>703</v>
      </c>
      <c r="C5148" t="str">
        <f>_xlfn.XLOOKUP($B5148, STANDARDS!$A:$A, STANDARDS!$B:$B,,0,2)</f>
        <v>Brachina Fm, Sandison Subgp, Wilpena Gp</v>
      </c>
      <c r="D5148" t="s">
        <v>535</v>
      </c>
      <c r="E5148" t="s">
        <v>1110</v>
      </c>
      <c r="J5148" cm="1">
        <f t="array" ref="J5148:L5148">_xlfn.XLOOKUP($C5148, AGE!$A:$A,AGE!$B:$D,,0,2)</f>
        <v>595</v>
      </c>
      <c r="K5148">
        <v>42</v>
      </c>
      <c r="L5148" t="str">
        <v>Webb 1980 in Lloyd et al. 2020; Hoffman et al, 2004</v>
      </c>
      <c r="M5148" t="s">
        <v>1335</v>
      </c>
      <c r="O5148">
        <v>4.4999999999999998E-2</v>
      </c>
      <c r="P5148" t="s">
        <v>243</v>
      </c>
      <c r="Q5148" t="s">
        <v>1308</v>
      </c>
      <c r="S5148">
        <v>-23</v>
      </c>
      <c r="U5148" t="s">
        <v>245</v>
      </c>
      <c r="V5148">
        <v>1</v>
      </c>
      <c r="W5148" t="s">
        <v>1371</v>
      </c>
      <c r="X5148" t="s">
        <v>1390</v>
      </c>
    </row>
    <row r="5149" spans="1:24" x14ac:dyDescent="0.3">
      <c r="A5149">
        <v>6006</v>
      </c>
      <c r="B5149" s="15" t="s">
        <v>703</v>
      </c>
      <c r="C5149" t="str">
        <f>_xlfn.XLOOKUP($B5149, STANDARDS!$A:$A, STANDARDS!$B:$B,,0,2)</f>
        <v>Brachina Fm, Sandison Subgp, Wilpena Gp</v>
      </c>
      <c r="D5149" t="s">
        <v>535</v>
      </c>
      <c r="E5149" t="s">
        <v>1110</v>
      </c>
      <c r="J5149" cm="1">
        <f t="array" ref="J5149:L5149">_xlfn.XLOOKUP($C5149, AGE!$A:$A,AGE!$B:$D,,0,2)</f>
        <v>595</v>
      </c>
      <c r="K5149">
        <v>42</v>
      </c>
      <c r="L5149" t="str">
        <v>Webb 1980 in Lloyd et al. 2020; Hoffman et al, 2004</v>
      </c>
      <c r="M5149" t="s">
        <v>1335</v>
      </c>
      <c r="O5149">
        <v>2.5999999999999999E-2</v>
      </c>
      <c r="P5149" t="s">
        <v>243</v>
      </c>
      <c r="Q5149" t="s">
        <v>1308</v>
      </c>
      <c r="S5149">
        <v>-23.27</v>
      </c>
      <c r="U5149" t="s">
        <v>245</v>
      </c>
      <c r="V5149">
        <v>1</v>
      </c>
      <c r="W5149" t="s">
        <v>1371</v>
      </c>
      <c r="X5149" t="s">
        <v>1390</v>
      </c>
    </row>
    <row r="5150" spans="1:24" x14ac:dyDescent="0.3">
      <c r="A5150">
        <v>6007</v>
      </c>
      <c r="B5150" s="15" t="s">
        <v>703</v>
      </c>
      <c r="C5150" t="str">
        <f>_xlfn.XLOOKUP($B5150, STANDARDS!$A:$A, STANDARDS!$B:$B,,0,2)</f>
        <v>Brachina Fm, Sandison Subgp, Wilpena Gp</v>
      </c>
      <c r="D5150" t="s">
        <v>535</v>
      </c>
      <c r="E5150" t="s">
        <v>1110</v>
      </c>
      <c r="J5150" cm="1">
        <f t="array" ref="J5150:L5150">_xlfn.XLOOKUP($C5150, AGE!$A:$A,AGE!$B:$D,,0,2)</f>
        <v>595</v>
      </c>
      <c r="K5150">
        <v>42</v>
      </c>
      <c r="L5150" t="str">
        <v>Webb 1980 in Lloyd et al. 2020; Hoffman et al, 2004</v>
      </c>
      <c r="M5150" t="s">
        <v>1335</v>
      </c>
      <c r="O5150">
        <v>1.9E-2</v>
      </c>
      <c r="P5150" t="s">
        <v>243</v>
      </c>
      <c r="Q5150" t="s">
        <v>1308</v>
      </c>
      <c r="S5150">
        <v>-23.57</v>
      </c>
      <c r="U5150" t="s">
        <v>245</v>
      </c>
      <c r="V5150">
        <v>1</v>
      </c>
      <c r="W5150" t="s">
        <v>1371</v>
      </c>
      <c r="X5150" t="s">
        <v>1390</v>
      </c>
    </row>
    <row r="5151" spans="1:24" x14ac:dyDescent="0.3">
      <c r="A5151">
        <v>6008</v>
      </c>
      <c r="B5151" s="15" t="s">
        <v>703</v>
      </c>
      <c r="C5151" t="str">
        <f>_xlfn.XLOOKUP($B5151, STANDARDS!$A:$A, STANDARDS!$B:$B,,0,2)</f>
        <v>Brachina Fm, Sandison Subgp, Wilpena Gp</v>
      </c>
      <c r="D5151" t="s">
        <v>535</v>
      </c>
      <c r="E5151" t="s">
        <v>1110</v>
      </c>
      <c r="J5151" cm="1">
        <f t="array" ref="J5151:L5151">_xlfn.XLOOKUP($C5151, AGE!$A:$A,AGE!$B:$D,,0,2)</f>
        <v>595</v>
      </c>
      <c r="K5151">
        <v>42</v>
      </c>
      <c r="L5151" t="str">
        <v>Webb 1980 in Lloyd et al. 2020; Hoffman et al, 2004</v>
      </c>
      <c r="M5151" t="s">
        <v>1335</v>
      </c>
      <c r="O5151">
        <v>2.5000000000000001E-2</v>
      </c>
      <c r="P5151" t="s">
        <v>243</v>
      </c>
      <c r="Q5151" t="s">
        <v>1308</v>
      </c>
      <c r="S5151">
        <v>-23.7</v>
      </c>
      <c r="U5151" t="s">
        <v>245</v>
      </c>
      <c r="V5151">
        <v>1</v>
      </c>
      <c r="W5151" t="s">
        <v>1371</v>
      </c>
      <c r="X5151" t="s">
        <v>1390</v>
      </c>
    </row>
    <row r="5152" spans="1:24" x14ac:dyDescent="0.3">
      <c r="A5152">
        <v>6010</v>
      </c>
      <c r="B5152" s="15" t="s">
        <v>705</v>
      </c>
      <c r="C5152" t="str">
        <f>_xlfn.XLOOKUP($B5152, STANDARDS!$A:$A, STANDARDS!$B:$B,,0,2)</f>
        <v>Deep Spring Fm</v>
      </c>
      <c r="D5152" t="s">
        <v>1060</v>
      </c>
      <c r="E5152" t="s">
        <v>1130</v>
      </c>
      <c r="J5152" s="13">
        <v>550</v>
      </c>
      <c r="K5152" s="13">
        <v>10</v>
      </c>
      <c r="L5152" s="16"/>
      <c r="M5152" t="s">
        <v>1335</v>
      </c>
      <c r="P5152" t="s">
        <v>243</v>
      </c>
      <c r="Q5152">
        <v>3.1</v>
      </c>
      <c r="V5152">
        <v>1</v>
      </c>
      <c r="W5152" t="s">
        <v>1371</v>
      </c>
      <c r="X5152" t="s">
        <v>1391</v>
      </c>
    </row>
    <row r="5153" spans="1:24" x14ac:dyDescent="0.3">
      <c r="A5153">
        <v>6011</v>
      </c>
      <c r="B5153" s="15" t="s">
        <v>705</v>
      </c>
      <c r="C5153" t="str">
        <f>_xlfn.XLOOKUP($B5153, STANDARDS!$A:$A, STANDARDS!$B:$B,,0,2)</f>
        <v>Deep Spring Fm</v>
      </c>
      <c r="D5153" t="s">
        <v>1060</v>
      </c>
      <c r="E5153" t="s">
        <v>1130</v>
      </c>
      <c r="J5153" s="13">
        <v>550</v>
      </c>
      <c r="K5153" s="13">
        <v>10</v>
      </c>
      <c r="L5153" s="16"/>
      <c r="M5153" t="s">
        <v>1335</v>
      </c>
      <c r="P5153" t="s">
        <v>243</v>
      </c>
      <c r="Q5153">
        <v>2.9</v>
      </c>
      <c r="V5153">
        <v>1</v>
      </c>
      <c r="W5153" t="s">
        <v>1371</v>
      </c>
      <c r="X5153" t="s">
        <v>1391</v>
      </c>
    </row>
    <row r="5154" spans="1:24" x14ac:dyDescent="0.3">
      <c r="A5154">
        <v>6012</v>
      </c>
      <c r="B5154" s="15" t="s">
        <v>705</v>
      </c>
      <c r="C5154" t="str">
        <f>_xlfn.XLOOKUP($B5154, STANDARDS!$A:$A, STANDARDS!$B:$B,,0,2)</f>
        <v>Deep Spring Fm</v>
      </c>
      <c r="D5154" t="s">
        <v>1060</v>
      </c>
      <c r="E5154" t="s">
        <v>1130</v>
      </c>
      <c r="J5154" s="13">
        <v>550</v>
      </c>
      <c r="K5154" s="13">
        <v>10</v>
      </c>
      <c r="L5154" s="16"/>
      <c r="M5154" t="s">
        <v>1335</v>
      </c>
      <c r="P5154" t="s">
        <v>243</v>
      </c>
      <c r="Q5154">
        <v>2.8</v>
      </c>
      <c r="V5154">
        <v>1</v>
      </c>
      <c r="W5154" t="s">
        <v>1371</v>
      </c>
      <c r="X5154" t="s">
        <v>1391</v>
      </c>
    </row>
    <row r="5155" spans="1:24" x14ac:dyDescent="0.3">
      <c r="A5155">
        <v>6013</v>
      </c>
      <c r="B5155" s="15" t="s">
        <v>705</v>
      </c>
      <c r="C5155" t="str">
        <f>_xlfn.XLOOKUP($B5155, STANDARDS!$A:$A, STANDARDS!$B:$B,,0,2)</f>
        <v>Deep Spring Fm</v>
      </c>
      <c r="D5155" t="s">
        <v>1060</v>
      </c>
      <c r="E5155" t="s">
        <v>1130</v>
      </c>
      <c r="J5155" s="13">
        <v>550</v>
      </c>
      <c r="K5155" s="13">
        <v>10</v>
      </c>
      <c r="L5155" s="16"/>
      <c r="M5155" t="s">
        <v>1335</v>
      </c>
      <c r="P5155" t="s">
        <v>243</v>
      </c>
      <c r="Q5155">
        <v>2.4</v>
      </c>
      <c r="V5155">
        <v>1</v>
      </c>
      <c r="W5155" t="s">
        <v>1371</v>
      </c>
      <c r="X5155" t="s">
        <v>1391</v>
      </c>
    </row>
    <row r="5156" spans="1:24" x14ac:dyDescent="0.3">
      <c r="A5156">
        <v>6014</v>
      </c>
      <c r="B5156" s="15" t="s">
        <v>705</v>
      </c>
      <c r="C5156" t="str">
        <f>_xlfn.XLOOKUP($B5156, STANDARDS!$A:$A, STANDARDS!$B:$B,,0,2)</f>
        <v>Deep Spring Fm</v>
      </c>
      <c r="D5156" t="s">
        <v>1060</v>
      </c>
      <c r="E5156" t="s">
        <v>1130</v>
      </c>
      <c r="J5156" s="13">
        <v>550</v>
      </c>
      <c r="K5156" s="13">
        <v>10</v>
      </c>
      <c r="L5156" s="16"/>
      <c r="M5156" t="s">
        <v>1335</v>
      </c>
      <c r="P5156" t="s">
        <v>243</v>
      </c>
      <c r="Q5156">
        <v>3.9</v>
      </c>
      <c r="V5156">
        <v>1</v>
      </c>
      <c r="W5156" t="s">
        <v>1371</v>
      </c>
      <c r="X5156" t="s">
        <v>1391</v>
      </c>
    </row>
    <row r="5157" spans="1:24" x14ac:dyDescent="0.3">
      <c r="A5157">
        <v>6015</v>
      </c>
      <c r="B5157" s="15" t="s">
        <v>705</v>
      </c>
      <c r="C5157" t="str">
        <f>_xlfn.XLOOKUP($B5157, STANDARDS!$A:$A, STANDARDS!$B:$B,,0,2)</f>
        <v>Deep Spring Fm</v>
      </c>
      <c r="D5157" t="s">
        <v>1060</v>
      </c>
      <c r="E5157" t="s">
        <v>1130</v>
      </c>
      <c r="J5157" s="13">
        <v>550</v>
      </c>
      <c r="K5157" s="13">
        <v>10</v>
      </c>
      <c r="L5157" s="16"/>
      <c r="M5157" t="s">
        <v>1335</v>
      </c>
      <c r="P5157" t="s">
        <v>243</v>
      </c>
      <c r="Q5157">
        <v>2.7</v>
      </c>
      <c r="V5157">
        <v>1</v>
      </c>
      <c r="W5157" t="s">
        <v>1371</v>
      </c>
      <c r="X5157" t="s">
        <v>1391</v>
      </c>
    </row>
    <row r="5158" spans="1:24" x14ac:dyDescent="0.3">
      <c r="A5158">
        <v>6016</v>
      </c>
      <c r="B5158" s="15" t="s">
        <v>705</v>
      </c>
      <c r="C5158" t="str">
        <f>_xlfn.XLOOKUP($B5158, STANDARDS!$A:$A, STANDARDS!$B:$B,,0,2)</f>
        <v>Deep Spring Fm</v>
      </c>
      <c r="D5158" t="s">
        <v>1060</v>
      </c>
      <c r="E5158" t="s">
        <v>1130</v>
      </c>
      <c r="J5158" s="13">
        <v>550</v>
      </c>
      <c r="K5158" s="13">
        <v>10</v>
      </c>
      <c r="L5158" s="16"/>
      <c r="M5158" t="s">
        <v>1335</v>
      </c>
      <c r="P5158" t="s">
        <v>243</v>
      </c>
      <c r="Q5158">
        <v>4</v>
      </c>
      <c r="V5158">
        <v>1</v>
      </c>
      <c r="W5158" t="s">
        <v>1371</v>
      </c>
      <c r="X5158" t="s">
        <v>1391</v>
      </c>
    </row>
    <row r="5159" spans="1:24" x14ac:dyDescent="0.3">
      <c r="A5159">
        <v>6017</v>
      </c>
      <c r="B5159" s="15" t="s">
        <v>705</v>
      </c>
      <c r="C5159" t="str">
        <f>_xlfn.XLOOKUP($B5159, STANDARDS!$A:$A, STANDARDS!$B:$B,,0,2)</f>
        <v>Deep Spring Fm</v>
      </c>
      <c r="D5159" t="s">
        <v>1060</v>
      </c>
      <c r="E5159" t="s">
        <v>1130</v>
      </c>
      <c r="J5159" s="13">
        <v>550</v>
      </c>
      <c r="K5159" s="13">
        <v>10</v>
      </c>
      <c r="L5159" s="16"/>
      <c r="M5159" t="s">
        <v>1335</v>
      </c>
      <c r="P5159" t="s">
        <v>243</v>
      </c>
      <c r="Q5159">
        <v>1.2</v>
      </c>
      <c r="V5159">
        <v>1</v>
      </c>
      <c r="W5159" t="s">
        <v>1371</v>
      </c>
      <c r="X5159" t="s">
        <v>1391</v>
      </c>
    </row>
    <row r="5160" spans="1:24" x14ac:dyDescent="0.3">
      <c r="A5160">
        <v>6018</v>
      </c>
      <c r="B5160" s="15" t="s">
        <v>706</v>
      </c>
      <c r="C5160" t="str">
        <f>_xlfn.XLOOKUP($B5160, STANDARDS!$A:$A, STANDARDS!$B:$B,,0,2)</f>
        <v>Wyman Fm</v>
      </c>
      <c r="D5160" t="s">
        <v>1060</v>
      </c>
      <c r="E5160" t="s">
        <v>1131</v>
      </c>
      <c r="J5160" s="13">
        <v>570</v>
      </c>
      <c r="K5160" s="13">
        <v>30</v>
      </c>
      <c r="L5160" s="16"/>
      <c r="M5160" t="s">
        <v>1335</v>
      </c>
      <c r="P5160" t="s">
        <v>243</v>
      </c>
      <c r="Q5160">
        <v>0.6</v>
      </c>
      <c r="V5160">
        <v>1</v>
      </c>
      <c r="W5160" t="s">
        <v>1371</v>
      </c>
      <c r="X5160" t="s">
        <v>1391</v>
      </c>
    </row>
    <row r="5161" spans="1:24" x14ac:dyDescent="0.3">
      <c r="A5161">
        <v>6019</v>
      </c>
      <c r="B5161" s="15" t="s">
        <v>706</v>
      </c>
      <c r="C5161" t="str">
        <f>_xlfn.XLOOKUP($B5161, STANDARDS!$A:$A, STANDARDS!$B:$B,,0,2)</f>
        <v>Wyman Fm</v>
      </c>
      <c r="D5161" t="s">
        <v>1060</v>
      </c>
      <c r="E5161" t="s">
        <v>1131</v>
      </c>
      <c r="J5161" s="13">
        <v>570</v>
      </c>
      <c r="K5161" s="13">
        <v>30</v>
      </c>
      <c r="L5161" s="16"/>
      <c r="M5161" t="s">
        <v>1335</v>
      </c>
      <c r="P5161" t="s">
        <v>243</v>
      </c>
      <c r="Q5161">
        <v>1</v>
      </c>
      <c r="V5161">
        <v>1</v>
      </c>
      <c r="W5161" t="s">
        <v>1371</v>
      </c>
      <c r="X5161" t="s">
        <v>1391</v>
      </c>
    </row>
    <row r="5162" spans="1:24" x14ac:dyDescent="0.3">
      <c r="A5162">
        <v>6020</v>
      </c>
      <c r="B5162" s="15" t="s">
        <v>705</v>
      </c>
      <c r="C5162" t="str">
        <f>_xlfn.XLOOKUP($B5162, STANDARDS!$A:$A, STANDARDS!$B:$B,,0,2)</f>
        <v>Deep Spring Fm</v>
      </c>
      <c r="D5162" t="s">
        <v>1060</v>
      </c>
      <c r="E5162" t="s">
        <v>1130</v>
      </c>
      <c r="J5162" s="13">
        <v>550</v>
      </c>
      <c r="K5162" s="13">
        <v>10</v>
      </c>
      <c r="L5162" s="16"/>
      <c r="M5162" t="s">
        <v>1335</v>
      </c>
      <c r="P5162" t="s">
        <v>243</v>
      </c>
      <c r="Q5162">
        <v>3</v>
      </c>
      <c r="V5162">
        <v>1</v>
      </c>
      <c r="W5162" t="s">
        <v>1371</v>
      </c>
      <c r="X5162" t="s">
        <v>1391</v>
      </c>
    </row>
    <row r="5163" spans="1:24" x14ac:dyDescent="0.3">
      <c r="A5163">
        <v>6021</v>
      </c>
      <c r="B5163" s="15" t="s">
        <v>705</v>
      </c>
      <c r="C5163" t="str">
        <f>_xlfn.XLOOKUP($B5163, STANDARDS!$A:$A, STANDARDS!$B:$B,,0,2)</f>
        <v>Deep Spring Fm</v>
      </c>
      <c r="D5163" t="s">
        <v>1060</v>
      </c>
      <c r="E5163" t="s">
        <v>1130</v>
      </c>
      <c r="J5163" s="13">
        <v>550</v>
      </c>
      <c r="K5163" s="13">
        <v>10</v>
      </c>
      <c r="L5163" s="16"/>
      <c r="M5163" t="s">
        <v>1335</v>
      </c>
      <c r="P5163" t="s">
        <v>243</v>
      </c>
      <c r="Q5163">
        <v>2.2999999999999998</v>
      </c>
      <c r="V5163">
        <v>1</v>
      </c>
      <c r="W5163" t="s">
        <v>1371</v>
      </c>
      <c r="X5163" t="s">
        <v>1391</v>
      </c>
    </row>
    <row r="5164" spans="1:24" x14ac:dyDescent="0.3">
      <c r="A5164">
        <v>6022</v>
      </c>
      <c r="B5164" s="15" t="s">
        <v>705</v>
      </c>
      <c r="C5164" t="str">
        <f>_xlfn.XLOOKUP($B5164, STANDARDS!$A:$A, STANDARDS!$B:$B,,0,2)</f>
        <v>Deep Spring Fm</v>
      </c>
      <c r="D5164" t="s">
        <v>1060</v>
      </c>
      <c r="E5164" t="s">
        <v>1130</v>
      </c>
      <c r="J5164" s="13">
        <v>550</v>
      </c>
      <c r="K5164" s="13">
        <v>10</v>
      </c>
      <c r="L5164" s="16"/>
      <c r="M5164" t="s">
        <v>1335</v>
      </c>
      <c r="P5164" t="s">
        <v>243</v>
      </c>
      <c r="Q5164">
        <v>2.2999999999999998</v>
      </c>
      <c r="V5164">
        <v>1</v>
      </c>
      <c r="W5164" t="s">
        <v>1371</v>
      </c>
      <c r="X5164" t="s">
        <v>1391</v>
      </c>
    </row>
    <row r="5165" spans="1:24" x14ac:dyDescent="0.3">
      <c r="A5165">
        <v>6023</v>
      </c>
      <c r="B5165" s="15" t="s">
        <v>705</v>
      </c>
      <c r="C5165" t="str">
        <f>_xlfn.XLOOKUP($B5165, STANDARDS!$A:$A, STANDARDS!$B:$B,,0,2)</f>
        <v>Deep Spring Fm</v>
      </c>
      <c r="D5165" t="s">
        <v>1060</v>
      </c>
      <c r="E5165" t="s">
        <v>1130</v>
      </c>
      <c r="J5165" s="13">
        <v>550</v>
      </c>
      <c r="K5165" s="13">
        <v>10</v>
      </c>
      <c r="L5165" s="16"/>
      <c r="M5165" t="s">
        <v>1335</v>
      </c>
      <c r="P5165" t="s">
        <v>243</v>
      </c>
      <c r="Q5165">
        <v>1.4</v>
      </c>
      <c r="V5165">
        <v>1</v>
      </c>
      <c r="W5165" t="s">
        <v>1371</v>
      </c>
      <c r="X5165" t="s">
        <v>1391</v>
      </c>
    </row>
    <row r="5166" spans="1:24" x14ac:dyDescent="0.3">
      <c r="A5166">
        <v>6024</v>
      </c>
      <c r="B5166" s="15" t="s">
        <v>705</v>
      </c>
      <c r="C5166" t="str">
        <f>_xlfn.XLOOKUP($B5166, STANDARDS!$A:$A, STANDARDS!$B:$B,,0,2)</f>
        <v>Deep Spring Fm</v>
      </c>
      <c r="D5166" t="s">
        <v>1060</v>
      </c>
      <c r="E5166" t="s">
        <v>1130</v>
      </c>
      <c r="J5166" s="13">
        <v>550</v>
      </c>
      <c r="K5166" s="13">
        <v>10</v>
      </c>
      <c r="L5166" s="16"/>
      <c r="M5166" t="s">
        <v>1335</v>
      </c>
      <c r="P5166" t="s">
        <v>243</v>
      </c>
      <c r="Q5166">
        <v>1.5</v>
      </c>
      <c r="V5166">
        <v>1</v>
      </c>
      <c r="W5166" t="s">
        <v>1371</v>
      </c>
      <c r="X5166" t="s">
        <v>1391</v>
      </c>
    </row>
    <row r="5167" spans="1:24" x14ac:dyDescent="0.3">
      <c r="A5167">
        <v>6025</v>
      </c>
      <c r="B5167" s="15" t="s">
        <v>705</v>
      </c>
      <c r="C5167" t="str">
        <f>_xlfn.XLOOKUP($B5167, STANDARDS!$A:$A, STANDARDS!$B:$B,,0,2)</f>
        <v>Deep Spring Fm</v>
      </c>
      <c r="D5167" t="s">
        <v>1060</v>
      </c>
      <c r="E5167" t="s">
        <v>1130</v>
      </c>
      <c r="J5167" s="13">
        <v>550</v>
      </c>
      <c r="K5167" s="13">
        <v>10</v>
      </c>
      <c r="L5167" s="16"/>
      <c r="M5167" t="s">
        <v>1335</v>
      </c>
      <c r="P5167" t="s">
        <v>243</v>
      </c>
      <c r="Q5167">
        <v>2.5</v>
      </c>
      <c r="V5167">
        <v>1</v>
      </c>
      <c r="W5167" t="s">
        <v>1371</v>
      </c>
      <c r="X5167" t="s">
        <v>1391</v>
      </c>
    </row>
    <row r="5168" spans="1:24" x14ac:dyDescent="0.3">
      <c r="A5168">
        <v>6026</v>
      </c>
      <c r="B5168" s="15" t="s">
        <v>705</v>
      </c>
      <c r="C5168" t="str">
        <f>_xlfn.XLOOKUP($B5168, STANDARDS!$A:$A, STANDARDS!$B:$B,,0,2)</f>
        <v>Deep Spring Fm</v>
      </c>
      <c r="D5168" t="s">
        <v>1060</v>
      </c>
      <c r="E5168" t="s">
        <v>1130</v>
      </c>
      <c r="J5168" s="13">
        <v>550</v>
      </c>
      <c r="K5168" s="13">
        <v>10</v>
      </c>
      <c r="L5168" s="16"/>
      <c r="M5168" t="s">
        <v>1335</v>
      </c>
      <c r="P5168" t="s">
        <v>243</v>
      </c>
      <c r="Q5168">
        <v>2.8</v>
      </c>
      <c r="V5168">
        <v>1</v>
      </c>
      <c r="W5168" t="s">
        <v>1371</v>
      </c>
      <c r="X5168" t="s">
        <v>1391</v>
      </c>
    </row>
    <row r="5169" spans="1:24" x14ac:dyDescent="0.3">
      <c r="A5169">
        <v>6027</v>
      </c>
      <c r="B5169" s="15" t="s">
        <v>705</v>
      </c>
      <c r="C5169" t="str">
        <f>_xlfn.XLOOKUP($B5169, STANDARDS!$A:$A, STANDARDS!$B:$B,,0,2)</f>
        <v>Deep Spring Fm</v>
      </c>
      <c r="D5169" t="s">
        <v>1060</v>
      </c>
      <c r="E5169" t="s">
        <v>1130</v>
      </c>
      <c r="J5169" s="13">
        <v>550</v>
      </c>
      <c r="K5169" s="13">
        <v>10</v>
      </c>
      <c r="L5169" s="16"/>
      <c r="M5169" t="s">
        <v>1335</v>
      </c>
      <c r="P5169" t="s">
        <v>243</v>
      </c>
      <c r="Q5169">
        <v>2.5</v>
      </c>
      <c r="V5169">
        <v>1</v>
      </c>
      <c r="W5169" t="s">
        <v>1371</v>
      </c>
      <c r="X5169" t="s">
        <v>1391</v>
      </c>
    </row>
    <row r="5170" spans="1:24" x14ac:dyDescent="0.3">
      <c r="A5170">
        <v>6028</v>
      </c>
      <c r="B5170" s="15" t="s">
        <v>705</v>
      </c>
      <c r="C5170" t="str">
        <f>_xlfn.XLOOKUP($B5170, STANDARDS!$A:$A, STANDARDS!$B:$B,,0,2)</f>
        <v>Deep Spring Fm</v>
      </c>
      <c r="D5170" t="s">
        <v>1060</v>
      </c>
      <c r="E5170" t="s">
        <v>1131</v>
      </c>
      <c r="J5170" s="13">
        <v>550</v>
      </c>
      <c r="K5170" s="13">
        <v>10</v>
      </c>
      <c r="L5170" s="16"/>
      <c r="M5170" t="s">
        <v>1335</v>
      </c>
      <c r="P5170" t="s">
        <v>243</v>
      </c>
      <c r="Q5170">
        <v>2.6</v>
      </c>
      <c r="V5170">
        <v>1</v>
      </c>
      <c r="W5170" t="s">
        <v>1371</v>
      </c>
      <c r="X5170" t="s">
        <v>1391</v>
      </c>
    </row>
    <row r="5171" spans="1:24" x14ac:dyDescent="0.3">
      <c r="A5171">
        <v>6029</v>
      </c>
      <c r="B5171" s="15" t="s">
        <v>705</v>
      </c>
      <c r="C5171" t="str">
        <f>_xlfn.XLOOKUP($B5171, STANDARDS!$A:$A, STANDARDS!$B:$B,,0,2)</f>
        <v>Deep Spring Fm</v>
      </c>
      <c r="D5171" t="s">
        <v>1060</v>
      </c>
      <c r="E5171" t="s">
        <v>1130</v>
      </c>
      <c r="J5171" s="13">
        <v>550</v>
      </c>
      <c r="K5171" s="13">
        <v>10</v>
      </c>
      <c r="L5171" s="16"/>
      <c r="M5171" t="s">
        <v>583</v>
      </c>
      <c r="P5171" t="s">
        <v>243</v>
      </c>
      <c r="Q5171">
        <v>1.6</v>
      </c>
      <c r="V5171">
        <v>1</v>
      </c>
      <c r="W5171" t="s">
        <v>1371</v>
      </c>
      <c r="X5171" t="s">
        <v>1391</v>
      </c>
    </row>
    <row r="5172" spans="1:24" x14ac:dyDescent="0.3">
      <c r="A5172">
        <v>6030</v>
      </c>
      <c r="B5172" s="15" t="s">
        <v>705</v>
      </c>
      <c r="C5172" t="str">
        <f>_xlfn.XLOOKUP($B5172, STANDARDS!$A:$A, STANDARDS!$B:$B,,0,2)</f>
        <v>Deep Spring Fm</v>
      </c>
      <c r="D5172" t="s">
        <v>1060</v>
      </c>
      <c r="E5172" t="s">
        <v>1130</v>
      </c>
      <c r="J5172" s="13">
        <v>550</v>
      </c>
      <c r="K5172" s="13">
        <v>10</v>
      </c>
      <c r="L5172" s="16"/>
      <c r="M5172" t="s">
        <v>583</v>
      </c>
      <c r="P5172" t="s">
        <v>243</v>
      </c>
      <c r="Q5172">
        <v>3.1</v>
      </c>
      <c r="V5172">
        <v>1</v>
      </c>
      <c r="W5172" t="s">
        <v>1371</v>
      </c>
      <c r="X5172" t="s">
        <v>1391</v>
      </c>
    </row>
    <row r="5173" spans="1:24" x14ac:dyDescent="0.3">
      <c r="A5173">
        <v>6031</v>
      </c>
      <c r="B5173" s="15" t="s">
        <v>705</v>
      </c>
      <c r="C5173" t="str">
        <f>_xlfn.XLOOKUP($B5173, STANDARDS!$A:$A, STANDARDS!$B:$B,,0,2)</f>
        <v>Deep Spring Fm</v>
      </c>
      <c r="D5173" t="s">
        <v>1060</v>
      </c>
      <c r="E5173" t="s">
        <v>1131</v>
      </c>
      <c r="J5173" s="13">
        <v>550</v>
      </c>
      <c r="K5173" s="13">
        <v>10</v>
      </c>
      <c r="L5173" s="16"/>
      <c r="M5173" t="s">
        <v>583</v>
      </c>
      <c r="P5173" t="s">
        <v>243</v>
      </c>
      <c r="Q5173">
        <v>1.9</v>
      </c>
      <c r="V5173">
        <v>1</v>
      </c>
      <c r="W5173" t="s">
        <v>1371</v>
      </c>
      <c r="X5173" t="s">
        <v>1391</v>
      </c>
    </row>
    <row r="5174" spans="1:24" x14ac:dyDescent="0.3">
      <c r="A5174">
        <v>6032</v>
      </c>
      <c r="B5174" s="15" t="s">
        <v>705</v>
      </c>
      <c r="C5174" t="str">
        <f>_xlfn.XLOOKUP($B5174, STANDARDS!$A:$A, STANDARDS!$B:$B,,0,2)</f>
        <v>Deep Spring Fm</v>
      </c>
      <c r="D5174" t="s">
        <v>1060</v>
      </c>
      <c r="E5174" t="s">
        <v>1130</v>
      </c>
      <c r="J5174" s="13">
        <v>550</v>
      </c>
      <c r="K5174" s="13">
        <v>10</v>
      </c>
      <c r="L5174" s="16"/>
      <c r="M5174" t="s">
        <v>583</v>
      </c>
      <c r="P5174" t="s">
        <v>243</v>
      </c>
      <c r="Q5174">
        <v>2.1</v>
      </c>
      <c r="V5174">
        <v>1</v>
      </c>
      <c r="W5174" t="s">
        <v>1371</v>
      </c>
      <c r="X5174" t="s">
        <v>1391</v>
      </c>
    </row>
    <row r="5175" spans="1:24" x14ac:dyDescent="0.3">
      <c r="A5175">
        <v>6033</v>
      </c>
      <c r="B5175" s="15" t="s">
        <v>705</v>
      </c>
      <c r="C5175" t="str">
        <f>_xlfn.XLOOKUP($B5175, STANDARDS!$A:$A, STANDARDS!$B:$B,,0,2)</f>
        <v>Deep Spring Fm</v>
      </c>
      <c r="D5175" t="s">
        <v>1060</v>
      </c>
      <c r="E5175" t="s">
        <v>1131</v>
      </c>
      <c r="J5175" s="13">
        <v>550</v>
      </c>
      <c r="K5175" s="13">
        <v>10</v>
      </c>
      <c r="L5175" s="16"/>
      <c r="M5175" t="s">
        <v>583</v>
      </c>
      <c r="P5175" t="s">
        <v>243</v>
      </c>
      <c r="Q5175">
        <v>1.9</v>
      </c>
      <c r="V5175">
        <v>1</v>
      </c>
      <c r="W5175" t="s">
        <v>1371</v>
      </c>
      <c r="X5175" t="s">
        <v>1391</v>
      </c>
    </row>
    <row r="5176" spans="1:24" x14ac:dyDescent="0.3">
      <c r="A5176">
        <v>6034</v>
      </c>
      <c r="B5176" s="15" t="s">
        <v>705</v>
      </c>
      <c r="C5176" t="str">
        <f>_xlfn.XLOOKUP($B5176, STANDARDS!$A:$A, STANDARDS!$B:$B,,0,2)</f>
        <v>Deep Spring Fm</v>
      </c>
      <c r="D5176" t="s">
        <v>1060</v>
      </c>
      <c r="E5176" t="s">
        <v>1131</v>
      </c>
      <c r="J5176" s="13">
        <v>550</v>
      </c>
      <c r="K5176" s="13">
        <v>10</v>
      </c>
      <c r="L5176" s="16"/>
      <c r="M5176" t="s">
        <v>583</v>
      </c>
      <c r="P5176" t="s">
        <v>243</v>
      </c>
      <c r="Q5176">
        <v>-2.2999999999999998</v>
      </c>
      <c r="V5176">
        <v>1</v>
      </c>
      <c r="W5176" t="s">
        <v>1371</v>
      </c>
      <c r="X5176" t="s">
        <v>1391</v>
      </c>
    </row>
    <row r="5177" spans="1:24" x14ac:dyDescent="0.3">
      <c r="A5177">
        <v>6035</v>
      </c>
      <c r="B5177" s="15" t="s">
        <v>705</v>
      </c>
      <c r="C5177" t="str">
        <f>_xlfn.XLOOKUP($B5177, STANDARDS!$A:$A, STANDARDS!$B:$B,,0,2)</f>
        <v>Deep Spring Fm</v>
      </c>
      <c r="D5177" t="s">
        <v>1060</v>
      </c>
      <c r="E5177" t="s">
        <v>1131</v>
      </c>
      <c r="J5177" s="13">
        <v>550</v>
      </c>
      <c r="K5177" s="13">
        <v>10</v>
      </c>
      <c r="L5177" s="16"/>
      <c r="M5177" t="s">
        <v>583</v>
      </c>
      <c r="P5177" t="s">
        <v>243</v>
      </c>
      <c r="Q5177">
        <v>-2.5</v>
      </c>
      <c r="V5177">
        <v>1</v>
      </c>
      <c r="W5177" t="s">
        <v>1371</v>
      </c>
      <c r="X5177" t="s">
        <v>1391</v>
      </c>
    </row>
    <row r="5178" spans="1:24" x14ac:dyDescent="0.3">
      <c r="A5178">
        <v>6036</v>
      </c>
      <c r="B5178" s="15" t="s">
        <v>707</v>
      </c>
      <c r="C5178" t="str">
        <f>_xlfn.XLOOKUP($B5178, STANDARDS!$A:$A, STANDARDS!$B:$B,,0,2)</f>
        <v>Reed Dolomite Fm</v>
      </c>
      <c r="D5178" t="s">
        <v>1060</v>
      </c>
      <c r="E5178" t="s">
        <v>1131</v>
      </c>
      <c r="J5178" s="13">
        <v>570</v>
      </c>
      <c r="K5178" s="13">
        <v>30</v>
      </c>
      <c r="L5178" s="16"/>
      <c r="M5178" t="s">
        <v>583</v>
      </c>
      <c r="P5178" t="s">
        <v>243</v>
      </c>
      <c r="Q5178">
        <v>1.5</v>
      </c>
      <c r="V5178">
        <v>1</v>
      </c>
      <c r="W5178" t="s">
        <v>1371</v>
      </c>
      <c r="X5178" t="s">
        <v>1391</v>
      </c>
    </row>
    <row r="5179" spans="1:24" x14ac:dyDescent="0.3">
      <c r="A5179">
        <v>6037</v>
      </c>
      <c r="B5179" s="15" t="s">
        <v>707</v>
      </c>
      <c r="C5179" t="str">
        <f>_xlfn.XLOOKUP($B5179, STANDARDS!$A:$A, STANDARDS!$B:$B,,0,2)</f>
        <v>Reed Dolomite Fm</v>
      </c>
      <c r="D5179" t="s">
        <v>1060</v>
      </c>
      <c r="E5179" t="s">
        <v>1131</v>
      </c>
      <c r="J5179" s="13">
        <v>570</v>
      </c>
      <c r="K5179" s="13">
        <v>30</v>
      </c>
      <c r="L5179" s="16"/>
      <c r="M5179" t="s">
        <v>583</v>
      </c>
      <c r="P5179" t="s">
        <v>243</v>
      </c>
      <c r="Q5179">
        <v>1</v>
      </c>
      <c r="V5179">
        <v>1</v>
      </c>
      <c r="W5179" t="s">
        <v>1371</v>
      </c>
      <c r="X5179" t="s">
        <v>1391</v>
      </c>
    </row>
    <row r="5180" spans="1:24" x14ac:dyDescent="0.3">
      <c r="A5180">
        <v>6038</v>
      </c>
      <c r="B5180" s="15" t="s">
        <v>707</v>
      </c>
      <c r="C5180" t="str">
        <f>_xlfn.XLOOKUP($B5180, STANDARDS!$A:$A, STANDARDS!$B:$B,,0,2)</f>
        <v>Reed Dolomite Fm</v>
      </c>
      <c r="D5180" t="s">
        <v>1060</v>
      </c>
      <c r="E5180" t="s">
        <v>1131</v>
      </c>
      <c r="J5180" s="13">
        <v>570</v>
      </c>
      <c r="K5180" s="13">
        <v>30</v>
      </c>
      <c r="L5180" s="16"/>
      <c r="M5180" t="s">
        <v>583</v>
      </c>
      <c r="P5180" t="s">
        <v>243</v>
      </c>
      <c r="Q5180">
        <v>1.1000000000000001</v>
      </c>
      <c r="V5180">
        <v>1</v>
      </c>
      <c r="W5180" t="s">
        <v>1371</v>
      </c>
      <c r="X5180" t="s">
        <v>1391</v>
      </c>
    </row>
    <row r="5181" spans="1:24" x14ac:dyDescent="0.3">
      <c r="A5181">
        <v>6039</v>
      </c>
      <c r="B5181" s="15" t="s">
        <v>707</v>
      </c>
      <c r="C5181" t="str">
        <f>_xlfn.XLOOKUP($B5181, STANDARDS!$A:$A, STANDARDS!$B:$B,,0,2)</f>
        <v>Reed Dolomite Fm</v>
      </c>
      <c r="D5181" t="s">
        <v>1060</v>
      </c>
      <c r="E5181" t="s">
        <v>1131</v>
      </c>
      <c r="J5181" s="13">
        <v>570</v>
      </c>
      <c r="K5181" s="13">
        <v>30</v>
      </c>
      <c r="L5181" s="16"/>
      <c r="M5181" t="s">
        <v>583</v>
      </c>
      <c r="P5181" t="s">
        <v>243</v>
      </c>
      <c r="Q5181">
        <v>1.4</v>
      </c>
      <c r="V5181">
        <v>1</v>
      </c>
      <c r="W5181" t="s">
        <v>1371</v>
      </c>
      <c r="X5181" t="s">
        <v>1391</v>
      </c>
    </row>
    <row r="5182" spans="1:24" x14ac:dyDescent="0.3">
      <c r="A5182">
        <v>6040</v>
      </c>
      <c r="B5182" s="15" t="s">
        <v>707</v>
      </c>
      <c r="C5182" t="str">
        <f>_xlfn.XLOOKUP($B5182, STANDARDS!$A:$A, STANDARDS!$B:$B,,0,2)</f>
        <v>Reed Dolomite Fm</v>
      </c>
      <c r="D5182" t="s">
        <v>1060</v>
      </c>
      <c r="E5182" t="s">
        <v>1131</v>
      </c>
      <c r="J5182" s="13">
        <v>570</v>
      </c>
      <c r="K5182" s="13">
        <v>30</v>
      </c>
      <c r="L5182" s="16"/>
      <c r="M5182" t="s">
        <v>583</v>
      </c>
      <c r="P5182" t="s">
        <v>243</v>
      </c>
      <c r="Q5182">
        <v>0.9</v>
      </c>
      <c r="V5182">
        <v>1</v>
      </c>
      <c r="W5182" t="s">
        <v>1371</v>
      </c>
      <c r="X5182" t="s">
        <v>1391</v>
      </c>
    </row>
    <row r="5183" spans="1:24" x14ac:dyDescent="0.3">
      <c r="A5183">
        <v>6041</v>
      </c>
      <c r="B5183" s="15" t="s">
        <v>707</v>
      </c>
      <c r="C5183" t="str">
        <f>_xlfn.XLOOKUP($B5183, STANDARDS!$A:$A, STANDARDS!$B:$B,,0,2)</f>
        <v>Reed Dolomite Fm</v>
      </c>
      <c r="D5183" t="s">
        <v>1060</v>
      </c>
      <c r="E5183" t="s">
        <v>1131</v>
      </c>
      <c r="J5183" s="13">
        <v>570</v>
      </c>
      <c r="K5183" s="13">
        <v>30</v>
      </c>
      <c r="L5183" s="16"/>
      <c r="M5183" t="s">
        <v>583</v>
      </c>
      <c r="P5183" t="s">
        <v>243</v>
      </c>
      <c r="Q5183">
        <v>2.6</v>
      </c>
      <c r="V5183">
        <v>1</v>
      </c>
      <c r="W5183" t="s">
        <v>1371</v>
      </c>
      <c r="X5183" t="s">
        <v>1391</v>
      </c>
    </row>
    <row r="5184" spans="1:24" x14ac:dyDescent="0.3">
      <c r="A5184">
        <v>6042</v>
      </c>
      <c r="B5184" s="15" t="s">
        <v>707</v>
      </c>
      <c r="C5184" t="str">
        <f>_xlfn.XLOOKUP($B5184, STANDARDS!$A:$A, STANDARDS!$B:$B,,0,2)</f>
        <v>Reed Dolomite Fm</v>
      </c>
      <c r="D5184" t="s">
        <v>1060</v>
      </c>
      <c r="E5184" t="s">
        <v>1131</v>
      </c>
      <c r="J5184" s="13">
        <v>570</v>
      </c>
      <c r="K5184" s="13">
        <v>30</v>
      </c>
      <c r="L5184" s="16"/>
      <c r="M5184" t="s">
        <v>583</v>
      </c>
      <c r="P5184" t="s">
        <v>243</v>
      </c>
      <c r="Q5184">
        <v>3.6</v>
      </c>
      <c r="V5184">
        <v>1</v>
      </c>
      <c r="W5184" t="s">
        <v>1371</v>
      </c>
      <c r="X5184" t="s">
        <v>1391</v>
      </c>
    </row>
    <row r="5185" spans="1:24" x14ac:dyDescent="0.3">
      <c r="A5185">
        <v>6043</v>
      </c>
      <c r="B5185" s="15" t="s">
        <v>707</v>
      </c>
      <c r="C5185" t="str">
        <f>_xlfn.XLOOKUP($B5185, STANDARDS!$A:$A, STANDARDS!$B:$B,,0,2)</f>
        <v>Reed Dolomite Fm</v>
      </c>
      <c r="D5185" t="s">
        <v>1060</v>
      </c>
      <c r="E5185" t="s">
        <v>1131</v>
      </c>
      <c r="J5185" s="13">
        <v>570</v>
      </c>
      <c r="K5185" s="13">
        <v>30</v>
      </c>
      <c r="L5185" s="16"/>
      <c r="M5185" t="s">
        <v>583</v>
      </c>
      <c r="P5185" t="s">
        <v>243</v>
      </c>
      <c r="Q5185">
        <v>1.5</v>
      </c>
      <c r="V5185">
        <v>1</v>
      </c>
      <c r="W5185" t="s">
        <v>1371</v>
      </c>
      <c r="X5185" t="s">
        <v>1391</v>
      </c>
    </row>
    <row r="5186" spans="1:24" x14ac:dyDescent="0.3">
      <c r="A5186">
        <v>6044</v>
      </c>
      <c r="B5186" s="15" t="s">
        <v>707</v>
      </c>
      <c r="C5186" t="str">
        <f>_xlfn.XLOOKUP($B5186, STANDARDS!$A:$A, STANDARDS!$B:$B,,0,2)</f>
        <v>Reed Dolomite Fm</v>
      </c>
      <c r="D5186" t="s">
        <v>1060</v>
      </c>
      <c r="E5186" t="s">
        <v>1131</v>
      </c>
      <c r="J5186" s="13">
        <v>570</v>
      </c>
      <c r="K5186" s="13">
        <v>30</v>
      </c>
      <c r="L5186" s="16"/>
      <c r="M5186" t="s">
        <v>583</v>
      </c>
      <c r="P5186" t="s">
        <v>243</v>
      </c>
      <c r="Q5186">
        <v>1.3</v>
      </c>
      <c r="V5186">
        <v>1</v>
      </c>
      <c r="W5186" t="s">
        <v>1371</v>
      </c>
      <c r="X5186" t="s">
        <v>1391</v>
      </c>
    </row>
    <row r="5187" spans="1:24" x14ac:dyDescent="0.3">
      <c r="A5187">
        <v>6045</v>
      </c>
      <c r="B5187" s="15" t="s">
        <v>707</v>
      </c>
      <c r="C5187" t="str">
        <f>_xlfn.XLOOKUP($B5187, STANDARDS!$A:$A, STANDARDS!$B:$B,,0,2)</f>
        <v>Reed Dolomite Fm</v>
      </c>
      <c r="D5187" t="s">
        <v>1060</v>
      </c>
      <c r="E5187" t="s">
        <v>1131</v>
      </c>
      <c r="J5187" s="13">
        <v>570</v>
      </c>
      <c r="K5187" s="13">
        <v>30</v>
      </c>
      <c r="L5187" s="16"/>
      <c r="M5187" t="s">
        <v>583</v>
      </c>
      <c r="P5187" t="s">
        <v>243</v>
      </c>
      <c r="Q5187">
        <v>1.7</v>
      </c>
      <c r="V5187">
        <v>1</v>
      </c>
      <c r="W5187" t="s">
        <v>1371</v>
      </c>
      <c r="X5187" t="s">
        <v>1391</v>
      </c>
    </row>
    <row r="5188" spans="1:24" x14ac:dyDescent="0.3">
      <c r="A5188">
        <v>6046</v>
      </c>
      <c r="B5188" s="15" t="s">
        <v>707</v>
      </c>
      <c r="C5188" t="str">
        <f>_xlfn.XLOOKUP($B5188, STANDARDS!$A:$A, STANDARDS!$B:$B,,0,2)</f>
        <v>Reed Dolomite Fm</v>
      </c>
      <c r="D5188" t="s">
        <v>1060</v>
      </c>
      <c r="E5188" t="s">
        <v>1131</v>
      </c>
      <c r="J5188" s="13">
        <v>570</v>
      </c>
      <c r="K5188" s="13">
        <v>30</v>
      </c>
      <c r="L5188" s="16"/>
      <c r="M5188" t="s">
        <v>583</v>
      </c>
      <c r="P5188" t="s">
        <v>243</v>
      </c>
      <c r="Q5188">
        <v>2.9</v>
      </c>
      <c r="V5188">
        <v>1</v>
      </c>
      <c r="W5188" t="s">
        <v>1371</v>
      </c>
      <c r="X5188" t="s">
        <v>1391</v>
      </c>
    </row>
    <row r="5189" spans="1:24" x14ac:dyDescent="0.3">
      <c r="A5189">
        <v>6047</v>
      </c>
      <c r="B5189" s="15" t="s">
        <v>707</v>
      </c>
      <c r="C5189" t="str">
        <f>_xlfn.XLOOKUP($B5189, STANDARDS!$A:$A, STANDARDS!$B:$B,,0,2)</f>
        <v>Reed Dolomite Fm</v>
      </c>
      <c r="D5189" t="s">
        <v>1060</v>
      </c>
      <c r="E5189" t="s">
        <v>1131</v>
      </c>
      <c r="J5189" s="13">
        <v>570</v>
      </c>
      <c r="K5189" s="13">
        <v>30</v>
      </c>
      <c r="L5189" s="16"/>
      <c r="M5189" t="s">
        <v>583</v>
      </c>
      <c r="P5189" t="s">
        <v>243</v>
      </c>
      <c r="Q5189">
        <v>2.8</v>
      </c>
      <c r="V5189">
        <v>1</v>
      </c>
      <c r="W5189" t="s">
        <v>1371</v>
      </c>
      <c r="X5189" t="s">
        <v>1391</v>
      </c>
    </row>
    <row r="5190" spans="1:24" x14ac:dyDescent="0.3">
      <c r="A5190">
        <v>6048</v>
      </c>
      <c r="B5190" s="15" t="s">
        <v>707</v>
      </c>
      <c r="C5190" t="str">
        <f>_xlfn.XLOOKUP($B5190, STANDARDS!$A:$A, STANDARDS!$B:$B,,0,2)</f>
        <v>Reed Dolomite Fm</v>
      </c>
      <c r="D5190" t="s">
        <v>1060</v>
      </c>
      <c r="E5190" t="s">
        <v>1131</v>
      </c>
      <c r="J5190" s="13">
        <v>570</v>
      </c>
      <c r="K5190" s="13">
        <v>30</v>
      </c>
      <c r="L5190" s="16"/>
      <c r="M5190" t="s">
        <v>583</v>
      </c>
      <c r="P5190" t="s">
        <v>243</v>
      </c>
      <c r="Q5190">
        <v>3.3</v>
      </c>
      <c r="V5190">
        <v>1</v>
      </c>
      <c r="W5190" t="s">
        <v>1371</v>
      </c>
      <c r="X5190" t="s">
        <v>1391</v>
      </c>
    </row>
    <row r="5191" spans="1:24" x14ac:dyDescent="0.3">
      <c r="A5191">
        <v>6049</v>
      </c>
      <c r="B5191" s="15" t="s">
        <v>707</v>
      </c>
      <c r="C5191" t="str">
        <f>_xlfn.XLOOKUP($B5191, STANDARDS!$A:$A, STANDARDS!$B:$B,,0,2)</f>
        <v>Reed Dolomite Fm</v>
      </c>
      <c r="D5191" t="s">
        <v>1060</v>
      </c>
      <c r="E5191" t="s">
        <v>1131</v>
      </c>
      <c r="J5191" s="13">
        <v>570</v>
      </c>
      <c r="K5191" s="13">
        <v>30</v>
      </c>
      <c r="L5191" s="16"/>
      <c r="M5191" t="s">
        <v>583</v>
      </c>
      <c r="P5191" t="s">
        <v>243</v>
      </c>
      <c r="Q5191">
        <v>2</v>
      </c>
      <c r="V5191">
        <v>1</v>
      </c>
      <c r="W5191" t="s">
        <v>1371</v>
      </c>
      <c r="X5191" t="s">
        <v>1391</v>
      </c>
    </row>
    <row r="5192" spans="1:24" x14ac:dyDescent="0.3">
      <c r="A5192">
        <v>6050</v>
      </c>
      <c r="B5192" s="15" t="s">
        <v>707</v>
      </c>
      <c r="C5192" t="str">
        <f>_xlfn.XLOOKUP($B5192, STANDARDS!$A:$A, STANDARDS!$B:$B,,0,2)</f>
        <v>Reed Dolomite Fm</v>
      </c>
      <c r="D5192" t="s">
        <v>1060</v>
      </c>
      <c r="E5192" t="s">
        <v>1131</v>
      </c>
      <c r="J5192" s="13">
        <v>570</v>
      </c>
      <c r="K5192" s="13">
        <v>30</v>
      </c>
      <c r="L5192" s="16"/>
      <c r="M5192" t="s">
        <v>583</v>
      </c>
      <c r="P5192" t="s">
        <v>243</v>
      </c>
      <c r="Q5192">
        <v>2</v>
      </c>
      <c r="V5192">
        <v>1</v>
      </c>
      <c r="W5192" t="s">
        <v>1371</v>
      </c>
      <c r="X5192" t="s">
        <v>1391</v>
      </c>
    </row>
    <row r="5193" spans="1:24" x14ac:dyDescent="0.3">
      <c r="A5193">
        <v>6051</v>
      </c>
      <c r="B5193" s="15" t="s">
        <v>707</v>
      </c>
      <c r="C5193" t="str">
        <f>_xlfn.XLOOKUP($B5193, STANDARDS!$A:$A, STANDARDS!$B:$B,,0,2)</f>
        <v>Reed Dolomite Fm</v>
      </c>
      <c r="D5193" t="s">
        <v>1060</v>
      </c>
      <c r="E5193" t="s">
        <v>1131</v>
      </c>
      <c r="J5193" s="13">
        <v>570</v>
      </c>
      <c r="K5193" s="13">
        <v>30</v>
      </c>
      <c r="L5193" s="16"/>
      <c r="M5193" t="s">
        <v>583</v>
      </c>
      <c r="P5193" t="s">
        <v>243</v>
      </c>
      <c r="Q5193">
        <v>1.7</v>
      </c>
      <c r="V5193">
        <v>1</v>
      </c>
      <c r="W5193" t="s">
        <v>1371</v>
      </c>
      <c r="X5193" t="s">
        <v>1391</v>
      </c>
    </row>
    <row r="5194" spans="1:24" x14ac:dyDescent="0.3">
      <c r="A5194">
        <v>6053</v>
      </c>
      <c r="B5194" s="15" t="s">
        <v>708</v>
      </c>
      <c r="C5194" t="str">
        <f>_xlfn.XLOOKUP($B5194, STANDARDS!$A:$A, STANDARDS!$B:$B,,0,2)</f>
        <v>Deep Spring Fm</v>
      </c>
      <c r="D5194" t="s">
        <v>1060</v>
      </c>
      <c r="E5194" t="s">
        <v>1131</v>
      </c>
      <c r="J5194" s="13">
        <v>540</v>
      </c>
      <c r="K5194" s="13">
        <v>15</v>
      </c>
      <c r="L5194" s="16"/>
      <c r="M5194" t="s">
        <v>1335</v>
      </c>
      <c r="P5194" t="s">
        <v>243</v>
      </c>
      <c r="Q5194">
        <v>0.6</v>
      </c>
      <c r="V5194">
        <v>1</v>
      </c>
      <c r="W5194" t="s">
        <v>1371</v>
      </c>
      <c r="X5194" t="s">
        <v>1391</v>
      </c>
    </row>
    <row r="5195" spans="1:24" x14ac:dyDescent="0.3">
      <c r="A5195">
        <v>6054</v>
      </c>
      <c r="B5195" s="15" t="s">
        <v>709</v>
      </c>
      <c r="C5195" t="str">
        <f>_xlfn.XLOOKUP($B5195, STANDARDS!$A:$A, STANDARDS!$B:$B,,0,2)</f>
        <v>Deep Spring Fm</v>
      </c>
      <c r="D5195" t="s">
        <v>1060</v>
      </c>
      <c r="E5195" t="s">
        <v>1131</v>
      </c>
      <c r="J5195" s="13">
        <v>540</v>
      </c>
      <c r="K5195" s="13">
        <v>10</v>
      </c>
      <c r="L5195" s="16"/>
      <c r="M5195" t="s">
        <v>1335</v>
      </c>
      <c r="P5195" t="s">
        <v>243</v>
      </c>
      <c r="Q5195">
        <v>-3.1</v>
      </c>
      <c r="V5195">
        <v>1</v>
      </c>
      <c r="W5195" t="s">
        <v>1371</v>
      </c>
      <c r="X5195" t="s">
        <v>1391</v>
      </c>
    </row>
    <row r="5196" spans="1:24" x14ac:dyDescent="0.3">
      <c r="A5196">
        <v>6055</v>
      </c>
      <c r="B5196" s="15" t="s">
        <v>709</v>
      </c>
      <c r="C5196" t="str">
        <f>_xlfn.XLOOKUP($B5196, STANDARDS!$A:$A, STANDARDS!$B:$B,,0,2)</f>
        <v>Deep Spring Fm</v>
      </c>
      <c r="D5196" t="s">
        <v>1060</v>
      </c>
      <c r="E5196" t="s">
        <v>1131</v>
      </c>
      <c r="J5196" s="13">
        <v>540</v>
      </c>
      <c r="K5196" s="13">
        <v>10</v>
      </c>
      <c r="L5196" s="16"/>
      <c r="M5196" t="s">
        <v>1335</v>
      </c>
      <c r="P5196" t="s">
        <v>243</v>
      </c>
      <c r="Q5196">
        <v>-5.2</v>
      </c>
      <c r="V5196">
        <v>1</v>
      </c>
      <c r="W5196" t="s">
        <v>1371</v>
      </c>
      <c r="X5196" t="s">
        <v>1391</v>
      </c>
    </row>
    <row r="5197" spans="1:24" x14ac:dyDescent="0.3">
      <c r="A5197">
        <v>6056</v>
      </c>
      <c r="B5197" s="15" t="s">
        <v>709</v>
      </c>
      <c r="C5197" t="str">
        <f>_xlfn.XLOOKUP($B5197, STANDARDS!$A:$A, STANDARDS!$B:$B,,0,2)</f>
        <v>Deep Spring Fm</v>
      </c>
      <c r="D5197" t="s">
        <v>1060</v>
      </c>
      <c r="E5197" t="s">
        <v>1131</v>
      </c>
      <c r="J5197" s="13">
        <v>540</v>
      </c>
      <c r="K5197" s="13">
        <v>10</v>
      </c>
      <c r="L5197" s="16"/>
      <c r="M5197" t="s">
        <v>1335</v>
      </c>
      <c r="P5197" t="s">
        <v>243</v>
      </c>
      <c r="Q5197">
        <v>-5</v>
      </c>
      <c r="V5197">
        <v>1</v>
      </c>
      <c r="W5197" t="s">
        <v>1371</v>
      </c>
      <c r="X5197" t="s">
        <v>1391</v>
      </c>
    </row>
    <row r="5198" spans="1:24" x14ac:dyDescent="0.3">
      <c r="A5198">
        <v>6057</v>
      </c>
      <c r="B5198" s="15" t="s">
        <v>708</v>
      </c>
      <c r="C5198" t="str">
        <f>_xlfn.XLOOKUP($B5198, STANDARDS!$A:$A, STANDARDS!$B:$B,,0,2)</f>
        <v>Deep Spring Fm</v>
      </c>
      <c r="D5198" t="s">
        <v>1060</v>
      </c>
      <c r="E5198" t="s">
        <v>1131</v>
      </c>
      <c r="J5198" s="13">
        <v>540</v>
      </c>
      <c r="K5198" s="13">
        <v>15</v>
      </c>
      <c r="L5198" s="16"/>
      <c r="M5198" t="s">
        <v>583</v>
      </c>
      <c r="P5198" t="s">
        <v>243</v>
      </c>
      <c r="Q5198">
        <v>2.2999999999999998</v>
      </c>
      <c r="V5198">
        <v>1</v>
      </c>
      <c r="W5198" t="s">
        <v>1371</v>
      </c>
      <c r="X5198" t="s">
        <v>1391</v>
      </c>
    </row>
    <row r="5199" spans="1:24" x14ac:dyDescent="0.3">
      <c r="A5199">
        <v>6058</v>
      </c>
      <c r="B5199" s="15" t="s">
        <v>708</v>
      </c>
      <c r="C5199" t="str">
        <f>_xlfn.XLOOKUP($B5199, STANDARDS!$A:$A, STANDARDS!$B:$B,,0,2)</f>
        <v>Deep Spring Fm</v>
      </c>
      <c r="D5199" t="s">
        <v>1060</v>
      </c>
      <c r="E5199" t="s">
        <v>1131</v>
      </c>
      <c r="J5199" s="13">
        <v>540</v>
      </c>
      <c r="K5199" s="13">
        <v>15</v>
      </c>
      <c r="L5199" s="16"/>
      <c r="M5199" t="s">
        <v>583</v>
      </c>
      <c r="P5199" t="s">
        <v>243</v>
      </c>
      <c r="Q5199">
        <v>-0.6</v>
      </c>
      <c r="V5199">
        <v>1</v>
      </c>
      <c r="W5199" t="s">
        <v>1371</v>
      </c>
      <c r="X5199" t="s">
        <v>1391</v>
      </c>
    </row>
    <row r="5200" spans="1:24" x14ac:dyDescent="0.3">
      <c r="A5200">
        <v>6059</v>
      </c>
      <c r="B5200" s="15" t="s">
        <v>710</v>
      </c>
      <c r="C5200" t="str">
        <f>_xlfn.XLOOKUP($B5200, STANDARDS!$A:$A, STANDARDS!$B:$B,,0,2)</f>
        <v>Elanka Fm</v>
      </c>
      <c r="D5200" t="s">
        <v>1057</v>
      </c>
      <c r="E5200" t="s">
        <v>1132</v>
      </c>
      <c r="J5200" s="13">
        <v>515</v>
      </c>
      <c r="K5200" s="13">
        <v>6</v>
      </c>
      <c r="L5200" s="16" t="s">
        <v>1309</v>
      </c>
      <c r="M5200" t="s">
        <v>1335</v>
      </c>
      <c r="P5200" t="s">
        <v>243</v>
      </c>
      <c r="Q5200">
        <v>0.86</v>
      </c>
      <c r="V5200">
        <v>1</v>
      </c>
      <c r="W5200" t="s">
        <v>1371</v>
      </c>
      <c r="X5200" t="s">
        <v>1392</v>
      </c>
    </row>
    <row r="5201" spans="1:24" x14ac:dyDescent="0.3">
      <c r="A5201">
        <v>6060</v>
      </c>
      <c r="B5201" s="15" t="s">
        <v>711</v>
      </c>
      <c r="C5201" t="str">
        <f>_xlfn.XLOOKUP($B5201, STANDARDS!$A:$A, STANDARDS!$B:$B,,0,2)</f>
        <v>Kutorgina Fm</v>
      </c>
      <c r="D5201" t="s">
        <v>1057</v>
      </c>
      <c r="E5201" t="s">
        <v>1133</v>
      </c>
      <c r="J5201" s="13">
        <v>520</v>
      </c>
      <c r="K5201" s="13">
        <v>5</v>
      </c>
      <c r="L5201" s="16" t="s">
        <v>1309</v>
      </c>
      <c r="M5201" t="s">
        <v>1335</v>
      </c>
      <c r="P5201" t="s">
        <v>243</v>
      </c>
      <c r="Q5201">
        <v>-1.06</v>
      </c>
      <c r="V5201">
        <v>1</v>
      </c>
      <c r="W5201" t="s">
        <v>1371</v>
      </c>
      <c r="X5201" t="s">
        <v>1392</v>
      </c>
    </row>
    <row r="5202" spans="1:24" x14ac:dyDescent="0.3">
      <c r="A5202">
        <v>6061</v>
      </c>
      <c r="B5202" s="15" t="s">
        <v>712</v>
      </c>
      <c r="C5202" t="str">
        <f>_xlfn.XLOOKUP($B5202, STANDARDS!$A:$A, STANDARDS!$B:$B,,0,2)</f>
        <v>Pestrotsvet Fm</v>
      </c>
      <c r="D5202" t="s">
        <v>1057</v>
      </c>
      <c r="E5202" t="s">
        <v>1134</v>
      </c>
      <c r="J5202" s="13">
        <v>530</v>
      </c>
      <c r="K5202" s="13">
        <v>4</v>
      </c>
      <c r="L5202" s="16" t="s">
        <v>1309</v>
      </c>
      <c r="M5202" t="s">
        <v>1335</v>
      </c>
      <c r="P5202" t="s">
        <v>243</v>
      </c>
      <c r="Q5202">
        <v>-1.54</v>
      </c>
      <c r="V5202">
        <v>1</v>
      </c>
      <c r="W5202" t="s">
        <v>1371</v>
      </c>
      <c r="X5202" t="s">
        <v>1392</v>
      </c>
    </row>
    <row r="5203" spans="1:24" x14ac:dyDescent="0.3">
      <c r="A5203">
        <v>6062</v>
      </c>
      <c r="B5203" s="15" t="s">
        <v>713</v>
      </c>
      <c r="C5203" t="str">
        <f>_xlfn.XLOOKUP($B5203, STANDARDS!$A:$A, STANDARDS!$B:$B,,0,2)</f>
        <v>Kessyusa Fm</v>
      </c>
      <c r="D5203" t="s">
        <v>1057</v>
      </c>
      <c r="E5203" t="s">
        <v>1135</v>
      </c>
      <c r="J5203" s="13">
        <v>515</v>
      </c>
      <c r="K5203" s="13">
        <v>5</v>
      </c>
      <c r="L5203" s="16" t="s">
        <v>1309</v>
      </c>
      <c r="M5203" t="s">
        <v>1335</v>
      </c>
      <c r="P5203" t="s">
        <v>243</v>
      </c>
      <c r="Q5203">
        <v>-0.67</v>
      </c>
      <c r="V5203">
        <v>1</v>
      </c>
      <c r="W5203" t="s">
        <v>1371</v>
      </c>
      <c r="X5203" t="s">
        <v>1392</v>
      </c>
    </row>
    <row r="5204" spans="1:24" x14ac:dyDescent="0.3">
      <c r="A5204">
        <v>6063</v>
      </c>
      <c r="B5204" s="15" t="s">
        <v>711</v>
      </c>
      <c r="C5204" t="str">
        <f>_xlfn.XLOOKUP($B5204, STANDARDS!$A:$A, STANDARDS!$B:$B,,0,2)</f>
        <v>Kutorgina Fm</v>
      </c>
      <c r="D5204" t="s">
        <v>1057</v>
      </c>
      <c r="E5204" t="s">
        <v>1133</v>
      </c>
      <c r="J5204" s="13">
        <v>520</v>
      </c>
      <c r="K5204" s="13">
        <v>5</v>
      </c>
      <c r="L5204" s="16" t="s">
        <v>1309</v>
      </c>
      <c r="M5204" t="s">
        <v>1335</v>
      </c>
      <c r="P5204" t="s">
        <v>243</v>
      </c>
      <c r="Q5204">
        <v>-1.24</v>
      </c>
      <c r="V5204">
        <v>1</v>
      </c>
      <c r="W5204" t="s">
        <v>1371</v>
      </c>
      <c r="X5204" t="s">
        <v>1392</v>
      </c>
    </row>
    <row r="5205" spans="1:24" x14ac:dyDescent="0.3">
      <c r="A5205">
        <v>6064</v>
      </c>
      <c r="B5205" s="15" t="s">
        <v>711</v>
      </c>
      <c r="C5205" t="str">
        <f>_xlfn.XLOOKUP($B5205, STANDARDS!$A:$A, STANDARDS!$B:$B,,0,2)</f>
        <v>Kutorgina Fm</v>
      </c>
      <c r="D5205" t="s">
        <v>1057</v>
      </c>
      <c r="E5205" t="s">
        <v>1133</v>
      </c>
      <c r="J5205" s="13">
        <v>520</v>
      </c>
      <c r="K5205" s="13">
        <v>5</v>
      </c>
      <c r="L5205" s="16" t="s">
        <v>1309</v>
      </c>
      <c r="M5205" t="s">
        <v>1335</v>
      </c>
      <c r="P5205" t="s">
        <v>243</v>
      </c>
      <c r="Q5205">
        <v>-1.06</v>
      </c>
      <c r="V5205">
        <v>1</v>
      </c>
      <c r="W5205" t="s">
        <v>1371</v>
      </c>
      <c r="X5205" t="s">
        <v>1392</v>
      </c>
    </row>
    <row r="5206" spans="1:24" x14ac:dyDescent="0.3">
      <c r="A5206">
        <v>6065</v>
      </c>
      <c r="B5206" s="15" t="s">
        <v>713</v>
      </c>
      <c r="C5206" t="str">
        <f>_xlfn.XLOOKUP($B5206, STANDARDS!$A:$A, STANDARDS!$B:$B,,0,2)</f>
        <v>Kessyusa Fm</v>
      </c>
      <c r="D5206" t="s">
        <v>1057</v>
      </c>
      <c r="E5206" t="s">
        <v>1135</v>
      </c>
      <c r="J5206" s="13">
        <v>515</v>
      </c>
      <c r="K5206" s="13">
        <v>5</v>
      </c>
      <c r="L5206" s="16" t="s">
        <v>1309</v>
      </c>
      <c r="M5206" t="s">
        <v>1335</v>
      </c>
      <c r="P5206" t="s">
        <v>243</v>
      </c>
      <c r="Q5206">
        <v>-0.33</v>
      </c>
      <c r="V5206">
        <v>1</v>
      </c>
      <c r="W5206" t="s">
        <v>1371</v>
      </c>
      <c r="X5206" t="s">
        <v>1392</v>
      </c>
    </row>
    <row r="5207" spans="1:24" x14ac:dyDescent="0.3">
      <c r="A5207">
        <v>6066</v>
      </c>
      <c r="B5207" s="15" t="s">
        <v>714</v>
      </c>
      <c r="C5207" t="str">
        <f>_xlfn.XLOOKUP($B5207, STANDARDS!$A:$A, STANDARDS!$B:$B,,0,2)</f>
        <v>Perekhod Fm</v>
      </c>
      <c r="D5207" t="s">
        <v>1057</v>
      </c>
      <c r="E5207" t="s">
        <v>1136</v>
      </c>
      <c r="J5207" s="13">
        <v>525</v>
      </c>
      <c r="K5207" s="13">
        <v>5</v>
      </c>
      <c r="L5207" s="16" t="s">
        <v>1309</v>
      </c>
      <c r="M5207" t="s">
        <v>1335</v>
      </c>
      <c r="P5207" t="s">
        <v>243</v>
      </c>
      <c r="Q5207">
        <v>-0.94</v>
      </c>
      <c r="V5207">
        <v>1</v>
      </c>
      <c r="W5207" t="s">
        <v>1371</v>
      </c>
      <c r="X5207" t="s">
        <v>1392</v>
      </c>
    </row>
    <row r="5208" spans="1:24" x14ac:dyDescent="0.3">
      <c r="A5208">
        <v>6067</v>
      </c>
      <c r="B5208" s="15" t="s">
        <v>711</v>
      </c>
      <c r="C5208" t="str">
        <f>_xlfn.XLOOKUP($B5208, STANDARDS!$A:$A, STANDARDS!$B:$B,,0,2)</f>
        <v>Kutorgina Fm</v>
      </c>
      <c r="D5208" t="s">
        <v>1057</v>
      </c>
      <c r="E5208" t="s">
        <v>1135</v>
      </c>
      <c r="J5208" s="13">
        <v>520</v>
      </c>
      <c r="K5208" s="13">
        <v>5</v>
      </c>
      <c r="L5208" s="16" t="s">
        <v>1309</v>
      </c>
      <c r="M5208" t="s">
        <v>1335</v>
      </c>
      <c r="P5208" t="s">
        <v>243</v>
      </c>
      <c r="Q5208">
        <v>-1.75</v>
      </c>
      <c r="V5208">
        <v>1</v>
      </c>
      <c r="W5208" t="s">
        <v>1371</v>
      </c>
      <c r="X5208" t="s">
        <v>1392</v>
      </c>
    </row>
    <row r="5209" spans="1:24" x14ac:dyDescent="0.3">
      <c r="A5209">
        <v>6068</v>
      </c>
      <c r="B5209" s="15" t="s">
        <v>715</v>
      </c>
      <c r="C5209" t="str">
        <f>_xlfn.XLOOKUP($B5209, STANDARDS!$A:$A, STANDARDS!$B:$B,,0,2)</f>
        <v>Yudoma Fm</v>
      </c>
      <c r="D5209" t="s">
        <v>1057</v>
      </c>
      <c r="E5209" t="s">
        <v>1134</v>
      </c>
      <c r="J5209" s="13">
        <v>530</v>
      </c>
      <c r="K5209" s="13">
        <v>4</v>
      </c>
      <c r="L5209" s="16" t="s">
        <v>1309</v>
      </c>
      <c r="M5209" t="s">
        <v>1335</v>
      </c>
      <c r="P5209" t="s">
        <v>243</v>
      </c>
      <c r="Q5209">
        <v>-2</v>
      </c>
      <c r="V5209">
        <v>1</v>
      </c>
      <c r="W5209" t="s">
        <v>1371</v>
      </c>
      <c r="X5209" t="s">
        <v>1392</v>
      </c>
    </row>
    <row r="5210" spans="1:24" x14ac:dyDescent="0.3">
      <c r="A5210">
        <v>6069</v>
      </c>
      <c r="B5210" s="15" t="s">
        <v>715</v>
      </c>
      <c r="C5210" t="str">
        <f>_xlfn.XLOOKUP($B5210, STANDARDS!$A:$A, STANDARDS!$B:$B,,0,2)</f>
        <v>Yudoma Fm</v>
      </c>
      <c r="D5210" t="s">
        <v>1057</v>
      </c>
      <c r="E5210" t="s">
        <v>1134</v>
      </c>
      <c r="J5210" s="13">
        <v>530</v>
      </c>
      <c r="K5210" s="13">
        <v>4</v>
      </c>
      <c r="L5210" s="16" t="s">
        <v>1309</v>
      </c>
      <c r="M5210" t="s">
        <v>1340</v>
      </c>
      <c r="P5210" t="s">
        <v>243</v>
      </c>
      <c r="Q5210">
        <v>0.57999999999999996</v>
      </c>
      <c r="V5210">
        <v>1</v>
      </c>
      <c r="W5210" t="s">
        <v>1371</v>
      </c>
      <c r="X5210" t="s">
        <v>1392</v>
      </c>
    </row>
    <row r="5211" spans="1:24" x14ac:dyDescent="0.3">
      <c r="A5211">
        <v>6070</v>
      </c>
      <c r="B5211" s="15" t="s">
        <v>710</v>
      </c>
      <c r="C5211" t="str">
        <f>_xlfn.XLOOKUP($B5211, STANDARDS!$A:$A, STANDARDS!$B:$B,,0,2)</f>
        <v>Elanka Fm</v>
      </c>
      <c r="D5211" t="s">
        <v>1057</v>
      </c>
      <c r="E5211" t="s">
        <v>1132</v>
      </c>
      <c r="J5211" s="13">
        <v>515</v>
      </c>
      <c r="K5211" s="13">
        <v>5</v>
      </c>
      <c r="L5211" s="16" t="s">
        <v>1309</v>
      </c>
      <c r="M5211" t="s">
        <v>1335</v>
      </c>
      <c r="P5211" t="s">
        <v>243</v>
      </c>
      <c r="Q5211">
        <v>0.51</v>
      </c>
      <c r="V5211">
        <v>1</v>
      </c>
      <c r="W5211" t="s">
        <v>1371</v>
      </c>
      <c r="X5211" t="s">
        <v>1392</v>
      </c>
    </row>
    <row r="5212" spans="1:24" x14ac:dyDescent="0.3">
      <c r="A5212">
        <v>6071</v>
      </c>
      <c r="B5212" s="15" t="s">
        <v>712</v>
      </c>
      <c r="C5212" t="str">
        <f>_xlfn.XLOOKUP($B5212, STANDARDS!$A:$A, STANDARDS!$B:$B,,0,2)</f>
        <v>Pestrotsvet Fm</v>
      </c>
      <c r="D5212" t="s">
        <v>1057</v>
      </c>
      <c r="E5212" t="s">
        <v>1136</v>
      </c>
      <c r="J5212" s="13">
        <v>525</v>
      </c>
      <c r="K5212" s="13">
        <v>5</v>
      </c>
      <c r="L5212" s="16" t="s">
        <v>1309</v>
      </c>
      <c r="M5212" t="s">
        <v>1335</v>
      </c>
      <c r="P5212" t="s">
        <v>243</v>
      </c>
      <c r="Q5212">
        <v>1.27</v>
      </c>
      <c r="V5212">
        <v>1</v>
      </c>
      <c r="W5212" t="s">
        <v>1371</v>
      </c>
      <c r="X5212" t="s">
        <v>1392</v>
      </c>
    </row>
    <row r="5213" spans="1:24" x14ac:dyDescent="0.3">
      <c r="A5213">
        <v>6072</v>
      </c>
      <c r="B5213" s="15" t="s">
        <v>712</v>
      </c>
      <c r="C5213" t="str">
        <f>_xlfn.XLOOKUP($B5213, STANDARDS!$A:$A, STANDARDS!$B:$B,,0,2)</f>
        <v>Pestrotsvet Fm</v>
      </c>
      <c r="D5213" t="s">
        <v>1057</v>
      </c>
      <c r="E5213" t="s">
        <v>1136</v>
      </c>
      <c r="J5213" s="13">
        <v>530</v>
      </c>
      <c r="K5213" s="13">
        <v>4</v>
      </c>
      <c r="L5213" s="16" t="s">
        <v>1309</v>
      </c>
      <c r="M5213" t="s">
        <v>1335</v>
      </c>
      <c r="P5213" t="s">
        <v>243</v>
      </c>
      <c r="Q5213">
        <v>-0.01</v>
      </c>
      <c r="V5213">
        <v>1</v>
      </c>
      <c r="W5213" t="s">
        <v>1371</v>
      </c>
      <c r="X5213" t="s">
        <v>1392</v>
      </c>
    </row>
    <row r="5214" spans="1:24" x14ac:dyDescent="0.3">
      <c r="A5214">
        <v>6073</v>
      </c>
      <c r="B5214" s="15" t="s">
        <v>714</v>
      </c>
      <c r="C5214" t="str">
        <f>_xlfn.XLOOKUP($B5214, STANDARDS!$A:$A, STANDARDS!$B:$B,,0,2)</f>
        <v>Perekhod Fm</v>
      </c>
      <c r="D5214" t="s">
        <v>1057</v>
      </c>
      <c r="E5214" t="s">
        <v>1136</v>
      </c>
      <c r="J5214" s="13">
        <v>525</v>
      </c>
      <c r="K5214" s="13">
        <v>5</v>
      </c>
      <c r="L5214" s="16" t="s">
        <v>1309</v>
      </c>
      <c r="M5214" t="s">
        <v>1335</v>
      </c>
      <c r="P5214" t="s">
        <v>243</v>
      </c>
      <c r="Q5214">
        <v>-0.26</v>
      </c>
      <c r="V5214">
        <v>1</v>
      </c>
      <c r="W5214" t="s">
        <v>1371</v>
      </c>
      <c r="X5214" t="s">
        <v>1392</v>
      </c>
    </row>
    <row r="5215" spans="1:24" x14ac:dyDescent="0.3">
      <c r="A5215">
        <v>6074</v>
      </c>
      <c r="B5215" s="15" t="s">
        <v>710</v>
      </c>
      <c r="C5215" t="str">
        <f>_xlfn.XLOOKUP($B5215, STANDARDS!$A:$A, STANDARDS!$B:$B,,0,2)</f>
        <v>Elanka Fm</v>
      </c>
      <c r="D5215" t="s">
        <v>1057</v>
      </c>
      <c r="E5215" t="s">
        <v>1132</v>
      </c>
      <c r="J5215" s="13">
        <v>515</v>
      </c>
      <c r="K5215" s="13">
        <v>5</v>
      </c>
      <c r="L5215" s="16" t="s">
        <v>1309</v>
      </c>
      <c r="M5215" t="s">
        <v>1335</v>
      </c>
      <c r="P5215" t="s">
        <v>243</v>
      </c>
      <c r="Q5215">
        <v>1.24</v>
      </c>
      <c r="V5215">
        <v>1</v>
      </c>
      <c r="W5215" t="s">
        <v>1371</v>
      </c>
      <c r="X5215" t="s">
        <v>1392</v>
      </c>
    </row>
    <row r="5216" spans="1:24" x14ac:dyDescent="0.3">
      <c r="A5216">
        <v>6075</v>
      </c>
      <c r="B5216" s="15" t="s">
        <v>712</v>
      </c>
      <c r="C5216" t="str">
        <f>_xlfn.XLOOKUP($B5216, STANDARDS!$A:$A, STANDARDS!$B:$B,,0,2)</f>
        <v>Pestrotsvet Fm</v>
      </c>
      <c r="D5216" t="s">
        <v>1057</v>
      </c>
      <c r="E5216" t="s">
        <v>1136</v>
      </c>
      <c r="J5216" s="13">
        <v>525</v>
      </c>
      <c r="K5216" s="13">
        <v>5</v>
      </c>
      <c r="L5216" s="16" t="s">
        <v>1309</v>
      </c>
      <c r="M5216" t="s">
        <v>1335</v>
      </c>
      <c r="P5216" t="s">
        <v>243</v>
      </c>
      <c r="Q5216">
        <v>-0.22</v>
      </c>
      <c r="V5216">
        <v>1</v>
      </c>
      <c r="W5216" t="s">
        <v>1371</v>
      </c>
      <c r="X5216" t="s">
        <v>1392</v>
      </c>
    </row>
    <row r="5217" spans="1:24" x14ac:dyDescent="0.3">
      <c r="A5217">
        <v>6076</v>
      </c>
      <c r="B5217" s="15" t="s">
        <v>716</v>
      </c>
      <c r="C5217" t="str">
        <f>_xlfn.XLOOKUP($B5217, STANDARDS!$A:$A, STANDARDS!$B:$B,,0,2)</f>
        <v>Titary Fm</v>
      </c>
      <c r="D5217" t="s">
        <v>1057</v>
      </c>
      <c r="E5217" t="s">
        <v>1135</v>
      </c>
      <c r="J5217" s="13">
        <v>515</v>
      </c>
      <c r="K5217" s="13">
        <v>5</v>
      </c>
      <c r="L5217" s="16" t="s">
        <v>1309</v>
      </c>
      <c r="M5217" t="s">
        <v>1335</v>
      </c>
      <c r="P5217" t="s">
        <v>243</v>
      </c>
      <c r="Q5217">
        <v>-0.56999999999999995</v>
      </c>
      <c r="V5217">
        <v>1</v>
      </c>
      <c r="W5217" t="s">
        <v>1371</v>
      </c>
      <c r="X5217" t="s">
        <v>1392</v>
      </c>
    </row>
    <row r="5218" spans="1:24" x14ac:dyDescent="0.3">
      <c r="A5218">
        <v>6077</v>
      </c>
      <c r="B5218" s="15" t="s">
        <v>710</v>
      </c>
      <c r="C5218" t="str">
        <f>_xlfn.XLOOKUP($B5218, STANDARDS!$A:$A, STANDARDS!$B:$B,,0,2)</f>
        <v>Elanka Fm</v>
      </c>
      <c r="D5218" t="s">
        <v>1057</v>
      </c>
      <c r="E5218" t="s">
        <v>1132</v>
      </c>
      <c r="J5218" s="13">
        <v>515</v>
      </c>
      <c r="K5218" s="13">
        <v>5</v>
      </c>
      <c r="L5218" s="16" t="s">
        <v>1309</v>
      </c>
      <c r="M5218" t="s">
        <v>583</v>
      </c>
      <c r="P5218" t="s">
        <v>243</v>
      </c>
      <c r="Q5218">
        <v>0.89</v>
      </c>
      <c r="V5218">
        <v>1</v>
      </c>
      <c r="W5218" t="s">
        <v>1371</v>
      </c>
      <c r="X5218" t="s">
        <v>1392</v>
      </c>
    </row>
    <row r="5219" spans="1:24" x14ac:dyDescent="0.3">
      <c r="A5219">
        <v>6078</v>
      </c>
      <c r="B5219" s="15" t="s">
        <v>711</v>
      </c>
      <c r="C5219" t="str">
        <f>_xlfn.XLOOKUP($B5219, STANDARDS!$A:$A, STANDARDS!$B:$B,,0,2)</f>
        <v>Kutorgina Fm</v>
      </c>
      <c r="D5219" t="s">
        <v>1057</v>
      </c>
      <c r="E5219" t="s">
        <v>1136</v>
      </c>
      <c r="J5219" s="13">
        <v>520</v>
      </c>
      <c r="K5219" s="13">
        <v>5</v>
      </c>
      <c r="L5219" s="16" t="s">
        <v>1309</v>
      </c>
      <c r="M5219" t="s">
        <v>1340</v>
      </c>
      <c r="P5219" t="s">
        <v>243</v>
      </c>
      <c r="Q5219">
        <v>0.51</v>
      </c>
      <c r="V5219">
        <v>1</v>
      </c>
      <c r="W5219" t="s">
        <v>1371</v>
      </c>
      <c r="X5219" t="s">
        <v>1392</v>
      </c>
    </row>
    <row r="5220" spans="1:24" x14ac:dyDescent="0.3">
      <c r="A5220">
        <v>6079</v>
      </c>
      <c r="B5220" s="15" t="s">
        <v>714</v>
      </c>
      <c r="C5220" t="str">
        <f>_xlfn.XLOOKUP($B5220, STANDARDS!$A:$A, STANDARDS!$B:$B,,0,2)</f>
        <v>Perekhod Fm</v>
      </c>
      <c r="D5220" t="s">
        <v>1057</v>
      </c>
      <c r="E5220" t="s">
        <v>1136</v>
      </c>
      <c r="J5220" s="13">
        <v>520</v>
      </c>
      <c r="K5220" s="13">
        <v>5</v>
      </c>
      <c r="L5220" s="16" t="s">
        <v>1309</v>
      </c>
      <c r="M5220" t="s">
        <v>583</v>
      </c>
      <c r="P5220" t="s">
        <v>243</v>
      </c>
      <c r="Q5220">
        <v>-1.07</v>
      </c>
      <c r="V5220">
        <v>1</v>
      </c>
      <c r="W5220" t="s">
        <v>1371</v>
      </c>
      <c r="X5220" t="s">
        <v>1392</v>
      </c>
    </row>
    <row r="5221" spans="1:24" x14ac:dyDescent="0.3">
      <c r="A5221">
        <v>6080</v>
      </c>
      <c r="B5221" s="15" t="s">
        <v>714</v>
      </c>
      <c r="C5221" t="str">
        <f>_xlfn.XLOOKUP($B5221, STANDARDS!$A:$A, STANDARDS!$B:$B,,0,2)</f>
        <v>Perekhod Fm</v>
      </c>
      <c r="D5221" t="s">
        <v>1057</v>
      </c>
      <c r="E5221" t="s">
        <v>1136</v>
      </c>
      <c r="J5221" s="13">
        <v>520</v>
      </c>
      <c r="K5221" s="13">
        <v>5</v>
      </c>
      <c r="L5221" s="16" t="s">
        <v>1309</v>
      </c>
      <c r="M5221" t="s">
        <v>583</v>
      </c>
      <c r="P5221" t="s">
        <v>243</v>
      </c>
      <c r="Q5221">
        <v>2.16</v>
      </c>
      <c r="V5221">
        <v>1</v>
      </c>
      <c r="W5221" t="s">
        <v>1371</v>
      </c>
      <c r="X5221" t="s">
        <v>1392</v>
      </c>
    </row>
    <row r="5222" spans="1:24" x14ac:dyDescent="0.3">
      <c r="A5222">
        <v>6081</v>
      </c>
      <c r="B5222" s="15" t="s">
        <v>714</v>
      </c>
      <c r="C5222" t="str">
        <f>_xlfn.XLOOKUP($B5222, STANDARDS!$A:$A, STANDARDS!$B:$B,,0,2)</f>
        <v>Perekhod Fm</v>
      </c>
      <c r="D5222" t="s">
        <v>1057</v>
      </c>
      <c r="E5222" t="s">
        <v>1136</v>
      </c>
      <c r="J5222" s="13">
        <v>520</v>
      </c>
      <c r="K5222" s="13">
        <v>5</v>
      </c>
      <c r="L5222" s="16" t="s">
        <v>1309</v>
      </c>
      <c r="M5222" t="s">
        <v>1340</v>
      </c>
      <c r="P5222" t="s">
        <v>243</v>
      </c>
      <c r="Q5222">
        <v>2.39</v>
      </c>
      <c r="V5222">
        <v>1</v>
      </c>
      <c r="W5222" t="s">
        <v>1371</v>
      </c>
      <c r="X5222" t="s">
        <v>1392</v>
      </c>
    </row>
    <row r="5223" spans="1:24" x14ac:dyDescent="0.3">
      <c r="A5223">
        <v>6082</v>
      </c>
      <c r="B5223" s="15" t="s">
        <v>712</v>
      </c>
      <c r="C5223" t="str">
        <f>_xlfn.XLOOKUP($B5223, STANDARDS!$A:$A, STANDARDS!$B:$B,,0,2)</f>
        <v>Pestrotsvet Fm</v>
      </c>
      <c r="D5223" t="s">
        <v>1057</v>
      </c>
      <c r="E5223" t="s">
        <v>1136</v>
      </c>
      <c r="J5223" s="13">
        <v>525</v>
      </c>
      <c r="K5223" s="13">
        <v>5</v>
      </c>
      <c r="L5223" s="16" t="s">
        <v>1309</v>
      </c>
      <c r="M5223" t="s">
        <v>583</v>
      </c>
      <c r="P5223" t="s">
        <v>243</v>
      </c>
      <c r="Q5223">
        <v>0.81</v>
      </c>
      <c r="V5223">
        <v>1</v>
      </c>
      <c r="W5223" t="s">
        <v>1371</v>
      </c>
      <c r="X5223" t="s">
        <v>1392</v>
      </c>
    </row>
    <row r="5224" spans="1:24" x14ac:dyDescent="0.3">
      <c r="A5224">
        <v>6083</v>
      </c>
      <c r="B5224" s="15" t="s">
        <v>712</v>
      </c>
      <c r="C5224" t="str">
        <f>_xlfn.XLOOKUP($B5224, STANDARDS!$A:$A, STANDARDS!$B:$B,,0,2)</f>
        <v>Pestrotsvet Fm</v>
      </c>
      <c r="D5224" t="s">
        <v>1057</v>
      </c>
      <c r="E5224" t="s">
        <v>1134</v>
      </c>
      <c r="J5224" s="13">
        <v>530</v>
      </c>
      <c r="K5224" s="13">
        <v>4</v>
      </c>
      <c r="L5224" s="16" t="s">
        <v>1309</v>
      </c>
      <c r="M5224" t="s">
        <v>1347</v>
      </c>
      <c r="P5224" t="s">
        <v>243</v>
      </c>
      <c r="Q5224">
        <v>-1.82</v>
      </c>
      <c r="V5224">
        <v>1</v>
      </c>
      <c r="W5224" t="s">
        <v>1371</v>
      </c>
      <c r="X5224" t="s">
        <v>1392</v>
      </c>
    </row>
    <row r="5225" spans="1:24" x14ac:dyDescent="0.3">
      <c r="A5225">
        <v>6084</v>
      </c>
      <c r="B5225" s="15" t="s">
        <v>715</v>
      </c>
      <c r="C5225" t="str">
        <f>_xlfn.XLOOKUP($B5225, STANDARDS!$A:$A, STANDARDS!$B:$B,,0,2)</f>
        <v>Yudoma Fm</v>
      </c>
      <c r="D5225" t="s">
        <v>1057</v>
      </c>
      <c r="E5225" t="s">
        <v>1137</v>
      </c>
      <c r="J5225" s="13">
        <v>530</v>
      </c>
      <c r="K5225" s="13">
        <v>4</v>
      </c>
      <c r="L5225" s="16" t="s">
        <v>1309</v>
      </c>
      <c r="M5225" t="s">
        <v>583</v>
      </c>
      <c r="P5225" t="s">
        <v>243</v>
      </c>
      <c r="Q5225">
        <v>1.42</v>
      </c>
      <c r="V5225">
        <v>1</v>
      </c>
      <c r="W5225" t="s">
        <v>1371</v>
      </c>
      <c r="X5225" t="s">
        <v>1392</v>
      </c>
    </row>
    <row r="5226" spans="1:24" x14ac:dyDescent="0.3">
      <c r="A5226">
        <v>6086</v>
      </c>
      <c r="B5226" s="15" t="s">
        <v>715</v>
      </c>
      <c r="C5226" t="str">
        <f>_xlfn.XLOOKUP($B5226, STANDARDS!$A:$A, STANDARDS!$B:$B,,0,2)</f>
        <v>Yudoma Fm</v>
      </c>
      <c r="D5226" t="s">
        <v>1057</v>
      </c>
      <c r="E5226" t="s">
        <v>1138</v>
      </c>
      <c r="J5226" s="13">
        <v>540</v>
      </c>
      <c r="K5226" s="13">
        <v>10</v>
      </c>
      <c r="L5226" s="16" t="s">
        <v>1309</v>
      </c>
      <c r="M5226" t="s">
        <v>583</v>
      </c>
      <c r="P5226" t="s">
        <v>243</v>
      </c>
      <c r="Q5226">
        <v>1.87</v>
      </c>
      <c r="V5226">
        <v>1</v>
      </c>
      <c r="W5226" t="s">
        <v>1371</v>
      </c>
      <c r="X5226" t="s">
        <v>1392</v>
      </c>
    </row>
    <row r="5227" spans="1:24" x14ac:dyDescent="0.3">
      <c r="A5227">
        <v>6087</v>
      </c>
      <c r="B5227" s="15" t="s">
        <v>715</v>
      </c>
      <c r="C5227" t="str">
        <f>_xlfn.XLOOKUP($B5227, STANDARDS!$A:$A, STANDARDS!$B:$B,,0,2)</f>
        <v>Yudoma Fm</v>
      </c>
      <c r="D5227" t="s">
        <v>1057</v>
      </c>
      <c r="E5227" t="s">
        <v>1137</v>
      </c>
      <c r="J5227" s="13">
        <v>540</v>
      </c>
      <c r="K5227" s="13">
        <v>10</v>
      </c>
      <c r="L5227" s="16" t="s">
        <v>1309</v>
      </c>
      <c r="M5227" t="s">
        <v>583</v>
      </c>
      <c r="P5227" t="s">
        <v>243</v>
      </c>
      <c r="Q5227">
        <v>2.34</v>
      </c>
      <c r="V5227">
        <v>1</v>
      </c>
      <c r="W5227" t="s">
        <v>1371</v>
      </c>
      <c r="X5227" t="s">
        <v>1392</v>
      </c>
    </row>
    <row r="5228" spans="1:24" x14ac:dyDescent="0.3">
      <c r="A5228">
        <v>6088</v>
      </c>
      <c r="B5228" s="15" t="s">
        <v>715</v>
      </c>
      <c r="C5228" t="str">
        <f>_xlfn.XLOOKUP($B5228, STANDARDS!$A:$A, STANDARDS!$B:$B,,0,2)</f>
        <v>Yudoma Fm</v>
      </c>
      <c r="D5228" t="s">
        <v>1057</v>
      </c>
      <c r="E5228" t="s">
        <v>1138</v>
      </c>
      <c r="J5228" s="13">
        <v>540</v>
      </c>
      <c r="K5228" s="13">
        <v>10</v>
      </c>
      <c r="L5228" s="16" t="s">
        <v>1309</v>
      </c>
      <c r="M5228" t="s">
        <v>583</v>
      </c>
      <c r="P5228" t="s">
        <v>243</v>
      </c>
      <c r="Q5228">
        <v>1.05</v>
      </c>
      <c r="V5228">
        <v>1</v>
      </c>
      <c r="W5228" t="s">
        <v>1371</v>
      </c>
      <c r="X5228" t="s">
        <v>1392</v>
      </c>
    </row>
    <row r="5229" spans="1:24" x14ac:dyDescent="0.3">
      <c r="A5229">
        <v>6089</v>
      </c>
      <c r="B5229" s="15" t="s">
        <v>715</v>
      </c>
      <c r="C5229" t="str">
        <f>_xlfn.XLOOKUP($B5229, STANDARDS!$A:$A, STANDARDS!$B:$B,,0,2)</f>
        <v>Yudoma Fm</v>
      </c>
      <c r="D5229" t="s">
        <v>1057</v>
      </c>
      <c r="E5229" t="s">
        <v>1138</v>
      </c>
      <c r="J5229" s="13">
        <v>540</v>
      </c>
      <c r="K5229" s="13">
        <v>10</v>
      </c>
      <c r="L5229" s="16" t="s">
        <v>1309</v>
      </c>
      <c r="M5229" t="s">
        <v>583</v>
      </c>
      <c r="P5229" t="s">
        <v>243</v>
      </c>
      <c r="Q5229">
        <v>-7.0000000000000007E-2</v>
      </c>
      <c r="V5229">
        <v>1</v>
      </c>
      <c r="W5229" t="s">
        <v>1371</v>
      </c>
      <c r="X5229" t="s">
        <v>1392</v>
      </c>
    </row>
    <row r="5230" spans="1:24" x14ac:dyDescent="0.3">
      <c r="A5230">
        <v>6090</v>
      </c>
      <c r="B5230" s="15" t="s">
        <v>717</v>
      </c>
      <c r="C5230" t="str">
        <f>_xlfn.XLOOKUP($B5230, STANDARDS!$A:$A, STANDARDS!$B:$B,,0,2)</f>
        <v>Eleonore Bay Gp</v>
      </c>
      <c r="D5230" t="s">
        <v>1061</v>
      </c>
      <c r="E5230" t="s">
        <v>1139</v>
      </c>
      <c r="J5230" s="13">
        <v>725</v>
      </c>
      <c r="K5230" s="13">
        <v>135</v>
      </c>
      <c r="L5230" s="16" t="s">
        <v>1314</v>
      </c>
      <c r="M5230" t="s">
        <v>1335</v>
      </c>
      <c r="P5230" t="s">
        <v>243</v>
      </c>
      <c r="Q5230">
        <v>-4.24</v>
      </c>
      <c r="V5230">
        <v>1</v>
      </c>
      <c r="W5230" t="s">
        <v>1371</v>
      </c>
      <c r="X5230" t="s">
        <v>1393</v>
      </c>
    </row>
    <row r="5231" spans="1:24" x14ac:dyDescent="0.3">
      <c r="A5231">
        <v>6091</v>
      </c>
      <c r="B5231" s="15" t="s">
        <v>718</v>
      </c>
      <c r="C5231" t="str">
        <f>_xlfn.XLOOKUP($B5231, STANDARDS!$A:$A, STANDARDS!$B:$B,,0,2)</f>
        <v>Elbobreen Fm, Polarisbreen Gp</v>
      </c>
      <c r="D5231" t="s">
        <v>1061</v>
      </c>
      <c r="E5231" t="s">
        <v>1140</v>
      </c>
      <c r="J5231" s="13">
        <v>725</v>
      </c>
      <c r="K5231" s="13">
        <v>135</v>
      </c>
      <c r="L5231" s="16" t="s">
        <v>1314</v>
      </c>
      <c r="M5231" t="s">
        <v>1335</v>
      </c>
      <c r="P5231" t="s">
        <v>243</v>
      </c>
      <c r="Q5231">
        <v>1.1599999999999999</v>
      </c>
      <c r="V5231">
        <v>1</v>
      </c>
      <c r="W5231" t="s">
        <v>1371</v>
      </c>
      <c r="X5231" t="s">
        <v>1393</v>
      </c>
    </row>
    <row r="5232" spans="1:24" x14ac:dyDescent="0.3">
      <c r="A5232">
        <v>6092</v>
      </c>
      <c r="B5232" s="15" t="s">
        <v>718</v>
      </c>
      <c r="C5232" t="str">
        <f>_xlfn.XLOOKUP($B5232, STANDARDS!$A:$A, STANDARDS!$B:$B,,0,2)</f>
        <v>Elbobreen Fm, Polarisbreen Gp</v>
      </c>
      <c r="D5232" t="s">
        <v>1061</v>
      </c>
      <c r="E5232" t="s">
        <v>1140</v>
      </c>
      <c r="J5232" s="13">
        <v>725</v>
      </c>
      <c r="K5232" s="13">
        <v>135</v>
      </c>
      <c r="L5232" s="16" t="s">
        <v>1314</v>
      </c>
      <c r="M5232" t="s">
        <v>1335</v>
      </c>
      <c r="P5232" t="s">
        <v>243</v>
      </c>
      <c r="Q5232">
        <v>6.15</v>
      </c>
      <c r="V5232">
        <v>1</v>
      </c>
      <c r="W5232" t="s">
        <v>1371</v>
      </c>
      <c r="X5232" t="s">
        <v>1393</v>
      </c>
    </row>
    <row r="5233" spans="1:24" x14ac:dyDescent="0.3">
      <c r="A5233">
        <v>6093</v>
      </c>
      <c r="B5233" s="15" t="s">
        <v>718</v>
      </c>
      <c r="C5233" t="str">
        <f>_xlfn.XLOOKUP($B5233, STANDARDS!$A:$A, STANDARDS!$B:$B,,0,2)</f>
        <v>Elbobreen Fm, Polarisbreen Gp</v>
      </c>
      <c r="D5233" t="s">
        <v>1061</v>
      </c>
      <c r="E5233" t="s">
        <v>1140</v>
      </c>
      <c r="J5233" s="13">
        <v>725</v>
      </c>
      <c r="K5233" s="13">
        <v>135</v>
      </c>
      <c r="L5233" s="16" t="s">
        <v>1314</v>
      </c>
      <c r="M5233" t="s">
        <v>583</v>
      </c>
      <c r="P5233" t="s">
        <v>243</v>
      </c>
      <c r="Q5233">
        <v>4.04</v>
      </c>
      <c r="V5233">
        <v>1</v>
      </c>
      <c r="W5233" t="s">
        <v>1371</v>
      </c>
      <c r="X5233" t="s">
        <v>1393</v>
      </c>
    </row>
    <row r="5234" spans="1:24" x14ac:dyDescent="0.3">
      <c r="A5234">
        <v>6094</v>
      </c>
      <c r="B5234" s="15" t="s">
        <v>719</v>
      </c>
      <c r="C5234" t="str">
        <f>_xlfn.XLOOKUP($B5234, STANDARDS!$A:$A, STANDARDS!$B:$B,,0,2)</f>
        <v>Nama Gp</v>
      </c>
      <c r="D5234" t="s">
        <v>1062</v>
      </c>
      <c r="J5234" cm="1">
        <f t="array" ref="J5234:L5234">_xlfn.XLOOKUP($C5234, AGE!$A:$A,AGE!$B:$D,,0,2)</f>
        <v>544</v>
      </c>
      <c r="K5234">
        <v>7</v>
      </c>
      <c r="L5234" t="str">
        <v>Butois et al. 2018; Grotzinger et al. 2005</v>
      </c>
      <c r="M5234" t="s">
        <v>1335</v>
      </c>
      <c r="P5234" t="s">
        <v>243</v>
      </c>
      <c r="Q5234">
        <v>-1.24</v>
      </c>
      <c r="V5234">
        <v>1</v>
      </c>
      <c r="W5234" t="s">
        <v>1371</v>
      </c>
      <c r="X5234" t="s">
        <v>1393</v>
      </c>
    </row>
    <row r="5235" spans="1:24" x14ac:dyDescent="0.3">
      <c r="A5235">
        <v>6095</v>
      </c>
      <c r="B5235" s="15" t="s">
        <v>719</v>
      </c>
      <c r="C5235" t="str">
        <f>_xlfn.XLOOKUP($B5235, STANDARDS!$A:$A, STANDARDS!$B:$B,,0,2)</f>
        <v>Nama Gp</v>
      </c>
      <c r="D5235" t="s">
        <v>1062</v>
      </c>
      <c r="J5235" cm="1">
        <f t="array" ref="J5235:L5235">_xlfn.XLOOKUP($C5235, AGE!$A:$A,AGE!$B:$D,,0,2)</f>
        <v>544</v>
      </c>
      <c r="K5235">
        <v>7</v>
      </c>
      <c r="L5235" t="str">
        <v>Butois et al. 2018; Grotzinger et al. 2005</v>
      </c>
      <c r="M5235" t="s">
        <v>1335</v>
      </c>
      <c r="P5235" t="s">
        <v>243</v>
      </c>
      <c r="Q5235">
        <v>4.79</v>
      </c>
      <c r="V5235">
        <v>1</v>
      </c>
      <c r="W5235" t="s">
        <v>1371</v>
      </c>
      <c r="X5235" t="s">
        <v>1393</v>
      </c>
    </row>
    <row r="5236" spans="1:24" x14ac:dyDescent="0.3">
      <c r="A5236">
        <v>6096</v>
      </c>
      <c r="B5236" s="15" t="s">
        <v>719</v>
      </c>
      <c r="C5236" t="str">
        <f>_xlfn.XLOOKUP($B5236, STANDARDS!$A:$A, STANDARDS!$B:$B,,0,2)</f>
        <v>Nama Gp</v>
      </c>
      <c r="D5236" t="s">
        <v>1062</v>
      </c>
      <c r="J5236" cm="1">
        <f t="array" ref="J5236:L5236">_xlfn.XLOOKUP($C5236, AGE!$A:$A,AGE!$B:$D,,0,2)</f>
        <v>544</v>
      </c>
      <c r="K5236">
        <v>7</v>
      </c>
      <c r="L5236" t="str">
        <v>Butois et al. 2018; Grotzinger et al. 2005</v>
      </c>
      <c r="M5236" t="s">
        <v>1335</v>
      </c>
      <c r="P5236" t="s">
        <v>243</v>
      </c>
      <c r="Q5236">
        <v>-1.96</v>
      </c>
      <c r="V5236">
        <v>1</v>
      </c>
      <c r="W5236" t="s">
        <v>1371</v>
      </c>
      <c r="X5236" t="s">
        <v>1393</v>
      </c>
    </row>
    <row r="5237" spans="1:24" x14ac:dyDescent="0.3">
      <c r="A5237">
        <v>6097</v>
      </c>
      <c r="B5237" s="15" t="s">
        <v>719</v>
      </c>
      <c r="C5237" t="str">
        <f>_xlfn.XLOOKUP($B5237, STANDARDS!$A:$A, STANDARDS!$B:$B,,0,2)</f>
        <v>Nama Gp</v>
      </c>
      <c r="D5237" t="s">
        <v>1062</v>
      </c>
      <c r="J5237" cm="1">
        <f t="array" ref="J5237:L5237">_xlfn.XLOOKUP($C5237, AGE!$A:$A,AGE!$B:$D,,0,2)</f>
        <v>544</v>
      </c>
      <c r="K5237">
        <v>7</v>
      </c>
      <c r="L5237" t="str">
        <v>Butois et al. 2018; Grotzinger et al. 2005</v>
      </c>
      <c r="M5237" t="s">
        <v>1335</v>
      </c>
      <c r="P5237" t="s">
        <v>243</v>
      </c>
      <c r="Q5237">
        <v>1.91</v>
      </c>
      <c r="V5237">
        <v>1</v>
      </c>
      <c r="W5237" t="s">
        <v>1371</v>
      </c>
      <c r="X5237" t="s">
        <v>1393</v>
      </c>
    </row>
    <row r="5238" spans="1:24" x14ac:dyDescent="0.3">
      <c r="A5238">
        <v>6098</v>
      </c>
      <c r="B5238" s="15" t="s">
        <v>719</v>
      </c>
      <c r="C5238" t="str">
        <f>_xlfn.XLOOKUP($B5238, STANDARDS!$A:$A, STANDARDS!$B:$B,,0,2)</f>
        <v>Nama Gp</v>
      </c>
      <c r="D5238" t="s">
        <v>1062</v>
      </c>
      <c r="J5238" cm="1">
        <f t="array" ref="J5238:L5238">_xlfn.XLOOKUP($C5238, AGE!$A:$A,AGE!$B:$D,,0,2)</f>
        <v>544</v>
      </c>
      <c r="K5238">
        <v>7</v>
      </c>
      <c r="L5238" t="str">
        <v>Butois et al. 2018; Grotzinger et al. 2005</v>
      </c>
      <c r="M5238" t="s">
        <v>1335</v>
      </c>
      <c r="P5238" t="s">
        <v>243</v>
      </c>
      <c r="Q5238">
        <v>1.46</v>
      </c>
      <c r="V5238">
        <v>1</v>
      </c>
      <c r="W5238" t="s">
        <v>1371</v>
      </c>
      <c r="X5238" t="s">
        <v>1393</v>
      </c>
    </row>
    <row r="5239" spans="1:24" x14ac:dyDescent="0.3">
      <c r="A5239">
        <v>6099</v>
      </c>
      <c r="B5239" s="15" t="s">
        <v>719</v>
      </c>
      <c r="C5239" t="str">
        <f>_xlfn.XLOOKUP($B5239, STANDARDS!$A:$A, STANDARDS!$B:$B,,0,2)</f>
        <v>Nama Gp</v>
      </c>
      <c r="D5239" t="s">
        <v>1062</v>
      </c>
      <c r="J5239" cm="1">
        <f t="array" ref="J5239:L5239">_xlfn.XLOOKUP($C5239, AGE!$A:$A,AGE!$B:$D,,0,2)</f>
        <v>544</v>
      </c>
      <c r="K5239">
        <v>7</v>
      </c>
      <c r="L5239" t="str">
        <v>Butois et al. 2018; Grotzinger et al. 2005</v>
      </c>
      <c r="M5239" t="s">
        <v>1335</v>
      </c>
      <c r="P5239" t="s">
        <v>243</v>
      </c>
      <c r="Q5239">
        <v>1.73</v>
      </c>
      <c r="V5239">
        <v>1</v>
      </c>
      <c r="W5239" t="s">
        <v>1371</v>
      </c>
      <c r="X5239" t="s">
        <v>1393</v>
      </c>
    </row>
    <row r="5240" spans="1:24" x14ac:dyDescent="0.3">
      <c r="A5240">
        <v>6100</v>
      </c>
      <c r="B5240" s="15" t="s">
        <v>719</v>
      </c>
      <c r="C5240" t="str">
        <f>_xlfn.XLOOKUP($B5240, STANDARDS!$A:$A, STANDARDS!$B:$B,,0,2)</f>
        <v>Nama Gp</v>
      </c>
      <c r="D5240" t="s">
        <v>1062</v>
      </c>
      <c r="J5240" cm="1">
        <f t="array" ref="J5240:L5240">_xlfn.XLOOKUP($C5240, AGE!$A:$A,AGE!$B:$D,,0,2)</f>
        <v>544</v>
      </c>
      <c r="K5240">
        <v>7</v>
      </c>
      <c r="L5240" t="str">
        <v>Butois et al. 2018; Grotzinger et al. 2005</v>
      </c>
      <c r="M5240" t="s">
        <v>1335</v>
      </c>
      <c r="P5240" t="s">
        <v>243</v>
      </c>
      <c r="Q5240">
        <v>1.57</v>
      </c>
      <c r="V5240">
        <v>1</v>
      </c>
      <c r="W5240" t="s">
        <v>1371</v>
      </c>
      <c r="X5240" t="s">
        <v>1393</v>
      </c>
    </row>
    <row r="5241" spans="1:24" x14ac:dyDescent="0.3">
      <c r="A5241">
        <v>6101</v>
      </c>
      <c r="B5241" s="15" t="s">
        <v>719</v>
      </c>
      <c r="C5241" t="str">
        <f>_xlfn.XLOOKUP($B5241, STANDARDS!$A:$A, STANDARDS!$B:$B,,0,2)</f>
        <v>Nama Gp</v>
      </c>
      <c r="D5241" t="s">
        <v>1062</v>
      </c>
      <c r="J5241" cm="1">
        <f t="array" ref="J5241:L5241">_xlfn.XLOOKUP($C5241, AGE!$A:$A,AGE!$B:$D,,0,2)</f>
        <v>544</v>
      </c>
      <c r="K5241">
        <v>7</v>
      </c>
      <c r="L5241" t="str">
        <v>Butois et al. 2018; Grotzinger et al. 2005</v>
      </c>
      <c r="M5241" t="s">
        <v>1348</v>
      </c>
      <c r="P5241" t="s">
        <v>243</v>
      </c>
      <c r="Q5241">
        <v>1.8</v>
      </c>
      <c r="V5241">
        <v>1</v>
      </c>
      <c r="W5241" t="s">
        <v>1371</v>
      </c>
      <c r="X5241" t="s">
        <v>1393</v>
      </c>
    </row>
    <row r="5242" spans="1:24" x14ac:dyDescent="0.3">
      <c r="A5242">
        <v>6102</v>
      </c>
      <c r="B5242" s="15" t="s">
        <v>719</v>
      </c>
      <c r="C5242" t="str">
        <f>_xlfn.XLOOKUP($B5242, STANDARDS!$A:$A, STANDARDS!$B:$B,,0,2)</f>
        <v>Nama Gp</v>
      </c>
      <c r="D5242" t="s">
        <v>1062</v>
      </c>
      <c r="J5242" cm="1">
        <f t="array" ref="J5242:L5242">_xlfn.XLOOKUP($C5242, AGE!$A:$A,AGE!$B:$D,,0,2)</f>
        <v>544</v>
      </c>
      <c r="K5242">
        <v>7</v>
      </c>
      <c r="L5242" t="str">
        <v>Butois et al. 2018; Grotzinger et al. 2005</v>
      </c>
      <c r="M5242" t="s">
        <v>583</v>
      </c>
      <c r="P5242" t="s">
        <v>243</v>
      </c>
      <c r="Q5242">
        <v>-5.18</v>
      </c>
      <c r="V5242">
        <v>1</v>
      </c>
      <c r="W5242" t="s">
        <v>1371</v>
      </c>
      <c r="X5242" t="s">
        <v>1393</v>
      </c>
    </row>
    <row r="5243" spans="1:24" x14ac:dyDescent="0.3">
      <c r="A5243">
        <v>6104</v>
      </c>
      <c r="B5243" s="15" t="s">
        <v>720</v>
      </c>
      <c r="C5243" t="str">
        <f>_xlfn.XLOOKUP($B5243, STANDARDS!$A:$A, STANDARDS!$B:$B,,0,2)</f>
        <v>Witvlei Gp?</v>
      </c>
      <c r="D5243" t="s">
        <v>1062</v>
      </c>
      <c r="J5243" s="13">
        <v>570</v>
      </c>
      <c r="K5243" s="13">
        <v>20</v>
      </c>
      <c r="L5243" s="16" t="s">
        <v>1314</v>
      </c>
      <c r="M5243" t="s">
        <v>583</v>
      </c>
      <c r="P5243" t="s">
        <v>243</v>
      </c>
      <c r="Q5243">
        <v>-3.74</v>
      </c>
      <c r="V5243">
        <v>1</v>
      </c>
      <c r="W5243" t="s">
        <v>1371</v>
      </c>
      <c r="X5243" t="s">
        <v>1393</v>
      </c>
    </row>
    <row r="5244" spans="1:24" x14ac:dyDescent="0.3">
      <c r="A5244">
        <v>6105</v>
      </c>
      <c r="B5244" s="15" t="s">
        <v>720</v>
      </c>
      <c r="C5244" t="str">
        <f>_xlfn.XLOOKUP($B5244, STANDARDS!$A:$A, STANDARDS!$B:$B,,0,2)</f>
        <v>Witvlei Gp?</v>
      </c>
      <c r="D5244" t="s">
        <v>1062</v>
      </c>
      <c r="J5244" s="13">
        <v>570</v>
      </c>
      <c r="K5244" s="13">
        <v>20</v>
      </c>
      <c r="L5244" s="16" t="s">
        <v>1314</v>
      </c>
      <c r="M5244" t="s">
        <v>583</v>
      </c>
      <c r="P5244" t="s">
        <v>243</v>
      </c>
      <c r="Q5244">
        <v>-2.92</v>
      </c>
      <c r="V5244">
        <v>1</v>
      </c>
      <c r="W5244" t="s">
        <v>1371</v>
      </c>
      <c r="X5244" t="s">
        <v>1393</v>
      </c>
    </row>
    <row r="5245" spans="1:24" x14ac:dyDescent="0.3">
      <c r="A5245">
        <v>6106</v>
      </c>
      <c r="B5245" s="15" t="s">
        <v>720</v>
      </c>
      <c r="C5245" t="str">
        <f>_xlfn.XLOOKUP($B5245, STANDARDS!$A:$A, STANDARDS!$B:$B,,0,2)</f>
        <v>Witvlei Gp?</v>
      </c>
      <c r="D5245" t="s">
        <v>1062</v>
      </c>
      <c r="J5245" s="13">
        <v>570</v>
      </c>
      <c r="K5245" s="13">
        <v>20</v>
      </c>
      <c r="L5245" s="16" t="s">
        <v>1314</v>
      </c>
      <c r="M5245" t="s">
        <v>583</v>
      </c>
      <c r="P5245" t="s">
        <v>243</v>
      </c>
      <c r="Q5245">
        <v>-4.5999999999999996</v>
      </c>
      <c r="V5245">
        <v>1</v>
      </c>
      <c r="W5245" t="s">
        <v>1371</v>
      </c>
      <c r="X5245" t="s">
        <v>1393</v>
      </c>
    </row>
    <row r="5246" spans="1:24" x14ac:dyDescent="0.3">
      <c r="A5246">
        <v>6107</v>
      </c>
      <c r="B5246" s="15" t="s">
        <v>720</v>
      </c>
      <c r="C5246" t="str">
        <f>_xlfn.XLOOKUP($B5246, STANDARDS!$A:$A, STANDARDS!$B:$B,,0,2)</f>
        <v>Witvlei Gp?</v>
      </c>
      <c r="D5246" t="s">
        <v>1062</v>
      </c>
      <c r="J5246" s="13">
        <v>570</v>
      </c>
      <c r="K5246" s="13">
        <v>20</v>
      </c>
      <c r="L5246" s="16" t="s">
        <v>1314</v>
      </c>
      <c r="M5246" t="s">
        <v>583</v>
      </c>
      <c r="P5246" t="s">
        <v>243</v>
      </c>
      <c r="Q5246">
        <v>1.73</v>
      </c>
      <c r="V5246">
        <v>1</v>
      </c>
      <c r="W5246" t="s">
        <v>1371</v>
      </c>
      <c r="X5246" t="s">
        <v>1393</v>
      </c>
    </row>
    <row r="5247" spans="1:24" x14ac:dyDescent="0.3">
      <c r="A5247">
        <v>6108</v>
      </c>
      <c r="C5247">
        <f>_xlfn.XLOOKUP($B5247, STANDARDS!$A:$A, STANDARDS!$B:$B,,0,2)</f>
        <v>0</v>
      </c>
      <c r="D5247" t="s">
        <v>1061</v>
      </c>
      <c r="E5247" t="s">
        <v>1141</v>
      </c>
      <c r="J5247" s="13">
        <v>800</v>
      </c>
      <c r="K5247" s="13">
        <v>75</v>
      </c>
      <c r="L5247" s="16" t="s">
        <v>1314</v>
      </c>
      <c r="M5247" t="s">
        <v>1335</v>
      </c>
      <c r="P5247" t="s">
        <v>243</v>
      </c>
      <c r="Q5247">
        <v>2.19</v>
      </c>
      <c r="V5247">
        <v>1</v>
      </c>
      <c r="W5247" t="s">
        <v>1371</v>
      </c>
      <c r="X5247" t="s">
        <v>1393</v>
      </c>
    </row>
    <row r="5248" spans="1:24" x14ac:dyDescent="0.3">
      <c r="A5248">
        <v>6109</v>
      </c>
      <c r="B5248" s="15" t="s">
        <v>721</v>
      </c>
      <c r="C5248" t="str">
        <f>_xlfn.XLOOKUP($B5248, STANDARDS!$A:$A, STANDARDS!$B:$B,,0,2)</f>
        <v>Oxfordbreen Fm, Veteranen Gp</v>
      </c>
      <c r="D5248" t="s">
        <v>1061</v>
      </c>
      <c r="E5248" t="s">
        <v>1141</v>
      </c>
      <c r="J5248" s="13">
        <v>800</v>
      </c>
      <c r="K5248" s="13">
        <v>75</v>
      </c>
      <c r="L5248" s="16" t="s">
        <v>1314</v>
      </c>
      <c r="M5248" t="s">
        <v>1335</v>
      </c>
      <c r="P5248" t="s">
        <v>243</v>
      </c>
      <c r="Q5248">
        <v>4.1900000000000004</v>
      </c>
      <c r="V5248">
        <v>1</v>
      </c>
      <c r="W5248" t="s">
        <v>1371</v>
      </c>
      <c r="X5248" t="s">
        <v>1393</v>
      </c>
    </row>
    <row r="5249" spans="1:24" x14ac:dyDescent="0.3">
      <c r="A5249">
        <v>6110</v>
      </c>
      <c r="B5249" s="15" t="s">
        <v>538</v>
      </c>
      <c r="C5249" t="str">
        <f>_xlfn.XLOOKUP($B5249, STANDARDS!$A:$A, STANDARDS!$B:$B,,0,2)</f>
        <v>Bitter Springs Gp</v>
      </c>
      <c r="D5249" t="s">
        <v>535</v>
      </c>
      <c r="J5249" cm="1">
        <f t="array" ref="J5249:L5249">_xlfn.XLOOKUP($C5249, AGE!$A:$A,AGE!$B:$D,,0,2)</f>
        <v>870</v>
      </c>
      <c r="K5249">
        <v>50</v>
      </c>
      <c r="L5249" t="str">
        <v>Glikerson et al. 1996 in Normington and Donnellan 2020; Kositcin et al. 2015 in Normington and Donnellan 2020</v>
      </c>
      <c r="M5249" t="s">
        <v>1335</v>
      </c>
      <c r="P5249" t="s">
        <v>243</v>
      </c>
      <c r="Q5249">
        <v>4.12</v>
      </c>
      <c r="V5249">
        <v>1</v>
      </c>
      <c r="W5249" t="s">
        <v>1371</v>
      </c>
      <c r="X5249" t="s">
        <v>1393</v>
      </c>
    </row>
    <row r="5250" spans="1:24" x14ac:dyDescent="0.3">
      <c r="A5250">
        <v>6111</v>
      </c>
      <c r="B5250" s="15" t="s">
        <v>538</v>
      </c>
      <c r="C5250" t="str">
        <f>_xlfn.XLOOKUP($B5250, STANDARDS!$A:$A, STANDARDS!$B:$B,,0,2)</f>
        <v>Bitter Springs Gp</v>
      </c>
      <c r="D5250" t="s">
        <v>535</v>
      </c>
      <c r="J5250" cm="1">
        <f t="array" ref="J5250:L5250">_xlfn.XLOOKUP($C5250, AGE!$A:$A,AGE!$B:$D,,0,2)</f>
        <v>870</v>
      </c>
      <c r="K5250">
        <v>50</v>
      </c>
      <c r="L5250" t="str">
        <v>Glikerson et al. 1996 in Normington and Donnellan 2020; Kositcin et al. 2015 in Normington and Donnellan 2020</v>
      </c>
      <c r="M5250" t="s">
        <v>1335</v>
      </c>
      <c r="P5250" t="s">
        <v>243</v>
      </c>
      <c r="Q5250">
        <v>-1.1000000000000001</v>
      </c>
      <c r="V5250">
        <v>1</v>
      </c>
      <c r="W5250" t="s">
        <v>1371</v>
      </c>
      <c r="X5250" t="s">
        <v>1393</v>
      </c>
    </row>
    <row r="5251" spans="1:24" x14ac:dyDescent="0.3">
      <c r="A5251">
        <v>6112</v>
      </c>
      <c r="B5251" s="15" t="s">
        <v>722</v>
      </c>
      <c r="C5251" t="str">
        <f>_xlfn.XLOOKUP($B5251, STANDARDS!$A:$A, STANDARDS!$B:$B,,0,2)</f>
        <v>Grusdievbreen Fm, Akademikerbreen Gp</v>
      </c>
      <c r="D5251" t="s">
        <v>1061</v>
      </c>
      <c r="E5251" t="s">
        <v>1142</v>
      </c>
      <c r="J5251" s="13">
        <v>750</v>
      </c>
      <c r="K5251" s="13">
        <v>100</v>
      </c>
      <c r="L5251" s="16" t="s">
        <v>1314</v>
      </c>
      <c r="M5251" t="s">
        <v>1335</v>
      </c>
      <c r="P5251" t="s">
        <v>243</v>
      </c>
      <c r="Q5251">
        <v>0.86</v>
      </c>
      <c r="V5251">
        <v>1</v>
      </c>
      <c r="W5251" t="s">
        <v>1371</v>
      </c>
      <c r="X5251" t="s">
        <v>1393</v>
      </c>
    </row>
    <row r="5252" spans="1:24" x14ac:dyDescent="0.3">
      <c r="A5252">
        <v>6113</v>
      </c>
      <c r="B5252" s="15" t="s">
        <v>722</v>
      </c>
      <c r="C5252" t="str">
        <f>_xlfn.XLOOKUP($B5252, STANDARDS!$A:$A, STANDARDS!$B:$B,,0,2)</f>
        <v>Grusdievbreen Fm, Akademikerbreen Gp</v>
      </c>
      <c r="D5252" t="s">
        <v>1061</v>
      </c>
      <c r="E5252" t="s">
        <v>1142</v>
      </c>
      <c r="J5252" s="13">
        <v>750</v>
      </c>
      <c r="K5252" s="13">
        <v>100</v>
      </c>
      <c r="L5252" s="16" t="s">
        <v>1314</v>
      </c>
      <c r="M5252" t="s">
        <v>1335</v>
      </c>
      <c r="P5252" t="s">
        <v>243</v>
      </c>
      <c r="Q5252">
        <v>1.43</v>
      </c>
      <c r="V5252">
        <v>1</v>
      </c>
      <c r="W5252" t="s">
        <v>1371</v>
      </c>
      <c r="X5252" t="s">
        <v>1393</v>
      </c>
    </row>
    <row r="5253" spans="1:24" x14ac:dyDescent="0.3">
      <c r="A5253">
        <v>6114</v>
      </c>
      <c r="B5253" s="15" t="s">
        <v>538</v>
      </c>
      <c r="C5253" t="str">
        <f>_xlfn.XLOOKUP($B5253, STANDARDS!$A:$A, STANDARDS!$B:$B,,0,2)</f>
        <v>Bitter Springs Gp</v>
      </c>
      <c r="D5253" t="s">
        <v>535</v>
      </c>
      <c r="J5253" cm="1">
        <f t="array" ref="J5253:L5253">_xlfn.XLOOKUP($C5253, AGE!$A:$A,AGE!$B:$D,,0,2)</f>
        <v>870</v>
      </c>
      <c r="K5253">
        <v>50</v>
      </c>
      <c r="L5253" t="str">
        <v>Glikerson et al. 1996 in Normington and Donnellan 2020; Kositcin et al. 2015 in Normington and Donnellan 2020</v>
      </c>
      <c r="M5253" t="s">
        <v>1335</v>
      </c>
      <c r="P5253" t="s">
        <v>243</v>
      </c>
      <c r="Q5253">
        <v>-1.63</v>
      </c>
      <c r="V5253">
        <v>1</v>
      </c>
      <c r="W5253" t="s">
        <v>1371</v>
      </c>
      <c r="X5253" t="s">
        <v>1393</v>
      </c>
    </row>
    <row r="5254" spans="1:24" x14ac:dyDescent="0.3">
      <c r="A5254">
        <v>6115</v>
      </c>
      <c r="B5254" s="15" t="s">
        <v>538</v>
      </c>
      <c r="C5254" t="str">
        <f>_xlfn.XLOOKUP($B5254, STANDARDS!$A:$A, STANDARDS!$B:$B,,0,2)</f>
        <v>Bitter Springs Gp</v>
      </c>
      <c r="D5254" t="s">
        <v>535</v>
      </c>
      <c r="J5254" cm="1">
        <f t="array" ref="J5254:L5254">_xlfn.XLOOKUP($C5254, AGE!$A:$A,AGE!$B:$D,,0,2)</f>
        <v>870</v>
      </c>
      <c r="K5254">
        <v>50</v>
      </c>
      <c r="L5254" t="str">
        <v>Glikerson et al. 1996 in Normington and Donnellan 2020; Kositcin et al. 2015 in Normington and Donnellan 2020</v>
      </c>
      <c r="M5254" t="s">
        <v>1335</v>
      </c>
      <c r="P5254" t="s">
        <v>243</v>
      </c>
      <c r="Q5254">
        <v>3.44</v>
      </c>
      <c r="V5254">
        <v>1</v>
      </c>
      <c r="W5254" t="s">
        <v>1371</v>
      </c>
      <c r="X5254" t="s">
        <v>1393</v>
      </c>
    </row>
    <row r="5255" spans="1:24" x14ac:dyDescent="0.3">
      <c r="A5255">
        <v>6116</v>
      </c>
      <c r="B5255" s="15" t="s">
        <v>722</v>
      </c>
      <c r="C5255" t="str">
        <f>_xlfn.XLOOKUP($B5255, STANDARDS!$A:$A, STANDARDS!$B:$B,,0,2)</f>
        <v>Grusdievbreen Fm, Akademikerbreen Gp</v>
      </c>
      <c r="D5255" t="s">
        <v>1061</v>
      </c>
      <c r="E5255" t="s">
        <v>1142</v>
      </c>
      <c r="J5255" s="13">
        <v>750</v>
      </c>
      <c r="K5255" s="13">
        <v>100</v>
      </c>
      <c r="L5255" s="16" t="s">
        <v>1314</v>
      </c>
      <c r="M5255" t="s">
        <v>1335</v>
      </c>
      <c r="P5255" t="s">
        <v>243</v>
      </c>
      <c r="Q5255">
        <v>3.34</v>
      </c>
      <c r="V5255">
        <v>1</v>
      </c>
      <c r="W5255" t="s">
        <v>1371</v>
      </c>
      <c r="X5255" t="s">
        <v>1393</v>
      </c>
    </row>
    <row r="5256" spans="1:24" x14ac:dyDescent="0.3">
      <c r="A5256">
        <v>6117</v>
      </c>
      <c r="B5256" s="15" t="s">
        <v>722</v>
      </c>
      <c r="C5256" t="str">
        <f>_xlfn.XLOOKUP($B5256, STANDARDS!$A:$A, STANDARDS!$B:$B,,0,2)</f>
        <v>Grusdievbreen Fm, Akademikerbreen Gp</v>
      </c>
      <c r="D5256" t="s">
        <v>1061</v>
      </c>
      <c r="E5256" t="s">
        <v>1142</v>
      </c>
      <c r="J5256" s="13">
        <v>750</v>
      </c>
      <c r="K5256" s="13">
        <v>100</v>
      </c>
      <c r="L5256" s="16" t="s">
        <v>1314</v>
      </c>
      <c r="M5256" t="s">
        <v>1335</v>
      </c>
      <c r="P5256" t="s">
        <v>243</v>
      </c>
      <c r="Q5256">
        <v>-0.06</v>
      </c>
      <c r="V5256">
        <v>1</v>
      </c>
      <c r="W5256" t="s">
        <v>1371</v>
      </c>
      <c r="X5256" t="s">
        <v>1393</v>
      </c>
    </row>
    <row r="5257" spans="1:24" x14ac:dyDescent="0.3">
      <c r="A5257">
        <v>6118</v>
      </c>
      <c r="B5257" s="15" t="s">
        <v>723</v>
      </c>
      <c r="C5257" t="str">
        <f>_xlfn.XLOOKUP($B5257, STANDARDS!$A:$A, STANDARDS!$B:$B,,0,2)</f>
        <v>Eleonore Bay Gp</v>
      </c>
      <c r="D5257" t="s">
        <v>1061</v>
      </c>
      <c r="E5257" t="s">
        <v>1142</v>
      </c>
      <c r="J5257" s="13">
        <v>750</v>
      </c>
      <c r="K5257" s="13">
        <v>100</v>
      </c>
      <c r="L5257" s="16" t="s">
        <v>1314</v>
      </c>
      <c r="M5257" t="s">
        <v>1335</v>
      </c>
      <c r="P5257" t="s">
        <v>243</v>
      </c>
      <c r="Q5257">
        <v>7.2</v>
      </c>
      <c r="V5257">
        <v>1</v>
      </c>
      <c r="W5257" t="s">
        <v>1371</v>
      </c>
      <c r="X5257" t="s">
        <v>1393</v>
      </c>
    </row>
    <row r="5258" spans="1:24" x14ac:dyDescent="0.3">
      <c r="A5258">
        <v>6119</v>
      </c>
      <c r="B5258" s="15" t="s">
        <v>724</v>
      </c>
      <c r="C5258" t="str">
        <f>_xlfn.XLOOKUP($B5258, STANDARDS!$A:$A, STANDARDS!$B:$B,,0,2)</f>
        <v>Backlundtoppen Fm, Akademikerbreen Gp</v>
      </c>
      <c r="D5258" t="s">
        <v>1061</v>
      </c>
      <c r="E5258" t="s">
        <v>1142</v>
      </c>
      <c r="J5258" s="13">
        <v>750</v>
      </c>
      <c r="K5258" s="13">
        <v>100</v>
      </c>
      <c r="L5258" s="16" t="s">
        <v>1314</v>
      </c>
      <c r="M5258" t="s">
        <v>1335</v>
      </c>
      <c r="P5258" t="s">
        <v>243</v>
      </c>
      <c r="Q5258">
        <v>6.62</v>
      </c>
      <c r="V5258">
        <v>1</v>
      </c>
      <c r="W5258" t="s">
        <v>1371</v>
      </c>
      <c r="X5258" t="s">
        <v>1393</v>
      </c>
    </row>
    <row r="5259" spans="1:24" x14ac:dyDescent="0.3">
      <c r="A5259">
        <v>6120</v>
      </c>
      <c r="B5259" s="15" t="s">
        <v>722</v>
      </c>
      <c r="C5259" t="str">
        <f>_xlfn.XLOOKUP($B5259, STANDARDS!$A:$A, STANDARDS!$B:$B,,0,2)</f>
        <v>Grusdievbreen Fm, Akademikerbreen Gp</v>
      </c>
      <c r="D5259" t="s">
        <v>1061</v>
      </c>
      <c r="E5259" t="s">
        <v>1142</v>
      </c>
      <c r="J5259" s="13">
        <v>750</v>
      </c>
      <c r="K5259" s="13">
        <v>100</v>
      </c>
      <c r="L5259" s="16" t="s">
        <v>1314</v>
      </c>
      <c r="M5259" t="s">
        <v>1335</v>
      </c>
      <c r="P5259" t="s">
        <v>243</v>
      </c>
      <c r="Q5259">
        <v>5.87</v>
      </c>
      <c r="V5259">
        <v>1</v>
      </c>
      <c r="W5259" t="s">
        <v>1371</v>
      </c>
      <c r="X5259" t="s">
        <v>1393</v>
      </c>
    </row>
    <row r="5260" spans="1:24" x14ac:dyDescent="0.3">
      <c r="A5260">
        <v>6121</v>
      </c>
      <c r="B5260" s="15" t="s">
        <v>725</v>
      </c>
      <c r="C5260" t="str">
        <f>_xlfn.XLOOKUP($B5260, STANDARDS!$A:$A, STANDARDS!$B:$B,,0,2)</f>
        <v>Svanbergfjellet Fm, Akadermikerbreen Gp</v>
      </c>
      <c r="D5260" t="s">
        <v>1061</v>
      </c>
      <c r="E5260" t="s">
        <v>1142</v>
      </c>
      <c r="J5260" s="13">
        <v>750</v>
      </c>
      <c r="K5260" s="13">
        <v>100</v>
      </c>
      <c r="L5260" s="16" t="s">
        <v>1314</v>
      </c>
      <c r="M5260" t="s">
        <v>1335</v>
      </c>
      <c r="P5260" t="s">
        <v>243</v>
      </c>
      <c r="Q5260">
        <v>5.49</v>
      </c>
      <c r="V5260">
        <v>1</v>
      </c>
      <c r="W5260" t="s">
        <v>1371</v>
      </c>
      <c r="X5260" t="s">
        <v>1393</v>
      </c>
    </row>
    <row r="5261" spans="1:24" x14ac:dyDescent="0.3">
      <c r="A5261">
        <v>6122</v>
      </c>
      <c r="B5261" s="15" t="s">
        <v>724</v>
      </c>
      <c r="C5261" t="str">
        <f>_xlfn.XLOOKUP($B5261, STANDARDS!$A:$A, STANDARDS!$B:$B,,0,2)</f>
        <v>Backlundtoppen Fm, Akademikerbreen Gp</v>
      </c>
      <c r="D5261" t="s">
        <v>1061</v>
      </c>
      <c r="E5261" t="s">
        <v>1142</v>
      </c>
      <c r="J5261" s="13">
        <v>750</v>
      </c>
      <c r="K5261" s="13">
        <v>100</v>
      </c>
      <c r="L5261" s="16" t="s">
        <v>1314</v>
      </c>
      <c r="M5261" t="s">
        <v>1335</v>
      </c>
      <c r="P5261" t="s">
        <v>243</v>
      </c>
      <c r="Q5261">
        <v>6.21</v>
      </c>
      <c r="V5261">
        <v>1</v>
      </c>
      <c r="W5261" t="s">
        <v>1371</v>
      </c>
      <c r="X5261" t="s">
        <v>1393</v>
      </c>
    </row>
    <row r="5262" spans="1:24" x14ac:dyDescent="0.3">
      <c r="A5262">
        <v>6123</v>
      </c>
      <c r="B5262" s="15" t="s">
        <v>724</v>
      </c>
      <c r="C5262" t="str">
        <f>_xlfn.XLOOKUP($B5262, STANDARDS!$A:$A, STANDARDS!$B:$B,,0,2)</f>
        <v>Backlundtoppen Fm, Akademikerbreen Gp</v>
      </c>
      <c r="D5262" t="s">
        <v>1061</v>
      </c>
      <c r="E5262" t="s">
        <v>1142</v>
      </c>
      <c r="J5262" s="13">
        <v>750</v>
      </c>
      <c r="K5262" s="13">
        <v>100</v>
      </c>
      <c r="L5262" s="16" t="s">
        <v>1314</v>
      </c>
      <c r="M5262" t="s">
        <v>1335</v>
      </c>
      <c r="P5262" t="s">
        <v>243</v>
      </c>
      <c r="Q5262">
        <v>4.87</v>
      </c>
      <c r="V5262">
        <v>1</v>
      </c>
      <c r="W5262" t="s">
        <v>1371</v>
      </c>
      <c r="X5262" t="s">
        <v>1393</v>
      </c>
    </row>
    <row r="5263" spans="1:24" x14ac:dyDescent="0.3">
      <c r="A5263">
        <v>6124</v>
      </c>
      <c r="B5263" s="15" t="s">
        <v>724</v>
      </c>
      <c r="C5263" t="str">
        <f>_xlfn.XLOOKUP($B5263, STANDARDS!$A:$A, STANDARDS!$B:$B,,0,2)</f>
        <v>Backlundtoppen Fm, Akademikerbreen Gp</v>
      </c>
      <c r="D5263" t="s">
        <v>1061</v>
      </c>
      <c r="E5263" t="s">
        <v>1142</v>
      </c>
      <c r="J5263" s="13">
        <v>750</v>
      </c>
      <c r="K5263" s="13">
        <v>100</v>
      </c>
      <c r="L5263" s="16" t="s">
        <v>1314</v>
      </c>
      <c r="M5263" t="s">
        <v>1335</v>
      </c>
      <c r="P5263" t="s">
        <v>243</v>
      </c>
      <c r="Q5263">
        <v>6.79</v>
      </c>
      <c r="V5263">
        <v>1</v>
      </c>
      <c r="W5263" t="s">
        <v>1371</v>
      </c>
      <c r="X5263" t="s">
        <v>1393</v>
      </c>
    </row>
    <row r="5264" spans="1:24" x14ac:dyDescent="0.3">
      <c r="A5264">
        <v>6125</v>
      </c>
      <c r="B5264" s="15" t="s">
        <v>724</v>
      </c>
      <c r="C5264" t="str">
        <f>_xlfn.XLOOKUP($B5264, STANDARDS!$A:$A, STANDARDS!$B:$B,,0,2)</f>
        <v>Backlundtoppen Fm, Akademikerbreen Gp</v>
      </c>
      <c r="D5264" t="s">
        <v>1061</v>
      </c>
      <c r="E5264" t="s">
        <v>1142</v>
      </c>
      <c r="J5264" s="13">
        <v>750</v>
      </c>
      <c r="K5264" s="13">
        <v>100</v>
      </c>
      <c r="L5264" s="16" t="s">
        <v>1314</v>
      </c>
      <c r="M5264" t="s">
        <v>1335</v>
      </c>
      <c r="P5264" t="s">
        <v>243</v>
      </c>
      <c r="Q5264">
        <v>8.3699999999999992</v>
      </c>
      <c r="V5264">
        <v>1</v>
      </c>
      <c r="W5264" t="s">
        <v>1371</v>
      </c>
      <c r="X5264" t="s">
        <v>1393</v>
      </c>
    </row>
    <row r="5265" spans="1:24" x14ac:dyDescent="0.3">
      <c r="A5265">
        <v>6126</v>
      </c>
      <c r="B5265" s="15" t="s">
        <v>725</v>
      </c>
      <c r="C5265" t="str">
        <f>_xlfn.XLOOKUP($B5265, STANDARDS!$A:$A, STANDARDS!$B:$B,,0,2)</f>
        <v>Svanbergfjellet Fm, Akadermikerbreen Gp</v>
      </c>
      <c r="D5265" t="s">
        <v>1061</v>
      </c>
      <c r="E5265" t="s">
        <v>1142</v>
      </c>
      <c r="J5265" s="13">
        <v>750</v>
      </c>
      <c r="K5265" s="13">
        <v>100</v>
      </c>
      <c r="L5265" s="16" t="s">
        <v>1314</v>
      </c>
      <c r="M5265" t="s">
        <v>1335</v>
      </c>
      <c r="P5265" t="s">
        <v>243</v>
      </c>
      <c r="Q5265">
        <v>7.16</v>
      </c>
      <c r="V5265">
        <v>1</v>
      </c>
      <c r="W5265" t="s">
        <v>1371</v>
      </c>
      <c r="X5265" t="s">
        <v>1393</v>
      </c>
    </row>
    <row r="5266" spans="1:24" x14ac:dyDescent="0.3">
      <c r="A5266">
        <v>6127</v>
      </c>
      <c r="B5266" s="15" t="s">
        <v>538</v>
      </c>
      <c r="C5266" t="str">
        <f>_xlfn.XLOOKUP($B5266, STANDARDS!$A:$A, STANDARDS!$B:$B,,0,2)</f>
        <v>Bitter Springs Gp</v>
      </c>
      <c r="D5266" t="s">
        <v>535</v>
      </c>
      <c r="J5266" cm="1">
        <f t="array" ref="J5266:L5266">_xlfn.XLOOKUP($C5266, AGE!$A:$A,AGE!$B:$D,,0,2)</f>
        <v>870</v>
      </c>
      <c r="K5266">
        <v>50</v>
      </c>
      <c r="L5266" t="str">
        <v>Glikerson et al. 1996 in Normington and Donnellan 2020; Kositcin et al. 2015 in Normington and Donnellan 2020</v>
      </c>
      <c r="M5266" t="s">
        <v>583</v>
      </c>
      <c r="P5266" t="s">
        <v>243</v>
      </c>
      <c r="Q5266">
        <v>-2.36</v>
      </c>
      <c r="V5266">
        <v>1</v>
      </c>
      <c r="W5266" t="s">
        <v>1371</v>
      </c>
      <c r="X5266" t="s">
        <v>1393</v>
      </c>
    </row>
    <row r="5267" spans="1:24" x14ac:dyDescent="0.3">
      <c r="A5267">
        <v>6128</v>
      </c>
      <c r="B5267" s="15" t="s">
        <v>538</v>
      </c>
      <c r="C5267" t="str">
        <f>_xlfn.XLOOKUP($B5267, STANDARDS!$A:$A, STANDARDS!$B:$B,,0,2)</f>
        <v>Bitter Springs Gp</v>
      </c>
      <c r="D5267" t="s">
        <v>535</v>
      </c>
      <c r="J5267" cm="1">
        <f t="array" ref="J5267:L5267">_xlfn.XLOOKUP($C5267, AGE!$A:$A,AGE!$B:$D,,0,2)</f>
        <v>870</v>
      </c>
      <c r="K5267">
        <v>50</v>
      </c>
      <c r="L5267" t="str">
        <v>Glikerson et al. 1996 in Normington and Donnellan 2020; Kositcin et al. 2015 in Normington and Donnellan 2020</v>
      </c>
      <c r="M5267" t="s">
        <v>583</v>
      </c>
      <c r="P5267" t="s">
        <v>243</v>
      </c>
      <c r="Q5267">
        <v>-2.86</v>
      </c>
      <c r="V5267">
        <v>1</v>
      </c>
      <c r="W5267" t="s">
        <v>1371</v>
      </c>
      <c r="X5267" t="s">
        <v>1393</v>
      </c>
    </row>
    <row r="5268" spans="1:24" x14ac:dyDescent="0.3">
      <c r="A5268">
        <v>6129</v>
      </c>
      <c r="B5268" s="15" t="s">
        <v>538</v>
      </c>
      <c r="C5268" t="str">
        <f>_xlfn.XLOOKUP($B5268, STANDARDS!$A:$A, STANDARDS!$B:$B,,0,2)</f>
        <v>Bitter Springs Gp</v>
      </c>
      <c r="D5268" t="s">
        <v>535</v>
      </c>
      <c r="J5268" cm="1">
        <f t="array" ref="J5268:L5268">_xlfn.XLOOKUP($C5268, AGE!$A:$A,AGE!$B:$D,,0,2)</f>
        <v>870</v>
      </c>
      <c r="K5268">
        <v>50</v>
      </c>
      <c r="L5268" t="str">
        <v>Glikerson et al. 1996 in Normington and Donnellan 2020; Kositcin et al. 2015 in Normington and Donnellan 2020</v>
      </c>
      <c r="M5268" t="s">
        <v>583</v>
      </c>
      <c r="P5268" t="s">
        <v>243</v>
      </c>
      <c r="Q5268">
        <v>-2.09</v>
      </c>
      <c r="V5268">
        <v>1</v>
      </c>
      <c r="W5268" t="s">
        <v>1371</v>
      </c>
      <c r="X5268" t="s">
        <v>1393</v>
      </c>
    </row>
    <row r="5269" spans="1:24" x14ac:dyDescent="0.3">
      <c r="A5269">
        <v>6130</v>
      </c>
      <c r="B5269" s="15" t="s">
        <v>538</v>
      </c>
      <c r="C5269" t="str">
        <f>_xlfn.XLOOKUP($B5269, STANDARDS!$A:$A, STANDARDS!$B:$B,,0,2)</f>
        <v>Bitter Springs Gp</v>
      </c>
      <c r="D5269" t="s">
        <v>535</v>
      </c>
      <c r="J5269" cm="1">
        <f t="array" ref="J5269:L5269">_xlfn.XLOOKUP($C5269, AGE!$A:$A,AGE!$B:$D,,0,2)</f>
        <v>870</v>
      </c>
      <c r="K5269">
        <v>50</v>
      </c>
      <c r="L5269" t="str">
        <v>Glikerson et al. 1996 in Normington and Donnellan 2020; Kositcin et al. 2015 in Normington and Donnellan 2020</v>
      </c>
      <c r="M5269" t="s">
        <v>583</v>
      </c>
      <c r="P5269" t="s">
        <v>243</v>
      </c>
      <c r="Q5269">
        <v>-2.85</v>
      </c>
      <c r="V5269">
        <v>1</v>
      </c>
      <c r="W5269" t="s">
        <v>1371</v>
      </c>
      <c r="X5269" t="s">
        <v>1393</v>
      </c>
    </row>
    <row r="5270" spans="1:24" x14ac:dyDescent="0.3">
      <c r="A5270">
        <v>6131</v>
      </c>
      <c r="B5270" s="15" t="s">
        <v>538</v>
      </c>
      <c r="C5270" t="str">
        <f>_xlfn.XLOOKUP($B5270, STANDARDS!$A:$A, STANDARDS!$B:$B,,0,2)</f>
        <v>Bitter Springs Gp</v>
      </c>
      <c r="D5270" t="s">
        <v>535</v>
      </c>
      <c r="J5270" cm="1">
        <f t="array" ref="J5270:L5270">_xlfn.XLOOKUP($C5270, AGE!$A:$A,AGE!$B:$D,,0,2)</f>
        <v>870</v>
      </c>
      <c r="K5270">
        <v>50</v>
      </c>
      <c r="L5270" t="str">
        <v>Glikerson et al. 1996 in Normington and Donnellan 2020; Kositcin et al. 2015 in Normington and Donnellan 2020</v>
      </c>
      <c r="M5270" t="s">
        <v>583</v>
      </c>
      <c r="P5270" t="s">
        <v>243</v>
      </c>
      <c r="Q5270">
        <v>-2.68</v>
      </c>
      <c r="V5270">
        <v>1</v>
      </c>
      <c r="W5270" t="s">
        <v>1371</v>
      </c>
      <c r="X5270" t="s">
        <v>1393</v>
      </c>
    </row>
    <row r="5271" spans="1:24" x14ac:dyDescent="0.3">
      <c r="A5271">
        <v>6132</v>
      </c>
      <c r="B5271" s="15" t="s">
        <v>538</v>
      </c>
      <c r="C5271" t="str">
        <f>_xlfn.XLOOKUP($B5271, STANDARDS!$A:$A, STANDARDS!$B:$B,,0,2)</f>
        <v>Bitter Springs Gp</v>
      </c>
      <c r="D5271" t="s">
        <v>535</v>
      </c>
      <c r="J5271" cm="1">
        <f t="array" ref="J5271:L5271">_xlfn.XLOOKUP($C5271, AGE!$A:$A,AGE!$B:$D,,0,2)</f>
        <v>870</v>
      </c>
      <c r="K5271">
        <v>50</v>
      </c>
      <c r="L5271" t="str">
        <v>Glikerson et al. 1996 in Normington and Donnellan 2020; Kositcin et al. 2015 in Normington and Donnellan 2020</v>
      </c>
      <c r="M5271" t="s">
        <v>583</v>
      </c>
      <c r="P5271" t="s">
        <v>243</v>
      </c>
      <c r="Q5271">
        <v>-2.84</v>
      </c>
      <c r="V5271">
        <v>1</v>
      </c>
      <c r="W5271" t="s">
        <v>1371</v>
      </c>
      <c r="X5271" t="s">
        <v>1393</v>
      </c>
    </row>
    <row r="5272" spans="1:24" x14ac:dyDescent="0.3">
      <c r="A5272">
        <v>6133</v>
      </c>
      <c r="B5272" s="15" t="s">
        <v>538</v>
      </c>
      <c r="C5272" t="str">
        <f>_xlfn.XLOOKUP($B5272, STANDARDS!$A:$A, STANDARDS!$B:$B,,0,2)</f>
        <v>Bitter Springs Gp</v>
      </c>
      <c r="D5272" t="s">
        <v>535</v>
      </c>
      <c r="J5272" cm="1">
        <f t="array" ref="J5272:L5272">_xlfn.XLOOKUP($C5272, AGE!$A:$A,AGE!$B:$D,,0,2)</f>
        <v>870</v>
      </c>
      <c r="K5272">
        <v>50</v>
      </c>
      <c r="L5272" t="str">
        <v>Glikerson et al. 1996 in Normington and Donnellan 2020; Kositcin et al. 2015 in Normington and Donnellan 2020</v>
      </c>
      <c r="M5272" t="s">
        <v>583</v>
      </c>
      <c r="P5272" t="s">
        <v>243</v>
      </c>
      <c r="Q5272">
        <v>3.48</v>
      </c>
      <c r="V5272">
        <v>1</v>
      </c>
      <c r="W5272" t="s">
        <v>1371</v>
      </c>
      <c r="X5272" t="s">
        <v>1393</v>
      </c>
    </row>
    <row r="5273" spans="1:24" x14ac:dyDescent="0.3">
      <c r="A5273">
        <v>6134</v>
      </c>
      <c r="B5273" s="15" t="s">
        <v>538</v>
      </c>
      <c r="C5273" t="str">
        <f>_xlfn.XLOOKUP($B5273, STANDARDS!$A:$A, STANDARDS!$B:$B,,0,2)</f>
        <v>Bitter Springs Gp</v>
      </c>
      <c r="D5273" t="s">
        <v>535</v>
      </c>
      <c r="J5273" cm="1">
        <f t="array" ref="J5273:L5273">_xlfn.XLOOKUP($C5273, AGE!$A:$A,AGE!$B:$D,,0,2)</f>
        <v>870</v>
      </c>
      <c r="K5273">
        <v>50</v>
      </c>
      <c r="L5273" t="str">
        <v>Glikerson et al. 1996 in Normington and Donnellan 2020; Kositcin et al. 2015 in Normington and Donnellan 2020</v>
      </c>
      <c r="M5273" t="s">
        <v>583</v>
      </c>
      <c r="P5273" t="s">
        <v>243</v>
      </c>
      <c r="Q5273">
        <v>4.66</v>
      </c>
      <c r="V5273">
        <v>1</v>
      </c>
      <c r="W5273" t="s">
        <v>1371</v>
      </c>
      <c r="X5273" t="s">
        <v>1393</v>
      </c>
    </row>
    <row r="5274" spans="1:24" x14ac:dyDescent="0.3">
      <c r="A5274">
        <v>6135</v>
      </c>
      <c r="B5274" s="15" t="s">
        <v>726</v>
      </c>
      <c r="C5274" t="str">
        <f>_xlfn.XLOOKUP($B5274, STANDARDS!$A:$A, STANDARDS!$B:$B,,0,2)</f>
        <v>Eleonore Bay Gp</v>
      </c>
      <c r="D5274" t="s">
        <v>1061</v>
      </c>
      <c r="E5274" t="s">
        <v>1142</v>
      </c>
      <c r="J5274" s="13">
        <v>750</v>
      </c>
      <c r="K5274" s="13">
        <v>100</v>
      </c>
      <c r="L5274" s="16" t="s">
        <v>1314</v>
      </c>
      <c r="M5274" t="s">
        <v>583</v>
      </c>
      <c r="P5274" t="s">
        <v>243</v>
      </c>
      <c r="Q5274">
        <v>-1.4</v>
      </c>
      <c r="V5274">
        <v>1</v>
      </c>
      <c r="W5274" t="s">
        <v>1371</v>
      </c>
      <c r="X5274" t="s">
        <v>1393</v>
      </c>
    </row>
    <row r="5275" spans="1:24" x14ac:dyDescent="0.3">
      <c r="A5275">
        <v>6136</v>
      </c>
      <c r="B5275" s="15" t="s">
        <v>727</v>
      </c>
      <c r="C5275" t="str">
        <f>_xlfn.XLOOKUP($B5275, STANDARDS!$A:$A, STANDARDS!$B:$B,,0,2)</f>
        <v>Hunnberg Fm, Roaldtoppen Gp</v>
      </c>
      <c r="D5275" t="s">
        <v>1061</v>
      </c>
      <c r="E5275" t="s">
        <v>1142</v>
      </c>
      <c r="J5275" s="13">
        <v>750</v>
      </c>
      <c r="K5275" s="13">
        <v>100</v>
      </c>
      <c r="L5275" s="16" t="s">
        <v>1314</v>
      </c>
      <c r="M5275" t="s">
        <v>1348</v>
      </c>
      <c r="P5275" t="s">
        <v>243</v>
      </c>
      <c r="Q5275">
        <v>-1.2</v>
      </c>
      <c r="V5275">
        <v>1</v>
      </c>
      <c r="W5275" t="s">
        <v>1371</v>
      </c>
      <c r="X5275" t="s">
        <v>1393</v>
      </c>
    </row>
    <row r="5276" spans="1:24" x14ac:dyDescent="0.3">
      <c r="A5276">
        <v>6137</v>
      </c>
      <c r="B5276" s="15" t="s">
        <v>728</v>
      </c>
      <c r="C5276" t="str">
        <f>_xlfn.XLOOKUP($B5276, STANDARDS!$A:$A, STANDARDS!$B:$B,,0,2)</f>
        <v>Draken Fm, Akademikerbreen Gp</v>
      </c>
      <c r="D5276" t="s">
        <v>1061</v>
      </c>
      <c r="E5276" t="s">
        <v>1142</v>
      </c>
      <c r="J5276" s="13">
        <v>750</v>
      </c>
      <c r="K5276" s="13">
        <v>100</v>
      </c>
      <c r="L5276" s="16" t="s">
        <v>1314</v>
      </c>
      <c r="M5276" t="s">
        <v>583</v>
      </c>
      <c r="P5276" t="s">
        <v>243</v>
      </c>
      <c r="Q5276">
        <v>5.88</v>
      </c>
      <c r="V5276">
        <v>1</v>
      </c>
      <c r="W5276" t="s">
        <v>1371</v>
      </c>
      <c r="X5276" t="s">
        <v>1393</v>
      </c>
    </row>
    <row r="5277" spans="1:24" x14ac:dyDescent="0.3">
      <c r="A5277">
        <v>6138</v>
      </c>
      <c r="B5277" s="15" t="s">
        <v>725</v>
      </c>
      <c r="C5277" t="str">
        <f>_xlfn.XLOOKUP($B5277, STANDARDS!$A:$A, STANDARDS!$B:$B,,0,2)</f>
        <v>Svanbergfjellet Fm, Akadermikerbreen Gp</v>
      </c>
      <c r="D5277" t="s">
        <v>1061</v>
      </c>
      <c r="E5277" t="s">
        <v>1142</v>
      </c>
      <c r="J5277" s="13">
        <v>750</v>
      </c>
      <c r="K5277" s="13">
        <v>100</v>
      </c>
      <c r="L5277" s="16" t="s">
        <v>1314</v>
      </c>
      <c r="M5277" t="s">
        <v>583</v>
      </c>
      <c r="P5277" t="s">
        <v>243</v>
      </c>
      <c r="Q5277">
        <v>-1.5</v>
      </c>
      <c r="V5277">
        <v>1</v>
      </c>
      <c r="W5277" t="s">
        <v>1371</v>
      </c>
      <c r="X5277" t="s">
        <v>1393</v>
      </c>
    </row>
    <row r="5278" spans="1:24" x14ac:dyDescent="0.3">
      <c r="A5278">
        <v>6139</v>
      </c>
      <c r="B5278" s="15" t="s">
        <v>724</v>
      </c>
      <c r="C5278" t="str">
        <f>_xlfn.XLOOKUP($B5278, STANDARDS!$A:$A, STANDARDS!$B:$B,,0,2)</f>
        <v>Backlundtoppen Fm, Akademikerbreen Gp</v>
      </c>
      <c r="D5278" t="s">
        <v>1061</v>
      </c>
      <c r="E5278" t="s">
        <v>1142</v>
      </c>
      <c r="J5278" s="13">
        <v>750</v>
      </c>
      <c r="K5278" s="13">
        <v>100</v>
      </c>
      <c r="L5278" s="16" t="s">
        <v>1314</v>
      </c>
      <c r="M5278" t="s">
        <v>583</v>
      </c>
      <c r="P5278" t="s">
        <v>243</v>
      </c>
      <c r="Q5278">
        <v>8.5399999999999991</v>
      </c>
      <c r="V5278">
        <v>1</v>
      </c>
      <c r="W5278" t="s">
        <v>1371</v>
      </c>
      <c r="X5278" t="s">
        <v>1393</v>
      </c>
    </row>
    <row r="5279" spans="1:24" x14ac:dyDescent="0.3">
      <c r="A5279">
        <v>6140</v>
      </c>
      <c r="B5279" s="15" t="s">
        <v>729</v>
      </c>
      <c r="C5279" t="str">
        <f>_xlfn.XLOOKUP($B5279, STANDARDS!$A:$A, STANDARDS!$B:$B,,0,2)</f>
        <v>Rysso Fm, Roaldtoppen Gp</v>
      </c>
      <c r="D5279" t="s">
        <v>1061</v>
      </c>
      <c r="E5279" t="s">
        <v>1142</v>
      </c>
      <c r="J5279" s="13">
        <v>750</v>
      </c>
      <c r="K5279" s="13">
        <v>100</v>
      </c>
      <c r="L5279" s="16" t="s">
        <v>1314</v>
      </c>
      <c r="M5279" t="s">
        <v>583</v>
      </c>
      <c r="P5279" t="s">
        <v>243</v>
      </c>
      <c r="Q5279">
        <v>4.2</v>
      </c>
      <c r="V5279">
        <v>1</v>
      </c>
      <c r="W5279" t="s">
        <v>1371</v>
      </c>
      <c r="X5279" t="s">
        <v>1393</v>
      </c>
    </row>
    <row r="5280" spans="1:24" x14ac:dyDescent="0.3">
      <c r="A5280">
        <v>6141</v>
      </c>
      <c r="B5280" s="15" t="s">
        <v>728</v>
      </c>
      <c r="C5280" t="str">
        <f>_xlfn.XLOOKUP($B5280, STANDARDS!$A:$A, STANDARDS!$B:$B,,0,2)</f>
        <v>Draken Fm, Akademikerbreen Gp</v>
      </c>
      <c r="D5280" t="s">
        <v>1061</v>
      </c>
      <c r="E5280" t="s">
        <v>1142</v>
      </c>
      <c r="J5280" s="13">
        <v>750</v>
      </c>
      <c r="K5280" s="13">
        <v>100</v>
      </c>
      <c r="L5280" s="16" t="s">
        <v>1314</v>
      </c>
      <c r="M5280" t="s">
        <v>583</v>
      </c>
      <c r="P5280" t="s">
        <v>243</v>
      </c>
      <c r="Q5280">
        <v>6.6</v>
      </c>
      <c r="V5280">
        <v>1</v>
      </c>
      <c r="W5280" t="s">
        <v>1371</v>
      </c>
      <c r="X5280" t="s">
        <v>1393</v>
      </c>
    </row>
    <row r="5281" spans="1:24" x14ac:dyDescent="0.3">
      <c r="A5281">
        <v>6142</v>
      </c>
      <c r="B5281" s="15" t="s">
        <v>729</v>
      </c>
      <c r="C5281" t="str">
        <f>_xlfn.XLOOKUP($B5281, STANDARDS!$A:$A, STANDARDS!$B:$B,,0,2)</f>
        <v>Rysso Fm, Roaldtoppen Gp</v>
      </c>
      <c r="D5281" t="s">
        <v>1061</v>
      </c>
      <c r="E5281" t="s">
        <v>1142</v>
      </c>
      <c r="J5281" s="13">
        <v>750</v>
      </c>
      <c r="K5281" s="13">
        <v>100</v>
      </c>
      <c r="L5281" s="16" t="s">
        <v>1314</v>
      </c>
      <c r="M5281" t="s">
        <v>1335</v>
      </c>
      <c r="P5281" t="s">
        <v>243</v>
      </c>
      <c r="Q5281">
        <v>8.1999999999999993</v>
      </c>
      <c r="V5281">
        <v>1</v>
      </c>
      <c r="W5281" t="s">
        <v>1371</v>
      </c>
      <c r="X5281" t="s">
        <v>1393</v>
      </c>
    </row>
    <row r="5282" spans="1:24" x14ac:dyDescent="0.3">
      <c r="A5282">
        <v>6292</v>
      </c>
      <c r="B5282" s="15" t="s">
        <v>730</v>
      </c>
      <c r="C5282" t="str">
        <f>_xlfn.XLOOKUP($B5282, STANDARDS!$A:$A, STANDARDS!$B:$B,,0,2)</f>
        <v>Pongola Sgp</v>
      </c>
      <c r="D5282" t="s">
        <v>2195</v>
      </c>
      <c r="E5282" t="s">
        <v>1143</v>
      </c>
      <c r="J5282" s="13">
        <v>3000</v>
      </c>
      <c r="K5282" s="13">
        <v>150</v>
      </c>
      <c r="L5282" s="16" t="s">
        <v>1315</v>
      </c>
      <c r="P5282" t="s">
        <v>243</v>
      </c>
      <c r="Q5282">
        <v>1.2</v>
      </c>
      <c r="V5282">
        <v>1</v>
      </c>
      <c r="W5282" t="s">
        <v>1371</v>
      </c>
      <c r="X5282" t="s">
        <v>1532</v>
      </c>
    </row>
    <row r="5283" spans="1:24" x14ac:dyDescent="0.3">
      <c r="A5283">
        <v>6293</v>
      </c>
      <c r="B5283" s="15" t="s">
        <v>730</v>
      </c>
      <c r="C5283" t="str">
        <f>_xlfn.XLOOKUP($B5283, STANDARDS!$A:$A, STANDARDS!$B:$B,,0,2)</f>
        <v>Pongola Sgp</v>
      </c>
      <c r="D5283" t="s">
        <v>2195</v>
      </c>
      <c r="E5283" t="s">
        <v>1143</v>
      </c>
      <c r="J5283" s="13">
        <v>3000</v>
      </c>
      <c r="K5283" s="13">
        <v>150</v>
      </c>
      <c r="L5283" s="16" t="s">
        <v>1315</v>
      </c>
      <c r="P5283" t="s">
        <v>243</v>
      </c>
      <c r="Q5283">
        <v>1.6</v>
      </c>
      <c r="V5283">
        <v>1</v>
      </c>
      <c r="W5283" t="s">
        <v>1371</v>
      </c>
      <c r="X5283" t="s">
        <v>1532</v>
      </c>
    </row>
    <row r="5284" spans="1:24" x14ac:dyDescent="0.3">
      <c r="A5284">
        <v>6294</v>
      </c>
      <c r="B5284" s="15" t="s">
        <v>730</v>
      </c>
      <c r="C5284" t="str">
        <f>_xlfn.XLOOKUP($B5284, STANDARDS!$A:$A, STANDARDS!$B:$B,,0,2)</f>
        <v>Pongola Sgp</v>
      </c>
      <c r="D5284" t="s">
        <v>2195</v>
      </c>
      <c r="E5284" t="s">
        <v>1143</v>
      </c>
      <c r="J5284" s="13">
        <v>3000</v>
      </c>
      <c r="K5284" s="13">
        <v>150</v>
      </c>
      <c r="L5284" s="16" t="s">
        <v>1315</v>
      </c>
      <c r="P5284" t="s">
        <v>243</v>
      </c>
      <c r="Q5284">
        <v>2.1</v>
      </c>
      <c r="V5284">
        <v>1</v>
      </c>
      <c r="W5284" t="s">
        <v>1371</v>
      </c>
      <c r="X5284" t="s">
        <v>1532</v>
      </c>
    </row>
    <row r="5285" spans="1:24" x14ac:dyDescent="0.3">
      <c r="A5285">
        <v>6295</v>
      </c>
      <c r="B5285" s="15" t="s">
        <v>730</v>
      </c>
      <c r="C5285" t="str">
        <f>_xlfn.XLOOKUP($B5285, STANDARDS!$A:$A, STANDARDS!$B:$B,,0,2)</f>
        <v>Pongola Sgp</v>
      </c>
      <c r="D5285" t="s">
        <v>2195</v>
      </c>
      <c r="E5285" t="s">
        <v>1143</v>
      </c>
      <c r="J5285" s="13">
        <v>3000</v>
      </c>
      <c r="K5285" s="13">
        <v>150</v>
      </c>
      <c r="L5285" s="16" t="s">
        <v>1315</v>
      </c>
      <c r="P5285" t="s">
        <v>243</v>
      </c>
      <c r="Q5285">
        <v>2</v>
      </c>
      <c r="V5285">
        <v>1</v>
      </c>
      <c r="W5285" t="s">
        <v>1371</v>
      </c>
      <c r="X5285" t="s">
        <v>1532</v>
      </c>
    </row>
    <row r="5286" spans="1:24" x14ac:dyDescent="0.3">
      <c r="A5286">
        <v>6296</v>
      </c>
      <c r="B5286" s="15" t="s">
        <v>730</v>
      </c>
      <c r="C5286" t="str">
        <f>_xlfn.XLOOKUP($B5286, STANDARDS!$A:$A, STANDARDS!$B:$B,,0,2)</f>
        <v>Pongola Sgp</v>
      </c>
      <c r="D5286" t="s">
        <v>2195</v>
      </c>
      <c r="E5286" t="s">
        <v>1143</v>
      </c>
      <c r="J5286" s="13">
        <v>3000</v>
      </c>
      <c r="K5286" s="13">
        <v>150</v>
      </c>
      <c r="L5286" s="16" t="s">
        <v>1315</v>
      </c>
      <c r="P5286" t="s">
        <v>243</v>
      </c>
      <c r="Q5286">
        <v>1.5</v>
      </c>
      <c r="V5286">
        <v>1</v>
      </c>
      <c r="W5286" t="s">
        <v>1371</v>
      </c>
      <c r="X5286" t="s">
        <v>1532</v>
      </c>
    </row>
    <row r="5287" spans="1:24" x14ac:dyDescent="0.3">
      <c r="A5287">
        <v>6397</v>
      </c>
      <c r="B5287" s="15" t="s">
        <v>731</v>
      </c>
      <c r="C5287" t="str">
        <f>_xlfn.XLOOKUP($B5287, STANDARDS!$A:$A, STANDARDS!$B:$B,,0,2)</f>
        <v>Atar Gp</v>
      </c>
      <c r="D5287" t="s">
        <v>1063</v>
      </c>
      <c r="E5287" t="s">
        <v>1144</v>
      </c>
      <c r="J5287" s="13">
        <v>890</v>
      </c>
      <c r="K5287" s="13">
        <v>140</v>
      </c>
      <c r="L5287" s="16" t="s">
        <v>1316</v>
      </c>
      <c r="M5287" t="s">
        <v>1335</v>
      </c>
      <c r="P5287" t="s">
        <v>243</v>
      </c>
      <c r="Q5287">
        <v>1.72</v>
      </c>
      <c r="V5287">
        <v>1</v>
      </c>
      <c r="W5287" t="s">
        <v>1371</v>
      </c>
      <c r="X5287" t="s">
        <v>1394</v>
      </c>
    </row>
    <row r="5288" spans="1:24" x14ac:dyDescent="0.3">
      <c r="A5288">
        <v>6398</v>
      </c>
      <c r="B5288" s="15" t="s">
        <v>731</v>
      </c>
      <c r="C5288" t="str">
        <f>_xlfn.XLOOKUP($B5288, STANDARDS!$A:$A, STANDARDS!$B:$B,,0,2)</f>
        <v>Atar Gp</v>
      </c>
      <c r="D5288" t="s">
        <v>1063</v>
      </c>
      <c r="E5288" t="s">
        <v>1144</v>
      </c>
      <c r="J5288" s="13">
        <v>890</v>
      </c>
      <c r="K5288" s="13">
        <v>140</v>
      </c>
      <c r="L5288" s="16" t="s">
        <v>1316</v>
      </c>
      <c r="M5288" t="s">
        <v>1335</v>
      </c>
      <c r="P5288" t="s">
        <v>243</v>
      </c>
      <c r="Q5288">
        <v>1.81</v>
      </c>
      <c r="V5288">
        <v>1</v>
      </c>
      <c r="W5288" t="s">
        <v>1371</v>
      </c>
      <c r="X5288" t="s">
        <v>1394</v>
      </c>
    </row>
    <row r="5289" spans="1:24" x14ac:dyDescent="0.3">
      <c r="A5289">
        <v>6399</v>
      </c>
      <c r="B5289" s="15" t="s">
        <v>731</v>
      </c>
      <c r="C5289" t="str">
        <f>_xlfn.XLOOKUP($B5289, STANDARDS!$A:$A, STANDARDS!$B:$B,,0,2)</f>
        <v>Atar Gp</v>
      </c>
      <c r="D5289" t="s">
        <v>1063</v>
      </c>
      <c r="E5289" t="s">
        <v>1144</v>
      </c>
      <c r="J5289" s="13">
        <v>890</v>
      </c>
      <c r="K5289" s="13">
        <v>140</v>
      </c>
      <c r="L5289" s="16" t="s">
        <v>1316</v>
      </c>
      <c r="M5289" t="s">
        <v>1335</v>
      </c>
      <c r="P5289" t="s">
        <v>243</v>
      </c>
      <c r="Q5289">
        <v>1.07</v>
      </c>
      <c r="V5289">
        <v>1</v>
      </c>
      <c r="W5289" t="s">
        <v>1371</v>
      </c>
      <c r="X5289" t="s">
        <v>1394</v>
      </c>
    </row>
    <row r="5290" spans="1:24" x14ac:dyDescent="0.3">
      <c r="A5290">
        <v>6400</v>
      </c>
      <c r="B5290" s="15" t="s">
        <v>731</v>
      </c>
      <c r="C5290" t="str">
        <f>_xlfn.XLOOKUP($B5290, STANDARDS!$A:$A, STANDARDS!$B:$B,,0,2)</f>
        <v>Atar Gp</v>
      </c>
      <c r="D5290" t="s">
        <v>1063</v>
      </c>
      <c r="E5290" t="s">
        <v>1144</v>
      </c>
      <c r="J5290" s="13">
        <v>890</v>
      </c>
      <c r="K5290" s="13">
        <v>140</v>
      </c>
      <c r="L5290" s="16" t="s">
        <v>1316</v>
      </c>
      <c r="M5290" t="s">
        <v>1335</v>
      </c>
      <c r="P5290" t="s">
        <v>243</v>
      </c>
      <c r="Q5290">
        <v>0.96</v>
      </c>
      <c r="V5290">
        <v>1</v>
      </c>
      <c r="W5290" t="s">
        <v>1371</v>
      </c>
      <c r="X5290" t="s">
        <v>1394</v>
      </c>
    </row>
    <row r="5291" spans="1:24" x14ac:dyDescent="0.3">
      <c r="A5291">
        <v>6401</v>
      </c>
      <c r="B5291" s="15" t="s">
        <v>731</v>
      </c>
      <c r="C5291" t="str">
        <f>_xlfn.XLOOKUP($B5291, STANDARDS!$A:$A, STANDARDS!$B:$B,,0,2)</f>
        <v>Atar Gp</v>
      </c>
      <c r="D5291" t="s">
        <v>1063</v>
      </c>
      <c r="E5291" t="s">
        <v>1144</v>
      </c>
      <c r="J5291" s="13">
        <v>890</v>
      </c>
      <c r="K5291" s="13">
        <v>140</v>
      </c>
      <c r="L5291" s="16" t="s">
        <v>1316</v>
      </c>
      <c r="M5291" t="s">
        <v>1335</v>
      </c>
      <c r="P5291" t="s">
        <v>243</v>
      </c>
      <c r="Q5291">
        <v>1.89</v>
      </c>
      <c r="V5291">
        <v>1</v>
      </c>
      <c r="W5291" t="s">
        <v>1371</v>
      </c>
      <c r="X5291" t="s">
        <v>1394</v>
      </c>
    </row>
    <row r="5292" spans="1:24" x14ac:dyDescent="0.3">
      <c r="A5292">
        <v>6402</v>
      </c>
      <c r="B5292" s="15" t="s">
        <v>732</v>
      </c>
      <c r="C5292" t="str">
        <f>_xlfn.XLOOKUP($B5292, STANDARDS!$A:$A, STANDARDS!$B:$B,,0,2)</f>
        <v>Atar Gp</v>
      </c>
      <c r="D5292" t="s">
        <v>1063</v>
      </c>
      <c r="E5292" t="s">
        <v>1144</v>
      </c>
      <c r="J5292" s="13">
        <v>874</v>
      </c>
      <c r="K5292" s="13">
        <v>126</v>
      </c>
      <c r="L5292" s="16" t="s">
        <v>1316</v>
      </c>
      <c r="M5292" t="s">
        <v>1335</v>
      </c>
      <c r="P5292" t="s">
        <v>243</v>
      </c>
      <c r="Q5292">
        <v>-3.28</v>
      </c>
      <c r="V5292">
        <v>1</v>
      </c>
      <c r="W5292" t="s">
        <v>1371</v>
      </c>
      <c r="X5292" t="s">
        <v>1394</v>
      </c>
    </row>
    <row r="5293" spans="1:24" x14ac:dyDescent="0.3">
      <c r="A5293">
        <v>6403</v>
      </c>
      <c r="B5293" s="15" t="s">
        <v>732</v>
      </c>
      <c r="C5293" t="str">
        <f>_xlfn.XLOOKUP($B5293, STANDARDS!$A:$A, STANDARDS!$B:$B,,0,2)</f>
        <v>Atar Gp</v>
      </c>
      <c r="D5293" t="s">
        <v>1063</v>
      </c>
      <c r="E5293" t="s">
        <v>1144</v>
      </c>
      <c r="J5293" s="13">
        <v>874</v>
      </c>
      <c r="K5293" s="13">
        <v>126</v>
      </c>
      <c r="L5293" s="16" t="s">
        <v>1316</v>
      </c>
      <c r="M5293" t="s">
        <v>1335</v>
      </c>
      <c r="P5293" t="s">
        <v>243</v>
      </c>
      <c r="Q5293">
        <v>-3.16</v>
      </c>
      <c r="V5293">
        <v>1</v>
      </c>
      <c r="W5293" t="s">
        <v>1371</v>
      </c>
      <c r="X5293" t="s">
        <v>1394</v>
      </c>
    </row>
    <row r="5294" spans="1:24" x14ac:dyDescent="0.3">
      <c r="A5294">
        <v>6404</v>
      </c>
      <c r="B5294" s="15" t="s">
        <v>731</v>
      </c>
      <c r="C5294" t="str">
        <f>_xlfn.XLOOKUP($B5294, STANDARDS!$A:$A, STANDARDS!$B:$B,,0,2)</f>
        <v>Atar Gp</v>
      </c>
      <c r="D5294" t="s">
        <v>1063</v>
      </c>
      <c r="E5294" t="s">
        <v>1144</v>
      </c>
      <c r="J5294" s="13">
        <v>890</v>
      </c>
      <c r="K5294" s="13">
        <v>140</v>
      </c>
      <c r="L5294" s="16" t="s">
        <v>1316</v>
      </c>
      <c r="M5294" t="s">
        <v>1335</v>
      </c>
      <c r="P5294" t="s">
        <v>243</v>
      </c>
      <c r="Q5294">
        <v>0.84</v>
      </c>
      <c r="V5294">
        <v>1</v>
      </c>
      <c r="W5294" t="s">
        <v>1371</v>
      </c>
      <c r="X5294" t="s">
        <v>1394</v>
      </c>
    </row>
    <row r="5295" spans="1:24" x14ac:dyDescent="0.3">
      <c r="A5295">
        <v>6405</v>
      </c>
      <c r="B5295" s="15" t="s">
        <v>732</v>
      </c>
      <c r="C5295" t="str">
        <f>_xlfn.XLOOKUP($B5295, STANDARDS!$A:$A, STANDARDS!$B:$B,,0,2)</f>
        <v>Atar Gp</v>
      </c>
      <c r="D5295" t="s">
        <v>1063</v>
      </c>
      <c r="E5295" t="s">
        <v>1144</v>
      </c>
      <c r="J5295" s="13">
        <v>874</v>
      </c>
      <c r="K5295" s="13">
        <v>126</v>
      </c>
      <c r="L5295" s="16" t="s">
        <v>1316</v>
      </c>
      <c r="M5295" t="s">
        <v>1335</v>
      </c>
      <c r="P5295" t="s">
        <v>243</v>
      </c>
      <c r="Q5295">
        <v>-2.81</v>
      </c>
      <c r="V5295">
        <v>1</v>
      </c>
      <c r="W5295" t="s">
        <v>1371</v>
      </c>
      <c r="X5295" t="s">
        <v>1394</v>
      </c>
    </row>
    <row r="5296" spans="1:24" x14ac:dyDescent="0.3">
      <c r="A5296">
        <v>6406</v>
      </c>
      <c r="B5296" s="15" t="s">
        <v>732</v>
      </c>
      <c r="C5296" t="str">
        <f>_xlfn.XLOOKUP($B5296, STANDARDS!$A:$A, STANDARDS!$B:$B,,0,2)</f>
        <v>Atar Gp</v>
      </c>
      <c r="D5296" t="s">
        <v>1063</v>
      </c>
      <c r="E5296" t="s">
        <v>1144</v>
      </c>
      <c r="J5296" s="13">
        <v>874</v>
      </c>
      <c r="K5296" s="13">
        <v>126</v>
      </c>
      <c r="L5296" s="16" t="s">
        <v>1316</v>
      </c>
      <c r="M5296" t="s">
        <v>1335</v>
      </c>
      <c r="P5296" t="s">
        <v>243</v>
      </c>
      <c r="Q5296">
        <v>-3.24</v>
      </c>
      <c r="V5296">
        <v>1</v>
      </c>
      <c r="W5296" t="s">
        <v>1371</v>
      </c>
      <c r="X5296" t="s">
        <v>1394</v>
      </c>
    </row>
    <row r="5297" spans="1:24" x14ac:dyDescent="0.3">
      <c r="A5297">
        <v>6407</v>
      </c>
      <c r="B5297" s="15" t="s">
        <v>732</v>
      </c>
      <c r="C5297" t="str">
        <f>_xlfn.XLOOKUP($B5297, STANDARDS!$A:$A, STANDARDS!$B:$B,,0,2)</f>
        <v>Atar Gp</v>
      </c>
      <c r="D5297" t="s">
        <v>1063</v>
      </c>
      <c r="E5297" t="s">
        <v>1144</v>
      </c>
      <c r="J5297" s="13">
        <v>874</v>
      </c>
      <c r="K5297" s="13">
        <v>126</v>
      </c>
      <c r="L5297" s="16" t="s">
        <v>1316</v>
      </c>
      <c r="M5297" t="s">
        <v>1335</v>
      </c>
      <c r="P5297" t="s">
        <v>243</v>
      </c>
      <c r="Q5297">
        <v>-2.4900000000000002</v>
      </c>
      <c r="V5297">
        <v>1</v>
      </c>
      <c r="W5297" t="s">
        <v>1371</v>
      </c>
      <c r="X5297" t="s">
        <v>1394</v>
      </c>
    </row>
    <row r="5298" spans="1:24" x14ac:dyDescent="0.3">
      <c r="A5298">
        <v>6408</v>
      </c>
      <c r="B5298" s="15" t="s">
        <v>732</v>
      </c>
      <c r="C5298" t="str">
        <f>_xlfn.XLOOKUP($B5298, STANDARDS!$A:$A, STANDARDS!$B:$B,,0,2)</f>
        <v>Atar Gp</v>
      </c>
      <c r="D5298" t="s">
        <v>1063</v>
      </c>
      <c r="E5298" t="s">
        <v>1144</v>
      </c>
      <c r="J5298" s="13">
        <v>874</v>
      </c>
      <c r="K5298" s="13">
        <v>126</v>
      </c>
      <c r="L5298" s="16" t="s">
        <v>1316</v>
      </c>
      <c r="M5298" t="s">
        <v>1335</v>
      </c>
      <c r="P5298" t="s">
        <v>243</v>
      </c>
      <c r="Q5298">
        <v>-2.41</v>
      </c>
      <c r="V5298">
        <v>1</v>
      </c>
      <c r="W5298" t="s">
        <v>1371</v>
      </c>
      <c r="X5298" t="s">
        <v>1394</v>
      </c>
    </row>
    <row r="5299" spans="1:24" x14ac:dyDescent="0.3">
      <c r="A5299">
        <v>6409</v>
      </c>
      <c r="B5299" s="15" t="s">
        <v>732</v>
      </c>
      <c r="C5299" t="str">
        <f>_xlfn.XLOOKUP($B5299, STANDARDS!$A:$A, STANDARDS!$B:$B,,0,2)</f>
        <v>Atar Gp</v>
      </c>
      <c r="D5299" t="s">
        <v>1063</v>
      </c>
      <c r="E5299" t="s">
        <v>1144</v>
      </c>
      <c r="J5299" s="13">
        <v>874</v>
      </c>
      <c r="K5299" s="13">
        <v>126</v>
      </c>
      <c r="L5299" s="16" t="s">
        <v>1316</v>
      </c>
      <c r="M5299" t="s">
        <v>1335</v>
      </c>
      <c r="P5299" t="s">
        <v>243</v>
      </c>
      <c r="Q5299">
        <v>-2.65</v>
      </c>
      <c r="V5299">
        <v>1</v>
      </c>
      <c r="W5299" t="s">
        <v>1371</v>
      </c>
      <c r="X5299" t="s">
        <v>1394</v>
      </c>
    </row>
    <row r="5300" spans="1:24" x14ac:dyDescent="0.3">
      <c r="A5300">
        <v>6410</v>
      </c>
      <c r="B5300" s="15" t="s">
        <v>732</v>
      </c>
      <c r="C5300" t="str">
        <f>_xlfn.XLOOKUP($B5300, STANDARDS!$A:$A, STANDARDS!$B:$B,,0,2)</f>
        <v>Atar Gp</v>
      </c>
      <c r="D5300" t="s">
        <v>1063</v>
      </c>
      <c r="E5300" t="s">
        <v>1144</v>
      </c>
      <c r="J5300" s="13">
        <v>874</v>
      </c>
      <c r="K5300" s="13">
        <v>126</v>
      </c>
      <c r="L5300" s="16" t="s">
        <v>1316</v>
      </c>
      <c r="M5300" t="s">
        <v>1335</v>
      </c>
      <c r="P5300" t="s">
        <v>243</v>
      </c>
      <c r="Q5300">
        <v>-2.0299999999999998</v>
      </c>
      <c r="V5300">
        <v>1</v>
      </c>
      <c r="W5300" t="s">
        <v>1371</v>
      </c>
      <c r="X5300" t="s">
        <v>1394</v>
      </c>
    </row>
    <row r="5301" spans="1:24" x14ac:dyDescent="0.3">
      <c r="A5301">
        <v>6411</v>
      </c>
      <c r="B5301" s="15" t="s">
        <v>731</v>
      </c>
      <c r="C5301" t="str">
        <f>_xlfn.XLOOKUP($B5301, STANDARDS!$A:$A, STANDARDS!$B:$B,,0,2)</f>
        <v>Atar Gp</v>
      </c>
      <c r="D5301" t="s">
        <v>1063</v>
      </c>
      <c r="E5301" t="s">
        <v>1144</v>
      </c>
      <c r="J5301" s="13">
        <v>890</v>
      </c>
      <c r="K5301" s="13">
        <v>140</v>
      </c>
      <c r="L5301" s="16" t="s">
        <v>1316</v>
      </c>
      <c r="M5301" t="s">
        <v>1335</v>
      </c>
      <c r="P5301" t="s">
        <v>243</v>
      </c>
      <c r="Q5301">
        <v>1.85</v>
      </c>
      <c r="V5301">
        <v>1</v>
      </c>
      <c r="W5301" t="s">
        <v>1371</v>
      </c>
      <c r="X5301" t="s">
        <v>1394</v>
      </c>
    </row>
    <row r="5302" spans="1:24" x14ac:dyDescent="0.3">
      <c r="A5302">
        <v>6412</v>
      </c>
      <c r="B5302" s="15" t="s">
        <v>731</v>
      </c>
      <c r="C5302" t="str">
        <f>_xlfn.XLOOKUP($B5302, STANDARDS!$A:$A, STANDARDS!$B:$B,,0,2)</f>
        <v>Atar Gp</v>
      </c>
      <c r="D5302" t="s">
        <v>1063</v>
      </c>
      <c r="E5302" t="s">
        <v>1144</v>
      </c>
      <c r="J5302" s="13">
        <v>890</v>
      </c>
      <c r="K5302" s="13">
        <v>140</v>
      </c>
      <c r="L5302" s="16" t="s">
        <v>1316</v>
      </c>
      <c r="M5302" t="s">
        <v>1335</v>
      </c>
      <c r="P5302" t="s">
        <v>243</v>
      </c>
      <c r="Q5302">
        <v>0.37</v>
      </c>
      <c r="V5302">
        <v>1</v>
      </c>
      <c r="W5302" t="s">
        <v>1371</v>
      </c>
      <c r="X5302" t="s">
        <v>1394</v>
      </c>
    </row>
    <row r="5303" spans="1:24" x14ac:dyDescent="0.3">
      <c r="A5303">
        <v>6413</v>
      </c>
      <c r="B5303" s="15" t="s">
        <v>732</v>
      </c>
      <c r="C5303" t="str">
        <f>_xlfn.XLOOKUP($B5303, STANDARDS!$A:$A, STANDARDS!$B:$B,,0,2)</f>
        <v>Atar Gp</v>
      </c>
      <c r="D5303" t="s">
        <v>1063</v>
      </c>
      <c r="E5303" t="s">
        <v>1144</v>
      </c>
      <c r="J5303" s="13">
        <v>874</v>
      </c>
      <c r="K5303" s="13">
        <v>126</v>
      </c>
      <c r="L5303" s="16" t="s">
        <v>1316</v>
      </c>
      <c r="M5303" t="s">
        <v>1335</v>
      </c>
      <c r="P5303" t="s">
        <v>243</v>
      </c>
      <c r="Q5303">
        <v>-2.68</v>
      </c>
      <c r="V5303">
        <v>1</v>
      </c>
      <c r="W5303" t="s">
        <v>1371</v>
      </c>
      <c r="X5303" t="s">
        <v>1394</v>
      </c>
    </row>
    <row r="5304" spans="1:24" x14ac:dyDescent="0.3">
      <c r="A5304">
        <v>6414</v>
      </c>
      <c r="B5304" s="15" t="s">
        <v>732</v>
      </c>
      <c r="C5304" t="str">
        <f>_xlfn.XLOOKUP($B5304, STANDARDS!$A:$A, STANDARDS!$B:$B,,0,2)</f>
        <v>Atar Gp</v>
      </c>
      <c r="D5304" t="s">
        <v>1063</v>
      </c>
      <c r="E5304" t="s">
        <v>1144</v>
      </c>
      <c r="J5304" s="13">
        <v>874</v>
      </c>
      <c r="K5304" s="13">
        <v>126</v>
      </c>
      <c r="L5304" s="16" t="s">
        <v>1316</v>
      </c>
      <c r="M5304" t="s">
        <v>1335</v>
      </c>
      <c r="P5304" t="s">
        <v>243</v>
      </c>
      <c r="Q5304">
        <v>-2.48</v>
      </c>
      <c r="V5304">
        <v>1</v>
      </c>
      <c r="W5304" t="s">
        <v>1371</v>
      </c>
      <c r="X5304" t="s">
        <v>1394</v>
      </c>
    </row>
    <row r="5305" spans="1:24" x14ac:dyDescent="0.3">
      <c r="A5305">
        <v>6415</v>
      </c>
      <c r="B5305" s="15" t="s">
        <v>731</v>
      </c>
      <c r="C5305" t="str">
        <f>_xlfn.XLOOKUP($B5305, STANDARDS!$A:$A, STANDARDS!$B:$B,,0,2)</f>
        <v>Atar Gp</v>
      </c>
      <c r="D5305" t="s">
        <v>1063</v>
      </c>
      <c r="E5305" t="s">
        <v>1144</v>
      </c>
      <c r="J5305" s="13">
        <v>890</v>
      </c>
      <c r="K5305" s="13">
        <v>140</v>
      </c>
      <c r="L5305" s="16" t="s">
        <v>1316</v>
      </c>
      <c r="M5305" t="s">
        <v>1335</v>
      </c>
      <c r="P5305" t="s">
        <v>243</v>
      </c>
      <c r="Q5305">
        <v>1.28</v>
      </c>
      <c r="V5305">
        <v>1</v>
      </c>
      <c r="W5305" t="s">
        <v>1371</v>
      </c>
      <c r="X5305" t="s">
        <v>1394</v>
      </c>
    </row>
    <row r="5306" spans="1:24" x14ac:dyDescent="0.3">
      <c r="A5306">
        <v>6416</v>
      </c>
      <c r="B5306" s="15" t="s">
        <v>732</v>
      </c>
      <c r="C5306" t="str">
        <f>_xlfn.XLOOKUP($B5306, STANDARDS!$A:$A, STANDARDS!$B:$B,,0,2)</f>
        <v>Atar Gp</v>
      </c>
      <c r="D5306" t="s">
        <v>1063</v>
      </c>
      <c r="E5306" t="s">
        <v>1144</v>
      </c>
      <c r="J5306" s="13">
        <v>874</v>
      </c>
      <c r="K5306" s="13">
        <v>126</v>
      </c>
      <c r="L5306" s="16" t="s">
        <v>1316</v>
      </c>
      <c r="M5306" t="s">
        <v>1335</v>
      </c>
      <c r="P5306" t="s">
        <v>243</v>
      </c>
      <c r="Q5306">
        <v>-2.2599999999999998</v>
      </c>
      <c r="V5306">
        <v>1</v>
      </c>
      <c r="W5306" t="s">
        <v>1371</v>
      </c>
      <c r="X5306" t="s">
        <v>1394</v>
      </c>
    </row>
    <row r="5307" spans="1:24" x14ac:dyDescent="0.3">
      <c r="A5307">
        <v>6417</v>
      </c>
      <c r="B5307" s="15" t="s">
        <v>731</v>
      </c>
      <c r="C5307" t="str">
        <f>_xlfn.XLOOKUP($B5307, STANDARDS!$A:$A, STANDARDS!$B:$B,,0,2)</f>
        <v>Atar Gp</v>
      </c>
      <c r="D5307" t="s">
        <v>1063</v>
      </c>
      <c r="E5307" t="s">
        <v>1144</v>
      </c>
      <c r="J5307" s="13">
        <v>890</v>
      </c>
      <c r="K5307" s="13">
        <v>140</v>
      </c>
      <c r="L5307" s="16" t="s">
        <v>1316</v>
      </c>
      <c r="M5307" t="s">
        <v>1335</v>
      </c>
      <c r="P5307" t="s">
        <v>243</v>
      </c>
      <c r="Q5307">
        <v>1.31</v>
      </c>
      <c r="V5307">
        <v>1</v>
      </c>
      <c r="W5307" t="s">
        <v>1371</v>
      </c>
      <c r="X5307" t="s">
        <v>1394</v>
      </c>
    </row>
    <row r="5308" spans="1:24" x14ac:dyDescent="0.3">
      <c r="A5308">
        <v>6418</v>
      </c>
      <c r="B5308" s="15" t="s">
        <v>731</v>
      </c>
      <c r="C5308" t="str">
        <f>_xlfn.XLOOKUP($B5308, STANDARDS!$A:$A, STANDARDS!$B:$B,,0,2)</f>
        <v>Atar Gp</v>
      </c>
      <c r="D5308" t="s">
        <v>1063</v>
      </c>
      <c r="E5308" t="s">
        <v>1144</v>
      </c>
      <c r="J5308" s="13">
        <v>890</v>
      </c>
      <c r="K5308" s="13">
        <v>140</v>
      </c>
      <c r="L5308" s="16" t="s">
        <v>1316</v>
      </c>
      <c r="M5308" t="s">
        <v>1335</v>
      </c>
      <c r="P5308" t="s">
        <v>243</v>
      </c>
      <c r="Q5308">
        <v>1.34</v>
      </c>
      <c r="V5308">
        <v>1</v>
      </c>
      <c r="W5308" t="s">
        <v>1371</v>
      </c>
      <c r="X5308" t="s">
        <v>1394</v>
      </c>
    </row>
    <row r="5309" spans="1:24" x14ac:dyDescent="0.3">
      <c r="A5309">
        <v>6419</v>
      </c>
      <c r="B5309" s="15" t="s">
        <v>732</v>
      </c>
      <c r="C5309" t="str">
        <f>_xlfn.XLOOKUP($B5309, STANDARDS!$A:$A, STANDARDS!$B:$B,,0,2)</f>
        <v>Atar Gp</v>
      </c>
      <c r="D5309" t="s">
        <v>1063</v>
      </c>
      <c r="E5309" t="s">
        <v>1144</v>
      </c>
      <c r="J5309" s="13">
        <v>874</v>
      </c>
      <c r="K5309" s="13">
        <v>126</v>
      </c>
      <c r="L5309" s="16" t="s">
        <v>1316</v>
      </c>
      <c r="M5309" t="s">
        <v>1335</v>
      </c>
      <c r="P5309" t="s">
        <v>243</v>
      </c>
      <c r="Q5309">
        <v>-1.97</v>
      </c>
      <c r="V5309">
        <v>1</v>
      </c>
      <c r="W5309" t="s">
        <v>1371</v>
      </c>
      <c r="X5309" t="s">
        <v>1394</v>
      </c>
    </row>
    <row r="5310" spans="1:24" x14ac:dyDescent="0.3">
      <c r="A5310">
        <v>6420</v>
      </c>
      <c r="B5310" s="15" t="s">
        <v>732</v>
      </c>
      <c r="C5310" t="str">
        <f>_xlfn.XLOOKUP($B5310, STANDARDS!$A:$A, STANDARDS!$B:$B,,0,2)</f>
        <v>Atar Gp</v>
      </c>
      <c r="D5310" t="s">
        <v>1063</v>
      </c>
      <c r="E5310" t="s">
        <v>1144</v>
      </c>
      <c r="J5310" s="13">
        <v>874</v>
      </c>
      <c r="K5310" s="13">
        <v>126</v>
      </c>
      <c r="L5310" s="16" t="s">
        <v>1316</v>
      </c>
      <c r="M5310" t="s">
        <v>1335</v>
      </c>
      <c r="P5310" t="s">
        <v>243</v>
      </c>
      <c r="Q5310">
        <v>-2.13</v>
      </c>
      <c r="V5310">
        <v>1</v>
      </c>
      <c r="W5310" t="s">
        <v>1371</v>
      </c>
      <c r="X5310" t="s">
        <v>1394</v>
      </c>
    </row>
    <row r="5311" spans="1:24" x14ac:dyDescent="0.3">
      <c r="A5311">
        <v>6421</v>
      </c>
      <c r="B5311" s="15" t="s">
        <v>731</v>
      </c>
      <c r="C5311" t="str">
        <f>_xlfn.XLOOKUP($B5311, STANDARDS!$A:$A, STANDARDS!$B:$B,,0,2)</f>
        <v>Atar Gp</v>
      </c>
      <c r="D5311" t="s">
        <v>1063</v>
      </c>
      <c r="E5311" t="s">
        <v>1144</v>
      </c>
      <c r="J5311" s="13">
        <v>890</v>
      </c>
      <c r="K5311" s="13">
        <v>140</v>
      </c>
      <c r="L5311" s="16" t="s">
        <v>1316</v>
      </c>
      <c r="M5311" t="s">
        <v>1335</v>
      </c>
      <c r="P5311" t="s">
        <v>243</v>
      </c>
      <c r="Q5311">
        <v>1.58</v>
      </c>
      <c r="V5311">
        <v>1</v>
      </c>
      <c r="W5311" t="s">
        <v>1371</v>
      </c>
      <c r="X5311" t="s">
        <v>1394</v>
      </c>
    </row>
    <row r="5312" spans="1:24" x14ac:dyDescent="0.3">
      <c r="A5312">
        <v>6422</v>
      </c>
      <c r="B5312" s="15" t="s">
        <v>731</v>
      </c>
      <c r="C5312" t="str">
        <f>_xlfn.XLOOKUP($B5312, STANDARDS!$A:$A, STANDARDS!$B:$B,,0,2)</f>
        <v>Atar Gp</v>
      </c>
      <c r="D5312" t="s">
        <v>1063</v>
      </c>
      <c r="E5312" t="s">
        <v>1144</v>
      </c>
      <c r="J5312" s="13">
        <v>890</v>
      </c>
      <c r="K5312" s="13">
        <v>140</v>
      </c>
      <c r="L5312" s="16" t="s">
        <v>1316</v>
      </c>
      <c r="M5312" t="s">
        <v>1335</v>
      </c>
      <c r="P5312" t="s">
        <v>243</v>
      </c>
      <c r="Q5312">
        <v>1.62</v>
      </c>
      <c r="V5312">
        <v>1</v>
      </c>
      <c r="W5312" t="s">
        <v>1371</v>
      </c>
      <c r="X5312" t="s">
        <v>1394</v>
      </c>
    </row>
    <row r="5313" spans="1:24" x14ac:dyDescent="0.3">
      <c r="A5313">
        <v>6423</v>
      </c>
      <c r="B5313" s="15" t="s">
        <v>731</v>
      </c>
      <c r="C5313" t="str">
        <f>_xlfn.XLOOKUP($B5313, STANDARDS!$A:$A, STANDARDS!$B:$B,,0,2)</f>
        <v>Atar Gp</v>
      </c>
      <c r="D5313" t="s">
        <v>1063</v>
      </c>
      <c r="E5313" t="s">
        <v>1144</v>
      </c>
      <c r="J5313" s="13">
        <v>890</v>
      </c>
      <c r="K5313" s="13">
        <v>140</v>
      </c>
      <c r="L5313" s="16" t="s">
        <v>1316</v>
      </c>
      <c r="M5313" t="s">
        <v>1335</v>
      </c>
      <c r="P5313" t="s">
        <v>243</v>
      </c>
      <c r="Q5313">
        <v>1.56</v>
      </c>
      <c r="V5313">
        <v>1</v>
      </c>
      <c r="W5313" t="s">
        <v>1371</v>
      </c>
      <c r="X5313" t="s">
        <v>1394</v>
      </c>
    </row>
    <row r="5314" spans="1:24" x14ac:dyDescent="0.3">
      <c r="A5314">
        <v>6424</v>
      </c>
      <c r="B5314" s="15" t="s">
        <v>731</v>
      </c>
      <c r="C5314" t="str">
        <f>_xlfn.XLOOKUP($B5314, STANDARDS!$A:$A, STANDARDS!$B:$B,,0,2)</f>
        <v>Atar Gp</v>
      </c>
      <c r="D5314" t="s">
        <v>1063</v>
      </c>
      <c r="E5314" t="s">
        <v>1144</v>
      </c>
      <c r="J5314" s="13">
        <v>890</v>
      </c>
      <c r="K5314" s="13">
        <v>140</v>
      </c>
      <c r="L5314" s="16" t="s">
        <v>1316</v>
      </c>
      <c r="M5314" t="s">
        <v>1335</v>
      </c>
      <c r="P5314" t="s">
        <v>243</v>
      </c>
      <c r="Q5314">
        <v>2.0699999999999998</v>
      </c>
      <c r="V5314">
        <v>1</v>
      </c>
      <c r="W5314" t="s">
        <v>1371</v>
      </c>
      <c r="X5314" t="s">
        <v>1394</v>
      </c>
    </row>
    <row r="5315" spans="1:24" x14ac:dyDescent="0.3">
      <c r="A5315">
        <v>6425</v>
      </c>
      <c r="B5315" s="15" t="s">
        <v>731</v>
      </c>
      <c r="C5315" t="str">
        <f>_xlfn.XLOOKUP($B5315, STANDARDS!$A:$A, STANDARDS!$B:$B,,0,2)</f>
        <v>Atar Gp</v>
      </c>
      <c r="D5315" t="s">
        <v>1063</v>
      </c>
      <c r="E5315" t="s">
        <v>1144</v>
      </c>
      <c r="J5315" s="13">
        <v>890</v>
      </c>
      <c r="K5315" s="13">
        <v>140</v>
      </c>
      <c r="L5315" s="16" t="s">
        <v>1316</v>
      </c>
      <c r="M5315" t="s">
        <v>1335</v>
      </c>
      <c r="P5315" t="s">
        <v>243</v>
      </c>
      <c r="Q5315">
        <v>1.43</v>
      </c>
      <c r="V5315">
        <v>1</v>
      </c>
      <c r="W5315" t="s">
        <v>1371</v>
      </c>
      <c r="X5315" t="s">
        <v>1394</v>
      </c>
    </row>
    <row r="5316" spans="1:24" x14ac:dyDescent="0.3">
      <c r="A5316">
        <v>6426</v>
      </c>
      <c r="B5316" s="15" t="s">
        <v>731</v>
      </c>
      <c r="C5316" t="str">
        <f>_xlfn.XLOOKUP($B5316, STANDARDS!$A:$A, STANDARDS!$B:$B,,0,2)</f>
        <v>Atar Gp</v>
      </c>
      <c r="D5316" t="s">
        <v>1063</v>
      </c>
      <c r="E5316" t="s">
        <v>1144</v>
      </c>
      <c r="J5316" s="13">
        <v>890</v>
      </c>
      <c r="K5316" s="13">
        <v>140</v>
      </c>
      <c r="L5316" s="16" t="s">
        <v>1316</v>
      </c>
      <c r="M5316" t="s">
        <v>1335</v>
      </c>
      <c r="P5316" t="s">
        <v>243</v>
      </c>
      <c r="Q5316">
        <v>1.41</v>
      </c>
      <c r="V5316">
        <v>1</v>
      </c>
      <c r="W5316" t="s">
        <v>1371</v>
      </c>
      <c r="X5316" t="s">
        <v>1394</v>
      </c>
    </row>
    <row r="5317" spans="1:24" x14ac:dyDescent="0.3">
      <c r="A5317">
        <v>6427</v>
      </c>
      <c r="B5317" s="15" t="s">
        <v>733</v>
      </c>
      <c r="C5317" t="str">
        <f>_xlfn.XLOOKUP($B5317, STANDARDS!$A:$A, STANDARDS!$B:$B,,0,2)</f>
        <v>Atar Gp</v>
      </c>
      <c r="D5317" t="s">
        <v>1063</v>
      </c>
      <c r="E5317" t="s">
        <v>1144</v>
      </c>
      <c r="J5317" s="13">
        <v>870</v>
      </c>
      <c r="K5317" s="13">
        <v>130</v>
      </c>
      <c r="L5317" s="16" t="s">
        <v>1316</v>
      </c>
      <c r="M5317" t="s">
        <v>1335</v>
      </c>
      <c r="P5317" t="s">
        <v>243</v>
      </c>
      <c r="Q5317">
        <v>-1.07</v>
      </c>
      <c r="V5317">
        <v>1</v>
      </c>
      <c r="W5317" t="s">
        <v>1371</v>
      </c>
      <c r="X5317" t="s">
        <v>1394</v>
      </c>
    </row>
    <row r="5318" spans="1:24" x14ac:dyDescent="0.3">
      <c r="A5318">
        <v>6428</v>
      </c>
      <c r="B5318" s="15" t="s">
        <v>731</v>
      </c>
      <c r="C5318" t="str">
        <f>_xlfn.XLOOKUP($B5318, STANDARDS!$A:$A, STANDARDS!$B:$B,,0,2)</f>
        <v>Atar Gp</v>
      </c>
      <c r="D5318" t="s">
        <v>1063</v>
      </c>
      <c r="E5318" t="s">
        <v>1144</v>
      </c>
      <c r="J5318" s="13">
        <v>890</v>
      </c>
      <c r="K5318" s="13">
        <v>140</v>
      </c>
      <c r="L5318" s="16" t="s">
        <v>1316</v>
      </c>
      <c r="M5318" t="s">
        <v>1335</v>
      </c>
      <c r="P5318" t="s">
        <v>243</v>
      </c>
      <c r="Q5318">
        <v>1.63</v>
      </c>
      <c r="V5318">
        <v>1</v>
      </c>
      <c r="W5318" t="s">
        <v>1371</v>
      </c>
      <c r="X5318" t="s">
        <v>1394</v>
      </c>
    </row>
    <row r="5319" spans="1:24" x14ac:dyDescent="0.3">
      <c r="A5319">
        <v>6429</v>
      </c>
      <c r="B5319" s="15" t="s">
        <v>733</v>
      </c>
      <c r="C5319" t="str">
        <f>_xlfn.XLOOKUP($B5319, STANDARDS!$A:$A, STANDARDS!$B:$B,,0,2)</f>
        <v>Atar Gp</v>
      </c>
      <c r="D5319" t="s">
        <v>1063</v>
      </c>
      <c r="E5319" t="s">
        <v>1144</v>
      </c>
      <c r="J5319" s="13">
        <v>870</v>
      </c>
      <c r="K5319" s="13">
        <v>130</v>
      </c>
      <c r="L5319" s="16" t="s">
        <v>1316</v>
      </c>
      <c r="M5319" t="s">
        <v>1335</v>
      </c>
      <c r="P5319" t="s">
        <v>243</v>
      </c>
      <c r="Q5319">
        <v>-1.02</v>
      </c>
      <c r="V5319">
        <v>1</v>
      </c>
      <c r="W5319" t="s">
        <v>1371</v>
      </c>
      <c r="X5319" t="s">
        <v>1394</v>
      </c>
    </row>
    <row r="5320" spans="1:24" x14ac:dyDescent="0.3">
      <c r="A5320">
        <v>6430</v>
      </c>
      <c r="B5320" s="15" t="s">
        <v>731</v>
      </c>
      <c r="C5320" t="str">
        <f>_xlfn.XLOOKUP($B5320, STANDARDS!$A:$A, STANDARDS!$B:$B,,0,2)</f>
        <v>Atar Gp</v>
      </c>
      <c r="D5320" t="s">
        <v>1063</v>
      </c>
      <c r="E5320" t="s">
        <v>1144</v>
      </c>
      <c r="J5320" s="13">
        <v>890</v>
      </c>
      <c r="K5320" s="13">
        <v>140</v>
      </c>
      <c r="L5320" s="16" t="s">
        <v>1316</v>
      </c>
      <c r="M5320" t="s">
        <v>1335</v>
      </c>
      <c r="P5320" t="s">
        <v>243</v>
      </c>
      <c r="Q5320">
        <v>1.69</v>
      </c>
      <c r="V5320">
        <v>1</v>
      </c>
      <c r="W5320" t="s">
        <v>1371</v>
      </c>
      <c r="X5320" t="s">
        <v>1394</v>
      </c>
    </row>
    <row r="5321" spans="1:24" x14ac:dyDescent="0.3">
      <c r="A5321">
        <v>6431</v>
      </c>
      <c r="B5321" s="15" t="s">
        <v>731</v>
      </c>
      <c r="C5321" t="str">
        <f>_xlfn.XLOOKUP($B5321, STANDARDS!$A:$A, STANDARDS!$B:$B,,0,2)</f>
        <v>Atar Gp</v>
      </c>
      <c r="D5321" t="s">
        <v>1063</v>
      </c>
      <c r="E5321" t="s">
        <v>1144</v>
      </c>
      <c r="J5321" s="13">
        <v>890</v>
      </c>
      <c r="K5321" s="13">
        <v>140</v>
      </c>
      <c r="L5321" s="16" t="s">
        <v>1316</v>
      </c>
      <c r="M5321" t="s">
        <v>1335</v>
      </c>
      <c r="P5321" t="s">
        <v>243</v>
      </c>
      <c r="Q5321">
        <v>1.72</v>
      </c>
      <c r="V5321">
        <v>1</v>
      </c>
      <c r="W5321" t="s">
        <v>1371</v>
      </c>
      <c r="X5321" t="s">
        <v>1394</v>
      </c>
    </row>
    <row r="5322" spans="1:24" x14ac:dyDescent="0.3">
      <c r="A5322">
        <v>6432</v>
      </c>
      <c r="B5322" s="15" t="s">
        <v>731</v>
      </c>
      <c r="C5322" t="str">
        <f>_xlfn.XLOOKUP($B5322, STANDARDS!$A:$A, STANDARDS!$B:$B,,0,2)</f>
        <v>Atar Gp</v>
      </c>
      <c r="D5322" t="s">
        <v>1063</v>
      </c>
      <c r="E5322" t="s">
        <v>1144</v>
      </c>
      <c r="J5322" s="13">
        <v>890</v>
      </c>
      <c r="K5322" s="13">
        <v>140</v>
      </c>
      <c r="L5322" s="16" t="s">
        <v>1316</v>
      </c>
      <c r="M5322" t="s">
        <v>1335</v>
      </c>
      <c r="P5322" t="s">
        <v>243</v>
      </c>
      <c r="Q5322">
        <v>-1.98</v>
      </c>
      <c r="V5322">
        <v>1</v>
      </c>
      <c r="W5322" t="s">
        <v>1371</v>
      </c>
      <c r="X5322" t="s">
        <v>1394</v>
      </c>
    </row>
    <row r="5323" spans="1:24" x14ac:dyDescent="0.3">
      <c r="A5323">
        <v>6433</v>
      </c>
      <c r="B5323" s="15" t="s">
        <v>731</v>
      </c>
      <c r="C5323" t="str">
        <f>_xlfn.XLOOKUP($B5323, STANDARDS!$A:$A, STANDARDS!$B:$B,,0,2)</f>
        <v>Atar Gp</v>
      </c>
      <c r="D5323" t="s">
        <v>1063</v>
      </c>
      <c r="E5323" t="s">
        <v>1144</v>
      </c>
      <c r="J5323" s="13">
        <v>890</v>
      </c>
      <c r="K5323" s="13">
        <v>140</v>
      </c>
      <c r="L5323" s="16" t="s">
        <v>1316</v>
      </c>
      <c r="P5323" t="s">
        <v>243</v>
      </c>
      <c r="Q5323">
        <v>1.71</v>
      </c>
      <c r="V5323">
        <v>1</v>
      </c>
      <c r="W5323" t="s">
        <v>1371</v>
      </c>
      <c r="X5323" t="s">
        <v>1394</v>
      </c>
    </row>
    <row r="5324" spans="1:24" x14ac:dyDescent="0.3">
      <c r="A5324">
        <v>6434</v>
      </c>
      <c r="B5324" s="15" t="s">
        <v>731</v>
      </c>
      <c r="C5324" t="str">
        <f>_xlfn.XLOOKUP($B5324, STANDARDS!$A:$A, STANDARDS!$B:$B,,0,2)</f>
        <v>Atar Gp</v>
      </c>
      <c r="D5324" t="s">
        <v>1063</v>
      </c>
      <c r="E5324" t="s">
        <v>1144</v>
      </c>
      <c r="J5324" s="13">
        <v>890</v>
      </c>
      <c r="K5324" s="13">
        <v>140</v>
      </c>
      <c r="L5324" s="16" t="s">
        <v>1316</v>
      </c>
      <c r="M5324" t="s">
        <v>1335</v>
      </c>
      <c r="P5324" t="s">
        <v>243</v>
      </c>
      <c r="Q5324">
        <v>1.77</v>
      </c>
      <c r="V5324">
        <v>1</v>
      </c>
      <c r="W5324" t="s">
        <v>1371</v>
      </c>
      <c r="X5324" t="s">
        <v>1394</v>
      </c>
    </row>
    <row r="5325" spans="1:24" x14ac:dyDescent="0.3">
      <c r="A5325">
        <v>6435</v>
      </c>
      <c r="B5325" s="15" t="s">
        <v>731</v>
      </c>
      <c r="C5325" t="str">
        <f>_xlfn.XLOOKUP($B5325, STANDARDS!$A:$A, STANDARDS!$B:$B,,0,2)</f>
        <v>Atar Gp</v>
      </c>
      <c r="D5325" t="s">
        <v>1063</v>
      </c>
      <c r="E5325" t="s">
        <v>1144</v>
      </c>
      <c r="J5325" s="13">
        <v>890</v>
      </c>
      <c r="K5325" s="13">
        <v>140</v>
      </c>
      <c r="L5325" s="16" t="s">
        <v>1316</v>
      </c>
      <c r="M5325" t="s">
        <v>1335</v>
      </c>
      <c r="P5325" t="s">
        <v>243</v>
      </c>
      <c r="Q5325">
        <v>1.52</v>
      </c>
      <c r="V5325">
        <v>1</v>
      </c>
      <c r="W5325" t="s">
        <v>1371</v>
      </c>
      <c r="X5325" t="s">
        <v>1394</v>
      </c>
    </row>
    <row r="5326" spans="1:24" x14ac:dyDescent="0.3">
      <c r="A5326">
        <v>6436</v>
      </c>
      <c r="B5326" s="15" t="s">
        <v>731</v>
      </c>
      <c r="C5326" t="str">
        <f>_xlfn.XLOOKUP($B5326, STANDARDS!$A:$A, STANDARDS!$B:$B,,0,2)</f>
        <v>Atar Gp</v>
      </c>
      <c r="D5326" t="s">
        <v>1063</v>
      </c>
      <c r="E5326" t="s">
        <v>1144</v>
      </c>
      <c r="J5326" s="13">
        <v>890</v>
      </c>
      <c r="K5326" s="13">
        <v>140</v>
      </c>
      <c r="L5326" s="16" t="s">
        <v>1316</v>
      </c>
      <c r="M5326" t="s">
        <v>1335</v>
      </c>
      <c r="P5326" t="s">
        <v>243</v>
      </c>
      <c r="Q5326">
        <v>1.66</v>
      </c>
      <c r="V5326">
        <v>1</v>
      </c>
      <c r="W5326" t="s">
        <v>1371</v>
      </c>
      <c r="X5326" t="s">
        <v>1394</v>
      </c>
    </row>
    <row r="5327" spans="1:24" x14ac:dyDescent="0.3">
      <c r="A5327">
        <v>6437</v>
      </c>
      <c r="B5327" s="15" t="s">
        <v>731</v>
      </c>
      <c r="C5327" t="str">
        <f>_xlfn.XLOOKUP($B5327, STANDARDS!$A:$A, STANDARDS!$B:$B,,0,2)</f>
        <v>Atar Gp</v>
      </c>
      <c r="D5327" t="s">
        <v>1063</v>
      </c>
      <c r="E5327" t="s">
        <v>1144</v>
      </c>
      <c r="J5327" s="13">
        <v>890</v>
      </c>
      <c r="K5327" s="13">
        <v>140</v>
      </c>
      <c r="L5327" s="16" t="s">
        <v>1316</v>
      </c>
      <c r="M5327" t="s">
        <v>1335</v>
      </c>
      <c r="P5327" t="s">
        <v>243</v>
      </c>
      <c r="Q5327">
        <v>2.31</v>
      </c>
      <c r="V5327">
        <v>1</v>
      </c>
      <c r="W5327" t="s">
        <v>1371</v>
      </c>
      <c r="X5327" t="s">
        <v>1394</v>
      </c>
    </row>
    <row r="5328" spans="1:24" x14ac:dyDescent="0.3">
      <c r="A5328">
        <v>6438</v>
      </c>
      <c r="B5328" s="15" t="s">
        <v>733</v>
      </c>
      <c r="C5328" t="str">
        <f>_xlfn.XLOOKUP($B5328, STANDARDS!$A:$A, STANDARDS!$B:$B,,0,2)</f>
        <v>Atar Gp</v>
      </c>
      <c r="D5328" t="s">
        <v>1063</v>
      </c>
      <c r="E5328" t="s">
        <v>1144</v>
      </c>
      <c r="J5328" s="13">
        <v>870</v>
      </c>
      <c r="K5328" s="13">
        <v>130</v>
      </c>
      <c r="L5328" s="16" t="s">
        <v>1316</v>
      </c>
      <c r="M5328" t="s">
        <v>1335</v>
      </c>
      <c r="P5328" t="s">
        <v>243</v>
      </c>
      <c r="Q5328">
        <v>-0.81</v>
      </c>
      <c r="V5328">
        <v>1</v>
      </c>
      <c r="W5328" t="s">
        <v>1371</v>
      </c>
      <c r="X5328" t="s">
        <v>1394</v>
      </c>
    </row>
    <row r="5329" spans="1:24" x14ac:dyDescent="0.3">
      <c r="A5329">
        <v>6439</v>
      </c>
      <c r="B5329" s="15" t="s">
        <v>731</v>
      </c>
      <c r="C5329" t="str">
        <f>_xlfn.XLOOKUP($B5329, STANDARDS!$A:$A, STANDARDS!$B:$B,,0,2)</f>
        <v>Atar Gp</v>
      </c>
      <c r="D5329" t="s">
        <v>1063</v>
      </c>
      <c r="E5329" t="s">
        <v>1144</v>
      </c>
      <c r="J5329" s="13">
        <v>890</v>
      </c>
      <c r="K5329" s="13">
        <v>140</v>
      </c>
      <c r="L5329" s="16" t="s">
        <v>1316</v>
      </c>
      <c r="M5329" t="s">
        <v>1335</v>
      </c>
      <c r="P5329" t="s">
        <v>243</v>
      </c>
      <c r="Q5329">
        <v>1.88</v>
      </c>
      <c r="V5329">
        <v>1</v>
      </c>
      <c r="W5329" t="s">
        <v>1371</v>
      </c>
      <c r="X5329" t="s">
        <v>1394</v>
      </c>
    </row>
    <row r="5330" spans="1:24" x14ac:dyDescent="0.3">
      <c r="A5330">
        <v>6440</v>
      </c>
      <c r="B5330" s="15" t="s">
        <v>731</v>
      </c>
      <c r="C5330" t="str">
        <f>_xlfn.XLOOKUP($B5330, STANDARDS!$A:$A, STANDARDS!$B:$B,,0,2)</f>
        <v>Atar Gp</v>
      </c>
      <c r="D5330" t="s">
        <v>1063</v>
      </c>
      <c r="E5330" t="s">
        <v>1144</v>
      </c>
      <c r="J5330" s="13">
        <v>890</v>
      </c>
      <c r="K5330" s="13">
        <v>140</v>
      </c>
      <c r="L5330" s="16" t="s">
        <v>1316</v>
      </c>
      <c r="M5330" t="s">
        <v>1335</v>
      </c>
      <c r="P5330" t="s">
        <v>243</v>
      </c>
      <c r="Q5330">
        <v>1.44</v>
      </c>
      <c r="V5330">
        <v>1</v>
      </c>
      <c r="W5330" t="s">
        <v>1371</v>
      </c>
      <c r="X5330" t="s">
        <v>1394</v>
      </c>
    </row>
    <row r="5331" spans="1:24" x14ac:dyDescent="0.3">
      <c r="A5331">
        <v>6441</v>
      </c>
      <c r="B5331" s="15" t="s">
        <v>731</v>
      </c>
      <c r="C5331" t="str">
        <f>_xlfn.XLOOKUP($B5331, STANDARDS!$A:$A, STANDARDS!$B:$B,,0,2)</f>
        <v>Atar Gp</v>
      </c>
      <c r="D5331" t="s">
        <v>1063</v>
      </c>
      <c r="E5331" t="s">
        <v>1144</v>
      </c>
      <c r="J5331" s="13">
        <v>890</v>
      </c>
      <c r="K5331" s="13">
        <v>140</v>
      </c>
      <c r="L5331" s="16" t="s">
        <v>1316</v>
      </c>
      <c r="M5331" t="s">
        <v>1335</v>
      </c>
      <c r="P5331" t="s">
        <v>243</v>
      </c>
      <c r="Q5331">
        <v>2.52</v>
      </c>
      <c r="V5331">
        <v>1</v>
      </c>
      <c r="W5331" t="s">
        <v>1371</v>
      </c>
      <c r="X5331" t="s">
        <v>1394</v>
      </c>
    </row>
    <row r="5332" spans="1:24" x14ac:dyDescent="0.3">
      <c r="A5332">
        <v>6442</v>
      </c>
      <c r="B5332" s="15" t="s">
        <v>733</v>
      </c>
      <c r="C5332" t="str">
        <f>_xlfn.XLOOKUP($B5332, STANDARDS!$A:$A, STANDARDS!$B:$B,,0,2)</f>
        <v>Atar Gp</v>
      </c>
      <c r="D5332" t="s">
        <v>1063</v>
      </c>
      <c r="E5332" t="s">
        <v>1144</v>
      </c>
      <c r="J5332" s="13">
        <v>870</v>
      </c>
      <c r="K5332" s="13">
        <v>130</v>
      </c>
      <c r="L5332" s="16" t="s">
        <v>1316</v>
      </c>
      <c r="M5332" t="s">
        <v>1335</v>
      </c>
      <c r="P5332" t="s">
        <v>243</v>
      </c>
      <c r="Q5332">
        <v>-0.34</v>
      </c>
      <c r="V5332">
        <v>1</v>
      </c>
      <c r="W5332" t="s">
        <v>1371</v>
      </c>
      <c r="X5332" t="s">
        <v>1394</v>
      </c>
    </row>
    <row r="5333" spans="1:24" x14ac:dyDescent="0.3">
      <c r="A5333">
        <v>6443</v>
      </c>
      <c r="B5333" s="15" t="s">
        <v>731</v>
      </c>
      <c r="C5333" t="str">
        <f>_xlfn.XLOOKUP($B5333, STANDARDS!$A:$A, STANDARDS!$B:$B,,0,2)</f>
        <v>Atar Gp</v>
      </c>
      <c r="D5333" t="s">
        <v>1063</v>
      </c>
      <c r="E5333" t="s">
        <v>1144</v>
      </c>
      <c r="J5333" s="13">
        <v>890</v>
      </c>
      <c r="K5333" s="13">
        <v>140</v>
      </c>
      <c r="L5333" s="16" t="s">
        <v>1316</v>
      </c>
      <c r="M5333" t="s">
        <v>1335</v>
      </c>
      <c r="P5333" t="s">
        <v>243</v>
      </c>
      <c r="Q5333">
        <v>1.96</v>
      </c>
      <c r="V5333">
        <v>1</v>
      </c>
      <c r="W5333" t="s">
        <v>1371</v>
      </c>
      <c r="X5333" t="s">
        <v>1394</v>
      </c>
    </row>
    <row r="5334" spans="1:24" x14ac:dyDescent="0.3">
      <c r="A5334">
        <v>6444</v>
      </c>
      <c r="B5334" s="15" t="s">
        <v>731</v>
      </c>
      <c r="C5334" t="str">
        <f>_xlfn.XLOOKUP($B5334, STANDARDS!$A:$A, STANDARDS!$B:$B,,0,2)</f>
        <v>Atar Gp</v>
      </c>
      <c r="D5334" t="s">
        <v>1063</v>
      </c>
      <c r="E5334" t="s">
        <v>1144</v>
      </c>
      <c r="J5334" s="13">
        <v>890</v>
      </c>
      <c r="K5334" s="13">
        <v>140</v>
      </c>
      <c r="L5334" s="16" t="s">
        <v>1316</v>
      </c>
      <c r="M5334" t="s">
        <v>1335</v>
      </c>
      <c r="P5334" t="s">
        <v>243</v>
      </c>
      <c r="Q5334">
        <v>2.5299999999999998</v>
      </c>
      <c r="V5334">
        <v>1</v>
      </c>
      <c r="W5334" t="s">
        <v>1371</v>
      </c>
      <c r="X5334" t="s">
        <v>1394</v>
      </c>
    </row>
    <row r="5335" spans="1:24" x14ac:dyDescent="0.3">
      <c r="A5335">
        <v>6445</v>
      </c>
      <c r="B5335" s="15" t="s">
        <v>733</v>
      </c>
      <c r="C5335" t="str">
        <f>_xlfn.XLOOKUP($B5335, STANDARDS!$A:$A, STANDARDS!$B:$B,,0,2)</f>
        <v>Atar Gp</v>
      </c>
      <c r="D5335" t="s">
        <v>1063</v>
      </c>
      <c r="E5335" t="s">
        <v>1144</v>
      </c>
      <c r="J5335" s="13">
        <v>870</v>
      </c>
      <c r="K5335" s="13">
        <v>130</v>
      </c>
      <c r="L5335" s="16" t="s">
        <v>1316</v>
      </c>
      <c r="M5335" t="s">
        <v>1335</v>
      </c>
      <c r="P5335" t="s">
        <v>243</v>
      </c>
      <c r="Q5335">
        <v>-0.18</v>
      </c>
      <c r="V5335">
        <v>1</v>
      </c>
      <c r="W5335" t="s">
        <v>1371</v>
      </c>
      <c r="X5335" t="s">
        <v>1394</v>
      </c>
    </row>
    <row r="5336" spans="1:24" x14ac:dyDescent="0.3">
      <c r="A5336">
        <v>6446</v>
      </c>
      <c r="B5336" s="15" t="s">
        <v>731</v>
      </c>
      <c r="C5336" t="str">
        <f>_xlfn.XLOOKUP($B5336, STANDARDS!$A:$A, STANDARDS!$B:$B,,0,2)</f>
        <v>Atar Gp</v>
      </c>
      <c r="D5336" t="s">
        <v>1063</v>
      </c>
      <c r="E5336" t="s">
        <v>1144</v>
      </c>
      <c r="J5336" s="13">
        <v>890</v>
      </c>
      <c r="K5336" s="13">
        <v>140</v>
      </c>
      <c r="L5336" s="16" t="s">
        <v>1316</v>
      </c>
      <c r="M5336" t="s">
        <v>1335</v>
      </c>
      <c r="P5336" t="s">
        <v>243</v>
      </c>
      <c r="Q5336">
        <v>2.76</v>
      </c>
      <c r="V5336">
        <v>1</v>
      </c>
      <c r="W5336" t="s">
        <v>1371</v>
      </c>
      <c r="X5336" t="s">
        <v>1394</v>
      </c>
    </row>
    <row r="5337" spans="1:24" x14ac:dyDescent="0.3">
      <c r="A5337">
        <v>6448</v>
      </c>
      <c r="B5337" s="15" t="s">
        <v>731</v>
      </c>
      <c r="C5337" t="str">
        <f>_xlfn.XLOOKUP($B5337, STANDARDS!$A:$A, STANDARDS!$B:$B,,0,2)</f>
        <v>Atar Gp</v>
      </c>
      <c r="D5337" t="s">
        <v>1063</v>
      </c>
      <c r="E5337" t="s">
        <v>1144</v>
      </c>
      <c r="J5337" s="13">
        <v>890</v>
      </c>
      <c r="K5337" s="13">
        <v>140</v>
      </c>
      <c r="L5337" s="16" t="s">
        <v>1316</v>
      </c>
      <c r="M5337" t="s">
        <v>583</v>
      </c>
      <c r="P5337" t="s">
        <v>243</v>
      </c>
      <c r="Q5337">
        <v>2.97</v>
      </c>
      <c r="V5337">
        <v>1</v>
      </c>
      <c r="W5337" t="s">
        <v>1371</v>
      </c>
      <c r="X5337" t="s">
        <v>1394</v>
      </c>
    </row>
    <row r="5338" spans="1:24" x14ac:dyDescent="0.3">
      <c r="A5338">
        <v>6449</v>
      </c>
      <c r="B5338" s="15" t="s">
        <v>731</v>
      </c>
      <c r="C5338" t="str">
        <f>_xlfn.XLOOKUP($B5338, STANDARDS!$A:$A, STANDARDS!$B:$B,,0,2)</f>
        <v>Atar Gp</v>
      </c>
      <c r="D5338" t="s">
        <v>1063</v>
      </c>
      <c r="E5338" t="s">
        <v>1144</v>
      </c>
      <c r="J5338" s="13">
        <v>890</v>
      </c>
      <c r="K5338" s="13">
        <v>140</v>
      </c>
      <c r="L5338" s="16" t="s">
        <v>1316</v>
      </c>
      <c r="M5338" t="s">
        <v>583</v>
      </c>
      <c r="P5338" t="s">
        <v>243</v>
      </c>
      <c r="Q5338">
        <v>2.35</v>
      </c>
      <c r="V5338">
        <v>1</v>
      </c>
      <c r="W5338" t="s">
        <v>1371</v>
      </c>
      <c r="X5338" t="s">
        <v>1394</v>
      </c>
    </row>
    <row r="5339" spans="1:24" x14ac:dyDescent="0.3">
      <c r="A5339">
        <v>6450</v>
      </c>
      <c r="B5339" s="15" t="s">
        <v>731</v>
      </c>
      <c r="C5339" t="str">
        <f>_xlfn.XLOOKUP($B5339, STANDARDS!$A:$A, STANDARDS!$B:$B,,0,2)</f>
        <v>Atar Gp</v>
      </c>
      <c r="D5339" t="s">
        <v>1063</v>
      </c>
      <c r="E5339" t="s">
        <v>1144</v>
      </c>
      <c r="J5339" s="13">
        <v>890</v>
      </c>
      <c r="K5339" s="13">
        <v>140</v>
      </c>
      <c r="L5339" s="16" t="s">
        <v>1316</v>
      </c>
      <c r="M5339" t="s">
        <v>583</v>
      </c>
      <c r="P5339" t="s">
        <v>243</v>
      </c>
      <c r="Q5339">
        <v>2.97</v>
      </c>
      <c r="V5339">
        <v>1</v>
      </c>
      <c r="W5339" t="s">
        <v>1371</v>
      </c>
      <c r="X5339" t="s">
        <v>1394</v>
      </c>
    </row>
    <row r="5340" spans="1:24" x14ac:dyDescent="0.3">
      <c r="A5340">
        <v>6451</v>
      </c>
      <c r="B5340" s="15" t="s">
        <v>731</v>
      </c>
      <c r="C5340" t="str">
        <f>_xlfn.XLOOKUP($B5340, STANDARDS!$A:$A, STANDARDS!$B:$B,,0,2)</f>
        <v>Atar Gp</v>
      </c>
      <c r="D5340" t="s">
        <v>1063</v>
      </c>
      <c r="E5340" t="s">
        <v>1144</v>
      </c>
      <c r="J5340" s="13">
        <v>890</v>
      </c>
      <c r="K5340" s="13">
        <v>140</v>
      </c>
      <c r="L5340" s="16" t="s">
        <v>1316</v>
      </c>
      <c r="M5340" t="s">
        <v>583</v>
      </c>
      <c r="P5340" t="s">
        <v>243</v>
      </c>
      <c r="Q5340">
        <v>2.57</v>
      </c>
      <c r="V5340">
        <v>1</v>
      </c>
      <c r="W5340" t="s">
        <v>1371</v>
      </c>
      <c r="X5340" t="s">
        <v>1394</v>
      </c>
    </row>
    <row r="5341" spans="1:24" x14ac:dyDescent="0.3">
      <c r="A5341">
        <v>6452</v>
      </c>
      <c r="B5341" s="15" t="s">
        <v>731</v>
      </c>
      <c r="C5341" t="str">
        <f>_xlfn.XLOOKUP($B5341, STANDARDS!$A:$A, STANDARDS!$B:$B,,0,2)</f>
        <v>Atar Gp</v>
      </c>
      <c r="D5341" t="s">
        <v>1063</v>
      </c>
      <c r="E5341" t="s">
        <v>1144</v>
      </c>
      <c r="J5341" s="13">
        <v>890</v>
      </c>
      <c r="K5341" s="13">
        <v>140</v>
      </c>
      <c r="L5341" s="16" t="s">
        <v>1316</v>
      </c>
      <c r="M5341" t="s">
        <v>583</v>
      </c>
      <c r="P5341" t="s">
        <v>243</v>
      </c>
      <c r="Q5341">
        <v>1.1200000000000001</v>
      </c>
      <c r="V5341">
        <v>1</v>
      </c>
      <c r="W5341" t="s">
        <v>1371</v>
      </c>
      <c r="X5341" t="s">
        <v>1394</v>
      </c>
    </row>
    <row r="5342" spans="1:24" x14ac:dyDescent="0.3">
      <c r="A5342">
        <v>6453</v>
      </c>
      <c r="B5342" s="15" t="s">
        <v>731</v>
      </c>
      <c r="C5342" t="str">
        <f>_xlfn.XLOOKUP($B5342, STANDARDS!$A:$A, STANDARDS!$B:$B,,0,2)</f>
        <v>Atar Gp</v>
      </c>
      <c r="D5342" t="s">
        <v>1063</v>
      </c>
      <c r="E5342" t="s">
        <v>1144</v>
      </c>
      <c r="J5342" s="13">
        <v>890</v>
      </c>
      <c r="K5342" s="13">
        <v>140</v>
      </c>
      <c r="L5342" s="16" t="s">
        <v>1316</v>
      </c>
      <c r="M5342" t="s">
        <v>583</v>
      </c>
      <c r="P5342" t="s">
        <v>243</v>
      </c>
      <c r="Q5342">
        <v>2.25</v>
      </c>
      <c r="V5342">
        <v>1</v>
      </c>
      <c r="W5342" t="s">
        <v>1371</v>
      </c>
      <c r="X5342" t="s">
        <v>1394</v>
      </c>
    </row>
    <row r="5343" spans="1:24" x14ac:dyDescent="0.3">
      <c r="A5343">
        <v>6454</v>
      </c>
      <c r="B5343" s="15" t="s">
        <v>731</v>
      </c>
      <c r="C5343" t="str">
        <f>_xlfn.XLOOKUP($B5343, STANDARDS!$A:$A, STANDARDS!$B:$B,,0,2)</f>
        <v>Atar Gp</v>
      </c>
      <c r="D5343" t="s">
        <v>1063</v>
      </c>
      <c r="E5343" t="s">
        <v>1144</v>
      </c>
      <c r="J5343" s="13">
        <v>890</v>
      </c>
      <c r="K5343" s="13">
        <v>140</v>
      </c>
      <c r="L5343" s="16" t="s">
        <v>1316</v>
      </c>
      <c r="M5343" t="s">
        <v>583</v>
      </c>
      <c r="P5343" t="s">
        <v>243</v>
      </c>
      <c r="Q5343">
        <v>2.3199999999999998</v>
      </c>
      <c r="V5343">
        <v>1</v>
      </c>
      <c r="W5343" t="s">
        <v>1371</v>
      </c>
      <c r="X5343" t="s">
        <v>1394</v>
      </c>
    </row>
    <row r="5344" spans="1:24" x14ac:dyDescent="0.3">
      <c r="A5344">
        <v>6455</v>
      </c>
      <c r="B5344" s="15" t="s">
        <v>731</v>
      </c>
      <c r="C5344" t="str">
        <f>_xlfn.XLOOKUP($B5344, STANDARDS!$A:$A, STANDARDS!$B:$B,,0,2)</f>
        <v>Atar Gp</v>
      </c>
      <c r="D5344" t="s">
        <v>1063</v>
      </c>
      <c r="E5344" t="s">
        <v>1144</v>
      </c>
      <c r="J5344" s="13">
        <v>890</v>
      </c>
      <c r="K5344" s="13">
        <v>140</v>
      </c>
      <c r="L5344" s="16" t="s">
        <v>1316</v>
      </c>
      <c r="M5344" t="s">
        <v>583</v>
      </c>
      <c r="P5344" t="s">
        <v>243</v>
      </c>
      <c r="Q5344">
        <v>2.74</v>
      </c>
      <c r="V5344">
        <v>1</v>
      </c>
      <c r="W5344" t="s">
        <v>1371</v>
      </c>
      <c r="X5344" t="s">
        <v>1394</v>
      </c>
    </row>
    <row r="5345" spans="1:24" x14ac:dyDescent="0.3">
      <c r="A5345">
        <v>6456</v>
      </c>
      <c r="B5345" s="15" t="s">
        <v>731</v>
      </c>
      <c r="C5345" t="str">
        <f>_xlfn.XLOOKUP($B5345, STANDARDS!$A:$A, STANDARDS!$B:$B,,0,2)</f>
        <v>Atar Gp</v>
      </c>
      <c r="D5345" t="s">
        <v>1063</v>
      </c>
      <c r="E5345" t="s">
        <v>1144</v>
      </c>
      <c r="J5345" s="13">
        <v>890</v>
      </c>
      <c r="K5345" s="13">
        <v>140</v>
      </c>
      <c r="L5345" s="16" t="s">
        <v>1316</v>
      </c>
      <c r="M5345" t="s">
        <v>583</v>
      </c>
      <c r="P5345" t="s">
        <v>243</v>
      </c>
      <c r="Q5345">
        <v>1.53</v>
      </c>
      <c r="V5345">
        <v>1</v>
      </c>
      <c r="W5345" t="s">
        <v>1371</v>
      </c>
      <c r="X5345" t="s">
        <v>1394</v>
      </c>
    </row>
    <row r="5346" spans="1:24" x14ac:dyDescent="0.3">
      <c r="A5346">
        <v>6457</v>
      </c>
      <c r="B5346" s="15" t="s">
        <v>731</v>
      </c>
      <c r="C5346" t="str">
        <f>_xlfn.XLOOKUP($B5346, STANDARDS!$A:$A, STANDARDS!$B:$B,,0,2)</f>
        <v>Atar Gp</v>
      </c>
      <c r="D5346" t="s">
        <v>1063</v>
      </c>
      <c r="E5346" t="s">
        <v>1144</v>
      </c>
      <c r="J5346" s="13">
        <v>890</v>
      </c>
      <c r="K5346" s="13">
        <v>140</v>
      </c>
      <c r="L5346" s="16" t="s">
        <v>1316</v>
      </c>
      <c r="M5346" t="s">
        <v>583</v>
      </c>
      <c r="P5346" t="s">
        <v>243</v>
      </c>
      <c r="Q5346">
        <v>0.76</v>
      </c>
      <c r="V5346">
        <v>1</v>
      </c>
      <c r="W5346" t="s">
        <v>1371</v>
      </c>
      <c r="X5346" t="s">
        <v>1394</v>
      </c>
    </row>
    <row r="5347" spans="1:24" x14ac:dyDescent="0.3">
      <c r="A5347">
        <v>6458</v>
      </c>
      <c r="B5347" s="15" t="s">
        <v>731</v>
      </c>
      <c r="C5347" t="str">
        <f>_xlfn.XLOOKUP($B5347, STANDARDS!$A:$A, STANDARDS!$B:$B,,0,2)</f>
        <v>Atar Gp</v>
      </c>
      <c r="D5347" t="s">
        <v>1063</v>
      </c>
      <c r="E5347" t="s">
        <v>1144</v>
      </c>
      <c r="J5347" s="13">
        <v>890</v>
      </c>
      <c r="K5347" s="13">
        <v>140</v>
      </c>
      <c r="L5347" s="16" t="s">
        <v>1316</v>
      </c>
      <c r="M5347" t="s">
        <v>1349</v>
      </c>
      <c r="P5347" t="s">
        <v>243</v>
      </c>
      <c r="Q5347">
        <v>2.08</v>
      </c>
      <c r="V5347">
        <v>1</v>
      </c>
      <c r="W5347" t="s">
        <v>1371</v>
      </c>
      <c r="X5347" t="s">
        <v>1394</v>
      </c>
    </row>
    <row r="5348" spans="1:24" x14ac:dyDescent="0.3">
      <c r="A5348">
        <v>6459</v>
      </c>
      <c r="B5348" s="15" t="s">
        <v>731</v>
      </c>
      <c r="C5348" t="str">
        <f>_xlfn.XLOOKUP($B5348, STANDARDS!$A:$A, STANDARDS!$B:$B,,0,2)</f>
        <v>Atar Gp</v>
      </c>
      <c r="D5348" t="s">
        <v>1063</v>
      </c>
      <c r="E5348" t="s">
        <v>1144</v>
      </c>
      <c r="J5348" s="13">
        <v>890</v>
      </c>
      <c r="K5348" s="13">
        <v>140</v>
      </c>
      <c r="L5348" s="16" t="s">
        <v>1316</v>
      </c>
      <c r="M5348" t="s">
        <v>583</v>
      </c>
      <c r="P5348" t="s">
        <v>243</v>
      </c>
      <c r="Q5348">
        <v>2.33</v>
      </c>
      <c r="V5348">
        <v>1</v>
      </c>
      <c r="W5348" t="s">
        <v>1371</v>
      </c>
      <c r="X5348" t="s">
        <v>1394</v>
      </c>
    </row>
    <row r="5349" spans="1:24" x14ac:dyDescent="0.3">
      <c r="A5349">
        <v>6460</v>
      </c>
      <c r="B5349" s="15" t="s">
        <v>731</v>
      </c>
      <c r="C5349" t="str">
        <f>_xlfn.XLOOKUP($B5349, STANDARDS!$A:$A, STANDARDS!$B:$B,,0,2)</f>
        <v>Atar Gp</v>
      </c>
      <c r="D5349" t="s">
        <v>1063</v>
      </c>
      <c r="E5349" t="s">
        <v>1144</v>
      </c>
      <c r="J5349" s="13">
        <v>890</v>
      </c>
      <c r="K5349" s="13">
        <v>140</v>
      </c>
      <c r="L5349" s="16" t="s">
        <v>1316</v>
      </c>
      <c r="M5349" t="s">
        <v>583</v>
      </c>
      <c r="P5349" t="s">
        <v>243</v>
      </c>
      <c r="Q5349">
        <v>2.1800000000000002</v>
      </c>
      <c r="V5349">
        <v>1</v>
      </c>
      <c r="W5349" t="s">
        <v>1371</v>
      </c>
      <c r="X5349" t="s">
        <v>1394</v>
      </c>
    </row>
    <row r="5350" spans="1:24" x14ac:dyDescent="0.3">
      <c r="A5350">
        <v>6461</v>
      </c>
      <c r="B5350" s="15" t="s">
        <v>731</v>
      </c>
      <c r="C5350" t="str">
        <f>_xlfn.XLOOKUP($B5350, STANDARDS!$A:$A, STANDARDS!$B:$B,,0,2)</f>
        <v>Atar Gp</v>
      </c>
      <c r="D5350" t="s">
        <v>1063</v>
      </c>
      <c r="E5350" t="s">
        <v>1144</v>
      </c>
      <c r="J5350" s="13">
        <v>890</v>
      </c>
      <c r="K5350" s="13">
        <v>140</v>
      </c>
      <c r="L5350" s="16" t="s">
        <v>1316</v>
      </c>
      <c r="M5350" t="s">
        <v>583</v>
      </c>
      <c r="P5350" t="s">
        <v>243</v>
      </c>
      <c r="Q5350">
        <v>2.31</v>
      </c>
      <c r="V5350">
        <v>1</v>
      </c>
      <c r="W5350" t="s">
        <v>1371</v>
      </c>
      <c r="X5350" t="s">
        <v>1394</v>
      </c>
    </row>
    <row r="5351" spans="1:24" x14ac:dyDescent="0.3">
      <c r="A5351">
        <v>6462</v>
      </c>
      <c r="B5351" s="15" t="s">
        <v>731</v>
      </c>
      <c r="C5351" t="str">
        <f>_xlfn.XLOOKUP($B5351, STANDARDS!$A:$A, STANDARDS!$B:$B,,0,2)</f>
        <v>Atar Gp</v>
      </c>
      <c r="D5351" t="s">
        <v>1063</v>
      </c>
      <c r="E5351" t="s">
        <v>1144</v>
      </c>
      <c r="J5351" s="13">
        <v>890</v>
      </c>
      <c r="K5351" s="13">
        <v>140</v>
      </c>
      <c r="L5351" s="16" t="s">
        <v>1316</v>
      </c>
      <c r="M5351" t="s">
        <v>583</v>
      </c>
      <c r="P5351" t="s">
        <v>243</v>
      </c>
      <c r="Q5351">
        <v>2.09</v>
      </c>
      <c r="V5351">
        <v>1</v>
      </c>
      <c r="W5351" t="s">
        <v>1371</v>
      </c>
      <c r="X5351" t="s">
        <v>1394</v>
      </c>
    </row>
    <row r="5352" spans="1:24" x14ac:dyDescent="0.3">
      <c r="A5352">
        <v>6463</v>
      </c>
      <c r="B5352" s="15" t="s">
        <v>731</v>
      </c>
      <c r="C5352" t="str">
        <f>_xlfn.XLOOKUP($B5352, STANDARDS!$A:$A, STANDARDS!$B:$B,,0,2)</f>
        <v>Atar Gp</v>
      </c>
      <c r="D5352" t="s">
        <v>1063</v>
      </c>
      <c r="E5352" t="s">
        <v>1144</v>
      </c>
      <c r="J5352" s="13">
        <v>890</v>
      </c>
      <c r="K5352" s="13">
        <v>140</v>
      </c>
      <c r="L5352" s="16" t="s">
        <v>1316</v>
      </c>
      <c r="M5352" t="s">
        <v>1350</v>
      </c>
      <c r="P5352" t="s">
        <v>243</v>
      </c>
      <c r="Q5352">
        <v>-2.3199999999999998</v>
      </c>
      <c r="V5352">
        <v>1</v>
      </c>
      <c r="W5352" t="s">
        <v>1371</v>
      </c>
      <c r="X5352" t="s">
        <v>1394</v>
      </c>
    </row>
    <row r="5353" spans="1:24" x14ac:dyDescent="0.3">
      <c r="A5353">
        <v>6464</v>
      </c>
      <c r="B5353" s="15" t="s">
        <v>731</v>
      </c>
      <c r="C5353" t="str">
        <f>_xlfn.XLOOKUP($B5353, STANDARDS!$A:$A, STANDARDS!$B:$B,,0,2)</f>
        <v>Atar Gp</v>
      </c>
      <c r="D5353" t="s">
        <v>1063</v>
      </c>
      <c r="E5353" t="s">
        <v>1144</v>
      </c>
      <c r="J5353" s="13">
        <v>890</v>
      </c>
      <c r="K5353" s="13">
        <v>140</v>
      </c>
      <c r="L5353" s="16" t="s">
        <v>1316</v>
      </c>
      <c r="M5353" t="s">
        <v>583</v>
      </c>
      <c r="P5353" t="s">
        <v>243</v>
      </c>
      <c r="Q5353">
        <v>1.9</v>
      </c>
      <c r="V5353">
        <v>1</v>
      </c>
      <c r="W5353" t="s">
        <v>1371</v>
      </c>
      <c r="X5353" t="s">
        <v>1394</v>
      </c>
    </row>
    <row r="5354" spans="1:24" x14ac:dyDescent="0.3">
      <c r="A5354">
        <v>6465</v>
      </c>
      <c r="B5354" s="15" t="s">
        <v>731</v>
      </c>
      <c r="C5354" t="str">
        <f>_xlfn.XLOOKUP($B5354, STANDARDS!$A:$A, STANDARDS!$B:$B,,0,2)</f>
        <v>Atar Gp</v>
      </c>
      <c r="D5354" t="s">
        <v>1063</v>
      </c>
      <c r="E5354" t="s">
        <v>1144</v>
      </c>
      <c r="J5354" s="13">
        <v>890</v>
      </c>
      <c r="K5354" s="13">
        <v>140</v>
      </c>
      <c r="L5354" s="16" t="s">
        <v>1316</v>
      </c>
      <c r="M5354" t="s">
        <v>583</v>
      </c>
      <c r="P5354" t="s">
        <v>243</v>
      </c>
      <c r="Q5354">
        <v>2.8</v>
      </c>
      <c r="V5354">
        <v>1</v>
      </c>
      <c r="W5354" t="s">
        <v>1371</v>
      </c>
      <c r="X5354" t="s">
        <v>1394</v>
      </c>
    </row>
    <row r="5355" spans="1:24" x14ac:dyDescent="0.3">
      <c r="A5355">
        <v>6466</v>
      </c>
      <c r="B5355" s="15" t="s">
        <v>731</v>
      </c>
      <c r="C5355" t="str">
        <f>_xlfn.XLOOKUP($B5355, STANDARDS!$A:$A, STANDARDS!$B:$B,,0,2)</f>
        <v>Atar Gp</v>
      </c>
      <c r="D5355" t="s">
        <v>1063</v>
      </c>
      <c r="E5355" t="s">
        <v>1144</v>
      </c>
      <c r="J5355" s="13">
        <v>890</v>
      </c>
      <c r="K5355" s="13">
        <v>140</v>
      </c>
      <c r="L5355" s="16" t="s">
        <v>1316</v>
      </c>
      <c r="M5355" t="s">
        <v>583</v>
      </c>
      <c r="P5355" t="s">
        <v>243</v>
      </c>
      <c r="Q5355">
        <v>2.5</v>
      </c>
      <c r="V5355">
        <v>1</v>
      </c>
      <c r="W5355" t="s">
        <v>1371</v>
      </c>
      <c r="X5355" t="s">
        <v>1394</v>
      </c>
    </row>
    <row r="5356" spans="1:24" x14ac:dyDescent="0.3">
      <c r="A5356">
        <v>6467</v>
      </c>
      <c r="B5356" s="15" t="s">
        <v>734</v>
      </c>
      <c r="C5356" t="str">
        <f>_xlfn.XLOOKUP($B5356, STANDARDS!$A:$A, STANDARDS!$B:$B,,0,2)</f>
        <v>Xinmincun Fm</v>
      </c>
      <c r="D5356" t="s">
        <v>1064</v>
      </c>
      <c r="E5356" t="s">
        <v>1145</v>
      </c>
      <c r="J5356" s="13">
        <v>750</v>
      </c>
      <c r="K5356" s="13">
        <v>150</v>
      </c>
      <c r="L5356" s="16"/>
      <c r="M5356" t="s">
        <v>1335</v>
      </c>
      <c r="P5356" t="s">
        <v>243</v>
      </c>
      <c r="Q5356">
        <v>2.0099999999999998</v>
      </c>
      <c r="V5356">
        <v>1</v>
      </c>
      <c r="W5356" t="s">
        <v>1371</v>
      </c>
      <c r="X5356" t="s">
        <v>1395</v>
      </c>
    </row>
    <row r="5357" spans="1:24" x14ac:dyDescent="0.3">
      <c r="A5357">
        <v>6468</v>
      </c>
      <c r="B5357" s="15" t="s">
        <v>734</v>
      </c>
      <c r="C5357" t="str">
        <f>_xlfn.XLOOKUP($B5357, STANDARDS!$A:$A, STANDARDS!$B:$B,,0,2)</f>
        <v>Xinmincun Fm</v>
      </c>
      <c r="D5357" t="s">
        <v>1064</v>
      </c>
      <c r="E5357" t="s">
        <v>1145</v>
      </c>
      <c r="J5357" s="13">
        <v>750</v>
      </c>
      <c r="K5357" s="13">
        <v>150</v>
      </c>
      <c r="L5357" s="16"/>
      <c r="M5357" t="s">
        <v>1335</v>
      </c>
      <c r="P5357" t="s">
        <v>243</v>
      </c>
      <c r="Q5357">
        <v>2.73</v>
      </c>
      <c r="V5357">
        <v>1</v>
      </c>
      <c r="W5357" t="s">
        <v>1371</v>
      </c>
      <c r="X5357" t="s">
        <v>1395</v>
      </c>
    </row>
    <row r="5358" spans="1:24" x14ac:dyDescent="0.3">
      <c r="A5358">
        <v>6469</v>
      </c>
      <c r="B5358" s="15" t="s">
        <v>734</v>
      </c>
      <c r="C5358" t="str">
        <f>_xlfn.XLOOKUP($B5358, STANDARDS!$A:$A, STANDARDS!$B:$B,,0,2)</f>
        <v>Xinmincun Fm</v>
      </c>
      <c r="D5358" t="s">
        <v>1064</v>
      </c>
      <c r="E5358" t="s">
        <v>1145</v>
      </c>
      <c r="J5358" s="13">
        <v>750</v>
      </c>
      <c r="K5358" s="13">
        <v>150</v>
      </c>
      <c r="L5358" s="16"/>
      <c r="M5358" t="s">
        <v>1335</v>
      </c>
      <c r="P5358" t="s">
        <v>243</v>
      </c>
      <c r="Q5358">
        <v>2.58</v>
      </c>
      <c r="V5358">
        <v>1</v>
      </c>
      <c r="W5358" t="s">
        <v>1371</v>
      </c>
      <c r="X5358" t="s">
        <v>1395</v>
      </c>
    </row>
    <row r="5359" spans="1:24" x14ac:dyDescent="0.3">
      <c r="A5359">
        <v>6470</v>
      </c>
      <c r="B5359" s="15" t="s">
        <v>734</v>
      </c>
      <c r="C5359" t="str">
        <f>_xlfn.XLOOKUP($B5359, STANDARDS!$A:$A, STANDARDS!$B:$B,,0,2)</f>
        <v>Xinmincun Fm</v>
      </c>
      <c r="D5359" t="s">
        <v>1064</v>
      </c>
      <c r="E5359" t="s">
        <v>1145</v>
      </c>
      <c r="J5359" s="13">
        <v>750</v>
      </c>
      <c r="K5359" s="13">
        <v>150</v>
      </c>
      <c r="L5359" s="16"/>
      <c r="M5359" t="s">
        <v>1335</v>
      </c>
      <c r="P5359" t="s">
        <v>243</v>
      </c>
      <c r="Q5359">
        <v>5.0199999999999996</v>
      </c>
      <c r="V5359">
        <v>1</v>
      </c>
      <c r="W5359" t="s">
        <v>1371</v>
      </c>
      <c r="X5359" t="s">
        <v>1395</v>
      </c>
    </row>
    <row r="5360" spans="1:24" x14ac:dyDescent="0.3">
      <c r="A5360">
        <v>6471</v>
      </c>
      <c r="B5360" s="15" t="s">
        <v>734</v>
      </c>
      <c r="C5360" t="str">
        <f>_xlfn.XLOOKUP($B5360, STANDARDS!$A:$A, STANDARDS!$B:$B,,0,2)</f>
        <v>Xinmincun Fm</v>
      </c>
      <c r="D5360" t="s">
        <v>1064</v>
      </c>
      <c r="E5360" t="s">
        <v>1145</v>
      </c>
      <c r="J5360" s="13">
        <v>750</v>
      </c>
      <c r="K5360" s="13">
        <v>150</v>
      </c>
      <c r="L5360" s="16"/>
      <c r="M5360" t="s">
        <v>1335</v>
      </c>
      <c r="P5360" t="s">
        <v>243</v>
      </c>
      <c r="Q5360">
        <v>2.56</v>
      </c>
      <c r="V5360">
        <v>1</v>
      </c>
      <c r="W5360" t="s">
        <v>1371</v>
      </c>
      <c r="X5360" t="s">
        <v>1395</v>
      </c>
    </row>
    <row r="5361" spans="1:24" x14ac:dyDescent="0.3">
      <c r="A5361">
        <v>6472</v>
      </c>
      <c r="B5361" s="15" t="s">
        <v>734</v>
      </c>
      <c r="C5361" t="str">
        <f>_xlfn.XLOOKUP($B5361, STANDARDS!$A:$A, STANDARDS!$B:$B,,0,2)</f>
        <v>Xinmincun Fm</v>
      </c>
      <c r="D5361" t="s">
        <v>1064</v>
      </c>
      <c r="E5361" t="s">
        <v>1145</v>
      </c>
      <c r="J5361" s="13">
        <v>750</v>
      </c>
      <c r="K5361" s="13">
        <v>150</v>
      </c>
      <c r="L5361" s="16"/>
      <c r="M5361" t="s">
        <v>1335</v>
      </c>
      <c r="P5361" t="s">
        <v>243</v>
      </c>
      <c r="Q5361">
        <v>3.03</v>
      </c>
      <c r="V5361">
        <v>1</v>
      </c>
      <c r="W5361" t="s">
        <v>1371</v>
      </c>
      <c r="X5361" t="s">
        <v>1395</v>
      </c>
    </row>
    <row r="5362" spans="1:24" x14ac:dyDescent="0.3">
      <c r="A5362">
        <v>6473</v>
      </c>
      <c r="B5362" s="15" t="s">
        <v>734</v>
      </c>
      <c r="C5362" t="str">
        <f>_xlfn.XLOOKUP($B5362, STANDARDS!$A:$A, STANDARDS!$B:$B,,0,2)</f>
        <v>Xinmincun Fm</v>
      </c>
      <c r="D5362" t="s">
        <v>1064</v>
      </c>
      <c r="E5362" t="s">
        <v>1145</v>
      </c>
      <c r="J5362" s="13">
        <v>750</v>
      </c>
      <c r="K5362" s="13">
        <v>150</v>
      </c>
      <c r="L5362" s="16"/>
      <c r="M5362" t="s">
        <v>1335</v>
      </c>
      <c r="P5362" t="s">
        <v>243</v>
      </c>
      <c r="Q5362">
        <v>2.5</v>
      </c>
      <c r="V5362">
        <v>1</v>
      </c>
      <c r="W5362" t="s">
        <v>1371</v>
      </c>
      <c r="X5362" t="s">
        <v>1395</v>
      </c>
    </row>
    <row r="5363" spans="1:24" x14ac:dyDescent="0.3">
      <c r="A5363">
        <v>6474</v>
      </c>
      <c r="B5363" s="15" t="s">
        <v>734</v>
      </c>
      <c r="C5363" t="str">
        <f>_xlfn.XLOOKUP($B5363, STANDARDS!$A:$A, STANDARDS!$B:$B,,0,2)</f>
        <v>Xinmincun Fm</v>
      </c>
      <c r="D5363" t="s">
        <v>1064</v>
      </c>
      <c r="E5363" t="s">
        <v>1145</v>
      </c>
      <c r="J5363" s="13">
        <v>750</v>
      </c>
      <c r="K5363" s="13">
        <v>150</v>
      </c>
      <c r="L5363" s="16"/>
      <c r="M5363" t="s">
        <v>1335</v>
      </c>
      <c r="P5363" t="s">
        <v>243</v>
      </c>
      <c r="Q5363">
        <v>2.95</v>
      </c>
      <c r="V5363">
        <v>1</v>
      </c>
      <c r="W5363" t="s">
        <v>1371</v>
      </c>
      <c r="X5363" t="s">
        <v>1395</v>
      </c>
    </row>
    <row r="5364" spans="1:24" x14ac:dyDescent="0.3">
      <c r="A5364">
        <v>6475</v>
      </c>
      <c r="B5364" s="15" t="s">
        <v>734</v>
      </c>
      <c r="C5364" t="str">
        <f>_xlfn.XLOOKUP($B5364, STANDARDS!$A:$A, STANDARDS!$B:$B,,0,2)</f>
        <v>Xinmincun Fm</v>
      </c>
      <c r="D5364" t="s">
        <v>1064</v>
      </c>
      <c r="E5364" t="s">
        <v>1145</v>
      </c>
      <c r="J5364" s="13">
        <v>750</v>
      </c>
      <c r="K5364" s="13">
        <v>150</v>
      </c>
      <c r="L5364" s="16"/>
      <c r="M5364" t="s">
        <v>1335</v>
      </c>
      <c r="P5364" t="s">
        <v>243</v>
      </c>
      <c r="Q5364">
        <v>2.62</v>
      </c>
      <c r="V5364">
        <v>1</v>
      </c>
      <c r="W5364" t="s">
        <v>1371</v>
      </c>
      <c r="X5364" t="s">
        <v>1395</v>
      </c>
    </row>
    <row r="5365" spans="1:24" x14ac:dyDescent="0.3">
      <c r="A5365">
        <v>6476</v>
      </c>
      <c r="B5365" s="15" t="s">
        <v>734</v>
      </c>
      <c r="C5365" t="str">
        <f>_xlfn.XLOOKUP($B5365, STANDARDS!$A:$A, STANDARDS!$B:$B,,0,2)</f>
        <v>Xinmincun Fm</v>
      </c>
      <c r="D5365" t="s">
        <v>1064</v>
      </c>
      <c r="E5365" t="s">
        <v>1145</v>
      </c>
      <c r="J5365" s="13">
        <v>750</v>
      </c>
      <c r="K5365" s="13">
        <v>150</v>
      </c>
      <c r="L5365" s="16"/>
      <c r="M5365" t="s">
        <v>1335</v>
      </c>
      <c r="P5365" t="s">
        <v>243</v>
      </c>
      <c r="Q5365">
        <v>-1.52</v>
      </c>
      <c r="V5365">
        <v>1</v>
      </c>
      <c r="W5365" t="s">
        <v>1371</v>
      </c>
      <c r="X5365" t="s">
        <v>1395</v>
      </c>
    </row>
    <row r="5366" spans="1:24" x14ac:dyDescent="0.3">
      <c r="A5366">
        <v>6477</v>
      </c>
      <c r="B5366" s="15" t="s">
        <v>735</v>
      </c>
      <c r="C5366" t="str">
        <f>_xlfn.XLOOKUP($B5366, STANDARDS!$A:$A, STANDARDS!$B:$B,,0,2)</f>
        <v>Bed-Group 19, Ella Island</v>
      </c>
      <c r="D5366" t="s">
        <v>512</v>
      </c>
      <c r="E5366" t="s">
        <v>1146</v>
      </c>
      <c r="J5366" s="13">
        <v>750</v>
      </c>
      <c r="K5366" s="13">
        <v>150</v>
      </c>
      <c r="L5366" s="16"/>
      <c r="M5366" t="s">
        <v>1335</v>
      </c>
      <c r="P5366" t="s">
        <v>243</v>
      </c>
      <c r="Q5366">
        <v>-2.5299999999999998</v>
      </c>
      <c r="V5366">
        <v>1</v>
      </c>
      <c r="W5366" t="s">
        <v>1371</v>
      </c>
      <c r="X5366" t="s">
        <v>1395</v>
      </c>
    </row>
    <row r="5367" spans="1:24" x14ac:dyDescent="0.3">
      <c r="A5367">
        <v>6478</v>
      </c>
      <c r="B5367" s="15" t="s">
        <v>734</v>
      </c>
      <c r="C5367" t="str">
        <f>_xlfn.XLOOKUP($B5367, STANDARDS!$A:$A, STANDARDS!$B:$B,,0,2)</f>
        <v>Xinmincun Fm</v>
      </c>
      <c r="D5367" t="s">
        <v>1064</v>
      </c>
      <c r="E5367" t="s">
        <v>1145</v>
      </c>
      <c r="J5367" s="13">
        <v>750</v>
      </c>
      <c r="K5367" s="13">
        <v>150</v>
      </c>
      <c r="L5367" s="16"/>
      <c r="M5367" t="s">
        <v>1335</v>
      </c>
      <c r="P5367" t="s">
        <v>243</v>
      </c>
      <c r="Q5367">
        <v>1.67</v>
      </c>
      <c r="V5367">
        <v>1</v>
      </c>
      <c r="W5367" t="s">
        <v>1371</v>
      </c>
      <c r="X5367" t="s">
        <v>1395</v>
      </c>
    </row>
    <row r="5368" spans="1:24" x14ac:dyDescent="0.3">
      <c r="A5368">
        <v>6479</v>
      </c>
      <c r="B5368" s="15" t="s">
        <v>734</v>
      </c>
      <c r="C5368" t="str">
        <f>_xlfn.XLOOKUP($B5368, STANDARDS!$A:$A, STANDARDS!$B:$B,,0,2)</f>
        <v>Xinmincun Fm</v>
      </c>
      <c r="D5368" t="s">
        <v>1064</v>
      </c>
      <c r="E5368" t="s">
        <v>1145</v>
      </c>
      <c r="J5368" s="13">
        <v>750</v>
      </c>
      <c r="K5368" s="13">
        <v>150</v>
      </c>
      <c r="L5368" s="16"/>
      <c r="M5368" t="s">
        <v>1335</v>
      </c>
      <c r="P5368" t="s">
        <v>243</v>
      </c>
      <c r="Q5368">
        <v>2.2599999999999998</v>
      </c>
      <c r="V5368">
        <v>1</v>
      </c>
      <c r="W5368" t="s">
        <v>1371</v>
      </c>
      <c r="X5368" t="s">
        <v>1395</v>
      </c>
    </row>
    <row r="5369" spans="1:24" x14ac:dyDescent="0.3">
      <c r="A5369">
        <v>6480</v>
      </c>
      <c r="B5369" s="15" t="s">
        <v>736</v>
      </c>
      <c r="C5369" t="str">
        <f>_xlfn.XLOOKUP($B5369, STANDARDS!$A:$A, STANDARDS!$B:$B,,0,2)</f>
        <v>Bed-Group 20, Ella Island</v>
      </c>
      <c r="D5369" t="s">
        <v>512</v>
      </c>
      <c r="E5369" t="s">
        <v>1147</v>
      </c>
      <c r="J5369" s="13">
        <v>750</v>
      </c>
      <c r="K5369" s="13">
        <v>150</v>
      </c>
      <c r="L5369" s="16"/>
      <c r="M5369" t="s">
        <v>1335</v>
      </c>
      <c r="P5369" t="s">
        <v>243</v>
      </c>
      <c r="Q5369">
        <v>8.93</v>
      </c>
      <c r="V5369">
        <v>1</v>
      </c>
      <c r="W5369" t="s">
        <v>1371</v>
      </c>
      <c r="X5369" t="s">
        <v>1395</v>
      </c>
    </row>
    <row r="5370" spans="1:24" x14ac:dyDescent="0.3">
      <c r="A5370">
        <v>6481</v>
      </c>
      <c r="B5370" s="15" t="s">
        <v>734</v>
      </c>
      <c r="C5370" t="str">
        <f>_xlfn.XLOOKUP($B5370, STANDARDS!$A:$A, STANDARDS!$B:$B,,0,2)</f>
        <v>Xinmincun Fm</v>
      </c>
      <c r="D5370" t="s">
        <v>1064</v>
      </c>
      <c r="E5370" t="s">
        <v>1145</v>
      </c>
      <c r="J5370" s="13">
        <v>750</v>
      </c>
      <c r="K5370" s="13">
        <v>150</v>
      </c>
      <c r="L5370" s="16"/>
      <c r="M5370" t="s">
        <v>1335</v>
      </c>
      <c r="P5370" t="s">
        <v>243</v>
      </c>
      <c r="Q5370">
        <v>3.09</v>
      </c>
      <c r="V5370">
        <v>1</v>
      </c>
      <c r="W5370" t="s">
        <v>1371</v>
      </c>
      <c r="X5370" t="s">
        <v>1395</v>
      </c>
    </row>
    <row r="5371" spans="1:24" x14ac:dyDescent="0.3">
      <c r="A5371">
        <v>6482</v>
      </c>
      <c r="B5371" s="15" t="s">
        <v>735</v>
      </c>
      <c r="C5371" t="str">
        <f>_xlfn.XLOOKUP($B5371, STANDARDS!$A:$A, STANDARDS!$B:$B,,0,2)</f>
        <v>Bed-Group 19, Ella Island</v>
      </c>
      <c r="D5371" t="s">
        <v>512</v>
      </c>
      <c r="E5371" t="s">
        <v>1146</v>
      </c>
      <c r="J5371" s="13">
        <v>750</v>
      </c>
      <c r="K5371" s="13">
        <v>150</v>
      </c>
      <c r="L5371" s="16"/>
      <c r="M5371" t="s">
        <v>1335</v>
      </c>
      <c r="P5371" t="s">
        <v>243</v>
      </c>
      <c r="Q5371">
        <v>-4.87</v>
      </c>
      <c r="V5371">
        <v>1</v>
      </c>
      <c r="W5371" t="s">
        <v>1371</v>
      </c>
      <c r="X5371" t="s">
        <v>1395</v>
      </c>
    </row>
    <row r="5372" spans="1:24" x14ac:dyDescent="0.3">
      <c r="A5372">
        <v>6483</v>
      </c>
      <c r="B5372" s="15" t="s">
        <v>735</v>
      </c>
      <c r="C5372" t="str">
        <f>_xlfn.XLOOKUP($B5372, STANDARDS!$A:$A, STANDARDS!$B:$B,,0,2)</f>
        <v>Bed-Group 19, Ella Island</v>
      </c>
      <c r="D5372" t="s">
        <v>512</v>
      </c>
      <c r="E5372" t="s">
        <v>1146</v>
      </c>
      <c r="J5372" s="13">
        <v>750</v>
      </c>
      <c r="K5372" s="13">
        <v>150</v>
      </c>
      <c r="L5372" s="16"/>
      <c r="M5372" t="s">
        <v>1335</v>
      </c>
      <c r="P5372" t="s">
        <v>243</v>
      </c>
      <c r="Q5372">
        <v>-1.38</v>
      </c>
      <c r="V5372">
        <v>1</v>
      </c>
      <c r="W5372" t="s">
        <v>1371</v>
      </c>
      <c r="X5372" t="s">
        <v>1395</v>
      </c>
    </row>
    <row r="5373" spans="1:24" x14ac:dyDescent="0.3">
      <c r="A5373">
        <v>6484</v>
      </c>
      <c r="B5373" s="15" t="s">
        <v>736</v>
      </c>
      <c r="C5373" t="str">
        <f>_xlfn.XLOOKUP($B5373, STANDARDS!$A:$A, STANDARDS!$B:$B,,0,2)</f>
        <v>Bed-Group 20, Ella Island</v>
      </c>
      <c r="D5373" t="s">
        <v>512</v>
      </c>
      <c r="E5373" t="s">
        <v>1147</v>
      </c>
      <c r="J5373" s="13">
        <v>750</v>
      </c>
      <c r="K5373" s="13">
        <v>150</v>
      </c>
      <c r="L5373" s="16"/>
      <c r="M5373" t="s">
        <v>1335</v>
      </c>
      <c r="P5373" t="s">
        <v>243</v>
      </c>
      <c r="Q5373">
        <v>7.22</v>
      </c>
      <c r="V5373">
        <v>1</v>
      </c>
      <c r="W5373" t="s">
        <v>1371</v>
      </c>
      <c r="X5373" t="s">
        <v>1395</v>
      </c>
    </row>
    <row r="5374" spans="1:24" x14ac:dyDescent="0.3">
      <c r="A5374">
        <v>6485</v>
      </c>
      <c r="B5374" s="15" t="s">
        <v>734</v>
      </c>
      <c r="C5374" t="str">
        <f>_xlfn.XLOOKUP($B5374, STANDARDS!$A:$A, STANDARDS!$B:$B,,0,2)</f>
        <v>Xinmincun Fm</v>
      </c>
      <c r="D5374" t="s">
        <v>1064</v>
      </c>
      <c r="E5374" t="s">
        <v>1145</v>
      </c>
      <c r="J5374" s="13">
        <v>750</v>
      </c>
      <c r="K5374" s="13">
        <v>150</v>
      </c>
      <c r="L5374" s="16"/>
      <c r="M5374" t="s">
        <v>1335</v>
      </c>
      <c r="P5374" t="s">
        <v>243</v>
      </c>
      <c r="Q5374">
        <v>3.29</v>
      </c>
      <c r="V5374">
        <v>1</v>
      </c>
      <c r="W5374" t="s">
        <v>1371</v>
      </c>
      <c r="X5374" t="s">
        <v>1395</v>
      </c>
    </row>
    <row r="5375" spans="1:24" x14ac:dyDescent="0.3">
      <c r="A5375">
        <v>6486</v>
      </c>
      <c r="B5375" s="15" t="s">
        <v>734</v>
      </c>
      <c r="C5375" t="str">
        <f>_xlfn.XLOOKUP($B5375, STANDARDS!$A:$A, STANDARDS!$B:$B,,0,2)</f>
        <v>Xinmincun Fm</v>
      </c>
      <c r="D5375" t="s">
        <v>1064</v>
      </c>
      <c r="E5375" t="s">
        <v>1145</v>
      </c>
      <c r="J5375" s="13">
        <v>750</v>
      </c>
      <c r="K5375" s="13">
        <v>150</v>
      </c>
      <c r="L5375" s="16"/>
      <c r="M5375" t="s">
        <v>1335</v>
      </c>
      <c r="P5375" t="s">
        <v>243</v>
      </c>
      <c r="Q5375">
        <v>2.39</v>
      </c>
      <c r="V5375">
        <v>1</v>
      </c>
      <c r="W5375" t="s">
        <v>1371</v>
      </c>
      <c r="X5375" t="s">
        <v>1395</v>
      </c>
    </row>
    <row r="5376" spans="1:24" x14ac:dyDescent="0.3">
      <c r="A5376">
        <v>6487</v>
      </c>
      <c r="B5376" s="15" t="s">
        <v>736</v>
      </c>
      <c r="C5376" t="str">
        <f>_xlfn.XLOOKUP($B5376, STANDARDS!$A:$A, STANDARDS!$B:$B,,0,2)</f>
        <v>Bed-Group 20, Ella Island</v>
      </c>
      <c r="D5376" t="s">
        <v>512</v>
      </c>
      <c r="E5376" t="s">
        <v>1147</v>
      </c>
      <c r="J5376" s="13">
        <v>750</v>
      </c>
      <c r="K5376" s="13">
        <v>150</v>
      </c>
      <c r="L5376" s="16"/>
      <c r="M5376" t="s">
        <v>1335</v>
      </c>
      <c r="P5376" t="s">
        <v>243</v>
      </c>
      <c r="Q5376">
        <v>7.1</v>
      </c>
      <c r="V5376">
        <v>1</v>
      </c>
      <c r="W5376" t="s">
        <v>1371</v>
      </c>
      <c r="X5376" t="s">
        <v>1395</v>
      </c>
    </row>
    <row r="5377" spans="1:24" x14ac:dyDescent="0.3">
      <c r="A5377">
        <v>6488</v>
      </c>
      <c r="B5377" s="15" t="s">
        <v>735</v>
      </c>
      <c r="C5377" t="str">
        <f>_xlfn.XLOOKUP($B5377, STANDARDS!$A:$A, STANDARDS!$B:$B,,0,2)</f>
        <v>Bed-Group 19, Ella Island</v>
      </c>
      <c r="D5377" t="s">
        <v>512</v>
      </c>
      <c r="E5377" t="s">
        <v>1146</v>
      </c>
      <c r="J5377" s="13">
        <v>750</v>
      </c>
      <c r="K5377" s="13">
        <v>150</v>
      </c>
      <c r="L5377" s="16"/>
      <c r="M5377" t="s">
        <v>1335</v>
      </c>
      <c r="P5377" t="s">
        <v>243</v>
      </c>
      <c r="Q5377">
        <v>-3.87</v>
      </c>
      <c r="V5377">
        <v>1</v>
      </c>
      <c r="W5377" t="s">
        <v>1371</v>
      </c>
      <c r="X5377" t="s">
        <v>1395</v>
      </c>
    </row>
    <row r="5378" spans="1:24" x14ac:dyDescent="0.3">
      <c r="A5378">
        <v>6489</v>
      </c>
      <c r="B5378" s="15" t="s">
        <v>735</v>
      </c>
      <c r="C5378" t="str">
        <f>_xlfn.XLOOKUP($B5378, STANDARDS!$A:$A, STANDARDS!$B:$B,,0,2)</f>
        <v>Bed-Group 19, Ella Island</v>
      </c>
      <c r="D5378" t="s">
        <v>512</v>
      </c>
      <c r="E5378" t="s">
        <v>1146</v>
      </c>
      <c r="J5378" s="13">
        <v>750</v>
      </c>
      <c r="K5378" s="13">
        <v>150</v>
      </c>
      <c r="L5378" s="16"/>
      <c r="M5378" t="s">
        <v>1335</v>
      </c>
      <c r="P5378" t="s">
        <v>243</v>
      </c>
      <c r="Q5378">
        <v>-3.09</v>
      </c>
      <c r="V5378">
        <v>1</v>
      </c>
      <c r="W5378" t="s">
        <v>1371</v>
      </c>
      <c r="X5378" t="s">
        <v>1395</v>
      </c>
    </row>
    <row r="5379" spans="1:24" x14ac:dyDescent="0.3">
      <c r="A5379">
        <v>6490</v>
      </c>
      <c r="B5379" s="15" t="s">
        <v>735</v>
      </c>
      <c r="C5379" t="str">
        <f>_xlfn.XLOOKUP($B5379, STANDARDS!$A:$A, STANDARDS!$B:$B,,0,2)</f>
        <v>Bed-Group 19, Ella Island</v>
      </c>
      <c r="D5379" t="s">
        <v>512</v>
      </c>
      <c r="E5379" t="s">
        <v>1146</v>
      </c>
      <c r="J5379" s="13">
        <v>750</v>
      </c>
      <c r="K5379" s="13">
        <v>150</v>
      </c>
      <c r="L5379" s="16"/>
      <c r="M5379" t="s">
        <v>1335</v>
      </c>
      <c r="P5379" t="s">
        <v>243</v>
      </c>
      <c r="Q5379">
        <v>-1.73</v>
      </c>
      <c r="V5379">
        <v>1</v>
      </c>
      <c r="W5379" t="s">
        <v>1371</v>
      </c>
      <c r="X5379" t="s">
        <v>1395</v>
      </c>
    </row>
    <row r="5380" spans="1:24" x14ac:dyDescent="0.3">
      <c r="A5380">
        <v>6491</v>
      </c>
      <c r="B5380" s="15" t="s">
        <v>736</v>
      </c>
      <c r="C5380" t="str">
        <f>_xlfn.XLOOKUP($B5380, STANDARDS!$A:$A, STANDARDS!$B:$B,,0,2)</f>
        <v>Bed-Group 20, Ella Island</v>
      </c>
      <c r="D5380" t="s">
        <v>512</v>
      </c>
      <c r="E5380" t="s">
        <v>1147</v>
      </c>
      <c r="J5380" s="13">
        <v>750</v>
      </c>
      <c r="K5380" s="13">
        <v>150</v>
      </c>
      <c r="L5380" s="16"/>
      <c r="M5380" t="s">
        <v>1335</v>
      </c>
      <c r="P5380" t="s">
        <v>243</v>
      </c>
      <c r="Q5380">
        <v>6.54</v>
      </c>
      <c r="V5380">
        <v>1</v>
      </c>
      <c r="W5380" t="s">
        <v>1371</v>
      </c>
      <c r="X5380" t="s">
        <v>1395</v>
      </c>
    </row>
    <row r="5381" spans="1:24" x14ac:dyDescent="0.3">
      <c r="A5381">
        <v>6492</v>
      </c>
      <c r="B5381" s="15" t="s">
        <v>735</v>
      </c>
      <c r="C5381" t="str">
        <f>_xlfn.XLOOKUP($B5381, STANDARDS!$A:$A, STANDARDS!$B:$B,,0,2)</f>
        <v>Bed-Group 19, Ella Island</v>
      </c>
      <c r="D5381" t="s">
        <v>512</v>
      </c>
      <c r="E5381" t="s">
        <v>1146</v>
      </c>
      <c r="J5381" s="13">
        <v>750</v>
      </c>
      <c r="K5381" s="13">
        <v>150</v>
      </c>
      <c r="L5381" s="16"/>
      <c r="M5381" t="s">
        <v>1335</v>
      </c>
      <c r="P5381" t="s">
        <v>243</v>
      </c>
      <c r="Q5381">
        <v>-1.46</v>
      </c>
      <c r="V5381">
        <v>1</v>
      </c>
      <c r="W5381" t="s">
        <v>1371</v>
      </c>
      <c r="X5381" t="s">
        <v>1395</v>
      </c>
    </row>
    <row r="5382" spans="1:24" x14ac:dyDescent="0.3">
      <c r="A5382">
        <v>6493</v>
      </c>
      <c r="B5382" s="15" t="s">
        <v>735</v>
      </c>
      <c r="C5382" t="str">
        <f>_xlfn.XLOOKUP($B5382, STANDARDS!$A:$A, STANDARDS!$B:$B,,0,2)</f>
        <v>Bed-Group 19, Ella Island</v>
      </c>
      <c r="D5382" t="s">
        <v>512</v>
      </c>
      <c r="E5382" t="s">
        <v>1147</v>
      </c>
      <c r="J5382" s="13">
        <v>750</v>
      </c>
      <c r="K5382" s="13">
        <v>150</v>
      </c>
      <c r="L5382" s="16"/>
      <c r="M5382" t="s">
        <v>1335</v>
      </c>
      <c r="P5382" t="s">
        <v>243</v>
      </c>
      <c r="Q5382">
        <v>-3.8</v>
      </c>
      <c r="V5382">
        <v>1</v>
      </c>
      <c r="W5382" t="s">
        <v>1371</v>
      </c>
      <c r="X5382" t="s">
        <v>1395</v>
      </c>
    </row>
    <row r="5383" spans="1:24" x14ac:dyDescent="0.3">
      <c r="A5383">
        <v>6494</v>
      </c>
      <c r="B5383" s="15" t="s">
        <v>736</v>
      </c>
      <c r="C5383" t="str">
        <f>_xlfn.XLOOKUP($B5383, STANDARDS!$A:$A, STANDARDS!$B:$B,,0,2)</f>
        <v>Bed-Group 20, Ella Island</v>
      </c>
      <c r="D5383" t="s">
        <v>512</v>
      </c>
      <c r="E5383" t="s">
        <v>1147</v>
      </c>
      <c r="J5383" s="13">
        <v>750</v>
      </c>
      <c r="K5383" s="13">
        <v>150</v>
      </c>
      <c r="L5383" s="16"/>
      <c r="M5383" t="s">
        <v>1335</v>
      </c>
      <c r="P5383" t="s">
        <v>243</v>
      </c>
      <c r="Q5383">
        <v>6.79</v>
      </c>
      <c r="V5383">
        <v>1</v>
      </c>
      <c r="W5383" t="s">
        <v>1371</v>
      </c>
      <c r="X5383" t="s">
        <v>1395</v>
      </c>
    </row>
    <row r="5384" spans="1:24" x14ac:dyDescent="0.3">
      <c r="A5384">
        <v>6495</v>
      </c>
      <c r="B5384" s="15" t="s">
        <v>736</v>
      </c>
      <c r="C5384" t="str">
        <f>_xlfn.XLOOKUP($B5384, STANDARDS!$A:$A, STANDARDS!$B:$B,,0,2)</f>
        <v>Bed-Group 20, Ella Island</v>
      </c>
      <c r="D5384" t="s">
        <v>512</v>
      </c>
      <c r="E5384" t="s">
        <v>1147</v>
      </c>
      <c r="J5384" s="13">
        <v>750</v>
      </c>
      <c r="K5384" s="13">
        <v>150</v>
      </c>
      <c r="L5384" s="16"/>
      <c r="M5384" t="s">
        <v>1335</v>
      </c>
      <c r="P5384" t="s">
        <v>243</v>
      </c>
      <c r="Q5384">
        <v>5.24</v>
      </c>
      <c r="V5384">
        <v>1</v>
      </c>
      <c r="W5384" t="s">
        <v>1371</v>
      </c>
      <c r="X5384" t="s">
        <v>1395</v>
      </c>
    </row>
    <row r="5385" spans="1:24" x14ac:dyDescent="0.3">
      <c r="A5385">
        <v>6496</v>
      </c>
      <c r="B5385" s="15" t="s">
        <v>735</v>
      </c>
      <c r="C5385" t="str">
        <f>_xlfn.XLOOKUP($B5385, STANDARDS!$A:$A, STANDARDS!$B:$B,,0,2)</f>
        <v>Bed-Group 19, Ella Island</v>
      </c>
      <c r="D5385" t="s">
        <v>512</v>
      </c>
      <c r="E5385" t="s">
        <v>1146</v>
      </c>
      <c r="J5385" s="13">
        <v>750</v>
      </c>
      <c r="K5385" s="13">
        <v>150</v>
      </c>
      <c r="L5385" s="16"/>
      <c r="M5385" t="s">
        <v>1335</v>
      </c>
      <c r="P5385" t="s">
        <v>243</v>
      </c>
      <c r="Q5385">
        <v>-2.63</v>
      </c>
      <c r="V5385">
        <v>1</v>
      </c>
      <c r="W5385" t="s">
        <v>1371</v>
      </c>
      <c r="X5385" t="s">
        <v>1395</v>
      </c>
    </row>
    <row r="5386" spans="1:24" x14ac:dyDescent="0.3">
      <c r="A5386">
        <v>6497</v>
      </c>
      <c r="B5386" s="15" t="s">
        <v>735</v>
      </c>
      <c r="C5386" t="str">
        <f>_xlfn.XLOOKUP($B5386, STANDARDS!$A:$A, STANDARDS!$B:$B,,0,2)</f>
        <v>Bed-Group 19, Ella Island</v>
      </c>
      <c r="D5386" t="s">
        <v>512</v>
      </c>
      <c r="E5386" t="s">
        <v>1146</v>
      </c>
      <c r="J5386" s="13">
        <v>750</v>
      </c>
      <c r="K5386" s="13">
        <v>150</v>
      </c>
      <c r="L5386" s="16"/>
      <c r="M5386" t="s">
        <v>1335</v>
      </c>
      <c r="P5386" t="s">
        <v>243</v>
      </c>
      <c r="Q5386">
        <v>-1.42</v>
      </c>
      <c r="V5386">
        <v>1</v>
      </c>
      <c r="W5386" t="s">
        <v>1371</v>
      </c>
      <c r="X5386" t="s">
        <v>1395</v>
      </c>
    </row>
    <row r="5387" spans="1:24" x14ac:dyDescent="0.3">
      <c r="A5387">
        <v>6498</v>
      </c>
      <c r="B5387" s="15" t="s">
        <v>735</v>
      </c>
      <c r="C5387" t="str">
        <f>_xlfn.XLOOKUP($B5387, STANDARDS!$A:$A, STANDARDS!$B:$B,,0,2)</f>
        <v>Bed-Group 19, Ella Island</v>
      </c>
      <c r="D5387" t="s">
        <v>512</v>
      </c>
      <c r="E5387" t="s">
        <v>1146</v>
      </c>
      <c r="J5387" s="13">
        <v>750</v>
      </c>
      <c r="K5387" s="13">
        <v>150</v>
      </c>
      <c r="L5387" s="16"/>
      <c r="M5387" t="s">
        <v>1335</v>
      </c>
      <c r="P5387" t="s">
        <v>243</v>
      </c>
      <c r="Q5387">
        <v>-1.64</v>
      </c>
      <c r="V5387">
        <v>1</v>
      </c>
      <c r="W5387" t="s">
        <v>1371</v>
      </c>
      <c r="X5387" t="s">
        <v>1395</v>
      </c>
    </row>
    <row r="5388" spans="1:24" x14ac:dyDescent="0.3">
      <c r="A5388">
        <v>6499</v>
      </c>
      <c r="B5388" s="15" t="s">
        <v>736</v>
      </c>
      <c r="C5388" t="str">
        <f>_xlfn.XLOOKUP($B5388, STANDARDS!$A:$A, STANDARDS!$B:$B,,0,2)</f>
        <v>Bed-Group 20, Ella Island</v>
      </c>
      <c r="D5388" t="s">
        <v>512</v>
      </c>
      <c r="E5388" t="s">
        <v>1147</v>
      </c>
      <c r="J5388" s="13">
        <v>750</v>
      </c>
      <c r="K5388" s="13">
        <v>150</v>
      </c>
      <c r="L5388" s="16"/>
      <c r="M5388" t="s">
        <v>1335</v>
      </c>
      <c r="P5388" t="s">
        <v>243</v>
      </c>
      <c r="Q5388">
        <v>6.77</v>
      </c>
      <c r="V5388">
        <v>1</v>
      </c>
      <c r="W5388" t="s">
        <v>1371</v>
      </c>
      <c r="X5388" t="s">
        <v>1395</v>
      </c>
    </row>
    <row r="5389" spans="1:24" x14ac:dyDescent="0.3">
      <c r="A5389">
        <v>6500</v>
      </c>
      <c r="B5389" s="15" t="s">
        <v>735</v>
      </c>
      <c r="C5389" t="str">
        <f>_xlfn.XLOOKUP($B5389, STANDARDS!$A:$A, STANDARDS!$B:$B,,0,2)</f>
        <v>Bed-Group 19, Ella Island</v>
      </c>
      <c r="D5389" t="s">
        <v>512</v>
      </c>
      <c r="E5389" t="s">
        <v>1146</v>
      </c>
      <c r="J5389" s="13">
        <v>750</v>
      </c>
      <c r="K5389" s="13">
        <v>150</v>
      </c>
      <c r="L5389" s="16"/>
      <c r="M5389" t="s">
        <v>1335</v>
      </c>
      <c r="P5389" t="s">
        <v>243</v>
      </c>
      <c r="Q5389">
        <v>-1.99</v>
      </c>
      <c r="V5389">
        <v>1</v>
      </c>
      <c r="W5389" t="s">
        <v>1371</v>
      </c>
      <c r="X5389" t="s">
        <v>1395</v>
      </c>
    </row>
    <row r="5390" spans="1:24" x14ac:dyDescent="0.3">
      <c r="A5390">
        <v>6501</v>
      </c>
      <c r="B5390" s="15" t="s">
        <v>736</v>
      </c>
      <c r="C5390" t="str">
        <f>_xlfn.XLOOKUP($B5390, STANDARDS!$A:$A, STANDARDS!$B:$B,,0,2)</f>
        <v>Bed-Group 20, Ella Island</v>
      </c>
      <c r="D5390" t="s">
        <v>512</v>
      </c>
      <c r="E5390" t="s">
        <v>1147</v>
      </c>
      <c r="J5390" s="13">
        <v>750</v>
      </c>
      <c r="K5390" s="13">
        <v>150</v>
      </c>
      <c r="L5390" s="16"/>
      <c r="M5390" t="s">
        <v>1335</v>
      </c>
      <c r="P5390" t="s">
        <v>243</v>
      </c>
      <c r="Q5390">
        <v>2.98</v>
      </c>
      <c r="V5390">
        <v>1</v>
      </c>
      <c r="W5390" t="s">
        <v>1371</v>
      </c>
      <c r="X5390" t="s">
        <v>1395</v>
      </c>
    </row>
    <row r="5391" spans="1:24" x14ac:dyDescent="0.3">
      <c r="A5391">
        <v>6502</v>
      </c>
      <c r="B5391" s="15" t="s">
        <v>736</v>
      </c>
      <c r="C5391" t="str">
        <f>_xlfn.XLOOKUP($B5391, STANDARDS!$A:$A, STANDARDS!$B:$B,,0,2)</f>
        <v>Bed-Group 20, Ella Island</v>
      </c>
      <c r="D5391" t="s">
        <v>512</v>
      </c>
      <c r="E5391" t="s">
        <v>1147</v>
      </c>
      <c r="J5391" s="13">
        <v>750</v>
      </c>
      <c r="K5391" s="13">
        <v>150</v>
      </c>
      <c r="L5391" s="16"/>
      <c r="M5391" t="s">
        <v>1335</v>
      </c>
      <c r="P5391" t="s">
        <v>243</v>
      </c>
      <c r="Q5391">
        <v>3.76</v>
      </c>
      <c r="V5391">
        <v>1</v>
      </c>
      <c r="W5391" t="s">
        <v>1371</v>
      </c>
      <c r="X5391" t="s">
        <v>1395</v>
      </c>
    </row>
    <row r="5392" spans="1:24" x14ac:dyDescent="0.3">
      <c r="A5392">
        <v>6503</v>
      </c>
      <c r="B5392" s="15" t="s">
        <v>735</v>
      </c>
      <c r="C5392" t="str">
        <f>_xlfn.XLOOKUP($B5392, STANDARDS!$A:$A, STANDARDS!$B:$B,,0,2)</f>
        <v>Bed-Group 19, Ella Island</v>
      </c>
      <c r="D5392" t="s">
        <v>512</v>
      </c>
      <c r="E5392" t="s">
        <v>1146</v>
      </c>
      <c r="J5392" s="13">
        <v>750</v>
      </c>
      <c r="K5392" s="13">
        <v>150</v>
      </c>
      <c r="L5392" s="16"/>
      <c r="M5392" t="s">
        <v>1335</v>
      </c>
      <c r="P5392" t="s">
        <v>243</v>
      </c>
      <c r="Q5392">
        <v>-1.48</v>
      </c>
      <c r="V5392">
        <v>1</v>
      </c>
      <c r="W5392" t="s">
        <v>1371</v>
      </c>
      <c r="X5392" t="s">
        <v>1395</v>
      </c>
    </row>
    <row r="5393" spans="1:24" x14ac:dyDescent="0.3">
      <c r="A5393">
        <v>6504</v>
      </c>
      <c r="B5393" s="15" t="s">
        <v>736</v>
      </c>
      <c r="C5393" t="str">
        <f>_xlfn.XLOOKUP($B5393, STANDARDS!$A:$A, STANDARDS!$B:$B,,0,2)</f>
        <v>Bed-Group 20, Ella Island</v>
      </c>
      <c r="D5393" t="s">
        <v>512</v>
      </c>
      <c r="E5393" t="s">
        <v>1147</v>
      </c>
      <c r="J5393" s="13">
        <v>750</v>
      </c>
      <c r="K5393" s="13">
        <v>150</v>
      </c>
      <c r="L5393" s="16"/>
      <c r="M5393" t="s">
        <v>1335</v>
      </c>
      <c r="P5393" t="s">
        <v>243</v>
      </c>
      <c r="Q5393">
        <v>7.03</v>
      </c>
      <c r="V5393">
        <v>1</v>
      </c>
      <c r="W5393" t="s">
        <v>1371</v>
      </c>
      <c r="X5393" t="s">
        <v>1395</v>
      </c>
    </row>
    <row r="5394" spans="1:24" x14ac:dyDescent="0.3">
      <c r="A5394">
        <v>6505</v>
      </c>
      <c r="B5394" s="15" t="s">
        <v>736</v>
      </c>
      <c r="C5394" t="str">
        <f>_xlfn.XLOOKUP($B5394, STANDARDS!$A:$A, STANDARDS!$B:$B,,0,2)</f>
        <v>Bed-Group 20, Ella Island</v>
      </c>
      <c r="D5394" t="s">
        <v>512</v>
      </c>
      <c r="E5394" t="s">
        <v>1147</v>
      </c>
      <c r="J5394" s="13">
        <v>750</v>
      </c>
      <c r="K5394" s="13">
        <v>150</v>
      </c>
      <c r="L5394" s="16"/>
      <c r="M5394" t="s">
        <v>1335</v>
      </c>
      <c r="P5394" t="s">
        <v>243</v>
      </c>
      <c r="Q5394">
        <v>5.3</v>
      </c>
      <c r="V5394">
        <v>1</v>
      </c>
      <c r="W5394" t="s">
        <v>1371</v>
      </c>
      <c r="X5394" t="s">
        <v>1395</v>
      </c>
    </row>
    <row r="5395" spans="1:24" x14ac:dyDescent="0.3">
      <c r="A5395">
        <v>6506</v>
      </c>
      <c r="B5395" s="15" t="s">
        <v>735</v>
      </c>
      <c r="C5395" t="str">
        <f>_xlfn.XLOOKUP($B5395, STANDARDS!$A:$A, STANDARDS!$B:$B,,0,2)</f>
        <v>Bed-Group 19, Ella Island</v>
      </c>
      <c r="D5395" t="s">
        <v>512</v>
      </c>
      <c r="E5395" t="s">
        <v>1146</v>
      </c>
      <c r="J5395" s="13">
        <v>750</v>
      </c>
      <c r="K5395" s="13">
        <v>150</v>
      </c>
      <c r="L5395" s="16"/>
      <c r="M5395" t="s">
        <v>1335</v>
      </c>
      <c r="P5395" t="s">
        <v>243</v>
      </c>
      <c r="Q5395">
        <v>-2.46</v>
      </c>
      <c r="V5395">
        <v>1</v>
      </c>
      <c r="W5395" t="s">
        <v>1371</v>
      </c>
      <c r="X5395" t="s">
        <v>1395</v>
      </c>
    </row>
    <row r="5396" spans="1:24" x14ac:dyDescent="0.3">
      <c r="A5396">
        <v>6507</v>
      </c>
      <c r="B5396" s="15" t="s">
        <v>735</v>
      </c>
      <c r="C5396" t="str">
        <f>_xlfn.XLOOKUP($B5396, STANDARDS!$A:$A, STANDARDS!$B:$B,,0,2)</f>
        <v>Bed-Group 19, Ella Island</v>
      </c>
      <c r="D5396" t="s">
        <v>512</v>
      </c>
      <c r="E5396" t="s">
        <v>1147</v>
      </c>
      <c r="J5396" s="13">
        <v>750</v>
      </c>
      <c r="K5396" s="13">
        <v>150</v>
      </c>
      <c r="L5396" s="16"/>
      <c r="M5396" t="s">
        <v>1335</v>
      </c>
      <c r="P5396" t="s">
        <v>243</v>
      </c>
      <c r="Q5396">
        <v>-5.95</v>
      </c>
      <c r="V5396">
        <v>1</v>
      </c>
      <c r="W5396" t="s">
        <v>1371</v>
      </c>
      <c r="X5396" t="s">
        <v>1395</v>
      </c>
    </row>
    <row r="5397" spans="1:24" x14ac:dyDescent="0.3">
      <c r="A5397">
        <v>6509</v>
      </c>
      <c r="B5397" s="15" t="s">
        <v>736</v>
      </c>
      <c r="C5397" t="str">
        <f>_xlfn.XLOOKUP($B5397, STANDARDS!$A:$A, STANDARDS!$B:$B,,0,2)</f>
        <v>Bed-Group 20, Ella Island</v>
      </c>
      <c r="D5397" t="s">
        <v>512</v>
      </c>
      <c r="E5397" t="s">
        <v>1147</v>
      </c>
      <c r="J5397" s="13">
        <v>750</v>
      </c>
      <c r="K5397" s="13">
        <v>150</v>
      </c>
      <c r="L5397" s="16"/>
      <c r="M5397" t="s">
        <v>583</v>
      </c>
      <c r="P5397" t="s">
        <v>243</v>
      </c>
      <c r="Q5397">
        <v>5.55</v>
      </c>
      <c r="V5397">
        <v>1</v>
      </c>
      <c r="W5397" t="s">
        <v>1371</v>
      </c>
      <c r="X5397" t="s">
        <v>1395</v>
      </c>
    </row>
    <row r="5398" spans="1:24" x14ac:dyDescent="0.3">
      <c r="A5398">
        <v>6522</v>
      </c>
      <c r="B5398" s="15" t="s">
        <v>737</v>
      </c>
      <c r="C5398" t="str">
        <f>_xlfn.XLOOKUP($B5398, STANDARDS!$A:$A, STANDARDS!$B:$B,,0,2)</f>
        <v>Kheinjua Limestone, Vindhyan Sgp</v>
      </c>
      <c r="D5398" t="s">
        <v>1056</v>
      </c>
      <c r="E5398" t="s">
        <v>1148</v>
      </c>
      <c r="J5398" s="13">
        <v>1400</v>
      </c>
      <c r="K5398" s="13">
        <v>300</v>
      </c>
      <c r="L5398" s="16"/>
      <c r="M5398" t="s">
        <v>1335</v>
      </c>
      <c r="P5398" t="s">
        <v>243</v>
      </c>
      <c r="Q5398">
        <v>0.9</v>
      </c>
      <c r="V5398">
        <v>1</v>
      </c>
      <c r="W5398" t="s">
        <v>1371</v>
      </c>
      <c r="X5398" t="s">
        <v>1396</v>
      </c>
    </row>
    <row r="5399" spans="1:24" x14ac:dyDescent="0.3">
      <c r="A5399">
        <v>6523</v>
      </c>
      <c r="B5399" s="15" t="s">
        <v>738</v>
      </c>
      <c r="C5399" t="str">
        <f>_xlfn.XLOOKUP($B5399, STANDARDS!$A:$A, STANDARDS!$B:$B,,0,2)</f>
        <v>Rohtas Limestone</v>
      </c>
      <c r="D5399" t="s">
        <v>1056</v>
      </c>
      <c r="E5399" t="s">
        <v>1148</v>
      </c>
      <c r="J5399" s="13">
        <v>1000</v>
      </c>
      <c r="K5399" s="13">
        <v>100</v>
      </c>
      <c r="L5399" s="16"/>
      <c r="M5399" t="s">
        <v>1335</v>
      </c>
      <c r="P5399" t="s">
        <v>243</v>
      </c>
      <c r="Q5399">
        <v>-0.8</v>
      </c>
      <c r="V5399">
        <v>1</v>
      </c>
      <c r="W5399" t="s">
        <v>1371</v>
      </c>
      <c r="X5399" t="s">
        <v>1396</v>
      </c>
    </row>
    <row r="5400" spans="1:24" x14ac:dyDescent="0.3">
      <c r="A5400">
        <v>6524</v>
      </c>
      <c r="B5400" s="15" t="s">
        <v>738</v>
      </c>
      <c r="C5400" t="str">
        <f>_xlfn.XLOOKUP($B5400, STANDARDS!$A:$A, STANDARDS!$B:$B,,0,2)</f>
        <v>Rohtas Limestone</v>
      </c>
      <c r="D5400" t="s">
        <v>1056</v>
      </c>
      <c r="E5400" t="s">
        <v>1148</v>
      </c>
      <c r="J5400" s="13">
        <v>1000</v>
      </c>
      <c r="K5400" s="13">
        <v>100</v>
      </c>
      <c r="L5400" s="16"/>
      <c r="M5400" t="s">
        <v>1335</v>
      </c>
      <c r="P5400" t="s">
        <v>243</v>
      </c>
      <c r="Q5400">
        <v>-1</v>
      </c>
      <c r="V5400">
        <v>1</v>
      </c>
      <c r="W5400" t="s">
        <v>1371</v>
      </c>
      <c r="X5400" t="s">
        <v>1396</v>
      </c>
    </row>
    <row r="5401" spans="1:24" x14ac:dyDescent="0.3">
      <c r="A5401">
        <v>6525</v>
      </c>
      <c r="B5401" s="15" t="s">
        <v>738</v>
      </c>
      <c r="C5401" t="str">
        <f>_xlfn.XLOOKUP($B5401, STANDARDS!$A:$A, STANDARDS!$B:$B,,0,2)</f>
        <v>Rohtas Limestone</v>
      </c>
      <c r="D5401" t="s">
        <v>1056</v>
      </c>
      <c r="E5401" t="s">
        <v>1148</v>
      </c>
      <c r="J5401" s="13">
        <v>1000</v>
      </c>
      <c r="K5401" s="13">
        <v>100</v>
      </c>
      <c r="L5401" s="16"/>
      <c r="M5401" t="s">
        <v>1335</v>
      </c>
      <c r="P5401" t="s">
        <v>243</v>
      </c>
      <c r="Q5401">
        <v>-1.1000000000000001</v>
      </c>
      <c r="V5401">
        <v>1</v>
      </c>
      <c r="W5401" t="s">
        <v>1371</v>
      </c>
      <c r="X5401" t="s">
        <v>1396</v>
      </c>
    </row>
    <row r="5402" spans="1:24" x14ac:dyDescent="0.3">
      <c r="A5402">
        <v>6526</v>
      </c>
      <c r="B5402" s="15" t="s">
        <v>738</v>
      </c>
      <c r="C5402" t="str">
        <f>_xlfn.XLOOKUP($B5402, STANDARDS!$A:$A, STANDARDS!$B:$B,,0,2)</f>
        <v>Rohtas Limestone</v>
      </c>
      <c r="D5402" t="s">
        <v>1056</v>
      </c>
      <c r="E5402" t="s">
        <v>1148</v>
      </c>
      <c r="J5402" s="13">
        <v>1000</v>
      </c>
      <c r="K5402" s="13">
        <v>100</v>
      </c>
      <c r="L5402" s="16"/>
      <c r="M5402" t="s">
        <v>1335</v>
      </c>
      <c r="P5402" t="s">
        <v>243</v>
      </c>
      <c r="Q5402">
        <v>-0.4</v>
      </c>
      <c r="V5402">
        <v>1</v>
      </c>
      <c r="W5402" t="s">
        <v>1371</v>
      </c>
      <c r="X5402" t="s">
        <v>1396</v>
      </c>
    </row>
    <row r="5403" spans="1:24" x14ac:dyDescent="0.3">
      <c r="A5403">
        <v>6527</v>
      </c>
      <c r="B5403" s="15" t="s">
        <v>739</v>
      </c>
      <c r="C5403" t="str">
        <f>_xlfn.XLOOKUP($B5403, STANDARDS!$A:$A, STANDARDS!$B:$B,,0,2)</f>
        <v>Bhander Limestone</v>
      </c>
      <c r="D5403" t="s">
        <v>1056</v>
      </c>
      <c r="E5403" t="s">
        <v>1148</v>
      </c>
      <c r="J5403" s="13">
        <v>600</v>
      </c>
      <c r="K5403" s="13">
        <v>100</v>
      </c>
      <c r="L5403" s="16"/>
      <c r="M5403" t="s">
        <v>1335</v>
      </c>
      <c r="P5403" t="s">
        <v>243</v>
      </c>
      <c r="Q5403">
        <v>4</v>
      </c>
      <c r="V5403">
        <v>1</v>
      </c>
      <c r="W5403" t="s">
        <v>1371</v>
      </c>
      <c r="X5403" t="s">
        <v>1396</v>
      </c>
    </row>
    <row r="5404" spans="1:24" x14ac:dyDescent="0.3">
      <c r="A5404">
        <v>6528</v>
      </c>
      <c r="B5404" s="15" t="s">
        <v>739</v>
      </c>
      <c r="C5404" t="str">
        <f>_xlfn.XLOOKUP($B5404, STANDARDS!$A:$A, STANDARDS!$B:$B,,0,2)</f>
        <v>Bhander Limestone</v>
      </c>
      <c r="D5404" t="s">
        <v>1056</v>
      </c>
      <c r="E5404" t="s">
        <v>1148</v>
      </c>
      <c r="J5404" s="13">
        <v>600</v>
      </c>
      <c r="K5404" s="13">
        <v>100</v>
      </c>
      <c r="L5404" s="16"/>
      <c r="M5404" t="s">
        <v>1335</v>
      </c>
      <c r="P5404" t="s">
        <v>243</v>
      </c>
      <c r="Q5404">
        <v>3.9</v>
      </c>
      <c r="V5404">
        <v>1</v>
      </c>
      <c r="W5404" t="s">
        <v>1371</v>
      </c>
      <c r="X5404" t="s">
        <v>1396</v>
      </c>
    </row>
    <row r="5405" spans="1:24" x14ac:dyDescent="0.3">
      <c r="A5405">
        <v>6529</v>
      </c>
      <c r="B5405" s="15" t="s">
        <v>739</v>
      </c>
      <c r="C5405" t="str">
        <f>_xlfn.XLOOKUP($B5405, STANDARDS!$A:$A, STANDARDS!$B:$B,,0,2)</f>
        <v>Bhander Limestone</v>
      </c>
      <c r="D5405" t="s">
        <v>1056</v>
      </c>
      <c r="E5405" t="s">
        <v>1148</v>
      </c>
      <c r="J5405" s="13">
        <v>600</v>
      </c>
      <c r="K5405" s="13">
        <v>100</v>
      </c>
      <c r="L5405" s="16"/>
      <c r="M5405" t="s">
        <v>1335</v>
      </c>
      <c r="P5405" t="s">
        <v>243</v>
      </c>
      <c r="Q5405">
        <v>4.2</v>
      </c>
      <c r="V5405">
        <v>1</v>
      </c>
      <c r="W5405" t="s">
        <v>1371</v>
      </c>
      <c r="X5405" t="s">
        <v>1396</v>
      </c>
    </row>
    <row r="5406" spans="1:24" x14ac:dyDescent="0.3">
      <c r="A5406">
        <v>6530</v>
      </c>
      <c r="B5406" s="15" t="s">
        <v>740</v>
      </c>
      <c r="C5406" t="str">
        <f>_xlfn.XLOOKUP($B5406, STANDARDS!$A:$A, STANDARDS!$B:$B,,0,2)</f>
        <v>Sirbu Limestone</v>
      </c>
      <c r="D5406" t="s">
        <v>1056</v>
      </c>
      <c r="E5406" t="s">
        <v>1148</v>
      </c>
      <c r="J5406" s="13">
        <v>600</v>
      </c>
      <c r="K5406" s="13">
        <v>100</v>
      </c>
      <c r="L5406" s="16"/>
      <c r="M5406" t="s">
        <v>1335</v>
      </c>
      <c r="P5406" t="s">
        <v>243</v>
      </c>
      <c r="Q5406">
        <v>2.7</v>
      </c>
      <c r="V5406">
        <v>1</v>
      </c>
      <c r="W5406" t="s">
        <v>1371</v>
      </c>
      <c r="X5406" t="s">
        <v>1396</v>
      </c>
    </row>
    <row r="5407" spans="1:24" x14ac:dyDescent="0.3">
      <c r="A5407">
        <v>6531</v>
      </c>
      <c r="B5407" s="15" t="s">
        <v>739</v>
      </c>
      <c r="C5407" t="str">
        <f>_xlfn.XLOOKUP($B5407, STANDARDS!$A:$A, STANDARDS!$B:$B,,0,2)</f>
        <v>Bhander Limestone</v>
      </c>
      <c r="D5407" t="s">
        <v>1056</v>
      </c>
      <c r="E5407" t="s">
        <v>1148</v>
      </c>
      <c r="J5407" s="13">
        <v>600</v>
      </c>
      <c r="K5407" s="13">
        <v>100</v>
      </c>
      <c r="L5407" s="16"/>
      <c r="M5407" t="s">
        <v>1335</v>
      </c>
      <c r="P5407" t="s">
        <v>243</v>
      </c>
      <c r="Q5407">
        <v>4.8</v>
      </c>
      <c r="V5407">
        <v>1</v>
      </c>
      <c r="W5407" t="s">
        <v>1371</v>
      </c>
      <c r="X5407" t="s">
        <v>1396</v>
      </c>
    </row>
    <row r="5408" spans="1:24" x14ac:dyDescent="0.3">
      <c r="A5408">
        <v>6532</v>
      </c>
      <c r="B5408" s="15" t="s">
        <v>741</v>
      </c>
      <c r="C5408" t="str">
        <f>_xlfn.XLOOKUP($B5408, STANDARDS!$A:$A, STANDARDS!$B:$B,,0,2)</f>
        <v>Karjrahat Limestone</v>
      </c>
      <c r="D5408" t="s">
        <v>1056</v>
      </c>
      <c r="E5408" t="s">
        <v>1148</v>
      </c>
      <c r="J5408" s="13">
        <v>1700</v>
      </c>
      <c r="K5408" s="13">
        <v>100</v>
      </c>
      <c r="L5408" s="16"/>
      <c r="M5408" t="s">
        <v>1335</v>
      </c>
      <c r="P5408" t="s">
        <v>243</v>
      </c>
      <c r="Q5408">
        <v>0</v>
      </c>
      <c r="V5408">
        <v>1</v>
      </c>
      <c r="W5408" t="s">
        <v>1371</v>
      </c>
      <c r="X5408" t="s">
        <v>1396</v>
      </c>
    </row>
    <row r="5409" spans="1:24" x14ac:dyDescent="0.3">
      <c r="A5409">
        <v>6533</v>
      </c>
      <c r="B5409" s="15" t="s">
        <v>741</v>
      </c>
      <c r="C5409" t="str">
        <f>_xlfn.XLOOKUP($B5409, STANDARDS!$A:$A, STANDARDS!$B:$B,,0,2)</f>
        <v>Karjrahat Limestone</v>
      </c>
      <c r="D5409" t="s">
        <v>1056</v>
      </c>
      <c r="E5409" t="s">
        <v>1148</v>
      </c>
      <c r="J5409" s="13">
        <v>1700</v>
      </c>
      <c r="K5409" s="13">
        <v>100</v>
      </c>
      <c r="L5409" s="16"/>
      <c r="M5409" t="s">
        <v>1335</v>
      </c>
      <c r="P5409" t="s">
        <v>243</v>
      </c>
      <c r="Q5409">
        <v>-0.5</v>
      </c>
      <c r="V5409">
        <v>1</v>
      </c>
      <c r="W5409" t="s">
        <v>1371</v>
      </c>
      <c r="X5409" t="s">
        <v>1396</v>
      </c>
    </row>
    <row r="5410" spans="1:24" x14ac:dyDescent="0.3">
      <c r="A5410">
        <v>6534</v>
      </c>
      <c r="B5410" s="15" t="s">
        <v>741</v>
      </c>
      <c r="C5410" t="str">
        <f>_xlfn.XLOOKUP($B5410, STANDARDS!$A:$A, STANDARDS!$B:$B,,0,2)</f>
        <v>Karjrahat Limestone</v>
      </c>
      <c r="D5410" t="s">
        <v>1056</v>
      </c>
      <c r="E5410" t="s">
        <v>1148</v>
      </c>
      <c r="J5410" s="13">
        <v>1700</v>
      </c>
      <c r="K5410" s="13">
        <v>100</v>
      </c>
      <c r="L5410" s="16"/>
      <c r="M5410" t="s">
        <v>1335</v>
      </c>
      <c r="P5410" t="s">
        <v>243</v>
      </c>
      <c r="Q5410">
        <v>0.3</v>
      </c>
      <c r="V5410">
        <v>1</v>
      </c>
      <c r="W5410" t="s">
        <v>1371</v>
      </c>
      <c r="X5410" t="s">
        <v>1396</v>
      </c>
    </row>
    <row r="5411" spans="1:24" x14ac:dyDescent="0.3">
      <c r="A5411">
        <v>6535</v>
      </c>
      <c r="B5411" s="15" t="s">
        <v>741</v>
      </c>
      <c r="C5411" t="str">
        <f>_xlfn.XLOOKUP($B5411, STANDARDS!$A:$A, STANDARDS!$B:$B,,0,2)</f>
        <v>Karjrahat Limestone</v>
      </c>
      <c r="D5411" t="s">
        <v>1056</v>
      </c>
      <c r="E5411" t="s">
        <v>1148</v>
      </c>
      <c r="J5411" s="13">
        <v>1700</v>
      </c>
      <c r="K5411" s="13">
        <v>100</v>
      </c>
      <c r="L5411" s="16"/>
      <c r="M5411" t="s">
        <v>1335</v>
      </c>
      <c r="P5411" t="s">
        <v>243</v>
      </c>
      <c r="Q5411">
        <v>-0.5</v>
      </c>
      <c r="V5411">
        <v>1</v>
      </c>
      <c r="W5411" t="s">
        <v>1371</v>
      </c>
      <c r="X5411" t="s">
        <v>1396</v>
      </c>
    </row>
    <row r="5412" spans="1:24" x14ac:dyDescent="0.3">
      <c r="A5412">
        <v>6566</v>
      </c>
      <c r="B5412" s="15" t="s">
        <v>742</v>
      </c>
      <c r="C5412" t="str">
        <f>_xlfn.XLOOKUP($B5412, STANDARDS!$A:$A, STANDARDS!$B:$B,,0,2)</f>
        <v>Viola Limestone</v>
      </c>
      <c r="D5412" t="s">
        <v>1060</v>
      </c>
      <c r="E5412" t="s">
        <v>1149</v>
      </c>
      <c r="J5412" s="13">
        <v>445</v>
      </c>
      <c r="K5412" s="13"/>
      <c r="L5412" s="16" t="s">
        <v>1317</v>
      </c>
      <c r="M5412" t="s">
        <v>1335</v>
      </c>
      <c r="P5412" t="s">
        <v>243</v>
      </c>
      <c r="Q5412">
        <v>0.22</v>
      </c>
      <c r="V5412">
        <v>1</v>
      </c>
      <c r="W5412" t="s">
        <v>1371</v>
      </c>
      <c r="X5412" t="s">
        <v>1398</v>
      </c>
    </row>
    <row r="5413" spans="1:24" x14ac:dyDescent="0.3">
      <c r="A5413">
        <v>6567</v>
      </c>
      <c r="B5413" s="15" t="s">
        <v>742</v>
      </c>
      <c r="C5413" t="str">
        <f>_xlfn.XLOOKUP($B5413, STANDARDS!$A:$A, STANDARDS!$B:$B,,0,2)</f>
        <v>Viola Limestone</v>
      </c>
      <c r="D5413" t="s">
        <v>1060</v>
      </c>
      <c r="E5413" t="s">
        <v>1149</v>
      </c>
      <c r="J5413" s="13">
        <v>445</v>
      </c>
      <c r="K5413" s="13"/>
      <c r="L5413" s="16" t="s">
        <v>1317</v>
      </c>
      <c r="M5413" t="s">
        <v>1335</v>
      </c>
      <c r="P5413" t="s">
        <v>243</v>
      </c>
      <c r="Q5413">
        <v>1.29</v>
      </c>
      <c r="V5413">
        <v>1</v>
      </c>
      <c r="W5413" t="s">
        <v>1371</v>
      </c>
      <c r="X5413" t="s">
        <v>1398</v>
      </c>
    </row>
    <row r="5414" spans="1:24" x14ac:dyDescent="0.3">
      <c r="A5414">
        <v>6568</v>
      </c>
      <c r="B5414" s="15" t="s">
        <v>742</v>
      </c>
      <c r="C5414" t="str">
        <f>_xlfn.XLOOKUP($B5414, STANDARDS!$A:$A, STANDARDS!$B:$B,,0,2)</f>
        <v>Viola Limestone</v>
      </c>
      <c r="D5414" t="s">
        <v>1060</v>
      </c>
      <c r="E5414" t="s">
        <v>1149</v>
      </c>
      <c r="J5414" s="13">
        <v>445</v>
      </c>
      <c r="K5414" s="13"/>
      <c r="L5414" s="16" t="s">
        <v>1317</v>
      </c>
      <c r="M5414" t="s">
        <v>1335</v>
      </c>
      <c r="P5414" t="s">
        <v>243</v>
      </c>
      <c r="Q5414">
        <v>1.59</v>
      </c>
      <c r="V5414">
        <v>1</v>
      </c>
      <c r="W5414" t="s">
        <v>1371</v>
      </c>
      <c r="X5414" t="s">
        <v>1398</v>
      </c>
    </row>
    <row r="5415" spans="1:24" x14ac:dyDescent="0.3">
      <c r="A5415">
        <v>6569</v>
      </c>
      <c r="B5415" s="15" t="s">
        <v>742</v>
      </c>
      <c r="C5415" t="str">
        <f>_xlfn.XLOOKUP($B5415, STANDARDS!$A:$A, STANDARDS!$B:$B,,0,2)</f>
        <v>Viola Limestone</v>
      </c>
      <c r="D5415" t="s">
        <v>1060</v>
      </c>
      <c r="E5415" t="s">
        <v>1149</v>
      </c>
      <c r="J5415" s="13">
        <v>445</v>
      </c>
      <c r="K5415" s="13"/>
      <c r="L5415" s="16" t="s">
        <v>1317</v>
      </c>
      <c r="M5415" t="s">
        <v>1335</v>
      </c>
      <c r="P5415" t="s">
        <v>243</v>
      </c>
      <c r="Q5415">
        <v>1.47</v>
      </c>
      <c r="V5415">
        <v>1</v>
      </c>
      <c r="W5415" t="s">
        <v>1371</v>
      </c>
      <c r="X5415" t="s">
        <v>1398</v>
      </c>
    </row>
    <row r="5416" spans="1:24" x14ac:dyDescent="0.3">
      <c r="A5416">
        <v>6570</v>
      </c>
      <c r="B5416" s="15" t="s">
        <v>742</v>
      </c>
      <c r="C5416" t="str">
        <f>_xlfn.XLOOKUP($B5416, STANDARDS!$A:$A, STANDARDS!$B:$B,,0,2)</f>
        <v>Viola Limestone</v>
      </c>
      <c r="D5416" t="s">
        <v>1060</v>
      </c>
      <c r="E5416" t="s">
        <v>1149</v>
      </c>
      <c r="J5416" s="13">
        <v>445</v>
      </c>
      <c r="K5416" s="13"/>
      <c r="L5416" s="16" t="s">
        <v>1317</v>
      </c>
      <c r="M5416" t="s">
        <v>1335</v>
      </c>
      <c r="P5416" t="s">
        <v>243</v>
      </c>
      <c r="Q5416">
        <v>1.17</v>
      </c>
      <c r="V5416">
        <v>1</v>
      </c>
      <c r="W5416" t="s">
        <v>1371</v>
      </c>
      <c r="X5416" t="s">
        <v>1398</v>
      </c>
    </row>
    <row r="5417" spans="1:24" x14ac:dyDescent="0.3">
      <c r="A5417">
        <v>6571</v>
      </c>
      <c r="B5417" s="15" t="s">
        <v>742</v>
      </c>
      <c r="C5417" t="str">
        <f>_xlfn.XLOOKUP($B5417, STANDARDS!$A:$A, STANDARDS!$B:$B,,0,2)</f>
        <v>Viola Limestone</v>
      </c>
      <c r="D5417" t="s">
        <v>1060</v>
      </c>
      <c r="E5417" t="s">
        <v>1149</v>
      </c>
      <c r="J5417" s="13">
        <v>445</v>
      </c>
      <c r="K5417" s="13"/>
      <c r="L5417" s="16" t="s">
        <v>1317</v>
      </c>
      <c r="M5417" t="s">
        <v>1335</v>
      </c>
      <c r="P5417" t="s">
        <v>243</v>
      </c>
      <c r="Q5417">
        <v>1.1299999999999999</v>
      </c>
      <c r="V5417">
        <v>1</v>
      </c>
      <c r="W5417" t="s">
        <v>1371</v>
      </c>
      <c r="X5417" t="s">
        <v>1398</v>
      </c>
    </row>
    <row r="5418" spans="1:24" x14ac:dyDescent="0.3">
      <c r="A5418">
        <v>6572</v>
      </c>
      <c r="B5418" s="15" t="s">
        <v>742</v>
      </c>
      <c r="C5418" t="str">
        <f>_xlfn.XLOOKUP($B5418, STANDARDS!$A:$A, STANDARDS!$B:$B,,0,2)</f>
        <v>Viola Limestone</v>
      </c>
      <c r="D5418" t="s">
        <v>1060</v>
      </c>
      <c r="E5418" t="s">
        <v>1149</v>
      </c>
      <c r="J5418" s="13">
        <v>445</v>
      </c>
      <c r="K5418" s="13"/>
      <c r="L5418" s="16" t="s">
        <v>1317</v>
      </c>
      <c r="M5418" t="s">
        <v>1335</v>
      </c>
      <c r="P5418" t="s">
        <v>243</v>
      </c>
      <c r="Q5418">
        <v>1.4</v>
      </c>
      <c r="V5418">
        <v>1</v>
      </c>
      <c r="W5418" t="s">
        <v>1371</v>
      </c>
      <c r="X5418" t="s">
        <v>1398</v>
      </c>
    </row>
    <row r="5419" spans="1:24" x14ac:dyDescent="0.3">
      <c r="A5419">
        <v>6573</v>
      </c>
      <c r="B5419" s="15" t="s">
        <v>742</v>
      </c>
      <c r="C5419" t="str">
        <f>_xlfn.XLOOKUP($B5419, STANDARDS!$A:$A, STANDARDS!$B:$B,,0,2)</f>
        <v>Viola Limestone</v>
      </c>
      <c r="D5419" t="s">
        <v>1060</v>
      </c>
      <c r="E5419" t="s">
        <v>1149</v>
      </c>
      <c r="J5419" s="13">
        <v>445</v>
      </c>
      <c r="K5419" s="13"/>
      <c r="L5419" s="16" t="s">
        <v>1317</v>
      </c>
      <c r="M5419" t="s">
        <v>1335</v>
      </c>
      <c r="P5419" t="s">
        <v>243</v>
      </c>
      <c r="Q5419">
        <v>1.92</v>
      </c>
      <c r="V5419">
        <v>1</v>
      </c>
      <c r="W5419" t="s">
        <v>1371</v>
      </c>
      <c r="X5419" t="s">
        <v>1398</v>
      </c>
    </row>
    <row r="5420" spans="1:24" x14ac:dyDescent="0.3">
      <c r="A5420">
        <v>6574</v>
      </c>
      <c r="B5420" s="15" t="s">
        <v>742</v>
      </c>
      <c r="C5420" t="str">
        <f>_xlfn.XLOOKUP($B5420, STANDARDS!$A:$A, STANDARDS!$B:$B,,0,2)</f>
        <v>Viola Limestone</v>
      </c>
      <c r="D5420" t="s">
        <v>1060</v>
      </c>
      <c r="E5420" t="s">
        <v>1149</v>
      </c>
      <c r="J5420" s="13">
        <v>445</v>
      </c>
      <c r="K5420" s="13"/>
      <c r="L5420" s="16" t="s">
        <v>1317</v>
      </c>
      <c r="M5420" t="s">
        <v>1335</v>
      </c>
      <c r="P5420" t="s">
        <v>243</v>
      </c>
      <c r="Q5420">
        <v>0.1</v>
      </c>
      <c r="V5420">
        <v>1</v>
      </c>
      <c r="W5420" t="s">
        <v>1371</v>
      </c>
      <c r="X5420" t="s">
        <v>1398</v>
      </c>
    </row>
    <row r="5421" spans="1:24" x14ac:dyDescent="0.3">
      <c r="A5421">
        <v>6575</v>
      </c>
      <c r="B5421" s="15" t="s">
        <v>742</v>
      </c>
      <c r="C5421" t="str">
        <f>_xlfn.XLOOKUP($B5421, STANDARDS!$A:$A, STANDARDS!$B:$B,,0,2)</f>
        <v>Viola Limestone</v>
      </c>
      <c r="D5421" t="s">
        <v>1060</v>
      </c>
      <c r="E5421" t="s">
        <v>1149</v>
      </c>
      <c r="J5421" s="13">
        <v>445</v>
      </c>
      <c r="K5421" s="13"/>
      <c r="L5421" s="16" t="s">
        <v>1317</v>
      </c>
      <c r="M5421" t="s">
        <v>1335</v>
      </c>
      <c r="P5421" t="s">
        <v>243</v>
      </c>
      <c r="Q5421">
        <v>1.06</v>
      </c>
      <c r="V5421">
        <v>1</v>
      </c>
      <c r="W5421" t="s">
        <v>1371</v>
      </c>
      <c r="X5421" t="s">
        <v>1398</v>
      </c>
    </row>
    <row r="5422" spans="1:24" x14ac:dyDescent="0.3">
      <c r="A5422">
        <v>6576</v>
      </c>
      <c r="B5422" s="15" t="s">
        <v>742</v>
      </c>
      <c r="C5422" t="str">
        <f>_xlfn.XLOOKUP($B5422, STANDARDS!$A:$A, STANDARDS!$B:$B,,0,2)</f>
        <v>Viola Limestone</v>
      </c>
      <c r="D5422" t="s">
        <v>1060</v>
      </c>
      <c r="E5422" t="s">
        <v>1149</v>
      </c>
      <c r="J5422" s="13">
        <v>445</v>
      </c>
      <c r="K5422" s="13"/>
      <c r="L5422" s="16" t="s">
        <v>1317</v>
      </c>
      <c r="M5422" t="s">
        <v>1335</v>
      </c>
      <c r="P5422" t="s">
        <v>243</v>
      </c>
      <c r="Q5422">
        <v>1.31</v>
      </c>
      <c r="V5422">
        <v>1</v>
      </c>
      <c r="W5422" t="s">
        <v>1371</v>
      </c>
      <c r="X5422" t="s">
        <v>1398</v>
      </c>
    </row>
    <row r="5423" spans="1:24" x14ac:dyDescent="0.3">
      <c r="A5423">
        <v>6577</v>
      </c>
      <c r="B5423" s="15" t="s">
        <v>742</v>
      </c>
      <c r="C5423" t="str">
        <f>_xlfn.XLOOKUP($B5423, STANDARDS!$A:$A, STANDARDS!$B:$B,,0,2)</f>
        <v>Viola Limestone</v>
      </c>
      <c r="D5423" t="s">
        <v>1060</v>
      </c>
      <c r="E5423" t="s">
        <v>1149</v>
      </c>
      <c r="J5423" s="13">
        <v>445</v>
      </c>
      <c r="K5423" s="13"/>
      <c r="L5423" s="16" t="s">
        <v>1317</v>
      </c>
      <c r="M5423" t="s">
        <v>1335</v>
      </c>
      <c r="P5423" t="s">
        <v>243</v>
      </c>
      <c r="Q5423">
        <v>1.39</v>
      </c>
      <c r="V5423">
        <v>1</v>
      </c>
      <c r="W5423" t="s">
        <v>1371</v>
      </c>
      <c r="X5423" t="s">
        <v>1398</v>
      </c>
    </row>
    <row r="5424" spans="1:24" x14ac:dyDescent="0.3">
      <c r="A5424">
        <v>6578</v>
      </c>
      <c r="B5424" s="15" t="s">
        <v>742</v>
      </c>
      <c r="C5424" t="str">
        <f>_xlfn.XLOOKUP($B5424, STANDARDS!$A:$A, STANDARDS!$B:$B,,0,2)</f>
        <v>Viola Limestone</v>
      </c>
      <c r="D5424" t="s">
        <v>1060</v>
      </c>
      <c r="E5424" t="s">
        <v>1149</v>
      </c>
      <c r="J5424" s="13">
        <v>445</v>
      </c>
      <c r="K5424" s="13"/>
      <c r="L5424" s="16" t="s">
        <v>1317</v>
      </c>
      <c r="M5424" t="s">
        <v>1335</v>
      </c>
      <c r="P5424" t="s">
        <v>243</v>
      </c>
      <c r="Q5424">
        <v>1.79</v>
      </c>
      <c r="V5424">
        <v>1</v>
      </c>
      <c r="W5424" t="s">
        <v>1371</v>
      </c>
      <c r="X5424" t="s">
        <v>1398</v>
      </c>
    </row>
    <row r="5425" spans="1:24" x14ac:dyDescent="0.3">
      <c r="A5425">
        <v>6579</v>
      </c>
      <c r="B5425" s="15" t="s">
        <v>742</v>
      </c>
      <c r="C5425" t="str">
        <f>_xlfn.XLOOKUP($B5425, STANDARDS!$A:$A, STANDARDS!$B:$B,,0,2)</f>
        <v>Viola Limestone</v>
      </c>
      <c r="D5425" t="s">
        <v>1060</v>
      </c>
      <c r="E5425" t="s">
        <v>1149</v>
      </c>
      <c r="J5425" s="13">
        <v>445</v>
      </c>
      <c r="K5425" s="13"/>
      <c r="L5425" s="16" t="s">
        <v>1317</v>
      </c>
      <c r="M5425" t="s">
        <v>1335</v>
      </c>
      <c r="P5425" t="s">
        <v>243</v>
      </c>
      <c r="Q5425">
        <v>1.99</v>
      </c>
      <c r="V5425">
        <v>1</v>
      </c>
      <c r="W5425" t="s">
        <v>1371</v>
      </c>
      <c r="X5425" t="s">
        <v>1398</v>
      </c>
    </row>
    <row r="5426" spans="1:24" x14ac:dyDescent="0.3">
      <c r="A5426">
        <v>6580</v>
      </c>
      <c r="B5426" s="15" t="s">
        <v>742</v>
      </c>
      <c r="C5426" t="str">
        <f>_xlfn.XLOOKUP($B5426, STANDARDS!$A:$A, STANDARDS!$B:$B,,0,2)</f>
        <v>Viola Limestone</v>
      </c>
      <c r="D5426" t="s">
        <v>1060</v>
      </c>
      <c r="E5426" t="s">
        <v>1149</v>
      </c>
      <c r="J5426" s="13">
        <v>445</v>
      </c>
      <c r="K5426" s="13"/>
      <c r="L5426" s="16" t="s">
        <v>1317</v>
      </c>
      <c r="M5426" t="s">
        <v>1335</v>
      </c>
      <c r="P5426" t="s">
        <v>243</v>
      </c>
      <c r="Q5426">
        <v>-0.12</v>
      </c>
      <c r="V5426">
        <v>1</v>
      </c>
      <c r="W5426" t="s">
        <v>1371</v>
      </c>
      <c r="X5426" t="s">
        <v>1398</v>
      </c>
    </row>
    <row r="5427" spans="1:24" x14ac:dyDescent="0.3">
      <c r="A5427">
        <v>6581</v>
      </c>
      <c r="B5427" s="15" t="s">
        <v>742</v>
      </c>
      <c r="C5427" t="str">
        <f>_xlfn.XLOOKUP($B5427, STANDARDS!$A:$A, STANDARDS!$B:$B,,0,2)</f>
        <v>Viola Limestone</v>
      </c>
      <c r="D5427" t="s">
        <v>1060</v>
      </c>
      <c r="E5427" t="s">
        <v>1149</v>
      </c>
      <c r="J5427" s="13">
        <v>445</v>
      </c>
      <c r="K5427" s="13"/>
      <c r="L5427" s="16" t="s">
        <v>1317</v>
      </c>
      <c r="M5427" t="s">
        <v>1335</v>
      </c>
      <c r="P5427" t="s">
        <v>243</v>
      </c>
      <c r="Q5427">
        <v>1.83</v>
      </c>
      <c r="V5427">
        <v>1</v>
      </c>
      <c r="W5427" t="s">
        <v>1371</v>
      </c>
      <c r="X5427" t="s">
        <v>1398</v>
      </c>
    </row>
    <row r="5428" spans="1:24" x14ac:dyDescent="0.3">
      <c r="A5428">
        <v>6582</v>
      </c>
      <c r="B5428" s="15" t="s">
        <v>742</v>
      </c>
      <c r="C5428" t="str">
        <f>_xlfn.XLOOKUP($B5428, STANDARDS!$A:$A, STANDARDS!$B:$B,,0,2)</f>
        <v>Viola Limestone</v>
      </c>
      <c r="D5428" t="s">
        <v>1060</v>
      </c>
      <c r="E5428" t="s">
        <v>1149</v>
      </c>
      <c r="J5428" s="13">
        <v>445</v>
      </c>
      <c r="K5428" s="13"/>
      <c r="L5428" s="16" t="s">
        <v>1317</v>
      </c>
      <c r="M5428" t="s">
        <v>1335</v>
      </c>
      <c r="P5428" t="s">
        <v>243</v>
      </c>
      <c r="Q5428">
        <v>1.1599999999999999</v>
      </c>
      <c r="V5428">
        <v>1</v>
      </c>
      <c r="W5428" t="s">
        <v>1371</v>
      </c>
      <c r="X5428" t="s">
        <v>1398</v>
      </c>
    </row>
    <row r="5429" spans="1:24" x14ac:dyDescent="0.3">
      <c r="A5429">
        <v>6583</v>
      </c>
      <c r="B5429" s="15" t="s">
        <v>742</v>
      </c>
      <c r="C5429" t="str">
        <f>_xlfn.XLOOKUP($B5429, STANDARDS!$A:$A, STANDARDS!$B:$B,,0,2)</f>
        <v>Viola Limestone</v>
      </c>
      <c r="D5429" t="s">
        <v>1060</v>
      </c>
      <c r="E5429" t="s">
        <v>1149</v>
      </c>
      <c r="J5429" s="13">
        <v>445</v>
      </c>
      <c r="K5429" s="13"/>
      <c r="L5429" s="16" t="s">
        <v>1317</v>
      </c>
      <c r="M5429" t="s">
        <v>1335</v>
      </c>
      <c r="P5429" t="s">
        <v>243</v>
      </c>
      <c r="Q5429">
        <v>1.79</v>
      </c>
      <c r="V5429">
        <v>1</v>
      </c>
      <c r="W5429" t="s">
        <v>1371</v>
      </c>
      <c r="X5429" t="s">
        <v>1398</v>
      </c>
    </row>
    <row r="5430" spans="1:24" x14ac:dyDescent="0.3">
      <c r="A5430">
        <v>6584</v>
      </c>
      <c r="B5430" s="15" t="s">
        <v>742</v>
      </c>
      <c r="C5430" t="str">
        <f>_xlfn.XLOOKUP($B5430, STANDARDS!$A:$A, STANDARDS!$B:$B,,0,2)</f>
        <v>Viola Limestone</v>
      </c>
      <c r="D5430" t="s">
        <v>1060</v>
      </c>
      <c r="E5430" t="s">
        <v>1149</v>
      </c>
      <c r="J5430" s="13">
        <v>445</v>
      </c>
      <c r="K5430" s="13"/>
      <c r="L5430" s="16" t="s">
        <v>1317</v>
      </c>
      <c r="M5430" t="s">
        <v>1335</v>
      </c>
      <c r="P5430" t="s">
        <v>243</v>
      </c>
      <c r="Q5430">
        <v>1.41</v>
      </c>
      <c r="V5430">
        <v>1</v>
      </c>
      <c r="W5430" t="s">
        <v>1371</v>
      </c>
      <c r="X5430" t="s">
        <v>1398</v>
      </c>
    </row>
    <row r="5431" spans="1:24" x14ac:dyDescent="0.3">
      <c r="A5431">
        <v>6585</v>
      </c>
      <c r="B5431" s="15" t="s">
        <v>742</v>
      </c>
      <c r="C5431" t="str">
        <f>_xlfn.XLOOKUP($B5431, STANDARDS!$A:$A, STANDARDS!$B:$B,,0,2)</f>
        <v>Viola Limestone</v>
      </c>
      <c r="D5431" t="s">
        <v>1060</v>
      </c>
      <c r="E5431" t="s">
        <v>1149</v>
      </c>
      <c r="J5431" s="13">
        <v>445</v>
      </c>
      <c r="K5431" s="13"/>
      <c r="L5431" s="16" t="s">
        <v>1317</v>
      </c>
      <c r="M5431" t="s">
        <v>1335</v>
      </c>
      <c r="P5431" t="s">
        <v>243</v>
      </c>
      <c r="Q5431">
        <v>2.1</v>
      </c>
      <c r="V5431">
        <v>1</v>
      </c>
      <c r="W5431" t="s">
        <v>1371</v>
      </c>
      <c r="X5431" t="s">
        <v>1398</v>
      </c>
    </row>
    <row r="5432" spans="1:24" x14ac:dyDescent="0.3">
      <c r="A5432">
        <v>6586</v>
      </c>
      <c r="B5432" s="15" t="s">
        <v>742</v>
      </c>
      <c r="C5432" t="str">
        <f>_xlfn.XLOOKUP($B5432, STANDARDS!$A:$A, STANDARDS!$B:$B,,0,2)</f>
        <v>Viola Limestone</v>
      </c>
      <c r="D5432" t="s">
        <v>1060</v>
      </c>
      <c r="E5432" t="s">
        <v>1149</v>
      </c>
      <c r="J5432" s="13">
        <v>445</v>
      </c>
      <c r="K5432" s="13"/>
      <c r="L5432" s="16" t="s">
        <v>1317</v>
      </c>
      <c r="M5432" t="s">
        <v>1335</v>
      </c>
      <c r="P5432" t="s">
        <v>243</v>
      </c>
      <c r="Q5432">
        <v>0.75</v>
      </c>
      <c r="V5432">
        <v>1</v>
      </c>
      <c r="W5432" t="s">
        <v>1371</v>
      </c>
      <c r="X5432" t="s">
        <v>1398</v>
      </c>
    </row>
    <row r="5433" spans="1:24" x14ac:dyDescent="0.3">
      <c r="A5433">
        <v>6587</v>
      </c>
      <c r="B5433" s="15" t="s">
        <v>742</v>
      </c>
      <c r="C5433" t="str">
        <f>_xlfn.XLOOKUP($B5433, STANDARDS!$A:$A, STANDARDS!$B:$B,,0,2)</f>
        <v>Viola Limestone</v>
      </c>
      <c r="D5433" t="s">
        <v>1060</v>
      </c>
      <c r="E5433" t="s">
        <v>1149</v>
      </c>
      <c r="J5433" s="13">
        <v>445</v>
      </c>
      <c r="K5433" s="13"/>
      <c r="L5433" s="16" t="s">
        <v>1317</v>
      </c>
      <c r="M5433" t="s">
        <v>1335</v>
      </c>
      <c r="P5433" t="s">
        <v>243</v>
      </c>
      <c r="Q5433">
        <v>0.96</v>
      </c>
      <c r="V5433">
        <v>1</v>
      </c>
      <c r="W5433" t="s">
        <v>1371</v>
      </c>
      <c r="X5433" t="s">
        <v>1398</v>
      </c>
    </row>
    <row r="5434" spans="1:24" x14ac:dyDescent="0.3">
      <c r="A5434">
        <v>6588</v>
      </c>
      <c r="B5434" s="15" t="s">
        <v>742</v>
      </c>
      <c r="C5434" t="str">
        <f>_xlfn.XLOOKUP($B5434, STANDARDS!$A:$A, STANDARDS!$B:$B,,0,2)</f>
        <v>Viola Limestone</v>
      </c>
      <c r="D5434" t="s">
        <v>1060</v>
      </c>
      <c r="E5434" t="s">
        <v>1149</v>
      </c>
      <c r="J5434" s="13">
        <v>445</v>
      </c>
      <c r="K5434" s="13"/>
      <c r="L5434" s="16" t="s">
        <v>1317</v>
      </c>
      <c r="M5434" t="s">
        <v>1335</v>
      </c>
      <c r="P5434" t="s">
        <v>243</v>
      </c>
      <c r="Q5434">
        <v>-0.48</v>
      </c>
      <c r="V5434">
        <v>1</v>
      </c>
      <c r="W5434" t="s">
        <v>1371</v>
      </c>
      <c r="X5434" t="s">
        <v>1398</v>
      </c>
    </row>
    <row r="5435" spans="1:24" x14ac:dyDescent="0.3">
      <c r="A5435">
        <v>6589</v>
      </c>
      <c r="B5435" s="15" t="s">
        <v>742</v>
      </c>
      <c r="C5435" t="str">
        <f>_xlfn.XLOOKUP($B5435, STANDARDS!$A:$A, STANDARDS!$B:$B,,0,2)</f>
        <v>Viola Limestone</v>
      </c>
      <c r="D5435" t="s">
        <v>1060</v>
      </c>
      <c r="E5435" t="s">
        <v>1149</v>
      </c>
      <c r="J5435" s="13">
        <v>445</v>
      </c>
      <c r="K5435" s="13"/>
      <c r="L5435" s="16" t="s">
        <v>1317</v>
      </c>
      <c r="M5435" t="s">
        <v>1335</v>
      </c>
      <c r="P5435" t="s">
        <v>243</v>
      </c>
      <c r="Q5435">
        <v>0.86</v>
      </c>
      <c r="V5435">
        <v>1</v>
      </c>
      <c r="W5435" t="s">
        <v>1371</v>
      </c>
      <c r="X5435" t="s">
        <v>1398</v>
      </c>
    </row>
    <row r="5436" spans="1:24" x14ac:dyDescent="0.3">
      <c r="A5436">
        <v>6590</v>
      </c>
      <c r="B5436" s="15" t="s">
        <v>742</v>
      </c>
      <c r="C5436" t="str">
        <f>_xlfn.XLOOKUP($B5436, STANDARDS!$A:$A, STANDARDS!$B:$B,,0,2)</f>
        <v>Viola Limestone</v>
      </c>
      <c r="D5436" t="s">
        <v>1060</v>
      </c>
      <c r="E5436" t="s">
        <v>1149</v>
      </c>
      <c r="J5436" s="13">
        <v>445</v>
      </c>
      <c r="K5436" s="13"/>
      <c r="L5436" s="16" t="s">
        <v>1317</v>
      </c>
      <c r="M5436" t="s">
        <v>1335</v>
      </c>
      <c r="P5436" t="s">
        <v>243</v>
      </c>
      <c r="Q5436">
        <v>0.39</v>
      </c>
      <c r="V5436">
        <v>1</v>
      </c>
      <c r="W5436" t="s">
        <v>1371</v>
      </c>
      <c r="X5436" t="s">
        <v>1398</v>
      </c>
    </row>
    <row r="5437" spans="1:24" x14ac:dyDescent="0.3">
      <c r="A5437">
        <v>6591</v>
      </c>
      <c r="B5437" s="15" t="s">
        <v>742</v>
      </c>
      <c r="C5437" t="str">
        <f>_xlfn.XLOOKUP($B5437, STANDARDS!$A:$A, STANDARDS!$B:$B,,0,2)</f>
        <v>Viola Limestone</v>
      </c>
      <c r="D5437" t="s">
        <v>1060</v>
      </c>
      <c r="E5437" t="s">
        <v>1149</v>
      </c>
      <c r="J5437" s="13">
        <v>445</v>
      </c>
      <c r="K5437" s="13"/>
      <c r="L5437" s="16" t="s">
        <v>1317</v>
      </c>
      <c r="M5437" t="s">
        <v>1335</v>
      </c>
      <c r="P5437" t="s">
        <v>243</v>
      </c>
      <c r="Q5437">
        <v>1.52</v>
      </c>
      <c r="V5437">
        <v>1</v>
      </c>
      <c r="W5437" t="s">
        <v>1371</v>
      </c>
      <c r="X5437" t="s">
        <v>1398</v>
      </c>
    </row>
    <row r="5438" spans="1:24" x14ac:dyDescent="0.3">
      <c r="A5438">
        <v>6592</v>
      </c>
      <c r="B5438" s="15" t="s">
        <v>742</v>
      </c>
      <c r="C5438" t="str">
        <f>_xlfn.XLOOKUP($B5438, STANDARDS!$A:$A, STANDARDS!$B:$B,,0,2)</f>
        <v>Viola Limestone</v>
      </c>
      <c r="D5438" t="s">
        <v>1060</v>
      </c>
      <c r="E5438" t="s">
        <v>1149</v>
      </c>
      <c r="J5438" s="13">
        <v>445</v>
      </c>
      <c r="K5438" s="13"/>
      <c r="L5438" s="16" t="s">
        <v>1317</v>
      </c>
      <c r="M5438" t="s">
        <v>1335</v>
      </c>
      <c r="P5438" t="s">
        <v>243</v>
      </c>
      <c r="Q5438">
        <v>-0.03</v>
      </c>
      <c r="V5438">
        <v>1</v>
      </c>
      <c r="W5438" t="s">
        <v>1371</v>
      </c>
      <c r="X5438" t="s">
        <v>1398</v>
      </c>
    </row>
    <row r="5439" spans="1:24" x14ac:dyDescent="0.3">
      <c r="A5439">
        <v>6593</v>
      </c>
      <c r="B5439" s="15" t="s">
        <v>742</v>
      </c>
      <c r="C5439" t="str">
        <f>_xlfn.XLOOKUP($B5439, STANDARDS!$A:$A, STANDARDS!$B:$B,,0,2)</f>
        <v>Viola Limestone</v>
      </c>
      <c r="D5439" t="s">
        <v>1060</v>
      </c>
      <c r="E5439" t="s">
        <v>1149</v>
      </c>
      <c r="J5439" s="13">
        <v>445</v>
      </c>
      <c r="K5439" s="13"/>
      <c r="L5439" s="16" t="s">
        <v>1317</v>
      </c>
      <c r="M5439" t="s">
        <v>1335</v>
      </c>
      <c r="P5439" t="s">
        <v>243</v>
      </c>
      <c r="Q5439">
        <v>0.89</v>
      </c>
      <c r="V5439">
        <v>1</v>
      </c>
      <c r="W5439" t="s">
        <v>1371</v>
      </c>
      <c r="X5439" t="s">
        <v>1398</v>
      </c>
    </row>
    <row r="5440" spans="1:24" x14ac:dyDescent="0.3">
      <c r="A5440">
        <v>6594</v>
      </c>
      <c r="B5440" s="15" t="s">
        <v>742</v>
      </c>
      <c r="C5440" t="str">
        <f>_xlfn.XLOOKUP($B5440, STANDARDS!$A:$A, STANDARDS!$B:$B,,0,2)</f>
        <v>Viola Limestone</v>
      </c>
      <c r="D5440" t="s">
        <v>1060</v>
      </c>
      <c r="E5440" t="s">
        <v>1149</v>
      </c>
      <c r="J5440" s="13">
        <v>445</v>
      </c>
      <c r="K5440" s="13"/>
      <c r="L5440" s="16" t="s">
        <v>1317</v>
      </c>
      <c r="M5440" t="s">
        <v>1335</v>
      </c>
      <c r="P5440" t="s">
        <v>243</v>
      </c>
      <c r="Q5440">
        <v>1.86</v>
      </c>
      <c r="V5440">
        <v>1</v>
      </c>
      <c r="W5440" t="s">
        <v>1371</v>
      </c>
      <c r="X5440" t="s">
        <v>1398</v>
      </c>
    </row>
    <row r="5441" spans="1:24" x14ac:dyDescent="0.3">
      <c r="A5441">
        <v>6595</v>
      </c>
      <c r="B5441" s="15" t="s">
        <v>742</v>
      </c>
      <c r="C5441" t="str">
        <f>_xlfn.XLOOKUP($B5441, STANDARDS!$A:$A, STANDARDS!$B:$B,,0,2)</f>
        <v>Viola Limestone</v>
      </c>
      <c r="D5441" t="s">
        <v>1060</v>
      </c>
      <c r="E5441" t="s">
        <v>1149</v>
      </c>
      <c r="J5441" s="13">
        <v>445</v>
      </c>
      <c r="K5441" s="13"/>
      <c r="L5441" s="16" t="s">
        <v>1317</v>
      </c>
      <c r="M5441" t="s">
        <v>1335</v>
      </c>
      <c r="P5441" t="s">
        <v>243</v>
      </c>
      <c r="Q5441">
        <v>1.98</v>
      </c>
      <c r="V5441">
        <v>1</v>
      </c>
      <c r="W5441" t="s">
        <v>1371</v>
      </c>
      <c r="X5441" t="s">
        <v>1398</v>
      </c>
    </row>
    <row r="5442" spans="1:24" x14ac:dyDescent="0.3">
      <c r="A5442">
        <v>6596</v>
      </c>
      <c r="B5442" s="15" t="s">
        <v>742</v>
      </c>
      <c r="C5442" t="str">
        <f>_xlfn.XLOOKUP($B5442, STANDARDS!$A:$A, STANDARDS!$B:$B,,0,2)</f>
        <v>Viola Limestone</v>
      </c>
      <c r="D5442" t="s">
        <v>1060</v>
      </c>
      <c r="E5442" t="s">
        <v>1149</v>
      </c>
      <c r="J5442" s="13">
        <v>445</v>
      </c>
      <c r="K5442" s="13"/>
      <c r="L5442" s="16" t="s">
        <v>1317</v>
      </c>
      <c r="M5442" t="s">
        <v>1335</v>
      </c>
      <c r="P5442" t="s">
        <v>243</v>
      </c>
      <c r="Q5442">
        <v>0.81</v>
      </c>
      <c r="V5442">
        <v>1</v>
      </c>
      <c r="W5442" t="s">
        <v>1371</v>
      </c>
      <c r="X5442" t="s">
        <v>1398</v>
      </c>
    </row>
    <row r="5443" spans="1:24" x14ac:dyDescent="0.3">
      <c r="A5443">
        <v>6597</v>
      </c>
      <c r="B5443" s="15" t="s">
        <v>742</v>
      </c>
      <c r="C5443" t="str">
        <f>_xlfn.XLOOKUP($B5443, STANDARDS!$A:$A, STANDARDS!$B:$B,,0,2)</f>
        <v>Viola Limestone</v>
      </c>
      <c r="D5443" t="s">
        <v>1060</v>
      </c>
      <c r="E5443" t="s">
        <v>1149</v>
      </c>
      <c r="J5443" s="13">
        <v>445</v>
      </c>
      <c r="K5443" s="13"/>
      <c r="L5443" s="16" t="s">
        <v>1317</v>
      </c>
      <c r="M5443" t="s">
        <v>1335</v>
      </c>
      <c r="P5443" t="s">
        <v>243</v>
      </c>
      <c r="Q5443">
        <v>0.79</v>
      </c>
      <c r="V5443">
        <v>1</v>
      </c>
      <c r="W5443" t="s">
        <v>1371</v>
      </c>
      <c r="X5443" t="s">
        <v>1398</v>
      </c>
    </row>
    <row r="5444" spans="1:24" x14ac:dyDescent="0.3">
      <c r="A5444">
        <v>6598</v>
      </c>
      <c r="B5444" s="15" t="s">
        <v>742</v>
      </c>
      <c r="C5444" t="str">
        <f>_xlfn.XLOOKUP($B5444, STANDARDS!$A:$A, STANDARDS!$B:$B,,0,2)</f>
        <v>Viola Limestone</v>
      </c>
      <c r="D5444" t="s">
        <v>1060</v>
      </c>
      <c r="E5444" t="s">
        <v>1149</v>
      </c>
      <c r="J5444" s="13">
        <v>445</v>
      </c>
      <c r="K5444" s="13"/>
      <c r="L5444" s="16" t="s">
        <v>1317</v>
      </c>
      <c r="M5444" t="s">
        <v>1335</v>
      </c>
      <c r="P5444" t="s">
        <v>243</v>
      </c>
      <c r="Q5444">
        <v>-1.52</v>
      </c>
      <c r="V5444">
        <v>1</v>
      </c>
      <c r="W5444" t="s">
        <v>1371</v>
      </c>
      <c r="X5444" t="s">
        <v>1398</v>
      </c>
    </row>
    <row r="5445" spans="1:24" x14ac:dyDescent="0.3">
      <c r="A5445">
        <v>6599</v>
      </c>
      <c r="B5445" s="15" t="s">
        <v>742</v>
      </c>
      <c r="C5445" t="str">
        <f>_xlfn.XLOOKUP($B5445, STANDARDS!$A:$A, STANDARDS!$B:$B,,0,2)</f>
        <v>Viola Limestone</v>
      </c>
      <c r="D5445" t="s">
        <v>1060</v>
      </c>
      <c r="E5445" t="s">
        <v>1149</v>
      </c>
      <c r="J5445" s="13">
        <v>445</v>
      </c>
      <c r="K5445" s="13"/>
      <c r="L5445" s="16" t="s">
        <v>1317</v>
      </c>
      <c r="M5445" t="s">
        <v>1335</v>
      </c>
      <c r="P5445" t="s">
        <v>243</v>
      </c>
      <c r="Q5445">
        <v>1.42</v>
      </c>
      <c r="V5445">
        <v>1</v>
      </c>
      <c r="W5445" t="s">
        <v>1371</v>
      </c>
      <c r="X5445" t="s">
        <v>1398</v>
      </c>
    </row>
    <row r="5446" spans="1:24" x14ac:dyDescent="0.3">
      <c r="A5446">
        <v>6600</v>
      </c>
      <c r="B5446" s="15" t="s">
        <v>742</v>
      </c>
      <c r="C5446" t="str">
        <f>_xlfn.XLOOKUP($B5446, STANDARDS!$A:$A, STANDARDS!$B:$B,,0,2)</f>
        <v>Viola Limestone</v>
      </c>
      <c r="D5446" t="s">
        <v>1060</v>
      </c>
      <c r="E5446" t="s">
        <v>1149</v>
      </c>
      <c r="J5446" s="13">
        <v>445</v>
      </c>
      <c r="K5446" s="13"/>
      <c r="L5446" s="16" t="s">
        <v>1317</v>
      </c>
      <c r="M5446" t="s">
        <v>1335</v>
      </c>
      <c r="P5446" t="s">
        <v>243</v>
      </c>
      <c r="Q5446">
        <v>0.81</v>
      </c>
      <c r="V5446">
        <v>1</v>
      </c>
      <c r="W5446" t="s">
        <v>1371</v>
      </c>
      <c r="X5446" t="s">
        <v>1398</v>
      </c>
    </row>
    <row r="5447" spans="1:24" x14ac:dyDescent="0.3">
      <c r="A5447">
        <v>6601</v>
      </c>
      <c r="B5447" s="15" t="s">
        <v>742</v>
      </c>
      <c r="C5447" t="str">
        <f>_xlfn.XLOOKUP($B5447, STANDARDS!$A:$A, STANDARDS!$B:$B,,0,2)</f>
        <v>Viola Limestone</v>
      </c>
      <c r="D5447" t="s">
        <v>1060</v>
      </c>
      <c r="E5447" t="s">
        <v>1149</v>
      </c>
      <c r="J5447" s="13">
        <v>445</v>
      </c>
      <c r="K5447" s="13"/>
      <c r="L5447" s="16" t="s">
        <v>1317</v>
      </c>
      <c r="M5447" t="s">
        <v>1335</v>
      </c>
      <c r="P5447" t="s">
        <v>243</v>
      </c>
      <c r="Q5447">
        <v>1.96</v>
      </c>
      <c r="V5447">
        <v>1</v>
      </c>
      <c r="W5447" t="s">
        <v>1371</v>
      </c>
      <c r="X5447" t="s">
        <v>1398</v>
      </c>
    </row>
    <row r="5448" spans="1:24" x14ac:dyDescent="0.3">
      <c r="A5448">
        <v>6602</v>
      </c>
      <c r="B5448" s="15" t="s">
        <v>742</v>
      </c>
      <c r="C5448" t="str">
        <f>_xlfn.XLOOKUP($B5448, STANDARDS!$A:$A, STANDARDS!$B:$B,,0,2)</f>
        <v>Viola Limestone</v>
      </c>
      <c r="D5448" t="s">
        <v>1060</v>
      </c>
      <c r="E5448" t="s">
        <v>1149</v>
      </c>
      <c r="J5448" s="13">
        <v>445</v>
      </c>
      <c r="K5448" s="13"/>
      <c r="L5448" s="16" t="s">
        <v>1317</v>
      </c>
      <c r="M5448" t="s">
        <v>1335</v>
      </c>
      <c r="P5448" t="s">
        <v>243</v>
      </c>
      <c r="Q5448">
        <v>0.4</v>
      </c>
      <c r="V5448">
        <v>1</v>
      </c>
      <c r="W5448" t="s">
        <v>1371</v>
      </c>
      <c r="X5448" t="s">
        <v>1398</v>
      </c>
    </row>
    <row r="5449" spans="1:24" x14ac:dyDescent="0.3">
      <c r="A5449">
        <v>6603</v>
      </c>
      <c r="B5449" s="15" t="s">
        <v>742</v>
      </c>
      <c r="C5449" t="str">
        <f>_xlfn.XLOOKUP($B5449, STANDARDS!$A:$A, STANDARDS!$B:$B,,0,2)</f>
        <v>Viola Limestone</v>
      </c>
      <c r="D5449" t="s">
        <v>1060</v>
      </c>
      <c r="E5449" t="s">
        <v>1149</v>
      </c>
      <c r="J5449" s="13">
        <v>445</v>
      </c>
      <c r="K5449" s="13"/>
      <c r="L5449" s="16" t="s">
        <v>1317</v>
      </c>
      <c r="M5449" t="s">
        <v>1335</v>
      </c>
      <c r="P5449" t="s">
        <v>243</v>
      </c>
      <c r="Q5449">
        <v>1.67</v>
      </c>
      <c r="V5449">
        <v>1</v>
      </c>
      <c r="W5449" t="s">
        <v>1371</v>
      </c>
      <c r="X5449" t="s">
        <v>1398</v>
      </c>
    </row>
    <row r="5450" spans="1:24" x14ac:dyDescent="0.3">
      <c r="A5450">
        <v>6604</v>
      </c>
      <c r="B5450" s="15" t="s">
        <v>742</v>
      </c>
      <c r="C5450" t="str">
        <f>_xlfn.XLOOKUP($B5450, STANDARDS!$A:$A, STANDARDS!$B:$B,,0,2)</f>
        <v>Viola Limestone</v>
      </c>
      <c r="D5450" t="s">
        <v>1060</v>
      </c>
      <c r="E5450" t="s">
        <v>1149</v>
      </c>
      <c r="J5450" s="13">
        <v>445</v>
      </c>
      <c r="K5450" s="13"/>
      <c r="L5450" s="16" t="s">
        <v>1317</v>
      </c>
      <c r="M5450" t="s">
        <v>1335</v>
      </c>
      <c r="P5450" t="s">
        <v>243</v>
      </c>
      <c r="Q5450">
        <v>1.07</v>
      </c>
      <c r="V5450">
        <v>1</v>
      </c>
      <c r="W5450" t="s">
        <v>1371</v>
      </c>
      <c r="X5450" t="s">
        <v>1398</v>
      </c>
    </row>
    <row r="5451" spans="1:24" x14ac:dyDescent="0.3">
      <c r="A5451">
        <v>6605</v>
      </c>
      <c r="B5451" s="15" t="s">
        <v>742</v>
      </c>
      <c r="C5451" t="str">
        <f>_xlfn.XLOOKUP($B5451, STANDARDS!$A:$A, STANDARDS!$B:$B,,0,2)</f>
        <v>Viola Limestone</v>
      </c>
      <c r="D5451" t="s">
        <v>1060</v>
      </c>
      <c r="E5451" t="s">
        <v>1149</v>
      </c>
      <c r="J5451" s="13">
        <v>445</v>
      </c>
      <c r="K5451" s="13"/>
      <c r="L5451" s="16" t="s">
        <v>1317</v>
      </c>
      <c r="M5451" t="s">
        <v>1335</v>
      </c>
      <c r="P5451" t="s">
        <v>243</v>
      </c>
      <c r="Q5451">
        <v>-0.63</v>
      </c>
      <c r="V5451">
        <v>1</v>
      </c>
      <c r="W5451" t="s">
        <v>1371</v>
      </c>
      <c r="X5451" t="s">
        <v>1398</v>
      </c>
    </row>
    <row r="5452" spans="1:24" x14ac:dyDescent="0.3">
      <c r="A5452">
        <v>6606</v>
      </c>
      <c r="B5452" s="15" t="s">
        <v>742</v>
      </c>
      <c r="C5452" t="str">
        <f>_xlfn.XLOOKUP($B5452, STANDARDS!$A:$A, STANDARDS!$B:$B,,0,2)</f>
        <v>Viola Limestone</v>
      </c>
      <c r="D5452" t="s">
        <v>1060</v>
      </c>
      <c r="E5452" t="s">
        <v>1149</v>
      </c>
      <c r="J5452" s="13">
        <v>445</v>
      </c>
      <c r="K5452" s="13"/>
      <c r="L5452" s="16" t="s">
        <v>1317</v>
      </c>
      <c r="M5452" t="s">
        <v>1335</v>
      </c>
      <c r="P5452" t="s">
        <v>243</v>
      </c>
      <c r="Q5452">
        <v>0.24</v>
      </c>
      <c r="V5452">
        <v>1</v>
      </c>
      <c r="W5452" t="s">
        <v>1371</v>
      </c>
      <c r="X5452" t="s">
        <v>1398</v>
      </c>
    </row>
    <row r="5453" spans="1:24" x14ac:dyDescent="0.3">
      <c r="A5453">
        <v>6607</v>
      </c>
      <c r="B5453" s="15" t="s">
        <v>742</v>
      </c>
      <c r="C5453" t="str">
        <f>_xlfn.XLOOKUP($B5453, STANDARDS!$A:$A, STANDARDS!$B:$B,,0,2)</f>
        <v>Viola Limestone</v>
      </c>
      <c r="D5453" t="s">
        <v>1060</v>
      </c>
      <c r="E5453" t="s">
        <v>1149</v>
      </c>
      <c r="J5453" s="13">
        <v>445</v>
      </c>
      <c r="K5453" s="13"/>
      <c r="L5453" s="16" t="s">
        <v>1317</v>
      </c>
      <c r="M5453" t="s">
        <v>1335</v>
      </c>
      <c r="P5453" t="s">
        <v>243</v>
      </c>
      <c r="Q5453">
        <v>0.15</v>
      </c>
      <c r="V5453">
        <v>1</v>
      </c>
      <c r="W5453" t="s">
        <v>1371</v>
      </c>
      <c r="X5453" t="s">
        <v>1398</v>
      </c>
    </row>
    <row r="5454" spans="1:24" x14ac:dyDescent="0.3">
      <c r="A5454">
        <v>6608</v>
      </c>
      <c r="B5454" s="15" t="s">
        <v>742</v>
      </c>
      <c r="C5454" t="str">
        <f>_xlfn.XLOOKUP($B5454, STANDARDS!$A:$A, STANDARDS!$B:$B,,0,2)</f>
        <v>Viola Limestone</v>
      </c>
      <c r="D5454" t="s">
        <v>1060</v>
      </c>
      <c r="E5454" t="s">
        <v>1149</v>
      </c>
      <c r="J5454" s="13">
        <v>445</v>
      </c>
      <c r="K5454" s="13"/>
      <c r="L5454" s="16" t="s">
        <v>1317</v>
      </c>
      <c r="M5454" t="s">
        <v>1335</v>
      </c>
      <c r="P5454" t="s">
        <v>243</v>
      </c>
      <c r="Q5454">
        <v>0.87</v>
      </c>
      <c r="V5454">
        <v>1</v>
      </c>
      <c r="W5454" t="s">
        <v>1371</v>
      </c>
      <c r="X5454" t="s">
        <v>1398</v>
      </c>
    </row>
    <row r="5455" spans="1:24" x14ac:dyDescent="0.3">
      <c r="A5455">
        <v>6609</v>
      </c>
      <c r="B5455" s="15" t="s">
        <v>742</v>
      </c>
      <c r="C5455" t="str">
        <f>_xlfn.XLOOKUP($B5455, STANDARDS!$A:$A, STANDARDS!$B:$B,,0,2)</f>
        <v>Viola Limestone</v>
      </c>
      <c r="D5455" t="s">
        <v>1060</v>
      </c>
      <c r="E5455" t="s">
        <v>1149</v>
      </c>
      <c r="J5455" s="13">
        <v>445</v>
      </c>
      <c r="K5455" s="13"/>
      <c r="L5455" s="16" t="s">
        <v>1317</v>
      </c>
      <c r="M5455" t="s">
        <v>1335</v>
      </c>
      <c r="P5455" t="s">
        <v>243</v>
      </c>
      <c r="Q5455">
        <v>0.37</v>
      </c>
      <c r="V5455">
        <v>1</v>
      </c>
      <c r="W5455" t="s">
        <v>1371</v>
      </c>
      <c r="X5455" t="s">
        <v>1398</v>
      </c>
    </row>
    <row r="5456" spans="1:24" x14ac:dyDescent="0.3">
      <c r="A5456">
        <v>6610</v>
      </c>
      <c r="B5456" s="15" t="s">
        <v>742</v>
      </c>
      <c r="C5456" t="str">
        <f>_xlfn.XLOOKUP($B5456, STANDARDS!$A:$A, STANDARDS!$B:$B,,0,2)</f>
        <v>Viola Limestone</v>
      </c>
      <c r="D5456" t="s">
        <v>1060</v>
      </c>
      <c r="E5456" t="s">
        <v>1149</v>
      </c>
      <c r="J5456" s="13">
        <v>445</v>
      </c>
      <c r="K5456" s="13"/>
      <c r="L5456" s="16" t="s">
        <v>1317</v>
      </c>
      <c r="M5456" t="s">
        <v>1335</v>
      </c>
      <c r="P5456" t="s">
        <v>243</v>
      </c>
      <c r="Q5456">
        <v>0.39</v>
      </c>
      <c r="V5456">
        <v>1</v>
      </c>
      <c r="W5456" t="s">
        <v>1371</v>
      </c>
      <c r="X5456" t="s">
        <v>1398</v>
      </c>
    </row>
    <row r="5457" spans="1:24" x14ac:dyDescent="0.3">
      <c r="A5457">
        <v>6611</v>
      </c>
      <c r="B5457" s="15" t="s">
        <v>742</v>
      </c>
      <c r="C5457" t="str">
        <f>_xlfn.XLOOKUP($B5457, STANDARDS!$A:$A, STANDARDS!$B:$B,,0,2)</f>
        <v>Viola Limestone</v>
      </c>
      <c r="D5457" t="s">
        <v>1060</v>
      </c>
      <c r="E5457" t="s">
        <v>1149</v>
      </c>
      <c r="J5457" s="13">
        <v>445</v>
      </c>
      <c r="K5457" s="13"/>
      <c r="L5457" s="16" t="s">
        <v>1317</v>
      </c>
      <c r="M5457" t="s">
        <v>1335</v>
      </c>
      <c r="P5457" t="s">
        <v>243</v>
      </c>
      <c r="Q5457">
        <v>0.17</v>
      </c>
      <c r="V5457">
        <v>1</v>
      </c>
      <c r="W5457" t="s">
        <v>1371</v>
      </c>
      <c r="X5457" t="s">
        <v>1398</v>
      </c>
    </row>
    <row r="5458" spans="1:24" x14ac:dyDescent="0.3">
      <c r="A5458">
        <v>6612</v>
      </c>
      <c r="B5458" s="15" t="s">
        <v>742</v>
      </c>
      <c r="C5458" t="str">
        <f>_xlfn.XLOOKUP($B5458, STANDARDS!$A:$A, STANDARDS!$B:$B,,0,2)</f>
        <v>Viola Limestone</v>
      </c>
      <c r="D5458" t="s">
        <v>1060</v>
      </c>
      <c r="E5458" t="s">
        <v>1149</v>
      </c>
      <c r="J5458" s="13">
        <v>445</v>
      </c>
      <c r="K5458" s="13"/>
      <c r="L5458" s="16" t="s">
        <v>1317</v>
      </c>
      <c r="M5458" t="s">
        <v>1335</v>
      </c>
      <c r="P5458" t="s">
        <v>243</v>
      </c>
      <c r="Q5458">
        <v>1.32</v>
      </c>
      <c r="V5458">
        <v>1</v>
      </c>
      <c r="W5458" t="s">
        <v>1371</v>
      </c>
      <c r="X5458" t="s">
        <v>1398</v>
      </c>
    </row>
    <row r="5459" spans="1:24" x14ac:dyDescent="0.3">
      <c r="A5459">
        <v>6613</v>
      </c>
      <c r="B5459" s="15" t="s">
        <v>742</v>
      </c>
      <c r="C5459" t="str">
        <f>_xlfn.XLOOKUP($B5459, STANDARDS!$A:$A, STANDARDS!$B:$B,,0,2)</f>
        <v>Viola Limestone</v>
      </c>
      <c r="D5459" t="s">
        <v>1060</v>
      </c>
      <c r="E5459" t="s">
        <v>1149</v>
      </c>
      <c r="J5459" s="13">
        <v>445</v>
      </c>
      <c r="K5459" s="13"/>
      <c r="L5459" s="16" t="s">
        <v>1317</v>
      </c>
      <c r="M5459" t="s">
        <v>1335</v>
      </c>
      <c r="P5459" t="s">
        <v>243</v>
      </c>
      <c r="Q5459">
        <v>0.39</v>
      </c>
      <c r="V5459">
        <v>1</v>
      </c>
      <c r="W5459" t="s">
        <v>1371</v>
      </c>
      <c r="X5459" t="s">
        <v>1398</v>
      </c>
    </row>
    <row r="5460" spans="1:24" x14ac:dyDescent="0.3">
      <c r="A5460">
        <v>6614</v>
      </c>
      <c r="B5460" s="15" t="s">
        <v>742</v>
      </c>
      <c r="C5460" t="str">
        <f>_xlfn.XLOOKUP($B5460, STANDARDS!$A:$A, STANDARDS!$B:$B,,0,2)</f>
        <v>Viola Limestone</v>
      </c>
      <c r="D5460" t="s">
        <v>1060</v>
      </c>
      <c r="E5460" t="s">
        <v>1149</v>
      </c>
      <c r="J5460" s="13">
        <v>445</v>
      </c>
      <c r="K5460" s="13"/>
      <c r="L5460" s="16" t="s">
        <v>1317</v>
      </c>
      <c r="M5460" t="s">
        <v>1335</v>
      </c>
      <c r="P5460" t="s">
        <v>243</v>
      </c>
      <c r="Q5460">
        <v>-0.86</v>
      </c>
      <c r="V5460">
        <v>1</v>
      </c>
      <c r="W5460" t="s">
        <v>1371</v>
      </c>
      <c r="X5460" t="s">
        <v>1398</v>
      </c>
    </row>
    <row r="5461" spans="1:24" x14ac:dyDescent="0.3">
      <c r="A5461">
        <v>6615</v>
      </c>
      <c r="B5461" s="15" t="s">
        <v>742</v>
      </c>
      <c r="C5461" t="str">
        <f>_xlfn.XLOOKUP($B5461, STANDARDS!$A:$A, STANDARDS!$B:$B,,0,2)</f>
        <v>Viola Limestone</v>
      </c>
      <c r="D5461" t="s">
        <v>1060</v>
      </c>
      <c r="E5461" t="s">
        <v>1149</v>
      </c>
      <c r="J5461" s="13">
        <v>445</v>
      </c>
      <c r="K5461" s="13"/>
      <c r="L5461" s="16" t="s">
        <v>1317</v>
      </c>
      <c r="M5461" t="s">
        <v>1335</v>
      </c>
      <c r="P5461" t="s">
        <v>243</v>
      </c>
      <c r="Q5461">
        <v>1.58</v>
      </c>
      <c r="V5461">
        <v>1</v>
      </c>
      <c r="W5461" t="s">
        <v>1371</v>
      </c>
      <c r="X5461" t="s">
        <v>1398</v>
      </c>
    </row>
    <row r="5462" spans="1:24" x14ac:dyDescent="0.3">
      <c r="A5462">
        <v>6616</v>
      </c>
      <c r="B5462" s="15" t="s">
        <v>742</v>
      </c>
      <c r="C5462" t="str">
        <f>_xlfn.XLOOKUP($B5462, STANDARDS!$A:$A, STANDARDS!$B:$B,,0,2)</f>
        <v>Viola Limestone</v>
      </c>
      <c r="D5462" t="s">
        <v>1060</v>
      </c>
      <c r="E5462" t="s">
        <v>1149</v>
      </c>
      <c r="J5462" s="13">
        <v>445</v>
      </c>
      <c r="K5462" s="13"/>
      <c r="L5462" s="16" t="s">
        <v>1317</v>
      </c>
      <c r="M5462" t="s">
        <v>1335</v>
      </c>
      <c r="P5462" t="s">
        <v>243</v>
      </c>
      <c r="Q5462">
        <v>0.7</v>
      </c>
      <c r="V5462">
        <v>1</v>
      </c>
      <c r="W5462" t="s">
        <v>1371</v>
      </c>
      <c r="X5462" t="s">
        <v>1398</v>
      </c>
    </row>
    <row r="5463" spans="1:24" x14ac:dyDescent="0.3">
      <c r="A5463">
        <v>6617</v>
      </c>
      <c r="B5463" s="15" t="s">
        <v>742</v>
      </c>
      <c r="C5463" t="str">
        <f>_xlfn.XLOOKUP($B5463, STANDARDS!$A:$A, STANDARDS!$B:$B,,0,2)</f>
        <v>Viola Limestone</v>
      </c>
      <c r="D5463" t="s">
        <v>1060</v>
      </c>
      <c r="E5463" t="s">
        <v>1149</v>
      </c>
      <c r="J5463" s="13">
        <v>445</v>
      </c>
      <c r="K5463" s="13"/>
      <c r="L5463" s="16" t="s">
        <v>1317</v>
      </c>
      <c r="M5463" t="s">
        <v>1335</v>
      </c>
      <c r="P5463" t="s">
        <v>243</v>
      </c>
      <c r="Q5463">
        <v>-0.76</v>
      </c>
      <c r="V5463">
        <v>1</v>
      </c>
      <c r="W5463" t="s">
        <v>1371</v>
      </c>
      <c r="X5463" t="s">
        <v>1398</v>
      </c>
    </row>
    <row r="5464" spans="1:24" x14ac:dyDescent="0.3">
      <c r="A5464">
        <v>6618</v>
      </c>
      <c r="B5464" s="15" t="s">
        <v>742</v>
      </c>
      <c r="C5464" t="str">
        <f>_xlfn.XLOOKUP($B5464, STANDARDS!$A:$A, STANDARDS!$B:$B,,0,2)</f>
        <v>Viola Limestone</v>
      </c>
      <c r="D5464" t="s">
        <v>1060</v>
      </c>
      <c r="E5464" t="s">
        <v>1149</v>
      </c>
      <c r="J5464" s="13">
        <v>445</v>
      </c>
      <c r="K5464" s="13"/>
      <c r="L5464" s="16" t="s">
        <v>1317</v>
      </c>
      <c r="M5464" t="s">
        <v>1335</v>
      </c>
      <c r="P5464" t="s">
        <v>243</v>
      </c>
      <c r="Q5464">
        <v>0.11</v>
      </c>
      <c r="V5464">
        <v>1</v>
      </c>
      <c r="W5464" t="s">
        <v>1371</v>
      </c>
      <c r="X5464" t="s">
        <v>1398</v>
      </c>
    </row>
    <row r="5465" spans="1:24" x14ac:dyDescent="0.3">
      <c r="A5465">
        <v>6619</v>
      </c>
      <c r="B5465" s="15" t="s">
        <v>742</v>
      </c>
      <c r="C5465" t="str">
        <f>_xlfn.XLOOKUP($B5465, STANDARDS!$A:$A, STANDARDS!$B:$B,,0,2)</f>
        <v>Viola Limestone</v>
      </c>
      <c r="D5465" t="s">
        <v>1060</v>
      </c>
      <c r="E5465" t="s">
        <v>1149</v>
      </c>
      <c r="J5465" s="13">
        <v>445</v>
      </c>
      <c r="K5465" s="13"/>
      <c r="L5465" s="16" t="s">
        <v>1317</v>
      </c>
      <c r="M5465" t="s">
        <v>1335</v>
      </c>
      <c r="P5465" t="s">
        <v>243</v>
      </c>
      <c r="Q5465">
        <v>0.72</v>
      </c>
      <c r="V5465">
        <v>1</v>
      </c>
      <c r="W5465" t="s">
        <v>1371</v>
      </c>
      <c r="X5465" t="s">
        <v>1398</v>
      </c>
    </row>
    <row r="5466" spans="1:24" x14ac:dyDescent="0.3">
      <c r="A5466">
        <v>6620</v>
      </c>
      <c r="B5466" s="15" t="s">
        <v>742</v>
      </c>
      <c r="C5466" t="str">
        <f>_xlfn.XLOOKUP($B5466, STANDARDS!$A:$A, STANDARDS!$B:$B,,0,2)</f>
        <v>Viola Limestone</v>
      </c>
      <c r="D5466" t="s">
        <v>1060</v>
      </c>
      <c r="E5466" t="s">
        <v>1149</v>
      </c>
      <c r="J5466" s="13">
        <v>445</v>
      </c>
      <c r="K5466" s="13"/>
      <c r="L5466" s="16" t="s">
        <v>1317</v>
      </c>
      <c r="M5466" t="s">
        <v>1335</v>
      </c>
      <c r="P5466" t="s">
        <v>243</v>
      </c>
      <c r="Q5466">
        <v>0.3</v>
      </c>
      <c r="V5466">
        <v>1</v>
      </c>
      <c r="W5466" t="s">
        <v>1371</v>
      </c>
      <c r="X5466" t="s">
        <v>1398</v>
      </c>
    </row>
    <row r="5467" spans="1:24" x14ac:dyDescent="0.3">
      <c r="A5467">
        <v>6621</v>
      </c>
      <c r="B5467" s="15" t="s">
        <v>742</v>
      </c>
      <c r="C5467" t="str">
        <f>_xlfn.XLOOKUP($B5467, STANDARDS!$A:$A, STANDARDS!$B:$B,,0,2)</f>
        <v>Viola Limestone</v>
      </c>
      <c r="D5467" t="s">
        <v>1060</v>
      </c>
      <c r="E5467" t="s">
        <v>1149</v>
      </c>
      <c r="J5467" s="13">
        <v>445</v>
      </c>
      <c r="K5467" s="13"/>
      <c r="L5467" s="16" t="s">
        <v>1317</v>
      </c>
      <c r="M5467" t="s">
        <v>1335</v>
      </c>
      <c r="P5467" t="s">
        <v>243</v>
      </c>
      <c r="Q5467">
        <v>0.2</v>
      </c>
      <c r="V5467">
        <v>1</v>
      </c>
      <c r="W5467" t="s">
        <v>1371</v>
      </c>
      <c r="X5467" t="s">
        <v>1398</v>
      </c>
    </row>
    <row r="5468" spans="1:24" x14ac:dyDescent="0.3">
      <c r="A5468">
        <v>6622</v>
      </c>
      <c r="B5468" s="15" t="s">
        <v>742</v>
      </c>
      <c r="C5468" t="str">
        <f>_xlfn.XLOOKUP($B5468, STANDARDS!$A:$A, STANDARDS!$B:$B,,0,2)</f>
        <v>Viola Limestone</v>
      </c>
      <c r="D5468" t="s">
        <v>1060</v>
      </c>
      <c r="E5468" t="s">
        <v>1149</v>
      </c>
      <c r="J5468" s="13">
        <v>445</v>
      </c>
      <c r="K5468" s="13"/>
      <c r="L5468" s="16" t="s">
        <v>1317</v>
      </c>
      <c r="M5468" t="s">
        <v>1335</v>
      </c>
      <c r="P5468" t="s">
        <v>243</v>
      </c>
      <c r="Q5468">
        <v>-0.69</v>
      </c>
      <c r="V5468">
        <v>1</v>
      </c>
      <c r="W5468" t="s">
        <v>1371</v>
      </c>
      <c r="X5468" t="s">
        <v>1398</v>
      </c>
    </row>
    <row r="5469" spans="1:24" x14ac:dyDescent="0.3">
      <c r="A5469">
        <v>6623</v>
      </c>
      <c r="B5469" s="15" t="s">
        <v>742</v>
      </c>
      <c r="C5469" t="str">
        <f>_xlfn.XLOOKUP($B5469, STANDARDS!$A:$A, STANDARDS!$B:$B,,0,2)</f>
        <v>Viola Limestone</v>
      </c>
      <c r="D5469" t="s">
        <v>1060</v>
      </c>
      <c r="E5469" t="s">
        <v>1149</v>
      </c>
      <c r="J5469" s="13">
        <v>445</v>
      </c>
      <c r="K5469" s="13"/>
      <c r="L5469" s="16" t="s">
        <v>1317</v>
      </c>
      <c r="M5469" t="s">
        <v>1335</v>
      </c>
      <c r="P5469" t="s">
        <v>243</v>
      </c>
      <c r="Q5469">
        <v>1.25</v>
      </c>
      <c r="V5469">
        <v>1</v>
      </c>
      <c r="W5469" t="s">
        <v>1371</v>
      </c>
      <c r="X5469" t="s">
        <v>1398</v>
      </c>
    </row>
    <row r="5470" spans="1:24" x14ac:dyDescent="0.3">
      <c r="A5470">
        <v>6624</v>
      </c>
      <c r="B5470" s="15" t="s">
        <v>742</v>
      </c>
      <c r="C5470" t="str">
        <f>_xlfn.XLOOKUP($B5470, STANDARDS!$A:$A, STANDARDS!$B:$B,,0,2)</f>
        <v>Viola Limestone</v>
      </c>
      <c r="D5470" t="s">
        <v>1060</v>
      </c>
      <c r="E5470" t="s">
        <v>1149</v>
      </c>
      <c r="J5470" s="13">
        <v>445</v>
      </c>
      <c r="K5470" s="13"/>
      <c r="L5470" s="16" t="s">
        <v>1317</v>
      </c>
      <c r="M5470" t="s">
        <v>1335</v>
      </c>
      <c r="P5470" t="s">
        <v>243</v>
      </c>
      <c r="Q5470">
        <v>0.23</v>
      </c>
      <c r="V5470">
        <v>1</v>
      </c>
      <c r="W5470" t="s">
        <v>1371</v>
      </c>
      <c r="X5470" t="s">
        <v>1398</v>
      </c>
    </row>
    <row r="5471" spans="1:24" x14ac:dyDescent="0.3">
      <c r="A5471">
        <v>6625</v>
      </c>
      <c r="B5471" s="15" t="s">
        <v>742</v>
      </c>
      <c r="C5471" t="str">
        <f>_xlfn.XLOOKUP($B5471, STANDARDS!$A:$A, STANDARDS!$B:$B,,0,2)</f>
        <v>Viola Limestone</v>
      </c>
      <c r="D5471" t="s">
        <v>1060</v>
      </c>
      <c r="E5471" t="s">
        <v>1149</v>
      </c>
      <c r="J5471" s="13">
        <v>445</v>
      </c>
      <c r="K5471" s="13"/>
      <c r="L5471" s="16" t="s">
        <v>1317</v>
      </c>
      <c r="M5471" t="s">
        <v>1335</v>
      </c>
      <c r="P5471" t="s">
        <v>243</v>
      </c>
      <c r="Q5471">
        <v>1.34</v>
      </c>
      <c r="V5471">
        <v>1</v>
      </c>
      <c r="W5471" t="s">
        <v>1371</v>
      </c>
      <c r="X5471" t="s">
        <v>1398</v>
      </c>
    </row>
    <row r="5472" spans="1:24" x14ac:dyDescent="0.3">
      <c r="A5472">
        <v>6626</v>
      </c>
      <c r="B5472" s="15" t="s">
        <v>742</v>
      </c>
      <c r="C5472" t="str">
        <f>_xlfn.XLOOKUP($B5472, STANDARDS!$A:$A, STANDARDS!$B:$B,,0,2)</f>
        <v>Viola Limestone</v>
      </c>
      <c r="D5472" t="s">
        <v>1060</v>
      </c>
      <c r="E5472" t="s">
        <v>1149</v>
      </c>
      <c r="J5472" s="13">
        <v>445</v>
      </c>
      <c r="K5472" s="13"/>
      <c r="L5472" s="16" t="s">
        <v>1317</v>
      </c>
      <c r="M5472" t="s">
        <v>1335</v>
      </c>
      <c r="P5472" t="s">
        <v>243</v>
      </c>
      <c r="Q5472">
        <v>1.1499999999999999</v>
      </c>
      <c r="V5472">
        <v>1</v>
      </c>
      <c r="W5472" t="s">
        <v>1371</v>
      </c>
      <c r="X5472" t="s">
        <v>1398</v>
      </c>
    </row>
    <row r="5473" spans="1:24" x14ac:dyDescent="0.3">
      <c r="A5473">
        <v>6627</v>
      </c>
      <c r="B5473" s="15" t="s">
        <v>743</v>
      </c>
      <c r="C5473" t="str">
        <f>_xlfn.XLOOKUP($B5473, STANDARDS!$A:$A, STANDARDS!$B:$B,,0,2)</f>
        <v>FA, Franceville Basin</v>
      </c>
      <c r="D5473" t="s">
        <v>1065</v>
      </c>
      <c r="E5473" t="s">
        <v>1150</v>
      </c>
      <c r="J5473" s="13">
        <v>2150</v>
      </c>
      <c r="K5473" s="13">
        <v>550</v>
      </c>
      <c r="L5473" s="16" t="s">
        <v>1318</v>
      </c>
      <c r="M5473" t="s">
        <v>1335</v>
      </c>
      <c r="P5473" t="s">
        <v>243</v>
      </c>
      <c r="Q5473">
        <v>-15.94</v>
      </c>
      <c r="V5473">
        <v>1</v>
      </c>
      <c r="W5473" t="s">
        <v>1371</v>
      </c>
      <c r="X5473" t="s">
        <v>1399</v>
      </c>
    </row>
    <row r="5474" spans="1:24" x14ac:dyDescent="0.3">
      <c r="A5474">
        <v>6628</v>
      </c>
      <c r="B5474" s="15" t="s">
        <v>743</v>
      </c>
      <c r="C5474" t="str">
        <f>_xlfn.XLOOKUP($B5474, STANDARDS!$A:$A, STANDARDS!$B:$B,,0,2)</f>
        <v>FA, Franceville Basin</v>
      </c>
      <c r="D5474" t="s">
        <v>1065</v>
      </c>
      <c r="E5474" t="s">
        <v>1150</v>
      </c>
      <c r="J5474" s="13">
        <v>2150</v>
      </c>
      <c r="K5474" s="13">
        <v>550</v>
      </c>
      <c r="L5474" s="16" t="s">
        <v>1318</v>
      </c>
      <c r="M5474" t="s">
        <v>1335</v>
      </c>
      <c r="P5474" t="s">
        <v>243</v>
      </c>
      <c r="Q5474">
        <v>-15.04</v>
      </c>
      <c r="V5474">
        <v>1</v>
      </c>
      <c r="W5474" t="s">
        <v>1371</v>
      </c>
      <c r="X5474" t="s">
        <v>1399</v>
      </c>
    </row>
    <row r="5475" spans="1:24" x14ac:dyDescent="0.3">
      <c r="A5475">
        <v>6629</v>
      </c>
      <c r="B5475" s="15" t="s">
        <v>743</v>
      </c>
      <c r="C5475" t="str">
        <f>_xlfn.XLOOKUP($B5475, STANDARDS!$A:$A, STANDARDS!$B:$B,,0,2)</f>
        <v>FA, Franceville Basin</v>
      </c>
      <c r="D5475" t="s">
        <v>1065</v>
      </c>
      <c r="E5475" t="s">
        <v>1150</v>
      </c>
      <c r="J5475" s="13">
        <v>2150</v>
      </c>
      <c r="K5475" s="13">
        <v>550</v>
      </c>
      <c r="L5475" s="16" t="s">
        <v>1318</v>
      </c>
      <c r="M5475" t="s">
        <v>1335</v>
      </c>
      <c r="P5475" t="s">
        <v>243</v>
      </c>
      <c r="Q5475">
        <v>-13.75</v>
      </c>
      <c r="V5475">
        <v>1</v>
      </c>
      <c r="W5475" t="s">
        <v>1371</v>
      </c>
      <c r="X5475" t="s">
        <v>1399</v>
      </c>
    </row>
    <row r="5476" spans="1:24" x14ac:dyDescent="0.3">
      <c r="A5476">
        <v>6630</v>
      </c>
      <c r="B5476" s="15" t="s">
        <v>743</v>
      </c>
      <c r="C5476" t="str">
        <f>_xlfn.XLOOKUP($B5476, STANDARDS!$A:$A, STANDARDS!$B:$B,,0,2)</f>
        <v>FA, Franceville Basin</v>
      </c>
      <c r="D5476" t="s">
        <v>1065</v>
      </c>
      <c r="E5476" t="s">
        <v>1150</v>
      </c>
      <c r="J5476" s="13">
        <v>2150</v>
      </c>
      <c r="K5476" s="13">
        <v>550</v>
      </c>
      <c r="L5476" s="16" t="s">
        <v>1318</v>
      </c>
      <c r="M5476" t="s">
        <v>1335</v>
      </c>
      <c r="P5476" t="s">
        <v>243</v>
      </c>
      <c r="Q5476">
        <v>-12.22</v>
      </c>
      <c r="V5476">
        <v>1</v>
      </c>
      <c r="W5476" t="s">
        <v>1371</v>
      </c>
      <c r="X5476" t="s">
        <v>1399</v>
      </c>
    </row>
    <row r="5477" spans="1:24" x14ac:dyDescent="0.3">
      <c r="A5477">
        <v>6631</v>
      </c>
      <c r="B5477" s="15" t="s">
        <v>743</v>
      </c>
      <c r="C5477" t="str">
        <f>_xlfn.XLOOKUP($B5477, STANDARDS!$A:$A, STANDARDS!$B:$B,,0,2)</f>
        <v>FA, Franceville Basin</v>
      </c>
      <c r="D5477" t="s">
        <v>1065</v>
      </c>
      <c r="E5477" t="s">
        <v>1150</v>
      </c>
      <c r="J5477" s="13">
        <v>2150</v>
      </c>
      <c r="K5477" s="13">
        <v>550</v>
      </c>
      <c r="L5477" s="16" t="s">
        <v>1318</v>
      </c>
      <c r="M5477" t="s">
        <v>1335</v>
      </c>
      <c r="P5477" t="s">
        <v>243</v>
      </c>
      <c r="Q5477">
        <v>-7.73</v>
      </c>
      <c r="V5477">
        <v>1</v>
      </c>
      <c r="W5477" t="s">
        <v>1371</v>
      </c>
      <c r="X5477" t="s">
        <v>1399</v>
      </c>
    </row>
    <row r="5478" spans="1:24" x14ac:dyDescent="0.3">
      <c r="A5478">
        <v>6632</v>
      </c>
      <c r="B5478" s="15" t="s">
        <v>744</v>
      </c>
      <c r="C5478" t="str">
        <f>_xlfn.XLOOKUP($B5478, STANDARDS!$A:$A, STANDARDS!$B:$B,,0,2)</f>
        <v>FA, Franceville Basin</v>
      </c>
      <c r="D5478" t="s">
        <v>1065</v>
      </c>
      <c r="E5478" t="s">
        <v>1150</v>
      </c>
      <c r="J5478" s="13">
        <v>2150</v>
      </c>
      <c r="K5478" s="13">
        <v>550</v>
      </c>
      <c r="L5478" s="16" t="s">
        <v>1318</v>
      </c>
      <c r="M5478" t="s">
        <v>1335</v>
      </c>
      <c r="P5478" t="s">
        <v>243</v>
      </c>
      <c r="Q5478">
        <v>-2.8</v>
      </c>
      <c r="V5478">
        <v>1</v>
      </c>
      <c r="W5478" t="s">
        <v>1371</v>
      </c>
      <c r="X5478" t="s">
        <v>1399</v>
      </c>
    </row>
    <row r="5479" spans="1:24" x14ac:dyDescent="0.3">
      <c r="A5479">
        <v>6633</v>
      </c>
      <c r="B5479" s="15" t="s">
        <v>744</v>
      </c>
      <c r="C5479" t="str">
        <f>_xlfn.XLOOKUP($B5479, STANDARDS!$A:$A, STANDARDS!$B:$B,,0,2)</f>
        <v>FA, Franceville Basin</v>
      </c>
      <c r="D5479" t="s">
        <v>1065</v>
      </c>
      <c r="E5479" t="s">
        <v>1150</v>
      </c>
      <c r="J5479" s="13">
        <v>2150</v>
      </c>
      <c r="K5479" s="13">
        <v>550</v>
      </c>
      <c r="L5479" s="16" t="s">
        <v>1318</v>
      </c>
      <c r="M5479" t="s">
        <v>583</v>
      </c>
      <c r="P5479" t="s">
        <v>243</v>
      </c>
      <c r="Q5479">
        <v>2.1</v>
      </c>
      <c r="V5479">
        <v>1</v>
      </c>
      <c r="W5479" t="s">
        <v>1371</v>
      </c>
      <c r="X5479" t="s">
        <v>1399</v>
      </c>
    </row>
    <row r="5480" spans="1:24" x14ac:dyDescent="0.3">
      <c r="A5480">
        <v>6634</v>
      </c>
      <c r="B5480" s="15" t="s">
        <v>744</v>
      </c>
      <c r="C5480" t="str">
        <f>_xlfn.XLOOKUP($B5480, STANDARDS!$A:$A, STANDARDS!$B:$B,,0,2)</f>
        <v>FA, Franceville Basin</v>
      </c>
      <c r="D5480" t="s">
        <v>1065</v>
      </c>
      <c r="E5480" t="s">
        <v>1150</v>
      </c>
      <c r="J5480" s="13">
        <v>2150</v>
      </c>
      <c r="K5480" s="13">
        <v>550</v>
      </c>
      <c r="L5480" s="16" t="s">
        <v>1318</v>
      </c>
      <c r="M5480" t="s">
        <v>583</v>
      </c>
      <c r="P5480" t="s">
        <v>243</v>
      </c>
      <c r="Q5480">
        <v>2.4</v>
      </c>
      <c r="V5480">
        <v>1</v>
      </c>
      <c r="W5480" t="s">
        <v>1371</v>
      </c>
      <c r="X5480" t="s">
        <v>1399</v>
      </c>
    </row>
    <row r="5481" spans="1:24" x14ac:dyDescent="0.3">
      <c r="A5481">
        <v>6635</v>
      </c>
      <c r="B5481" s="15" t="s">
        <v>745</v>
      </c>
      <c r="C5481" t="str">
        <f>_xlfn.XLOOKUP($B5481, STANDARDS!$A:$A, STANDARDS!$B:$B,,0,2)</f>
        <v>FB, Franceville Basin</v>
      </c>
      <c r="D5481" t="s">
        <v>1065</v>
      </c>
      <c r="E5481" t="s">
        <v>1150</v>
      </c>
      <c r="J5481" s="13">
        <v>2150</v>
      </c>
      <c r="K5481" s="13">
        <v>550</v>
      </c>
      <c r="L5481" s="16" t="s">
        <v>1318</v>
      </c>
      <c r="M5481" t="s">
        <v>583</v>
      </c>
      <c r="P5481" t="s">
        <v>243</v>
      </c>
      <c r="Q5481">
        <v>3.5</v>
      </c>
      <c r="S5481">
        <v>-25.8</v>
      </c>
      <c r="U5481" t="s">
        <v>245</v>
      </c>
      <c r="V5481">
        <v>1</v>
      </c>
      <c r="W5481" t="s">
        <v>1371</v>
      </c>
      <c r="X5481" t="s">
        <v>1399</v>
      </c>
    </row>
    <row r="5482" spans="1:24" x14ac:dyDescent="0.3">
      <c r="A5482">
        <v>6636</v>
      </c>
      <c r="B5482" s="15" t="s">
        <v>746</v>
      </c>
      <c r="C5482" t="str">
        <f>_xlfn.XLOOKUP($B5482, STANDARDS!$A:$A, STANDARDS!$B:$B,,0,2)</f>
        <v>FB, Franceville Basin</v>
      </c>
      <c r="D5482" t="s">
        <v>1065</v>
      </c>
      <c r="E5482" t="s">
        <v>1150</v>
      </c>
      <c r="J5482" s="13">
        <v>2150</v>
      </c>
      <c r="K5482" s="13">
        <v>550</v>
      </c>
      <c r="L5482" s="16" t="s">
        <v>1318</v>
      </c>
      <c r="P5482" t="s">
        <v>243</v>
      </c>
      <c r="Q5482" t="s">
        <v>1308</v>
      </c>
      <c r="S5482">
        <v>-33.1</v>
      </c>
      <c r="U5482" t="s">
        <v>245</v>
      </c>
      <c r="V5482">
        <v>1</v>
      </c>
      <c r="W5482" t="s">
        <v>1371</v>
      </c>
      <c r="X5482" t="s">
        <v>1399</v>
      </c>
    </row>
    <row r="5483" spans="1:24" x14ac:dyDescent="0.3">
      <c r="A5483">
        <v>6637</v>
      </c>
      <c r="B5483" s="15" t="s">
        <v>747</v>
      </c>
      <c r="C5483" t="str">
        <f>_xlfn.XLOOKUP($B5483, STANDARDS!$A:$A, STANDARDS!$B:$B,,0,2)</f>
        <v>FB, Franceville Basin</v>
      </c>
      <c r="D5483" t="s">
        <v>1065</v>
      </c>
      <c r="E5483" t="s">
        <v>1150</v>
      </c>
      <c r="J5483" s="13">
        <v>2150</v>
      </c>
      <c r="K5483" s="13">
        <v>550</v>
      </c>
      <c r="L5483" s="16" t="s">
        <v>1318</v>
      </c>
      <c r="P5483" t="s">
        <v>243</v>
      </c>
      <c r="Q5483" t="s">
        <v>1308</v>
      </c>
      <c r="S5483">
        <v>-27.1</v>
      </c>
      <c r="U5483" t="s">
        <v>245</v>
      </c>
      <c r="V5483">
        <v>1</v>
      </c>
      <c r="W5483" t="s">
        <v>1371</v>
      </c>
      <c r="X5483" t="s">
        <v>1399</v>
      </c>
    </row>
    <row r="5484" spans="1:24" x14ac:dyDescent="0.3">
      <c r="A5484">
        <v>6638</v>
      </c>
      <c r="B5484" s="15" t="s">
        <v>748</v>
      </c>
      <c r="C5484" t="str">
        <f>_xlfn.XLOOKUP($B5484, STANDARDS!$A:$A, STANDARDS!$B:$B,,0,2)</f>
        <v>FB, Franceville Basin</v>
      </c>
      <c r="D5484" t="s">
        <v>1065</v>
      </c>
      <c r="E5484" t="s">
        <v>1150</v>
      </c>
      <c r="J5484" s="13">
        <v>2150</v>
      </c>
      <c r="K5484" s="13">
        <v>550</v>
      </c>
      <c r="L5484" s="16" t="s">
        <v>1318</v>
      </c>
      <c r="M5484" t="s">
        <v>222</v>
      </c>
      <c r="P5484" t="s">
        <v>243</v>
      </c>
      <c r="Q5484" t="s">
        <v>1308</v>
      </c>
      <c r="S5484">
        <v>-29.9</v>
      </c>
      <c r="U5484" t="s">
        <v>245</v>
      </c>
      <c r="V5484">
        <v>1</v>
      </c>
      <c r="W5484" t="s">
        <v>1371</v>
      </c>
      <c r="X5484" t="s">
        <v>1399</v>
      </c>
    </row>
    <row r="5485" spans="1:24" x14ac:dyDescent="0.3">
      <c r="A5485">
        <v>6639</v>
      </c>
      <c r="B5485" s="15" t="s">
        <v>748</v>
      </c>
      <c r="C5485" t="str">
        <f>_xlfn.XLOOKUP($B5485, STANDARDS!$A:$A, STANDARDS!$B:$B,,0,2)</f>
        <v>FB, Franceville Basin</v>
      </c>
      <c r="D5485" t="s">
        <v>1065</v>
      </c>
      <c r="E5485" t="s">
        <v>1150</v>
      </c>
      <c r="J5485" s="13">
        <v>2150</v>
      </c>
      <c r="K5485" s="13">
        <v>550</v>
      </c>
      <c r="L5485" s="16" t="s">
        <v>1318</v>
      </c>
      <c r="M5485" t="s">
        <v>222</v>
      </c>
      <c r="P5485" t="s">
        <v>243</v>
      </c>
      <c r="Q5485" t="s">
        <v>1308</v>
      </c>
      <c r="S5485">
        <v>-25.7</v>
      </c>
      <c r="U5485" t="s">
        <v>245</v>
      </c>
      <c r="V5485">
        <v>1</v>
      </c>
      <c r="W5485" t="s">
        <v>1371</v>
      </c>
      <c r="X5485" t="s">
        <v>1399</v>
      </c>
    </row>
    <row r="5486" spans="1:24" x14ac:dyDescent="0.3">
      <c r="A5486">
        <v>6640</v>
      </c>
      <c r="B5486" s="15" t="s">
        <v>748</v>
      </c>
      <c r="C5486" t="str">
        <f>_xlfn.XLOOKUP($B5486, STANDARDS!$A:$A, STANDARDS!$B:$B,,0,2)</f>
        <v>FB, Franceville Basin</v>
      </c>
      <c r="D5486" t="s">
        <v>1065</v>
      </c>
      <c r="E5486" t="s">
        <v>1150</v>
      </c>
      <c r="J5486" s="13">
        <v>2150</v>
      </c>
      <c r="K5486" s="13">
        <v>550</v>
      </c>
      <c r="L5486" s="16" t="s">
        <v>1318</v>
      </c>
      <c r="M5486" t="s">
        <v>222</v>
      </c>
      <c r="P5486" t="s">
        <v>243</v>
      </c>
      <c r="Q5486" t="s">
        <v>1308</v>
      </c>
      <c r="S5486">
        <v>-34</v>
      </c>
      <c r="U5486" t="s">
        <v>245</v>
      </c>
      <c r="V5486">
        <v>1</v>
      </c>
      <c r="W5486" t="s">
        <v>1371</v>
      </c>
      <c r="X5486" t="s">
        <v>1399</v>
      </c>
    </row>
    <row r="5487" spans="1:24" x14ac:dyDescent="0.3">
      <c r="A5487">
        <v>6641</v>
      </c>
      <c r="B5487" s="15" t="s">
        <v>748</v>
      </c>
      <c r="C5487" t="str">
        <f>_xlfn.XLOOKUP($B5487, STANDARDS!$A:$A, STANDARDS!$B:$B,,0,2)</f>
        <v>FB, Franceville Basin</v>
      </c>
      <c r="D5487" t="s">
        <v>1065</v>
      </c>
      <c r="E5487" t="s">
        <v>1150</v>
      </c>
      <c r="J5487" s="13">
        <v>2150</v>
      </c>
      <c r="K5487" s="13">
        <v>550</v>
      </c>
      <c r="L5487" s="16" t="s">
        <v>1318</v>
      </c>
      <c r="M5487" t="s">
        <v>222</v>
      </c>
      <c r="P5487" t="s">
        <v>243</v>
      </c>
      <c r="Q5487" t="s">
        <v>1308</v>
      </c>
      <c r="S5487">
        <v>-34.700000000000003</v>
      </c>
      <c r="U5487" t="s">
        <v>245</v>
      </c>
      <c r="V5487">
        <v>1</v>
      </c>
      <c r="W5487" t="s">
        <v>1371</v>
      </c>
      <c r="X5487" t="s">
        <v>1399</v>
      </c>
    </row>
    <row r="5488" spans="1:24" x14ac:dyDescent="0.3">
      <c r="A5488">
        <v>6642</v>
      </c>
      <c r="B5488" s="15" t="s">
        <v>748</v>
      </c>
      <c r="C5488" t="str">
        <f>_xlfn.XLOOKUP($B5488, STANDARDS!$A:$A, STANDARDS!$B:$B,,0,2)</f>
        <v>FB, Franceville Basin</v>
      </c>
      <c r="D5488" t="s">
        <v>1065</v>
      </c>
      <c r="E5488" t="s">
        <v>1150</v>
      </c>
      <c r="J5488" s="13">
        <v>2150</v>
      </c>
      <c r="K5488" s="13">
        <v>550</v>
      </c>
      <c r="L5488" s="16" t="s">
        <v>1318</v>
      </c>
      <c r="M5488" t="s">
        <v>222</v>
      </c>
      <c r="P5488" t="s">
        <v>243</v>
      </c>
      <c r="Q5488" t="s">
        <v>1308</v>
      </c>
      <c r="S5488">
        <v>-36.4</v>
      </c>
      <c r="U5488" t="s">
        <v>245</v>
      </c>
      <c r="V5488">
        <v>1</v>
      </c>
      <c r="W5488" t="s">
        <v>1371</v>
      </c>
      <c r="X5488" t="s">
        <v>1399</v>
      </c>
    </row>
    <row r="5489" spans="1:24" x14ac:dyDescent="0.3">
      <c r="A5489">
        <v>6643</v>
      </c>
      <c r="B5489" s="15" t="s">
        <v>748</v>
      </c>
      <c r="C5489" t="str">
        <f>_xlfn.XLOOKUP($B5489, STANDARDS!$A:$A, STANDARDS!$B:$B,,0,2)</f>
        <v>FB, Franceville Basin</v>
      </c>
      <c r="D5489" t="s">
        <v>1065</v>
      </c>
      <c r="E5489" t="s">
        <v>1150</v>
      </c>
      <c r="J5489" s="13">
        <v>2150</v>
      </c>
      <c r="K5489" s="13">
        <v>550</v>
      </c>
      <c r="L5489" s="16" t="s">
        <v>1318</v>
      </c>
      <c r="M5489" t="s">
        <v>222</v>
      </c>
      <c r="P5489" t="s">
        <v>243</v>
      </c>
      <c r="Q5489" t="s">
        <v>1308</v>
      </c>
      <c r="S5489">
        <v>-34.299999999999997</v>
      </c>
      <c r="U5489" t="s">
        <v>245</v>
      </c>
      <c r="V5489">
        <v>1</v>
      </c>
      <c r="W5489" t="s">
        <v>1371</v>
      </c>
      <c r="X5489" t="s">
        <v>1399</v>
      </c>
    </row>
    <row r="5490" spans="1:24" x14ac:dyDescent="0.3">
      <c r="A5490">
        <v>6644</v>
      </c>
      <c r="B5490" s="15" t="s">
        <v>748</v>
      </c>
      <c r="C5490" t="str">
        <f>_xlfn.XLOOKUP($B5490, STANDARDS!$A:$A, STANDARDS!$B:$B,,0,2)</f>
        <v>FB, Franceville Basin</v>
      </c>
      <c r="D5490" t="s">
        <v>1065</v>
      </c>
      <c r="E5490" t="s">
        <v>1150</v>
      </c>
      <c r="J5490" s="13">
        <v>2150</v>
      </c>
      <c r="K5490" s="13">
        <v>550</v>
      </c>
      <c r="L5490" s="16" t="s">
        <v>1318</v>
      </c>
      <c r="M5490" t="s">
        <v>222</v>
      </c>
      <c r="P5490" t="s">
        <v>243</v>
      </c>
      <c r="Q5490" t="s">
        <v>1308</v>
      </c>
      <c r="S5490">
        <v>-24.5</v>
      </c>
      <c r="U5490" t="s">
        <v>245</v>
      </c>
      <c r="V5490">
        <v>1</v>
      </c>
      <c r="W5490" t="s">
        <v>1371</v>
      </c>
      <c r="X5490" t="s">
        <v>1399</v>
      </c>
    </row>
    <row r="5491" spans="1:24" x14ac:dyDescent="0.3">
      <c r="A5491">
        <v>6645</v>
      </c>
      <c r="B5491" s="15" t="s">
        <v>748</v>
      </c>
      <c r="C5491" t="str">
        <f>_xlfn.XLOOKUP($B5491, STANDARDS!$A:$A, STANDARDS!$B:$B,,0,2)</f>
        <v>FB, Franceville Basin</v>
      </c>
      <c r="D5491" t="s">
        <v>1065</v>
      </c>
      <c r="E5491" t="s">
        <v>1150</v>
      </c>
      <c r="J5491" s="13">
        <v>2150</v>
      </c>
      <c r="K5491" s="13">
        <v>550</v>
      </c>
      <c r="L5491" s="16" t="s">
        <v>1318</v>
      </c>
      <c r="M5491" t="s">
        <v>222</v>
      </c>
      <c r="P5491" t="s">
        <v>243</v>
      </c>
      <c r="Q5491" t="s">
        <v>1308</v>
      </c>
      <c r="S5491">
        <v>-34.299999999999997</v>
      </c>
      <c r="U5491" t="s">
        <v>245</v>
      </c>
      <c r="V5491">
        <v>1</v>
      </c>
      <c r="W5491" t="s">
        <v>1371</v>
      </c>
      <c r="X5491" t="s">
        <v>1399</v>
      </c>
    </row>
    <row r="5492" spans="1:24" x14ac:dyDescent="0.3">
      <c r="A5492">
        <v>6646</v>
      </c>
      <c r="B5492" s="15" t="s">
        <v>748</v>
      </c>
      <c r="C5492" t="str">
        <f>_xlfn.XLOOKUP($B5492, STANDARDS!$A:$A, STANDARDS!$B:$B,,0,2)</f>
        <v>FB, Franceville Basin</v>
      </c>
      <c r="D5492" t="s">
        <v>1065</v>
      </c>
      <c r="E5492" t="s">
        <v>1150</v>
      </c>
      <c r="J5492" s="13">
        <v>2150</v>
      </c>
      <c r="K5492" s="13">
        <v>550</v>
      </c>
      <c r="L5492" s="16" t="s">
        <v>1318</v>
      </c>
      <c r="M5492" t="s">
        <v>222</v>
      </c>
      <c r="P5492" t="s">
        <v>243</v>
      </c>
      <c r="Q5492" t="s">
        <v>1308</v>
      </c>
      <c r="S5492">
        <v>-35.799999999999997</v>
      </c>
      <c r="U5492" t="s">
        <v>245</v>
      </c>
      <c r="V5492">
        <v>1</v>
      </c>
      <c r="W5492" t="s">
        <v>1371</v>
      </c>
      <c r="X5492" t="s">
        <v>1399</v>
      </c>
    </row>
    <row r="5493" spans="1:24" x14ac:dyDescent="0.3">
      <c r="A5493">
        <v>6647</v>
      </c>
      <c r="B5493" s="15" t="s">
        <v>748</v>
      </c>
      <c r="C5493" t="str">
        <f>_xlfn.XLOOKUP($B5493, STANDARDS!$A:$A, STANDARDS!$B:$B,,0,2)</f>
        <v>FB, Franceville Basin</v>
      </c>
      <c r="D5493" t="s">
        <v>1065</v>
      </c>
      <c r="E5493" t="s">
        <v>1150</v>
      </c>
      <c r="J5493" s="13">
        <v>2150</v>
      </c>
      <c r="K5493" s="13">
        <v>550</v>
      </c>
      <c r="L5493" s="16" t="s">
        <v>1318</v>
      </c>
      <c r="M5493" t="s">
        <v>222</v>
      </c>
      <c r="P5493" t="s">
        <v>243</v>
      </c>
      <c r="Q5493" t="s">
        <v>1308</v>
      </c>
      <c r="S5493">
        <v>-38.200000000000003</v>
      </c>
      <c r="U5493" t="s">
        <v>245</v>
      </c>
      <c r="V5493">
        <v>1</v>
      </c>
      <c r="W5493" t="s">
        <v>1371</v>
      </c>
      <c r="X5493" t="s">
        <v>1399</v>
      </c>
    </row>
    <row r="5494" spans="1:24" x14ac:dyDescent="0.3">
      <c r="A5494">
        <v>6648</v>
      </c>
      <c r="B5494" s="15" t="s">
        <v>748</v>
      </c>
      <c r="C5494" t="str">
        <f>_xlfn.XLOOKUP($B5494, STANDARDS!$A:$A, STANDARDS!$B:$B,,0,2)</f>
        <v>FB, Franceville Basin</v>
      </c>
      <c r="D5494" t="s">
        <v>1065</v>
      </c>
      <c r="E5494" t="s">
        <v>1150</v>
      </c>
      <c r="J5494" s="13">
        <v>2150</v>
      </c>
      <c r="K5494" s="13">
        <v>550</v>
      </c>
      <c r="L5494" s="16" t="s">
        <v>1318</v>
      </c>
      <c r="M5494" t="s">
        <v>222</v>
      </c>
      <c r="P5494" t="s">
        <v>243</v>
      </c>
      <c r="Q5494" t="s">
        <v>1308</v>
      </c>
      <c r="S5494">
        <v>-36</v>
      </c>
      <c r="U5494" t="s">
        <v>245</v>
      </c>
      <c r="V5494">
        <v>1</v>
      </c>
      <c r="W5494" t="s">
        <v>1371</v>
      </c>
      <c r="X5494" t="s">
        <v>1399</v>
      </c>
    </row>
    <row r="5495" spans="1:24" x14ac:dyDescent="0.3">
      <c r="A5495">
        <v>6649</v>
      </c>
      <c r="B5495" s="15" t="s">
        <v>748</v>
      </c>
      <c r="C5495" t="str">
        <f>_xlfn.XLOOKUP($B5495, STANDARDS!$A:$A, STANDARDS!$B:$B,,0,2)</f>
        <v>FB, Franceville Basin</v>
      </c>
      <c r="D5495" t="s">
        <v>1065</v>
      </c>
      <c r="E5495" t="s">
        <v>1150</v>
      </c>
      <c r="J5495" s="13">
        <v>2150</v>
      </c>
      <c r="K5495" s="13">
        <v>550</v>
      </c>
      <c r="L5495" s="16" t="s">
        <v>1318</v>
      </c>
      <c r="M5495" t="s">
        <v>222</v>
      </c>
      <c r="P5495" t="s">
        <v>243</v>
      </c>
      <c r="Q5495" t="s">
        <v>1308</v>
      </c>
      <c r="S5495">
        <v>-37.5</v>
      </c>
      <c r="U5495" t="s">
        <v>245</v>
      </c>
      <c r="V5495">
        <v>1</v>
      </c>
      <c r="W5495" t="s">
        <v>1371</v>
      </c>
      <c r="X5495" t="s">
        <v>1399</v>
      </c>
    </row>
    <row r="5496" spans="1:24" x14ac:dyDescent="0.3">
      <c r="A5496">
        <v>6650</v>
      </c>
      <c r="B5496" s="15" t="s">
        <v>749</v>
      </c>
      <c r="C5496" t="str">
        <f>_xlfn.XLOOKUP($B5496, STANDARDS!$A:$A, STANDARDS!$B:$B,,0,2)</f>
        <v>FB-cFB-C, Franceville Basin</v>
      </c>
      <c r="D5496" t="s">
        <v>1065</v>
      </c>
      <c r="E5496" t="s">
        <v>1150</v>
      </c>
      <c r="J5496" s="13">
        <v>2150</v>
      </c>
      <c r="K5496" s="13">
        <v>550</v>
      </c>
      <c r="L5496" s="16" t="s">
        <v>1318</v>
      </c>
      <c r="M5496" t="s">
        <v>1351</v>
      </c>
      <c r="P5496" t="s">
        <v>243</v>
      </c>
      <c r="Q5496" t="s">
        <v>1308</v>
      </c>
      <c r="S5496">
        <v>-42.2</v>
      </c>
      <c r="U5496" t="s">
        <v>245</v>
      </c>
      <c r="V5496">
        <v>1</v>
      </c>
      <c r="W5496" t="s">
        <v>1371</v>
      </c>
      <c r="X5496" t="s">
        <v>1399</v>
      </c>
    </row>
    <row r="5497" spans="1:24" x14ac:dyDescent="0.3">
      <c r="A5497">
        <v>6651</v>
      </c>
      <c r="B5497" s="15" t="s">
        <v>743</v>
      </c>
      <c r="C5497" t="str">
        <f>_xlfn.XLOOKUP($B5497, STANDARDS!$A:$A, STANDARDS!$B:$B,,0,2)</f>
        <v>FA, Franceville Basin</v>
      </c>
      <c r="D5497" t="s">
        <v>1065</v>
      </c>
      <c r="E5497" t="s">
        <v>1150</v>
      </c>
      <c r="J5497" s="13">
        <v>2150</v>
      </c>
      <c r="K5497" s="13">
        <v>550</v>
      </c>
      <c r="L5497" s="16" t="s">
        <v>1318</v>
      </c>
      <c r="M5497" t="s">
        <v>1351</v>
      </c>
      <c r="P5497" t="s">
        <v>243</v>
      </c>
      <c r="Q5497" t="s">
        <v>1308</v>
      </c>
      <c r="S5497">
        <v>-45.4</v>
      </c>
      <c r="U5497" t="s">
        <v>245</v>
      </c>
      <c r="V5497">
        <v>1</v>
      </c>
      <c r="W5497" t="s">
        <v>1371</v>
      </c>
      <c r="X5497" t="s">
        <v>1399</v>
      </c>
    </row>
    <row r="5498" spans="1:24" x14ac:dyDescent="0.3">
      <c r="A5498">
        <v>6652</v>
      </c>
      <c r="B5498" s="15" t="s">
        <v>750</v>
      </c>
      <c r="C5498" t="str">
        <f>_xlfn.XLOOKUP($B5498, STANDARDS!$A:$A, STANDARDS!$B:$B,,0,2)</f>
        <v>FB-C, Franceville Basin</v>
      </c>
      <c r="D5498" t="s">
        <v>1065</v>
      </c>
      <c r="E5498" t="s">
        <v>1150</v>
      </c>
      <c r="J5498" s="13">
        <v>2150</v>
      </c>
      <c r="K5498" s="13">
        <v>550</v>
      </c>
      <c r="L5498" s="16" t="s">
        <v>1318</v>
      </c>
      <c r="M5498" t="s">
        <v>583</v>
      </c>
      <c r="P5498" t="s">
        <v>243</v>
      </c>
      <c r="Q5498">
        <v>4.7</v>
      </c>
      <c r="V5498">
        <v>1</v>
      </c>
      <c r="W5498" t="s">
        <v>1371</v>
      </c>
      <c r="X5498" t="s">
        <v>1399</v>
      </c>
    </row>
    <row r="5499" spans="1:24" x14ac:dyDescent="0.3">
      <c r="A5499">
        <v>6653</v>
      </c>
      <c r="B5499" s="15" t="s">
        <v>750</v>
      </c>
      <c r="C5499" t="str">
        <f>_xlfn.XLOOKUP($B5499, STANDARDS!$A:$A, STANDARDS!$B:$B,,0,2)</f>
        <v>FB-C, Franceville Basin</v>
      </c>
      <c r="D5499" t="s">
        <v>1065</v>
      </c>
      <c r="E5499" t="s">
        <v>1150</v>
      </c>
      <c r="J5499" s="13">
        <v>2150</v>
      </c>
      <c r="K5499" s="13">
        <v>550</v>
      </c>
      <c r="L5499" s="16" t="s">
        <v>1318</v>
      </c>
      <c r="M5499" t="s">
        <v>583</v>
      </c>
      <c r="P5499" t="s">
        <v>243</v>
      </c>
      <c r="Q5499">
        <v>6.3</v>
      </c>
      <c r="S5499">
        <v>-37.700000000000003</v>
      </c>
      <c r="U5499" t="s">
        <v>245</v>
      </c>
      <c r="V5499">
        <v>1</v>
      </c>
      <c r="W5499" t="s">
        <v>1371</v>
      </c>
      <c r="X5499" t="s">
        <v>1399</v>
      </c>
    </row>
    <row r="5500" spans="1:24" x14ac:dyDescent="0.3">
      <c r="A5500">
        <v>6654</v>
      </c>
      <c r="B5500" s="15" t="s">
        <v>750</v>
      </c>
      <c r="C5500" t="str">
        <f>_xlfn.XLOOKUP($B5500, STANDARDS!$A:$A, STANDARDS!$B:$B,,0,2)</f>
        <v>FB-C, Franceville Basin</v>
      </c>
      <c r="D5500" t="s">
        <v>1065</v>
      </c>
      <c r="E5500" t="s">
        <v>1150</v>
      </c>
      <c r="J5500" s="13">
        <v>2150</v>
      </c>
      <c r="K5500" s="13">
        <v>550</v>
      </c>
      <c r="L5500" s="16" t="s">
        <v>1318</v>
      </c>
      <c r="M5500" t="s">
        <v>583</v>
      </c>
      <c r="P5500" t="s">
        <v>243</v>
      </c>
      <c r="Q5500">
        <v>2.6</v>
      </c>
      <c r="S5500">
        <v>-39.5</v>
      </c>
      <c r="U5500" t="s">
        <v>245</v>
      </c>
      <c r="V5500">
        <v>1</v>
      </c>
      <c r="W5500" t="s">
        <v>1371</v>
      </c>
      <c r="X5500" t="s">
        <v>1399</v>
      </c>
    </row>
    <row r="5501" spans="1:24" x14ac:dyDescent="0.3">
      <c r="A5501">
        <v>6655</v>
      </c>
      <c r="B5501" s="15" t="s">
        <v>750</v>
      </c>
      <c r="C5501" t="str">
        <f>_xlfn.XLOOKUP($B5501, STANDARDS!$A:$A, STANDARDS!$B:$B,,0,2)</f>
        <v>FB-C, Franceville Basin</v>
      </c>
      <c r="D5501" t="s">
        <v>1065</v>
      </c>
      <c r="E5501" t="s">
        <v>1150</v>
      </c>
      <c r="J5501" s="13">
        <v>2150</v>
      </c>
      <c r="K5501" s="13">
        <v>550</v>
      </c>
      <c r="L5501" s="16" t="s">
        <v>1318</v>
      </c>
      <c r="P5501" t="s">
        <v>243</v>
      </c>
      <c r="Q5501" t="s">
        <v>1308</v>
      </c>
      <c r="S5501">
        <v>-36.9</v>
      </c>
      <c r="U5501" t="s">
        <v>245</v>
      </c>
      <c r="V5501">
        <v>1</v>
      </c>
      <c r="W5501" t="s">
        <v>1371</v>
      </c>
      <c r="X5501" t="s">
        <v>1399</v>
      </c>
    </row>
    <row r="5502" spans="1:24" x14ac:dyDescent="0.3">
      <c r="A5502">
        <v>6656</v>
      </c>
      <c r="B5502" s="15" t="s">
        <v>751</v>
      </c>
      <c r="C5502" t="str">
        <f>_xlfn.XLOOKUP($B5502, STANDARDS!$A:$A, STANDARDS!$B:$B,,0,2)</f>
        <v>FC, Franceville Basin</v>
      </c>
      <c r="D5502" t="s">
        <v>1065</v>
      </c>
      <c r="E5502" t="s">
        <v>1150</v>
      </c>
      <c r="J5502" s="13">
        <v>2150</v>
      </c>
      <c r="K5502" s="13">
        <v>550</v>
      </c>
      <c r="L5502" s="16" t="s">
        <v>1318</v>
      </c>
      <c r="P5502" t="s">
        <v>243</v>
      </c>
      <c r="Q5502" t="s">
        <v>1308</v>
      </c>
      <c r="S5502">
        <v>-46.2</v>
      </c>
      <c r="U5502" t="s">
        <v>245</v>
      </c>
      <c r="V5502">
        <v>1</v>
      </c>
      <c r="W5502" t="s">
        <v>1371</v>
      </c>
      <c r="X5502" t="s">
        <v>1399</v>
      </c>
    </row>
    <row r="5503" spans="1:24" x14ac:dyDescent="0.3">
      <c r="A5503">
        <v>6657</v>
      </c>
      <c r="B5503" s="15" t="s">
        <v>751</v>
      </c>
      <c r="C5503" t="str">
        <f>_xlfn.XLOOKUP($B5503, STANDARDS!$A:$A, STANDARDS!$B:$B,,0,2)</f>
        <v>FC, Franceville Basin</v>
      </c>
      <c r="D5503" t="s">
        <v>1065</v>
      </c>
      <c r="E5503" t="s">
        <v>1150</v>
      </c>
      <c r="J5503" s="13">
        <v>2150</v>
      </c>
      <c r="K5503" s="13">
        <v>550</v>
      </c>
      <c r="L5503" s="16" t="s">
        <v>1318</v>
      </c>
      <c r="P5503" t="s">
        <v>243</v>
      </c>
      <c r="Q5503" t="s">
        <v>1308</v>
      </c>
      <c r="S5503">
        <v>-44.1</v>
      </c>
      <c r="U5503" t="s">
        <v>245</v>
      </c>
      <c r="V5503">
        <v>1</v>
      </c>
      <c r="W5503" t="s">
        <v>1371</v>
      </c>
      <c r="X5503" t="s">
        <v>1399</v>
      </c>
    </row>
    <row r="5504" spans="1:24" x14ac:dyDescent="0.3">
      <c r="A5504">
        <v>6658</v>
      </c>
      <c r="B5504" s="15" t="s">
        <v>752</v>
      </c>
      <c r="C5504" t="str">
        <f>_xlfn.XLOOKUP($B5504, STANDARDS!$A:$A, STANDARDS!$B:$B,,0,2)</f>
        <v>FD, Franceville Basin</v>
      </c>
      <c r="D5504" t="s">
        <v>1065</v>
      </c>
      <c r="E5504" t="s">
        <v>1150</v>
      </c>
      <c r="J5504" s="13">
        <v>2150</v>
      </c>
      <c r="K5504" s="13">
        <v>550</v>
      </c>
      <c r="L5504" s="16" t="s">
        <v>1318</v>
      </c>
      <c r="P5504" t="s">
        <v>243</v>
      </c>
      <c r="Q5504" t="s">
        <v>1308</v>
      </c>
      <c r="S5504">
        <v>-45.3</v>
      </c>
      <c r="U5504" t="s">
        <v>245</v>
      </c>
      <c r="V5504">
        <v>1</v>
      </c>
      <c r="W5504" t="s">
        <v>1371</v>
      </c>
      <c r="X5504" t="s">
        <v>1399</v>
      </c>
    </row>
    <row r="5505" spans="1:24" x14ac:dyDescent="0.3">
      <c r="A5505">
        <v>6659</v>
      </c>
      <c r="B5505" s="15" t="s">
        <v>753</v>
      </c>
      <c r="C5505" t="str">
        <f>_xlfn.XLOOKUP($B5505, STANDARDS!$A:$A, STANDARDS!$B:$B,,0,2)</f>
        <v>FB 2, Franceville Basin</v>
      </c>
      <c r="D5505" t="s">
        <v>1065</v>
      </c>
      <c r="E5505" t="s">
        <v>1150</v>
      </c>
      <c r="J5505" s="13">
        <v>2150</v>
      </c>
      <c r="K5505" s="13">
        <v>550</v>
      </c>
      <c r="L5505" s="16" t="s">
        <v>1318</v>
      </c>
      <c r="P5505" t="s">
        <v>243</v>
      </c>
      <c r="Q5505" t="s">
        <v>1308</v>
      </c>
      <c r="S5505">
        <v>-30.3</v>
      </c>
      <c r="U5505" t="s">
        <v>245</v>
      </c>
      <c r="V5505">
        <v>1</v>
      </c>
      <c r="W5505" t="s">
        <v>1371</v>
      </c>
      <c r="X5505" t="s">
        <v>1399</v>
      </c>
    </row>
    <row r="5506" spans="1:24" x14ac:dyDescent="0.3">
      <c r="A5506">
        <v>6660</v>
      </c>
      <c r="B5506" s="15" t="s">
        <v>751</v>
      </c>
      <c r="C5506" t="str">
        <f>_xlfn.XLOOKUP($B5506, STANDARDS!$A:$A, STANDARDS!$B:$B,,0,2)</f>
        <v>FC, Franceville Basin</v>
      </c>
      <c r="D5506" t="s">
        <v>1065</v>
      </c>
      <c r="E5506" t="s">
        <v>1150</v>
      </c>
      <c r="J5506" s="13">
        <v>2150</v>
      </c>
      <c r="K5506" s="13">
        <v>550</v>
      </c>
      <c r="L5506" s="16" t="s">
        <v>1318</v>
      </c>
      <c r="P5506" t="s">
        <v>243</v>
      </c>
      <c r="Q5506" t="s">
        <v>1308</v>
      </c>
      <c r="S5506">
        <v>-44.1</v>
      </c>
      <c r="U5506" t="s">
        <v>245</v>
      </c>
      <c r="V5506">
        <v>1</v>
      </c>
      <c r="W5506" t="s">
        <v>1371</v>
      </c>
      <c r="X5506" t="s">
        <v>1399</v>
      </c>
    </row>
    <row r="5507" spans="1:24" x14ac:dyDescent="0.3">
      <c r="A5507">
        <v>6661</v>
      </c>
      <c r="B5507" s="15" t="s">
        <v>743</v>
      </c>
      <c r="C5507" t="str">
        <f>_xlfn.XLOOKUP($B5507, STANDARDS!$A:$A, STANDARDS!$B:$B,,0,2)</f>
        <v>FA, Franceville Basin</v>
      </c>
      <c r="D5507" t="s">
        <v>1065</v>
      </c>
      <c r="E5507" t="s">
        <v>1150</v>
      </c>
      <c r="J5507" s="13">
        <v>2150</v>
      </c>
      <c r="K5507" s="13">
        <v>550</v>
      </c>
      <c r="L5507" s="16" t="s">
        <v>1318</v>
      </c>
      <c r="M5507" t="s">
        <v>1352</v>
      </c>
      <c r="P5507" t="s">
        <v>243</v>
      </c>
      <c r="Q5507" t="s">
        <v>1308</v>
      </c>
      <c r="S5507">
        <v>-27.2</v>
      </c>
      <c r="U5507" t="s">
        <v>245</v>
      </c>
      <c r="V5507">
        <v>1</v>
      </c>
      <c r="W5507" t="s">
        <v>1371</v>
      </c>
      <c r="X5507" t="s">
        <v>1399</v>
      </c>
    </row>
    <row r="5508" spans="1:24" x14ac:dyDescent="0.3">
      <c r="A5508">
        <v>6662</v>
      </c>
      <c r="B5508" s="15" t="s">
        <v>743</v>
      </c>
      <c r="C5508" t="str">
        <f>_xlfn.XLOOKUP($B5508, STANDARDS!$A:$A, STANDARDS!$B:$B,,0,2)</f>
        <v>FA, Franceville Basin</v>
      </c>
      <c r="D5508" t="s">
        <v>1065</v>
      </c>
      <c r="E5508" t="s">
        <v>1150</v>
      </c>
      <c r="J5508" s="13">
        <v>2150</v>
      </c>
      <c r="K5508" s="13">
        <v>550</v>
      </c>
      <c r="L5508" s="16" t="s">
        <v>1318</v>
      </c>
      <c r="M5508" t="s">
        <v>1352</v>
      </c>
      <c r="P5508" t="s">
        <v>243</v>
      </c>
      <c r="Q5508" t="s">
        <v>1308</v>
      </c>
      <c r="S5508">
        <v>-22.9</v>
      </c>
      <c r="U5508" t="s">
        <v>245</v>
      </c>
      <c r="V5508">
        <v>1</v>
      </c>
      <c r="W5508" t="s">
        <v>1371</v>
      </c>
      <c r="X5508" t="s">
        <v>1399</v>
      </c>
    </row>
    <row r="5509" spans="1:24" x14ac:dyDescent="0.3">
      <c r="A5509">
        <v>6663</v>
      </c>
      <c r="B5509" s="15" t="s">
        <v>743</v>
      </c>
      <c r="C5509" t="str">
        <f>_xlfn.XLOOKUP($B5509, STANDARDS!$A:$A, STANDARDS!$B:$B,,0,2)</f>
        <v>FA, Franceville Basin</v>
      </c>
      <c r="D5509" t="s">
        <v>1065</v>
      </c>
      <c r="E5509" t="s">
        <v>1150</v>
      </c>
      <c r="J5509" s="13">
        <v>2150</v>
      </c>
      <c r="K5509" s="13">
        <v>550</v>
      </c>
      <c r="L5509" s="16" t="s">
        <v>1318</v>
      </c>
      <c r="M5509" t="s">
        <v>1352</v>
      </c>
      <c r="P5509" t="s">
        <v>243</v>
      </c>
      <c r="Q5509" t="s">
        <v>1308</v>
      </c>
      <c r="S5509">
        <v>-24.9</v>
      </c>
      <c r="U5509" t="s">
        <v>245</v>
      </c>
      <c r="V5509">
        <v>1</v>
      </c>
      <c r="W5509" t="s">
        <v>1371</v>
      </c>
      <c r="X5509" t="s">
        <v>1399</v>
      </c>
    </row>
    <row r="5510" spans="1:24" x14ac:dyDescent="0.3">
      <c r="A5510">
        <v>6664</v>
      </c>
      <c r="B5510" s="15" t="s">
        <v>754</v>
      </c>
      <c r="C5510" t="str">
        <f>_xlfn.XLOOKUP($B5510, STANDARDS!$A:$A, STANDARDS!$B:$B,,0,2)</f>
        <v>FB1b, Franceville Basin</v>
      </c>
      <c r="D5510" t="s">
        <v>1065</v>
      </c>
      <c r="E5510" t="s">
        <v>1150</v>
      </c>
      <c r="J5510" s="13">
        <v>2150</v>
      </c>
      <c r="K5510" s="13">
        <v>550</v>
      </c>
      <c r="L5510" s="16" t="s">
        <v>1318</v>
      </c>
      <c r="P5510" t="s">
        <v>243</v>
      </c>
      <c r="Q5510" t="s">
        <v>1308</v>
      </c>
      <c r="S5510">
        <v>-22.6</v>
      </c>
      <c r="U5510" t="s">
        <v>245</v>
      </c>
      <c r="V5510">
        <v>1</v>
      </c>
      <c r="W5510" t="s">
        <v>1371</v>
      </c>
      <c r="X5510" t="s">
        <v>1399</v>
      </c>
    </row>
    <row r="5511" spans="1:24" x14ac:dyDescent="0.3">
      <c r="A5511">
        <v>6665</v>
      </c>
      <c r="B5511" s="15" t="s">
        <v>743</v>
      </c>
      <c r="C5511" t="str">
        <f>_xlfn.XLOOKUP($B5511, STANDARDS!$A:$A, STANDARDS!$B:$B,,0,2)</f>
        <v>FA, Franceville Basin</v>
      </c>
      <c r="D5511" t="s">
        <v>1065</v>
      </c>
      <c r="E5511" t="s">
        <v>1150</v>
      </c>
      <c r="J5511" s="13">
        <v>2150</v>
      </c>
      <c r="K5511" s="13">
        <v>550</v>
      </c>
      <c r="L5511" s="16" t="s">
        <v>1318</v>
      </c>
      <c r="M5511" t="s">
        <v>1352</v>
      </c>
      <c r="P5511" t="s">
        <v>243</v>
      </c>
      <c r="Q5511" t="s">
        <v>1308</v>
      </c>
      <c r="S5511">
        <v>-25.3</v>
      </c>
      <c r="U5511" t="s">
        <v>245</v>
      </c>
      <c r="V5511">
        <v>1</v>
      </c>
      <c r="W5511" t="s">
        <v>1371</v>
      </c>
      <c r="X5511" t="s">
        <v>1399</v>
      </c>
    </row>
    <row r="5512" spans="1:24" x14ac:dyDescent="0.3">
      <c r="A5512">
        <v>6666</v>
      </c>
      <c r="B5512" s="15" t="s">
        <v>743</v>
      </c>
      <c r="C5512" t="str">
        <f>_xlfn.XLOOKUP($B5512, STANDARDS!$A:$A, STANDARDS!$B:$B,,0,2)</f>
        <v>FA, Franceville Basin</v>
      </c>
      <c r="D5512" t="s">
        <v>1065</v>
      </c>
      <c r="E5512" t="s">
        <v>1150</v>
      </c>
      <c r="J5512" s="13">
        <v>2150</v>
      </c>
      <c r="K5512" s="13">
        <v>550</v>
      </c>
      <c r="L5512" s="16" t="s">
        <v>1318</v>
      </c>
      <c r="P5512" t="s">
        <v>243</v>
      </c>
      <c r="Q5512" t="s">
        <v>1308</v>
      </c>
      <c r="S5512">
        <v>-26.9</v>
      </c>
      <c r="U5512" t="s">
        <v>245</v>
      </c>
      <c r="V5512">
        <v>1</v>
      </c>
      <c r="W5512" t="s">
        <v>1371</v>
      </c>
      <c r="X5512" t="s">
        <v>1399</v>
      </c>
    </row>
    <row r="5513" spans="1:24" x14ac:dyDescent="0.3">
      <c r="A5513">
        <v>6667</v>
      </c>
      <c r="B5513" s="15" t="s">
        <v>743</v>
      </c>
      <c r="C5513" t="str">
        <f>_xlfn.XLOOKUP($B5513, STANDARDS!$A:$A, STANDARDS!$B:$B,,0,2)</f>
        <v>FA, Franceville Basin</v>
      </c>
      <c r="D5513" t="s">
        <v>1065</v>
      </c>
      <c r="E5513" t="s">
        <v>1150</v>
      </c>
      <c r="J5513" s="13">
        <v>2150</v>
      </c>
      <c r="K5513" s="13">
        <v>550</v>
      </c>
      <c r="L5513" s="16" t="s">
        <v>1318</v>
      </c>
      <c r="P5513" t="s">
        <v>243</v>
      </c>
      <c r="Q5513" t="s">
        <v>1308</v>
      </c>
      <c r="S5513">
        <v>-24</v>
      </c>
      <c r="U5513" t="s">
        <v>245</v>
      </c>
      <c r="V5513">
        <v>1</v>
      </c>
      <c r="W5513" t="s">
        <v>1371</v>
      </c>
      <c r="X5513" t="s">
        <v>1399</v>
      </c>
    </row>
    <row r="5514" spans="1:24" x14ac:dyDescent="0.3">
      <c r="A5514">
        <v>6668</v>
      </c>
      <c r="B5514" s="15" t="s">
        <v>743</v>
      </c>
      <c r="C5514" t="str">
        <f>_xlfn.XLOOKUP($B5514, STANDARDS!$A:$A, STANDARDS!$B:$B,,0,2)</f>
        <v>FA, Franceville Basin</v>
      </c>
      <c r="D5514" t="s">
        <v>1065</v>
      </c>
      <c r="E5514" t="s">
        <v>1150</v>
      </c>
      <c r="J5514" s="13">
        <v>2150</v>
      </c>
      <c r="K5514" s="13">
        <v>550</v>
      </c>
      <c r="L5514" s="16" t="s">
        <v>1318</v>
      </c>
      <c r="P5514" t="s">
        <v>243</v>
      </c>
      <c r="Q5514" t="s">
        <v>1308</v>
      </c>
      <c r="S5514">
        <v>-25.4</v>
      </c>
      <c r="U5514" t="s">
        <v>245</v>
      </c>
      <c r="V5514">
        <v>1</v>
      </c>
      <c r="W5514" t="s">
        <v>1371</v>
      </c>
      <c r="X5514" t="s">
        <v>1399</v>
      </c>
    </row>
    <row r="5515" spans="1:24" x14ac:dyDescent="0.3">
      <c r="A5515">
        <v>6669</v>
      </c>
      <c r="B5515" s="15" t="s">
        <v>743</v>
      </c>
      <c r="C5515" t="str">
        <f>_xlfn.XLOOKUP($B5515, STANDARDS!$A:$A, STANDARDS!$B:$B,,0,2)</f>
        <v>FA, Franceville Basin</v>
      </c>
      <c r="D5515" t="s">
        <v>1065</v>
      </c>
      <c r="E5515" t="s">
        <v>1150</v>
      </c>
      <c r="J5515" s="13">
        <v>2150</v>
      </c>
      <c r="K5515" s="13">
        <v>550</v>
      </c>
      <c r="L5515" s="16" t="s">
        <v>1318</v>
      </c>
      <c r="P5515" t="s">
        <v>243</v>
      </c>
      <c r="Q5515" t="s">
        <v>1308</v>
      </c>
      <c r="S5515">
        <v>-24.3</v>
      </c>
      <c r="U5515" t="s">
        <v>245</v>
      </c>
      <c r="V5515">
        <v>1</v>
      </c>
      <c r="W5515" t="s">
        <v>1371</v>
      </c>
      <c r="X5515" t="s">
        <v>1399</v>
      </c>
    </row>
    <row r="5516" spans="1:24" x14ac:dyDescent="0.3">
      <c r="A5516">
        <v>6670</v>
      </c>
      <c r="B5516" s="15" t="s">
        <v>743</v>
      </c>
      <c r="C5516" t="str">
        <f>_xlfn.XLOOKUP($B5516, STANDARDS!$A:$A, STANDARDS!$B:$B,,0,2)</f>
        <v>FA, Franceville Basin</v>
      </c>
      <c r="D5516" t="s">
        <v>1065</v>
      </c>
      <c r="E5516" t="s">
        <v>1150</v>
      </c>
      <c r="J5516" s="13">
        <v>2150</v>
      </c>
      <c r="K5516" s="13">
        <v>550</v>
      </c>
      <c r="L5516" s="16" t="s">
        <v>1318</v>
      </c>
      <c r="P5516" t="s">
        <v>243</v>
      </c>
      <c r="Q5516" t="s">
        <v>1308</v>
      </c>
      <c r="S5516">
        <v>-22.7</v>
      </c>
      <c r="U5516" t="s">
        <v>245</v>
      </c>
      <c r="V5516">
        <v>1</v>
      </c>
      <c r="W5516" t="s">
        <v>1371</v>
      </c>
      <c r="X5516" t="s">
        <v>1399</v>
      </c>
    </row>
    <row r="5517" spans="1:24" x14ac:dyDescent="0.3">
      <c r="A5517">
        <v>6671</v>
      </c>
      <c r="B5517" s="15" t="s">
        <v>743</v>
      </c>
      <c r="C5517" t="str">
        <f>_xlfn.XLOOKUP($B5517, STANDARDS!$A:$A, STANDARDS!$B:$B,,0,2)</f>
        <v>FA, Franceville Basin</v>
      </c>
      <c r="D5517" t="s">
        <v>1065</v>
      </c>
      <c r="E5517" t="s">
        <v>1150</v>
      </c>
      <c r="J5517" s="13">
        <v>2150</v>
      </c>
      <c r="K5517" s="13">
        <v>550</v>
      </c>
      <c r="L5517" s="16" t="s">
        <v>1318</v>
      </c>
      <c r="M5517" t="s">
        <v>1352</v>
      </c>
      <c r="P5517" t="s">
        <v>243</v>
      </c>
      <c r="Q5517" t="s">
        <v>1308</v>
      </c>
      <c r="S5517">
        <v>-26.45</v>
      </c>
      <c r="U5517" t="s">
        <v>245</v>
      </c>
      <c r="V5517">
        <v>1</v>
      </c>
      <c r="W5517" t="s">
        <v>1371</v>
      </c>
      <c r="X5517" t="s">
        <v>1399</v>
      </c>
    </row>
    <row r="5518" spans="1:24" x14ac:dyDescent="0.3">
      <c r="A5518">
        <v>6672</v>
      </c>
      <c r="B5518" s="15" t="s">
        <v>755</v>
      </c>
      <c r="C5518" t="str">
        <f>_xlfn.XLOOKUP($B5518, STANDARDS!$A:$A, STANDARDS!$B:$B,,0,2)</f>
        <v>FB1a, Franceville Basin</v>
      </c>
      <c r="D5518" t="s">
        <v>1065</v>
      </c>
      <c r="E5518" t="s">
        <v>1150</v>
      </c>
      <c r="J5518" s="13">
        <v>2150</v>
      </c>
      <c r="K5518" s="13">
        <v>550</v>
      </c>
      <c r="L5518" s="16" t="s">
        <v>1318</v>
      </c>
      <c r="P5518" t="s">
        <v>243</v>
      </c>
      <c r="Q5518" t="s">
        <v>1308</v>
      </c>
      <c r="S5518">
        <v>-23.2</v>
      </c>
      <c r="U5518" t="s">
        <v>245</v>
      </c>
      <c r="V5518">
        <v>1</v>
      </c>
      <c r="W5518" t="s">
        <v>1371</v>
      </c>
      <c r="X5518" t="s">
        <v>1399</v>
      </c>
    </row>
    <row r="5519" spans="1:24" x14ac:dyDescent="0.3">
      <c r="A5519">
        <v>6673</v>
      </c>
      <c r="B5519" s="15" t="s">
        <v>743</v>
      </c>
      <c r="C5519" t="str">
        <f>_xlfn.XLOOKUP($B5519, STANDARDS!$A:$A, STANDARDS!$B:$B,,0,2)</f>
        <v>FA, Franceville Basin</v>
      </c>
      <c r="D5519" t="s">
        <v>1065</v>
      </c>
      <c r="E5519" t="s">
        <v>1150</v>
      </c>
      <c r="J5519" s="13">
        <v>2150</v>
      </c>
      <c r="K5519" s="13">
        <v>550</v>
      </c>
      <c r="L5519" s="16" t="s">
        <v>1318</v>
      </c>
      <c r="P5519" t="s">
        <v>243</v>
      </c>
      <c r="Q5519" t="s">
        <v>1308</v>
      </c>
      <c r="S5519">
        <v>-20.8</v>
      </c>
      <c r="U5519" t="s">
        <v>245</v>
      </c>
      <c r="V5519">
        <v>1</v>
      </c>
      <c r="W5519" t="s">
        <v>1371</v>
      </c>
      <c r="X5519" t="s">
        <v>1399</v>
      </c>
    </row>
    <row r="5520" spans="1:24" x14ac:dyDescent="0.3">
      <c r="A5520">
        <v>6674</v>
      </c>
      <c r="B5520" s="15" t="s">
        <v>743</v>
      </c>
      <c r="C5520" t="str">
        <f>_xlfn.XLOOKUP($B5520, STANDARDS!$A:$A, STANDARDS!$B:$B,,0,2)</f>
        <v>FA, Franceville Basin</v>
      </c>
      <c r="D5520" t="s">
        <v>1065</v>
      </c>
      <c r="E5520" t="s">
        <v>1150</v>
      </c>
      <c r="J5520" s="13">
        <v>2150</v>
      </c>
      <c r="K5520" s="13">
        <v>550</v>
      </c>
      <c r="L5520" s="16" t="s">
        <v>1318</v>
      </c>
      <c r="M5520" t="s">
        <v>1352</v>
      </c>
      <c r="P5520" t="s">
        <v>243</v>
      </c>
      <c r="Q5520" t="s">
        <v>1308</v>
      </c>
      <c r="S5520">
        <v>-21.8</v>
      </c>
      <c r="U5520" t="s">
        <v>245</v>
      </c>
      <c r="V5520">
        <v>1</v>
      </c>
      <c r="W5520" t="s">
        <v>1371</v>
      </c>
      <c r="X5520" t="s">
        <v>1399</v>
      </c>
    </row>
    <row r="5521" spans="1:24" x14ac:dyDescent="0.3">
      <c r="A5521">
        <v>6675</v>
      </c>
      <c r="B5521" s="15" t="s">
        <v>743</v>
      </c>
      <c r="C5521" t="str">
        <f>_xlfn.XLOOKUP($B5521, STANDARDS!$A:$A, STANDARDS!$B:$B,,0,2)</f>
        <v>FA, Franceville Basin</v>
      </c>
      <c r="D5521" t="s">
        <v>1065</v>
      </c>
      <c r="E5521" t="s">
        <v>1150</v>
      </c>
      <c r="J5521" s="13">
        <v>2150</v>
      </c>
      <c r="K5521" s="13">
        <v>550</v>
      </c>
      <c r="L5521" s="16" t="s">
        <v>1318</v>
      </c>
      <c r="M5521" t="s">
        <v>1352</v>
      </c>
      <c r="P5521" t="s">
        <v>243</v>
      </c>
      <c r="Q5521" t="s">
        <v>1308</v>
      </c>
      <c r="S5521">
        <v>-28.8</v>
      </c>
      <c r="U5521" t="s">
        <v>245</v>
      </c>
      <c r="V5521">
        <v>1</v>
      </c>
      <c r="W5521" t="s">
        <v>1371</v>
      </c>
      <c r="X5521" t="s">
        <v>1399</v>
      </c>
    </row>
    <row r="5522" spans="1:24" x14ac:dyDescent="0.3">
      <c r="A5522">
        <v>6676</v>
      </c>
      <c r="B5522" s="15" t="s">
        <v>756</v>
      </c>
      <c r="C5522" t="str">
        <f>_xlfn.XLOOKUP($B5522, STANDARDS!$A:$A, STANDARDS!$B:$B,,0,2)</f>
        <v>Nolichucky Shale</v>
      </c>
      <c r="D5522" t="s">
        <v>1060</v>
      </c>
      <c r="E5522" t="s">
        <v>1151</v>
      </c>
      <c r="J5522" s="13">
        <v>495</v>
      </c>
      <c r="K5522" s="13"/>
      <c r="L5522" s="16" t="s">
        <v>1317</v>
      </c>
      <c r="M5522" t="s">
        <v>1335</v>
      </c>
      <c r="P5522" t="s">
        <v>243</v>
      </c>
      <c r="Q5522">
        <v>0.53</v>
      </c>
      <c r="V5522">
        <v>1</v>
      </c>
      <c r="W5522" t="s">
        <v>1371</v>
      </c>
      <c r="X5522" t="s">
        <v>1400</v>
      </c>
    </row>
    <row r="5523" spans="1:24" x14ac:dyDescent="0.3">
      <c r="A5523">
        <v>6677</v>
      </c>
      <c r="B5523" s="15" t="s">
        <v>756</v>
      </c>
      <c r="C5523" t="str">
        <f>_xlfn.XLOOKUP($B5523, STANDARDS!$A:$A, STANDARDS!$B:$B,,0,2)</f>
        <v>Nolichucky Shale</v>
      </c>
      <c r="D5523" t="s">
        <v>1060</v>
      </c>
      <c r="E5523" t="s">
        <v>1151</v>
      </c>
      <c r="J5523" s="13">
        <v>495</v>
      </c>
      <c r="K5523" s="13"/>
      <c r="L5523" s="16" t="s">
        <v>1317</v>
      </c>
      <c r="M5523" t="s">
        <v>1335</v>
      </c>
      <c r="P5523" t="s">
        <v>243</v>
      </c>
      <c r="Q5523">
        <v>1.1200000000000001</v>
      </c>
      <c r="V5523">
        <v>1</v>
      </c>
      <c r="W5523" t="s">
        <v>1371</v>
      </c>
      <c r="X5523" t="s">
        <v>1400</v>
      </c>
    </row>
    <row r="5524" spans="1:24" x14ac:dyDescent="0.3">
      <c r="A5524">
        <v>6678</v>
      </c>
      <c r="B5524" s="15" t="s">
        <v>757</v>
      </c>
      <c r="C5524" t="str">
        <f>_xlfn.XLOOKUP($B5524, STANDARDS!$A:$A, STANDARDS!$B:$B,,0,2)</f>
        <v>Maynardville Fm</v>
      </c>
      <c r="D5524" t="s">
        <v>1060</v>
      </c>
      <c r="E5524" t="s">
        <v>1151</v>
      </c>
      <c r="J5524" s="13">
        <v>494.5</v>
      </c>
      <c r="K5524" s="13"/>
      <c r="L5524" s="16" t="s">
        <v>1317</v>
      </c>
      <c r="M5524" t="s">
        <v>1335</v>
      </c>
      <c r="P5524" t="s">
        <v>243</v>
      </c>
      <c r="Q5524">
        <v>1.98</v>
      </c>
      <c r="V5524">
        <v>1</v>
      </c>
      <c r="W5524" t="s">
        <v>1371</v>
      </c>
      <c r="X5524" t="s">
        <v>1400</v>
      </c>
    </row>
    <row r="5525" spans="1:24" x14ac:dyDescent="0.3">
      <c r="A5525">
        <v>6679</v>
      </c>
      <c r="B5525" s="15" t="s">
        <v>756</v>
      </c>
      <c r="C5525" t="str">
        <f>_xlfn.XLOOKUP($B5525, STANDARDS!$A:$A, STANDARDS!$B:$B,,0,2)</f>
        <v>Nolichucky Shale</v>
      </c>
      <c r="D5525" t="s">
        <v>1060</v>
      </c>
      <c r="E5525" t="s">
        <v>1151</v>
      </c>
      <c r="J5525" s="13">
        <v>495</v>
      </c>
      <c r="K5525" s="13"/>
      <c r="L5525" s="16" t="s">
        <v>1317</v>
      </c>
      <c r="M5525" t="s">
        <v>1335</v>
      </c>
      <c r="P5525" t="s">
        <v>243</v>
      </c>
      <c r="Q5525">
        <v>0.27</v>
      </c>
      <c r="V5525">
        <v>1</v>
      </c>
      <c r="W5525" t="s">
        <v>1371</v>
      </c>
      <c r="X5525" t="s">
        <v>1400</v>
      </c>
    </row>
    <row r="5526" spans="1:24" x14ac:dyDescent="0.3">
      <c r="A5526">
        <v>6680</v>
      </c>
      <c r="B5526" s="15" t="s">
        <v>757</v>
      </c>
      <c r="C5526" t="str">
        <f>_xlfn.XLOOKUP($B5526, STANDARDS!$A:$A, STANDARDS!$B:$B,,0,2)</f>
        <v>Maynardville Fm</v>
      </c>
      <c r="D5526" t="s">
        <v>1060</v>
      </c>
      <c r="E5526" t="s">
        <v>1151</v>
      </c>
      <c r="J5526" s="13">
        <v>494.5</v>
      </c>
      <c r="K5526" s="13"/>
      <c r="L5526" s="16" t="s">
        <v>1317</v>
      </c>
      <c r="M5526" t="s">
        <v>1335</v>
      </c>
      <c r="P5526" t="s">
        <v>243</v>
      </c>
      <c r="Q5526">
        <v>1.98</v>
      </c>
      <c r="V5526">
        <v>1</v>
      </c>
      <c r="W5526" t="s">
        <v>1371</v>
      </c>
      <c r="X5526" t="s">
        <v>1400</v>
      </c>
    </row>
    <row r="5527" spans="1:24" x14ac:dyDescent="0.3">
      <c r="A5527">
        <v>6681</v>
      </c>
      <c r="B5527" s="15" t="s">
        <v>757</v>
      </c>
      <c r="C5527" t="str">
        <f>_xlfn.XLOOKUP($B5527, STANDARDS!$A:$A, STANDARDS!$B:$B,,0,2)</f>
        <v>Maynardville Fm</v>
      </c>
      <c r="D5527" t="s">
        <v>1060</v>
      </c>
      <c r="E5527" t="s">
        <v>1151</v>
      </c>
      <c r="J5527" s="13">
        <v>494.5</v>
      </c>
      <c r="K5527" s="13"/>
      <c r="L5527" s="16" t="s">
        <v>1317</v>
      </c>
      <c r="M5527" t="s">
        <v>1335</v>
      </c>
      <c r="P5527" t="s">
        <v>243</v>
      </c>
      <c r="Q5527">
        <v>3.41</v>
      </c>
      <c r="V5527">
        <v>1</v>
      </c>
      <c r="W5527" t="s">
        <v>1371</v>
      </c>
      <c r="X5527" t="s">
        <v>1400</v>
      </c>
    </row>
    <row r="5528" spans="1:24" x14ac:dyDescent="0.3">
      <c r="A5528">
        <v>6682</v>
      </c>
      <c r="B5528" s="15" t="s">
        <v>757</v>
      </c>
      <c r="C5528" t="str">
        <f>_xlfn.XLOOKUP($B5528, STANDARDS!$A:$A, STANDARDS!$B:$B,,0,2)</f>
        <v>Maynardville Fm</v>
      </c>
      <c r="D5528" t="s">
        <v>1060</v>
      </c>
      <c r="E5528" t="s">
        <v>1151</v>
      </c>
      <c r="J5528" s="13">
        <v>494.5</v>
      </c>
      <c r="K5528" s="13"/>
      <c r="L5528" s="16" t="s">
        <v>1317</v>
      </c>
      <c r="M5528" t="s">
        <v>1335</v>
      </c>
      <c r="P5528" t="s">
        <v>243</v>
      </c>
      <c r="Q5528">
        <v>2.54</v>
      </c>
      <c r="V5528">
        <v>1</v>
      </c>
      <c r="W5528" t="s">
        <v>1371</v>
      </c>
      <c r="X5528" t="s">
        <v>1400</v>
      </c>
    </row>
    <row r="5529" spans="1:24" x14ac:dyDescent="0.3">
      <c r="A5529">
        <v>6683</v>
      </c>
      <c r="B5529" s="15" t="s">
        <v>757</v>
      </c>
      <c r="C5529" t="str">
        <f>_xlfn.XLOOKUP($B5529, STANDARDS!$A:$A, STANDARDS!$B:$B,,0,2)</f>
        <v>Maynardville Fm</v>
      </c>
      <c r="D5529" t="s">
        <v>1060</v>
      </c>
      <c r="E5529" t="s">
        <v>1151</v>
      </c>
      <c r="J5529" s="13">
        <v>494.5</v>
      </c>
      <c r="K5529" s="13"/>
      <c r="L5529" s="16" t="s">
        <v>1317</v>
      </c>
      <c r="M5529" t="s">
        <v>1335</v>
      </c>
      <c r="P5529" t="s">
        <v>243</v>
      </c>
      <c r="Q5529">
        <v>3.68</v>
      </c>
      <c r="V5529">
        <v>1</v>
      </c>
      <c r="W5529" t="s">
        <v>1371</v>
      </c>
      <c r="X5529" t="s">
        <v>1400</v>
      </c>
    </row>
    <row r="5530" spans="1:24" x14ac:dyDescent="0.3">
      <c r="A5530">
        <v>6684</v>
      </c>
      <c r="B5530" s="15" t="s">
        <v>757</v>
      </c>
      <c r="C5530" t="str">
        <f>_xlfn.XLOOKUP($B5530, STANDARDS!$A:$A, STANDARDS!$B:$B,,0,2)</f>
        <v>Maynardville Fm</v>
      </c>
      <c r="D5530" t="s">
        <v>1060</v>
      </c>
      <c r="E5530" t="s">
        <v>1151</v>
      </c>
      <c r="J5530" s="13">
        <v>494.5</v>
      </c>
      <c r="K5530" s="13"/>
      <c r="L5530" s="16" t="s">
        <v>1317</v>
      </c>
      <c r="M5530" t="s">
        <v>1335</v>
      </c>
      <c r="P5530" t="s">
        <v>243</v>
      </c>
      <c r="Q5530">
        <v>3.39</v>
      </c>
      <c r="V5530">
        <v>1</v>
      </c>
      <c r="W5530" t="s">
        <v>1371</v>
      </c>
      <c r="X5530" t="s">
        <v>1400</v>
      </c>
    </row>
    <row r="5531" spans="1:24" x14ac:dyDescent="0.3">
      <c r="A5531">
        <v>6685</v>
      </c>
      <c r="B5531" s="15" t="s">
        <v>756</v>
      </c>
      <c r="C5531" t="str">
        <f>_xlfn.XLOOKUP($B5531, STANDARDS!$A:$A, STANDARDS!$B:$B,,0,2)</f>
        <v>Nolichucky Shale</v>
      </c>
      <c r="D5531" t="s">
        <v>1060</v>
      </c>
      <c r="E5531" t="s">
        <v>1151</v>
      </c>
      <c r="J5531" s="13">
        <v>495</v>
      </c>
      <c r="K5531" s="13"/>
      <c r="L5531" s="16" t="s">
        <v>1317</v>
      </c>
      <c r="M5531" t="s">
        <v>1335</v>
      </c>
      <c r="P5531" t="s">
        <v>243</v>
      </c>
      <c r="Q5531">
        <v>0.16</v>
      </c>
      <c r="V5531">
        <v>1</v>
      </c>
      <c r="W5531" t="s">
        <v>1371</v>
      </c>
      <c r="X5531" t="s">
        <v>1400</v>
      </c>
    </row>
    <row r="5532" spans="1:24" x14ac:dyDescent="0.3">
      <c r="A5532">
        <v>6686</v>
      </c>
      <c r="B5532" s="15" t="s">
        <v>756</v>
      </c>
      <c r="C5532" t="str">
        <f>_xlfn.XLOOKUP($B5532, STANDARDS!$A:$A, STANDARDS!$B:$B,,0,2)</f>
        <v>Nolichucky Shale</v>
      </c>
      <c r="D5532" t="s">
        <v>1060</v>
      </c>
      <c r="E5532" t="s">
        <v>1151</v>
      </c>
      <c r="J5532" s="13">
        <v>495</v>
      </c>
      <c r="K5532" s="13"/>
      <c r="L5532" s="16" t="s">
        <v>1317</v>
      </c>
      <c r="M5532" t="s">
        <v>1335</v>
      </c>
      <c r="P5532" t="s">
        <v>243</v>
      </c>
      <c r="Q5532">
        <v>0.89</v>
      </c>
      <c r="V5532">
        <v>1</v>
      </c>
      <c r="W5532" t="s">
        <v>1371</v>
      </c>
      <c r="X5532" t="s">
        <v>1400</v>
      </c>
    </row>
    <row r="5533" spans="1:24" x14ac:dyDescent="0.3">
      <c r="A5533">
        <v>6687</v>
      </c>
      <c r="B5533" s="15" t="s">
        <v>757</v>
      </c>
      <c r="C5533" t="str">
        <f>_xlfn.XLOOKUP($B5533, STANDARDS!$A:$A, STANDARDS!$B:$B,,0,2)</f>
        <v>Maynardville Fm</v>
      </c>
      <c r="D5533" t="s">
        <v>1060</v>
      </c>
      <c r="E5533" t="s">
        <v>1151</v>
      </c>
      <c r="J5533" s="13">
        <v>494.5</v>
      </c>
      <c r="K5533" s="13"/>
      <c r="L5533" s="16" t="s">
        <v>1317</v>
      </c>
      <c r="M5533" t="s">
        <v>1335</v>
      </c>
      <c r="P5533" t="s">
        <v>243</v>
      </c>
      <c r="Q5533">
        <v>2.35</v>
      </c>
      <c r="V5533">
        <v>1</v>
      </c>
      <c r="W5533" t="s">
        <v>1371</v>
      </c>
      <c r="X5533" t="s">
        <v>1400</v>
      </c>
    </row>
    <row r="5534" spans="1:24" x14ac:dyDescent="0.3">
      <c r="A5534">
        <v>6688</v>
      </c>
      <c r="B5534" s="15" t="s">
        <v>757</v>
      </c>
      <c r="C5534" t="str">
        <f>_xlfn.XLOOKUP($B5534, STANDARDS!$A:$A, STANDARDS!$B:$B,,0,2)</f>
        <v>Maynardville Fm</v>
      </c>
      <c r="D5534" t="s">
        <v>1060</v>
      </c>
      <c r="E5534" t="s">
        <v>1151</v>
      </c>
      <c r="J5534" s="13">
        <v>494.5</v>
      </c>
      <c r="K5534" s="13"/>
      <c r="L5534" s="16" t="s">
        <v>1317</v>
      </c>
      <c r="M5534" t="s">
        <v>1335</v>
      </c>
      <c r="P5534" t="s">
        <v>243</v>
      </c>
      <c r="Q5534">
        <v>3.18</v>
      </c>
      <c r="V5534">
        <v>1</v>
      </c>
      <c r="W5534" t="s">
        <v>1371</v>
      </c>
      <c r="X5534" t="s">
        <v>1400</v>
      </c>
    </row>
    <row r="5535" spans="1:24" x14ac:dyDescent="0.3">
      <c r="A5535">
        <v>6689</v>
      </c>
      <c r="B5535" s="15" t="s">
        <v>756</v>
      </c>
      <c r="C5535" t="str">
        <f>_xlfn.XLOOKUP($B5535, STANDARDS!$A:$A, STANDARDS!$B:$B,,0,2)</f>
        <v>Nolichucky Shale</v>
      </c>
      <c r="D5535" t="s">
        <v>1060</v>
      </c>
      <c r="E5535" t="s">
        <v>1151</v>
      </c>
      <c r="J5535" s="13">
        <v>495</v>
      </c>
      <c r="K5535" s="13"/>
      <c r="L5535" s="16" t="s">
        <v>1317</v>
      </c>
      <c r="M5535" t="s">
        <v>1335</v>
      </c>
      <c r="P5535" t="s">
        <v>243</v>
      </c>
      <c r="Q5535">
        <v>0.97</v>
      </c>
      <c r="V5535">
        <v>1</v>
      </c>
      <c r="W5535" t="s">
        <v>1371</v>
      </c>
      <c r="X5535" t="s">
        <v>1400</v>
      </c>
    </row>
    <row r="5536" spans="1:24" x14ac:dyDescent="0.3">
      <c r="A5536">
        <v>6690</v>
      </c>
      <c r="B5536" s="15" t="s">
        <v>756</v>
      </c>
      <c r="C5536" t="str">
        <f>_xlfn.XLOOKUP($B5536, STANDARDS!$A:$A, STANDARDS!$B:$B,,0,2)</f>
        <v>Nolichucky Shale</v>
      </c>
      <c r="D5536" t="s">
        <v>1060</v>
      </c>
      <c r="E5536" t="s">
        <v>1151</v>
      </c>
      <c r="J5536" s="13">
        <v>495</v>
      </c>
      <c r="K5536" s="13"/>
      <c r="L5536" s="16" t="s">
        <v>1317</v>
      </c>
      <c r="M5536" t="s">
        <v>1335</v>
      </c>
      <c r="P5536" t="s">
        <v>243</v>
      </c>
      <c r="Q5536">
        <v>1.1299999999999999</v>
      </c>
      <c r="V5536">
        <v>1</v>
      </c>
      <c r="W5536" t="s">
        <v>1371</v>
      </c>
      <c r="X5536" t="s">
        <v>1400</v>
      </c>
    </row>
    <row r="5537" spans="1:24" x14ac:dyDescent="0.3">
      <c r="A5537">
        <v>6691</v>
      </c>
      <c r="B5537" s="15" t="s">
        <v>756</v>
      </c>
      <c r="C5537" t="str">
        <f>_xlfn.XLOOKUP($B5537, STANDARDS!$A:$A, STANDARDS!$B:$B,,0,2)</f>
        <v>Nolichucky Shale</v>
      </c>
      <c r="D5537" t="s">
        <v>1060</v>
      </c>
      <c r="E5537" t="s">
        <v>1151</v>
      </c>
      <c r="J5537" s="13">
        <v>495</v>
      </c>
      <c r="K5537" s="13"/>
      <c r="L5537" s="16" t="s">
        <v>1317</v>
      </c>
      <c r="M5537" t="s">
        <v>1335</v>
      </c>
      <c r="P5537" t="s">
        <v>243</v>
      </c>
      <c r="Q5537">
        <v>1.37</v>
      </c>
      <c r="V5537">
        <v>1</v>
      </c>
      <c r="W5537" t="s">
        <v>1371</v>
      </c>
      <c r="X5537" t="s">
        <v>1400</v>
      </c>
    </row>
    <row r="5538" spans="1:24" x14ac:dyDescent="0.3">
      <c r="A5538">
        <v>6692</v>
      </c>
      <c r="B5538" s="15" t="s">
        <v>757</v>
      </c>
      <c r="C5538" t="str">
        <f>_xlfn.XLOOKUP($B5538, STANDARDS!$A:$A, STANDARDS!$B:$B,,0,2)</f>
        <v>Maynardville Fm</v>
      </c>
      <c r="D5538" t="s">
        <v>1060</v>
      </c>
      <c r="E5538" t="s">
        <v>1151</v>
      </c>
      <c r="J5538" s="13">
        <v>494.5</v>
      </c>
      <c r="K5538" s="13"/>
      <c r="L5538" s="16" t="s">
        <v>1317</v>
      </c>
      <c r="M5538" t="s">
        <v>1335</v>
      </c>
      <c r="P5538" t="s">
        <v>243</v>
      </c>
      <c r="Q5538">
        <v>1.29</v>
      </c>
      <c r="V5538">
        <v>1</v>
      </c>
      <c r="W5538" t="s">
        <v>1371</v>
      </c>
      <c r="X5538" t="s">
        <v>1400</v>
      </c>
    </row>
    <row r="5539" spans="1:24" x14ac:dyDescent="0.3">
      <c r="A5539">
        <v>6693</v>
      </c>
      <c r="B5539" s="15" t="s">
        <v>756</v>
      </c>
      <c r="C5539" t="str">
        <f>_xlfn.XLOOKUP($B5539, STANDARDS!$A:$A, STANDARDS!$B:$B,,0,2)</f>
        <v>Nolichucky Shale</v>
      </c>
      <c r="D5539" t="s">
        <v>1060</v>
      </c>
      <c r="E5539" t="s">
        <v>1151</v>
      </c>
      <c r="J5539" s="13">
        <v>495</v>
      </c>
      <c r="K5539" s="13"/>
      <c r="L5539" s="16" t="s">
        <v>1317</v>
      </c>
      <c r="M5539" t="s">
        <v>1335</v>
      </c>
      <c r="P5539" t="s">
        <v>243</v>
      </c>
      <c r="Q5539">
        <v>0.33</v>
      </c>
      <c r="V5539">
        <v>1</v>
      </c>
      <c r="W5539" t="s">
        <v>1371</v>
      </c>
      <c r="X5539" t="s">
        <v>1400</v>
      </c>
    </row>
    <row r="5540" spans="1:24" x14ac:dyDescent="0.3">
      <c r="A5540">
        <v>6694</v>
      </c>
      <c r="B5540" s="15" t="s">
        <v>756</v>
      </c>
      <c r="C5540" t="str">
        <f>_xlfn.XLOOKUP($B5540, STANDARDS!$A:$A, STANDARDS!$B:$B,,0,2)</f>
        <v>Nolichucky Shale</v>
      </c>
      <c r="D5540" t="s">
        <v>1060</v>
      </c>
      <c r="E5540" t="s">
        <v>1151</v>
      </c>
      <c r="J5540" s="13">
        <v>495</v>
      </c>
      <c r="K5540" s="13"/>
      <c r="L5540" s="16" t="s">
        <v>1317</v>
      </c>
      <c r="M5540" t="s">
        <v>1335</v>
      </c>
      <c r="P5540" t="s">
        <v>243</v>
      </c>
      <c r="Q5540">
        <v>1.18</v>
      </c>
      <c r="V5540">
        <v>1</v>
      </c>
      <c r="W5540" t="s">
        <v>1371</v>
      </c>
      <c r="X5540" t="s">
        <v>1400</v>
      </c>
    </row>
    <row r="5541" spans="1:24" x14ac:dyDescent="0.3">
      <c r="A5541">
        <v>6695</v>
      </c>
      <c r="B5541" s="15" t="s">
        <v>757</v>
      </c>
      <c r="C5541" t="str">
        <f>_xlfn.XLOOKUP($B5541, STANDARDS!$A:$A, STANDARDS!$B:$B,,0,2)</f>
        <v>Maynardville Fm</v>
      </c>
      <c r="D5541" t="s">
        <v>1060</v>
      </c>
      <c r="E5541" t="s">
        <v>1151</v>
      </c>
      <c r="J5541" s="13">
        <v>494.5</v>
      </c>
      <c r="K5541" s="13"/>
      <c r="L5541" s="16" t="s">
        <v>1317</v>
      </c>
      <c r="M5541" t="s">
        <v>1335</v>
      </c>
      <c r="P5541" t="s">
        <v>243</v>
      </c>
      <c r="Q5541">
        <v>3.01</v>
      </c>
      <c r="V5541">
        <v>1</v>
      </c>
      <c r="W5541" t="s">
        <v>1371</v>
      </c>
      <c r="X5541" t="s">
        <v>1400</v>
      </c>
    </row>
    <row r="5542" spans="1:24" x14ac:dyDescent="0.3">
      <c r="A5542">
        <v>6696</v>
      </c>
      <c r="B5542" s="15" t="s">
        <v>757</v>
      </c>
      <c r="C5542" t="str">
        <f>_xlfn.XLOOKUP($B5542, STANDARDS!$A:$A, STANDARDS!$B:$B,,0,2)</f>
        <v>Maynardville Fm</v>
      </c>
      <c r="D5542" t="s">
        <v>1060</v>
      </c>
      <c r="E5542" t="s">
        <v>1151</v>
      </c>
      <c r="J5542" s="13">
        <v>494.5</v>
      </c>
      <c r="K5542" s="13"/>
      <c r="L5542" s="16" t="s">
        <v>1317</v>
      </c>
      <c r="M5542" t="s">
        <v>1335</v>
      </c>
      <c r="P5542" t="s">
        <v>243</v>
      </c>
      <c r="Q5542">
        <v>3.8</v>
      </c>
      <c r="V5542">
        <v>1</v>
      </c>
      <c r="W5542" t="s">
        <v>1371</v>
      </c>
      <c r="X5542" t="s">
        <v>1400</v>
      </c>
    </row>
    <row r="5543" spans="1:24" x14ac:dyDescent="0.3">
      <c r="A5543">
        <v>6697</v>
      </c>
      <c r="B5543" s="15" t="s">
        <v>757</v>
      </c>
      <c r="C5543" t="str">
        <f>_xlfn.XLOOKUP($B5543, STANDARDS!$A:$A, STANDARDS!$B:$B,,0,2)</f>
        <v>Maynardville Fm</v>
      </c>
      <c r="D5543" t="s">
        <v>1060</v>
      </c>
      <c r="E5543" t="s">
        <v>1151</v>
      </c>
      <c r="J5543" s="13">
        <v>494.5</v>
      </c>
      <c r="K5543" s="13"/>
      <c r="L5543" s="16" t="s">
        <v>1317</v>
      </c>
      <c r="M5543" t="s">
        <v>1335</v>
      </c>
      <c r="P5543" t="s">
        <v>243</v>
      </c>
      <c r="Q5543">
        <v>0.49</v>
      </c>
      <c r="V5543">
        <v>1</v>
      </c>
      <c r="W5543" t="s">
        <v>1371</v>
      </c>
      <c r="X5543" t="s">
        <v>1400</v>
      </c>
    </row>
    <row r="5544" spans="1:24" x14ac:dyDescent="0.3">
      <c r="A5544">
        <v>6698</v>
      </c>
      <c r="B5544" s="15" t="s">
        <v>757</v>
      </c>
      <c r="C5544" t="str">
        <f>_xlfn.XLOOKUP($B5544, STANDARDS!$A:$A, STANDARDS!$B:$B,,0,2)</f>
        <v>Maynardville Fm</v>
      </c>
      <c r="D5544" t="s">
        <v>1060</v>
      </c>
      <c r="E5544" t="s">
        <v>1151</v>
      </c>
      <c r="J5544" s="13">
        <v>494.5</v>
      </c>
      <c r="K5544" s="13"/>
      <c r="L5544" s="16" t="s">
        <v>1317</v>
      </c>
      <c r="M5544" t="s">
        <v>1335</v>
      </c>
      <c r="P5544" t="s">
        <v>243</v>
      </c>
      <c r="Q5544">
        <v>2.29</v>
      </c>
      <c r="V5544">
        <v>1</v>
      </c>
      <c r="W5544" t="s">
        <v>1371</v>
      </c>
      <c r="X5544" t="s">
        <v>1400</v>
      </c>
    </row>
    <row r="5545" spans="1:24" x14ac:dyDescent="0.3">
      <c r="A5545">
        <v>6699</v>
      </c>
      <c r="B5545" s="15" t="s">
        <v>757</v>
      </c>
      <c r="C5545" t="str">
        <f>_xlfn.XLOOKUP($B5545, STANDARDS!$A:$A, STANDARDS!$B:$B,,0,2)</f>
        <v>Maynardville Fm</v>
      </c>
      <c r="D5545" t="s">
        <v>1060</v>
      </c>
      <c r="E5545" t="s">
        <v>1151</v>
      </c>
      <c r="J5545" s="13">
        <v>494.5</v>
      </c>
      <c r="K5545" s="13"/>
      <c r="L5545" s="16" t="s">
        <v>1317</v>
      </c>
      <c r="M5545" t="s">
        <v>1335</v>
      </c>
      <c r="P5545" t="s">
        <v>243</v>
      </c>
      <c r="Q5545">
        <v>1.19</v>
      </c>
      <c r="V5545">
        <v>1</v>
      </c>
      <c r="W5545" t="s">
        <v>1371</v>
      </c>
      <c r="X5545" t="s">
        <v>1400</v>
      </c>
    </row>
    <row r="5546" spans="1:24" x14ac:dyDescent="0.3">
      <c r="A5546">
        <v>6700</v>
      </c>
      <c r="B5546" s="15" t="s">
        <v>757</v>
      </c>
      <c r="C5546" t="str">
        <f>_xlfn.XLOOKUP($B5546, STANDARDS!$A:$A, STANDARDS!$B:$B,,0,2)</f>
        <v>Maynardville Fm</v>
      </c>
      <c r="D5546" t="s">
        <v>1060</v>
      </c>
      <c r="E5546" t="s">
        <v>1151</v>
      </c>
      <c r="J5546" s="13">
        <v>494.5</v>
      </c>
      <c r="K5546" s="13"/>
      <c r="L5546" s="16" t="s">
        <v>1317</v>
      </c>
      <c r="M5546" t="s">
        <v>1335</v>
      </c>
      <c r="P5546" t="s">
        <v>243</v>
      </c>
      <c r="Q5546">
        <v>2.92</v>
      </c>
      <c r="V5546">
        <v>1</v>
      </c>
      <c r="W5546" t="s">
        <v>1371</v>
      </c>
      <c r="X5546" t="s">
        <v>1400</v>
      </c>
    </row>
    <row r="5547" spans="1:24" x14ac:dyDescent="0.3">
      <c r="A5547">
        <v>6701</v>
      </c>
      <c r="B5547" s="15" t="s">
        <v>757</v>
      </c>
      <c r="C5547" t="str">
        <f>_xlfn.XLOOKUP($B5547, STANDARDS!$A:$A, STANDARDS!$B:$B,,0,2)</f>
        <v>Maynardville Fm</v>
      </c>
      <c r="D5547" t="s">
        <v>1060</v>
      </c>
      <c r="E5547" t="s">
        <v>1151</v>
      </c>
      <c r="J5547" s="13">
        <v>494.5</v>
      </c>
      <c r="K5547" s="13"/>
      <c r="L5547" s="16" t="s">
        <v>1317</v>
      </c>
      <c r="M5547" t="s">
        <v>1335</v>
      </c>
      <c r="P5547" t="s">
        <v>243</v>
      </c>
      <c r="Q5547">
        <v>1.71</v>
      </c>
      <c r="V5547">
        <v>1</v>
      </c>
      <c r="W5547" t="s">
        <v>1371</v>
      </c>
      <c r="X5547" t="s">
        <v>1400</v>
      </c>
    </row>
    <row r="5548" spans="1:24" x14ac:dyDescent="0.3">
      <c r="A5548">
        <v>6702</v>
      </c>
      <c r="B5548" s="15" t="s">
        <v>757</v>
      </c>
      <c r="C5548" t="str">
        <f>_xlfn.XLOOKUP($B5548, STANDARDS!$A:$A, STANDARDS!$B:$B,,0,2)</f>
        <v>Maynardville Fm</v>
      </c>
      <c r="D5548" t="s">
        <v>1060</v>
      </c>
      <c r="E5548" t="s">
        <v>1151</v>
      </c>
      <c r="J5548" s="13">
        <v>494.5</v>
      </c>
      <c r="K5548" s="13"/>
      <c r="L5548" s="16" t="s">
        <v>1317</v>
      </c>
      <c r="M5548" t="s">
        <v>1335</v>
      </c>
      <c r="P5548" t="s">
        <v>243</v>
      </c>
      <c r="Q5548">
        <v>3.52</v>
      </c>
      <c r="V5548">
        <v>1</v>
      </c>
      <c r="W5548" t="s">
        <v>1371</v>
      </c>
      <c r="X5548" t="s">
        <v>1400</v>
      </c>
    </row>
    <row r="5549" spans="1:24" x14ac:dyDescent="0.3">
      <c r="A5549">
        <v>6703</v>
      </c>
      <c r="B5549" s="15" t="s">
        <v>757</v>
      </c>
      <c r="C5549" t="str">
        <f>_xlfn.XLOOKUP($B5549, STANDARDS!$A:$A, STANDARDS!$B:$B,,0,2)</f>
        <v>Maynardville Fm</v>
      </c>
      <c r="D5549" t="s">
        <v>1060</v>
      </c>
      <c r="E5549" t="s">
        <v>1151</v>
      </c>
      <c r="J5549" s="13">
        <v>494.5</v>
      </c>
      <c r="K5549" s="13"/>
      <c r="L5549" s="16" t="s">
        <v>1317</v>
      </c>
      <c r="M5549" t="s">
        <v>1335</v>
      </c>
      <c r="P5549" t="s">
        <v>243</v>
      </c>
      <c r="Q5549">
        <v>4.09</v>
      </c>
      <c r="V5549">
        <v>1</v>
      </c>
      <c r="W5549" t="s">
        <v>1371</v>
      </c>
      <c r="X5549" t="s">
        <v>1400</v>
      </c>
    </row>
    <row r="5550" spans="1:24" x14ac:dyDescent="0.3">
      <c r="A5550">
        <v>6704</v>
      </c>
      <c r="B5550" s="15" t="s">
        <v>757</v>
      </c>
      <c r="C5550" t="str">
        <f>_xlfn.XLOOKUP($B5550, STANDARDS!$A:$A, STANDARDS!$B:$B,,0,2)</f>
        <v>Maynardville Fm</v>
      </c>
      <c r="D5550" t="s">
        <v>1060</v>
      </c>
      <c r="E5550" t="s">
        <v>1151</v>
      </c>
      <c r="J5550" s="13">
        <v>494.5</v>
      </c>
      <c r="K5550" s="13"/>
      <c r="L5550" s="16" t="s">
        <v>1317</v>
      </c>
      <c r="M5550" t="s">
        <v>1335</v>
      </c>
      <c r="P5550" t="s">
        <v>243</v>
      </c>
      <c r="Q5550">
        <v>1.53</v>
      </c>
      <c r="V5550">
        <v>1</v>
      </c>
      <c r="W5550" t="s">
        <v>1371</v>
      </c>
      <c r="X5550" t="s">
        <v>1400</v>
      </c>
    </row>
    <row r="5551" spans="1:24" x14ac:dyDescent="0.3">
      <c r="A5551">
        <v>6705</v>
      </c>
      <c r="B5551" s="15" t="s">
        <v>757</v>
      </c>
      <c r="C5551" t="str">
        <f>_xlfn.XLOOKUP($B5551, STANDARDS!$A:$A, STANDARDS!$B:$B,,0,2)</f>
        <v>Maynardville Fm</v>
      </c>
      <c r="D5551" t="s">
        <v>1060</v>
      </c>
      <c r="E5551" t="s">
        <v>1151</v>
      </c>
      <c r="J5551" s="13">
        <v>494.5</v>
      </c>
      <c r="K5551" s="13"/>
      <c r="L5551" s="16" t="s">
        <v>1317</v>
      </c>
      <c r="M5551" t="s">
        <v>1335</v>
      </c>
      <c r="P5551" t="s">
        <v>243</v>
      </c>
      <c r="Q5551">
        <v>1.82</v>
      </c>
      <c r="V5551">
        <v>1</v>
      </c>
      <c r="W5551" t="s">
        <v>1371</v>
      </c>
      <c r="X5551" t="s">
        <v>1400</v>
      </c>
    </row>
    <row r="5552" spans="1:24" x14ac:dyDescent="0.3">
      <c r="A5552">
        <v>6706</v>
      </c>
      <c r="B5552" s="15" t="s">
        <v>757</v>
      </c>
      <c r="C5552" t="str">
        <f>_xlfn.XLOOKUP($B5552, STANDARDS!$A:$A, STANDARDS!$B:$B,,0,2)</f>
        <v>Maynardville Fm</v>
      </c>
      <c r="D5552" t="s">
        <v>1060</v>
      </c>
      <c r="E5552" t="s">
        <v>1151</v>
      </c>
      <c r="J5552" s="13">
        <v>494.5</v>
      </c>
      <c r="K5552" s="13"/>
      <c r="L5552" s="16" t="s">
        <v>1317</v>
      </c>
      <c r="M5552" t="s">
        <v>1335</v>
      </c>
      <c r="P5552" t="s">
        <v>243</v>
      </c>
      <c r="Q5552">
        <v>3.21</v>
      </c>
      <c r="V5552">
        <v>1</v>
      </c>
      <c r="W5552" t="s">
        <v>1371</v>
      </c>
      <c r="X5552" t="s">
        <v>1400</v>
      </c>
    </row>
    <row r="5553" spans="1:24" x14ac:dyDescent="0.3">
      <c r="A5553">
        <v>6707</v>
      </c>
      <c r="B5553" s="15" t="s">
        <v>757</v>
      </c>
      <c r="C5553" t="str">
        <f>_xlfn.XLOOKUP($B5553, STANDARDS!$A:$A, STANDARDS!$B:$B,,0,2)</f>
        <v>Maynardville Fm</v>
      </c>
      <c r="D5553" t="s">
        <v>1060</v>
      </c>
      <c r="E5553" t="s">
        <v>1151</v>
      </c>
      <c r="J5553" s="13">
        <v>494.5</v>
      </c>
      <c r="K5553" s="13"/>
      <c r="L5553" s="16" t="s">
        <v>1317</v>
      </c>
      <c r="M5553" t="s">
        <v>1335</v>
      </c>
      <c r="P5553" t="s">
        <v>243</v>
      </c>
      <c r="Q5553">
        <v>1.1299999999999999</v>
      </c>
      <c r="V5553">
        <v>1</v>
      </c>
      <c r="W5553" t="s">
        <v>1371</v>
      </c>
      <c r="X5553" t="s">
        <v>1400</v>
      </c>
    </row>
    <row r="5554" spans="1:24" x14ac:dyDescent="0.3">
      <c r="A5554">
        <v>6708</v>
      </c>
      <c r="B5554" s="15" t="s">
        <v>757</v>
      </c>
      <c r="C5554" t="str">
        <f>_xlfn.XLOOKUP($B5554, STANDARDS!$A:$A, STANDARDS!$B:$B,,0,2)</f>
        <v>Maynardville Fm</v>
      </c>
      <c r="D5554" t="s">
        <v>1060</v>
      </c>
      <c r="E5554" t="s">
        <v>1151</v>
      </c>
      <c r="J5554" s="13">
        <v>494.5</v>
      </c>
      <c r="K5554" s="13"/>
      <c r="L5554" s="16" t="s">
        <v>1317</v>
      </c>
      <c r="M5554" t="s">
        <v>1335</v>
      </c>
      <c r="P5554" t="s">
        <v>243</v>
      </c>
      <c r="Q5554">
        <v>1.66</v>
      </c>
      <c r="V5554">
        <v>1</v>
      </c>
      <c r="W5554" t="s">
        <v>1371</v>
      </c>
      <c r="X5554" t="s">
        <v>1400</v>
      </c>
    </row>
    <row r="5555" spans="1:24" x14ac:dyDescent="0.3">
      <c r="A5555">
        <v>6709</v>
      </c>
      <c r="B5555" s="15" t="s">
        <v>757</v>
      </c>
      <c r="C5555" t="str">
        <f>_xlfn.XLOOKUP($B5555, STANDARDS!$A:$A, STANDARDS!$B:$B,,0,2)</f>
        <v>Maynardville Fm</v>
      </c>
      <c r="D5555" t="s">
        <v>1060</v>
      </c>
      <c r="E5555" t="s">
        <v>1151</v>
      </c>
      <c r="J5555" s="13">
        <v>494.5</v>
      </c>
      <c r="K5555" s="13"/>
      <c r="L5555" s="16" t="s">
        <v>1317</v>
      </c>
      <c r="M5555" t="s">
        <v>1335</v>
      </c>
      <c r="P5555" t="s">
        <v>243</v>
      </c>
      <c r="Q5555">
        <v>3.54</v>
      </c>
      <c r="V5555">
        <v>1</v>
      </c>
      <c r="W5555" t="s">
        <v>1371</v>
      </c>
      <c r="X5555" t="s">
        <v>1400</v>
      </c>
    </row>
    <row r="5556" spans="1:24" x14ac:dyDescent="0.3">
      <c r="A5556">
        <v>6710</v>
      </c>
      <c r="B5556" s="15" t="s">
        <v>758</v>
      </c>
      <c r="C5556" t="str">
        <f>_xlfn.XLOOKUP($B5556, STANDARDS!$A:$A, STANDARDS!$B:$B,,0,2)</f>
        <v>Copper Ridge Dolomite</v>
      </c>
      <c r="D5556" t="s">
        <v>1060</v>
      </c>
      <c r="E5556" t="s">
        <v>1151</v>
      </c>
      <c r="J5556" s="13">
        <v>493.8</v>
      </c>
      <c r="K5556" s="13"/>
      <c r="L5556" s="16" t="s">
        <v>1317</v>
      </c>
      <c r="M5556" t="s">
        <v>583</v>
      </c>
      <c r="P5556" t="s">
        <v>243</v>
      </c>
      <c r="Q5556">
        <v>2.42</v>
      </c>
      <c r="V5556">
        <v>1</v>
      </c>
      <c r="W5556" t="s">
        <v>1371</v>
      </c>
      <c r="X5556" t="s">
        <v>1400</v>
      </c>
    </row>
    <row r="5557" spans="1:24" x14ac:dyDescent="0.3">
      <c r="A5557">
        <v>6711</v>
      </c>
      <c r="B5557" s="15" t="s">
        <v>758</v>
      </c>
      <c r="C5557" t="str">
        <f>_xlfn.XLOOKUP($B5557, STANDARDS!$A:$A, STANDARDS!$B:$B,,0,2)</f>
        <v>Copper Ridge Dolomite</v>
      </c>
      <c r="D5557" t="s">
        <v>1060</v>
      </c>
      <c r="E5557" t="s">
        <v>1151</v>
      </c>
      <c r="J5557" s="13">
        <v>493.8</v>
      </c>
      <c r="K5557" s="13"/>
      <c r="L5557" s="16" t="s">
        <v>1317</v>
      </c>
      <c r="M5557" t="s">
        <v>583</v>
      </c>
      <c r="P5557" t="s">
        <v>243</v>
      </c>
      <c r="Q5557">
        <v>-0.85</v>
      </c>
      <c r="V5557">
        <v>1</v>
      </c>
      <c r="W5557" t="s">
        <v>1371</v>
      </c>
      <c r="X5557" t="s">
        <v>1400</v>
      </c>
    </row>
    <row r="5558" spans="1:24" x14ac:dyDescent="0.3">
      <c r="A5558">
        <v>6712</v>
      </c>
      <c r="B5558" s="15" t="s">
        <v>758</v>
      </c>
      <c r="C5558" t="str">
        <f>_xlfn.XLOOKUP($B5558, STANDARDS!$A:$A, STANDARDS!$B:$B,,0,2)</f>
        <v>Copper Ridge Dolomite</v>
      </c>
      <c r="D5558" t="s">
        <v>1060</v>
      </c>
      <c r="E5558" t="s">
        <v>1151</v>
      </c>
      <c r="J5558" s="13">
        <v>493.8</v>
      </c>
      <c r="K5558" s="13"/>
      <c r="L5558" s="16" t="s">
        <v>1317</v>
      </c>
      <c r="M5558" t="s">
        <v>583</v>
      </c>
      <c r="P5558" t="s">
        <v>243</v>
      </c>
      <c r="Q5558">
        <v>2.77</v>
      </c>
      <c r="V5558">
        <v>1</v>
      </c>
      <c r="W5558" t="s">
        <v>1371</v>
      </c>
      <c r="X5558" t="s">
        <v>1400</v>
      </c>
    </row>
    <row r="5559" spans="1:24" x14ac:dyDescent="0.3">
      <c r="A5559">
        <v>6713</v>
      </c>
      <c r="B5559" s="15" t="s">
        <v>758</v>
      </c>
      <c r="C5559" t="str">
        <f>_xlfn.XLOOKUP($B5559, STANDARDS!$A:$A, STANDARDS!$B:$B,,0,2)</f>
        <v>Copper Ridge Dolomite</v>
      </c>
      <c r="D5559" t="s">
        <v>1060</v>
      </c>
      <c r="E5559" t="s">
        <v>1151</v>
      </c>
      <c r="J5559" s="13">
        <v>493.8</v>
      </c>
      <c r="K5559" s="13"/>
      <c r="L5559" s="16" t="s">
        <v>1317</v>
      </c>
      <c r="M5559" t="s">
        <v>583</v>
      </c>
      <c r="P5559" t="s">
        <v>243</v>
      </c>
      <c r="Q5559">
        <v>0.79</v>
      </c>
      <c r="V5559">
        <v>1</v>
      </c>
      <c r="W5559" t="s">
        <v>1371</v>
      </c>
      <c r="X5559" t="s">
        <v>1400</v>
      </c>
    </row>
    <row r="5560" spans="1:24" x14ac:dyDescent="0.3">
      <c r="A5560">
        <v>6714</v>
      </c>
      <c r="B5560" s="15" t="s">
        <v>758</v>
      </c>
      <c r="C5560" t="str">
        <f>_xlfn.XLOOKUP($B5560, STANDARDS!$A:$A, STANDARDS!$B:$B,,0,2)</f>
        <v>Copper Ridge Dolomite</v>
      </c>
      <c r="D5560" t="s">
        <v>1060</v>
      </c>
      <c r="E5560" t="s">
        <v>1151</v>
      </c>
      <c r="J5560" s="13">
        <v>493.8</v>
      </c>
      <c r="K5560" s="13"/>
      <c r="L5560" s="16" t="s">
        <v>1317</v>
      </c>
      <c r="M5560" t="s">
        <v>583</v>
      </c>
      <c r="P5560" t="s">
        <v>243</v>
      </c>
      <c r="Q5560">
        <v>-7.0000000000000007E-2</v>
      </c>
      <c r="V5560">
        <v>1</v>
      </c>
      <c r="W5560" t="s">
        <v>1371</v>
      </c>
      <c r="X5560" t="s">
        <v>1400</v>
      </c>
    </row>
    <row r="5561" spans="1:24" x14ac:dyDescent="0.3">
      <c r="A5561">
        <v>6715</v>
      </c>
      <c r="B5561" s="15" t="s">
        <v>758</v>
      </c>
      <c r="C5561" t="str">
        <f>_xlfn.XLOOKUP($B5561, STANDARDS!$A:$A, STANDARDS!$B:$B,,0,2)</f>
        <v>Copper Ridge Dolomite</v>
      </c>
      <c r="D5561" t="s">
        <v>1060</v>
      </c>
      <c r="E5561" t="s">
        <v>1151</v>
      </c>
      <c r="J5561" s="13">
        <v>493.8</v>
      </c>
      <c r="K5561" s="13"/>
      <c r="L5561" s="16" t="s">
        <v>1317</v>
      </c>
      <c r="M5561" t="s">
        <v>583</v>
      </c>
      <c r="P5561" t="s">
        <v>243</v>
      </c>
      <c r="Q5561">
        <v>0.09</v>
      </c>
      <c r="V5561">
        <v>1</v>
      </c>
      <c r="W5561" t="s">
        <v>1371</v>
      </c>
      <c r="X5561" t="s">
        <v>1400</v>
      </c>
    </row>
    <row r="5562" spans="1:24" x14ac:dyDescent="0.3">
      <c r="A5562">
        <v>6716</v>
      </c>
      <c r="B5562" s="15" t="s">
        <v>758</v>
      </c>
      <c r="C5562" t="str">
        <f>_xlfn.XLOOKUP($B5562, STANDARDS!$A:$A, STANDARDS!$B:$B,,0,2)</f>
        <v>Copper Ridge Dolomite</v>
      </c>
      <c r="D5562" t="s">
        <v>1060</v>
      </c>
      <c r="E5562" t="s">
        <v>1151</v>
      </c>
      <c r="J5562" s="13">
        <v>493.8</v>
      </c>
      <c r="K5562" s="13"/>
      <c r="L5562" s="16" t="s">
        <v>1317</v>
      </c>
      <c r="M5562" t="s">
        <v>583</v>
      </c>
      <c r="P5562" t="s">
        <v>243</v>
      </c>
      <c r="Q5562">
        <v>1.42</v>
      </c>
      <c r="V5562">
        <v>1</v>
      </c>
      <c r="W5562" t="s">
        <v>1371</v>
      </c>
      <c r="X5562" t="s">
        <v>1400</v>
      </c>
    </row>
    <row r="5563" spans="1:24" x14ac:dyDescent="0.3">
      <c r="A5563">
        <v>6717</v>
      </c>
      <c r="B5563" s="15" t="s">
        <v>758</v>
      </c>
      <c r="C5563" t="str">
        <f>_xlfn.XLOOKUP($B5563, STANDARDS!$A:$A, STANDARDS!$B:$B,,0,2)</f>
        <v>Copper Ridge Dolomite</v>
      </c>
      <c r="D5563" t="s">
        <v>1060</v>
      </c>
      <c r="E5563" t="s">
        <v>1151</v>
      </c>
      <c r="J5563" s="13">
        <v>493.8</v>
      </c>
      <c r="K5563" s="13"/>
      <c r="L5563" s="16" t="s">
        <v>1317</v>
      </c>
      <c r="M5563" t="s">
        <v>583</v>
      </c>
      <c r="P5563" t="s">
        <v>243</v>
      </c>
      <c r="Q5563">
        <v>2.94</v>
      </c>
      <c r="V5563">
        <v>1</v>
      </c>
      <c r="W5563" t="s">
        <v>1371</v>
      </c>
      <c r="X5563" t="s">
        <v>1400</v>
      </c>
    </row>
    <row r="5564" spans="1:24" x14ac:dyDescent="0.3">
      <c r="A5564">
        <v>6718</v>
      </c>
      <c r="B5564" s="15" t="s">
        <v>758</v>
      </c>
      <c r="C5564" t="str">
        <f>_xlfn.XLOOKUP($B5564, STANDARDS!$A:$A, STANDARDS!$B:$B,,0,2)</f>
        <v>Copper Ridge Dolomite</v>
      </c>
      <c r="D5564" t="s">
        <v>1060</v>
      </c>
      <c r="E5564" t="s">
        <v>1151</v>
      </c>
      <c r="J5564" s="13">
        <v>493.8</v>
      </c>
      <c r="K5564" s="13"/>
      <c r="L5564" s="16" t="s">
        <v>1317</v>
      </c>
      <c r="M5564" t="s">
        <v>583</v>
      </c>
      <c r="P5564" t="s">
        <v>243</v>
      </c>
      <c r="Q5564">
        <v>2.31</v>
      </c>
      <c r="V5564">
        <v>1</v>
      </c>
      <c r="W5564" t="s">
        <v>1371</v>
      </c>
      <c r="X5564" t="s">
        <v>1400</v>
      </c>
    </row>
    <row r="5565" spans="1:24" x14ac:dyDescent="0.3">
      <c r="A5565">
        <v>6719</v>
      </c>
      <c r="B5565" s="15" t="s">
        <v>758</v>
      </c>
      <c r="C5565" t="str">
        <f>_xlfn.XLOOKUP($B5565, STANDARDS!$A:$A, STANDARDS!$B:$B,,0,2)</f>
        <v>Copper Ridge Dolomite</v>
      </c>
      <c r="D5565" t="s">
        <v>1060</v>
      </c>
      <c r="E5565" t="s">
        <v>1151</v>
      </c>
      <c r="J5565" s="13">
        <v>493.8</v>
      </c>
      <c r="K5565" s="13"/>
      <c r="L5565" s="16" t="s">
        <v>1317</v>
      </c>
      <c r="M5565" t="s">
        <v>583</v>
      </c>
      <c r="P5565" t="s">
        <v>243</v>
      </c>
      <c r="Q5565">
        <v>3.02</v>
      </c>
      <c r="V5565">
        <v>1</v>
      </c>
      <c r="W5565" t="s">
        <v>1371</v>
      </c>
      <c r="X5565" t="s">
        <v>1400</v>
      </c>
    </row>
    <row r="5566" spans="1:24" x14ac:dyDescent="0.3">
      <c r="A5566">
        <v>6720</v>
      </c>
      <c r="B5566" s="15" t="s">
        <v>758</v>
      </c>
      <c r="C5566" t="str">
        <f>_xlfn.XLOOKUP($B5566, STANDARDS!$A:$A, STANDARDS!$B:$B,,0,2)</f>
        <v>Copper Ridge Dolomite</v>
      </c>
      <c r="D5566" t="s">
        <v>1060</v>
      </c>
      <c r="E5566" t="s">
        <v>1151</v>
      </c>
      <c r="J5566" s="13">
        <v>493.8</v>
      </c>
      <c r="K5566" s="13"/>
      <c r="L5566" s="16" t="s">
        <v>1317</v>
      </c>
      <c r="M5566" t="s">
        <v>583</v>
      </c>
      <c r="P5566" t="s">
        <v>243</v>
      </c>
      <c r="Q5566">
        <v>1.78</v>
      </c>
      <c r="V5566">
        <v>1</v>
      </c>
      <c r="W5566" t="s">
        <v>1371</v>
      </c>
      <c r="X5566" t="s">
        <v>1400</v>
      </c>
    </row>
    <row r="5567" spans="1:24" x14ac:dyDescent="0.3">
      <c r="A5567">
        <v>6721</v>
      </c>
      <c r="B5567" s="15" t="s">
        <v>758</v>
      </c>
      <c r="C5567" t="str">
        <f>_xlfn.XLOOKUP($B5567, STANDARDS!$A:$A, STANDARDS!$B:$B,,0,2)</f>
        <v>Copper Ridge Dolomite</v>
      </c>
      <c r="D5567" t="s">
        <v>1060</v>
      </c>
      <c r="E5567" t="s">
        <v>1151</v>
      </c>
      <c r="J5567" s="13">
        <v>493.8</v>
      </c>
      <c r="K5567" s="13"/>
      <c r="L5567" s="16" t="s">
        <v>1317</v>
      </c>
      <c r="M5567" t="s">
        <v>583</v>
      </c>
      <c r="P5567" t="s">
        <v>243</v>
      </c>
      <c r="Q5567">
        <v>2.66</v>
      </c>
      <c r="V5567">
        <v>1</v>
      </c>
      <c r="W5567" t="s">
        <v>1371</v>
      </c>
      <c r="X5567" t="s">
        <v>1400</v>
      </c>
    </row>
    <row r="5568" spans="1:24" x14ac:dyDescent="0.3">
      <c r="A5568">
        <v>6722</v>
      </c>
      <c r="B5568" s="15" t="s">
        <v>758</v>
      </c>
      <c r="C5568" t="str">
        <f>_xlfn.XLOOKUP($B5568, STANDARDS!$A:$A, STANDARDS!$B:$B,,0,2)</f>
        <v>Copper Ridge Dolomite</v>
      </c>
      <c r="D5568" t="s">
        <v>1060</v>
      </c>
      <c r="E5568" t="s">
        <v>1151</v>
      </c>
      <c r="J5568" s="13">
        <v>493.8</v>
      </c>
      <c r="K5568" s="13"/>
      <c r="L5568" s="16" t="s">
        <v>1317</v>
      </c>
      <c r="M5568" t="s">
        <v>583</v>
      </c>
      <c r="P5568" t="s">
        <v>243</v>
      </c>
      <c r="Q5568">
        <v>3.71</v>
      </c>
      <c r="V5568">
        <v>1</v>
      </c>
      <c r="W5568" t="s">
        <v>1371</v>
      </c>
      <c r="X5568" t="s">
        <v>1400</v>
      </c>
    </row>
    <row r="5569" spans="1:24" x14ac:dyDescent="0.3">
      <c r="A5569">
        <v>6723</v>
      </c>
      <c r="B5569" s="15" t="s">
        <v>758</v>
      </c>
      <c r="C5569" t="str">
        <f>_xlfn.XLOOKUP($B5569, STANDARDS!$A:$A, STANDARDS!$B:$B,,0,2)</f>
        <v>Copper Ridge Dolomite</v>
      </c>
      <c r="D5569" t="s">
        <v>1060</v>
      </c>
      <c r="E5569" t="s">
        <v>1151</v>
      </c>
      <c r="J5569" s="13">
        <v>493.8</v>
      </c>
      <c r="K5569" s="13"/>
      <c r="L5569" s="16" t="s">
        <v>1317</v>
      </c>
      <c r="M5569" t="s">
        <v>583</v>
      </c>
      <c r="P5569" t="s">
        <v>243</v>
      </c>
      <c r="Q5569">
        <v>2.36</v>
      </c>
      <c r="V5569">
        <v>1</v>
      </c>
      <c r="W5569" t="s">
        <v>1371</v>
      </c>
      <c r="X5569" t="s">
        <v>1400</v>
      </c>
    </row>
    <row r="5570" spans="1:24" x14ac:dyDescent="0.3">
      <c r="A5570">
        <v>6724</v>
      </c>
      <c r="B5570" s="15" t="s">
        <v>758</v>
      </c>
      <c r="C5570" t="str">
        <f>_xlfn.XLOOKUP($B5570, STANDARDS!$A:$A, STANDARDS!$B:$B,,0,2)</f>
        <v>Copper Ridge Dolomite</v>
      </c>
      <c r="D5570" t="s">
        <v>1060</v>
      </c>
      <c r="E5570" t="s">
        <v>1151</v>
      </c>
      <c r="J5570" s="13">
        <v>493.8</v>
      </c>
      <c r="K5570" s="13"/>
      <c r="L5570" s="16" t="s">
        <v>1317</v>
      </c>
      <c r="M5570" t="s">
        <v>583</v>
      </c>
      <c r="P5570" t="s">
        <v>243</v>
      </c>
      <c r="Q5570">
        <v>3.16</v>
      </c>
      <c r="V5570">
        <v>1</v>
      </c>
      <c r="W5570" t="s">
        <v>1371</v>
      </c>
      <c r="X5570" t="s">
        <v>1400</v>
      </c>
    </row>
    <row r="5571" spans="1:24" x14ac:dyDescent="0.3">
      <c r="A5571">
        <v>6725</v>
      </c>
      <c r="B5571" s="15" t="s">
        <v>758</v>
      </c>
      <c r="C5571" t="str">
        <f>_xlfn.XLOOKUP($B5571, STANDARDS!$A:$A, STANDARDS!$B:$B,,0,2)</f>
        <v>Copper Ridge Dolomite</v>
      </c>
      <c r="D5571" t="s">
        <v>1060</v>
      </c>
      <c r="E5571" t="s">
        <v>1151</v>
      </c>
      <c r="J5571" s="13">
        <v>493.8</v>
      </c>
      <c r="K5571" s="13"/>
      <c r="L5571" s="16" t="s">
        <v>1317</v>
      </c>
      <c r="M5571" t="s">
        <v>583</v>
      </c>
      <c r="P5571" t="s">
        <v>243</v>
      </c>
      <c r="Q5571">
        <v>2.2000000000000002</v>
      </c>
      <c r="V5571">
        <v>1</v>
      </c>
      <c r="W5571" t="s">
        <v>1371</v>
      </c>
      <c r="X5571" t="s">
        <v>1400</v>
      </c>
    </row>
    <row r="5572" spans="1:24" x14ac:dyDescent="0.3">
      <c r="A5572">
        <v>6726</v>
      </c>
      <c r="B5572" s="15" t="s">
        <v>758</v>
      </c>
      <c r="C5572" t="str">
        <f>_xlfn.XLOOKUP($B5572, STANDARDS!$A:$A, STANDARDS!$B:$B,,0,2)</f>
        <v>Copper Ridge Dolomite</v>
      </c>
      <c r="D5572" t="s">
        <v>1060</v>
      </c>
      <c r="E5572" t="s">
        <v>1151</v>
      </c>
      <c r="J5572" s="13">
        <v>493.8</v>
      </c>
      <c r="K5572" s="13"/>
      <c r="L5572" s="16" t="s">
        <v>1317</v>
      </c>
      <c r="M5572" t="s">
        <v>583</v>
      </c>
      <c r="P5572" t="s">
        <v>243</v>
      </c>
      <c r="Q5572">
        <v>0.83</v>
      </c>
      <c r="V5572">
        <v>1</v>
      </c>
      <c r="W5572" t="s">
        <v>1371</v>
      </c>
      <c r="X5572" t="s">
        <v>1400</v>
      </c>
    </row>
    <row r="5573" spans="1:24" x14ac:dyDescent="0.3">
      <c r="A5573">
        <v>6727</v>
      </c>
      <c r="B5573" s="15" t="s">
        <v>758</v>
      </c>
      <c r="C5573" t="str">
        <f>_xlfn.XLOOKUP($B5573, STANDARDS!$A:$A, STANDARDS!$B:$B,,0,2)</f>
        <v>Copper Ridge Dolomite</v>
      </c>
      <c r="D5573" t="s">
        <v>1060</v>
      </c>
      <c r="E5573" t="s">
        <v>1151</v>
      </c>
      <c r="J5573" s="13">
        <v>493.8</v>
      </c>
      <c r="K5573" s="13"/>
      <c r="L5573" s="16" t="s">
        <v>1317</v>
      </c>
      <c r="M5573" t="s">
        <v>583</v>
      </c>
      <c r="P5573" t="s">
        <v>243</v>
      </c>
      <c r="Q5573">
        <v>2.72</v>
      </c>
      <c r="V5573">
        <v>1</v>
      </c>
      <c r="W5573" t="s">
        <v>1371</v>
      </c>
      <c r="X5573" t="s">
        <v>1400</v>
      </c>
    </row>
    <row r="5574" spans="1:24" x14ac:dyDescent="0.3">
      <c r="A5574">
        <v>6728</v>
      </c>
      <c r="B5574" s="15" t="s">
        <v>758</v>
      </c>
      <c r="C5574" t="str">
        <f>_xlfn.XLOOKUP($B5574, STANDARDS!$A:$A, STANDARDS!$B:$B,,0,2)</f>
        <v>Copper Ridge Dolomite</v>
      </c>
      <c r="D5574" t="s">
        <v>1060</v>
      </c>
      <c r="E5574" t="s">
        <v>1151</v>
      </c>
      <c r="J5574" s="13">
        <v>493.8</v>
      </c>
      <c r="K5574" s="13"/>
      <c r="L5574" s="16" t="s">
        <v>1317</v>
      </c>
      <c r="M5574" t="s">
        <v>583</v>
      </c>
      <c r="P5574" t="s">
        <v>243</v>
      </c>
      <c r="Q5574">
        <v>1.42</v>
      </c>
      <c r="V5574">
        <v>1</v>
      </c>
      <c r="W5574" t="s">
        <v>1371</v>
      </c>
      <c r="X5574" t="s">
        <v>1400</v>
      </c>
    </row>
    <row r="5575" spans="1:24" x14ac:dyDescent="0.3">
      <c r="A5575">
        <v>6729</v>
      </c>
      <c r="B5575" s="15" t="s">
        <v>758</v>
      </c>
      <c r="C5575" t="str">
        <f>_xlfn.XLOOKUP($B5575, STANDARDS!$A:$A, STANDARDS!$B:$B,,0,2)</f>
        <v>Copper Ridge Dolomite</v>
      </c>
      <c r="D5575" t="s">
        <v>1060</v>
      </c>
      <c r="E5575" t="s">
        <v>1151</v>
      </c>
      <c r="J5575" s="13">
        <v>493.8</v>
      </c>
      <c r="K5575" s="13"/>
      <c r="L5575" s="16" t="s">
        <v>1317</v>
      </c>
      <c r="M5575" t="s">
        <v>583</v>
      </c>
      <c r="P5575" t="s">
        <v>243</v>
      </c>
      <c r="Q5575">
        <v>1.64</v>
      </c>
      <c r="V5575">
        <v>1</v>
      </c>
      <c r="W5575" t="s">
        <v>1371</v>
      </c>
      <c r="X5575" t="s">
        <v>1400</v>
      </c>
    </row>
    <row r="5576" spans="1:24" x14ac:dyDescent="0.3">
      <c r="A5576">
        <v>6730</v>
      </c>
      <c r="B5576" s="15" t="s">
        <v>758</v>
      </c>
      <c r="C5576" t="str">
        <f>_xlfn.XLOOKUP($B5576, STANDARDS!$A:$A, STANDARDS!$B:$B,,0,2)</f>
        <v>Copper Ridge Dolomite</v>
      </c>
      <c r="D5576" t="s">
        <v>1060</v>
      </c>
      <c r="E5576" t="s">
        <v>1151</v>
      </c>
      <c r="J5576" s="13">
        <v>493.8</v>
      </c>
      <c r="K5576" s="13"/>
      <c r="L5576" s="16" t="s">
        <v>1317</v>
      </c>
      <c r="M5576" t="s">
        <v>583</v>
      </c>
      <c r="P5576" t="s">
        <v>243</v>
      </c>
      <c r="Q5576">
        <v>2.4500000000000002</v>
      </c>
      <c r="V5576">
        <v>1</v>
      </c>
      <c r="W5576" t="s">
        <v>1371</v>
      </c>
      <c r="X5576" t="s">
        <v>1400</v>
      </c>
    </row>
    <row r="5577" spans="1:24" x14ac:dyDescent="0.3">
      <c r="A5577">
        <v>6731</v>
      </c>
      <c r="B5577" s="15" t="s">
        <v>758</v>
      </c>
      <c r="C5577" t="str">
        <f>_xlfn.XLOOKUP($B5577, STANDARDS!$A:$A, STANDARDS!$B:$B,,0,2)</f>
        <v>Copper Ridge Dolomite</v>
      </c>
      <c r="D5577" t="s">
        <v>1060</v>
      </c>
      <c r="E5577" t="s">
        <v>1151</v>
      </c>
      <c r="J5577" s="13">
        <v>493.8</v>
      </c>
      <c r="K5577" s="13"/>
      <c r="L5577" s="16" t="s">
        <v>1317</v>
      </c>
      <c r="M5577" t="s">
        <v>583</v>
      </c>
      <c r="P5577" t="s">
        <v>243</v>
      </c>
      <c r="Q5577">
        <v>2.65</v>
      </c>
      <c r="V5577">
        <v>1</v>
      </c>
      <c r="W5577" t="s">
        <v>1371</v>
      </c>
      <c r="X5577" t="s">
        <v>1400</v>
      </c>
    </row>
    <row r="5578" spans="1:24" x14ac:dyDescent="0.3">
      <c r="A5578">
        <v>6732</v>
      </c>
      <c r="B5578" s="15" t="s">
        <v>757</v>
      </c>
      <c r="C5578" t="str">
        <f>_xlfn.XLOOKUP($B5578, STANDARDS!$A:$A, STANDARDS!$B:$B,,0,2)</f>
        <v>Maynardville Fm</v>
      </c>
      <c r="D5578" t="s">
        <v>1060</v>
      </c>
      <c r="E5578" t="s">
        <v>1151</v>
      </c>
      <c r="J5578" s="13">
        <v>494</v>
      </c>
      <c r="K5578" s="13"/>
      <c r="L5578" s="16" t="s">
        <v>1317</v>
      </c>
      <c r="M5578" t="s">
        <v>583</v>
      </c>
      <c r="P5578" t="s">
        <v>243</v>
      </c>
      <c r="Q5578">
        <v>3.69</v>
      </c>
      <c r="V5578">
        <v>1</v>
      </c>
      <c r="W5578" t="s">
        <v>1371</v>
      </c>
      <c r="X5578" t="s">
        <v>1400</v>
      </c>
    </row>
    <row r="5579" spans="1:24" x14ac:dyDescent="0.3">
      <c r="A5579">
        <v>6733</v>
      </c>
      <c r="B5579" s="15" t="s">
        <v>757</v>
      </c>
      <c r="C5579" t="str">
        <f>_xlfn.XLOOKUP($B5579, STANDARDS!$A:$A, STANDARDS!$B:$B,,0,2)</f>
        <v>Maynardville Fm</v>
      </c>
      <c r="D5579" t="s">
        <v>1060</v>
      </c>
      <c r="E5579" t="s">
        <v>1151</v>
      </c>
      <c r="J5579" s="13">
        <v>494</v>
      </c>
      <c r="K5579" s="13"/>
      <c r="L5579" s="16" t="s">
        <v>1317</v>
      </c>
      <c r="M5579" t="s">
        <v>583</v>
      </c>
      <c r="P5579" t="s">
        <v>243</v>
      </c>
      <c r="Q5579">
        <v>3.61</v>
      </c>
      <c r="V5579">
        <v>1</v>
      </c>
      <c r="W5579" t="s">
        <v>1371</v>
      </c>
      <c r="X5579" t="s">
        <v>1400</v>
      </c>
    </row>
    <row r="5580" spans="1:24" x14ac:dyDescent="0.3">
      <c r="A5580">
        <v>6734</v>
      </c>
      <c r="B5580" s="15" t="s">
        <v>757</v>
      </c>
      <c r="C5580" t="str">
        <f>_xlfn.XLOOKUP($B5580, STANDARDS!$A:$A, STANDARDS!$B:$B,,0,2)</f>
        <v>Maynardville Fm</v>
      </c>
      <c r="D5580" t="s">
        <v>1060</v>
      </c>
      <c r="E5580" t="s">
        <v>1151</v>
      </c>
      <c r="J5580" s="13">
        <v>494</v>
      </c>
      <c r="K5580" s="13"/>
      <c r="L5580" s="16" t="s">
        <v>1317</v>
      </c>
      <c r="M5580" t="s">
        <v>583</v>
      </c>
      <c r="P5580" t="s">
        <v>243</v>
      </c>
      <c r="Q5580">
        <v>3.76</v>
      </c>
      <c r="V5580">
        <v>1</v>
      </c>
      <c r="W5580" t="s">
        <v>1371</v>
      </c>
      <c r="X5580" t="s">
        <v>1400</v>
      </c>
    </row>
    <row r="5581" spans="1:24" x14ac:dyDescent="0.3">
      <c r="A5581">
        <v>6735</v>
      </c>
      <c r="B5581" s="15" t="s">
        <v>757</v>
      </c>
      <c r="C5581" t="str">
        <f>_xlfn.XLOOKUP($B5581, STANDARDS!$A:$A, STANDARDS!$B:$B,,0,2)</f>
        <v>Maynardville Fm</v>
      </c>
      <c r="D5581" t="s">
        <v>1060</v>
      </c>
      <c r="E5581" t="s">
        <v>1151</v>
      </c>
      <c r="J5581" s="13">
        <v>494</v>
      </c>
      <c r="K5581" s="13"/>
      <c r="L5581" s="16" t="s">
        <v>1317</v>
      </c>
      <c r="M5581" t="s">
        <v>583</v>
      </c>
      <c r="P5581" t="s">
        <v>243</v>
      </c>
      <c r="Q5581">
        <v>3.55</v>
      </c>
      <c r="V5581">
        <v>1</v>
      </c>
      <c r="W5581" t="s">
        <v>1371</v>
      </c>
      <c r="X5581" t="s">
        <v>1400</v>
      </c>
    </row>
    <row r="5582" spans="1:24" x14ac:dyDescent="0.3">
      <c r="A5582">
        <v>6736</v>
      </c>
      <c r="B5582" s="15" t="s">
        <v>757</v>
      </c>
      <c r="C5582" t="str">
        <f>_xlfn.XLOOKUP($B5582, STANDARDS!$A:$A, STANDARDS!$B:$B,,0,2)</f>
        <v>Maynardville Fm</v>
      </c>
      <c r="D5582" t="s">
        <v>1060</v>
      </c>
      <c r="E5582" t="s">
        <v>1151</v>
      </c>
      <c r="J5582" s="13">
        <v>494</v>
      </c>
      <c r="K5582" s="13"/>
      <c r="L5582" s="16" t="s">
        <v>1317</v>
      </c>
      <c r="M5582" t="s">
        <v>583</v>
      </c>
      <c r="P5582" t="s">
        <v>243</v>
      </c>
      <c r="Q5582">
        <v>3.11</v>
      </c>
      <c r="V5582">
        <v>1</v>
      </c>
      <c r="W5582" t="s">
        <v>1371</v>
      </c>
      <c r="X5582" t="s">
        <v>1400</v>
      </c>
    </row>
    <row r="5583" spans="1:24" x14ac:dyDescent="0.3">
      <c r="A5583">
        <v>6737</v>
      </c>
      <c r="B5583" s="15" t="s">
        <v>757</v>
      </c>
      <c r="C5583" t="str">
        <f>_xlfn.XLOOKUP($B5583, STANDARDS!$A:$A, STANDARDS!$B:$B,,0,2)</f>
        <v>Maynardville Fm</v>
      </c>
      <c r="D5583" t="s">
        <v>1060</v>
      </c>
      <c r="E5583" t="s">
        <v>1151</v>
      </c>
      <c r="J5583" s="13">
        <v>494</v>
      </c>
      <c r="K5583" s="13"/>
      <c r="L5583" s="16" t="s">
        <v>1317</v>
      </c>
      <c r="M5583" t="s">
        <v>583</v>
      </c>
      <c r="P5583" t="s">
        <v>243</v>
      </c>
      <c r="Q5583">
        <v>3.14</v>
      </c>
      <c r="V5583">
        <v>1</v>
      </c>
      <c r="W5583" t="s">
        <v>1371</v>
      </c>
      <c r="X5583" t="s">
        <v>1400</v>
      </c>
    </row>
    <row r="5584" spans="1:24" x14ac:dyDescent="0.3">
      <c r="A5584">
        <v>6738</v>
      </c>
      <c r="B5584" s="15" t="s">
        <v>757</v>
      </c>
      <c r="C5584" t="str">
        <f>_xlfn.XLOOKUP($B5584, STANDARDS!$A:$A, STANDARDS!$B:$B,,0,2)</f>
        <v>Maynardville Fm</v>
      </c>
      <c r="D5584" t="s">
        <v>1060</v>
      </c>
      <c r="E5584" t="s">
        <v>1151</v>
      </c>
      <c r="J5584" s="13">
        <v>494</v>
      </c>
      <c r="K5584" s="13"/>
      <c r="L5584" s="16" t="s">
        <v>1317</v>
      </c>
      <c r="M5584" t="s">
        <v>583</v>
      </c>
      <c r="P5584" t="s">
        <v>243</v>
      </c>
      <c r="Q5584">
        <v>4.78</v>
      </c>
      <c r="V5584">
        <v>1</v>
      </c>
      <c r="W5584" t="s">
        <v>1371</v>
      </c>
      <c r="X5584" t="s">
        <v>1400</v>
      </c>
    </row>
    <row r="5585" spans="1:24" x14ac:dyDescent="0.3">
      <c r="A5585">
        <v>6739</v>
      </c>
      <c r="B5585" s="15" t="s">
        <v>757</v>
      </c>
      <c r="C5585" t="str">
        <f>_xlfn.XLOOKUP($B5585, STANDARDS!$A:$A, STANDARDS!$B:$B,,0,2)</f>
        <v>Maynardville Fm</v>
      </c>
      <c r="D5585" t="s">
        <v>1060</v>
      </c>
      <c r="E5585" t="s">
        <v>1151</v>
      </c>
      <c r="J5585" s="13">
        <v>494</v>
      </c>
      <c r="K5585" s="13"/>
      <c r="L5585" s="16" t="s">
        <v>1317</v>
      </c>
      <c r="M5585" t="s">
        <v>583</v>
      </c>
      <c r="P5585" t="s">
        <v>243</v>
      </c>
      <c r="Q5585">
        <v>4.3</v>
      </c>
      <c r="V5585">
        <v>1</v>
      </c>
      <c r="W5585" t="s">
        <v>1371</v>
      </c>
      <c r="X5585" t="s">
        <v>1400</v>
      </c>
    </row>
    <row r="5586" spans="1:24" x14ac:dyDescent="0.3">
      <c r="A5586">
        <v>6740</v>
      </c>
      <c r="B5586" s="15" t="s">
        <v>757</v>
      </c>
      <c r="C5586" t="str">
        <f>_xlfn.XLOOKUP($B5586, STANDARDS!$A:$A, STANDARDS!$B:$B,,0,2)</f>
        <v>Maynardville Fm</v>
      </c>
      <c r="D5586" t="s">
        <v>1060</v>
      </c>
      <c r="E5586" t="s">
        <v>1151</v>
      </c>
      <c r="J5586" s="13">
        <v>494</v>
      </c>
      <c r="K5586" s="13"/>
      <c r="L5586" s="16" t="s">
        <v>1317</v>
      </c>
      <c r="M5586" t="s">
        <v>583</v>
      </c>
      <c r="P5586" t="s">
        <v>243</v>
      </c>
      <c r="Q5586">
        <v>3.94</v>
      </c>
      <c r="V5586">
        <v>1</v>
      </c>
      <c r="W5586" t="s">
        <v>1371</v>
      </c>
      <c r="X5586" t="s">
        <v>1400</v>
      </c>
    </row>
    <row r="5587" spans="1:24" x14ac:dyDescent="0.3">
      <c r="A5587">
        <v>6741</v>
      </c>
      <c r="B5587" s="15" t="s">
        <v>757</v>
      </c>
      <c r="C5587" t="str">
        <f>_xlfn.XLOOKUP($B5587, STANDARDS!$A:$A, STANDARDS!$B:$B,,0,2)</f>
        <v>Maynardville Fm</v>
      </c>
      <c r="D5587" t="s">
        <v>1060</v>
      </c>
      <c r="E5587" t="s">
        <v>1151</v>
      </c>
      <c r="J5587" s="13">
        <v>494</v>
      </c>
      <c r="K5587" s="13"/>
      <c r="L5587" s="16" t="s">
        <v>1317</v>
      </c>
      <c r="M5587" t="s">
        <v>583</v>
      </c>
      <c r="P5587" t="s">
        <v>243</v>
      </c>
      <c r="Q5587">
        <v>3.82</v>
      </c>
      <c r="V5587">
        <v>1</v>
      </c>
      <c r="W5587" t="s">
        <v>1371</v>
      </c>
      <c r="X5587" t="s">
        <v>1400</v>
      </c>
    </row>
    <row r="5588" spans="1:24" x14ac:dyDescent="0.3">
      <c r="A5588">
        <v>6742</v>
      </c>
      <c r="B5588" s="15" t="s">
        <v>757</v>
      </c>
      <c r="C5588" t="str">
        <f>_xlfn.XLOOKUP($B5588, STANDARDS!$A:$A, STANDARDS!$B:$B,,0,2)</f>
        <v>Maynardville Fm</v>
      </c>
      <c r="D5588" t="s">
        <v>1060</v>
      </c>
      <c r="E5588" t="s">
        <v>1151</v>
      </c>
      <c r="J5588" s="13">
        <v>494</v>
      </c>
      <c r="K5588" s="13"/>
      <c r="L5588" s="16" t="s">
        <v>1317</v>
      </c>
      <c r="M5588" t="s">
        <v>583</v>
      </c>
      <c r="P5588" t="s">
        <v>243</v>
      </c>
      <c r="Q5588">
        <v>3.83</v>
      </c>
      <c r="V5588">
        <v>1</v>
      </c>
      <c r="W5588" t="s">
        <v>1371</v>
      </c>
      <c r="X5588" t="s">
        <v>1400</v>
      </c>
    </row>
    <row r="5589" spans="1:24" x14ac:dyDescent="0.3">
      <c r="A5589">
        <v>6743</v>
      </c>
      <c r="B5589" s="15" t="s">
        <v>757</v>
      </c>
      <c r="C5589" t="str">
        <f>_xlfn.XLOOKUP($B5589, STANDARDS!$A:$A, STANDARDS!$B:$B,,0,2)</f>
        <v>Maynardville Fm</v>
      </c>
      <c r="D5589" t="s">
        <v>1060</v>
      </c>
      <c r="E5589" t="s">
        <v>1151</v>
      </c>
      <c r="J5589" s="13">
        <v>494</v>
      </c>
      <c r="K5589" s="13"/>
      <c r="L5589" s="16" t="s">
        <v>1317</v>
      </c>
      <c r="M5589" t="s">
        <v>583</v>
      </c>
      <c r="P5589" t="s">
        <v>243</v>
      </c>
      <c r="Q5589">
        <v>4.08</v>
      </c>
      <c r="V5589">
        <v>1</v>
      </c>
      <c r="W5589" t="s">
        <v>1371</v>
      </c>
      <c r="X5589" t="s">
        <v>1400</v>
      </c>
    </row>
    <row r="5590" spans="1:24" x14ac:dyDescent="0.3">
      <c r="A5590">
        <v>6744</v>
      </c>
      <c r="B5590" s="15" t="s">
        <v>757</v>
      </c>
      <c r="C5590" t="str">
        <f>_xlfn.XLOOKUP($B5590, STANDARDS!$A:$A, STANDARDS!$B:$B,,0,2)</f>
        <v>Maynardville Fm</v>
      </c>
      <c r="D5590" t="s">
        <v>1060</v>
      </c>
      <c r="E5590" t="s">
        <v>1151</v>
      </c>
      <c r="J5590" s="13">
        <v>494</v>
      </c>
      <c r="K5590" s="13"/>
      <c r="L5590" s="16" t="s">
        <v>1317</v>
      </c>
      <c r="M5590" t="s">
        <v>583</v>
      </c>
      <c r="P5590" t="s">
        <v>243</v>
      </c>
      <c r="Q5590">
        <v>3.4</v>
      </c>
      <c r="V5590">
        <v>1</v>
      </c>
      <c r="W5590" t="s">
        <v>1371</v>
      </c>
      <c r="X5590" t="s">
        <v>1400</v>
      </c>
    </row>
    <row r="5591" spans="1:24" x14ac:dyDescent="0.3">
      <c r="A5591">
        <v>6745</v>
      </c>
      <c r="B5591" s="15" t="s">
        <v>757</v>
      </c>
      <c r="C5591" t="str">
        <f>_xlfn.XLOOKUP($B5591, STANDARDS!$A:$A, STANDARDS!$B:$B,,0,2)</f>
        <v>Maynardville Fm</v>
      </c>
      <c r="D5591" t="s">
        <v>1060</v>
      </c>
      <c r="E5591" t="s">
        <v>1151</v>
      </c>
      <c r="J5591" s="13">
        <v>494</v>
      </c>
      <c r="K5591" s="13"/>
      <c r="L5591" s="16" t="s">
        <v>1317</v>
      </c>
      <c r="M5591" t="s">
        <v>583</v>
      </c>
      <c r="P5591" t="s">
        <v>243</v>
      </c>
      <c r="Q5591">
        <v>3.8</v>
      </c>
      <c r="V5591">
        <v>1</v>
      </c>
      <c r="W5591" t="s">
        <v>1371</v>
      </c>
      <c r="X5591" t="s">
        <v>1400</v>
      </c>
    </row>
    <row r="5592" spans="1:24" x14ac:dyDescent="0.3">
      <c r="A5592">
        <v>6746</v>
      </c>
      <c r="B5592" s="15" t="s">
        <v>757</v>
      </c>
      <c r="C5592" t="str">
        <f>_xlfn.XLOOKUP($B5592, STANDARDS!$A:$A, STANDARDS!$B:$B,,0,2)</f>
        <v>Maynardville Fm</v>
      </c>
      <c r="D5592" t="s">
        <v>1060</v>
      </c>
      <c r="E5592" t="s">
        <v>1151</v>
      </c>
      <c r="J5592" s="13">
        <v>494</v>
      </c>
      <c r="K5592" s="13"/>
      <c r="L5592" s="16" t="s">
        <v>1317</v>
      </c>
      <c r="M5592" t="s">
        <v>583</v>
      </c>
      <c r="P5592" t="s">
        <v>243</v>
      </c>
      <c r="Q5592">
        <v>3.43</v>
      </c>
      <c r="V5592">
        <v>1</v>
      </c>
      <c r="W5592" t="s">
        <v>1371</v>
      </c>
      <c r="X5592" t="s">
        <v>1400</v>
      </c>
    </row>
    <row r="5593" spans="1:24" x14ac:dyDescent="0.3">
      <c r="A5593">
        <v>6747</v>
      </c>
      <c r="B5593" s="15" t="s">
        <v>757</v>
      </c>
      <c r="C5593" t="str">
        <f>_xlfn.XLOOKUP($B5593, STANDARDS!$A:$A, STANDARDS!$B:$B,,0,2)</f>
        <v>Maynardville Fm</v>
      </c>
      <c r="D5593" t="s">
        <v>1060</v>
      </c>
      <c r="E5593" t="s">
        <v>1151</v>
      </c>
      <c r="J5593" s="13">
        <v>494.25</v>
      </c>
      <c r="K5593" s="13"/>
      <c r="L5593" s="16" t="s">
        <v>1317</v>
      </c>
      <c r="M5593" t="s">
        <v>583</v>
      </c>
      <c r="P5593" t="s">
        <v>243</v>
      </c>
      <c r="Q5593">
        <v>3.01</v>
      </c>
      <c r="V5593">
        <v>1</v>
      </c>
      <c r="W5593" t="s">
        <v>1371</v>
      </c>
      <c r="X5593" t="s">
        <v>1400</v>
      </c>
    </row>
    <row r="5594" spans="1:24" x14ac:dyDescent="0.3">
      <c r="A5594">
        <v>6748</v>
      </c>
      <c r="B5594" s="15" t="s">
        <v>757</v>
      </c>
      <c r="C5594" t="str">
        <f>_xlfn.XLOOKUP($B5594, STANDARDS!$A:$A, STANDARDS!$B:$B,,0,2)</f>
        <v>Maynardville Fm</v>
      </c>
      <c r="D5594" t="s">
        <v>1060</v>
      </c>
      <c r="E5594" t="s">
        <v>1151</v>
      </c>
      <c r="J5594" s="13">
        <v>494.25</v>
      </c>
      <c r="K5594" s="13"/>
      <c r="L5594" s="16" t="s">
        <v>1317</v>
      </c>
      <c r="M5594" t="s">
        <v>583</v>
      </c>
      <c r="P5594" t="s">
        <v>243</v>
      </c>
      <c r="Q5594">
        <v>3.25</v>
      </c>
      <c r="V5594">
        <v>1</v>
      </c>
      <c r="W5594" t="s">
        <v>1371</v>
      </c>
      <c r="X5594" t="s">
        <v>1400</v>
      </c>
    </row>
    <row r="5595" spans="1:24" x14ac:dyDescent="0.3">
      <c r="A5595">
        <v>6749</v>
      </c>
      <c r="B5595" s="15" t="s">
        <v>757</v>
      </c>
      <c r="C5595" t="str">
        <f>_xlfn.XLOOKUP($B5595, STANDARDS!$A:$A, STANDARDS!$B:$B,,0,2)</f>
        <v>Maynardville Fm</v>
      </c>
      <c r="D5595" t="s">
        <v>1060</v>
      </c>
      <c r="E5595" t="s">
        <v>1151</v>
      </c>
      <c r="J5595" s="13">
        <v>494.25</v>
      </c>
      <c r="K5595" s="13"/>
      <c r="L5595" s="16" t="s">
        <v>1317</v>
      </c>
      <c r="M5595" t="s">
        <v>583</v>
      </c>
      <c r="P5595" t="s">
        <v>243</v>
      </c>
      <c r="Q5595">
        <v>3.25</v>
      </c>
      <c r="V5595">
        <v>1</v>
      </c>
      <c r="W5595" t="s">
        <v>1371</v>
      </c>
      <c r="X5595" t="s">
        <v>1400</v>
      </c>
    </row>
    <row r="5596" spans="1:24" x14ac:dyDescent="0.3">
      <c r="A5596">
        <v>6750</v>
      </c>
      <c r="B5596" s="15" t="s">
        <v>757</v>
      </c>
      <c r="C5596" t="str">
        <f>_xlfn.XLOOKUP($B5596, STANDARDS!$A:$A, STANDARDS!$B:$B,,0,2)</f>
        <v>Maynardville Fm</v>
      </c>
      <c r="D5596" t="s">
        <v>1060</v>
      </c>
      <c r="E5596" t="s">
        <v>1151</v>
      </c>
      <c r="J5596" s="13">
        <v>494.25</v>
      </c>
      <c r="K5596" s="13"/>
      <c r="L5596" s="16" t="s">
        <v>1317</v>
      </c>
      <c r="M5596" t="s">
        <v>583</v>
      </c>
      <c r="P5596" t="s">
        <v>243</v>
      </c>
      <c r="Q5596">
        <v>3.26</v>
      </c>
      <c r="V5596">
        <v>1</v>
      </c>
      <c r="W5596" t="s">
        <v>1371</v>
      </c>
      <c r="X5596" t="s">
        <v>1400</v>
      </c>
    </row>
    <row r="5597" spans="1:24" x14ac:dyDescent="0.3">
      <c r="A5597">
        <v>6751</v>
      </c>
      <c r="B5597" s="15" t="s">
        <v>757</v>
      </c>
      <c r="C5597" t="str">
        <f>_xlfn.XLOOKUP($B5597, STANDARDS!$A:$A, STANDARDS!$B:$B,,0,2)</f>
        <v>Maynardville Fm</v>
      </c>
      <c r="D5597" t="s">
        <v>1060</v>
      </c>
      <c r="E5597" t="s">
        <v>1151</v>
      </c>
      <c r="J5597" s="13">
        <v>494.25</v>
      </c>
      <c r="K5597" s="13"/>
      <c r="L5597" s="16" t="s">
        <v>1317</v>
      </c>
      <c r="M5597" t="s">
        <v>583</v>
      </c>
      <c r="P5597" t="s">
        <v>243</v>
      </c>
      <c r="Q5597">
        <v>3.08</v>
      </c>
      <c r="V5597">
        <v>1</v>
      </c>
      <c r="W5597" t="s">
        <v>1371</v>
      </c>
      <c r="X5597" t="s">
        <v>1400</v>
      </c>
    </row>
    <row r="5598" spans="1:24" x14ac:dyDescent="0.3">
      <c r="A5598">
        <v>6752</v>
      </c>
      <c r="B5598" s="15" t="s">
        <v>757</v>
      </c>
      <c r="C5598" t="str">
        <f>_xlfn.XLOOKUP($B5598, STANDARDS!$A:$A, STANDARDS!$B:$B,,0,2)</f>
        <v>Maynardville Fm</v>
      </c>
      <c r="D5598" t="s">
        <v>1060</v>
      </c>
      <c r="E5598" t="s">
        <v>1151</v>
      </c>
      <c r="J5598" s="13">
        <v>494.25</v>
      </c>
      <c r="K5598" s="13"/>
      <c r="L5598" s="16" t="s">
        <v>1317</v>
      </c>
      <c r="M5598" t="s">
        <v>583</v>
      </c>
      <c r="P5598" t="s">
        <v>243</v>
      </c>
      <c r="Q5598">
        <v>3.18</v>
      </c>
      <c r="V5598">
        <v>1</v>
      </c>
      <c r="W5598" t="s">
        <v>1371</v>
      </c>
      <c r="X5598" t="s">
        <v>1400</v>
      </c>
    </row>
    <row r="5599" spans="1:24" x14ac:dyDescent="0.3">
      <c r="A5599">
        <v>6753</v>
      </c>
      <c r="B5599" s="15" t="s">
        <v>757</v>
      </c>
      <c r="C5599" t="str">
        <f>_xlfn.XLOOKUP($B5599, STANDARDS!$A:$A, STANDARDS!$B:$B,,0,2)</f>
        <v>Maynardville Fm</v>
      </c>
      <c r="D5599" t="s">
        <v>1060</v>
      </c>
      <c r="E5599" t="s">
        <v>1151</v>
      </c>
      <c r="J5599" s="13">
        <v>494.25</v>
      </c>
      <c r="K5599" s="13"/>
      <c r="L5599" s="16" t="s">
        <v>1317</v>
      </c>
      <c r="M5599" t="s">
        <v>583</v>
      </c>
      <c r="P5599" t="s">
        <v>243</v>
      </c>
      <c r="Q5599">
        <v>2.97</v>
      </c>
      <c r="V5599">
        <v>1</v>
      </c>
      <c r="W5599" t="s">
        <v>1371</v>
      </c>
      <c r="X5599" t="s">
        <v>1400</v>
      </c>
    </row>
    <row r="5600" spans="1:24" x14ac:dyDescent="0.3">
      <c r="A5600">
        <v>6754</v>
      </c>
      <c r="B5600" s="15" t="s">
        <v>757</v>
      </c>
      <c r="C5600" t="str">
        <f>_xlfn.XLOOKUP($B5600, STANDARDS!$A:$A, STANDARDS!$B:$B,,0,2)</f>
        <v>Maynardville Fm</v>
      </c>
      <c r="D5600" t="s">
        <v>1060</v>
      </c>
      <c r="E5600" t="s">
        <v>1151</v>
      </c>
      <c r="J5600" s="13">
        <v>494.25</v>
      </c>
      <c r="K5600" s="13"/>
      <c r="L5600" s="16" t="s">
        <v>1317</v>
      </c>
      <c r="M5600" t="s">
        <v>583</v>
      </c>
      <c r="P5600" t="s">
        <v>243</v>
      </c>
      <c r="Q5600">
        <v>2.46</v>
      </c>
      <c r="V5600">
        <v>1</v>
      </c>
      <c r="W5600" t="s">
        <v>1371</v>
      </c>
      <c r="X5600" t="s">
        <v>1400</v>
      </c>
    </row>
    <row r="5601" spans="1:24" x14ac:dyDescent="0.3">
      <c r="A5601">
        <v>6755</v>
      </c>
      <c r="B5601" s="15" t="s">
        <v>757</v>
      </c>
      <c r="C5601" t="str">
        <f>_xlfn.XLOOKUP($B5601, STANDARDS!$A:$A, STANDARDS!$B:$B,,0,2)</f>
        <v>Maynardville Fm</v>
      </c>
      <c r="D5601" t="s">
        <v>1060</v>
      </c>
      <c r="E5601" t="s">
        <v>1151</v>
      </c>
      <c r="J5601" s="13">
        <v>494.25</v>
      </c>
      <c r="K5601" s="13"/>
      <c r="L5601" s="16" t="s">
        <v>1317</v>
      </c>
      <c r="M5601" t="s">
        <v>583</v>
      </c>
      <c r="P5601" t="s">
        <v>243</v>
      </c>
      <c r="Q5601">
        <v>3.28</v>
      </c>
      <c r="V5601">
        <v>1</v>
      </c>
      <c r="W5601" t="s">
        <v>1371</v>
      </c>
      <c r="X5601" t="s">
        <v>1400</v>
      </c>
    </row>
    <row r="5602" spans="1:24" x14ac:dyDescent="0.3">
      <c r="A5602">
        <v>6756</v>
      </c>
      <c r="B5602" s="15" t="s">
        <v>757</v>
      </c>
      <c r="C5602" t="str">
        <f>_xlfn.XLOOKUP($B5602, STANDARDS!$A:$A, STANDARDS!$B:$B,,0,2)</f>
        <v>Maynardville Fm</v>
      </c>
      <c r="D5602" t="s">
        <v>1060</v>
      </c>
      <c r="E5602" t="s">
        <v>1151</v>
      </c>
      <c r="J5602" s="13">
        <v>494.25</v>
      </c>
      <c r="K5602" s="13"/>
      <c r="L5602" s="16" t="s">
        <v>1317</v>
      </c>
      <c r="M5602" t="s">
        <v>583</v>
      </c>
      <c r="P5602" t="s">
        <v>243</v>
      </c>
      <c r="Q5602">
        <v>2.66</v>
      </c>
      <c r="V5602">
        <v>1</v>
      </c>
      <c r="W5602" t="s">
        <v>1371</v>
      </c>
      <c r="X5602" t="s">
        <v>1400</v>
      </c>
    </row>
    <row r="5603" spans="1:24" x14ac:dyDescent="0.3">
      <c r="A5603">
        <v>6757</v>
      </c>
      <c r="B5603" s="15" t="s">
        <v>757</v>
      </c>
      <c r="C5603" t="str">
        <f>_xlfn.XLOOKUP($B5603, STANDARDS!$A:$A, STANDARDS!$B:$B,,0,2)</f>
        <v>Maynardville Fm</v>
      </c>
      <c r="D5603" t="s">
        <v>1060</v>
      </c>
      <c r="E5603" t="s">
        <v>1151</v>
      </c>
      <c r="J5603" s="13">
        <v>494.25</v>
      </c>
      <c r="K5603" s="13"/>
      <c r="L5603" s="16" t="s">
        <v>1317</v>
      </c>
      <c r="M5603" t="s">
        <v>583</v>
      </c>
      <c r="P5603" t="s">
        <v>243</v>
      </c>
      <c r="Q5603">
        <v>3.03</v>
      </c>
      <c r="V5603">
        <v>1</v>
      </c>
      <c r="W5603" t="s">
        <v>1371</v>
      </c>
      <c r="X5603" t="s">
        <v>1400</v>
      </c>
    </row>
    <row r="5604" spans="1:24" x14ac:dyDescent="0.3">
      <c r="A5604">
        <v>6758</v>
      </c>
      <c r="B5604" s="15" t="s">
        <v>757</v>
      </c>
      <c r="C5604" t="str">
        <f>_xlfn.XLOOKUP($B5604, STANDARDS!$A:$A, STANDARDS!$B:$B,,0,2)</f>
        <v>Maynardville Fm</v>
      </c>
      <c r="D5604" t="s">
        <v>1060</v>
      </c>
      <c r="E5604" t="s">
        <v>1151</v>
      </c>
      <c r="J5604" s="13">
        <v>494.25</v>
      </c>
      <c r="K5604" s="13"/>
      <c r="L5604" s="16" t="s">
        <v>1317</v>
      </c>
      <c r="M5604" t="s">
        <v>583</v>
      </c>
      <c r="P5604" t="s">
        <v>243</v>
      </c>
      <c r="Q5604">
        <v>3.01</v>
      </c>
      <c r="V5604">
        <v>1</v>
      </c>
      <c r="W5604" t="s">
        <v>1371</v>
      </c>
      <c r="X5604" t="s">
        <v>1400</v>
      </c>
    </row>
    <row r="5605" spans="1:24" x14ac:dyDescent="0.3">
      <c r="A5605">
        <v>6759</v>
      </c>
      <c r="B5605" s="15" t="s">
        <v>757</v>
      </c>
      <c r="C5605" t="str">
        <f>_xlfn.XLOOKUP($B5605, STANDARDS!$A:$A, STANDARDS!$B:$B,,0,2)</f>
        <v>Maynardville Fm</v>
      </c>
      <c r="D5605" t="s">
        <v>1060</v>
      </c>
      <c r="E5605" t="s">
        <v>1151</v>
      </c>
      <c r="J5605" s="13">
        <v>494.25</v>
      </c>
      <c r="K5605" s="13"/>
      <c r="L5605" s="16" t="s">
        <v>1317</v>
      </c>
      <c r="M5605" t="s">
        <v>583</v>
      </c>
      <c r="P5605" t="s">
        <v>243</v>
      </c>
      <c r="Q5605">
        <v>2.72</v>
      </c>
      <c r="V5605">
        <v>1</v>
      </c>
      <c r="W5605" t="s">
        <v>1371</v>
      </c>
      <c r="X5605" t="s">
        <v>1400</v>
      </c>
    </row>
    <row r="5606" spans="1:24" x14ac:dyDescent="0.3">
      <c r="A5606">
        <v>6760</v>
      </c>
      <c r="B5606" s="15" t="s">
        <v>757</v>
      </c>
      <c r="C5606" t="str">
        <f>_xlfn.XLOOKUP($B5606, STANDARDS!$A:$A, STANDARDS!$B:$B,,0,2)</f>
        <v>Maynardville Fm</v>
      </c>
      <c r="D5606" t="s">
        <v>1060</v>
      </c>
      <c r="E5606" t="s">
        <v>1151</v>
      </c>
      <c r="J5606" s="13">
        <v>494.25</v>
      </c>
      <c r="K5606" s="13"/>
      <c r="L5606" s="16" t="s">
        <v>1317</v>
      </c>
      <c r="M5606" t="s">
        <v>583</v>
      </c>
      <c r="P5606" t="s">
        <v>243</v>
      </c>
      <c r="Q5606">
        <v>2.88</v>
      </c>
      <c r="V5606">
        <v>1</v>
      </c>
      <c r="W5606" t="s">
        <v>1371</v>
      </c>
      <c r="X5606" t="s">
        <v>1400</v>
      </c>
    </row>
    <row r="5607" spans="1:24" x14ac:dyDescent="0.3">
      <c r="A5607">
        <v>6761</v>
      </c>
      <c r="B5607" s="15" t="s">
        <v>757</v>
      </c>
      <c r="C5607" t="str">
        <f>_xlfn.XLOOKUP($B5607, STANDARDS!$A:$A, STANDARDS!$B:$B,,0,2)</f>
        <v>Maynardville Fm</v>
      </c>
      <c r="D5607" t="s">
        <v>1060</v>
      </c>
      <c r="E5607" t="s">
        <v>1151</v>
      </c>
      <c r="J5607" s="13">
        <v>494.25</v>
      </c>
      <c r="K5607" s="13"/>
      <c r="L5607" s="16" t="s">
        <v>1317</v>
      </c>
      <c r="M5607" t="s">
        <v>583</v>
      </c>
      <c r="P5607" t="s">
        <v>243</v>
      </c>
      <c r="Q5607">
        <v>3.68</v>
      </c>
      <c r="V5607">
        <v>1</v>
      </c>
      <c r="W5607" t="s">
        <v>1371</v>
      </c>
      <c r="X5607" t="s">
        <v>1400</v>
      </c>
    </row>
    <row r="5608" spans="1:24" x14ac:dyDescent="0.3">
      <c r="A5608">
        <v>6762</v>
      </c>
      <c r="B5608" s="15" t="s">
        <v>757</v>
      </c>
      <c r="C5608" t="str">
        <f>_xlfn.XLOOKUP($B5608, STANDARDS!$A:$A, STANDARDS!$B:$B,,0,2)</f>
        <v>Maynardville Fm</v>
      </c>
      <c r="D5608" t="s">
        <v>1060</v>
      </c>
      <c r="E5608" t="s">
        <v>1151</v>
      </c>
      <c r="J5608" s="13">
        <v>494.25</v>
      </c>
      <c r="K5608" s="13"/>
      <c r="L5608" s="16" t="s">
        <v>1317</v>
      </c>
      <c r="M5608" t="s">
        <v>583</v>
      </c>
      <c r="P5608" t="s">
        <v>243</v>
      </c>
      <c r="Q5608">
        <v>2.76</v>
      </c>
      <c r="V5608">
        <v>1</v>
      </c>
      <c r="W5608" t="s">
        <v>1371</v>
      </c>
      <c r="X5608" t="s">
        <v>1400</v>
      </c>
    </row>
    <row r="5609" spans="1:24" x14ac:dyDescent="0.3">
      <c r="A5609">
        <v>6763</v>
      </c>
      <c r="B5609" s="15" t="s">
        <v>757</v>
      </c>
      <c r="C5609" t="str">
        <f>_xlfn.XLOOKUP($B5609, STANDARDS!$A:$A, STANDARDS!$B:$B,,0,2)</f>
        <v>Maynardville Fm</v>
      </c>
      <c r="D5609" t="s">
        <v>1060</v>
      </c>
      <c r="E5609" t="s">
        <v>1151</v>
      </c>
      <c r="J5609" s="13">
        <v>494.25</v>
      </c>
      <c r="K5609" s="13"/>
      <c r="L5609" s="16" t="s">
        <v>1317</v>
      </c>
      <c r="M5609" t="s">
        <v>583</v>
      </c>
      <c r="P5609" t="s">
        <v>243</v>
      </c>
      <c r="Q5609">
        <v>3.9</v>
      </c>
      <c r="V5609">
        <v>1</v>
      </c>
      <c r="W5609" t="s">
        <v>1371</v>
      </c>
      <c r="X5609" t="s">
        <v>1400</v>
      </c>
    </row>
    <row r="5610" spans="1:24" x14ac:dyDescent="0.3">
      <c r="A5610">
        <v>6764</v>
      </c>
      <c r="B5610" s="15" t="s">
        <v>757</v>
      </c>
      <c r="C5610" t="str">
        <f>_xlfn.XLOOKUP($B5610, STANDARDS!$A:$A, STANDARDS!$B:$B,,0,2)</f>
        <v>Maynardville Fm</v>
      </c>
      <c r="D5610" t="s">
        <v>1060</v>
      </c>
      <c r="E5610" t="s">
        <v>1151</v>
      </c>
      <c r="J5610" s="13">
        <v>494.25</v>
      </c>
      <c r="K5610" s="13"/>
      <c r="L5610" s="16" t="s">
        <v>1317</v>
      </c>
      <c r="M5610" t="s">
        <v>583</v>
      </c>
      <c r="P5610" t="s">
        <v>243</v>
      </c>
      <c r="Q5610">
        <v>3.25</v>
      </c>
      <c r="V5610">
        <v>1</v>
      </c>
      <c r="W5610" t="s">
        <v>1371</v>
      </c>
      <c r="X5610" t="s">
        <v>1400</v>
      </c>
    </row>
    <row r="5611" spans="1:24" x14ac:dyDescent="0.3">
      <c r="A5611">
        <v>6765</v>
      </c>
      <c r="B5611" s="15" t="s">
        <v>757</v>
      </c>
      <c r="C5611" t="str">
        <f>_xlfn.XLOOKUP($B5611, STANDARDS!$A:$A, STANDARDS!$B:$B,,0,2)</f>
        <v>Maynardville Fm</v>
      </c>
      <c r="D5611" t="s">
        <v>1060</v>
      </c>
      <c r="E5611" t="s">
        <v>1151</v>
      </c>
      <c r="J5611" s="13">
        <v>494.25</v>
      </c>
      <c r="K5611" s="13"/>
      <c r="L5611" s="16" t="s">
        <v>1317</v>
      </c>
      <c r="M5611" t="s">
        <v>583</v>
      </c>
      <c r="P5611" t="s">
        <v>243</v>
      </c>
      <c r="Q5611">
        <v>2.96</v>
      </c>
      <c r="V5611">
        <v>1</v>
      </c>
      <c r="W5611" t="s">
        <v>1371</v>
      </c>
      <c r="X5611" t="s">
        <v>1400</v>
      </c>
    </row>
    <row r="5612" spans="1:24" x14ac:dyDescent="0.3">
      <c r="A5612">
        <v>6766</v>
      </c>
      <c r="B5612" s="15" t="s">
        <v>757</v>
      </c>
      <c r="C5612" t="str">
        <f>_xlfn.XLOOKUP($B5612, STANDARDS!$A:$A, STANDARDS!$B:$B,,0,2)</f>
        <v>Maynardville Fm</v>
      </c>
      <c r="D5612" t="s">
        <v>1060</v>
      </c>
      <c r="E5612" t="s">
        <v>1151</v>
      </c>
      <c r="J5612" s="13">
        <v>494.25</v>
      </c>
      <c r="K5612" s="13"/>
      <c r="L5612" s="16" t="s">
        <v>1317</v>
      </c>
      <c r="M5612" t="s">
        <v>583</v>
      </c>
      <c r="P5612" t="s">
        <v>243</v>
      </c>
      <c r="Q5612">
        <v>4.01</v>
      </c>
      <c r="V5612">
        <v>1</v>
      </c>
      <c r="W5612" t="s">
        <v>1371</v>
      </c>
      <c r="X5612" t="s">
        <v>1400</v>
      </c>
    </row>
    <row r="5613" spans="1:24" x14ac:dyDescent="0.3">
      <c r="A5613">
        <v>6767</v>
      </c>
      <c r="B5613" s="15" t="s">
        <v>757</v>
      </c>
      <c r="C5613" t="str">
        <f>_xlfn.XLOOKUP($B5613, STANDARDS!$A:$A, STANDARDS!$B:$B,,0,2)</f>
        <v>Maynardville Fm</v>
      </c>
      <c r="D5613" t="s">
        <v>1060</v>
      </c>
      <c r="E5613" t="s">
        <v>1151</v>
      </c>
      <c r="J5613" s="13">
        <v>494.25</v>
      </c>
      <c r="K5613" s="13"/>
      <c r="L5613" s="16" t="s">
        <v>1317</v>
      </c>
      <c r="M5613" t="s">
        <v>583</v>
      </c>
      <c r="P5613" t="s">
        <v>243</v>
      </c>
      <c r="Q5613">
        <v>3.06</v>
      </c>
      <c r="V5613">
        <v>1</v>
      </c>
      <c r="W5613" t="s">
        <v>1371</v>
      </c>
      <c r="X5613" t="s">
        <v>1400</v>
      </c>
    </row>
    <row r="5614" spans="1:24" x14ac:dyDescent="0.3">
      <c r="A5614">
        <v>6845</v>
      </c>
      <c r="B5614" s="15" t="s">
        <v>674</v>
      </c>
      <c r="C5614" t="str">
        <f>_xlfn.XLOOKUP($B5614, STANDARDS!$A:$A, STANDARDS!$B:$B,,0,2)</f>
        <v>Chandra Fm, Penganga Gp</v>
      </c>
      <c r="D5614" t="s">
        <v>1056</v>
      </c>
      <c r="E5614" t="s">
        <v>1152</v>
      </c>
      <c r="J5614" s="13">
        <v>750</v>
      </c>
      <c r="K5614" s="13">
        <v>53</v>
      </c>
      <c r="L5614" s="16" t="s">
        <v>1319</v>
      </c>
      <c r="M5614" t="s">
        <v>1335</v>
      </c>
      <c r="P5614" t="s">
        <v>243</v>
      </c>
      <c r="Q5614">
        <v>2.44</v>
      </c>
      <c r="S5614">
        <v>-32.1</v>
      </c>
      <c r="U5614" t="s">
        <v>245</v>
      </c>
      <c r="V5614">
        <v>1</v>
      </c>
      <c r="W5614" t="s">
        <v>1371</v>
      </c>
      <c r="X5614" t="s">
        <v>1401</v>
      </c>
    </row>
    <row r="5615" spans="1:24" x14ac:dyDescent="0.3">
      <c r="A5615">
        <v>6846</v>
      </c>
      <c r="B5615" s="15" t="s">
        <v>674</v>
      </c>
      <c r="C5615" t="str">
        <f>_xlfn.XLOOKUP($B5615, STANDARDS!$A:$A, STANDARDS!$B:$B,,0,2)</f>
        <v>Chandra Fm, Penganga Gp</v>
      </c>
      <c r="D5615" t="s">
        <v>1056</v>
      </c>
      <c r="E5615" t="s">
        <v>1152</v>
      </c>
      <c r="J5615" s="13">
        <v>750</v>
      </c>
      <c r="K5615" s="13">
        <v>53</v>
      </c>
      <c r="L5615" s="16" t="s">
        <v>1319</v>
      </c>
      <c r="M5615" t="s">
        <v>1335</v>
      </c>
      <c r="P5615" t="s">
        <v>243</v>
      </c>
      <c r="Q5615">
        <v>2.95</v>
      </c>
      <c r="S5615">
        <v>-31.2</v>
      </c>
      <c r="U5615" t="s">
        <v>245</v>
      </c>
      <c r="V5615">
        <v>1</v>
      </c>
      <c r="W5615" t="s">
        <v>1371</v>
      </c>
      <c r="X5615" t="s">
        <v>1401</v>
      </c>
    </row>
    <row r="5616" spans="1:24" x14ac:dyDescent="0.3">
      <c r="A5616">
        <v>6847</v>
      </c>
      <c r="B5616" s="15" t="s">
        <v>674</v>
      </c>
      <c r="C5616" t="str">
        <f>_xlfn.XLOOKUP($B5616, STANDARDS!$A:$A, STANDARDS!$B:$B,,0,2)</f>
        <v>Chandra Fm, Penganga Gp</v>
      </c>
      <c r="D5616" t="s">
        <v>1056</v>
      </c>
      <c r="E5616" t="s">
        <v>1153</v>
      </c>
      <c r="J5616" s="13">
        <v>750</v>
      </c>
      <c r="K5616" s="13">
        <v>53</v>
      </c>
      <c r="L5616" s="16" t="s">
        <v>1319</v>
      </c>
      <c r="M5616" t="s">
        <v>1335</v>
      </c>
      <c r="P5616" t="s">
        <v>243</v>
      </c>
      <c r="Q5616">
        <v>0.75</v>
      </c>
      <c r="V5616">
        <v>1</v>
      </c>
      <c r="W5616" t="s">
        <v>1371</v>
      </c>
      <c r="X5616" t="s">
        <v>1401</v>
      </c>
    </row>
    <row r="5617" spans="1:24" x14ac:dyDescent="0.3">
      <c r="A5617">
        <v>6848</v>
      </c>
      <c r="B5617" s="15" t="s">
        <v>674</v>
      </c>
      <c r="C5617" t="str">
        <f>_xlfn.XLOOKUP($B5617, STANDARDS!$A:$A, STANDARDS!$B:$B,,0,2)</f>
        <v>Chandra Fm, Penganga Gp</v>
      </c>
      <c r="D5617" t="s">
        <v>1056</v>
      </c>
      <c r="E5617" t="s">
        <v>1153</v>
      </c>
      <c r="J5617" s="13">
        <v>750</v>
      </c>
      <c r="K5617" s="13">
        <v>53</v>
      </c>
      <c r="L5617" s="16" t="s">
        <v>1319</v>
      </c>
      <c r="M5617" t="s">
        <v>1335</v>
      </c>
      <c r="P5617" t="s">
        <v>243</v>
      </c>
      <c r="Q5617">
        <v>1.44</v>
      </c>
      <c r="V5617">
        <v>1</v>
      </c>
      <c r="W5617" t="s">
        <v>1371</v>
      </c>
      <c r="X5617" t="s">
        <v>1401</v>
      </c>
    </row>
    <row r="5618" spans="1:24" x14ac:dyDescent="0.3">
      <c r="A5618">
        <v>6849</v>
      </c>
      <c r="B5618" s="15" t="s">
        <v>674</v>
      </c>
      <c r="C5618" t="str">
        <f>_xlfn.XLOOKUP($B5618, STANDARDS!$A:$A, STANDARDS!$B:$B,,0,2)</f>
        <v>Chandra Fm, Penganga Gp</v>
      </c>
      <c r="D5618" t="s">
        <v>1056</v>
      </c>
      <c r="E5618" t="s">
        <v>1153</v>
      </c>
      <c r="J5618" s="13">
        <v>750</v>
      </c>
      <c r="K5618" s="13">
        <v>53</v>
      </c>
      <c r="L5618" s="16" t="s">
        <v>1319</v>
      </c>
      <c r="M5618" t="s">
        <v>1335</v>
      </c>
      <c r="P5618" t="s">
        <v>243</v>
      </c>
      <c r="Q5618">
        <v>1.77</v>
      </c>
      <c r="V5618">
        <v>1</v>
      </c>
      <c r="W5618" t="s">
        <v>1371</v>
      </c>
      <c r="X5618" t="s">
        <v>1401</v>
      </c>
    </row>
    <row r="5619" spans="1:24" x14ac:dyDescent="0.3">
      <c r="A5619">
        <v>6850</v>
      </c>
      <c r="B5619" s="15" t="s">
        <v>674</v>
      </c>
      <c r="C5619" t="str">
        <f>_xlfn.XLOOKUP($B5619, STANDARDS!$A:$A, STANDARDS!$B:$B,,0,2)</f>
        <v>Chandra Fm, Penganga Gp</v>
      </c>
      <c r="D5619" t="s">
        <v>1056</v>
      </c>
      <c r="E5619" t="s">
        <v>1153</v>
      </c>
      <c r="J5619" s="13">
        <v>750</v>
      </c>
      <c r="K5619" s="13">
        <v>53</v>
      </c>
      <c r="L5619" s="16" t="s">
        <v>1319</v>
      </c>
      <c r="M5619" t="s">
        <v>1335</v>
      </c>
      <c r="P5619" t="s">
        <v>243</v>
      </c>
      <c r="Q5619">
        <v>2.31</v>
      </c>
      <c r="V5619">
        <v>1</v>
      </c>
      <c r="W5619" t="s">
        <v>1371</v>
      </c>
      <c r="X5619" t="s">
        <v>1401</v>
      </c>
    </row>
    <row r="5620" spans="1:24" x14ac:dyDescent="0.3">
      <c r="A5620">
        <v>6851</v>
      </c>
      <c r="B5620" s="15" t="s">
        <v>759</v>
      </c>
      <c r="C5620" t="str">
        <f>_xlfn.XLOOKUP($B5620, STANDARDS!$A:$A, STANDARDS!$B:$B,,0,2)</f>
        <v>Helena Fm, Belt Sgp</v>
      </c>
      <c r="D5620" t="s">
        <v>1060</v>
      </c>
      <c r="J5620" s="13">
        <v>1460</v>
      </c>
      <c r="K5620" s="13">
        <v>10</v>
      </c>
      <c r="L5620" s="16" t="s">
        <v>1320</v>
      </c>
      <c r="M5620" t="s">
        <v>1335</v>
      </c>
      <c r="P5620" t="s">
        <v>243</v>
      </c>
      <c r="Q5620">
        <v>-0.8</v>
      </c>
      <c r="V5620">
        <v>1</v>
      </c>
      <c r="W5620" t="s">
        <v>1371</v>
      </c>
      <c r="X5620" t="s">
        <v>1402</v>
      </c>
    </row>
    <row r="5621" spans="1:24" x14ac:dyDescent="0.3">
      <c r="A5621">
        <v>6852</v>
      </c>
      <c r="B5621" s="15" t="s">
        <v>760</v>
      </c>
      <c r="C5621" t="str">
        <f>_xlfn.XLOOKUP($B5621, STANDARDS!$A:$A, STANDARDS!$B:$B,,0,2)</f>
        <v>Wallace Fm, Belt Sgp</v>
      </c>
      <c r="D5621" t="s">
        <v>1060</v>
      </c>
      <c r="J5621" s="13">
        <v>1460</v>
      </c>
      <c r="K5621" s="13">
        <v>10</v>
      </c>
      <c r="L5621" s="16" t="s">
        <v>1320</v>
      </c>
      <c r="M5621" t="s">
        <v>1335</v>
      </c>
      <c r="P5621" t="s">
        <v>243</v>
      </c>
      <c r="Q5621">
        <v>-4.4000000000000004</v>
      </c>
      <c r="V5621">
        <v>1</v>
      </c>
      <c r="W5621" t="s">
        <v>1371</v>
      </c>
      <c r="X5621" t="s">
        <v>1402</v>
      </c>
    </row>
    <row r="5622" spans="1:24" x14ac:dyDescent="0.3">
      <c r="A5622">
        <v>6853</v>
      </c>
      <c r="B5622" s="15" t="s">
        <v>760</v>
      </c>
      <c r="C5622" t="str">
        <f>_xlfn.XLOOKUP($B5622, STANDARDS!$A:$A, STANDARDS!$B:$B,,0,2)</f>
        <v>Wallace Fm, Belt Sgp</v>
      </c>
      <c r="D5622" t="s">
        <v>1060</v>
      </c>
      <c r="J5622" s="13">
        <v>1460</v>
      </c>
      <c r="K5622" s="13">
        <v>10</v>
      </c>
      <c r="L5622" s="16" t="s">
        <v>1320</v>
      </c>
      <c r="M5622" t="s">
        <v>1335</v>
      </c>
      <c r="P5622" t="s">
        <v>243</v>
      </c>
      <c r="Q5622">
        <v>-2.6</v>
      </c>
      <c r="V5622">
        <v>1</v>
      </c>
      <c r="W5622" t="s">
        <v>1371</v>
      </c>
      <c r="X5622" t="s">
        <v>1402</v>
      </c>
    </row>
    <row r="5623" spans="1:24" x14ac:dyDescent="0.3">
      <c r="A5623">
        <v>6854</v>
      </c>
      <c r="B5623" s="15" t="s">
        <v>760</v>
      </c>
      <c r="C5623" t="str">
        <f>_xlfn.XLOOKUP($B5623, STANDARDS!$A:$A, STANDARDS!$B:$B,,0,2)</f>
        <v>Wallace Fm, Belt Sgp</v>
      </c>
      <c r="D5623" t="s">
        <v>1060</v>
      </c>
      <c r="J5623" s="13">
        <v>1460</v>
      </c>
      <c r="K5623" s="13">
        <v>10</v>
      </c>
      <c r="L5623" s="16" t="s">
        <v>1320</v>
      </c>
      <c r="M5623" t="s">
        <v>1335</v>
      </c>
      <c r="P5623" t="s">
        <v>243</v>
      </c>
      <c r="Q5623">
        <v>1.3</v>
      </c>
      <c r="V5623">
        <v>1</v>
      </c>
      <c r="W5623" t="s">
        <v>1371</v>
      </c>
      <c r="X5623" t="s">
        <v>1402</v>
      </c>
    </row>
    <row r="5624" spans="1:24" x14ac:dyDescent="0.3">
      <c r="A5624">
        <v>6855</v>
      </c>
      <c r="B5624" s="15" t="s">
        <v>759</v>
      </c>
      <c r="C5624" t="str">
        <f>_xlfn.XLOOKUP($B5624, STANDARDS!$A:$A, STANDARDS!$B:$B,,0,2)</f>
        <v>Helena Fm, Belt Sgp</v>
      </c>
      <c r="D5624" t="s">
        <v>1060</v>
      </c>
      <c r="J5624" s="13">
        <v>1460</v>
      </c>
      <c r="K5624" s="13">
        <v>10</v>
      </c>
      <c r="L5624" s="16" t="s">
        <v>1320</v>
      </c>
      <c r="M5624" t="s">
        <v>1335</v>
      </c>
      <c r="P5624" t="s">
        <v>243</v>
      </c>
      <c r="Q5624">
        <v>-1.8</v>
      </c>
      <c r="V5624">
        <v>1</v>
      </c>
      <c r="W5624" t="s">
        <v>1371</v>
      </c>
      <c r="X5624" t="s">
        <v>1402</v>
      </c>
    </row>
    <row r="5625" spans="1:24" x14ac:dyDescent="0.3">
      <c r="A5625">
        <v>6856</v>
      </c>
      <c r="B5625" s="15" t="s">
        <v>761</v>
      </c>
      <c r="C5625" t="str">
        <f>_xlfn.XLOOKUP($B5625, STANDARDS!$A:$A, STANDARDS!$B:$B,,0,2)</f>
        <v>Shepard Fm, Belt Sgp</v>
      </c>
      <c r="D5625" t="s">
        <v>1060</v>
      </c>
      <c r="J5625" s="13">
        <v>1430</v>
      </c>
      <c r="K5625" s="13">
        <v>35</v>
      </c>
      <c r="L5625" s="16" t="s">
        <v>1320</v>
      </c>
      <c r="M5625" t="s">
        <v>1335</v>
      </c>
      <c r="P5625" t="s">
        <v>243</v>
      </c>
      <c r="Q5625">
        <v>-5.3</v>
      </c>
      <c r="V5625">
        <v>1</v>
      </c>
      <c r="W5625" t="s">
        <v>1371</v>
      </c>
      <c r="X5625" t="s">
        <v>1402</v>
      </c>
    </row>
    <row r="5626" spans="1:24" x14ac:dyDescent="0.3">
      <c r="A5626">
        <v>6857</v>
      </c>
      <c r="B5626" s="15" t="s">
        <v>760</v>
      </c>
      <c r="C5626" t="str">
        <f>_xlfn.XLOOKUP($B5626, STANDARDS!$A:$A, STANDARDS!$B:$B,,0,2)</f>
        <v>Wallace Fm, Belt Sgp</v>
      </c>
      <c r="D5626" t="s">
        <v>1060</v>
      </c>
      <c r="J5626" s="13">
        <v>1460</v>
      </c>
      <c r="K5626" s="13">
        <v>10</v>
      </c>
      <c r="L5626" s="16" t="s">
        <v>1320</v>
      </c>
      <c r="M5626" t="s">
        <v>1335</v>
      </c>
      <c r="P5626" t="s">
        <v>243</v>
      </c>
      <c r="Q5626">
        <v>-5.6</v>
      </c>
      <c r="V5626">
        <v>1</v>
      </c>
      <c r="W5626" t="s">
        <v>1371</v>
      </c>
      <c r="X5626" t="s">
        <v>1402</v>
      </c>
    </row>
    <row r="5627" spans="1:24" x14ac:dyDescent="0.3">
      <c r="A5627">
        <v>6858</v>
      </c>
      <c r="B5627" s="15" t="s">
        <v>762</v>
      </c>
      <c r="C5627" t="str">
        <f>_xlfn.XLOOKUP($B5627, STANDARDS!$A:$A, STANDARDS!$B:$B,,0,2)</f>
        <v>Empire Fm, Belt Sgp</v>
      </c>
      <c r="D5627" t="s">
        <v>1060</v>
      </c>
      <c r="J5627" s="13">
        <v>1462</v>
      </c>
      <c r="K5627" s="13">
        <v>12</v>
      </c>
      <c r="L5627" s="16" t="s">
        <v>1320</v>
      </c>
      <c r="M5627" t="s">
        <v>1335</v>
      </c>
      <c r="P5627" t="s">
        <v>243</v>
      </c>
      <c r="Q5627">
        <v>-3.5</v>
      </c>
      <c r="V5627">
        <v>1</v>
      </c>
      <c r="W5627" t="s">
        <v>1371</v>
      </c>
      <c r="X5627" t="s">
        <v>1402</v>
      </c>
    </row>
    <row r="5628" spans="1:24" x14ac:dyDescent="0.3">
      <c r="A5628">
        <v>6859</v>
      </c>
      <c r="B5628" s="15" t="s">
        <v>763</v>
      </c>
      <c r="C5628" t="str">
        <f>_xlfn.XLOOKUP($B5628, STANDARDS!$A:$A, STANDARDS!$B:$B,,0,2)</f>
        <v>Snowslip Fm, Belt Sgp</v>
      </c>
      <c r="D5628" t="s">
        <v>1060</v>
      </c>
      <c r="J5628" s="13">
        <v>1450</v>
      </c>
      <c r="K5628" s="13">
        <v>10</v>
      </c>
      <c r="L5628" s="16" t="s">
        <v>1320</v>
      </c>
      <c r="M5628" t="s">
        <v>1335</v>
      </c>
      <c r="P5628" t="s">
        <v>243</v>
      </c>
      <c r="Q5628">
        <v>-3.2</v>
      </c>
      <c r="V5628">
        <v>1</v>
      </c>
      <c r="W5628" t="s">
        <v>1371</v>
      </c>
      <c r="X5628" t="s">
        <v>1402</v>
      </c>
    </row>
    <row r="5629" spans="1:24" x14ac:dyDescent="0.3">
      <c r="A5629">
        <v>6860</v>
      </c>
      <c r="B5629" s="15" t="s">
        <v>759</v>
      </c>
      <c r="C5629" t="str">
        <f>_xlfn.XLOOKUP($B5629, STANDARDS!$A:$A, STANDARDS!$B:$B,,0,2)</f>
        <v>Helena Fm, Belt Sgp</v>
      </c>
      <c r="D5629" t="s">
        <v>1060</v>
      </c>
      <c r="J5629" s="13">
        <v>1460</v>
      </c>
      <c r="K5629" s="13">
        <v>10</v>
      </c>
      <c r="L5629" s="16" t="s">
        <v>1320</v>
      </c>
      <c r="M5629" t="s">
        <v>1335</v>
      </c>
      <c r="P5629" t="s">
        <v>243</v>
      </c>
      <c r="Q5629">
        <v>-3.9</v>
      </c>
      <c r="V5629">
        <v>1</v>
      </c>
      <c r="W5629" t="s">
        <v>1371</v>
      </c>
      <c r="X5629" t="s">
        <v>1402</v>
      </c>
    </row>
    <row r="5630" spans="1:24" x14ac:dyDescent="0.3">
      <c r="A5630">
        <v>6861</v>
      </c>
      <c r="B5630" s="15" t="s">
        <v>760</v>
      </c>
      <c r="C5630" t="str">
        <f>_xlfn.XLOOKUP($B5630, STANDARDS!$A:$A, STANDARDS!$B:$B,,0,2)</f>
        <v>Wallace Fm, Belt Sgp</v>
      </c>
      <c r="D5630" t="s">
        <v>1060</v>
      </c>
      <c r="J5630" s="13">
        <v>1460</v>
      </c>
      <c r="K5630" s="13">
        <v>10</v>
      </c>
      <c r="L5630" s="16" t="s">
        <v>1320</v>
      </c>
      <c r="M5630" t="s">
        <v>1335</v>
      </c>
      <c r="P5630" t="s">
        <v>243</v>
      </c>
      <c r="Q5630">
        <v>-4.0999999999999996</v>
      </c>
      <c r="V5630">
        <v>1</v>
      </c>
      <c r="W5630" t="s">
        <v>1371</v>
      </c>
      <c r="X5630" t="s">
        <v>1402</v>
      </c>
    </row>
    <row r="5631" spans="1:24" x14ac:dyDescent="0.3">
      <c r="A5631">
        <v>6862</v>
      </c>
      <c r="B5631" s="15" t="s">
        <v>760</v>
      </c>
      <c r="C5631" t="str">
        <f>_xlfn.XLOOKUP($B5631, STANDARDS!$A:$A, STANDARDS!$B:$B,,0,2)</f>
        <v>Wallace Fm, Belt Sgp</v>
      </c>
      <c r="D5631" t="s">
        <v>1060</v>
      </c>
      <c r="J5631" s="13">
        <v>1460</v>
      </c>
      <c r="K5631" s="13">
        <v>10</v>
      </c>
      <c r="L5631" s="16" t="s">
        <v>1320</v>
      </c>
      <c r="M5631" t="s">
        <v>1335</v>
      </c>
      <c r="P5631" t="s">
        <v>243</v>
      </c>
      <c r="Q5631">
        <v>-2.2000000000000002</v>
      </c>
      <c r="V5631">
        <v>1</v>
      </c>
      <c r="W5631" t="s">
        <v>1371</v>
      </c>
      <c r="X5631" t="s">
        <v>1402</v>
      </c>
    </row>
    <row r="5632" spans="1:24" x14ac:dyDescent="0.3">
      <c r="A5632">
        <v>6863</v>
      </c>
      <c r="B5632" s="15" t="s">
        <v>761</v>
      </c>
      <c r="C5632" t="str">
        <f>_xlfn.XLOOKUP($B5632, STANDARDS!$A:$A, STANDARDS!$B:$B,,0,2)</f>
        <v>Shepard Fm, Belt Sgp</v>
      </c>
      <c r="D5632" t="s">
        <v>1060</v>
      </c>
      <c r="J5632" s="13">
        <v>1430</v>
      </c>
      <c r="K5632" s="13">
        <v>35</v>
      </c>
      <c r="L5632" s="16" t="s">
        <v>1320</v>
      </c>
      <c r="M5632" t="s">
        <v>1335</v>
      </c>
      <c r="P5632" t="s">
        <v>243</v>
      </c>
      <c r="Q5632">
        <v>-4</v>
      </c>
      <c r="V5632">
        <v>1</v>
      </c>
      <c r="W5632" t="s">
        <v>1371</v>
      </c>
      <c r="X5632" t="s">
        <v>1402</v>
      </c>
    </row>
    <row r="5633" spans="1:24" x14ac:dyDescent="0.3">
      <c r="A5633">
        <v>6864</v>
      </c>
      <c r="B5633" s="15" t="s">
        <v>760</v>
      </c>
      <c r="C5633" t="str">
        <f>_xlfn.XLOOKUP($B5633, STANDARDS!$A:$A, STANDARDS!$B:$B,,0,2)</f>
        <v>Wallace Fm, Belt Sgp</v>
      </c>
      <c r="D5633" t="s">
        <v>1060</v>
      </c>
      <c r="J5633" s="13">
        <v>1460</v>
      </c>
      <c r="K5633" s="13">
        <v>10</v>
      </c>
      <c r="L5633" s="16" t="s">
        <v>1320</v>
      </c>
      <c r="M5633" t="s">
        <v>1335</v>
      </c>
      <c r="P5633" t="s">
        <v>243</v>
      </c>
      <c r="Q5633">
        <v>-1.1000000000000001</v>
      </c>
      <c r="V5633">
        <v>1</v>
      </c>
      <c r="W5633" t="s">
        <v>1371</v>
      </c>
      <c r="X5633" t="s">
        <v>1402</v>
      </c>
    </row>
    <row r="5634" spans="1:24" x14ac:dyDescent="0.3">
      <c r="A5634">
        <v>6865</v>
      </c>
      <c r="B5634" s="15" t="s">
        <v>760</v>
      </c>
      <c r="C5634" t="str">
        <f>_xlfn.XLOOKUP($B5634, STANDARDS!$A:$A, STANDARDS!$B:$B,,0,2)</f>
        <v>Wallace Fm, Belt Sgp</v>
      </c>
      <c r="D5634" t="s">
        <v>1060</v>
      </c>
      <c r="J5634" s="13">
        <v>1460</v>
      </c>
      <c r="K5634" s="13">
        <v>10</v>
      </c>
      <c r="L5634" s="16" t="s">
        <v>1320</v>
      </c>
      <c r="M5634" t="s">
        <v>1335</v>
      </c>
      <c r="P5634" t="s">
        <v>243</v>
      </c>
      <c r="Q5634">
        <v>-0.6</v>
      </c>
      <c r="V5634">
        <v>1</v>
      </c>
      <c r="W5634" t="s">
        <v>1371</v>
      </c>
      <c r="X5634" t="s">
        <v>1402</v>
      </c>
    </row>
    <row r="5635" spans="1:24" x14ac:dyDescent="0.3">
      <c r="A5635">
        <v>6866</v>
      </c>
      <c r="B5635" s="15" t="s">
        <v>764</v>
      </c>
      <c r="C5635" t="str">
        <f>_xlfn.XLOOKUP($B5635, STANDARDS!$A:$A, STANDARDS!$B:$B,,0,2)</f>
        <v>Greyson Shale</v>
      </c>
      <c r="D5635" t="s">
        <v>1060</v>
      </c>
      <c r="J5635" s="13">
        <v>1460</v>
      </c>
      <c r="K5635" s="13">
        <v>10</v>
      </c>
      <c r="L5635" s="16" t="s">
        <v>1320</v>
      </c>
      <c r="M5635" t="s">
        <v>1335</v>
      </c>
      <c r="P5635" t="s">
        <v>243</v>
      </c>
      <c r="Q5635">
        <v>1.7</v>
      </c>
      <c r="V5635">
        <v>1</v>
      </c>
      <c r="W5635" t="s">
        <v>1371</v>
      </c>
      <c r="X5635" t="s">
        <v>1402</v>
      </c>
    </row>
    <row r="5636" spans="1:24" x14ac:dyDescent="0.3">
      <c r="A5636">
        <v>6867</v>
      </c>
      <c r="B5636" s="15" t="s">
        <v>764</v>
      </c>
      <c r="C5636" t="str">
        <f>_xlfn.XLOOKUP($B5636, STANDARDS!$A:$A, STANDARDS!$B:$B,,0,2)</f>
        <v>Greyson Shale</v>
      </c>
      <c r="D5636" t="s">
        <v>1060</v>
      </c>
      <c r="J5636" s="13">
        <v>1460</v>
      </c>
      <c r="K5636" s="13">
        <v>10</v>
      </c>
      <c r="L5636" s="16" t="s">
        <v>1320</v>
      </c>
      <c r="M5636" t="s">
        <v>1335</v>
      </c>
      <c r="P5636" t="s">
        <v>243</v>
      </c>
      <c r="Q5636">
        <v>1</v>
      </c>
      <c r="V5636">
        <v>1</v>
      </c>
      <c r="W5636" t="s">
        <v>1371</v>
      </c>
      <c r="X5636" t="s">
        <v>1402</v>
      </c>
    </row>
    <row r="5637" spans="1:24" x14ac:dyDescent="0.3">
      <c r="A5637">
        <v>6868</v>
      </c>
      <c r="B5637" s="15" t="s">
        <v>764</v>
      </c>
      <c r="C5637" t="str">
        <f>_xlfn.XLOOKUP($B5637, STANDARDS!$A:$A, STANDARDS!$B:$B,,0,2)</f>
        <v>Greyson Shale</v>
      </c>
      <c r="D5637" t="s">
        <v>1060</v>
      </c>
      <c r="J5637" s="13">
        <v>1460</v>
      </c>
      <c r="K5637" s="13">
        <v>10</v>
      </c>
      <c r="L5637" s="16" t="s">
        <v>1320</v>
      </c>
      <c r="M5637" t="s">
        <v>1335</v>
      </c>
      <c r="P5637" t="s">
        <v>243</v>
      </c>
      <c r="Q5637">
        <v>1.5</v>
      </c>
      <c r="V5637">
        <v>1</v>
      </c>
      <c r="W5637" t="s">
        <v>1371</v>
      </c>
      <c r="X5637" t="s">
        <v>1402</v>
      </c>
    </row>
    <row r="5638" spans="1:24" x14ac:dyDescent="0.3">
      <c r="A5638">
        <v>6869</v>
      </c>
      <c r="B5638" s="15" t="s">
        <v>760</v>
      </c>
      <c r="C5638" t="str">
        <f>_xlfn.XLOOKUP($B5638, STANDARDS!$A:$A, STANDARDS!$B:$B,,0,2)</f>
        <v>Wallace Fm, Belt Sgp</v>
      </c>
      <c r="D5638" t="s">
        <v>1060</v>
      </c>
      <c r="J5638" s="13">
        <v>1460</v>
      </c>
      <c r="K5638" s="13">
        <v>10</v>
      </c>
      <c r="L5638" s="16" t="s">
        <v>1320</v>
      </c>
      <c r="M5638" t="s">
        <v>1335</v>
      </c>
      <c r="P5638" t="s">
        <v>243</v>
      </c>
      <c r="Q5638">
        <v>-2</v>
      </c>
      <c r="V5638">
        <v>1</v>
      </c>
      <c r="W5638" t="s">
        <v>1371</v>
      </c>
      <c r="X5638" t="s">
        <v>1402</v>
      </c>
    </row>
    <row r="5639" spans="1:24" x14ac:dyDescent="0.3">
      <c r="A5639">
        <v>6870</v>
      </c>
      <c r="B5639" s="15" t="s">
        <v>760</v>
      </c>
      <c r="C5639" t="str">
        <f>_xlfn.XLOOKUP($B5639, STANDARDS!$A:$A, STANDARDS!$B:$B,,0,2)</f>
        <v>Wallace Fm, Belt Sgp</v>
      </c>
      <c r="D5639" t="s">
        <v>1060</v>
      </c>
      <c r="J5639" s="13">
        <v>1460</v>
      </c>
      <c r="K5639" s="13">
        <v>10</v>
      </c>
      <c r="L5639" s="16" t="s">
        <v>1320</v>
      </c>
      <c r="M5639" t="s">
        <v>1335</v>
      </c>
      <c r="P5639" t="s">
        <v>243</v>
      </c>
      <c r="Q5639">
        <v>-1.7</v>
      </c>
      <c r="V5639">
        <v>1</v>
      </c>
      <c r="W5639" t="s">
        <v>1371</v>
      </c>
      <c r="X5639" t="s">
        <v>1402</v>
      </c>
    </row>
    <row r="5640" spans="1:24" x14ac:dyDescent="0.3">
      <c r="A5640">
        <v>6871</v>
      </c>
      <c r="B5640" s="15" t="s">
        <v>764</v>
      </c>
      <c r="C5640" t="str">
        <f>_xlfn.XLOOKUP($B5640, STANDARDS!$A:$A, STANDARDS!$B:$B,,0,2)</f>
        <v>Greyson Shale</v>
      </c>
      <c r="D5640" t="s">
        <v>1060</v>
      </c>
      <c r="J5640" s="13">
        <v>1460</v>
      </c>
      <c r="K5640" s="13">
        <v>10</v>
      </c>
      <c r="L5640" s="16" t="s">
        <v>1320</v>
      </c>
      <c r="M5640" t="s">
        <v>1335</v>
      </c>
      <c r="P5640" t="s">
        <v>243</v>
      </c>
      <c r="Q5640">
        <v>0.4</v>
      </c>
      <c r="V5640">
        <v>1</v>
      </c>
      <c r="W5640" t="s">
        <v>1371</v>
      </c>
      <c r="X5640" t="s">
        <v>1402</v>
      </c>
    </row>
    <row r="5641" spans="1:24" x14ac:dyDescent="0.3">
      <c r="A5641">
        <v>6872</v>
      </c>
      <c r="B5641" s="15" t="s">
        <v>759</v>
      </c>
      <c r="C5641" t="str">
        <f>_xlfn.XLOOKUP($B5641, STANDARDS!$A:$A, STANDARDS!$B:$B,,0,2)</f>
        <v>Helena Fm, Belt Sgp</v>
      </c>
      <c r="D5641" t="s">
        <v>1060</v>
      </c>
      <c r="J5641" s="13">
        <v>1460</v>
      </c>
      <c r="K5641" s="13">
        <v>10</v>
      </c>
      <c r="L5641" s="16" t="s">
        <v>1320</v>
      </c>
      <c r="M5641" t="s">
        <v>1335</v>
      </c>
      <c r="P5641" t="s">
        <v>243</v>
      </c>
      <c r="Q5641">
        <v>-2.5</v>
      </c>
      <c r="V5641">
        <v>1</v>
      </c>
      <c r="W5641" t="s">
        <v>1371</v>
      </c>
      <c r="X5641" t="s">
        <v>1402</v>
      </c>
    </row>
    <row r="5642" spans="1:24" x14ac:dyDescent="0.3">
      <c r="A5642">
        <v>6873</v>
      </c>
      <c r="B5642" s="15" t="s">
        <v>760</v>
      </c>
      <c r="C5642" t="str">
        <f>_xlfn.XLOOKUP($B5642, STANDARDS!$A:$A, STANDARDS!$B:$B,,0,2)</f>
        <v>Wallace Fm, Belt Sgp</v>
      </c>
      <c r="D5642" t="s">
        <v>1060</v>
      </c>
      <c r="J5642" s="13">
        <v>1460</v>
      </c>
      <c r="K5642" s="13">
        <v>10</v>
      </c>
      <c r="L5642" s="16" t="s">
        <v>1320</v>
      </c>
      <c r="M5642" t="s">
        <v>1335</v>
      </c>
      <c r="P5642" t="s">
        <v>243</v>
      </c>
      <c r="Q5642">
        <v>-0.4</v>
      </c>
      <c r="V5642">
        <v>1</v>
      </c>
      <c r="W5642" t="s">
        <v>1371</v>
      </c>
      <c r="X5642" t="s">
        <v>1402</v>
      </c>
    </row>
    <row r="5643" spans="1:24" x14ac:dyDescent="0.3">
      <c r="A5643">
        <v>6874</v>
      </c>
      <c r="B5643" s="15" t="s">
        <v>764</v>
      </c>
      <c r="C5643" t="str">
        <f>_xlfn.XLOOKUP($B5643, STANDARDS!$A:$A, STANDARDS!$B:$B,,0,2)</f>
        <v>Greyson Shale</v>
      </c>
      <c r="D5643" t="s">
        <v>1060</v>
      </c>
      <c r="J5643" s="13">
        <v>1460</v>
      </c>
      <c r="K5643" s="13">
        <v>10</v>
      </c>
      <c r="L5643" s="16" t="s">
        <v>1320</v>
      </c>
      <c r="M5643" t="s">
        <v>1335</v>
      </c>
      <c r="P5643" t="s">
        <v>243</v>
      </c>
      <c r="Q5643">
        <v>1.9</v>
      </c>
      <c r="V5643">
        <v>1</v>
      </c>
      <c r="W5643" t="s">
        <v>1371</v>
      </c>
      <c r="X5643" t="s">
        <v>1402</v>
      </c>
    </row>
    <row r="5644" spans="1:24" x14ac:dyDescent="0.3">
      <c r="A5644">
        <v>6875</v>
      </c>
      <c r="B5644" s="15" t="s">
        <v>759</v>
      </c>
      <c r="C5644" t="str">
        <f>_xlfn.XLOOKUP($B5644, STANDARDS!$A:$A, STANDARDS!$B:$B,,0,2)</f>
        <v>Helena Fm, Belt Sgp</v>
      </c>
      <c r="D5644" t="s">
        <v>1060</v>
      </c>
      <c r="J5644" s="13">
        <v>1460</v>
      </c>
      <c r="K5644" s="13">
        <v>10</v>
      </c>
      <c r="L5644" s="16" t="s">
        <v>1320</v>
      </c>
      <c r="M5644" t="s">
        <v>1335</v>
      </c>
      <c r="P5644" t="s">
        <v>243</v>
      </c>
      <c r="Q5644">
        <v>-2.2000000000000002</v>
      </c>
      <c r="V5644">
        <v>1</v>
      </c>
      <c r="W5644" t="s">
        <v>1371</v>
      </c>
      <c r="X5644" t="s">
        <v>1402</v>
      </c>
    </row>
    <row r="5645" spans="1:24" x14ac:dyDescent="0.3">
      <c r="A5645">
        <v>6876</v>
      </c>
      <c r="B5645" s="15" t="s">
        <v>760</v>
      </c>
      <c r="C5645" t="str">
        <f>_xlfn.XLOOKUP($B5645, STANDARDS!$A:$A, STANDARDS!$B:$B,,0,2)</f>
        <v>Wallace Fm, Belt Sgp</v>
      </c>
      <c r="D5645" t="s">
        <v>1060</v>
      </c>
      <c r="J5645" s="13">
        <v>1460</v>
      </c>
      <c r="K5645" s="13">
        <v>10</v>
      </c>
      <c r="L5645" s="16" t="s">
        <v>1320</v>
      </c>
      <c r="M5645" t="s">
        <v>1335</v>
      </c>
      <c r="P5645" t="s">
        <v>243</v>
      </c>
      <c r="Q5645">
        <v>-2.1</v>
      </c>
      <c r="V5645">
        <v>1</v>
      </c>
      <c r="W5645" t="s">
        <v>1371</v>
      </c>
      <c r="X5645" t="s">
        <v>1402</v>
      </c>
    </row>
    <row r="5646" spans="1:24" x14ac:dyDescent="0.3">
      <c r="A5646">
        <v>6877</v>
      </c>
      <c r="B5646" s="15" t="s">
        <v>760</v>
      </c>
      <c r="C5646" t="str">
        <f>_xlfn.XLOOKUP($B5646, STANDARDS!$A:$A, STANDARDS!$B:$B,,0,2)</f>
        <v>Wallace Fm, Belt Sgp</v>
      </c>
      <c r="D5646" t="s">
        <v>1060</v>
      </c>
      <c r="J5646" s="13">
        <v>1460</v>
      </c>
      <c r="K5646" s="13">
        <v>10</v>
      </c>
      <c r="L5646" s="16" t="s">
        <v>1320</v>
      </c>
      <c r="M5646" t="s">
        <v>1335</v>
      </c>
      <c r="P5646" t="s">
        <v>243</v>
      </c>
      <c r="Q5646">
        <v>1.3</v>
      </c>
      <c r="V5646">
        <v>1</v>
      </c>
      <c r="W5646" t="s">
        <v>1371</v>
      </c>
      <c r="X5646" t="s">
        <v>1402</v>
      </c>
    </row>
    <row r="5647" spans="1:24" x14ac:dyDescent="0.3">
      <c r="A5647">
        <v>6878</v>
      </c>
      <c r="B5647" s="15" t="s">
        <v>760</v>
      </c>
      <c r="C5647" t="str">
        <f>_xlfn.XLOOKUP($B5647, STANDARDS!$A:$A, STANDARDS!$B:$B,,0,2)</f>
        <v>Wallace Fm, Belt Sgp</v>
      </c>
      <c r="D5647" t="s">
        <v>1060</v>
      </c>
      <c r="J5647" s="13">
        <v>1460</v>
      </c>
      <c r="K5647" s="13">
        <v>10</v>
      </c>
      <c r="L5647" s="16" t="s">
        <v>1320</v>
      </c>
      <c r="M5647" t="s">
        <v>1335</v>
      </c>
      <c r="P5647" t="s">
        <v>243</v>
      </c>
      <c r="Q5647">
        <v>-2.7</v>
      </c>
      <c r="V5647">
        <v>1</v>
      </c>
      <c r="W5647" t="s">
        <v>1371</v>
      </c>
      <c r="X5647" t="s">
        <v>1402</v>
      </c>
    </row>
    <row r="5648" spans="1:24" x14ac:dyDescent="0.3">
      <c r="A5648">
        <v>6879</v>
      </c>
      <c r="B5648" s="15" t="s">
        <v>765</v>
      </c>
      <c r="C5648" t="str">
        <f>_xlfn.XLOOKUP($B5648, STANDARDS!$A:$A, STANDARDS!$B:$B,,0,2)</f>
        <v>Mount Shields Fm, Belt Sgp</v>
      </c>
      <c r="D5648" t="s">
        <v>1060</v>
      </c>
      <c r="J5648" s="13">
        <v>1410</v>
      </c>
      <c r="K5648" s="13">
        <v>40</v>
      </c>
      <c r="L5648" s="16"/>
      <c r="M5648" t="s">
        <v>1335</v>
      </c>
      <c r="P5648" t="s">
        <v>243</v>
      </c>
      <c r="Q5648">
        <v>-0.9</v>
      </c>
      <c r="V5648">
        <v>1</v>
      </c>
      <c r="W5648" t="s">
        <v>1371</v>
      </c>
      <c r="X5648" t="s">
        <v>1402</v>
      </c>
    </row>
    <row r="5649" spans="1:24" x14ac:dyDescent="0.3">
      <c r="A5649">
        <v>6880</v>
      </c>
      <c r="B5649" s="15" t="s">
        <v>759</v>
      </c>
      <c r="C5649" t="str">
        <f>_xlfn.XLOOKUP($B5649, STANDARDS!$A:$A, STANDARDS!$B:$B,,0,2)</f>
        <v>Helena Fm, Belt Sgp</v>
      </c>
      <c r="D5649" t="s">
        <v>1060</v>
      </c>
      <c r="J5649" s="13">
        <v>1460</v>
      </c>
      <c r="K5649" s="13">
        <v>10</v>
      </c>
      <c r="L5649" s="16" t="s">
        <v>1320</v>
      </c>
      <c r="M5649" t="s">
        <v>1335</v>
      </c>
      <c r="P5649" t="s">
        <v>243</v>
      </c>
      <c r="Q5649">
        <v>-1</v>
      </c>
      <c r="V5649">
        <v>1</v>
      </c>
      <c r="W5649" t="s">
        <v>1371</v>
      </c>
      <c r="X5649" t="s">
        <v>1402</v>
      </c>
    </row>
    <row r="5650" spans="1:24" x14ac:dyDescent="0.3">
      <c r="A5650">
        <v>6881</v>
      </c>
      <c r="B5650" s="15" t="s">
        <v>764</v>
      </c>
      <c r="C5650" t="str">
        <f>_xlfn.XLOOKUP($B5650, STANDARDS!$A:$A, STANDARDS!$B:$B,,0,2)</f>
        <v>Greyson Shale</v>
      </c>
      <c r="D5650" t="s">
        <v>1060</v>
      </c>
      <c r="J5650" s="13">
        <v>1460</v>
      </c>
      <c r="K5650" s="13">
        <v>10</v>
      </c>
      <c r="L5650" s="16" t="s">
        <v>1320</v>
      </c>
      <c r="M5650" t="s">
        <v>1335</v>
      </c>
      <c r="P5650" t="s">
        <v>243</v>
      </c>
      <c r="Q5650">
        <v>2.8</v>
      </c>
      <c r="V5650">
        <v>1</v>
      </c>
      <c r="W5650" t="s">
        <v>1371</v>
      </c>
      <c r="X5650" t="s">
        <v>1402</v>
      </c>
    </row>
    <row r="5651" spans="1:24" x14ac:dyDescent="0.3">
      <c r="A5651">
        <v>6882</v>
      </c>
      <c r="B5651" s="15" t="s">
        <v>759</v>
      </c>
      <c r="C5651" t="str">
        <f>_xlfn.XLOOKUP($B5651, STANDARDS!$A:$A, STANDARDS!$B:$B,,0,2)</f>
        <v>Helena Fm, Belt Sgp</v>
      </c>
      <c r="D5651" t="s">
        <v>1060</v>
      </c>
      <c r="J5651" s="13">
        <v>1460</v>
      </c>
      <c r="K5651" s="13">
        <v>10</v>
      </c>
      <c r="L5651" s="16" t="s">
        <v>1320</v>
      </c>
      <c r="M5651" t="s">
        <v>1335</v>
      </c>
      <c r="P5651" t="s">
        <v>243</v>
      </c>
      <c r="Q5651">
        <v>-1.9</v>
      </c>
      <c r="V5651">
        <v>1</v>
      </c>
      <c r="W5651" t="s">
        <v>1371</v>
      </c>
      <c r="X5651" t="s">
        <v>1402</v>
      </c>
    </row>
    <row r="5652" spans="1:24" x14ac:dyDescent="0.3">
      <c r="A5652">
        <v>6883</v>
      </c>
      <c r="B5652" s="15" t="s">
        <v>761</v>
      </c>
      <c r="C5652" t="str">
        <f>_xlfn.XLOOKUP($B5652, STANDARDS!$A:$A, STANDARDS!$B:$B,,0,2)</f>
        <v>Shepard Fm, Belt Sgp</v>
      </c>
      <c r="D5652" t="s">
        <v>1060</v>
      </c>
      <c r="J5652" s="13">
        <v>1430</v>
      </c>
      <c r="K5652" s="13">
        <v>35</v>
      </c>
      <c r="L5652" s="16" t="s">
        <v>1320</v>
      </c>
      <c r="M5652" t="s">
        <v>1335</v>
      </c>
      <c r="P5652" t="s">
        <v>243</v>
      </c>
      <c r="Q5652">
        <v>-2</v>
      </c>
      <c r="V5652">
        <v>1</v>
      </c>
      <c r="W5652" t="s">
        <v>1371</v>
      </c>
      <c r="X5652" t="s">
        <v>1402</v>
      </c>
    </row>
    <row r="5653" spans="1:24" x14ac:dyDescent="0.3">
      <c r="A5653">
        <v>6884</v>
      </c>
      <c r="B5653" s="15" t="s">
        <v>760</v>
      </c>
      <c r="C5653" t="str">
        <f>_xlfn.XLOOKUP($B5653, STANDARDS!$A:$A, STANDARDS!$B:$B,,0,2)</f>
        <v>Wallace Fm, Belt Sgp</v>
      </c>
      <c r="D5653" t="s">
        <v>1060</v>
      </c>
      <c r="J5653" s="13">
        <v>1460</v>
      </c>
      <c r="K5653" s="13">
        <v>10</v>
      </c>
      <c r="L5653" s="16" t="s">
        <v>1320</v>
      </c>
      <c r="M5653" t="s">
        <v>1335</v>
      </c>
      <c r="P5653" t="s">
        <v>243</v>
      </c>
      <c r="Q5653">
        <v>-1.1000000000000001</v>
      </c>
      <c r="V5653">
        <v>1</v>
      </c>
      <c r="W5653" t="s">
        <v>1371</v>
      </c>
      <c r="X5653" t="s">
        <v>1402</v>
      </c>
    </row>
    <row r="5654" spans="1:24" x14ac:dyDescent="0.3">
      <c r="A5654">
        <v>6885</v>
      </c>
      <c r="B5654" s="15" t="s">
        <v>760</v>
      </c>
      <c r="C5654" t="str">
        <f>_xlfn.XLOOKUP($B5654, STANDARDS!$A:$A, STANDARDS!$B:$B,,0,2)</f>
        <v>Wallace Fm, Belt Sgp</v>
      </c>
      <c r="D5654" t="s">
        <v>1060</v>
      </c>
      <c r="J5654" s="13">
        <v>1460</v>
      </c>
      <c r="K5654" s="13">
        <v>10</v>
      </c>
      <c r="L5654" s="16" t="s">
        <v>1320</v>
      </c>
      <c r="M5654" t="s">
        <v>1335</v>
      </c>
      <c r="P5654" t="s">
        <v>243</v>
      </c>
      <c r="Q5654">
        <v>-0.8</v>
      </c>
      <c r="V5654">
        <v>1</v>
      </c>
      <c r="W5654" t="s">
        <v>1371</v>
      </c>
      <c r="X5654" t="s">
        <v>1402</v>
      </c>
    </row>
    <row r="5655" spans="1:24" x14ac:dyDescent="0.3">
      <c r="A5655">
        <v>6886</v>
      </c>
      <c r="B5655" s="15" t="s">
        <v>760</v>
      </c>
      <c r="C5655" t="str">
        <f>_xlfn.XLOOKUP($B5655, STANDARDS!$A:$A, STANDARDS!$B:$B,,0,2)</f>
        <v>Wallace Fm, Belt Sgp</v>
      </c>
      <c r="D5655" t="s">
        <v>1060</v>
      </c>
      <c r="J5655" s="13">
        <v>1460</v>
      </c>
      <c r="K5655" s="13">
        <v>10</v>
      </c>
      <c r="L5655" s="16" t="s">
        <v>1320</v>
      </c>
      <c r="M5655" t="s">
        <v>1335</v>
      </c>
      <c r="P5655" t="s">
        <v>243</v>
      </c>
      <c r="Q5655">
        <v>-0.6</v>
      </c>
      <c r="V5655">
        <v>1</v>
      </c>
      <c r="W5655" t="s">
        <v>1371</v>
      </c>
      <c r="X5655" t="s">
        <v>1402</v>
      </c>
    </row>
    <row r="5656" spans="1:24" x14ac:dyDescent="0.3">
      <c r="A5656">
        <v>6887</v>
      </c>
      <c r="B5656" s="15" t="s">
        <v>760</v>
      </c>
      <c r="C5656" t="str">
        <f>_xlfn.XLOOKUP($B5656, STANDARDS!$A:$A, STANDARDS!$B:$B,,0,2)</f>
        <v>Wallace Fm, Belt Sgp</v>
      </c>
      <c r="D5656" t="s">
        <v>1060</v>
      </c>
      <c r="J5656" s="13">
        <v>1460</v>
      </c>
      <c r="K5656" s="13">
        <v>10</v>
      </c>
      <c r="L5656" s="16" t="s">
        <v>1320</v>
      </c>
      <c r="M5656" t="s">
        <v>1335</v>
      </c>
      <c r="P5656" t="s">
        <v>243</v>
      </c>
      <c r="Q5656">
        <v>0.1</v>
      </c>
      <c r="V5656">
        <v>1</v>
      </c>
      <c r="W5656" t="s">
        <v>1371</v>
      </c>
      <c r="X5656" t="s">
        <v>1402</v>
      </c>
    </row>
    <row r="5657" spans="1:24" x14ac:dyDescent="0.3">
      <c r="A5657">
        <v>6888</v>
      </c>
      <c r="B5657" s="15" t="s">
        <v>760</v>
      </c>
      <c r="C5657" t="str">
        <f>_xlfn.XLOOKUP($B5657, STANDARDS!$A:$A, STANDARDS!$B:$B,,0,2)</f>
        <v>Wallace Fm, Belt Sgp</v>
      </c>
      <c r="D5657" t="s">
        <v>1060</v>
      </c>
      <c r="J5657" s="13">
        <v>1460</v>
      </c>
      <c r="K5657" s="13">
        <v>10</v>
      </c>
      <c r="L5657" s="16" t="s">
        <v>1320</v>
      </c>
      <c r="M5657" t="s">
        <v>1335</v>
      </c>
      <c r="P5657" t="s">
        <v>243</v>
      </c>
      <c r="Q5657">
        <v>-0.8</v>
      </c>
      <c r="V5657">
        <v>1</v>
      </c>
      <c r="W5657" t="s">
        <v>1371</v>
      </c>
      <c r="X5657" t="s">
        <v>1402</v>
      </c>
    </row>
    <row r="5658" spans="1:24" x14ac:dyDescent="0.3">
      <c r="A5658">
        <v>6889</v>
      </c>
      <c r="B5658" s="15" t="s">
        <v>760</v>
      </c>
      <c r="C5658" t="str">
        <f>_xlfn.XLOOKUP($B5658, STANDARDS!$A:$A, STANDARDS!$B:$B,,0,2)</f>
        <v>Wallace Fm, Belt Sgp</v>
      </c>
      <c r="D5658" t="s">
        <v>1060</v>
      </c>
      <c r="J5658" s="13">
        <v>1460</v>
      </c>
      <c r="K5658" s="13">
        <v>10</v>
      </c>
      <c r="L5658" s="16" t="s">
        <v>1320</v>
      </c>
      <c r="M5658" t="s">
        <v>1335</v>
      </c>
      <c r="P5658" t="s">
        <v>243</v>
      </c>
      <c r="Q5658">
        <v>-0.8</v>
      </c>
      <c r="V5658">
        <v>1</v>
      </c>
      <c r="W5658" t="s">
        <v>1371</v>
      </c>
      <c r="X5658" t="s">
        <v>1402</v>
      </c>
    </row>
    <row r="5659" spans="1:24" x14ac:dyDescent="0.3">
      <c r="A5659">
        <v>6890</v>
      </c>
      <c r="B5659" s="15" t="s">
        <v>760</v>
      </c>
      <c r="C5659" t="str">
        <f>_xlfn.XLOOKUP($B5659, STANDARDS!$A:$A, STANDARDS!$B:$B,,0,2)</f>
        <v>Wallace Fm, Belt Sgp</v>
      </c>
      <c r="D5659" t="s">
        <v>1060</v>
      </c>
      <c r="J5659" s="13">
        <v>1460</v>
      </c>
      <c r="K5659" s="13">
        <v>10</v>
      </c>
      <c r="L5659" s="16" t="s">
        <v>1320</v>
      </c>
      <c r="M5659" t="s">
        <v>1335</v>
      </c>
      <c r="P5659" t="s">
        <v>243</v>
      </c>
      <c r="Q5659">
        <v>-0.7</v>
      </c>
      <c r="V5659">
        <v>1</v>
      </c>
      <c r="W5659" t="s">
        <v>1371</v>
      </c>
      <c r="X5659" t="s">
        <v>1402</v>
      </c>
    </row>
    <row r="5660" spans="1:24" x14ac:dyDescent="0.3">
      <c r="A5660">
        <v>6891</v>
      </c>
      <c r="B5660" s="15" t="s">
        <v>761</v>
      </c>
      <c r="C5660" t="str">
        <f>_xlfn.XLOOKUP($B5660, STANDARDS!$A:$A, STANDARDS!$B:$B,,0,2)</f>
        <v>Shepard Fm, Belt Sgp</v>
      </c>
      <c r="D5660" t="s">
        <v>1060</v>
      </c>
      <c r="J5660" s="13">
        <v>1430</v>
      </c>
      <c r="K5660" s="13">
        <v>35</v>
      </c>
      <c r="L5660" s="16" t="s">
        <v>1320</v>
      </c>
      <c r="M5660" t="s">
        <v>1335</v>
      </c>
      <c r="P5660" t="s">
        <v>243</v>
      </c>
      <c r="Q5660">
        <v>-2.1</v>
      </c>
      <c r="V5660">
        <v>1</v>
      </c>
      <c r="W5660" t="s">
        <v>1371</v>
      </c>
      <c r="X5660" t="s">
        <v>1402</v>
      </c>
    </row>
    <row r="5661" spans="1:24" x14ac:dyDescent="0.3">
      <c r="A5661">
        <v>6892</v>
      </c>
      <c r="B5661" s="15" t="s">
        <v>759</v>
      </c>
      <c r="C5661" t="str">
        <f>_xlfn.XLOOKUP($B5661, STANDARDS!$A:$A, STANDARDS!$B:$B,,0,2)</f>
        <v>Helena Fm, Belt Sgp</v>
      </c>
      <c r="D5661" t="s">
        <v>1060</v>
      </c>
      <c r="J5661" s="13">
        <v>1460</v>
      </c>
      <c r="K5661" s="13">
        <v>10</v>
      </c>
      <c r="L5661" s="16" t="s">
        <v>1320</v>
      </c>
      <c r="M5661" t="s">
        <v>1335</v>
      </c>
      <c r="P5661" t="s">
        <v>243</v>
      </c>
      <c r="Q5661">
        <v>-12.8</v>
      </c>
      <c r="V5661">
        <v>1</v>
      </c>
      <c r="W5661" t="s">
        <v>1371</v>
      </c>
      <c r="X5661" t="s">
        <v>1402</v>
      </c>
    </row>
    <row r="5662" spans="1:24" x14ac:dyDescent="0.3">
      <c r="A5662">
        <v>6893</v>
      </c>
      <c r="B5662" s="15" t="s">
        <v>759</v>
      </c>
      <c r="C5662" t="str">
        <f>_xlfn.XLOOKUP($B5662, STANDARDS!$A:$A, STANDARDS!$B:$B,,0,2)</f>
        <v>Helena Fm, Belt Sgp</v>
      </c>
      <c r="D5662" t="s">
        <v>1060</v>
      </c>
      <c r="J5662" s="13">
        <v>1460</v>
      </c>
      <c r="K5662" s="13">
        <v>10</v>
      </c>
      <c r="L5662" s="16" t="s">
        <v>1320</v>
      </c>
      <c r="M5662" t="s">
        <v>1335</v>
      </c>
      <c r="P5662" t="s">
        <v>243</v>
      </c>
      <c r="Q5662">
        <v>-2.5</v>
      </c>
      <c r="V5662">
        <v>1</v>
      </c>
      <c r="W5662" t="s">
        <v>1371</v>
      </c>
      <c r="X5662" t="s">
        <v>1402</v>
      </c>
    </row>
    <row r="5663" spans="1:24" x14ac:dyDescent="0.3">
      <c r="A5663">
        <v>6894</v>
      </c>
      <c r="B5663" s="15" t="s">
        <v>760</v>
      </c>
      <c r="C5663" t="str">
        <f>_xlfn.XLOOKUP($B5663, STANDARDS!$A:$A, STANDARDS!$B:$B,,0,2)</f>
        <v>Wallace Fm, Belt Sgp</v>
      </c>
      <c r="D5663" t="s">
        <v>1060</v>
      </c>
      <c r="J5663" s="13">
        <v>1460</v>
      </c>
      <c r="K5663" s="13">
        <v>10</v>
      </c>
      <c r="L5663" s="16" t="s">
        <v>1320</v>
      </c>
      <c r="M5663" t="s">
        <v>1335</v>
      </c>
      <c r="P5663" t="s">
        <v>243</v>
      </c>
      <c r="Q5663">
        <v>-0.6</v>
      </c>
      <c r="V5663">
        <v>1</v>
      </c>
      <c r="W5663" t="s">
        <v>1371</v>
      </c>
      <c r="X5663" t="s">
        <v>1402</v>
      </c>
    </row>
    <row r="5664" spans="1:24" x14ac:dyDescent="0.3">
      <c r="A5664">
        <v>6895</v>
      </c>
      <c r="B5664" s="15" t="s">
        <v>759</v>
      </c>
      <c r="C5664" t="str">
        <f>_xlfn.XLOOKUP($B5664, STANDARDS!$A:$A, STANDARDS!$B:$B,,0,2)</f>
        <v>Helena Fm, Belt Sgp</v>
      </c>
      <c r="D5664" t="s">
        <v>1060</v>
      </c>
      <c r="J5664" s="13">
        <v>1460</v>
      </c>
      <c r="K5664" s="13">
        <v>10</v>
      </c>
      <c r="L5664" s="16" t="s">
        <v>1320</v>
      </c>
      <c r="M5664" t="s">
        <v>1335</v>
      </c>
      <c r="P5664" t="s">
        <v>243</v>
      </c>
      <c r="Q5664">
        <v>-1.9</v>
      </c>
      <c r="V5664">
        <v>1</v>
      </c>
      <c r="W5664" t="s">
        <v>1371</v>
      </c>
      <c r="X5664" t="s">
        <v>1402</v>
      </c>
    </row>
    <row r="5665" spans="1:24" x14ac:dyDescent="0.3">
      <c r="A5665">
        <v>6896</v>
      </c>
      <c r="B5665" s="15" t="s">
        <v>762</v>
      </c>
      <c r="C5665" t="str">
        <f>_xlfn.XLOOKUP($B5665, STANDARDS!$A:$A, STANDARDS!$B:$B,,0,2)</f>
        <v>Empire Fm, Belt Sgp</v>
      </c>
      <c r="D5665" t="s">
        <v>1060</v>
      </c>
      <c r="J5665" s="13">
        <v>1462</v>
      </c>
      <c r="K5665" s="13">
        <v>12</v>
      </c>
      <c r="L5665" s="16" t="s">
        <v>1320</v>
      </c>
      <c r="M5665" t="s">
        <v>1335</v>
      </c>
      <c r="P5665" t="s">
        <v>243</v>
      </c>
      <c r="Q5665">
        <v>-1.6</v>
      </c>
      <c r="V5665">
        <v>1</v>
      </c>
      <c r="W5665" t="s">
        <v>1371</v>
      </c>
      <c r="X5665" t="s">
        <v>1402</v>
      </c>
    </row>
    <row r="5666" spans="1:24" x14ac:dyDescent="0.3">
      <c r="A5666">
        <v>6897</v>
      </c>
      <c r="B5666" s="15" t="s">
        <v>763</v>
      </c>
      <c r="C5666" t="str">
        <f>_xlfn.XLOOKUP($B5666, STANDARDS!$A:$A, STANDARDS!$B:$B,,0,2)</f>
        <v>Snowslip Fm, Belt Sgp</v>
      </c>
      <c r="D5666" t="s">
        <v>1060</v>
      </c>
      <c r="J5666" s="13">
        <v>1450</v>
      </c>
      <c r="K5666" s="13">
        <v>10</v>
      </c>
      <c r="L5666" s="16" t="s">
        <v>1320</v>
      </c>
      <c r="M5666" t="s">
        <v>1335</v>
      </c>
      <c r="P5666" t="s">
        <v>243</v>
      </c>
      <c r="Q5666">
        <v>-2.2000000000000002</v>
      </c>
      <c r="V5666">
        <v>1</v>
      </c>
      <c r="W5666" t="s">
        <v>1371</v>
      </c>
      <c r="X5666" t="s">
        <v>1402</v>
      </c>
    </row>
    <row r="5667" spans="1:24" x14ac:dyDescent="0.3">
      <c r="A5667">
        <v>6898</v>
      </c>
      <c r="B5667" s="15" t="s">
        <v>759</v>
      </c>
      <c r="C5667" t="str">
        <f>_xlfn.XLOOKUP($B5667, STANDARDS!$A:$A, STANDARDS!$B:$B,,0,2)</f>
        <v>Helena Fm, Belt Sgp</v>
      </c>
      <c r="D5667" t="s">
        <v>1060</v>
      </c>
      <c r="J5667" s="13">
        <v>1460</v>
      </c>
      <c r="K5667" s="13">
        <v>10</v>
      </c>
      <c r="L5667" s="16" t="s">
        <v>1320</v>
      </c>
      <c r="M5667" t="s">
        <v>1335</v>
      </c>
      <c r="P5667" t="s">
        <v>243</v>
      </c>
      <c r="Q5667">
        <v>-3.3</v>
      </c>
      <c r="V5667">
        <v>1</v>
      </c>
      <c r="W5667" t="s">
        <v>1371</v>
      </c>
      <c r="X5667" t="s">
        <v>1402</v>
      </c>
    </row>
    <row r="5668" spans="1:24" x14ac:dyDescent="0.3">
      <c r="A5668">
        <v>6899</v>
      </c>
      <c r="B5668" s="15" t="s">
        <v>759</v>
      </c>
      <c r="C5668" t="str">
        <f>_xlfn.XLOOKUP($B5668, STANDARDS!$A:$A, STANDARDS!$B:$B,,0,2)</f>
        <v>Helena Fm, Belt Sgp</v>
      </c>
      <c r="D5668" t="s">
        <v>1060</v>
      </c>
      <c r="J5668" s="13">
        <v>1460</v>
      </c>
      <c r="K5668" s="13">
        <v>10</v>
      </c>
      <c r="L5668" s="16" t="s">
        <v>1320</v>
      </c>
      <c r="M5668" t="s">
        <v>1335</v>
      </c>
      <c r="P5668" t="s">
        <v>243</v>
      </c>
      <c r="Q5668">
        <v>-2.4</v>
      </c>
      <c r="V5668">
        <v>1</v>
      </c>
      <c r="W5668" t="s">
        <v>1371</v>
      </c>
      <c r="X5668" t="s">
        <v>1402</v>
      </c>
    </row>
    <row r="5669" spans="1:24" x14ac:dyDescent="0.3">
      <c r="A5669">
        <v>6900</v>
      </c>
      <c r="B5669" s="15" t="s">
        <v>759</v>
      </c>
      <c r="C5669" t="str">
        <f>_xlfn.XLOOKUP($B5669, STANDARDS!$A:$A, STANDARDS!$B:$B,,0,2)</f>
        <v>Helena Fm, Belt Sgp</v>
      </c>
      <c r="D5669" t="s">
        <v>1060</v>
      </c>
      <c r="J5669" s="13">
        <v>1460</v>
      </c>
      <c r="K5669" s="13">
        <v>10</v>
      </c>
      <c r="L5669" s="16" t="s">
        <v>1320</v>
      </c>
      <c r="M5669" t="s">
        <v>1335</v>
      </c>
      <c r="P5669" t="s">
        <v>243</v>
      </c>
      <c r="Q5669">
        <v>-2.2000000000000002</v>
      </c>
      <c r="V5669">
        <v>1</v>
      </c>
      <c r="W5669" t="s">
        <v>1371</v>
      </c>
      <c r="X5669" t="s">
        <v>1402</v>
      </c>
    </row>
    <row r="5670" spans="1:24" x14ac:dyDescent="0.3">
      <c r="A5670">
        <v>6901</v>
      </c>
      <c r="B5670" s="15" t="s">
        <v>759</v>
      </c>
      <c r="C5670" t="str">
        <f>_xlfn.XLOOKUP($B5670, STANDARDS!$A:$A, STANDARDS!$B:$B,,0,2)</f>
        <v>Helena Fm, Belt Sgp</v>
      </c>
      <c r="D5670" t="s">
        <v>1060</v>
      </c>
      <c r="J5670" s="13">
        <v>1460</v>
      </c>
      <c r="K5670" s="13">
        <v>10</v>
      </c>
      <c r="L5670" s="16" t="s">
        <v>1320</v>
      </c>
      <c r="M5670" t="s">
        <v>1335</v>
      </c>
      <c r="P5670" t="s">
        <v>243</v>
      </c>
      <c r="Q5670">
        <v>-1</v>
      </c>
      <c r="V5670">
        <v>1</v>
      </c>
      <c r="W5670" t="s">
        <v>1371</v>
      </c>
      <c r="X5670" t="s">
        <v>1402</v>
      </c>
    </row>
    <row r="5671" spans="1:24" x14ac:dyDescent="0.3">
      <c r="A5671">
        <v>6902</v>
      </c>
      <c r="B5671" s="15" t="s">
        <v>759</v>
      </c>
      <c r="C5671" t="str">
        <f>_xlfn.XLOOKUP($B5671, STANDARDS!$A:$A, STANDARDS!$B:$B,,0,2)</f>
        <v>Helena Fm, Belt Sgp</v>
      </c>
      <c r="D5671" t="s">
        <v>1060</v>
      </c>
      <c r="J5671" s="13">
        <v>1460</v>
      </c>
      <c r="K5671" s="13">
        <v>10</v>
      </c>
      <c r="L5671" s="16" t="s">
        <v>1320</v>
      </c>
      <c r="M5671" t="s">
        <v>1335</v>
      </c>
      <c r="P5671" t="s">
        <v>243</v>
      </c>
      <c r="Q5671">
        <v>-0.3</v>
      </c>
      <c r="V5671">
        <v>1</v>
      </c>
      <c r="W5671" t="s">
        <v>1371</v>
      </c>
      <c r="X5671" t="s">
        <v>1402</v>
      </c>
    </row>
    <row r="5672" spans="1:24" x14ac:dyDescent="0.3">
      <c r="A5672">
        <v>6903</v>
      </c>
      <c r="B5672" s="15" t="s">
        <v>766</v>
      </c>
      <c r="C5672" t="str">
        <f>_xlfn.XLOOKUP($B5672, STANDARDS!$A:$A, STANDARDS!$B:$B,,0,2)</f>
        <v>Newland Fm, Belt Sgp</v>
      </c>
      <c r="D5672" t="s">
        <v>1060</v>
      </c>
      <c r="J5672" s="13">
        <v>1460</v>
      </c>
      <c r="K5672" s="13">
        <v>10</v>
      </c>
      <c r="L5672" s="16" t="s">
        <v>1320</v>
      </c>
      <c r="M5672" t="s">
        <v>1335</v>
      </c>
      <c r="P5672" t="s">
        <v>243</v>
      </c>
      <c r="Q5672">
        <v>2.1</v>
      </c>
      <c r="V5672">
        <v>1</v>
      </c>
      <c r="W5672" t="s">
        <v>1371</v>
      </c>
      <c r="X5672" t="s">
        <v>1402</v>
      </c>
    </row>
    <row r="5673" spans="1:24" x14ac:dyDescent="0.3">
      <c r="A5673">
        <v>6904</v>
      </c>
      <c r="B5673" s="15" t="s">
        <v>759</v>
      </c>
      <c r="C5673" t="str">
        <f>_xlfn.XLOOKUP($B5673, STANDARDS!$A:$A, STANDARDS!$B:$B,,0,2)</f>
        <v>Helena Fm, Belt Sgp</v>
      </c>
      <c r="D5673" t="s">
        <v>1060</v>
      </c>
      <c r="J5673" s="13">
        <v>1460</v>
      </c>
      <c r="K5673" s="13">
        <v>10</v>
      </c>
      <c r="L5673" s="16" t="s">
        <v>1320</v>
      </c>
      <c r="M5673" t="s">
        <v>1335</v>
      </c>
      <c r="P5673" t="s">
        <v>243</v>
      </c>
      <c r="Q5673">
        <v>-1.1000000000000001</v>
      </c>
      <c r="V5673">
        <v>1</v>
      </c>
      <c r="W5673" t="s">
        <v>1371</v>
      </c>
      <c r="X5673" t="s">
        <v>1402</v>
      </c>
    </row>
    <row r="5674" spans="1:24" x14ac:dyDescent="0.3">
      <c r="A5674">
        <v>6905</v>
      </c>
      <c r="B5674" s="15" t="s">
        <v>766</v>
      </c>
      <c r="C5674" t="str">
        <f>_xlfn.XLOOKUP($B5674, STANDARDS!$A:$A, STANDARDS!$B:$B,,0,2)</f>
        <v>Newland Fm, Belt Sgp</v>
      </c>
      <c r="D5674" t="s">
        <v>1060</v>
      </c>
      <c r="J5674" s="13">
        <v>1460</v>
      </c>
      <c r="K5674" s="13">
        <v>10</v>
      </c>
      <c r="L5674" s="16" t="s">
        <v>1320</v>
      </c>
      <c r="M5674" t="s">
        <v>1335</v>
      </c>
      <c r="P5674" t="s">
        <v>243</v>
      </c>
      <c r="Q5674">
        <v>0.2</v>
      </c>
      <c r="V5674">
        <v>1</v>
      </c>
      <c r="W5674" t="s">
        <v>1371</v>
      </c>
      <c r="X5674" t="s">
        <v>1402</v>
      </c>
    </row>
    <row r="5675" spans="1:24" x14ac:dyDescent="0.3">
      <c r="A5675">
        <v>6906</v>
      </c>
      <c r="B5675" s="15" t="s">
        <v>766</v>
      </c>
      <c r="C5675" t="str">
        <f>_xlfn.XLOOKUP($B5675, STANDARDS!$A:$A, STANDARDS!$B:$B,,0,2)</f>
        <v>Newland Fm, Belt Sgp</v>
      </c>
      <c r="D5675" t="s">
        <v>1060</v>
      </c>
      <c r="J5675" s="13">
        <v>1460</v>
      </c>
      <c r="K5675" s="13">
        <v>10</v>
      </c>
      <c r="L5675" s="16" t="s">
        <v>1320</v>
      </c>
      <c r="M5675" t="s">
        <v>1335</v>
      </c>
      <c r="P5675" t="s">
        <v>243</v>
      </c>
      <c r="Q5675">
        <v>1.9</v>
      </c>
      <c r="V5675">
        <v>1</v>
      </c>
      <c r="W5675" t="s">
        <v>1371</v>
      </c>
      <c r="X5675" t="s">
        <v>1402</v>
      </c>
    </row>
    <row r="5676" spans="1:24" x14ac:dyDescent="0.3">
      <c r="A5676">
        <v>6907</v>
      </c>
      <c r="B5676" s="15" t="s">
        <v>759</v>
      </c>
      <c r="C5676" t="str">
        <f>_xlfn.XLOOKUP($B5676, STANDARDS!$A:$A, STANDARDS!$B:$B,,0,2)</f>
        <v>Helena Fm, Belt Sgp</v>
      </c>
      <c r="D5676" t="s">
        <v>1060</v>
      </c>
      <c r="J5676" s="13">
        <v>1460</v>
      </c>
      <c r="K5676" s="13">
        <v>10</v>
      </c>
      <c r="L5676" s="16" t="s">
        <v>1320</v>
      </c>
      <c r="M5676" t="s">
        <v>1335</v>
      </c>
      <c r="P5676" t="s">
        <v>243</v>
      </c>
      <c r="Q5676">
        <v>-1.3</v>
      </c>
      <c r="V5676">
        <v>1</v>
      </c>
      <c r="W5676" t="s">
        <v>1371</v>
      </c>
      <c r="X5676" t="s">
        <v>1402</v>
      </c>
    </row>
    <row r="5677" spans="1:24" x14ac:dyDescent="0.3">
      <c r="A5677">
        <v>6908</v>
      </c>
      <c r="B5677" s="15" t="s">
        <v>765</v>
      </c>
      <c r="C5677" t="str">
        <f>_xlfn.XLOOKUP($B5677, STANDARDS!$A:$A, STANDARDS!$B:$B,,0,2)</f>
        <v>Mount Shields Fm, Belt Sgp</v>
      </c>
      <c r="D5677" t="s">
        <v>1060</v>
      </c>
      <c r="J5677" s="13">
        <v>1410</v>
      </c>
      <c r="K5677" s="13">
        <v>40</v>
      </c>
      <c r="L5677" s="16"/>
      <c r="M5677" t="s">
        <v>1335</v>
      </c>
      <c r="P5677" t="s">
        <v>243</v>
      </c>
      <c r="Q5677">
        <v>-1</v>
      </c>
      <c r="V5677">
        <v>1</v>
      </c>
      <c r="W5677" t="s">
        <v>1371</v>
      </c>
      <c r="X5677" t="s">
        <v>1402</v>
      </c>
    </row>
    <row r="5678" spans="1:24" x14ac:dyDescent="0.3">
      <c r="A5678">
        <v>6909</v>
      </c>
      <c r="B5678" s="15" t="s">
        <v>766</v>
      </c>
      <c r="C5678" t="str">
        <f>_xlfn.XLOOKUP($B5678, STANDARDS!$A:$A, STANDARDS!$B:$B,,0,2)</f>
        <v>Newland Fm, Belt Sgp</v>
      </c>
      <c r="D5678" t="s">
        <v>1060</v>
      </c>
      <c r="J5678" s="13">
        <v>1460</v>
      </c>
      <c r="K5678" s="13">
        <v>10</v>
      </c>
      <c r="L5678" s="16" t="s">
        <v>1320</v>
      </c>
      <c r="M5678" t="s">
        <v>1335</v>
      </c>
      <c r="P5678" t="s">
        <v>243</v>
      </c>
      <c r="Q5678">
        <v>2.4</v>
      </c>
      <c r="V5678">
        <v>1</v>
      </c>
      <c r="W5678" t="s">
        <v>1371</v>
      </c>
      <c r="X5678" t="s">
        <v>1402</v>
      </c>
    </row>
    <row r="5679" spans="1:24" x14ac:dyDescent="0.3">
      <c r="A5679">
        <v>6910</v>
      </c>
      <c r="B5679" s="15" t="s">
        <v>760</v>
      </c>
      <c r="C5679" t="str">
        <f>_xlfn.XLOOKUP($B5679, STANDARDS!$A:$A, STANDARDS!$B:$B,,0,2)</f>
        <v>Wallace Fm, Belt Sgp</v>
      </c>
      <c r="D5679" t="s">
        <v>1060</v>
      </c>
      <c r="J5679" s="13">
        <v>1460</v>
      </c>
      <c r="K5679" s="13">
        <v>10</v>
      </c>
      <c r="L5679" s="16" t="s">
        <v>1320</v>
      </c>
      <c r="M5679" t="s">
        <v>1335</v>
      </c>
      <c r="P5679" t="s">
        <v>243</v>
      </c>
      <c r="Q5679">
        <v>-0.4</v>
      </c>
      <c r="V5679">
        <v>1</v>
      </c>
      <c r="W5679" t="s">
        <v>1371</v>
      </c>
      <c r="X5679" t="s">
        <v>1402</v>
      </c>
    </row>
    <row r="5680" spans="1:24" x14ac:dyDescent="0.3">
      <c r="A5680">
        <v>6911</v>
      </c>
      <c r="B5680" s="15" t="s">
        <v>760</v>
      </c>
      <c r="C5680" t="str">
        <f>_xlfn.XLOOKUP($B5680, STANDARDS!$A:$A, STANDARDS!$B:$B,,0,2)</f>
        <v>Wallace Fm, Belt Sgp</v>
      </c>
      <c r="D5680" t="s">
        <v>1060</v>
      </c>
      <c r="J5680" s="13">
        <v>1460</v>
      </c>
      <c r="K5680" s="13">
        <v>10</v>
      </c>
      <c r="L5680" s="16" t="s">
        <v>1320</v>
      </c>
      <c r="M5680" t="s">
        <v>1335</v>
      </c>
      <c r="P5680" t="s">
        <v>243</v>
      </c>
      <c r="Q5680">
        <v>-0.3</v>
      </c>
      <c r="V5680">
        <v>1</v>
      </c>
      <c r="W5680" t="s">
        <v>1371</v>
      </c>
      <c r="X5680" t="s">
        <v>1402</v>
      </c>
    </row>
    <row r="5681" spans="1:24" x14ac:dyDescent="0.3">
      <c r="A5681">
        <v>6912</v>
      </c>
      <c r="B5681" s="15" t="s">
        <v>767</v>
      </c>
      <c r="C5681" t="str">
        <f>_xlfn.XLOOKUP($B5681, STANDARDS!$A:$A, STANDARDS!$B:$B,,0,2)</f>
        <v>Siyeh Fm, Belt Sgp</v>
      </c>
      <c r="D5681" t="s">
        <v>1060</v>
      </c>
      <c r="J5681" s="13">
        <v>1460</v>
      </c>
      <c r="K5681" s="13">
        <v>10</v>
      </c>
      <c r="L5681" s="16" t="s">
        <v>1320</v>
      </c>
      <c r="M5681" t="s">
        <v>1335</v>
      </c>
      <c r="P5681" t="s">
        <v>243</v>
      </c>
      <c r="Q5681">
        <v>0.3</v>
      </c>
      <c r="V5681">
        <v>1</v>
      </c>
      <c r="W5681" t="s">
        <v>1371</v>
      </c>
      <c r="X5681" t="s">
        <v>1402</v>
      </c>
    </row>
    <row r="5682" spans="1:24" x14ac:dyDescent="0.3">
      <c r="A5682">
        <v>6913</v>
      </c>
      <c r="B5682" s="15" t="s">
        <v>763</v>
      </c>
      <c r="C5682" t="str">
        <f>_xlfn.XLOOKUP($B5682, STANDARDS!$A:$A, STANDARDS!$B:$B,,0,2)</f>
        <v>Snowslip Fm, Belt Sgp</v>
      </c>
      <c r="D5682" t="s">
        <v>1060</v>
      </c>
      <c r="J5682" s="13">
        <v>1450</v>
      </c>
      <c r="K5682" s="13">
        <v>10</v>
      </c>
      <c r="L5682" s="16" t="s">
        <v>1320</v>
      </c>
      <c r="M5682" t="s">
        <v>1335</v>
      </c>
      <c r="P5682" t="s">
        <v>243</v>
      </c>
      <c r="Q5682">
        <v>-2.1</v>
      </c>
      <c r="V5682">
        <v>1</v>
      </c>
      <c r="W5682" t="s">
        <v>1371</v>
      </c>
      <c r="X5682" t="s">
        <v>1402</v>
      </c>
    </row>
    <row r="5683" spans="1:24" x14ac:dyDescent="0.3">
      <c r="A5683">
        <v>6914</v>
      </c>
      <c r="B5683" s="15" t="s">
        <v>763</v>
      </c>
      <c r="C5683" t="str">
        <f>_xlfn.XLOOKUP($B5683, STANDARDS!$A:$A, STANDARDS!$B:$B,,0,2)</f>
        <v>Snowslip Fm, Belt Sgp</v>
      </c>
      <c r="D5683" t="s">
        <v>1060</v>
      </c>
      <c r="J5683" s="13">
        <v>1450</v>
      </c>
      <c r="K5683" s="13">
        <v>10</v>
      </c>
      <c r="L5683" s="16" t="s">
        <v>1320</v>
      </c>
      <c r="M5683" t="s">
        <v>1335</v>
      </c>
      <c r="P5683" t="s">
        <v>243</v>
      </c>
      <c r="Q5683">
        <v>-2.6</v>
      </c>
      <c r="V5683">
        <v>1</v>
      </c>
      <c r="W5683" t="s">
        <v>1371</v>
      </c>
      <c r="X5683" t="s">
        <v>1402</v>
      </c>
    </row>
    <row r="5684" spans="1:24" x14ac:dyDescent="0.3">
      <c r="A5684">
        <v>6915</v>
      </c>
      <c r="B5684" s="15" t="s">
        <v>767</v>
      </c>
      <c r="C5684" t="str">
        <f>_xlfn.XLOOKUP($B5684, STANDARDS!$A:$A, STANDARDS!$B:$B,,0,2)</f>
        <v>Siyeh Fm, Belt Sgp</v>
      </c>
      <c r="D5684" t="s">
        <v>1060</v>
      </c>
      <c r="J5684" s="13">
        <v>1460</v>
      </c>
      <c r="K5684" s="13">
        <v>10</v>
      </c>
      <c r="L5684" s="16" t="s">
        <v>1320</v>
      </c>
      <c r="M5684" t="s">
        <v>1335</v>
      </c>
      <c r="P5684" t="s">
        <v>243</v>
      </c>
      <c r="Q5684">
        <v>-0.8</v>
      </c>
      <c r="V5684">
        <v>1</v>
      </c>
      <c r="W5684" t="s">
        <v>1371</v>
      </c>
      <c r="X5684" t="s">
        <v>1402</v>
      </c>
    </row>
    <row r="5685" spans="1:24" x14ac:dyDescent="0.3">
      <c r="A5685">
        <v>6916</v>
      </c>
      <c r="B5685" s="15" t="s">
        <v>767</v>
      </c>
      <c r="C5685" t="str">
        <f>_xlfn.XLOOKUP($B5685, STANDARDS!$A:$A, STANDARDS!$B:$B,,0,2)</f>
        <v>Siyeh Fm, Belt Sgp</v>
      </c>
      <c r="D5685" t="s">
        <v>1060</v>
      </c>
      <c r="J5685" s="13">
        <v>1460</v>
      </c>
      <c r="K5685" s="13">
        <v>10</v>
      </c>
      <c r="L5685" s="16" t="s">
        <v>1320</v>
      </c>
      <c r="M5685" t="s">
        <v>1335</v>
      </c>
      <c r="P5685" t="s">
        <v>243</v>
      </c>
      <c r="Q5685">
        <v>-0.6</v>
      </c>
      <c r="V5685">
        <v>1</v>
      </c>
      <c r="W5685" t="s">
        <v>1371</v>
      </c>
      <c r="X5685" t="s">
        <v>1402</v>
      </c>
    </row>
    <row r="5686" spans="1:24" x14ac:dyDescent="0.3">
      <c r="A5686">
        <v>6917</v>
      </c>
      <c r="B5686" s="15" t="s">
        <v>766</v>
      </c>
      <c r="C5686" t="str">
        <f>_xlfn.XLOOKUP($B5686, STANDARDS!$A:$A, STANDARDS!$B:$B,,0,2)</f>
        <v>Newland Fm, Belt Sgp</v>
      </c>
      <c r="D5686" t="s">
        <v>1060</v>
      </c>
      <c r="J5686" s="13">
        <v>1460</v>
      </c>
      <c r="K5686" s="13">
        <v>10</v>
      </c>
      <c r="L5686" s="16" t="s">
        <v>1320</v>
      </c>
      <c r="M5686" t="s">
        <v>1335</v>
      </c>
      <c r="P5686" t="s">
        <v>243</v>
      </c>
      <c r="Q5686">
        <v>2.4</v>
      </c>
      <c r="V5686">
        <v>1</v>
      </c>
      <c r="W5686" t="s">
        <v>1371</v>
      </c>
      <c r="X5686" t="s">
        <v>1402</v>
      </c>
    </row>
    <row r="5687" spans="1:24" x14ac:dyDescent="0.3">
      <c r="A5687">
        <v>6918</v>
      </c>
      <c r="B5687" s="15" t="s">
        <v>767</v>
      </c>
      <c r="C5687" t="str">
        <f>_xlfn.XLOOKUP($B5687, STANDARDS!$A:$A, STANDARDS!$B:$B,,0,2)</f>
        <v>Siyeh Fm, Belt Sgp</v>
      </c>
      <c r="D5687" t="s">
        <v>1060</v>
      </c>
      <c r="J5687" s="13">
        <v>1460</v>
      </c>
      <c r="K5687" s="13">
        <v>10</v>
      </c>
      <c r="L5687" s="16" t="s">
        <v>1320</v>
      </c>
      <c r="M5687" t="s">
        <v>1335</v>
      </c>
      <c r="P5687" t="s">
        <v>243</v>
      </c>
      <c r="Q5687">
        <v>-0.3</v>
      </c>
      <c r="V5687">
        <v>1</v>
      </c>
      <c r="W5687" t="s">
        <v>1371</v>
      </c>
      <c r="X5687" t="s">
        <v>1402</v>
      </c>
    </row>
    <row r="5688" spans="1:24" x14ac:dyDescent="0.3">
      <c r="A5688">
        <v>6919</v>
      </c>
      <c r="B5688" s="15" t="s">
        <v>767</v>
      </c>
      <c r="C5688" t="str">
        <f>_xlfn.XLOOKUP($B5688, STANDARDS!$A:$A, STANDARDS!$B:$B,,0,2)</f>
        <v>Siyeh Fm, Belt Sgp</v>
      </c>
      <c r="D5688" t="s">
        <v>1060</v>
      </c>
      <c r="J5688" s="13">
        <v>1460</v>
      </c>
      <c r="K5688" s="13">
        <v>10</v>
      </c>
      <c r="L5688" s="16" t="s">
        <v>1320</v>
      </c>
      <c r="M5688" t="s">
        <v>1335</v>
      </c>
      <c r="P5688" t="s">
        <v>243</v>
      </c>
      <c r="Q5688">
        <v>0.4</v>
      </c>
      <c r="V5688">
        <v>1</v>
      </c>
      <c r="W5688" t="s">
        <v>1371</v>
      </c>
      <c r="X5688" t="s">
        <v>1402</v>
      </c>
    </row>
    <row r="5689" spans="1:24" x14ac:dyDescent="0.3">
      <c r="A5689">
        <v>6920</v>
      </c>
      <c r="B5689" s="15" t="s">
        <v>767</v>
      </c>
      <c r="C5689" t="str">
        <f>_xlfn.XLOOKUP($B5689, STANDARDS!$A:$A, STANDARDS!$B:$B,,0,2)</f>
        <v>Siyeh Fm, Belt Sgp</v>
      </c>
      <c r="D5689" t="s">
        <v>1060</v>
      </c>
      <c r="J5689" s="13">
        <v>1460</v>
      </c>
      <c r="K5689" s="13">
        <v>10</v>
      </c>
      <c r="L5689" s="16" t="s">
        <v>1320</v>
      </c>
      <c r="M5689" t="s">
        <v>1335</v>
      </c>
      <c r="P5689" t="s">
        <v>243</v>
      </c>
      <c r="Q5689">
        <v>0.6</v>
      </c>
      <c r="V5689">
        <v>1</v>
      </c>
      <c r="W5689" t="s">
        <v>1371</v>
      </c>
      <c r="X5689" t="s">
        <v>1402</v>
      </c>
    </row>
    <row r="5690" spans="1:24" x14ac:dyDescent="0.3">
      <c r="A5690">
        <v>6921</v>
      </c>
      <c r="B5690" s="15" t="s">
        <v>767</v>
      </c>
      <c r="C5690" t="str">
        <f>_xlfn.XLOOKUP($B5690, STANDARDS!$A:$A, STANDARDS!$B:$B,,0,2)</f>
        <v>Siyeh Fm, Belt Sgp</v>
      </c>
      <c r="D5690" t="s">
        <v>1060</v>
      </c>
      <c r="J5690" s="13">
        <v>1460</v>
      </c>
      <c r="K5690" s="13">
        <v>10</v>
      </c>
      <c r="L5690" s="16" t="s">
        <v>1320</v>
      </c>
      <c r="M5690" t="s">
        <v>1335</v>
      </c>
      <c r="P5690" t="s">
        <v>243</v>
      </c>
      <c r="Q5690">
        <v>1.5</v>
      </c>
      <c r="V5690">
        <v>1</v>
      </c>
      <c r="W5690" t="s">
        <v>1371</v>
      </c>
      <c r="X5690" t="s">
        <v>1402</v>
      </c>
    </row>
    <row r="5691" spans="1:24" x14ac:dyDescent="0.3">
      <c r="A5691">
        <v>6922</v>
      </c>
      <c r="B5691" s="15" t="s">
        <v>759</v>
      </c>
      <c r="C5691" t="str">
        <f>_xlfn.XLOOKUP($B5691, STANDARDS!$A:$A, STANDARDS!$B:$B,,0,2)</f>
        <v>Helena Fm, Belt Sgp</v>
      </c>
      <c r="D5691" t="s">
        <v>1060</v>
      </c>
      <c r="J5691" s="13">
        <v>1460</v>
      </c>
      <c r="K5691" s="13">
        <v>10</v>
      </c>
      <c r="L5691" s="16" t="s">
        <v>1320</v>
      </c>
      <c r="M5691" t="s">
        <v>1335</v>
      </c>
      <c r="P5691" t="s">
        <v>243</v>
      </c>
      <c r="Q5691">
        <v>0.3</v>
      </c>
      <c r="V5691">
        <v>1</v>
      </c>
      <c r="W5691" t="s">
        <v>1371</v>
      </c>
      <c r="X5691" t="s">
        <v>1402</v>
      </c>
    </row>
    <row r="5692" spans="1:24" x14ac:dyDescent="0.3">
      <c r="A5692">
        <v>6923</v>
      </c>
      <c r="B5692" s="15" t="s">
        <v>767</v>
      </c>
      <c r="C5692" t="str">
        <f>_xlfn.XLOOKUP($B5692, STANDARDS!$A:$A, STANDARDS!$B:$B,,0,2)</f>
        <v>Siyeh Fm, Belt Sgp</v>
      </c>
      <c r="D5692" t="s">
        <v>1060</v>
      </c>
      <c r="J5692" s="13">
        <v>1460</v>
      </c>
      <c r="K5692" s="13">
        <v>10</v>
      </c>
      <c r="L5692" s="16" t="s">
        <v>1320</v>
      </c>
      <c r="M5692" t="s">
        <v>1335</v>
      </c>
      <c r="P5692" t="s">
        <v>243</v>
      </c>
      <c r="Q5692">
        <v>-0.3</v>
      </c>
      <c r="V5692">
        <v>1</v>
      </c>
      <c r="W5692" t="s">
        <v>1371</v>
      </c>
      <c r="X5692" t="s">
        <v>1402</v>
      </c>
    </row>
    <row r="5693" spans="1:24" x14ac:dyDescent="0.3">
      <c r="A5693">
        <v>6924</v>
      </c>
      <c r="B5693" s="15" t="s">
        <v>766</v>
      </c>
      <c r="C5693" t="str">
        <f>_xlfn.XLOOKUP($B5693, STANDARDS!$A:$A, STANDARDS!$B:$B,,0,2)</f>
        <v>Newland Fm, Belt Sgp</v>
      </c>
      <c r="D5693" t="s">
        <v>1060</v>
      </c>
      <c r="J5693" s="13">
        <v>1460</v>
      </c>
      <c r="K5693" s="13">
        <v>10</v>
      </c>
      <c r="L5693" s="16" t="s">
        <v>1320</v>
      </c>
      <c r="M5693" t="s">
        <v>1335</v>
      </c>
      <c r="P5693" t="s">
        <v>243</v>
      </c>
      <c r="Q5693">
        <v>2.4</v>
      </c>
      <c r="V5693">
        <v>1</v>
      </c>
      <c r="W5693" t="s">
        <v>1371</v>
      </c>
      <c r="X5693" t="s">
        <v>1402</v>
      </c>
    </row>
    <row r="5694" spans="1:24" x14ac:dyDescent="0.3">
      <c r="A5694">
        <v>6925</v>
      </c>
      <c r="B5694" s="15" t="s">
        <v>765</v>
      </c>
      <c r="C5694" t="str">
        <f>_xlfn.XLOOKUP($B5694, STANDARDS!$A:$A, STANDARDS!$B:$B,,0,2)</f>
        <v>Mount Shields Fm, Belt Sgp</v>
      </c>
      <c r="D5694" t="s">
        <v>1060</v>
      </c>
      <c r="J5694" s="13">
        <v>1410</v>
      </c>
      <c r="K5694" s="13">
        <v>40</v>
      </c>
      <c r="L5694" s="16"/>
      <c r="M5694" t="s">
        <v>1335</v>
      </c>
      <c r="P5694" t="s">
        <v>243</v>
      </c>
      <c r="Q5694">
        <v>-1.3</v>
      </c>
      <c r="V5694">
        <v>1</v>
      </c>
      <c r="W5694" t="s">
        <v>1371</v>
      </c>
      <c r="X5694" t="s">
        <v>1402</v>
      </c>
    </row>
    <row r="5695" spans="1:24" x14ac:dyDescent="0.3">
      <c r="A5695">
        <v>6926</v>
      </c>
      <c r="B5695" s="15" t="s">
        <v>761</v>
      </c>
      <c r="C5695" t="str">
        <f>_xlfn.XLOOKUP($B5695, STANDARDS!$A:$A, STANDARDS!$B:$B,,0,2)</f>
        <v>Shepard Fm, Belt Sgp</v>
      </c>
      <c r="D5695" t="s">
        <v>1060</v>
      </c>
      <c r="J5695" s="13">
        <v>1430</v>
      </c>
      <c r="K5695" s="13">
        <v>35</v>
      </c>
      <c r="L5695" s="16" t="s">
        <v>1320</v>
      </c>
      <c r="M5695" t="s">
        <v>1335</v>
      </c>
      <c r="P5695" t="s">
        <v>243</v>
      </c>
      <c r="Q5695">
        <v>-4</v>
      </c>
      <c r="V5695">
        <v>1</v>
      </c>
      <c r="W5695" t="s">
        <v>1371</v>
      </c>
      <c r="X5695" t="s">
        <v>1402</v>
      </c>
    </row>
    <row r="5696" spans="1:24" x14ac:dyDescent="0.3">
      <c r="A5696">
        <v>6927</v>
      </c>
      <c r="B5696" s="15" t="s">
        <v>766</v>
      </c>
      <c r="C5696" t="str">
        <f>_xlfn.XLOOKUP($B5696, STANDARDS!$A:$A, STANDARDS!$B:$B,,0,2)</f>
        <v>Newland Fm, Belt Sgp</v>
      </c>
      <c r="D5696" t="s">
        <v>1060</v>
      </c>
      <c r="J5696" s="13">
        <v>1460</v>
      </c>
      <c r="K5696" s="13">
        <v>10</v>
      </c>
      <c r="L5696" s="16" t="s">
        <v>1320</v>
      </c>
      <c r="M5696" t="s">
        <v>1335</v>
      </c>
      <c r="P5696" t="s">
        <v>243</v>
      </c>
      <c r="Q5696">
        <v>1.7</v>
      </c>
      <c r="V5696">
        <v>1</v>
      </c>
      <c r="W5696" t="s">
        <v>1371</v>
      </c>
      <c r="X5696" t="s">
        <v>1402</v>
      </c>
    </row>
    <row r="5697" spans="1:24" x14ac:dyDescent="0.3">
      <c r="A5697">
        <v>6928</v>
      </c>
      <c r="B5697" s="15" t="s">
        <v>766</v>
      </c>
      <c r="C5697" t="str">
        <f>_xlfn.XLOOKUP($B5697, STANDARDS!$A:$A, STANDARDS!$B:$B,,0,2)</f>
        <v>Newland Fm, Belt Sgp</v>
      </c>
      <c r="D5697" t="s">
        <v>1060</v>
      </c>
      <c r="J5697" s="13">
        <v>1460</v>
      </c>
      <c r="K5697" s="13">
        <v>10</v>
      </c>
      <c r="L5697" s="16" t="s">
        <v>1320</v>
      </c>
      <c r="M5697" t="s">
        <v>1335</v>
      </c>
      <c r="P5697" t="s">
        <v>243</v>
      </c>
      <c r="Q5697">
        <v>2.4</v>
      </c>
      <c r="V5697">
        <v>1</v>
      </c>
      <c r="W5697" t="s">
        <v>1371</v>
      </c>
      <c r="X5697" t="s">
        <v>1402</v>
      </c>
    </row>
    <row r="5698" spans="1:24" x14ac:dyDescent="0.3">
      <c r="A5698">
        <v>6929</v>
      </c>
      <c r="B5698" s="15" t="s">
        <v>761</v>
      </c>
      <c r="C5698" t="str">
        <f>_xlfn.XLOOKUP($B5698, STANDARDS!$A:$A, STANDARDS!$B:$B,,0,2)</f>
        <v>Shepard Fm, Belt Sgp</v>
      </c>
      <c r="D5698" t="s">
        <v>1060</v>
      </c>
      <c r="J5698" s="13">
        <v>1430</v>
      </c>
      <c r="K5698" s="13">
        <v>35</v>
      </c>
      <c r="L5698" s="16" t="s">
        <v>1320</v>
      </c>
      <c r="M5698" t="s">
        <v>1335</v>
      </c>
      <c r="P5698" t="s">
        <v>243</v>
      </c>
      <c r="Q5698">
        <v>-2.9</v>
      </c>
      <c r="V5698">
        <v>1</v>
      </c>
      <c r="W5698" t="s">
        <v>1371</v>
      </c>
      <c r="X5698" t="s">
        <v>1402</v>
      </c>
    </row>
    <row r="5699" spans="1:24" x14ac:dyDescent="0.3">
      <c r="A5699">
        <v>6930</v>
      </c>
      <c r="B5699" s="15" t="s">
        <v>759</v>
      </c>
      <c r="C5699" t="str">
        <f>_xlfn.XLOOKUP($B5699, STANDARDS!$A:$A, STANDARDS!$B:$B,,0,2)</f>
        <v>Helena Fm, Belt Sgp</v>
      </c>
      <c r="D5699" t="s">
        <v>1060</v>
      </c>
      <c r="J5699" s="13">
        <v>1460</v>
      </c>
      <c r="K5699" s="13">
        <v>10</v>
      </c>
      <c r="L5699" s="16" t="s">
        <v>1320</v>
      </c>
      <c r="M5699" t="s">
        <v>1335</v>
      </c>
      <c r="P5699" t="s">
        <v>243</v>
      </c>
      <c r="Q5699">
        <v>1.3</v>
      </c>
      <c r="V5699">
        <v>1</v>
      </c>
      <c r="W5699" t="s">
        <v>1371</v>
      </c>
      <c r="X5699" t="s">
        <v>1402</v>
      </c>
    </row>
    <row r="5700" spans="1:24" x14ac:dyDescent="0.3">
      <c r="A5700">
        <v>6931</v>
      </c>
      <c r="B5700" s="15" t="s">
        <v>767</v>
      </c>
      <c r="C5700" t="str">
        <f>_xlfn.XLOOKUP($B5700, STANDARDS!$A:$A, STANDARDS!$B:$B,,0,2)</f>
        <v>Siyeh Fm, Belt Sgp</v>
      </c>
      <c r="D5700" t="s">
        <v>1060</v>
      </c>
      <c r="J5700" s="13">
        <v>1460</v>
      </c>
      <c r="K5700" s="13">
        <v>10</v>
      </c>
      <c r="L5700" s="16" t="s">
        <v>1320</v>
      </c>
      <c r="M5700" t="s">
        <v>1335</v>
      </c>
      <c r="P5700" t="s">
        <v>243</v>
      </c>
      <c r="Q5700">
        <v>1.9</v>
      </c>
      <c r="V5700">
        <v>1</v>
      </c>
      <c r="W5700" t="s">
        <v>1371</v>
      </c>
      <c r="X5700" t="s">
        <v>1402</v>
      </c>
    </row>
    <row r="5701" spans="1:24" x14ac:dyDescent="0.3">
      <c r="A5701">
        <v>6932</v>
      </c>
      <c r="B5701" s="15" t="s">
        <v>767</v>
      </c>
      <c r="C5701" t="str">
        <f>_xlfn.XLOOKUP($B5701, STANDARDS!$A:$A, STANDARDS!$B:$B,,0,2)</f>
        <v>Siyeh Fm, Belt Sgp</v>
      </c>
      <c r="D5701" t="s">
        <v>1060</v>
      </c>
      <c r="J5701" s="13">
        <v>1460</v>
      </c>
      <c r="K5701" s="13">
        <v>10</v>
      </c>
      <c r="L5701" s="16" t="s">
        <v>1320</v>
      </c>
      <c r="M5701" t="s">
        <v>1335</v>
      </c>
      <c r="P5701" t="s">
        <v>243</v>
      </c>
      <c r="Q5701">
        <v>-0.1</v>
      </c>
      <c r="V5701">
        <v>1</v>
      </c>
      <c r="W5701" t="s">
        <v>1371</v>
      </c>
      <c r="X5701" t="s">
        <v>1402</v>
      </c>
    </row>
    <row r="5702" spans="1:24" x14ac:dyDescent="0.3">
      <c r="A5702">
        <v>6933</v>
      </c>
      <c r="B5702" s="15" t="s">
        <v>761</v>
      </c>
      <c r="C5702" t="str">
        <f>_xlfn.XLOOKUP($B5702, STANDARDS!$A:$A, STANDARDS!$B:$B,,0,2)</f>
        <v>Shepard Fm, Belt Sgp</v>
      </c>
      <c r="D5702" t="s">
        <v>1060</v>
      </c>
      <c r="J5702" s="13">
        <v>1430</v>
      </c>
      <c r="K5702" s="13">
        <v>35</v>
      </c>
      <c r="L5702" s="16" t="s">
        <v>1320</v>
      </c>
      <c r="M5702" t="s">
        <v>1335</v>
      </c>
      <c r="P5702" t="s">
        <v>243</v>
      </c>
      <c r="Q5702">
        <v>-3.5</v>
      </c>
      <c r="V5702">
        <v>1</v>
      </c>
      <c r="W5702" t="s">
        <v>1371</v>
      </c>
      <c r="X5702" t="s">
        <v>1402</v>
      </c>
    </row>
    <row r="5703" spans="1:24" x14ac:dyDescent="0.3">
      <c r="A5703">
        <v>6934</v>
      </c>
      <c r="B5703" s="15" t="s">
        <v>759</v>
      </c>
      <c r="C5703" t="str">
        <f>_xlfn.XLOOKUP($B5703, STANDARDS!$A:$A, STANDARDS!$B:$B,,0,2)</f>
        <v>Helena Fm, Belt Sgp</v>
      </c>
      <c r="D5703" t="s">
        <v>1060</v>
      </c>
      <c r="J5703" s="13">
        <v>1460</v>
      </c>
      <c r="K5703" s="13">
        <v>10</v>
      </c>
      <c r="L5703" s="16" t="s">
        <v>1320</v>
      </c>
      <c r="M5703" t="s">
        <v>1335</v>
      </c>
      <c r="P5703" t="s">
        <v>243</v>
      </c>
      <c r="Q5703">
        <v>-1.5</v>
      </c>
      <c r="V5703">
        <v>1</v>
      </c>
      <c r="W5703" t="s">
        <v>1371</v>
      </c>
      <c r="X5703" t="s">
        <v>1402</v>
      </c>
    </row>
    <row r="5704" spans="1:24" x14ac:dyDescent="0.3">
      <c r="A5704">
        <v>6935</v>
      </c>
      <c r="B5704" s="15" t="s">
        <v>759</v>
      </c>
      <c r="C5704" t="str">
        <f>_xlfn.XLOOKUP($B5704, STANDARDS!$A:$A, STANDARDS!$B:$B,,0,2)</f>
        <v>Helena Fm, Belt Sgp</v>
      </c>
      <c r="D5704" t="s">
        <v>1060</v>
      </c>
      <c r="J5704" s="13">
        <v>1460</v>
      </c>
      <c r="K5704" s="13">
        <v>10</v>
      </c>
      <c r="L5704" s="16" t="s">
        <v>1320</v>
      </c>
      <c r="M5704" t="s">
        <v>1335</v>
      </c>
      <c r="P5704" t="s">
        <v>243</v>
      </c>
      <c r="Q5704">
        <v>-2</v>
      </c>
      <c r="V5704">
        <v>1</v>
      </c>
      <c r="W5704" t="s">
        <v>1371</v>
      </c>
      <c r="X5704" t="s">
        <v>1402</v>
      </c>
    </row>
    <row r="5705" spans="1:24" x14ac:dyDescent="0.3">
      <c r="A5705">
        <v>6936</v>
      </c>
      <c r="B5705" s="15" t="s">
        <v>767</v>
      </c>
      <c r="C5705" t="str">
        <f>_xlfn.XLOOKUP($B5705, STANDARDS!$A:$A, STANDARDS!$B:$B,,0,2)</f>
        <v>Siyeh Fm, Belt Sgp</v>
      </c>
      <c r="D5705" t="s">
        <v>1060</v>
      </c>
      <c r="J5705" s="13">
        <v>1460</v>
      </c>
      <c r="K5705" s="13">
        <v>10</v>
      </c>
      <c r="L5705" s="16" t="s">
        <v>1320</v>
      </c>
      <c r="M5705" t="s">
        <v>1335</v>
      </c>
      <c r="P5705" t="s">
        <v>243</v>
      </c>
      <c r="Q5705">
        <v>0.1</v>
      </c>
      <c r="V5705">
        <v>1</v>
      </c>
      <c r="W5705" t="s">
        <v>1371</v>
      </c>
      <c r="X5705" t="s">
        <v>1402</v>
      </c>
    </row>
    <row r="5706" spans="1:24" x14ac:dyDescent="0.3">
      <c r="A5706">
        <v>6937</v>
      </c>
      <c r="B5706" s="15" t="s">
        <v>761</v>
      </c>
      <c r="C5706" t="str">
        <f>_xlfn.XLOOKUP($B5706, STANDARDS!$A:$A, STANDARDS!$B:$B,,0,2)</f>
        <v>Shepard Fm, Belt Sgp</v>
      </c>
      <c r="D5706" t="s">
        <v>1060</v>
      </c>
      <c r="J5706" s="13">
        <v>1430</v>
      </c>
      <c r="K5706" s="13">
        <v>35</v>
      </c>
      <c r="L5706" s="16" t="s">
        <v>1320</v>
      </c>
      <c r="M5706" t="s">
        <v>1335</v>
      </c>
      <c r="P5706" t="s">
        <v>243</v>
      </c>
      <c r="Q5706">
        <v>-2</v>
      </c>
      <c r="V5706">
        <v>1</v>
      </c>
      <c r="W5706" t="s">
        <v>1371</v>
      </c>
      <c r="X5706" t="s">
        <v>1402</v>
      </c>
    </row>
    <row r="5707" spans="1:24" x14ac:dyDescent="0.3">
      <c r="A5707">
        <v>6938</v>
      </c>
      <c r="B5707" s="15" t="s">
        <v>761</v>
      </c>
      <c r="C5707" t="str">
        <f>_xlfn.XLOOKUP($B5707, STANDARDS!$A:$A, STANDARDS!$B:$B,,0,2)</f>
        <v>Shepard Fm, Belt Sgp</v>
      </c>
      <c r="D5707" t="s">
        <v>1060</v>
      </c>
      <c r="J5707" s="13">
        <v>1430</v>
      </c>
      <c r="K5707" s="13">
        <v>35</v>
      </c>
      <c r="L5707" s="16" t="s">
        <v>1320</v>
      </c>
      <c r="M5707" t="s">
        <v>1335</v>
      </c>
      <c r="P5707" t="s">
        <v>243</v>
      </c>
      <c r="Q5707">
        <v>-3.1</v>
      </c>
      <c r="V5707">
        <v>1</v>
      </c>
      <c r="W5707" t="s">
        <v>1371</v>
      </c>
      <c r="X5707" t="s">
        <v>1402</v>
      </c>
    </row>
    <row r="5708" spans="1:24" x14ac:dyDescent="0.3">
      <c r="A5708">
        <v>6939</v>
      </c>
      <c r="B5708" s="15" t="s">
        <v>761</v>
      </c>
      <c r="C5708" t="str">
        <f>_xlfn.XLOOKUP($B5708, STANDARDS!$A:$A, STANDARDS!$B:$B,,0,2)</f>
        <v>Shepard Fm, Belt Sgp</v>
      </c>
      <c r="D5708" t="s">
        <v>1060</v>
      </c>
      <c r="J5708" s="13">
        <v>1430</v>
      </c>
      <c r="K5708" s="13">
        <v>35</v>
      </c>
      <c r="L5708" s="16" t="s">
        <v>1320</v>
      </c>
      <c r="M5708" t="s">
        <v>1335</v>
      </c>
      <c r="P5708" t="s">
        <v>243</v>
      </c>
      <c r="Q5708">
        <v>-1.8</v>
      </c>
      <c r="V5708">
        <v>1</v>
      </c>
      <c r="W5708" t="s">
        <v>1371</v>
      </c>
      <c r="X5708" t="s">
        <v>1402</v>
      </c>
    </row>
    <row r="5709" spans="1:24" x14ac:dyDescent="0.3">
      <c r="A5709">
        <v>6940</v>
      </c>
      <c r="B5709" s="15" t="s">
        <v>767</v>
      </c>
      <c r="C5709" t="str">
        <f>_xlfn.XLOOKUP($B5709, STANDARDS!$A:$A, STANDARDS!$B:$B,,0,2)</f>
        <v>Siyeh Fm, Belt Sgp</v>
      </c>
      <c r="D5709" t="s">
        <v>1060</v>
      </c>
      <c r="J5709" s="13">
        <v>1460</v>
      </c>
      <c r="K5709" s="13">
        <v>10</v>
      </c>
      <c r="L5709" s="16" t="s">
        <v>1320</v>
      </c>
      <c r="M5709" t="s">
        <v>1335</v>
      </c>
      <c r="P5709" t="s">
        <v>243</v>
      </c>
      <c r="Q5709">
        <v>0.1</v>
      </c>
      <c r="V5709">
        <v>1</v>
      </c>
      <c r="W5709" t="s">
        <v>1371</v>
      </c>
      <c r="X5709" t="s">
        <v>1402</v>
      </c>
    </row>
    <row r="5710" spans="1:24" x14ac:dyDescent="0.3">
      <c r="A5710">
        <v>6941</v>
      </c>
      <c r="B5710" s="15" t="s">
        <v>759</v>
      </c>
      <c r="C5710" t="str">
        <f>_xlfn.XLOOKUP($B5710, STANDARDS!$A:$A, STANDARDS!$B:$B,,0,2)</f>
        <v>Helena Fm, Belt Sgp</v>
      </c>
      <c r="D5710" t="s">
        <v>1060</v>
      </c>
      <c r="J5710" s="13">
        <v>1460</v>
      </c>
      <c r="K5710" s="13">
        <v>10</v>
      </c>
      <c r="L5710" s="16" t="s">
        <v>1320</v>
      </c>
      <c r="M5710" t="s">
        <v>1335</v>
      </c>
      <c r="P5710" t="s">
        <v>243</v>
      </c>
      <c r="Q5710">
        <v>1.9</v>
      </c>
      <c r="V5710">
        <v>1</v>
      </c>
      <c r="W5710" t="s">
        <v>1371</v>
      </c>
      <c r="X5710" t="s">
        <v>1402</v>
      </c>
    </row>
    <row r="5711" spans="1:24" x14ac:dyDescent="0.3">
      <c r="A5711">
        <v>6942</v>
      </c>
      <c r="B5711" s="15" t="s">
        <v>765</v>
      </c>
      <c r="C5711" t="str">
        <f>_xlfn.XLOOKUP($B5711, STANDARDS!$A:$A, STANDARDS!$B:$B,,0,2)</f>
        <v>Mount Shields Fm, Belt Sgp</v>
      </c>
      <c r="D5711" t="s">
        <v>1060</v>
      </c>
      <c r="J5711" s="13">
        <v>1410</v>
      </c>
      <c r="K5711" s="13">
        <v>40</v>
      </c>
      <c r="L5711" s="16"/>
      <c r="M5711" t="s">
        <v>1335</v>
      </c>
      <c r="P5711" t="s">
        <v>243</v>
      </c>
      <c r="Q5711">
        <v>0.8</v>
      </c>
      <c r="V5711">
        <v>1</v>
      </c>
      <c r="W5711" t="s">
        <v>1371</v>
      </c>
      <c r="X5711" t="s">
        <v>1402</v>
      </c>
    </row>
    <row r="5712" spans="1:24" x14ac:dyDescent="0.3">
      <c r="A5712">
        <v>6943</v>
      </c>
      <c r="B5712" s="15" t="s">
        <v>767</v>
      </c>
      <c r="C5712" t="str">
        <f>_xlfn.XLOOKUP($B5712, STANDARDS!$A:$A, STANDARDS!$B:$B,,0,2)</f>
        <v>Siyeh Fm, Belt Sgp</v>
      </c>
      <c r="D5712" t="s">
        <v>1060</v>
      </c>
      <c r="J5712" s="13">
        <v>1460</v>
      </c>
      <c r="K5712" s="13">
        <v>10</v>
      </c>
      <c r="L5712" s="16" t="s">
        <v>1320</v>
      </c>
      <c r="M5712" t="s">
        <v>1335</v>
      </c>
      <c r="P5712" t="s">
        <v>243</v>
      </c>
      <c r="Q5712">
        <v>-1.3</v>
      </c>
      <c r="V5712">
        <v>1</v>
      </c>
      <c r="W5712" t="s">
        <v>1371</v>
      </c>
      <c r="X5712" t="s">
        <v>1402</v>
      </c>
    </row>
    <row r="5713" spans="1:24" x14ac:dyDescent="0.3">
      <c r="A5713">
        <v>6944</v>
      </c>
      <c r="B5713" s="15" t="s">
        <v>765</v>
      </c>
      <c r="C5713" t="str">
        <f>_xlfn.XLOOKUP($B5713, STANDARDS!$A:$A, STANDARDS!$B:$B,,0,2)</f>
        <v>Mount Shields Fm, Belt Sgp</v>
      </c>
      <c r="D5713" t="s">
        <v>1060</v>
      </c>
      <c r="J5713" s="13">
        <v>1410</v>
      </c>
      <c r="K5713" s="13">
        <v>40</v>
      </c>
      <c r="L5713" s="16"/>
      <c r="M5713" t="s">
        <v>1335</v>
      </c>
      <c r="P5713" t="s">
        <v>243</v>
      </c>
      <c r="Q5713">
        <v>1</v>
      </c>
      <c r="V5713">
        <v>1</v>
      </c>
      <c r="W5713" t="s">
        <v>1371</v>
      </c>
      <c r="X5713" t="s">
        <v>1402</v>
      </c>
    </row>
    <row r="5714" spans="1:24" x14ac:dyDescent="0.3">
      <c r="A5714">
        <v>6945</v>
      </c>
      <c r="B5714" s="15" t="s">
        <v>767</v>
      </c>
      <c r="C5714" t="str">
        <f>_xlfn.XLOOKUP($B5714, STANDARDS!$A:$A, STANDARDS!$B:$B,,0,2)</f>
        <v>Siyeh Fm, Belt Sgp</v>
      </c>
      <c r="D5714" t="s">
        <v>1060</v>
      </c>
      <c r="J5714" s="13">
        <v>1460</v>
      </c>
      <c r="K5714" s="13">
        <v>10</v>
      </c>
      <c r="L5714" s="16" t="s">
        <v>1320</v>
      </c>
      <c r="M5714" t="s">
        <v>1335</v>
      </c>
      <c r="P5714" t="s">
        <v>243</v>
      </c>
      <c r="Q5714">
        <v>0.3</v>
      </c>
      <c r="V5714">
        <v>1</v>
      </c>
      <c r="W5714" t="s">
        <v>1371</v>
      </c>
      <c r="X5714" t="s">
        <v>1402</v>
      </c>
    </row>
    <row r="5715" spans="1:24" x14ac:dyDescent="0.3">
      <c r="A5715">
        <v>6946</v>
      </c>
      <c r="B5715" s="15" t="s">
        <v>759</v>
      </c>
      <c r="C5715" t="str">
        <f>_xlfn.XLOOKUP($B5715, STANDARDS!$A:$A, STANDARDS!$B:$B,,0,2)</f>
        <v>Helena Fm, Belt Sgp</v>
      </c>
      <c r="D5715" t="s">
        <v>1060</v>
      </c>
      <c r="J5715" s="13">
        <v>1460</v>
      </c>
      <c r="K5715" s="13">
        <v>10</v>
      </c>
      <c r="L5715" s="16" t="s">
        <v>1320</v>
      </c>
      <c r="M5715" t="s">
        <v>1335</v>
      </c>
      <c r="P5715" t="s">
        <v>243</v>
      </c>
      <c r="Q5715">
        <v>-0.5</v>
      </c>
      <c r="V5715">
        <v>1</v>
      </c>
      <c r="W5715" t="s">
        <v>1371</v>
      </c>
      <c r="X5715" t="s">
        <v>1402</v>
      </c>
    </row>
    <row r="5716" spans="1:24" x14ac:dyDescent="0.3">
      <c r="A5716">
        <v>6947</v>
      </c>
      <c r="B5716" s="15" t="s">
        <v>759</v>
      </c>
      <c r="C5716" t="str">
        <f>_xlfn.XLOOKUP($B5716, STANDARDS!$A:$A, STANDARDS!$B:$B,,0,2)</f>
        <v>Helena Fm, Belt Sgp</v>
      </c>
      <c r="D5716" t="s">
        <v>1060</v>
      </c>
      <c r="J5716" s="13">
        <v>1460</v>
      </c>
      <c r="K5716" s="13">
        <v>10</v>
      </c>
      <c r="L5716" s="16" t="s">
        <v>1320</v>
      </c>
      <c r="M5716" t="s">
        <v>1335</v>
      </c>
      <c r="P5716" t="s">
        <v>243</v>
      </c>
      <c r="Q5716">
        <v>0.9</v>
      </c>
      <c r="V5716">
        <v>1</v>
      </c>
      <c r="W5716" t="s">
        <v>1371</v>
      </c>
      <c r="X5716" t="s">
        <v>1402</v>
      </c>
    </row>
    <row r="5717" spans="1:24" x14ac:dyDescent="0.3">
      <c r="A5717">
        <v>6948</v>
      </c>
      <c r="B5717" s="15" t="s">
        <v>765</v>
      </c>
      <c r="C5717" t="str">
        <f>_xlfn.XLOOKUP($B5717, STANDARDS!$A:$A, STANDARDS!$B:$B,,0,2)</f>
        <v>Mount Shields Fm, Belt Sgp</v>
      </c>
      <c r="D5717" t="s">
        <v>1060</v>
      </c>
      <c r="J5717" s="13">
        <v>1410</v>
      </c>
      <c r="K5717" s="13">
        <v>40</v>
      </c>
      <c r="L5717" s="16"/>
      <c r="M5717" t="s">
        <v>1335</v>
      </c>
      <c r="P5717" t="s">
        <v>243</v>
      </c>
      <c r="Q5717">
        <v>0.3</v>
      </c>
      <c r="V5717">
        <v>1</v>
      </c>
      <c r="W5717" t="s">
        <v>1371</v>
      </c>
      <c r="X5717" t="s">
        <v>1402</v>
      </c>
    </row>
    <row r="5718" spans="1:24" x14ac:dyDescent="0.3">
      <c r="A5718">
        <v>6949</v>
      </c>
      <c r="B5718" s="15" t="s">
        <v>767</v>
      </c>
      <c r="C5718" t="str">
        <f>_xlfn.XLOOKUP($B5718, STANDARDS!$A:$A, STANDARDS!$B:$B,,0,2)</f>
        <v>Siyeh Fm, Belt Sgp</v>
      </c>
      <c r="D5718" t="s">
        <v>1060</v>
      </c>
      <c r="J5718" s="13">
        <v>1460</v>
      </c>
      <c r="K5718" s="13">
        <v>10</v>
      </c>
      <c r="L5718" s="16" t="s">
        <v>1320</v>
      </c>
      <c r="M5718" t="s">
        <v>1335</v>
      </c>
      <c r="P5718" t="s">
        <v>243</v>
      </c>
      <c r="Q5718">
        <v>-1.9</v>
      </c>
      <c r="V5718">
        <v>1</v>
      </c>
      <c r="W5718" t="s">
        <v>1371</v>
      </c>
      <c r="X5718" t="s">
        <v>1402</v>
      </c>
    </row>
    <row r="5719" spans="1:24" x14ac:dyDescent="0.3">
      <c r="A5719">
        <v>6950</v>
      </c>
      <c r="B5719" s="15" t="s">
        <v>766</v>
      </c>
      <c r="C5719" t="str">
        <f>_xlfn.XLOOKUP($B5719, STANDARDS!$A:$A, STANDARDS!$B:$B,,0,2)</f>
        <v>Newland Fm, Belt Sgp</v>
      </c>
      <c r="D5719" t="s">
        <v>1060</v>
      </c>
      <c r="J5719" s="13">
        <v>1460</v>
      </c>
      <c r="K5719" s="13">
        <v>10</v>
      </c>
      <c r="L5719" s="16" t="s">
        <v>1320</v>
      </c>
      <c r="M5719" t="s">
        <v>1335</v>
      </c>
      <c r="P5719" t="s">
        <v>243</v>
      </c>
      <c r="Q5719">
        <v>0.4</v>
      </c>
      <c r="V5719">
        <v>1</v>
      </c>
      <c r="W5719" t="s">
        <v>1371</v>
      </c>
      <c r="X5719" t="s">
        <v>1402</v>
      </c>
    </row>
    <row r="5720" spans="1:24" x14ac:dyDescent="0.3">
      <c r="A5720">
        <v>6951</v>
      </c>
      <c r="B5720" s="15" t="s">
        <v>765</v>
      </c>
      <c r="C5720" t="str">
        <f>_xlfn.XLOOKUP($B5720, STANDARDS!$A:$A, STANDARDS!$B:$B,,0,2)</f>
        <v>Mount Shields Fm, Belt Sgp</v>
      </c>
      <c r="D5720" t="s">
        <v>1060</v>
      </c>
      <c r="J5720" s="13">
        <v>1410</v>
      </c>
      <c r="K5720" s="13">
        <v>40</v>
      </c>
      <c r="L5720" s="16"/>
      <c r="M5720" t="s">
        <v>1335</v>
      </c>
      <c r="P5720" t="s">
        <v>243</v>
      </c>
      <c r="Q5720">
        <v>0</v>
      </c>
      <c r="V5720">
        <v>1</v>
      </c>
      <c r="W5720" t="s">
        <v>1371</v>
      </c>
      <c r="X5720" t="s">
        <v>1402</v>
      </c>
    </row>
    <row r="5721" spans="1:24" x14ac:dyDescent="0.3">
      <c r="A5721">
        <v>6952</v>
      </c>
      <c r="B5721" s="15" t="s">
        <v>765</v>
      </c>
      <c r="C5721" t="str">
        <f>_xlfn.XLOOKUP($B5721, STANDARDS!$A:$A, STANDARDS!$B:$B,,0,2)</f>
        <v>Mount Shields Fm, Belt Sgp</v>
      </c>
      <c r="D5721" t="s">
        <v>1060</v>
      </c>
      <c r="J5721" s="13">
        <v>1410</v>
      </c>
      <c r="K5721" s="13">
        <v>40</v>
      </c>
      <c r="L5721" s="16"/>
      <c r="M5721" t="s">
        <v>1335</v>
      </c>
      <c r="P5721" t="s">
        <v>243</v>
      </c>
      <c r="Q5721">
        <v>0.4</v>
      </c>
      <c r="V5721">
        <v>1</v>
      </c>
      <c r="W5721" t="s">
        <v>1371</v>
      </c>
      <c r="X5721" t="s">
        <v>1402</v>
      </c>
    </row>
    <row r="5722" spans="1:24" x14ac:dyDescent="0.3">
      <c r="A5722">
        <v>6953</v>
      </c>
      <c r="B5722" s="15" t="s">
        <v>759</v>
      </c>
      <c r="C5722" t="str">
        <f>_xlfn.XLOOKUP($B5722, STANDARDS!$A:$A, STANDARDS!$B:$B,,0,2)</f>
        <v>Helena Fm, Belt Sgp</v>
      </c>
      <c r="D5722" t="s">
        <v>1060</v>
      </c>
      <c r="J5722" s="13">
        <v>1460</v>
      </c>
      <c r="K5722" s="13">
        <v>10</v>
      </c>
      <c r="L5722" s="16" t="s">
        <v>1320</v>
      </c>
      <c r="M5722" t="s">
        <v>1335</v>
      </c>
      <c r="P5722" t="s">
        <v>243</v>
      </c>
      <c r="Q5722">
        <v>-0.2</v>
      </c>
      <c r="V5722">
        <v>1</v>
      </c>
      <c r="W5722" t="s">
        <v>1371</v>
      </c>
      <c r="X5722" t="s">
        <v>1402</v>
      </c>
    </row>
    <row r="5723" spans="1:24" x14ac:dyDescent="0.3">
      <c r="A5723">
        <v>6954</v>
      </c>
      <c r="B5723" s="15" t="s">
        <v>759</v>
      </c>
      <c r="C5723" t="str">
        <f>_xlfn.XLOOKUP($B5723, STANDARDS!$A:$A, STANDARDS!$B:$B,,0,2)</f>
        <v>Helena Fm, Belt Sgp</v>
      </c>
      <c r="D5723" t="s">
        <v>1060</v>
      </c>
      <c r="J5723" s="13">
        <v>1460</v>
      </c>
      <c r="K5723" s="13">
        <v>10</v>
      </c>
      <c r="L5723" s="16" t="s">
        <v>1320</v>
      </c>
      <c r="M5723" t="s">
        <v>1335</v>
      </c>
      <c r="P5723" t="s">
        <v>243</v>
      </c>
      <c r="Q5723">
        <v>0.3</v>
      </c>
      <c r="V5723">
        <v>1</v>
      </c>
      <c r="W5723" t="s">
        <v>1371</v>
      </c>
      <c r="X5723" t="s">
        <v>1402</v>
      </c>
    </row>
    <row r="5724" spans="1:24" x14ac:dyDescent="0.3">
      <c r="A5724">
        <v>6955</v>
      </c>
      <c r="B5724" s="15" t="s">
        <v>765</v>
      </c>
      <c r="C5724" t="str">
        <f>_xlfn.XLOOKUP($B5724, STANDARDS!$A:$A, STANDARDS!$B:$B,,0,2)</f>
        <v>Mount Shields Fm, Belt Sgp</v>
      </c>
      <c r="D5724" t="s">
        <v>1060</v>
      </c>
      <c r="J5724" s="13">
        <v>1410</v>
      </c>
      <c r="K5724" s="13">
        <v>40</v>
      </c>
      <c r="L5724" s="16"/>
      <c r="M5724" t="s">
        <v>1335</v>
      </c>
      <c r="P5724" t="s">
        <v>243</v>
      </c>
      <c r="Q5724">
        <v>0.8</v>
      </c>
      <c r="V5724">
        <v>1</v>
      </c>
      <c r="W5724" t="s">
        <v>1371</v>
      </c>
      <c r="X5724" t="s">
        <v>1402</v>
      </c>
    </row>
    <row r="5725" spans="1:24" x14ac:dyDescent="0.3">
      <c r="A5725">
        <v>6956</v>
      </c>
      <c r="B5725" s="15" t="s">
        <v>767</v>
      </c>
      <c r="C5725" t="str">
        <f>_xlfn.XLOOKUP($B5725, STANDARDS!$A:$A, STANDARDS!$B:$B,,0,2)</f>
        <v>Siyeh Fm, Belt Sgp</v>
      </c>
      <c r="D5725" t="s">
        <v>1060</v>
      </c>
      <c r="J5725" s="13">
        <v>1460</v>
      </c>
      <c r="K5725" s="13">
        <v>10</v>
      </c>
      <c r="L5725" s="16" t="s">
        <v>1320</v>
      </c>
      <c r="M5725" t="s">
        <v>1335</v>
      </c>
      <c r="P5725" t="s">
        <v>243</v>
      </c>
      <c r="Q5725">
        <v>-1.3</v>
      </c>
      <c r="V5725">
        <v>1</v>
      </c>
      <c r="W5725" t="s">
        <v>1371</v>
      </c>
      <c r="X5725" t="s">
        <v>1402</v>
      </c>
    </row>
    <row r="5726" spans="1:24" x14ac:dyDescent="0.3">
      <c r="A5726">
        <v>6957</v>
      </c>
      <c r="B5726" s="15" t="s">
        <v>766</v>
      </c>
      <c r="C5726" t="str">
        <f>_xlfn.XLOOKUP($B5726, STANDARDS!$A:$A, STANDARDS!$B:$B,,0,2)</f>
        <v>Newland Fm, Belt Sgp</v>
      </c>
      <c r="D5726" t="s">
        <v>1060</v>
      </c>
      <c r="J5726" s="13">
        <v>1460</v>
      </c>
      <c r="K5726" s="13">
        <v>10</v>
      </c>
      <c r="L5726" s="16" t="s">
        <v>1320</v>
      </c>
      <c r="M5726" t="s">
        <v>1335</v>
      </c>
      <c r="P5726" t="s">
        <v>243</v>
      </c>
      <c r="Q5726">
        <v>1.5</v>
      </c>
      <c r="V5726">
        <v>1</v>
      </c>
      <c r="W5726" t="s">
        <v>1371</v>
      </c>
      <c r="X5726" t="s">
        <v>1402</v>
      </c>
    </row>
    <row r="5727" spans="1:24" x14ac:dyDescent="0.3">
      <c r="A5727">
        <v>6958</v>
      </c>
      <c r="B5727" s="15" t="s">
        <v>759</v>
      </c>
      <c r="C5727" t="str">
        <f>_xlfn.XLOOKUP($B5727, STANDARDS!$A:$A, STANDARDS!$B:$B,,0,2)</f>
        <v>Helena Fm, Belt Sgp</v>
      </c>
      <c r="D5727" t="s">
        <v>1060</v>
      </c>
      <c r="J5727" s="13">
        <v>1460</v>
      </c>
      <c r="K5727" s="13">
        <v>10</v>
      </c>
      <c r="L5727" s="16" t="s">
        <v>1320</v>
      </c>
      <c r="M5727" t="s">
        <v>1335</v>
      </c>
      <c r="P5727" t="s">
        <v>243</v>
      </c>
      <c r="Q5727">
        <v>-1.1000000000000001</v>
      </c>
      <c r="V5727">
        <v>1</v>
      </c>
      <c r="W5727" t="s">
        <v>1371</v>
      </c>
      <c r="X5727" t="s">
        <v>1402</v>
      </c>
    </row>
    <row r="5728" spans="1:24" x14ac:dyDescent="0.3">
      <c r="A5728">
        <v>6959</v>
      </c>
      <c r="B5728" s="15" t="s">
        <v>767</v>
      </c>
      <c r="C5728" t="str">
        <f>_xlfn.XLOOKUP($B5728, STANDARDS!$A:$A, STANDARDS!$B:$B,,0,2)</f>
        <v>Siyeh Fm, Belt Sgp</v>
      </c>
      <c r="D5728" t="s">
        <v>1060</v>
      </c>
      <c r="J5728" s="13">
        <v>1460</v>
      </c>
      <c r="K5728" s="13">
        <v>10</v>
      </c>
      <c r="L5728" s="16" t="s">
        <v>1320</v>
      </c>
      <c r="M5728" t="s">
        <v>1335</v>
      </c>
      <c r="P5728" t="s">
        <v>243</v>
      </c>
      <c r="Q5728">
        <v>-0.6</v>
      </c>
      <c r="V5728">
        <v>1</v>
      </c>
      <c r="W5728" t="s">
        <v>1371</v>
      </c>
      <c r="X5728" t="s">
        <v>1402</v>
      </c>
    </row>
    <row r="5729" spans="1:24" x14ac:dyDescent="0.3">
      <c r="A5729">
        <v>6960</v>
      </c>
      <c r="B5729" s="15" t="s">
        <v>759</v>
      </c>
      <c r="C5729" t="str">
        <f>_xlfn.XLOOKUP($B5729, STANDARDS!$A:$A, STANDARDS!$B:$B,,0,2)</f>
        <v>Helena Fm, Belt Sgp</v>
      </c>
      <c r="D5729" t="s">
        <v>1060</v>
      </c>
      <c r="J5729" s="13">
        <v>1460</v>
      </c>
      <c r="K5729" s="13">
        <v>10</v>
      </c>
      <c r="L5729" s="16" t="s">
        <v>1320</v>
      </c>
      <c r="M5729" t="s">
        <v>1335</v>
      </c>
      <c r="P5729" t="s">
        <v>243</v>
      </c>
      <c r="Q5729">
        <v>1.7</v>
      </c>
      <c r="V5729">
        <v>1</v>
      </c>
      <c r="W5729" t="s">
        <v>1371</v>
      </c>
      <c r="X5729" t="s">
        <v>1402</v>
      </c>
    </row>
    <row r="5730" spans="1:24" x14ac:dyDescent="0.3">
      <c r="A5730">
        <v>6961</v>
      </c>
      <c r="B5730" s="15" t="s">
        <v>759</v>
      </c>
      <c r="C5730" t="str">
        <f>_xlfn.XLOOKUP($B5730, STANDARDS!$A:$A, STANDARDS!$B:$B,,0,2)</f>
        <v>Helena Fm, Belt Sgp</v>
      </c>
      <c r="D5730" t="s">
        <v>1060</v>
      </c>
      <c r="J5730" s="13">
        <v>1460</v>
      </c>
      <c r="K5730" s="13">
        <v>10</v>
      </c>
      <c r="L5730" s="16" t="s">
        <v>1320</v>
      </c>
      <c r="M5730" t="s">
        <v>1335</v>
      </c>
      <c r="P5730" t="s">
        <v>243</v>
      </c>
      <c r="Q5730">
        <v>-0.2</v>
      </c>
      <c r="V5730">
        <v>1</v>
      </c>
      <c r="W5730" t="s">
        <v>1371</v>
      </c>
      <c r="X5730" t="s">
        <v>1402</v>
      </c>
    </row>
    <row r="5731" spans="1:24" x14ac:dyDescent="0.3">
      <c r="A5731">
        <v>6962</v>
      </c>
      <c r="B5731" s="15" t="s">
        <v>759</v>
      </c>
      <c r="C5731" t="str">
        <f>_xlfn.XLOOKUP($B5731, STANDARDS!$A:$A, STANDARDS!$B:$B,,0,2)</f>
        <v>Helena Fm, Belt Sgp</v>
      </c>
      <c r="D5731" t="s">
        <v>1060</v>
      </c>
      <c r="J5731" s="13">
        <v>1460</v>
      </c>
      <c r="K5731" s="13">
        <v>10</v>
      </c>
      <c r="L5731" s="16" t="s">
        <v>1320</v>
      </c>
      <c r="M5731" t="s">
        <v>1335</v>
      </c>
      <c r="P5731" t="s">
        <v>243</v>
      </c>
      <c r="Q5731">
        <v>-0.7</v>
      </c>
      <c r="V5731">
        <v>1</v>
      </c>
      <c r="W5731" t="s">
        <v>1371</v>
      </c>
      <c r="X5731" t="s">
        <v>1402</v>
      </c>
    </row>
    <row r="5732" spans="1:24" x14ac:dyDescent="0.3">
      <c r="A5732">
        <v>6963</v>
      </c>
      <c r="B5732" s="15" t="s">
        <v>761</v>
      </c>
      <c r="C5732" t="str">
        <f>_xlfn.XLOOKUP($B5732, STANDARDS!$A:$A, STANDARDS!$B:$B,,0,2)</f>
        <v>Shepard Fm, Belt Sgp</v>
      </c>
      <c r="D5732" t="s">
        <v>1060</v>
      </c>
      <c r="J5732" s="13">
        <v>1430</v>
      </c>
      <c r="K5732" s="13">
        <v>35</v>
      </c>
      <c r="L5732" s="16" t="s">
        <v>1320</v>
      </c>
      <c r="M5732" t="s">
        <v>1335</v>
      </c>
      <c r="P5732" t="s">
        <v>243</v>
      </c>
      <c r="Q5732">
        <v>-2.2999999999999998</v>
      </c>
      <c r="V5732">
        <v>1</v>
      </c>
      <c r="W5732" t="s">
        <v>1371</v>
      </c>
      <c r="X5732" t="s">
        <v>1402</v>
      </c>
    </row>
    <row r="5733" spans="1:24" x14ac:dyDescent="0.3">
      <c r="A5733">
        <v>6964</v>
      </c>
      <c r="B5733" s="15" t="s">
        <v>766</v>
      </c>
      <c r="C5733" t="str">
        <f>_xlfn.XLOOKUP($B5733, STANDARDS!$A:$A, STANDARDS!$B:$B,,0,2)</f>
        <v>Newland Fm, Belt Sgp</v>
      </c>
      <c r="D5733" t="s">
        <v>1060</v>
      </c>
      <c r="J5733" s="13">
        <v>1460</v>
      </c>
      <c r="K5733" s="13">
        <v>10</v>
      </c>
      <c r="L5733" s="16" t="s">
        <v>1320</v>
      </c>
      <c r="M5733" t="s">
        <v>1335</v>
      </c>
      <c r="P5733" t="s">
        <v>243</v>
      </c>
      <c r="Q5733">
        <v>-1.6</v>
      </c>
      <c r="V5733">
        <v>1</v>
      </c>
      <c r="W5733" t="s">
        <v>1371</v>
      </c>
      <c r="X5733" t="s">
        <v>1402</v>
      </c>
    </row>
    <row r="5734" spans="1:24" x14ac:dyDescent="0.3">
      <c r="A5734">
        <v>6965</v>
      </c>
      <c r="B5734" s="15" t="s">
        <v>767</v>
      </c>
      <c r="C5734" t="str">
        <f>_xlfn.XLOOKUP($B5734, STANDARDS!$A:$A, STANDARDS!$B:$B,,0,2)</f>
        <v>Siyeh Fm, Belt Sgp</v>
      </c>
      <c r="D5734" t="s">
        <v>1060</v>
      </c>
      <c r="J5734" s="13">
        <v>1460</v>
      </c>
      <c r="K5734" s="13">
        <v>10</v>
      </c>
      <c r="L5734" s="16" t="s">
        <v>1320</v>
      </c>
      <c r="M5734" t="s">
        <v>1335</v>
      </c>
      <c r="P5734" t="s">
        <v>243</v>
      </c>
      <c r="Q5734">
        <v>0</v>
      </c>
      <c r="V5734">
        <v>1</v>
      </c>
      <c r="W5734" t="s">
        <v>1371</v>
      </c>
      <c r="X5734" t="s">
        <v>1402</v>
      </c>
    </row>
    <row r="5735" spans="1:24" x14ac:dyDescent="0.3">
      <c r="A5735">
        <v>6966</v>
      </c>
      <c r="B5735" s="15" t="s">
        <v>759</v>
      </c>
      <c r="C5735" t="str">
        <f>_xlfn.XLOOKUP($B5735, STANDARDS!$A:$A, STANDARDS!$B:$B,,0,2)</f>
        <v>Helena Fm, Belt Sgp</v>
      </c>
      <c r="D5735" t="s">
        <v>1060</v>
      </c>
      <c r="J5735" s="13">
        <v>1460</v>
      </c>
      <c r="K5735" s="13">
        <v>10</v>
      </c>
      <c r="L5735" s="16" t="s">
        <v>1320</v>
      </c>
      <c r="M5735" t="s">
        <v>1335</v>
      </c>
      <c r="P5735" t="s">
        <v>243</v>
      </c>
      <c r="Q5735">
        <v>0.6</v>
      </c>
      <c r="V5735">
        <v>1</v>
      </c>
      <c r="W5735" t="s">
        <v>1371</v>
      </c>
      <c r="X5735" t="s">
        <v>1402</v>
      </c>
    </row>
    <row r="5736" spans="1:24" x14ac:dyDescent="0.3">
      <c r="A5736">
        <v>6967</v>
      </c>
      <c r="B5736" s="15" t="s">
        <v>768</v>
      </c>
      <c r="C5736" t="str">
        <f>_xlfn.XLOOKUP($B5736, STANDARDS!$A:$A, STANDARDS!$B:$B,,0,2)</f>
        <v>Altyn Fm, Belt Sgp</v>
      </c>
      <c r="D5736" t="s">
        <v>1060</v>
      </c>
      <c r="J5736" s="13">
        <v>1465</v>
      </c>
      <c r="K5736" s="13">
        <v>15</v>
      </c>
      <c r="L5736" s="16" t="s">
        <v>1320</v>
      </c>
      <c r="M5736" t="s">
        <v>1335</v>
      </c>
      <c r="P5736" t="s">
        <v>243</v>
      </c>
      <c r="Q5736">
        <v>1.7</v>
      </c>
      <c r="V5736">
        <v>1</v>
      </c>
      <c r="W5736" t="s">
        <v>1371</v>
      </c>
      <c r="X5736" t="s">
        <v>1402</v>
      </c>
    </row>
    <row r="5737" spans="1:24" x14ac:dyDescent="0.3">
      <c r="A5737">
        <v>6968</v>
      </c>
      <c r="B5737" s="15" t="s">
        <v>767</v>
      </c>
      <c r="C5737" t="str">
        <f>_xlfn.XLOOKUP($B5737, STANDARDS!$A:$A, STANDARDS!$B:$B,,0,2)</f>
        <v>Siyeh Fm, Belt Sgp</v>
      </c>
      <c r="D5737" t="s">
        <v>1060</v>
      </c>
      <c r="J5737" s="13">
        <v>1460</v>
      </c>
      <c r="K5737" s="13">
        <v>10</v>
      </c>
      <c r="L5737" s="16" t="s">
        <v>1320</v>
      </c>
      <c r="M5737" t="s">
        <v>1335</v>
      </c>
      <c r="P5737" t="s">
        <v>243</v>
      </c>
      <c r="Q5737">
        <v>1.6</v>
      </c>
      <c r="V5737">
        <v>1</v>
      </c>
      <c r="W5737" t="s">
        <v>1371</v>
      </c>
      <c r="X5737" t="s">
        <v>1402</v>
      </c>
    </row>
    <row r="5738" spans="1:24" x14ac:dyDescent="0.3">
      <c r="A5738">
        <v>6969</v>
      </c>
      <c r="B5738" s="15" t="s">
        <v>759</v>
      </c>
      <c r="C5738" t="str">
        <f>_xlfn.XLOOKUP($B5738, STANDARDS!$A:$A, STANDARDS!$B:$B,,0,2)</f>
        <v>Helena Fm, Belt Sgp</v>
      </c>
      <c r="D5738" t="s">
        <v>1060</v>
      </c>
      <c r="J5738" s="13">
        <v>1460</v>
      </c>
      <c r="K5738" s="13">
        <v>10</v>
      </c>
      <c r="L5738" s="16" t="s">
        <v>1320</v>
      </c>
      <c r="M5738" t="s">
        <v>1335</v>
      </c>
      <c r="P5738" t="s">
        <v>243</v>
      </c>
      <c r="Q5738">
        <v>-0.3</v>
      </c>
      <c r="V5738">
        <v>1</v>
      </c>
      <c r="W5738" t="s">
        <v>1371</v>
      </c>
      <c r="X5738" t="s">
        <v>1402</v>
      </c>
    </row>
    <row r="5739" spans="1:24" x14ac:dyDescent="0.3">
      <c r="A5739">
        <v>6970</v>
      </c>
      <c r="B5739" s="15" t="s">
        <v>763</v>
      </c>
      <c r="C5739" t="str">
        <f>_xlfn.XLOOKUP($B5739, STANDARDS!$A:$A, STANDARDS!$B:$B,,0,2)</f>
        <v>Snowslip Fm, Belt Sgp</v>
      </c>
      <c r="D5739" t="s">
        <v>1060</v>
      </c>
      <c r="J5739" s="13">
        <v>1450</v>
      </c>
      <c r="K5739" s="13">
        <v>10</v>
      </c>
      <c r="L5739" s="16" t="s">
        <v>1320</v>
      </c>
      <c r="M5739" t="s">
        <v>1335</v>
      </c>
      <c r="P5739" t="s">
        <v>243</v>
      </c>
      <c r="Q5739">
        <v>0.3</v>
      </c>
      <c r="V5739">
        <v>1</v>
      </c>
      <c r="W5739" t="s">
        <v>1371</v>
      </c>
      <c r="X5739" t="s">
        <v>1402</v>
      </c>
    </row>
    <row r="5740" spans="1:24" x14ac:dyDescent="0.3">
      <c r="A5740">
        <v>6971</v>
      </c>
      <c r="B5740" s="15" t="s">
        <v>759</v>
      </c>
      <c r="C5740" t="str">
        <f>_xlfn.XLOOKUP($B5740, STANDARDS!$A:$A, STANDARDS!$B:$B,,0,2)</f>
        <v>Helena Fm, Belt Sgp</v>
      </c>
      <c r="D5740" t="s">
        <v>1060</v>
      </c>
      <c r="J5740" s="13">
        <v>1460</v>
      </c>
      <c r="K5740" s="13">
        <v>10</v>
      </c>
      <c r="L5740" s="16" t="s">
        <v>1320</v>
      </c>
      <c r="M5740" t="s">
        <v>1335</v>
      </c>
      <c r="P5740" t="s">
        <v>243</v>
      </c>
      <c r="Q5740">
        <v>-0.2</v>
      </c>
      <c r="V5740">
        <v>1</v>
      </c>
      <c r="W5740" t="s">
        <v>1371</v>
      </c>
      <c r="X5740" t="s">
        <v>1402</v>
      </c>
    </row>
    <row r="5741" spans="1:24" x14ac:dyDescent="0.3">
      <c r="A5741">
        <v>6972</v>
      </c>
      <c r="B5741" s="15" t="s">
        <v>766</v>
      </c>
      <c r="C5741" t="str">
        <f>_xlfn.XLOOKUP($B5741, STANDARDS!$A:$A, STANDARDS!$B:$B,,0,2)</f>
        <v>Newland Fm, Belt Sgp</v>
      </c>
      <c r="D5741" t="s">
        <v>1060</v>
      </c>
      <c r="J5741" s="13">
        <v>1460</v>
      </c>
      <c r="K5741" s="13">
        <v>10</v>
      </c>
      <c r="L5741" s="16" t="s">
        <v>1320</v>
      </c>
      <c r="M5741" t="s">
        <v>1335</v>
      </c>
      <c r="P5741" t="s">
        <v>243</v>
      </c>
      <c r="Q5741">
        <v>0.1</v>
      </c>
      <c r="V5741">
        <v>1</v>
      </c>
      <c r="W5741" t="s">
        <v>1371</v>
      </c>
      <c r="X5741" t="s">
        <v>1402</v>
      </c>
    </row>
    <row r="5742" spans="1:24" x14ac:dyDescent="0.3">
      <c r="A5742">
        <v>6973</v>
      </c>
      <c r="B5742" s="15" t="s">
        <v>759</v>
      </c>
      <c r="C5742" t="str">
        <f>_xlfn.XLOOKUP($B5742, STANDARDS!$A:$A, STANDARDS!$B:$B,,0,2)</f>
        <v>Helena Fm, Belt Sgp</v>
      </c>
      <c r="D5742" t="s">
        <v>1060</v>
      </c>
      <c r="J5742" s="13">
        <v>1460</v>
      </c>
      <c r="K5742" s="13">
        <v>10</v>
      </c>
      <c r="L5742" s="16" t="s">
        <v>1320</v>
      </c>
      <c r="M5742" t="s">
        <v>1335</v>
      </c>
      <c r="P5742" t="s">
        <v>243</v>
      </c>
      <c r="Q5742">
        <v>-1</v>
      </c>
      <c r="V5742">
        <v>1</v>
      </c>
      <c r="W5742" t="s">
        <v>1371</v>
      </c>
      <c r="X5742" t="s">
        <v>1402</v>
      </c>
    </row>
    <row r="5743" spans="1:24" x14ac:dyDescent="0.3">
      <c r="A5743">
        <v>6974</v>
      </c>
      <c r="B5743" s="15" t="s">
        <v>759</v>
      </c>
      <c r="C5743" t="str">
        <f>_xlfn.XLOOKUP($B5743, STANDARDS!$A:$A, STANDARDS!$B:$B,,0,2)</f>
        <v>Helena Fm, Belt Sgp</v>
      </c>
      <c r="D5743" t="s">
        <v>1060</v>
      </c>
      <c r="J5743" s="13">
        <v>1460</v>
      </c>
      <c r="K5743" s="13">
        <v>10</v>
      </c>
      <c r="L5743" s="16" t="s">
        <v>1320</v>
      </c>
      <c r="M5743" t="s">
        <v>1335</v>
      </c>
      <c r="P5743" t="s">
        <v>243</v>
      </c>
      <c r="Q5743">
        <v>-0.4</v>
      </c>
      <c r="V5743">
        <v>1</v>
      </c>
      <c r="W5743" t="s">
        <v>1371</v>
      </c>
      <c r="X5743" t="s">
        <v>1402</v>
      </c>
    </row>
    <row r="5744" spans="1:24" x14ac:dyDescent="0.3">
      <c r="A5744">
        <v>6975</v>
      </c>
      <c r="B5744" s="15" t="s">
        <v>759</v>
      </c>
      <c r="C5744" t="str">
        <f>_xlfn.XLOOKUP($B5744, STANDARDS!$A:$A, STANDARDS!$B:$B,,0,2)</f>
        <v>Helena Fm, Belt Sgp</v>
      </c>
      <c r="D5744" t="s">
        <v>1060</v>
      </c>
      <c r="J5744" s="13">
        <v>1460</v>
      </c>
      <c r="K5744" s="13">
        <v>10</v>
      </c>
      <c r="L5744" s="16" t="s">
        <v>1320</v>
      </c>
      <c r="M5744" t="s">
        <v>1335</v>
      </c>
      <c r="P5744" t="s">
        <v>243</v>
      </c>
      <c r="Q5744">
        <v>1.4</v>
      </c>
      <c r="V5744">
        <v>1</v>
      </c>
      <c r="W5744" t="s">
        <v>1371</v>
      </c>
      <c r="X5744" t="s">
        <v>1402</v>
      </c>
    </row>
    <row r="5745" spans="1:24" x14ac:dyDescent="0.3">
      <c r="A5745">
        <v>6976</v>
      </c>
      <c r="B5745" s="15" t="s">
        <v>759</v>
      </c>
      <c r="C5745" t="str">
        <f>_xlfn.XLOOKUP($B5745, STANDARDS!$A:$A, STANDARDS!$B:$B,,0,2)</f>
        <v>Helena Fm, Belt Sgp</v>
      </c>
      <c r="D5745" t="s">
        <v>1060</v>
      </c>
      <c r="J5745" s="13">
        <v>1460</v>
      </c>
      <c r="K5745" s="13">
        <v>10</v>
      </c>
      <c r="L5745" s="16" t="s">
        <v>1320</v>
      </c>
      <c r="M5745" t="s">
        <v>1335</v>
      </c>
      <c r="P5745" t="s">
        <v>243</v>
      </c>
      <c r="Q5745">
        <v>0.2</v>
      </c>
      <c r="V5745">
        <v>1</v>
      </c>
      <c r="W5745" t="s">
        <v>1371</v>
      </c>
      <c r="X5745" t="s">
        <v>1402</v>
      </c>
    </row>
    <row r="5746" spans="1:24" x14ac:dyDescent="0.3">
      <c r="A5746">
        <v>6977</v>
      </c>
      <c r="B5746" s="15" t="s">
        <v>759</v>
      </c>
      <c r="C5746" t="str">
        <f>_xlfn.XLOOKUP($B5746, STANDARDS!$A:$A, STANDARDS!$B:$B,,0,2)</f>
        <v>Helena Fm, Belt Sgp</v>
      </c>
      <c r="D5746" t="s">
        <v>1060</v>
      </c>
      <c r="J5746" s="13">
        <v>1460</v>
      </c>
      <c r="K5746" s="13">
        <v>10</v>
      </c>
      <c r="L5746" s="16" t="s">
        <v>1320</v>
      </c>
      <c r="M5746" t="s">
        <v>1335</v>
      </c>
      <c r="P5746" t="s">
        <v>243</v>
      </c>
      <c r="Q5746">
        <v>0.3</v>
      </c>
      <c r="V5746">
        <v>1</v>
      </c>
      <c r="W5746" t="s">
        <v>1371</v>
      </c>
      <c r="X5746" t="s">
        <v>1402</v>
      </c>
    </row>
    <row r="5747" spans="1:24" x14ac:dyDescent="0.3">
      <c r="A5747">
        <v>6978</v>
      </c>
      <c r="B5747" s="15" t="s">
        <v>759</v>
      </c>
      <c r="C5747" t="str">
        <f>_xlfn.XLOOKUP($B5747, STANDARDS!$A:$A, STANDARDS!$B:$B,,0,2)</f>
        <v>Helena Fm, Belt Sgp</v>
      </c>
      <c r="D5747" t="s">
        <v>1060</v>
      </c>
      <c r="J5747" s="13">
        <v>1460</v>
      </c>
      <c r="K5747" s="13">
        <v>10</v>
      </c>
      <c r="L5747" s="16" t="s">
        <v>1320</v>
      </c>
      <c r="M5747" t="s">
        <v>1335</v>
      </c>
      <c r="P5747" t="s">
        <v>243</v>
      </c>
      <c r="Q5747">
        <v>0</v>
      </c>
      <c r="V5747">
        <v>1</v>
      </c>
      <c r="W5747" t="s">
        <v>1371</v>
      </c>
      <c r="X5747" t="s">
        <v>1402</v>
      </c>
    </row>
    <row r="5748" spans="1:24" x14ac:dyDescent="0.3">
      <c r="A5748">
        <v>6979</v>
      </c>
      <c r="B5748" s="15" t="s">
        <v>759</v>
      </c>
      <c r="C5748" t="str">
        <f>_xlfn.XLOOKUP($B5748, STANDARDS!$A:$A, STANDARDS!$B:$B,,0,2)</f>
        <v>Helena Fm, Belt Sgp</v>
      </c>
      <c r="D5748" t="s">
        <v>1060</v>
      </c>
      <c r="J5748" s="13">
        <v>1460</v>
      </c>
      <c r="K5748" s="13">
        <v>10</v>
      </c>
      <c r="L5748" s="16" t="s">
        <v>1320</v>
      </c>
      <c r="M5748" t="s">
        <v>1335</v>
      </c>
      <c r="P5748" t="s">
        <v>243</v>
      </c>
      <c r="Q5748">
        <v>0.1</v>
      </c>
      <c r="V5748">
        <v>1</v>
      </c>
      <c r="W5748" t="s">
        <v>1371</v>
      </c>
      <c r="X5748" t="s">
        <v>1402</v>
      </c>
    </row>
    <row r="5749" spans="1:24" x14ac:dyDescent="0.3">
      <c r="A5749">
        <v>6980</v>
      </c>
      <c r="B5749" s="15" t="s">
        <v>759</v>
      </c>
      <c r="C5749" t="str">
        <f>_xlfn.XLOOKUP($B5749, STANDARDS!$A:$A, STANDARDS!$B:$B,,0,2)</f>
        <v>Helena Fm, Belt Sgp</v>
      </c>
      <c r="D5749" t="s">
        <v>1060</v>
      </c>
      <c r="J5749" s="13">
        <v>1460</v>
      </c>
      <c r="K5749" s="13">
        <v>10</v>
      </c>
      <c r="L5749" s="16" t="s">
        <v>1320</v>
      </c>
      <c r="M5749" t="s">
        <v>1335</v>
      </c>
      <c r="P5749" t="s">
        <v>243</v>
      </c>
      <c r="Q5749">
        <v>1.7</v>
      </c>
      <c r="V5749">
        <v>1</v>
      </c>
      <c r="W5749" t="s">
        <v>1371</v>
      </c>
      <c r="X5749" t="s">
        <v>1402</v>
      </c>
    </row>
    <row r="5750" spans="1:24" x14ac:dyDescent="0.3">
      <c r="A5750">
        <v>6981</v>
      </c>
      <c r="B5750" s="15" t="s">
        <v>759</v>
      </c>
      <c r="C5750" t="str">
        <f>_xlfn.XLOOKUP($B5750, STANDARDS!$A:$A, STANDARDS!$B:$B,,0,2)</f>
        <v>Helena Fm, Belt Sgp</v>
      </c>
      <c r="D5750" t="s">
        <v>1060</v>
      </c>
      <c r="J5750" s="13">
        <v>1460</v>
      </c>
      <c r="K5750" s="13">
        <v>10</v>
      </c>
      <c r="L5750" s="16" t="s">
        <v>1320</v>
      </c>
      <c r="M5750" t="s">
        <v>1335</v>
      </c>
      <c r="P5750" t="s">
        <v>243</v>
      </c>
      <c r="Q5750">
        <v>0.1</v>
      </c>
      <c r="V5750">
        <v>1</v>
      </c>
      <c r="W5750" t="s">
        <v>1371</v>
      </c>
      <c r="X5750" t="s">
        <v>1402</v>
      </c>
    </row>
    <row r="5751" spans="1:24" x14ac:dyDescent="0.3">
      <c r="A5751">
        <v>6982</v>
      </c>
      <c r="B5751" s="15" t="s">
        <v>759</v>
      </c>
      <c r="C5751" t="str">
        <f>_xlfn.XLOOKUP($B5751, STANDARDS!$A:$A, STANDARDS!$B:$B,,0,2)</f>
        <v>Helena Fm, Belt Sgp</v>
      </c>
      <c r="D5751" t="s">
        <v>1060</v>
      </c>
      <c r="J5751" s="13">
        <v>1460</v>
      </c>
      <c r="K5751" s="13">
        <v>10</v>
      </c>
      <c r="L5751" s="16" t="s">
        <v>1320</v>
      </c>
      <c r="M5751" t="s">
        <v>1335</v>
      </c>
      <c r="P5751" t="s">
        <v>243</v>
      </c>
      <c r="Q5751">
        <v>-1.5</v>
      </c>
      <c r="V5751">
        <v>1</v>
      </c>
      <c r="W5751" t="s">
        <v>1371</v>
      </c>
      <c r="X5751" t="s">
        <v>1402</v>
      </c>
    </row>
    <row r="5752" spans="1:24" x14ac:dyDescent="0.3">
      <c r="A5752">
        <v>6983</v>
      </c>
      <c r="B5752" s="15" t="s">
        <v>759</v>
      </c>
      <c r="C5752" t="str">
        <f>_xlfn.XLOOKUP($B5752, STANDARDS!$A:$A, STANDARDS!$B:$B,,0,2)</f>
        <v>Helena Fm, Belt Sgp</v>
      </c>
      <c r="D5752" t="s">
        <v>1060</v>
      </c>
      <c r="J5752" s="13">
        <v>1460</v>
      </c>
      <c r="K5752" s="13">
        <v>10</v>
      </c>
      <c r="L5752" s="16" t="s">
        <v>1320</v>
      </c>
      <c r="M5752" t="s">
        <v>1335</v>
      </c>
      <c r="P5752" t="s">
        <v>243</v>
      </c>
      <c r="Q5752">
        <v>-1.4</v>
      </c>
      <c r="V5752">
        <v>1</v>
      </c>
      <c r="W5752" t="s">
        <v>1371</v>
      </c>
      <c r="X5752" t="s">
        <v>1402</v>
      </c>
    </row>
    <row r="5753" spans="1:24" x14ac:dyDescent="0.3">
      <c r="A5753">
        <v>6984</v>
      </c>
      <c r="B5753" s="15" t="s">
        <v>759</v>
      </c>
      <c r="C5753" t="str">
        <f>_xlfn.XLOOKUP($B5753, STANDARDS!$A:$A, STANDARDS!$B:$B,,0,2)</f>
        <v>Helena Fm, Belt Sgp</v>
      </c>
      <c r="D5753" t="s">
        <v>1060</v>
      </c>
      <c r="J5753" s="13">
        <v>1460</v>
      </c>
      <c r="K5753" s="13">
        <v>10</v>
      </c>
      <c r="L5753" s="16" t="s">
        <v>1320</v>
      </c>
      <c r="M5753" t="s">
        <v>1335</v>
      </c>
      <c r="P5753" t="s">
        <v>243</v>
      </c>
      <c r="Q5753">
        <v>0.2</v>
      </c>
      <c r="V5753">
        <v>1</v>
      </c>
      <c r="W5753" t="s">
        <v>1371</v>
      </c>
      <c r="X5753" t="s">
        <v>1402</v>
      </c>
    </row>
    <row r="5754" spans="1:24" x14ac:dyDescent="0.3">
      <c r="A5754">
        <v>6985</v>
      </c>
      <c r="B5754" s="15" t="s">
        <v>759</v>
      </c>
      <c r="C5754" t="str">
        <f>_xlfn.XLOOKUP($B5754, STANDARDS!$A:$A, STANDARDS!$B:$B,,0,2)</f>
        <v>Helena Fm, Belt Sgp</v>
      </c>
      <c r="D5754" t="s">
        <v>1060</v>
      </c>
      <c r="J5754" s="13">
        <v>1460</v>
      </c>
      <c r="K5754" s="13">
        <v>10</v>
      </c>
      <c r="L5754" s="16" t="s">
        <v>1320</v>
      </c>
      <c r="M5754" t="s">
        <v>1335</v>
      </c>
      <c r="P5754" t="s">
        <v>243</v>
      </c>
      <c r="Q5754">
        <v>0.8</v>
      </c>
      <c r="V5754">
        <v>1</v>
      </c>
      <c r="W5754" t="s">
        <v>1371</v>
      </c>
      <c r="X5754" t="s">
        <v>1402</v>
      </c>
    </row>
    <row r="5755" spans="1:24" x14ac:dyDescent="0.3">
      <c r="A5755">
        <v>6986</v>
      </c>
      <c r="B5755" s="15" t="s">
        <v>768</v>
      </c>
      <c r="C5755" t="str">
        <f>_xlfn.XLOOKUP($B5755, STANDARDS!$A:$A, STANDARDS!$B:$B,,0,2)</f>
        <v>Altyn Fm, Belt Sgp</v>
      </c>
      <c r="D5755" t="s">
        <v>1060</v>
      </c>
      <c r="J5755" s="13">
        <v>1465</v>
      </c>
      <c r="K5755" s="13">
        <v>15</v>
      </c>
      <c r="L5755" s="16" t="s">
        <v>1320</v>
      </c>
      <c r="M5755" t="s">
        <v>1335</v>
      </c>
      <c r="P5755" t="s">
        <v>243</v>
      </c>
      <c r="Q5755">
        <v>1.3</v>
      </c>
      <c r="V5755">
        <v>1</v>
      </c>
      <c r="W5755" t="s">
        <v>1371</v>
      </c>
      <c r="X5755" t="s">
        <v>1402</v>
      </c>
    </row>
    <row r="5756" spans="1:24" x14ac:dyDescent="0.3">
      <c r="A5756">
        <v>6987</v>
      </c>
      <c r="B5756" s="15" t="s">
        <v>768</v>
      </c>
      <c r="C5756" t="str">
        <f>_xlfn.XLOOKUP($B5756, STANDARDS!$A:$A, STANDARDS!$B:$B,,0,2)</f>
        <v>Altyn Fm, Belt Sgp</v>
      </c>
      <c r="D5756" t="s">
        <v>1060</v>
      </c>
      <c r="J5756" s="13">
        <v>1465</v>
      </c>
      <c r="K5756" s="13">
        <v>15</v>
      </c>
      <c r="L5756" s="16" t="s">
        <v>1320</v>
      </c>
      <c r="M5756" t="s">
        <v>1335</v>
      </c>
      <c r="P5756" t="s">
        <v>243</v>
      </c>
      <c r="Q5756">
        <v>1.4</v>
      </c>
      <c r="V5756">
        <v>1</v>
      </c>
      <c r="W5756" t="s">
        <v>1371</v>
      </c>
      <c r="X5756" t="s">
        <v>1402</v>
      </c>
    </row>
    <row r="5757" spans="1:24" x14ac:dyDescent="0.3">
      <c r="A5757">
        <v>6988</v>
      </c>
      <c r="B5757" s="15" t="s">
        <v>765</v>
      </c>
      <c r="C5757" t="str">
        <f>_xlfn.XLOOKUP($B5757, STANDARDS!$A:$A, STANDARDS!$B:$B,,0,2)</f>
        <v>Mount Shields Fm, Belt Sgp</v>
      </c>
      <c r="D5757" t="s">
        <v>1060</v>
      </c>
      <c r="J5757" s="13">
        <v>1410</v>
      </c>
      <c r="K5757" s="13">
        <v>40</v>
      </c>
      <c r="L5757" s="16"/>
      <c r="M5757" t="s">
        <v>583</v>
      </c>
      <c r="P5757" t="s">
        <v>243</v>
      </c>
      <c r="Q5757">
        <v>-0.8</v>
      </c>
      <c r="V5757">
        <v>1</v>
      </c>
      <c r="W5757" t="s">
        <v>1371</v>
      </c>
      <c r="X5757" t="s">
        <v>1402</v>
      </c>
    </row>
    <row r="5758" spans="1:24" x14ac:dyDescent="0.3">
      <c r="A5758">
        <v>6989</v>
      </c>
      <c r="B5758" s="15" t="s">
        <v>765</v>
      </c>
      <c r="C5758" t="str">
        <f>_xlfn.XLOOKUP($B5758, STANDARDS!$A:$A, STANDARDS!$B:$B,,0,2)</f>
        <v>Mount Shields Fm, Belt Sgp</v>
      </c>
      <c r="D5758" t="s">
        <v>1060</v>
      </c>
      <c r="J5758" s="13">
        <v>1410</v>
      </c>
      <c r="K5758" s="13">
        <v>40</v>
      </c>
      <c r="L5758" s="16"/>
      <c r="M5758" t="s">
        <v>583</v>
      </c>
      <c r="P5758" t="s">
        <v>243</v>
      </c>
      <c r="Q5758">
        <v>-0.9</v>
      </c>
      <c r="V5758">
        <v>1</v>
      </c>
      <c r="W5758" t="s">
        <v>1371</v>
      </c>
      <c r="X5758" t="s">
        <v>1402</v>
      </c>
    </row>
    <row r="5759" spans="1:24" x14ac:dyDescent="0.3">
      <c r="A5759">
        <v>6990</v>
      </c>
      <c r="B5759" s="15" t="s">
        <v>765</v>
      </c>
      <c r="C5759" t="str">
        <f>_xlfn.XLOOKUP($B5759, STANDARDS!$A:$A, STANDARDS!$B:$B,,0,2)</f>
        <v>Mount Shields Fm, Belt Sgp</v>
      </c>
      <c r="D5759" t="s">
        <v>1060</v>
      </c>
      <c r="J5759" s="13">
        <v>1410</v>
      </c>
      <c r="K5759" s="13">
        <v>40</v>
      </c>
      <c r="L5759" s="16"/>
      <c r="M5759" t="s">
        <v>583</v>
      </c>
      <c r="P5759" t="s">
        <v>243</v>
      </c>
      <c r="Q5759">
        <v>-0.9</v>
      </c>
      <c r="V5759">
        <v>1</v>
      </c>
      <c r="W5759" t="s">
        <v>1371</v>
      </c>
      <c r="X5759" t="s">
        <v>1402</v>
      </c>
    </row>
    <row r="5760" spans="1:24" x14ac:dyDescent="0.3">
      <c r="A5760">
        <v>6991</v>
      </c>
      <c r="B5760" s="15" t="s">
        <v>765</v>
      </c>
      <c r="C5760" t="str">
        <f>_xlfn.XLOOKUP($B5760, STANDARDS!$A:$A, STANDARDS!$B:$B,,0,2)</f>
        <v>Mount Shields Fm, Belt Sgp</v>
      </c>
      <c r="D5760" t="s">
        <v>1060</v>
      </c>
      <c r="J5760" s="13">
        <v>1410</v>
      </c>
      <c r="K5760" s="13">
        <v>40</v>
      </c>
      <c r="L5760" s="16"/>
      <c r="M5760" t="s">
        <v>583</v>
      </c>
      <c r="P5760" t="s">
        <v>243</v>
      </c>
      <c r="Q5760">
        <v>1.1000000000000001</v>
      </c>
      <c r="V5760">
        <v>1</v>
      </c>
      <c r="W5760" t="s">
        <v>1371</v>
      </c>
      <c r="X5760" t="s">
        <v>1402</v>
      </c>
    </row>
    <row r="5761" spans="1:24" x14ac:dyDescent="0.3">
      <c r="A5761">
        <v>6992</v>
      </c>
      <c r="B5761" s="15" t="s">
        <v>765</v>
      </c>
      <c r="C5761" t="str">
        <f>_xlfn.XLOOKUP($B5761, STANDARDS!$A:$A, STANDARDS!$B:$B,,0,2)</f>
        <v>Mount Shields Fm, Belt Sgp</v>
      </c>
      <c r="D5761" t="s">
        <v>1060</v>
      </c>
      <c r="J5761" s="13">
        <v>1410</v>
      </c>
      <c r="K5761" s="13">
        <v>40</v>
      </c>
      <c r="L5761" s="16"/>
      <c r="M5761" t="s">
        <v>583</v>
      </c>
      <c r="P5761" t="s">
        <v>243</v>
      </c>
      <c r="Q5761">
        <v>1.3</v>
      </c>
      <c r="V5761">
        <v>1</v>
      </c>
      <c r="W5761" t="s">
        <v>1371</v>
      </c>
      <c r="X5761" t="s">
        <v>1402</v>
      </c>
    </row>
    <row r="5762" spans="1:24" x14ac:dyDescent="0.3">
      <c r="A5762">
        <v>6993</v>
      </c>
      <c r="B5762" s="15" t="s">
        <v>765</v>
      </c>
      <c r="C5762" t="str">
        <f>_xlfn.XLOOKUP($B5762, STANDARDS!$A:$A, STANDARDS!$B:$B,,0,2)</f>
        <v>Mount Shields Fm, Belt Sgp</v>
      </c>
      <c r="D5762" t="s">
        <v>1060</v>
      </c>
      <c r="J5762" s="13">
        <v>1410</v>
      </c>
      <c r="K5762" s="13">
        <v>40</v>
      </c>
      <c r="L5762" s="16"/>
      <c r="M5762" t="s">
        <v>583</v>
      </c>
      <c r="P5762" t="s">
        <v>243</v>
      </c>
      <c r="Q5762">
        <v>0.7</v>
      </c>
      <c r="V5762">
        <v>1</v>
      </c>
      <c r="W5762" t="s">
        <v>1371</v>
      </c>
      <c r="X5762" t="s">
        <v>1402</v>
      </c>
    </row>
    <row r="5763" spans="1:24" x14ac:dyDescent="0.3">
      <c r="A5763">
        <v>6994</v>
      </c>
      <c r="B5763" s="15" t="s">
        <v>765</v>
      </c>
      <c r="C5763" t="str">
        <f>_xlfn.XLOOKUP($B5763, STANDARDS!$A:$A, STANDARDS!$B:$B,,0,2)</f>
        <v>Mount Shields Fm, Belt Sgp</v>
      </c>
      <c r="D5763" t="s">
        <v>1060</v>
      </c>
      <c r="J5763" s="13">
        <v>1410</v>
      </c>
      <c r="K5763" s="13">
        <v>40</v>
      </c>
      <c r="L5763" s="16"/>
      <c r="M5763" t="s">
        <v>583</v>
      </c>
      <c r="P5763" t="s">
        <v>243</v>
      </c>
      <c r="Q5763">
        <v>0.9</v>
      </c>
      <c r="V5763">
        <v>1</v>
      </c>
      <c r="W5763" t="s">
        <v>1371</v>
      </c>
      <c r="X5763" t="s">
        <v>1402</v>
      </c>
    </row>
    <row r="5764" spans="1:24" x14ac:dyDescent="0.3">
      <c r="A5764">
        <v>6995</v>
      </c>
      <c r="B5764" s="15" t="s">
        <v>765</v>
      </c>
      <c r="C5764" t="str">
        <f>_xlfn.XLOOKUP($B5764, STANDARDS!$A:$A, STANDARDS!$B:$B,,0,2)</f>
        <v>Mount Shields Fm, Belt Sgp</v>
      </c>
      <c r="D5764" t="s">
        <v>1060</v>
      </c>
      <c r="J5764" s="13">
        <v>1410</v>
      </c>
      <c r="K5764" s="13">
        <v>40</v>
      </c>
      <c r="L5764" s="16"/>
      <c r="M5764" t="s">
        <v>583</v>
      </c>
      <c r="P5764" t="s">
        <v>243</v>
      </c>
      <c r="Q5764">
        <v>1.2</v>
      </c>
      <c r="V5764">
        <v>1</v>
      </c>
      <c r="W5764" t="s">
        <v>1371</v>
      </c>
      <c r="X5764" t="s">
        <v>1402</v>
      </c>
    </row>
    <row r="5765" spans="1:24" x14ac:dyDescent="0.3">
      <c r="A5765">
        <v>6996</v>
      </c>
      <c r="B5765" s="15" t="s">
        <v>765</v>
      </c>
      <c r="C5765" t="str">
        <f>_xlfn.XLOOKUP($B5765, STANDARDS!$A:$A, STANDARDS!$B:$B,,0,2)</f>
        <v>Mount Shields Fm, Belt Sgp</v>
      </c>
      <c r="D5765" t="s">
        <v>1060</v>
      </c>
      <c r="J5765" s="13">
        <v>1410</v>
      </c>
      <c r="K5765" s="13">
        <v>40</v>
      </c>
      <c r="L5765" s="16"/>
      <c r="M5765" t="s">
        <v>583</v>
      </c>
      <c r="P5765" t="s">
        <v>243</v>
      </c>
      <c r="Q5765">
        <v>0.6</v>
      </c>
      <c r="V5765">
        <v>1</v>
      </c>
      <c r="W5765" t="s">
        <v>1371</v>
      </c>
      <c r="X5765" t="s">
        <v>1402</v>
      </c>
    </row>
    <row r="5766" spans="1:24" x14ac:dyDescent="0.3">
      <c r="A5766">
        <v>6997</v>
      </c>
      <c r="B5766" s="15" t="s">
        <v>761</v>
      </c>
      <c r="C5766" t="str">
        <f>_xlfn.XLOOKUP($B5766, STANDARDS!$A:$A, STANDARDS!$B:$B,,0,2)</f>
        <v>Shepard Fm, Belt Sgp</v>
      </c>
      <c r="D5766" t="s">
        <v>1060</v>
      </c>
      <c r="J5766" s="13">
        <v>1430</v>
      </c>
      <c r="K5766" s="13">
        <v>35</v>
      </c>
      <c r="L5766" s="16" t="s">
        <v>1320</v>
      </c>
      <c r="M5766" t="s">
        <v>583</v>
      </c>
      <c r="P5766" t="s">
        <v>243</v>
      </c>
      <c r="Q5766">
        <v>-3.5</v>
      </c>
      <c r="V5766">
        <v>1</v>
      </c>
      <c r="W5766" t="s">
        <v>1371</v>
      </c>
      <c r="X5766" t="s">
        <v>1402</v>
      </c>
    </row>
    <row r="5767" spans="1:24" x14ac:dyDescent="0.3">
      <c r="A5767">
        <v>6998</v>
      </c>
      <c r="B5767" s="15" t="s">
        <v>761</v>
      </c>
      <c r="C5767" t="str">
        <f>_xlfn.XLOOKUP($B5767, STANDARDS!$A:$A, STANDARDS!$B:$B,,0,2)</f>
        <v>Shepard Fm, Belt Sgp</v>
      </c>
      <c r="D5767" t="s">
        <v>1060</v>
      </c>
      <c r="J5767" s="13">
        <v>1430</v>
      </c>
      <c r="K5767" s="13">
        <v>35</v>
      </c>
      <c r="L5767" s="16" t="s">
        <v>1320</v>
      </c>
      <c r="M5767" t="s">
        <v>583</v>
      </c>
      <c r="P5767" t="s">
        <v>243</v>
      </c>
      <c r="Q5767">
        <v>-1.7</v>
      </c>
      <c r="V5767">
        <v>1</v>
      </c>
      <c r="W5767" t="s">
        <v>1371</v>
      </c>
      <c r="X5767" t="s">
        <v>1402</v>
      </c>
    </row>
    <row r="5768" spans="1:24" x14ac:dyDescent="0.3">
      <c r="A5768">
        <v>6999</v>
      </c>
      <c r="B5768" s="15" t="s">
        <v>761</v>
      </c>
      <c r="C5768" t="str">
        <f>_xlfn.XLOOKUP($B5768, STANDARDS!$A:$A, STANDARDS!$B:$B,,0,2)</f>
        <v>Shepard Fm, Belt Sgp</v>
      </c>
      <c r="D5768" t="s">
        <v>1060</v>
      </c>
      <c r="J5768" s="13">
        <v>1430</v>
      </c>
      <c r="K5768" s="13">
        <v>35</v>
      </c>
      <c r="L5768" s="16" t="s">
        <v>1320</v>
      </c>
      <c r="M5768" t="s">
        <v>583</v>
      </c>
      <c r="P5768" t="s">
        <v>243</v>
      </c>
      <c r="Q5768">
        <v>-2.9</v>
      </c>
      <c r="V5768">
        <v>1</v>
      </c>
      <c r="W5768" t="s">
        <v>1371</v>
      </c>
      <c r="X5768" t="s">
        <v>1402</v>
      </c>
    </row>
    <row r="5769" spans="1:24" x14ac:dyDescent="0.3">
      <c r="A5769">
        <v>7000</v>
      </c>
      <c r="B5769" s="15" t="s">
        <v>761</v>
      </c>
      <c r="C5769" t="str">
        <f>_xlfn.XLOOKUP($B5769, STANDARDS!$A:$A, STANDARDS!$B:$B,,0,2)</f>
        <v>Shepard Fm, Belt Sgp</v>
      </c>
      <c r="D5769" t="s">
        <v>1060</v>
      </c>
      <c r="J5769" s="13">
        <v>1430</v>
      </c>
      <c r="K5769" s="13">
        <v>35</v>
      </c>
      <c r="L5769" s="16" t="s">
        <v>1320</v>
      </c>
      <c r="M5769" t="s">
        <v>583</v>
      </c>
      <c r="P5769" t="s">
        <v>243</v>
      </c>
      <c r="Q5769">
        <v>-1.5</v>
      </c>
      <c r="V5769">
        <v>1</v>
      </c>
      <c r="W5769" t="s">
        <v>1371</v>
      </c>
      <c r="X5769" t="s">
        <v>1402</v>
      </c>
    </row>
    <row r="5770" spans="1:24" x14ac:dyDescent="0.3">
      <c r="A5770">
        <v>7001</v>
      </c>
      <c r="B5770" s="15" t="s">
        <v>761</v>
      </c>
      <c r="C5770" t="str">
        <f>_xlfn.XLOOKUP($B5770, STANDARDS!$A:$A, STANDARDS!$B:$B,,0,2)</f>
        <v>Shepard Fm, Belt Sgp</v>
      </c>
      <c r="D5770" t="s">
        <v>1060</v>
      </c>
      <c r="J5770" s="13">
        <v>1430</v>
      </c>
      <c r="K5770" s="13">
        <v>35</v>
      </c>
      <c r="L5770" s="16" t="s">
        <v>1320</v>
      </c>
      <c r="M5770" t="s">
        <v>583</v>
      </c>
      <c r="P5770" t="s">
        <v>243</v>
      </c>
      <c r="Q5770">
        <v>-2.9</v>
      </c>
      <c r="V5770">
        <v>1</v>
      </c>
      <c r="W5770" t="s">
        <v>1371</v>
      </c>
      <c r="X5770" t="s">
        <v>1402</v>
      </c>
    </row>
    <row r="5771" spans="1:24" x14ac:dyDescent="0.3">
      <c r="A5771">
        <v>7002</v>
      </c>
      <c r="B5771" s="15" t="s">
        <v>761</v>
      </c>
      <c r="C5771" t="str">
        <f>_xlfn.XLOOKUP($B5771, STANDARDS!$A:$A, STANDARDS!$B:$B,,0,2)</f>
        <v>Shepard Fm, Belt Sgp</v>
      </c>
      <c r="D5771" t="s">
        <v>1060</v>
      </c>
      <c r="J5771" s="13">
        <v>1430</v>
      </c>
      <c r="K5771" s="13">
        <v>35</v>
      </c>
      <c r="L5771" s="16" t="s">
        <v>1320</v>
      </c>
      <c r="M5771" t="s">
        <v>583</v>
      </c>
      <c r="P5771" t="s">
        <v>243</v>
      </c>
      <c r="Q5771">
        <v>-3.8</v>
      </c>
      <c r="V5771">
        <v>1</v>
      </c>
      <c r="W5771" t="s">
        <v>1371</v>
      </c>
      <c r="X5771" t="s">
        <v>1402</v>
      </c>
    </row>
    <row r="5772" spans="1:24" x14ac:dyDescent="0.3">
      <c r="A5772">
        <v>7003</v>
      </c>
      <c r="B5772" s="15" t="s">
        <v>761</v>
      </c>
      <c r="C5772" t="str">
        <f>_xlfn.XLOOKUP($B5772, STANDARDS!$A:$A, STANDARDS!$B:$B,,0,2)</f>
        <v>Shepard Fm, Belt Sgp</v>
      </c>
      <c r="D5772" t="s">
        <v>1060</v>
      </c>
      <c r="J5772" s="13">
        <v>1430</v>
      </c>
      <c r="K5772" s="13">
        <v>35</v>
      </c>
      <c r="L5772" s="16" t="s">
        <v>1320</v>
      </c>
      <c r="M5772" t="s">
        <v>583</v>
      </c>
      <c r="P5772" t="s">
        <v>243</v>
      </c>
      <c r="Q5772">
        <v>-1.9</v>
      </c>
      <c r="V5772">
        <v>1</v>
      </c>
      <c r="W5772" t="s">
        <v>1371</v>
      </c>
      <c r="X5772" t="s">
        <v>1402</v>
      </c>
    </row>
    <row r="5773" spans="1:24" x14ac:dyDescent="0.3">
      <c r="A5773">
        <v>7004</v>
      </c>
      <c r="B5773" s="15" t="s">
        <v>761</v>
      </c>
      <c r="C5773" t="str">
        <f>_xlfn.XLOOKUP($B5773, STANDARDS!$A:$A, STANDARDS!$B:$B,,0,2)</f>
        <v>Shepard Fm, Belt Sgp</v>
      </c>
      <c r="D5773" t="s">
        <v>1060</v>
      </c>
      <c r="J5773" s="13">
        <v>1430</v>
      </c>
      <c r="K5773" s="13">
        <v>35</v>
      </c>
      <c r="L5773" s="16" t="s">
        <v>1320</v>
      </c>
      <c r="M5773" t="s">
        <v>583</v>
      </c>
      <c r="P5773" t="s">
        <v>243</v>
      </c>
      <c r="Q5773">
        <v>-8.1</v>
      </c>
      <c r="V5773">
        <v>1</v>
      </c>
      <c r="W5773" t="s">
        <v>1371</v>
      </c>
      <c r="X5773" t="s">
        <v>1402</v>
      </c>
    </row>
    <row r="5774" spans="1:24" x14ac:dyDescent="0.3">
      <c r="A5774">
        <v>7005</v>
      </c>
      <c r="B5774" s="15" t="s">
        <v>761</v>
      </c>
      <c r="C5774" t="str">
        <f>_xlfn.XLOOKUP($B5774, STANDARDS!$A:$A, STANDARDS!$B:$B,,0,2)</f>
        <v>Shepard Fm, Belt Sgp</v>
      </c>
      <c r="D5774" t="s">
        <v>1060</v>
      </c>
      <c r="J5774" s="13">
        <v>1430</v>
      </c>
      <c r="K5774" s="13">
        <v>35</v>
      </c>
      <c r="L5774" s="16" t="s">
        <v>1320</v>
      </c>
      <c r="M5774" t="s">
        <v>583</v>
      </c>
      <c r="P5774" t="s">
        <v>243</v>
      </c>
      <c r="Q5774">
        <v>-2.9</v>
      </c>
      <c r="V5774">
        <v>1</v>
      </c>
      <c r="W5774" t="s">
        <v>1371</v>
      </c>
      <c r="X5774" t="s">
        <v>1402</v>
      </c>
    </row>
    <row r="5775" spans="1:24" x14ac:dyDescent="0.3">
      <c r="A5775">
        <v>7006</v>
      </c>
      <c r="B5775" s="15" t="s">
        <v>761</v>
      </c>
      <c r="C5775" t="str">
        <f>_xlfn.XLOOKUP($B5775, STANDARDS!$A:$A, STANDARDS!$B:$B,,0,2)</f>
        <v>Shepard Fm, Belt Sgp</v>
      </c>
      <c r="D5775" t="s">
        <v>1060</v>
      </c>
      <c r="J5775" s="13">
        <v>1430</v>
      </c>
      <c r="K5775" s="13">
        <v>35</v>
      </c>
      <c r="L5775" s="16" t="s">
        <v>1320</v>
      </c>
      <c r="M5775" t="s">
        <v>583</v>
      </c>
      <c r="P5775" t="s">
        <v>243</v>
      </c>
      <c r="Q5775">
        <v>-2.2000000000000002</v>
      </c>
      <c r="V5775">
        <v>1</v>
      </c>
      <c r="W5775" t="s">
        <v>1371</v>
      </c>
      <c r="X5775" t="s">
        <v>1402</v>
      </c>
    </row>
    <row r="5776" spans="1:24" x14ac:dyDescent="0.3">
      <c r="A5776">
        <v>7007</v>
      </c>
      <c r="B5776" s="15" t="s">
        <v>763</v>
      </c>
      <c r="C5776" t="str">
        <f>_xlfn.XLOOKUP($B5776, STANDARDS!$A:$A, STANDARDS!$B:$B,,0,2)</f>
        <v>Snowslip Fm, Belt Sgp</v>
      </c>
      <c r="D5776" t="s">
        <v>1060</v>
      </c>
      <c r="J5776" s="13">
        <v>1450</v>
      </c>
      <c r="K5776" s="13">
        <v>10</v>
      </c>
      <c r="L5776" s="16" t="s">
        <v>1320</v>
      </c>
      <c r="M5776" t="s">
        <v>583</v>
      </c>
      <c r="P5776" t="s">
        <v>243</v>
      </c>
      <c r="Q5776">
        <v>-2.1</v>
      </c>
      <c r="V5776">
        <v>1</v>
      </c>
      <c r="W5776" t="s">
        <v>1371</v>
      </c>
      <c r="X5776" t="s">
        <v>1402</v>
      </c>
    </row>
    <row r="5777" spans="1:24" x14ac:dyDescent="0.3">
      <c r="A5777">
        <v>7008</v>
      </c>
      <c r="B5777" s="15" t="s">
        <v>763</v>
      </c>
      <c r="C5777" t="str">
        <f>_xlfn.XLOOKUP($B5777, STANDARDS!$A:$A, STANDARDS!$B:$B,,0,2)</f>
        <v>Snowslip Fm, Belt Sgp</v>
      </c>
      <c r="D5777" t="s">
        <v>1060</v>
      </c>
      <c r="J5777" s="13">
        <v>1450</v>
      </c>
      <c r="K5777" s="13">
        <v>10</v>
      </c>
      <c r="L5777" s="16" t="s">
        <v>1320</v>
      </c>
      <c r="M5777" t="s">
        <v>583</v>
      </c>
      <c r="P5777" t="s">
        <v>243</v>
      </c>
      <c r="Q5777">
        <v>-1.6</v>
      </c>
      <c r="V5777">
        <v>1</v>
      </c>
      <c r="W5777" t="s">
        <v>1371</v>
      </c>
      <c r="X5777" t="s">
        <v>1402</v>
      </c>
    </row>
    <row r="5778" spans="1:24" x14ac:dyDescent="0.3">
      <c r="A5778">
        <v>7009</v>
      </c>
      <c r="B5778" s="15" t="s">
        <v>763</v>
      </c>
      <c r="C5778" t="str">
        <f>_xlfn.XLOOKUP($B5778, STANDARDS!$A:$A, STANDARDS!$B:$B,,0,2)</f>
        <v>Snowslip Fm, Belt Sgp</v>
      </c>
      <c r="D5778" t="s">
        <v>1060</v>
      </c>
      <c r="J5778" s="13">
        <v>1450</v>
      </c>
      <c r="K5778" s="13">
        <v>10</v>
      </c>
      <c r="L5778" s="16" t="s">
        <v>1320</v>
      </c>
      <c r="M5778" t="s">
        <v>583</v>
      </c>
      <c r="P5778" t="s">
        <v>243</v>
      </c>
      <c r="Q5778">
        <v>-1.2</v>
      </c>
      <c r="V5778">
        <v>1</v>
      </c>
      <c r="W5778" t="s">
        <v>1371</v>
      </c>
      <c r="X5778" t="s">
        <v>1402</v>
      </c>
    </row>
    <row r="5779" spans="1:24" x14ac:dyDescent="0.3">
      <c r="A5779">
        <v>7010</v>
      </c>
      <c r="B5779" s="15" t="s">
        <v>763</v>
      </c>
      <c r="C5779" t="str">
        <f>_xlfn.XLOOKUP($B5779, STANDARDS!$A:$A, STANDARDS!$B:$B,,0,2)</f>
        <v>Snowslip Fm, Belt Sgp</v>
      </c>
      <c r="D5779" t="s">
        <v>1060</v>
      </c>
      <c r="J5779" s="13">
        <v>1450</v>
      </c>
      <c r="K5779" s="13">
        <v>10</v>
      </c>
      <c r="L5779" s="16" t="s">
        <v>1320</v>
      </c>
      <c r="M5779" t="s">
        <v>583</v>
      </c>
      <c r="P5779" t="s">
        <v>243</v>
      </c>
      <c r="Q5779">
        <v>0.4</v>
      </c>
      <c r="V5779">
        <v>1</v>
      </c>
      <c r="W5779" t="s">
        <v>1371</v>
      </c>
      <c r="X5779" t="s">
        <v>1402</v>
      </c>
    </row>
    <row r="5780" spans="1:24" x14ac:dyDescent="0.3">
      <c r="A5780">
        <v>7011</v>
      </c>
      <c r="B5780" s="15" t="s">
        <v>763</v>
      </c>
      <c r="C5780" t="str">
        <f>_xlfn.XLOOKUP($B5780, STANDARDS!$A:$A, STANDARDS!$B:$B,,0,2)</f>
        <v>Snowslip Fm, Belt Sgp</v>
      </c>
      <c r="D5780" t="s">
        <v>1060</v>
      </c>
      <c r="J5780" s="13">
        <v>1450</v>
      </c>
      <c r="K5780" s="13">
        <v>10</v>
      </c>
      <c r="L5780" s="16" t="s">
        <v>1320</v>
      </c>
      <c r="M5780" t="s">
        <v>583</v>
      </c>
      <c r="P5780" t="s">
        <v>243</v>
      </c>
      <c r="Q5780">
        <v>0.4</v>
      </c>
      <c r="V5780">
        <v>1</v>
      </c>
      <c r="W5780" t="s">
        <v>1371</v>
      </c>
      <c r="X5780" t="s">
        <v>1402</v>
      </c>
    </row>
    <row r="5781" spans="1:24" x14ac:dyDescent="0.3">
      <c r="A5781">
        <v>7012</v>
      </c>
      <c r="B5781" s="15" t="s">
        <v>760</v>
      </c>
      <c r="C5781" t="str">
        <f>_xlfn.XLOOKUP($B5781, STANDARDS!$A:$A, STANDARDS!$B:$B,,0,2)</f>
        <v>Wallace Fm, Belt Sgp</v>
      </c>
      <c r="D5781" t="s">
        <v>1060</v>
      </c>
      <c r="J5781" s="13">
        <v>1460</v>
      </c>
      <c r="K5781" s="13">
        <v>10</v>
      </c>
      <c r="L5781" s="16" t="s">
        <v>1320</v>
      </c>
      <c r="M5781" t="s">
        <v>583</v>
      </c>
      <c r="P5781" t="s">
        <v>243</v>
      </c>
      <c r="Q5781">
        <v>-3.7</v>
      </c>
      <c r="V5781">
        <v>1</v>
      </c>
      <c r="W5781" t="s">
        <v>1371</v>
      </c>
      <c r="X5781" t="s">
        <v>1402</v>
      </c>
    </row>
    <row r="5782" spans="1:24" x14ac:dyDescent="0.3">
      <c r="A5782">
        <v>7013</v>
      </c>
      <c r="B5782" s="15" t="s">
        <v>760</v>
      </c>
      <c r="C5782" t="str">
        <f>_xlfn.XLOOKUP($B5782, STANDARDS!$A:$A, STANDARDS!$B:$B,,0,2)</f>
        <v>Wallace Fm, Belt Sgp</v>
      </c>
      <c r="D5782" t="s">
        <v>1060</v>
      </c>
      <c r="J5782" s="13">
        <v>1460</v>
      </c>
      <c r="K5782" s="13">
        <v>10</v>
      </c>
      <c r="L5782" s="16" t="s">
        <v>1320</v>
      </c>
      <c r="M5782" t="s">
        <v>583</v>
      </c>
      <c r="P5782" t="s">
        <v>243</v>
      </c>
      <c r="Q5782">
        <v>-4.0999999999999996</v>
      </c>
      <c r="V5782">
        <v>1</v>
      </c>
      <c r="W5782" t="s">
        <v>1371</v>
      </c>
      <c r="X5782" t="s">
        <v>1402</v>
      </c>
    </row>
    <row r="5783" spans="1:24" x14ac:dyDescent="0.3">
      <c r="A5783">
        <v>7014</v>
      </c>
      <c r="B5783" s="15" t="s">
        <v>760</v>
      </c>
      <c r="C5783" t="str">
        <f>_xlfn.XLOOKUP($B5783, STANDARDS!$A:$A, STANDARDS!$B:$B,,0,2)</f>
        <v>Wallace Fm, Belt Sgp</v>
      </c>
      <c r="D5783" t="s">
        <v>1060</v>
      </c>
      <c r="J5783" s="13">
        <v>1460</v>
      </c>
      <c r="K5783" s="13">
        <v>10</v>
      </c>
      <c r="L5783" s="16" t="s">
        <v>1320</v>
      </c>
      <c r="M5783" t="s">
        <v>583</v>
      </c>
      <c r="P5783" t="s">
        <v>243</v>
      </c>
      <c r="Q5783">
        <v>-3.4</v>
      </c>
      <c r="V5783">
        <v>1</v>
      </c>
      <c r="W5783" t="s">
        <v>1371</v>
      </c>
      <c r="X5783" t="s">
        <v>1402</v>
      </c>
    </row>
    <row r="5784" spans="1:24" x14ac:dyDescent="0.3">
      <c r="A5784">
        <v>7015</v>
      </c>
      <c r="B5784" s="15" t="s">
        <v>766</v>
      </c>
      <c r="C5784" t="str">
        <f>_xlfn.XLOOKUP($B5784, STANDARDS!$A:$A, STANDARDS!$B:$B,,0,2)</f>
        <v>Newland Fm, Belt Sgp</v>
      </c>
      <c r="D5784" t="s">
        <v>1060</v>
      </c>
      <c r="J5784" s="13">
        <v>1460</v>
      </c>
      <c r="K5784" s="13">
        <v>10</v>
      </c>
      <c r="L5784" s="16" t="s">
        <v>1320</v>
      </c>
      <c r="M5784" t="s">
        <v>583</v>
      </c>
      <c r="P5784" t="s">
        <v>243</v>
      </c>
      <c r="Q5784">
        <v>-4.5</v>
      </c>
      <c r="V5784">
        <v>1</v>
      </c>
      <c r="W5784" t="s">
        <v>1371</v>
      </c>
      <c r="X5784" t="s">
        <v>1402</v>
      </c>
    </row>
    <row r="5785" spans="1:24" x14ac:dyDescent="0.3">
      <c r="A5785">
        <v>7016</v>
      </c>
      <c r="B5785" s="15" t="s">
        <v>759</v>
      </c>
      <c r="C5785" t="str">
        <f>_xlfn.XLOOKUP($B5785, STANDARDS!$A:$A, STANDARDS!$B:$B,,0,2)</f>
        <v>Helena Fm, Belt Sgp</v>
      </c>
      <c r="D5785" t="s">
        <v>1060</v>
      </c>
      <c r="J5785" s="13">
        <v>1460</v>
      </c>
      <c r="K5785" s="13">
        <v>10</v>
      </c>
      <c r="L5785" s="16" t="s">
        <v>1320</v>
      </c>
      <c r="M5785" t="s">
        <v>583</v>
      </c>
      <c r="P5785" t="s">
        <v>243</v>
      </c>
      <c r="Q5785">
        <v>-2.6</v>
      </c>
      <c r="V5785">
        <v>1</v>
      </c>
      <c r="W5785" t="s">
        <v>1371</v>
      </c>
      <c r="X5785" t="s">
        <v>1402</v>
      </c>
    </row>
    <row r="5786" spans="1:24" x14ac:dyDescent="0.3">
      <c r="A5786">
        <v>7017</v>
      </c>
      <c r="B5786" s="15" t="s">
        <v>760</v>
      </c>
      <c r="C5786" t="str">
        <f>_xlfn.XLOOKUP($B5786, STANDARDS!$A:$A, STANDARDS!$B:$B,,0,2)</f>
        <v>Wallace Fm, Belt Sgp</v>
      </c>
      <c r="D5786" t="s">
        <v>1060</v>
      </c>
      <c r="J5786" s="13">
        <v>1460</v>
      </c>
      <c r="K5786" s="13">
        <v>10</v>
      </c>
      <c r="L5786" s="16" t="s">
        <v>1320</v>
      </c>
      <c r="M5786" t="s">
        <v>583</v>
      </c>
      <c r="P5786" t="s">
        <v>243</v>
      </c>
      <c r="Q5786">
        <v>-0.7</v>
      </c>
      <c r="V5786">
        <v>1</v>
      </c>
      <c r="W5786" t="s">
        <v>1371</v>
      </c>
      <c r="X5786" t="s">
        <v>1402</v>
      </c>
    </row>
    <row r="5787" spans="1:24" x14ac:dyDescent="0.3">
      <c r="A5787">
        <v>7018</v>
      </c>
      <c r="B5787" s="15" t="s">
        <v>760</v>
      </c>
      <c r="C5787" t="str">
        <f>_xlfn.XLOOKUP($B5787, STANDARDS!$A:$A, STANDARDS!$B:$B,,0,2)</f>
        <v>Wallace Fm, Belt Sgp</v>
      </c>
      <c r="D5787" t="s">
        <v>1060</v>
      </c>
      <c r="J5787" s="13">
        <v>1460</v>
      </c>
      <c r="K5787" s="13">
        <v>10</v>
      </c>
      <c r="L5787" s="16" t="s">
        <v>1320</v>
      </c>
      <c r="M5787" t="s">
        <v>583</v>
      </c>
      <c r="P5787" t="s">
        <v>243</v>
      </c>
      <c r="Q5787">
        <v>1.6</v>
      </c>
      <c r="V5787">
        <v>1</v>
      </c>
      <c r="W5787" t="s">
        <v>1371</v>
      </c>
      <c r="X5787" t="s">
        <v>1402</v>
      </c>
    </row>
    <row r="5788" spans="1:24" x14ac:dyDescent="0.3">
      <c r="A5788">
        <v>7019</v>
      </c>
      <c r="B5788" s="15" t="s">
        <v>760</v>
      </c>
      <c r="C5788" t="str">
        <f>_xlfn.XLOOKUP($B5788, STANDARDS!$A:$A, STANDARDS!$B:$B,,0,2)</f>
        <v>Wallace Fm, Belt Sgp</v>
      </c>
      <c r="D5788" t="s">
        <v>1060</v>
      </c>
      <c r="J5788" s="13">
        <v>1460</v>
      </c>
      <c r="K5788" s="13">
        <v>10</v>
      </c>
      <c r="L5788" s="16" t="s">
        <v>1320</v>
      </c>
      <c r="M5788" t="s">
        <v>583</v>
      </c>
      <c r="P5788" t="s">
        <v>243</v>
      </c>
      <c r="Q5788">
        <v>-0.2</v>
      </c>
      <c r="V5788">
        <v>1</v>
      </c>
      <c r="W5788" t="s">
        <v>1371</v>
      </c>
      <c r="X5788" t="s">
        <v>1402</v>
      </c>
    </row>
    <row r="5789" spans="1:24" x14ac:dyDescent="0.3">
      <c r="A5789">
        <v>7020</v>
      </c>
      <c r="B5789" s="15" t="s">
        <v>760</v>
      </c>
      <c r="C5789" t="str">
        <f>_xlfn.XLOOKUP($B5789, STANDARDS!$A:$A, STANDARDS!$B:$B,,0,2)</f>
        <v>Wallace Fm, Belt Sgp</v>
      </c>
      <c r="D5789" t="s">
        <v>1060</v>
      </c>
      <c r="J5789" s="13">
        <v>1460</v>
      </c>
      <c r="K5789" s="13">
        <v>10</v>
      </c>
      <c r="L5789" s="16" t="s">
        <v>1320</v>
      </c>
      <c r="M5789" t="s">
        <v>583</v>
      </c>
      <c r="P5789" t="s">
        <v>243</v>
      </c>
      <c r="Q5789">
        <v>-0.1</v>
      </c>
      <c r="V5789">
        <v>1</v>
      </c>
      <c r="W5789" t="s">
        <v>1371</v>
      </c>
      <c r="X5789" t="s">
        <v>1402</v>
      </c>
    </row>
    <row r="5790" spans="1:24" x14ac:dyDescent="0.3">
      <c r="A5790">
        <v>7021</v>
      </c>
      <c r="B5790" s="15" t="s">
        <v>759</v>
      </c>
      <c r="C5790" t="str">
        <f>_xlfn.XLOOKUP($B5790, STANDARDS!$A:$A, STANDARDS!$B:$B,,0,2)</f>
        <v>Helena Fm, Belt Sgp</v>
      </c>
      <c r="D5790" t="s">
        <v>1060</v>
      </c>
      <c r="J5790" s="13">
        <v>1460</v>
      </c>
      <c r="K5790" s="13">
        <v>10</v>
      </c>
      <c r="L5790" s="16" t="s">
        <v>1320</v>
      </c>
      <c r="M5790" t="s">
        <v>583</v>
      </c>
      <c r="P5790" t="s">
        <v>243</v>
      </c>
      <c r="Q5790">
        <v>-2.1</v>
      </c>
      <c r="V5790">
        <v>1</v>
      </c>
      <c r="W5790" t="s">
        <v>1371</v>
      </c>
      <c r="X5790" t="s">
        <v>1402</v>
      </c>
    </row>
    <row r="5791" spans="1:24" x14ac:dyDescent="0.3">
      <c r="A5791">
        <v>7022</v>
      </c>
      <c r="B5791" s="15" t="s">
        <v>760</v>
      </c>
      <c r="C5791" t="str">
        <f>_xlfn.XLOOKUP($B5791, STANDARDS!$A:$A, STANDARDS!$B:$B,,0,2)</f>
        <v>Wallace Fm, Belt Sgp</v>
      </c>
      <c r="D5791" t="s">
        <v>1060</v>
      </c>
      <c r="J5791" s="13">
        <v>1460</v>
      </c>
      <c r="K5791" s="13">
        <v>10</v>
      </c>
      <c r="L5791" s="16" t="s">
        <v>1320</v>
      </c>
      <c r="M5791" t="s">
        <v>583</v>
      </c>
      <c r="P5791" t="s">
        <v>243</v>
      </c>
      <c r="Q5791">
        <v>-0.4</v>
      </c>
      <c r="V5791">
        <v>1</v>
      </c>
      <c r="W5791" t="s">
        <v>1371</v>
      </c>
      <c r="X5791" t="s">
        <v>1402</v>
      </c>
    </row>
    <row r="5792" spans="1:24" x14ac:dyDescent="0.3">
      <c r="A5792">
        <v>7023</v>
      </c>
      <c r="B5792" s="15" t="s">
        <v>759</v>
      </c>
      <c r="C5792" t="str">
        <f>_xlfn.XLOOKUP($B5792, STANDARDS!$A:$A, STANDARDS!$B:$B,,0,2)</f>
        <v>Helena Fm, Belt Sgp</v>
      </c>
      <c r="D5792" t="s">
        <v>1060</v>
      </c>
      <c r="J5792" s="13">
        <v>1460</v>
      </c>
      <c r="K5792" s="13">
        <v>10</v>
      </c>
      <c r="L5792" s="16" t="s">
        <v>1320</v>
      </c>
      <c r="M5792" t="s">
        <v>583</v>
      </c>
      <c r="P5792" t="s">
        <v>243</v>
      </c>
      <c r="Q5792">
        <v>-1.3</v>
      </c>
      <c r="V5792">
        <v>1</v>
      </c>
      <c r="W5792" t="s">
        <v>1371</v>
      </c>
      <c r="X5792" t="s">
        <v>1402</v>
      </c>
    </row>
    <row r="5793" spans="1:24" x14ac:dyDescent="0.3">
      <c r="A5793">
        <v>7024</v>
      </c>
      <c r="B5793" s="15" t="s">
        <v>760</v>
      </c>
      <c r="C5793" t="str">
        <f>_xlfn.XLOOKUP($B5793, STANDARDS!$A:$A, STANDARDS!$B:$B,,0,2)</f>
        <v>Wallace Fm, Belt Sgp</v>
      </c>
      <c r="D5793" t="s">
        <v>1060</v>
      </c>
      <c r="J5793" s="13">
        <v>1460</v>
      </c>
      <c r="K5793" s="13">
        <v>10</v>
      </c>
      <c r="L5793" s="16" t="s">
        <v>1320</v>
      </c>
      <c r="M5793" t="s">
        <v>583</v>
      </c>
      <c r="P5793" t="s">
        <v>243</v>
      </c>
      <c r="Q5793">
        <v>-0.7</v>
      </c>
      <c r="V5793">
        <v>1</v>
      </c>
      <c r="W5793" t="s">
        <v>1371</v>
      </c>
      <c r="X5793" t="s">
        <v>1402</v>
      </c>
    </row>
    <row r="5794" spans="1:24" x14ac:dyDescent="0.3">
      <c r="A5794">
        <v>7025</v>
      </c>
      <c r="B5794" s="15" t="s">
        <v>760</v>
      </c>
      <c r="C5794" t="str">
        <f>_xlfn.XLOOKUP($B5794, STANDARDS!$A:$A, STANDARDS!$B:$B,,0,2)</f>
        <v>Wallace Fm, Belt Sgp</v>
      </c>
      <c r="D5794" t="s">
        <v>1060</v>
      </c>
      <c r="J5794" s="13">
        <v>1460</v>
      </c>
      <c r="K5794" s="13">
        <v>10</v>
      </c>
      <c r="L5794" s="16" t="s">
        <v>1320</v>
      </c>
      <c r="M5794" t="s">
        <v>583</v>
      </c>
      <c r="P5794" t="s">
        <v>243</v>
      </c>
      <c r="Q5794">
        <v>-0.7</v>
      </c>
      <c r="V5794">
        <v>1</v>
      </c>
      <c r="W5794" t="s">
        <v>1371</v>
      </c>
      <c r="X5794" t="s">
        <v>1402</v>
      </c>
    </row>
    <row r="5795" spans="1:24" x14ac:dyDescent="0.3">
      <c r="A5795">
        <v>7026</v>
      </c>
      <c r="B5795" s="15" t="s">
        <v>760</v>
      </c>
      <c r="C5795" t="str">
        <f>_xlfn.XLOOKUP($B5795, STANDARDS!$A:$A, STANDARDS!$B:$B,,0,2)</f>
        <v>Wallace Fm, Belt Sgp</v>
      </c>
      <c r="D5795" t="s">
        <v>1060</v>
      </c>
      <c r="J5795" s="13">
        <v>1460</v>
      </c>
      <c r="K5795" s="13">
        <v>10</v>
      </c>
      <c r="L5795" s="16" t="s">
        <v>1320</v>
      </c>
      <c r="M5795" t="s">
        <v>583</v>
      </c>
      <c r="P5795" t="s">
        <v>243</v>
      </c>
      <c r="Q5795">
        <v>-0.3</v>
      </c>
      <c r="V5795">
        <v>1</v>
      </c>
      <c r="W5795" t="s">
        <v>1371</v>
      </c>
      <c r="X5795" t="s">
        <v>1402</v>
      </c>
    </row>
    <row r="5796" spans="1:24" x14ac:dyDescent="0.3">
      <c r="A5796">
        <v>7027</v>
      </c>
      <c r="B5796" s="15" t="s">
        <v>760</v>
      </c>
      <c r="C5796" t="str">
        <f>_xlfn.XLOOKUP($B5796, STANDARDS!$A:$A, STANDARDS!$B:$B,,0,2)</f>
        <v>Wallace Fm, Belt Sgp</v>
      </c>
      <c r="D5796" t="s">
        <v>1060</v>
      </c>
      <c r="J5796" s="13">
        <v>1460</v>
      </c>
      <c r="K5796" s="13">
        <v>10</v>
      </c>
      <c r="L5796" s="16" t="s">
        <v>1320</v>
      </c>
      <c r="M5796" t="s">
        <v>583</v>
      </c>
      <c r="P5796" t="s">
        <v>243</v>
      </c>
      <c r="Q5796">
        <v>-0.2</v>
      </c>
      <c r="V5796">
        <v>1</v>
      </c>
      <c r="W5796" t="s">
        <v>1371</v>
      </c>
      <c r="X5796" t="s">
        <v>1402</v>
      </c>
    </row>
    <row r="5797" spans="1:24" x14ac:dyDescent="0.3">
      <c r="A5797">
        <v>7028</v>
      </c>
      <c r="B5797" s="15" t="s">
        <v>760</v>
      </c>
      <c r="C5797" t="str">
        <f>_xlfn.XLOOKUP($B5797, STANDARDS!$A:$A, STANDARDS!$B:$B,,0,2)</f>
        <v>Wallace Fm, Belt Sgp</v>
      </c>
      <c r="D5797" t="s">
        <v>1060</v>
      </c>
      <c r="J5797" s="13">
        <v>1460</v>
      </c>
      <c r="K5797" s="13">
        <v>10</v>
      </c>
      <c r="L5797" s="16" t="s">
        <v>1320</v>
      </c>
      <c r="M5797" t="s">
        <v>583</v>
      </c>
      <c r="P5797" t="s">
        <v>243</v>
      </c>
      <c r="Q5797">
        <v>-0.2</v>
      </c>
      <c r="V5797">
        <v>1</v>
      </c>
      <c r="W5797" t="s">
        <v>1371</v>
      </c>
      <c r="X5797" t="s">
        <v>1402</v>
      </c>
    </row>
    <row r="5798" spans="1:24" x14ac:dyDescent="0.3">
      <c r="A5798">
        <v>7029</v>
      </c>
      <c r="B5798" s="15" t="s">
        <v>760</v>
      </c>
      <c r="C5798" t="str">
        <f>_xlfn.XLOOKUP($B5798, STANDARDS!$A:$A, STANDARDS!$B:$B,,0,2)</f>
        <v>Wallace Fm, Belt Sgp</v>
      </c>
      <c r="D5798" t="s">
        <v>1060</v>
      </c>
      <c r="J5798" s="13">
        <v>1460</v>
      </c>
      <c r="K5798" s="13">
        <v>10</v>
      </c>
      <c r="L5798" s="16" t="s">
        <v>1320</v>
      </c>
      <c r="M5798" t="s">
        <v>583</v>
      </c>
      <c r="P5798" t="s">
        <v>243</v>
      </c>
      <c r="Q5798">
        <v>-0.3</v>
      </c>
      <c r="V5798">
        <v>1</v>
      </c>
      <c r="W5798" t="s">
        <v>1371</v>
      </c>
      <c r="X5798" t="s">
        <v>1402</v>
      </c>
    </row>
    <row r="5799" spans="1:24" x14ac:dyDescent="0.3">
      <c r="A5799">
        <v>7030</v>
      </c>
      <c r="B5799" s="15" t="s">
        <v>760</v>
      </c>
      <c r="C5799" t="str">
        <f>_xlfn.XLOOKUP($B5799, STANDARDS!$A:$A, STANDARDS!$B:$B,,0,2)</f>
        <v>Wallace Fm, Belt Sgp</v>
      </c>
      <c r="D5799" t="s">
        <v>1060</v>
      </c>
      <c r="J5799" s="13">
        <v>1460</v>
      </c>
      <c r="K5799" s="13">
        <v>10</v>
      </c>
      <c r="L5799" s="16" t="s">
        <v>1320</v>
      </c>
      <c r="M5799" t="s">
        <v>583</v>
      </c>
      <c r="P5799" t="s">
        <v>243</v>
      </c>
      <c r="Q5799">
        <v>-0.3</v>
      </c>
      <c r="V5799">
        <v>1</v>
      </c>
      <c r="W5799" t="s">
        <v>1371</v>
      </c>
      <c r="X5799" t="s">
        <v>1402</v>
      </c>
    </row>
    <row r="5800" spans="1:24" x14ac:dyDescent="0.3">
      <c r="A5800">
        <v>7031</v>
      </c>
      <c r="B5800" s="15" t="s">
        <v>759</v>
      </c>
      <c r="C5800" t="str">
        <f>_xlfn.XLOOKUP($B5800, STANDARDS!$A:$A, STANDARDS!$B:$B,,0,2)</f>
        <v>Helena Fm, Belt Sgp</v>
      </c>
      <c r="D5800" t="s">
        <v>1060</v>
      </c>
      <c r="J5800" s="13">
        <v>1460</v>
      </c>
      <c r="K5800" s="13">
        <v>10</v>
      </c>
      <c r="L5800" s="16" t="s">
        <v>1320</v>
      </c>
      <c r="M5800" t="s">
        <v>583</v>
      </c>
      <c r="P5800" t="s">
        <v>243</v>
      </c>
      <c r="Q5800">
        <v>-0.2</v>
      </c>
      <c r="V5800">
        <v>1</v>
      </c>
      <c r="W5800" t="s">
        <v>1371</v>
      </c>
      <c r="X5800" t="s">
        <v>1402</v>
      </c>
    </row>
    <row r="5801" spans="1:24" x14ac:dyDescent="0.3">
      <c r="A5801">
        <v>7032</v>
      </c>
      <c r="B5801" s="15" t="s">
        <v>759</v>
      </c>
      <c r="C5801" t="str">
        <f>_xlfn.XLOOKUP($B5801, STANDARDS!$A:$A, STANDARDS!$B:$B,,0,2)</f>
        <v>Helena Fm, Belt Sgp</v>
      </c>
      <c r="D5801" t="s">
        <v>1060</v>
      </c>
      <c r="J5801" s="13">
        <v>1460</v>
      </c>
      <c r="K5801" s="13">
        <v>10</v>
      </c>
      <c r="L5801" s="16" t="s">
        <v>1320</v>
      </c>
      <c r="M5801" t="s">
        <v>583</v>
      </c>
      <c r="P5801" t="s">
        <v>243</v>
      </c>
      <c r="Q5801">
        <v>-0.2</v>
      </c>
      <c r="V5801">
        <v>1</v>
      </c>
      <c r="W5801" t="s">
        <v>1371</v>
      </c>
      <c r="X5801" t="s">
        <v>1402</v>
      </c>
    </row>
    <row r="5802" spans="1:24" x14ac:dyDescent="0.3">
      <c r="A5802">
        <v>7033</v>
      </c>
      <c r="B5802" s="15" t="s">
        <v>760</v>
      </c>
      <c r="C5802" t="str">
        <f>_xlfn.XLOOKUP($B5802, STANDARDS!$A:$A, STANDARDS!$B:$B,,0,2)</f>
        <v>Wallace Fm, Belt Sgp</v>
      </c>
      <c r="D5802" t="s">
        <v>1060</v>
      </c>
      <c r="J5802" s="13">
        <v>1460</v>
      </c>
      <c r="K5802" s="13">
        <v>10</v>
      </c>
      <c r="L5802" s="16" t="s">
        <v>1320</v>
      </c>
      <c r="M5802" t="s">
        <v>583</v>
      </c>
      <c r="P5802" t="s">
        <v>243</v>
      </c>
      <c r="Q5802">
        <v>-0.6</v>
      </c>
      <c r="V5802">
        <v>1</v>
      </c>
      <c r="W5802" t="s">
        <v>1371</v>
      </c>
      <c r="X5802" t="s">
        <v>1402</v>
      </c>
    </row>
    <row r="5803" spans="1:24" x14ac:dyDescent="0.3">
      <c r="A5803">
        <v>7034</v>
      </c>
      <c r="B5803" s="15" t="s">
        <v>759</v>
      </c>
      <c r="C5803" t="str">
        <f>_xlfn.XLOOKUP($B5803, STANDARDS!$A:$A, STANDARDS!$B:$B,,0,2)</f>
        <v>Helena Fm, Belt Sgp</v>
      </c>
      <c r="D5803" t="s">
        <v>1060</v>
      </c>
      <c r="J5803" s="13">
        <v>1460</v>
      </c>
      <c r="K5803" s="13">
        <v>10</v>
      </c>
      <c r="L5803" s="16" t="s">
        <v>1320</v>
      </c>
      <c r="M5803" t="s">
        <v>583</v>
      </c>
      <c r="P5803" t="s">
        <v>243</v>
      </c>
      <c r="Q5803">
        <v>-0.9</v>
      </c>
      <c r="V5803">
        <v>1</v>
      </c>
      <c r="W5803" t="s">
        <v>1371</v>
      </c>
      <c r="X5803" t="s">
        <v>1402</v>
      </c>
    </row>
    <row r="5804" spans="1:24" x14ac:dyDescent="0.3">
      <c r="A5804">
        <v>7035</v>
      </c>
      <c r="B5804" s="15" t="s">
        <v>766</v>
      </c>
      <c r="C5804" t="str">
        <f>_xlfn.XLOOKUP($B5804, STANDARDS!$A:$A, STANDARDS!$B:$B,,0,2)</f>
        <v>Newland Fm, Belt Sgp</v>
      </c>
      <c r="D5804" t="s">
        <v>1060</v>
      </c>
      <c r="J5804" s="13">
        <v>1460</v>
      </c>
      <c r="K5804" s="13">
        <v>10</v>
      </c>
      <c r="L5804" s="16" t="s">
        <v>1320</v>
      </c>
      <c r="M5804" t="s">
        <v>583</v>
      </c>
      <c r="P5804" t="s">
        <v>243</v>
      </c>
      <c r="Q5804">
        <v>0.8</v>
      </c>
      <c r="V5804">
        <v>1</v>
      </c>
      <c r="W5804" t="s">
        <v>1371</v>
      </c>
      <c r="X5804" t="s">
        <v>1402</v>
      </c>
    </row>
    <row r="5805" spans="1:24" x14ac:dyDescent="0.3">
      <c r="A5805">
        <v>7036</v>
      </c>
      <c r="B5805" s="15" t="s">
        <v>759</v>
      </c>
      <c r="C5805" t="str">
        <f>_xlfn.XLOOKUP($B5805, STANDARDS!$A:$A, STANDARDS!$B:$B,,0,2)</f>
        <v>Helena Fm, Belt Sgp</v>
      </c>
      <c r="D5805" t="s">
        <v>1060</v>
      </c>
      <c r="J5805" s="13">
        <v>1460</v>
      </c>
      <c r="K5805" s="13">
        <v>10</v>
      </c>
      <c r="L5805" s="16" t="s">
        <v>1320</v>
      </c>
      <c r="M5805" t="s">
        <v>583</v>
      </c>
      <c r="P5805" t="s">
        <v>243</v>
      </c>
      <c r="Q5805">
        <v>-1.1000000000000001</v>
      </c>
      <c r="V5805">
        <v>1</v>
      </c>
      <c r="W5805" t="s">
        <v>1371</v>
      </c>
      <c r="X5805" t="s">
        <v>1402</v>
      </c>
    </row>
    <row r="5806" spans="1:24" x14ac:dyDescent="0.3">
      <c r="A5806">
        <v>7037</v>
      </c>
      <c r="B5806" s="15" t="s">
        <v>759</v>
      </c>
      <c r="C5806" t="str">
        <f>_xlfn.XLOOKUP($B5806, STANDARDS!$A:$A, STANDARDS!$B:$B,,0,2)</f>
        <v>Helena Fm, Belt Sgp</v>
      </c>
      <c r="D5806" t="s">
        <v>1060</v>
      </c>
      <c r="J5806" s="13">
        <v>1460</v>
      </c>
      <c r="K5806" s="13">
        <v>10</v>
      </c>
      <c r="L5806" s="16" t="s">
        <v>1320</v>
      </c>
      <c r="M5806" t="s">
        <v>583</v>
      </c>
      <c r="P5806" t="s">
        <v>243</v>
      </c>
      <c r="Q5806">
        <v>-0.6</v>
      </c>
      <c r="V5806">
        <v>1</v>
      </c>
      <c r="W5806" t="s">
        <v>1371</v>
      </c>
      <c r="X5806" t="s">
        <v>1402</v>
      </c>
    </row>
    <row r="5807" spans="1:24" x14ac:dyDescent="0.3">
      <c r="A5807">
        <v>7038</v>
      </c>
      <c r="B5807" s="15" t="s">
        <v>766</v>
      </c>
      <c r="C5807" t="str">
        <f>_xlfn.XLOOKUP($B5807, STANDARDS!$A:$A, STANDARDS!$B:$B,,0,2)</f>
        <v>Newland Fm, Belt Sgp</v>
      </c>
      <c r="D5807" t="s">
        <v>1060</v>
      </c>
      <c r="J5807" s="13">
        <v>1460</v>
      </c>
      <c r="K5807" s="13">
        <v>10</v>
      </c>
      <c r="L5807" s="16" t="s">
        <v>1320</v>
      </c>
      <c r="M5807" t="s">
        <v>583</v>
      </c>
      <c r="P5807" t="s">
        <v>243</v>
      </c>
      <c r="Q5807">
        <v>1.8</v>
      </c>
      <c r="V5807">
        <v>1</v>
      </c>
      <c r="W5807" t="s">
        <v>1371</v>
      </c>
      <c r="X5807" t="s">
        <v>1402</v>
      </c>
    </row>
    <row r="5808" spans="1:24" x14ac:dyDescent="0.3">
      <c r="A5808">
        <v>7039</v>
      </c>
      <c r="B5808" s="15" t="s">
        <v>759</v>
      </c>
      <c r="C5808" t="str">
        <f>_xlfn.XLOOKUP($B5808, STANDARDS!$A:$A, STANDARDS!$B:$B,,0,2)</f>
        <v>Helena Fm, Belt Sgp</v>
      </c>
      <c r="D5808" t="s">
        <v>1060</v>
      </c>
      <c r="J5808" s="13">
        <v>1460</v>
      </c>
      <c r="K5808" s="13">
        <v>10</v>
      </c>
      <c r="L5808" s="16" t="s">
        <v>1320</v>
      </c>
      <c r="M5808" t="s">
        <v>583</v>
      </c>
      <c r="P5808" t="s">
        <v>243</v>
      </c>
      <c r="Q5808">
        <v>-1.6</v>
      </c>
      <c r="V5808">
        <v>1</v>
      </c>
      <c r="W5808" t="s">
        <v>1371</v>
      </c>
      <c r="X5808" t="s">
        <v>1402</v>
      </c>
    </row>
    <row r="5809" spans="1:24" x14ac:dyDescent="0.3">
      <c r="A5809">
        <v>7040</v>
      </c>
      <c r="B5809" s="15" t="s">
        <v>767</v>
      </c>
      <c r="C5809" t="str">
        <f>_xlfn.XLOOKUP($B5809, STANDARDS!$A:$A, STANDARDS!$B:$B,,0,2)</f>
        <v>Siyeh Fm, Belt Sgp</v>
      </c>
      <c r="D5809" t="s">
        <v>1060</v>
      </c>
      <c r="J5809" s="13">
        <v>1460</v>
      </c>
      <c r="K5809" s="13">
        <v>10</v>
      </c>
      <c r="L5809" s="16" t="s">
        <v>1320</v>
      </c>
      <c r="M5809" t="s">
        <v>583</v>
      </c>
      <c r="P5809" t="s">
        <v>243</v>
      </c>
      <c r="Q5809">
        <v>0.2</v>
      </c>
      <c r="V5809">
        <v>1</v>
      </c>
      <c r="W5809" t="s">
        <v>1371</v>
      </c>
      <c r="X5809" t="s">
        <v>1402</v>
      </c>
    </row>
    <row r="5810" spans="1:24" x14ac:dyDescent="0.3">
      <c r="A5810">
        <v>7041</v>
      </c>
      <c r="B5810" s="15" t="s">
        <v>767</v>
      </c>
      <c r="C5810" t="str">
        <f>_xlfn.XLOOKUP($B5810, STANDARDS!$A:$A, STANDARDS!$B:$B,,0,2)</f>
        <v>Siyeh Fm, Belt Sgp</v>
      </c>
      <c r="D5810" t="s">
        <v>1060</v>
      </c>
      <c r="J5810" s="13">
        <v>1460</v>
      </c>
      <c r="K5810" s="13">
        <v>10</v>
      </c>
      <c r="L5810" s="16" t="s">
        <v>1320</v>
      </c>
      <c r="M5810" t="s">
        <v>583</v>
      </c>
      <c r="P5810" t="s">
        <v>243</v>
      </c>
      <c r="Q5810">
        <v>0.8</v>
      </c>
      <c r="V5810">
        <v>1</v>
      </c>
      <c r="W5810" t="s">
        <v>1371</v>
      </c>
      <c r="X5810" t="s">
        <v>1402</v>
      </c>
    </row>
    <row r="5811" spans="1:24" x14ac:dyDescent="0.3">
      <c r="A5811">
        <v>7042</v>
      </c>
      <c r="B5811" s="15" t="s">
        <v>767</v>
      </c>
      <c r="C5811" t="str">
        <f>_xlfn.XLOOKUP($B5811, STANDARDS!$A:$A, STANDARDS!$B:$B,,0,2)</f>
        <v>Siyeh Fm, Belt Sgp</v>
      </c>
      <c r="D5811" t="s">
        <v>1060</v>
      </c>
      <c r="J5811" s="13">
        <v>1460</v>
      </c>
      <c r="K5811" s="13">
        <v>10</v>
      </c>
      <c r="L5811" s="16" t="s">
        <v>1320</v>
      </c>
      <c r="M5811" t="s">
        <v>583</v>
      </c>
      <c r="P5811" t="s">
        <v>243</v>
      </c>
      <c r="Q5811">
        <v>0.3</v>
      </c>
      <c r="V5811">
        <v>1</v>
      </c>
      <c r="W5811" t="s">
        <v>1371</v>
      </c>
      <c r="X5811" t="s">
        <v>1402</v>
      </c>
    </row>
    <row r="5812" spans="1:24" x14ac:dyDescent="0.3">
      <c r="A5812">
        <v>7043</v>
      </c>
      <c r="B5812" s="15" t="s">
        <v>766</v>
      </c>
      <c r="C5812" t="str">
        <f>_xlfn.XLOOKUP($B5812, STANDARDS!$A:$A, STANDARDS!$B:$B,,0,2)</f>
        <v>Newland Fm, Belt Sgp</v>
      </c>
      <c r="D5812" t="s">
        <v>1060</v>
      </c>
      <c r="J5812" s="13">
        <v>1460</v>
      </c>
      <c r="K5812" s="13">
        <v>10</v>
      </c>
      <c r="L5812" s="16" t="s">
        <v>1320</v>
      </c>
      <c r="M5812" t="s">
        <v>583</v>
      </c>
      <c r="P5812" t="s">
        <v>243</v>
      </c>
      <c r="Q5812">
        <v>2.4</v>
      </c>
      <c r="V5812">
        <v>1</v>
      </c>
      <c r="W5812" t="s">
        <v>1371</v>
      </c>
      <c r="X5812" t="s">
        <v>1402</v>
      </c>
    </row>
    <row r="5813" spans="1:24" x14ac:dyDescent="0.3">
      <c r="A5813">
        <v>7044</v>
      </c>
      <c r="B5813" s="15" t="s">
        <v>759</v>
      </c>
      <c r="C5813" t="str">
        <f>_xlfn.XLOOKUP($B5813, STANDARDS!$A:$A, STANDARDS!$B:$B,,0,2)</f>
        <v>Helena Fm, Belt Sgp</v>
      </c>
      <c r="D5813" t="s">
        <v>1060</v>
      </c>
      <c r="J5813" s="13">
        <v>1460</v>
      </c>
      <c r="K5813" s="13">
        <v>10</v>
      </c>
      <c r="L5813" s="16" t="s">
        <v>1320</v>
      </c>
      <c r="M5813" t="s">
        <v>583</v>
      </c>
      <c r="P5813" t="s">
        <v>243</v>
      </c>
      <c r="Q5813">
        <v>-2.2000000000000002</v>
      </c>
      <c r="V5813">
        <v>1</v>
      </c>
      <c r="W5813" t="s">
        <v>1371</v>
      </c>
      <c r="X5813" t="s">
        <v>1402</v>
      </c>
    </row>
    <row r="5814" spans="1:24" x14ac:dyDescent="0.3">
      <c r="A5814">
        <v>7045</v>
      </c>
      <c r="B5814" s="15" t="s">
        <v>767</v>
      </c>
      <c r="C5814" t="str">
        <f>_xlfn.XLOOKUP($B5814, STANDARDS!$A:$A, STANDARDS!$B:$B,,0,2)</f>
        <v>Siyeh Fm, Belt Sgp</v>
      </c>
      <c r="D5814" t="s">
        <v>1060</v>
      </c>
      <c r="J5814" s="13">
        <v>1460</v>
      </c>
      <c r="K5814" s="13">
        <v>10</v>
      </c>
      <c r="L5814" s="16" t="s">
        <v>1320</v>
      </c>
      <c r="M5814" t="s">
        <v>583</v>
      </c>
      <c r="P5814" t="s">
        <v>243</v>
      </c>
      <c r="Q5814">
        <v>0</v>
      </c>
      <c r="V5814">
        <v>1</v>
      </c>
      <c r="W5814" t="s">
        <v>1371</v>
      </c>
      <c r="X5814" t="s">
        <v>1402</v>
      </c>
    </row>
    <row r="5815" spans="1:24" x14ac:dyDescent="0.3">
      <c r="A5815">
        <v>7046</v>
      </c>
      <c r="B5815" s="15" t="s">
        <v>767</v>
      </c>
      <c r="C5815" t="str">
        <f>_xlfn.XLOOKUP($B5815, STANDARDS!$A:$A, STANDARDS!$B:$B,,0,2)</f>
        <v>Siyeh Fm, Belt Sgp</v>
      </c>
      <c r="D5815" t="s">
        <v>1060</v>
      </c>
      <c r="J5815" s="13">
        <v>1460</v>
      </c>
      <c r="K5815" s="13">
        <v>10</v>
      </c>
      <c r="L5815" s="16" t="s">
        <v>1320</v>
      </c>
      <c r="M5815" t="s">
        <v>583</v>
      </c>
      <c r="P5815" t="s">
        <v>243</v>
      </c>
      <c r="Q5815">
        <v>0.4</v>
      </c>
      <c r="V5815">
        <v>1</v>
      </c>
      <c r="W5815" t="s">
        <v>1371</v>
      </c>
      <c r="X5815" t="s">
        <v>1402</v>
      </c>
    </row>
    <row r="5816" spans="1:24" x14ac:dyDescent="0.3">
      <c r="A5816">
        <v>7047</v>
      </c>
      <c r="B5816" s="15" t="s">
        <v>767</v>
      </c>
      <c r="C5816" t="str">
        <f>_xlfn.XLOOKUP($B5816, STANDARDS!$A:$A, STANDARDS!$B:$B,,0,2)</f>
        <v>Siyeh Fm, Belt Sgp</v>
      </c>
      <c r="D5816" t="s">
        <v>1060</v>
      </c>
      <c r="J5816" s="13">
        <v>1460</v>
      </c>
      <c r="K5816" s="13">
        <v>10</v>
      </c>
      <c r="L5816" s="16" t="s">
        <v>1320</v>
      </c>
      <c r="M5816" t="s">
        <v>583</v>
      </c>
      <c r="P5816" t="s">
        <v>243</v>
      </c>
      <c r="Q5816">
        <v>2.1</v>
      </c>
      <c r="V5816">
        <v>1</v>
      </c>
      <c r="W5816" t="s">
        <v>1371</v>
      </c>
      <c r="X5816" t="s">
        <v>1402</v>
      </c>
    </row>
    <row r="5817" spans="1:24" x14ac:dyDescent="0.3">
      <c r="A5817">
        <v>7048</v>
      </c>
      <c r="B5817" s="15" t="s">
        <v>767</v>
      </c>
      <c r="C5817" t="str">
        <f>_xlfn.XLOOKUP($B5817, STANDARDS!$A:$A, STANDARDS!$B:$B,,0,2)</f>
        <v>Siyeh Fm, Belt Sgp</v>
      </c>
      <c r="D5817" t="s">
        <v>1060</v>
      </c>
      <c r="J5817" s="13">
        <v>1460</v>
      </c>
      <c r="K5817" s="13">
        <v>10</v>
      </c>
      <c r="L5817" s="16" t="s">
        <v>1320</v>
      </c>
      <c r="M5817" t="s">
        <v>583</v>
      </c>
      <c r="P5817" t="s">
        <v>243</v>
      </c>
      <c r="Q5817">
        <v>-1.1000000000000001</v>
      </c>
      <c r="V5817">
        <v>1</v>
      </c>
      <c r="W5817" t="s">
        <v>1371</v>
      </c>
      <c r="X5817" t="s">
        <v>1402</v>
      </c>
    </row>
    <row r="5818" spans="1:24" x14ac:dyDescent="0.3">
      <c r="A5818">
        <v>7049</v>
      </c>
      <c r="B5818" s="15" t="s">
        <v>767</v>
      </c>
      <c r="C5818" t="str">
        <f>_xlfn.XLOOKUP($B5818, STANDARDS!$A:$A, STANDARDS!$B:$B,,0,2)</f>
        <v>Siyeh Fm, Belt Sgp</v>
      </c>
      <c r="D5818" t="s">
        <v>1060</v>
      </c>
      <c r="J5818" s="13">
        <v>1460</v>
      </c>
      <c r="K5818" s="13">
        <v>10</v>
      </c>
      <c r="L5818" s="16" t="s">
        <v>1320</v>
      </c>
      <c r="M5818" t="s">
        <v>583</v>
      </c>
      <c r="P5818" t="s">
        <v>243</v>
      </c>
      <c r="Q5818">
        <v>0.2</v>
      </c>
      <c r="V5818">
        <v>1</v>
      </c>
      <c r="W5818" t="s">
        <v>1371</v>
      </c>
      <c r="X5818" t="s">
        <v>1402</v>
      </c>
    </row>
    <row r="5819" spans="1:24" x14ac:dyDescent="0.3">
      <c r="A5819">
        <v>7050</v>
      </c>
      <c r="B5819" s="15" t="s">
        <v>767</v>
      </c>
      <c r="C5819" t="str">
        <f>_xlfn.XLOOKUP($B5819, STANDARDS!$A:$A, STANDARDS!$B:$B,,0,2)</f>
        <v>Siyeh Fm, Belt Sgp</v>
      </c>
      <c r="D5819" t="s">
        <v>1060</v>
      </c>
      <c r="J5819" s="13">
        <v>1460</v>
      </c>
      <c r="K5819" s="13">
        <v>10</v>
      </c>
      <c r="L5819" s="16" t="s">
        <v>1320</v>
      </c>
      <c r="M5819" t="s">
        <v>583</v>
      </c>
      <c r="P5819" t="s">
        <v>243</v>
      </c>
      <c r="Q5819">
        <v>2.1</v>
      </c>
      <c r="V5819">
        <v>1</v>
      </c>
      <c r="W5819" t="s">
        <v>1371</v>
      </c>
      <c r="X5819" t="s">
        <v>1402</v>
      </c>
    </row>
    <row r="5820" spans="1:24" x14ac:dyDescent="0.3">
      <c r="A5820">
        <v>7051</v>
      </c>
      <c r="B5820" s="15" t="s">
        <v>767</v>
      </c>
      <c r="C5820" t="str">
        <f>_xlfn.XLOOKUP($B5820, STANDARDS!$A:$A, STANDARDS!$B:$B,,0,2)</f>
        <v>Siyeh Fm, Belt Sgp</v>
      </c>
      <c r="D5820" t="s">
        <v>1060</v>
      </c>
      <c r="J5820" s="13">
        <v>1460</v>
      </c>
      <c r="K5820" s="13">
        <v>10</v>
      </c>
      <c r="L5820" s="16" t="s">
        <v>1320</v>
      </c>
      <c r="M5820" t="s">
        <v>583</v>
      </c>
      <c r="P5820" t="s">
        <v>243</v>
      </c>
      <c r="Q5820">
        <v>-0.7</v>
      </c>
      <c r="V5820">
        <v>1</v>
      </c>
      <c r="W5820" t="s">
        <v>1371</v>
      </c>
      <c r="X5820" t="s">
        <v>1402</v>
      </c>
    </row>
    <row r="5821" spans="1:24" x14ac:dyDescent="0.3">
      <c r="A5821">
        <v>7052</v>
      </c>
      <c r="B5821" s="15" t="s">
        <v>767</v>
      </c>
      <c r="C5821" t="str">
        <f>_xlfn.XLOOKUP($B5821, STANDARDS!$A:$A, STANDARDS!$B:$B,,0,2)</f>
        <v>Siyeh Fm, Belt Sgp</v>
      </c>
      <c r="D5821" t="s">
        <v>1060</v>
      </c>
      <c r="J5821" s="13">
        <v>1460</v>
      </c>
      <c r="K5821" s="13">
        <v>10</v>
      </c>
      <c r="L5821" s="16" t="s">
        <v>1320</v>
      </c>
      <c r="M5821" t="s">
        <v>583</v>
      </c>
      <c r="P5821" t="s">
        <v>243</v>
      </c>
      <c r="Q5821">
        <v>-1.2</v>
      </c>
      <c r="V5821">
        <v>1</v>
      </c>
      <c r="W5821" t="s">
        <v>1371</v>
      </c>
      <c r="X5821" t="s">
        <v>1402</v>
      </c>
    </row>
    <row r="5822" spans="1:24" x14ac:dyDescent="0.3">
      <c r="A5822">
        <v>7053</v>
      </c>
      <c r="B5822" s="15" t="s">
        <v>767</v>
      </c>
      <c r="C5822" t="str">
        <f>_xlfn.XLOOKUP($B5822, STANDARDS!$A:$A, STANDARDS!$B:$B,,0,2)</f>
        <v>Siyeh Fm, Belt Sgp</v>
      </c>
      <c r="D5822" t="s">
        <v>1060</v>
      </c>
      <c r="J5822" s="13">
        <v>1460</v>
      </c>
      <c r="K5822" s="13">
        <v>10</v>
      </c>
      <c r="L5822" s="16" t="s">
        <v>1320</v>
      </c>
      <c r="M5822" t="s">
        <v>583</v>
      </c>
      <c r="P5822" t="s">
        <v>243</v>
      </c>
      <c r="Q5822">
        <v>-1.6</v>
      </c>
      <c r="V5822">
        <v>1</v>
      </c>
      <c r="W5822" t="s">
        <v>1371</v>
      </c>
      <c r="X5822" t="s">
        <v>1402</v>
      </c>
    </row>
    <row r="5823" spans="1:24" x14ac:dyDescent="0.3">
      <c r="A5823">
        <v>7054</v>
      </c>
      <c r="B5823" s="15" t="s">
        <v>766</v>
      </c>
      <c r="C5823" t="str">
        <f>_xlfn.XLOOKUP($B5823, STANDARDS!$A:$A, STANDARDS!$B:$B,,0,2)</f>
        <v>Newland Fm, Belt Sgp</v>
      </c>
      <c r="D5823" t="s">
        <v>1060</v>
      </c>
      <c r="J5823" s="13">
        <v>1460</v>
      </c>
      <c r="K5823" s="13">
        <v>10</v>
      </c>
      <c r="L5823" s="16" t="s">
        <v>1320</v>
      </c>
      <c r="M5823" t="s">
        <v>583</v>
      </c>
      <c r="P5823" t="s">
        <v>243</v>
      </c>
      <c r="Q5823">
        <v>0.9</v>
      </c>
      <c r="V5823">
        <v>1</v>
      </c>
      <c r="W5823" t="s">
        <v>1371</v>
      </c>
      <c r="X5823" t="s">
        <v>1402</v>
      </c>
    </row>
    <row r="5824" spans="1:24" x14ac:dyDescent="0.3">
      <c r="A5824">
        <v>7055</v>
      </c>
      <c r="B5824" s="15" t="s">
        <v>767</v>
      </c>
      <c r="C5824" t="str">
        <f>_xlfn.XLOOKUP($B5824, STANDARDS!$A:$A, STANDARDS!$B:$B,,0,2)</f>
        <v>Siyeh Fm, Belt Sgp</v>
      </c>
      <c r="D5824" t="s">
        <v>1060</v>
      </c>
      <c r="J5824" s="13">
        <v>1460</v>
      </c>
      <c r="K5824" s="13">
        <v>10</v>
      </c>
      <c r="L5824" s="16" t="s">
        <v>1320</v>
      </c>
      <c r="M5824" t="s">
        <v>583</v>
      </c>
      <c r="P5824" t="s">
        <v>243</v>
      </c>
      <c r="Q5824">
        <v>0.6</v>
      </c>
      <c r="V5824">
        <v>1</v>
      </c>
      <c r="W5824" t="s">
        <v>1371</v>
      </c>
      <c r="X5824" t="s">
        <v>1402</v>
      </c>
    </row>
    <row r="5825" spans="1:24" x14ac:dyDescent="0.3">
      <c r="A5825">
        <v>7056</v>
      </c>
      <c r="B5825" s="15" t="s">
        <v>767</v>
      </c>
      <c r="C5825" t="str">
        <f>_xlfn.XLOOKUP($B5825, STANDARDS!$A:$A, STANDARDS!$B:$B,,0,2)</f>
        <v>Siyeh Fm, Belt Sgp</v>
      </c>
      <c r="D5825" t="s">
        <v>1060</v>
      </c>
      <c r="J5825" s="13">
        <v>1460</v>
      </c>
      <c r="K5825" s="13">
        <v>10</v>
      </c>
      <c r="L5825" s="16" t="s">
        <v>1320</v>
      </c>
      <c r="M5825" t="s">
        <v>583</v>
      </c>
      <c r="P5825" t="s">
        <v>243</v>
      </c>
      <c r="Q5825">
        <v>-0.1</v>
      </c>
      <c r="V5825">
        <v>1</v>
      </c>
      <c r="W5825" t="s">
        <v>1371</v>
      </c>
      <c r="X5825" t="s">
        <v>1402</v>
      </c>
    </row>
    <row r="5826" spans="1:24" x14ac:dyDescent="0.3">
      <c r="A5826">
        <v>7057</v>
      </c>
      <c r="B5826" s="15" t="s">
        <v>767</v>
      </c>
      <c r="C5826" t="str">
        <f>_xlfn.XLOOKUP($B5826, STANDARDS!$A:$A, STANDARDS!$B:$B,,0,2)</f>
        <v>Siyeh Fm, Belt Sgp</v>
      </c>
      <c r="D5826" t="s">
        <v>1060</v>
      </c>
      <c r="J5826" s="13">
        <v>1460</v>
      </c>
      <c r="K5826" s="13">
        <v>10</v>
      </c>
      <c r="L5826" s="16" t="s">
        <v>1320</v>
      </c>
      <c r="M5826" t="s">
        <v>583</v>
      </c>
      <c r="P5826" t="s">
        <v>243</v>
      </c>
      <c r="Q5826">
        <v>0.2</v>
      </c>
      <c r="V5826">
        <v>1</v>
      </c>
      <c r="W5826" t="s">
        <v>1371</v>
      </c>
      <c r="X5826" t="s">
        <v>1402</v>
      </c>
    </row>
    <row r="5827" spans="1:24" x14ac:dyDescent="0.3">
      <c r="A5827">
        <v>7058</v>
      </c>
      <c r="B5827" s="15" t="s">
        <v>767</v>
      </c>
      <c r="C5827" t="str">
        <f>_xlfn.XLOOKUP($B5827, STANDARDS!$A:$A, STANDARDS!$B:$B,,0,2)</f>
        <v>Siyeh Fm, Belt Sgp</v>
      </c>
      <c r="D5827" t="s">
        <v>1060</v>
      </c>
      <c r="J5827" s="13">
        <v>1460</v>
      </c>
      <c r="K5827" s="13">
        <v>10</v>
      </c>
      <c r="L5827" s="16" t="s">
        <v>1320</v>
      </c>
      <c r="M5827" t="s">
        <v>583</v>
      </c>
      <c r="P5827" t="s">
        <v>243</v>
      </c>
      <c r="Q5827">
        <v>0.1</v>
      </c>
      <c r="V5827">
        <v>1</v>
      </c>
      <c r="W5827" t="s">
        <v>1371</v>
      </c>
      <c r="X5827" t="s">
        <v>1402</v>
      </c>
    </row>
    <row r="5828" spans="1:24" x14ac:dyDescent="0.3">
      <c r="A5828">
        <v>7059</v>
      </c>
      <c r="B5828" s="15" t="s">
        <v>767</v>
      </c>
      <c r="C5828" t="str">
        <f>_xlfn.XLOOKUP($B5828, STANDARDS!$A:$A, STANDARDS!$B:$B,,0,2)</f>
        <v>Siyeh Fm, Belt Sgp</v>
      </c>
      <c r="D5828" t="s">
        <v>1060</v>
      </c>
      <c r="J5828" s="13">
        <v>1460</v>
      </c>
      <c r="K5828" s="13">
        <v>10</v>
      </c>
      <c r="L5828" s="16" t="s">
        <v>1320</v>
      </c>
      <c r="M5828" t="s">
        <v>583</v>
      </c>
      <c r="P5828" t="s">
        <v>243</v>
      </c>
      <c r="Q5828">
        <v>0.5</v>
      </c>
      <c r="V5828">
        <v>1</v>
      </c>
      <c r="W5828" t="s">
        <v>1371</v>
      </c>
      <c r="X5828" t="s">
        <v>1402</v>
      </c>
    </row>
    <row r="5829" spans="1:24" x14ac:dyDescent="0.3">
      <c r="A5829">
        <v>7060</v>
      </c>
      <c r="B5829" s="15" t="s">
        <v>759</v>
      </c>
      <c r="C5829" t="str">
        <f>_xlfn.XLOOKUP($B5829, STANDARDS!$A:$A, STANDARDS!$B:$B,,0,2)</f>
        <v>Helena Fm, Belt Sgp</v>
      </c>
      <c r="D5829" t="s">
        <v>1060</v>
      </c>
      <c r="J5829" s="13">
        <v>1460</v>
      </c>
      <c r="K5829" s="13">
        <v>10</v>
      </c>
      <c r="L5829" s="16" t="s">
        <v>1320</v>
      </c>
      <c r="M5829" t="s">
        <v>583</v>
      </c>
      <c r="P5829" t="s">
        <v>243</v>
      </c>
      <c r="Q5829">
        <v>0.9</v>
      </c>
      <c r="V5829">
        <v>1</v>
      </c>
      <c r="W5829" t="s">
        <v>1371</v>
      </c>
      <c r="X5829" t="s">
        <v>1402</v>
      </c>
    </row>
    <row r="5830" spans="1:24" x14ac:dyDescent="0.3">
      <c r="A5830">
        <v>7061</v>
      </c>
      <c r="B5830" s="15" t="s">
        <v>767</v>
      </c>
      <c r="C5830" t="str">
        <f>_xlfn.XLOOKUP($B5830, STANDARDS!$A:$A, STANDARDS!$B:$B,,0,2)</f>
        <v>Siyeh Fm, Belt Sgp</v>
      </c>
      <c r="D5830" t="s">
        <v>1060</v>
      </c>
      <c r="J5830" s="13">
        <v>1460</v>
      </c>
      <c r="K5830" s="13">
        <v>10</v>
      </c>
      <c r="L5830" s="16" t="s">
        <v>1320</v>
      </c>
      <c r="M5830" t="s">
        <v>583</v>
      </c>
      <c r="P5830" t="s">
        <v>243</v>
      </c>
      <c r="Q5830">
        <v>1.5</v>
      </c>
      <c r="V5830">
        <v>1</v>
      </c>
      <c r="W5830" t="s">
        <v>1371</v>
      </c>
      <c r="X5830" t="s">
        <v>1402</v>
      </c>
    </row>
    <row r="5831" spans="1:24" x14ac:dyDescent="0.3">
      <c r="A5831">
        <v>7062</v>
      </c>
      <c r="B5831" s="15" t="s">
        <v>759</v>
      </c>
      <c r="C5831" t="str">
        <f>_xlfn.XLOOKUP($B5831, STANDARDS!$A:$A, STANDARDS!$B:$B,,0,2)</f>
        <v>Helena Fm, Belt Sgp</v>
      </c>
      <c r="D5831" t="s">
        <v>1060</v>
      </c>
      <c r="J5831" s="13">
        <v>1460</v>
      </c>
      <c r="K5831" s="13">
        <v>10</v>
      </c>
      <c r="L5831" s="16" t="s">
        <v>1320</v>
      </c>
      <c r="M5831" t="s">
        <v>583</v>
      </c>
      <c r="P5831" t="s">
        <v>243</v>
      </c>
      <c r="Q5831">
        <v>0.4</v>
      </c>
      <c r="V5831">
        <v>1</v>
      </c>
      <c r="W5831" t="s">
        <v>1371</v>
      </c>
      <c r="X5831" t="s">
        <v>1402</v>
      </c>
    </row>
    <row r="5832" spans="1:24" x14ac:dyDescent="0.3">
      <c r="A5832">
        <v>7063</v>
      </c>
      <c r="B5832" s="15" t="s">
        <v>759</v>
      </c>
      <c r="C5832" t="str">
        <f>_xlfn.XLOOKUP($B5832, STANDARDS!$A:$A, STANDARDS!$B:$B,,0,2)</f>
        <v>Helena Fm, Belt Sgp</v>
      </c>
      <c r="D5832" t="s">
        <v>1060</v>
      </c>
      <c r="J5832" s="13">
        <v>1460</v>
      </c>
      <c r="K5832" s="13">
        <v>10</v>
      </c>
      <c r="L5832" s="16" t="s">
        <v>1320</v>
      </c>
      <c r="M5832" t="s">
        <v>583</v>
      </c>
      <c r="P5832" t="s">
        <v>243</v>
      </c>
      <c r="Q5832">
        <v>0.8</v>
      </c>
      <c r="V5832">
        <v>1</v>
      </c>
      <c r="W5832" t="s">
        <v>1371</v>
      </c>
      <c r="X5832" t="s">
        <v>1402</v>
      </c>
    </row>
    <row r="5833" spans="1:24" x14ac:dyDescent="0.3">
      <c r="A5833">
        <v>7064</v>
      </c>
      <c r="B5833" s="15" t="s">
        <v>759</v>
      </c>
      <c r="C5833" t="str">
        <f>_xlfn.XLOOKUP($B5833, STANDARDS!$A:$A, STANDARDS!$B:$B,,0,2)</f>
        <v>Helena Fm, Belt Sgp</v>
      </c>
      <c r="D5833" t="s">
        <v>1060</v>
      </c>
      <c r="J5833" s="13">
        <v>1460</v>
      </c>
      <c r="K5833" s="13">
        <v>10</v>
      </c>
      <c r="L5833" s="16" t="s">
        <v>1320</v>
      </c>
      <c r="M5833" t="s">
        <v>583</v>
      </c>
      <c r="P5833" t="s">
        <v>243</v>
      </c>
      <c r="Q5833">
        <v>2.6</v>
      </c>
      <c r="V5833">
        <v>1</v>
      </c>
      <c r="W5833" t="s">
        <v>1371</v>
      </c>
      <c r="X5833" t="s">
        <v>1402</v>
      </c>
    </row>
    <row r="5834" spans="1:24" x14ac:dyDescent="0.3">
      <c r="A5834">
        <v>7065</v>
      </c>
      <c r="B5834" s="15" t="s">
        <v>759</v>
      </c>
      <c r="C5834" t="str">
        <f>_xlfn.XLOOKUP($B5834, STANDARDS!$A:$A, STANDARDS!$B:$B,,0,2)</f>
        <v>Helena Fm, Belt Sgp</v>
      </c>
      <c r="D5834" t="s">
        <v>1060</v>
      </c>
      <c r="J5834" s="13">
        <v>1460</v>
      </c>
      <c r="K5834" s="13">
        <v>10</v>
      </c>
      <c r="L5834" s="16" t="s">
        <v>1320</v>
      </c>
      <c r="M5834" t="s">
        <v>583</v>
      </c>
      <c r="P5834" t="s">
        <v>243</v>
      </c>
      <c r="Q5834">
        <v>-0.2</v>
      </c>
      <c r="V5834">
        <v>1</v>
      </c>
      <c r="W5834" t="s">
        <v>1371</v>
      </c>
      <c r="X5834" t="s">
        <v>1402</v>
      </c>
    </row>
    <row r="5835" spans="1:24" x14ac:dyDescent="0.3">
      <c r="A5835">
        <v>7066</v>
      </c>
      <c r="B5835" s="15" t="s">
        <v>766</v>
      </c>
      <c r="C5835" t="str">
        <f>_xlfn.XLOOKUP($B5835, STANDARDS!$A:$A, STANDARDS!$B:$B,,0,2)</f>
        <v>Newland Fm, Belt Sgp</v>
      </c>
      <c r="D5835" t="s">
        <v>1060</v>
      </c>
      <c r="J5835" s="13">
        <v>1460</v>
      </c>
      <c r="K5835" s="13">
        <v>10</v>
      </c>
      <c r="L5835" s="16" t="s">
        <v>1320</v>
      </c>
      <c r="M5835" t="s">
        <v>583</v>
      </c>
      <c r="P5835" t="s">
        <v>243</v>
      </c>
      <c r="Q5835">
        <v>-0.3</v>
      </c>
      <c r="V5835">
        <v>1</v>
      </c>
      <c r="W5835" t="s">
        <v>1371</v>
      </c>
      <c r="X5835" t="s">
        <v>1402</v>
      </c>
    </row>
    <row r="5836" spans="1:24" x14ac:dyDescent="0.3">
      <c r="A5836">
        <v>7067</v>
      </c>
      <c r="B5836" s="15" t="s">
        <v>759</v>
      </c>
      <c r="C5836" t="str">
        <f>_xlfn.XLOOKUP($B5836, STANDARDS!$A:$A, STANDARDS!$B:$B,,0,2)</f>
        <v>Helena Fm, Belt Sgp</v>
      </c>
      <c r="D5836" t="s">
        <v>1060</v>
      </c>
      <c r="J5836" s="13">
        <v>1460</v>
      </c>
      <c r="K5836" s="13">
        <v>10</v>
      </c>
      <c r="L5836" s="16" t="s">
        <v>1320</v>
      </c>
      <c r="M5836" t="s">
        <v>583</v>
      </c>
      <c r="P5836" t="s">
        <v>243</v>
      </c>
      <c r="Q5836">
        <v>1.2</v>
      </c>
      <c r="V5836">
        <v>1</v>
      </c>
      <c r="W5836" t="s">
        <v>1371</v>
      </c>
      <c r="X5836" t="s">
        <v>1402</v>
      </c>
    </row>
    <row r="5837" spans="1:24" x14ac:dyDescent="0.3">
      <c r="A5837">
        <v>7068</v>
      </c>
      <c r="B5837" s="15" t="s">
        <v>759</v>
      </c>
      <c r="C5837" t="str">
        <f>_xlfn.XLOOKUP($B5837, STANDARDS!$A:$A, STANDARDS!$B:$B,,0,2)</f>
        <v>Helena Fm, Belt Sgp</v>
      </c>
      <c r="D5837" t="s">
        <v>1060</v>
      </c>
      <c r="J5837" s="13">
        <v>1460</v>
      </c>
      <c r="K5837" s="13">
        <v>10</v>
      </c>
      <c r="L5837" s="16" t="s">
        <v>1320</v>
      </c>
      <c r="M5837" t="s">
        <v>583</v>
      </c>
      <c r="P5837" t="s">
        <v>243</v>
      </c>
      <c r="Q5837">
        <v>-0.3</v>
      </c>
      <c r="V5837">
        <v>1</v>
      </c>
      <c r="W5837" t="s">
        <v>1371</v>
      </c>
      <c r="X5837" t="s">
        <v>1402</v>
      </c>
    </row>
    <row r="5838" spans="1:24" x14ac:dyDescent="0.3">
      <c r="A5838">
        <v>7069</v>
      </c>
      <c r="B5838" s="15" t="s">
        <v>759</v>
      </c>
      <c r="C5838" t="str">
        <f>_xlfn.XLOOKUP($B5838, STANDARDS!$A:$A, STANDARDS!$B:$B,,0,2)</f>
        <v>Helena Fm, Belt Sgp</v>
      </c>
      <c r="D5838" t="s">
        <v>1060</v>
      </c>
      <c r="J5838" s="13">
        <v>1460</v>
      </c>
      <c r="K5838" s="13">
        <v>10</v>
      </c>
      <c r="L5838" s="16" t="s">
        <v>1320</v>
      </c>
      <c r="M5838" t="s">
        <v>583</v>
      </c>
      <c r="P5838" t="s">
        <v>243</v>
      </c>
      <c r="Q5838">
        <v>0.9</v>
      </c>
      <c r="V5838">
        <v>1</v>
      </c>
      <c r="W5838" t="s">
        <v>1371</v>
      </c>
      <c r="X5838" t="s">
        <v>1402</v>
      </c>
    </row>
    <row r="5839" spans="1:24" x14ac:dyDescent="0.3">
      <c r="A5839">
        <v>7070</v>
      </c>
      <c r="B5839" s="15" t="s">
        <v>759</v>
      </c>
      <c r="C5839" t="str">
        <f>_xlfn.XLOOKUP($B5839, STANDARDS!$A:$A, STANDARDS!$B:$B,,0,2)</f>
        <v>Helena Fm, Belt Sgp</v>
      </c>
      <c r="D5839" t="s">
        <v>1060</v>
      </c>
      <c r="J5839" s="13">
        <v>1460</v>
      </c>
      <c r="K5839" s="13">
        <v>10</v>
      </c>
      <c r="L5839" s="16" t="s">
        <v>1320</v>
      </c>
      <c r="M5839" t="s">
        <v>583</v>
      </c>
      <c r="P5839" t="s">
        <v>243</v>
      </c>
      <c r="Q5839">
        <v>-0.3</v>
      </c>
      <c r="V5839">
        <v>1</v>
      </c>
      <c r="W5839" t="s">
        <v>1371</v>
      </c>
      <c r="X5839" t="s">
        <v>1402</v>
      </c>
    </row>
    <row r="5840" spans="1:24" x14ac:dyDescent="0.3">
      <c r="A5840">
        <v>7071</v>
      </c>
      <c r="B5840" s="15" t="s">
        <v>759</v>
      </c>
      <c r="C5840" t="str">
        <f>_xlfn.XLOOKUP($B5840, STANDARDS!$A:$A, STANDARDS!$B:$B,,0,2)</f>
        <v>Helena Fm, Belt Sgp</v>
      </c>
      <c r="D5840" t="s">
        <v>1060</v>
      </c>
      <c r="J5840" s="13">
        <v>1460</v>
      </c>
      <c r="K5840" s="13">
        <v>10</v>
      </c>
      <c r="L5840" s="16" t="s">
        <v>1320</v>
      </c>
      <c r="M5840" t="s">
        <v>583</v>
      </c>
      <c r="P5840" t="s">
        <v>243</v>
      </c>
      <c r="Q5840">
        <v>0.4</v>
      </c>
      <c r="V5840">
        <v>1</v>
      </c>
      <c r="W5840" t="s">
        <v>1371</v>
      </c>
      <c r="X5840" t="s">
        <v>1402</v>
      </c>
    </row>
    <row r="5841" spans="1:24" x14ac:dyDescent="0.3">
      <c r="A5841">
        <v>7072</v>
      </c>
      <c r="B5841" s="15" t="s">
        <v>766</v>
      </c>
      <c r="C5841" t="str">
        <f>_xlfn.XLOOKUP($B5841, STANDARDS!$A:$A, STANDARDS!$B:$B,,0,2)</f>
        <v>Newland Fm, Belt Sgp</v>
      </c>
      <c r="D5841" t="s">
        <v>1060</v>
      </c>
      <c r="J5841" s="13">
        <v>1460</v>
      </c>
      <c r="K5841" s="13">
        <v>10</v>
      </c>
      <c r="L5841" s="16" t="s">
        <v>1320</v>
      </c>
      <c r="M5841" t="s">
        <v>583</v>
      </c>
      <c r="P5841" t="s">
        <v>243</v>
      </c>
      <c r="Q5841">
        <v>-1.8</v>
      </c>
      <c r="V5841">
        <v>1</v>
      </c>
      <c r="W5841" t="s">
        <v>1371</v>
      </c>
      <c r="X5841" t="s">
        <v>1402</v>
      </c>
    </row>
    <row r="5842" spans="1:24" x14ac:dyDescent="0.3">
      <c r="A5842">
        <v>7073</v>
      </c>
      <c r="B5842" s="15" t="s">
        <v>759</v>
      </c>
      <c r="C5842" t="str">
        <f>_xlfn.XLOOKUP($B5842, STANDARDS!$A:$A, STANDARDS!$B:$B,,0,2)</f>
        <v>Helena Fm, Belt Sgp</v>
      </c>
      <c r="D5842" t="s">
        <v>1060</v>
      </c>
      <c r="J5842" s="13">
        <v>1460</v>
      </c>
      <c r="K5842" s="13">
        <v>10</v>
      </c>
      <c r="L5842" s="16" t="s">
        <v>1320</v>
      </c>
      <c r="M5842" t="s">
        <v>583</v>
      </c>
      <c r="P5842" t="s">
        <v>243</v>
      </c>
      <c r="Q5842">
        <v>2.2000000000000002</v>
      </c>
      <c r="V5842">
        <v>1</v>
      </c>
      <c r="W5842" t="s">
        <v>1371</v>
      </c>
      <c r="X5842" t="s">
        <v>1402</v>
      </c>
    </row>
    <row r="5843" spans="1:24" x14ac:dyDescent="0.3">
      <c r="A5843">
        <v>7074</v>
      </c>
      <c r="B5843" s="15" t="s">
        <v>759</v>
      </c>
      <c r="C5843" t="str">
        <f>_xlfn.XLOOKUP($B5843, STANDARDS!$A:$A, STANDARDS!$B:$B,,0,2)</f>
        <v>Helena Fm, Belt Sgp</v>
      </c>
      <c r="D5843" t="s">
        <v>1060</v>
      </c>
      <c r="J5843" s="13">
        <v>1460</v>
      </c>
      <c r="K5843" s="13">
        <v>10</v>
      </c>
      <c r="L5843" s="16" t="s">
        <v>1320</v>
      </c>
      <c r="M5843" t="s">
        <v>583</v>
      </c>
      <c r="P5843" t="s">
        <v>243</v>
      </c>
      <c r="Q5843">
        <v>-0.1</v>
      </c>
      <c r="V5843">
        <v>1</v>
      </c>
      <c r="W5843" t="s">
        <v>1371</v>
      </c>
      <c r="X5843" t="s">
        <v>1402</v>
      </c>
    </row>
    <row r="5844" spans="1:24" x14ac:dyDescent="0.3">
      <c r="A5844">
        <v>7075</v>
      </c>
      <c r="B5844" s="15" t="s">
        <v>759</v>
      </c>
      <c r="C5844" t="str">
        <f>_xlfn.XLOOKUP($B5844, STANDARDS!$A:$A, STANDARDS!$B:$B,,0,2)</f>
        <v>Helena Fm, Belt Sgp</v>
      </c>
      <c r="D5844" t="s">
        <v>1060</v>
      </c>
      <c r="J5844" s="13">
        <v>1460</v>
      </c>
      <c r="K5844" s="13">
        <v>10</v>
      </c>
      <c r="L5844" s="16" t="s">
        <v>1320</v>
      </c>
      <c r="M5844" t="s">
        <v>583</v>
      </c>
      <c r="P5844" t="s">
        <v>243</v>
      </c>
      <c r="Q5844">
        <v>1.7</v>
      </c>
      <c r="V5844">
        <v>1</v>
      </c>
      <c r="W5844" t="s">
        <v>1371</v>
      </c>
      <c r="X5844" t="s">
        <v>1402</v>
      </c>
    </row>
    <row r="5845" spans="1:24" x14ac:dyDescent="0.3">
      <c r="A5845">
        <v>7076</v>
      </c>
      <c r="B5845" s="15" t="s">
        <v>759</v>
      </c>
      <c r="C5845" t="str">
        <f>_xlfn.XLOOKUP($B5845, STANDARDS!$A:$A, STANDARDS!$B:$B,,0,2)</f>
        <v>Helena Fm, Belt Sgp</v>
      </c>
      <c r="D5845" t="s">
        <v>1060</v>
      </c>
      <c r="J5845" s="13">
        <v>1460</v>
      </c>
      <c r="K5845" s="13">
        <v>10</v>
      </c>
      <c r="L5845" s="16" t="s">
        <v>1320</v>
      </c>
      <c r="M5845" t="s">
        <v>583</v>
      </c>
      <c r="P5845" t="s">
        <v>243</v>
      </c>
      <c r="Q5845">
        <v>0.4</v>
      </c>
      <c r="V5845">
        <v>1</v>
      </c>
      <c r="W5845" t="s">
        <v>1371</v>
      </c>
      <c r="X5845" t="s">
        <v>1402</v>
      </c>
    </row>
    <row r="5846" spans="1:24" x14ac:dyDescent="0.3">
      <c r="A5846">
        <v>7077</v>
      </c>
      <c r="B5846" s="15" t="s">
        <v>759</v>
      </c>
      <c r="C5846" t="str">
        <f>_xlfn.XLOOKUP($B5846, STANDARDS!$A:$A, STANDARDS!$B:$B,,0,2)</f>
        <v>Helena Fm, Belt Sgp</v>
      </c>
      <c r="D5846" t="s">
        <v>1060</v>
      </c>
      <c r="J5846" s="13">
        <v>1460</v>
      </c>
      <c r="K5846" s="13">
        <v>10</v>
      </c>
      <c r="L5846" s="16" t="s">
        <v>1320</v>
      </c>
      <c r="M5846" t="s">
        <v>583</v>
      </c>
      <c r="P5846" t="s">
        <v>243</v>
      </c>
      <c r="Q5846">
        <v>0.3</v>
      </c>
      <c r="V5846">
        <v>1</v>
      </c>
      <c r="W5846" t="s">
        <v>1371</v>
      </c>
      <c r="X5846" t="s">
        <v>1402</v>
      </c>
    </row>
    <row r="5847" spans="1:24" x14ac:dyDescent="0.3">
      <c r="A5847">
        <v>7078</v>
      </c>
      <c r="B5847" s="15" t="s">
        <v>759</v>
      </c>
      <c r="C5847" t="str">
        <f>_xlfn.XLOOKUP($B5847, STANDARDS!$A:$A, STANDARDS!$B:$B,,0,2)</f>
        <v>Helena Fm, Belt Sgp</v>
      </c>
      <c r="D5847" t="s">
        <v>1060</v>
      </c>
      <c r="J5847" s="13">
        <v>1460</v>
      </c>
      <c r="K5847" s="13">
        <v>10</v>
      </c>
      <c r="L5847" s="16" t="s">
        <v>1320</v>
      </c>
      <c r="M5847" t="s">
        <v>583</v>
      </c>
      <c r="P5847" t="s">
        <v>243</v>
      </c>
      <c r="Q5847">
        <v>0.1</v>
      </c>
      <c r="V5847">
        <v>1</v>
      </c>
      <c r="W5847" t="s">
        <v>1371</v>
      </c>
      <c r="X5847" t="s">
        <v>1402</v>
      </c>
    </row>
    <row r="5848" spans="1:24" x14ac:dyDescent="0.3">
      <c r="A5848">
        <v>7079</v>
      </c>
      <c r="B5848" s="15" t="s">
        <v>759</v>
      </c>
      <c r="C5848" t="str">
        <f>_xlfn.XLOOKUP($B5848, STANDARDS!$A:$A, STANDARDS!$B:$B,,0,2)</f>
        <v>Helena Fm, Belt Sgp</v>
      </c>
      <c r="D5848" t="s">
        <v>1060</v>
      </c>
      <c r="J5848" s="13">
        <v>1460</v>
      </c>
      <c r="K5848" s="13">
        <v>10</v>
      </c>
      <c r="L5848" s="16" t="s">
        <v>1320</v>
      </c>
      <c r="M5848" t="s">
        <v>583</v>
      </c>
      <c r="P5848" t="s">
        <v>243</v>
      </c>
      <c r="Q5848">
        <v>1.8</v>
      </c>
      <c r="V5848">
        <v>1</v>
      </c>
      <c r="W5848" t="s">
        <v>1371</v>
      </c>
      <c r="X5848" t="s">
        <v>1402</v>
      </c>
    </row>
    <row r="5849" spans="1:24" x14ac:dyDescent="0.3">
      <c r="A5849">
        <v>7080</v>
      </c>
      <c r="B5849" s="15" t="s">
        <v>759</v>
      </c>
      <c r="C5849" t="str">
        <f>_xlfn.XLOOKUP($B5849, STANDARDS!$A:$A, STANDARDS!$B:$B,,0,2)</f>
        <v>Helena Fm, Belt Sgp</v>
      </c>
      <c r="D5849" t="s">
        <v>1060</v>
      </c>
      <c r="J5849" s="13">
        <v>1460</v>
      </c>
      <c r="K5849" s="13">
        <v>10</v>
      </c>
      <c r="L5849" s="16" t="s">
        <v>1320</v>
      </c>
      <c r="M5849" t="s">
        <v>583</v>
      </c>
      <c r="P5849" t="s">
        <v>243</v>
      </c>
      <c r="Q5849">
        <v>0.4</v>
      </c>
      <c r="V5849">
        <v>1</v>
      </c>
      <c r="W5849" t="s">
        <v>1371</v>
      </c>
      <c r="X5849" t="s">
        <v>1402</v>
      </c>
    </row>
    <row r="5850" spans="1:24" x14ac:dyDescent="0.3">
      <c r="A5850">
        <v>7081</v>
      </c>
      <c r="B5850" s="15" t="s">
        <v>759</v>
      </c>
      <c r="C5850" t="str">
        <f>_xlfn.XLOOKUP($B5850, STANDARDS!$A:$A, STANDARDS!$B:$B,,0,2)</f>
        <v>Helena Fm, Belt Sgp</v>
      </c>
      <c r="D5850" t="s">
        <v>1060</v>
      </c>
      <c r="J5850" s="13">
        <v>1460</v>
      </c>
      <c r="K5850" s="13">
        <v>10</v>
      </c>
      <c r="L5850" s="16" t="s">
        <v>1320</v>
      </c>
      <c r="M5850" t="s">
        <v>583</v>
      </c>
      <c r="P5850" t="s">
        <v>243</v>
      </c>
      <c r="Q5850">
        <v>0.3</v>
      </c>
      <c r="V5850">
        <v>1</v>
      </c>
      <c r="W5850" t="s">
        <v>1371</v>
      </c>
      <c r="X5850" t="s">
        <v>1402</v>
      </c>
    </row>
    <row r="5851" spans="1:24" x14ac:dyDescent="0.3">
      <c r="A5851">
        <v>7082</v>
      </c>
      <c r="B5851" s="15" t="s">
        <v>759</v>
      </c>
      <c r="C5851" t="str">
        <f>_xlfn.XLOOKUP($B5851, STANDARDS!$A:$A, STANDARDS!$B:$B,,0,2)</f>
        <v>Helena Fm, Belt Sgp</v>
      </c>
      <c r="D5851" t="s">
        <v>1060</v>
      </c>
      <c r="J5851" s="13">
        <v>1460</v>
      </c>
      <c r="K5851" s="13">
        <v>10</v>
      </c>
      <c r="L5851" s="16" t="s">
        <v>1320</v>
      </c>
      <c r="M5851" t="s">
        <v>583</v>
      </c>
      <c r="P5851" t="s">
        <v>243</v>
      </c>
      <c r="Q5851">
        <v>0.8</v>
      </c>
      <c r="V5851">
        <v>1</v>
      </c>
      <c r="W5851" t="s">
        <v>1371</v>
      </c>
      <c r="X5851" t="s">
        <v>1402</v>
      </c>
    </row>
    <row r="5852" spans="1:24" x14ac:dyDescent="0.3">
      <c r="A5852">
        <v>7083</v>
      </c>
      <c r="B5852" s="15" t="s">
        <v>759</v>
      </c>
      <c r="C5852" t="str">
        <f>_xlfn.XLOOKUP($B5852, STANDARDS!$A:$A, STANDARDS!$B:$B,,0,2)</f>
        <v>Helena Fm, Belt Sgp</v>
      </c>
      <c r="D5852" t="s">
        <v>1060</v>
      </c>
      <c r="J5852" s="13">
        <v>1460</v>
      </c>
      <c r="K5852" s="13">
        <v>10</v>
      </c>
      <c r="L5852" s="16" t="s">
        <v>1320</v>
      </c>
      <c r="M5852" t="s">
        <v>583</v>
      </c>
      <c r="P5852" t="s">
        <v>243</v>
      </c>
      <c r="Q5852">
        <v>-1.1000000000000001</v>
      </c>
      <c r="V5852">
        <v>1</v>
      </c>
      <c r="W5852" t="s">
        <v>1371</v>
      </c>
      <c r="X5852" t="s">
        <v>1402</v>
      </c>
    </row>
    <row r="5853" spans="1:24" x14ac:dyDescent="0.3">
      <c r="A5853">
        <v>7084</v>
      </c>
      <c r="B5853" s="15" t="s">
        <v>759</v>
      </c>
      <c r="C5853" t="str">
        <f>_xlfn.XLOOKUP($B5853, STANDARDS!$A:$A, STANDARDS!$B:$B,,0,2)</f>
        <v>Helena Fm, Belt Sgp</v>
      </c>
      <c r="D5853" t="s">
        <v>1060</v>
      </c>
      <c r="J5853" s="13">
        <v>1460</v>
      </c>
      <c r="K5853" s="13">
        <v>10</v>
      </c>
      <c r="L5853" s="16" t="s">
        <v>1320</v>
      </c>
      <c r="M5853" t="s">
        <v>583</v>
      </c>
      <c r="P5853" t="s">
        <v>243</v>
      </c>
      <c r="Q5853">
        <v>-1.4</v>
      </c>
      <c r="V5853">
        <v>1</v>
      </c>
      <c r="W5853" t="s">
        <v>1371</v>
      </c>
      <c r="X5853" t="s">
        <v>1402</v>
      </c>
    </row>
    <row r="5854" spans="1:24" x14ac:dyDescent="0.3">
      <c r="A5854">
        <v>7085</v>
      </c>
      <c r="B5854" s="15" t="s">
        <v>759</v>
      </c>
      <c r="C5854" t="str">
        <f>_xlfn.XLOOKUP($B5854, STANDARDS!$A:$A, STANDARDS!$B:$B,,0,2)</f>
        <v>Helena Fm, Belt Sgp</v>
      </c>
      <c r="D5854" t="s">
        <v>1060</v>
      </c>
      <c r="J5854" s="13">
        <v>1460</v>
      </c>
      <c r="K5854" s="13">
        <v>10</v>
      </c>
      <c r="L5854" s="16" t="s">
        <v>1320</v>
      </c>
      <c r="M5854" t="s">
        <v>583</v>
      </c>
      <c r="P5854" t="s">
        <v>243</v>
      </c>
      <c r="Q5854">
        <v>0.9</v>
      </c>
      <c r="V5854">
        <v>1</v>
      </c>
      <c r="W5854" t="s">
        <v>1371</v>
      </c>
      <c r="X5854" t="s">
        <v>1402</v>
      </c>
    </row>
    <row r="5855" spans="1:24" x14ac:dyDescent="0.3">
      <c r="A5855">
        <v>7086</v>
      </c>
      <c r="B5855" s="15" t="s">
        <v>759</v>
      </c>
      <c r="C5855" t="str">
        <f>_xlfn.XLOOKUP($B5855, STANDARDS!$A:$A, STANDARDS!$B:$B,,0,2)</f>
        <v>Helena Fm, Belt Sgp</v>
      </c>
      <c r="D5855" t="s">
        <v>1060</v>
      </c>
      <c r="J5855" s="13">
        <v>1460</v>
      </c>
      <c r="K5855" s="13">
        <v>10</v>
      </c>
      <c r="L5855" s="16" t="s">
        <v>1320</v>
      </c>
      <c r="M5855" t="s">
        <v>583</v>
      </c>
      <c r="P5855" t="s">
        <v>243</v>
      </c>
      <c r="Q5855">
        <v>-0.1</v>
      </c>
      <c r="V5855">
        <v>1</v>
      </c>
      <c r="W5855" t="s">
        <v>1371</v>
      </c>
      <c r="X5855" t="s">
        <v>1402</v>
      </c>
    </row>
    <row r="5856" spans="1:24" x14ac:dyDescent="0.3">
      <c r="A5856">
        <v>7087</v>
      </c>
      <c r="B5856" s="15" t="s">
        <v>762</v>
      </c>
      <c r="C5856" t="str">
        <f>_xlfn.XLOOKUP($B5856, STANDARDS!$A:$A, STANDARDS!$B:$B,,0,2)</f>
        <v>Empire Fm, Belt Sgp</v>
      </c>
      <c r="D5856" t="s">
        <v>1060</v>
      </c>
      <c r="J5856" s="13">
        <v>1462</v>
      </c>
      <c r="K5856" s="13">
        <v>12</v>
      </c>
      <c r="L5856" s="16" t="s">
        <v>1320</v>
      </c>
      <c r="M5856" t="s">
        <v>583</v>
      </c>
      <c r="P5856" t="s">
        <v>243</v>
      </c>
      <c r="Q5856">
        <v>-1.6</v>
      </c>
      <c r="V5856">
        <v>1</v>
      </c>
      <c r="W5856" t="s">
        <v>1371</v>
      </c>
      <c r="X5856" t="s">
        <v>1402</v>
      </c>
    </row>
    <row r="5857" spans="1:24" x14ac:dyDescent="0.3">
      <c r="A5857">
        <v>7088</v>
      </c>
      <c r="B5857" s="15" t="s">
        <v>768</v>
      </c>
      <c r="C5857" t="str">
        <f>_xlfn.XLOOKUP($B5857, STANDARDS!$A:$A, STANDARDS!$B:$B,,0,2)</f>
        <v>Altyn Fm, Belt Sgp</v>
      </c>
      <c r="D5857" t="s">
        <v>1060</v>
      </c>
      <c r="J5857" s="13">
        <v>1465</v>
      </c>
      <c r="K5857" s="13">
        <v>15</v>
      </c>
      <c r="L5857" s="16" t="s">
        <v>1320</v>
      </c>
      <c r="M5857" t="s">
        <v>583</v>
      </c>
      <c r="P5857" t="s">
        <v>243</v>
      </c>
      <c r="Q5857">
        <v>1.9</v>
      </c>
      <c r="V5857">
        <v>1</v>
      </c>
      <c r="W5857" t="s">
        <v>1371</v>
      </c>
      <c r="X5857" t="s">
        <v>1402</v>
      </c>
    </row>
    <row r="5858" spans="1:24" x14ac:dyDescent="0.3">
      <c r="A5858">
        <v>7089</v>
      </c>
      <c r="B5858" s="15" t="s">
        <v>768</v>
      </c>
      <c r="C5858" t="str">
        <f>_xlfn.XLOOKUP($B5858, STANDARDS!$A:$A, STANDARDS!$B:$B,,0,2)</f>
        <v>Altyn Fm, Belt Sgp</v>
      </c>
      <c r="D5858" t="s">
        <v>1060</v>
      </c>
      <c r="J5858" s="13">
        <v>1465</v>
      </c>
      <c r="K5858" s="13">
        <v>15</v>
      </c>
      <c r="L5858" s="16" t="s">
        <v>1320</v>
      </c>
      <c r="M5858" t="s">
        <v>583</v>
      </c>
      <c r="P5858" t="s">
        <v>243</v>
      </c>
      <c r="Q5858">
        <v>1.5</v>
      </c>
      <c r="V5858">
        <v>1</v>
      </c>
      <c r="W5858" t="s">
        <v>1371</v>
      </c>
      <c r="X5858" t="s">
        <v>1402</v>
      </c>
    </row>
    <row r="5859" spans="1:24" x14ac:dyDescent="0.3">
      <c r="A5859">
        <v>7090</v>
      </c>
      <c r="B5859" s="15" t="s">
        <v>768</v>
      </c>
      <c r="C5859" t="str">
        <f>_xlfn.XLOOKUP($B5859, STANDARDS!$A:$A, STANDARDS!$B:$B,,0,2)</f>
        <v>Altyn Fm, Belt Sgp</v>
      </c>
      <c r="D5859" t="s">
        <v>1060</v>
      </c>
      <c r="J5859" s="13">
        <v>1465</v>
      </c>
      <c r="K5859" s="13">
        <v>15</v>
      </c>
      <c r="L5859" s="16" t="s">
        <v>1320</v>
      </c>
      <c r="M5859" t="s">
        <v>583</v>
      </c>
      <c r="P5859" t="s">
        <v>243</v>
      </c>
      <c r="Q5859">
        <v>1.6</v>
      </c>
      <c r="V5859">
        <v>1</v>
      </c>
      <c r="W5859" t="s">
        <v>1371</v>
      </c>
      <c r="X5859" t="s">
        <v>1402</v>
      </c>
    </row>
    <row r="5860" spans="1:24" x14ac:dyDescent="0.3">
      <c r="A5860">
        <v>7091</v>
      </c>
      <c r="B5860" s="15" t="s">
        <v>769</v>
      </c>
      <c r="C5860" t="str">
        <f>_xlfn.XLOOKUP($B5860, STANDARDS!$A:$A, STANDARDS!$B:$B,,0,2)</f>
        <v>Libby</v>
      </c>
      <c r="D5860" t="s">
        <v>1060</v>
      </c>
      <c r="J5860" s="13">
        <v>1390</v>
      </c>
      <c r="K5860" s="13"/>
      <c r="L5860" s="16" t="s">
        <v>1321</v>
      </c>
      <c r="M5860" t="s">
        <v>1335</v>
      </c>
      <c r="P5860" t="s">
        <v>243</v>
      </c>
      <c r="Q5860">
        <v>-12.4</v>
      </c>
      <c r="V5860">
        <v>1</v>
      </c>
      <c r="W5860" t="s">
        <v>1371</v>
      </c>
      <c r="X5860" t="s">
        <v>1402</v>
      </c>
    </row>
    <row r="5861" spans="1:24" x14ac:dyDescent="0.3">
      <c r="A5861">
        <v>7092</v>
      </c>
      <c r="B5861" s="15" t="s">
        <v>769</v>
      </c>
      <c r="C5861" t="str">
        <f>_xlfn.XLOOKUP($B5861, STANDARDS!$A:$A, STANDARDS!$B:$B,,0,2)</f>
        <v>Libby</v>
      </c>
      <c r="D5861" t="s">
        <v>1060</v>
      </c>
      <c r="J5861" s="13">
        <v>1390</v>
      </c>
      <c r="K5861" s="13"/>
      <c r="L5861" s="16" t="s">
        <v>1321</v>
      </c>
      <c r="M5861" t="s">
        <v>1335</v>
      </c>
      <c r="P5861" t="s">
        <v>243</v>
      </c>
      <c r="Q5861">
        <v>-2.9</v>
      </c>
      <c r="V5861">
        <v>1</v>
      </c>
      <c r="W5861" t="s">
        <v>1371</v>
      </c>
      <c r="X5861" t="s">
        <v>1402</v>
      </c>
    </row>
    <row r="5862" spans="1:24" x14ac:dyDescent="0.3">
      <c r="A5862">
        <v>7093</v>
      </c>
      <c r="B5862" s="15" t="s">
        <v>769</v>
      </c>
      <c r="C5862" t="str">
        <f>_xlfn.XLOOKUP($B5862, STANDARDS!$A:$A, STANDARDS!$B:$B,,0,2)</f>
        <v>Libby</v>
      </c>
      <c r="D5862" t="s">
        <v>1060</v>
      </c>
      <c r="J5862" s="13">
        <v>1390</v>
      </c>
      <c r="K5862" s="13"/>
      <c r="L5862" s="16" t="s">
        <v>1321</v>
      </c>
      <c r="M5862" t="s">
        <v>1335</v>
      </c>
      <c r="P5862" t="s">
        <v>243</v>
      </c>
      <c r="Q5862">
        <v>-1.6</v>
      </c>
      <c r="V5862">
        <v>1</v>
      </c>
      <c r="W5862" t="s">
        <v>1371</v>
      </c>
      <c r="X5862" t="s">
        <v>1402</v>
      </c>
    </row>
    <row r="5863" spans="1:24" x14ac:dyDescent="0.3">
      <c r="A5863">
        <v>7094</v>
      </c>
      <c r="B5863" s="15" t="s">
        <v>769</v>
      </c>
      <c r="C5863" t="str">
        <f>_xlfn.XLOOKUP($B5863, STANDARDS!$A:$A, STANDARDS!$B:$B,,0,2)</f>
        <v>Libby</v>
      </c>
      <c r="D5863" t="s">
        <v>1060</v>
      </c>
      <c r="J5863" s="13">
        <v>1390</v>
      </c>
      <c r="K5863" s="13"/>
      <c r="L5863" s="16" t="s">
        <v>1321</v>
      </c>
      <c r="M5863" t="s">
        <v>1335</v>
      </c>
      <c r="P5863" t="s">
        <v>243</v>
      </c>
      <c r="Q5863">
        <v>-1</v>
      </c>
      <c r="V5863">
        <v>1</v>
      </c>
      <c r="W5863" t="s">
        <v>1371</v>
      </c>
      <c r="X5863" t="s">
        <v>1402</v>
      </c>
    </row>
    <row r="5864" spans="1:24" x14ac:dyDescent="0.3">
      <c r="A5864">
        <v>7095</v>
      </c>
      <c r="B5864" s="15" t="s">
        <v>769</v>
      </c>
      <c r="C5864" t="str">
        <f>_xlfn.XLOOKUP($B5864, STANDARDS!$A:$A, STANDARDS!$B:$B,,0,2)</f>
        <v>Libby</v>
      </c>
      <c r="D5864" t="s">
        <v>1060</v>
      </c>
      <c r="J5864" s="13">
        <v>1390</v>
      </c>
      <c r="K5864" s="13"/>
      <c r="L5864" s="16" t="s">
        <v>1321</v>
      </c>
      <c r="M5864" t="s">
        <v>1335</v>
      </c>
      <c r="P5864" t="s">
        <v>243</v>
      </c>
      <c r="Q5864">
        <v>-1.7</v>
      </c>
      <c r="V5864">
        <v>1</v>
      </c>
      <c r="W5864" t="s">
        <v>1371</v>
      </c>
      <c r="X5864" t="s">
        <v>1402</v>
      </c>
    </row>
    <row r="5865" spans="1:24" x14ac:dyDescent="0.3">
      <c r="A5865">
        <v>7096</v>
      </c>
      <c r="B5865" s="15" t="s">
        <v>769</v>
      </c>
      <c r="C5865" t="str">
        <f>_xlfn.XLOOKUP($B5865, STANDARDS!$A:$A, STANDARDS!$B:$B,,0,2)</f>
        <v>Libby</v>
      </c>
      <c r="D5865" t="s">
        <v>1060</v>
      </c>
      <c r="J5865" s="13">
        <v>1390</v>
      </c>
      <c r="K5865" s="13"/>
      <c r="L5865" s="16" t="s">
        <v>1321</v>
      </c>
      <c r="M5865" t="s">
        <v>1335</v>
      </c>
      <c r="P5865" t="s">
        <v>243</v>
      </c>
      <c r="Q5865">
        <v>-0.9</v>
      </c>
      <c r="V5865">
        <v>1</v>
      </c>
      <c r="W5865" t="s">
        <v>1371</v>
      </c>
      <c r="X5865" t="s">
        <v>1402</v>
      </c>
    </row>
    <row r="5866" spans="1:24" x14ac:dyDescent="0.3">
      <c r="A5866">
        <v>7097</v>
      </c>
      <c r="B5866" s="15" t="s">
        <v>769</v>
      </c>
      <c r="C5866" t="str">
        <f>_xlfn.XLOOKUP($B5866, STANDARDS!$A:$A, STANDARDS!$B:$B,,0,2)</f>
        <v>Libby</v>
      </c>
      <c r="D5866" t="s">
        <v>1060</v>
      </c>
      <c r="J5866" s="13">
        <v>1390</v>
      </c>
      <c r="K5866" s="13"/>
      <c r="L5866" s="16" t="s">
        <v>1321</v>
      </c>
      <c r="M5866" t="s">
        <v>1335</v>
      </c>
      <c r="P5866" t="s">
        <v>243</v>
      </c>
      <c r="Q5866">
        <v>-0.6</v>
      </c>
      <c r="V5866">
        <v>1</v>
      </c>
      <c r="W5866" t="s">
        <v>1371</v>
      </c>
      <c r="X5866" t="s">
        <v>1402</v>
      </c>
    </row>
    <row r="5867" spans="1:24" x14ac:dyDescent="0.3">
      <c r="A5867">
        <v>7098</v>
      </c>
      <c r="B5867" s="15" t="s">
        <v>769</v>
      </c>
      <c r="C5867" t="str">
        <f>_xlfn.XLOOKUP($B5867, STANDARDS!$A:$A, STANDARDS!$B:$B,,0,2)</f>
        <v>Libby</v>
      </c>
      <c r="D5867" t="s">
        <v>1060</v>
      </c>
      <c r="J5867" s="13">
        <v>1390</v>
      </c>
      <c r="K5867" s="13"/>
      <c r="L5867" s="16" t="s">
        <v>1321</v>
      </c>
      <c r="M5867" t="s">
        <v>1335</v>
      </c>
      <c r="P5867" t="s">
        <v>243</v>
      </c>
      <c r="Q5867">
        <v>-1.4</v>
      </c>
      <c r="V5867">
        <v>1</v>
      </c>
      <c r="W5867" t="s">
        <v>1371</v>
      </c>
      <c r="X5867" t="s">
        <v>1402</v>
      </c>
    </row>
    <row r="5868" spans="1:24" x14ac:dyDescent="0.3">
      <c r="A5868">
        <v>7099</v>
      </c>
      <c r="B5868" s="15" t="s">
        <v>769</v>
      </c>
      <c r="C5868" t="str">
        <f>_xlfn.XLOOKUP($B5868, STANDARDS!$A:$A, STANDARDS!$B:$B,,0,2)</f>
        <v>Libby</v>
      </c>
      <c r="D5868" t="s">
        <v>1060</v>
      </c>
      <c r="J5868" s="13">
        <v>1390</v>
      </c>
      <c r="K5868" s="13"/>
      <c r="L5868" s="16" t="s">
        <v>1321</v>
      </c>
      <c r="M5868" t="s">
        <v>1335</v>
      </c>
      <c r="P5868" t="s">
        <v>243</v>
      </c>
      <c r="Q5868">
        <v>-0.2</v>
      </c>
      <c r="V5868">
        <v>1</v>
      </c>
      <c r="W5868" t="s">
        <v>1371</v>
      </c>
      <c r="X5868" t="s">
        <v>1402</v>
      </c>
    </row>
    <row r="5869" spans="1:24" x14ac:dyDescent="0.3">
      <c r="A5869">
        <v>7100</v>
      </c>
      <c r="B5869" s="15" t="s">
        <v>769</v>
      </c>
      <c r="C5869" t="str">
        <f>_xlfn.XLOOKUP($B5869, STANDARDS!$A:$A, STANDARDS!$B:$B,,0,2)</f>
        <v>Libby</v>
      </c>
      <c r="D5869" t="s">
        <v>1060</v>
      </c>
      <c r="J5869" s="13">
        <v>1390</v>
      </c>
      <c r="K5869" s="13"/>
      <c r="L5869" s="16" t="s">
        <v>1321</v>
      </c>
      <c r="M5869" t="s">
        <v>1335</v>
      </c>
      <c r="P5869" t="s">
        <v>243</v>
      </c>
      <c r="Q5869">
        <v>-1.5</v>
      </c>
      <c r="V5869">
        <v>1</v>
      </c>
      <c r="W5869" t="s">
        <v>1371</v>
      </c>
      <c r="X5869" t="s">
        <v>1402</v>
      </c>
    </row>
    <row r="5870" spans="1:24" x14ac:dyDescent="0.3">
      <c r="A5870">
        <v>7101</v>
      </c>
      <c r="B5870" s="15" t="s">
        <v>769</v>
      </c>
      <c r="C5870" t="str">
        <f>_xlfn.XLOOKUP($B5870, STANDARDS!$A:$A, STANDARDS!$B:$B,,0,2)</f>
        <v>Libby</v>
      </c>
      <c r="D5870" t="s">
        <v>1060</v>
      </c>
      <c r="J5870" s="13">
        <v>1390</v>
      </c>
      <c r="K5870" s="13"/>
      <c r="L5870" s="16" t="s">
        <v>1321</v>
      </c>
      <c r="M5870" t="s">
        <v>1335</v>
      </c>
      <c r="P5870" t="s">
        <v>243</v>
      </c>
      <c r="Q5870">
        <v>-0.5</v>
      </c>
      <c r="V5870">
        <v>1</v>
      </c>
      <c r="W5870" t="s">
        <v>1371</v>
      </c>
      <c r="X5870" t="s">
        <v>1402</v>
      </c>
    </row>
    <row r="5871" spans="1:24" x14ac:dyDescent="0.3">
      <c r="A5871">
        <v>7102</v>
      </c>
      <c r="B5871" s="15" t="s">
        <v>769</v>
      </c>
      <c r="C5871" t="str">
        <f>_xlfn.XLOOKUP($B5871, STANDARDS!$A:$A, STANDARDS!$B:$B,,0,2)</f>
        <v>Libby</v>
      </c>
      <c r="D5871" t="s">
        <v>1060</v>
      </c>
      <c r="J5871" s="13">
        <v>1390</v>
      </c>
      <c r="K5871" s="13"/>
      <c r="L5871" s="16" t="s">
        <v>1321</v>
      </c>
      <c r="M5871" t="s">
        <v>583</v>
      </c>
      <c r="P5871" t="s">
        <v>243</v>
      </c>
      <c r="Q5871">
        <v>-1.8</v>
      </c>
      <c r="V5871">
        <v>1</v>
      </c>
      <c r="W5871" t="s">
        <v>1371</v>
      </c>
      <c r="X5871" t="s">
        <v>1402</v>
      </c>
    </row>
    <row r="5872" spans="1:24" x14ac:dyDescent="0.3">
      <c r="A5872">
        <v>7103</v>
      </c>
      <c r="B5872" s="15" t="s">
        <v>769</v>
      </c>
      <c r="C5872" t="str">
        <f>_xlfn.XLOOKUP($B5872, STANDARDS!$A:$A, STANDARDS!$B:$B,,0,2)</f>
        <v>Libby</v>
      </c>
      <c r="D5872" t="s">
        <v>1060</v>
      </c>
      <c r="J5872" s="13">
        <v>1390</v>
      </c>
      <c r="K5872" s="13"/>
      <c r="L5872" s="16" t="s">
        <v>1321</v>
      </c>
      <c r="M5872" t="s">
        <v>583</v>
      </c>
      <c r="P5872" t="s">
        <v>243</v>
      </c>
      <c r="Q5872">
        <v>-1</v>
      </c>
      <c r="V5872">
        <v>1</v>
      </c>
      <c r="W5872" t="s">
        <v>1371</v>
      </c>
      <c r="X5872" t="s">
        <v>1402</v>
      </c>
    </row>
    <row r="5873" spans="1:24" x14ac:dyDescent="0.3">
      <c r="A5873">
        <v>7104</v>
      </c>
      <c r="B5873" s="15" t="s">
        <v>769</v>
      </c>
      <c r="C5873" t="str">
        <f>_xlfn.XLOOKUP($B5873, STANDARDS!$A:$A, STANDARDS!$B:$B,,0,2)</f>
        <v>Libby</v>
      </c>
      <c r="D5873" t="s">
        <v>1060</v>
      </c>
      <c r="J5873" s="13">
        <v>1390</v>
      </c>
      <c r="K5873" s="13"/>
      <c r="L5873" s="16" t="s">
        <v>1321</v>
      </c>
      <c r="M5873" t="s">
        <v>583</v>
      </c>
      <c r="P5873" t="s">
        <v>243</v>
      </c>
      <c r="Q5873">
        <v>-0.4</v>
      </c>
      <c r="V5873">
        <v>1</v>
      </c>
      <c r="W5873" t="s">
        <v>1371</v>
      </c>
      <c r="X5873" t="s">
        <v>1402</v>
      </c>
    </row>
    <row r="5874" spans="1:24" x14ac:dyDescent="0.3">
      <c r="A5874">
        <v>7105</v>
      </c>
      <c r="B5874" s="15" t="s">
        <v>770</v>
      </c>
      <c r="C5874" t="str">
        <f>_xlfn.XLOOKUP($B5874, STANDARDS!$A:$A, STANDARDS!$B:$B,,0,2)</f>
        <v>River Broughton Beds</v>
      </c>
      <c r="D5874" t="s">
        <v>535</v>
      </c>
      <c r="E5874" t="s">
        <v>1154</v>
      </c>
      <c r="J5874" s="13">
        <v>810</v>
      </c>
      <c r="K5874" s="13">
        <v>30</v>
      </c>
      <c r="L5874" s="16"/>
      <c r="M5874" t="s">
        <v>1335</v>
      </c>
      <c r="P5874" t="s">
        <v>243</v>
      </c>
      <c r="Q5874">
        <v>-0.2</v>
      </c>
      <c r="V5874">
        <v>1</v>
      </c>
      <c r="W5874" t="s">
        <v>1371</v>
      </c>
      <c r="X5874" t="s">
        <v>1403</v>
      </c>
    </row>
    <row r="5875" spans="1:24" x14ac:dyDescent="0.3">
      <c r="A5875">
        <v>7106</v>
      </c>
      <c r="B5875" s="15" t="s">
        <v>770</v>
      </c>
      <c r="C5875" t="str">
        <f>_xlfn.XLOOKUP($B5875, STANDARDS!$A:$A, STANDARDS!$B:$B,,0,2)</f>
        <v>River Broughton Beds</v>
      </c>
      <c r="D5875" t="s">
        <v>535</v>
      </c>
      <c r="E5875" t="s">
        <v>1154</v>
      </c>
      <c r="J5875" s="13">
        <v>810</v>
      </c>
      <c r="K5875" s="13">
        <v>30</v>
      </c>
      <c r="L5875" s="16"/>
      <c r="M5875" t="s">
        <v>1335</v>
      </c>
      <c r="P5875" t="s">
        <v>243</v>
      </c>
      <c r="Q5875">
        <v>-2.6</v>
      </c>
      <c r="V5875">
        <v>1</v>
      </c>
      <c r="W5875" t="s">
        <v>1371</v>
      </c>
      <c r="X5875" t="s">
        <v>1403</v>
      </c>
    </row>
    <row r="5876" spans="1:24" x14ac:dyDescent="0.3">
      <c r="A5876">
        <v>7107</v>
      </c>
      <c r="B5876" s="15" t="s">
        <v>771</v>
      </c>
      <c r="C5876" t="str">
        <f>_xlfn.XLOOKUP($B5876, STANDARDS!$A:$A, STANDARDS!$B:$B,,0,2)</f>
        <v>Duff Creek Beds</v>
      </c>
      <c r="D5876" t="s">
        <v>535</v>
      </c>
      <c r="E5876" t="s">
        <v>1155</v>
      </c>
      <c r="J5876" s="13">
        <v>810</v>
      </c>
      <c r="K5876" s="13">
        <v>30</v>
      </c>
      <c r="L5876" s="16"/>
      <c r="M5876" t="s">
        <v>1340</v>
      </c>
      <c r="P5876" t="s">
        <v>243</v>
      </c>
      <c r="Q5876">
        <v>-7.7</v>
      </c>
      <c r="V5876">
        <v>1</v>
      </c>
      <c r="W5876" t="s">
        <v>1371</v>
      </c>
      <c r="X5876" t="s">
        <v>1403</v>
      </c>
    </row>
    <row r="5877" spans="1:24" x14ac:dyDescent="0.3">
      <c r="A5877">
        <v>7108</v>
      </c>
      <c r="B5877" s="15" t="s">
        <v>772</v>
      </c>
      <c r="C5877" t="str">
        <f>_xlfn.XLOOKUP($B5877, STANDARDS!$A:$A, STANDARDS!$B:$B,,0,2)</f>
        <v>Hogan Dolomite</v>
      </c>
      <c r="D5877" t="s">
        <v>535</v>
      </c>
      <c r="E5877" t="s">
        <v>1156</v>
      </c>
      <c r="J5877" s="13">
        <v>810</v>
      </c>
      <c r="K5877" s="13">
        <v>30</v>
      </c>
      <c r="L5877" s="16"/>
      <c r="M5877" t="s">
        <v>1335</v>
      </c>
      <c r="P5877" t="s">
        <v>243</v>
      </c>
      <c r="Q5877">
        <v>0.5</v>
      </c>
      <c r="V5877">
        <v>1</v>
      </c>
      <c r="W5877" t="s">
        <v>1371</v>
      </c>
      <c r="X5877" t="s">
        <v>1403</v>
      </c>
    </row>
    <row r="5878" spans="1:24" x14ac:dyDescent="0.3">
      <c r="A5878">
        <v>7109</v>
      </c>
      <c r="B5878" s="15" t="s">
        <v>770</v>
      </c>
      <c r="C5878" t="str">
        <f>_xlfn.XLOOKUP($B5878, STANDARDS!$A:$A, STANDARDS!$B:$B,,0,2)</f>
        <v>River Broughton Beds</v>
      </c>
      <c r="D5878" t="s">
        <v>535</v>
      </c>
      <c r="E5878" t="s">
        <v>1154</v>
      </c>
      <c r="J5878" s="13">
        <v>810</v>
      </c>
      <c r="K5878" s="13">
        <v>30</v>
      </c>
      <c r="L5878" s="16"/>
      <c r="M5878" t="s">
        <v>1335</v>
      </c>
      <c r="P5878" t="s">
        <v>243</v>
      </c>
      <c r="Q5878">
        <v>-3.8</v>
      </c>
      <c r="V5878">
        <v>1</v>
      </c>
      <c r="W5878" t="s">
        <v>1371</v>
      </c>
      <c r="X5878" t="s">
        <v>1403</v>
      </c>
    </row>
    <row r="5879" spans="1:24" x14ac:dyDescent="0.3">
      <c r="A5879">
        <v>7110</v>
      </c>
      <c r="B5879" s="15" t="s">
        <v>773</v>
      </c>
      <c r="C5879" t="str">
        <f>_xlfn.XLOOKUP($B5879, STANDARDS!$A:$A, STANDARDS!$B:$B,,0,2)</f>
        <v>Cooranna Fm</v>
      </c>
      <c r="D5879" t="s">
        <v>535</v>
      </c>
      <c r="E5879" t="s">
        <v>1156</v>
      </c>
      <c r="J5879" s="13">
        <v>810</v>
      </c>
      <c r="K5879" s="13">
        <v>30</v>
      </c>
      <c r="L5879" s="16"/>
      <c r="M5879" t="s">
        <v>1335</v>
      </c>
      <c r="P5879" t="s">
        <v>243</v>
      </c>
      <c r="Q5879">
        <v>-1</v>
      </c>
      <c r="V5879">
        <v>1</v>
      </c>
      <c r="W5879" t="s">
        <v>1371</v>
      </c>
      <c r="X5879" t="s">
        <v>1403</v>
      </c>
    </row>
    <row r="5880" spans="1:24" x14ac:dyDescent="0.3">
      <c r="A5880">
        <v>7111</v>
      </c>
      <c r="B5880" s="15" t="s">
        <v>771</v>
      </c>
      <c r="C5880" t="str">
        <f>_xlfn.XLOOKUP($B5880, STANDARDS!$A:$A, STANDARDS!$B:$B,,0,2)</f>
        <v>Duff Creek Beds</v>
      </c>
      <c r="D5880" t="s">
        <v>535</v>
      </c>
      <c r="E5880" t="s">
        <v>1155</v>
      </c>
      <c r="J5880" s="13">
        <v>810</v>
      </c>
      <c r="K5880" s="13">
        <v>30</v>
      </c>
      <c r="L5880" s="16"/>
      <c r="M5880" t="s">
        <v>1335</v>
      </c>
      <c r="P5880" t="s">
        <v>243</v>
      </c>
      <c r="Q5880">
        <v>-6.7</v>
      </c>
      <c r="V5880">
        <v>1</v>
      </c>
      <c r="W5880" t="s">
        <v>1371</v>
      </c>
      <c r="X5880" t="s">
        <v>1403</v>
      </c>
    </row>
    <row r="5881" spans="1:24" x14ac:dyDescent="0.3">
      <c r="A5881">
        <v>7112</v>
      </c>
      <c r="B5881" s="15" t="s">
        <v>771</v>
      </c>
      <c r="C5881" t="str">
        <f>_xlfn.XLOOKUP($B5881, STANDARDS!$A:$A, STANDARDS!$B:$B,,0,2)</f>
        <v>Duff Creek Beds</v>
      </c>
      <c r="D5881" t="s">
        <v>535</v>
      </c>
      <c r="E5881" t="s">
        <v>1155</v>
      </c>
      <c r="J5881" s="13">
        <v>810</v>
      </c>
      <c r="K5881" s="13">
        <v>30</v>
      </c>
      <c r="L5881" s="16"/>
      <c r="M5881" t="s">
        <v>1335</v>
      </c>
      <c r="P5881" t="s">
        <v>243</v>
      </c>
      <c r="Q5881">
        <v>-9.5</v>
      </c>
      <c r="V5881">
        <v>1</v>
      </c>
      <c r="W5881" t="s">
        <v>1371</v>
      </c>
      <c r="X5881" t="s">
        <v>1403</v>
      </c>
    </row>
    <row r="5882" spans="1:24" x14ac:dyDescent="0.3">
      <c r="A5882">
        <v>7113</v>
      </c>
      <c r="B5882" s="15" t="s">
        <v>772</v>
      </c>
      <c r="C5882" t="str">
        <f>_xlfn.XLOOKUP($B5882, STANDARDS!$A:$A, STANDARDS!$B:$B,,0,2)</f>
        <v>Hogan Dolomite</v>
      </c>
      <c r="D5882" t="s">
        <v>535</v>
      </c>
      <c r="E5882" t="s">
        <v>1156</v>
      </c>
      <c r="J5882" s="13">
        <v>810</v>
      </c>
      <c r="K5882" s="13">
        <v>30</v>
      </c>
      <c r="L5882" s="16"/>
      <c r="M5882" t="s">
        <v>1335</v>
      </c>
      <c r="P5882" t="s">
        <v>243</v>
      </c>
      <c r="Q5882">
        <v>1.5</v>
      </c>
      <c r="V5882">
        <v>1</v>
      </c>
      <c r="W5882" t="s">
        <v>1371</v>
      </c>
      <c r="X5882" t="s">
        <v>1403</v>
      </c>
    </row>
    <row r="5883" spans="1:24" x14ac:dyDescent="0.3">
      <c r="A5883">
        <v>7114</v>
      </c>
      <c r="B5883" s="15" t="s">
        <v>774</v>
      </c>
      <c r="C5883" t="str">
        <f>_xlfn.XLOOKUP($B5883, STANDARDS!$A:$A, STANDARDS!$B:$B,,0,2)</f>
        <v>Dunns Mine Limestone</v>
      </c>
      <c r="D5883" t="s">
        <v>535</v>
      </c>
      <c r="E5883" t="s">
        <v>1156</v>
      </c>
      <c r="J5883" s="13">
        <v>810</v>
      </c>
      <c r="K5883" s="13">
        <v>30</v>
      </c>
      <c r="L5883" s="16"/>
      <c r="M5883" t="s">
        <v>1335</v>
      </c>
      <c r="P5883" t="s">
        <v>243</v>
      </c>
      <c r="Q5883">
        <v>-2.6</v>
      </c>
      <c r="V5883">
        <v>1</v>
      </c>
      <c r="W5883" t="s">
        <v>1371</v>
      </c>
      <c r="X5883" t="s">
        <v>1403</v>
      </c>
    </row>
    <row r="5884" spans="1:24" x14ac:dyDescent="0.3">
      <c r="A5884">
        <v>7115</v>
      </c>
      <c r="B5884" s="15" t="s">
        <v>771</v>
      </c>
      <c r="C5884" t="str">
        <f>_xlfn.XLOOKUP($B5884, STANDARDS!$A:$A, STANDARDS!$B:$B,,0,2)</f>
        <v>Duff Creek Beds</v>
      </c>
      <c r="D5884" t="s">
        <v>535</v>
      </c>
      <c r="E5884" t="s">
        <v>1155</v>
      </c>
      <c r="J5884" s="13">
        <v>810</v>
      </c>
      <c r="K5884" s="13">
        <v>30</v>
      </c>
      <c r="L5884" s="16"/>
      <c r="M5884" t="s">
        <v>1340</v>
      </c>
      <c r="P5884" t="s">
        <v>243</v>
      </c>
      <c r="Q5884">
        <v>-4.0999999999999996</v>
      </c>
      <c r="V5884">
        <v>1</v>
      </c>
      <c r="W5884" t="s">
        <v>1371</v>
      </c>
      <c r="X5884" t="s">
        <v>1403</v>
      </c>
    </row>
    <row r="5885" spans="1:24" x14ac:dyDescent="0.3">
      <c r="A5885">
        <v>7116</v>
      </c>
      <c r="B5885" s="15" t="s">
        <v>775</v>
      </c>
      <c r="C5885" t="str">
        <f>_xlfn.XLOOKUP($B5885, STANDARDS!$A:$A, STANDARDS!$B:$B,,0,2)</f>
        <v>Boorloo Siltstone</v>
      </c>
      <c r="D5885" t="s">
        <v>535</v>
      </c>
      <c r="E5885" t="s">
        <v>1156</v>
      </c>
      <c r="J5885" s="13">
        <v>810</v>
      </c>
      <c r="K5885" s="13">
        <v>30</v>
      </c>
      <c r="L5885" s="16"/>
      <c r="M5885" t="s">
        <v>1340</v>
      </c>
      <c r="P5885" t="s">
        <v>243</v>
      </c>
      <c r="Q5885">
        <v>-3.6</v>
      </c>
      <c r="V5885">
        <v>1</v>
      </c>
      <c r="W5885" t="s">
        <v>1371</v>
      </c>
      <c r="X5885" t="s">
        <v>1403</v>
      </c>
    </row>
    <row r="5886" spans="1:24" x14ac:dyDescent="0.3">
      <c r="A5886">
        <v>7117</v>
      </c>
      <c r="B5886" s="15" t="s">
        <v>775</v>
      </c>
      <c r="C5886" t="str">
        <f>_xlfn.XLOOKUP($B5886, STANDARDS!$A:$A, STANDARDS!$B:$B,,0,2)</f>
        <v>Boorloo Siltstone</v>
      </c>
      <c r="D5886" t="s">
        <v>535</v>
      </c>
      <c r="E5886" t="s">
        <v>1156</v>
      </c>
      <c r="J5886" s="13">
        <v>810</v>
      </c>
      <c r="K5886" s="13">
        <v>30</v>
      </c>
      <c r="L5886" s="16"/>
      <c r="M5886" t="s">
        <v>1335</v>
      </c>
      <c r="P5886" t="s">
        <v>243</v>
      </c>
      <c r="Q5886">
        <v>-7.1</v>
      </c>
      <c r="V5886">
        <v>1</v>
      </c>
      <c r="W5886" t="s">
        <v>1371</v>
      </c>
      <c r="X5886" t="s">
        <v>1403</v>
      </c>
    </row>
    <row r="5887" spans="1:24" x14ac:dyDescent="0.3">
      <c r="A5887">
        <v>7118</v>
      </c>
      <c r="B5887" s="15" t="s">
        <v>771</v>
      </c>
      <c r="C5887" t="str">
        <f>_xlfn.XLOOKUP($B5887, STANDARDS!$A:$A, STANDARDS!$B:$B,,0,2)</f>
        <v>Duff Creek Beds</v>
      </c>
      <c r="D5887" t="s">
        <v>535</v>
      </c>
      <c r="E5887" t="s">
        <v>1155</v>
      </c>
      <c r="J5887" s="13">
        <v>810</v>
      </c>
      <c r="K5887" s="13">
        <v>30</v>
      </c>
      <c r="L5887" s="16"/>
      <c r="M5887" t="s">
        <v>1335</v>
      </c>
      <c r="P5887" t="s">
        <v>243</v>
      </c>
      <c r="Q5887">
        <v>-1</v>
      </c>
      <c r="V5887">
        <v>1</v>
      </c>
      <c r="W5887" t="s">
        <v>1371</v>
      </c>
      <c r="X5887" t="s">
        <v>1403</v>
      </c>
    </row>
    <row r="5888" spans="1:24" x14ac:dyDescent="0.3">
      <c r="A5888">
        <v>7119</v>
      </c>
      <c r="B5888" s="15" t="s">
        <v>776</v>
      </c>
      <c r="C5888" t="str">
        <f>_xlfn.XLOOKUP($B5888, STANDARDS!$A:$A, STANDARDS!$B:$B,,0,2)</f>
        <v>Coominaree Dolomite Fm</v>
      </c>
      <c r="D5888" t="s">
        <v>535</v>
      </c>
      <c r="E5888" t="s">
        <v>1157</v>
      </c>
      <c r="J5888" s="13">
        <v>832.5</v>
      </c>
      <c r="K5888" s="13">
        <v>2.5</v>
      </c>
      <c r="L5888" s="16"/>
      <c r="P5888" t="s">
        <v>243</v>
      </c>
      <c r="Q5888">
        <v>3.6</v>
      </c>
      <c r="V5888">
        <v>1</v>
      </c>
      <c r="W5888" t="s">
        <v>1371</v>
      </c>
      <c r="X5888" t="s">
        <v>1403</v>
      </c>
    </row>
    <row r="5889" spans="1:24" x14ac:dyDescent="0.3">
      <c r="A5889">
        <v>7120</v>
      </c>
      <c r="B5889" s="15" t="s">
        <v>777</v>
      </c>
      <c r="C5889" t="str">
        <f>_xlfn.XLOOKUP($B5889, STANDARDS!$A:$A, STANDARDS!$B:$B,,0,2)</f>
        <v>Auburn Dolomite Mbr, Saddleworth Fm, Bungarider Subgp, Burra Gp</v>
      </c>
      <c r="D5889" t="s">
        <v>535</v>
      </c>
      <c r="E5889" t="s">
        <v>1158</v>
      </c>
      <c r="J5889" s="13">
        <v>765</v>
      </c>
      <c r="K5889" s="13">
        <v>40</v>
      </c>
      <c r="L5889" s="16"/>
      <c r="M5889" t="s">
        <v>1335</v>
      </c>
      <c r="P5889" t="s">
        <v>243</v>
      </c>
      <c r="Q5889">
        <v>3.4</v>
      </c>
      <c r="V5889">
        <v>1</v>
      </c>
      <c r="W5889" t="s">
        <v>1371</v>
      </c>
      <c r="X5889" t="s">
        <v>1403</v>
      </c>
    </row>
    <row r="5890" spans="1:24" x14ac:dyDescent="0.3">
      <c r="A5890">
        <v>7121</v>
      </c>
      <c r="B5890" s="15" t="s">
        <v>776</v>
      </c>
      <c r="C5890" t="str">
        <f>_xlfn.XLOOKUP($B5890, STANDARDS!$A:$A, STANDARDS!$B:$B,,0,2)</f>
        <v>Coominaree Dolomite Fm</v>
      </c>
      <c r="D5890" t="s">
        <v>535</v>
      </c>
      <c r="E5890" t="s">
        <v>1157</v>
      </c>
      <c r="J5890" s="13">
        <v>832.5</v>
      </c>
      <c r="K5890" s="13">
        <v>2.5</v>
      </c>
      <c r="L5890" s="16"/>
      <c r="P5890" t="s">
        <v>243</v>
      </c>
      <c r="Q5890">
        <v>-1</v>
      </c>
      <c r="V5890">
        <v>1</v>
      </c>
      <c r="W5890" t="s">
        <v>1371</v>
      </c>
      <c r="X5890" t="s">
        <v>1403</v>
      </c>
    </row>
    <row r="5891" spans="1:24" x14ac:dyDescent="0.3">
      <c r="A5891">
        <v>7122</v>
      </c>
      <c r="B5891" s="15" t="s">
        <v>774</v>
      </c>
      <c r="C5891" t="str">
        <f>_xlfn.XLOOKUP($B5891, STANDARDS!$A:$A, STANDARDS!$B:$B,,0,2)</f>
        <v>Dunns Mine Limestone</v>
      </c>
      <c r="D5891" t="s">
        <v>535</v>
      </c>
      <c r="E5891" t="s">
        <v>1156</v>
      </c>
      <c r="J5891" s="13">
        <v>810</v>
      </c>
      <c r="K5891" s="13">
        <v>30</v>
      </c>
      <c r="L5891" s="16"/>
      <c r="M5891" t="s">
        <v>1335</v>
      </c>
      <c r="P5891" t="s">
        <v>243</v>
      </c>
      <c r="Q5891">
        <v>-2.6</v>
      </c>
      <c r="V5891">
        <v>1</v>
      </c>
      <c r="W5891" t="s">
        <v>1371</v>
      </c>
      <c r="X5891" t="s">
        <v>1403</v>
      </c>
    </row>
    <row r="5892" spans="1:24" x14ac:dyDescent="0.3">
      <c r="A5892">
        <v>7123</v>
      </c>
      <c r="B5892" s="15" t="s">
        <v>770</v>
      </c>
      <c r="C5892" t="str">
        <f>_xlfn.XLOOKUP($B5892, STANDARDS!$A:$A, STANDARDS!$B:$B,,0,2)</f>
        <v>River Broughton Beds</v>
      </c>
      <c r="D5892" t="s">
        <v>535</v>
      </c>
      <c r="E5892" t="s">
        <v>1154</v>
      </c>
      <c r="J5892" s="13">
        <v>810</v>
      </c>
      <c r="K5892" s="13">
        <v>30</v>
      </c>
      <c r="L5892" s="16"/>
      <c r="M5892" t="s">
        <v>1335</v>
      </c>
      <c r="P5892" t="s">
        <v>243</v>
      </c>
      <c r="Q5892">
        <v>-0.5</v>
      </c>
      <c r="V5892">
        <v>1</v>
      </c>
      <c r="W5892" t="s">
        <v>1371</v>
      </c>
      <c r="X5892" t="s">
        <v>1403</v>
      </c>
    </row>
    <row r="5893" spans="1:24" x14ac:dyDescent="0.3">
      <c r="A5893">
        <v>7124</v>
      </c>
      <c r="B5893" s="15" t="s">
        <v>778</v>
      </c>
      <c r="C5893" t="str">
        <f>_xlfn.XLOOKUP($B5893, STANDARDS!$A:$A, STANDARDS!$B:$B,,0,2)</f>
        <v>Black Knob Marble</v>
      </c>
      <c r="D5893" t="s">
        <v>535</v>
      </c>
      <c r="E5893" t="s">
        <v>1156</v>
      </c>
      <c r="J5893" s="13">
        <v>810</v>
      </c>
      <c r="K5893" s="13">
        <v>30</v>
      </c>
      <c r="L5893" s="16"/>
      <c r="M5893" t="s">
        <v>1343</v>
      </c>
      <c r="P5893" t="s">
        <v>243</v>
      </c>
      <c r="Q5893">
        <v>3.9</v>
      </c>
      <c r="V5893">
        <v>1</v>
      </c>
      <c r="W5893" t="s">
        <v>1371</v>
      </c>
      <c r="X5893" t="s">
        <v>1403</v>
      </c>
    </row>
    <row r="5894" spans="1:24" x14ac:dyDescent="0.3">
      <c r="A5894">
        <v>7125</v>
      </c>
      <c r="B5894" s="15" t="s">
        <v>778</v>
      </c>
      <c r="C5894" t="str">
        <f>_xlfn.XLOOKUP($B5894, STANDARDS!$A:$A, STANDARDS!$B:$B,,0,2)</f>
        <v>Black Knob Marble</v>
      </c>
      <c r="D5894" t="s">
        <v>535</v>
      </c>
      <c r="E5894" t="s">
        <v>1156</v>
      </c>
      <c r="J5894" s="13">
        <v>810</v>
      </c>
      <c r="K5894" s="13">
        <v>30</v>
      </c>
      <c r="L5894" s="16"/>
      <c r="M5894" t="s">
        <v>1343</v>
      </c>
      <c r="P5894" t="s">
        <v>243</v>
      </c>
      <c r="Q5894">
        <v>4</v>
      </c>
      <c r="V5894">
        <v>1</v>
      </c>
      <c r="W5894" t="s">
        <v>1371</v>
      </c>
      <c r="X5894" t="s">
        <v>1403</v>
      </c>
    </row>
    <row r="5895" spans="1:24" x14ac:dyDescent="0.3">
      <c r="A5895">
        <v>7126</v>
      </c>
      <c r="B5895" s="15" t="s">
        <v>779</v>
      </c>
      <c r="C5895" t="str">
        <f>_xlfn.XLOOKUP($B5895, STANDARDS!$A:$A, STANDARDS!$B:$B,,0,2)</f>
        <v>Recovery Fm, Callana Gp</v>
      </c>
      <c r="D5895" t="s">
        <v>535</v>
      </c>
      <c r="E5895" t="s">
        <v>1156</v>
      </c>
      <c r="J5895" cm="1">
        <f t="array" ref="J5895:L5895">_xlfn.XLOOKUP($C5895, AGE!$A:$A,AGE!$B:$D,,0,2)</f>
        <v>792</v>
      </c>
      <c r="K5895">
        <v>12</v>
      </c>
      <c r="L5895" t="str">
        <v>Lloyd et al. 2020; Fabis et al. 2005 in Lloyd et al. 2022</v>
      </c>
      <c r="M5895" t="s">
        <v>1335</v>
      </c>
      <c r="P5895" t="s">
        <v>243</v>
      </c>
      <c r="Q5895">
        <v>-5.9</v>
      </c>
      <c r="V5895">
        <v>1</v>
      </c>
      <c r="W5895" t="s">
        <v>1371</v>
      </c>
      <c r="X5895" t="s">
        <v>1403</v>
      </c>
    </row>
    <row r="5896" spans="1:24" x14ac:dyDescent="0.3">
      <c r="A5896">
        <v>7127</v>
      </c>
      <c r="B5896" s="15" t="s">
        <v>780</v>
      </c>
      <c r="C5896" t="str">
        <f>_xlfn.XLOOKUP($B5896, STANDARDS!$A:$A, STANDARDS!$B:$B,,0,2)</f>
        <v>Rockwater Beds</v>
      </c>
      <c r="D5896" t="s">
        <v>535</v>
      </c>
      <c r="E5896" t="s">
        <v>1155</v>
      </c>
      <c r="J5896" s="13">
        <v>810</v>
      </c>
      <c r="K5896" s="13">
        <v>30</v>
      </c>
      <c r="L5896" s="16"/>
      <c r="M5896" t="s">
        <v>1335</v>
      </c>
      <c r="P5896" t="s">
        <v>243</v>
      </c>
      <c r="Q5896">
        <v>-5.2</v>
      </c>
      <c r="V5896">
        <v>1</v>
      </c>
      <c r="W5896" t="s">
        <v>1371</v>
      </c>
      <c r="X5896" t="s">
        <v>1403</v>
      </c>
    </row>
    <row r="5897" spans="1:24" x14ac:dyDescent="0.3">
      <c r="A5897">
        <v>7128</v>
      </c>
      <c r="B5897" s="15" t="s">
        <v>771</v>
      </c>
      <c r="C5897" t="str">
        <f>_xlfn.XLOOKUP($B5897, STANDARDS!$A:$A, STANDARDS!$B:$B,,0,2)</f>
        <v>Duff Creek Beds</v>
      </c>
      <c r="D5897" t="s">
        <v>535</v>
      </c>
      <c r="E5897" t="s">
        <v>1155</v>
      </c>
      <c r="J5897" s="13">
        <v>810</v>
      </c>
      <c r="K5897" s="13">
        <v>30</v>
      </c>
      <c r="L5897" s="16"/>
      <c r="M5897" t="s">
        <v>1335</v>
      </c>
      <c r="P5897" t="s">
        <v>243</v>
      </c>
      <c r="Q5897">
        <v>-2.4</v>
      </c>
      <c r="V5897">
        <v>1</v>
      </c>
      <c r="W5897" t="s">
        <v>1371</v>
      </c>
      <c r="X5897" t="s">
        <v>1403</v>
      </c>
    </row>
    <row r="5898" spans="1:24" x14ac:dyDescent="0.3">
      <c r="A5898">
        <v>7129</v>
      </c>
      <c r="B5898" s="15" t="s">
        <v>776</v>
      </c>
      <c r="C5898" t="str">
        <f>_xlfn.XLOOKUP($B5898, STANDARDS!$A:$A, STANDARDS!$B:$B,,0,2)</f>
        <v>Coominaree Dolomite Fm</v>
      </c>
      <c r="D5898" t="s">
        <v>535</v>
      </c>
      <c r="E5898" t="s">
        <v>1157</v>
      </c>
      <c r="J5898" s="13">
        <v>832.5</v>
      </c>
      <c r="K5898" s="13">
        <v>2.5</v>
      </c>
      <c r="L5898" s="16"/>
      <c r="P5898" t="s">
        <v>243</v>
      </c>
      <c r="Q5898">
        <v>-1.3</v>
      </c>
      <c r="V5898">
        <v>1</v>
      </c>
      <c r="W5898" t="s">
        <v>1371</v>
      </c>
      <c r="X5898" t="s">
        <v>1403</v>
      </c>
    </row>
    <row r="5899" spans="1:24" x14ac:dyDescent="0.3">
      <c r="A5899">
        <v>7130</v>
      </c>
      <c r="B5899" s="15" t="s">
        <v>774</v>
      </c>
      <c r="C5899" t="str">
        <f>_xlfn.XLOOKUP($B5899, STANDARDS!$A:$A, STANDARDS!$B:$B,,0,2)</f>
        <v>Dunns Mine Limestone</v>
      </c>
      <c r="D5899" t="s">
        <v>535</v>
      </c>
      <c r="E5899" t="s">
        <v>1156</v>
      </c>
      <c r="J5899" s="13">
        <v>810</v>
      </c>
      <c r="K5899" s="13">
        <v>30</v>
      </c>
      <c r="L5899" s="16"/>
      <c r="M5899" t="s">
        <v>1335</v>
      </c>
      <c r="P5899" t="s">
        <v>243</v>
      </c>
      <c r="Q5899">
        <v>-2.7</v>
      </c>
      <c r="V5899">
        <v>1</v>
      </c>
      <c r="W5899" t="s">
        <v>1371</v>
      </c>
      <c r="X5899" t="s">
        <v>1403</v>
      </c>
    </row>
    <row r="5900" spans="1:24" x14ac:dyDescent="0.3">
      <c r="A5900">
        <v>7131</v>
      </c>
      <c r="B5900" s="15" t="s">
        <v>776</v>
      </c>
      <c r="C5900" t="str">
        <f>_xlfn.XLOOKUP($B5900, STANDARDS!$A:$A, STANDARDS!$B:$B,,0,2)</f>
        <v>Coominaree Dolomite Fm</v>
      </c>
      <c r="D5900" t="s">
        <v>535</v>
      </c>
      <c r="E5900" t="s">
        <v>1157</v>
      </c>
      <c r="J5900" s="13">
        <v>832.5</v>
      </c>
      <c r="K5900" s="13">
        <v>2.5</v>
      </c>
      <c r="L5900" s="16"/>
      <c r="P5900" t="s">
        <v>243</v>
      </c>
      <c r="Q5900">
        <v>1</v>
      </c>
      <c r="V5900">
        <v>1</v>
      </c>
      <c r="W5900" t="s">
        <v>1371</v>
      </c>
      <c r="X5900" t="s">
        <v>1403</v>
      </c>
    </row>
    <row r="5901" spans="1:24" x14ac:dyDescent="0.3">
      <c r="A5901">
        <v>7133</v>
      </c>
      <c r="B5901" s="15" t="s">
        <v>780</v>
      </c>
      <c r="C5901" t="str">
        <f>_xlfn.XLOOKUP($B5901, STANDARDS!$A:$A, STANDARDS!$B:$B,,0,2)</f>
        <v>Rockwater Beds</v>
      </c>
      <c r="D5901" t="s">
        <v>535</v>
      </c>
      <c r="E5901" t="s">
        <v>1155</v>
      </c>
      <c r="J5901" s="13">
        <v>810</v>
      </c>
      <c r="K5901" s="13">
        <v>30</v>
      </c>
      <c r="L5901" s="16"/>
      <c r="M5901" t="s">
        <v>1335</v>
      </c>
      <c r="P5901" t="s">
        <v>243</v>
      </c>
      <c r="Q5901">
        <v>-2.2999999999999998</v>
      </c>
      <c r="V5901">
        <v>1</v>
      </c>
      <c r="W5901" t="s">
        <v>1371</v>
      </c>
      <c r="X5901" t="s">
        <v>1403</v>
      </c>
    </row>
    <row r="5902" spans="1:24" x14ac:dyDescent="0.3">
      <c r="A5902">
        <v>7134</v>
      </c>
      <c r="B5902" s="15" t="s">
        <v>779</v>
      </c>
      <c r="C5902" t="str">
        <f>_xlfn.XLOOKUP($B5902, STANDARDS!$A:$A, STANDARDS!$B:$B,,0,2)</f>
        <v>Recovery Fm, Callana Gp</v>
      </c>
      <c r="D5902" t="s">
        <v>535</v>
      </c>
      <c r="E5902" t="s">
        <v>1156</v>
      </c>
      <c r="J5902" cm="1">
        <f t="array" ref="J5902:L5902">_xlfn.XLOOKUP($C5902, AGE!$A:$A,AGE!$B:$D,,0,2)</f>
        <v>792</v>
      </c>
      <c r="K5902">
        <v>12</v>
      </c>
      <c r="L5902" t="str">
        <v>Lloyd et al. 2020; Fabis et al. 2005 in Lloyd et al. 2022</v>
      </c>
      <c r="M5902" t="s">
        <v>1340</v>
      </c>
      <c r="P5902" t="s">
        <v>243</v>
      </c>
      <c r="Q5902">
        <v>-6</v>
      </c>
      <c r="V5902">
        <v>1</v>
      </c>
      <c r="W5902" t="s">
        <v>1371</v>
      </c>
      <c r="X5902" t="s">
        <v>1403</v>
      </c>
    </row>
    <row r="5903" spans="1:24" x14ac:dyDescent="0.3">
      <c r="A5903">
        <v>7135</v>
      </c>
      <c r="B5903" s="15" t="s">
        <v>776</v>
      </c>
      <c r="C5903" t="str">
        <f>_xlfn.XLOOKUP($B5903, STANDARDS!$A:$A, STANDARDS!$B:$B,,0,2)</f>
        <v>Coominaree Dolomite Fm</v>
      </c>
      <c r="D5903" t="s">
        <v>535</v>
      </c>
      <c r="E5903" t="s">
        <v>1157</v>
      </c>
      <c r="J5903" s="13">
        <v>832.5</v>
      </c>
      <c r="K5903" s="13">
        <v>2.5</v>
      </c>
      <c r="L5903" s="16"/>
      <c r="P5903" t="s">
        <v>243</v>
      </c>
      <c r="Q5903">
        <v>-0.8</v>
      </c>
      <c r="V5903">
        <v>1</v>
      </c>
      <c r="W5903" t="s">
        <v>1371</v>
      </c>
      <c r="X5903" t="s">
        <v>1403</v>
      </c>
    </row>
    <row r="5904" spans="1:24" x14ac:dyDescent="0.3">
      <c r="A5904">
        <v>7136</v>
      </c>
      <c r="B5904" s="15" t="s">
        <v>776</v>
      </c>
      <c r="C5904" t="str">
        <f>_xlfn.XLOOKUP($B5904, STANDARDS!$A:$A, STANDARDS!$B:$B,,0,2)</f>
        <v>Coominaree Dolomite Fm</v>
      </c>
      <c r="D5904" t="s">
        <v>535</v>
      </c>
      <c r="E5904" t="s">
        <v>1157</v>
      </c>
      <c r="J5904" s="13">
        <v>832.5</v>
      </c>
      <c r="K5904" s="13">
        <v>2.5</v>
      </c>
      <c r="L5904" s="16"/>
      <c r="P5904" t="s">
        <v>243</v>
      </c>
      <c r="Q5904">
        <v>-0.7</v>
      </c>
      <c r="V5904">
        <v>1</v>
      </c>
      <c r="W5904" t="s">
        <v>1371</v>
      </c>
      <c r="X5904" t="s">
        <v>1403</v>
      </c>
    </row>
    <row r="5905" spans="1:24" x14ac:dyDescent="0.3">
      <c r="A5905">
        <v>7137</v>
      </c>
      <c r="B5905" s="15" t="s">
        <v>780</v>
      </c>
      <c r="C5905" t="str">
        <f>_xlfn.XLOOKUP($B5905, STANDARDS!$A:$A, STANDARDS!$B:$B,,0,2)</f>
        <v>Rockwater Beds</v>
      </c>
      <c r="D5905" t="s">
        <v>535</v>
      </c>
      <c r="E5905" t="s">
        <v>1155</v>
      </c>
      <c r="J5905" s="13">
        <v>810</v>
      </c>
      <c r="K5905" s="13">
        <v>30</v>
      </c>
      <c r="L5905" s="16"/>
      <c r="M5905" t="s">
        <v>1335</v>
      </c>
      <c r="P5905" t="s">
        <v>243</v>
      </c>
      <c r="Q5905">
        <v>-2.2999999999999998</v>
      </c>
      <c r="V5905">
        <v>1</v>
      </c>
      <c r="W5905" t="s">
        <v>1371</v>
      </c>
      <c r="X5905" t="s">
        <v>1403</v>
      </c>
    </row>
    <row r="5906" spans="1:24" x14ac:dyDescent="0.3">
      <c r="A5906">
        <v>7138</v>
      </c>
      <c r="B5906" s="15" t="s">
        <v>778</v>
      </c>
      <c r="C5906" t="str">
        <f>_xlfn.XLOOKUP($B5906, STANDARDS!$A:$A, STANDARDS!$B:$B,,0,2)</f>
        <v>Black Knob Marble</v>
      </c>
      <c r="D5906" t="s">
        <v>535</v>
      </c>
      <c r="E5906" t="s">
        <v>1156</v>
      </c>
      <c r="J5906" s="13">
        <v>810</v>
      </c>
      <c r="K5906" s="13">
        <v>30</v>
      </c>
      <c r="L5906" s="16"/>
      <c r="M5906" t="s">
        <v>1343</v>
      </c>
      <c r="P5906" t="s">
        <v>243</v>
      </c>
      <c r="Q5906">
        <v>4.4000000000000004</v>
      </c>
      <c r="V5906">
        <v>1</v>
      </c>
      <c r="W5906" t="s">
        <v>1371</v>
      </c>
      <c r="X5906" t="s">
        <v>1403</v>
      </c>
    </row>
    <row r="5907" spans="1:24" x14ac:dyDescent="0.3">
      <c r="A5907">
        <v>7139</v>
      </c>
      <c r="B5907" s="15" t="s">
        <v>776</v>
      </c>
      <c r="C5907" t="str">
        <f>_xlfn.XLOOKUP($B5907, STANDARDS!$A:$A, STANDARDS!$B:$B,,0,2)</f>
        <v>Coominaree Dolomite Fm</v>
      </c>
      <c r="D5907" t="s">
        <v>535</v>
      </c>
      <c r="E5907" t="s">
        <v>1157</v>
      </c>
      <c r="J5907" s="13">
        <v>832.5</v>
      </c>
      <c r="K5907" s="13">
        <v>2.5</v>
      </c>
      <c r="L5907" s="16"/>
      <c r="P5907" t="s">
        <v>243</v>
      </c>
      <c r="Q5907">
        <v>-2</v>
      </c>
      <c r="V5907">
        <v>1</v>
      </c>
      <c r="W5907" t="s">
        <v>1371</v>
      </c>
      <c r="X5907" t="s">
        <v>1403</v>
      </c>
    </row>
    <row r="5908" spans="1:24" x14ac:dyDescent="0.3">
      <c r="A5908">
        <v>7140</v>
      </c>
      <c r="B5908" s="15" t="s">
        <v>776</v>
      </c>
      <c r="C5908" t="str">
        <f>_xlfn.XLOOKUP($B5908, STANDARDS!$A:$A, STANDARDS!$B:$B,,0,2)</f>
        <v>Coominaree Dolomite Fm</v>
      </c>
      <c r="D5908" t="s">
        <v>535</v>
      </c>
      <c r="E5908" t="s">
        <v>1157</v>
      </c>
      <c r="J5908" s="13">
        <v>832.5</v>
      </c>
      <c r="K5908" s="13">
        <v>2.5</v>
      </c>
      <c r="L5908" s="16"/>
      <c r="P5908" t="s">
        <v>243</v>
      </c>
      <c r="Q5908">
        <v>-1.9</v>
      </c>
      <c r="V5908">
        <v>1</v>
      </c>
      <c r="W5908" t="s">
        <v>1371</v>
      </c>
      <c r="X5908" t="s">
        <v>1403</v>
      </c>
    </row>
    <row r="5909" spans="1:24" x14ac:dyDescent="0.3">
      <c r="A5909">
        <v>7141</v>
      </c>
      <c r="B5909" s="15" t="s">
        <v>771</v>
      </c>
      <c r="C5909" t="str">
        <f>_xlfn.XLOOKUP($B5909, STANDARDS!$A:$A, STANDARDS!$B:$B,,0,2)</f>
        <v>Duff Creek Beds</v>
      </c>
      <c r="D5909" t="s">
        <v>535</v>
      </c>
      <c r="E5909" t="s">
        <v>1155</v>
      </c>
      <c r="J5909" s="13">
        <v>810</v>
      </c>
      <c r="K5909" s="13">
        <v>30</v>
      </c>
      <c r="L5909" s="16"/>
      <c r="M5909" t="s">
        <v>1340</v>
      </c>
      <c r="P5909" t="s">
        <v>243</v>
      </c>
      <c r="Q5909">
        <v>-3.5</v>
      </c>
      <c r="V5909">
        <v>1</v>
      </c>
      <c r="W5909" t="s">
        <v>1371</v>
      </c>
      <c r="X5909" t="s">
        <v>1403</v>
      </c>
    </row>
    <row r="5910" spans="1:24" x14ac:dyDescent="0.3">
      <c r="A5910">
        <v>7142</v>
      </c>
      <c r="B5910" s="15" t="s">
        <v>776</v>
      </c>
      <c r="C5910" t="str">
        <f>_xlfn.XLOOKUP($B5910, STANDARDS!$A:$A, STANDARDS!$B:$B,,0,2)</f>
        <v>Coominaree Dolomite Fm</v>
      </c>
      <c r="D5910" t="s">
        <v>535</v>
      </c>
      <c r="E5910" t="s">
        <v>1157</v>
      </c>
      <c r="J5910" s="13">
        <v>832.5</v>
      </c>
      <c r="K5910" s="13">
        <v>2.5</v>
      </c>
      <c r="L5910" s="16"/>
      <c r="P5910" t="s">
        <v>243</v>
      </c>
      <c r="Q5910">
        <v>-2.1</v>
      </c>
      <c r="V5910">
        <v>1</v>
      </c>
      <c r="W5910" t="s">
        <v>1371</v>
      </c>
      <c r="X5910" t="s">
        <v>1403</v>
      </c>
    </row>
    <row r="5911" spans="1:24" x14ac:dyDescent="0.3">
      <c r="A5911">
        <v>7143</v>
      </c>
      <c r="B5911" s="15" t="s">
        <v>774</v>
      </c>
      <c r="C5911" t="str">
        <f>_xlfn.XLOOKUP($B5911, STANDARDS!$A:$A, STANDARDS!$B:$B,,0,2)</f>
        <v>Dunns Mine Limestone</v>
      </c>
      <c r="D5911" t="s">
        <v>535</v>
      </c>
      <c r="E5911" t="s">
        <v>1156</v>
      </c>
      <c r="J5911" s="13">
        <v>810</v>
      </c>
      <c r="K5911" s="13">
        <v>30</v>
      </c>
      <c r="L5911" s="16"/>
      <c r="M5911" t="s">
        <v>1335</v>
      </c>
      <c r="P5911" t="s">
        <v>243</v>
      </c>
      <c r="Q5911">
        <v>-0.9</v>
      </c>
      <c r="V5911">
        <v>1</v>
      </c>
      <c r="W5911" t="s">
        <v>1371</v>
      </c>
      <c r="X5911" t="s">
        <v>1403</v>
      </c>
    </row>
    <row r="5912" spans="1:24" x14ac:dyDescent="0.3">
      <c r="A5912">
        <v>7144</v>
      </c>
      <c r="B5912" s="15" t="s">
        <v>776</v>
      </c>
      <c r="C5912" t="str">
        <f>_xlfn.XLOOKUP($B5912, STANDARDS!$A:$A, STANDARDS!$B:$B,,0,2)</f>
        <v>Coominaree Dolomite Fm</v>
      </c>
      <c r="D5912" t="s">
        <v>535</v>
      </c>
      <c r="E5912" t="s">
        <v>1157</v>
      </c>
      <c r="J5912" s="13">
        <v>832.5</v>
      </c>
      <c r="K5912" s="13">
        <v>2.5</v>
      </c>
      <c r="L5912" s="16"/>
      <c r="P5912" t="s">
        <v>243</v>
      </c>
      <c r="Q5912">
        <v>4.2</v>
      </c>
      <c r="V5912">
        <v>1</v>
      </c>
      <c r="W5912" t="s">
        <v>1371</v>
      </c>
      <c r="X5912" t="s">
        <v>1403</v>
      </c>
    </row>
    <row r="5913" spans="1:24" x14ac:dyDescent="0.3">
      <c r="A5913">
        <v>7145</v>
      </c>
      <c r="B5913" s="15" t="s">
        <v>781</v>
      </c>
      <c r="C5913" t="str">
        <f>_xlfn.XLOOKUP($B5913, STANDARDS!$A:$A, STANDARDS!$B:$B,,0,2)</f>
        <v>Younghusband Conglomerate</v>
      </c>
      <c r="D5913" t="s">
        <v>535</v>
      </c>
      <c r="E5913" t="s">
        <v>1157</v>
      </c>
      <c r="J5913" s="13">
        <v>837.5</v>
      </c>
      <c r="K5913" s="13">
        <v>2.5</v>
      </c>
      <c r="L5913" s="16"/>
      <c r="P5913" t="s">
        <v>243</v>
      </c>
      <c r="Q5913">
        <v>1.7</v>
      </c>
      <c r="V5913">
        <v>1</v>
      </c>
      <c r="W5913" t="s">
        <v>1371</v>
      </c>
      <c r="X5913" t="s">
        <v>1403</v>
      </c>
    </row>
    <row r="5914" spans="1:24" x14ac:dyDescent="0.3">
      <c r="A5914">
        <v>7146</v>
      </c>
      <c r="B5914" s="15" t="s">
        <v>781</v>
      </c>
      <c r="C5914" t="str">
        <f>_xlfn.XLOOKUP($B5914, STANDARDS!$A:$A, STANDARDS!$B:$B,,0,2)</f>
        <v>Younghusband Conglomerate</v>
      </c>
      <c r="D5914" t="s">
        <v>535</v>
      </c>
      <c r="E5914" t="s">
        <v>1157</v>
      </c>
      <c r="J5914" s="13">
        <v>837.5</v>
      </c>
      <c r="K5914" s="13">
        <v>2.5</v>
      </c>
      <c r="L5914" s="16"/>
      <c r="P5914" t="s">
        <v>243</v>
      </c>
      <c r="Q5914">
        <v>2</v>
      </c>
      <c r="V5914">
        <v>1</v>
      </c>
      <c r="W5914" t="s">
        <v>1371</v>
      </c>
      <c r="X5914" t="s">
        <v>1403</v>
      </c>
    </row>
    <row r="5915" spans="1:24" x14ac:dyDescent="0.3">
      <c r="A5915">
        <v>7147</v>
      </c>
      <c r="B5915" s="15" t="s">
        <v>781</v>
      </c>
      <c r="C5915" t="str">
        <f>_xlfn.XLOOKUP($B5915, STANDARDS!$A:$A, STANDARDS!$B:$B,,0,2)</f>
        <v>Younghusband Conglomerate</v>
      </c>
      <c r="D5915" t="s">
        <v>535</v>
      </c>
      <c r="E5915" t="s">
        <v>1157</v>
      </c>
      <c r="J5915" s="13">
        <v>837.5</v>
      </c>
      <c r="K5915" s="13">
        <v>2.5</v>
      </c>
      <c r="L5915" s="16"/>
      <c r="P5915" t="s">
        <v>243</v>
      </c>
      <c r="Q5915">
        <v>3.2</v>
      </c>
      <c r="V5915">
        <v>1</v>
      </c>
      <c r="W5915" t="s">
        <v>1371</v>
      </c>
      <c r="X5915" t="s">
        <v>1403</v>
      </c>
    </row>
    <row r="5916" spans="1:24" x14ac:dyDescent="0.3">
      <c r="A5916">
        <v>7148</v>
      </c>
      <c r="B5916" s="15" t="s">
        <v>781</v>
      </c>
      <c r="C5916" t="str">
        <f>_xlfn.XLOOKUP($B5916, STANDARDS!$A:$A, STANDARDS!$B:$B,,0,2)</f>
        <v>Younghusband Conglomerate</v>
      </c>
      <c r="D5916" t="s">
        <v>535</v>
      </c>
      <c r="E5916" t="s">
        <v>1157</v>
      </c>
      <c r="J5916" s="13">
        <v>837.5</v>
      </c>
      <c r="K5916" s="13">
        <v>2.5</v>
      </c>
      <c r="L5916" s="16"/>
      <c r="P5916" t="s">
        <v>243</v>
      </c>
      <c r="Q5916">
        <v>-1.1000000000000001</v>
      </c>
      <c r="V5916">
        <v>1</v>
      </c>
      <c r="W5916" t="s">
        <v>1371</v>
      </c>
      <c r="X5916" t="s">
        <v>1403</v>
      </c>
    </row>
    <row r="5917" spans="1:24" x14ac:dyDescent="0.3">
      <c r="A5917">
        <v>7149</v>
      </c>
      <c r="B5917" s="15" t="s">
        <v>781</v>
      </c>
      <c r="C5917" t="str">
        <f>_xlfn.XLOOKUP($B5917, STANDARDS!$A:$A, STANDARDS!$B:$B,,0,2)</f>
        <v>Younghusband Conglomerate</v>
      </c>
      <c r="D5917" t="s">
        <v>535</v>
      </c>
      <c r="E5917" t="s">
        <v>1157</v>
      </c>
      <c r="J5917" s="13">
        <v>837.5</v>
      </c>
      <c r="K5917" s="13">
        <v>2.5</v>
      </c>
      <c r="L5917" s="16"/>
      <c r="P5917" t="s">
        <v>243</v>
      </c>
      <c r="Q5917">
        <v>3.6</v>
      </c>
      <c r="V5917">
        <v>1</v>
      </c>
      <c r="W5917" t="s">
        <v>1371</v>
      </c>
      <c r="X5917" t="s">
        <v>1403</v>
      </c>
    </row>
    <row r="5918" spans="1:24" x14ac:dyDescent="0.3">
      <c r="A5918">
        <v>7150</v>
      </c>
      <c r="B5918" s="15" t="s">
        <v>537</v>
      </c>
      <c r="C5918" t="str">
        <f>_xlfn.XLOOKUP($B5918, STANDARDS!$A:$A, STANDARDS!$B:$B,,0,2)</f>
        <v>Skillogalee Dolomite, Mundallio Subgp, Burra Gp</v>
      </c>
      <c r="D5918" t="s">
        <v>535</v>
      </c>
      <c r="E5918" t="s">
        <v>1159</v>
      </c>
      <c r="J5918" cm="1">
        <f t="array" ref="J5918:L5918">_xlfn.XLOOKUP($C5918, AGE!$A:$A,AGE!$B:$D,,0,2)</f>
        <v>748</v>
      </c>
      <c r="K5918">
        <v>51</v>
      </c>
      <c r="L5918" t="str">
        <v>Lloyd et al. 2020; Keeman et al. 2020 in Lloyd et al. 2020</v>
      </c>
      <c r="M5918" t="s">
        <v>583</v>
      </c>
      <c r="P5918" t="s">
        <v>243</v>
      </c>
      <c r="Q5918">
        <v>4.5</v>
      </c>
      <c r="V5918">
        <v>1</v>
      </c>
      <c r="W5918" t="s">
        <v>1371</v>
      </c>
      <c r="X5918" t="s">
        <v>1403</v>
      </c>
    </row>
    <row r="5919" spans="1:24" x14ac:dyDescent="0.3">
      <c r="A5919">
        <v>7151</v>
      </c>
      <c r="B5919" s="15" t="s">
        <v>537</v>
      </c>
      <c r="C5919" t="str">
        <f>_xlfn.XLOOKUP($B5919, STANDARDS!$A:$A, STANDARDS!$B:$B,,0,2)</f>
        <v>Skillogalee Dolomite, Mundallio Subgp, Burra Gp</v>
      </c>
      <c r="D5919" t="s">
        <v>535</v>
      </c>
      <c r="E5919" t="s">
        <v>1159</v>
      </c>
      <c r="J5919" cm="1">
        <f t="array" ref="J5919:L5919">_xlfn.XLOOKUP($C5919, AGE!$A:$A,AGE!$B:$D,,0,2)</f>
        <v>748</v>
      </c>
      <c r="K5919">
        <v>51</v>
      </c>
      <c r="L5919" t="str">
        <v>Lloyd et al. 2020; Keeman et al. 2020 in Lloyd et al. 2020</v>
      </c>
      <c r="M5919" t="s">
        <v>583</v>
      </c>
      <c r="P5919" t="s">
        <v>243</v>
      </c>
      <c r="Q5919">
        <v>5.5</v>
      </c>
      <c r="V5919">
        <v>1</v>
      </c>
      <c r="W5919" t="s">
        <v>1371</v>
      </c>
      <c r="X5919" t="s">
        <v>1403</v>
      </c>
    </row>
    <row r="5920" spans="1:24" x14ac:dyDescent="0.3">
      <c r="A5920">
        <v>7152</v>
      </c>
      <c r="B5920" s="15" t="s">
        <v>537</v>
      </c>
      <c r="C5920" t="str">
        <f>_xlfn.XLOOKUP($B5920, STANDARDS!$A:$A, STANDARDS!$B:$B,,0,2)</f>
        <v>Skillogalee Dolomite, Mundallio Subgp, Burra Gp</v>
      </c>
      <c r="D5920" t="s">
        <v>535</v>
      </c>
      <c r="E5920" t="s">
        <v>1159</v>
      </c>
      <c r="J5920" cm="1">
        <f t="array" ref="J5920:L5920">_xlfn.XLOOKUP($C5920, AGE!$A:$A,AGE!$B:$D,,0,2)</f>
        <v>748</v>
      </c>
      <c r="K5920">
        <v>51</v>
      </c>
      <c r="L5920" t="str">
        <v>Lloyd et al. 2020; Keeman et al. 2020 in Lloyd et al. 2020</v>
      </c>
      <c r="M5920" t="s">
        <v>583</v>
      </c>
      <c r="P5920" t="s">
        <v>243</v>
      </c>
      <c r="Q5920">
        <v>4.0999999999999996</v>
      </c>
      <c r="V5920">
        <v>1</v>
      </c>
      <c r="W5920" t="s">
        <v>1371</v>
      </c>
      <c r="X5920" t="s">
        <v>1403</v>
      </c>
    </row>
    <row r="5921" spans="1:24" x14ac:dyDescent="0.3">
      <c r="A5921">
        <v>7153</v>
      </c>
      <c r="B5921" s="15" t="s">
        <v>537</v>
      </c>
      <c r="C5921" t="str">
        <f>_xlfn.XLOOKUP($B5921, STANDARDS!$A:$A, STANDARDS!$B:$B,,0,2)</f>
        <v>Skillogalee Dolomite, Mundallio Subgp, Burra Gp</v>
      </c>
      <c r="D5921" t="s">
        <v>535</v>
      </c>
      <c r="E5921" t="s">
        <v>1159</v>
      </c>
      <c r="J5921" cm="1">
        <f t="array" ref="J5921:L5921">_xlfn.XLOOKUP($C5921, AGE!$A:$A,AGE!$B:$D,,0,2)</f>
        <v>748</v>
      </c>
      <c r="K5921">
        <v>51</v>
      </c>
      <c r="L5921" t="str">
        <v>Lloyd et al. 2020; Keeman et al. 2020 in Lloyd et al. 2020</v>
      </c>
      <c r="M5921" t="s">
        <v>583</v>
      </c>
      <c r="P5921" t="s">
        <v>243</v>
      </c>
      <c r="Q5921">
        <v>1.6</v>
      </c>
      <c r="V5921">
        <v>1</v>
      </c>
      <c r="W5921" t="s">
        <v>1371</v>
      </c>
      <c r="X5921" t="s">
        <v>1403</v>
      </c>
    </row>
    <row r="5922" spans="1:24" x14ac:dyDescent="0.3">
      <c r="A5922">
        <v>7154</v>
      </c>
      <c r="B5922" s="15" t="s">
        <v>537</v>
      </c>
      <c r="C5922" t="str">
        <f>_xlfn.XLOOKUP($B5922, STANDARDS!$A:$A, STANDARDS!$B:$B,,0,2)</f>
        <v>Skillogalee Dolomite, Mundallio Subgp, Burra Gp</v>
      </c>
      <c r="D5922" t="s">
        <v>535</v>
      </c>
      <c r="E5922" t="s">
        <v>1159</v>
      </c>
      <c r="J5922" cm="1">
        <f t="array" ref="J5922:L5922">_xlfn.XLOOKUP($C5922, AGE!$A:$A,AGE!$B:$D,,0,2)</f>
        <v>748</v>
      </c>
      <c r="K5922">
        <v>51</v>
      </c>
      <c r="L5922" t="str">
        <v>Lloyd et al. 2020; Keeman et al. 2020 in Lloyd et al. 2020</v>
      </c>
      <c r="M5922" t="s">
        <v>583</v>
      </c>
      <c r="P5922" t="s">
        <v>243</v>
      </c>
      <c r="Q5922">
        <v>4.9000000000000004</v>
      </c>
      <c r="V5922">
        <v>1</v>
      </c>
      <c r="W5922" t="s">
        <v>1371</v>
      </c>
      <c r="X5922" t="s">
        <v>1403</v>
      </c>
    </row>
    <row r="5923" spans="1:24" x14ac:dyDescent="0.3">
      <c r="A5923">
        <v>7155</v>
      </c>
      <c r="B5923" s="15" t="s">
        <v>537</v>
      </c>
      <c r="C5923" t="str">
        <f>_xlfn.XLOOKUP($B5923, STANDARDS!$A:$A, STANDARDS!$B:$B,,0,2)</f>
        <v>Skillogalee Dolomite, Mundallio Subgp, Burra Gp</v>
      </c>
      <c r="D5923" t="s">
        <v>535</v>
      </c>
      <c r="E5923" t="s">
        <v>1159</v>
      </c>
      <c r="J5923" cm="1">
        <f t="array" ref="J5923:L5923">_xlfn.XLOOKUP($C5923, AGE!$A:$A,AGE!$B:$D,,0,2)</f>
        <v>748</v>
      </c>
      <c r="K5923">
        <v>51</v>
      </c>
      <c r="L5923" t="str">
        <v>Lloyd et al. 2020; Keeman et al. 2020 in Lloyd et al. 2020</v>
      </c>
      <c r="M5923" t="s">
        <v>583</v>
      </c>
      <c r="P5923" t="s">
        <v>243</v>
      </c>
      <c r="Q5923">
        <v>4.5999999999999996</v>
      </c>
      <c r="V5923">
        <v>1</v>
      </c>
      <c r="W5923" t="s">
        <v>1371</v>
      </c>
      <c r="X5923" t="s">
        <v>1403</v>
      </c>
    </row>
    <row r="5924" spans="1:24" x14ac:dyDescent="0.3">
      <c r="A5924">
        <v>7156</v>
      </c>
      <c r="B5924" s="15" t="s">
        <v>537</v>
      </c>
      <c r="C5924" t="str">
        <f>_xlfn.XLOOKUP($B5924, STANDARDS!$A:$A, STANDARDS!$B:$B,,0,2)</f>
        <v>Skillogalee Dolomite, Mundallio Subgp, Burra Gp</v>
      </c>
      <c r="D5924" t="s">
        <v>535</v>
      </c>
      <c r="E5924" t="s">
        <v>1159</v>
      </c>
      <c r="J5924" cm="1">
        <f t="array" ref="J5924:L5924">_xlfn.XLOOKUP($C5924, AGE!$A:$A,AGE!$B:$D,,0,2)</f>
        <v>748</v>
      </c>
      <c r="K5924">
        <v>51</v>
      </c>
      <c r="L5924" t="str">
        <v>Lloyd et al. 2020; Keeman et al. 2020 in Lloyd et al. 2020</v>
      </c>
      <c r="M5924" t="s">
        <v>583</v>
      </c>
      <c r="P5924" t="s">
        <v>243</v>
      </c>
      <c r="Q5924">
        <v>3.4</v>
      </c>
      <c r="V5924">
        <v>1</v>
      </c>
      <c r="W5924" t="s">
        <v>1371</v>
      </c>
      <c r="X5924" t="s">
        <v>1403</v>
      </c>
    </row>
    <row r="5925" spans="1:24" x14ac:dyDescent="0.3">
      <c r="A5925">
        <v>7157</v>
      </c>
      <c r="B5925" s="15" t="s">
        <v>537</v>
      </c>
      <c r="C5925" t="str">
        <f>_xlfn.XLOOKUP($B5925, STANDARDS!$A:$A, STANDARDS!$B:$B,,0,2)</f>
        <v>Skillogalee Dolomite, Mundallio Subgp, Burra Gp</v>
      </c>
      <c r="D5925" t="s">
        <v>535</v>
      </c>
      <c r="E5925" t="s">
        <v>1159</v>
      </c>
      <c r="J5925" cm="1">
        <f t="array" ref="J5925:L5925">_xlfn.XLOOKUP($C5925, AGE!$A:$A,AGE!$B:$D,,0,2)</f>
        <v>748</v>
      </c>
      <c r="K5925">
        <v>51</v>
      </c>
      <c r="L5925" t="str">
        <v>Lloyd et al. 2020; Keeman et al. 2020 in Lloyd et al. 2020</v>
      </c>
      <c r="M5925" t="s">
        <v>583</v>
      </c>
      <c r="P5925" t="s">
        <v>243</v>
      </c>
      <c r="Q5925">
        <v>4.7</v>
      </c>
      <c r="V5925">
        <v>1</v>
      </c>
      <c r="W5925" t="s">
        <v>1371</v>
      </c>
      <c r="X5925" t="s">
        <v>1403</v>
      </c>
    </row>
    <row r="5926" spans="1:24" x14ac:dyDescent="0.3">
      <c r="A5926">
        <v>7158</v>
      </c>
      <c r="B5926" s="15" t="s">
        <v>537</v>
      </c>
      <c r="C5926" t="str">
        <f>_xlfn.XLOOKUP($B5926, STANDARDS!$A:$A, STANDARDS!$B:$B,,0,2)</f>
        <v>Skillogalee Dolomite, Mundallio Subgp, Burra Gp</v>
      </c>
      <c r="D5926" t="s">
        <v>535</v>
      </c>
      <c r="E5926" t="s">
        <v>1159</v>
      </c>
      <c r="J5926" cm="1">
        <f t="array" ref="J5926:L5926">_xlfn.XLOOKUP($C5926, AGE!$A:$A,AGE!$B:$D,,0,2)</f>
        <v>748</v>
      </c>
      <c r="K5926">
        <v>51</v>
      </c>
      <c r="L5926" t="str">
        <v>Lloyd et al. 2020; Keeman et al. 2020 in Lloyd et al. 2020</v>
      </c>
      <c r="M5926" t="s">
        <v>583</v>
      </c>
      <c r="P5926" t="s">
        <v>243</v>
      </c>
      <c r="Q5926">
        <v>5</v>
      </c>
      <c r="V5926">
        <v>1</v>
      </c>
      <c r="W5926" t="s">
        <v>1371</v>
      </c>
      <c r="X5926" t="s">
        <v>1403</v>
      </c>
    </row>
    <row r="5927" spans="1:24" x14ac:dyDescent="0.3">
      <c r="A5927">
        <v>7159</v>
      </c>
      <c r="B5927" s="15" t="s">
        <v>537</v>
      </c>
      <c r="C5927" t="str">
        <f>_xlfn.XLOOKUP($B5927, STANDARDS!$A:$A, STANDARDS!$B:$B,,0,2)</f>
        <v>Skillogalee Dolomite, Mundallio Subgp, Burra Gp</v>
      </c>
      <c r="D5927" t="s">
        <v>535</v>
      </c>
      <c r="E5927" t="s">
        <v>1159</v>
      </c>
      <c r="J5927" cm="1">
        <f t="array" ref="J5927:L5927">_xlfn.XLOOKUP($C5927, AGE!$A:$A,AGE!$B:$D,,0,2)</f>
        <v>748</v>
      </c>
      <c r="K5927">
        <v>51</v>
      </c>
      <c r="L5927" t="str">
        <v>Lloyd et al. 2020; Keeman et al. 2020 in Lloyd et al. 2020</v>
      </c>
      <c r="M5927" t="s">
        <v>583</v>
      </c>
      <c r="P5927" t="s">
        <v>243</v>
      </c>
      <c r="Q5927">
        <v>4.4000000000000004</v>
      </c>
      <c r="V5927">
        <v>1</v>
      </c>
      <c r="W5927" t="s">
        <v>1371</v>
      </c>
      <c r="X5927" t="s">
        <v>1403</v>
      </c>
    </row>
    <row r="5928" spans="1:24" x14ac:dyDescent="0.3">
      <c r="A5928">
        <v>7160</v>
      </c>
      <c r="B5928" s="15" t="s">
        <v>537</v>
      </c>
      <c r="C5928" t="str">
        <f>_xlfn.XLOOKUP($B5928, STANDARDS!$A:$A, STANDARDS!$B:$B,,0,2)</f>
        <v>Skillogalee Dolomite, Mundallio Subgp, Burra Gp</v>
      </c>
      <c r="D5928" t="s">
        <v>535</v>
      </c>
      <c r="E5928" t="s">
        <v>1159</v>
      </c>
      <c r="J5928" cm="1">
        <f t="array" ref="J5928:L5928">_xlfn.XLOOKUP($C5928, AGE!$A:$A,AGE!$B:$D,,0,2)</f>
        <v>748</v>
      </c>
      <c r="K5928">
        <v>51</v>
      </c>
      <c r="L5928" t="str">
        <v>Lloyd et al. 2020; Keeman et al. 2020 in Lloyd et al. 2020</v>
      </c>
      <c r="M5928" t="s">
        <v>583</v>
      </c>
      <c r="P5928" t="s">
        <v>243</v>
      </c>
      <c r="Q5928">
        <v>4.4000000000000004</v>
      </c>
      <c r="V5928">
        <v>1</v>
      </c>
      <c r="W5928" t="s">
        <v>1371</v>
      </c>
      <c r="X5928" t="s">
        <v>1403</v>
      </c>
    </row>
    <row r="5929" spans="1:24" x14ac:dyDescent="0.3">
      <c r="A5929">
        <v>7161</v>
      </c>
      <c r="B5929" s="15" t="s">
        <v>537</v>
      </c>
      <c r="C5929" t="str">
        <f>_xlfn.XLOOKUP($B5929, STANDARDS!$A:$A, STANDARDS!$B:$B,,0,2)</f>
        <v>Skillogalee Dolomite, Mundallio Subgp, Burra Gp</v>
      </c>
      <c r="D5929" t="s">
        <v>535</v>
      </c>
      <c r="E5929" t="s">
        <v>1159</v>
      </c>
      <c r="J5929" cm="1">
        <f t="array" ref="J5929:L5929">_xlfn.XLOOKUP($C5929, AGE!$A:$A,AGE!$B:$D,,0,2)</f>
        <v>748</v>
      </c>
      <c r="K5929">
        <v>51</v>
      </c>
      <c r="L5929" t="str">
        <v>Lloyd et al. 2020; Keeman et al. 2020 in Lloyd et al. 2020</v>
      </c>
      <c r="M5929" t="s">
        <v>583</v>
      </c>
      <c r="P5929" t="s">
        <v>243</v>
      </c>
      <c r="Q5929">
        <v>3.4</v>
      </c>
      <c r="V5929">
        <v>1</v>
      </c>
      <c r="W5929" t="s">
        <v>1371</v>
      </c>
      <c r="X5929" t="s">
        <v>1403</v>
      </c>
    </row>
    <row r="5930" spans="1:24" x14ac:dyDescent="0.3">
      <c r="A5930">
        <v>7162</v>
      </c>
      <c r="B5930" s="15" t="s">
        <v>537</v>
      </c>
      <c r="C5930" t="str">
        <f>_xlfn.XLOOKUP($B5930, STANDARDS!$A:$A, STANDARDS!$B:$B,,0,2)</f>
        <v>Skillogalee Dolomite, Mundallio Subgp, Burra Gp</v>
      </c>
      <c r="D5930" t="s">
        <v>535</v>
      </c>
      <c r="E5930" t="s">
        <v>1159</v>
      </c>
      <c r="J5930" cm="1">
        <f t="array" ref="J5930:L5930">_xlfn.XLOOKUP($C5930, AGE!$A:$A,AGE!$B:$D,,0,2)</f>
        <v>748</v>
      </c>
      <c r="K5930">
        <v>51</v>
      </c>
      <c r="L5930" t="str">
        <v>Lloyd et al. 2020; Keeman et al. 2020 in Lloyd et al. 2020</v>
      </c>
      <c r="M5930" t="s">
        <v>583</v>
      </c>
      <c r="P5930" t="s">
        <v>243</v>
      </c>
      <c r="Q5930">
        <v>4</v>
      </c>
      <c r="V5930">
        <v>1</v>
      </c>
      <c r="W5930" t="s">
        <v>1371</v>
      </c>
      <c r="X5930" t="s">
        <v>1403</v>
      </c>
    </row>
    <row r="5931" spans="1:24" x14ac:dyDescent="0.3">
      <c r="A5931">
        <v>7163</v>
      </c>
      <c r="B5931" s="15" t="s">
        <v>537</v>
      </c>
      <c r="C5931" t="str">
        <f>_xlfn.XLOOKUP($B5931, STANDARDS!$A:$A, STANDARDS!$B:$B,,0,2)</f>
        <v>Skillogalee Dolomite, Mundallio Subgp, Burra Gp</v>
      </c>
      <c r="D5931" t="s">
        <v>535</v>
      </c>
      <c r="E5931" t="s">
        <v>1159</v>
      </c>
      <c r="J5931" cm="1">
        <f t="array" ref="J5931:L5931">_xlfn.XLOOKUP($C5931, AGE!$A:$A,AGE!$B:$D,,0,2)</f>
        <v>748</v>
      </c>
      <c r="K5931">
        <v>51</v>
      </c>
      <c r="L5931" t="str">
        <v>Lloyd et al. 2020; Keeman et al. 2020 in Lloyd et al. 2020</v>
      </c>
      <c r="M5931" t="s">
        <v>583</v>
      </c>
      <c r="P5931" t="s">
        <v>243</v>
      </c>
      <c r="Q5931">
        <v>2.2000000000000002</v>
      </c>
      <c r="V5931">
        <v>1</v>
      </c>
      <c r="W5931" t="s">
        <v>1371</v>
      </c>
      <c r="X5931" t="s">
        <v>1403</v>
      </c>
    </row>
    <row r="5932" spans="1:24" x14ac:dyDescent="0.3">
      <c r="A5932">
        <v>7164</v>
      </c>
      <c r="B5932" s="15" t="s">
        <v>537</v>
      </c>
      <c r="C5932" t="str">
        <f>_xlfn.XLOOKUP($B5932, STANDARDS!$A:$A, STANDARDS!$B:$B,,0,2)</f>
        <v>Skillogalee Dolomite, Mundallio Subgp, Burra Gp</v>
      </c>
      <c r="D5932" t="s">
        <v>535</v>
      </c>
      <c r="E5932" t="s">
        <v>1159</v>
      </c>
      <c r="J5932" cm="1">
        <f t="array" ref="J5932:L5932">_xlfn.XLOOKUP($C5932, AGE!$A:$A,AGE!$B:$D,,0,2)</f>
        <v>748</v>
      </c>
      <c r="K5932">
        <v>51</v>
      </c>
      <c r="L5932" t="str">
        <v>Lloyd et al. 2020; Keeman et al. 2020 in Lloyd et al. 2020</v>
      </c>
      <c r="M5932" t="s">
        <v>583</v>
      </c>
      <c r="P5932" t="s">
        <v>243</v>
      </c>
      <c r="Q5932">
        <v>3.5</v>
      </c>
      <c r="V5932">
        <v>1</v>
      </c>
      <c r="W5932" t="s">
        <v>1371</v>
      </c>
      <c r="X5932" t="s">
        <v>1403</v>
      </c>
    </row>
    <row r="5933" spans="1:24" x14ac:dyDescent="0.3">
      <c r="A5933">
        <v>7165</v>
      </c>
      <c r="B5933" s="15" t="s">
        <v>537</v>
      </c>
      <c r="C5933" t="str">
        <f>_xlfn.XLOOKUP($B5933, STANDARDS!$A:$A, STANDARDS!$B:$B,,0,2)</f>
        <v>Skillogalee Dolomite, Mundallio Subgp, Burra Gp</v>
      </c>
      <c r="D5933" t="s">
        <v>535</v>
      </c>
      <c r="E5933" t="s">
        <v>1159</v>
      </c>
      <c r="J5933" cm="1">
        <f t="array" ref="J5933:L5933">_xlfn.XLOOKUP($C5933, AGE!$A:$A,AGE!$B:$D,,0,2)</f>
        <v>748</v>
      </c>
      <c r="K5933">
        <v>51</v>
      </c>
      <c r="L5933" t="str">
        <v>Lloyd et al. 2020; Keeman et al. 2020 in Lloyd et al. 2020</v>
      </c>
      <c r="M5933" t="s">
        <v>583</v>
      </c>
      <c r="P5933" t="s">
        <v>243</v>
      </c>
      <c r="Q5933">
        <v>2.6</v>
      </c>
      <c r="V5933">
        <v>1</v>
      </c>
      <c r="W5933" t="s">
        <v>1371</v>
      </c>
      <c r="X5933" t="s">
        <v>1403</v>
      </c>
    </row>
    <row r="5934" spans="1:24" x14ac:dyDescent="0.3">
      <c r="A5934">
        <v>7166</v>
      </c>
      <c r="B5934" s="15" t="s">
        <v>537</v>
      </c>
      <c r="C5934" t="str">
        <f>_xlfn.XLOOKUP($B5934, STANDARDS!$A:$A, STANDARDS!$B:$B,,0,2)</f>
        <v>Skillogalee Dolomite, Mundallio Subgp, Burra Gp</v>
      </c>
      <c r="D5934" t="s">
        <v>535</v>
      </c>
      <c r="E5934" t="s">
        <v>1159</v>
      </c>
      <c r="J5934" cm="1">
        <f t="array" ref="J5934:L5934">_xlfn.XLOOKUP($C5934, AGE!$A:$A,AGE!$B:$D,,0,2)</f>
        <v>748</v>
      </c>
      <c r="K5934">
        <v>51</v>
      </c>
      <c r="L5934" t="str">
        <v>Lloyd et al. 2020; Keeman et al. 2020 in Lloyd et al. 2020</v>
      </c>
      <c r="M5934" t="s">
        <v>583</v>
      </c>
      <c r="P5934" t="s">
        <v>243</v>
      </c>
      <c r="Q5934">
        <v>0.5</v>
      </c>
      <c r="V5934">
        <v>1</v>
      </c>
      <c r="W5934" t="s">
        <v>1371</v>
      </c>
      <c r="X5934" t="s">
        <v>1403</v>
      </c>
    </row>
    <row r="5935" spans="1:24" x14ac:dyDescent="0.3">
      <c r="A5935">
        <v>7167</v>
      </c>
      <c r="B5935" s="15" t="s">
        <v>537</v>
      </c>
      <c r="C5935" t="str">
        <f>_xlfn.XLOOKUP($B5935, STANDARDS!$A:$A, STANDARDS!$B:$B,,0,2)</f>
        <v>Skillogalee Dolomite, Mundallio Subgp, Burra Gp</v>
      </c>
      <c r="D5935" t="s">
        <v>535</v>
      </c>
      <c r="E5935" t="s">
        <v>1159</v>
      </c>
      <c r="J5935" cm="1">
        <f t="array" ref="J5935:L5935">_xlfn.XLOOKUP($C5935, AGE!$A:$A,AGE!$B:$D,,0,2)</f>
        <v>748</v>
      </c>
      <c r="K5935">
        <v>51</v>
      </c>
      <c r="L5935" t="str">
        <v>Lloyd et al. 2020; Keeman et al. 2020 in Lloyd et al. 2020</v>
      </c>
      <c r="M5935" t="s">
        <v>583</v>
      </c>
      <c r="P5935" t="s">
        <v>243</v>
      </c>
      <c r="Q5935">
        <v>-1.2</v>
      </c>
      <c r="V5935">
        <v>1</v>
      </c>
      <c r="W5935" t="s">
        <v>1371</v>
      </c>
      <c r="X5935" t="s">
        <v>1403</v>
      </c>
    </row>
    <row r="5936" spans="1:24" x14ac:dyDescent="0.3">
      <c r="A5936">
        <v>7168</v>
      </c>
      <c r="B5936" s="15" t="s">
        <v>537</v>
      </c>
      <c r="C5936" t="str">
        <f>_xlfn.XLOOKUP($B5936, STANDARDS!$A:$A, STANDARDS!$B:$B,,0,2)</f>
        <v>Skillogalee Dolomite, Mundallio Subgp, Burra Gp</v>
      </c>
      <c r="D5936" t="s">
        <v>535</v>
      </c>
      <c r="E5936" t="s">
        <v>1158</v>
      </c>
      <c r="J5936" cm="1">
        <f t="array" ref="J5936:L5936">_xlfn.XLOOKUP($C5936, AGE!$A:$A,AGE!$B:$D,,0,2)</f>
        <v>748</v>
      </c>
      <c r="K5936">
        <v>51</v>
      </c>
      <c r="L5936" t="str">
        <v>Lloyd et al. 2020; Keeman et al. 2020 in Lloyd et al. 2020</v>
      </c>
      <c r="M5936" t="s">
        <v>583</v>
      </c>
      <c r="P5936" t="s">
        <v>243</v>
      </c>
      <c r="Q5936">
        <v>3</v>
      </c>
      <c r="V5936">
        <v>1</v>
      </c>
      <c r="W5936" t="s">
        <v>1371</v>
      </c>
      <c r="X5936" t="s">
        <v>1403</v>
      </c>
    </row>
    <row r="5937" spans="1:24" x14ac:dyDescent="0.3">
      <c r="A5937">
        <v>7169</v>
      </c>
      <c r="B5937" s="15" t="s">
        <v>537</v>
      </c>
      <c r="C5937" t="str">
        <f>_xlfn.XLOOKUP($B5937, STANDARDS!$A:$A, STANDARDS!$B:$B,,0,2)</f>
        <v>Skillogalee Dolomite, Mundallio Subgp, Burra Gp</v>
      </c>
      <c r="D5937" t="s">
        <v>535</v>
      </c>
      <c r="E5937" t="s">
        <v>1158</v>
      </c>
      <c r="J5937" cm="1">
        <f t="array" ref="J5937:L5937">_xlfn.XLOOKUP($C5937, AGE!$A:$A,AGE!$B:$D,,0,2)</f>
        <v>748</v>
      </c>
      <c r="K5937">
        <v>51</v>
      </c>
      <c r="L5937" t="str">
        <v>Lloyd et al. 2020; Keeman et al. 2020 in Lloyd et al. 2020</v>
      </c>
      <c r="M5937" t="s">
        <v>583</v>
      </c>
      <c r="P5937" t="s">
        <v>243</v>
      </c>
      <c r="Q5937">
        <v>5.6</v>
      </c>
      <c r="V5937">
        <v>1</v>
      </c>
      <c r="W5937" t="s">
        <v>1371</v>
      </c>
      <c r="X5937" t="s">
        <v>1403</v>
      </c>
    </row>
    <row r="5938" spans="1:24" x14ac:dyDescent="0.3">
      <c r="A5938">
        <v>7170</v>
      </c>
      <c r="B5938" s="15" t="s">
        <v>537</v>
      </c>
      <c r="C5938" t="str">
        <f>_xlfn.XLOOKUP($B5938, STANDARDS!$A:$A, STANDARDS!$B:$B,,0,2)</f>
        <v>Skillogalee Dolomite, Mundallio Subgp, Burra Gp</v>
      </c>
      <c r="D5938" t="s">
        <v>535</v>
      </c>
      <c r="E5938" t="s">
        <v>1158</v>
      </c>
      <c r="J5938" cm="1">
        <f t="array" ref="J5938:L5938">_xlfn.XLOOKUP($C5938, AGE!$A:$A,AGE!$B:$D,,0,2)</f>
        <v>748</v>
      </c>
      <c r="K5938">
        <v>51</v>
      </c>
      <c r="L5938" t="str">
        <v>Lloyd et al. 2020; Keeman et al. 2020 in Lloyd et al. 2020</v>
      </c>
      <c r="M5938" t="s">
        <v>583</v>
      </c>
      <c r="P5938" t="s">
        <v>243</v>
      </c>
      <c r="Q5938">
        <v>6.8</v>
      </c>
      <c r="V5938">
        <v>1</v>
      </c>
      <c r="W5938" t="s">
        <v>1371</v>
      </c>
      <c r="X5938" t="s">
        <v>1403</v>
      </c>
    </row>
    <row r="5939" spans="1:24" x14ac:dyDescent="0.3">
      <c r="A5939">
        <v>7171</v>
      </c>
      <c r="B5939" s="15" t="s">
        <v>537</v>
      </c>
      <c r="C5939" t="str">
        <f>_xlfn.XLOOKUP($B5939, STANDARDS!$A:$A, STANDARDS!$B:$B,,0,2)</f>
        <v>Skillogalee Dolomite, Mundallio Subgp, Burra Gp</v>
      </c>
      <c r="D5939" t="s">
        <v>535</v>
      </c>
      <c r="E5939" t="s">
        <v>1158</v>
      </c>
      <c r="J5939" cm="1">
        <f t="array" ref="J5939:L5939">_xlfn.XLOOKUP($C5939, AGE!$A:$A,AGE!$B:$D,,0,2)</f>
        <v>748</v>
      </c>
      <c r="K5939">
        <v>51</v>
      </c>
      <c r="L5939" t="str">
        <v>Lloyd et al. 2020; Keeman et al. 2020 in Lloyd et al. 2020</v>
      </c>
      <c r="M5939" t="s">
        <v>583</v>
      </c>
      <c r="P5939" t="s">
        <v>243</v>
      </c>
      <c r="Q5939">
        <v>4.9000000000000004</v>
      </c>
      <c r="V5939">
        <v>1</v>
      </c>
      <c r="W5939" t="s">
        <v>1371</v>
      </c>
      <c r="X5939" t="s">
        <v>1403</v>
      </c>
    </row>
    <row r="5940" spans="1:24" x14ac:dyDescent="0.3">
      <c r="A5940">
        <v>7172</v>
      </c>
      <c r="B5940" s="15" t="s">
        <v>537</v>
      </c>
      <c r="C5940" t="str">
        <f>_xlfn.XLOOKUP($B5940, STANDARDS!$A:$A, STANDARDS!$B:$B,,0,2)</f>
        <v>Skillogalee Dolomite, Mundallio Subgp, Burra Gp</v>
      </c>
      <c r="D5940" t="s">
        <v>535</v>
      </c>
      <c r="E5940" t="s">
        <v>1158</v>
      </c>
      <c r="J5940" cm="1">
        <f t="array" ref="J5940:L5940">_xlfn.XLOOKUP($C5940, AGE!$A:$A,AGE!$B:$D,,0,2)</f>
        <v>748</v>
      </c>
      <c r="K5940">
        <v>51</v>
      </c>
      <c r="L5940" t="str">
        <v>Lloyd et al. 2020; Keeman et al. 2020 in Lloyd et al. 2020</v>
      </c>
      <c r="M5940" t="s">
        <v>583</v>
      </c>
      <c r="P5940" t="s">
        <v>243</v>
      </c>
      <c r="Q5940">
        <v>4.5</v>
      </c>
      <c r="V5940">
        <v>1</v>
      </c>
      <c r="W5940" t="s">
        <v>1371</v>
      </c>
      <c r="X5940" t="s">
        <v>1403</v>
      </c>
    </row>
    <row r="5941" spans="1:24" x14ac:dyDescent="0.3">
      <c r="A5941">
        <v>7173</v>
      </c>
      <c r="B5941" s="15" t="s">
        <v>537</v>
      </c>
      <c r="C5941" t="str">
        <f>_xlfn.XLOOKUP($B5941, STANDARDS!$A:$A, STANDARDS!$B:$B,,0,2)</f>
        <v>Skillogalee Dolomite, Mundallio Subgp, Burra Gp</v>
      </c>
      <c r="D5941" t="s">
        <v>535</v>
      </c>
      <c r="E5941" t="s">
        <v>1158</v>
      </c>
      <c r="J5941" cm="1">
        <f t="array" ref="J5941:L5941">_xlfn.XLOOKUP($C5941, AGE!$A:$A,AGE!$B:$D,,0,2)</f>
        <v>748</v>
      </c>
      <c r="K5941">
        <v>51</v>
      </c>
      <c r="L5941" t="str">
        <v>Lloyd et al. 2020; Keeman et al. 2020 in Lloyd et al. 2020</v>
      </c>
      <c r="M5941" t="s">
        <v>583</v>
      </c>
      <c r="P5941" t="s">
        <v>243</v>
      </c>
      <c r="Q5941">
        <v>5.8</v>
      </c>
      <c r="V5941">
        <v>1</v>
      </c>
      <c r="W5941" t="s">
        <v>1371</v>
      </c>
      <c r="X5941" t="s">
        <v>1403</v>
      </c>
    </row>
    <row r="5942" spans="1:24" x14ac:dyDescent="0.3">
      <c r="A5942">
        <v>7174</v>
      </c>
      <c r="B5942" s="15" t="s">
        <v>777</v>
      </c>
      <c r="C5942" t="str">
        <f>_xlfn.XLOOKUP($B5942, STANDARDS!$A:$A, STANDARDS!$B:$B,,0,2)</f>
        <v>Auburn Dolomite Mbr, Saddleworth Fm, Bungarider Subgp, Burra Gp</v>
      </c>
      <c r="D5942" t="s">
        <v>535</v>
      </c>
      <c r="E5942" t="s">
        <v>1158</v>
      </c>
      <c r="J5942" s="13">
        <v>765</v>
      </c>
      <c r="K5942" s="13">
        <v>40</v>
      </c>
      <c r="L5942" s="16"/>
      <c r="M5942" t="s">
        <v>583</v>
      </c>
      <c r="P5942" t="s">
        <v>243</v>
      </c>
      <c r="Q5942">
        <v>0.9</v>
      </c>
      <c r="V5942">
        <v>1</v>
      </c>
      <c r="W5942" t="s">
        <v>1371</v>
      </c>
      <c r="X5942" t="s">
        <v>1403</v>
      </c>
    </row>
    <row r="5943" spans="1:24" x14ac:dyDescent="0.3">
      <c r="A5943">
        <v>7175</v>
      </c>
      <c r="B5943" s="15" t="s">
        <v>777</v>
      </c>
      <c r="C5943" t="str">
        <f>_xlfn.XLOOKUP($B5943, STANDARDS!$A:$A, STANDARDS!$B:$B,,0,2)</f>
        <v>Auburn Dolomite Mbr, Saddleworth Fm, Bungarider Subgp, Burra Gp</v>
      </c>
      <c r="D5943" t="s">
        <v>535</v>
      </c>
      <c r="E5943" t="s">
        <v>1158</v>
      </c>
      <c r="J5943" s="13">
        <v>765</v>
      </c>
      <c r="K5943" s="13">
        <v>40</v>
      </c>
      <c r="L5943" s="16"/>
      <c r="M5943" t="s">
        <v>583</v>
      </c>
      <c r="P5943" t="s">
        <v>243</v>
      </c>
      <c r="Q5943">
        <v>-0.4</v>
      </c>
      <c r="V5943">
        <v>1</v>
      </c>
      <c r="W5943" t="s">
        <v>1371</v>
      </c>
      <c r="X5943" t="s">
        <v>1403</v>
      </c>
    </row>
    <row r="5944" spans="1:24" x14ac:dyDescent="0.3">
      <c r="A5944">
        <v>7176</v>
      </c>
      <c r="B5944" s="15" t="s">
        <v>777</v>
      </c>
      <c r="C5944" t="str">
        <f>_xlfn.XLOOKUP($B5944, STANDARDS!$A:$A, STANDARDS!$B:$B,,0,2)</f>
        <v>Auburn Dolomite Mbr, Saddleworth Fm, Bungarider Subgp, Burra Gp</v>
      </c>
      <c r="D5944" t="s">
        <v>535</v>
      </c>
      <c r="E5944" t="s">
        <v>1158</v>
      </c>
      <c r="J5944" s="13">
        <v>765</v>
      </c>
      <c r="K5944" s="13">
        <v>40</v>
      </c>
      <c r="L5944" s="16"/>
      <c r="M5944" t="s">
        <v>583</v>
      </c>
      <c r="P5944" t="s">
        <v>243</v>
      </c>
      <c r="Q5944">
        <v>2.4</v>
      </c>
      <c r="V5944">
        <v>1</v>
      </c>
      <c r="W5944" t="s">
        <v>1371</v>
      </c>
      <c r="X5944" t="s">
        <v>1403</v>
      </c>
    </row>
    <row r="5945" spans="1:24" x14ac:dyDescent="0.3">
      <c r="A5945">
        <v>7177</v>
      </c>
      <c r="B5945" s="15" t="s">
        <v>782</v>
      </c>
      <c r="C5945" t="str">
        <f>_xlfn.XLOOKUP($B5945, STANDARDS!$A:$A, STANDARDS!$B:$B,,0,2)</f>
        <v>Benbournie Dolomite Mbr, River Wakefield Fm, Burra Gp</v>
      </c>
      <c r="D5945" t="s">
        <v>535</v>
      </c>
      <c r="E5945" t="s">
        <v>1158</v>
      </c>
      <c r="J5945" cm="1">
        <f t="array" ref="J5945:L5945">_xlfn.XLOOKUP($C5945, AGE!$A:$A,AGE!$B:$D,,0,2)</f>
        <v>799</v>
      </c>
      <c r="K5945">
        <v>19</v>
      </c>
      <c r="L5945" t="str">
        <v>Lloyd et al. 2020; Preiss et al. 2008 in Lloyd et al. 2020</v>
      </c>
      <c r="M5945" t="s">
        <v>583</v>
      </c>
      <c r="P5945" t="s">
        <v>243</v>
      </c>
      <c r="Q5945">
        <v>2.6</v>
      </c>
      <c r="V5945">
        <v>1</v>
      </c>
      <c r="W5945" t="s">
        <v>1371</v>
      </c>
      <c r="X5945" t="s">
        <v>1403</v>
      </c>
    </row>
    <row r="5946" spans="1:24" x14ac:dyDescent="0.3">
      <c r="A5946">
        <v>7178</v>
      </c>
      <c r="B5946" s="15" t="s">
        <v>782</v>
      </c>
      <c r="C5946" t="str">
        <f>_xlfn.XLOOKUP($B5946, STANDARDS!$A:$A, STANDARDS!$B:$B,,0,2)</f>
        <v>Benbournie Dolomite Mbr, River Wakefield Fm, Burra Gp</v>
      </c>
      <c r="D5946" t="s">
        <v>535</v>
      </c>
      <c r="E5946" t="s">
        <v>1158</v>
      </c>
      <c r="J5946" cm="1">
        <f t="array" ref="J5946:L5946">_xlfn.XLOOKUP($C5946, AGE!$A:$A,AGE!$B:$D,,0,2)</f>
        <v>799</v>
      </c>
      <c r="K5946">
        <v>19</v>
      </c>
      <c r="L5946" t="str">
        <v>Lloyd et al. 2020; Preiss et al. 2008 in Lloyd et al. 2020</v>
      </c>
      <c r="M5946" t="s">
        <v>583</v>
      </c>
      <c r="P5946" t="s">
        <v>243</v>
      </c>
      <c r="Q5946">
        <v>3.6</v>
      </c>
      <c r="V5946">
        <v>1</v>
      </c>
      <c r="W5946" t="s">
        <v>1371</v>
      </c>
      <c r="X5946" t="s">
        <v>1403</v>
      </c>
    </row>
    <row r="5947" spans="1:24" x14ac:dyDescent="0.3">
      <c r="A5947">
        <v>7179</v>
      </c>
      <c r="B5947" s="15" t="s">
        <v>777</v>
      </c>
      <c r="C5947" t="str">
        <f>_xlfn.XLOOKUP($B5947, STANDARDS!$A:$A, STANDARDS!$B:$B,,0,2)</f>
        <v>Auburn Dolomite Mbr, Saddleworth Fm, Bungarider Subgp, Burra Gp</v>
      </c>
      <c r="D5947" t="s">
        <v>535</v>
      </c>
      <c r="E5947" t="s">
        <v>1158</v>
      </c>
      <c r="J5947" s="13">
        <v>765</v>
      </c>
      <c r="K5947" s="13">
        <v>40</v>
      </c>
      <c r="L5947" s="16"/>
      <c r="M5947" t="s">
        <v>583</v>
      </c>
      <c r="P5947" t="s">
        <v>243</v>
      </c>
      <c r="Q5947">
        <v>3.8</v>
      </c>
      <c r="V5947">
        <v>1</v>
      </c>
      <c r="W5947" t="s">
        <v>1371</v>
      </c>
      <c r="X5947" t="s">
        <v>1403</v>
      </c>
    </row>
    <row r="5948" spans="1:24" x14ac:dyDescent="0.3">
      <c r="A5948">
        <v>7180</v>
      </c>
      <c r="B5948" s="15" t="s">
        <v>777</v>
      </c>
      <c r="C5948" t="str">
        <f>_xlfn.XLOOKUP($B5948, STANDARDS!$A:$A, STANDARDS!$B:$B,,0,2)</f>
        <v>Auburn Dolomite Mbr, Saddleworth Fm, Bungarider Subgp, Burra Gp</v>
      </c>
      <c r="D5948" t="s">
        <v>535</v>
      </c>
      <c r="E5948" t="s">
        <v>1158</v>
      </c>
      <c r="J5948" s="13">
        <v>765</v>
      </c>
      <c r="K5948" s="13">
        <v>40</v>
      </c>
      <c r="L5948" s="16"/>
      <c r="M5948" t="s">
        <v>583</v>
      </c>
      <c r="P5948" t="s">
        <v>243</v>
      </c>
      <c r="Q5948">
        <v>-0.9</v>
      </c>
      <c r="V5948">
        <v>1</v>
      </c>
      <c r="W5948" t="s">
        <v>1371</v>
      </c>
      <c r="X5948" t="s">
        <v>1403</v>
      </c>
    </row>
    <row r="5949" spans="1:24" x14ac:dyDescent="0.3">
      <c r="A5949">
        <v>7181</v>
      </c>
      <c r="B5949" s="15" t="s">
        <v>777</v>
      </c>
      <c r="C5949" t="str">
        <f>_xlfn.XLOOKUP($B5949, STANDARDS!$A:$A, STANDARDS!$B:$B,,0,2)</f>
        <v>Auburn Dolomite Mbr, Saddleworth Fm, Bungarider Subgp, Burra Gp</v>
      </c>
      <c r="D5949" t="s">
        <v>535</v>
      </c>
      <c r="E5949" t="s">
        <v>1158</v>
      </c>
      <c r="J5949" s="13">
        <v>765</v>
      </c>
      <c r="K5949" s="13">
        <v>40</v>
      </c>
      <c r="L5949" s="16"/>
      <c r="M5949" t="s">
        <v>583</v>
      </c>
      <c r="P5949" t="s">
        <v>243</v>
      </c>
      <c r="Q5949">
        <v>5.2</v>
      </c>
      <c r="V5949">
        <v>1</v>
      </c>
      <c r="W5949" t="s">
        <v>1371</v>
      </c>
      <c r="X5949" t="s">
        <v>1403</v>
      </c>
    </row>
    <row r="5950" spans="1:24" x14ac:dyDescent="0.3">
      <c r="A5950">
        <v>7182</v>
      </c>
      <c r="B5950" s="15" t="s">
        <v>777</v>
      </c>
      <c r="C5950" t="str">
        <f>_xlfn.XLOOKUP($B5950, STANDARDS!$A:$A, STANDARDS!$B:$B,,0,2)</f>
        <v>Auburn Dolomite Mbr, Saddleworth Fm, Bungarider Subgp, Burra Gp</v>
      </c>
      <c r="D5950" t="s">
        <v>535</v>
      </c>
      <c r="E5950" t="s">
        <v>1158</v>
      </c>
      <c r="J5950" s="13">
        <v>765</v>
      </c>
      <c r="K5950" s="13">
        <v>40</v>
      </c>
      <c r="L5950" s="16"/>
      <c r="M5950" t="s">
        <v>583</v>
      </c>
      <c r="P5950" t="s">
        <v>243</v>
      </c>
      <c r="Q5950">
        <v>1.6</v>
      </c>
      <c r="V5950">
        <v>1</v>
      </c>
      <c r="W5950" t="s">
        <v>1371</v>
      </c>
      <c r="X5950" t="s">
        <v>1403</v>
      </c>
    </row>
    <row r="5951" spans="1:24" x14ac:dyDescent="0.3">
      <c r="A5951">
        <v>7183</v>
      </c>
      <c r="B5951" s="15" t="s">
        <v>782</v>
      </c>
      <c r="C5951" t="str">
        <f>_xlfn.XLOOKUP($B5951, STANDARDS!$A:$A, STANDARDS!$B:$B,,0,2)</f>
        <v>Benbournie Dolomite Mbr, River Wakefield Fm, Burra Gp</v>
      </c>
      <c r="D5951" t="s">
        <v>535</v>
      </c>
      <c r="E5951" t="s">
        <v>1158</v>
      </c>
      <c r="J5951" cm="1">
        <f t="array" ref="J5951:L5951">_xlfn.XLOOKUP($C5951, AGE!$A:$A,AGE!$B:$D,,0,2)</f>
        <v>799</v>
      </c>
      <c r="K5951">
        <v>19</v>
      </c>
      <c r="L5951" t="str">
        <v>Lloyd et al. 2020; Preiss et al. 2008 in Lloyd et al. 2020</v>
      </c>
      <c r="M5951" t="s">
        <v>583</v>
      </c>
      <c r="P5951" t="s">
        <v>243</v>
      </c>
      <c r="Q5951">
        <v>1.9</v>
      </c>
      <c r="V5951">
        <v>1</v>
      </c>
      <c r="W5951" t="s">
        <v>1371</v>
      </c>
      <c r="X5951" t="s">
        <v>1403</v>
      </c>
    </row>
    <row r="5952" spans="1:24" x14ac:dyDescent="0.3">
      <c r="A5952">
        <v>7184</v>
      </c>
      <c r="B5952" s="15" t="s">
        <v>777</v>
      </c>
      <c r="C5952" t="str">
        <f>_xlfn.XLOOKUP($B5952, STANDARDS!$A:$A, STANDARDS!$B:$B,,0,2)</f>
        <v>Auburn Dolomite Mbr, Saddleworth Fm, Bungarider Subgp, Burra Gp</v>
      </c>
      <c r="D5952" t="s">
        <v>535</v>
      </c>
      <c r="E5952" t="s">
        <v>1158</v>
      </c>
      <c r="J5952" s="13">
        <v>765</v>
      </c>
      <c r="K5952" s="13">
        <v>40</v>
      </c>
      <c r="L5952" s="16"/>
      <c r="M5952" t="s">
        <v>583</v>
      </c>
      <c r="P5952" t="s">
        <v>243</v>
      </c>
      <c r="Q5952">
        <v>2.2000000000000002</v>
      </c>
      <c r="V5952">
        <v>1</v>
      </c>
      <c r="W5952" t="s">
        <v>1371</v>
      </c>
      <c r="X5952" t="s">
        <v>1403</v>
      </c>
    </row>
    <row r="5953" spans="1:24" x14ac:dyDescent="0.3">
      <c r="A5953">
        <v>7185</v>
      </c>
      <c r="B5953" s="15" t="s">
        <v>777</v>
      </c>
      <c r="C5953" t="str">
        <f>_xlfn.XLOOKUP($B5953, STANDARDS!$A:$A, STANDARDS!$B:$B,,0,2)</f>
        <v>Auburn Dolomite Mbr, Saddleworth Fm, Bungarider Subgp, Burra Gp</v>
      </c>
      <c r="D5953" t="s">
        <v>535</v>
      </c>
      <c r="E5953" t="s">
        <v>1158</v>
      </c>
      <c r="J5953" s="13">
        <v>765</v>
      </c>
      <c r="K5953" s="13">
        <v>40</v>
      </c>
      <c r="L5953" s="16"/>
      <c r="M5953" t="s">
        <v>583</v>
      </c>
      <c r="P5953" t="s">
        <v>243</v>
      </c>
      <c r="Q5953">
        <v>-0.8</v>
      </c>
      <c r="V5953">
        <v>1</v>
      </c>
      <c r="W5953" t="s">
        <v>1371</v>
      </c>
      <c r="X5953" t="s">
        <v>1403</v>
      </c>
    </row>
    <row r="5954" spans="1:24" x14ac:dyDescent="0.3">
      <c r="A5954">
        <v>7186</v>
      </c>
      <c r="B5954" s="15" t="s">
        <v>777</v>
      </c>
      <c r="C5954" t="str">
        <f>_xlfn.XLOOKUP($B5954, STANDARDS!$A:$A, STANDARDS!$B:$B,,0,2)</f>
        <v>Auburn Dolomite Mbr, Saddleworth Fm, Bungarider Subgp, Burra Gp</v>
      </c>
      <c r="D5954" t="s">
        <v>535</v>
      </c>
      <c r="E5954" t="s">
        <v>1158</v>
      </c>
      <c r="J5954" s="13">
        <v>765</v>
      </c>
      <c r="K5954" s="13">
        <v>40</v>
      </c>
      <c r="L5954" s="16"/>
      <c r="M5954" t="s">
        <v>583</v>
      </c>
      <c r="P5954" t="s">
        <v>243</v>
      </c>
      <c r="Q5954">
        <v>-3.8</v>
      </c>
      <c r="V5954">
        <v>1</v>
      </c>
      <c r="W5954" t="s">
        <v>1371</v>
      </c>
      <c r="X5954" t="s">
        <v>1403</v>
      </c>
    </row>
    <row r="5955" spans="1:24" x14ac:dyDescent="0.3">
      <c r="A5955">
        <v>7187</v>
      </c>
      <c r="B5955" s="15" t="s">
        <v>783</v>
      </c>
      <c r="C5955" t="str">
        <f>_xlfn.XLOOKUP($B5955, STANDARDS!$A:$A, STANDARDS!$B:$B,,0,2)</f>
        <v>Unnamed Unit B, Peake and Denison Ranges</v>
      </c>
      <c r="D5955" t="s">
        <v>535</v>
      </c>
      <c r="E5955" t="s">
        <v>1159</v>
      </c>
      <c r="J5955" s="13">
        <v>765</v>
      </c>
      <c r="K5955" s="13">
        <v>40</v>
      </c>
      <c r="L5955" s="16"/>
      <c r="M5955" t="s">
        <v>583</v>
      </c>
      <c r="P5955" t="s">
        <v>243</v>
      </c>
      <c r="Q5955">
        <v>7.2</v>
      </c>
      <c r="V5955">
        <v>1</v>
      </c>
      <c r="W5955" t="s">
        <v>1371</v>
      </c>
      <c r="X5955" t="s">
        <v>1403</v>
      </c>
    </row>
    <row r="5956" spans="1:24" x14ac:dyDescent="0.3">
      <c r="A5956">
        <v>7188</v>
      </c>
      <c r="B5956" s="15" t="s">
        <v>784</v>
      </c>
      <c r="C5956" t="str">
        <f>_xlfn.XLOOKUP($B5956, STANDARDS!$A:$A, STANDARDS!$B:$B,,0,2)</f>
        <v>Unnamed Unit C, Peake and Denison Ranges</v>
      </c>
      <c r="D5956" t="s">
        <v>535</v>
      </c>
      <c r="E5956" t="s">
        <v>1159</v>
      </c>
      <c r="J5956" s="13">
        <v>765</v>
      </c>
      <c r="K5956" s="13">
        <v>40</v>
      </c>
      <c r="L5956" s="16"/>
      <c r="M5956" t="s">
        <v>583</v>
      </c>
      <c r="P5956" t="s">
        <v>243</v>
      </c>
      <c r="Q5956">
        <v>6.1</v>
      </c>
      <c r="V5956">
        <v>1</v>
      </c>
      <c r="W5956" t="s">
        <v>1371</v>
      </c>
      <c r="X5956" t="s">
        <v>1403</v>
      </c>
    </row>
    <row r="5957" spans="1:24" x14ac:dyDescent="0.3">
      <c r="A5957">
        <v>7189</v>
      </c>
      <c r="B5957" s="15" t="s">
        <v>785</v>
      </c>
      <c r="C5957" t="str">
        <f>_xlfn.XLOOKUP($B5957, STANDARDS!$A:$A, STANDARDS!$B:$B,,0,2)</f>
        <v>Unnamed Unit C, Peake and Denison Ranges</v>
      </c>
      <c r="D5957" t="s">
        <v>535</v>
      </c>
      <c r="E5957" t="s">
        <v>1159</v>
      </c>
      <c r="J5957" s="13">
        <v>765</v>
      </c>
      <c r="K5957" s="13">
        <v>40</v>
      </c>
      <c r="L5957" s="16"/>
      <c r="M5957" t="s">
        <v>583</v>
      </c>
      <c r="P5957" t="s">
        <v>243</v>
      </c>
      <c r="Q5957">
        <v>4.0999999999999996</v>
      </c>
      <c r="V5957">
        <v>1</v>
      </c>
      <c r="W5957" t="s">
        <v>1371</v>
      </c>
      <c r="X5957" t="s">
        <v>1403</v>
      </c>
    </row>
    <row r="5958" spans="1:24" x14ac:dyDescent="0.3">
      <c r="A5958">
        <v>7190</v>
      </c>
      <c r="B5958" s="15" t="s">
        <v>786</v>
      </c>
      <c r="C5958" t="str">
        <f>_xlfn.XLOOKUP($B5958, STANDARDS!$A:$A, STANDARDS!$B:$B,,0,2)</f>
        <v>Kalachalpa</v>
      </c>
      <c r="D5958" t="s">
        <v>535</v>
      </c>
      <c r="E5958" t="s">
        <v>1159</v>
      </c>
      <c r="J5958" s="13">
        <v>765</v>
      </c>
      <c r="K5958" s="13">
        <v>40</v>
      </c>
      <c r="L5958" s="16"/>
      <c r="M5958" t="s">
        <v>583</v>
      </c>
      <c r="P5958" t="s">
        <v>243</v>
      </c>
      <c r="Q5958">
        <v>-1.1000000000000001</v>
      </c>
      <c r="V5958">
        <v>1</v>
      </c>
      <c r="W5958" t="s">
        <v>1371</v>
      </c>
      <c r="X5958" t="s">
        <v>1403</v>
      </c>
    </row>
    <row r="5959" spans="1:24" x14ac:dyDescent="0.3">
      <c r="A5959">
        <v>7191</v>
      </c>
      <c r="B5959" s="15" t="s">
        <v>784</v>
      </c>
      <c r="C5959" t="str">
        <f>_xlfn.XLOOKUP($B5959, STANDARDS!$A:$A, STANDARDS!$B:$B,,0,2)</f>
        <v>Unnamed Unit C, Peake and Denison Ranges</v>
      </c>
      <c r="D5959" t="s">
        <v>535</v>
      </c>
      <c r="E5959" t="s">
        <v>1159</v>
      </c>
      <c r="J5959" s="13">
        <v>765</v>
      </c>
      <c r="K5959" s="13">
        <v>40</v>
      </c>
      <c r="L5959" s="16"/>
      <c r="M5959" t="s">
        <v>583</v>
      </c>
      <c r="P5959" t="s">
        <v>243</v>
      </c>
      <c r="Q5959">
        <v>6.7</v>
      </c>
      <c r="V5959">
        <v>1</v>
      </c>
      <c r="W5959" t="s">
        <v>1371</v>
      </c>
      <c r="X5959" t="s">
        <v>1403</v>
      </c>
    </row>
    <row r="5960" spans="1:24" x14ac:dyDescent="0.3">
      <c r="A5960">
        <v>7192</v>
      </c>
      <c r="B5960" s="15" t="s">
        <v>783</v>
      </c>
      <c r="C5960" t="str">
        <f>_xlfn.XLOOKUP($B5960, STANDARDS!$A:$A, STANDARDS!$B:$B,,0,2)</f>
        <v>Unnamed Unit B, Peake and Denison Ranges</v>
      </c>
      <c r="D5960" t="s">
        <v>535</v>
      </c>
      <c r="E5960" t="s">
        <v>1159</v>
      </c>
      <c r="J5960" s="13">
        <v>765</v>
      </c>
      <c r="K5960" s="13">
        <v>40</v>
      </c>
      <c r="L5960" s="16"/>
      <c r="M5960" t="s">
        <v>583</v>
      </c>
      <c r="P5960" t="s">
        <v>243</v>
      </c>
      <c r="Q5960">
        <v>7.2</v>
      </c>
      <c r="V5960">
        <v>1</v>
      </c>
      <c r="W5960" t="s">
        <v>1371</v>
      </c>
      <c r="X5960" t="s">
        <v>1403</v>
      </c>
    </row>
    <row r="5961" spans="1:24" x14ac:dyDescent="0.3">
      <c r="A5961">
        <v>7193</v>
      </c>
      <c r="B5961" s="15" t="s">
        <v>785</v>
      </c>
      <c r="C5961" t="str">
        <f>_xlfn.XLOOKUP($B5961, STANDARDS!$A:$A, STANDARDS!$B:$B,,0,2)</f>
        <v>Unnamed Unit C, Peake and Denison Ranges</v>
      </c>
      <c r="D5961" t="s">
        <v>535</v>
      </c>
      <c r="E5961" t="s">
        <v>1159</v>
      </c>
      <c r="J5961" s="13">
        <v>765</v>
      </c>
      <c r="K5961" s="13">
        <v>40</v>
      </c>
      <c r="L5961" s="16"/>
      <c r="M5961" t="s">
        <v>583</v>
      </c>
      <c r="P5961" t="s">
        <v>243</v>
      </c>
      <c r="Q5961">
        <v>5.4</v>
      </c>
      <c r="V5961">
        <v>1</v>
      </c>
      <c r="W5961" t="s">
        <v>1371</v>
      </c>
      <c r="X5961" t="s">
        <v>1403</v>
      </c>
    </row>
    <row r="5962" spans="1:24" x14ac:dyDescent="0.3">
      <c r="A5962">
        <v>7194</v>
      </c>
      <c r="B5962" s="15" t="s">
        <v>787</v>
      </c>
      <c r="C5962" t="str">
        <f>_xlfn.XLOOKUP($B5962, STANDARDS!$A:$A, STANDARDS!$B:$B,,0,2)</f>
        <v>Kalachalpa</v>
      </c>
      <c r="D5962" t="s">
        <v>535</v>
      </c>
      <c r="E5962" t="s">
        <v>1159</v>
      </c>
      <c r="J5962" s="13">
        <v>765</v>
      </c>
      <c r="K5962" s="13">
        <v>40</v>
      </c>
      <c r="L5962" s="16"/>
      <c r="M5962" t="s">
        <v>583</v>
      </c>
      <c r="P5962" t="s">
        <v>243</v>
      </c>
      <c r="Q5962">
        <v>2.2999999999999998</v>
      </c>
      <c r="V5962">
        <v>1</v>
      </c>
      <c r="W5962" t="s">
        <v>1371</v>
      </c>
      <c r="X5962" t="s">
        <v>1403</v>
      </c>
    </row>
    <row r="5963" spans="1:24" x14ac:dyDescent="0.3">
      <c r="A5963">
        <v>7195</v>
      </c>
      <c r="B5963" s="15" t="s">
        <v>786</v>
      </c>
      <c r="C5963" t="str">
        <f>_xlfn.XLOOKUP($B5963, STANDARDS!$A:$A, STANDARDS!$B:$B,,0,2)</f>
        <v>Kalachalpa</v>
      </c>
      <c r="D5963" t="s">
        <v>535</v>
      </c>
      <c r="E5963" t="s">
        <v>1159</v>
      </c>
      <c r="J5963" s="13">
        <v>765</v>
      </c>
      <c r="K5963" s="13">
        <v>40</v>
      </c>
      <c r="L5963" s="16"/>
      <c r="M5963" t="s">
        <v>583</v>
      </c>
      <c r="P5963" t="s">
        <v>243</v>
      </c>
      <c r="Q5963">
        <v>-2.4</v>
      </c>
      <c r="V5963">
        <v>1</v>
      </c>
      <c r="W5963" t="s">
        <v>1371</v>
      </c>
      <c r="X5963" t="s">
        <v>1403</v>
      </c>
    </row>
    <row r="5964" spans="1:24" x14ac:dyDescent="0.3">
      <c r="A5964">
        <v>7196</v>
      </c>
      <c r="B5964" s="15" t="s">
        <v>787</v>
      </c>
      <c r="C5964" t="str">
        <f>_xlfn.XLOOKUP($B5964, STANDARDS!$A:$A, STANDARDS!$B:$B,,0,2)</f>
        <v>Kalachalpa</v>
      </c>
      <c r="D5964" t="s">
        <v>535</v>
      </c>
      <c r="E5964" t="s">
        <v>1159</v>
      </c>
      <c r="J5964" s="13">
        <v>765</v>
      </c>
      <c r="K5964" s="13">
        <v>40</v>
      </c>
      <c r="L5964" s="16"/>
      <c r="M5964" t="s">
        <v>583</v>
      </c>
      <c r="P5964" t="s">
        <v>243</v>
      </c>
      <c r="Q5964">
        <v>4.0999999999999996</v>
      </c>
      <c r="V5964">
        <v>1</v>
      </c>
      <c r="W5964" t="s">
        <v>1371</v>
      </c>
      <c r="X5964" t="s">
        <v>1403</v>
      </c>
    </row>
    <row r="5965" spans="1:24" x14ac:dyDescent="0.3">
      <c r="A5965">
        <v>7197</v>
      </c>
      <c r="B5965" s="15" t="s">
        <v>777</v>
      </c>
      <c r="C5965" t="str">
        <f>_xlfn.XLOOKUP($B5965, STANDARDS!$A:$A, STANDARDS!$B:$B,,0,2)</f>
        <v>Auburn Dolomite Mbr, Saddleworth Fm, Bungarider Subgp, Burra Gp</v>
      </c>
      <c r="D5965" t="s">
        <v>535</v>
      </c>
      <c r="E5965" t="s">
        <v>1158</v>
      </c>
      <c r="J5965" s="13">
        <v>765</v>
      </c>
      <c r="K5965" s="13">
        <v>40</v>
      </c>
      <c r="L5965" s="16"/>
      <c r="M5965" t="s">
        <v>583</v>
      </c>
      <c r="P5965" t="s">
        <v>243</v>
      </c>
      <c r="Q5965">
        <v>1.3</v>
      </c>
      <c r="V5965">
        <v>1</v>
      </c>
      <c r="W5965" t="s">
        <v>1371</v>
      </c>
      <c r="X5965" t="s">
        <v>1403</v>
      </c>
    </row>
    <row r="5966" spans="1:24" x14ac:dyDescent="0.3">
      <c r="A5966">
        <v>7198</v>
      </c>
      <c r="B5966" s="15" t="s">
        <v>786</v>
      </c>
      <c r="C5966" t="str">
        <f>_xlfn.XLOOKUP($B5966, STANDARDS!$A:$A, STANDARDS!$B:$B,,0,2)</f>
        <v>Kalachalpa</v>
      </c>
      <c r="D5966" t="s">
        <v>535</v>
      </c>
      <c r="E5966" t="s">
        <v>1159</v>
      </c>
      <c r="J5966" s="13">
        <v>765</v>
      </c>
      <c r="K5966" s="13">
        <v>40</v>
      </c>
      <c r="L5966" s="16"/>
      <c r="M5966" t="s">
        <v>583</v>
      </c>
      <c r="P5966" t="s">
        <v>243</v>
      </c>
      <c r="Q5966">
        <v>2</v>
      </c>
      <c r="V5966">
        <v>1</v>
      </c>
      <c r="W5966" t="s">
        <v>1371</v>
      </c>
      <c r="X5966" t="s">
        <v>1403</v>
      </c>
    </row>
    <row r="5967" spans="1:24" x14ac:dyDescent="0.3">
      <c r="A5967">
        <v>7199</v>
      </c>
      <c r="B5967" s="15" t="s">
        <v>786</v>
      </c>
      <c r="C5967" t="str">
        <f>_xlfn.XLOOKUP($B5967, STANDARDS!$A:$A, STANDARDS!$B:$B,,0,2)</f>
        <v>Kalachalpa</v>
      </c>
      <c r="D5967" t="s">
        <v>535</v>
      </c>
      <c r="E5967" t="s">
        <v>1159</v>
      </c>
      <c r="J5967" s="13">
        <v>765</v>
      </c>
      <c r="K5967" s="13">
        <v>40</v>
      </c>
      <c r="L5967" s="16"/>
      <c r="M5967" t="s">
        <v>583</v>
      </c>
      <c r="P5967" t="s">
        <v>243</v>
      </c>
      <c r="Q5967">
        <v>-2.2000000000000002</v>
      </c>
      <c r="V5967">
        <v>1</v>
      </c>
      <c r="W5967" t="s">
        <v>1371</v>
      </c>
      <c r="X5967" t="s">
        <v>1403</v>
      </c>
    </row>
    <row r="5968" spans="1:24" x14ac:dyDescent="0.3">
      <c r="A5968">
        <v>7200</v>
      </c>
      <c r="B5968" s="15" t="s">
        <v>784</v>
      </c>
      <c r="C5968" t="str">
        <f>_xlfn.XLOOKUP($B5968, STANDARDS!$A:$A, STANDARDS!$B:$B,,0,2)</f>
        <v>Unnamed Unit C, Peake and Denison Ranges</v>
      </c>
      <c r="D5968" t="s">
        <v>535</v>
      </c>
      <c r="E5968" t="s">
        <v>1159</v>
      </c>
      <c r="J5968" s="13">
        <v>765</v>
      </c>
      <c r="K5968" s="13">
        <v>40</v>
      </c>
      <c r="L5968" s="16"/>
      <c r="M5968" t="s">
        <v>583</v>
      </c>
      <c r="P5968" t="s">
        <v>243</v>
      </c>
      <c r="Q5968">
        <v>1.8</v>
      </c>
      <c r="V5968">
        <v>1</v>
      </c>
      <c r="W5968" t="s">
        <v>1371</v>
      </c>
      <c r="X5968" t="s">
        <v>1403</v>
      </c>
    </row>
    <row r="5969" spans="1:24" x14ac:dyDescent="0.3">
      <c r="A5969">
        <v>7201</v>
      </c>
      <c r="B5969" s="15" t="s">
        <v>783</v>
      </c>
      <c r="C5969" t="str">
        <f>_xlfn.XLOOKUP($B5969, STANDARDS!$A:$A, STANDARDS!$B:$B,,0,2)</f>
        <v>Unnamed Unit B, Peake and Denison Ranges</v>
      </c>
      <c r="D5969" t="s">
        <v>535</v>
      </c>
      <c r="E5969" t="s">
        <v>1159</v>
      </c>
      <c r="J5969" s="13">
        <v>765</v>
      </c>
      <c r="K5969" s="13">
        <v>40</v>
      </c>
      <c r="L5969" s="16"/>
      <c r="M5969" t="s">
        <v>583</v>
      </c>
      <c r="P5969" t="s">
        <v>243</v>
      </c>
      <c r="Q5969">
        <v>6.4</v>
      </c>
      <c r="V5969">
        <v>1</v>
      </c>
      <c r="W5969" t="s">
        <v>1371</v>
      </c>
      <c r="X5969" t="s">
        <v>1403</v>
      </c>
    </row>
    <row r="5970" spans="1:24" x14ac:dyDescent="0.3">
      <c r="A5970">
        <v>7202</v>
      </c>
      <c r="B5970" s="15" t="s">
        <v>784</v>
      </c>
      <c r="C5970" t="str">
        <f>_xlfn.XLOOKUP($B5970, STANDARDS!$A:$A, STANDARDS!$B:$B,,0,2)</f>
        <v>Unnamed Unit C, Peake and Denison Ranges</v>
      </c>
      <c r="D5970" t="s">
        <v>535</v>
      </c>
      <c r="E5970" t="s">
        <v>1159</v>
      </c>
      <c r="J5970" s="13">
        <v>765</v>
      </c>
      <c r="K5970" s="13">
        <v>40</v>
      </c>
      <c r="L5970" s="16"/>
      <c r="M5970" t="s">
        <v>583</v>
      </c>
      <c r="P5970" t="s">
        <v>243</v>
      </c>
      <c r="Q5970">
        <v>4.9000000000000004</v>
      </c>
      <c r="V5970">
        <v>1</v>
      </c>
      <c r="W5970" t="s">
        <v>1371</v>
      </c>
      <c r="X5970" t="s">
        <v>1403</v>
      </c>
    </row>
    <row r="5971" spans="1:24" x14ac:dyDescent="0.3">
      <c r="A5971">
        <v>7203</v>
      </c>
      <c r="B5971" s="15" t="s">
        <v>787</v>
      </c>
      <c r="C5971" t="str">
        <f>_xlfn.XLOOKUP($B5971, STANDARDS!$A:$A, STANDARDS!$B:$B,,0,2)</f>
        <v>Kalachalpa</v>
      </c>
      <c r="D5971" t="s">
        <v>535</v>
      </c>
      <c r="E5971" t="s">
        <v>1159</v>
      </c>
      <c r="J5971" s="13">
        <v>765</v>
      </c>
      <c r="K5971" s="13">
        <v>40</v>
      </c>
      <c r="L5971" s="16"/>
      <c r="M5971" t="s">
        <v>583</v>
      </c>
      <c r="P5971" t="s">
        <v>243</v>
      </c>
      <c r="Q5971">
        <v>0.9</v>
      </c>
      <c r="V5971">
        <v>1</v>
      </c>
      <c r="W5971" t="s">
        <v>1371</v>
      </c>
      <c r="X5971" t="s">
        <v>1403</v>
      </c>
    </row>
    <row r="5972" spans="1:24" x14ac:dyDescent="0.3">
      <c r="A5972">
        <v>7204</v>
      </c>
      <c r="B5972" s="15" t="s">
        <v>786</v>
      </c>
      <c r="C5972" t="str">
        <f>_xlfn.XLOOKUP($B5972, STANDARDS!$A:$A, STANDARDS!$B:$B,,0,2)</f>
        <v>Kalachalpa</v>
      </c>
      <c r="D5972" t="s">
        <v>535</v>
      </c>
      <c r="E5972" t="s">
        <v>1159</v>
      </c>
      <c r="J5972" s="13">
        <v>765</v>
      </c>
      <c r="K5972" s="13">
        <v>40</v>
      </c>
      <c r="L5972" s="16"/>
      <c r="M5972" t="s">
        <v>583</v>
      </c>
      <c r="P5972" t="s">
        <v>243</v>
      </c>
      <c r="Q5972">
        <v>1.2</v>
      </c>
      <c r="V5972">
        <v>1</v>
      </c>
      <c r="W5972" t="s">
        <v>1371</v>
      </c>
      <c r="X5972" t="s">
        <v>1403</v>
      </c>
    </row>
    <row r="5973" spans="1:24" x14ac:dyDescent="0.3">
      <c r="A5973">
        <v>7205</v>
      </c>
      <c r="B5973" s="15" t="s">
        <v>783</v>
      </c>
      <c r="C5973" t="str">
        <f>_xlfn.XLOOKUP($B5973, STANDARDS!$A:$A, STANDARDS!$B:$B,,0,2)</f>
        <v>Unnamed Unit B, Peake and Denison Ranges</v>
      </c>
      <c r="D5973" t="s">
        <v>535</v>
      </c>
      <c r="E5973" t="s">
        <v>1159</v>
      </c>
      <c r="J5973" s="13">
        <v>765</v>
      </c>
      <c r="K5973" s="13">
        <v>40</v>
      </c>
      <c r="L5973" s="16"/>
      <c r="M5973" t="s">
        <v>583</v>
      </c>
      <c r="P5973" t="s">
        <v>243</v>
      </c>
      <c r="Q5973">
        <v>7.2</v>
      </c>
      <c r="V5973">
        <v>1</v>
      </c>
      <c r="W5973" t="s">
        <v>1371</v>
      </c>
      <c r="X5973" t="s">
        <v>1403</v>
      </c>
    </row>
    <row r="5974" spans="1:24" x14ac:dyDescent="0.3">
      <c r="A5974">
        <v>7206</v>
      </c>
      <c r="B5974" s="15" t="s">
        <v>787</v>
      </c>
      <c r="C5974" t="str">
        <f>_xlfn.XLOOKUP($B5974, STANDARDS!$A:$A, STANDARDS!$B:$B,,0,2)</f>
        <v>Kalachalpa</v>
      </c>
      <c r="D5974" t="s">
        <v>535</v>
      </c>
      <c r="E5974" t="s">
        <v>1159</v>
      </c>
      <c r="J5974" s="13">
        <v>765</v>
      </c>
      <c r="K5974" s="13">
        <v>40</v>
      </c>
      <c r="L5974" s="16"/>
      <c r="M5974" t="s">
        <v>583</v>
      </c>
      <c r="P5974" t="s">
        <v>243</v>
      </c>
      <c r="Q5974">
        <v>5.4</v>
      </c>
      <c r="V5974">
        <v>1</v>
      </c>
      <c r="W5974" t="s">
        <v>1371</v>
      </c>
      <c r="X5974" t="s">
        <v>1403</v>
      </c>
    </row>
    <row r="5975" spans="1:24" x14ac:dyDescent="0.3">
      <c r="A5975">
        <v>7207</v>
      </c>
      <c r="B5975" s="15" t="s">
        <v>784</v>
      </c>
      <c r="C5975" t="str">
        <f>_xlfn.XLOOKUP($B5975, STANDARDS!$A:$A, STANDARDS!$B:$B,,0,2)</f>
        <v>Unnamed Unit C, Peake and Denison Ranges</v>
      </c>
      <c r="D5975" t="s">
        <v>535</v>
      </c>
      <c r="E5975" t="s">
        <v>1159</v>
      </c>
      <c r="J5975" s="13">
        <v>765</v>
      </c>
      <c r="K5975" s="13">
        <v>40</v>
      </c>
      <c r="L5975" s="16"/>
      <c r="M5975" t="s">
        <v>583</v>
      </c>
      <c r="P5975" t="s">
        <v>243</v>
      </c>
      <c r="Q5975">
        <v>5.7</v>
      </c>
      <c r="V5975">
        <v>1</v>
      </c>
      <c r="W5975" t="s">
        <v>1371</v>
      </c>
      <c r="X5975" t="s">
        <v>1403</v>
      </c>
    </row>
    <row r="5976" spans="1:24" x14ac:dyDescent="0.3">
      <c r="A5976">
        <v>7208</v>
      </c>
      <c r="B5976" s="15" t="s">
        <v>787</v>
      </c>
      <c r="C5976" t="str">
        <f>_xlfn.XLOOKUP($B5976, STANDARDS!$A:$A, STANDARDS!$B:$B,,0,2)</f>
        <v>Kalachalpa</v>
      </c>
      <c r="D5976" t="s">
        <v>535</v>
      </c>
      <c r="E5976" t="s">
        <v>1159</v>
      </c>
      <c r="J5976" s="13">
        <v>765</v>
      </c>
      <c r="K5976" s="13">
        <v>40</v>
      </c>
      <c r="L5976" s="16"/>
      <c r="M5976" t="s">
        <v>583</v>
      </c>
      <c r="P5976" t="s">
        <v>243</v>
      </c>
      <c r="Q5976">
        <v>5</v>
      </c>
      <c r="V5976">
        <v>1</v>
      </c>
      <c r="W5976" t="s">
        <v>1371</v>
      </c>
      <c r="X5976" t="s">
        <v>1403</v>
      </c>
    </row>
    <row r="5977" spans="1:24" x14ac:dyDescent="0.3">
      <c r="A5977">
        <v>7209</v>
      </c>
      <c r="B5977" s="15" t="s">
        <v>771</v>
      </c>
      <c r="C5977" t="str">
        <f>_xlfn.XLOOKUP($B5977, STANDARDS!$A:$A, STANDARDS!$B:$B,,0,2)</f>
        <v>Duff Creek Beds</v>
      </c>
      <c r="D5977" t="s">
        <v>535</v>
      </c>
      <c r="E5977" t="s">
        <v>1155</v>
      </c>
      <c r="J5977" s="13">
        <v>810</v>
      </c>
      <c r="K5977" s="13">
        <v>30</v>
      </c>
      <c r="L5977" s="16"/>
      <c r="M5977" t="s">
        <v>1347</v>
      </c>
      <c r="P5977" t="s">
        <v>243</v>
      </c>
      <c r="Q5977">
        <v>-3.1</v>
      </c>
      <c r="V5977">
        <v>1</v>
      </c>
      <c r="W5977" t="s">
        <v>1371</v>
      </c>
      <c r="X5977" t="s">
        <v>1403</v>
      </c>
    </row>
    <row r="5978" spans="1:24" x14ac:dyDescent="0.3">
      <c r="A5978">
        <v>7210</v>
      </c>
      <c r="B5978" s="15" t="s">
        <v>779</v>
      </c>
      <c r="C5978" t="str">
        <f>_xlfn.XLOOKUP($B5978, STANDARDS!$A:$A, STANDARDS!$B:$B,,0,2)</f>
        <v>Recovery Fm, Callana Gp</v>
      </c>
      <c r="D5978" t="s">
        <v>535</v>
      </c>
      <c r="E5978" t="s">
        <v>1156</v>
      </c>
      <c r="J5978" cm="1">
        <f t="array" ref="J5978:L5978">_xlfn.XLOOKUP($C5978, AGE!$A:$A,AGE!$B:$D,,0,2)</f>
        <v>792</v>
      </c>
      <c r="K5978">
        <v>12</v>
      </c>
      <c r="L5978" t="str">
        <v>Lloyd et al. 2020; Fabis et al. 2005 in Lloyd et al. 2022</v>
      </c>
      <c r="M5978" t="s">
        <v>583</v>
      </c>
      <c r="P5978" t="s">
        <v>243</v>
      </c>
      <c r="Q5978">
        <v>-8.4</v>
      </c>
      <c r="V5978">
        <v>1</v>
      </c>
      <c r="W5978" t="s">
        <v>1371</v>
      </c>
      <c r="X5978" t="s">
        <v>1403</v>
      </c>
    </row>
    <row r="5979" spans="1:24" x14ac:dyDescent="0.3">
      <c r="A5979">
        <v>7211</v>
      </c>
      <c r="B5979" s="15" t="s">
        <v>771</v>
      </c>
      <c r="C5979" t="str">
        <f>_xlfn.XLOOKUP($B5979, STANDARDS!$A:$A, STANDARDS!$B:$B,,0,2)</f>
        <v>Duff Creek Beds</v>
      </c>
      <c r="D5979" t="s">
        <v>535</v>
      </c>
      <c r="E5979" t="s">
        <v>1155</v>
      </c>
      <c r="J5979" s="13">
        <v>810</v>
      </c>
      <c r="K5979" s="13">
        <v>30</v>
      </c>
      <c r="L5979" s="16"/>
      <c r="M5979" t="s">
        <v>583</v>
      </c>
      <c r="P5979" t="s">
        <v>243</v>
      </c>
      <c r="Q5979">
        <v>-8</v>
      </c>
      <c r="V5979">
        <v>1</v>
      </c>
      <c r="W5979" t="s">
        <v>1371</v>
      </c>
      <c r="X5979" t="s">
        <v>1403</v>
      </c>
    </row>
    <row r="5980" spans="1:24" x14ac:dyDescent="0.3">
      <c r="A5980">
        <v>7212</v>
      </c>
      <c r="B5980" s="15" t="s">
        <v>771</v>
      </c>
      <c r="C5980" t="str">
        <f>_xlfn.XLOOKUP($B5980, STANDARDS!$A:$A, STANDARDS!$B:$B,,0,2)</f>
        <v>Duff Creek Beds</v>
      </c>
      <c r="D5980" t="s">
        <v>535</v>
      </c>
      <c r="E5980" t="s">
        <v>1155</v>
      </c>
      <c r="J5980" s="13">
        <v>810</v>
      </c>
      <c r="K5980" s="13">
        <v>30</v>
      </c>
      <c r="L5980" s="16"/>
      <c r="M5980" t="s">
        <v>583</v>
      </c>
      <c r="P5980" t="s">
        <v>243</v>
      </c>
      <c r="Q5980">
        <v>-2.2999999999999998</v>
      </c>
      <c r="V5980">
        <v>1</v>
      </c>
      <c r="W5980" t="s">
        <v>1371</v>
      </c>
      <c r="X5980" t="s">
        <v>1403</v>
      </c>
    </row>
    <row r="5981" spans="1:24" x14ac:dyDescent="0.3">
      <c r="A5981">
        <v>7213</v>
      </c>
      <c r="B5981" s="15" t="s">
        <v>772</v>
      </c>
      <c r="C5981" t="str">
        <f>_xlfn.XLOOKUP($B5981, STANDARDS!$A:$A, STANDARDS!$B:$B,,0,2)</f>
        <v>Hogan Dolomite</v>
      </c>
      <c r="D5981" t="s">
        <v>535</v>
      </c>
      <c r="E5981" t="s">
        <v>1156</v>
      </c>
      <c r="J5981" s="13">
        <v>810</v>
      </c>
      <c r="K5981" s="13">
        <v>30</v>
      </c>
      <c r="L5981" s="16"/>
      <c r="M5981" t="s">
        <v>1347</v>
      </c>
      <c r="P5981" t="s">
        <v>243</v>
      </c>
      <c r="Q5981">
        <v>1</v>
      </c>
      <c r="V5981">
        <v>1</v>
      </c>
      <c r="W5981" t="s">
        <v>1371</v>
      </c>
      <c r="X5981" t="s">
        <v>1403</v>
      </c>
    </row>
    <row r="5982" spans="1:24" x14ac:dyDescent="0.3">
      <c r="A5982">
        <v>7214</v>
      </c>
      <c r="B5982" s="15" t="s">
        <v>772</v>
      </c>
      <c r="C5982" t="str">
        <f>_xlfn.XLOOKUP($B5982, STANDARDS!$A:$A, STANDARDS!$B:$B,,0,2)</f>
        <v>Hogan Dolomite</v>
      </c>
      <c r="D5982" t="s">
        <v>535</v>
      </c>
      <c r="E5982" t="s">
        <v>1156</v>
      </c>
      <c r="J5982" s="13">
        <v>810</v>
      </c>
      <c r="K5982" s="13">
        <v>30</v>
      </c>
      <c r="L5982" s="16"/>
      <c r="M5982" t="s">
        <v>583</v>
      </c>
      <c r="P5982" t="s">
        <v>243</v>
      </c>
      <c r="Q5982">
        <v>0.9</v>
      </c>
      <c r="V5982">
        <v>1</v>
      </c>
      <c r="W5982" t="s">
        <v>1371</v>
      </c>
      <c r="X5982" t="s">
        <v>1403</v>
      </c>
    </row>
    <row r="5983" spans="1:24" x14ac:dyDescent="0.3">
      <c r="A5983">
        <v>7215</v>
      </c>
      <c r="B5983" s="15" t="s">
        <v>772</v>
      </c>
      <c r="C5983" t="str">
        <f>_xlfn.XLOOKUP($B5983, STANDARDS!$A:$A, STANDARDS!$B:$B,,0,2)</f>
        <v>Hogan Dolomite</v>
      </c>
      <c r="D5983" t="s">
        <v>535</v>
      </c>
      <c r="E5983" t="s">
        <v>1156</v>
      </c>
      <c r="J5983" s="13">
        <v>810</v>
      </c>
      <c r="K5983" s="13">
        <v>30</v>
      </c>
      <c r="L5983" s="16"/>
      <c r="M5983" t="s">
        <v>583</v>
      </c>
      <c r="P5983" t="s">
        <v>243</v>
      </c>
      <c r="Q5983">
        <v>0.5</v>
      </c>
      <c r="V5983">
        <v>1</v>
      </c>
      <c r="W5983" t="s">
        <v>1371</v>
      </c>
      <c r="X5983" t="s">
        <v>1403</v>
      </c>
    </row>
    <row r="5984" spans="1:24" x14ac:dyDescent="0.3">
      <c r="A5984">
        <v>7216</v>
      </c>
      <c r="B5984" s="15" t="s">
        <v>773</v>
      </c>
      <c r="C5984" t="str">
        <f>_xlfn.XLOOKUP($B5984, STANDARDS!$A:$A, STANDARDS!$B:$B,,0,2)</f>
        <v>Cooranna Fm</v>
      </c>
      <c r="D5984" t="s">
        <v>535</v>
      </c>
      <c r="E5984" t="s">
        <v>1156</v>
      </c>
      <c r="J5984" s="13">
        <v>810</v>
      </c>
      <c r="K5984" s="13">
        <v>30</v>
      </c>
      <c r="L5984" s="16"/>
      <c r="M5984" t="s">
        <v>583</v>
      </c>
      <c r="P5984" t="s">
        <v>243</v>
      </c>
      <c r="Q5984">
        <v>-4.3</v>
      </c>
      <c r="V5984">
        <v>1</v>
      </c>
      <c r="W5984" t="s">
        <v>1371</v>
      </c>
      <c r="X5984" t="s">
        <v>1403</v>
      </c>
    </row>
    <row r="5985" spans="1:24" x14ac:dyDescent="0.3">
      <c r="A5985">
        <v>7217</v>
      </c>
      <c r="B5985" s="15" t="s">
        <v>775</v>
      </c>
      <c r="C5985" t="str">
        <f>_xlfn.XLOOKUP($B5985, STANDARDS!$A:$A, STANDARDS!$B:$B,,0,2)</f>
        <v>Boorloo Siltstone</v>
      </c>
      <c r="D5985" t="s">
        <v>535</v>
      </c>
      <c r="E5985" t="s">
        <v>1156</v>
      </c>
      <c r="J5985" s="13">
        <v>810</v>
      </c>
      <c r="K5985" s="13">
        <v>30</v>
      </c>
      <c r="L5985" s="16"/>
      <c r="M5985" t="s">
        <v>583</v>
      </c>
      <c r="P5985" t="s">
        <v>243</v>
      </c>
      <c r="Q5985">
        <v>-7.5</v>
      </c>
      <c r="V5985">
        <v>1</v>
      </c>
      <c r="W5985" t="s">
        <v>1371</v>
      </c>
      <c r="X5985" t="s">
        <v>1403</v>
      </c>
    </row>
    <row r="5986" spans="1:24" x14ac:dyDescent="0.3">
      <c r="A5986">
        <v>7218</v>
      </c>
      <c r="B5986" s="15" t="s">
        <v>771</v>
      </c>
      <c r="C5986" t="str">
        <f>_xlfn.XLOOKUP($B5986, STANDARDS!$A:$A, STANDARDS!$B:$B,,0,2)</f>
        <v>Duff Creek Beds</v>
      </c>
      <c r="D5986" t="s">
        <v>535</v>
      </c>
      <c r="E5986" t="s">
        <v>1155</v>
      </c>
      <c r="J5986" s="13">
        <v>810</v>
      </c>
      <c r="K5986" s="13">
        <v>30</v>
      </c>
      <c r="L5986" s="16"/>
      <c r="M5986" t="s">
        <v>1347</v>
      </c>
      <c r="P5986" t="s">
        <v>243</v>
      </c>
      <c r="Q5986">
        <v>-8.6</v>
      </c>
      <c r="V5986">
        <v>1</v>
      </c>
      <c r="W5986" t="s">
        <v>1371</v>
      </c>
      <c r="X5986" t="s">
        <v>1403</v>
      </c>
    </row>
    <row r="5987" spans="1:24" x14ac:dyDescent="0.3">
      <c r="A5987">
        <v>7219</v>
      </c>
      <c r="B5987" s="15" t="s">
        <v>772</v>
      </c>
      <c r="C5987" t="str">
        <f>_xlfn.XLOOKUP($B5987, STANDARDS!$A:$A, STANDARDS!$B:$B,,0,2)</f>
        <v>Hogan Dolomite</v>
      </c>
      <c r="D5987" t="s">
        <v>535</v>
      </c>
      <c r="E5987" t="s">
        <v>1156</v>
      </c>
      <c r="J5987" s="13">
        <v>810</v>
      </c>
      <c r="K5987" s="13">
        <v>30</v>
      </c>
      <c r="L5987" s="16"/>
      <c r="M5987" t="s">
        <v>583</v>
      </c>
      <c r="P5987" t="s">
        <v>243</v>
      </c>
      <c r="Q5987">
        <v>1.5</v>
      </c>
      <c r="V5987">
        <v>1</v>
      </c>
      <c r="W5987" t="s">
        <v>1371</v>
      </c>
      <c r="X5987" t="s">
        <v>1403</v>
      </c>
    </row>
    <row r="5988" spans="1:24" x14ac:dyDescent="0.3">
      <c r="A5988">
        <v>7220</v>
      </c>
      <c r="B5988" s="15" t="s">
        <v>779</v>
      </c>
      <c r="C5988" t="str">
        <f>_xlfn.XLOOKUP($B5988, STANDARDS!$A:$A, STANDARDS!$B:$B,,0,2)</f>
        <v>Recovery Fm, Callana Gp</v>
      </c>
      <c r="D5988" t="s">
        <v>535</v>
      </c>
      <c r="E5988" t="s">
        <v>1156</v>
      </c>
      <c r="J5988" s="13">
        <v>810</v>
      </c>
      <c r="K5988" s="13">
        <v>30</v>
      </c>
      <c r="L5988" s="16"/>
      <c r="M5988" t="s">
        <v>1347</v>
      </c>
      <c r="P5988" t="s">
        <v>243</v>
      </c>
      <c r="Q5988">
        <v>-1.5</v>
      </c>
      <c r="V5988">
        <v>1</v>
      </c>
      <c r="W5988" t="s">
        <v>1371</v>
      </c>
      <c r="X5988" t="s">
        <v>1403</v>
      </c>
    </row>
    <row r="5989" spans="1:24" x14ac:dyDescent="0.3">
      <c r="A5989">
        <v>7221</v>
      </c>
      <c r="B5989" s="15" t="s">
        <v>771</v>
      </c>
      <c r="C5989" t="str">
        <f>_xlfn.XLOOKUP($B5989, STANDARDS!$A:$A, STANDARDS!$B:$B,,0,2)</f>
        <v>Duff Creek Beds</v>
      </c>
      <c r="D5989" t="s">
        <v>535</v>
      </c>
      <c r="E5989" t="s">
        <v>1155</v>
      </c>
      <c r="J5989" s="13">
        <v>810</v>
      </c>
      <c r="K5989" s="13">
        <v>30</v>
      </c>
      <c r="L5989" s="16"/>
      <c r="M5989" t="s">
        <v>583</v>
      </c>
      <c r="P5989" t="s">
        <v>243</v>
      </c>
      <c r="Q5989">
        <v>-5.4</v>
      </c>
      <c r="V5989">
        <v>1</v>
      </c>
      <c r="W5989" t="s">
        <v>1371</v>
      </c>
      <c r="X5989" t="s">
        <v>1403</v>
      </c>
    </row>
    <row r="5990" spans="1:24" x14ac:dyDescent="0.3">
      <c r="A5990">
        <v>7222</v>
      </c>
      <c r="B5990" s="15" t="s">
        <v>775</v>
      </c>
      <c r="C5990" t="str">
        <f>_xlfn.XLOOKUP($B5990, STANDARDS!$A:$A, STANDARDS!$B:$B,,0,2)</f>
        <v>Boorloo Siltstone</v>
      </c>
      <c r="D5990" t="s">
        <v>535</v>
      </c>
      <c r="E5990" t="s">
        <v>1156</v>
      </c>
      <c r="J5990" s="13">
        <v>810</v>
      </c>
      <c r="K5990" s="13">
        <v>30</v>
      </c>
      <c r="L5990" s="16"/>
      <c r="M5990" t="s">
        <v>583</v>
      </c>
      <c r="P5990" t="s">
        <v>243</v>
      </c>
      <c r="Q5990">
        <v>0.1</v>
      </c>
      <c r="V5990">
        <v>1</v>
      </c>
      <c r="W5990" t="s">
        <v>1371</v>
      </c>
      <c r="X5990" t="s">
        <v>1403</v>
      </c>
    </row>
    <row r="5991" spans="1:24" x14ac:dyDescent="0.3">
      <c r="A5991">
        <v>7223</v>
      </c>
      <c r="B5991" s="15" t="s">
        <v>773</v>
      </c>
      <c r="C5991" t="str">
        <f>_xlfn.XLOOKUP($B5991, STANDARDS!$A:$A, STANDARDS!$B:$B,,0,2)</f>
        <v>Cooranna Fm</v>
      </c>
      <c r="D5991" t="s">
        <v>535</v>
      </c>
      <c r="E5991" t="s">
        <v>1156</v>
      </c>
      <c r="J5991" s="13">
        <v>810</v>
      </c>
      <c r="K5991" s="13">
        <v>30</v>
      </c>
      <c r="L5991" s="16"/>
      <c r="M5991" t="s">
        <v>583</v>
      </c>
      <c r="P5991" t="s">
        <v>243</v>
      </c>
      <c r="Q5991">
        <v>-5.3</v>
      </c>
      <c r="V5991">
        <v>1</v>
      </c>
      <c r="W5991" t="s">
        <v>1371</v>
      </c>
      <c r="X5991" t="s">
        <v>1403</v>
      </c>
    </row>
    <row r="5992" spans="1:24" x14ac:dyDescent="0.3">
      <c r="A5992">
        <v>7224</v>
      </c>
      <c r="B5992" s="15" t="s">
        <v>771</v>
      </c>
      <c r="C5992" t="str">
        <f>_xlfn.XLOOKUP($B5992, STANDARDS!$A:$A, STANDARDS!$B:$B,,0,2)</f>
        <v>Duff Creek Beds</v>
      </c>
      <c r="D5992" t="s">
        <v>535</v>
      </c>
      <c r="E5992" t="s">
        <v>1155</v>
      </c>
      <c r="J5992" s="13">
        <v>810</v>
      </c>
      <c r="K5992" s="13">
        <v>30</v>
      </c>
      <c r="L5992" s="16"/>
      <c r="M5992" t="s">
        <v>583</v>
      </c>
      <c r="P5992" t="s">
        <v>243</v>
      </c>
      <c r="Q5992">
        <v>-3.6</v>
      </c>
      <c r="V5992">
        <v>1</v>
      </c>
      <c r="W5992" t="s">
        <v>1371</v>
      </c>
      <c r="X5992" t="s">
        <v>1403</v>
      </c>
    </row>
    <row r="5993" spans="1:24" x14ac:dyDescent="0.3">
      <c r="A5993">
        <v>7225</v>
      </c>
      <c r="B5993" s="15" t="s">
        <v>774</v>
      </c>
      <c r="C5993" t="str">
        <f>_xlfn.XLOOKUP($B5993, STANDARDS!$A:$A, STANDARDS!$B:$B,,0,2)</f>
        <v>Dunns Mine Limestone</v>
      </c>
      <c r="D5993" t="s">
        <v>535</v>
      </c>
      <c r="E5993" t="s">
        <v>1156</v>
      </c>
      <c r="J5993" s="13">
        <v>810</v>
      </c>
      <c r="K5993" s="13">
        <v>30</v>
      </c>
      <c r="L5993" s="16"/>
      <c r="M5993" t="s">
        <v>583</v>
      </c>
      <c r="P5993" t="s">
        <v>243</v>
      </c>
      <c r="Q5993">
        <v>-1.8</v>
      </c>
      <c r="V5993">
        <v>1</v>
      </c>
      <c r="W5993" t="s">
        <v>1371</v>
      </c>
      <c r="X5993" t="s">
        <v>1403</v>
      </c>
    </row>
    <row r="5994" spans="1:24" x14ac:dyDescent="0.3">
      <c r="A5994">
        <v>7226</v>
      </c>
      <c r="B5994" s="15" t="s">
        <v>770</v>
      </c>
      <c r="C5994" t="str">
        <f>_xlfn.XLOOKUP($B5994, STANDARDS!$A:$A, STANDARDS!$B:$B,,0,2)</f>
        <v>River Broughton Beds</v>
      </c>
      <c r="D5994" t="s">
        <v>535</v>
      </c>
      <c r="E5994" t="s">
        <v>1154</v>
      </c>
      <c r="J5994" s="13">
        <v>810</v>
      </c>
      <c r="K5994" s="13">
        <v>30</v>
      </c>
      <c r="L5994" s="16"/>
      <c r="M5994" t="s">
        <v>583</v>
      </c>
      <c r="P5994" t="s">
        <v>243</v>
      </c>
      <c r="Q5994">
        <v>-2.5</v>
      </c>
      <c r="V5994">
        <v>1</v>
      </c>
      <c r="W5994" t="s">
        <v>1371</v>
      </c>
      <c r="X5994" t="s">
        <v>1403</v>
      </c>
    </row>
    <row r="5995" spans="1:24" x14ac:dyDescent="0.3">
      <c r="A5995">
        <v>7227</v>
      </c>
      <c r="B5995" s="15" t="s">
        <v>788</v>
      </c>
      <c r="C5995" t="str">
        <f>_xlfn.XLOOKUP($B5995, STANDARDS!$A:$A, STANDARDS!$B:$B,,0,2)</f>
        <v>War Loan Beds</v>
      </c>
      <c r="D5995" t="s">
        <v>535</v>
      </c>
      <c r="E5995" t="s">
        <v>1155</v>
      </c>
      <c r="J5995" s="13">
        <v>810</v>
      </c>
      <c r="K5995" s="13">
        <v>30</v>
      </c>
      <c r="L5995" s="16"/>
      <c r="M5995" t="s">
        <v>583</v>
      </c>
      <c r="P5995" t="s">
        <v>243</v>
      </c>
      <c r="Q5995">
        <v>-1.7</v>
      </c>
      <c r="V5995">
        <v>1</v>
      </c>
      <c r="W5995" t="s">
        <v>1371</v>
      </c>
      <c r="X5995" t="s">
        <v>1403</v>
      </c>
    </row>
    <row r="5996" spans="1:24" x14ac:dyDescent="0.3">
      <c r="A5996">
        <v>7228</v>
      </c>
      <c r="B5996" s="15" t="s">
        <v>771</v>
      </c>
      <c r="C5996" t="str">
        <f>_xlfn.XLOOKUP($B5996, STANDARDS!$A:$A, STANDARDS!$B:$B,,0,2)</f>
        <v>Duff Creek Beds</v>
      </c>
      <c r="D5996" t="s">
        <v>535</v>
      </c>
      <c r="E5996" t="s">
        <v>1155</v>
      </c>
      <c r="J5996" s="13">
        <v>810</v>
      </c>
      <c r="K5996" s="13">
        <v>30</v>
      </c>
      <c r="L5996" s="16"/>
      <c r="M5996" t="s">
        <v>583</v>
      </c>
      <c r="P5996" t="s">
        <v>243</v>
      </c>
      <c r="Q5996">
        <v>-0.5</v>
      </c>
      <c r="V5996">
        <v>1</v>
      </c>
      <c r="W5996" t="s">
        <v>1371</v>
      </c>
      <c r="X5996" t="s">
        <v>1403</v>
      </c>
    </row>
    <row r="5997" spans="1:24" x14ac:dyDescent="0.3">
      <c r="A5997">
        <v>7229</v>
      </c>
      <c r="B5997" s="15" t="s">
        <v>788</v>
      </c>
      <c r="C5997" t="str">
        <f>_xlfn.XLOOKUP($B5997, STANDARDS!$A:$A, STANDARDS!$B:$B,,0,2)</f>
        <v>War Loan Beds</v>
      </c>
      <c r="D5997" t="s">
        <v>535</v>
      </c>
      <c r="E5997" t="s">
        <v>1155</v>
      </c>
      <c r="J5997" s="13">
        <v>810</v>
      </c>
      <c r="K5997" s="13">
        <v>30</v>
      </c>
      <c r="L5997" s="16"/>
      <c r="M5997" t="s">
        <v>583</v>
      </c>
      <c r="P5997" t="s">
        <v>243</v>
      </c>
      <c r="Q5997">
        <v>-1.5</v>
      </c>
      <c r="V5997">
        <v>1</v>
      </c>
      <c r="W5997" t="s">
        <v>1371</v>
      </c>
      <c r="X5997" t="s">
        <v>1403</v>
      </c>
    </row>
    <row r="5998" spans="1:24" x14ac:dyDescent="0.3">
      <c r="A5998">
        <v>7230</v>
      </c>
      <c r="B5998" s="15" t="s">
        <v>771</v>
      </c>
      <c r="C5998" t="str">
        <f>_xlfn.XLOOKUP($B5998, STANDARDS!$A:$A, STANDARDS!$B:$B,,0,2)</f>
        <v>Duff Creek Beds</v>
      </c>
      <c r="D5998" t="s">
        <v>535</v>
      </c>
      <c r="E5998" t="s">
        <v>1155</v>
      </c>
      <c r="J5998" s="13">
        <v>810</v>
      </c>
      <c r="K5998" s="13">
        <v>30</v>
      </c>
      <c r="L5998" s="16"/>
      <c r="M5998" t="s">
        <v>583</v>
      </c>
      <c r="P5998" t="s">
        <v>243</v>
      </c>
      <c r="Q5998">
        <v>0.5</v>
      </c>
      <c r="V5998">
        <v>1</v>
      </c>
      <c r="W5998" t="s">
        <v>1371</v>
      </c>
      <c r="X5998" t="s">
        <v>1403</v>
      </c>
    </row>
    <row r="5999" spans="1:24" x14ac:dyDescent="0.3">
      <c r="A5999">
        <v>7231</v>
      </c>
      <c r="B5999" s="15" t="s">
        <v>771</v>
      </c>
      <c r="C5999" t="str">
        <f>_xlfn.XLOOKUP($B5999, STANDARDS!$A:$A, STANDARDS!$B:$B,,0,2)</f>
        <v>Duff Creek Beds</v>
      </c>
      <c r="D5999" t="s">
        <v>535</v>
      </c>
      <c r="E5999" t="s">
        <v>1155</v>
      </c>
      <c r="J5999" s="13">
        <v>810</v>
      </c>
      <c r="K5999" s="13">
        <v>30</v>
      </c>
      <c r="L5999" s="16"/>
      <c r="M5999" t="s">
        <v>583</v>
      </c>
      <c r="P5999" t="s">
        <v>243</v>
      </c>
      <c r="Q5999">
        <v>-5.3</v>
      </c>
      <c r="V5999">
        <v>1</v>
      </c>
      <c r="W5999" t="s">
        <v>1371</v>
      </c>
      <c r="X5999" t="s">
        <v>1403</v>
      </c>
    </row>
    <row r="6000" spans="1:24" x14ac:dyDescent="0.3">
      <c r="A6000">
        <v>7232</v>
      </c>
      <c r="B6000" s="15" t="s">
        <v>771</v>
      </c>
      <c r="C6000" t="str">
        <f>_xlfn.XLOOKUP($B6000, STANDARDS!$A:$A, STANDARDS!$B:$B,,0,2)</f>
        <v>Duff Creek Beds</v>
      </c>
      <c r="D6000" t="s">
        <v>535</v>
      </c>
      <c r="E6000" t="s">
        <v>1155</v>
      </c>
      <c r="J6000" s="13">
        <v>810</v>
      </c>
      <c r="K6000" s="13">
        <v>30</v>
      </c>
      <c r="L6000" s="16"/>
      <c r="M6000" t="s">
        <v>583</v>
      </c>
      <c r="P6000" t="s">
        <v>243</v>
      </c>
      <c r="Q6000">
        <v>0.5</v>
      </c>
      <c r="V6000">
        <v>1</v>
      </c>
      <c r="W6000" t="s">
        <v>1371</v>
      </c>
      <c r="X6000" t="s">
        <v>1403</v>
      </c>
    </row>
    <row r="6001" spans="1:24" x14ac:dyDescent="0.3">
      <c r="A6001">
        <v>7233</v>
      </c>
      <c r="B6001" s="15" t="s">
        <v>771</v>
      </c>
      <c r="C6001" t="str">
        <f>_xlfn.XLOOKUP($B6001, STANDARDS!$A:$A, STANDARDS!$B:$B,,0,2)</f>
        <v>Duff Creek Beds</v>
      </c>
      <c r="D6001" t="s">
        <v>535</v>
      </c>
      <c r="E6001" t="s">
        <v>1155</v>
      </c>
      <c r="J6001" s="13">
        <v>810</v>
      </c>
      <c r="K6001" s="13">
        <v>30</v>
      </c>
      <c r="L6001" s="16"/>
      <c r="M6001" t="s">
        <v>583</v>
      </c>
      <c r="P6001" t="s">
        <v>243</v>
      </c>
      <c r="Q6001">
        <v>-1.4</v>
      </c>
      <c r="V6001">
        <v>1</v>
      </c>
      <c r="W6001" t="s">
        <v>1371</v>
      </c>
      <c r="X6001" t="s">
        <v>1403</v>
      </c>
    </row>
    <row r="6002" spans="1:24" x14ac:dyDescent="0.3">
      <c r="A6002">
        <v>7234</v>
      </c>
      <c r="B6002" s="15" t="s">
        <v>772</v>
      </c>
      <c r="C6002" t="str">
        <f>_xlfn.XLOOKUP($B6002, STANDARDS!$A:$A, STANDARDS!$B:$B,,0,2)</f>
        <v>Hogan Dolomite</v>
      </c>
      <c r="D6002" t="s">
        <v>535</v>
      </c>
      <c r="E6002" t="s">
        <v>1156</v>
      </c>
      <c r="J6002" s="13">
        <v>810</v>
      </c>
      <c r="K6002" s="13">
        <v>30</v>
      </c>
      <c r="L6002" s="16"/>
      <c r="M6002" t="s">
        <v>583</v>
      </c>
      <c r="P6002" t="s">
        <v>243</v>
      </c>
      <c r="Q6002">
        <v>-2.2999999999999998</v>
      </c>
      <c r="V6002">
        <v>1</v>
      </c>
      <c r="W6002" t="s">
        <v>1371</v>
      </c>
      <c r="X6002" t="s">
        <v>1403</v>
      </c>
    </row>
    <row r="6003" spans="1:24" x14ac:dyDescent="0.3">
      <c r="A6003">
        <v>7235</v>
      </c>
      <c r="B6003" s="15" t="s">
        <v>771</v>
      </c>
      <c r="C6003" t="str">
        <f>_xlfn.XLOOKUP($B6003, STANDARDS!$A:$A, STANDARDS!$B:$B,,0,2)</f>
        <v>Duff Creek Beds</v>
      </c>
      <c r="D6003" t="s">
        <v>535</v>
      </c>
      <c r="E6003" t="s">
        <v>1155</v>
      </c>
      <c r="J6003" s="13">
        <v>810</v>
      </c>
      <c r="K6003" s="13">
        <v>30</v>
      </c>
      <c r="L6003" s="16"/>
      <c r="M6003" t="s">
        <v>583</v>
      </c>
      <c r="P6003" t="s">
        <v>243</v>
      </c>
      <c r="Q6003">
        <v>0.5</v>
      </c>
      <c r="V6003">
        <v>1</v>
      </c>
      <c r="W6003" t="s">
        <v>1371</v>
      </c>
      <c r="X6003" t="s">
        <v>1403</v>
      </c>
    </row>
    <row r="6004" spans="1:24" x14ac:dyDescent="0.3">
      <c r="A6004">
        <v>7236</v>
      </c>
      <c r="B6004" s="15" t="s">
        <v>771</v>
      </c>
      <c r="C6004" t="str">
        <f>_xlfn.XLOOKUP($B6004, STANDARDS!$A:$A, STANDARDS!$B:$B,,0,2)</f>
        <v>Duff Creek Beds</v>
      </c>
      <c r="D6004" t="s">
        <v>535</v>
      </c>
      <c r="E6004" t="s">
        <v>1155</v>
      </c>
      <c r="J6004" s="13">
        <v>810</v>
      </c>
      <c r="K6004" s="13">
        <v>30</v>
      </c>
      <c r="L6004" s="16"/>
      <c r="M6004" t="s">
        <v>583</v>
      </c>
      <c r="P6004" t="s">
        <v>243</v>
      </c>
      <c r="Q6004">
        <v>-2</v>
      </c>
      <c r="V6004">
        <v>1</v>
      </c>
      <c r="W6004" t="s">
        <v>1371</v>
      </c>
      <c r="X6004" t="s">
        <v>1403</v>
      </c>
    </row>
    <row r="6005" spans="1:24" x14ac:dyDescent="0.3">
      <c r="A6005">
        <v>7237</v>
      </c>
      <c r="B6005" s="15" t="s">
        <v>771</v>
      </c>
      <c r="C6005" t="str">
        <f>_xlfn.XLOOKUP($B6005, STANDARDS!$A:$A, STANDARDS!$B:$B,,0,2)</f>
        <v>Duff Creek Beds</v>
      </c>
      <c r="D6005" t="s">
        <v>535</v>
      </c>
      <c r="E6005" t="s">
        <v>1155</v>
      </c>
      <c r="J6005" s="13">
        <v>810</v>
      </c>
      <c r="K6005" s="13">
        <v>30</v>
      </c>
      <c r="L6005" s="16"/>
      <c r="M6005" t="s">
        <v>583</v>
      </c>
      <c r="P6005" t="s">
        <v>243</v>
      </c>
      <c r="Q6005">
        <v>-1</v>
      </c>
      <c r="V6005">
        <v>1</v>
      </c>
      <c r="W6005" t="s">
        <v>1371</v>
      </c>
      <c r="X6005" t="s">
        <v>1403</v>
      </c>
    </row>
    <row r="6006" spans="1:24" x14ac:dyDescent="0.3">
      <c r="A6006">
        <v>7238</v>
      </c>
      <c r="B6006" s="15" t="s">
        <v>789</v>
      </c>
      <c r="C6006" t="str">
        <f>_xlfn.XLOOKUP($B6006, STANDARDS!$A:$A, STANDARDS!$B:$B,,0,2)</f>
        <v>Coominaree Dolomite Fm</v>
      </c>
      <c r="D6006" t="s">
        <v>535</v>
      </c>
      <c r="E6006" t="s">
        <v>1155</v>
      </c>
      <c r="J6006" s="13">
        <v>810</v>
      </c>
      <c r="K6006" s="13">
        <v>30</v>
      </c>
      <c r="L6006" s="16"/>
      <c r="M6006" t="s">
        <v>583</v>
      </c>
      <c r="P6006" t="s">
        <v>243</v>
      </c>
      <c r="Q6006">
        <v>-2</v>
      </c>
      <c r="V6006">
        <v>1</v>
      </c>
      <c r="W6006" t="s">
        <v>1371</v>
      </c>
      <c r="X6006" t="s">
        <v>1403</v>
      </c>
    </row>
    <row r="6007" spans="1:24" x14ac:dyDescent="0.3">
      <c r="A6007">
        <v>7239</v>
      </c>
      <c r="B6007" s="15" t="s">
        <v>771</v>
      </c>
      <c r="C6007" t="str">
        <f>_xlfn.XLOOKUP($B6007, STANDARDS!$A:$A, STANDARDS!$B:$B,,0,2)</f>
        <v>Duff Creek Beds</v>
      </c>
      <c r="D6007" t="s">
        <v>535</v>
      </c>
      <c r="E6007" t="s">
        <v>1155</v>
      </c>
      <c r="J6007" s="13">
        <v>810</v>
      </c>
      <c r="K6007" s="13">
        <v>30</v>
      </c>
      <c r="L6007" s="16"/>
      <c r="M6007" t="s">
        <v>583</v>
      </c>
      <c r="P6007" t="s">
        <v>243</v>
      </c>
      <c r="Q6007">
        <v>-2.2999999999999998</v>
      </c>
      <c r="V6007">
        <v>1</v>
      </c>
      <c r="W6007" t="s">
        <v>1371</v>
      </c>
      <c r="X6007" t="s">
        <v>1403</v>
      </c>
    </row>
    <row r="6008" spans="1:24" x14ac:dyDescent="0.3">
      <c r="A6008">
        <v>7240</v>
      </c>
      <c r="B6008" s="15" t="s">
        <v>771</v>
      </c>
      <c r="C6008" t="str">
        <f>_xlfn.XLOOKUP($B6008, STANDARDS!$A:$A, STANDARDS!$B:$B,,0,2)</f>
        <v>Duff Creek Beds</v>
      </c>
      <c r="D6008" t="s">
        <v>535</v>
      </c>
      <c r="E6008" t="s">
        <v>1155</v>
      </c>
      <c r="J6008" s="13">
        <v>810</v>
      </c>
      <c r="K6008" s="13">
        <v>30</v>
      </c>
      <c r="L6008" s="16"/>
      <c r="M6008" t="s">
        <v>583</v>
      </c>
      <c r="P6008" t="s">
        <v>243</v>
      </c>
      <c r="Q6008">
        <v>-0.6</v>
      </c>
      <c r="V6008">
        <v>1</v>
      </c>
      <c r="W6008" t="s">
        <v>1371</v>
      </c>
      <c r="X6008" t="s">
        <v>1403</v>
      </c>
    </row>
    <row r="6009" spans="1:24" x14ac:dyDescent="0.3">
      <c r="A6009">
        <v>7241</v>
      </c>
      <c r="B6009" s="15" t="s">
        <v>789</v>
      </c>
      <c r="C6009" t="str">
        <f>_xlfn.XLOOKUP($B6009, STANDARDS!$A:$A, STANDARDS!$B:$B,,0,2)</f>
        <v>Coominaree Dolomite Fm</v>
      </c>
      <c r="D6009" t="s">
        <v>535</v>
      </c>
      <c r="E6009" t="s">
        <v>1155</v>
      </c>
      <c r="J6009" s="13">
        <v>810</v>
      </c>
      <c r="K6009" s="13">
        <v>30</v>
      </c>
      <c r="L6009" s="16"/>
      <c r="M6009" t="s">
        <v>583</v>
      </c>
      <c r="P6009" t="s">
        <v>243</v>
      </c>
      <c r="Q6009">
        <v>-2.2000000000000002</v>
      </c>
      <c r="V6009">
        <v>1</v>
      </c>
      <c r="W6009" t="s">
        <v>1371</v>
      </c>
      <c r="X6009" t="s">
        <v>1403</v>
      </c>
    </row>
    <row r="6010" spans="1:24" x14ac:dyDescent="0.3">
      <c r="A6010">
        <v>7242</v>
      </c>
      <c r="B6010" s="15" t="s">
        <v>773</v>
      </c>
      <c r="C6010" t="str">
        <f>_xlfn.XLOOKUP($B6010, STANDARDS!$A:$A, STANDARDS!$B:$B,,0,2)</f>
        <v>Cooranna Fm</v>
      </c>
      <c r="D6010" t="s">
        <v>535</v>
      </c>
      <c r="E6010" t="s">
        <v>1156</v>
      </c>
      <c r="J6010" s="13">
        <v>810</v>
      </c>
      <c r="K6010" s="13">
        <v>30</v>
      </c>
      <c r="L6010" s="16"/>
      <c r="M6010" t="s">
        <v>583</v>
      </c>
      <c r="P6010" t="s">
        <v>243</v>
      </c>
      <c r="Q6010">
        <v>-4.3</v>
      </c>
      <c r="V6010">
        <v>1</v>
      </c>
      <c r="W6010" t="s">
        <v>1371</v>
      </c>
      <c r="X6010" t="s">
        <v>1403</v>
      </c>
    </row>
    <row r="6011" spans="1:24" x14ac:dyDescent="0.3">
      <c r="A6011">
        <v>7243</v>
      </c>
      <c r="B6011" s="15" t="s">
        <v>771</v>
      </c>
      <c r="C6011" t="str">
        <f>_xlfn.XLOOKUP($B6011, STANDARDS!$A:$A, STANDARDS!$B:$B,,0,2)</f>
        <v>Duff Creek Beds</v>
      </c>
      <c r="D6011" t="s">
        <v>535</v>
      </c>
      <c r="E6011" t="s">
        <v>1155</v>
      </c>
      <c r="J6011" s="13">
        <v>810</v>
      </c>
      <c r="K6011" s="13">
        <v>30</v>
      </c>
      <c r="L6011" s="16"/>
      <c r="M6011" t="s">
        <v>583</v>
      </c>
      <c r="P6011" t="s">
        <v>243</v>
      </c>
      <c r="Q6011">
        <v>-0.1</v>
      </c>
      <c r="V6011">
        <v>1</v>
      </c>
      <c r="W6011" t="s">
        <v>1371</v>
      </c>
      <c r="X6011" t="s">
        <v>1403</v>
      </c>
    </row>
    <row r="6012" spans="1:24" x14ac:dyDescent="0.3">
      <c r="A6012">
        <v>7244</v>
      </c>
      <c r="B6012" s="15" t="s">
        <v>771</v>
      </c>
      <c r="C6012" t="str">
        <f>_xlfn.XLOOKUP($B6012, STANDARDS!$A:$A, STANDARDS!$B:$B,,0,2)</f>
        <v>Duff Creek Beds</v>
      </c>
      <c r="D6012" t="s">
        <v>535</v>
      </c>
      <c r="E6012" t="s">
        <v>1155</v>
      </c>
      <c r="J6012" s="13">
        <v>810</v>
      </c>
      <c r="K6012" s="13">
        <v>30</v>
      </c>
      <c r="L6012" s="16"/>
      <c r="M6012" t="s">
        <v>583</v>
      </c>
      <c r="P6012" t="s">
        <v>243</v>
      </c>
      <c r="Q6012">
        <v>0.1</v>
      </c>
      <c r="V6012">
        <v>1</v>
      </c>
      <c r="W6012" t="s">
        <v>1371</v>
      </c>
      <c r="X6012" t="s">
        <v>1403</v>
      </c>
    </row>
    <row r="6013" spans="1:24" x14ac:dyDescent="0.3">
      <c r="A6013">
        <v>7245</v>
      </c>
      <c r="B6013" s="15" t="s">
        <v>771</v>
      </c>
      <c r="C6013" t="str">
        <f>_xlfn.XLOOKUP($B6013, STANDARDS!$A:$A, STANDARDS!$B:$B,,0,2)</f>
        <v>Duff Creek Beds</v>
      </c>
      <c r="D6013" t="s">
        <v>535</v>
      </c>
      <c r="E6013" t="s">
        <v>1155</v>
      </c>
      <c r="J6013" s="13">
        <v>810</v>
      </c>
      <c r="K6013" s="13">
        <v>30</v>
      </c>
      <c r="L6013" s="16"/>
      <c r="M6013" t="s">
        <v>583</v>
      </c>
      <c r="P6013" t="s">
        <v>243</v>
      </c>
      <c r="Q6013">
        <v>-5.8</v>
      </c>
      <c r="V6013">
        <v>1</v>
      </c>
      <c r="W6013" t="s">
        <v>1371</v>
      </c>
      <c r="X6013" t="s">
        <v>1403</v>
      </c>
    </row>
    <row r="6014" spans="1:24" x14ac:dyDescent="0.3">
      <c r="A6014">
        <v>7246</v>
      </c>
      <c r="B6014" s="15" t="s">
        <v>789</v>
      </c>
      <c r="C6014" t="str">
        <f>_xlfn.XLOOKUP($B6014, STANDARDS!$A:$A, STANDARDS!$B:$B,,0,2)</f>
        <v>Coominaree Dolomite Fm</v>
      </c>
      <c r="D6014" t="s">
        <v>535</v>
      </c>
      <c r="E6014" t="s">
        <v>1155</v>
      </c>
      <c r="J6014" s="13">
        <v>810</v>
      </c>
      <c r="K6014" s="13">
        <v>30</v>
      </c>
      <c r="L6014" s="16"/>
      <c r="M6014" t="s">
        <v>583</v>
      </c>
      <c r="P6014" t="s">
        <v>243</v>
      </c>
      <c r="Q6014">
        <v>-2.6</v>
      </c>
      <c r="V6014">
        <v>1</v>
      </c>
      <c r="W6014" t="s">
        <v>1371</v>
      </c>
      <c r="X6014" t="s">
        <v>1403</v>
      </c>
    </row>
    <row r="6015" spans="1:24" x14ac:dyDescent="0.3">
      <c r="A6015">
        <v>7247</v>
      </c>
      <c r="B6015" s="15" t="s">
        <v>771</v>
      </c>
      <c r="C6015" t="str">
        <f>_xlfn.XLOOKUP($B6015, STANDARDS!$A:$A, STANDARDS!$B:$B,,0,2)</f>
        <v>Duff Creek Beds</v>
      </c>
      <c r="D6015" t="s">
        <v>535</v>
      </c>
      <c r="E6015" t="s">
        <v>1155</v>
      </c>
      <c r="J6015" s="13">
        <v>810</v>
      </c>
      <c r="K6015" s="13">
        <v>30</v>
      </c>
      <c r="L6015" s="16"/>
      <c r="M6015" t="s">
        <v>583</v>
      </c>
      <c r="P6015" t="s">
        <v>243</v>
      </c>
      <c r="Q6015">
        <v>-0.9</v>
      </c>
      <c r="V6015">
        <v>1</v>
      </c>
      <c r="W6015" t="s">
        <v>1371</v>
      </c>
      <c r="X6015" t="s">
        <v>1403</v>
      </c>
    </row>
    <row r="6016" spans="1:24" x14ac:dyDescent="0.3">
      <c r="A6016">
        <v>7248</v>
      </c>
      <c r="B6016" s="15" t="s">
        <v>771</v>
      </c>
      <c r="C6016" t="str">
        <f>_xlfn.XLOOKUP($B6016, STANDARDS!$A:$A, STANDARDS!$B:$B,,0,2)</f>
        <v>Duff Creek Beds</v>
      </c>
      <c r="D6016" t="s">
        <v>535</v>
      </c>
      <c r="E6016" t="s">
        <v>1155</v>
      </c>
      <c r="J6016" s="13">
        <v>810</v>
      </c>
      <c r="K6016" s="13">
        <v>30</v>
      </c>
      <c r="L6016" s="16"/>
      <c r="M6016" t="s">
        <v>583</v>
      </c>
      <c r="P6016" t="s">
        <v>243</v>
      </c>
      <c r="Q6016">
        <v>-1</v>
      </c>
      <c r="V6016">
        <v>1</v>
      </c>
      <c r="W6016" t="s">
        <v>1371</v>
      </c>
      <c r="X6016" t="s">
        <v>1403</v>
      </c>
    </row>
    <row r="6017" spans="1:24" x14ac:dyDescent="0.3">
      <c r="A6017">
        <v>7249</v>
      </c>
      <c r="B6017" s="15" t="s">
        <v>780</v>
      </c>
      <c r="C6017" t="str">
        <f>_xlfn.XLOOKUP($B6017, STANDARDS!$A:$A, STANDARDS!$B:$B,,0,2)</f>
        <v>Rockwater Beds</v>
      </c>
      <c r="D6017" t="s">
        <v>535</v>
      </c>
      <c r="E6017" t="s">
        <v>1155</v>
      </c>
      <c r="J6017" s="13">
        <v>810</v>
      </c>
      <c r="K6017" s="13">
        <v>30</v>
      </c>
      <c r="L6017" s="16"/>
      <c r="M6017" t="s">
        <v>583</v>
      </c>
      <c r="P6017" t="s">
        <v>243</v>
      </c>
      <c r="Q6017">
        <v>-3.6</v>
      </c>
      <c r="V6017">
        <v>1</v>
      </c>
      <c r="W6017" t="s">
        <v>1371</v>
      </c>
      <c r="X6017" t="s">
        <v>1403</v>
      </c>
    </row>
    <row r="6018" spans="1:24" x14ac:dyDescent="0.3">
      <c r="A6018">
        <v>7250</v>
      </c>
      <c r="B6018" s="15" t="s">
        <v>771</v>
      </c>
      <c r="C6018" t="str">
        <f>_xlfn.XLOOKUP($B6018, STANDARDS!$A:$A, STANDARDS!$B:$B,,0,2)</f>
        <v>Duff Creek Beds</v>
      </c>
      <c r="D6018" t="s">
        <v>535</v>
      </c>
      <c r="E6018" t="s">
        <v>1155</v>
      </c>
      <c r="J6018" s="13">
        <v>810</v>
      </c>
      <c r="K6018" s="13">
        <v>30</v>
      </c>
      <c r="L6018" s="16"/>
      <c r="M6018" t="s">
        <v>583</v>
      </c>
      <c r="P6018" t="s">
        <v>243</v>
      </c>
      <c r="Q6018">
        <v>-5.4</v>
      </c>
      <c r="V6018">
        <v>1</v>
      </c>
      <c r="W6018" t="s">
        <v>1371</v>
      </c>
      <c r="X6018" t="s">
        <v>1403</v>
      </c>
    </row>
    <row r="6019" spans="1:24" x14ac:dyDescent="0.3">
      <c r="A6019">
        <v>7251</v>
      </c>
      <c r="B6019" s="15" t="s">
        <v>779</v>
      </c>
      <c r="C6019" t="str">
        <f>_xlfn.XLOOKUP($B6019, STANDARDS!$A:$A, STANDARDS!$B:$B,,0,2)</f>
        <v>Recovery Fm, Callana Gp</v>
      </c>
      <c r="D6019" t="s">
        <v>535</v>
      </c>
      <c r="E6019" t="s">
        <v>1156</v>
      </c>
      <c r="J6019" cm="1">
        <f t="array" ref="J6019:L6019">_xlfn.XLOOKUP($C6019, AGE!$A:$A,AGE!$B:$D,,0,2)</f>
        <v>792</v>
      </c>
      <c r="K6019">
        <v>12</v>
      </c>
      <c r="L6019" t="str">
        <v>Lloyd et al. 2020; Fabis et al. 2005 in Lloyd et al. 2022</v>
      </c>
      <c r="M6019" t="s">
        <v>583</v>
      </c>
      <c r="P6019" t="s">
        <v>243</v>
      </c>
      <c r="Q6019">
        <v>-2.1</v>
      </c>
      <c r="V6019">
        <v>1</v>
      </c>
      <c r="W6019" t="s">
        <v>1371</v>
      </c>
      <c r="X6019" t="s">
        <v>1403</v>
      </c>
    </row>
    <row r="6020" spans="1:24" x14ac:dyDescent="0.3">
      <c r="A6020">
        <v>7252</v>
      </c>
      <c r="B6020" s="15" t="s">
        <v>771</v>
      </c>
      <c r="C6020" t="str">
        <f>_xlfn.XLOOKUP($B6020, STANDARDS!$A:$A, STANDARDS!$B:$B,,0,2)</f>
        <v>Duff Creek Beds</v>
      </c>
      <c r="D6020" t="s">
        <v>535</v>
      </c>
      <c r="E6020" t="s">
        <v>1155</v>
      </c>
      <c r="J6020" s="13">
        <v>810</v>
      </c>
      <c r="K6020" s="13">
        <v>30</v>
      </c>
      <c r="L6020" s="16"/>
      <c r="M6020" t="s">
        <v>583</v>
      </c>
      <c r="P6020" t="s">
        <v>243</v>
      </c>
      <c r="Q6020">
        <v>0.3</v>
      </c>
      <c r="V6020">
        <v>1</v>
      </c>
      <c r="W6020" t="s">
        <v>1371</v>
      </c>
      <c r="X6020" t="s">
        <v>1403</v>
      </c>
    </row>
    <row r="6021" spans="1:24" x14ac:dyDescent="0.3">
      <c r="A6021">
        <v>7268</v>
      </c>
      <c r="B6021" s="15" t="s">
        <v>790</v>
      </c>
      <c r="C6021" t="str">
        <f>_xlfn.XLOOKUP($B6021, STANDARDS!$A:$A, STANDARDS!$B:$B,,0,2)</f>
        <v>Watterson Fm, Hurwitz Gp</v>
      </c>
      <c r="D6021" t="s">
        <v>517</v>
      </c>
      <c r="E6021" t="s">
        <v>1160</v>
      </c>
      <c r="J6021" s="13">
        <v>2075</v>
      </c>
      <c r="K6021" s="13">
        <v>50</v>
      </c>
      <c r="L6021" s="16" t="s">
        <v>1322</v>
      </c>
      <c r="M6021" t="s">
        <v>583</v>
      </c>
      <c r="P6021" t="s">
        <v>243</v>
      </c>
      <c r="Q6021">
        <v>8.25</v>
      </c>
      <c r="V6021">
        <v>1</v>
      </c>
      <c r="W6021" t="s">
        <v>1371</v>
      </c>
      <c r="X6021" t="s">
        <v>1404</v>
      </c>
    </row>
    <row r="6022" spans="1:24" x14ac:dyDescent="0.3">
      <c r="A6022">
        <v>7269</v>
      </c>
      <c r="B6022" s="15" t="s">
        <v>790</v>
      </c>
      <c r="C6022" t="str">
        <f>_xlfn.XLOOKUP($B6022, STANDARDS!$A:$A, STANDARDS!$B:$B,,0,2)</f>
        <v>Watterson Fm, Hurwitz Gp</v>
      </c>
      <c r="D6022" t="s">
        <v>517</v>
      </c>
      <c r="E6022" t="s">
        <v>1160</v>
      </c>
      <c r="J6022" s="13">
        <v>2075</v>
      </c>
      <c r="K6022" s="13">
        <v>50</v>
      </c>
      <c r="L6022" s="16" t="s">
        <v>1322</v>
      </c>
      <c r="M6022" t="s">
        <v>583</v>
      </c>
      <c r="P6022" t="s">
        <v>243</v>
      </c>
      <c r="Q6022">
        <v>8.36</v>
      </c>
      <c r="V6022">
        <v>1</v>
      </c>
      <c r="W6022" t="s">
        <v>1371</v>
      </c>
      <c r="X6022" t="s">
        <v>1404</v>
      </c>
    </row>
    <row r="6023" spans="1:24" x14ac:dyDescent="0.3">
      <c r="A6023">
        <v>7270</v>
      </c>
      <c r="B6023" s="15" t="s">
        <v>790</v>
      </c>
      <c r="C6023" t="str">
        <f>_xlfn.XLOOKUP($B6023, STANDARDS!$A:$A, STANDARDS!$B:$B,,0,2)</f>
        <v>Watterson Fm, Hurwitz Gp</v>
      </c>
      <c r="D6023" t="s">
        <v>517</v>
      </c>
      <c r="E6023" t="s">
        <v>1160</v>
      </c>
      <c r="J6023" s="13">
        <v>2075</v>
      </c>
      <c r="K6023" s="13">
        <v>50</v>
      </c>
      <c r="L6023" s="16" t="s">
        <v>1322</v>
      </c>
      <c r="M6023" t="s">
        <v>583</v>
      </c>
      <c r="P6023" t="s">
        <v>243</v>
      </c>
      <c r="Q6023">
        <v>8.5</v>
      </c>
      <c r="V6023">
        <v>1</v>
      </c>
      <c r="W6023" t="s">
        <v>1371</v>
      </c>
      <c r="X6023" t="s">
        <v>1404</v>
      </c>
    </row>
    <row r="6024" spans="1:24" x14ac:dyDescent="0.3">
      <c r="A6024">
        <v>7271</v>
      </c>
      <c r="B6024" s="15" t="s">
        <v>790</v>
      </c>
      <c r="C6024" t="str">
        <f>_xlfn.XLOOKUP($B6024, STANDARDS!$A:$A, STANDARDS!$B:$B,,0,2)</f>
        <v>Watterson Fm, Hurwitz Gp</v>
      </c>
      <c r="D6024" t="s">
        <v>517</v>
      </c>
      <c r="E6024" t="s">
        <v>1160</v>
      </c>
      <c r="J6024" s="13">
        <v>2075</v>
      </c>
      <c r="K6024" s="13">
        <v>50</v>
      </c>
      <c r="L6024" s="16" t="s">
        <v>1322</v>
      </c>
      <c r="M6024" t="s">
        <v>583</v>
      </c>
      <c r="P6024" t="s">
        <v>243</v>
      </c>
      <c r="Q6024">
        <v>8.5399999999999991</v>
      </c>
      <c r="V6024">
        <v>1</v>
      </c>
      <c r="W6024" t="s">
        <v>1371</v>
      </c>
      <c r="X6024" t="s">
        <v>1404</v>
      </c>
    </row>
    <row r="6025" spans="1:24" x14ac:dyDescent="0.3">
      <c r="A6025">
        <v>7272</v>
      </c>
      <c r="B6025" s="15" t="s">
        <v>791</v>
      </c>
      <c r="C6025" t="str">
        <f>_xlfn.XLOOKUP($B6025, STANDARDS!$A:$A, STANDARDS!$B:$B,,0,2)</f>
        <v>Sete Lagoas Fm, Bambui Gp</v>
      </c>
      <c r="D6025" t="s">
        <v>1053</v>
      </c>
      <c r="E6025" t="s">
        <v>1161</v>
      </c>
      <c r="J6025" cm="1">
        <f t="array" ref="J6025:L6025">_xlfn.XLOOKUP($C6025, AGE!$A:$A,AGE!$B:$D,,0,2)</f>
        <v>586</v>
      </c>
      <c r="K6025">
        <v>35</v>
      </c>
      <c r="L6025" t="str">
        <v xml:space="preserve">Caxito et al 2021; Babinski et al. 2007; Caxito et al. 2012; Warren et al. 2014; Perrella Júnior et al. 2017; Paula-Santos et al. 2015; DaSilva et al. 2022 </v>
      </c>
      <c r="M6025" t="s">
        <v>1353</v>
      </c>
      <c r="P6025" t="s">
        <v>243</v>
      </c>
      <c r="Q6025">
        <v>10.8</v>
      </c>
      <c r="S6025">
        <v>-13.9</v>
      </c>
      <c r="U6025" t="s">
        <v>245</v>
      </c>
      <c r="V6025">
        <v>1</v>
      </c>
      <c r="W6025" t="s">
        <v>1371</v>
      </c>
      <c r="X6025" t="s">
        <v>1405</v>
      </c>
    </row>
    <row r="6026" spans="1:24" x14ac:dyDescent="0.3">
      <c r="A6026">
        <v>7273</v>
      </c>
      <c r="B6026" s="15" t="s">
        <v>792</v>
      </c>
      <c r="C6026" t="str">
        <f>_xlfn.XLOOKUP($B6026, STANDARDS!$A:$A, STANDARDS!$B:$B,,0,2)</f>
        <v>Lagoa do Jacare Fm, Bambui Gp</v>
      </c>
      <c r="D6026" t="s">
        <v>1053</v>
      </c>
      <c r="E6026" t="s">
        <v>1162</v>
      </c>
      <c r="J6026" cm="1">
        <f t="array" ref="J6026:L6026">_xlfn.XLOOKUP($C6026, AGE!$A:$A,AGE!$B:$D,,0,2)</f>
        <v>548</v>
      </c>
      <c r="K6026">
        <v>33</v>
      </c>
      <c r="L6026" t="str">
        <v>Moreia et al. 2020; DaSilva et al. 2022; Okubo et al. 2022; Babinski et al. 2007; Caxito et al. 2021; Paula-Santos et al. 2015</v>
      </c>
      <c r="M6026" t="s">
        <v>1353</v>
      </c>
      <c r="P6026" t="s">
        <v>243</v>
      </c>
      <c r="Q6026">
        <v>10.4</v>
      </c>
      <c r="V6026">
        <v>1</v>
      </c>
      <c r="W6026" t="s">
        <v>1371</v>
      </c>
      <c r="X6026" t="s">
        <v>1405</v>
      </c>
    </row>
    <row r="6027" spans="1:24" x14ac:dyDescent="0.3">
      <c r="A6027">
        <v>7274</v>
      </c>
      <c r="B6027" s="15" t="s">
        <v>792</v>
      </c>
      <c r="C6027" t="str">
        <f>_xlfn.XLOOKUP($B6027, STANDARDS!$A:$A, STANDARDS!$B:$B,,0,2)</f>
        <v>Lagoa do Jacare Fm, Bambui Gp</v>
      </c>
      <c r="D6027" t="s">
        <v>1053</v>
      </c>
      <c r="E6027" t="s">
        <v>1162</v>
      </c>
      <c r="J6027" cm="1">
        <f t="array" ref="J6027:L6027">_xlfn.XLOOKUP($C6027, AGE!$A:$A,AGE!$B:$D,,0,2)</f>
        <v>548</v>
      </c>
      <c r="K6027">
        <v>33</v>
      </c>
      <c r="L6027" t="str">
        <v>Moreia et al. 2020; DaSilva et al. 2022; Okubo et al. 2022; Babinski et al. 2007; Caxito et al. 2021; Paula-Santos et al. 2015</v>
      </c>
      <c r="M6027" t="s">
        <v>1353</v>
      </c>
      <c r="P6027" t="s">
        <v>243</v>
      </c>
      <c r="Q6027">
        <v>10.5</v>
      </c>
      <c r="V6027">
        <v>1</v>
      </c>
      <c r="W6027" t="s">
        <v>1371</v>
      </c>
      <c r="X6027" t="s">
        <v>1405</v>
      </c>
    </row>
    <row r="6028" spans="1:24" x14ac:dyDescent="0.3">
      <c r="A6028">
        <v>7275</v>
      </c>
      <c r="B6028" s="15" t="s">
        <v>792</v>
      </c>
      <c r="C6028" t="str">
        <f>_xlfn.XLOOKUP($B6028, STANDARDS!$A:$A, STANDARDS!$B:$B,,0,2)</f>
        <v>Lagoa do Jacare Fm, Bambui Gp</v>
      </c>
      <c r="D6028" t="s">
        <v>1053</v>
      </c>
      <c r="E6028" t="s">
        <v>1162</v>
      </c>
      <c r="J6028" cm="1">
        <f t="array" ref="J6028:L6028">_xlfn.XLOOKUP($C6028, AGE!$A:$A,AGE!$B:$D,,0,2)</f>
        <v>548</v>
      </c>
      <c r="K6028">
        <v>33</v>
      </c>
      <c r="L6028" t="str">
        <v>Moreia et al. 2020; DaSilva et al. 2022; Okubo et al. 2022; Babinski et al. 2007; Caxito et al. 2021; Paula-Santos et al. 2015</v>
      </c>
      <c r="M6028" t="s">
        <v>1353</v>
      </c>
      <c r="P6028" t="s">
        <v>243</v>
      </c>
      <c r="Q6028">
        <v>10.7</v>
      </c>
      <c r="V6028">
        <v>1</v>
      </c>
      <c r="W6028" t="s">
        <v>1371</v>
      </c>
      <c r="X6028" t="s">
        <v>1405</v>
      </c>
    </row>
    <row r="6029" spans="1:24" x14ac:dyDescent="0.3">
      <c r="A6029">
        <v>7276</v>
      </c>
      <c r="B6029" s="15" t="s">
        <v>791</v>
      </c>
      <c r="C6029" t="str">
        <f>_xlfn.XLOOKUP($B6029, STANDARDS!$A:$A, STANDARDS!$B:$B,,0,2)</f>
        <v>Sete Lagoas Fm, Bambui Gp</v>
      </c>
      <c r="D6029" t="s">
        <v>1053</v>
      </c>
      <c r="E6029" t="s">
        <v>1161</v>
      </c>
      <c r="J6029" cm="1">
        <f t="array" ref="J6029:L6029">_xlfn.XLOOKUP($C6029, AGE!$A:$A,AGE!$B:$D,,0,2)</f>
        <v>586</v>
      </c>
      <c r="K6029">
        <v>35</v>
      </c>
      <c r="L6029" t="str">
        <v xml:space="preserve">Caxito et al 2021; Babinski et al. 2007; Caxito et al. 2012; Warren et al. 2014; Perrella Júnior et al. 2017; Paula-Santos et al. 2015; DaSilva et al. 2022 </v>
      </c>
      <c r="M6029" t="s">
        <v>1353</v>
      </c>
      <c r="P6029" t="s">
        <v>243</v>
      </c>
      <c r="Q6029">
        <v>10.4</v>
      </c>
      <c r="S6029">
        <v>-18.7</v>
      </c>
      <c r="U6029" t="s">
        <v>245</v>
      </c>
      <c r="V6029">
        <v>1</v>
      </c>
      <c r="W6029" t="s">
        <v>1371</v>
      </c>
      <c r="X6029" t="s">
        <v>1405</v>
      </c>
    </row>
    <row r="6030" spans="1:24" x14ac:dyDescent="0.3">
      <c r="A6030">
        <v>7277</v>
      </c>
      <c r="B6030" s="15" t="s">
        <v>791</v>
      </c>
      <c r="C6030" t="str">
        <f>_xlfn.XLOOKUP($B6030, STANDARDS!$A:$A, STANDARDS!$B:$B,,0,2)</f>
        <v>Sete Lagoas Fm, Bambui Gp</v>
      </c>
      <c r="D6030" t="s">
        <v>1053</v>
      </c>
      <c r="E6030" t="s">
        <v>1161</v>
      </c>
      <c r="J6030" cm="1">
        <f t="array" ref="J6030:L6030">_xlfn.XLOOKUP($C6030, AGE!$A:$A,AGE!$B:$D,,0,2)</f>
        <v>586</v>
      </c>
      <c r="K6030">
        <v>35</v>
      </c>
      <c r="L6030" t="str">
        <v xml:space="preserve">Caxito et al 2021; Babinski et al. 2007; Caxito et al. 2012; Warren et al. 2014; Perrella Júnior et al. 2017; Paula-Santos et al. 2015; DaSilva et al. 2022 </v>
      </c>
      <c r="M6030" t="s">
        <v>1353</v>
      </c>
      <c r="P6030" t="s">
        <v>243</v>
      </c>
      <c r="Q6030">
        <v>10.8</v>
      </c>
      <c r="S6030">
        <v>-19.100000000000001</v>
      </c>
      <c r="U6030" t="s">
        <v>245</v>
      </c>
      <c r="V6030">
        <v>1</v>
      </c>
      <c r="W6030" t="s">
        <v>1371</v>
      </c>
      <c r="X6030" t="s">
        <v>1405</v>
      </c>
    </row>
    <row r="6031" spans="1:24" x14ac:dyDescent="0.3">
      <c r="A6031">
        <v>7278</v>
      </c>
      <c r="B6031" s="15" t="s">
        <v>792</v>
      </c>
      <c r="C6031" t="str">
        <f>_xlfn.XLOOKUP($B6031, STANDARDS!$A:$A, STANDARDS!$B:$B,,0,2)</f>
        <v>Lagoa do Jacare Fm, Bambui Gp</v>
      </c>
      <c r="D6031" t="s">
        <v>1053</v>
      </c>
      <c r="E6031" t="s">
        <v>1163</v>
      </c>
      <c r="J6031" cm="1">
        <f t="array" ref="J6031:L6031">_xlfn.XLOOKUP($C6031, AGE!$A:$A,AGE!$B:$D,,0,2)</f>
        <v>548</v>
      </c>
      <c r="K6031">
        <v>33</v>
      </c>
      <c r="L6031" t="str">
        <v>Moreia et al. 2020; DaSilva et al. 2022; Okubo et al. 2022; Babinski et al. 2007; Caxito et al. 2021; Paula-Santos et al. 2015</v>
      </c>
      <c r="M6031" t="s">
        <v>1353</v>
      </c>
      <c r="P6031" t="s">
        <v>243</v>
      </c>
      <c r="Q6031">
        <v>11.9</v>
      </c>
      <c r="V6031">
        <v>1</v>
      </c>
      <c r="W6031" t="s">
        <v>1371</v>
      </c>
      <c r="X6031" t="s">
        <v>1405</v>
      </c>
    </row>
    <row r="6032" spans="1:24" x14ac:dyDescent="0.3">
      <c r="A6032">
        <v>7279</v>
      </c>
      <c r="B6032" s="15" t="s">
        <v>793</v>
      </c>
      <c r="C6032" t="str">
        <f>_xlfn.XLOOKUP($B6032, STANDARDS!$A:$A, STANDARDS!$B:$B,,0,2)</f>
        <v>Sete Lagoas Fm, Bambui Gp</v>
      </c>
      <c r="D6032" t="s">
        <v>1053</v>
      </c>
      <c r="E6032" t="s">
        <v>1164</v>
      </c>
      <c r="J6032" cm="1">
        <f t="array" ref="J6032:L6032">_xlfn.XLOOKUP($C6032, AGE!$A:$A,AGE!$B:$D,,0,2)</f>
        <v>586</v>
      </c>
      <c r="K6032">
        <v>35</v>
      </c>
      <c r="L6032" t="str">
        <v xml:space="preserve">Caxito et al 2021; Babinski et al. 2007; Caxito et al. 2012; Warren et al. 2014; Perrella Júnior et al. 2017; Paula-Santos et al. 2015; DaSilva et al. 2022 </v>
      </c>
      <c r="M6032" t="s">
        <v>1353</v>
      </c>
      <c r="P6032" t="s">
        <v>243</v>
      </c>
      <c r="Q6032">
        <v>1.2</v>
      </c>
      <c r="S6032">
        <v>-25.1</v>
      </c>
      <c r="U6032" t="s">
        <v>245</v>
      </c>
      <c r="V6032">
        <v>1</v>
      </c>
      <c r="W6032" t="s">
        <v>1371</v>
      </c>
      <c r="X6032" t="s">
        <v>1405</v>
      </c>
    </row>
    <row r="6033" spans="1:24" x14ac:dyDescent="0.3">
      <c r="A6033">
        <v>7280</v>
      </c>
      <c r="B6033" s="15" t="s">
        <v>792</v>
      </c>
      <c r="C6033" t="str">
        <f>_xlfn.XLOOKUP($B6033, STANDARDS!$A:$A, STANDARDS!$B:$B,,0,2)</f>
        <v>Lagoa do Jacare Fm, Bambui Gp</v>
      </c>
      <c r="D6033" t="s">
        <v>1053</v>
      </c>
      <c r="E6033" t="s">
        <v>1163</v>
      </c>
      <c r="J6033" cm="1">
        <f t="array" ref="J6033:L6033">_xlfn.XLOOKUP($C6033, AGE!$A:$A,AGE!$B:$D,,0,2)</f>
        <v>548</v>
      </c>
      <c r="K6033">
        <v>33</v>
      </c>
      <c r="L6033" t="str">
        <v>Moreia et al. 2020; DaSilva et al. 2022; Okubo et al. 2022; Babinski et al. 2007; Caxito et al. 2021; Paula-Santos et al. 2015</v>
      </c>
      <c r="M6033" t="s">
        <v>1353</v>
      </c>
      <c r="P6033" t="s">
        <v>243</v>
      </c>
      <c r="Q6033">
        <v>11.6</v>
      </c>
      <c r="S6033">
        <v>-12.7</v>
      </c>
      <c r="U6033" t="s">
        <v>245</v>
      </c>
      <c r="V6033">
        <v>1</v>
      </c>
      <c r="W6033" t="s">
        <v>1371</v>
      </c>
      <c r="X6033" t="s">
        <v>1405</v>
      </c>
    </row>
    <row r="6034" spans="1:24" x14ac:dyDescent="0.3">
      <c r="A6034">
        <v>7281</v>
      </c>
      <c r="B6034" s="15" t="s">
        <v>792</v>
      </c>
      <c r="C6034" t="str">
        <f>_xlfn.XLOOKUP($B6034, STANDARDS!$A:$A, STANDARDS!$B:$B,,0,2)</f>
        <v>Lagoa do Jacare Fm, Bambui Gp</v>
      </c>
      <c r="D6034" t="s">
        <v>1053</v>
      </c>
      <c r="E6034" t="s">
        <v>1163</v>
      </c>
      <c r="J6034" cm="1">
        <f t="array" ref="J6034:L6034">_xlfn.XLOOKUP($C6034, AGE!$A:$A,AGE!$B:$D,,0,2)</f>
        <v>548</v>
      </c>
      <c r="K6034">
        <v>33</v>
      </c>
      <c r="L6034" t="str">
        <v>Moreia et al. 2020; DaSilva et al. 2022; Okubo et al. 2022; Babinski et al. 2007; Caxito et al. 2021; Paula-Santos et al. 2015</v>
      </c>
      <c r="M6034" t="s">
        <v>1353</v>
      </c>
      <c r="P6034" t="s">
        <v>243</v>
      </c>
      <c r="Q6034">
        <v>11.5</v>
      </c>
      <c r="S6034">
        <v>-14.4</v>
      </c>
      <c r="U6034" t="s">
        <v>245</v>
      </c>
      <c r="V6034">
        <v>1</v>
      </c>
      <c r="W6034" t="s">
        <v>1371</v>
      </c>
      <c r="X6034" t="s">
        <v>1405</v>
      </c>
    </row>
    <row r="6035" spans="1:24" x14ac:dyDescent="0.3">
      <c r="A6035">
        <v>7282</v>
      </c>
      <c r="B6035" s="15" t="s">
        <v>791</v>
      </c>
      <c r="C6035" t="str">
        <f>_xlfn.XLOOKUP($B6035, STANDARDS!$A:$A, STANDARDS!$B:$B,,0,2)</f>
        <v>Sete Lagoas Fm, Bambui Gp</v>
      </c>
      <c r="D6035" t="s">
        <v>1053</v>
      </c>
      <c r="E6035" t="s">
        <v>1164</v>
      </c>
      <c r="J6035" cm="1">
        <f t="array" ref="J6035:L6035">_xlfn.XLOOKUP($C6035, AGE!$A:$A,AGE!$B:$D,,0,2)</f>
        <v>586</v>
      </c>
      <c r="K6035">
        <v>35</v>
      </c>
      <c r="L6035" t="str">
        <v xml:space="preserve">Caxito et al 2021; Babinski et al. 2007; Caxito et al. 2012; Warren et al. 2014; Perrella Júnior et al. 2017; Paula-Santos et al. 2015; DaSilva et al. 2022 </v>
      </c>
      <c r="M6035" t="s">
        <v>1353</v>
      </c>
      <c r="P6035" t="s">
        <v>243</v>
      </c>
      <c r="Q6035">
        <v>11.8</v>
      </c>
      <c r="S6035">
        <v>-17.100000000000001</v>
      </c>
      <c r="U6035" t="s">
        <v>245</v>
      </c>
      <c r="V6035">
        <v>1</v>
      </c>
      <c r="W6035" t="s">
        <v>1371</v>
      </c>
      <c r="X6035" t="s">
        <v>1405</v>
      </c>
    </row>
    <row r="6036" spans="1:24" x14ac:dyDescent="0.3">
      <c r="A6036">
        <v>7283</v>
      </c>
      <c r="B6036" s="15" t="s">
        <v>791</v>
      </c>
      <c r="C6036" t="str">
        <f>_xlfn.XLOOKUP($B6036, STANDARDS!$A:$A, STANDARDS!$B:$B,,0,2)</f>
        <v>Sete Lagoas Fm, Bambui Gp</v>
      </c>
      <c r="D6036" t="s">
        <v>1053</v>
      </c>
      <c r="E6036" t="s">
        <v>1164</v>
      </c>
      <c r="J6036" cm="1">
        <f t="array" ref="J6036:L6036">_xlfn.XLOOKUP($C6036, AGE!$A:$A,AGE!$B:$D,,0,2)</f>
        <v>586</v>
      </c>
      <c r="K6036">
        <v>35</v>
      </c>
      <c r="L6036" t="str">
        <v xml:space="preserve">Caxito et al 2021; Babinski et al. 2007; Caxito et al. 2012; Warren et al. 2014; Perrella Júnior et al. 2017; Paula-Santos et al. 2015; DaSilva et al. 2022 </v>
      </c>
      <c r="M6036" t="s">
        <v>1353</v>
      </c>
      <c r="P6036" t="s">
        <v>243</v>
      </c>
      <c r="Q6036">
        <v>14.6</v>
      </c>
      <c r="S6036">
        <v>-12.6</v>
      </c>
      <c r="U6036" t="s">
        <v>245</v>
      </c>
      <c r="V6036">
        <v>1</v>
      </c>
      <c r="W6036" t="s">
        <v>1371</v>
      </c>
      <c r="X6036" t="s">
        <v>1405</v>
      </c>
    </row>
    <row r="6037" spans="1:24" x14ac:dyDescent="0.3">
      <c r="A6037">
        <v>7284</v>
      </c>
      <c r="B6037" s="15" t="s">
        <v>791</v>
      </c>
      <c r="C6037" t="str">
        <f>_xlfn.XLOOKUP($B6037, STANDARDS!$A:$A, STANDARDS!$B:$B,,0,2)</f>
        <v>Sete Lagoas Fm, Bambui Gp</v>
      </c>
      <c r="D6037" t="s">
        <v>1053</v>
      </c>
      <c r="E6037" t="s">
        <v>1164</v>
      </c>
      <c r="J6037" cm="1">
        <f t="array" ref="J6037:L6037">_xlfn.XLOOKUP($C6037, AGE!$A:$A,AGE!$B:$D,,0,2)</f>
        <v>586</v>
      </c>
      <c r="K6037">
        <v>35</v>
      </c>
      <c r="L6037" t="str">
        <v xml:space="preserve">Caxito et al 2021; Babinski et al. 2007; Caxito et al. 2012; Warren et al. 2014; Perrella Júnior et al. 2017; Paula-Santos et al. 2015; DaSilva et al. 2022 </v>
      </c>
      <c r="M6037" t="s">
        <v>1353</v>
      </c>
      <c r="P6037" t="s">
        <v>243</v>
      </c>
      <c r="Q6037">
        <v>14.6</v>
      </c>
      <c r="S6037">
        <v>-12.6</v>
      </c>
      <c r="U6037" t="s">
        <v>245</v>
      </c>
      <c r="V6037">
        <v>1</v>
      </c>
      <c r="W6037" t="s">
        <v>1371</v>
      </c>
      <c r="X6037" t="s">
        <v>1405</v>
      </c>
    </row>
    <row r="6038" spans="1:24" x14ac:dyDescent="0.3">
      <c r="A6038">
        <v>7285</v>
      </c>
      <c r="B6038" s="15" t="s">
        <v>791</v>
      </c>
      <c r="C6038" t="str">
        <f>_xlfn.XLOOKUP($B6038, STANDARDS!$A:$A, STANDARDS!$B:$B,,0,2)</f>
        <v>Sete Lagoas Fm, Bambui Gp</v>
      </c>
      <c r="D6038" t="s">
        <v>1053</v>
      </c>
      <c r="E6038" t="s">
        <v>1164</v>
      </c>
      <c r="J6038" cm="1">
        <f t="array" ref="J6038:L6038">_xlfn.XLOOKUP($C6038, AGE!$A:$A,AGE!$B:$D,,0,2)</f>
        <v>586</v>
      </c>
      <c r="K6038">
        <v>35</v>
      </c>
      <c r="L6038" t="str">
        <v xml:space="preserve">Caxito et al 2021; Babinski et al. 2007; Caxito et al. 2012; Warren et al. 2014; Perrella Júnior et al. 2017; Paula-Santos et al. 2015; DaSilva et al. 2022 </v>
      </c>
      <c r="M6038" t="s">
        <v>1353</v>
      </c>
      <c r="P6038" t="s">
        <v>243</v>
      </c>
      <c r="Q6038">
        <v>12.3</v>
      </c>
      <c r="S6038">
        <v>-16.399999999999999</v>
      </c>
      <c r="U6038" t="s">
        <v>245</v>
      </c>
      <c r="V6038">
        <v>1</v>
      </c>
      <c r="W6038" t="s">
        <v>1371</v>
      </c>
      <c r="X6038" t="s">
        <v>1405</v>
      </c>
    </row>
    <row r="6039" spans="1:24" x14ac:dyDescent="0.3">
      <c r="A6039">
        <v>7286</v>
      </c>
      <c r="B6039" s="15" t="s">
        <v>791</v>
      </c>
      <c r="C6039" t="str">
        <f>_xlfn.XLOOKUP($B6039, STANDARDS!$A:$A, STANDARDS!$B:$B,,0,2)</f>
        <v>Sete Lagoas Fm, Bambui Gp</v>
      </c>
      <c r="D6039" t="s">
        <v>1053</v>
      </c>
      <c r="E6039" t="s">
        <v>1164</v>
      </c>
      <c r="J6039" cm="1">
        <f t="array" ref="J6039:L6039">_xlfn.XLOOKUP($C6039, AGE!$A:$A,AGE!$B:$D,,0,2)</f>
        <v>586</v>
      </c>
      <c r="K6039">
        <v>35</v>
      </c>
      <c r="L6039" t="str">
        <v xml:space="preserve">Caxito et al 2021; Babinski et al. 2007; Caxito et al. 2012; Warren et al. 2014; Perrella Júnior et al. 2017; Paula-Santos et al. 2015; DaSilva et al. 2022 </v>
      </c>
      <c r="M6039" t="s">
        <v>1353</v>
      </c>
      <c r="P6039" t="s">
        <v>243</v>
      </c>
      <c r="Q6039">
        <v>11.2</v>
      </c>
      <c r="S6039">
        <v>-17.600000000000001</v>
      </c>
      <c r="U6039" t="s">
        <v>245</v>
      </c>
      <c r="V6039">
        <v>1</v>
      </c>
      <c r="W6039" t="s">
        <v>1371</v>
      </c>
      <c r="X6039" t="s">
        <v>1405</v>
      </c>
    </row>
    <row r="6040" spans="1:24" x14ac:dyDescent="0.3">
      <c r="A6040">
        <v>7287</v>
      </c>
      <c r="B6040" s="15" t="s">
        <v>791</v>
      </c>
      <c r="C6040" t="str">
        <f>_xlfn.XLOOKUP($B6040, STANDARDS!$A:$A, STANDARDS!$B:$B,,0,2)</f>
        <v>Sete Lagoas Fm, Bambui Gp</v>
      </c>
      <c r="D6040" t="s">
        <v>1053</v>
      </c>
      <c r="E6040" t="s">
        <v>1164</v>
      </c>
      <c r="J6040" cm="1">
        <f t="array" ref="J6040:L6040">_xlfn.XLOOKUP($C6040, AGE!$A:$A,AGE!$B:$D,,0,2)</f>
        <v>586</v>
      </c>
      <c r="K6040">
        <v>35</v>
      </c>
      <c r="L6040" t="str">
        <v xml:space="preserve">Caxito et al 2021; Babinski et al. 2007; Caxito et al. 2012; Warren et al. 2014; Perrella Júnior et al. 2017; Paula-Santos et al. 2015; DaSilva et al. 2022 </v>
      </c>
      <c r="M6040" t="s">
        <v>1353</v>
      </c>
      <c r="P6040" t="s">
        <v>243</v>
      </c>
      <c r="Q6040">
        <v>11.9</v>
      </c>
      <c r="S6040">
        <v>-16.600000000000001</v>
      </c>
      <c r="U6040" t="s">
        <v>245</v>
      </c>
      <c r="V6040">
        <v>1</v>
      </c>
      <c r="W6040" t="s">
        <v>1371</v>
      </c>
      <c r="X6040" t="s">
        <v>1405</v>
      </c>
    </row>
    <row r="6041" spans="1:24" x14ac:dyDescent="0.3">
      <c r="A6041">
        <v>7288</v>
      </c>
      <c r="B6041" s="15" t="s">
        <v>791</v>
      </c>
      <c r="C6041" t="str">
        <f>_xlfn.XLOOKUP($B6041, STANDARDS!$A:$A, STANDARDS!$B:$B,,0,2)</f>
        <v>Sete Lagoas Fm, Bambui Gp</v>
      </c>
      <c r="D6041" t="s">
        <v>1053</v>
      </c>
      <c r="E6041" t="s">
        <v>1164</v>
      </c>
      <c r="J6041" cm="1">
        <f t="array" ref="J6041:L6041">_xlfn.XLOOKUP($C6041, AGE!$A:$A,AGE!$B:$D,,0,2)</f>
        <v>586</v>
      </c>
      <c r="K6041">
        <v>35</v>
      </c>
      <c r="L6041" t="str">
        <v xml:space="preserve">Caxito et al 2021; Babinski et al. 2007; Caxito et al. 2012; Warren et al. 2014; Perrella Júnior et al. 2017; Paula-Santos et al. 2015; DaSilva et al. 2022 </v>
      </c>
      <c r="M6041" t="s">
        <v>1353</v>
      </c>
      <c r="P6041" t="s">
        <v>243</v>
      </c>
      <c r="Q6041">
        <v>12.3</v>
      </c>
      <c r="S6041">
        <v>-16.399999999999999</v>
      </c>
      <c r="U6041" t="s">
        <v>245</v>
      </c>
      <c r="V6041">
        <v>1</v>
      </c>
      <c r="W6041" t="s">
        <v>1371</v>
      </c>
      <c r="X6041" t="s">
        <v>1405</v>
      </c>
    </row>
    <row r="6042" spans="1:24" x14ac:dyDescent="0.3">
      <c r="A6042">
        <v>7289</v>
      </c>
      <c r="B6042" s="15" t="s">
        <v>791</v>
      </c>
      <c r="C6042" t="str">
        <f>_xlfn.XLOOKUP($B6042, STANDARDS!$A:$A, STANDARDS!$B:$B,,0,2)</f>
        <v>Sete Lagoas Fm, Bambui Gp</v>
      </c>
      <c r="D6042" t="s">
        <v>1053</v>
      </c>
      <c r="E6042" t="s">
        <v>1164</v>
      </c>
      <c r="J6042" cm="1">
        <f t="array" ref="J6042:L6042">_xlfn.XLOOKUP($C6042, AGE!$A:$A,AGE!$B:$D,,0,2)</f>
        <v>586</v>
      </c>
      <c r="K6042">
        <v>35</v>
      </c>
      <c r="L6042" t="str">
        <v xml:space="preserve">Caxito et al 2021; Babinski et al. 2007; Caxito et al. 2012; Warren et al. 2014; Perrella Júnior et al. 2017; Paula-Santos et al. 2015; DaSilva et al. 2022 </v>
      </c>
      <c r="M6042" t="s">
        <v>1353</v>
      </c>
      <c r="P6042" t="s">
        <v>243</v>
      </c>
      <c r="Q6042">
        <v>11.8</v>
      </c>
      <c r="S6042">
        <v>-15.1</v>
      </c>
      <c r="U6042" t="s">
        <v>245</v>
      </c>
      <c r="V6042">
        <v>1</v>
      </c>
      <c r="W6042" t="s">
        <v>1371</v>
      </c>
      <c r="X6042" t="s">
        <v>1405</v>
      </c>
    </row>
    <row r="6043" spans="1:24" x14ac:dyDescent="0.3">
      <c r="A6043">
        <v>7290</v>
      </c>
      <c r="B6043" s="15" t="s">
        <v>791</v>
      </c>
      <c r="C6043" t="str">
        <f>_xlfn.XLOOKUP($B6043, STANDARDS!$A:$A, STANDARDS!$B:$B,,0,2)</f>
        <v>Sete Lagoas Fm, Bambui Gp</v>
      </c>
      <c r="D6043" t="s">
        <v>1053</v>
      </c>
      <c r="E6043" t="s">
        <v>1164</v>
      </c>
      <c r="J6043" cm="1">
        <f t="array" ref="J6043:L6043">_xlfn.XLOOKUP($C6043, AGE!$A:$A,AGE!$B:$D,,0,2)</f>
        <v>586</v>
      </c>
      <c r="K6043">
        <v>35</v>
      </c>
      <c r="L6043" t="str">
        <v xml:space="preserve">Caxito et al 2021; Babinski et al. 2007; Caxito et al. 2012; Warren et al. 2014; Perrella Júnior et al. 2017; Paula-Santos et al. 2015; DaSilva et al. 2022 </v>
      </c>
      <c r="M6043" t="s">
        <v>1353</v>
      </c>
      <c r="P6043" t="s">
        <v>243</v>
      </c>
      <c r="Q6043">
        <v>13.9</v>
      </c>
      <c r="S6043">
        <v>-13.2</v>
      </c>
      <c r="U6043" t="s">
        <v>245</v>
      </c>
      <c r="V6043">
        <v>1</v>
      </c>
      <c r="W6043" t="s">
        <v>1371</v>
      </c>
      <c r="X6043" t="s">
        <v>1405</v>
      </c>
    </row>
    <row r="6044" spans="1:24" x14ac:dyDescent="0.3">
      <c r="A6044">
        <v>7291</v>
      </c>
      <c r="B6044" s="15" t="s">
        <v>791</v>
      </c>
      <c r="C6044" t="str">
        <f>_xlfn.XLOOKUP($B6044, STANDARDS!$A:$A, STANDARDS!$B:$B,,0,2)</f>
        <v>Sete Lagoas Fm, Bambui Gp</v>
      </c>
      <c r="D6044" t="s">
        <v>1053</v>
      </c>
      <c r="E6044" t="s">
        <v>1164</v>
      </c>
      <c r="J6044" cm="1">
        <f t="array" ref="J6044:L6044">_xlfn.XLOOKUP($C6044, AGE!$A:$A,AGE!$B:$D,,0,2)</f>
        <v>586</v>
      </c>
      <c r="K6044">
        <v>35</v>
      </c>
      <c r="L6044" t="str">
        <v xml:space="preserve">Caxito et al 2021; Babinski et al. 2007; Caxito et al. 2012; Warren et al. 2014; Perrella Júnior et al. 2017; Paula-Santos et al. 2015; DaSilva et al. 2022 </v>
      </c>
      <c r="M6044" t="s">
        <v>1353</v>
      </c>
      <c r="P6044" t="s">
        <v>243</v>
      </c>
      <c r="Q6044">
        <v>14.2</v>
      </c>
      <c r="S6044">
        <v>-12.5</v>
      </c>
      <c r="U6044" t="s">
        <v>245</v>
      </c>
      <c r="V6044">
        <v>1</v>
      </c>
      <c r="W6044" t="s">
        <v>1371</v>
      </c>
      <c r="X6044" t="s">
        <v>1405</v>
      </c>
    </row>
    <row r="6045" spans="1:24" x14ac:dyDescent="0.3">
      <c r="A6045">
        <v>7292</v>
      </c>
      <c r="B6045" s="15" t="s">
        <v>791</v>
      </c>
      <c r="C6045" t="str">
        <f>_xlfn.XLOOKUP($B6045, STANDARDS!$A:$A, STANDARDS!$B:$B,,0,2)</f>
        <v>Sete Lagoas Fm, Bambui Gp</v>
      </c>
      <c r="D6045" t="s">
        <v>1053</v>
      </c>
      <c r="E6045" t="s">
        <v>1161</v>
      </c>
      <c r="J6045" cm="1">
        <f t="array" ref="J6045:L6045">_xlfn.XLOOKUP($C6045, AGE!$A:$A,AGE!$B:$D,,0,2)</f>
        <v>586</v>
      </c>
      <c r="K6045">
        <v>35</v>
      </c>
      <c r="L6045" t="str">
        <v xml:space="preserve">Caxito et al 2021; Babinski et al. 2007; Caxito et al. 2012; Warren et al. 2014; Perrella Júnior et al. 2017; Paula-Santos et al. 2015; DaSilva et al. 2022 </v>
      </c>
      <c r="M6045" t="s">
        <v>1353</v>
      </c>
      <c r="P6045" t="s">
        <v>243</v>
      </c>
      <c r="Q6045">
        <v>-1.7</v>
      </c>
      <c r="V6045">
        <v>1</v>
      </c>
      <c r="W6045" t="s">
        <v>1371</v>
      </c>
      <c r="X6045" t="s">
        <v>1405</v>
      </c>
    </row>
    <row r="6046" spans="1:24" x14ac:dyDescent="0.3">
      <c r="A6046">
        <v>7293</v>
      </c>
      <c r="B6046" s="15" t="s">
        <v>793</v>
      </c>
      <c r="C6046" t="str">
        <f>_xlfn.XLOOKUP($B6046, STANDARDS!$A:$A, STANDARDS!$B:$B,,0,2)</f>
        <v>Sete Lagoas Fm, Bambui Gp</v>
      </c>
      <c r="D6046" t="s">
        <v>1053</v>
      </c>
      <c r="E6046" t="s">
        <v>1164</v>
      </c>
      <c r="J6046" cm="1">
        <f t="array" ref="J6046:L6046">_xlfn.XLOOKUP($C6046, AGE!$A:$A,AGE!$B:$D,,0,2)</f>
        <v>586</v>
      </c>
      <c r="K6046">
        <v>35</v>
      </c>
      <c r="L6046" t="str">
        <v xml:space="preserve">Caxito et al 2021; Babinski et al. 2007; Caxito et al. 2012; Warren et al. 2014; Perrella Júnior et al. 2017; Paula-Santos et al. 2015; DaSilva et al. 2022 </v>
      </c>
      <c r="M6046" t="s">
        <v>1353</v>
      </c>
      <c r="P6046" t="s">
        <v>243</v>
      </c>
      <c r="Q6046">
        <v>1.8</v>
      </c>
      <c r="S6046">
        <v>-26.4</v>
      </c>
      <c r="U6046" t="s">
        <v>245</v>
      </c>
      <c r="V6046">
        <v>1</v>
      </c>
      <c r="W6046" t="s">
        <v>1371</v>
      </c>
      <c r="X6046" t="s">
        <v>1405</v>
      </c>
    </row>
    <row r="6047" spans="1:24" x14ac:dyDescent="0.3">
      <c r="A6047">
        <v>7294</v>
      </c>
      <c r="B6047" s="15" t="s">
        <v>793</v>
      </c>
      <c r="C6047" t="str">
        <f>_xlfn.XLOOKUP($B6047, STANDARDS!$A:$A, STANDARDS!$B:$B,,0,2)</f>
        <v>Sete Lagoas Fm, Bambui Gp</v>
      </c>
      <c r="D6047" t="s">
        <v>1053</v>
      </c>
      <c r="E6047" t="s">
        <v>1161</v>
      </c>
      <c r="J6047" cm="1">
        <f t="array" ref="J6047:L6047">_xlfn.XLOOKUP($C6047, AGE!$A:$A,AGE!$B:$D,,0,2)</f>
        <v>586</v>
      </c>
      <c r="K6047">
        <v>35</v>
      </c>
      <c r="L6047" t="str">
        <v xml:space="preserve">Caxito et al 2021; Babinski et al. 2007; Caxito et al. 2012; Warren et al. 2014; Perrella Júnior et al. 2017; Paula-Santos et al. 2015; DaSilva et al. 2022 </v>
      </c>
      <c r="M6047" t="s">
        <v>1353</v>
      </c>
      <c r="P6047" t="s">
        <v>243</v>
      </c>
      <c r="Q6047">
        <v>2</v>
      </c>
      <c r="S6047">
        <v>-26.7</v>
      </c>
      <c r="U6047" t="s">
        <v>245</v>
      </c>
      <c r="V6047">
        <v>1</v>
      </c>
      <c r="W6047" t="s">
        <v>1371</v>
      </c>
      <c r="X6047" t="s">
        <v>1405</v>
      </c>
    </row>
    <row r="6048" spans="1:24" x14ac:dyDescent="0.3">
      <c r="A6048">
        <v>7295</v>
      </c>
      <c r="B6048" s="15" t="s">
        <v>791</v>
      </c>
      <c r="C6048" t="str">
        <f>_xlfn.XLOOKUP($B6048, STANDARDS!$A:$A, STANDARDS!$B:$B,,0,2)</f>
        <v>Sete Lagoas Fm, Bambui Gp</v>
      </c>
      <c r="D6048" t="s">
        <v>1053</v>
      </c>
      <c r="E6048" t="s">
        <v>1161</v>
      </c>
      <c r="J6048" cm="1">
        <f t="array" ref="J6048:L6048">_xlfn.XLOOKUP($C6048, AGE!$A:$A,AGE!$B:$D,,0,2)</f>
        <v>586</v>
      </c>
      <c r="K6048">
        <v>35</v>
      </c>
      <c r="L6048" t="str">
        <v xml:space="preserve">Caxito et al 2021; Babinski et al. 2007; Caxito et al. 2012; Warren et al. 2014; Perrella Júnior et al. 2017; Paula-Santos et al. 2015; DaSilva et al. 2022 </v>
      </c>
      <c r="M6048" t="s">
        <v>1353</v>
      </c>
      <c r="P6048" t="s">
        <v>243</v>
      </c>
      <c r="Q6048">
        <v>-2.1</v>
      </c>
      <c r="V6048">
        <v>1</v>
      </c>
      <c r="W6048" t="s">
        <v>1371</v>
      </c>
      <c r="X6048" t="s">
        <v>1405</v>
      </c>
    </row>
    <row r="6049" spans="1:24" x14ac:dyDescent="0.3">
      <c r="A6049">
        <v>7296</v>
      </c>
      <c r="B6049" s="15" t="s">
        <v>793</v>
      </c>
      <c r="C6049" t="str">
        <f>_xlfn.XLOOKUP($B6049, STANDARDS!$A:$A, STANDARDS!$B:$B,,0,2)</f>
        <v>Sete Lagoas Fm, Bambui Gp</v>
      </c>
      <c r="D6049" t="s">
        <v>1053</v>
      </c>
      <c r="E6049" t="s">
        <v>1164</v>
      </c>
      <c r="J6049" cm="1">
        <f t="array" ref="J6049:L6049">_xlfn.XLOOKUP($C6049, AGE!$A:$A,AGE!$B:$D,,0,2)</f>
        <v>586</v>
      </c>
      <c r="K6049">
        <v>35</v>
      </c>
      <c r="L6049" t="str">
        <v xml:space="preserve">Caxito et al 2021; Babinski et al. 2007; Caxito et al. 2012; Warren et al. 2014; Perrella Júnior et al. 2017; Paula-Santos et al. 2015; DaSilva et al. 2022 </v>
      </c>
      <c r="M6049" t="s">
        <v>1353</v>
      </c>
      <c r="P6049" t="s">
        <v>243</v>
      </c>
      <c r="Q6049">
        <v>1.1000000000000001</v>
      </c>
      <c r="S6049">
        <v>-27.9</v>
      </c>
      <c r="U6049" t="s">
        <v>245</v>
      </c>
      <c r="V6049">
        <v>1</v>
      </c>
      <c r="W6049" t="s">
        <v>1371</v>
      </c>
      <c r="X6049" t="s">
        <v>1405</v>
      </c>
    </row>
    <row r="6050" spans="1:24" x14ac:dyDescent="0.3">
      <c r="A6050">
        <v>7297</v>
      </c>
      <c r="B6050" s="15" t="s">
        <v>793</v>
      </c>
      <c r="C6050" t="str">
        <f>_xlfn.XLOOKUP($B6050, STANDARDS!$A:$A, STANDARDS!$B:$B,,0,2)</f>
        <v>Sete Lagoas Fm, Bambui Gp</v>
      </c>
      <c r="D6050" t="s">
        <v>1053</v>
      </c>
      <c r="E6050" t="s">
        <v>1164</v>
      </c>
      <c r="J6050" cm="1">
        <f t="array" ref="J6050:L6050">_xlfn.XLOOKUP($C6050, AGE!$A:$A,AGE!$B:$D,,0,2)</f>
        <v>586</v>
      </c>
      <c r="K6050">
        <v>35</v>
      </c>
      <c r="L6050" t="str">
        <v xml:space="preserve">Caxito et al 2021; Babinski et al. 2007; Caxito et al. 2012; Warren et al. 2014; Perrella Júnior et al. 2017; Paula-Santos et al. 2015; DaSilva et al. 2022 </v>
      </c>
      <c r="M6050" t="s">
        <v>1353</v>
      </c>
      <c r="P6050" t="s">
        <v>243</v>
      </c>
      <c r="Q6050">
        <v>1.4</v>
      </c>
      <c r="S6050">
        <v>-24.5</v>
      </c>
      <c r="U6050" t="s">
        <v>245</v>
      </c>
      <c r="V6050">
        <v>1</v>
      </c>
      <c r="W6050" t="s">
        <v>1371</v>
      </c>
      <c r="X6050" t="s">
        <v>1405</v>
      </c>
    </row>
    <row r="6051" spans="1:24" x14ac:dyDescent="0.3">
      <c r="A6051">
        <v>7298</v>
      </c>
      <c r="B6051" s="15" t="s">
        <v>791</v>
      </c>
      <c r="C6051" t="str">
        <f>_xlfn.XLOOKUP($B6051, STANDARDS!$A:$A, STANDARDS!$B:$B,,0,2)</f>
        <v>Sete Lagoas Fm, Bambui Gp</v>
      </c>
      <c r="D6051" t="s">
        <v>1053</v>
      </c>
      <c r="E6051" t="s">
        <v>1164</v>
      </c>
      <c r="J6051" cm="1">
        <f t="array" ref="J6051:L6051">_xlfn.XLOOKUP($C6051, AGE!$A:$A,AGE!$B:$D,,0,2)</f>
        <v>586</v>
      </c>
      <c r="K6051">
        <v>35</v>
      </c>
      <c r="L6051" t="str">
        <v xml:space="preserve">Caxito et al 2021; Babinski et al. 2007; Caxito et al. 2012; Warren et al. 2014; Perrella Júnior et al. 2017; Paula-Santos et al. 2015; DaSilva et al. 2022 </v>
      </c>
      <c r="M6051" t="s">
        <v>1353</v>
      </c>
      <c r="P6051" t="s">
        <v>243</v>
      </c>
      <c r="Q6051">
        <v>12.9</v>
      </c>
      <c r="S6051">
        <v>-17.8</v>
      </c>
      <c r="U6051" t="s">
        <v>245</v>
      </c>
      <c r="V6051">
        <v>1</v>
      </c>
      <c r="W6051" t="s">
        <v>1371</v>
      </c>
      <c r="X6051" t="s">
        <v>1405</v>
      </c>
    </row>
    <row r="6052" spans="1:24" x14ac:dyDescent="0.3">
      <c r="A6052">
        <v>7299</v>
      </c>
      <c r="B6052" s="15" t="s">
        <v>791</v>
      </c>
      <c r="C6052" t="str">
        <f>_xlfn.XLOOKUP($B6052, STANDARDS!$A:$A, STANDARDS!$B:$B,,0,2)</f>
        <v>Sete Lagoas Fm, Bambui Gp</v>
      </c>
      <c r="D6052" t="s">
        <v>1053</v>
      </c>
      <c r="E6052" t="s">
        <v>1164</v>
      </c>
      <c r="J6052" cm="1">
        <f t="array" ref="J6052:L6052">_xlfn.XLOOKUP($C6052, AGE!$A:$A,AGE!$B:$D,,0,2)</f>
        <v>586</v>
      </c>
      <c r="K6052">
        <v>35</v>
      </c>
      <c r="L6052" t="str">
        <v xml:space="preserve">Caxito et al 2021; Babinski et al. 2007; Caxito et al. 2012; Warren et al. 2014; Perrella Júnior et al. 2017; Paula-Santos et al. 2015; DaSilva et al. 2022 </v>
      </c>
      <c r="M6052" t="s">
        <v>1353</v>
      </c>
      <c r="P6052" t="s">
        <v>243</v>
      </c>
      <c r="Q6052">
        <v>15</v>
      </c>
      <c r="S6052">
        <v>-13.8</v>
      </c>
      <c r="U6052" t="s">
        <v>245</v>
      </c>
      <c r="V6052">
        <v>1</v>
      </c>
      <c r="W6052" t="s">
        <v>1371</v>
      </c>
      <c r="X6052" t="s">
        <v>1405</v>
      </c>
    </row>
    <row r="6053" spans="1:24" x14ac:dyDescent="0.3">
      <c r="A6053">
        <v>7300</v>
      </c>
      <c r="B6053" s="15" t="s">
        <v>793</v>
      </c>
      <c r="C6053" t="str">
        <f>_xlfn.XLOOKUP($B6053, STANDARDS!$A:$A, STANDARDS!$B:$B,,0,2)</f>
        <v>Sete Lagoas Fm, Bambui Gp</v>
      </c>
      <c r="D6053" t="s">
        <v>1053</v>
      </c>
      <c r="E6053" t="s">
        <v>1164</v>
      </c>
      <c r="J6053" cm="1">
        <f t="array" ref="J6053:L6053">_xlfn.XLOOKUP($C6053, AGE!$A:$A,AGE!$B:$D,,0,2)</f>
        <v>586</v>
      </c>
      <c r="K6053">
        <v>35</v>
      </c>
      <c r="L6053" t="str">
        <v xml:space="preserve">Caxito et al 2021; Babinski et al. 2007; Caxito et al. 2012; Warren et al. 2014; Perrella Júnior et al. 2017; Paula-Santos et al. 2015; DaSilva et al. 2022 </v>
      </c>
      <c r="M6053" t="s">
        <v>1353</v>
      </c>
      <c r="P6053" t="s">
        <v>243</v>
      </c>
      <c r="Q6053">
        <v>1.5</v>
      </c>
      <c r="S6053">
        <v>-24.6</v>
      </c>
      <c r="U6053" t="s">
        <v>245</v>
      </c>
      <c r="V6053">
        <v>1</v>
      </c>
      <c r="W6053" t="s">
        <v>1371</v>
      </c>
      <c r="X6053" t="s">
        <v>1405</v>
      </c>
    </row>
    <row r="6054" spans="1:24" x14ac:dyDescent="0.3">
      <c r="A6054">
        <v>7301</v>
      </c>
      <c r="B6054" s="15" t="s">
        <v>793</v>
      </c>
      <c r="C6054" t="str">
        <f>_xlfn.XLOOKUP($B6054, STANDARDS!$A:$A, STANDARDS!$B:$B,,0,2)</f>
        <v>Sete Lagoas Fm, Bambui Gp</v>
      </c>
      <c r="D6054" t="s">
        <v>1053</v>
      </c>
      <c r="E6054" t="s">
        <v>1164</v>
      </c>
      <c r="J6054" cm="1">
        <f t="array" ref="J6054:L6054">_xlfn.XLOOKUP($C6054, AGE!$A:$A,AGE!$B:$D,,0,2)</f>
        <v>586</v>
      </c>
      <c r="K6054">
        <v>35</v>
      </c>
      <c r="L6054" t="str">
        <v xml:space="preserve">Caxito et al 2021; Babinski et al. 2007; Caxito et al. 2012; Warren et al. 2014; Perrella Júnior et al. 2017; Paula-Santos et al. 2015; DaSilva et al. 2022 </v>
      </c>
      <c r="M6054" t="s">
        <v>1353</v>
      </c>
      <c r="P6054" t="s">
        <v>243</v>
      </c>
      <c r="Q6054">
        <v>1.5</v>
      </c>
      <c r="S6054">
        <v>-24.5</v>
      </c>
      <c r="U6054" t="s">
        <v>245</v>
      </c>
      <c r="V6054">
        <v>1</v>
      </c>
      <c r="W6054" t="s">
        <v>1371</v>
      </c>
      <c r="X6054" t="s">
        <v>1405</v>
      </c>
    </row>
    <row r="6055" spans="1:24" x14ac:dyDescent="0.3">
      <c r="A6055">
        <v>7302</v>
      </c>
      <c r="B6055" s="15" t="s">
        <v>793</v>
      </c>
      <c r="C6055" t="str">
        <f>_xlfn.XLOOKUP($B6055, STANDARDS!$A:$A, STANDARDS!$B:$B,,0,2)</f>
        <v>Sete Lagoas Fm, Bambui Gp</v>
      </c>
      <c r="D6055" t="s">
        <v>1053</v>
      </c>
      <c r="E6055" t="s">
        <v>1164</v>
      </c>
      <c r="J6055" cm="1">
        <f t="array" ref="J6055:L6055">_xlfn.XLOOKUP($C6055, AGE!$A:$A,AGE!$B:$D,,0,2)</f>
        <v>586</v>
      </c>
      <c r="K6055">
        <v>35</v>
      </c>
      <c r="L6055" t="str">
        <v xml:space="preserve">Caxito et al 2021; Babinski et al. 2007; Caxito et al. 2012; Warren et al. 2014; Perrella Júnior et al. 2017; Paula-Santos et al. 2015; DaSilva et al. 2022 </v>
      </c>
      <c r="M6055" t="s">
        <v>1353</v>
      </c>
      <c r="P6055" t="s">
        <v>243</v>
      </c>
      <c r="Q6055">
        <v>1.6</v>
      </c>
      <c r="S6055">
        <v>-25.2</v>
      </c>
      <c r="U6055" t="s">
        <v>245</v>
      </c>
      <c r="V6055">
        <v>1</v>
      </c>
      <c r="W6055" t="s">
        <v>1371</v>
      </c>
      <c r="X6055" t="s">
        <v>1405</v>
      </c>
    </row>
    <row r="6056" spans="1:24" x14ac:dyDescent="0.3">
      <c r="A6056">
        <v>7303</v>
      </c>
      <c r="B6056" s="15" t="s">
        <v>791</v>
      </c>
      <c r="C6056" t="str">
        <f>_xlfn.XLOOKUP($B6056, STANDARDS!$A:$A, STANDARDS!$B:$B,,0,2)</f>
        <v>Sete Lagoas Fm, Bambui Gp</v>
      </c>
      <c r="D6056" t="s">
        <v>1053</v>
      </c>
      <c r="E6056" t="s">
        <v>1164</v>
      </c>
      <c r="J6056" cm="1">
        <f t="array" ref="J6056:L6056">_xlfn.XLOOKUP($C6056, AGE!$A:$A,AGE!$B:$D,,0,2)</f>
        <v>586</v>
      </c>
      <c r="K6056">
        <v>35</v>
      </c>
      <c r="L6056" t="str">
        <v xml:space="preserve">Caxito et al 2021; Babinski et al. 2007; Caxito et al. 2012; Warren et al. 2014; Perrella Júnior et al. 2017; Paula-Santos et al. 2015; DaSilva et al. 2022 </v>
      </c>
      <c r="M6056" t="s">
        <v>1353</v>
      </c>
      <c r="P6056" t="s">
        <v>243</v>
      </c>
      <c r="Q6056">
        <v>14.5</v>
      </c>
      <c r="S6056">
        <v>-14.7</v>
      </c>
      <c r="U6056" t="s">
        <v>245</v>
      </c>
      <c r="V6056">
        <v>1</v>
      </c>
      <c r="W6056" t="s">
        <v>1371</v>
      </c>
      <c r="X6056" t="s">
        <v>1405</v>
      </c>
    </row>
    <row r="6057" spans="1:24" x14ac:dyDescent="0.3">
      <c r="A6057">
        <v>7304</v>
      </c>
      <c r="B6057" s="15" t="s">
        <v>791</v>
      </c>
      <c r="C6057" t="str">
        <f>_xlfn.XLOOKUP($B6057, STANDARDS!$A:$A, STANDARDS!$B:$B,,0,2)</f>
        <v>Sete Lagoas Fm, Bambui Gp</v>
      </c>
      <c r="D6057" t="s">
        <v>1053</v>
      </c>
      <c r="E6057" t="s">
        <v>1164</v>
      </c>
      <c r="J6057" cm="1">
        <f t="array" ref="J6057:L6057">_xlfn.XLOOKUP($C6057, AGE!$A:$A,AGE!$B:$D,,0,2)</f>
        <v>586</v>
      </c>
      <c r="K6057">
        <v>35</v>
      </c>
      <c r="L6057" t="str">
        <v xml:space="preserve">Caxito et al 2021; Babinski et al. 2007; Caxito et al. 2012; Warren et al. 2014; Perrella Júnior et al. 2017; Paula-Santos et al. 2015; DaSilva et al. 2022 </v>
      </c>
      <c r="M6057" t="s">
        <v>1353</v>
      </c>
      <c r="P6057" t="s">
        <v>243</v>
      </c>
      <c r="Q6057">
        <v>14.8</v>
      </c>
      <c r="S6057">
        <v>-15.2</v>
      </c>
      <c r="U6057" t="s">
        <v>245</v>
      </c>
      <c r="V6057">
        <v>1</v>
      </c>
      <c r="W6057" t="s">
        <v>1371</v>
      </c>
      <c r="X6057" t="s">
        <v>1405</v>
      </c>
    </row>
    <row r="6058" spans="1:24" x14ac:dyDescent="0.3">
      <c r="A6058">
        <v>7305</v>
      </c>
      <c r="B6058" s="15" t="s">
        <v>791</v>
      </c>
      <c r="C6058" t="str">
        <f>_xlfn.XLOOKUP($B6058, STANDARDS!$A:$A, STANDARDS!$B:$B,,0,2)</f>
        <v>Sete Lagoas Fm, Bambui Gp</v>
      </c>
      <c r="D6058" t="s">
        <v>1053</v>
      </c>
      <c r="E6058" t="s">
        <v>1164</v>
      </c>
      <c r="J6058" cm="1">
        <f t="array" ref="J6058:L6058">_xlfn.XLOOKUP($C6058, AGE!$A:$A,AGE!$B:$D,,0,2)</f>
        <v>586</v>
      </c>
      <c r="K6058">
        <v>35</v>
      </c>
      <c r="L6058" t="str">
        <v xml:space="preserve">Caxito et al 2021; Babinski et al. 2007; Caxito et al. 2012; Warren et al. 2014; Perrella Júnior et al. 2017; Paula-Santos et al. 2015; DaSilva et al. 2022 </v>
      </c>
      <c r="M6058" t="s">
        <v>1353</v>
      </c>
      <c r="P6058" t="s">
        <v>243</v>
      </c>
      <c r="Q6058">
        <v>15.5</v>
      </c>
      <c r="S6058">
        <v>-12.6</v>
      </c>
      <c r="U6058" t="s">
        <v>245</v>
      </c>
      <c r="V6058">
        <v>1</v>
      </c>
      <c r="W6058" t="s">
        <v>1371</v>
      </c>
      <c r="X6058" t="s">
        <v>1405</v>
      </c>
    </row>
    <row r="6059" spans="1:24" x14ac:dyDescent="0.3">
      <c r="A6059">
        <v>7306</v>
      </c>
      <c r="B6059" s="15" t="s">
        <v>793</v>
      </c>
      <c r="C6059" t="str">
        <f>_xlfn.XLOOKUP($B6059, STANDARDS!$A:$A, STANDARDS!$B:$B,,0,2)</f>
        <v>Sete Lagoas Fm, Bambui Gp</v>
      </c>
      <c r="D6059" t="s">
        <v>1053</v>
      </c>
      <c r="E6059" t="s">
        <v>1164</v>
      </c>
      <c r="J6059" cm="1">
        <f t="array" ref="J6059:L6059">_xlfn.XLOOKUP($C6059, AGE!$A:$A,AGE!$B:$D,,0,2)</f>
        <v>586</v>
      </c>
      <c r="K6059">
        <v>35</v>
      </c>
      <c r="L6059" t="str">
        <v xml:space="preserve">Caxito et al 2021; Babinski et al. 2007; Caxito et al. 2012; Warren et al. 2014; Perrella Júnior et al. 2017; Paula-Santos et al. 2015; DaSilva et al. 2022 </v>
      </c>
      <c r="M6059" t="s">
        <v>1353</v>
      </c>
      <c r="P6059" t="s">
        <v>243</v>
      </c>
      <c r="Q6059">
        <v>1.5</v>
      </c>
      <c r="S6059">
        <v>-23.6</v>
      </c>
      <c r="U6059" t="s">
        <v>245</v>
      </c>
      <c r="V6059">
        <v>1</v>
      </c>
      <c r="W6059" t="s">
        <v>1371</v>
      </c>
      <c r="X6059" t="s">
        <v>1405</v>
      </c>
    </row>
    <row r="6060" spans="1:24" x14ac:dyDescent="0.3">
      <c r="A6060">
        <v>7307</v>
      </c>
      <c r="B6060" s="15" t="s">
        <v>791</v>
      </c>
      <c r="C6060" t="str">
        <f>_xlfn.XLOOKUP($B6060, STANDARDS!$A:$A, STANDARDS!$B:$B,,0,2)</f>
        <v>Sete Lagoas Fm, Bambui Gp</v>
      </c>
      <c r="D6060" t="s">
        <v>1053</v>
      </c>
      <c r="E6060" t="s">
        <v>1164</v>
      </c>
      <c r="J6060" cm="1">
        <f t="array" ref="J6060:L6060">_xlfn.XLOOKUP($C6060, AGE!$A:$A,AGE!$B:$D,,0,2)</f>
        <v>586</v>
      </c>
      <c r="K6060">
        <v>35</v>
      </c>
      <c r="L6060" t="str">
        <v xml:space="preserve">Caxito et al 2021; Babinski et al. 2007; Caxito et al. 2012; Warren et al. 2014; Perrella Júnior et al. 2017; Paula-Santos et al. 2015; DaSilva et al. 2022 </v>
      </c>
      <c r="M6060" t="s">
        <v>1353</v>
      </c>
      <c r="P6060" t="s">
        <v>243</v>
      </c>
      <c r="Q6060">
        <v>14.7</v>
      </c>
      <c r="S6060">
        <v>-13.9</v>
      </c>
      <c r="U6060" t="s">
        <v>245</v>
      </c>
      <c r="V6060">
        <v>1</v>
      </c>
      <c r="W6060" t="s">
        <v>1371</v>
      </c>
      <c r="X6060" t="s">
        <v>1405</v>
      </c>
    </row>
    <row r="6061" spans="1:24" x14ac:dyDescent="0.3">
      <c r="A6061">
        <v>7308</v>
      </c>
      <c r="B6061" s="15" t="s">
        <v>793</v>
      </c>
      <c r="C6061" t="str">
        <f>_xlfn.XLOOKUP($B6061, STANDARDS!$A:$A, STANDARDS!$B:$B,,0,2)</f>
        <v>Sete Lagoas Fm, Bambui Gp</v>
      </c>
      <c r="D6061" t="s">
        <v>1053</v>
      </c>
      <c r="E6061" t="s">
        <v>1164</v>
      </c>
      <c r="J6061" cm="1">
        <f t="array" ref="J6061:L6061">_xlfn.XLOOKUP($C6061, AGE!$A:$A,AGE!$B:$D,,0,2)</f>
        <v>586</v>
      </c>
      <c r="K6061">
        <v>35</v>
      </c>
      <c r="L6061" t="str">
        <v xml:space="preserve">Caxito et al 2021; Babinski et al. 2007; Caxito et al. 2012; Warren et al. 2014; Perrella Júnior et al. 2017; Paula-Santos et al. 2015; DaSilva et al. 2022 </v>
      </c>
      <c r="M6061" t="s">
        <v>1353</v>
      </c>
      <c r="P6061" t="s">
        <v>243</v>
      </c>
      <c r="Q6061">
        <v>1.3</v>
      </c>
      <c r="S6061">
        <v>-24.5</v>
      </c>
      <c r="U6061" t="s">
        <v>245</v>
      </c>
      <c r="V6061">
        <v>1</v>
      </c>
      <c r="W6061" t="s">
        <v>1371</v>
      </c>
      <c r="X6061" t="s">
        <v>1405</v>
      </c>
    </row>
    <row r="6062" spans="1:24" x14ac:dyDescent="0.3">
      <c r="A6062">
        <v>7309</v>
      </c>
      <c r="B6062" s="15" t="s">
        <v>791</v>
      </c>
      <c r="C6062" t="str">
        <f>_xlfn.XLOOKUP($B6062, STANDARDS!$A:$A, STANDARDS!$B:$B,,0,2)</f>
        <v>Sete Lagoas Fm, Bambui Gp</v>
      </c>
      <c r="D6062" t="s">
        <v>1053</v>
      </c>
      <c r="E6062" t="s">
        <v>1164</v>
      </c>
      <c r="J6062" cm="1">
        <f t="array" ref="J6062:L6062">_xlfn.XLOOKUP($C6062, AGE!$A:$A,AGE!$B:$D,,0,2)</f>
        <v>586</v>
      </c>
      <c r="K6062">
        <v>35</v>
      </c>
      <c r="L6062" t="str">
        <v xml:space="preserve">Caxito et al 2021; Babinski et al. 2007; Caxito et al. 2012; Warren et al. 2014; Perrella Júnior et al. 2017; Paula-Santos et al. 2015; DaSilva et al. 2022 </v>
      </c>
      <c r="M6062" t="s">
        <v>1353</v>
      </c>
      <c r="P6062" t="s">
        <v>243</v>
      </c>
      <c r="Q6062">
        <v>14.4</v>
      </c>
      <c r="S6062">
        <v>-14.6</v>
      </c>
      <c r="U6062" t="s">
        <v>245</v>
      </c>
      <c r="V6062">
        <v>1</v>
      </c>
      <c r="W6062" t="s">
        <v>1371</v>
      </c>
      <c r="X6062" t="s">
        <v>1405</v>
      </c>
    </row>
    <row r="6063" spans="1:24" x14ac:dyDescent="0.3">
      <c r="A6063">
        <v>7310</v>
      </c>
      <c r="B6063" s="15" t="s">
        <v>791</v>
      </c>
      <c r="C6063" t="str">
        <f>_xlfn.XLOOKUP($B6063, STANDARDS!$A:$A, STANDARDS!$B:$B,,0,2)</f>
        <v>Sete Lagoas Fm, Bambui Gp</v>
      </c>
      <c r="D6063" t="s">
        <v>1053</v>
      </c>
      <c r="E6063" t="s">
        <v>1164</v>
      </c>
      <c r="J6063" cm="1">
        <f t="array" ref="J6063:L6063">_xlfn.XLOOKUP($C6063, AGE!$A:$A,AGE!$B:$D,,0,2)</f>
        <v>586</v>
      </c>
      <c r="K6063">
        <v>35</v>
      </c>
      <c r="L6063" t="str">
        <v xml:space="preserve">Caxito et al 2021; Babinski et al. 2007; Caxito et al. 2012; Warren et al. 2014; Perrella Júnior et al. 2017; Paula-Santos et al. 2015; DaSilva et al. 2022 </v>
      </c>
      <c r="M6063" t="s">
        <v>1353</v>
      </c>
      <c r="P6063" t="s">
        <v>243</v>
      </c>
      <c r="Q6063">
        <v>14.7</v>
      </c>
      <c r="S6063">
        <v>-15</v>
      </c>
      <c r="U6063" t="s">
        <v>245</v>
      </c>
      <c r="V6063">
        <v>1</v>
      </c>
      <c r="W6063" t="s">
        <v>1371</v>
      </c>
      <c r="X6063" t="s">
        <v>1405</v>
      </c>
    </row>
    <row r="6064" spans="1:24" x14ac:dyDescent="0.3">
      <c r="A6064">
        <v>7311</v>
      </c>
      <c r="B6064" s="15" t="s">
        <v>793</v>
      </c>
      <c r="C6064" t="str">
        <f>_xlfn.XLOOKUP($B6064, STANDARDS!$A:$A, STANDARDS!$B:$B,,0,2)</f>
        <v>Sete Lagoas Fm, Bambui Gp</v>
      </c>
      <c r="D6064" t="s">
        <v>1053</v>
      </c>
      <c r="E6064" t="s">
        <v>1164</v>
      </c>
      <c r="J6064" cm="1">
        <f t="array" ref="J6064:L6064">_xlfn.XLOOKUP($C6064, AGE!$A:$A,AGE!$B:$D,,0,2)</f>
        <v>586</v>
      </c>
      <c r="K6064">
        <v>35</v>
      </c>
      <c r="L6064" t="str">
        <v xml:space="preserve">Caxito et al 2021; Babinski et al. 2007; Caxito et al. 2012; Warren et al. 2014; Perrella Júnior et al. 2017; Paula-Santos et al. 2015; DaSilva et al. 2022 </v>
      </c>
      <c r="M6064" t="s">
        <v>1353</v>
      </c>
      <c r="P6064" t="s">
        <v>243</v>
      </c>
      <c r="Q6064">
        <v>1.1000000000000001</v>
      </c>
      <c r="S6064">
        <v>-24.1</v>
      </c>
      <c r="U6064" t="s">
        <v>245</v>
      </c>
      <c r="V6064">
        <v>1</v>
      </c>
      <c r="W6064" t="s">
        <v>1371</v>
      </c>
      <c r="X6064" t="s">
        <v>1405</v>
      </c>
    </row>
    <row r="6065" spans="1:24" x14ac:dyDescent="0.3">
      <c r="A6065">
        <v>7312</v>
      </c>
      <c r="B6065" s="15" t="s">
        <v>793</v>
      </c>
      <c r="C6065" t="str">
        <f>_xlfn.XLOOKUP($B6065, STANDARDS!$A:$A, STANDARDS!$B:$B,,0,2)</f>
        <v>Sete Lagoas Fm, Bambui Gp</v>
      </c>
      <c r="D6065" t="s">
        <v>1053</v>
      </c>
      <c r="E6065" t="s">
        <v>1164</v>
      </c>
      <c r="J6065" cm="1">
        <f t="array" ref="J6065:L6065">_xlfn.XLOOKUP($C6065, AGE!$A:$A,AGE!$B:$D,,0,2)</f>
        <v>586</v>
      </c>
      <c r="K6065">
        <v>35</v>
      </c>
      <c r="L6065" t="str">
        <v xml:space="preserve">Caxito et al 2021; Babinski et al. 2007; Caxito et al. 2012; Warren et al. 2014; Perrella Júnior et al. 2017; Paula-Santos et al. 2015; DaSilva et al. 2022 </v>
      </c>
      <c r="M6065" t="s">
        <v>1353</v>
      </c>
      <c r="P6065" t="s">
        <v>243</v>
      </c>
      <c r="Q6065">
        <v>1.1000000000000001</v>
      </c>
      <c r="S6065">
        <v>-25.1</v>
      </c>
      <c r="U6065" t="s">
        <v>245</v>
      </c>
      <c r="V6065">
        <v>1</v>
      </c>
      <c r="W6065" t="s">
        <v>1371</v>
      </c>
      <c r="X6065" t="s">
        <v>1405</v>
      </c>
    </row>
    <row r="6066" spans="1:24" x14ac:dyDescent="0.3">
      <c r="A6066">
        <v>7313</v>
      </c>
      <c r="B6066" s="15" t="s">
        <v>793</v>
      </c>
      <c r="C6066" t="str">
        <f>_xlfn.XLOOKUP($B6066, STANDARDS!$A:$A, STANDARDS!$B:$B,,0,2)</f>
        <v>Sete Lagoas Fm, Bambui Gp</v>
      </c>
      <c r="D6066" t="s">
        <v>1053</v>
      </c>
      <c r="E6066" t="s">
        <v>1164</v>
      </c>
      <c r="J6066" cm="1">
        <f t="array" ref="J6066:L6066">_xlfn.XLOOKUP($C6066, AGE!$A:$A,AGE!$B:$D,,0,2)</f>
        <v>586</v>
      </c>
      <c r="K6066">
        <v>35</v>
      </c>
      <c r="L6066" t="str">
        <v xml:space="preserve">Caxito et al 2021; Babinski et al. 2007; Caxito et al. 2012; Warren et al. 2014; Perrella Júnior et al. 2017; Paula-Santos et al. 2015; DaSilva et al. 2022 </v>
      </c>
      <c r="M6066" t="s">
        <v>1353</v>
      </c>
      <c r="P6066" t="s">
        <v>243</v>
      </c>
      <c r="Q6066">
        <v>1.2</v>
      </c>
      <c r="S6066">
        <v>-24.4</v>
      </c>
      <c r="U6066" t="s">
        <v>245</v>
      </c>
      <c r="V6066">
        <v>1</v>
      </c>
      <c r="W6066" t="s">
        <v>1371</v>
      </c>
      <c r="X6066" t="s">
        <v>1405</v>
      </c>
    </row>
    <row r="6067" spans="1:24" x14ac:dyDescent="0.3">
      <c r="A6067">
        <v>7314</v>
      </c>
      <c r="B6067" s="15" t="s">
        <v>793</v>
      </c>
      <c r="C6067" t="str">
        <f>_xlfn.XLOOKUP($B6067, STANDARDS!$A:$A, STANDARDS!$B:$B,,0,2)</f>
        <v>Sete Lagoas Fm, Bambui Gp</v>
      </c>
      <c r="D6067" t="s">
        <v>1053</v>
      </c>
      <c r="E6067" t="s">
        <v>1164</v>
      </c>
      <c r="J6067" cm="1">
        <f t="array" ref="J6067:L6067">_xlfn.XLOOKUP($C6067, AGE!$A:$A,AGE!$B:$D,,0,2)</f>
        <v>586</v>
      </c>
      <c r="K6067">
        <v>35</v>
      </c>
      <c r="L6067" t="str">
        <v xml:space="preserve">Caxito et al 2021; Babinski et al. 2007; Caxito et al. 2012; Warren et al. 2014; Perrella Júnior et al. 2017; Paula-Santos et al. 2015; DaSilva et al. 2022 </v>
      </c>
      <c r="M6067" t="s">
        <v>1353</v>
      </c>
      <c r="P6067" t="s">
        <v>243</v>
      </c>
      <c r="Q6067">
        <v>1.2</v>
      </c>
      <c r="S6067">
        <v>-23.2</v>
      </c>
      <c r="U6067" t="s">
        <v>245</v>
      </c>
      <c r="V6067">
        <v>1</v>
      </c>
      <c r="W6067" t="s">
        <v>1371</v>
      </c>
      <c r="X6067" t="s">
        <v>1405</v>
      </c>
    </row>
    <row r="6068" spans="1:24" x14ac:dyDescent="0.3">
      <c r="A6068">
        <v>7315</v>
      </c>
      <c r="B6068" s="15" t="s">
        <v>793</v>
      </c>
      <c r="C6068" t="str">
        <f>_xlfn.XLOOKUP($B6068, STANDARDS!$A:$A, STANDARDS!$B:$B,,0,2)</f>
        <v>Sete Lagoas Fm, Bambui Gp</v>
      </c>
      <c r="D6068" t="s">
        <v>1053</v>
      </c>
      <c r="E6068" t="s">
        <v>1164</v>
      </c>
      <c r="J6068" cm="1">
        <f t="array" ref="J6068:L6068">_xlfn.XLOOKUP($C6068, AGE!$A:$A,AGE!$B:$D,,0,2)</f>
        <v>586</v>
      </c>
      <c r="K6068">
        <v>35</v>
      </c>
      <c r="L6068" t="str">
        <v xml:space="preserve">Caxito et al 2021; Babinski et al. 2007; Caxito et al. 2012; Warren et al. 2014; Perrella Júnior et al. 2017; Paula-Santos et al. 2015; DaSilva et al. 2022 </v>
      </c>
      <c r="M6068" t="s">
        <v>1353</v>
      </c>
      <c r="P6068" t="s">
        <v>243</v>
      </c>
      <c r="Q6068">
        <v>1.3</v>
      </c>
      <c r="S6068">
        <v>-24.3</v>
      </c>
      <c r="U6068" t="s">
        <v>245</v>
      </c>
      <c r="V6068">
        <v>1</v>
      </c>
      <c r="W6068" t="s">
        <v>1371</v>
      </c>
      <c r="X6068" t="s">
        <v>1405</v>
      </c>
    </row>
    <row r="6069" spans="1:24" x14ac:dyDescent="0.3">
      <c r="A6069">
        <v>7316</v>
      </c>
      <c r="B6069" s="15" t="s">
        <v>793</v>
      </c>
      <c r="C6069" t="str">
        <f>_xlfn.XLOOKUP($B6069, STANDARDS!$A:$A, STANDARDS!$B:$B,,0,2)</f>
        <v>Sete Lagoas Fm, Bambui Gp</v>
      </c>
      <c r="D6069" t="s">
        <v>1053</v>
      </c>
      <c r="E6069" t="s">
        <v>1164</v>
      </c>
      <c r="J6069" cm="1">
        <f t="array" ref="J6069:L6069">_xlfn.XLOOKUP($C6069, AGE!$A:$A,AGE!$B:$D,,0,2)</f>
        <v>586</v>
      </c>
      <c r="K6069">
        <v>35</v>
      </c>
      <c r="L6069" t="str">
        <v xml:space="preserve">Caxito et al 2021; Babinski et al. 2007; Caxito et al. 2012; Warren et al. 2014; Perrella Júnior et al. 2017; Paula-Santos et al. 2015; DaSilva et al. 2022 </v>
      </c>
      <c r="M6069" t="s">
        <v>1353</v>
      </c>
      <c r="P6069" t="s">
        <v>243</v>
      </c>
      <c r="Q6069">
        <v>1.1000000000000001</v>
      </c>
      <c r="S6069">
        <v>-24.1</v>
      </c>
      <c r="U6069" t="s">
        <v>245</v>
      </c>
      <c r="V6069">
        <v>1</v>
      </c>
      <c r="W6069" t="s">
        <v>1371</v>
      </c>
      <c r="X6069" t="s">
        <v>1405</v>
      </c>
    </row>
    <row r="6070" spans="1:24" x14ac:dyDescent="0.3">
      <c r="A6070">
        <v>7317</v>
      </c>
      <c r="B6070" s="15" t="s">
        <v>793</v>
      </c>
      <c r="C6070" t="str">
        <f>_xlfn.XLOOKUP($B6070, STANDARDS!$A:$A, STANDARDS!$B:$B,,0,2)</f>
        <v>Sete Lagoas Fm, Bambui Gp</v>
      </c>
      <c r="D6070" t="s">
        <v>1053</v>
      </c>
      <c r="E6070" t="s">
        <v>1161</v>
      </c>
      <c r="J6070" cm="1">
        <f t="array" ref="J6070:L6070">_xlfn.XLOOKUP($C6070, AGE!$A:$A,AGE!$B:$D,,0,2)</f>
        <v>586</v>
      </c>
      <c r="K6070">
        <v>35</v>
      </c>
      <c r="L6070" t="str">
        <v xml:space="preserve">Caxito et al 2021; Babinski et al. 2007; Caxito et al. 2012; Warren et al. 2014; Perrella Júnior et al. 2017; Paula-Santos et al. 2015; DaSilva et al. 2022 </v>
      </c>
      <c r="M6070" t="s">
        <v>1353</v>
      </c>
      <c r="P6070" t="s">
        <v>243</v>
      </c>
      <c r="Q6070">
        <v>2.2000000000000002</v>
      </c>
      <c r="S6070">
        <v>-27.1</v>
      </c>
      <c r="U6070" t="s">
        <v>245</v>
      </c>
      <c r="V6070">
        <v>1</v>
      </c>
      <c r="W6070" t="s">
        <v>1371</v>
      </c>
      <c r="X6070" t="s">
        <v>1405</v>
      </c>
    </row>
    <row r="6071" spans="1:24" x14ac:dyDescent="0.3">
      <c r="A6071">
        <v>7318</v>
      </c>
      <c r="B6071" s="15" t="s">
        <v>791</v>
      </c>
      <c r="C6071" t="str">
        <f>_xlfn.XLOOKUP($B6071, STANDARDS!$A:$A, STANDARDS!$B:$B,,0,2)</f>
        <v>Sete Lagoas Fm, Bambui Gp</v>
      </c>
      <c r="D6071" t="s">
        <v>1053</v>
      </c>
      <c r="E6071" t="s">
        <v>1164</v>
      </c>
      <c r="J6071" cm="1">
        <f t="array" ref="J6071:L6071">_xlfn.XLOOKUP($C6071, AGE!$A:$A,AGE!$B:$D,,0,2)</f>
        <v>586</v>
      </c>
      <c r="K6071">
        <v>35</v>
      </c>
      <c r="L6071" t="str">
        <v xml:space="preserve">Caxito et al 2021; Babinski et al. 2007; Caxito et al. 2012; Warren et al. 2014; Perrella Júnior et al. 2017; Paula-Santos et al. 2015; DaSilva et al. 2022 </v>
      </c>
      <c r="M6071" t="s">
        <v>1353</v>
      </c>
      <c r="P6071" t="s">
        <v>243</v>
      </c>
      <c r="Q6071">
        <v>15.3</v>
      </c>
      <c r="S6071">
        <v>-16.2</v>
      </c>
      <c r="U6071" t="s">
        <v>245</v>
      </c>
      <c r="V6071">
        <v>1</v>
      </c>
      <c r="W6071" t="s">
        <v>1371</v>
      </c>
      <c r="X6071" t="s">
        <v>1405</v>
      </c>
    </row>
    <row r="6072" spans="1:24" x14ac:dyDescent="0.3">
      <c r="A6072">
        <v>7319</v>
      </c>
      <c r="B6072" s="15" t="s">
        <v>791</v>
      </c>
      <c r="C6072" t="str">
        <f>_xlfn.XLOOKUP($B6072, STANDARDS!$A:$A, STANDARDS!$B:$B,,0,2)</f>
        <v>Sete Lagoas Fm, Bambui Gp</v>
      </c>
      <c r="D6072" t="s">
        <v>1053</v>
      </c>
      <c r="E6072" t="s">
        <v>1164</v>
      </c>
      <c r="J6072" cm="1">
        <f t="array" ref="J6072:L6072">_xlfn.XLOOKUP($C6072, AGE!$A:$A,AGE!$B:$D,,0,2)</f>
        <v>586</v>
      </c>
      <c r="K6072">
        <v>35</v>
      </c>
      <c r="L6072" t="str">
        <v xml:space="preserve">Caxito et al 2021; Babinski et al. 2007; Caxito et al. 2012; Warren et al. 2014; Perrella Júnior et al. 2017; Paula-Santos et al. 2015; DaSilva et al. 2022 </v>
      </c>
      <c r="M6072" t="s">
        <v>1353</v>
      </c>
      <c r="P6072" t="s">
        <v>243</v>
      </c>
      <c r="Q6072">
        <v>13.2</v>
      </c>
      <c r="S6072">
        <v>-14</v>
      </c>
      <c r="U6072" t="s">
        <v>245</v>
      </c>
      <c r="V6072">
        <v>1</v>
      </c>
      <c r="W6072" t="s">
        <v>1371</v>
      </c>
      <c r="X6072" t="s">
        <v>1405</v>
      </c>
    </row>
    <row r="6073" spans="1:24" x14ac:dyDescent="0.3">
      <c r="A6073">
        <v>7320</v>
      </c>
      <c r="B6073" s="15" t="s">
        <v>791</v>
      </c>
      <c r="C6073" t="str">
        <f>_xlfn.XLOOKUP($B6073, STANDARDS!$A:$A, STANDARDS!$B:$B,,0,2)</f>
        <v>Sete Lagoas Fm, Bambui Gp</v>
      </c>
      <c r="D6073" t="s">
        <v>1053</v>
      </c>
      <c r="E6073" t="s">
        <v>1164</v>
      </c>
      <c r="J6073" cm="1">
        <f t="array" ref="J6073:L6073">_xlfn.XLOOKUP($C6073, AGE!$A:$A,AGE!$B:$D,,0,2)</f>
        <v>586</v>
      </c>
      <c r="K6073">
        <v>35</v>
      </c>
      <c r="L6073" t="str">
        <v xml:space="preserve">Caxito et al 2021; Babinski et al. 2007; Caxito et al. 2012; Warren et al. 2014; Perrella Júnior et al. 2017; Paula-Santos et al. 2015; DaSilva et al. 2022 </v>
      </c>
      <c r="M6073" t="s">
        <v>1353</v>
      </c>
      <c r="P6073" t="s">
        <v>243</v>
      </c>
      <c r="Q6073">
        <v>14.2</v>
      </c>
      <c r="S6073">
        <v>-11.2</v>
      </c>
      <c r="U6073" t="s">
        <v>245</v>
      </c>
      <c r="V6073">
        <v>1</v>
      </c>
      <c r="W6073" t="s">
        <v>1371</v>
      </c>
      <c r="X6073" t="s">
        <v>1405</v>
      </c>
    </row>
    <row r="6074" spans="1:24" x14ac:dyDescent="0.3">
      <c r="A6074">
        <v>7321</v>
      </c>
      <c r="B6074" s="15" t="s">
        <v>793</v>
      </c>
      <c r="C6074" t="str">
        <f>_xlfn.XLOOKUP($B6074, STANDARDS!$A:$A, STANDARDS!$B:$B,,0,2)</f>
        <v>Sete Lagoas Fm, Bambui Gp</v>
      </c>
      <c r="D6074" t="s">
        <v>1053</v>
      </c>
      <c r="E6074" t="s">
        <v>1161</v>
      </c>
      <c r="J6074" cm="1">
        <f t="array" ref="J6074:L6074">_xlfn.XLOOKUP($C6074, AGE!$A:$A,AGE!$B:$D,,0,2)</f>
        <v>586</v>
      </c>
      <c r="K6074">
        <v>35</v>
      </c>
      <c r="L6074" t="str">
        <v xml:space="preserve">Caxito et al 2021; Babinski et al. 2007; Caxito et al. 2012; Warren et al. 2014; Perrella Júnior et al. 2017; Paula-Santos et al. 2015; DaSilva et al. 2022 </v>
      </c>
      <c r="M6074" t="s">
        <v>1353</v>
      </c>
      <c r="P6074" t="s">
        <v>243</v>
      </c>
      <c r="Q6074">
        <v>2.4</v>
      </c>
      <c r="S6074">
        <v>-26.7</v>
      </c>
      <c r="U6074" t="s">
        <v>245</v>
      </c>
      <c r="V6074">
        <v>1</v>
      </c>
      <c r="W6074" t="s">
        <v>1371</v>
      </c>
      <c r="X6074" t="s">
        <v>1405</v>
      </c>
    </row>
    <row r="6075" spans="1:24" x14ac:dyDescent="0.3">
      <c r="A6075">
        <v>7322</v>
      </c>
      <c r="B6075" s="15" t="s">
        <v>791</v>
      </c>
      <c r="C6075" t="str">
        <f>_xlfn.XLOOKUP($B6075, STANDARDS!$A:$A, STANDARDS!$B:$B,,0,2)</f>
        <v>Sete Lagoas Fm, Bambui Gp</v>
      </c>
      <c r="D6075" t="s">
        <v>1053</v>
      </c>
      <c r="E6075" t="s">
        <v>1164</v>
      </c>
      <c r="J6075" cm="1">
        <f t="array" ref="J6075:L6075">_xlfn.XLOOKUP($C6075, AGE!$A:$A,AGE!$B:$D,,0,2)</f>
        <v>586</v>
      </c>
      <c r="K6075">
        <v>35</v>
      </c>
      <c r="L6075" t="str">
        <v xml:space="preserve">Caxito et al 2021; Babinski et al. 2007; Caxito et al. 2012; Warren et al. 2014; Perrella Júnior et al. 2017; Paula-Santos et al. 2015; DaSilva et al. 2022 </v>
      </c>
      <c r="M6075" t="s">
        <v>1353</v>
      </c>
      <c r="P6075" t="s">
        <v>243</v>
      </c>
      <c r="Q6075">
        <v>16.100000000000001</v>
      </c>
      <c r="S6075">
        <v>-13.7</v>
      </c>
      <c r="U6075" t="s">
        <v>245</v>
      </c>
      <c r="V6075">
        <v>1</v>
      </c>
      <c r="W6075" t="s">
        <v>1371</v>
      </c>
      <c r="X6075" t="s">
        <v>1405</v>
      </c>
    </row>
    <row r="6076" spans="1:24" x14ac:dyDescent="0.3">
      <c r="A6076">
        <v>7323</v>
      </c>
      <c r="B6076" s="15" t="s">
        <v>791</v>
      </c>
      <c r="C6076" t="str">
        <f>_xlfn.XLOOKUP($B6076, STANDARDS!$A:$A, STANDARDS!$B:$B,,0,2)</f>
        <v>Sete Lagoas Fm, Bambui Gp</v>
      </c>
      <c r="D6076" t="s">
        <v>1053</v>
      </c>
      <c r="E6076" t="s">
        <v>1164</v>
      </c>
      <c r="J6076" cm="1">
        <f t="array" ref="J6076:L6076">_xlfn.XLOOKUP($C6076, AGE!$A:$A,AGE!$B:$D,,0,2)</f>
        <v>586</v>
      </c>
      <c r="K6076">
        <v>35</v>
      </c>
      <c r="L6076" t="str">
        <v xml:space="preserve">Caxito et al 2021; Babinski et al. 2007; Caxito et al. 2012; Warren et al. 2014; Perrella Júnior et al. 2017; Paula-Santos et al. 2015; DaSilva et al. 2022 </v>
      </c>
      <c r="M6076" t="s">
        <v>1353</v>
      </c>
      <c r="P6076" t="s">
        <v>243</v>
      </c>
      <c r="Q6076">
        <v>14</v>
      </c>
      <c r="S6076">
        <v>-12.5</v>
      </c>
      <c r="U6076" t="s">
        <v>245</v>
      </c>
      <c r="V6076">
        <v>1</v>
      </c>
      <c r="W6076" t="s">
        <v>1371</v>
      </c>
      <c r="X6076" t="s">
        <v>1405</v>
      </c>
    </row>
    <row r="6077" spans="1:24" x14ac:dyDescent="0.3">
      <c r="A6077">
        <v>7324</v>
      </c>
      <c r="B6077" s="15" t="s">
        <v>791</v>
      </c>
      <c r="C6077" t="str">
        <f>_xlfn.XLOOKUP($B6077, STANDARDS!$A:$A, STANDARDS!$B:$B,,0,2)</f>
        <v>Sete Lagoas Fm, Bambui Gp</v>
      </c>
      <c r="D6077" t="s">
        <v>1053</v>
      </c>
      <c r="E6077" t="s">
        <v>1164</v>
      </c>
      <c r="J6077" cm="1">
        <f t="array" ref="J6077:L6077">_xlfn.XLOOKUP($C6077, AGE!$A:$A,AGE!$B:$D,,0,2)</f>
        <v>586</v>
      </c>
      <c r="K6077">
        <v>35</v>
      </c>
      <c r="L6077" t="str">
        <v xml:space="preserve">Caxito et al 2021; Babinski et al. 2007; Caxito et al. 2012; Warren et al. 2014; Perrella Júnior et al. 2017; Paula-Santos et al. 2015; DaSilva et al. 2022 </v>
      </c>
      <c r="M6077" t="s">
        <v>1353</v>
      </c>
      <c r="P6077" t="s">
        <v>243</v>
      </c>
      <c r="Q6077">
        <v>13.9</v>
      </c>
      <c r="S6077">
        <v>-14.4</v>
      </c>
      <c r="U6077" t="s">
        <v>245</v>
      </c>
      <c r="V6077">
        <v>1</v>
      </c>
      <c r="W6077" t="s">
        <v>1371</v>
      </c>
      <c r="X6077" t="s">
        <v>1405</v>
      </c>
    </row>
    <row r="6078" spans="1:24" x14ac:dyDescent="0.3">
      <c r="A6078">
        <v>7325</v>
      </c>
      <c r="B6078" s="15" t="s">
        <v>791</v>
      </c>
      <c r="C6078" t="str">
        <f>_xlfn.XLOOKUP($B6078, STANDARDS!$A:$A, STANDARDS!$B:$B,,0,2)</f>
        <v>Sete Lagoas Fm, Bambui Gp</v>
      </c>
      <c r="D6078" t="s">
        <v>1053</v>
      </c>
      <c r="E6078" t="s">
        <v>1164</v>
      </c>
      <c r="J6078" cm="1">
        <f t="array" ref="J6078:L6078">_xlfn.XLOOKUP($C6078, AGE!$A:$A,AGE!$B:$D,,0,2)</f>
        <v>586</v>
      </c>
      <c r="K6078">
        <v>35</v>
      </c>
      <c r="L6078" t="str">
        <v xml:space="preserve">Caxito et al 2021; Babinski et al. 2007; Caxito et al. 2012; Warren et al. 2014; Perrella Júnior et al. 2017; Paula-Santos et al. 2015; DaSilva et al. 2022 </v>
      </c>
      <c r="M6078" t="s">
        <v>1353</v>
      </c>
      <c r="P6078" t="s">
        <v>243</v>
      </c>
      <c r="Q6078">
        <v>14.2</v>
      </c>
      <c r="S6078">
        <v>-14.4</v>
      </c>
      <c r="U6078" t="s">
        <v>245</v>
      </c>
      <c r="V6078">
        <v>1</v>
      </c>
      <c r="W6078" t="s">
        <v>1371</v>
      </c>
      <c r="X6078" t="s">
        <v>1405</v>
      </c>
    </row>
    <row r="6079" spans="1:24" x14ac:dyDescent="0.3">
      <c r="A6079">
        <v>7326</v>
      </c>
      <c r="B6079" s="15" t="s">
        <v>791</v>
      </c>
      <c r="C6079" t="str">
        <f>_xlfn.XLOOKUP($B6079, STANDARDS!$A:$A, STANDARDS!$B:$B,,0,2)</f>
        <v>Sete Lagoas Fm, Bambui Gp</v>
      </c>
      <c r="D6079" t="s">
        <v>1053</v>
      </c>
      <c r="E6079" t="s">
        <v>1164</v>
      </c>
      <c r="J6079" cm="1">
        <f t="array" ref="J6079:L6079">_xlfn.XLOOKUP($C6079, AGE!$A:$A,AGE!$B:$D,,0,2)</f>
        <v>586</v>
      </c>
      <c r="K6079">
        <v>35</v>
      </c>
      <c r="L6079" t="str">
        <v xml:space="preserve">Caxito et al 2021; Babinski et al. 2007; Caxito et al. 2012; Warren et al. 2014; Perrella Júnior et al. 2017; Paula-Santos et al. 2015; DaSilva et al. 2022 </v>
      </c>
      <c r="M6079" t="s">
        <v>1353</v>
      </c>
      <c r="P6079" t="s">
        <v>243</v>
      </c>
      <c r="Q6079">
        <v>14.5</v>
      </c>
      <c r="S6079">
        <v>-13.2</v>
      </c>
      <c r="U6079" t="s">
        <v>245</v>
      </c>
      <c r="V6079">
        <v>1</v>
      </c>
      <c r="W6079" t="s">
        <v>1371</v>
      </c>
      <c r="X6079" t="s">
        <v>1405</v>
      </c>
    </row>
    <row r="6080" spans="1:24" x14ac:dyDescent="0.3">
      <c r="A6080">
        <v>7327</v>
      </c>
      <c r="B6080" s="15" t="s">
        <v>793</v>
      </c>
      <c r="C6080" t="str">
        <f>_xlfn.XLOOKUP($B6080, STANDARDS!$A:$A, STANDARDS!$B:$B,,0,2)</f>
        <v>Sete Lagoas Fm, Bambui Gp</v>
      </c>
      <c r="D6080" t="s">
        <v>1053</v>
      </c>
      <c r="E6080" t="s">
        <v>1161</v>
      </c>
      <c r="J6080" cm="1">
        <f t="array" ref="J6080:L6080">_xlfn.XLOOKUP($C6080, AGE!$A:$A,AGE!$B:$D,,0,2)</f>
        <v>586</v>
      </c>
      <c r="K6080">
        <v>35</v>
      </c>
      <c r="L6080" t="str">
        <v xml:space="preserve">Caxito et al 2021; Babinski et al. 2007; Caxito et al. 2012; Warren et al. 2014; Perrella Júnior et al. 2017; Paula-Santos et al. 2015; DaSilva et al. 2022 </v>
      </c>
      <c r="M6080" t="s">
        <v>1353</v>
      </c>
      <c r="P6080" t="s">
        <v>243</v>
      </c>
      <c r="Q6080">
        <v>2.2000000000000002</v>
      </c>
      <c r="S6080">
        <v>-26.9</v>
      </c>
      <c r="U6080" t="s">
        <v>245</v>
      </c>
      <c r="V6080">
        <v>1</v>
      </c>
      <c r="W6080" t="s">
        <v>1371</v>
      </c>
      <c r="X6080" t="s">
        <v>1405</v>
      </c>
    </row>
    <row r="6081" spans="1:24" x14ac:dyDescent="0.3">
      <c r="A6081">
        <v>7328</v>
      </c>
      <c r="B6081" s="15" t="s">
        <v>793</v>
      </c>
      <c r="C6081" t="str">
        <f>_xlfn.XLOOKUP($B6081, STANDARDS!$A:$A, STANDARDS!$B:$B,,0,2)</f>
        <v>Sete Lagoas Fm, Bambui Gp</v>
      </c>
      <c r="D6081" t="s">
        <v>1053</v>
      </c>
      <c r="E6081" t="s">
        <v>1161</v>
      </c>
      <c r="J6081" cm="1">
        <f t="array" ref="J6081:L6081">_xlfn.XLOOKUP($C6081, AGE!$A:$A,AGE!$B:$D,,0,2)</f>
        <v>586</v>
      </c>
      <c r="K6081">
        <v>35</v>
      </c>
      <c r="L6081" t="str">
        <v xml:space="preserve">Caxito et al 2021; Babinski et al. 2007; Caxito et al. 2012; Warren et al. 2014; Perrella Júnior et al. 2017; Paula-Santos et al. 2015; DaSilva et al. 2022 </v>
      </c>
      <c r="M6081" t="s">
        <v>1353</v>
      </c>
      <c r="P6081" t="s">
        <v>243</v>
      </c>
      <c r="Q6081">
        <v>2.2000000000000002</v>
      </c>
      <c r="S6081">
        <v>-27.1</v>
      </c>
      <c r="U6081" t="s">
        <v>245</v>
      </c>
      <c r="V6081">
        <v>1</v>
      </c>
      <c r="W6081" t="s">
        <v>1371</v>
      </c>
      <c r="X6081" t="s">
        <v>1405</v>
      </c>
    </row>
    <row r="6082" spans="1:24" x14ac:dyDescent="0.3">
      <c r="A6082">
        <v>7329</v>
      </c>
      <c r="B6082" s="15" t="s">
        <v>793</v>
      </c>
      <c r="C6082" t="str">
        <f>_xlfn.XLOOKUP($B6082, STANDARDS!$A:$A, STANDARDS!$B:$B,,0,2)</f>
        <v>Sete Lagoas Fm, Bambui Gp</v>
      </c>
      <c r="D6082" t="s">
        <v>1053</v>
      </c>
      <c r="E6082" t="s">
        <v>1161</v>
      </c>
      <c r="J6082" cm="1">
        <f t="array" ref="J6082:L6082">_xlfn.XLOOKUP($C6082, AGE!$A:$A,AGE!$B:$D,,0,2)</f>
        <v>586</v>
      </c>
      <c r="K6082">
        <v>35</v>
      </c>
      <c r="L6082" t="str">
        <v xml:space="preserve">Caxito et al 2021; Babinski et al. 2007; Caxito et al. 2012; Warren et al. 2014; Perrella Júnior et al. 2017; Paula-Santos et al. 2015; DaSilva et al. 2022 </v>
      </c>
      <c r="M6082" t="s">
        <v>1353</v>
      </c>
      <c r="P6082" t="s">
        <v>243</v>
      </c>
      <c r="Q6082">
        <v>2.7</v>
      </c>
      <c r="S6082">
        <v>-26.9</v>
      </c>
      <c r="U6082" t="s">
        <v>245</v>
      </c>
      <c r="V6082">
        <v>1</v>
      </c>
      <c r="W6082" t="s">
        <v>1371</v>
      </c>
      <c r="X6082" t="s">
        <v>1405</v>
      </c>
    </row>
    <row r="6083" spans="1:24" x14ac:dyDescent="0.3">
      <c r="A6083">
        <v>7330</v>
      </c>
      <c r="B6083" s="15" t="s">
        <v>793</v>
      </c>
      <c r="C6083" t="str">
        <f>_xlfn.XLOOKUP($B6083, STANDARDS!$A:$A, STANDARDS!$B:$B,,0,2)</f>
        <v>Sete Lagoas Fm, Bambui Gp</v>
      </c>
      <c r="D6083" t="s">
        <v>1053</v>
      </c>
      <c r="E6083" t="s">
        <v>1161</v>
      </c>
      <c r="J6083" cm="1">
        <f t="array" ref="J6083:L6083">_xlfn.XLOOKUP($C6083, AGE!$A:$A,AGE!$B:$D,,0,2)</f>
        <v>586</v>
      </c>
      <c r="K6083">
        <v>35</v>
      </c>
      <c r="L6083" t="str">
        <v xml:space="preserve">Caxito et al 2021; Babinski et al. 2007; Caxito et al. 2012; Warren et al. 2014; Perrella Júnior et al. 2017; Paula-Santos et al. 2015; DaSilva et al. 2022 </v>
      </c>
      <c r="M6083" t="s">
        <v>1353</v>
      </c>
      <c r="P6083" t="s">
        <v>243</v>
      </c>
      <c r="Q6083">
        <v>2.8</v>
      </c>
      <c r="S6083">
        <v>-26.9</v>
      </c>
      <c r="U6083" t="s">
        <v>245</v>
      </c>
      <c r="V6083">
        <v>1</v>
      </c>
      <c r="W6083" t="s">
        <v>1371</v>
      </c>
      <c r="X6083" t="s">
        <v>1405</v>
      </c>
    </row>
    <row r="6084" spans="1:24" x14ac:dyDescent="0.3">
      <c r="A6084">
        <v>7331</v>
      </c>
      <c r="B6084" s="15" t="s">
        <v>791</v>
      </c>
      <c r="C6084" t="str">
        <f>_xlfn.XLOOKUP($B6084, STANDARDS!$A:$A, STANDARDS!$B:$B,,0,2)</f>
        <v>Sete Lagoas Fm, Bambui Gp</v>
      </c>
      <c r="D6084" t="s">
        <v>1053</v>
      </c>
      <c r="E6084" t="s">
        <v>1164</v>
      </c>
      <c r="J6084" cm="1">
        <f t="array" ref="J6084:L6084">_xlfn.XLOOKUP($C6084, AGE!$A:$A,AGE!$B:$D,,0,2)</f>
        <v>586</v>
      </c>
      <c r="K6084">
        <v>35</v>
      </c>
      <c r="L6084" t="str">
        <v xml:space="preserve">Caxito et al 2021; Babinski et al. 2007; Caxito et al. 2012; Warren et al. 2014; Perrella Júnior et al. 2017; Paula-Santos et al. 2015; DaSilva et al. 2022 </v>
      </c>
      <c r="M6084" t="s">
        <v>1353</v>
      </c>
      <c r="P6084" t="s">
        <v>243</v>
      </c>
      <c r="Q6084">
        <v>14.8</v>
      </c>
      <c r="S6084">
        <v>-14.1</v>
      </c>
      <c r="U6084" t="s">
        <v>245</v>
      </c>
      <c r="V6084">
        <v>1</v>
      </c>
      <c r="W6084" t="s">
        <v>1371</v>
      </c>
      <c r="X6084" t="s">
        <v>1405</v>
      </c>
    </row>
    <row r="6085" spans="1:24" x14ac:dyDescent="0.3">
      <c r="A6085">
        <v>7332</v>
      </c>
      <c r="B6085" s="15" t="s">
        <v>791</v>
      </c>
      <c r="C6085" t="str">
        <f>_xlfn.XLOOKUP($B6085, STANDARDS!$A:$A, STANDARDS!$B:$B,,0,2)</f>
        <v>Sete Lagoas Fm, Bambui Gp</v>
      </c>
      <c r="D6085" t="s">
        <v>1053</v>
      </c>
      <c r="E6085" t="s">
        <v>1164</v>
      </c>
      <c r="J6085" cm="1">
        <f t="array" ref="J6085:L6085">_xlfn.XLOOKUP($C6085, AGE!$A:$A,AGE!$B:$D,,0,2)</f>
        <v>586</v>
      </c>
      <c r="K6085">
        <v>35</v>
      </c>
      <c r="L6085" t="str">
        <v xml:space="preserve">Caxito et al 2021; Babinski et al. 2007; Caxito et al. 2012; Warren et al. 2014; Perrella Júnior et al. 2017; Paula-Santos et al. 2015; DaSilva et al. 2022 </v>
      </c>
      <c r="M6085" t="s">
        <v>1353</v>
      </c>
      <c r="P6085" t="s">
        <v>243</v>
      </c>
      <c r="Q6085">
        <v>13.1</v>
      </c>
      <c r="S6085">
        <v>-15.8</v>
      </c>
      <c r="U6085" t="s">
        <v>245</v>
      </c>
      <c r="V6085">
        <v>1</v>
      </c>
      <c r="W6085" t="s">
        <v>1371</v>
      </c>
      <c r="X6085" t="s">
        <v>1405</v>
      </c>
    </row>
    <row r="6086" spans="1:24" x14ac:dyDescent="0.3">
      <c r="A6086">
        <v>7333</v>
      </c>
      <c r="B6086" s="15" t="s">
        <v>791</v>
      </c>
      <c r="C6086" t="str">
        <f>_xlfn.XLOOKUP($B6086, STANDARDS!$A:$A, STANDARDS!$B:$B,,0,2)</f>
        <v>Sete Lagoas Fm, Bambui Gp</v>
      </c>
      <c r="D6086" t="s">
        <v>1053</v>
      </c>
      <c r="E6086" t="s">
        <v>1164</v>
      </c>
      <c r="J6086" cm="1">
        <f t="array" ref="J6086:L6086">_xlfn.XLOOKUP($C6086, AGE!$A:$A,AGE!$B:$D,,0,2)</f>
        <v>586</v>
      </c>
      <c r="K6086">
        <v>35</v>
      </c>
      <c r="L6086" t="str">
        <v xml:space="preserve">Caxito et al 2021; Babinski et al. 2007; Caxito et al. 2012; Warren et al. 2014; Perrella Júnior et al. 2017; Paula-Santos et al. 2015; DaSilva et al. 2022 </v>
      </c>
      <c r="M6086" t="s">
        <v>1353</v>
      </c>
      <c r="P6086" t="s">
        <v>243</v>
      </c>
      <c r="Q6086">
        <v>14.3</v>
      </c>
      <c r="S6086">
        <v>-14.8</v>
      </c>
      <c r="U6086" t="s">
        <v>245</v>
      </c>
      <c r="V6086">
        <v>1</v>
      </c>
      <c r="W6086" t="s">
        <v>1371</v>
      </c>
      <c r="X6086" t="s">
        <v>1405</v>
      </c>
    </row>
    <row r="6087" spans="1:24" x14ac:dyDescent="0.3">
      <c r="A6087">
        <v>7334</v>
      </c>
      <c r="B6087" s="15" t="s">
        <v>794</v>
      </c>
      <c r="C6087" t="str">
        <f>_xlfn.XLOOKUP($B6087, STANDARDS!$A:$A, STANDARDS!$B:$B,,0,2)</f>
        <v>Victor Bay Fm</v>
      </c>
      <c r="D6087" t="s">
        <v>517</v>
      </c>
      <c r="E6087" t="s">
        <v>1165</v>
      </c>
      <c r="J6087" s="13">
        <v>1200</v>
      </c>
      <c r="K6087" s="13">
        <v>200</v>
      </c>
      <c r="L6087" s="16"/>
      <c r="M6087" t="s">
        <v>1335</v>
      </c>
      <c r="P6087" t="s">
        <v>243</v>
      </c>
      <c r="Q6087">
        <v>-0.8</v>
      </c>
      <c r="V6087">
        <v>1</v>
      </c>
      <c r="W6087" t="s">
        <v>1371</v>
      </c>
      <c r="X6087" t="s">
        <v>1406</v>
      </c>
    </row>
    <row r="6088" spans="1:24" x14ac:dyDescent="0.3">
      <c r="A6088">
        <v>7335</v>
      </c>
      <c r="B6088" s="15" t="s">
        <v>794</v>
      </c>
      <c r="C6088" t="str">
        <f>_xlfn.XLOOKUP($B6088, STANDARDS!$A:$A, STANDARDS!$B:$B,,0,2)</f>
        <v>Victor Bay Fm</v>
      </c>
      <c r="D6088" t="s">
        <v>517</v>
      </c>
      <c r="E6088" t="s">
        <v>1165</v>
      </c>
      <c r="J6088" s="13">
        <v>1200</v>
      </c>
      <c r="K6088" s="13">
        <v>200</v>
      </c>
      <c r="L6088" s="16"/>
      <c r="M6088" t="s">
        <v>1335</v>
      </c>
      <c r="P6088" t="s">
        <v>243</v>
      </c>
      <c r="Q6088">
        <v>0.4</v>
      </c>
      <c r="V6088">
        <v>1</v>
      </c>
      <c r="W6088" t="s">
        <v>1371</v>
      </c>
      <c r="X6088" t="s">
        <v>1406</v>
      </c>
    </row>
    <row r="6089" spans="1:24" x14ac:dyDescent="0.3">
      <c r="A6089">
        <v>7336</v>
      </c>
      <c r="B6089" s="15" t="s">
        <v>794</v>
      </c>
      <c r="C6089" t="str">
        <f>_xlfn.XLOOKUP($B6089, STANDARDS!$A:$A, STANDARDS!$B:$B,,0,2)</f>
        <v>Victor Bay Fm</v>
      </c>
      <c r="D6089" t="s">
        <v>517</v>
      </c>
      <c r="E6089" t="s">
        <v>1165</v>
      </c>
      <c r="J6089" s="13">
        <v>1200</v>
      </c>
      <c r="K6089" s="13">
        <v>200</v>
      </c>
      <c r="L6089" s="16"/>
      <c r="M6089" t="s">
        <v>1335</v>
      </c>
      <c r="P6089" t="s">
        <v>243</v>
      </c>
      <c r="Q6089">
        <v>0.8</v>
      </c>
      <c r="V6089">
        <v>1</v>
      </c>
      <c r="W6089" t="s">
        <v>1371</v>
      </c>
      <c r="X6089" t="s">
        <v>1406</v>
      </c>
    </row>
    <row r="6090" spans="1:24" x14ac:dyDescent="0.3">
      <c r="A6090">
        <v>7337</v>
      </c>
      <c r="B6090" s="15" t="s">
        <v>794</v>
      </c>
      <c r="C6090" t="str">
        <f>_xlfn.XLOOKUP($B6090, STANDARDS!$A:$A, STANDARDS!$B:$B,,0,2)</f>
        <v>Victor Bay Fm</v>
      </c>
      <c r="D6090" t="s">
        <v>517</v>
      </c>
      <c r="E6090" t="s">
        <v>1165</v>
      </c>
      <c r="J6090" s="13">
        <v>1200</v>
      </c>
      <c r="K6090" s="13">
        <v>200</v>
      </c>
      <c r="L6090" s="16"/>
      <c r="M6090" t="s">
        <v>1335</v>
      </c>
      <c r="P6090" t="s">
        <v>243</v>
      </c>
      <c r="Q6090">
        <v>0.1</v>
      </c>
      <c r="V6090">
        <v>1</v>
      </c>
      <c r="W6090" t="s">
        <v>1371</v>
      </c>
      <c r="X6090" t="s">
        <v>1406</v>
      </c>
    </row>
    <row r="6091" spans="1:24" x14ac:dyDescent="0.3">
      <c r="A6091">
        <v>7338</v>
      </c>
      <c r="B6091" s="15" t="s">
        <v>794</v>
      </c>
      <c r="C6091" t="str">
        <f>_xlfn.XLOOKUP($B6091, STANDARDS!$A:$A, STANDARDS!$B:$B,,0,2)</f>
        <v>Victor Bay Fm</v>
      </c>
      <c r="D6091" t="s">
        <v>517</v>
      </c>
      <c r="E6091" t="s">
        <v>1165</v>
      </c>
      <c r="J6091" s="13">
        <v>1200</v>
      </c>
      <c r="K6091" s="13">
        <v>200</v>
      </c>
      <c r="L6091" s="16"/>
      <c r="M6091" t="s">
        <v>1335</v>
      </c>
      <c r="P6091" t="s">
        <v>243</v>
      </c>
      <c r="Q6091">
        <v>0.3</v>
      </c>
      <c r="V6091">
        <v>1</v>
      </c>
      <c r="W6091" t="s">
        <v>1371</v>
      </c>
      <c r="X6091" t="s">
        <v>1406</v>
      </c>
    </row>
    <row r="6092" spans="1:24" x14ac:dyDescent="0.3">
      <c r="A6092">
        <v>7339</v>
      </c>
      <c r="B6092" s="15" t="s">
        <v>794</v>
      </c>
      <c r="C6092" t="str">
        <f>_xlfn.XLOOKUP($B6092, STANDARDS!$A:$A, STANDARDS!$B:$B,,0,2)</f>
        <v>Victor Bay Fm</v>
      </c>
      <c r="D6092" t="s">
        <v>517</v>
      </c>
      <c r="E6092" t="s">
        <v>1165</v>
      </c>
      <c r="J6092" s="13">
        <v>1200</v>
      </c>
      <c r="K6092" s="13">
        <v>200</v>
      </c>
      <c r="L6092" s="16"/>
      <c r="M6092" t="s">
        <v>1335</v>
      </c>
      <c r="P6092" t="s">
        <v>243</v>
      </c>
      <c r="Q6092">
        <v>1.6</v>
      </c>
      <c r="V6092">
        <v>1</v>
      </c>
      <c r="W6092" t="s">
        <v>1371</v>
      </c>
      <c r="X6092" t="s">
        <v>1406</v>
      </c>
    </row>
    <row r="6093" spans="1:24" x14ac:dyDescent="0.3">
      <c r="A6093">
        <v>7340</v>
      </c>
      <c r="B6093" s="15" t="s">
        <v>794</v>
      </c>
      <c r="C6093" t="str">
        <f>_xlfn.XLOOKUP($B6093, STANDARDS!$A:$A, STANDARDS!$B:$B,,0,2)</f>
        <v>Victor Bay Fm</v>
      </c>
      <c r="D6093" t="s">
        <v>517</v>
      </c>
      <c r="E6093" t="s">
        <v>1165</v>
      </c>
      <c r="J6093" s="13">
        <v>1200</v>
      </c>
      <c r="K6093" s="13">
        <v>200</v>
      </c>
      <c r="L6093" s="16"/>
      <c r="M6093" t="s">
        <v>1335</v>
      </c>
      <c r="P6093" t="s">
        <v>243</v>
      </c>
      <c r="Q6093">
        <v>0.8</v>
      </c>
      <c r="V6093">
        <v>1</v>
      </c>
      <c r="W6093" t="s">
        <v>1371</v>
      </c>
      <c r="X6093" t="s">
        <v>1406</v>
      </c>
    </row>
    <row r="6094" spans="1:24" x14ac:dyDescent="0.3">
      <c r="A6094">
        <v>7341</v>
      </c>
      <c r="B6094" s="15" t="s">
        <v>794</v>
      </c>
      <c r="C6094" t="str">
        <f>_xlfn.XLOOKUP($B6094, STANDARDS!$A:$A, STANDARDS!$B:$B,,0,2)</f>
        <v>Victor Bay Fm</v>
      </c>
      <c r="D6094" t="s">
        <v>517</v>
      </c>
      <c r="E6094" t="s">
        <v>1165</v>
      </c>
      <c r="J6094" s="13">
        <v>1200</v>
      </c>
      <c r="K6094" s="13">
        <v>200</v>
      </c>
      <c r="L6094" s="16"/>
      <c r="M6094" t="s">
        <v>1335</v>
      </c>
      <c r="P6094" t="s">
        <v>243</v>
      </c>
      <c r="Q6094">
        <v>0.5</v>
      </c>
      <c r="V6094">
        <v>1</v>
      </c>
      <c r="W6094" t="s">
        <v>1371</v>
      </c>
      <c r="X6094" t="s">
        <v>1406</v>
      </c>
    </row>
    <row r="6095" spans="1:24" x14ac:dyDescent="0.3">
      <c r="A6095">
        <v>7342</v>
      </c>
      <c r="B6095" s="15" t="s">
        <v>794</v>
      </c>
      <c r="C6095" t="str">
        <f>_xlfn.XLOOKUP($B6095, STANDARDS!$A:$A, STANDARDS!$B:$B,,0,2)</f>
        <v>Victor Bay Fm</v>
      </c>
      <c r="D6095" t="s">
        <v>517</v>
      </c>
      <c r="E6095" t="s">
        <v>1165</v>
      </c>
      <c r="J6095" s="13">
        <v>1200</v>
      </c>
      <c r="K6095" s="13">
        <v>200</v>
      </c>
      <c r="L6095" s="16"/>
      <c r="M6095" t="s">
        <v>1335</v>
      </c>
      <c r="P6095" t="s">
        <v>243</v>
      </c>
      <c r="Q6095">
        <v>1.5</v>
      </c>
      <c r="V6095">
        <v>1</v>
      </c>
      <c r="W6095" t="s">
        <v>1371</v>
      </c>
      <c r="X6095" t="s">
        <v>1406</v>
      </c>
    </row>
    <row r="6096" spans="1:24" x14ac:dyDescent="0.3">
      <c r="A6096">
        <v>7343</v>
      </c>
      <c r="B6096" s="15" t="s">
        <v>794</v>
      </c>
      <c r="C6096" t="str">
        <f>_xlfn.XLOOKUP($B6096, STANDARDS!$A:$A, STANDARDS!$B:$B,,0,2)</f>
        <v>Victor Bay Fm</v>
      </c>
      <c r="D6096" t="s">
        <v>517</v>
      </c>
      <c r="E6096" t="s">
        <v>1165</v>
      </c>
      <c r="J6096" s="13">
        <v>1200</v>
      </c>
      <c r="K6096" s="13">
        <v>200</v>
      </c>
      <c r="L6096" s="16"/>
      <c r="M6096" t="s">
        <v>1335</v>
      </c>
      <c r="P6096" t="s">
        <v>243</v>
      </c>
      <c r="Q6096">
        <v>-0.4</v>
      </c>
      <c r="V6096">
        <v>1</v>
      </c>
      <c r="W6096" t="s">
        <v>1371</v>
      </c>
      <c r="X6096" t="s">
        <v>1406</v>
      </c>
    </row>
    <row r="6097" spans="1:24" x14ac:dyDescent="0.3">
      <c r="A6097">
        <v>7344</v>
      </c>
      <c r="B6097" s="15" t="s">
        <v>794</v>
      </c>
      <c r="C6097" t="str">
        <f>_xlfn.XLOOKUP($B6097, STANDARDS!$A:$A, STANDARDS!$B:$B,,0,2)</f>
        <v>Victor Bay Fm</v>
      </c>
      <c r="D6097" t="s">
        <v>517</v>
      </c>
      <c r="E6097" t="s">
        <v>1165</v>
      </c>
      <c r="J6097" s="13">
        <v>1200</v>
      </c>
      <c r="K6097" s="13">
        <v>200</v>
      </c>
      <c r="L6097" s="16"/>
      <c r="M6097" t="s">
        <v>1335</v>
      </c>
      <c r="P6097" t="s">
        <v>243</v>
      </c>
      <c r="Q6097">
        <v>0.1</v>
      </c>
      <c r="V6097">
        <v>1</v>
      </c>
      <c r="W6097" t="s">
        <v>1371</v>
      </c>
      <c r="X6097" t="s">
        <v>1406</v>
      </c>
    </row>
    <row r="6098" spans="1:24" x14ac:dyDescent="0.3">
      <c r="A6098">
        <v>7345</v>
      </c>
      <c r="B6098" s="15" t="s">
        <v>795</v>
      </c>
      <c r="C6098" t="str">
        <f>_xlfn.XLOOKUP($B6098, STANDARDS!$A:$A, STANDARDS!$B:$B,,0,2)</f>
        <v>Athole Point Fm</v>
      </c>
      <c r="D6098" t="s">
        <v>517</v>
      </c>
      <c r="E6098" t="s">
        <v>1166</v>
      </c>
      <c r="J6098" s="13">
        <v>1200</v>
      </c>
      <c r="K6098" s="13">
        <v>200</v>
      </c>
      <c r="L6098" s="16"/>
      <c r="M6098" t="s">
        <v>1335</v>
      </c>
      <c r="P6098" t="s">
        <v>243</v>
      </c>
      <c r="Q6098">
        <v>1.8</v>
      </c>
      <c r="V6098">
        <v>1</v>
      </c>
      <c r="W6098" t="s">
        <v>1371</v>
      </c>
      <c r="X6098" t="s">
        <v>1406</v>
      </c>
    </row>
    <row r="6099" spans="1:24" x14ac:dyDescent="0.3">
      <c r="A6099">
        <v>7346</v>
      </c>
      <c r="B6099" s="15" t="s">
        <v>794</v>
      </c>
      <c r="C6099" t="str">
        <f>_xlfn.XLOOKUP($B6099, STANDARDS!$A:$A, STANDARDS!$B:$B,,0,2)</f>
        <v>Victor Bay Fm</v>
      </c>
      <c r="D6099" t="s">
        <v>517</v>
      </c>
      <c r="E6099" t="s">
        <v>1165</v>
      </c>
      <c r="J6099" s="13">
        <v>1200</v>
      </c>
      <c r="K6099" s="13">
        <v>200</v>
      </c>
      <c r="L6099" s="16"/>
      <c r="M6099" t="s">
        <v>1335</v>
      </c>
      <c r="P6099" t="s">
        <v>243</v>
      </c>
      <c r="Q6099">
        <v>2.2999999999999998</v>
      </c>
      <c r="V6099">
        <v>1</v>
      </c>
      <c r="W6099" t="s">
        <v>1371</v>
      </c>
      <c r="X6099" t="s">
        <v>1406</v>
      </c>
    </row>
    <row r="6100" spans="1:24" x14ac:dyDescent="0.3">
      <c r="A6100">
        <v>7347</v>
      </c>
      <c r="B6100" s="15" t="s">
        <v>794</v>
      </c>
      <c r="C6100" t="str">
        <f>_xlfn.XLOOKUP($B6100, STANDARDS!$A:$A, STANDARDS!$B:$B,,0,2)</f>
        <v>Victor Bay Fm</v>
      </c>
      <c r="D6100" t="s">
        <v>517</v>
      </c>
      <c r="E6100" t="s">
        <v>1166</v>
      </c>
      <c r="J6100" s="13">
        <v>1200</v>
      </c>
      <c r="K6100" s="13">
        <v>200</v>
      </c>
      <c r="L6100" s="16"/>
      <c r="M6100" t="s">
        <v>1335</v>
      </c>
      <c r="P6100" t="s">
        <v>243</v>
      </c>
      <c r="Q6100">
        <v>0.4</v>
      </c>
      <c r="V6100">
        <v>1</v>
      </c>
      <c r="W6100" t="s">
        <v>1371</v>
      </c>
      <c r="X6100" t="s">
        <v>1406</v>
      </c>
    </row>
    <row r="6101" spans="1:24" x14ac:dyDescent="0.3">
      <c r="A6101">
        <v>7348</v>
      </c>
      <c r="B6101" s="15" t="s">
        <v>794</v>
      </c>
      <c r="C6101" t="str">
        <f>_xlfn.XLOOKUP($B6101, STANDARDS!$A:$A, STANDARDS!$B:$B,,0,2)</f>
        <v>Victor Bay Fm</v>
      </c>
      <c r="D6101" t="s">
        <v>517</v>
      </c>
      <c r="E6101" t="s">
        <v>1165</v>
      </c>
      <c r="J6101" s="13">
        <v>1200</v>
      </c>
      <c r="K6101" s="13">
        <v>200</v>
      </c>
      <c r="L6101" s="16"/>
      <c r="M6101" t="s">
        <v>1335</v>
      </c>
      <c r="P6101" t="s">
        <v>243</v>
      </c>
      <c r="Q6101">
        <v>1.6</v>
      </c>
      <c r="V6101">
        <v>1</v>
      </c>
      <c r="W6101" t="s">
        <v>1371</v>
      </c>
      <c r="X6101" t="s">
        <v>1406</v>
      </c>
    </row>
    <row r="6102" spans="1:24" x14ac:dyDescent="0.3">
      <c r="A6102">
        <v>7349</v>
      </c>
      <c r="B6102" s="15" t="s">
        <v>794</v>
      </c>
      <c r="C6102" t="str">
        <f>_xlfn.XLOOKUP($B6102, STANDARDS!$A:$A, STANDARDS!$B:$B,,0,2)</f>
        <v>Victor Bay Fm</v>
      </c>
      <c r="D6102" t="s">
        <v>517</v>
      </c>
      <c r="E6102" t="s">
        <v>1165</v>
      </c>
      <c r="J6102" s="13">
        <v>1200</v>
      </c>
      <c r="K6102" s="13">
        <v>200</v>
      </c>
      <c r="L6102" s="16"/>
      <c r="M6102" t="s">
        <v>1335</v>
      </c>
      <c r="P6102" t="s">
        <v>243</v>
      </c>
      <c r="Q6102">
        <v>1.7</v>
      </c>
      <c r="V6102">
        <v>1</v>
      </c>
      <c r="W6102" t="s">
        <v>1371</v>
      </c>
      <c r="X6102" t="s">
        <v>1406</v>
      </c>
    </row>
    <row r="6103" spans="1:24" x14ac:dyDescent="0.3">
      <c r="A6103">
        <v>7350</v>
      </c>
      <c r="B6103" s="15" t="s">
        <v>794</v>
      </c>
      <c r="C6103" t="str">
        <f>_xlfn.XLOOKUP($B6103, STANDARDS!$A:$A, STANDARDS!$B:$B,,0,2)</f>
        <v>Victor Bay Fm</v>
      </c>
      <c r="D6103" t="s">
        <v>517</v>
      </c>
      <c r="E6103" t="s">
        <v>1165</v>
      </c>
      <c r="J6103" s="13">
        <v>1200</v>
      </c>
      <c r="K6103" s="13">
        <v>200</v>
      </c>
      <c r="L6103" s="16"/>
      <c r="M6103" t="s">
        <v>1335</v>
      </c>
      <c r="P6103" t="s">
        <v>243</v>
      </c>
      <c r="Q6103">
        <v>2.2999999999999998</v>
      </c>
      <c r="V6103">
        <v>1</v>
      </c>
      <c r="W6103" t="s">
        <v>1371</v>
      </c>
      <c r="X6103" t="s">
        <v>1406</v>
      </c>
    </row>
    <row r="6104" spans="1:24" x14ac:dyDescent="0.3">
      <c r="A6104">
        <v>7351</v>
      </c>
      <c r="B6104" s="15" t="s">
        <v>794</v>
      </c>
      <c r="C6104" t="str">
        <f>_xlfn.XLOOKUP($B6104, STANDARDS!$A:$A, STANDARDS!$B:$B,,0,2)</f>
        <v>Victor Bay Fm</v>
      </c>
      <c r="D6104" t="s">
        <v>517</v>
      </c>
      <c r="E6104" t="s">
        <v>1166</v>
      </c>
      <c r="J6104" s="13">
        <v>1200</v>
      </c>
      <c r="K6104" s="13">
        <v>200</v>
      </c>
      <c r="L6104" s="16"/>
      <c r="M6104" t="s">
        <v>1335</v>
      </c>
      <c r="P6104" t="s">
        <v>243</v>
      </c>
      <c r="Q6104">
        <v>0.6</v>
      </c>
      <c r="V6104">
        <v>1</v>
      </c>
      <c r="W6104" t="s">
        <v>1371</v>
      </c>
      <c r="X6104" t="s">
        <v>1406</v>
      </c>
    </row>
    <row r="6105" spans="1:24" x14ac:dyDescent="0.3">
      <c r="A6105">
        <v>7352</v>
      </c>
      <c r="B6105" s="15" t="s">
        <v>794</v>
      </c>
      <c r="C6105" t="str">
        <f>_xlfn.XLOOKUP($B6105, STANDARDS!$A:$A, STANDARDS!$B:$B,,0,2)</f>
        <v>Victor Bay Fm</v>
      </c>
      <c r="D6105" t="s">
        <v>517</v>
      </c>
      <c r="E6105" t="s">
        <v>1166</v>
      </c>
      <c r="J6105" s="13">
        <v>1200</v>
      </c>
      <c r="K6105" s="13">
        <v>200</v>
      </c>
      <c r="L6105" s="16"/>
      <c r="M6105" t="s">
        <v>1335</v>
      </c>
      <c r="P6105" t="s">
        <v>243</v>
      </c>
      <c r="Q6105">
        <v>1.4</v>
      </c>
      <c r="V6105">
        <v>1</v>
      </c>
      <c r="W6105" t="s">
        <v>1371</v>
      </c>
      <c r="X6105" t="s">
        <v>1406</v>
      </c>
    </row>
    <row r="6106" spans="1:24" x14ac:dyDescent="0.3">
      <c r="A6106">
        <v>7353</v>
      </c>
      <c r="B6106" s="15" t="s">
        <v>794</v>
      </c>
      <c r="C6106" t="str">
        <f>_xlfn.XLOOKUP($B6106, STANDARDS!$A:$A, STANDARDS!$B:$B,,0,2)</f>
        <v>Victor Bay Fm</v>
      </c>
      <c r="D6106" t="s">
        <v>517</v>
      </c>
      <c r="E6106" t="s">
        <v>1166</v>
      </c>
      <c r="J6106" s="13">
        <v>1200</v>
      </c>
      <c r="K6106" s="13">
        <v>200</v>
      </c>
      <c r="L6106" s="16"/>
      <c r="M6106" t="s">
        <v>1335</v>
      </c>
      <c r="P6106" t="s">
        <v>243</v>
      </c>
      <c r="Q6106">
        <v>1.8</v>
      </c>
      <c r="V6106">
        <v>1</v>
      </c>
      <c r="W6106" t="s">
        <v>1371</v>
      </c>
      <c r="X6106" t="s">
        <v>1406</v>
      </c>
    </row>
    <row r="6107" spans="1:24" x14ac:dyDescent="0.3">
      <c r="A6107">
        <v>7354</v>
      </c>
      <c r="B6107" s="15" t="s">
        <v>794</v>
      </c>
      <c r="C6107" t="str">
        <f>_xlfn.XLOOKUP($B6107, STANDARDS!$A:$A, STANDARDS!$B:$B,,0,2)</f>
        <v>Victor Bay Fm</v>
      </c>
      <c r="D6107" t="s">
        <v>517</v>
      </c>
      <c r="E6107" t="s">
        <v>1165</v>
      </c>
      <c r="J6107" s="13">
        <v>1200</v>
      </c>
      <c r="K6107" s="13">
        <v>200</v>
      </c>
      <c r="L6107" s="16"/>
      <c r="M6107" t="s">
        <v>1335</v>
      </c>
      <c r="P6107" t="s">
        <v>243</v>
      </c>
      <c r="Q6107">
        <v>2.7</v>
      </c>
      <c r="V6107">
        <v>1</v>
      </c>
      <c r="W6107" t="s">
        <v>1371</v>
      </c>
      <c r="X6107" t="s">
        <v>1406</v>
      </c>
    </row>
    <row r="6108" spans="1:24" x14ac:dyDescent="0.3">
      <c r="A6108">
        <v>7355</v>
      </c>
      <c r="B6108" s="15" t="s">
        <v>794</v>
      </c>
      <c r="C6108" t="str">
        <f>_xlfn.XLOOKUP($B6108, STANDARDS!$A:$A, STANDARDS!$B:$B,,0,2)</f>
        <v>Victor Bay Fm</v>
      </c>
      <c r="D6108" t="s">
        <v>517</v>
      </c>
      <c r="E6108" t="s">
        <v>1165</v>
      </c>
      <c r="J6108" s="13">
        <v>1200</v>
      </c>
      <c r="K6108" s="13">
        <v>200</v>
      </c>
      <c r="L6108" s="16"/>
      <c r="M6108" t="s">
        <v>1335</v>
      </c>
      <c r="P6108" t="s">
        <v>243</v>
      </c>
      <c r="Q6108">
        <v>0.7</v>
      </c>
      <c r="V6108">
        <v>1</v>
      </c>
      <c r="W6108" t="s">
        <v>1371</v>
      </c>
      <c r="X6108" t="s">
        <v>1406</v>
      </c>
    </row>
    <row r="6109" spans="1:24" x14ac:dyDescent="0.3">
      <c r="A6109">
        <v>7356</v>
      </c>
      <c r="B6109" s="15" t="s">
        <v>795</v>
      </c>
      <c r="C6109" t="str">
        <f>_xlfn.XLOOKUP($B6109, STANDARDS!$A:$A, STANDARDS!$B:$B,,0,2)</f>
        <v>Athole Point Fm</v>
      </c>
      <c r="D6109" t="s">
        <v>517</v>
      </c>
      <c r="E6109" t="s">
        <v>1166</v>
      </c>
      <c r="J6109" s="13">
        <v>1200</v>
      </c>
      <c r="K6109" s="13">
        <v>200</v>
      </c>
      <c r="L6109" s="16"/>
      <c r="M6109" t="s">
        <v>1335</v>
      </c>
      <c r="P6109" t="s">
        <v>243</v>
      </c>
      <c r="Q6109">
        <v>2.9</v>
      </c>
      <c r="V6109">
        <v>1</v>
      </c>
      <c r="W6109" t="s">
        <v>1371</v>
      </c>
      <c r="X6109" t="s">
        <v>1406</v>
      </c>
    </row>
    <row r="6110" spans="1:24" x14ac:dyDescent="0.3">
      <c r="A6110">
        <v>7357</v>
      </c>
      <c r="B6110" s="15" t="s">
        <v>794</v>
      </c>
      <c r="C6110" t="str">
        <f>_xlfn.XLOOKUP($B6110, STANDARDS!$A:$A, STANDARDS!$B:$B,,0,2)</f>
        <v>Victor Bay Fm</v>
      </c>
      <c r="D6110" t="s">
        <v>517</v>
      </c>
      <c r="E6110" t="s">
        <v>1165</v>
      </c>
      <c r="J6110" s="13">
        <v>1200</v>
      </c>
      <c r="K6110" s="13">
        <v>200</v>
      </c>
      <c r="L6110" s="16"/>
      <c r="M6110" t="s">
        <v>1335</v>
      </c>
      <c r="P6110" t="s">
        <v>243</v>
      </c>
      <c r="Q6110">
        <v>1.3</v>
      </c>
      <c r="V6110">
        <v>1</v>
      </c>
      <c r="W6110" t="s">
        <v>1371</v>
      </c>
      <c r="X6110" t="s">
        <v>1406</v>
      </c>
    </row>
    <row r="6111" spans="1:24" x14ac:dyDescent="0.3">
      <c r="A6111">
        <v>7358</v>
      </c>
      <c r="B6111" s="15" t="s">
        <v>794</v>
      </c>
      <c r="C6111" t="str">
        <f>_xlfn.XLOOKUP($B6111, STANDARDS!$A:$A, STANDARDS!$B:$B,,0,2)</f>
        <v>Victor Bay Fm</v>
      </c>
      <c r="D6111" t="s">
        <v>517</v>
      </c>
      <c r="E6111" t="s">
        <v>1165</v>
      </c>
      <c r="J6111" s="13">
        <v>1200</v>
      </c>
      <c r="K6111" s="13">
        <v>200</v>
      </c>
      <c r="L6111" s="16"/>
      <c r="M6111" t="s">
        <v>1335</v>
      </c>
      <c r="P6111" t="s">
        <v>243</v>
      </c>
      <c r="Q6111">
        <v>0.7</v>
      </c>
      <c r="V6111">
        <v>1</v>
      </c>
      <c r="W6111" t="s">
        <v>1371</v>
      </c>
      <c r="X6111" t="s">
        <v>1406</v>
      </c>
    </row>
    <row r="6112" spans="1:24" x14ac:dyDescent="0.3">
      <c r="A6112">
        <v>7359</v>
      </c>
      <c r="B6112" s="15" t="s">
        <v>794</v>
      </c>
      <c r="C6112" t="str">
        <f>_xlfn.XLOOKUP($B6112, STANDARDS!$A:$A, STANDARDS!$B:$B,,0,2)</f>
        <v>Victor Bay Fm</v>
      </c>
      <c r="D6112" t="s">
        <v>517</v>
      </c>
      <c r="E6112" t="s">
        <v>1165</v>
      </c>
      <c r="J6112" s="13">
        <v>1200</v>
      </c>
      <c r="K6112" s="13">
        <v>200</v>
      </c>
      <c r="L6112" s="16"/>
      <c r="M6112" t="s">
        <v>1335</v>
      </c>
      <c r="P6112" t="s">
        <v>243</v>
      </c>
      <c r="Q6112">
        <v>0.9</v>
      </c>
      <c r="V6112">
        <v>1</v>
      </c>
      <c r="W6112" t="s">
        <v>1371</v>
      </c>
      <c r="X6112" t="s">
        <v>1406</v>
      </c>
    </row>
    <row r="6113" spans="1:24" x14ac:dyDescent="0.3">
      <c r="A6113">
        <v>7360</v>
      </c>
      <c r="B6113" s="15" t="s">
        <v>794</v>
      </c>
      <c r="C6113" t="str">
        <f>_xlfn.XLOOKUP($B6113, STANDARDS!$A:$A, STANDARDS!$B:$B,,0,2)</f>
        <v>Victor Bay Fm</v>
      </c>
      <c r="D6113" t="s">
        <v>517</v>
      </c>
      <c r="E6113" t="s">
        <v>1165</v>
      </c>
      <c r="J6113" s="13">
        <v>1200</v>
      </c>
      <c r="K6113" s="13">
        <v>200</v>
      </c>
      <c r="L6113" s="16"/>
      <c r="M6113" t="s">
        <v>1335</v>
      </c>
      <c r="P6113" t="s">
        <v>243</v>
      </c>
      <c r="Q6113">
        <v>0.2</v>
      </c>
      <c r="V6113">
        <v>1</v>
      </c>
      <c r="W6113" t="s">
        <v>1371</v>
      </c>
      <c r="X6113" t="s">
        <v>1406</v>
      </c>
    </row>
    <row r="6114" spans="1:24" x14ac:dyDescent="0.3">
      <c r="A6114">
        <v>7361</v>
      </c>
      <c r="B6114" s="15" t="s">
        <v>794</v>
      </c>
      <c r="C6114" t="str">
        <f>_xlfn.XLOOKUP($B6114, STANDARDS!$A:$A, STANDARDS!$B:$B,,0,2)</f>
        <v>Victor Bay Fm</v>
      </c>
      <c r="D6114" t="s">
        <v>517</v>
      </c>
      <c r="E6114" t="s">
        <v>1165</v>
      </c>
      <c r="J6114" s="13">
        <v>1200</v>
      </c>
      <c r="K6114" s="13">
        <v>200</v>
      </c>
      <c r="L6114" s="16"/>
      <c r="M6114" t="s">
        <v>1335</v>
      </c>
      <c r="P6114" t="s">
        <v>243</v>
      </c>
      <c r="Q6114">
        <v>2.1</v>
      </c>
      <c r="V6114">
        <v>1</v>
      </c>
      <c r="W6114" t="s">
        <v>1371</v>
      </c>
      <c r="X6114" t="s">
        <v>1406</v>
      </c>
    </row>
    <row r="6115" spans="1:24" x14ac:dyDescent="0.3">
      <c r="A6115">
        <v>7362</v>
      </c>
      <c r="B6115" s="15" t="s">
        <v>794</v>
      </c>
      <c r="C6115" t="str">
        <f>_xlfn.XLOOKUP($B6115, STANDARDS!$A:$A, STANDARDS!$B:$B,,0,2)</f>
        <v>Victor Bay Fm</v>
      </c>
      <c r="D6115" t="s">
        <v>517</v>
      </c>
      <c r="E6115" t="s">
        <v>1165</v>
      </c>
      <c r="J6115" s="13">
        <v>1200</v>
      </c>
      <c r="K6115" s="13">
        <v>200</v>
      </c>
      <c r="L6115" s="16"/>
      <c r="M6115" t="s">
        <v>1335</v>
      </c>
      <c r="P6115" t="s">
        <v>243</v>
      </c>
      <c r="Q6115">
        <v>2.2000000000000002</v>
      </c>
      <c r="V6115">
        <v>1</v>
      </c>
      <c r="W6115" t="s">
        <v>1371</v>
      </c>
      <c r="X6115" t="s">
        <v>1406</v>
      </c>
    </row>
    <row r="6116" spans="1:24" x14ac:dyDescent="0.3">
      <c r="A6116">
        <v>7363</v>
      </c>
      <c r="B6116" s="15" t="s">
        <v>796</v>
      </c>
      <c r="C6116" t="str">
        <f>_xlfn.XLOOKUP($B6116, STANDARDS!$A:$A, STANDARDS!$B:$B,,0,2)</f>
        <v>Hunting Fm, Bylot Sgp</v>
      </c>
      <c r="D6116" t="s">
        <v>517</v>
      </c>
      <c r="E6116" t="s">
        <v>1167</v>
      </c>
      <c r="J6116" s="13">
        <v>1200</v>
      </c>
      <c r="K6116" s="13"/>
      <c r="L6116" s="16"/>
      <c r="P6116" t="s">
        <v>243</v>
      </c>
      <c r="Q6116">
        <v>2.4</v>
      </c>
      <c r="V6116">
        <v>1</v>
      </c>
      <c r="W6116" t="s">
        <v>1371</v>
      </c>
      <c r="X6116" t="s">
        <v>1406</v>
      </c>
    </row>
    <row r="6117" spans="1:24" x14ac:dyDescent="0.3">
      <c r="A6117">
        <v>7364</v>
      </c>
      <c r="B6117" s="15" t="s">
        <v>797</v>
      </c>
      <c r="C6117" t="str">
        <f>_xlfn.XLOOKUP($B6117, STANDARDS!$A:$A, STANDARDS!$B:$B,,0,2)</f>
        <v>Society Cliffs Fm, Bylot Sgp</v>
      </c>
      <c r="D6117" t="s">
        <v>517</v>
      </c>
      <c r="E6117" t="s">
        <v>1168</v>
      </c>
      <c r="J6117" s="13">
        <v>1200</v>
      </c>
      <c r="K6117" s="13">
        <v>200</v>
      </c>
      <c r="L6117" s="16"/>
      <c r="M6117" t="s">
        <v>583</v>
      </c>
      <c r="P6117" t="s">
        <v>243</v>
      </c>
      <c r="Q6117">
        <v>3.3</v>
      </c>
      <c r="V6117">
        <v>1</v>
      </c>
      <c r="W6117" t="s">
        <v>1371</v>
      </c>
      <c r="X6117" t="s">
        <v>1406</v>
      </c>
    </row>
    <row r="6118" spans="1:24" x14ac:dyDescent="0.3">
      <c r="A6118">
        <v>7365</v>
      </c>
      <c r="B6118" s="15" t="s">
        <v>797</v>
      </c>
      <c r="C6118" t="str">
        <f>_xlfn.XLOOKUP($B6118, STANDARDS!$A:$A, STANDARDS!$B:$B,,0,2)</f>
        <v>Society Cliffs Fm, Bylot Sgp</v>
      </c>
      <c r="D6118" t="s">
        <v>517</v>
      </c>
      <c r="E6118" t="s">
        <v>1168</v>
      </c>
      <c r="J6118" s="13">
        <v>1200</v>
      </c>
      <c r="K6118" s="13">
        <v>200</v>
      </c>
      <c r="L6118" s="16"/>
      <c r="M6118" t="s">
        <v>583</v>
      </c>
      <c r="P6118" t="s">
        <v>243</v>
      </c>
      <c r="Q6118">
        <v>3.5</v>
      </c>
      <c r="V6118">
        <v>1</v>
      </c>
      <c r="W6118" t="s">
        <v>1371</v>
      </c>
      <c r="X6118" t="s">
        <v>1406</v>
      </c>
    </row>
    <row r="6119" spans="1:24" x14ac:dyDescent="0.3">
      <c r="A6119">
        <v>7366</v>
      </c>
      <c r="B6119" s="15" t="s">
        <v>794</v>
      </c>
      <c r="C6119" t="str">
        <f>_xlfn.XLOOKUP($B6119, STANDARDS!$A:$A, STANDARDS!$B:$B,,0,2)</f>
        <v>Victor Bay Fm</v>
      </c>
      <c r="D6119" t="s">
        <v>517</v>
      </c>
      <c r="E6119" t="s">
        <v>1165</v>
      </c>
      <c r="J6119" s="13">
        <v>1200</v>
      </c>
      <c r="K6119" s="13">
        <v>200</v>
      </c>
      <c r="L6119" s="16"/>
      <c r="M6119" t="s">
        <v>583</v>
      </c>
      <c r="P6119" t="s">
        <v>243</v>
      </c>
      <c r="Q6119">
        <v>1</v>
      </c>
      <c r="V6119">
        <v>1</v>
      </c>
      <c r="W6119" t="s">
        <v>1371</v>
      </c>
      <c r="X6119" t="s">
        <v>1406</v>
      </c>
    </row>
    <row r="6120" spans="1:24" x14ac:dyDescent="0.3">
      <c r="A6120">
        <v>7367</v>
      </c>
      <c r="B6120" s="15" t="s">
        <v>797</v>
      </c>
      <c r="C6120" t="str">
        <f>_xlfn.XLOOKUP($B6120, STANDARDS!$A:$A, STANDARDS!$B:$B,,0,2)</f>
        <v>Society Cliffs Fm, Bylot Sgp</v>
      </c>
      <c r="D6120" t="s">
        <v>517</v>
      </c>
      <c r="E6120" t="s">
        <v>1168</v>
      </c>
      <c r="J6120" s="13">
        <v>1200</v>
      </c>
      <c r="K6120" s="13">
        <v>200</v>
      </c>
      <c r="L6120" s="16"/>
      <c r="M6120" t="s">
        <v>583</v>
      </c>
      <c r="P6120" t="s">
        <v>243</v>
      </c>
      <c r="Q6120">
        <v>3.2</v>
      </c>
      <c r="V6120">
        <v>1</v>
      </c>
      <c r="W6120" t="s">
        <v>1371</v>
      </c>
      <c r="X6120" t="s">
        <v>1406</v>
      </c>
    </row>
    <row r="6121" spans="1:24" x14ac:dyDescent="0.3">
      <c r="A6121">
        <v>7368</v>
      </c>
      <c r="B6121" s="15" t="s">
        <v>797</v>
      </c>
      <c r="C6121" t="str">
        <f>_xlfn.XLOOKUP($B6121, STANDARDS!$A:$A, STANDARDS!$B:$B,,0,2)</f>
        <v>Society Cliffs Fm, Bylot Sgp</v>
      </c>
      <c r="D6121" t="s">
        <v>517</v>
      </c>
      <c r="E6121" t="s">
        <v>1168</v>
      </c>
      <c r="J6121" s="13">
        <v>1200</v>
      </c>
      <c r="K6121" s="13">
        <v>200</v>
      </c>
      <c r="L6121" s="16"/>
      <c r="M6121" t="s">
        <v>583</v>
      </c>
      <c r="P6121" t="s">
        <v>243</v>
      </c>
      <c r="Q6121">
        <v>3.4</v>
      </c>
      <c r="V6121">
        <v>1</v>
      </c>
      <c r="W6121" t="s">
        <v>1371</v>
      </c>
      <c r="X6121" t="s">
        <v>1406</v>
      </c>
    </row>
    <row r="6122" spans="1:24" x14ac:dyDescent="0.3">
      <c r="A6122">
        <v>7369</v>
      </c>
      <c r="B6122" s="15" t="s">
        <v>797</v>
      </c>
      <c r="C6122" t="str">
        <f>_xlfn.XLOOKUP($B6122, STANDARDS!$A:$A, STANDARDS!$B:$B,,0,2)</f>
        <v>Society Cliffs Fm, Bylot Sgp</v>
      </c>
      <c r="D6122" t="s">
        <v>517</v>
      </c>
      <c r="E6122" t="s">
        <v>1168</v>
      </c>
      <c r="J6122" s="13">
        <v>1200</v>
      </c>
      <c r="K6122" s="13">
        <v>200</v>
      </c>
      <c r="L6122" s="16"/>
      <c r="M6122" t="s">
        <v>583</v>
      </c>
      <c r="P6122" t="s">
        <v>243</v>
      </c>
      <c r="Q6122">
        <v>3.7</v>
      </c>
      <c r="V6122">
        <v>1</v>
      </c>
      <c r="W6122" t="s">
        <v>1371</v>
      </c>
      <c r="X6122" t="s">
        <v>1406</v>
      </c>
    </row>
    <row r="6123" spans="1:24" x14ac:dyDescent="0.3">
      <c r="A6123">
        <v>7370</v>
      </c>
      <c r="B6123" s="15" t="s">
        <v>797</v>
      </c>
      <c r="C6123" t="str">
        <f>_xlfn.XLOOKUP($B6123, STANDARDS!$A:$A, STANDARDS!$B:$B,,0,2)</f>
        <v>Society Cliffs Fm, Bylot Sgp</v>
      </c>
      <c r="D6123" t="s">
        <v>517</v>
      </c>
      <c r="E6123" t="s">
        <v>1168</v>
      </c>
      <c r="J6123" s="13">
        <v>1200</v>
      </c>
      <c r="K6123" s="13">
        <v>200</v>
      </c>
      <c r="L6123" s="16"/>
      <c r="M6123" t="s">
        <v>583</v>
      </c>
      <c r="P6123" t="s">
        <v>243</v>
      </c>
      <c r="Q6123">
        <v>3.5</v>
      </c>
      <c r="V6123">
        <v>1</v>
      </c>
      <c r="W6123" t="s">
        <v>1371</v>
      </c>
      <c r="X6123" t="s">
        <v>1406</v>
      </c>
    </row>
    <row r="6124" spans="1:24" x14ac:dyDescent="0.3">
      <c r="A6124">
        <v>7371</v>
      </c>
      <c r="B6124" s="15" t="s">
        <v>794</v>
      </c>
      <c r="C6124" t="str">
        <f>_xlfn.XLOOKUP($B6124, STANDARDS!$A:$A, STANDARDS!$B:$B,,0,2)</f>
        <v>Victor Bay Fm</v>
      </c>
      <c r="D6124" t="s">
        <v>517</v>
      </c>
      <c r="E6124" t="s">
        <v>1165</v>
      </c>
      <c r="J6124" s="13">
        <v>1200</v>
      </c>
      <c r="K6124" s="13">
        <v>200</v>
      </c>
      <c r="L6124" s="16"/>
      <c r="M6124" t="s">
        <v>1340</v>
      </c>
      <c r="P6124" t="s">
        <v>243</v>
      </c>
      <c r="Q6124">
        <v>2</v>
      </c>
      <c r="V6124">
        <v>1</v>
      </c>
      <c r="W6124" t="s">
        <v>1371</v>
      </c>
      <c r="X6124" t="s">
        <v>1406</v>
      </c>
    </row>
    <row r="6125" spans="1:24" x14ac:dyDescent="0.3">
      <c r="A6125">
        <v>7372</v>
      </c>
      <c r="B6125" s="15" t="s">
        <v>794</v>
      </c>
      <c r="C6125" t="str">
        <f>_xlfn.XLOOKUP($B6125, STANDARDS!$A:$A, STANDARDS!$B:$B,,0,2)</f>
        <v>Victor Bay Fm</v>
      </c>
      <c r="D6125" t="s">
        <v>517</v>
      </c>
      <c r="E6125" t="s">
        <v>1165</v>
      </c>
      <c r="J6125" s="13">
        <v>1200</v>
      </c>
      <c r="K6125" s="13">
        <v>200</v>
      </c>
      <c r="L6125" s="16"/>
      <c r="M6125" t="s">
        <v>1340</v>
      </c>
      <c r="P6125" t="s">
        <v>243</v>
      </c>
      <c r="Q6125">
        <v>0.3</v>
      </c>
      <c r="V6125">
        <v>1</v>
      </c>
      <c r="W6125" t="s">
        <v>1371</v>
      </c>
      <c r="X6125" t="s">
        <v>1406</v>
      </c>
    </row>
    <row r="6126" spans="1:24" x14ac:dyDescent="0.3">
      <c r="A6126">
        <v>7373</v>
      </c>
      <c r="B6126" s="15" t="s">
        <v>797</v>
      </c>
      <c r="C6126" t="str">
        <f>_xlfn.XLOOKUP($B6126, STANDARDS!$A:$A, STANDARDS!$B:$B,,0,2)</f>
        <v>Society Cliffs Fm, Bylot Sgp</v>
      </c>
      <c r="D6126" t="s">
        <v>517</v>
      </c>
      <c r="E6126" t="s">
        <v>1168</v>
      </c>
      <c r="J6126" s="13">
        <v>1200</v>
      </c>
      <c r="K6126" s="13">
        <v>200</v>
      </c>
      <c r="L6126" s="16"/>
      <c r="M6126" t="s">
        <v>583</v>
      </c>
      <c r="P6126" t="s">
        <v>243</v>
      </c>
      <c r="Q6126">
        <v>3.9</v>
      </c>
      <c r="V6126">
        <v>1</v>
      </c>
      <c r="W6126" t="s">
        <v>1371</v>
      </c>
      <c r="X6126" t="s">
        <v>1406</v>
      </c>
    </row>
    <row r="6127" spans="1:24" x14ac:dyDescent="0.3">
      <c r="A6127">
        <v>7374</v>
      </c>
      <c r="B6127" s="15" t="s">
        <v>794</v>
      </c>
      <c r="C6127" t="str">
        <f>_xlfn.XLOOKUP($B6127, STANDARDS!$A:$A, STANDARDS!$B:$B,,0,2)</f>
        <v>Victor Bay Fm</v>
      </c>
      <c r="D6127" t="s">
        <v>517</v>
      </c>
      <c r="E6127" t="s">
        <v>1165</v>
      </c>
      <c r="J6127" s="13">
        <v>1200</v>
      </c>
      <c r="K6127" s="13">
        <v>200</v>
      </c>
      <c r="L6127" s="16"/>
      <c r="M6127" t="s">
        <v>1347</v>
      </c>
      <c r="P6127" t="s">
        <v>243</v>
      </c>
      <c r="Q6127">
        <v>0.3</v>
      </c>
      <c r="V6127">
        <v>1</v>
      </c>
      <c r="W6127" t="s">
        <v>1371</v>
      </c>
      <c r="X6127" t="s">
        <v>1406</v>
      </c>
    </row>
    <row r="6128" spans="1:24" x14ac:dyDescent="0.3">
      <c r="A6128">
        <v>7375</v>
      </c>
      <c r="B6128" s="15" t="s">
        <v>797</v>
      </c>
      <c r="C6128" t="str">
        <f>_xlfn.XLOOKUP($B6128, STANDARDS!$A:$A, STANDARDS!$B:$B,,0,2)</f>
        <v>Society Cliffs Fm, Bylot Sgp</v>
      </c>
      <c r="D6128" t="s">
        <v>517</v>
      </c>
      <c r="E6128" t="s">
        <v>1168</v>
      </c>
      <c r="J6128" s="13">
        <v>1200</v>
      </c>
      <c r="K6128" s="13">
        <v>200</v>
      </c>
      <c r="L6128" s="16"/>
      <c r="M6128" t="s">
        <v>583</v>
      </c>
      <c r="P6128" t="s">
        <v>243</v>
      </c>
      <c r="Q6128">
        <v>3.6</v>
      </c>
      <c r="V6128">
        <v>1</v>
      </c>
      <c r="W6128" t="s">
        <v>1371</v>
      </c>
      <c r="X6128" t="s">
        <v>1406</v>
      </c>
    </row>
    <row r="6129" spans="1:24" x14ac:dyDescent="0.3">
      <c r="A6129">
        <v>7376</v>
      </c>
      <c r="B6129" s="15" t="s">
        <v>797</v>
      </c>
      <c r="C6129" t="str">
        <f>_xlfn.XLOOKUP($B6129, STANDARDS!$A:$A, STANDARDS!$B:$B,,0,2)</f>
        <v>Society Cliffs Fm, Bylot Sgp</v>
      </c>
      <c r="D6129" t="s">
        <v>517</v>
      </c>
      <c r="E6129" t="s">
        <v>1168</v>
      </c>
      <c r="J6129" s="13">
        <v>1200</v>
      </c>
      <c r="K6129" s="13">
        <v>200</v>
      </c>
      <c r="L6129" s="16"/>
      <c r="M6129" t="s">
        <v>583</v>
      </c>
      <c r="P6129" t="s">
        <v>243</v>
      </c>
      <c r="Q6129">
        <v>3.5</v>
      </c>
      <c r="V6129">
        <v>1</v>
      </c>
      <c r="W6129" t="s">
        <v>1371</v>
      </c>
      <c r="X6129" t="s">
        <v>1406</v>
      </c>
    </row>
    <row r="6130" spans="1:24" x14ac:dyDescent="0.3">
      <c r="A6130">
        <v>7377</v>
      </c>
      <c r="B6130" s="15" t="s">
        <v>798</v>
      </c>
      <c r="C6130" t="str">
        <f>_xlfn.XLOOKUP($B6130, STANDARDS!$A:$A, STANDARDS!$B:$B,,0,2)</f>
        <v>Narssarssuk Fm</v>
      </c>
      <c r="D6130" t="s">
        <v>1066</v>
      </c>
      <c r="E6130" t="s">
        <v>512</v>
      </c>
      <c r="J6130" s="13">
        <v>1200</v>
      </c>
      <c r="K6130" s="13"/>
      <c r="L6130" s="16"/>
      <c r="O6130">
        <v>0.06</v>
      </c>
      <c r="P6130" t="s">
        <v>243</v>
      </c>
      <c r="Q6130">
        <v>2</v>
      </c>
      <c r="S6130">
        <v>-31.3</v>
      </c>
      <c r="U6130" t="s">
        <v>245</v>
      </c>
      <c r="V6130">
        <v>1</v>
      </c>
      <c r="W6130" t="s">
        <v>1371</v>
      </c>
      <c r="X6130" t="s">
        <v>1406</v>
      </c>
    </row>
    <row r="6131" spans="1:24" x14ac:dyDescent="0.3">
      <c r="A6131">
        <v>7378</v>
      </c>
      <c r="B6131" s="15" t="s">
        <v>794</v>
      </c>
      <c r="C6131" t="str">
        <f>_xlfn.XLOOKUP($B6131, STANDARDS!$A:$A, STANDARDS!$B:$B,,0,2)</f>
        <v>Victor Bay Fm</v>
      </c>
      <c r="D6131" t="s">
        <v>517</v>
      </c>
      <c r="E6131" t="s">
        <v>1165</v>
      </c>
      <c r="J6131" s="13">
        <v>1200</v>
      </c>
      <c r="K6131" s="13">
        <v>200</v>
      </c>
      <c r="L6131" s="16"/>
      <c r="M6131" t="s">
        <v>1347</v>
      </c>
      <c r="P6131" t="s">
        <v>243</v>
      </c>
      <c r="Q6131">
        <v>1.1000000000000001</v>
      </c>
      <c r="V6131">
        <v>1</v>
      </c>
      <c r="W6131" t="s">
        <v>1371</v>
      </c>
      <c r="X6131" t="s">
        <v>1406</v>
      </c>
    </row>
    <row r="6132" spans="1:24" x14ac:dyDescent="0.3">
      <c r="A6132">
        <v>7379</v>
      </c>
      <c r="B6132" s="15" t="s">
        <v>794</v>
      </c>
      <c r="C6132" t="str">
        <f>_xlfn.XLOOKUP($B6132, STANDARDS!$A:$A, STANDARDS!$B:$B,,0,2)</f>
        <v>Victor Bay Fm</v>
      </c>
      <c r="D6132" t="s">
        <v>517</v>
      </c>
      <c r="E6132" t="s">
        <v>1165</v>
      </c>
      <c r="J6132" s="13">
        <v>1200</v>
      </c>
      <c r="K6132" s="13">
        <v>200</v>
      </c>
      <c r="L6132" s="16"/>
      <c r="M6132" t="s">
        <v>1340</v>
      </c>
      <c r="P6132" t="s">
        <v>243</v>
      </c>
      <c r="Q6132">
        <v>0.2</v>
      </c>
      <c r="V6132">
        <v>1</v>
      </c>
      <c r="W6132" t="s">
        <v>1371</v>
      </c>
      <c r="X6132" t="s">
        <v>1406</v>
      </c>
    </row>
    <row r="6133" spans="1:24" x14ac:dyDescent="0.3">
      <c r="A6133">
        <v>7380</v>
      </c>
      <c r="B6133" s="15" t="s">
        <v>797</v>
      </c>
      <c r="C6133" t="str">
        <f>_xlfn.XLOOKUP($B6133, STANDARDS!$A:$A, STANDARDS!$B:$B,,0,2)</f>
        <v>Society Cliffs Fm, Bylot Sgp</v>
      </c>
      <c r="D6133" t="s">
        <v>517</v>
      </c>
      <c r="E6133" t="s">
        <v>1168</v>
      </c>
      <c r="J6133" s="13">
        <v>1200</v>
      </c>
      <c r="K6133" s="13">
        <v>200</v>
      </c>
      <c r="L6133" s="16"/>
      <c r="M6133" t="s">
        <v>583</v>
      </c>
      <c r="P6133" t="s">
        <v>243</v>
      </c>
      <c r="Q6133">
        <v>3.6</v>
      </c>
      <c r="V6133">
        <v>1</v>
      </c>
      <c r="W6133" t="s">
        <v>1371</v>
      </c>
      <c r="X6133" t="s">
        <v>1406</v>
      </c>
    </row>
    <row r="6134" spans="1:24" x14ac:dyDescent="0.3">
      <c r="A6134">
        <v>7381</v>
      </c>
      <c r="B6134" s="15" t="s">
        <v>797</v>
      </c>
      <c r="C6134" t="str">
        <f>_xlfn.XLOOKUP($B6134, STANDARDS!$A:$A, STANDARDS!$B:$B,,0,2)</f>
        <v>Society Cliffs Fm, Bylot Sgp</v>
      </c>
      <c r="D6134" t="s">
        <v>517</v>
      </c>
      <c r="E6134" t="s">
        <v>1168</v>
      </c>
      <c r="J6134" s="13">
        <v>1200</v>
      </c>
      <c r="K6134" s="13">
        <v>200</v>
      </c>
      <c r="L6134" s="16"/>
      <c r="M6134" t="s">
        <v>583</v>
      </c>
      <c r="P6134" t="s">
        <v>243</v>
      </c>
      <c r="Q6134">
        <v>3.6</v>
      </c>
      <c r="V6134">
        <v>1</v>
      </c>
      <c r="W6134" t="s">
        <v>1371</v>
      </c>
      <c r="X6134" t="s">
        <v>1406</v>
      </c>
    </row>
    <row r="6135" spans="1:24" x14ac:dyDescent="0.3">
      <c r="A6135">
        <v>7382</v>
      </c>
      <c r="B6135" s="15" t="s">
        <v>797</v>
      </c>
      <c r="C6135" t="str">
        <f>_xlfn.XLOOKUP($B6135, STANDARDS!$A:$A, STANDARDS!$B:$B,,0,2)</f>
        <v>Society Cliffs Fm, Bylot Sgp</v>
      </c>
      <c r="D6135" t="s">
        <v>517</v>
      </c>
      <c r="E6135" t="s">
        <v>1168</v>
      </c>
      <c r="J6135" s="13">
        <v>1200</v>
      </c>
      <c r="K6135" s="13">
        <v>200</v>
      </c>
      <c r="L6135" s="16"/>
      <c r="M6135" t="s">
        <v>583</v>
      </c>
      <c r="P6135" t="s">
        <v>243</v>
      </c>
      <c r="Q6135">
        <v>3.2</v>
      </c>
      <c r="V6135">
        <v>1</v>
      </c>
      <c r="W6135" t="s">
        <v>1371</v>
      </c>
      <c r="X6135" t="s">
        <v>1406</v>
      </c>
    </row>
    <row r="6136" spans="1:24" x14ac:dyDescent="0.3">
      <c r="A6136">
        <v>7383</v>
      </c>
      <c r="B6136" s="15" t="s">
        <v>797</v>
      </c>
      <c r="C6136" t="str">
        <f>_xlfn.XLOOKUP($B6136, STANDARDS!$A:$A, STANDARDS!$B:$B,,0,2)</f>
        <v>Society Cliffs Fm, Bylot Sgp</v>
      </c>
      <c r="D6136" t="s">
        <v>517</v>
      </c>
      <c r="E6136" t="s">
        <v>1168</v>
      </c>
      <c r="J6136" s="13">
        <v>1200</v>
      </c>
      <c r="K6136" s="13">
        <v>200</v>
      </c>
      <c r="L6136" s="16"/>
      <c r="M6136" t="s">
        <v>583</v>
      </c>
      <c r="P6136" t="s">
        <v>243</v>
      </c>
      <c r="Q6136">
        <v>3.1</v>
      </c>
      <c r="V6136">
        <v>1</v>
      </c>
      <c r="W6136" t="s">
        <v>1371</v>
      </c>
      <c r="X6136" t="s">
        <v>1406</v>
      </c>
    </row>
    <row r="6137" spans="1:24" x14ac:dyDescent="0.3">
      <c r="A6137">
        <v>7384</v>
      </c>
      <c r="B6137" s="15" t="s">
        <v>797</v>
      </c>
      <c r="C6137" t="str">
        <f>_xlfn.XLOOKUP($B6137, STANDARDS!$A:$A, STANDARDS!$B:$B,,0,2)</f>
        <v>Society Cliffs Fm, Bylot Sgp</v>
      </c>
      <c r="D6137" t="s">
        <v>517</v>
      </c>
      <c r="J6137" s="13">
        <v>1200</v>
      </c>
      <c r="K6137" s="13">
        <v>200</v>
      </c>
      <c r="L6137" s="16"/>
      <c r="M6137" t="s">
        <v>583</v>
      </c>
      <c r="O6137">
        <v>2.1000000000000001E-2</v>
      </c>
      <c r="P6137" t="s">
        <v>243</v>
      </c>
      <c r="Q6137">
        <v>3</v>
      </c>
      <c r="S6137">
        <v>-19.399999999999999</v>
      </c>
      <c r="U6137" t="s">
        <v>245</v>
      </c>
      <c r="V6137">
        <v>1</v>
      </c>
      <c r="W6137" t="s">
        <v>1371</v>
      </c>
      <c r="X6137" t="s">
        <v>1406</v>
      </c>
    </row>
    <row r="6138" spans="1:24" x14ac:dyDescent="0.3">
      <c r="A6138">
        <v>7385</v>
      </c>
      <c r="B6138" s="15" t="s">
        <v>797</v>
      </c>
      <c r="C6138" t="str">
        <f>_xlfn.XLOOKUP($B6138, STANDARDS!$A:$A, STANDARDS!$B:$B,,0,2)</f>
        <v>Society Cliffs Fm, Bylot Sgp</v>
      </c>
      <c r="D6138" t="s">
        <v>517</v>
      </c>
      <c r="E6138" t="s">
        <v>1168</v>
      </c>
      <c r="J6138" s="13">
        <v>1200</v>
      </c>
      <c r="K6138" s="13">
        <v>200</v>
      </c>
      <c r="L6138" s="16"/>
      <c r="M6138" t="s">
        <v>583</v>
      </c>
      <c r="P6138" t="s">
        <v>243</v>
      </c>
      <c r="Q6138">
        <v>3.5</v>
      </c>
      <c r="V6138">
        <v>1</v>
      </c>
      <c r="W6138" t="s">
        <v>1371</v>
      </c>
      <c r="X6138" t="s">
        <v>1406</v>
      </c>
    </row>
    <row r="6139" spans="1:24" x14ac:dyDescent="0.3">
      <c r="A6139">
        <v>7386</v>
      </c>
      <c r="B6139" s="15" t="s">
        <v>797</v>
      </c>
      <c r="C6139" t="str">
        <f>_xlfn.XLOOKUP($B6139, STANDARDS!$A:$A, STANDARDS!$B:$B,,0,2)</f>
        <v>Society Cliffs Fm, Bylot Sgp</v>
      </c>
      <c r="D6139" t="s">
        <v>517</v>
      </c>
      <c r="E6139" t="s">
        <v>1168</v>
      </c>
      <c r="J6139" s="13">
        <v>1200</v>
      </c>
      <c r="K6139" s="13">
        <v>200</v>
      </c>
      <c r="L6139" s="16"/>
      <c r="M6139" t="s">
        <v>583</v>
      </c>
      <c r="P6139" t="s">
        <v>243</v>
      </c>
      <c r="Q6139">
        <v>3.2</v>
      </c>
      <c r="V6139">
        <v>1</v>
      </c>
      <c r="W6139" t="s">
        <v>1371</v>
      </c>
      <c r="X6139" t="s">
        <v>1406</v>
      </c>
    </row>
    <row r="6140" spans="1:24" x14ac:dyDescent="0.3">
      <c r="A6140">
        <v>7387</v>
      </c>
      <c r="B6140" s="15" t="s">
        <v>797</v>
      </c>
      <c r="C6140" t="str">
        <f>_xlfn.XLOOKUP($B6140, STANDARDS!$A:$A, STANDARDS!$B:$B,,0,2)</f>
        <v>Society Cliffs Fm, Bylot Sgp</v>
      </c>
      <c r="D6140" t="s">
        <v>517</v>
      </c>
      <c r="J6140" s="13">
        <v>1200</v>
      </c>
      <c r="K6140" s="13">
        <v>200</v>
      </c>
      <c r="L6140" s="16"/>
      <c r="M6140" t="s">
        <v>583</v>
      </c>
      <c r="O6140">
        <v>0.03</v>
      </c>
      <c r="P6140" t="s">
        <v>243</v>
      </c>
      <c r="Q6140">
        <v>3</v>
      </c>
      <c r="S6140">
        <v>-20.5</v>
      </c>
      <c r="U6140" t="s">
        <v>245</v>
      </c>
      <c r="V6140">
        <v>1</v>
      </c>
      <c r="W6140" t="s">
        <v>1371</v>
      </c>
      <c r="X6140" t="s">
        <v>1406</v>
      </c>
    </row>
    <row r="6141" spans="1:24" x14ac:dyDescent="0.3">
      <c r="A6141">
        <v>7388</v>
      </c>
      <c r="B6141" s="15" t="s">
        <v>794</v>
      </c>
      <c r="C6141" t="str">
        <f>_xlfn.XLOOKUP($B6141, STANDARDS!$A:$A, STANDARDS!$B:$B,,0,2)</f>
        <v>Victor Bay Fm</v>
      </c>
      <c r="D6141" t="s">
        <v>517</v>
      </c>
      <c r="E6141" t="s">
        <v>1165</v>
      </c>
      <c r="J6141" s="13">
        <v>1200</v>
      </c>
      <c r="K6141" s="13">
        <v>200</v>
      </c>
      <c r="L6141" s="16"/>
      <c r="M6141" t="s">
        <v>1340</v>
      </c>
      <c r="P6141" t="s">
        <v>243</v>
      </c>
      <c r="Q6141">
        <v>-0.3</v>
      </c>
      <c r="V6141">
        <v>1</v>
      </c>
      <c r="W6141" t="s">
        <v>1371</v>
      </c>
      <c r="X6141" t="s">
        <v>1406</v>
      </c>
    </row>
    <row r="6142" spans="1:24" x14ac:dyDescent="0.3">
      <c r="A6142">
        <v>7389</v>
      </c>
      <c r="B6142" s="15" t="s">
        <v>799</v>
      </c>
      <c r="C6142" t="str">
        <f>_xlfn.XLOOKUP($B6142, STANDARDS!$A:$A, STANDARDS!$B:$B,,0,2)</f>
        <v>Narssarssuk Fm</v>
      </c>
      <c r="D6142" t="s">
        <v>1066</v>
      </c>
      <c r="E6142" t="s">
        <v>512</v>
      </c>
      <c r="J6142" s="13">
        <v>1200</v>
      </c>
      <c r="K6142" s="13"/>
      <c r="L6142" s="16"/>
      <c r="O6142">
        <v>0.01</v>
      </c>
      <c r="P6142" t="s">
        <v>243</v>
      </c>
      <c r="Q6142">
        <v>0.6</v>
      </c>
      <c r="S6142">
        <v>-28.7</v>
      </c>
      <c r="U6142" t="s">
        <v>245</v>
      </c>
      <c r="V6142">
        <v>1</v>
      </c>
      <c r="W6142" t="s">
        <v>1371</v>
      </c>
      <c r="X6142" t="s">
        <v>1406</v>
      </c>
    </row>
    <row r="6143" spans="1:24" x14ac:dyDescent="0.3">
      <c r="A6143">
        <v>7390</v>
      </c>
      <c r="B6143" s="15" t="s">
        <v>797</v>
      </c>
      <c r="C6143" t="str">
        <f>_xlfn.XLOOKUP($B6143, STANDARDS!$A:$A, STANDARDS!$B:$B,,0,2)</f>
        <v>Society Cliffs Fm, Bylot Sgp</v>
      </c>
      <c r="D6143" t="s">
        <v>517</v>
      </c>
      <c r="E6143" t="s">
        <v>1168</v>
      </c>
      <c r="J6143" s="13">
        <v>1200</v>
      </c>
      <c r="K6143" s="13">
        <v>200</v>
      </c>
      <c r="L6143" s="16"/>
      <c r="M6143" t="s">
        <v>583</v>
      </c>
      <c r="P6143" t="s">
        <v>243</v>
      </c>
      <c r="Q6143">
        <v>3.1</v>
      </c>
      <c r="V6143">
        <v>1</v>
      </c>
      <c r="W6143" t="s">
        <v>1371</v>
      </c>
      <c r="X6143" t="s">
        <v>1406</v>
      </c>
    </row>
    <row r="6144" spans="1:24" x14ac:dyDescent="0.3">
      <c r="A6144">
        <v>7391</v>
      </c>
      <c r="B6144" s="15" t="s">
        <v>797</v>
      </c>
      <c r="C6144" t="str">
        <f>_xlfn.XLOOKUP($B6144, STANDARDS!$A:$A, STANDARDS!$B:$B,,0,2)</f>
        <v>Society Cliffs Fm, Bylot Sgp</v>
      </c>
      <c r="D6144" t="s">
        <v>517</v>
      </c>
      <c r="J6144" s="13">
        <v>1200</v>
      </c>
      <c r="K6144" s="13">
        <v>200</v>
      </c>
      <c r="L6144" s="16"/>
      <c r="M6144" t="s">
        <v>583</v>
      </c>
      <c r="O6144">
        <v>3.4000000000000002E-2</v>
      </c>
      <c r="P6144" t="s">
        <v>243</v>
      </c>
      <c r="Q6144">
        <v>3.4</v>
      </c>
      <c r="S6144">
        <v>-22.7</v>
      </c>
      <c r="U6144" t="s">
        <v>245</v>
      </c>
      <c r="V6144">
        <v>1</v>
      </c>
      <c r="W6144" t="s">
        <v>1371</v>
      </c>
      <c r="X6144" t="s">
        <v>1406</v>
      </c>
    </row>
    <row r="6145" spans="1:24" x14ac:dyDescent="0.3">
      <c r="A6145">
        <v>7392</v>
      </c>
      <c r="B6145" s="15" t="s">
        <v>797</v>
      </c>
      <c r="C6145" t="str">
        <f>_xlfn.XLOOKUP($B6145, STANDARDS!$A:$A, STANDARDS!$B:$B,,0,2)</f>
        <v>Society Cliffs Fm, Bylot Sgp</v>
      </c>
      <c r="D6145" t="s">
        <v>517</v>
      </c>
      <c r="E6145" t="s">
        <v>1168</v>
      </c>
      <c r="J6145" s="13">
        <v>1200</v>
      </c>
      <c r="K6145" s="13">
        <v>200</v>
      </c>
      <c r="L6145" s="16"/>
      <c r="M6145" t="s">
        <v>583</v>
      </c>
      <c r="P6145" t="s">
        <v>243</v>
      </c>
      <c r="Q6145">
        <v>3.6</v>
      </c>
      <c r="V6145">
        <v>1</v>
      </c>
      <c r="W6145" t="s">
        <v>1371</v>
      </c>
      <c r="X6145" t="s">
        <v>1406</v>
      </c>
    </row>
    <row r="6146" spans="1:24" x14ac:dyDescent="0.3">
      <c r="A6146">
        <v>7393</v>
      </c>
      <c r="B6146" s="15" t="s">
        <v>797</v>
      </c>
      <c r="C6146" t="str">
        <f>_xlfn.XLOOKUP($B6146, STANDARDS!$A:$A, STANDARDS!$B:$B,,0,2)</f>
        <v>Society Cliffs Fm, Bylot Sgp</v>
      </c>
      <c r="D6146" t="s">
        <v>517</v>
      </c>
      <c r="E6146" t="s">
        <v>1168</v>
      </c>
      <c r="J6146" s="13">
        <v>1200</v>
      </c>
      <c r="K6146" s="13">
        <v>200</v>
      </c>
      <c r="L6146" s="16"/>
      <c r="M6146" t="s">
        <v>583</v>
      </c>
      <c r="P6146" t="s">
        <v>243</v>
      </c>
      <c r="Q6146">
        <v>3.4</v>
      </c>
      <c r="V6146">
        <v>1</v>
      </c>
      <c r="W6146" t="s">
        <v>1371</v>
      </c>
      <c r="X6146" t="s">
        <v>1406</v>
      </c>
    </row>
    <row r="6147" spans="1:24" x14ac:dyDescent="0.3">
      <c r="A6147">
        <v>7394</v>
      </c>
      <c r="B6147" s="15" t="s">
        <v>796</v>
      </c>
      <c r="C6147" t="str">
        <f>_xlfn.XLOOKUP($B6147, STANDARDS!$A:$A, STANDARDS!$B:$B,,0,2)</f>
        <v>Hunting Fm, Bylot Sgp</v>
      </c>
      <c r="D6147" t="s">
        <v>517</v>
      </c>
      <c r="E6147" t="s">
        <v>1167</v>
      </c>
      <c r="J6147" s="13">
        <v>1200</v>
      </c>
      <c r="K6147" s="13"/>
      <c r="L6147" s="16"/>
      <c r="P6147" t="s">
        <v>243</v>
      </c>
      <c r="Q6147">
        <v>2.5</v>
      </c>
      <c r="V6147">
        <v>1</v>
      </c>
      <c r="W6147" t="s">
        <v>1371</v>
      </c>
      <c r="X6147" t="s">
        <v>1406</v>
      </c>
    </row>
    <row r="6148" spans="1:24" x14ac:dyDescent="0.3">
      <c r="A6148">
        <v>7395</v>
      </c>
      <c r="B6148" s="15" t="s">
        <v>794</v>
      </c>
      <c r="C6148" t="str">
        <f>_xlfn.XLOOKUP($B6148, STANDARDS!$A:$A, STANDARDS!$B:$B,,0,2)</f>
        <v>Victor Bay Fm</v>
      </c>
      <c r="D6148" t="s">
        <v>517</v>
      </c>
      <c r="E6148" t="s">
        <v>1165</v>
      </c>
      <c r="J6148" s="13">
        <v>1200</v>
      </c>
      <c r="K6148" s="13">
        <v>200</v>
      </c>
      <c r="L6148" s="16"/>
      <c r="M6148" t="s">
        <v>1347</v>
      </c>
      <c r="P6148" t="s">
        <v>243</v>
      </c>
      <c r="Q6148">
        <v>-0.2</v>
      </c>
      <c r="V6148">
        <v>1</v>
      </c>
      <c r="W6148" t="s">
        <v>1371</v>
      </c>
      <c r="X6148" t="s">
        <v>1406</v>
      </c>
    </row>
    <row r="6149" spans="1:24" x14ac:dyDescent="0.3">
      <c r="A6149">
        <v>7396</v>
      </c>
      <c r="B6149" s="15" t="s">
        <v>796</v>
      </c>
      <c r="C6149" t="str">
        <f>_xlfn.XLOOKUP($B6149, STANDARDS!$A:$A, STANDARDS!$B:$B,,0,2)</f>
        <v>Hunting Fm, Bylot Sgp</v>
      </c>
      <c r="D6149" t="s">
        <v>517</v>
      </c>
      <c r="E6149" t="s">
        <v>1167</v>
      </c>
      <c r="J6149" s="13">
        <v>1200</v>
      </c>
      <c r="K6149" s="13"/>
      <c r="L6149" s="16"/>
      <c r="P6149" t="s">
        <v>243</v>
      </c>
      <c r="Q6149">
        <v>2.6</v>
      </c>
      <c r="V6149">
        <v>1</v>
      </c>
      <c r="W6149" t="s">
        <v>1371</v>
      </c>
      <c r="X6149" t="s">
        <v>1406</v>
      </c>
    </row>
    <row r="6150" spans="1:24" x14ac:dyDescent="0.3">
      <c r="A6150">
        <v>7397</v>
      </c>
      <c r="B6150" s="15" t="s">
        <v>796</v>
      </c>
      <c r="C6150" t="str">
        <f>_xlfn.XLOOKUP($B6150, STANDARDS!$A:$A, STANDARDS!$B:$B,,0,2)</f>
        <v>Hunting Fm, Bylot Sgp</v>
      </c>
      <c r="D6150" t="s">
        <v>517</v>
      </c>
      <c r="E6150" t="s">
        <v>1167</v>
      </c>
      <c r="J6150" s="13">
        <v>1200</v>
      </c>
      <c r="K6150" s="13"/>
      <c r="L6150" s="16"/>
      <c r="P6150" t="s">
        <v>243</v>
      </c>
      <c r="Q6150">
        <v>3.2</v>
      </c>
      <c r="V6150">
        <v>1</v>
      </c>
      <c r="W6150" t="s">
        <v>1371</v>
      </c>
      <c r="X6150" t="s">
        <v>1406</v>
      </c>
    </row>
    <row r="6151" spans="1:24" x14ac:dyDescent="0.3">
      <c r="A6151">
        <v>7398</v>
      </c>
      <c r="B6151" s="15" t="s">
        <v>798</v>
      </c>
      <c r="C6151" t="str">
        <f>_xlfn.XLOOKUP($B6151, STANDARDS!$A:$A, STANDARDS!$B:$B,,0,2)</f>
        <v>Narssarssuk Fm</v>
      </c>
      <c r="D6151" t="s">
        <v>1066</v>
      </c>
      <c r="E6151" t="s">
        <v>512</v>
      </c>
      <c r="J6151" s="13">
        <v>1200</v>
      </c>
      <c r="K6151" s="13"/>
      <c r="L6151" s="16"/>
      <c r="O6151">
        <v>0.06</v>
      </c>
      <c r="P6151" t="s">
        <v>243</v>
      </c>
      <c r="Q6151">
        <v>1.4</v>
      </c>
      <c r="S6151">
        <v>-30.6</v>
      </c>
      <c r="U6151" t="s">
        <v>245</v>
      </c>
      <c r="V6151">
        <v>1</v>
      </c>
      <c r="W6151" t="s">
        <v>1371</v>
      </c>
      <c r="X6151" t="s">
        <v>1406</v>
      </c>
    </row>
    <row r="6152" spans="1:24" x14ac:dyDescent="0.3">
      <c r="A6152">
        <v>7399</v>
      </c>
      <c r="B6152" s="15" t="s">
        <v>794</v>
      </c>
      <c r="C6152" t="str">
        <f>_xlfn.XLOOKUP($B6152, STANDARDS!$A:$A, STANDARDS!$B:$B,,0,2)</f>
        <v>Victor Bay Fm</v>
      </c>
      <c r="D6152" t="s">
        <v>517</v>
      </c>
      <c r="E6152" t="s">
        <v>1165</v>
      </c>
      <c r="J6152" s="13">
        <v>1200</v>
      </c>
      <c r="K6152" s="13">
        <v>200</v>
      </c>
      <c r="L6152" s="16"/>
      <c r="M6152" t="s">
        <v>583</v>
      </c>
      <c r="P6152" t="s">
        <v>243</v>
      </c>
      <c r="Q6152">
        <v>1</v>
      </c>
      <c r="V6152">
        <v>1</v>
      </c>
      <c r="W6152" t="s">
        <v>1371</v>
      </c>
      <c r="X6152" t="s">
        <v>1406</v>
      </c>
    </row>
    <row r="6153" spans="1:24" x14ac:dyDescent="0.3">
      <c r="A6153">
        <v>7400</v>
      </c>
      <c r="B6153" s="15" t="s">
        <v>794</v>
      </c>
      <c r="C6153" t="str">
        <f>_xlfn.XLOOKUP($B6153, STANDARDS!$A:$A, STANDARDS!$B:$B,,0,2)</f>
        <v>Victor Bay Fm</v>
      </c>
      <c r="D6153" t="s">
        <v>517</v>
      </c>
      <c r="E6153" t="s">
        <v>1165</v>
      </c>
      <c r="J6153" s="13">
        <v>1200</v>
      </c>
      <c r="K6153" s="13">
        <v>200</v>
      </c>
      <c r="L6153" s="16"/>
      <c r="M6153" t="s">
        <v>583</v>
      </c>
      <c r="P6153" t="s">
        <v>243</v>
      </c>
      <c r="Q6153">
        <v>1.3</v>
      </c>
      <c r="V6153">
        <v>1</v>
      </c>
      <c r="W6153" t="s">
        <v>1371</v>
      </c>
      <c r="X6153" t="s">
        <v>1406</v>
      </c>
    </row>
    <row r="6154" spans="1:24" x14ac:dyDescent="0.3">
      <c r="A6154">
        <v>7401</v>
      </c>
      <c r="B6154" s="15" t="s">
        <v>797</v>
      </c>
      <c r="C6154" t="str">
        <f>_xlfn.XLOOKUP($B6154, STANDARDS!$A:$A, STANDARDS!$B:$B,,0,2)</f>
        <v>Society Cliffs Fm, Bylot Sgp</v>
      </c>
      <c r="D6154" t="s">
        <v>517</v>
      </c>
      <c r="E6154" t="s">
        <v>1168</v>
      </c>
      <c r="J6154" s="13">
        <v>1200</v>
      </c>
      <c r="K6154" s="13">
        <v>200</v>
      </c>
      <c r="L6154" s="16"/>
      <c r="M6154" t="s">
        <v>583</v>
      </c>
      <c r="P6154" t="s">
        <v>243</v>
      </c>
      <c r="Q6154">
        <v>3.4</v>
      </c>
      <c r="V6154">
        <v>1</v>
      </c>
      <c r="W6154" t="s">
        <v>1371</v>
      </c>
      <c r="X6154" t="s">
        <v>1406</v>
      </c>
    </row>
    <row r="6155" spans="1:24" x14ac:dyDescent="0.3">
      <c r="A6155">
        <v>7402</v>
      </c>
      <c r="B6155" s="15" t="s">
        <v>797</v>
      </c>
      <c r="C6155" t="str">
        <f>_xlfn.XLOOKUP($B6155, STANDARDS!$A:$A, STANDARDS!$B:$B,,0,2)</f>
        <v>Society Cliffs Fm, Bylot Sgp</v>
      </c>
      <c r="D6155" t="s">
        <v>517</v>
      </c>
      <c r="E6155" t="s">
        <v>1168</v>
      </c>
      <c r="J6155" s="13">
        <v>1200</v>
      </c>
      <c r="K6155" s="13">
        <v>200</v>
      </c>
      <c r="L6155" s="16"/>
      <c r="M6155" t="s">
        <v>583</v>
      </c>
      <c r="P6155" t="s">
        <v>243</v>
      </c>
      <c r="Q6155">
        <v>3.4</v>
      </c>
      <c r="V6155">
        <v>1</v>
      </c>
      <c r="W6155" t="s">
        <v>1371</v>
      </c>
      <c r="X6155" t="s">
        <v>1406</v>
      </c>
    </row>
    <row r="6156" spans="1:24" x14ac:dyDescent="0.3">
      <c r="A6156">
        <v>7403</v>
      </c>
      <c r="B6156" s="15" t="s">
        <v>794</v>
      </c>
      <c r="C6156" t="str">
        <f>_xlfn.XLOOKUP($B6156, STANDARDS!$A:$A, STANDARDS!$B:$B,,0,2)</f>
        <v>Victor Bay Fm</v>
      </c>
      <c r="D6156" t="s">
        <v>517</v>
      </c>
      <c r="E6156" t="s">
        <v>1166</v>
      </c>
      <c r="J6156" s="13">
        <v>1200</v>
      </c>
      <c r="K6156" s="13">
        <v>200</v>
      </c>
      <c r="L6156" s="16"/>
      <c r="M6156" t="s">
        <v>583</v>
      </c>
      <c r="P6156" t="s">
        <v>243</v>
      </c>
      <c r="Q6156">
        <v>0.6</v>
      </c>
      <c r="V6156">
        <v>1</v>
      </c>
      <c r="W6156" t="s">
        <v>1371</v>
      </c>
      <c r="X6156" t="s">
        <v>1406</v>
      </c>
    </row>
    <row r="6157" spans="1:24" x14ac:dyDescent="0.3">
      <c r="A6157">
        <v>7404</v>
      </c>
      <c r="B6157" s="15" t="s">
        <v>797</v>
      </c>
      <c r="C6157" t="str">
        <f>_xlfn.XLOOKUP($B6157, STANDARDS!$A:$A, STANDARDS!$B:$B,,0,2)</f>
        <v>Society Cliffs Fm, Bylot Sgp</v>
      </c>
      <c r="D6157" t="s">
        <v>517</v>
      </c>
      <c r="E6157" t="s">
        <v>1169</v>
      </c>
      <c r="J6157" s="13">
        <v>1200</v>
      </c>
      <c r="K6157" s="13">
        <v>200</v>
      </c>
      <c r="L6157" s="16"/>
      <c r="M6157" t="s">
        <v>583</v>
      </c>
      <c r="P6157" t="s">
        <v>243</v>
      </c>
      <c r="Q6157">
        <v>3.7</v>
      </c>
      <c r="V6157">
        <v>1</v>
      </c>
      <c r="W6157" t="s">
        <v>1371</v>
      </c>
      <c r="X6157" t="s">
        <v>1406</v>
      </c>
    </row>
    <row r="6158" spans="1:24" x14ac:dyDescent="0.3">
      <c r="A6158">
        <v>7405</v>
      </c>
      <c r="B6158" s="15" t="s">
        <v>797</v>
      </c>
      <c r="C6158" t="str">
        <f>_xlfn.XLOOKUP($B6158, STANDARDS!$A:$A, STANDARDS!$B:$B,,0,2)</f>
        <v>Society Cliffs Fm, Bylot Sgp</v>
      </c>
      <c r="D6158" t="s">
        <v>517</v>
      </c>
      <c r="E6158" t="s">
        <v>1168</v>
      </c>
      <c r="J6158" s="13">
        <v>1200</v>
      </c>
      <c r="K6158" s="13">
        <v>200</v>
      </c>
      <c r="L6158" s="16"/>
      <c r="M6158" t="s">
        <v>583</v>
      </c>
      <c r="P6158" t="s">
        <v>243</v>
      </c>
      <c r="Q6158">
        <v>4</v>
      </c>
      <c r="V6158">
        <v>1</v>
      </c>
      <c r="W6158" t="s">
        <v>1371</v>
      </c>
      <c r="X6158" t="s">
        <v>1406</v>
      </c>
    </row>
    <row r="6159" spans="1:24" x14ac:dyDescent="0.3">
      <c r="A6159">
        <v>7406</v>
      </c>
      <c r="B6159" s="15" t="s">
        <v>796</v>
      </c>
      <c r="C6159" t="str">
        <f>_xlfn.XLOOKUP($B6159, STANDARDS!$A:$A, STANDARDS!$B:$B,,0,2)</f>
        <v>Hunting Fm, Bylot Sgp</v>
      </c>
      <c r="D6159" t="s">
        <v>517</v>
      </c>
      <c r="E6159" t="s">
        <v>1167</v>
      </c>
      <c r="J6159" s="13">
        <v>1200</v>
      </c>
      <c r="K6159" s="13"/>
      <c r="L6159" s="16"/>
      <c r="P6159" t="s">
        <v>243</v>
      </c>
      <c r="Q6159">
        <v>2.2000000000000002</v>
      </c>
      <c r="V6159">
        <v>1</v>
      </c>
      <c r="W6159" t="s">
        <v>1371</v>
      </c>
      <c r="X6159" t="s">
        <v>1406</v>
      </c>
    </row>
    <row r="6160" spans="1:24" x14ac:dyDescent="0.3">
      <c r="A6160">
        <v>7407</v>
      </c>
      <c r="B6160" s="15" t="s">
        <v>796</v>
      </c>
      <c r="C6160" t="str">
        <f>_xlfn.XLOOKUP($B6160, STANDARDS!$A:$A, STANDARDS!$B:$B,,0,2)</f>
        <v>Hunting Fm, Bylot Sgp</v>
      </c>
      <c r="D6160" t="s">
        <v>517</v>
      </c>
      <c r="E6160" t="s">
        <v>1167</v>
      </c>
      <c r="J6160" s="13">
        <v>1200</v>
      </c>
      <c r="K6160" s="13"/>
      <c r="L6160" s="16"/>
      <c r="P6160" t="s">
        <v>243</v>
      </c>
      <c r="Q6160">
        <v>2.2999999999999998</v>
      </c>
      <c r="V6160">
        <v>1</v>
      </c>
      <c r="W6160" t="s">
        <v>1371</v>
      </c>
      <c r="X6160" t="s">
        <v>1406</v>
      </c>
    </row>
    <row r="6161" spans="1:24" x14ac:dyDescent="0.3">
      <c r="A6161">
        <v>7408</v>
      </c>
      <c r="B6161" s="15" t="s">
        <v>796</v>
      </c>
      <c r="C6161" t="str">
        <f>_xlfn.XLOOKUP($B6161, STANDARDS!$A:$A, STANDARDS!$B:$B,,0,2)</f>
        <v>Hunting Fm, Bylot Sgp</v>
      </c>
      <c r="D6161" t="s">
        <v>517</v>
      </c>
      <c r="E6161" t="s">
        <v>1167</v>
      </c>
      <c r="J6161" s="13">
        <v>1200</v>
      </c>
      <c r="K6161" s="13"/>
      <c r="L6161" s="16"/>
      <c r="P6161" t="s">
        <v>243</v>
      </c>
      <c r="Q6161">
        <v>2</v>
      </c>
      <c r="V6161">
        <v>1</v>
      </c>
      <c r="W6161" t="s">
        <v>1371</v>
      </c>
      <c r="X6161" t="s">
        <v>1406</v>
      </c>
    </row>
    <row r="6162" spans="1:24" x14ac:dyDescent="0.3">
      <c r="A6162">
        <v>7409</v>
      </c>
      <c r="B6162" s="15" t="s">
        <v>796</v>
      </c>
      <c r="C6162" t="str">
        <f>_xlfn.XLOOKUP($B6162, STANDARDS!$A:$A, STANDARDS!$B:$B,,0,2)</f>
        <v>Hunting Fm, Bylot Sgp</v>
      </c>
      <c r="D6162" t="s">
        <v>517</v>
      </c>
      <c r="E6162" t="s">
        <v>1167</v>
      </c>
      <c r="J6162" s="13">
        <v>1200</v>
      </c>
      <c r="K6162" s="13"/>
      <c r="L6162" s="16"/>
      <c r="P6162" t="s">
        <v>243</v>
      </c>
      <c r="Q6162">
        <v>2.4</v>
      </c>
      <c r="V6162">
        <v>1</v>
      </c>
      <c r="W6162" t="s">
        <v>1371</v>
      </c>
      <c r="X6162" t="s">
        <v>1406</v>
      </c>
    </row>
    <row r="6163" spans="1:24" x14ac:dyDescent="0.3">
      <c r="A6163">
        <v>7410</v>
      </c>
      <c r="B6163" s="15" t="s">
        <v>796</v>
      </c>
      <c r="C6163" t="str">
        <f>_xlfn.XLOOKUP($B6163, STANDARDS!$A:$A, STANDARDS!$B:$B,,0,2)</f>
        <v>Hunting Fm, Bylot Sgp</v>
      </c>
      <c r="D6163" t="s">
        <v>517</v>
      </c>
      <c r="E6163" t="s">
        <v>1167</v>
      </c>
      <c r="J6163" s="13">
        <v>1200</v>
      </c>
      <c r="K6163" s="13"/>
      <c r="L6163" s="16"/>
      <c r="P6163" t="s">
        <v>243</v>
      </c>
      <c r="Q6163">
        <v>1.8</v>
      </c>
      <c r="V6163">
        <v>1</v>
      </c>
      <c r="W6163" t="s">
        <v>1371</v>
      </c>
      <c r="X6163" t="s">
        <v>1406</v>
      </c>
    </row>
    <row r="6164" spans="1:24" x14ac:dyDescent="0.3">
      <c r="A6164">
        <v>7411</v>
      </c>
      <c r="B6164" s="15" t="s">
        <v>796</v>
      </c>
      <c r="C6164" t="str">
        <f>_xlfn.XLOOKUP($B6164, STANDARDS!$A:$A, STANDARDS!$B:$B,,0,2)</f>
        <v>Hunting Fm, Bylot Sgp</v>
      </c>
      <c r="D6164" t="s">
        <v>517</v>
      </c>
      <c r="E6164" t="s">
        <v>1167</v>
      </c>
      <c r="J6164" s="13">
        <v>1200</v>
      </c>
      <c r="K6164" s="13"/>
      <c r="L6164" s="16"/>
      <c r="P6164" t="s">
        <v>243</v>
      </c>
      <c r="Q6164">
        <v>3</v>
      </c>
      <c r="V6164">
        <v>1</v>
      </c>
      <c r="W6164" t="s">
        <v>1371</v>
      </c>
      <c r="X6164" t="s">
        <v>1406</v>
      </c>
    </row>
    <row r="6165" spans="1:24" x14ac:dyDescent="0.3">
      <c r="A6165">
        <v>7412</v>
      </c>
      <c r="B6165" s="15" t="s">
        <v>794</v>
      </c>
      <c r="C6165" t="str">
        <f>_xlfn.XLOOKUP($B6165, STANDARDS!$A:$A, STANDARDS!$B:$B,,0,2)</f>
        <v>Victor Bay Fm</v>
      </c>
      <c r="D6165" t="s">
        <v>517</v>
      </c>
      <c r="E6165" t="s">
        <v>1166</v>
      </c>
      <c r="J6165" s="13">
        <v>1200</v>
      </c>
      <c r="K6165" s="13">
        <v>200</v>
      </c>
      <c r="L6165" s="16"/>
      <c r="M6165" t="s">
        <v>1340</v>
      </c>
      <c r="P6165" t="s">
        <v>243</v>
      </c>
      <c r="Q6165">
        <v>0.2</v>
      </c>
      <c r="V6165">
        <v>1</v>
      </c>
      <c r="W6165" t="s">
        <v>1371</v>
      </c>
      <c r="X6165" t="s">
        <v>1406</v>
      </c>
    </row>
    <row r="6166" spans="1:24" x14ac:dyDescent="0.3">
      <c r="A6166">
        <v>7413</v>
      </c>
      <c r="B6166" s="15" t="s">
        <v>797</v>
      </c>
      <c r="C6166" t="str">
        <f>_xlfn.XLOOKUP($B6166, STANDARDS!$A:$A, STANDARDS!$B:$B,,0,2)</f>
        <v>Society Cliffs Fm, Bylot Sgp</v>
      </c>
      <c r="D6166" t="s">
        <v>517</v>
      </c>
      <c r="J6166" s="13">
        <v>1200</v>
      </c>
      <c r="K6166" s="13">
        <v>200</v>
      </c>
      <c r="L6166" s="16"/>
      <c r="M6166" t="s">
        <v>583</v>
      </c>
      <c r="O6166">
        <v>3.3000000000000002E-2</v>
      </c>
      <c r="P6166" t="s">
        <v>243</v>
      </c>
      <c r="Q6166">
        <v>3.3</v>
      </c>
      <c r="S6166">
        <v>-22.7</v>
      </c>
      <c r="U6166" t="s">
        <v>245</v>
      </c>
      <c r="V6166">
        <v>1</v>
      </c>
      <c r="W6166" t="s">
        <v>1371</v>
      </c>
      <c r="X6166" t="s">
        <v>1406</v>
      </c>
    </row>
    <row r="6167" spans="1:24" x14ac:dyDescent="0.3">
      <c r="A6167">
        <v>7414</v>
      </c>
      <c r="B6167" s="15" t="s">
        <v>797</v>
      </c>
      <c r="C6167" t="str">
        <f>_xlfn.XLOOKUP($B6167, STANDARDS!$A:$A, STANDARDS!$B:$B,,0,2)</f>
        <v>Society Cliffs Fm, Bylot Sgp</v>
      </c>
      <c r="D6167" t="s">
        <v>517</v>
      </c>
      <c r="E6167" t="s">
        <v>1169</v>
      </c>
      <c r="J6167" s="13">
        <v>1200</v>
      </c>
      <c r="K6167" s="13">
        <v>200</v>
      </c>
      <c r="L6167" s="16"/>
      <c r="M6167" t="s">
        <v>583</v>
      </c>
      <c r="P6167" t="s">
        <v>243</v>
      </c>
      <c r="Q6167">
        <v>3</v>
      </c>
      <c r="V6167">
        <v>1</v>
      </c>
      <c r="W6167" t="s">
        <v>1371</v>
      </c>
      <c r="X6167" t="s">
        <v>1406</v>
      </c>
    </row>
    <row r="6168" spans="1:24" x14ac:dyDescent="0.3">
      <c r="A6168">
        <v>7415</v>
      </c>
      <c r="B6168" s="15" t="s">
        <v>796</v>
      </c>
      <c r="C6168" t="str">
        <f>_xlfn.XLOOKUP($B6168, STANDARDS!$A:$A, STANDARDS!$B:$B,,0,2)</f>
        <v>Hunting Fm, Bylot Sgp</v>
      </c>
      <c r="D6168" t="s">
        <v>517</v>
      </c>
      <c r="E6168" t="s">
        <v>1167</v>
      </c>
      <c r="J6168" s="13">
        <v>1200</v>
      </c>
      <c r="K6168" s="13"/>
      <c r="L6168" s="16"/>
      <c r="P6168" t="s">
        <v>243</v>
      </c>
      <c r="Q6168">
        <v>2.2000000000000002</v>
      </c>
      <c r="V6168">
        <v>1</v>
      </c>
      <c r="W6168" t="s">
        <v>1371</v>
      </c>
      <c r="X6168" t="s">
        <v>1406</v>
      </c>
    </row>
    <row r="6169" spans="1:24" x14ac:dyDescent="0.3">
      <c r="A6169">
        <v>7416</v>
      </c>
      <c r="B6169" s="15" t="s">
        <v>794</v>
      </c>
      <c r="C6169" t="str">
        <f>_xlfn.XLOOKUP($B6169, STANDARDS!$A:$A, STANDARDS!$B:$B,,0,2)</f>
        <v>Victor Bay Fm</v>
      </c>
      <c r="D6169" t="s">
        <v>517</v>
      </c>
      <c r="E6169" t="s">
        <v>1166</v>
      </c>
      <c r="J6169" s="13">
        <v>1200</v>
      </c>
      <c r="K6169" s="13">
        <v>200</v>
      </c>
      <c r="L6169" s="16"/>
      <c r="M6169" t="s">
        <v>583</v>
      </c>
      <c r="P6169" t="s">
        <v>243</v>
      </c>
      <c r="Q6169">
        <v>1.1000000000000001</v>
      </c>
      <c r="V6169">
        <v>1</v>
      </c>
      <c r="W6169" t="s">
        <v>1371</v>
      </c>
      <c r="X6169" t="s">
        <v>1406</v>
      </c>
    </row>
    <row r="6170" spans="1:24" x14ac:dyDescent="0.3">
      <c r="A6170">
        <v>7417</v>
      </c>
      <c r="B6170" s="15" t="s">
        <v>797</v>
      </c>
      <c r="C6170" t="str">
        <f>_xlfn.XLOOKUP($B6170, STANDARDS!$A:$A, STANDARDS!$B:$B,,0,2)</f>
        <v>Society Cliffs Fm, Bylot Sgp</v>
      </c>
      <c r="D6170" t="s">
        <v>517</v>
      </c>
      <c r="J6170" s="13">
        <v>1200</v>
      </c>
      <c r="K6170" s="13">
        <v>200</v>
      </c>
      <c r="L6170" s="16"/>
      <c r="M6170" t="s">
        <v>583</v>
      </c>
      <c r="O6170">
        <v>0.08</v>
      </c>
      <c r="P6170" t="s">
        <v>243</v>
      </c>
      <c r="Q6170">
        <v>1.2</v>
      </c>
      <c r="S6170">
        <v>-26.9</v>
      </c>
      <c r="U6170" t="s">
        <v>245</v>
      </c>
      <c r="V6170">
        <v>1</v>
      </c>
      <c r="W6170" t="s">
        <v>1371</v>
      </c>
      <c r="X6170" t="s">
        <v>1406</v>
      </c>
    </row>
    <row r="6171" spans="1:24" x14ac:dyDescent="0.3">
      <c r="A6171">
        <v>7418</v>
      </c>
      <c r="B6171" s="15" t="s">
        <v>797</v>
      </c>
      <c r="C6171" t="str">
        <f>_xlfn.XLOOKUP($B6171, STANDARDS!$A:$A, STANDARDS!$B:$B,,0,2)</f>
        <v>Society Cliffs Fm, Bylot Sgp</v>
      </c>
      <c r="D6171" t="s">
        <v>517</v>
      </c>
      <c r="E6171" t="s">
        <v>1169</v>
      </c>
      <c r="J6171" s="13">
        <v>1200</v>
      </c>
      <c r="K6171" s="13">
        <v>200</v>
      </c>
      <c r="L6171" s="16"/>
      <c r="M6171" t="s">
        <v>583</v>
      </c>
      <c r="P6171" t="s">
        <v>243</v>
      </c>
      <c r="Q6171">
        <v>3.5</v>
      </c>
      <c r="V6171">
        <v>1</v>
      </c>
      <c r="W6171" t="s">
        <v>1371</v>
      </c>
      <c r="X6171" t="s">
        <v>1406</v>
      </c>
    </row>
    <row r="6172" spans="1:24" x14ac:dyDescent="0.3">
      <c r="A6172">
        <v>7419</v>
      </c>
      <c r="B6172" s="15" t="s">
        <v>797</v>
      </c>
      <c r="C6172" t="str">
        <f>_xlfn.XLOOKUP($B6172, STANDARDS!$A:$A, STANDARDS!$B:$B,,0,2)</f>
        <v>Society Cliffs Fm, Bylot Sgp</v>
      </c>
      <c r="D6172" t="s">
        <v>517</v>
      </c>
      <c r="E6172" t="s">
        <v>1168</v>
      </c>
      <c r="J6172" s="13">
        <v>1200</v>
      </c>
      <c r="K6172" s="13">
        <v>200</v>
      </c>
      <c r="L6172" s="16"/>
      <c r="M6172" t="s">
        <v>583</v>
      </c>
      <c r="P6172" t="s">
        <v>243</v>
      </c>
      <c r="Q6172">
        <v>4</v>
      </c>
      <c r="V6172">
        <v>1</v>
      </c>
      <c r="W6172" t="s">
        <v>1371</v>
      </c>
      <c r="X6172" t="s">
        <v>1406</v>
      </c>
    </row>
    <row r="6173" spans="1:24" x14ac:dyDescent="0.3">
      <c r="A6173">
        <v>7420</v>
      </c>
      <c r="B6173" s="15" t="s">
        <v>794</v>
      </c>
      <c r="C6173" t="str">
        <f>_xlfn.XLOOKUP($B6173, STANDARDS!$A:$A, STANDARDS!$B:$B,,0,2)</f>
        <v>Victor Bay Fm</v>
      </c>
      <c r="D6173" t="s">
        <v>517</v>
      </c>
      <c r="E6173" t="s">
        <v>1165</v>
      </c>
      <c r="J6173" s="13">
        <v>1200</v>
      </c>
      <c r="K6173" s="13">
        <v>200</v>
      </c>
      <c r="L6173" s="16"/>
      <c r="M6173" t="s">
        <v>583</v>
      </c>
      <c r="P6173" t="s">
        <v>243</v>
      </c>
      <c r="Q6173">
        <v>1.3</v>
      </c>
      <c r="V6173">
        <v>1</v>
      </c>
      <c r="W6173" t="s">
        <v>1371</v>
      </c>
      <c r="X6173" t="s">
        <v>1406</v>
      </c>
    </row>
    <row r="6174" spans="1:24" x14ac:dyDescent="0.3">
      <c r="A6174">
        <v>7421</v>
      </c>
      <c r="B6174" s="15" t="s">
        <v>796</v>
      </c>
      <c r="C6174" t="str">
        <f>_xlfn.XLOOKUP($B6174, STANDARDS!$A:$A, STANDARDS!$B:$B,,0,2)</f>
        <v>Hunting Fm, Bylot Sgp</v>
      </c>
      <c r="D6174" t="s">
        <v>517</v>
      </c>
      <c r="E6174" t="s">
        <v>1167</v>
      </c>
      <c r="J6174" s="13">
        <v>1200</v>
      </c>
      <c r="K6174" s="13"/>
      <c r="L6174" s="16"/>
      <c r="P6174" t="s">
        <v>243</v>
      </c>
      <c r="Q6174">
        <v>2.2999999999999998</v>
      </c>
      <c r="V6174">
        <v>1</v>
      </c>
      <c r="W6174" t="s">
        <v>1371</v>
      </c>
      <c r="X6174" t="s">
        <v>1406</v>
      </c>
    </row>
    <row r="6175" spans="1:24" x14ac:dyDescent="0.3">
      <c r="A6175">
        <v>7422</v>
      </c>
      <c r="B6175" s="15" t="s">
        <v>795</v>
      </c>
      <c r="C6175" t="str">
        <f>_xlfn.XLOOKUP($B6175, STANDARDS!$A:$A, STANDARDS!$B:$B,,0,2)</f>
        <v>Athole Point Fm</v>
      </c>
      <c r="D6175" t="s">
        <v>517</v>
      </c>
      <c r="E6175" t="s">
        <v>1166</v>
      </c>
      <c r="J6175" s="13">
        <v>1200</v>
      </c>
      <c r="K6175" s="13">
        <v>200</v>
      </c>
      <c r="L6175" s="16"/>
      <c r="M6175" t="s">
        <v>1340</v>
      </c>
      <c r="P6175" t="s">
        <v>243</v>
      </c>
      <c r="Q6175">
        <v>1</v>
      </c>
      <c r="V6175">
        <v>1</v>
      </c>
      <c r="W6175" t="s">
        <v>1371</v>
      </c>
      <c r="X6175" t="s">
        <v>1406</v>
      </c>
    </row>
    <row r="6176" spans="1:24" x14ac:dyDescent="0.3">
      <c r="A6176">
        <v>7423</v>
      </c>
      <c r="B6176" s="15" t="s">
        <v>796</v>
      </c>
      <c r="C6176" t="str">
        <f>_xlfn.XLOOKUP($B6176, STANDARDS!$A:$A, STANDARDS!$B:$B,,0,2)</f>
        <v>Hunting Fm, Bylot Sgp</v>
      </c>
      <c r="D6176" t="s">
        <v>517</v>
      </c>
      <c r="E6176" t="s">
        <v>1167</v>
      </c>
      <c r="J6176" s="13">
        <v>1200</v>
      </c>
      <c r="K6176" s="13"/>
      <c r="L6176" s="16"/>
      <c r="P6176" t="s">
        <v>243</v>
      </c>
      <c r="Q6176">
        <v>2.5</v>
      </c>
      <c r="V6176">
        <v>1</v>
      </c>
      <c r="W6176" t="s">
        <v>1371</v>
      </c>
      <c r="X6176" t="s">
        <v>1406</v>
      </c>
    </row>
    <row r="6177" spans="1:24" x14ac:dyDescent="0.3">
      <c r="A6177">
        <v>7424</v>
      </c>
      <c r="B6177" s="15" t="s">
        <v>797</v>
      </c>
      <c r="C6177" t="str">
        <f>_xlfn.XLOOKUP($B6177, STANDARDS!$A:$A, STANDARDS!$B:$B,,0,2)</f>
        <v>Society Cliffs Fm, Bylot Sgp</v>
      </c>
      <c r="D6177" t="s">
        <v>517</v>
      </c>
      <c r="E6177" t="s">
        <v>1168</v>
      </c>
      <c r="J6177" s="13">
        <v>1200</v>
      </c>
      <c r="K6177" s="13">
        <v>200</v>
      </c>
      <c r="L6177" s="16"/>
      <c r="M6177" t="s">
        <v>583</v>
      </c>
      <c r="P6177" t="s">
        <v>243</v>
      </c>
      <c r="Q6177">
        <v>3.5</v>
      </c>
      <c r="V6177">
        <v>1</v>
      </c>
      <c r="W6177" t="s">
        <v>1371</v>
      </c>
      <c r="X6177" t="s">
        <v>1406</v>
      </c>
    </row>
    <row r="6178" spans="1:24" x14ac:dyDescent="0.3">
      <c r="A6178">
        <v>7425</v>
      </c>
      <c r="B6178" s="15" t="s">
        <v>794</v>
      </c>
      <c r="C6178" t="str">
        <f>_xlfn.XLOOKUP($B6178, STANDARDS!$A:$A, STANDARDS!$B:$B,,0,2)</f>
        <v>Victor Bay Fm</v>
      </c>
      <c r="D6178" t="s">
        <v>517</v>
      </c>
      <c r="E6178" t="s">
        <v>1166</v>
      </c>
      <c r="J6178" s="13">
        <v>1200</v>
      </c>
      <c r="K6178" s="13">
        <v>200</v>
      </c>
      <c r="L6178" s="16"/>
      <c r="M6178" t="s">
        <v>1340</v>
      </c>
      <c r="P6178" t="s">
        <v>243</v>
      </c>
      <c r="Q6178">
        <v>1.4</v>
      </c>
      <c r="V6178">
        <v>1</v>
      </c>
      <c r="W6178" t="s">
        <v>1371</v>
      </c>
      <c r="X6178" t="s">
        <v>1406</v>
      </c>
    </row>
    <row r="6179" spans="1:24" x14ac:dyDescent="0.3">
      <c r="A6179">
        <v>7426</v>
      </c>
      <c r="B6179" s="15" t="s">
        <v>794</v>
      </c>
      <c r="C6179" t="str">
        <f>_xlfn.XLOOKUP($B6179, STANDARDS!$A:$A, STANDARDS!$B:$B,,0,2)</f>
        <v>Victor Bay Fm</v>
      </c>
      <c r="D6179" t="s">
        <v>517</v>
      </c>
      <c r="E6179" t="s">
        <v>1165</v>
      </c>
      <c r="J6179" s="13">
        <v>1200</v>
      </c>
      <c r="K6179" s="13">
        <v>200</v>
      </c>
      <c r="L6179" s="16"/>
      <c r="M6179" t="s">
        <v>1340</v>
      </c>
      <c r="P6179" t="s">
        <v>243</v>
      </c>
      <c r="Q6179">
        <v>-0.1</v>
      </c>
      <c r="V6179">
        <v>1</v>
      </c>
      <c r="W6179" t="s">
        <v>1371</v>
      </c>
      <c r="X6179" t="s">
        <v>1406</v>
      </c>
    </row>
    <row r="6180" spans="1:24" x14ac:dyDescent="0.3">
      <c r="A6180">
        <v>7427</v>
      </c>
      <c r="B6180" s="15" t="s">
        <v>795</v>
      </c>
      <c r="C6180" t="str">
        <f>_xlfn.XLOOKUP($B6180, STANDARDS!$A:$A, STANDARDS!$B:$B,,0,2)</f>
        <v>Athole Point Fm</v>
      </c>
      <c r="D6180" t="s">
        <v>517</v>
      </c>
      <c r="E6180" t="s">
        <v>1166</v>
      </c>
      <c r="J6180" s="13">
        <v>1200</v>
      </c>
      <c r="K6180" s="13">
        <v>200</v>
      </c>
      <c r="L6180" s="16"/>
      <c r="M6180" t="s">
        <v>1340</v>
      </c>
      <c r="P6180" t="s">
        <v>243</v>
      </c>
      <c r="Q6180">
        <v>1.1000000000000001</v>
      </c>
      <c r="V6180">
        <v>1</v>
      </c>
      <c r="W6180" t="s">
        <v>1371</v>
      </c>
      <c r="X6180" t="s">
        <v>1406</v>
      </c>
    </row>
    <row r="6181" spans="1:24" x14ac:dyDescent="0.3">
      <c r="A6181">
        <v>7428</v>
      </c>
      <c r="B6181" s="15" t="s">
        <v>794</v>
      </c>
      <c r="C6181" t="str">
        <f>_xlfn.XLOOKUP($B6181, STANDARDS!$A:$A, STANDARDS!$B:$B,,0,2)</f>
        <v>Victor Bay Fm</v>
      </c>
      <c r="D6181" t="s">
        <v>517</v>
      </c>
      <c r="E6181" t="s">
        <v>1166</v>
      </c>
      <c r="J6181" s="13">
        <v>1200</v>
      </c>
      <c r="K6181" s="13">
        <v>200</v>
      </c>
      <c r="L6181" s="16"/>
      <c r="M6181" t="s">
        <v>583</v>
      </c>
      <c r="P6181" t="s">
        <v>243</v>
      </c>
      <c r="Q6181">
        <v>0.7</v>
      </c>
      <c r="V6181">
        <v>1</v>
      </c>
      <c r="W6181" t="s">
        <v>1371</v>
      </c>
      <c r="X6181" t="s">
        <v>1406</v>
      </c>
    </row>
    <row r="6182" spans="1:24" x14ac:dyDescent="0.3">
      <c r="A6182">
        <v>7429</v>
      </c>
      <c r="B6182" s="15" t="s">
        <v>797</v>
      </c>
      <c r="C6182" t="str">
        <f>_xlfn.XLOOKUP($B6182, STANDARDS!$A:$A, STANDARDS!$B:$B,,0,2)</f>
        <v>Society Cliffs Fm, Bylot Sgp</v>
      </c>
      <c r="D6182" t="s">
        <v>517</v>
      </c>
      <c r="J6182" s="13">
        <v>1200</v>
      </c>
      <c r="K6182" s="13">
        <v>200</v>
      </c>
      <c r="L6182" s="16"/>
      <c r="M6182" t="s">
        <v>583</v>
      </c>
      <c r="O6182">
        <v>0.23599999999999999</v>
      </c>
      <c r="P6182" t="s">
        <v>243</v>
      </c>
      <c r="Q6182">
        <v>2.2999999999999998</v>
      </c>
      <c r="S6182">
        <v>-29.3</v>
      </c>
      <c r="U6182" t="s">
        <v>245</v>
      </c>
      <c r="V6182">
        <v>1</v>
      </c>
      <c r="W6182" t="s">
        <v>1371</v>
      </c>
      <c r="X6182" t="s">
        <v>1406</v>
      </c>
    </row>
    <row r="6183" spans="1:24" x14ac:dyDescent="0.3">
      <c r="A6183">
        <v>7430</v>
      </c>
      <c r="B6183" s="15" t="s">
        <v>796</v>
      </c>
      <c r="C6183" t="str">
        <f>_xlfn.XLOOKUP($B6183, STANDARDS!$A:$A, STANDARDS!$B:$B,,0,2)</f>
        <v>Hunting Fm, Bylot Sgp</v>
      </c>
      <c r="D6183" t="s">
        <v>517</v>
      </c>
      <c r="E6183" t="s">
        <v>1167</v>
      </c>
      <c r="J6183" s="13">
        <v>1200</v>
      </c>
      <c r="K6183" s="13"/>
      <c r="L6183" s="16"/>
      <c r="P6183" t="s">
        <v>243</v>
      </c>
      <c r="Q6183">
        <v>3</v>
      </c>
      <c r="V6183">
        <v>1</v>
      </c>
      <c r="W6183" t="s">
        <v>1371</v>
      </c>
      <c r="X6183" t="s">
        <v>1406</v>
      </c>
    </row>
    <row r="6184" spans="1:24" x14ac:dyDescent="0.3">
      <c r="A6184">
        <v>7431</v>
      </c>
      <c r="B6184" s="15" t="s">
        <v>797</v>
      </c>
      <c r="C6184" t="str">
        <f>_xlfn.XLOOKUP($B6184, STANDARDS!$A:$A, STANDARDS!$B:$B,,0,2)</f>
        <v>Society Cliffs Fm, Bylot Sgp</v>
      </c>
      <c r="D6184" t="s">
        <v>517</v>
      </c>
      <c r="E6184" t="s">
        <v>1168</v>
      </c>
      <c r="J6184" s="13">
        <v>1200</v>
      </c>
      <c r="K6184" s="13">
        <v>200</v>
      </c>
      <c r="L6184" s="16"/>
      <c r="M6184" t="s">
        <v>583</v>
      </c>
      <c r="P6184" t="s">
        <v>243</v>
      </c>
      <c r="Q6184">
        <v>3.8</v>
      </c>
      <c r="V6184">
        <v>1</v>
      </c>
      <c r="W6184" t="s">
        <v>1371</v>
      </c>
      <c r="X6184" t="s">
        <v>1406</v>
      </c>
    </row>
    <row r="6185" spans="1:24" x14ac:dyDescent="0.3">
      <c r="A6185">
        <v>7432</v>
      </c>
      <c r="B6185" s="15" t="s">
        <v>796</v>
      </c>
      <c r="C6185" t="str">
        <f>_xlfn.XLOOKUP($B6185, STANDARDS!$A:$A, STANDARDS!$B:$B,,0,2)</f>
        <v>Hunting Fm, Bylot Sgp</v>
      </c>
      <c r="D6185" t="s">
        <v>517</v>
      </c>
      <c r="E6185" t="s">
        <v>1167</v>
      </c>
      <c r="J6185" s="13">
        <v>1200</v>
      </c>
      <c r="K6185" s="13"/>
      <c r="L6185" s="16"/>
      <c r="P6185" t="s">
        <v>243</v>
      </c>
      <c r="Q6185">
        <v>0.3</v>
      </c>
      <c r="V6185">
        <v>1</v>
      </c>
      <c r="W6185" t="s">
        <v>1371</v>
      </c>
      <c r="X6185" t="s">
        <v>1406</v>
      </c>
    </row>
    <row r="6186" spans="1:24" x14ac:dyDescent="0.3">
      <c r="A6186">
        <v>7433</v>
      </c>
      <c r="B6186" s="15" t="s">
        <v>797</v>
      </c>
      <c r="C6186" t="str">
        <f>_xlfn.XLOOKUP($B6186, STANDARDS!$A:$A, STANDARDS!$B:$B,,0,2)</f>
        <v>Society Cliffs Fm, Bylot Sgp</v>
      </c>
      <c r="D6186" t="s">
        <v>517</v>
      </c>
      <c r="J6186" s="13">
        <v>1200</v>
      </c>
      <c r="K6186" s="13">
        <v>200</v>
      </c>
      <c r="L6186" s="16"/>
      <c r="M6186" t="s">
        <v>583</v>
      </c>
      <c r="O6186">
        <v>5.1999999999999998E-2</v>
      </c>
      <c r="P6186" t="s">
        <v>243</v>
      </c>
      <c r="Q6186">
        <v>2.2999999999999998</v>
      </c>
      <c r="S6186">
        <v>-27.2</v>
      </c>
      <c r="U6186" t="s">
        <v>245</v>
      </c>
      <c r="V6186">
        <v>1</v>
      </c>
      <c r="W6186" t="s">
        <v>1371</v>
      </c>
      <c r="X6186" t="s">
        <v>1406</v>
      </c>
    </row>
    <row r="6187" spans="1:24" x14ac:dyDescent="0.3">
      <c r="A6187">
        <v>7434</v>
      </c>
      <c r="B6187" s="15" t="s">
        <v>797</v>
      </c>
      <c r="C6187" t="str">
        <f>_xlfn.XLOOKUP($B6187, STANDARDS!$A:$A, STANDARDS!$B:$B,,0,2)</f>
        <v>Society Cliffs Fm, Bylot Sgp</v>
      </c>
      <c r="D6187" t="s">
        <v>517</v>
      </c>
      <c r="E6187" t="s">
        <v>1168</v>
      </c>
      <c r="J6187" s="13">
        <v>1200</v>
      </c>
      <c r="K6187" s="13">
        <v>200</v>
      </c>
      <c r="L6187" s="16"/>
      <c r="M6187" t="s">
        <v>583</v>
      </c>
      <c r="P6187" t="s">
        <v>243</v>
      </c>
      <c r="Q6187">
        <v>3.9</v>
      </c>
      <c r="V6187">
        <v>1</v>
      </c>
      <c r="W6187" t="s">
        <v>1371</v>
      </c>
      <c r="X6187" t="s">
        <v>1406</v>
      </c>
    </row>
    <row r="6188" spans="1:24" x14ac:dyDescent="0.3">
      <c r="A6188">
        <v>7435</v>
      </c>
      <c r="B6188" s="15" t="s">
        <v>797</v>
      </c>
      <c r="C6188" t="str">
        <f>_xlfn.XLOOKUP($B6188, STANDARDS!$A:$A, STANDARDS!$B:$B,,0,2)</f>
        <v>Society Cliffs Fm, Bylot Sgp</v>
      </c>
      <c r="D6188" t="s">
        <v>517</v>
      </c>
      <c r="E6188" t="s">
        <v>1168</v>
      </c>
      <c r="J6188" s="13">
        <v>1200</v>
      </c>
      <c r="K6188" s="13">
        <v>200</v>
      </c>
      <c r="L6188" s="16"/>
      <c r="M6188" t="s">
        <v>583</v>
      </c>
      <c r="P6188" t="s">
        <v>243</v>
      </c>
      <c r="Q6188">
        <v>3.6</v>
      </c>
      <c r="V6188">
        <v>1</v>
      </c>
      <c r="W6188" t="s">
        <v>1371</v>
      </c>
      <c r="X6188" t="s">
        <v>1406</v>
      </c>
    </row>
    <row r="6189" spans="1:24" x14ac:dyDescent="0.3">
      <c r="A6189">
        <v>7436</v>
      </c>
      <c r="B6189" s="15" t="s">
        <v>794</v>
      </c>
      <c r="C6189" t="str">
        <f>_xlfn.XLOOKUP($B6189, STANDARDS!$A:$A, STANDARDS!$B:$B,,0,2)</f>
        <v>Victor Bay Fm</v>
      </c>
      <c r="D6189" t="s">
        <v>517</v>
      </c>
      <c r="E6189" t="s">
        <v>1166</v>
      </c>
      <c r="J6189" s="13">
        <v>1200</v>
      </c>
      <c r="K6189" s="13">
        <v>200</v>
      </c>
      <c r="L6189" s="16"/>
      <c r="M6189" t="s">
        <v>1340</v>
      </c>
      <c r="P6189" t="s">
        <v>243</v>
      </c>
      <c r="Q6189">
        <v>1.1000000000000001</v>
      </c>
      <c r="V6189">
        <v>1</v>
      </c>
      <c r="W6189" t="s">
        <v>1371</v>
      </c>
      <c r="X6189" t="s">
        <v>1406</v>
      </c>
    </row>
    <row r="6190" spans="1:24" x14ac:dyDescent="0.3">
      <c r="A6190">
        <v>7437</v>
      </c>
      <c r="B6190" s="15" t="s">
        <v>794</v>
      </c>
      <c r="C6190" t="str">
        <f>_xlfn.XLOOKUP($B6190, STANDARDS!$A:$A, STANDARDS!$B:$B,,0,2)</f>
        <v>Victor Bay Fm</v>
      </c>
      <c r="D6190" t="s">
        <v>517</v>
      </c>
      <c r="E6190" t="s">
        <v>1165</v>
      </c>
      <c r="J6190" s="13">
        <v>1200</v>
      </c>
      <c r="K6190" s="13">
        <v>200</v>
      </c>
      <c r="L6190" s="16"/>
      <c r="M6190" t="s">
        <v>583</v>
      </c>
      <c r="P6190" t="s">
        <v>243</v>
      </c>
      <c r="Q6190">
        <v>1.7</v>
      </c>
      <c r="V6190">
        <v>1</v>
      </c>
      <c r="W6190" t="s">
        <v>1371</v>
      </c>
      <c r="X6190" t="s">
        <v>1406</v>
      </c>
    </row>
    <row r="6191" spans="1:24" x14ac:dyDescent="0.3">
      <c r="A6191">
        <v>7438</v>
      </c>
      <c r="B6191" s="15" t="s">
        <v>797</v>
      </c>
      <c r="C6191" t="str">
        <f>_xlfn.XLOOKUP($B6191, STANDARDS!$A:$A, STANDARDS!$B:$B,,0,2)</f>
        <v>Society Cliffs Fm, Bylot Sgp</v>
      </c>
      <c r="D6191" t="s">
        <v>517</v>
      </c>
      <c r="J6191" s="13">
        <v>1200</v>
      </c>
      <c r="K6191" s="13">
        <v>200</v>
      </c>
      <c r="L6191" s="16"/>
      <c r="M6191" t="s">
        <v>583</v>
      </c>
      <c r="O6191">
        <v>0.15</v>
      </c>
      <c r="P6191" t="s">
        <v>243</v>
      </c>
      <c r="Q6191">
        <v>1.8</v>
      </c>
      <c r="S6191">
        <v>-29.3</v>
      </c>
      <c r="U6191" t="s">
        <v>245</v>
      </c>
      <c r="V6191">
        <v>1</v>
      </c>
      <c r="W6191" t="s">
        <v>1371</v>
      </c>
      <c r="X6191" t="s">
        <v>1406</v>
      </c>
    </row>
    <row r="6192" spans="1:24" x14ac:dyDescent="0.3">
      <c r="A6192">
        <v>7439</v>
      </c>
      <c r="B6192" s="15" t="s">
        <v>796</v>
      </c>
      <c r="C6192" t="str">
        <f>_xlfn.XLOOKUP($B6192, STANDARDS!$A:$A, STANDARDS!$B:$B,,0,2)</f>
        <v>Hunting Fm, Bylot Sgp</v>
      </c>
      <c r="D6192" t="s">
        <v>517</v>
      </c>
      <c r="E6192" t="s">
        <v>1167</v>
      </c>
      <c r="J6192" s="13">
        <v>1200</v>
      </c>
      <c r="K6192" s="13"/>
      <c r="L6192" s="16"/>
      <c r="P6192" t="s">
        <v>243</v>
      </c>
      <c r="Q6192">
        <v>2.7</v>
      </c>
      <c r="V6192">
        <v>1</v>
      </c>
      <c r="W6192" t="s">
        <v>1371</v>
      </c>
      <c r="X6192" t="s">
        <v>1406</v>
      </c>
    </row>
    <row r="6193" spans="1:24" x14ac:dyDescent="0.3">
      <c r="A6193">
        <v>7440</v>
      </c>
      <c r="B6193" s="15" t="s">
        <v>797</v>
      </c>
      <c r="C6193" t="str">
        <f>_xlfn.XLOOKUP($B6193, STANDARDS!$A:$A, STANDARDS!$B:$B,,0,2)</f>
        <v>Society Cliffs Fm, Bylot Sgp</v>
      </c>
      <c r="D6193" t="s">
        <v>517</v>
      </c>
      <c r="E6193" t="s">
        <v>1168</v>
      </c>
      <c r="J6193" s="13">
        <v>1200</v>
      </c>
      <c r="K6193" s="13">
        <v>200</v>
      </c>
      <c r="L6193" s="16"/>
      <c r="M6193" t="s">
        <v>583</v>
      </c>
      <c r="P6193" t="s">
        <v>243</v>
      </c>
      <c r="Q6193">
        <v>3.5</v>
      </c>
      <c r="V6193">
        <v>1</v>
      </c>
      <c r="W6193" t="s">
        <v>1371</v>
      </c>
      <c r="X6193" t="s">
        <v>1406</v>
      </c>
    </row>
    <row r="6194" spans="1:24" x14ac:dyDescent="0.3">
      <c r="A6194">
        <v>7441</v>
      </c>
      <c r="B6194" s="15" t="s">
        <v>797</v>
      </c>
      <c r="C6194" t="str">
        <f>_xlfn.XLOOKUP($B6194, STANDARDS!$A:$A, STANDARDS!$B:$B,,0,2)</f>
        <v>Society Cliffs Fm, Bylot Sgp</v>
      </c>
      <c r="D6194" t="s">
        <v>517</v>
      </c>
      <c r="E6194" t="s">
        <v>1168</v>
      </c>
      <c r="J6194" s="13">
        <v>1200</v>
      </c>
      <c r="K6194" s="13">
        <v>200</v>
      </c>
      <c r="L6194" s="16"/>
      <c r="M6194" t="s">
        <v>583</v>
      </c>
      <c r="P6194" t="s">
        <v>243</v>
      </c>
      <c r="Q6194">
        <v>3.4</v>
      </c>
      <c r="V6194">
        <v>1</v>
      </c>
      <c r="W6194" t="s">
        <v>1371</v>
      </c>
      <c r="X6194" t="s">
        <v>1406</v>
      </c>
    </row>
    <row r="6195" spans="1:24" x14ac:dyDescent="0.3">
      <c r="A6195">
        <v>7442</v>
      </c>
      <c r="B6195" s="15" t="s">
        <v>797</v>
      </c>
      <c r="C6195" t="str">
        <f>_xlfn.XLOOKUP($B6195, STANDARDS!$A:$A, STANDARDS!$B:$B,,0,2)</f>
        <v>Society Cliffs Fm, Bylot Sgp</v>
      </c>
      <c r="D6195" t="s">
        <v>517</v>
      </c>
      <c r="E6195" t="s">
        <v>1168</v>
      </c>
      <c r="J6195" s="13">
        <v>1200</v>
      </c>
      <c r="K6195" s="13">
        <v>200</v>
      </c>
      <c r="L6195" s="16"/>
      <c r="M6195" t="s">
        <v>583</v>
      </c>
      <c r="P6195" t="s">
        <v>243</v>
      </c>
      <c r="Q6195">
        <v>3.2</v>
      </c>
      <c r="V6195">
        <v>1</v>
      </c>
      <c r="W6195" t="s">
        <v>1371</v>
      </c>
      <c r="X6195" t="s">
        <v>1406</v>
      </c>
    </row>
    <row r="6196" spans="1:24" x14ac:dyDescent="0.3">
      <c r="A6196">
        <v>7443</v>
      </c>
      <c r="B6196" s="15" t="s">
        <v>797</v>
      </c>
      <c r="C6196" t="str">
        <f>_xlfn.XLOOKUP($B6196, STANDARDS!$A:$A, STANDARDS!$B:$B,,0,2)</f>
        <v>Society Cliffs Fm, Bylot Sgp</v>
      </c>
      <c r="D6196" t="s">
        <v>517</v>
      </c>
      <c r="J6196" s="13">
        <v>1200</v>
      </c>
      <c r="K6196" s="13">
        <v>200</v>
      </c>
      <c r="L6196" s="16"/>
      <c r="M6196" t="s">
        <v>583</v>
      </c>
      <c r="O6196">
        <v>0.03</v>
      </c>
      <c r="P6196" t="s">
        <v>243</v>
      </c>
      <c r="Q6196">
        <v>2.2999999999999998</v>
      </c>
      <c r="S6196">
        <v>-25.2</v>
      </c>
      <c r="U6196" t="s">
        <v>245</v>
      </c>
      <c r="V6196">
        <v>1</v>
      </c>
      <c r="W6196" t="s">
        <v>1371</v>
      </c>
      <c r="X6196" t="s">
        <v>1406</v>
      </c>
    </row>
    <row r="6197" spans="1:24" x14ac:dyDescent="0.3">
      <c r="A6197">
        <v>7444</v>
      </c>
      <c r="B6197" s="15" t="s">
        <v>797</v>
      </c>
      <c r="C6197" t="str">
        <f>_xlfn.XLOOKUP($B6197, STANDARDS!$A:$A, STANDARDS!$B:$B,,0,2)</f>
        <v>Society Cliffs Fm, Bylot Sgp</v>
      </c>
      <c r="D6197" t="s">
        <v>517</v>
      </c>
      <c r="E6197" t="s">
        <v>1169</v>
      </c>
      <c r="J6197" s="13">
        <v>1200</v>
      </c>
      <c r="K6197" s="13">
        <v>200</v>
      </c>
      <c r="L6197" s="16"/>
      <c r="M6197" t="s">
        <v>583</v>
      </c>
      <c r="P6197" t="s">
        <v>243</v>
      </c>
      <c r="Q6197">
        <v>2.9</v>
      </c>
      <c r="V6197">
        <v>1</v>
      </c>
      <c r="W6197" t="s">
        <v>1371</v>
      </c>
      <c r="X6197" t="s">
        <v>1406</v>
      </c>
    </row>
    <row r="6198" spans="1:24" x14ac:dyDescent="0.3">
      <c r="A6198">
        <v>7445</v>
      </c>
      <c r="B6198" s="15" t="s">
        <v>797</v>
      </c>
      <c r="C6198" t="str">
        <f>_xlfn.XLOOKUP($B6198, STANDARDS!$A:$A, STANDARDS!$B:$B,,0,2)</f>
        <v>Society Cliffs Fm, Bylot Sgp</v>
      </c>
      <c r="D6198" t="s">
        <v>517</v>
      </c>
      <c r="E6198" t="s">
        <v>1168</v>
      </c>
      <c r="J6198" s="13">
        <v>1200</v>
      </c>
      <c r="K6198" s="13">
        <v>200</v>
      </c>
      <c r="L6198" s="16"/>
      <c r="M6198" t="s">
        <v>583</v>
      </c>
      <c r="P6198" t="s">
        <v>243</v>
      </c>
      <c r="Q6198">
        <v>3.4</v>
      </c>
      <c r="V6198">
        <v>1</v>
      </c>
      <c r="W6198" t="s">
        <v>1371</v>
      </c>
      <c r="X6198" t="s">
        <v>1406</v>
      </c>
    </row>
    <row r="6199" spans="1:24" x14ac:dyDescent="0.3">
      <c r="A6199">
        <v>7446</v>
      </c>
      <c r="B6199" s="15" t="s">
        <v>797</v>
      </c>
      <c r="C6199" t="str">
        <f>_xlfn.XLOOKUP($B6199, STANDARDS!$A:$A, STANDARDS!$B:$B,,0,2)</f>
        <v>Society Cliffs Fm, Bylot Sgp</v>
      </c>
      <c r="D6199" t="s">
        <v>517</v>
      </c>
      <c r="J6199" s="13">
        <v>1200</v>
      </c>
      <c r="K6199" s="13">
        <v>200</v>
      </c>
      <c r="L6199" s="16"/>
      <c r="M6199" t="s">
        <v>583</v>
      </c>
      <c r="O6199">
        <v>7.0000000000000007E-2</v>
      </c>
      <c r="P6199" t="s">
        <v>243</v>
      </c>
      <c r="Q6199">
        <v>2.6</v>
      </c>
      <c r="S6199">
        <v>-26.9</v>
      </c>
      <c r="U6199" t="s">
        <v>245</v>
      </c>
      <c r="V6199">
        <v>1</v>
      </c>
      <c r="W6199" t="s">
        <v>1371</v>
      </c>
      <c r="X6199" t="s">
        <v>1406</v>
      </c>
    </row>
    <row r="6200" spans="1:24" x14ac:dyDescent="0.3">
      <c r="A6200">
        <v>7447</v>
      </c>
      <c r="B6200" s="15" t="s">
        <v>796</v>
      </c>
      <c r="C6200" t="str">
        <f>_xlfn.XLOOKUP($B6200, STANDARDS!$A:$A, STANDARDS!$B:$B,,0,2)</f>
        <v>Hunting Fm, Bylot Sgp</v>
      </c>
      <c r="D6200" t="s">
        <v>517</v>
      </c>
      <c r="E6200" t="s">
        <v>1167</v>
      </c>
      <c r="J6200" s="13">
        <v>1200</v>
      </c>
      <c r="K6200" s="13"/>
      <c r="L6200" s="16"/>
      <c r="P6200" t="s">
        <v>243</v>
      </c>
      <c r="Q6200">
        <v>1.4</v>
      </c>
      <c r="V6200">
        <v>1</v>
      </c>
      <c r="W6200" t="s">
        <v>1371</v>
      </c>
      <c r="X6200" t="s">
        <v>1406</v>
      </c>
    </row>
    <row r="6201" spans="1:24" x14ac:dyDescent="0.3">
      <c r="A6201">
        <v>7448</v>
      </c>
      <c r="B6201" s="15" t="s">
        <v>797</v>
      </c>
      <c r="C6201" t="str">
        <f>_xlfn.XLOOKUP($B6201, STANDARDS!$A:$A, STANDARDS!$B:$B,,0,2)</f>
        <v>Society Cliffs Fm, Bylot Sgp</v>
      </c>
      <c r="D6201" t="s">
        <v>517</v>
      </c>
      <c r="E6201" t="s">
        <v>1168</v>
      </c>
      <c r="J6201" s="13">
        <v>1200</v>
      </c>
      <c r="K6201" s="13">
        <v>200</v>
      </c>
      <c r="L6201" s="16"/>
      <c r="M6201" t="s">
        <v>583</v>
      </c>
      <c r="P6201" t="s">
        <v>243</v>
      </c>
      <c r="Q6201">
        <v>3.5</v>
      </c>
      <c r="V6201">
        <v>1</v>
      </c>
      <c r="W6201" t="s">
        <v>1371</v>
      </c>
      <c r="X6201" t="s">
        <v>1406</v>
      </c>
    </row>
    <row r="6202" spans="1:24" x14ac:dyDescent="0.3">
      <c r="A6202">
        <v>7449</v>
      </c>
      <c r="B6202" s="15" t="s">
        <v>797</v>
      </c>
      <c r="C6202" t="str">
        <f>_xlfn.XLOOKUP($B6202, STANDARDS!$A:$A, STANDARDS!$B:$B,,0,2)</f>
        <v>Society Cliffs Fm, Bylot Sgp</v>
      </c>
      <c r="D6202" t="s">
        <v>517</v>
      </c>
      <c r="J6202" s="13">
        <v>1200</v>
      </c>
      <c r="K6202" s="13">
        <v>200</v>
      </c>
      <c r="L6202" s="16"/>
      <c r="M6202" t="s">
        <v>583</v>
      </c>
      <c r="O6202">
        <v>0.34</v>
      </c>
      <c r="P6202" t="s">
        <v>243</v>
      </c>
      <c r="Q6202">
        <v>3.4</v>
      </c>
      <c r="S6202">
        <v>-25</v>
      </c>
      <c r="U6202" t="s">
        <v>245</v>
      </c>
      <c r="V6202">
        <v>1</v>
      </c>
      <c r="W6202" t="s">
        <v>1371</v>
      </c>
      <c r="X6202" t="s">
        <v>1406</v>
      </c>
    </row>
    <row r="6203" spans="1:24" x14ac:dyDescent="0.3">
      <c r="A6203">
        <v>7450</v>
      </c>
      <c r="B6203" s="15" t="s">
        <v>798</v>
      </c>
      <c r="C6203" t="str">
        <f>_xlfn.XLOOKUP($B6203, STANDARDS!$A:$A, STANDARDS!$B:$B,,0,2)</f>
        <v>Narssarssuk Fm</v>
      </c>
      <c r="D6203" t="s">
        <v>1066</v>
      </c>
      <c r="E6203" t="s">
        <v>512</v>
      </c>
      <c r="J6203" s="13">
        <v>1200</v>
      </c>
      <c r="K6203" s="13"/>
      <c r="L6203" s="16"/>
      <c r="O6203">
        <v>0.09</v>
      </c>
      <c r="P6203" t="s">
        <v>243</v>
      </c>
      <c r="Q6203">
        <v>1.8</v>
      </c>
      <c r="S6203">
        <v>-31.5</v>
      </c>
      <c r="U6203" t="s">
        <v>245</v>
      </c>
      <c r="V6203">
        <v>1</v>
      </c>
      <c r="W6203" t="s">
        <v>1371</v>
      </c>
      <c r="X6203" t="s">
        <v>1406</v>
      </c>
    </row>
    <row r="6204" spans="1:24" x14ac:dyDescent="0.3">
      <c r="A6204">
        <v>7451</v>
      </c>
      <c r="B6204" s="15" t="s">
        <v>797</v>
      </c>
      <c r="C6204" t="str">
        <f>_xlfn.XLOOKUP($B6204, STANDARDS!$A:$A, STANDARDS!$B:$B,,0,2)</f>
        <v>Society Cliffs Fm, Bylot Sgp</v>
      </c>
      <c r="D6204" t="s">
        <v>517</v>
      </c>
      <c r="J6204" s="13">
        <v>1200</v>
      </c>
      <c r="K6204" s="13">
        <v>200</v>
      </c>
      <c r="L6204" s="16"/>
      <c r="M6204" t="s">
        <v>583</v>
      </c>
      <c r="O6204">
        <v>3.1E-2</v>
      </c>
      <c r="P6204" t="s">
        <v>243</v>
      </c>
      <c r="Q6204">
        <v>3.1</v>
      </c>
      <c r="S6204">
        <v>-27.2</v>
      </c>
      <c r="U6204" t="s">
        <v>245</v>
      </c>
      <c r="V6204">
        <v>1</v>
      </c>
      <c r="W6204" t="s">
        <v>1371</v>
      </c>
      <c r="X6204" t="s">
        <v>1406</v>
      </c>
    </row>
    <row r="6205" spans="1:24" x14ac:dyDescent="0.3">
      <c r="A6205">
        <v>7452</v>
      </c>
      <c r="B6205" s="15" t="s">
        <v>797</v>
      </c>
      <c r="C6205" t="str">
        <f>_xlfn.XLOOKUP($B6205, STANDARDS!$A:$A, STANDARDS!$B:$B,,0,2)</f>
        <v>Society Cliffs Fm, Bylot Sgp</v>
      </c>
      <c r="D6205" t="s">
        <v>517</v>
      </c>
      <c r="E6205" t="s">
        <v>1169</v>
      </c>
      <c r="J6205" s="13">
        <v>1200</v>
      </c>
      <c r="K6205" s="13">
        <v>200</v>
      </c>
      <c r="L6205" s="16"/>
      <c r="M6205" t="s">
        <v>583</v>
      </c>
      <c r="P6205" t="s">
        <v>243</v>
      </c>
      <c r="Q6205">
        <v>2.6</v>
      </c>
      <c r="V6205">
        <v>1</v>
      </c>
      <c r="W6205" t="s">
        <v>1371</v>
      </c>
      <c r="X6205" t="s">
        <v>1406</v>
      </c>
    </row>
    <row r="6206" spans="1:24" x14ac:dyDescent="0.3">
      <c r="A6206">
        <v>7453</v>
      </c>
      <c r="B6206" s="15" t="s">
        <v>797</v>
      </c>
      <c r="C6206" t="str">
        <f>_xlfn.XLOOKUP($B6206, STANDARDS!$A:$A, STANDARDS!$B:$B,,0,2)</f>
        <v>Society Cliffs Fm, Bylot Sgp</v>
      </c>
      <c r="D6206" t="s">
        <v>517</v>
      </c>
      <c r="E6206" t="s">
        <v>1168</v>
      </c>
      <c r="J6206" s="13">
        <v>1200</v>
      </c>
      <c r="K6206" s="13">
        <v>200</v>
      </c>
      <c r="L6206" s="16"/>
      <c r="M6206" t="s">
        <v>583</v>
      </c>
      <c r="P6206" t="s">
        <v>243</v>
      </c>
      <c r="Q6206">
        <v>3.3</v>
      </c>
      <c r="V6206">
        <v>1</v>
      </c>
      <c r="W6206" t="s">
        <v>1371</v>
      </c>
      <c r="X6206" t="s">
        <v>1406</v>
      </c>
    </row>
    <row r="6207" spans="1:24" x14ac:dyDescent="0.3">
      <c r="A6207">
        <v>7454</v>
      </c>
      <c r="B6207" s="15" t="s">
        <v>797</v>
      </c>
      <c r="C6207" t="str">
        <f>_xlfn.XLOOKUP($B6207, STANDARDS!$A:$A, STANDARDS!$B:$B,,0,2)</f>
        <v>Society Cliffs Fm, Bylot Sgp</v>
      </c>
      <c r="D6207" t="s">
        <v>517</v>
      </c>
      <c r="E6207" t="s">
        <v>1169</v>
      </c>
      <c r="J6207" s="13">
        <v>1200</v>
      </c>
      <c r="K6207" s="13">
        <v>200</v>
      </c>
      <c r="L6207" s="16"/>
      <c r="M6207" t="s">
        <v>583</v>
      </c>
      <c r="P6207" t="s">
        <v>243</v>
      </c>
      <c r="Q6207">
        <v>2.7</v>
      </c>
      <c r="V6207">
        <v>1</v>
      </c>
      <c r="W6207" t="s">
        <v>1371</v>
      </c>
      <c r="X6207" t="s">
        <v>1406</v>
      </c>
    </row>
    <row r="6208" spans="1:24" x14ac:dyDescent="0.3">
      <c r="A6208">
        <v>7455</v>
      </c>
      <c r="B6208" s="15" t="s">
        <v>797</v>
      </c>
      <c r="C6208" t="str">
        <f>_xlfn.XLOOKUP($B6208, STANDARDS!$A:$A, STANDARDS!$B:$B,,0,2)</f>
        <v>Society Cliffs Fm, Bylot Sgp</v>
      </c>
      <c r="D6208" t="s">
        <v>517</v>
      </c>
      <c r="E6208" t="s">
        <v>1169</v>
      </c>
      <c r="J6208" s="13">
        <v>1200</v>
      </c>
      <c r="K6208" s="13">
        <v>200</v>
      </c>
      <c r="L6208" s="16"/>
      <c r="M6208" t="s">
        <v>583</v>
      </c>
      <c r="P6208" t="s">
        <v>243</v>
      </c>
      <c r="Q6208">
        <v>3.7</v>
      </c>
      <c r="V6208">
        <v>1</v>
      </c>
      <c r="W6208" t="s">
        <v>1371</v>
      </c>
      <c r="X6208" t="s">
        <v>1406</v>
      </c>
    </row>
    <row r="6209" spans="1:24" x14ac:dyDescent="0.3">
      <c r="A6209">
        <v>7456</v>
      </c>
      <c r="B6209" s="15" t="s">
        <v>797</v>
      </c>
      <c r="C6209" t="str">
        <f>_xlfn.XLOOKUP($B6209, STANDARDS!$A:$A, STANDARDS!$B:$B,,0,2)</f>
        <v>Society Cliffs Fm, Bylot Sgp</v>
      </c>
      <c r="D6209" t="s">
        <v>517</v>
      </c>
      <c r="E6209" t="s">
        <v>1169</v>
      </c>
      <c r="J6209" s="13">
        <v>1200</v>
      </c>
      <c r="K6209" s="13">
        <v>200</v>
      </c>
      <c r="L6209" s="16"/>
      <c r="M6209" t="s">
        <v>583</v>
      </c>
      <c r="P6209" t="s">
        <v>243</v>
      </c>
      <c r="Q6209">
        <v>2.4</v>
      </c>
      <c r="V6209">
        <v>1</v>
      </c>
      <c r="W6209" t="s">
        <v>1371</v>
      </c>
      <c r="X6209" t="s">
        <v>1406</v>
      </c>
    </row>
    <row r="6210" spans="1:24" x14ac:dyDescent="0.3">
      <c r="A6210">
        <v>7457</v>
      </c>
      <c r="B6210" s="15" t="s">
        <v>797</v>
      </c>
      <c r="C6210" t="str">
        <f>_xlfn.XLOOKUP($B6210, STANDARDS!$A:$A, STANDARDS!$B:$B,,0,2)</f>
        <v>Society Cliffs Fm, Bylot Sgp</v>
      </c>
      <c r="D6210" t="s">
        <v>517</v>
      </c>
      <c r="E6210" t="s">
        <v>1168</v>
      </c>
      <c r="J6210" s="13">
        <v>1200</v>
      </c>
      <c r="K6210" s="13">
        <v>200</v>
      </c>
      <c r="L6210" s="16"/>
      <c r="M6210" t="s">
        <v>583</v>
      </c>
      <c r="P6210" t="s">
        <v>243</v>
      </c>
      <c r="Q6210">
        <v>3.6</v>
      </c>
      <c r="V6210">
        <v>1</v>
      </c>
      <c r="W6210" t="s">
        <v>1371</v>
      </c>
      <c r="X6210" t="s">
        <v>1406</v>
      </c>
    </row>
    <row r="6211" spans="1:24" x14ac:dyDescent="0.3">
      <c r="A6211">
        <v>7458</v>
      </c>
      <c r="B6211" s="15" t="s">
        <v>794</v>
      </c>
      <c r="C6211" t="str">
        <f>_xlfn.XLOOKUP($B6211, STANDARDS!$A:$A, STANDARDS!$B:$B,,0,2)</f>
        <v>Victor Bay Fm</v>
      </c>
      <c r="D6211" t="s">
        <v>517</v>
      </c>
      <c r="E6211" t="s">
        <v>1166</v>
      </c>
      <c r="J6211" s="13">
        <v>1200</v>
      </c>
      <c r="K6211" s="13">
        <v>200</v>
      </c>
      <c r="L6211" s="16"/>
      <c r="M6211" t="s">
        <v>1347</v>
      </c>
      <c r="P6211" t="s">
        <v>243</v>
      </c>
      <c r="Q6211">
        <v>0.9</v>
      </c>
      <c r="V6211">
        <v>1</v>
      </c>
      <c r="W6211" t="s">
        <v>1371</v>
      </c>
      <c r="X6211" t="s">
        <v>1406</v>
      </c>
    </row>
    <row r="6212" spans="1:24" x14ac:dyDescent="0.3">
      <c r="A6212">
        <v>7459</v>
      </c>
      <c r="B6212" s="15" t="s">
        <v>796</v>
      </c>
      <c r="C6212" t="str">
        <f>_xlfn.XLOOKUP($B6212, STANDARDS!$A:$A, STANDARDS!$B:$B,,0,2)</f>
        <v>Hunting Fm, Bylot Sgp</v>
      </c>
      <c r="D6212" t="s">
        <v>517</v>
      </c>
      <c r="E6212" t="s">
        <v>1167</v>
      </c>
      <c r="J6212" s="13">
        <v>1200</v>
      </c>
      <c r="K6212" s="13"/>
      <c r="L6212" s="16"/>
      <c r="P6212" t="s">
        <v>243</v>
      </c>
      <c r="Q6212">
        <v>2.6</v>
      </c>
      <c r="V6212">
        <v>1</v>
      </c>
      <c r="W6212" t="s">
        <v>1371</v>
      </c>
      <c r="X6212" t="s">
        <v>1406</v>
      </c>
    </row>
    <row r="6213" spans="1:24" x14ac:dyDescent="0.3">
      <c r="A6213">
        <v>7460</v>
      </c>
      <c r="B6213" s="15" t="s">
        <v>797</v>
      </c>
      <c r="C6213" t="str">
        <f>_xlfn.XLOOKUP($B6213, STANDARDS!$A:$A, STANDARDS!$B:$B,,0,2)</f>
        <v>Society Cliffs Fm, Bylot Sgp</v>
      </c>
      <c r="D6213" t="s">
        <v>517</v>
      </c>
      <c r="E6213" t="s">
        <v>1168</v>
      </c>
      <c r="J6213" s="13">
        <v>1200</v>
      </c>
      <c r="K6213" s="13">
        <v>200</v>
      </c>
      <c r="L6213" s="16"/>
      <c r="M6213" t="s">
        <v>583</v>
      </c>
      <c r="P6213" t="s">
        <v>243</v>
      </c>
      <c r="Q6213">
        <v>3.8</v>
      </c>
      <c r="V6213">
        <v>1</v>
      </c>
      <c r="W6213" t="s">
        <v>1371</v>
      </c>
      <c r="X6213" t="s">
        <v>1406</v>
      </c>
    </row>
    <row r="6214" spans="1:24" x14ac:dyDescent="0.3">
      <c r="A6214">
        <v>7461</v>
      </c>
      <c r="B6214" s="15" t="s">
        <v>794</v>
      </c>
      <c r="C6214" t="str">
        <f>_xlfn.XLOOKUP($B6214, STANDARDS!$A:$A, STANDARDS!$B:$B,,0,2)</f>
        <v>Victor Bay Fm</v>
      </c>
      <c r="D6214" t="s">
        <v>517</v>
      </c>
      <c r="E6214" t="s">
        <v>1165</v>
      </c>
      <c r="J6214" s="13">
        <v>1200</v>
      </c>
      <c r="K6214" s="13">
        <v>200</v>
      </c>
      <c r="L6214" s="16"/>
      <c r="M6214" t="s">
        <v>583</v>
      </c>
      <c r="P6214" t="s">
        <v>243</v>
      </c>
      <c r="Q6214">
        <v>1.7</v>
      </c>
      <c r="V6214">
        <v>1</v>
      </c>
      <c r="W6214" t="s">
        <v>1371</v>
      </c>
      <c r="X6214" t="s">
        <v>1406</v>
      </c>
    </row>
    <row r="6215" spans="1:24" x14ac:dyDescent="0.3">
      <c r="A6215">
        <v>7462</v>
      </c>
      <c r="B6215" s="15" t="s">
        <v>797</v>
      </c>
      <c r="C6215" t="str">
        <f>_xlfn.XLOOKUP($B6215, STANDARDS!$A:$A, STANDARDS!$B:$B,,0,2)</f>
        <v>Society Cliffs Fm, Bylot Sgp</v>
      </c>
      <c r="D6215" t="s">
        <v>517</v>
      </c>
      <c r="J6215" s="13">
        <v>1200</v>
      </c>
      <c r="K6215" s="13">
        <v>200</v>
      </c>
      <c r="L6215" s="16"/>
      <c r="M6215" t="s">
        <v>583</v>
      </c>
      <c r="O6215">
        <v>3.5999999999999997E-2</v>
      </c>
      <c r="P6215" t="s">
        <v>243</v>
      </c>
      <c r="Q6215">
        <v>3.4</v>
      </c>
      <c r="S6215">
        <v>-26.8</v>
      </c>
      <c r="U6215" t="s">
        <v>245</v>
      </c>
      <c r="V6215">
        <v>1</v>
      </c>
      <c r="W6215" t="s">
        <v>1371</v>
      </c>
      <c r="X6215" t="s">
        <v>1406</v>
      </c>
    </row>
    <row r="6216" spans="1:24" x14ac:dyDescent="0.3">
      <c r="A6216">
        <v>7463</v>
      </c>
      <c r="B6216" s="15" t="s">
        <v>797</v>
      </c>
      <c r="C6216" t="str">
        <f>_xlfn.XLOOKUP($B6216, STANDARDS!$A:$A, STANDARDS!$B:$B,,0,2)</f>
        <v>Society Cliffs Fm, Bylot Sgp</v>
      </c>
      <c r="D6216" t="s">
        <v>517</v>
      </c>
      <c r="E6216" t="s">
        <v>1169</v>
      </c>
      <c r="J6216" s="13">
        <v>1200</v>
      </c>
      <c r="K6216" s="13">
        <v>200</v>
      </c>
      <c r="L6216" s="16"/>
      <c r="M6216" t="s">
        <v>583</v>
      </c>
      <c r="P6216" t="s">
        <v>243</v>
      </c>
      <c r="Q6216">
        <v>2</v>
      </c>
      <c r="V6216">
        <v>1</v>
      </c>
      <c r="W6216" t="s">
        <v>1371</v>
      </c>
      <c r="X6216" t="s">
        <v>1406</v>
      </c>
    </row>
    <row r="6217" spans="1:24" x14ac:dyDescent="0.3">
      <c r="A6217">
        <v>7464</v>
      </c>
      <c r="B6217" s="15" t="s">
        <v>799</v>
      </c>
      <c r="C6217" t="str">
        <f>_xlfn.XLOOKUP($B6217, STANDARDS!$A:$A, STANDARDS!$B:$B,,0,2)</f>
        <v>Narssarssuk Fm</v>
      </c>
      <c r="D6217" t="s">
        <v>1066</v>
      </c>
      <c r="E6217" t="s">
        <v>512</v>
      </c>
      <c r="J6217" s="13">
        <v>1200</v>
      </c>
      <c r="K6217" s="13"/>
      <c r="L6217" s="16"/>
      <c r="O6217">
        <v>0.03</v>
      </c>
      <c r="P6217" t="s">
        <v>243</v>
      </c>
      <c r="Q6217">
        <v>0.7</v>
      </c>
      <c r="S6217">
        <v>-29.8</v>
      </c>
      <c r="U6217" t="s">
        <v>245</v>
      </c>
      <c r="V6217">
        <v>1</v>
      </c>
      <c r="W6217" t="s">
        <v>1371</v>
      </c>
      <c r="X6217" t="s">
        <v>1406</v>
      </c>
    </row>
    <row r="6218" spans="1:24" x14ac:dyDescent="0.3">
      <c r="A6218">
        <v>7465</v>
      </c>
      <c r="B6218" s="15" t="s">
        <v>797</v>
      </c>
      <c r="C6218" t="str">
        <f>_xlfn.XLOOKUP($B6218, STANDARDS!$A:$A, STANDARDS!$B:$B,,0,2)</f>
        <v>Society Cliffs Fm, Bylot Sgp</v>
      </c>
      <c r="D6218" t="s">
        <v>517</v>
      </c>
      <c r="E6218" t="s">
        <v>1168</v>
      </c>
      <c r="J6218" s="13">
        <v>1200</v>
      </c>
      <c r="K6218" s="13">
        <v>200</v>
      </c>
      <c r="L6218" s="16"/>
      <c r="M6218" t="s">
        <v>583</v>
      </c>
      <c r="P6218" t="s">
        <v>243</v>
      </c>
      <c r="Q6218">
        <v>4</v>
      </c>
      <c r="V6218">
        <v>1</v>
      </c>
      <c r="W6218" t="s">
        <v>1371</v>
      </c>
      <c r="X6218" t="s">
        <v>1406</v>
      </c>
    </row>
    <row r="6219" spans="1:24" x14ac:dyDescent="0.3">
      <c r="A6219">
        <v>7466</v>
      </c>
      <c r="B6219" s="15" t="s">
        <v>797</v>
      </c>
      <c r="C6219" t="str">
        <f>_xlfn.XLOOKUP($B6219, STANDARDS!$A:$A, STANDARDS!$B:$B,,0,2)</f>
        <v>Society Cliffs Fm, Bylot Sgp</v>
      </c>
      <c r="D6219" t="s">
        <v>517</v>
      </c>
      <c r="E6219" t="s">
        <v>1169</v>
      </c>
      <c r="J6219" s="13">
        <v>1200</v>
      </c>
      <c r="K6219" s="13">
        <v>200</v>
      </c>
      <c r="L6219" s="16"/>
      <c r="M6219" t="s">
        <v>583</v>
      </c>
      <c r="P6219" t="s">
        <v>243</v>
      </c>
      <c r="Q6219">
        <v>3</v>
      </c>
      <c r="V6219">
        <v>1</v>
      </c>
      <c r="W6219" t="s">
        <v>1371</v>
      </c>
      <c r="X6219" t="s">
        <v>1406</v>
      </c>
    </row>
    <row r="6220" spans="1:24" x14ac:dyDescent="0.3">
      <c r="A6220">
        <v>7467</v>
      </c>
      <c r="B6220" s="15" t="s">
        <v>797</v>
      </c>
      <c r="C6220" t="str">
        <f>_xlfn.XLOOKUP($B6220, STANDARDS!$A:$A, STANDARDS!$B:$B,,0,2)</f>
        <v>Society Cliffs Fm, Bylot Sgp</v>
      </c>
      <c r="D6220" t="s">
        <v>517</v>
      </c>
      <c r="E6220" t="s">
        <v>1168</v>
      </c>
      <c r="J6220" s="13">
        <v>1200</v>
      </c>
      <c r="K6220" s="13">
        <v>200</v>
      </c>
      <c r="L6220" s="16"/>
      <c r="M6220" t="s">
        <v>583</v>
      </c>
      <c r="P6220" t="s">
        <v>243</v>
      </c>
      <c r="Q6220">
        <v>2.9</v>
      </c>
      <c r="V6220">
        <v>1</v>
      </c>
      <c r="W6220" t="s">
        <v>1371</v>
      </c>
      <c r="X6220" t="s">
        <v>1406</v>
      </c>
    </row>
    <row r="6221" spans="1:24" x14ac:dyDescent="0.3">
      <c r="A6221">
        <v>7468</v>
      </c>
      <c r="B6221" s="15" t="s">
        <v>797</v>
      </c>
      <c r="C6221" t="str">
        <f>_xlfn.XLOOKUP($B6221, STANDARDS!$A:$A, STANDARDS!$B:$B,,0,2)</f>
        <v>Society Cliffs Fm, Bylot Sgp</v>
      </c>
      <c r="D6221" t="s">
        <v>517</v>
      </c>
      <c r="E6221" t="s">
        <v>1169</v>
      </c>
      <c r="J6221" s="13">
        <v>1200</v>
      </c>
      <c r="K6221" s="13">
        <v>200</v>
      </c>
      <c r="L6221" s="16"/>
      <c r="M6221" t="s">
        <v>583</v>
      </c>
      <c r="P6221" t="s">
        <v>243</v>
      </c>
      <c r="Q6221">
        <v>2.9</v>
      </c>
      <c r="V6221">
        <v>1</v>
      </c>
      <c r="W6221" t="s">
        <v>1371</v>
      </c>
      <c r="X6221" t="s">
        <v>1406</v>
      </c>
    </row>
    <row r="6222" spans="1:24" x14ac:dyDescent="0.3">
      <c r="A6222">
        <v>7469</v>
      </c>
      <c r="B6222" s="15" t="s">
        <v>797</v>
      </c>
      <c r="C6222" t="str">
        <f>_xlfn.XLOOKUP($B6222, STANDARDS!$A:$A, STANDARDS!$B:$B,,0,2)</f>
        <v>Society Cliffs Fm, Bylot Sgp</v>
      </c>
      <c r="D6222" t="s">
        <v>517</v>
      </c>
      <c r="E6222" t="s">
        <v>1168</v>
      </c>
      <c r="J6222" s="13">
        <v>1200</v>
      </c>
      <c r="K6222" s="13">
        <v>200</v>
      </c>
      <c r="L6222" s="16"/>
      <c r="M6222" t="s">
        <v>583</v>
      </c>
      <c r="P6222" t="s">
        <v>243</v>
      </c>
      <c r="Q6222">
        <v>4</v>
      </c>
      <c r="V6222">
        <v>1</v>
      </c>
      <c r="W6222" t="s">
        <v>1371</v>
      </c>
      <c r="X6222" t="s">
        <v>1406</v>
      </c>
    </row>
    <row r="6223" spans="1:24" x14ac:dyDescent="0.3">
      <c r="A6223">
        <v>7470</v>
      </c>
      <c r="B6223" s="15" t="s">
        <v>797</v>
      </c>
      <c r="C6223" t="str">
        <f>_xlfn.XLOOKUP($B6223, STANDARDS!$A:$A, STANDARDS!$B:$B,,0,2)</f>
        <v>Society Cliffs Fm, Bylot Sgp</v>
      </c>
      <c r="D6223" t="s">
        <v>517</v>
      </c>
      <c r="E6223" t="s">
        <v>1168</v>
      </c>
      <c r="J6223" s="13">
        <v>1200</v>
      </c>
      <c r="K6223" s="13">
        <v>200</v>
      </c>
      <c r="L6223" s="16"/>
      <c r="M6223" t="s">
        <v>583</v>
      </c>
      <c r="P6223" t="s">
        <v>243</v>
      </c>
      <c r="Q6223">
        <v>3.2</v>
      </c>
      <c r="V6223">
        <v>1</v>
      </c>
      <c r="W6223" t="s">
        <v>1371</v>
      </c>
      <c r="X6223" t="s">
        <v>1406</v>
      </c>
    </row>
    <row r="6224" spans="1:24" x14ac:dyDescent="0.3">
      <c r="A6224">
        <v>7471</v>
      </c>
      <c r="B6224" s="15" t="s">
        <v>797</v>
      </c>
      <c r="C6224" t="str">
        <f>_xlfn.XLOOKUP($B6224, STANDARDS!$A:$A, STANDARDS!$B:$B,,0,2)</f>
        <v>Society Cliffs Fm, Bylot Sgp</v>
      </c>
      <c r="D6224" t="s">
        <v>517</v>
      </c>
      <c r="J6224" s="13">
        <v>1200</v>
      </c>
      <c r="K6224" s="13">
        <v>200</v>
      </c>
      <c r="L6224" s="16"/>
      <c r="M6224" t="s">
        <v>583</v>
      </c>
      <c r="O6224">
        <v>9.5000000000000001E-2</v>
      </c>
      <c r="P6224" t="s">
        <v>243</v>
      </c>
      <c r="Q6224">
        <v>2.8</v>
      </c>
      <c r="S6224">
        <v>-27.2</v>
      </c>
      <c r="U6224" t="s">
        <v>245</v>
      </c>
      <c r="V6224">
        <v>1</v>
      </c>
      <c r="W6224" t="s">
        <v>1371</v>
      </c>
      <c r="X6224" t="s">
        <v>1406</v>
      </c>
    </row>
    <row r="6225" spans="1:24" x14ac:dyDescent="0.3">
      <c r="A6225">
        <v>7472</v>
      </c>
      <c r="B6225" s="15" t="s">
        <v>794</v>
      </c>
      <c r="C6225" t="str">
        <f>_xlfn.XLOOKUP($B6225, STANDARDS!$A:$A, STANDARDS!$B:$B,,0,2)</f>
        <v>Victor Bay Fm</v>
      </c>
      <c r="D6225" t="s">
        <v>517</v>
      </c>
      <c r="E6225" t="s">
        <v>1165</v>
      </c>
      <c r="J6225" s="13">
        <v>1200</v>
      </c>
      <c r="K6225" s="13">
        <v>200</v>
      </c>
      <c r="L6225" s="16"/>
      <c r="M6225" t="s">
        <v>583</v>
      </c>
      <c r="P6225" t="s">
        <v>243</v>
      </c>
      <c r="Q6225">
        <v>2</v>
      </c>
      <c r="V6225">
        <v>1</v>
      </c>
      <c r="W6225" t="s">
        <v>1371</v>
      </c>
      <c r="X6225" t="s">
        <v>1406</v>
      </c>
    </row>
    <row r="6226" spans="1:24" x14ac:dyDescent="0.3">
      <c r="A6226">
        <v>7473</v>
      </c>
      <c r="B6226" s="15" t="s">
        <v>797</v>
      </c>
      <c r="C6226" t="str">
        <f>_xlfn.XLOOKUP($B6226, STANDARDS!$A:$A, STANDARDS!$B:$B,,0,2)</f>
        <v>Society Cliffs Fm, Bylot Sgp</v>
      </c>
      <c r="D6226" t="s">
        <v>517</v>
      </c>
      <c r="J6226" s="13">
        <v>1200</v>
      </c>
      <c r="K6226" s="13">
        <v>200</v>
      </c>
      <c r="L6226" s="16"/>
      <c r="M6226" t="s">
        <v>583</v>
      </c>
      <c r="O6226">
        <v>0.29499999999999998</v>
      </c>
      <c r="P6226" t="s">
        <v>243</v>
      </c>
      <c r="Q6226">
        <v>1.7</v>
      </c>
      <c r="S6226">
        <v>-28.8</v>
      </c>
      <c r="U6226" t="s">
        <v>245</v>
      </c>
      <c r="V6226">
        <v>1</v>
      </c>
      <c r="W6226" t="s">
        <v>1371</v>
      </c>
      <c r="X6226" t="s">
        <v>1406</v>
      </c>
    </row>
    <row r="6227" spans="1:24" x14ac:dyDescent="0.3">
      <c r="A6227">
        <v>7474</v>
      </c>
      <c r="B6227" s="15" t="s">
        <v>797</v>
      </c>
      <c r="C6227" t="str">
        <f>_xlfn.XLOOKUP($B6227, STANDARDS!$A:$A, STANDARDS!$B:$B,,0,2)</f>
        <v>Society Cliffs Fm, Bylot Sgp</v>
      </c>
      <c r="D6227" t="s">
        <v>517</v>
      </c>
      <c r="J6227" s="13">
        <v>1200</v>
      </c>
      <c r="K6227" s="13">
        <v>200</v>
      </c>
      <c r="L6227" s="16"/>
      <c r="M6227" t="s">
        <v>583</v>
      </c>
      <c r="O6227">
        <v>9.1999999999999998E-2</v>
      </c>
      <c r="P6227" t="s">
        <v>243</v>
      </c>
      <c r="Q6227">
        <v>2.9</v>
      </c>
      <c r="S6227">
        <v>-27.6</v>
      </c>
      <c r="U6227" t="s">
        <v>245</v>
      </c>
      <c r="V6227">
        <v>1</v>
      </c>
      <c r="W6227" t="s">
        <v>1371</v>
      </c>
      <c r="X6227" t="s">
        <v>1406</v>
      </c>
    </row>
    <row r="6228" spans="1:24" x14ac:dyDescent="0.3">
      <c r="A6228">
        <v>7475</v>
      </c>
      <c r="B6228" s="15" t="s">
        <v>797</v>
      </c>
      <c r="C6228" t="str">
        <f>_xlfn.XLOOKUP($B6228, STANDARDS!$A:$A, STANDARDS!$B:$B,,0,2)</f>
        <v>Society Cliffs Fm, Bylot Sgp</v>
      </c>
      <c r="D6228" t="s">
        <v>517</v>
      </c>
      <c r="J6228" s="13">
        <v>1200</v>
      </c>
      <c r="K6228" s="13">
        <v>200</v>
      </c>
      <c r="L6228" s="16"/>
      <c r="M6228" t="s">
        <v>583</v>
      </c>
      <c r="O6228">
        <v>8.2000000000000003E-2</v>
      </c>
      <c r="P6228" t="s">
        <v>243</v>
      </c>
      <c r="Q6228">
        <v>2.8</v>
      </c>
      <c r="S6228">
        <v>-28</v>
      </c>
      <c r="U6228" t="s">
        <v>245</v>
      </c>
      <c r="V6228">
        <v>1</v>
      </c>
      <c r="W6228" t="s">
        <v>1371</v>
      </c>
      <c r="X6228" t="s">
        <v>1406</v>
      </c>
    </row>
    <row r="6229" spans="1:24" x14ac:dyDescent="0.3">
      <c r="A6229">
        <v>7476</v>
      </c>
      <c r="B6229" s="15" t="s">
        <v>797</v>
      </c>
      <c r="C6229" t="str">
        <f>_xlfn.XLOOKUP($B6229, STANDARDS!$A:$A, STANDARDS!$B:$B,,0,2)</f>
        <v>Society Cliffs Fm, Bylot Sgp</v>
      </c>
      <c r="D6229" t="s">
        <v>517</v>
      </c>
      <c r="E6229" t="s">
        <v>1168</v>
      </c>
      <c r="J6229" s="13">
        <v>1200</v>
      </c>
      <c r="K6229" s="13">
        <v>200</v>
      </c>
      <c r="L6229" s="16"/>
      <c r="M6229" t="s">
        <v>583</v>
      </c>
      <c r="P6229" t="s">
        <v>243</v>
      </c>
      <c r="Q6229">
        <v>3.7</v>
      </c>
      <c r="V6229">
        <v>1</v>
      </c>
      <c r="W6229" t="s">
        <v>1371</v>
      </c>
      <c r="X6229" t="s">
        <v>1406</v>
      </c>
    </row>
    <row r="6230" spans="1:24" x14ac:dyDescent="0.3">
      <c r="A6230">
        <v>7477</v>
      </c>
      <c r="B6230" s="15" t="s">
        <v>794</v>
      </c>
      <c r="C6230" t="str">
        <f>_xlfn.XLOOKUP($B6230, STANDARDS!$A:$A, STANDARDS!$B:$B,,0,2)</f>
        <v>Victor Bay Fm</v>
      </c>
      <c r="D6230" t="s">
        <v>517</v>
      </c>
      <c r="E6230" t="s">
        <v>1166</v>
      </c>
      <c r="J6230" s="13">
        <v>1200</v>
      </c>
      <c r="K6230" s="13">
        <v>200</v>
      </c>
      <c r="L6230" s="16"/>
      <c r="M6230" t="s">
        <v>583</v>
      </c>
      <c r="P6230" t="s">
        <v>243</v>
      </c>
      <c r="Q6230">
        <v>0.4</v>
      </c>
      <c r="V6230">
        <v>1</v>
      </c>
      <c r="W6230" t="s">
        <v>1371</v>
      </c>
      <c r="X6230" t="s">
        <v>1406</v>
      </c>
    </row>
    <row r="6231" spans="1:24" x14ac:dyDescent="0.3">
      <c r="A6231">
        <v>7478</v>
      </c>
      <c r="B6231" s="15" t="s">
        <v>794</v>
      </c>
      <c r="C6231" t="str">
        <f>_xlfn.XLOOKUP($B6231, STANDARDS!$A:$A, STANDARDS!$B:$B,,0,2)</f>
        <v>Victor Bay Fm</v>
      </c>
      <c r="D6231" t="s">
        <v>517</v>
      </c>
      <c r="E6231" t="s">
        <v>1165</v>
      </c>
      <c r="J6231" s="13">
        <v>1200</v>
      </c>
      <c r="K6231" s="13">
        <v>200</v>
      </c>
      <c r="L6231" s="16"/>
      <c r="M6231" t="s">
        <v>583</v>
      </c>
      <c r="P6231" t="s">
        <v>243</v>
      </c>
      <c r="Q6231">
        <v>1.9</v>
      </c>
      <c r="V6231">
        <v>1</v>
      </c>
      <c r="W6231" t="s">
        <v>1371</v>
      </c>
      <c r="X6231" t="s">
        <v>1406</v>
      </c>
    </row>
    <row r="6232" spans="1:24" x14ac:dyDescent="0.3">
      <c r="A6232">
        <v>7479</v>
      </c>
      <c r="B6232" s="15" t="s">
        <v>797</v>
      </c>
      <c r="C6232" t="str">
        <f>_xlfn.XLOOKUP($B6232, STANDARDS!$A:$A, STANDARDS!$B:$B,,0,2)</f>
        <v>Society Cliffs Fm, Bylot Sgp</v>
      </c>
      <c r="D6232" t="s">
        <v>517</v>
      </c>
      <c r="E6232" t="s">
        <v>1169</v>
      </c>
      <c r="J6232" s="13">
        <v>1200</v>
      </c>
      <c r="K6232" s="13">
        <v>200</v>
      </c>
      <c r="L6232" s="16"/>
      <c r="M6232" t="s">
        <v>583</v>
      </c>
      <c r="P6232" t="s">
        <v>243</v>
      </c>
      <c r="Q6232">
        <v>2.7</v>
      </c>
      <c r="V6232">
        <v>1</v>
      </c>
      <c r="W6232" t="s">
        <v>1371</v>
      </c>
      <c r="X6232" t="s">
        <v>1406</v>
      </c>
    </row>
    <row r="6233" spans="1:24" x14ac:dyDescent="0.3">
      <c r="A6233">
        <v>7480</v>
      </c>
      <c r="B6233" s="15" t="s">
        <v>797</v>
      </c>
      <c r="C6233" t="str">
        <f>_xlfn.XLOOKUP($B6233, STANDARDS!$A:$A, STANDARDS!$B:$B,,0,2)</f>
        <v>Society Cliffs Fm, Bylot Sgp</v>
      </c>
      <c r="D6233" t="s">
        <v>517</v>
      </c>
      <c r="E6233" t="s">
        <v>1169</v>
      </c>
      <c r="J6233" s="13">
        <v>1200</v>
      </c>
      <c r="K6233" s="13">
        <v>200</v>
      </c>
      <c r="L6233" s="16"/>
      <c r="M6233" t="s">
        <v>583</v>
      </c>
      <c r="P6233" t="s">
        <v>243</v>
      </c>
      <c r="Q6233">
        <v>3.3</v>
      </c>
      <c r="V6233">
        <v>1</v>
      </c>
      <c r="W6233" t="s">
        <v>1371</v>
      </c>
      <c r="X6233" t="s">
        <v>1406</v>
      </c>
    </row>
    <row r="6234" spans="1:24" x14ac:dyDescent="0.3">
      <c r="A6234">
        <v>7481</v>
      </c>
      <c r="B6234" s="15" t="s">
        <v>797</v>
      </c>
      <c r="C6234" t="str">
        <f>_xlfn.XLOOKUP($B6234, STANDARDS!$A:$A, STANDARDS!$B:$B,,0,2)</f>
        <v>Society Cliffs Fm, Bylot Sgp</v>
      </c>
      <c r="D6234" t="s">
        <v>517</v>
      </c>
      <c r="E6234" t="s">
        <v>1169</v>
      </c>
      <c r="J6234" s="13">
        <v>1200</v>
      </c>
      <c r="K6234" s="13">
        <v>200</v>
      </c>
      <c r="L6234" s="16"/>
      <c r="M6234" t="s">
        <v>583</v>
      </c>
      <c r="P6234" t="s">
        <v>243</v>
      </c>
      <c r="Q6234">
        <v>2.8</v>
      </c>
      <c r="V6234">
        <v>1</v>
      </c>
      <c r="W6234" t="s">
        <v>1371</v>
      </c>
      <c r="X6234" t="s">
        <v>1406</v>
      </c>
    </row>
    <row r="6235" spans="1:24" x14ac:dyDescent="0.3">
      <c r="A6235">
        <v>7482</v>
      </c>
      <c r="B6235" s="15" t="s">
        <v>796</v>
      </c>
      <c r="C6235" t="str">
        <f>_xlfn.XLOOKUP($B6235, STANDARDS!$A:$A, STANDARDS!$B:$B,,0,2)</f>
        <v>Hunting Fm, Bylot Sgp</v>
      </c>
      <c r="D6235" t="s">
        <v>517</v>
      </c>
      <c r="E6235" t="s">
        <v>1167</v>
      </c>
      <c r="J6235" s="13">
        <v>1200</v>
      </c>
      <c r="K6235" s="13"/>
      <c r="L6235" s="16"/>
      <c r="P6235" t="s">
        <v>243</v>
      </c>
      <c r="Q6235">
        <v>1.8</v>
      </c>
      <c r="V6235">
        <v>1</v>
      </c>
      <c r="W6235" t="s">
        <v>1371</v>
      </c>
      <c r="X6235" t="s">
        <v>1406</v>
      </c>
    </row>
    <row r="6236" spans="1:24" x14ac:dyDescent="0.3">
      <c r="A6236">
        <v>7483</v>
      </c>
      <c r="B6236" s="15" t="s">
        <v>797</v>
      </c>
      <c r="C6236" t="str">
        <f>_xlfn.XLOOKUP($B6236, STANDARDS!$A:$A, STANDARDS!$B:$B,,0,2)</f>
        <v>Society Cliffs Fm, Bylot Sgp</v>
      </c>
      <c r="D6236" t="s">
        <v>517</v>
      </c>
      <c r="J6236" s="13">
        <v>1200</v>
      </c>
      <c r="K6236" s="13">
        <v>200</v>
      </c>
      <c r="L6236" s="16"/>
      <c r="M6236" t="s">
        <v>583</v>
      </c>
      <c r="O6236">
        <v>0.25800000000000001</v>
      </c>
      <c r="P6236" t="s">
        <v>243</v>
      </c>
      <c r="Q6236">
        <v>1.7</v>
      </c>
      <c r="S6236">
        <v>-29.4</v>
      </c>
      <c r="U6236" t="s">
        <v>245</v>
      </c>
      <c r="V6236">
        <v>1</v>
      </c>
      <c r="W6236" t="s">
        <v>1371</v>
      </c>
      <c r="X6236" t="s">
        <v>1406</v>
      </c>
    </row>
    <row r="6237" spans="1:24" x14ac:dyDescent="0.3">
      <c r="A6237">
        <v>7484</v>
      </c>
      <c r="B6237" s="15" t="s">
        <v>797</v>
      </c>
      <c r="C6237" t="str">
        <f>_xlfn.XLOOKUP($B6237, STANDARDS!$A:$A, STANDARDS!$B:$B,,0,2)</f>
        <v>Society Cliffs Fm, Bylot Sgp</v>
      </c>
      <c r="D6237" t="s">
        <v>517</v>
      </c>
      <c r="E6237" t="s">
        <v>1168</v>
      </c>
      <c r="J6237" s="13">
        <v>1200</v>
      </c>
      <c r="K6237" s="13">
        <v>200</v>
      </c>
      <c r="L6237" s="16"/>
      <c r="M6237" t="s">
        <v>583</v>
      </c>
      <c r="P6237" t="s">
        <v>243</v>
      </c>
      <c r="Q6237">
        <v>4.0999999999999996</v>
      </c>
      <c r="V6237">
        <v>1</v>
      </c>
      <c r="W6237" t="s">
        <v>1371</v>
      </c>
      <c r="X6237" t="s">
        <v>1406</v>
      </c>
    </row>
    <row r="6238" spans="1:24" x14ac:dyDescent="0.3">
      <c r="A6238">
        <v>7485</v>
      </c>
      <c r="B6238" s="15" t="s">
        <v>796</v>
      </c>
      <c r="C6238" t="str">
        <f>_xlfn.XLOOKUP($B6238, STANDARDS!$A:$A, STANDARDS!$B:$B,,0,2)</f>
        <v>Hunting Fm, Bylot Sgp</v>
      </c>
      <c r="D6238" t="s">
        <v>517</v>
      </c>
      <c r="E6238" t="s">
        <v>1167</v>
      </c>
      <c r="J6238" s="13">
        <v>1200</v>
      </c>
      <c r="K6238" s="13"/>
      <c r="L6238" s="16"/>
      <c r="P6238" t="s">
        <v>243</v>
      </c>
      <c r="Q6238">
        <v>0.8</v>
      </c>
      <c r="V6238">
        <v>1</v>
      </c>
      <c r="W6238" t="s">
        <v>1371</v>
      </c>
      <c r="X6238" t="s">
        <v>1406</v>
      </c>
    </row>
    <row r="6239" spans="1:24" x14ac:dyDescent="0.3">
      <c r="A6239">
        <v>7486</v>
      </c>
      <c r="B6239" s="15" t="s">
        <v>797</v>
      </c>
      <c r="C6239" t="str">
        <f>_xlfn.XLOOKUP($B6239, STANDARDS!$A:$A, STANDARDS!$B:$B,,0,2)</f>
        <v>Society Cliffs Fm, Bylot Sgp</v>
      </c>
      <c r="D6239" t="s">
        <v>517</v>
      </c>
      <c r="E6239" t="s">
        <v>1168</v>
      </c>
      <c r="J6239" s="13">
        <v>1200</v>
      </c>
      <c r="K6239" s="13">
        <v>200</v>
      </c>
      <c r="L6239" s="16"/>
      <c r="M6239" t="s">
        <v>583</v>
      </c>
      <c r="P6239" t="s">
        <v>243</v>
      </c>
      <c r="Q6239">
        <v>3.2</v>
      </c>
      <c r="V6239">
        <v>1</v>
      </c>
      <c r="W6239" t="s">
        <v>1371</v>
      </c>
      <c r="X6239" t="s">
        <v>1406</v>
      </c>
    </row>
    <row r="6240" spans="1:24" x14ac:dyDescent="0.3">
      <c r="A6240">
        <v>7487</v>
      </c>
      <c r="B6240" s="15" t="s">
        <v>794</v>
      </c>
      <c r="C6240" t="str">
        <f>_xlfn.XLOOKUP($B6240, STANDARDS!$A:$A, STANDARDS!$B:$B,,0,2)</f>
        <v>Victor Bay Fm</v>
      </c>
      <c r="D6240" t="s">
        <v>517</v>
      </c>
      <c r="E6240" t="s">
        <v>1165</v>
      </c>
      <c r="J6240" s="13">
        <v>1200</v>
      </c>
      <c r="K6240" s="13">
        <v>200</v>
      </c>
      <c r="L6240" s="16"/>
      <c r="M6240" t="s">
        <v>1347</v>
      </c>
      <c r="P6240" t="s">
        <v>243</v>
      </c>
      <c r="Q6240">
        <v>0.8</v>
      </c>
      <c r="V6240">
        <v>1</v>
      </c>
      <c r="W6240" t="s">
        <v>1371</v>
      </c>
      <c r="X6240" t="s">
        <v>1406</v>
      </c>
    </row>
    <row r="6241" spans="1:24" x14ac:dyDescent="0.3">
      <c r="A6241">
        <v>7488</v>
      </c>
      <c r="B6241" s="15" t="s">
        <v>797</v>
      </c>
      <c r="C6241" t="str">
        <f>_xlfn.XLOOKUP($B6241, STANDARDS!$A:$A, STANDARDS!$B:$B,,0,2)</f>
        <v>Society Cliffs Fm, Bylot Sgp</v>
      </c>
      <c r="D6241" t="s">
        <v>517</v>
      </c>
      <c r="E6241" t="s">
        <v>1169</v>
      </c>
      <c r="J6241" s="13">
        <v>1200</v>
      </c>
      <c r="K6241" s="13">
        <v>200</v>
      </c>
      <c r="L6241" s="16"/>
      <c r="M6241" t="s">
        <v>583</v>
      </c>
      <c r="P6241" t="s">
        <v>243</v>
      </c>
      <c r="Q6241">
        <v>2.9</v>
      </c>
      <c r="V6241">
        <v>1</v>
      </c>
      <c r="W6241" t="s">
        <v>1371</v>
      </c>
      <c r="X6241" t="s">
        <v>1406</v>
      </c>
    </row>
    <row r="6242" spans="1:24" x14ac:dyDescent="0.3">
      <c r="A6242">
        <v>7489</v>
      </c>
      <c r="B6242" s="15" t="s">
        <v>799</v>
      </c>
      <c r="C6242" t="str">
        <f>_xlfn.XLOOKUP($B6242, STANDARDS!$A:$A, STANDARDS!$B:$B,,0,2)</f>
        <v>Narssarssuk Fm</v>
      </c>
      <c r="D6242" t="s">
        <v>1066</v>
      </c>
      <c r="E6242" t="s">
        <v>512</v>
      </c>
      <c r="J6242" s="13">
        <v>1200</v>
      </c>
      <c r="K6242" s="13"/>
      <c r="L6242" s="16"/>
      <c r="O6242">
        <v>0.12</v>
      </c>
      <c r="P6242" t="s">
        <v>243</v>
      </c>
      <c r="Q6242">
        <v>1.4</v>
      </c>
      <c r="S6242">
        <v>-31.2</v>
      </c>
      <c r="U6242" t="s">
        <v>245</v>
      </c>
      <c r="V6242">
        <v>1</v>
      </c>
      <c r="W6242" t="s">
        <v>1371</v>
      </c>
      <c r="X6242" t="s">
        <v>1406</v>
      </c>
    </row>
    <row r="6243" spans="1:24" x14ac:dyDescent="0.3">
      <c r="A6243">
        <v>7490</v>
      </c>
      <c r="B6243" s="15" t="s">
        <v>794</v>
      </c>
      <c r="C6243" t="str">
        <f>_xlfn.XLOOKUP($B6243, STANDARDS!$A:$A, STANDARDS!$B:$B,,0,2)</f>
        <v>Victor Bay Fm</v>
      </c>
      <c r="D6243" t="s">
        <v>517</v>
      </c>
      <c r="E6243" t="s">
        <v>1165</v>
      </c>
      <c r="J6243" s="13">
        <v>1200</v>
      </c>
      <c r="K6243" s="13">
        <v>200</v>
      </c>
      <c r="L6243" s="16"/>
      <c r="M6243" t="s">
        <v>583</v>
      </c>
      <c r="P6243" t="s">
        <v>243</v>
      </c>
      <c r="Q6243">
        <v>1.2</v>
      </c>
      <c r="V6243">
        <v>1</v>
      </c>
      <c r="W6243" t="s">
        <v>1371</v>
      </c>
      <c r="X6243" t="s">
        <v>1406</v>
      </c>
    </row>
    <row r="6244" spans="1:24" x14ac:dyDescent="0.3">
      <c r="A6244">
        <v>7491</v>
      </c>
      <c r="B6244" s="15" t="s">
        <v>794</v>
      </c>
      <c r="C6244" t="str">
        <f>_xlfn.XLOOKUP($B6244, STANDARDS!$A:$A, STANDARDS!$B:$B,,0,2)</f>
        <v>Victor Bay Fm</v>
      </c>
      <c r="D6244" t="s">
        <v>517</v>
      </c>
      <c r="E6244" t="s">
        <v>1165</v>
      </c>
      <c r="J6244" s="13">
        <v>1200</v>
      </c>
      <c r="K6244" s="13">
        <v>200</v>
      </c>
      <c r="L6244" s="16"/>
      <c r="M6244" t="s">
        <v>583</v>
      </c>
      <c r="P6244" t="s">
        <v>243</v>
      </c>
      <c r="Q6244">
        <v>2.1</v>
      </c>
      <c r="V6244">
        <v>1</v>
      </c>
      <c r="W6244" t="s">
        <v>1371</v>
      </c>
      <c r="X6244" t="s">
        <v>1406</v>
      </c>
    </row>
    <row r="6245" spans="1:24" x14ac:dyDescent="0.3">
      <c r="A6245">
        <v>7492</v>
      </c>
      <c r="B6245" s="15" t="s">
        <v>797</v>
      </c>
      <c r="C6245" t="str">
        <f>_xlfn.XLOOKUP($B6245, STANDARDS!$A:$A, STANDARDS!$B:$B,,0,2)</f>
        <v>Society Cliffs Fm, Bylot Sgp</v>
      </c>
      <c r="D6245" t="s">
        <v>517</v>
      </c>
      <c r="E6245" t="s">
        <v>1169</v>
      </c>
      <c r="J6245" s="13">
        <v>1200</v>
      </c>
      <c r="K6245" s="13">
        <v>200</v>
      </c>
      <c r="L6245" s="16"/>
      <c r="M6245" t="s">
        <v>583</v>
      </c>
      <c r="P6245" t="s">
        <v>243</v>
      </c>
      <c r="Q6245">
        <v>2.6</v>
      </c>
      <c r="V6245">
        <v>1</v>
      </c>
      <c r="W6245" t="s">
        <v>1371</v>
      </c>
      <c r="X6245" t="s">
        <v>1406</v>
      </c>
    </row>
    <row r="6246" spans="1:24" x14ac:dyDescent="0.3">
      <c r="A6246">
        <v>7493</v>
      </c>
      <c r="B6246" s="15" t="s">
        <v>794</v>
      </c>
      <c r="C6246" t="str">
        <f>_xlfn.XLOOKUP($B6246, STANDARDS!$A:$A, STANDARDS!$B:$B,,0,2)</f>
        <v>Victor Bay Fm</v>
      </c>
      <c r="D6246" t="s">
        <v>517</v>
      </c>
      <c r="E6246" t="s">
        <v>1165</v>
      </c>
      <c r="J6246" s="13">
        <v>1200</v>
      </c>
      <c r="K6246" s="13">
        <v>200</v>
      </c>
      <c r="L6246" s="16"/>
      <c r="M6246" t="s">
        <v>583</v>
      </c>
      <c r="P6246" t="s">
        <v>243</v>
      </c>
      <c r="Q6246">
        <v>1.3</v>
      </c>
      <c r="V6246">
        <v>1</v>
      </c>
      <c r="W6246" t="s">
        <v>1371</v>
      </c>
      <c r="X6246" t="s">
        <v>1406</v>
      </c>
    </row>
    <row r="6247" spans="1:24" x14ac:dyDescent="0.3">
      <c r="A6247">
        <v>7494</v>
      </c>
      <c r="B6247" s="15" t="s">
        <v>797</v>
      </c>
      <c r="C6247" t="str">
        <f>_xlfn.XLOOKUP($B6247, STANDARDS!$A:$A, STANDARDS!$B:$B,,0,2)</f>
        <v>Society Cliffs Fm, Bylot Sgp</v>
      </c>
      <c r="D6247" t="s">
        <v>517</v>
      </c>
      <c r="E6247" t="s">
        <v>1169</v>
      </c>
      <c r="J6247" s="13">
        <v>1200</v>
      </c>
      <c r="K6247" s="13">
        <v>200</v>
      </c>
      <c r="L6247" s="16"/>
      <c r="M6247" t="s">
        <v>583</v>
      </c>
      <c r="P6247" t="s">
        <v>243</v>
      </c>
      <c r="Q6247">
        <v>2.7</v>
      </c>
      <c r="V6247">
        <v>1</v>
      </c>
      <c r="W6247" t="s">
        <v>1371</v>
      </c>
      <c r="X6247" t="s">
        <v>1406</v>
      </c>
    </row>
    <row r="6248" spans="1:24" x14ac:dyDescent="0.3">
      <c r="A6248">
        <v>7495</v>
      </c>
      <c r="B6248" s="15" t="s">
        <v>799</v>
      </c>
      <c r="C6248" t="str">
        <f>_xlfn.XLOOKUP($B6248, STANDARDS!$A:$A, STANDARDS!$B:$B,,0,2)</f>
        <v>Narssarssuk Fm</v>
      </c>
      <c r="D6248" t="s">
        <v>1066</v>
      </c>
      <c r="E6248" t="s">
        <v>512</v>
      </c>
      <c r="J6248" s="13">
        <v>1200</v>
      </c>
      <c r="K6248" s="13"/>
      <c r="L6248" s="16"/>
      <c r="O6248">
        <v>0.1</v>
      </c>
      <c r="P6248" t="s">
        <v>243</v>
      </c>
      <c r="Q6248">
        <v>2.2000000000000002</v>
      </c>
      <c r="S6248">
        <v>-30.5</v>
      </c>
      <c r="U6248" t="s">
        <v>245</v>
      </c>
      <c r="V6248">
        <v>1</v>
      </c>
      <c r="W6248" t="s">
        <v>1371</v>
      </c>
      <c r="X6248" t="s">
        <v>1406</v>
      </c>
    </row>
    <row r="6249" spans="1:24" x14ac:dyDescent="0.3">
      <c r="A6249">
        <v>7496</v>
      </c>
      <c r="B6249" s="15" t="s">
        <v>800</v>
      </c>
      <c r="C6249" t="str">
        <f>_xlfn.XLOOKUP($B6249, STANDARDS!$A:$A, STANDARDS!$B:$B,,0,2)</f>
        <v>Narssarssuk Fm</v>
      </c>
      <c r="D6249" t="s">
        <v>1066</v>
      </c>
      <c r="E6249" t="s">
        <v>512</v>
      </c>
      <c r="J6249" s="13">
        <v>1200</v>
      </c>
      <c r="K6249" s="13"/>
      <c r="L6249" s="16"/>
      <c r="O6249">
        <v>0.01</v>
      </c>
      <c r="P6249" t="s">
        <v>243</v>
      </c>
      <c r="Q6249">
        <v>2.7</v>
      </c>
      <c r="S6249">
        <v>-27.5</v>
      </c>
      <c r="U6249" t="s">
        <v>245</v>
      </c>
      <c r="V6249">
        <v>1</v>
      </c>
      <c r="W6249" t="s">
        <v>1371</v>
      </c>
      <c r="X6249" t="s">
        <v>1406</v>
      </c>
    </row>
    <row r="6250" spans="1:24" x14ac:dyDescent="0.3">
      <c r="A6250">
        <v>7497</v>
      </c>
      <c r="B6250" s="15" t="s">
        <v>800</v>
      </c>
      <c r="C6250" t="str">
        <f>_xlfn.XLOOKUP($B6250, STANDARDS!$A:$A, STANDARDS!$B:$B,,0,2)</f>
        <v>Narssarssuk Fm</v>
      </c>
      <c r="D6250" t="s">
        <v>1066</v>
      </c>
      <c r="E6250" t="s">
        <v>512</v>
      </c>
      <c r="J6250" s="13">
        <v>1200</v>
      </c>
      <c r="K6250" s="13"/>
      <c r="L6250" s="16"/>
      <c r="O6250">
        <v>0.01</v>
      </c>
      <c r="P6250" t="s">
        <v>243</v>
      </c>
      <c r="Q6250">
        <v>2.2999999999999998</v>
      </c>
      <c r="S6250">
        <v>-27.4</v>
      </c>
      <c r="U6250" t="s">
        <v>245</v>
      </c>
      <c r="V6250">
        <v>1</v>
      </c>
      <c r="W6250" t="s">
        <v>1371</v>
      </c>
      <c r="X6250" t="s">
        <v>1406</v>
      </c>
    </row>
    <row r="6251" spans="1:24" x14ac:dyDescent="0.3">
      <c r="A6251">
        <v>7498</v>
      </c>
      <c r="B6251" s="15" t="s">
        <v>800</v>
      </c>
      <c r="C6251" t="str">
        <f>_xlfn.XLOOKUP($B6251, STANDARDS!$A:$A, STANDARDS!$B:$B,,0,2)</f>
        <v>Narssarssuk Fm</v>
      </c>
      <c r="D6251" t="s">
        <v>1066</v>
      </c>
      <c r="E6251" t="s">
        <v>512</v>
      </c>
      <c r="J6251" s="13">
        <v>1200</v>
      </c>
      <c r="K6251" s="13"/>
      <c r="L6251" s="16"/>
      <c r="O6251">
        <v>0.02</v>
      </c>
      <c r="P6251" t="s">
        <v>243</v>
      </c>
      <c r="Q6251">
        <v>1.6</v>
      </c>
      <c r="S6251">
        <v>-27.3</v>
      </c>
      <c r="U6251" t="s">
        <v>245</v>
      </c>
      <c r="V6251">
        <v>1</v>
      </c>
      <c r="W6251" t="s">
        <v>1371</v>
      </c>
      <c r="X6251" t="s">
        <v>1406</v>
      </c>
    </row>
    <row r="6252" spans="1:24" x14ac:dyDescent="0.3">
      <c r="A6252">
        <v>7499</v>
      </c>
      <c r="B6252" s="15" t="s">
        <v>799</v>
      </c>
      <c r="C6252" t="str">
        <f>_xlfn.XLOOKUP($B6252, STANDARDS!$A:$A, STANDARDS!$B:$B,,0,2)</f>
        <v>Narssarssuk Fm</v>
      </c>
      <c r="D6252" t="s">
        <v>1066</v>
      </c>
      <c r="E6252" t="s">
        <v>512</v>
      </c>
      <c r="J6252" s="13">
        <v>1200</v>
      </c>
      <c r="K6252" s="13"/>
      <c r="L6252" s="16"/>
      <c r="O6252">
        <v>0.08</v>
      </c>
      <c r="P6252" t="s">
        <v>243</v>
      </c>
      <c r="Q6252">
        <v>0.9</v>
      </c>
      <c r="S6252">
        <v>-29.1</v>
      </c>
      <c r="U6252" t="s">
        <v>245</v>
      </c>
      <c r="V6252">
        <v>1</v>
      </c>
      <c r="W6252" t="s">
        <v>1371</v>
      </c>
      <c r="X6252" t="s">
        <v>1406</v>
      </c>
    </row>
    <row r="6253" spans="1:24" x14ac:dyDescent="0.3">
      <c r="A6253">
        <v>7500</v>
      </c>
      <c r="B6253" s="15" t="s">
        <v>800</v>
      </c>
      <c r="C6253" t="str">
        <f>_xlfn.XLOOKUP($B6253, STANDARDS!$A:$A, STANDARDS!$B:$B,,0,2)</f>
        <v>Narssarssuk Fm</v>
      </c>
      <c r="D6253" t="s">
        <v>1066</v>
      </c>
      <c r="E6253" t="s">
        <v>512</v>
      </c>
      <c r="J6253" s="13">
        <v>1200</v>
      </c>
      <c r="K6253" s="13"/>
      <c r="L6253" s="16"/>
      <c r="O6253">
        <v>0.01</v>
      </c>
      <c r="P6253" t="s">
        <v>243</v>
      </c>
      <c r="Q6253">
        <v>2.2000000000000002</v>
      </c>
      <c r="S6253">
        <v>-26.6</v>
      </c>
      <c r="U6253" t="s">
        <v>245</v>
      </c>
      <c r="V6253">
        <v>1</v>
      </c>
      <c r="W6253" t="s">
        <v>1371</v>
      </c>
      <c r="X6253" t="s">
        <v>1406</v>
      </c>
    </row>
    <row r="6254" spans="1:24" x14ac:dyDescent="0.3">
      <c r="A6254">
        <v>7501</v>
      </c>
      <c r="B6254" s="15" t="s">
        <v>797</v>
      </c>
      <c r="C6254" t="str">
        <f>_xlfn.XLOOKUP($B6254, STANDARDS!$A:$A, STANDARDS!$B:$B,,0,2)</f>
        <v>Society Cliffs Fm, Bylot Sgp</v>
      </c>
      <c r="D6254" t="s">
        <v>517</v>
      </c>
      <c r="J6254" s="13">
        <v>1200</v>
      </c>
      <c r="K6254" s="13">
        <v>200</v>
      </c>
      <c r="L6254" s="16"/>
      <c r="M6254" t="s">
        <v>583</v>
      </c>
      <c r="O6254">
        <v>0.09</v>
      </c>
      <c r="P6254" t="s">
        <v>243</v>
      </c>
      <c r="Q6254" t="s">
        <v>1308</v>
      </c>
      <c r="S6254">
        <v>-25.8</v>
      </c>
      <c r="U6254" t="s">
        <v>245</v>
      </c>
      <c r="V6254">
        <v>1</v>
      </c>
      <c r="W6254" t="s">
        <v>1371</v>
      </c>
      <c r="X6254" t="s">
        <v>1406</v>
      </c>
    </row>
    <row r="6255" spans="1:24" x14ac:dyDescent="0.3">
      <c r="A6255">
        <v>7502</v>
      </c>
      <c r="B6255" s="15" t="s">
        <v>797</v>
      </c>
      <c r="C6255" t="str">
        <f>_xlfn.XLOOKUP($B6255, STANDARDS!$A:$A, STANDARDS!$B:$B,,0,2)</f>
        <v>Society Cliffs Fm, Bylot Sgp</v>
      </c>
      <c r="D6255" t="s">
        <v>517</v>
      </c>
      <c r="J6255" s="13">
        <v>1200</v>
      </c>
      <c r="K6255" s="13">
        <v>200</v>
      </c>
      <c r="L6255" s="16"/>
      <c r="M6255" t="s">
        <v>1354</v>
      </c>
      <c r="O6255">
        <v>0.10199999999999999</v>
      </c>
      <c r="P6255" t="s">
        <v>243</v>
      </c>
      <c r="Q6255" t="s">
        <v>1308</v>
      </c>
      <c r="S6255">
        <v>-30.2</v>
      </c>
      <c r="U6255" t="s">
        <v>245</v>
      </c>
      <c r="V6255">
        <v>1</v>
      </c>
      <c r="W6255" t="s">
        <v>1371</v>
      </c>
      <c r="X6255" t="s">
        <v>1406</v>
      </c>
    </row>
    <row r="6256" spans="1:24" x14ac:dyDescent="0.3">
      <c r="A6256">
        <v>7503</v>
      </c>
      <c r="B6256" s="15" t="s">
        <v>797</v>
      </c>
      <c r="C6256" t="str">
        <f>_xlfn.XLOOKUP($B6256, STANDARDS!$A:$A, STANDARDS!$B:$B,,0,2)</f>
        <v>Society Cliffs Fm, Bylot Sgp</v>
      </c>
      <c r="D6256" t="s">
        <v>517</v>
      </c>
      <c r="J6256" s="13">
        <v>1200</v>
      </c>
      <c r="K6256" s="13">
        <v>200</v>
      </c>
      <c r="L6256" s="16"/>
      <c r="M6256" t="s">
        <v>583</v>
      </c>
      <c r="O6256">
        <v>3.6999999999999998E-2</v>
      </c>
      <c r="P6256" t="s">
        <v>243</v>
      </c>
      <c r="Q6256" t="s">
        <v>1308</v>
      </c>
      <c r="S6256">
        <v>-25.6</v>
      </c>
      <c r="U6256" t="s">
        <v>245</v>
      </c>
      <c r="V6256">
        <v>1</v>
      </c>
      <c r="W6256" t="s">
        <v>1371</v>
      </c>
      <c r="X6256" t="s">
        <v>1406</v>
      </c>
    </row>
    <row r="6257" spans="1:24" x14ac:dyDescent="0.3">
      <c r="A6257">
        <v>7505</v>
      </c>
      <c r="B6257" s="15" t="s">
        <v>797</v>
      </c>
      <c r="C6257" t="str">
        <f>_xlfn.XLOOKUP($B6257, STANDARDS!$A:$A, STANDARDS!$B:$B,,0,2)</f>
        <v>Society Cliffs Fm, Bylot Sgp</v>
      </c>
      <c r="D6257" t="s">
        <v>517</v>
      </c>
      <c r="J6257" s="13">
        <v>1200</v>
      </c>
      <c r="K6257" s="13">
        <v>200</v>
      </c>
      <c r="L6257" s="16"/>
      <c r="M6257" t="s">
        <v>1354</v>
      </c>
      <c r="O6257">
        <v>3.2000000000000001E-2</v>
      </c>
      <c r="P6257" t="s">
        <v>243</v>
      </c>
      <c r="Q6257" t="s">
        <v>1308</v>
      </c>
      <c r="S6257">
        <v>-21.7</v>
      </c>
      <c r="U6257" t="s">
        <v>245</v>
      </c>
      <c r="V6257">
        <v>1</v>
      </c>
      <c r="W6257" t="s">
        <v>1371</v>
      </c>
      <c r="X6257" t="s">
        <v>1406</v>
      </c>
    </row>
    <row r="6258" spans="1:24" x14ac:dyDescent="0.3">
      <c r="A6258">
        <v>7506</v>
      </c>
      <c r="B6258" s="15" t="s">
        <v>797</v>
      </c>
      <c r="C6258" t="str">
        <f>_xlfn.XLOOKUP($B6258, STANDARDS!$A:$A, STANDARDS!$B:$B,,0,2)</f>
        <v>Society Cliffs Fm, Bylot Sgp</v>
      </c>
      <c r="D6258" t="s">
        <v>517</v>
      </c>
      <c r="J6258" s="13">
        <v>1200</v>
      </c>
      <c r="K6258" s="13">
        <v>200</v>
      </c>
      <c r="L6258" s="16"/>
      <c r="M6258" t="s">
        <v>1354</v>
      </c>
      <c r="O6258">
        <v>0.13600000000000001</v>
      </c>
      <c r="P6258" t="s">
        <v>243</v>
      </c>
      <c r="Q6258" t="s">
        <v>1308</v>
      </c>
      <c r="S6258">
        <v>-26.6</v>
      </c>
      <c r="U6258" t="s">
        <v>245</v>
      </c>
      <c r="V6258">
        <v>1</v>
      </c>
      <c r="W6258" t="s">
        <v>1371</v>
      </c>
      <c r="X6258" t="s">
        <v>1406</v>
      </c>
    </row>
    <row r="6259" spans="1:24" x14ac:dyDescent="0.3">
      <c r="A6259">
        <v>7507</v>
      </c>
      <c r="B6259" s="15" t="s">
        <v>797</v>
      </c>
      <c r="C6259" t="str">
        <f>_xlfn.XLOOKUP($B6259, STANDARDS!$A:$A, STANDARDS!$B:$B,,0,2)</f>
        <v>Society Cliffs Fm, Bylot Sgp</v>
      </c>
      <c r="D6259" t="s">
        <v>517</v>
      </c>
      <c r="J6259" s="13">
        <v>1200</v>
      </c>
      <c r="K6259" s="13">
        <v>200</v>
      </c>
      <c r="L6259" s="16"/>
      <c r="M6259" t="s">
        <v>1354</v>
      </c>
      <c r="O6259">
        <v>0.154</v>
      </c>
      <c r="P6259" t="s">
        <v>243</v>
      </c>
      <c r="Q6259" t="s">
        <v>1308</v>
      </c>
      <c r="S6259">
        <v>-27.8</v>
      </c>
      <c r="U6259" t="s">
        <v>245</v>
      </c>
      <c r="V6259">
        <v>1</v>
      </c>
      <c r="W6259" t="s">
        <v>1371</v>
      </c>
      <c r="X6259" t="s">
        <v>1406</v>
      </c>
    </row>
    <row r="6260" spans="1:24" x14ac:dyDescent="0.3">
      <c r="A6260">
        <v>7508</v>
      </c>
      <c r="B6260" s="15" t="s">
        <v>797</v>
      </c>
      <c r="C6260" t="str">
        <f>_xlfn.XLOOKUP($B6260, STANDARDS!$A:$A, STANDARDS!$B:$B,,0,2)</f>
        <v>Society Cliffs Fm, Bylot Sgp</v>
      </c>
      <c r="D6260" t="s">
        <v>517</v>
      </c>
      <c r="J6260" s="13">
        <v>1200</v>
      </c>
      <c r="K6260" s="13">
        <v>200</v>
      </c>
      <c r="L6260" s="16"/>
      <c r="M6260" t="s">
        <v>1354</v>
      </c>
      <c r="O6260">
        <v>0.19400000000000001</v>
      </c>
      <c r="P6260" t="s">
        <v>243</v>
      </c>
      <c r="Q6260" t="s">
        <v>1308</v>
      </c>
      <c r="S6260">
        <v>-28.9</v>
      </c>
      <c r="U6260" t="s">
        <v>245</v>
      </c>
      <c r="V6260">
        <v>1</v>
      </c>
      <c r="W6260" t="s">
        <v>1371</v>
      </c>
      <c r="X6260" t="s">
        <v>1406</v>
      </c>
    </row>
    <row r="6261" spans="1:24" x14ac:dyDescent="0.3">
      <c r="A6261">
        <v>7509</v>
      </c>
      <c r="B6261" s="15" t="s">
        <v>797</v>
      </c>
      <c r="C6261" t="str">
        <f>_xlfn.XLOOKUP($B6261, STANDARDS!$A:$A, STANDARDS!$B:$B,,0,2)</f>
        <v>Society Cliffs Fm, Bylot Sgp</v>
      </c>
      <c r="D6261" t="s">
        <v>517</v>
      </c>
      <c r="J6261" s="13">
        <v>1200</v>
      </c>
      <c r="K6261" s="13">
        <v>200</v>
      </c>
      <c r="L6261" s="16"/>
      <c r="M6261" t="s">
        <v>1354</v>
      </c>
      <c r="O6261">
        <v>0.183</v>
      </c>
      <c r="P6261" t="s">
        <v>243</v>
      </c>
      <c r="Q6261" t="s">
        <v>1308</v>
      </c>
      <c r="S6261">
        <v>-28.3</v>
      </c>
      <c r="U6261" t="s">
        <v>245</v>
      </c>
      <c r="V6261">
        <v>1</v>
      </c>
      <c r="W6261" t="s">
        <v>1371</v>
      </c>
      <c r="X6261" t="s">
        <v>1406</v>
      </c>
    </row>
    <row r="6262" spans="1:24" x14ac:dyDescent="0.3">
      <c r="A6262">
        <v>7510</v>
      </c>
      <c r="B6262" s="15" t="s">
        <v>797</v>
      </c>
      <c r="C6262" t="str">
        <f>_xlfn.XLOOKUP($B6262, STANDARDS!$A:$A, STANDARDS!$B:$B,,0,2)</f>
        <v>Society Cliffs Fm, Bylot Sgp</v>
      </c>
      <c r="D6262" t="s">
        <v>517</v>
      </c>
      <c r="E6262" t="s">
        <v>1170</v>
      </c>
      <c r="J6262" s="13">
        <v>1200</v>
      </c>
      <c r="K6262" s="13">
        <v>200</v>
      </c>
      <c r="L6262" s="16"/>
      <c r="M6262" t="s">
        <v>1335</v>
      </c>
      <c r="P6262" t="s">
        <v>243</v>
      </c>
      <c r="Q6262">
        <v>2.6</v>
      </c>
      <c r="V6262">
        <v>1</v>
      </c>
      <c r="W6262" t="s">
        <v>1371</v>
      </c>
      <c r="X6262" t="s">
        <v>1407</v>
      </c>
    </row>
    <row r="6263" spans="1:24" x14ac:dyDescent="0.3">
      <c r="A6263">
        <v>7511</v>
      </c>
      <c r="B6263" s="15" t="s">
        <v>797</v>
      </c>
      <c r="C6263" t="str">
        <f>_xlfn.XLOOKUP($B6263, STANDARDS!$A:$A, STANDARDS!$B:$B,,0,2)</f>
        <v>Society Cliffs Fm, Bylot Sgp</v>
      </c>
      <c r="D6263" t="s">
        <v>517</v>
      </c>
      <c r="E6263" t="s">
        <v>1170</v>
      </c>
      <c r="J6263" s="13">
        <v>1200</v>
      </c>
      <c r="K6263" s="13">
        <v>200</v>
      </c>
      <c r="L6263" s="16"/>
      <c r="M6263" t="s">
        <v>1335</v>
      </c>
      <c r="P6263" t="s">
        <v>243</v>
      </c>
      <c r="Q6263">
        <v>2.6</v>
      </c>
      <c r="V6263">
        <v>1</v>
      </c>
      <c r="W6263" t="s">
        <v>1371</v>
      </c>
      <c r="X6263" t="s">
        <v>1407</v>
      </c>
    </row>
    <row r="6264" spans="1:24" x14ac:dyDescent="0.3">
      <c r="A6264">
        <v>7512</v>
      </c>
      <c r="B6264" s="15" t="s">
        <v>797</v>
      </c>
      <c r="C6264" t="str">
        <f>_xlfn.XLOOKUP($B6264, STANDARDS!$A:$A, STANDARDS!$B:$B,,0,2)</f>
        <v>Society Cliffs Fm, Bylot Sgp</v>
      </c>
      <c r="D6264" t="s">
        <v>517</v>
      </c>
      <c r="E6264" t="s">
        <v>1170</v>
      </c>
      <c r="J6264" s="13">
        <v>1200</v>
      </c>
      <c r="K6264" s="13">
        <v>200</v>
      </c>
      <c r="L6264" s="16"/>
      <c r="M6264" t="s">
        <v>1335</v>
      </c>
      <c r="P6264" t="s">
        <v>243</v>
      </c>
      <c r="Q6264">
        <v>2.4</v>
      </c>
      <c r="V6264">
        <v>1</v>
      </c>
      <c r="W6264" t="s">
        <v>1371</v>
      </c>
      <c r="X6264" t="s">
        <v>1407</v>
      </c>
    </row>
    <row r="6265" spans="1:24" x14ac:dyDescent="0.3">
      <c r="A6265">
        <v>7513</v>
      </c>
      <c r="B6265" s="15" t="s">
        <v>797</v>
      </c>
      <c r="C6265" t="str">
        <f>_xlfn.XLOOKUP($B6265, STANDARDS!$A:$A, STANDARDS!$B:$B,,0,2)</f>
        <v>Society Cliffs Fm, Bylot Sgp</v>
      </c>
      <c r="D6265" t="s">
        <v>517</v>
      </c>
      <c r="E6265" t="s">
        <v>1170</v>
      </c>
      <c r="J6265" s="13">
        <v>1200</v>
      </c>
      <c r="K6265" s="13">
        <v>200</v>
      </c>
      <c r="L6265" s="16"/>
      <c r="M6265" t="s">
        <v>583</v>
      </c>
      <c r="P6265" t="s">
        <v>243</v>
      </c>
      <c r="Q6265">
        <v>3.3</v>
      </c>
      <c r="V6265">
        <v>1</v>
      </c>
      <c r="W6265" t="s">
        <v>1371</v>
      </c>
      <c r="X6265" t="s">
        <v>1407</v>
      </c>
    </row>
    <row r="6266" spans="1:24" x14ac:dyDescent="0.3">
      <c r="A6266">
        <v>7514</v>
      </c>
      <c r="B6266" s="15" t="s">
        <v>797</v>
      </c>
      <c r="C6266" t="str">
        <f>_xlfn.XLOOKUP($B6266, STANDARDS!$A:$A, STANDARDS!$B:$B,,0,2)</f>
        <v>Society Cliffs Fm, Bylot Sgp</v>
      </c>
      <c r="D6266" t="s">
        <v>517</v>
      </c>
      <c r="E6266" t="s">
        <v>1170</v>
      </c>
      <c r="J6266" s="13">
        <v>1200</v>
      </c>
      <c r="K6266" s="13">
        <v>200</v>
      </c>
      <c r="L6266" s="16"/>
      <c r="M6266" t="s">
        <v>583</v>
      </c>
      <c r="P6266" t="s">
        <v>243</v>
      </c>
      <c r="Q6266">
        <v>2.6</v>
      </c>
      <c r="V6266">
        <v>1</v>
      </c>
      <c r="W6266" t="s">
        <v>1371</v>
      </c>
      <c r="X6266" t="s">
        <v>1407</v>
      </c>
    </row>
    <row r="6267" spans="1:24" x14ac:dyDescent="0.3">
      <c r="A6267">
        <v>7515</v>
      </c>
      <c r="B6267" s="15" t="s">
        <v>797</v>
      </c>
      <c r="C6267" t="str">
        <f>_xlfn.XLOOKUP($B6267, STANDARDS!$A:$A, STANDARDS!$B:$B,,0,2)</f>
        <v>Society Cliffs Fm, Bylot Sgp</v>
      </c>
      <c r="D6267" t="s">
        <v>517</v>
      </c>
      <c r="E6267" t="s">
        <v>1170</v>
      </c>
      <c r="J6267" s="13">
        <v>1200</v>
      </c>
      <c r="K6267" s="13">
        <v>200</v>
      </c>
      <c r="L6267" s="16"/>
      <c r="M6267" t="s">
        <v>583</v>
      </c>
      <c r="P6267" t="s">
        <v>243</v>
      </c>
      <c r="Q6267">
        <v>0.8</v>
      </c>
      <c r="V6267">
        <v>1</v>
      </c>
      <c r="W6267" t="s">
        <v>1371</v>
      </c>
      <c r="X6267" t="s">
        <v>1407</v>
      </c>
    </row>
    <row r="6268" spans="1:24" x14ac:dyDescent="0.3">
      <c r="A6268">
        <v>7516</v>
      </c>
      <c r="B6268" s="15" t="s">
        <v>797</v>
      </c>
      <c r="C6268" t="str">
        <f>_xlfn.XLOOKUP($B6268, STANDARDS!$A:$A, STANDARDS!$B:$B,,0,2)</f>
        <v>Society Cliffs Fm, Bylot Sgp</v>
      </c>
      <c r="D6268" t="s">
        <v>517</v>
      </c>
      <c r="E6268" t="s">
        <v>1170</v>
      </c>
      <c r="J6268" s="13">
        <v>1200</v>
      </c>
      <c r="K6268" s="13">
        <v>200</v>
      </c>
      <c r="L6268" s="16"/>
      <c r="M6268" t="s">
        <v>583</v>
      </c>
      <c r="P6268" t="s">
        <v>243</v>
      </c>
      <c r="Q6268">
        <v>-0.5</v>
      </c>
      <c r="V6268">
        <v>1</v>
      </c>
      <c r="W6268" t="s">
        <v>1371</v>
      </c>
      <c r="X6268" t="s">
        <v>1407</v>
      </c>
    </row>
    <row r="6269" spans="1:24" x14ac:dyDescent="0.3">
      <c r="A6269">
        <v>7517</v>
      </c>
      <c r="B6269" s="15" t="s">
        <v>797</v>
      </c>
      <c r="C6269" t="str">
        <f>_xlfn.XLOOKUP($B6269, STANDARDS!$A:$A, STANDARDS!$B:$B,,0,2)</f>
        <v>Society Cliffs Fm, Bylot Sgp</v>
      </c>
      <c r="D6269" t="s">
        <v>517</v>
      </c>
      <c r="E6269" t="s">
        <v>1170</v>
      </c>
      <c r="J6269" s="13">
        <v>1200</v>
      </c>
      <c r="K6269" s="13">
        <v>200</v>
      </c>
      <c r="L6269" s="16"/>
      <c r="M6269" t="s">
        <v>583</v>
      </c>
      <c r="P6269" t="s">
        <v>243</v>
      </c>
      <c r="Q6269">
        <v>2.7</v>
      </c>
      <c r="V6269">
        <v>1</v>
      </c>
      <c r="W6269" t="s">
        <v>1371</v>
      </c>
      <c r="X6269" t="s">
        <v>1407</v>
      </c>
    </row>
    <row r="6270" spans="1:24" x14ac:dyDescent="0.3">
      <c r="A6270">
        <v>7518</v>
      </c>
      <c r="B6270" s="15" t="s">
        <v>797</v>
      </c>
      <c r="C6270" t="str">
        <f>_xlfn.XLOOKUP($B6270, STANDARDS!$A:$A, STANDARDS!$B:$B,,0,2)</f>
        <v>Society Cliffs Fm, Bylot Sgp</v>
      </c>
      <c r="D6270" t="s">
        <v>517</v>
      </c>
      <c r="E6270" t="s">
        <v>1170</v>
      </c>
      <c r="J6270" s="13">
        <v>1200</v>
      </c>
      <c r="K6270" s="13">
        <v>200</v>
      </c>
      <c r="L6270" s="16"/>
      <c r="M6270" t="s">
        <v>583</v>
      </c>
      <c r="P6270" t="s">
        <v>243</v>
      </c>
      <c r="Q6270">
        <v>3.5</v>
      </c>
      <c r="V6270">
        <v>1</v>
      </c>
      <c r="W6270" t="s">
        <v>1371</v>
      </c>
      <c r="X6270" t="s">
        <v>1407</v>
      </c>
    </row>
    <row r="6271" spans="1:24" x14ac:dyDescent="0.3">
      <c r="A6271">
        <v>7519</v>
      </c>
      <c r="B6271" s="15" t="s">
        <v>797</v>
      </c>
      <c r="C6271" t="str">
        <f>_xlfn.XLOOKUP($B6271, STANDARDS!$A:$A, STANDARDS!$B:$B,,0,2)</f>
        <v>Society Cliffs Fm, Bylot Sgp</v>
      </c>
      <c r="D6271" t="s">
        <v>517</v>
      </c>
      <c r="E6271" t="s">
        <v>1170</v>
      </c>
      <c r="J6271" s="13">
        <v>1200</v>
      </c>
      <c r="K6271" s="13">
        <v>200</v>
      </c>
      <c r="L6271" s="16"/>
      <c r="M6271" t="s">
        <v>583</v>
      </c>
      <c r="P6271" t="s">
        <v>243</v>
      </c>
      <c r="Q6271">
        <v>1</v>
      </c>
      <c r="V6271">
        <v>1</v>
      </c>
      <c r="W6271" t="s">
        <v>1371</v>
      </c>
      <c r="X6271" t="s">
        <v>1407</v>
      </c>
    </row>
    <row r="6272" spans="1:24" x14ac:dyDescent="0.3">
      <c r="A6272">
        <v>7520</v>
      </c>
      <c r="B6272" s="15" t="s">
        <v>797</v>
      </c>
      <c r="C6272" t="str">
        <f>_xlfn.XLOOKUP($B6272, STANDARDS!$A:$A, STANDARDS!$B:$B,,0,2)</f>
        <v>Society Cliffs Fm, Bylot Sgp</v>
      </c>
      <c r="D6272" t="s">
        <v>517</v>
      </c>
      <c r="E6272" t="s">
        <v>1170</v>
      </c>
      <c r="J6272" s="13">
        <v>1200</v>
      </c>
      <c r="K6272" s="13">
        <v>200</v>
      </c>
      <c r="L6272" s="16"/>
      <c r="M6272" t="s">
        <v>583</v>
      </c>
      <c r="P6272" t="s">
        <v>243</v>
      </c>
      <c r="Q6272">
        <v>2.7</v>
      </c>
      <c r="V6272">
        <v>1</v>
      </c>
      <c r="W6272" t="s">
        <v>1371</v>
      </c>
      <c r="X6272" t="s">
        <v>1407</v>
      </c>
    </row>
    <row r="6273" spans="1:24" x14ac:dyDescent="0.3">
      <c r="A6273">
        <v>7521</v>
      </c>
      <c r="B6273" s="15" t="s">
        <v>797</v>
      </c>
      <c r="C6273" t="str">
        <f>_xlfn.XLOOKUP($B6273, STANDARDS!$A:$A, STANDARDS!$B:$B,,0,2)</f>
        <v>Society Cliffs Fm, Bylot Sgp</v>
      </c>
      <c r="D6273" t="s">
        <v>517</v>
      </c>
      <c r="E6273" t="s">
        <v>1170</v>
      </c>
      <c r="J6273" s="13">
        <v>1200</v>
      </c>
      <c r="K6273" s="13">
        <v>200</v>
      </c>
      <c r="L6273" s="16"/>
      <c r="M6273" t="s">
        <v>583</v>
      </c>
      <c r="P6273" t="s">
        <v>243</v>
      </c>
      <c r="Q6273">
        <v>0.4</v>
      </c>
      <c r="V6273">
        <v>1</v>
      </c>
      <c r="W6273" t="s">
        <v>1371</v>
      </c>
      <c r="X6273" t="s">
        <v>1407</v>
      </c>
    </row>
    <row r="6274" spans="1:24" x14ac:dyDescent="0.3">
      <c r="A6274">
        <v>7522</v>
      </c>
      <c r="B6274" s="15" t="s">
        <v>796</v>
      </c>
      <c r="C6274" t="str">
        <f>_xlfn.XLOOKUP($B6274, STANDARDS!$A:$A, STANDARDS!$B:$B,,0,2)</f>
        <v>Hunting Fm, Bylot Sgp</v>
      </c>
      <c r="D6274" t="s">
        <v>517</v>
      </c>
      <c r="E6274" t="s">
        <v>1170</v>
      </c>
      <c r="J6274" s="13">
        <v>1200</v>
      </c>
      <c r="K6274" s="13">
        <v>200</v>
      </c>
      <c r="L6274" s="16"/>
      <c r="M6274" t="s">
        <v>583</v>
      </c>
      <c r="P6274" t="s">
        <v>243</v>
      </c>
      <c r="Q6274">
        <v>1.7</v>
      </c>
      <c r="V6274">
        <v>1</v>
      </c>
      <c r="W6274" t="s">
        <v>1371</v>
      </c>
      <c r="X6274" t="s">
        <v>1407</v>
      </c>
    </row>
    <row r="6275" spans="1:24" x14ac:dyDescent="0.3">
      <c r="A6275">
        <v>7523</v>
      </c>
      <c r="B6275" s="15" t="s">
        <v>797</v>
      </c>
      <c r="C6275" t="str">
        <f>_xlfn.XLOOKUP($B6275, STANDARDS!$A:$A, STANDARDS!$B:$B,,0,2)</f>
        <v>Society Cliffs Fm, Bylot Sgp</v>
      </c>
      <c r="D6275" t="s">
        <v>517</v>
      </c>
      <c r="E6275" t="s">
        <v>1170</v>
      </c>
      <c r="J6275" s="13">
        <v>1200</v>
      </c>
      <c r="K6275" s="13">
        <v>200</v>
      </c>
      <c r="L6275" s="16"/>
      <c r="M6275" t="s">
        <v>583</v>
      </c>
      <c r="P6275" t="s">
        <v>243</v>
      </c>
      <c r="Q6275">
        <v>3.6</v>
      </c>
      <c r="V6275">
        <v>1</v>
      </c>
      <c r="W6275" t="s">
        <v>1371</v>
      </c>
      <c r="X6275" t="s">
        <v>1407</v>
      </c>
    </row>
    <row r="6276" spans="1:24" x14ac:dyDescent="0.3">
      <c r="A6276">
        <v>7524</v>
      </c>
      <c r="B6276" s="15" t="s">
        <v>797</v>
      </c>
      <c r="C6276" t="str">
        <f>_xlfn.XLOOKUP($B6276, STANDARDS!$A:$A, STANDARDS!$B:$B,,0,2)</f>
        <v>Society Cliffs Fm, Bylot Sgp</v>
      </c>
      <c r="D6276" t="s">
        <v>517</v>
      </c>
      <c r="E6276" t="s">
        <v>1170</v>
      </c>
      <c r="J6276" s="13">
        <v>1200</v>
      </c>
      <c r="K6276" s="13">
        <v>200</v>
      </c>
      <c r="L6276" s="16"/>
      <c r="M6276" t="s">
        <v>583</v>
      </c>
      <c r="P6276" t="s">
        <v>243</v>
      </c>
      <c r="Q6276">
        <v>0.1</v>
      </c>
      <c r="V6276">
        <v>1</v>
      </c>
      <c r="W6276" t="s">
        <v>1371</v>
      </c>
      <c r="X6276" t="s">
        <v>1407</v>
      </c>
    </row>
    <row r="6277" spans="1:24" x14ac:dyDescent="0.3">
      <c r="A6277">
        <v>7525</v>
      </c>
      <c r="B6277" s="15" t="s">
        <v>797</v>
      </c>
      <c r="C6277" t="str">
        <f>_xlfn.XLOOKUP($B6277, STANDARDS!$A:$A, STANDARDS!$B:$B,,0,2)</f>
        <v>Society Cliffs Fm, Bylot Sgp</v>
      </c>
      <c r="D6277" t="s">
        <v>517</v>
      </c>
      <c r="E6277" t="s">
        <v>1170</v>
      </c>
      <c r="J6277" s="13">
        <v>1200</v>
      </c>
      <c r="K6277" s="13">
        <v>200</v>
      </c>
      <c r="L6277" s="16"/>
      <c r="M6277" t="s">
        <v>583</v>
      </c>
      <c r="P6277" t="s">
        <v>243</v>
      </c>
      <c r="Q6277">
        <v>2.4</v>
      </c>
      <c r="V6277">
        <v>1</v>
      </c>
      <c r="W6277" t="s">
        <v>1371</v>
      </c>
      <c r="X6277" t="s">
        <v>1407</v>
      </c>
    </row>
    <row r="6278" spans="1:24" x14ac:dyDescent="0.3">
      <c r="A6278">
        <v>7526</v>
      </c>
      <c r="B6278" s="15" t="s">
        <v>796</v>
      </c>
      <c r="C6278" t="str">
        <f>_xlfn.XLOOKUP($B6278, STANDARDS!$A:$A, STANDARDS!$B:$B,,0,2)</f>
        <v>Hunting Fm, Bylot Sgp</v>
      </c>
      <c r="D6278" t="s">
        <v>517</v>
      </c>
      <c r="E6278" t="s">
        <v>1170</v>
      </c>
      <c r="J6278" s="13">
        <v>1200</v>
      </c>
      <c r="K6278" s="13">
        <v>200</v>
      </c>
      <c r="L6278" s="16"/>
      <c r="M6278" t="s">
        <v>583</v>
      </c>
      <c r="P6278" t="s">
        <v>243</v>
      </c>
      <c r="Q6278">
        <v>2</v>
      </c>
      <c r="V6278">
        <v>1</v>
      </c>
      <c r="W6278" t="s">
        <v>1371</v>
      </c>
      <c r="X6278" t="s">
        <v>1407</v>
      </c>
    </row>
    <row r="6279" spans="1:24" x14ac:dyDescent="0.3">
      <c r="A6279">
        <v>7527</v>
      </c>
      <c r="B6279" s="15" t="s">
        <v>797</v>
      </c>
      <c r="C6279" t="str">
        <f>_xlfn.XLOOKUP($B6279, STANDARDS!$A:$A, STANDARDS!$B:$B,,0,2)</f>
        <v>Society Cliffs Fm, Bylot Sgp</v>
      </c>
      <c r="D6279" t="s">
        <v>517</v>
      </c>
      <c r="E6279" t="s">
        <v>1170</v>
      </c>
      <c r="J6279" s="13">
        <v>1200</v>
      </c>
      <c r="K6279" s="13">
        <v>200</v>
      </c>
      <c r="L6279" s="16"/>
      <c r="M6279" t="s">
        <v>583</v>
      </c>
      <c r="P6279" t="s">
        <v>243</v>
      </c>
      <c r="Q6279">
        <v>-0.4</v>
      </c>
      <c r="V6279">
        <v>1</v>
      </c>
      <c r="W6279" t="s">
        <v>1371</v>
      </c>
      <c r="X6279" t="s">
        <v>1407</v>
      </c>
    </row>
    <row r="6280" spans="1:24" x14ac:dyDescent="0.3">
      <c r="A6280">
        <v>7528</v>
      </c>
      <c r="B6280" s="15" t="s">
        <v>797</v>
      </c>
      <c r="C6280" t="str">
        <f>_xlfn.XLOOKUP($B6280, STANDARDS!$A:$A, STANDARDS!$B:$B,,0,2)</f>
        <v>Society Cliffs Fm, Bylot Sgp</v>
      </c>
      <c r="D6280" t="s">
        <v>517</v>
      </c>
      <c r="E6280" t="s">
        <v>1170</v>
      </c>
      <c r="J6280" s="13">
        <v>1200</v>
      </c>
      <c r="K6280" s="13">
        <v>200</v>
      </c>
      <c r="L6280" s="16"/>
      <c r="M6280" t="s">
        <v>583</v>
      </c>
      <c r="P6280" t="s">
        <v>243</v>
      </c>
      <c r="Q6280">
        <v>3.1</v>
      </c>
      <c r="V6280">
        <v>1</v>
      </c>
      <c r="W6280" t="s">
        <v>1371</v>
      </c>
      <c r="X6280" t="s">
        <v>1407</v>
      </c>
    </row>
    <row r="6281" spans="1:24" x14ac:dyDescent="0.3">
      <c r="A6281">
        <v>7529</v>
      </c>
      <c r="B6281" s="15" t="s">
        <v>797</v>
      </c>
      <c r="C6281" t="str">
        <f>_xlfn.XLOOKUP($B6281, STANDARDS!$A:$A, STANDARDS!$B:$B,,0,2)</f>
        <v>Society Cliffs Fm, Bylot Sgp</v>
      </c>
      <c r="D6281" t="s">
        <v>517</v>
      </c>
      <c r="E6281" t="s">
        <v>1170</v>
      </c>
      <c r="J6281" s="13">
        <v>1200</v>
      </c>
      <c r="K6281" s="13">
        <v>200</v>
      </c>
      <c r="L6281" s="16"/>
      <c r="M6281" t="s">
        <v>583</v>
      </c>
      <c r="P6281" t="s">
        <v>243</v>
      </c>
      <c r="Q6281">
        <v>-0.3</v>
      </c>
      <c r="V6281">
        <v>1</v>
      </c>
      <c r="W6281" t="s">
        <v>1371</v>
      </c>
      <c r="X6281" t="s">
        <v>1407</v>
      </c>
    </row>
    <row r="6282" spans="1:24" x14ac:dyDescent="0.3">
      <c r="A6282">
        <v>7530</v>
      </c>
      <c r="B6282" s="15" t="s">
        <v>797</v>
      </c>
      <c r="C6282" t="str">
        <f>_xlfn.XLOOKUP($B6282, STANDARDS!$A:$A, STANDARDS!$B:$B,,0,2)</f>
        <v>Society Cliffs Fm, Bylot Sgp</v>
      </c>
      <c r="D6282" t="s">
        <v>517</v>
      </c>
      <c r="E6282" t="s">
        <v>1170</v>
      </c>
      <c r="J6282" s="13">
        <v>1200</v>
      </c>
      <c r="K6282" s="13">
        <v>200</v>
      </c>
      <c r="L6282" s="16"/>
      <c r="M6282" t="s">
        <v>583</v>
      </c>
      <c r="P6282" t="s">
        <v>243</v>
      </c>
      <c r="Q6282">
        <v>-0.3</v>
      </c>
      <c r="V6282">
        <v>1</v>
      </c>
      <c r="W6282" t="s">
        <v>1371</v>
      </c>
      <c r="X6282" t="s">
        <v>1407</v>
      </c>
    </row>
    <row r="6283" spans="1:24" x14ac:dyDescent="0.3">
      <c r="A6283">
        <v>7531</v>
      </c>
      <c r="B6283" s="15" t="s">
        <v>797</v>
      </c>
      <c r="C6283" t="str">
        <f>_xlfn.XLOOKUP($B6283, STANDARDS!$A:$A, STANDARDS!$B:$B,,0,2)</f>
        <v>Society Cliffs Fm, Bylot Sgp</v>
      </c>
      <c r="D6283" t="s">
        <v>517</v>
      </c>
      <c r="E6283" t="s">
        <v>1170</v>
      </c>
      <c r="J6283" s="13">
        <v>1200</v>
      </c>
      <c r="K6283" s="13">
        <v>200</v>
      </c>
      <c r="L6283" s="16"/>
      <c r="M6283" t="s">
        <v>583</v>
      </c>
      <c r="P6283" t="s">
        <v>243</v>
      </c>
      <c r="Q6283">
        <v>3.4</v>
      </c>
      <c r="V6283">
        <v>1</v>
      </c>
      <c r="W6283" t="s">
        <v>1371</v>
      </c>
      <c r="X6283" t="s">
        <v>1407</v>
      </c>
    </row>
    <row r="6284" spans="1:24" x14ac:dyDescent="0.3">
      <c r="A6284">
        <v>7532</v>
      </c>
      <c r="B6284" s="15" t="s">
        <v>797</v>
      </c>
      <c r="C6284" t="str">
        <f>_xlfn.XLOOKUP($B6284, STANDARDS!$A:$A, STANDARDS!$B:$B,,0,2)</f>
        <v>Society Cliffs Fm, Bylot Sgp</v>
      </c>
      <c r="D6284" t="s">
        <v>517</v>
      </c>
      <c r="E6284" t="s">
        <v>1170</v>
      </c>
      <c r="J6284" s="13">
        <v>1200</v>
      </c>
      <c r="K6284" s="13">
        <v>200</v>
      </c>
      <c r="L6284" s="16"/>
      <c r="M6284" t="s">
        <v>583</v>
      </c>
      <c r="P6284" t="s">
        <v>243</v>
      </c>
      <c r="Q6284">
        <v>3.3</v>
      </c>
      <c r="V6284">
        <v>1</v>
      </c>
      <c r="W6284" t="s">
        <v>1371</v>
      </c>
      <c r="X6284" t="s">
        <v>1407</v>
      </c>
    </row>
    <row r="6285" spans="1:24" x14ac:dyDescent="0.3">
      <c r="A6285">
        <v>7533</v>
      </c>
      <c r="B6285" s="15" t="s">
        <v>797</v>
      </c>
      <c r="C6285" t="str">
        <f>_xlfn.XLOOKUP($B6285, STANDARDS!$A:$A, STANDARDS!$B:$B,,0,2)</f>
        <v>Society Cliffs Fm, Bylot Sgp</v>
      </c>
      <c r="D6285" t="s">
        <v>517</v>
      </c>
      <c r="E6285" t="s">
        <v>1170</v>
      </c>
      <c r="J6285" s="13">
        <v>1200</v>
      </c>
      <c r="K6285" s="13">
        <v>200</v>
      </c>
      <c r="L6285" s="16"/>
      <c r="M6285" t="s">
        <v>583</v>
      </c>
      <c r="P6285" t="s">
        <v>243</v>
      </c>
      <c r="Q6285">
        <v>2.7</v>
      </c>
      <c r="V6285">
        <v>1</v>
      </c>
      <c r="W6285" t="s">
        <v>1371</v>
      </c>
      <c r="X6285" t="s">
        <v>1407</v>
      </c>
    </row>
    <row r="6286" spans="1:24" x14ac:dyDescent="0.3">
      <c r="A6286">
        <v>7534</v>
      </c>
      <c r="B6286" s="15" t="s">
        <v>797</v>
      </c>
      <c r="C6286" t="str">
        <f>_xlfn.XLOOKUP($B6286, STANDARDS!$A:$A, STANDARDS!$B:$B,,0,2)</f>
        <v>Society Cliffs Fm, Bylot Sgp</v>
      </c>
      <c r="D6286" t="s">
        <v>517</v>
      </c>
      <c r="E6286" t="s">
        <v>1170</v>
      </c>
      <c r="J6286" s="13">
        <v>1200</v>
      </c>
      <c r="K6286" s="13">
        <v>200</v>
      </c>
      <c r="L6286" s="16"/>
      <c r="M6286" t="s">
        <v>583</v>
      </c>
      <c r="P6286" t="s">
        <v>243</v>
      </c>
      <c r="Q6286">
        <v>2.9</v>
      </c>
      <c r="V6286">
        <v>1</v>
      </c>
      <c r="W6286" t="s">
        <v>1371</v>
      </c>
      <c r="X6286" t="s">
        <v>1407</v>
      </c>
    </row>
    <row r="6287" spans="1:24" x14ac:dyDescent="0.3">
      <c r="A6287">
        <v>7535</v>
      </c>
      <c r="B6287" s="15" t="s">
        <v>797</v>
      </c>
      <c r="C6287" t="str">
        <f>_xlfn.XLOOKUP($B6287, STANDARDS!$A:$A, STANDARDS!$B:$B,,0,2)</f>
        <v>Society Cliffs Fm, Bylot Sgp</v>
      </c>
      <c r="D6287" t="s">
        <v>517</v>
      </c>
      <c r="E6287" t="s">
        <v>1170</v>
      </c>
      <c r="J6287" s="13">
        <v>1200</v>
      </c>
      <c r="K6287" s="13">
        <v>200</v>
      </c>
      <c r="L6287" s="16"/>
      <c r="M6287" t="s">
        <v>583</v>
      </c>
      <c r="P6287" t="s">
        <v>243</v>
      </c>
      <c r="Q6287">
        <v>3.3</v>
      </c>
      <c r="V6287">
        <v>1</v>
      </c>
      <c r="W6287" t="s">
        <v>1371</v>
      </c>
      <c r="X6287" t="s">
        <v>1407</v>
      </c>
    </row>
    <row r="6288" spans="1:24" x14ac:dyDescent="0.3">
      <c r="A6288">
        <v>7536</v>
      </c>
      <c r="B6288" s="15" t="s">
        <v>797</v>
      </c>
      <c r="C6288" t="str">
        <f>_xlfn.XLOOKUP($B6288, STANDARDS!$A:$A, STANDARDS!$B:$B,,0,2)</f>
        <v>Society Cliffs Fm, Bylot Sgp</v>
      </c>
      <c r="D6288" t="s">
        <v>517</v>
      </c>
      <c r="E6288" t="s">
        <v>1170</v>
      </c>
      <c r="J6288" s="13">
        <v>1200</v>
      </c>
      <c r="K6288" s="13">
        <v>200</v>
      </c>
      <c r="L6288" s="16"/>
      <c r="M6288" t="s">
        <v>583</v>
      </c>
      <c r="P6288" t="s">
        <v>243</v>
      </c>
      <c r="Q6288">
        <v>3.1</v>
      </c>
      <c r="V6288">
        <v>1</v>
      </c>
      <c r="W6288" t="s">
        <v>1371</v>
      </c>
      <c r="X6288" t="s">
        <v>1407</v>
      </c>
    </row>
    <row r="6289" spans="1:24" x14ac:dyDescent="0.3">
      <c r="A6289">
        <v>7537</v>
      </c>
      <c r="B6289" s="15" t="s">
        <v>797</v>
      </c>
      <c r="C6289" t="str">
        <f>_xlfn.XLOOKUP($B6289, STANDARDS!$A:$A, STANDARDS!$B:$B,,0,2)</f>
        <v>Society Cliffs Fm, Bylot Sgp</v>
      </c>
      <c r="D6289" t="s">
        <v>517</v>
      </c>
      <c r="E6289" t="s">
        <v>1170</v>
      </c>
      <c r="J6289" s="13">
        <v>1200</v>
      </c>
      <c r="K6289" s="13">
        <v>200</v>
      </c>
      <c r="L6289" s="16"/>
      <c r="M6289" t="s">
        <v>583</v>
      </c>
      <c r="P6289" t="s">
        <v>243</v>
      </c>
      <c r="Q6289">
        <v>2.6</v>
      </c>
      <c r="V6289">
        <v>1</v>
      </c>
      <c r="W6289" t="s">
        <v>1371</v>
      </c>
      <c r="X6289" t="s">
        <v>1407</v>
      </c>
    </row>
    <row r="6290" spans="1:24" x14ac:dyDescent="0.3">
      <c r="A6290">
        <v>7538</v>
      </c>
      <c r="B6290" s="15" t="s">
        <v>797</v>
      </c>
      <c r="C6290" t="str">
        <f>_xlfn.XLOOKUP($B6290, STANDARDS!$A:$A, STANDARDS!$B:$B,,0,2)</f>
        <v>Society Cliffs Fm, Bylot Sgp</v>
      </c>
      <c r="D6290" t="s">
        <v>517</v>
      </c>
      <c r="E6290" t="s">
        <v>1170</v>
      </c>
      <c r="J6290" s="13">
        <v>1200</v>
      </c>
      <c r="K6290" s="13">
        <v>200</v>
      </c>
      <c r="L6290" s="16"/>
      <c r="M6290" t="s">
        <v>583</v>
      </c>
      <c r="P6290" t="s">
        <v>243</v>
      </c>
      <c r="Q6290">
        <v>2.4</v>
      </c>
      <c r="V6290">
        <v>1</v>
      </c>
      <c r="W6290" t="s">
        <v>1371</v>
      </c>
      <c r="X6290" t="s">
        <v>1407</v>
      </c>
    </row>
    <row r="6291" spans="1:24" x14ac:dyDescent="0.3">
      <c r="A6291">
        <v>7539</v>
      </c>
      <c r="B6291" s="15" t="s">
        <v>797</v>
      </c>
      <c r="C6291" t="str">
        <f>_xlfn.XLOOKUP($B6291, STANDARDS!$A:$A, STANDARDS!$B:$B,,0,2)</f>
        <v>Society Cliffs Fm, Bylot Sgp</v>
      </c>
      <c r="D6291" t="s">
        <v>517</v>
      </c>
      <c r="E6291" t="s">
        <v>1170</v>
      </c>
      <c r="J6291" s="13">
        <v>1200</v>
      </c>
      <c r="K6291" s="13">
        <v>200</v>
      </c>
      <c r="L6291" s="16"/>
      <c r="M6291" t="s">
        <v>583</v>
      </c>
      <c r="P6291" t="s">
        <v>243</v>
      </c>
      <c r="Q6291">
        <v>3.8</v>
      </c>
      <c r="V6291">
        <v>1</v>
      </c>
      <c r="W6291" t="s">
        <v>1371</v>
      </c>
      <c r="X6291" t="s">
        <v>1407</v>
      </c>
    </row>
    <row r="6292" spans="1:24" x14ac:dyDescent="0.3">
      <c r="A6292">
        <v>7540</v>
      </c>
      <c r="B6292" s="15" t="s">
        <v>797</v>
      </c>
      <c r="C6292" t="str">
        <f>_xlfn.XLOOKUP($B6292, STANDARDS!$A:$A, STANDARDS!$B:$B,,0,2)</f>
        <v>Society Cliffs Fm, Bylot Sgp</v>
      </c>
      <c r="D6292" t="s">
        <v>517</v>
      </c>
      <c r="E6292" t="s">
        <v>1170</v>
      </c>
      <c r="J6292" s="13">
        <v>1200</v>
      </c>
      <c r="K6292" s="13">
        <v>200</v>
      </c>
      <c r="L6292" s="16"/>
      <c r="M6292" t="s">
        <v>583</v>
      </c>
      <c r="P6292" t="s">
        <v>243</v>
      </c>
      <c r="Q6292">
        <v>3.8</v>
      </c>
      <c r="V6292">
        <v>1</v>
      </c>
      <c r="W6292" t="s">
        <v>1371</v>
      </c>
      <c r="X6292" t="s">
        <v>1407</v>
      </c>
    </row>
    <row r="6293" spans="1:24" x14ac:dyDescent="0.3">
      <c r="A6293">
        <v>7541</v>
      </c>
      <c r="B6293" s="15" t="s">
        <v>797</v>
      </c>
      <c r="C6293" t="str">
        <f>_xlfn.XLOOKUP($B6293, STANDARDS!$A:$A, STANDARDS!$B:$B,,0,2)</f>
        <v>Society Cliffs Fm, Bylot Sgp</v>
      </c>
      <c r="D6293" t="s">
        <v>517</v>
      </c>
      <c r="E6293" t="s">
        <v>1170</v>
      </c>
      <c r="J6293" s="13">
        <v>1200</v>
      </c>
      <c r="K6293" s="13">
        <v>200</v>
      </c>
      <c r="L6293" s="16"/>
      <c r="M6293" t="s">
        <v>583</v>
      </c>
      <c r="P6293" t="s">
        <v>243</v>
      </c>
      <c r="Q6293">
        <v>2.1</v>
      </c>
      <c r="V6293">
        <v>1</v>
      </c>
      <c r="W6293" t="s">
        <v>1371</v>
      </c>
      <c r="X6293" t="s">
        <v>1407</v>
      </c>
    </row>
    <row r="6294" spans="1:24" x14ac:dyDescent="0.3">
      <c r="A6294">
        <v>7542</v>
      </c>
      <c r="B6294" s="15" t="s">
        <v>797</v>
      </c>
      <c r="C6294" t="str">
        <f>_xlfn.XLOOKUP($B6294, STANDARDS!$A:$A, STANDARDS!$B:$B,,0,2)</f>
        <v>Society Cliffs Fm, Bylot Sgp</v>
      </c>
      <c r="D6294" t="s">
        <v>517</v>
      </c>
      <c r="E6294" t="s">
        <v>1170</v>
      </c>
      <c r="J6294" s="13">
        <v>1200</v>
      </c>
      <c r="K6294" s="13">
        <v>200</v>
      </c>
      <c r="L6294" s="16"/>
      <c r="M6294" t="s">
        <v>583</v>
      </c>
      <c r="P6294" t="s">
        <v>243</v>
      </c>
      <c r="Q6294">
        <v>2.7</v>
      </c>
      <c r="V6294">
        <v>1</v>
      </c>
      <c r="W6294" t="s">
        <v>1371</v>
      </c>
      <c r="X6294" t="s">
        <v>1407</v>
      </c>
    </row>
    <row r="6295" spans="1:24" x14ac:dyDescent="0.3">
      <c r="A6295">
        <v>7543</v>
      </c>
      <c r="B6295" s="15" t="s">
        <v>797</v>
      </c>
      <c r="C6295" t="str">
        <f>_xlfn.XLOOKUP($B6295, STANDARDS!$A:$A, STANDARDS!$B:$B,,0,2)</f>
        <v>Society Cliffs Fm, Bylot Sgp</v>
      </c>
      <c r="D6295" t="s">
        <v>517</v>
      </c>
      <c r="E6295" t="s">
        <v>1170</v>
      </c>
      <c r="J6295" s="13">
        <v>1200</v>
      </c>
      <c r="K6295" s="13">
        <v>200</v>
      </c>
      <c r="L6295" s="16"/>
      <c r="M6295" t="s">
        <v>583</v>
      </c>
      <c r="P6295" t="s">
        <v>243</v>
      </c>
      <c r="Q6295">
        <v>2.5</v>
      </c>
      <c r="V6295">
        <v>1</v>
      </c>
      <c r="W6295" t="s">
        <v>1371</v>
      </c>
      <c r="X6295" t="s">
        <v>1407</v>
      </c>
    </row>
    <row r="6296" spans="1:24" x14ac:dyDescent="0.3">
      <c r="A6296">
        <v>7544</v>
      </c>
      <c r="B6296" s="15" t="s">
        <v>797</v>
      </c>
      <c r="C6296" t="str">
        <f>_xlfn.XLOOKUP($B6296, STANDARDS!$A:$A, STANDARDS!$B:$B,,0,2)</f>
        <v>Society Cliffs Fm, Bylot Sgp</v>
      </c>
      <c r="D6296" t="s">
        <v>517</v>
      </c>
      <c r="E6296" t="s">
        <v>1170</v>
      </c>
      <c r="J6296" s="13">
        <v>1200</v>
      </c>
      <c r="K6296" s="13">
        <v>200</v>
      </c>
      <c r="L6296" s="16"/>
      <c r="M6296" t="s">
        <v>583</v>
      </c>
      <c r="P6296" t="s">
        <v>243</v>
      </c>
      <c r="Q6296">
        <v>3.1</v>
      </c>
      <c r="V6296">
        <v>1</v>
      </c>
      <c r="W6296" t="s">
        <v>1371</v>
      </c>
      <c r="X6296" t="s">
        <v>1407</v>
      </c>
    </row>
    <row r="6297" spans="1:24" x14ac:dyDescent="0.3">
      <c r="A6297">
        <v>7545</v>
      </c>
      <c r="B6297" s="15" t="s">
        <v>797</v>
      </c>
      <c r="C6297" t="str">
        <f>_xlfn.XLOOKUP($B6297, STANDARDS!$A:$A, STANDARDS!$B:$B,,0,2)</f>
        <v>Society Cliffs Fm, Bylot Sgp</v>
      </c>
      <c r="D6297" t="s">
        <v>517</v>
      </c>
      <c r="E6297" t="s">
        <v>1170</v>
      </c>
      <c r="J6297" s="13">
        <v>1200</v>
      </c>
      <c r="K6297" s="13">
        <v>200</v>
      </c>
      <c r="L6297" s="16"/>
      <c r="M6297" t="s">
        <v>583</v>
      </c>
      <c r="P6297" t="s">
        <v>243</v>
      </c>
      <c r="Q6297">
        <v>2.9</v>
      </c>
      <c r="V6297">
        <v>1</v>
      </c>
      <c r="W6297" t="s">
        <v>1371</v>
      </c>
      <c r="X6297" t="s">
        <v>1407</v>
      </c>
    </row>
    <row r="6298" spans="1:24" x14ac:dyDescent="0.3">
      <c r="A6298">
        <v>7546</v>
      </c>
      <c r="B6298" s="15" t="s">
        <v>797</v>
      </c>
      <c r="C6298" t="str">
        <f>_xlfn.XLOOKUP($B6298, STANDARDS!$A:$A, STANDARDS!$B:$B,,0,2)</f>
        <v>Society Cliffs Fm, Bylot Sgp</v>
      </c>
      <c r="D6298" t="s">
        <v>517</v>
      </c>
      <c r="E6298" t="s">
        <v>1170</v>
      </c>
      <c r="J6298" s="13">
        <v>1200</v>
      </c>
      <c r="K6298" s="13">
        <v>200</v>
      </c>
      <c r="L6298" s="16"/>
      <c r="M6298" t="s">
        <v>583</v>
      </c>
      <c r="P6298" t="s">
        <v>243</v>
      </c>
      <c r="Q6298">
        <v>3.9</v>
      </c>
      <c r="V6298">
        <v>1</v>
      </c>
      <c r="W6298" t="s">
        <v>1371</v>
      </c>
      <c r="X6298" t="s">
        <v>1407</v>
      </c>
    </row>
    <row r="6299" spans="1:24" x14ac:dyDescent="0.3">
      <c r="A6299">
        <v>7547</v>
      </c>
      <c r="B6299" s="15" t="s">
        <v>797</v>
      </c>
      <c r="C6299" t="str">
        <f>_xlfn.XLOOKUP($B6299, STANDARDS!$A:$A, STANDARDS!$B:$B,,0,2)</f>
        <v>Society Cliffs Fm, Bylot Sgp</v>
      </c>
      <c r="D6299" t="s">
        <v>517</v>
      </c>
      <c r="E6299" t="s">
        <v>1170</v>
      </c>
      <c r="J6299" s="13">
        <v>1200</v>
      </c>
      <c r="K6299" s="13">
        <v>200</v>
      </c>
      <c r="L6299" s="16"/>
      <c r="M6299" t="s">
        <v>583</v>
      </c>
      <c r="P6299" t="s">
        <v>243</v>
      </c>
      <c r="Q6299">
        <v>1.6</v>
      </c>
      <c r="V6299">
        <v>1</v>
      </c>
      <c r="W6299" t="s">
        <v>1371</v>
      </c>
      <c r="X6299" t="s">
        <v>1407</v>
      </c>
    </row>
    <row r="6300" spans="1:24" x14ac:dyDescent="0.3">
      <c r="A6300">
        <v>7548</v>
      </c>
      <c r="B6300" s="15" t="s">
        <v>797</v>
      </c>
      <c r="C6300" t="str">
        <f>_xlfn.XLOOKUP($B6300, STANDARDS!$A:$A, STANDARDS!$B:$B,,0,2)</f>
        <v>Society Cliffs Fm, Bylot Sgp</v>
      </c>
      <c r="D6300" t="s">
        <v>517</v>
      </c>
      <c r="E6300" t="s">
        <v>1170</v>
      </c>
      <c r="J6300" s="13">
        <v>1200</v>
      </c>
      <c r="K6300" s="13">
        <v>200</v>
      </c>
      <c r="L6300" s="16"/>
      <c r="M6300" t="s">
        <v>583</v>
      </c>
      <c r="P6300" t="s">
        <v>243</v>
      </c>
      <c r="Q6300">
        <v>2.4</v>
      </c>
      <c r="V6300">
        <v>1</v>
      </c>
      <c r="W6300" t="s">
        <v>1371</v>
      </c>
      <c r="X6300" t="s">
        <v>1407</v>
      </c>
    </row>
    <row r="6301" spans="1:24" x14ac:dyDescent="0.3">
      <c r="A6301">
        <v>7549</v>
      </c>
      <c r="B6301" s="15" t="s">
        <v>797</v>
      </c>
      <c r="C6301" t="str">
        <f>_xlfn.XLOOKUP($B6301, STANDARDS!$A:$A, STANDARDS!$B:$B,,0,2)</f>
        <v>Society Cliffs Fm, Bylot Sgp</v>
      </c>
      <c r="D6301" t="s">
        <v>517</v>
      </c>
      <c r="E6301" t="s">
        <v>1170</v>
      </c>
      <c r="J6301" s="13">
        <v>1200</v>
      </c>
      <c r="K6301" s="13">
        <v>200</v>
      </c>
      <c r="L6301" s="16"/>
      <c r="M6301" t="s">
        <v>583</v>
      </c>
      <c r="P6301" t="s">
        <v>243</v>
      </c>
      <c r="Q6301">
        <v>2.8</v>
      </c>
      <c r="V6301">
        <v>1</v>
      </c>
      <c r="W6301" t="s">
        <v>1371</v>
      </c>
      <c r="X6301" t="s">
        <v>1407</v>
      </c>
    </row>
    <row r="6302" spans="1:24" x14ac:dyDescent="0.3">
      <c r="A6302">
        <v>7550</v>
      </c>
      <c r="B6302" s="15" t="s">
        <v>797</v>
      </c>
      <c r="C6302" t="str">
        <f>_xlfn.XLOOKUP($B6302, STANDARDS!$A:$A, STANDARDS!$B:$B,,0,2)</f>
        <v>Society Cliffs Fm, Bylot Sgp</v>
      </c>
      <c r="D6302" t="s">
        <v>517</v>
      </c>
      <c r="E6302" t="s">
        <v>1170</v>
      </c>
      <c r="J6302" s="13">
        <v>1200</v>
      </c>
      <c r="K6302" s="13">
        <v>200</v>
      </c>
      <c r="L6302" s="16"/>
      <c r="M6302" t="s">
        <v>583</v>
      </c>
      <c r="P6302" t="s">
        <v>243</v>
      </c>
      <c r="Q6302">
        <v>1.9</v>
      </c>
      <c r="V6302">
        <v>1</v>
      </c>
      <c r="W6302" t="s">
        <v>1371</v>
      </c>
      <c r="X6302" t="s">
        <v>1407</v>
      </c>
    </row>
    <row r="6303" spans="1:24" x14ac:dyDescent="0.3">
      <c r="A6303">
        <v>7551</v>
      </c>
      <c r="B6303" s="15" t="s">
        <v>797</v>
      </c>
      <c r="C6303" t="str">
        <f>_xlfn.XLOOKUP($B6303, STANDARDS!$A:$A, STANDARDS!$B:$B,,0,2)</f>
        <v>Society Cliffs Fm, Bylot Sgp</v>
      </c>
      <c r="D6303" t="s">
        <v>517</v>
      </c>
      <c r="E6303" t="s">
        <v>1170</v>
      </c>
      <c r="J6303" s="13">
        <v>1200</v>
      </c>
      <c r="K6303" s="13">
        <v>200</v>
      </c>
      <c r="L6303" s="16"/>
      <c r="M6303" t="s">
        <v>583</v>
      </c>
      <c r="P6303" t="s">
        <v>243</v>
      </c>
      <c r="Q6303">
        <v>3.5</v>
      </c>
      <c r="V6303">
        <v>1</v>
      </c>
      <c r="W6303" t="s">
        <v>1371</v>
      </c>
      <c r="X6303" t="s">
        <v>1407</v>
      </c>
    </row>
    <row r="6304" spans="1:24" x14ac:dyDescent="0.3">
      <c r="A6304">
        <v>7552</v>
      </c>
      <c r="B6304" s="15" t="s">
        <v>797</v>
      </c>
      <c r="C6304" t="str">
        <f>_xlfn.XLOOKUP($B6304, STANDARDS!$A:$A, STANDARDS!$B:$B,,0,2)</f>
        <v>Society Cliffs Fm, Bylot Sgp</v>
      </c>
      <c r="D6304" t="s">
        <v>517</v>
      </c>
      <c r="E6304" t="s">
        <v>1170</v>
      </c>
      <c r="J6304" s="13">
        <v>1200</v>
      </c>
      <c r="K6304" s="13">
        <v>200</v>
      </c>
      <c r="L6304" s="16"/>
      <c r="M6304" t="s">
        <v>583</v>
      </c>
      <c r="P6304" t="s">
        <v>243</v>
      </c>
      <c r="Q6304">
        <v>0.9</v>
      </c>
      <c r="V6304">
        <v>1</v>
      </c>
      <c r="W6304" t="s">
        <v>1371</v>
      </c>
      <c r="X6304" t="s">
        <v>1407</v>
      </c>
    </row>
    <row r="6305" spans="1:24" x14ac:dyDescent="0.3">
      <c r="A6305">
        <v>7553</v>
      </c>
      <c r="B6305" s="15" t="s">
        <v>796</v>
      </c>
      <c r="C6305" t="str">
        <f>_xlfn.XLOOKUP($B6305, STANDARDS!$A:$A, STANDARDS!$B:$B,,0,2)</f>
        <v>Hunting Fm, Bylot Sgp</v>
      </c>
      <c r="D6305" t="s">
        <v>517</v>
      </c>
      <c r="E6305" t="s">
        <v>1170</v>
      </c>
      <c r="J6305" s="13">
        <v>1200</v>
      </c>
      <c r="K6305" s="13">
        <v>200</v>
      </c>
      <c r="L6305" s="16"/>
      <c r="M6305" t="s">
        <v>583</v>
      </c>
      <c r="P6305" t="s">
        <v>243</v>
      </c>
      <c r="Q6305">
        <v>2</v>
      </c>
      <c r="V6305">
        <v>1</v>
      </c>
      <c r="W6305" t="s">
        <v>1371</v>
      </c>
      <c r="X6305" t="s">
        <v>1407</v>
      </c>
    </row>
    <row r="6306" spans="1:24" x14ac:dyDescent="0.3">
      <c r="A6306">
        <v>7554</v>
      </c>
      <c r="B6306" s="15" t="s">
        <v>796</v>
      </c>
      <c r="C6306" t="str">
        <f>_xlfn.XLOOKUP($B6306, STANDARDS!$A:$A, STANDARDS!$B:$B,,0,2)</f>
        <v>Hunting Fm, Bylot Sgp</v>
      </c>
      <c r="D6306" t="s">
        <v>517</v>
      </c>
      <c r="E6306" t="s">
        <v>1170</v>
      </c>
      <c r="J6306" s="13">
        <v>1200</v>
      </c>
      <c r="K6306" s="13">
        <v>200</v>
      </c>
      <c r="L6306" s="16"/>
      <c r="M6306" t="s">
        <v>583</v>
      </c>
      <c r="P6306" t="s">
        <v>243</v>
      </c>
      <c r="Q6306">
        <v>2.2000000000000002</v>
      </c>
      <c r="V6306">
        <v>1</v>
      </c>
      <c r="W6306" t="s">
        <v>1371</v>
      </c>
      <c r="X6306" t="s">
        <v>1407</v>
      </c>
    </row>
    <row r="6307" spans="1:24" x14ac:dyDescent="0.3">
      <c r="A6307">
        <v>7555</v>
      </c>
      <c r="B6307" s="15" t="s">
        <v>797</v>
      </c>
      <c r="C6307" t="str">
        <f>_xlfn.XLOOKUP($B6307, STANDARDS!$A:$A, STANDARDS!$B:$B,,0,2)</f>
        <v>Society Cliffs Fm, Bylot Sgp</v>
      </c>
      <c r="D6307" t="s">
        <v>517</v>
      </c>
      <c r="E6307" t="s">
        <v>1170</v>
      </c>
      <c r="J6307" s="13">
        <v>1200</v>
      </c>
      <c r="K6307" s="13">
        <v>200</v>
      </c>
      <c r="L6307" s="16"/>
      <c r="M6307" t="s">
        <v>583</v>
      </c>
      <c r="P6307" t="s">
        <v>243</v>
      </c>
      <c r="Q6307">
        <v>2.2000000000000002</v>
      </c>
      <c r="V6307">
        <v>1</v>
      </c>
      <c r="W6307" t="s">
        <v>1371</v>
      </c>
      <c r="X6307" t="s">
        <v>1407</v>
      </c>
    </row>
    <row r="6308" spans="1:24" x14ac:dyDescent="0.3">
      <c r="A6308">
        <v>7556</v>
      </c>
      <c r="B6308" s="15" t="s">
        <v>797</v>
      </c>
      <c r="C6308" t="str">
        <f>_xlfn.XLOOKUP($B6308, STANDARDS!$A:$A, STANDARDS!$B:$B,,0,2)</f>
        <v>Society Cliffs Fm, Bylot Sgp</v>
      </c>
      <c r="D6308" t="s">
        <v>517</v>
      </c>
      <c r="E6308" t="s">
        <v>1170</v>
      </c>
      <c r="J6308" s="13">
        <v>1200</v>
      </c>
      <c r="K6308" s="13">
        <v>200</v>
      </c>
      <c r="L6308" s="16"/>
      <c r="M6308" t="s">
        <v>583</v>
      </c>
      <c r="P6308" t="s">
        <v>243</v>
      </c>
      <c r="Q6308">
        <v>3.4</v>
      </c>
      <c r="V6308">
        <v>1</v>
      </c>
      <c r="W6308" t="s">
        <v>1371</v>
      </c>
      <c r="X6308" t="s">
        <v>1407</v>
      </c>
    </row>
    <row r="6309" spans="1:24" x14ac:dyDescent="0.3">
      <c r="A6309">
        <v>7557</v>
      </c>
      <c r="B6309" s="15" t="s">
        <v>797</v>
      </c>
      <c r="C6309" t="str">
        <f>_xlfn.XLOOKUP($B6309, STANDARDS!$A:$A, STANDARDS!$B:$B,,0,2)</f>
        <v>Society Cliffs Fm, Bylot Sgp</v>
      </c>
      <c r="D6309" t="s">
        <v>517</v>
      </c>
      <c r="E6309" t="s">
        <v>1170</v>
      </c>
      <c r="J6309" s="13">
        <v>1200</v>
      </c>
      <c r="K6309" s="13">
        <v>200</v>
      </c>
      <c r="L6309" s="16"/>
      <c r="M6309" t="s">
        <v>583</v>
      </c>
      <c r="P6309" t="s">
        <v>243</v>
      </c>
      <c r="Q6309">
        <v>4.0999999999999996</v>
      </c>
      <c r="V6309">
        <v>1</v>
      </c>
      <c r="W6309" t="s">
        <v>1371</v>
      </c>
      <c r="X6309" t="s">
        <v>1407</v>
      </c>
    </row>
    <row r="6310" spans="1:24" x14ac:dyDescent="0.3">
      <c r="A6310">
        <v>7558</v>
      </c>
      <c r="B6310" s="15" t="s">
        <v>797</v>
      </c>
      <c r="C6310" t="str">
        <f>_xlfn.XLOOKUP($B6310, STANDARDS!$A:$A, STANDARDS!$B:$B,,0,2)</f>
        <v>Society Cliffs Fm, Bylot Sgp</v>
      </c>
      <c r="D6310" t="s">
        <v>517</v>
      </c>
      <c r="E6310" t="s">
        <v>1170</v>
      </c>
      <c r="J6310" s="13">
        <v>1200</v>
      </c>
      <c r="K6310" s="13">
        <v>200</v>
      </c>
      <c r="L6310" s="16"/>
      <c r="M6310" t="s">
        <v>583</v>
      </c>
      <c r="P6310" t="s">
        <v>243</v>
      </c>
      <c r="Q6310">
        <v>1.5</v>
      </c>
      <c r="V6310">
        <v>1</v>
      </c>
      <c r="W6310" t="s">
        <v>1371</v>
      </c>
      <c r="X6310" t="s">
        <v>1407</v>
      </c>
    </row>
    <row r="6311" spans="1:24" x14ac:dyDescent="0.3">
      <c r="A6311">
        <v>7559</v>
      </c>
      <c r="B6311" s="15" t="s">
        <v>797</v>
      </c>
      <c r="C6311" t="str">
        <f>_xlfn.XLOOKUP($B6311, STANDARDS!$A:$A, STANDARDS!$B:$B,,0,2)</f>
        <v>Society Cliffs Fm, Bylot Sgp</v>
      </c>
      <c r="D6311" t="s">
        <v>517</v>
      </c>
      <c r="E6311" t="s">
        <v>1170</v>
      </c>
      <c r="J6311" s="13">
        <v>1200</v>
      </c>
      <c r="K6311" s="13">
        <v>200</v>
      </c>
      <c r="L6311" s="16"/>
      <c r="M6311" t="s">
        <v>583</v>
      </c>
      <c r="P6311" t="s">
        <v>243</v>
      </c>
      <c r="Q6311">
        <v>3</v>
      </c>
      <c r="V6311">
        <v>1</v>
      </c>
      <c r="W6311" t="s">
        <v>1371</v>
      </c>
      <c r="X6311" t="s">
        <v>1407</v>
      </c>
    </row>
    <row r="6312" spans="1:24" x14ac:dyDescent="0.3">
      <c r="A6312">
        <v>7560</v>
      </c>
      <c r="B6312" s="15" t="s">
        <v>797</v>
      </c>
      <c r="C6312" t="str">
        <f>_xlfn.XLOOKUP($B6312, STANDARDS!$A:$A, STANDARDS!$B:$B,,0,2)</f>
        <v>Society Cliffs Fm, Bylot Sgp</v>
      </c>
      <c r="D6312" t="s">
        <v>517</v>
      </c>
      <c r="E6312" t="s">
        <v>1170</v>
      </c>
      <c r="J6312" s="13">
        <v>1200</v>
      </c>
      <c r="K6312" s="13">
        <v>200</v>
      </c>
      <c r="L6312" s="16"/>
      <c r="M6312" t="s">
        <v>583</v>
      </c>
      <c r="P6312" t="s">
        <v>243</v>
      </c>
      <c r="Q6312">
        <v>2.2999999999999998</v>
      </c>
      <c r="V6312">
        <v>1</v>
      </c>
      <c r="W6312" t="s">
        <v>1371</v>
      </c>
      <c r="X6312" t="s">
        <v>1407</v>
      </c>
    </row>
    <row r="6313" spans="1:24" x14ac:dyDescent="0.3">
      <c r="A6313">
        <v>7561</v>
      </c>
      <c r="B6313" s="15" t="s">
        <v>797</v>
      </c>
      <c r="C6313" t="str">
        <f>_xlfn.XLOOKUP($B6313, STANDARDS!$A:$A, STANDARDS!$B:$B,,0,2)</f>
        <v>Society Cliffs Fm, Bylot Sgp</v>
      </c>
      <c r="D6313" t="s">
        <v>517</v>
      </c>
      <c r="E6313" t="s">
        <v>1170</v>
      </c>
      <c r="J6313" s="13">
        <v>1200</v>
      </c>
      <c r="K6313" s="13">
        <v>200</v>
      </c>
      <c r="L6313" s="16"/>
      <c r="M6313" t="s">
        <v>583</v>
      </c>
      <c r="P6313" t="s">
        <v>243</v>
      </c>
      <c r="Q6313">
        <v>2.2999999999999998</v>
      </c>
      <c r="V6313">
        <v>1</v>
      </c>
      <c r="W6313" t="s">
        <v>1371</v>
      </c>
      <c r="X6313" t="s">
        <v>1407</v>
      </c>
    </row>
    <row r="6314" spans="1:24" x14ac:dyDescent="0.3">
      <c r="A6314">
        <v>7562</v>
      </c>
      <c r="B6314" s="15" t="s">
        <v>797</v>
      </c>
      <c r="C6314" t="str">
        <f>_xlfn.XLOOKUP($B6314, STANDARDS!$A:$A, STANDARDS!$B:$B,,0,2)</f>
        <v>Society Cliffs Fm, Bylot Sgp</v>
      </c>
      <c r="D6314" t="s">
        <v>517</v>
      </c>
      <c r="E6314" t="s">
        <v>1170</v>
      </c>
      <c r="J6314" s="13">
        <v>1200</v>
      </c>
      <c r="K6314" s="13">
        <v>200</v>
      </c>
      <c r="L6314" s="16"/>
      <c r="M6314" t="s">
        <v>583</v>
      </c>
      <c r="P6314" t="s">
        <v>243</v>
      </c>
      <c r="Q6314">
        <v>3.2</v>
      </c>
      <c r="V6314">
        <v>1</v>
      </c>
      <c r="W6314" t="s">
        <v>1371</v>
      </c>
      <c r="X6314" t="s">
        <v>1407</v>
      </c>
    </row>
    <row r="6315" spans="1:24" x14ac:dyDescent="0.3">
      <c r="A6315">
        <v>7563</v>
      </c>
      <c r="B6315" s="15" t="s">
        <v>797</v>
      </c>
      <c r="C6315" t="str">
        <f>_xlfn.XLOOKUP($B6315, STANDARDS!$A:$A, STANDARDS!$B:$B,,0,2)</f>
        <v>Society Cliffs Fm, Bylot Sgp</v>
      </c>
      <c r="D6315" t="s">
        <v>517</v>
      </c>
      <c r="E6315" t="s">
        <v>1170</v>
      </c>
      <c r="J6315" s="13">
        <v>1200</v>
      </c>
      <c r="K6315" s="13">
        <v>200</v>
      </c>
      <c r="L6315" s="16"/>
      <c r="M6315" t="s">
        <v>583</v>
      </c>
      <c r="P6315" t="s">
        <v>243</v>
      </c>
      <c r="Q6315">
        <v>1.8</v>
      </c>
      <c r="V6315">
        <v>1</v>
      </c>
      <c r="W6315" t="s">
        <v>1371</v>
      </c>
      <c r="X6315" t="s">
        <v>1407</v>
      </c>
    </row>
    <row r="6316" spans="1:24" x14ac:dyDescent="0.3">
      <c r="A6316">
        <v>7564</v>
      </c>
      <c r="B6316" s="15" t="s">
        <v>797</v>
      </c>
      <c r="C6316" t="str">
        <f>_xlfn.XLOOKUP($B6316, STANDARDS!$A:$A, STANDARDS!$B:$B,,0,2)</f>
        <v>Society Cliffs Fm, Bylot Sgp</v>
      </c>
      <c r="D6316" t="s">
        <v>517</v>
      </c>
      <c r="E6316" t="s">
        <v>1170</v>
      </c>
      <c r="J6316" s="13">
        <v>1200</v>
      </c>
      <c r="K6316" s="13">
        <v>200</v>
      </c>
      <c r="L6316" s="16"/>
      <c r="M6316" t="s">
        <v>583</v>
      </c>
      <c r="P6316" t="s">
        <v>243</v>
      </c>
      <c r="Q6316">
        <v>2.5</v>
      </c>
      <c r="V6316">
        <v>1</v>
      </c>
      <c r="W6316" t="s">
        <v>1371</v>
      </c>
      <c r="X6316" t="s">
        <v>1407</v>
      </c>
    </row>
    <row r="6317" spans="1:24" x14ac:dyDescent="0.3">
      <c r="A6317">
        <v>7565</v>
      </c>
      <c r="B6317" s="15" t="s">
        <v>797</v>
      </c>
      <c r="C6317" t="str">
        <f>_xlfn.XLOOKUP($B6317, STANDARDS!$A:$A, STANDARDS!$B:$B,,0,2)</f>
        <v>Society Cliffs Fm, Bylot Sgp</v>
      </c>
      <c r="D6317" t="s">
        <v>517</v>
      </c>
      <c r="E6317" t="s">
        <v>1170</v>
      </c>
      <c r="J6317" s="13">
        <v>1200</v>
      </c>
      <c r="K6317" s="13">
        <v>200</v>
      </c>
      <c r="L6317" s="16"/>
      <c r="M6317" t="s">
        <v>583</v>
      </c>
      <c r="P6317" t="s">
        <v>243</v>
      </c>
      <c r="Q6317">
        <v>2.5</v>
      </c>
      <c r="V6317">
        <v>1</v>
      </c>
      <c r="W6317" t="s">
        <v>1371</v>
      </c>
      <c r="X6317" t="s">
        <v>1407</v>
      </c>
    </row>
    <row r="6318" spans="1:24" x14ac:dyDescent="0.3">
      <c r="A6318">
        <v>7566</v>
      </c>
      <c r="B6318" s="15" t="s">
        <v>797</v>
      </c>
      <c r="C6318" t="str">
        <f>_xlfn.XLOOKUP($B6318, STANDARDS!$A:$A, STANDARDS!$B:$B,,0,2)</f>
        <v>Society Cliffs Fm, Bylot Sgp</v>
      </c>
      <c r="D6318" t="s">
        <v>517</v>
      </c>
      <c r="E6318" t="s">
        <v>1170</v>
      </c>
      <c r="J6318" s="13">
        <v>1200</v>
      </c>
      <c r="K6318" s="13">
        <v>200</v>
      </c>
      <c r="L6318" s="16"/>
      <c r="M6318" t="s">
        <v>583</v>
      </c>
      <c r="P6318" t="s">
        <v>243</v>
      </c>
      <c r="Q6318">
        <v>1.9</v>
      </c>
      <c r="V6318">
        <v>1</v>
      </c>
      <c r="W6318" t="s">
        <v>1371</v>
      </c>
      <c r="X6318" t="s">
        <v>1407</v>
      </c>
    </row>
    <row r="6319" spans="1:24" x14ac:dyDescent="0.3">
      <c r="A6319">
        <v>7567</v>
      </c>
      <c r="B6319" s="15" t="s">
        <v>797</v>
      </c>
      <c r="C6319" t="str">
        <f>_xlfn.XLOOKUP($B6319, STANDARDS!$A:$A, STANDARDS!$B:$B,,0,2)</f>
        <v>Society Cliffs Fm, Bylot Sgp</v>
      </c>
      <c r="D6319" t="s">
        <v>517</v>
      </c>
      <c r="E6319" t="s">
        <v>1170</v>
      </c>
      <c r="J6319" s="13">
        <v>1200</v>
      </c>
      <c r="K6319" s="13">
        <v>200</v>
      </c>
      <c r="L6319" s="16"/>
      <c r="M6319" t="s">
        <v>583</v>
      </c>
      <c r="P6319" t="s">
        <v>243</v>
      </c>
      <c r="Q6319">
        <v>1.8</v>
      </c>
      <c r="V6319">
        <v>1</v>
      </c>
      <c r="W6319" t="s">
        <v>1371</v>
      </c>
      <c r="X6319" t="s">
        <v>1407</v>
      </c>
    </row>
    <row r="6320" spans="1:24" x14ac:dyDescent="0.3">
      <c r="A6320">
        <v>7568</v>
      </c>
      <c r="B6320" s="15" t="s">
        <v>797</v>
      </c>
      <c r="C6320" t="str">
        <f>_xlfn.XLOOKUP($B6320, STANDARDS!$A:$A, STANDARDS!$B:$B,,0,2)</f>
        <v>Society Cliffs Fm, Bylot Sgp</v>
      </c>
      <c r="D6320" t="s">
        <v>517</v>
      </c>
      <c r="E6320" t="s">
        <v>1170</v>
      </c>
      <c r="J6320" s="13">
        <v>1200</v>
      </c>
      <c r="K6320" s="13">
        <v>200</v>
      </c>
      <c r="L6320" s="16"/>
      <c r="M6320" t="s">
        <v>583</v>
      </c>
      <c r="P6320" t="s">
        <v>243</v>
      </c>
      <c r="Q6320">
        <v>3.6</v>
      </c>
      <c r="V6320">
        <v>1</v>
      </c>
      <c r="W6320" t="s">
        <v>1371</v>
      </c>
      <c r="X6320" t="s">
        <v>1407</v>
      </c>
    </row>
    <row r="6321" spans="1:24" x14ac:dyDescent="0.3">
      <c r="A6321">
        <v>7569</v>
      </c>
      <c r="B6321" s="15" t="s">
        <v>797</v>
      </c>
      <c r="C6321" t="str">
        <f>_xlfn.XLOOKUP($B6321, STANDARDS!$A:$A, STANDARDS!$B:$B,,0,2)</f>
        <v>Society Cliffs Fm, Bylot Sgp</v>
      </c>
      <c r="D6321" t="s">
        <v>517</v>
      </c>
      <c r="E6321" t="s">
        <v>1170</v>
      </c>
      <c r="J6321" s="13">
        <v>1200</v>
      </c>
      <c r="K6321" s="13">
        <v>200</v>
      </c>
      <c r="L6321" s="16"/>
      <c r="M6321" t="s">
        <v>583</v>
      </c>
      <c r="P6321" t="s">
        <v>243</v>
      </c>
      <c r="Q6321">
        <v>1.8</v>
      </c>
      <c r="V6321">
        <v>1</v>
      </c>
      <c r="W6321" t="s">
        <v>1371</v>
      </c>
      <c r="X6321" t="s">
        <v>1407</v>
      </c>
    </row>
    <row r="6322" spans="1:24" x14ac:dyDescent="0.3">
      <c r="A6322">
        <v>7570</v>
      </c>
      <c r="B6322" s="15" t="s">
        <v>797</v>
      </c>
      <c r="C6322" t="str">
        <f>_xlfn.XLOOKUP($B6322, STANDARDS!$A:$A, STANDARDS!$B:$B,,0,2)</f>
        <v>Society Cliffs Fm, Bylot Sgp</v>
      </c>
      <c r="D6322" t="s">
        <v>517</v>
      </c>
      <c r="E6322" t="s">
        <v>1170</v>
      </c>
      <c r="J6322" s="13">
        <v>1200</v>
      </c>
      <c r="K6322" s="13">
        <v>200</v>
      </c>
      <c r="L6322" s="16"/>
      <c r="M6322" t="s">
        <v>583</v>
      </c>
      <c r="P6322" t="s">
        <v>243</v>
      </c>
      <c r="Q6322">
        <v>1.7</v>
      </c>
      <c r="V6322">
        <v>1</v>
      </c>
      <c r="W6322" t="s">
        <v>1371</v>
      </c>
      <c r="X6322" t="s">
        <v>1407</v>
      </c>
    </row>
    <row r="6323" spans="1:24" x14ac:dyDescent="0.3">
      <c r="A6323">
        <v>7571</v>
      </c>
      <c r="B6323" s="15" t="s">
        <v>797</v>
      </c>
      <c r="C6323" t="str">
        <f>_xlfn.XLOOKUP($B6323, STANDARDS!$A:$A, STANDARDS!$B:$B,,0,2)</f>
        <v>Society Cliffs Fm, Bylot Sgp</v>
      </c>
      <c r="D6323" t="s">
        <v>517</v>
      </c>
      <c r="E6323" t="s">
        <v>1170</v>
      </c>
      <c r="J6323" s="13">
        <v>1200</v>
      </c>
      <c r="K6323" s="13">
        <v>200</v>
      </c>
      <c r="L6323" s="16"/>
      <c r="M6323" t="s">
        <v>583</v>
      </c>
      <c r="P6323" t="s">
        <v>243</v>
      </c>
      <c r="Q6323">
        <v>2.4</v>
      </c>
      <c r="V6323">
        <v>1</v>
      </c>
      <c r="W6323" t="s">
        <v>1371</v>
      </c>
      <c r="X6323" t="s">
        <v>1407</v>
      </c>
    </row>
    <row r="6324" spans="1:24" x14ac:dyDescent="0.3">
      <c r="A6324">
        <v>7572</v>
      </c>
      <c r="B6324" s="15" t="s">
        <v>796</v>
      </c>
      <c r="C6324" t="str">
        <f>_xlfn.XLOOKUP($B6324, STANDARDS!$A:$A, STANDARDS!$B:$B,,0,2)</f>
        <v>Hunting Fm, Bylot Sgp</v>
      </c>
      <c r="D6324" t="s">
        <v>517</v>
      </c>
      <c r="E6324" t="s">
        <v>1170</v>
      </c>
      <c r="J6324" s="13">
        <v>1200</v>
      </c>
      <c r="K6324" s="13">
        <v>200</v>
      </c>
      <c r="L6324" s="16"/>
      <c r="M6324" t="s">
        <v>583</v>
      </c>
      <c r="P6324" t="s">
        <v>243</v>
      </c>
      <c r="Q6324">
        <v>2.2000000000000002</v>
      </c>
      <c r="V6324">
        <v>1</v>
      </c>
      <c r="W6324" t="s">
        <v>1371</v>
      </c>
      <c r="X6324" t="s">
        <v>1407</v>
      </c>
    </row>
    <row r="6325" spans="1:24" x14ac:dyDescent="0.3">
      <c r="A6325">
        <v>7573</v>
      </c>
      <c r="B6325" s="15" t="s">
        <v>797</v>
      </c>
      <c r="C6325" t="str">
        <f>_xlfn.XLOOKUP($B6325, STANDARDS!$A:$A, STANDARDS!$B:$B,,0,2)</f>
        <v>Society Cliffs Fm, Bylot Sgp</v>
      </c>
      <c r="D6325" t="s">
        <v>517</v>
      </c>
      <c r="E6325" t="s">
        <v>1170</v>
      </c>
      <c r="J6325" s="13">
        <v>1200</v>
      </c>
      <c r="K6325" s="13">
        <v>200</v>
      </c>
      <c r="L6325" s="16"/>
      <c r="M6325" t="s">
        <v>583</v>
      </c>
      <c r="P6325" t="s">
        <v>243</v>
      </c>
      <c r="Q6325">
        <v>2.9</v>
      </c>
      <c r="V6325">
        <v>1</v>
      </c>
      <c r="W6325" t="s">
        <v>1371</v>
      </c>
      <c r="X6325" t="s">
        <v>1407</v>
      </c>
    </row>
    <row r="6326" spans="1:24" x14ac:dyDescent="0.3">
      <c r="A6326">
        <v>7574</v>
      </c>
      <c r="B6326" s="15" t="s">
        <v>797</v>
      </c>
      <c r="C6326" t="str">
        <f>_xlfn.XLOOKUP($B6326, STANDARDS!$A:$A, STANDARDS!$B:$B,,0,2)</f>
        <v>Society Cliffs Fm, Bylot Sgp</v>
      </c>
      <c r="D6326" t="s">
        <v>517</v>
      </c>
      <c r="E6326" t="s">
        <v>1170</v>
      </c>
      <c r="J6326" s="13">
        <v>1200</v>
      </c>
      <c r="K6326" s="13">
        <v>200</v>
      </c>
      <c r="L6326" s="16"/>
      <c r="M6326" t="s">
        <v>583</v>
      </c>
      <c r="P6326" t="s">
        <v>243</v>
      </c>
      <c r="Q6326">
        <v>1.8</v>
      </c>
      <c r="V6326">
        <v>1</v>
      </c>
      <c r="W6326" t="s">
        <v>1371</v>
      </c>
      <c r="X6326" t="s">
        <v>1407</v>
      </c>
    </row>
    <row r="6327" spans="1:24" x14ac:dyDescent="0.3">
      <c r="A6327">
        <v>7575</v>
      </c>
      <c r="B6327" s="15" t="s">
        <v>797</v>
      </c>
      <c r="C6327" t="str">
        <f>_xlfn.XLOOKUP($B6327, STANDARDS!$A:$A, STANDARDS!$B:$B,,0,2)</f>
        <v>Society Cliffs Fm, Bylot Sgp</v>
      </c>
      <c r="D6327" t="s">
        <v>517</v>
      </c>
      <c r="E6327" t="s">
        <v>1170</v>
      </c>
      <c r="J6327" s="13">
        <v>1200</v>
      </c>
      <c r="K6327" s="13">
        <v>200</v>
      </c>
      <c r="L6327" s="16"/>
      <c r="M6327" t="s">
        <v>583</v>
      </c>
      <c r="P6327" t="s">
        <v>243</v>
      </c>
      <c r="Q6327">
        <v>2.2999999999999998</v>
      </c>
      <c r="V6327">
        <v>1</v>
      </c>
      <c r="W6327" t="s">
        <v>1371</v>
      </c>
      <c r="X6327" t="s">
        <v>1407</v>
      </c>
    </row>
    <row r="6328" spans="1:24" x14ac:dyDescent="0.3">
      <c r="A6328">
        <v>7576</v>
      </c>
      <c r="B6328" s="15" t="s">
        <v>797</v>
      </c>
      <c r="C6328" t="str">
        <f>_xlfn.XLOOKUP($B6328, STANDARDS!$A:$A, STANDARDS!$B:$B,,0,2)</f>
        <v>Society Cliffs Fm, Bylot Sgp</v>
      </c>
      <c r="D6328" t="s">
        <v>517</v>
      </c>
      <c r="E6328" t="s">
        <v>1170</v>
      </c>
      <c r="J6328" s="13">
        <v>1200</v>
      </c>
      <c r="K6328" s="13">
        <v>200</v>
      </c>
      <c r="L6328" s="16"/>
      <c r="M6328" t="s">
        <v>583</v>
      </c>
      <c r="P6328" t="s">
        <v>243</v>
      </c>
      <c r="Q6328">
        <v>2.9</v>
      </c>
      <c r="V6328">
        <v>1</v>
      </c>
      <c r="W6328" t="s">
        <v>1371</v>
      </c>
      <c r="X6328" t="s">
        <v>1407</v>
      </c>
    </row>
    <row r="6329" spans="1:24" x14ac:dyDescent="0.3">
      <c r="A6329">
        <v>7577</v>
      </c>
      <c r="B6329" s="15" t="s">
        <v>797</v>
      </c>
      <c r="C6329" t="str">
        <f>_xlfn.XLOOKUP($B6329, STANDARDS!$A:$A, STANDARDS!$B:$B,,0,2)</f>
        <v>Society Cliffs Fm, Bylot Sgp</v>
      </c>
      <c r="D6329" t="s">
        <v>517</v>
      </c>
      <c r="E6329" t="s">
        <v>1170</v>
      </c>
      <c r="J6329" s="13">
        <v>1200</v>
      </c>
      <c r="K6329" s="13">
        <v>200</v>
      </c>
      <c r="L6329" s="16"/>
      <c r="M6329" t="s">
        <v>583</v>
      </c>
      <c r="P6329" t="s">
        <v>243</v>
      </c>
      <c r="Q6329">
        <v>2.8</v>
      </c>
      <c r="V6329">
        <v>1</v>
      </c>
      <c r="W6329" t="s">
        <v>1371</v>
      </c>
      <c r="X6329" t="s">
        <v>1407</v>
      </c>
    </row>
    <row r="6330" spans="1:24" x14ac:dyDescent="0.3">
      <c r="A6330">
        <v>7578</v>
      </c>
      <c r="B6330" s="15" t="s">
        <v>797</v>
      </c>
      <c r="C6330" t="str">
        <f>_xlfn.XLOOKUP($B6330, STANDARDS!$A:$A, STANDARDS!$B:$B,,0,2)</f>
        <v>Society Cliffs Fm, Bylot Sgp</v>
      </c>
      <c r="D6330" t="s">
        <v>517</v>
      </c>
      <c r="E6330" t="s">
        <v>1170</v>
      </c>
      <c r="J6330" s="13">
        <v>1200</v>
      </c>
      <c r="K6330" s="13">
        <v>200</v>
      </c>
      <c r="L6330" s="16"/>
      <c r="M6330" t="s">
        <v>583</v>
      </c>
      <c r="P6330" t="s">
        <v>243</v>
      </c>
      <c r="Q6330">
        <v>1.9</v>
      </c>
      <c r="V6330">
        <v>1</v>
      </c>
      <c r="W6330" t="s">
        <v>1371</v>
      </c>
      <c r="X6330" t="s">
        <v>1407</v>
      </c>
    </row>
    <row r="6331" spans="1:24" x14ac:dyDescent="0.3">
      <c r="A6331">
        <v>7579</v>
      </c>
      <c r="B6331" s="15" t="s">
        <v>797</v>
      </c>
      <c r="C6331" t="str">
        <f>_xlfn.XLOOKUP($B6331, STANDARDS!$A:$A, STANDARDS!$B:$B,,0,2)</f>
        <v>Society Cliffs Fm, Bylot Sgp</v>
      </c>
      <c r="D6331" t="s">
        <v>517</v>
      </c>
      <c r="E6331" t="s">
        <v>1170</v>
      </c>
      <c r="J6331" s="13">
        <v>1200</v>
      </c>
      <c r="K6331" s="13">
        <v>200</v>
      </c>
      <c r="L6331" s="16"/>
      <c r="M6331" t="s">
        <v>583</v>
      </c>
      <c r="P6331" t="s">
        <v>243</v>
      </c>
      <c r="Q6331">
        <v>1.4</v>
      </c>
      <c r="V6331">
        <v>1</v>
      </c>
      <c r="W6331" t="s">
        <v>1371</v>
      </c>
      <c r="X6331" t="s">
        <v>1407</v>
      </c>
    </row>
    <row r="6332" spans="1:24" x14ac:dyDescent="0.3">
      <c r="A6332">
        <v>7580</v>
      </c>
      <c r="B6332" s="15" t="s">
        <v>797</v>
      </c>
      <c r="C6332" t="str">
        <f>_xlfn.XLOOKUP($B6332, STANDARDS!$A:$A, STANDARDS!$B:$B,,0,2)</f>
        <v>Society Cliffs Fm, Bylot Sgp</v>
      </c>
      <c r="D6332" t="s">
        <v>517</v>
      </c>
      <c r="E6332" t="s">
        <v>1170</v>
      </c>
      <c r="J6332" s="13">
        <v>1200</v>
      </c>
      <c r="K6332" s="13">
        <v>200</v>
      </c>
      <c r="L6332" s="16"/>
      <c r="M6332" t="s">
        <v>583</v>
      </c>
      <c r="P6332" t="s">
        <v>243</v>
      </c>
      <c r="Q6332">
        <v>1.9</v>
      </c>
      <c r="V6332">
        <v>1</v>
      </c>
      <c r="W6332" t="s">
        <v>1371</v>
      </c>
      <c r="X6332" t="s">
        <v>1407</v>
      </c>
    </row>
    <row r="6333" spans="1:24" x14ac:dyDescent="0.3">
      <c r="A6333">
        <v>7581</v>
      </c>
      <c r="B6333" s="15" t="s">
        <v>797</v>
      </c>
      <c r="C6333" t="str">
        <f>_xlfn.XLOOKUP($B6333, STANDARDS!$A:$A, STANDARDS!$B:$B,,0,2)</f>
        <v>Society Cliffs Fm, Bylot Sgp</v>
      </c>
      <c r="D6333" t="s">
        <v>517</v>
      </c>
      <c r="E6333" t="s">
        <v>1170</v>
      </c>
      <c r="J6333" s="13">
        <v>1200</v>
      </c>
      <c r="K6333" s="13">
        <v>200</v>
      </c>
      <c r="L6333" s="16"/>
      <c r="M6333" t="s">
        <v>583</v>
      </c>
      <c r="P6333" t="s">
        <v>243</v>
      </c>
      <c r="Q6333">
        <v>2.6</v>
      </c>
      <c r="V6333">
        <v>1</v>
      </c>
      <c r="W6333" t="s">
        <v>1371</v>
      </c>
      <c r="X6333" t="s">
        <v>1407</v>
      </c>
    </row>
    <row r="6334" spans="1:24" x14ac:dyDescent="0.3">
      <c r="A6334">
        <v>7582</v>
      </c>
      <c r="B6334" s="15" t="s">
        <v>797</v>
      </c>
      <c r="C6334" t="str">
        <f>_xlfn.XLOOKUP($B6334, STANDARDS!$A:$A, STANDARDS!$B:$B,,0,2)</f>
        <v>Society Cliffs Fm, Bylot Sgp</v>
      </c>
      <c r="D6334" t="s">
        <v>517</v>
      </c>
      <c r="E6334" t="s">
        <v>1170</v>
      </c>
      <c r="J6334" s="13">
        <v>1200</v>
      </c>
      <c r="K6334" s="13">
        <v>200</v>
      </c>
      <c r="L6334" s="16"/>
      <c r="M6334" t="s">
        <v>583</v>
      </c>
      <c r="P6334" t="s">
        <v>243</v>
      </c>
      <c r="Q6334">
        <v>1.8</v>
      </c>
      <c r="V6334">
        <v>1</v>
      </c>
      <c r="W6334" t="s">
        <v>1371</v>
      </c>
      <c r="X6334" t="s">
        <v>1407</v>
      </c>
    </row>
    <row r="6335" spans="1:24" x14ac:dyDescent="0.3">
      <c r="A6335">
        <v>7583</v>
      </c>
      <c r="B6335" s="15" t="s">
        <v>797</v>
      </c>
      <c r="C6335" t="str">
        <f>_xlfn.XLOOKUP($B6335, STANDARDS!$A:$A, STANDARDS!$B:$B,,0,2)</f>
        <v>Society Cliffs Fm, Bylot Sgp</v>
      </c>
      <c r="D6335" t="s">
        <v>517</v>
      </c>
      <c r="E6335" t="s">
        <v>1170</v>
      </c>
      <c r="J6335" s="13">
        <v>1200</v>
      </c>
      <c r="K6335" s="13">
        <v>200</v>
      </c>
      <c r="L6335" s="16"/>
      <c r="M6335" t="s">
        <v>583</v>
      </c>
      <c r="P6335" t="s">
        <v>243</v>
      </c>
      <c r="Q6335">
        <v>2.7</v>
      </c>
      <c r="V6335">
        <v>1</v>
      </c>
      <c r="W6335" t="s">
        <v>1371</v>
      </c>
      <c r="X6335" t="s">
        <v>1407</v>
      </c>
    </row>
    <row r="6336" spans="1:24" x14ac:dyDescent="0.3">
      <c r="A6336">
        <v>7584</v>
      </c>
      <c r="B6336" s="15" t="s">
        <v>797</v>
      </c>
      <c r="C6336" t="str">
        <f>_xlfn.XLOOKUP($B6336, STANDARDS!$A:$A, STANDARDS!$B:$B,,0,2)</f>
        <v>Society Cliffs Fm, Bylot Sgp</v>
      </c>
      <c r="D6336" t="s">
        <v>517</v>
      </c>
      <c r="E6336" t="s">
        <v>1170</v>
      </c>
      <c r="J6336" s="13">
        <v>1200</v>
      </c>
      <c r="K6336" s="13">
        <v>200</v>
      </c>
      <c r="L6336" s="16"/>
      <c r="M6336" t="s">
        <v>583</v>
      </c>
      <c r="P6336" t="s">
        <v>243</v>
      </c>
      <c r="Q6336">
        <v>1.9</v>
      </c>
      <c r="V6336">
        <v>1</v>
      </c>
      <c r="W6336" t="s">
        <v>1371</v>
      </c>
      <c r="X6336" t="s">
        <v>1407</v>
      </c>
    </row>
    <row r="6337" spans="1:24" x14ac:dyDescent="0.3">
      <c r="A6337">
        <v>7585</v>
      </c>
      <c r="B6337" s="15" t="s">
        <v>797</v>
      </c>
      <c r="C6337" t="str">
        <f>_xlfn.XLOOKUP($B6337, STANDARDS!$A:$A, STANDARDS!$B:$B,,0,2)</f>
        <v>Society Cliffs Fm, Bylot Sgp</v>
      </c>
      <c r="D6337" t="s">
        <v>517</v>
      </c>
      <c r="E6337" t="s">
        <v>1170</v>
      </c>
      <c r="J6337" s="13">
        <v>1200</v>
      </c>
      <c r="K6337" s="13">
        <v>200</v>
      </c>
      <c r="L6337" s="16"/>
      <c r="M6337" t="s">
        <v>583</v>
      </c>
      <c r="P6337" t="s">
        <v>243</v>
      </c>
      <c r="Q6337">
        <v>2.9</v>
      </c>
      <c r="V6337">
        <v>1</v>
      </c>
      <c r="W6337" t="s">
        <v>1371</v>
      </c>
      <c r="X6337" t="s">
        <v>1407</v>
      </c>
    </row>
    <row r="6338" spans="1:24" x14ac:dyDescent="0.3">
      <c r="A6338">
        <v>7586</v>
      </c>
      <c r="B6338" s="15" t="s">
        <v>797</v>
      </c>
      <c r="C6338" t="str">
        <f>_xlfn.XLOOKUP($B6338, STANDARDS!$A:$A, STANDARDS!$B:$B,,0,2)</f>
        <v>Society Cliffs Fm, Bylot Sgp</v>
      </c>
      <c r="D6338" t="s">
        <v>517</v>
      </c>
      <c r="E6338" t="s">
        <v>1170</v>
      </c>
      <c r="J6338" s="13">
        <v>1200</v>
      </c>
      <c r="K6338" s="13">
        <v>200</v>
      </c>
      <c r="L6338" s="16"/>
      <c r="M6338" t="s">
        <v>583</v>
      </c>
      <c r="P6338" t="s">
        <v>243</v>
      </c>
      <c r="Q6338">
        <v>1.7</v>
      </c>
      <c r="V6338">
        <v>1</v>
      </c>
      <c r="W6338" t="s">
        <v>1371</v>
      </c>
      <c r="X6338" t="s">
        <v>1407</v>
      </c>
    </row>
    <row r="6339" spans="1:24" x14ac:dyDescent="0.3">
      <c r="A6339">
        <v>7587</v>
      </c>
      <c r="B6339" s="15" t="s">
        <v>797</v>
      </c>
      <c r="C6339" t="str">
        <f>_xlfn.XLOOKUP($B6339, STANDARDS!$A:$A, STANDARDS!$B:$B,,0,2)</f>
        <v>Society Cliffs Fm, Bylot Sgp</v>
      </c>
      <c r="D6339" t="s">
        <v>517</v>
      </c>
      <c r="E6339" t="s">
        <v>1170</v>
      </c>
      <c r="J6339" s="13">
        <v>1200</v>
      </c>
      <c r="K6339" s="13">
        <v>200</v>
      </c>
      <c r="L6339" s="16"/>
      <c r="M6339" t="s">
        <v>583</v>
      </c>
      <c r="P6339" t="s">
        <v>243</v>
      </c>
      <c r="Q6339">
        <v>1.6</v>
      </c>
      <c r="V6339">
        <v>1</v>
      </c>
      <c r="W6339" t="s">
        <v>1371</v>
      </c>
      <c r="X6339" t="s">
        <v>1407</v>
      </c>
    </row>
    <row r="6340" spans="1:24" x14ac:dyDescent="0.3">
      <c r="A6340">
        <v>7588</v>
      </c>
      <c r="B6340" s="15" t="s">
        <v>797</v>
      </c>
      <c r="C6340" t="str">
        <f>_xlfn.XLOOKUP($B6340, STANDARDS!$A:$A, STANDARDS!$B:$B,,0,2)</f>
        <v>Society Cliffs Fm, Bylot Sgp</v>
      </c>
      <c r="D6340" t="s">
        <v>517</v>
      </c>
      <c r="E6340" t="s">
        <v>1170</v>
      </c>
      <c r="J6340" s="13">
        <v>1200</v>
      </c>
      <c r="K6340" s="13">
        <v>200</v>
      </c>
      <c r="L6340" s="16"/>
      <c r="M6340" t="s">
        <v>583</v>
      </c>
      <c r="P6340" t="s">
        <v>243</v>
      </c>
      <c r="Q6340">
        <v>2.2999999999999998</v>
      </c>
      <c r="V6340">
        <v>1</v>
      </c>
      <c r="W6340" t="s">
        <v>1371</v>
      </c>
      <c r="X6340" t="s">
        <v>1407</v>
      </c>
    </row>
    <row r="6341" spans="1:24" x14ac:dyDescent="0.3">
      <c r="A6341">
        <v>7589</v>
      </c>
      <c r="B6341" s="15" t="s">
        <v>797</v>
      </c>
      <c r="C6341" t="str">
        <f>_xlfn.XLOOKUP($B6341, STANDARDS!$A:$A, STANDARDS!$B:$B,,0,2)</f>
        <v>Society Cliffs Fm, Bylot Sgp</v>
      </c>
      <c r="D6341" t="s">
        <v>517</v>
      </c>
      <c r="E6341" t="s">
        <v>1170</v>
      </c>
      <c r="J6341" s="13">
        <v>1200</v>
      </c>
      <c r="K6341" s="13">
        <v>200</v>
      </c>
      <c r="L6341" s="16"/>
      <c r="M6341" t="s">
        <v>583</v>
      </c>
      <c r="P6341" t="s">
        <v>243</v>
      </c>
      <c r="Q6341">
        <v>1.8</v>
      </c>
      <c r="V6341">
        <v>1</v>
      </c>
      <c r="W6341" t="s">
        <v>1371</v>
      </c>
      <c r="X6341" t="s">
        <v>1407</v>
      </c>
    </row>
    <row r="6342" spans="1:24" x14ac:dyDescent="0.3">
      <c r="A6342">
        <v>7590</v>
      </c>
      <c r="B6342" s="15" t="s">
        <v>797</v>
      </c>
      <c r="C6342" t="str">
        <f>_xlfn.XLOOKUP($B6342, STANDARDS!$A:$A, STANDARDS!$B:$B,,0,2)</f>
        <v>Society Cliffs Fm, Bylot Sgp</v>
      </c>
      <c r="D6342" t="s">
        <v>517</v>
      </c>
      <c r="E6342" t="s">
        <v>1170</v>
      </c>
      <c r="J6342" s="13">
        <v>1200</v>
      </c>
      <c r="K6342" s="13">
        <v>200</v>
      </c>
      <c r="L6342" s="16"/>
      <c r="M6342" t="s">
        <v>583</v>
      </c>
      <c r="P6342" t="s">
        <v>243</v>
      </c>
      <c r="Q6342">
        <v>1.8</v>
      </c>
      <c r="V6342">
        <v>1</v>
      </c>
      <c r="W6342" t="s">
        <v>1371</v>
      </c>
      <c r="X6342" t="s">
        <v>1407</v>
      </c>
    </row>
    <row r="6343" spans="1:24" x14ac:dyDescent="0.3">
      <c r="A6343">
        <v>7591</v>
      </c>
      <c r="B6343" s="15" t="s">
        <v>797</v>
      </c>
      <c r="C6343" t="str">
        <f>_xlfn.XLOOKUP($B6343, STANDARDS!$A:$A, STANDARDS!$B:$B,,0,2)</f>
        <v>Society Cliffs Fm, Bylot Sgp</v>
      </c>
      <c r="D6343" t="s">
        <v>517</v>
      </c>
      <c r="E6343" t="s">
        <v>1170</v>
      </c>
      <c r="J6343" s="13">
        <v>1200</v>
      </c>
      <c r="K6343" s="13">
        <v>200</v>
      </c>
      <c r="L6343" s="16"/>
      <c r="M6343" t="s">
        <v>583</v>
      </c>
      <c r="P6343" t="s">
        <v>243</v>
      </c>
      <c r="Q6343">
        <v>2.6</v>
      </c>
      <c r="V6343">
        <v>1</v>
      </c>
      <c r="W6343" t="s">
        <v>1371</v>
      </c>
      <c r="X6343" t="s">
        <v>1407</v>
      </c>
    </row>
    <row r="6344" spans="1:24" x14ac:dyDescent="0.3">
      <c r="A6344">
        <v>7592</v>
      </c>
      <c r="B6344" s="15" t="s">
        <v>797</v>
      </c>
      <c r="C6344" t="str">
        <f>_xlfn.XLOOKUP($B6344, STANDARDS!$A:$A, STANDARDS!$B:$B,,0,2)</f>
        <v>Society Cliffs Fm, Bylot Sgp</v>
      </c>
      <c r="D6344" t="s">
        <v>517</v>
      </c>
      <c r="E6344" t="s">
        <v>1170</v>
      </c>
      <c r="J6344" s="13">
        <v>1200</v>
      </c>
      <c r="K6344" s="13">
        <v>200</v>
      </c>
      <c r="L6344" s="16"/>
      <c r="M6344" t="s">
        <v>583</v>
      </c>
      <c r="P6344" t="s">
        <v>243</v>
      </c>
      <c r="Q6344">
        <v>3.5</v>
      </c>
      <c r="V6344">
        <v>1</v>
      </c>
      <c r="W6344" t="s">
        <v>1371</v>
      </c>
      <c r="X6344" t="s">
        <v>1407</v>
      </c>
    </row>
    <row r="6345" spans="1:24" x14ac:dyDescent="0.3">
      <c r="A6345">
        <v>7921</v>
      </c>
      <c r="B6345" s="15" t="s">
        <v>801</v>
      </c>
      <c r="C6345" t="str">
        <f>_xlfn.XLOOKUP($B6345, STANDARDS!$A:$A, STANDARDS!$B:$B,,0,2)</f>
        <v>Kuruman Fm</v>
      </c>
      <c r="D6345" t="s">
        <v>2195</v>
      </c>
      <c r="E6345" t="s">
        <v>1084</v>
      </c>
      <c r="J6345" s="13">
        <v>2430</v>
      </c>
      <c r="K6345" s="13">
        <v>95</v>
      </c>
      <c r="L6345" s="16" t="s">
        <v>1323</v>
      </c>
      <c r="M6345" t="s">
        <v>1355</v>
      </c>
      <c r="P6345" t="s">
        <v>243</v>
      </c>
      <c r="Q6345">
        <v>-7.16</v>
      </c>
      <c r="V6345">
        <v>1</v>
      </c>
      <c r="W6345" t="s">
        <v>1371</v>
      </c>
      <c r="X6345" t="s">
        <v>1408</v>
      </c>
    </row>
    <row r="6346" spans="1:24" x14ac:dyDescent="0.3">
      <c r="A6346">
        <v>7922</v>
      </c>
      <c r="B6346" s="15" t="s">
        <v>801</v>
      </c>
      <c r="C6346" t="str">
        <f>_xlfn.XLOOKUP($B6346, STANDARDS!$A:$A, STANDARDS!$B:$B,,0,2)</f>
        <v>Kuruman Fm</v>
      </c>
      <c r="D6346" t="s">
        <v>2195</v>
      </c>
      <c r="E6346" t="s">
        <v>1084</v>
      </c>
      <c r="J6346" s="13">
        <v>2430</v>
      </c>
      <c r="K6346" s="13">
        <v>95</v>
      </c>
      <c r="L6346" s="16" t="s">
        <v>1323</v>
      </c>
      <c r="M6346" t="s">
        <v>1355</v>
      </c>
      <c r="P6346" t="s">
        <v>243</v>
      </c>
      <c r="Q6346">
        <v>-7.31</v>
      </c>
      <c r="V6346">
        <v>1</v>
      </c>
      <c r="W6346" t="s">
        <v>1371</v>
      </c>
      <c r="X6346" t="s">
        <v>1408</v>
      </c>
    </row>
    <row r="6347" spans="1:24" x14ac:dyDescent="0.3">
      <c r="A6347">
        <v>7923</v>
      </c>
      <c r="B6347" s="15" t="s">
        <v>801</v>
      </c>
      <c r="C6347" t="str">
        <f>_xlfn.XLOOKUP($B6347, STANDARDS!$A:$A, STANDARDS!$B:$B,,0,2)</f>
        <v>Kuruman Fm</v>
      </c>
      <c r="D6347" t="s">
        <v>2195</v>
      </c>
      <c r="E6347" t="s">
        <v>1084</v>
      </c>
      <c r="J6347" s="13">
        <v>2430</v>
      </c>
      <c r="K6347" s="13">
        <v>95</v>
      </c>
      <c r="L6347" s="16" t="s">
        <v>1323</v>
      </c>
      <c r="M6347" t="s">
        <v>1355</v>
      </c>
      <c r="P6347" t="s">
        <v>243</v>
      </c>
      <c r="Q6347">
        <v>-7.31</v>
      </c>
      <c r="V6347">
        <v>1</v>
      </c>
      <c r="W6347" t="s">
        <v>1371</v>
      </c>
      <c r="X6347" t="s">
        <v>1408</v>
      </c>
    </row>
    <row r="6348" spans="1:24" x14ac:dyDescent="0.3">
      <c r="A6348">
        <v>7924</v>
      </c>
      <c r="B6348" s="15" t="s">
        <v>801</v>
      </c>
      <c r="C6348" t="str">
        <f>_xlfn.XLOOKUP($B6348, STANDARDS!$A:$A, STANDARDS!$B:$B,,0,2)</f>
        <v>Kuruman Fm</v>
      </c>
      <c r="D6348" t="s">
        <v>2195</v>
      </c>
      <c r="E6348" t="s">
        <v>1084</v>
      </c>
      <c r="J6348" s="13">
        <v>2430</v>
      </c>
      <c r="K6348" s="13">
        <v>95</v>
      </c>
      <c r="L6348" s="16" t="s">
        <v>1323</v>
      </c>
      <c r="M6348" t="s">
        <v>1355</v>
      </c>
      <c r="P6348" t="s">
        <v>243</v>
      </c>
      <c r="Q6348">
        <v>-7.38</v>
      </c>
      <c r="V6348">
        <v>1</v>
      </c>
      <c r="W6348" t="s">
        <v>1371</v>
      </c>
      <c r="X6348" t="s">
        <v>1408</v>
      </c>
    </row>
    <row r="6349" spans="1:24" x14ac:dyDescent="0.3">
      <c r="A6349">
        <v>7925</v>
      </c>
      <c r="B6349" s="15" t="s">
        <v>801</v>
      </c>
      <c r="C6349" t="str">
        <f>_xlfn.XLOOKUP($B6349, STANDARDS!$A:$A, STANDARDS!$B:$B,,0,2)</f>
        <v>Kuruman Fm</v>
      </c>
      <c r="D6349" t="s">
        <v>2195</v>
      </c>
      <c r="E6349" t="s">
        <v>1084</v>
      </c>
      <c r="J6349" s="13">
        <v>2430</v>
      </c>
      <c r="K6349" s="13">
        <v>95</v>
      </c>
      <c r="L6349" s="16" t="s">
        <v>1323</v>
      </c>
      <c r="M6349" t="s">
        <v>1355</v>
      </c>
      <c r="P6349" t="s">
        <v>243</v>
      </c>
      <c r="Q6349">
        <v>-7.3</v>
      </c>
      <c r="V6349">
        <v>1</v>
      </c>
      <c r="W6349" t="s">
        <v>1371</v>
      </c>
      <c r="X6349" t="s">
        <v>1408</v>
      </c>
    </row>
    <row r="6350" spans="1:24" x14ac:dyDescent="0.3">
      <c r="A6350">
        <v>7926</v>
      </c>
      <c r="B6350" s="15" t="s">
        <v>801</v>
      </c>
      <c r="C6350" t="str">
        <f>_xlfn.XLOOKUP($B6350, STANDARDS!$A:$A, STANDARDS!$B:$B,,0,2)</f>
        <v>Kuruman Fm</v>
      </c>
      <c r="D6350" t="s">
        <v>2195</v>
      </c>
      <c r="E6350" t="s">
        <v>1084</v>
      </c>
      <c r="J6350" s="13">
        <v>2430</v>
      </c>
      <c r="K6350" s="13">
        <v>95</v>
      </c>
      <c r="L6350" s="16" t="s">
        <v>1323</v>
      </c>
      <c r="M6350" t="s">
        <v>1355</v>
      </c>
      <c r="P6350" t="s">
        <v>243</v>
      </c>
      <c r="Q6350">
        <v>-7.52</v>
      </c>
      <c r="V6350">
        <v>1</v>
      </c>
      <c r="W6350" t="s">
        <v>1371</v>
      </c>
      <c r="X6350" t="s">
        <v>1408</v>
      </c>
    </row>
    <row r="6351" spans="1:24" x14ac:dyDescent="0.3">
      <c r="A6351">
        <v>7927</v>
      </c>
      <c r="B6351" s="15" t="s">
        <v>801</v>
      </c>
      <c r="C6351" t="str">
        <f>_xlfn.XLOOKUP($B6351, STANDARDS!$A:$A, STANDARDS!$B:$B,,0,2)</f>
        <v>Kuruman Fm</v>
      </c>
      <c r="D6351" t="s">
        <v>2195</v>
      </c>
      <c r="E6351" t="s">
        <v>1084</v>
      </c>
      <c r="J6351" s="13">
        <v>2430</v>
      </c>
      <c r="K6351" s="13">
        <v>95</v>
      </c>
      <c r="L6351" s="16" t="s">
        <v>1323</v>
      </c>
      <c r="M6351" t="s">
        <v>1355</v>
      </c>
      <c r="P6351" t="s">
        <v>243</v>
      </c>
      <c r="Q6351">
        <v>-7.35</v>
      </c>
      <c r="V6351">
        <v>1</v>
      </c>
      <c r="W6351" t="s">
        <v>1371</v>
      </c>
      <c r="X6351" t="s">
        <v>1408</v>
      </c>
    </row>
    <row r="6352" spans="1:24" x14ac:dyDescent="0.3">
      <c r="A6352">
        <v>7928</v>
      </c>
      <c r="B6352" s="15" t="s">
        <v>801</v>
      </c>
      <c r="C6352" t="str">
        <f>_xlfn.XLOOKUP($B6352, STANDARDS!$A:$A, STANDARDS!$B:$B,,0,2)</f>
        <v>Kuruman Fm</v>
      </c>
      <c r="D6352" t="s">
        <v>2195</v>
      </c>
      <c r="E6352" t="s">
        <v>1084</v>
      </c>
      <c r="J6352" s="13">
        <v>2430</v>
      </c>
      <c r="K6352" s="13">
        <v>95</v>
      </c>
      <c r="L6352" s="16" t="s">
        <v>1323</v>
      </c>
      <c r="M6352" t="s">
        <v>1355</v>
      </c>
      <c r="P6352" t="s">
        <v>243</v>
      </c>
      <c r="Q6352">
        <v>-7.39</v>
      </c>
      <c r="V6352">
        <v>1</v>
      </c>
      <c r="W6352" t="s">
        <v>1371</v>
      </c>
      <c r="X6352" t="s">
        <v>1408</v>
      </c>
    </row>
    <row r="6353" spans="1:24" x14ac:dyDescent="0.3">
      <c r="A6353">
        <v>7929</v>
      </c>
      <c r="B6353" s="15" t="s">
        <v>801</v>
      </c>
      <c r="C6353" t="str">
        <f>_xlfn.XLOOKUP($B6353, STANDARDS!$A:$A, STANDARDS!$B:$B,,0,2)</f>
        <v>Kuruman Fm</v>
      </c>
      <c r="D6353" t="s">
        <v>2195</v>
      </c>
      <c r="E6353" t="s">
        <v>1084</v>
      </c>
      <c r="J6353" s="13">
        <v>2430</v>
      </c>
      <c r="K6353" s="13">
        <v>95</v>
      </c>
      <c r="L6353" s="16" t="s">
        <v>1323</v>
      </c>
      <c r="M6353" t="s">
        <v>1355</v>
      </c>
      <c r="P6353" t="s">
        <v>243</v>
      </c>
      <c r="Q6353">
        <v>-6.97</v>
      </c>
      <c r="V6353">
        <v>1</v>
      </c>
      <c r="W6353" t="s">
        <v>1371</v>
      </c>
      <c r="X6353" t="s">
        <v>1408</v>
      </c>
    </row>
    <row r="6354" spans="1:24" x14ac:dyDescent="0.3">
      <c r="A6354">
        <v>7930</v>
      </c>
      <c r="B6354" s="15" t="s">
        <v>801</v>
      </c>
      <c r="C6354" t="str">
        <f>_xlfn.XLOOKUP($B6354, STANDARDS!$A:$A, STANDARDS!$B:$B,,0,2)</f>
        <v>Kuruman Fm</v>
      </c>
      <c r="D6354" t="s">
        <v>2195</v>
      </c>
      <c r="E6354" t="s">
        <v>1084</v>
      </c>
      <c r="J6354" s="13">
        <v>2430</v>
      </c>
      <c r="K6354" s="13">
        <v>95</v>
      </c>
      <c r="L6354" s="16" t="s">
        <v>1323</v>
      </c>
      <c r="M6354" t="s">
        <v>1355</v>
      </c>
      <c r="P6354" t="s">
        <v>243</v>
      </c>
      <c r="Q6354">
        <v>-7.49</v>
      </c>
      <c r="V6354">
        <v>1</v>
      </c>
      <c r="W6354" t="s">
        <v>1371</v>
      </c>
      <c r="X6354" t="s">
        <v>1408</v>
      </c>
    </row>
    <row r="6355" spans="1:24" x14ac:dyDescent="0.3">
      <c r="A6355">
        <v>7931</v>
      </c>
      <c r="B6355" s="15" t="s">
        <v>801</v>
      </c>
      <c r="C6355" t="str">
        <f>_xlfn.XLOOKUP($B6355, STANDARDS!$A:$A, STANDARDS!$B:$B,,0,2)</f>
        <v>Kuruman Fm</v>
      </c>
      <c r="D6355" t="s">
        <v>2195</v>
      </c>
      <c r="E6355" t="s">
        <v>1084</v>
      </c>
      <c r="J6355" s="13">
        <v>2430</v>
      </c>
      <c r="K6355" s="13">
        <v>95</v>
      </c>
      <c r="L6355" s="16" t="s">
        <v>1323</v>
      </c>
      <c r="M6355" t="s">
        <v>1355</v>
      </c>
      <c r="P6355" t="s">
        <v>243</v>
      </c>
      <c r="Q6355">
        <v>-7.42</v>
      </c>
      <c r="V6355">
        <v>1</v>
      </c>
      <c r="W6355" t="s">
        <v>1371</v>
      </c>
      <c r="X6355" t="s">
        <v>1408</v>
      </c>
    </row>
    <row r="6356" spans="1:24" x14ac:dyDescent="0.3">
      <c r="A6356">
        <v>7932</v>
      </c>
      <c r="B6356" s="15" t="s">
        <v>801</v>
      </c>
      <c r="C6356" t="str">
        <f>_xlfn.XLOOKUP($B6356, STANDARDS!$A:$A, STANDARDS!$B:$B,,0,2)</f>
        <v>Kuruman Fm</v>
      </c>
      <c r="D6356" t="s">
        <v>2195</v>
      </c>
      <c r="E6356" t="s">
        <v>1084</v>
      </c>
      <c r="J6356" s="13">
        <v>2430</v>
      </c>
      <c r="K6356" s="13">
        <v>95</v>
      </c>
      <c r="L6356" s="16" t="s">
        <v>1323</v>
      </c>
      <c r="M6356" t="s">
        <v>1355</v>
      </c>
      <c r="P6356" t="s">
        <v>243</v>
      </c>
      <c r="Q6356">
        <v>-7.3</v>
      </c>
      <c r="V6356">
        <v>1</v>
      </c>
      <c r="W6356" t="s">
        <v>1371</v>
      </c>
      <c r="X6356" t="s">
        <v>1408</v>
      </c>
    </row>
    <row r="6357" spans="1:24" x14ac:dyDescent="0.3">
      <c r="A6357">
        <v>7933</v>
      </c>
      <c r="B6357" s="15" t="s">
        <v>801</v>
      </c>
      <c r="C6357" t="str">
        <f>_xlfn.XLOOKUP($B6357, STANDARDS!$A:$A, STANDARDS!$B:$B,,0,2)</f>
        <v>Kuruman Fm</v>
      </c>
      <c r="D6357" t="s">
        <v>2195</v>
      </c>
      <c r="E6357" t="s">
        <v>1084</v>
      </c>
      <c r="J6357" s="13">
        <v>2430</v>
      </c>
      <c r="K6357" s="13">
        <v>95</v>
      </c>
      <c r="L6357" s="16" t="s">
        <v>1323</v>
      </c>
      <c r="M6357" t="s">
        <v>1355</v>
      </c>
      <c r="P6357" t="s">
        <v>243</v>
      </c>
      <c r="Q6357">
        <v>-7.42</v>
      </c>
      <c r="V6357">
        <v>1</v>
      </c>
      <c r="W6357" t="s">
        <v>1371</v>
      </c>
      <c r="X6357" t="s">
        <v>1408</v>
      </c>
    </row>
    <row r="6358" spans="1:24" x14ac:dyDescent="0.3">
      <c r="A6358">
        <v>7934</v>
      </c>
      <c r="B6358" s="15" t="s">
        <v>801</v>
      </c>
      <c r="C6358" t="str">
        <f>_xlfn.XLOOKUP($B6358, STANDARDS!$A:$A, STANDARDS!$B:$B,,0,2)</f>
        <v>Kuruman Fm</v>
      </c>
      <c r="D6358" t="s">
        <v>2195</v>
      </c>
      <c r="E6358" t="s">
        <v>1084</v>
      </c>
      <c r="J6358" s="13">
        <v>2430</v>
      </c>
      <c r="K6358" s="13">
        <v>95</v>
      </c>
      <c r="L6358" s="16" t="s">
        <v>1323</v>
      </c>
      <c r="M6358" t="s">
        <v>1355</v>
      </c>
      <c r="P6358" t="s">
        <v>243</v>
      </c>
      <c r="Q6358">
        <v>-7.15</v>
      </c>
      <c r="V6358">
        <v>1</v>
      </c>
      <c r="W6358" t="s">
        <v>1371</v>
      </c>
      <c r="X6358" t="s">
        <v>1408</v>
      </c>
    </row>
    <row r="6359" spans="1:24" x14ac:dyDescent="0.3">
      <c r="A6359">
        <v>7935</v>
      </c>
      <c r="B6359" s="15" t="s">
        <v>801</v>
      </c>
      <c r="C6359" t="str">
        <f>_xlfn.XLOOKUP($B6359, STANDARDS!$A:$A, STANDARDS!$B:$B,,0,2)</f>
        <v>Kuruman Fm</v>
      </c>
      <c r="D6359" t="s">
        <v>2195</v>
      </c>
      <c r="E6359" t="s">
        <v>1084</v>
      </c>
      <c r="J6359" s="13">
        <v>2430</v>
      </c>
      <c r="K6359" s="13">
        <v>95</v>
      </c>
      <c r="L6359" s="16" t="s">
        <v>1323</v>
      </c>
      <c r="M6359" t="s">
        <v>1355</v>
      </c>
      <c r="P6359" t="s">
        <v>243</v>
      </c>
      <c r="Q6359">
        <v>-7.36</v>
      </c>
      <c r="V6359">
        <v>1</v>
      </c>
      <c r="W6359" t="s">
        <v>1371</v>
      </c>
      <c r="X6359" t="s">
        <v>1408</v>
      </c>
    </row>
    <row r="6360" spans="1:24" x14ac:dyDescent="0.3">
      <c r="A6360">
        <v>7936</v>
      </c>
      <c r="B6360" s="15" t="s">
        <v>801</v>
      </c>
      <c r="C6360" t="str">
        <f>_xlfn.XLOOKUP($B6360, STANDARDS!$A:$A, STANDARDS!$B:$B,,0,2)</f>
        <v>Kuruman Fm</v>
      </c>
      <c r="D6360" t="s">
        <v>2195</v>
      </c>
      <c r="E6360" t="s">
        <v>1084</v>
      </c>
      <c r="J6360" s="13">
        <v>2430</v>
      </c>
      <c r="K6360" s="13">
        <v>95</v>
      </c>
      <c r="L6360" s="16" t="s">
        <v>1323</v>
      </c>
      <c r="M6360" t="s">
        <v>1356</v>
      </c>
      <c r="P6360" t="s">
        <v>243</v>
      </c>
      <c r="Q6360">
        <v>-9.1</v>
      </c>
      <c r="V6360">
        <v>1</v>
      </c>
      <c r="W6360" t="s">
        <v>1371</v>
      </c>
      <c r="X6360" t="s">
        <v>1408</v>
      </c>
    </row>
    <row r="6361" spans="1:24" x14ac:dyDescent="0.3">
      <c r="A6361">
        <v>7937</v>
      </c>
      <c r="B6361" s="15" t="s">
        <v>801</v>
      </c>
      <c r="C6361" t="str">
        <f>_xlfn.XLOOKUP($B6361, STANDARDS!$A:$A, STANDARDS!$B:$B,,0,2)</f>
        <v>Kuruman Fm</v>
      </c>
      <c r="D6361" t="s">
        <v>2195</v>
      </c>
      <c r="E6361" t="s">
        <v>1084</v>
      </c>
      <c r="J6361" s="13">
        <v>2430</v>
      </c>
      <c r="K6361" s="13">
        <v>95</v>
      </c>
      <c r="L6361" s="16" t="s">
        <v>1323</v>
      </c>
      <c r="M6361" t="s">
        <v>1356</v>
      </c>
      <c r="P6361" t="s">
        <v>243</v>
      </c>
      <c r="Q6361">
        <v>-9.11</v>
      </c>
      <c r="V6361">
        <v>1</v>
      </c>
      <c r="W6361" t="s">
        <v>1371</v>
      </c>
      <c r="X6361" t="s">
        <v>1408</v>
      </c>
    </row>
    <row r="6362" spans="1:24" x14ac:dyDescent="0.3">
      <c r="A6362">
        <v>7938</v>
      </c>
      <c r="B6362" s="15" t="s">
        <v>801</v>
      </c>
      <c r="C6362" t="str">
        <f>_xlfn.XLOOKUP($B6362, STANDARDS!$A:$A, STANDARDS!$B:$B,,0,2)</f>
        <v>Kuruman Fm</v>
      </c>
      <c r="D6362" t="s">
        <v>2195</v>
      </c>
      <c r="E6362" t="s">
        <v>1084</v>
      </c>
      <c r="J6362" s="13">
        <v>2430</v>
      </c>
      <c r="K6362" s="13">
        <v>95</v>
      </c>
      <c r="L6362" s="16" t="s">
        <v>1323</v>
      </c>
      <c r="M6362" t="s">
        <v>1356</v>
      </c>
      <c r="P6362" t="s">
        <v>243</v>
      </c>
      <c r="Q6362">
        <v>-8.6</v>
      </c>
      <c r="V6362">
        <v>1</v>
      </c>
      <c r="W6362" t="s">
        <v>1371</v>
      </c>
      <c r="X6362" t="s">
        <v>1408</v>
      </c>
    </row>
    <row r="6363" spans="1:24" x14ac:dyDescent="0.3">
      <c r="A6363">
        <v>7939</v>
      </c>
      <c r="B6363" s="15" t="s">
        <v>801</v>
      </c>
      <c r="C6363" t="str">
        <f>_xlfn.XLOOKUP($B6363, STANDARDS!$A:$A, STANDARDS!$B:$B,,0,2)</f>
        <v>Kuruman Fm</v>
      </c>
      <c r="D6363" t="s">
        <v>2195</v>
      </c>
      <c r="E6363" t="s">
        <v>1084</v>
      </c>
      <c r="J6363" s="13">
        <v>2430</v>
      </c>
      <c r="K6363" s="13">
        <v>95</v>
      </c>
      <c r="L6363" s="16" t="s">
        <v>1323</v>
      </c>
      <c r="M6363" t="s">
        <v>1356</v>
      </c>
      <c r="P6363" t="s">
        <v>243</v>
      </c>
      <c r="Q6363">
        <v>-8.4</v>
      </c>
      <c r="V6363">
        <v>1</v>
      </c>
      <c r="W6363" t="s">
        <v>1371</v>
      </c>
      <c r="X6363" t="s">
        <v>1408</v>
      </c>
    </row>
    <row r="6364" spans="1:24" x14ac:dyDescent="0.3">
      <c r="A6364">
        <v>7940</v>
      </c>
      <c r="B6364" s="15" t="s">
        <v>801</v>
      </c>
      <c r="C6364" t="str">
        <f>_xlfn.XLOOKUP($B6364, STANDARDS!$A:$A, STANDARDS!$B:$B,,0,2)</f>
        <v>Kuruman Fm</v>
      </c>
      <c r="D6364" t="s">
        <v>2195</v>
      </c>
      <c r="E6364" t="s">
        <v>1084</v>
      </c>
      <c r="J6364" s="13">
        <v>2430</v>
      </c>
      <c r="K6364" s="13">
        <v>95</v>
      </c>
      <c r="L6364" s="16" t="s">
        <v>1323</v>
      </c>
      <c r="M6364" t="s">
        <v>1356</v>
      </c>
      <c r="P6364" t="s">
        <v>243</v>
      </c>
      <c r="Q6364">
        <v>-8.35</v>
      </c>
      <c r="V6364">
        <v>1</v>
      </c>
      <c r="W6364" t="s">
        <v>1371</v>
      </c>
      <c r="X6364" t="s">
        <v>1408</v>
      </c>
    </row>
    <row r="6365" spans="1:24" x14ac:dyDescent="0.3">
      <c r="A6365">
        <v>7941</v>
      </c>
      <c r="B6365" s="15" t="s">
        <v>801</v>
      </c>
      <c r="C6365" t="str">
        <f>_xlfn.XLOOKUP($B6365, STANDARDS!$A:$A, STANDARDS!$B:$B,,0,2)</f>
        <v>Kuruman Fm</v>
      </c>
      <c r="D6365" t="s">
        <v>2195</v>
      </c>
      <c r="E6365" t="s">
        <v>1084</v>
      </c>
      <c r="J6365" s="13">
        <v>2430</v>
      </c>
      <c r="K6365" s="13">
        <v>95</v>
      </c>
      <c r="L6365" s="16" t="s">
        <v>1323</v>
      </c>
      <c r="M6365" t="s">
        <v>1356</v>
      </c>
      <c r="P6365" t="s">
        <v>243</v>
      </c>
      <c r="Q6365">
        <v>-8.3800000000000008</v>
      </c>
      <c r="V6365">
        <v>1</v>
      </c>
      <c r="W6365" t="s">
        <v>1371</v>
      </c>
      <c r="X6365" t="s">
        <v>1408</v>
      </c>
    </row>
    <row r="6366" spans="1:24" x14ac:dyDescent="0.3">
      <c r="A6366">
        <v>7942</v>
      </c>
      <c r="B6366" s="15" t="s">
        <v>801</v>
      </c>
      <c r="C6366" t="str">
        <f>_xlfn.XLOOKUP($B6366, STANDARDS!$A:$A, STANDARDS!$B:$B,,0,2)</f>
        <v>Kuruman Fm</v>
      </c>
      <c r="D6366" t="s">
        <v>2195</v>
      </c>
      <c r="E6366" t="s">
        <v>1084</v>
      </c>
      <c r="J6366" s="13">
        <v>2430</v>
      </c>
      <c r="K6366" s="13">
        <v>95</v>
      </c>
      <c r="L6366" s="16" t="s">
        <v>1323</v>
      </c>
      <c r="M6366" t="s">
        <v>1356</v>
      </c>
      <c r="P6366" t="s">
        <v>243</v>
      </c>
      <c r="Q6366">
        <v>-8.67</v>
      </c>
      <c r="V6366">
        <v>1</v>
      </c>
      <c r="W6366" t="s">
        <v>1371</v>
      </c>
      <c r="X6366" t="s">
        <v>1408</v>
      </c>
    </row>
    <row r="6367" spans="1:24" x14ac:dyDescent="0.3">
      <c r="A6367">
        <v>7943</v>
      </c>
      <c r="B6367" s="15" t="s">
        <v>801</v>
      </c>
      <c r="C6367" t="str">
        <f>_xlfn.XLOOKUP($B6367, STANDARDS!$A:$A, STANDARDS!$B:$B,,0,2)</f>
        <v>Kuruman Fm</v>
      </c>
      <c r="D6367" t="s">
        <v>2195</v>
      </c>
      <c r="E6367" t="s">
        <v>1084</v>
      </c>
      <c r="J6367" s="13">
        <v>2430</v>
      </c>
      <c r="K6367" s="13">
        <v>95</v>
      </c>
      <c r="L6367" s="16" t="s">
        <v>1323</v>
      </c>
      <c r="M6367" t="s">
        <v>1356</v>
      </c>
      <c r="P6367" t="s">
        <v>243</v>
      </c>
      <c r="Q6367">
        <v>-8.35</v>
      </c>
      <c r="V6367">
        <v>1</v>
      </c>
      <c r="W6367" t="s">
        <v>1371</v>
      </c>
      <c r="X6367" t="s">
        <v>1408</v>
      </c>
    </row>
    <row r="6368" spans="1:24" x14ac:dyDescent="0.3">
      <c r="A6368">
        <v>7944</v>
      </c>
      <c r="B6368" s="15" t="s">
        <v>801</v>
      </c>
      <c r="C6368" t="str">
        <f>_xlfn.XLOOKUP($B6368, STANDARDS!$A:$A, STANDARDS!$B:$B,,0,2)</f>
        <v>Kuruman Fm</v>
      </c>
      <c r="D6368" t="s">
        <v>2195</v>
      </c>
      <c r="E6368" t="s">
        <v>1084</v>
      </c>
      <c r="J6368" s="13">
        <v>2430</v>
      </c>
      <c r="K6368" s="13">
        <v>95</v>
      </c>
      <c r="L6368" s="16" t="s">
        <v>1323</v>
      </c>
      <c r="M6368" t="s">
        <v>1356</v>
      </c>
      <c r="P6368" t="s">
        <v>243</v>
      </c>
      <c r="Q6368">
        <v>-8.27</v>
      </c>
      <c r="V6368">
        <v>1</v>
      </c>
      <c r="W6368" t="s">
        <v>1371</v>
      </c>
      <c r="X6368" t="s">
        <v>1408</v>
      </c>
    </row>
    <row r="6369" spans="1:24" x14ac:dyDescent="0.3">
      <c r="A6369">
        <v>7945</v>
      </c>
      <c r="B6369" s="15" t="s">
        <v>802</v>
      </c>
      <c r="C6369" t="str">
        <f>_xlfn.XLOOKUP($B6369, STANDARDS!$A:$A, STANDARDS!$B:$B,,0,2)</f>
        <v>Griquatown Fm</v>
      </c>
      <c r="D6369" t="s">
        <v>2195</v>
      </c>
      <c r="E6369" t="s">
        <v>1084</v>
      </c>
      <c r="J6369" s="13">
        <v>2430</v>
      </c>
      <c r="K6369" s="13">
        <v>95</v>
      </c>
      <c r="L6369" s="16" t="s">
        <v>1323</v>
      </c>
      <c r="M6369" t="s">
        <v>1357</v>
      </c>
      <c r="P6369" t="s">
        <v>243</v>
      </c>
      <c r="Q6369">
        <v>-9.14</v>
      </c>
      <c r="V6369">
        <v>1</v>
      </c>
      <c r="W6369" t="s">
        <v>1371</v>
      </c>
      <c r="X6369" t="s">
        <v>1408</v>
      </c>
    </row>
    <row r="6370" spans="1:24" x14ac:dyDescent="0.3">
      <c r="A6370">
        <v>7946</v>
      </c>
      <c r="B6370" s="15" t="s">
        <v>802</v>
      </c>
      <c r="C6370" t="str">
        <f>_xlfn.XLOOKUP($B6370, STANDARDS!$A:$A, STANDARDS!$B:$B,,0,2)</f>
        <v>Griquatown Fm</v>
      </c>
      <c r="D6370" t="s">
        <v>2195</v>
      </c>
      <c r="E6370" t="s">
        <v>1084</v>
      </c>
      <c r="J6370" s="13">
        <v>2430</v>
      </c>
      <c r="K6370" s="13">
        <v>95</v>
      </c>
      <c r="L6370" s="16" t="s">
        <v>1323</v>
      </c>
      <c r="M6370" t="s">
        <v>1357</v>
      </c>
      <c r="P6370" t="s">
        <v>243</v>
      </c>
      <c r="Q6370">
        <v>-8.76</v>
      </c>
      <c r="V6370">
        <v>1</v>
      </c>
      <c r="W6370" t="s">
        <v>1371</v>
      </c>
      <c r="X6370" t="s">
        <v>1408</v>
      </c>
    </row>
    <row r="6371" spans="1:24" x14ac:dyDescent="0.3">
      <c r="A6371">
        <v>7947</v>
      </c>
      <c r="B6371" s="15" t="s">
        <v>802</v>
      </c>
      <c r="C6371" t="str">
        <f>_xlfn.XLOOKUP($B6371, STANDARDS!$A:$A, STANDARDS!$B:$B,,0,2)</f>
        <v>Griquatown Fm</v>
      </c>
      <c r="D6371" t="s">
        <v>2195</v>
      </c>
      <c r="E6371" t="s">
        <v>1084</v>
      </c>
      <c r="J6371" s="13">
        <v>2430</v>
      </c>
      <c r="K6371" s="13">
        <v>95</v>
      </c>
      <c r="L6371" s="16" t="s">
        <v>1323</v>
      </c>
      <c r="M6371" t="s">
        <v>1357</v>
      </c>
      <c r="P6371" t="s">
        <v>243</v>
      </c>
      <c r="Q6371">
        <v>-9.0299999999999994</v>
      </c>
      <c r="V6371">
        <v>1</v>
      </c>
      <c r="W6371" t="s">
        <v>1371</v>
      </c>
      <c r="X6371" t="s">
        <v>1408</v>
      </c>
    </row>
    <row r="6372" spans="1:24" x14ac:dyDescent="0.3">
      <c r="A6372">
        <v>7948</v>
      </c>
      <c r="B6372" s="15" t="s">
        <v>802</v>
      </c>
      <c r="C6372" t="str">
        <f>_xlfn.XLOOKUP($B6372, STANDARDS!$A:$A, STANDARDS!$B:$B,,0,2)</f>
        <v>Griquatown Fm</v>
      </c>
      <c r="D6372" t="s">
        <v>2195</v>
      </c>
      <c r="E6372" t="s">
        <v>1084</v>
      </c>
      <c r="J6372" s="13">
        <v>2430</v>
      </c>
      <c r="K6372" s="13">
        <v>95</v>
      </c>
      <c r="L6372" s="16" t="s">
        <v>1323</v>
      </c>
      <c r="M6372" t="s">
        <v>1357</v>
      </c>
      <c r="P6372" t="s">
        <v>243</v>
      </c>
      <c r="Q6372">
        <v>-9.07</v>
      </c>
      <c r="V6372">
        <v>1</v>
      </c>
      <c r="W6372" t="s">
        <v>1371</v>
      </c>
      <c r="X6372" t="s">
        <v>1408</v>
      </c>
    </row>
    <row r="6373" spans="1:24" x14ac:dyDescent="0.3">
      <c r="A6373">
        <v>7949</v>
      </c>
      <c r="B6373" s="15" t="s">
        <v>802</v>
      </c>
      <c r="C6373" t="str">
        <f>_xlfn.XLOOKUP($B6373, STANDARDS!$A:$A, STANDARDS!$B:$B,,0,2)</f>
        <v>Griquatown Fm</v>
      </c>
      <c r="D6373" t="s">
        <v>2195</v>
      </c>
      <c r="E6373" t="s">
        <v>1084</v>
      </c>
      <c r="J6373" s="13">
        <v>2430</v>
      </c>
      <c r="K6373" s="13">
        <v>95</v>
      </c>
      <c r="L6373" s="16" t="s">
        <v>1323</v>
      </c>
      <c r="M6373" t="s">
        <v>1357</v>
      </c>
      <c r="P6373" t="s">
        <v>243</v>
      </c>
      <c r="Q6373">
        <v>-9.2100000000000009</v>
      </c>
      <c r="V6373">
        <v>1</v>
      </c>
      <c r="W6373" t="s">
        <v>1371</v>
      </c>
      <c r="X6373" t="s">
        <v>1408</v>
      </c>
    </row>
    <row r="6374" spans="1:24" x14ac:dyDescent="0.3">
      <c r="A6374">
        <v>7950</v>
      </c>
      <c r="B6374" s="15" t="s">
        <v>802</v>
      </c>
      <c r="C6374" t="str">
        <f>_xlfn.XLOOKUP($B6374, STANDARDS!$A:$A, STANDARDS!$B:$B,,0,2)</f>
        <v>Griquatown Fm</v>
      </c>
      <c r="D6374" t="s">
        <v>2195</v>
      </c>
      <c r="E6374" t="s">
        <v>1084</v>
      </c>
      <c r="J6374" s="13">
        <v>2430</v>
      </c>
      <c r="K6374" s="13">
        <v>95</v>
      </c>
      <c r="L6374" s="16" t="s">
        <v>1323</v>
      </c>
      <c r="M6374" t="s">
        <v>1357</v>
      </c>
      <c r="P6374" t="s">
        <v>243</v>
      </c>
      <c r="Q6374">
        <v>-8.76</v>
      </c>
      <c r="V6374">
        <v>1</v>
      </c>
      <c r="W6374" t="s">
        <v>1371</v>
      </c>
      <c r="X6374" t="s">
        <v>1408</v>
      </c>
    </row>
    <row r="6375" spans="1:24" x14ac:dyDescent="0.3">
      <c r="A6375">
        <v>7951</v>
      </c>
      <c r="B6375" s="15" t="s">
        <v>802</v>
      </c>
      <c r="C6375" t="str">
        <f>_xlfn.XLOOKUP($B6375, STANDARDS!$A:$A, STANDARDS!$B:$B,,0,2)</f>
        <v>Griquatown Fm</v>
      </c>
      <c r="D6375" t="s">
        <v>2195</v>
      </c>
      <c r="E6375" t="s">
        <v>1084</v>
      </c>
      <c r="J6375" s="13">
        <v>2430</v>
      </c>
      <c r="K6375" s="13">
        <v>95</v>
      </c>
      <c r="L6375" s="16" t="s">
        <v>1323</v>
      </c>
      <c r="M6375" t="s">
        <v>1357</v>
      </c>
      <c r="P6375" t="s">
        <v>243</v>
      </c>
      <c r="Q6375">
        <v>-8.49</v>
      </c>
      <c r="V6375">
        <v>1</v>
      </c>
      <c r="W6375" t="s">
        <v>1371</v>
      </c>
      <c r="X6375" t="s">
        <v>1408</v>
      </c>
    </row>
    <row r="6376" spans="1:24" x14ac:dyDescent="0.3">
      <c r="A6376">
        <v>7952</v>
      </c>
      <c r="B6376" s="15" t="s">
        <v>802</v>
      </c>
      <c r="C6376" t="str">
        <f>_xlfn.XLOOKUP($B6376, STANDARDS!$A:$A, STANDARDS!$B:$B,,0,2)</f>
        <v>Griquatown Fm</v>
      </c>
      <c r="D6376" t="s">
        <v>2195</v>
      </c>
      <c r="E6376" t="s">
        <v>1084</v>
      </c>
      <c r="J6376" s="13">
        <v>2430</v>
      </c>
      <c r="K6376" s="13">
        <v>95</v>
      </c>
      <c r="L6376" s="16" t="s">
        <v>1323</v>
      </c>
      <c r="M6376" t="s">
        <v>1357</v>
      </c>
      <c r="P6376" t="s">
        <v>243</v>
      </c>
      <c r="Q6376">
        <v>-8.99</v>
      </c>
      <c r="V6376">
        <v>1</v>
      </c>
      <c r="W6376" t="s">
        <v>1371</v>
      </c>
      <c r="X6376" t="s">
        <v>1408</v>
      </c>
    </row>
    <row r="6377" spans="1:24" x14ac:dyDescent="0.3">
      <c r="A6377">
        <v>7953</v>
      </c>
      <c r="B6377" s="15" t="s">
        <v>802</v>
      </c>
      <c r="C6377" t="str">
        <f>_xlfn.XLOOKUP($B6377, STANDARDS!$A:$A, STANDARDS!$B:$B,,0,2)</f>
        <v>Griquatown Fm</v>
      </c>
      <c r="D6377" t="s">
        <v>2195</v>
      </c>
      <c r="E6377" t="s">
        <v>1084</v>
      </c>
      <c r="J6377" s="13">
        <v>2430</v>
      </c>
      <c r="K6377" s="13">
        <v>95</v>
      </c>
      <c r="L6377" s="16" t="s">
        <v>1323</v>
      </c>
      <c r="M6377" t="s">
        <v>1357</v>
      </c>
      <c r="P6377" t="s">
        <v>243</v>
      </c>
      <c r="Q6377">
        <v>-8.91</v>
      </c>
      <c r="V6377">
        <v>1</v>
      </c>
      <c r="W6377" t="s">
        <v>1371</v>
      </c>
      <c r="X6377" t="s">
        <v>1408</v>
      </c>
    </row>
    <row r="6378" spans="1:24" x14ac:dyDescent="0.3">
      <c r="A6378">
        <v>7954</v>
      </c>
      <c r="B6378" s="15" t="s">
        <v>801</v>
      </c>
      <c r="C6378" t="str">
        <f>_xlfn.XLOOKUP($B6378, STANDARDS!$A:$A, STANDARDS!$B:$B,,0,2)</f>
        <v>Kuruman Fm</v>
      </c>
      <c r="D6378" t="s">
        <v>2195</v>
      </c>
      <c r="E6378" t="s">
        <v>1084</v>
      </c>
      <c r="J6378" s="13">
        <v>2430</v>
      </c>
      <c r="K6378" s="13">
        <v>95</v>
      </c>
      <c r="L6378" s="16" t="s">
        <v>1323</v>
      </c>
      <c r="M6378" t="s">
        <v>1355</v>
      </c>
      <c r="P6378" t="s">
        <v>243</v>
      </c>
      <c r="Q6378">
        <v>-5.74</v>
      </c>
      <c r="V6378">
        <v>1</v>
      </c>
      <c r="W6378" t="s">
        <v>1371</v>
      </c>
      <c r="X6378" t="s">
        <v>1408</v>
      </c>
    </row>
    <row r="6379" spans="1:24" x14ac:dyDescent="0.3">
      <c r="A6379">
        <v>7955</v>
      </c>
      <c r="B6379" s="15" t="s">
        <v>801</v>
      </c>
      <c r="C6379" t="str">
        <f>_xlfn.XLOOKUP($B6379, STANDARDS!$A:$A, STANDARDS!$B:$B,,0,2)</f>
        <v>Kuruman Fm</v>
      </c>
      <c r="D6379" t="s">
        <v>2195</v>
      </c>
      <c r="E6379" t="s">
        <v>1084</v>
      </c>
      <c r="J6379" s="13">
        <v>2430</v>
      </c>
      <c r="K6379" s="13">
        <v>95</v>
      </c>
      <c r="L6379" s="16" t="s">
        <v>1323</v>
      </c>
      <c r="M6379" t="s">
        <v>1355</v>
      </c>
      <c r="P6379" t="s">
        <v>243</v>
      </c>
      <c r="Q6379">
        <v>-5.47</v>
      </c>
      <c r="V6379">
        <v>1</v>
      </c>
      <c r="W6379" t="s">
        <v>1371</v>
      </c>
      <c r="X6379" t="s">
        <v>1408</v>
      </c>
    </row>
    <row r="6380" spans="1:24" x14ac:dyDescent="0.3">
      <c r="A6380">
        <v>7956</v>
      </c>
      <c r="B6380" s="15" t="s">
        <v>801</v>
      </c>
      <c r="C6380" t="str">
        <f>_xlfn.XLOOKUP($B6380, STANDARDS!$A:$A, STANDARDS!$B:$B,,0,2)</f>
        <v>Kuruman Fm</v>
      </c>
      <c r="D6380" t="s">
        <v>2195</v>
      </c>
      <c r="E6380" t="s">
        <v>1084</v>
      </c>
      <c r="J6380" s="13">
        <v>2430</v>
      </c>
      <c r="K6380" s="13">
        <v>95</v>
      </c>
      <c r="L6380" s="16" t="s">
        <v>1323</v>
      </c>
      <c r="M6380" t="s">
        <v>1355</v>
      </c>
      <c r="P6380" t="s">
        <v>243</v>
      </c>
      <c r="Q6380">
        <v>-5.83</v>
      </c>
      <c r="V6380">
        <v>1</v>
      </c>
      <c r="W6380" t="s">
        <v>1371</v>
      </c>
      <c r="X6380" t="s">
        <v>1408</v>
      </c>
    </row>
    <row r="6381" spans="1:24" x14ac:dyDescent="0.3">
      <c r="A6381">
        <v>7957</v>
      </c>
      <c r="B6381" s="15" t="s">
        <v>801</v>
      </c>
      <c r="C6381" t="str">
        <f>_xlfn.XLOOKUP($B6381, STANDARDS!$A:$A, STANDARDS!$B:$B,,0,2)</f>
        <v>Kuruman Fm</v>
      </c>
      <c r="D6381" t="s">
        <v>2195</v>
      </c>
      <c r="E6381" t="s">
        <v>1084</v>
      </c>
      <c r="J6381" s="13">
        <v>2430</v>
      </c>
      <c r="K6381" s="13">
        <v>95</v>
      </c>
      <c r="L6381" s="16" t="s">
        <v>1323</v>
      </c>
      <c r="M6381" t="s">
        <v>1355</v>
      </c>
      <c r="P6381" t="s">
        <v>243</v>
      </c>
      <c r="Q6381">
        <v>-5.78</v>
      </c>
      <c r="V6381">
        <v>1</v>
      </c>
      <c r="W6381" t="s">
        <v>1371</v>
      </c>
      <c r="X6381" t="s">
        <v>1408</v>
      </c>
    </row>
    <row r="6382" spans="1:24" x14ac:dyDescent="0.3">
      <c r="A6382">
        <v>7958</v>
      </c>
      <c r="B6382" s="15" t="s">
        <v>801</v>
      </c>
      <c r="C6382" t="str">
        <f>_xlfn.XLOOKUP($B6382, STANDARDS!$A:$A, STANDARDS!$B:$B,,0,2)</f>
        <v>Kuruman Fm</v>
      </c>
      <c r="D6382" t="s">
        <v>2195</v>
      </c>
      <c r="E6382" t="s">
        <v>1084</v>
      </c>
      <c r="J6382" s="13">
        <v>2430</v>
      </c>
      <c r="K6382" s="13">
        <v>95</v>
      </c>
      <c r="L6382" s="16" t="s">
        <v>1323</v>
      </c>
      <c r="M6382" t="s">
        <v>1355</v>
      </c>
      <c r="P6382" t="s">
        <v>243</v>
      </c>
      <c r="Q6382">
        <v>-5.59</v>
      </c>
      <c r="V6382">
        <v>1</v>
      </c>
      <c r="W6382" t="s">
        <v>1371</v>
      </c>
      <c r="X6382" t="s">
        <v>1408</v>
      </c>
    </row>
    <row r="6383" spans="1:24" x14ac:dyDescent="0.3">
      <c r="A6383">
        <v>7959</v>
      </c>
      <c r="B6383" s="15" t="s">
        <v>801</v>
      </c>
      <c r="C6383" t="str">
        <f>_xlfn.XLOOKUP($B6383, STANDARDS!$A:$A, STANDARDS!$B:$B,,0,2)</f>
        <v>Kuruman Fm</v>
      </c>
      <c r="D6383" t="s">
        <v>2195</v>
      </c>
      <c r="E6383" t="s">
        <v>1084</v>
      </c>
      <c r="J6383" s="13">
        <v>2430</v>
      </c>
      <c r="K6383" s="13">
        <v>95</v>
      </c>
      <c r="L6383" s="16" t="s">
        <v>1323</v>
      </c>
      <c r="M6383" t="s">
        <v>1355</v>
      </c>
      <c r="P6383" t="s">
        <v>243</v>
      </c>
      <c r="Q6383">
        <v>-5.73</v>
      </c>
      <c r="V6383">
        <v>1</v>
      </c>
      <c r="W6383" t="s">
        <v>1371</v>
      </c>
      <c r="X6383" t="s">
        <v>1408</v>
      </c>
    </row>
    <row r="6384" spans="1:24" x14ac:dyDescent="0.3">
      <c r="A6384">
        <v>7960</v>
      </c>
      <c r="B6384" s="15" t="s">
        <v>801</v>
      </c>
      <c r="C6384" t="str">
        <f>_xlfn.XLOOKUP($B6384, STANDARDS!$A:$A, STANDARDS!$B:$B,,0,2)</f>
        <v>Kuruman Fm</v>
      </c>
      <c r="D6384" t="s">
        <v>2195</v>
      </c>
      <c r="E6384" t="s">
        <v>1084</v>
      </c>
      <c r="J6384" s="13">
        <v>2430</v>
      </c>
      <c r="K6384" s="13">
        <v>95</v>
      </c>
      <c r="L6384" s="16" t="s">
        <v>1323</v>
      </c>
      <c r="M6384" t="s">
        <v>1355</v>
      </c>
      <c r="P6384" t="s">
        <v>243</v>
      </c>
      <c r="Q6384">
        <v>-5.68</v>
      </c>
      <c r="V6384">
        <v>1</v>
      </c>
      <c r="W6384" t="s">
        <v>1371</v>
      </c>
      <c r="X6384" t="s">
        <v>1408</v>
      </c>
    </row>
    <row r="6385" spans="1:24" x14ac:dyDescent="0.3">
      <c r="A6385">
        <v>7961</v>
      </c>
      <c r="B6385" s="15" t="s">
        <v>801</v>
      </c>
      <c r="C6385" t="str">
        <f>_xlfn.XLOOKUP($B6385, STANDARDS!$A:$A, STANDARDS!$B:$B,,0,2)</f>
        <v>Kuruman Fm</v>
      </c>
      <c r="D6385" t="s">
        <v>2195</v>
      </c>
      <c r="E6385" t="s">
        <v>1084</v>
      </c>
      <c r="J6385" s="13">
        <v>2430</v>
      </c>
      <c r="K6385" s="13">
        <v>95</v>
      </c>
      <c r="L6385" s="16" t="s">
        <v>1323</v>
      </c>
      <c r="M6385" t="s">
        <v>1355</v>
      </c>
      <c r="P6385" t="s">
        <v>243</v>
      </c>
      <c r="Q6385">
        <v>-5.3</v>
      </c>
      <c r="V6385">
        <v>1</v>
      </c>
      <c r="W6385" t="s">
        <v>1371</v>
      </c>
      <c r="X6385" t="s">
        <v>1408</v>
      </c>
    </row>
    <row r="6386" spans="1:24" x14ac:dyDescent="0.3">
      <c r="A6386">
        <v>7962</v>
      </c>
      <c r="B6386" s="15" t="s">
        <v>801</v>
      </c>
      <c r="C6386" t="str">
        <f>_xlfn.XLOOKUP($B6386, STANDARDS!$A:$A, STANDARDS!$B:$B,,0,2)</f>
        <v>Kuruman Fm</v>
      </c>
      <c r="D6386" t="s">
        <v>2195</v>
      </c>
      <c r="E6386" t="s">
        <v>1084</v>
      </c>
      <c r="J6386" s="13">
        <v>2430</v>
      </c>
      <c r="K6386" s="13">
        <v>95</v>
      </c>
      <c r="L6386" s="16" t="s">
        <v>1323</v>
      </c>
      <c r="M6386" t="s">
        <v>1355</v>
      </c>
      <c r="P6386" t="s">
        <v>243</v>
      </c>
      <c r="Q6386">
        <v>-5.75</v>
      </c>
      <c r="V6386">
        <v>1</v>
      </c>
      <c r="W6386" t="s">
        <v>1371</v>
      </c>
      <c r="X6386" t="s">
        <v>1408</v>
      </c>
    </row>
    <row r="6387" spans="1:24" x14ac:dyDescent="0.3">
      <c r="A6387">
        <v>7963</v>
      </c>
      <c r="B6387" s="15" t="s">
        <v>801</v>
      </c>
      <c r="C6387" t="str">
        <f>_xlfn.XLOOKUP($B6387, STANDARDS!$A:$A, STANDARDS!$B:$B,,0,2)</f>
        <v>Kuruman Fm</v>
      </c>
      <c r="D6387" t="s">
        <v>2195</v>
      </c>
      <c r="E6387" t="s">
        <v>1084</v>
      </c>
      <c r="J6387" s="13">
        <v>2430</v>
      </c>
      <c r="K6387" s="13">
        <v>95</v>
      </c>
      <c r="L6387" s="16" t="s">
        <v>1323</v>
      </c>
      <c r="M6387" t="s">
        <v>1355</v>
      </c>
      <c r="P6387" t="s">
        <v>243</v>
      </c>
      <c r="Q6387">
        <v>-5.7</v>
      </c>
      <c r="V6387">
        <v>1</v>
      </c>
      <c r="W6387" t="s">
        <v>1371</v>
      </c>
      <c r="X6387" t="s">
        <v>1408</v>
      </c>
    </row>
    <row r="6388" spans="1:24" x14ac:dyDescent="0.3">
      <c r="A6388">
        <v>7964</v>
      </c>
      <c r="B6388" s="15" t="s">
        <v>801</v>
      </c>
      <c r="C6388" t="str">
        <f>_xlfn.XLOOKUP($B6388, STANDARDS!$A:$A, STANDARDS!$B:$B,,0,2)</f>
        <v>Kuruman Fm</v>
      </c>
      <c r="D6388" t="s">
        <v>2195</v>
      </c>
      <c r="E6388" t="s">
        <v>1084</v>
      </c>
      <c r="J6388" s="13">
        <v>2430</v>
      </c>
      <c r="K6388" s="13">
        <v>95</v>
      </c>
      <c r="L6388" s="16"/>
      <c r="M6388" t="s">
        <v>1355</v>
      </c>
      <c r="P6388" t="s">
        <v>243</v>
      </c>
      <c r="Q6388">
        <v>-5.29</v>
      </c>
      <c r="V6388">
        <v>1</v>
      </c>
      <c r="W6388" t="s">
        <v>1371</v>
      </c>
      <c r="X6388" t="s">
        <v>1408</v>
      </c>
    </row>
    <row r="6389" spans="1:24" x14ac:dyDescent="0.3">
      <c r="A6389">
        <v>7965</v>
      </c>
      <c r="B6389" s="15" t="s">
        <v>801</v>
      </c>
      <c r="C6389" t="str">
        <f>_xlfn.XLOOKUP($B6389, STANDARDS!$A:$A, STANDARDS!$B:$B,,0,2)</f>
        <v>Kuruman Fm</v>
      </c>
      <c r="D6389" t="s">
        <v>2195</v>
      </c>
      <c r="E6389" t="s">
        <v>1084</v>
      </c>
      <c r="J6389" s="13">
        <v>2430</v>
      </c>
      <c r="K6389" s="13">
        <v>95</v>
      </c>
      <c r="L6389" s="16" t="s">
        <v>1323</v>
      </c>
      <c r="M6389" t="s">
        <v>1355</v>
      </c>
      <c r="P6389" t="s">
        <v>243</v>
      </c>
      <c r="Q6389">
        <v>-5.87</v>
      </c>
      <c r="V6389">
        <v>1</v>
      </c>
      <c r="W6389" t="s">
        <v>1371</v>
      </c>
      <c r="X6389" t="s">
        <v>1408</v>
      </c>
    </row>
    <row r="6390" spans="1:24" x14ac:dyDescent="0.3">
      <c r="A6390">
        <v>7966</v>
      </c>
      <c r="B6390" s="15" t="s">
        <v>801</v>
      </c>
      <c r="C6390" t="str">
        <f>_xlfn.XLOOKUP($B6390, STANDARDS!$A:$A, STANDARDS!$B:$B,,0,2)</f>
        <v>Kuruman Fm</v>
      </c>
      <c r="D6390" t="s">
        <v>2195</v>
      </c>
      <c r="E6390" t="s">
        <v>1084</v>
      </c>
      <c r="J6390" s="13">
        <v>2430</v>
      </c>
      <c r="K6390" s="13">
        <v>95</v>
      </c>
      <c r="L6390" s="16" t="s">
        <v>1323</v>
      </c>
      <c r="M6390" t="s">
        <v>1355</v>
      </c>
      <c r="P6390" t="s">
        <v>243</v>
      </c>
      <c r="Q6390">
        <v>-5.89</v>
      </c>
      <c r="V6390">
        <v>1</v>
      </c>
      <c r="W6390" t="s">
        <v>1371</v>
      </c>
      <c r="X6390" t="s">
        <v>1408</v>
      </c>
    </row>
    <row r="6391" spans="1:24" x14ac:dyDescent="0.3">
      <c r="A6391">
        <v>8069</v>
      </c>
      <c r="B6391" s="15" t="s">
        <v>803</v>
      </c>
      <c r="C6391" t="str">
        <f>_xlfn.XLOOKUP($B6391, STANDARDS!$A:$A, STANDARDS!$B:$B,,0,2)</f>
        <v>Tinder Gp, Yukon</v>
      </c>
      <c r="D6391" t="s">
        <v>517</v>
      </c>
      <c r="E6391" t="s">
        <v>1173</v>
      </c>
      <c r="J6391" s="13">
        <v>700</v>
      </c>
      <c r="K6391" s="13">
        <v>100</v>
      </c>
      <c r="L6391" s="16"/>
      <c r="M6391" t="s">
        <v>1335</v>
      </c>
      <c r="O6391">
        <v>1.2999999999999999E-2</v>
      </c>
      <c r="P6391" t="s">
        <v>243</v>
      </c>
      <c r="Q6391">
        <v>-4.74</v>
      </c>
      <c r="S6391">
        <v>-23.04</v>
      </c>
      <c r="U6391" t="s">
        <v>245</v>
      </c>
      <c r="V6391">
        <v>1</v>
      </c>
      <c r="W6391" t="s">
        <v>1371</v>
      </c>
      <c r="X6391" t="s">
        <v>1410</v>
      </c>
    </row>
    <row r="6392" spans="1:24" x14ac:dyDescent="0.3">
      <c r="A6392">
        <v>8070</v>
      </c>
      <c r="B6392" s="15" t="s">
        <v>803</v>
      </c>
      <c r="C6392" t="str">
        <f>_xlfn.XLOOKUP($B6392, STANDARDS!$A:$A, STANDARDS!$B:$B,,0,2)</f>
        <v>Tinder Gp, Yukon</v>
      </c>
      <c r="D6392" t="s">
        <v>517</v>
      </c>
      <c r="E6392" t="s">
        <v>1173</v>
      </c>
      <c r="J6392" s="13">
        <v>700</v>
      </c>
      <c r="K6392" s="13">
        <v>100</v>
      </c>
      <c r="L6392" s="16"/>
      <c r="M6392" t="s">
        <v>1335</v>
      </c>
      <c r="O6392">
        <v>1.7000000000000001E-2</v>
      </c>
      <c r="P6392" t="s">
        <v>243</v>
      </c>
      <c r="Q6392">
        <v>-4.87</v>
      </c>
      <c r="S6392">
        <v>-23.73</v>
      </c>
      <c r="U6392" t="s">
        <v>245</v>
      </c>
      <c r="V6392">
        <v>1</v>
      </c>
      <c r="W6392" t="s">
        <v>1371</v>
      </c>
      <c r="X6392" t="s">
        <v>1410</v>
      </c>
    </row>
    <row r="6393" spans="1:24" x14ac:dyDescent="0.3">
      <c r="A6393">
        <v>8071</v>
      </c>
      <c r="B6393" s="15" t="s">
        <v>803</v>
      </c>
      <c r="C6393" t="str">
        <f>_xlfn.XLOOKUP($B6393, STANDARDS!$A:$A, STANDARDS!$B:$B,,0,2)</f>
        <v>Tinder Gp, Yukon</v>
      </c>
      <c r="D6393" t="s">
        <v>517</v>
      </c>
      <c r="E6393" t="s">
        <v>1173</v>
      </c>
      <c r="J6393" s="13">
        <v>700</v>
      </c>
      <c r="K6393" s="13">
        <v>100</v>
      </c>
      <c r="L6393" s="16"/>
      <c r="M6393" t="s">
        <v>1335</v>
      </c>
      <c r="P6393" t="s">
        <v>243</v>
      </c>
      <c r="Q6393">
        <v>-1.53</v>
      </c>
      <c r="S6393">
        <v>-24.8</v>
      </c>
      <c r="U6393" t="s">
        <v>245</v>
      </c>
      <c r="V6393">
        <v>1</v>
      </c>
      <c r="W6393" t="s">
        <v>1371</v>
      </c>
      <c r="X6393" t="s">
        <v>1410</v>
      </c>
    </row>
    <row r="6394" spans="1:24" x14ac:dyDescent="0.3">
      <c r="A6394">
        <v>8072</v>
      </c>
      <c r="B6394" s="15" t="s">
        <v>803</v>
      </c>
      <c r="C6394" t="str">
        <f>_xlfn.XLOOKUP($B6394, STANDARDS!$A:$A, STANDARDS!$B:$B,,0,2)</f>
        <v>Tinder Gp, Yukon</v>
      </c>
      <c r="D6394" t="s">
        <v>517</v>
      </c>
      <c r="E6394" t="s">
        <v>1173</v>
      </c>
      <c r="J6394" s="13">
        <v>700</v>
      </c>
      <c r="K6394" s="13">
        <v>100</v>
      </c>
      <c r="L6394" s="16"/>
      <c r="M6394" t="s">
        <v>1335</v>
      </c>
      <c r="O6394">
        <v>6.3E-2</v>
      </c>
      <c r="P6394" t="s">
        <v>243</v>
      </c>
      <c r="Q6394">
        <v>-3.89</v>
      </c>
      <c r="S6394">
        <v>-28.15</v>
      </c>
      <c r="U6394" t="s">
        <v>245</v>
      </c>
      <c r="V6394">
        <v>1</v>
      </c>
      <c r="W6394" t="s">
        <v>1371</v>
      </c>
      <c r="X6394" t="s">
        <v>1410</v>
      </c>
    </row>
    <row r="6395" spans="1:24" x14ac:dyDescent="0.3">
      <c r="A6395">
        <v>8073</v>
      </c>
      <c r="B6395" s="15" t="s">
        <v>803</v>
      </c>
      <c r="C6395" t="str">
        <f>_xlfn.XLOOKUP($B6395, STANDARDS!$A:$A, STANDARDS!$B:$B,,0,2)</f>
        <v>Tinder Gp, Yukon</v>
      </c>
      <c r="D6395" t="s">
        <v>517</v>
      </c>
      <c r="E6395" t="s">
        <v>1173</v>
      </c>
      <c r="J6395" s="13">
        <v>700</v>
      </c>
      <c r="K6395" s="13">
        <v>100</v>
      </c>
      <c r="L6395" s="16"/>
      <c r="M6395" t="s">
        <v>1335</v>
      </c>
      <c r="P6395" t="s">
        <v>243</v>
      </c>
      <c r="Q6395">
        <v>-0.66</v>
      </c>
      <c r="S6395">
        <v>-25.62</v>
      </c>
      <c r="U6395" t="s">
        <v>245</v>
      </c>
      <c r="V6395">
        <v>1</v>
      </c>
      <c r="W6395" t="s">
        <v>1371</v>
      </c>
      <c r="X6395" t="s">
        <v>1410</v>
      </c>
    </row>
    <row r="6396" spans="1:24" x14ac:dyDescent="0.3">
      <c r="A6396">
        <v>8074</v>
      </c>
      <c r="B6396" s="15" t="s">
        <v>803</v>
      </c>
      <c r="C6396" t="str">
        <f>_xlfn.XLOOKUP($B6396, STANDARDS!$A:$A, STANDARDS!$B:$B,,0,2)</f>
        <v>Tinder Gp, Yukon</v>
      </c>
      <c r="D6396" t="s">
        <v>517</v>
      </c>
      <c r="E6396" t="s">
        <v>1173</v>
      </c>
      <c r="J6396" s="13">
        <v>700</v>
      </c>
      <c r="K6396" s="13">
        <v>100</v>
      </c>
      <c r="L6396" s="16"/>
      <c r="M6396" t="s">
        <v>1335</v>
      </c>
      <c r="O6396">
        <v>0.16</v>
      </c>
      <c r="P6396" t="s">
        <v>243</v>
      </c>
      <c r="Q6396">
        <v>1.85</v>
      </c>
      <c r="S6396">
        <v>-25.16</v>
      </c>
      <c r="U6396" t="s">
        <v>245</v>
      </c>
      <c r="V6396">
        <v>1</v>
      </c>
      <c r="W6396" t="s">
        <v>1371</v>
      </c>
      <c r="X6396" t="s">
        <v>1410</v>
      </c>
    </row>
    <row r="6397" spans="1:24" x14ac:dyDescent="0.3">
      <c r="A6397">
        <v>8075</v>
      </c>
      <c r="B6397" s="15" t="s">
        <v>803</v>
      </c>
      <c r="C6397" t="str">
        <f>_xlfn.XLOOKUP($B6397, STANDARDS!$A:$A, STANDARDS!$B:$B,,0,2)</f>
        <v>Tinder Gp, Yukon</v>
      </c>
      <c r="D6397" t="s">
        <v>517</v>
      </c>
      <c r="E6397" t="s">
        <v>1173</v>
      </c>
      <c r="J6397" s="13">
        <v>700</v>
      </c>
      <c r="K6397" s="13">
        <v>100</v>
      </c>
      <c r="L6397" s="16"/>
      <c r="M6397" t="s">
        <v>1335</v>
      </c>
      <c r="O6397">
        <v>0.17100000000000001</v>
      </c>
      <c r="P6397" t="s">
        <v>243</v>
      </c>
      <c r="Q6397">
        <v>1.03</v>
      </c>
      <c r="S6397">
        <v>-25.84</v>
      </c>
      <c r="U6397" t="s">
        <v>245</v>
      </c>
      <c r="V6397">
        <v>1</v>
      </c>
      <c r="W6397" t="s">
        <v>1371</v>
      </c>
      <c r="X6397" t="s">
        <v>1410</v>
      </c>
    </row>
    <row r="6398" spans="1:24" x14ac:dyDescent="0.3">
      <c r="A6398">
        <v>8076</v>
      </c>
      <c r="B6398" s="15" t="s">
        <v>803</v>
      </c>
      <c r="C6398" t="str">
        <f>_xlfn.XLOOKUP($B6398, STANDARDS!$A:$A, STANDARDS!$B:$B,,0,2)</f>
        <v>Tinder Gp, Yukon</v>
      </c>
      <c r="D6398" t="s">
        <v>517</v>
      </c>
      <c r="E6398" t="s">
        <v>1173</v>
      </c>
      <c r="J6398" s="13">
        <v>700</v>
      </c>
      <c r="K6398" s="13">
        <v>100</v>
      </c>
      <c r="L6398" s="16"/>
      <c r="M6398" t="s">
        <v>1335</v>
      </c>
      <c r="O6398">
        <v>1.4999999999999999E-2</v>
      </c>
      <c r="P6398" t="s">
        <v>243</v>
      </c>
      <c r="Q6398">
        <v>2.89</v>
      </c>
      <c r="S6398">
        <v>-20.92</v>
      </c>
      <c r="U6398" t="s">
        <v>245</v>
      </c>
      <c r="V6398">
        <v>1</v>
      </c>
      <c r="W6398" t="s">
        <v>1371</v>
      </c>
      <c r="X6398" t="s">
        <v>1410</v>
      </c>
    </row>
    <row r="6399" spans="1:24" x14ac:dyDescent="0.3">
      <c r="A6399">
        <v>8077</v>
      </c>
      <c r="B6399" s="15" t="s">
        <v>803</v>
      </c>
      <c r="C6399" t="str">
        <f>_xlfn.XLOOKUP($B6399, STANDARDS!$A:$A, STANDARDS!$B:$B,,0,2)</f>
        <v>Tinder Gp, Yukon</v>
      </c>
      <c r="D6399" t="s">
        <v>517</v>
      </c>
      <c r="E6399" t="s">
        <v>1173</v>
      </c>
      <c r="J6399" s="13">
        <v>700</v>
      </c>
      <c r="K6399" s="13">
        <v>100</v>
      </c>
      <c r="L6399" s="16"/>
      <c r="M6399" t="s">
        <v>1335</v>
      </c>
      <c r="O6399">
        <v>0.17100000000000001</v>
      </c>
      <c r="P6399" t="s">
        <v>243</v>
      </c>
      <c r="Q6399">
        <v>-2.81</v>
      </c>
      <c r="S6399">
        <v>-26.63</v>
      </c>
      <c r="U6399" t="s">
        <v>245</v>
      </c>
      <c r="V6399">
        <v>1</v>
      </c>
      <c r="W6399" t="s">
        <v>1371</v>
      </c>
      <c r="X6399" t="s">
        <v>1410</v>
      </c>
    </row>
    <row r="6400" spans="1:24" x14ac:dyDescent="0.3">
      <c r="A6400">
        <v>8078</v>
      </c>
      <c r="B6400" s="15" t="s">
        <v>803</v>
      </c>
      <c r="C6400" t="str">
        <f>_xlfn.XLOOKUP($B6400, STANDARDS!$A:$A, STANDARDS!$B:$B,,0,2)</f>
        <v>Tinder Gp, Yukon</v>
      </c>
      <c r="D6400" t="s">
        <v>517</v>
      </c>
      <c r="E6400" t="s">
        <v>1173</v>
      </c>
      <c r="J6400" s="13">
        <v>700</v>
      </c>
      <c r="K6400" s="13">
        <v>100</v>
      </c>
      <c r="L6400" s="16"/>
      <c r="M6400" t="s">
        <v>1335</v>
      </c>
      <c r="O6400">
        <v>0.04</v>
      </c>
      <c r="P6400" t="s">
        <v>243</v>
      </c>
      <c r="Q6400">
        <v>-2.25</v>
      </c>
      <c r="S6400">
        <v>-26.63</v>
      </c>
      <c r="U6400" t="s">
        <v>245</v>
      </c>
      <c r="V6400">
        <v>1</v>
      </c>
      <c r="W6400" t="s">
        <v>1371</v>
      </c>
      <c r="X6400" t="s">
        <v>1410</v>
      </c>
    </row>
    <row r="6401" spans="1:24" x14ac:dyDescent="0.3">
      <c r="A6401">
        <v>8079</v>
      </c>
      <c r="B6401" s="15" t="s">
        <v>803</v>
      </c>
      <c r="C6401" t="str">
        <f>_xlfn.XLOOKUP($B6401, STANDARDS!$A:$A, STANDARDS!$B:$B,,0,2)</f>
        <v>Tinder Gp, Yukon</v>
      </c>
      <c r="D6401" t="s">
        <v>517</v>
      </c>
      <c r="E6401" t="s">
        <v>1173</v>
      </c>
      <c r="J6401" s="13">
        <v>700</v>
      </c>
      <c r="K6401" s="13">
        <v>100</v>
      </c>
      <c r="L6401" s="16"/>
      <c r="M6401" t="s">
        <v>1335</v>
      </c>
      <c r="O6401">
        <v>6.0999999999999999E-2</v>
      </c>
      <c r="P6401" t="s">
        <v>243</v>
      </c>
      <c r="Q6401">
        <v>2.35</v>
      </c>
      <c r="S6401">
        <v>-25.21</v>
      </c>
      <c r="U6401" t="s">
        <v>245</v>
      </c>
      <c r="V6401">
        <v>1</v>
      </c>
      <c r="W6401" t="s">
        <v>1371</v>
      </c>
      <c r="X6401" t="s">
        <v>1410</v>
      </c>
    </row>
    <row r="6402" spans="1:24" x14ac:dyDescent="0.3">
      <c r="A6402">
        <v>8080</v>
      </c>
      <c r="B6402" s="15" t="s">
        <v>803</v>
      </c>
      <c r="C6402" t="str">
        <f>_xlfn.XLOOKUP($B6402, STANDARDS!$A:$A, STANDARDS!$B:$B,,0,2)</f>
        <v>Tinder Gp, Yukon</v>
      </c>
      <c r="D6402" t="s">
        <v>517</v>
      </c>
      <c r="E6402" t="s">
        <v>1173</v>
      </c>
      <c r="J6402" s="13">
        <v>700</v>
      </c>
      <c r="K6402" s="13">
        <v>100</v>
      </c>
      <c r="L6402" s="16"/>
      <c r="M6402" t="s">
        <v>1335</v>
      </c>
      <c r="O6402">
        <v>0.22</v>
      </c>
      <c r="P6402" t="s">
        <v>243</v>
      </c>
      <c r="Q6402">
        <v>3.47</v>
      </c>
      <c r="S6402">
        <v>-27.38</v>
      </c>
      <c r="U6402" t="s">
        <v>245</v>
      </c>
      <c r="V6402">
        <v>1</v>
      </c>
      <c r="W6402" t="s">
        <v>1371</v>
      </c>
      <c r="X6402" t="s">
        <v>1410</v>
      </c>
    </row>
    <row r="6403" spans="1:24" x14ac:dyDescent="0.3">
      <c r="A6403">
        <v>8081</v>
      </c>
      <c r="B6403" s="15" t="s">
        <v>803</v>
      </c>
      <c r="C6403" t="str">
        <f>_xlfn.XLOOKUP($B6403, STANDARDS!$A:$A, STANDARDS!$B:$B,,0,2)</f>
        <v>Tinder Gp, Yukon</v>
      </c>
      <c r="D6403" t="s">
        <v>517</v>
      </c>
      <c r="E6403" t="s">
        <v>1173</v>
      </c>
      <c r="J6403" s="13">
        <v>700</v>
      </c>
      <c r="K6403" s="13">
        <v>100</v>
      </c>
      <c r="L6403" s="16"/>
      <c r="M6403" t="s">
        <v>1335</v>
      </c>
      <c r="O6403">
        <v>4.3999999999999997E-2</v>
      </c>
      <c r="P6403" t="s">
        <v>243</v>
      </c>
      <c r="Q6403">
        <v>4.67</v>
      </c>
      <c r="S6403">
        <v>-25.1</v>
      </c>
      <c r="U6403" t="s">
        <v>245</v>
      </c>
      <c r="V6403">
        <v>1</v>
      </c>
      <c r="W6403" t="s">
        <v>1371</v>
      </c>
      <c r="X6403" t="s">
        <v>1410</v>
      </c>
    </row>
    <row r="6404" spans="1:24" x14ac:dyDescent="0.3">
      <c r="A6404">
        <v>8082</v>
      </c>
      <c r="B6404" s="15" t="s">
        <v>803</v>
      </c>
      <c r="C6404" t="str">
        <f>_xlfn.XLOOKUP($B6404, STANDARDS!$A:$A, STANDARDS!$B:$B,,0,2)</f>
        <v>Tinder Gp, Yukon</v>
      </c>
      <c r="D6404" t="s">
        <v>517</v>
      </c>
      <c r="E6404" t="s">
        <v>1173</v>
      </c>
      <c r="J6404" s="13">
        <v>700</v>
      </c>
      <c r="K6404" s="13">
        <v>100</v>
      </c>
      <c r="L6404" s="16"/>
      <c r="M6404" t="s">
        <v>1335</v>
      </c>
      <c r="P6404" t="s">
        <v>243</v>
      </c>
      <c r="Q6404">
        <v>1.9</v>
      </c>
      <c r="S6404">
        <v>-25.51</v>
      </c>
      <c r="U6404" t="s">
        <v>245</v>
      </c>
      <c r="V6404">
        <v>1</v>
      </c>
      <c r="W6404" t="s">
        <v>1371</v>
      </c>
      <c r="X6404" t="s">
        <v>1410</v>
      </c>
    </row>
    <row r="6405" spans="1:24" x14ac:dyDescent="0.3">
      <c r="A6405">
        <v>8083</v>
      </c>
      <c r="B6405" s="15" t="s">
        <v>803</v>
      </c>
      <c r="C6405" t="str">
        <f>_xlfn.XLOOKUP($B6405, STANDARDS!$A:$A, STANDARDS!$B:$B,,0,2)</f>
        <v>Tinder Gp, Yukon</v>
      </c>
      <c r="D6405" t="s">
        <v>517</v>
      </c>
      <c r="E6405" t="s">
        <v>1173</v>
      </c>
      <c r="J6405" s="13">
        <v>700</v>
      </c>
      <c r="K6405" s="13">
        <v>100</v>
      </c>
      <c r="L6405" s="16"/>
      <c r="M6405" t="s">
        <v>1335</v>
      </c>
      <c r="O6405">
        <v>0.53300000000000003</v>
      </c>
      <c r="P6405" t="s">
        <v>243</v>
      </c>
      <c r="Q6405">
        <v>1.93</v>
      </c>
      <c r="S6405">
        <v>-21.76</v>
      </c>
      <c r="U6405" t="s">
        <v>245</v>
      </c>
      <c r="V6405">
        <v>1</v>
      </c>
      <c r="W6405" t="s">
        <v>1371</v>
      </c>
      <c r="X6405" t="s">
        <v>1410</v>
      </c>
    </row>
    <row r="6406" spans="1:24" x14ac:dyDescent="0.3">
      <c r="A6406">
        <v>8084</v>
      </c>
      <c r="B6406" s="15" t="s">
        <v>803</v>
      </c>
      <c r="C6406" t="str">
        <f>_xlfn.XLOOKUP($B6406, STANDARDS!$A:$A, STANDARDS!$B:$B,,0,2)</f>
        <v>Tinder Gp, Yukon</v>
      </c>
      <c r="D6406" t="s">
        <v>517</v>
      </c>
      <c r="E6406" t="s">
        <v>1173</v>
      </c>
      <c r="J6406" s="13">
        <v>700</v>
      </c>
      <c r="K6406" s="13">
        <v>100</v>
      </c>
      <c r="L6406" s="16"/>
      <c r="M6406" t="s">
        <v>1335</v>
      </c>
      <c r="O6406">
        <v>0.14099999999999999</v>
      </c>
      <c r="P6406" t="s">
        <v>243</v>
      </c>
      <c r="Q6406">
        <v>3.44</v>
      </c>
      <c r="S6406">
        <v>-26.41</v>
      </c>
      <c r="U6406" t="s">
        <v>245</v>
      </c>
      <c r="V6406">
        <v>1</v>
      </c>
      <c r="W6406" t="s">
        <v>1371</v>
      </c>
      <c r="X6406" t="s">
        <v>1410</v>
      </c>
    </row>
    <row r="6407" spans="1:24" x14ac:dyDescent="0.3">
      <c r="A6407">
        <v>8085</v>
      </c>
      <c r="B6407" s="15" t="s">
        <v>803</v>
      </c>
      <c r="C6407" t="str">
        <f>_xlfn.XLOOKUP($B6407, STANDARDS!$A:$A, STANDARDS!$B:$B,,0,2)</f>
        <v>Tinder Gp, Yukon</v>
      </c>
      <c r="D6407" t="s">
        <v>517</v>
      </c>
      <c r="E6407" t="s">
        <v>1173</v>
      </c>
      <c r="J6407" s="13">
        <v>700</v>
      </c>
      <c r="K6407" s="13">
        <v>100</v>
      </c>
      <c r="L6407" s="16"/>
      <c r="M6407" t="s">
        <v>583</v>
      </c>
      <c r="P6407" t="s">
        <v>243</v>
      </c>
      <c r="Q6407">
        <v>-5.52</v>
      </c>
      <c r="S6407">
        <v>-24.19</v>
      </c>
      <c r="U6407" t="s">
        <v>245</v>
      </c>
      <c r="V6407">
        <v>1</v>
      </c>
      <c r="W6407" t="s">
        <v>1371</v>
      </c>
      <c r="X6407" t="s">
        <v>1410</v>
      </c>
    </row>
    <row r="6408" spans="1:24" x14ac:dyDescent="0.3">
      <c r="A6408">
        <v>8086</v>
      </c>
      <c r="B6408" s="15" t="s">
        <v>804</v>
      </c>
      <c r="C6408" t="str">
        <f>_xlfn.XLOOKUP($B6408, STANDARDS!$A:$A, STANDARDS!$B:$B,,0,2)</f>
        <v>Funnel Creek Limestone</v>
      </c>
      <c r="D6408" t="s">
        <v>517</v>
      </c>
      <c r="E6408" t="s">
        <v>1173</v>
      </c>
      <c r="J6408" s="13">
        <v>700</v>
      </c>
      <c r="K6408" s="13">
        <v>100</v>
      </c>
      <c r="L6408" s="16"/>
      <c r="M6408" t="s">
        <v>583</v>
      </c>
      <c r="O6408">
        <v>0.04</v>
      </c>
      <c r="P6408" t="s">
        <v>243</v>
      </c>
      <c r="Q6408">
        <v>-2.17</v>
      </c>
      <c r="S6408">
        <v>-24.14</v>
      </c>
      <c r="U6408" t="s">
        <v>245</v>
      </c>
      <c r="V6408">
        <v>1</v>
      </c>
      <c r="W6408" t="s">
        <v>1371</v>
      </c>
      <c r="X6408" t="s">
        <v>1410</v>
      </c>
    </row>
    <row r="6409" spans="1:24" x14ac:dyDescent="0.3">
      <c r="A6409">
        <v>8087</v>
      </c>
      <c r="B6409" s="15" t="s">
        <v>804</v>
      </c>
      <c r="C6409" t="str">
        <f>_xlfn.XLOOKUP($B6409, STANDARDS!$A:$A, STANDARDS!$B:$B,,0,2)</f>
        <v>Funnel Creek Limestone</v>
      </c>
      <c r="D6409" t="s">
        <v>517</v>
      </c>
      <c r="E6409" t="s">
        <v>1173</v>
      </c>
      <c r="J6409" s="13">
        <v>700</v>
      </c>
      <c r="K6409" s="13">
        <v>100</v>
      </c>
      <c r="L6409" s="16"/>
      <c r="M6409" t="s">
        <v>583</v>
      </c>
      <c r="P6409" t="s">
        <v>243</v>
      </c>
      <c r="Q6409">
        <v>1.22</v>
      </c>
      <c r="V6409">
        <v>1</v>
      </c>
      <c r="W6409" t="s">
        <v>1371</v>
      </c>
      <c r="X6409" t="s">
        <v>1410</v>
      </c>
    </row>
    <row r="6410" spans="1:24" x14ac:dyDescent="0.3">
      <c r="A6410">
        <v>8088</v>
      </c>
      <c r="B6410" s="15" t="s">
        <v>803</v>
      </c>
      <c r="C6410" t="str">
        <f>_xlfn.XLOOKUP($B6410, STANDARDS!$A:$A, STANDARDS!$B:$B,,0,2)</f>
        <v>Tinder Gp, Yukon</v>
      </c>
      <c r="D6410" t="s">
        <v>517</v>
      </c>
      <c r="E6410" t="s">
        <v>1173</v>
      </c>
      <c r="J6410" s="13">
        <v>700</v>
      </c>
      <c r="K6410" s="13">
        <v>100</v>
      </c>
      <c r="L6410" s="16"/>
      <c r="M6410" t="s">
        <v>1335</v>
      </c>
      <c r="P6410" t="s">
        <v>243</v>
      </c>
      <c r="Q6410" t="s">
        <v>1308</v>
      </c>
      <c r="S6410">
        <v>-22.41</v>
      </c>
      <c r="U6410" t="s">
        <v>245</v>
      </c>
      <c r="V6410">
        <v>1</v>
      </c>
      <c r="W6410" t="s">
        <v>1371</v>
      </c>
      <c r="X6410" t="s">
        <v>1410</v>
      </c>
    </row>
    <row r="6411" spans="1:24" x14ac:dyDescent="0.3">
      <c r="A6411">
        <v>8089</v>
      </c>
      <c r="B6411" s="15" t="s">
        <v>805</v>
      </c>
      <c r="C6411" t="str">
        <f>_xlfn.XLOOKUP($B6411, STANDARDS!$A:$A, STANDARDS!$B:$B,,0,2)</f>
        <v>Staraya Rechka Fm</v>
      </c>
      <c r="D6411" t="s">
        <v>1057</v>
      </c>
      <c r="E6411" t="s">
        <v>1174</v>
      </c>
      <c r="J6411" s="13">
        <v>550</v>
      </c>
      <c r="K6411" s="13">
        <v>40</v>
      </c>
      <c r="L6411" s="16" t="s">
        <v>1309</v>
      </c>
      <c r="P6411" t="s">
        <v>243</v>
      </c>
      <c r="Q6411">
        <v>-2.5</v>
      </c>
      <c r="V6411">
        <v>1</v>
      </c>
      <c r="W6411" t="s">
        <v>1371</v>
      </c>
      <c r="X6411" t="s">
        <v>1412</v>
      </c>
    </row>
    <row r="6412" spans="1:24" x14ac:dyDescent="0.3">
      <c r="A6412">
        <v>8090</v>
      </c>
      <c r="B6412" s="15" t="s">
        <v>805</v>
      </c>
      <c r="C6412" t="str">
        <f>_xlfn.XLOOKUP($B6412, STANDARDS!$A:$A, STANDARDS!$B:$B,,0,2)</f>
        <v>Staraya Rechka Fm</v>
      </c>
      <c r="D6412" t="s">
        <v>1057</v>
      </c>
      <c r="E6412" t="s">
        <v>1174</v>
      </c>
      <c r="J6412" s="13">
        <v>550</v>
      </c>
      <c r="K6412" s="13">
        <v>40</v>
      </c>
      <c r="L6412" s="16" t="s">
        <v>1309</v>
      </c>
      <c r="M6412" t="s">
        <v>1359</v>
      </c>
      <c r="P6412" t="s">
        <v>243</v>
      </c>
      <c r="Q6412">
        <v>-2</v>
      </c>
      <c r="V6412">
        <v>1</v>
      </c>
      <c r="W6412" t="s">
        <v>1371</v>
      </c>
      <c r="X6412" t="s">
        <v>1412</v>
      </c>
    </row>
    <row r="6413" spans="1:24" x14ac:dyDescent="0.3">
      <c r="A6413">
        <v>8091</v>
      </c>
      <c r="B6413" s="15" t="s">
        <v>805</v>
      </c>
      <c r="C6413" t="str">
        <f>_xlfn.XLOOKUP($B6413, STANDARDS!$A:$A, STANDARDS!$B:$B,,0,2)</f>
        <v>Staraya Rechka Fm</v>
      </c>
      <c r="D6413" t="s">
        <v>1057</v>
      </c>
      <c r="E6413" t="s">
        <v>1174</v>
      </c>
      <c r="J6413" s="13">
        <v>550</v>
      </c>
      <c r="K6413" s="13">
        <v>40</v>
      </c>
      <c r="L6413" s="16" t="s">
        <v>1309</v>
      </c>
      <c r="M6413" t="s">
        <v>1359</v>
      </c>
      <c r="P6413" t="s">
        <v>243</v>
      </c>
      <c r="Q6413">
        <v>-1.1000000000000001</v>
      </c>
      <c r="V6413">
        <v>1</v>
      </c>
      <c r="W6413" t="s">
        <v>1371</v>
      </c>
      <c r="X6413" t="s">
        <v>1412</v>
      </c>
    </row>
    <row r="6414" spans="1:24" x14ac:dyDescent="0.3">
      <c r="A6414">
        <v>8092</v>
      </c>
      <c r="B6414" s="15" t="s">
        <v>805</v>
      </c>
      <c r="C6414" t="str">
        <f>_xlfn.XLOOKUP($B6414, STANDARDS!$A:$A, STANDARDS!$B:$B,,0,2)</f>
        <v>Staraya Rechka Fm</v>
      </c>
      <c r="D6414" t="s">
        <v>1057</v>
      </c>
      <c r="E6414" t="s">
        <v>1174</v>
      </c>
      <c r="J6414" s="13">
        <v>550</v>
      </c>
      <c r="K6414" s="13">
        <v>40</v>
      </c>
      <c r="L6414" s="16" t="s">
        <v>1309</v>
      </c>
      <c r="M6414" t="s">
        <v>1359</v>
      </c>
      <c r="P6414" t="s">
        <v>243</v>
      </c>
      <c r="Q6414">
        <v>-3.3</v>
      </c>
      <c r="V6414">
        <v>1</v>
      </c>
      <c r="W6414" t="s">
        <v>1371</v>
      </c>
      <c r="X6414" t="s">
        <v>1412</v>
      </c>
    </row>
    <row r="6415" spans="1:24" x14ac:dyDescent="0.3">
      <c r="A6415">
        <v>8093</v>
      </c>
      <c r="B6415" s="15" t="s">
        <v>805</v>
      </c>
      <c r="C6415" t="str">
        <f>_xlfn.XLOOKUP($B6415, STANDARDS!$A:$A, STANDARDS!$B:$B,,0,2)</f>
        <v>Staraya Rechka Fm</v>
      </c>
      <c r="D6415" t="s">
        <v>1057</v>
      </c>
      <c r="E6415" t="s">
        <v>1174</v>
      </c>
      <c r="J6415" s="13">
        <v>550</v>
      </c>
      <c r="K6415" s="13">
        <v>40</v>
      </c>
      <c r="L6415" s="16" t="s">
        <v>1309</v>
      </c>
      <c r="M6415" t="s">
        <v>1359</v>
      </c>
      <c r="P6415" t="s">
        <v>243</v>
      </c>
      <c r="Q6415">
        <v>-3.7</v>
      </c>
      <c r="V6415">
        <v>1</v>
      </c>
      <c r="W6415" t="s">
        <v>1371</v>
      </c>
      <c r="X6415" t="s">
        <v>1412</v>
      </c>
    </row>
    <row r="6416" spans="1:24" x14ac:dyDescent="0.3">
      <c r="A6416">
        <v>8094</v>
      </c>
      <c r="B6416" s="15" t="s">
        <v>805</v>
      </c>
      <c r="C6416" t="str">
        <f>_xlfn.XLOOKUP($B6416, STANDARDS!$A:$A, STANDARDS!$B:$B,,0,2)</f>
        <v>Staraya Rechka Fm</v>
      </c>
      <c r="D6416" t="s">
        <v>1057</v>
      </c>
      <c r="E6416" t="s">
        <v>1174</v>
      </c>
      <c r="J6416" s="13">
        <v>550</v>
      </c>
      <c r="K6416" s="13">
        <v>40</v>
      </c>
      <c r="L6416" s="16" t="s">
        <v>1309</v>
      </c>
      <c r="M6416" t="s">
        <v>583</v>
      </c>
      <c r="P6416" t="s">
        <v>243</v>
      </c>
      <c r="Q6416">
        <v>-2.2000000000000002</v>
      </c>
      <c r="V6416">
        <v>1</v>
      </c>
      <c r="W6416" t="s">
        <v>1371</v>
      </c>
      <c r="X6416" t="s">
        <v>1412</v>
      </c>
    </row>
    <row r="6417" spans="1:24" x14ac:dyDescent="0.3">
      <c r="A6417">
        <v>8095</v>
      </c>
      <c r="B6417" s="15" t="s">
        <v>805</v>
      </c>
      <c r="C6417" t="str">
        <f>_xlfn.XLOOKUP($B6417, STANDARDS!$A:$A, STANDARDS!$B:$B,,0,2)</f>
        <v>Staraya Rechka Fm</v>
      </c>
      <c r="D6417" t="s">
        <v>1057</v>
      </c>
      <c r="E6417" t="s">
        <v>1174</v>
      </c>
      <c r="J6417" s="13">
        <v>550</v>
      </c>
      <c r="K6417" s="13">
        <v>40</v>
      </c>
      <c r="L6417" s="16" t="s">
        <v>1309</v>
      </c>
      <c r="M6417" t="s">
        <v>583</v>
      </c>
      <c r="P6417" t="s">
        <v>243</v>
      </c>
      <c r="Q6417">
        <v>-3.7</v>
      </c>
      <c r="V6417">
        <v>1</v>
      </c>
      <c r="W6417" t="s">
        <v>1371</v>
      </c>
      <c r="X6417" t="s">
        <v>1412</v>
      </c>
    </row>
    <row r="6418" spans="1:24" x14ac:dyDescent="0.3">
      <c r="A6418">
        <v>8096</v>
      </c>
      <c r="B6418" s="15" t="s">
        <v>805</v>
      </c>
      <c r="C6418" t="str">
        <f>_xlfn.XLOOKUP($B6418, STANDARDS!$A:$A, STANDARDS!$B:$B,,0,2)</f>
        <v>Staraya Rechka Fm</v>
      </c>
      <c r="D6418" t="s">
        <v>1057</v>
      </c>
      <c r="E6418" t="s">
        <v>1174</v>
      </c>
      <c r="J6418" s="13">
        <v>550</v>
      </c>
      <c r="K6418" s="13">
        <v>40</v>
      </c>
      <c r="L6418" s="16" t="s">
        <v>1309</v>
      </c>
      <c r="M6418" t="s">
        <v>583</v>
      </c>
      <c r="P6418" t="s">
        <v>243</v>
      </c>
      <c r="Q6418">
        <v>-4.4000000000000004</v>
      </c>
      <c r="V6418">
        <v>1</v>
      </c>
      <c r="W6418" t="s">
        <v>1371</v>
      </c>
      <c r="X6418" t="s">
        <v>1412</v>
      </c>
    </row>
    <row r="6419" spans="1:24" x14ac:dyDescent="0.3">
      <c r="A6419">
        <v>8097</v>
      </c>
      <c r="B6419" s="15" t="s">
        <v>805</v>
      </c>
      <c r="C6419" t="str">
        <f>_xlfn.XLOOKUP($B6419, STANDARDS!$A:$A, STANDARDS!$B:$B,,0,2)</f>
        <v>Staraya Rechka Fm</v>
      </c>
      <c r="D6419" t="s">
        <v>1057</v>
      </c>
      <c r="E6419" t="s">
        <v>1174</v>
      </c>
      <c r="J6419" s="13">
        <v>550</v>
      </c>
      <c r="K6419" s="13">
        <v>40</v>
      </c>
      <c r="L6419" s="16" t="s">
        <v>1309</v>
      </c>
      <c r="M6419" t="s">
        <v>583</v>
      </c>
      <c r="P6419" t="s">
        <v>243</v>
      </c>
      <c r="Q6419">
        <v>-0.5</v>
      </c>
      <c r="V6419">
        <v>1</v>
      </c>
      <c r="W6419" t="s">
        <v>1371</v>
      </c>
      <c r="X6419" t="s">
        <v>1412</v>
      </c>
    </row>
    <row r="6420" spans="1:24" x14ac:dyDescent="0.3">
      <c r="A6420">
        <v>8098</v>
      </c>
      <c r="B6420" s="15" t="s">
        <v>805</v>
      </c>
      <c r="C6420" t="str">
        <f>_xlfn.XLOOKUP($B6420, STANDARDS!$A:$A, STANDARDS!$B:$B,,0,2)</f>
        <v>Staraya Rechka Fm</v>
      </c>
      <c r="D6420" t="s">
        <v>1057</v>
      </c>
      <c r="E6420" t="s">
        <v>1174</v>
      </c>
      <c r="J6420" s="13">
        <v>550</v>
      </c>
      <c r="K6420" s="13">
        <v>40</v>
      </c>
      <c r="L6420" s="16" t="s">
        <v>1309</v>
      </c>
      <c r="M6420" t="s">
        <v>583</v>
      </c>
      <c r="P6420" t="s">
        <v>243</v>
      </c>
      <c r="Q6420">
        <v>-2.4</v>
      </c>
      <c r="V6420">
        <v>1</v>
      </c>
      <c r="W6420" t="s">
        <v>1371</v>
      </c>
      <c r="X6420" t="s">
        <v>1412</v>
      </c>
    </row>
    <row r="6421" spans="1:24" x14ac:dyDescent="0.3">
      <c r="A6421">
        <v>8099</v>
      </c>
      <c r="B6421" s="15" t="s">
        <v>805</v>
      </c>
      <c r="C6421" t="str">
        <f>_xlfn.XLOOKUP($B6421, STANDARDS!$A:$A, STANDARDS!$B:$B,,0,2)</f>
        <v>Staraya Rechka Fm</v>
      </c>
      <c r="D6421" t="s">
        <v>1057</v>
      </c>
      <c r="E6421" t="s">
        <v>1174</v>
      </c>
      <c r="J6421" s="13">
        <v>550</v>
      </c>
      <c r="K6421" s="13">
        <v>40</v>
      </c>
      <c r="L6421" s="16" t="s">
        <v>1309</v>
      </c>
      <c r="M6421" t="s">
        <v>583</v>
      </c>
      <c r="P6421" t="s">
        <v>243</v>
      </c>
      <c r="Q6421">
        <v>-2.4</v>
      </c>
      <c r="V6421">
        <v>1</v>
      </c>
      <c r="W6421" t="s">
        <v>1371</v>
      </c>
      <c r="X6421" t="s">
        <v>1412</v>
      </c>
    </row>
    <row r="6422" spans="1:24" x14ac:dyDescent="0.3">
      <c r="A6422">
        <v>8100</v>
      </c>
      <c r="B6422" s="15" t="s">
        <v>805</v>
      </c>
      <c r="C6422" t="str">
        <f>_xlfn.XLOOKUP($B6422, STANDARDS!$A:$A, STANDARDS!$B:$B,,0,2)</f>
        <v>Staraya Rechka Fm</v>
      </c>
      <c r="D6422" t="s">
        <v>1057</v>
      </c>
      <c r="E6422" t="s">
        <v>1174</v>
      </c>
      <c r="J6422" s="13">
        <v>550</v>
      </c>
      <c r="K6422" s="13">
        <v>40</v>
      </c>
      <c r="L6422" s="16" t="s">
        <v>1309</v>
      </c>
      <c r="M6422" t="s">
        <v>583</v>
      </c>
      <c r="P6422" t="s">
        <v>243</v>
      </c>
      <c r="Q6422">
        <v>-2.9</v>
      </c>
      <c r="V6422">
        <v>1</v>
      </c>
      <c r="W6422" t="s">
        <v>1371</v>
      </c>
      <c r="X6422" t="s">
        <v>1412</v>
      </c>
    </row>
    <row r="6423" spans="1:24" x14ac:dyDescent="0.3">
      <c r="A6423">
        <v>8101</v>
      </c>
      <c r="B6423" s="15" t="s">
        <v>805</v>
      </c>
      <c r="C6423" t="str">
        <f>_xlfn.XLOOKUP($B6423, STANDARDS!$A:$A, STANDARDS!$B:$B,,0,2)</f>
        <v>Staraya Rechka Fm</v>
      </c>
      <c r="D6423" t="s">
        <v>1057</v>
      </c>
      <c r="E6423" t="s">
        <v>1174</v>
      </c>
      <c r="J6423" s="13">
        <v>550</v>
      </c>
      <c r="K6423" s="13">
        <v>40</v>
      </c>
      <c r="L6423" s="16" t="s">
        <v>1309</v>
      </c>
      <c r="M6423" t="s">
        <v>583</v>
      </c>
      <c r="P6423" t="s">
        <v>243</v>
      </c>
      <c r="Q6423">
        <v>-1.9</v>
      </c>
      <c r="V6423">
        <v>1</v>
      </c>
      <c r="W6423" t="s">
        <v>1371</v>
      </c>
      <c r="X6423" t="s">
        <v>1412</v>
      </c>
    </row>
    <row r="6424" spans="1:24" x14ac:dyDescent="0.3">
      <c r="A6424">
        <v>8102</v>
      </c>
      <c r="B6424" s="15" t="s">
        <v>805</v>
      </c>
      <c r="C6424" t="str">
        <f>_xlfn.XLOOKUP($B6424, STANDARDS!$A:$A, STANDARDS!$B:$B,,0,2)</f>
        <v>Staraya Rechka Fm</v>
      </c>
      <c r="D6424" t="s">
        <v>1057</v>
      </c>
      <c r="E6424" t="s">
        <v>1174</v>
      </c>
      <c r="J6424" s="13">
        <v>550</v>
      </c>
      <c r="K6424" s="13">
        <v>40</v>
      </c>
      <c r="L6424" s="16" t="s">
        <v>1309</v>
      </c>
      <c r="M6424" t="s">
        <v>583</v>
      </c>
      <c r="P6424" t="s">
        <v>243</v>
      </c>
      <c r="Q6424">
        <v>-1.5</v>
      </c>
      <c r="V6424">
        <v>1</v>
      </c>
      <c r="W6424" t="s">
        <v>1371</v>
      </c>
      <c r="X6424" t="s">
        <v>1412</v>
      </c>
    </row>
    <row r="6425" spans="1:24" x14ac:dyDescent="0.3">
      <c r="A6425">
        <v>8103</v>
      </c>
      <c r="B6425" s="15" t="s">
        <v>805</v>
      </c>
      <c r="C6425" t="str">
        <f>_xlfn.XLOOKUP($B6425, STANDARDS!$A:$A, STANDARDS!$B:$B,,0,2)</f>
        <v>Staraya Rechka Fm</v>
      </c>
      <c r="D6425" t="s">
        <v>1057</v>
      </c>
      <c r="E6425" t="s">
        <v>1174</v>
      </c>
      <c r="J6425" s="13">
        <v>550</v>
      </c>
      <c r="K6425" s="13">
        <v>40</v>
      </c>
      <c r="L6425" s="16" t="s">
        <v>1309</v>
      </c>
      <c r="M6425" t="s">
        <v>583</v>
      </c>
      <c r="P6425" t="s">
        <v>243</v>
      </c>
      <c r="Q6425">
        <v>-1.3</v>
      </c>
      <c r="V6425">
        <v>1</v>
      </c>
      <c r="W6425" t="s">
        <v>1371</v>
      </c>
      <c r="X6425" t="s">
        <v>1412</v>
      </c>
    </row>
    <row r="6426" spans="1:24" x14ac:dyDescent="0.3">
      <c r="A6426">
        <v>8104</v>
      </c>
      <c r="B6426" s="15" t="s">
        <v>805</v>
      </c>
      <c r="C6426" t="str">
        <f>_xlfn.XLOOKUP($B6426, STANDARDS!$A:$A, STANDARDS!$B:$B,,0,2)</f>
        <v>Staraya Rechka Fm</v>
      </c>
      <c r="D6426" t="s">
        <v>1057</v>
      </c>
      <c r="E6426" t="s">
        <v>1174</v>
      </c>
      <c r="J6426" s="13">
        <v>550</v>
      </c>
      <c r="K6426" s="13">
        <v>40</v>
      </c>
      <c r="L6426" s="16" t="s">
        <v>1309</v>
      </c>
      <c r="M6426" t="s">
        <v>583</v>
      </c>
      <c r="P6426" t="s">
        <v>243</v>
      </c>
      <c r="Q6426">
        <v>-0.1</v>
      </c>
      <c r="V6426">
        <v>1</v>
      </c>
      <c r="W6426" t="s">
        <v>1371</v>
      </c>
      <c r="X6426" t="s">
        <v>1412</v>
      </c>
    </row>
    <row r="6427" spans="1:24" x14ac:dyDescent="0.3">
      <c r="A6427">
        <v>8105</v>
      </c>
      <c r="B6427" s="15" t="s">
        <v>805</v>
      </c>
      <c r="C6427" t="str">
        <f>_xlfn.XLOOKUP($B6427, STANDARDS!$A:$A, STANDARDS!$B:$B,,0,2)</f>
        <v>Staraya Rechka Fm</v>
      </c>
      <c r="D6427" t="s">
        <v>1057</v>
      </c>
      <c r="E6427" t="s">
        <v>1174</v>
      </c>
      <c r="J6427" s="13">
        <v>550</v>
      </c>
      <c r="K6427" s="13">
        <v>40</v>
      </c>
      <c r="L6427" s="16" t="s">
        <v>1309</v>
      </c>
      <c r="M6427" t="s">
        <v>583</v>
      </c>
      <c r="P6427" t="s">
        <v>243</v>
      </c>
      <c r="Q6427">
        <v>-2.8</v>
      </c>
      <c r="V6427">
        <v>1</v>
      </c>
      <c r="W6427" t="s">
        <v>1371</v>
      </c>
      <c r="X6427" t="s">
        <v>1412</v>
      </c>
    </row>
    <row r="6428" spans="1:24" x14ac:dyDescent="0.3">
      <c r="A6428">
        <v>8106</v>
      </c>
      <c r="B6428" s="15" t="s">
        <v>805</v>
      </c>
      <c r="C6428" t="str">
        <f>_xlfn.XLOOKUP($B6428, STANDARDS!$A:$A, STANDARDS!$B:$B,,0,2)</f>
        <v>Staraya Rechka Fm</v>
      </c>
      <c r="D6428" t="s">
        <v>1057</v>
      </c>
      <c r="E6428" t="s">
        <v>1174</v>
      </c>
      <c r="J6428" s="13">
        <v>550</v>
      </c>
      <c r="K6428" s="13">
        <v>40</v>
      </c>
      <c r="L6428" s="16" t="s">
        <v>1309</v>
      </c>
      <c r="M6428" t="s">
        <v>583</v>
      </c>
      <c r="P6428" t="s">
        <v>243</v>
      </c>
      <c r="Q6428">
        <v>-4.5</v>
      </c>
      <c r="V6428">
        <v>1</v>
      </c>
      <c r="W6428" t="s">
        <v>1371</v>
      </c>
      <c r="X6428" t="s">
        <v>1412</v>
      </c>
    </row>
    <row r="6429" spans="1:24" x14ac:dyDescent="0.3">
      <c r="A6429">
        <v>8107</v>
      </c>
      <c r="B6429" s="15" t="s">
        <v>805</v>
      </c>
      <c r="C6429" t="str">
        <f>_xlfn.XLOOKUP($B6429, STANDARDS!$A:$A, STANDARDS!$B:$B,,0,2)</f>
        <v>Staraya Rechka Fm</v>
      </c>
      <c r="D6429" t="s">
        <v>1057</v>
      </c>
      <c r="E6429" t="s">
        <v>1174</v>
      </c>
      <c r="J6429" s="13">
        <v>550</v>
      </c>
      <c r="K6429" s="13">
        <v>40</v>
      </c>
      <c r="L6429" s="16" t="s">
        <v>1309</v>
      </c>
      <c r="M6429" t="s">
        <v>583</v>
      </c>
      <c r="P6429" t="s">
        <v>243</v>
      </c>
      <c r="Q6429">
        <v>-1.3</v>
      </c>
      <c r="V6429">
        <v>1</v>
      </c>
      <c r="W6429" t="s">
        <v>1371</v>
      </c>
      <c r="X6429" t="s">
        <v>1412</v>
      </c>
    </row>
    <row r="6430" spans="1:24" x14ac:dyDescent="0.3">
      <c r="A6430">
        <v>8108</v>
      </c>
      <c r="B6430" s="15" t="s">
        <v>805</v>
      </c>
      <c r="C6430" t="str">
        <f>_xlfn.XLOOKUP($B6430, STANDARDS!$A:$A, STANDARDS!$B:$B,,0,2)</f>
        <v>Staraya Rechka Fm</v>
      </c>
      <c r="D6430" t="s">
        <v>1057</v>
      </c>
      <c r="E6430" t="s">
        <v>1174</v>
      </c>
      <c r="J6430" s="13">
        <v>550</v>
      </c>
      <c r="K6430" s="13">
        <v>40</v>
      </c>
      <c r="L6430" s="16" t="s">
        <v>1309</v>
      </c>
      <c r="M6430" t="s">
        <v>583</v>
      </c>
      <c r="P6430" t="s">
        <v>243</v>
      </c>
      <c r="Q6430">
        <v>-0.6</v>
      </c>
      <c r="V6430">
        <v>1</v>
      </c>
      <c r="W6430" t="s">
        <v>1371</v>
      </c>
      <c r="X6430" t="s">
        <v>1412</v>
      </c>
    </row>
    <row r="6431" spans="1:24" x14ac:dyDescent="0.3">
      <c r="A6431">
        <v>8109</v>
      </c>
      <c r="B6431" s="15" t="s">
        <v>805</v>
      </c>
      <c r="C6431" t="str">
        <f>_xlfn.XLOOKUP($B6431, STANDARDS!$A:$A, STANDARDS!$B:$B,,0,2)</f>
        <v>Staraya Rechka Fm</v>
      </c>
      <c r="D6431" t="s">
        <v>1057</v>
      </c>
      <c r="E6431" t="s">
        <v>1174</v>
      </c>
      <c r="J6431" s="13">
        <v>550</v>
      </c>
      <c r="K6431" s="13">
        <v>40</v>
      </c>
      <c r="L6431" s="16" t="s">
        <v>1309</v>
      </c>
      <c r="M6431" t="s">
        <v>583</v>
      </c>
      <c r="P6431" t="s">
        <v>243</v>
      </c>
      <c r="Q6431">
        <v>-0.5</v>
      </c>
      <c r="V6431">
        <v>1</v>
      </c>
      <c r="W6431" t="s">
        <v>1371</v>
      </c>
      <c r="X6431" t="s">
        <v>1412</v>
      </c>
    </row>
    <row r="6432" spans="1:24" x14ac:dyDescent="0.3">
      <c r="A6432">
        <v>8110</v>
      </c>
      <c r="B6432" s="15" t="s">
        <v>805</v>
      </c>
      <c r="C6432" t="str">
        <f>_xlfn.XLOOKUP($B6432, STANDARDS!$A:$A, STANDARDS!$B:$B,,0,2)</f>
        <v>Staraya Rechka Fm</v>
      </c>
      <c r="D6432" t="s">
        <v>1057</v>
      </c>
      <c r="E6432" t="s">
        <v>1174</v>
      </c>
      <c r="J6432" s="13">
        <v>550</v>
      </c>
      <c r="K6432" s="13">
        <v>40</v>
      </c>
      <c r="L6432" s="16" t="s">
        <v>1309</v>
      </c>
      <c r="M6432" t="s">
        <v>583</v>
      </c>
      <c r="P6432" t="s">
        <v>243</v>
      </c>
      <c r="Q6432">
        <v>0.1</v>
      </c>
      <c r="V6432">
        <v>1</v>
      </c>
      <c r="W6432" t="s">
        <v>1371</v>
      </c>
      <c r="X6432" t="s">
        <v>1412</v>
      </c>
    </row>
    <row r="6433" spans="1:24" x14ac:dyDescent="0.3">
      <c r="A6433">
        <v>8111</v>
      </c>
      <c r="B6433" s="15" t="s">
        <v>805</v>
      </c>
      <c r="C6433" t="str">
        <f>_xlfn.XLOOKUP($B6433, STANDARDS!$A:$A, STANDARDS!$B:$B,,0,2)</f>
        <v>Staraya Rechka Fm</v>
      </c>
      <c r="D6433" t="s">
        <v>1057</v>
      </c>
      <c r="E6433" t="s">
        <v>1174</v>
      </c>
      <c r="J6433" s="13">
        <v>550</v>
      </c>
      <c r="K6433" s="13">
        <v>40</v>
      </c>
      <c r="L6433" s="16" t="s">
        <v>1309</v>
      </c>
      <c r="M6433" t="s">
        <v>583</v>
      </c>
      <c r="P6433" t="s">
        <v>243</v>
      </c>
      <c r="Q6433">
        <v>-2.2999999999999998</v>
      </c>
      <c r="V6433">
        <v>1</v>
      </c>
      <c r="W6433" t="s">
        <v>1371</v>
      </c>
      <c r="X6433" t="s">
        <v>1412</v>
      </c>
    </row>
    <row r="6434" spans="1:24" x14ac:dyDescent="0.3">
      <c r="A6434">
        <v>8112</v>
      </c>
      <c r="B6434" s="15" t="s">
        <v>805</v>
      </c>
      <c r="C6434" t="str">
        <f>_xlfn.XLOOKUP($B6434, STANDARDS!$A:$A, STANDARDS!$B:$B,,0,2)</f>
        <v>Staraya Rechka Fm</v>
      </c>
      <c r="D6434" t="s">
        <v>1057</v>
      </c>
      <c r="E6434" t="s">
        <v>1174</v>
      </c>
      <c r="J6434" s="13">
        <v>550</v>
      </c>
      <c r="K6434" s="13">
        <v>40</v>
      </c>
      <c r="L6434" s="16" t="s">
        <v>1309</v>
      </c>
      <c r="M6434" t="s">
        <v>583</v>
      </c>
      <c r="P6434" t="s">
        <v>243</v>
      </c>
      <c r="Q6434">
        <v>-2.9</v>
      </c>
      <c r="V6434">
        <v>1</v>
      </c>
      <c r="W6434" t="s">
        <v>1371</v>
      </c>
      <c r="X6434" t="s">
        <v>1412</v>
      </c>
    </row>
    <row r="6435" spans="1:24" x14ac:dyDescent="0.3">
      <c r="A6435">
        <v>8113</v>
      </c>
      <c r="B6435" s="15" t="s">
        <v>805</v>
      </c>
      <c r="C6435" t="str">
        <f>_xlfn.XLOOKUP($B6435, STANDARDS!$A:$A, STANDARDS!$B:$B,,0,2)</f>
        <v>Staraya Rechka Fm</v>
      </c>
      <c r="D6435" t="s">
        <v>1057</v>
      </c>
      <c r="E6435" t="s">
        <v>1174</v>
      </c>
      <c r="J6435" s="13">
        <v>550</v>
      </c>
      <c r="K6435" s="13">
        <v>40</v>
      </c>
      <c r="L6435" s="16" t="s">
        <v>1309</v>
      </c>
      <c r="M6435" t="s">
        <v>583</v>
      </c>
      <c r="P6435" t="s">
        <v>243</v>
      </c>
      <c r="Q6435">
        <v>-3.9</v>
      </c>
      <c r="V6435">
        <v>1</v>
      </c>
      <c r="W6435" t="s">
        <v>1371</v>
      </c>
      <c r="X6435" t="s">
        <v>1412</v>
      </c>
    </row>
    <row r="6436" spans="1:24" x14ac:dyDescent="0.3">
      <c r="A6436">
        <v>8114</v>
      </c>
      <c r="B6436" s="15" t="s">
        <v>805</v>
      </c>
      <c r="C6436" t="str">
        <f>_xlfn.XLOOKUP($B6436, STANDARDS!$A:$A, STANDARDS!$B:$B,,0,2)</f>
        <v>Staraya Rechka Fm</v>
      </c>
      <c r="D6436" t="s">
        <v>1057</v>
      </c>
      <c r="E6436" t="s">
        <v>1174</v>
      </c>
      <c r="J6436" s="13">
        <v>550</v>
      </c>
      <c r="K6436" s="13">
        <v>40</v>
      </c>
      <c r="L6436" s="16" t="s">
        <v>1309</v>
      </c>
      <c r="M6436" t="s">
        <v>583</v>
      </c>
      <c r="P6436" t="s">
        <v>243</v>
      </c>
      <c r="Q6436">
        <v>-2.2000000000000002</v>
      </c>
      <c r="V6436">
        <v>1</v>
      </c>
      <c r="W6436" t="s">
        <v>1371</v>
      </c>
      <c r="X6436" t="s">
        <v>1412</v>
      </c>
    </row>
    <row r="6437" spans="1:24" x14ac:dyDescent="0.3">
      <c r="A6437">
        <v>8115</v>
      </c>
      <c r="B6437" s="15" t="s">
        <v>805</v>
      </c>
      <c r="C6437" t="str">
        <f>_xlfn.XLOOKUP($B6437, STANDARDS!$A:$A, STANDARDS!$B:$B,,0,2)</f>
        <v>Staraya Rechka Fm</v>
      </c>
      <c r="D6437" t="s">
        <v>1057</v>
      </c>
      <c r="E6437" t="s">
        <v>1174</v>
      </c>
      <c r="J6437" s="13">
        <v>550</v>
      </c>
      <c r="K6437" s="13">
        <v>40</v>
      </c>
      <c r="L6437" s="16" t="s">
        <v>1309</v>
      </c>
      <c r="M6437" t="s">
        <v>583</v>
      </c>
      <c r="P6437" t="s">
        <v>243</v>
      </c>
      <c r="Q6437">
        <v>-2.5</v>
      </c>
      <c r="V6437">
        <v>1</v>
      </c>
      <c r="W6437" t="s">
        <v>1371</v>
      </c>
      <c r="X6437" t="s">
        <v>1412</v>
      </c>
    </row>
    <row r="6438" spans="1:24" x14ac:dyDescent="0.3">
      <c r="A6438">
        <v>8116</v>
      </c>
      <c r="B6438" s="15" t="s">
        <v>805</v>
      </c>
      <c r="C6438" t="str">
        <f>_xlfn.XLOOKUP($B6438, STANDARDS!$A:$A, STANDARDS!$B:$B,,0,2)</f>
        <v>Staraya Rechka Fm</v>
      </c>
      <c r="D6438" t="s">
        <v>1057</v>
      </c>
      <c r="E6438" t="s">
        <v>1174</v>
      </c>
      <c r="J6438" s="13">
        <v>550</v>
      </c>
      <c r="K6438" s="13">
        <v>40</v>
      </c>
      <c r="L6438" s="16" t="s">
        <v>1309</v>
      </c>
      <c r="M6438" t="s">
        <v>583</v>
      </c>
      <c r="P6438" t="s">
        <v>243</v>
      </c>
      <c r="Q6438">
        <v>0.2</v>
      </c>
      <c r="V6438">
        <v>1</v>
      </c>
      <c r="W6438" t="s">
        <v>1371</v>
      </c>
      <c r="X6438" t="s">
        <v>1412</v>
      </c>
    </row>
    <row r="6439" spans="1:24" x14ac:dyDescent="0.3">
      <c r="A6439">
        <v>8117</v>
      </c>
      <c r="B6439" s="15" t="s">
        <v>805</v>
      </c>
      <c r="C6439" t="str">
        <f>_xlfn.XLOOKUP($B6439, STANDARDS!$A:$A, STANDARDS!$B:$B,,0,2)</f>
        <v>Staraya Rechka Fm</v>
      </c>
      <c r="D6439" t="s">
        <v>1057</v>
      </c>
      <c r="E6439" t="s">
        <v>1174</v>
      </c>
      <c r="J6439" s="13">
        <v>550</v>
      </c>
      <c r="K6439" s="13">
        <v>40</v>
      </c>
      <c r="L6439" s="16" t="s">
        <v>1309</v>
      </c>
      <c r="M6439" t="s">
        <v>583</v>
      </c>
      <c r="P6439" t="s">
        <v>243</v>
      </c>
      <c r="Q6439">
        <v>-1.8</v>
      </c>
      <c r="V6439">
        <v>1</v>
      </c>
      <c r="W6439" t="s">
        <v>1371</v>
      </c>
      <c r="X6439" t="s">
        <v>1412</v>
      </c>
    </row>
    <row r="6440" spans="1:24" x14ac:dyDescent="0.3">
      <c r="A6440">
        <v>8118</v>
      </c>
      <c r="B6440" s="15" t="s">
        <v>805</v>
      </c>
      <c r="C6440" t="str">
        <f>_xlfn.XLOOKUP($B6440, STANDARDS!$A:$A, STANDARDS!$B:$B,,0,2)</f>
        <v>Staraya Rechka Fm</v>
      </c>
      <c r="D6440" t="s">
        <v>1057</v>
      </c>
      <c r="E6440" t="s">
        <v>1174</v>
      </c>
      <c r="J6440" s="13">
        <v>550</v>
      </c>
      <c r="K6440" s="13">
        <v>40</v>
      </c>
      <c r="L6440" s="16" t="s">
        <v>1309</v>
      </c>
      <c r="M6440" t="s">
        <v>583</v>
      </c>
      <c r="P6440" t="s">
        <v>243</v>
      </c>
      <c r="Q6440">
        <v>-0.3</v>
      </c>
      <c r="V6440">
        <v>1</v>
      </c>
      <c r="W6440" t="s">
        <v>1371</v>
      </c>
      <c r="X6440" t="s">
        <v>1412</v>
      </c>
    </row>
    <row r="6441" spans="1:24" x14ac:dyDescent="0.3">
      <c r="A6441">
        <v>8119</v>
      </c>
      <c r="B6441" s="15" t="s">
        <v>805</v>
      </c>
      <c r="C6441" t="str">
        <f>_xlfn.XLOOKUP($B6441, STANDARDS!$A:$A, STANDARDS!$B:$B,,0,2)</f>
        <v>Staraya Rechka Fm</v>
      </c>
      <c r="D6441" t="s">
        <v>1057</v>
      </c>
      <c r="E6441" t="s">
        <v>1174</v>
      </c>
      <c r="J6441" s="13">
        <v>550</v>
      </c>
      <c r="K6441" s="13">
        <v>40</v>
      </c>
      <c r="L6441" s="16" t="s">
        <v>1309</v>
      </c>
      <c r="M6441" t="s">
        <v>583</v>
      </c>
      <c r="P6441" t="s">
        <v>243</v>
      </c>
      <c r="Q6441">
        <v>-4.4000000000000004</v>
      </c>
      <c r="V6441">
        <v>1</v>
      </c>
      <c r="W6441" t="s">
        <v>1371</v>
      </c>
      <c r="X6441" t="s">
        <v>1412</v>
      </c>
    </row>
    <row r="6442" spans="1:24" x14ac:dyDescent="0.3">
      <c r="A6442">
        <v>8120</v>
      </c>
      <c r="B6442" s="15" t="s">
        <v>805</v>
      </c>
      <c r="C6442" t="str">
        <f>_xlfn.XLOOKUP($B6442, STANDARDS!$A:$A, STANDARDS!$B:$B,,0,2)</f>
        <v>Staraya Rechka Fm</v>
      </c>
      <c r="D6442" t="s">
        <v>1057</v>
      </c>
      <c r="E6442" t="s">
        <v>1174</v>
      </c>
      <c r="J6442" s="13">
        <v>550</v>
      </c>
      <c r="K6442" s="13">
        <v>40</v>
      </c>
      <c r="L6442" s="16" t="s">
        <v>1309</v>
      </c>
      <c r="M6442" t="s">
        <v>583</v>
      </c>
      <c r="P6442" t="s">
        <v>243</v>
      </c>
      <c r="Q6442">
        <v>-4.0999999999999996</v>
      </c>
      <c r="V6442">
        <v>1</v>
      </c>
      <c r="W6442" t="s">
        <v>1371</v>
      </c>
      <c r="X6442" t="s">
        <v>1412</v>
      </c>
    </row>
    <row r="6443" spans="1:24" x14ac:dyDescent="0.3">
      <c r="A6443">
        <v>8121</v>
      </c>
      <c r="B6443" s="15" t="s">
        <v>805</v>
      </c>
      <c r="C6443" t="str">
        <f>_xlfn.XLOOKUP($B6443, STANDARDS!$A:$A, STANDARDS!$B:$B,,0,2)</f>
        <v>Staraya Rechka Fm</v>
      </c>
      <c r="D6443" t="s">
        <v>1057</v>
      </c>
      <c r="E6443" t="s">
        <v>1174</v>
      </c>
      <c r="J6443" s="13">
        <v>550</v>
      </c>
      <c r="K6443" s="13">
        <v>40</v>
      </c>
      <c r="L6443" s="16" t="s">
        <v>1309</v>
      </c>
      <c r="M6443" t="s">
        <v>583</v>
      </c>
      <c r="P6443" t="s">
        <v>243</v>
      </c>
      <c r="Q6443">
        <v>-4.5999999999999996</v>
      </c>
      <c r="V6443">
        <v>1</v>
      </c>
      <c r="W6443" t="s">
        <v>1371</v>
      </c>
      <c r="X6443" t="s">
        <v>1412</v>
      </c>
    </row>
    <row r="6444" spans="1:24" x14ac:dyDescent="0.3">
      <c r="A6444">
        <v>8122</v>
      </c>
      <c r="B6444" s="15" t="s">
        <v>805</v>
      </c>
      <c r="C6444" t="str">
        <f>_xlfn.XLOOKUP($B6444, STANDARDS!$A:$A, STANDARDS!$B:$B,,0,2)</f>
        <v>Staraya Rechka Fm</v>
      </c>
      <c r="D6444" t="s">
        <v>1057</v>
      </c>
      <c r="E6444" t="s">
        <v>1174</v>
      </c>
      <c r="J6444" s="13">
        <v>550</v>
      </c>
      <c r="K6444" s="13">
        <v>40</v>
      </c>
      <c r="L6444" s="16" t="s">
        <v>1309</v>
      </c>
      <c r="M6444" t="s">
        <v>583</v>
      </c>
      <c r="P6444" t="s">
        <v>243</v>
      </c>
      <c r="Q6444">
        <v>-3.7</v>
      </c>
      <c r="V6444">
        <v>1</v>
      </c>
      <c r="W6444" t="s">
        <v>1371</v>
      </c>
      <c r="X6444" t="s">
        <v>1412</v>
      </c>
    </row>
    <row r="6445" spans="1:24" x14ac:dyDescent="0.3">
      <c r="A6445">
        <v>8123</v>
      </c>
      <c r="B6445" s="15" t="s">
        <v>805</v>
      </c>
      <c r="C6445" t="str">
        <f>_xlfn.XLOOKUP($B6445, STANDARDS!$A:$A, STANDARDS!$B:$B,,0,2)</f>
        <v>Staraya Rechka Fm</v>
      </c>
      <c r="D6445" t="s">
        <v>1057</v>
      </c>
      <c r="E6445" t="s">
        <v>1174</v>
      </c>
      <c r="J6445" s="13">
        <v>550</v>
      </c>
      <c r="K6445" s="13">
        <v>40</v>
      </c>
      <c r="L6445" s="16" t="s">
        <v>1309</v>
      </c>
      <c r="M6445" t="s">
        <v>583</v>
      </c>
      <c r="P6445" t="s">
        <v>243</v>
      </c>
      <c r="Q6445">
        <v>-0.6</v>
      </c>
      <c r="V6445">
        <v>1</v>
      </c>
      <c r="W6445" t="s">
        <v>1371</v>
      </c>
      <c r="X6445" t="s">
        <v>1412</v>
      </c>
    </row>
    <row r="6446" spans="1:24" x14ac:dyDescent="0.3">
      <c r="A6446">
        <v>8124</v>
      </c>
      <c r="B6446" s="15" t="s">
        <v>805</v>
      </c>
      <c r="C6446" t="str">
        <f>_xlfn.XLOOKUP($B6446, STANDARDS!$A:$A, STANDARDS!$B:$B,,0,2)</f>
        <v>Staraya Rechka Fm</v>
      </c>
      <c r="D6446" t="s">
        <v>1057</v>
      </c>
      <c r="E6446" t="s">
        <v>1174</v>
      </c>
      <c r="J6446" s="13">
        <v>550</v>
      </c>
      <c r="K6446" s="13">
        <v>40</v>
      </c>
      <c r="L6446" s="16" t="s">
        <v>1309</v>
      </c>
      <c r="M6446" t="s">
        <v>583</v>
      </c>
      <c r="P6446" t="s">
        <v>243</v>
      </c>
      <c r="Q6446">
        <v>-2.2999999999999998</v>
      </c>
      <c r="V6446">
        <v>1</v>
      </c>
      <c r="W6446" t="s">
        <v>1371</v>
      </c>
      <c r="X6446" t="s">
        <v>1412</v>
      </c>
    </row>
    <row r="6447" spans="1:24" x14ac:dyDescent="0.3">
      <c r="A6447">
        <v>8125</v>
      </c>
      <c r="B6447" s="15" t="s">
        <v>805</v>
      </c>
      <c r="C6447" t="str">
        <f>_xlfn.XLOOKUP($B6447, STANDARDS!$A:$A, STANDARDS!$B:$B,,0,2)</f>
        <v>Staraya Rechka Fm</v>
      </c>
      <c r="D6447" t="s">
        <v>1057</v>
      </c>
      <c r="E6447" t="s">
        <v>1174</v>
      </c>
      <c r="J6447" s="13">
        <v>550</v>
      </c>
      <c r="K6447" s="13">
        <v>40</v>
      </c>
      <c r="L6447" s="16" t="s">
        <v>1309</v>
      </c>
      <c r="M6447" t="s">
        <v>583</v>
      </c>
      <c r="P6447" t="s">
        <v>243</v>
      </c>
      <c r="Q6447">
        <v>-3.5</v>
      </c>
      <c r="V6447">
        <v>1</v>
      </c>
      <c r="W6447" t="s">
        <v>1371</v>
      </c>
      <c r="X6447" t="s">
        <v>1412</v>
      </c>
    </row>
    <row r="6448" spans="1:24" x14ac:dyDescent="0.3">
      <c r="A6448">
        <v>8126</v>
      </c>
      <c r="B6448" s="15" t="s">
        <v>805</v>
      </c>
      <c r="C6448" t="str">
        <f>_xlfn.XLOOKUP($B6448, STANDARDS!$A:$A, STANDARDS!$B:$B,,0,2)</f>
        <v>Staraya Rechka Fm</v>
      </c>
      <c r="D6448" t="s">
        <v>1057</v>
      </c>
      <c r="E6448" t="s">
        <v>1174</v>
      </c>
      <c r="J6448" s="13">
        <v>550</v>
      </c>
      <c r="K6448" s="13">
        <v>40</v>
      </c>
      <c r="L6448" s="16" t="s">
        <v>1309</v>
      </c>
      <c r="M6448" t="s">
        <v>583</v>
      </c>
      <c r="P6448" t="s">
        <v>243</v>
      </c>
      <c r="Q6448">
        <v>-4.3</v>
      </c>
      <c r="V6448">
        <v>1</v>
      </c>
      <c r="W6448" t="s">
        <v>1371</v>
      </c>
      <c r="X6448" t="s">
        <v>1412</v>
      </c>
    </row>
    <row r="6449" spans="1:24" x14ac:dyDescent="0.3">
      <c r="A6449">
        <v>8127</v>
      </c>
      <c r="B6449" s="15" t="s">
        <v>805</v>
      </c>
      <c r="C6449" t="str">
        <f>_xlfn.XLOOKUP($B6449, STANDARDS!$A:$A, STANDARDS!$B:$B,,0,2)</f>
        <v>Staraya Rechka Fm</v>
      </c>
      <c r="D6449" t="s">
        <v>1057</v>
      </c>
      <c r="E6449" t="s">
        <v>1174</v>
      </c>
      <c r="J6449" s="13">
        <v>550</v>
      </c>
      <c r="K6449" s="13">
        <v>40</v>
      </c>
      <c r="L6449" s="16" t="s">
        <v>1309</v>
      </c>
      <c r="M6449" t="s">
        <v>583</v>
      </c>
      <c r="P6449" t="s">
        <v>243</v>
      </c>
      <c r="Q6449">
        <v>-2.4</v>
      </c>
      <c r="V6449">
        <v>1</v>
      </c>
      <c r="W6449" t="s">
        <v>1371</v>
      </c>
      <c r="X6449" t="s">
        <v>1412</v>
      </c>
    </row>
    <row r="6450" spans="1:24" x14ac:dyDescent="0.3">
      <c r="A6450">
        <v>8128</v>
      </c>
      <c r="B6450" s="15" t="s">
        <v>805</v>
      </c>
      <c r="C6450" t="str">
        <f>_xlfn.XLOOKUP($B6450, STANDARDS!$A:$A, STANDARDS!$B:$B,,0,2)</f>
        <v>Staraya Rechka Fm</v>
      </c>
      <c r="D6450" t="s">
        <v>1057</v>
      </c>
      <c r="E6450" t="s">
        <v>1174</v>
      </c>
      <c r="J6450" s="13">
        <v>550</v>
      </c>
      <c r="K6450" s="13">
        <v>40</v>
      </c>
      <c r="L6450" s="16" t="s">
        <v>1309</v>
      </c>
      <c r="M6450" t="s">
        <v>583</v>
      </c>
      <c r="P6450" t="s">
        <v>243</v>
      </c>
      <c r="Q6450">
        <v>-5.7</v>
      </c>
      <c r="V6450">
        <v>1</v>
      </c>
      <c r="W6450" t="s">
        <v>1371</v>
      </c>
      <c r="X6450" t="s">
        <v>1412</v>
      </c>
    </row>
    <row r="6451" spans="1:24" x14ac:dyDescent="0.3">
      <c r="A6451">
        <v>8129</v>
      </c>
      <c r="B6451" s="15" t="s">
        <v>805</v>
      </c>
      <c r="C6451" t="str">
        <f>_xlfn.XLOOKUP($B6451, STANDARDS!$A:$A, STANDARDS!$B:$B,,0,2)</f>
        <v>Staraya Rechka Fm</v>
      </c>
      <c r="D6451" t="s">
        <v>1057</v>
      </c>
      <c r="E6451" t="s">
        <v>1174</v>
      </c>
      <c r="J6451" s="13">
        <v>550</v>
      </c>
      <c r="K6451" s="13">
        <v>40</v>
      </c>
      <c r="L6451" s="16" t="s">
        <v>1309</v>
      </c>
      <c r="M6451" t="s">
        <v>583</v>
      </c>
      <c r="P6451" t="s">
        <v>243</v>
      </c>
      <c r="Q6451">
        <v>-6.2</v>
      </c>
      <c r="V6451">
        <v>1</v>
      </c>
      <c r="W6451" t="s">
        <v>1371</v>
      </c>
      <c r="X6451" t="s">
        <v>1412</v>
      </c>
    </row>
    <row r="6452" spans="1:24" x14ac:dyDescent="0.3">
      <c r="A6452">
        <v>8130</v>
      </c>
      <c r="B6452" s="15" t="s">
        <v>805</v>
      </c>
      <c r="C6452" t="str">
        <f>_xlfn.XLOOKUP($B6452, STANDARDS!$A:$A, STANDARDS!$B:$B,,0,2)</f>
        <v>Staraya Rechka Fm</v>
      </c>
      <c r="D6452" t="s">
        <v>1057</v>
      </c>
      <c r="E6452" t="s">
        <v>1174</v>
      </c>
      <c r="J6452" s="13">
        <v>550</v>
      </c>
      <c r="K6452" s="13">
        <v>40</v>
      </c>
      <c r="L6452" s="16" t="s">
        <v>1309</v>
      </c>
      <c r="M6452" t="s">
        <v>583</v>
      </c>
      <c r="P6452" t="s">
        <v>243</v>
      </c>
      <c r="Q6452">
        <v>-2.1</v>
      </c>
      <c r="V6452">
        <v>1</v>
      </c>
      <c r="W6452" t="s">
        <v>1371</v>
      </c>
      <c r="X6452" t="s">
        <v>1412</v>
      </c>
    </row>
    <row r="6453" spans="1:24" x14ac:dyDescent="0.3">
      <c r="A6453">
        <v>8131</v>
      </c>
      <c r="B6453" s="15" t="s">
        <v>805</v>
      </c>
      <c r="C6453" t="str">
        <f>_xlfn.XLOOKUP($B6453, STANDARDS!$A:$A, STANDARDS!$B:$B,,0,2)</f>
        <v>Staraya Rechka Fm</v>
      </c>
      <c r="D6453" t="s">
        <v>1057</v>
      </c>
      <c r="E6453" t="s">
        <v>1174</v>
      </c>
      <c r="J6453" s="13">
        <v>550</v>
      </c>
      <c r="K6453" s="13">
        <v>40</v>
      </c>
      <c r="L6453" s="16" t="s">
        <v>1309</v>
      </c>
      <c r="M6453" t="s">
        <v>583</v>
      </c>
      <c r="P6453" t="s">
        <v>243</v>
      </c>
      <c r="Q6453">
        <v>-4.3</v>
      </c>
      <c r="V6453">
        <v>1</v>
      </c>
      <c r="W6453" t="s">
        <v>1371</v>
      </c>
      <c r="X6453" t="s">
        <v>1412</v>
      </c>
    </row>
    <row r="6454" spans="1:24" x14ac:dyDescent="0.3">
      <c r="A6454">
        <v>8132</v>
      </c>
      <c r="B6454" s="15" t="s">
        <v>805</v>
      </c>
      <c r="C6454" t="str">
        <f>_xlfn.XLOOKUP($B6454, STANDARDS!$A:$A, STANDARDS!$B:$B,,0,2)</f>
        <v>Staraya Rechka Fm</v>
      </c>
      <c r="D6454" t="s">
        <v>1057</v>
      </c>
      <c r="E6454" t="s">
        <v>1174</v>
      </c>
      <c r="J6454" s="13">
        <v>550</v>
      </c>
      <c r="K6454" s="13">
        <v>40</v>
      </c>
      <c r="L6454" s="16" t="s">
        <v>1309</v>
      </c>
      <c r="M6454" t="s">
        <v>583</v>
      </c>
      <c r="P6454" t="s">
        <v>243</v>
      </c>
      <c r="Q6454">
        <v>-3.1</v>
      </c>
      <c r="V6454">
        <v>1</v>
      </c>
      <c r="W6454" t="s">
        <v>1371</v>
      </c>
      <c r="X6454" t="s">
        <v>1412</v>
      </c>
    </row>
    <row r="6455" spans="1:24" x14ac:dyDescent="0.3">
      <c r="A6455">
        <v>8133</v>
      </c>
      <c r="B6455" s="15" t="s">
        <v>805</v>
      </c>
      <c r="C6455" t="str">
        <f>_xlfn.XLOOKUP($B6455, STANDARDS!$A:$A, STANDARDS!$B:$B,,0,2)</f>
        <v>Staraya Rechka Fm</v>
      </c>
      <c r="D6455" t="s">
        <v>1057</v>
      </c>
      <c r="E6455" t="s">
        <v>1174</v>
      </c>
      <c r="J6455" s="13">
        <v>550</v>
      </c>
      <c r="K6455" s="13">
        <v>40</v>
      </c>
      <c r="L6455" s="16" t="s">
        <v>1309</v>
      </c>
      <c r="M6455" t="s">
        <v>583</v>
      </c>
      <c r="P6455" t="s">
        <v>243</v>
      </c>
      <c r="Q6455">
        <v>-2.7</v>
      </c>
      <c r="V6455">
        <v>1</v>
      </c>
      <c r="W6455" t="s">
        <v>1371</v>
      </c>
      <c r="X6455" t="s">
        <v>1412</v>
      </c>
    </row>
    <row r="6456" spans="1:24" x14ac:dyDescent="0.3">
      <c r="A6456">
        <v>8134</v>
      </c>
      <c r="B6456" s="15" t="s">
        <v>805</v>
      </c>
      <c r="C6456" t="str">
        <f>_xlfn.XLOOKUP($B6456, STANDARDS!$A:$A, STANDARDS!$B:$B,,0,2)</f>
        <v>Staraya Rechka Fm</v>
      </c>
      <c r="D6456" t="s">
        <v>1057</v>
      </c>
      <c r="E6456" t="s">
        <v>1174</v>
      </c>
      <c r="J6456" s="13">
        <v>550</v>
      </c>
      <c r="K6456" s="13">
        <v>40</v>
      </c>
      <c r="L6456" s="16" t="s">
        <v>1309</v>
      </c>
      <c r="M6456" t="s">
        <v>583</v>
      </c>
      <c r="P6456" t="s">
        <v>243</v>
      </c>
      <c r="Q6456">
        <v>-2</v>
      </c>
      <c r="V6456">
        <v>1</v>
      </c>
      <c r="W6456" t="s">
        <v>1371</v>
      </c>
      <c r="X6456" t="s">
        <v>1412</v>
      </c>
    </row>
    <row r="6457" spans="1:24" x14ac:dyDescent="0.3">
      <c r="A6457">
        <v>8135</v>
      </c>
      <c r="B6457" s="15" t="s">
        <v>805</v>
      </c>
      <c r="C6457" t="str">
        <f>_xlfn.XLOOKUP($B6457, STANDARDS!$A:$A, STANDARDS!$B:$B,,0,2)</f>
        <v>Staraya Rechka Fm</v>
      </c>
      <c r="D6457" t="s">
        <v>1057</v>
      </c>
      <c r="E6457" t="s">
        <v>1174</v>
      </c>
      <c r="J6457" s="13">
        <v>550</v>
      </c>
      <c r="K6457" s="13">
        <v>40</v>
      </c>
      <c r="L6457" s="16" t="s">
        <v>1309</v>
      </c>
      <c r="M6457" t="s">
        <v>583</v>
      </c>
      <c r="P6457" t="s">
        <v>243</v>
      </c>
      <c r="Q6457">
        <v>-3.4</v>
      </c>
      <c r="V6457">
        <v>1</v>
      </c>
      <c r="W6457" t="s">
        <v>1371</v>
      </c>
      <c r="X6457" t="s">
        <v>1412</v>
      </c>
    </row>
    <row r="6458" spans="1:24" x14ac:dyDescent="0.3">
      <c r="A6458">
        <v>8136</v>
      </c>
      <c r="B6458" s="15" t="s">
        <v>805</v>
      </c>
      <c r="C6458" t="str">
        <f>_xlfn.XLOOKUP($B6458, STANDARDS!$A:$A, STANDARDS!$B:$B,,0,2)</f>
        <v>Staraya Rechka Fm</v>
      </c>
      <c r="D6458" t="s">
        <v>1057</v>
      </c>
      <c r="E6458" t="s">
        <v>1174</v>
      </c>
      <c r="J6458" s="13">
        <v>550</v>
      </c>
      <c r="K6458" s="13">
        <v>40</v>
      </c>
      <c r="L6458" s="16" t="s">
        <v>1309</v>
      </c>
      <c r="M6458" t="s">
        <v>583</v>
      </c>
      <c r="P6458" t="s">
        <v>243</v>
      </c>
      <c r="Q6458">
        <v>-4.3</v>
      </c>
      <c r="V6458">
        <v>1</v>
      </c>
      <c r="W6458" t="s">
        <v>1371</v>
      </c>
      <c r="X6458" t="s">
        <v>1412</v>
      </c>
    </row>
    <row r="6459" spans="1:24" x14ac:dyDescent="0.3">
      <c r="A6459">
        <v>8137</v>
      </c>
      <c r="B6459" s="15" t="s">
        <v>805</v>
      </c>
      <c r="C6459" t="str">
        <f>_xlfn.XLOOKUP($B6459, STANDARDS!$A:$A, STANDARDS!$B:$B,,0,2)</f>
        <v>Staraya Rechka Fm</v>
      </c>
      <c r="D6459" t="s">
        <v>1057</v>
      </c>
      <c r="E6459" t="s">
        <v>1174</v>
      </c>
      <c r="J6459" s="13">
        <v>550</v>
      </c>
      <c r="K6459" s="13">
        <v>40</v>
      </c>
      <c r="L6459" s="16" t="s">
        <v>1309</v>
      </c>
      <c r="M6459" t="s">
        <v>583</v>
      </c>
      <c r="P6459" t="s">
        <v>243</v>
      </c>
      <c r="Q6459">
        <v>-2.9</v>
      </c>
      <c r="V6459">
        <v>1</v>
      </c>
      <c r="W6459" t="s">
        <v>1371</v>
      </c>
      <c r="X6459" t="s">
        <v>1412</v>
      </c>
    </row>
    <row r="6460" spans="1:24" x14ac:dyDescent="0.3">
      <c r="A6460">
        <v>8138</v>
      </c>
      <c r="B6460" s="15" t="s">
        <v>805</v>
      </c>
      <c r="C6460" t="str">
        <f>_xlfn.XLOOKUP($B6460, STANDARDS!$A:$A, STANDARDS!$B:$B,,0,2)</f>
        <v>Staraya Rechka Fm</v>
      </c>
      <c r="D6460" t="s">
        <v>1057</v>
      </c>
      <c r="E6460" t="s">
        <v>1174</v>
      </c>
      <c r="J6460" s="13">
        <v>550</v>
      </c>
      <c r="K6460" s="13">
        <v>40</v>
      </c>
      <c r="L6460" s="16" t="s">
        <v>1309</v>
      </c>
      <c r="M6460" t="s">
        <v>583</v>
      </c>
      <c r="P6460" t="s">
        <v>243</v>
      </c>
      <c r="Q6460">
        <v>-5.0999999999999996</v>
      </c>
      <c r="V6460">
        <v>1</v>
      </c>
      <c r="W6460" t="s">
        <v>1371</v>
      </c>
      <c r="X6460" t="s">
        <v>1412</v>
      </c>
    </row>
    <row r="6461" spans="1:24" x14ac:dyDescent="0.3">
      <c r="A6461">
        <v>8139</v>
      </c>
      <c r="B6461" s="15" t="s">
        <v>805</v>
      </c>
      <c r="C6461" t="str">
        <f>_xlfn.XLOOKUP($B6461, STANDARDS!$A:$A, STANDARDS!$B:$B,,0,2)</f>
        <v>Staraya Rechka Fm</v>
      </c>
      <c r="D6461" t="s">
        <v>1057</v>
      </c>
      <c r="E6461" t="s">
        <v>1174</v>
      </c>
      <c r="J6461" s="13">
        <v>550</v>
      </c>
      <c r="K6461" s="13">
        <v>40</v>
      </c>
      <c r="L6461" s="16" t="s">
        <v>1309</v>
      </c>
      <c r="M6461" t="s">
        <v>583</v>
      </c>
      <c r="P6461" t="s">
        <v>243</v>
      </c>
      <c r="Q6461">
        <v>-2.9</v>
      </c>
      <c r="V6461">
        <v>1</v>
      </c>
      <c r="W6461" t="s">
        <v>1371</v>
      </c>
      <c r="X6461" t="s">
        <v>1412</v>
      </c>
    </row>
    <row r="6462" spans="1:24" x14ac:dyDescent="0.3">
      <c r="A6462">
        <v>8140</v>
      </c>
      <c r="B6462" s="15" t="s">
        <v>805</v>
      </c>
      <c r="C6462" t="str">
        <f>_xlfn.XLOOKUP($B6462, STANDARDS!$A:$A, STANDARDS!$B:$B,,0,2)</f>
        <v>Staraya Rechka Fm</v>
      </c>
      <c r="D6462" t="s">
        <v>1057</v>
      </c>
      <c r="E6462" t="s">
        <v>1174</v>
      </c>
      <c r="J6462" s="13">
        <v>550</v>
      </c>
      <c r="K6462" s="13">
        <v>40</v>
      </c>
      <c r="L6462" s="16" t="s">
        <v>1309</v>
      </c>
      <c r="M6462" t="s">
        <v>583</v>
      </c>
      <c r="P6462" t="s">
        <v>243</v>
      </c>
      <c r="Q6462">
        <v>-4.2</v>
      </c>
      <c r="V6462">
        <v>1</v>
      </c>
      <c r="W6462" t="s">
        <v>1371</v>
      </c>
      <c r="X6462" t="s">
        <v>1412</v>
      </c>
    </row>
    <row r="6463" spans="1:24" x14ac:dyDescent="0.3">
      <c r="A6463">
        <v>8141</v>
      </c>
      <c r="B6463" s="15" t="s">
        <v>805</v>
      </c>
      <c r="C6463" t="str">
        <f>_xlfn.XLOOKUP($B6463, STANDARDS!$A:$A, STANDARDS!$B:$B,,0,2)</f>
        <v>Staraya Rechka Fm</v>
      </c>
      <c r="D6463" t="s">
        <v>1057</v>
      </c>
      <c r="E6463" t="s">
        <v>1174</v>
      </c>
      <c r="J6463" s="13">
        <v>550</v>
      </c>
      <c r="K6463" s="13">
        <v>40</v>
      </c>
      <c r="L6463" s="16" t="s">
        <v>1309</v>
      </c>
      <c r="M6463" t="s">
        <v>583</v>
      </c>
      <c r="P6463" t="s">
        <v>243</v>
      </c>
      <c r="Q6463">
        <v>-1.5</v>
      </c>
      <c r="V6463">
        <v>1</v>
      </c>
      <c r="W6463" t="s">
        <v>1371</v>
      </c>
      <c r="X6463" t="s">
        <v>1412</v>
      </c>
    </row>
    <row r="6464" spans="1:24" x14ac:dyDescent="0.3">
      <c r="A6464">
        <v>8142</v>
      </c>
      <c r="B6464" s="15" t="s">
        <v>805</v>
      </c>
      <c r="C6464" t="str">
        <f>_xlfn.XLOOKUP($B6464, STANDARDS!$A:$A, STANDARDS!$B:$B,,0,2)</f>
        <v>Staraya Rechka Fm</v>
      </c>
      <c r="D6464" t="s">
        <v>1057</v>
      </c>
      <c r="E6464" t="s">
        <v>1174</v>
      </c>
      <c r="J6464" s="13">
        <v>550</v>
      </c>
      <c r="K6464" s="13">
        <v>40</v>
      </c>
      <c r="L6464" s="16" t="s">
        <v>1309</v>
      </c>
      <c r="M6464" t="s">
        <v>583</v>
      </c>
      <c r="P6464" t="s">
        <v>243</v>
      </c>
      <c r="Q6464">
        <v>-3.4</v>
      </c>
      <c r="V6464">
        <v>1</v>
      </c>
      <c r="W6464" t="s">
        <v>1371</v>
      </c>
      <c r="X6464" t="s">
        <v>1412</v>
      </c>
    </row>
    <row r="6465" spans="1:24" x14ac:dyDescent="0.3">
      <c r="A6465">
        <v>8143</v>
      </c>
      <c r="B6465" s="15" t="s">
        <v>805</v>
      </c>
      <c r="C6465" t="str">
        <f>_xlfn.XLOOKUP($B6465, STANDARDS!$A:$A, STANDARDS!$B:$B,,0,2)</f>
        <v>Staraya Rechka Fm</v>
      </c>
      <c r="D6465" t="s">
        <v>1057</v>
      </c>
      <c r="E6465" t="s">
        <v>1174</v>
      </c>
      <c r="J6465" s="13">
        <v>550</v>
      </c>
      <c r="K6465" s="13">
        <v>40</v>
      </c>
      <c r="L6465" s="16" t="s">
        <v>1309</v>
      </c>
      <c r="M6465" t="s">
        <v>583</v>
      </c>
      <c r="P6465" t="s">
        <v>243</v>
      </c>
      <c r="Q6465">
        <v>-2.6</v>
      </c>
      <c r="V6465">
        <v>1</v>
      </c>
      <c r="W6465" t="s">
        <v>1371</v>
      </c>
      <c r="X6465" t="s">
        <v>1412</v>
      </c>
    </row>
    <row r="6466" spans="1:24" x14ac:dyDescent="0.3">
      <c r="A6466">
        <v>8144</v>
      </c>
      <c r="B6466" s="15" t="s">
        <v>805</v>
      </c>
      <c r="C6466" t="str">
        <f>_xlfn.XLOOKUP($B6466, STANDARDS!$A:$A, STANDARDS!$B:$B,,0,2)</f>
        <v>Staraya Rechka Fm</v>
      </c>
      <c r="D6466" t="s">
        <v>1057</v>
      </c>
      <c r="E6466" t="s">
        <v>1174</v>
      </c>
      <c r="J6466" s="13">
        <v>550</v>
      </c>
      <c r="K6466" s="13">
        <v>40</v>
      </c>
      <c r="L6466" s="16" t="s">
        <v>1309</v>
      </c>
      <c r="M6466" t="s">
        <v>583</v>
      </c>
      <c r="P6466" t="s">
        <v>243</v>
      </c>
      <c r="Q6466">
        <v>-1.1000000000000001</v>
      </c>
      <c r="V6466">
        <v>1</v>
      </c>
      <c r="W6466" t="s">
        <v>1371</v>
      </c>
      <c r="X6466" t="s">
        <v>1412</v>
      </c>
    </row>
    <row r="6467" spans="1:24" x14ac:dyDescent="0.3">
      <c r="A6467">
        <v>8151</v>
      </c>
      <c r="B6467" s="15" t="s">
        <v>806</v>
      </c>
      <c r="C6467" t="str">
        <f>_xlfn.XLOOKUP($B6467, STANDARDS!$A:$A, STANDARDS!$B:$B,,0,2)</f>
        <v>Manykai Fm, Transvaal Sgp</v>
      </c>
      <c r="D6467" t="s">
        <v>1057</v>
      </c>
      <c r="E6467" t="s">
        <v>1174</v>
      </c>
      <c r="J6467" s="13">
        <v>540</v>
      </c>
      <c r="K6467" s="13">
        <v>10</v>
      </c>
      <c r="L6467" s="16" t="s">
        <v>1309</v>
      </c>
      <c r="M6467" t="s">
        <v>1335</v>
      </c>
      <c r="P6467" t="s">
        <v>243</v>
      </c>
      <c r="Q6467">
        <v>-0.8</v>
      </c>
      <c r="V6467">
        <v>1</v>
      </c>
      <c r="W6467" t="s">
        <v>1371</v>
      </c>
      <c r="X6467" t="s">
        <v>1412</v>
      </c>
    </row>
    <row r="6468" spans="1:24" x14ac:dyDescent="0.3">
      <c r="A6468">
        <v>8152</v>
      </c>
      <c r="B6468" s="15" t="s">
        <v>807</v>
      </c>
      <c r="C6468" t="str">
        <f>_xlfn.XLOOKUP($B6468, STANDARDS!$A:$A, STANDARDS!$B:$B,,0,2)</f>
        <v>Manykai Fm, Transvaal Sgp</v>
      </c>
      <c r="D6468" t="s">
        <v>1057</v>
      </c>
      <c r="E6468" t="s">
        <v>1174</v>
      </c>
      <c r="J6468" s="13">
        <v>540</v>
      </c>
      <c r="K6468" s="13">
        <v>10</v>
      </c>
      <c r="L6468" s="16" t="s">
        <v>1309</v>
      </c>
      <c r="M6468" t="s">
        <v>1335</v>
      </c>
      <c r="P6468" t="s">
        <v>243</v>
      </c>
      <c r="Q6468">
        <v>0.6</v>
      </c>
      <c r="V6468">
        <v>1</v>
      </c>
      <c r="W6468" t="s">
        <v>1371</v>
      </c>
      <c r="X6468" t="s">
        <v>1412</v>
      </c>
    </row>
    <row r="6469" spans="1:24" x14ac:dyDescent="0.3">
      <c r="A6469">
        <v>8153</v>
      </c>
      <c r="B6469" s="15" t="s">
        <v>807</v>
      </c>
      <c r="C6469" t="str">
        <f>_xlfn.XLOOKUP($B6469, STANDARDS!$A:$A, STANDARDS!$B:$B,,0,2)</f>
        <v>Manykai Fm, Transvaal Sgp</v>
      </c>
      <c r="D6469" t="s">
        <v>1057</v>
      </c>
      <c r="E6469" t="s">
        <v>1174</v>
      </c>
      <c r="J6469" s="13">
        <v>540</v>
      </c>
      <c r="K6469" s="13">
        <v>10</v>
      </c>
      <c r="L6469" s="16" t="s">
        <v>1309</v>
      </c>
      <c r="M6469" t="s">
        <v>1335</v>
      </c>
      <c r="P6469" t="s">
        <v>243</v>
      </c>
      <c r="Q6469">
        <v>0.4</v>
      </c>
      <c r="V6469">
        <v>1</v>
      </c>
      <c r="W6469" t="s">
        <v>1371</v>
      </c>
      <c r="X6469" t="s">
        <v>1412</v>
      </c>
    </row>
    <row r="6470" spans="1:24" x14ac:dyDescent="0.3">
      <c r="A6470">
        <v>8154</v>
      </c>
      <c r="B6470" s="15" t="s">
        <v>808</v>
      </c>
      <c r="C6470" t="str">
        <f>_xlfn.XLOOKUP($B6470, STANDARDS!$A:$A, STANDARDS!$B:$B,,0,2)</f>
        <v>Manykai Fm, Transvaal Sgp</v>
      </c>
      <c r="D6470" t="s">
        <v>1057</v>
      </c>
      <c r="E6470" t="s">
        <v>1174</v>
      </c>
      <c r="J6470" s="13">
        <v>540</v>
      </c>
      <c r="K6470" s="13">
        <v>10</v>
      </c>
      <c r="L6470" s="16" t="s">
        <v>1309</v>
      </c>
      <c r="M6470" t="s">
        <v>1335</v>
      </c>
      <c r="P6470" t="s">
        <v>243</v>
      </c>
      <c r="Q6470">
        <v>-1.9</v>
      </c>
      <c r="V6470">
        <v>1</v>
      </c>
      <c r="W6470" t="s">
        <v>1371</v>
      </c>
      <c r="X6470" t="s">
        <v>1412</v>
      </c>
    </row>
    <row r="6471" spans="1:24" x14ac:dyDescent="0.3">
      <c r="A6471">
        <v>8155</v>
      </c>
      <c r="B6471" s="15" t="s">
        <v>807</v>
      </c>
      <c r="C6471" t="str">
        <f>_xlfn.XLOOKUP($B6471, STANDARDS!$A:$A, STANDARDS!$B:$B,,0,2)</f>
        <v>Manykai Fm, Transvaal Sgp</v>
      </c>
      <c r="D6471" t="s">
        <v>1057</v>
      </c>
      <c r="E6471" t="s">
        <v>1174</v>
      </c>
      <c r="J6471" s="13">
        <v>540</v>
      </c>
      <c r="K6471" s="13">
        <v>10</v>
      </c>
      <c r="L6471" s="16" t="s">
        <v>1309</v>
      </c>
      <c r="M6471" t="s">
        <v>1335</v>
      </c>
      <c r="P6471" t="s">
        <v>243</v>
      </c>
      <c r="Q6471">
        <v>0.9</v>
      </c>
      <c r="V6471">
        <v>1</v>
      </c>
      <c r="W6471" t="s">
        <v>1371</v>
      </c>
      <c r="X6471" t="s">
        <v>1412</v>
      </c>
    </row>
    <row r="6472" spans="1:24" x14ac:dyDescent="0.3">
      <c r="A6472">
        <v>8156</v>
      </c>
      <c r="B6472" s="15" t="s">
        <v>807</v>
      </c>
      <c r="C6472" t="str">
        <f>_xlfn.XLOOKUP($B6472, STANDARDS!$A:$A, STANDARDS!$B:$B,,0,2)</f>
        <v>Manykai Fm, Transvaal Sgp</v>
      </c>
      <c r="D6472" t="s">
        <v>1057</v>
      </c>
      <c r="E6472" t="s">
        <v>1174</v>
      </c>
      <c r="J6472" s="13">
        <v>540</v>
      </c>
      <c r="K6472" s="13">
        <v>10</v>
      </c>
      <c r="L6472" s="16" t="s">
        <v>1309</v>
      </c>
      <c r="M6472" t="s">
        <v>1335</v>
      </c>
      <c r="P6472" t="s">
        <v>243</v>
      </c>
      <c r="Q6472">
        <v>0.9</v>
      </c>
      <c r="V6472">
        <v>1</v>
      </c>
      <c r="W6472" t="s">
        <v>1371</v>
      </c>
      <c r="X6472" t="s">
        <v>1412</v>
      </c>
    </row>
    <row r="6473" spans="1:24" x14ac:dyDescent="0.3">
      <c r="A6473">
        <v>8157</v>
      </c>
      <c r="B6473" s="15" t="s">
        <v>806</v>
      </c>
      <c r="C6473" t="str">
        <f>_xlfn.XLOOKUP($B6473, STANDARDS!$A:$A, STANDARDS!$B:$B,,0,2)</f>
        <v>Manykai Fm, Transvaal Sgp</v>
      </c>
      <c r="D6473" t="s">
        <v>1057</v>
      </c>
      <c r="E6473" t="s">
        <v>1174</v>
      </c>
      <c r="J6473" s="13">
        <v>540</v>
      </c>
      <c r="K6473" s="13">
        <v>10</v>
      </c>
      <c r="L6473" s="16" t="s">
        <v>1309</v>
      </c>
      <c r="M6473" t="s">
        <v>1335</v>
      </c>
      <c r="P6473" t="s">
        <v>243</v>
      </c>
      <c r="Q6473">
        <v>1.2</v>
      </c>
      <c r="V6473">
        <v>1</v>
      </c>
      <c r="W6473" t="s">
        <v>1371</v>
      </c>
      <c r="X6473" t="s">
        <v>1412</v>
      </c>
    </row>
    <row r="6474" spans="1:24" x14ac:dyDescent="0.3">
      <c r="A6474">
        <v>8158</v>
      </c>
      <c r="B6474" s="15" t="s">
        <v>806</v>
      </c>
      <c r="C6474" t="str">
        <f>_xlfn.XLOOKUP($B6474, STANDARDS!$A:$A, STANDARDS!$B:$B,,0,2)</f>
        <v>Manykai Fm, Transvaal Sgp</v>
      </c>
      <c r="D6474" t="s">
        <v>1057</v>
      </c>
      <c r="E6474" t="s">
        <v>1174</v>
      </c>
      <c r="J6474" s="13">
        <v>540</v>
      </c>
      <c r="K6474" s="13">
        <v>10</v>
      </c>
      <c r="L6474" s="16" t="s">
        <v>1309</v>
      </c>
      <c r="M6474" t="s">
        <v>1335</v>
      </c>
      <c r="P6474" t="s">
        <v>243</v>
      </c>
      <c r="Q6474">
        <v>1.3</v>
      </c>
      <c r="V6474">
        <v>1</v>
      </c>
      <c r="W6474" t="s">
        <v>1371</v>
      </c>
      <c r="X6474" t="s">
        <v>1412</v>
      </c>
    </row>
    <row r="6475" spans="1:24" x14ac:dyDescent="0.3">
      <c r="A6475">
        <v>8159</v>
      </c>
      <c r="B6475" s="15" t="s">
        <v>806</v>
      </c>
      <c r="C6475" t="str">
        <f>_xlfn.XLOOKUP($B6475, STANDARDS!$A:$A, STANDARDS!$B:$B,,0,2)</f>
        <v>Manykai Fm, Transvaal Sgp</v>
      </c>
      <c r="D6475" t="s">
        <v>1057</v>
      </c>
      <c r="E6475" t="s">
        <v>1174</v>
      </c>
      <c r="J6475" s="13">
        <v>540</v>
      </c>
      <c r="K6475" s="13">
        <v>10</v>
      </c>
      <c r="L6475" s="16" t="s">
        <v>1309</v>
      </c>
      <c r="M6475" t="s">
        <v>1335</v>
      </c>
      <c r="P6475" t="s">
        <v>243</v>
      </c>
      <c r="Q6475">
        <v>1.7</v>
      </c>
      <c r="V6475">
        <v>1</v>
      </c>
      <c r="W6475" t="s">
        <v>1371</v>
      </c>
      <c r="X6475" t="s">
        <v>1412</v>
      </c>
    </row>
    <row r="6476" spans="1:24" x14ac:dyDescent="0.3">
      <c r="A6476">
        <v>8160</v>
      </c>
      <c r="B6476" s="15" t="s">
        <v>806</v>
      </c>
      <c r="C6476" t="str">
        <f>_xlfn.XLOOKUP($B6476, STANDARDS!$A:$A, STANDARDS!$B:$B,,0,2)</f>
        <v>Manykai Fm, Transvaal Sgp</v>
      </c>
      <c r="D6476" t="s">
        <v>1057</v>
      </c>
      <c r="E6476" t="s">
        <v>1174</v>
      </c>
      <c r="J6476" s="13">
        <v>540</v>
      </c>
      <c r="K6476" s="13">
        <v>10</v>
      </c>
      <c r="L6476" s="16" t="s">
        <v>1309</v>
      </c>
      <c r="M6476" t="s">
        <v>1335</v>
      </c>
      <c r="P6476" t="s">
        <v>243</v>
      </c>
      <c r="Q6476">
        <v>1.5</v>
      </c>
      <c r="V6476">
        <v>1</v>
      </c>
      <c r="W6476" t="s">
        <v>1371</v>
      </c>
      <c r="X6476" t="s">
        <v>1412</v>
      </c>
    </row>
    <row r="6477" spans="1:24" x14ac:dyDescent="0.3">
      <c r="A6477">
        <v>8161</v>
      </c>
      <c r="B6477" s="15" t="s">
        <v>806</v>
      </c>
      <c r="C6477" t="str">
        <f>_xlfn.XLOOKUP($B6477, STANDARDS!$A:$A, STANDARDS!$B:$B,,0,2)</f>
        <v>Manykai Fm, Transvaal Sgp</v>
      </c>
      <c r="D6477" t="s">
        <v>1057</v>
      </c>
      <c r="E6477" t="s">
        <v>1174</v>
      </c>
      <c r="J6477" s="13">
        <v>540</v>
      </c>
      <c r="K6477" s="13">
        <v>10</v>
      </c>
      <c r="L6477" s="16" t="s">
        <v>1309</v>
      </c>
      <c r="M6477" t="s">
        <v>1335</v>
      </c>
      <c r="P6477" t="s">
        <v>243</v>
      </c>
      <c r="Q6477">
        <v>1.6</v>
      </c>
      <c r="V6477">
        <v>1</v>
      </c>
      <c r="W6477" t="s">
        <v>1371</v>
      </c>
      <c r="X6477" t="s">
        <v>1412</v>
      </c>
    </row>
    <row r="6478" spans="1:24" x14ac:dyDescent="0.3">
      <c r="A6478">
        <v>8162</v>
      </c>
      <c r="B6478" s="15" t="s">
        <v>806</v>
      </c>
      <c r="C6478" t="str">
        <f>_xlfn.XLOOKUP($B6478, STANDARDS!$A:$A, STANDARDS!$B:$B,,0,2)</f>
        <v>Manykai Fm, Transvaal Sgp</v>
      </c>
      <c r="D6478" t="s">
        <v>1057</v>
      </c>
      <c r="E6478" t="s">
        <v>1174</v>
      </c>
      <c r="J6478" s="13">
        <v>540</v>
      </c>
      <c r="K6478" s="13">
        <v>10</v>
      </c>
      <c r="L6478" s="16" t="s">
        <v>1309</v>
      </c>
      <c r="M6478" t="s">
        <v>1335</v>
      </c>
      <c r="P6478" t="s">
        <v>243</v>
      </c>
      <c r="Q6478">
        <v>1.6</v>
      </c>
      <c r="V6478">
        <v>1</v>
      </c>
      <c r="W6478" t="s">
        <v>1371</v>
      </c>
      <c r="X6478" t="s">
        <v>1412</v>
      </c>
    </row>
    <row r="6479" spans="1:24" x14ac:dyDescent="0.3">
      <c r="A6479">
        <v>8163</v>
      </c>
      <c r="B6479" s="15" t="s">
        <v>809</v>
      </c>
      <c r="C6479" t="str">
        <f>_xlfn.XLOOKUP($B6479, STANDARDS!$A:$A, STANDARDS!$B:$B,,0,2)</f>
        <v>Manykai Fm, Transvaal Sgp</v>
      </c>
      <c r="D6479" t="s">
        <v>1057</v>
      </c>
      <c r="E6479" t="s">
        <v>1174</v>
      </c>
      <c r="J6479" s="13">
        <v>540</v>
      </c>
      <c r="K6479" s="13">
        <v>10</v>
      </c>
      <c r="L6479" s="16" t="s">
        <v>1309</v>
      </c>
      <c r="M6479" t="s">
        <v>1340</v>
      </c>
      <c r="P6479" t="s">
        <v>243</v>
      </c>
      <c r="Q6479">
        <v>-1.6</v>
      </c>
      <c r="V6479">
        <v>1</v>
      </c>
      <c r="W6479" t="s">
        <v>1371</v>
      </c>
      <c r="X6479" t="s">
        <v>1412</v>
      </c>
    </row>
    <row r="6480" spans="1:24" x14ac:dyDescent="0.3">
      <c r="A6480">
        <v>8164</v>
      </c>
      <c r="B6480" s="15" t="s">
        <v>808</v>
      </c>
      <c r="C6480" t="str">
        <f>_xlfn.XLOOKUP($B6480, STANDARDS!$A:$A, STANDARDS!$B:$B,,0,2)</f>
        <v>Manykai Fm, Transvaal Sgp</v>
      </c>
      <c r="D6480" t="s">
        <v>1057</v>
      </c>
      <c r="E6480" t="s">
        <v>1174</v>
      </c>
      <c r="J6480" s="13">
        <v>540</v>
      </c>
      <c r="K6480" s="13">
        <v>10</v>
      </c>
      <c r="L6480" s="16" t="s">
        <v>1309</v>
      </c>
      <c r="M6480" t="s">
        <v>1335</v>
      </c>
      <c r="P6480" t="s">
        <v>243</v>
      </c>
      <c r="Q6480">
        <v>-3.5</v>
      </c>
      <c r="V6480">
        <v>1</v>
      </c>
      <c r="W6480" t="s">
        <v>1371</v>
      </c>
      <c r="X6480" t="s">
        <v>1412</v>
      </c>
    </row>
    <row r="6481" spans="1:24" x14ac:dyDescent="0.3">
      <c r="A6481">
        <v>8165</v>
      </c>
      <c r="B6481" s="15" t="s">
        <v>809</v>
      </c>
      <c r="C6481" t="str">
        <f>_xlfn.XLOOKUP($B6481, STANDARDS!$A:$A, STANDARDS!$B:$B,,0,2)</f>
        <v>Manykai Fm, Transvaal Sgp</v>
      </c>
      <c r="D6481" t="s">
        <v>1057</v>
      </c>
      <c r="E6481" t="s">
        <v>1174</v>
      </c>
      <c r="J6481" s="13">
        <v>540</v>
      </c>
      <c r="K6481" s="13">
        <v>10</v>
      </c>
      <c r="L6481" s="16" t="s">
        <v>1309</v>
      </c>
      <c r="M6481" t="s">
        <v>1340</v>
      </c>
      <c r="P6481" t="s">
        <v>243</v>
      </c>
      <c r="Q6481">
        <v>-2.9</v>
      </c>
      <c r="V6481">
        <v>1</v>
      </c>
      <c r="W6481" t="s">
        <v>1371</v>
      </c>
      <c r="X6481" t="s">
        <v>1412</v>
      </c>
    </row>
    <row r="6482" spans="1:24" x14ac:dyDescent="0.3">
      <c r="A6482">
        <v>8166</v>
      </c>
      <c r="B6482" s="15" t="s">
        <v>809</v>
      </c>
      <c r="C6482" t="str">
        <f>_xlfn.XLOOKUP($B6482, STANDARDS!$A:$A, STANDARDS!$B:$B,,0,2)</f>
        <v>Manykai Fm, Transvaal Sgp</v>
      </c>
      <c r="D6482" t="s">
        <v>1057</v>
      </c>
      <c r="E6482" t="s">
        <v>1174</v>
      </c>
      <c r="J6482" s="13">
        <v>540</v>
      </c>
      <c r="K6482" s="13">
        <v>10</v>
      </c>
      <c r="L6482" s="16" t="s">
        <v>1309</v>
      </c>
      <c r="M6482" t="s">
        <v>1340</v>
      </c>
      <c r="P6482" t="s">
        <v>243</v>
      </c>
      <c r="Q6482">
        <v>-1.5</v>
      </c>
      <c r="V6482">
        <v>1</v>
      </c>
      <c r="W6482" t="s">
        <v>1371</v>
      </c>
      <c r="X6482" t="s">
        <v>1412</v>
      </c>
    </row>
    <row r="6483" spans="1:24" x14ac:dyDescent="0.3">
      <c r="A6483">
        <v>8167</v>
      </c>
      <c r="B6483" s="15" t="s">
        <v>810</v>
      </c>
      <c r="C6483" t="str">
        <f>_xlfn.XLOOKUP($B6483, STANDARDS!$A:$A, STANDARDS!$B:$B,,0,2)</f>
        <v>Medvezhya</v>
      </c>
      <c r="D6483" t="s">
        <v>1057</v>
      </c>
      <c r="E6483" t="s">
        <v>1174</v>
      </c>
      <c r="J6483" s="13">
        <v>540</v>
      </c>
      <c r="K6483" s="13">
        <v>10</v>
      </c>
      <c r="L6483" s="16" t="s">
        <v>1309</v>
      </c>
      <c r="M6483" t="s">
        <v>1340</v>
      </c>
      <c r="P6483" t="s">
        <v>243</v>
      </c>
      <c r="Q6483">
        <v>-1</v>
      </c>
      <c r="V6483">
        <v>1</v>
      </c>
      <c r="W6483" t="s">
        <v>1371</v>
      </c>
      <c r="X6483" t="s">
        <v>1412</v>
      </c>
    </row>
    <row r="6484" spans="1:24" x14ac:dyDescent="0.3">
      <c r="A6484">
        <v>8168</v>
      </c>
      <c r="B6484" s="15" t="s">
        <v>808</v>
      </c>
      <c r="C6484" t="str">
        <f>_xlfn.XLOOKUP($B6484, STANDARDS!$A:$A, STANDARDS!$B:$B,,0,2)</f>
        <v>Manykai Fm, Transvaal Sgp</v>
      </c>
      <c r="D6484" t="s">
        <v>1057</v>
      </c>
      <c r="E6484" t="s">
        <v>1174</v>
      </c>
      <c r="J6484" s="13">
        <v>540</v>
      </c>
      <c r="K6484" s="13">
        <v>10</v>
      </c>
      <c r="L6484" s="16" t="s">
        <v>1309</v>
      </c>
      <c r="M6484" t="s">
        <v>1335</v>
      </c>
      <c r="P6484" t="s">
        <v>243</v>
      </c>
      <c r="Q6484">
        <v>-3.8</v>
      </c>
      <c r="V6484">
        <v>1</v>
      </c>
      <c r="W6484" t="s">
        <v>1371</v>
      </c>
      <c r="X6484" t="s">
        <v>1412</v>
      </c>
    </row>
    <row r="6485" spans="1:24" x14ac:dyDescent="0.3">
      <c r="A6485">
        <v>8169</v>
      </c>
      <c r="B6485" s="15" t="s">
        <v>809</v>
      </c>
      <c r="C6485" t="str">
        <f>_xlfn.XLOOKUP($B6485, STANDARDS!$A:$A, STANDARDS!$B:$B,,0,2)</f>
        <v>Manykai Fm, Transvaal Sgp</v>
      </c>
      <c r="D6485" t="s">
        <v>1057</v>
      </c>
      <c r="E6485" t="s">
        <v>1174</v>
      </c>
      <c r="J6485" s="13">
        <v>540</v>
      </c>
      <c r="K6485" s="13">
        <v>10</v>
      </c>
      <c r="L6485" s="16" t="s">
        <v>1309</v>
      </c>
      <c r="M6485" t="s">
        <v>1340</v>
      </c>
      <c r="P6485" t="s">
        <v>243</v>
      </c>
      <c r="Q6485">
        <v>-1.4</v>
      </c>
      <c r="V6485">
        <v>1</v>
      </c>
      <c r="W6485" t="s">
        <v>1371</v>
      </c>
      <c r="X6485" t="s">
        <v>1412</v>
      </c>
    </row>
    <row r="6486" spans="1:24" x14ac:dyDescent="0.3">
      <c r="A6486">
        <v>8170</v>
      </c>
      <c r="B6486" s="15" t="s">
        <v>811</v>
      </c>
      <c r="C6486" t="str">
        <f>_xlfn.XLOOKUP($B6486, STANDARDS!$A:$A, STANDARDS!$B:$B,,0,2)</f>
        <v>Manykai Fm, Transvaal Sgp</v>
      </c>
      <c r="D6486" t="s">
        <v>1057</v>
      </c>
      <c r="E6486" t="s">
        <v>1174</v>
      </c>
      <c r="J6486" s="13">
        <v>540</v>
      </c>
      <c r="K6486" s="13">
        <v>10</v>
      </c>
      <c r="L6486" s="16" t="s">
        <v>1309</v>
      </c>
      <c r="M6486" t="s">
        <v>1340</v>
      </c>
      <c r="P6486" t="s">
        <v>243</v>
      </c>
      <c r="Q6486">
        <v>-0.3</v>
      </c>
      <c r="V6486">
        <v>1</v>
      </c>
      <c r="W6486" t="s">
        <v>1371</v>
      </c>
      <c r="X6486" t="s">
        <v>1412</v>
      </c>
    </row>
    <row r="6487" spans="1:24" x14ac:dyDescent="0.3">
      <c r="A6487">
        <v>8171</v>
      </c>
      <c r="B6487" s="15" t="s">
        <v>806</v>
      </c>
      <c r="C6487" t="str">
        <f>_xlfn.XLOOKUP($B6487, STANDARDS!$A:$A, STANDARDS!$B:$B,,0,2)</f>
        <v>Manykai Fm, Transvaal Sgp</v>
      </c>
      <c r="D6487" t="s">
        <v>1057</v>
      </c>
      <c r="E6487" t="s">
        <v>1174</v>
      </c>
      <c r="J6487" s="13">
        <v>540</v>
      </c>
      <c r="K6487" s="13">
        <v>10</v>
      </c>
      <c r="L6487" s="16" t="s">
        <v>1309</v>
      </c>
      <c r="M6487" t="s">
        <v>1335</v>
      </c>
      <c r="P6487" t="s">
        <v>243</v>
      </c>
      <c r="Q6487">
        <v>0.7</v>
      </c>
      <c r="V6487">
        <v>1</v>
      </c>
      <c r="W6487" t="s">
        <v>1371</v>
      </c>
      <c r="X6487" t="s">
        <v>1412</v>
      </c>
    </row>
    <row r="6488" spans="1:24" x14ac:dyDescent="0.3">
      <c r="A6488">
        <v>8172</v>
      </c>
      <c r="B6488" s="15" t="s">
        <v>808</v>
      </c>
      <c r="C6488" t="str">
        <f>_xlfn.XLOOKUP($B6488, STANDARDS!$A:$A, STANDARDS!$B:$B,,0,2)</f>
        <v>Manykai Fm, Transvaal Sgp</v>
      </c>
      <c r="D6488" t="s">
        <v>1057</v>
      </c>
      <c r="E6488" t="s">
        <v>1174</v>
      </c>
      <c r="J6488" s="13">
        <v>540</v>
      </c>
      <c r="K6488" s="13">
        <v>10</v>
      </c>
      <c r="L6488" s="16" t="s">
        <v>1309</v>
      </c>
      <c r="M6488" t="s">
        <v>1335</v>
      </c>
      <c r="P6488" t="s">
        <v>243</v>
      </c>
      <c r="Q6488">
        <v>-3.5</v>
      </c>
      <c r="V6488">
        <v>1</v>
      </c>
      <c r="W6488" t="s">
        <v>1371</v>
      </c>
      <c r="X6488" t="s">
        <v>1412</v>
      </c>
    </row>
    <row r="6489" spans="1:24" x14ac:dyDescent="0.3">
      <c r="A6489">
        <v>8173</v>
      </c>
      <c r="B6489" s="15" t="s">
        <v>809</v>
      </c>
      <c r="C6489" t="str">
        <f>_xlfn.XLOOKUP($B6489, STANDARDS!$A:$A, STANDARDS!$B:$B,,0,2)</f>
        <v>Manykai Fm, Transvaal Sgp</v>
      </c>
      <c r="D6489" t="s">
        <v>1057</v>
      </c>
      <c r="E6489" t="s">
        <v>1174</v>
      </c>
      <c r="J6489" s="13">
        <v>540</v>
      </c>
      <c r="K6489" s="13">
        <v>10</v>
      </c>
      <c r="L6489" s="16" t="s">
        <v>1309</v>
      </c>
      <c r="M6489" t="s">
        <v>1340</v>
      </c>
      <c r="P6489" t="s">
        <v>243</v>
      </c>
      <c r="Q6489">
        <v>-0.8</v>
      </c>
      <c r="V6489">
        <v>1</v>
      </c>
      <c r="W6489" t="s">
        <v>1371</v>
      </c>
      <c r="X6489" t="s">
        <v>1412</v>
      </c>
    </row>
    <row r="6490" spans="1:24" x14ac:dyDescent="0.3">
      <c r="A6490">
        <v>8174</v>
      </c>
      <c r="B6490" s="15" t="s">
        <v>812</v>
      </c>
      <c r="C6490" t="str">
        <f>_xlfn.XLOOKUP($B6490, STANDARDS!$A:$A, STANDARDS!$B:$B,,0,2)</f>
        <v>Manykai Fm, Transvaal Sgp</v>
      </c>
      <c r="D6490" t="s">
        <v>1057</v>
      </c>
      <c r="E6490" t="s">
        <v>1174</v>
      </c>
      <c r="J6490" s="13">
        <v>540</v>
      </c>
      <c r="K6490" s="13">
        <v>10</v>
      </c>
      <c r="L6490" s="16" t="s">
        <v>1309</v>
      </c>
      <c r="M6490" t="s">
        <v>1335</v>
      </c>
      <c r="P6490" t="s">
        <v>243</v>
      </c>
      <c r="Q6490">
        <v>0.7</v>
      </c>
      <c r="V6490">
        <v>1</v>
      </c>
      <c r="W6490" t="s">
        <v>1371</v>
      </c>
      <c r="X6490" t="s">
        <v>1412</v>
      </c>
    </row>
    <row r="6491" spans="1:24" x14ac:dyDescent="0.3">
      <c r="A6491">
        <v>8175</v>
      </c>
      <c r="B6491" s="15" t="s">
        <v>808</v>
      </c>
      <c r="C6491" t="str">
        <f>_xlfn.XLOOKUP($B6491, STANDARDS!$A:$A, STANDARDS!$B:$B,,0,2)</f>
        <v>Manykai Fm, Transvaal Sgp</v>
      </c>
      <c r="D6491" t="s">
        <v>1057</v>
      </c>
      <c r="E6491" t="s">
        <v>1174</v>
      </c>
      <c r="J6491" s="13">
        <v>540</v>
      </c>
      <c r="K6491" s="13">
        <v>10</v>
      </c>
      <c r="L6491" s="16" t="s">
        <v>1309</v>
      </c>
      <c r="M6491" t="s">
        <v>1335</v>
      </c>
      <c r="P6491" t="s">
        <v>243</v>
      </c>
      <c r="Q6491">
        <v>-4.2</v>
      </c>
      <c r="V6491">
        <v>1</v>
      </c>
      <c r="W6491" t="s">
        <v>1371</v>
      </c>
      <c r="X6491" t="s">
        <v>1412</v>
      </c>
    </row>
    <row r="6492" spans="1:24" x14ac:dyDescent="0.3">
      <c r="A6492">
        <v>8176</v>
      </c>
      <c r="B6492" s="15" t="s">
        <v>808</v>
      </c>
      <c r="C6492" t="str">
        <f>_xlfn.XLOOKUP($B6492, STANDARDS!$A:$A, STANDARDS!$B:$B,,0,2)</f>
        <v>Manykai Fm, Transvaal Sgp</v>
      </c>
      <c r="D6492" t="s">
        <v>1057</v>
      </c>
      <c r="E6492" t="s">
        <v>1174</v>
      </c>
      <c r="J6492" s="13">
        <v>540</v>
      </c>
      <c r="K6492" s="13">
        <v>10</v>
      </c>
      <c r="L6492" s="16" t="s">
        <v>1309</v>
      </c>
      <c r="M6492" t="s">
        <v>1335</v>
      </c>
      <c r="P6492" t="s">
        <v>243</v>
      </c>
      <c r="Q6492">
        <v>-2.1</v>
      </c>
      <c r="V6492">
        <v>1</v>
      </c>
      <c r="W6492" t="s">
        <v>1371</v>
      </c>
      <c r="X6492" t="s">
        <v>1412</v>
      </c>
    </row>
    <row r="6493" spans="1:24" x14ac:dyDescent="0.3">
      <c r="A6493">
        <v>8177</v>
      </c>
      <c r="B6493" s="15" t="s">
        <v>810</v>
      </c>
      <c r="C6493" t="str">
        <f>_xlfn.XLOOKUP($B6493, STANDARDS!$A:$A, STANDARDS!$B:$B,,0,2)</f>
        <v>Medvezhya</v>
      </c>
      <c r="D6493" t="s">
        <v>1057</v>
      </c>
      <c r="E6493" t="s">
        <v>1174</v>
      </c>
      <c r="J6493" s="13">
        <v>540</v>
      </c>
      <c r="K6493" s="13">
        <v>10</v>
      </c>
      <c r="L6493" s="16" t="s">
        <v>1309</v>
      </c>
      <c r="M6493" t="s">
        <v>1335</v>
      </c>
      <c r="P6493" t="s">
        <v>243</v>
      </c>
      <c r="Q6493">
        <v>-1.2</v>
      </c>
      <c r="V6493">
        <v>1</v>
      </c>
      <c r="W6493" t="s">
        <v>1371</v>
      </c>
      <c r="X6493" t="s">
        <v>1412</v>
      </c>
    </row>
    <row r="6494" spans="1:24" x14ac:dyDescent="0.3">
      <c r="A6494">
        <v>8178</v>
      </c>
      <c r="B6494" s="15" t="s">
        <v>810</v>
      </c>
      <c r="C6494" t="str">
        <f>_xlfn.XLOOKUP($B6494, STANDARDS!$A:$A, STANDARDS!$B:$B,,0,2)</f>
        <v>Medvezhya</v>
      </c>
      <c r="D6494" t="s">
        <v>1057</v>
      </c>
      <c r="E6494" t="s">
        <v>1174</v>
      </c>
      <c r="J6494" s="13">
        <v>540</v>
      </c>
      <c r="K6494" s="13">
        <v>10</v>
      </c>
      <c r="L6494" s="16" t="s">
        <v>1309</v>
      </c>
      <c r="M6494" t="s">
        <v>1335</v>
      </c>
      <c r="P6494" t="s">
        <v>243</v>
      </c>
      <c r="Q6494">
        <v>-1</v>
      </c>
      <c r="V6494">
        <v>1</v>
      </c>
      <c r="W6494" t="s">
        <v>1371</v>
      </c>
      <c r="X6494" t="s">
        <v>1412</v>
      </c>
    </row>
    <row r="6495" spans="1:24" x14ac:dyDescent="0.3">
      <c r="A6495">
        <v>8179</v>
      </c>
      <c r="B6495" s="15" t="s">
        <v>812</v>
      </c>
      <c r="C6495" t="str">
        <f>_xlfn.XLOOKUP($B6495, STANDARDS!$A:$A, STANDARDS!$B:$B,,0,2)</f>
        <v>Manykai Fm, Transvaal Sgp</v>
      </c>
      <c r="D6495" t="s">
        <v>1057</v>
      </c>
      <c r="E6495" t="s">
        <v>1174</v>
      </c>
      <c r="J6495" s="13">
        <v>540</v>
      </c>
      <c r="K6495" s="13">
        <v>10</v>
      </c>
      <c r="L6495" s="16" t="s">
        <v>1309</v>
      </c>
      <c r="M6495" t="s">
        <v>1335</v>
      </c>
      <c r="P6495" t="s">
        <v>243</v>
      </c>
      <c r="Q6495">
        <v>0.7</v>
      </c>
      <c r="V6495">
        <v>1</v>
      </c>
      <c r="W6495" t="s">
        <v>1371</v>
      </c>
      <c r="X6495" t="s">
        <v>1412</v>
      </c>
    </row>
    <row r="6496" spans="1:24" x14ac:dyDescent="0.3">
      <c r="A6496">
        <v>8180</v>
      </c>
      <c r="B6496" s="15" t="s">
        <v>806</v>
      </c>
      <c r="C6496" t="str">
        <f>_xlfn.XLOOKUP($B6496, STANDARDS!$A:$A, STANDARDS!$B:$B,,0,2)</f>
        <v>Manykai Fm, Transvaal Sgp</v>
      </c>
      <c r="D6496" t="s">
        <v>1057</v>
      </c>
      <c r="E6496" t="s">
        <v>1174</v>
      </c>
      <c r="J6496" s="13">
        <v>540</v>
      </c>
      <c r="K6496" s="13">
        <v>10</v>
      </c>
      <c r="L6496" s="16" t="s">
        <v>1309</v>
      </c>
      <c r="M6496" t="s">
        <v>1335</v>
      </c>
      <c r="P6496" t="s">
        <v>243</v>
      </c>
      <c r="Q6496">
        <v>0.8</v>
      </c>
      <c r="V6496">
        <v>1</v>
      </c>
      <c r="W6496" t="s">
        <v>1371</v>
      </c>
      <c r="X6496" t="s">
        <v>1412</v>
      </c>
    </row>
    <row r="6497" spans="1:24" x14ac:dyDescent="0.3">
      <c r="A6497">
        <v>8181</v>
      </c>
      <c r="B6497" s="15" t="s">
        <v>808</v>
      </c>
      <c r="C6497" t="str">
        <f>_xlfn.XLOOKUP($B6497, STANDARDS!$A:$A, STANDARDS!$B:$B,,0,2)</f>
        <v>Manykai Fm, Transvaal Sgp</v>
      </c>
      <c r="D6497" t="s">
        <v>1057</v>
      </c>
      <c r="E6497" t="s">
        <v>1174</v>
      </c>
      <c r="J6497" s="13">
        <v>540</v>
      </c>
      <c r="K6497" s="13">
        <v>10</v>
      </c>
      <c r="L6497" s="16" t="s">
        <v>1309</v>
      </c>
      <c r="M6497" t="s">
        <v>1335</v>
      </c>
      <c r="P6497" t="s">
        <v>243</v>
      </c>
      <c r="Q6497">
        <v>1.8</v>
      </c>
      <c r="V6497">
        <v>1</v>
      </c>
      <c r="W6497" t="s">
        <v>1371</v>
      </c>
      <c r="X6497" t="s">
        <v>1412</v>
      </c>
    </row>
    <row r="6498" spans="1:24" x14ac:dyDescent="0.3">
      <c r="A6498">
        <v>8182</v>
      </c>
      <c r="B6498" s="15" t="s">
        <v>810</v>
      </c>
      <c r="C6498" t="str">
        <f>_xlfn.XLOOKUP($B6498, STANDARDS!$A:$A, STANDARDS!$B:$B,,0,2)</f>
        <v>Medvezhya</v>
      </c>
      <c r="D6498" t="s">
        <v>1057</v>
      </c>
      <c r="E6498" t="s">
        <v>1174</v>
      </c>
      <c r="J6498" s="13">
        <v>540</v>
      </c>
      <c r="K6498" s="13">
        <v>10</v>
      </c>
      <c r="L6498" s="16" t="s">
        <v>1309</v>
      </c>
      <c r="M6498" t="s">
        <v>1335</v>
      </c>
      <c r="P6498" t="s">
        <v>243</v>
      </c>
      <c r="Q6498">
        <v>-1.9</v>
      </c>
      <c r="V6498">
        <v>1</v>
      </c>
      <c r="W6498" t="s">
        <v>1371</v>
      </c>
      <c r="X6498" t="s">
        <v>1412</v>
      </c>
    </row>
    <row r="6499" spans="1:24" x14ac:dyDescent="0.3">
      <c r="A6499">
        <v>8183</v>
      </c>
      <c r="B6499" s="15" t="s">
        <v>810</v>
      </c>
      <c r="C6499" t="str">
        <f>_xlfn.XLOOKUP($B6499, STANDARDS!$A:$A, STANDARDS!$B:$B,,0,2)</f>
        <v>Medvezhya</v>
      </c>
      <c r="D6499" t="s">
        <v>1057</v>
      </c>
      <c r="E6499" t="s">
        <v>1174</v>
      </c>
      <c r="J6499" s="13">
        <v>540</v>
      </c>
      <c r="K6499" s="13">
        <v>10</v>
      </c>
      <c r="L6499" s="16" t="s">
        <v>1309</v>
      </c>
      <c r="M6499" t="s">
        <v>1335</v>
      </c>
      <c r="P6499" t="s">
        <v>243</v>
      </c>
      <c r="Q6499">
        <v>-1.9</v>
      </c>
      <c r="V6499">
        <v>1</v>
      </c>
      <c r="W6499" t="s">
        <v>1371</v>
      </c>
      <c r="X6499" t="s">
        <v>1412</v>
      </c>
    </row>
    <row r="6500" spans="1:24" x14ac:dyDescent="0.3">
      <c r="A6500">
        <v>8184</v>
      </c>
      <c r="B6500" s="15" t="s">
        <v>811</v>
      </c>
      <c r="C6500" t="str">
        <f>_xlfn.XLOOKUP($B6500, STANDARDS!$A:$A, STANDARDS!$B:$B,,0,2)</f>
        <v>Manykai Fm, Transvaal Sgp</v>
      </c>
      <c r="D6500" t="s">
        <v>1057</v>
      </c>
      <c r="E6500" t="s">
        <v>1174</v>
      </c>
      <c r="J6500" s="13">
        <v>540</v>
      </c>
      <c r="K6500" s="13">
        <v>10</v>
      </c>
      <c r="L6500" s="16" t="s">
        <v>1309</v>
      </c>
      <c r="M6500" t="s">
        <v>1340</v>
      </c>
      <c r="P6500" t="s">
        <v>243</v>
      </c>
      <c r="Q6500">
        <v>-0.6</v>
      </c>
      <c r="V6500">
        <v>1</v>
      </c>
      <c r="W6500" t="s">
        <v>1371</v>
      </c>
      <c r="X6500" t="s">
        <v>1412</v>
      </c>
    </row>
    <row r="6501" spans="1:24" x14ac:dyDescent="0.3">
      <c r="A6501">
        <v>8185</v>
      </c>
      <c r="B6501" s="15" t="s">
        <v>810</v>
      </c>
      <c r="C6501" t="str">
        <f>_xlfn.XLOOKUP($B6501, STANDARDS!$A:$A, STANDARDS!$B:$B,,0,2)</f>
        <v>Medvezhya</v>
      </c>
      <c r="D6501" t="s">
        <v>1057</v>
      </c>
      <c r="E6501" t="s">
        <v>1174</v>
      </c>
      <c r="J6501" s="13">
        <v>540</v>
      </c>
      <c r="K6501" s="13">
        <v>10</v>
      </c>
      <c r="L6501" s="16" t="s">
        <v>1309</v>
      </c>
      <c r="M6501" t="s">
        <v>1335</v>
      </c>
      <c r="P6501" t="s">
        <v>243</v>
      </c>
      <c r="Q6501">
        <v>1.9</v>
      </c>
      <c r="V6501">
        <v>1</v>
      </c>
      <c r="W6501" t="s">
        <v>1371</v>
      </c>
      <c r="X6501" t="s">
        <v>1412</v>
      </c>
    </row>
    <row r="6502" spans="1:24" x14ac:dyDescent="0.3">
      <c r="A6502">
        <v>8186</v>
      </c>
      <c r="B6502" s="15" t="s">
        <v>810</v>
      </c>
      <c r="C6502" t="str">
        <f>_xlfn.XLOOKUP($B6502, STANDARDS!$A:$A, STANDARDS!$B:$B,,0,2)</f>
        <v>Medvezhya</v>
      </c>
      <c r="D6502" t="s">
        <v>1057</v>
      </c>
      <c r="E6502" t="s">
        <v>1174</v>
      </c>
      <c r="J6502" s="13">
        <v>540</v>
      </c>
      <c r="K6502" s="13">
        <v>10</v>
      </c>
      <c r="L6502" s="16" t="s">
        <v>1309</v>
      </c>
      <c r="M6502" t="s">
        <v>1335</v>
      </c>
      <c r="P6502" t="s">
        <v>243</v>
      </c>
      <c r="Q6502">
        <v>-0.4</v>
      </c>
      <c r="V6502">
        <v>1</v>
      </c>
      <c r="W6502" t="s">
        <v>1371</v>
      </c>
      <c r="X6502" t="s">
        <v>1412</v>
      </c>
    </row>
    <row r="6503" spans="1:24" x14ac:dyDescent="0.3">
      <c r="A6503">
        <v>8187</v>
      </c>
      <c r="B6503" s="15" t="s">
        <v>811</v>
      </c>
      <c r="C6503" t="str">
        <f>_xlfn.XLOOKUP($B6503, STANDARDS!$A:$A, STANDARDS!$B:$B,,0,2)</f>
        <v>Manykai Fm, Transvaal Sgp</v>
      </c>
      <c r="D6503" t="s">
        <v>1057</v>
      </c>
      <c r="E6503" t="s">
        <v>1174</v>
      </c>
      <c r="J6503" s="13">
        <v>540</v>
      </c>
      <c r="K6503" s="13">
        <v>10</v>
      </c>
      <c r="L6503" s="16" t="s">
        <v>1309</v>
      </c>
      <c r="M6503" t="s">
        <v>1340</v>
      </c>
      <c r="P6503" t="s">
        <v>243</v>
      </c>
      <c r="Q6503">
        <v>-1.1000000000000001</v>
      </c>
      <c r="V6503">
        <v>1</v>
      </c>
      <c r="W6503" t="s">
        <v>1371</v>
      </c>
      <c r="X6503" t="s">
        <v>1412</v>
      </c>
    </row>
    <row r="6504" spans="1:24" x14ac:dyDescent="0.3">
      <c r="A6504">
        <v>8188</v>
      </c>
      <c r="B6504" s="15" t="s">
        <v>810</v>
      </c>
      <c r="C6504" t="str">
        <f>_xlfn.XLOOKUP($B6504, STANDARDS!$A:$A, STANDARDS!$B:$B,,0,2)</f>
        <v>Medvezhya</v>
      </c>
      <c r="D6504" t="s">
        <v>1057</v>
      </c>
      <c r="E6504" t="s">
        <v>1174</v>
      </c>
      <c r="J6504" s="13">
        <v>540</v>
      </c>
      <c r="K6504" s="13">
        <v>10</v>
      </c>
      <c r="L6504" s="16" t="s">
        <v>1309</v>
      </c>
      <c r="M6504" t="s">
        <v>1335</v>
      </c>
      <c r="P6504" t="s">
        <v>243</v>
      </c>
      <c r="Q6504">
        <v>-0.8</v>
      </c>
      <c r="V6504">
        <v>1</v>
      </c>
      <c r="W6504" t="s">
        <v>1371</v>
      </c>
      <c r="X6504" t="s">
        <v>1412</v>
      </c>
    </row>
    <row r="6505" spans="1:24" x14ac:dyDescent="0.3">
      <c r="A6505">
        <v>8189</v>
      </c>
      <c r="B6505" s="15" t="s">
        <v>810</v>
      </c>
      <c r="C6505" t="str">
        <f>_xlfn.XLOOKUP($B6505, STANDARDS!$A:$A, STANDARDS!$B:$B,,0,2)</f>
        <v>Medvezhya</v>
      </c>
      <c r="D6505" t="s">
        <v>1057</v>
      </c>
      <c r="E6505" t="s">
        <v>1174</v>
      </c>
      <c r="J6505" s="13">
        <v>540</v>
      </c>
      <c r="K6505" s="13">
        <v>10</v>
      </c>
      <c r="L6505" s="16" t="s">
        <v>1309</v>
      </c>
      <c r="M6505" t="s">
        <v>1335</v>
      </c>
      <c r="P6505" t="s">
        <v>243</v>
      </c>
      <c r="Q6505">
        <v>-0.4</v>
      </c>
      <c r="V6505">
        <v>1</v>
      </c>
      <c r="W6505" t="s">
        <v>1371</v>
      </c>
      <c r="X6505" t="s">
        <v>1412</v>
      </c>
    </row>
    <row r="6506" spans="1:24" x14ac:dyDescent="0.3">
      <c r="A6506">
        <v>8190</v>
      </c>
      <c r="B6506" s="15" t="s">
        <v>810</v>
      </c>
      <c r="C6506" t="str">
        <f>_xlfn.XLOOKUP($B6506, STANDARDS!$A:$A, STANDARDS!$B:$B,,0,2)</f>
        <v>Medvezhya</v>
      </c>
      <c r="D6506" t="s">
        <v>1057</v>
      </c>
      <c r="E6506" t="s">
        <v>1174</v>
      </c>
      <c r="J6506" s="13">
        <v>540</v>
      </c>
      <c r="K6506" s="13">
        <v>10</v>
      </c>
      <c r="L6506" s="16" t="s">
        <v>1309</v>
      </c>
      <c r="M6506" t="s">
        <v>1335</v>
      </c>
      <c r="P6506" t="s">
        <v>243</v>
      </c>
      <c r="Q6506">
        <v>-0.3</v>
      </c>
      <c r="V6506">
        <v>1</v>
      </c>
      <c r="W6506" t="s">
        <v>1371</v>
      </c>
      <c r="X6506" t="s">
        <v>1412</v>
      </c>
    </row>
    <row r="6507" spans="1:24" x14ac:dyDescent="0.3">
      <c r="A6507">
        <v>8191</v>
      </c>
      <c r="B6507" s="15" t="s">
        <v>808</v>
      </c>
      <c r="C6507" t="str">
        <f>_xlfn.XLOOKUP($B6507, STANDARDS!$A:$A, STANDARDS!$B:$B,,0,2)</f>
        <v>Manykai Fm, Transvaal Sgp</v>
      </c>
      <c r="D6507" t="s">
        <v>1057</v>
      </c>
      <c r="E6507" t="s">
        <v>1174</v>
      </c>
      <c r="J6507" s="13">
        <v>540</v>
      </c>
      <c r="K6507" s="13">
        <v>10</v>
      </c>
      <c r="L6507" s="16" t="s">
        <v>1309</v>
      </c>
      <c r="M6507" t="s">
        <v>1335</v>
      </c>
      <c r="P6507" t="s">
        <v>243</v>
      </c>
      <c r="Q6507">
        <v>0.2</v>
      </c>
      <c r="V6507">
        <v>1</v>
      </c>
      <c r="W6507" t="s">
        <v>1371</v>
      </c>
      <c r="X6507" t="s">
        <v>1412</v>
      </c>
    </row>
    <row r="6508" spans="1:24" x14ac:dyDescent="0.3">
      <c r="A6508">
        <v>8192</v>
      </c>
      <c r="B6508" s="15" t="s">
        <v>808</v>
      </c>
      <c r="C6508" t="str">
        <f>_xlfn.XLOOKUP($B6508, STANDARDS!$A:$A, STANDARDS!$B:$B,,0,2)</f>
        <v>Manykai Fm, Transvaal Sgp</v>
      </c>
      <c r="D6508" t="s">
        <v>1057</v>
      </c>
      <c r="E6508" t="s">
        <v>1174</v>
      </c>
      <c r="J6508" s="13">
        <v>540</v>
      </c>
      <c r="K6508" s="13">
        <v>10</v>
      </c>
      <c r="L6508" s="16" t="s">
        <v>1309</v>
      </c>
      <c r="M6508" t="s">
        <v>1340</v>
      </c>
      <c r="P6508" t="s">
        <v>243</v>
      </c>
      <c r="Q6508">
        <v>-2.5</v>
      </c>
      <c r="V6508">
        <v>1</v>
      </c>
      <c r="W6508" t="s">
        <v>1371</v>
      </c>
      <c r="X6508" t="s">
        <v>1412</v>
      </c>
    </row>
    <row r="6509" spans="1:24" x14ac:dyDescent="0.3">
      <c r="A6509">
        <v>8193</v>
      </c>
      <c r="B6509" s="15" t="s">
        <v>811</v>
      </c>
      <c r="C6509" t="str">
        <f>_xlfn.XLOOKUP($B6509, STANDARDS!$A:$A, STANDARDS!$B:$B,,0,2)</f>
        <v>Manykai Fm, Transvaal Sgp</v>
      </c>
      <c r="D6509" t="s">
        <v>1057</v>
      </c>
      <c r="E6509" t="s">
        <v>1174</v>
      </c>
      <c r="J6509" s="13">
        <v>540</v>
      </c>
      <c r="K6509" s="13">
        <v>10</v>
      </c>
      <c r="L6509" s="16" t="s">
        <v>1309</v>
      </c>
      <c r="M6509" t="s">
        <v>1335</v>
      </c>
      <c r="P6509" t="s">
        <v>243</v>
      </c>
      <c r="Q6509">
        <v>-1.1000000000000001</v>
      </c>
      <c r="V6509">
        <v>1</v>
      </c>
      <c r="W6509" t="s">
        <v>1371</v>
      </c>
      <c r="X6509" t="s">
        <v>1412</v>
      </c>
    </row>
    <row r="6510" spans="1:24" x14ac:dyDescent="0.3">
      <c r="A6510">
        <v>8194</v>
      </c>
      <c r="B6510" s="15" t="s">
        <v>807</v>
      </c>
      <c r="C6510" t="str">
        <f>_xlfn.XLOOKUP($B6510, STANDARDS!$A:$A, STANDARDS!$B:$B,,0,2)</f>
        <v>Manykai Fm, Transvaal Sgp</v>
      </c>
      <c r="D6510" t="s">
        <v>1057</v>
      </c>
      <c r="E6510" t="s">
        <v>1174</v>
      </c>
      <c r="J6510" s="13">
        <v>540</v>
      </c>
      <c r="K6510" s="13">
        <v>10</v>
      </c>
      <c r="L6510" s="16" t="s">
        <v>1309</v>
      </c>
      <c r="M6510" t="s">
        <v>1335</v>
      </c>
      <c r="P6510" t="s">
        <v>243</v>
      </c>
      <c r="Q6510">
        <v>1.5</v>
      </c>
      <c r="V6510">
        <v>1</v>
      </c>
      <c r="W6510" t="s">
        <v>1371</v>
      </c>
      <c r="X6510" t="s">
        <v>1412</v>
      </c>
    </row>
    <row r="6511" spans="1:24" x14ac:dyDescent="0.3">
      <c r="A6511">
        <v>8195</v>
      </c>
      <c r="B6511" s="15" t="s">
        <v>808</v>
      </c>
      <c r="C6511" t="str">
        <f>_xlfn.XLOOKUP($B6511, STANDARDS!$A:$A, STANDARDS!$B:$B,,0,2)</f>
        <v>Manykai Fm, Transvaal Sgp</v>
      </c>
      <c r="D6511" t="s">
        <v>1057</v>
      </c>
      <c r="E6511" t="s">
        <v>1174</v>
      </c>
      <c r="J6511" s="13">
        <v>540</v>
      </c>
      <c r="K6511" s="13">
        <v>10</v>
      </c>
      <c r="L6511" s="16" t="s">
        <v>1309</v>
      </c>
      <c r="M6511" t="s">
        <v>1335</v>
      </c>
      <c r="P6511" t="s">
        <v>243</v>
      </c>
      <c r="Q6511">
        <v>0.2</v>
      </c>
      <c r="V6511">
        <v>1</v>
      </c>
      <c r="W6511" t="s">
        <v>1371</v>
      </c>
      <c r="X6511" t="s">
        <v>1412</v>
      </c>
    </row>
    <row r="6512" spans="1:24" x14ac:dyDescent="0.3">
      <c r="A6512">
        <v>8196</v>
      </c>
      <c r="B6512" s="15" t="s">
        <v>807</v>
      </c>
      <c r="C6512" t="str">
        <f>_xlfn.XLOOKUP($B6512, STANDARDS!$A:$A, STANDARDS!$B:$B,,0,2)</f>
        <v>Manykai Fm, Transvaal Sgp</v>
      </c>
      <c r="D6512" t="s">
        <v>1057</v>
      </c>
      <c r="E6512" t="s">
        <v>1174</v>
      </c>
      <c r="J6512" s="13">
        <v>540</v>
      </c>
      <c r="K6512" s="13">
        <v>10</v>
      </c>
      <c r="L6512" s="16" t="s">
        <v>1309</v>
      </c>
      <c r="M6512" t="s">
        <v>1335</v>
      </c>
      <c r="P6512" t="s">
        <v>243</v>
      </c>
      <c r="Q6512">
        <v>1.6</v>
      </c>
      <c r="V6512">
        <v>1</v>
      </c>
      <c r="W6512" t="s">
        <v>1371</v>
      </c>
      <c r="X6512" t="s">
        <v>1412</v>
      </c>
    </row>
    <row r="6513" spans="1:24" x14ac:dyDescent="0.3">
      <c r="A6513">
        <v>8197</v>
      </c>
      <c r="B6513" s="15" t="s">
        <v>810</v>
      </c>
      <c r="C6513" t="str">
        <f>_xlfn.XLOOKUP($B6513, STANDARDS!$A:$A, STANDARDS!$B:$B,,0,2)</f>
        <v>Medvezhya</v>
      </c>
      <c r="D6513" t="s">
        <v>1057</v>
      </c>
      <c r="E6513" t="s">
        <v>1174</v>
      </c>
      <c r="J6513" s="13">
        <v>540</v>
      </c>
      <c r="K6513" s="13">
        <v>10</v>
      </c>
      <c r="L6513" s="16" t="s">
        <v>1309</v>
      </c>
      <c r="M6513" t="s">
        <v>1335</v>
      </c>
      <c r="P6513" t="s">
        <v>243</v>
      </c>
      <c r="Q6513">
        <v>1.2</v>
      </c>
      <c r="V6513">
        <v>1</v>
      </c>
      <c r="W6513" t="s">
        <v>1371</v>
      </c>
      <c r="X6513" t="s">
        <v>1412</v>
      </c>
    </row>
    <row r="6514" spans="1:24" x14ac:dyDescent="0.3">
      <c r="A6514">
        <v>8198</v>
      </c>
      <c r="B6514" s="15" t="s">
        <v>808</v>
      </c>
      <c r="C6514" t="str">
        <f>_xlfn.XLOOKUP($B6514, STANDARDS!$A:$A, STANDARDS!$B:$B,,0,2)</f>
        <v>Manykai Fm, Transvaal Sgp</v>
      </c>
      <c r="D6514" t="s">
        <v>1057</v>
      </c>
      <c r="E6514" t="s">
        <v>1174</v>
      </c>
      <c r="J6514" s="13">
        <v>540</v>
      </c>
      <c r="K6514" s="13">
        <v>10</v>
      </c>
      <c r="L6514" s="16" t="s">
        <v>1309</v>
      </c>
      <c r="M6514" t="s">
        <v>1335</v>
      </c>
      <c r="P6514" t="s">
        <v>243</v>
      </c>
      <c r="Q6514">
        <v>1.8</v>
      </c>
      <c r="V6514">
        <v>1</v>
      </c>
      <c r="W6514" t="s">
        <v>1371</v>
      </c>
      <c r="X6514" t="s">
        <v>1412</v>
      </c>
    </row>
    <row r="6515" spans="1:24" x14ac:dyDescent="0.3">
      <c r="A6515">
        <v>8199</v>
      </c>
      <c r="B6515" s="15" t="s">
        <v>810</v>
      </c>
      <c r="C6515" t="str">
        <f>_xlfn.XLOOKUP($B6515, STANDARDS!$A:$A, STANDARDS!$B:$B,,0,2)</f>
        <v>Medvezhya</v>
      </c>
      <c r="D6515" t="s">
        <v>1057</v>
      </c>
      <c r="E6515" t="s">
        <v>1174</v>
      </c>
      <c r="J6515" s="13">
        <v>540</v>
      </c>
      <c r="K6515" s="13">
        <v>10</v>
      </c>
      <c r="L6515" s="16" t="s">
        <v>1309</v>
      </c>
      <c r="M6515" t="s">
        <v>1335</v>
      </c>
      <c r="P6515" t="s">
        <v>243</v>
      </c>
      <c r="Q6515">
        <v>-0.6</v>
      </c>
      <c r="V6515">
        <v>1</v>
      </c>
      <c r="W6515" t="s">
        <v>1371</v>
      </c>
      <c r="X6515" t="s">
        <v>1412</v>
      </c>
    </row>
    <row r="6516" spans="1:24" x14ac:dyDescent="0.3">
      <c r="A6516">
        <v>8200</v>
      </c>
      <c r="B6516" s="15" t="s">
        <v>807</v>
      </c>
      <c r="C6516" t="str">
        <f>_xlfn.XLOOKUP($B6516, STANDARDS!$A:$A, STANDARDS!$B:$B,,0,2)</f>
        <v>Manykai Fm, Transvaal Sgp</v>
      </c>
      <c r="D6516" t="s">
        <v>1057</v>
      </c>
      <c r="E6516" t="s">
        <v>1174</v>
      </c>
      <c r="J6516" s="13">
        <v>540</v>
      </c>
      <c r="K6516" s="13">
        <v>10</v>
      </c>
      <c r="L6516" s="16" t="s">
        <v>1309</v>
      </c>
      <c r="M6516" t="s">
        <v>1335</v>
      </c>
      <c r="P6516" t="s">
        <v>243</v>
      </c>
      <c r="Q6516">
        <v>1.2</v>
      </c>
      <c r="V6516">
        <v>1</v>
      </c>
      <c r="W6516" t="s">
        <v>1371</v>
      </c>
      <c r="X6516" t="s">
        <v>1412</v>
      </c>
    </row>
    <row r="6517" spans="1:24" x14ac:dyDescent="0.3">
      <c r="A6517">
        <v>8201</v>
      </c>
      <c r="B6517" s="15" t="s">
        <v>810</v>
      </c>
      <c r="C6517" t="str">
        <f>_xlfn.XLOOKUP($B6517, STANDARDS!$A:$A, STANDARDS!$B:$B,,0,2)</f>
        <v>Medvezhya</v>
      </c>
      <c r="D6517" t="s">
        <v>1057</v>
      </c>
      <c r="E6517" t="s">
        <v>1174</v>
      </c>
      <c r="J6517" s="13">
        <v>540</v>
      </c>
      <c r="K6517" s="13">
        <v>10</v>
      </c>
      <c r="L6517" s="16" t="s">
        <v>1309</v>
      </c>
      <c r="M6517" t="s">
        <v>1335</v>
      </c>
      <c r="P6517" t="s">
        <v>243</v>
      </c>
      <c r="Q6517">
        <v>1.6</v>
      </c>
      <c r="V6517">
        <v>1</v>
      </c>
      <c r="W6517" t="s">
        <v>1371</v>
      </c>
      <c r="X6517" t="s">
        <v>1412</v>
      </c>
    </row>
    <row r="6518" spans="1:24" x14ac:dyDescent="0.3">
      <c r="A6518">
        <v>8202</v>
      </c>
      <c r="B6518" s="15" t="s">
        <v>810</v>
      </c>
      <c r="C6518" t="str">
        <f>_xlfn.XLOOKUP($B6518, STANDARDS!$A:$A, STANDARDS!$B:$B,,0,2)</f>
        <v>Medvezhya</v>
      </c>
      <c r="D6518" t="s">
        <v>1057</v>
      </c>
      <c r="E6518" t="s">
        <v>1174</v>
      </c>
      <c r="J6518" s="13">
        <v>540</v>
      </c>
      <c r="K6518" s="13">
        <v>10</v>
      </c>
      <c r="L6518" s="16" t="s">
        <v>1309</v>
      </c>
      <c r="M6518" t="s">
        <v>1335</v>
      </c>
      <c r="P6518" t="s">
        <v>243</v>
      </c>
      <c r="Q6518">
        <v>3.6</v>
      </c>
      <c r="V6518">
        <v>1</v>
      </c>
      <c r="W6518" t="s">
        <v>1371</v>
      </c>
      <c r="X6518" t="s">
        <v>1412</v>
      </c>
    </row>
    <row r="6519" spans="1:24" x14ac:dyDescent="0.3">
      <c r="A6519">
        <v>8203</v>
      </c>
      <c r="B6519" s="15" t="s">
        <v>810</v>
      </c>
      <c r="C6519" t="str">
        <f>_xlfn.XLOOKUP($B6519, STANDARDS!$A:$A, STANDARDS!$B:$B,,0,2)</f>
        <v>Medvezhya</v>
      </c>
      <c r="D6519" t="s">
        <v>1057</v>
      </c>
      <c r="E6519" t="s">
        <v>1174</v>
      </c>
      <c r="J6519" s="13">
        <v>540</v>
      </c>
      <c r="K6519" s="13">
        <v>10</v>
      </c>
      <c r="L6519" s="16" t="s">
        <v>1309</v>
      </c>
      <c r="M6519" t="s">
        <v>1335</v>
      </c>
      <c r="P6519" t="s">
        <v>243</v>
      </c>
      <c r="Q6519">
        <v>5.4</v>
      </c>
      <c r="V6519">
        <v>1</v>
      </c>
      <c r="W6519" t="s">
        <v>1371</v>
      </c>
      <c r="X6519" t="s">
        <v>1412</v>
      </c>
    </row>
    <row r="6520" spans="1:24" x14ac:dyDescent="0.3">
      <c r="A6520">
        <v>8204</v>
      </c>
      <c r="B6520" s="15" t="s">
        <v>813</v>
      </c>
      <c r="C6520" t="str">
        <f>_xlfn.XLOOKUP($B6520, STANDARDS!$A:$A, STANDARDS!$B:$B,,0,2)</f>
        <v>Manykai Fm, Transvaal Sgp</v>
      </c>
      <c r="D6520" t="s">
        <v>1057</v>
      </c>
      <c r="E6520" t="s">
        <v>1174</v>
      </c>
      <c r="J6520" s="13">
        <v>540</v>
      </c>
      <c r="K6520" s="13">
        <v>10</v>
      </c>
      <c r="L6520" s="16" t="s">
        <v>1309</v>
      </c>
      <c r="M6520" t="s">
        <v>583</v>
      </c>
      <c r="P6520" t="s">
        <v>243</v>
      </c>
      <c r="Q6520">
        <v>-4.4000000000000004</v>
      </c>
      <c r="V6520">
        <v>1</v>
      </c>
      <c r="W6520" t="s">
        <v>1371</v>
      </c>
      <c r="X6520" t="s">
        <v>1412</v>
      </c>
    </row>
    <row r="6521" spans="1:24" x14ac:dyDescent="0.3">
      <c r="A6521">
        <v>8205</v>
      </c>
      <c r="B6521" s="15" t="s">
        <v>808</v>
      </c>
      <c r="C6521" t="str">
        <f>_xlfn.XLOOKUP($B6521, STANDARDS!$A:$A, STANDARDS!$B:$B,,0,2)</f>
        <v>Manykai Fm, Transvaal Sgp</v>
      </c>
      <c r="D6521" t="s">
        <v>1057</v>
      </c>
      <c r="E6521" t="s">
        <v>1174</v>
      </c>
      <c r="J6521" s="13">
        <v>540</v>
      </c>
      <c r="K6521" s="13">
        <v>10</v>
      </c>
      <c r="L6521" s="16" t="s">
        <v>1309</v>
      </c>
      <c r="M6521" t="s">
        <v>583</v>
      </c>
      <c r="P6521" t="s">
        <v>243</v>
      </c>
      <c r="Q6521">
        <v>-2</v>
      </c>
      <c r="V6521">
        <v>1</v>
      </c>
      <c r="W6521" t="s">
        <v>1371</v>
      </c>
      <c r="X6521" t="s">
        <v>1412</v>
      </c>
    </row>
    <row r="6522" spans="1:24" x14ac:dyDescent="0.3">
      <c r="A6522">
        <v>8206</v>
      </c>
      <c r="B6522" s="15" t="s">
        <v>812</v>
      </c>
      <c r="C6522" t="str">
        <f>_xlfn.XLOOKUP($B6522, STANDARDS!$A:$A, STANDARDS!$B:$B,,0,2)</f>
        <v>Manykai Fm, Transvaal Sgp</v>
      </c>
      <c r="D6522" t="s">
        <v>1057</v>
      </c>
      <c r="E6522" t="s">
        <v>1174</v>
      </c>
      <c r="J6522" s="13">
        <v>540</v>
      </c>
      <c r="K6522" s="13">
        <v>10</v>
      </c>
      <c r="L6522" s="16" t="s">
        <v>1309</v>
      </c>
      <c r="M6522" t="s">
        <v>583</v>
      </c>
      <c r="P6522" t="s">
        <v>243</v>
      </c>
      <c r="Q6522">
        <v>0.2</v>
      </c>
      <c r="V6522">
        <v>1</v>
      </c>
      <c r="W6522" t="s">
        <v>1371</v>
      </c>
      <c r="X6522" t="s">
        <v>1412</v>
      </c>
    </row>
    <row r="6523" spans="1:24" x14ac:dyDescent="0.3">
      <c r="A6523">
        <v>8207</v>
      </c>
      <c r="B6523" s="15" t="s">
        <v>813</v>
      </c>
      <c r="C6523" t="str">
        <f>_xlfn.XLOOKUP($B6523, STANDARDS!$A:$A, STANDARDS!$B:$B,,0,2)</f>
        <v>Manykai Fm, Transvaal Sgp</v>
      </c>
      <c r="D6523" t="s">
        <v>1057</v>
      </c>
      <c r="E6523" t="s">
        <v>1174</v>
      </c>
      <c r="J6523" s="13">
        <v>540</v>
      </c>
      <c r="K6523" s="13">
        <v>10</v>
      </c>
      <c r="L6523" s="16" t="s">
        <v>1309</v>
      </c>
      <c r="M6523" t="s">
        <v>583</v>
      </c>
      <c r="P6523" t="s">
        <v>243</v>
      </c>
      <c r="Q6523">
        <v>-3.6</v>
      </c>
      <c r="V6523">
        <v>1</v>
      </c>
      <c r="W6523" t="s">
        <v>1371</v>
      </c>
      <c r="X6523" t="s">
        <v>1412</v>
      </c>
    </row>
    <row r="6524" spans="1:24" x14ac:dyDescent="0.3">
      <c r="A6524">
        <v>8208</v>
      </c>
      <c r="B6524" s="15" t="s">
        <v>809</v>
      </c>
      <c r="C6524" t="str">
        <f>_xlfn.XLOOKUP($B6524, STANDARDS!$A:$A, STANDARDS!$B:$B,,0,2)</f>
        <v>Manykai Fm, Transvaal Sgp</v>
      </c>
      <c r="D6524" t="s">
        <v>1057</v>
      </c>
      <c r="E6524" t="s">
        <v>1174</v>
      </c>
      <c r="J6524" s="13">
        <v>540</v>
      </c>
      <c r="K6524" s="13">
        <v>10</v>
      </c>
      <c r="L6524" s="16" t="s">
        <v>1309</v>
      </c>
      <c r="M6524" t="s">
        <v>1347</v>
      </c>
      <c r="P6524" t="s">
        <v>243</v>
      </c>
      <c r="Q6524">
        <v>-1.7</v>
      </c>
      <c r="V6524">
        <v>1</v>
      </c>
      <c r="W6524" t="s">
        <v>1371</v>
      </c>
      <c r="X6524" t="s">
        <v>1412</v>
      </c>
    </row>
    <row r="6525" spans="1:24" x14ac:dyDescent="0.3">
      <c r="A6525">
        <v>8209</v>
      </c>
      <c r="B6525" s="15" t="s">
        <v>811</v>
      </c>
      <c r="C6525" t="str">
        <f>_xlfn.XLOOKUP($B6525, STANDARDS!$A:$A, STANDARDS!$B:$B,,0,2)</f>
        <v>Manykai Fm, Transvaal Sgp</v>
      </c>
      <c r="D6525" t="s">
        <v>1057</v>
      </c>
      <c r="E6525" t="s">
        <v>1174</v>
      </c>
      <c r="J6525" s="13">
        <v>540</v>
      </c>
      <c r="K6525" s="13">
        <v>10</v>
      </c>
      <c r="L6525" s="16" t="s">
        <v>1309</v>
      </c>
      <c r="M6525" t="s">
        <v>1347</v>
      </c>
      <c r="P6525" t="s">
        <v>243</v>
      </c>
      <c r="Q6525">
        <v>-1.3</v>
      </c>
      <c r="V6525">
        <v>1</v>
      </c>
      <c r="W6525" t="s">
        <v>1371</v>
      </c>
      <c r="X6525" t="s">
        <v>1412</v>
      </c>
    </row>
    <row r="6526" spans="1:24" x14ac:dyDescent="0.3">
      <c r="A6526">
        <v>8210</v>
      </c>
      <c r="B6526" s="15" t="s">
        <v>811</v>
      </c>
      <c r="C6526" t="str">
        <f>_xlfn.XLOOKUP($B6526, STANDARDS!$A:$A, STANDARDS!$B:$B,,0,2)</f>
        <v>Manykai Fm, Transvaal Sgp</v>
      </c>
      <c r="D6526" t="s">
        <v>1057</v>
      </c>
      <c r="E6526" t="s">
        <v>1174</v>
      </c>
      <c r="J6526" s="13">
        <v>540</v>
      </c>
      <c r="K6526" s="13">
        <v>10</v>
      </c>
      <c r="L6526" s="16" t="s">
        <v>1309</v>
      </c>
      <c r="M6526" t="s">
        <v>1347</v>
      </c>
      <c r="P6526" t="s">
        <v>243</v>
      </c>
      <c r="Q6526">
        <v>-1.3</v>
      </c>
      <c r="V6526">
        <v>1</v>
      </c>
      <c r="W6526" t="s">
        <v>1371</v>
      </c>
      <c r="X6526" t="s">
        <v>1412</v>
      </c>
    </row>
    <row r="6527" spans="1:24" x14ac:dyDescent="0.3">
      <c r="A6527">
        <v>8211</v>
      </c>
      <c r="B6527" s="15" t="s">
        <v>814</v>
      </c>
      <c r="C6527" t="str">
        <f>_xlfn.XLOOKUP($B6527, STANDARDS!$A:$A, STANDARDS!$B:$B,,0,2)</f>
        <v>Manykai Fm, Transvaal Sgp</v>
      </c>
      <c r="D6527" t="s">
        <v>1057</v>
      </c>
      <c r="E6527" t="s">
        <v>1174</v>
      </c>
      <c r="J6527" s="13">
        <v>540</v>
      </c>
      <c r="K6527" s="13">
        <v>10</v>
      </c>
      <c r="L6527" s="16" t="s">
        <v>1309</v>
      </c>
      <c r="M6527" t="s">
        <v>583</v>
      </c>
      <c r="P6527" t="s">
        <v>243</v>
      </c>
      <c r="Q6527">
        <v>0</v>
      </c>
      <c r="V6527">
        <v>1</v>
      </c>
      <c r="W6527" t="s">
        <v>1371</v>
      </c>
      <c r="X6527" t="s">
        <v>1412</v>
      </c>
    </row>
    <row r="6528" spans="1:24" x14ac:dyDescent="0.3">
      <c r="A6528">
        <v>8212</v>
      </c>
      <c r="B6528" s="15" t="s">
        <v>806</v>
      </c>
      <c r="C6528" t="str">
        <f>_xlfn.XLOOKUP($B6528, STANDARDS!$A:$A, STANDARDS!$B:$B,,0,2)</f>
        <v>Manykai Fm, Transvaal Sgp</v>
      </c>
      <c r="D6528" t="s">
        <v>1057</v>
      </c>
      <c r="E6528" t="s">
        <v>1174</v>
      </c>
      <c r="J6528" s="13">
        <v>540</v>
      </c>
      <c r="K6528" s="13">
        <v>10</v>
      </c>
      <c r="L6528" s="16" t="s">
        <v>1309</v>
      </c>
      <c r="M6528" t="s">
        <v>1347</v>
      </c>
      <c r="P6528" t="s">
        <v>243</v>
      </c>
      <c r="Q6528">
        <v>-1.3</v>
      </c>
      <c r="V6528">
        <v>1</v>
      </c>
      <c r="W6528" t="s">
        <v>1371</v>
      </c>
      <c r="X6528" t="s">
        <v>1412</v>
      </c>
    </row>
    <row r="6529" spans="1:24" x14ac:dyDescent="0.3">
      <c r="A6529">
        <v>8213</v>
      </c>
      <c r="B6529" s="15" t="s">
        <v>808</v>
      </c>
      <c r="C6529" t="str">
        <f>_xlfn.XLOOKUP($B6529, STANDARDS!$A:$A, STANDARDS!$B:$B,,0,2)</f>
        <v>Manykai Fm, Transvaal Sgp</v>
      </c>
      <c r="D6529" t="s">
        <v>1057</v>
      </c>
      <c r="E6529" t="s">
        <v>1174</v>
      </c>
      <c r="J6529" s="13">
        <v>540</v>
      </c>
      <c r="K6529" s="13">
        <v>10</v>
      </c>
      <c r="L6529" s="16" t="s">
        <v>1309</v>
      </c>
      <c r="M6529" t="s">
        <v>583</v>
      </c>
      <c r="P6529" t="s">
        <v>243</v>
      </c>
      <c r="Q6529">
        <v>-1.5</v>
      </c>
      <c r="V6529">
        <v>1</v>
      </c>
      <c r="W6529" t="s">
        <v>1371</v>
      </c>
      <c r="X6529" t="s">
        <v>1412</v>
      </c>
    </row>
    <row r="6530" spans="1:24" x14ac:dyDescent="0.3">
      <c r="A6530">
        <v>8214</v>
      </c>
      <c r="B6530" s="15" t="s">
        <v>812</v>
      </c>
      <c r="C6530" t="str">
        <f>_xlfn.XLOOKUP($B6530, STANDARDS!$A:$A, STANDARDS!$B:$B,,0,2)</f>
        <v>Manykai Fm, Transvaal Sgp</v>
      </c>
      <c r="D6530" t="s">
        <v>1057</v>
      </c>
      <c r="E6530" t="s">
        <v>1174</v>
      </c>
      <c r="J6530" s="13">
        <v>540</v>
      </c>
      <c r="K6530" s="13">
        <v>10</v>
      </c>
      <c r="L6530" s="16" t="s">
        <v>1309</v>
      </c>
      <c r="M6530" t="s">
        <v>583</v>
      </c>
      <c r="P6530" t="s">
        <v>243</v>
      </c>
      <c r="Q6530">
        <v>-0.1</v>
      </c>
      <c r="V6530">
        <v>1</v>
      </c>
      <c r="W6530" t="s">
        <v>1371</v>
      </c>
      <c r="X6530" t="s">
        <v>1412</v>
      </c>
    </row>
    <row r="6531" spans="1:24" x14ac:dyDescent="0.3">
      <c r="A6531">
        <v>8215</v>
      </c>
      <c r="B6531" s="15" t="s">
        <v>812</v>
      </c>
      <c r="C6531" t="str">
        <f>_xlfn.XLOOKUP($B6531, STANDARDS!$A:$A, STANDARDS!$B:$B,,0,2)</f>
        <v>Manykai Fm, Transvaal Sgp</v>
      </c>
      <c r="D6531" t="s">
        <v>1057</v>
      </c>
      <c r="E6531" t="s">
        <v>1174</v>
      </c>
      <c r="J6531" s="13">
        <v>540</v>
      </c>
      <c r="K6531" s="13">
        <v>10</v>
      </c>
      <c r="L6531" s="16" t="s">
        <v>1309</v>
      </c>
      <c r="M6531" t="s">
        <v>1347</v>
      </c>
      <c r="P6531" t="s">
        <v>243</v>
      </c>
      <c r="Q6531">
        <v>-1.6</v>
      </c>
      <c r="V6531">
        <v>1</v>
      </c>
      <c r="W6531" t="s">
        <v>1371</v>
      </c>
      <c r="X6531" t="s">
        <v>1412</v>
      </c>
    </row>
    <row r="6532" spans="1:24" x14ac:dyDescent="0.3">
      <c r="A6532">
        <v>8216</v>
      </c>
      <c r="B6532" s="15" t="s">
        <v>809</v>
      </c>
      <c r="C6532" t="str">
        <f>_xlfn.XLOOKUP($B6532, STANDARDS!$A:$A, STANDARDS!$B:$B,,0,2)</f>
        <v>Manykai Fm, Transvaal Sgp</v>
      </c>
      <c r="D6532" t="s">
        <v>1057</v>
      </c>
      <c r="E6532" t="s">
        <v>1174</v>
      </c>
      <c r="J6532" s="13">
        <v>540</v>
      </c>
      <c r="K6532" s="13">
        <v>10</v>
      </c>
      <c r="L6532" s="16" t="s">
        <v>1309</v>
      </c>
      <c r="M6532" t="s">
        <v>1347</v>
      </c>
      <c r="P6532" t="s">
        <v>243</v>
      </c>
      <c r="Q6532">
        <v>-1.7</v>
      </c>
      <c r="V6532">
        <v>1</v>
      </c>
      <c r="W6532" t="s">
        <v>1371</v>
      </c>
      <c r="X6532" t="s">
        <v>1412</v>
      </c>
    </row>
    <row r="6533" spans="1:24" x14ac:dyDescent="0.3">
      <c r="A6533">
        <v>8217</v>
      </c>
      <c r="B6533" s="15" t="s">
        <v>814</v>
      </c>
      <c r="C6533" t="str">
        <f>_xlfn.XLOOKUP($B6533, STANDARDS!$A:$A, STANDARDS!$B:$B,,0,2)</f>
        <v>Manykai Fm, Transvaal Sgp</v>
      </c>
      <c r="D6533" t="s">
        <v>1057</v>
      </c>
      <c r="E6533" t="s">
        <v>1174</v>
      </c>
      <c r="J6533" s="13">
        <v>540</v>
      </c>
      <c r="K6533" s="13">
        <v>10</v>
      </c>
      <c r="L6533" s="16" t="s">
        <v>1309</v>
      </c>
      <c r="M6533" t="s">
        <v>583</v>
      </c>
      <c r="P6533" t="s">
        <v>243</v>
      </c>
      <c r="Q6533">
        <v>1.2</v>
      </c>
      <c r="V6533">
        <v>1</v>
      </c>
      <c r="W6533" t="s">
        <v>1371</v>
      </c>
      <c r="X6533" t="s">
        <v>1412</v>
      </c>
    </row>
    <row r="6534" spans="1:24" x14ac:dyDescent="0.3">
      <c r="A6534">
        <v>8218</v>
      </c>
      <c r="B6534" s="15" t="s">
        <v>806</v>
      </c>
      <c r="C6534" t="str">
        <f>_xlfn.XLOOKUP($B6534, STANDARDS!$A:$A, STANDARDS!$B:$B,,0,2)</f>
        <v>Manykai Fm, Transvaal Sgp</v>
      </c>
      <c r="D6534" t="s">
        <v>1057</v>
      </c>
      <c r="E6534" t="s">
        <v>1174</v>
      </c>
      <c r="J6534" s="13">
        <v>540</v>
      </c>
      <c r="K6534" s="13">
        <v>10</v>
      </c>
      <c r="L6534" s="16" t="s">
        <v>1309</v>
      </c>
      <c r="M6534" t="s">
        <v>1347</v>
      </c>
      <c r="P6534" t="s">
        <v>243</v>
      </c>
      <c r="Q6534">
        <v>-0.6</v>
      </c>
      <c r="V6534">
        <v>1</v>
      </c>
      <c r="W6534" t="s">
        <v>1371</v>
      </c>
      <c r="X6534" t="s">
        <v>1412</v>
      </c>
    </row>
    <row r="6535" spans="1:24" x14ac:dyDescent="0.3">
      <c r="A6535">
        <v>8219</v>
      </c>
      <c r="B6535" s="15" t="s">
        <v>806</v>
      </c>
      <c r="C6535" t="str">
        <f>_xlfn.XLOOKUP($B6535, STANDARDS!$A:$A, STANDARDS!$B:$B,,0,2)</f>
        <v>Manykai Fm, Transvaal Sgp</v>
      </c>
      <c r="D6535" t="s">
        <v>1057</v>
      </c>
      <c r="E6535" t="s">
        <v>1174</v>
      </c>
      <c r="J6535" s="13">
        <v>540</v>
      </c>
      <c r="K6535" s="13">
        <v>10</v>
      </c>
      <c r="L6535" s="16" t="s">
        <v>1309</v>
      </c>
      <c r="M6535" t="s">
        <v>1347</v>
      </c>
      <c r="P6535" t="s">
        <v>243</v>
      </c>
      <c r="Q6535">
        <v>-0.5</v>
      </c>
      <c r="V6535">
        <v>1</v>
      </c>
      <c r="W6535" t="s">
        <v>1371</v>
      </c>
      <c r="X6535" t="s">
        <v>1412</v>
      </c>
    </row>
    <row r="6536" spans="1:24" x14ac:dyDescent="0.3">
      <c r="A6536">
        <v>8220</v>
      </c>
      <c r="B6536" s="15" t="s">
        <v>809</v>
      </c>
      <c r="C6536" t="str">
        <f>_xlfn.XLOOKUP($B6536, STANDARDS!$A:$A, STANDARDS!$B:$B,,0,2)</f>
        <v>Manykai Fm, Transvaal Sgp</v>
      </c>
      <c r="D6536" t="s">
        <v>1057</v>
      </c>
      <c r="E6536" t="s">
        <v>1174</v>
      </c>
      <c r="J6536" s="13">
        <v>540</v>
      </c>
      <c r="K6536" s="13">
        <v>10</v>
      </c>
      <c r="L6536" s="16" t="s">
        <v>1309</v>
      </c>
      <c r="M6536" t="s">
        <v>1347</v>
      </c>
      <c r="P6536" t="s">
        <v>243</v>
      </c>
      <c r="Q6536">
        <v>-3.7</v>
      </c>
      <c r="V6536">
        <v>1</v>
      </c>
      <c r="W6536" t="s">
        <v>1371</v>
      </c>
      <c r="X6536" t="s">
        <v>1412</v>
      </c>
    </row>
    <row r="6537" spans="1:24" x14ac:dyDescent="0.3">
      <c r="A6537">
        <v>8221</v>
      </c>
      <c r="B6537" s="15" t="s">
        <v>809</v>
      </c>
      <c r="C6537" t="str">
        <f>_xlfn.XLOOKUP($B6537, STANDARDS!$A:$A, STANDARDS!$B:$B,,0,2)</f>
        <v>Manykai Fm, Transvaal Sgp</v>
      </c>
      <c r="D6537" t="s">
        <v>1057</v>
      </c>
      <c r="E6537" t="s">
        <v>1174</v>
      </c>
      <c r="J6537" s="13">
        <v>540</v>
      </c>
      <c r="K6537" s="13">
        <v>10</v>
      </c>
      <c r="L6537" s="16" t="s">
        <v>1309</v>
      </c>
      <c r="M6537" t="s">
        <v>1347</v>
      </c>
      <c r="P6537" t="s">
        <v>243</v>
      </c>
      <c r="Q6537">
        <v>-2.8</v>
      </c>
      <c r="V6537">
        <v>1</v>
      </c>
      <c r="W6537" t="s">
        <v>1371</v>
      </c>
      <c r="X6537" t="s">
        <v>1412</v>
      </c>
    </row>
    <row r="6538" spans="1:24" x14ac:dyDescent="0.3">
      <c r="A6538">
        <v>8222</v>
      </c>
      <c r="B6538" s="15" t="s">
        <v>814</v>
      </c>
      <c r="C6538" t="str">
        <f>_xlfn.XLOOKUP($B6538, STANDARDS!$A:$A, STANDARDS!$B:$B,,0,2)</f>
        <v>Manykai Fm, Transvaal Sgp</v>
      </c>
      <c r="D6538" t="s">
        <v>1057</v>
      </c>
      <c r="E6538" t="s">
        <v>1174</v>
      </c>
      <c r="J6538" s="13">
        <v>540</v>
      </c>
      <c r="K6538" s="13">
        <v>10</v>
      </c>
      <c r="L6538" s="16" t="s">
        <v>1309</v>
      </c>
      <c r="M6538" t="s">
        <v>583</v>
      </c>
      <c r="P6538" t="s">
        <v>243</v>
      </c>
      <c r="Q6538">
        <v>1.8</v>
      </c>
      <c r="V6538">
        <v>1</v>
      </c>
      <c r="W6538" t="s">
        <v>1371</v>
      </c>
      <c r="X6538" t="s">
        <v>1412</v>
      </c>
    </row>
    <row r="6539" spans="1:24" x14ac:dyDescent="0.3">
      <c r="A6539">
        <v>8223</v>
      </c>
      <c r="B6539" s="15" t="s">
        <v>811</v>
      </c>
      <c r="C6539" t="str">
        <f>_xlfn.XLOOKUP($B6539, STANDARDS!$A:$A, STANDARDS!$B:$B,,0,2)</f>
        <v>Manykai Fm, Transvaal Sgp</v>
      </c>
      <c r="D6539" t="s">
        <v>1057</v>
      </c>
      <c r="E6539" t="s">
        <v>1174</v>
      </c>
      <c r="J6539" s="13">
        <v>540</v>
      </c>
      <c r="K6539" s="13">
        <v>10</v>
      </c>
      <c r="L6539" s="16" t="s">
        <v>1309</v>
      </c>
      <c r="M6539" t="s">
        <v>1347</v>
      </c>
      <c r="P6539" t="s">
        <v>243</v>
      </c>
      <c r="Q6539">
        <v>-2.5</v>
      </c>
      <c r="V6539">
        <v>1</v>
      </c>
      <c r="W6539" t="s">
        <v>1371</v>
      </c>
      <c r="X6539" t="s">
        <v>1412</v>
      </c>
    </row>
    <row r="6540" spans="1:24" x14ac:dyDescent="0.3">
      <c r="A6540">
        <v>8224</v>
      </c>
      <c r="B6540" s="15" t="s">
        <v>814</v>
      </c>
      <c r="C6540" t="str">
        <f>_xlfn.XLOOKUP($B6540, STANDARDS!$A:$A, STANDARDS!$B:$B,,0,2)</f>
        <v>Manykai Fm, Transvaal Sgp</v>
      </c>
      <c r="D6540" t="s">
        <v>1057</v>
      </c>
      <c r="E6540" t="s">
        <v>1174</v>
      </c>
      <c r="J6540" s="13">
        <v>540</v>
      </c>
      <c r="K6540" s="13">
        <v>10</v>
      </c>
      <c r="L6540" s="16" t="s">
        <v>1309</v>
      </c>
      <c r="M6540" t="s">
        <v>583</v>
      </c>
      <c r="P6540" t="s">
        <v>243</v>
      </c>
      <c r="Q6540">
        <v>2.5</v>
      </c>
      <c r="V6540">
        <v>1</v>
      </c>
      <c r="W6540" t="s">
        <v>1371</v>
      </c>
      <c r="X6540" t="s">
        <v>1412</v>
      </c>
    </row>
    <row r="6541" spans="1:24" x14ac:dyDescent="0.3">
      <c r="A6541">
        <v>8225</v>
      </c>
      <c r="B6541" s="15" t="s">
        <v>809</v>
      </c>
      <c r="C6541" t="str">
        <f>_xlfn.XLOOKUP($B6541, STANDARDS!$A:$A, STANDARDS!$B:$B,,0,2)</f>
        <v>Manykai Fm, Transvaal Sgp</v>
      </c>
      <c r="D6541" t="s">
        <v>1057</v>
      </c>
      <c r="E6541" t="s">
        <v>1174</v>
      </c>
      <c r="J6541" s="13">
        <v>540</v>
      </c>
      <c r="K6541" s="13">
        <v>10</v>
      </c>
      <c r="L6541" s="16" t="s">
        <v>1309</v>
      </c>
      <c r="M6541" t="s">
        <v>1347</v>
      </c>
      <c r="P6541" t="s">
        <v>243</v>
      </c>
      <c r="Q6541">
        <v>-3.5</v>
      </c>
      <c r="V6541">
        <v>1</v>
      </c>
      <c r="W6541" t="s">
        <v>1371</v>
      </c>
      <c r="X6541" t="s">
        <v>1412</v>
      </c>
    </row>
    <row r="6542" spans="1:24" x14ac:dyDescent="0.3">
      <c r="A6542">
        <v>8228</v>
      </c>
      <c r="B6542" s="15" t="s">
        <v>815</v>
      </c>
      <c r="C6542" t="str">
        <f>_xlfn.XLOOKUP($B6542, STANDARDS!$A:$A, STANDARDS!$B:$B,,0,2)</f>
        <v>Polarisbreen Gp</v>
      </c>
      <c r="D6542" t="s">
        <v>1061</v>
      </c>
      <c r="J6542" s="13">
        <v>700</v>
      </c>
      <c r="K6542" s="13">
        <v>100</v>
      </c>
      <c r="L6542" s="16"/>
      <c r="M6542" t="s">
        <v>1335</v>
      </c>
      <c r="P6542" t="s">
        <v>243</v>
      </c>
      <c r="Q6542">
        <v>3.2</v>
      </c>
      <c r="V6542">
        <v>1</v>
      </c>
      <c r="W6542" t="s">
        <v>1371</v>
      </c>
      <c r="X6542" t="s">
        <v>1411</v>
      </c>
    </row>
    <row r="6543" spans="1:24" x14ac:dyDescent="0.3">
      <c r="A6543">
        <v>8229</v>
      </c>
      <c r="B6543" s="15" t="s">
        <v>815</v>
      </c>
      <c r="C6543" t="str">
        <f>_xlfn.XLOOKUP($B6543, STANDARDS!$A:$A, STANDARDS!$B:$B,,0,2)</f>
        <v>Polarisbreen Gp</v>
      </c>
      <c r="D6543" t="s">
        <v>1061</v>
      </c>
      <c r="J6543" s="13">
        <v>700</v>
      </c>
      <c r="K6543" s="13">
        <v>100</v>
      </c>
      <c r="L6543" s="16"/>
      <c r="M6543" t="s">
        <v>1335</v>
      </c>
      <c r="P6543" t="s">
        <v>243</v>
      </c>
      <c r="Q6543">
        <v>-0.8</v>
      </c>
      <c r="V6543">
        <v>1</v>
      </c>
      <c r="W6543" t="s">
        <v>1371</v>
      </c>
      <c r="X6543" t="s">
        <v>1411</v>
      </c>
    </row>
    <row r="6544" spans="1:24" x14ac:dyDescent="0.3">
      <c r="A6544">
        <v>8230</v>
      </c>
      <c r="B6544" s="15" t="s">
        <v>815</v>
      </c>
      <c r="C6544" t="str">
        <f>_xlfn.XLOOKUP($B6544, STANDARDS!$A:$A, STANDARDS!$B:$B,,0,2)</f>
        <v>Polarisbreen Gp</v>
      </c>
      <c r="D6544" t="s">
        <v>1061</v>
      </c>
      <c r="J6544" s="13">
        <v>700</v>
      </c>
      <c r="K6544" s="13">
        <v>100</v>
      </c>
      <c r="L6544" s="16"/>
      <c r="M6544" t="s">
        <v>1335</v>
      </c>
      <c r="P6544" t="s">
        <v>243</v>
      </c>
      <c r="Q6544">
        <v>-1.2</v>
      </c>
      <c r="V6544">
        <v>1</v>
      </c>
      <c r="W6544" t="s">
        <v>1371</v>
      </c>
      <c r="X6544" t="s">
        <v>1411</v>
      </c>
    </row>
    <row r="6545" spans="1:24" x14ac:dyDescent="0.3">
      <c r="A6545">
        <v>8231</v>
      </c>
      <c r="B6545" s="15" t="s">
        <v>815</v>
      </c>
      <c r="C6545" t="str">
        <f>_xlfn.XLOOKUP($B6545, STANDARDS!$A:$A, STANDARDS!$B:$B,,0,2)</f>
        <v>Polarisbreen Gp</v>
      </c>
      <c r="D6545" t="s">
        <v>1061</v>
      </c>
      <c r="J6545" s="13">
        <v>700</v>
      </c>
      <c r="K6545" s="13">
        <v>100</v>
      </c>
      <c r="L6545" s="16"/>
      <c r="P6545" t="s">
        <v>243</v>
      </c>
      <c r="Q6545">
        <v>4.4000000000000004</v>
      </c>
      <c r="V6545">
        <v>1</v>
      </c>
      <c r="W6545" t="s">
        <v>1371</v>
      </c>
      <c r="X6545" t="s">
        <v>1411</v>
      </c>
    </row>
    <row r="6546" spans="1:24" x14ac:dyDescent="0.3">
      <c r="A6546">
        <v>8232</v>
      </c>
      <c r="B6546" s="15" t="s">
        <v>815</v>
      </c>
      <c r="C6546" t="str">
        <f>_xlfn.XLOOKUP($B6546, STANDARDS!$A:$A, STANDARDS!$B:$B,,0,2)</f>
        <v>Polarisbreen Gp</v>
      </c>
      <c r="D6546" t="s">
        <v>1061</v>
      </c>
      <c r="J6546" s="13">
        <v>700</v>
      </c>
      <c r="K6546" s="13">
        <v>100</v>
      </c>
      <c r="L6546" s="16"/>
      <c r="M6546" t="s">
        <v>1335</v>
      </c>
      <c r="P6546" t="s">
        <v>243</v>
      </c>
      <c r="Q6546">
        <v>-0.2</v>
      </c>
      <c r="V6546">
        <v>1</v>
      </c>
      <c r="W6546" t="s">
        <v>1371</v>
      </c>
      <c r="X6546" t="s">
        <v>1411</v>
      </c>
    </row>
    <row r="6547" spans="1:24" x14ac:dyDescent="0.3">
      <c r="A6547">
        <v>8233</v>
      </c>
      <c r="B6547" s="15" t="s">
        <v>815</v>
      </c>
      <c r="C6547" t="str">
        <f>_xlfn.XLOOKUP($B6547, STANDARDS!$A:$A, STANDARDS!$B:$B,,0,2)</f>
        <v>Polarisbreen Gp</v>
      </c>
      <c r="D6547" t="s">
        <v>1061</v>
      </c>
      <c r="J6547" s="13">
        <v>700</v>
      </c>
      <c r="K6547" s="13">
        <v>100</v>
      </c>
      <c r="L6547" s="16"/>
      <c r="P6547" t="s">
        <v>243</v>
      </c>
      <c r="Q6547">
        <v>3.6</v>
      </c>
      <c r="V6547">
        <v>1</v>
      </c>
      <c r="W6547" t="s">
        <v>1371</v>
      </c>
      <c r="X6547" t="s">
        <v>1411</v>
      </c>
    </row>
    <row r="6548" spans="1:24" x14ac:dyDescent="0.3">
      <c r="A6548">
        <v>8234</v>
      </c>
      <c r="B6548" s="15" t="s">
        <v>815</v>
      </c>
      <c r="C6548" t="str">
        <f>_xlfn.XLOOKUP($B6548, STANDARDS!$A:$A, STANDARDS!$B:$B,,0,2)</f>
        <v>Polarisbreen Gp</v>
      </c>
      <c r="D6548" t="s">
        <v>1061</v>
      </c>
      <c r="J6548" s="13">
        <v>700</v>
      </c>
      <c r="K6548" s="13">
        <v>100</v>
      </c>
      <c r="L6548" s="16"/>
      <c r="M6548" t="s">
        <v>1335</v>
      </c>
      <c r="P6548" t="s">
        <v>243</v>
      </c>
      <c r="Q6548">
        <v>1.1000000000000001</v>
      </c>
      <c r="V6548">
        <v>1</v>
      </c>
      <c r="W6548" t="s">
        <v>1371</v>
      </c>
      <c r="X6548" t="s">
        <v>1411</v>
      </c>
    </row>
    <row r="6549" spans="1:24" x14ac:dyDescent="0.3">
      <c r="A6549">
        <v>8235</v>
      </c>
      <c r="B6549" s="15" t="s">
        <v>815</v>
      </c>
      <c r="C6549" t="str">
        <f>_xlfn.XLOOKUP($B6549, STANDARDS!$A:$A, STANDARDS!$B:$B,,0,2)</f>
        <v>Polarisbreen Gp</v>
      </c>
      <c r="D6549" t="s">
        <v>1061</v>
      </c>
      <c r="J6549" s="13">
        <v>700</v>
      </c>
      <c r="K6549" s="13">
        <v>100</v>
      </c>
      <c r="L6549" s="16"/>
      <c r="M6549" t="s">
        <v>1335</v>
      </c>
      <c r="P6549" t="s">
        <v>243</v>
      </c>
      <c r="Q6549">
        <v>4.4000000000000004</v>
      </c>
      <c r="V6549">
        <v>1</v>
      </c>
      <c r="W6549" t="s">
        <v>1371</v>
      </c>
      <c r="X6549" t="s">
        <v>1411</v>
      </c>
    </row>
    <row r="6550" spans="1:24" x14ac:dyDescent="0.3">
      <c r="A6550">
        <v>8236</v>
      </c>
      <c r="B6550" s="15" t="s">
        <v>815</v>
      </c>
      <c r="C6550" t="str">
        <f>_xlfn.XLOOKUP($B6550, STANDARDS!$A:$A, STANDARDS!$B:$B,,0,2)</f>
        <v>Polarisbreen Gp</v>
      </c>
      <c r="D6550" t="s">
        <v>1061</v>
      </c>
      <c r="J6550" s="13">
        <v>700</v>
      </c>
      <c r="K6550" s="13">
        <v>100</v>
      </c>
      <c r="L6550" s="16"/>
      <c r="P6550" t="s">
        <v>243</v>
      </c>
      <c r="Q6550">
        <v>6.1</v>
      </c>
      <c r="V6550">
        <v>1</v>
      </c>
      <c r="W6550" t="s">
        <v>1371</v>
      </c>
      <c r="X6550" t="s">
        <v>1411</v>
      </c>
    </row>
    <row r="6551" spans="1:24" x14ac:dyDescent="0.3">
      <c r="A6551">
        <v>8237</v>
      </c>
      <c r="B6551" s="15" t="s">
        <v>815</v>
      </c>
      <c r="C6551" t="str">
        <f>_xlfn.XLOOKUP($B6551, STANDARDS!$A:$A, STANDARDS!$B:$B,,0,2)</f>
        <v>Polarisbreen Gp</v>
      </c>
      <c r="D6551" t="s">
        <v>1061</v>
      </c>
      <c r="J6551" s="13">
        <v>700</v>
      </c>
      <c r="K6551" s="13">
        <v>100</v>
      </c>
      <c r="L6551" s="16"/>
      <c r="M6551" t="s">
        <v>1335</v>
      </c>
      <c r="P6551" t="s">
        <v>243</v>
      </c>
      <c r="Q6551">
        <v>-0.3</v>
      </c>
      <c r="V6551">
        <v>1</v>
      </c>
      <c r="W6551" t="s">
        <v>1371</v>
      </c>
      <c r="X6551" t="s">
        <v>1411</v>
      </c>
    </row>
    <row r="6552" spans="1:24" x14ac:dyDescent="0.3">
      <c r="A6552">
        <v>8238</v>
      </c>
      <c r="B6552" s="15" t="s">
        <v>815</v>
      </c>
      <c r="C6552" t="str">
        <f>_xlfn.XLOOKUP($B6552, STANDARDS!$A:$A, STANDARDS!$B:$B,,0,2)</f>
        <v>Polarisbreen Gp</v>
      </c>
      <c r="D6552" t="s">
        <v>1061</v>
      </c>
      <c r="J6552" s="13">
        <v>700</v>
      </c>
      <c r="K6552" s="13">
        <v>100</v>
      </c>
      <c r="L6552" s="16"/>
      <c r="M6552" t="s">
        <v>1335</v>
      </c>
      <c r="P6552" t="s">
        <v>243</v>
      </c>
      <c r="Q6552">
        <v>5.3</v>
      </c>
      <c r="V6552">
        <v>1</v>
      </c>
      <c r="W6552" t="s">
        <v>1371</v>
      </c>
      <c r="X6552" t="s">
        <v>1411</v>
      </c>
    </row>
    <row r="6553" spans="1:24" x14ac:dyDescent="0.3">
      <c r="A6553">
        <v>8239</v>
      </c>
      <c r="B6553" s="15" t="s">
        <v>815</v>
      </c>
      <c r="C6553" t="str">
        <f>_xlfn.XLOOKUP($B6553, STANDARDS!$A:$A, STANDARDS!$B:$B,,0,2)</f>
        <v>Polarisbreen Gp</v>
      </c>
      <c r="D6553" t="s">
        <v>1061</v>
      </c>
      <c r="J6553" s="13">
        <v>700</v>
      </c>
      <c r="K6553" s="13">
        <v>100</v>
      </c>
      <c r="L6553" s="16"/>
      <c r="M6553" t="s">
        <v>1335</v>
      </c>
      <c r="P6553" t="s">
        <v>243</v>
      </c>
      <c r="Q6553">
        <v>2.8</v>
      </c>
      <c r="V6553">
        <v>1</v>
      </c>
      <c r="W6553" t="s">
        <v>1371</v>
      </c>
      <c r="X6553" t="s">
        <v>1411</v>
      </c>
    </row>
    <row r="6554" spans="1:24" x14ac:dyDescent="0.3">
      <c r="A6554">
        <v>8240</v>
      </c>
      <c r="B6554" s="15" t="s">
        <v>815</v>
      </c>
      <c r="C6554" t="str">
        <f>_xlfn.XLOOKUP($B6554, STANDARDS!$A:$A, STANDARDS!$B:$B,,0,2)</f>
        <v>Polarisbreen Gp</v>
      </c>
      <c r="D6554" t="s">
        <v>1061</v>
      </c>
      <c r="J6554" s="13">
        <v>700</v>
      </c>
      <c r="K6554" s="13">
        <v>100</v>
      </c>
      <c r="L6554" s="16"/>
      <c r="M6554" t="s">
        <v>1335</v>
      </c>
      <c r="P6554" t="s">
        <v>243</v>
      </c>
      <c r="Q6554">
        <v>4.0999999999999996</v>
      </c>
      <c r="V6554">
        <v>1</v>
      </c>
      <c r="W6554" t="s">
        <v>1371</v>
      </c>
      <c r="X6554" t="s">
        <v>1411</v>
      </c>
    </row>
    <row r="6555" spans="1:24" x14ac:dyDescent="0.3">
      <c r="A6555">
        <v>8241</v>
      </c>
      <c r="B6555" s="15" t="s">
        <v>815</v>
      </c>
      <c r="C6555" t="str">
        <f>_xlfn.XLOOKUP($B6555, STANDARDS!$A:$A, STANDARDS!$B:$B,,0,2)</f>
        <v>Polarisbreen Gp</v>
      </c>
      <c r="D6555" t="s">
        <v>1061</v>
      </c>
      <c r="J6555" s="13">
        <v>700</v>
      </c>
      <c r="K6555" s="13">
        <v>100</v>
      </c>
      <c r="L6555" s="16"/>
      <c r="M6555" t="s">
        <v>1335</v>
      </c>
      <c r="P6555" t="s">
        <v>243</v>
      </c>
      <c r="Q6555">
        <v>4.0999999999999996</v>
      </c>
      <c r="V6555">
        <v>1</v>
      </c>
      <c r="W6555" t="s">
        <v>1371</v>
      </c>
      <c r="X6555" t="s">
        <v>1411</v>
      </c>
    </row>
    <row r="6556" spans="1:24" x14ac:dyDescent="0.3">
      <c r="A6556">
        <v>8242</v>
      </c>
      <c r="B6556" s="15" t="s">
        <v>816</v>
      </c>
      <c r="C6556" t="str">
        <f>_xlfn.XLOOKUP($B6556, STANDARDS!$A:$A, STANDARDS!$B:$B,,0,2)</f>
        <v>Undivided Nama Gp; Witvlei Gp</v>
      </c>
      <c r="D6556" t="s">
        <v>1062</v>
      </c>
      <c r="J6556" cm="1">
        <f t="array" ref="J6556:L6556">_xlfn.XLOOKUP($C6556, AGE!$A:$A,AGE!$B:$D,,0,2)</f>
        <v>643</v>
      </c>
      <c r="K6556">
        <v>105</v>
      </c>
      <c r="L6556" t="str">
        <v>Butois et al. 2018; Hoffman et al. 2021 Earth Science Reviews</v>
      </c>
      <c r="M6556" t="s">
        <v>1335</v>
      </c>
      <c r="P6556" t="s">
        <v>243</v>
      </c>
      <c r="Q6556">
        <v>2.2000000000000002</v>
      </c>
      <c r="V6556">
        <v>1</v>
      </c>
      <c r="W6556" t="s">
        <v>1371</v>
      </c>
      <c r="X6556" t="s">
        <v>1411</v>
      </c>
    </row>
    <row r="6557" spans="1:24" x14ac:dyDescent="0.3">
      <c r="A6557">
        <v>8243</v>
      </c>
      <c r="B6557" s="15" t="s">
        <v>816</v>
      </c>
      <c r="C6557" t="str">
        <f>_xlfn.XLOOKUP($B6557, STANDARDS!$A:$A, STANDARDS!$B:$B,,0,2)</f>
        <v>Undivided Nama Gp; Witvlei Gp</v>
      </c>
      <c r="D6557" t="s">
        <v>1062</v>
      </c>
      <c r="J6557" cm="1">
        <f t="array" ref="J6557:L6557">_xlfn.XLOOKUP($C6557, AGE!$A:$A,AGE!$B:$D,,0,2)</f>
        <v>643</v>
      </c>
      <c r="K6557">
        <v>105</v>
      </c>
      <c r="L6557" t="str">
        <v>Butois et al. 2018; Hoffman et al. 2021 Earth Science Reviews</v>
      </c>
      <c r="P6557" t="s">
        <v>243</v>
      </c>
      <c r="Q6557">
        <v>2</v>
      </c>
      <c r="V6557">
        <v>1</v>
      </c>
      <c r="W6557" t="s">
        <v>1371</v>
      </c>
      <c r="X6557" t="s">
        <v>1411</v>
      </c>
    </row>
    <row r="6558" spans="1:24" x14ac:dyDescent="0.3">
      <c r="A6558">
        <v>8244</v>
      </c>
      <c r="B6558" s="15" t="s">
        <v>816</v>
      </c>
      <c r="C6558" t="str">
        <f>_xlfn.XLOOKUP($B6558, STANDARDS!$A:$A, STANDARDS!$B:$B,,0,2)</f>
        <v>Undivided Nama Gp; Witvlei Gp</v>
      </c>
      <c r="D6558" t="s">
        <v>1062</v>
      </c>
      <c r="J6558" cm="1">
        <f t="array" ref="J6558:L6558">_xlfn.XLOOKUP($C6558, AGE!$A:$A,AGE!$B:$D,,0,2)</f>
        <v>643</v>
      </c>
      <c r="K6558">
        <v>105</v>
      </c>
      <c r="L6558" t="str">
        <v>Butois et al. 2018; Hoffman et al. 2021 Earth Science Reviews</v>
      </c>
      <c r="P6558" t="s">
        <v>243</v>
      </c>
      <c r="Q6558">
        <v>-0.5</v>
      </c>
      <c r="V6558">
        <v>1</v>
      </c>
      <c r="W6558" t="s">
        <v>1371</v>
      </c>
      <c r="X6558" t="s">
        <v>1411</v>
      </c>
    </row>
    <row r="6559" spans="1:24" x14ac:dyDescent="0.3">
      <c r="A6559">
        <v>8245</v>
      </c>
      <c r="B6559" s="15" t="s">
        <v>816</v>
      </c>
      <c r="C6559" t="str">
        <f>_xlfn.XLOOKUP($B6559, STANDARDS!$A:$A, STANDARDS!$B:$B,,0,2)</f>
        <v>Undivided Nama Gp; Witvlei Gp</v>
      </c>
      <c r="D6559" t="s">
        <v>1062</v>
      </c>
      <c r="J6559" cm="1">
        <f t="array" ref="J6559:L6559">_xlfn.XLOOKUP($C6559, AGE!$A:$A,AGE!$B:$D,,0,2)</f>
        <v>643</v>
      </c>
      <c r="K6559">
        <v>105</v>
      </c>
      <c r="L6559" t="str">
        <v>Butois et al. 2018; Hoffman et al. 2021 Earth Science Reviews</v>
      </c>
      <c r="P6559" t="s">
        <v>243</v>
      </c>
      <c r="Q6559">
        <v>1.2</v>
      </c>
      <c r="V6559">
        <v>1</v>
      </c>
      <c r="W6559" t="s">
        <v>1371</v>
      </c>
      <c r="X6559" t="s">
        <v>1411</v>
      </c>
    </row>
    <row r="6560" spans="1:24" x14ac:dyDescent="0.3">
      <c r="A6560">
        <v>8246</v>
      </c>
      <c r="B6560" s="15" t="s">
        <v>816</v>
      </c>
      <c r="C6560" t="str">
        <f>_xlfn.XLOOKUP($B6560, STANDARDS!$A:$A, STANDARDS!$B:$B,,0,2)</f>
        <v>Undivided Nama Gp; Witvlei Gp</v>
      </c>
      <c r="D6560" t="s">
        <v>1062</v>
      </c>
      <c r="J6560" cm="1">
        <f t="array" ref="J6560:L6560">_xlfn.XLOOKUP($C6560, AGE!$A:$A,AGE!$B:$D,,0,2)</f>
        <v>643</v>
      </c>
      <c r="K6560">
        <v>105</v>
      </c>
      <c r="L6560" t="str">
        <v>Butois et al. 2018; Hoffman et al. 2021 Earth Science Reviews</v>
      </c>
      <c r="P6560" t="s">
        <v>243</v>
      </c>
      <c r="Q6560">
        <v>0.1</v>
      </c>
      <c r="V6560">
        <v>1</v>
      </c>
      <c r="W6560" t="s">
        <v>1371</v>
      </c>
      <c r="X6560" t="s">
        <v>1411</v>
      </c>
    </row>
    <row r="6561" spans="1:24" x14ac:dyDescent="0.3">
      <c r="A6561">
        <v>8247</v>
      </c>
      <c r="B6561" s="15" t="s">
        <v>816</v>
      </c>
      <c r="C6561" t="str">
        <f>_xlfn.XLOOKUP($B6561, STANDARDS!$A:$A, STANDARDS!$B:$B,,0,2)</f>
        <v>Undivided Nama Gp; Witvlei Gp</v>
      </c>
      <c r="D6561" t="s">
        <v>1062</v>
      </c>
      <c r="J6561" cm="1">
        <f t="array" ref="J6561:L6561">_xlfn.XLOOKUP($C6561, AGE!$A:$A,AGE!$B:$D,,0,2)</f>
        <v>643</v>
      </c>
      <c r="K6561">
        <v>105</v>
      </c>
      <c r="L6561" t="str">
        <v>Butois et al. 2018; Hoffman et al. 2021 Earth Science Reviews</v>
      </c>
      <c r="M6561" t="s">
        <v>1335</v>
      </c>
      <c r="P6561" t="s">
        <v>243</v>
      </c>
      <c r="Q6561">
        <v>-0.8</v>
      </c>
      <c r="V6561">
        <v>1</v>
      </c>
      <c r="W6561" t="s">
        <v>1371</v>
      </c>
      <c r="X6561" t="s">
        <v>1411</v>
      </c>
    </row>
    <row r="6562" spans="1:24" x14ac:dyDescent="0.3">
      <c r="A6562">
        <v>8248</v>
      </c>
      <c r="B6562" s="15" t="s">
        <v>816</v>
      </c>
      <c r="C6562" t="str">
        <f>_xlfn.XLOOKUP($B6562, STANDARDS!$A:$A, STANDARDS!$B:$B,,0,2)</f>
        <v>Undivided Nama Gp; Witvlei Gp</v>
      </c>
      <c r="D6562" t="s">
        <v>1062</v>
      </c>
      <c r="J6562" cm="1">
        <f t="array" ref="J6562:L6562">_xlfn.XLOOKUP($C6562, AGE!$A:$A,AGE!$B:$D,,0,2)</f>
        <v>643</v>
      </c>
      <c r="K6562">
        <v>105</v>
      </c>
      <c r="L6562" t="str">
        <v>Butois et al. 2018; Hoffman et al. 2021 Earth Science Reviews</v>
      </c>
      <c r="P6562" t="s">
        <v>243</v>
      </c>
      <c r="Q6562">
        <v>1.4</v>
      </c>
      <c r="V6562">
        <v>1</v>
      </c>
      <c r="W6562" t="s">
        <v>1371</v>
      </c>
      <c r="X6562" t="s">
        <v>1411</v>
      </c>
    </row>
    <row r="6563" spans="1:24" x14ac:dyDescent="0.3">
      <c r="A6563">
        <v>8249</v>
      </c>
      <c r="B6563" s="15" t="s">
        <v>816</v>
      </c>
      <c r="C6563" t="str">
        <f>_xlfn.XLOOKUP($B6563, STANDARDS!$A:$A, STANDARDS!$B:$B,,0,2)</f>
        <v>Undivided Nama Gp; Witvlei Gp</v>
      </c>
      <c r="D6563" t="s">
        <v>1062</v>
      </c>
      <c r="J6563" cm="1">
        <f t="array" ref="J6563:L6563">_xlfn.XLOOKUP($C6563, AGE!$A:$A,AGE!$B:$D,,0,2)</f>
        <v>643</v>
      </c>
      <c r="K6563">
        <v>105</v>
      </c>
      <c r="L6563" t="str">
        <v>Butois et al. 2018; Hoffman et al. 2021 Earth Science Reviews</v>
      </c>
      <c r="P6563" t="s">
        <v>243</v>
      </c>
      <c r="Q6563">
        <v>1.5</v>
      </c>
      <c r="V6563">
        <v>1</v>
      </c>
      <c r="W6563" t="s">
        <v>1371</v>
      </c>
      <c r="X6563" t="s">
        <v>1411</v>
      </c>
    </row>
    <row r="6564" spans="1:24" x14ac:dyDescent="0.3">
      <c r="A6564">
        <v>8250</v>
      </c>
      <c r="B6564" s="15" t="s">
        <v>816</v>
      </c>
      <c r="C6564" t="str">
        <f>_xlfn.XLOOKUP($B6564, STANDARDS!$A:$A, STANDARDS!$B:$B,,0,2)</f>
        <v>Undivided Nama Gp; Witvlei Gp</v>
      </c>
      <c r="D6564" t="s">
        <v>1062</v>
      </c>
      <c r="J6564" cm="1">
        <f t="array" ref="J6564:L6564">_xlfn.XLOOKUP($C6564, AGE!$A:$A,AGE!$B:$D,,0,2)</f>
        <v>643</v>
      </c>
      <c r="K6564">
        <v>105</v>
      </c>
      <c r="L6564" t="str">
        <v>Butois et al. 2018; Hoffman et al. 2021 Earth Science Reviews</v>
      </c>
      <c r="P6564" t="s">
        <v>243</v>
      </c>
      <c r="Q6564">
        <v>1.7</v>
      </c>
      <c r="V6564">
        <v>1</v>
      </c>
      <c r="W6564" t="s">
        <v>1371</v>
      </c>
      <c r="X6564" t="s">
        <v>1411</v>
      </c>
    </row>
    <row r="6565" spans="1:24" x14ac:dyDescent="0.3">
      <c r="A6565">
        <v>8251</v>
      </c>
      <c r="B6565" s="15" t="s">
        <v>816</v>
      </c>
      <c r="C6565" t="str">
        <f>_xlfn.XLOOKUP($B6565, STANDARDS!$A:$A, STANDARDS!$B:$B,,0,2)</f>
        <v>Undivided Nama Gp; Witvlei Gp</v>
      </c>
      <c r="D6565" t="s">
        <v>1062</v>
      </c>
      <c r="J6565" cm="1">
        <f t="array" ref="J6565:L6565">_xlfn.XLOOKUP($C6565, AGE!$A:$A,AGE!$B:$D,,0,2)</f>
        <v>643</v>
      </c>
      <c r="K6565">
        <v>105</v>
      </c>
      <c r="L6565" t="str">
        <v>Butois et al. 2018; Hoffman et al. 2021 Earth Science Reviews</v>
      </c>
      <c r="P6565" t="s">
        <v>243</v>
      </c>
      <c r="Q6565">
        <v>0.1</v>
      </c>
      <c r="V6565">
        <v>1</v>
      </c>
      <c r="W6565" t="s">
        <v>1371</v>
      </c>
      <c r="X6565" t="s">
        <v>1411</v>
      </c>
    </row>
    <row r="6566" spans="1:24" x14ac:dyDescent="0.3">
      <c r="A6566">
        <v>8252</v>
      </c>
      <c r="B6566" s="15" t="s">
        <v>816</v>
      </c>
      <c r="C6566" t="str">
        <f>_xlfn.XLOOKUP($B6566, STANDARDS!$A:$A, STANDARDS!$B:$B,,0,2)</f>
        <v>Undivided Nama Gp; Witvlei Gp</v>
      </c>
      <c r="D6566" t="s">
        <v>1062</v>
      </c>
      <c r="J6566" cm="1">
        <f t="array" ref="J6566:L6566">_xlfn.XLOOKUP($C6566, AGE!$A:$A,AGE!$B:$D,,0,2)</f>
        <v>643</v>
      </c>
      <c r="K6566">
        <v>105</v>
      </c>
      <c r="L6566" t="str">
        <v>Butois et al. 2018; Hoffman et al. 2021 Earth Science Reviews</v>
      </c>
      <c r="P6566" t="s">
        <v>243</v>
      </c>
      <c r="Q6566">
        <v>1.6</v>
      </c>
      <c r="V6566">
        <v>1</v>
      </c>
      <c r="W6566" t="s">
        <v>1371</v>
      </c>
      <c r="X6566" t="s">
        <v>1411</v>
      </c>
    </row>
    <row r="6567" spans="1:24" x14ac:dyDescent="0.3">
      <c r="A6567">
        <v>8253</v>
      </c>
      <c r="B6567" s="15" t="s">
        <v>816</v>
      </c>
      <c r="C6567" t="str">
        <f>_xlfn.XLOOKUP($B6567, STANDARDS!$A:$A, STANDARDS!$B:$B,,0,2)</f>
        <v>Undivided Nama Gp; Witvlei Gp</v>
      </c>
      <c r="D6567" t="s">
        <v>1062</v>
      </c>
      <c r="J6567" cm="1">
        <f t="array" ref="J6567:L6567">_xlfn.XLOOKUP($C6567, AGE!$A:$A,AGE!$B:$D,,0,2)</f>
        <v>643</v>
      </c>
      <c r="K6567">
        <v>105</v>
      </c>
      <c r="L6567" t="str">
        <v>Butois et al. 2018; Hoffman et al. 2021 Earth Science Reviews</v>
      </c>
      <c r="P6567" t="s">
        <v>243</v>
      </c>
      <c r="Q6567">
        <v>2.4</v>
      </c>
      <c r="V6567">
        <v>1</v>
      </c>
      <c r="W6567" t="s">
        <v>1371</v>
      </c>
      <c r="X6567" t="s">
        <v>1411</v>
      </c>
    </row>
    <row r="6568" spans="1:24" x14ac:dyDescent="0.3">
      <c r="A6568">
        <v>8254</v>
      </c>
      <c r="B6568" s="15" t="s">
        <v>816</v>
      </c>
      <c r="C6568" t="str">
        <f>_xlfn.XLOOKUP($B6568, STANDARDS!$A:$A, STANDARDS!$B:$B,,0,2)</f>
        <v>Undivided Nama Gp; Witvlei Gp</v>
      </c>
      <c r="D6568" t="s">
        <v>1062</v>
      </c>
      <c r="J6568" cm="1">
        <f t="array" ref="J6568:L6568">_xlfn.XLOOKUP($C6568, AGE!$A:$A,AGE!$B:$D,,0,2)</f>
        <v>643</v>
      </c>
      <c r="K6568">
        <v>105</v>
      </c>
      <c r="L6568" t="str">
        <v>Butois et al. 2018; Hoffman et al. 2021 Earth Science Reviews</v>
      </c>
      <c r="M6568" t="s">
        <v>1335</v>
      </c>
      <c r="P6568" t="s">
        <v>243</v>
      </c>
      <c r="Q6568">
        <v>1.3</v>
      </c>
      <c r="V6568">
        <v>1</v>
      </c>
      <c r="W6568" t="s">
        <v>1371</v>
      </c>
      <c r="X6568" t="s">
        <v>1411</v>
      </c>
    </row>
    <row r="6569" spans="1:24" x14ac:dyDescent="0.3">
      <c r="A6569">
        <v>8255</v>
      </c>
      <c r="B6569" s="15" t="s">
        <v>816</v>
      </c>
      <c r="C6569" t="str">
        <f>_xlfn.XLOOKUP($B6569, STANDARDS!$A:$A, STANDARDS!$B:$B,,0,2)</f>
        <v>Undivided Nama Gp; Witvlei Gp</v>
      </c>
      <c r="D6569" t="s">
        <v>1062</v>
      </c>
      <c r="J6569" cm="1">
        <f t="array" ref="J6569:L6569">_xlfn.XLOOKUP($C6569, AGE!$A:$A,AGE!$B:$D,,0,2)</f>
        <v>643</v>
      </c>
      <c r="K6569">
        <v>105</v>
      </c>
      <c r="L6569" t="str">
        <v>Butois et al. 2018; Hoffman et al. 2021 Earth Science Reviews</v>
      </c>
      <c r="M6569" t="s">
        <v>1335</v>
      </c>
      <c r="P6569" t="s">
        <v>243</v>
      </c>
      <c r="Q6569">
        <v>1.7</v>
      </c>
      <c r="V6569">
        <v>1</v>
      </c>
      <c r="W6569" t="s">
        <v>1371</v>
      </c>
      <c r="X6569" t="s">
        <v>1411</v>
      </c>
    </row>
    <row r="6570" spans="1:24" x14ac:dyDescent="0.3">
      <c r="A6570">
        <v>8256</v>
      </c>
      <c r="B6570" s="15" t="s">
        <v>816</v>
      </c>
      <c r="C6570" t="str">
        <f>_xlfn.XLOOKUP($B6570, STANDARDS!$A:$A, STANDARDS!$B:$B,,0,2)</f>
        <v>Undivided Nama Gp; Witvlei Gp</v>
      </c>
      <c r="D6570" t="s">
        <v>1062</v>
      </c>
      <c r="J6570" cm="1">
        <f t="array" ref="J6570:L6570">_xlfn.XLOOKUP($C6570, AGE!$A:$A,AGE!$B:$D,,0,2)</f>
        <v>643</v>
      </c>
      <c r="K6570">
        <v>105</v>
      </c>
      <c r="L6570" t="str">
        <v>Butois et al. 2018; Hoffman et al. 2021 Earth Science Reviews</v>
      </c>
      <c r="P6570" t="s">
        <v>243</v>
      </c>
      <c r="Q6570">
        <v>0.8</v>
      </c>
      <c r="V6570">
        <v>1</v>
      </c>
      <c r="W6570" t="s">
        <v>1371</v>
      </c>
      <c r="X6570" t="s">
        <v>1411</v>
      </c>
    </row>
    <row r="6571" spans="1:24" x14ac:dyDescent="0.3">
      <c r="A6571">
        <v>8257</v>
      </c>
      <c r="B6571" s="15" t="s">
        <v>816</v>
      </c>
      <c r="C6571" t="str">
        <f>_xlfn.XLOOKUP($B6571, STANDARDS!$A:$A, STANDARDS!$B:$B,,0,2)</f>
        <v>Undivided Nama Gp; Witvlei Gp</v>
      </c>
      <c r="D6571" t="s">
        <v>1062</v>
      </c>
      <c r="J6571" cm="1">
        <f t="array" ref="J6571:L6571">_xlfn.XLOOKUP($C6571, AGE!$A:$A,AGE!$B:$D,,0,2)</f>
        <v>643</v>
      </c>
      <c r="K6571">
        <v>105</v>
      </c>
      <c r="L6571" t="str">
        <v>Butois et al. 2018; Hoffman et al. 2021 Earth Science Reviews</v>
      </c>
      <c r="M6571" t="s">
        <v>1335</v>
      </c>
      <c r="P6571" t="s">
        <v>243</v>
      </c>
      <c r="Q6571">
        <v>1.7</v>
      </c>
      <c r="V6571">
        <v>1</v>
      </c>
      <c r="W6571" t="s">
        <v>1371</v>
      </c>
      <c r="X6571" t="s">
        <v>1411</v>
      </c>
    </row>
    <row r="6572" spans="1:24" x14ac:dyDescent="0.3">
      <c r="A6572">
        <v>8258</v>
      </c>
      <c r="B6572" s="15" t="s">
        <v>816</v>
      </c>
      <c r="C6572" t="str">
        <f>_xlfn.XLOOKUP($B6572, STANDARDS!$A:$A, STANDARDS!$B:$B,,0,2)</f>
        <v>Undivided Nama Gp; Witvlei Gp</v>
      </c>
      <c r="D6572" t="s">
        <v>1062</v>
      </c>
      <c r="J6572" cm="1">
        <f t="array" ref="J6572:L6572">_xlfn.XLOOKUP($C6572, AGE!$A:$A,AGE!$B:$D,,0,2)</f>
        <v>643</v>
      </c>
      <c r="K6572">
        <v>105</v>
      </c>
      <c r="L6572" t="str">
        <v>Butois et al. 2018; Hoffman et al. 2021 Earth Science Reviews</v>
      </c>
      <c r="P6572" t="s">
        <v>243</v>
      </c>
      <c r="Q6572">
        <v>1.8</v>
      </c>
      <c r="V6572">
        <v>1</v>
      </c>
      <c r="W6572" t="s">
        <v>1371</v>
      </c>
      <c r="X6572" t="s">
        <v>1411</v>
      </c>
    </row>
    <row r="6573" spans="1:24" x14ac:dyDescent="0.3">
      <c r="A6573">
        <v>8259</v>
      </c>
      <c r="B6573" s="15" t="s">
        <v>816</v>
      </c>
      <c r="C6573" t="str">
        <f>_xlfn.XLOOKUP($B6573, STANDARDS!$A:$A, STANDARDS!$B:$B,,0,2)</f>
        <v>Undivided Nama Gp; Witvlei Gp</v>
      </c>
      <c r="D6573" t="s">
        <v>1062</v>
      </c>
      <c r="J6573" cm="1">
        <f t="array" ref="J6573:L6573">_xlfn.XLOOKUP($C6573, AGE!$A:$A,AGE!$B:$D,,0,2)</f>
        <v>643</v>
      </c>
      <c r="K6573">
        <v>105</v>
      </c>
      <c r="L6573" t="str">
        <v>Butois et al. 2018; Hoffman et al. 2021 Earth Science Reviews</v>
      </c>
      <c r="P6573" t="s">
        <v>243</v>
      </c>
      <c r="Q6573">
        <v>1.6</v>
      </c>
      <c r="V6573">
        <v>1</v>
      </c>
      <c r="W6573" t="s">
        <v>1371</v>
      </c>
      <c r="X6573" t="s">
        <v>1411</v>
      </c>
    </row>
    <row r="6574" spans="1:24" x14ac:dyDescent="0.3">
      <c r="A6574">
        <v>8260</v>
      </c>
      <c r="B6574" s="15" t="s">
        <v>816</v>
      </c>
      <c r="C6574" t="str">
        <f>_xlfn.XLOOKUP($B6574, STANDARDS!$A:$A, STANDARDS!$B:$B,,0,2)</f>
        <v>Undivided Nama Gp; Witvlei Gp</v>
      </c>
      <c r="D6574" t="s">
        <v>1062</v>
      </c>
      <c r="J6574" cm="1">
        <f t="array" ref="J6574:L6574">_xlfn.XLOOKUP($C6574, AGE!$A:$A,AGE!$B:$D,,0,2)</f>
        <v>643</v>
      </c>
      <c r="K6574">
        <v>105</v>
      </c>
      <c r="L6574" t="str">
        <v>Butois et al. 2018; Hoffman et al. 2021 Earth Science Reviews</v>
      </c>
      <c r="M6574" t="s">
        <v>1335</v>
      </c>
      <c r="P6574" t="s">
        <v>243</v>
      </c>
      <c r="Q6574">
        <v>-1.2</v>
      </c>
      <c r="V6574">
        <v>1</v>
      </c>
      <c r="W6574" t="s">
        <v>1371</v>
      </c>
      <c r="X6574" t="s">
        <v>1411</v>
      </c>
    </row>
    <row r="6575" spans="1:24" x14ac:dyDescent="0.3">
      <c r="A6575">
        <v>8261</v>
      </c>
      <c r="B6575" s="15" t="s">
        <v>817</v>
      </c>
      <c r="C6575" t="str">
        <f>_xlfn.XLOOKUP($B6575, STANDARDS!$A:$A, STANDARDS!$B:$B,,0,2)</f>
        <v>Olympic Fm</v>
      </c>
      <c r="D6575" t="s">
        <v>535</v>
      </c>
      <c r="E6575" t="s">
        <v>533</v>
      </c>
      <c r="J6575" s="13">
        <v>590</v>
      </c>
      <c r="K6575" s="13"/>
      <c r="L6575" s="16"/>
      <c r="M6575" t="s">
        <v>1335</v>
      </c>
      <c r="P6575" t="s">
        <v>243</v>
      </c>
      <c r="Q6575">
        <v>-5.6</v>
      </c>
      <c r="V6575">
        <v>1</v>
      </c>
      <c r="W6575" t="s">
        <v>1371</v>
      </c>
      <c r="X6575" t="s">
        <v>1413</v>
      </c>
    </row>
    <row r="6576" spans="1:24" x14ac:dyDescent="0.3">
      <c r="A6576">
        <v>8262</v>
      </c>
      <c r="B6576" s="15" t="s">
        <v>817</v>
      </c>
      <c r="C6576" t="str">
        <f>_xlfn.XLOOKUP($B6576, STANDARDS!$A:$A, STANDARDS!$B:$B,,0,2)</f>
        <v>Olympic Fm</v>
      </c>
      <c r="D6576" t="s">
        <v>535</v>
      </c>
      <c r="E6576" t="s">
        <v>533</v>
      </c>
      <c r="J6576" s="13">
        <v>590</v>
      </c>
      <c r="K6576" s="13"/>
      <c r="L6576" s="16"/>
      <c r="M6576" t="s">
        <v>1335</v>
      </c>
      <c r="P6576" t="s">
        <v>243</v>
      </c>
      <c r="Q6576">
        <v>-5.5</v>
      </c>
      <c r="V6576">
        <v>1</v>
      </c>
      <c r="W6576" t="s">
        <v>1371</v>
      </c>
      <c r="X6576" t="s">
        <v>1413</v>
      </c>
    </row>
    <row r="6577" spans="1:24" x14ac:dyDescent="0.3">
      <c r="A6577">
        <v>8263</v>
      </c>
      <c r="B6577" s="15" t="s">
        <v>818</v>
      </c>
      <c r="C6577" t="str">
        <f>_xlfn.XLOOKUP($B6577, STANDARDS!$A:$A, STANDARDS!$B:$B,,0,2)</f>
        <v>Olympic Fm</v>
      </c>
      <c r="D6577" t="s">
        <v>535</v>
      </c>
      <c r="E6577" t="s">
        <v>533</v>
      </c>
      <c r="J6577" s="13">
        <v>590</v>
      </c>
      <c r="K6577" s="13"/>
      <c r="L6577" s="16"/>
      <c r="M6577" t="s">
        <v>1335</v>
      </c>
      <c r="P6577" t="s">
        <v>243</v>
      </c>
      <c r="Q6577">
        <v>-5.7</v>
      </c>
      <c r="V6577">
        <v>1</v>
      </c>
      <c r="W6577" t="s">
        <v>1371</v>
      </c>
      <c r="X6577" t="s">
        <v>1413</v>
      </c>
    </row>
    <row r="6578" spans="1:24" x14ac:dyDescent="0.3">
      <c r="A6578">
        <v>8264</v>
      </c>
      <c r="B6578" s="15" t="s">
        <v>818</v>
      </c>
      <c r="C6578" t="str">
        <f>_xlfn.XLOOKUP($B6578, STANDARDS!$A:$A, STANDARDS!$B:$B,,0,2)</f>
        <v>Olympic Fm</v>
      </c>
      <c r="D6578" t="s">
        <v>535</v>
      </c>
      <c r="E6578" t="s">
        <v>533</v>
      </c>
      <c r="J6578" s="13">
        <v>590</v>
      </c>
      <c r="K6578" s="13"/>
      <c r="L6578" s="16"/>
      <c r="P6578" t="s">
        <v>243</v>
      </c>
      <c r="Q6578">
        <v>-4</v>
      </c>
      <c r="V6578">
        <v>1</v>
      </c>
      <c r="W6578" t="s">
        <v>1371</v>
      </c>
      <c r="X6578" t="s">
        <v>1413</v>
      </c>
    </row>
    <row r="6579" spans="1:24" x14ac:dyDescent="0.3">
      <c r="A6579">
        <v>8265</v>
      </c>
      <c r="B6579" s="15" t="s">
        <v>818</v>
      </c>
      <c r="C6579" t="str">
        <f>_xlfn.XLOOKUP($B6579, STANDARDS!$A:$A, STANDARDS!$B:$B,,0,2)</f>
        <v>Olympic Fm</v>
      </c>
      <c r="D6579" t="s">
        <v>535</v>
      </c>
      <c r="E6579" t="s">
        <v>533</v>
      </c>
      <c r="J6579" s="13">
        <v>590</v>
      </c>
      <c r="K6579" s="13"/>
      <c r="L6579" s="16"/>
      <c r="P6579" t="s">
        <v>243</v>
      </c>
      <c r="Q6579">
        <v>-4</v>
      </c>
      <c r="V6579">
        <v>1</v>
      </c>
      <c r="W6579" t="s">
        <v>1371</v>
      </c>
      <c r="X6579" t="s">
        <v>1413</v>
      </c>
    </row>
    <row r="6580" spans="1:24" x14ac:dyDescent="0.3">
      <c r="A6580">
        <v>8266</v>
      </c>
      <c r="B6580" s="15" t="s">
        <v>818</v>
      </c>
      <c r="C6580" t="str">
        <f>_xlfn.XLOOKUP($B6580, STANDARDS!$A:$A, STANDARDS!$B:$B,,0,2)</f>
        <v>Olympic Fm</v>
      </c>
      <c r="D6580" t="s">
        <v>535</v>
      </c>
      <c r="E6580" t="s">
        <v>533</v>
      </c>
      <c r="J6580" s="13">
        <v>590</v>
      </c>
      <c r="K6580" s="13"/>
      <c r="L6580" s="16"/>
      <c r="P6580" t="s">
        <v>243</v>
      </c>
      <c r="Q6580">
        <v>-5.4</v>
      </c>
      <c r="V6580">
        <v>1</v>
      </c>
      <c r="W6580" t="s">
        <v>1371</v>
      </c>
      <c r="X6580" t="s">
        <v>1413</v>
      </c>
    </row>
    <row r="6581" spans="1:24" x14ac:dyDescent="0.3">
      <c r="A6581">
        <v>8267</v>
      </c>
      <c r="B6581" s="15" t="s">
        <v>818</v>
      </c>
      <c r="C6581" t="str">
        <f>_xlfn.XLOOKUP($B6581, STANDARDS!$A:$A, STANDARDS!$B:$B,,0,2)</f>
        <v>Olympic Fm</v>
      </c>
      <c r="D6581" t="s">
        <v>535</v>
      </c>
      <c r="E6581" t="s">
        <v>533</v>
      </c>
      <c r="J6581" s="13">
        <v>590</v>
      </c>
      <c r="K6581" s="13"/>
      <c r="L6581" s="16"/>
      <c r="P6581" t="s">
        <v>243</v>
      </c>
      <c r="Q6581">
        <v>-5.3</v>
      </c>
      <c r="V6581">
        <v>1</v>
      </c>
      <c r="W6581" t="s">
        <v>1371</v>
      </c>
      <c r="X6581" t="s">
        <v>1413</v>
      </c>
    </row>
    <row r="6582" spans="1:24" x14ac:dyDescent="0.3">
      <c r="A6582">
        <v>8268</v>
      </c>
      <c r="B6582" s="15" t="s">
        <v>818</v>
      </c>
      <c r="C6582" t="str">
        <f>_xlfn.XLOOKUP($B6582, STANDARDS!$A:$A, STANDARDS!$B:$B,,0,2)</f>
        <v>Olympic Fm</v>
      </c>
      <c r="D6582" t="s">
        <v>535</v>
      </c>
      <c r="E6582" t="s">
        <v>533</v>
      </c>
      <c r="J6582" s="13">
        <v>590</v>
      </c>
      <c r="K6582" s="13"/>
      <c r="L6582" s="16"/>
      <c r="P6582" t="s">
        <v>243</v>
      </c>
      <c r="Q6582">
        <v>-6.3</v>
      </c>
      <c r="V6582">
        <v>1</v>
      </c>
      <c r="W6582" t="s">
        <v>1371</v>
      </c>
      <c r="X6582" t="s">
        <v>1413</v>
      </c>
    </row>
    <row r="6583" spans="1:24" x14ac:dyDescent="0.3">
      <c r="A6583">
        <v>8269</v>
      </c>
      <c r="B6583" s="15" t="s">
        <v>818</v>
      </c>
      <c r="C6583" t="str">
        <f>_xlfn.XLOOKUP($B6583, STANDARDS!$A:$A, STANDARDS!$B:$B,,0,2)</f>
        <v>Olympic Fm</v>
      </c>
      <c r="D6583" t="s">
        <v>535</v>
      </c>
      <c r="E6583" t="s">
        <v>533</v>
      </c>
      <c r="J6583" s="13">
        <v>590</v>
      </c>
      <c r="K6583" s="13"/>
      <c r="L6583" s="16"/>
      <c r="P6583" t="s">
        <v>243</v>
      </c>
      <c r="Q6583">
        <v>-5.3</v>
      </c>
      <c r="V6583">
        <v>1</v>
      </c>
      <c r="W6583" t="s">
        <v>1371</v>
      </c>
      <c r="X6583" t="s">
        <v>1413</v>
      </c>
    </row>
    <row r="6584" spans="1:24" x14ac:dyDescent="0.3">
      <c r="A6584">
        <v>8270</v>
      </c>
      <c r="B6584" s="15" t="s">
        <v>817</v>
      </c>
      <c r="C6584" t="str">
        <f>_xlfn.XLOOKUP($B6584, STANDARDS!$A:$A, STANDARDS!$B:$B,,0,2)</f>
        <v>Olympic Fm</v>
      </c>
      <c r="D6584" t="s">
        <v>535</v>
      </c>
      <c r="E6584" t="s">
        <v>533</v>
      </c>
      <c r="J6584" s="13">
        <v>590</v>
      </c>
      <c r="K6584" s="13"/>
      <c r="L6584" s="16"/>
      <c r="P6584" t="s">
        <v>243</v>
      </c>
      <c r="Q6584">
        <v>-4</v>
      </c>
      <c r="V6584">
        <v>1</v>
      </c>
      <c r="W6584" t="s">
        <v>1371</v>
      </c>
      <c r="X6584" t="s">
        <v>1413</v>
      </c>
    </row>
    <row r="6585" spans="1:24" x14ac:dyDescent="0.3">
      <c r="A6585">
        <v>8271</v>
      </c>
      <c r="B6585" s="15" t="s">
        <v>817</v>
      </c>
      <c r="C6585" t="str">
        <f>_xlfn.XLOOKUP($B6585, STANDARDS!$A:$A, STANDARDS!$B:$B,,0,2)</f>
        <v>Olympic Fm</v>
      </c>
      <c r="D6585" t="s">
        <v>535</v>
      </c>
      <c r="E6585" t="s">
        <v>533</v>
      </c>
      <c r="J6585" s="13">
        <v>590</v>
      </c>
      <c r="K6585" s="13"/>
      <c r="L6585" s="16"/>
      <c r="P6585" t="s">
        <v>243</v>
      </c>
      <c r="Q6585">
        <v>-3.8</v>
      </c>
      <c r="V6585">
        <v>1</v>
      </c>
      <c r="W6585" t="s">
        <v>1371</v>
      </c>
      <c r="X6585" t="s">
        <v>1413</v>
      </c>
    </row>
    <row r="6586" spans="1:24" x14ac:dyDescent="0.3">
      <c r="A6586">
        <v>8272</v>
      </c>
      <c r="B6586" s="15" t="s">
        <v>819</v>
      </c>
      <c r="C6586" t="str">
        <f>_xlfn.XLOOKUP($B6586, STANDARDS!$A:$A, STANDARDS!$B:$B,,0,2)</f>
        <v>Ngalia Basin</v>
      </c>
      <c r="D6586" t="s">
        <v>535</v>
      </c>
      <c r="J6586" s="13">
        <v>590</v>
      </c>
      <c r="K6586" s="13"/>
      <c r="L6586" s="16"/>
      <c r="P6586" t="s">
        <v>243</v>
      </c>
      <c r="Q6586">
        <v>-4.4000000000000004</v>
      </c>
      <c r="V6586">
        <v>1</v>
      </c>
      <c r="W6586" t="s">
        <v>1371</v>
      </c>
      <c r="X6586" t="s">
        <v>1413</v>
      </c>
    </row>
    <row r="6587" spans="1:24" x14ac:dyDescent="0.3">
      <c r="A6587">
        <v>8273</v>
      </c>
      <c r="B6587" s="15" t="s">
        <v>818</v>
      </c>
      <c r="C6587" t="str">
        <f>_xlfn.XLOOKUP($B6587, STANDARDS!$A:$A, STANDARDS!$B:$B,,0,2)</f>
        <v>Olympic Fm</v>
      </c>
      <c r="D6587" t="s">
        <v>535</v>
      </c>
      <c r="E6587" t="s">
        <v>533</v>
      </c>
      <c r="J6587" s="13">
        <v>590</v>
      </c>
      <c r="K6587" s="13"/>
      <c r="L6587" s="16"/>
      <c r="P6587" t="s">
        <v>243</v>
      </c>
      <c r="Q6587">
        <v>-5</v>
      </c>
      <c r="V6587">
        <v>1</v>
      </c>
      <c r="W6587" t="s">
        <v>1371</v>
      </c>
      <c r="X6587" t="s">
        <v>1413</v>
      </c>
    </row>
    <row r="6588" spans="1:24" x14ac:dyDescent="0.3">
      <c r="A6588">
        <v>8274</v>
      </c>
      <c r="B6588" s="15" t="s">
        <v>817</v>
      </c>
      <c r="C6588" t="str">
        <f>_xlfn.XLOOKUP($B6588, STANDARDS!$A:$A, STANDARDS!$B:$B,,0,2)</f>
        <v>Olympic Fm</v>
      </c>
      <c r="D6588" t="s">
        <v>535</v>
      </c>
      <c r="E6588" t="s">
        <v>533</v>
      </c>
      <c r="J6588" s="13">
        <v>590</v>
      </c>
      <c r="K6588" s="13"/>
      <c r="L6588" s="16"/>
      <c r="P6588" t="s">
        <v>243</v>
      </c>
      <c r="Q6588">
        <v>-3.9</v>
      </c>
      <c r="V6588">
        <v>1</v>
      </c>
      <c r="W6588" t="s">
        <v>1371</v>
      </c>
      <c r="X6588" t="s">
        <v>1413</v>
      </c>
    </row>
    <row r="6589" spans="1:24" x14ac:dyDescent="0.3">
      <c r="A6589">
        <v>8275</v>
      </c>
      <c r="B6589" s="15" t="s">
        <v>820</v>
      </c>
      <c r="C6589" t="str">
        <f>_xlfn.XLOOKUP($B6589, STANDARDS!$A:$A, STANDARDS!$B:$B,,0,2)</f>
        <v>Turkey Creek</v>
      </c>
      <c r="D6589" t="s">
        <v>535</v>
      </c>
      <c r="E6589" t="s">
        <v>1175</v>
      </c>
      <c r="J6589" s="13">
        <v>590</v>
      </c>
      <c r="K6589" s="13"/>
      <c r="L6589" s="16"/>
      <c r="P6589" t="s">
        <v>243</v>
      </c>
      <c r="Q6589">
        <v>-2.5</v>
      </c>
      <c r="V6589">
        <v>1</v>
      </c>
      <c r="W6589" t="s">
        <v>1371</v>
      </c>
      <c r="X6589" t="s">
        <v>1413</v>
      </c>
    </row>
    <row r="6590" spans="1:24" x14ac:dyDescent="0.3">
      <c r="A6590">
        <v>8276</v>
      </c>
      <c r="B6590" s="15" t="s">
        <v>818</v>
      </c>
      <c r="C6590" t="str">
        <f>_xlfn.XLOOKUP($B6590, STANDARDS!$A:$A, STANDARDS!$B:$B,,0,2)</f>
        <v>Olympic Fm</v>
      </c>
      <c r="D6590" t="s">
        <v>535</v>
      </c>
      <c r="E6590" t="s">
        <v>533</v>
      </c>
      <c r="J6590" s="13">
        <v>590</v>
      </c>
      <c r="K6590" s="13"/>
      <c r="L6590" s="16"/>
      <c r="P6590" t="s">
        <v>243</v>
      </c>
      <c r="Q6590">
        <v>-3.8</v>
      </c>
      <c r="V6590">
        <v>1</v>
      </c>
      <c r="W6590" t="s">
        <v>1371</v>
      </c>
      <c r="X6590" t="s">
        <v>1413</v>
      </c>
    </row>
    <row r="6591" spans="1:24" x14ac:dyDescent="0.3">
      <c r="A6591">
        <v>8277</v>
      </c>
      <c r="B6591" s="15" t="s">
        <v>821</v>
      </c>
      <c r="C6591" t="str">
        <f>_xlfn.XLOOKUP($B6591, STANDARDS!$A:$A, STANDARDS!$B:$B,,0,2)</f>
        <v>Palm Springs</v>
      </c>
      <c r="D6591" t="s">
        <v>535</v>
      </c>
      <c r="E6591" t="s">
        <v>1175</v>
      </c>
      <c r="J6591" s="13">
        <v>590</v>
      </c>
      <c r="K6591" s="13"/>
      <c r="L6591" s="16"/>
      <c r="P6591" t="s">
        <v>243</v>
      </c>
      <c r="Q6591">
        <v>-2.7</v>
      </c>
      <c r="V6591">
        <v>1</v>
      </c>
      <c r="W6591" t="s">
        <v>1371</v>
      </c>
      <c r="X6591" t="s">
        <v>1413</v>
      </c>
    </row>
    <row r="6592" spans="1:24" x14ac:dyDescent="0.3">
      <c r="A6592">
        <v>8278</v>
      </c>
      <c r="B6592" s="15" t="s">
        <v>821</v>
      </c>
      <c r="C6592" t="str">
        <f>_xlfn.XLOOKUP($B6592, STANDARDS!$A:$A, STANDARDS!$B:$B,,0,2)</f>
        <v>Palm Springs</v>
      </c>
      <c r="D6592" t="s">
        <v>535</v>
      </c>
      <c r="E6592" t="s">
        <v>1175</v>
      </c>
      <c r="J6592" s="13">
        <v>590</v>
      </c>
      <c r="K6592" s="13"/>
      <c r="L6592" s="16"/>
      <c r="P6592" t="s">
        <v>243</v>
      </c>
      <c r="Q6592">
        <v>-2.9</v>
      </c>
      <c r="V6592">
        <v>1</v>
      </c>
      <c r="W6592" t="s">
        <v>1371</v>
      </c>
      <c r="X6592" t="s">
        <v>1413</v>
      </c>
    </row>
    <row r="6593" spans="1:24" x14ac:dyDescent="0.3">
      <c r="A6593">
        <v>8279</v>
      </c>
      <c r="B6593" s="15" t="s">
        <v>821</v>
      </c>
      <c r="C6593" t="str">
        <f>_xlfn.XLOOKUP($B6593, STANDARDS!$A:$A, STANDARDS!$B:$B,,0,2)</f>
        <v>Palm Springs</v>
      </c>
      <c r="D6593" t="s">
        <v>535</v>
      </c>
      <c r="E6593" t="s">
        <v>1175</v>
      </c>
      <c r="J6593" s="13">
        <v>590</v>
      </c>
      <c r="K6593" s="13"/>
      <c r="L6593" s="16"/>
      <c r="P6593" t="s">
        <v>243</v>
      </c>
      <c r="Q6593">
        <v>-2.9</v>
      </c>
      <c r="V6593">
        <v>1</v>
      </c>
      <c r="W6593" t="s">
        <v>1371</v>
      </c>
      <c r="X6593" t="s">
        <v>1413</v>
      </c>
    </row>
    <row r="6594" spans="1:24" x14ac:dyDescent="0.3">
      <c r="A6594">
        <v>8280</v>
      </c>
      <c r="B6594" s="15" t="s">
        <v>822</v>
      </c>
      <c r="C6594" t="str">
        <f>_xlfn.XLOOKUP($B6594, STANDARDS!$A:$A, STANDARDS!$B:$B,,0,2)</f>
        <v>Wallara Core</v>
      </c>
      <c r="D6594" t="s">
        <v>535</v>
      </c>
      <c r="E6594" t="s">
        <v>533</v>
      </c>
      <c r="J6594" s="13">
        <v>590</v>
      </c>
      <c r="K6594" s="13"/>
      <c r="L6594" s="16"/>
      <c r="P6594" t="s">
        <v>243</v>
      </c>
      <c r="Q6594">
        <v>-3.7</v>
      </c>
      <c r="V6594">
        <v>1</v>
      </c>
      <c r="W6594" t="s">
        <v>1371</v>
      </c>
      <c r="X6594" t="s">
        <v>1413</v>
      </c>
    </row>
    <row r="6595" spans="1:24" x14ac:dyDescent="0.3">
      <c r="A6595">
        <v>8281</v>
      </c>
      <c r="B6595" s="15" t="s">
        <v>820</v>
      </c>
      <c r="C6595" t="str">
        <f>_xlfn.XLOOKUP($B6595, STANDARDS!$A:$A, STANDARDS!$B:$B,,0,2)</f>
        <v>Turkey Creek</v>
      </c>
      <c r="D6595" t="s">
        <v>535</v>
      </c>
      <c r="E6595" t="s">
        <v>1175</v>
      </c>
      <c r="J6595" s="13">
        <v>590</v>
      </c>
      <c r="K6595" s="13"/>
      <c r="L6595" s="16"/>
      <c r="P6595" t="s">
        <v>243</v>
      </c>
      <c r="Q6595">
        <v>-2.6</v>
      </c>
      <c r="V6595">
        <v>1</v>
      </c>
      <c r="W6595" t="s">
        <v>1371</v>
      </c>
      <c r="X6595" t="s">
        <v>1413</v>
      </c>
    </row>
    <row r="6596" spans="1:24" x14ac:dyDescent="0.3">
      <c r="A6596">
        <v>8282</v>
      </c>
      <c r="B6596" s="15" t="s">
        <v>822</v>
      </c>
      <c r="C6596" t="str">
        <f>_xlfn.XLOOKUP($B6596, STANDARDS!$A:$A, STANDARDS!$B:$B,,0,2)</f>
        <v>Wallara Core</v>
      </c>
      <c r="D6596" t="s">
        <v>535</v>
      </c>
      <c r="E6596" t="s">
        <v>533</v>
      </c>
      <c r="J6596" s="13">
        <v>590</v>
      </c>
      <c r="K6596" s="13"/>
      <c r="L6596" s="16"/>
      <c r="P6596" t="s">
        <v>243</v>
      </c>
      <c r="Q6596">
        <v>-3.7</v>
      </c>
      <c r="V6596">
        <v>1</v>
      </c>
      <c r="W6596" t="s">
        <v>1371</v>
      </c>
      <c r="X6596" t="s">
        <v>1413</v>
      </c>
    </row>
    <row r="6597" spans="1:24" x14ac:dyDescent="0.3">
      <c r="A6597">
        <v>8283</v>
      </c>
      <c r="B6597" s="15" t="s">
        <v>822</v>
      </c>
      <c r="C6597" t="str">
        <f>_xlfn.XLOOKUP($B6597, STANDARDS!$A:$A, STANDARDS!$B:$B,,0,2)</f>
        <v>Wallara Core</v>
      </c>
      <c r="D6597" t="s">
        <v>535</v>
      </c>
      <c r="E6597" t="s">
        <v>533</v>
      </c>
      <c r="J6597" s="13">
        <v>590</v>
      </c>
      <c r="K6597" s="13"/>
      <c r="L6597" s="16"/>
      <c r="P6597" t="s">
        <v>243</v>
      </c>
      <c r="Q6597">
        <v>-3.5</v>
      </c>
      <c r="V6597">
        <v>1</v>
      </c>
      <c r="W6597" t="s">
        <v>1371</v>
      </c>
      <c r="X6597" t="s">
        <v>1413</v>
      </c>
    </row>
    <row r="6598" spans="1:24" x14ac:dyDescent="0.3">
      <c r="A6598">
        <v>8284</v>
      </c>
      <c r="B6598" s="15" t="s">
        <v>818</v>
      </c>
      <c r="C6598" t="str">
        <f>_xlfn.XLOOKUP($B6598, STANDARDS!$A:$A, STANDARDS!$B:$B,,0,2)</f>
        <v>Olympic Fm</v>
      </c>
      <c r="D6598" t="s">
        <v>535</v>
      </c>
      <c r="E6598" t="s">
        <v>533</v>
      </c>
      <c r="J6598" s="13">
        <v>590</v>
      </c>
      <c r="K6598" s="13"/>
      <c r="L6598" s="16"/>
      <c r="P6598" t="s">
        <v>243</v>
      </c>
      <c r="Q6598">
        <v>-2.9</v>
      </c>
      <c r="V6598">
        <v>1</v>
      </c>
      <c r="W6598" t="s">
        <v>1371</v>
      </c>
      <c r="X6598" t="s">
        <v>1413</v>
      </c>
    </row>
    <row r="6599" spans="1:24" x14ac:dyDescent="0.3">
      <c r="A6599">
        <v>8285</v>
      </c>
      <c r="B6599" s="15" t="s">
        <v>818</v>
      </c>
      <c r="C6599" t="str">
        <f>_xlfn.XLOOKUP($B6599, STANDARDS!$A:$A, STANDARDS!$B:$B,,0,2)</f>
        <v>Olympic Fm</v>
      </c>
      <c r="D6599" t="s">
        <v>535</v>
      </c>
      <c r="E6599" t="s">
        <v>533</v>
      </c>
      <c r="J6599" s="13">
        <v>590</v>
      </c>
      <c r="K6599" s="13"/>
      <c r="L6599" s="16"/>
      <c r="P6599" t="s">
        <v>243</v>
      </c>
      <c r="Q6599">
        <v>-2.8</v>
      </c>
      <c r="V6599">
        <v>1</v>
      </c>
      <c r="W6599" t="s">
        <v>1371</v>
      </c>
      <c r="X6599" t="s">
        <v>1413</v>
      </c>
    </row>
    <row r="6600" spans="1:24" x14ac:dyDescent="0.3">
      <c r="A6600">
        <v>8286</v>
      </c>
      <c r="B6600" s="15" t="s">
        <v>818</v>
      </c>
      <c r="C6600" t="str">
        <f>_xlfn.XLOOKUP($B6600, STANDARDS!$A:$A, STANDARDS!$B:$B,,0,2)</f>
        <v>Olympic Fm</v>
      </c>
      <c r="D6600" t="s">
        <v>535</v>
      </c>
      <c r="E6600" t="s">
        <v>533</v>
      </c>
      <c r="J6600" s="13">
        <v>590</v>
      </c>
      <c r="K6600" s="13"/>
      <c r="L6600" s="16"/>
      <c r="P6600" t="s">
        <v>243</v>
      </c>
      <c r="Q6600">
        <v>-3.2</v>
      </c>
      <c r="V6600">
        <v>1</v>
      </c>
      <c r="W6600" t="s">
        <v>1371</v>
      </c>
      <c r="X6600" t="s">
        <v>1413</v>
      </c>
    </row>
    <row r="6601" spans="1:24" x14ac:dyDescent="0.3">
      <c r="A6601">
        <v>8287</v>
      </c>
      <c r="B6601" s="15" t="s">
        <v>818</v>
      </c>
      <c r="C6601" t="str">
        <f>_xlfn.XLOOKUP($B6601, STANDARDS!$A:$A, STANDARDS!$B:$B,,0,2)</f>
        <v>Olympic Fm</v>
      </c>
      <c r="D6601" t="s">
        <v>535</v>
      </c>
      <c r="E6601" t="s">
        <v>533</v>
      </c>
      <c r="J6601" s="13">
        <v>590</v>
      </c>
      <c r="K6601" s="13"/>
      <c r="L6601" s="16"/>
      <c r="P6601" t="s">
        <v>243</v>
      </c>
      <c r="Q6601">
        <v>-3.1</v>
      </c>
      <c r="V6601">
        <v>1</v>
      </c>
      <c r="W6601" t="s">
        <v>1371</v>
      </c>
      <c r="X6601" t="s">
        <v>1413</v>
      </c>
    </row>
    <row r="6602" spans="1:24" x14ac:dyDescent="0.3">
      <c r="A6602">
        <v>8288</v>
      </c>
      <c r="B6602" s="15" t="s">
        <v>822</v>
      </c>
      <c r="C6602" t="str">
        <f>_xlfn.XLOOKUP($B6602, STANDARDS!$A:$A, STANDARDS!$B:$B,,0,2)</f>
        <v>Wallara Core</v>
      </c>
      <c r="D6602" t="s">
        <v>535</v>
      </c>
      <c r="E6602" t="s">
        <v>533</v>
      </c>
      <c r="J6602" s="13">
        <v>590</v>
      </c>
      <c r="K6602" s="13"/>
      <c r="L6602" s="16"/>
      <c r="P6602" t="s">
        <v>243</v>
      </c>
      <c r="Q6602">
        <v>-4.4000000000000004</v>
      </c>
      <c r="V6602">
        <v>1</v>
      </c>
      <c r="W6602" t="s">
        <v>1371</v>
      </c>
      <c r="X6602" t="s">
        <v>1413</v>
      </c>
    </row>
    <row r="6603" spans="1:24" x14ac:dyDescent="0.3">
      <c r="A6603">
        <v>8289</v>
      </c>
      <c r="B6603" s="15" t="s">
        <v>822</v>
      </c>
      <c r="C6603" t="str">
        <f>_xlfn.XLOOKUP($B6603, STANDARDS!$A:$A, STANDARDS!$B:$B,,0,2)</f>
        <v>Wallara Core</v>
      </c>
      <c r="D6603" t="s">
        <v>535</v>
      </c>
      <c r="E6603" t="s">
        <v>533</v>
      </c>
      <c r="J6603" s="13">
        <v>590</v>
      </c>
      <c r="K6603" s="13"/>
      <c r="L6603" s="16"/>
      <c r="P6603" t="s">
        <v>243</v>
      </c>
      <c r="Q6603">
        <v>-3.3</v>
      </c>
      <c r="V6603">
        <v>1</v>
      </c>
      <c r="W6603" t="s">
        <v>1371</v>
      </c>
      <c r="X6603" t="s">
        <v>1413</v>
      </c>
    </row>
    <row r="6604" spans="1:24" x14ac:dyDescent="0.3">
      <c r="A6604">
        <v>8290</v>
      </c>
      <c r="B6604" s="15" t="s">
        <v>820</v>
      </c>
      <c r="C6604" t="str">
        <f>_xlfn.XLOOKUP($B6604, STANDARDS!$A:$A, STANDARDS!$B:$B,,0,2)</f>
        <v>Turkey Creek</v>
      </c>
      <c r="D6604" t="s">
        <v>535</v>
      </c>
      <c r="E6604" t="s">
        <v>1175</v>
      </c>
      <c r="J6604" s="13">
        <v>590</v>
      </c>
      <c r="K6604" s="13"/>
      <c r="L6604" s="16"/>
      <c r="P6604" t="s">
        <v>243</v>
      </c>
      <c r="Q6604">
        <v>-2.2999999999999998</v>
      </c>
      <c r="V6604">
        <v>1</v>
      </c>
      <c r="W6604" t="s">
        <v>1371</v>
      </c>
      <c r="X6604" t="s">
        <v>1413</v>
      </c>
    </row>
    <row r="6605" spans="1:24" x14ac:dyDescent="0.3">
      <c r="A6605">
        <v>8291</v>
      </c>
      <c r="B6605" s="15" t="s">
        <v>819</v>
      </c>
      <c r="C6605" t="str">
        <f>_xlfn.XLOOKUP($B6605, STANDARDS!$A:$A, STANDARDS!$B:$B,,0,2)</f>
        <v>Ngalia Basin</v>
      </c>
      <c r="D6605" t="s">
        <v>535</v>
      </c>
      <c r="J6605" s="13">
        <v>590</v>
      </c>
      <c r="K6605" s="13"/>
      <c r="L6605" s="16"/>
      <c r="P6605" t="s">
        <v>243</v>
      </c>
      <c r="Q6605">
        <v>-5.3</v>
      </c>
      <c r="V6605">
        <v>1</v>
      </c>
      <c r="W6605" t="s">
        <v>1371</v>
      </c>
      <c r="X6605" t="s">
        <v>1413</v>
      </c>
    </row>
    <row r="6606" spans="1:24" x14ac:dyDescent="0.3">
      <c r="A6606">
        <v>8292</v>
      </c>
      <c r="B6606" s="15" t="s">
        <v>819</v>
      </c>
      <c r="C6606" t="str">
        <f>_xlfn.XLOOKUP($B6606, STANDARDS!$A:$A, STANDARDS!$B:$B,,0,2)</f>
        <v>Ngalia Basin</v>
      </c>
      <c r="D6606" t="s">
        <v>535</v>
      </c>
      <c r="J6606" s="13">
        <v>590</v>
      </c>
      <c r="K6606" s="13"/>
      <c r="L6606" s="16"/>
      <c r="P6606" t="s">
        <v>243</v>
      </c>
      <c r="Q6606">
        <v>-3.6</v>
      </c>
      <c r="V6606">
        <v>1</v>
      </c>
      <c r="W6606" t="s">
        <v>1371</v>
      </c>
      <c r="X6606" t="s">
        <v>1413</v>
      </c>
    </row>
    <row r="6607" spans="1:24" x14ac:dyDescent="0.3">
      <c r="A6607">
        <v>8293</v>
      </c>
      <c r="B6607" s="15" t="s">
        <v>821</v>
      </c>
      <c r="C6607" t="str">
        <f>_xlfn.XLOOKUP($B6607, STANDARDS!$A:$A, STANDARDS!$B:$B,,0,2)</f>
        <v>Palm Springs</v>
      </c>
      <c r="D6607" t="s">
        <v>535</v>
      </c>
      <c r="E6607" t="s">
        <v>1175</v>
      </c>
      <c r="J6607" s="13">
        <v>590</v>
      </c>
      <c r="K6607" s="13"/>
      <c r="L6607" s="16"/>
      <c r="P6607" t="s">
        <v>243</v>
      </c>
      <c r="Q6607">
        <v>-3.1</v>
      </c>
      <c r="V6607">
        <v>1</v>
      </c>
      <c r="W6607" t="s">
        <v>1371</v>
      </c>
      <c r="X6607" t="s">
        <v>1413</v>
      </c>
    </row>
    <row r="6608" spans="1:24" x14ac:dyDescent="0.3">
      <c r="A6608">
        <v>8294</v>
      </c>
      <c r="B6608" s="15" t="s">
        <v>819</v>
      </c>
      <c r="C6608" t="str">
        <f>_xlfn.XLOOKUP($B6608, STANDARDS!$A:$A, STANDARDS!$B:$B,,0,2)</f>
        <v>Ngalia Basin</v>
      </c>
      <c r="D6608" t="s">
        <v>535</v>
      </c>
      <c r="J6608" s="13">
        <v>590</v>
      </c>
      <c r="K6608" s="13"/>
      <c r="L6608" s="16"/>
      <c r="P6608" t="s">
        <v>243</v>
      </c>
      <c r="Q6608">
        <v>-3.6</v>
      </c>
      <c r="V6608">
        <v>1</v>
      </c>
      <c r="W6608" t="s">
        <v>1371</v>
      </c>
      <c r="X6608" t="s">
        <v>1413</v>
      </c>
    </row>
    <row r="6609" spans="1:24" x14ac:dyDescent="0.3">
      <c r="A6609">
        <v>8295</v>
      </c>
      <c r="B6609" s="15" t="s">
        <v>819</v>
      </c>
      <c r="C6609" t="str">
        <f>_xlfn.XLOOKUP($B6609, STANDARDS!$A:$A, STANDARDS!$B:$B,,0,2)</f>
        <v>Ngalia Basin</v>
      </c>
      <c r="D6609" t="s">
        <v>535</v>
      </c>
      <c r="J6609" s="13">
        <v>590</v>
      </c>
      <c r="K6609" s="13"/>
      <c r="L6609" s="16"/>
      <c r="P6609" t="s">
        <v>243</v>
      </c>
      <c r="Q6609">
        <v>-3.6</v>
      </c>
      <c r="V6609">
        <v>1</v>
      </c>
      <c r="W6609" t="s">
        <v>1371</v>
      </c>
      <c r="X6609" t="s">
        <v>1413</v>
      </c>
    </row>
    <row r="6610" spans="1:24" x14ac:dyDescent="0.3">
      <c r="A6610">
        <v>8296</v>
      </c>
      <c r="B6610" s="15" t="s">
        <v>819</v>
      </c>
      <c r="C6610" t="str">
        <f>_xlfn.XLOOKUP($B6610, STANDARDS!$A:$A, STANDARDS!$B:$B,,0,2)</f>
        <v>Ngalia Basin</v>
      </c>
      <c r="D6610" t="s">
        <v>535</v>
      </c>
      <c r="J6610" s="13">
        <v>590</v>
      </c>
      <c r="K6610" s="13"/>
      <c r="L6610" s="16"/>
      <c r="P6610" t="s">
        <v>243</v>
      </c>
      <c r="Q6610">
        <v>-3.6</v>
      </c>
      <c r="V6610">
        <v>1</v>
      </c>
      <c r="W6610" t="s">
        <v>1371</v>
      </c>
      <c r="X6610" t="s">
        <v>1413</v>
      </c>
    </row>
    <row r="6611" spans="1:24" x14ac:dyDescent="0.3">
      <c r="A6611">
        <v>8297</v>
      </c>
      <c r="B6611" s="15" t="s">
        <v>819</v>
      </c>
      <c r="C6611" t="str">
        <f>_xlfn.XLOOKUP($B6611, STANDARDS!$A:$A, STANDARDS!$B:$B,,0,2)</f>
        <v>Ngalia Basin</v>
      </c>
      <c r="D6611" t="s">
        <v>535</v>
      </c>
      <c r="J6611" s="13">
        <v>590</v>
      </c>
      <c r="K6611" s="13"/>
      <c r="L6611" s="16"/>
      <c r="P6611" t="s">
        <v>243</v>
      </c>
      <c r="Q6611">
        <v>-3.4</v>
      </c>
      <c r="V6611">
        <v>1</v>
      </c>
      <c r="W6611" t="s">
        <v>1371</v>
      </c>
      <c r="X6611" t="s">
        <v>1413</v>
      </c>
    </row>
    <row r="6612" spans="1:24" x14ac:dyDescent="0.3">
      <c r="A6612">
        <v>8298</v>
      </c>
      <c r="B6612" s="15" t="s">
        <v>821</v>
      </c>
      <c r="C6612" t="str">
        <f>_xlfn.XLOOKUP($B6612, STANDARDS!$A:$A, STANDARDS!$B:$B,,0,2)</f>
        <v>Palm Springs</v>
      </c>
      <c r="D6612" t="s">
        <v>535</v>
      </c>
      <c r="E6612" t="s">
        <v>1175</v>
      </c>
      <c r="J6612" s="13">
        <v>590</v>
      </c>
      <c r="K6612" s="13"/>
      <c r="L6612" s="16"/>
      <c r="P6612" t="s">
        <v>243</v>
      </c>
      <c r="Q6612">
        <v>-3.1</v>
      </c>
      <c r="V6612">
        <v>1</v>
      </c>
      <c r="W6612" t="s">
        <v>1371</v>
      </c>
      <c r="X6612" t="s">
        <v>1413</v>
      </c>
    </row>
    <row r="6613" spans="1:24" x14ac:dyDescent="0.3">
      <c r="A6613">
        <v>8299</v>
      </c>
      <c r="B6613" s="15" t="s">
        <v>821</v>
      </c>
      <c r="C6613" t="str">
        <f>_xlfn.XLOOKUP($B6613, STANDARDS!$A:$A, STANDARDS!$B:$B,,0,2)</f>
        <v>Palm Springs</v>
      </c>
      <c r="D6613" t="s">
        <v>535</v>
      </c>
      <c r="E6613" t="s">
        <v>1175</v>
      </c>
      <c r="J6613" s="13">
        <v>590</v>
      </c>
      <c r="K6613" s="13"/>
      <c r="L6613" s="16"/>
      <c r="P6613" t="s">
        <v>243</v>
      </c>
      <c r="Q6613">
        <v>-2.4</v>
      </c>
      <c r="V6613">
        <v>1</v>
      </c>
      <c r="W6613" t="s">
        <v>1371</v>
      </c>
      <c r="X6613" t="s">
        <v>1413</v>
      </c>
    </row>
    <row r="6614" spans="1:24" x14ac:dyDescent="0.3">
      <c r="A6614">
        <v>8300</v>
      </c>
      <c r="B6614" s="15" t="s">
        <v>821</v>
      </c>
      <c r="C6614" t="str">
        <f>_xlfn.XLOOKUP($B6614, STANDARDS!$A:$A, STANDARDS!$B:$B,,0,2)</f>
        <v>Palm Springs</v>
      </c>
      <c r="D6614" t="s">
        <v>535</v>
      </c>
      <c r="E6614" t="s">
        <v>1175</v>
      </c>
      <c r="J6614" s="13">
        <v>590</v>
      </c>
      <c r="K6614" s="13"/>
      <c r="L6614" s="16"/>
      <c r="P6614" t="s">
        <v>243</v>
      </c>
      <c r="Q6614">
        <v>-2.4</v>
      </c>
      <c r="V6614">
        <v>1</v>
      </c>
      <c r="W6614" t="s">
        <v>1371</v>
      </c>
      <c r="X6614" t="s">
        <v>1413</v>
      </c>
    </row>
    <row r="6615" spans="1:24" x14ac:dyDescent="0.3">
      <c r="A6615">
        <v>8301</v>
      </c>
      <c r="B6615" s="15" t="s">
        <v>821</v>
      </c>
      <c r="C6615" t="str">
        <f>_xlfn.XLOOKUP($B6615, STANDARDS!$A:$A, STANDARDS!$B:$B,,0,2)</f>
        <v>Palm Springs</v>
      </c>
      <c r="D6615" t="s">
        <v>535</v>
      </c>
      <c r="E6615" t="s">
        <v>1175</v>
      </c>
      <c r="J6615" s="13">
        <v>590</v>
      </c>
      <c r="K6615" s="13"/>
      <c r="L6615" s="16"/>
      <c r="P6615" t="s">
        <v>243</v>
      </c>
      <c r="Q6615">
        <v>-2.8</v>
      </c>
      <c r="V6615">
        <v>1</v>
      </c>
      <c r="W6615" t="s">
        <v>1371</v>
      </c>
      <c r="X6615" t="s">
        <v>1413</v>
      </c>
    </row>
    <row r="6616" spans="1:24" x14ac:dyDescent="0.3">
      <c r="A6616">
        <v>8302</v>
      </c>
      <c r="B6616" s="15" t="s">
        <v>817</v>
      </c>
      <c r="C6616" t="str">
        <f>_xlfn.XLOOKUP($B6616, STANDARDS!$A:$A, STANDARDS!$B:$B,,0,2)</f>
        <v>Olympic Fm</v>
      </c>
      <c r="D6616" t="s">
        <v>535</v>
      </c>
      <c r="E6616" t="s">
        <v>533</v>
      </c>
      <c r="J6616" s="13">
        <v>590</v>
      </c>
      <c r="K6616" s="13"/>
      <c r="L6616" s="16"/>
      <c r="P6616" t="s">
        <v>243</v>
      </c>
      <c r="Q6616">
        <v>-3.7</v>
      </c>
      <c r="V6616">
        <v>1</v>
      </c>
      <c r="W6616" t="s">
        <v>1371</v>
      </c>
      <c r="X6616" t="s">
        <v>1413</v>
      </c>
    </row>
    <row r="6617" spans="1:24" x14ac:dyDescent="0.3">
      <c r="A6617">
        <v>8303</v>
      </c>
      <c r="B6617" s="15" t="s">
        <v>819</v>
      </c>
      <c r="C6617" t="str">
        <f>_xlfn.XLOOKUP($B6617, STANDARDS!$A:$A, STANDARDS!$B:$B,,0,2)</f>
        <v>Ngalia Basin</v>
      </c>
      <c r="D6617" t="s">
        <v>535</v>
      </c>
      <c r="J6617" s="13">
        <v>590</v>
      </c>
      <c r="K6617" s="13"/>
      <c r="L6617" s="16"/>
      <c r="P6617" t="s">
        <v>243</v>
      </c>
      <c r="Q6617">
        <v>-3.3</v>
      </c>
      <c r="V6617">
        <v>1</v>
      </c>
      <c r="W6617" t="s">
        <v>1371</v>
      </c>
      <c r="X6617" t="s">
        <v>1413</v>
      </c>
    </row>
    <row r="6618" spans="1:24" x14ac:dyDescent="0.3">
      <c r="A6618">
        <v>8304</v>
      </c>
      <c r="B6618" s="15" t="s">
        <v>817</v>
      </c>
      <c r="C6618" t="str">
        <f>_xlfn.XLOOKUP($B6618, STANDARDS!$A:$A, STANDARDS!$B:$B,,0,2)</f>
        <v>Olympic Fm</v>
      </c>
      <c r="D6618" t="s">
        <v>535</v>
      </c>
      <c r="E6618" t="s">
        <v>533</v>
      </c>
      <c r="J6618" s="13">
        <v>590</v>
      </c>
      <c r="K6618" s="13"/>
      <c r="L6618" s="16"/>
      <c r="P6618" t="s">
        <v>243</v>
      </c>
      <c r="Q6618">
        <v>-3.6</v>
      </c>
      <c r="V6618">
        <v>1</v>
      </c>
      <c r="W6618" t="s">
        <v>1371</v>
      </c>
      <c r="X6618" t="s">
        <v>1413</v>
      </c>
    </row>
    <row r="6619" spans="1:24" x14ac:dyDescent="0.3">
      <c r="A6619">
        <v>8305</v>
      </c>
      <c r="B6619" s="15" t="s">
        <v>817</v>
      </c>
      <c r="C6619" t="str">
        <f>_xlfn.XLOOKUP($B6619, STANDARDS!$A:$A, STANDARDS!$B:$B,,0,2)</f>
        <v>Olympic Fm</v>
      </c>
      <c r="D6619" t="s">
        <v>535</v>
      </c>
      <c r="E6619" t="s">
        <v>533</v>
      </c>
      <c r="J6619" s="13">
        <v>590</v>
      </c>
      <c r="K6619" s="13"/>
      <c r="L6619" s="16"/>
      <c r="P6619" t="s">
        <v>243</v>
      </c>
      <c r="Q6619">
        <v>-3.7</v>
      </c>
      <c r="V6619">
        <v>1</v>
      </c>
      <c r="W6619" t="s">
        <v>1371</v>
      </c>
      <c r="X6619" t="s">
        <v>1413</v>
      </c>
    </row>
    <row r="6620" spans="1:24" x14ac:dyDescent="0.3">
      <c r="A6620">
        <v>8306</v>
      </c>
      <c r="B6620" s="15" t="s">
        <v>819</v>
      </c>
      <c r="C6620" t="str">
        <f>_xlfn.XLOOKUP($B6620, STANDARDS!$A:$A, STANDARDS!$B:$B,,0,2)</f>
        <v>Ngalia Basin</v>
      </c>
      <c r="D6620" t="s">
        <v>535</v>
      </c>
      <c r="J6620" s="13">
        <v>590</v>
      </c>
      <c r="K6620" s="13"/>
      <c r="L6620" s="16"/>
      <c r="P6620" t="s">
        <v>243</v>
      </c>
      <c r="Q6620">
        <v>-2.8</v>
      </c>
      <c r="V6620">
        <v>1</v>
      </c>
      <c r="W6620" t="s">
        <v>1371</v>
      </c>
      <c r="X6620" t="s">
        <v>1413</v>
      </c>
    </row>
    <row r="6621" spans="1:24" x14ac:dyDescent="0.3">
      <c r="A6621">
        <v>8307</v>
      </c>
      <c r="B6621" s="15" t="s">
        <v>821</v>
      </c>
      <c r="C6621" t="str">
        <f>_xlfn.XLOOKUP($B6621, STANDARDS!$A:$A, STANDARDS!$B:$B,,0,2)</f>
        <v>Palm Springs</v>
      </c>
      <c r="D6621" t="s">
        <v>535</v>
      </c>
      <c r="E6621" t="s">
        <v>1175</v>
      </c>
      <c r="J6621" s="13">
        <v>590</v>
      </c>
      <c r="K6621" s="13"/>
      <c r="L6621" s="16"/>
      <c r="P6621" t="s">
        <v>243</v>
      </c>
      <c r="Q6621">
        <v>-2.8</v>
      </c>
      <c r="V6621">
        <v>1</v>
      </c>
      <c r="W6621" t="s">
        <v>1371</v>
      </c>
      <c r="X6621" t="s">
        <v>1413</v>
      </c>
    </row>
    <row r="6622" spans="1:24" x14ac:dyDescent="0.3">
      <c r="A6622">
        <v>8308</v>
      </c>
      <c r="B6622" s="15" t="s">
        <v>817</v>
      </c>
      <c r="C6622" t="str">
        <f>_xlfn.XLOOKUP($B6622, STANDARDS!$A:$A, STANDARDS!$B:$B,,0,2)</f>
        <v>Olympic Fm</v>
      </c>
      <c r="D6622" t="s">
        <v>535</v>
      </c>
      <c r="E6622" t="s">
        <v>533</v>
      </c>
      <c r="J6622" s="13">
        <v>590</v>
      </c>
      <c r="K6622" s="13"/>
      <c r="L6622" s="16"/>
      <c r="P6622" t="s">
        <v>243</v>
      </c>
      <c r="Q6622">
        <v>-2.9</v>
      </c>
      <c r="V6622">
        <v>1</v>
      </c>
      <c r="W6622" t="s">
        <v>1371</v>
      </c>
      <c r="X6622" t="s">
        <v>1413</v>
      </c>
    </row>
    <row r="6623" spans="1:24" x14ac:dyDescent="0.3">
      <c r="A6623">
        <v>8309</v>
      </c>
      <c r="B6623" s="15" t="s">
        <v>817</v>
      </c>
      <c r="C6623" t="str">
        <f>_xlfn.XLOOKUP($B6623, STANDARDS!$A:$A, STANDARDS!$B:$B,,0,2)</f>
        <v>Olympic Fm</v>
      </c>
      <c r="D6623" t="s">
        <v>535</v>
      </c>
      <c r="E6623" t="s">
        <v>533</v>
      </c>
      <c r="J6623" s="13">
        <v>590</v>
      </c>
      <c r="K6623" s="13"/>
      <c r="L6623" s="16"/>
      <c r="P6623" t="s">
        <v>243</v>
      </c>
      <c r="Q6623">
        <v>-2.9</v>
      </c>
      <c r="V6623">
        <v>1</v>
      </c>
      <c r="W6623" t="s">
        <v>1371</v>
      </c>
      <c r="X6623" t="s">
        <v>1413</v>
      </c>
    </row>
    <row r="6624" spans="1:24" x14ac:dyDescent="0.3">
      <c r="A6624">
        <v>8310</v>
      </c>
      <c r="B6624" s="15" t="s">
        <v>817</v>
      </c>
      <c r="C6624" t="str">
        <f>_xlfn.XLOOKUP($B6624, STANDARDS!$A:$A, STANDARDS!$B:$B,,0,2)</f>
        <v>Olympic Fm</v>
      </c>
      <c r="D6624" t="s">
        <v>535</v>
      </c>
      <c r="E6624" t="s">
        <v>533</v>
      </c>
      <c r="J6624" s="13">
        <v>590</v>
      </c>
      <c r="K6624" s="13"/>
      <c r="L6624" s="16"/>
      <c r="P6624" t="s">
        <v>243</v>
      </c>
      <c r="Q6624">
        <v>-3.6</v>
      </c>
      <c r="V6624">
        <v>1</v>
      </c>
      <c r="W6624" t="s">
        <v>1371</v>
      </c>
      <c r="X6624" t="s">
        <v>1413</v>
      </c>
    </row>
    <row r="6625" spans="1:24" x14ac:dyDescent="0.3">
      <c r="A6625">
        <v>8311</v>
      </c>
      <c r="B6625" s="15" t="s">
        <v>818</v>
      </c>
      <c r="C6625" t="str">
        <f>_xlfn.XLOOKUP($B6625, STANDARDS!$A:$A, STANDARDS!$B:$B,,0,2)</f>
        <v>Olympic Fm</v>
      </c>
      <c r="D6625" t="s">
        <v>535</v>
      </c>
      <c r="E6625" t="s">
        <v>533</v>
      </c>
      <c r="J6625" s="13">
        <v>590</v>
      </c>
      <c r="K6625" s="13"/>
      <c r="L6625" s="16"/>
      <c r="P6625" t="s">
        <v>243</v>
      </c>
      <c r="Q6625">
        <v>-3.1</v>
      </c>
      <c r="V6625">
        <v>1</v>
      </c>
      <c r="W6625" t="s">
        <v>1371</v>
      </c>
      <c r="X6625" t="s">
        <v>1413</v>
      </c>
    </row>
    <row r="6626" spans="1:24" x14ac:dyDescent="0.3">
      <c r="A6626">
        <v>8312</v>
      </c>
      <c r="B6626" s="15" t="s">
        <v>817</v>
      </c>
      <c r="C6626" t="str">
        <f>_xlfn.XLOOKUP($B6626, STANDARDS!$A:$A, STANDARDS!$B:$B,,0,2)</f>
        <v>Olympic Fm</v>
      </c>
      <c r="D6626" t="s">
        <v>535</v>
      </c>
      <c r="E6626" t="s">
        <v>533</v>
      </c>
      <c r="J6626" s="13">
        <v>590</v>
      </c>
      <c r="K6626" s="13"/>
      <c r="L6626" s="16"/>
      <c r="P6626" t="s">
        <v>243</v>
      </c>
      <c r="Q6626">
        <v>-4</v>
      </c>
      <c r="V6626">
        <v>1</v>
      </c>
      <c r="W6626" t="s">
        <v>1371</v>
      </c>
      <c r="X6626" t="s">
        <v>1413</v>
      </c>
    </row>
    <row r="6627" spans="1:24" x14ac:dyDescent="0.3">
      <c r="A6627">
        <v>8313</v>
      </c>
      <c r="B6627" s="15" t="s">
        <v>817</v>
      </c>
      <c r="C6627" t="str">
        <f>_xlfn.XLOOKUP($B6627, STANDARDS!$A:$A, STANDARDS!$B:$B,,0,2)</f>
        <v>Olympic Fm</v>
      </c>
      <c r="D6627" t="s">
        <v>535</v>
      </c>
      <c r="E6627" t="s">
        <v>533</v>
      </c>
      <c r="J6627" s="13">
        <v>590</v>
      </c>
      <c r="K6627" s="13"/>
      <c r="L6627" s="16"/>
      <c r="P6627" t="s">
        <v>243</v>
      </c>
      <c r="Q6627">
        <v>-3.4</v>
      </c>
      <c r="V6627">
        <v>1</v>
      </c>
      <c r="W6627" t="s">
        <v>1371</v>
      </c>
      <c r="X6627" t="s">
        <v>1413</v>
      </c>
    </row>
    <row r="6628" spans="1:24" x14ac:dyDescent="0.3">
      <c r="A6628">
        <v>8314</v>
      </c>
      <c r="B6628" s="15" t="s">
        <v>817</v>
      </c>
      <c r="C6628" t="str">
        <f>_xlfn.XLOOKUP($B6628, STANDARDS!$A:$A, STANDARDS!$B:$B,,0,2)</f>
        <v>Olympic Fm</v>
      </c>
      <c r="D6628" t="s">
        <v>535</v>
      </c>
      <c r="E6628" t="s">
        <v>533</v>
      </c>
      <c r="J6628" s="13">
        <v>590</v>
      </c>
      <c r="K6628" s="13"/>
      <c r="L6628" s="16"/>
      <c r="P6628" t="s">
        <v>243</v>
      </c>
      <c r="Q6628">
        <v>-2.6</v>
      </c>
      <c r="V6628">
        <v>1</v>
      </c>
      <c r="W6628" t="s">
        <v>1371</v>
      </c>
      <c r="X6628" t="s">
        <v>1413</v>
      </c>
    </row>
    <row r="6629" spans="1:24" x14ac:dyDescent="0.3">
      <c r="A6629">
        <v>8315</v>
      </c>
      <c r="B6629" s="15" t="s">
        <v>817</v>
      </c>
      <c r="C6629" t="str">
        <f>_xlfn.XLOOKUP($B6629, STANDARDS!$A:$A, STANDARDS!$B:$B,,0,2)</f>
        <v>Olympic Fm</v>
      </c>
      <c r="D6629" t="s">
        <v>535</v>
      </c>
      <c r="E6629" t="s">
        <v>533</v>
      </c>
      <c r="J6629" s="13">
        <v>590</v>
      </c>
      <c r="K6629" s="13"/>
      <c r="L6629" s="16"/>
      <c r="M6629" t="s">
        <v>583</v>
      </c>
      <c r="P6629" t="s">
        <v>243</v>
      </c>
      <c r="Q6629">
        <v>-3.5</v>
      </c>
      <c r="V6629">
        <v>1</v>
      </c>
      <c r="W6629" t="s">
        <v>1371</v>
      </c>
      <c r="X6629" t="s">
        <v>1413</v>
      </c>
    </row>
    <row r="6630" spans="1:24" x14ac:dyDescent="0.3">
      <c r="A6630">
        <v>8316</v>
      </c>
      <c r="B6630" s="15" t="s">
        <v>817</v>
      </c>
      <c r="C6630" t="str">
        <f>_xlfn.XLOOKUP($B6630, STANDARDS!$A:$A, STANDARDS!$B:$B,,0,2)</f>
        <v>Olympic Fm</v>
      </c>
      <c r="D6630" t="s">
        <v>535</v>
      </c>
      <c r="E6630" t="s">
        <v>533</v>
      </c>
      <c r="J6630" s="13">
        <v>590</v>
      </c>
      <c r="K6630" s="13"/>
      <c r="L6630" s="16"/>
      <c r="M6630" t="s">
        <v>583</v>
      </c>
      <c r="P6630" t="s">
        <v>243</v>
      </c>
      <c r="Q6630">
        <v>-4.4000000000000004</v>
      </c>
      <c r="V6630">
        <v>1</v>
      </c>
      <c r="W6630" t="s">
        <v>1371</v>
      </c>
      <c r="X6630" t="s">
        <v>1413</v>
      </c>
    </row>
    <row r="6631" spans="1:24" x14ac:dyDescent="0.3">
      <c r="A6631">
        <v>8317</v>
      </c>
      <c r="B6631" s="15" t="s">
        <v>817</v>
      </c>
      <c r="C6631" t="str">
        <f>_xlfn.XLOOKUP($B6631, STANDARDS!$A:$A, STANDARDS!$B:$B,,0,2)</f>
        <v>Olympic Fm</v>
      </c>
      <c r="D6631" t="s">
        <v>535</v>
      </c>
      <c r="E6631" t="s">
        <v>533</v>
      </c>
      <c r="J6631" s="13">
        <v>590</v>
      </c>
      <c r="K6631" s="13"/>
      <c r="L6631" s="16"/>
      <c r="M6631" t="s">
        <v>583</v>
      </c>
      <c r="P6631" t="s">
        <v>243</v>
      </c>
      <c r="Q6631">
        <v>-4.5999999999999996</v>
      </c>
      <c r="V6631">
        <v>1</v>
      </c>
      <c r="W6631" t="s">
        <v>1371</v>
      </c>
      <c r="X6631" t="s">
        <v>1413</v>
      </c>
    </row>
    <row r="6632" spans="1:24" x14ac:dyDescent="0.3">
      <c r="A6632">
        <v>8318</v>
      </c>
      <c r="B6632" s="15" t="s">
        <v>819</v>
      </c>
      <c r="C6632" t="str">
        <f>_xlfn.XLOOKUP($B6632, STANDARDS!$A:$A, STANDARDS!$B:$B,,0,2)</f>
        <v>Ngalia Basin</v>
      </c>
      <c r="D6632" t="s">
        <v>535</v>
      </c>
      <c r="J6632" s="13">
        <v>590</v>
      </c>
      <c r="K6632" s="13"/>
      <c r="L6632" s="16"/>
      <c r="M6632" t="s">
        <v>583</v>
      </c>
      <c r="P6632" t="s">
        <v>243</v>
      </c>
      <c r="Q6632">
        <v>-4.4000000000000004</v>
      </c>
      <c r="V6632">
        <v>1</v>
      </c>
      <c r="W6632" t="s">
        <v>1371</v>
      </c>
      <c r="X6632" t="s">
        <v>1413</v>
      </c>
    </row>
    <row r="6633" spans="1:24" x14ac:dyDescent="0.3">
      <c r="A6633">
        <v>8319</v>
      </c>
      <c r="B6633" s="15" t="s">
        <v>817</v>
      </c>
      <c r="C6633" t="str">
        <f>_xlfn.XLOOKUP($B6633, STANDARDS!$A:$A, STANDARDS!$B:$B,,0,2)</f>
        <v>Olympic Fm</v>
      </c>
      <c r="D6633" t="s">
        <v>535</v>
      </c>
      <c r="E6633" t="s">
        <v>533</v>
      </c>
      <c r="J6633" s="13">
        <v>590</v>
      </c>
      <c r="K6633" s="13"/>
      <c r="L6633" s="16"/>
      <c r="M6633" t="s">
        <v>583</v>
      </c>
      <c r="P6633" t="s">
        <v>243</v>
      </c>
      <c r="Q6633">
        <v>-4.4000000000000004</v>
      </c>
      <c r="V6633">
        <v>1</v>
      </c>
      <c r="W6633" t="s">
        <v>1371</v>
      </c>
      <c r="X6633" t="s">
        <v>1413</v>
      </c>
    </row>
    <row r="6634" spans="1:24" x14ac:dyDescent="0.3">
      <c r="A6634">
        <v>8320</v>
      </c>
      <c r="B6634" s="15" t="s">
        <v>819</v>
      </c>
      <c r="C6634" t="str">
        <f>_xlfn.XLOOKUP($B6634, STANDARDS!$A:$A, STANDARDS!$B:$B,,0,2)</f>
        <v>Ngalia Basin</v>
      </c>
      <c r="D6634" t="s">
        <v>535</v>
      </c>
      <c r="J6634" s="13">
        <v>590</v>
      </c>
      <c r="K6634" s="13"/>
      <c r="L6634" s="16"/>
      <c r="M6634" t="s">
        <v>583</v>
      </c>
      <c r="P6634" t="s">
        <v>243</v>
      </c>
      <c r="Q6634">
        <v>-4.9000000000000004</v>
      </c>
      <c r="V6634">
        <v>1</v>
      </c>
      <c r="W6634" t="s">
        <v>1371</v>
      </c>
      <c r="X6634" t="s">
        <v>1413</v>
      </c>
    </row>
    <row r="6635" spans="1:24" x14ac:dyDescent="0.3">
      <c r="A6635">
        <v>8321</v>
      </c>
      <c r="B6635" s="15" t="s">
        <v>819</v>
      </c>
      <c r="C6635" t="str">
        <f>_xlfn.XLOOKUP($B6635, STANDARDS!$A:$A, STANDARDS!$B:$B,,0,2)</f>
        <v>Ngalia Basin</v>
      </c>
      <c r="D6635" t="s">
        <v>535</v>
      </c>
      <c r="J6635" s="13">
        <v>590</v>
      </c>
      <c r="K6635" s="13"/>
      <c r="L6635" s="16"/>
      <c r="M6635" t="s">
        <v>583</v>
      </c>
      <c r="P6635" t="s">
        <v>243</v>
      </c>
      <c r="Q6635">
        <v>-4.3</v>
      </c>
      <c r="V6635">
        <v>1</v>
      </c>
      <c r="W6635" t="s">
        <v>1371</v>
      </c>
      <c r="X6635" t="s">
        <v>1413</v>
      </c>
    </row>
    <row r="6636" spans="1:24" x14ac:dyDescent="0.3">
      <c r="A6636">
        <v>8322</v>
      </c>
      <c r="B6636" s="15" t="s">
        <v>820</v>
      </c>
      <c r="C6636" t="str">
        <f>_xlfn.XLOOKUP($B6636, STANDARDS!$A:$A, STANDARDS!$B:$B,,0,2)</f>
        <v>Turkey Creek</v>
      </c>
      <c r="D6636" t="s">
        <v>535</v>
      </c>
      <c r="E6636" t="s">
        <v>1175</v>
      </c>
      <c r="J6636" s="13">
        <v>590</v>
      </c>
      <c r="K6636" s="13"/>
      <c r="L6636" s="16"/>
      <c r="M6636" t="s">
        <v>583</v>
      </c>
      <c r="P6636" t="s">
        <v>243</v>
      </c>
      <c r="Q6636">
        <v>-2.6</v>
      </c>
      <c r="V6636">
        <v>1</v>
      </c>
      <c r="W6636" t="s">
        <v>1371</v>
      </c>
      <c r="X6636" t="s">
        <v>1413</v>
      </c>
    </row>
    <row r="6637" spans="1:24" x14ac:dyDescent="0.3">
      <c r="A6637">
        <v>8323</v>
      </c>
      <c r="B6637" s="15" t="s">
        <v>817</v>
      </c>
      <c r="C6637" t="str">
        <f>_xlfn.XLOOKUP($B6637, STANDARDS!$A:$A, STANDARDS!$B:$B,,0,2)</f>
        <v>Olympic Fm</v>
      </c>
      <c r="D6637" t="s">
        <v>535</v>
      </c>
      <c r="E6637" t="s">
        <v>533</v>
      </c>
      <c r="J6637" s="13">
        <v>590</v>
      </c>
      <c r="K6637" s="13"/>
      <c r="L6637" s="16"/>
      <c r="M6637" t="s">
        <v>583</v>
      </c>
      <c r="P6637" t="s">
        <v>243</v>
      </c>
      <c r="Q6637">
        <v>-4.3</v>
      </c>
      <c r="V6637">
        <v>1</v>
      </c>
      <c r="W6637" t="s">
        <v>1371</v>
      </c>
      <c r="X6637" t="s">
        <v>1413</v>
      </c>
    </row>
    <row r="6638" spans="1:24" x14ac:dyDescent="0.3">
      <c r="A6638">
        <v>8324</v>
      </c>
      <c r="B6638" s="15" t="s">
        <v>820</v>
      </c>
      <c r="C6638" t="str">
        <f>_xlfn.XLOOKUP($B6638, STANDARDS!$A:$A, STANDARDS!$B:$B,,0,2)</f>
        <v>Turkey Creek</v>
      </c>
      <c r="D6638" t="s">
        <v>535</v>
      </c>
      <c r="E6638" t="s">
        <v>1175</v>
      </c>
      <c r="J6638" s="13">
        <v>590</v>
      </c>
      <c r="K6638" s="13"/>
      <c r="L6638" s="16"/>
      <c r="M6638" t="s">
        <v>583</v>
      </c>
      <c r="P6638" t="s">
        <v>243</v>
      </c>
      <c r="Q6638">
        <v>-2.2000000000000002</v>
      </c>
      <c r="V6638">
        <v>1</v>
      </c>
      <c r="W6638" t="s">
        <v>1371</v>
      </c>
      <c r="X6638" t="s">
        <v>1413</v>
      </c>
    </row>
    <row r="6639" spans="1:24" x14ac:dyDescent="0.3">
      <c r="A6639">
        <v>8325</v>
      </c>
      <c r="B6639" s="15" t="s">
        <v>820</v>
      </c>
      <c r="C6639" t="str">
        <f>_xlfn.XLOOKUP($B6639, STANDARDS!$A:$A, STANDARDS!$B:$B,,0,2)</f>
        <v>Turkey Creek</v>
      </c>
      <c r="D6639" t="s">
        <v>535</v>
      </c>
      <c r="E6639" t="s">
        <v>1175</v>
      </c>
      <c r="J6639" s="13">
        <v>590</v>
      </c>
      <c r="K6639" s="13"/>
      <c r="L6639" s="16"/>
      <c r="M6639" t="s">
        <v>583</v>
      </c>
      <c r="P6639" t="s">
        <v>243</v>
      </c>
      <c r="Q6639">
        <v>-2.5</v>
      </c>
      <c r="V6639">
        <v>1</v>
      </c>
      <c r="W6639" t="s">
        <v>1371</v>
      </c>
      <c r="X6639" t="s">
        <v>1413</v>
      </c>
    </row>
    <row r="6640" spans="1:24" x14ac:dyDescent="0.3">
      <c r="A6640">
        <v>8326</v>
      </c>
      <c r="B6640" s="15" t="s">
        <v>819</v>
      </c>
      <c r="C6640" t="str">
        <f>_xlfn.XLOOKUP($B6640, STANDARDS!$A:$A, STANDARDS!$B:$B,,0,2)</f>
        <v>Ngalia Basin</v>
      </c>
      <c r="D6640" t="s">
        <v>535</v>
      </c>
      <c r="J6640" s="13">
        <v>590</v>
      </c>
      <c r="K6640" s="13"/>
      <c r="L6640" s="16"/>
      <c r="M6640" t="s">
        <v>583</v>
      </c>
      <c r="P6640" t="s">
        <v>243</v>
      </c>
      <c r="Q6640">
        <v>-3.7</v>
      </c>
      <c r="V6640">
        <v>1</v>
      </c>
      <c r="W6640" t="s">
        <v>1371</v>
      </c>
      <c r="X6640" t="s">
        <v>1413</v>
      </c>
    </row>
    <row r="6641" spans="1:24" x14ac:dyDescent="0.3">
      <c r="A6641">
        <v>8327</v>
      </c>
      <c r="B6641" s="15" t="s">
        <v>817</v>
      </c>
      <c r="C6641" t="str">
        <f>_xlfn.XLOOKUP($B6641, STANDARDS!$A:$A, STANDARDS!$B:$B,,0,2)</f>
        <v>Olympic Fm</v>
      </c>
      <c r="D6641" t="s">
        <v>535</v>
      </c>
      <c r="E6641" t="s">
        <v>533</v>
      </c>
      <c r="J6641" s="13">
        <v>590</v>
      </c>
      <c r="K6641" s="13"/>
      <c r="L6641" s="16"/>
      <c r="M6641" t="s">
        <v>583</v>
      </c>
      <c r="P6641" t="s">
        <v>243</v>
      </c>
      <c r="Q6641">
        <v>-4.4000000000000004</v>
      </c>
      <c r="V6641">
        <v>1</v>
      </c>
      <c r="W6641" t="s">
        <v>1371</v>
      </c>
      <c r="X6641" t="s">
        <v>1413</v>
      </c>
    </row>
    <row r="6642" spans="1:24" x14ac:dyDescent="0.3">
      <c r="A6642">
        <v>8328</v>
      </c>
      <c r="B6642" s="15" t="s">
        <v>820</v>
      </c>
      <c r="C6642" t="str">
        <f>_xlfn.XLOOKUP($B6642, STANDARDS!$A:$A, STANDARDS!$B:$B,,0,2)</f>
        <v>Turkey Creek</v>
      </c>
      <c r="D6642" t="s">
        <v>535</v>
      </c>
      <c r="E6642" t="s">
        <v>1175</v>
      </c>
      <c r="J6642" s="13">
        <v>590</v>
      </c>
      <c r="K6642" s="13"/>
      <c r="L6642" s="16"/>
      <c r="M6642" t="s">
        <v>583</v>
      </c>
      <c r="P6642" t="s">
        <v>243</v>
      </c>
      <c r="Q6642">
        <v>-2.7</v>
      </c>
      <c r="V6642">
        <v>1</v>
      </c>
      <c r="W6642" t="s">
        <v>1371</v>
      </c>
      <c r="X6642" t="s">
        <v>1413</v>
      </c>
    </row>
    <row r="6643" spans="1:24" x14ac:dyDescent="0.3">
      <c r="A6643">
        <v>8329</v>
      </c>
      <c r="B6643" s="15" t="s">
        <v>820</v>
      </c>
      <c r="C6643" t="str">
        <f>_xlfn.XLOOKUP($B6643, STANDARDS!$A:$A, STANDARDS!$B:$B,,0,2)</f>
        <v>Turkey Creek</v>
      </c>
      <c r="D6643" t="s">
        <v>535</v>
      </c>
      <c r="E6643" t="s">
        <v>1175</v>
      </c>
      <c r="J6643" s="13">
        <v>590</v>
      </c>
      <c r="K6643" s="13"/>
      <c r="L6643" s="16"/>
      <c r="M6643" t="s">
        <v>583</v>
      </c>
      <c r="P6643" t="s">
        <v>243</v>
      </c>
      <c r="Q6643">
        <v>-2.1</v>
      </c>
      <c r="V6643">
        <v>1</v>
      </c>
      <c r="W6643" t="s">
        <v>1371</v>
      </c>
      <c r="X6643" t="s">
        <v>1413</v>
      </c>
    </row>
    <row r="6644" spans="1:24" x14ac:dyDescent="0.3">
      <c r="A6644">
        <v>8330</v>
      </c>
      <c r="B6644" s="15" t="s">
        <v>821</v>
      </c>
      <c r="C6644" t="str">
        <f>_xlfn.XLOOKUP($B6644, STANDARDS!$A:$A, STANDARDS!$B:$B,,0,2)</f>
        <v>Palm Springs</v>
      </c>
      <c r="D6644" t="s">
        <v>535</v>
      </c>
      <c r="E6644" t="s">
        <v>1175</v>
      </c>
      <c r="J6644" s="13">
        <v>590</v>
      </c>
      <c r="K6644" s="13"/>
      <c r="L6644" s="16"/>
      <c r="M6644" t="s">
        <v>583</v>
      </c>
      <c r="P6644" t="s">
        <v>243</v>
      </c>
      <c r="Q6644">
        <v>-2.4</v>
      </c>
      <c r="V6644">
        <v>1</v>
      </c>
      <c r="W6644" t="s">
        <v>1371</v>
      </c>
      <c r="X6644" t="s">
        <v>1413</v>
      </c>
    </row>
    <row r="6645" spans="1:24" x14ac:dyDescent="0.3">
      <c r="A6645">
        <v>8331</v>
      </c>
      <c r="B6645" s="15" t="s">
        <v>819</v>
      </c>
      <c r="C6645" t="str">
        <f>_xlfn.XLOOKUP($B6645, STANDARDS!$A:$A, STANDARDS!$B:$B,,0,2)</f>
        <v>Ngalia Basin</v>
      </c>
      <c r="D6645" t="s">
        <v>535</v>
      </c>
      <c r="J6645" s="13">
        <v>590</v>
      </c>
      <c r="K6645" s="13"/>
      <c r="L6645" s="16"/>
      <c r="M6645" t="s">
        <v>583</v>
      </c>
      <c r="P6645" t="s">
        <v>243</v>
      </c>
      <c r="Q6645">
        <v>-3.3</v>
      </c>
      <c r="V6645">
        <v>1</v>
      </c>
      <c r="W6645" t="s">
        <v>1371</v>
      </c>
      <c r="X6645" t="s">
        <v>1413</v>
      </c>
    </row>
    <row r="6646" spans="1:24" x14ac:dyDescent="0.3">
      <c r="A6646">
        <v>8332</v>
      </c>
      <c r="B6646" s="15" t="s">
        <v>821</v>
      </c>
      <c r="C6646" t="str">
        <f>_xlfn.XLOOKUP($B6646, STANDARDS!$A:$A, STANDARDS!$B:$B,,0,2)</f>
        <v>Palm Springs</v>
      </c>
      <c r="D6646" t="s">
        <v>535</v>
      </c>
      <c r="E6646" t="s">
        <v>1175</v>
      </c>
      <c r="J6646" s="13">
        <v>590</v>
      </c>
      <c r="K6646" s="13"/>
      <c r="L6646" s="16"/>
      <c r="M6646" t="s">
        <v>583</v>
      </c>
      <c r="P6646" t="s">
        <v>243</v>
      </c>
      <c r="Q6646">
        <v>-2.6</v>
      </c>
      <c r="V6646">
        <v>1</v>
      </c>
      <c r="W6646" t="s">
        <v>1371</v>
      </c>
      <c r="X6646" t="s">
        <v>1413</v>
      </c>
    </row>
    <row r="6647" spans="1:24" x14ac:dyDescent="0.3">
      <c r="A6647">
        <v>8333</v>
      </c>
      <c r="B6647" s="15" t="s">
        <v>821</v>
      </c>
      <c r="C6647" t="str">
        <f>_xlfn.XLOOKUP($B6647, STANDARDS!$A:$A, STANDARDS!$B:$B,,0,2)</f>
        <v>Palm Springs</v>
      </c>
      <c r="D6647" t="s">
        <v>535</v>
      </c>
      <c r="E6647" t="s">
        <v>1175</v>
      </c>
      <c r="J6647" s="13">
        <v>590</v>
      </c>
      <c r="K6647" s="13"/>
      <c r="L6647" s="16"/>
      <c r="M6647" t="s">
        <v>583</v>
      </c>
      <c r="P6647" t="s">
        <v>243</v>
      </c>
      <c r="Q6647">
        <v>-2.8</v>
      </c>
      <c r="V6647">
        <v>1</v>
      </c>
      <c r="W6647" t="s">
        <v>1371</v>
      </c>
      <c r="X6647" t="s">
        <v>1413</v>
      </c>
    </row>
    <row r="6648" spans="1:24" x14ac:dyDescent="0.3">
      <c r="A6648">
        <v>8334</v>
      </c>
      <c r="B6648" s="15" t="s">
        <v>821</v>
      </c>
      <c r="C6648" t="str">
        <f>_xlfn.XLOOKUP($B6648, STANDARDS!$A:$A, STANDARDS!$B:$B,,0,2)</f>
        <v>Palm Springs</v>
      </c>
      <c r="D6648" t="s">
        <v>535</v>
      </c>
      <c r="E6648" t="s">
        <v>1175</v>
      </c>
      <c r="J6648" s="13">
        <v>590</v>
      </c>
      <c r="K6648" s="13"/>
      <c r="L6648" s="16"/>
      <c r="M6648" t="s">
        <v>583</v>
      </c>
      <c r="P6648" t="s">
        <v>243</v>
      </c>
      <c r="Q6648">
        <v>-3.2</v>
      </c>
      <c r="V6648">
        <v>1</v>
      </c>
      <c r="W6648" t="s">
        <v>1371</v>
      </c>
      <c r="X6648" t="s">
        <v>1413</v>
      </c>
    </row>
    <row r="6649" spans="1:24" x14ac:dyDescent="0.3">
      <c r="A6649">
        <v>8335</v>
      </c>
      <c r="B6649" s="15" t="s">
        <v>819</v>
      </c>
      <c r="C6649" t="str">
        <f>_xlfn.XLOOKUP($B6649, STANDARDS!$A:$A, STANDARDS!$B:$B,,0,2)</f>
        <v>Ngalia Basin</v>
      </c>
      <c r="D6649" t="s">
        <v>535</v>
      </c>
      <c r="J6649" s="13">
        <v>590</v>
      </c>
      <c r="K6649" s="13"/>
      <c r="L6649" s="16"/>
      <c r="M6649" t="s">
        <v>583</v>
      </c>
      <c r="P6649" t="s">
        <v>243</v>
      </c>
      <c r="Q6649">
        <v>-2.9</v>
      </c>
      <c r="V6649">
        <v>1</v>
      </c>
      <c r="W6649" t="s">
        <v>1371</v>
      </c>
      <c r="X6649" t="s">
        <v>1413</v>
      </c>
    </row>
    <row r="6650" spans="1:24" x14ac:dyDescent="0.3">
      <c r="A6650">
        <v>8336</v>
      </c>
      <c r="B6650" s="15" t="s">
        <v>821</v>
      </c>
      <c r="C6650" t="str">
        <f>_xlfn.XLOOKUP($B6650, STANDARDS!$A:$A, STANDARDS!$B:$B,,0,2)</f>
        <v>Palm Springs</v>
      </c>
      <c r="D6650" t="s">
        <v>535</v>
      </c>
      <c r="E6650" t="s">
        <v>1175</v>
      </c>
      <c r="J6650" s="13">
        <v>590</v>
      </c>
      <c r="K6650" s="13"/>
      <c r="L6650" s="16"/>
      <c r="M6650" t="s">
        <v>583</v>
      </c>
      <c r="P6650" t="s">
        <v>243</v>
      </c>
      <c r="Q6650">
        <v>-2.7</v>
      </c>
      <c r="V6650">
        <v>1</v>
      </c>
      <c r="W6650" t="s">
        <v>1371</v>
      </c>
      <c r="X6650" t="s">
        <v>1413</v>
      </c>
    </row>
    <row r="6651" spans="1:24" x14ac:dyDescent="0.3">
      <c r="A6651">
        <v>8337</v>
      </c>
      <c r="B6651" s="15" t="s">
        <v>821</v>
      </c>
      <c r="C6651" t="str">
        <f>_xlfn.XLOOKUP($B6651, STANDARDS!$A:$A, STANDARDS!$B:$B,,0,2)</f>
        <v>Palm Springs</v>
      </c>
      <c r="D6651" t="s">
        <v>535</v>
      </c>
      <c r="E6651" t="s">
        <v>1175</v>
      </c>
      <c r="J6651" s="13">
        <v>590</v>
      </c>
      <c r="K6651" s="13"/>
      <c r="L6651" s="16"/>
      <c r="M6651" t="s">
        <v>583</v>
      </c>
      <c r="P6651" t="s">
        <v>243</v>
      </c>
      <c r="Q6651">
        <v>-2.9</v>
      </c>
      <c r="V6651">
        <v>1</v>
      </c>
      <c r="W6651" t="s">
        <v>1371</v>
      </c>
      <c r="X6651" t="s">
        <v>1413</v>
      </c>
    </row>
    <row r="6652" spans="1:24" x14ac:dyDescent="0.3">
      <c r="A6652">
        <v>8338</v>
      </c>
      <c r="B6652" s="15" t="s">
        <v>821</v>
      </c>
      <c r="C6652" t="str">
        <f>_xlfn.XLOOKUP($B6652, STANDARDS!$A:$A, STANDARDS!$B:$B,,0,2)</f>
        <v>Palm Springs</v>
      </c>
      <c r="D6652" t="s">
        <v>535</v>
      </c>
      <c r="E6652" t="s">
        <v>1175</v>
      </c>
      <c r="J6652" s="13">
        <v>590</v>
      </c>
      <c r="K6652" s="13"/>
      <c r="L6652" s="16"/>
      <c r="M6652" t="s">
        <v>583</v>
      </c>
      <c r="P6652" t="s">
        <v>243</v>
      </c>
      <c r="Q6652">
        <v>-3.2</v>
      </c>
      <c r="V6652">
        <v>1</v>
      </c>
      <c r="W6652" t="s">
        <v>1371</v>
      </c>
      <c r="X6652" t="s">
        <v>1413</v>
      </c>
    </row>
    <row r="6653" spans="1:24" x14ac:dyDescent="0.3">
      <c r="A6653">
        <v>8339</v>
      </c>
      <c r="B6653" s="15" t="s">
        <v>818</v>
      </c>
      <c r="C6653" t="str">
        <f>_xlfn.XLOOKUP($B6653, STANDARDS!$A:$A, STANDARDS!$B:$B,,0,2)</f>
        <v>Olympic Fm</v>
      </c>
      <c r="D6653" t="s">
        <v>535</v>
      </c>
      <c r="E6653" t="s">
        <v>533</v>
      </c>
      <c r="J6653" s="13">
        <v>590</v>
      </c>
      <c r="K6653" s="13"/>
      <c r="L6653" s="16"/>
      <c r="M6653" t="s">
        <v>583</v>
      </c>
      <c r="P6653" t="s">
        <v>243</v>
      </c>
      <c r="Q6653">
        <v>-4.2</v>
      </c>
      <c r="V6653">
        <v>1</v>
      </c>
      <c r="W6653" t="s">
        <v>1371</v>
      </c>
      <c r="X6653" t="s">
        <v>1413</v>
      </c>
    </row>
    <row r="6654" spans="1:24" x14ac:dyDescent="0.3">
      <c r="A6654">
        <v>8340</v>
      </c>
      <c r="B6654" s="15" t="s">
        <v>817</v>
      </c>
      <c r="C6654" t="str">
        <f>_xlfn.XLOOKUP($B6654, STANDARDS!$A:$A, STANDARDS!$B:$B,,0,2)</f>
        <v>Olympic Fm</v>
      </c>
      <c r="D6654" t="s">
        <v>535</v>
      </c>
      <c r="E6654" t="s">
        <v>533</v>
      </c>
      <c r="J6654" s="13">
        <v>590</v>
      </c>
      <c r="K6654" s="13"/>
      <c r="L6654" s="16"/>
      <c r="M6654" t="s">
        <v>583</v>
      </c>
      <c r="P6654" t="s">
        <v>243</v>
      </c>
      <c r="Q6654">
        <v>-3.4</v>
      </c>
      <c r="V6654">
        <v>1</v>
      </c>
      <c r="W6654" t="s">
        <v>1371</v>
      </c>
      <c r="X6654" t="s">
        <v>1413</v>
      </c>
    </row>
    <row r="6655" spans="1:24" x14ac:dyDescent="0.3">
      <c r="A6655">
        <v>8341</v>
      </c>
      <c r="B6655" s="15" t="s">
        <v>817</v>
      </c>
      <c r="C6655" t="str">
        <f>_xlfn.XLOOKUP($B6655, STANDARDS!$A:$A, STANDARDS!$B:$B,,0,2)</f>
        <v>Olympic Fm</v>
      </c>
      <c r="D6655" t="s">
        <v>535</v>
      </c>
      <c r="E6655" t="s">
        <v>533</v>
      </c>
      <c r="J6655" s="13">
        <v>590</v>
      </c>
      <c r="K6655" s="13"/>
      <c r="L6655" s="16"/>
      <c r="M6655" t="s">
        <v>583</v>
      </c>
      <c r="P6655" t="s">
        <v>243</v>
      </c>
      <c r="Q6655">
        <v>-3.6</v>
      </c>
      <c r="V6655">
        <v>1</v>
      </c>
      <c r="W6655" t="s">
        <v>1371</v>
      </c>
      <c r="X6655" t="s">
        <v>1413</v>
      </c>
    </row>
    <row r="6656" spans="1:24" x14ac:dyDescent="0.3">
      <c r="A6656">
        <v>8342</v>
      </c>
      <c r="B6656" s="15" t="s">
        <v>817</v>
      </c>
      <c r="C6656" t="str">
        <f>_xlfn.XLOOKUP($B6656, STANDARDS!$A:$A, STANDARDS!$B:$B,,0,2)</f>
        <v>Olympic Fm</v>
      </c>
      <c r="D6656" t="s">
        <v>535</v>
      </c>
      <c r="E6656" t="s">
        <v>533</v>
      </c>
      <c r="J6656" s="13">
        <v>590</v>
      </c>
      <c r="K6656" s="13"/>
      <c r="L6656" s="16"/>
      <c r="M6656" t="s">
        <v>583</v>
      </c>
      <c r="P6656" t="s">
        <v>243</v>
      </c>
      <c r="Q6656">
        <v>-3</v>
      </c>
      <c r="V6656">
        <v>1</v>
      </c>
      <c r="W6656" t="s">
        <v>1371</v>
      </c>
      <c r="X6656" t="s">
        <v>1413</v>
      </c>
    </row>
    <row r="6657" spans="1:24" x14ac:dyDescent="0.3">
      <c r="A6657">
        <v>8876</v>
      </c>
      <c r="B6657" s="15" t="s">
        <v>823</v>
      </c>
      <c r="C6657" t="str">
        <f>_xlfn.XLOOKUP($B6657, STANDARDS!$A:$A, STANDARDS!$B:$B,,0,2)</f>
        <v>Ust'-Il'ya Fm</v>
      </c>
      <c r="D6657" t="s">
        <v>1057</v>
      </c>
      <c r="E6657" t="s">
        <v>1176</v>
      </c>
      <c r="J6657" s="13">
        <v>1470</v>
      </c>
      <c r="K6657" s="13">
        <v>20</v>
      </c>
      <c r="L6657" s="16"/>
      <c r="M6657" t="s">
        <v>583</v>
      </c>
      <c r="P6657" t="s">
        <v>243</v>
      </c>
      <c r="Q6657">
        <v>-1.1000000000000001</v>
      </c>
      <c r="V6657">
        <v>1</v>
      </c>
      <c r="W6657" t="s">
        <v>1371</v>
      </c>
      <c r="X6657" t="s">
        <v>1415</v>
      </c>
    </row>
    <row r="6658" spans="1:24" x14ac:dyDescent="0.3">
      <c r="A6658">
        <v>8877</v>
      </c>
      <c r="B6658" s="15" t="s">
        <v>823</v>
      </c>
      <c r="C6658" t="str">
        <f>_xlfn.XLOOKUP($B6658, STANDARDS!$A:$A, STANDARDS!$B:$B,,0,2)</f>
        <v>Ust'-Il'ya Fm</v>
      </c>
      <c r="D6658" t="s">
        <v>1057</v>
      </c>
      <c r="E6658" t="s">
        <v>1176</v>
      </c>
      <c r="J6658" s="13">
        <v>1470</v>
      </c>
      <c r="K6658" s="13">
        <v>20</v>
      </c>
      <c r="L6658" s="16"/>
      <c r="M6658" t="s">
        <v>583</v>
      </c>
      <c r="P6658" t="s">
        <v>243</v>
      </c>
      <c r="Q6658">
        <v>-1.4</v>
      </c>
      <c r="V6658">
        <v>1</v>
      </c>
      <c r="W6658" t="s">
        <v>1371</v>
      </c>
      <c r="X6658" t="s">
        <v>1415</v>
      </c>
    </row>
    <row r="6659" spans="1:24" x14ac:dyDescent="0.3">
      <c r="A6659">
        <v>8878</v>
      </c>
      <c r="B6659" s="15" t="s">
        <v>824</v>
      </c>
      <c r="C6659" t="str">
        <f>_xlfn.XLOOKUP($B6659, STANDARDS!$A:$A, STANDARDS!$B:$B,,0,2)</f>
        <v>Yusmastakh Fm</v>
      </c>
      <c r="D6659" t="s">
        <v>1057</v>
      </c>
      <c r="E6659" t="s">
        <v>1176</v>
      </c>
      <c r="J6659" s="13">
        <v>1400</v>
      </c>
      <c r="K6659" s="13">
        <v>200</v>
      </c>
      <c r="L6659" s="16"/>
      <c r="M6659" t="s">
        <v>583</v>
      </c>
      <c r="P6659" t="s">
        <v>243</v>
      </c>
      <c r="Q6659">
        <v>0.4</v>
      </c>
      <c r="V6659">
        <v>1</v>
      </c>
      <c r="W6659" t="s">
        <v>1371</v>
      </c>
      <c r="X6659" t="s">
        <v>1415</v>
      </c>
    </row>
    <row r="6660" spans="1:24" x14ac:dyDescent="0.3">
      <c r="A6660">
        <v>8879</v>
      </c>
      <c r="B6660" s="15" t="s">
        <v>824</v>
      </c>
      <c r="C6660" t="str">
        <f>_xlfn.XLOOKUP($B6660, STANDARDS!$A:$A, STANDARDS!$B:$B,,0,2)</f>
        <v>Yusmastakh Fm</v>
      </c>
      <c r="D6660" t="s">
        <v>1057</v>
      </c>
      <c r="E6660" t="s">
        <v>1176</v>
      </c>
      <c r="J6660" s="13">
        <v>1400</v>
      </c>
      <c r="K6660" s="13">
        <v>200</v>
      </c>
      <c r="L6660" s="16"/>
      <c r="M6660" t="s">
        <v>583</v>
      </c>
      <c r="P6660" t="s">
        <v>243</v>
      </c>
      <c r="Q6660">
        <v>1.2</v>
      </c>
      <c r="S6660">
        <v>-28</v>
      </c>
      <c r="U6660" t="s">
        <v>245</v>
      </c>
      <c r="V6660">
        <v>1</v>
      </c>
      <c r="W6660" t="s">
        <v>1371</v>
      </c>
      <c r="X6660" t="s">
        <v>1415</v>
      </c>
    </row>
    <row r="6661" spans="1:24" x14ac:dyDescent="0.3">
      <c r="A6661">
        <v>8880</v>
      </c>
      <c r="B6661" s="15" t="s">
        <v>824</v>
      </c>
      <c r="C6661" t="str">
        <f>_xlfn.XLOOKUP($B6661, STANDARDS!$A:$A, STANDARDS!$B:$B,,0,2)</f>
        <v>Yusmastakh Fm</v>
      </c>
      <c r="D6661" t="s">
        <v>1057</v>
      </c>
      <c r="E6661" t="s">
        <v>1176</v>
      </c>
      <c r="J6661" s="13">
        <v>1400</v>
      </c>
      <c r="K6661" s="13">
        <v>200</v>
      </c>
      <c r="L6661" s="16"/>
      <c r="M6661" t="s">
        <v>583</v>
      </c>
      <c r="P6661" t="s">
        <v>243</v>
      </c>
      <c r="Q6661">
        <v>-1.6</v>
      </c>
      <c r="V6661">
        <v>1</v>
      </c>
      <c r="W6661" t="s">
        <v>1371</v>
      </c>
      <c r="X6661" t="s">
        <v>1415</v>
      </c>
    </row>
    <row r="6662" spans="1:24" x14ac:dyDescent="0.3">
      <c r="A6662">
        <v>8881</v>
      </c>
      <c r="B6662" s="15" t="s">
        <v>824</v>
      </c>
      <c r="C6662" t="str">
        <f>_xlfn.XLOOKUP($B6662, STANDARDS!$A:$A, STANDARDS!$B:$B,,0,2)</f>
        <v>Yusmastakh Fm</v>
      </c>
      <c r="D6662" t="s">
        <v>1057</v>
      </c>
      <c r="E6662" t="s">
        <v>1176</v>
      </c>
      <c r="J6662" s="13">
        <v>1400</v>
      </c>
      <c r="K6662" s="13">
        <v>200</v>
      </c>
      <c r="L6662" s="16"/>
      <c r="M6662" t="s">
        <v>583</v>
      </c>
      <c r="P6662" t="s">
        <v>243</v>
      </c>
      <c r="Q6662">
        <v>-0.7</v>
      </c>
      <c r="V6662">
        <v>1</v>
      </c>
      <c r="W6662" t="s">
        <v>1371</v>
      </c>
      <c r="X6662" t="s">
        <v>1415</v>
      </c>
    </row>
    <row r="6663" spans="1:24" x14ac:dyDescent="0.3">
      <c r="A6663">
        <v>8882</v>
      </c>
      <c r="B6663" s="15" t="s">
        <v>824</v>
      </c>
      <c r="C6663" t="str">
        <f>_xlfn.XLOOKUP($B6663, STANDARDS!$A:$A, STANDARDS!$B:$B,,0,2)</f>
        <v>Yusmastakh Fm</v>
      </c>
      <c r="D6663" t="s">
        <v>1057</v>
      </c>
      <c r="E6663" t="s">
        <v>1176</v>
      </c>
      <c r="J6663" s="13">
        <v>1400</v>
      </c>
      <c r="K6663" s="13">
        <v>200</v>
      </c>
      <c r="L6663" s="16"/>
      <c r="M6663" t="s">
        <v>583</v>
      </c>
      <c r="P6663" t="s">
        <v>243</v>
      </c>
      <c r="Q6663">
        <v>-1.2</v>
      </c>
      <c r="V6663">
        <v>1</v>
      </c>
      <c r="W6663" t="s">
        <v>1371</v>
      </c>
      <c r="X6663" t="s">
        <v>1415</v>
      </c>
    </row>
    <row r="6664" spans="1:24" x14ac:dyDescent="0.3">
      <c r="A6664">
        <v>8883</v>
      </c>
      <c r="B6664" s="15" t="s">
        <v>824</v>
      </c>
      <c r="C6664" t="str">
        <f>_xlfn.XLOOKUP($B6664, STANDARDS!$A:$A, STANDARDS!$B:$B,,0,2)</f>
        <v>Yusmastakh Fm</v>
      </c>
      <c r="D6664" t="s">
        <v>1057</v>
      </c>
      <c r="E6664" t="s">
        <v>1176</v>
      </c>
      <c r="J6664" s="13">
        <v>1400</v>
      </c>
      <c r="K6664" s="13">
        <v>200</v>
      </c>
      <c r="L6664" s="16"/>
      <c r="M6664" t="s">
        <v>583</v>
      </c>
      <c r="P6664" t="s">
        <v>243</v>
      </c>
      <c r="Q6664">
        <v>-0.3</v>
      </c>
      <c r="V6664">
        <v>1</v>
      </c>
      <c r="W6664" t="s">
        <v>1371</v>
      </c>
      <c r="X6664" t="s">
        <v>1415</v>
      </c>
    </row>
    <row r="6665" spans="1:24" x14ac:dyDescent="0.3">
      <c r="A6665">
        <v>8884</v>
      </c>
      <c r="B6665" s="15" t="s">
        <v>824</v>
      </c>
      <c r="C6665" t="str">
        <f>_xlfn.XLOOKUP($B6665, STANDARDS!$A:$A, STANDARDS!$B:$B,,0,2)</f>
        <v>Yusmastakh Fm</v>
      </c>
      <c r="D6665" t="s">
        <v>1057</v>
      </c>
      <c r="E6665" t="s">
        <v>1176</v>
      </c>
      <c r="J6665" s="13">
        <v>1400</v>
      </c>
      <c r="K6665" s="13">
        <v>200</v>
      </c>
      <c r="L6665" s="16"/>
      <c r="M6665" t="s">
        <v>583</v>
      </c>
      <c r="P6665" t="s">
        <v>243</v>
      </c>
      <c r="Q6665">
        <v>-0.5</v>
      </c>
      <c r="V6665">
        <v>1</v>
      </c>
      <c r="W6665" t="s">
        <v>1371</v>
      </c>
      <c r="X6665" t="s">
        <v>1415</v>
      </c>
    </row>
    <row r="6666" spans="1:24" x14ac:dyDescent="0.3">
      <c r="A6666">
        <v>8885</v>
      </c>
      <c r="B6666" s="15" t="s">
        <v>824</v>
      </c>
      <c r="C6666" t="str">
        <f>_xlfn.XLOOKUP($B6666, STANDARDS!$A:$A, STANDARDS!$B:$B,,0,2)</f>
        <v>Yusmastakh Fm</v>
      </c>
      <c r="D6666" t="s">
        <v>1057</v>
      </c>
      <c r="E6666" t="s">
        <v>1176</v>
      </c>
      <c r="J6666" s="13">
        <v>1400</v>
      </c>
      <c r="K6666" s="13">
        <v>200</v>
      </c>
      <c r="L6666" s="16"/>
      <c r="M6666" t="s">
        <v>583</v>
      </c>
      <c r="P6666" t="s">
        <v>243</v>
      </c>
      <c r="Q6666">
        <v>-0.4</v>
      </c>
      <c r="V6666">
        <v>1</v>
      </c>
      <c r="W6666" t="s">
        <v>1371</v>
      </c>
      <c r="X6666" t="s">
        <v>1415</v>
      </c>
    </row>
    <row r="6667" spans="1:24" x14ac:dyDescent="0.3">
      <c r="A6667">
        <v>8886</v>
      </c>
      <c r="B6667" s="15" t="s">
        <v>824</v>
      </c>
      <c r="C6667" t="str">
        <f>_xlfn.XLOOKUP($B6667, STANDARDS!$A:$A, STANDARDS!$B:$B,,0,2)</f>
        <v>Yusmastakh Fm</v>
      </c>
      <c r="D6667" t="s">
        <v>1057</v>
      </c>
      <c r="E6667" t="s">
        <v>1176</v>
      </c>
      <c r="J6667" s="13">
        <v>1400</v>
      </c>
      <c r="K6667" s="13">
        <v>200</v>
      </c>
      <c r="L6667" s="16"/>
      <c r="M6667" t="s">
        <v>583</v>
      </c>
      <c r="P6667" t="s">
        <v>243</v>
      </c>
      <c r="Q6667">
        <v>-1.9</v>
      </c>
      <c r="V6667">
        <v>1</v>
      </c>
      <c r="W6667" t="s">
        <v>1371</v>
      </c>
      <c r="X6667" t="s">
        <v>1415</v>
      </c>
    </row>
    <row r="6668" spans="1:24" x14ac:dyDescent="0.3">
      <c r="A6668">
        <v>8887</v>
      </c>
      <c r="B6668" s="15" t="s">
        <v>824</v>
      </c>
      <c r="C6668" t="str">
        <f>_xlfn.XLOOKUP($B6668, STANDARDS!$A:$A, STANDARDS!$B:$B,,0,2)</f>
        <v>Yusmastakh Fm</v>
      </c>
      <c r="D6668" t="s">
        <v>1057</v>
      </c>
      <c r="E6668" t="s">
        <v>1176</v>
      </c>
      <c r="J6668" s="13">
        <v>1400</v>
      </c>
      <c r="K6668" s="13">
        <v>200</v>
      </c>
      <c r="L6668" s="16"/>
      <c r="M6668" t="s">
        <v>583</v>
      </c>
      <c r="P6668" t="s">
        <v>243</v>
      </c>
      <c r="Q6668">
        <v>-0.9</v>
      </c>
      <c r="V6668">
        <v>1</v>
      </c>
      <c r="W6668" t="s">
        <v>1371</v>
      </c>
      <c r="X6668" t="s">
        <v>1415</v>
      </c>
    </row>
    <row r="6669" spans="1:24" x14ac:dyDescent="0.3">
      <c r="A6669">
        <v>8888</v>
      </c>
      <c r="B6669" s="15" t="s">
        <v>824</v>
      </c>
      <c r="C6669" t="str">
        <f>_xlfn.XLOOKUP($B6669, STANDARDS!$A:$A, STANDARDS!$B:$B,,0,2)</f>
        <v>Yusmastakh Fm</v>
      </c>
      <c r="D6669" t="s">
        <v>1057</v>
      </c>
      <c r="E6669" t="s">
        <v>1176</v>
      </c>
      <c r="J6669" s="13">
        <v>1400</v>
      </c>
      <c r="K6669" s="13">
        <v>200</v>
      </c>
      <c r="L6669" s="16"/>
      <c r="M6669" t="s">
        <v>583</v>
      </c>
      <c r="P6669" t="s">
        <v>243</v>
      </c>
      <c r="Q6669">
        <v>0.1</v>
      </c>
      <c r="V6669">
        <v>1</v>
      </c>
      <c r="W6669" t="s">
        <v>1371</v>
      </c>
      <c r="X6669" t="s">
        <v>1415</v>
      </c>
    </row>
    <row r="6670" spans="1:24" x14ac:dyDescent="0.3">
      <c r="A6670">
        <v>8889</v>
      </c>
      <c r="B6670" s="15" t="s">
        <v>824</v>
      </c>
      <c r="C6670" t="str">
        <f>_xlfn.XLOOKUP($B6670, STANDARDS!$A:$A, STANDARDS!$B:$B,,0,2)</f>
        <v>Yusmastakh Fm</v>
      </c>
      <c r="D6670" t="s">
        <v>1057</v>
      </c>
      <c r="E6670" t="s">
        <v>1176</v>
      </c>
      <c r="J6670" s="13">
        <v>1400</v>
      </c>
      <c r="K6670" s="13">
        <v>200</v>
      </c>
      <c r="L6670" s="16"/>
      <c r="M6670" t="s">
        <v>583</v>
      </c>
      <c r="P6670" t="s">
        <v>243</v>
      </c>
      <c r="Q6670">
        <v>-0.2</v>
      </c>
      <c r="V6670">
        <v>1</v>
      </c>
      <c r="W6670" t="s">
        <v>1371</v>
      </c>
      <c r="X6670" t="s">
        <v>1415</v>
      </c>
    </row>
    <row r="6671" spans="1:24" x14ac:dyDescent="0.3">
      <c r="A6671">
        <v>8890</v>
      </c>
      <c r="B6671" s="15" t="s">
        <v>824</v>
      </c>
      <c r="C6671" t="str">
        <f>_xlfn.XLOOKUP($B6671, STANDARDS!$A:$A, STANDARDS!$B:$B,,0,2)</f>
        <v>Yusmastakh Fm</v>
      </c>
      <c r="D6671" t="s">
        <v>1057</v>
      </c>
      <c r="E6671" t="s">
        <v>1176</v>
      </c>
      <c r="J6671" s="13">
        <v>1400</v>
      </c>
      <c r="K6671" s="13">
        <v>200</v>
      </c>
      <c r="L6671" s="16"/>
      <c r="M6671" t="s">
        <v>583</v>
      </c>
      <c r="P6671" t="s">
        <v>243</v>
      </c>
      <c r="Q6671">
        <v>-0.2</v>
      </c>
      <c r="V6671">
        <v>1</v>
      </c>
      <c r="W6671" t="s">
        <v>1371</v>
      </c>
      <c r="X6671" t="s">
        <v>1415</v>
      </c>
    </row>
    <row r="6672" spans="1:24" x14ac:dyDescent="0.3">
      <c r="A6672">
        <v>8891</v>
      </c>
      <c r="B6672" s="15" t="s">
        <v>824</v>
      </c>
      <c r="C6672" t="str">
        <f>_xlfn.XLOOKUP($B6672, STANDARDS!$A:$A, STANDARDS!$B:$B,,0,2)</f>
        <v>Yusmastakh Fm</v>
      </c>
      <c r="D6672" t="s">
        <v>1057</v>
      </c>
      <c r="E6672" t="s">
        <v>1176</v>
      </c>
      <c r="J6672" s="13">
        <v>1400</v>
      </c>
      <c r="K6672" s="13">
        <v>200</v>
      </c>
      <c r="L6672" s="16"/>
      <c r="M6672" t="s">
        <v>583</v>
      </c>
      <c r="P6672" t="s">
        <v>243</v>
      </c>
      <c r="Q6672">
        <v>-0.3</v>
      </c>
      <c r="V6672">
        <v>1</v>
      </c>
      <c r="W6672" t="s">
        <v>1371</v>
      </c>
      <c r="X6672" t="s">
        <v>1415</v>
      </c>
    </row>
    <row r="6673" spans="1:24" x14ac:dyDescent="0.3">
      <c r="A6673">
        <v>8892</v>
      </c>
      <c r="B6673" s="15" t="s">
        <v>824</v>
      </c>
      <c r="C6673" t="str">
        <f>_xlfn.XLOOKUP($B6673, STANDARDS!$A:$A, STANDARDS!$B:$B,,0,2)</f>
        <v>Yusmastakh Fm</v>
      </c>
      <c r="D6673" t="s">
        <v>1057</v>
      </c>
      <c r="E6673" t="s">
        <v>1176</v>
      </c>
      <c r="J6673" s="13">
        <v>1400</v>
      </c>
      <c r="K6673" s="13">
        <v>200</v>
      </c>
      <c r="L6673" s="16"/>
      <c r="M6673" t="s">
        <v>583</v>
      </c>
      <c r="P6673" t="s">
        <v>243</v>
      </c>
      <c r="Q6673">
        <v>0.3</v>
      </c>
      <c r="V6673">
        <v>1</v>
      </c>
      <c r="W6673" t="s">
        <v>1371</v>
      </c>
      <c r="X6673" t="s">
        <v>1415</v>
      </c>
    </row>
    <row r="6674" spans="1:24" x14ac:dyDescent="0.3">
      <c r="A6674">
        <v>8893</v>
      </c>
      <c r="B6674" s="15" t="s">
        <v>824</v>
      </c>
      <c r="C6674" t="str">
        <f>_xlfn.XLOOKUP($B6674, STANDARDS!$A:$A, STANDARDS!$B:$B,,0,2)</f>
        <v>Yusmastakh Fm</v>
      </c>
      <c r="D6674" t="s">
        <v>1057</v>
      </c>
      <c r="E6674" t="s">
        <v>1176</v>
      </c>
      <c r="J6674" s="13">
        <v>1400</v>
      </c>
      <c r="K6674" s="13">
        <v>200</v>
      </c>
      <c r="L6674" s="16"/>
      <c r="M6674" t="s">
        <v>583</v>
      </c>
      <c r="P6674" t="s">
        <v>243</v>
      </c>
      <c r="Q6674">
        <v>-0.5</v>
      </c>
      <c r="V6674">
        <v>1</v>
      </c>
      <c r="W6674" t="s">
        <v>1371</v>
      </c>
      <c r="X6674" t="s">
        <v>1415</v>
      </c>
    </row>
    <row r="6675" spans="1:24" x14ac:dyDescent="0.3">
      <c r="A6675">
        <v>8894</v>
      </c>
      <c r="B6675" s="15" t="s">
        <v>824</v>
      </c>
      <c r="C6675" t="str">
        <f>_xlfn.XLOOKUP($B6675, STANDARDS!$A:$A, STANDARDS!$B:$B,,0,2)</f>
        <v>Yusmastakh Fm</v>
      </c>
      <c r="D6675" t="s">
        <v>1057</v>
      </c>
      <c r="E6675" t="s">
        <v>1176</v>
      </c>
      <c r="J6675" s="13">
        <v>1400</v>
      </c>
      <c r="K6675" s="13">
        <v>200</v>
      </c>
      <c r="L6675" s="16"/>
      <c r="M6675" t="s">
        <v>583</v>
      </c>
      <c r="P6675" t="s">
        <v>243</v>
      </c>
      <c r="Q6675">
        <v>-1.3</v>
      </c>
      <c r="S6675">
        <v>-28.4</v>
      </c>
      <c r="U6675" t="s">
        <v>245</v>
      </c>
      <c r="V6675">
        <v>1</v>
      </c>
      <c r="W6675" t="s">
        <v>1371</v>
      </c>
      <c r="X6675" t="s">
        <v>1415</v>
      </c>
    </row>
    <row r="6676" spans="1:24" x14ac:dyDescent="0.3">
      <c r="A6676">
        <v>8895</v>
      </c>
      <c r="B6676" s="15" t="s">
        <v>824</v>
      </c>
      <c r="C6676" t="str">
        <f>_xlfn.XLOOKUP($B6676, STANDARDS!$A:$A, STANDARDS!$B:$B,,0,2)</f>
        <v>Yusmastakh Fm</v>
      </c>
      <c r="D6676" t="s">
        <v>1057</v>
      </c>
      <c r="E6676" t="s">
        <v>1176</v>
      </c>
      <c r="J6676" s="13">
        <v>1400</v>
      </c>
      <c r="K6676" s="13">
        <v>200</v>
      </c>
      <c r="L6676" s="16"/>
      <c r="M6676" t="s">
        <v>583</v>
      </c>
      <c r="P6676" t="s">
        <v>243</v>
      </c>
      <c r="Q6676">
        <v>0.3</v>
      </c>
      <c r="V6676">
        <v>1</v>
      </c>
      <c r="W6676" t="s">
        <v>1371</v>
      </c>
      <c r="X6676" t="s">
        <v>1415</v>
      </c>
    </row>
    <row r="6677" spans="1:24" x14ac:dyDescent="0.3">
      <c r="A6677">
        <v>8896</v>
      </c>
      <c r="B6677" s="15" t="s">
        <v>824</v>
      </c>
      <c r="C6677" t="str">
        <f>_xlfn.XLOOKUP($B6677, STANDARDS!$A:$A, STANDARDS!$B:$B,,0,2)</f>
        <v>Yusmastakh Fm</v>
      </c>
      <c r="D6677" t="s">
        <v>1057</v>
      </c>
      <c r="E6677" t="s">
        <v>1176</v>
      </c>
      <c r="J6677" s="13">
        <v>1400</v>
      </c>
      <c r="K6677" s="13">
        <v>200</v>
      </c>
      <c r="L6677" s="16"/>
      <c r="M6677" t="s">
        <v>583</v>
      </c>
      <c r="P6677" t="s">
        <v>243</v>
      </c>
      <c r="Q6677">
        <v>0.1</v>
      </c>
      <c r="S6677">
        <v>-29</v>
      </c>
      <c r="U6677" t="s">
        <v>245</v>
      </c>
      <c r="V6677">
        <v>1</v>
      </c>
      <c r="W6677" t="s">
        <v>1371</v>
      </c>
      <c r="X6677" t="s">
        <v>1415</v>
      </c>
    </row>
    <row r="6678" spans="1:24" x14ac:dyDescent="0.3">
      <c r="A6678">
        <v>8897</v>
      </c>
      <c r="B6678" s="15" t="s">
        <v>824</v>
      </c>
      <c r="C6678" t="str">
        <f>_xlfn.XLOOKUP($B6678, STANDARDS!$A:$A, STANDARDS!$B:$B,,0,2)</f>
        <v>Yusmastakh Fm</v>
      </c>
      <c r="D6678" t="s">
        <v>1057</v>
      </c>
      <c r="E6678" t="s">
        <v>1176</v>
      </c>
      <c r="J6678" s="13">
        <v>1400</v>
      </c>
      <c r="K6678" s="13">
        <v>200</v>
      </c>
      <c r="L6678" s="16"/>
      <c r="M6678" t="s">
        <v>583</v>
      </c>
      <c r="P6678" t="s">
        <v>243</v>
      </c>
      <c r="Q6678">
        <v>-0.2</v>
      </c>
      <c r="V6678">
        <v>1</v>
      </c>
      <c r="W6678" t="s">
        <v>1371</v>
      </c>
      <c r="X6678" t="s">
        <v>1415</v>
      </c>
    </row>
    <row r="6679" spans="1:24" x14ac:dyDescent="0.3">
      <c r="A6679">
        <v>8898</v>
      </c>
      <c r="B6679" s="15" t="s">
        <v>824</v>
      </c>
      <c r="C6679" t="str">
        <f>_xlfn.XLOOKUP($B6679, STANDARDS!$A:$A, STANDARDS!$B:$B,,0,2)</f>
        <v>Yusmastakh Fm</v>
      </c>
      <c r="D6679" t="s">
        <v>1057</v>
      </c>
      <c r="E6679" t="s">
        <v>1176</v>
      </c>
      <c r="J6679" s="13">
        <v>1400</v>
      </c>
      <c r="K6679" s="13">
        <v>200</v>
      </c>
      <c r="L6679" s="16"/>
      <c r="M6679" t="s">
        <v>583</v>
      </c>
      <c r="P6679" t="s">
        <v>243</v>
      </c>
      <c r="Q6679">
        <v>-0.6</v>
      </c>
      <c r="V6679">
        <v>1</v>
      </c>
      <c r="W6679" t="s">
        <v>1371</v>
      </c>
      <c r="X6679" t="s">
        <v>1415</v>
      </c>
    </row>
    <row r="6680" spans="1:24" x14ac:dyDescent="0.3">
      <c r="A6680">
        <v>8899</v>
      </c>
      <c r="B6680" s="15" t="s">
        <v>824</v>
      </c>
      <c r="C6680" t="str">
        <f>_xlfn.XLOOKUP($B6680, STANDARDS!$A:$A, STANDARDS!$B:$B,,0,2)</f>
        <v>Yusmastakh Fm</v>
      </c>
      <c r="D6680" t="s">
        <v>1057</v>
      </c>
      <c r="E6680" t="s">
        <v>1176</v>
      </c>
      <c r="J6680" s="13">
        <v>1400</v>
      </c>
      <c r="K6680" s="13">
        <v>200</v>
      </c>
      <c r="L6680" s="16"/>
      <c r="M6680" t="s">
        <v>583</v>
      </c>
      <c r="P6680" t="s">
        <v>243</v>
      </c>
      <c r="Q6680">
        <v>-0.1</v>
      </c>
      <c r="V6680">
        <v>1</v>
      </c>
      <c r="W6680" t="s">
        <v>1371</v>
      </c>
      <c r="X6680" t="s">
        <v>1415</v>
      </c>
    </row>
    <row r="6681" spans="1:24" x14ac:dyDescent="0.3">
      <c r="A6681">
        <v>8900</v>
      </c>
      <c r="B6681" s="15" t="s">
        <v>825</v>
      </c>
      <c r="C6681" t="str">
        <f>_xlfn.XLOOKUP($B6681, STANDARDS!$A:$A, STANDARDS!$B:$B,,0,2)</f>
        <v>Kotuikan Fm</v>
      </c>
      <c r="D6681" t="s">
        <v>1057</v>
      </c>
      <c r="E6681" t="s">
        <v>1176</v>
      </c>
      <c r="J6681" s="13">
        <v>1475</v>
      </c>
      <c r="K6681" s="13">
        <v>175</v>
      </c>
      <c r="L6681" s="16"/>
      <c r="M6681" t="s">
        <v>583</v>
      </c>
      <c r="P6681" t="s">
        <v>243</v>
      </c>
      <c r="Q6681">
        <v>-0.7</v>
      </c>
      <c r="V6681">
        <v>1</v>
      </c>
      <c r="W6681" t="s">
        <v>1371</v>
      </c>
      <c r="X6681" t="s">
        <v>1415</v>
      </c>
    </row>
    <row r="6682" spans="1:24" x14ac:dyDescent="0.3">
      <c r="A6682">
        <v>8901</v>
      </c>
      <c r="B6682" s="15" t="s">
        <v>825</v>
      </c>
      <c r="C6682" t="str">
        <f>_xlfn.XLOOKUP($B6682, STANDARDS!$A:$A, STANDARDS!$B:$B,,0,2)</f>
        <v>Kotuikan Fm</v>
      </c>
      <c r="D6682" t="s">
        <v>1057</v>
      </c>
      <c r="E6682" t="s">
        <v>1176</v>
      </c>
      <c r="J6682" s="13">
        <v>1475</v>
      </c>
      <c r="K6682" s="13">
        <v>175</v>
      </c>
      <c r="L6682" s="16"/>
      <c r="M6682" t="s">
        <v>583</v>
      </c>
      <c r="P6682" t="s">
        <v>243</v>
      </c>
      <c r="Q6682">
        <v>-1.3</v>
      </c>
      <c r="V6682">
        <v>1</v>
      </c>
      <c r="W6682" t="s">
        <v>1371</v>
      </c>
      <c r="X6682" t="s">
        <v>1415</v>
      </c>
    </row>
    <row r="6683" spans="1:24" x14ac:dyDescent="0.3">
      <c r="A6683">
        <v>8902</v>
      </c>
      <c r="B6683" s="15" t="s">
        <v>825</v>
      </c>
      <c r="C6683" t="str">
        <f>_xlfn.XLOOKUP($B6683, STANDARDS!$A:$A, STANDARDS!$B:$B,,0,2)</f>
        <v>Kotuikan Fm</v>
      </c>
      <c r="D6683" t="s">
        <v>1057</v>
      </c>
      <c r="E6683" t="s">
        <v>1176</v>
      </c>
      <c r="J6683" s="13">
        <v>1475</v>
      </c>
      <c r="K6683" s="13">
        <v>175</v>
      </c>
      <c r="L6683" s="16"/>
      <c r="M6683" t="s">
        <v>583</v>
      </c>
      <c r="P6683" t="s">
        <v>243</v>
      </c>
      <c r="Q6683">
        <v>-2.7</v>
      </c>
      <c r="S6683">
        <v>-30.5</v>
      </c>
      <c r="U6683" t="s">
        <v>245</v>
      </c>
      <c r="V6683">
        <v>1</v>
      </c>
      <c r="W6683" t="s">
        <v>1371</v>
      </c>
      <c r="X6683" t="s">
        <v>1415</v>
      </c>
    </row>
    <row r="6684" spans="1:24" x14ac:dyDescent="0.3">
      <c r="A6684">
        <v>8903</v>
      </c>
      <c r="B6684" s="15" t="s">
        <v>825</v>
      </c>
      <c r="C6684" t="str">
        <f>_xlfn.XLOOKUP($B6684, STANDARDS!$A:$A, STANDARDS!$B:$B,,0,2)</f>
        <v>Kotuikan Fm</v>
      </c>
      <c r="D6684" t="s">
        <v>1057</v>
      </c>
      <c r="E6684" t="s">
        <v>1176</v>
      </c>
      <c r="J6684" s="13">
        <v>1475</v>
      </c>
      <c r="K6684" s="13">
        <v>175</v>
      </c>
      <c r="L6684" s="16"/>
      <c r="M6684" t="s">
        <v>583</v>
      </c>
      <c r="P6684" t="s">
        <v>243</v>
      </c>
      <c r="Q6684">
        <v>-1</v>
      </c>
      <c r="V6684">
        <v>1</v>
      </c>
      <c r="W6684" t="s">
        <v>1371</v>
      </c>
      <c r="X6684" t="s">
        <v>1415</v>
      </c>
    </row>
    <row r="6685" spans="1:24" x14ac:dyDescent="0.3">
      <c r="A6685">
        <v>8904</v>
      </c>
      <c r="B6685" s="15" t="s">
        <v>825</v>
      </c>
      <c r="C6685" t="str">
        <f>_xlfn.XLOOKUP($B6685, STANDARDS!$A:$A, STANDARDS!$B:$B,,0,2)</f>
        <v>Kotuikan Fm</v>
      </c>
      <c r="D6685" t="s">
        <v>1057</v>
      </c>
      <c r="E6685" t="s">
        <v>1176</v>
      </c>
      <c r="J6685" s="13">
        <v>1475</v>
      </c>
      <c r="K6685" s="13">
        <v>175</v>
      </c>
      <c r="L6685" s="16"/>
      <c r="M6685" t="s">
        <v>583</v>
      </c>
      <c r="P6685" t="s">
        <v>243</v>
      </c>
      <c r="Q6685">
        <v>-1.3</v>
      </c>
      <c r="S6685">
        <v>-29.4</v>
      </c>
      <c r="U6685" t="s">
        <v>245</v>
      </c>
      <c r="V6685">
        <v>1</v>
      </c>
      <c r="W6685" t="s">
        <v>1371</v>
      </c>
      <c r="X6685" t="s">
        <v>1415</v>
      </c>
    </row>
    <row r="6686" spans="1:24" x14ac:dyDescent="0.3">
      <c r="A6686">
        <v>8905</v>
      </c>
      <c r="B6686" s="15" t="s">
        <v>825</v>
      </c>
      <c r="C6686" t="str">
        <f>_xlfn.XLOOKUP($B6686, STANDARDS!$A:$A, STANDARDS!$B:$B,,0,2)</f>
        <v>Kotuikan Fm</v>
      </c>
      <c r="D6686" t="s">
        <v>1057</v>
      </c>
      <c r="E6686" t="s">
        <v>1176</v>
      </c>
      <c r="J6686" s="13">
        <v>1475</v>
      </c>
      <c r="K6686" s="13">
        <v>175</v>
      </c>
      <c r="L6686" s="16"/>
      <c r="M6686" t="s">
        <v>583</v>
      </c>
      <c r="P6686" t="s">
        <v>243</v>
      </c>
      <c r="Q6686">
        <v>-1.3</v>
      </c>
      <c r="S6686">
        <v>-29.1</v>
      </c>
      <c r="U6686" t="s">
        <v>245</v>
      </c>
      <c r="V6686">
        <v>1</v>
      </c>
      <c r="W6686" t="s">
        <v>1371</v>
      </c>
      <c r="X6686" t="s">
        <v>1415</v>
      </c>
    </row>
    <row r="6687" spans="1:24" x14ac:dyDescent="0.3">
      <c r="A6687">
        <v>8906</v>
      </c>
      <c r="B6687" s="15" t="s">
        <v>825</v>
      </c>
      <c r="C6687" t="str">
        <f>_xlfn.XLOOKUP($B6687, STANDARDS!$A:$A, STANDARDS!$B:$B,,0,2)</f>
        <v>Kotuikan Fm</v>
      </c>
      <c r="D6687" t="s">
        <v>1057</v>
      </c>
      <c r="E6687" t="s">
        <v>1176</v>
      </c>
      <c r="J6687" s="13">
        <v>1475</v>
      </c>
      <c r="K6687" s="13">
        <v>175</v>
      </c>
      <c r="L6687" s="16"/>
      <c r="M6687" t="s">
        <v>583</v>
      </c>
      <c r="P6687" t="s">
        <v>243</v>
      </c>
      <c r="Q6687">
        <v>-0.7</v>
      </c>
      <c r="V6687">
        <v>1</v>
      </c>
      <c r="W6687" t="s">
        <v>1371</v>
      </c>
      <c r="X6687" t="s">
        <v>1415</v>
      </c>
    </row>
    <row r="6688" spans="1:24" x14ac:dyDescent="0.3">
      <c r="A6688">
        <v>8907</v>
      </c>
      <c r="B6688" s="15" t="s">
        <v>825</v>
      </c>
      <c r="C6688" t="str">
        <f>_xlfn.XLOOKUP($B6688, STANDARDS!$A:$A, STANDARDS!$B:$B,,0,2)</f>
        <v>Kotuikan Fm</v>
      </c>
      <c r="D6688" t="s">
        <v>1057</v>
      </c>
      <c r="E6688" t="s">
        <v>1176</v>
      </c>
      <c r="J6688" s="13">
        <v>1475</v>
      </c>
      <c r="K6688" s="13">
        <v>175</v>
      </c>
      <c r="L6688" s="16"/>
      <c r="M6688" t="s">
        <v>583</v>
      </c>
      <c r="P6688" t="s">
        <v>243</v>
      </c>
      <c r="Q6688">
        <v>-1</v>
      </c>
      <c r="S6688">
        <v>-28.4</v>
      </c>
      <c r="U6688" t="s">
        <v>245</v>
      </c>
      <c r="V6688">
        <v>1</v>
      </c>
      <c r="W6688" t="s">
        <v>1371</v>
      </c>
      <c r="X6688" t="s">
        <v>1415</v>
      </c>
    </row>
    <row r="6689" spans="1:24" x14ac:dyDescent="0.3">
      <c r="A6689">
        <v>8908</v>
      </c>
      <c r="B6689" s="15" t="s">
        <v>825</v>
      </c>
      <c r="C6689" t="str">
        <f>_xlfn.XLOOKUP($B6689, STANDARDS!$A:$A, STANDARDS!$B:$B,,0,2)</f>
        <v>Kotuikan Fm</v>
      </c>
      <c r="D6689" t="s">
        <v>1057</v>
      </c>
      <c r="E6689" t="s">
        <v>1176</v>
      </c>
      <c r="J6689" s="13">
        <v>1475</v>
      </c>
      <c r="K6689" s="13">
        <v>175</v>
      </c>
      <c r="L6689" s="16"/>
      <c r="M6689" t="s">
        <v>583</v>
      </c>
      <c r="P6689" t="s">
        <v>243</v>
      </c>
      <c r="Q6689">
        <v>-1.2</v>
      </c>
      <c r="V6689">
        <v>1</v>
      </c>
      <c r="W6689" t="s">
        <v>1371</v>
      </c>
      <c r="X6689" t="s">
        <v>1415</v>
      </c>
    </row>
    <row r="6690" spans="1:24" x14ac:dyDescent="0.3">
      <c r="A6690">
        <v>8909</v>
      </c>
      <c r="B6690" s="15" t="s">
        <v>825</v>
      </c>
      <c r="C6690" t="str">
        <f>_xlfn.XLOOKUP($B6690, STANDARDS!$A:$A, STANDARDS!$B:$B,,0,2)</f>
        <v>Kotuikan Fm</v>
      </c>
      <c r="D6690" t="s">
        <v>1057</v>
      </c>
      <c r="E6690" t="s">
        <v>1176</v>
      </c>
      <c r="J6690" s="13">
        <v>1475</v>
      </c>
      <c r="K6690" s="13">
        <v>175</v>
      </c>
      <c r="L6690" s="16"/>
      <c r="M6690" t="s">
        <v>583</v>
      </c>
      <c r="P6690" t="s">
        <v>243</v>
      </c>
      <c r="Q6690">
        <v>-1.5</v>
      </c>
      <c r="V6690">
        <v>1</v>
      </c>
      <c r="W6690" t="s">
        <v>1371</v>
      </c>
      <c r="X6690" t="s">
        <v>1415</v>
      </c>
    </row>
    <row r="6691" spans="1:24" x14ac:dyDescent="0.3">
      <c r="A6691">
        <v>8910</v>
      </c>
      <c r="B6691" s="15" t="s">
        <v>825</v>
      </c>
      <c r="C6691" t="str">
        <f>_xlfn.XLOOKUP($B6691, STANDARDS!$A:$A, STANDARDS!$B:$B,,0,2)</f>
        <v>Kotuikan Fm</v>
      </c>
      <c r="D6691" t="s">
        <v>1057</v>
      </c>
      <c r="E6691" t="s">
        <v>1176</v>
      </c>
      <c r="J6691" s="13">
        <v>1475</v>
      </c>
      <c r="K6691" s="13">
        <v>175</v>
      </c>
      <c r="L6691" s="16"/>
      <c r="M6691" t="s">
        <v>583</v>
      </c>
      <c r="P6691" t="s">
        <v>243</v>
      </c>
      <c r="Q6691">
        <v>-1.6</v>
      </c>
      <c r="V6691">
        <v>1</v>
      </c>
      <c r="W6691" t="s">
        <v>1371</v>
      </c>
      <c r="X6691" t="s">
        <v>1415</v>
      </c>
    </row>
    <row r="6692" spans="1:24" x14ac:dyDescent="0.3">
      <c r="A6692">
        <v>8911</v>
      </c>
      <c r="B6692" s="15" t="s">
        <v>825</v>
      </c>
      <c r="C6692" t="str">
        <f>_xlfn.XLOOKUP($B6692, STANDARDS!$A:$A, STANDARDS!$B:$B,,0,2)</f>
        <v>Kotuikan Fm</v>
      </c>
      <c r="D6692" t="s">
        <v>1057</v>
      </c>
      <c r="E6692" t="s">
        <v>1176</v>
      </c>
      <c r="J6692" s="13">
        <v>1475</v>
      </c>
      <c r="K6692" s="13">
        <v>175</v>
      </c>
      <c r="L6692" s="16"/>
      <c r="M6692" t="s">
        <v>583</v>
      </c>
      <c r="P6692" t="s">
        <v>243</v>
      </c>
      <c r="Q6692">
        <v>-0.9</v>
      </c>
      <c r="V6692">
        <v>1</v>
      </c>
      <c r="W6692" t="s">
        <v>1371</v>
      </c>
      <c r="X6692" t="s">
        <v>1415</v>
      </c>
    </row>
    <row r="6693" spans="1:24" x14ac:dyDescent="0.3">
      <c r="A6693">
        <v>8912</v>
      </c>
      <c r="B6693" s="15" t="s">
        <v>825</v>
      </c>
      <c r="C6693" t="str">
        <f>_xlfn.XLOOKUP($B6693, STANDARDS!$A:$A, STANDARDS!$B:$B,,0,2)</f>
        <v>Kotuikan Fm</v>
      </c>
      <c r="D6693" t="s">
        <v>1057</v>
      </c>
      <c r="E6693" t="s">
        <v>1176</v>
      </c>
      <c r="J6693" s="13">
        <v>1475</v>
      </c>
      <c r="K6693" s="13">
        <v>175</v>
      </c>
      <c r="L6693" s="16"/>
      <c r="M6693" t="s">
        <v>583</v>
      </c>
      <c r="P6693" t="s">
        <v>243</v>
      </c>
      <c r="Q6693">
        <v>-1.1000000000000001</v>
      </c>
      <c r="V6693">
        <v>1</v>
      </c>
      <c r="W6693" t="s">
        <v>1371</v>
      </c>
      <c r="X6693" t="s">
        <v>1415</v>
      </c>
    </row>
    <row r="6694" spans="1:24" x14ac:dyDescent="0.3">
      <c r="A6694">
        <v>8913</v>
      </c>
      <c r="B6694" s="15" t="s">
        <v>825</v>
      </c>
      <c r="C6694" t="str">
        <f>_xlfn.XLOOKUP($B6694, STANDARDS!$A:$A, STANDARDS!$B:$B,,0,2)</f>
        <v>Kotuikan Fm</v>
      </c>
      <c r="D6694" t="s">
        <v>1057</v>
      </c>
      <c r="E6694" t="s">
        <v>1176</v>
      </c>
      <c r="J6694" s="13">
        <v>1475</v>
      </c>
      <c r="K6694" s="13">
        <v>175</v>
      </c>
      <c r="L6694" s="16"/>
      <c r="M6694" t="s">
        <v>583</v>
      </c>
      <c r="P6694" t="s">
        <v>243</v>
      </c>
      <c r="Q6694">
        <v>-1.4</v>
      </c>
      <c r="V6694">
        <v>1</v>
      </c>
      <c r="W6694" t="s">
        <v>1371</v>
      </c>
      <c r="X6694" t="s">
        <v>1415</v>
      </c>
    </row>
    <row r="6695" spans="1:24" x14ac:dyDescent="0.3">
      <c r="A6695">
        <v>8914</v>
      </c>
      <c r="B6695" s="15" t="s">
        <v>825</v>
      </c>
      <c r="C6695" t="str">
        <f>_xlfn.XLOOKUP($B6695, STANDARDS!$A:$A, STANDARDS!$B:$B,,0,2)</f>
        <v>Kotuikan Fm</v>
      </c>
      <c r="D6695" t="s">
        <v>1057</v>
      </c>
      <c r="E6695" t="s">
        <v>1176</v>
      </c>
      <c r="J6695" s="13">
        <v>1475</v>
      </c>
      <c r="K6695" s="13">
        <v>175</v>
      </c>
      <c r="L6695" s="16"/>
      <c r="M6695" t="s">
        <v>583</v>
      </c>
      <c r="P6695" t="s">
        <v>243</v>
      </c>
      <c r="Q6695">
        <v>-1.4</v>
      </c>
      <c r="V6695">
        <v>1</v>
      </c>
      <c r="W6695" t="s">
        <v>1371</v>
      </c>
      <c r="X6695" t="s">
        <v>1415</v>
      </c>
    </row>
    <row r="6696" spans="1:24" x14ac:dyDescent="0.3">
      <c r="A6696">
        <v>8916</v>
      </c>
      <c r="B6696" s="15" t="s">
        <v>662</v>
      </c>
      <c r="C6696" t="str">
        <f>_xlfn.XLOOKUP($B6696, STANDARDS!$A:$A, STANDARDS!$B:$B,,0,2)</f>
        <v>Linok Fm</v>
      </c>
      <c r="D6696" t="s">
        <v>1057</v>
      </c>
      <c r="E6696" t="s">
        <v>1177</v>
      </c>
      <c r="J6696" s="13">
        <v>1100</v>
      </c>
      <c r="K6696" s="13">
        <v>300</v>
      </c>
      <c r="L6696" s="16"/>
      <c r="M6696" t="s">
        <v>1335</v>
      </c>
      <c r="P6696" t="s">
        <v>243</v>
      </c>
      <c r="Q6696">
        <v>-2.2000000000000002</v>
      </c>
      <c r="V6696">
        <v>1</v>
      </c>
      <c r="W6696" t="s">
        <v>1371</v>
      </c>
      <c r="X6696" t="s">
        <v>1415</v>
      </c>
    </row>
    <row r="6697" spans="1:24" x14ac:dyDescent="0.3">
      <c r="A6697">
        <v>8917</v>
      </c>
      <c r="B6697" s="15" t="s">
        <v>662</v>
      </c>
      <c r="C6697" t="str">
        <f>_xlfn.XLOOKUP($B6697, STANDARDS!$A:$A, STANDARDS!$B:$B,,0,2)</f>
        <v>Linok Fm</v>
      </c>
      <c r="D6697" t="s">
        <v>1057</v>
      </c>
      <c r="E6697" t="s">
        <v>1178</v>
      </c>
      <c r="J6697" s="13">
        <v>1100</v>
      </c>
      <c r="K6697" s="13">
        <v>300</v>
      </c>
      <c r="L6697" s="16"/>
      <c r="M6697" t="s">
        <v>1340</v>
      </c>
      <c r="P6697" t="s">
        <v>243</v>
      </c>
      <c r="Q6697">
        <v>-1.2</v>
      </c>
      <c r="V6697">
        <v>1</v>
      </c>
      <c r="W6697" t="s">
        <v>1371</v>
      </c>
      <c r="X6697" t="s">
        <v>1415</v>
      </c>
    </row>
    <row r="6698" spans="1:24" x14ac:dyDescent="0.3">
      <c r="A6698">
        <v>8918</v>
      </c>
      <c r="B6698" s="15" t="s">
        <v>662</v>
      </c>
      <c r="C6698" t="str">
        <f>_xlfn.XLOOKUP($B6698, STANDARDS!$A:$A, STANDARDS!$B:$B,,0,2)</f>
        <v>Linok Fm</v>
      </c>
      <c r="D6698" t="s">
        <v>1057</v>
      </c>
      <c r="E6698" t="s">
        <v>1178</v>
      </c>
      <c r="J6698" s="13">
        <v>1100</v>
      </c>
      <c r="K6698" s="13">
        <v>300</v>
      </c>
      <c r="L6698" s="16"/>
      <c r="M6698" t="s">
        <v>1340</v>
      </c>
      <c r="P6698" t="s">
        <v>243</v>
      </c>
      <c r="Q6698">
        <v>-0.4</v>
      </c>
      <c r="V6698">
        <v>1</v>
      </c>
      <c r="W6698" t="s">
        <v>1371</v>
      </c>
      <c r="X6698" t="s">
        <v>1415</v>
      </c>
    </row>
    <row r="6699" spans="1:24" x14ac:dyDescent="0.3">
      <c r="A6699">
        <v>8919</v>
      </c>
      <c r="B6699" s="15" t="s">
        <v>663</v>
      </c>
      <c r="C6699" t="str">
        <f>_xlfn.XLOOKUP($B6699, STANDARDS!$A:$A, STANDARDS!$B:$B,,0,2)</f>
        <v>Sukhaya Tunguska Fm</v>
      </c>
      <c r="D6699" t="s">
        <v>1057</v>
      </c>
      <c r="E6699" t="s">
        <v>1177</v>
      </c>
      <c r="J6699" s="13">
        <v>1025</v>
      </c>
      <c r="K6699" s="13">
        <v>225</v>
      </c>
      <c r="L6699" s="16"/>
      <c r="M6699" t="s">
        <v>1335</v>
      </c>
      <c r="P6699" t="s">
        <v>243</v>
      </c>
      <c r="Q6699">
        <v>2.2999999999999998</v>
      </c>
      <c r="V6699">
        <v>1</v>
      </c>
      <c r="W6699" t="s">
        <v>1371</v>
      </c>
      <c r="X6699" t="s">
        <v>1415</v>
      </c>
    </row>
    <row r="6700" spans="1:24" x14ac:dyDescent="0.3">
      <c r="A6700">
        <v>8920</v>
      </c>
      <c r="B6700" s="15" t="s">
        <v>662</v>
      </c>
      <c r="C6700" t="str">
        <f>_xlfn.XLOOKUP($B6700, STANDARDS!$A:$A, STANDARDS!$B:$B,,0,2)</f>
        <v>Linok Fm</v>
      </c>
      <c r="D6700" t="s">
        <v>1057</v>
      </c>
      <c r="E6700" t="s">
        <v>1178</v>
      </c>
      <c r="J6700" s="13">
        <v>1100</v>
      </c>
      <c r="K6700" s="13">
        <v>300</v>
      </c>
      <c r="L6700" s="16"/>
      <c r="M6700" t="s">
        <v>1340</v>
      </c>
      <c r="P6700" t="s">
        <v>243</v>
      </c>
      <c r="Q6700">
        <v>-1.5</v>
      </c>
      <c r="V6700">
        <v>1</v>
      </c>
      <c r="W6700" t="s">
        <v>1371</v>
      </c>
      <c r="X6700" t="s">
        <v>1415</v>
      </c>
    </row>
    <row r="6701" spans="1:24" x14ac:dyDescent="0.3">
      <c r="A6701">
        <v>8921</v>
      </c>
      <c r="B6701" s="15" t="s">
        <v>662</v>
      </c>
      <c r="C6701" t="str">
        <f>_xlfn.XLOOKUP($B6701, STANDARDS!$A:$A, STANDARDS!$B:$B,,0,2)</f>
        <v>Linok Fm</v>
      </c>
      <c r="D6701" t="s">
        <v>1057</v>
      </c>
      <c r="E6701" t="s">
        <v>1177</v>
      </c>
      <c r="J6701" s="13">
        <v>1100</v>
      </c>
      <c r="K6701" s="13">
        <v>300</v>
      </c>
      <c r="L6701" s="16"/>
      <c r="M6701" t="s">
        <v>1335</v>
      </c>
      <c r="P6701" t="s">
        <v>243</v>
      </c>
      <c r="Q6701">
        <v>-1.1000000000000001</v>
      </c>
      <c r="V6701">
        <v>1</v>
      </c>
      <c r="W6701" t="s">
        <v>1371</v>
      </c>
      <c r="X6701" t="s">
        <v>1415</v>
      </c>
    </row>
    <row r="6702" spans="1:24" x14ac:dyDescent="0.3">
      <c r="A6702">
        <v>8922</v>
      </c>
      <c r="B6702" s="15" t="s">
        <v>662</v>
      </c>
      <c r="C6702" t="str">
        <f>_xlfn.XLOOKUP($B6702, STANDARDS!$A:$A, STANDARDS!$B:$B,,0,2)</f>
        <v>Linok Fm</v>
      </c>
      <c r="D6702" t="s">
        <v>1057</v>
      </c>
      <c r="E6702" t="s">
        <v>1178</v>
      </c>
      <c r="J6702" s="13">
        <v>1100</v>
      </c>
      <c r="K6702" s="13">
        <v>300</v>
      </c>
      <c r="L6702" s="16"/>
      <c r="M6702" t="s">
        <v>1340</v>
      </c>
      <c r="P6702" t="s">
        <v>243</v>
      </c>
      <c r="Q6702">
        <v>-2.2000000000000002</v>
      </c>
      <c r="S6702">
        <v>-30.5</v>
      </c>
      <c r="U6702" t="s">
        <v>245</v>
      </c>
      <c r="V6702">
        <v>1</v>
      </c>
      <c r="W6702" t="s">
        <v>1371</v>
      </c>
      <c r="X6702" t="s">
        <v>1415</v>
      </c>
    </row>
    <row r="6703" spans="1:24" x14ac:dyDescent="0.3">
      <c r="A6703">
        <v>8923</v>
      </c>
      <c r="B6703" s="15" t="s">
        <v>662</v>
      </c>
      <c r="C6703" t="str">
        <f>_xlfn.XLOOKUP($B6703, STANDARDS!$A:$A, STANDARDS!$B:$B,,0,2)</f>
        <v>Linok Fm</v>
      </c>
      <c r="D6703" t="s">
        <v>1057</v>
      </c>
      <c r="E6703" t="s">
        <v>1178</v>
      </c>
      <c r="J6703" s="13">
        <v>1100</v>
      </c>
      <c r="K6703" s="13">
        <v>300</v>
      </c>
      <c r="L6703" s="16"/>
      <c r="M6703" t="s">
        <v>1335</v>
      </c>
      <c r="P6703" t="s">
        <v>243</v>
      </c>
      <c r="Q6703">
        <v>-0.5</v>
      </c>
      <c r="V6703">
        <v>1</v>
      </c>
      <c r="W6703" t="s">
        <v>1371</v>
      </c>
      <c r="X6703" t="s">
        <v>1415</v>
      </c>
    </row>
    <row r="6704" spans="1:24" x14ac:dyDescent="0.3">
      <c r="A6704">
        <v>8924</v>
      </c>
      <c r="B6704" s="15" t="s">
        <v>662</v>
      </c>
      <c r="C6704" t="str">
        <f>_xlfn.XLOOKUP($B6704, STANDARDS!$A:$A, STANDARDS!$B:$B,,0,2)</f>
        <v>Linok Fm</v>
      </c>
      <c r="D6704" t="s">
        <v>1057</v>
      </c>
      <c r="E6704" t="s">
        <v>1179</v>
      </c>
      <c r="J6704" s="13">
        <v>1100</v>
      </c>
      <c r="K6704" s="13">
        <v>300</v>
      </c>
      <c r="L6704" s="16"/>
      <c r="M6704" t="s">
        <v>1335</v>
      </c>
      <c r="P6704" t="s">
        <v>243</v>
      </c>
      <c r="Q6704">
        <v>-0.3</v>
      </c>
      <c r="V6704">
        <v>1</v>
      </c>
      <c r="W6704" t="s">
        <v>1371</v>
      </c>
      <c r="X6704" t="s">
        <v>1415</v>
      </c>
    </row>
    <row r="6705" spans="1:24" x14ac:dyDescent="0.3">
      <c r="A6705">
        <v>8925</v>
      </c>
      <c r="B6705" s="15" t="s">
        <v>663</v>
      </c>
      <c r="C6705" t="str">
        <f>_xlfn.XLOOKUP($B6705, STANDARDS!$A:$A, STANDARDS!$B:$B,,0,2)</f>
        <v>Sukhaya Tunguska Fm</v>
      </c>
      <c r="D6705" t="s">
        <v>1057</v>
      </c>
      <c r="E6705" t="s">
        <v>1177</v>
      </c>
      <c r="J6705" s="13">
        <v>1025</v>
      </c>
      <c r="K6705" s="13">
        <v>225</v>
      </c>
      <c r="L6705" s="16"/>
      <c r="M6705" t="s">
        <v>1335</v>
      </c>
      <c r="P6705" t="s">
        <v>243</v>
      </c>
      <c r="Q6705">
        <v>1.1000000000000001</v>
      </c>
      <c r="V6705">
        <v>1</v>
      </c>
      <c r="W6705" t="s">
        <v>1371</v>
      </c>
      <c r="X6705" t="s">
        <v>1415</v>
      </c>
    </row>
    <row r="6706" spans="1:24" x14ac:dyDescent="0.3">
      <c r="A6706">
        <v>8926</v>
      </c>
      <c r="B6706" s="15" t="s">
        <v>662</v>
      </c>
      <c r="C6706" t="str">
        <f>_xlfn.XLOOKUP($B6706, STANDARDS!$A:$A, STANDARDS!$B:$B,,0,2)</f>
        <v>Linok Fm</v>
      </c>
      <c r="D6706" t="s">
        <v>1057</v>
      </c>
      <c r="E6706" t="s">
        <v>1179</v>
      </c>
      <c r="J6706" s="13">
        <v>1100</v>
      </c>
      <c r="K6706" s="13">
        <v>300</v>
      </c>
      <c r="L6706" s="16"/>
      <c r="M6706" t="s">
        <v>1340</v>
      </c>
      <c r="P6706" t="s">
        <v>243</v>
      </c>
      <c r="Q6706">
        <v>-1.9</v>
      </c>
      <c r="S6706">
        <v>-30.6</v>
      </c>
      <c r="U6706" t="s">
        <v>245</v>
      </c>
      <c r="V6706">
        <v>1</v>
      </c>
      <c r="W6706" t="s">
        <v>1371</v>
      </c>
      <c r="X6706" t="s">
        <v>1415</v>
      </c>
    </row>
    <row r="6707" spans="1:24" x14ac:dyDescent="0.3">
      <c r="A6707">
        <v>8927</v>
      </c>
      <c r="B6707" s="15" t="s">
        <v>662</v>
      </c>
      <c r="C6707" t="str">
        <f>_xlfn.XLOOKUP($B6707, STANDARDS!$A:$A, STANDARDS!$B:$B,,0,2)</f>
        <v>Linok Fm</v>
      </c>
      <c r="D6707" t="s">
        <v>1057</v>
      </c>
      <c r="E6707" t="s">
        <v>1178</v>
      </c>
      <c r="J6707" s="13">
        <v>1100</v>
      </c>
      <c r="K6707" s="13">
        <v>300</v>
      </c>
      <c r="L6707" s="16"/>
      <c r="M6707" t="s">
        <v>1335</v>
      </c>
      <c r="P6707" t="s">
        <v>243</v>
      </c>
      <c r="Q6707">
        <v>-0.8</v>
      </c>
      <c r="V6707">
        <v>1</v>
      </c>
      <c r="W6707" t="s">
        <v>1371</v>
      </c>
      <c r="X6707" t="s">
        <v>1415</v>
      </c>
    </row>
    <row r="6708" spans="1:24" x14ac:dyDescent="0.3">
      <c r="A6708">
        <v>8928</v>
      </c>
      <c r="B6708" s="15" t="s">
        <v>663</v>
      </c>
      <c r="C6708" t="str">
        <f>_xlfn.XLOOKUP($B6708, STANDARDS!$A:$A, STANDARDS!$B:$B,,0,2)</f>
        <v>Sukhaya Tunguska Fm</v>
      </c>
      <c r="D6708" t="s">
        <v>1057</v>
      </c>
      <c r="E6708" t="s">
        <v>1177</v>
      </c>
      <c r="J6708" s="13">
        <v>1025</v>
      </c>
      <c r="K6708" s="13">
        <v>225</v>
      </c>
      <c r="L6708" s="16"/>
      <c r="M6708" t="s">
        <v>1335</v>
      </c>
      <c r="P6708" t="s">
        <v>243</v>
      </c>
      <c r="Q6708">
        <v>3</v>
      </c>
      <c r="V6708">
        <v>1</v>
      </c>
      <c r="W6708" t="s">
        <v>1371</v>
      </c>
      <c r="X6708" t="s">
        <v>1415</v>
      </c>
    </row>
    <row r="6709" spans="1:24" x14ac:dyDescent="0.3">
      <c r="A6709">
        <v>8929</v>
      </c>
      <c r="B6709" s="15" t="s">
        <v>662</v>
      </c>
      <c r="C6709" t="str">
        <f>_xlfn.XLOOKUP($B6709, STANDARDS!$A:$A, STANDARDS!$B:$B,,0,2)</f>
        <v>Linok Fm</v>
      </c>
      <c r="D6709" t="s">
        <v>1057</v>
      </c>
      <c r="E6709" t="s">
        <v>1177</v>
      </c>
      <c r="J6709" s="13">
        <v>1100</v>
      </c>
      <c r="K6709" s="13">
        <v>300</v>
      </c>
      <c r="L6709" s="16"/>
      <c r="M6709" t="s">
        <v>1335</v>
      </c>
      <c r="P6709" t="s">
        <v>243</v>
      </c>
      <c r="Q6709">
        <v>-0.6</v>
      </c>
      <c r="V6709">
        <v>1</v>
      </c>
      <c r="W6709" t="s">
        <v>1371</v>
      </c>
      <c r="X6709" t="s">
        <v>1415</v>
      </c>
    </row>
    <row r="6710" spans="1:24" x14ac:dyDescent="0.3">
      <c r="A6710">
        <v>8930</v>
      </c>
      <c r="B6710" s="15" t="s">
        <v>662</v>
      </c>
      <c r="C6710" t="str">
        <f>_xlfn.XLOOKUP($B6710, STANDARDS!$A:$A, STANDARDS!$B:$B,,0,2)</f>
        <v>Linok Fm</v>
      </c>
      <c r="D6710" t="s">
        <v>1057</v>
      </c>
      <c r="E6710" t="s">
        <v>1177</v>
      </c>
      <c r="J6710" s="13">
        <v>1100</v>
      </c>
      <c r="K6710" s="13">
        <v>300</v>
      </c>
      <c r="L6710" s="16"/>
      <c r="M6710" t="s">
        <v>1335</v>
      </c>
      <c r="P6710" t="s">
        <v>243</v>
      </c>
      <c r="Q6710">
        <v>-0.6</v>
      </c>
      <c r="V6710">
        <v>1</v>
      </c>
      <c r="W6710" t="s">
        <v>1371</v>
      </c>
      <c r="X6710" t="s">
        <v>1415</v>
      </c>
    </row>
    <row r="6711" spans="1:24" x14ac:dyDescent="0.3">
      <c r="A6711">
        <v>8931</v>
      </c>
      <c r="B6711" s="15" t="s">
        <v>662</v>
      </c>
      <c r="C6711" t="str">
        <f>_xlfn.XLOOKUP($B6711, STANDARDS!$A:$A, STANDARDS!$B:$B,,0,2)</f>
        <v>Linok Fm</v>
      </c>
      <c r="D6711" t="s">
        <v>1057</v>
      </c>
      <c r="E6711" t="s">
        <v>1179</v>
      </c>
      <c r="J6711" s="13">
        <v>1100</v>
      </c>
      <c r="K6711" s="13">
        <v>300</v>
      </c>
      <c r="L6711" s="16"/>
      <c r="M6711" t="s">
        <v>1335</v>
      </c>
      <c r="P6711" t="s">
        <v>243</v>
      </c>
      <c r="Q6711">
        <v>-0.8</v>
      </c>
      <c r="V6711">
        <v>1</v>
      </c>
      <c r="W6711" t="s">
        <v>1371</v>
      </c>
      <c r="X6711" t="s">
        <v>1415</v>
      </c>
    </row>
    <row r="6712" spans="1:24" x14ac:dyDescent="0.3">
      <c r="A6712">
        <v>8932</v>
      </c>
      <c r="B6712" s="15" t="s">
        <v>662</v>
      </c>
      <c r="C6712" t="str">
        <f>_xlfn.XLOOKUP($B6712, STANDARDS!$A:$A, STANDARDS!$B:$B,,0,2)</f>
        <v>Linok Fm</v>
      </c>
      <c r="D6712" t="s">
        <v>1057</v>
      </c>
      <c r="E6712" t="s">
        <v>1177</v>
      </c>
      <c r="J6712" s="13">
        <v>1100</v>
      </c>
      <c r="K6712" s="13">
        <v>300</v>
      </c>
      <c r="L6712" s="16"/>
      <c r="M6712" t="s">
        <v>1335</v>
      </c>
      <c r="P6712" t="s">
        <v>243</v>
      </c>
      <c r="Q6712">
        <v>0</v>
      </c>
      <c r="V6712">
        <v>1</v>
      </c>
      <c r="W6712" t="s">
        <v>1371</v>
      </c>
      <c r="X6712" t="s">
        <v>1415</v>
      </c>
    </row>
    <row r="6713" spans="1:24" x14ac:dyDescent="0.3">
      <c r="A6713">
        <v>8933</v>
      </c>
      <c r="B6713" s="15" t="s">
        <v>662</v>
      </c>
      <c r="C6713" t="str">
        <f>_xlfn.XLOOKUP($B6713, STANDARDS!$A:$A, STANDARDS!$B:$B,,0,2)</f>
        <v>Linok Fm</v>
      </c>
      <c r="D6713" t="s">
        <v>1057</v>
      </c>
      <c r="E6713" t="s">
        <v>1177</v>
      </c>
      <c r="J6713" s="13">
        <v>1100</v>
      </c>
      <c r="K6713" s="13">
        <v>300</v>
      </c>
      <c r="L6713" s="16"/>
      <c r="M6713" t="s">
        <v>1335</v>
      </c>
      <c r="P6713" t="s">
        <v>243</v>
      </c>
      <c r="Q6713">
        <v>-0.3</v>
      </c>
      <c r="V6713">
        <v>1</v>
      </c>
      <c r="W6713" t="s">
        <v>1371</v>
      </c>
      <c r="X6713" t="s">
        <v>1415</v>
      </c>
    </row>
    <row r="6714" spans="1:24" x14ac:dyDescent="0.3">
      <c r="A6714">
        <v>8934</v>
      </c>
      <c r="B6714" s="15" t="s">
        <v>826</v>
      </c>
      <c r="C6714" t="str">
        <f>_xlfn.XLOOKUP($B6714, STANDARDS!$A:$A, STANDARDS!$B:$B,,0,2)</f>
        <v>Rechka Fm</v>
      </c>
      <c r="D6714" t="s">
        <v>1057</v>
      </c>
      <c r="E6714" t="s">
        <v>1180</v>
      </c>
      <c r="J6714" s="13">
        <v>1000</v>
      </c>
      <c r="K6714" s="13">
        <v>200</v>
      </c>
      <c r="L6714" s="16"/>
      <c r="M6714" t="s">
        <v>1340</v>
      </c>
      <c r="P6714" t="s">
        <v>243</v>
      </c>
      <c r="Q6714">
        <v>4.0999999999999996</v>
      </c>
      <c r="S6714">
        <v>-27.8</v>
      </c>
      <c r="U6714" t="s">
        <v>245</v>
      </c>
      <c r="V6714">
        <v>1</v>
      </c>
      <c r="W6714" t="s">
        <v>1371</v>
      </c>
      <c r="X6714" t="s">
        <v>1415</v>
      </c>
    </row>
    <row r="6715" spans="1:24" x14ac:dyDescent="0.3">
      <c r="A6715">
        <v>8935</v>
      </c>
      <c r="B6715" s="15" t="s">
        <v>663</v>
      </c>
      <c r="C6715" t="str">
        <f>_xlfn.XLOOKUP($B6715, STANDARDS!$A:$A, STANDARDS!$B:$B,,0,2)</f>
        <v>Sukhaya Tunguska Fm</v>
      </c>
      <c r="D6715" t="s">
        <v>1057</v>
      </c>
      <c r="E6715" t="s">
        <v>1177</v>
      </c>
      <c r="J6715" s="13">
        <v>1025</v>
      </c>
      <c r="K6715" s="13">
        <v>225</v>
      </c>
      <c r="L6715" s="16"/>
      <c r="M6715" t="s">
        <v>1335</v>
      </c>
      <c r="P6715" t="s">
        <v>243</v>
      </c>
      <c r="Q6715">
        <v>2</v>
      </c>
      <c r="V6715">
        <v>1</v>
      </c>
      <c r="W6715" t="s">
        <v>1371</v>
      </c>
      <c r="X6715" t="s">
        <v>1415</v>
      </c>
    </row>
    <row r="6716" spans="1:24" x14ac:dyDescent="0.3">
      <c r="A6716">
        <v>8936</v>
      </c>
      <c r="B6716" s="15" t="s">
        <v>663</v>
      </c>
      <c r="C6716" t="str">
        <f>_xlfn.XLOOKUP($B6716, STANDARDS!$A:$A, STANDARDS!$B:$B,,0,2)</f>
        <v>Sukhaya Tunguska Fm</v>
      </c>
      <c r="D6716" t="s">
        <v>1057</v>
      </c>
      <c r="E6716" t="s">
        <v>1177</v>
      </c>
      <c r="J6716" s="13">
        <v>1025</v>
      </c>
      <c r="K6716" s="13">
        <v>225</v>
      </c>
      <c r="L6716" s="16"/>
      <c r="M6716" t="s">
        <v>1335</v>
      </c>
      <c r="P6716" t="s">
        <v>243</v>
      </c>
      <c r="Q6716">
        <v>-0.1</v>
      </c>
      <c r="V6716">
        <v>1</v>
      </c>
      <c r="W6716" t="s">
        <v>1371</v>
      </c>
      <c r="X6716" t="s">
        <v>1415</v>
      </c>
    </row>
    <row r="6717" spans="1:24" x14ac:dyDescent="0.3">
      <c r="A6717">
        <v>8937</v>
      </c>
      <c r="B6717" s="15" t="s">
        <v>663</v>
      </c>
      <c r="C6717" t="str">
        <f>_xlfn.XLOOKUP($B6717, STANDARDS!$A:$A, STANDARDS!$B:$B,,0,2)</f>
        <v>Sukhaya Tunguska Fm</v>
      </c>
      <c r="D6717" t="s">
        <v>1057</v>
      </c>
      <c r="E6717" t="s">
        <v>1177</v>
      </c>
      <c r="J6717" s="13">
        <v>1025</v>
      </c>
      <c r="K6717" s="13">
        <v>225</v>
      </c>
      <c r="L6717" s="16"/>
      <c r="M6717" t="s">
        <v>1335</v>
      </c>
      <c r="P6717" t="s">
        <v>243</v>
      </c>
      <c r="Q6717">
        <v>0.9</v>
      </c>
      <c r="V6717">
        <v>1</v>
      </c>
      <c r="W6717" t="s">
        <v>1371</v>
      </c>
      <c r="X6717" t="s">
        <v>1415</v>
      </c>
    </row>
    <row r="6718" spans="1:24" x14ac:dyDescent="0.3">
      <c r="A6718">
        <v>8938</v>
      </c>
      <c r="B6718" s="15" t="s">
        <v>663</v>
      </c>
      <c r="C6718" t="str">
        <f>_xlfn.XLOOKUP($B6718, STANDARDS!$A:$A, STANDARDS!$B:$B,,0,2)</f>
        <v>Sukhaya Tunguska Fm</v>
      </c>
      <c r="D6718" t="s">
        <v>1057</v>
      </c>
      <c r="E6718" t="s">
        <v>1179</v>
      </c>
      <c r="J6718" s="13">
        <v>1025</v>
      </c>
      <c r="K6718" s="13">
        <v>225</v>
      </c>
      <c r="L6718" s="16"/>
      <c r="M6718" t="s">
        <v>583</v>
      </c>
      <c r="P6718" t="s">
        <v>243</v>
      </c>
      <c r="Q6718">
        <v>2.2999999999999998</v>
      </c>
      <c r="V6718">
        <v>1</v>
      </c>
      <c r="W6718" t="s">
        <v>1371</v>
      </c>
      <c r="X6718" t="s">
        <v>1415</v>
      </c>
    </row>
    <row r="6719" spans="1:24" x14ac:dyDescent="0.3">
      <c r="A6719">
        <v>8939</v>
      </c>
      <c r="B6719" s="15" t="s">
        <v>663</v>
      </c>
      <c r="C6719" t="str">
        <f>_xlfn.XLOOKUP($B6719, STANDARDS!$A:$A, STANDARDS!$B:$B,,0,2)</f>
        <v>Sukhaya Tunguska Fm</v>
      </c>
      <c r="D6719" t="s">
        <v>1057</v>
      </c>
      <c r="E6719" t="s">
        <v>1179</v>
      </c>
      <c r="J6719" s="13">
        <v>1025</v>
      </c>
      <c r="K6719" s="13">
        <v>225</v>
      </c>
      <c r="L6719" s="16"/>
      <c r="M6719" t="s">
        <v>583</v>
      </c>
      <c r="P6719" t="s">
        <v>243</v>
      </c>
      <c r="Q6719">
        <v>0.3</v>
      </c>
      <c r="V6719">
        <v>1</v>
      </c>
      <c r="W6719" t="s">
        <v>1371</v>
      </c>
      <c r="X6719" t="s">
        <v>1415</v>
      </c>
    </row>
    <row r="6720" spans="1:24" x14ac:dyDescent="0.3">
      <c r="A6720">
        <v>8940</v>
      </c>
      <c r="B6720" s="15" t="s">
        <v>663</v>
      </c>
      <c r="C6720" t="str">
        <f>_xlfn.XLOOKUP($B6720, STANDARDS!$A:$A, STANDARDS!$B:$B,,0,2)</f>
        <v>Sukhaya Tunguska Fm</v>
      </c>
      <c r="D6720" t="s">
        <v>1057</v>
      </c>
      <c r="E6720" t="s">
        <v>1178</v>
      </c>
      <c r="J6720" s="13">
        <v>1025</v>
      </c>
      <c r="K6720" s="13">
        <v>225</v>
      </c>
      <c r="L6720" s="16"/>
      <c r="M6720" t="s">
        <v>1347</v>
      </c>
      <c r="P6720" t="s">
        <v>243</v>
      </c>
      <c r="Q6720">
        <v>-0.5</v>
      </c>
      <c r="V6720">
        <v>1</v>
      </c>
      <c r="W6720" t="s">
        <v>1371</v>
      </c>
      <c r="X6720" t="s">
        <v>1415</v>
      </c>
    </row>
    <row r="6721" spans="1:24" x14ac:dyDescent="0.3">
      <c r="A6721">
        <v>8941</v>
      </c>
      <c r="B6721" s="15" t="s">
        <v>663</v>
      </c>
      <c r="C6721" t="str">
        <f>_xlfn.XLOOKUP($B6721, STANDARDS!$A:$A, STANDARDS!$B:$B,,0,2)</f>
        <v>Sukhaya Tunguska Fm</v>
      </c>
      <c r="D6721" t="s">
        <v>1057</v>
      </c>
      <c r="E6721" t="s">
        <v>1179</v>
      </c>
      <c r="J6721" s="13">
        <v>1025</v>
      </c>
      <c r="K6721" s="13">
        <v>225</v>
      </c>
      <c r="L6721" s="16"/>
      <c r="M6721" t="s">
        <v>583</v>
      </c>
      <c r="P6721" t="s">
        <v>243</v>
      </c>
      <c r="Q6721">
        <v>0.7</v>
      </c>
      <c r="V6721">
        <v>1</v>
      </c>
      <c r="W6721" t="s">
        <v>1371</v>
      </c>
      <c r="X6721" t="s">
        <v>1415</v>
      </c>
    </row>
    <row r="6722" spans="1:24" x14ac:dyDescent="0.3">
      <c r="A6722">
        <v>8942</v>
      </c>
      <c r="B6722" s="15" t="s">
        <v>663</v>
      </c>
      <c r="C6722" t="str">
        <f>_xlfn.XLOOKUP($B6722, STANDARDS!$A:$A, STANDARDS!$B:$B,,0,2)</f>
        <v>Sukhaya Tunguska Fm</v>
      </c>
      <c r="D6722" t="s">
        <v>1057</v>
      </c>
      <c r="E6722" t="s">
        <v>1177</v>
      </c>
      <c r="J6722" s="13">
        <v>1025</v>
      </c>
      <c r="K6722" s="13">
        <v>225</v>
      </c>
      <c r="L6722" s="16"/>
      <c r="M6722" t="s">
        <v>583</v>
      </c>
      <c r="P6722" t="s">
        <v>243</v>
      </c>
      <c r="Q6722">
        <v>0.5</v>
      </c>
      <c r="V6722">
        <v>1</v>
      </c>
      <c r="W6722" t="s">
        <v>1371</v>
      </c>
      <c r="X6722" t="s">
        <v>1415</v>
      </c>
    </row>
    <row r="6723" spans="1:24" x14ac:dyDescent="0.3">
      <c r="A6723">
        <v>8943</v>
      </c>
      <c r="B6723" s="15" t="s">
        <v>663</v>
      </c>
      <c r="C6723" t="str">
        <f>_xlfn.XLOOKUP($B6723, STANDARDS!$A:$A, STANDARDS!$B:$B,,0,2)</f>
        <v>Sukhaya Tunguska Fm</v>
      </c>
      <c r="D6723" t="s">
        <v>1057</v>
      </c>
      <c r="E6723" t="s">
        <v>1177</v>
      </c>
      <c r="J6723" s="13">
        <v>1025</v>
      </c>
      <c r="K6723" s="13">
        <v>225</v>
      </c>
      <c r="L6723" s="16"/>
      <c r="M6723" t="s">
        <v>583</v>
      </c>
      <c r="P6723" t="s">
        <v>243</v>
      </c>
      <c r="Q6723">
        <v>-1.2</v>
      </c>
      <c r="V6723">
        <v>1</v>
      </c>
      <c r="W6723" t="s">
        <v>1371</v>
      </c>
      <c r="X6723" t="s">
        <v>1415</v>
      </c>
    </row>
    <row r="6724" spans="1:24" x14ac:dyDescent="0.3">
      <c r="A6724">
        <v>8944</v>
      </c>
      <c r="B6724" s="15" t="s">
        <v>663</v>
      </c>
      <c r="C6724" t="str">
        <f>_xlfn.XLOOKUP($B6724, STANDARDS!$A:$A, STANDARDS!$B:$B,,0,2)</f>
        <v>Sukhaya Tunguska Fm</v>
      </c>
      <c r="D6724" t="s">
        <v>1057</v>
      </c>
      <c r="E6724" t="s">
        <v>1178</v>
      </c>
      <c r="J6724" s="13">
        <v>1025</v>
      </c>
      <c r="K6724" s="13">
        <v>225</v>
      </c>
      <c r="L6724" s="16"/>
      <c r="M6724" t="s">
        <v>583</v>
      </c>
      <c r="P6724" t="s">
        <v>243</v>
      </c>
      <c r="Q6724">
        <v>-2.4</v>
      </c>
      <c r="V6724">
        <v>1</v>
      </c>
      <c r="W6724" t="s">
        <v>1371</v>
      </c>
      <c r="X6724" t="s">
        <v>1415</v>
      </c>
    </row>
    <row r="6725" spans="1:24" x14ac:dyDescent="0.3">
      <c r="A6725">
        <v>8945</v>
      </c>
      <c r="B6725" s="15" t="s">
        <v>663</v>
      </c>
      <c r="C6725" t="str">
        <f>_xlfn.XLOOKUP($B6725, STANDARDS!$A:$A, STANDARDS!$B:$B,,0,2)</f>
        <v>Sukhaya Tunguska Fm</v>
      </c>
      <c r="D6725" t="s">
        <v>1057</v>
      </c>
      <c r="E6725" t="s">
        <v>1178</v>
      </c>
      <c r="J6725" s="13">
        <v>1025</v>
      </c>
      <c r="K6725" s="13">
        <v>225</v>
      </c>
      <c r="L6725" s="16"/>
      <c r="M6725" t="s">
        <v>583</v>
      </c>
      <c r="P6725" t="s">
        <v>243</v>
      </c>
      <c r="Q6725">
        <v>-1.7</v>
      </c>
      <c r="V6725">
        <v>1</v>
      </c>
      <c r="W6725" t="s">
        <v>1371</v>
      </c>
      <c r="X6725" t="s">
        <v>1415</v>
      </c>
    </row>
    <row r="6726" spans="1:24" x14ac:dyDescent="0.3">
      <c r="A6726">
        <v>8946</v>
      </c>
      <c r="B6726" s="15" t="s">
        <v>663</v>
      </c>
      <c r="C6726" t="str">
        <f>_xlfn.XLOOKUP($B6726, STANDARDS!$A:$A, STANDARDS!$B:$B,,0,2)</f>
        <v>Sukhaya Tunguska Fm</v>
      </c>
      <c r="D6726" t="s">
        <v>1057</v>
      </c>
      <c r="E6726" t="s">
        <v>1178</v>
      </c>
      <c r="J6726" s="13">
        <v>1025</v>
      </c>
      <c r="K6726" s="13">
        <v>225</v>
      </c>
      <c r="L6726" s="16"/>
      <c r="M6726" t="s">
        <v>583</v>
      </c>
      <c r="P6726" t="s">
        <v>243</v>
      </c>
      <c r="Q6726">
        <v>1.4</v>
      </c>
      <c r="V6726">
        <v>1</v>
      </c>
      <c r="W6726" t="s">
        <v>1371</v>
      </c>
      <c r="X6726" t="s">
        <v>1415</v>
      </c>
    </row>
    <row r="6727" spans="1:24" x14ac:dyDescent="0.3">
      <c r="A6727">
        <v>8947</v>
      </c>
      <c r="B6727" s="15" t="s">
        <v>663</v>
      </c>
      <c r="C6727" t="str">
        <f>_xlfn.XLOOKUP($B6727, STANDARDS!$A:$A, STANDARDS!$B:$B,,0,2)</f>
        <v>Sukhaya Tunguska Fm</v>
      </c>
      <c r="D6727" t="s">
        <v>1057</v>
      </c>
      <c r="E6727" t="s">
        <v>1177</v>
      </c>
      <c r="J6727" s="13">
        <v>1025</v>
      </c>
      <c r="K6727" s="13">
        <v>225</v>
      </c>
      <c r="L6727" s="16"/>
      <c r="M6727" t="s">
        <v>583</v>
      </c>
      <c r="P6727" t="s">
        <v>243</v>
      </c>
      <c r="Q6727">
        <v>0.6</v>
      </c>
      <c r="V6727">
        <v>1</v>
      </c>
      <c r="W6727" t="s">
        <v>1371</v>
      </c>
      <c r="X6727" t="s">
        <v>1415</v>
      </c>
    </row>
    <row r="6728" spans="1:24" x14ac:dyDescent="0.3">
      <c r="A6728">
        <v>8948</v>
      </c>
      <c r="B6728" s="15" t="s">
        <v>663</v>
      </c>
      <c r="C6728" t="str">
        <f>_xlfn.XLOOKUP($B6728, STANDARDS!$A:$A, STANDARDS!$B:$B,,0,2)</f>
        <v>Sukhaya Tunguska Fm</v>
      </c>
      <c r="D6728" t="s">
        <v>1057</v>
      </c>
      <c r="E6728" t="s">
        <v>1179</v>
      </c>
      <c r="J6728" s="13">
        <v>1025</v>
      </c>
      <c r="K6728" s="13">
        <v>225</v>
      </c>
      <c r="L6728" s="16"/>
      <c r="M6728" t="s">
        <v>583</v>
      </c>
      <c r="P6728" t="s">
        <v>243</v>
      </c>
      <c r="Q6728">
        <v>1.1000000000000001</v>
      </c>
      <c r="V6728">
        <v>1</v>
      </c>
      <c r="W6728" t="s">
        <v>1371</v>
      </c>
      <c r="X6728" t="s">
        <v>1415</v>
      </c>
    </row>
    <row r="6729" spans="1:24" x14ac:dyDescent="0.3">
      <c r="A6729">
        <v>8949</v>
      </c>
      <c r="B6729" s="15" t="s">
        <v>663</v>
      </c>
      <c r="C6729" t="str">
        <f>_xlfn.XLOOKUP($B6729, STANDARDS!$A:$A, STANDARDS!$B:$B,,0,2)</f>
        <v>Sukhaya Tunguska Fm</v>
      </c>
      <c r="D6729" t="s">
        <v>1057</v>
      </c>
      <c r="E6729" t="s">
        <v>1179</v>
      </c>
      <c r="J6729" s="13">
        <v>1025</v>
      </c>
      <c r="K6729" s="13">
        <v>225</v>
      </c>
      <c r="L6729" s="16"/>
      <c r="M6729" t="s">
        <v>583</v>
      </c>
      <c r="P6729" t="s">
        <v>243</v>
      </c>
      <c r="Q6729">
        <v>0.5</v>
      </c>
      <c r="V6729">
        <v>1</v>
      </c>
      <c r="W6729" t="s">
        <v>1371</v>
      </c>
      <c r="X6729" t="s">
        <v>1415</v>
      </c>
    </row>
    <row r="6730" spans="1:24" x14ac:dyDescent="0.3">
      <c r="A6730">
        <v>8950</v>
      </c>
      <c r="B6730" s="15" t="s">
        <v>663</v>
      </c>
      <c r="C6730" t="str">
        <f>_xlfn.XLOOKUP($B6730, STANDARDS!$A:$A, STANDARDS!$B:$B,,0,2)</f>
        <v>Sukhaya Tunguska Fm</v>
      </c>
      <c r="D6730" t="s">
        <v>1057</v>
      </c>
      <c r="E6730" t="s">
        <v>1177</v>
      </c>
      <c r="J6730" s="13">
        <v>1025</v>
      </c>
      <c r="K6730" s="13">
        <v>225</v>
      </c>
      <c r="L6730" s="16"/>
      <c r="M6730" t="s">
        <v>583</v>
      </c>
      <c r="P6730" t="s">
        <v>243</v>
      </c>
      <c r="Q6730">
        <v>-0.4</v>
      </c>
      <c r="V6730">
        <v>1</v>
      </c>
      <c r="W6730" t="s">
        <v>1371</v>
      </c>
      <c r="X6730" t="s">
        <v>1415</v>
      </c>
    </row>
    <row r="6731" spans="1:24" x14ac:dyDescent="0.3">
      <c r="A6731">
        <v>8951</v>
      </c>
      <c r="B6731" s="15" t="s">
        <v>663</v>
      </c>
      <c r="C6731" t="str">
        <f>_xlfn.XLOOKUP($B6731, STANDARDS!$A:$A, STANDARDS!$B:$B,,0,2)</f>
        <v>Sukhaya Tunguska Fm</v>
      </c>
      <c r="D6731" t="s">
        <v>1057</v>
      </c>
      <c r="E6731" t="s">
        <v>1177</v>
      </c>
      <c r="J6731" s="13">
        <v>1025</v>
      </c>
      <c r="K6731" s="13">
        <v>225</v>
      </c>
      <c r="L6731" s="16"/>
      <c r="M6731" t="s">
        <v>583</v>
      </c>
      <c r="P6731" t="s">
        <v>243</v>
      </c>
      <c r="Q6731">
        <v>-2.1</v>
      </c>
      <c r="V6731">
        <v>1</v>
      </c>
      <c r="W6731" t="s">
        <v>1371</v>
      </c>
      <c r="X6731" t="s">
        <v>1415</v>
      </c>
    </row>
    <row r="6732" spans="1:24" x14ac:dyDescent="0.3">
      <c r="A6732">
        <v>8952</v>
      </c>
      <c r="B6732" s="15" t="s">
        <v>663</v>
      </c>
      <c r="C6732" t="str">
        <f>_xlfn.XLOOKUP($B6732, STANDARDS!$A:$A, STANDARDS!$B:$B,,0,2)</f>
        <v>Sukhaya Tunguska Fm</v>
      </c>
      <c r="D6732" t="s">
        <v>1057</v>
      </c>
      <c r="E6732" t="s">
        <v>1179</v>
      </c>
      <c r="J6732" s="13">
        <v>1025</v>
      </c>
      <c r="K6732" s="13">
        <v>225</v>
      </c>
      <c r="L6732" s="16"/>
      <c r="M6732" t="s">
        <v>583</v>
      </c>
      <c r="P6732" t="s">
        <v>243</v>
      </c>
      <c r="Q6732">
        <v>-1.2</v>
      </c>
      <c r="V6732">
        <v>1</v>
      </c>
      <c r="W6732" t="s">
        <v>1371</v>
      </c>
      <c r="X6732" t="s">
        <v>1415</v>
      </c>
    </row>
    <row r="6733" spans="1:24" x14ac:dyDescent="0.3">
      <c r="A6733">
        <v>8953</v>
      </c>
      <c r="B6733" s="15" t="s">
        <v>663</v>
      </c>
      <c r="C6733" t="str">
        <f>_xlfn.XLOOKUP($B6733, STANDARDS!$A:$A, STANDARDS!$B:$B,,0,2)</f>
        <v>Sukhaya Tunguska Fm</v>
      </c>
      <c r="D6733" t="s">
        <v>1057</v>
      </c>
      <c r="E6733" t="s">
        <v>1178</v>
      </c>
      <c r="J6733" s="13">
        <v>1025</v>
      </c>
      <c r="K6733" s="13">
        <v>225</v>
      </c>
      <c r="L6733" s="16"/>
      <c r="M6733" t="s">
        <v>583</v>
      </c>
      <c r="P6733" t="s">
        <v>243</v>
      </c>
      <c r="Q6733">
        <v>-1.7</v>
      </c>
      <c r="V6733">
        <v>1</v>
      </c>
      <c r="W6733" t="s">
        <v>1371</v>
      </c>
      <c r="X6733" t="s">
        <v>1415</v>
      </c>
    </row>
    <row r="6734" spans="1:24" x14ac:dyDescent="0.3">
      <c r="A6734">
        <v>8954</v>
      </c>
      <c r="B6734" s="15" t="s">
        <v>663</v>
      </c>
      <c r="C6734" t="str">
        <f>_xlfn.XLOOKUP($B6734, STANDARDS!$A:$A, STANDARDS!$B:$B,,0,2)</f>
        <v>Sukhaya Tunguska Fm</v>
      </c>
      <c r="D6734" t="s">
        <v>1057</v>
      </c>
      <c r="E6734" t="s">
        <v>1177</v>
      </c>
      <c r="J6734" s="13">
        <v>1025</v>
      </c>
      <c r="K6734" s="13">
        <v>225</v>
      </c>
      <c r="L6734" s="16"/>
      <c r="M6734" t="s">
        <v>583</v>
      </c>
      <c r="P6734" t="s">
        <v>243</v>
      </c>
      <c r="Q6734">
        <v>-0.5</v>
      </c>
      <c r="V6734">
        <v>1</v>
      </c>
      <c r="W6734" t="s">
        <v>1371</v>
      </c>
      <c r="X6734" t="s">
        <v>1415</v>
      </c>
    </row>
    <row r="6735" spans="1:24" x14ac:dyDescent="0.3">
      <c r="A6735">
        <v>8955</v>
      </c>
      <c r="B6735" s="15" t="s">
        <v>663</v>
      </c>
      <c r="C6735" t="str">
        <f>_xlfn.XLOOKUP($B6735, STANDARDS!$A:$A, STANDARDS!$B:$B,,0,2)</f>
        <v>Sukhaya Tunguska Fm</v>
      </c>
      <c r="D6735" t="s">
        <v>1057</v>
      </c>
      <c r="E6735" t="s">
        <v>1179</v>
      </c>
      <c r="J6735" s="13">
        <v>1025</v>
      </c>
      <c r="K6735" s="13">
        <v>225</v>
      </c>
      <c r="L6735" s="16"/>
      <c r="M6735" t="s">
        <v>583</v>
      </c>
      <c r="P6735" t="s">
        <v>243</v>
      </c>
      <c r="Q6735">
        <v>-2.7</v>
      </c>
      <c r="V6735">
        <v>1</v>
      </c>
      <c r="W6735" t="s">
        <v>1371</v>
      </c>
      <c r="X6735" t="s">
        <v>1415</v>
      </c>
    </row>
    <row r="6736" spans="1:24" x14ac:dyDescent="0.3">
      <c r="A6736">
        <v>8956</v>
      </c>
      <c r="B6736" s="15" t="s">
        <v>663</v>
      </c>
      <c r="C6736" t="str">
        <f>_xlfn.XLOOKUP($B6736, STANDARDS!$A:$A, STANDARDS!$B:$B,,0,2)</f>
        <v>Sukhaya Tunguska Fm</v>
      </c>
      <c r="D6736" t="s">
        <v>1057</v>
      </c>
      <c r="E6736" t="s">
        <v>1178</v>
      </c>
      <c r="J6736" s="13">
        <v>1025</v>
      </c>
      <c r="K6736" s="13">
        <v>225</v>
      </c>
      <c r="L6736" s="16"/>
      <c r="M6736" t="s">
        <v>583</v>
      </c>
      <c r="P6736" t="s">
        <v>243</v>
      </c>
      <c r="Q6736">
        <v>-1.4</v>
      </c>
      <c r="V6736">
        <v>1</v>
      </c>
      <c r="W6736" t="s">
        <v>1371</v>
      </c>
      <c r="X6736" t="s">
        <v>1415</v>
      </c>
    </row>
    <row r="6737" spans="1:24" x14ac:dyDescent="0.3">
      <c r="A6737">
        <v>8957</v>
      </c>
      <c r="B6737" s="15" t="s">
        <v>663</v>
      </c>
      <c r="C6737" t="str">
        <f>_xlfn.XLOOKUP($B6737, STANDARDS!$A:$A, STANDARDS!$B:$B,,0,2)</f>
        <v>Sukhaya Tunguska Fm</v>
      </c>
      <c r="D6737" t="s">
        <v>1057</v>
      </c>
      <c r="E6737" t="s">
        <v>1179</v>
      </c>
      <c r="J6737" s="13">
        <v>1025</v>
      </c>
      <c r="K6737" s="13">
        <v>225</v>
      </c>
      <c r="L6737" s="16"/>
      <c r="M6737" t="s">
        <v>583</v>
      </c>
      <c r="P6737" t="s">
        <v>243</v>
      </c>
      <c r="Q6737">
        <v>-2.4</v>
      </c>
      <c r="V6737">
        <v>1</v>
      </c>
      <c r="W6737" t="s">
        <v>1371</v>
      </c>
      <c r="X6737" t="s">
        <v>1415</v>
      </c>
    </row>
    <row r="6738" spans="1:24" x14ac:dyDescent="0.3">
      <c r="A6738">
        <v>8958</v>
      </c>
      <c r="B6738" s="15" t="s">
        <v>663</v>
      </c>
      <c r="C6738" t="str">
        <f>_xlfn.XLOOKUP($B6738, STANDARDS!$A:$A, STANDARDS!$B:$B,,0,2)</f>
        <v>Sukhaya Tunguska Fm</v>
      </c>
      <c r="D6738" t="s">
        <v>1057</v>
      </c>
      <c r="E6738" t="s">
        <v>1178</v>
      </c>
      <c r="J6738" s="13">
        <v>1025</v>
      </c>
      <c r="K6738" s="13">
        <v>225</v>
      </c>
      <c r="L6738" s="16"/>
      <c r="M6738" t="s">
        <v>583</v>
      </c>
      <c r="P6738" t="s">
        <v>243</v>
      </c>
      <c r="Q6738">
        <v>-2</v>
      </c>
      <c r="V6738">
        <v>1</v>
      </c>
      <c r="W6738" t="s">
        <v>1371</v>
      </c>
      <c r="X6738" t="s">
        <v>1415</v>
      </c>
    </row>
    <row r="6739" spans="1:24" x14ac:dyDescent="0.3">
      <c r="A6739">
        <v>8959</v>
      </c>
      <c r="B6739" s="15" t="s">
        <v>663</v>
      </c>
      <c r="C6739" t="str">
        <f>_xlfn.XLOOKUP($B6739, STANDARDS!$A:$A, STANDARDS!$B:$B,,0,2)</f>
        <v>Sukhaya Tunguska Fm</v>
      </c>
      <c r="D6739" t="s">
        <v>1057</v>
      </c>
      <c r="E6739" t="s">
        <v>1177</v>
      </c>
      <c r="J6739" s="13">
        <v>1025</v>
      </c>
      <c r="K6739" s="13">
        <v>225</v>
      </c>
      <c r="L6739" s="16"/>
      <c r="M6739" t="s">
        <v>583</v>
      </c>
      <c r="P6739" t="s">
        <v>243</v>
      </c>
      <c r="Q6739">
        <v>-0.3</v>
      </c>
      <c r="V6739">
        <v>1</v>
      </c>
      <c r="W6739" t="s">
        <v>1371</v>
      </c>
      <c r="X6739" t="s">
        <v>1415</v>
      </c>
    </row>
    <row r="6740" spans="1:24" x14ac:dyDescent="0.3">
      <c r="A6740">
        <v>8960</v>
      </c>
      <c r="B6740" s="15" t="s">
        <v>662</v>
      </c>
      <c r="C6740" t="str">
        <f>_xlfn.XLOOKUP($B6740, STANDARDS!$A:$A, STANDARDS!$B:$B,,0,2)</f>
        <v>Linok Fm</v>
      </c>
      <c r="D6740" t="s">
        <v>1057</v>
      </c>
      <c r="E6740" t="s">
        <v>1178</v>
      </c>
      <c r="J6740" s="13">
        <v>1100</v>
      </c>
      <c r="K6740" s="13">
        <v>300</v>
      </c>
      <c r="L6740" s="16"/>
      <c r="M6740" t="s">
        <v>583</v>
      </c>
      <c r="P6740" t="s">
        <v>243</v>
      </c>
      <c r="Q6740">
        <v>-5.0999999999999996</v>
      </c>
      <c r="S6740">
        <v>-30</v>
      </c>
      <c r="U6740" t="s">
        <v>245</v>
      </c>
      <c r="V6740">
        <v>1</v>
      </c>
      <c r="W6740" t="s">
        <v>1371</v>
      </c>
      <c r="X6740" t="s">
        <v>1415</v>
      </c>
    </row>
    <row r="6741" spans="1:24" x14ac:dyDescent="0.3">
      <c r="A6741">
        <v>8961</v>
      </c>
      <c r="B6741" s="15" t="s">
        <v>662</v>
      </c>
      <c r="C6741" t="str">
        <f>_xlfn.XLOOKUP($B6741, STANDARDS!$A:$A, STANDARDS!$B:$B,,0,2)</f>
        <v>Linok Fm</v>
      </c>
      <c r="D6741" t="s">
        <v>1057</v>
      </c>
      <c r="E6741" t="s">
        <v>1177</v>
      </c>
      <c r="J6741" s="13">
        <v>1100</v>
      </c>
      <c r="K6741" s="13">
        <v>300</v>
      </c>
      <c r="L6741" s="16"/>
      <c r="M6741" t="s">
        <v>1347</v>
      </c>
      <c r="P6741" t="s">
        <v>243</v>
      </c>
      <c r="Q6741">
        <v>0.2</v>
      </c>
      <c r="V6741">
        <v>1</v>
      </c>
      <c r="W6741" t="s">
        <v>1371</v>
      </c>
      <c r="X6741" t="s">
        <v>1415</v>
      </c>
    </row>
    <row r="6742" spans="1:24" x14ac:dyDescent="0.3">
      <c r="A6742">
        <v>8962</v>
      </c>
      <c r="B6742" s="15" t="s">
        <v>827</v>
      </c>
      <c r="C6742" t="str">
        <f>_xlfn.XLOOKUP($B6742, STANDARDS!$A:$A, STANDARDS!$B:$B,,0,2)</f>
        <v>Durnoi Mys Fm</v>
      </c>
      <c r="D6742" t="s">
        <v>1057</v>
      </c>
      <c r="E6742" t="s">
        <v>1180</v>
      </c>
      <c r="J6742" s="13"/>
      <c r="K6742" s="13"/>
      <c r="L6742" s="16"/>
      <c r="M6742" t="s">
        <v>583</v>
      </c>
      <c r="P6742" t="s">
        <v>243</v>
      </c>
      <c r="Q6742">
        <v>3.4</v>
      </c>
      <c r="S6742">
        <v>-28.3</v>
      </c>
      <c r="U6742" t="s">
        <v>245</v>
      </c>
      <c r="V6742">
        <v>1</v>
      </c>
      <c r="W6742" t="s">
        <v>1371</v>
      </c>
      <c r="X6742" t="s">
        <v>1415</v>
      </c>
    </row>
    <row r="6743" spans="1:24" x14ac:dyDescent="0.3">
      <c r="A6743">
        <v>8963</v>
      </c>
      <c r="B6743" s="15" t="s">
        <v>667</v>
      </c>
      <c r="C6743" t="str">
        <f>_xlfn.XLOOKUP($B6743, STANDARDS!$A:$A, STANDARDS!$B:$B,,0,2)</f>
        <v>Burovaya Fm</v>
      </c>
      <c r="D6743" t="s">
        <v>1057</v>
      </c>
      <c r="E6743" t="s">
        <v>1181</v>
      </c>
      <c r="J6743" s="13">
        <v>850</v>
      </c>
      <c r="K6743" s="13">
        <v>350</v>
      </c>
      <c r="L6743" s="16"/>
      <c r="M6743" t="s">
        <v>1335</v>
      </c>
      <c r="P6743" t="s">
        <v>243</v>
      </c>
      <c r="Q6743">
        <v>0.5</v>
      </c>
      <c r="V6743">
        <v>1</v>
      </c>
      <c r="W6743" t="s">
        <v>1371</v>
      </c>
      <c r="X6743" t="s">
        <v>1415</v>
      </c>
    </row>
    <row r="6744" spans="1:24" x14ac:dyDescent="0.3">
      <c r="A6744">
        <v>8964</v>
      </c>
      <c r="B6744" s="15" t="s">
        <v>666</v>
      </c>
      <c r="C6744" t="str">
        <f>_xlfn.XLOOKUP($B6744, STANDARDS!$A:$A, STANDARDS!$B:$B,,0,2)</f>
        <v>Miroyedikha Fm</v>
      </c>
      <c r="D6744" t="s">
        <v>1057</v>
      </c>
      <c r="E6744" t="s">
        <v>1182</v>
      </c>
      <c r="J6744" s="13">
        <v>805</v>
      </c>
      <c r="K6744" s="13">
        <v>395</v>
      </c>
      <c r="L6744" s="16"/>
      <c r="M6744" t="s">
        <v>1335</v>
      </c>
      <c r="P6744" t="s">
        <v>243</v>
      </c>
      <c r="Q6744">
        <v>2.4</v>
      </c>
      <c r="V6744">
        <v>1</v>
      </c>
      <c r="W6744" t="s">
        <v>1371</v>
      </c>
      <c r="X6744" t="s">
        <v>1415</v>
      </c>
    </row>
    <row r="6745" spans="1:24" x14ac:dyDescent="0.3">
      <c r="A6745">
        <v>8965</v>
      </c>
      <c r="B6745" s="15" t="s">
        <v>667</v>
      </c>
      <c r="C6745" t="str">
        <f>_xlfn.XLOOKUP($B6745, STANDARDS!$A:$A, STANDARDS!$B:$B,,0,2)</f>
        <v>Burovaya Fm</v>
      </c>
      <c r="D6745" t="s">
        <v>1057</v>
      </c>
      <c r="E6745" t="s">
        <v>1177</v>
      </c>
      <c r="J6745" s="13">
        <v>850</v>
      </c>
      <c r="K6745" s="13">
        <v>350</v>
      </c>
      <c r="L6745" s="16"/>
      <c r="M6745" t="s">
        <v>1335</v>
      </c>
      <c r="P6745" t="s">
        <v>243</v>
      </c>
      <c r="Q6745">
        <v>1.3</v>
      </c>
      <c r="V6745">
        <v>1</v>
      </c>
      <c r="W6745" t="s">
        <v>1371</v>
      </c>
      <c r="X6745" t="s">
        <v>1415</v>
      </c>
    </row>
    <row r="6746" spans="1:24" x14ac:dyDescent="0.3">
      <c r="A6746">
        <v>8966</v>
      </c>
      <c r="B6746" s="15" t="s">
        <v>828</v>
      </c>
      <c r="C6746" t="str">
        <f>_xlfn.XLOOKUP($B6746, STANDARDS!$A:$A, STANDARDS!$B:$B,,0,2)</f>
        <v>Derevnya Fm</v>
      </c>
      <c r="D6746" t="s">
        <v>1057</v>
      </c>
      <c r="E6746" t="s">
        <v>1177</v>
      </c>
      <c r="J6746" s="13">
        <v>875</v>
      </c>
      <c r="K6746" s="13">
        <v>325</v>
      </c>
      <c r="L6746" s="16"/>
      <c r="M6746" t="s">
        <v>1335</v>
      </c>
      <c r="P6746" t="s">
        <v>243</v>
      </c>
      <c r="Q6746">
        <v>1</v>
      </c>
      <c r="V6746">
        <v>1</v>
      </c>
      <c r="W6746" t="s">
        <v>1371</v>
      </c>
      <c r="X6746" t="s">
        <v>1415</v>
      </c>
    </row>
    <row r="6747" spans="1:24" x14ac:dyDescent="0.3">
      <c r="A6747">
        <v>8967</v>
      </c>
      <c r="B6747" s="15" t="s">
        <v>667</v>
      </c>
      <c r="C6747" t="str">
        <f>_xlfn.XLOOKUP($B6747, STANDARDS!$A:$A, STANDARDS!$B:$B,,0,2)</f>
        <v>Burovaya Fm</v>
      </c>
      <c r="D6747" t="s">
        <v>1057</v>
      </c>
      <c r="E6747" t="s">
        <v>1177</v>
      </c>
      <c r="J6747" s="13">
        <v>850</v>
      </c>
      <c r="K6747" s="13">
        <v>350</v>
      </c>
      <c r="L6747" s="16"/>
      <c r="M6747" t="s">
        <v>1335</v>
      </c>
      <c r="P6747" t="s">
        <v>243</v>
      </c>
      <c r="Q6747">
        <v>1.8</v>
      </c>
      <c r="V6747">
        <v>1</v>
      </c>
      <c r="W6747" t="s">
        <v>1371</v>
      </c>
      <c r="X6747" t="s">
        <v>1415</v>
      </c>
    </row>
    <row r="6748" spans="1:24" x14ac:dyDescent="0.3">
      <c r="A6748">
        <v>8968</v>
      </c>
      <c r="B6748" s="15" t="s">
        <v>667</v>
      </c>
      <c r="C6748" t="str">
        <f>_xlfn.XLOOKUP($B6748, STANDARDS!$A:$A, STANDARDS!$B:$B,,0,2)</f>
        <v>Burovaya Fm</v>
      </c>
      <c r="D6748" t="s">
        <v>1057</v>
      </c>
      <c r="E6748" t="s">
        <v>1177</v>
      </c>
      <c r="J6748" s="13">
        <v>850</v>
      </c>
      <c r="K6748" s="13">
        <v>350</v>
      </c>
      <c r="L6748" s="16"/>
      <c r="M6748" t="s">
        <v>1335</v>
      </c>
      <c r="P6748" t="s">
        <v>243</v>
      </c>
      <c r="Q6748">
        <v>1.2</v>
      </c>
      <c r="V6748">
        <v>1</v>
      </c>
      <c r="W6748" t="s">
        <v>1371</v>
      </c>
      <c r="X6748" t="s">
        <v>1415</v>
      </c>
    </row>
    <row r="6749" spans="1:24" x14ac:dyDescent="0.3">
      <c r="A6749">
        <v>8969</v>
      </c>
      <c r="B6749" s="15" t="s">
        <v>667</v>
      </c>
      <c r="C6749" t="str">
        <f>_xlfn.XLOOKUP($B6749, STANDARDS!$A:$A, STANDARDS!$B:$B,,0,2)</f>
        <v>Burovaya Fm</v>
      </c>
      <c r="D6749" t="s">
        <v>1057</v>
      </c>
      <c r="E6749" t="s">
        <v>1177</v>
      </c>
      <c r="J6749" s="13">
        <v>850</v>
      </c>
      <c r="K6749" s="13">
        <v>350</v>
      </c>
      <c r="L6749" s="16"/>
      <c r="M6749" t="s">
        <v>1335</v>
      </c>
      <c r="P6749" t="s">
        <v>243</v>
      </c>
      <c r="Q6749">
        <v>0.3</v>
      </c>
      <c r="V6749">
        <v>1</v>
      </c>
      <c r="W6749" t="s">
        <v>1371</v>
      </c>
      <c r="X6749" t="s">
        <v>1415</v>
      </c>
    </row>
    <row r="6750" spans="1:24" x14ac:dyDescent="0.3">
      <c r="A6750">
        <v>8970</v>
      </c>
      <c r="B6750" s="15" t="s">
        <v>667</v>
      </c>
      <c r="C6750" t="str">
        <f>_xlfn.XLOOKUP($B6750, STANDARDS!$A:$A, STANDARDS!$B:$B,,0,2)</f>
        <v>Burovaya Fm</v>
      </c>
      <c r="D6750" t="s">
        <v>1057</v>
      </c>
      <c r="E6750" t="s">
        <v>1177</v>
      </c>
      <c r="J6750" s="13">
        <v>850</v>
      </c>
      <c r="K6750" s="13">
        <v>350</v>
      </c>
      <c r="L6750" s="16"/>
      <c r="M6750" t="s">
        <v>1335</v>
      </c>
      <c r="P6750" t="s">
        <v>243</v>
      </c>
      <c r="Q6750">
        <v>4.5999999999999996</v>
      </c>
      <c r="S6750">
        <v>-28.2</v>
      </c>
      <c r="U6750" t="s">
        <v>245</v>
      </c>
      <c r="V6750">
        <v>1</v>
      </c>
      <c r="W6750" t="s">
        <v>1371</v>
      </c>
      <c r="X6750" t="s">
        <v>1415</v>
      </c>
    </row>
    <row r="6751" spans="1:24" x14ac:dyDescent="0.3">
      <c r="A6751">
        <v>8971</v>
      </c>
      <c r="B6751" s="15" t="s">
        <v>667</v>
      </c>
      <c r="C6751" t="str">
        <f>_xlfn.XLOOKUP($B6751, STANDARDS!$A:$A, STANDARDS!$B:$B,,0,2)</f>
        <v>Burovaya Fm</v>
      </c>
      <c r="D6751" t="s">
        <v>1057</v>
      </c>
      <c r="E6751" t="s">
        <v>1177</v>
      </c>
      <c r="J6751" s="13">
        <v>850</v>
      </c>
      <c r="K6751" s="13">
        <v>350</v>
      </c>
      <c r="L6751" s="16"/>
      <c r="M6751" t="s">
        <v>1335</v>
      </c>
      <c r="P6751" t="s">
        <v>243</v>
      </c>
      <c r="Q6751">
        <v>3.1</v>
      </c>
      <c r="S6751">
        <v>-26.9</v>
      </c>
      <c r="U6751" t="s">
        <v>245</v>
      </c>
      <c r="V6751">
        <v>1</v>
      </c>
      <c r="W6751" t="s">
        <v>1371</v>
      </c>
      <c r="X6751" t="s">
        <v>1415</v>
      </c>
    </row>
    <row r="6752" spans="1:24" x14ac:dyDescent="0.3">
      <c r="A6752">
        <v>8972</v>
      </c>
      <c r="B6752" s="15" t="s">
        <v>828</v>
      </c>
      <c r="C6752" t="str">
        <f>_xlfn.XLOOKUP($B6752, STANDARDS!$A:$A, STANDARDS!$B:$B,,0,2)</f>
        <v>Derevnya Fm</v>
      </c>
      <c r="D6752" t="s">
        <v>1057</v>
      </c>
      <c r="E6752" t="s">
        <v>1179</v>
      </c>
      <c r="J6752" s="13">
        <v>875</v>
      </c>
      <c r="K6752" s="13">
        <v>325</v>
      </c>
      <c r="L6752" s="16"/>
      <c r="M6752" t="s">
        <v>1340</v>
      </c>
      <c r="P6752" t="s">
        <v>243</v>
      </c>
      <c r="Q6752">
        <v>1.4</v>
      </c>
      <c r="V6752">
        <v>1</v>
      </c>
      <c r="W6752" t="s">
        <v>1371</v>
      </c>
      <c r="X6752" t="s">
        <v>1415</v>
      </c>
    </row>
    <row r="6753" spans="1:24" x14ac:dyDescent="0.3">
      <c r="A6753">
        <v>8973</v>
      </c>
      <c r="B6753" s="15" t="s">
        <v>667</v>
      </c>
      <c r="C6753" t="str">
        <f>_xlfn.XLOOKUP($B6753, STANDARDS!$A:$A, STANDARDS!$B:$B,,0,2)</f>
        <v>Burovaya Fm</v>
      </c>
      <c r="D6753" t="s">
        <v>1057</v>
      </c>
      <c r="E6753" t="s">
        <v>1179</v>
      </c>
      <c r="J6753" s="13">
        <v>850</v>
      </c>
      <c r="K6753" s="13">
        <v>350</v>
      </c>
      <c r="L6753" s="16"/>
      <c r="M6753" t="s">
        <v>1335</v>
      </c>
      <c r="P6753" t="s">
        <v>243</v>
      </c>
      <c r="Q6753">
        <v>2.2999999999999998</v>
      </c>
      <c r="V6753">
        <v>1</v>
      </c>
      <c r="W6753" t="s">
        <v>1371</v>
      </c>
      <c r="X6753" t="s">
        <v>1415</v>
      </c>
    </row>
    <row r="6754" spans="1:24" x14ac:dyDescent="0.3">
      <c r="A6754">
        <v>8974</v>
      </c>
      <c r="B6754" s="15" t="s">
        <v>667</v>
      </c>
      <c r="C6754" t="str">
        <f>_xlfn.XLOOKUP($B6754, STANDARDS!$A:$A, STANDARDS!$B:$B,,0,2)</f>
        <v>Burovaya Fm</v>
      </c>
      <c r="D6754" t="s">
        <v>1057</v>
      </c>
      <c r="E6754" t="s">
        <v>1177</v>
      </c>
      <c r="J6754" s="13">
        <v>850</v>
      </c>
      <c r="K6754" s="13">
        <v>350</v>
      </c>
      <c r="L6754" s="16"/>
      <c r="M6754" t="s">
        <v>1335</v>
      </c>
      <c r="P6754" t="s">
        <v>243</v>
      </c>
      <c r="Q6754">
        <v>2.8</v>
      </c>
      <c r="V6754">
        <v>1</v>
      </c>
      <c r="W6754" t="s">
        <v>1371</v>
      </c>
      <c r="X6754" t="s">
        <v>1415</v>
      </c>
    </row>
    <row r="6755" spans="1:24" x14ac:dyDescent="0.3">
      <c r="A6755">
        <v>8975</v>
      </c>
      <c r="B6755" s="15" t="s">
        <v>667</v>
      </c>
      <c r="C6755" t="str">
        <f>_xlfn.XLOOKUP($B6755, STANDARDS!$A:$A, STANDARDS!$B:$B,,0,2)</f>
        <v>Burovaya Fm</v>
      </c>
      <c r="D6755" t="s">
        <v>1057</v>
      </c>
      <c r="E6755" t="s">
        <v>1179</v>
      </c>
      <c r="J6755" s="13">
        <v>850</v>
      </c>
      <c r="K6755" s="13">
        <v>350</v>
      </c>
      <c r="L6755" s="16"/>
      <c r="M6755" t="s">
        <v>1335</v>
      </c>
      <c r="P6755" t="s">
        <v>243</v>
      </c>
      <c r="Q6755">
        <v>3.4</v>
      </c>
      <c r="S6755">
        <v>-29.5</v>
      </c>
      <c r="U6755" t="s">
        <v>245</v>
      </c>
      <c r="V6755">
        <v>1</v>
      </c>
      <c r="W6755" t="s">
        <v>1371</v>
      </c>
      <c r="X6755" t="s">
        <v>1415</v>
      </c>
    </row>
    <row r="6756" spans="1:24" x14ac:dyDescent="0.3">
      <c r="A6756">
        <v>8976</v>
      </c>
      <c r="B6756" s="15" t="s">
        <v>666</v>
      </c>
      <c r="C6756" t="str">
        <f>_xlfn.XLOOKUP($B6756, STANDARDS!$A:$A, STANDARDS!$B:$B,,0,2)</f>
        <v>Miroyedikha Fm</v>
      </c>
      <c r="D6756" t="s">
        <v>1057</v>
      </c>
      <c r="E6756" t="s">
        <v>1182</v>
      </c>
      <c r="J6756" s="13">
        <v>805</v>
      </c>
      <c r="K6756" s="13">
        <v>395</v>
      </c>
      <c r="L6756" s="16"/>
      <c r="M6756" t="s">
        <v>1335</v>
      </c>
      <c r="P6756" t="s">
        <v>243</v>
      </c>
      <c r="Q6756">
        <v>2.1</v>
      </c>
      <c r="V6756">
        <v>1</v>
      </c>
      <c r="W6756" t="s">
        <v>1371</v>
      </c>
      <c r="X6756" t="s">
        <v>1415</v>
      </c>
    </row>
    <row r="6757" spans="1:24" x14ac:dyDescent="0.3">
      <c r="A6757">
        <v>8977</v>
      </c>
      <c r="B6757" s="15" t="s">
        <v>666</v>
      </c>
      <c r="C6757" t="str">
        <f>_xlfn.XLOOKUP($B6757, STANDARDS!$A:$A, STANDARDS!$B:$B,,0,2)</f>
        <v>Miroyedikha Fm</v>
      </c>
      <c r="D6757" t="s">
        <v>1057</v>
      </c>
      <c r="E6757" t="s">
        <v>1182</v>
      </c>
      <c r="J6757" s="13">
        <v>805</v>
      </c>
      <c r="K6757" s="13">
        <v>395</v>
      </c>
      <c r="L6757" s="16"/>
      <c r="M6757" t="s">
        <v>1335</v>
      </c>
      <c r="P6757" t="s">
        <v>243</v>
      </c>
      <c r="Q6757">
        <v>2.4</v>
      </c>
      <c r="V6757">
        <v>1</v>
      </c>
      <c r="W6757" t="s">
        <v>1371</v>
      </c>
      <c r="X6757" t="s">
        <v>1415</v>
      </c>
    </row>
    <row r="6758" spans="1:24" x14ac:dyDescent="0.3">
      <c r="A6758">
        <v>8978</v>
      </c>
      <c r="B6758" s="15" t="s">
        <v>667</v>
      </c>
      <c r="C6758" t="str">
        <f>_xlfn.XLOOKUP($B6758, STANDARDS!$A:$A, STANDARDS!$B:$B,,0,2)</f>
        <v>Burovaya Fm</v>
      </c>
      <c r="D6758" t="s">
        <v>1057</v>
      </c>
      <c r="E6758" t="s">
        <v>1179</v>
      </c>
      <c r="J6758" s="13">
        <v>850</v>
      </c>
      <c r="K6758" s="13">
        <v>350</v>
      </c>
      <c r="L6758" s="16"/>
      <c r="M6758" t="s">
        <v>1335</v>
      </c>
      <c r="P6758" t="s">
        <v>243</v>
      </c>
      <c r="Q6758">
        <v>2.2000000000000002</v>
      </c>
      <c r="V6758">
        <v>1</v>
      </c>
      <c r="W6758" t="s">
        <v>1371</v>
      </c>
      <c r="X6758" t="s">
        <v>1415</v>
      </c>
    </row>
    <row r="6759" spans="1:24" x14ac:dyDescent="0.3">
      <c r="A6759">
        <v>8979</v>
      </c>
      <c r="B6759" s="15" t="s">
        <v>667</v>
      </c>
      <c r="C6759" t="str">
        <f>_xlfn.XLOOKUP($B6759, STANDARDS!$A:$A, STANDARDS!$B:$B,,0,2)</f>
        <v>Burovaya Fm</v>
      </c>
      <c r="D6759" t="s">
        <v>1057</v>
      </c>
      <c r="E6759" t="s">
        <v>1177</v>
      </c>
      <c r="J6759" s="13">
        <v>850</v>
      </c>
      <c r="K6759" s="13">
        <v>350</v>
      </c>
      <c r="L6759" s="16"/>
      <c r="M6759" t="s">
        <v>1340</v>
      </c>
      <c r="P6759" t="s">
        <v>243</v>
      </c>
      <c r="Q6759">
        <v>3.4</v>
      </c>
      <c r="V6759">
        <v>1</v>
      </c>
      <c r="W6759" t="s">
        <v>1371</v>
      </c>
      <c r="X6759" t="s">
        <v>1415</v>
      </c>
    </row>
    <row r="6760" spans="1:24" x14ac:dyDescent="0.3">
      <c r="A6760">
        <v>8980</v>
      </c>
      <c r="B6760" s="15" t="s">
        <v>668</v>
      </c>
      <c r="C6760" t="str">
        <f>_xlfn.XLOOKUP($B6760, STANDARDS!$A:$A, STANDARDS!$B:$B,,0,2)</f>
        <v>Turukhansk Fm</v>
      </c>
      <c r="D6760" t="s">
        <v>1057</v>
      </c>
      <c r="E6760" t="s">
        <v>1182</v>
      </c>
      <c r="J6760" s="13">
        <v>790</v>
      </c>
      <c r="K6760" s="13">
        <v>410</v>
      </c>
      <c r="L6760" s="16"/>
      <c r="M6760" t="s">
        <v>583</v>
      </c>
      <c r="P6760" t="s">
        <v>243</v>
      </c>
      <c r="Q6760">
        <v>2.9</v>
      </c>
      <c r="V6760">
        <v>1</v>
      </c>
      <c r="W6760" t="s">
        <v>1371</v>
      </c>
      <c r="X6760" t="s">
        <v>1415</v>
      </c>
    </row>
    <row r="6761" spans="1:24" x14ac:dyDescent="0.3">
      <c r="A6761">
        <v>8981</v>
      </c>
      <c r="B6761" s="15" t="s">
        <v>668</v>
      </c>
      <c r="C6761" t="str">
        <f>_xlfn.XLOOKUP($B6761, STANDARDS!$A:$A, STANDARDS!$B:$B,,0,2)</f>
        <v>Turukhansk Fm</v>
      </c>
      <c r="D6761" t="s">
        <v>1057</v>
      </c>
      <c r="E6761" t="s">
        <v>1182</v>
      </c>
      <c r="J6761" s="13">
        <v>790</v>
      </c>
      <c r="K6761" s="13">
        <v>410</v>
      </c>
      <c r="L6761" s="16"/>
      <c r="M6761" t="s">
        <v>583</v>
      </c>
      <c r="P6761" t="s">
        <v>243</v>
      </c>
      <c r="Q6761">
        <v>3</v>
      </c>
      <c r="V6761">
        <v>1</v>
      </c>
      <c r="W6761" t="s">
        <v>1371</v>
      </c>
      <c r="X6761" t="s">
        <v>1415</v>
      </c>
    </row>
    <row r="6762" spans="1:24" x14ac:dyDescent="0.3">
      <c r="A6762">
        <v>8982</v>
      </c>
      <c r="B6762" s="15" t="s">
        <v>668</v>
      </c>
      <c r="C6762" t="str">
        <f>_xlfn.XLOOKUP($B6762, STANDARDS!$A:$A, STANDARDS!$B:$B,,0,2)</f>
        <v>Turukhansk Fm</v>
      </c>
      <c r="D6762" t="s">
        <v>1057</v>
      </c>
      <c r="E6762" t="s">
        <v>1182</v>
      </c>
      <c r="J6762" s="13">
        <v>790</v>
      </c>
      <c r="K6762" s="13">
        <v>410</v>
      </c>
      <c r="L6762" s="16"/>
      <c r="M6762" t="s">
        <v>583</v>
      </c>
      <c r="P6762" t="s">
        <v>243</v>
      </c>
      <c r="Q6762">
        <v>1.8</v>
      </c>
      <c r="V6762">
        <v>1</v>
      </c>
      <c r="W6762" t="s">
        <v>1371</v>
      </c>
      <c r="X6762" t="s">
        <v>1415</v>
      </c>
    </row>
    <row r="6763" spans="1:24" x14ac:dyDescent="0.3">
      <c r="A6763">
        <v>8983</v>
      </c>
      <c r="B6763" s="15" t="s">
        <v>668</v>
      </c>
      <c r="C6763" t="str">
        <f>_xlfn.XLOOKUP($B6763, STANDARDS!$A:$A, STANDARDS!$B:$B,,0,2)</f>
        <v>Turukhansk Fm</v>
      </c>
      <c r="D6763" t="s">
        <v>1057</v>
      </c>
      <c r="E6763" t="s">
        <v>1182</v>
      </c>
      <c r="J6763" s="13">
        <v>790</v>
      </c>
      <c r="K6763" s="13">
        <v>410</v>
      </c>
      <c r="L6763" s="16"/>
      <c r="M6763" t="s">
        <v>583</v>
      </c>
      <c r="P6763" t="s">
        <v>243</v>
      </c>
      <c r="Q6763">
        <v>3.7</v>
      </c>
      <c r="V6763">
        <v>1</v>
      </c>
      <c r="W6763" t="s">
        <v>1371</v>
      </c>
      <c r="X6763" t="s">
        <v>1415</v>
      </c>
    </row>
    <row r="6764" spans="1:24" x14ac:dyDescent="0.3">
      <c r="A6764">
        <v>8984</v>
      </c>
      <c r="B6764" s="15" t="s">
        <v>668</v>
      </c>
      <c r="C6764" t="str">
        <f>_xlfn.XLOOKUP($B6764, STANDARDS!$A:$A, STANDARDS!$B:$B,,0,2)</f>
        <v>Turukhansk Fm</v>
      </c>
      <c r="D6764" t="s">
        <v>1057</v>
      </c>
      <c r="E6764" t="s">
        <v>1177</v>
      </c>
      <c r="J6764" s="13">
        <v>790</v>
      </c>
      <c r="K6764" s="13">
        <v>410</v>
      </c>
      <c r="L6764" s="16"/>
      <c r="M6764" t="s">
        <v>583</v>
      </c>
      <c r="P6764" t="s">
        <v>243</v>
      </c>
      <c r="Q6764">
        <v>2.7</v>
      </c>
      <c r="V6764">
        <v>1</v>
      </c>
      <c r="W6764" t="s">
        <v>1371</v>
      </c>
      <c r="X6764" t="s">
        <v>1415</v>
      </c>
    </row>
    <row r="6765" spans="1:24" x14ac:dyDescent="0.3">
      <c r="A6765">
        <v>8985</v>
      </c>
      <c r="B6765" s="15" t="s">
        <v>668</v>
      </c>
      <c r="C6765" t="str">
        <f>_xlfn.XLOOKUP($B6765, STANDARDS!$A:$A, STANDARDS!$B:$B,,0,2)</f>
        <v>Turukhansk Fm</v>
      </c>
      <c r="D6765" t="s">
        <v>1057</v>
      </c>
      <c r="E6765" t="s">
        <v>1182</v>
      </c>
      <c r="J6765" s="13">
        <v>790</v>
      </c>
      <c r="K6765" s="13">
        <v>410</v>
      </c>
      <c r="L6765" s="16"/>
      <c r="M6765" t="s">
        <v>583</v>
      </c>
      <c r="P6765" t="s">
        <v>243</v>
      </c>
      <c r="Q6765">
        <v>3.7</v>
      </c>
      <c r="V6765">
        <v>1</v>
      </c>
      <c r="W6765" t="s">
        <v>1371</v>
      </c>
      <c r="X6765" t="s">
        <v>1415</v>
      </c>
    </row>
    <row r="6766" spans="1:24" x14ac:dyDescent="0.3">
      <c r="A6766">
        <v>8986</v>
      </c>
      <c r="B6766" s="15" t="s">
        <v>668</v>
      </c>
      <c r="C6766" t="str">
        <f>_xlfn.XLOOKUP($B6766, STANDARDS!$A:$A, STANDARDS!$B:$B,,0,2)</f>
        <v>Turukhansk Fm</v>
      </c>
      <c r="D6766" t="s">
        <v>1057</v>
      </c>
      <c r="E6766" t="s">
        <v>1177</v>
      </c>
      <c r="J6766" s="13">
        <v>790</v>
      </c>
      <c r="K6766" s="13">
        <v>410</v>
      </c>
      <c r="L6766" s="16"/>
      <c r="M6766" t="s">
        <v>583</v>
      </c>
      <c r="P6766" t="s">
        <v>243</v>
      </c>
      <c r="Q6766">
        <v>0.8</v>
      </c>
      <c r="V6766">
        <v>1</v>
      </c>
      <c r="W6766" t="s">
        <v>1371</v>
      </c>
      <c r="X6766" t="s">
        <v>1415</v>
      </c>
    </row>
    <row r="6767" spans="1:24" x14ac:dyDescent="0.3">
      <c r="A6767">
        <v>8987</v>
      </c>
      <c r="B6767" s="15" t="s">
        <v>668</v>
      </c>
      <c r="C6767" t="str">
        <f>_xlfn.XLOOKUP($B6767, STANDARDS!$A:$A, STANDARDS!$B:$B,,0,2)</f>
        <v>Turukhansk Fm</v>
      </c>
      <c r="D6767" t="s">
        <v>1057</v>
      </c>
      <c r="E6767" t="s">
        <v>1177</v>
      </c>
      <c r="J6767" s="13">
        <v>790</v>
      </c>
      <c r="K6767" s="13">
        <v>410</v>
      </c>
      <c r="L6767" s="16"/>
      <c r="M6767" t="s">
        <v>583</v>
      </c>
      <c r="P6767" t="s">
        <v>243</v>
      </c>
      <c r="Q6767">
        <v>3.4</v>
      </c>
      <c r="V6767">
        <v>1</v>
      </c>
      <c r="W6767" t="s">
        <v>1371</v>
      </c>
      <c r="X6767" t="s">
        <v>1415</v>
      </c>
    </row>
    <row r="6768" spans="1:24" x14ac:dyDescent="0.3">
      <c r="A6768">
        <v>8988</v>
      </c>
      <c r="B6768" s="15" t="s">
        <v>668</v>
      </c>
      <c r="C6768" t="str">
        <f>_xlfn.XLOOKUP($B6768, STANDARDS!$A:$A, STANDARDS!$B:$B,,0,2)</f>
        <v>Turukhansk Fm</v>
      </c>
      <c r="D6768" t="s">
        <v>1057</v>
      </c>
      <c r="E6768" t="s">
        <v>1177</v>
      </c>
      <c r="J6768" s="13">
        <v>790</v>
      </c>
      <c r="K6768" s="13">
        <v>410</v>
      </c>
      <c r="L6768" s="16"/>
      <c r="M6768" t="s">
        <v>583</v>
      </c>
      <c r="P6768" t="s">
        <v>243</v>
      </c>
      <c r="Q6768">
        <v>4.2</v>
      </c>
      <c r="V6768">
        <v>1</v>
      </c>
      <c r="W6768" t="s">
        <v>1371</v>
      </c>
      <c r="X6768" t="s">
        <v>1415</v>
      </c>
    </row>
    <row r="6769" spans="1:24" x14ac:dyDescent="0.3">
      <c r="A6769">
        <v>8990</v>
      </c>
      <c r="B6769" s="15" t="s">
        <v>666</v>
      </c>
      <c r="C6769" t="str">
        <f>_xlfn.XLOOKUP($B6769, STANDARDS!$A:$A, STANDARDS!$B:$B,,0,2)</f>
        <v>Miroyedikha Fm</v>
      </c>
      <c r="D6769" t="s">
        <v>1057</v>
      </c>
      <c r="E6769" t="s">
        <v>1181</v>
      </c>
      <c r="J6769" s="13">
        <v>805</v>
      </c>
      <c r="K6769" s="13">
        <v>395</v>
      </c>
      <c r="L6769" s="16"/>
      <c r="M6769" t="s">
        <v>583</v>
      </c>
      <c r="P6769" t="s">
        <v>243</v>
      </c>
      <c r="Q6769">
        <v>2.2999999999999998</v>
      </c>
      <c r="S6769">
        <v>-30.5</v>
      </c>
      <c r="U6769" t="s">
        <v>245</v>
      </c>
      <c r="V6769">
        <v>1</v>
      </c>
      <c r="W6769" t="s">
        <v>1371</v>
      </c>
      <c r="X6769" t="s">
        <v>1415</v>
      </c>
    </row>
    <row r="6770" spans="1:24" x14ac:dyDescent="0.3">
      <c r="A6770">
        <v>8991</v>
      </c>
      <c r="B6770" s="15" t="s">
        <v>666</v>
      </c>
      <c r="C6770" t="str">
        <f>_xlfn.XLOOKUP($B6770, STANDARDS!$A:$A, STANDARDS!$B:$B,,0,2)</f>
        <v>Miroyedikha Fm</v>
      </c>
      <c r="D6770" t="s">
        <v>1057</v>
      </c>
      <c r="E6770" t="s">
        <v>1181</v>
      </c>
      <c r="J6770" s="13">
        <v>805</v>
      </c>
      <c r="K6770" s="13">
        <v>395</v>
      </c>
      <c r="L6770" s="16"/>
      <c r="M6770" t="s">
        <v>583</v>
      </c>
      <c r="P6770" t="s">
        <v>243</v>
      </c>
      <c r="Q6770">
        <v>1</v>
      </c>
      <c r="V6770">
        <v>1</v>
      </c>
      <c r="W6770" t="s">
        <v>1371</v>
      </c>
      <c r="X6770" t="s">
        <v>1415</v>
      </c>
    </row>
    <row r="6771" spans="1:24" x14ac:dyDescent="0.3">
      <c r="A6771">
        <v>8992</v>
      </c>
      <c r="B6771" s="15" t="s">
        <v>666</v>
      </c>
      <c r="C6771" t="str">
        <f>_xlfn.XLOOKUP($B6771, STANDARDS!$A:$A, STANDARDS!$B:$B,,0,2)</f>
        <v>Miroyedikha Fm</v>
      </c>
      <c r="D6771" t="s">
        <v>1057</v>
      </c>
      <c r="E6771" t="s">
        <v>1182</v>
      </c>
      <c r="J6771" s="13">
        <v>805</v>
      </c>
      <c r="K6771" s="13">
        <v>395</v>
      </c>
      <c r="L6771" s="16"/>
      <c r="M6771" t="s">
        <v>583</v>
      </c>
      <c r="P6771" t="s">
        <v>243</v>
      </c>
      <c r="Q6771">
        <v>2.7</v>
      </c>
      <c r="V6771">
        <v>1</v>
      </c>
      <c r="W6771" t="s">
        <v>1371</v>
      </c>
      <c r="X6771" t="s">
        <v>1415</v>
      </c>
    </row>
    <row r="6772" spans="1:24" x14ac:dyDescent="0.3">
      <c r="A6772">
        <v>8993</v>
      </c>
      <c r="B6772" s="15" t="s">
        <v>666</v>
      </c>
      <c r="C6772" t="str">
        <f>_xlfn.XLOOKUP($B6772, STANDARDS!$A:$A, STANDARDS!$B:$B,,0,2)</f>
        <v>Miroyedikha Fm</v>
      </c>
      <c r="D6772" t="s">
        <v>1057</v>
      </c>
      <c r="E6772" t="s">
        <v>1181</v>
      </c>
      <c r="J6772" s="13">
        <v>805</v>
      </c>
      <c r="K6772" s="13">
        <v>395</v>
      </c>
      <c r="L6772" s="16"/>
      <c r="M6772" t="s">
        <v>583</v>
      </c>
      <c r="P6772" t="s">
        <v>243</v>
      </c>
      <c r="Q6772">
        <v>1.4</v>
      </c>
      <c r="V6772">
        <v>1</v>
      </c>
      <c r="W6772" t="s">
        <v>1371</v>
      </c>
      <c r="X6772" t="s">
        <v>1415</v>
      </c>
    </row>
    <row r="6773" spans="1:24" x14ac:dyDescent="0.3">
      <c r="A6773">
        <v>8994</v>
      </c>
      <c r="B6773" s="15" t="s">
        <v>666</v>
      </c>
      <c r="C6773" t="str">
        <f>_xlfn.XLOOKUP($B6773, STANDARDS!$A:$A, STANDARDS!$B:$B,,0,2)</f>
        <v>Miroyedikha Fm</v>
      </c>
      <c r="D6773" t="s">
        <v>1057</v>
      </c>
      <c r="E6773" t="s">
        <v>1181</v>
      </c>
      <c r="J6773" s="13">
        <v>805</v>
      </c>
      <c r="K6773" s="13">
        <v>395</v>
      </c>
      <c r="L6773" s="16"/>
      <c r="M6773" t="s">
        <v>583</v>
      </c>
      <c r="P6773" t="s">
        <v>243</v>
      </c>
      <c r="Q6773">
        <v>-0.4</v>
      </c>
      <c r="S6773">
        <v>-30.8</v>
      </c>
      <c r="U6773" t="s">
        <v>245</v>
      </c>
      <c r="V6773">
        <v>1</v>
      </c>
      <c r="W6773" t="s">
        <v>1371</v>
      </c>
      <c r="X6773" t="s">
        <v>1415</v>
      </c>
    </row>
    <row r="6774" spans="1:24" x14ac:dyDescent="0.3">
      <c r="A6774">
        <v>8995</v>
      </c>
      <c r="B6774" s="15" t="s">
        <v>666</v>
      </c>
      <c r="C6774" t="str">
        <f>_xlfn.XLOOKUP($B6774, STANDARDS!$A:$A, STANDARDS!$B:$B,,0,2)</f>
        <v>Miroyedikha Fm</v>
      </c>
      <c r="D6774" t="s">
        <v>1057</v>
      </c>
      <c r="E6774" t="s">
        <v>1182</v>
      </c>
      <c r="J6774" s="13">
        <v>805</v>
      </c>
      <c r="K6774" s="13">
        <v>395</v>
      </c>
      <c r="L6774" s="16"/>
      <c r="M6774" t="s">
        <v>583</v>
      </c>
      <c r="P6774" t="s">
        <v>243</v>
      </c>
      <c r="Q6774">
        <v>2.2000000000000002</v>
      </c>
      <c r="V6774">
        <v>1</v>
      </c>
      <c r="W6774" t="s">
        <v>1371</v>
      </c>
      <c r="X6774" t="s">
        <v>1415</v>
      </c>
    </row>
    <row r="6775" spans="1:24" x14ac:dyDescent="0.3">
      <c r="A6775">
        <v>8996</v>
      </c>
      <c r="B6775" s="15" t="s">
        <v>669</v>
      </c>
      <c r="C6775" t="str">
        <f>_xlfn.XLOOKUP($B6775, STANDARDS!$A:$A, STANDARDS!$B:$B,,0,2)</f>
        <v>Shorikha Fm</v>
      </c>
      <c r="D6775" t="s">
        <v>1057</v>
      </c>
      <c r="E6775" t="s">
        <v>1181</v>
      </c>
      <c r="J6775" s="13">
        <v>820</v>
      </c>
      <c r="K6775" s="13">
        <v>380</v>
      </c>
      <c r="L6775" s="16"/>
      <c r="M6775" t="s">
        <v>583</v>
      </c>
      <c r="P6775" t="s">
        <v>243</v>
      </c>
      <c r="Q6775">
        <v>1.5</v>
      </c>
      <c r="V6775">
        <v>1</v>
      </c>
      <c r="W6775" t="s">
        <v>1371</v>
      </c>
      <c r="X6775" t="s">
        <v>1415</v>
      </c>
    </row>
    <row r="6776" spans="1:24" x14ac:dyDescent="0.3">
      <c r="A6776">
        <v>8997</v>
      </c>
      <c r="B6776" s="15" t="s">
        <v>669</v>
      </c>
      <c r="C6776" t="str">
        <f>_xlfn.XLOOKUP($B6776, STANDARDS!$A:$A, STANDARDS!$B:$B,,0,2)</f>
        <v>Shorikha Fm</v>
      </c>
      <c r="D6776" t="s">
        <v>1057</v>
      </c>
      <c r="E6776" t="s">
        <v>1181</v>
      </c>
      <c r="J6776" s="13">
        <v>820</v>
      </c>
      <c r="K6776" s="13">
        <v>380</v>
      </c>
      <c r="L6776" s="16"/>
      <c r="M6776" t="s">
        <v>583</v>
      </c>
      <c r="P6776" t="s">
        <v>243</v>
      </c>
      <c r="Q6776">
        <v>1.7</v>
      </c>
      <c r="V6776">
        <v>1</v>
      </c>
      <c r="W6776" t="s">
        <v>1371</v>
      </c>
      <c r="X6776" t="s">
        <v>1415</v>
      </c>
    </row>
    <row r="6777" spans="1:24" x14ac:dyDescent="0.3">
      <c r="A6777">
        <v>8998</v>
      </c>
      <c r="B6777" s="15" t="s">
        <v>669</v>
      </c>
      <c r="C6777" t="str">
        <f>_xlfn.XLOOKUP($B6777, STANDARDS!$A:$A, STANDARDS!$B:$B,,0,2)</f>
        <v>Shorikha Fm</v>
      </c>
      <c r="D6777" t="s">
        <v>1057</v>
      </c>
      <c r="E6777" t="s">
        <v>1179</v>
      </c>
      <c r="J6777" s="13">
        <v>820</v>
      </c>
      <c r="K6777" s="13">
        <v>380</v>
      </c>
      <c r="L6777" s="16"/>
      <c r="M6777" t="s">
        <v>583</v>
      </c>
      <c r="P6777" t="s">
        <v>243</v>
      </c>
      <c r="Q6777">
        <v>2.7</v>
      </c>
      <c r="V6777">
        <v>1</v>
      </c>
      <c r="W6777" t="s">
        <v>1371</v>
      </c>
      <c r="X6777" t="s">
        <v>1415</v>
      </c>
    </row>
    <row r="6778" spans="1:24" x14ac:dyDescent="0.3">
      <c r="A6778">
        <v>8999</v>
      </c>
      <c r="B6778" s="15" t="s">
        <v>669</v>
      </c>
      <c r="C6778" t="str">
        <f>_xlfn.XLOOKUP($B6778, STANDARDS!$A:$A, STANDARDS!$B:$B,,0,2)</f>
        <v>Shorikha Fm</v>
      </c>
      <c r="D6778" t="s">
        <v>1057</v>
      </c>
      <c r="E6778" t="s">
        <v>1178</v>
      </c>
      <c r="J6778" s="13">
        <v>820</v>
      </c>
      <c r="K6778" s="13">
        <v>380</v>
      </c>
      <c r="L6778" s="16"/>
      <c r="M6778" t="s">
        <v>583</v>
      </c>
      <c r="P6778" t="s">
        <v>243</v>
      </c>
      <c r="Q6778">
        <v>1.9</v>
      </c>
      <c r="V6778">
        <v>1</v>
      </c>
      <c r="W6778" t="s">
        <v>1371</v>
      </c>
      <c r="X6778" t="s">
        <v>1415</v>
      </c>
    </row>
    <row r="6779" spans="1:24" x14ac:dyDescent="0.3">
      <c r="A6779">
        <v>9000</v>
      </c>
      <c r="B6779" s="15" t="s">
        <v>669</v>
      </c>
      <c r="C6779" t="str">
        <f>_xlfn.XLOOKUP($B6779, STANDARDS!$A:$A, STANDARDS!$B:$B,,0,2)</f>
        <v>Shorikha Fm</v>
      </c>
      <c r="D6779" t="s">
        <v>1057</v>
      </c>
      <c r="E6779" t="s">
        <v>1181</v>
      </c>
      <c r="J6779" s="13">
        <v>820</v>
      </c>
      <c r="K6779" s="13">
        <v>380</v>
      </c>
      <c r="L6779" s="16"/>
      <c r="M6779" t="s">
        <v>583</v>
      </c>
      <c r="P6779" t="s">
        <v>243</v>
      </c>
      <c r="Q6779">
        <v>2.1</v>
      </c>
      <c r="V6779">
        <v>1</v>
      </c>
      <c r="W6779" t="s">
        <v>1371</v>
      </c>
      <c r="X6779" t="s">
        <v>1415</v>
      </c>
    </row>
    <row r="6780" spans="1:24" x14ac:dyDescent="0.3">
      <c r="A6780">
        <v>9001</v>
      </c>
      <c r="B6780" s="15" t="s">
        <v>669</v>
      </c>
      <c r="C6780" t="str">
        <f>_xlfn.XLOOKUP($B6780, STANDARDS!$A:$A, STANDARDS!$B:$B,,0,2)</f>
        <v>Shorikha Fm</v>
      </c>
      <c r="D6780" t="s">
        <v>1057</v>
      </c>
      <c r="E6780" t="s">
        <v>1179</v>
      </c>
      <c r="J6780" s="13">
        <v>820</v>
      </c>
      <c r="K6780" s="13">
        <v>380</v>
      </c>
      <c r="L6780" s="16"/>
      <c r="M6780" t="s">
        <v>583</v>
      </c>
      <c r="P6780" t="s">
        <v>243</v>
      </c>
      <c r="Q6780">
        <v>3.3</v>
      </c>
      <c r="V6780">
        <v>1</v>
      </c>
      <c r="W6780" t="s">
        <v>1371</v>
      </c>
      <c r="X6780" t="s">
        <v>1415</v>
      </c>
    </row>
    <row r="6781" spans="1:24" x14ac:dyDescent="0.3">
      <c r="A6781">
        <v>9002</v>
      </c>
      <c r="B6781" s="15" t="s">
        <v>669</v>
      </c>
      <c r="C6781" t="str">
        <f>_xlfn.XLOOKUP($B6781, STANDARDS!$A:$A, STANDARDS!$B:$B,,0,2)</f>
        <v>Shorikha Fm</v>
      </c>
      <c r="D6781" t="s">
        <v>1057</v>
      </c>
      <c r="E6781" t="s">
        <v>1181</v>
      </c>
      <c r="J6781" s="13">
        <v>820</v>
      </c>
      <c r="K6781" s="13">
        <v>380</v>
      </c>
      <c r="L6781" s="16"/>
      <c r="M6781" t="s">
        <v>583</v>
      </c>
      <c r="P6781" t="s">
        <v>243</v>
      </c>
      <c r="Q6781">
        <v>1.8</v>
      </c>
      <c r="V6781">
        <v>1</v>
      </c>
      <c r="W6781" t="s">
        <v>1371</v>
      </c>
      <c r="X6781" t="s">
        <v>1415</v>
      </c>
    </row>
    <row r="6782" spans="1:24" x14ac:dyDescent="0.3">
      <c r="A6782">
        <v>9003</v>
      </c>
      <c r="B6782" s="15" t="s">
        <v>669</v>
      </c>
      <c r="C6782" t="str">
        <f>_xlfn.XLOOKUP($B6782, STANDARDS!$A:$A, STANDARDS!$B:$B,,0,2)</f>
        <v>Shorikha Fm</v>
      </c>
      <c r="D6782" t="s">
        <v>1057</v>
      </c>
      <c r="E6782" t="s">
        <v>1177</v>
      </c>
      <c r="J6782" s="13">
        <v>820</v>
      </c>
      <c r="K6782" s="13">
        <v>380</v>
      </c>
      <c r="L6782" s="16"/>
      <c r="M6782" t="s">
        <v>583</v>
      </c>
      <c r="P6782" t="s">
        <v>243</v>
      </c>
      <c r="Q6782">
        <v>1.5</v>
      </c>
      <c r="V6782">
        <v>1</v>
      </c>
      <c r="W6782" t="s">
        <v>1371</v>
      </c>
      <c r="X6782" t="s">
        <v>1415</v>
      </c>
    </row>
    <row r="6783" spans="1:24" x14ac:dyDescent="0.3">
      <c r="A6783">
        <v>9004</v>
      </c>
      <c r="B6783" s="15" t="s">
        <v>669</v>
      </c>
      <c r="C6783" t="str">
        <f>_xlfn.XLOOKUP($B6783, STANDARDS!$A:$A, STANDARDS!$B:$B,,0,2)</f>
        <v>Shorikha Fm</v>
      </c>
      <c r="D6783" t="s">
        <v>1057</v>
      </c>
      <c r="E6783" t="s">
        <v>1181</v>
      </c>
      <c r="J6783" s="13">
        <v>820</v>
      </c>
      <c r="K6783" s="13">
        <v>380</v>
      </c>
      <c r="L6783" s="16"/>
      <c r="M6783" t="s">
        <v>583</v>
      </c>
      <c r="P6783" t="s">
        <v>243</v>
      </c>
      <c r="Q6783">
        <v>0.2</v>
      </c>
      <c r="V6783">
        <v>1</v>
      </c>
      <c r="W6783" t="s">
        <v>1371</v>
      </c>
      <c r="X6783" t="s">
        <v>1415</v>
      </c>
    </row>
    <row r="6784" spans="1:24" x14ac:dyDescent="0.3">
      <c r="A6784">
        <v>9005</v>
      </c>
      <c r="B6784" s="15" t="s">
        <v>669</v>
      </c>
      <c r="C6784" t="str">
        <f>_xlfn.XLOOKUP($B6784, STANDARDS!$A:$A, STANDARDS!$B:$B,,0,2)</f>
        <v>Shorikha Fm</v>
      </c>
      <c r="D6784" t="s">
        <v>1057</v>
      </c>
      <c r="E6784" t="s">
        <v>1181</v>
      </c>
      <c r="J6784" s="13">
        <v>820</v>
      </c>
      <c r="K6784" s="13">
        <v>380</v>
      </c>
      <c r="L6784" s="16"/>
      <c r="M6784" t="s">
        <v>583</v>
      </c>
      <c r="P6784" t="s">
        <v>243</v>
      </c>
      <c r="Q6784">
        <v>2.1</v>
      </c>
      <c r="S6784">
        <v>-27</v>
      </c>
      <c r="U6784" t="s">
        <v>245</v>
      </c>
      <c r="V6784">
        <v>1</v>
      </c>
      <c r="W6784" t="s">
        <v>1371</v>
      </c>
      <c r="X6784" t="s">
        <v>1415</v>
      </c>
    </row>
    <row r="6785" spans="1:24" x14ac:dyDescent="0.3">
      <c r="A6785">
        <v>9006</v>
      </c>
      <c r="B6785" s="15" t="s">
        <v>669</v>
      </c>
      <c r="C6785" t="str">
        <f>_xlfn.XLOOKUP($B6785, STANDARDS!$A:$A, STANDARDS!$B:$B,,0,2)</f>
        <v>Shorikha Fm</v>
      </c>
      <c r="D6785" t="s">
        <v>1057</v>
      </c>
      <c r="E6785" t="s">
        <v>1181</v>
      </c>
      <c r="J6785" s="13">
        <v>820</v>
      </c>
      <c r="K6785" s="13">
        <v>380</v>
      </c>
      <c r="L6785" s="16"/>
      <c r="M6785" t="s">
        <v>583</v>
      </c>
      <c r="P6785" t="s">
        <v>243</v>
      </c>
      <c r="Q6785">
        <v>2.5</v>
      </c>
      <c r="V6785">
        <v>1</v>
      </c>
      <c r="W6785" t="s">
        <v>1371</v>
      </c>
      <c r="X6785" t="s">
        <v>1415</v>
      </c>
    </row>
    <row r="6786" spans="1:24" x14ac:dyDescent="0.3">
      <c r="A6786">
        <v>9007</v>
      </c>
      <c r="B6786" s="15" t="s">
        <v>669</v>
      </c>
      <c r="C6786" t="str">
        <f>_xlfn.XLOOKUP($B6786, STANDARDS!$A:$A, STANDARDS!$B:$B,,0,2)</f>
        <v>Shorikha Fm</v>
      </c>
      <c r="D6786" t="s">
        <v>1057</v>
      </c>
      <c r="E6786" t="s">
        <v>1181</v>
      </c>
      <c r="J6786" s="13">
        <v>820</v>
      </c>
      <c r="K6786" s="13">
        <v>380</v>
      </c>
      <c r="L6786" s="16"/>
      <c r="M6786" t="s">
        <v>583</v>
      </c>
      <c r="P6786" t="s">
        <v>243</v>
      </c>
      <c r="Q6786">
        <v>1.8</v>
      </c>
      <c r="V6786">
        <v>1</v>
      </c>
      <c r="W6786" t="s">
        <v>1371</v>
      </c>
      <c r="X6786" t="s">
        <v>1415</v>
      </c>
    </row>
    <row r="6787" spans="1:24" x14ac:dyDescent="0.3">
      <c r="A6787">
        <v>9008</v>
      </c>
      <c r="B6787" s="15" t="s">
        <v>669</v>
      </c>
      <c r="C6787" t="str">
        <f>_xlfn.XLOOKUP($B6787, STANDARDS!$A:$A, STANDARDS!$B:$B,,0,2)</f>
        <v>Shorikha Fm</v>
      </c>
      <c r="D6787" t="s">
        <v>1057</v>
      </c>
      <c r="E6787" t="s">
        <v>1181</v>
      </c>
      <c r="J6787" s="13">
        <v>820</v>
      </c>
      <c r="K6787" s="13">
        <v>380</v>
      </c>
      <c r="L6787" s="16"/>
      <c r="M6787" t="s">
        <v>583</v>
      </c>
      <c r="P6787" t="s">
        <v>243</v>
      </c>
      <c r="Q6787">
        <v>2.5</v>
      </c>
      <c r="V6787">
        <v>1</v>
      </c>
      <c r="W6787" t="s">
        <v>1371</v>
      </c>
      <c r="X6787" t="s">
        <v>1415</v>
      </c>
    </row>
    <row r="6788" spans="1:24" x14ac:dyDescent="0.3">
      <c r="A6788">
        <v>9009</v>
      </c>
      <c r="B6788" s="15" t="s">
        <v>669</v>
      </c>
      <c r="C6788" t="str">
        <f>_xlfn.XLOOKUP($B6788, STANDARDS!$A:$A, STANDARDS!$B:$B,,0,2)</f>
        <v>Shorikha Fm</v>
      </c>
      <c r="D6788" t="s">
        <v>1057</v>
      </c>
      <c r="E6788" t="s">
        <v>1181</v>
      </c>
      <c r="J6788" s="13">
        <v>820</v>
      </c>
      <c r="K6788" s="13">
        <v>380</v>
      </c>
      <c r="L6788" s="16"/>
      <c r="M6788" t="s">
        <v>583</v>
      </c>
      <c r="P6788" t="s">
        <v>243</v>
      </c>
      <c r="Q6788">
        <v>-0.5</v>
      </c>
      <c r="S6788">
        <v>-28</v>
      </c>
      <c r="U6788" t="s">
        <v>245</v>
      </c>
      <c r="V6788">
        <v>1</v>
      </c>
      <c r="W6788" t="s">
        <v>1371</v>
      </c>
      <c r="X6788" t="s">
        <v>1415</v>
      </c>
    </row>
    <row r="6789" spans="1:24" x14ac:dyDescent="0.3">
      <c r="A6789">
        <v>9010</v>
      </c>
      <c r="B6789" s="15" t="s">
        <v>669</v>
      </c>
      <c r="C6789" t="str">
        <f>_xlfn.XLOOKUP($B6789, STANDARDS!$A:$A, STANDARDS!$B:$B,,0,2)</f>
        <v>Shorikha Fm</v>
      </c>
      <c r="D6789" t="s">
        <v>1057</v>
      </c>
      <c r="E6789" t="s">
        <v>1181</v>
      </c>
      <c r="J6789" s="13">
        <v>820</v>
      </c>
      <c r="K6789" s="13">
        <v>380</v>
      </c>
      <c r="L6789" s="16"/>
      <c r="M6789" t="s">
        <v>583</v>
      </c>
      <c r="P6789" t="s">
        <v>243</v>
      </c>
      <c r="Q6789">
        <v>2.2000000000000002</v>
      </c>
      <c r="S6789">
        <v>-29.8</v>
      </c>
      <c r="U6789" t="s">
        <v>245</v>
      </c>
      <c r="V6789">
        <v>1</v>
      </c>
      <c r="W6789" t="s">
        <v>1371</v>
      </c>
      <c r="X6789" t="s">
        <v>1415</v>
      </c>
    </row>
    <row r="6790" spans="1:24" x14ac:dyDescent="0.3">
      <c r="A6790">
        <v>9011</v>
      </c>
      <c r="B6790" s="15" t="s">
        <v>669</v>
      </c>
      <c r="C6790" t="str">
        <f>_xlfn.XLOOKUP($B6790, STANDARDS!$A:$A, STANDARDS!$B:$B,,0,2)</f>
        <v>Shorikha Fm</v>
      </c>
      <c r="D6790" t="s">
        <v>1057</v>
      </c>
      <c r="E6790" t="s">
        <v>1178</v>
      </c>
      <c r="J6790" s="13">
        <v>820</v>
      </c>
      <c r="K6790" s="13">
        <v>380</v>
      </c>
      <c r="L6790" s="16"/>
      <c r="M6790" t="s">
        <v>583</v>
      </c>
      <c r="P6790" t="s">
        <v>243</v>
      </c>
      <c r="Q6790">
        <v>0.2</v>
      </c>
      <c r="V6790">
        <v>1</v>
      </c>
      <c r="W6790" t="s">
        <v>1371</v>
      </c>
      <c r="X6790" t="s">
        <v>1415</v>
      </c>
    </row>
    <row r="6791" spans="1:24" x14ac:dyDescent="0.3">
      <c r="A6791">
        <v>9012</v>
      </c>
      <c r="B6791" s="15" t="s">
        <v>669</v>
      </c>
      <c r="C6791" t="str">
        <f>_xlfn.XLOOKUP($B6791, STANDARDS!$A:$A, STANDARDS!$B:$B,,0,2)</f>
        <v>Shorikha Fm</v>
      </c>
      <c r="D6791" t="s">
        <v>1057</v>
      </c>
      <c r="E6791" t="s">
        <v>1181</v>
      </c>
      <c r="J6791" s="13">
        <v>820</v>
      </c>
      <c r="K6791" s="13">
        <v>380</v>
      </c>
      <c r="L6791" s="16"/>
      <c r="M6791" t="s">
        <v>583</v>
      </c>
      <c r="P6791" t="s">
        <v>243</v>
      </c>
      <c r="Q6791">
        <v>-0.3</v>
      </c>
      <c r="V6791">
        <v>1</v>
      </c>
      <c r="W6791" t="s">
        <v>1371</v>
      </c>
      <c r="X6791" t="s">
        <v>1415</v>
      </c>
    </row>
    <row r="6792" spans="1:24" x14ac:dyDescent="0.3">
      <c r="A6792">
        <v>9013</v>
      </c>
      <c r="B6792" s="15" t="s">
        <v>669</v>
      </c>
      <c r="C6792" t="str">
        <f>_xlfn.XLOOKUP($B6792, STANDARDS!$A:$A, STANDARDS!$B:$B,,0,2)</f>
        <v>Shorikha Fm</v>
      </c>
      <c r="D6792" t="s">
        <v>1057</v>
      </c>
      <c r="E6792" t="s">
        <v>1181</v>
      </c>
      <c r="J6792" s="13">
        <v>820</v>
      </c>
      <c r="K6792" s="13">
        <v>380</v>
      </c>
      <c r="L6792" s="16"/>
      <c r="M6792" t="s">
        <v>583</v>
      </c>
      <c r="P6792" t="s">
        <v>243</v>
      </c>
      <c r="Q6792">
        <v>1.1000000000000001</v>
      </c>
      <c r="V6792">
        <v>1</v>
      </c>
      <c r="W6792" t="s">
        <v>1371</v>
      </c>
      <c r="X6792" t="s">
        <v>1415</v>
      </c>
    </row>
    <row r="6793" spans="1:24" x14ac:dyDescent="0.3">
      <c r="A6793">
        <v>9014</v>
      </c>
      <c r="B6793" s="15" t="s">
        <v>669</v>
      </c>
      <c r="C6793" t="str">
        <f>_xlfn.XLOOKUP($B6793, STANDARDS!$A:$A, STANDARDS!$B:$B,,0,2)</f>
        <v>Shorikha Fm</v>
      </c>
      <c r="D6793" t="s">
        <v>1057</v>
      </c>
      <c r="E6793" t="s">
        <v>1181</v>
      </c>
      <c r="J6793" s="13">
        <v>820</v>
      </c>
      <c r="K6793" s="13">
        <v>380</v>
      </c>
      <c r="L6793" s="16"/>
      <c r="M6793" t="s">
        <v>583</v>
      </c>
      <c r="P6793" t="s">
        <v>243</v>
      </c>
      <c r="Q6793">
        <v>-2.7</v>
      </c>
      <c r="V6793">
        <v>1</v>
      </c>
      <c r="W6793" t="s">
        <v>1371</v>
      </c>
      <c r="X6793" t="s">
        <v>1415</v>
      </c>
    </row>
    <row r="6794" spans="1:24" x14ac:dyDescent="0.3">
      <c r="A6794">
        <v>9015</v>
      </c>
      <c r="B6794" s="15" t="s">
        <v>669</v>
      </c>
      <c r="C6794" t="str">
        <f>_xlfn.XLOOKUP($B6794, STANDARDS!$A:$A, STANDARDS!$B:$B,,0,2)</f>
        <v>Shorikha Fm</v>
      </c>
      <c r="D6794" t="s">
        <v>1057</v>
      </c>
      <c r="E6794" t="s">
        <v>1181</v>
      </c>
      <c r="J6794" s="13">
        <v>820</v>
      </c>
      <c r="K6794" s="13">
        <v>380</v>
      </c>
      <c r="L6794" s="16"/>
      <c r="M6794" t="s">
        <v>583</v>
      </c>
      <c r="P6794" t="s">
        <v>243</v>
      </c>
      <c r="Q6794">
        <v>4</v>
      </c>
      <c r="S6794">
        <v>-28.9</v>
      </c>
      <c r="U6794" t="s">
        <v>245</v>
      </c>
      <c r="V6794">
        <v>1</v>
      </c>
      <c r="W6794" t="s">
        <v>1371</v>
      </c>
      <c r="X6794" t="s">
        <v>1415</v>
      </c>
    </row>
    <row r="6795" spans="1:24" x14ac:dyDescent="0.3">
      <c r="A6795">
        <v>9016</v>
      </c>
      <c r="B6795" s="15" t="s">
        <v>669</v>
      </c>
      <c r="C6795" t="str">
        <f>_xlfn.XLOOKUP($B6795, STANDARDS!$A:$A, STANDARDS!$B:$B,,0,2)</f>
        <v>Shorikha Fm</v>
      </c>
      <c r="D6795" t="s">
        <v>1057</v>
      </c>
      <c r="E6795" t="s">
        <v>1177</v>
      </c>
      <c r="J6795" s="13">
        <v>820</v>
      </c>
      <c r="K6795" s="13">
        <v>380</v>
      </c>
      <c r="L6795" s="16"/>
      <c r="M6795" t="s">
        <v>583</v>
      </c>
      <c r="P6795" t="s">
        <v>243</v>
      </c>
      <c r="Q6795">
        <v>1.3</v>
      </c>
      <c r="V6795">
        <v>1</v>
      </c>
      <c r="W6795" t="s">
        <v>1371</v>
      </c>
      <c r="X6795" t="s">
        <v>1415</v>
      </c>
    </row>
    <row r="6796" spans="1:24" x14ac:dyDescent="0.3">
      <c r="A6796">
        <v>9017</v>
      </c>
      <c r="B6796" s="15" t="s">
        <v>669</v>
      </c>
      <c r="C6796" t="str">
        <f>_xlfn.XLOOKUP($B6796, STANDARDS!$A:$A, STANDARDS!$B:$B,,0,2)</f>
        <v>Shorikha Fm</v>
      </c>
      <c r="D6796" t="s">
        <v>1057</v>
      </c>
      <c r="E6796" t="s">
        <v>1181</v>
      </c>
      <c r="J6796" s="13">
        <v>820</v>
      </c>
      <c r="K6796" s="13">
        <v>380</v>
      </c>
      <c r="L6796" s="16"/>
      <c r="M6796" t="s">
        <v>583</v>
      </c>
      <c r="P6796" t="s">
        <v>243</v>
      </c>
      <c r="Q6796">
        <v>2.1</v>
      </c>
      <c r="V6796">
        <v>1</v>
      </c>
      <c r="W6796" t="s">
        <v>1371</v>
      </c>
      <c r="X6796" t="s">
        <v>1415</v>
      </c>
    </row>
    <row r="6797" spans="1:24" x14ac:dyDescent="0.3">
      <c r="A6797">
        <v>9018</v>
      </c>
      <c r="B6797" s="15" t="s">
        <v>669</v>
      </c>
      <c r="C6797" t="str">
        <f>_xlfn.XLOOKUP($B6797, STANDARDS!$A:$A, STANDARDS!$B:$B,,0,2)</f>
        <v>Shorikha Fm</v>
      </c>
      <c r="D6797" t="s">
        <v>1057</v>
      </c>
      <c r="E6797" t="s">
        <v>1178</v>
      </c>
      <c r="J6797" s="13">
        <v>820</v>
      </c>
      <c r="K6797" s="13">
        <v>380</v>
      </c>
      <c r="L6797" s="16"/>
      <c r="M6797" t="s">
        <v>583</v>
      </c>
      <c r="P6797" t="s">
        <v>243</v>
      </c>
      <c r="Q6797">
        <v>2.9</v>
      </c>
      <c r="V6797">
        <v>1</v>
      </c>
      <c r="W6797" t="s">
        <v>1371</v>
      </c>
      <c r="X6797" t="s">
        <v>1415</v>
      </c>
    </row>
    <row r="6798" spans="1:24" x14ac:dyDescent="0.3">
      <c r="A6798">
        <v>9019</v>
      </c>
      <c r="B6798" s="15" t="s">
        <v>669</v>
      </c>
      <c r="C6798" t="str">
        <f>_xlfn.XLOOKUP($B6798, STANDARDS!$A:$A, STANDARDS!$B:$B,,0,2)</f>
        <v>Shorikha Fm</v>
      </c>
      <c r="D6798" t="s">
        <v>1057</v>
      </c>
      <c r="E6798" t="s">
        <v>1177</v>
      </c>
      <c r="J6798" s="13">
        <v>820</v>
      </c>
      <c r="K6798" s="13">
        <v>380</v>
      </c>
      <c r="L6798" s="16"/>
      <c r="M6798" t="s">
        <v>583</v>
      </c>
      <c r="P6798" t="s">
        <v>243</v>
      </c>
      <c r="Q6798">
        <v>0.3</v>
      </c>
      <c r="V6798">
        <v>1</v>
      </c>
      <c r="W6798" t="s">
        <v>1371</v>
      </c>
      <c r="X6798" t="s">
        <v>1415</v>
      </c>
    </row>
    <row r="6799" spans="1:24" x14ac:dyDescent="0.3">
      <c r="A6799">
        <v>9020</v>
      </c>
      <c r="B6799" s="15" t="s">
        <v>669</v>
      </c>
      <c r="C6799" t="str">
        <f>_xlfn.XLOOKUP($B6799, STANDARDS!$A:$A, STANDARDS!$B:$B,,0,2)</f>
        <v>Shorikha Fm</v>
      </c>
      <c r="D6799" t="s">
        <v>1057</v>
      </c>
      <c r="E6799" t="s">
        <v>1178</v>
      </c>
      <c r="J6799" s="13">
        <v>820</v>
      </c>
      <c r="K6799" s="13">
        <v>380</v>
      </c>
      <c r="L6799" s="16"/>
      <c r="M6799" t="s">
        <v>583</v>
      </c>
      <c r="P6799" t="s">
        <v>243</v>
      </c>
      <c r="Q6799">
        <v>0.3</v>
      </c>
      <c r="V6799">
        <v>1</v>
      </c>
      <c r="W6799" t="s">
        <v>1371</v>
      </c>
      <c r="X6799" t="s">
        <v>1415</v>
      </c>
    </row>
    <row r="6800" spans="1:24" x14ac:dyDescent="0.3">
      <c r="A6800">
        <v>9021</v>
      </c>
      <c r="B6800" s="15" t="s">
        <v>669</v>
      </c>
      <c r="C6800" t="str">
        <f>_xlfn.XLOOKUP($B6800, STANDARDS!$A:$A, STANDARDS!$B:$B,,0,2)</f>
        <v>Shorikha Fm</v>
      </c>
      <c r="D6800" t="s">
        <v>1057</v>
      </c>
      <c r="E6800" t="s">
        <v>1177</v>
      </c>
      <c r="J6800" s="13">
        <v>820</v>
      </c>
      <c r="K6800" s="13">
        <v>380</v>
      </c>
      <c r="L6800" s="16"/>
      <c r="M6800" t="s">
        <v>583</v>
      </c>
      <c r="P6800" t="s">
        <v>243</v>
      </c>
      <c r="Q6800">
        <v>1.2</v>
      </c>
      <c r="V6800">
        <v>1</v>
      </c>
      <c r="W6800" t="s">
        <v>1371</v>
      </c>
      <c r="X6800" t="s">
        <v>1415</v>
      </c>
    </row>
    <row r="6801" spans="1:24" x14ac:dyDescent="0.3">
      <c r="A6801">
        <v>9022</v>
      </c>
      <c r="B6801" s="15" t="s">
        <v>669</v>
      </c>
      <c r="C6801" t="str">
        <f>_xlfn.XLOOKUP($B6801, STANDARDS!$A:$A, STANDARDS!$B:$B,,0,2)</f>
        <v>Shorikha Fm</v>
      </c>
      <c r="D6801" t="s">
        <v>1057</v>
      </c>
      <c r="E6801" t="s">
        <v>1181</v>
      </c>
      <c r="J6801" s="13">
        <v>820</v>
      </c>
      <c r="K6801" s="13">
        <v>380</v>
      </c>
      <c r="L6801" s="16"/>
      <c r="M6801" t="s">
        <v>583</v>
      </c>
      <c r="P6801" t="s">
        <v>243</v>
      </c>
      <c r="Q6801">
        <v>-3.8</v>
      </c>
      <c r="S6801">
        <v>-30.8</v>
      </c>
      <c r="U6801" t="s">
        <v>245</v>
      </c>
      <c r="V6801">
        <v>1</v>
      </c>
      <c r="W6801" t="s">
        <v>1371</v>
      </c>
      <c r="X6801" t="s">
        <v>1415</v>
      </c>
    </row>
    <row r="6802" spans="1:24" x14ac:dyDescent="0.3">
      <c r="A6802">
        <v>9023</v>
      </c>
      <c r="B6802" s="15" t="s">
        <v>669</v>
      </c>
      <c r="C6802" t="str">
        <f>_xlfn.XLOOKUP($B6802, STANDARDS!$A:$A, STANDARDS!$B:$B,,0,2)</f>
        <v>Shorikha Fm</v>
      </c>
      <c r="D6802" t="s">
        <v>1057</v>
      </c>
      <c r="E6802" t="s">
        <v>1178</v>
      </c>
      <c r="J6802" s="13">
        <v>820</v>
      </c>
      <c r="K6802" s="13">
        <v>380</v>
      </c>
      <c r="L6802" s="16"/>
      <c r="M6802" t="s">
        <v>583</v>
      </c>
      <c r="P6802" t="s">
        <v>243</v>
      </c>
      <c r="Q6802">
        <v>2.1</v>
      </c>
      <c r="V6802">
        <v>1</v>
      </c>
      <c r="W6802" t="s">
        <v>1371</v>
      </c>
      <c r="X6802" t="s">
        <v>1415</v>
      </c>
    </row>
    <row r="6803" spans="1:24" x14ac:dyDescent="0.3">
      <c r="A6803">
        <v>9024</v>
      </c>
      <c r="B6803" s="15" t="s">
        <v>669</v>
      </c>
      <c r="C6803" t="str">
        <f>_xlfn.XLOOKUP($B6803, STANDARDS!$A:$A, STANDARDS!$B:$B,,0,2)</f>
        <v>Shorikha Fm</v>
      </c>
      <c r="D6803" t="s">
        <v>1057</v>
      </c>
      <c r="E6803" t="s">
        <v>1181</v>
      </c>
      <c r="J6803" s="13">
        <v>820</v>
      </c>
      <c r="K6803" s="13">
        <v>380</v>
      </c>
      <c r="L6803" s="16"/>
      <c r="M6803" t="s">
        <v>583</v>
      </c>
      <c r="P6803" t="s">
        <v>243</v>
      </c>
      <c r="Q6803">
        <v>1.6</v>
      </c>
      <c r="V6803">
        <v>1</v>
      </c>
      <c r="W6803" t="s">
        <v>1371</v>
      </c>
      <c r="X6803" t="s">
        <v>1415</v>
      </c>
    </row>
    <row r="6804" spans="1:24" x14ac:dyDescent="0.3">
      <c r="A6804">
        <v>9025</v>
      </c>
      <c r="B6804" s="15" t="s">
        <v>669</v>
      </c>
      <c r="C6804" t="str">
        <f>_xlfn.XLOOKUP($B6804, STANDARDS!$A:$A, STANDARDS!$B:$B,,0,2)</f>
        <v>Shorikha Fm</v>
      </c>
      <c r="D6804" t="s">
        <v>1057</v>
      </c>
      <c r="E6804" t="s">
        <v>1181</v>
      </c>
      <c r="J6804" s="13">
        <v>820</v>
      </c>
      <c r="K6804" s="13">
        <v>380</v>
      </c>
      <c r="L6804" s="16"/>
      <c r="M6804" t="s">
        <v>583</v>
      </c>
      <c r="P6804" t="s">
        <v>243</v>
      </c>
      <c r="Q6804">
        <v>-3.3</v>
      </c>
      <c r="S6804">
        <v>-30.4</v>
      </c>
      <c r="U6804" t="s">
        <v>245</v>
      </c>
      <c r="V6804">
        <v>1</v>
      </c>
      <c r="W6804" t="s">
        <v>1371</v>
      </c>
      <c r="X6804" t="s">
        <v>1415</v>
      </c>
    </row>
    <row r="6805" spans="1:24" x14ac:dyDescent="0.3">
      <c r="A6805">
        <v>9026</v>
      </c>
      <c r="B6805" s="15" t="s">
        <v>669</v>
      </c>
      <c r="C6805" t="str">
        <f>_xlfn.XLOOKUP($B6805, STANDARDS!$A:$A, STANDARDS!$B:$B,,0,2)</f>
        <v>Shorikha Fm</v>
      </c>
      <c r="D6805" t="s">
        <v>1057</v>
      </c>
      <c r="E6805" t="s">
        <v>1181</v>
      </c>
      <c r="J6805" s="13">
        <v>820</v>
      </c>
      <c r="K6805" s="13">
        <v>380</v>
      </c>
      <c r="L6805" s="16"/>
      <c r="M6805" t="s">
        <v>583</v>
      </c>
      <c r="P6805" t="s">
        <v>243</v>
      </c>
      <c r="Q6805">
        <v>0.3</v>
      </c>
      <c r="V6805">
        <v>1</v>
      </c>
      <c r="W6805" t="s">
        <v>1371</v>
      </c>
      <c r="X6805" t="s">
        <v>1415</v>
      </c>
    </row>
    <row r="6806" spans="1:24" x14ac:dyDescent="0.3">
      <c r="A6806">
        <v>9027</v>
      </c>
      <c r="B6806" s="15" t="s">
        <v>669</v>
      </c>
      <c r="C6806" t="str">
        <f>_xlfn.XLOOKUP($B6806, STANDARDS!$A:$A, STANDARDS!$B:$B,,0,2)</f>
        <v>Shorikha Fm</v>
      </c>
      <c r="D6806" t="s">
        <v>1057</v>
      </c>
      <c r="E6806" t="s">
        <v>1181</v>
      </c>
      <c r="J6806" s="13">
        <v>820</v>
      </c>
      <c r="K6806" s="13">
        <v>380</v>
      </c>
      <c r="L6806" s="16"/>
      <c r="M6806" t="s">
        <v>583</v>
      </c>
      <c r="P6806" t="s">
        <v>243</v>
      </c>
      <c r="Q6806">
        <v>2.2999999999999998</v>
      </c>
      <c r="V6806">
        <v>1</v>
      </c>
      <c r="W6806" t="s">
        <v>1371</v>
      </c>
      <c r="X6806" t="s">
        <v>1415</v>
      </c>
    </row>
    <row r="6807" spans="1:24" x14ac:dyDescent="0.3">
      <c r="A6807">
        <v>9028</v>
      </c>
      <c r="B6807" s="15" t="s">
        <v>669</v>
      </c>
      <c r="C6807" t="str">
        <f>_xlfn.XLOOKUP($B6807, STANDARDS!$A:$A, STANDARDS!$B:$B,,0,2)</f>
        <v>Shorikha Fm</v>
      </c>
      <c r="D6807" t="s">
        <v>1057</v>
      </c>
      <c r="E6807" t="s">
        <v>1178</v>
      </c>
      <c r="J6807" s="13">
        <v>820</v>
      </c>
      <c r="K6807" s="13">
        <v>380</v>
      </c>
      <c r="L6807" s="16"/>
      <c r="M6807" t="s">
        <v>583</v>
      </c>
      <c r="P6807" t="s">
        <v>243</v>
      </c>
      <c r="Q6807">
        <v>2.7</v>
      </c>
      <c r="V6807">
        <v>1</v>
      </c>
      <c r="W6807" t="s">
        <v>1371</v>
      </c>
      <c r="X6807" t="s">
        <v>1415</v>
      </c>
    </row>
    <row r="6808" spans="1:24" x14ac:dyDescent="0.3">
      <c r="A6808">
        <v>9029</v>
      </c>
      <c r="B6808" s="15" t="s">
        <v>669</v>
      </c>
      <c r="C6808" t="str">
        <f>_xlfn.XLOOKUP($B6808, STANDARDS!$A:$A, STANDARDS!$B:$B,,0,2)</f>
        <v>Shorikha Fm</v>
      </c>
      <c r="D6808" t="s">
        <v>1057</v>
      </c>
      <c r="E6808" t="s">
        <v>1177</v>
      </c>
      <c r="J6808" s="13">
        <v>820</v>
      </c>
      <c r="K6808" s="13">
        <v>380</v>
      </c>
      <c r="L6808" s="16"/>
      <c r="M6808" t="s">
        <v>583</v>
      </c>
      <c r="P6808" t="s">
        <v>243</v>
      </c>
      <c r="Q6808">
        <v>1.7</v>
      </c>
      <c r="V6808">
        <v>1</v>
      </c>
      <c r="W6808" t="s">
        <v>1371</v>
      </c>
      <c r="X6808" t="s">
        <v>1415</v>
      </c>
    </row>
    <row r="6809" spans="1:24" x14ac:dyDescent="0.3">
      <c r="A6809">
        <v>9030</v>
      </c>
      <c r="B6809" s="15" t="s">
        <v>669</v>
      </c>
      <c r="C6809" t="str">
        <f>_xlfn.XLOOKUP($B6809, STANDARDS!$A:$A, STANDARDS!$B:$B,,0,2)</f>
        <v>Shorikha Fm</v>
      </c>
      <c r="D6809" t="s">
        <v>1057</v>
      </c>
      <c r="E6809" t="s">
        <v>1178</v>
      </c>
      <c r="J6809" s="13">
        <v>820</v>
      </c>
      <c r="K6809" s="13">
        <v>380</v>
      </c>
      <c r="L6809" s="16"/>
      <c r="M6809" t="s">
        <v>583</v>
      </c>
      <c r="P6809" t="s">
        <v>243</v>
      </c>
      <c r="Q6809">
        <v>1.4</v>
      </c>
      <c r="V6809">
        <v>1</v>
      </c>
      <c r="W6809" t="s">
        <v>1371</v>
      </c>
      <c r="X6809" t="s">
        <v>1415</v>
      </c>
    </row>
    <row r="6810" spans="1:24" x14ac:dyDescent="0.3">
      <c r="A6810">
        <v>9031</v>
      </c>
      <c r="B6810" s="15" t="s">
        <v>669</v>
      </c>
      <c r="C6810" t="str">
        <f>_xlfn.XLOOKUP($B6810, STANDARDS!$A:$A, STANDARDS!$B:$B,,0,2)</f>
        <v>Shorikha Fm</v>
      </c>
      <c r="D6810" t="s">
        <v>1057</v>
      </c>
      <c r="E6810" t="s">
        <v>1181</v>
      </c>
      <c r="J6810" s="13">
        <v>820</v>
      </c>
      <c r="K6810" s="13">
        <v>380</v>
      </c>
      <c r="L6810" s="16"/>
      <c r="M6810" t="s">
        <v>583</v>
      </c>
      <c r="P6810" t="s">
        <v>243</v>
      </c>
      <c r="Q6810">
        <v>3</v>
      </c>
      <c r="V6810">
        <v>1</v>
      </c>
      <c r="W6810" t="s">
        <v>1371</v>
      </c>
      <c r="X6810" t="s">
        <v>1415</v>
      </c>
    </row>
    <row r="6811" spans="1:24" x14ac:dyDescent="0.3">
      <c r="A6811">
        <v>9032</v>
      </c>
      <c r="B6811" s="15" t="s">
        <v>669</v>
      </c>
      <c r="C6811" t="str">
        <f>_xlfn.XLOOKUP($B6811, STANDARDS!$A:$A, STANDARDS!$B:$B,,0,2)</f>
        <v>Shorikha Fm</v>
      </c>
      <c r="D6811" t="s">
        <v>1057</v>
      </c>
      <c r="E6811" t="s">
        <v>1178</v>
      </c>
      <c r="J6811" s="13">
        <v>820</v>
      </c>
      <c r="K6811" s="13">
        <v>380</v>
      </c>
      <c r="L6811" s="16"/>
      <c r="M6811" t="s">
        <v>583</v>
      </c>
      <c r="P6811" t="s">
        <v>243</v>
      </c>
      <c r="Q6811">
        <v>1.2</v>
      </c>
      <c r="V6811">
        <v>1</v>
      </c>
      <c r="W6811" t="s">
        <v>1371</v>
      </c>
      <c r="X6811" t="s">
        <v>1415</v>
      </c>
    </row>
    <row r="6812" spans="1:24" x14ac:dyDescent="0.3">
      <c r="A6812">
        <v>9033</v>
      </c>
      <c r="B6812" s="15" t="s">
        <v>669</v>
      </c>
      <c r="C6812" t="str">
        <f>_xlfn.XLOOKUP($B6812, STANDARDS!$A:$A, STANDARDS!$B:$B,,0,2)</f>
        <v>Shorikha Fm</v>
      </c>
      <c r="D6812" t="s">
        <v>1057</v>
      </c>
      <c r="E6812" t="s">
        <v>1177</v>
      </c>
      <c r="J6812" s="13">
        <v>820</v>
      </c>
      <c r="K6812" s="13">
        <v>380</v>
      </c>
      <c r="L6812" s="16"/>
      <c r="M6812" t="s">
        <v>583</v>
      </c>
      <c r="P6812" t="s">
        <v>243</v>
      </c>
      <c r="Q6812">
        <v>-1.2</v>
      </c>
      <c r="V6812">
        <v>1</v>
      </c>
      <c r="W6812" t="s">
        <v>1371</v>
      </c>
      <c r="X6812" t="s">
        <v>1415</v>
      </c>
    </row>
    <row r="6813" spans="1:24" x14ac:dyDescent="0.3">
      <c r="A6813">
        <v>9034</v>
      </c>
      <c r="B6813" s="15" t="s">
        <v>669</v>
      </c>
      <c r="C6813" t="str">
        <f>_xlfn.XLOOKUP($B6813, STANDARDS!$A:$A, STANDARDS!$B:$B,,0,2)</f>
        <v>Shorikha Fm</v>
      </c>
      <c r="D6813" t="s">
        <v>1057</v>
      </c>
      <c r="E6813" t="s">
        <v>1177</v>
      </c>
      <c r="J6813" s="13">
        <v>820</v>
      </c>
      <c r="K6813" s="13">
        <v>380</v>
      </c>
      <c r="L6813" s="16"/>
      <c r="M6813" t="s">
        <v>583</v>
      </c>
      <c r="P6813" t="s">
        <v>243</v>
      </c>
      <c r="Q6813">
        <v>-0.8</v>
      </c>
      <c r="V6813">
        <v>1</v>
      </c>
      <c r="W6813" t="s">
        <v>1371</v>
      </c>
      <c r="X6813" t="s">
        <v>1415</v>
      </c>
    </row>
    <row r="6814" spans="1:24" x14ac:dyDescent="0.3">
      <c r="A6814">
        <v>9035</v>
      </c>
      <c r="B6814" s="15" t="s">
        <v>669</v>
      </c>
      <c r="C6814" t="str">
        <f>_xlfn.XLOOKUP($B6814, STANDARDS!$A:$A, STANDARDS!$B:$B,,0,2)</f>
        <v>Shorikha Fm</v>
      </c>
      <c r="D6814" t="s">
        <v>1057</v>
      </c>
      <c r="E6814" t="s">
        <v>1177</v>
      </c>
      <c r="J6814" s="13">
        <v>820</v>
      </c>
      <c r="K6814" s="13">
        <v>380</v>
      </c>
      <c r="L6814" s="16"/>
      <c r="M6814" t="s">
        <v>583</v>
      </c>
      <c r="P6814" t="s">
        <v>243</v>
      </c>
      <c r="Q6814">
        <v>-2.1</v>
      </c>
      <c r="V6814">
        <v>1</v>
      </c>
      <c r="W6814" t="s">
        <v>1371</v>
      </c>
      <c r="X6814" t="s">
        <v>1415</v>
      </c>
    </row>
    <row r="6815" spans="1:24" x14ac:dyDescent="0.3">
      <c r="A6815">
        <v>9036</v>
      </c>
      <c r="B6815" s="15" t="s">
        <v>669</v>
      </c>
      <c r="C6815" t="str">
        <f>_xlfn.XLOOKUP($B6815, STANDARDS!$A:$A, STANDARDS!$B:$B,,0,2)</f>
        <v>Shorikha Fm</v>
      </c>
      <c r="D6815" t="s">
        <v>1057</v>
      </c>
      <c r="E6815" t="s">
        <v>1181</v>
      </c>
      <c r="J6815" s="13">
        <v>820</v>
      </c>
      <c r="K6815" s="13">
        <v>380</v>
      </c>
      <c r="L6815" s="16"/>
      <c r="M6815" t="s">
        <v>583</v>
      </c>
      <c r="P6815" t="s">
        <v>243</v>
      </c>
      <c r="Q6815">
        <v>1</v>
      </c>
      <c r="V6815">
        <v>1</v>
      </c>
      <c r="W6815" t="s">
        <v>1371</v>
      </c>
      <c r="X6815" t="s">
        <v>1415</v>
      </c>
    </row>
    <row r="6816" spans="1:24" x14ac:dyDescent="0.3">
      <c r="A6816">
        <v>9037</v>
      </c>
      <c r="B6816" s="15" t="s">
        <v>669</v>
      </c>
      <c r="C6816" t="str">
        <f>_xlfn.XLOOKUP($B6816, STANDARDS!$A:$A, STANDARDS!$B:$B,,0,2)</f>
        <v>Shorikha Fm</v>
      </c>
      <c r="D6816" t="s">
        <v>1057</v>
      </c>
      <c r="E6816" t="s">
        <v>1177</v>
      </c>
      <c r="J6816" s="13">
        <v>820</v>
      </c>
      <c r="K6816" s="13">
        <v>380</v>
      </c>
      <c r="L6816" s="16"/>
      <c r="M6816" t="s">
        <v>583</v>
      </c>
      <c r="P6816" t="s">
        <v>243</v>
      </c>
      <c r="Q6816">
        <v>2.1</v>
      </c>
      <c r="V6816">
        <v>1</v>
      </c>
      <c r="W6816" t="s">
        <v>1371</v>
      </c>
      <c r="X6816" t="s">
        <v>1415</v>
      </c>
    </row>
    <row r="6817" spans="1:24" x14ac:dyDescent="0.3">
      <c r="A6817">
        <v>9038</v>
      </c>
      <c r="B6817" s="15" t="s">
        <v>669</v>
      </c>
      <c r="C6817" t="str">
        <f>_xlfn.XLOOKUP($B6817, STANDARDS!$A:$A, STANDARDS!$B:$B,,0,2)</f>
        <v>Shorikha Fm</v>
      </c>
      <c r="D6817" t="s">
        <v>1057</v>
      </c>
      <c r="E6817" t="s">
        <v>1177</v>
      </c>
      <c r="J6817" s="13">
        <v>820</v>
      </c>
      <c r="K6817" s="13">
        <v>380</v>
      </c>
      <c r="L6817" s="16"/>
      <c r="M6817" t="s">
        <v>583</v>
      </c>
      <c r="P6817" t="s">
        <v>243</v>
      </c>
      <c r="Q6817">
        <v>2.5</v>
      </c>
      <c r="V6817">
        <v>1</v>
      </c>
      <c r="W6817" t="s">
        <v>1371</v>
      </c>
      <c r="X6817" t="s">
        <v>1415</v>
      </c>
    </row>
    <row r="6818" spans="1:24" x14ac:dyDescent="0.3">
      <c r="A6818">
        <v>9039</v>
      </c>
      <c r="B6818" s="15" t="s">
        <v>669</v>
      </c>
      <c r="C6818" t="str">
        <f>_xlfn.XLOOKUP($B6818, STANDARDS!$A:$A, STANDARDS!$B:$B,,0,2)</f>
        <v>Shorikha Fm</v>
      </c>
      <c r="D6818" t="s">
        <v>1057</v>
      </c>
      <c r="E6818" t="s">
        <v>1177</v>
      </c>
      <c r="J6818" s="13">
        <v>820</v>
      </c>
      <c r="K6818" s="13">
        <v>380</v>
      </c>
      <c r="L6818" s="16"/>
      <c r="M6818" t="s">
        <v>583</v>
      </c>
      <c r="P6818" t="s">
        <v>243</v>
      </c>
      <c r="Q6818">
        <v>-0.9</v>
      </c>
      <c r="V6818">
        <v>1</v>
      </c>
      <c r="W6818" t="s">
        <v>1371</v>
      </c>
      <c r="X6818" t="s">
        <v>1415</v>
      </c>
    </row>
    <row r="6819" spans="1:24" x14ac:dyDescent="0.3">
      <c r="A6819">
        <v>9040</v>
      </c>
      <c r="B6819" s="15" t="s">
        <v>669</v>
      </c>
      <c r="C6819" t="str">
        <f>_xlfn.XLOOKUP($B6819, STANDARDS!$A:$A, STANDARDS!$B:$B,,0,2)</f>
        <v>Shorikha Fm</v>
      </c>
      <c r="D6819" t="s">
        <v>1057</v>
      </c>
      <c r="E6819" t="s">
        <v>1181</v>
      </c>
      <c r="J6819" s="13">
        <v>820</v>
      </c>
      <c r="K6819" s="13">
        <v>380</v>
      </c>
      <c r="L6819" s="16"/>
      <c r="M6819" t="s">
        <v>583</v>
      </c>
      <c r="P6819" t="s">
        <v>243</v>
      </c>
      <c r="Q6819">
        <v>-5</v>
      </c>
      <c r="V6819">
        <v>1</v>
      </c>
      <c r="W6819" t="s">
        <v>1371</v>
      </c>
      <c r="X6819" t="s">
        <v>1415</v>
      </c>
    </row>
    <row r="6820" spans="1:24" x14ac:dyDescent="0.3">
      <c r="A6820">
        <v>9041</v>
      </c>
      <c r="B6820" s="15" t="s">
        <v>669</v>
      </c>
      <c r="C6820" t="str">
        <f>_xlfn.XLOOKUP($B6820, STANDARDS!$A:$A, STANDARDS!$B:$B,,0,2)</f>
        <v>Shorikha Fm</v>
      </c>
      <c r="D6820" t="s">
        <v>1057</v>
      </c>
      <c r="E6820" t="s">
        <v>1181</v>
      </c>
      <c r="J6820" s="13">
        <v>820</v>
      </c>
      <c r="K6820" s="13">
        <v>380</v>
      </c>
      <c r="L6820" s="16"/>
      <c r="M6820" t="s">
        <v>583</v>
      </c>
      <c r="P6820" t="s">
        <v>243</v>
      </c>
      <c r="Q6820">
        <v>-3.3</v>
      </c>
      <c r="S6820">
        <v>-28.6</v>
      </c>
      <c r="U6820" t="s">
        <v>245</v>
      </c>
      <c r="V6820">
        <v>1</v>
      </c>
      <c r="W6820" t="s">
        <v>1371</v>
      </c>
      <c r="X6820" t="s">
        <v>1415</v>
      </c>
    </row>
    <row r="6821" spans="1:24" x14ac:dyDescent="0.3">
      <c r="A6821">
        <v>9042</v>
      </c>
      <c r="B6821" s="15" t="s">
        <v>669</v>
      </c>
      <c r="C6821" t="str">
        <f>_xlfn.XLOOKUP($B6821, STANDARDS!$A:$A, STANDARDS!$B:$B,,0,2)</f>
        <v>Shorikha Fm</v>
      </c>
      <c r="D6821" t="s">
        <v>1057</v>
      </c>
      <c r="E6821" t="s">
        <v>1177</v>
      </c>
      <c r="J6821" s="13">
        <v>820</v>
      </c>
      <c r="K6821" s="13">
        <v>380</v>
      </c>
      <c r="L6821" s="16"/>
      <c r="M6821" t="s">
        <v>583</v>
      </c>
      <c r="P6821" t="s">
        <v>243</v>
      </c>
      <c r="Q6821">
        <v>2.4</v>
      </c>
      <c r="V6821">
        <v>1</v>
      </c>
      <c r="W6821" t="s">
        <v>1371</v>
      </c>
      <c r="X6821" t="s">
        <v>1415</v>
      </c>
    </row>
    <row r="6822" spans="1:24" x14ac:dyDescent="0.3">
      <c r="A6822">
        <v>9043</v>
      </c>
      <c r="B6822" s="15" t="s">
        <v>669</v>
      </c>
      <c r="C6822" t="str">
        <f>_xlfn.XLOOKUP($B6822, STANDARDS!$A:$A, STANDARDS!$B:$B,,0,2)</f>
        <v>Shorikha Fm</v>
      </c>
      <c r="D6822" t="s">
        <v>1057</v>
      </c>
      <c r="E6822" t="s">
        <v>1177</v>
      </c>
      <c r="J6822" s="13">
        <v>820</v>
      </c>
      <c r="K6822" s="13">
        <v>380</v>
      </c>
      <c r="L6822" s="16"/>
      <c r="M6822" t="s">
        <v>583</v>
      </c>
      <c r="P6822" t="s">
        <v>243</v>
      </c>
      <c r="Q6822">
        <v>-0.8</v>
      </c>
      <c r="V6822">
        <v>1</v>
      </c>
      <c r="W6822" t="s">
        <v>1371</v>
      </c>
      <c r="X6822" t="s">
        <v>1415</v>
      </c>
    </row>
    <row r="6823" spans="1:24" x14ac:dyDescent="0.3">
      <c r="A6823">
        <v>9044</v>
      </c>
      <c r="B6823" s="15" t="s">
        <v>669</v>
      </c>
      <c r="C6823" t="str">
        <f>_xlfn.XLOOKUP($B6823, STANDARDS!$A:$A, STANDARDS!$B:$B,,0,2)</f>
        <v>Shorikha Fm</v>
      </c>
      <c r="D6823" t="s">
        <v>1057</v>
      </c>
      <c r="E6823" t="s">
        <v>1182</v>
      </c>
      <c r="J6823" s="13">
        <v>820</v>
      </c>
      <c r="K6823" s="13">
        <v>380</v>
      </c>
      <c r="L6823" s="16"/>
      <c r="M6823" t="s">
        <v>583</v>
      </c>
      <c r="P6823" t="s">
        <v>243</v>
      </c>
      <c r="Q6823">
        <v>3</v>
      </c>
      <c r="V6823">
        <v>1</v>
      </c>
      <c r="W6823" t="s">
        <v>1371</v>
      </c>
      <c r="X6823" t="s">
        <v>1415</v>
      </c>
    </row>
    <row r="6824" spans="1:24" x14ac:dyDescent="0.3">
      <c r="A6824">
        <v>9046</v>
      </c>
      <c r="B6824" s="15" t="s">
        <v>667</v>
      </c>
      <c r="C6824" t="str">
        <f>_xlfn.XLOOKUP($B6824, STANDARDS!$A:$A, STANDARDS!$B:$B,,0,2)</f>
        <v>Burovaya Fm</v>
      </c>
      <c r="D6824" t="s">
        <v>1057</v>
      </c>
      <c r="E6824" t="s">
        <v>1177</v>
      </c>
      <c r="J6824" s="13">
        <v>850</v>
      </c>
      <c r="K6824" s="13">
        <v>350</v>
      </c>
      <c r="L6824" s="16"/>
      <c r="M6824" t="s">
        <v>583</v>
      </c>
      <c r="P6824" t="s">
        <v>243</v>
      </c>
      <c r="Q6824">
        <v>2.4</v>
      </c>
      <c r="V6824">
        <v>1</v>
      </c>
      <c r="W6824" t="s">
        <v>1371</v>
      </c>
      <c r="X6824" t="s">
        <v>1415</v>
      </c>
    </row>
    <row r="6825" spans="1:24" x14ac:dyDescent="0.3">
      <c r="A6825">
        <v>9047</v>
      </c>
      <c r="B6825" s="15" t="s">
        <v>667</v>
      </c>
      <c r="C6825" t="str">
        <f>_xlfn.XLOOKUP($B6825, STANDARDS!$A:$A, STANDARDS!$B:$B,,0,2)</f>
        <v>Burovaya Fm</v>
      </c>
      <c r="D6825" t="s">
        <v>1057</v>
      </c>
      <c r="E6825" t="s">
        <v>1177</v>
      </c>
      <c r="J6825" s="13">
        <v>850</v>
      </c>
      <c r="K6825" s="13">
        <v>350</v>
      </c>
      <c r="L6825" s="16"/>
      <c r="M6825" t="s">
        <v>1347</v>
      </c>
      <c r="P6825" t="s">
        <v>243</v>
      </c>
      <c r="Q6825">
        <v>3</v>
      </c>
      <c r="V6825">
        <v>1</v>
      </c>
      <c r="W6825" t="s">
        <v>1371</v>
      </c>
      <c r="X6825" t="s">
        <v>1415</v>
      </c>
    </row>
    <row r="6826" spans="1:24" x14ac:dyDescent="0.3">
      <c r="A6826">
        <v>9048</v>
      </c>
      <c r="B6826" s="15" t="s">
        <v>667</v>
      </c>
      <c r="C6826" t="str">
        <f>_xlfn.XLOOKUP($B6826, STANDARDS!$A:$A, STANDARDS!$B:$B,,0,2)</f>
        <v>Burovaya Fm</v>
      </c>
      <c r="D6826" t="s">
        <v>1057</v>
      </c>
      <c r="E6826" t="s">
        <v>1177</v>
      </c>
      <c r="J6826" s="13">
        <v>850</v>
      </c>
      <c r="K6826" s="13">
        <v>350</v>
      </c>
      <c r="L6826" s="16"/>
      <c r="M6826" t="s">
        <v>583</v>
      </c>
      <c r="P6826" t="s">
        <v>243</v>
      </c>
      <c r="Q6826">
        <v>2</v>
      </c>
      <c r="V6826">
        <v>1</v>
      </c>
      <c r="W6826" t="s">
        <v>1371</v>
      </c>
      <c r="X6826" t="s">
        <v>1415</v>
      </c>
    </row>
    <row r="6827" spans="1:24" x14ac:dyDescent="0.3">
      <c r="A6827">
        <v>9049</v>
      </c>
      <c r="B6827" s="15" t="s">
        <v>667</v>
      </c>
      <c r="C6827" t="str">
        <f>_xlfn.XLOOKUP($B6827, STANDARDS!$A:$A, STANDARDS!$B:$B,,0,2)</f>
        <v>Burovaya Fm</v>
      </c>
      <c r="D6827" t="s">
        <v>1057</v>
      </c>
      <c r="E6827" t="s">
        <v>1179</v>
      </c>
      <c r="J6827" s="13">
        <v>850</v>
      </c>
      <c r="K6827" s="13">
        <v>350</v>
      </c>
      <c r="L6827" s="16"/>
      <c r="M6827" t="s">
        <v>583</v>
      </c>
      <c r="P6827" t="s">
        <v>243</v>
      </c>
      <c r="Q6827">
        <v>1.8</v>
      </c>
      <c r="V6827">
        <v>1</v>
      </c>
      <c r="W6827" t="s">
        <v>1371</v>
      </c>
      <c r="X6827" t="s">
        <v>1415</v>
      </c>
    </row>
    <row r="6828" spans="1:24" x14ac:dyDescent="0.3">
      <c r="A6828">
        <v>9050</v>
      </c>
      <c r="B6828" s="15" t="s">
        <v>667</v>
      </c>
      <c r="C6828" t="str">
        <f>_xlfn.XLOOKUP($B6828, STANDARDS!$A:$A, STANDARDS!$B:$B,,0,2)</f>
        <v>Burovaya Fm</v>
      </c>
      <c r="D6828" t="s">
        <v>1057</v>
      </c>
      <c r="E6828" t="s">
        <v>1178</v>
      </c>
      <c r="J6828" s="13">
        <v>850</v>
      </c>
      <c r="K6828" s="13">
        <v>350</v>
      </c>
      <c r="L6828" s="16"/>
      <c r="M6828" t="s">
        <v>583</v>
      </c>
      <c r="P6828" t="s">
        <v>243</v>
      </c>
      <c r="Q6828">
        <v>1.1000000000000001</v>
      </c>
      <c r="V6828">
        <v>1</v>
      </c>
      <c r="W6828" t="s">
        <v>1371</v>
      </c>
      <c r="X6828" t="s">
        <v>1415</v>
      </c>
    </row>
    <row r="6829" spans="1:24" x14ac:dyDescent="0.3">
      <c r="A6829">
        <v>9051</v>
      </c>
      <c r="B6829" s="15" t="s">
        <v>667</v>
      </c>
      <c r="C6829" t="str">
        <f>_xlfn.XLOOKUP($B6829, STANDARDS!$A:$A, STANDARDS!$B:$B,,0,2)</f>
        <v>Burovaya Fm</v>
      </c>
      <c r="D6829" t="s">
        <v>1057</v>
      </c>
      <c r="E6829" t="s">
        <v>1177</v>
      </c>
      <c r="J6829" s="13">
        <v>850</v>
      </c>
      <c r="K6829" s="13">
        <v>350</v>
      </c>
      <c r="L6829" s="16"/>
      <c r="M6829" t="s">
        <v>583</v>
      </c>
      <c r="P6829" t="s">
        <v>243</v>
      </c>
      <c r="Q6829">
        <v>1.8</v>
      </c>
      <c r="V6829">
        <v>1</v>
      </c>
      <c r="W6829" t="s">
        <v>1371</v>
      </c>
      <c r="X6829" t="s">
        <v>1415</v>
      </c>
    </row>
    <row r="6830" spans="1:24" x14ac:dyDescent="0.3">
      <c r="A6830">
        <v>9052</v>
      </c>
      <c r="B6830" s="15" t="s">
        <v>667</v>
      </c>
      <c r="C6830" t="str">
        <f>_xlfn.XLOOKUP($B6830, STANDARDS!$A:$A, STANDARDS!$B:$B,,0,2)</f>
        <v>Burovaya Fm</v>
      </c>
      <c r="D6830" t="s">
        <v>1057</v>
      </c>
      <c r="E6830" t="s">
        <v>1179</v>
      </c>
      <c r="J6830" s="13">
        <v>850</v>
      </c>
      <c r="K6830" s="13">
        <v>350</v>
      </c>
      <c r="L6830" s="16"/>
      <c r="M6830" t="s">
        <v>583</v>
      </c>
      <c r="P6830" t="s">
        <v>243</v>
      </c>
      <c r="Q6830">
        <v>2.2999999999999998</v>
      </c>
      <c r="V6830">
        <v>1</v>
      </c>
      <c r="W6830" t="s">
        <v>1371</v>
      </c>
      <c r="X6830" t="s">
        <v>1415</v>
      </c>
    </row>
    <row r="6831" spans="1:24" x14ac:dyDescent="0.3">
      <c r="A6831">
        <v>9053</v>
      </c>
      <c r="B6831" s="15" t="s">
        <v>667</v>
      </c>
      <c r="C6831" t="str">
        <f>_xlfn.XLOOKUP($B6831, STANDARDS!$A:$A, STANDARDS!$B:$B,,0,2)</f>
        <v>Burovaya Fm</v>
      </c>
      <c r="D6831" t="s">
        <v>1057</v>
      </c>
      <c r="E6831" t="s">
        <v>1179</v>
      </c>
      <c r="J6831" s="13">
        <v>850</v>
      </c>
      <c r="K6831" s="13">
        <v>350</v>
      </c>
      <c r="L6831" s="16"/>
      <c r="M6831" t="s">
        <v>583</v>
      </c>
      <c r="P6831" t="s">
        <v>243</v>
      </c>
      <c r="Q6831">
        <v>3</v>
      </c>
      <c r="S6831">
        <v>-28.3</v>
      </c>
      <c r="U6831" t="s">
        <v>245</v>
      </c>
      <c r="V6831">
        <v>1</v>
      </c>
      <c r="W6831" t="s">
        <v>1371</v>
      </c>
      <c r="X6831" t="s">
        <v>1415</v>
      </c>
    </row>
    <row r="6832" spans="1:24" x14ac:dyDescent="0.3">
      <c r="A6832">
        <v>9054</v>
      </c>
      <c r="B6832" s="15" t="s">
        <v>667</v>
      </c>
      <c r="C6832" t="str">
        <f>_xlfn.XLOOKUP($B6832, STANDARDS!$A:$A, STANDARDS!$B:$B,,0,2)</f>
        <v>Burovaya Fm</v>
      </c>
      <c r="D6832" t="s">
        <v>1057</v>
      </c>
      <c r="E6832" t="s">
        <v>1179</v>
      </c>
      <c r="J6832" s="13">
        <v>850</v>
      </c>
      <c r="K6832" s="13">
        <v>350</v>
      </c>
      <c r="L6832" s="16"/>
      <c r="M6832" t="s">
        <v>583</v>
      </c>
      <c r="P6832" t="s">
        <v>243</v>
      </c>
      <c r="Q6832">
        <v>2.2000000000000002</v>
      </c>
      <c r="V6832">
        <v>1</v>
      </c>
      <c r="W6832" t="s">
        <v>1371</v>
      </c>
      <c r="X6832" t="s">
        <v>1415</v>
      </c>
    </row>
    <row r="6833" spans="1:24" x14ac:dyDescent="0.3">
      <c r="A6833">
        <v>9055</v>
      </c>
      <c r="B6833" s="15" t="s">
        <v>667</v>
      </c>
      <c r="C6833" t="str">
        <f>_xlfn.XLOOKUP($B6833, STANDARDS!$A:$A, STANDARDS!$B:$B,,0,2)</f>
        <v>Burovaya Fm</v>
      </c>
      <c r="D6833" t="s">
        <v>1057</v>
      </c>
      <c r="E6833" t="s">
        <v>1179</v>
      </c>
      <c r="J6833" s="13">
        <v>850</v>
      </c>
      <c r="K6833" s="13">
        <v>350</v>
      </c>
      <c r="L6833" s="16"/>
      <c r="M6833" t="s">
        <v>583</v>
      </c>
      <c r="P6833" t="s">
        <v>243</v>
      </c>
      <c r="Q6833">
        <v>2.7</v>
      </c>
      <c r="V6833">
        <v>1</v>
      </c>
      <c r="W6833" t="s">
        <v>1371</v>
      </c>
      <c r="X6833" t="s">
        <v>1415</v>
      </c>
    </row>
    <row r="6834" spans="1:24" x14ac:dyDescent="0.3">
      <c r="A6834">
        <v>9056</v>
      </c>
      <c r="B6834" s="15" t="s">
        <v>667</v>
      </c>
      <c r="C6834" t="str">
        <f>_xlfn.XLOOKUP($B6834, STANDARDS!$A:$A, STANDARDS!$B:$B,,0,2)</f>
        <v>Burovaya Fm</v>
      </c>
      <c r="D6834" t="s">
        <v>1057</v>
      </c>
      <c r="E6834" t="s">
        <v>1178</v>
      </c>
      <c r="J6834" s="13">
        <v>850</v>
      </c>
      <c r="K6834" s="13">
        <v>350</v>
      </c>
      <c r="L6834" s="16"/>
      <c r="M6834" t="s">
        <v>583</v>
      </c>
      <c r="P6834" t="s">
        <v>243</v>
      </c>
      <c r="Q6834">
        <v>2.4</v>
      </c>
      <c r="V6834">
        <v>1</v>
      </c>
      <c r="W6834" t="s">
        <v>1371</v>
      </c>
      <c r="X6834" t="s">
        <v>1415</v>
      </c>
    </row>
    <row r="6835" spans="1:24" x14ac:dyDescent="0.3">
      <c r="A6835">
        <v>9057</v>
      </c>
      <c r="B6835" s="15" t="s">
        <v>667</v>
      </c>
      <c r="C6835" t="str">
        <f>_xlfn.XLOOKUP($B6835, STANDARDS!$A:$A, STANDARDS!$B:$B,,0,2)</f>
        <v>Burovaya Fm</v>
      </c>
      <c r="D6835" t="s">
        <v>1057</v>
      </c>
      <c r="E6835" t="s">
        <v>1179</v>
      </c>
      <c r="J6835" s="13">
        <v>850</v>
      </c>
      <c r="K6835" s="13">
        <v>350</v>
      </c>
      <c r="L6835" s="16"/>
      <c r="M6835" t="s">
        <v>583</v>
      </c>
      <c r="P6835" t="s">
        <v>243</v>
      </c>
      <c r="Q6835">
        <v>2.5</v>
      </c>
      <c r="V6835">
        <v>1</v>
      </c>
      <c r="W6835" t="s">
        <v>1371</v>
      </c>
      <c r="X6835" t="s">
        <v>1415</v>
      </c>
    </row>
    <row r="6836" spans="1:24" x14ac:dyDescent="0.3">
      <c r="A6836">
        <v>9058</v>
      </c>
      <c r="B6836" s="15" t="s">
        <v>667</v>
      </c>
      <c r="C6836" t="str">
        <f>_xlfn.XLOOKUP($B6836, STANDARDS!$A:$A, STANDARDS!$B:$B,,0,2)</f>
        <v>Burovaya Fm</v>
      </c>
      <c r="D6836" t="s">
        <v>1057</v>
      </c>
      <c r="E6836" t="s">
        <v>1177</v>
      </c>
      <c r="J6836" s="13">
        <v>850</v>
      </c>
      <c r="K6836" s="13">
        <v>350</v>
      </c>
      <c r="L6836" s="16"/>
      <c r="M6836" t="s">
        <v>583</v>
      </c>
      <c r="P6836" t="s">
        <v>243</v>
      </c>
      <c r="Q6836">
        <v>3</v>
      </c>
      <c r="V6836">
        <v>1</v>
      </c>
      <c r="W6836" t="s">
        <v>1371</v>
      </c>
      <c r="X6836" t="s">
        <v>1415</v>
      </c>
    </row>
    <row r="6837" spans="1:24" x14ac:dyDescent="0.3">
      <c r="A6837">
        <v>9059</v>
      </c>
      <c r="B6837" s="15" t="s">
        <v>667</v>
      </c>
      <c r="C6837" t="str">
        <f>_xlfn.XLOOKUP($B6837, STANDARDS!$A:$A, STANDARDS!$B:$B,,0,2)</f>
        <v>Burovaya Fm</v>
      </c>
      <c r="D6837" t="s">
        <v>1057</v>
      </c>
      <c r="E6837" t="s">
        <v>1179</v>
      </c>
      <c r="J6837" s="13">
        <v>850</v>
      </c>
      <c r="K6837" s="13">
        <v>350</v>
      </c>
      <c r="L6837" s="16"/>
      <c r="M6837" t="s">
        <v>583</v>
      </c>
      <c r="P6837" t="s">
        <v>243</v>
      </c>
      <c r="Q6837">
        <v>2.6</v>
      </c>
      <c r="V6837">
        <v>1</v>
      </c>
      <c r="W6837" t="s">
        <v>1371</v>
      </c>
      <c r="X6837" t="s">
        <v>1415</v>
      </c>
    </row>
    <row r="6838" spans="1:24" x14ac:dyDescent="0.3">
      <c r="A6838">
        <v>9060</v>
      </c>
      <c r="B6838" s="15" t="s">
        <v>667</v>
      </c>
      <c r="C6838" t="str">
        <f>_xlfn.XLOOKUP($B6838, STANDARDS!$A:$A, STANDARDS!$B:$B,,0,2)</f>
        <v>Burovaya Fm</v>
      </c>
      <c r="D6838" t="s">
        <v>1057</v>
      </c>
      <c r="E6838" t="s">
        <v>1179</v>
      </c>
      <c r="J6838" s="13">
        <v>850</v>
      </c>
      <c r="K6838" s="13">
        <v>350</v>
      </c>
      <c r="L6838" s="16"/>
      <c r="M6838" t="s">
        <v>583</v>
      </c>
      <c r="P6838" t="s">
        <v>243</v>
      </c>
      <c r="Q6838">
        <v>2.6</v>
      </c>
      <c r="V6838">
        <v>1</v>
      </c>
      <c r="W6838" t="s">
        <v>1371</v>
      </c>
      <c r="X6838" t="s">
        <v>1415</v>
      </c>
    </row>
    <row r="6839" spans="1:24" x14ac:dyDescent="0.3">
      <c r="A6839">
        <v>9061</v>
      </c>
      <c r="B6839" s="15" t="s">
        <v>667</v>
      </c>
      <c r="C6839" t="str">
        <f>_xlfn.XLOOKUP($B6839, STANDARDS!$A:$A, STANDARDS!$B:$B,,0,2)</f>
        <v>Burovaya Fm</v>
      </c>
      <c r="D6839" t="s">
        <v>1057</v>
      </c>
      <c r="E6839" t="s">
        <v>1178</v>
      </c>
      <c r="J6839" s="13">
        <v>850</v>
      </c>
      <c r="K6839" s="13">
        <v>350</v>
      </c>
      <c r="L6839" s="16"/>
      <c r="M6839" t="s">
        <v>583</v>
      </c>
      <c r="P6839" t="s">
        <v>243</v>
      </c>
      <c r="Q6839">
        <v>2</v>
      </c>
      <c r="V6839">
        <v>1</v>
      </c>
      <c r="W6839" t="s">
        <v>1371</v>
      </c>
      <c r="X6839" t="s">
        <v>1415</v>
      </c>
    </row>
    <row r="6840" spans="1:24" x14ac:dyDescent="0.3">
      <c r="A6840">
        <v>9062</v>
      </c>
      <c r="B6840" s="15" t="s">
        <v>667</v>
      </c>
      <c r="C6840" t="str">
        <f>_xlfn.XLOOKUP($B6840, STANDARDS!$A:$A, STANDARDS!$B:$B,,0,2)</f>
        <v>Burovaya Fm</v>
      </c>
      <c r="D6840" t="s">
        <v>1057</v>
      </c>
      <c r="E6840" t="s">
        <v>1178</v>
      </c>
      <c r="J6840" s="13">
        <v>850</v>
      </c>
      <c r="K6840" s="13">
        <v>350</v>
      </c>
      <c r="L6840" s="16"/>
      <c r="M6840" t="s">
        <v>583</v>
      </c>
      <c r="P6840" t="s">
        <v>243</v>
      </c>
      <c r="Q6840">
        <v>1.8</v>
      </c>
      <c r="V6840">
        <v>1</v>
      </c>
      <c r="W6840" t="s">
        <v>1371</v>
      </c>
      <c r="X6840" t="s">
        <v>1415</v>
      </c>
    </row>
    <row r="6841" spans="1:24" x14ac:dyDescent="0.3">
      <c r="A6841">
        <v>9063</v>
      </c>
      <c r="B6841" s="15" t="s">
        <v>667</v>
      </c>
      <c r="C6841" t="str">
        <f>_xlfn.XLOOKUP($B6841, STANDARDS!$A:$A, STANDARDS!$B:$B,,0,2)</f>
        <v>Burovaya Fm</v>
      </c>
      <c r="D6841" t="s">
        <v>1057</v>
      </c>
      <c r="E6841" t="s">
        <v>1178</v>
      </c>
      <c r="J6841" s="13">
        <v>850</v>
      </c>
      <c r="K6841" s="13">
        <v>350</v>
      </c>
      <c r="L6841" s="16"/>
      <c r="M6841" t="s">
        <v>583</v>
      </c>
      <c r="P6841" t="s">
        <v>243</v>
      </c>
      <c r="Q6841">
        <v>1.4</v>
      </c>
      <c r="V6841">
        <v>1</v>
      </c>
      <c r="W6841" t="s">
        <v>1371</v>
      </c>
      <c r="X6841" t="s">
        <v>1415</v>
      </c>
    </row>
    <row r="6842" spans="1:24" x14ac:dyDescent="0.3">
      <c r="A6842">
        <v>9064</v>
      </c>
      <c r="B6842" s="15" t="s">
        <v>667</v>
      </c>
      <c r="C6842" t="str">
        <f>_xlfn.XLOOKUP($B6842, STANDARDS!$A:$A, STANDARDS!$B:$B,,0,2)</f>
        <v>Burovaya Fm</v>
      </c>
      <c r="D6842" t="s">
        <v>1057</v>
      </c>
      <c r="E6842" t="s">
        <v>1178</v>
      </c>
      <c r="J6842" s="13">
        <v>850</v>
      </c>
      <c r="K6842" s="13">
        <v>350</v>
      </c>
      <c r="L6842" s="16"/>
      <c r="M6842" t="s">
        <v>583</v>
      </c>
      <c r="P6842" t="s">
        <v>243</v>
      </c>
      <c r="Q6842">
        <v>1.4</v>
      </c>
      <c r="V6842">
        <v>1</v>
      </c>
      <c r="W6842" t="s">
        <v>1371</v>
      </c>
      <c r="X6842" t="s">
        <v>1415</v>
      </c>
    </row>
    <row r="6843" spans="1:24" x14ac:dyDescent="0.3">
      <c r="A6843">
        <v>9065</v>
      </c>
      <c r="B6843" s="15" t="s">
        <v>667</v>
      </c>
      <c r="C6843" t="str">
        <f>_xlfn.XLOOKUP($B6843, STANDARDS!$A:$A, STANDARDS!$B:$B,,0,2)</f>
        <v>Burovaya Fm</v>
      </c>
      <c r="D6843" t="s">
        <v>1057</v>
      </c>
      <c r="E6843" t="s">
        <v>1177</v>
      </c>
      <c r="J6843" s="13">
        <v>850</v>
      </c>
      <c r="K6843" s="13">
        <v>350</v>
      </c>
      <c r="L6843" s="16"/>
      <c r="M6843" t="s">
        <v>1347</v>
      </c>
      <c r="P6843" t="s">
        <v>243</v>
      </c>
      <c r="Q6843">
        <v>3.5</v>
      </c>
      <c r="V6843">
        <v>1</v>
      </c>
      <c r="W6843" t="s">
        <v>1371</v>
      </c>
      <c r="X6843" t="s">
        <v>1415</v>
      </c>
    </row>
    <row r="6844" spans="1:24" x14ac:dyDescent="0.3">
      <c r="A6844">
        <v>9066</v>
      </c>
      <c r="B6844" s="15" t="s">
        <v>667</v>
      </c>
      <c r="C6844" t="str">
        <f>_xlfn.XLOOKUP($B6844, STANDARDS!$A:$A, STANDARDS!$B:$B,,0,2)</f>
        <v>Burovaya Fm</v>
      </c>
      <c r="D6844" t="s">
        <v>1057</v>
      </c>
      <c r="E6844" t="s">
        <v>1179</v>
      </c>
      <c r="J6844" s="13">
        <v>850</v>
      </c>
      <c r="K6844" s="13">
        <v>350</v>
      </c>
      <c r="L6844" s="16"/>
      <c r="M6844" t="s">
        <v>583</v>
      </c>
      <c r="P6844" t="s">
        <v>243</v>
      </c>
      <c r="Q6844">
        <v>2.2999999999999998</v>
      </c>
      <c r="V6844">
        <v>1</v>
      </c>
      <c r="W6844" t="s">
        <v>1371</v>
      </c>
      <c r="X6844" t="s">
        <v>1415</v>
      </c>
    </row>
    <row r="6845" spans="1:24" x14ac:dyDescent="0.3">
      <c r="A6845">
        <v>9067</v>
      </c>
      <c r="B6845" s="15" t="s">
        <v>828</v>
      </c>
      <c r="C6845" t="str">
        <f>_xlfn.XLOOKUP($B6845, STANDARDS!$A:$A, STANDARDS!$B:$B,,0,2)</f>
        <v>Derevnya Fm</v>
      </c>
      <c r="D6845" t="s">
        <v>1057</v>
      </c>
      <c r="E6845" t="s">
        <v>1179</v>
      </c>
      <c r="J6845" s="13">
        <v>875</v>
      </c>
      <c r="K6845" s="13">
        <v>325</v>
      </c>
      <c r="L6845" s="16"/>
      <c r="M6845" t="s">
        <v>583</v>
      </c>
      <c r="P6845" t="s">
        <v>243</v>
      </c>
      <c r="Q6845">
        <v>2.4</v>
      </c>
      <c r="V6845">
        <v>1</v>
      </c>
      <c r="W6845" t="s">
        <v>1371</v>
      </c>
      <c r="X6845" t="s">
        <v>1415</v>
      </c>
    </row>
    <row r="6846" spans="1:24" x14ac:dyDescent="0.3">
      <c r="A6846">
        <v>9068</v>
      </c>
      <c r="B6846" s="15" t="s">
        <v>828</v>
      </c>
      <c r="C6846" t="str">
        <f>_xlfn.XLOOKUP($B6846, STANDARDS!$A:$A, STANDARDS!$B:$B,,0,2)</f>
        <v>Derevnya Fm</v>
      </c>
      <c r="D6846" t="s">
        <v>1057</v>
      </c>
      <c r="E6846" t="s">
        <v>1177</v>
      </c>
      <c r="J6846" s="13">
        <v>875</v>
      </c>
      <c r="K6846" s="13">
        <v>325</v>
      </c>
      <c r="L6846" s="16"/>
      <c r="M6846" t="s">
        <v>583</v>
      </c>
      <c r="P6846" t="s">
        <v>243</v>
      </c>
      <c r="Q6846">
        <v>1.2</v>
      </c>
      <c r="V6846">
        <v>1</v>
      </c>
      <c r="W6846" t="s">
        <v>1371</v>
      </c>
      <c r="X6846" t="s">
        <v>1415</v>
      </c>
    </row>
    <row r="6847" spans="1:24" x14ac:dyDescent="0.3">
      <c r="A6847">
        <v>9069</v>
      </c>
      <c r="B6847" s="15" t="s">
        <v>828</v>
      </c>
      <c r="C6847" t="str">
        <f>_xlfn.XLOOKUP($B6847, STANDARDS!$A:$A, STANDARDS!$B:$B,,0,2)</f>
        <v>Derevnya Fm</v>
      </c>
      <c r="D6847" t="s">
        <v>1057</v>
      </c>
      <c r="E6847" t="s">
        <v>1178</v>
      </c>
      <c r="J6847" s="13">
        <v>875</v>
      </c>
      <c r="K6847" s="13">
        <v>325</v>
      </c>
      <c r="L6847" s="16"/>
      <c r="M6847" t="s">
        <v>583</v>
      </c>
      <c r="P6847" t="s">
        <v>243</v>
      </c>
      <c r="Q6847">
        <v>1.8</v>
      </c>
      <c r="V6847">
        <v>1</v>
      </c>
      <c r="W6847" t="s">
        <v>1371</v>
      </c>
      <c r="X6847" t="s">
        <v>1415</v>
      </c>
    </row>
    <row r="6848" spans="1:24" x14ac:dyDescent="0.3">
      <c r="A6848">
        <v>9070</v>
      </c>
      <c r="B6848" s="15" t="s">
        <v>828</v>
      </c>
      <c r="C6848" t="str">
        <f>_xlfn.XLOOKUP($B6848, STANDARDS!$A:$A, STANDARDS!$B:$B,,0,2)</f>
        <v>Derevnya Fm</v>
      </c>
      <c r="D6848" t="s">
        <v>1057</v>
      </c>
      <c r="E6848" t="s">
        <v>1179</v>
      </c>
      <c r="J6848" s="13">
        <v>875</v>
      </c>
      <c r="K6848" s="13">
        <v>325</v>
      </c>
      <c r="L6848" s="16"/>
      <c r="M6848" t="s">
        <v>583</v>
      </c>
      <c r="P6848" t="s">
        <v>243</v>
      </c>
      <c r="Q6848">
        <v>1.7</v>
      </c>
      <c r="V6848">
        <v>1</v>
      </c>
      <c r="W6848" t="s">
        <v>1371</v>
      </c>
      <c r="X6848" t="s">
        <v>1415</v>
      </c>
    </row>
    <row r="6849" spans="1:24" x14ac:dyDescent="0.3">
      <c r="A6849">
        <v>9071</v>
      </c>
      <c r="B6849" s="15" t="s">
        <v>828</v>
      </c>
      <c r="C6849" t="str">
        <f>_xlfn.XLOOKUP($B6849, STANDARDS!$A:$A, STANDARDS!$B:$B,,0,2)</f>
        <v>Derevnya Fm</v>
      </c>
      <c r="D6849" t="s">
        <v>1057</v>
      </c>
      <c r="E6849" t="s">
        <v>1179</v>
      </c>
      <c r="J6849" s="13">
        <v>875</v>
      </c>
      <c r="K6849" s="13">
        <v>325</v>
      </c>
      <c r="L6849" s="16"/>
      <c r="M6849" t="s">
        <v>583</v>
      </c>
      <c r="P6849" t="s">
        <v>243</v>
      </c>
      <c r="Q6849">
        <v>2.1</v>
      </c>
      <c r="V6849">
        <v>1</v>
      </c>
      <c r="W6849" t="s">
        <v>1371</v>
      </c>
      <c r="X6849" t="s">
        <v>1415</v>
      </c>
    </row>
    <row r="6850" spans="1:24" x14ac:dyDescent="0.3">
      <c r="A6850">
        <v>9072</v>
      </c>
      <c r="B6850" s="15" t="s">
        <v>828</v>
      </c>
      <c r="C6850" t="str">
        <f>_xlfn.XLOOKUP($B6850, STANDARDS!$A:$A, STANDARDS!$B:$B,,0,2)</f>
        <v>Derevnya Fm</v>
      </c>
      <c r="D6850" t="s">
        <v>1057</v>
      </c>
      <c r="E6850" t="s">
        <v>1178</v>
      </c>
      <c r="J6850" s="13">
        <v>875</v>
      </c>
      <c r="K6850" s="13">
        <v>325</v>
      </c>
      <c r="L6850" s="16"/>
      <c r="M6850" t="s">
        <v>583</v>
      </c>
      <c r="P6850" t="s">
        <v>243</v>
      </c>
      <c r="Q6850">
        <v>2.6</v>
      </c>
      <c r="V6850">
        <v>1</v>
      </c>
      <c r="W6850" t="s">
        <v>1371</v>
      </c>
      <c r="X6850" t="s">
        <v>1415</v>
      </c>
    </row>
    <row r="6851" spans="1:24" x14ac:dyDescent="0.3">
      <c r="A6851">
        <v>9073</v>
      </c>
      <c r="B6851" s="15" t="s">
        <v>828</v>
      </c>
      <c r="C6851" t="str">
        <f>_xlfn.XLOOKUP($B6851, STANDARDS!$A:$A, STANDARDS!$B:$B,,0,2)</f>
        <v>Derevnya Fm</v>
      </c>
      <c r="D6851" t="s">
        <v>1057</v>
      </c>
      <c r="E6851" t="s">
        <v>1177</v>
      </c>
      <c r="J6851" s="13">
        <v>875</v>
      </c>
      <c r="K6851" s="13">
        <v>325</v>
      </c>
      <c r="L6851" s="16"/>
      <c r="M6851" t="s">
        <v>583</v>
      </c>
      <c r="P6851" t="s">
        <v>243</v>
      </c>
      <c r="Q6851">
        <v>1.8</v>
      </c>
      <c r="V6851">
        <v>1</v>
      </c>
      <c r="W6851" t="s">
        <v>1371</v>
      </c>
      <c r="X6851" t="s">
        <v>1415</v>
      </c>
    </row>
    <row r="6852" spans="1:24" x14ac:dyDescent="0.3">
      <c r="A6852">
        <v>9074</v>
      </c>
      <c r="B6852" s="15" t="s">
        <v>828</v>
      </c>
      <c r="C6852" t="str">
        <f>_xlfn.XLOOKUP($B6852, STANDARDS!$A:$A, STANDARDS!$B:$B,,0,2)</f>
        <v>Derevnya Fm</v>
      </c>
      <c r="D6852" t="s">
        <v>1057</v>
      </c>
      <c r="E6852" t="s">
        <v>1178</v>
      </c>
      <c r="J6852" s="13">
        <v>875</v>
      </c>
      <c r="K6852" s="13">
        <v>325</v>
      </c>
      <c r="L6852" s="16"/>
      <c r="M6852" t="s">
        <v>583</v>
      </c>
      <c r="P6852" t="s">
        <v>243</v>
      </c>
      <c r="Q6852">
        <v>1.8</v>
      </c>
      <c r="V6852">
        <v>1</v>
      </c>
      <c r="W6852" t="s">
        <v>1371</v>
      </c>
      <c r="X6852" t="s">
        <v>1415</v>
      </c>
    </row>
    <row r="6853" spans="1:24" x14ac:dyDescent="0.3">
      <c r="A6853">
        <v>9075</v>
      </c>
      <c r="B6853" s="15" t="s">
        <v>828</v>
      </c>
      <c r="C6853" t="str">
        <f>_xlfn.XLOOKUP($B6853, STANDARDS!$A:$A, STANDARDS!$B:$B,,0,2)</f>
        <v>Derevnya Fm</v>
      </c>
      <c r="D6853" t="s">
        <v>1057</v>
      </c>
      <c r="E6853" t="s">
        <v>1179</v>
      </c>
      <c r="J6853" s="13">
        <v>875</v>
      </c>
      <c r="K6853" s="13">
        <v>325</v>
      </c>
      <c r="L6853" s="16"/>
      <c r="M6853" t="s">
        <v>583</v>
      </c>
      <c r="P6853" t="s">
        <v>243</v>
      </c>
      <c r="Q6853">
        <v>2.1</v>
      </c>
      <c r="S6853">
        <v>-28.4</v>
      </c>
      <c r="U6853" t="s">
        <v>245</v>
      </c>
      <c r="V6853">
        <v>1</v>
      </c>
      <c r="W6853" t="s">
        <v>1371</v>
      </c>
      <c r="X6853" t="s">
        <v>1415</v>
      </c>
    </row>
    <row r="6854" spans="1:24" x14ac:dyDescent="0.3">
      <c r="A6854">
        <v>9076</v>
      </c>
      <c r="B6854" s="15" t="s">
        <v>828</v>
      </c>
      <c r="C6854" t="str">
        <f>_xlfn.XLOOKUP($B6854, STANDARDS!$A:$A, STANDARDS!$B:$B,,0,2)</f>
        <v>Derevnya Fm</v>
      </c>
      <c r="D6854" t="s">
        <v>1057</v>
      </c>
      <c r="E6854" t="s">
        <v>1177</v>
      </c>
      <c r="J6854" s="13">
        <v>875</v>
      </c>
      <c r="K6854" s="13">
        <v>325</v>
      </c>
      <c r="L6854" s="16"/>
      <c r="M6854" t="s">
        <v>583</v>
      </c>
      <c r="P6854" t="s">
        <v>243</v>
      </c>
      <c r="Q6854">
        <v>0.1</v>
      </c>
      <c r="V6854">
        <v>1</v>
      </c>
      <c r="W6854" t="s">
        <v>1371</v>
      </c>
      <c r="X6854" t="s">
        <v>1415</v>
      </c>
    </row>
    <row r="6855" spans="1:24" x14ac:dyDescent="0.3">
      <c r="A6855">
        <v>9077</v>
      </c>
      <c r="B6855" s="15" t="s">
        <v>828</v>
      </c>
      <c r="C6855" t="str">
        <f>_xlfn.XLOOKUP($B6855, STANDARDS!$A:$A, STANDARDS!$B:$B,,0,2)</f>
        <v>Derevnya Fm</v>
      </c>
      <c r="D6855" t="s">
        <v>1057</v>
      </c>
      <c r="E6855" t="s">
        <v>1179</v>
      </c>
      <c r="J6855" s="13">
        <v>875</v>
      </c>
      <c r="K6855" s="13">
        <v>325</v>
      </c>
      <c r="L6855" s="16"/>
      <c r="M6855" t="s">
        <v>583</v>
      </c>
      <c r="P6855" t="s">
        <v>243</v>
      </c>
      <c r="Q6855">
        <v>1.3</v>
      </c>
      <c r="V6855">
        <v>1</v>
      </c>
      <c r="W6855" t="s">
        <v>1371</v>
      </c>
      <c r="X6855" t="s">
        <v>1415</v>
      </c>
    </row>
    <row r="6856" spans="1:24" x14ac:dyDescent="0.3">
      <c r="A6856">
        <v>9078</v>
      </c>
      <c r="B6856" s="15" t="s">
        <v>828</v>
      </c>
      <c r="C6856" t="str">
        <f>_xlfn.XLOOKUP($B6856, STANDARDS!$A:$A, STANDARDS!$B:$B,,0,2)</f>
        <v>Derevnya Fm</v>
      </c>
      <c r="D6856" t="s">
        <v>1057</v>
      </c>
      <c r="E6856" t="s">
        <v>1177</v>
      </c>
      <c r="J6856" s="13">
        <v>875</v>
      </c>
      <c r="K6856" s="13">
        <v>325</v>
      </c>
      <c r="L6856" s="16"/>
      <c r="M6856" t="s">
        <v>583</v>
      </c>
      <c r="P6856" t="s">
        <v>243</v>
      </c>
      <c r="Q6856">
        <v>1.4</v>
      </c>
      <c r="V6856">
        <v>1</v>
      </c>
      <c r="W6856" t="s">
        <v>1371</v>
      </c>
      <c r="X6856" t="s">
        <v>1415</v>
      </c>
    </row>
    <row r="6857" spans="1:24" x14ac:dyDescent="0.3">
      <c r="A6857">
        <v>9079</v>
      </c>
      <c r="B6857" s="15" t="s">
        <v>828</v>
      </c>
      <c r="C6857" t="str">
        <f>_xlfn.XLOOKUP($B6857, STANDARDS!$A:$A, STANDARDS!$B:$B,,0,2)</f>
        <v>Derevnya Fm</v>
      </c>
      <c r="D6857" t="s">
        <v>1057</v>
      </c>
      <c r="E6857" t="s">
        <v>1179</v>
      </c>
      <c r="J6857" s="13">
        <v>875</v>
      </c>
      <c r="K6857" s="13">
        <v>325</v>
      </c>
      <c r="L6857" s="16"/>
      <c r="M6857" t="s">
        <v>583</v>
      </c>
      <c r="P6857" t="s">
        <v>243</v>
      </c>
      <c r="Q6857">
        <v>0.9</v>
      </c>
      <c r="V6857">
        <v>1</v>
      </c>
      <c r="W6857" t="s">
        <v>1371</v>
      </c>
      <c r="X6857" t="s">
        <v>1415</v>
      </c>
    </row>
    <row r="6858" spans="1:24" x14ac:dyDescent="0.3">
      <c r="A6858">
        <v>9080</v>
      </c>
      <c r="B6858" s="15" t="s">
        <v>828</v>
      </c>
      <c r="C6858" t="str">
        <f>_xlfn.XLOOKUP($B6858, STANDARDS!$A:$A, STANDARDS!$B:$B,,0,2)</f>
        <v>Derevnya Fm</v>
      </c>
      <c r="D6858" t="s">
        <v>1057</v>
      </c>
      <c r="E6858" t="s">
        <v>1179</v>
      </c>
      <c r="J6858" s="13">
        <v>875</v>
      </c>
      <c r="K6858" s="13">
        <v>325</v>
      </c>
      <c r="L6858" s="16"/>
      <c r="M6858" t="s">
        <v>583</v>
      </c>
      <c r="P6858" t="s">
        <v>243</v>
      </c>
      <c r="Q6858">
        <v>1.9</v>
      </c>
      <c r="V6858">
        <v>1</v>
      </c>
      <c r="W6858" t="s">
        <v>1371</v>
      </c>
      <c r="X6858" t="s">
        <v>1415</v>
      </c>
    </row>
    <row r="6859" spans="1:24" x14ac:dyDescent="0.3">
      <c r="A6859">
        <v>9081</v>
      </c>
      <c r="B6859" s="15" t="s">
        <v>828</v>
      </c>
      <c r="C6859" t="str">
        <f>_xlfn.XLOOKUP($B6859, STANDARDS!$A:$A, STANDARDS!$B:$B,,0,2)</f>
        <v>Derevnya Fm</v>
      </c>
      <c r="D6859" t="s">
        <v>1057</v>
      </c>
      <c r="E6859" t="s">
        <v>1177</v>
      </c>
      <c r="J6859" s="13">
        <v>875</v>
      </c>
      <c r="K6859" s="13">
        <v>325</v>
      </c>
      <c r="L6859" s="16"/>
      <c r="M6859" t="s">
        <v>583</v>
      </c>
      <c r="P6859" t="s">
        <v>243</v>
      </c>
      <c r="Q6859">
        <v>2</v>
      </c>
      <c r="V6859">
        <v>1</v>
      </c>
      <c r="W6859" t="s">
        <v>1371</v>
      </c>
      <c r="X6859" t="s">
        <v>1415</v>
      </c>
    </row>
    <row r="6860" spans="1:24" x14ac:dyDescent="0.3">
      <c r="A6860">
        <v>9082</v>
      </c>
      <c r="B6860" s="15" t="s">
        <v>828</v>
      </c>
      <c r="C6860" t="str">
        <f>_xlfn.XLOOKUP($B6860, STANDARDS!$A:$A, STANDARDS!$B:$B,,0,2)</f>
        <v>Derevnya Fm</v>
      </c>
      <c r="D6860" t="s">
        <v>1057</v>
      </c>
      <c r="E6860" t="s">
        <v>1178</v>
      </c>
      <c r="J6860" s="13">
        <v>875</v>
      </c>
      <c r="K6860" s="13">
        <v>325</v>
      </c>
      <c r="L6860" s="16"/>
      <c r="M6860" t="s">
        <v>583</v>
      </c>
      <c r="P6860" t="s">
        <v>243</v>
      </c>
      <c r="Q6860">
        <v>2</v>
      </c>
      <c r="V6860">
        <v>1</v>
      </c>
      <c r="W6860" t="s">
        <v>1371</v>
      </c>
      <c r="X6860" t="s">
        <v>1415</v>
      </c>
    </row>
    <row r="6861" spans="1:24" x14ac:dyDescent="0.3">
      <c r="A6861">
        <v>9083</v>
      </c>
      <c r="B6861" s="15" t="s">
        <v>828</v>
      </c>
      <c r="C6861" t="str">
        <f>_xlfn.XLOOKUP($B6861, STANDARDS!$A:$A, STANDARDS!$B:$B,,0,2)</f>
        <v>Derevnya Fm</v>
      </c>
      <c r="D6861" t="s">
        <v>1057</v>
      </c>
      <c r="E6861" t="s">
        <v>1177</v>
      </c>
      <c r="J6861" s="13">
        <v>875</v>
      </c>
      <c r="K6861" s="13">
        <v>325</v>
      </c>
      <c r="L6861" s="16"/>
      <c r="M6861" t="s">
        <v>583</v>
      </c>
      <c r="P6861" t="s">
        <v>243</v>
      </c>
      <c r="Q6861">
        <v>-2.4</v>
      </c>
      <c r="V6861">
        <v>1</v>
      </c>
      <c r="W6861" t="s">
        <v>1371</v>
      </c>
      <c r="X6861" t="s">
        <v>1415</v>
      </c>
    </row>
    <row r="6862" spans="1:24" x14ac:dyDescent="0.3">
      <c r="A6862">
        <v>9084</v>
      </c>
      <c r="B6862" s="15" t="s">
        <v>829</v>
      </c>
      <c r="C6862" t="str">
        <f>_xlfn.XLOOKUP($B6862, STANDARDS!$A:$A, STANDARDS!$B:$B,,0,2)</f>
        <v>Khatyspyt Fm</v>
      </c>
      <c r="D6862" t="s">
        <v>1057</v>
      </c>
      <c r="E6862" t="s">
        <v>1183</v>
      </c>
      <c r="J6862" s="13">
        <v>550</v>
      </c>
      <c r="K6862" s="13">
        <v>20</v>
      </c>
      <c r="L6862" s="16"/>
      <c r="M6862" t="s">
        <v>1335</v>
      </c>
      <c r="P6862" t="s">
        <v>243</v>
      </c>
      <c r="Q6862">
        <v>-0.2</v>
      </c>
      <c r="S6862">
        <v>-28.5</v>
      </c>
      <c r="U6862" t="s">
        <v>245</v>
      </c>
      <c r="V6862">
        <v>1</v>
      </c>
      <c r="W6862" t="s">
        <v>1371</v>
      </c>
      <c r="X6862" t="s">
        <v>1416</v>
      </c>
    </row>
    <row r="6863" spans="1:24" x14ac:dyDescent="0.3">
      <c r="A6863">
        <v>9085</v>
      </c>
      <c r="B6863" s="15" t="s">
        <v>829</v>
      </c>
      <c r="C6863" t="str">
        <f>_xlfn.XLOOKUP($B6863, STANDARDS!$A:$A, STANDARDS!$B:$B,,0,2)</f>
        <v>Khatyspyt Fm</v>
      </c>
      <c r="D6863" t="s">
        <v>1057</v>
      </c>
      <c r="E6863" t="s">
        <v>1183</v>
      </c>
      <c r="J6863" s="13">
        <v>550</v>
      </c>
      <c r="K6863" s="13">
        <v>20</v>
      </c>
      <c r="L6863" s="16"/>
      <c r="M6863" t="s">
        <v>1335</v>
      </c>
      <c r="P6863" t="s">
        <v>243</v>
      </c>
      <c r="Q6863">
        <v>-0.2</v>
      </c>
      <c r="S6863">
        <v>-32.299999999999997</v>
      </c>
      <c r="U6863" t="s">
        <v>245</v>
      </c>
      <c r="V6863">
        <v>1</v>
      </c>
      <c r="W6863" t="s">
        <v>1371</v>
      </c>
      <c r="X6863" t="s">
        <v>1416</v>
      </c>
    </row>
    <row r="6864" spans="1:24" x14ac:dyDescent="0.3">
      <c r="A6864">
        <v>9086</v>
      </c>
      <c r="B6864" s="15" t="s">
        <v>830</v>
      </c>
      <c r="C6864" t="str">
        <f>_xlfn.XLOOKUP($B6864, STANDARDS!$A:$A, STANDARDS!$B:$B,,0,2)</f>
        <v>Turkut</v>
      </c>
      <c r="D6864" t="s">
        <v>1057</v>
      </c>
      <c r="E6864" t="s">
        <v>1183</v>
      </c>
      <c r="J6864" s="13">
        <v>550</v>
      </c>
      <c r="K6864" s="13">
        <v>9</v>
      </c>
      <c r="L6864" s="16"/>
      <c r="M6864" t="s">
        <v>1340</v>
      </c>
      <c r="O6864">
        <v>0.191</v>
      </c>
      <c r="P6864" t="s">
        <v>243</v>
      </c>
      <c r="Q6864">
        <v>-0.1</v>
      </c>
      <c r="V6864">
        <v>1</v>
      </c>
      <c r="W6864" t="s">
        <v>1371</v>
      </c>
      <c r="X6864" t="s">
        <v>1416</v>
      </c>
    </row>
    <row r="6865" spans="1:24" x14ac:dyDescent="0.3">
      <c r="A6865">
        <v>9087</v>
      </c>
      <c r="B6865" s="15" t="s">
        <v>830</v>
      </c>
      <c r="C6865" t="str">
        <f>_xlfn.XLOOKUP($B6865, STANDARDS!$A:$A, STANDARDS!$B:$B,,0,2)</f>
        <v>Turkut</v>
      </c>
      <c r="D6865" t="s">
        <v>1057</v>
      </c>
      <c r="E6865" t="s">
        <v>1183</v>
      </c>
      <c r="J6865" s="13">
        <v>550</v>
      </c>
      <c r="K6865" s="13">
        <v>9</v>
      </c>
      <c r="L6865" s="16"/>
      <c r="M6865" t="s">
        <v>1340</v>
      </c>
      <c r="P6865" t="s">
        <v>243</v>
      </c>
      <c r="Q6865">
        <v>0.9</v>
      </c>
      <c r="S6865">
        <v>-32.799999999999997</v>
      </c>
      <c r="U6865" t="s">
        <v>245</v>
      </c>
      <c r="V6865">
        <v>1</v>
      </c>
      <c r="W6865" t="s">
        <v>1371</v>
      </c>
      <c r="X6865" t="s">
        <v>1416</v>
      </c>
    </row>
    <row r="6866" spans="1:24" x14ac:dyDescent="0.3">
      <c r="A6866">
        <v>9088</v>
      </c>
      <c r="B6866" s="15" t="s">
        <v>829</v>
      </c>
      <c r="C6866" t="str">
        <f>_xlfn.XLOOKUP($B6866, STANDARDS!$A:$A, STANDARDS!$B:$B,,0,2)</f>
        <v>Khatyspyt Fm</v>
      </c>
      <c r="D6866" t="s">
        <v>1057</v>
      </c>
      <c r="E6866" t="s">
        <v>1183</v>
      </c>
      <c r="J6866" s="13">
        <v>550</v>
      </c>
      <c r="K6866" s="13">
        <v>20</v>
      </c>
      <c r="L6866" s="16"/>
      <c r="M6866" t="s">
        <v>1335</v>
      </c>
      <c r="O6866">
        <v>0.10100000000000001</v>
      </c>
      <c r="P6866" t="s">
        <v>243</v>
      </c>
      <c r="Q6866">
        <v>2.1</v>
      </c>
      <c r="V6866">
        <v>1</v>
      </c>
      <c r="W6866" t="s">
        <v>1371</v>
      </c>
      <c r="X6866" t="s">
        <v>1416</v>
      </c>
    </row>
    <row r="6867" spans="1:24" x14ac:dyDescent="0.3">
      <c r="A6867">
        <v>9089</v>
      </c>
      <c r="B6867" s="15" t="s">
        <v>830</v>
      </c>
      <c r="C6867" t="str">
        <f>_xlfn.XLOOKUP($B6867, STANDARDS!$A:$A, STANDARDS!$B:$B,,0,2)</f>
        <v>Turkut</v>
      </c>
      <c r="D6867" t="s">
        <v>1057</v>
      </c>
      <c r="E6867" t="s">
        <v>1183</v>
      </c>
      <c r="J6867" s="13">
        <v>550</v>
      </c>
      <c r="K6867" s="13">
        <v>9</v>
      </c>
      <c r="L6867" s="16"/>
      <c r="M6867" t="s">
        <v>1340</v>
      </c>
      <c r="P6867" t="s">
        <v>243</v>
      </c>
      <c r="Q6867">
        <v>-0.2</v>
      </c>
      <c r="V6867">
        <v>1</v>
      </c>
      <c r="W6867" t="s">
        <v>1371</v>
      </c>
      <c r="X6867" t="s">
        <v>1416</v>
      </c>
    </row>
    <row r="6868" spans="1:24" x14ac:dyDescent="0.3">
      <c r="A6868">
        <v>9090</v>
      </c>
      <c r="B6868" s="15" t="s">
        <v>830</v>
      </c>
      <c r="C6868" t="str">
        <f>_xlfn.XLOOKUP($B6868, STANDARDS!$A:$A, STANDARDS!$B:$B,,0,2)</f>
        <v>Turkut</v>
      </c>
      <c r="D6868" t="s">
        <v>1057</v>
      </c>
      <c r="E6868" t="s">
        <v>1183</v>
      </c>
      <c r="J6868" s="13">
        <v>550</v>
      </c>
      <c r="K6868" s="13">
        <v>9</v>
      </c>
      <c r="L6868" s="16"/>
      <c r="M6868" t="s">
        <v>1335</v>
      </c>
      <c r="O6868">
        <v>0.02</v>
      </c>
      <c r="P6868" t="s">
        <v>243</v>
      </c>
      <c r="Q6868">
        <v>0.6</v>
      </c>
      <c r="S6868">
        <v>-26.8</v>
      </c>
      <c r="U6868" t="s">
        <v>245</v>
      </c>
      <c r="V6868">
        <v>1</v>
      </c>
      <c r="W6868" t="s">
        <v>1371</v>
      </c>
      <c r="X6868" t="s">
        <v>1416</v>
      </c>
    </row>
    <row r="6869" spans="1:24" x14ac:dyDescent="0.3">
      <c r="A6869">
        <v>9091</v>
      </c>
      <c r="B6869" s="15" t="s">
        <v>830</v>
      </c>
      <c r="C6869" t="str">
        <f>_xlfn.XLOOKUP($B6869, STANDARDS!$A:$A, STANDARDS!$B:$B,,0,2)</f>
        <v>Turkut</v>
      </c>
      <c r="D6869" t="s">
        <v>1057</v>
      </c>
      <c r="E6869" t="s">
        <v>1183</v>
      </c>
      <c r="J6869" s="13">
        <v>550</v>
      </c>
      <c r="K6869" s="13">
        <v>9</v>
      </c>
      <c r="L6869" s="16"/>
      <c r="M6869" t="s">
        <v>1340</v>
      </c>
      <c r="P6869" t="s">
        <v>243</v>
      </c>
      <c r="Q6869">
        <v>-0.2</v>
      </c>
      <c r="S6869">
        <v>-32.700000000000003</v>
      </c>
      <c r="U6869" t="s">
        <v>245</v>
      </c>
      <c r="V6869">
        <v>1</v>
      </c>
      <c r="W6869" t="s">
        <v>1371</v>
      </c>
      <c r="X6869" t="s">
        <v>1416</v>
      </c>
    </row>
    <row r="6870" spans="1:24" x14ac:dyDescent="0.3">
      <c r="A6870">
        <v>9092</v>
      </c>
      <c r="B6870" s="15" t="s">
        <v>830</v>
      </c>
      <c r="C6870" t="str">
        <f>_xlfn.XLOOKUP($B6870, STANDARDS!$A:$A, STANDARDS!$B:$B,,0,2)</f>
        <v>Turkut</v>
      </c>
      <c r="D6870" t="s">
        <v>1057</v>
      </c>
      <c r="E6870" t="s">
        <v>1183</v>
      </c>
      <c r="J6870" s="13">
        <v>550</v>
      </c>
      <c r="K6870" s="13">
        <v>9</v>
      </c>
      <c r="L6870" s="16"/>
      <c r="M6870" t="s">
        <v>1340</v>
      </c>
      <c r="O6870">
        <v>5.1999999999999998E-2</v>
      </c>
      <c r="P6870" t="s">
        <v>243</v>
      </c>
      <c r="Q6870">
        <v>0.3</v>
      </c>
      <c r="V6870">
        <v>1</v>
      </c>
      <c r="W6870" t="s">
        <v>1371</v>
      </c>
      <c r="X6870" t="s">
        <v>1416</v>
      </c>
    </row>
    <row r="6871" spans="1:24" x14ac:dyDescent="0.3">
      <c r="A6871">
        <v>9093</v>
      </c>
      <c r="B6871" s="15" t="s">
        <v>830</v>
      </c>
      <c r="C6871" t="str">
        <f>_xlfn.XLOOKUP($B6871, STANDARDS!$A:$A, STANDARDS!$B:$B,,0,2)</f>
        <v>Turkut</v>
      </c>
      <c r="D6871" t="s">
        <v>1057</v>
      </c>
      <c r="E6871" t="s">
        <v>1183</v>
      </c>
      <c r="J6871" s="13">
        <v>550</v>
      </c>
      <c r="K6871" s="13">
        <v>9</v>
      </c>
      <c r="L6871" s="16"/>
      <c r="M6871" t="s">
        <v>1340</v>
      </c>
      <c r="O6871">
        <v>4.7E-2</v>
      </c>
      <c r="P6871" t="s">
        <v>243</v>
      </c>
      <c r="Q6871">
        <v>-0.4</v>
      </c>
      <c r="V6871">
        <v>1</v>
      </c>
      <c r="W6871" t="s">
        <v>1371</v>
      </c>
      <c r="X6871" t="s">
        <v>1416</v>
      </c>
    </row>
    <row r="6872" spans="1:24" x14ac:dyDescent="0.3">
      <c r="A6872">
        <v>9094</v>
      </c>
      <c r="B6872" s="15" t="s">
        <v>830</v>
      </c>
      <c r="C6872" t="str">
        <f>_xlfn.XLOOKUP($B6872, STANDARDS!$A:$A, STANDARDS!$B:$B,,0,2)</f>
        <v>Turkut</v>
      </c>
      <c r="D6872" t="s">
        <v>1057</v>
      </c>
      <c r="E6872" t="s">
        <v>1183</v>
      </c>
      <c r="J6872" s="13">
        <v>550</v>
      </c>
      <c r="K6872" s="13">
        <v>9</v>
      </c>
      <c r="L6872" s="16"/>
      <c r="M6872" t="s">
        <v>1335</v>
      </c>
      <c r="O6872">
        <v>0.34899999999999998</v>
      </c>
      <c r="P6872" t="s">
        <v>243</v>
      </c>
      <c r="Q6872">
        <v>-0.3</v>
      </c>
      <c r="V6872">
        <v>1</v>
      </c>
      <c r="W6872" t="s">
        <v>1371</v>
      </c>
      <c r="X6872" t="s">
        <v>1416</v>
      </c>
    </row>
    <row r="6873" spans="1:24" x14ac:dyDescent="0.3">
      <c r="A6873">
        <v>9095</v>
      </c>
      <c r="B6873" s="15" t="s">
        <v>829</v>
      </c>
      <c r="C6873" t="str">
        <f>_xlfn.XLOOKUP($B6873, STANDARDS!$A:$A, STANDARDS!$B:$B,,0,2)</f>
        <v>Khatyspyt Fm</v>
      </c>
      <c r="D6873" t="s">
        <v>1057</v>
      </c>
      <c r="E6873" t="s">
        <v>1183</v>
      </c>
      <c r="J6873" s="13">
        <v>550</v>
      </c>
      <c r="K6873" s="13">
        <v>20</v>
      </c>
      <c r="L6873" s="16"/>
      <c r="M6873" t="s">
        <v>1335</v>
      </c>
      <c r="O6873">
        <v>0.20399999999999999</v>
      </c>
      <c r="P6873" t="s">
        <v>243</v>
      </c>
      <c r="Q6873">
        <v>1.5</v>
      </c>
      <c r="S6873">
        <v>-29.4</v>
      </c>
      <c r="U6873" t="s">
        <v>245</v>
      </c>
      <c r="V6873">
        <v>1</v>
      </c>
      <c r="W6873" t="s">
        <v>1371</v>
      </c>
      <c r="X6873" t="s">
        <v>1416</v>
      </c>
    </row>
    <row r="6874" spans="1:24" x14ac:dyDescent="0.3">
      <c r="A6874">
        <v>9096</v>
      </c>
      <c r="B6874" s="15" t="s">
        <v>830</v>
      </c>
      <c r="C6874" t="str">
        <f>_xlfn.XLOOKUP($B6874, STANDARDS!$A:$A, STANDARDS!$B:$B,,0,2)</f>
        <v>Turkut</v>
      </c>
      <c r="D6874" t="s">
        <v>1057</v>
      </c>
      <c r="E6874" t="s">
        <v>1183</v>
      </c>
      <c r="J6874" s="13">
        <v>550</v>
      </c>
      <c r="K6874" s="13">
        <v>9</v>
      </c>
      <c r="L6874" s="16"/>
      <c r="M6874" t="s">
        <v>1335</v>
      </c>
      <c r="P6874" t="s">
        <v>243</v>
      </c>
      <c r="Q6874">
        <v>3.2</v>
      </c>
      <c r="S6874">
        <v>-30</v>
      </c>
      <c r="U6874" t="s">
        <v>245</v>
      </c>
      <c r="V6874">
        <v>1</v>
      </c>
      <c r="W6874" t="s">
        <v>1371</v>
      </c>
      <c r="X6874" t="s">
        <v>1416</v>
      </c>
    </row>
    <row r="6875" spans="1:24" x14ac:dyDescent="0.3">
      <c r="A6875">
        <v>9097</v>
      </c>
      <c r="B6875" s="15" t="s">
        <v>830</v>
      </c>
      <c r="C6875" t="str">
        <f>_xlfn.XLOOKUP($B6875, STANDARDS!$A:$A, STANDARDS!$B:$B,,0,2)</f>
        <v>Turkut</v>
      </c>
      <c r="D6875" t="s">
        <v>1057</v>
      </c>
      <c r="E6875" t="s">
        <v>1183</v>
      </c>
      <c r="J6875" s="13">
        <v>550</v>
      </c>
      <c r="K6875" s="13">
        <v>9</v>
      </c>
      <c r="L6875" s="16"/>
      <c r="M6875" t="s">
        <v>1335</v>
      </c>
      <c r="P6875" t="s">
        <v>243</v>
      </c>
      <c r="Q6875">
        <v>-2</v>
      </c>
      <c r="V6875">
        <v>1</v>
      </c>
      <c r="W6875" t="s">
        <v>1371</v>
      </c>
      <c r="X6875" t="s">
        <v>1416</v>
      </c>
    </row>
    <row r="6876" spans="1:24" x14ac:dyDescent="0.3">
      <c r="A6876">
        <v>9098</v>
      </c>
      <c r="B6876" s="15" t="s">
        <v>829</v>
      </c>
      <c r="C6876" t="str">
        <f>_xlfn.XLOOKUP($B6876, STANDARDS!$A:$A, STANDARDS!$B:$B,,0,2)</f>
        <v>Khatyspyt Fm</v>
      </c>
      <c r="D6876" t="s">
        <v>1057</v>
      </c>
      <c r="E6876" t="s">
        <v>1183</v>
      </c>
      <c r="J6876" s="13">
        <v>550</v>
      </c>
      <c r="K6876" s="13">
        <v>20</v>
      </c>
      <c r="L6876" s="16"/>
      <c r="M6876" t="s">
        <v>1335</v>
      </c>
      <c r="O6876">
        <v>6.4000000000000001E-2</v>
      </c>
      <c r="P6876" t="s">
        <v>243</v>
      </c>
      <c r="Q6876">
        <v>0</v>
      </c>
      <c r="S6876">
        <v>-34.6</v>
      </c>
      <c r="U6876" t="s">
        <v>245</v>
      </c>
      <c r="V6876">
        <v>1</v>
      </c>
      <c r="W6876" t="s">
        <v>1371</v>
      </c>
      <c r="X6876" t="s">
        <v>1416</v>
      </c>
    </row>
    <row r="6877" spans="1:24" x14ac:dyDescent="0.3">
      <c r="A6877">
        <v>9099</v>
      </c>
      <c r="B6877" s="15" t="s">
        <v>829</v>
      </c>
      <c r="C6877" t="str">
        <f>_xlfn.XLOOKUP($B6877, STANDARDS!$A:$A, STANDARDS!$B:$B,,0,2)</f>
        <v>Khatyspyt Fm</v>
      </c>
      <c r="D6877" t="s">
        <v>1057</v>
      </c>
      <c r="E6877" t="s">
        <v>1183</v>
      </c>
      <c r="J6877" s="13">
        <v>550</v>
      </c>
      <c r="K6877" s="13">
        <v>20</v>
      </c>
      <c r="L6877" s="16"/>
      <c r="M6877" t="s">
        <v>1335</v>
      </c>
      <c r="O6877">
        <v>1.107</v>
      </c>
      <c r="P6877" t="s">
        <v>243</v>
      </c>
      <c r="Q6877">
        <v>-0.3</v>
      </c>
      <c r="S6877">
        <v>-27.3</v>
      </c>
      <c r="U6877" t="s">
        <v>245</v>
      </c>
      <c r="V6877">
        <v>1</v>
      </c>
      <c r="W6877" t="s">
        <v>1371</v>
      </c>
      <c r="X6877" t="s">
        <v>1416</v>
      </c>
    </row>
    <row r="6878" spans="1:24" x14ac:dyDescent="0.3">
      <c r="A6878">
        <v>9100</v>
      </c>
      <c r="B6878" s="15" t="s">
        <v>831</v>
      </c>
      <c r="C6878" t="str">
        <f>_xlfn.XLOOKUP($B6878, STANDARDS!$A:$A, STANDARDS!$B:$B,,0,2)</f>
        <v>Mastakh</v>
      </c>
      <c r="D6878" t="s">
        <v>1057</v>
      </c>
      <c r="E6878" t="s">
        <v>1183</v>
      </c>
      <c r="J6878" s="13"/>
      <c r="K6878" s="13"/>
      <c r="L6878" s="16"/>
      <c r="M6878" t="s">
        <v>1335</v>
      </c>
      <c r="P6878" t="s">
        <v>243</v>
      </c>
      <c r="Q6878">
        <v>4.8</v>
      </c>
      <c r="V6878">
        <v>1</v>
      </c>
      <c r="W6878" t="s">
        <v>1371</v>
      </c>
      <c r="X6878" t="s">
        <v>1416</v>
      </c>
    </row>
    <row r="6879" spans="1:24" x14ac:dyDescent="0.3">
      <c r="A6879">
        <v>9101</v>
      </c>
      <c r="B6879" s="15" t="s">
        <v>829</v>
      </c>
      <c r="C6879" t="str">
        <f>_xlfn.XLOOKUP($B6879, STANDARDS!$A:$A, STANDARDS!$B:$B,,0,2)</f>
        <v>Khatyspyt Fm</v>
      </c>
      <c r="D6879" t="s">
        <v>1057</v>
      </c>
      <c r="E6879" t="s">
        <v>1183</v>
      </c>
      <c r="J6879" s="13">
        <v>550</v>
      </c>
      <c r="K6879" s="13">
        <v>20</v>
      </c>
      <c r="L6879" s="16"/>
      <c r="M6879" t="s">
        <v>1335</v>
      </c>
      <c r="O6879">
        <v>0.157</v>
      </c>
      <c r="P6879" t="s">
        <v>243</v>
      </c>
      <c r="Q6879">
        <v>1</v>
      </c>
      <c r="S6879">
        <v>-32.799999999999997</v>
      </c>
      <c r="U6879" t="s">
        <v>245</v>
      </c>
      <c r="V6879">
        <v>1</v>
      </c>
      <c r="W6879" t="s">
        <v>1371</v>
      </c>
      <c r="X6879" t="s">
        <v>1416</v>
      </c>
    </row>
    <row r="6880" spans="1:24" x14ac:dyDescent="0.3">
      <c r="A6880">
        <v>9102</v>
      </c>
      <c r="B6880" s="15" t="s">
        <v>829</v>
      </c>
      <c r="C6880" t="str">
        <f>_xlfn.XLOOKUP($B6880, STANDARDS!$A:$A, STANDARDS!$B:$B,,0,2)</f>
        <v>Khatyspyt Fm</v>
      </c>
      <c r="D6880" t="s">
        <v>1057</v>
      </c>
      <c r="E6880" t="s">
        <v>1183</v>
      </c>
      <c r="J6880" s="13">
        <v>550</v>
      </c>
      <c r="K6880" s="13">
        <v>20</v>
      </c>
      <c r="L6880" s="16"/>
      <c r="M6880" t="s">
        <v>1335</v>
      </c>
      <c r="O6880">
        <v>0.27</v>
      </c>
      <c r="P6880" t="s">
        <v>243</v>
      </c>
      <c r="Q6880">
        <v>0.1</v>
      </c>
      <c r="S6880">
        <v>-32.5</v>
      </c>
      <c r="U6880" t="s">
        <v>245</v>
      </c>
      <c r="V6880">
        <v>1</v>
      </c>
      <c r="W6880" t="s">
        <v>1371</v>
      </c>
      <c r="X6880" t="s">
        <v>1416</v>
      </c>
    </row>
    <row r="6881" spans="1:24" x14ac:dyDescent="0.3">
      <c r="A6881">
        <v>9103</v>
      </c>
      <c r="B6881" s="15" t="s">
        <v>829</v>
      </c>
      <c r="C6881" t="str">
        <f>_xlfn.XLOOKUP($B6881, STANDARDS!$A:$A, STANDARDS!$B:$B,,0,2)</f>
        <v>Khatyspyt Fm</v>
      </c>
      <c r="D6881" t="s">
        <v>1057</v>
      </c>
      <c r="E6881" t="s">
        <v>1183</v>
      </c>
      <c r="J6881" s="13">
        <v>550</v>
      </c>
      <c r="K6881" s="13">
        <v>20</v>
      </c>
      <c r="L6881" s="16"/>
      <c r="M6881" t="s">
        <v>1335</v>
      </c>
      <c r="O6881">
        <v>0.27900000000000003</v>
      </c>
      <c r="P6881" t="s">
        <v>243</v>
      </c>
      <c r="Q6881">
        <v>0.6</v>
      </c>
      <c r="S6881">
        <v>-32</v>
      </c>
      <c r="U6881" t="s">
        <v>245</v>
      </c>
      <c r="V6881">
        <v>1</v>
      </c>
      <c r="W6881" t="s">
        <v>1371</v>
      </c>
      <c r="X6881" t="s">
        <v>1416</v>
      </c>
    </row>
    <row r="6882" spans="1:24" x14ac:dyDescent="0.3">
      <c r="A6882">
        <v>9104</v>
      </c>
      <c r="B6882" s="15" t="s">
        <v>829</v>
      </c>
      <c r="C6882" t="str">
        <f>_xlfn.XLOOKUP($B6882, STANDARDS!$A:$A, STANDARDS!$B:$B,,0,2)</f>
        <v>Khatyspyt Fm</v>
      </c>
      <c r="D6882" t="s">
        <v>1057</v>
      </c>
      <c r="E6882" t="s">
        <v>1183</v>
      </c>
      <c r="J6882" s="13">
        <v>550</v>
      </c>
      <c r="K6882" s="13">
        <v>20</v>
      </c>
      <c r="L6882" s="16"/>
      <c r="M6882" t="s">
        <v>1335</v>
      </c>
      <c r="O6882">
        <v>0.106</v>
      </c>
      <c r="P6882" t="s">
        <v>243</v>
      </c>
      <c r="Q6882">
        <v>1.5</v>
      </c>
      <c r="S6882">
        <v>-32.700000000000003</v>
      </c>
      <c r="U6882" t="s">
        <v>245</v>
      </c>
      <c r="V6882">
        <v>1</v>
      </c>
      <c r="W6882" t="s">
        <v>1371</v>
      </c>
      <c r="X6882" t="s">
        <v>1416</v>
      </c>
    </row>
    <row r="6883" spans="1:24" x14ac:dyDescent="0.3">
      <c r="A6883">
        <v>9105</v>
      </c>
      <c r="B6883" s="15" t="s">
        <v>830</v>
      </c>
      <c r="C6883" t="str">
        <f>_xlfn.XLOOKUP($B6883, STANDARDS!$A:$A, STANDARDS!$B:$B,,0,2)</f>
        <v>Turkut</v>
      </c>
      <c r="D6883" t="s">
        <v>1057</v>
      </c>
      <c r="E6883" t="s">
        <v>1183</v>
      </c>
      <c r="J6883" s="13">
        <v>550</v>
      </c>
      <c r="K6883" s="13">
        <v>9</v>
      </c>
      <c r="L6883" s="16"/>
      <c r="M6883" t="s">
        <v>1335</v>
      </c>
      <c r="P6883" t="s">
        <v>243</v>
      </c>
      <c r="Q6883">
        <v>-1</v>
      </c>
      <c r="S6883">
        <v>-26.2</v>
      </c>
      <c r="U6883" t="s">
        <v>245</v>
      </c>
      <c r="V6883">
        <v>1</v>
      </c>
      <c r="W6883" t="s">
        <v>1371</v>
      </c>
      <c r="X6883" t="s">
        <v>1416</v>
      </c>
    </row>
    <row r="6884" spans="1:24" x14ac:dyDescent="0.3">
      <c r="A6884">
        <v>9106</v>
      </c>
      <c r="B6884" s="15" t="s">
        <v>829</v>
      </c>
      <c r="C6884" t="str">
        <f>_xlfn.XLOOKUP($B6884, STANDARDS!$A:$A, STANDARDS!$B:$B,,0,2)</f>
        <v>Khatyspyt Fm</v>
      </c>
      <c r="D6884" t="s">
        <v>1057</v>
      </c>
      <c r="E6884" t="s">
        <v>1183</v>
      </c>
      <c r="J6884" s="13">
        <v>550</v>
      </c>
      <c r="K6884" s="13">
        <v>20</v>
      </c>
      <c r="L6884" s="16"/>
      <c r="M6884" t="s">
        <v>1335</v>
      </c>
      <c r="O6884">
        <v>0.123</v>
      </c>
      <c r="P6884" t="s">
        <v>243</v>
      </c>
      <c r="Q6884">
        <v>-1.5</v>
      </c>
      <c r="S6884">
        <v>-29</v>
      </c>
      <c r="U6884" t="s">
        <v>245</v>
      </c>
      <c r="V6884">
        <v>1</v>
      </c>
      <c r="W6884" t="s">
        <v>1371</v>
      </c>
      <c r="X6884" t="s">
        <v>1416</v>
      </c>
    </row>
    <row r="6885" spans="1:24" x14ac:dyDescent="0.3">
      <c r="A6885">
        <v>9107</v>
      </c>
      <c r="B6885" s="15" t="s">
        <v>829</v>
      </c>
      <c r="C6885" t="str">
        <f>_xlfn.XLOOKUP($B6885, STANDARDS!$A:$A, STANDARDS!$B:$B,,0,2)</f>
        <v>Khatyspyt Fm</v>
      </c>
      <c r="D6885" t="s">
        <v>1057</v>
      </c>
      <c r="E6885" t="s">
        <v>1183</v>
      </c>
      <c r="J6885" s="13">
        <v>550</v>
      </c>
      <c r="K6885" s="13">
        <v>20</v>
      </c>
      <c r="L6885" s="16"/>
      <c r="M6885" t="s">
        <v>1335</v>
      </c>
      <c r="O6885">
        <v>9.7000000000000003E-2</v>
      </c>
      <c r="P6885" t="s">
        <v>243</v>
      </c>
      <c r="Q6885">
        <v>0.4</v>
      </c>
      <c r="S6885">
        <v>-30.7</v>
      </c>
      <c r="U6885" t="s">
        <v>245</v>
      </c>
      <c r="V6885">
        <v>1</v>
      </c>
      <c r="W6885" t="s">
        <v>1371</v>
      </c>
      <c r="X6885" t="s">
        <v>1416</v>
      </c>
    </row>
    <row r="6886" spans="1:24" x14ac:dyDescent="0.3">
      <c r="A6886">
        <v>9108</v>
      </c>
      <c r="B6886" s="15" t="s">
        <v>829</v>
      </c>
      <c r="C6886" t="str">
        <f>_xlfn.XLOOKUP($B6886, STANDARDS!$A:$A, STANDARDS!$B:$B,,0,2)</f>
        <v>Khatyspyt Fm</v>
      </c>
      <c r="D6886" t="s">
        <v>1057</v>
      </c>
      <c r="E6886" t="s">
        <v>1183</v>
      </c>
      <c r="J6886" s="13">
        <v>550</v>
      </c>
      <c r="K6886" s="13">
        <v>20</v>
      </c>
      <c r="L6886" s="16"/>
      <c r="M6886" t="s">
        <v>1335</v>
      </c>
      <c r="P6886" t="s">
        <v>243</v>
      </c>
      <c r="Q6886">
        <v>0.3</v>
      </c>
      <c r="S6886">
        <v>-31.9</v>
      </c>
      <c r="U6886" t="s">
        <v>245</v>
      </c>
      <c r="V6886">
        <v>1</v>
      </c>
      <c r="W6886" t="s">
        <v>1371</v>
      </c>
      <c r="X6886" t="s">
        <v>1416</v>
      </c>
    </row>
    <row r="6887" spans="1:24" x14ac:dyDescent="0.3">
      <c r="A6887">
        <v>9109</v>
      </c>
      <c r="B6887" s="15" t="s">
        <v>829</v>
      </c>
      <c r="C6887" t="str">
        <f>_xlfn.XLOOKUP($B6887, STANDARDS!$A:$A, STANDARDS!$B:$B,,0,2)</f>
        <v>Khatyspyt Fm</v>
      </c>
      <c r="D6887" t="s">
        <v>1057</v>
      </c>
      <c r="E6887" t="s">
        <v>1183</v>
      </c>
      <c r="J6887" s="13">
        <v>550</v>
      </c>
      <c r="K6887" s="13">
        <v>20</v>
      </c>
      <c r="L6887" s="16"/>
      <c r="M6887" t="s">
        <v>1335</v>
      </c>
      <c r="O6887">
        <v>1.0049999999999999</v>
      </c>
      <c r="P6887" t="s">
        <v>243</v>
      </c>
      <c r="Q6887">
        <v>2.2000000000000002</v>
      </c>
      <c r="S6887">
        <v>-33.9</v>
      </c>
      <c r="U6887" t="s">
        <v>245</v>
      </c>
      <c r="V6887">
        <v>1</v>
      </c>
      <c r="W6887" t="s">
        <v>1371</v>
      </c>
      <c r="X6887" t="s">
        <v>1416</v>
      </c>
    </row>
    <row r="6888" spans="1:24" x14ac:dyDescent="0.3">
      <c r="A6888">
        <v>9110</v>
      </c>
      <c r="B6888" s="15" t="s">
        <v>830</v>
      </c>
      <c r="C6888" t="str">
        <f>_xlfn.XLOOKUP($B6888, STANDARDS!$A:$A, STANDARDS!$B:$B,,0,2)</f>
        <v>Turkut</v>
      </c>
      <c r="D6888" t="s">
        <v>1057</v>
      </c>
      <c r="E6888" t="s">
        <v>1183</v>
      </c>
      <c r="J6888" s="13">
        <v>550</v>
      </c>
      <c r="K6888" s="13">
        <v>9</v>
      </c>
      <c r="L6888" s="16"/>
      <c r="M6888" t="s">
        <v>1340</v>
      </c>
      <c r="P6888" t="s">
        <v>243</v>
      </c>
      <c r="Q6888">
        <v>-1.2</v>
      </c>
      <c r="V6888">
        <v>1</v>
      </c>
      <c r="W6888" t="s">
        <v>1371</v>
      </c>
      <c r="X6888" t="s">
        <v>1416</v>
      </c>
    </row>
    <row r="6889" spans="1:24" x14ac:dyDescent="0.3">
      <c r="A6889">
        <v>9111</v>
      </c>
      <c r="B6889" s="15" t="s">
        <v>829</v>
      </c>
      <c r="C6889" t="str">
        <f>_xlfn.XLOOKUP($B6889, STANDARDS!$A:$A, STANDARDS!$B:$B,,0,2)</f>
        <v>Khatyspyt Fm</v>
      </c>
      <c r="D6889" t="s">
        <v>1057</v>
      </c>
      <c r="E6889" t="s">
        <v>1183</v>
      </c>
      <c r="J6889" s="13">
        <v>550</v>
      </c>
      <c r="K6889" s="13">
        <v>20</v>
      </c>
      <c r="L6889" s="16"/>
      <c r="M6889" t="s">
        <v>1335</v>
      </c>
      <c r="O6889">
        <v>0.17499999999999999</v>
      </c>
      <c r="P6889" t="s">
        <v>243</v>
      </c>
      <c r="Q6889">
        <v>-0.5</v>
      </c>
      <c r="V6889">
        <v>1</v>
      </c>
      <c r="W6889" t="s">
        <v>1371</v>
      </c>
      <c r="X6889" t="s">
        <v>1416</v>
      </c>
    </row>
    <row r="6890" spans="1:24" x14ac:dyDescent="0.3">
      <c r="A6890">
        <v>9112</v>
      </c>
      <c r="B6890" s="15" t="s">
        <v>829</v>
      </c>
      <c r="C6890" t="str">
        <f>_xlfn.XLOOKUP($B6890, STANDARDS!$A:$A, STANDARDS!$B:$B,,0,2)</f>
        <v>Khatyspyt Fm</v>
      </c>
      <c r="D6890" t="s">
        <v>1057</v>
      </c>
      <c r="E6890" t="s">
        <v>1183</v>
      </c>
      <c r="J6890" s="13">
        <v>550</v>
      </c>
      <c r="K6890" s="13">
        <v>20</v>
      </c>
      <c r="L6890" s="16"/>
      <c r="M6890" t="s">
        <v>1335</v>
      </c>
      <c r="P6890" t="s">
        <v>243</v>
      </c>
      <c r="Q6890">
        <v>3.6</v>
      </c>
      <c r="S6890">
        <v>-31.4</v>
      </c>
      <c r="U6890" t="s">
        <v>245</v>
      </c>
      <c r="V6890">
        <v>1</v>
      </c>
      <c r="W6890" t="s">
        <v>1371</v>
      </c>
      <c r="X6890" t="s">
        <v>1416</v>
      </c>
    </row>
    <row r="6891" spans="1:24" x14ac:dyDescent="0.3">
      <c r="A6891">
        <v>9113</v>
      </c>
      <c r="B6891" s="15" t="s">
        <v>831</v>
      </c>
      <c r="C6891" t="str">
        <f>_xlfn.XLOOKUP($B6891, STANDARDS!$A:$A, STANDARDS!$B:$B,,0,2)</f>
        <v>Mastakh</v>
      </c>
      <c r="D6891" t="s">
        <v>1057</v>
      </c>
      <c r="E6891" t="s">
        <v>1183</v>
      </c>
      <c r="J6891" s="13"/>
      <c r="K6891" s="13"/>
      <c r="L6891" s="16"/>
      <c r="M6891" t="s">
        <v>1335</v>
      </c>
      <c r="P6891" t="s">
        <v>243</v>
      </c>
      <c r="Q6891">
        <v>4.0999999999999996</v>
      </c>
      <c r="S6891">
        <v>-25.6</v>
      </c>
      <c r="U6891" t="s">
        <v>245</v>
      </c>
      <c r="V6891">
        <v>1</v>
      </c>
      <c r="W6891" t="s">
        <v>1371</v>
      </c>
      <c r="X6891" t="s">
        <v>1416</v>
      </c>
    </row>
    <row r="6892" spans="1:24" x14ac:dyDescent="0.3">
      <c r="A6892">
        <v>9114</v>
      </c>
      <c r="B6892" s="15" t="s">
        <v>829</v>
      </c>
      <c r="C6892" t="str">
        <f>_xlfn.XLOOKUP($B6892, STANDARDS!$A:$A, STANDARDS!$B:$B,,0,2)</f>
        <v>Khatyspyt Fm</v>
      </c>
      <c r="D6892" t="s">
        <v>1057</v>
      </c>
      <c r="E6892" t="s">
        <v>1183</v>
      </c>
      <c r="J6892" s="13">
        <v>550</v>
      </c>
      <c r="K6892" s="13">
        <v>20</v>
      </c>
      <c r="L6892" s="16"/>
      <c r="M6892" t="s">
        <v>1335</v>
      </c>
      <c r="O6892">
        <v>9.1999999999999998E-2</v>
      </c>
      <c r="P6892" t="s">
        <v>243</v>
      </c>
      <c r="Q6892">
        <v>-0.9</v>
      </c>
      <c r="V6892">
        <v>1</v>
      </c>
      <c r="W6892" t="s">
        <v>1371</v>
      </c>
      <c r="X6892" t="s">
        <v>1416</v>
      </c>
    </row>
    <row r="6893" spans="1:24" x14ac:dyDescent="0.3">
      <c r="A6893">
        <v>9115</v>
      </c>
      <c r="B6893" s="15" t="s">
        <v>829</v>
      </c>
      <c r="C6893" t="str">
        <f>_xlfn.XLOOKUP($B6893, STANDARDS!$A:$A, STANDARDS!$B:$B,,0,2)</f>
        <v>Khatyspyt Fm</v>
      </c>
      <c r="D6893" t="s">
        <v>1057</v>
      </c>
      <c r="E6893" t="s">
        <v>1183</v>
      </c>
      <c r="J6893" s="13">
        <v>550</v>
      </c>
      <c r="K6893" s="13">
        <v>20</v>
      </c>
      <c r="L6893" s="16"/>
      <c r="M6893" t="s">
        <v>1335</v>
      </c>
      <c r="O6893">
        <v>0.33</v>
      </c>
      <c r="P6893" t="s">
        <v>243</v>
      </c>
      <c r="Q6893">
        <v>1.1000000000000001</v>
      </c>
      <c r="S6893">
        <v>-32.4</v>
      </c>
      <c r="U6893" t="s">
        <v>245</v>
      </c>
      <c r="V6893">
        <v>1</v>
      </c>
      <c r="W6893" t="s">
        <v>1371</v>
      </c>
      <c r="X6893" t="s">
        <v>1416</v>
      </c>
    </row>
    <row r="6894" spans="1:24" x14ac:dyDescent="0.3">
      <c r="A6894">
        <v>9116</v>
      </c>
      <c r="B6894" s="15" t="s">
        <v>830</v>
      </c>
      <c r="C6894" t="str">
        <f>_xlfn.XLOOKUP($B6894, STANDARDS!$A:$A, STANDARDS!$B:$B,,0,2)</f>
        <v>Turkut</v>
      </c>
      <c r="D6894" t="s">
        <v>1057</v>
      </c>
      <c r="E6894" t="s">
        <v>1183</v>
      </c>
      <c r="J6894" s="13">
        <v>550</v>
      </c>
      <c r="K6894" s="13">
        <v>9</v>
      </c>
      <c r="L6894" s="16"/>
      <c r="M6894" t="s">
        <v>1335</v>
      </c>
      <c r="O6894">
        <v>0.34399999999999997</v>
      </c>
      <c r="P6894" t="s">
        <v>243</v>
      </c>
      <c r="Q6894">
        <v>0.1</v>
      </c>
      <c r="S6894">
        <v>-34.299999999999997</v>
      </c>
      <c r="U6894" t="s">
        <v>245</v>
      </c>
      <c r="V6894">
        <v>1</v>
      </c>
      <c r="W6894" t="s">
        <v>1371</v>
      </c>
      <c r="X6894" t="s">
        <v>1416</v>
      </c>
    </row>
    <row r="6895" spans="1:24" x14ac:dyDescent="0.3">
      <c r="A6895">
        <v>9117</v>
      </c>
      <c r="B6895" s="15" t="s">
        <v>830</v>
      </c>
      <c r="C6895" t="str">
        <f>_xlfn.XLOOKUP($B6895, STANDARDS!$A:$A, STANDARDS!$B:$B,,0,2)</f>
        <v>Turkut</v>
      </c>
      <c r="D6895" t="s">
        <v>1057</v>
      </c>
      <c r="E6895" t="s">
        <v>1183</v>
      </c>
      <c r="J6895" s="13">
        <v>550</v>
      </c>
      <c r="K6895" s="13">
        <v>9</v>
      </c>
      <c r="L6895" s="16"/>
      <c r="M6895" t="s">
        <v>1340</v>
      </c>
      <c r="P6895" t="s">
        <v>243</v>
      </c>
      <c r="Q6895">
        <v>-1.7</v>
      </c>
      <c r="V6895">
        <v>1</v>
      </c>
      <c r="W6895" t="s">
        <v>1371</v>
      </c>
      <c r="X6895" t="s">
        <v>1416</v>
      </c>
    </row>
    <row r="6896" spans="1:24" x14ac:dyDescent="0.3">
      <c r="A6896">
        <v>9118</v>
      </c>
      <c r="B6896" s="15" t="s">
        <v>830</v>
      </c>
      <c r="C6896" t="str">
        <f>_xlfn.XLOOKUP($B6896, STANDARDS!$A:$A, STANDARDS!$B:$B,,0,2)</f>
        <v>Turkut</v>
      </c>
      <c r="D6896" t="s">
        <v>1057</v>
      </c>
      <c r="E6896" t="s">
        <v>1183</v>
      </c>
      <c r="J6896" s="13">
        <v>550</v>
      </c>
      <c r="K6896" s="13">
        <v>9</v>
      </c>
      <c r="L6896" s="16"/>
      <c r="M6896" t="s">
        <v>1340</v>
      </c>
      <c r="P6896" t="s">
        <v>243</v>
      </c>
      <c r="Q6896">
        <v>-1.3</v>
      </c>
      <c r="S6896">
        <v>-29.2</v>
      </c>
      <c r="U6896" t="s">
        <v>245</v>
      </c>
      <c r="V6896">
        <v>1</v>
      </c>
      <c r="W6896" t="s">
        <v>1371</v>
      </c>
      <c r="X6896" t="s">
        <v>1416</v>
      </c>
    </row>
    <row r="6897" spans="1:24" x14ac:dyDescent="0.3">
      <c r="A6897">
        <v>9119</v>
      </c>
      <c r="B6897" s="15" t="s">
        <v>829</v>
      </c>
      <c r="C6897" t="str">
        <f>_xlfn.XLOOKUP($B6897, STANDARDS!$A:$A, STANDARDS!$B:$B,,0,2)</f>
        <v>Khatyspyt Fm</v>
      </c>
      <c r="D6897" t="s">
        <v>1057</v>
      </c>
      <c r="E6897" t="s">
        <v>1183</v>
      </c>
      <c r="J6897" s="13">
        <v>550</v>
      </c>
      <c r="K6897" s="13">
        <v>20</v>
      </c>
      <c r="L6897" s="16"/>
      <c r="M6897" t="s">
        <v>1335</v>
      </c>
      <c r="O6897">
        <v>8.1000000000000003E-2</v>
      </c>
      <c r="P6897" t="s">
        <v>243</v>
      </c>
      <c r="Q6897">
        <v>-0.9</v>
      </c>
      <c r="S6897">
        <v>-33.200000000000003</v>
      </c>
      <c r="U6897" t="s">
        <v>245</v>
      </c>
      <c r="V6897">
        <v>1</v>
      </c>
      <c r="W6897" t="s">
        <v>1371</v>
      </c>
      <c r="X6897" t="s">
        <v>1416</v>
      </c>
    </row>
    <row r="6898" spans="1:24" x14ac:dyDescent="0.3">
      <c r="A6898">
        <v>9120</v>
      </c>
      <c r="B6898" s="15" t="s">
        <v>829</v>
      </c>
      <c r="C6898" t="str">
        <f>_xlfn.XLOOKUP($B6898, STANDARDS!$A:$A, STANDARDS!$B:$B,,0,2)</f>
        <v>Khatyspyt Fm</v>
      </c>
      <c r="D6898" t="s">
        <v>1057</v>
      </c>
      <c r="E6898" t="s">
        <v>1183</v>
      </c>
      <c r="J6898" s="13">
        <v>550</v>
      </c>
      <c r="K6898" s="13">
        <v>20</v>
      </c>
      <c r="L6898" s="16"/>
      <c r="M6898" t="s">
        <v>1335</v>
      </c>
      <c r="O6898">
        <v>9.8000000000000004E-2</v>
      </c>
      <c r="P6898" t="s">
        <v>243</v>
      </c>
      <c r="Q6898">
        <v>1.1000000000000001</v>
      </c>
      <c r="S6898">
        <v>-31.9</v>
      </c>
      <c r="U6898" t="s">
        <v>245</v>
      </c>
      <c r="V6898">
        <v>1</v>
      </c>
      <c r="W6898" t="s">
        <v>1371</v>
      </c>
      <c r="X6898" t="s">
        <v>1416</v>
      </c>
    </row>
    <row r="6899" spans="1:24" x14ac:dyDescent="0.3">
      <c r="A6899">
        <v>9121</v>
      </c>
      <c r="B6899" s="15" t="s">
        <v>830</v>
      </c>
      <c r="C6899" t="str">
        <f>_xlfn.XLOOKUP($B6899, STANDARDS!$A:$A, STANDARDS!$B:$B,,0,2)</f>
        <v>Turkut</v>
      </c>
      <c r="D6899" t="s">
        <v>1057</v>
      </c>
      <c r="E6899" t="s">
        <v>1183</v>
      </c>
      <c r="J6899" s="13">
        <v>550</v>
      </c>
      <c r="K6899" s="13">
        <v>9</v>
      </c>
      <c r="L6899" s="16"/>
      <c r="M6899" t="s">
        <v>1340</v>
      </c>
      <c r="P6899" t="s">
        <v>243</v>
      </c>
      <c r="Q6899">
        <v>-1.8</v>
      </c>
      <c r="S6899">
        <v>-31.4</v>
      </c>
      <c r="U6899" t="s">
        <v>245</v>
      </c>
      <c r="V6899">
        <v>1</v>
      </c>
      <c r="W6899" t="s">
        <v>1371</v>
      </c>
      <c r="X6899" t="s">
        <v>1416</v>
      </c>
    </row>
    <row r="6900" spans="1:24" x14ac:dyDescent="0.3">
      <c r="A6900">
        <v>9122</v>
      </c>
      <c r="B6900" s="15" t="s">
        <v>829</v>
      </c>
      <c r="C6900" t="str">
        <f>_xlfn.XLOOKUP($B6900, STANDARDS!$A:$A, STANDARDS!$B:$B,,0,2)</f>
        <v>Khatyspyt Fm</v>
      </c>
      <c r="D6900" t="s">
        <v>1057</v>
      </c>
      <c r="E6900" t="s">
        <v>1183</v>
      </c>
      <c r="J6900" s="13">
        <v>550</v>
      </c>
      <c r="K6900" s="13">
        <v>20</v>
      </c>
      <c r="L6900" s="16"/>
      <c r="M6900" t="s">
        <v>1335</v>
      </c>
      <c r="O6900">
        <v>3.9E-2</v>
      </c>
      <c r="P6900" t="s">
        <v>243</v>
      </c>
      <c r="Q6900">
        <v>2.5</v>
      </c>
      <c r="V6900">
        <v>1</v>
      </c>
      <c r="W6900" t="s">
        <v>1371</v>
      </c>
      <c r="X6900" t="s">
        <v>1416</v>
      </c>
    </row>
    <row r="6901" spans="1:24" x14ac:dyDescent="0.3">
      <c r="A6901">
        <v>9123</v>
      </c>
      <c r="B6901" s="15" t="s">
        <v>829</v>
      </c>
      <c r="C6901" t="str">
        <f>_xlfn.XLOOKUP($B6901, STANDARDS!$A:$A, STANDARDS!$B:$B,,0,2)</f>
        <v>Khatyspyt Fm</v>
      </c>
      <c r="D6901" t="s">
        <v>1057</v>
      </c>
      <c r="E6901" t="s">
        <v>1183</v>
      </c>
      <c r="J6901" s="13">
        <v>550</v>
      </c>
      <c r="K6901" s="13">
        <v>20</v>
      </c>
      <c r="L6901" s="16"/>
      <c r="M6901" t="s">
        <v>1335</v>
      </c>
      <c r="P6901" t="s">
        <v>243</v>
      </c>
      <c r="Q6901">
        <v>3.2</v>
      </c>
      <c r="S6901">
        <v>-32.6</v>
      </c>
      <c r="U6901" t="s">
        <v>245</v>
      </c>
      <c r="V6901">
        <v>1</v>
      </c>
      <c r="W6901" t="s">
        <v>1371</v>
      </c>
      <c r="X6901" t="s">
        <v>1416</v>
      </c>
    </row>
    <row r="6902" spans="1:24" x14ac:dyDescent="0.3">
      <c r="A6902">
        <v>9124</v>
      </c>
      <c r="B6902" s="15" t="s">
        <v>829</v>
      </c>
      <c r="C6902" t="str">
        <f>_xlfn.XLOOKUP($B6902, STANDARDS!$A:$A, STANDARDS!$B:$B,,0,2)</f>
        <v>Khatyspyt Fm</v>
      </c>
      <c r="D6902" t="s">
        <v>1057</v>
      </c>
      <c r="E6902" t="s">
        <v>1183</v>
      </c>
      <c r="J6902" s="13">
        <v>550</v>
      </c>
      <c r="K6902" s="13">
        <v>20</v>
      </c>
      <c r="L6902" s="16"/>
      <c r="M6902" t="s">
        <v>1335</v>
      </c>
      <c r="O6902">
        <v>5.0999999999999997E-2</v>
      </c>
      <c r="P6902" t="s">
        <v>243</v>
      </c>
      <c r="Q6902">
        <v>1</v>
      </c>
      <c r="V6902">
        <v>1</v>
      </c>
      <c r="W6902" t="s">
        <v>1371</v>
      </c>
      <c r="X6902" t="s">
        <v>1416</v>
      </c>
    </row>
    <row r="6903" spans="1:24" x14ac:dyDescent="0.3">
      <c r="A6903">
        <v>9125</v>
      </c>
      <c r="B6903" s="15" t="s">
        <v>829</v>
      </c>
      <c r="C6903" t="str">
        <f>_xlfn.XLOOKUP($B6903, STANDARDS!$A:$A, STANDARDS!$B:$B,,0,2)</f>
        <v>Khatyspyt Fm</v>
      </c>
      <c r="D6903" t="s">
        <v>1057</v>
      </c>
      <c r="E6903" t="s">
        <v>1183</v>
      </c>
      <c r="J6903" s="13">
        <v>550</v>
      </c>
      <c r="K6903" s="13">
        <v>20</v>
      </c>
      <c r="L6903" s="16"/>
      <c r="M6903" t="s">
        <v>1335</v>
      </c>
      <c r="O6903">
        <v>4.8000000000000001E-2</v>
      </c>
      <c r="P6903" t="s">
        <v>243</v>
      </c>
      <c r="Q6903">
        <v>0.1</v>
      </c>
      <c r="S6903">
        <v>-29</v>
      </c>
      <c r="U6903" t="s">
        <v>245</v>
      </c>
      <c r="V6903">
        <v>1</v>
      </c>
      <c r="W6903" t="s">
        <v>1371</v>
      </c>
      <c r="X6903" t="s">
        <v>1416</v>
      </c>
    </row>
    <row r="6904" spans="1:24" x14ac:dyDescent="0.3">
      <c r="A6904">
        <v>9126</v>
      </c>
      <c r="B6904" s="15" t="s">
        <v>829</v>
      </c>
      <c r="C6904" t="str">
        <f>_xlfn.XLOOKUP($B6904, STANDARDS!$A:$A, STANDARDS!$B:$B,,0,2)</f>
        <v>Khatyspyt Fm</v>
      </c>
      <c r="D6904" t="s">
        <v>1057</v>
      </c>
      <c r="E6904" t="s">
        <v>1183</v>
      </c>
      <c r="J6904" s="13">
        <v>550</v>
      </c>
      <c r="K6904" s="13">
        <v>20</v>
      </c>
      <c r="L6904" s="16"/>
      <c r="M6904" t="s">
        <v>1335</v>
      </c>
      <c r="P6904" t="s">
        <v>243</v>
      </c>
      <c r="Q6904">
        <v>-2.6</v>
      </c>
      <c r="V6904">
        <v>1</v>
      </c>
      <c r="W6904" t="s">
        <v>1371</v>
      </c>
      <c r="X6904" t="s">
        <v>1416</v>
      </c>
    </row>
    <row r="6905" spans="1:24" x14ac:dyDescent="0.3">
      <c r="A6905">
        <v>9127</v>
      </c>
      <c r="B6905" s="15" t="s">
        <v>829</v>
      </c>
      <c r="C6905" t="str">
        <f>_xlfn.XLOOKUP($B6905, STANDARDS!$A:$A, STANDARDS!$B:$B,,0,2)</f>
        <v>Khatyspyt Fm</v>
      </c>
      <c r="D6905" t="s">
        <v>1057</v>
      </c>
      <c r="E6905" t="s">
        <v>1183</v>
      </c>
      <c r="J6905" s="13">
        <v>550</v>
      </c>
      <c r="K6905" s="13">
        <v>20</v>
      </c>
      <c r="L6905" s="16"/>
      <c r="M6905" t="s">
        <v>1335</v>
      </c>
      <c r="O6905">
        <v>0.13800000000000001</v>
      </c>
      <c r="P6905" t="s">
        <v>243</v>
      </c>
      <c r="Q6905">
        <v>-1.7</v>
      </c>
      <c r="S6905">
        <v>-29.7</v>
      </c>
      <c r="U6905" t="s">
        <v>245</v>
      </c>
      <c r="V6905">
        <v>1</v>
      </c>
      <c r="W6905" t="s">
        <v>1371</v>
      </c>
      <c r="X6905" t="s">
        <v>1416</v>
      </c>
    </row>
    <row r="6906" spans="1:24" x14ac:dyDescent="0.3">
      <c r="A6906">
        <v>9128</v>
      </c>
      <c r="B6906" s="15" t="s">
        <v>830</v>
      </c>
      <c r="C6906" t="str">
        <f>_xlfn.XLOOKUP($B6906, STANDARDS!$A:$A, STANDARDS!$B:$B,,0,2)</f>
        <v>Turkut</v>
      </c>
      <c r="D6906" t="s">
        <v>1057</v>
      </c>
      <c r="E6906" t="s">
        <v>1183</v>
      </c>
      <c r="J6906" s="13">
        <v>550</v>
      </c>
      <c r="K6906" s="13">
        <v>9</v>
      </c>
      <c r="L6906" s="16"/>
      <c r="M6906" t="s">
        <v>583</v>
      </c>
      <c r="P6906" t="s">
        <v>243</v>
      </c>
      <c r="Q6906">
        <v>0.2</v>
      </c>
      <c r="V6906">
        <v>1</v>
      </c>
      <c r="W6906" t="s">
        <v>1371</v>
      </c>
      <c r="X6906" t="s">
        <v>1416</v>
      </c>
    </row>
    <row r="6907" spans="1:24" x14ac:dyDescent="0.3">
      <c r="A6907">
        <v>9129</v>
      </c>
      <c r="B6907" s="15" t="s">
        <v>830</v>
      </c>
      <c r="C6907" t="str">
        <f>_xlfn.XLOOKUP($B6907, STANDARDS!$A:$A, STANDARDS!$B:$B,,0,2)</f>
        <v>Turkut</v>
      </c>
      <c r="D6907" t="s">
        <v>1057</v>
      </c>
      <c r="E6907" t="s">
        <v>1183</v>
      </c>
      <c r="J6907" s="13">
        <v>550</v>
      </c>
      <c r="K6907" s="13">
        <v>9</v>
      </c>
      <c r="L6907" s="16"/>
      <c r="M6907" t="s">
        <v>583</v>
      </c>
      <c r="P6907" t="s">
        <v>243</v>
      </c>
      <c r="Q6907">
        <v>0</v>
      </c>
      <c r="S6907">
        <v>-28.6</v>
      </c>
      <c r="U6907" t="s">
        <v>245</v>
      </c>
      <c r="V6907">
        <v>1</v>
      </c>
      <c r="W6907" t="s">
        <v>1371</v>
      </c>
      <c r="X6907" t="s">
        <v>1416</v>
      </c>
    </row>
    <row r="6908" spans="1:24" x14ac:dyDescent="0.3">
      <c r="A6908">
        <v>9130</v>
      </c>
      <c r="B6908" s="15" t="s">
        <v>830</v>
      </c>
      <c r="C6908" t="str">
        <f>_xlfn.XLOOKUP($B6908, STANDARDS!$A:$A, STANDARDS!$B:$B,,0,2)</f>
        <v>Turkut</v>
      </c>
      <c r="D6908" t="s">
        <v>1057</v>
      </c>
      <c r="E6908" t="s">
        <v>1183</v>
      </c>
      <c r="J6908" s="13">
        <v>550</v>
      </c>
      <c r="K6908" s="13">
        <v>9</v>
      </c>
      <c r="L6908" s="16"/>
      <c r="M6908" t="s">
        <v>583</v>
      </c>
      <c r="O6908">
        <v>0.02</v>
      </c>
      <c r="P6908" t="s">
        <v>243</v>
      </c>
      <c r="Q6908">
        <v>0</v>
      </c>
      <c r="V6908">
        <v>1</v>
      </c>
      <c r="W6908" t="s">
        <v>1371</v>
      </c>
      <c r="X6908" t="s">
        <v>1416</v>
      </c>
    </row>
    <row r="6909" spans="1:24" x14ac:dyDescent="0.3">
      <c r="A6909">
        <v>9131</v>
      </c>
      <c r="B6909" s="15" t="s">
        <v>829</v>
      </c>
      <c r="C6909" t="str">
        <f>_xlfn.XLOOKUP($B6909, STANDARDS!$A:$A, STANDARDS!$B:$B,,0,2)</f>
        <v>Khatyspyt Fm</v>
      </c>
      <c r="D6909" t="s">
        <v>1057</v>
      </c>
      <c r="E6909" t="s">
        <v>1183</v>
      </c>
      <c r="J6909" s="13">
        <v>550</v>
      </c>
      <c r="K6909" s="13">
        <v>20</v>
      </c>
      <c r="L6909" s="16"/>
      <c r="M6909" t="s">
        <v>583</v>
      </c>
      <c r="P6909" t="s">
        <v>243</v>
      </c>
      <c r="Q6909">
        <v>-0.1</v>
      </c>
      <c r="S6909">
        <v>-30.1</v>
      </c>
      <c r="U6909" t="s">
        <v>245</v>
      </c>
      <c r="V6909">
        <v>1</v>
      </c>
      <c r="W6909" t="s">
        <v>1371</v>
      </c>
      <c r="X6909" t="s">
        <v>1416</v>
      </c>
    </row>
    <row r="6910" spans="1:24" x14ac:dyDescent="0.3">
      <c r="A6910">
        <v>9132</v>
      </c>
      <c r="B6910" s="15" t="s">
        <v>830</v>
      </c>
      <c r="C6910" t="str">
        <f>_xlfn.XLOOKUP($B6910, STANDARDS!$A:$A, STANDARDS!$B:$B,,0,2)</f>
        <v>Turkut</v>
      </c>
      <c r="D6910" t="s">
        <v>1057</v>
      </c>
      <c r="E6910" t="s">
        <v>1183</v>
      </c>
      <c r="J6910" s="13">
        <v>550</v>
      </c>
      <c r="K6910" s="13">
        <v>9</v>
      </c>
      <c r="L6910" s="16"/>
      <c r="M6910" t="s">
        <v>583</v>
      </c>
      <c r="P6910" t="s">
        <v>243</v>
      </c>
      <c r="Q6910">
        <v>-0.6</v>
      </c>
      <c r="S6910">
        <v>-35.200000000000003</v>
      </c>
      <c r="U6910" t="s">
        <v>245</v>
      </c>
      <c r="V6910">
        <v>1</v>
      </c>
      <c r="W6910" t="s">
        <v>1371</v>
      </c>
      <c r="X6910" t="s">
        <v>1416</v>
      </c>
    </row>
    <row r="6911" spans="1:24" x14ac:dyDescent="0.3">
      <c r="A6911">
        <v>9133</v>
      </c>
      <c r="B6911" s="15" t="s">
        <v>830</v>
      </c>
      <c r="C6911" t="str">
        <f>_xlfn.XLOOKUP($B6911, STANDARDS!$A:$A, STANDARDS!$B:$B,,0,2)</f>
        <v>Turkut</v>
      </c>
      <c r="D6911" t="s">
        <v>1057</v>
      </c>
      <c r="E6911" t="s">
        <v>1183</v>
      </c>
      <c r="J6911" s="13">
        <v>550</v>
      </c>
      <c r="K6911" s="13">
        <v>9</v>
      </c>
      <c r="L6911" s="16"/>
      <c r="M6911" t="s">
        <v>583</v>
      </c>
      <c r="O6911">
        <v>7.0000000000000001E-3</v>
      </c>
      <c r="P6911" t="s">
        <v>243</v>
      </c>
      <c r="Q6911">
        <v>0.1</v>
      </c>
      <c r="V6911">
        <v>1</v>
      </c>
      <c r="W6911" t="s">
        <v>1371</v>
      </c>
      <c r="X6911" t="s">
        <v>1416</v>
      </c>
    </row>
    <row r="6912" spans="1:24" x14ac:dyDescent="0.3">
      <c r="A6912">
        <v>9134</v>
      </c>
      <c r="B6912" s="15" t="s">
        <v>830</v>
      </c>
      <c r="C6912" t="str">
        <f>_xlfn.XLOOKUP($B6912, STANDARDS!$A:$A, STANDARDS!$B:$B,,0,2)</f>
        <v>Turkut</v>
      </c>
      <c r="D6912" t="s">
        <v>1057</v>
      </c>
      <c r="E6912" t="s">
        <v>1183</v>
      </c>
      <c r="J6912" s="13">
        <v>550</v>
      </c>
      <c r="K6912" s="13">
        <v>9</v>
      </c>
      <c r="L6912" s="16"/>
      <c r="M6912" t="s">
        <v>583</v>
      </c>
      <c r="P6912" t="s">
        <v>243</v>
      </c>
      <c r="Q6912">
        <v>0.4</v>
      </c>
      <c r="V6912">
        <v>1</v>
      </c>
      <c r="W6912" t="s">
        <v>1371</v>
      </c>
      <c r="X6912" t="s">
        <v>1416</v>
      </c>
    </row>
    <row r="6913" spans="1:24" x14ac:dyDescent="0.3">
      <c r="A6913">
        <v>9135</v>
      </c>
      <c r="B6913" s="15" t="s">
        <v>830</v>
      </c>
      <c r="C6913" t="str">
        <f>_xlfn.XLOOKUP($B6913, STANDARDS!$A:$A, STANDARDS!$B:$B,,0,2)</f>
        <v>Turkut</v>
      </c>
      <c r="D6913" t="s">
        <v>1057</v>
      </c>
      <c r="E6913" t="s">
        <v>1183</v>
      </c>
      <c r="J6913" s="13">
        <v>550</v>
      </c>
      <c r="K6913" s="13">
        <v>9</v>
      </c>
      <c r="L6913" s="16"/>
      <c r="M6913" t="s">
        <v>583</v>
      </c>
      <c r="P6913" t="s">
        <v>243</v>
      </c>
      <c r="Q6913">
        <v>0.5</v>
      </c>
      <c r="S6913">
        <v>-33.1</v>
      </c>
      <c r="U6913" t="s">
        <v>245</v>
      </c>
      <c r="V6913">
        <v>1</v>
      </c>
      <c r="W6913" t="s">
        <v>1371</v>
      </c>
      <c r="X6913" t="s">
        <v>1416</v>
      </c>
    </row>
    <row r="6914" spans="1:24" x14ac:dyDescent="0.3">
      <c r="A6914">
        <v>9136</v>
      </c>
      <c r="B6914" s="15" t="s">
        <v>830</v>
      </c>
      <c r="C6914" t="str">
        <f>_xlfn.XLOOKUP($B6914, STANDARDS!$A:$A, STANDARDS!$B:$B,,0,2)</f>
        <v>Turkut</v>
      </c>
      <c r="D6914" t="s">
        <v>1057</v>
      </c>
      <c r="E6914" t="s">
        <v>1183</v>
      </c>
      <c r="J6914" s="13">
        <v>550</v>
      </c>
      <c r="K6914" s="13">
        <v>9</v>
      </c>
      <c r="L6914" s="16"/>
      <c r="M6914" t="s">
        <v>583</v>
      </c>
      <c r="O6914">
        <v>2.7E-2</v>
      </c>
      <c r="P6914" t="s">
        <v>243</v>
      </c>
      <c r="Q6914">
        <v>0</v>
      </c>
      <c r="S6914">
        <v>-32.4</v>
      </c>
      <c r="U6914" t="s">
        <v>245</v>
      </c>
      <c r="V6914">
        <v>1</v>
      </c>
      <c r="W6914" t="s">
        <v>1371</v>
      </c>
      <c r="X6914" t="s">
        <v>1416</v>
      </c>
    </row>
    <row r="6915" spans="1:24" x14ac:dyDescent="0.3">
      <c r="A6915">
        <v>9137</v>
      </c>
      <c r="B6915" s="15" t="s">
        <v>830</v>
      </c>
      <c r="C6915" t="str">
        <f>_xlfn.XLOOKUP($B6915, STANDARDS!$A:$A, STANDARDS!$B:$B,,0,2)</f>
        <v>Turkut</v>
      </c>
      <c r="D6915" t="s">
        <v>1057</v>
      </c>
      <c r="E6915" t="s">
        <v>1183</v>
      </c>
      <c r="J6915" s="13">
        <v>550</v>
      </c>
      <c r="K6915" s="13">
        <v>9</v>
      </c>
      <c r="L6915" s="16"/>
      <c r="M6915" t="s">
        <v>1347</v>
      </c>
      <c r="P6915" t="s">
        <v>243</v>
      </c>
      <c r="Q6915">
        <v>0.1</v>
      </c>
      <c r="V6915">
        <v>1</v>
      </c>
      <c r="W6915" t="s">
        <v>1371</v>
      </c>
      <c r="X6915" t="s">
        <v>1416</v>
      </c>
    </row>
    <row r="6916" spans="1:24" x14ac:dyDescent="0.3">
      <c r="A6916">
        <v>9138</v>
      </c>
      <c r="B6916" s="15" t="s">
        <v>829</v>
      </c>
      <c r="C6916" t="str">
        <f>_xlfn.XLOOKUP($B6916, STANDARDS!$A:$A, STANDARDS!$B:$B,,0,2)</f>
        <v>Khatyspyt Fm</v>
      </c>
      <c r="D6916" t="s">
        <v>1057</v>
      </c>
      <c r="E6916" t="s">
        <v>1183</v>
      </c>
      <c r="J6916" s="13">
        <v>550</v>
      </c>
      <c r="K6916" s="13">
        <v>20</v>
      </c>
      <c r="L6916" s="16"/>
      <c r="M6916" t="s">
        <v>583</v>
      </c>
      <c r="O6916">
        <v>0.04</v>
      </c>
      <c r="P6916" t="s">
        <v>243</v>
      </c>
      <c r="Q6916">
        <v>0.3</v>
      </c>
      <c r="S6916">
        <v>-30</v>
      </c>
      <c r="U6916" t="s">
        <v>245</v>
      </c>
      <c r="V6916">
        <v>1</v>
      </c>
      <c r="W6916" t="s">
        <v>1371</v>
      </c>
      <c r="X6916" t="s">
        <v>1416</v>
      </c>
    </row>
    <row r="6917" spans="1:24" x14ac:dyDescent="0.3">
      <c r="A6917">
        <v>9139</v>
      </c>
      <c r="B6917" s="15" t="s">
        <v>830</v>
      </c>
      <c r="C6917" t="str">
        <f>_xlfn.XLOOKUP($B6917, STANDARDS!$A:$A, STANDARDS!$B:$B,,0,2)</f>
        <v>Turkut</v>
      </c>
      <c r="D6917" t="s">
        <v>1057</v>
      </c>
      <c r="E6917" t="s">
        <v>1183</v>
      </c>
      <c r="J6917" s="13">
        <v>550</v>
      </c>
      <c r="K6917" s="13">
        <v>9</v>
      </c>
      <c r="L6917" s="16"/>
      <c r="M6917" t="s">
        <v>1347</v>
      </c>
      <c r="P6917" t="s">
        <v>243</v>
      </c>
      <c r="Q6917">
        <v>0.4</v>
      </c>
      <c r="S6917">
        <v>-33.1</v>
      </c>
      <c r="U6917" t="s">
        <v>245</v>
      </c>
      <c r="V6917">
        <v>1</v>
      </c>
      <c r="W6917" t="s">
        <v>1371</v>
      </c>
      <c r="X6917" t="s">
        <v>1416</v>
      </c>
    </row>
    <row r="6918" spans="1:24" x14ac:dyDescent="0.3">
      <c r="A6918">
        <v>9140</v>
      </c>
      <c r="B6918" s="15" t="s">
        <v>830</v>
      </c>
      <c r="C6918" t="str">
        <f>_xlfn.XLOOKUP($B6918, STANDARDS!$A:$A, STANDARDS!$B:$B,,0,2)</f>
        <v>Turkut</v>
      </c>
      <c r="D6918" t="s">
        <v>1057</v>
      </c>
      <c r="E6918" t="s">
        <v>1183</v>
      </c>
      <c r="J6918" s="13">
        <v>550</v>
      </c>
      <c r="K6918" s="13">
        <v>9</v>
      </c>
      <c r="L6918" s="16"/>
      <c r="M6918" t="s">
        <v>583</v>
      </c>
      <c r="P6918" t="s">
        <v>243</v>
      </c>
      <c r="Q6918">
        <v>-1.6</v>
      </c>
      <c r="S6918">
        <v>-34.799999999999997</v>
      </c>
      <c r="U6918" t="s">
        <v>245</v>
      </c>
      <c r="V6918">
        <v>1</v>
      </c>
      <c r="W6918" t="s">
        <v>1371</v>
      </c>
      <c r="X6918" t="s">
        <v>1416</v>
      </c>
    </row>
    <row r="6919" spans="1:24" x14ac:dyDescent="0.3">
      <c r="A6919">
        <v>9141</v>
      </c>
      <c r="B6919" s="15" t="s">
        <v>829</v>
      </c>
      <c r="C6919" t="str">
        <f>_xlfn.XLOOKUP($B6919, STANDARDS!$A:$A, STANDARDS!$B:$B,,0,2)</f>
        <v>Khatyspyt Fm</v>
      </c>
      <c r="D6919" t="s">
        <v>1057</v>
      </c>
      <c r="E6919" t="s">
        <v>1183</v>
      </c>
      <c r="J6919" s="13">
        <v>550</v>
      </c>
      <c r="K6919" s="13">
        <v>20</v>
      </c>
      <c r="L6919" s="16"/>
      <c r="M6919" t="s">
        <v>583</v>
      </c>
      <c r="O6919">
        <v>0.13800000000000001</v>
      </c>
      <c r="P6919" t="s">
        <v>243</v>
      </c>
      <c r="Q6919">
        <v>3.5</v>
      </c>
      <c r="S6919">
        <v>-31</v>
      </c>
      <c r="U6919" t="s">
        <v>245</v>
      </c>
      <c r="V6919">
        <v>1</v>
      </c>
      <c r="W6919" t="s">
        <v>1371</v>
      </c>
      <c r="X6919" t="s">
        <v>1416</v>
      </c>
    </row>
    <row r="6920" spans="1:24" x14ac:dyDescent="0.3">
      <c r="A6920">
        <v>9142</v>
      </c>
      <c r="B6920" s="15" t="s">
        <v>829</v>
      </c>
      <c r="C6920" t="str">
        <f>_xlfn.XLOOKUP($B6920, STANDARDS!$A:$A, STANDARDS!$B:$B,,0,2)</f>
        <v>Khatyspyt Fm</v>
      </c>
      <c r="D6920" t="s">
        <v>1057</v>
      </c>
      <c r="E6920" t="s">
        <v>1183</v>
      </c>
      <c r="J6920" s="13">
        <v>550</v>
      </c>
      <c r="K6920" s="13">
        <v>20</v>
      </c>
      <c r="L6920" s="16"/>
      <c r="M6920" t="s">
        <v>1347</v>
      </c>
      <c r="O6920">
        <v>0.03</v>
      </c>
      <c r="P6920" t="s">
        <v>243</v>
      </c>
      <c r="Q6920">
        <v>0.3</v>
      </c>
      <c r="V6920">
        <v>1</v>
      </c>
      <c r="W6920" t="s">
        <v>1371</v>
      </c>
      <c r="X6920" t="s">
        <v>1416</v>
      </c>
    </row>
    <row r="6921" spans="1:24" x14ac:dyDescent="0.3">
      <c r="A6921">
        <v>9143</v>
      </c>
      <c r="B6921" s="15" t="s">
        <v>830</v>
      </c>
      <c r="C6921" t="str">
        <f>_xlfn.XLOOKUP($B6921, STANDARDS!$A:$A, STANDARDS!$B:$B,,0,2)</f>
        <v>Turkut</v>
      </c>
      <c r="D6921" t="s">
        <v>1057</v>
      </c>
      <c r="E6921" t="s">
        <v>1183</v>
      </c>
      <c r="J6921" s="13">
        <v>550</v>
      </c>
      <c r="K6921" s="13">
        <v>9</v>
      </c>
      <c r="L6921" s="16"/>
      <c r="M6921" t="s">
        <v>583</v>
      </c>
      <c r="P6921" t="s">
        <v>243</v>
      </c>
      <c r="Q6921">
        <v>-2.6</v>
      </c>
      <c r="V6921">
        <v>1</v>
      </c>
      <c r="W6921" t="s">
        <v>1371</v>
      </c>
      <c r="X6921" t="s">
        <v>1416</v>
      </c>
    </row>
    <row r="6922" spans="1:24" x14ac:dyDescent="0.3">
      <c r="A6922">
        <v>9144</v>
      </c>
      <c r="B6922" s="15" t="s">
        <v>830</v>
      </c>
      <c r="C6922" t="str">
        <f>_xlfn.XLOOKUP($B6922, STANDARDS!$A:$A, STANDARDS!$B:$B,,0,2)</f>
        <v>Turkut</v>
      </c>
      <c r="D6922" t="s">
        <v>1057</v>
      </c>
      <c r="E6922" t="s">
        <v>1183</v>
      </c>
      <c r="J6922" s="13">
        <v>550</v>
      </c>
      <c r="K6922" s="13">
        <v>9</v>
      </c>
      <c r="L6922" s="16"/>
      <c r="M6922" t="s">
        <v>583</v>
      </c>
      <c r="O6922">
        <v>3.2000000000000001E-2</v>
      </c>
      <c r="P6922" t="s">
        <v>243</v>
      </c>
      <c r="Q6922">
        <v>-1.1000000000000001</v>
      </c>
      <c r="V6922">
        <v>1</v>
      </c>
      <c r="W6922" t="s">
        <v>1371</v>
      </c>
      <c r="X6922" t="s">
        <v>1416</v>
      </c>
    </row>
    <row r="6923" spans="1:24" x14ac:dyDescent="0.3">
      <c r="A6923">
        <v>9145</v>
      </c>
      <c r="B6923" s="15" t="s">
        <v>829</v>
      </c>
      <c r="C6923" t="str">
        <f>_xlfn.XLOOKUP($B6923, STANDARDS!$A:$A, STANDARDS!$B:$B,,0,2)</f>
        <v>Khatyspyt Fm</v>
      </c>
      <c r="D6923" t="s">
        <v>1057</v>
      </c>
      <c r="E6923" t="s">
        <v>1183</v>
      </c>
      <c r="J6923" s="13">
        <v>550</v>
      </c>
      <c r="K6923" s="13">
        <v>20</v>
      </c>
      <c r="L6923" s="16"/>
      <c r="M6923" t="s">
        <v>1347</v>
      </c>
      <c r="O6923">
        <v>0.10100000000000001</v>
      </c>
      <c r="P6923" t="s">
        <v>243</v>
      </c>
      <c r="Q6923">
        <v>-3.2</v>
      </c>
      <c r="S6923">
        <v>-30.3</v>
      </c>
      <c r="U6923" t="s">
        <v>245</v>
      </c>
      <c r="V6923">
        <v>1</v>
      </c>
      <c r="W6923" t="s">
        <v>1371</v>
      </c>
      <c r="X6923" t="s">
        <v>1416</v>
      </c>
    </row>
    <row r="6924" spans="1:24" x14ac:dyDescent="0.3">
      <c r="A6924">
        <v>9146</v>
      </c>
      <c r="B6924" s="15" t="s">
        <v>830</v>
      </c>
      <c r="C6924" t="str">
        <f>_xlfn.XLOOKUP($B6924, STANDARDS!$A:$A, STANDARDS!$B:$B,,0,2)</f>
        <v>Turkut</v>
      </c>
      <c r="D6924" t="s">
        <v>1057</v>
      </c>
      <c r="E6924" t="s">
        <v>1183</v>
      </c>
      <c r="J6924" s="13">
        <v>550</v>
      </c>
      <c r="K6924" s="13">
        <v>9</v>
      </c>
      <c r="L6924" s="16"/>
      <c r="M6924" t="s">
        <v>1347</v>
      </c>
      <c r="O6924">
        <v>9.8000000000000004E-2</v>
      </c>
      <c r="P6924" t="s">
        <v>243</v>
      </c>
      <c r="Q6924">
        <v>-0.9</v>
      </c>
      <c r="V6924">
        <v>1</v>
      </c>
      <c r="W6924" t="s">
        <v>1371</v>
      </c>
      <c r="X6924" t="s">
        <v>1416</v>
      </c>
    </row>
    <row r="6925" spans="1:24" x14ac:dyDescent="0.3">
      <c r="A6925">
        <v>9147</v>
      </c>
      <c r="B6925" s="15" t="s">
        <v>831</v>
      </c>
      <c r="C6925" t="str">
        <f>_xlfn.XLOOKUP($B6925, STANDARDS!$A:$A, STANDARDS!$B:$B,,0,2)</f>
        <v>Mastakh</v>
      </c>
      <c r="D6925" t="s">
        <v>1057</v>
      </c>
      <c r="E6925" t="s">
        <v>1183</v>
      </c>
      <c r="J6925" s="13"/>
      <c r="K6925" s="13"/>
      <c r="L6925" s="16"/>
      <c r="M6925" t="s">
        <v>583</v>
      </c>
      <c r="P6925" t="s">
        <v>243</v>
      </c>
      <c r="Q6925">
        <v>3.8</v>
      </c>
      <c r="V6925">
        <v>1</v>
      </c>
      <c r="W6925" t="s">
        <v>1371</v>
      </c>
      <c r="X6925" t="s">
        <v>1416</v>
      </c>
    </row>
    <row r="6926" spans="1:24" x14ac:dyDescent="0.3">
      <c r="A6926">
        <v>9148</v>
      </c>
      <c r="B6926" s="15" t="s">
        <v>831</v>
      </c>
      <c r="C6926" t="str">
        <f>_xlfn.XLOOKUP($B6926, STANDARDS!$A:$A, STANDARDS!$B:$B,,0,2)</f>
        <v>Mastakh</v>
      </c>
      <c r="D6926" t="s">
        <v>1057</v>
      </c>
      <c r="E6926" t="s">
        <v>1183</v>
      </c>
      <c r="J6926" s="13"/>
      <c r="K6926" s="13"/>
      <c r="L6926" s="16"/>
      <c r="M6926" t="s">
        <v>583</v>
      </c>
      <c r="P6926" t="s">
        <v>243</v>
      </c>
      <c r="Q6926">
        <v>5.5</v>
      </c>
      <c r="V6926">
        <v>1</v>
      </c>
      <c r="W6926" t="s">
        <v>1371</v>
      </c>
      <c r="X6926" t="s">
        <v>1416</v>
      </c>
    </row>
    <row r="6927" spans="1:24" x14ac:dyDescent="0.3">
      <c r="A6927">
        <v>9149</v>
      </c>
      <c r="B6927" s="15" t="s">
        <v>831</v>
      </c>
      <c r="C6927" t="str">
        <f>_xlfn.XLOOKUP($B6927, STANDARDS!$A:$A, STANDARDS!$B:$B,,0,2)</f>
        <v>Mastakh</v>
      </c>
      <c r="D6927" t="s">
        <v>1057</v>
      </c>
      <c r="E6927" t="s">
        <v>1183</v>
      </c>
      <c r="J6927" s="13"/>
      <c r="K6927" s="13"/>
      <c r="L6927" s="16"/>
      <c r="M6927" t="s">
        <v>583</v>
      </c>
      <c r="P6927" t="s">
        <v>243</v>
      </c>
      <c r="Q6927">
        <v>2.2000000000000002</v>
      </c>
      <c r="S6927">
        <v>-25.1</v>
      </c>
      <c r="U6927" t="s">
        <v>245</v>
      </c>
      <c r="V6927">
        <v>1</v>
      </c>
      <c r="W6927" t="s">
        <v>1371</v>
      </c>
      <c r="X6927" t="s">
        <v>1416</v>
      </c>
    </row>
    <row r="6928" spans="1:24" x14ac:dyDescent="0.3">
      <c r="A6928">
        <v>9150</v>
      </c>
      <c r="B6928" s="15" t="s">
        <v>831</v>
      </c>
      <c r="C6928" t="str">
        <f>_xlfn.XLOOKUP($B6928, STANDARDS!$A:$A, STANDARDS!$B:$B,,0,2)</f>
        <v>Mastakh</v>
      </c>
      <c r="D6928" t="s">
        <v>1057</v>
      </c>
      <c r="E6928" t="s">
        <v>1183</v>
      </c>
      <c r="J6928" s="13"/>
      <c r="K6928" s="13"/>
      <c r="L6928" s="16"/>
      <c r="M6928" t="s">
        <v>583</v>
      </c>
      <c r="P6928" t="s">
        <v>243</v>
      </c>
      <c r="Q6928">
        <v>3</v>
      </c>
      <c r="V6928">
        <v>1</v>
      </c>
      <c r="W6928" t="s">
        <v>1371</v>
      </c>
      <c r="X6928" t="s">
        <v>1416</v>
      </c>
    </row>
    <row r="6929" spans="1:24" x14ac:dyDescent="0.3">
      <c r="A6929">
        <v>9151</v>
      </c>
      <c r="B6929" s="15" t="s">
        <v>831</v>
      </c>
      <c r="C6929" t="str">
        <f>_xlfn.XLOOKUP($B6929, STANDARDS!$A:$A, STANDARDS!$B:$B,,0,2)</f>
        <v>Mastakh</v>
      </c>
      <c r="D6929" t="s">
        <v>1057</v>
      </c>
      <c r="E6929" t="s">
        <v>1183</v>
      </c>
      <c r="J6929" s="13"/>
      <c r="K6929" s="13"/>
      <c r="L6929" s="16"/>
      <c r="M6929" t="s">
        <v>583</v>
      </c>
      <c r="P6929" t="s">
        <v>243</v>
      </c>
      <c r="Q6929">
        <v>3.1</v>
      </c>
      <c r="V6929">
        <v>1</v>
      </c>
      <c r="W6929" t="s">
        <v>1371</v>
      </c>
      <c r="X6929" t="s">
        <v>1416</v>
      </c>
    </row>
    <row r="6930" spans="1:24" x14ac:dyDescent="0.3">
      <c r="A6930">
        <v>9152</v>
      </c>
      <c r="B6930" s="15" t="s">
        <v>831</v>
      </c>
      <c r="C6930" t="str">
        <f>_xlfn.XLOOKUP($B6930, STANDARDS!$A:$A, STANDARDS!$B:$B,,0,2)</f>
        <v>Mastakh</v>
      </c>
      <c r="D6930" t="s">
        <v>1057</v>
      </c>
      <c r="E6930" t="s">
        <v>1183</v>
      </c>
      <c r="J6930" s="13"/>
      <c r="K6930" s="13"/>
      <c r="L6930" s="16"/>
      <c r="M6930" t="s">
        <v>1347</v>
      </c>
      <c r="P6930" t="s">
        <v>243</v>
      </c>
      <c r="Q6930">
        <v>2.2999999999999998</v>
      </c>
      <c r="S6930">
        <v>-25.7</v>
      </c>
      <c r="U6930" t="s">
        <v>245</v>
      </c>
      <c r="V6930">
        <v>1</v>
      </c>
      <c r="W6930" t="s">
        <v>1371</v>
      </c>
      <c r="X6930" t="s">
        <v>1416</v>
      </c>
    </row>
    <row r="6931" spans="1:24" x14ac:dyDescent="0.3">
      <c r="A6931">
        <v>9153</v>
      </c>
      <c r="B6931" s="15" t="s">
        <v>831</v>
      </c>
      <c r="C6931" t="str">
        <f>_xlfn.XLOOKUP($B6931, STANDARDS!$A:$A, STANDARDS!$B:$B,,0,2)</f>
        <v>Mastakh</v>
      </c>
      <c r="D6931" t="s">
        <v>1057</v>
      </c>
      <c r="E6931" t="s">
        <v>1183</v>
      </c>
      <c r="J6931" s="13"/>
      <c r="K6931" s="13"/>
      <c r="L6931" s="16"/>
      <c r="M6931" t="s">
        <v>583</v>
      </c>
      <c r="P6931" t="s">
        <v>243</v>
      </c>
      <c r="Q6931">
        <v>4.0999999999999996</v>
      </c>
      <c r="V6931">
        <v>1</v>
      </c>
      <c r="W6931" t="s">
        <v>1371</v>
      </c>
      <c r="X6931" t="s">
        <v>1416</v>
      </c>
    </row>
    <row r="6932" spans="1:24" x14ac:dyDescent="0.3">
      <c r="A6932">
        <v>9154</v>
      </c>
      <c r="B6932" s="15" t="s">
        <v>831</v>
      </c>
      <c r="C6932" t="str">
        <f>_xlfn.XLOOKUP($B6932, STANDARDS!$A:$A, STANDARDS!$B:$B,,0,2)</f>
        <v>Mastakh</v>
      </c>
      <c r="D6932" t="s">
        <v>1057</v>
      </c>
      <c r="E6932" t="s">
        <v>1183</v>
      </c>
      <c r="J6932" s="13"/>
      <c r="K6932" s="13"/>
      <c r="L6932" s="16"/>
      <c r="M6932" t="s">
        <v>583</v>
      </c>
      <c r="P6932" t="s">
        <v>243</v>
      </c>
      <c r="Q6932">
        <v>3.5</v>
      </c>
      <c r="V6932">
        <v>1</v>
      </c>
      <c r="W6932" t="s">
        <v>1371</v>
      </c>
      <c r="X6932" t="s">
        <v>1416</v>
      </c>
    </row>
    <row r="6933" spans="1:24" x14ac:dyDescent="0.3">
      <c r="A6933">
        <v>9155</v>
      </c>
      <c r="B6933" s="15" t="s">
        <v>831</v>
      </c>
      <c r="C6933" t="str">
        <f>_xlfn.XLOOKUP($B6933, STANDARDS!$A:$A, STANDARDS!$B:$B,,0,2)</f>
        <v>Mastakh</v>
      </c>
      <c r="D6933" t="s">
        <v>1057</v>
      </c>
      <c r="E6933" t="s">
        <v>1183</v>
      </c>
      <c r="J6933" s="13"/>
      <c r="K6933" s="13"/>
      <c r="L6933" s="16"/>
      <c r="M6933" t="s">
        <v>583</v>
      </c>
      <c r="P6933" t="s">
        <v>243</v>
      </c>
      <c r="Q6933">
        <v>3.4</v>
      </c>
      <c r="S6933">
        <v>-25.3</v>
      </c>
      <c r="U6933" t="s">
        <v>245</v>
      </c>
      <c r="V6933">
        <v>1</v>
      </c>
      <c r="W6933" t="s">
        <v>1371</v>
      </c>
      <c r="X6933" t="s">
        <v>1416</v>
      </c>
    </row>
    <row r="6934" spans="1:24" x14ac:dyDescent="0.3">
      <c r="A6934">
        <v>9156</v>
      </c>
      <c r="B6934" s="15" t="s">
        <v>831</v>
      </c>
      <c r="C6934" t="str">
        <f>_xlfn.XLOOKUP($B6934, STANDARDS!$A:$A, STANDARDS!$B:$B,,0,2)</f>
        <v>Mastakh</v>
      </c>
      <c r="D6934" t="s">
        <v>1057</v>
      </c>
      <c r="E6934" t="s">
        <v>1183</v>
      </c>
      <c r="J6934" s="13"/>
      <c r="K6934" s="13"/>
      <c r="L6934" s="16"/>
      <c r="M6934" t="s">
        <v>583</v>
      </c>
      <c r="P6934" t="s">
        <v>243</v>
      </c>
      <c r="Q6934">
        <v>4.4000000000000004</v>
      </c>
      <c r="S6934">
        <v>-26.7</v>
      </c>
      <c r="U6934" t="s">
        <v>245</v>
      </c>
      <c r="V6934">
        <v>1</v>
      </c>
      <c r="W6934" t="s">
        <v>1371</v>
      </c>
      <c r="X6934" t="s">
        <v>1416</v>
      </c>
    </row>
    <row r="6935" spans="1:24" x14ac:dyDescent="0.3">
      <c r="A6935">
        <v>9157</v>
      </c>
      <c r="B6935" s="15" t="s">
        <v>832</v>
      </c>
      <c r="C6935" t="str">
        <f>_xlfn.XLOOKUP($B6935, STANDARDS!$A:$A, STANDARDS!$B:$B,,0,2)</f>
        <v>Kessyusa Fm</v>
      </c>
      <c r="D6935" t="s">
        <v>1057</v>
      </c>
      <c r="E6935" t="s">
        <v>1183</v>
      </c>
      <c r="J6935" s="13">
        <v>540</v>
      </c>
      <c r="K6935" s="13">
        <v>10</v>
      </c>
      <c r="L6935" s="16" t="s">
        <v>1309</v>
      </c>
      <c r="M6935" t="s">
        <v>1335</v>
      </c>
      <c r="P6935" t="s">
        <v>243</v>
      </c>
      <c r="Q6935">
        <v>-0.9</v>
      </c>
      <c r="S6935">
        <v>-27.1</v>
      </c>
      <c r="U6935" t="s">
        <v>245</v>
      </c>
      <c r="V6935">
        <v>1</v>
      </c>
      <c r="W6935" t="s">
        <v>1371</v>
      </c>
      <c r="X6935" t="s">
        <v>1416</v>
      </c>
    </row>
    <row r="6936" spans="1:24" x14ac:dyDescent="0.3">
      <c r="A6936">
        <v>9158</v>
      </c>
      <c r="B6936" s="15" t="s">
        <v>833</v>
      </c>
      <c r="C6936" t="str">
        <f>_xlfn.XLOOKUP($B6936, STANDARDS!$A:$A, STANDARDS!$B:$B,,0,2)</f>
        <v>Erkeket</v>
      </c>
      <c r="D6936" t="s">
        <v>1057</v>
      </c>
      <c r="E6936" t="s">
        <v>1183</v>
      </c>
      <c r="J6936" s="13">
        <v>530</v>
      </c>
      <c r="K6936" s="13">
        <v>4</v>
      </c>
      <c r="L6936" s="16"/>
      <c r="M6936" t="s">
        <v>1335</v>
      </c>
      <c r="P6936" t="s">
        <v>243</v>
      </c>
      <c r="Q6936">
        <v>0.4</v>
      </c>
      <c r="S6936">
        <v>-24.2</v>
      </c>
      <c r="U6936" t="s">
        <v>245</v>
      </c>
      <c r="V6936">
        <v>1</v>
      </c>
      <c r="W6936" t="s">
        <v>1371</v>
      </c>
      <c r="X6936" t="s">
        <v>1416</v>
      </c>
    </row>
    <row r="6937" spans="1:24" x14ac:dyDescent="0.3">
      <c r="A6937">
        <v>9159</v>
      </c>
      <c r="B6937" s="15" t="s">
        <v>833</v>
      </c>
      <c r="C6937" t="str">
        <f>_xlfn.XLOOKUP($B6937, STANDARDS!$A:$A, STANDARDS!$B:$B,,0,2)</f>
        <v>Erkeket</v>
      </c>
      <c r="D6937" t="s">
        <v>1057</v>
      </c>
      <c r="E6937" t="s">
        <v>1183</v>
      </c>
      <c r="J6937" s="13">
        <v>530</v>
      </c>
      <c r="K6937" s="13">
        <v>4</v>
      </c>
      <c r="L6937" s="16"/>
      <c r="M6937" t="s">
        <v>1335</v>
      </c>
      <c r="P6937" t="s">
        <v>243</v>
      </c>
      <c r="Q6937">
        <v>-1.9</v>
      </c>
      <c r="S6937">
        <v>-25.3</v>
      </c>
      <c r="U6937" t="s">
        <v>245</v>
      </c>
      <c r="V6937">
        <v>1</v>
      </c>
      <c r="W6937" t="s">
        <v>1371</v>
      </c>
      <c r="X6937" t="s">
        <v>1416</v>
      </c>
    </row>
    <row r="6938" spans="1:24" x14ac:dyDescent="0.3">
      <c r="A6938">
        <v>9160</v>
      </c>
      <c r="B6938" s="15" t="s">
        <v>832</v>
      </c>
      <c r="C6938" t="str">
        <f>_xlfn.XLOOKUP($B6938, STANDARDS!$A:$A, STANDARDS!$B:$B,,0,2)</f>
        <v>Kessyusa Fm</v>
      </c>
      <c r="D6938" t="s">
        <v>1057</v>
      </c>
      <c r="E6938" t="s">
        <v>1183</v>
      </c>
      <c r="J6938" s="13">
        <v>540</v>
      </c>
      <c r="K6938" s="13">
        <v>10</v>
      </c>
      <c r="L6938" s="16" t="s">
        <v>1309</v>
      </c>
      <c r="M6938" t="s">
        <v>1335</v>
      </c>
      <c r="P6938" t="s">
        <v>243</v>
      </c>
      <c r="Q6938">
        <v>2.4</v>
      </c>
      <c r="S6938">
        <v>-25.5</v>
      </c>
      <c r="U6938" t="s">
        <v>245</v>
      </c>
      <c r="V6938">
        <v>1</v>
      </c>
      <c r="W6938" t="s">
        <v>1371</v>
      </c>
      <c r="X6938" t="s">
        <v>1416</v>
      </c>
    </row>
    <row r="6939" spans="1:24" x14ac:dyDescent="0.3">
      <c r="A6939">
        <v>9161</v>
      </c>
      <c r="B6939" s="15" t="s">
        <v>833</v>
      </c>
      <c r="C6939" t="str">
        <f>_xlfn.XLOOKUP($B6939, STANDARDS!$A:$A, STANDARDS!$B:$B,,0,2)</f>
        <v>Erkeket</v>
      </c>
      <c r="D6939" t="s">
        <v>1057</v>
      </c>
      <c r="E6939" t="s">
        <v>1183</v>
      </c>
      <c r="J6939" s="13">
        <v>530</v>
      </c>
      <c r="K6939" s="13">
        <v>4</v>
      </c>
      <c r="L6939" s="16"/>
      <c r="M6939" t="s">
        <v>1335</v>
      </c>
      <c r="P6939" t="s">
        <v>243</v>
      </c>
      <c r="Q6939">
        <v>-0.1</v>
      </c>
      <c r="S6939">
        <v>-23.2</v>
      </c>
      <c r="U6939" t="s">
        <v>245</v>
      </c>
      <c r="V6939">
        <v>1</v>
      </c>
      <c r="W6939" t="s">
        <v>1371</v>
      </c>
      <c r="X6939" t="s">
        <v>1416</v>
      </c>
    </row>
    <row r="6940" spans="1:24" x14ac:dyDescent="0.3">
      <c r="A6940">
        <v>9162</v>
      </c>
      <c r="B6940" s="15" t="s">
        <v>832</v>
      </c>
      <c r="C6940" t="str">
        <f>_xlfn.XLOOKUP($B6940, STANDARDS!$A:$A, STANDARDS!$B:$B,,0,2)</f>
        <v>Kessyusa Fm</v>
      </c>
      <c r="D6940" t="s">
        <v>1057</v>
      </c>
      <c r="E6940" t="s">
        <v>1183</v>
      </c>
      <c r="J6940" s="13">
        <v>540</v>
      </c>
      <c r="K6940" s="13">
        <v>10</v>
      </c>
      <c r="L6940" s="16" t="s">
        <v>1309</v>
      </c>
      <c r="M6940" t="s">
        <v>1335</v>
      </c>
      <c r="P6940" t="s">
        <v>243</v>
      </c>
      <c r="Q6940">
        <v>4</v>
      </c>
      <c r="V6940">
        <v>1</v>
      </c>
      <c r="W6940" t="s">
        <v>1371</v>
      </c>
      <c r="X6940" t="s">
        <v>1416</v>
      </c>
    </row>
    <row r="6941" spans="1:24" x14ac:dyDescent="0.3">
      <c r="A6941">
        <v>9163</v>
      </c>
      <c r="B6941" s="15" t="s">
        <v>832</v>
      </c>
      <c r="C6941" t="str">
        <f>_xlfn.XLOOKUP($B6941, STANDARDS!$A:$A, STANDARDS!$B:$B,,0,2)</f>
        <v>Kessyusa Fm</v>
      </c>
      <c r="D6941" t="s">
        <v>1057</v>
      </c>
      <c r="E6941" t="s">
        <v>1183</v>
      </c>
      <c r="J6941" s="13">
        <v>540</v>
      </c>
      <c r="K6941" s="13">
        <v>10</v>
      </c>
      <c r="L6941" s="16" t="s">
        <v>1309</v>
      </c>
      <c r="M6941" t="s">
        <v>1335</v>
      </c>
      <c r="P6941" t="s">
        <v>243</v>
      </c>
      <c r="Q6941">
        <v>2.5</v>
      </c>
      <c r="V6941">
        <v>1</v>
      </c>
      <c r="W6941" t="s">
        <v>1371</v>
      </c>
      <c r="X6941" t="s">
        <v>1416</v>
      </c>
    </row>
    <row r="6942" spans="1:24" x14ac:dyDescent="0.3">
      <c r="A6942">
        <v>9164</v>
      </c>
      <c r="B6942" s="15" t="s">
        <v>833</v>
      </c>
      <c r="C6942" t="str">
        <f>_xlfn.XLOOKUP($B6942, STANDARDS!$A:$A, STANDARDS!$B:$B,,0,2)</f>
        <v>Erkeket</v>
      </c>
      <c r="D6942" t="s">
        <v>1057</v>
      </c>
      <c r="E6942" t="s">
        <v>1183</v>
      </c>
      <c r="J6942" s="13">
        <v>530</v>
      </c>
      <c r="K6942" s="13">
        <v>4</v>
      </c>
      <c r="L6942" s="16"/>
      <c r="M6942" t="s">
        <v>1335</v>
      </c>
      <c r="P6942" t="s">
        <v>243</v>
      </c>
      <c r="Q6942">
        <v>-0.9</v>
      </c>
      <c r="V6942">
        <v>1</v>
      </c>
      <c r="W6942" t="s">
        <v>1371</v>
      </c>
      <c r="X6942" t="s">
        <v>1416</v>
      </c>
    </row>
    <row r="6943" spans="1:24" x14ac:dyDescent="0.3">
      <c r="A6943">
        <v>9165</v>
      </c>
      <c r="B6943" s="15" t="s">
        <v>833</v>
      </c>
      <c r="C6943" t="str">
        <f>_xlfn.XLOOKUP($B6943, STANDARDS!$A:$A, STANDARDS!$B:$B,,0,2)</f>
        <v>Erkeket</v>
      </c>
      <c r="D6943" t="s">
        <v>1057</v>
      </c>
      <c r="E6943" t="s">
        <v>1183</v>
      </c>
      <c r="J6943" s="13">
        <v>530</v>
      </c>
      <c r="K6943" s="13">
        <v>4</v>
      </c>
      <c r="L6943" s="16"/>
      <c r="M6943" t="s">
        <v>1335</v>
      </c>
      <c r="P6943" t="s">
        <v>243</v>
      </c>
      <c r="Q6943">
        <v>-1</v>
      </c>
      <c r="V6943">
        <v>1</v>
      </c>
      <c r="W6943" t="s">
        <v>1371</v>
      </c>
      <c r="X6943" t="s">
        <v>1416</v>
      </c>
    </row>
    <row r="6944" spans="1:24" x14ac:dyDescent="0.3">
      <c r="A6944">
        <v>9166</v>
      </c>
      <c r="B6944" s="15" t="s">
        <v>833</v>
      </c>
      <c r="C6944" t="str">
        <f>_xlfn.XLOOKUP($B6944, STANDARDS!$A:$A, STANDARDS!$B:$B,,0,2)</f>
        <v>Erkeket</v>
      </c>
      <c r="D6944" t="s">
        <v>1057</v>
      </c>
      <c r="E6944" t="s">
        <v>1183</v>
      </c>
      <c r="J6944" s="13">
        <v>530</v>
      </c>
      <c r="K6944" s="13">
        <v>4</v>
      </c>
      <c r="L6944" s="16"/>
      <c r="M6944" t="s">
        <v>1335</v>
      </c>
      <c r="P6944" t="s">
        <v>243</v>
      </c>
      <c r="Q6944">
        <v>-1.3</v>
      </c>
      <c r="S6944">
        <v>-25.7</v>
      </c>
      <c r="U6944" t="s">
        <v>245</v>
      </c>
      <c r="V6944">
        <v>1</v>
      </c>
      <c r="W6944" t="s">
        <v>1371</v>
      </c>
      <c r="X6944" t="s">
        <v>1416</v>
      </c>
    </row>
    <row r="6945" spans="1:24" x14ac:dyDescent="0.3">
      <c r="A6945">
        <v>9167</v>
      </c>
      <c r="B6945" s="15" t="s">
        <v>833</v>
      </c>
      <c r="C6945" t="str">
        <f>_xlfn.XLOOKUP($B6945, STANDARDS!$A:$A, STANDARDS!$B:$B,,0,2)</f>
        <v>Erkeket</v>
      </c>
      <c r="D6945" t="s">
        <v>1057</v>
      </c>
      <c r="E6945" t="s">
        <v>1183</v>
      </c>
      <c r="J6945" s="13">
        <v>530</v>
      </c>
      <c r="K6945" s="13">
        <v>4</v>
      </c>
      <c r="L6945" s="16"/>
      <c r="M6945" t="s">
        <v>1335</v>
      </c>
      <c r="P6945" t="s">
        <v>243</v>
      </c>
      <c r="Q6945">
        <v>-0.8</v>
      </c>
      <c r="V6945">
        <v>1</v>
      </c>
      <c r="W6945" t="s">
        <v>1371</v>
      </c>
      <c r="X6945" t="s">
        <v>1416</v>
      </c>
    </row>
    <row r="6946" spans="1:24" x14ac:dyDescent="0.3">
      <c r="A6946">
        <v>9168</v>
      </c>
      <c r="B6946" s="15" t="s">
        <v>832</v>
      </c>
      <c r="C6946" t="str">
        <f>_xlfn.XLOOKUP($B6946, STANDARDS!$A:$A, STANDARDS!$B:$B,,0,2)</f>
        <v>Kessyusa Fm</v>
      </c>
      <c r="D6946" t="s">
        <v>1057</v>
      </c>
      <c r="E6946" t="s">
        <v>1183</v>
      </c>
      <c r="J6946" s="13">
        <v>540</v>
      </c>
      <c r="K6946" s="13">
        <v>10</v>
      </c>
      <c r="L6946" s="16" t="s">
        <v>1309</v>
      </c>
      <c r="M6946" t="s">
        <v>1335</v>
      </c>
      <c r="P6946" t="s">
        <v>243</v>
      </c>
      <c r="Q6946">
        <v>1.4</v>
      </c>
      <c r="V6946">
        <v>1</v>
      </c>
      <c r="W6946" t="s">
        <v>1371</v>
      </c>
      <c r="X6946" t="s">
        <v>1416</v>
      </c>
    </row>
    <row r="6947" spans="1:24" x14ac:dyDescent="0.3">
      <c r="A6947">
        <v>9169</v>
      </c>
      <c r="B6947" s="15" t="s">
        <v>832</v>
      </c>
      <c r="C6947" t="str">
        <f>_xlfn.XLOOKUP($B6947, STANDARDS!$A:$A, STANDARDS!$B:$B,,0,2)</f>
        <v>Kessyusa Fm</v>
      </c>
      <c r="D6947" t="s">
        <v>1057</v>
      </c>
      <c r="E6947" t="s">
        <v>1183</v>
      </c>
      <c r="J6947" s="13">
        <v>540</v>
      </c>
      <c r="K6947" s="13">
        <v>10</v>
      </c>
      <c r="L6947" s="16" t="s">
        <v>1309</v>
      </c>
      <c r="M6947" t="s">
        <v>1335</v>
      </c>
      <c r="P6947" t="s">
        <v>243</v>
      </c>
      <c r="Q6947">
        <v>3.8</v>
      </c>
      <c r="S6947">
        <v>-26.4</v>
      </c>
      <c r="U6947" t="s">
        <v>245</v>
      </c>
      <c r="V6947">
        <v>1</v>
      </c>
      <c r="W6947" t="s">
        <v>1371</v>
      </c>
      <c r="X6947" t="s">
        <v>1416</v>
      </c>
    </row>
    <row r="6948" spans="1:24" x14ac:dyDescent="0.3">
      <c r="A6948">
        <v>9170</v>
      </c>
      <c r="B6948" s="15" t="s">
        <v>832</v>
      </c>
      <c r="C6948" t="str">
        <f>_xlfn.XLOOKUP($B6948, STANDARDS!$A:$A, STANDARDS!$B:$B,,0,2)</f>
        <v>Kessyusa Fm</v>
      </c>
      <c r="D6948" t="s">
        <v>1057</v>
      </c>
      <c r="E6948" t="s">
        <v>1183</v>
      </c>
      <c r="J6948" s="13">
        <v>540</v>
      </c>
      <c r="K6948" s="13">
        <v>10</v>
      </c>
      <c r="L6948" s="16" t="s">
        <v>1309</v>
      </c>
      <c r="M6948" t="s">
        <v>1335</v>
      </c>
      <c r="P6948" t="s">
        <v>243</v>
      </c>
      <c r="Q6948">
        <v>4</v>
      </c>
      <c r="S6948">
        <v>-23.7</v>
      </c>
      <c r="U6948" t="s">
        <v>245</v>
      </c>
      <c r="V6948">
        <v>1</v>
      </c>
      <c r="W6948" t="s">
        <v>1371</v>
      </c>
      <c r="X6948" t="s">
        <v>1416</v>
      </c>
    </row>
    <row r="6949" spans="1:24" x14ac:dyDescent="0.3">
      <c r="A6949">
        <v>9197</v>
      </c>
      <c r="B6949" s="15" t="s">
        <v>834</v>
      </c>
      <c r="C6949" t="str">
        <f>_xlfn.XLOOKUP($B6949, STANDARDS!$A:$A, STANDARDS!$B:$B,,0,2)</f>
        <v>Sargur Complex, Dharwar Craton</v>
      </c>
      <c r="D6949" t="s">
        <v>1056</v>
      </c>
      <c r="E6949" t="s">
        <v>1184</v>
      </c>
      <c r="J6949" s="13">
        <v>3100</v>
      </c>
      <c r="K6949" s="13">
        <v>100</v>
      </c>
      <c r="L6949" s="16"/>
      <c r="M6949" t="s">
        <v>1335</v>
      </c>
      <c r="P6949" t="s">
        <v>243</v>
      </c>
      <c r="Q6949">
        <v>-1.3</v>
      </c>
      <c r="V6949">
        <v>1</v>
      </c>
      <c r="W6949" t="s">
        <v>1371</v>
      </c>
      <c r="X6949" t="s">
        <v>1417</v>
      </c>
    </row>
    <row r="6950" spans="1:24" x14ac:dyDescent="0.3">
      <c r="A6950">
        <v>9198</v>
      </c>
      <c r="B6950" s="15" t="s">
        <v>834</v>
      </c>
      <c r="C6950" t="str">
        <f>_xlfn.XLOOKUP($B6950, STANDARDS!$A:$A, STANDARDS!$B:$B,,0,2)</f>
        <v>Sargur Complex, Dharwar Craton</v>
      </c>
      <c r="D6950" t="s">
        <v>1056</v>
      </c>
      <c r="E6950" t="s">
        <v>1184</v>
      </c>
      <c r="J6950" s="13">
        <v>3100</v>
      </c>
      <c r="K6950" s="13">
        <v>100</v>
      </c>
      <c r="L6950" s="16"/>
      <c r="M6950" t="s">
        <v>1335</v>
      </c>
      <c r="P6950" t="s">
        <v>243</v>
      </c>
      <c r="Q6950">
        <v>-1.2</v>
      </c>
      <c r="V6950">
        <v>1</v>
      </c>
      <c r="W6950" t="s">
        <v>1371</v>
      </c>
      <c r="X6950" t="s">
        <v>1417</v>
      </c>
    </row>
    <row r="6951" spans="1:24" x14ac:dyDescent="0.3">
      <c r="A6951">
        <v>9199</v>
      </c>
      <c r="B6951" s="15" t="s">
        <v>834</v>
      </c>
      <c r="C6951" t="str">
        <f>_xlfn.XLOOKUP($B6951, STANDARDS!$A:$A, STANDARDS!$B:$B,,0,2)</f>
        <v>Sargur Complex, Dharwar Craton</v>
      </c>
      <c r="D6951" t="s">
        <v>1056</v>
      </c>
      <c r="E6951" t="s">
        <v>1184</v>
      </c>
      <c r="J6951" s="13">
        <v>3100</v>
      </c>
      <c r="K6951" s="13">
        <v>100</v>
      </c>
      <c r="L6951" s="16"/>
      <c r="M6951" t="s">
        <v>1335</v>
      </c>
      <c r="P6951" t="s">
        <v>243</v>
      </c>
      <c r="Q6951">
        <v>-1</v>
      </c>
      <c r="V6951">
        <v>1</v>
      </c>
      <c r="W6951" t="s">
        <v>1371</v>
      </c>
      <c r="X6951" t="s">
        <v>1417</v>
      </c>
    </row>
    <row r="6952" spans="1:24" x14ac:dyDescent="0.3">
      <c r="A6952">
        <v>9200</v>
      </c>
      <c r="B6952" s="15" t="s">
        <v>834</v>
      </c>
      <c r="C6952" t="str">
        <f>_xlfn.XLOOKUP($B6952, STANDARDS!$A:$A, STANDARDS!$B:$B,,0,2)</f>
        <v>Sargur Complex, Dharwar Craton</v>
      </c>
      <c r="D6952" t="s">
        <v>1056</v>
      </c>
      <c r="E6952" t="s">
        <v>1184</v>
      </c>
      <c r="J6952" s="13">
        <v>3100</v>
      </c>
      <c r="K6952" s="13">
        <v>100</v>
      </c>
      <c r="L6952" s="16"/>
      <c r="M6952" t="s">
        <v>1335</v>
      </c>
      <c r="P6952" t="s">
        <v>243</v>
      </c>
      <c r="Q6952">
        <v>-0.7</v>
      </c>
      <c r="V6952">
        <v>1</v>
      </c>
      <c r="W6952" t="s">
        <v>1371</v>
      </c>
      <c r="X6952" t="s">
        <v>1417</v>
      </c>
    </row>
    <row r="6953" spans="1:24" x14ac:dyDescent="0.3">
      <c r="A6953">
        <v>9201</v>
      </c>
      <c r="B6953" s="15" t="s">
        <v>835</v>
      </c>
      <c r="C6953" t="str">
        <f>_xlfn.XLOOKUP($B6953, STANDARDS!$A:$A, STANDARDS!$B:$B,,0,2)</f>
        <v>Chitradurga Gp</v>
      </c>
      <c r="D6953" t="s">
        <v>1056</v>
      </c>
      <c r="E6953" t="s">
        <v>1185</v>
      </c>
      <c r="J6953" s="13">
        <v>2500</v>
      </c>
      <c r="K6953" s="13"/>
      <c r="L6953" s="16"/>
      <c r="M6953" t="s">
        <v>1335</v>
      </c>
      <c r="P6953" t="s">
        <v>243</v>
      </c>
      <c r="Q6953">
        <v>-0.7</v>
      </c>
      <c r="V6953">
        <v>1</v>
      </c>
      <c r="W6953" t="s">
        <v>1371</v>
      </c>
      <c r="X6953" t="s">
        <v>1417</v>
      </c>
    </row>
    <row r="6954" spans="1:24" x14ac:dyDescent="0.3">
      <c r="A6954">
        <v>9202</v>
      </c>
      <c r="B6954" s="15" t="s">
        <v>835</v>
      </c>
      <c r="C6954" t="str">
        <f>_xlfn.XLOOKUP($B6954, STANDARDS!$A:$A, STANDARDS!$B:$B,,0,2)</f>
        <v>Chitradurga Gp</v>
      </c>
      <c r="D6954" t="s">
        <v>1056</v>
      </c>
      <c r="E6954" t="s">
        <v>1185</v>
      </c>
      <c r="J6954" s="13">
        <v>2500</v>
      </c>
      <c r="K6954" s="13"/>
      <c r="L6954" s="16"/>
      <c r="M6954" t="s">
        <v>1335</v>
      </c>
      <c r="P6954" t="s">
        <v>243</v>
      </c>
      <c r="Q6954">
        <v>-0.2</v>
      </c>
      <c r="V6954">
        <v>1</v>
      </c>
      <c r="W6954" t="s">
        <v>1371</v>
      </c>
      <c r="X6954" t="s">
        <v>1417</v>
      </c>
    </row>
    <row r="6955" spans="1:24" x14ac:dyDescent="0.3">
      <c r="A6955">
        <v>9203</v>
      </c>
      <c r="B6955" s="15" t="s">
        <v>835</v>
      </c>
      <c r="C6955" t="str">
        <f>_xlfn.XLOOKUP($B6955, STANDARDS!$A:$A, STANDARDS!$B:$B,,0,2)</f>
        <v>Chitradurga Gp</v>
      </c>
      <c r="D6955" t="s">
        <v>1056</v>
      </c>
      <c r="E6955" t="s">
        <v>1185</v>
      </c>
      <c r="J6955" s="13">
        <v>2500</v>
      </c>
      <c r="K6955" s="13"/>
      <c r="L6955" s="16"/>
      <c r="M6955" t="s">
        <v>1335</v>
      </c>
      <c r="P6955" t="s">
        <v>243</v>
      </c>
      <c r="Q6955">
        <v>-0.5</v>
      </c>
      <c r="V6955">
        <v>1</v>
      </c>
      <c r="W6955" t="s">
        <v>1371</v>
      </c>
      <c r="X6955" t="s">
        <v>1417</v>
      </c>
    </row>
    <row r="6956" spans="1:24" x14ac:dyDescent="0.3">
      <c r="A6956">
        <v>9204</v>
      </c>
      <c r="B6956" s="15" t="s">
        <v>835</v>
      </c>
      <c r="C6956" t="str">
        <f>_xlfn.XLOOKUP($B6956, STANDARDS!$A:$A, STANDARDS!$B:$B,,0,2)</f>
        <v>Chitradurga Gp</v>
      </c>
      <c r="D6956" t="s">
        <v>1056</v>
      </c>
      <c r="E6956" t="s">
        <v>1185</v>
      </c>
      <c r="J6956" s="13">
        <v>2500</v>
      </c>
      <c r="K6956" s="13"/>
      <c r="L6956" s="16"/>
      <c r="M6956" t="s">
        <v>1335</v>
      </c>
      <c r="P6956" t="s">
        <v>243</v>
      </c>
      <c r="Q6956">
        <v>0</v>
      </c>
      <c r="V6956">
        <v>1</v>
      </c>
      <c r="W6956" t="s">
        <v>1371</v>
      </c>
      <c r="X6956" t="s">
        <v>1417</v>
      </c>
    </row>
    <row r="6957" spans="1:24" x14ac:dyDescent="0.3">
      <c r="A6957">
        <v>9205</v>
      </c>
      <c r="B6957" s="15" t="s">
        <v>835</v>
      </c>
      <c r="C6957" t="str">
        <f>_xlfn.XLOOKUP($B6957, STANDARDS!$A:$A, STANDARDS!$B:$B,,0,2)</f>
        <v>Chitradurga Gp</v>
      </c>
      <c r="D6957" t="s">
        <v>1056</v>
      </c>
      <c r="E6957" t="s">
        <v>1185</v>
      </c>
      <c r="J6957" s="13">
        <v>2500</v>
      </c>
      <c r="K6957" s="13"/>
      <c r="L6957" s="16"/>
      <c r="M6957" t="s">
        <v>1335</v>
      </c>
      <c r="P6957" t="s">
        <v>243</v>
      </c>
      <c r="Q6957">
        <v>0.2</v>
      </c>
      <c r="V6957">
        <v>1</v>
      </c>
      <c r="W6957" t="s">
        <v>1371</v>
      </c>
      <c r="X6957" t="s">
        <v>1417</v>
      </c>
    </row>
    <row r="6958" spans="1:24" x14ac:dyDescent="0.3">
      <c r="A6958">
        <v>9206</v>
      </c>
      <c r="B6958" s="15" t="s">
        <v>835</v>
      </c>
      <c r="C6958" t="str">
        <f>_xlfn.XLOOKUP($B6958, STANDARDS!$A:$A, STANDARDS!$B:$B,,0,2)</f>
        <v>Chitradurga Gp</v>
      </c>
      <c r="D6958" t="s">
        <v>1056</v>
      </c>
      <c r="E6958" t="s">
        <v>1185</v>
      </c>
      <c r="J6958" s="13">
        <v>2500</v>
      </c>
      <c r="K6958" s="13"/>
      <c r="L6958" s="16"/>
      <c r="M6958" t="s">
        <v>1335</v>
      </c>
      <c r="P6958" t="s">
        <v>243</v>
      </c>
      <c r="Q6958">
        <v>-0.3</v>
      </c>
      <c r="V6958">
        <v>1</v>
      </c>
      <c r="W6958" t="s">
        <v>1371</v>
      </c>
      <c r="X6958" t="s">
        <v>1417</v>
      </c>
    </row>
    <row r="6959" spans="1:24" x14ac:dyDescent="0.3">
      <c r="A6959">
        <v>9207</v>
      </c>
      <c r="B6959" s="15" t="s">
        <v>835</v>
      </c>
      <c r="C6959" t="str">
        <f>_xlfn.XLOOKUP($B6959, STANDARDS!$A:$A, STANDARDS!$B:$B,,0,2)</f>
        <v>Chitradurga Gp</v>
      </c>
      <c r="D6959" t="s">
        <v>1056</v>
      </c>
      <c r="E6959" t="s">
        <v>1185</v>
      </c>
      <c r="J6959" s="13">
        <v>2500</v>
      </c>
      <c r="K6959" s="13"/>
      <c r="L6959" s="16"/>
      <c r="M6959" t="s">
        <v>1335</v>
      </c>
      <c r="P6959" t="s">
        <v>243</v>
      </c>
      <c r="Q6959">
        <v>0</v>
      </c>
      <c r="V6959">
        <v>1</v>
      </c>
      <c r="W6959" t="s">
        <v>1371</v>
      </c>
      <c r="X6959" t="s">
        <v>1417</v>
      </c>
    </row>
    <row r="6960" spans="1:24" x14ac:dyDescent="0.3">
      <c r="A6960">
        <v>9208</v>
      </c>
      <c r="B6960" s="15" t="s">
        <v>836</v>
      </c>
      <c r="C6960" t="str">
        <f>_xlfn.XLOOKUP($B6960, STANDARDS!$A:$A, STANDARDS!$B:$B,,0,2)</f>
        <v>Javanahalli Gp, Dharwar Craton</v>
      </c>
      <c r="D6960" t="s">
        <v>1056</v>
      </c>
      <c r="E6960" t="s">
        <v>1186</v>
      </c>
      <c r="J6960" s="13">
        <v>2750</v>
      </c>
      <c r="K6960" s="13">
        <v>250</v>
      </c>
      <c r="L6960" s="16"/>
      <c r="M6960" t="s">
        <v>1340</v>
      </c>
      <c r="P6960" t="s">
        <v>243</v>
      </c>
      <c r="Q6960">
        <v>-1.1000000000000001</v>
      </c>
      <c r="V6960">
        <v>1</v>
      </c>
      <c r="W6960" t="s">
        <v>1371</v>
      </c>
      <c r="X6960" t="s">
        <v>1417</v>
      </c>
    </row>
    <row r="6961" spans="1:24" x14ac:dyDescent="0.3">
      <c r="A6961">
        <v>9209</v>
      </c>
      <c r="B6961" s="15" t="s">
        <v>835</v>
      </c>
      <c r="C6961" t="str">
        <f>_xlfn.XLOOKUP($B6961, STANDARDS!$A:$A, STANDARDS!$B:$B,,0,2)</f>
        <v>Chitradurga Gp</v>
      </c>
      <c r="D6961" t="s">
        <v>1056</v>
      </c>
      <c r="E6961" t="s">
        <v>1185</v>
      </c>
      <c r="J6961" s="13">
        <v>2500</v>
      </c>
      <c r="K6961" s="13"/>
      <c r="L6961" s="16"/>
      <c r="M6961" t="s">
        <v>1335</v>
      </c>
      <c r="P6961" t="s">
        <v>243</v>
      </c>
      <c r="Q6961">
        <v>-0.6</v>
      </c>
      <c r="V6961">
        <v>1</v>
      </c>
      <c r="W6961" t="s">
        <v>1371</v>
      </c>
      <c r="X6961" t="s">
        <v>1417</v>
      </c>
    </row>
    <row r="6962" spans="1:24" x14ac:dyDescent="0.3">
      <c r="A6962">
        <v>9210</v>
      </c>
      <c r="B6962" s="15" t="s">
        <v>835</v>
      </c>
      <c r="C6962" t="str">
        <f>_xlfn.XLOOKUP($B6962, STANDARDS!$A:$A, STANDARDS!$B:$B,,0,2)</f>
        <v>Chitradurga Gp</v>
      </c>
      <c r="D6962" t="s">
        <v>1056</v>
      </c>
      <c r="E6962" t="s">
        <v>1185</v>
      </c>
      <c r="J6962" s="13">
        <v>2500</v>
      </c>
      <c r="K6962" s="13"/>
      <c r="L6962" s="16"/>
      <c r="M6962" t="s">
        <v>1335</v>
      </c>
      <c r="P6962" t="s">
        <v>243</v>
      </c>
      <c r="Q6962">
        <v>0.2</v>
      </c>
      <c r="V6962">
        <v>1</v>
      </c>
      <c r="W6962" t="s">
        <v>1371</v>
      </c>
      <c r="X6962" t="s">
        <v>1417</v>
      </c>
    </row>
    <row r="6963" spans="1:24" x14ac:dyDescent="0.3">
      <c r="A6963">
        <v>9211</v>
      </c>
      <c r="B6963" s="15" t="s">
        <v>836</v>
      </c>
      <c r="C6963" t="str">
        <f>_xlfn.XLOOKUP($B6963, STANDARDS!$A:$A, STANDARDS!$B:$B,,0,2)</f>
        <v>Javanahalli Gp, Dharwar Craton</v>
      </c>
      <c r="D6963" t="s">
        <v>1056</v>
      </c>
      <c r="E6963" t="s">
        <v>1186</v>
      </c>
      <c r="J6963" s="13">
        <v>2750</v>
      </c>
      <c r="K6963" s="13">
        <v>250</v>
      </c>
      <c r="L6963" s="16"/>
      <c r="M6963" t="s">
        <v>1340</v>
      </c>
      <c r="P6963" t="s">
        <v>243</v>
      </c>
      <c r="Q6963">
        <v>0</v>
      </c>
      <c r="V6963">
        <v>1</v>
      </c>
      <c r="W6963" t="s">
        <v>1371</v>
      </c>
      <c r="X6963" t="s">
        <v>1417</v>
      </c>
    </row>
    <row r="6964" spans="1:24" x14ac:dyDescent="0.3">
      <c r="A6964">
        <v>9212</v>
      </c>
      <c r="B6964" s="15" t="s">
        <v>835</v>
      </c>
      <c r="C6964" t="str">
        <f>_xlfn.XLOOKUP($B6964, STANDARDS!$A:$A, STANDARDS!$B:$B,,0,2)</f>
        <v>Chitradurga Gp</v>
      </c>
      <c r="D6964" t="s">
        <v>1056</v>
      </c>
      <c r="E6964" t="s">
        <v>1185</v>
      </c>
      <c r="J6964" s="13">
        <v>2500</v>
      </c>
      <c r="K6964" s="13"/>
      <c r="L6964" s="16"/>
      <c r="M6964" t="s">
        <v>1335</v>
      </c>
      <c r="P6964" t="s">
        <v>243</v>
      </c>
      <c r="Q6964">
        <v>-0.6</v>
      </c>
      <c r="V6964">
        <v>1</v>
      </c>
      <c r="W6964" t="s">
        <v>1371</v>
      </c>
      <c r="X6964" t="s">
        <v>1417</v>
      </c>
    </row>
    <row r="6965" spans="1:24" x14ac:dyDescent="0.3">
      <c r="A6965">
        <v>9213</v>
      </c>
      <c r="B6965" s="15" t="s">
        <v>835</v>
      </c>
      <c r="C6965" t="str">
        <f>_xlfn.XLOOKUP($B6965, STANDARDS!$A:$A, STANDARDS!$B:$B,,0,2)</f>
        <v>Chitradurga Gp</v>
      </c>
      <c r="D6965" t="s">
        <v>1056</v>
      </c>
      <c r="E6965" t="s">
        <v>1185</v>
      </c>
      <c r="J6965" s="13">
        <v>2500</v>
      </c>
      <c r="K6965" s="13"/>
      <c r="L6965" s="16"/>
      <c r="M6965" t="s">
        <v>1335</v>
      </c>
      <c r="P6965" t="s">
        <v>243</v>
      </c>
      <c r="Q6965">
        <v>0.1</v>
      </c>
      <c r="V6965">
        <v>1</v>
      </c>
      <c r="W6965" t="s">
        <v>1371</v>
      </c>
      <c r="X6965" t="s">
        <v>1417</v>
      </c>
    </row>
    <row r="6966" spans="1:24" x14ac:dyDescent="0.3">
      <c r="A6966">
        <v>9214</v>
      </c>
      <c r="B6966" s="15" t="s">
        <v>835</v>
      </c>
      <c r="C6966" t="str">
        <f>_xlfn.XLOOKUP($B6966, STANDARDS!$A:$A, STANDARDS!$B:$B,,0,2)</f>
        <v>Chitradurga Gp</v>
      </c>
      <c r="D6966" t="s">
        <v>1056</v>
      </c>
      <c r="E6966" t="s">
        <v>1185</v>
      </c>
      <c r="J6966" s="13">
        <v>2500</v>
      </c>
      <c r="K6966" s="13"/>
      <c r="L6966" s="16"/>
      <c r="M6966" t="s">
        <v>1335</v>
      </c>
      <c r="P6966" t="s">
        <v>243</v>
      </c>
      <c r="Q6966">
        <v>0</v>
      </c>
      <c r="V6966">
        <v>1</v>
      </c>
      <c r="W6966" t="s">
        <v>1371</v>
      </c>
      <c r="X6966" t="s">
        <v>1417</v>
      </c>
    </row>
    <row r="6967" spans="1:24" x14ac:dyDescent="0.3">
      <c r="A6967">
        <v>9215</v>
      </c>
      <c r="B6967" s="15" t="s">
        <v>835</v>
      </c>
      <c r="C6967" t="str">
        <f>_xlfn.XLOOKUP($B6967, STANDARDS!$A:$A, STANDARDS!$B:$B,,0,2)</f>
        <v>Chitradurga Gp</v>
      </c>
      <c r="D6967" t="s">
        <v>1056</v>
      </c>
      <c r="E6967" t="s">
        <v>1185</v>
      </c>
      <c r="J6967" s="13">
        <v>2500</v>
      </c>
      <c r="K6967" s="13"/>
      <c r="L6967" s="16"/>
      <c r="M6967" t="s">
        <v>1335</v>
      </c>
      <c r="P6967" t="s">
        <v>243</v>
      </c>
      <c r="Q6967">
        <v>0</v>
      </c>
      <c r="V6967">
        <v>1</v>
      </c>
      <c r="W6967" t="s">
        <v>1371</v>
      </c>
      <c r="X6967" t="s">
        <v>1417</v>
      </c>
    </row>
    <row r="6968" spans="1:24" x14ac:dyDescent="0.3">
      <c r="A6968">
        <v>9216</v>
      </c>
      <c r="B6968" s="15" t="s">
        <v>835</v>
      </c>
      <c r="C6968" t="str">
        <f>_xlfn.XLOOKUP($B6968, STANDARDS!$A:$A, STANDARDS!$B:$B,,0,2)</f>
        <v>Chitradurga Gp</v>
      </c>
      <c r="D6968" t="s">
        <v>1056</v>
      </c>
      <c r="E6968" t="s">
        <v>1185</v>
      </c>
      <c r="J6968" s="13">
        <v>2500</v>
      </c>
      <c r="K6968" s="13"/>
      <c r="L6968" s="16"/>
      <c r="M6968" t="s">
        <v>1335</v>
      </c>
      <c r="P6968" t="s">
        <v>243</v>
      </c>
      <c r="Q6968">
        <v>0.3</v>
      </c>
      <c r="V6968">
        <v>1</v>
      </c>
      <c r="W6968" t="s">
        <v>1371</v>
      </c>
      <c r="X6968" t="s">
        <v>1417</v>
      </c>
    </row>
    <row r="6969" spans="1:24" x14ac:dyDescent="0.3">
      <c r="A6969">
        <v>9314</v>
      </c>
      <c r="B6969" s="15" t="s">
        <v>837</v>
      </c>
      <c r="C6969" t="str">
        <f>_xlfn.XLOOKUP($B6969, STANDARDS!$A:$A, STANDARDS!$B:$B,,0,2)</f>
        <v>Tapley Hill Fm, Nepouie Subgp, Umberatana Gp</v>
      </c>
      <c r="D6969" t="s">
        <v>535</v>
      </c>
      <c r="E6969" t="s">
        <v>1187</v>
      </c>
      <c r="J6969" cm="1">
        <f t="array" ref="J6969:L6969">_xlfn.XLOOKUP($C6969, AGE!$A:$A,AGE!$B:$D,,0,2)</f>
        <v>654</v>
      </c>
      <c r="K6969">
        <v>14</v>
      </c>
      <c r="L6969" t="str">
        <v>Letche and Wallace 2015; Hoffman et al. 2021 Earth Science Revews; Kendall et al. 2006 in Lloyd et al. 2020</v>
      </c>
      <c r="M6969" t="s">
        <v>583</v>
      </c>
      <c r="P6969" t="s">
        <v>243</v>
      </c>
      <c r="Q6969">
        <v>-3.8</v>
      </c>
      <c r="V6969">
        <v>1</v>
      </c>
      <c r="W6969" t="s">
        <v>1371</v>
      </c>
      <c r="X6969" t="s">
        <v>467</v>
      </c>
    </row>
    <row r="6970" spans="1:24" x14ac:dyDescent="0.3">
      <c r="A6970">
        <v>9315</v>
      </c>
      <c r="B6970" s="15" t="s">
        <v>837</v>
      </c>
      <c r="C6970" t="str">
        <f>_xlfn.XLOOKUP($B6970, STANDARDS!$A:$A, STANDARDS!$B:$B,,0,2)</f>
        <v>Tapley Hill Fm, Nepouie Subgp, Umberatana Gp</v>
      </c>
      <c r="D6970" t="s">
        <v>535</v>
      </c>
      <c r="E6970" t="s">
        <v>1187</v>
      </c>
      <c r="J6970" cm="1">
        <f t="array" ref="J6970:L6970">_xlfn.XLOOKUP($C6970, AGE!$A:$A,AGE!$B:$D,,0,2)</f>
        <v>654</v>
      </c>
      <c r="K6970">
        <v>14</v>
      </c>
      <c r="L6970" t="str">
        <v>Letche and Wallace 2015; Hoffman et al. 2021 Earth Science Revews; Kendall et al. 2006 in Lloyd et al. 2020</v>
      </c>
      <c r="M6970" t="s">
        <v>583</v>
      </c>
      <c r="P6970" t="s">
        <v>243</v>
      </c>
      <c r="Q6970">
        <v>-3.6</v>
      </c>
      <c r="V6970">
        <v>1</v>
      </c>
      <c r="W6970" t="s">
        <v>1371</v>
      </c>
      <c r="X6970" t="s">
        <v>467</v>
      </c>
    </row>
    <row r="6971" spans="1:24" x14ac:dyDescent="0.3">
      <c r="A6971">
        <v>9316</v>
      </c>
      <c r="B6971" s="15" t="s">
        <v>837</v>
      </c>
      <c r="C6971" t="str">
        <f>_xlfn.XLOOKUP($B6971, STANDARDS!$A:$A, STANDARDS!$B:$B,,0,2)</f>
        <v>Tapley Hill Fm, Nepouie Subgp, Umberatana Gp</v>
      </c>
      <c r="D6971" t="s">
        <v>535</v>
      </c>
      <c r="E6971" t="s">
        <v>1187</v>
      </c>
      <c r="J6971" cm="1">
        <f t="array" ref="J6971:L6971">_xlfn.XLOOKUP($C6971, AGE!$A:$A,AGE!$B:$D,,0,2)</f>
        <v>654</v>
      </c>
      <c r="K6971">
        <v>14</v>
      </c>
      <c r="L6971" t="str">
        <v>Letche and Wallace 2015; Hoffman et al. 2021 Earth Science Revews; Kendall et al. 2006 in Lloyd et al. 2020</v>
      </c>
      <c r="M6971" t="s">
        <v>583</v>
      </c>
      <c r="P6971" t="s">
        <v>243</v>
      </c>
      <c r="Q6971">
        <v>-3.5</v>
      </c>
      <c r="V6971">
        <v>1</v>
      </c>
      <c r="W6971" t="s">
        <v>1371</v>
      </c>
      <c r="X6971" t="s">
        <v>467</v>
      </c>
    </row>
    <row r="6972" spans="1:24" x14ac:dyDescent="0.3">
      <c r="A6972">
        <v>9317</v>
      </c>
      <c r="B6972" s="15" t="s">
        <v>837</v>
      </c>
      <c r="C6972" t="str">
        <f>_xlfn.XLOOKUP($B6972, STANDARDS!$A:$A, STANDARDS!$B:$B,,0,2)</f>
        <v>Tapley Hill Fm, Nepouie Subgp, Umberatana Gp</v>
      </c>
      <c r="D6972" t="s">
        <v>535</v>
      </c>
      <c r="E6972" t="s">
        <v>1187</v>
      </c>
      <c r="J6972" cm="1">
        <f t="array" ref="J6972:L6972">_xlfn.XLOOKUP($C6972, AGE!$A:$A,AGE!$B:$D,,0,2)</f>
        <v>654</v>
      </c>
      <c r="K6972">
        <v>14</v>
      </c>
      <c r="L6972" t="str">
        <v>Letche and Wallace 2015; Hoffman et al. 2021 Earth Science Revews; Kendall et al. 2006 in Lloyd et al. 2020</v>
      </c>
      <c r="M6972" t="s">
        <v>583</v>
      </c>
      <c r="P6972" t="s">
        <v>243</v>
      </c>
      <c r="Q6972">
        <v>-3</v>
      </c>
      <c r="V6972">
        <v>1</v>
      </c>
      <c r="W6972" t="s">
        <v>1371</v>
      </c>
      <c r="X6972" t="s">
        <v>467</v>
      </c>
    </row>
    <row r="6973" spans="1:24" x14ac:dyDescent="0.3">
      <c r="A6973">
        <v>9318</v>
      </c>
      <c r="B6973" s="15" t="s">
        <v>837</v>
      </c>
      <c r="C6973" t="str">
        <f>_xlfn.XLOOKUP($B6973, STANDARDS!$A:$A, STANDARDS!$B:$B,,0,2)</f>
        <v>Tapley Hill Fm, Nepouie Subgp, Umberatana Gp</v>
      </c>
      <c r="D6973" t="s">
        <v>535</v>
      </c>
      <c r="E6973" t="s">
        <v>1187</v>
      </c>
      <c r="J6973" cm="1">
        <f t="array" ref="J6973:L6973">_xlfn.XLOOKUP($C6973, AGE!$A:$A,AGE!$B:$D,,0,2)</f>
        <v>654</v>
      </c>
      <c r="K6973">
        <v>14</v>
      </c>
      <c r="L6973" t="str">
        <v>Letche and Wallace 2015; Hoffman et al. 2021 Earth Science Revews; Kendall et al. 2006 in Lloyd et al. 2020</v>
      </c>
      <c r="M6973" t="s">
        <v>583</v>
      </c>
      <c r="P6973" t="s">
        <v>243</v>
      </c>
      <c r="Q6973">
        <v>-2.9</v>
      </c>
      <c r="V6973">
        <v>1</v>
      </c>
      <c r="W6973" t="s">
        <v>1371</v>
      </c>
      <c r="X6973" t="s">
        <v>467</v>
      </c>
    </row>
    <row r="6974" spans="1:24" x14ac:dyDescent="0.3">
      <c r="A6974">
        <v>9319</v>
      </c>
      <c r="B6974" s="15" t="s">
        <v>837</v>
      </c>
      <c r="C6974" t="str">
        <f>_xlfn.XLOOKUP($B6974, STANDARDS!$A:$A, STANDARDS!$B:$B,,0,2)</f>
        <v>Tapley Hill Fm, Nepouie Subgp, Umberatana Gp</v>
      </c>
      <c r="D6974" t="s">
        <v>535</v>
      </c>
      <c r="E6974" t="s">
        <v>1187</v>
      </c>
      <c r="J6974" cm="1">
        <f t="array" ref="J6974:L6974">_xlfn.XLOOKUP($C6974, AGE!$A:$A,AGE!$B:$D,,0,2)</f>
        <v>654</v>
      </c>
      <c r="K6974">
        <v>14</v>
      </c>
      <c r="L6974" t="str">
        <v>Letche and Wallace 2015; Hoffman et al. 2021 Earth Science Revews; Kendall et al. 2006 in Lloyd et al. 2020</v>
      </c>
      <c r="M6974" t="s">
        <v>583</v>
      </c>
      <c r="P6974" t="s">
        <v>243</v>
      </c>
      <c r="Q6974">
        <v>-2.8</v>
      </c>
      <c r="V6974">
        <v>1</v>
      </c>
      <c r="W6974" t="s">
        <v>1371</v>
      </c>
      <c r="X6974" t="s">
        <v>467</v>
      </c>
    </row>
    <row r="6975" spans="1:24" x14ac:dyDescent="0.3">
      <c r="A6975">
        <v>9320</v>
      </c>
      <c r="B6975" s="15" t="s">
        <v>837</v>
      </c>
      <c r="C6975" t="str">
        <f>_xlfn.XLOOKUP($B6975, STANDARDS!$A:$A, STANDARDS!$B:$B,,0,2)</f>
        <v>Tapley Hill Fm, Nepouie Subgp, Umberatana Gp</v>
      </c>
      <c r="D6975" t="s">
        <v>535</v>
      </c>
      <c r="E6975" t="s">
        <v>1187</v>
      </c>
      <c r="J6975" cm="1">
        <f t="array" ref="J6975:L6975">_xlfn.XLOOKUP($C6975, AGE!$A:$A,AGE!$B:$D,,0,2)</f>
        <v>654</v>
      </c>
      <c r="K6975">
        <v>14</v>
      </c>
      <c r="L6975" t="str">
        <v>Letche and Wallace 2015; Hoffman et al. 2021 Earth Science Revews; Kendall et al. 2006 in Lloyd et al. 2020</v>
      </c>
      <c r="M6975" t="s">
        <v>583</v>
      </c>
      <c r="P6975" t="s">
        <v>243</v>
      </c>
      <c r="Q6975">
        <v>-2.8</v>
      </c>
      <c r="V6975">
        <v>1</v>
      </c>
      <c r="W6975" t="s">
        <v>1371</v>
      </c>
      <c r="X6975" t="s">
        <v>467</v>
      </c>
    </row>
    <row r="6976" spans="1:24" x14ac:dyDescent="0.3">
      <c r="A6976">
        <v>9321</v>
      </c>
      <c r="B6976" s="15" t="s">
        <v>837</v>
      </c>
      <c r="C6976" t="str">
        <f>_xlfn.XLOOKUP($B6976, STANDARDS!$A:$A, STANDARDS!$B:$B,,0,2)</f>
        <v>Tapley Hill Fm, Nepouie Subgp, Umberatana Gp</v>
      </c>
      <c r="D6976" t="s">
        <v>535</v>
      </c>
      <c r="E6976" t="s">
        <v>1187</v>
      </c>
      <c r="J6976" cm="1">
        <f t="array" ref="J6976:L6976">_xlfn.XLOOKUP($C6976, AGE!$A:$A,AGE!$B:$D,,0,2)</f>
        <v>654</v>
      </c>
      <c r="K6976">
        <v>14</v>
      </c>
      <c r="L6976" t="str">
        <v>Letche and Wallace 2015; Hoffman et al. 2021 Earth Science Revews; Kendall et al. 2006 in Lloyd et al. 2020</v>
      </c>
      <c r="M6976" t="s">
        <v>583</v>
      </c>
      <c r="P6976" t="s">
        <v>243</v>
      </c>
      <c r="Q6976">
        <v>-2.7</v>
      </c>
      <c r="V6976">
        <v>1</v>
      </c>
      <c r="W6976" t="s">
        <v>1371</v>
      </c>
      <c r="X6976" t="s">
        <v>467</v>
      </c>
    </row>
    <row r="6977" spans="1:24" x14ac:dyDescent="0.3">
      <c r="A6977">
        <v>9322</v>
      </c>
      <c r="B6977" s="15" t="s">
        <v>837</v>
      </c>
      <c r="C6977" t="str">
        <f>_xlfn.XLOOKUP($B6977, STANDARDS!$A:$A, STANDARDS!$B:$B,,0,2)</f>
        <v>Tapley Hill Fm, Nepouie Subgp, Umberatana Gp</v>
      </c>
      <c r="D6977" t="s">
        <v>535</v>
      </c>
      <c r="E6977" t="s">
        <v>1187</v>
      </c>
      <c r="J6977" cm="1">
        <f t="array" ref="J6977:L6977">_xlfn.XLOOKUP($C6977, AGE!$A:$A,AGE!$B:$D,,0,2)</f>
        <v>654</v>
      </c>
      <c r="K6977">
        <v>14</v>
      </c>
      <c r="L6977" t="str">
        <v>Letche and Wallace 2015; Hoffman et al. 2021 Earth Science Revews; Kendall et al. 2006 in Lloyd et al. 2020</v>
      </c>
      <c r="M6977" t="s">
        <v>583</v>
      </c>
      <c r="P6977" t="s">
        <v>243</v>
      </c>
      <c r="Q6977">
        <v>-2.5</v>
      </c>
      <c r="V6977">
        <v>1</v>
      </c>
      <c r="W6977" t="s">
        <v>1371</v>
      </c>
      <c r="X6977" t="s">
        <v>467</v>
      </c>
    </row>
    <row r="6978" spans="1:24" x14ac:dyDescent="0.3">
      <c r="A6978">
        <v>9323</v>
      </c>
      <c r="B6978" s="15" t="s">
        <v>837</v>
      </c>
      <c r="C6978" t="str">
        <f>_xlfn.XLOOKUP($B6978, STANDARDS!$A:$A, STANDARDS!$B:$B,,0,2)</f>
        <v>Tapley Hill Fm, Nepouie Subgp, Umberatana Gp</v>
      </c>
      <c r="D6978" t="s">
        <v>535</v>
      </c>
      <c r="E6978" t="s">
        <v>1187</v>
      </c>
      <c r="J6978" cm="1">
        <f t="array" ref="J6978:L6978">_xlfn.XLOOKUP($C6978, AGE!$A:$A,AGE!$B:$D,,0,2)</f>
        <v>654</v>
      </c>
      <c r="K6978">
        <v>14</v>
      </c>
      <c r="L6978" t="str">
        <v>Letche and Wallace 2015; Hoffman et al. 2021 Earth Science Revews; Kendall et al. 2006 in Lloyd et al. 2020</v>
      </c>
      <c r="M6978" t="s">
        <v>583</v>
      </c>
      <c r="P6978" t="s">
        <v>243</v>
      </c>
      <c r="Q6978">
        <v>-1.9</v>
      </c>
      <c r="V6978">
        <v>1</v>
      </c>
      <c r="W6978" t="s">
        <v>1371</v>
      </c>
      <c r="X6978" t="s">
        <v>467</v>
      </c>
    </row>
    <row r="6979" spans="1:24" x14ac:dyDescent="0.3">
      <c r="A6979">
        <v>9366</v>
      </c>
      <c r="B6979" s="15" t="s">
        <v>838</v>
      </c>
      <c r="C6979" t="str">
        <f>_xlfn.XLOOKUP($B6979, STANDARDS!$A:$A, STANDARDS!$B:$B,,0,2)</f>
        <v>Balbirini Dolostone, Nathan Gp</v>
      </c>
      <c r="D6979" t="s">
        <v>535</v>
      </c>
      <c r="E6979" t="s">
        <v>584</v>
      </c>
      <c r="J6979" cm="1">
        <f t="array" ref="J6979:L6979">_xlfn.XLOOKUP($C6979, AGE!$A:$A,AGE!$B:$D,,0,2)</f>
        <v>1602</v>
      </c>
      <c r="K6979">
        <v>16</v>
      </c>
      <c r="L6979" t="str">
        <v>Page et al. 2000</v>
      </c>
      <c r="M6979" t="s">
        <v>583</v>
      </c>
      <c r="P6979" t="s">
        <v>243</v>
      </c>
      <c r="Q6979">
        <v>-0.76600000000000001</v>
      </c>
      <c r="V6979">
        <v>1</v>
      </c>
      <c r="W6979" t="s">
        <v>1371</v>
      </c>
      <c r="X6979" t="s">
        <v>1418</v>
      </c>
    </row>
    <row r="6980" spans="1:24" x14ac:dyDescent="0.3">
      <c r="A6980">
        <v>9367</v>
      </c>
      <c r="B6980" s="15" t="s">
        <v>838</v>
      </c>
      <c r="C6980" t="str">
        <f>_xlfn.XLOOKUP($B6980, STANDARDS!$A:$A, STANDARDS!$B:$B,,0,2)</f>
        <v>Balbirini Dolostone, Nathan Gp</v>
      </c>
      <c r="D6980" t="s">
        <v>535</v>
      </c>
      <c r="E6980" t="s">
        <v>584</v>
      </c>
      <c r="J6980" cm="1">
        <f t="array" ref="J6980:L6980">_xlfn.XLOOKUP($C6980, AGE!$A:$A,AGE!$B:$D,,0,2)</f>
        <v>1602</v>
      </c>
      <c r="K6980">
        <v>16</v>
      </c>
      <c r="L6980" t="str">
        <v>Page et al. 2000</v>
      </c>
      <c r="M6980" t="s">
        <v>583</v>
      </c>
      <c r="P6980" t="s">
        <v>243</v>
      </c>
      <c r="Q6980">
        <v>-0.627</v>
      </c>
      <c r="V6980">
        <v>1</v>
      </c>
      <c r="W6980" t="s">
        <v>1371</v>
      </c>
      <c r="X6980" t="s">
        <v>1418</v>
      </c>
    </row>
    <row r="6981" spans="1:24" x14ac:dyDescent="0.3">
      <c r="A6981">
        <v>9368</v>
      </c>
      <c r="B6981" s="15" t="s">
        <v>839</v>
      </c>
      <c r="C6981" t="str">
        <f>_xlfn.XLOOKUP($B6981, STANDARDS!$A:$A, STANDARDS!$B:$B,,0,2)</f>
        <v>Balbirini Dolostone, Nathan Gp</v>
      </c>
      <c r="D6981" t="s">
        <v>535</v>
      </c>
      <c r="E6981" t="s">
        <v>584</v>
      </c>
      <c r="J6981" cm="1">
        <f t="array" ref="J6981:L6981">_xlfn.XLOOKUP($C6981, AGE!$A:$A,AGE!$B:$D,,0,2)</f>
        <v>1602</v>
      </c>
      <c r="K6981">
        <v>16</v>
      </c>
      <c r="L6981" t="str">
        <v>Page et al. 2000</v>
      </c>
      <c r="M6981" t="s">
        <v>583</v>
      </c>
      <c r="P6981" t="s">
        <v>243</v>
      </c>
      <c r="Q6981">
        <v>-0.879</v>
      </c>
      <c r="V6981">
        <v>1</v>
      </c>
      <c r="W6981" t="s">
        <v>1371</v>
      </c>
      <c r="X6981" t="s">
        <v>1418</v>
      </c>
    </row>
    <row r="6982" spans="1:24" x14ac:dyDescent="0.3">
      <c r="A6982">
        <v>9369</v>
      </c>
      <c r="B6982" s="15" t="s">
        <v>839</v>
      </c>
      <c r="C6982" t="str">
        <f>_xlfn.XLOOKUP($B6982, STANDARDS!$A:$A, STANDARDS!$B:$B,,0,2)</f>
        <v>Balbirini Dolostone, Nathan Gp</v>
      </c>
      <c r="D6982" t="s">
        <v>535</v>
      </c>
      <c r="E6982" t="s">
        <v>584</v>
      </c>
      <c r="J6982" cm="1">
        <f t="array" ref="J6982:L6982">_xlfn.XLOOKUP($C6982, AGE!$A:$A,AGE!$B:$D,,0,2)</f>
        <v>1602</v>
      </c>
      <c r="K6982">
        <v>16</v>
      </c>
      <c r="L6982" t="str">
        <v>Page et al. 2000</v>
      </c>
      <c r="M6982" t="s">
        <v>583</v>
      </c>
      <c r="P6982" t="s">
        <v>243</v>
      </c>
      <c r="Q6982">
        <v>-0.30299999999999999</v>
      </c>
      <c r="V6982">
        <v>1</v>
      </c>
      <c r="W6982" t="s">
        <v>1371</v>
      </c>
      <c r="X6982" t="s">
        <v>1418</v>
      </c>
    </row>
    <row r="6983" spans="1:24" x14ac:dyDescent="0.3">
      <c r="A6983">
        <v>9370</v>
      </c>
      <c r="B6983" s="15" t="s">
        <v>838</v>
      </c>
      <c r="C6983" t="str">
        <f>_xlfn.XLOOKUP($B6983, STANDARDS!$A:$A, STANDARDS!$B:$B,,0,2)</f>
        <v>Balbirini Dolostone, Nathan Gp</v>
      </c>
      <c r="D6983" t="s">
        <v>535</v>
      </c>
      <c r="E6983" t="s">
        <v>584</v>
      </c>
      <c r="J6983" cm="1">
        <f t="array" ref="J6983:L6983">_xlfn.XLOOKUP($C6983, AGE!$A:$A,AGE!$B:$D,,0,2)</f>
        <v>1602</v>
      </c>
      <c r="K6983">
        <v>16</v>
      </c>
      <c r="L6983" t="str">
        <v>Page et al. 2000</v>
      </c>
      <c r="M6983" t="s">
        <v>583</v>
      </c>
      <c r="P6983" t="s">
        <v>243</v>
      </c>
      <c r="Q6983">
        <v>-0.35799999999999998</v>
      </c>
      <c r="V6983">
        <v>1</v>
      </c>
      <c r="W6983" t="s">
        <v>1371</v>
      </c>
      <c r="X6983" t="s">
        <v>1418</v>
      </c>
    </row>
    <row r="6984" spans="1:24" x14ac:dyDescent="0.3">
      <c r="A6984">
        <v>9371</v>
      </c>
      <c r="B6984" s="15" t="s">
        <v>839</v>
      </c>
      <c r="C6984" t="str">
        <f>_xlfn.XLOOKUP($B6984, STANDARDS!$A:$A, STANDARDS!$B:$B,,0,2)</f>
        <v>Balbirini Dolostone, Nathan Gp</v>
      </c>
      <c r="D6984" t="s">
        <v>535</v>
      </c>
      <c r="E6984" t="s">
        <v>584</v>
      </c>
      <c r="J6984" cm="1">
        <f t="array" ref="J6984:L6984">_xlfn.XLOOKUP($C6984, AGE!$A:$A,AGE!$B:$D,,0,2)</f>
        <v>1602</v>
      </c>
      <c r="K6984">
        <v>16</v>
      </c>
      <c r="L6984" t="str">
        <v>Page et al. 2000</v>
      </c>
      <c r="M6984" t="s">
        <v>583</v>
      </c>
      <c r="P6984" t="s">
        <v>243</v>
      </c>
      <c r="Q6984">
        <v>-3.2000000000000001E-2</v>
      </c>
      <c r="V6984">
        <v>1</v>
      </c>
      <c r="W6984" t="s">
        <v>1371</v>
      </c>
      <c r="X6984" t="s">
        <v>1418</v>
      </c>
    </row>
    <row r="6985" spans="1:24" x14ac:dyDescent="0.3">
      <c r="A6985">
        <v>9372</v>
      </c>
      <c r="B6985" s="15" t="s">
        <v>839</v>
      </c>
      <c r="C6985" t="str">
        <f>_xlfn.XLOOKUP($B6985, STANDARDS!$A:$A, STANDARDS!$B:$B,,0,2)</f>
        <v>Balbirini Dolostone, Nathan Gp</v>
      </c>
      <c r="D6985" t="s">
        <v>535</v>
      </c>
      <c r="E6985" t="s">
        <v>584</v>
      </c>
      <c r="J6985" cm="1">
        <f t="array" ref="J6985:L6985">_xlfn.XLOOKUP($C6985, AGE!$A:$A,AGE!$B:$D,,0,2)</f>
        <v>1602</v>
      </c>
      <c r="K6985">
        <v>16</v>
      </c>
      <c r="L6985" t="str">
        <v>Page et al. 2000</v>
      </c>
      <c r="M6985" t="s">
        <v>583</v>
      </c>
      <c r="P6985" t="s">
        <v>243</v>
      </c>
      <c r="Q6985">
        <v>-0.40500000000000003</v>
      </c>
      <c r="V6985">
        <v>1</v>
      </c>
      <c r="W6985" t="s">
        <v>1371</v>
      </c>
      <c r="X6985" t="s">
        <v>1418</v>
      </c>
    </row>
    <row r="6986" spans="1:24" x14ac:dyDescent="0.3">
      <c r="A6986">
        <v>9373</v>
      </c>
      <c r="B6986" s="15" t="s">
        <v>839</v>
      </c>
      <c r="C6986" t="str">
        <f>_xlfn.XLOOKUP($B6986, STANDARDS!$A:$A, STANDARDS!$B:$B,,0,2)</f>
        <v>Balbirini Dolostone, Nathan Gp</v>
      </c>
      <c r="D6986" t="s">
        <v>535</v>
      </c>
      <c r="E6986" t="s">
        <v>584</v>
      </c>
      <c r="J6986" cm="1">
        <f t="array" ref="J6986:L6986">_xlfn.XLOOKUP($C6986, AGE!$A:$A,AGE!$B:$D,,0,2)</f>
        <v>1602</v>
      </c>
      <c r="K6986">
        <v>16</v>
      </c>
      <c r="L6986" t="str">
        <v>Page et al. 2000</v>
      </c>
      <c r="M6986" t="s">
        <v>583</v>
      </c>
      <c r="P6986" t="s">
        <v>243</v>
      </c>
      <c r="Q6986">
        <v>-0.87</v>
      </c>
      <c r="V6986">
        <v>1</v>
      </c>
      <c r="W6986" t="s">
        <v>1371</v>
      </c>
      <c r="X6986" t="s">
        <v>1418</v>
      </c>
    </row>
    <row r="6987" spans="1:24" x14ac:dyDescent="0.3">
      <c r="A6987">
        <v>9374</v>
      </c>
      <c r="B6987" s="15" t="s">
        <v>839</v>
      </c>
      <c r="C6987" t="str">
        <f>_xlfn.XLOOKUP($B6987, STANDARDS!$A:$A, STANDARDS!$B:$B,,0,2)</f>
        <v>Balbirini Dolostone, Nathan Gp</v>
      </c>
      <c r="D6987" t="s">
        <v>535</v>
      </c>
      <c r="E6987" t="s">
        <v>584</v>
      </c>
      <c r="J6987" cm="1">
        <f t="array" ref="J6987:L6987">_xlfn.XLOOKUP($C6987, AGE!$A:$A,AGE!$B:$D,,0,2)</f>
        <v>1602</v>
      </c>
      <c r="K6987">
        <v>16</v>
      </c>
      <c r="L6987" t="str">
        <v>Page et al. 2000</v>
      </c>
      <c r="M6987" t="s">
        <v>583</v>
      </c>
      <c r="P6987" t="s">
        <v>243</v>
      </c>
      <c r="Q6987">
        <v>-0.68400000000000005</v>
      </c>
      <c r="V6987">
        <v>1</v>
      </c>
      <c r="W6987" t="s">
        <v>1371</v>
      </c>
      <c r="X6987" t="s">
        <v>1418</v>
      </c>
    </row>
    <row r="6988" spans="1:24" x14ac:dyDescent="0.3">
      <c r="A6988">
        <v>9375</v>
      </c>
      <c r="B6988" s="15" t="s">
        <v>838</v>
      </c>
      <c r="C6988" t="str">
        <f>_xlfn.XLOOKUP($B6988, STANDARDS!$A:$A, STANDARDS!$B:$B,,0,2)</f>
        <v>Balbirini Dolostone, Nathan Gp</v>
      </c>
      <c r="D6988" t="s">
        <v>535</v>
      </c>
      <c r="E6988" t="s">
        <v>584</v>
      </c>
      <c r="J6988" cm="1">
        <f t="array" ref="J6988:L6988">_xlfn.XLOOKUP($C6988, AGE!$A:$A,AGE!$B:$D,,0,2)</f>
        <v>1602</v>
      </c>
      <c r="K6988">
        <v>16</v>
      </c>
      <c r="L6988" t="str">
        <v>Page et al. 2000</v>
      </c>
      <c r="M6988" t="s">
        <v>583</v>
      </c>
      <c r="P6988" t="s">
        <v>243</v>
      </c>
      <c r="Q6988">
        <v>-0.623</v>
      </c>
      <c r="V6988">
        <v>1</v>
      </c>
      <c r="W6988" t="s">
        <v>1371</v>
      </c>
      <c r="X6988" t="s">
        <v>1418</v>
      </c>
    </row>
    <row r="6989" spans="1:24" x14ac:dyDescent="0.3">
      <c r="A6989">
        <v>9376</v>
      </c>
      <c r="B6989" s="15" t="s">
        <v>839</v>
      </c>
      <c r="C6989" t="str">
        <f>_xlfn.XLOOKUP($B6989, STANDARDS!$A:$A, STANDARDS!$B:$B,,0,2)</f>
        <v>Balbirini Dolostone, Nathan Gp</v>
      </c>
      <c r="D6989" t="s">
        <v>535</v>
      </c>
      <c r="E6989" t="s">
        <v>584</v>
      </c>
      <c r="J6989" cm="1">
        <f t="array" ref="J6989:L6989">_xlfn.XLOOKUP($C6989, AGE!$A:$A,AGE!$B:$D,,0,2)</f>
        <v>1602</v>
      </c>
      <c r="K6989">
        <v>16</v>
      </c>
      <c r="L6989" t="str">
        <v>Page et al. 2000</v>
      </c>
      <c r="M6989" t="s">
        <v>583</v>
      </c>
      <c r="P6989" t="s">
        <v>243</v>
      </c>
      <c r="Q6989">
        <v>-0.56399999999999995</v>
      </c>
      <c r="V6989">
        <v>1</v>
      </c>
      <c r="W6989" t="s">
        <v>1371</v>
      </c>
      <c r="X6989" t="s">
        <v>1418</v>
      </c>
    </row>
    <row r="6990" spans="1:24" x14ac:dyDescent="0.3">
      <c r="A6990">
        <v>9377</v>
      </c>
      <c r="B6990" s="15" t="s">
        <v>839</v>
      </c>
      <c r="C6990" t="str">
        <f>_xlfn.XLOOKUP($B6990, STANDARDS!$A:$A, STANDARDS!$B:$B,,0,2)</f>
        <v>Balbirini Dolostone, Nathan Gp</v>
      </c>
      <c r="D6990" t="s">
        <v>535</v>
      </c>
      <c r="E6990" t="s">
        <v>584</v>
      </c>
      <c r="J6990" cm="1">
        <f t="array" ref="J6990:L6990">_xlfn.XLOOKUP($C6990, AGE!$A:$A,AGE!$B:$D,,0,2)</f>
        <v>1602</v>
      </c>
      <c r="K6990">
        <v>16</v>
      </c>
      <c r="L6990" t="str">
        <v>Page et al. 2000</v>
      </c>
      <c r="M6990" t="s">
        <v>583</v>
      </c>
      <c r="P6990" t="s">
        <v>243</v>
      </c>
      <c r="Q6990">
        <v>-0.48099999999999998</v>
      </c>
      <c r="V6990">
        <v>1</v>
      </c>
      <c r="W6990" t="s">
        <v>1371</v>
      </c>
      <c r="X6990" t="s">
        <v>1418</v>
      </c>
    </row>
    <row r="6991" spans="1:24" x14ac:dyDescent="0.3">
      <c r="A6991">
        <v>9378</v>
      </c>
      <c r="B6991" s="15" t="s">
        <v>839</v>
      </c>
      <c r="C6991" t="str">
        <f>_xlfn.XLOOKUP($B6991, STANDARDS!$A:$A, STANDARDS!$B:$B,,0,2)</f>
        <v>Balbirini Dolostone, Nathan Gp</v>
      </c>
      <c r="D6991" t="s">
        <v>535</v>
      </c>
      <c r="E6991" t="s">
        <v>584</v>
      </c>
      <c r="J6991" cm="1">
        <f t="array" ref="J6991:L6991">_xlfn.XLOOKUP($C6991, AGE!$A:$A,AGE!$B:$D,,0,2)</f>
        <v>1602</v>
      </c>
      <c r="K6991">
        <v>16</v>
      </c>
      <c r="L6991" t="str">
        <v>Page et al. 2000</v>
      </c>
      <c r="M6991" t="s">
        <v>583</v>
      </c>
      <c r="P6991" t="s">
        <v>243</v>
      </c>
      <c r="Q6991">
        <v>-0.77300000000000002</v>
      </c>
      <c r="V6991">
        <v>1</v>
      </c>
      <c r="W6991" t="s">
        <v>1371</v>
      </c>
      <c r="X6991" t="s">
        <v>1418</v>
      </c>
    </row>
    <row r="6992" spans="1:24" x14ac:dyDescent="0.3">
      <c r="A6992">
        <v>9379</v>
      </c>
      <c r="B6992" s="15" t="s">
        <v>839</v>
      </c>
      <c r="C6992" t="str">
        <f>_xlfn.XLOOKUP($B6992, STANDARDS!$A:$A, STANDARDS!$B:$B,,0,2)</f>
        <v>Balbirini Dolostone, Nathan Gp</v>
      </c>
      <c r="D6992" t="s">
        <v>535</v>
      </c>
      <c r="E6992" t="s">
        <v>584</v>
      </c>
      <c r="J6992" cm="1">
        <f t="array" ref="J6992:L6992">_xlfn.XLOOKUP($C6992, AGE!$A:$A,AGE!$B:$D,,0,2)</f>
        <v>1602</v>
      </c>
      <c r="K6992">
        <v>16</v>
      </c>
      <c r="L6992" t="str">
        <v>Page et al. 2000</v>
      </c>
      <c r="M6992" t="s">
        <v>583</v>
      </c>
      <c r="P6992" t="s">
        <v>243</v>
      </c>
      <c r="Q6992">
        <v>-0.94199999999999995</v>
      </c>
      <c r="V6992">
        <v>1</v>
      </c>
      <c r="W6992" t="s">
        <v>1371</v>
      </c>
      <c r="X6992" t="s">
        <v>1418</v>
      </c>
    </row>
    <row r="6993" spans="1:24" x14ac:dyDescent="0.3">
      <c r="A6993">
        <v>9380</v>
      </c>
      <c r="B6993" s="15" t="s">
        <v>839</v>
      </c>
      <c r="C6993" t="str">
        <f>_xlfn.XLOOKUP($B6993, STANDARDS!$A:$A, STANDARDS!$B:$B,,0,2)</f>
        <v>Balbirini Dolostone, Nathan Gp</v>
      </c>
      <c r="D6993" t="s">
        <v>535</v>
      </c>
      <c r="E6993" t="s">
        <v>584</v>
      </c>
      <c r="J6993" cm="1">
        <f t="array" ref="J6993:L6993">_xlfn.XLOOKUP($C6993, AGE!$A:$A,AGE!$B:$D,,0,2)</f>
        <v>1602</v>
      </c>
      <c r="K6993">
        <v>16</v>
      </c>
      <c r="L6993" t="str">
        <v>Page et al. 2000</v>
      </c>
      <c r="M6993" t="s">
        <v>583</v>
      </c>
      <c r="P6993" t="s">
        <v>243</v>
      </c>
      <c r="Q6993">
        <v>-0.48299999999999998</v>
      </c>
      <c r="V6993">
        <v>1</v>
      </c>
      <c r="W6993" t="s">
        <v>1371</v>
      </c>
      <c r="X6993" t="s">
        <v>1418</v>
      </c>
    </row>
    <row r="6994" spans="1:24" x14ac:dyDescent="0.3">
      <c r="A6994">
        <v>9381</v>
      </c>
      <c r="B6994" s="15" t="s">
        <v>839</v>
      </c>
      <c r="C6994" t="str">
        <f>_xlfn.XLOOKUP($B6994, STANDARDS!$A:$A, STANDARDS!$B:$B,,0,2)</f>
        <v>Balbirini Dolostone, Nathan Gp</v>
      </c>
      <c r="D6994" t="s">
        <v>535</v>
      </c>
      <c r="E6994" t="s">
        <v>584</v>
      </c>
      <c r="J6994" cm="1">
        <f t="array" ref="J6994:L6994">_xlfn.XLOOKUP($C6994, AGE!$A:$A,AGE!$B:$D,,0,2)</f>
        <v>1602</v>
      </c>
      <c r="K6994">
        <v>16</v>
      </c>
      <c r="L6994" t="str">
        <v>Page et al. 2000</v>
      </c>
      <c r="M6994" t="s">
        <v>583</v>
      </c>
      <c r="P6994" t="s">
        <v>243</v>
      </c>
      <c r="Q6994">
        <v>-0.65</v>
      </c>
      <c r="V6994">
        <v>1</v>
      </c>
      <c r="W6994" t="s">
        <v>1371</v>
      </c>
      <c r="X6994" t="s">
        <v>1418</v>
      </c>
    </row>
    <row r="6995" spans="1:24" x14ac:dyDescent="0.3">
      <c r="A6995">
        <v>9382</v>
      </c>
      <c r="B6995" s="15" t="s">
        <v>839</v>
      </c>
      <c r="C6995" t="str">
        <f>_xlfn.XLOOKUP($B6995, STANDARDS!$A:$A, STANDARDS!$B:$B,,0,2)</f>
        <v>Balbirini Dolostone, Nathan Gp</v>
      </c>
      <c r="D6995" t="s">
        <v>535</v>
      </c>
      <c r="E6995" t="s">
        <v>584</v>
      </c>
      <c r="J6995" cm="1">
        <f t="array" ref="J6995:L6995">_xlfn.XLOOKUP($C6995, AGE!$A:$A,AGE!$B:$D,,0,2)</f>
        <v>1602</v>
      </c>
      <c r="K6995">
        <v>16</v>
      </c>
      <c r="L6995" t="str">
        <v>Page et al. 2000</v>
      </c>
      <c r="M6995" t="s">
        <v>583</v>
      </c>
      <c r="P6995" t="s">
        <v>243</v>
      </c>
      <c r="Q6995">
        <v>4.4999999999999998E-2</v>
      </c>
      <c r="V6995">
        <v>1</v>
      </c>
      <c r="W6995" t="s">
        <v>1371</v>
      </c>
      <c r="X6995" t="s">
        <v>1418</v>
      </c>
    </row>
    <row r="6996" spans="1:24" x14ac:dyDescent="0.3">
      <c r="A6996">
        <v>9383</v>
      </c>
      <c r="B6996" s="15" t="s">
        <v>839</v>
      </c>
      <c r="C6996" t="str">
        <f>_xlfn.XLOOKUP($B6996, STANDARDS!$A:$A, STANDARDS!$B:$B,,0,2)</f>
        <v>Balbirini Dolostone, Nathan Gp</v>
      </c>
      <c r="D6996" t="s">
        <v>535</v>
      </c>
      <c r="E6996" t="s">
        <v>584</v>
      </c>
      <c r="J6996" cm="1">
        <f t="array" ref="J6996:L6996">_xlfn.XLOOKUP($C6996, AGE!$A:$A,AGE!$B:$D,,0,2)</f>
        <v>1602</v>
      </c>
      <c r="K6996">
        <v>16</v>
      </c>
      <c r="L6996" t="str">
        <v>Page et al. 2000</v>
      </c>
      <c r="M6996" t="s">
        <v>583</v>
      </c>
      <c r="P6996" t="s">
        <v>243</v>
      </c>
      <c r="Q6996">
        <v>-0.59399999999999997</v>
      </c>
      <c r="V6996">
        <v>1</v>
      </c>
      <c r="W6996" t="s">
        <v>1371</v>
      </c>
      <c r="X6996" t="s">
        <v>1418</v>
      </c>
    </row>
    <row r="6997" spans="1:24" x14ac:dyDescent="0.3">
      <c r="A6997">
        <v>9384</v>
      </c>
      <c r="B6997" s="15" t="s">
        <v>839</v>
      </c>
      <c r="C6997" t="str">
        <f>_xlfn.XLOOKUP($B6997, STANDARDS!$A:$A, STANDARDS!$B:$B,,0,2)</f>
        <v>Balbirini Dolostone, Nathan Gp</v>
      </c>
      <c r="D6997" t="s">
        <v>535</v>
      </c>
      <c r="E6997" t="s">
        <v>584</v>
      </c>
      <c r="J6997" cm="1">
        <f t="array" ref="J6997:L6997">_xlfn.XLOOKUP($C6997, AGE!$A:$A,AGE!$B:$D,,0,2)</f>
        <v>1602</v>
      </c>
      <c r="K6997">
        <v>16</v>
      </c>
      <c r="L6997" t="str">
        <v>Page et al. 2000</v>
      </c>
      <c r="M6997" t="s">
        <v>583</v>
      </c>
      <c r="P6997" t="s">
        <v>243</v>
      </c>
      <c r="Q6997">
        <v>-0.53500000000000003</v>
      </c>
      <c r="V6997">
        <v>1</v>
      </c>
      <c r="W6997" t="s">
        <v>1371</v>
      </c>
      <c r="X6997" t="s">
        <v>1418</v>
      </c>
    </row>
    <row r="6998" spans="1:24" x14ac:dyDescent="0.3">
      <c r="A6998">
        <v>9385</v>
      </c>
      <c r="B6998" s="15" t="s">
        <v>839</v>
      </c>
      <c r="C6998" t="str">
        <f>_xlfn.XLOOKUP($B6998, STANDARDS!$A:$A, STANDARDS!$B:$B,,0,2)</f>
        <v>Balbirini Dolostone, Nathan Gp</v>
      </c>
      <c r="D6998" t="s">
        <v>535</v>
      </c>
      <c r="E6998" t="s">
        <v>584</v>
      </c>
      <c r="J6998" cm="1">
        <f t="array" ref="J6998:L6998">_xlfn.XLOOKUP($C6998, AGE!$A:$A,AGE!$B:$D,,0,2)</f>
        <v>1602</v>
      </c>
      <c r="K6998">
        <v>16</v>
      </c>
      <c r="L6998" t="str">
        <v>Page et al. 2000</v>
      </c>
      <c r="M6998" t="s">
        <v>583</v>
      </c>
      <c r="P6998" t="s">
        <v>243</v>
      </c>
      <c r="Q6998">
        <v>-1.2749999999999999</v>
      </c>
      <c r="V6998">
        <v>1</v>
      </c>
      <c r="W6998" t="s">
        <v>1371</v>
      </c>
      <c r="X6998" t="s">
        <v>1418</v>
      </c>
    </row>
    <row r="6999" spans="1:24" x14ac:dyDescent="0.3">
      <c r="A6999">
        <v>9386</v>
      </c>
      <c r="B6999" s="15" t="s">
        <v>839</v>
      </c>
      <c r="C6999" t="str">
        <f>_xlfn.XLOOKUP($B6999, STANDARDS!$A:$A, STANDARDS!$B:$B,,0,2)</f>
        <v>Balbirini Dolostone, Nathan Gp</v>
      </c>
      <c r="D6999" t="s">
        <v>535</v>
      </c>
      <c r="E6999" t="s">
        <v>584</v>
      </c>
      <c r="J6999" cm="1">
        <f t="array" ref="J6999:L6999">_xlfn.XLOOKUP($C6999, AGE!$A:$A,AGE!$B:$D,,0,2)</f>
        <v>1602</v>
      </c>
      <c r="K6999">
        <v>16</v>
      </c>
      <c r="L6999" t="str">
        <v>Page et al. 2000</v>
      </c>
      <c r="M6999" t="s">
        <v>583</v>
      </c>
      <c r="P6999" t="s">
        <v>243</v>
      </c>
      <c r="Q6999">
        <v>-0.85499999999999998</v>
      </c>
      <c r="V6999">
        <v>1</v>
      </c>
      <c r="W6999" t="s">
        <v>1371</v>
      </c>
      <c r="X6999" t="s">
        <v>1418</v>
      </c>
    </row>
    <row r="7000" spans="1:24" x14ac:dyDescent="0.3">
      <c r="A7000">
        <v>9388</v>
      </c>
      <c r="B7000" s="15" t="s">
        <v>840</v>
      </c>
      <c r="C7000" t="str">
        <f>_xlfn.XLOOKUP($B7000, STANDARDS!$A:$A, STANDARDS!$B:$B,,0,2)</f>
        <v>Looking Glass Fm, Batten Subgp, McArthur Gp</v>
      </c>
      <c r="D7000" t="s">
        <v>535</v>
      </c>
      <c r="E7000" t="s">
        <v>584</v>
      </c>
      <c r="J7000" cm="1">
        <f t="array" ref="J7000:L7000">_xlfn.XLOOKUP($C7000, AGE!$A:$A,AGE!$B:$D,,0,2)</f>
        <v>1625</v>
      </c>
      <c r="K7000">
        <v>15</v>
      </c>
      <c r="L7000" t="str">
        <v>Page et al. 2000</v>
      </c>
      <c r="M7000" t="s">
        <v>583</v>
      </c>
      <c r="P7000" t="s">
        <v>243</v>
      </c>
      <c r="Q7000">
        <v>-0.308</v>
      </c>
      <c r="V7000">
        <v>1</v>
      </c>
      <c r="W7000" t="s">
        <v>1371</v>
      </c>
      <c r="X7000" t="s">
        <v>1418</v>
      </c>
    </row>
    <row r="7001" spans="1:24" x14ac:dyDescent="0.3">
      <c r="A7001">
        <v>9389</v>
      </c>
      <c r="B7001" s="15" t="s">
        <v>841</v>
      </c>
      <c r="C7001" t="str">
        <f>_xlfn.XLOOKUP($B7001, STANDARDS!$A:$A, STANDARDS!$B:$B,,0,2)</f>
        <v>Doomadgee Fm, Fickling Gp</v>
      </c>
      <c r="D7001" t="s">
        <v>535</v>
      </c>
      <c r="E7001" t="s">
        <v>1188</v>
      </c>
      <c r="J7001" s="13">
        <v>1607</v>
      </c>
      <c r="K7001" s="13">
        <v>18</v>
      </c>
      <c r="L7001" s="16" t="s">
        <v>1325</v>
      </c>
      <c r="M7001" t="s">
        <v>583</v>
      </c>
      <c r="P7001" t="s">
        <v>243</v>
      </c>
      <c r="Q7001">
        <v>-2.2065000000000001</v>
      </c>
      <c r="V7001">
        <v>1</v>
      </c>
      <c r="W7001" t="s">
        <v>1371</v>
      </c>
      <c r="X7001" t="s">
        <v>1418</v>
      </c>
    </row>
    <row r="7002" spans="1:24" x14ac:dyDescent="0.3">
      <c r="A7002">
        <v>9390</v>
      </c>
      <c r="B7002" s="15" t="s">
        <v>841</v>
      </c>
      <c r="C7002" t="str">
        <f>_xlfn.XLOOKUP($B7002, STANDARDS!$A:$A, STANDARDS!$B:$B,,0,2)</f>
        <v>Doomadgee Fm, Fickling Gp</v>
      </c>
      <c r="D7002" t="s">
        <v>535</v>
      </c>
      <c r="E7002" t="s">
        <v>1188</v>
      </c>
      <c r="J7002" s="13">
        <v>1607</v>
      </c>
      <c r="K7002" s="13">
        <v>18</v>
      </c>
      <c r="L7002" s="16" t="s">
        <v>1325</v>
      </c>
      <c r="M7002" t="s">
        <v>583</v>
      </c>
      <c r="P7002" t="s">
        <v>243</v>
      </c>
      <c r="Q7002">
        <v>-1.387</v>
      </c>
      <c r="V7002">
        <v>1</v>
      </c>
      <c r="W7002" t="s">
        <v>1371</v>
      </c>
      <c r="X7002" t="s">
        <v>1418</v>
      </c>
    </row>
    <row r="7003" spans="1:24" x14ac:dyDescent="0.3">
      <c r="A7003">
        <v>9391</v>
      </c>
      <c r="B7003" s="15" t="s">
        <v>841</v>
      </c>
      <c r="C7003" t="str">
        <f>_xlfn.XLOOKUP($B7003, STANDARDS!$A:$A, STANDARDS!$B:$B,,0,2)</f>
        <v>Doomadgee Fm, Fickling Gp</v>
      </c>
      <c r="D7003" t="s">
        <v>535</v>
      </c>
      <c r="E7003" t="s">
        <v>1188</v>
      </c>
      <c r="J7003" s="13">
        <v>1607</v>
      </c>
      <c r="K7003" s="13">
        <v>18</v>
      </c>
      <c r="L7003" s="16" t="s">
        <v>1325</v>
      </c>
      <c r="M7003" t="s">
        <v>583</v>
      </c>
      <c r="P7003" t="s">
        <v>243</v>
      </c>
      <c r="Q7003">
        <v>-1.8029999999999999</v>
      </c>
      <c r="V7003">
        <v>1</v>
      </c>
      <c r="W7003" t="s">
        <v>1371</v>
      </c>
      <c r="X7003" t="s">
        <v>1418</v>
      </c>
    </row>
    <row r="7004" spans="1:24" x14ac:dyDescent="0.3">
      <c r="A7004">
        <v>9392</v>
      </c>
      <c r="B7004" s="15" t="s">
        <v>841</v>
      </c>
      <c r="C7004" t="str">
        <f>_xlfn.XLOOKUP($B7004, STANDARDS!$A:$A, STANDARDS!$B:$B,,0,2)</f>
        <v>Doomadgee Fm, Fickling Gp</v>
      </c>
      <c r="D7004" t="s">
        <v>535</v>
      </c>
      <c r="E7004" t="s">
        <v>1188</v>
      </c>
      <c r="J7004" s="13">
        <v>1607</v>
      </c>
      <c r="K7004" s="13">
        <v>18</v>
      </c>
      <c r="L7004" s="16" t="s">
        <v>1325</v>
      </c>
      <c r="M7004" t="s">
        <v>583</v>
      </c>
      <c r="P7004" t="s">
        <v>243</v>
      </c>
      <c r="Q7004">
        <v>-1.1919999999999999</v>
      </c>
      <c r="V7004">
        <v>1</v>
      </c>
      <c r="W7004" t="s">
        <v>1371</v>
      </c>
      <c r="X7004" t="s">
        <v>1418</v>
      </c>
    </row>
    <row r="7005" spans="1:24" x14ac:dyDescent="0.3">
      <c r="A7005">
        <v>9393</v>
      </c>
      <c r="B7005" s="15" t="s">
        <v>841</v>
      </c>
      <c r="C7005" t="str">
        <f>_xlfn.XLOOKUP($B7005, STANDARDS!$A:$A, STANDARDS!$B:$B,,0,2)</f>
        <v>Doomadgee Fm, Fickling Gp</v>
      </c>
      <c r="D7005" t="s">
        <v>535</v>
      </c>
      <c r="E7005" t="s">
        <v>1188</v>
      </c>
      <c r="J7005" s="13">
        <v>1607</v>
      </c>
      <c r="K7005" s="13">
        <v>18</v>
      </c>
      <c r="L7005" s="16" t="s">
        <v>1325</v>
      </c>
      <c r="M7005" t="s">
        <v>583</v>
      </c>
      <c r="P7005" t="s">
        <v>243</v>
      </c>
      <c r="Q7005">
        <v>-1.53</v>
      </c>
      <c r="V7005">
        <v>1</v>
      </c>
      <c r="W7005" t="s">
        <v>1371</v>
      </c>
      <c r="X7005" t="s">
        <v>1418</v>
      </c>
    </row>
    <row r="7006" spans="1:24" x14ac:dyDescent="0.3">
      <c r="A7006">
        <v>9394</v>
      </c>
      <c r="B7006" s="15" t="s">
        <v>840</v>
      </c>
      <c r="C7006" t="str">
        <f>_xlfn.XLOOKUP($B7006, STANDARDS!$A:$A, STANDARDS!$B:$B,,0,2)</f>
        <v>Looking Glass Fm, Batten Subgp, McArthur Gp</v>
      </c>
      <c r="D7006" t="s">
        <v>535</v>
      </c>
      <c r="E7006" t="s">
        <v>584</v>
      </c>
      <c r="J7006" cm="1">
        <f t="array" ref="J7006:L7006">_xlfn.XLOOKUP($C7006, AGE!$A:$A,AGE!$B:$D,,0,2)</f>
        <v>1625</v>
      </c>
      <c r="K7006">
        <v>15</v>
      </c>
      <c r="L7006" t="str">
        <v>Page et al. 2000</v>
      </c>
      <c r="M7006" t="s">
        <v>583</v>
      </c>
      <c r="P7006" t="s">
        <v>243</v>
      </c>
      <c r="Q7006">
        <v>-0.42</v>
      </c>
      <c r="V7006">
        <v>1</v>
      </c>
      <c r="W7006" t="s">
        <v>1371</v>
      </c>
      <c r="X7006" t="s">
        <v>1418</v>
      </c>
    </row>
    <row r="7007" spans="1:24" x14ac:dyDescent="0.3">
      <c r="A7007">
        <v>9395</v>
      </c>
      <c r="B7007" s="15" t="s">
        <v>842</v>
      </c>
      <c r="C7007" t="str">
        <f>_xlfn.XLOOKUP($B7007, STANDARDS!$A:$A, STANDARDS!$B:$B,,0,2)</f>
        <v>Smythe Sandstone, Nathan Gp</v>
      </c>
      <c r="D7007" t="s">
        <v>535</v>
      </c>
      <c r="E7007" t="s">
        <v>584</v>
      </c>
      <c r="J7007" s="13">
        <v>1607</v>
      </c>
      <c r="K7007" s="13">
        <v>18</v>
      </c>
      <c r="L7007" s="16" t="s">
        <v>1325</v>
      </c>
      <c r="M7007" t="s">
        <v>583</v>
      </c>
      <c r="P7007" t="s">
        <v>243</v>
      </c>
      <c r="Q7007">
        <v>-0.10100000000000001</v>
      </c>
      <c r="V7007">
        <v>1</v>
      </c>
      <c r="W7007" t="s">
        <v>1371</v>
      </c>
      <c r="X7007" t="s">
        <v>1418</v>
      </c>
    </row>
    <row r="7008" spans="1:24" x14ac:dyDescent="0.3">
      <c r="A7008">
        <v>9396</v>
      </c>
      <c r="B7008" s="15" t="s">
        <v>842</v>
      </c>
      <c r="C7008" t="str">
        <f>_xlfn.XLOOKUP($B7008, STANDARDS!$A:$A, STANDARDS!$B:$B,,0,2)</f>
        <v>Smythe Sandstone, Nathan Gp</v>
      </c>
      <c r="D7008" t="s">
        <v>535</v>
      </c>
      <c r="E7008" t="s">
        <v>584</v>
      </c>
      <c r="J7008" s="13">
        <v>1607</v>
      </c>
      <c r="K7008" s="13">
        <v>18</v>
      </c>
      <c r="L7008" s="16" t="s">
        <v>1325</v>
      </c>
      <c r="M7008" t="s">
        <v>583</v>
      </c>
      <c r="P7008" t="s">
        <v>243</v>
      </c>
      <c r="Q7008">
        <v>0.70799999999999996</v>
      </c>
      <c r="V7008">
        <v>1</v>
      </c>
      <c r="W7008" t="s">
        <v>1371</v>
      </c>
      <c r="X7008" t="s">
        <v>1418</v>
      </c>
    </row>
    <row r="7009" spans="1:24" x14ac:dyDescent="0.3">
      <c r="A7009">
        <v>9397</v>
      </c>
      <c r="B7009" s="15" t="s">
        <v>841</v>
      </c>
      <c r="C7009" t="str">
        <f>_xlfn.XLOOKUP($B7009, STANDARDS!$A:$A, STANDARDS!$B:$B,,0,2)</f>
        <v>Doomadgee Fm, Fickling Gp</v>
      </c>
      <c r="D7009" t="s">
        <v>535</v>
      </c>
      <c r="E7009" t="s">
        <v>1188</v>
      </c>
      <c r="J7009" s="13">
        <v>1607</v>
      </c>
      <c r="K7009" s="13">
        <v>18</v>
      </c>
      <c r="L7009" s="16" t="s">
        <v>1325</v>
      </c>
      <c r="M7009" t="s">
        <v>583</v>
      </c>
      <c r="P7009" t="s">
        <v>243</v>
      </c>
      <c r="Q7009">
        <v>-4.5599999999999996</v>
      </c>
      <c r="V7009">
        <v>1</v>
      </c>
      <c r="W7009" t="s">
        <v>1371</v>
      </c>
      <c r="X7009" t="s">
        <v>1418</v>
      </c>
    </row>
    <row r="7010" spans="1:24" x14ac:dyDescent="0.3">
      <c r="A7010">
        <v>9398</v>
      </c>
      <c r="B7010" s="15" t="s">
        <v>841</v>
      </c>
      <c r="C7010" t="str">
        <f>_xlfn.XLOOKUP($B7010, STANDARDS!$A:$A, STANDARDS!$B:$B,,0,2)</f>
        <v>Doomadgee Fm, Fickling Gp</v>
      </c>
      <c r="D7010" t="s">
        <v>535</v>
      </c>
      <c r="E7010" t="s">
        <v>1188</v>
      </c>
      <c r="J7010" s="13">
        <v>1607</v>
      </c>
      <c r="K7010" s="13">
        <v>18</v>
      </c>
      <c r="L7010" s="16" t="s">
        <v>1325</v>
      </c>
      <c r="M7010" t="s">
        <v>583</v>
      </c>
      <c r="P7010" t="s">
        <v>243</v>
      </c>
      <c r="Q7010">
        <v>-2.9390000000000001</v>
      </c>
      <c r="V7010">
        <v>1</v>
      </c>
      <c r="W7010" t="s">
        <v>1371</v>
      </c>
      <c r="X7010" t="s">
        <v>1418</v>
      </c>
    </row>
    <row r="7011" spans="1:24" x14ac:dyDescent="0.3">
      <c r="A7011">
        <v>9399</v>
      </c>
      <c r="B7011" s="15" t="s">
        <v>841</v>
      </c>
      <c r="C7011" t="str">
        <f>_xlfn.XLOOKUP($B7011, STANDARDS!$A:$A, STANDARDS!$B:$B,,0,2)</f>
        <v>Doomadgee Fm, Fickling Gp</v>
      </c>
      <c r="D7011" t="s">
        <v>535</v>
      </c>
      <c r="E7011" t="s">
        <v>1188</v>
      </c>
      <c r="J7011" s="13">
        <v>1607</v>
      </c>
      <c r="K7011" s="13">
        <v>18</v>
      </c>
      <c r="L7011" s="16" t="s">
        <v>1325</v>
      </c>
      <c r="M7011" t="s">
        <v>583</v>
      </c>
      <c r="P7011" t="s">
        <v>243</v>
      </c>
      <c r="Q7011">
        <v>-1.0188525637200001</v>
      </c>
      <c r="V7011">
        <v>1</v>
      </c>
      <c r="W7011" t="s">
        <v>1371</v>
      </c>
      <c r="X7011" t="s">
        <v>1418</v>
      </c>
    </row>
    <row r="7012" spans="1:24" x14ac:dyDescent="0.3">
      <c r="A7012">
        <v>9400</v>
      </c>
      <c r="B7012" s="15" t="s">
        <v>842</v>
      </c>
      <c r="C7012" t="str">
        <f>_xlfn.XLOOKUP($B7012, STANDARDS!$A:$A, STANDARDS!$B:$B,,0,2)</f>
        <v>Smythe Sandstone, Nathan Gp</v>
      </c>
      <c r="D7012" t="s">
        <v>535</v>
      </c>
      <c r="E7012" t="s">
        <v>584</v>
      </c>
      <c r="J7012" s="13">
        <v>1607</v>
      </c>
      <c r="K7012" s="13">
        <v>18</v>
      </c>
      <c r="L7012" s="16" t="s">
        <v>1325</v>
      </c>
      <c r="M7012" t="s">
        <v>583</v>
      </c>
      <c r="P7012" t="s">
        <v>243</v>
      </c>
      <c r="Q7012">
        <v>0.61799999999999999</v>
      </c>
      <c r="V7012">
        <v>1</v>
      </c>
      <c r="W7012" t="s">
        <v>1371</v>
      </c>
      <c r="X7012" t="s">
        <v>1418</v>
      </c>
    </row>
    <row r="7013" spans="1:24" x14ac:dyDescent="0.3">
      <c r="A7013">
        <v>9406</v>
      </c>
      <c r="B7013" s="15" t="s">
        <v>843</v>
      </c>
      <c r="C7013" t="str">
        <f>_xlfn.XLOOKUP($B7013, STANDARDS!$A:$A, STANDARDS!$B:$B,,0,2)</f>
        <v>Stretton Sandstone, Batten Subgp, McArthur Gp</v>
      </c>
      <c r="D7013" t="s">
        <v>535</v>
      </c>
      <c r="E7013" t="s">
        <v>584</v>
      </c>
      <c r="J7013" cm="1">
        <f t="array" ref="J7013:L7013">_xlfn.XLOOKUP($C7013, AGE!$A:$A,AGE!$B:$D,,0,2)</f>
        <v>1625</v>
      </c>
      <c r="K7013">
        <v>15</v>
      </c>
      <c r="L7013" t="str">
        <v>Page et al. 2000</v>
      </c>
      <c r="M7013" t="s">
        <v>583</v>
      </c>
      <c r="P7013" t="s">
        <v>243</v>
      </c>
      <c r="Q7013">
        <v>-1.639</v>
      </c>
      <c r="V7013">
        <v>1</v>
      </c>
      <c r="W7013" t="s">
        <v>1371</v>
      </c>
      <c r="X7013" t="s">
        <v>1418</v>
      </c>
    </row>
    <row r="7014" spans="1:24" x14ac:dyDescent="0.3">
      <c r="A7014">
        <v>9407</v>
      </c>
      <c r="B7014" s="15" t="s">
        <v>843</v>
      </c>
      <c r="C7014" t="str">
        <f>_xlfn.XLOOKUP($B7014, STANDARDS!$A:$A, STANDARDS!$B:$B,,0,2)</f>
        <v>Stretton Sandstone, Batten Subgp, McArthur Gp</v>
      </c>
      <c r="D7014" t="s">
        <v>535</v>
      </c>
      <c r="E7014" t="s">
        <v>584</v>
      </c>
      <c r="J7014" cm="1">
        <f t="array" ref="J7014:L7014">_xlfn.XLOOKUP($C7014, AGE!$A:$A,AGE!$B:$D,,0,2)</f>
        <v>1625</v>
      </c>
      <c r="K7014">
        <v>15</v>
      </c>
      <c r="L7014" t="str">
        <v>Page et al. 2000</v>
      </c>
      <c r="M7014" t="s">
        <v>583</v>
      </c>
      <c r="P7014" t="s">
        <v>243</v>
      </c>
      <c r="Q7014">
        <v>-0.254</v>
      </c>
      <c r="V7014">
        <v>1</v>
      </c>
      <c r="W7014" t="s">
        <v>1371</v>
      </c>
      <c r="X7014" t="s">
        <v>1418</v>
      </c>
    </row>
    <row r="7015" spans="1:24" x14ac:dyDescent="0.3">
      <c r="A7015">
        <v>9408</v>
      </c>
      <c r="B7015" s="15" t="s">
        <v>843</v>
      </c>
      <c r="C7015" t="str">
        <f>_xlfn.XLOOKUP($B7015, STANDARDS!$A:$A, STANDARDS!$B:$B,,0,2)</f>
        <v>Stretton Sandstone, Batten Subgp, McArthur Gp</v>
      </c>
      <c r="D7015" t="s">
        <v>535</v>
      </c>
      <c r="E7015" t="s">
        <v>584</v>
      </c>
      <c r="J7015" cm="1">
        <f t="array" ref="J7015:L7015">_xlfn.XLOOKUP($C7015, AGE!$A:$A,AGE!$B:$D,,0,2)</f>
        <v>1625</v>
      </c>
      <c r="K7015">
        <v>15</v>
      </c>
      <c r="L7015" t="str">
        <v>Page et al. 2000</v>
      </c>
      <c r="M7015" t="s">
        <v>583</v>
      </c>
      <c r="P7015" t="s">
        <v>243</v>
      </c>
      <c r="Q7015">
        <v>-6.8000000000000005E-2</v>
      </c>
      <c r="V7015">
        <v>1</v>
      </c>
      <c r="W7015" t="s">
        <v>1371</v>
      </c>
      <c r="X7015" t="s">
        <v>1418</v>
      </c>
    </row>
    <row r="7016" spans="1:24" x14ac:dyDescent="0.3">
      <c r="A7016">
        <v>9409</v>
      </c>
      <c r="B7016" s="15" t="s">
        <v>844</v>
      </c>
      <c r="C7016" t="str">
        <f>_xlfn.XLOOKUP($B7016, STANDARDS!$A:$A, STANDARDS!$B:$B,,0,2)</f>
        <v>Yalco Fm, Batten Subgp, McArthur Gp</v>
      </c>
      <c r="D7016" t="s">
        <v>535</v>
      </c>
      <c r="E7016" t="s">
        <v>584</v>
      </c>
      <c r="J7016" cm="1">
        <f t="array" ref="J7016:L7016">_xlfn.XLOOKUP($C7016, AGE!$A:$A,AGE!$B:$D,,0,2)</f>
        <v>1625</v>
      </c>
      <c r="K7016">
        <v>15</v>
      </c>
      <c r="L7016" t="str">
        <v>Page et al. 2000</v>
      </c>
      <c r="M7016" t="s">
        <v>583</v>
      </c>
      <c r="P7016" t="s">
        <v>243</v>
      </c>
      <c r="Q7016">
        <v>-0.28899999999999998</v>
      </c>
      <c r="V7016">
        <v>1</v>
      </c>
      <c r="W7016" t="s">
        <v>1371</v>
      </c>
      <c r="X7016" t="s">
        <v>1418</v>
      </c>
    </row>
    <row r="7017" spans="1:24" x14ac:dyDescent="0.3">
      <c r="A7017">
        <v>9410</v>
      </c>
      <c r="B7017" s="15" t="s">
        <v>844</v>
      </c>
      <c r="C7017" t="str">
        <f>_xlfn.XLOOKUP($B7017, STANDARDS!$A:$A, STANDARDS!$B:$B,,0,2)</f>
        <v>Yalco Fm, Batten Subgp, McArthur Gp</v>
      </c>
      <c r="D7017" t="s">
        <v>535</v>
      </c>
      <c r="E7017" t="s">
        <v>584</v>
      </c>
      <c r="J7017" cm="1">
        <f t="array" ref="J7017:L7017">_xlfn.XLOOKUP($C7017, AGE!$A:$A,AGE!$B:$D,,0,2)</f>
        <v>1625</v>
      </c>
      <c r="K7017">
        <v>15</v>
      </c>
      <c r="L7017" t="str">
        <v>Page et al. 2000</v>
      </c>
      <c r="M7017" t="s">
        <v>583</v>
      </c>
      <c r="P7017" t="s">
        <v>243</v>
      </c>
      <c r="Q7017">
        <v>-0.496</v>
      </c>
      <c r="V7017">
        <v>1</v>
      </c>
      <c r="W7017" t="s">
        <v>1371</v>
      </c>
      <c r="X7017" t="s">
        <v>1418</v>
      </c>
    </row>
    <row r="7018" spans="1:24" x14ac:dyDescent="0.3">
      <c r="A7018">
        <v>9411</v>
      </c>
      <c r="B7018" s="15" t="s">
        <v>844</v>
      </c>
      <c r="C7018" t="str">
        <f>_xlfn.XLOOKUP($B7018, STANDARDS!$A:$A, STANDARDS!$B:$B,,0,2)</f>
        <v>Yalco Fm, Batten Subgp, McArthur Gp</v>
      </c>
      <c r="D7018" t="s">
        <v>535</v>
      </c>
      <c r="E7018" t="s">
        <v>584</v>
      </c>
      <c r="J7018" cm="1">
        <f t="array" ref="J7018:L7018">_xlfn.XLOOKUP($C7018, AGE!$A:$A,AGE!$B:$D,,0,2)</f>
        <v>1625</v>
      </c>
      <c r="K7018">
        <v>15</v>
      </c>
      <c r="L7018" t="str">
        <v>Page et al. 2000</v>
      </c>
      <c r="M7018" t="s">
        <v>583</v>
      </c>
      <c r="P7018" t="s">
        <v>243</v>
      </c>
      <c r="Q7018">
        <v>-0.45500000000000002</v>
      </c>
      <c r="V7018">
        <v>1</v>
      </c>
      <c r="W7018" t="s">
        <v>1371</v>
      </c>
      <c r="X7018" t="s">
        <v>1418</v>
      </c>
    </row>
    <row r="7019" spans="1:24" x14ac:dyDescent="0.3">
      <c r="A7019">
        <v>9412</v>
      </c>
      <c r="B7019" s="15" t="s">
        <v>844</v>
      </c>
      <c r="C7019" t="str">
        <f>_xlfn.XLOOKUP($B7019, STANDARDS!$A:$A, STANDARDS!$B:$B,,0,2)</f>
        <v>Yalco Fm, Batten Subgp, McArthur Gp</v>
      </c>
      <c r="D7019" t="s">
        <v>535</v>
      </c>
      <c r="E7019" t="s">
        <v>584</v>
      </c>
      <c r="J7019" cm="1">
        <f t="array" ref="J7019:L7019">_xlfn.XLOOKUP($C7019, AGE!$A:$A,AGE!$B:$D,,0,2)</f>
        <v>1625</v>
      </c>
      <c r="K7019">
        <v>15</v>
      </c>
      <c r="L7019" t="str">
        <v>Page et al. 2000</v>
      </c>
      <c r="M7019" t="s">
        <v>583</v>
      </c>
      <c r="P7019" t="s">
        <v>243</v>
      </c>
      <c r="Q7019">
        <v>3.9E-2</v>
      </c>
      <c r="V7019">
        <v>1</v>
      </c>
      <c r="W7019" t="s">
        <v>1371</v>
      </c>
      <c r="X7019" t="s">
        <v>1418</v>
      </c>
    </row>
    <row r="7020" spans="1:24" x14ac:dyDescent="0.3">
      <c r="A7020">
        <v>9413</v>
      </c>
      <c r="B7020" s="15" t="s">
        <v>844</v>
      </c>
      <c r="C7020" t="str">
        <f>_xlfn.XLOOKUP($B7020, STANDARDS!$A:$A, STANDARDS!$B:$B,,0,2)</f>
        <v>Yalco Fm, Batten Subgp, McArthur Gp</v>
      </c>
      <c r="D7020" t="s">
        <v>535</v>
      </c>
      <c r="E7020" t="s">
        <v>584</v>
      </c>
      <c r="J7020" cm="1">
        <f t="array" ref="J7020:L7020">_xlfn.XLOOKUP($C7020, AGE!$A:$A,AGE!$B:$D,,0,2)</f>
        <v>1625</v>
      </c>
      <c r="K7020">
        <v>15</v>
      </c>
      <c r="L7020" t="str">
        <v>Page et al. 2000</v>
      </c>
      <c r="M7020" t="s">
        <v>583</v>
      </c>
      <c r="P7020" t="s">
        <v>243</v>
      </c>
      <c r="Q7020">
        <v>-0.52700000000000002</v>
      </c>
      <c r="V7020">
        <v>1</v>
      </c>
      <c r="W7020" t="s">
        <v>1371</v>
      </c>
      <c r="X7020" t="s">
        <v>1418</v>
      </c>
    </row>
    <row r="7021" spans="1:24" x14ac:dyDescent="0.3">
      <c r="A7021">
        <v>9414</v>
      </c>
      <c r="B7021" s="15" t="s">
        <v>845</v>
      </c>
      <c r="C7021" t="str">
        <f>_xlfn.XLOOKUP($B7021, STANDARDS!$A:$A, STANDARDS!$B:$B,,0,2)</f>
        <v>Lynott Fm, Batten Subgp, McArthur Gp</v>
      </c>
      <c r="D7021" t="s">
        <v>535</v>
      </c>
      <c r="E7021" t="s">
        <v>584</v>
      </c>
      <c r="J7021" cm="1">
        <f t="array" ref="J7021:L7021">_xlfn.XLOOKUP($C7021, AGE!$A:$A,AGE!$B:$D,,0,2)</f>
        <v>1626</v>
      </c>
      <c r="K7021">
        <v>16</v>
      </c>
      <c r="L7021" t="str">
        <v>Page et al. 2000; Page and Sweet 1998 in Page et al. 2000</v>
      </c>
      <c r="M7021" t="s">
        <v>583</v>
      </c>
      <c r="P7021" t="s">
        <v>243</v>
      </c>
      <c r="Q7021">
        <v>-2.3383067211299999</v>
      </c>
      <c r="V7021">
        <v>1</v>
      </c>
      <c r="W7021" t="s">
        <v>1371</v>
      </c>
      <c r="X7021" t="s">
        <v>1418</v>
      </c>
    </row>
    <row r="7022" spans="1:24" x14ac:dyDescent="0.3">
      <c r="A7022">
        <v>9415</v>
      </c>
      <c r="B7022" s="15" t="s">
        <v>844</v>
      </c>
      <c r="C7022" t="str">
        <f>_xlfn.XLOOKUP($B7022, STANDARDS!$A:$A, STANDARDS!$B:$B,,0,2)</f>
        <v>Yalco Fm, Batten Subgp, McArthur Gp</v>
      </c>
      <c r="D7022" t="s">
        <v>535</v>
      </c>
      <c r="E7022" t="s">
        <v>584</v>
      </c>
      <c r="J7022" cm="1">
        <f t="array" ref="J7022:L7022">_xlfn.XLOOKUP($C7022, AGE!$A:$A,AGE!$B:$D,,0,2)</f>
        <v>1625</v>
      </c>
      <c r="K7022">
        <v>15</v>
      </c>
      <c r="L7022" t="str">
        <v>Page et al. 2000</v>
      </c>
      <c r="M7022" t="s">
        <v>583</v>
      </c>
      <c r="P7022" t="s">
        <v>243</v>
      </c>
      <c r="Q7022">
        <v>-0.371</v>
      </c>
      <c r="V7022">
        <v>1</v>
      </c>
      <c r="W7022" t="s">
        <v>1371</v>
      </c>
      <c r="X7022" t="s">
        <v>1418</v>
      </c>
    </row>
    <row r="7023" spans="1:24" x14ac:dyDescent="0.3">
      <c r="A7023">
        <v>9416</v>
      </c>
      <c r="B7023" s="15" t="s">
        <v>844</v>
      </c>
      <c r="C7023" t="str">
        <f>_xlfn.XLOOKUP($B7023, STANDARDS!$A:$A, STANDARDS!$B:$B,,0,2)</f>
        <v>Yalco Fm, Batten Subgp, McArthur Gp</v>
      </c>
      <c r="D7023" t="s">
        <v>535</v>
      </c>
      <c r="E7023" t="s">
        <v>584</v>
      </c>
      <c r="J7023" cm="1">
        <f t="array" ref="J7023:L7023">_xlfn.XLOOKUP($C7023, AGE!$A:$A,AGE!$B:$D,,0,2)</f>
        <v>1625</v>
      </c>
      <c r="K7023">
        <v>15</v>
      </c>
      <c r="L7023" t="str">
        <v>Page et al. 2000</v>
      </c>
      <c r="M7023" t="s">
        <v>583</v>
      </c>
      <c r="P7023" t="s">
        <v>243</v>
      </c>
      <c r="Q7023">
        <v>-0.39600000000000002</v>
      </c>
      <c r="V7023">
        <v>1</v>
      </c>
      <c r="W7023" t="s">
        <v>1371</v>
      </c>
      <c r="X7023" t="s">
        <v>1418</v>
      </c>
    </row>
    <row r="7024" spans="1:24" x14ac:dyDescent="0.3">
      <c r="A7024">
        <v>9417</v>
      </c>
      <c r="B7024" s="15" t="s">
        <v>844</v>
      </c>
      <c r="C7024" t="str">
        <f>_xlfn.XLOOKUP($B7024, STANDARDS!$A:$A, STANDARDS!$B:$B,,0,2)</f>
        <v>Yalco Fm, Batten Subgp, McArthur Gp</v>
      </c>
      <c r="D7024" t="s">
        <v>535</v>
      </c>
      <c r="E7024" t="s">
        <v>584</v>
      </c>
      <c r="J7024" cm="1">
        <f t="array" ref="J7024:L7024">_xlfn.XLOOKUP($C7024, AGE!$A:$A,AGE!$B:$D,,0,2)</f>
        <v>1625</v>
      </c>
      <c r="K7024">
        <v>15</v>
      </c>
      <c r="L7024" t="str">
        <v>Page et al. 2000</v>
      </c>
      <c r="M7024" t="s">
        <v>583</v>
      </c>
      <c r="P7024" t="s">
        <v>243</v>
      </c>
      <c r="Q7024">
        <v>2.4E-2</v>
      </c>
      <c r="V7024">
        <v>1</v>
      </c>
      <c r="W7024" t="s">
        <v>1371</v>
      </c>
      <c r="X7024" t="s">
        <v>1418</v>
      </c>
    </row>
    <row r="7025" spans="1:24" x14ac:dyDescent="0.3">
      <c r="A7025">
        <v>9418</v>
      </c>
      <c r="B7025" s="15" t="s">
        <v>844</v>
      </c>
      <c r="C7025" t="str">
        <f>_xlfn.XLOOKUP($B7025, STANDARDS!$A:$A, STANDARDS!$B:$B,,0,2)</f>
        <v>Yalco Fm, Batten Subgp, McArthur Gp</v>
      </c>
      <c r="D7025" t="s">
        <v>535</v>
      </c>
      <c r="E7025" t="s">
        <v>584</v>
      </c>
      <c r="J7025" cm="1">
        <f t="array" ref="J7025:L7025">_xlfn.XLOOKUP($C7025, AGE!$A:$A,AGE!$B:$D,,0,2)</f>
        <v>1625</v>
      </c>
      <c r="K7025">
        <v>15</v>
      </c>
      <c r="L7025" t="str">
        <v>Page et al. 2000</v>
      </c>
      <c r="M7025" t="s">
        <v>583</v>
      </c>
      <c r="P7025" t="s">
        <v>243</v>
      </c>
      <c r="Q7025">
        <v>-0.307</v>
      </c>
      <c r="V7025">
        <v>1</v>
      </c>
      <c r="W7025" t="s">
        <v>1371</v>
      </c>
      <c r="X7025" t="s">
        <v>1418</v>
      </c>
    </row>
    <row r="7026" spans="1:24" x14ac:dyDescent="0.3">
      <c r="A7026">
        <v>9419</v>
      </c>
      <c r="B7026" s="15" t="s">
        <v>844</v>
      </c>
      <c r="C7026" t="str">
        <f>_xlfn.XLOOKUP($B7026, STANDARDS!$A:$A, STANDARDS!$B:$B,,0,2)</f>
        <v>Yalco Fm, Batten Subgp, McArthur Gp</v>
      </c>
      <c r="D7026" t="s">
        <v>535</v>
      </c>
      <c r="E7026" t="s">
        <v>584</v>
      </c>
      <c r="J7026" cm="1">
        <f t="array" ref="J7026:L7026">_xlfn.XLOOKUP($C7026, AGE!$A:$A,AGE!$B:$D,,0,2)</f>
        <v>1625</v>
      </c>
      <c r="K7026">
        <v>15</v>
      </c>
      <c r="L7026" t="str">
        <v>Page et al. 2000</v>
      </c>
      <c r="M7026" t="s">
        <v>583</v>
      </c>
      <c r="P7026" t="s">
        <v>243</v>
      </c>
      <c r="Q7026">
        <v>-0.115</v>
      </c>
      <c r="V7026">
        <v>1</v>
      </c>
      <c r="W7026" t="s">
        <v>1371</v>
      </c>
      <c r="X7026" t="s">
        <v>1418</v>
      </c>
    </row>
    <row r="7027" spans="1:24" x14ac:dyDescent="0.3">
      <c r="A7027">
        <v>9420</v>
      </c>
      <c r="B7027" s="15" t="s">
        <v>844</v>
      </c>
      <c r="C7027" t="str">
        <f>_xlfn.XLOOKUP($B7027, STANDARDS!$A:$A, STANDARDS!$B:$B,,0,2)</f>
        <v>Yalco Fm, Batten Subgp, McArthur Gp</v>
      </c>
      <c r="D7027" t="s">
        <v>535</v>
      </c>
      <c r="E7027" t="s">
        <v>584</v>
      </c>
      <c r="J7027" cm="1">
        <f t="array" ref="J7027:L7027">_xlfn.XLOOKUP($C7027, AGE!$A:$A,AGE!$B:$D,,0,2)</f>
        <v>1625</v>
      </c>
      <c r="K7027">
        <v>15</v>
      </c>
      <c r="L7027" t="str">
        <v>Page et al. 2000</v>
      </c>
      <c r="M7027" t="s">
        <v>583</v>
      </c>
      <c r="P7027" t="s">
        <v>243</v>
      </c>
      <c r="Q7027">
        <v>-0.33200000000000002</v>
      </c>
      <c r="V7027">
        <v>1</v>
      </c>
      <c r="W7027" t="s">
        <v>1371</v>
      </c>
      <c r="X7027" t="s">
        <v>1418</v>
      </c>
    </row>
    <row r="7028" spans="1:24" x14ac:dyDescent="0.3">
      <c r="A7028">
        <v>9421</v>
      </c>
      <c r="B7028" s="15" t="s">
        <v>844</v>
      </c>
      <c r="C7028" t="str">
        <f>_xlfn.XLOOKUP($B7028, STANDARDS!$A:$A, STANDARDS!$B:$B,,0,2)</f>
        <v>Yalco Fm, Batten Subgp, McArthur Gp</v>
      </c>
      <c r="D7028" t="s">
        <v>535</v>
      </c>
      <c r="E7028" t="s">
        <v>584</v>
      </c>
      <c r="J7028" cm="1">
        <f t="array" ref="J7028:L7028">_xlfn.XLOOKUP($C7028, AGE!$A:$A,AGE!$B:$D,,0,2)</f>
        <v>1625</v>
      </c>
      <c r="K7028">
        <v>15</v>
      </c>
      <c r="L7028" t="str">
        <v>Page et al. 2000</v>
      </c>
      <c r="M7028" t="s">
        <v>583</v>
      </c>
      <c r="P7028" t="s">
        <v>243</v>
      </c>
      <c r="Q7028">
        <v>-0.27600000000000002</v>
      </c>
      <c r="V7028">
        <v>1</v>
      </c>
      <c r="W7028" t="s">
        <v>1371</v>
      </c>
      <c r="X7028" t="s">
        <v>1418</v>
      </c>
    </row>
    <row r="7029" spans="1:24" x14ac:dyDescent="0.3">
      <c r="A7029">
        <v>9422</v>
      </c>
      <c r="B7029" s="15" t="s">
        <v>844</v>
      </c>
      <c r="C7029" t="str">
        <f>_xlfn.XLOOKUP($B7029, STANDARDS!$A:$A, STANDARDS!$B:$B,,0,2)</f>
        <v>Yalco Fm, Batten Subgp, McArthur Gp</v>
      </c>
      <c r="D7029" t="s">
        <v>535</v>
      </c>
      <c r="E7029" t="s">
        <v>584</v>
      </c>
      <c r="J7029" cm="1">
        <f t="array" ref="J7029:L7029">_xlfn.XLOOKUP($C7029, AGE!$A:$A,AGE!$B:$D,,0,2)</f>
        <v>1625</v>
      </c>
      <c r="K7029">
        <v>15</v>
      </c>
      <c r="L7029" t="str">
        <v>Page et al. 2000</v>
      </c>
      <c r="M7029" t="s">
        <v>583</v>
      </c>
      <c r="P7029" t="s">
        <v>243</v>
      </c>
      <c r="Q7029">
        <v>-1E-3</v>
      </c>
      <c r="V7029">
        <v>1</v>
      </c>
      <c r="W7029" t="s">
        <v>1371</v>
      </c>
      <c r="X7029" t="s">
        <v>1418</v>
      </c>
    </row>
    <row r="7030" spans="1:24" x14ac:dyDescent="0.3">
      <c r="A7030">
        <v>9423</v>
      </c>
      <c r="B7030" s="15" t="s">
        <v>844</v>
      </c>
      <c r="C7030" t="str">
        <f>_xlfn.XLOOKUP($B7030, STANDARDS!$A:$A, STANDARDS!$B:$B,,0,2)</f>
        <v>Yalco Fm, Batten Subgp, McArthur Gp</v>
      </c>
      <c r="D7030" t="s">
        <v>535</v>
      </c>
      <c r="E7030" t="s">
        <v>584</v>
      </c>
      <c r="J7030" cm="1">
        <f t="array" ref="J7030:L7030">_xlfn.XLOOKUP($C7030, AGE!$A:$A,AGE!$B:$D,,0,2)</f>
        <v>1625</v>
      </c>
      <c r="K7030">
        <v>15</v>
      </c>
      <c r="L7030" t="str">
        <v>Page et al. 2000</v>
      </c>
      <c r="M7030" t="s">
        <v>583</v>
      </c>
      <c r="P7030" t="s">
        <v>243</v>
      </c>
      <c r="Q7030">
        <v>-0.22</v>
      </c>
      <c r="V7030">
        <v>1</v>
      </c>
      <c r="W7030" t="s">
        <v>1371</v>
      </c>
      <c r="X7030" t="s">
        <v>1418</v>
      </c>
    </row>
    <row r="7031" spans="1:24" x14ac:dyDescent="0.3">
      <c r="A7031">
        <v>9424</v>
      </c>
      <c r="B7031" s="15" t="s">
        <v>845</v>
      </c>
      <c r="C7031" t="str">
        <f>_xlfn.XLOOKUP($B7031, STANDARDS!$A:$A, STANDARDS!$B:$B,,0,2)</f>
        <v>Lynott Fm, Batten Subgp, McArthur Gp</v>
      </c>
      <c r="D7031" t="s">
        <v>535</v>
      </c>
      <c r="E7031" t="s">
        <v>584</v>
      </c>
      <c r="J7031" cm="1">
        <f t="array" ref="J7031:L7031">_xlfn.XLOOKUP($C7031, AGE!$A:$A,AGE!$B:$D,,0,2)</f>
        <v>1626</v>
      </c>
      <c r="K7031">
        <v>16</v>
      </c>
      <c r="L7031" t="str">
        <v>Page et al. 2000; Page and Sweet 1998 in Page et al. 2000</v>
      </c>
      <c r="M7031" t="s">
        <v>583</v>
      </c>
      <c r="P7031" t="s">
        <v>243</v>
      </c>
      <c r="Q7031">
        <v>-1.085</v>
      </c>
      <c r="V7031">
        <v>1</v>
      </c>
      <c r="W7031" t="s">
        <v>1371</v>
      </c>
      <c r="X7031" t="s">
        <v>1418</v>
      </c>
    </row>
    <row r="7032" spans="1:24" x14ac:dyDescent="0.3">
      <c r="A7032">
        <v>9425</v>
      </c>
      <c r="B7032" s="15" t="s">
        <v>844</v>
      </c>
      <c r="C7032" t="str">
        <f>_xlfn.XLOOKUP($B7032, STANDARDS!$A:$A, STANDARDS!$B:$B,,0,2)</f>
        <v>Yalco Fm, Batten Subgp, McArthur Gp</v>
      </c>
      <c r="D7032" t="s">
        <v>535</v>
      </c>
      <c r="E7032" t="s">
        <v>584</v>
      </c>
      <c r="J7032" cm="1">
        <f t="array" ref="J7032:L7032">_xlfn.XLOOKUP($C7032, AGE!$A:$A,AGE!$B:$D,,0,2)</f>
        <v>1625</v>
      </c>
      <c r="K7032">
        <v>15</v>
      </c>
      <c r="L7032" t="str">
        <v>Page et al. 2000</v>
      </c>
      <c r="M7032" t="s">
        <v>583</v>
      </c>
      <c r="P7032" t="s">
        <v>243</v>
      </c>
      <c r="Q7032">
        <v>-0.13600000000000001</v>
      </c>
      <c r="V7032">
        <v>1</v>
      </c>
      <c r="W7032" t="s">
        <v>1371</v>
      </c>
      <c r="X7032" t="s">
        <v>1418</v>
      </c>
    </row>
    <row r="7033" spans="1:24" x14ac:dyDescent="0.3">
      <c r="A7033">
        <v>9426</v>
      </c>
      <c r="B7033" s="15" t="s">
        <v>844</v>
      </c>
      <c r="C7033" t="str">
        <f>_xlfn.XLOOKUP($B7033, STANDARDS!$A:$A, STANDARDS!$B:$B,,0,2)</f>
        <v>Yalco Fm, Batten Subgp, McArthur Gp</v>
      </c>
      <c r="D7033" t="s">
        <v>535</v>
      </c>
      <c r="E7033" t="s">
        <v>584</v>
      </c>
      <c r="J7033" cm="1">
        <f t="array" ref="J7033:L7033">_xlfn.XLOOKUP($C7033, AGE!$A:$A,AGE!$B:$D,,0,2)</f>
        <v>1625</v>
      </c>
      <c r="K7033">
        <v>15</v>
      </c>
      <c r="L7033" t="str">
        <v>Page et al. 2000</v>
      </c>
      <c r="M7033" t="s">
        <v>583</v>
      </c>
      <c r="P7033" t="s">
        <v>243</v>
      </c>
      <c r="Q7033">
        <v>-8.4000000000000005E-2</v>
      </c>
      <c r="V7033">
        <v>1</v>
      </c>
      <c r="W7033" t="s">
        <v>1371</v>
      </c>
      <c r="X7033" t="s">
        <v>1418</v>
      </c>
    </row>
    <row r="7034" spans="1:24" x14ac:dyDescent="0.3">
      <c r="A7034">
        <v>9427</v>
      </c>
      <c r="B7034" s="15" t="s">
        <v>845</v>
      </c>
      <c r="C7034" t="str">
        <f>_xlfn.XLOOKUP($B7034, STANDARDS!$A:$A, STANDARDS!$B:$B,,0,2)</f>
        <v>Lynott Fm, Batten Subgp, McArthur Gp</v>
      </c>
      <c r="D7034" t="s">
        <v>535</v>
      </c>
      <c r="E7034" t="s">
        <v>584</v>
      </c>
      <c r="J7034" cm="1">
        <f t="array" ref="J7034:L7034">_xlfn.XLOOKUP($C7034, AGE!$A:$A,AGE!$B:$D,,0,2)</f>
        <v>1626</v>
      </c>
      <c r="K7034">
        <v>16</v>
      </c>
      <c r="L7034" t="str">
        <v>Page et al. 2000; Page and Sweet 1998 in Page et al. 2000</v>
      </c>
      <c r="M7034" t="s">
        <v>583</v>
      </c>
      <c r="P7034" t="s">
        <v>243</v>
      </c>
      <c r="Q7034">
        <v>0.105</v>
      </c>
      <c r="V7034">
        <v>1</v>
      </c>
      <c r="W7034" t="s">
        <v>1371</v>
      </c>
      <c r="X7034" t="s">
        <v>1418</v>
      </c>
    </row>
    <row r="7035" spans="1:24" x14ac:dyDescent="0.3">
      <c r="A7035">
        <v>9428</v>
      </c>
      <c r="B7035" s="15" t="s">
        <v>844</v>
      </c>
      <c r="C7035" t="str">
        <f>_xlfn.XLOOKUP($B7035, STANDARDS!$A:$A, STANDARDS!$B:$B,,0,2)</f>
        <v>Yalco Fm, Batten Subgp, McArthur Gp</v>
      </c>
      <c r="D7035" t="s">
        <v>535</v>
      </c>
      <c r="E7035" t="s">
        <v>584</v>
      </c>
      <c r="J7035" cm="1">
        <f t="array" ref="J7035:L7035">_xlfn.XLOOKUP($C7035, AGE!$A:$A,AGE!$B:$D,,0,2)</f>
        <v>1625</v>
      </c>
      <c r="K7035">
        <v>15</v>
      </c>
      <c r="L7035" t="str">
        <v>Page et al. 2000</v>
      </c>
      <c r="M7035" t="s">
        <v>583</v>
      </c>
      <c r="P7035" t="s">
        <v>243</v>
      </c>
      <c r="Q7035">
        <v>-0.20699999999999999</v>
      </c>
      <c r="V7035">
        <v>1</v>
      </c>
      <c r="W7035" t="s">
        <v>1371</v>
      </c>
      <c r="X7035" t="s">
        <v>1418</v>
      </c>
    </row>
    <row r="7036" spans="1:24" x14ac:dyDescent="0.3">
      <c r="A7036">
        <v>9429</v>
      </c>
      <c r="B7036" s="15" t="s">
        <v>845</v>
      </c>
      <c r="C7036" t="str">
        <f>_xlfn.XLOOKUP($B7036, STANDARDS!$A:$A, STANDARDS!$B:$B,,0,2)</f>
        <v>Lynott Fm, Batten Subgp, McArthur Gp</v>
      </c>
      <c r="D7036" t="s">
        <v>535</v>
      </c>
      <c r="E7036" t="s">
        <v>584</v>
      </c>
      <c r="J7036" cm="1">
        <f t="array" ref="J7036:L7036">_xlfn.XLOOKUP($C7036, AGE!$A:$A,AGE!$B:$D,,0,2)</f>
        <v>1626</v>
      </c>
      <c r="K7036">
        <v>16</v>
      </c>
      <c r="L7036" t="str">
        <v>Page et al. 2000; Page and Sweet 1998 in Page et al. 2000</v>
      </c>
      <c r="M7036" t="s">
        <v>583</v>
      </c>
      <c r="P7036" t="s">
        <v>243</v>
      </c>
      <c r="Q7036">
        <v>-0.73799999999999999</v>
      </c>
      <c r="V7036">
        <v>1</v>
      </c>
      <c r="W7036" t="s">
        <v>1371</v>
      </c>
      <c r="X7036" t="s">
        <v>1418</v>
      </c>
    </row>
    <row r="7037" spans="1:24" x14ac:dyDescent="0.3">
      <c r="A7037">
        <v>9430</v>
      </c>
      <c r="B7037" s="15" t="s">
        <v>844</v>
      </c>
      <c r="C7037" t="str">
        <f>_xlfn.XLOOKUP($B7037, STANDARDS!$A:$A, STANDARDS!$B:$B,,0,2)</f>
        <v>Yalco Fm, Batten Subgp, McArthur Gp</v>
      </c>
      <c r="D7037" t="s">
        <v>535</v>
      </c>
      <c r="E7037" t="s">
        <v>584</v>
      </c>
      <c r="J7037" cm="1">
        <f t="array" ref="J7037:L7037">_xlfn.XLOOKUP($C7037, AGE!$A:$A,AGE!$B:$D,,0,2)</f>
        <v>1625</v>
      </c>
      <c r="K7037">
        <v>15</v>
      </c>
      <c r="L7037" t="str">
        <v>Page et al. 2000</v>
      </c>
      <c r="M7037" t="s">
        <v>583</v>
      </c>
      <c r="P7037" t="s">
        <v>243</v>
      </c>
      <c r="Q7037">
        <v>0.08</v>
      </c>
      <c r="V7037">
        <v>1</v>
      </c>
      <c r="W7037" t="s">
        <v>1371</v>
      </c>
      <c r="X7037" t="s">
        <v>1418</v>
      </c>
    </row>
    <row r="7038" spans="1:24" x14ac:dyDescent="0.3">
      <c r="A7038">
        <v>9431</v>
      </c>
      <c r="B7038" s="15" t="s">
        <v>845</v>
      </c>
      <c r="C7038" t="str">
        <f>_xlfn.XLOOKUP($B7038, STANDARDS!$A:$A, STANDARDS!$B:$B,,0,2)</f>
        <v>Lynott Fm, Batten Subgp, McArthur Gp</v>
      </c>
      <c r="D7038" t="s">
        <v>535</v>
      </c>
      <c r="E7038" t="s">
        <v>584</v>
      </c>
      <c r="J7038" cm="1">
        <f t="array" ref="J7038:L7038">_xlfn.XLOOKUP($C7038, AGE!$A:$A,AGE!$B:$D,,0,2)</f>
        <v>1626</v>
      </c>
      <c r="K7038">
        <v>16</v>
      </c>
      <c r="L7038" t="str">
        <v>Page et al. 2000; Page and Sweet 1998 in Page et al. 2000</v>
      </c>
      <c r="M7038" t="s">
        <v>583</v>
      </c>
      <c r="P7038" t="s">
        <v>243</v>
      </c>
      <c r="Q7038">
        <v>-0.63500000000000001</v>
      </c>
      <c r="V7038">
        <v>1</v>
      </c>
      <c r="W7038" t="s">
        <v>1371</v>
      </c>
      <c r="X7038" t="s">
        <v>1418</v>
      </c>
    </row>
    <row r="7039" spans="1:24" x14ac:dyDescent="0.3">
      <c r="A7039">
        <v>9432</v>
      </c>
      <c r="B7039" s="15" t="s">
        <v>844</v>
      </c>
      <c r="C7039" t="str">
        <f>_xlfn.XLOOKUP($B7039, STANDARDS!$A:$A, STANDARDS!$B:$B,,0,2)</f>
        <v>Yalco Fm, Batten Subgp, McArthur Gp</v>
      </c>
      <c r="D7039" t="s">
        <v>535</v>
      </c>
      <c r="E7039" t="s">
        <v>584</v>
      </c>
      <c r="J7039" cm="1">
        <f t="array" ref="J7039:L7039">_xlfn.XLOOKUP($C7039, AGE!$A:$A,AGE!$B:$D,,0,2)</f>
        <v>1625</v>
      </c>
      <c r="K7039">
        <v>15</v>
      </c>
      <c r="L7039" t="str">
        <v>Page et al. 2000</v>
      </c>
      <c r="M7039" t="s">
        <v>583</v>
      </c>
      <c r="P7039" t="s">
        <v>243</v>
      </c>
      <c r="Q7039">
        <v>0.14299999999999999</v>
      </c>
      <c r="V7039">
        <v>1</v>
      </c>
      <c r="W7039" t="s">
        <v>1371</v>
      </c>
      <c r="X7039" t="s">
        <v>1418</v>
      </c>
    </row>
    <row r="7040" spans="1:24" x14ac:dyDescent="0.3">
      <c r="A7040">
        <v>9433</v>
      </c>
      <c r="B7040" s="15" t="s">
        <v>844</v>
      </c>
      <c r="C7040" t="str">
        <f>_xlfn.XLOOKUP($B7040, STANDARDS!$A:$A, STANDARDS!$B:$B,,0,2)</f>
        <v>Yalco Fm, Batten Subgp, McArthur Gp</v>
      </c>
      <c r="D7040" t="s">
        <v>535</v>
      </c>
      <c r="E7040" t="s">
        <v>584</v>
      </c>
      <c r="J7040" cm="1">
        <f t="array" ref="J7040:L7040">_xlfn.XLOOKUP($C7040, AGE!$A:$A,AGE!$B:$D,,0,2)</f>
        <v>1625</v>
      </c>
      <c r="K7040">
        <v>15</v>
      </c>
      <c r="L7040" t="str">
        <v>Page et al. 2000</v>
      </c>
      <c r="M7040" t="s">
        <v>583</v>
      </c>
      <c r="P7040" t="s">
        <v>243</v>
      </c>
      <c r="Q7040">
        <v>-1.518811712E-2</v>
      </c>
      <c r="V7040">
        <v>1</v>
      </c>
      <c r="W7040" t="s">
        <v>1371</v>
      </c>
      <c r="X7040" t="s">
        <v>1418</v>
      </c>
    </row>
    <row r="7041" spans="1:24" x14ac:dyDescent="0.3">
      <c r="A7041">
        <v>9434</v>
      </c>
      <c r="B7041" s="15" t="s">
        <v>845</v>
      </c>
      <c r="C7041" t="str">
        <f>_xlfn.XLOOKUP($B7041, STANDARDS!$A:$A, STANDARDS!$B:$B,,0,2)</f>
        <v>Lynott Fm, Batten Subgp, McArthur Gp</v>
      </c>
      <c r="D7041" t="s">
        <v>535</v>
      </c>
      <c r="E7041" t="s">
        <v>584</v>
      </c>
      <c r="J7041" cm="1">
        <f t="array" ref="J7041:L7041">_xlfn.XLOOKUP($C7041, AGE!$A:$A,AGE!$B:$D,,0,2)</f>
        <v>1626</v>
      </c>
      <c r="K7041">
        <v>16</v>
      </c>
      <c r="L7041" t="str">
        <v>Page et al. 2000; Page and Sweet 1998 in Page et al. 2000</v>
      </c>
      <c r="M7041" t="s">
        <v>583</v>
      </c>
      <c r="P7041" t="s">
        <v>243</v>
      </c>
      <c r="Q7041">
        <v>3.2000000000000001E-2</v>
      </c>
      <c r="V7041">
        <v>1</v>
      </c>
      <c r="W7041" t="s">
        <v>1371</v>
      </c>
      <c r="X7041" t="s">
        <v>1418</v>
      </c>
    </row>
    <row r="7042" spans="1:24" x14ac:dyDescent="0.3">
      <c r="A7042">
        <v>9435</v>
      </c>
      <c r="B7042" s="15" t="s">
        <v>845</v>
      </c>
      <c r="C7042" t="str">
        <f>_xlfn.XLOOKUP($B7042, STANDARDS!$A:$A, STANDARDS!$B:$B,,0,2)</f>
        <v>Lynott Fm, Batten Subgp, McArthur Gp</v>
      </c>
      <c r="D7042" t="s">
        <v>535</v>
      </c>
      <c r="E7042" t="s">
        <v>584</v>
      </c>
      <c r="J7042" cm="1">
        <f t="array" ref="J7042:L7042">_xlfn.XLOOKUP($C7042, AGE!$A:$A,AGE!$B:$D,,0,2)</f>
        <v>1626</v>
      </c>
      <c r="K7042">
        <v>16</v>
      </c>
      <c r="L7042" t="str">
        <v>Page et al. 2000; Page and Sweet 1998 in Page et al. 2000</v>
      </c>
      <c r="M7042" t="s">
        <v>583</v>
      </c>
      <c r="P7042" t="s">
        <v>243</v>
      </c>
      <c r="Q7042">
        <v>-1.0660000000000001</v>
      </c>
      <c r="V7042">
        <v>1</v>
      </c>
      <c r="W7042" t="s">
        <v>1371</v>
      </c>
      <c r="X7042" t="s">
        <v>1418</v>
      </c>
    </row>
    <row r="7043" spans="1:24" x14ac:dyDescent="0.3">
      <c r="A7043">
        <v>9436</v>
      </c>
      <c r="B7043" s="15" t="s">
        <v>844</v>
      </c>
      <c r="C7043" t="str">
        <f>_xlfn.XLOOKUP($B7043, STANDARDS!$A:$A, STANDARDS!$B:$B,,0,2)</f>
        <v>Yalco Fm, Batten Subgp, McArthur Gp</v>
      </c>
      <c r="D7043" t="s">
        <v>535</v>
      </c>
      <c r="E7043" t="s">
        <v>584</v>
      </c>
      <c r="J7043" cm="1">
        <f t="array" ref="J7043:L7043">_xlfn.XLOOKUP($C7043, AGE!$A:$A,AGE!$B:$D,,0,2)</f>
        <v>1625</v>
      </c>
      <c r="K7043">
        <v>15</v>
      </c>
      <c r="L7043" t="str">
        <v>Page et al. 2000</v>
      </c>
      <c r="M7043" t="s">
        <v>583</v>
      </c>
      <c r="P7043" t="s">
        <v>243</v>
      </c>
      <c r="Q7043">
        <v>-0.124</v>
      </c>
      <c r="V7043">
        <v>1</v>
      </c>
      <c r="W7043" t="s">
        <v>1371</v>
      </c>
      <c r="X7043" t="s">
        <v>1418</v>
      </c>
    </row>
    <row r="7044" spans="1:24" x14ac:dyDescent="0.3">
      <c r="A7044">
        <v>9437</v>
      </c>
      <c r="B7044" s="15" t="s">
        <v>845</v>
      </c>
      <c r="C7044" t="str">
        <f>_xlfn.XLOOKUP($B7044, STANDARDS!$A:$A, STANDARDS!$B:$B,,0,2)</f>
        <v>Lynott Fm, Batten Subgp, McArthur Gp</v>
      </c>
      <c r="D7044" t="s">
        <v>535</v>
      </c>
      <c r="E7044" t="s">
        <v>584</v>
      </c>
      <c r="J7044" cm="1">
        <f t="array" ref="J7044:L7044">_xlfn.XLOOKUP($C7044, AGE!$A:$A,AGE!$B:$D,,0,2)</f>
        <v>1626</v>
      </c>
      <c r="K7044">
        <v>16</v>
      </c>
      <c r="L7044" t="str">
        <v>Page et al. 2000; Page and Sweet 1998 in Page et al. 2000</v>
      </c>
      <c r="M7044" t="s">
        <v>583</v>
      </c>
      <c r="P7044" t="s">
        <v>243</v>
      </c>
      <c r="Q7044">
        <v>-0.70699999999999996</v>
      </c>
      <c r="V7044">
        <v>1</v>
      </c>
      <c r="W7044" t="s">
        <v>1371</v>
      </c>
      <c r="X7044" t="s">
        <v>1418</v>
      </c>
    </row>
    <row r="7045" spans="1:24" x14ac:dyDescent="0.3">
      <c r="A7045">
        <v>9438</v>
      </c>
      <c r="B7045" s="15" t="s">
        <v>845</v>
      </c>
      <c r="C7045" t="str">
        <f>_xlfn.XLOOKUP($B7045, STANDARDS!$A:$A, STANDARDS!$B:$B,,0,2)</f>
        <v>Lynott Fm, Batten Subgp, McArthur Gp</v>
      </c>
      <c r="D7045" t="s">
        <v>535</v>
      </c>
      <c r="E7045" t="s">
        <v>584</v>
      </c>
      <c r="J7045" cm="1">
        <f t="array" ref="J7045:L7045">_xlfn.XLOOKUP($C7045, AGE!$A:$A,AGE!$B:$D,,0,2)</f>
        <v>1626</v>
      </c>
      <c r="K7045">
        <v>16</v>
      </c>
      <c r="L7045" t="str">
        <v>Page et al. 2000; Page and Sweet 1998 in Page et al. 2000</v>
      </c>
      <c r="M7045" t="s">
        <v>583</v>
      </c>
      <c r="P7045" t="s">
        <v>243</v>
      </c>
      <c r="Q7045">
        <v>-0.629</v>
      </c>
      <c r="V7045">
        <v>1</v>
      </c>
      <c r="W7045" t="s">
        <v>1371</v>
      </c>
      <c r="X7045" t="s">
        <v>1418</v>
      </c>
    </row>
    <row r="7046" spans="1:24" x14ac:dyDescent="0.3">
      <c r="A7046">
        <v>9439</v>
      </c>
      <c r="B7046" s="15" t="s">
        <v>844</v>
      </c>
      <c r="C7046" t="str">
        <f>_xlfn.XLOOKUP($B7046, STANDARDS!$A:$A, STANDARDS!$B:$B,,0,2)</f>
        <v>Yalco Fm, Batten Subgp, McArthur Gp</v>
      </c>
      <c r="D7046" t="s">
        <v>535</v>
      </c>
      <c r="E7046" t="s">
        <v>584</v>
      </c>
      <c r="J7046" cm="1">
        <f t="array" ref="J7046:L7046">_xlfn.XLOOKUP($C7046, AGE!$A:$A,AGE!$B:$D,,0,2)</f>
        <v>1625</v>
      </c>
      <c r="K7046">
        <v>15</v>
      </c>
      <c r="L7046" t="str">
        <v>Page et al. 2000</v>
      </c>
      <c r="M7046" t="s">
        <v>583</v>
      </c>
      <c r="P7046" t="s">
        <v>243</v>
      </c>
      <c r="Q7046">
        <v>-4.7E-2</v>
      </c>
      <c r="V7046">
        <v>1</v>
      </c>
      <c r="W7046" t="s">
        <v>1371</v>
      </c>
      <c r="X7046" t="s">
        <v>1418</v>
      </c>
    </row>
    <row r="7047" spans="1:24" x14ac:dyDescent="0.3">
      <c r="A7047">
        <v>9440</v>
      </c>
      <c r="B7047" s="15" t="s">
        <v>845</v>
      </c>
      <c r="C7047" t="str">
        <f>_xlfn.XLOOKUP($B7047, STANDARDS!$A:$A, STANDARDS!$B:$B,,0,2)</f>
        <v>Lynott Fm, Batten Subgp, McArthur Gp</v>
      </c>
      <c r="D7047" t="s">
        <v>535</v>
      </c>
      <c r="E7047" t="s">
        <v>584</v>
      </c>
      <c r="J7047" cm="1">
        <f t="array" ref="J7047:L7047">_xlfn.XLOOKUP($C7047, AGE!$A:$A,AGE!$B:$D,,0,2)</f>
        <v>1626</v>
      </c>
      <c r="K7047">
        <v>16</v>
      </c>
      <c r="L7047" t="str">
        <v>Page et al. 2000; Page and Sweet 1998 in Page et al. 2000</v>
      </c>
      <c r="M7047" t="s">
        <v>583</v>
      </c>
      <c r="P7047" t="s">
        <v>243</v>
      </c>
      <c r="Q7047">
        <v>-1.9646115586599999</v>
      </c>
      <c r="V7047">
        <v>1</v>
      </c>
      <c r="W7047" t="s">
        <v>1371</v>
      </c>
      <c r="X7047" t="s">
        <v>1418</v>
      </c>
    </row>
    <row r="7048" spans="1:24" x14ac:dyDescent="0.3">
      <c r="A7048">
        <v>9441</v>
      </c>
      <c r="B7048" s="15" t="s">
        <v>844</v>
      </c>
      <c r="C7048" t="str">
        <f>_xlfn.XLOOKUP($B7048, STANDARDS!$A:$A, STANDARDS!$B:$B,,0,2)</f>
        <v>Yalco Fm, Batten Subgp, McArthur Gp</v>
      </c>
      <c r="D7048" t="s">
        <v>535</v>
      </c>
      <c r="E7048" t="s">
        <v>584</v>
      </c>
      <c r="J7048" cm="1">
        <f t="array" ref="J7048:L7048">_xlfn.XLOOKUP($C7048, AGE!$A:$A,AGE!$B:$D,,0,2)</f>
        <v>1625</v>
      </c>
      <c r="K7048">
        <v>15</v>
      </c>
      <c r="L7048" t="str">
        <v>Page et al. 2000</v>
      </c>
      <c r="M7048" t="s">
        <v>583</v>
      </c>
      <c r="P7048" t="s">
        <v>243</v>
      </c>
      <c r="Q7048">
        <v>-0.26400000000000001</v>
      </c>
      <c r="V7048">
        <v>1</v>
      </c>
      <c r="W7048" t="s">
        <v>1371</v>
      </c>
      <c r="X7048" t="s">
        <v>1418</v>
      </c>
    </row>
    <row r="7049" spans="1:24" x14ac:dyDescent="0.3">
      <c r="A7049">
        <v>9442</v>
      </c>
      <c r="B7049" s="15" t="s">
        <v>845</v>
      </c>
      <c r="C7049" t="str">
        <f>_xlfn.XLOOKUP($B7049, STANDARDS!$A:$A, STANDARDS!$B:$B,,0,2)</f>
        <v>Lynott Fm, Batten Subgp, McArthur Gp</v>
      </c>
      <c r="D7049" t="s">
        <v>535</v>
      </c>
      <c r="E7049" t="s">
        <v>584</v>
      </c>
      <c r="J7049" cm="1">
        <f t="array" ref="J7049:L7049">_xlfn.XLOOKUP($C7049, AGE!$A:$A,AGE!$B:$D,,0,2)</f>
        <v>1626</v>
      </c>
      <c r="K7049">
        <v>16</v>
      </c>
      <c r="L7049" t="str">
        <v>Page et al. 2000; Page and Sweet 1998 in Page et al. 2000</v>
      </c>
      <c r="M7049" t="s">
        <v>583</v>
      </c>
      <c r="P7049" t="s">
        <v>243</v>
      </c>
      <c r="Q7049">
        <v>-0.91700000000000004</v>
      </c>
      <c r="V7049">
        <v>1</v>
      </c>
      <c r="W7049" t="s">
        <v>1371</v>
      </c>
      <c r="X7049" t="s">
        <v>1418</v>
      </c>
    </row>
    <row r="7050" spans="1:24" x14ac:dyDescent="0.3">
      <c r="A7050">
        <v>9443</v>
      </c>
      <c r="B7050" s="15" t="s">
        <v>845</v>
      </c>
      <c r="C7050" t="str">
        <f>_xlfn.XLOOKUP($B7050, STANDARDS!$A:$A, STANDARDS!$B:$B,,0,2)</f>
        <v>Lynott Fm, Batten Subgp, McArthur Gp</v>
      </c>
      <c r="D7050" t="s">
        <v>535</v>
      </c>
      <c r="E7050" t="s">
        <v>584</v>
      </c>
      <c r="J7050" cm="1">
        <f t="array" ref="J7050:L7050">_xlfn.XLOOKUP($C7050, AGE!$A:$A,AGE!$B:$D,,0,2)</f>
        <v>1626</v>
      </c>
      <c r="K7050">
        <v>16</v>
      </c>
      <c r="L7050" t="str">
        <v>Page et al. 2000; Page and Sweet 1998 in Page et al. 2000</v>
      </c>
      <c r="M7050" t="s">
        <v>583</v>
      </c>
      <c r="P7050" t="s">
        <v>243</v>
      </c>
      <c r="Q7050">
        <v>-0.85199999999999998</v>
      </c>
      <c r="V7050">
        <v>1</v>
      </c>
      <c r="W7050" t="s">
        <v>1371</v>
      </c>
      <c r="X7050" t="s">
        <v>1418</v>
      </c>
    </row>
    <row r="7051" spans="1:24" x14ac:dyDescent="0.3">
      <c r="A7051">
        <v>9444</v>
      </c>
      <c r="B7051" s="15" t="s">
        <v>845</v>
      </c>
      <c r="C7051" t="str">
        <f>_xlfn.XLOOKUP($B7051, STANDARDS!$A:$A, STANDARDS!$B:$B,,0,2)</f>
        <v>Lynott Fm, Batten Subgp, McArthur Gp</v>
      </c>
      <c r="D7051" t="s">
        <v>535</v>
      </c>
      <c r="E7051" t="s">
        <v>584</v>
      </c>
      <c r="J7051" cm="1">
        <f t="array" ref="J7051:L7051">_xlfn.XLOOKUP($C7051, AGE!$A:$A,AGE!$B:$D,,0,2)</f>
        <v>1626</v>
      </c>
      <c r="K7051">
        <v>16</v>
      </c>
      <c r="L7051" t="str">
        <v>Page et al. 2000; Page and Sweet 1998 in Page et al. 2000</v>
      </c>
      <c r="M7051" t="s">
        <v>583</v>
      </c>
      <c r="P7051" t="s">
        <v>243</v>
      </c>
      <c r="Q7051">
        <v>-0.55200000000000005</v>
      </c>
      <c r="V7051">
        <v>1</v>
      </c>
      <c r="W7051" t="s">
        <v>1371</v>
      </c>
      <c r="X7051" t="s">
        <v>1418</v>
      </c>
    </row>
    <row r="7052" spans="1:24" x14ac:dyDescent="0.3">
      <c r="A7052">
        <v>9445</v>
      </c>
      <c r="B7052" s="15" t="s">
        <v>845</v>
      </c>
      <c r="C7052" t="str">
        <f>_xlfn.XLOOKUP($B7052, STANDARDS!$A:$A, STANDARDS!$B:$B,,0,2)</f>
        <v>Lynott Fm, Batten Subgp, McArthur Gp</v>
      </c>
      <c r="D7052" t="s">
        <v>535</v>
      </c>
      <c r="E7052" t="s">
        <v>584</v>
      </c>
      <c r="J7052" cm="1">
        <f t="array" ref="J7052:L7052">_xlfn.XLOOKUP($C7052, AGE!$A:$A,AGE!$B:$D,,0,2)</f>
        <v>1626</v>
      </c>
      <c r="K7052">
        <v>16</v>
      </c>
      <c r="L7052" t="str">
        <v>Page et al. 2000; Page and Sweet 1998 in Page et al. 2000</v>
      </c>
      <c r="M7052" t="s">
        <v>583</v>
      </c>
      <c r="P7052" t="s">
        <v>243</v>
      </c>
      <c r="Q7052">
        <v>-7.1999999999999995E-2</v>
      </c>
      <c r="V7052">
        <v>1</v>
      </c>
      <c r="W7052" t="s">
        <v>1371</v>
      </c>
      <c r="X7052" t="s">
        <v>1418</v>
      </c>
    </row>
    <row r="7053" spans="1:24" x14ac:dyDescent="0.3">
      <c r="A7053">
        <v>9446</v>
      </c>
      <c r="B7053" s="15" t="s">
        <v>845</v>
      </c>
      <c r="C7053" t="str">
        <f>_xlfn.XLOOKUP($B7053, STANDARDS!$A:$A, STANDARDS!$B:$B,,0,2)</f>
        <v>Lynott Fm, Batten Subgp, McArthur Gp</v>
      </c>
      <c r="D7053" t="s">
        <v>535</v>
      </c>
      <c r="E7053" t="s">
        <v>584</v>
      </c>
      <c r="J7053" cm="1">
        <f t="array" ref="J7053:L7053">_xlfn.XLOOKUP($C7053, AGE!$A:$A,AGE!$B:$D,,0,2)</f>
        <v>1626</v>
      </c>
      <c r="K7053">
        <v>16</v>
      </c>
      <c r="L7053" t="str">
        <v>Page et al. 2000; Page and Sweet 1998 in Page et al. 2000</v>
      </c>
      <c r="M7053" t="s">
        <v>583</v>
      </c>
      <c r="P7053" t="s">
        <v>243</v>
      </c>
      <c r="Q7053">
        <v>-1.0189999999999999</v>
      </c>
      <c r="V7053">
        <v>1</v>
      </c>
      <c r="W7053" t="s">
        <v>1371</v>
      </c>
      <c r="X7053" t="s">
        <v>1418</v>
      </c>
    </row>
    <row r="7054" spans="1:24" x14ac:dyDescent="0.3">
      <c r="A7054">
        <v>9447</v>
      </c>
      <c r="B7054" s="15" t="s">
        <v>844</v>
      </c>
      <c r="C7054" t="str">
        <f>_xlfn.XLOOKUP($B7054, STANDARDS!$A:$A, STANDARDS!$B:$B,,0,2)</f>
        <v>Yalco Fm, Batten Subgp, McArthur Gp</v>
      </c>
      <c r="D7054" t="s">
        <v>535</v>
      </c>
      <c r="E7054" t="s">
        <v>584</v>
      </c>
      <c r="J7054" cm="1">
        <f t="array" ref="J7054:L7054">_xlfn.XLOOKUP($C7054, AGE!$A:$A,AGE!$B:$D,,0,2)</f>
        <v>1625</v>
      </c>
      <c r="K7054">
        <v>15</v>
      </c>
      <c r="L7054" t="str">
        <v>Page et al. 2000</v>
      </c>
      <c r="M7054" t="s">
        <v>583</v>
      </c>
      <c r="P7054" t="s">
        <v>243</v>
      </c>
      <c r="Q7054">
        <v>-5.8000000000000003E-2</v>
      </c>
      <c r="V7054">
        <v>1</v>
      </c>
      <c r="W7054" t="s">
        <v>1371</v>
      </c>
      <c r="X7054" t="s">
        <v>1418</v>
      </c>
    </row>
    <row r="7055" spans="1:24" x14ac:dyDescent="0.3">
      <c r="A7055">
        <v>9448</v>
      </c>
      <c r="B7055" s="15" t="s">
        <v>845</v>
      </c>
      <c r="C7055" t="str">
        <f>_xlfn.XLOOKUP($B7055, STANDARDS!$A:$A, STANDARDS!$B:$B,,0,2)</f>
        <v>Lynott Fm, Batten Subgp, McArthur Gp</v>
      </c>
      <c r="D7055" t="s">
        <v>535</v>
      </c>
      <c r="E7055" t="s">
        <v>584</v>
      </c>
      <c r="J7055" cm="1">
        <f t="array" ref="J7055:L7055">_xlfn.XLOOKUP($C7055, AGE!$A:$A,AGE!$B:$D,,0,2)</f>
        <v>1626</v>
      </c>
      <c r="K7055">
        <v>16</v>
      </c>
      <c r="L7055" t="str">
        <v>Page et al. 2000; Page and Sweet 1998 in Page et al. 2000</v>
      </c>
      <c r="M7055" t="s">
        <v>583</v>
      </c>
      <c r="P7055" t="s">
        <v>243</v>
      </c>
      <c r="Q7055">
        <v>-2.9000000000000001E-2</v>
      </c>
      <c r="V7055">
        <v>1</v>
      </c>
      <c r="W7055" t="s">
        <v>1371</v>
      </c>
      <c r="X7055" t="s">
        <v>1418</v>
      </c>
    </row>
    <row r="7056" spans="1:24" x14ac:dyDescent="0.3">
      <c r="A7056">
        <v>9449</v>
      </c>
      <c r="B7056" s="15" t="s">
        <v>845</v>
      </c>
      <c r="C7056" t="str">
        <f>_xlfn.XLOOKUP($B7056, STANDARDS!$A:$A, STANDARDS!$B:$B,,0,2)</f>
        <v>Lynott Fm, Batten Subgp, McArthur Gp</v>
      </c>
      <c r="D7056" t="s">
        <v>535</v>
      </c>
      <c r="E7056" t="s">
        <v>584</v>
      </c>
      <c r="J7056" cm="1">
        <f t="array" ref="J7056:L7056">_xlfn.XLOOKUP($C7056, AGE!$A:$A,AGE!$B:$D,,0,2)</f>
        <v>1626</v>
      </c>
      <c r="K7056">
        <v>16</v>
      </c>
      <c r="L7056" t="str">
        <v>Page et al. 2000; Page and Sweet 1998 in Page et al. 2000</v>
      </c>
      <c r="M7056" t="s">
        <v>583</v>
      </c>
      <c r="P7056" t="s">
        <v>243</v>
      </c>
      <c r="Q7056">
        <v>-0.45900000000000002</v>
      </c>
      <c r="V7056">
        <v>1</v>
      </c>
      <c r="W7056" t="s">
        <v>1371</v>
      </c>
      <c r="X7056" t="s">
        <v>1418</v>
      </c>
    </row>
    <row r="7057" spans="1:24" x14ac:dyDescent="0.3">
      <c r="A7057">
        <v>9450</v>
      </c>
      <c r="B7057" s="15" t="s">
        <v>845</v>
      </c>
      <c r="C7057" t="str">
        <f>_xlfn.XLOOKUP($B7057, STANDARDS!$A:$A, STANDARDS!$B:$B,,0,2)</f>
        <v>Lynott Fm, Batten Subgp, McArthur Gp</v>
      </c>
      <c r="D7057" t="s">
        <v>535</v>
      </c>
      <c r="E7057" t="s">
        <v>584</v>
      </c>
      <c r="J7057" cm="1">
        <f t="array" ref="J7057:L7057">_xlfn.XLOOKUP($C7057, AGE!$A:$A,AGE!$B:$D,,0,2)</f>
        <v>1626</v>
      </c>
      <c r="K7057">
        <v>16</v>
      </c>
      <c r="L7057" t="str">
        <v>Page et al. 2000; Page and Sweet 1998 in Page et al. 2000</v>
      </c>
      <c r="M7057" t="s">
        <v>583</v>
      </c>
      <c r="P7057" t="s">
        <v>243</v>
      </c>
      <c r="Q7057">
        <v>-0.69</v>
      </c>
      <c r="V7057">
        <v>1</v>
      </c>
      <c r="W7057" t="s">
        <v>1371</v>
      </c>
      <c r="X7057" t="s">
        <v>1418</v>
      </c>
    </row>
    <row r="7058" spans="1:24" x14ac:dyDescent="0.3">
      <c r="A7058">
        <v>9451</v>
      </c>
      <c r="B7058" s="15" t="s">
        <v>845</v>
      </c>
      <c r="C7058" t="str">
        <f>_xlfn.XLOOKUP($B7058, STANDARDS!$A:$A, STANDARDS!$B:$B,,0,2)</f>
        <v>Lynott Fm, Batten Subgp, McArthur Gp</v>
      </c>
      <c r="D7058" t="s">
        <v>535</v>
      </c>
      <c r="E7058" t="s">
        <v>584</v>
      </c>
      <c r="J7058" cm="1">
        <f t="array" ref="J7058:L7058">_xlfn.XLOOKUP($C7058, AGE!$A:$A,AGE!$B:$D,,0,2)</f>
        <v>1626</v>
      </c>
      <c r="K7058">
        <v>16</v>
      </c>
      <c r="L7058" t="str">
        <v>Page et al. 2000; Page and Sweet 1998 in Page et al. 2000</v>
      </c>
      <c r="M7058" t="s">
        <v>583</v>
      </c>
      <c r="P7058" t="s">
        <v>243</v>
      </c>
      <c r="Q7058">
        <v>-0.25600000000000001</v>
      </c>
      <c r="V7058">
        <v>1</v>
      </c>
      <c r="W7058" t="s">
        <v>1371</v>
      </c>
      <c r="X7058" t="s">
        <v>1418</v>
      </c>
    </row>
    <row r="7059" spans="1:24" x14ac:dyDescent="0.3">
      <c r="A7059">
        <v>9452</v>
      </c>
      <c r="B7059" s="15" t="s">
        <v>845</v>
      </c>
      <c r="C7059" t="str">
        <f>_xlfn.XLOOKUP($B7059, STANDARDS!$A:$A, STANDARDS!$B:$B,,0,2)</f>
        <v>Lynott Fm, Batten Subgp, McArthur Gp</v>
      </c>
      <c r="D7059" t="s">
        <v>535</v>
      </c>
      <c r="E7059" t="s">
        <v>584</v>
      </c>
      <c r="J7059" cm="1">
        <f t="array" ref="J7059:L7059">_xlfn.XLOOKUP($C7059, AGE!$A:$A,AGE!$B:$D,,0,2)</f>
        <v>1626</v>
      </c>
      <c r="K7059">
        <v>16</v>
      </c>
      <c r="L7059" t="str">
        <v>Page et al. 2000; Page and Sweet 1998 in Page et al. 2000</v>
      </c>
      <c r="M7059" t="s">
        <v>583</v>
      </c>
      <c r="P7059" t="s">
        <v>243</v>
      </c>
      <c r="Q7059">
        <v>-0.66800000000000004</v>
      </c>
      <c r="V7059">
        <v>1</v>
      </c>
      <c r="W7059" t="s">
        <v>1371</v>
      </c>
      <c r="X7059" t="s">
        <v>1418</v>
      </c>
    </row>
    <row r="7060" spans="1:24" x14ac:dyDescent="0.3">
      <c r="A7060">
        <v>9453</v>
      </c>
      <c r="B7060" s="15" t="s">
        <v>844</v>
      </c>
      <c r="C7060" t="str">
        <f>_xlfn.XLOOKUP($B7060, STANDARDS!$A:$A, STANDARDS!$B:$B,,0,2)</f>
        <v>Yalco Fm, Batten Subgp, McArthur Gp</v>
      </c>
      <c r="D7060" t="s">
        <v>535</v>
      </c>
      <c r="E7060" t="s">
        <v>584</v>
      </c>
      <c r="J7060" cm="1">
        <f t="array" ref="J7060:L7060">_xlfn.XLOOKUP($C7060, AGE!$A:$A,AGE!$B:$D,,0,2)</f>
        <v>1625</v>
      </c>
      <c r="K7060">
        <v>15</v>
      </c>
      <c r="L7060" t="str">
        <v>Page et al. 2000</v>
      </c>
      <c r="M7060" t="s">
        <v>583</v>
      </c>
      <c r="P7060" t="s">
        <v>243</v>
      </c>
      <c r="Q7060">
        <v>0.08</v>
      </c>
      <c r="V7060">
        <v>1</v>
      </c>
      <c r="W7060" t="s">
        <v>1371</v>
      </c>
      <c r="X7060" t="s">
        <v>1418</v>
      </c>
    </row>
    <row r="7061" spans="1:24" x14ac:dyDescent="0.3">
      <c r="A7061">
        <v>9454</v>
      </c>
      <c r="B7061" s="15" t="s">
        <v>845</v>
      </c>
      <c r="C7061" t="str">
        <f>_xlfn.XLOOKUP($B7061, STANDARDS!$A:$A, STANDARDS!$B:$B,,0,2)</f>
        <v>Lynott Fm, Batten Subgp, McArthur Gp</v>
      </c>
      <c r="D7061" t="s">
        <v>535</v>
      </c>
      <c r="E7061" t="s">
        <v>584</v>
      </c>
      <c r="J7061" cm="1">
        <f t="array" ref="J7061:L7061">_xlfn.XLOOKUP($C7061, AGE!$A:$A,AGE!$B:$D,,0,2)</f>
        <v>1626</v>
      </c>
      <c r="K7061">
        <v>16</v>
      </c>
      <c r="L7061" t="str">
        <v>Page et al. 2000; Page and Sweet 1998 in Page et al. 2000</v>
      </c>
      <c r="M7061" t="s">
        <v>583</v>
      </c>
      <c r="P7061" t="s">
        <v>243</v>
      </c>
      <c r="Q7061">
        <v>-0.60299999999999998</v>
      </c>
      <c r="V7061">
        <v>1</v>
      </c>
      <c r="W7061" t="s">
        <v>1371</v>
      </c>
      <c r="X7061" t="s">
        <v>1418</v>
      </c>
    </row>
    <row r="7062" spans="1:24" x14ac:dyDescent="0.3">
      <c r="A7062">
        <v>9455</v>
      </c>
      <c r="B7062" s="15" t="s">
        <v>844</v>
      </c>
      <c r="C7062" t="str">
        <f>_xlfn.XLOOKUP($B7062, STANDARDS!$A:$A, STANDARDS!$B:$B,,0,2)</f>
        <v>Yalco Fm, Batten Subgp, McArthur Gp</v>
      </c>
      <c r="D7062" t="s">
        <v>535</v>
      </c>
      <c r="E7062" t="s">
        <v>584</v>
      </c>
      <c r="J7062" cm="1">
        <f t="array" ref="J7062:L7062">_xlfn.XLOOKUP($C7062, AGE!$A:$A,AGE!$B:$D,,0,2)</f>
        <v>1625</v>
      </c>
      <c r="K7062">
        <v>15</v>
      </c>
      <c r="L7062" t="str">
        <v>Page et al. 2000</v>
      </c>
      <c r="M7062" t="s">
        <v>583</v>
      </c>
      <c r="P7062" t="s">
        <v>243</v>
      </c>
      <c r="Q7062">
        <v>0.214</v>
      </c>
      <c r="V7062">
        <v>1</v>
      </c>
      <c r="W7062" t="s">
        <v>1371</v>
      </c>
      <c r="X7062" t="s">
        <v>1418</v>
      </c>
    </row>
    <row r="7063" spans="1:24" x14ac:dyDescent="0.3">
      <c r="A7063">
        <v>9456</v>
      </c>
      <c r="B7063" s="15" t="s">
        <v>845</v>
      </c>
      <c r="C7063" t="str">
        <f>_xlfn.XLOOKUP($B7063, STANDARDS!$A:$A, STANDARDS!$B:$B,,0,2)</f>
        <v>Lynott Fm, Batten Subgp, McArthur Gp</v>
      </c>
      <c r="D7063" t="s">
        <v>535</v>
      </c>
      <c r="E7063" t="s">
        <v>584</v>
      </c>
      <c r="J7063" cm="1">
        <f t="array" ref="J7063:L7063">_xlfn.XLOOKUP($C7063, AGE!$A:$A,AGE!$B:$D,,0,2)</f>
        <v>1626</v>
      </c>
      <c r="K7063">
        <v>16</v>
      </c>
      <c r="L7063" t="str">
        <v>Page et al. 2000; Page and Sweet 1998 in Page et al. 2000</v>
      </c>
      <c r="M7063" t="s">
        <v>583</v>
      </c>
      <c r="P7063" t="s">
        <v>243</v>
      </c>
      <c r="Q7063">
        <v>-0.625</v>
      </c>
      <c r="V7063">
        <v>1</v>
      </c>
      <c r="W7063" t="s">
        <v>1371</v>
      </c>
      <c r="X7063" t="s">
        <v>1418</v>
      </c>
    </row>
    <row r="7064" spans="1:24" x14ac:dyDescent="0.3">
      <c r="A7064">
        <v>9457</v>
      </c>
      <c r="B7064" s="15" t="s">
        <v>845</v>
      </c>
      <c r="C7064" t="str">
        <f>_xlfn.XLOOKUP($B7064, STANDARDS!$A:$A, STANDARDS!$B:$B,,0,2)</f>
        <v>Lynott Fm, Batten Subgp, McArthur Gp</v>
      </c>
      <c r="D7064" t="s">
        <v>535</v>
      </c>
      <c r="E7064" t="s">
        <v>584</v>
      </c>
      <c r="J7064" cm="1">
        <f t="array" ref="J7064:L7064">_xlfn.XLOOKUP($C7064, AGE!$A:$A,AGE!$B:$D,,0,2)</f>
        <v>1626</v>
      </c>
      <c r="K7064">
        <v>16</v>
      </c>
      <c r="L7064" t="str">
        <v>Page et al. 2000; Page and Sweet 1998 in Page et al. 2000</v>
      </c>
      <c r="M7064" t="s">
        <v>583</v>
      </c>
      <c r="P7064" t="s">
        <v>243</v>
      </c>
      <c r="Q7064">
        <v>1E-3</v>
      </c>
      <c r="V7064">
        <v>1</v>
      </c>
      <c r="W7064" t="s">
        <v>1371</v>
      </c>
      <c r="X7064" t="s">
        <v>1418</v>
      </c>
    </row>
    <row r="7065" spans="1:24" x14ac:dyDescent="0.3">
      <c r="A7065">
        <v>9458</v>
      </c>
      <c r="B7065" s="15" t="s">
        <v>845</v>
      </c>
      <c r="C7065" t="str">
        <f>_xlfn.XLOOKUP($B7065, STANDARDS!$A:$A, STANDARDS!$B:$B,,0,2)</f>
        <v>Lynott Fm, Batten Subgp, McArthur Gp</v>
      </c>
      <c r="D7065" t="s">
        <v>535</v>
      </c>
      <c r="E7065" t="s">
        <v>584</v>
      </c>
      <c r="J7065" cm="1">
        <f t="array" ref="J7065:L7065">_xlfn.XLOOKUP($C7065, AGE!$A:$A,AGE!$B:$D,,0,2)</f>
        <v>1626</v>
      </c>
      <c r="K7065">
        <v>16</v>
      </c>
      <c r="L7065" t="str">
        <v>Page et al. 2000; Page and Sweet 1998 in Page et al. 2000</v>
      </c>
      <c r="M7065" t="s">
        <v>583</v>
      </c>
      <c r="P7065" t="s">
        <v>243</v>
      </c>
      <c r="Q7065">
        <v>-0.63500000000000001</v>
      </c>
      <c r="V7065">
        <v>1</v>
      </c>
      <c r="W7065" t="s">
        <v>1371</v>
      </c>
      <c r="X7065" t="s">
        <v>1418</v>
      </c>
    </row>
    <row r="7066" spans="1:24" x14ac:dyDescent="0.3">
      <c r="A7066">
        <v>9459</v>
      </c>
      <c r="B7066" s="15" t="s">
        <v>844</v>
      </c>
      <c r="C7066" t="str">
        <f>_xlfn.XLOOKUP($B7066, STANDARDS!$A:$A, STANDARDS!$B:$B,,0,2)</f>
        <v>Yalco Fm, Batten Subgp, McArthur Gp</v>
      </c>
      <c r="D7066" t="s">
        <v>535</v>
      </c>
      <c r="E7066" t="s">
        <v>584</v>
      </c>
      <c r="J7066" cm="1">
        <f t="array" ref="J7066:L7066">_xlfn.XLOOKUP($C7066, AGE!$A:$A,AGE!$B:$D,,0,2)</f>
        <v>1625</v>
      </c>
      <c r="K7066">
        <v>15</v>
      </c>
      <c r="L7066" t="str">
        <v>Page et al. 2000</v>
      </c>
      <c r="M7066" t="s">
        <v>583</v>
      </c>
      <c r="P7066" t="s">
        <v>243</v>
      </c>
      <c r="Q7066">
        <v>-2.085636854E-2</v>
      </c>
      <c r="V7066">
        <v>1</v>
      </c>
      <c r="W7066" t="s">
        <v>1371</v>
      </c>
      <c r="X7066" t="s">
        <v>1418</v>
      </c>
    </row>
    <row r="7067" spans="1:24" x14ac:dyDescent="0.3">
      <c r="A7067">
        <v>9460</v>
      </c>
      <c r="B7067" s="15" t="s">
        <v>845</v>
      </c>
      <c r="C7067" t="str">
        <f>_xlfn.XLOOKUP($B7067, STANDARDS!$A:$A, STANDARDS!$B:$B,,0,2)</f>
        <v>Lynott Fm, Batten Subgp, McArthur Gp</v>
      </c>
      <c r="D7067" t="s">
        <v>535</v>
      </c>
      <c r="E7067" t="s">
        <v>584</v>
      </c>
      <c r="J7067" cm="1">
        <f t="array" ref="J7067:L7067">_xlfn.XLOOKUP($C7067, AGE!$A:$A,AGE!$B:$D,,0,2)</f>
        <v>1626</v>
      </c>
      <c r="K7067">
        <v>16</v>
      </c>
      <c r="L7067" t="str">
        <v>Page et al. 2000; Page and Sweet 1998 in Page et al. 2000</v>
      </c>
      <c r="M7067" t="s">
        <v>583</v>
      </c>
      <c r="P7067" t="s">
        <v>243</v>
      </c>
      <c r="Q7067">
        <v>-0.312</v>
      </c>
      <c r="V7067">
        <v>1</v>
      </c>
      <c r="W7067" t="s">
        <v>1371</v>
      </c>
      <c r="X7067" t="s">
        <v>1418</v>
      </c>
    </row>
    <row r="7068" spans="1:24" x14ac:dyDescent="0.3">
      <c r="A7068">
        <v>9461</v>
      </c>
      <c r="B7068" s="15" t="s">
        <v>845</v>
      </c>
      <c r="C7068" t="str">
        <f>_xlfn.XLOOKUP($B7068, STANDARDS!$A:$A, STANDARDS!$B:$B,,0,2)</f>
        <v>Lynott Fm, Batten Subgp, McArthur Gp</v>
      </c>
      <c r="D7068" t="s">
        <v>535</v>
      </c>
      <c r="E7068" t="s">
        <v>584</v>
      </c>
      <c r="J7068" cm="1">
        <f t="array" ref="J7068:L7068">_xlfn.XLOOKUP($C7068, AGE!$A:$A,AGE!$B:$D,,0,2)</f>
        <v>1626</v>
      </c>
      <c r="K7068">
        <v>16</v>
      </c>
      <c r="L7068" t="str">
        <v>Page et al. 2000; Page and Sweet 1998 in Page et al. 2000</v>
      </c>
      <c r="M7068" t="s">
        <v>583</v>
      </c>
      <c r="P7068" t="s">
        <v>243</v>
      </c>
      <c r="Q7068">
        <v>7.3999999999999996E-2</v>
      </c>
      <c r="V7068">
        <v>1</v>
      </c>
      <c r="W7068" t="s">
        <v>1371</v>
      </c>
      <c r="X7068" t="s">
        <v>1418</v>
      </c>
    </row>
    <row r="7069" spans="1:24" x14ac:dyDescent="0.3">
      <c r="A7069">
        <v>9462</v>
      </c>
      <c r="B7069" s="15" t="s">
        <v>845</v>
      </c>
      <c r="C7069" t="str">
        <f>_xlfn.XLOOKUP($B7069, STANDARDS!$A:$A, STANDARDS!$B:$B,,0,2)</f>
        <v>Lynott Fm, Batten Subgp, McArthur Gp</v>
      </c>
      <c r="D7069" t="s">
        <v>535</v>
      </c>
      <c r="E7069" t="s">
        <v>584</v>
      </c>
      <c r="J7069" cm="1">
        <f t="array" ref="J7069:L7069">_xlfn.XLOOKUP($C7069, AGE!$A:$A,AGE!$B:$D,,0,2)</f>
        <v>1626</v>
      </c>
      <c r="K7069">
        <v>16</v>
      </c>
      <c r="L7069" t="str">
        <v>Page et al. 2000; Page and Sweet 1998 in Page et al. 2000</v>
      </c>
      <c r="M7069" t="s">
        <v>583</v>
      </c>
      <c r="P7069" t="s">
        <v>243</v>
      </c>
      <c r="Q7069">
        <v>-0.85699999999999998</v>
      </c>
      <c r="V7069">
        <v>1</v>
      </c>
      <c r="W7069" t="s">
        <v>1371</v>
      </c>
      <c r="X7069" t="s">
        <v>1418</v>
      </c>
    </row>
    <row r="7070" spans="1:24" x14ac:dyDescent="0.3">
      <c r="A7070">
        <v>9463</v>
      </c>
      <c r="B7070" s="15" t="s">
        <v>845</v>
      </c>
      <c r="C7070" t="str">
        <f>_xlfn.XLOOKUP($B7070, STANDARDS!$A:$A, STANDARDS!$B:$B,,0,2)</f>
        <v>Lynott Fm, Batten Subgp, McArthur Gp</v>
      </c>
      <c r="D7070" t="s">
        <v>535</v>
      </c>
      <c r="E7070" t="s">
        <v>584</v>
      </c>
      <c r="J7070" cm="1">
        <f t="array" ref="J7070:L7070">_xlfn.XLOOKUP($C7070, AGE!$A:$A,AGE!$B:$D,,0,2)</f>
        <v>1626</v>
      </c>
      <c r="K7070">
        <v>16</v>
      </c>
      <c r="L7070" t="str">
        <v>Page et al. 2000; Page and Sweet 1998 in Page et al. 2000</v>
      </c>
      <c r="M7070" t="s">
        <v>583</v>
      </c>
      <c r="P7070" t="s">
        <v>243</v>
      </c>
      <c r="Q7070">
        <v>-1.052</v>
      </c>
      <c r="V7070">
        <v>1</v>
      </c>
      <c r="W7070" t="s">
        <v>1371</v>
      </c>
      <c r="X7070" t="s">
        <v>1418</v>
      </c>
    </row>
    <row r="7071" spans="1:24" x14ac:dyDescent="0.3">
      <c r="A7071">
        <v>9464</v>
      </c>
      <c r="B7071" s="15" t="s">
        <v>845</v>
      </c>
      <c r="C7071" t="str">
        <f>_xlfn.XLOOKUP($B7071, STANDARDS!$A:$A, STANDARDS!$B:$B,,0,2)</f>
        <v>Lynott Fm, Batten Subgp, McArthur Gp</v>
      </c>
      <c r="D7071" t="s">
        <v>535</v>
      </c>
      <c r="E7071" t="s">
        <v>584</v>
      </c>
      <c r="J7071" cm="1">
        <f t="array" ref="J7071:L7071">_xlfn.XLOOKUP($C7071, AGE!$A:$A,AGE!$B:$D,,0,2)</f>
        <v>1626</v>
      </c>
      <c r="K7071">
        <v>16</v>
      </c>
      <c r="L7071" t="str">
        <v>Page et al. 2000; Page and Sweet 1998 in Page et al. 2000</v>
      </c>
      <c r="M7071" t="s">
        <v>583</v>
      </c>
      <c r="P7071" t="s">
        <v>243</v>
      </c>
      <c r="Q7071">
        <v>-0.85899999999999999</v>
      </c>
      <c r="V7071">
        <v>1</v>
      </c>
      <c r="W7071" t="s">
        <v>1371</v>
      </c>
      <c r="X7071" t="s">
        <v>1418</v>
      </c>
    </row>
    <row r="7072" spans="1:24" x14ac:dyDescent="0.3">
      <c r="A7072">
        <v>9465</v>
      </c>
      <c r="B7072" s="15" t="s">
        <v>845</v>
      </c>
      <c r="C7072" t="str">
        <f>_xlfn.XLOOKUP($B7072, STANDARDS!$A:$A, STANDARDS!$B:$B,,0,2)</f>
        <v>Lynott Fm, Batten Subgp, McArthur Gp</v>
      </c>
      <c r="D7072" t="s">
        <v>535</v>
      </c>
      <c r="E7072" t="s">
        <v>584</v>
      </c>
      <c r="J7072" cm="1">
        <f t="array" ref="J7072:L7072">_xlfn.XLOOKUP($C7072, AGE!$A:$A,AGE!$B:$D,,0,2)</f>
        <v>1626</v>
      </c>
      <c r="K7072">
        <v>16</v>
      </c>
      <c r="L7072" t="str">
        <v>Page et al. 2000; Page and Sweet 1998 in Page et al. 2000</v>
      </c>
      <c r="M7072" t="s">
        <v>583</v>
      </c>
      <c r="P7072" t="s">
        <v>243</v>
      </c>
      <c r="Q7072">
        <v>5.5E-2</v>
      </c>
      <c r="V7072">
        <v>1</v>
      </c>
      <c r="W7072" t="s">
        <v>1371</v>
      </c>
      <c r="X7072" t="s">
        <v>1418</v>
      </c>
    </row>
    <row r="7073" spans="1:24" x14ac:dyDescent="0.3">
      <c r="A7073">
        <v>9466</v>
      </c>
      <c r="B7073" s="15" t="s">
        <v>845</v>
      </c>
      <c r="C7073" t="str">
        <f>_xlfn.XLOOKUP($B7073, STANDARDS!$A:$A, STANDARDS!$B:$B,,0,2)</f>
        <v>Lynott Fm, Batten Subgp, McArthur Gp</v>
      </c>
      <c r="D7073" t="s">
        <v>535</v>
      </c>
      <c r="E7073" t="s">
        <v>584</v>
      </c>
      <c r="J7073" cm="1">
        <f t="array" ref="J7073:L7073">_xlfn.XLOOKUP($C7073, AGE!$A:$A,AGE!$B:$D,,0,2)</f>
        <v>1626</v>
      </c>
      <c r="K7073">
        <v>16</v>
      </c>
      <c r="L7073" t="str">
        <v>Page et al. 2000; Page and Sweet 1998 in Page et al. 2000</v>
      </c>
      <c r="M7073" t="s">
        <v>583</v>
      </c>
      <c r="P7073" t="s">
        <v>243</v>
      </c>
      <c r="Q7073">
        <v>-0.29299999999999998</v>
      </c>
      <c r="V7073">
        <v>1</v>
      </c>
      <c r="W7073" t="s">
        <v>1371</v>
      </c>
      <c r="X7073" t="s">
        <v>1418</v>
      </c>
    </row>
    <row r="7074" spans="1:24" x14ac:dyDescent="0.3">
      <c r="A7074">
        <v>9467</v>
      </c>
      <c r="B7074" s="15" t="s">
        <v>845</v>
      </c>
      <c r="C7074" t="str">
        <f>_xlfn.XLOOKUP($B7074, STANDARDS!$A:$A, STANDARDS!$B:$B,,0,2)</f>
        <v>Lynott Fm, Batten Subgp, McArthur Gp</v>
      </c>
      <c r="D7074" t="s">
        <v>535</v>
      </c>
      <c r="E7074" t="s">
        <v>584</v>
      </c>
      <c r="J7074" cm="1">
        <f t="array" ref="J7074:L7074">_xlfn.XLOOKUP($C7074, AGE!$A:$A,AGE!$B:$D,,0,2)</f>
        <v>1626</v>
      </c>
      <c r="K7074">
        <v>16</v>
      </c>
      <c r="L7074" t="str">
        <v>Page et al. 2000; Page and Sweet 1998 in Page et al. 2000</v>
      </c>
      <c r="M7074" t="s">
        <v>583</v>
      </c>
      <c r="P7074" t="s">
        <v>243</v>
      </c>
      <c r="Q7074">
        <v>0.161</v>
      </c>
      <c r="V7074">
        <v>1</v>
      </c>
      <c r="W7074" t="s">
        <v>1371</v>
      </c>
      <c r="X7074" t="s">
        <v>1418</v>
      </c>
    </row>
    <row r="7075" spans="1:24" x14ac:dyDescent="0.3">
      <c r="A7075">
        <v>9468</v>
      </c>
      <c r="B7075" s="15" t="s">
        <v>845</v>
      </c>
      <c r="C7075" t="str">
        <f>_xlfn.XLOOKUP($B7075, STANDARDS!$A:$A, STANDARDS!$B:$B,,0,2)</f>
        <v>Lynott Fm, Batten Subgp, McArthur Gp</v>
      </c>
      <c r="D7075" t="s">
        <v>535</v>
      </c>
      <c r="E7075" t="s">
        <v>584</v>
      </c>
      <c r="J7075" cm="1">
        <f t="array" ref="J7075:L7075">_xlfn.XLOOKUP($C7075, AGE!$A:$A,AGE!$B:$D,,0,2)</f>
        <v>1626</v>
      </c>
      <c r="K7075">
        <v>16</v>
      </c>
      <c r="L7075" t="str">
        <v>Page et al. 2000; Page and Sweet 1998 in Page et al. 2000</v>
      </c>
      <c r="M7075" t="s">
        <v>583</v>
      </c>
      <c r="P7075" t="s">
        <v>243</v>
      </c>
      <c r="Q7075">
        <v>-0.435</v>
      </c>
      <c r="V7075">
        <v>1</v>
      </c>
      <c r="W7075" t="s">
        <v>1371</v>
      </c>
      <c r="X7075" t="s">
        <v>1418</v>
      </c>
    </row>
    <row r="7076" spans="1:24" x14ac:dyDescent="0.3">
      <c r="A7076">
        <v>9469</v>
      </c>
      <c r="B7076" s="15" t="s">
        <v>845</v>
      </c>
      <c r="C7076" t="str">
        <f>_xlfn.XLOOKUP($B7076, STANDARDS!$A:$A, STANDARDS!$B:$B,,0,2)</f>
        <v>Lynott Fm, Batten Subgp, McArthur Gp</v>
      </c>
      <c r="D7076" t="s">
        <v>535</v>
      </c>
      <c r="E7076" t="s">
        <v>584</v>
      </c>
      <c r="J7076" cm="1">
        <f t="array" ref="J7076:L7076">_xlfn.XLOOKUP($C7076, AGE!$A:$A,AGE!$B:$D,,0,2)</f>
        <v>1626</v>
      </c>
      <c r="K7076">
        <v>16</v>
      </c>
      <c r="L7076" t="str">
        <v>Page et al. 2000; Page and Sweet 1998 in Page et al. 2000</v>
      </c>
      <c r="M7076" t="s">
        <v>583</v>
      </c>
      <c r="P7076" t="s">
        <v>243</v>
      </c>
      <c r="Q7076">
        <v>-3.6190000000000002</v>
      </c>
      <c r="V7076">
        <v>1</v>
      </c>
      <c r="W7076" t="s">
        <v>1371</v>
      </c>
      <c r="X7076" t="s">
        <v>1418</v>
      </c>
    </row>
    <row r="7077" spans="1:24" x14ac:dyDescent="0.3">
      <c r="A7077">
        <v>9470</v>
      </c>
      <c r="B7077" s="15" t="s">
        <v>844</v>
      </c>
      <c r="C7077" t="str">
        <f>_xlfn.XLOOKUP($B7077, STANDARDS!$A:$A, STANDARDS!$B:$B,,0,2)</f>
        <v>Yalco Fm, Batten Subgp, McArthur Gp</v>
      </c>
      <c r="D7077" t="s">
        <v>535</v>
      </c>
      <c r="E7077" t="s">
        <v>584</v>
      </c>
      <c r="J7077" cm="1">
        <f t="array" ref="J7077:L7077">_xlfn.XLOOKUP($C7077, AGE!$A:$A,AGE!$B:$D,,0,2)</f>
        <v>1625</v>
      </c>
      <c r="K7077">
        <v>15</v>
      </c>
      <c r="L7077" t="str">
        <v>Page et al. 2000</v>
      </c>
      <c r="M7077" t="s">
        <v>583</v>
      </c>
      <c r="P7077" t="s">
        <v>243</v>
      </c>
      <c r="Q7077">
        <v>-0.16400000000000001</v>
      </c>
      <c r="V7077">
        <v>1</v>
      </c>
      <c r="W7077" t="s">
        <v>1371</v>
      </c>
      <c r="X7077" t="s">
        <v>1418</v>
      </c>
    </row>
    <row r="7078" spans="1:24" x14ac:dyDescent="0.3">
      <c r="A7078">
        <v>9471</v>
      </c>
      <c r="B7078" s="15" t="s">
        <v>845</v>
      </c>
      <c r="C7078" t="str">
        <f>_xlfn.XLOOKUP($B7078, STANDARDS!$A:$A, STANDARDS!$B:$B,,0,2)</f>
        <v>Lynott Fm, Batten Subgp, McArthur Gp</v>
      </c>
      <c r="D7078" t="s">
        <v>535</v>
      </c>
      <c r="E7078" t="s">
        <v>584</v>
      </c>
      <c r="J7078" cm="1">
        <f t="array" ref="J7078:L7078">_xlfn.XLOOKUP($C7078, AGE!$A:$A,AGE!$B:$D,,0,2)</f>
        <v>1626</v>
      </c>
      <c r="K7078">
        <v>16</v>
      </c>
      <c r="L7078" t="str">
        <v>Page et al. 2000; Page and Sweet 1998 in Page et al. 2000</v>
      </c>
      <c r="M7078" t="s">
        <v>583</v>
      </c>
      <c r="P7078" t="s">
        <v>243</v>
      </c>
      <c r="Q7078">
        <v>-0.313</v>
      </c>
      <c r="V7078">
        <v>1</v>
      </c>
      <c r="W7078" t="s">
        <v>1371</v>
      </c>
      <c r="X7078" t="s">
        <v>1418</v>
      </c>
    </row>
    <row r="7079" spans="1:24" x14ac:dyDescent="0.3">
      <c r="A7079">
        <v>9472</v>
      </c>
      <c r="B7079" s="15" t="s">
        <v>845</v>
      </c>
      <c r="C7079" t="str">
        <f>_xlfn.XLOOKUP($B7079, STANDARDS!$A:$A, STANDARDS!$B:$B,,0,2)</f>
        <v>Lynott Fm, Batten Subgp, McArthur Gp</v>
      </c>
      <c r="D7079" t="s">
        <v>535</v>
      </c>
      <c r="E7079" t="s">
        <v>584</v>
      </c>
      <c r="J7079" cm="1">
        <f t="array" ref="J7079:L7079">_xlfn.XLOOKUP($C7079, AGE!$A:$A,AGE!$B:$D,,0,2)</f>
        <v>1626</v>
      </c>
      <c r="K7079">
        <v>16</v>
      </c>
      <c r="L7079" t="str">
        <v>Page et al. 2000; Page and Sweet 1998 in Page et al. 2000</v>
      </c>
      <c r="M7079" t="s">
        <v>583</v>
      </c>
      <c r="P7079" t="s">
        <v>243</v>
      </c>
      <c r="Q7079">
        <v>-0.78100000000000003</v>
      </c>
      <c r="V7079">
        <v>1</v>
      </c>
      <c r="W7079" t="s">
        <v>1371</v>
      </c>
      <c r="X7079" t="s">
        <v>1418</v>
      </c>
    </row>
    <row r="7080" spans="1:24" x14ac:dyDescent="0.3">
      <c r="A7080">
        <v>9473</v>
      </c>
      <c r="B7080" s="15" t="s">
        <v>845</v>
      </c>
      <c r="C7080" t="str">
        <f>_xlfn.XLOOKUP($B7080, STANDARDS!$A:$A, STANDARDS!$B:$B,,0,2)</f>
        <v>Lynott Fm, Batten Subgp, McArthur Gp</v>
      </c>
      <c r="D7080" t="s">
        <v>535</v>
      </c>
      <c r="E7080" t="s">
        <v>584</v>
      </c>
      <c r="J7080" cm="1">
        <f t="array" ref="J7080:L7080">_xlfn.XLOOKUP($C7080, AGE!$A:$A,AGE!$B:$D,,0,2)</f>
        <v>1626</v>
      </c>
      <c r="K7080">
        <v>16</v>
      </c>
      <c r="L7080" t="str">
        <v>Page et al. 2000; Page and Sweet 1998 in Page et al. 2000</v>
      </c>
      <c r="M7080" t="s">
        <v>583</v>
      </c>
      <c r="P7080" t="s">
        <v>243</v>
      </c>
      <c r="Q7080">
        <v>-0.16</v>
      </c>
      <c r="V7080">
        <v>1</v>
      </c>
      <c r="W7080" t="s">
        <v>1371</v>
      </c>
      <c r="X7080" t="s">
        <v>1418</v>
      </c>
    </row>
    <row r="7081" spans="1:24" x14ac:dyDescent="0.3">
      <c r="A7081">
        <v>9474</v>
      </c>
      <c r="B7081" s="15" t="s">
        <v>845</v>
      </c>
      <c r="C7081" t="str">
        <f>_xlfn.XLOOKUP($B7081, STANDARDS!$A:$A, STANDARDS!$B:$B,,0,2)</f>
        <v>Lynott Fm, Batten Subgp, McArthur Gp</v>
      </c>
      <c r="D7081" t="s">
        <v>535</v>
      </c>
      <c r="E7081" t="s">
        <v>584</v>
      </c>
      <c r="J7081" cm="1">
        <f t="array" ref="J7081:L7081">_xlfn.XLOOKUP($C7081, AGE!$A:$A,AGE!$B:$D,,0,2)</f>
        <v>1626</v>
      </c>
      <c r="K7081">
        <v>16</v>
      </c>
      <c r="L7081" t="str">
        <v>Page et al. 2000; Page and Sweet 1998 in Page et al. 2000</v>
      </c>
      <c r="M7081" t="s">
        <v>583</v>
      </c>
      <c r="P7081" t="s">
        <v>243</v>
      </c>
      <c r="Q7081">
        <v>-5.6148847722199999</v>
      </c>
      <c r="V7081">
        <v>1</v>
      </c>
      <c r="W7081" t="s">
        <v>1371</v>
      </c>
      <c r="X7081" t="s">
        <v>1418</v>
      </c>
    </row>
    <row r="7082" spans="1:24" x14ac:dyDescent="0.3">
      <c r="A7082">
        <v>9475</v>
      </c>
      <c r="B7082" s="15" t="s">
        <v>845</v>
      </c>
      <c r="C7082" t="str">
        <f>_xlfn.XLOOKUP($B7082, STANDARDS!$A:$A, STANDARDS!$B:$B,,0,2)</f>
        <v>Lynott Fm, Batten Subgp, McArthur Gp</v>
      </c>
      <c r="D7082" t="s">
        <v>535</v>
      </c>
      <c r="E7082" t="s">
        <v>584</v>
      </c>
      <c r="J7082" cm="1">
        <f t="array" ref="J7082:L7082">_xlfn.XLOOKUP($C7082, AGE!$A:$A,AGE!$B:$D,,0,2)</f>
        <v>1626</v>
      </c>
      <c r="K7082">
        <v>16</v>
      </c>
      <c r="L7082" t="str">
        <v>Page et al. 2000; Page and Sweet 1998 in Page et al. 2000</v>
      </c>
      <c r="M7082" t="s">
        <v>583</v>
      </c>
      <c r="P7082" t="s">
        <v>243</v>
      </c>
      <c r="Q7082">
        <v>-0.996</v>
      </c>
      <c r="V7082">
        <v>1</v>
      </c>
      <c r="W7082" t="s">
        <v>1371</v>
      </c>
      <c r="X7082" t="s">
        <v>1418</v>
      </c>
    </row>
    <row r="7083" spans="1:24" x14ac:dyDescent="0.3">
      <c r="A7083">
        <v>9476</v>
      </c>
      <c r="B7083" s="15" t="s">
        <v>845</v>
      </c>
      <c r="C7083" t="str">
        <f>_xlfn.XLOOKUP($B7083, STANDARDS!$A:$A, STANDARDS!$B:$B,,0,2)</f>
        <v>Lynott Fm, Batten Subgp, McArthur Gp</v>
      </c>
      <c r="D7083" t="s">
        <v>535</v>
      </c>
      <c r="E7083" t="s">
        <v>584</v>
      </c>
      <c r="J7083" cm="1">
        <f t="array" ref="J7083:L7083">_xlfn.XLOOKUP($C7083, AGE!$A:$A,AGE!$B:$D,,0,2)</f>
        <v>1626</v>
      </c>
      <c r="K7083">
        <v>16</v>
      </c>
      <c r="L7083" t="str">
        <v>Page et al. 2000; Page and Sweet 1998 in Page et al. 2000</v>
      </c>
      <c r="M7083" t="s">
        <v>583</v>
      </c>
      <c r="P7083" t="s">
        <v>243</v>
      </c>
      <c r="Q7083">
        <v>-0.17799999999999999</v>
      </c>
      <c r="V7083">
        <v>1</v>
      </c>
      <c r="W7083" t="s">
        <v>1371</v>
      </c>
      <c r="X7083" t="s">
        <v>1418</v>
      </c>
    </row>
    <row r="7084" spans="1:24" x14ac:dyDescent="0.3">
      <c r="A7084">
        <v>9477</v>
      </c>
      <c r="B7084" s="15" t="s">
        <v>845</v>
      </c>
      <c r="C7084" t="str">
        <f>_xlfn.XLOOKUP($B7084, STANDARDS!$A:$A, STANDARDS!$B:$B,,0,2)</f>
        <v>Lynott Fm, Batten Subgp, McArthur Gp</v>
      </c>
      <c r="D7084" t="s">
        <v>535</v>
      </c>
      <c r="E7084" t="s">
        <v>584</v>
      </c>
      <c r="J7084" cm="1">
        <f t="array" ref="J7084:L7084">_xlfn.XLOOKUP($C7084, AGE!$A:$A,AGE!$B:$D,,0,2)</f>
        <v>1626</v>
      </c>
      <c r="K7084">
        <v>16</v>
      </c>
      <c r="L7084" t="str">
        <v>Page et al. 2000; Page and Sweet 1998 in Page et al. 2000</v>
      </c>
      <c r="M7084" t="s">
        <v>583</v>
      </c>
      <c r="P7084" t="s">
        <v>243</v>
      </c>
      <c r="Q7084">
        <v>-0.53500000000000003</v>
      </c>
      <c r="V7084">
        <v>1</v>
      </c>
      <c r="W7084" t="s">
        <v>1371</v>
      </c>
      <c r="X7084" t="s">
        <v>1418</v>
      </c>
    </row>
    <row r="7085" spans="1:24" x14ac:dyDescent="0.3">
      <c r="A7085">
        <v>9478</v>
      </c>
      <c r="B7085" s="15" t="s">
        <v>845</v>
      </c>
      <c r="C7085" t="str">
        <f>_xlfn.XLOOKUP($B7085, STANDARDS!$A:$A, STANDARDS!$B:$B,,0,2)</f>
        <v>Lynott Fm, Batten Subgp, McArthur Gp</v>
      </c>
      <c r="D7085" t="s">
        <v>535</v>
      </c>
      <c r="E7085" t="s">
        <v>584</v>
      </c>
      <c r="J7085" cm="1">
        <f t="array" ref="J7085:L7085">_xlfn.XLOOKUP($C7085, AGE!$A:$A,AGE!$B:$D,,0,2)</f>
        <v>1626</v>
      </c>
      <c r="K7085">
        <v>16</v>
      </c>
      <c r="L7085" t="str">
        <v>Page et al. 2000; Page and Sweet 1998 in Page et al. 2000</v>
      </c>
      <c r="M7085" t="s">
        <v>583</v>
      </c>
      <c r="P7085" t="s">
        <v>243</v>
      </c>
      <c r="Q7085">
        <v>-0.36599999999999999</v>
      </c>
      <c r="V7085">
        <v>1</v>
      </c>
      <c r="W7085" t="s">
        <v>1371</v>
      </c>
      <c r="X7085" t="s">
        <v>1418</v>
      </c>
    </row>
    <row r="7086" spans="1:24" x14ac:dyDescent="0.3">
      <c r="A7086">
        <v>9479</v>
      </c>
      <c r="B7086" s="15" t="s">
        <v>845</v>
      </c>
      <c r="C7086" t="str">
        <f>_xlfn.XLOOKUP($B7086, STANDARDS!$A:$A, STANDARDS!$B:$B,,0,2)</f>
        <v>Lynott Fm, Batten Subgp, McArthur Gp</v>
      </c>
      <c r="D7086" t="s">
        <v>535</v>
      </c>
      <c r="E7086" t="s">
        <v>584</v>
      </c>
      <c r="J7086" cm="1">
        <f t="array" ref="J7086:L7086">_xlfn.XLOOKUP($C7086, AGE!$A:$A,AGE!$B:$D,,0,2)</f>
        <v>1626</v>
      </c>
      <c r="K7086">
        <v>16</v>
      </c>
      <c r="L7086" t="str">
        <v>Page et al. 2000; Page and Sweet 1998 in Page et al. 2000</v>
      </c>
      <c r="M7086" t="s">
        <v>583</v>
      </c>
      <c r="P7086" t="s">
        <v>243</v>
      </c>
      <c r="Q7086">
        <v>-0.34300000000000003</v>
      </c>
      <c r="V7086">
        <v>1</v>
      </c>
      <c r="W7086" t="s">
        <v>1371</v>
      </c>
      <c r="X7086" t="s">
        <v>1418</v>
      </c>
    </row>
    <row r="7087" spans="1:24" x14ac:dyDescent="0.3">
      <c r="A7087">
        <v>9480</v>
      </c>
      <c r="B7087" s="15" t="s">
        <v>845</v>
      </c>
      <c r="C7087" t="str">
        <f>_xlfn.XLOOKUP($B7087, STANDARDS!$A:$A, STANDARDS!$B:$B,,0,2)</f>
        <v>Lynott Fm, Batten Subgp, McArthur Gp</v>
      </c>
      <c r="D7087" t="s">
        <v>535</v>
      </c>
      <c r="E7087" t="s">
        <v>584</v>
      </c>
      <c r="J7087" cm="1">
        <f t="array" ref="J7087:L7087">_xlfn.XLOOKUP($C7087, AGE!$A:$A,AGE!$B:$D,,0,2)</f>
        <v>1626</v>
      </c>
      <c r="K7087">
        <v>16</v>
      </c>
      <c r="L7087" t="str">
        <v>Page et al. 2000; Page and Sweet 1998 in Page et al. 2000</v>
      </c>
      <c r="M7087" t="s">
        <v>583</v>
      </c>
      <c r="P7087" t="s">
        <v>243</v>
      </c>
      <c r="Q7087">
        <v>-0.63400000000000001</v>
      </c>
      <c r="V7087">
        <v>1</v>
      </c>
      <c r="W7087" t="s">
        <v>1371</v>
      </c>
      <c r="X7087" t="s">
        <v>1418</v>
      </c>
    </row>
    <row r="7088" spans="1:24" x14ac:dyDescent="0.3">
      <c r="A7088">
        <v>9481</v>
      </c>
      <c r="B7088" s="15" t="s">
        <v>845</v>
      </c>
      <c r="C7088" t="str">
        <f>_xlfn.XLOOKUP($B7088, STANDARDS!$A:$A, STANDARDS!$B:$B,,0,2)</f>
        <v>Lynott Fm, Batten Subgp, McArthur Gp</v>
      </c>
      <c r="D7088" t="s">
        <v>535</v>
      </c>
      <c r="E7088" t="s">
        <v>584</v>
      </c>
      <c r="J7088" cm="1">
        <f t="array" ref="J7088:L7088">_xlfn.XLOOKUP($C7088, AGE!$A:$A,AGE!$B:$D,,0,2)</f>
        <v>1626</v>
      </c>
      <c r="K7088">
        <v>16</v>
      </c>
      <c r="L7088" t="str">
        <v>Page et al. 2000; Page and Sweet 1998 in Page et al. 2000</v>
      </c>
      <c r="M7088" t="s">
        <v>583</v>
      </c>
      <c r="P7088" t="s">
        <v>243</v>
      </c>
      <c r="Q7088">
        <v>0.373</v>
      </c>
      <c r="V7088">
        <v>1</v>
      </c>
      <c r="W7088" t="s">
        <v>1371</v>
      </c>
      <c r="X7088" t="s">
        <v>1418</v>
      </c>
    </row>
    <row r="7089" spans="1:24" x14ac:dyDescent="0.3">
      <c r="A7089">
        <v>9482</v>
      </c>
      <c r="B7089" s="15" t="s">
        <v>845</v>
      </c>
      <c r="C7089" t="str">
        <f>_xlfn.XLOOKUP($B7089, STANDARDS!$A:$A, STANDARDS!$B:$B,,0,2)</f>
        <v>Lynott Fm, Batten Subgp, McArthur Gp</v>
      </c>
      <c r="D7089" t="s">
        <v>535</v>
      </c>
      <c r="E7089" t="s">
        <v>584</v>
      </c>
      <c r="J7089" cm="1">
        <f t="array" ref="J7089:L7089">_xlfn.XLOOKUP($C7089, AGE!$A:$A,AGE!$B:$D,,0,2)</f>
        <v>1626</v>
      </c>
      <c r="K7089">
        <v>16</v>
      </c>
      <c r="L7089" t="str">
        <v>Page et al. 2000; Page and Sweet 1998 in Page et al. 2000</v>
      </c>
      <c r="M7089" t="s">
        <v>583</v>
      </c>
      <c r="P7089" t="s">
        <v>243</v>
      </c>
      <c r="Q7089">
        <v>-0.84599999999999997</v>
      </c>
      <c r="V7089">
        <v>1</v>
      </c>
      <c r="W7089" t="s">
        <v>1371</v>
      </c>
      <c r="X7089" t="s">
        <v>1418</v>
      </c>
    </row>
    <row r="7090" spans="1:24" x14ac:dyDescent="0.3">
      <c r="A7090">
        <v>9483</v>
      </c>
      <c r="B7090" s="15" t="s">
        <v>845</v>
      </c>
      <c r="C7090" t="str">
        <f>_xlfn.XLOOKUP($B7090, STANDARDS!$A:$A, STANDARDS!$B:$B,,0,2)</f>
        <v>Lynott Fm, Batten Subgp, McArthur Gp</v>
      </c>
      <c r="D7090" t="s">
        <v>535</v>
      </c>
      <c r="E7090" t="s">
        <v>584</v>
      </c>
      <c r="J7090" cm="1">
        <f t="array" ref="J7090:L7090">_xlfn.XLOOKUP($C7090, AGE!$A:$A,AGE!$B:$D,,0,2)</f>
        <v>1626</v>
      </c>
      <c r="K7090">
        <v>16</v>
      </c>
      <c r="L7090" t="str">
        <v>Page et al. 2000; Page and Sweet 1998 in Page et al. 2000</v>
      </c>
      <c r="M7090" t="s">
        <v>583</v>
      </c>
      <c r="P7090" t="s">
        <v>243</v>
      </c>
      <c r="Q7090">
        <v>-0.26400000000000001</v>
      </c>
      <c r="V7090">
        <v>1</v>
      </c>
      <c r="W7090" t="s">
        <v>1371</v>
      </c>
      <c r="X7090" t="s">
        <v>1418</v>
      </c>
    </row>
    <row r="7091" spans="1:24" x14ac:dyDescent="0.3">
      <c r="A7091">
        <v>9484</v>
      </c>
      <c r="B7091" s="15" t="s">
        <v>845</v>
      </c>
      <c r="C7091" t="str">
        <f>_xlfn.XLOOKUP($B7091, STANDARDS!$A:$A, STANDARDS!$B:$B,,0,2)</f>
        <v>Lynott Fm, Batten Subgp, McArthur Gp</v>
      </c>
      <c r="D7091" t="s">
        <v>535</v>
      </c>
      <c r="E7091" t="s">
        <v>584</v>
      </c>
      <c r="J7091" cm="1">
        <f t="array" ref="J7091:L7091">_xlfn.XLOOKUP($C7091, AGE!$A:$A,AGE!$B:$D,,0,2)</f>
        <v>1626</v>
      </c>
      <c r="K7091">
        <v>16</v>
      </c>
      <c r="L7091" t="str">
        <v>Page et al. 2000; Page and Sweet 1998 in Page et al. 2000</v>
      </c>
      <c r="M7091" t="s">
        <v>583</v>
      </c>
      <c r="P7091" t="s">
        <v>243</v>
      </c>
      <c r="Q7091">
        <v>-0.69499999999999995</v>
      </c>
      <c r="V7091">
        <v>1</v>
      </c>
      <c r="W7091" t="s">
        <v>1371</v>
      </c>
      <c r="X7091" t="s">
        <v>1418</v>
      </c>
    </row>
    <row r="7092" spans="1:24" x14ac:dyDescent="0.3">
      <c r="A7092">
        <v>9485</v>
      </c>
      <c r="B7092" s="15" t="s">
        <v>845</v>
      </c>
      <c r="C7092" t="str">
        <f>_xlfn.XLOOKUP($B7092, STANDARDS!$A:$A, STANDARDS!$B:$B,,0,2)</f>
        <v>Lynott Fm, Batten Subgp, McArthur Gp</v>
      </c>
      <c r="D7092" t="s">
        <v>535</v>
      </c>
      <c r="E7092" t="s">
        <v>584</v>
      </c>
      <c r="J7092" cm="1">
        <f t="array" ref="J7092:L7092">_xlfn.XLOOKUP($C7092, AGE!$A:$A,AGE!$B:$D,,0,2)</f>
        <v>1626</v>
      </c>
      <c r="K7092">
        <v>16</v>
      </c>
      <c r="L7092" t="str">
        <v>Page et al. 2000; Page and Sweet 1998 in Page et al. 2000</v>
      </c>
      <c r="M7092" t="s">
        <v>583</v>
      </c>
      <c r="P7092" t="s">
        <v>243</v>
      </c>
      <c r="Q7092">
        <v>-2.4489999999999998</v>
      </c>
      <c r="V7092">
        <v>1</v>
      </c>
      <c r="W7092" t="s">
        <v>1371</v>
      </c>
      <c r="X7092" t="s">
        <v>1418</v>
      </c>
    </row>
    <row r="7093" spans="1:24" x14ac:dyDescent="0.3">
      <c r="A7093">
        <v>9486</v>
      </c>
      <c r="B7093" s="15" t="s">
        <v>845</v>
      </c>
      <c r="C7093" t="str">
        <f>_xlfn.XLOOKUP($B7093, STANDARDS!$A:$A, STANDARDS!$B:$B,,0,2)</f>
        <v>Lynott Fm, Batten Subgp, McArthur Gp</v>
      </c>
      <c r="D7093" t="s">
        <v>535</v>
      </c>
      <c r="E7093" t="s">
        <v>584</v>
      </c>
      <c r="J7093" cm="1">
        <f t="array" ref="J7093:L7093">_xlfn.XLOOKUP($C7093, AGE!$A:$A,AGE!$B:$D,,0,2)</f>
        <v>1626</v>
      </c>
      <c r="K7093">
        <v>16</v>
      </c>
      <c r="L7093" t="str">
        <v>Page et al. 2000; Page and Sweet 1998 in Page et al. 2000</v>
      </c>
      <c r="M7093" t="s">
        <v>583</v>
      </c>
      <c r="P7093" t="s">
        <v>243</v>
      </c>
      <c r="Q7093">
        <v>-0.66400000000000003</v>
      </c>
      <c r="V7093">
        <v>1</v>
      </c>
      <c r="W7093" t="s">
        <v>1371</v>
      </c>
      <c r="X7093" t="s">
        <v>1418</v>
      </c>
    </row>
    <row r="7094" spans="1:24" x14ac:dyDescent="0.3">
      <c r="A7094">
        <v>9487</v>
      </c>
      <c r="B7094" s="15" t="s">
        <v>845</v>
      </c>
      <c r="C7094" t="str">
        <f>_xlfn.XLOOKUP($B7094, STANDARDS!$A:$A, STANDARDS!$B:$B,,0,2)</f>
        <v>Lynott Fm, Batten Subgp, McArthur Gp</v>
      </c>
      <c r="D7094" t="s">
        <v>535</v>
      </c>
      <c r="E7094" t="s">
        <v>584</v>
      </c>
      <c r="J7094" cm="1">
        <f t="array" ref="J7094:L7094">_xlfn.XLOOKUP($C7094, AGE!$A:$A,AGE!$B:$D,,0,2)</f>
        <v>1626</v>
      </c>
      <c r="K7094">
        <v>16</v>
      </c>
      <c r="L7094" t="str">
        <v>Page et al. 2000; Page and Sweet 1998 in Page et al. 2000</v>
      </c>
      <c r="M7094" t="s">
        <v>583</v>
      </c>
      <c r="P7094" t="s">
        <v>243</v>
      </c>
      <c r="Q7094">
        <v>-0.59</v>
      </c>
      <c r="V7094">
        <v>1</v>
      </c>
      <c r="W7094" t="s">
        <v>1371</v>
      </c>
      <c r="X7094" t="s">
        <v>1418</v>
      </c>
    </row>
    <row r="7095" spans="1:24" x14ac:dyDescent="0.3">
      <c r="A7095">
        <v>9488</v>
      </c>
      <c r="B7095" s="15" t="s">
        <v>845</v>
      </c>
      <c r="C7095" t="str">
        <f>_xlfn.XLOOKUP($B7095, STANDARDS!$A:$A, STANDARDS!$B:$B,,0,2)</f>
        <v>Lynott Fm, Batten Subgp, McArthur Gp</v>
      </c>
      <c r="D7095" t="s">
        <v>535</v>
      </c>
      <c r="E7095" t="s">
        <v>584</v>
      </c>
      <c r="J7095" cm="1">
        <f t="array" ref="J7095:L7095">_xlfn.XLOOKUP($C7095, AGE!$A:$A,AGE!$B:$D,,0,2)</f>
        <v>1626</v>
      </c>
      <c r="K7095">
        <v>16</v>
      </c>
      <c r="L7095" t="str">
        <v>Page et al. 2000; Page and Sweet 1998 in Page et al. 2000</v>
      </c>
      <c r="M7095" t="s">
        <v>583</v>
      </c>
      <c r="P7095" t="s">
        <v>243</v>
      </c>
      <c r="Q7095">
        <v>-0.89500000000000002</v>
      </c>
      <c r="V7095">
        <v>1</v>
      </c>
      <c r="W7095" t="s">
        <v>1371</v>
      </c>
      <c r="X7095" t="s">
        <v>1418</v>
      </c>
    </row>
    <row r="7096" spans="1:24" x14ac:dyDescent="0.3">
      <c r="A7096">
        <v>9489</v>
      </c>
      <c r="B7096" s="15" t="s">
        <v>845</v>
      </c>
      <c r="C7096" t="str">
        <f>_xlfn.XLOOKUP($B7096, STANDARDS!$A:$A, STANDARDS!$B:$B,,0,2)</f>
        <v>Lynott Fm, Batten Subgp, McArthur Gp</v>
      </c>
      <c r="D7096" t="s">
        <v>535</v>
      </c>
      <c r="E7096" t="s">
        <v>584</v>
      </c>
      <c r="J7096" cm="1">
        <f t="array" ref="J7096:L7096">_xlfn.XLOOKUP($C7096, AGE!$A:$A,AGE!$B:$D,,0,2)</f>
        <v>1626</v>
      </c>
      <c r="K7096">
        <v>16</v>
      </c>
      <c r="L7096" t="str">
        <v>Page et al. 2000; Page and Sweet 1998 in Page et al. 2000</v>
      </c>
      <c r="M7096" t="s">
        <v>583</v>
      </c>
      <c r="P7096" t="s">
        <v>243</v>
      </c>
      <c r="Q7096">
        <v>-0.36499999999999999</v>
      </c>
      <c r="V7096">
        <v>1</v>
      </c>
      <c r="W7096" t="s">
        <v>1371</v>
      </c>
      <c r="X7096" t="s">
        <v>1418</v>
      </c>
    </row>
    <row r="7097" spans="1:24" x14ac:dyDescent="0.3">
      <c r="A7097">
        <v>9490</v>
      </c>
      <c r="B7097" s="15" t="s">
        <v>845</v>
      </c>
      <c r="C7097" t="str">
        <f>_xlfn.XLOOKUP($B7097, STANDARDS!$A:$A, STANDARDS!$B:$B,,0,2)</f>
        <v>Lynott Fm, Batten Subgp, McArthur Gp</v>
      </c>
      <c r="D7097" t="s">
        <v>535</v>
      </c>
      <c r="E7097" t="s">
        <v>584</v>
      </c>
      <c r="J7097" cm="1">
        <f t="array" ref="J7097:L7097">_xlfn.XLOOKUP($C7097, AGE!$A:$A,AGE!$B:$D,,0,2)</f>
        <v>1626</v>
      </c>
      <c r="K7097">
        <v>16</v>
      </c>
      <c r="L7097" t="str">
        <v>Page et al. 2000; Page and Sweet 1998 in Page et al. 2000</v>
      </c>
      <c r="M7097" t="s">
        <v>583</v>
      </c>
      <c r="P7097" t="s">
        <v>243</v>
      </c>
      <c r="Q7097">
        <v>-2.3069999999999999</v>
      </c>
      <c r="V7097">
        <v>1</v>
      </c>
      <c r="W7097" t="s">
        <v>1371</v>
      </c>
      <c r="X7097" t="s">
        <v>1418</v>
      </c>
    </row>
    <row r="7098" spans="1:24" x14ac:dyDescent="0.3">
      <c r="A7098">
        <v>9491</v>
      </c>
      <c r="B7098" s="15" t="s">
        <v>845</v>
      </c>
      <c r="C7098" t="str">
        <f>_xlfn.XLOOKUP($B7098, STANDARDS!$A:$A, STANDARDS!$B:$B,,0,2)</f>
        <v>Lynott Fm, Batten Subgp, McArthur Gp</v>
      </c>
      <c r="D7098" t="s">
        <v>535</v>
      </c>
      <c r="E7098" t="s">
        <v>584</v>
      </c>
      <c r="J7098" cm="1">
        <f t="array" ref="J7098:L7098">_xlfn.XLOOKUP($C7098, AGE!$A:$A,AGE!$B:$D,,0,2)</f>
        <v>1626</v>
      </c>
      <c r="K7098">
        <v>16</v>
      </c>
      <c r="L7098" t="str">
        <v>Page et al. 2000; Page and Sweet 1998 in Page et al. 2000</v>
      </c>
      <c r="M7098" t="s">
        <v>583</v>
      </c>
      <c r="P7098" t="s">
        <v>243</v>
      </c>
      <c r="Q7098">
        <v>-0.182</v>
      </c>
      <c r="V7098">
        <v>1</v>
      </c>
      <c r="W7098" t="s">
        <v>1371</v>
      </c>
      <c r="X7098" t="s">
        <v>1418</v>
      </c>
    </row>
    <row r="7099" spans="1:24" x14ac:dyDescent="0.3">
      <c r="A7099">
        <v>9492</v>
      </c>
      <c r="B7099" s="15" t="s">
        <v>845</v>
      </c>
      <c r="C7099" t="str">
        <f>_xlfn.XLOOKUP($B7099, STANDARDS!$A:$A, STANDARDS!$B:$B,,0,2)</f>
        <v>Lynott Fm, Batten Subgp, McArthur Gp</v>
      </c>
      <c r="D7099" t="s">
        <v>535</v>
      </c>
      <c r="E7099" t="s">
        <v>584</v>
      </c>
      <c r="J7099" cm="1">
        <f t="array" ref="J7099:L7099">_xlfn.XLOOKUP($C7099, AGE!$A:$A,AGE!$B:$D,,0,2)</f>
        <v>1626</v>
      </c>
      <c r="K7099">
        <v>16</v>
      </c>
      <c r="L7099" t="str">
        <v>Page et al. 2000; Page and Sweet 1998 in Page et al. 2000</v>
      </c>
      <c r="M7099" t="s">
        <v>583</v>
      </c>
      <c r="P7099" t="s">
        <v>243</v>
      </c>
      <c r="Q7099">
        <v>-1.0720000000000001</v>
      </c>
      <c r="V7099">
        <v>1</v>
      </c>
      <c r="W7099" t="s">
        <v>1371</v>
      </c>
      <c r="X7099" t="s">
        <v>1418</v>
      </c>
    </row>
    <row r="7100" spans="1:24" x14ac:dyDescent="0.3">
      <c r="A7100">
        <v>9493</v>
      </c>
      <c r="B7100" s="15" t="s">
        <v>845</v>
      </c>
      <c r="C7100" t="str">
        <f>_xlfn.XLOOKUP($B7100, STANDARDS!$A:$A, STANDARDS!$B:$B,,0,2)</f>
        <v>Lynott Fm, Batten Subgp, McArthur Gp</v>
      </c>
      <c r="D7100" t="s">
        <v>535</v>
      </c>
      <c r="E7100" t="s">
        <v>584</v>
      </c>
      <c r="J7100" cm="1">
        <f t="array" ref="J7100:L7100">_xlfn.XLOOKUP($C7100, AGE!$A:$A,AGE!$B:$D,,0,2)</f>
        <v>1626</v>
      </c>
      <c r="K7100">
        <v>16</v>
      </c>
      <c r="L7100" t="str">
        <v>Page et al. 2000; Page and Sweet 1998 in Page et al. 2000</v>
      </c>
      <c r="M7100" t="s">
        <v>583</v>
      </c>
      <c r="P7100" t="s">
        <v>243</v>
      </c>
      <c r="Q7100">
        <v>-1.3069999999999999</v>
      </c>
      <c r="V7100">
        <v>1</v>
      </c>
      <c r="W7100" t="s">
        <v>1371</v>
      </c>
      <c r="X7100" t="s">
        <v>1418</v>
      </c>
    </row>
    <row r="7101" spans="1:24" x14ac:dyDescent="0.3">
      <c r="A7101">
        <v>9494</v>
      </c>
      <c r="B7101" s="15" t="s">
        <v>845</v>
      </c>
      <c r="C7101" t="str">
        <f>_xlfn.XLOOKUP($B7101, STANDARDS!$A:$A, STANDARDS!$B:$B,,0,2)</f>
        <v>Lynott Fm, Batten Subgp, McArthur Gp</v>
      </c>
      <c r="D7101" t="s">
        <v>535</v>
      </c>
      <c r="E7101" t="s">
        <v>584</v>
      </c>
      <c r="J7101" cm="1">
        <f t="array" ref="J7101:L7101">_xlfn.XLOOKUP($C7101, AGE!$A:$A,AGE!$B:$D,,0,2)</f>
        <v>1626</v>
      </c>
      <c r="K7101">
        <v>16</v>
      </c>
      <c r="L7101" t="str">
        <v>Page et al. 2000; Page and Sweet 1998 in Page et al. 2000</v>
      </c>
      <c r="M7101" t="s">
        <v>583</v>
      </c>
      <c r="P7101" t="s">
        <v>243</v>
      </c>
      <c r="Q7101">
        <v>-0.19900000000000001</v>
      </c>
      <c r="V7101">
        <v>1</v>
      </c>
      <c r="W7101" t="s">
        <v>1371</v>
      </c>
      <c r="X7101" t="s">
        <v>1418</v>
      </c>
    </row>
    <row r="7102" spans="1:24" x14ac:dyDescent="0.3">
      <c r="A7102">
        <v>9495</v>
      </c>
      <c r="B7102" s="15" t="s">
        <v>845</v>
      </c>
      <c r="C7102" t="str">
        <f>_xlfn.XLOOKUP($B7102, STANDARDS!$A:$A, STANDARDS!$B:$B,,0,2)</f>
        <v>Lynott Fm, Batten Subgp, McArthur Gp</v>
      </c>
      <c r="D7102" t="s">
        <v>535</v>
      </c>
      <c r="E7102" t="s">
        <v>584</v>
      </c>
      <c r="J7102" cm="1">
        <f t="array" ref="J7102:L7102">_xlfn.XLOOKUP($C7102, AGE!$A:$A,AGE!$B:$D,,0,2)</f>
        <v>1626</v>
      </c>
      <c r="K7102">
        <v>16</v>
      </c>
      <c r="L7102" t="str">
        <v>Page et al. 2000; Page and Sweet 1998 in Page et al. 2000</v>
      </c>
      <c r="M7102" t="s">
        <v>583</v>
      </c>
      <c r="P7102" t="s">
        <v>243</v>
      </c>
      <c r="Q7102">
        <v>1.2230000000000001</v>
      </c>
      <c r="V7102">
        <v>1</v>
      </c>
      <c r="W7102" t="s">
        <v>1371</v>
      </c>
      <c r="X7102" t="s">
        <v>1418</v>
      </c>
    </row>
    <row r="7103" spans="1:24" x14ac:dyDescent="0.3">
      <c r="A7103">
        <v>9496</v>
      </c>
      <c r="B7103" s="15" t="s">
        <v>845</v>
      </c>
      <c r="C7103" t="str">
        <f>_xlfn.XLOOKUP($B7103, STANDARDS!$A:$A, STANDARDS!$B:$B,,0,2)</f>
        <v>Lynott Fm, Batten Subgp, McArthur Gp</v>
      </c>
      <c r="D7103" t="s">
        <v>535</v>
      </c>
      <c r="E7103" t="s">
        <v>584</v>
      </c>
      <c r="J7103" cm="1">
        <f t="array" ref="J7103:L7103">_xlfn.XLOOKUP($C7103, AGE!$A:$A,AGE!$B:$D,,0,2)</f>
        <v>1626</v>
      </c>
      <c r="K7103">
        <v>16</v>
      </c>
      <c r="L7103" t="str">
        <v>Page et al. 2000; Page and Sweet 1998 in Page et al. 2000</v>
      </c>
      <c r="M7103" t="s">
        <v>583</v>
      </c>
      <c r="P7103" t="s">
        <v>243</v>
      </c>
      <c r="Q7103">
        <v>-0.48899999999999999</v>
      </c>
      <c r="V7103">
        <v>1</v>
      </c>
      <c r="W7103" t="s">
        <v>1371</v>
      </c>
      <c r="X7103" t="s">
        <v>1418</v>
      </c>
    </row>
    <row r="7104" spans="1:24" x14ac:dyDescent="0.3">
      <c r="A7104">
        <v>9497</v>
      </c>
      <c r="B7104" s="15" t="s">
        <v>845</v>
      </c>
      <c r="C7104" t="str">
        <f>_xlfn.XLOOKUP($B7104, STANDARDS!$A:$A, STANDARDS!$B:$B,,0,2)</f>
        <v>Lynott Fm, Batten Subgp, McArthur Gp</v>
      </c>
      <c r="D7104" t="s">
        <v>535</v>
      </c>
      <c r="E7104" t="s">
        <v>584</v>
      </c>
      <c r="J7104" cm="1">
        <f t="array" ref="J7104:L7104">_xlfn.XLOOKUP($C7104, AGE!$A:$A,AGE!$B:$D,,0,2)</f>
        <v>1626</v>
      </c>
      <c r="K7104">
        <v>16</v>
      </c>
      <c r="L7104" t="str">
        <v>Page et al. 2000; Page and Sweet 1998 in Page et al. 2000</v>
      </c>
      <c r="M7104" t="s">
        <v>583</v>
      </c>
      <c r="P7104" t="s">
        <v>243</v>
      </c>
      <c r="Q7104">
        <v>-1.6890000000000001</v>
      </c>
      <c r="V7104">
        <v>1</v>
      </c>
      <c r="W7104" t="s">
        <v>1371</v>
      </c>
      <c r="X7104" t="s">
        <v>1418</v>
      </c>
    </row>
    <row r="7105" spans="1:24" x14ac:dyDescent="0.3">
      <c r="A7105">
        <v>9498</v>
      </c>
      <c r="B7105" s="15" t="s">
        <v>845</v>
      </c>
      <c r="C7105" t="str">
        <f>_xlfn.XLOOKUP($B7105, STANDARDS!$A:$A, STANDARDS!$B:$B,,0,2)</f>
        <v>Lynott Fm, Batten Subgp, McArthur Gp</v>
      </c>
      <c r="D7105" t="s">
        <v>535</v>
      </c>
      <c r="E7105" t="s">
        <v>584</v>
      </c>
      <c r="J7105" cm="1">
        <f t="array" ref="J7105:L7105">_xlfn.XLOOKUP($C7105, AGE!$A:$A,AGE!$B:$D,,0,2)</f>
        <v>1626</v>
      </c>
      <c r="K7105">
        <v>16</v>
      </c>
      <c r="L7105" t="str">
        <v>Page et al. 2000; Page and Sweet 1998 in Page et al. 2000</v>
      </c>
      <c r="M7105" t="s">
        <v>583</v>
      </c>
      <c r="P7105" t="s">
        <v>243</v>
      </c>
      <c r="Q7105">
        <v>-0.70299999999999996</v>
      </c>
      <c r="V7105">
        <v>1</v>
      </c>
      <c r="W7105" t="s">
        <v>1371</v>
      </c>
      <c r="X7105" t="s">
        <v>1418</v>
      </c>
    </row>
    <row r="7106" spans="1:24" x14ac:dyDescent="0.3">
      <c r="A7106">
        <v>9499</v>
      </c>
      <c r="B7106" s="15" t="s">
        <v>845</v>
      </c>
      <c r="C7106" t="str">
        <f>_xlfn.XLOOKUP($B7106, STANDARDS!$A:$A, STANDARDS!$B:$B,,0,2)</f>
        <v>Lynott Fm, Batten Subgp, McArthur Gp</v>
      </c>
      <c r="D7106" t="s">
        <v>535</v>
      </c>
      <c r="E7106" t="s">
        <v>584</v>
      </c>
      <c r="J7106" cm="1">
        <f t="array" ref="J7106:L7106">_xlfn.XLOOKUP($C7106, AGE!$A:$A,AGE!$B:$D,,0,2)</f>
        <v>1626</v>
      </c>
      <c r="K7106">
        <v>16</v>
      </c>
      <c r="L7106" t="str">
        <v>Page et al. 2000; Page and Sweet 1998 in Page et al. 2000</v>
      </c>
      <c r="M7106" t="s">
        <v>583</v>
      </c>
      <c r="P7106" t="s">
        <v>243</v>
      </c>
      <c r="Q7106">
        <v>-0.65300000000000002</v>
      </c>
      <c r="V7106">
        <v>1</v>
      </c>
      <c r="W7106" t="s">
        <v>1371</v>
      </c>
      <c r="X7106" t="s">
        <v>1418</v>
      </c>
    </row>
    <row r="7107" spans="1:24" x14ac:dyDescent="0.3">
      <c r="A7107">
        <v>9500</v>
      </c>
      <c r="B7107" s="15" t="s">
        <v>845</v>
      </c>
      <c r="C7107" t="str">
        <f>_xlfn.XLOOKUP($B7107, STANDARDS!$A:$A, STANDARDS!$B:$B,,0,2)</f>
        <v>Lynott Fm, Batten Subgp, McArthur Gp</v>
      </c>
      <c r="D7107" t="s">
        <v>535</v>
      </c>
      <c r="E7107" t="s">
        <v>584</v>
      </c>
      <c r="J7107" cm="1">
        <f t="array" ref="J7107:L7107">_xlfn.XLOOKUP($C7107, AGE!$A:$A,AGE!$B:$D,,0,2)</f>
        <v>1626</v>
      </c>
      <c r="K7107">
        <v>16</v>
      </c>
      <c r="L7107" t="str">
        <v>Page et al. 2000; Page and Sweet 1998 in Page et al. 2000</v>
      </c>
      <c r="M7107" t="s">
        <v>583</v>
      </c>
      <c r="P7107" t="s">
        <v>243</v>
      </c>
      <c r="Q7107">
        <v>1.44738684147</v>
      </c>
      <c r="V7107">
        <v>1</v>
      </c>
      <c r="W7107" t="s">
        <v>1371</v>
      </c>
      <c r="X7107" t="s">
        <v>1418</v>
      </c>
    </row>
    <row r="7108" spans="1:24" x14ac:dyDescent="0.3">
      <c r="A7108">
        <v>9501</v>
      </c>
      <c r="B7108" s="15" t="s">
        <v>845</v>
      </c>
      <c r="C7108" t="str">
        <f>_xlfn.XLOOKUP($B7108, STANDARDS!$A:$A, STANDARDS!$B:$B,,0,2)</f>
        <v>Lynott Fm, Batten Subgp, McArthur Gp</v>
      </c>
      <c r="D7108" t="s">
        <v>535</v>
      </c>
      <c r="E7108" t="s">
        <v>584</v>
      </c>
      <c r="J7108" cm="1">
        <f t="array" ref="J7108:L7108">_xlfn.XLOOKUP($C7108, AGE!$A:$A,AGE!$B:$D,,0,2)</f>
        <v>1626</v>
      </c>
      <c r="K7108">
        <v>16</v>
      </c>
      <c r="L7108" t="str">
        <v>Page et al. 2000; Page and Sweet 1998 in Page et al. 2000</v>
      </c>
      <c r="M7108" t="s">
        <v>583</v>
      </c>
      <c r="P7108" t="s">
        <v>243</v>
      </c>
      <c r="Q7108">
        <v>-0.71399999999999997</v>
      </c>
      <c r="V7108">
        <v>1</v>
      </c>
      <c r="W7108" t="s">
        <v>1371</v>
      </c>
      <c r="X7108" t="s">
        <v>1418</v>
      </c>
    </row>
    <row r="7109" spans="1:24" x14ac:dyDescent="0.3">
      <c r="A7109">
        <v>9502</v>
      </c>
      <c r="B7109" s="15" t="s">
        <v>845</v>
      </c>
      <c r="C7109" t="str">
        <f>_xlfn.XLOOKUP($B7109, STANDARDS!$A:$A, STANDARDS!$B:$B,,0,2)</f>
        <v>Lynott Fm, Batten Subgp, McArthur Gp</v>
      </c>
      <c r="D7109" t="s">
        <v>535</v>
      </c>
      <c r="E7109" t="s">
        <v>584</v>
      </c>
      <c r="J7109" cm="1">
        <f t="array" ref="J7109:L7109">_xlfn.XLOOKUP($C7109, AGE!$A:$A,AGE!$B:$D,,0,2)</f>
        <v>1626</v>
      </c>
      <c r="K7109">
        <v>16</v>
      </c>
      <c r="L7109" t="str">
        <v>Page et al. 2000; Page and Sweet 1998 in Page et al. 2000</v>
      </c>
      <c r="M7109" t="s">
        <v>583</v>
      </c>
      <c r="P7109" t="s">
        <v>243</v>
      </c>
      <c r="Q7109">
        <v>0.36499999999999999</v>
      </c>
      <c r="V7109">
        <v>1</v>
      </c>
      <c r="W7109" t="s">
        <v>1371</v>
      </c>
      <c r="X7109" t="s">
        <v>1418</v>
      </c>
    </row>
    <row r="7110" spans="1:24" x14ac:dyDescent="0.3">
      <c r="A7110">
        <v>9503</v>
      </c>
      <c r="B7110" s="15" t="s">
        <v>845</v>
      </c>
      <c r="C7110" t="str">
        <f>_xlfn.XLOOKUP($B7110, STANDARDS!$A:$A, STANDARDS!$B:$B,,0,2)</f>
        <v>Lynott Fm, Batten Subgp, McArthur Gp</v>
      </c>
      <c r="D7110" t="s">
        <v>535</v>
      </c>
      <c r="E7110" t="s">
        <v>584</v>
      </c>
      <c r="J7110" cm="1">
        <f t="array" ref="J7110:L7110">_xlfn.XLOOKUP($C7110, AGE!$A:$A,AGE!$B:$D,,0,2)</f>
        <v>1626</v>
      </c>
      <c r="K7110">
        <v>16</v>
      </c>
      <c r="L7110" t="str">
        <v>Page et al. 2000; Page and Sweet 1998 in Page et al. 2000</v>
      </c>
      <c r="M7110" t="s">
        <v>583</v>
      </c>
      <c r="P7110" t="s">
        <v>243</v>
      </c>
      <c r="Q7110">
        <v>6.7000000000000004E-2</v>
      </c>
      <c r="V7110">
        <v>1</v>
      </c>
      <c r="W7110" t="s">
        <v>1371</v>
      </c>
      <c r="X7110" t="s">
        <v>1418</v>
      </c>
    </row>
    <row r="7111" spans="1:24" x14ac:dyDescent="0.3">
      <c r="A7111">
        <v>9504</v>
      </c>
      <c r="B7111" s="15" t="s">
        <v>845</v>
      </c>
      <c r="C7111" t="str">
        <f>_xlfn.XLOOKUP($B7111, STANDARDS!$A:$A, STANDARDS!$B:$B,,0,2)</f>
        <v>Lynott Fm, Batten Subgp, McArthur Gp</v>
      </c>
      <c r="D7111" t="s">
        <v>535</v>
      </c>
      <c r="E7111" t="s">
        <v>584</v>
      </c>
      <c r="J7111" cm="1">
        <f t="array" ref="J7111:L7111">_xlfn.XLOOKUP($C7111, AGE!$A:$A,AGE!$B:$D,,0,2)</f>
        <v>1626</v>
      </c>
      <c r="K7111">
        <v>16</v>
      </c>
      <c r="L7111" t="str">
        <v>Page et al. 2000; Page and Sweet 1998 in Page et al. 2000</v>
      </c>
      <c r="M7111" t="s">
        <v>583</v>
      </c>
      <c r="P7111" t="s">
        <v>243</v>
      </c>
      <c r="Q7111">
        <v>-0.28100000000000003</v>
      </c>
      <c r="V7111">
        <v>1</v>
      </c>
      <c r="W7111" t="s">
        <v>1371</v>
      </c>
      <c r="X7111" t="s">
        <v>1418</v>
      </c>
    </row>
    <row r="7112" spans="1:24" x14ac:dyDescent="0.3">
      <c r="A7112">
        <v>9505</v>
      </c>
      <c r="B7112" s="15" t="s">
        <v>845</v>
      </c>
      <c r="C7112" t="str">
        <f>_xlfn.XLOOKUP($B7112, STANDARDS!$A:$A, STANDARDS!$B:$B,,0,2)</f>
        <v>Lynott Fm, Batten Subgp, McArthur Gp</v>
      </c>
      <c r="D7112" t="s">
        <v>535</v>
      </c>
      <c r="E7112" t="s">
        <v>584</v>
      </c>
      <c r="J7112" cm="1">
        <f t="array" ref="J7112:L7112">_xlfn.XLOOKUP($C7112, AGE!$A:$A,AGE!$B:$D,,0,2)</f>
        <v>1626</v>
      </c>
      <c r="K7112">
        <v>16</v>
      </c>
      <c r="L7112" t="str">
        <v>Page et al. 2000; Page and Sweet 1998 in Page et al. 2000</v>
      </c>
      <c r="M7112" t="s">
        <v>583</v>
      </c>
      <c r="P7112" t="s">
        <v>243</v>
      </c>
      <c r="Q7112">
        <v>2.0579999999999998</v>
      </c>
      <c r="V7112">
        <v>1</v>
      </c>
      <c r="W7112" t="s">
        <v>1371</v>
      </c>
      <c r="X7112" t="s">
        <v>1418</v>
      </c>
    </row>
    <row r="7113" spans="1:24" x14ac:dyDescent="0.3">
      <c r="A7113">
        <v>9508</v>
      </c>
      <c r="B7113" s="15" t="s">
        <v>559</v>
      </c>
      <c r="C7113" t="str">
        <f>_xlfn.XLOOKUP($B7113, STANDARDS!$A:$A, STANDARDS!$B:$B,,0,2)</f>
        <v>Reward Dolostone, Umbolooga Subgp, McArthur Gp</v>
      </c>
      <c r="D7113" t="s">
        <v>535</v>
      </c>
      <c r="E7113" t="s">
        <v>584</v>
      </c>
      <c r="J7113" cm="1">
        <f t="array" ref="J7113:L7113">_xlfn.XLOOKUP($C7113, AGE!$A:$A,AGE!$B:$D,,0,2)</f>
        <v>1639</v>
      </c>
      <c r="K7113">
        <v>7</v>
      </c>
      <c r="L7113" t="str">
        <v>Page et al. 2000</v>
      </c>
      <c r="M7113" t="s">
        <v>583</v>
      </c>
      <c r="P7113" t="s">
        <v>243</v>
      </c>
      <c r="Q7113">
        <v>-1.35210705485</v>
      </c>
      <c r="V7113">
        <v>1</v>
      </c>
      <c r="W7113" t="s">
        <v>1371</v>
      </c>
      <c r="X7113" t="s">
        <v>1418</v>
      </c>
    </row>
    <row r="7114" spans="1:24" x14ac:dyDescent="0.3">
      <c r="A7114">
        <v>9509</v>
      </c>
      <c r="B7114" s="15" t="s">
        <v>559</v>
      </c>
      <c r="C7114" t="str">
        <f>_xlfn.XLOOKUP($B7114, STANDARDS!$A:$A, STANDARDS!$B:$B,,0,2)</f>
        <v>Reward Dolostone, Umbolooga Subgp, McArthur Gp</v>
      </c>
      <c r="D7114" t="s">
        <v>535</v>
      </c>
      <c r="E7114" t="s">
        <v>584</v>
      </c>
      <c r="J7114" cm="1">
        <f t="array" ref="J7114:L7114">_xlfn.XLOOKUP($C7114, AGE!$A:$A,AGE!$B:$D,,0,2)</f>
        <v>1639</v>
      </c>
      <c r="K7114">
        <v>7</v>
      </c>
      <c r="L7114" t="str">
        <v>Page et al. 2000</v>
      </c>
      <c r="M7114" t="s">
        <v>583</v>
      </c>
      <c r="P7114" t="s">
        <v>243</v>
      </c>
      <c r="Q7114">
        <v>-0.54500000000000004</v>
      </c>
      <c r="V7114">
        <v>1</v>
      </c>
      <c r="W7114" t="s">
        <v>1371</v>
      </c>
      <c r="X7114" t="s">
        <v>1418</v>
      </c>
    </row>
    <row r="7115" spans="1:24" x14ac:dyDescent="0.3">
      <c r="A7115">
        <v>9510</v>
      </c>
      <c r="B7115" s="15" t="s">
        <v>559</v>
      </c>
      <c r="C7115" t="str">
        <f>_xlfn.XLOOKUP($B7115, STANDARDS!$A:$A, STANDARDS!$B:$B,,0,2)</f>
        <v>Reward Dolostone, Umbolooga Subgp, McArthur Gp</v>
      </c>
      <c r="D7115" t="s">
        <v>535</v>
      </c>
      <c r="E7115" t="s">
        <v>584</v>
      </c>
      <c r="J7115" cm="1">
        <f t="array" ref="J7115:L7115">_xlfn.XLOOKUP($C7115, AGE!$A:$A,AGE!$B:$D,,0,2)</f>
        <v>1639</v>
      </c>
      <c r="K7115">
        <v>7</v>
      </c>
      <c r="L7115" t="str">
        <v>Page et al. 2000</v>
      </c>
      <c r="M7115" t="s">
        <v>583</v>
      </c>
      <c r="P7115" t="s">
        <v>243</v>
      </c>
      <c r="Q7115">
        <v>-0.83599999999999997</v>
      </c>
      <c r="V7115">
        <v>1</v>
      </c>
      <c r="W7115" t="s">
        <v>1371</v>
      </c>
      <c r="X7115" t="s">
        <v>1418</v>
      </c>
    </row>
    <row r="7116" spans="1:24" x14ac:dyDescent="0.3">
      <c r="A7116">
        <v>9511</v>
      </c>
      <c r="B7116" s="15" t="s">
        <v>559</v>
      </c>
      <c r="C7116" t="str">
        <f>_xlfn.XLOOKUP($B7116, STANDARDS!$A:$A, STANDARDS!$B:$B,,0,2)</f>
        <v>Reward Dolostone, Umbolooga Subgp, McArthur Gp</v>
      </c>
      <c r="D7116" t="s">
        <v>535</v>
      </c>
      <c r="E7116" t="s">
        <v>584</v>
      </c>
      <c r="J7116" cm="1">
        <f t="array" ref="J7116:L7116">_xlfn.XLOOKUP($C7116, AGE!$A:$A,AGE!$B:$D,,0,2)</f>
        <v>1639</v>
      </c>
      <c r="K7116">
        <v>7</v>
      </c>
      <c r="L7116" t="str">
        <v>Page et al. 2000</v>
      </c>
      <c r="M7116" t="s">
        <v>583</v>
      </c>
      <c r="P7116" t="s">
        <v>243</v>
      </c>
      <c r="Q7116">
        <v>-0.68100000000000005</v>
      </c>
      <c r="V7116">
        <v>1</v>
      </c>
      <c r="W7116" t="s">
        <v>1371</v>
      </c>
      <c r="X7116" t="s">
        <v>1418</v>
      </c>
    </row>
    <row r="7117" spans="1:24" x14ac:dyDescent="0.3">
      <c r="A7117">
        <v>9512</v>
      </c>
      <c r="B7117" s="15" t="s">
        <v>559</v>
      </c>
      <c r="C7117" t="str">
        <f>_xlfn.XLOOKUP($B7117, STANDARDS!$A:$A, STANDARDS!$B:$B,,0,2)</f>
        <v>Reward Dolostone, Umbolooga Subgp, McArthur Gp</v>
      </c>
      <c r="D7117" t="s">
        <v>535</v>
      </c>
      <c r="E7117" t="s">
        <v>584</v>
      </c>
      <c r="J7117" cm="1">
        <f t="array" ref="J7117:L7117">_xlfn.XLOOKUP($C7117, AGE!$A:$A,AGE!$B:$D,,0,2)</f>
        <v>1639</v>
      </c>
      <c r="K7117">
        <v>7</v>
      </c>
      <c r="L7117" t="str">
        <v>Page et al. 2000</v>
      </c>
      <c r="M7117" t="s">
        <v>583</v>
      </c>
      <c r="P7117" t="s">
        <v>243</v>
      </c>
      <c r="Q7117">
        <v>-0.65600000000000003</v>
      </c>
      <c r="V7117">
        <v>1</v>
      </c>
      <c r="W7117" t="s">
        <v>1371</v>
      </c>
      <c r="X7117" t="s">
        <v>1418</v>
      </c>
    </row>
    <row r="7118" spans="1:24" x14ac:dyDescent="0.3">
      <c r="A7118">
        <v>9513</v>
      </c>
      <c r="B7118" s="15" t="s">
        <v>559</v>
      </c>
      <c r="C7118" t="str">
        <f>_xlfn.XLOOKUP($B7118, STANDARDS!$A:$A, STANDARDS!$B:$B,,0,2)</f>
        <v>Reward Dolostone, Umbolooga Subgp, McArthur Gp</v>
      </c>
      <c r="D7118" t="s">
        <v>535</v>
      </c>
      <c r="E7118" t="s">
        <v>584</v>
      </c>
      <c r="J7118" cm="1">
        <f t="array" ref="J7118:L7118">_xlfn.XLOOKUP($C7118, AGE!$A:$A,AGE!$B:$D,,0,2)</f>
        <v>1639</v>
      </c>
      <c r="K7118">
        <v>7</v>
      </c>
      <c r="L7118" t="str">
        <v>Page et al. 2000</v>
      </c>
      <c r="M7118" t="s">
        <v>583</v>
      </c>
      <c r="P7118" t="s">
        <v>243</v>
      </c>
      <c r="Q7118">
        <v>-0.78200000000000003</v>
      </c>
      <c r="V7118">
        <v>1</v>
      </c>
      <c r="W7118" t="s">
        <v>1371</v>
      </c>
      <c r="X7118" t="s">
        <v>1418</v>
      </c>
    </row>
    <row r="7119" spans="1:24" x14ac:dyDescent="0.3">
      <c r="A7119">
        <v>9514</v>
      </c>
      <c r="B7119" s="15" t="s">
        <v>559</v>
      </c>
      <c r="C7119" t="str">
        <f>_xlfn.XLOOKUP($B7119, STANDARDS!$A:$A, STANDARDS!$B:$B,,0,2)</f>
        <v>Reward Dolostone, Umbolooga Subgp, McArthur Gp</v>
      </c>
      <c r="D7119" t="s">
        <v>535</v>
      </c>
      <c r="E7119" t="s">
        <v>584</v>
      </c>
      <c r="J7119" cm="1">
        <f t="array" ref="J7119:L7119">_xlfn.XLOOKUP($C7119, AGE!$A:$A,AGE!$B:$D,,0,2)</f>
        <v>1639</v>
      </c>
      <c r="K7119">
        <v>7</v>
      </c>
      <c r="L7119" t="str">
        <v>Page et al. 2000</v>
      </c>
      <c r="M7119" t="s">
        <v>583</v>
      </c>
      <c r="P7119" t="s">
        <v>243</v>
      </c>
      <c r="Q7119">
        <v>-1.07</v>
      </c>
      <c r="V7119">
        <v>1</v>
      </c>
      <c r="W7119" t="s">
        <v>1371</v>
      </c>
      <c r="X7119" t="s">
        <v>1418</v>
      </c>
    </row>
    <row r="7120" spans="1:24" x14ac:dyDescent="0.3">
      <c r="A7120">
        <v>9515</v>
      </c>
      <c r="B7120" s="15" t="s">
        <v>559</v>
      </c>
      <c r="C7120" t="str">
        <f>_xlfn.XLOOKUP($B7120, STANDARDS!$A:$A, STANDARDS!$B:$B,,0,2)</f>
        <v>Reward Dolostone, Umbolooga Subgp, McArthur Gp</v>
      </c>
      <c r="D7120" t="s">
        <v>535</v>
      </c>
      <c r="E7120" t="s">
        <v>584</v>
      </c>
      <c r="J7120" cm="1">
        <f t="array" ref="J7120:L7120">_xlfn.XLOOKUP($C7120, AGE!$A:$A,AGE!$B:$D,,0,2)</f>
        <v>1639</v>
      </c>
      <c r="K7120">
        <v>7</v>
      </c>
      <c r="L7120" t="str">
        <v>Page et al. 2000</v>
      </c>
      <c r="M7120" t="s">
        <v>583</v>
      </c>
      <c r="P7120" t="s">
        <v>243</v>
      </c>
      <c r="Q7120">
        <v>-1.613</v>
      </c>
      <c r="V7120">
        <v>1</v>
      </c>
      <c r="W7120" t="s">
        <v>1371</v>
      </c>
      <c r="X7120" t="s">
        <v>1418</v>
      </c>
    </row>
    <row r="7121" spans="1:24" x14ac:dyDescent="0.3">
      <c r="A7121">
        <v>9516</v>
      </c>
      <c r="B7121" s="15" t="s">
        <v>63</v>
      </c>
      <c r="C7121" t="str">
        <f>_xlfn.XLOOKUP($B7121, STANDARDS!$A:$A, STANDARDS!$B:$B,,0,2)</f>
        <v>Barney Creek Fm, Umbolooga Subgp, McArthur Gp</v>
      </c>
      <c r="D7121" t="s">
        <v>535</v>
      </c>
      <c r="E7121" t="s">
        <v>584</v>
      </c>
      <c r="J7121" cm="1">
        <f t="array" ref="J7121:L7121">_xlfn.XLOOKUP($C7121, AGE!$A:$A,AGE!$B:$D,,0,2)</f>
        <v>1638</v>
      </c>
      <c r="K7121">
        <v>7</v>
      </c>
      <c r="L7121" t="str">
        <v>Page et al. 2000</v>
      </c>
      <c r="M7121" t="s">
        <v>583</v>
      </c>
      <c r="P7121" t="s">
        <v>243</v>
      </c>
      <c r="Q7121">
        <v>-0.94499999999999995</v>
      </c>
      <c r="V7121">
        <v>1</v>
      </c>
      <c r="W7121" t="s">
        <v>1371</v>
      </c>
      <c r="X7121" t="s">
        <v>1418</v>
      </c>
    </row>
    <row r="7122" spans="1:24" x14ac:dyDescent="0.3">
      <c r="A7122">
        <v>9517</v>
      </c>
      <c r="B7122" s="15" t="s">
        <v>63</v>
      </c>
      <c r="C7122" t="str">
        <f>_xlfn.XLOOKUP($B7122, STANDARDS!$A:$A, STANDARDS!$B:$B,,0,2)</f>
        <v>Barney Creek Fm, Umbolooga Subgp, McArthur Gp</v>
      </c>
      <c r="D7122" t="s">
        <v>535</v>
      </c>
      <c r="E7122" t="s">
        <v>584</v>
      </c>
      <c r="J7122" cm="1">
        <f t="array" ref="J7122:L7122">_xlfn.XLOOKUP($C7122, AGE!$A:$A,AGE!$B:$D,,0,2)</f>
        <v>1638</v>
      </c>
      <c r="K7122">
        <v>7</v>
      </c>
      <c r="L7122" t="str">
        <v>Page et al. 2000</v>
      </c>
      <c r="M7122" t="s">
        <v>583</v>
      </c>
      <c r="P7122" t="s">
        <v>243</v>
      </c>
      <c r="Q7122">
        <v>-0.72399999999999998</v>
      </c>
      <c r="V7122">
        <v>1</v>
      </c>
      <c r="W7122" t="s">
        <v>1371</v>
      </c>
      <c r="X7122" t="s">
        <v>1418</v>
      </c>
    </row>
    <row r="7123" spans="1:24" x14ac:dyDescent="0.3">
      <c r="A7123">
        <v>9518</v>
      </c>
      <c r="B7123" s="15" t="s">
        <v>63</v>
      </c>
      <c r="C7123" t="str">
        <f>_xlfn.XLOOKUP($B7123, STANDARDS!$A:$A, STANDARDS!$B:$B,,0,2)</f>
        <v>Barney Creek Fm, Umbolooga Subgp, McArthur Gp</v>
      </c>
      <c r="D7123" t="s">
        <v>535</v>
      </c>
      <c r="E7123" t="s">
        <v>584</v>
      </c>
      <c r="J7123" cm="1">
        <f t="array" ref="J7123:L7123">_xlfn.XLOOKUP($C7123, AGE!$A:$A,AGE!$B:$D,,0,2)</f>
        <v>1638</v>
      </c>
      <c r="K7123">
        <v>7</v>
      </c>
      <c r="L7123" t="str">
        <v>Page et al. 2000</v>
      </c>
      <c r="M7123" t="s">
        <v>583</v>
      </c>
      <c r="P7123" t="s">
        <v>243</v>
      </c>
      <c r="Q7123">
        <v>-0.97</v>
      </c>
      <c r="V7123">
        <v>1</v>
      </c>
      <c r="W7123" t="s">
        <v>1371</v>
      </c>
      <c r="X7123" t="s">
        <v>1418</v>
      </c>
    </row>
    <row r="7124" spans="1:24" x14ac:dyDescent="0.3">
      <c r="A7124">
        <v>9519</v>
      </c>
      <c r="B7124" s="15" t="s">
        <v>63</v>
      </c>
      <c r="C7124" t="str">
        <f>_xlfn.XLOOKUP($B7124, STANDARDS!$A:$A, STANDARDS!$B:$B,,0,2)</f>
        <v>Barney Creek Fm, Umbolooga Subgp, McArthur Gp</v>
      </c>
      <c r="D7124" t="s">
        <v>535</v>
      </c>
      <c r="E7124" t="s">
        <v>584</v>
      </c>
      <c r="J7124" cm="1">
        <f t="array" ref="J7124:L7124">_xlfn.XLOOKUP($C7124, AGE!$A:$A,AGE!$B:$D,,0,2)</f>
        <v>1638</v>
      </c>
      <c r="K7124">
        <v>7</v>
      </c>
      <c r="L7124" t="str">
        <v>Page et al. 2000</v>
      </c>
      <c r="M7124" t="s">
        <v>583</v>
      </c>
      <c r="P7124" t="s">
        <v>243</v>
      </c>
      <c r="Q7124">
        <v>-1.466</v>
      </c>
      <c r="V7124">
        <v>1</v>
      </c>
      <c r="W7124" t="s">
        <v>1371</v>
      </c>
      <c r="X7124" t="s">
        <v>1418</v>
      </c>
    </row>
    <row r="7125" spans="1:24" x14ac:dyDescent="0.3">
      <c r="A7125">
        <v>9520</v>
      </c>
      <c r="B7125" s="15" t="s">
        <v>63</v>
      </c>
      <c r="C7125" t="str">
        <f>_xlfn.XLOOKUP($B7125, STANDARDS!$A:$A, STANDARDS!$B:$B,,0,2)</f>
        <v>Barney Creek Fm, Umbolooga Subgp, McArthur Gp</v>
      </c>
      <c r="D7125" t="s">
        <v>535</v>
      </c>
      <c r="E7125" t="s">
        <v>584</v>
      </c>
      <c r="J7125" cm="1">
        <f t="array" ref="J7125:L7125">_xlfn.XLOOKUP($C7125, AGE!$A:$A,AGE!$B:$D,,0,2)</f>
        <v>1638</v>
      </c>
      <c r="K7125">
        <v>7</v>
      </c>
      <c r="L7125" t="str">
        <v>Page et al. 2000</v>
      </c>
      <c r="M7125" t="s">
        <v>583</v>
      </c>
      <c r="P7125" t="s">
        <v>243</v>
      </c>
      <c r="Q7125">
        <v>-0.38800000000000001</v>
      </c>
      <c r="V7125">
        <v>1</v>
      </c>
      <c r="W7125" t="s">
        <v>1371</v>
      </c>
      <c r="X7125" t="s">
        <v>1418</v>
      </c>
    </row>
    <row r="7126" spans="1:24" x14ac:dyDescent="0.3">
      <c r="A7126">
        <v>9521</v>
      </c>
      <c r="B7126" s="15" t="s">
        <v>63</v>
      </c>
      <c r="C7126" t="str">
        <f>_xlfn.XLOOKUP($B7126, STANDARDS!$A:$A, STANDARDS!$B:$B,,0,2)</f>
        <v>Barney Creek Fm, Umbolooga Subgp, McArthur Gp</v>
      </c>
      <c r="D7126" t="s">
        <v>535</v>
      </c>
      <c r="E7126" t="s">
        <v>584</v>
      </c>
      <c r="J7126" cm="1">
        <f t="array" ref="J7126:L7126">_xlfn.XLOOKUP($C7126, AGE!$A:$A,AGE!$B:$D,,0,2)</f>
        <v>1638</v>
      </c>
      <c r="K7126">
        <v>7</v>
      </c>
      <c r="L7126" t="str">
        <v>Page et al. 2000</v>
      </c>
      <c r="M7126" t="s">
        <v>583</v>
      </c>
      <c r="P7126" t="s">
        <v>243</v>
      </c>
      <c r="Q7126">
        <v>-1.821</v>
      </c>
      <c r="V7126">
        <v>1</v>
      </c>
      <c r="W7126" t="s">
        <v>1371</v>
      </c>
      <c r="X7126" t="s">
        <v>1418</v>
      </c>
    </row>
    <row r="7127" spans="1:24" x14ac:dyDescent="0.3">
      <c r="A7127">
        <v>9522</v>
      </c>
      <c r="B7127" s="15" t="s">
        <v>63</v>
      </c>
      <c r="C7127" t="str">
        <f>_xlfn.XLOOKUP($B7127, STANDARDS!$A:$A, STANDARDS!$B:$B,,0,2)</f>
        <v>Barney Creek Fm, Umbolooga Subgp, McArthur Gp</v>
      </c>
      <c r="D7127" t="s">
        <v>535</v>
      </c>
      <c r="E7127" t="s">
        <v>584</v>
      </c>
      <c r="J7127" cm="1">
        <f t="array" ref="J7127:L7127">_xlfn.XLOOKUP($C7127, AGE!$A:$A,AGE!$B:$D,,0,2)</f>
        <v>1638</v>
      </c>
      <c r="K7127">
        <v>7</v>
      </c>
      <c r="L7127" t="str">
        <v>Page et al. 2000</v>
      </c>
      <c r="M7127" t="s">
        <v>583</v>
      </c>
      <c r="P7127" t="s">
        <v>243</v>
      </c>
      <c r="Q7127">
        <v>-1.008</v>
      </c>
      <c r="V7127">
        <v>1</v>
      </c>
      <c r="W7127" t="s">
        <v>1371</v>
      </c>
      <c r="X7127" t="s">
        <v>1418</v>
      </c>
    </row>
    <row r="7128" spans="1:24" x14ac:dyDescent="0.3">
      <c r="A7128">
        <v>9523</v>
      </c>
      <c r="B7128" s="15" t="s">
        <v>63</v>
      </c>
      <c r="C7128" t="str">
        <f>_xlfn.XLOOKUP($B7128, STANDARDS!$A:$A, STANDARDS!$B:$B,,0,2)</f>
        <v>Barney Creek Fm, Umbolooga Subgp, McArthur Gp</v>
      </c>
      <c r="D7128" t="s">
        <v>535</v>
      </c>
      <c r="E7128" t="s">
        <v>584</v>
      </c>
      <c r="J7128" cm="1">
        <f t="array" ref="J7128:L7128">_xlfn.XLOOKUP($C7128, AGE!$A:$A,AGE!$B:$D,,0,2)</f>
        <v>1638</v>
      </c>
      <c r="K7128">
        <v>7</v>
      </c>
      <c r="L7128" t="str">
        <v>Page et al. 2000</v>
      </c>
      <c r="M7128" t="s">
        <v>583</v>
      </c>
      <c r="P7128" t="s">
        <v>243</v>
      </c>
      <c r="Q7128">
        <v>-0.57999999999999996</v>
      </c>
      <c r="V7128">
        <v>1</v>
      </c>
      <c r="W7128" t="s">
        <v>1371</v>
      </c>
      <c r="X7128" t="s">
        <v>1418</v>
      </c>
    </row>
    <row r="7129" spans="1:24" x14ac:dyDescent="0.3">
      <c r="A7129">
        <v>9524</v>
      </c>
      <c r="B7129" s="15" t="s">
        <v>63</v>
      </c>
      <c r="C7129" t="str">
        <f>_xlfn.XLOOKUP($B7129, STANDARDS!$A:$A, STANDARDS!$B:$B,,0,2)</f>
        <v>Barney Creek Fm, Umbolooga Subgp, McArthur Gp</v>
      </c>
      <c r="D7129" t="s">
        <v>535</v>
      </c>
      <c r="E7129" t="s">
        <v>584</v>
      </c>
      <c r="J7129" cm="1">
        <f t="array" ref="J7129:L7129">_xlfn.XLOOKUP($C7129, AGE!$A:$A,AGE!$B:$D,,0,2)</f>
        <v>1638</v>
      </c>
      <c r="K7129">
        <v>7</v>
      </c>
      <c r="L7129" t="str">
        <v>Page et al. 2000</v>
      </c>
      <c r="M7129" t="s">
        <v>583</v>
      </c>
      <c r="P7129" t="s">
        <v>243</v>
      </c>
      <c r="Q7129">
        <v>-1.06524471054</v>
      </c>
      <c r="V7129">
        <v>1</v>
      </c>
      <c r="W7129" t="s">
        <v>1371</v>
      </c>
      <c r="X7129" t="s">
        <v>1418</v>
      </c>
    </row>
    <row r="7130" spans="1:24" x14ac:dyDescent="0.3">
      <c r="A7130">
        <v>9525</v>
      </c>
      <c r="B7130" s="15" t="s">
        <v>63</v>
      </c>
      <c r="C7130" t="str">
        <f>_xlfn.XLOOKUP($B7130, STANDARDS!$A:$A, STANDARDS!$B:$B,,0,2)</f>
        <v>Barney Creek Fm, Umbolooga Subgp, McArthur Gp</v>
      </c>
      <c r="D7130" t="s">
        <v>535</v>
      </c>
      <c r="E7130" t="s">
        <v>584</v>
      </c>
      <c r="J7130" cm="1">
        <f t="array" ref="J7130:L7130">_xlfn.XLOOKUP($C7130, AGE!$A:$A,AGE!$B:$D,,0,2)</f>
        <v>1638</v>
      </c>
      <c r="K7130">
        <v>7</v>
      </c>
      <c r="L7130" t="str">
        <v>Page et al. 2000</v>
      </c>
      <c r="M7130" t="s">
        <v>583</v>
      </c>
      <c r="P7130" t="s">
        <v>243</v>
      </c>
      <c r="Q7130">
        <v>-1.3169999999999999</v>
      </c>
      <c r="V7130">
        <v>1</v>
      </c>
      <c r="W7130" t="s">
        <v>1371</v>
      </c>
      <c r="X7130" t="s">
        <v>1418</v>
      </c>
    </row>
    <row r="7131" spans="1:24" x14ac:dyDescent="0.3">
      <c r="A7131">
        <v>9526</v>
      </c>
      <c r="B7131" s="15" t="s">
        <v>63</v>
      </c>
      <c r="C7131" t="str">
        <f>_xlfn.XLOOKUP($B7131, STANDARDS!$A:$A, STANDARDS!$B:$B,,0,2)</f>
        <v>Barney Creek Fm, Umbolooga Subgp, McArthur Gp</v>
      </c>
      <c r="D7131" t="s">
        <v>535</v>
      </c>
      <c r="E7131" t="s">
        <v>584</v>
      </c>
      <c r="J7131" cm="1">
        <f t="array" ref="J7131:L7131">_xlfn.XLOOKUP($C7131, AGE!$A:$A,AGE!$B:$D,,0,2)</f>
        <v>1638</v>
      </c>
      <c r="K7131">
        <v>7</v>
      </c>
      <c r="L7131" t="str">
        <v>Page et al. 2000</v>
      </c>
      <c r="M7131" t="s">
        <v>583</v>
      </c>
      <c r="P7131" t="s">
        <v>243</v>
      </c>
      <c r="Q7131">
        <v>-0.27400000000000002</v>
      </c>
      <c r="V7131">
        <v>1</v>
      </c>
      <c r="W7131" t="s">
        <v>1371</v>
      </c>
      <c r="X7131" t="s">
        <v>1418</v>
      </c>
    </row>
    <row r="7132" spans="1:24" x14ac:dyDescent="0.3">
      <c r="A7132">
        <v>9527</v>
      </c>
      <c r="B7132" s="15" t="s">
        <v>63</v>
      </c>
      <c r="C7132" t="str">
        <f>_xlfn.XLOOKUP($B7132, STANDARDS!$A:$A, STANDARDS!$B:$B,,0,2)</f>
        <v>Barney Creek Fm, Umbolooga Subgp, McArthur Gp</v>
      </c>
      <c r="D7132" t="s">
        <v>535</v>
      </c>
      <c r="E7132" t="s">
        <v>584</v>
      </c>
      <c r="J7132" cm="1">
        <f t="array" ref="J7132:L7132">_xlfn.XLOOKUP($C7132, AGE!$A:$A,AGE!$B:$D,,0,2)</f>
        <v>1638</v>
      </c>
      <c r="K7132">
        <v>7</v>
      </c>
      <c r="L7132" t="str">
        <v>Page et al. 2000</v>
      </c>
      <c r="M7132" t="s">
        <v>583</v>
      </c>
      <c r="P7132" t="s">
        <v>243</v>
      </c>
      <c r="Q7132">
        <v>-0.48699999999999999</v>
      </c>
      <c r="V7132">
        <v>1</v>
      </c>
      <c r="W7132" t="s">
        <v>1371</v>
      </c>
      <c r="X7132" t="s">
        <v>1418</v>
      </c>
    </row>
    <row r="7133" spans="1:24" x14ac:dyDescent="0.3">
      <c r="A7133">
        <v>9528</v>
      </c>
      <c r="B7133" s="15" t="s">
        <v>63</v>
      </c>
      <c r="C7133" t="str">
        <f>_xlfn.XLOOKUP($B7133, STANDARDS!$A:$A, STANDARDS!$B:$B,,0,2)</f>
        <v>Barney Creek Fm, Umbolooga Subgp, McArthur Gp</v>
      </c>
      <c r="D7133" t="s">
        <v>535</v>
      </c>
      <c r="E7133" t="s">
        <v>584</v>
      </c>
      <c r="J7133" cm="1">
        <f t="array" ref="J7133:L7133">_xlfn.XLOOKUP($C7133, AGE!$A:$A,AGE!$B:$D,,0,2)</f>
        <v>1638</v>
      </c>
      <c r="K7133">
        <v>7</v>
      </c>
      <c r="L7133" t="str">
        <v>Page et al. 2000</v>
      </c>
      <c r="M7133" t="s">
        <v>583</v>
      </c>
      <c r="P7133" t="s">
        <v>243</v>
      </c>
      <c r="Q7133">
        <v>-0.53600000000000003</v>
      </c>
      <c r="V7133">
        <v>1</v>
      </c>
      <c r="W7133" t="s">
        <v>1371</v>
      </c>
      <c r="X7133" t="s">
        <v>1418</v>
      </c>
    </row>
    <row r="7134" spans="1:24" x14ac:dyDescent="0.3">
      <c r="A7134">
        <v>9529</v>
      </c>
      <c r="B7134" s="15" t="s">
        <v>63</v>
      </c>
      <c r="C7134" t="str">
        <f>_xlfn.XLOOKUP($B7134, STANDARDS!$A:$A, STANDARDS!$B:$B,,0,2)</f>
        <v>Barney Creek Fm, Umbolooga Subgp, McArthur Gp</v>
      </c>
      <c r="D7134" t="s">
        <v>535</v>
      </c>
      <c r="E7134" t="s">
        <v>584</v>
      </c>
      <c r="J7134" cm="1">
        <f t="array" ref="J7134:L7134">_xlfn.XLOOKUP($C7134, AGE!$A:$A,AGE!$B:$D,,0,2)</f>
        <v>1638</v>
      </c>
      <c r="K7134">
        <v>7</v>
      </c>
      <c r="L7134" t="str">
        <v>Page et al. 2000</v>
      </c>
      <c r="M7134" t="s">
        <v>583</v>
      </c>
      <c r="P7134" t="s">
        <v>243</v>
      </c>
      <c r="Q7134">
        <v>-1.0649999999999999</v>
      </c>
      <c r="V7134">
        <v>1</v>
      </c>
      <c r="W7134" t="s">
        <v>1371</v>
      </c>
      <c r="X7134" t="s">
        <v>1418</v>
      </c>
    </row>
    <row r="7135" spans="1:24" x14ac:dyDescent="0.3">
      <c r="A7135">
        <v>9530</v>
      </c>
      <c r="B7135" s="15" t="s">
        <v>63</v>
      </c>
      <c r="C7135" t="str">
        <f>_xlfn.XLOOKUP($B7135, STANDARDS!$A:$A, STANDARDS!$B:$B,,0,2)</f>
        <v>Barney Creek Fm, Umbolooga Subgp, McArthur Gp</v>
      </c>
      <c r="D7135" t="s">
        <v>535</v>
      </c>
      <c r="E7135" t="s">
        <v>584</v>
      </c>
      <c r="J7135" cm="1">
        <f t="array" ref="J7135:L7135">_xlfn.XLOOKUP($C7135, AGE!$A:$A,AGE!$B:$D,,0,2)</f>
        <v>1638</v>
      </c>
      <c r="K7135">
        <v>7</v>
      </c>
      <c r="L7135" t="str">
        <v>Page et al. 2000</v>
      </c>
      <c r="M7135" t="s">
        <v>583</v>
      </c>
      <c r="P7135" t="s">
        <v>243</v>
      </c>
      <c r="Q7135">
        <v>-1.4830000000000001</v>
      </c>
      <c r="V7135">
        <v>1</v>
      </c>
      <c r="W7135" t="s">
        <v>1371</v>
      </c>
      <c r="X7135" t="s">
        <v>1418</v>
      </c>
    </row>
    <row r="7136" spans="1:24" x14ac:dyDescent="0.3">
      <c r="A7136">
        <v>9532</v>
      </c>
      <c r="B7136" s="15" t="s">
        <v>846</v>
      </c>
      <c r="C7136" t="str">
        <f>_xlfn.XLOOKUP($B7136, STANDARDS!$A:$A, STANDARDS!$B:$B,,0,2)</f>
        <v>Teena Dolostone, Umbolooga Subgp, McArthur Gp</v>
      </c>
      <c r="D7136" t="s">
        <v>535</v>
      </c>
      <c r="E7136" t="s">
        <v>584</v>
      </c>
      <c r="J7136" cm="1">
        <f t="array" ref="J7136:L7136">_xlfn.XLOOKUP($C7136, AGE!$A:$A,AGE!$B:$D,,0,2)</f>
        <v>1642</v>
      </c>
      <c r="K7136">
        <v>9</v>
      </c>
      <c r="L7136" t="str">
        <v>Page et al. 2000</v>
      </c>
      <c r="M7136" t="s">
        <v>583</v>
      </c>
      <c r="P7136" t="s">
        <v>243</v>
      </c>
      <c r="Q7136">
        <v>-0.70099999999999996</v>
      </c>
      <c r="V7136">
        <v>1</v>
      </c>
      <c r="W7136" t="s">
        <v>1371</v>
      </c>
      <c r="X7136" t="s">
        <v>1418</v>
      </c>
    </row>
    <row r="7137" spans="1:24" x14ac:dyDescent="0.3">
      <c r="A7137">
        <v>9533</v>
      </c>
      <c r="B7137" s="15" t="s">
        <v>846</v>
      </c>
      <c r="C7137" t="str">
        <f>_xlfn.XLOOKUP($B7137, STANDARDS!$A:$A, STANDARDS!$B:$B,,0,2)</f>
        <v>Teena Dolostone, Umbolooga Subgp, McArthur Gp</v>
      </c>
      <c r="D7137" t="s">
        <v>535</v>
      </c>
      <c r="E7137" t="s">
        <v>584</v>
      </c>
      <c r="J7137" cm="1">
        <f t="array" ref="J7137:L7137">_xlfn.XLOOKUP($C7137, AGE!$A:$A,AGE!$B:$D,,0,2)</f>
        <v>1642</v>
      </c>
      <c r="K7137">
        <v>9</v>
      </c>
      <c r="L7137" t="str">
        <v>Page et al. 2000</v>
      </c>
      <c r="M7137" t="s">
        <v>583</v>
      </c>
      <c r="P7137" t="s">
        <v>243</v>
      </c>
      <c r="Q7137">
        <v>-0.58099999999999996</v>
      </c>
      <c r="V7137">
        <v>1</v>
      </c>
      <c r="W7137" t="s">
        <v>1371</v>
      </c>
      <c r="X7137" t="s">
        <v>1418</v>
      </c>
    </row>
    <row r="7138" spans="1:24" x14ac:dyDescent="0.3">
      <c r="A7138">
        <v>9534</v>
      </c>
      <c r="B7138" s="15" t="s">
        <v>846</v>
      </c>
      <c r="C7138" t="str">
        <f>_xlfn.XLOOKUP($B7138, STANDARDS!$A:$A, STANDARDS!$B:$B,,0,2)</f>
        <v>Teena Dolostone, Umbolooga Subgp, McArthur Gp</v>
      </c>
      <c r="D7138" t="s">
        <v>535</v>
      </c>
      <c r="E7138" t="s">
        <v>584</v>
      </c>
      <c r="J7138" cm="1">
        <f t="array" ref="J7138:L7138">_xlfn.XLOOKUP($C7138, AGE!$A:$A,AGE!$B:$D,,0,2)</f>
        <v>1642</v>
      </c>
      <c r="K7138">
        <v>9</v>
      </c>
      <c r="L7138" t="str">
        <v>Page et al. 2000</v>
      </c>
      <c r="M7138" t="s">
        <v>583</v>
      </c>
      <c r="P7138" t="s">
        <v>243</v>
      </c>
      <c r="Q7138">
        <v>-0.41199999999999998</v>
      </c>
      <c r="V7138">
        <v>1</v>
      </c>
      <c r="W7138" t="s">
        <v>1371</v>
      </c>
      <c r="X7138" t="s">
        <v>1418</v>
      </c>
    </row>
    <row r="7139" spans="1:24" x14ac:dyDescent="0.3">
      <c r="A7139">
        <v>9535</v>
      </c>
      <c r="B7139" s="15" t="s">
        <v>846</v>
      </c>
      <c r="C7139" t="str">
        <f>_xlfn.XLOOKUP($B7139, STANDARDS!$A:$A, STANDARDS!$B:$B,,0,2)</f>
        <v>Teena Dolostone, Umbolooga Subgp, McArthur Gp</v>
      </c>
      <c r="D7139" t="s">
        <v>535</v>
      </c>
      <c r="E7139" t="s">
        <v>584</v>
      </c>
      <c r="J7139" cm="1">
        <f t="array" ref="J7139:L7139">_xlfn.XLOOKUP($C7139, AGE!$A:$A,AGE!$B:$D,,0,2)</f>
        <v>1642</v>
      </c>
      <c r="K7139">
        <v>9</v>
      </c>
      <c r="L7139" t="str">
        <v>Page et al. 2000</v>
      </c>
      <c r="M7139" t="s">
        <v>583</v>
      </c>
      <c r="P7139" t="s">
        <v>243</v>
      </c>
      <c r="Q7139">
        <v>-0.54700000000000004</v>
      </c>
      <c r="V7139">
        <v>1</v>
      </c>
      <c r="W7139" t="s">
        <v>1371</v>
      </c>
      <c r="X7139" t="s">
        <v>1418</v>
      </c>
    </row>
    <row r="7140" spans="1:24" x14ac:dyDescent="0.3">
      <c r="A7140">
        <v>9536</v>
      </c>
      <c r="B7140" s="15" t="s">
        <v>846</v>
      </c>
      <c r="C7140" t="str">
        <f>_xlfn.XLOOKUP($B7140, STANDARDS!$A:$A, STANDARDS!$B:$B,,0,2)</f>
        <v>Teena Dolostone, Umbolooga Subgp, McArthur Gp</v>
      </c>
      <c r="D7140" t="s">
        <v>535</v>
      </c>
      <c r="E7140" t="s">
        <v>584</v>
      </c>
      <c r="J7140" cm="1">
        <f t="array" ref="J7140:L7140">_xlfn.XLOOKUP($C7140, AGE!$A:$A,AGE!$B:$D,,0,2)</f>
        <v>1642</v>
      </c>
      <c r="K7140">
        <v>9</v>
      </c>
      <c r="L7140" t="str">
        <v>Page et al. 2000</v>
      </c>
      <c r="M7140" t="s">
        <v>583</v>
      </c>
      <c r="P7140" t="s">
        <v>243</v>
      </c>
      <c r="Q7140">
        <v>-0.51400000000000001</v>
      </c>
      <c r="V7140">
        <v>1</v>
      </c>
      <c r="W7140" t="s">
        <v>1371</v>
      </c>
      <c r="X7140" t="s">
        <v>1418</v>
      </c>
    </row>
    <row r="7141" spans="1:24" x14ac:dyDescent="0.3">
      <c r="A7141">
        <v>9537</v>
      </c>
      <c r="B7141" s="15" t="s">
        <v>846</v>
      </c>
      <c r="C7141" t="str">
        <f>_xlfn.XLOOKUP($B7141, STANDARDS!$A:$A, STANDARDS!$B:$B,,0,2)</f>
        <v>Teena Dolostone, Umbolooga Subgp, McArthur Gp</v>
      </c>
      <c r="D7141" t="s">
        <v>535</v>
      </c>
      <c r="E7141" t="s">
        <v>584</v>
      </c>
      <c r="J7141" cm="1">
        <f t="array" ref="J7141:L7141">_xlfn.XLOOKUP($C7141, AGE!$A:$A,AGE!$B:$D,,0,2)</f>
        <v>1642</v>
      </c>
      <c r="K7141">
        <v>9</v>
      </c>
      <c r="L7141" t="str">
        <v>Page et al. 2000</v>
      </c>
      <c r="M7141" t="s">
        <v>583</v>
      </c>
      <c r="P7141" t="s">
        <v>243</v>
      </c>
      <c r="Q7141">
        <v>-0.11</v>
      </c>
      <c r="V7141">
        <v>1</v>
      </c>
      <c r="W7141" t="s">
        <v>1371</v>
      </c>
      <c r="X7141" t="s">
        <v>1418</v>
      </c>
    </row>
    <row r="7142" spans="1:24" x14ac:dyDescent="0.3">
      <c r="A7142">
        <v>9538</v>
      </c>
      <c r="B7142" s="15" t="s">
        <v>846</v>
      </c>
      <c r="C7142" t="str">
        <f>_xlfn.XLOOKUP($B7142, STANDARDS!$A:$A, STANDARDS!$B:$B,,0,2)</f>
        <v>Teena Dolostone, Umbolooga Subgp, McArthur Gp</v>
      </c>
      <c r="D7142" t="s">
        <v>535</v>
      </c>
      <c r="E7142" t="s">
        <v>584</v>
      </c>
      <c r="J7142" cm="1">
        <f t="array" ref="J7142:L7142">_xlfn.XLOOKUP($C7142, AGE!$A:$A,AGE!$B:$D,,0,2)</f>
        <v>1642</v>
      </c>
      <c r="K7142">
        <v>9</v>
      </c>
      <c r="L7142" t="str">
        <v>Page et al. 2000</v>
      </c>
      <c r="M7142" t="s">
        <v>583</v>
      </c>
      <c r="P7142" t="s">
        <v>243</v>
      </c>
      <c r="Q7142">
        <v>-0.185</v>
      </c>
      <c r="V7142">
        <v>1</v>
      </c>
      <c r="W7142" t="s">
        <v>1371</v>
      </c>
      <c r="X7142" t="s">
        <v>1418</v>
      </c>
    </row>
    <row r="7143" spans="1:24" x14ac:dyDescent="0.3">
      <c r="A7143">
        <v>9539</v>
      </c>
      <c r="B7143" s="15" t="s">
        <v>846</v>
      </c>
      <c r="C7143" t="str">
        <f>_xlfn.XLOOKUP($B7143, STANDARDS!$A:$A, STANDARDS!$B:$B,,0,2)</f>
        <v>Teena Dolostone, Umbolooga Subgp, McArthur Gp</v>
      </c>
      <c r="D7143" t="s">
        <v>535</v>
      </c>
      <c r="E7143" t="s">
        <v>584</v>
      </c>
      <c r="J7143" cm="1">
        <f t="array" ref="J7143:L7143">_xlfn.XLOOKUP($C7143, AGE!$A:$A,AGE!$B:$D,,0,2)</f>
        <v>1642</v>
      </c>
      <c r="K7143">
        <v>9</v>
      </c>
      <c r="L7143" t="str">
        <v>Page et al. 2000</v>
      </c>
      <c r="M7143" t="s">
        <v>583</v>
      </c>
      <c r="P7143" t="s">
        <v>243</v>
      </c>
      <c r="Q7143">
        <v>-0.38300000000000001</v>
      </c>
      <c r="V7143">
        <v>1</v>
      </c>
      <c r="W7143" t="s">
        <v>1371</v>
      </c>
      <c r="X7143" t="s">
        <v>1418</v>
      </c>
    </row>
    <row r="7144" spans="1:24" x14ac:dyDescent="0.3">
      <c r="A7144">
        <v>9540</v>
      </c>
      <c r="B7144" s="15" t="s">
        <v>846</v>
      </c>
      <c r="C7144" t="str">
        <f>_xlfn.XLOOKUP($B7144, STANDARDS!$A:$A, STANDARDS!$B:$B,,0,2)</f>
        <v>Teena Dolostone, Umbolooga Subgp, McArthur Gp</v>
      </c>
      <c r="D7144" t="s">
        <v>535</v>
      </c>
      <c r="E7144" t="s">
        <v>584</v>
      </c>
      <c r="J7144" cm="1">
        <f t="array" ref="J7144:L7144">_xlfn.XLOOKUP($C7144, AGE!$A:$A,AGE!$B:$D,,0,2)</f>
        <v>1642</v>
      </c>
      <c r="K7144">
        <v>9</v>
      </c>
      <c r="L7144" t="str">
        <v>Page et al. 2000</v>
      </c>
      <c r="M7144" t="s">
        <v>583</v>
      </c>
      <c r="P7144" t="s">
        <v>243</v>
      </c>
      <c r="Q7144">
        <v>-0.35499999999999998</v>
      </c>
      <c r="V7144">
        <v>1</v>
      </c>
      <c r="W7144" t="s">
        <v>1371</v>
      </c>
      <c r="X7144" t="s">
        <v>1418</v>
      </c>
    </row>
    <row r="7145" spans="1:24" x14ac:dyDescent="0.3">
      <c r="A7145">
        <v>9541</v>
      </c>
      <c r="B7145" s="15" t="s">
        <v>846</v>
      </c>
      <c r="C7145" t="str">
        <f>_xlfn.XLOOKUP($B7145, STANDARDS!$A:$A, STANDARDS!$B:$B,,0,2)</f>
        <v>Teena Dolostone, Umbolooga Subgp, McArthur Gp</v>
      </c>
      <c r="D7145" t="s">
        <v>535</v>
      </c>
      <c r="E7145" t="s">
        <v>584</v>
      </c>
      <c r="J7145" cm="1">
        <f t="array" ref="J7145:L7145">_xlfn.XLOOKUP($C7145, AGE!$A:$A,AGE!$B:$D,,0,2)</f>
        <v>1642</v>
      </c>
      <c r="K7145">
        <v>9</v>
      </c>
      <c r="L7145" t="str">
        <v>Page et al. 2000</v>
      </c>
      <c r="M7145" t="s">
        <v>583</v>
      </c>
      <c r="P7145" t="s">
        <v>243</v>
      </c>
      <c r="Q7145">
        <v>2.5999999999999999E-2</v>
      </c>
      <c r="V7145">
        <v>1</v>
      </c>
      <c r="W7145" t="s">
        <v>1371</v>
      </c>
      <c r="X7145" t="s">
        <v>1418</v>
      </c>
    </row>
    <row r="7146" spans="1:24" x14ac:dyDescent="0.3">
      <c r="A7146">
        <v>9542</v>
      </c>
      <c r="B7146" s="15" t="s">
        <v>847</v>
      </c>
      <c r="C7146" t="str">
        <f>_xlfn.XLOOKUP($B7146, STANDARDS!$A:$A, STANDARDS!$B:$B,,0,2)</f>
        <v>Mount Les Siltstone, Fickling Gp</v>
      </c>
      <c r="D7146" t="s">
        <v>535</v>
      </c>
      <c r="E7146" t="s">
        <v>1188</v>
      </c>
      <c r="J7146" s="13">
        <v>1645</v>
      </c>
      <c r="K7146" s="13">
        <v>5</v>
      </c>
      <c r="L7146" s="16" t="s">
        <v>1325</v>
      </c>
      <c r="M7146" t="s">
        <v>583</v>
      </c>
      <c r="P7146" t="s">
        <v>243</v>
      </c>
      <c r="Q7146">
        <v>-1.6585000000000001</v>
      </c>
      <c r="V7146">
        <v>1</v>
      </c>
      <c r="W7146" t="s">
        <v>1371</v>
      </c>
      <c r="X7146" t="s">
        <v>1418</v>
      </c>
    </row>
    <row r="7147" spans="1:24" x14ac:dyDescent="0.3">
      <c r="A7147">
        <v>9543</v>
      </c>
      <c r="B7147" s="15" t="s">
        <v>847</v>
      </c>
      <c r="C7147" t="str">
        <f>_xlfn.XLOOKUP($B7147, STANDARDS!$A:$A, STANDARDS!$B:$B,,0,2)</f>
        <v>Mount Les Siltstone, Fickling Gp</v>
      </c>
      <c r="D7147" t="s">
        <v>535</v>
      </c>
      <c r="E7147" t="s">
        <v>1188</v>
      </c>
      <c r="J7147" s="13">
        <v>1645</v>
      </c>
      <c r="K7147" s="13">
        <v>5</v>
      </c>
      <c r="L7147" s="16" t="s">
        <v>1325</v>
      </c>
      <c r="M7147" t="s">
        <v>583</v>
      </c>
      <c r="P7147" t="s">
        <v>243</v>
      </c>
      <c r="Q7147">
        <v>-1.8</v>
      </c>
      <c r="V7147">
        <v>1</v>
      </c>
      <c r="W7147" t="s">
        <v>1371</v>
      </c>
      <c r="X7147" t="s">
        <v>1418</v>
      </c>
    </row>
    <row r="7148" spans="1:24" x14ac:dyDescent="0.3">
      <c r="A7148">
        <v>9544</v>
      </c>
      <c r="B7148" s="15" t="s">
        <v>847</v>
      </c>
      <c r="C7148" t="str">
        <f>_xlfn.XLOOKUP($B7148, STANDARDS!$A:$A, STANDARDS!$B:$B,,0,2)</f>
        <v>Mount Les Siltstone, Fickling Gp</v>
      </c>
      <c r="D7148" t="s">
        <v>535</v>
      </c>
      <c r="E7148" t="s">
        <v>1188</v>
      </c>
      <c r="J7148" s="13">
        <v>1645</v>
      </c>
      <c r="K7148" s="13">
        <v>5</v>
      </c>
      <c r="L7148" s="16" t="s">
        <v>1325</v>
      </c>
      <c r="M7148" t="s">
        <v>583</v>
      </c>
      <c r="P7148" t="s">
        <v>243</v>
      </c>
      <c r="Q7148">
        <v>-1.7050000000000001</v>
      </c>
      <c r="V7148">
        <v>1</v>
      </c>
      <c r="W7148" t="s">
        <v>1371</v>
      </c>
      <c r="X7148" t="s">
        <v>1418</v>
      </c>
    </row>
    <row r="7149" spans="1:24" x14ac:dyDescent="0.3">
      <c r="A7149">
        <v>9545</v>
      </c>
      <c r="B7149" s="15" t="s">
        <v>847</v>
      </c>
      <c r="C7149" t="str">
        <f>_xlfn.XLOOKUP($B7149, STANDARDS!$A:$A, STANDARDS!$B:$B,,0,2)</f>
        <v>Mount Les Siltstone, Fickling Gp</v>
      </c>
      <c r="D7149" t="s">
        <v>535</v>
      </c>
      <c r="E7149" t="s">
        <v>1188</v>
      </c>
      <c r="J7149" s="13">
        <v>1645</v>
      </c>
      <c r="K7149" s="13">
        <v>5</v>
      </c>
      <c r="L7149" s="16" t="s">
        <v>1325</v>
      </c>
      <c r="M7149" t="s">
        <v>583</v>
      </c>
      <c r="P7149" t="s">
        <v>243</v>
      </c>
      <c r="Q7149">
        <v>-0.69299999999999995</v>
      </c>
      <c r="V7149">
        <v>1</v>
      </c>
      <c r="W7149" t="s">
        <v>1371</v>
      </c>
      <c r="X7149" t="s">
        <v>1418</v>
      </c>
    </row>
    <row r="7150" spans="1:24" x14ac:dyDescent="0.3">
      <c r="A7150">
        <v>9546</v>
      </c>
      <c r="B7150" s="15" t="s">
        <v>847</v>
      </c>
      <c r="C7150" t="str">
        <f>_xlfn.XLOOKUP($B7150, STANDARDS!$A:$A, STANDARDS!$B:$B,,0,2)</f>
        <v>Mount Les Siltstone, Fickling Gp</v>
      </c>
      <c r="D7150" t="s">
        <v>535</v>
      </c>
      <c r="E7150" t="s">
        <v>1188</v>
      </c>
      <c r="J7150" s="13">
        <v>1645</v>
      </c>
      <c r="K7150" s="13">
        <v>5</v>
      </c>
      <c r="L7150" s="16" t="s">
        <v>1325</v>
      </c>
      <c r="M7150" t="s">
        <v>583</v>
      </c>
      <c r="P7150" t="s">
        <v>243</v>
      </c>
      <c r="Q7150">
        <v>-0.501</v>
      </c>
      <c r="V7150">
        <v>1</v>
      </c>
      <c r="W7150" t="s">
        <v>1371</v>
      </c>
      <c r="X7150" t="s">
        <v>1418</v>
      </c>
    </row>
    <row r="7151" spans="1:24" x14ac:dyDescent="0.3">
      <c r="A7151">
        <v>9547</v>
      </c>
      <c r="B7151" s="15" t="s">
        <v>848</v>
      </c>
      <c r="C7151" t="str">
        <f>_xlfn.XLOOKUP($B7151, STANDARDS!$A:$A, STANDARDS!$B:$B,,0,2)</f>
        <v>Emmerugga Dolostone, Umbolooga Subgp, McArthur Gp</v>
      </c>
      <c r="D7151" t="s">
        <v>535</v>
      </c>
      <c r="E7151" t="s">
        <v>584</v>
      </c>
      <c r="J7151" cm="1">
        <f t="array" ref="J7151:L7151">_xlfn.XLOOKUP($C7151, AGE!$A:$A,AGE!$B:$D,,0,2)</f>
        <v>1642</v>
      </c>
      <c r="K7151">
        <v>9</v>
      </c>
      <c r="L7151" t="str">
        <v>Page et al. 2000</v>
      </c>
      <c r="M7151" t="s">
        <v>583</v>
      </c>
      <c r="P7151" t="s">
        <v>243</v>
      </c>
      <c r="Q7151">
        <v>-1.2829999999999999</v>
      </c>
      <c r="V7151">
        <v>1</v>
      </c>
      <c r="W7151" t="s">
        <v>1371</v>
      </c>
      <c r="X7151" t="s">
        <v>1418</v>
      </c>
    </row>
    <row r="7152" spans="1:24" x14ac:dyDescent="0.3">
      <c r="A7152">
        <v>9548</v>
      </c>
      <c r="B7152" s="15" t="s">
        <v>848</v>
      </c>
      <c r="C7152" t="str">
        <f>_xlfn.XLOOKUP($B7152, STANDARDS!$A:$A, STANDARDS!$B:$B,,0,2)</f>
        <v>Emmerugga Dolostone, Umbolooga Subgp, McArthur Gp</v>
      </c>
      <c r="D7152" t="s">
        <v>535</v>
      </c>
      <c r="E7152" t="s">
        <v>584</v>
      </c>
      <c r="J7152" cm="1">
        <f t="array" ref="J7152:L7152">_xlfn.XLOOKUP($C7152, AGE!$A:$A,AGE!$B:$D,,0,2)</f>
        <v>1642</v>
      </c>
      <c r="K7152">
        <v>9</v>
      </c>
      <c r="L7152" t="str">
        <v>Page et al. 2000</v>
      </c>
      <c r="M7152" t="s">
        <v>583</v>
      </c>
      <c r="P7152" t="s">
        <v>243</v>
      </c>
      <c r="Q7152">
        <v>-1.4450000000000001</v>
      </c>
      <c r="V7152">
        <v>1</v>
      </c>
      <c r="W7152" t="s">
        <v>1371</v>
      </c>
      <c r="X7152" t="s">
        <v>1418</v>
      </c>
    </row>
    <row r="7153" spans="1:24" x14ac:dyDescent="0.3">
      <c r="A7153">
        <v>9549</v>
      </c>
      <c r="B7153" s="15" t="s">
        <v>848</v>
      </c>
      <c r="C7153" t="str">
        <f>_xlfn.XLOOKUP($B7153, STANDARDS!$A:$A, STANDARDS!$B:$B,,0,2)</f>
        <v>Emmerugga Dolostone, Umbolooga Subgp, McArthur Gp</v>
      </c>
      <c r="D7153" t="s">
        <v>535</v>
      </c>
      <c r="E7153" t="s">
        <v>584</v>
      </c>
      <c r="J7153" cm="1">
        <f t="array" ref="J7153:L7153">_xlfn.XLOOKUP($C7153, AGE!$A:$A,AGE!$B:$D,,0,2)</f>
        <v>1642</v>
      </c>
      <c r="K7153">
        <v>9</v>
      </c>
      <c r="L7153" t="str">
        <v>Page et al. 2000</v>
      </c>
      <c r="M7153" t="s">
        <v>583</v>
      </c>
      <c r="P7153" t="s">
        <v>243</v>
      </c>
      <c r="Q7153">
        <v>-1.2190000000000001</v>
      </c>
      <c r="V7153">
        <v>1</v>
      </c>
      <c r="W7153" t="s">
        <v>1371</v>
      </c>
      <c r="X7153" t="s">
        <v>1418</v>
      </c>
    </row>
    <row r="7154" spans="1:24" x14ac:dyDescent="0.3">
      <c r="A7154">
        <v>9550</v>
      </c>
      <c r="B7154" s="15" t="s">
        <v>848</v>
      </c>
      <c r="C7154" t="str">
        <f>_xlfn.XLOOKUP($B7154, STANDARDS!$A:$A, STANDARDS!$B:$B,,0,2)</f>
        <v>Emmerugga Dolostone, Umbolooga Subgp, McArthur Gp</v>
      </c>
      <c r="D7154" t="s">
        <v>535</v>
      </c>
      <c r="E7154" t="s">
        <v>584</v>
      </c>
      <c r="J7154" cm="1">
        <f t="array" ref="J7154:L7154">_xlfn.XLOOKUP($C7154, AGE!$A:$A,AGE!$B:$D,,0,2)</f>
        <v>1642</v>
      </c>
      <c r="K7154">
        <v>9</v>
      </c>
      <c r="L7154" t="str">
        <v>Page et al. 2000</v>
      </c>
      <c r="M7154" t="s">
        <v>583</v>
      </c>
      <c r="P7154" t="s">
        <v>243</v>
      </c>
      <c r="Q7154">
        <v>-1.179</v>
      </c>
      <c r="V7154">
        <v>1</v>
      </c>
      <c r="W7154" t="s">
        <v>1371</v>
      </c>
      <c r="X7154" t="s">
        <v>1418</v>
      </c>
    </row>
    <row r="7155" spans="1:24" x14ac:dyDescent="0.3">
      <c r="A7155">
        <v>9551</v>
      </c>
      <c r="B7155" s="15" t="s">
        <v>848</v>
      </c>
      <c r="C7155" t="str">
        <f>_xlfn.XLOOKUP($B7155, STANDARDS!$A:$A, STANDARDS!$B:$B,,0,2)</f>
        <v>Emmerugga Dolostone, Umbolooga Subgp, McArthur Gp</v>
      </c>
      <c r="D7155" t="s">
        <v>535</v>
      </c>
      <c r="E7155" t="s">
        <v>584</v>
      </c>
      <c r="J7155" cm="1">
        <f t="array" ref="J7155:L7155">_xlfn.XLOOKUP($C7155, AGE!$A:$A,AGE!$B:$D,,0,2)</f>
        <v>1642</v>
      </c>
      <c r="K7155">
        <v>9</v>
      </c>
      <c r="L7155" t="str">
        <v>Page et al. 2000</v>
      </c>
      <c r="M7155" t="s">
        <v>583</v>
      </c>
      <c r="P7155" t="s">
        <v>243</v>
      </c>
      <c r="Q7155">
        <v>-1.9710000000000001</v>
      </c>
      <c r="V7155">
        <v>1</v>
      </c>
      <c r="W7155" t="s">
        <v>1371</v>
      </c>
      <c r="X7155" t="s">
        <v>1418</v>
      </c>
    </row>
    <row r="7156" spans="1:24" x14ac:dyDescent="0.3">
      <c r="A7156">
        <v>9552</v>
      </c>
      <c r="B7156" s="15" t="s">
        <v>848</v>
      </c>
      <c r="C7156" t="str">
        <f>_xlfn.XLOOKUP($B7156, STANDARDS!$A:$A, STANDARDS!$B:$B,,0,2)</f>
        <v>Emmerugga Dolostone, Umbolooga Subgp, McArthur Gp</v>
      </c>
      <c r="D7156" t="s">
        <v>535</v>
      </c>
      <c r="E7156" t="s">
        <v>584</v>
      </c>
      <c r="J7156" cm="1">
        <f t="array" ref="J7156:L7156">_xlfn.XLOOKUP($C7156, AGE!$A:$A,AGE!$B:$D,,0,2)</f>
        <v>1642</v>
      </c>
      <c r="K7156">
        <v>9</v>
      </c>
      <c r="L7156" t="str">
        <v>Page et al. 2000</v>
      </c>
      <c r="M7156" t="s">
        <v>583</v>
      </c>
      <c r="P7156" t="s">
        <v>243</v>
      </c>
      <c r="Q7156">
        <v>-0.23300000000000001</v>
      </c>
      <c r="V7156">
        <v>1</v>
      </c>
      <c r="W7156" t="s">
        <v>1371</v>
      </c>
      <c r="X7156" t="s">
        <v>1418</v>
      </c>
    </row>
    <row r="7157" spans="1:24" x14ac:dyDescent="0.3">
      <c r="A7157">
        <v>9553</v>
      </c>
      <c r="B7157" s="15" t="s">
        <v>848</v>
      </c>
      <c r="C7157" t="str">
        <f>_xlfn.XLOOKUP($B7157, STANDARDS!$A:$A, STANDARDS!$B:$B,,0,2)</f>
        <v>Emmerugga Dolostone, Umbolooga Subgp, McArthur Gp</v>
      </c>
      <c r="D7157" t="s">
        <v>535</v>
      </c>
      <c r="E7157" t="s">
        <v>584</v>
      </c>
      <c r="J7157" cm="1">
        <f t="array" ref="J7157:L7157">_xlfn.XLOOKUP($C7157, AGE!$A:$A,AGE!$B:$D,,0,2)</f>
        <v>1642</v>
      </c>
      <c r="K7157">
        <v>9</v>
      </c>
      <c r="L7157" t="str">
        <v>Page et al. 2000</v>
      </c>
      <c r="M7157" t="s">
        <v>583</v>
      </c>
      <c r="P7157" t="s">
        <v>243</v>
      </c>
      <c r="Q7157">
        <v>-1.345</v>
      </c>
      <c r="V7157">
        <v>1</v>
      </c>
      <c r="W7157" t="s">
        <v>1371</v>
      </c>
      <c r="X7157" t="s">
        <v>1418</v>
      </c>
    </row>
    <row r="7158" spans="1:24" x14ac:dyDescent="0.3">
      <c r="A7158">
        <v>9554</v>
      </c>
      <c r="B7158" s="15" t="s">
        <v>848</v>
      </c>
      <c r="C7158" t="str">
        <f>_xlfn.XLOOKUP($B7158, STANDARDS!$A:$A, STANDARDS!$B:$B,,0,2)</f>
        <v>Emmerugga Dolostone, Umbolooga Subgp, McArthur Gp</v>
      </c>
      <c r="D7158" t="s">
        <v>535</v>
      </c>
      <c r="E7158" t="s">
        <v>584</v>
      </c>
      <c r="J7158" cm="1">
        <f t="array" ref="J7158:L7158">_xlfn.XLOOKUP($C7158, AGE!$A:$A,AGE!$B:$D,,0,2)</f>
        <v>1642</v>
      </c>
      <c r="K7158">
        <v>9</v>
      </c>
      <c r="L7158" t="str">
        <v>Page et al. 2000</v>
      </c>
      <c r="M7158" t="s">
        <v>583</v>
      </c>
      <c r="P7158" t="s">
        <v>243</v>
      </c>
      <c r="Q7158">
        <v>-0.17899999999999999</v>
      </c>
      <c r="V7158">
        <v>1</v>
      </c>
      <c r="W7158" t="s">
        <v>1371</v>
      </c>
      <c r="X7158" t="s">
        <v>1418</v>
      </c>
    </row>
    <row r="7159" spans="1:24" x14ac:dyDescent="0.3">
      <c r="A7159">
        <v>9555</v>
      </c>
      <c r="B7159" s="15" t="s">
        <v>848</v>
      </c>
      <c r="C7159" t="str">
        <f>_xlfn.XLOOKUP($B7159, STANDARDS!$A:$A, STANDARDS!$B:$B,,0,2)</f>
        <v>Emmerugga Dolostone, Umbolooga Subgp, McArthur Gp</v>
      </c>
      <c r="D7159" t="s">
        <v>535</v>
      </c>
      <c r="E7159" t="s">
        <v>584</v>
      </c>
      <c r="J7159" cm="1">
        <f t="array" ref="J7159:L7159">_xlfn.XLOOKUP($C7159, AGE!$A:$A,AGE!$B:$D,,0,2)</f>
        <v>1642</v>
      </c>
      <c r="K7159">
        <v>9</v>
      </c>
      <c r="L7159" t="str">
        <v>Page et al. 2000</v>
      </c>
      <c r="M7159" t="s">
        <v>583</v>
      </c>
      <c r="P7159" t="s">
        <v>243</v>
      </c>
      <c r="Q7159">
        <v>-0.27500000000000002</v>
      </c>
      <c r="V7159">
        <v>1</v>
      </c>
      <c r="W7159" t="s">
        <v>1371</v>
      </c>
      <c r="X7159" t="s">
        <v>1418</v>
      </c>
    </row>
    <row r="7160" spans="1:24" x14ac:dyDescent="0.3">
      <c r="A7160">
        <v>9556</v>
      </c>
      <c r="B7160" s="15" t="s">
        <v>848</v>
      </c>
      <c r="C7160" t="str">
        <f>_xlfn.XLOOKUP($B7160, STANDARDS!$A:$A, STANDARDS!$B:$B,,0,2)</f>
        <v>Emmerugga Dolostone, Umbolooga Subgp, McArthur Gp</v>
      </c>
      <c r="D7160" t="s">
        <v>535</v>
      </c>
      <c r="E7160" t="s">
        <v>584</v>
      </c>
      <c r="J7160" cm="1">
        <f t="array" ref="J7160:L7160">_xlfn.XLOOKUP($C7160, AGE!$A:$A,AGE!$B:$D,,0,2)</f>
        <v>1642</v>
      </c>
      <c r="K7160">
        <v>9</v>
      </c>
      <c r="L7160" t="str">
        <v>Page et al. 2000</v>
      </c>
      <c r="M7160" t="s">
        <v>583</v>
      </c>
      <c r="P7160" t="s">
        <v>243</v>
      </c>
      <c r="Q7160">
        <v>-0.253</v>
      </c>
      <c r="V7160">
        <v>1</v>
      </c>
      <c r="W7160" t="s">
        <v>1371</v>
      </c>
      <c r="X7160" t="s">
        <v>1418</v>
      </c>
    </row>
    <row r="7161" spans="1:24" x14ac:dyDescent="0.3">
      <c r="A7161">
        <v>9557</v>
      </c>
      <c r="B7161" s="15" t="s">
        <v>848</v>
      </c>
      <c r="C7161" t="str">
        <f>_xlfn.XLOOKUP($B7161, STANDARDS!$A:$A, STANDARDS!$B:$B,,0,2)</f>
        <v>Emmerugga Dolostone, Umbolooga Subgp, McArthur Gp</v>
      </c>
      <c r="D7161" t="s">
        <v>535</v>
      </c>
      <c r="E7161" t="s">
        <v>584</v>
      </c>
      <c r="J7161" cm="1">
        <f t="array" ref="J7161:L7161">_xlfn.XLOOKUP($C7161, AGE!$A:$A,AGE!$B:$D,,0,2)</f>
        <v>1642</v>
      </c>
      <c r="K7161">
        <v>9</v>
      </c>
      <c r="L7161" t="str">
        <v>Page et al. 2000</v>
      </c>
      <c r="M7161" t="s">
        <v>583</v>
      </c>
      <c r="P7161" t="s">
        <v>243</v>
      </c>
      <c r="Q7161">
        <v>-0.56100000000000005</v>
      </c>
      <c r="V7161">
        <v>1</v>
      </c>
      <c r="W7161" t="s">
        <v>1371</v>
      </c>
      <c r="X7161" t="s">
        <v>1418</v>
      </c>
    </row>
    <row r="7162" spans="1:24" x14ac:dyDescent="0.3">
      <c r="A7162">
        <v>9558</v>
      </c>
      <c r="B7162" s="15" t="s">
        <v>848</v>
      </c>
      <c r="C7162" t="str">
        <f>_xlfn.XLOOKUP($B7162, STANDARDS!$A:$A, STANDARDS!$B:$B,,0,2)</f>
        <v>Emmerugga Dolostone, Umbolooga Subgp, McArthur Gp</v>
      </c>
      <c r="D7162" t="s">
        <v>535</v>
      </c>
      <c r="E7162" t="s">
        <v>584</v>
      </c>
      <c r="J7162" cm="1">
        <f t="array" ref="J7162:L7162">_xlfn.XLOOKUP($C7162, AGE!$A:$A,AGE!$B:$D,,0,2)</f>
        <v>1642</v>
      </c>
      <c r="K7162">
        <v>9</v>
      </c>
      <c r="L7162" t="str">
        <v>Page et al. 2000</v>
      </c>
      <c r="M7162" t="s">
        <v>583</v>
      </c>
      <c r="P7162" t="s">
        <v>243</v>
      </c>
      <c r="Q7162">
        <v>-1.494</v>
      </c>
      <c r="V7162">
        <v>1</v>
      </c>
      <c r="W7162" t="s">
        <v>1371</v>
      </c>
      <c r="X7162" t="s">
        <v>1418</v>
      </c>
    </row>
    <row r="7163" spans="1:24" x14ac:dyDescent="0.3">
      <c r="A7163">
        <v>9559</v>
      </c>
      <c r="B7163" s="15" t="s">
        <v>848</v>
      </c>
      <c r="C7163" t="str">
        <f>_xlfn.XLOOKUP($B7163, STANDARDS!$A:$A, STANDARDS!$B:$B,,0,2)</f>
        <v>Emmerugga Dolostone, Umbolooga Subgp, McArthur Gp</v>
      </c>
      <c r="D7163" t="s">
        <v>535</v>
      </c>
      <c r="E7163" t="s">
        <v>584</v>
      </c>
      <c r="J7163" cm="1">
        <f t="array" ref="J7163:L7163">_xlfn.XLOOKUP($C7163, AGE!$A:$A,AGE!$B:$D,,0,2)</f>
        <v>1642</v>
      </c>
      <c r="K7163">
        <v>9</v>
      </c>
      <c r="L7163" t="str">
        <v>Page et al. 2000</v>
      </c>
      <c r="M7163" t="s">
        <v>583</v>
      </c>
      <c r="P7163" t="s">
        <v>243</v>
      </c>
      <c r="Q7163">
        <v>-2.2810801181899998</v>
      </c>
      <c r="V7163">
        <v>1</v>
      </c>
      <c r="W7163" t="s">
        <v>1371</v>
      </c>
      <c r="X7163" t="s">
        <v>1418</v>
      </c>
    </row>
    <row r="7164" spans="1:24" x14ac:dyDescent="0.3">
      <c r="A7164">
        <v>9560</v>
      </c>
      <c r="B7164" s="15" t="s">
        <v>848</v>
      </c>
      <c r="C7164" t="str">
        <f>_xlfn.XLOOKUP($B7164, STANDARDS!$A:$A, STANDARDS!$B:$B,,0,2)</f>
        <v>Emmerugga Dolostone, Umbolooga Subgp, McArthur Gp</v>
      </c>
      <c r="D7164" t="s">
        <v>535</v>
      </c>
      <c r="E7164" t="s">
        <v>584</v>
      </c>
      <c r="J7164" cm="1">
        <f t="array" ref="J7164:L7164">_xlfn.XLOOKUP($C7164, AGE!$A:$A,AGE!$B:$D,,0,2)</f>
        <v>1642</v>
      </c>
      <c r="K7164">
        <v>9</v>
      </c>
      <c r="L7164" t="str">
        <v>Page et al. 2000</v>
      </c>
      <c r="M7164" t="s">
        <v>583</v>
      </c>
      <c r="P7164" t="s">
        <v>243</v>
      </c>
      <c r="Q7164">
        <v>-0.74299999999999999</v>
      </c>
      <c r="V7164">
        <v>1</v>
      </c>
      <c r="W7164" t="s">
        <v>1371</v>
      </c>
      <c r="X7164" t="s">
        <v>1418</v>
      </c>
    </row>
    <row r="7165" spans="1:24" x14ac:dyDescent="0.3">
      <c r="A7165">
        <v>9561</v>
      </c>
      <c r="B7165" s="15" t="s">
        <v>848</v>
      </c>
      <c r="C7165" t="str">
        <f>_xlfn.XLOOKUP($B7165, STANDARDS!$A:$A, STANDARDS!$B:$B,,0,2)</f>
        <v>Emmerugga Dolostone, Umbolooga Subgp, McArthur Gp</v>
      </c>
      <c r="D7165" t="s">
        <v>535</v>
      </c>
      <c r="E7165" t="s">
        <v>584</v>
      </c>
      <c r="J7165" cm="1">
        <f t="array" ref="J7165:L7165">_xlfn.XLOOKUP($C7165, AGE!$A:$A,AGE!$B:$D,,0,2)</f>
        <v>1642</v>
      </c>
      <c r="K7165">
        <v>9</v>
      </c>
      <c r="L7165" t="str">
        <v>Page et al. 2000</v>
      </c>
      <c r="M7165" t="s">
        <v>583</v>
      </c>
      <c r="P7165" t="s">
        <v>243</v>
      </c>
      <c r="Q7165">
        <v>-0.68300000000000005</v>
      </c>
      <c r="V7165">
        <v>1</v>
      </c>
      <c r="W7165" t="s">
        <v>1371</v>
      </c>
      <c r="X7165" t="s">
        <v>1418</v>
      </c>
    </row>
    <row r="7166" spans="1:24" x14ac:dyDescent="0.3">
      <c r="A7166">
        <v>9562</v>
      </c>
      <c r="B7166" s="15" t="s">
        <v>848</v>
      </c>
      <c r="C7166" t="str">
        <f>_xlfn.XLOOKUP($B7166, STANDARDS!$A:$A, STANDARDS!$B:$B,,0,2)</f>
        <v>Emmerugga Dolostone, Umbolooga Subgp, McArthur Gp</v>
      </c>
      <c r="D7166" t="s">
        <v>535</v>
      </c>
      <c r="E7166" t="s">
        <v>584</v>
      </c>
      <c r="J7166" cm="1">
        <f t="array" ref="J7166:L7166">_xlfn.XLOOKUP($C7166, AGE!$A:$A,AGE!$B:$D,,0,2)</f>
        <v>1642</v>
      </c>
      <c r="K7166">
        <v>9</v>
      </c>
      <c r="L7166" t="str">
        <v>Page et al. 2000</v>
      </c>
      <c r="M7166" t="s">
        <v>583</v>
      </c>
      <c r="P7166" t="s">
        <v>243</v>
      </c>
      <c r="Q7166">
        <v>-4.2999999999999997E-2</v>
      </c>
      <c r="V7166">
        <v>1</v>
      </c>
      <c r="W7166" t="s">
        <v>1371</v>
      </c>
      <c r="X7166" t="s">
        <v>1418</v>
      </c>
    </row>
    <row r="7167" spans="1:24" x14ac:dyDescent="0.3">
      <c r="A7167">
        <v>9563</v>
      </c>
      <c r="B7167" s="15" t="s">
        <v>848</v>
      </c>
      <c r="C7167" t="str">
        <f>_xlfn.XLOOKUP($B7167, STANDARDS!$A:$A, STANDARDS!$B:$B,,0,2)</f>
        <v>Emmerugga Dolostone, Umbolooga Subgp, McArthur Gp</v>
      </c>
      <c r="D7167" t="s">
        <v>535</v>
      </c>
      <c r="E7167" t="s">
        <v>584</v>
      </c>
      <c r="J7167" cm="1">
        <f t="array" ref="J7167:L7167">_xlfn.XLOOKUP($C7167, AGE!$A:$A,AGE!$B:$D,,0,2)</f>
        <v>1642</v>
      </c>
      <c r="K7167">
        <v>9</v>
      </c>
      <c r="L7167" t="str">
        <v>Page et al. 2000</v>
      </c>
      <c r="M7167" t="s">
        <v>583</v>
      </c>
      <c r="P7167" t="s">
        <v>243</v>
      </c>
      <c r="Q7167">
        <v>-1.157</v>
      </c>
      <c r="V7167">
        <v>1</v>
      </c>
      <c r="W7167" t="s">
        <v>1371</v>
      </c>
      <c r="X7167" t="s">
        <v>1418</v>
      </c>
    </row>
    <row r="7168" spans="1:24" x14ac:dyDescent="0.3">
      <c r="A7168">
        <v>9564</v>
      </c>
      <c r="B7168" s="15" t="s">
        <v>848</v>
      </c>
      <c r="C7168" t="str">
        <f>_xlfn.XLOOKUP($B7168, STANDARDS!$A:$A, STANDARDS!$B:$B,,0,2)</f>
        <v>Emmerugga Dolostone, Umbolooga Subgp, McArthur Gp</v>
      </c>
      <c r="D7168" t="s">
        <v>535</v>
      </c>
      <c r="E7168" t="s">
        <v>584</v>
      </c>
      <c r="J7168" cm="1">
        <f t="array" ref="J7168:L7168">_xlfn.XLOOKUP($C7168, AGE!$A:$A,AGE!$B:$D,,0,2)</f>
        <v>1642</v>
      </c>
      <c r="K7168">
        <v>9</v>
      </c>
      <c r="L7168" t="str">
        <v>Page et al. 2000</v>
      </c>
      <c r="M7168" t="s">
        <v>583</v>
      </c>
      <c r="P7168" t="s">
        <v>243</v>
      </c>
      <c r="Q7168">
        <v>-0.56100000000000005</v>
      </c>
      <c r="V7168">
        <v>1</v>
      </c>
      <c r="W7168" t="s">
        <v>1371</v>
      </c>
      <c r="X7168" t="s">
        <v>1418</v>
      </c>
    </row>
    <row r="7169" spans="1:24" x14ac:dyDescent="0.3">
      <c r="A7169">
        <v>9565</v>
      </c>
      <c r="B7169" s="15" t="s">
        <v>848</v>
      </c>
      <c r="C7169" t="str">
        <f>_xlfn.XLOOKUP($B7169, STANDARDS!$A:$A, STANDARDS!$B:$B,,0,2)</f>
        <v>Emmerugga Dolostone, Umbolooga Subgp, McArthur Gp</v>
      </c>
      <c r="D7169" t="s">
        <v>535</v>
      </c>
      <c r="E7169" t="s">
        <v>584</v>
      </c>
      <c r="J7169" cm="1">
        <f t="array" ref="J7169:L7169">_xlfn.XLOOKUP($C7169, AGE!$A:$A,AGE!$B:$D,,0,2)</f>
        <v>1642</v>
      </c>
      <c r="K7169">
        <v>9</v>
      </c>
      <c r="L7169" t="str">
        <v>Page et al. 2000</v>
      </c>
      <c r="M7169" t="s">
        <v>583</v>
      </c>
      <c r="P7169" t="s">
        <v>243</v>
      </c>
      <c r="Q7169">
        <v>-1.2110000000000001</v>
      </c>
      <c r="V7169">
        <v>1</v>
      </c>
      <c r="W7169" t="s">
        <v>1371</v>
      </c>
      <c r="X7169" t="s">
        <v>1418</v>
      </c>
    </row>
    <row r="7170" spans="1:24" x14ac:dyDescent="0.3">
      <c r="A7170">
        <v>9566</v>
      </c>
      <c r="B7170" s="15" t="s">
        <v>848</v>
      </c>
      <c r="C7170" t="str">
        <f>_xlfn.XLOOKUP($B7170, STANDARDS!$A:$A, STANDARDS!$B:$B,,0,2)</f>
        <v>Emmerugga Dolostone, Umbolooga Subgp, McArthur Gp</v>
      </c>
      <c r="D7170" t="s">
        <v>535</v>
      </c>
      <c r="E7170" t="s">
        <v>584</v>
      </c>
      <c r="J7170" cm="1">
        <f t="array" ref="J7170:L7170">_xlfn.XLOOKUP($C7170, AGE!$A:$A,AGE!$B:$D,,0,2)</f>
        <v>1642</v>
      </c>
      <c r="K7170">
        <v>9</v>
      </c>
      <c r="L7170" t="str">
        <v>Page et al. 2000</v>
      </c>
      <c r="M7170" t="s">
        <v>583</v>
      </c>
      <c r="P7170" t="s">
        <v>243</v>
      </c>
      <c r="Q7170">
        <v>-0.53900000000000003</v>
      </c>
      <c r="V7170">
        <v>1</v>
      </c>
      <c r="W7170" t="s">
        <v>1371</v>
      </c>
      <c r="X7170" t="s">
        <v>1418</v>
      </c>
    </row>
    <row r="7171" spans="1:24" x14ac:dyDescent="0.3">
      <c r="A7171">
        <v>9567</v>
      </c>
      <c r="B7171" s="15" t="s">
        <v>848</v>
      </c>
      <c r="C7171" t="str">
        <f>_xlfn.XLOOKUP($B7171, STANDARDS!$A:$A, STANDARDS!$B:$B,,0,2)</f>
        <v>Emmerugga Dolostone, Umbolooga Subgp, McArthur Gp</v>
      </c>
      <c r="D7171" t="s">
        <v>535</v>
      </c>
      <c r="E7171" t="s">
        <v>584</v>
      </c>
      <c r="J7171" cm="1">
        <f t="array" ref="J7171:L7171">_xlfn.XLOOKUP($C7171, AGE!$A:$A,AGE!$B:$D,,0,2)</f>
        <v>1642</v>
      </c>
      <c r="K7171">
        <v>9</v>
      </c>
      <c r="L7171" t="str">
        <v>Page et al. 2000</v>
      </c>
      <c r="M7171" t="s">
        <v>583</v>
      </c>
      <c r="P7171" t="s">
        <v>243</v>
      </c>
      <c r="Q7171">
        <v>-6.6000000000000003E-2</v>
      </c>
      <c r="V7171">
        <v>1</v>
      </c>
      <c r="W7171" t="s">
        <v>1371</v>
      </c>
      <c r="X7171" t="s">
        <v>1418</v>
      </c>
    </row>
    <row r="7172" spans="1:24" x14ac:dyDescent="0.3">
      <c r="A7172">
        <v>9568</v>
      </c>
      <c r="B7172" s="15" t="s">
        <v>848</v>
      </c>
      <c r="C7172" t="str">
        <f>_xlfn.XLOOKUP($B7172, STANDARDS!$A:$A, STANDARDS!$B:$B,,0,2)</f>
        <v>Emmerugga Dolostone, Umbolooga Subgp, McArthur Gp</v>
      </c>
      <c r="D7172" t="s">
        <v>535</v>
      </c>
      <c r="E7172" t="s">
        <v>584</v>
      </c>
      <c r="J7172" cm="1">
        <f t="array" ref="J7172:L7172">_xlfn.XLOOKUP($C7172, AGE!$A:$A,AGE!$B:$D,,0,2)</f>
        <v>1642</v>
      </c>
      <c r="K7172">
        <v>9</v>
      </c>
      <c r="L7172" t="str">
        <v>Page et al. 2000</v>
      </c>
      <c r="M7172" t="s">
        <v>583</v>
      </c>
      <c r="P7172" t="s">
        <v>243</v>
      </c>
      <c r="Q7172">
        <v>-0.90800000000000003</v>
      </c>
      <c r="V7172">
        <v>1</v>
      </c>
      <c r="W7172" t="s">
        <v>1371</v>
      </c>
      <c r="X7172" t="s">
        <v>1418</v>
      </c>
    </row>
    <row r="7173" spans="1:24" x14ac:dyDescent="0.3">
      <c r="A7173">
        <v>9569</v>
      </c>
      <c r="B7173" s="15" t="s">
        <v>848</v>
      </c>
      <c r="C7173" t="str">
        <f>_xlfn.XLOOKUP($B7173, STANDARDS!$A:$A, STANDARDS!$B:$B,,0,2)</f>
        <v>Emmerugga Dolostone, Umbolooga Subgp, McArthur Gp</v>
      </c>
      <c r="D7173" t="s">
        <v>535</v>
      </c>
      <c r="E7173" t="s">
        <v>584</v>
      </c>
      <c r="J7173" cm="1">
        <f t="array" ref="J7173:L7173">_xlfn.XLOOKUP($C7173, AGE!$A:$A,AGE!$B:$D,,0,2)</f>
        <v>1642</v>
      </c>
      <c r="K7173">
        <v>9</v>
      </c>
      <c r="L7173" t="str">
        <v>Page et al. 2000</v>
      </c>
      <c r="M7173" t="s">
        <v>583</v>
      </c>
      <c r="P7173" t="s">
        <v>243</v>
      </c>
      <c r="Q7173">
        <v>-1.2150000000000001</v>
      </c>
      <c r="V7173">
        <v>1</v>
      </c>
      <c r="W7173" t="s">
        <v>1371</v>
      </c>
      <c r="X7173" t="s">
        <v>1418</v>
      </c>
    </row>
    <row r="7174" spans="1:24" x14ac:dyDescent="0.3">
      <c r="A7174">
        <v>9570</v>
      </c>
      <c r="B7174" s="15" t="s">
        <v>848</v>
      </c>
      <c r="C7174" t="str">
        <f>_xlfn.XLOOKUP($B7174, STANDARDS!$A:$A, STANDARDS!$B:$B,,0,2)</f>
        <v>Emmerugga Dolostone, Umbolooga Subgp, McArthur Gp</v>
      </c>
      <c r="D7174" t="s">
        <v>535</v>
      </c>
      <c r="E7174" t="s">
        <v>584</v>
      </c>
      <c r="J7174" cm="1">
        <f t="array" ref="J7174:L7174">_xlfn.XLOOKUP($C7174, AGE!$A:$A,AGE!$B:$D,,0,2)</f>
        <v>1642</v>
      </c>
      <c r="K7174">
        <v>9</v>
      </c>
      <c r="L7174" t="str">
        <v>Page et al. 2000</v>
      </c>
      <c r="M7174" t="s">
        <v>583</v>
      </c>
      <c r="P7174" t="s">
        <v>243</v>
      </c>
      <c r="Q7174">
        <v>-0.39900000000000002</v>
      </c>
      <c r="V7174">
        <v>1</v>
      </c>
      <c r="W7174" t="s">
        <v>1371</v>
      </c>
      <c r="X7174" t="s">
        <v>1418</v>
      </c>
    </row>
    <row r="7175" spans="1:24" x14ac:dyDescent="0.3">
      <c r="A7175">
        <v>9571</v>
      </c>
      <c r="B7175" s="15" t="s">
        <v>848</v>
      </c>
      <c r="C7175" t="str">
        <f>_xlfn.XLOOKUP($B7175, STANDARDS!$A:$A, STANDARDS!$B:$B,,0,2)</f>
        <v>Emmerugga Dolostone, Umbolooga Subgp, McArthur Gp</v>
      </c>
      <c r="D7175" t="s">
        <v>535</v>
      </c>
      <c r="E7175" t="s">
        <v>584</v>
      </c>
      <c r="J7175" cm="1">
        <f t="array" ref="J7175:L7175">_xlfn.XLOOKUP($C7175, AGE!$A:$A,AGE!$B:$D,,0,2)</f>
        <v>1642</v>
      </c>
      <c r="K7175">
        <v>9</v>
      </c>
      <c r="L7175" t="str">
        <v>Page et al. 2000</v>
      </c>
      <c r="M7175" t="s">
        <v>583</v>
      </c>
      <c r="P7175" t="s">
        <v>243</v>
      </c>
      <c r="Q7175">
        <v>-0.65700000000000003</v>
      </c>
      <c r="V7175">
        <v>1</v>
      </c>
      <c r="W7175" t="s">
        <v>1371</v>
      </c>
      <c r="X7175" t="s">
        <v>1418</v>
      </c>
    </row>
    <row r="7176" spans="1:24" x14ac:dyDescent="0.3">
      <c r="A7176">
        <v>9572</v>
      </c>
      <c r="B7176" s="15" t="s">
        <v>848</v>
      </c>
      <c r="C7176" t="str">
        <f>_xlfn.XLOOKUP($B7176, STANDARDS!$A:$A, STANDARDS!$B:$B,,0,2)</f>
        <v>Emmerugga Dolostone, Umbolooga Subgp, McArthur Gp</v>
      </c>
      <c r="D7176" t="s">
        <v>535</v>
      </c>
      <c r="E7176" t="s">
        <v>584</v>
      </c>
      <c r="J7176" cm="1">
        <f t="array" ref="J7176:L7176">_xlfn.XLOOKUP($C7176, AGE!$A:$A,AGE!$B:$D,,0,2)</f>
        <v>1642</v>
      </c>
      <c r="K7176">
        <v>9</v>
      </c>
      <c r="L7176" t="str">
        <v>Page et al. 2000</v>
      </c>
      <c r="M7176" t="s">
        <v>583</v>
      </c>
      <c r="P7176" t="s">
        <v>243</v>
      </c>
      <c r="Q7176">
        <v>-1.7410000000000001</v>
      </c>
      <c r="V7176">
        <v>1</v>
      </c>
      <c r="W7176" t="s">
        <v>1371</v>
      </c>
      <c r="X7176" t="s">
        <v>1418</v>
      </c>
    </row>
    <row r="7177" spans="1:24" x14ac:dyDescent="0.3">
      <c r="A7177">
        <v>9573</v>
      </c>
      <c r="B7177" s="15" t="s">
        <v>848</v>
      </c>
      <c r="C7177" t="str">
        <f>_xlfn.XLOOKUP($B7177, STANDARDS!$A:$A, STANDARDS!$B:$B,,0,2)</f>
        <v>Emmerugga Dolostone, Umbolooga Subgp, McArthur Gp</v>
      </c>
      <c r="D7177" t="s">
        <v>535</v>
      </c>
      <c r="E7177" t="s">
        <v>584</v>
      </c>
      <c r="J7177" cm="1">
        <f t="array" ref="J7177:L7177">_xlfn.XLOOKUP($C7177, AGE!$A:$A,AGE!$B:$D,,0,2)</f>
        <v>1642</v>
      </c>
      <c r="K7177">
        <v>9</v>
      </c>
      <c r="L7177" t="str">
        <v>Page et al. 2000</v>
      </c>
      <c r="M7177" t="s">
        <v>583</v>
      </c>
      <c r="P7177" t="s">
        <v>243</v>
      </c>
      <c r="Q7177">
        <v>-0.13900000000000001</v>
      </c>
      <c r="V7177">
        <v>1</v>
      </c>
      <c r="W7177" t="s">
        <v>1371</v>
      </c>
      <c r="X7177" t="s">
        <v>1418</v>
      </c>
    </row>
    <row r="7178" spans="1:24" x14ac:dyDescent="0.3">
      <c r="A7178">
        <v>9574</v>
      </c>
      <c r="B7178" s="15" t="s">
        <v>848</v>
      </c>
      <c r="C7178" t="str">
        <f>_xlfn.XLOOKUP($B7178, STANDARDS!$A:$A, STANDARDS!$B:$B,,0,2)</f>
        <v>Emmerugga Dolostone, Umbolooga Subgp, McArthur Gp</v>
      </c>
      <c r="D7178" t="s">
        <v>535</v>
      </c>
      <c r="E7178" t="s">
        <v>584</v>
      </c>
      <c r="J7178" cm="1">
        <f t="array" ref="J7178:L7178">_xlfn.XLOOKUP($C7178, AGE!$A:$A,AGE!$B:$D,,0,2)</f>
        <v>1642</v>
      </c>
      <c r="K7178">
        <v>9</v>
      </c>
      <c r="L7178" t="str">
        <v>Page et al. 2000</v>
      </c>
      <c r="M7178" t="s">
        <v>583</v>
      </c>
      <c r="P7178" t="s">
        <v>243</v>
      </c>
      <c r="Q7178">
        <v>-0.71499999999999997</v>
      </c>
      <c r="V7178">
        <v>1</v>
      </c>
      <c r="W7178" t="s">
        <v>1371</v>
      </c>
      <c r="X7178" t="s">
        <v>1418</v>
      </c>
    </row>
    <row r="7179" spans="1:24" x14ac:dyDescent="0.3">
      <c r="A7179">
        <v>9575</v>
      </c>
      <c r="B7179" s="15" t="s">
        <v>848</v>
      </c>
      <c r="C7179" t="str">
        <f>_xlfn.XLOOKUP($B7179, STANDARDS!$A:$A, STANDARDS!$B:$B,,0,2)</f>
        <v>Emmerugga Dolostone, Umbolooga Subgp, McArthur Gp</v>
      </c>
      <c r="D7179" t="s">
        <v>535</v>
      </c>
      <c r="E7179" t="s">
        <v>584</v>
      </c>
      <c r="J7179" cm="1">
        <f t="array" ref="J7179:L7179">_xlfn.XLOOKUP($C7179, AGE!$A:$A,AGE!$B:$D,,0,2)</f>
        <v>1642</v>
      </c>
      <c r="K7179">
        <v>9</v>
      </c>
      <c r="L7179" t="str">
        <v>Page et al. 2000</v>
      </c>
      <c r="M7179" t="s">
        <v>583</v>
      </c>
      <c r="P7179" t="s">
        <v>243</v>
      </c>
      <c r="Q7179">
        <v>-0.93</v>
      </c>
      <c r="V7179">
        <v>1</v>
      </c>
      <c r="W7179" t="s">
        <v>1371</v>
      </c>
      <c r="X7179" t="s">
        <v>1418</v>
      </c>
    </row>
    <row r="7180" spans="1:24" x14ac:dyDescent="0.3">
      <c r="A7180">
        <v>9576</v>
      </c>
      <c r="B7180" s="15" t="s">
        <v>848</v>
      </c>
      <c r="C7180" t="str">
        <f>_xlfn.XLOOKUP($B7180, STANDARDS!$A:$A, STANDARDS!$B:$B,,0,2)</f>
        <v>Emmerugga Dolostone, Umbolooga Subgp, McArthur Gp</v>
      </c>
      <c r="D7180" t="s">
        <v>535</v>
      </c>
      <c r="E7180" t="s">
        <v>584</v>
      </c>
      <c r="J7180" cm="1">
        <f t="array" ref="J7180:L7180">_xlfn.XLOOKUP($C7180, AGE!$A:$A,AGE!$B:$D,,0,2)</f>
        <v>1642</v>
      </c>
      <c r="K7180">
        <v>9</v>
      </c>
      <c r="L7180" t="str">
        <v>Page et al. 2000</v>
      </c>
      <c r="M7180" t="s">
        <v>583</v>
      </c>
      <c r="P7180" t="s">
        <v>243</v>
      </c>
      <c r="Q7180">
        <v>-0.28999999999999998</v>
      </c>
      <c r="V7180">
        <v>1</v>
      </c>
      <c r="W7180" t="s">
        <v>1371</v>
      </c>
      <c r="X7180" t="s">
        <v>1418</v>
      </c>
    </row>
    <row r="7181" spans="1:24" x14ac:dyDescent="0.3">
      <c r="A7181">
        <v>9577</v>
      </c>
      <c r="B7181" s="15" t="s">
        <v>849</v>
      </c>
      <c r="C7181" t="str">
        <f>_xlfn.XLOOKUP($B7181, STANDARDS!$A:$A, STANDARDS!$B:$B,,0,2)</f>
        <v>Walford Dolomite, Fickling Gp</v>
      </c>
      <c r="D7181" t="s">
        <v>535</v>
      </c>
      <c r="E7181" t="s">
        <v>1188</v>
      </c>
      <c r="J7181" s="13">
        <v>1649</v>
      </c>
      <c r="K7181" s="13">
        <v>9</v>
      </c>
      <c r="L7181" s="16" t="s">
        <v>1325</v>
      </c>
      <c r="M7181" t="s">
        <v>583</v>
      </c>
      <c r="P7181" t="s">
        <v>243</v>
      </c>
      <c r="Q7181">
        <v>-0.27200000000000002</v>
      </c>
      <c r="V7181">
        <v>1</v>
      </c>
      <c r="W7181" t="s">
        <v>1371</v>
      </c>
      <c r="X7181" t="s">
        <v>1418</v>
      </c>
    </row>
    <row r="7182" spans="1:24" x14ac:dyDescent="0.3">
      <c r="A7182">
        <v>9578</v>
      </c>
      <c r="B7182" s="15" t="s">
        <v>849</v>
      </c>
      <c r="C7182" t="str">
        <f>_xlfn.XLOOKUP($B7182, STANDARDS!$A:$A, STANDARDS!$B:$B,,0,2)</f>
        <v>Walford Dolomite, Fickling Gp</v>
      </c>
      <c r="D7182" t="s">
        <v>535</v>
      </c>
      <c r="E7182" t="s">
        <v>1188</v>
      </c>
      <c r="J7182" s="13">
        <v>1649</v>
      </c>
      <c r="K7182" s="13">
        <v>9</v>
      </c>
      <c r="L7182" s="16" t="s">
        <v>1325</v>
      </c>
      <c r="M7182" t="s">
        <v>583</v>
      </c>
      <c r="P7182" t="s">
        <v>243</v>
      </c>
      <c r="Q7182">
        <v>-0.59399999999999997</v>
      </c>
      <c r="V7182">
        <v>1</v>
      </c>
      <c r="W7182" t="s">
        <v>1371</v>
      </c>
      <c r="X7182" t="s">
        <v>1418</v>
      </c>
    </row>
    <row r="7183" spans="1:24" x14ac:dyDescent="0.3">
      <c r="A7183">
        <v>9579</v>
      </c>
      <c r="B7183" s="15" t="s">
        <v>849</v>
      </c>
      <c r="C7183" t="str">
        <f>_xlfn.XLOOKUP($B7183, STANDARDS!$A:$A, STANDARDS!$B:$B,,0,2)</f>
        <v>Walford Dolomite, Fickling Gp</v>
      </c>
      <c r="D7183" t="s">
        <v>535</v>
      </c>
      <c r="E7183" t="s">
        <v>1188</v>
      </c>
      <c r="J7183" s="13">
        <v>1649</v>
      </c>
      <c r="K7183" s="13">
        <v>9</v>
      </c>
      <c r="L7183" s="16" t="s">
        <v>1325</v>
      </c>
      <c r="M7183" t="s">
        <v>583</v>
      </c>
      <c r="P7183" t="s">
        <v>243</v>
      </c>
      <c r="Q7183">
        <v>-8.7999999999999995E-2</v>
      </c>
      <c r="V7183">
        <v>1</v>
      </c>
      <c r="W7183" t="s">
        <v>1371</v>
      </c>
      <c r="X7183" t="s">
        <v>1418</v>
      </c>
    </row>
    <row r="7184" spans="1:24" x14ac:dyDescent="0.3">
      <c r="A7184">
        <v>9580</v>
      </c>
      <c r="B7184" s="15" t="s">
        <v>849</v>
      </c>
      <c r="C7184" t="str">
        <f>_xlfn.XLOOKUP($B7184, STANDARDS!$A:$A, STANDARDS!$B:$B,,0,2)</f>
        <v>Walford Dolomite, Fickling Gp</v>
      </c>
      <c r="D7184" t="s">
        <v>535</v>
      </c>
      <c r="E7184" t="s">
        <v>1188</v>
      </c>
      <c r="J7184" s="13">
        <v>1649</v>
      </c>
      <c r="K7184" s="13">
        <v>9</v>
      </c>
      <c r="L7184" s="16" t="s">
        <v>1325</v>
      </c>
      <c r="M7184" t="s">
        <v>583</v>
      </c>
      <c r="P7184" t="s">
        <v>243</v>
      </c>
      <c r="Q7184">
        <v>-0.996</v>
      </c>
      <c r="V7184">
        <v>1</v>
      </c>
      <c r="W7184" t="s">
        <v>1371</v>
      </c>
      <c r="X7184" t="s">
        <v>1418</v>
      </c>
    </row>
    <row r="7185" spans="1:24" x14ac:dyDescent="0.3">
      <c r="A7185">
        <v>9581</v>
      </c>
      <c r="B7185" s="15" t="s">
        <v>849</v>
      </c>
      <c r="C7185" t="str">
        <f>_xlfn.XLOOKUP($B7185, STANDARDS!$A:$A, STANDARDS!$B:$B,,0,2)</f>
        <v>Walford Dolomite, Fickling Gp</v>
      </c>
      <c r="D7185" t="s">
        <v>535</v>
      </c>
      <c r="E7185" t="s">
        <v>1188</v>
      </c>
      <c r="J7185" s="13">
        <v>1649</v>
      </c>
      <c r="K7185" s="13">
        <v>9</v>
      </c>
      <c r="L7185" s="16" t="s">
        <v>1325</v>
      </c>
      <c r="M7185" t="s">
        <v>583</v>
      </c>
      <c r="P7185" t="s">
        <v>243</v>
      </c>
      <c r="Q7185">
        <v>-3.4589365350399999</v>
      </c>
      <c r="V7185">
        <v>1</v>
      </c>
      <c r="W7185" t="s">
        <v>1371</v>
      </c>
      <c r="X7185" t="s">
        <v>1418</v>
      </c>
    </row>
    <row r="7186" spans="1:24" x14ac:dyDescent="0.3">
      <c r="A7186">
        <v>9582</v>
      </c>
      <c r="B7186" s="15" t="s">
        <v>849</v>
      </c>
      <c r="C7186" t="str">
        <f>_xlfn.XLOOKUP($B7186, STANDARDS!$A:$A, STANDARDS!$B:$B,,0,2)</f>
        <v>Walford Dolomite, Fickling Gp</v>
      </c>
      <c r="D7186" t="s">
        <v>535</v>
      </c>
      <c r="E7186" t="s">
        <v>1188</v>
      </c>
      <c r="J7186" s="13">
        <v>1649</v>
      </c>
      <c r="K7186" s="13">
        <v>9</v>
      </c>
      <c r="L7186" s="16" t="s">
        <v>1325</v>
      </c>
      <c r="M7186" t="s">
        <v>583</v>
      </c>
      <c r="P7186" t="s">
        <v>243</v>
      </c>
      <c r="Q7186">
        <v>-0.88500000000000001</v>
      </c>
      <c r="V7186">
        <v>1</v>
      </c>
      <c r="W7186" t="s">
        <v>1371</v>
      </c>
      <c r="X7186" t="s">
        <v>1418</v>
      </c>
    </row>
    <row r="7187" spans="1:24" x14ac:dyDescent="0.3">
      <c r="A7187">
        <v>9583</v>
      </c>
      <c r="B7187" s="15" t="s">
        <v>849</v>
      </c>
      <c r="C7187" t="str">
        <f>_xlfn.XLOOKUP($B7187, STANDARDS!$A:$A, STANDARDS!$B:$B,,0,2)</f>
        <v>Walford Dolomite, Fickling Gp</v>
      </c>
      <c r="D7187" t="s">
        <v>535</v>
      </c>
      <c r="E7187" t="s">
        <v>1188</v>
      </c>
      <c r="J7187" s="13">
        <v>1649</v>
      </c>
      <c r="K7187" s="13">
        <v>9</v>
      </c>
      <c r="L7187" s="16" t="s">
        <v>1325</v>
      </c>
      <c r="M7187" t="s">
        <v>583</v>
      </c>
      <c r="P7187" t="s">
        <v>243</v>
      </c>
      <c r="Q7187">
        <v>-0.8</v>
      </c>
      <c r="V7187">
        <v>1</v>
      </c>
      <c r="W7187" t="s">
        <v>1371</v>
      </c>
      <c r="X7187" t="s">
        <v>1418</v>
      </c>
    </row>
    <row r="7188" spans="1:24" x14ac:dyDescent="0.3">
      <c r="A7188">
        <v>9584</v>
      </c>
      <c r="B7188" s="15" t="s">
        <v>849</v>
      </c>
      <c r="C7188" t="str">
        <f>_xlfn.XLOOKUP($B7188, STANDARDS!$A:$A, STANDARDS!$B:$B,,0,2)</f>
        <v>Walford Dolomite, Fickling Gp</v>
      </c>
      <c r="D7188" t="s">
        <v>535</v>
      </c>
      <c r="E7188" t="s">
        <v>1188</v>
      </c>
      <c r="J7188" s="13">
        <v>1649</v>
      </c>
      <c r="K7188" s="13">
        <v>9</v>
      </c>
      <c r="L7188" s="16" t="s">
        <v>1325</v>
      </c>
      <c r="M7188" t="s">
        <v>583</v>
      </c>
      <c r="P7188" t="s">
        <v>243</v>
      </c>
      <c r="Q7188">
        <v>-0.161</v>
      </c>
      <c r="V7188">
        <v>1</v>
      </c>
      <c r="W7188" t="s">
        <v>1371</v>
      </c>
      <c r="X7188" t="s">
        <v>1418</v>
      </c>
    </row>
    <row r="7189" spans="1:24" x14ac:dyDescent="0.3">
      <c r="A7189">
        <v>9585</v>
      </c>
      <c r="B7189" s="15" t="s">
        <v>849</v>
      </c>
      <c r="C7189" t="str">
        <f>_xlfn.XLOOKUP($B7189, STANDARDS!$A:$A, STANDARDS!$B:$B,,0,2)</f>
        <v>Walford Dolomite, Fickling Gp</v>
      </c>
      <c r="D7189" t="s">
        <v>535</v>
      </c>
      <c r="E7189" t="s">
        <v>1188</v>
      </c>
      <c r="J7189" s="13">
        <v>1649</v>
      </c>
      <c r="K7189" s="13">
        <v>9</v>
      </c>
      <c r="L7189" s="16" t="s">
        <v>1325</v>
      </c>
      <c r="M7189" t="s">
        <v>583</v>
      </c>
      <c r="P7189" t="s">
        <v>243</v>
      </c>
      <c r="Q7189">
        <v>-0.53100000000000003</v>
      </c>
      <c r="V7189">
        <v>1</v>
      </c>
      <c r="W7189" t="s">
        <v>1371</v>
      </c>
      <c r="X7189" t="s">
        <v>1418</v>
      </c>
    </row>
    <row r="7190" spans="1:24" x14ac:dyDescent="0.3">
      <c r="A7190">
        <v>9586</v>
      </c>
      <c r="B7190" s="15" t="s">
        <v>849</v>
      </c>
      <c r="C7190" t="str">
        <f>_xlfn.XLOOKUP($B7190, STANDARDS!$A:$A, STANDARDS!$B:$B,,0,2)</f>
        <v>Walford Dolomite, Fickling Gp</v>
      </c>
      <c r="D7190" t="s">
        <v>535</v>
      </c>
      <c r="E7190" t="s">
        <v>1188</v>
      </c>
      <c r="J7190" s="13">
        <v>1649</v>
      </c>
      <c r="K7190" s="13">
        <v>9</v>
      </c>
      <c r="L7190" s="16" t="s">
        <v>1325</v>
      </c>
      <c r="M7190" t="s">
        <v>583</v>
      </c>
      <c r="P7190" t="s">
        <v>243</v>
      </c>
      <c r="Q7190">
        <v>0.23100000000000001</v>
      </c>
      <c r="V7190">
        <v>1</v>
      </c>
      <c r="W7190" t="s">
        <v>1371</v>
      </c>
      <c r="X7190" t="s">
        <v>1418</v>
      </c>
    </row>
    <row r="7191" spans="1:24" x14ac:dyDescent="0.3">
      <c r="A7191">
        <v>9587</v>
      </c>
      <c r="B7191" s="15" t="s">
        <v>849</v>
      </c>
      <c r="C7191" t="str">
        <f>_xlfn.XLOOKUP($B7191, STANDARDS!$A:$A, STANDARDS!$B:$B,,0,2)</f>
        <v>Walford Dolomite, Fickling Gp</v>
      </c>
      <c r="D7191" t="s">
        <v>535</v>
      </c>
      <c r="E7191" t="s">
        <v>1188</v>
      </c>
      <c r="J7191" s="13">
        <v>1649</v>
      </c>
      <c r="K7191" s="13">
        <v>9</v>
      </c>
      <c r="L7191" s="16" t="s">
        <v>1325</v>
      </c>
      <c r="M7191" t="s">
        <v>583</v>
      </c>
      <c r="P7191" t="s">
        <v>243</v>
      </c>
      <c r="Q7191">
        <v>-1.167</v>
      </c>
      <c r="V7191">
        <v>1</v>
      </c>
      <c r="W7191" t="s">
        <v>1371</v>
      </c>
      <c r="X7191" t="s">
        <v>1418</v>
      </c>
    </row>
    <row r="7192" spans="1:24" x14ac:dyDescent="0.3">
      <c r="A7192">
        <v>9588</v>
      </c>
      <c r="B7192" s="15" t="s">
        <v>849</v>
      </c>
      <c r="C7192" t="str">
        <f>_xlfn.XLOOKUP($B7192, STANDARDS!$A:$A, STANDARDS!$B:$B,,0,2)</f>
        <v>Walford Dolomite, Fickling Gp</v>
      </c>
      <c r="D7192" t="s">
        <v>535</v>
      </c>
      <c r="E7192" t="s">
        <v>1188</v>
      </c>
      <c r="J7192" s="13">
        <v>1649</v>
      </c>
      <c r="K7192" s="13">
        <v>9</v>
      </c>
      <c r="L7192" s="16" t="s">
        <v>1325</v>
      </c>
      <c r="M7192" t="s">
        <v>583</v>
      </c>
      <c r="P7192" t="s">
        <v>243</v>
      </c>
      <c r="Q7192">
        <v>-0.48599999999999999</v>
      </c>
      <c r="V7192">
        <v>1</v>
      </c>
      <c r="W7192" t="s">
        <v>1371</v>
      </c>
      <c r="X7192" t="s">
        <v>1418</v>
      </c>
    </row>
    <row r="7193" spans="1:24" x14ac:dyDescent="0.3">
      <c r="A7193">
        <v>9589</v>
      </c>
      <c r="B7193" s="15" t="s">
        <v>849</v>
      </c>
      <c r="C7193" t="str">
        <f>_xlfn.XLOOKUP($B7193, STANDARDS!$A:$A, STANDARDS!$B:$B,,0,2)</f>
        <v>Walford Dolomite, Fickling Gp</v>
      </c>
      <c r="D7193" t="s">
        <v>535</v>
      </c>
      <c r="E7193" t="s">
        <v>1188</v>
      </c>
      <c r="J7193" s="13">
        <v>1649</v>
      </c>
      <c r="K7193" s="13">
        <v>9</v>
      </c>
      <c r="L7193" s="16" t="s">
        <v>1325</v>
      </c>
      <c r="M7193" t="s">
        <v>583</v>
      </c>
      <c r="P7193" t="s">
        <v>243</v>
      </c>
      <c r="Q7193">
        <v>0.22900000000000001</v>
      </c>
      <c r="V7193">
        <v>1</v>
      </c>
      <c r="W7193" t="s">
        <v>1371</v>
      </c>
      <c r="X7193" t="s">
        <v>1418</v>
      </c>
    </row>
    <row r="7194" spans="1:24" x14ac:dyDescent="0.3">
      <c r="A7194">
        <v>9590</v>
      </c>
      <c r="B7194" s="15" t="s">
        <v>849</v>
      </c>
      <c r="C7194" t="str">
        <f>_xlfn.XLOOKUP($B7194, STANDARDS!$A:$A, STANDARDS!$B:$B,,0,2)</f>
        <v>Walford Dolomite, Fickling Gp</v>
      </c>
      <c r="D7194" t="s">
        <v>535</v>
      </c>
      <c r="E7194" t="s">
        <v>1188</v>
      </c>
      <c r="J7194" s="13">
        <v>1649</v>
      </c>
      <c r="K7194" s="13">
        <v>9</v>
      </c>
      <c r="L7194" s="16" t="s">
        <v>1325</v>
      </c>
      <c r="M7194" t="s">
        <v>583</v>
      </c>
      <c r="P7194" t="s">
        <v>243</v>
      </c>
      <c r="Q7194">
        <v>-0.94499999999999995</v>
      </c>
      <c r="V7194">
        <v>1</v>
      </c>
      <c r="W7194" t="s">
        <v>1371</v>
      </c>
      <c r="X7194" t="s">
        <v>1418</v>
      </c>
    </row>
    <row r="7195" spans="1:24" x14ac:dyDescent="0.3">
      <c r="A7195">
        <v>9591</v>
      </c>
      <c r="B7195" s="15" t="s">
        <v>849</v>
      </c>
      <c r="C7195" t="str">
        <f>_xlfn.XLOOKUP($B7195, STANDARDS!$A:$A, STANDARDS!$B:$B,,0,2)</f>
        <v>Walford Dolomite, Fickling Gp</v>
      </c>
      <c r="D7195" t="s">
        <v>535</v>
      </c>
      <c r="E7195" t="s">
        <v>1188</v>
      </c>
      <c r="J7195" s="13">
        <v>1649</v>
      </c>
      <c r="K7195" s="13">
        <v>9</v>
      </c>
      <c r="L7195" s="16" t="s">
        <v>1325</v>
      </c>
      <c r="M7195" t="s">
        <v>583</v>
      </c>
      <c r="P7195" t="s">
        <v>243</v>
      </c>
      <c r="Q7195">
        <v>-1.1839999999999999</v>
      </c>
      <c r="V7195">
        <v>1</v>
      </c>
      <c r="W7195" t="s">
        <v>1371</v>
      </c>
      <c r="X7195" t="s">
        <v>1418</v>
      </c>
    </row>
    <row r="7196" spans="1:24" x14ac:dyDescent="0.3">
      <c r="A7196">
        <v>9592</v>
      </c>
      <c r="B7196" s="15" t="s">
        <v>849</v>
      </c>
      <c r="C7196" t="str">
        <f>_xlfn.XLOOKUP($B7196, STANDARDS!$A:$A, STANDARDS!$B:$B,,0,2)</f>
        <v>Walford Dolomite, Fickling Gp</v>
      </c>
      <c r="D7196" t="s">
        <v>535</v>
      </c>
      <c r="E7196" t="s">
        <v>1188</v>
      </c>
      <c r="J7196" s="13">
        <v>1649</v>
      </c>
      <c r="K7196" s="13">
        <v>9</v>
      </c>
      <c r="L7196" s="16" t="s">
        <v>1325</v>
      </c>
      <c r="M7196" t="s">
        <v>583</v>
      </c>
      <c r="P7196" t="s">
        <v>243</v>
      </c>
      <c r="Q7196">
        <v>-1.4059999999999999</v>
      </c>
      <c r="V7196">
        <v>1</v>
      </c>
      <c r="W7196" t="s">
        <v>1371</v>
      </c>
      <c r="X7196" t="s">
        <v>1418</v>
      </c>
    </row>
    <row r="7197" spans="1:24" x14ac:dyDescent="0.3">
      <c r="A7197">
        <v>9593</v>
      </c>
      <c r="B7197" s="15" t="s">
        <v>849</v>
      </c>
      <c r="C7197" t="str">
        <f>_xlfn.XLOOKUP($B7197, STANDARDS!$A:$A, STANDARDS!$B:$B,,0,2)</f>
        <v>Walford Dolomite, Fickling Gp</v>
      </c>
      <c r="D7197" t="s">
        <v>535</v>
      </c>
      <c r="E7197" t="s">
        <v>1188</v>
      </c>
      <c r="J7197" s="13">
        <v>1649</v>
      </c>
      <c r="K7197" s="13">
        <v>9</v>
      </c>
      <c r="L7197" s="16" t="s">
        <v>1325</v>
      </c>
      <c r="M7197" t="s">
        <v>583</v>
      </c>
      <c r="P7197" t="s">
        <v>243</v>
      </c>
      <c r="Q7197">
        <v>-0.63500000000000001</v>
      </c>
      <c r="V7197">
        <v>1</v>
      </c>
      <c r="W7197" t="s">
        <v>1371</v>
      </c>
      <c r="X7197" t="s">
        <v>1418</v>
      </c>
    </row>
    <row r="7198" spans="1:24" x14ac:dyDescent="0.3">
      <c r="A7198">
        <v>9594</v>
      </c>
      <c r="B7198" s="15" t="s">
        <v>849</v>
      </c>
      <c r="C7198" t="str">
        <f>_xlfn.XLOOKUP($B7198, STANDARDS!$A:$A, STANDARDS!$B:$B,,0,2)</f>
        <v>Walford Dolomite, Fickling Gp</v>
      </c>
      <c r="D7198" t="s">
        <v>535</v>
      </c>
      <c r="E7198" t="s">
        <v>1188</v>
      </c>
      <c r="J7198" s="13">
        <v>1649</v>
      </c>
      <c r="K7198" s="13">
        <v>9</v>
      </c>
      <c r="L7198" s="16" t="s">
        <v>1325</v>
      </c>
      <c r="M7198" t="s">
        <v>583</v>
      </c>
      <c r="P7198" t="s">
        <v>243</v>
      </c>
      <c r="Q7198">
        <v>-3.9E-2</v>
      </c>
      <c r="V7198">
        <v>1</v>
      </c>
      <c r="W7198" t="s">
        <v>1371</v>
      </c>
      <c r="X7198" t="s">
        <v>1418</v>
      </c>
    </row>
    <row r="7199" spans="1:24" x14ac:dyDescent="0.3">
      <c r="A7199">
        <v>9595</v>
      </c>
      <c r="B7199" s="15" t="s">
        <v>849</v>
      </c>
      <c r="C7199" t="str">
        <f>_xlfn.XLOOKUP($B7199, STANDARDS!$A:$A, STANDARDS!$B:$B,,0,2)</f>
        <v>Walford Dolomite, Fickling Gp</v>
      </c>
      <c r="D7199" t="s">
        <v>535</v>
      </c>
      <c r="E7199" t="s">
        <v>1188</v>
      </c>
      <c r="J7199" s="13">
        <v>1649</v>
      </c>
      <c r="K7199" s="13">
        <v>9</v>
      </c>
      <c r="L7199" s="16" t="s">
        <v>1325</v>
      </c>
      <c r="M7199" t="s">
        <v>583</v>
      </c>
      <c r="P7199" t="s">
        <v>243</v>
      </c>
      <c r="Q7199">
        <v>-0.71599999999999997</v>
      </c>
      <c r="V7199">
        <v>1</v>
      </c>
      <c r="W7199" t="s">
        <v>1371</v>
      </c>
      <c r="X7199" t="s">
        <v>1418</v>
      </c>
    </row>
    <row r="7200" spans="1:24" x14ac:dyDescent="0.3">
      <c r="A7200">
        <v>9596</v>
      </c>
      <c r="B7200" s="15" t="s">
        <v>849</v>
      </c>
      <c r="C7200" t="str">
        <f>_xlfn.XLOOKUP($B7200, STANDARDS!$A:$A, STANDARDS!$B:$B,,0,2)</f>
        <v>Walford Dolomite, Fickling Gp</v>
      </c>
      <c r="D7200" t="s">
        <v>535</v>
      </c>
      <c r="E7200" t="s">
        <v>1188</v>
      </c>
      <c r="J7200" s="13">
        <v>1649</v>
      </c>
      <c r="K7200" s="13">
        <v>9</v>
      </c>
      <c r="L7200" s="16" t="s">
        <v>1325</v>
      </c>
      <c r="M7200" t="s">
        <v>583</v>
      </c>
      <c r="P7200" t="s">
        <v>243</v>
      </c>
      <c r="Q7200">
        <v>0.184</v>
      </c>
      <c r="V7200">
        <v>1</v>
      </c>
      <c r="W7200" t="s">
        <v>1371</v>
      </c>
      <c r="X7200" t="s">
        <v>1418</v>
      </c>
    </row>
    <row r="7201" spans="1:24" x14ac:dyDescent="0.3">
      <c r="A7201">
        <v>9597</v>
      </c>
      <c r="B7201" s="15" t="s">
        <v>849</v>
      </c>
      <c r="C7201" t="str">
        <f>_xlfn.XLOOKUP($B7201, STANDARDS!$A:$A, STANDARDS!$B:$B,,0,2)</f>
        <v>Walford Dolomite, Fickling Gp</v>
      </c>
      <c r="D7201" t="s">
        <v>535</v>
      </c>
      <c r="E7201" t="s">
        <v>1188</v>
      </c>
      <c r="J7201" s="13">
        <v>1649</v>
      </c>
      <c r="K7201" s="13">
        <v>9</v>
      </c>
      <c r="L7201" s="16" t="s">
        <v>1325</v>
      </c>
      <c r="M7201" t="s">
        <v>583</v>
      </c>
      <c r="P7201" t="s">
        <v>243</v>
      </c>
      <c r="Q7201">
        <v>-1.411</v>
      </c>
      <c r="V7201">
        <v>1</v>
      </c>
      <c r="W7201" t="s">
        <v>1371</v>
      </c>
      <c r="X7201" t="s">
        <v>1418</v>
      </c>
    </row>
    <row r="7202" spans="1:24" x14ac:dyDescent="0.3">
      <c r="A7202">
        <v>9598</v>
      </c>
      <c r="B7202" s="15" t="s">
        <v>849</v>
      </c>
      <c r="C7202" t="str">
        <f>_xlfn.XLOOKUP($B7202, STANDARDS!$A:$A, STANDARDS!$B:$B,,0,2)</f>
        <v>Walford Dolomite, Fickling Gp</v>
      </c>
      <c r="D7202" t="s">
        <v>535</v>
      </c>
      <c r="E7202" t="s">
        <v>1188</v>
      </c>
      <c r="J7202" s="13">
        <v>1649</v>
      </c>
      <c r="K7202" s="13">
        <v>9</v>
      </c>
      <c r="L7202" s="16" t="s">
        <v>1325</v>
      </c>
      <c r="M7202" t="s">
        <v>583</v>
      </c>
      <c r="P7202" t="s">
        <v>243</v>
      </c>
      <c r="Q7202">
        <v>-0.59899999999999998</v>
      </c>
      <c r="V7202">
        <v>1</v>
      </c>
      <c r="W7202" t="s">
        <v>1371</v>
      </c>
      <c r="X7202" t="s">
        <v>1418</v>
      </c>
    </row>
    <row r="7203" spans="1:24" x14ac:dyDescent="0.3">
      <c r="A7203">
        <v>9599</v>
      </c>
      <c r="B7203" s="15" t="s">
        <v>849</v>
      </c>
      <c r="C7203" t="str">
        <f>_xlfn.XLOOKUP($B7203, STANDARDS!$A:$A, STANDARDS!$B:$B,,0,2)</f>
        <v>Walford Dolomite, Fickling Gp</v>
      </c>
      <c r="D7203" t="s">
        <v>535</v>
      </c>
      <c r="E7203" t="s">
        <v>1188</v>
      </c>
      <c r="J7203" s="13">
        <v>1649</v>
      </c>
      <c r="K7203" s="13">
        <v>9</v>
      </c>
      <c r="L7203" s="16" t="s">
        <v>1325</v>
      </c>
      <c r="M7203" t="s">
        <v>583</v>
      </c>
      <c r="P7203" t="s">
        <v>243</v>
      </c>
      <c r="Q7203">
        <v>-0.98299999999999998</v>
      </c>
      <c r="V7203">
        <v>1</v>
      </c>
      <c r="W7203" t="s">
        <v>1371</v>
      </c>
      <c r="X7203" t="s">
        <v>1418</v>
      </c>
    </row>
    <row r="7204" spans="1:24" x14ac:dyDescent="0.3">
      <c r="A7204">
        <v>9600</v>
      </c>
      <c r="B7204" s="15" t="s">
        <v>849</v>
      </c>
      <c r="C7204" t="str">
        <f>_xlfn.XLOOKUP($B7204, STANDARDS!$A:$A, STANDARDS!$B:$B,,0,2)</f>
        <v>Walford Dolomite, Fickling Gp</v>
      </c>
      <c r="D7204" t="s">
        <v>535</v>
      </c>
      <c r="E7204" t="s">
        <v>1188</v>
      </c>
      <c r="J7204" s="13">
        <v>1649</v>
      </c>
      <c r="K7204" s="13">
        <v>9</v>
      </c>
      <c r="L7204" s="16" t="s">
        <v>1325</v>
      </c>
      <c r="M7204" t="s">
        <v>583</v>
      </c>
      <c r="P7204" t="s">
        <v>243</v>
      </c>
      <c r="Q7204">
        <v>-0.67800000000000005</v>
      </c>
      <c r="V7204">
        <v>1</v>
      </c>
      <c r="W7204" t="s">
        <v>1371</v>
      </c>
      <c r="X7204" t="s">
        <v>1418</v>
      </c>
    </row>
    <row r="7205" spans="1:24" x14ac:dyDescent="0.3">
      <c r="A7205">
        <v>9601</v>
      </c>
      <c r="B7205" s="15" t="s">
        <v>849</v>
      </c>
      <c r="C7205" t="str">
        <f>_xlfn.XLOOKUP($B7205, STANDARDS!$A:$A, STANDARDS!$B:$B,,0,2)</f>
        <v>Walford Dolomite, Fickling Gp</v>
      </c>
      <c r="D7205" t="s">
        <v>535</v>
      </c>
      <c r="E7205" t="s">
        <v>1188</v>
      </c>
      <c r="J7205" s="13">
        <v>1649</v>
      </c>
      <c r="K7205" s="13">
        <v>9</v>
      </c>
      <c r="L7205" s="16" t="s">
        <v>1325</v>
      </c>
      <c r="M7205" t="s">
        <v>583</v>
      </c>
      <c r="P7205" t="s">
        <v>243</v>
      </c>
      <c r="Q7205">
        <v>-1.1879999999999999</v>
      </c>
      <c r="V7205">
        <v>1</v>
      </c>
      <c r="W7205" t="s">
        <v>1371</v>
      </c>
      <c r="X7205" t="s">
        <v>1418</v>
      </c>
    </row>
    <row r="7206" spans="1:24" x14ac:dyDescent="0.3">
      <c r="A7206">
        <v>9602</v>
      </c>
      <c r="B7206" s="15" t="s">
        <v>849</v>
      </c>
      <c r="C7206" t="str">
        <f>_xlfn.XLOOKUP($B7206, STANDARDS!$A:$A, STANDARDS!$B:$B,,0,2)</f>
        <v>Walford Dolomite, Fickling Gp</v>
      </c>
      <c r="D7206" t="s">
        <v>535</v>
      </c>
      <c r="E7206" t="s">
        <v>1188</v>
      </c>
      <c r="J7206" s="13">
        <v>1649</v>
      </c>
      <c r="K7206" s="13">
        <v>9</v>
      </c>
      <c r="L7206" s="16" t="s">
        <v>1325</v>
      </c>
      <c r="M7206" t="s">
        <v>583</v>
      </c>
      <c r="P7206" t="s">
        <v>243</v>
      </c>
      <c r="Q7206">
        <v>-0.60399999999999998</v>
      </c>
      <c r="V7206">
        <v>1</v>
      </c>
      <c r="W7206" t="s">
        <v>1371</v>
      </c>
      <c r="X7206" t="s">
        <v>1418</v>
      </c>
    </row>
    <row r="7207" spans="1:24" x14ac:dyDescent="0.3">
      <c r="A7207">
        <v>9603</v>
      </c>
      <c r="B7207" s="15" t="s">
        <v>849</v>
      </c>
      <c r="C7207" t="str">
        <f>_xlfn.XLOOKUP($B7207, STANDARDS!$A:$A, STANDARDS!$B:$B,,0,2)</f>
        <v>Walford Dolomite, Fickling Gp</v>
      </c>
      <c r="D7207" t="s">
        <v>535</v>
      </c>
      <c r="E7207" t="s">
        <v>1188</v>
      </c>
      <c r="J7207" s="13">
        <v>1649</v>
      </c>
      <c r="K7207" s="13">
        <v>9</v>
      </c>
      <c r="L7207" s="16" t="s">
        <v>1325</v>
      </c>
      <c r="M7207" t="s">
        <v>583</v>
      </c>
      <c r="P7207" t="s">
        <v>243</v>
      </c>
      <c r="Q7207">
        <v>-0.64900000000000002</v>
      </c>
      <c r="V7207">
        <v>1</v>
      </c>
      <c r="W7207" t="s">
        <v>1371</v>
      </c>
      <c r="X7207" t="s">
        <v>1418</v>
      </c>
    </row>
    <row r="7208" spans="1:24" x14ac:dyDescent="0.3">
      <c r="A7208">
        <v>9604</v>
      </c>
      <c r="B7208" s="15" t="s">
        <v>849</v>
      </c>
      <c r="C7208" t="str">
        <f>_xlfn.XLOOKUP($B7208, STANDARDS!$A:$A, STANDARDS!$B:$B,,0,2)</f>
        <v>Walford Dolomite, Fickling Gp</v>
      </c>
      <c r="D7208" t="s">
        <v>535</v>
      </c>
      <c r="E7208" t="s">
        <v>1188</v>
      </c>
      <c r="J7208" s="13">
        <v>1649</v>
      </c>
      <c r="K7208" s="13">
        <v>9</v>
      </c>
      <c r="L7208" s="16" t="s">
        <v>1325</v>
      </c>
      <c r="M7208" t="s">
        <v>583</v>
      </c>
      <c r="P7208" t="s">
        <v>243</v>
      </c>
      <c r="Q7208">
        <v>-0.248</v>
      </c>
      <c r="V7208">
        <v>1</v>
      </c>
      <c r="W7208" t="s">
        <v>1371</v>
      </c>
      <c r="X7208" t="s">
        <v>1418</v>
      </c>
    </row>
    <row r="7209" spans="1:24" x14ac:dyDescent="0.3">
      <c r="A7209">
        <v>9605</v>
      </c>
      <c r="B7209" s="15" t="s">
        <v>849</v>
      </c>
      <c r="C7209" t="str">
        <f>_xlfn.XLOOKUP($B7209, STANDARDS!$A:$A, STANDARDS!$B:$B,,0,2)</f>
        <v>Walford Dolomite, Fickling Gp</v>
      </c>
      <c r="D7209" t="s">
        <v>535</v>
      </c>
      <c r="E7209" t="s">
        <v>1188</v>
      </c>
      <c r="J7209" s="13">
        <v>1649</v>
      </c>
      <c r="K7209" s="13">
        <v>9</v>
      </c>
      <c r="L7209" s="16" t="s">
        <v>1325</v>
      </c>
      <c r="M7209" t="s">
        <v>583</v>
      </c>
      <c r="P7209" t="s">
        <v>243</v>
      </c>
      <c r="Q7209">
        <v>-0.73899999999999999</v>
      </c>
      <c r="V7209">
        <v>1</v>
      </c>
      <c r="W7209" t="s">
        <v>1371</v>
      </c>
      <c r="X7209" t="s">
        <v>1418</v>
      </c>
    </row>
    <row r="7210" spans="1:24" x14ac:dyDescent="0.3">
      <c r="A7210">
        <v>9606</v>
      </c>
      <c r="B7210" s="15" t="s">
        <v>849</v>
      </c>
      <c r="C7210" t="str">
        <f>_xlfn.XLOOKUP($B7210, STANDARDS!$A:$A, STANDARDS!$B:$B,,0,2)</f>
        <v>Walford Dolomite, Fickling Gp</v>
      </c>
      <c r="D7210" t="s">
        <v>535</v>
      </c>
      <c r="E7210" t="s">
        <v>1188</v>
      </c>
      <c r="J7210" s="13">
        <v>1649</v>
      </c>
      <c r="K7210" s="13">
        <v>9</v>
      </c>
      <c r="L7210" s="16" t="s">
        <v>1325</v>
      </c>
      <c r="M7210" t="s">
        <v>583</v>
      </c>
      <c r="P7210" t="s">
        <v>243</v>
      </c>
      <c r="Q7210">
        <v>-0.54</v>
      </c>
      <c r="V7210">
        <v>1</v>
      </c>
      <c r="W7210" t="s">
        <v>1371</v>
      </c>
      <c r="X7210" t="s">
        <v>1418</v>
      </c>
    </row>
    <row r="7211" spans="1:24" x14ac:dyDescent="0.3">
      <c r="A7211">
        <v>9607</v>
      </c>
      <c r="B7211" s="15" t="s">
        <v>849</v>
      </c>
      <c r="C7211" t="str">
        <f>_xlfn.XLOOKUP($B7211, STANDARDS!$A:$A, STANDARDS!$B:$B,,0,2)</f>
        <v>Walford Dolomite, Fickling Gp</v>
      </c>
      <c r="D7211" t="s">
        <v>535</v>
      </c>
      <c r="E7211" t="s">
        <v>1188</v>
      </c>
      <c r="J7211" s="13">
        <v>1649</v>
      </c>
      <c r="K7211" s="13">
        <v>9</v>
      </c>
      <c r="L7211" s="16" t="s">
        <v>1325</v>
      </c>
      <c r="M7211" t="s">
        <v>583</v>
      </c>
      <c r="P7211" t="s">
        <v>243</v>
      </c>
      <c r="Q7211">
        <v>-1.0369999999999999</v>
      </c>
      <c r="V7211">
        <v>1</v>
      </c>
      <c r="W7211" t="s">
        <v>1371</v>
      </c>
      <c r="X7211" t="s">
        <v>1418</v>
      </c>
    </row>
    <row r="7212" spans="1:24" x14ac:dyDescent="0.3">
      <c r="A7212">
        <v>9608</v>
      </c>
      <c r="B7212" s="15" t="s">
        <v>849</v>
      </c>
      <c r="C7212" t="str">
        <f>_xlfn.XLOOKUP($B7212, STANDARDS!$A:$A, STANDARDS!$B:$B,,0,2)</f>
        <v>Walford Dolomite, Fickling Gp</v>
      </c>
      <c r="D7212" t="s">
        <v>535</v>
      </c>
      <c r="E7212" t="s">
        <v>1188</v>
      </c>
      <c r="J7212" s="13">
        <v>1649</v>
      </c>
      <c r="K7212" s="13">
        <v>9</v>
      </c>
      <c r="L7212" s="16" t="s">
        <v>1325</v>
      </c>
      <c r="M7212" t="s">
        <v>583</v>
      </c>
      <c r="P7212" t="s">
        <v>243</v>
      </c>
      <c r="Q7212">
        <v>-0.72099999999999997</v>
      </c>
      <c r="V7212">
        <v>1</v>
      </c>
      <c r="W7212" t="s">
        <v>1371</v>
      </c>
      <c r="X7212" t="s">
        <v>1418</v>
      </c>
    </row>
    <row r="7213" spans="1:24" x14ac:dyDescent="0.3">
      <c r="A7213">
        <v>9609</v>
      </c>
      <c r="B7213" s="15" t="s">
        <v>849</v>
      </c>
      <c r="C7213" t="str">
        <f>_xlfn.XLOOKUP($B7213, STANDARDS!$A:$A, STANDARDS!$B:$B,,0,2)</f>
        <v>Walford Dolomite, Fickling Gp</v>
      </c>
      <c r="D7213" t="s">
        <v>535</v>
      </c>
      <c r="E7213" t="s">
        <v>1188</v>
      </c>
      <c r="J7213" s="13">
        <v>1649</v>
      </c>
      <c r="K7213" s="13">
        <v>9</v>
      </c>
      <c r="L7213" s="16" t="s">
        <v>1325</v>
      </c>
      <c r="M7213" t="s">
        <v>583</v>
      </c>
      <c r="P7213" t="s">
        <v>243</v>
      </c>
      <c r="Q7213">
        <v>-0.64500000000000002</v>
      </c>
      <c r="V7213">
        <v>1</v>
      </c>
      <c r="W7213" t="s">
        <v>1371</v>
      </c>
      <c r="X7213" t="s">
        <v>1418</v>
      </c>
    </row>
    <row r="7214" spans="1:24" x14ac:dyDescent="0.3">
      <c r="A7214">
        <v>9610</v>
      </c>
      <c r="B7214" s="15" t="s">
        <v>849</v>
      </c>
      <c r="C7214" t="str">
        <f>_xlfn.XLOOKUP($B7214, STANDARDS!$A:$A, STANDARDS!$B:$B,,0,2)</f>
        <v>Walford Dolomite, Fickling Gp</v>
      </c>
      <c r="D7214" t="s">
        <v>535</v>
      </c>
      <c r="E7214" t="s">
        <v>1188</v>
      </c>
      <c r="J7214" s="13">
        <v>1649</v>
      </c>
      <c r="K7214" s="13">
        <v>9</v>
      </c>
      <c r="L7214" s="16" t="s">
        <v>1325</v>
      </c>
      <c r="M7214" t="s">
        <v>583</v>
      </c>
      <c r="P7214" t="s">
        <v>243</v>
      </c>
      <c r="Q7214">
        <v>-0.83599999999999997</v>
      </c>
      <c r="V7214">
        <v>1</v>
      </c>
      <c r="W7214" t="s">
        <v>1371</v>
      </c>
      <c r="X7214" t="s">
        <v>1418</v>
      </c>
    </row>
    <row r="7215" spans="1:24" x14ac:dyDescent="0.3">
      <c r="A7215">
        <v>9611</v>
      </c>
      <c r="B7215" s="15" t="s">
        <v>849</v>
      </c>
      <c r="C7215" t="str">
        <f>_xlfn.XLOOKUP($B7215, STANDARDS!$A:$A, STANDARDS!$B:$B,,0,2)</f>
        <v>Walford Dolomite, Fickling Gp</v>
      </c>
      <c r="D7215" t="s">
        <v>535</v>
      </c>
      <c r="E7215" t="s">
        <v>1188</v>
      </c>
      <c r="J7215" s="13">
        <v>1649</v>
      </c>
      <c r="K7215" s="13">
        <v>9</v>
      </c>
      <c r="L7215" s="16" t="s">
        <v>1325</v>
      </c>
      <c r="M7215" t="s">
        <v>583</v>
      </c>
      <c r="P7215" t="s">
        <v>243</v>
      </c>
      <c r="Q7215">
        <v>-0.46650000000000003</v>
      </c>
      <c r="V7215">
        <v>1</v>
      </c>
      <c r="W7215" t="s">
        <v>1371</v>
      </c>
      <c r="X7215" t="s">
        <v>1418</v>
      </c>
    </row>
    <row r="7216" spans="1:24" x14ac:dyDescent="0.3">
      <c r="A7216">
        <v>9612</v>
      </c>
      <c r="B7216" s="15" t="s">
        <v>849</v>
      </c>
      <c r="C7216" t="str">
        <f>_xlfn.XLOOKUP($B7216, STANDARDS!$A:$A, STANDARDS!$B:$B,,0,2)</f>
        <v>Walford Dolomite, Fickling Gp</v>
      </c>
      <c r="D7216" t="s">
        <v>535</v>
      </c>
      <c r="E7216" t="s">
        <v>1188</v>
      </c>
      <c r="J7216" s="13">
        <v>1649</v>
      </c>
      <c r="K7216" s="13">
        <v>9</v>
      </c>
      <c r="L7216" s="16" t="s">
        <v>1325</v>
      </c>
      <c r="M7216" t="s">
        <v>583</v>
      </c>
      <c r="P7216" t="s">
        <v>243</v>
      </c>
      <c r="Q7216">
        <v>-0.70899999999999996</v>
      </c>
      <c r="V7216">
        <v>1</v>
      </c>
      <c r="W7216" t="s">
        <v>1371</v>
      </c>
      <c r="X7216" t="s">
        <v>1418</v>
      </c>
    </row>
    <row r="7217" spans="1:24" x14ac:dyDescent="0.3">
      <c r="A7217">
        <v>9613</v>
      </c>
      <c r="B7217" s="15" t="s">
        <v>849</v>
      </c>
      <c r="C7217" t="str">
        <f>_xlfn.XLOOKUP($B7217, STANDARDS!$A:$A, STANDARDS!$B:$B,,0,2)</f>
        <v>Walford Dolomite, Fickling Gp</v>
      </c>
      <c r="D7217" t="s">
        <v>535</v>
      </c>
      <c r="E7217" t="s">
        <v>1188</v>
      </c>
      <c r="J7217" s="13">
        <v>1649</v>
      </c>
      <c r="K7217" s="13">
        <v>9</v>
      </c>
      <c r="L7217" s="16" t="s">
        <v>1325</v>
      </c>
      <c r="M7217" t="s">
        <v>583</v>
      </c>
      <c r="P7217" t="s">
        <v>243</v>
      </c>
      <c r="Q7217">
        <v>-2.11566474928</v>
      </c>
      <c r="V7217">
        <v>1</v>
      </c>
      <c r="W7217" t="s">
        <v>1371</v>
      </c>
      <c r="X7217" t="s">
        <v>1418</v>
      </c>
    </row>
    <row r="7218" spans="1:24" x14ac:dyDescent="0.3">
      <c r="A7218">
        <v>9614</v>
      </c>
      <c r="B7218" s="15" t="s">
        <v>849</v>
      </c>
      <c r="C7218" t="str">
        <f>_xlfn.XLOOKUP($B7218, STANDARDS!$A:$A, STANDARDS!$B:$B,,0,2)</f>
        <v>Walford Dolomite, Fickling Gp</v>
      </c>
      <c r="D7218" t="s">
        <v>535</v>
      </c>
      <c r="E7218" t="s">
        <v>1188</v>
      </c>
      <c r="J7218" s="13">
        <v>1649</v>
      </c>
      <c r="K7218" s="13">
        <v>9</v>
      </c>
      <c r="L7218" s="16" t="s">
        <v>1325</v>
      </c>
      <c r="M7218" t="s">
        <v>583</v>
      </c>
      <c r="P7218" t="s">
        <v>243</v>
      </c>
      <c r="Q7218">
        <v>-0.47299999999999998</v>
      </c>
      <c r="V7218">
        <v>1</v>
      </c>
      <c r="W7218" t="s">
        <v>1371</v>
      </c>
      <c r="X7218" t="s">
        <v>1418</v>
      </c>
    </row>
    <row r="7219" spans="1:24" x14ac:dyDescent="0.3">
      <c r="A7219">
        <v>9615</v>
      </c>
      <c r="B7219" s="15" t="s">
        <v>849</v>
      </c>
      <c r="C7219" t="str">
        <f>_xlfn.XLOOKUP($B7219, STANDARDS!$A:$A, STANDARDS!$B:$B,,0,2)</f>
        <v>Walford Dolomite, Fickling Gp</v>
      </c>
      <c r="D7219" t="s">
        <v>535</v>
      </c>
      <c r="E7219" t="s">
        <v>1188</v>
      </c>
      <c r="J7219" s="13">
        <v>1649</v>
      </c>
      <c r="K7219" s="13">
        <v>9</v>
      </c>
      <c r="L7219" s="16" t="s">
        <v>1325</v>
      </c>
      <c r="M7219" t="s">
        <v>583</v>
      </c>
      <c r="P7219" t="s">
        <v>243</v>
      </c>
      <c r="Q7219">
        <v>-1.1919999999999999</v>
      </c>
      <c r="V7219">
        <v>1</v>
      </c>
      <c r="W7219" t="s">
        <v>1371</v>
      </c>
      <c r="X7219" t="s">
        <v>1418</v>
      </c>
    </row>
    <row r="7220" spans="1:24" x14ac:dyDescent="0.3">
      <c r="A7220">
        <v>9616</v>
      </c>
      <c r="B7220" s="15" t="s">
        <v>849</v>
      </c>
      <c r="C7220" t="str">
        <f>_xlfn.XLOOKUP($B7220, STANDARDS!$A:$A, STANDARDS!$B:$B,,0,2)</f>
        <v>Walford Dolomite, Fickling Gp</v>
      </c>
      <c r="D7220" t="s">
        <v>535</v>
      </c>
      <c r="E7220" t="s">
        <v>1188</v>
      </c>
      <c r="J7220" s="13">
        <v>1649</v>
      </c>
      <c r="K7220" s="13">
        <v>9</v>
      </c>
      <c r="L7220" s="16" t="s">
        <v>1325</v>
      </c>
      <c r="M7220" t="s">
        <v>583</v>
      </c>
      <c r="P7220" t="s">
        <v>243</v>
      </c>
      <c r="Q7220">
        <v>-0.8576667</v>
      </c>
      <c r="V7220">
        <v>1</v>
      </c>
      <c r="W7220" t="s">
        <v>1371</v>
      </c>
      <c r="X7220" t="s">
        <v>1418</v>
      </c>
    </row>
    <row r="7221" spans="1:24" x14ac:dyDescent="0.3">
      <c r="A7221">
        <v>9617</v>
      </c>
      <c r="B7221" s="15" t="s">
        <v>849</v>
      </c>
      <c r="C7221" t="str">
        <f>_xlfn.XLOOKUP($B7221, STANDARDS!$A:$A, STANDARDS!$B:$B,,0,2)</f>
        <v>Walford Dolomite, Fickling Gp</v>
      </c>
      <c r="D7221" t="s">
        <v>535</v>
      </c>
      <c r="E7221" t="s">
        <v>1188</v>
      </c>
      <c r="J7221" s="13">
        <v>1649</v>
      </c>
      <c r="K7221" s="13">
        <v>9</v>
      </c>
      <c r="L7221" s="16" t="s">
        <v>1325</v>
      </c>
      <c r="M7221" t="s">
        <v>583</v>
      </c>
      <c r="P7221" t="s">
        <v>243</v>
      </c>
      <c r="Q7221">
        <v>-0.91900000000000004</v>
      </c>
      <c r="V7221">
        <v>1</v>
      </c>
      <c r="W7221" t="s">
        <v>1371</v>
      </c>
      <c r="X7221" t="s">
        <v>1418</v>
      </c>
    </row>
    <row r="7222" spans="1:24" x14ac:dyDescent="0.3">
      <c r="A7222">
        <v>9618</v>
      </c>
      <c r="B7222" s="15" t="s">
        <v>849</v>
      </c>
      <c r="C7222" t="str">
        <f>_xlfn.XLOOKUP($B7222, STANDARDS!$A:$A, STANDARDS!$B:$B,,0,2)</f>
        <v>Walford Dolomite, Fickling Gp</v>
      </c>
      <c r="D7222" t="s">
        <v>535</v>
      </c>
      <c r="E7222" t="s">
        <v>1188</v>
      </c>
      <c r="J7222" s="13">
        <v>1649</v>
      </c>
      <c r="K7222" s="13">
        <v>9</v>
      </c>
      <c r="L7222" s="16" t="s">
        <v>1325</v>
      </c>
      <c r="M7222" t="s">
        <v>583</v>
      </c>
      <c r="P7222" t="s">
        <v>243</v>
      </c>
      <c r="Q7222">
        <v>-1.2889999999999999</v>
      </c>
      <c r="V7222">
        <v>1</v>
      </c>
      <c r="W7222" t="s">
        <v>1371</v>
      </c>
      <c r="X7222" t="s">
        <v>1418</v>
      </c>
    </row>
    <row r="7223" spans="1:24" x14ac:dyDescent="0.3">
      <c r="A7223">
        <v>9619</v>
      </c>
      <c r="B7223" s="15" t="s">
        <v>849</v>
      </c>
      <c r="C7223" t="str">
        <f>_xlfn.XLOOKUP($B7223, STANDARDS!$A:$A, STANDARDS!$B:$B,,0,2)</f>
        <v>Walford Dolomite, Fickling Gp</v>
      </c>
      <c r="D7223" t="s">
        <v>535</v>
      </c>
      <c r="E7223" t="s">
        <v>1188</v>
      </c>
      <c r="J7223" s="13">
        <v>1649</v>
      </c>
      <c r="K7223" s="13">
        <v>9</v>
      </c>
      <c r="L7223" s="16" t="s">
        <v>1325</v>
      </c>
      <c r="M7223" t="s">
        <v>583</v>
      </c>
      <c r="P7223" t="s">
        <v>243</v>
      </c>
      <c r="Q7223">
        <v>-0.92300000000000004</v>
      </c>
      <c r="V7223">
        <v>1</v>
      </c>
      <c r="W7223" t="s">
        <v>1371</v>
      </c>
      <c r="X7223" t="s">
        <v>1418</v>
      </c>
    </row>
    <row r="7224" spans="1:24" x14ac:dyDescent="0.3">
      <c r="A7224">
        <v>9620</v>
      </c>
      <c r="B7224" s="15" t="s">
        <v>849</v>
      </c>
      <c r="C7224" t="str">
        <f>_xlfn.XLOOKUP($B7224, STANDARDS!$A:$A, STANDARDS!$B:$B,,0,2)</f>
        <v>Walford Dolomite, Fickling Gp</v>
      </c>
      <c r="D7224" t="s">
        <v>535</v>
      </c>
      <c r="E7224" t="s">
        <v>1188</v>
      </c>
      <c r="J7224" s="13">
        <v>1649</v>
      </c>
      <c r="K7224" s="13">
        <v>9</v>
      </c>
      <c r="L7224" s="16" t="s">
        <v>1325</v>
      </c>
      <c r="M7224" t="s">
        <v>583</v>
      </c>
      <c r="P7224" t="s">
        <v>243</v>
      </c>
      <c r="Q7224">
        <v>-0.55800000000000005</v>
      </c>
      <c r="V7224">
        <v>1</v>
      </c>
      <c r="W7224" t="s">
        <v>1371</v>
      </c>
      <c r="X7224" t="s">
        <v>1418</v>
      </c>
    </row>
    <row r="7225" spans="1:24" x14ac:dyDescent="0.3">
      <c r="A7225">
        <v>9621</v>
      </c>
      <c r="B7225" s="15" t="s">
        <v>849</v>
      </c>
      <c r="C7225" t="str">
        <f>_xlfn.XLOOKUP($B7225, STANDARDS!$A:$A, STANDARDS!$B:$B,,0,2)</f>
        <v>Walford Dolomite, Fickling Gp</v>
      </c>
      <c r="D7225" t="s">
        <v>535</v>
      </c>
      <c r="E7225" t="s">
        <v>1188</v>
      </c>
      <c r="J7225" s="13">
        <v>1649</v>
      </c>
      <c r="K7225" s="13">
        <v>9</v>
      </c>
      <c r="L7225" s="16" t="s">
        <v>1325</v>
      </c>
      <c r="M7225" t="s">
        <v>583</v>
      </c>
      <c r="P7225" t="s">
        <v>243</v>
      </c>
      <c r="Q7225">
        <v>-0.35</v>
      </c>
      <c r="V7225">
        <v>1</v>
      </c>
      <c r="W7225" t="s">
        <v>1371</v>
      </c>
      <c r="X7225" t="s">
        <v>1418</v>
      </c>
    </row>
    <row r="7226" spans="1:24" x14ac:dyDescent="0.3">
      <c r="A7226">
        <v>9622</v>
      </c>
      <c r="B7226" s="15" t="s">
        <v>849</v>
      </c>
      <c r="C7226" t="str">
        <f>_xlfn.XLOOKUP($B7226, STANDARDS!$A:$A, STANDARDS!$B:$B,,0,2)</f>
        <v>Walford Dolomite, Fickling Gp</v>
      </c>
      <c r="D7226" t="s">
        <v>535</v>
      </c>
      <c r="E7226" t="s">
        <v>1188</v>
      </c>
      <c r="J7226" s="13">
        <v>1649</v>
      </c>
      <c r="K7226" s="13">
        <v>9</v>
      </c>
      <c r="L7226" s="16" t="s">
        <v>1325</v>
      </c>
      <c r="M7226" t="s">
        <v>583</v>
      </c>
      <c r="P7226" t="s">
        <v>243</v>
      </c>
      <c r="Q7226">
        <v>-0.59599999999999997</v>
      </c>
      <c r="V7226">
        <v>1</v>
      </c>
      <c r="W7226" t="s">
        <v>1371</v>
      </c>
      <c r="X7226" t="s">
        <v>1418</v>
      </c>
    </row>
    <row r="7227" spans="1:24" x14ac:dyDescent="0.3">
      <c r="A7227">
        <v>9623</v>
      </c>
      <c r="B7227" s="15" t="s">
        <v>849</v>
      </c>
      <c r="C7227" t="str">
        <f>_xlfn.XLOOKUP($B7227, STANDARDS!$A:$A, STANDARDS!$B:$B,,0,2)</f>
        <v>Walford Dolomite, Fickling Gp</v>
      </c>
      <c r="D7227" t="s">
        <v>535</v>
      </c>
      <c r="E7227" t="s">
        <v>1188</v>
      </c>
      <c r="J7227" s="13">
        <v>1649</v>
      </c>
      <c r="K7227" s="13">
        <v>9</v>
      </c>
      <c r="L7227" s="16" t="s">
        <v>1325</v>
      </c>
      <c r="M7227" t="s">
        <v>583</v>
      </c>
      <c r="P7227" t="s">
        <v>243</v>
      </c>
      <c r="Q7227">
        <v>-0.45400000000000001</v>
      </c>
      <c r="V7227">
        <v>1</v>
      </c>
      <c r="W7227" t="s">
        <v>1371</v>
      </c>
      <c r="X7227" t="s">
        <v>1418</v>
      </c>
    </row>
    <row r="7228" spans="1:24" x14ac:dyDescent="0.3">
      <c r="A7228">
        <v>9624</v>
      </c>
      <c r="B7228" s="15" t="s">
        <v>849</v>
      </c>
      <c r="C7228" t="str">
        <f>_xlfn.XLOOKUP($B7228, STANDARDS!$A:$A, STANDARDS!$B:$B,,0,2)</f>
        <v>Walford Dolomite, Fickling Gp</v>
      </c>
      <c r="D7228" t="s">
        <v>535</v>
      </c>
      <c r="E7228" t="s">
        <v>1188</v>
      </c>
      <c r="J7228" s="13">
        <v>1649</v>
      </c>
      <c r="K7228" s="13">
        <v>9</v>
      </c>
      <c r="L7228" s="16" t="s">
        <v>1325</v>
      </c>
      <c r="M7228" t="s">
        <v>583</v>
      </c>
      <c r="P7228" t="s">
        <v>243</v>
      </c>
      <c r="Q7228">
        <v>-0.36099999999999999</v>
      </c>
      <c r="V7228">
        <v>1</v>
      </c>
      <c r="W7228" t="s">
        <v>1371</v>
      </c>
      <c r="X7228" t="s">
        <v>1418</v>
      </c>
    </row>
    <row r="7229" spans="1:24" x14ac:dyDescent="0.3">
      <c r="A7229">
        <v>9625</v>
      </c>
      <c r="B7229" s="15" t="s">
        <v>849</v>
      </c>
      <c r="C7229" t="str">
        <f>_xlfn.XLOOKUP($B7229, STANDARDS!$A:$A, STANDARDS!$B:$B,,0,2)</f>
        <v>Walford Dolomite, Fickling Gp</v>
      </c>
      <c r="D7229" t="s">
        <v>535</v>
      </c>
      <c r="E7229" t="s">
        <v>1188</v>
      </c>
      <c r="J7229" s="13">
        <v>1649</v>
      </c>
      <c r="K7229" s="13">
        <v>9</v>
      </c>
      <c r="L7229" s="16" t="s">
        <v>1325</v>
      </c>
      <c r="M7229" t="s">
        <v>583</v>
      </c>
      <c r="P7229" t="s">
        <v>243</v>
      </c>
      <c r="Q7229">
        <v>-0.84899999999999998</v>
      </c>
      <c r="V7229">
        <v>1</v>
      </c>
      <c r="W7229" t="s">
        <v>1371</v>
      </c>
      <c r="X7229" t="s">
        <v>1418</v>
      </c>
    </row>
    <row r="7230" spans="1:24" x14ac:dyDescent="0.3">
      <c r="A7230">
        <v>9626</v>
      </c>
      <c r="B7230" s="15" t="s">
        <v>849</v>
      </c>
      <c r="C7230" t="str">
        <f>_xlfn.XLOOKUP($B7230, STANDARDS!$A:$A, STANDARDS!$B:$B,,0,2)</f>
        <v>Walford Dolomite, Fickling Gp</v>
      </c>
      <c r="D7230" t="s">
        <v>535</v>
      </c>
      <c r="E7230" t="s">
        <v>1188</v>
      </c>
      <c r="J7230" s="13">
        <v>1649</v>
      </c>
      <c r="K7230" s="13">
        <v>9</v>
      </c>
      <c r="L7230" s="16" t="s">
        <v>1325</v>
      </c>
      <c r="M7230" t="s">
        <v>583</v>
      </c>
      <c r="P7230" t="s">
        <v>243</v>
      </c>
      <c r="Q7230">
        <v>-0.45300000000000001</v>
      </c>
      <c r="V7230">
        <v>1</v>
      </c>
      <c r="W7230" t="s">
        <v>1371</v>
      </c>
      <c r="X7230" t="s">
        <v>1418</v>
      </c>
    </row>
    <row r="7231" spans="1:24" x14ac:dyDescent="0.3">
      <c r="A7231">
        <v>9627</v>
      </c>
      <c r="B7231" s="15" t="s">
        <v>849</v>
      </c>
      <c r="C7231" t="str">
        <f>_xlfn.XLOOKUP($B7231, STANDARDS!$A:$A, STANDARDS!$B:$B,,0,2)</f>
        <v>Walford Dolomite, Fickling Gp</v>
      </c>
      <c r="D7231" t="s">
        <v>535</v>
      </c>
      <c r="E7231" t="s">
        <v>1188</v>
      </c>
      <c r="J7231" s="13">
        <v>1649</v>
      </c>
      <c r="K7231" s="13">
        <v>9</v>
      </c>
      <c r="L7231" s="16" t="s">
        <v>1325</v>
      </c>
      <c r="M7231" t="s">
        <v>583</v>
      </c>
      <c r="P7231" t="s">
        <v>243</v>
      </c>
      <c r="Q7231">
        <v>-0.246</v>
      </c>
      <c r="V7231">
        <v>1</v>
      </c>
      <c r="W7231" t="s">
        <v>1371</v>
      </c>
      <c r="X7231" t="s">
        <v>1418</v>
      </c>
    </row>
    <row r="7232" spans="1:24" x14ac:dyDescent="0.3">
      <c r="A7232">
        <v>9628</v>
      </c>
      <c r="B7232" s="15" t="s">
        <v>849</v>
      </c>
      <c r="C7232" t="str">
        <f>_xlfn.XLOOKUP($B7232, STANDARDS!$A:$A, STANDARDS!$B:$B,,0,2)</f>
        <v>Walford Dolomite, Fickling Gp</v>
      </c>
      <c r="D7232" t="s">
        <v>535</v>
      </c>
      <c r="E7232" t="s">
        <v>1188</v>
      </c>
      <c r="J7232" s="13">
        <v>1649</v>
      </c>
      <c r="K7232" s="13">
        <v>9</v>
      </c>
      <c r="L7232" s="16" t="s">
        <v>1325</v>
      </c>
      <c r="M7232" t="s">
        <v>583</v>
      </c>
      <c r="P7232" t="s">
        <v>243</v>
      </c>
      <c r="Q7232">
        <v>-0.66300000000000003</v>
      </c>
      <c r="V7232">
        <v>1</v>
      </c>
      <c r="W7232" t="s">
        <v>1371</v>
      </c>
      <c r="X7232" t="s">
        <v>1418</v>
      </c>
    </row>
    <row r="7233" spans="1:24" x14ac:dyDescent="0.3">
      <c r="A7233">
        <v>9629</v>
      </c>
      <c r="B7233" s="15" t="s">
        <v>849</v>
      </c>
      <c r="C7233" t="str">
        <f>_xlfn.XLOOKUP($B7233, STANDARDS!$A:$A, STANDARDS!$B:$B,,0,2)</f>
        <v>Walford Dolomite, Fickling Gp</v>
      </c>
      <c r="D7233" t="s">
        <v>535</v>
      </c>
      <c r="E7233" t="s">
        <v>1188</v>
      </c>
      <c r="J7233" s="13">
        <v>1649</v>
      </c>
      <c r="K7233" s="13">
        <v>9</v>
      </c>
      <c r="L7233" s="16" t="s">
        <v>1325</v>
      </c>
      <c r="M7233" t="s">
        <v>583</v>
      </c>
      <c r="P7233" t="s">
        <v>243</v>
      </c>
      <c r="Q7233">
        <v>-0.30099999999999999</v>
      </c>
      <c r="V7233">
        <v>1</v>
      </c>
      <c r="W7233" t="s">
        <v>1371</v>
      </c>
      <c r="X7233" t="s">
        <v>1418</v>
      </c>
    </row>
    <row r="7234" spans="1:24" x14ac:dyDescent="0.3">
      <c r="A7234">
        <v>9630</v>
      </c>
      <c r="B7234" s="15" t="s">
        <v>849</v>
      </c>
      <c r="C7234" t="str">
        <f>_xlfn.XLOOKUP($B7234, STANDARDS!$A:$A, STANDARDS!$B:$B,,0,2)</f>
        <v>Walford Dolomite, Fickling Gp</v>
      </c>
      <c r="D7234" t="s">
        <v>535</v>
      </c>
      <c r="E7234" t="s">
        <v>1188</v>
      </c>
      <c r="J7234" s="13">
        <v>1649</v>
      </c>
      <c r="K7234" s="13">
        <v>9</v>
      </c>
      <c r="L7234" s="16" t="s">
        <v>1325</v>
      </c>
      <c r="M7234" t="s">
        <v>583</v>
      </c>
      <c r="P7234" t="s">
        <v>243</v>
      </c>
      <c r="Q7234">
        <v>-0.70499999999999996</v>
      </c>
      <c r="V7234">
        <v>1</v>
      </c>
      <c r="W7234" t="s">
        <v>1371</v>
      </c>
      <c r="X7234" t="s">
        <v>1418</v>
      </c>
    </row>
    <row r="7235" spans="1:24" x14ac:dyDescent="0.3">
      <c r="A7235">
        <v>9631</v>
      </c>
      <c r="B7235" s="15" t="s">
        <v>849</v>
      </c>
      <c r="C7235" t="str">
        <f>_xlfn.XLOOKUP($B7235, STANDARDS!$A:$A, STANDARDS!$B:$B,,0,2)</f>
        <v>Walford Dolomite, Fickling Gp</v>
      </c>
      <c r="D7235" t="s">
        <v>535</v>
      </c>
      <c r="E7235" t="s">
        <v>1188</v>
      </c>
      <c r="J7235" s="13">
        <v>1649</v>
      </c>
      <c r="K7235" s="13">
        <v>9</v>
      </c>
      <c r="L7235" s="16" t="s">
        <v>1325</v>
      </c>
      <c r="M7235" t="s">
        <v>583</v>
      </c>
      <c r="P7235" t="s">
        <v>243</v>
      </c>
      <c r="Q7235">
        <v>-0.65500000000000003</v>
      </c>
      <c r="V7235">
        <v>1</v>
      </c>
      <c r="W7235" t="s">
        <v>1371</v>
      </c>
      <c r="X7235" t="s">
        <v>1418</v>
      </c>
    </row>
    <row r="7236" spans="1:24" x14ac:dyDescent="0.3">
      <c r="A7236">
        <v>9632</v>
      </c>
      <c r="B7236" s="15" t="s">
        <v>849</v>
      </c>
      <c r="C7236" t="str">
        <f>_xlfn.XLOOKUP($B7236, STANDARDS!$A:$A, STANDARDS!$B:$B,,0,2)</f>
        <v>Walford Dolomite, Fickling Gp</v>
      </c>
      <c r="D7236" t="s">
        <v>535</v>
      </c>
      <c r="E7236" t="s">
        <v>1188</v>
      </c>
      <c r="J7236" s="13">
        <v>1649</v>
      </c>
      <c r="K7236" s="13">
        <v>9</v>
      </c>
      <c r="L7236" s="16" t="s">
        <v>1325</v>
      </c>
      <c r="M7236" t="s">
        <v>583</v>
      </c>
      <c r="P7236" t="s">
        <v>243</v>
      </c>
      <c r="Q7236">
        <v>-0.41699999999999998</v>
      </c>
      <c r="V7236">
        <v>1</v>
      </c>
      <c r="W7236" t="s">
        <v>1371</v>
      </c>
      <c r="X7236" t="s">
        <v>1418</v>
      </c>
    </row>
    <row r="7237" spans="1:24" x14ac:dyDescent="0.3">
      <c r="A7237">
        <v>9633</v>
      </c>
      <c r="B7237" s="15" t="s">
        <v>849</v>
      </c>
      <c r="C7237" t="str">
        <f>_xlfn.XLOOKUP($B7237, STANDARDS!$A:$A, STANDARDS!$B:$B,,0,2)</f>
        <v>Walford Dolomite, Fickling Gp</v>
      </c>
      <c r="D7237" t="s">
        <v>535</v>
      </c>
      <c r="E7237" t="s">
        <v>1188</v>
      </c>
      <c r="J7237" s="13">
        <v>1649</v>
      </c>
      <c r="K7237" s="13">
        <v>9</v>
      </c>
      <c r="L7237" s="16" t="s">
        <v>1325</v>
      </c>
      <c r="M7237" t="s">
        <v>583</v>
      </c>
      <c r="P7237" t="s">
        <v>243</v>
      </c>
      <c r="Q7237">
        <v>-1.429</v>
      </c>
      <c r="V7237">
        <v>1</v>
      </c>
      <c r="W7237" t="s">
        <v>1371</v>
      </c>
      <c r="X7237" t="s">
        <v>1418</v>
      </c>
    </row>
    <row r="7238" spans="1:24" x14ac:dyDescent="0.3">
      <c r="A7238">
        <v>9634</v>
      </c>
      <c r="B7238" s="15" t="s">
        <v>849</v>
      </c>
      <c r="C7238" t="str">
        <f>_xlfn.XLOOKUP($B7238, STANDARDS!$A:$A, STANDARDS!$B:$B,,0,2)</f>
        <v>Walford Dolomite, Fickling Gp</v>
      </c>
      <c r="D7238" t="s">
        <v>535</v>
      </c>
      <c r="E7238" t="s">
        <v>1188</v>
      </c>
      <c r="J7238" s="13">
        <v>1649</v>
      </c>
      <c r="K7238" s="13">
        <v>9</v>
      </c>
      <c r="L7238" s="16" t="s">
        <v>1325</v>
      </c>
      <c r="M7238" t="s">
        <v>583</v>
      </c>
      <c r="P7238" t="s">
        <v>243</v>
      </c>
      <c r="Q7238">
        <v>-0.57499999999999996</v>
      </c>
      <c r="V7238">
        <v>1</v>
      </c>
      <c r="W7238" t="s">
        <v>1371</v>
      </c>
      <c r="X7238" t="s">
        <v>1418</v>
      </c>
    </row>
    <row r="7239" spans="1:24" x14ac:dyDescent="0.3">
      <c r="A7239">
        <v>9635</v>
      </c>
      <c r="B7239" s="15" t="s">
        <v>849</v>
      </c>
      <c r="C7239" t="str">
        <f>_xlfn.XLOOKUP($B7239, STANDARDS!$A:$A, STANDARDS!$B:$B,,0,2)</f>
        <v>Walford Dolomite, Fickling Gp</v>
      </c>
      <c r="D7239" t="s">
        <v>535</v>
      </c>
      <c r="E7239" t="s">
        <v>1188</v>
      </c>
      <c r="J7239" s="13">
        <v>1649</v>
      </c>
      <c r="K7239" s="13">
        <v>9</v>
      </c>
      <c r="L7239" s="16" t="s">
        <v>1325</v>
      </c>
      <c r="M7239" t="s">
        <v>583</v>
      </c>
      <c r="P7239" t="s">
        <v>243</v>
      </c>
      <c r="Q7239">
        <v>-0.875</v>
      </c>
      <c r="V7239">
        <v>1</v>
      </c>
      <c r="W7239" t="s">
        <v>1371</v>
      </c>
      <c r="X7239" t="s">
        <v>1418</v>
      </c>
    </row>
    <row r="7240" spans="1:24" x14ac:dyDescent="0.3">
      <c r="A7240">
        <v>9636</v>
      </c>
      <c r="B7240" s="15" t="s">
        <v>849</v>
      </c>
      <c r="C7240" t="str">
        <f>_xlfn.XLOOKUP($B7240, STANDARDS!$A:$A, STANDARDS!$B:$B,,0,2)</f>
        <v>Walford Dolomite, Fickling Gp</v>
      </c>
      <c r="D7240" t="s">
        <v>535</v>
      </c>
      <c r="E7240" t="s">
        <v>1188</v>
      </c>
      <c r="J7240" s="13">
        <v>1649</v>
      </c>
      <c r="K7240" s="13">
        <v>9</v>
      </c>
      <c r="L7240" s="16" t="s">
        <v>1325</v>
      </c>
      <c r="M7240" t="s">
        <v>583</v>
      </c>
      <c r="P7240" t="s">
        <v>243</v>
      </c>
      <c r="Q7240">
        <v>-0.36</v>
      </c>
      <c r="V7240">
        <v>1</v>
      </c>
      <c r="W7240" t="s">
        <v>1371</v>
      </c>
      <c r="X7240" t="s">
        <v>1418</v>
      </c>
    </row>
    <row r="7241" spans="1:24" x14ac:dyDescent="0.3">
      <c r="A7241">
        <v>9637</v>
      </c>
      <c r="B7241" s="15" t="s">
        <v>849</v>
      </c>
      <c r="C7241" t="str">
        <f>_xlfn.XLOOKUP($B7241, STANDARDS!$A:$A, STANDARDS!$B:$B,,0,2)</f>
        <v>Walford Dolomite, Fickling Gp</v>
      </c>
      <c r="D7241" t="s">
        <v>535</v>
      </c>
      <c r="E7241" t="s">
        <v>1188</v>
      </c>
      <c r="J7241" s="13">
        <v>1649</v>
      </c>
      <c r="K7241" s="13">
        <v>9</v>
      </c>
      <c r="L7241" s="16" t="s">
        <v>1325</v>
      </c>
      <c r="M7241" t="s">
        <v>583</v>
      </c>
      <c r="P7241" t="s">
        <v>243</v>
      </c>
      <c r="Q7241">
        <v>-0.57699999999999996</v>
      </c>
      <c r="V7241">
        <v>1</v>
      </c>
      <c r="W7241" t="s">
        <v>1371</v>
      </c>
      <c r="X7241" t="s">
        <v>1418</v>
      </c>
    </row>
    <row r="7242" spans="1:24" x14ac:dyDescent="0.3">
      <c r="A7242">
        <v>9638</v>
      </c>
      <c r="B7242" s="15" t="s">
        <v>849</v>
      </c>
      <c r="C7242" t="str">
        <f>_xlfn.XLOOKUP($B7242, STANDARDS!$A:$A, STANDARDS!$B:$B,,0,2)</f>
        <v>Walford Dolomite, Fickling Gp</v>
      </c>
      <c r="D7242" t="s">
        <v>535</v>
      </c>
      <c r="E7242" t="s">
        <v>1188</v>
      </c>
      <c r="J7242" s="13">
        <v>1649</v>
      </c>
      <c r="K7242" s="13">
        <v>9</v>
      </c>
      <c r="L7242" s="16" t="s">
        <v>1325</v>
      </c>
      <c r="M7242" t="s">
        <v>583</v>
      </c>
      <c r="P7242" t="s">
        <v>243</v>
      </c>
      <c r="Q7242">
        <v>-0.91500000000000004</v>
      </c>
      <c r="V7242">
        <v>1</v>
      </c>
      <c r="W7242" t="s">
        <v>1371</v>
      </c>
      <c r="X7242" t="s">
        <v>1418</v>
      </c>
    </row>
    <row r="7243" spans="1:24" x14ac:dyDescent="0.3">
      <c r="A7243">
        <v>9639</v>
      </c>
      <c r="B7243" s="15" t="s">
        <v>849</v>
      </c>
      <c r="C7243" t="str">
        <f>_xlfn.XLOOKUP($B7243, STANDARDS!$A:$A, STANDARDS!$B:$B,,0,2)</f>
        <v>Walford Dolomite, Fickling Gp</v>
      </c>
      <c r="D7243" t="s">
        <v>535</v>
      </c>
      <c r="E7243" t="s">
        <v>1188</v>
      </c>
      <c r="J7243" s="13">
        <v>1649</v>
      </c>
      <c r="K7243" s="13">
        <v>9</v>
      </c>
      <c r="L7243" s="16" t="s">
        <v>1325</v>
      </c>
      <c r="M7243" t="s">
        <v>583</v>
      </c>
      <c r="P7243" t="s">
        <v>243</v>
      </c>
      <c r="Q7243">
        <v>-0.47899999999999998</v>
      </c>
      <c r="V7243">
        <v>1</v>
      </c>
      <c r="W7243" t="s">
        <v>1371</v>
      </c>
      <c r="X7243" t="s">
        <v>1418</v>
      </c>
    </row>
    <row r="7244" spans="1:24" x14ac:dyDescent="0.3">
      <c r="A7244">
        <v>9640</v>
      </c>
      <c r="B7244" s="15" t="s">
        <v>849</v>
      </c>
      <c r="C7244" t="str">
        <f>_xlfn.XLOOKUP($B7244, STANDARDS!$A:$A, STANDARDS!$B:$B,,0,2)</f>
        <v>Walford Dolomite, Fickling Gp</v>
      </c>
      <c r="D7244" t="s">
        <v>535</v>
      </c>
      <c r="E7244" t="s">
        <v>1188</v>
      </c>
      <c r="J7244" s="13">
        <v>1649</v>
      </c>
      <c r="K7244" s="13">
        <v>9</v>
      </c>
      <c r="L7244" s="16" t="s">
        <v>1325</v>
      </c>
      <c r="M7244" t="s">
        <v>583</v>
      </c>
      <c r="P7244" t="s">
        <v>243</v>
      </c>
      <c r="Q7244">
        <v>-0.71199999999999997</v>
      </c>
      <c r="V7244">
        <v>1</v>
      </c>
      <c r="W7244" t="s">
        <v>1371</v>
      </c>
      <c r="X7244" t="s">
        <v>1418</v>
      </c>
    </row>
    <row r="7245" spans="1:24" x14ac:dyDescent="0.3">
      <c r="A7245">
        <v>9641</v>
      </c>
      <c r="B7245" s="15" t="s">
        <v>849</v>
      </c>
      <c r="C7245" t="str">
        <f>_xlfn.XLOOKUP($B7245, STANDARDS!$A:$A, STANDARDS!$B:$B,,0,2)</f>
        <v>Walford Dolomite, Fickling Gp</v>
      </c>
      <c r="D7245" t="s">
        <v>535</v>
      </c>
      <c r="E7245" t="s">
        <v>1188</v>
      </c>
      <c r="J7245" s="13">
        <v>1649</v>
      </c>
      <c r="K7245" s="13">
        <v>9</v>
      </c>
      <c r="L7245" s="16" t="s">
        <v>1325</v>
      </c>
      <c r="M7245" t="s">
        <v>583</v>
      </c>
      <c r="P7245" t="s">
        <v>243</v>
      </c>
      <c r="Q7245">
        <v>-0.57799999999999996</v>
      </c>
      <c r="V7245">
        <v>1</v>
      </c>
      <c r="W7245" t="s">
        <v>1371</v>
      </c>
      <c r="X7245" t="s">
        <v>1418</v>
      </c>
    </row>
    <row r="7246" spans="1:24" x14ac:dyDescent="0.3">
      <c r="A7246">
        <v>9642</v>
      </c>
      <c r="B7246" s="15" t="s">
        <v>849</v>
      </c>
      <c r="C7246" t="str">
        <f>_xlfn.XLOOKUP($B7246, STANDARDS!$A:$A, STANDARDS!$B:$B,,0,2)</f>
        <v>Walford Dolomite, Fickling Gp</v>
      </c>
      <c r="D7246" t="s">
        <v>535</v>
      </c>
      <c r="E7246" t="s">
        <v>1188</v>
      </c>
      <c r="J7246" s="13">
        <v>1649</v>
      </c>
      <c r="K7246" s="13">
        <v>9</v>
      </c>
      <c r="L7246" s="16" t="s">
        <v>1325</v>
      </c>
      <c r="M7246" t="s">
        <v>583</v>
      </c>
      <c r="P7246" t="s">
        <v>243</v>
      </c>
      <c r="Q7246">
        <v>-0.433</v>
      </c>
      <c r="V7246">
        <v>1</v>
      </c>
      <c r="W7246" t="s">
        <v>1371</v>
      </c>
      <c r="X7246" t="s">
        <v>1418</v>
      </c>
    </row>
    <row r="7247" spans="1:24" x14ac:dyDescent="0.3">
      <c r="A7247">
        <v>9643</v>
      </c>
      <c r="B7247" s="15" t="s">
        <v>849</v>
      </c>
      <c r="C7247" t="str">
        <f>_xlfn.XLOOKUP($B7247, STANDARDS!$A:$A, STANDARDS!$B:$B,,0,2)</f>
        <v>Walford Dolomite, Fickling Gp</v>
      </c>
      <c r="D7247" t="s">
        <v>535</v>
      </c>
      <c r="E7247" t="s">
        <v>1188</v>
      </c>
      <c r="J7247" s="13">
        <v>1649</v>
      </c>
      <c r="K7247" s="13">
        <v>9</v>
      </c>
      <c r="L7247" s="16" t="s">
        <v>1325</v>
      </c>
      <c r="M7247" t="s">
        <v>583</v>
      </c>
      <c r="P7247" t="s">
        <v>243</v>
      </c>
      <c r="Q7247">
        <v>-1.645</v>
      </c>
      <c r="V7247">
        <v>1</v>
      </c>
      <c r="W7247" t="s">
        <v>1371</v>
      </c>
      <c r="X7247" t="s">
        <v>1418</v>
      </c>
    </row>
    <row r="7248" spans="1:24" x14ac:dyDescent="0.3">
      <c r="A7248">
        <v>9644</v>
      </c>
      <c r="B7248" s="15" t="s">
        <v>849</v>
      </c>
      <c r="C7248" t="str">
        <f>_xlfn.XLOOKUP($B7248, STANDARDS!$A:$A, STANDARDS!$B:$B,,0,2)</f>
        <v>Walford Dolomite, Fickling Gp</v>
      </c>
      <c r="D7248" t="s">
        <v>535</v>
      </c>
      <c r="E7248" t="s">
        <v>1188</v>
      </c>
      <c r="J7248" s="13">
        <v>1649</v>
      </c>
      <c r="K7248" s="13">
        <v>9</v>
      </c>
      <c r="L7248" s="16" t="s">
        <v>1325</v>
      </c>
      <c r="M7248" t="s">
        <v>583</v>
      </c>
      <c r="P7248" t="s">
        <v>243</v>
      </c>
      <c r="Q7248">
        <v>-0.81899999999999995</v>
      </c>
      <c r="V7248">
        <v>1</v>
      </c>
      <c r="W7248" t="s">
        <v>1371</v>
      </c>
      <c r="X7248" t="s">
        <v>1418</v>
      </c>
    </row>
    <row r="7249" spans="1:24" x14ac:dyDescent="0.3">
      <c r="A7249">
        <v>9645</v>
      </c>
      <c r="B7249" s="15" t="s">
        <v>849</v>
      </c>
      <c r="C7249" t="str">
        <f>_xlfn.XLOOKUP($B7249, STANDARDS!$A:$A, STANDARDS!$B:$B,,0,2)</f>
        <v>Walford Dolomite, Fickling Gp</v>
      </c>
      <c r="D7249" t="s">
        <v>535</v>
      </c>
      <c r="E7249" t="s">
        <v>1188</v>
      </c>
      <c r="J7249" s="13">
        <v>1649</v>
      </c>
      <c r="K7249" s="13">
        <v>9</v>
      </c>
      <c r="L7249" s="16" t="s">
        <v>1325</v>
      </c>
      <c r="M7249" t="s">
        <v>583</v>
      </c>
      <c r="P7249" t="s">
        <v>243</v>
      </c>
      <c r="Q7249">
        <v>-0.78800000000000003</v>
      </c>
      <c r="V7249">
        <v>1</v>
      </c>
      <c r="W7249" t="s">
        <v>1371</v>
      </c>
      <c r="X7249" t="s">
        <v>1418</v>
      </c>
    </row>
    <row r="7250" spans="1:24" x14ac:dyDescent="0.3">
      <c r="A7250">
        <v>9646</v>
      </c>
      <c r="B7250" s="15" t="s">
        <v>849</v>
      </c>
      <c r="C7250" t="str">
        <f>_xlfn.XLOOKUP($B7250, STANDARDS!$A:$A, STANDARDS!$B:$B,,0,2)</f>
        <v>Walford Dolomite, Fickling Gp</v>
      </c>
      <c r="D7250" t="s">
        <v>535</v>
      </c>
      <c r="E7250" t="s">
        <v>1188</v>
      </c>
      <c r="J7250" s="13">
        <v>1649</v>
      </c>
      <c r="K7250" s="13">
        <v>9</v>
      </c>
      <c r="L7250" s="16" t="s">
        <v>1325</v>
      </c>
      <c r="M7250" t="s">
        <v>583</v>
      </c>
      <c r="P7250" t="s">
        <v>243</v>
      </c>
      <c r="Q7250">
        <v>-1.2809999999999999</v>
      </c>
      <c r="V7250">
        <v>1</v>
      </c>
      <c r="W7250" t="s">
        <v>1371</v>
      </c>
      <c r="X7250" t="s">
        <v>1418</v>
      </c>
    </row>
    <row r="7251" spans="1:24" x14ac:dyDescent="0.3">
      <c r="A7251">
        <v>9647</v>
      </c>
      <c r="B7251" s="15" t="s">
        <v>849</v>
      </c>
      <c r="C7251" t="str">
        <f>_xlfn.XLOOKUP($B7251, STANDARDS!$A:$A, STANDARDS!$B:$B,,0,2)</f>
        <v>Walford Dolomite, Fickling Gp</v>
      </c>
      <c r="D7251" t="s">
        <v>535</v>
      </c>
      <c r="E7251" t="s">
        <v>1188</v>
      </c>
      <c r="J7251" s="13">
        <v>1649</v>
      </c>
      <c r="K7251" s="13">
        <v>9</v>
      </c>
      <c r="L7251" s="16" t="s">
        <v>1325</v>
      </c>
      <c r="M7251" t="s">
        <v>583</v>
      </c>
      <c r="P7251" t="s">
        <v>243</v>
      </c>
      <c r="Q7251">
        <v>-0.96150000000000002</v>
      </c>
      <c r="V7251">
        <v>1</v>
      </c>
      <c r="W7251" t="s">
        <v>1371</v>
      </c>
      <c r="X7251" t="s">
        <v>1418</v>
      </c>
    </row>
    <row r="7252" spans="1:24" x14ac:dyDescent="0.3">
      <c r="A7252">
        <v>9648</v>
      </c>
      <c r="B7252" s="15" t="s">
        <v>849</v>
      </c>
      <c r="C7252" t="str">
        <f>_xlfn.XLOOKUP($B7252, STANDARDS!$A:$A, STANDARDS!$B:$B,,0,2)</f>
        <v>Walford Dolomite, Fickling Gp</v>
      </c>
      <c r="D7252" t="s">
        <v>535</v>
      </c>
      <c r="E7252" t="s">
        <v>1188</v>
      </c>
      <c r="J7252" s="13">
        <v>1649</v>
      </c>
      <c r="K7252" s="13">
        <v>9</v>
      </c>
      <c r="L7252" s="16" t="s">
        <v>1325</v>
      </c>
      <c r="M7252" t="s">
        <v>583</v>
      </c>
      <c r="P7252" t="s">
        <v>243</v>
      </c>
      <c r="Q7252">
        <v>-1.1240000000000001</v>
      </c>
      <c r="V7252">
        <v>1</v>
      </c>
      <c r="W7252" t="s">
        <v>1371</v>
      </c>
      <c r="X7252" t="s">
        <v>1418</v>
      </c>
    </row>
    <row r="7253" spans="1:24" x14ac:dyDescent="0.3">
      <c r="A7253">
        <v>9649</v>
      </c>
      <c r="B7253" s="15" t="s">
        <v>849</v>
      </c>
      <c r="C7253" t="str">
        <f>_xlfn.XLOOKUP($B7253, STANDARDS!$A:$A, STANDARDS!$B:$B,,0,2)</f>
        <v>Walford Dolomite, Fickling Gp</v>
      </c>
      <c r="D7253" t="s">
        <v>535</v>
      </c>
      <c r="E7253" t="s">
        <v>1188</v>
      </c>
      <c r="J7253" s="13">
        <v>1649</v>
      </c>
      <c r="K7253" s="13">
        <v>9</v>
      </c>
      <c r="L7253" s="16" t="s">
        <v>1325</v>
      </c>
      <c r="M7253" t="s">
        <v>583</v>
      </c>
      <c r="P7253" t="s">
        <v>243</v>
      </c>
      <c r="Q7253">
        <v>-1.06</v>
      </c>
      <c r="V7253">
        <v>1</v>
      </c>
      <c r="W7253" t="s">
        <v>1371</v>
      </c>
      <c r="X7253" t="s">
        <v>1418</v>
      </c>
    </row>
    <row r="7254" spans="1:24" x14ac:dyDescent="0.3">
      <c r="A7254">
        <v>9650</v>
      </c>
      <c r="B7254" s="15" t="s">
        <v>849</v>
      </c>
      <c r="C7254" t="str">
        <f>_xlfn.XLOOKUP($B7254, STANDARDS!$A:$A, STANDARDS!$B:$B,,0,2)</f>
        <v>Walford Dolomite, Fickling Gp</v>
      </c>
      <c r="D7254" t="s">
        <v>535</v>
      </c>
      <c r="E7254" t="s">
        <v>1188</v>
      </c>
      <c r="J7254" s="13">
        <v>1649</v>
      </c>
      <c r="K7254" s="13">
        <v>9</v>
      </c>
      <c r="L7254" s="16" t="s">
        <v>1325</v>
      </c>
      <c r="M7254" t="s">
        <v>583</v>
      </c>
      <c r="P7254" t="s">
        <v>243</v>
      </c>
      <c r="Q7254">
        <v>-0.153</v>
      </c>
      <c r="V7254">
        <v>1</v>
      </c>
      <c r="W7254" t="s">
        <v>1371</v>
      </c>
      <c r="X7254" t="s">
        <v>1418</v>
      </c>
    </row>
    <row r="7255" spans="1:24" x14ac:dyDescent="0.3">
      <c r="A7255">
        <v>9651</v>
      </c>
      <c r="B7255" s="15" t="s">
        <v>849</v>
      </c>
      <c r="C7255" t="str">
        <f>_xlfn.XLOOKUP($B7255, STANDARDS!$A:$A, STANDARDS!$B:$B,,0,2)</f>
        <v>Walford Dolomite, Fickling Gp</v>
      </c>
      <c r="D7255" t="s">
        <v>535</v>
      </c>
      <c r="E7255" t="s">
        <v>1188</v>
      </c>
      <c r="J7255" s="13">
        <v>1649</v>
      </c>
      <c r="K7255" s="13">
        <v>9</v>
      </c>
      <c r="L7255" s="16" t="s">
        <v>1325</v>
      </c>
      <c r="M7255" t="s">
        <v>583</v>
      </c>
      <c r="P7255" t="s">
        <v>243</v>
      </c>
      <c r="Q7255">
        <v>-0.71</v>
      </c>
      <c r="V7255">
        <v>1</v>
      </c>
      <c r="W7255" t="s">
        <v>1371</v>
      </c>
      <c r="X7255" t="s">
        <v>1418</v>
      </c>
    </row>
    <row r="7256" spans="1:24" x14ac:dyDescent="0.3">
      <c r="A7256">
        <v>9652</v>
      </c>
      <c r="B7256" s="15" t="s">
        <v>849</v>
      </c>
      <c r="C7256" t="str">
        <f>_xlfn.XLOOKUP($B7256, STANDARDS!$A:$A, STANDARDS!$B:$B,,0,2)</f>
        <v>Walford Dolomite, Fickling Gp</v>
      </c>
      <c r="D7256" t="s">
        <v>535</v>
      </c>
      <c r="E7256" t="s">
        <v>1188</v>
      </c>
      <c r="J7256" s="13">
        <v>1649</v>
      </c>
      <c r="K7256" s="13">
        <v>9</v>
      </c>
      <c r="L7256" s="16" t="s">
        <v>1325</v>
      </c>
      <c r="M7256" t="s">
        <v>583</v>
      </c>
      <c r="P7256" t="s">
        <v>243</v>
      </c>
      <c r="Q7256">
        <v>-0.27600000000000002</v>
      </c>
      <c r="V7256">
        <v>1</v>
      </c>
      <c r="W7256" t="s">
        <v>1371</v>
      </c>
      <c r="X7256" t="s">
        <v>1418</v>
      </c>
    </row>
    <row r="7257" spans="1:24" x14ac:dyDescent="0.3">
      <c r="A7257">
        <v>9653</v>
      </c>
      <c r="B7257" s="15" t="s">
        <v>849</v>
      </c>
      <c r="C7257" t="str">
        <f>_xlfn.XLOOKUP($B7257, STANDARDS!$A:$A, STANDARDS!$B:$B,,0,2)</f>
        <v>Walford Dolomite, Fickling Gp</v>
      </c>
      <c r="D7257" t="s">
        <v>535</v>
      </c>
      <c r="E7257" t="s">
        <v>1188</v>
      </c>
      <c r="J7257" s="13">
        <v>1649</v>
      </c>
      <c r="K7257" s="13">
        <v>9</v>
      </c>
      <c r="L7257" s="16" t="s">
        <v>1325</v>
      </c>
      <c r="M7257" t="s">
        <v>583</v>
      </c>
      <c r="P7257" t="s">
        <v>243</v>
      </c>
      <c r="Q7257">
        <v>-0.51200000000000001</v>
      </c>
      <c r="V7257">
        <v>1</v>
      </c>
      <c r="W7257" t="s">
        <v>1371</v>
      </c>
      <c r="X7257" t="s">
        <v>1418</v>
      </c>
    </row>
    <row r="7258" spans="1:24" x14ac:dyDescent="0.3">
      <c r="A7258">
        <v>9654</v>
      </c>
      <c r="B7258" s="15" t="s">
        <v>849</v>
      </c>
      <c r="C7258" t="str">
        <f>_xlfn.XLOOKUP($B7258, STANDARDS!$A:$A, STANDARDS!$B:$B,,0,2)</f>
        <v>Walford Dolomite, Fickling Gp</v>
      </c>
      <c r="D7258" t="s">
        <v>535</v>
      </c>
      <c r="E7258" t="s">
        <v>1188</v>
      </c>
      <c r="J7258" s="13">
        <v>1649</v>
      </c>
      <c r="K7258" s="13">
        <v>9</v>
      </c>
      <c r="L7258" s="16" t="s">
        <v>1325</v>
      </c>
      <c r="M7258" t="s">
        <v>583</v>
      </c>
      <c r="P7258" t="s">
        <v>243</v>
      </c>
      <c r="Q7258">
        <v>-0.44400000000000001</v>
      </c>
      <c r="V7258">
        <v>1</v>
      </c>
      <c r="W7258" t="s">
        <v>1371</v>
      </c>
      <c r="X7258" t="s">
        <v>1418</v>
      </c>
    </row>
    <row r="7259" spans="1:24" x14ac:dyDescent="0.3">
      <c r="A7259">
        <v>9655</v>
      </c>
      <c r="B7259" s="15" t="s">
        <v>849</v>
      </c>
      <c r="C7259" t="str">
        <f>_xlfn.XLOOKUP($B7259, STANDARDS!$A:$A, STANDARDS!$B:$B,,0,2)</f>
        <v>Walford Dolomite, Fickling Gp</v>
      </c>
      <c r="D7259" t="s">
        <v>535</v>
      </c>
      <c r="E7259" t="s">
        <v>1188</v>
      </c>
      <c r="J7259" s="13">
        <v>1649</v>
      </c>
      <c r="K7259" s="13">
        <v>9</v>
      </c>
      <c r="L7259" s="16" t="s">
        <v>1325</v>
      </c>
      <c r="M7259" t="s">
        <v>583</v>
      </c>
      <c r="P7259" t="s">
        <v>243</v>
      </c>
      <c r="Q7259">
        <v>-0.73399999999999999</v>
      </c>
      <c r="V7259">
        <v>1</v>
      </c>
      <c r="W7259" t="s">
        <v>1371</v>
      </c>
      <c r="X7259" t="s">
        <v>1418</v>
      </c>
    </row>
    <row r="7260" spans="1:24" x14ac:dyDescent="0.3">
      <c r="A7260">
        <v>9656</v>
      </c>
      <c r="B7260" s="15" t="s">
        <v>849</v>
      </c>
      <c r="C7260" t="str">
        <f>_xlfn.XLOOKUP($B7260, STANDARDS!$A:$A, STANDARDS!$B:$B,,0,2)</f>
        <v>Walford Dolomite, Fickling Gp</v>
      </c>
      <c r="D7260" t="s">
        <v>535</v>
      </c>
      <c r="E7260" t="s">
        <v>1188</v>
      </c>
      <c r="J7260" s="13">
        <v>1649</v>
      </c>
      <c r="K7260" s="13">
        <v>9</v>
      </c>
      <c r="L7260" s="16" t="s">
        <v>1325</v>
      </c>
      <c r="M7260" t="s">
        <v>583</v>
      </c>
      <c r="P7260" t="s">
        <v>243</v>
      </c>
      <c r="Q7260">
        <v>-0.46100000000000002</v>
      </c>
      <c r="V7260">
        <v>1</v>
      </c>
      <c r="W7260" t="s">
        <v>1371</v>
      </c>
      <c r="X7260" t="s">
        <v>1418</v>
      </c>
    </row>
    <row r="7261" spans="1:24" x14ac:dyDescent="0.3">
      <c r="A7261">
        <v>9657</v>
      </c>
      <c r="B7261" s="15" t="s">
        <v>849</v>
      </c>
      <c r="C7261" t="str">
        <f>_xlfn.XLOOKUP($B7261, STANDARDS!$A:$A, STANDARDS!$B:$B,,0,2)</f>
        <v>Walford Dolomite, Fickling Gp</v>
      </c>
      <c r="D7261" t="s">
        <v>535</v>
      </c>
      <c r="E7261" t="s">
        <v>1188</v>
      </c>
      <c r="J7261" s="13">
        <v>1649</v>
      </c>
      <c r="K7261" s="13">
        <v>9</v>
      </c>
      <c r="L7261" s="16" t="s">
        <v>1325</v>
      </c>
      <c r="M7261" t="s">
        <v>583</v>
      </c>
      <c r="P7261" t="s">
        <v>243</v>
      </c>
      <c r="Q7261">
        <v>-1.4205000000000001</v>
      </c>
      <c r="V7261">
        <v>1</v>
      </c>
      <c r="W7261" t="s">
        <v>1371</v>
      </c>
      <c r="X7261" t="s">
        <v>1418</v>
      </c>
    </row>
    <row r="7262" spans="1:24" x14ac:dyDescent="0.3">
      <c r="A7262">
        <v>9658</v>
      </c>
      <c r="B7262" s="15" t="s">
        <v>849</v>
      </c>
      <c r="C7262" t="str">
        <f>_xlfn.XLOOKUP($B7262, STANDARDS!$A:$A, STANDARDS!$B:$B,,0,2)</f>
        <v>Walford Dolomite, Fickling Gp</v>
      </c>
      <c r="D7262" t="s">
        <v>535</v>
      </c>
      <c r="E7262" t="s">
        <v>1188</v>
      </c>
      <c r="J7262" s="13">
        <v>1649</v>
      </c>
      <c r="K7262" s="13">
        <v>9</v>
      </c>
      <c r="L7262" s="16" t="s">
        <v>1325</v>
      </c>
      <c r="M7262" t="s">
        <v>583</v>
      </c>
      <c r="P7262" t="s">
        <v>243</v>
      </c>
      <c r="Q7262">
        <v>-0.83299999999999996</v>
      </c>
      <c r="V7262">
        <v>1</v>
      </c>
      <c r="W7262" t="s">
        <v>1371</v>
      </c>
      <c r="X7262" t="s">
        <v>1418</v>
      </c>
    </row>
    <row r="7263" spans="1:24" x14ac:dyDescent="0.3">
      <c r="A7263">
        <v>9659</v>
      </c>
      <c r="B7263" s="15" t="s">
        <v>849</v>
      </c>
      <c r="C7263" t="str">
        <f>_xlfn.XLOOKUP($B7263, STANDARDS!$A:$A, STANDARDS!$B:$B,,0,2)</f>
        <v>Walford Dolomite, Fickling Gp</v>
      </c>
      <c r="D7263" t="s">
        <v>535</v>
      </c>
      <c r="E7263" t="s">
        <v>1188</v>
      </c>
      <c r="J7263" s="13">
        <v>1649</v>
      </c>
      <c r="K7263" s="13">
        <v>9</v>
      </c>
      <c r="L7263" s="16" t="s">
        <v>1325</v>
      </c>
      <c r="M7263" t="s">
        <v>583</v>
      </c>
      <c r="P7263" t="s">
        <v>243</v>
      </c>
      <c r="Q7263">
        <v>-0.65300000000000002</v>
      </c>
      <c r="V7263">
        <v>1</v>
      </c>
      <c r="W7263" t="s">
        <v>1371</v>
      </c>
      <c r="X7263" t="s">
        <v>1418</v>
      </c>
    </row>
    <row r="7264" spans="1:24" x14ac:dyDescent="0.3">
      <c r="A7264">
        <v>9660</v>
      </c>
      <c r="B7264" s="15" t="s">
        <v>849</v>
      </c>
      <c r="C7264" t="str">
        <f>_xlfn.XLOOKUP($B7264, STANDARDS!$A:$A, STANDARDS!$B:$B,,0,2)</f>
        <v>Walford Dolomite, Fickling Gp</v>
      </c>
      <c r="D7264" t="s">
        <v>535</v>
      </c>
      <c r="E7264" t="s">
        <v>1188</v>
      </c>
      <c r="J7264" s="13">
        <v>1649</v>
      </c>
      <c r="K7264" s="13">
        <v>9</v>
      </c>
      <c r="L7264" s="16" t="s">
        <v>1325</v>
      </c>
      <c r="M7264" t="s">
        <v>583</v>
      </c>
      <c r="P7264" t="s">
        <v>243</v>
      </c>
      <c r="Q7264">
        <v>-0.372</v>
      </c>
      <c r="V7264">
        <v>1</v>
      </c>
      <c r="W7264" t="s">
        <v>1371</v>
      </c>
      <c r="X7264" t="s">
        <v>1418</v>
      </c>
    </row>
    <row r="7265" spans="1:24" x14ac:dyDescent="0.3">
      <c r="A7265">
        <v>9661</v>
      </c>
      <c r="B7265" s="15" t="s">
        <v>849</v>
      </c>
      <c r="C7265" t="str">
        <f>_xlfn.XLOOKUP($B7265, STANDARDS!$A:$A, STANDARDS!$B:$B,,0,2)</f>
        <v>Walford Dolomite, Fickling Gp</v>
      </c>
      <c r="D7265" t="s">
        <v>535</v>
      </c>
      <c r="E7265" t="s">
        <v>1188</v>
      </c>
      <c r="J7265" s="13">
        <v>1649</v>
      </c>
      <c r="K7265" s="13">
        <v>9</v>
      </c>
      <c r="L7265" s="16" t="s">
        <v>1325</v>
      </c>
      <c r="M7265" t="s">
        <v>583</v>
      </c>
      <c r="P7265" t="s">
        <v>243</v>
      </c>
      <c r="Q7265">
        <v>0.29899999999999999</v>
      </c>
      <c r="V7265">
        <v>1</v>
      </c>
      <c r="W7265" t="s">
        <v>1371</v>
      </c>
      <c r="X7265" t="s">
        <v>1418</v>
      </c>
    </row>
    <row r="7266" spans="1:24" x14ac:dyDescent="0.3">
      <c r="A7266">
        <v>9662</v>
      </c>
      <c r="B7266" s="15" t="s">
        <v>849</v>
      </c>
      <c r="C7266" t="str">
        <f>_xlfn.XLOOKUP($B7266, STANDARDS!$A:$A, STANDARDS!$B:$B,,0,2)</f>
        <v>Walford Dolomite, Fickling Gp</v>
      </c>
      <c r="D7266" t="s">
        <v>535</v>
      </c>
      <c r="E7266" t="s">
        <v>1188</v>
      </c>
      <c r="J7266" s="13">
        <v>1649</v>
      </c>
      <c r="K7266" s="13">
        <v>9</v>
      </c>
      <c r="L7266" s="16" t="s">
        <v>1325</v>
      </c>
      <c r="M7266" t="s">
        <v>583</v>
      </c>
      <c r="P7266" t="s">
        <v>243</v>
      </c>
      <c r="Q7266">
        <v>-1.6060000000000001</v>
      </c>
      <c r="V7266">
        <v>1</v>
      </c>
      <c r="W7266" t="s">
        <v>1371</v>
      </c>
      <c r="X7266" t="s">
        <v>1418</v>
      </c>
    </row>
    <row r="7267" spans="1:24" x14ac:dyDescent="0.3">
      <c r="A7267">
        <v>9663</v>
      </c>
      <c r="B7267" s="15" t="s">
        <v>849</v>
      </c>
      <c r="C7267" t="str">
        <f>_xlfn.XLOOKUP($B7267, STANDARDS!$A:$A, STANDARDS!$B:$B,,0,2)</f>
        <v>Walford Dolomite, Fickling Gp</v>
      </c>
      <c r="D7267" t="s">
        <v>535</v>
      </c>
      <c r="E7267" t="s">
        <v>1188</v>
      </c>
      <c r="J7267" s="13">
        <v>1649</v>
      </c>
      <c r="K7267" s="13">
        <v>9</v>
      </c>
      <c r="L7267" s="16" t="s">
        <v>1325</v>
      </c>
      <c r="M7267" t="s">
        <v>583</v>
      </c>
      <c r="P7267" t="s">
        <v>243</v>
      </c>
      <c r="Q7267">
        <v>-1.591</v>
      </c>
      <c r="V7267">
        <v>1</v>
      </c>
      <c r="W7267" t="s">
        <v>1371</v>
      </c>
      <c r="X7267" t="s">
        <v>1418</v>
      </c>
    </row>
    <row r="7268" spans="1:24" x14ac:dyDescent="0.3">
      <c r="A7268">
        <v>9664</v>
      </c>
      <c r="B7268" s="15" t="s">
        <v>849</v>
      </c>
      <c r="C7268" t="str">
        <f>_xlfn.XLOOKUP($B7268, STANDARDS!$A:$A, STANDARDS!$B:$B,,0,2)</f>
        <v>Walford Dolomite, Fickling Gp</v>
      </c>
      <c r="D7268" t="s">
        <v>535</v>
      </c>
      <c r="E7268" t="s">
        <v>1188</v>
      </c>
      <c r="J7268" s="13">
        <v>1649</v>
      </c>
      <c r="K7268" s="13">
        <v>9</v>
      </c>
      <c r="L7268" s="16" t="s">
        <v>1325</v>
      </c>
      <c r="M7268" t="s">
        <v>583</v>
      </c>
      <c r="P7268" t="s">
        <v>243</v>
      </c>
      <c r="Q7268">
        <v>0.54800000000000004</v>
      </c>
      <c r="V7268">
        <v>1</v>
      </c>
      <c r="W7268" t="s">
        <v>1371</v>
      </c>
      <c r="X7268" t="s">
        <v>1418</v>
      </c>
    </row>
    <row r="7269" spans="1:24" x14ac:dyDescent="0.3">
      <c r="A7269">
        <v>9665</v>
      </c>
      <c r="B7269" s="15" t="s">
        <v>849</v>
      </c>
      <c r="C7269" t="str">
        <f>_xlfn.XLOOKUP($B7269, STANDARDS!$A:$A, STANDARDS!$B:$B,,0,2)</f>
        <v>Walford Dolomite, Fickling Gp</v>
      </c>
      <c r="D7269" t="s">
        <v>535</v>
      </c>
      <c r="E7269" t="s">
        <v>1188</v>
      </c>
      <c r="J7269" s="13">
        <v>1649</v>
      </c>
      <c r="K7269" s="13">
        <v>9</v>
      </c>
      <c r="L7269" s="16" t="s">
        <v>1325</v>
      </c>
      <c r="M7269" t="s">
        <v>583</v>
      </c>
      <c r="P7269" t="s">
        <v>243</v>
      </c>
      <c r="Q7269">
        <v>0.75</v>
      </c>
      <c r="V7269">
        <v>1</v>
      </c>
      <c r="W7269" t="s">
        <v>1371</v>
      </c>
      <c r="X7269" t="s">
        <v>1418</v>
      </c>
    </row>
    <row r="7270" spans="1:24" x14ac:dyDescent="0.3">
      <c r="A7270">
        <v>9666</v>
      </c>
      <c r="C7270">
        <f>_xlfn.XLOOKUP($B7270, STANDARDS!$A:$A, STANDARDS!$B:$B,,0,2)</f>
        <v>0</v>
      </c>
      <c r="D7270" t="s">
        <v>535</v>
      </c>
      <c r="E7270" t="s">
        <v>584</v>
      </c>
      <c r="J7270" s="13">
        <v>1650</v>
      </c>
      <c r="K7270" s="13">
        <v>65</v>
      </c>
      <c r="L7270" s="16" t="s">
        <v>1325</v>
      </c>
      <c r="M7270" t="s">
        <v>583</v>
      </c>
      <c r="P7270" t="s">
        <v>243</v>
      </c>
      <c r="Q7270">
        <v>-7.2759999999999998</v>
      </c>
      <c r="V7270">
        <v>1</v>
      </c>
      <c r="W7270" t="s">
        <v>1371</v>
      </c>
      <c r="X7270" t="s">
        <v>1418</v>
      </c>
    </row>
    <row r="7271" spans="1:24" x14ac:dyDescent="0.3">
      <c r="A7271">
        <v>9667</v>
      </c>
      <c r="C7271">
        <f>_xlfn.XLOOKUP($B7271, STANDARDS!$A:$A, STANDARDS!$B:$B,,0,2)</f>
        <v>0</v>
      </c>
      <c r="D7271" t="s">
        <v>535</v>
      </c>
      <c r="J7271" s="13">
        <v>1650</v>
      </c>
      <c r="K7271" s="13">
        <v>65</v>
      </c>
      <c r="L7271" s="16" t="s">
        <v>1325</v>
      </c>
      <c r="M7271" t="s">
        <v>583</v>
      </c>
      <c r="P7271" t="s">
        <v>243</v>
      </c>
      <c r="Q7271">
        <v>-1.37978257075</v>
      </c>
      <c r="V7271">
        <v>1</v>
      </c>
      <c r="W7271" t="s">
        <v>1371</v>
      </c>
      <c r="X7271" t="s">
        <v>1418</v>
      </c>
    </row>
    <row r="7272" spans="1:24" x14ac:dyDescent="0.3">
      <c r="A7272">
        <v>9668</v>
      </c>
      <c r="C7272">
        <f>_xlfn.XLOOKUP($B7272, STANDARDS!$A:$A, STANDARDS!$B:$B,,0,2)</f>
        <v>0</v>
      </c>
      <c r="D7272" t="s">
        <v>535</v>
      </c>
      <c r="J7272" s="13">
        <v>1650</v>
      </c>
      <c r="K7272" s="13">
        <v>65</v>
      </c>
      <c r="L7272" s="16" t="s">
        <v>1325</v>
      </c>
      <c r="M7272" t="s">
        <v>583</v>
      </c>
      <c r="P7272" t="s">
        <v>243</v>
      </c>
      <c r="Q7272">
        <v>-1.76205869139</v>
      </c>
      <c r="V7272">
        <v>1</v>
      </c>
      <c r="W7272" t="s">
        <v>1371</v>
      </c>
      <c r="X7272" t="s">
        <v>1418</v>
      </c>
    </row>
    <row r="7273" spans="1:24" x14ac:dyDescent="0.3">
      <c r="A7273">
        <v>9669</v>
      </c>
      <c r="C7273">
        <f>_xlfn.XLOOKUP($B7273, STANDARDS!$A:$A, STANDARDS!$B:$B,,0,2)</f>
        <v>0</v>
      </c>
      <c r="D7273" t="s">
        <v>535</v>
      </c>
      <c r="J7273" s="13">
        <v>1650</v>
      </c>
      <c r="K7273" s="13">
        <v>65</v>
      </c>
      <c r="L7273" s="16" t="s">
        <v>1325</v>
      </c>
      <c r="M7273" t="s">
        <v>583</v>
      </c>
      <c r="P7273" t="s">
        <v>243</v>
      </c>
      <c r="Q7273">
        <v>-1.5160119167999999</v>
      </c>
      <c r="V7273">
        <v>1</v>
      </c>
      <c r="W7273" t="s">
        <v>1371</v>
      </c>
      <c r="X7273" t="s">
        <v>1418</v>
      </c>
    </row>
    <row r="7274" spans="1:24" x14ac:dyDescent="0.3">
      <c r="A7274">
        <v>9670</v>
      </c>
      <c r="C7274">
        <f>_xlfn.XLOOKUP($B7274, STANDARDS!$A:$A, STANDARDS!$B:$B,,0,2)</f>
        <v>0</v>
      </c>
      <c r="D7274" t="s">
        <v>535</v>
      </c>
      <c r="E7274" t="s">
        <v>584</v>
      </c>
      <c r="J7274" s="13">
        <v>1650</v>
      </c>
      <c r="K7274" s="13">
        <v>65</v>
      </c>
      <c r="L7274" s="16" t="s">
        <v>1325</v>
      </c>
      <c r="M7274" t="s">
        <v>583</v>
      </c>
      <c r="P7274" t="s">
        <v>243</v>
      </c>
      <c r="Q7274">
        <v>-6.2469999999999999</v>
      </c>
      <c r="V7274">
        <v>1</v>
      </c>
      <c r="W7274" t="s">
        <v>1371</v>
      </c>
      <c r="X7274" t="s">
        <v>1418</v>
      </c>
    </row>
    <row r="7275" spans="1:24" x14ac:dyDescent="0.3">
      <c r="A7275">
        <v>9671</v>
      </c>
      <c r="C7275">
        <f>_xlfn.XLOOKUP($B7275, STANDARDS!$A:$A, STANDARDS!$B:$B,,0,2)</f>
        <v>0</v>
      </c>
      <c r="D7275" t="s">
        <v>535</v>
      </c>
      <c r="J7275" s="13">
        <v>1650</v>
      </c>
      <c r="K7275" s="13">
        <v>65</v>
      </c>
      <c r="L7275" s="16" t="s">
        <v>1325</v>
      </c>
      <c r="M7275" t="s">
        <v>583</v>
      </c>
      <c r="P7275" t="s">
        <v>243</v>
      </c>
      <c r="Q7275">
        <v>-1.18842731731</v>
      </c>
      <c r="V7275">
        <v>1</v>
      </c>
      <c r="W7275" t="s">
        <v>1371</v>
      </c>
      <c r="X7275" t="s">
        <v>1418</v>
      </c>
    </row>
    <row r="7276" spans="1:24" x14ac:dyDescent="0.3">
      <c r="A7276">
        <v>9672</v>
      </c>
      <c r="C7276">
        <f>_xlfn.XLOOKUP($B7276, STANDARDS!$A:$A, STANDARDS!$B:$B,,0,2)</f>
        <v>0</v>
      </c>
      <c r="D7276" t="s">
        <v>535</v>
      </c>
      <c r="J7276" s="13">
        <v>1650</v>
      </c>
      <c r="K7276" s="13">
        <v>65</v>
      </c>
      <c r="L7276" s="16" t="s">
        <v>1325</v>
      </c>
      <c r="M7276" t="s">
        <v>583</v>
      </c>
      <c r="P7276" t="s">
        <v>243</v>
      </c>
      <c r="Q7276">
        <v>-1.2769046179000001</v>
      </c>
      <c r="V7276">
        <v>1</v>
      </c>
      <c r="W7276" t="s">
        <v>1371</v>
      </c>
      <c r="X7276" t="s">
        <v>1418</v>
      </c>
    </row>
    <row r="7277" spans="1:24" x14ac:dyDescent="0.3">
      <c r="A7277">
        <v>9673</v>
      </c>
      <c r="C7277">
        <f>_xlfn.XLOOKUP($B7277, STANDARDS!$A:$A, STANDARDS!$B:$B,,0,2)</f>
        <v>0</v>
      </c>
      <c r="D7277" t="s">
        <v>535</v>
      </c>
      <c r="J7277" s="13">
        <v>1650</v>
      </c>
      <c r="K7277" s="13">
        <v>65</v>
      </c>
      <c r="L7277" s="16" t="s">
        <v>1325</v>
      </c>
      <c r="M7277" t="s">
        <v>583</v>
      </c>
      <c r="P7277" t="s">
        <v>243</v>
      </c>
      <c r="Q7277">
        <v>-1.93936663744</v>
      </c>
      <c r="V7277">
        <v>1</v>
      </c>
      <c r="W7277" t="s">
        <v>1371</v>
      </c>
      <c r="X7277" t="s">
        <v>1418</v>
      </c>
    </row>
    <row r="7278" spans="1:24" x14ac:dyDescent="0.3">
      <c r="A7278">
        <v>9674</v>
      </c>
      <c r="C7278">
        <f>_xlfn.XLOOKUP($B7278, STANDARDS!$A:$A, STANDARDS!$B:$B,,0,2)</f>
        <v>0</v>
      </c>
      <c r="D7278" t="s">
        <v>535</v>
      </c>
      <c r="J7278" s="13">
        <v>1650</v>
      </c>
      <c r="K7278" s="13">
        <v>65</v>
      </c>
      <c r="L7278" s="16" t="s">
        <v>1325</v>
      </c>
      <c r="M7278" t="s">
        <v>583</v>
      </c>
      <c r="P7278" t="s">
        <v>243</v>
      </c>
      <c r="Q7278">
        <v>-1.8850314611100001</v>
      </c>
      <c r="V7278">
        <v>1</v>
      </c>
      <c r="W7278" t="s">
        <v>1371</v>
      </c>
      <c r="X7278" t="s">
        <v>1418</v>
      </c>
    </row>
    <row r="7279" spans="1:24" x14ac:dyDescent="0.3">
      <c r="A7279">
        <v>9675</v>
      </c>
      <c r="C7279">
        <f>_xlfn.XLOOKUP($B7279, STANDARDS!$A:$A, STANDARDS!$B:$B,,0,2)</f>
        <v>0</v>
      </c>
      <c r="D7279" t="s">
        <v>535</v>
      </c>
      <c r="J7279" s="13">
        <v>1650</v>
      </c>
      <c r="K7279" s="13">
        <v>65</v>
      </c>
      <c r="L7279" s="16" t="s">
        <v>1325</v>
      </c>
      <c r="M7279" t="s">
        <v>583</v>
      </c>
      <c r="P7279" t="s">
        <v>243</v>
      </c>
      <c r="Q7279">
        <v>-1.4480291654099999</v>
      </c>
      <c r="V7279">
        <v>1</v>
      </c>
      <c r="W7279" t="s">
        <v>1371</v>
      </c>
      <c r="X7279" t="s">
        <v>1418</v>
      </c>
    </row>
    <row r="7280" spans="1:24" x14ac:dyDescent="0.3">
      <c r="A7280">
        <v>9676</v>
      </c>
      <c r="C7280">
        <f>_xlfn.XLOOKUP($B7280, STANDARDS!$A:$A, STANDARDS!$B:$B,,0,2)</f>
        <v>0</v>
      </c>
      <c r="D7280" t="s">
        <v>535</v>
      </c>
      <c r="E7280" t="s">
        <v>584</v>
      </c>
      <c r="J7280" s="13">
        <v>1650</v>
      </c>
      <c r="K7280" s="13">
        <v>65</v>
      </c>
      <c r="L7280" s="16" t="s">
        <v>1325</v>
      </c>
      <c r="M7280" t="s">
        <v>583</v>
      </c>
      <c r="P7280" t="s">
        <v>243</v>
      </c>
      <c r="Q7280">
        <v>-3.4529999999999998</v>
      </c>
      <c r="V7280">
        <v>1</v>
      </c>
      <c r="W7280" t="s">
        <v>1371</v>
      </c>
      <c r="X7280" t="s">
        <v>1418</v>
      </c>
    </row>
    <row r="7281" spans="1:24" x14ac:dyDescent="0.3">
      <c r="A7281">
        <v>9677</v>
      </c>
      <c r="C7281">
        <f>_xlfn.XLOOKUP($B7281, STANDARDS!$A:$A, STANDARDS!$B:$B,,0,2)</f>
        <v>0</v>
      </c>
      <c r="D7281" t="s">
        <v>535</v>
      </c>
      <c r="J7281" s="13">
        <v>1650</v>
      </c>
      <c r="K7281" s="13">
        <v>65</v>
      </c>
      <c r="L7281" s="16" t="s">
        <v>1325</v>
      </c>
      <c r="M7281" t="s">
        <v>583</v>
      </c>
      <c r="P7281" t="s">
        <v>243</v>
      </c>
      <c r="Q7281">
        <v>-0.59390793497000005</v>
      </c>
      <c r="V7281">
        <v>1</v>
      </c>
      <c r="W7281" t="s">
        <v>1371</v>
      </c>
      <c r="X7281" t="s">
        <v>1418</v>
      </c>
    </row>
    <row r="7282" spans="1:24" x14ac:dyDescent="0.3">
      <c r="A7282">
        <v>9678</v>
      </c>
      <c r="C7282">
        <f>_xlfn.XLOOKUP($B7282, STANDARDS!$A:$A, STANDARDS!$B:$B,,0,2)</f>
        <v>0</v>
      </c>
      <c r="D7282" t="s">
        <v>535</v>
      </c>
      <c r="J7282" s="13">
        <v>1650</v>
      </c>
      <c r="K7282" s="13">
        <v>65</v>
      </c>
      <c r="L7282" s="16" t="s">
        <v>1325</v>
      </c>
      <c r="M7282" t="s">
        <v>583</v>
      </c>
      <c r="P7282" t="s">
        <v>243</v>
      </c>
      <c r="Q7282">
        <v>-0.95099615479999999</v>
      </c>
      <c r="V7282">
        <v>1</v>
      </c>
      <c r="W7282" t="s">
        <v>1371</v>
      </c>
      <c r="X7282" t="s">
        <v>1418</v>
      </c>
    </row>
    <row r="7283" spans="1:24" x14ac:dyDescent="0.3">
      <c r="A7283">
        <v>9679</v>
      </c>
      <c r="C7283">
        <f>_xlfn.XLOOKUP($B7283, STANDARDS!$A:$A, STANDARDS!$B:$B,,0,2)</f>
        <v>0</v>
      </c>
      <c r="D7283" t="s">
        <v>535</v>
      </c>
      <c r="J7283" s="13">
        <v>1650</v>
      </c>
      <c r="K7283" s="13">
        <v>65</v>
      </c>
      <c r="L7283" s="16" t="s">
        <v>1325</v>
      </c>
      <c r="M7283" t="s">
        <v>583</v>
      </c>
      <c r="P7283" t="s">
        <v>243</v>
      </c>
      <c r="Q7283">
        <v>-1.8340608378500001</v>
      </c>
      <c r="V7283">
        <v>1</v>
      </c>
      <c r="W7283" t="s">
        <v>1371</v>
      </c>
      <c r="X7283" t="s">
        <v>1418</v>
      </c>
    </row>
    <row r="7284" spans="1:24" x14ac:dyDescent="0.3">
      <c r="A7284">
        <v>9680</v>
      </c>
      <c r="C7284">
        <f>_xlfn.XLOOKUP($B7284, STANDARDS!$A:$A, STANDARDS!$B:$B,,0,2)</f>
        <v>0</v>
      </c>
      <c r="D7284" t="s">
        <v>535</v>
      </c>
      <c r="J7284" s="13">
        <v>1650</v>
      </c>
      <c r="K7284" s="13">
        <v>65</v>
      </c>
      <c r="L7284" s="16" t="s">
        <v>1325</v>
      </c>
      <c r="M7284" t="s">
        <v>583</v>
      </c>
      <c r="P7284" t="s">
        <v>243</v>
      </c>
      <c r="Q7284">
        <v>-1.06058684007</v>
      </c>
      <c r="V7284">
        <v>1</v>
      </c>
      <c r="W7284" t="s">
        <v>1371</v>
      </c>
      <c r="X7284" t="s">
        <v>1418</v>
      </c>
    </row>
    <row r="7285" spans="1:24" x14ac:dyDescent="0.3">
      <c r="A7285">
        <v>9681</v>
      </c>
      <c r="C7285">
        <f>_xlfn.XLOOKUP($B7285, STANDARDS!$A:$A, STANDARDS!$B:$B,,0,2)</f>
        <v>0</v>
      </c>
      <c r="D7285" t="s">
        <v>535</v>
      </c>
      <c r="J7285" s="13">
        <v>1650</v>
      </c>
      <c r="K7285" s="13">
        <v>65</v>
      </c>
      <c r="L7285" s="16" t="s">
        <v>1325</v>
      </c>
      <c r="M7285" t="s">
        <v>583</v>
      </c>
      <c r="P7285" t="s">
        <v>243</v>
      </c>
      <c r="Q7285">
        <v>-1.4233744185399999</v>
      </c>
      <c r="V7285">
        <v>1</v>
      </c>
      <c r="W7285" t="s">
        <v>1371</v>
      </c>
      <c r="X7285" t="s">
        <v>1418</v>
      </c>
    </row>
    <row r="7286" spans="1:24" x14ac:dyDescent="0.3">
      <c r="A7286">
        <v>9682</v>
      </c>
      <c r="C7286">
        <f>_xlfn.XLOOKUP($B7286, STANDARDS!$A:$A, STANDARDS!$B:$B,,0,2)</f>
        <v>0</v>
      </c>
      <c r="D7286" t="s">
        <v>535</v>
      </c>
      <c r="J7286" s="13">
        <v>1650</v>
      </c>
      <c r="K7286" s="13">
        <v>65</v>
      </c>
      <c r="L7286" s="16" t="s">
        <v>1325</v>
      </c>
      <c r="M7286" t="s">
        <v>583</v>
      </c>
      <c r="P7286" t="s">
        <v>243</v>
      </c>
      <c r="Q7286">
        <v>-1.2900954331000001</v>
      </c>
      <c r="V7286">
        <v>1</v>
      </c>
      <c r="W7286" t="s">
        <v>1371</v>
      </c>
      <c r="X7286" t="s">
        <v>1418</v>
      </c>
    </row>
    <row r="7287" spans="1:24" x14ac:dyDescent="0.3">
      <c r="A7287">
        <v>9683</v>
      </c>
      <c r="C7287">
        <f>_xlfn.XLOOKUP($B7287, STANDARDS!$A:$A, STANDARDS!$B:$B,,0,2)</f>
        <v>0</v>
      </c>
      <c r="D7287" t="s">
        <v>535</v>
      </c>
      <c r="J7287" s="13">
        <v>1650</v>
      </c>
      <c r="K7287" s="13">
        <v>65</v>
      </c>
      <c r="L7287" s="16" t="s">
        <v>1325</v>
      </c>
      <c r="M7287" t="s">
        <v>583</v>
      </c>
      <c r="P7287" t="s">
        <v>243</v>
      </c>
      <c r="Q7287">
        <v>-0.90106701258999999</v>
      </c>
      <c r="V7287">
        <v>1</v>
      </c>
      <c r="W7287" t="s">
        <v>1371</v>
      </c>
      <c r="X7287" t="s">
        <v>1418</v>
      </c>
    </row>
    <row r="7288" spans="1:24" x14ac:dyDescent="0.3">
      <c r="A7288">
        <v>9684</v>
      </c>
      <c r="C7288">
        <f>_xlfn.XLOOKUP($B7288, STANDARDS!$A:$A, STANDARDS!$B:$B,,0,2)</f>
        <v>0</v>
      </c>
      <c r="D7288" t="s">
        <v>535</v>
      </c>
      <c r="J7288" s="13">
        <v>1650</v>
      </c>
      <c r="K7288" s="13">
        <v>65</v>
      </c>
      <c r="L7288" s="16" t="s">
        <v>1325</v>
      </c>
      <c r="M7288" t="s">
        <v>583</v>
      </c>
      <c r="P7288" t="s">
        <v>243</v>
      </c>
      <c r="Q7288">
        <v>-1.3236629295</v>
      </c>
      <c r="V7288">
        <v>1</v>
      </c>
      <c r="W7288" t="s">
        <v>1371</v>
      </c>
      <c r="X7288" t="s">
        <v>1418</v>
      </c>
    </row>
    <row r="7289" spans="1:24" x14ac:dyDescent="0.3">
      <c r="A7289">
        <v>9685</v>
      </c>
      <c r="C7289">
        <f>_xlfn.XLOOKUP($B7289, STANDARDS!$A:$A, STANDARDS!$B:$B,,0,2)</f>
        <v>0</v>
      </c>
      <c r="D7289" t="s">
        <v>535</v>
      </c>
      <c r="J7289" s="13">
        <v>1650</v>
      </c>
      <c r="K7289" s="13">
        <v>65</v>
      </c>
      <c r="L7289" s="16" t="s">
        <v>1325</v>
      </c>
      <c r="M7289" t="s">
        <v>583</v>
      </c>
      <c r="P7289" t="s">
        <v>243</v>
      </c>
      <c r="Q7289">
        <v>-1.0537739659800001</v>
      </c>
      <c r="V7289">
        <v>1</v>
      </c>
      <c r="W7289" t="s">
        <v>1371</v>
      </c>
      <c r="X7289" t="s">
        <v>1418</v>
      </c>
    </row>
    <row r="7290" spans="1:24" x14ac:dyDescent="0.3">
      <c r="A7290">
        <v>9686</v>
      </c>
      <c r="C7290">
        <f>_xlfn.XLOOKUP($B7290, STANDARDS!$A:$A, STANDARDS!$B:$B,,0,2)</f>
        <v>0</v>
      </c>
      <c r="D7290" t="s">
        <v>535</v>
      </c>
      <c r="J7290" s="13">
        <v>1650</v>
      </c>
      <c r="K7290" s="13">
        <v>65</v>
      </c>
      <c r="L7290" s="16" t="s">
        <v>1325</v>
      </c>
      <c r="M7290" t="s">
        <v>583</v>
      </c>
      <c r="P7290" t="s">
        <v>243</v>
      </c>
      <c r="Q7290">
        <v>-0.99191649924000003</v>
      </c>
      <c r="V7290">
        <v>1</v>
      </c>
      <c r="W7290" t="s">
        <v>1371</v>
      </c>
      <c r="X7290" t="s">
        <v>1418</v>
      </c>
    </row>
    <row r="7291" spans="1:24" x14ac:dyDescent="0.3">
      <c r="A7291">
        <v>9687</v>
      </c>
      <c r="C7291">
        <f>_xlfn.XLOOKUP($B7291, STANDARDS!$A:$A, STANDARDS!$B:$B,,0,2)</f>
        <v>0</v>
      </c>
      <c r="D7291" t="s">
        <v>535</v>
      </c>
      <c r="J7291" s="13">
        <v>1650</v>
      </c>
      <c r="K7291" s="13">
        <v>65</v>
      </c>
      <c r="L7291" s="16" t="s">
        <v>1325</v>
      </c>
      <c r="M7291" t="s">
        <v>583</v>
      </c>
      <c r="P7291" t="s">
        <v>243</v>
      </c>
      <c r="Q7291">
        <v>-1.1940115274100001</v>
      </c>
      <c r="V7291">
        <v>1</v>
      </c>
      <c r="W7291" t="s">
        <v>1371</v>
      </c>
      <c r="X7291" t="s">
        <v>1418</v>
      </c>
    </row>
    <row r="7292" spans="1:24" x14ac:dyDescent="0.3">
      <c r="A7292">
        <v>9688</v>
      </c>
      <c r="C7292">
        <f>_xlfn.XLOOKUP($B7292, STANDARDS!$A:$A, STANDARDS!$B:$B,,0,2)</f>
        <v>0</v>
      </c>
      <c r="D7292" t="s">
        <v>535</v>
      </c>
      <c r="J7292" s="13">
        <v>1650</v>
      </c>
      <c r="K7292" s="13">
        <v>65</v>
      </c>
      <c r="L7292" s="16" t="s">
        <v>1325</v>
      </c>
      <c r="M7292" t="s">
        <v>583</v>
      </c>
      <c r="P7292" t="s">
        <v>243</v>
      </c>
      <c r="Q7292">
        <v>-1.14133066059</v>
      </c>
      <c r="V7292">
        <v>1</v>
      </c>
      <c r="W7292" t="s">
        <v>1371</v>
      </c>
      <c r="X7292" t="s">
        <v>1418</v>
      </c>
    </row>
    <row r="7293" spans="1:24" x14ac:dyDescent="0.3">
      <c r="A7293">
        <v>9689</v>
      </c>
      <c r="C7293">
        <f>_xlfn.XLOOKUP($B7293, STANDARDS!$A:$A, STANDARDS!$B:$B,,0,2)</f>
        <v>0</v>
      </c>
      <c r="D7293" t="s">
        <v>535</v>
      </c>
      <c r="J7293" s="13">
        <v>1650</v>
      </c>
      <c r="K7293" s="13">
        <v>65</v>
      </c>
      <c r="L7293" s="16" t="s">
        <v>1325</v>
      </c>
      <c r="M7293" t="s">
        <v>583</v>
      </c>
      <c r="P7293" t="s">
        <v>243</v>
      </c>
      <c r="Q7293">
        <v>-2.4238898685299999</v>
      </c>
      <c r="V7293">
        <v>1</v>
      </c>
      <c r="W7293" t="s">
        <v>1371</v>
      </c>
      <c r="X7293" t="s">
        <v>1418</v>
      </c>
    </row>
    <row r="7294" spans="1:24" x14ac:dyDescent="0.3">
      <c r="A7294">
        <v>9690</v>
      </c>
      <c r="C7294">
        <f>_xlfn.XLOOKUP($B7294, STANDARDS!$A:$A, STANDARDS!$B:$B,,0,2)</f>
        <v>0</v>
      </c>
      <c r="D7294" t="s">
        <v>535</v>
      </c>
      <c r="J7294" s="13">
        <v>1650</v>
      </c>
      <c r="K7294" s="13">
        <v>65</v>
      </c>
      <c r="L7294" s="16" t="s">
        <v>1325</v>
      </c>
      <c r="M7294" t="s">
        <v>583</v>
      </c>
      <c r="P7294" t="s">
        <v>243</v>
      </c>
      <c r="Q7294">
        <v>-1.68827698643</v>
      </c>
      <c r="V7294">
        <v>1</v>
      </c>
      <c r="W7294" t="s">
        <v>1371</v>
      </c>
      <c r="X7294" t="s">
        <v>1418</v>
      </c>
    </row>
    <row r="7295" spans="1:24" x14ac:dyDescent="0.3">
      <c r="A7295">
        <v>9691</v>
      </c>
      <c r="C7295">
        <f>_xlfn.XLOOKUP($B7295, STANDARDS!$A:$A, STANDARDS!$B:$B,,0,2)</f>
        <v>0</v>
      </c>
      <c r="D7295" t="s">
        <v>535</v>
      </c>
      <c r="J7295" s="13">
        <v>1650</v>
      </c>
      <c r="K7295" s="13">
        <v>65</v>
      </c>
      <c r="L7295" s="16" t="s">
        <v>1325</v>
      </c>
      <c r="M7295" t="s">
        <v>583</v>
      </c>
      <c r="P7295" t="s">
        <v>243</v>
      </c>
      <c r="Q7295">
        <v>-0.99354024826999998</v>
      </c>
      <c r="V7295">
        <v>1</v>
      </c>
      <c r="W7295" t="s">
        <v>1371</v>
      </c>
      <c r="X7295" t="s">
        <v>1418</v>
      </c>
    </row>
    <row r="7296" spans="1:24" x14ac:dyDescent="0.3">
      <c r="A7296">
        <v>9692</v>
      </c>
      <c r="C7296">
        <f>_xlfn.XLOOKUP($B7296, STANDARDS!$A:$A, STANDARDS!$B:$B,,0,2)</f>
        <v>0</v>
      </c>
      <c r="D7296" t="s">
        <v>535</v>
      </c>
      <c r="J7296" s="13">
        <v>1650</v>
      </c>
      <c r="K7296" s="13">
        <v>65</v>
      </c>
      <c r="L7296" s="16" t="s">
        <v>1325</v>
      </c>
      <c r="M7296" t="s">
        <v>583</v>
      </c>
      <c r="P7296" t="s">
        <v>243</v>
      </c>
      <c r="Q7296">
        <v>-1.6363516500199999</v>
      </c>
      <c r="V7296">
        <v>1</v>
      </c>
      <c r="W7296" t="s">
        <v>1371</v>
      </c>
      <c r="X7296" t="s">
        <v>1418</v>
      </c>
    </row>
    <row r="7297" spans="1:24" x14ac:dyDescent="0.3">
      <c r="A7297">
        <v>9693</v>
      </c>
      <c r="C7297">
        <f>_xlfn.XLOOKUP($B7297, STANDARDS!$A:$A, STANDARDS!$B:$B,,0,2)</f>
        <v>0</v>
      </c>
      <c r="D7297" t="s">
        <v>535</v>
      </c>
      <c r="J7297" s="13">
        <v>1650</v>
      </c>
      <c r="K7297" s="13">
        <v>65</v>
      </c>
      <c r="L7297" s="16" t="s">
        <v>1325</v>
      </c>
      <c r="M7297" t="s">
        <v>583</v>
      </c>
      <c r="P7297" t="s">
        <v>243</v>
      </c>
      <c r="Q7297">
        <v>-0.84545269850000004</v>
      </c>
      <c r="V7297">
        <v>1</v>
      </c>
      <c r="W7297" t="s">
        <v>1371</v>
      </c>
      <c r="X7297" t="s">
        <v>1418</v>
      </c>
    </row>
    <row r="7298" spans="1:24" x14ac:dyDescent="0.3">
      <c r="A7298">
        <v>9694</v>
      </c>
      <c r="C7298">
        <f>_xlfn.XLOOKUP($B7298, STANDARDS!$A:$A, STANDARDS!$B:$B,,0,2)</f>
        <v>0</v>
      </c>
      <c r="D7298" t="s">
        <v>535</v>
      </c>
      <c r="J7298" s="13">
        <v>1650</v>
      </c>
      <c r="K7298" s="13">
        <v>65</v>
      </c>
      <c r="L7298" s="16" t="s">
        <v>1325</v>
      </c>
      <c r="M7298" t="s">
        <v>583</v>
      </c>
      <c r="P7298" t="s">
        <v>243</v>
      </c>
      <c r="Q7298">
        <v>-0.16191522151000001</v>
      </c>
      <c r="V7298">
        <v>1</v>
      </c>
      <c r="W7298" t="s">
        <v>1371</v>
      </c>
      <c r="X7298" t="s">
        <v>1418</v>
      </c>
    </row>
    <row r="7299" spans="1:24" x14ac:dyDescent="0.3">
      <c r="A7299">
        <v>9695</v>
      </c>
      <c r="C7299">
        <f>_xlfn.XLOOKUP($B7299, STANDARDS!$A:$A, STANDARDS!$B:$B,,0,2)</f>
        <v>0</v>
      </c>
      <c r="D7299" t="s">
        <v>535</v>
      </c>
      <c r="E7299" t="s">
        <v>584</v>
      </c>
      <c r="J7299" s="13">
        <v>1650</v>
      </c>
      <c r="K7299" s="13">
        <v>65</v>
      </c>
      <c r="L7299" s="16" t="s">
        <v>1325</v>
      </c>
      <c r="M7299" t="s">
        <v>583</v>
      </c>
      <c r="P7299" t="s">
        <v>243</v>
      </c>
      <c r="Q7299">
        <v>-0.60099999999999998</v>
      </c>
      <c r="V7299">
        <v>1</v>
      </c>
      <c r="W7299" t="s">
        <v>1371</v>
      </c>
      <c r="X7299" t="s">
        <v>1418</v>
      </c>
    </row>
    <row r="7300" spans="1:24" x14ac:dyDescent="0.3">
      <c r="A7300">
        <v>9696</v>
      </c>
      <c r="C7300">
        <f>_xlfn.XLOOKUP($B7300, STANDARDS!$A:$A, STANDARDS!$B:$B,,0,2)</f>
        <v>0</v>
      </c>
      <c r="D7300" t="s">
        <v>535</v>
      </c>
      <c r="J7300" s="13">
        <v>1650</v>
      </c>
      <c r="K7300" s="13">
        <v>65</v>
      </c>
      <c r="L7300" s="16" t="s">
        <v>1325</v>
      </c>
      <c r="M7300" t="s">
        <v>583</v>
      </c>
      <c r="P7300" t="s">
        <v>243</v>
      </c>
      <c r="Q7300">
        <v>-0.50605600937999995</v>
      </c>
      <c r="V7300">
        <v>1</v>
      </c>
      <c r="W7300" t="s">
        <v>1371</v>
      </c>
      <c r="X7300" t="s">
        <v>1418</v>
      </c>
    </row>
    <row r="7301" spans="1:24" x14ac:dyDescent="0.3">
      <c r="A7301">
        <v>9697</v>
      </c>
      <c r="C7301">
        <f>_xlfn.XLOOKUP($B7301, STANDARDS!$A:$A, STANDARDS!$B:$B,,0,2)</f>
        <v>0</v>
      </c>
      <c r="D7301" t="s">
        <v>535</v>
      </c>
      <c r="J7301" s="13">
        <v>1650</v>
      </c>
      <c r="K7301" s="13">
        <v>65</v>
      </c>
      <c r="L7301" s="16" t="s">
        <v>1325</v>
      </c>
      <c r="M7301" t="s">
        <v>583</v>
      </c>
      <c r="P7301" t="s">
        <v>243</v>
      </c>
      <c r="Q7301">
        <v>-2.0530602123600001</v>
      </c>
      <c r="V7301">
        <v>1</v>
      </c>
      <c r="W7301" t="s">
        <v>1371</v>
      </c>
      <c r="X7301" t="s">
        <v>1418</v>
      </c>
    </row>
    <row r="7302" spans="1:24" x14ac:dyDescent="0.3">
      <c r="A7302">
        <v>9698</v>
      </c>
      <c r="C7302">
        <f>_xlfn.XLOOKUP($B7302, STANDARDS!$A:$A, STANDARDS!$B:$B,,0,2)</f>
        <v>0</v>
      </c>
      <c r="D7302" t="s">
        <v>535</v>
      </c>
      <c r="E7302" t="s">
        <v>584</v>
      </c>
      <c r="J7302" s="13">
        <v>1650</v>
      </c>
      <c r="K7302" s="13">
        <v>65</v>
      </c>
      <c r="L7302" s="16" t="s">
        <v>1325</v>
      </c>
      <c r="M7302" t="s">
        <v>583</v>
      </c>
      <c r="P7302" t="s">
        <v>243</v>
      </c>
      <c r="Q7302">
        <v>-0.89600000000000002</v>
      </c>
      <c r="V7302">
        <v>1</v>
      </c>
      <c r="W7302" t="s">
        <v>1371</v>
      </c>
      <c r="X7302" t="s">
        <v>1418</v>
      </c>
    </row>
    <row r="7303" spans="1:24" x14ac:dyDescent="0.3">
      <c r="A7303">
        <v>9699</v>
      </c>
      <c r="C7303">
        <f>_xlfn.XLOOKUP($B7303, STANDARDS!$A:$A, STANDARDS!$B:$B,,0,2)</f>
        <v>0</v>
      </c>
      <c r="D7303" t="s">
        <v>535</v>
      </c>
      <c r="J7303" s="13">
        <v>1650</v>
      </c>
      <c r="K7303" s="13">
        <v>65</v>
      </c>
      <c r="L7303" s="16" t="s">
        <v>1325</v>
      </c>
      <c r="M7303" t="s">
        <v>583</v>
      </c>
      <c r="P7303" t="s">
        <v>243</v>
      </c>
      <c r="Q7303">
        <v>-1.016599893</v>
      </c>
      <c r="V7303">
        <v>1</v>
      </c>
      <c r="W7303" t="s">
        <v>1371</v>
      </c>
      <c r="X7303" t="s">
        <v>1418</v>
      </c>
    </row>
    <row r="7304" spans="1:24" x14ac:dyDescent="0.3">
      <c r="A7304">
        <v>9700</v>
      </c>
      <c r="C7304">
        <f>_xlfn.XLOOKUP($B7304, STANDARDS!$A:$A, STANDARDS!$B:$B,,0,2)</f>
        <v>0</v>
      </c>
      <c r="D7304" t="s">
        <v>535</v>
      </c>
      <c r="J7304" s="13">
        <v>1650</v>
      </c>
      <c r="K7304" s="13">
        <v>65</v>
      </c>
      <c r="L7304" s="16" t="s">
        <v>1325</v>
      </c>
      <c r="M7304" t="s">
        <v>583</v>
      </c>
      <c r="P7304" t="s">
        <v>243</v>
      </c>
      <c r="Q7304">
        <v>-1.57967048131</v>
      </c>
      <c r="V7304">
        <v>1</v>
      </c>
      <c r="W7304" t="s">
        <v>1371</v>
      </c>
      <c r="X7304" t="s">
        <v>1418</v>
      </c>
    </row>
    <row r="7305" spans="1:24" x14ac:dyDescent="0.3">
      <c r="A7305">
        <v>9701</v>
      </c>
      <c r="C7305">
        <f>_xlfn.XLOOKUP($B7305, STANDARDS!$A:$A, STANDARDS!$B:$B,,0,2)</f>
        <v>0</v>
      </c>
      <c r="D7305" t="s">
        <v>535</v>
      </c>
      <c r="J7305" s="13">
        <v>1650</v>
      </c>
      <c r="K7305" s="13">
        <v>65</v>
      </c>
      <c r="L7305" s="16" t="s">
        <v>1325</v>
      </c>
      <c r="M7305" t="s">
        <v>583</v>
      </c>
      <c r="P7305" t="s">
        <v>243</v>
      </c>
      <c r="Q7305">
        <v>-2.1505531307300001</v>
      </c>
      <c r="V7305">
        <v>1</v>
      </c>
      <c r="W7305" t="s">
        <v>1371</v>
      </c>
      <c r="X7305" t="s">
        <v>1418</v>
      </c>
    </row>
    <row r="7306" spans="1:24" x14ac:dyDescent="0.3">
      <c r="A7306">
        <v>9702</v>
      </c>
      <c r="C7306">
        <f>_xlfn.XLOOKUP($B7306, STANDARDS!$A:$A, STANDARDS!$B:$B,,0,2)</f>
        <v>0</v>
      </c>
      <c r="D7306" t="s">
        <v>535</v>
      </c>
      <c r="J7306" s="13">
        <v>1650</v>
      </c>
      <c r="K7306" s="13">
        <v>65</v>
      </c>
      <c r="L7306" s="16" t="s">
        <v>1325</v>
      </c>
      <c r="M7306" t="s">
        <v>583</v>
      </c>
      <c r="P7306" t="s">
        <v>243</v>
      </c>
      <c r="Q7306">
        <v>-1.59601248008</v>
      </c>
      <c r="V7306">
        <v>1</v>
      </c>
      <c r="W7306" t="s">
        <v>1371</v>
      </c>
      <c r="X7306" t="s">
        <v>1418</v>
      </c>
    </row>
    <row r="7307" spans="1:24" x14ac:dyDescent="0.3">
      <c r="A7307">
        <v>9703</v>
      </c>
      <c r="C7307">
        <f>_xlfn.XLOOKUP($B7307, STANDARDS!$A:$A, STANDARDS!$B:$B,,0,2)</f>
        <v>0</v>
      </c>
      <c r="D7307" t="s">
        <v>535</v>
      </c>
      <c r="J7307" s="13">
        <v>1650</v>
      </c>
      <c r="K7307" s="13">
        <v>65</v>
      </c>
      <c r="L7307" s="16" t="s">
        <v>1325</v>
      </c>
      <c r="M7307" t="s">
        <v>583</v>
      </c>
      <c r="P7307" t="s">
        <v>243</v>
      </c>
      <c r="Q7307">
        <v>-0.87997490805</v>
      </c>
      <c r="V7307">
        <v>1</v>
      </c>
      <c r="W7307" t="s">
        <v>1371</v>
      </c>
      <c r="X7307" t="s">
        <v>1418</v>
      </c>
    </row>
    <row r="7308" spans="1:24" x14ac:dyDescent="0.3">
      <c r="A7308">
        <v>9704</v>
      </c>
      <c r="C7308">
        <f>_xlfn.XLOOKUP($B7308, STANDARDS!$A:$A, STANDARDS!$B:$B,,0,2)</f>
        <v>0</v>
      </c>
      <c r="D7308" t="s">
        <v>535</v>
      </c>
      <c r="J7308" s="13">
        <v>1650</v>
      </c>
      <c r="K7308" s="13">
        <v>65</v>
      </c>
      <c r="L7308" s="16" t="s">
        <v>1325</v>
      </c>
      <c r="M7308" t="s">
        <v>583</v>
      </c>
      <c r="P7308" t="s">
        <v>243</v>
      </c>
      <c r="Q7308">
        <v>-0.44383728428000002</v>
      </c>
      <c r="V7308">
        <v>1</v>
      </c>
      <c r="W7308" t="s">
        <v>1371</v>
      </c>
      <c r="X7308" t="s">
        <v>1418</v>
      </c>
    </row>
    <row r="7309" spans="1:24" x14ac:dyDescent="0.3">
      <c r="A7309">
        <v>9705</v>
      </c>
      <c r="C7309">
        <f>_xlfn.XLOOKUP($B7309, STANDARDS!$A:$A, STANDARDS!$B:$B,,0,2)</f>
        <v>0</v>
      </c>
      <c r="D7309" t="s">
        <v>535</v>
      </c>
      <c r="E7309" t="s">
        <v>584</v>
      </c>
      <c r="J7309" s="13">
        <v>1650</v>
      </c>
      <c r="K7309" s="13">
        <v>65</v>
      </c>
      <c r="L7309" s="16" t="s">
        <v>1325</v>
      </c>
      <c r="M7309" t="s">
        <v>583</v>
      </c>
      <c r="P7309" t="s">
        <v>243</v>
      </c>
      <c r="Q7309">
        <v>-0.98699999999999999</v>
      </c>
      <c r="V7309">
        <v>1</v>
      </c>
      <c r="W7309" t="s">
        <v>1371</v>
      </c>
      <c r="X7309" t="s">
        <v>1418</v>
      </c>
    </row>
    <row r="7310" spans="1:24" x14ac:dyDescent="0.3">
      <c r="A7310">
        <v>9706</v>
      </c>
      <c r="C7310">
        <f>_xlfn.XLOOKUP($B7310, STANDARDS!$A:$A, STANDARDS!$B:$B,,0,2)</f>
        <v>0</v>
      </c>
      <c r="D7310" t="s">
        <v>535</v>
      </c>
      <c r="E7310" t="s">
        <v>584</v>
      </c>
      <c r="J7310" s="13">
        <v>1650</v>
      </c>
      <c r="K7310" s="13">
        <v>65</v>
      </c>
      <c r="L7310" s="16" t="s">
        <v>1325</v>
      </c>
      <c r="M7310" t="s">
        <v>583</v>
      </c>
      <c r="P7310" t="s">
        <v>243</v>
      </c>
      <c r="Q7310">
        <v>-0.48199999999999998</v>
      </c>
      <c r="V7310">
        <v>1</v>
      </c>
      <c r="W7310" t="s">
        <v>1371</v>
      </c>
      <c r="X7310" t="s">
        <v>1418</v>
      </c>
    </row>
    <row r="7311" spans="1:24" x14ac:dyDescent="0.3">
      <c r="A7311">
        <v>9707</v>
      </c>
      <c r="C7311">
        <f>_xlfn.XLOOKUP($B7311, STANDARDS!$A:$A, STANDARDS!$B:$B,,0,2)</f>
        <v>0</v>
      </c>
      <c r="D7311" t="s">
        <v>535</v>
      </c>
      <c r="J7311" s="13">
        <v>1650</v>
      </c>
      <c r="K7311" s="13">
        <v>65</v>
      </c>
      <c r="L7311" s="16" t="s">
        <v>1325</v>
      </c>
      <c r="M7311" t="s">
        <v>583</v>
      </c>
      <c r="P7311" t="s">
        <v>243</v>
      </c>
      <c r="Q7311">
        <v>-2.4779191738100002</v>
      </c>
      <c r="V7311">
        <v>1</v>
      </c>
      <c r="W7311" t="s">
        <v>1371</v>
      </c>
      <c r="X7311" t="s">
        <v>1418</v>
      </c>
    </row>
    <row r="7312" spans="1:24" x14ac:dyDescent="0.3">
      <c r="A7312">
        <v>9708</v>
      </c>
      <c r="C7312">
        <f>_xlfn.XLOOKUP($B7312, STANDARDS!$A:$A, STANDARDS!$B:$B,,0,2)</f>
        <v>0</v>
      </c>
      <c r="D7312" t="s">
        <v>535</v>
      </c>
      <c r="E7312" t="s">
        <v>584</v>
      </c>
      <c r="J7312" s="13">
        <v>1650</v>
      </c>
      <c r="K7312" s="13">
        <v>65</v>
      </c>
      <c r="L7312" s="16" t="s">
        <v>1325</v>
      </c>
      <c r="M7312" t="s">
        <v>583</v>
      </c>
      <c r="P7312" t="s">
        <v>243</v>
      </c>
      <c r="Q7312">
        <v>-4.4370000000000003</v>
      </c>
      <c r="V7312">
        <v>1</v>
      </c>
      <c r="W7312" t="s">
        <v>1371</v>
      </c>
      <c r="X7312" t="s">
        <v>1418</v>
      </c>
    </row>
    <row r="7313" spans="1:24" x14ac:dyDescent="0.3">
      <c r="A7313">
        <v>9709</v>
      </c>
      <c r="C7313">
        <f>_xlfn.XLOOKUP($B7313, STANDARDS!$A:$A, STANDARDS!$B:$B,,0,2)</f>
        <v>0</v>
      </c>
      <c r="D7313" t="s">
        <v>535</v>
      </c>
      <c r="J7313" s="13">
        <v>1650</v>
      </c>
      <c r="K7313" s="13">
        <v>65</v>
      </c>
      <c r="L7313" s="16" t="s">
        <v>1325</v>
      </c>
      <c r="M7313" t="s">
        <v>583</v>
      </c>
      <c r="P7313" t="s">
        <v>243</v>
      </c>
      <c r="Q7313">
        <v>-0.33558467076999998</v>
      </c>
      <c r="V7313">
        <v>1</v>
      </c>
      <c r="W7313" t="s">
        <v>1371</v>
      </c>
      <c r="X7313" t="s">
        <v>1418</v>
      </c>
    </row>
    <row r="7314" spans="1:24" x14ac:dyDescent="0.3">
      <c r="A7314">
        <v>9710</v>
      </c>
      <c r="C7314">
        <f>_xlfn.XLOOKUP($B7314, STANDARDS!$A:$A, STANDARDS!$B:$B,,0,2)</f>
        <v>0</v>
      </c>
      <c r="D7314" t="s">
        <v>535</v>
      </c>
      <c r="J7314" s="13">
        <v>1650</v>
      </c>
      <c r="K7314" s="13">
        <v>65</v>
      </c>
      <c r="L7314" s="16" t="s">
        <v>1325</v>
      </c>
      <c r="M7314" t="s">
        <v>583</v>
      </c>
      <c r="P7314" t="s">
        <v>243</v>
      </c>
      <c r="Q7314">
        <v>-1.2936272415800001</v>
      </c>
      <c r="V7314">
        <v>1</v>
      </c>
      <c r="W7314" t="s">
        <v>1371</v>
      </c>
      <c r="X7314" t="s">
        <v>1418</v>
      </c>
    </row>
    <row r="7315" spans="1:24" x14ac:dyDescent="0.3">
      <c r="A7315">
        <v>9711</v>
      </c>
      <c r="C7315">
        <f>_xlfn.XLOOKUP($B7315, STANDARDS!$A:$A, STANDARDS!$B:$B,,0,2)</f>
        <v>0</v>
      </c>
      <c r="D7315" t="s">
        <v>535</v>
      </c>
      <c r="J7315" s="13">
        <v>1650</v>
      </c>
      <c r="K7315" s="13">
        <v>65</v>
      </c>
      <c r="L7315" s="16" t="s">
        <v>1325</v>
      </c>
      <c r="M7315" t="s">
        <v>583</v>
      </c>
      <c r="P7315" t="s">
        <v>243</v>
      </c>
      <c r="Q7315">
        <v>-1.3550522356700001</v>
      </c>
      <c r="V7315">
        <v>1</v>
      </c>
      <c r="W7315" t="s">
        <v>1371</v>
      </c>
      <c r="X7315" t="s">
        <v>1418</v>
      </c>
    </row>
    <row r="7316" spans="1:24" x14ac:dyDescent="0.3">
      <c r="A7316">
        <v>9712</v>
      </c>
      <c r="C7316">
        <f>_xlfn.XLOOKUP($B7316, STANDARDS!$A:$A, STANDARDS!$B:$B,,0,2)</f>
        <v>0</v>
      </c>
      <c r="D7316" t="s">
        <v>535</v>
      </c>
      <c r="J7316" s="13">
        <v>1650</v>
      </c>
      <c r="K7316" s="13">
        <v>65</v>
      </c>
      <c r="L7316" s="16" t="s">
        <v>1325</v>
      </c>
      <c r="M7316" t="s">
        <v>583</v>
      </c>
      <c r="P7316" t="s">
        <v>243</v>
      </c>
      <c r="Q7316">
        <v>-1.4903724359199999</v>
      </c>
      <c r="V7316">
        <v>1</v>
      </c>
      <c r="W7316" t="s">
        <v>1371</v>
      </c>
      <c r="X7316" t="s">
        <v>1418</v>
      </c>
    </row>
    <row r="7317" spans="1:24" x14ac:dyDescent="0.3">
      <c r="A7317">
        <v>9713</v>
      </c>
      <c r="C7317">
        <f>_xlfn.XLOOKUP($B7317, STANDARDS!$A:$A, STANDARDS!$B:$B,,0,2)</f>
        <v>0</v>
      </c>
      <c r="D7317" t="s">
        <v>535</v>
      </c>
      <c r="J7317" s="13">
        <v>1650</v>
      </c>
      <c r="K7317" s="13">
        <v>65</v>
      </c>
      <c r="L7317" s="16" t="s">
        <v>1325</v>
      </c>
      <c r="M7317" t="s">
        <v>583</v>
      </c>
      <c r="P7317" t="s">
        <v>243</v>
      </c>
      <c r="Q7317">
        <v>-0.95090719993999995</v>
      </c>
      <c r="V7317">
        <v>1</v>
      </c>
      <c r="W7317" t="s">
        <v>1371</v>
      </c>
      <c r="X7317" t="s">
        <v>1418</v>
      </c>
    </row>
    <row r="7318" spans="1:24" x14ac:dyDescent="0.3">
      <c r="A7318">
        <v>9714</v>
      </c>
      <c r="C7318">
        <f>_xlfn.XLOOKUP($B7318, STANDARDS!$A:$A, STANDARDS!$B:$B,,0,2)</f>
        <v>0</v>
      </c>
      <c r="D7318" t="s">
        <v>535</v>
      </c>
      <c r="J7318" s="13">
        <v>1650</v>
      </c>
      <c r="K7318" s="13">
        <v>65</v>
      </c>
      <c r="L7318" s="16" t="s">
        <v>1325</v>
      </c>
      <c r="M7318" t="s">
        <v>583</v>
      </c>
      <c r="P7318" t="s">
        <v>243</v>
      </c>
      <c r="Q7318">
        <v>-0.71493225768000002</v>
      </c>
      <c r="V7318">
        <v>1</v>
      </c>
      <c r="W7318" t="s">
        <v>1371</v>
      </c>
      <c r="X7318" t="s">
        <v>1418</v>
      </c>
    </row>
    <row r="7319" spans="1:24" x14ac:dyDescent="0.3">
      <c r="A7319">
        <v>9715</v>
      </c>
      <c r="C7319">
        <f>_xlfn.XLOOKUP($B7319, STANDARDS!$A:$A, STANDARDS!$B:$B,,0,2)</f>
        <v>0</v>
      </c>
      <c r="D7319" t="s">
        <v>535</v>
      </c>
      <c r="J7319" s="13">
        <v>1650</v>
      </c>
      <c r="K7319" s="13">
        <v>65</v>
      </c>
      <c r="L7319" s="16" t="s">
        <v>1325</v>
      </c>
      <c r="M7319" t="s">
        <v>583</v>
      </c>
      <c r="P7319" t="s">
        <v>243</v>
      </c>
      <c r="Q7319">
        <v>-0.93934695377999999</v>
      </c>
      <c r="V7319">
        <v>1</v>
      </c>
      <c r="W7319" t="s">
        <v>1371</v>
      </c>
      <c r="X7319" t="s">
        <v>1418</v>
      </c>
    </row>
    <row r="7320" spans="1:24" x14ac:dyDescent="0.3">
      <c r="A7320">
        <v>9716</v>
      </c>
      <c r="C7320">
        <f>_xlfn.XLOOKUP($B7320, STANDARDS!$A:$A, STANDARDS!$B:$B,,0,2)</f>
        <v>0</v>
      </c>
      <c r="D7320" t="s">
        <v>535</v>
      </c>
      <c r="E7320" t="s">
        <v>584</v>
      </c>
      <c r="J7320" s="13">
        <v>1650</v>
      </c>
      <c r="K7320" s="13">
        <v>65</v>
      </c>
      <c r="L7320" s="16" t="s">
        <v>1325</v>
      </c>
      <c r="M7320" t="s">
        <v>583</v>
      </c>
      <c r="P7320" t="s">
        <v>243</v>
      </c>
      <c r="Q7320">
        <v>-0.223</v>
      </c>
      <c r="V7320">
        <v>1</v>
      </c>
      <c r="W7320" t="s">
        <v>1371</v>
      </c>
      <c r="X7320" t="s">
        <v>1418</v>
      </c>
    </row>
    <row r="7321" spans="1:24" x14ac:dyDescent="0.3">
      <c r="A7321">
        <v>9717</v>
      </c>
      <c r="C7321">
        <f>_xlfn.XLOOKUP($B7321, STANDARDS!$A:$A, STANDARDS!$B:$B,,0,2)</f>
        <v>0</v>
      </c>
      <c r="D7321" t="s">
        <v>535</v>
      </c>
      <c r="J7321" s="13">
        <v>1650</v>
      </c>
      <c r="K7321" s="13">
        <v>65</v>
      </c>
      <c r="L7321" s="16" t="s">
        <v>1325</v>
      </c>
      <c r="M7321" t="s">
        <v>583</v>
      </c>
      <c r="P7321" t="s">
        <v>243</v>
      </c>
      <c r="Q7321">
        <v>-1.0369999999999999</v>
      </c>
      <c r="V7321">
        <v>1</v>
      </c>
      <c r="W7321" t="s">
        <v>1371</v>
      </c>
      <c r="X7321" t="s">
        <v>1418</v>
      </c>
    </row>
    <row r="7322" spans="1:24" x14ac:dyDescent="0.3">
      <c r="A7322">
        <v>9718</v>
      </c>
      <c r="C7322">
        <f>_xlfn.XLOOKUP($B7322, STANDARDS!$A:$A, STANDARDS!$B:$B,,0,2)</f>
        <v>0</v>
      </c>
      <c r="D7322" t="s">
        <v>535</v>
      </c>
      <c r="J7322" s="13">
        <v>1650</v>
      </c>
      <c r="K7322" s="13">
        <v>65</v>
      </c>
      <c r="L7322" s="16" t="s">
        <v>1325</v>
      </c>
      <c r="M7322" t="s">
        <v>583</v>
      </c>
      <c r="P7322" t="s">
        <v>243</v>
      </c>
      <c r="Q7322">
        <v>-0.74278184187999996</v>
      </c>
      <c r="V7322">
        <v>1</v>
      </c>
      <c r="W7322" t="s">
        <v>1371</v>
      </c>
      <c r="X7322" t="s">
        <v>1418</v>
      </c>
    </row>
    <row r="7323" spans="1:24" x14ac:dyDescent="0.3">
      <c r="A7323">
        <v>9719</v>
      </c>
      <c r="C7323">
        <f>_xlfn.XLOOKUP($B7323, STANDARDS!$A:$A, STANDARDS!$B:$B,,0,2)</f>
        <v>0</v>
      </c>
      <c r="D7323" t="s">
        <v>535</v>
      </c>
      <c r="J7323" s="13">
        <v>1650</v>
      </c>
      <c r="K7323" s="13">
        <v>65</v>
      </c>
      <c r="L7323" s="16" t="s">
        <v>1325</v>
      </c>
      <c r="M7323" t="s">
        <v>583</v>
      </c>
      <c r="P7323" t="s">
        <v>243</v>
      </c>
      <c r="Q7323">
        <v>-3.46328472152</v>
      </c>
      <c r="V7323">
        <v>1</v>
      </c>
      <c r="W7323" t="s">
        <v>1371</v>
      </c>
      <c r="X7323" t="s">
        <v>1418</v>
      </c>
    </row>
    <row r="7324" spans="1:24" x14ac:dyDescent="0.3">
      <c r="A7324">
        <v>9720</v>
      </c>
      <c r="C7324">
        <f>_xlfn.XLOOKUP($B7324, STANDARDS!$A:$A, STANDARDS!$B:$B,,0,2)</f>
        <v>0</v>
      </c>
      <c r="D7324" t="s">
        <v>535</v>
      </c>
      <c r="J7324" s="13">
        <v>1650</v>
      </c>
      <c r="K7324" s="13">
        <v>65</v>
      </c>
      <c r="L7324" s="16" t="s">
        <v>1325</v>
      </c>
      <c r="M7324" t="s">
        <v>583</v>
      </c>
      <c r="P7324" t="s">
        <v>243</v>
      </c>
      <c r="Q7324">
        <v>-1.10666710882</v>
      </c>
      <c r="V7324">
        <v>1</v>
      </c>
      <c r="W7324" t="s">
        <v>1371</v>
      </c>
      <c r="X7324" t="s">
        <v>1418</v>
      </c>
    </row>
    <row r="7325" spans="1:24" x14ac:dyDescent="0.3">
      <c r="A7325">
        <v>9721</v>
      </c>
      <c r="C7325">
        <f>_xlfn.XLOOKUP($B7325, STANDARDS!$A:$A, STANDARDS!$B:$B,,0,2)</f>
        <v>0</v>
      </c>
      <c r="D7325" t="s">
        <v>535</v>
      </c>
      <c r="E7325" t="s">
        <v>584</v>
      </c>
      <c r="J7325" s="13">
        <v>1650</v>
      </c>
      <c r="K7325" s="13">
        <v>65</v>
      </c>
      <c r="L7325" s="16" t="s">
        <v>1325</v>
      </c>
      <c r="M7325" t="s">
        <v>583</v>
      </c>
      <c r="P7325" t="s">
        <v>243</v>
      </c>
      <c r="Q7325">
        <v>-0.23300000000000001</v>
      </c>
      <c r="V7325">
        <v>1</v>
      </c>
      <c r="W7325" t="s">
        <v>1371</v>
      </c>
      <c r="X7325" t="s">
        <v>1418</v>
      </c>
    </row>
    <row r="7326" spans="1:24" x14ac:dyDescent="0.3">
      <c r="A7326">
        <v>9722</v>
      </c>
      <c r="C7326">
        <f>_xlfn.XLOOKUP($B7326, STANDARDS!$A:$A, STANDARDS!$B:$B,,0,2)</f>
        <v>0</v>
      </c>
      <c r="D7326" t="s">
        <v>535</v>
      </c>
      <c r="J7326" s="13">
        <v>1650</v>
      </c>
      <c r="K7326" s="13">
        <v>65</v>
      </c>
      <c r="L7326" s="16" t="s">
        <v>1325</v>
      </c>
      <c r="M7326" t="s">
        <v>583</v>
      </c>
      <c r="P7326" t="s">
        <v>243</v>
      </c>
      <c r="Q7326">
        <v>-0.42944918568000001</v>
      </c>
      <c r="V7326">
        <v>1</v>
      </c>
      <c r="W7326" t="s">
        <v>1371</v>
      </c>
      <c r="X7326" t="s">
        <v>1418</v>
      </c>
    </row>
    <row r="7327" spans="1:24" x14ac:dyDescent="0.3">
      <c r="A7327">
        <v>9723</v>
      </c>
      <c r="C7327">
        <f>_xlfn.XLOOKUP($B7327, STANDARDS!$A:$A, STANDARDS!$B:$B,,0,2)</f>
        <v>0</v>
      </c>
      <c r="D7327" t="s">
        <v>535</v>
      </c>
      <c r="J7327" s="13">
        <v>1650</v>
      </c>
      <c r="K7327" s="13">
        <v>65</v>
      </c>
      <c r="L7327" s="16" t="s">
        <v>1325</v>
      </c>
      <c r="M7327" t="s">
        <v>583</v>
      </c>
      <c r="P7327" t="s">
        <v>243</v>
      </c>
      <c r="Q7327">
        <v>-1.1207084091899999</v>
      </c>
      <c r="V7327">
        <v>1</v>
      </c>
      <c r="W7327" t="s">
        <v>1371</v>
      </c>
      <c r="X7327" t="s">
        <v>1418</v>
      </c>
    </row>
    <row r="7328" spans="1:24" x14ac:dyDescent="0.3">
      <c r="A7328">
        <v>9724</v>
      </c>
      <c r="C7328">
        <f>_xlfn.XLOOKUP($B7328, STANDARDS!$A:$A, STANDARDS!$B:$B,,0,2)</f>
        <v>0</v>
      </c>
      <c r="D7328" t="s">
        <v>535</v>
      </c>
      <c r="J7328" s="13">
        <v>1650</v>
      </c>
      <c r="K7328" s="13">
        <v>65</v>
      </c>
      <c r="L7328" s="16" t="s">
        <v>1325</v>
      </c>
      <c r="M7328" t="s">
        <v>583</v>
      </c>
      <c r="P7328" t="s">
        <v>243</v>
      </c>
      <c r="Q7328">
        <v>-1.23084807538</v>
      </c>
      <c r="V7328">
        <v>1</v>
      </c>
      <c r="W7328" t="s">
        <v>1371</v>
      </c>
      <c r="X7328" t="s">
        <v>1418</v>
      </c>
    </row>
    <row r="7329" spans="1:24" x14ac:dyDescent="0.3">
      <c r="A7329">
        <v>9725</v>
      </c>
      <c r="C7329">
        <f>_xlfn.XLOOKUP($B7329, STANDARDS!$A:$A, STANDARDS!$B:$B,,0,2)</f>
        <v>0</v>
      </c>
      <c r="D7329" t="s">
        <v>535</v>
      </c>
      <c r="J7329" s="13">
        <v>1650</v>
      </c>
      <c r="K7329" s="13">
        <v>65</v>
      </c>
      <c r="L7329" s="16" t="s">
        <v>1325</v>
      </c>
      <c r="M7329" t="s">
        <v>583</v>
      </c>
      <c r="P7329" t="s">
        <v>243</v>
      </c>
      <c r="Q7329">
        <v>-0.50099839946000002</v>
      </c>
      <c r="V7329">
        <v>1</v>
      </c>
      <c r="W7329" t="s">
        <v>1371</v>
      </c>
      <c r="X7329" t="s">
        <v>1418</v>
      </c>
    </row>
    <row r="7330" spans="1:24" x14ac:dyDescent="0.3">
      <c r="A7330">
        <v>9726</v>
      </c>
      <c r="C7330">
        <f>_xlfn.XLOOKUP($B7330, STANDARDS!$A:$A, STANDARDS!$B:$B,,0,2)</f>
        <v>0</v>
      </c>
      <c r="D7330" t="s">
        <v>535</v>
      </c>
      <c r="J7330" s="13">
        <v>1650</v>
      </c>
      <c r="K7330" s="13">
        <v>65</v>
      </c>
      <c r="L7330" s="16" t="s">
        <v>1325</v>
      </c>
      <c r="M7330" t="s">
        <v>583</v>
      </c>
      <c r="P7330" t="s">
        <v>243</v>
      </c>
      <c r="Q7330">
        <v>-4.23463810334</v>
      </c>
      <c r="V7330">
        <v>1</v>
      </c>
      <c r="W7330" t="s">
        <v>1371</v>
      </c>
      <c r="X7330" t="s">
        <v>1418</v>
      </c>
    </row>
    <row r="7331" spans="1:24" x14ac:dyDescent="0.3">
      <c r="A7331">
        <v>9727</v>
      </c>
      <c r="C7331">
        <f>_xlfn.XLOOKUP($B7331, STANDARDS!$A:$A, STANDARDS!$B:$B,,0,2)</f>
        <v>0</v>
      </c>
      <c r="D7331" t="s">
        <v>535</v>
      </c>
      <c r="J7331" s="13">
        <v>1650</v>
      </c>
      <c r="K7331" s="13">
        <v>65</v>
      </c>
      <c r="L7331" s="16" t="s">
        <v>1325</v>
      </c>
      <c r="M7331" t="s">
        <v>583</v>
      </c>
      <c r="P7331" t="s">
        <v>243</v>
      </c>
      <c r="Q7331">
        <v>0.29599999999999999</v>
      </c>
      <c r="V7331">
        <v>1</v>
      </c>
      <c r="W7331" t="s">
        <v>1371</v>
      </c>
      <c r="X7331" t="s">
        <v>1418</v>
      </c>
    </row>
    <row r="7332" spans="1:24" x14ac:dyDescent="0.3">
      <c r="A7332">
        <v>9728</v>
      </c>
      <c r="C7332">
        <f>_xlfn.XLOOKUP($B7332, STANDARDS!$A:$A, STANDARDS!$B:$B,,0,2)</f>
        <v>0</v>
      </c>
      <c r="D7332" t="s">
        <v>535</v>
      </c>
      <c r="E7332" t="s">
        <v>584</v>
      </c>
      <c r="J7332" s="13">
        <v>1650</v>
      </c>
      <c r="K7332" s="13">
        <v>65</v>
      </c>
      <c r="L7332" s="16" t="s">
        <v>1325</v>
      </c>
      <c r="M7332" t="s">
        <v>583</v>
      </c>
      <c r="P7332" t="s">
        <v>243</v>
      </c>
      <c r="Q7332">
        <v>-0.57299999999999995</v>
      </c>
      <c r="V7332">
        <v>1</v>
      </c>
      <c r="W7332" t="s">
        <v>1371</v>
      </c>
      <c r="X7332" t="s">
        <v>1418</v>
      </c>
    </row>
    <row r="7333" spans="1:24" x14ac:dyDescent="0.3">
      <c r="A7333">
        <v>9729</v>
      </c>
      <c r="C7333">
        <f>_xlfn.XLOOKUP($B7333, STANDARDS!$A:$A, STANDARDS!$B:$B,,0,2)</f>
        <v>0</v>
      </c>
      <c r="D7333" t="s">
        <v>535</v>
      </c>
      <c r="E7333" t="s">
        <v>584</v>
      </c>
      <c r="J7333" s="13">
        <v>1650</v>
      </c>
      <c r="K7333" s="13">
        <v>65</v>
      </c>
      <c r="L7333" s="16" t="s">
        <v>1325</v>
      </c>
      <c r="M7333" t="s">
        <v>583</v>
      </c>
      <c r="P7333" t="s">
        <v>243</v>
      </c>
      <c r="Q7333">
        <v>-0.32200000000000001</v>
      </c>
      <c r="V7333">
        <v>1</v>
      </c>
      <c r="W7333" t="s">
        <v>1371</v>
      </c>
      <c r="X7333" t="s">
        <v>1418</v>
      </c>
    </row>
    <row r="7334" spans="1:24" x14ac:dyDescent="0.3">
      <c r="A7334">
        <v>9730</v>
      </c>
      <c r="C7334">
        <f>_xlfn.XLOOKUP($B7334, STANDARDS!$A:$A, STANDARDS!$B:$B,,0,2)</f>
        <v>0</v>
      </c>
      <c r="D7334" t="s">
        <v>535</v>
      </c>
      <c r="J7334" s="13">
        <v>1650</v>
      </c>
      <c r="K7334" s="13">
        <v>65</v>
      </c>
      <c r="L7334" s="16" t="s">
        <v>1325</v>
      </c>
      <c r="M7334" t="s">
        <v>583</v>
      </c>
      <c r="P7334" t="s">
        <v>243</v>
      </c>
      <c r="Q7334">
        <v>-0.32371910030000001</v>
      </c>
      <c r="V7334">
        <v>1</v>
      </c>
      <c r="W7334" t="s">
        <v>1371</v>
      </c>
      <c r="X7334" t="s">
        <v>1418</v>
      </c>
    </row>
    <row r="7335" spans="1:24" x14ac:dyDescent="0.3">
      <c r="A7335">
        <v>9731</v>
      </c>
      <c r="C7335">
        <f>_xlfn.XLOOKUP($B7335, STANDARDS!$A:$A, STANDARDS!$B:$B,,0,2)</f>
        <v>0</v>
      </c>
      <c r="D7335" t="s">
        <v>535</v>
      </c>
      <c r="E7335" t="s">
        <v>584</v>
      </c>
      <c r="J7335" s="13">
        <v>1650</v>
      </c>
      <c r="K7335" s="13">
        <v>65</v>
      </c>
      <c r="L7335" s="16" t="s">
        <v>1325</v>
      </c>
      <c r="M7335" t="s">
        <v>583</v>
      </c>
      <c r="P7335" t="s">
        <v>243</v>
      </c>
      <c r="Q7335">
        <v>-0.42</v>
      </c>
      <c r="V7335">
        <v>1</v>
      </c>
      <c r="W7335" t="s">
        <v>1371</v>
      </c>
      <c r="X7335" t="s">
        <v>1418</v>
      </c>
    </row>
    <row r="7336" spans="1:24" x14ac:dyDescent="0.3">
      <c r="A7336">
        <v>9732</v>
      </c>
      <c r="C7336">
        <f>_xlfn.XLOOKUP($B7336, STANDARDS!$A:$A, STANDARDS!$B:$B,,0,2)</f>
        <v>0</v>
      </c>
      <c r="D7336" t="s">
        <v>535</v>
      </c>
      <c r="J7336" s="13">
        <v>1650</v>
      </c>
      <c r="K7336" s="13">
        <v>65</v>
      </c>
      <c r="L7336" s="16" t="s">
        <v>1325</v>
      </c>
      <c r="M7336" t="s">
        <v>583</v>
      </c>
      <c r="P7336" t="s">
        <v>243</v>
      </c>
      <c r="Q7336">
        <v>-0.60656640922000005</v>
      </c>
      <c r="V7336">
        <v>1</v>
      </c>
      <c r="W7336" t="s">
        <v>1371</v>
      </c>
      <c r="X7336" t="s">
        <v>1418</v>
      </c>
    </row>
    <row r="7337" spans="1:24" x14ac:dyDescent="0.3">
      <c r="A7337">
        <v>9733</v>
      </c>
      <c r="C7337">
        <f>_xlfn.XLOOKUP($B7337, STANDARDS!$A:$A, STANDARDS!$B:$B,,0,2)</f>
        <v>0</v>
      </c>
      <c r="D7337" t="s">
        <v>535</v>
      </c>
      <c r="J7337" s="13">
        <v>1650</v>
      </c>
      <c r="K7337" s="13">
        <v>65</v>
      </c>
      <c r="L7337" s="16" t="s">
        <v>1325</v>
      </c>
      <c r="M7337" t="s">
        <v>583</v>
      </c>
      <c r="P7337" t="s">
        <v>243</v>
      </c>
      <c r="Q7337">
        <v>-0.68169081898999995</v>
      </c>
      <c r="V7337">
        <v>1</v>
      </c>
      <c r="W7337" t="s">
        <v>1371</v>
      </c>
      <c r="X7337" t="s">
        <v>1418</v>
      </c>
    </row>
    <row r="7338" spans="1:24" x14ac:dyDescent="0.3">
      <c r="A7338">
        <v>9734</v>
      </c>
      <c r="C7338">
        <f>_xlfn.XLOOKUP($B7338, STANDARDS!$A:$A, STANDARDS!$B:$B,,0,2)</f>
        <v>0</v>
      </c>
      <c r="D7338" t="s">
        <v>535</v>
      </c>
      <c r="J7338" s="13">
        <v>1650</v>
      </c>
      <c r="K7338" s="13">
        <v>65</v>
      </c>
      <c r="L7338" s="16" t="s">
        <v>1325</v>
      </c>
      <c r="M7338" t="s">
        <v>583</v>
      </c>
      <c r="P7338" t="s">
        <v>243</v>
      </c>
      <c r="Q7338">
        <v>-0.75700000000000001</v>
      </c>
      <c r="V7338">
        <v>1</v>
      </c>
      <c r="W7338" t="s">
        <v>1371</v>
      </c>
      <c r="X7338" t="s">
        <v>1418</v>
      </c>
    </row>
    <row r="7339" spans="1:24" x14ac:dyDescent="0.3">
      <c r="A7339">
        <v>9735</v>
      </c>
      <c r="C7339">
        <f>_xlfn.XLOOKUP($B7339, STANDARDS!$A:$A, STANDARDS!$B:$B,,0,2)</f>
        <v>0</v>
      </c>
      <c r="D7339" t="s">
        <v>535</v>
      </c>
      <c r="E7339" t="s">
        <v>584</v>
      </c>
      <c r="J7339" s="13">
        <v>1650</v>
      </c>
      <c r="K7339" s="13">
        <v>65</v>
      </c>
      <c r="L7339" s="16" t="s">
        <v>1325</v>
      </c>
      <c r="M7339" t="s">
        <v>583</v>
      </c>
      <c r="P7339" t="s">
        <v>243</v>
      </c>
      <c r="Q7339">
        <v>-0.125</v>
      </c>
      <c r="V7339">
        <v>1</v>
      </c>
      <c r="W7339" t="s">
        <v>1371</v>
      </c>
      <c r="X7339" t="s">
        <v>1418</v>
      </c>
    </row>
    <row r="7340" spans="1:24" x14ac:dyDescent="0.3">
      <c r="A7340">
        <v>9736</v>
      </c>
      <c r="C7340">
        <f>_xlfn.XLOOKUP($B7340, STANDARDS!$A:$A, STANDARDS!$B:$B,,0,2)</f>
        <v>0</v>
      </c>
      <c r="D7340" t="s">
        <v>535</v>
      </c>
      <c r="J7340" s="13">
        <v>1650</v>
      </c>
      <c r="K7340" s="13">
        <v>65</v>
      </c>
      <c r="L7340" s="16" t="s">
        <v>1325</v>
      </c>
      <c r="M7340" t="s">
        <v>583</v>
      </c>
      <c r="P7340" t="s">
        <v>243</v>
      </c>
      <c r="Q7340">
        <v>-2.3179810604400002</v>
      </c>
      <c r="V7340">
        <v>1</v>
      </c>
      <c r="W7340" t="s">
        <v>1371</v>
      </c>
      <c r="X7340" t="s">
        <v>1418</v>
      </c>
    </row>
    <row r="7341" spans="1:24" x14ac:dyDescent="0.3">
      <c r="A7341">
        <v>9737</v>
      </c>
      <c r="C7341">
        <f>_xlfn.XLOOKUP($B7341, STANDARDS!$A:$A, STANDARDS!$B:$B,,0,2)</f>
        <v>0</v>
      </c>
      <c r="D7341" t="s">
        <v>535</v>
      </c>
      <c r="J7341" s="13">
        <v>1650</v>
      </c>
      <c r="K7341" s="13">
        <v>65</v>
      </c>
      <c r="L7341" s="16" t="s">
        <v>1325</v>
      </c>
      <c r="M7341" t="s">
        <v>583</v>
      </c>
      <c r="P7341" t="s">
        <v>243</v>
      </c>
      <c r="Q7341">
        <v>-0.61566388136000005</v>
      </c>
      <c r="V7341">
        <v>1</v>
      </c>
      <c r="W7341" t="s">
        <v>1371</v>
      </c>
      <c r="X7341" t="s">
        <v>1418</v>
      </c>
    </row>
    <row r="7342" spans="1:24" x14ac:dyDescent="0.3">
      <c r="A7342">
        <v>9738</v>
      </c>
      <c r="C7342">
        <f>_xlfn.XLOOKUP($B7342, STANDARDS!$A:$A, STANDARDS!$B:$B,,0,2)</f>
        <v>0</v>
      </c>
      <c r="D7342" t="s">
        <v>535</v>
      </c>
      <c r="E7342" t="s">
        <v>584</v>
      </c>
      <c r="J7342" s="13">
        <v>1650</v>
      </c>
      <c r="K7342" s="13">
        <v>65</v>
      </c>
      <c r="L7342" s="16" t="s">
        <v>1325</v>
      </c>
      <c r="M7342" t="s">
        <v>583</v>
      </c>
      <c r="P7342" t="s">
        <v>243</v>
      </c>
      <c r="Q7342">
        <v>-0.46400000000000002</v>
      </c>
      <c r="V7342">
        <v>1</v>
      </c>
      <c r="W7342" t="s">
        <v>1371</v>
      </c>
      <c r="X7342" t="s">
        <v>1418</v>
      </c>
    </row>
    <row r="7343" spans="1:24" x14ac:dyDescent="0.3">
      <c r="A7343">
        <v>9739</v>
      </c>
      <c r="C7343">
        <f>_xlfn.XLOOKUP($B7343, STANDARDS!$A:$A, STANDARDS!$B:$B,,0,2)</f>
        <v>0</v>
      </c>
      <c r="D7343" t="s">
        <v>535</v>
      </c>
      <c r="J7343" s="13">
        <v>1650</v>
      </c>
      <c r="K7343" s="13">
        <v>65</v>
      </c>
      <c r="L7343" s="16" t="s">
        <v>1325</v>
      </c>
      <c r="M7343" t="s">
        <v>583</v>
      </c>
      <c r="P7343" t="s">
        <v>243</v>
      </c>
      <c r="Q7343">
        <v>0.05</v>
      </c>
      <c r="V7343">
        <v>1</v>
      </c>
      <c r="W7343" t="s">
        <v>1371</v>
      </c>
      <c r="X7343" t="s">
        <v>1418</v>
      </c>
    </row>
    <row r="7344" spans="1:24" x14ac:dyDescent="0.3">
      <c r="A7344">
        <v>9740</v>
      </c>
      <c r="C7344">
        <f>_xlfn.XLOOKUP($B7344, STANDARDS!$A:$A, STANDARDS!$B:$B,,0,2)</f>
        <v>0</v>
      </c>
      <c r="D7344" t="s">
        <v>535</v>
      </c>
      <c r="J7344" s="13">
        <v>1650</v>
      </c>
      <c r="K7344" s="13">
        <v>65</v>
      </c>
      <c r="L7344" s="16" t="s">
        <v>1325</v>
      </c>
      <c r="M7344" t="s">
        <v>583</v>
      </c>
      <c r="P7344" t="s">
        <v>243</v>
      </c>
      <c r="Q7344">
        <v>0.35</v>
      </c>
      <c r="V7344">
        <v>1</v>
      </c>
      <c r="W7344" t="s">
        <v>1371</v>
      </c>
      <c r="X7344" t="s">
        <v>1418</v>
      </c>
    </row>
    <row r="7345" spans="1:24" x14ac:dyDescent="0.3">
      <c r="A7345">
        <v>9741</v>
      </c>
      <c r="C7345">
        <f>_xlfn.XLOOKUP($B7345, STANDARDS!$A:$A, STANDARDS!$B:$B,,0,2)</f>
        <v>0</v>
      </c>
      <c r="D7345" t="s">
        <v>535</v>
      </c>
      <c r="J7345" s="13">
        <v>1650</v>
      </c>
      <c r="K7345" s="13">
        <v>65</v>
      </c>
      <c r="L7345" s="16" t="s">
        <v>1325</v>
      </c>
      <c r="M7345" t="s">
        <v>583</v>
      </c>
      <c r="P7345" t="s">
        <v>243</v>
      </c>
      <c r="Q7345">
        <v>-0.35699999999999998</v>
      </c>
      <c r="V7345">
        <v>1</v>
      </c>
      <c r="W7345" t="s">
        <v>1371</v>
      </c>
      <c r="X7345" t="s">
        <v>1418</v>
      </c>
    </row>
    <row r="7346" spans="1:24" x14ac:dyDescent="0.3">
      <c r="A7346">
        <v>9742</v>
      </c>
      <c r="C7346">
        <f>_xlfn.XLOOKUP($B7346, STANDARDS!$A:$A, STANDARDS!$B:$B,,0,2)</f>
        <v>0</v>
      </c>
      <c r="D7346" t="s">
        <v>535</v>
      </c>
      <c r="J7346" s="13">
        <v>1650</v>
      </c>
      <c r="K7346" s="13">
        <v>65</v>
      </c>
      <c r="L7346" s="16" t="s">
        <v>1325</v>
      </c>
      <c r="M7346" t="s">
        <v>583</v>
      </c>
      <c r="P7346" t="s">
        <v>243</v>
      </c>
      <c r="Q7346">
        <v>-1.6209733642499999</v>
      </c>
      <c r="V7346">
        <v>1</v>
      </c>
      <c r="W7346" t="s">
        <v>1371</v>
      </c>
      <c r="X7346" t="s">
        <v>1418</v>
      </c>
    </row>
    <row r="7347" spans="1:24" x14ac:dyDescent="0.3">
      <c r="A7347">
        <v>9743</v>
      </c>
      <c r="C7347">
        <f>_xlfn.XLOOKUP($B7347, STANDARDS!$A:$A, STANDARDS!$B:$B,,0,2)</f>
        <v>0</v>
      </c>
      <c r="D7347" t="s">
        <v>535</v>
      </c>
      <c r="J7347" s="13">
        <v>1650</v>
      </c>
      <c r="K7347" s="13">
        <v>65</v>
      </c>
      <c r="L7347" s="16" t="s">
        <v>1325</v>
      </c>
      <c r="M7347" t="s">
        <v>583</v>
      </c>
      <c r="P7347" t="s">
        <v>243</v>
      </c>
      <c r="Q7347">
        <v>-1.5547248702600001</v>
      </c>
      <c r="V7347">
        <v>1</v>
      </c>
      <c r="W7347" t="s">
        <v>1371</v>
      </c>
      <c r="X7347" t="s">
        <v>1418</v>
      </c>
    </row>
    <row r="7348" spans="1:24" x14ac:dyDescent="0.3">
      <c r="A7348">
        <v>9744</v>
      </c>
      <c r="C7348">
        <f>_xlfn.XLOOKUP($B7348, STANDARDS!$A:$A, STANDARDS!$B:$B,,0,2)</f>
        <v>0</v>
      </c>
      <c r="D7348" t="s">
        <v>535</v>
      </c>
      <c r="J7348" s="13">
        <v>1650</v>
      </c>
      <c r="K7348" s="13">
        <v>65</v>
      </c>
      <c r="L7348" s="16" t="s">
        <v>1325</v>
      </c>
      <c r="M7348" t="s">
        <v>583</v>
      </c>
      <c r="P7348" t="s">
        <v>243</v>
      </c>
      <c r="Q7348">
        <v>-0.25760157471</v>
      </c>
      <c r="V7348">
        <v>1</v>
      </c>
      <c r="W7348" t="s">
        <v>1371</v>
      </c>
      <c r="X7348" t="s">
        <v>1418</v>
      </c>
    </row>
    <row r="7349" spans="1:24" x14ac:dyDescent="0.3">
      <c r="A7349">
        <v>9745</v>
      </c>
      <c r="C7349">
        <f>_xlfn.XLOOKUP($B7349, STANDARDS!$A:$A, STANDARDS!$B:$B,,0,2)</f>
        <v>0</v>
      </c>
      <c r="D7349" t="s">
        <v>535</v>
      </c>
      <c r="J7349" s="13">
        <v>1650</v>
      </c>
      <c r="K7349" s="13">
        <v>65</v>
      </c>
      <c r="L7349" s="16" t="s">
        <v>1325</v>
      </c>
      <c r="M7349" t="s">
        <v>583</v>
      </c>
      <c r="P7349" t="s">
        <v>243</v>
      </c>
      <c r="Q7349">
        <v>-0.39559464515999998</v>
      </c>
      <c r="V7349">
        <v>1</v>
      </c>
      <c r="W7349" t="s">
        <v>1371</v>
      </c>
      <c r="X7349" t="s">
        <v>1418</v>
      </c>
    </row>
    <row r="7350" spans="1:24" x14ac:dyDescent="0.3">
      <c r="A7350">
        <v>9746</v>
      </c>
      <c r="C7350">
        <f>_xlfn.XLOOKUP($B7350, STANDARDS!$A:$A, STANDARDS!$B:$B,,0,2)</f>
        <v>0</v>
      </c>
      <c r="D7350" t="s">
        <v>535</v>
      </c>
      <c r="E7350" t="s">
        <v>584</v>
      </c>
      <c r="J7350" s="13">
        <v>1650</v>
      </c>
      <c r="K7350" s="13">
        <v>65</v>
      </c>
      <c r="L7350" s="16" t="s">
        <v>1325</v>
      </c>
      <c r="M7350" t="s">
        <v>583</v>
      </c>
      <c r="P7350" t="s">
        <v>243</v>
      </c>
      <c r="Q7350">
        <v>-0.36199999999999999</v>
      </c>
      <c r="V7350">
        <v>1</v>
      </c>
      <c r="W7350" t="s">
        <v>1371</v>
      </c>
      <c r="X7350" t="s">
        <v>1418</v>
      </c>
    </row>
    <row r="7351" spans="1:24" x14ac:dyDescent="0.3">
      <c r="A7351">
        <v>9747</v>
      </c>
      <c r="C7351">
        <f>_xlfn.XLOOKUP($B7351, STANDARDS!$A:$A, STANDARDS!$B:$B,,0,2)</f>
        <v>0</v>
      </c>
      <c r="D7351" t="s">
        <v>535</v>
      </c>
      <c r="E7351" t="s">
        <v>584</v>
      </c>
      <c r="J7351" s="13">
        <v>1650</v>
      </c>
      <c r="K7351" s="13">
        <v>65</v>
      </c>
      <c r="L7351" s="16" t="s">
        <v>1325</v>
      </c>
      <c r="M7351" t="s">
        <v>583</v>
      </c>
      <c r="P7351" t="s">
        <v>243</v>
      </c>
      <c r="Q7351">
        <v>-0.55000000000000004</v>
      </c>
      <c r="V7351">
        <v>1</v>
      </c>
      <c r="W7351" t="s">
        <v>1371</v>
      </c>
      <c r="X7351" t="s">
        <v>1418</v>
      </c>
    </row>
    <row r="7352" spans="1:24" x14ac:dyDescent="0.3">
      <c r="A7352">
        <v>9748</v>
      </c>
      <c r="C7352">
        <f>_xlfn.XLOOKUP($B7352, STANDARDS!$A:$A, STANDARDS!$B:$B,,0,2)</f>
        <v>0</v>
      </c>
      <c r="D7352" t="s">
        <v>535</v>
      </c>
      <c r="J7352" s="13">
        <v>1650</v>
      </c>
      <c r="K7352" s="13">
        <v>65</v>
      </c>
      <c r="L7352" s="16" t="s">
        <v>1325</v>
      </c>
      <c r="M7352" t="s">
        <v>583</v>
      </c>
      <c r="P7352" t="s">
        <v>243</v>
      </c>
      <c r="Q7352">
        <v>-1.06</v>
      </c>
      <c r="V7352">
        <v>1</v>
      </c>
      <c r="W7352" t="s">
        <v>1371</v>
      </c>
      <c r="X7352" t="s">
        <v>1418</v>
      </c>
    </row>
    <row r="7353" spans="1:24" x14ac:dyDescent="0.3">
      <c r="A7353">
        <v>9749</v>
      </c>
      <c r="C7353">
        <f>_xlfn.XLOOKUP($B7353, STANDARDS!$A:$A, STANDARDS!$B:$B,,0,2)</f>
        <v>0</v>
      </c>
      <c r="D7353" t="s">
        <v>535</v>
      </c>
      <c r="E7353" t="s">
        <v>584</v>
      </c>
      <c r="J7353" s="13">
        <v>1650</v>
      </c>
      <c r="K7353" s="13">
        <v>65</v>
      </c>
      <c r="L7353" s="16" t="s">
        <v>1325</v>
      </c>
      <c r="M7353" t="s">
        <v>583</v>
      </c>
      <c r="P7353" t="s">
        <v>243</v>
      </c>
      <c r="Q7353">
        <v>-0.30199999999999999</v>
      </c>
      <c r="V7353">
        <v>1</v>
      </c>
      <c r="W7353" t="s">
        <v>1371</v>
      </c>
      <c r="X7353" t="s">
        <v>1418</v>
      </c>
    </row>
    <row r="7354" spans="1:24" x14ac:dyDescent="0.3">
      <c r="A7354">
        <v>9750</v>
      </c>
      <c r="C7354">
        <f>_xlfn.XLOOKUP($B7354, STANDARDS!$A:$A, STANDARDS!$B:$B,,0,2)</f>
        <v>0</v>
      </c>
      <c r="D7354" t="s">
        <v>535</v>
      </c>
      <c r="E7354" t="s">
        <v>584</v>
      </c>
      <c r="J7354" s="13">
        <v>1650</v>
      </c>
      <c r="K7354" s="13">
        <v>65</v>
      </c>
      <c r="L7354" s="16" t="s">
        <v>1325</v>
      </c>
      <c r="M7354" t="s">
        <v>583</v>
      </c>
      <c r="P7354" t="s">
        <v>243</v>
      </c>
      <c r="Q7354">
        <v>-0.752</v>
      </c>
      <c r="V7354">
        <v>1</v>
      </c>
      <c r="W7354" t="s">
        <v>1371</v>
      </c>
      <c r="X7354" t="s">
        <v>1418</v>
      </c>
    </row>
    <row r="7355" spans="1:24" x14ac:dyDescent="0.3">
      <c r="A7355">
        <v>9751</v>
      </c>
      <c r="C7355">
        <f>_xlfn.XLOOKUP($B7355, STANDARDS!$A:$A, STANDARDS!$B:$B,,0,2)</f>
        <v>0</v>
      </c>
      <c r="D7355" t="s">
        <v>535</v>
      </c>
      <c r="E7355" t="s">
        <v>584</v>
      </c>
      <c r="J7355" s="13">
        <v>1650</v>
      </c>
      <c r="K7355" s="13">
        <v>65</v>
      </c>
      <c r="L7355" s="16" t="s">
        <v>1325</v>
      </c>
      <c r="M7355" t="s">
        <v>583</v>
      </c>
      <c r="P7355" t="s">
        <v>243</v>
      </c>
      <c r="Q7355">
        <v>-0.77</v>
      </c>
      <c r="V7355">
        <v>1</v>
      </c>
      <c r="W7355" t="s">
        <v>1371</v>
      </c>
      <c r="X7355" t="s">
        <v>1418</v>
      </c>
    </row>
    <row r="7356" spans="1:24" x14ac:dyDescent="0.3">
      <c r="A7356">
        <v>9752</v>
      </c>
      <c r="C7356">
        <f>_xlfn.XLOOKUP($B7356, STANDARDS!$A:$A, STANDARDS!$B:$B,,0,2)</f>
        <v>0</v>
      </c>
      <c r="D7356" t="s">
        <v>535</v>
      </c>
      <c r="J7356" s="13">
        <v>1650</v>
      </c>
      <c r="K7356" s="13">
        <v>65</v>
      </c>
      <c r="L7356" s="16" t="s">
        <v>1325</v>
      </c>
      <c r="M7356" t="s">
        <v>583</v>
      </c>
      <c r="P7356" t="s">
        <v>243</v>
      </c>
      <c r="Q7356">
        <v>0.47499999999999998</v>
      </c>
      <c r="V7356">
        <v>1</v>
      </c>
      <c r="W7356" t="s">
        <v>1371</v>
      </c>
      <c r="X7356" t="s">
        <v>1418</v>
      </c>
    </row>
    <row r="7357" spans="1:24" x14ac:dyDescent="0.3">
      <c r="A7357">
        <v>9753</v>
      </c>
      <c r="C7357">
        <f>_xlfn.XLOOKUP($B7357, STANDARDS!$A:$A, STANDARDS!$B:$B,,0,2)</f>
        <v>0</v>
      </c>
      <c r="D7357" t="s">
        <v>535</v>
      </c>
      <c r="J7357" s="13">
        <v>1650</v>
      </c>
      <c r="K7357" s="13">
        <v>65</v>
      </c>
      <c r="L7357" s="16" t="s">
        <v>1325</v>
      </c>
      <c r="M7357" t="s">
        <v>583</v>
      </c>
      <c r="P7357" t="s">
        <v>243</v>
      </c>
      <c r="Q7357">
        <v>-0.46612857156999998</v>
      </c>
      <c r="V7357">
        <v>1</v>
      </c>
      <c r="W7357" t="s">
        <v>1371</v>
      </c>
      <c r="X7357" t="s">
        <v>1418</v>
      </c>
    </row>
    <row r="7358" spans="1:24" x14ac:dyDescent="0.3">
      <c r="A7358">
        <v>9754</v>
      </c>
      <c r="C7358">
        <f>_xlfn.XLOOKUP($B7358, STANDARDS!$A:$A, STANDARDS!$B:$B,,0,2)</f>
        <v>0</v>
      </c>
      <c r="D7358" t="s">
        <v>535</v>
      </c>
      <c r="E7358" t="s">
        <v>584</v>
      </c>
      <c r="J7358" s="13">
        <v>1650</v>
      </c>
      <c r="K7358" s="13">
        <v>65</v>
      </c>
      <c r="L7358" s="16" t="s">
        <v>1325</v>
      </c>
      <c r="M7358" t="s">
        <v>583</v>
      </c>
      <c r="P7358" t="s">
        <v>243</v>
      </c>
      <c r="Q7358">
        <v>-0.60699999999999998</v>
      </c>
      <c r="V7358">
        <v>1</v>
      </c>
      <c r="W7358" t="s">
        <v>1371</v>
      </c>
      <c r="X7358" t="s">
        <v>1418</v>
      </c>
    </row>
    <row r="7359" spans="1:24" x14ac:dyDescent="0.3">
      <c r="A7359">
        <v>9755</v>
      </c>
      <c r="C7359">
        <f>_xlfn.XLOOKUP($B7359, STANDARDS!$A:$A, STANDARDS!$B:$B,,0,2)</f>
        <v>0</v>
      </c>
      <c r="D7359" t="s">
        <v>535</v>
      </c>
      <c r="J7359" s="13">
        <v>1650</v>
      </c>
      <c r="K7359" s="13">
        <v>65</v>
      </c>
      <c r="L7359" s="16" t="s">
        <v>1325</v>
      </c>
      <c r="M7359" t="s">
        <v>583</v>
      </c>
      <c r="P7359" t="s">
        <v>243</v>
      </c>
      <c r="Q7359">
        <v>0.318</v>
      </c>
      <c r="V7359">
        <v>1</v>
      </c>
      <c r="W7359" t="s">
        <v>1371</v>
      </c>
      <c r="X7359" t="s">
        <v>1418</v>
      </c>
    </row>
    <row r="7360" spans="1:24" x14ac:dyDescent="0.3">
      <c r="A7360">
        <v>9756</v>
      </c>
      <c r="C7360">
        <f>_xlfn.XLOOKUP($B7360, STANDARDS!$A:$A, STANDARDS!$B:$B,,0,2)</f>
        <v>0</v>
      </c>
      <c r="D7360" t="s">
        <v>535</v>
      </c>
      <c r="J7360" s="13">
        <v>1650</v>
      </c>
      <c r="K7360" s="13">
        <v>65</v>
      </c>
      <c r="L7360" s="16" t="s">
        <v>1325</v>
      </c>
      <c r="M7360" t="s">
        <v>583</v>
      </c>
      <c r="P7360" t="s">
        <v>243</v>
      </c>
      <c r="Q7360">
        <v>-1.59350659192</v>
      </c>
      <c r="V7360">
        <v>1</v>
      </c>
      <c r="W7360" t="s">
        <v>1371</v>
      </c>
      <c r="X7360" t="s">
        <v>1418</v>
      </c>
    </row>
    <row r="7361" spans="1:24" x14ac:dyDescent="0.3">
      <c r="A7361">
        <v>9757</v>
      </c>
      <c r="C7361">
        <f>_xlfn.XLOOKUP($B7361, STANDARDS!$A:$A, STANDARDS!$B:$B,,0,2)</f>
        <v>0</v>
      </c>
      <c r="D7361" t="s">
        <v>535</v>
      </c>
      <c r="J7361" s="13">
        <v>1650</v>
      </c>
      <c r="K7361" s="13">
        <v>65</v>
      </c>
      <c r="L7361" s="16" t="s">
        <v>1325</v>
      </c>
      <c r="M7361" t="s">
        <v>583</v>
      </c>
      <c r="P7361" t="s">
        <v>243</v>
      </c>
      <c r="Q7361">
        <v>-0.49864749353999999</v>
      </c>
      <c r="V7361">
        <v>1</v>
      </c>
      <c r="W7361" t="s">
        <v>1371</v>
      </c>
      <c r="X7361" t="s">
        <v>1418</v>
      </c>
    </row>
    <row r="7362" spans="1:24" x14ac:dyDescent="0.3">
      <c r="A7362">
        <v>9758</v>
      </c>
      <c r="C7362">
        <f>_xlfn.XLOOKUP($B7362, STANDARDS!$A:$A, STANDARDS!$B:$B,,0,2)</f>
        <v>0</v>
      </c>
      <c r="D7362" t="s">
        <v>535</v>
      </c>
      <c r="J7362" s="13">
        <v>1650</v>
      </c>
      <c r="K7362" s="13">
        <v>65</v>
      </c>
      <c r="L7362" s="16" t="s">
        <v>1325</v>
      </c>
      <c r="M7362" t="s">
        <v>583</v>
      </c>
      <c r="P7362" t="s">
        <v>243</v>
      </c>
      <c r="Q7362">
        <v>-0.47639167314999997</v>
      </c>
      <c r="V7362">
        <v>1</v>
      </c>
      <c r="W7362" t="s">
        <v>1371</v>
      </c>
      <c r="X7362" t="s">
        <v>1418</v>
      </c>
    </row>
    <row r="7363" spans="1:24" x14ac:dyDescent="0.3">
      <c r="A7363">
        <v>9759</v>
      </c>
      <c r="C7363">
        <f>_xlfn.XLOOKUP($B7363, STANDARDS!$A:$A, STANDARDS!$B:$B,,0,2)</f>
        <v>0</v>
      </c>
      <c r="D7363" t="s">
        <v>535</v>
      </c>
      <c r="J7363" s="13">
        <v>1650</v>
      </c>
      <c r="K7363" s="13">
        <v>65</v>
      </c>
      <c r="L7363" s="16" t="s">
        <v>1325</v>
      </c>
      <c r="M7363" t="s">
        <v>583</v>
      </c>
      <c r="P7363" t="s">
        <v>243</v>
      </c>
      <c r="Q7363">
        <v>-0.40709431709999999</v>
      </c>
      <c r="V7363">
        <v>1</v>
      </c>
      <c r="W7363" t="s">
        <v>1371</v>
      </c>
      <c r="X7363" t="s">
        <v>1418</v>
      </c>
    </row>
    <row r="7364" spans="1:24" x14ac:dyDescent="0.3">
      <c r="A7364">
        <v>9760</v>
      </c>
      <c r="C7364">
        <f>_xlfn.XLOOKUP($B7364, STANDARDS!$A:$A, STANDARDS!$B:$B,,0,2)</f>
        <v>0</v>
      </c>
      <c r="D7364" t="s">
        <v>535</v>
      </c>
      <c r="E7364" t="s">
        <v>584</v>
      </c>
      <c r="J7364" s="13">
        <v>1650</v>
      </c>
      <c r="K7364" s="13">
        <v>65</v>
      </c>
      <c r="L7364" s="16" t="s">
        <v>1325</v>
      </c>
      <c r="M7364" t="s">
        <v>583</v>
      </c>
      <c r="P7364" t="s">
        <v>243</v>
      </c>
      <c r="Q7364">
        <v>-1.5609999999999999</v>
      </c>
      <c r="V7364">
        <v>1</v>
      </c>
      <c r="W7364" t="s">
        <v>1371</v>
      </c>
      <c r="X7364" t="s">
        <v>1418</v>
      </c>
    </row>
    <row r="7365" spans="1:24" x14ac:dyDescent="0.3">
      <c r="A7365">
        <v>9761</v>
      </c>
      <c r="C7365">
        <f>_xlfn.XLOOKUP($B7365, STANDARDS!$A:$A, STANDARDS!$B:$B,,0,2)</f>
        <v>0</v>
      </c>
      <c r="D7365" t="s">
        <v>535</v>
      </c>
      <c r="J7365" s="13">
        <v>1650</v>
      </c>
      <c r="K7365" s="13">
        <v>65</v>
      </c>
      <c r="L7365" s="16" t="s">
        <v>1325</v>
      </c>
      <c r="M7365" t="s">
        <v>583</v>
      </c>
      <c r="P7365" t="s">
        <v>243</v>
      </c>
      <c r="Q7365">
        <v>-0.255</v>
      </c>
      <c r="V7365">
        <v>1</v>
      </c>
      <c r="W7365" t="s">
        <v>1371</v>
      </c>
      <c r="X7365" t="s">
        <v>1418</v>
      </c>
    </row>
    <row r="7366" spans="1:24" x14ac:dyDescent="0.3">
      <c r="A7366">
        <v>9762</v>
      </c>
      <c r="C7366">
        <f>_xlfn.XLOOKUP($B7366, STANDARDS!$A:$A, STANDARDS!$B:$B,,0,2)</f>
        <v>0</v>
      </c>
      <c r="D7366" t="s">
        <v>535</v>
      </c>
      <c r="E7366" t="s">
        <v>584</v>
      </c>
      <c r="J7366" s="13">
        <v>1650</v>
      </c>
      <c r="K7366" s="13">
        <v>65</v>
      </c>
      <c r="L7366" s="16" t="s">
        <v>1325</v>
      </c>
      <c r="M7366" t="s">
        <v>583</v>
      </c>
      <c r="P7366" t="s">
        <v>243</v>
      </c>
      <c r="Q7366">
        <v>-0.317</v>
      </c>
      <c r="V7366">
        <v>1</v>
      </c>
      <c r="W7366" t="s">
        <v>1371</v>
      </c>
      <c r="X7366" t="s">
        <v>1418</v>
      </c>
    </row>
    <row r="7367" spans="1:24" x14ac:dyDescent="0.3">
      <c r="A7367">
        <v>9763</v>
      </c>
      <c r="C7367">
        <f>_xlfn.XLOOKUP($B7367, STANDARDS!$A:$A, STANDARDS!$B:$B,,0,2)</f>
        <v>0</v>
      </c>
      <c r="D7367" t="s">
        <v>535</v>
      </c>
      <c r="E7367" t="s">
        <v>584</v>
      </c>
      <c r="J7367" s="13">
        <v>1650</v>
      </c>
      <c r="K7367" s="13">
        <v>65</v>
      </c>
      <c r="L7367" s="16" t="s">
        <v>1325</v>
      </c>
      <c r="M7367" t="s">
        <v>583</v>
      </c>
      <c r="P7367" t="s">
        <v>243</v>
      </c>
      <c r="Q7367">
        <v>-0.17199999999999999</v>
      </c>
      <c r="V7367">
        <v>1</v>
      </c>
      <c r="W7367" t="s">
        <v>1371</v>
      </c>
      <c r="X7367" t="s">
        <v>1418</v>
      </c>
    </row>
    <row r="7368" spans="1:24" x14ac:dyDescent="0.3">
      <c r="A7368">
        <v>9764</v>
      </c>
      <c r="C7368">
        <f>_xlfn.XLOOKUP($B7368, STANDARDS!$A:$A, STANDARDS!$B:$B,,0,2)</f>
        <v>0</v>
      </c>
      <c r="D7368" t="s">
        <v>535</v>
      </c>
      <c r="J7368" s="13">
        <v>1650</v>
      </c>
      <c r="K7368" s="13">
        <v>65</v>
      </c>
      <c r="L7368" s="16" t="s">
        <v>1325</v>
      </c>
      <c r="M7368" t="s">
        <v>583</v>
      </c>
      <c r="P7368" t="s">
        <v>243</v>
      </c>
      <c r="Q7368">
        <v>-1.1659999999999999</v>
      </c>
      <c r="V7368">
        <v>1</v>
      </c>
      <c r="W7368" t="s">
        <v>1371</v>
      </c>
      <c r="X7368" t="s">
        <v>1418</v>
      </c>
    </row>
    <row r="7369" spans="1:24" x14ac:dyDescent="0.3">
      <c r="A7369">
        <v>9765</v>
      </c>
      <c r="C7369">
        <f>_xlfn.XLOOKUP($B7369, STANDARDS!$A:$A, STANDARDS!$B:$B,,0,2)</f>
        <v>0</v>
      </c>
      <c r="D7369" t="s">
        <v>535</v>
      </c>
      <c r="J7369" s="13">
        <v>1650</v>
      </c>
      <c r="K7369" s="13">
        <v>65</v>
      </c>
      <c r="L7369" s="16" t="s">
        <v>1325</v>
      </c>
      <c r="M7369" t="s">
        <v>583</v>
      </c>
      <c r="P7369" t="s">
        <v>243</v>
      </c>
      <c r="Q7369">
        <v>-0.28119874018000002</v>
      </c>
      <c r="V7369">
        <v>1</v>
      </c>
      <c r="W7369" t="s">
        <v>1371</v>
      </c>
      <c r="X7369" t="s">
        <v>1418</v>
      </c>
    </row>
    <row r="7370" spans="1:24" x14ac:dyDescent="0.3">
      <c r="A7370">
        <v>9766</v>
      </c>
      <c r="C7370">
        <f>_xlfn.XLOOKUP($B7370, STANDARDS!$A:$A, STANDARDS!$B:$B,,0,2)</f>
        <v>0</v>
      </c>
      <c r="D7370" t="s">
        <v>535</v>
      </c>
      <c r="E7370" t="s">
        <v>584</v>
      </c>
      <c r="J7370" s="13">
        <v>1650</v>
      </c>
      <c r="K7370" s="13">
        <v>65</v>
      </c>
      <c r="L7370" s="16" t="s">
        <v>1325</v>
      </c>
      <c r="M7370" t="s">
        <v>583</v>
      </c>
      <c r="P7370" t="s">
        <v>243</v>
      </c>
      <c r="Q7370">
        <v>-0.621</v>
      </c>
      <c r="V7370">
        <v>1</v>
      </c>
      <c r="W7370" t="s">
        <v>1371</v>
      </c>
      <c r="X7370" t="s">
        <v>1418</v>
      </c>
    </row>
    <row r="7371" spans="1:24" x14ac:dyDescent="0.3">
      <c r="A7371">
        <v>9767</v>
      </c>
      <c r="C7371">
        <f>_xlfn.XLOOKUP($B7371, STANDARDS!$A:$A, STANDARDS!$B:$B,,0,2)</f>
        <v>0</v>
      </c>
      <c r="D7371" t="s">
        <v>535</v>
      </c>
      <c r="E7371" t="s">
        <v>584</v>
      </c>
      <c r="J7371" s="13">
        <v>1650</v>
      </c>
      <c r="K7371" s="13">
        <v>65</v>
      </c>
      <c r="L7371" s="16" t="s">
        <v>1325</v>
      </c>
      <c r="M7371" t="s">
        <v>583</v>
      </c>
      <c r="P7371" t="s">
        <v>243</v>
      </c>
      <c r="Q7371">
        <v>-0.70599999999999996</v>
      </c>
      <c r="V7371">
        <v>1</v>
      </c>
      <c r="W7371" t="s">
        <v>1371</v>
      </c>
      <c r="X7371" t="s">
        <v>1418</v>
      </c>
    </row>
    <row r="7372" spans="1:24" x14ac:dyDescent="0.3">
      <c r="A7372">
        <v>9768</v>
      </c>
      <c r="C7372">
        <f>_xlfn.XLOOKUP($B7372, STANDARDS!$A:$A, STANDARDS!$B:$B,,0,2)</f>
        <v>0</v>
      </c>
      <c r="D7372" t="s">
        <v>535</v>
      </c>
      <c r="E7372" t="s">
        <v>584</v>
      </c>
      <c r="J7372" s="13">
        <v>1650</v>
      </c>
      <c r="K7372" s="13">
        <v>65</v>
      </c>
      <c r="L7372" s="16" t="s">
        <v>1325</v>
      </c>
      <c r="M7372" t="s">
        <v>583</v>
      </c>
      <c r="P7372" t="s">
        <v>243</v>
      </c>
      <c r="Q7372">
        <v>-0.32400000000000001</v>
      </c>
      <c r="V7372">
        <v>1</v>
      </c>
      <c r="W7372" t="s">
        <v>1371</v>
      </c>
      <c r="X7372" t="s">
        <v>1418</v>
      </c>
    </row>
    <row r="7373" spans="1:24" x14ac:dyDescent="0.3">
      <c r="A7373">
        <v>9769</v>
      </c>
      <c r="C7373">
        <f>_xlfn.XLOOKUP($B7373, STANDARDS!$A:$A, STANDARDS!$B:$B,,0,2)</f>
        <v>0</v>
      </c>
      <c r="D7373" t="s">
        <v>535</v>
      </c>
      <c r="J7373" s="13">
        <v>1650</v>
      </c>
      <c r="K7373" s="13">
        <v>65</v>
      </c>
      <c r="L7373" s="16" t="s">
        <v>1325</v>
      </c>
      <c r="M7373" t="s">
        <v>583</v>
      </c>
      <c r="P7373" t="s">
        <v>243</v>
      </c>
      <c r="Q7373">
        <v>-2.8436330990499998</v>
      </c>
      <c r="V7373">
        <v>1</v>
      </c>
      <c r="W7373" t="s">
        <v>1371</v>
      </c>
      <c r="X7373" t="s">
        <v>1418</v>
      </c>
    </row>
    <row r="7374" spans="1:24" x14ac:dyDescent="0.3">
      <c r="A7374">
        <v>9770</v>
      </c>
      <c r="C7374">
        <f>_xlfn.XLOOKUP($B7374, STANDARDS!$A:$A, STANDARDS!$B:$B,,0,2)</f>
        <v>0</v>
      </c>
      <c r="D7374" t="s">
        <v>535</v>
      </c>
      <c r="J7374" s="13">
        <v>1650</v>
      </c>
      <c r="K7374" s="13">
        <v>65</v>
      </c>
      <c r="L7374" s="16" t="s">
        <v>1325</v>
      </c>
      <c r="M7374" t="s">
        <v>583</v>
      </c>
      <c r="P7374" t="s">
        <v>243</v>
      </c>
      <c r="Q7374">
        <v>0.38800000000000001</v>
      </c>
      <c r="V7374">
        <v>1</v>
      </c>
      <c r="W7374" t="s">
        <v>1371</v>
      </c>
      <c r="X7374" t="s">
        <v>1418</v>
      </c>
    </row>
    <row r="7375" spans="1:24" x14ac:dyDescent="0.3">
      <c r="A7375">
        <v>9771</v>
      </c>
      <c r="C7375">
        <f>_xlfn.XLOOKUP($B7375, STANDARDS!$A:$A, STANDARDS!$B:$B,,0,2)</f>
        <v>0</v>
      </c>
      <c r="D7375" t="s">
        <v>535</v>
      </c>
      <c r="E7375" t="s">
        <v>584</v>
      </c>
      <c r="J7375" s="13">
        <v>1650</v>
      </c>
      <c r="K7375" s="13">
        <v>65</v>
      </c>
      <c r="L7375" s="16" t="s">
        <v>1325</v>
      </c>
      <c r="M7375" t="s">
        <v>583</v>
      </c>
      <c r="P7375" t="s">
        <v>243</v>
      </c>
      <c r="Q7375">
        <v>5.3999999999999999E-2</v>
      </c>
      <c r="V7375">
        <v>1</v>
      </c>
      <c r="W7375" t="s">
        <v>1371</v>
      </c>
      <c r="X7375" t="s">
        <v>1418</v>
      </c>
    </row>
    <row r="7376" spans="1:24" x14ac:dyDescent="0.3">
      <c r="A7376">
        <v>9772</v>
      </c>
      <c r="C7376">
        <f>_xlfn.XLOOKUP($B7376, STANDARDS!$A:$A, STANDARDS!$B:$B,,0,2)</f>
        <v>0</v>
      </c>
      <c r="D7376" t="s">
        <v>535</v>
      </c>
      <c r="E7376" t="s">
        <v>584</v>
      </c>
      <c r="J7376" s="13">
        <v>1650</v>
      </c>
      <c r="K7376" s="13">
        <v>65</v>
      </c>
      <c r="L7376" s="16" t="s">
        <v>1325</v>
      </c>
      <c r="M7376" t="s">
        <v>583</v>
      </c>
      <c r="P7376" t="s">
        <v>243</v>
      </c>
      <c r="Q7376">
        <v>-0.44800000000000001</v>
      </c>
      <c r="V7376">
        <v>1</v>
      </c>
      <c r="W7376" t="s">
        <v>1371</v>
      </c>
      <c r="X7376" t="s">
        <v>1418</v>
      </c>
    </row>
    <row r="7377" spans="1:24" x14ac:dyDescent="0.3">
      <c r="A7377">
        <v>9773</v>
      </c>
      <c r="C7377">
        <f>_xlfn.XLOOKUP($B7377, STANDARDS!$A:$A, STANDARDS!$B:$B,,0,2)</f>
        <v>0</v>
      </c>
      <c r="D7377" t="s">
        <v>535</v>
      </c>
      <c r="E7377" t="s">
        <v>584</v>
      </c>
      <c r="J7377" s="13">
        <v>1650</v>
      </c>
      <c r="K7377" s="13">
        <v>65</v>
      </c>
      <c r="L7377" s="16" t="s">
        <v>1325</v>
      </c>
      <c r="M7377" t="s">
        <v>583</v>
      </c>
      <c r="P7377" t="s">
        <v>243</v>
      </c>
      <c r="Q7377">
        <v>0.123</v>
      </c>
      <c r="V7377">
        <v>1</v>
      </c>
      <c r="W7377" t="s">
        <v>1371</v>
      </c>
      <c r="X7377" t="s">
        <v>1418</v>
      </c>
    </row>
    <row r="7378" spans="1:24" x14ac:dyDescent="0.3">
      <c r="A7378">
        <v>9774</v>
      </c>
      <c r="C7378">
        <f>_xlfn.XLOOKUP($B7378, STANDARDS!$A:$A, STANDARDS!$B:$B,,0,2)</f>
        <v>0</v>
      </c>
      <c r="D7378" t="s">
        <v>535</v>
      </c>
      <c r="E7378" t="s">
        <v>584</v>
      </c>
      <c r="J7378" s="13">
        <v>1650</v>
      </c>
      <c r="K7378" s="13">
        <v>65</v>
      </c>
      <c r="L7378" s="16" t="s">
        <v>1325</v>
      </c>
      <c r="M7378" t="s">
        <v>583</v>
      </c>
      <c r="P7378" t="s">
        <v>243</v>
      </c>
      <c r="Q7378">
        <v>-0.79900000000000004</v>
      </c>
      <c r="V7378">
        <v>1</v>
      </c>
      <c r="W7378" t="s">
        <v>1371</v>
      </c>
      <c r="X7378" t="s">
        <v>1418</v>
      </c>
    </row>
    <row r="7379" spans="1:24" x14ac:dyDescent="0.3">
      <c r="A7379">
        <v>9775</v>
      </c>
      <c r="C7379">
        <f>_xlfn.XLOOKUP($B7379, STANDARDS!$A:$A, STANDARDS!$B:$B,,0,2)</f>
        <v>0</v>
      </c>
      <c r="D7379" t="s">
        <v>535</v>
      </c>
      <c r="E7379" t="s">
        <v>584</v>
      </c>
      <c r="J7379" s="13">
        <v>1650</v>
      </c>
      <c r="K7379" s="13">
        <v>65</v>
      </c>
      <c r="L7379" s="16" t="s">
        <v>1325</v>
      </c>
      <c r="M7379" t="s">
        <v>583</v>
      </c>
      <c r="P7379" t="s">
        <v>243</v>
      </c>
      <c r="Q7379">
        <v>-1.66</v>
      </c>
      <c r="V7379">
        <v>1</v>
      </c>
      <c r="W7379" t="s">
        <v>1371</v>
      </c>
      <c r="X7379" t="s">
        <v>1418</v>
      </c>
    </row>
    <row r="7380" spans="1:24" x14ac:dyDescent="0.3">
      <c r="A7380">
        <v>9776</v>
      </c>
      <c r="C7380">
        <f>_xlfn.XLOOKUP($B7380, STANDARDS!$A:$A, STANDARDS!$B:$B,,0,2)</f>
        <v>0</v>
      </c>
      <c r="D7380" t="s">
        <v>535</v>
      </c>
      <c r="E7380" t="s">
        <v>584</v>
      </c>
      <c r="J7380" s="13">
        <v>1650</v>
      </c>
      <c r="K7380" s="13">
        <v>65</v>
      </c>
      <c r="L7380" s="16" t="s">
        <v>1325</v>
      </c>
      <c r="M7380" t="s">
        <v>583</v>
      </c>
      <c r="P7380" t="s">
        <v>243</v>
      </c>
      <c r="Q7380">
        <v>-6.2E-2</v>
      </c>
      <c r="V7380">
        <v>1</v>
      </c>
      <c r="W7380" t="s">
        <v>1371</v>
      </c>
      <c r="X7380" t="s">
        <v>1418</v>
      </c>
    </row>
    <row r="7381" spans="1:24" x14ac:dyDescent="0.3">
      <c r="A7381">
        <v>9777</v>
      </c>
      <c r="C7381">
        <f>_xlfn.XLOOKUP($B7381, STANDARDS!$A:$A, STANDARDS!$B:$B,,0,2)</f>
        <v>0</v>
      </c>
      <c r="D7381" t="s">
        <v>535</v>
      </c>
      <c r="E7381" t="s">
        <v>584</v>
      </c>
      <c r="J7381" s="13">
        <v>1650</v>
      </c>
      <c r="K7381" s="13">
        <v>65</v>
      </c>
      <c r="L7381" s="16" t="s">
        <v>1325</v>
      </c>
      <c r="M7381" t="s">
        <v>583</v>
      </c>
      <c r="P7381" t="s">
        <v>243</v>
      </c>
      <c r="Q7381">
        <v>-0.69</v>
      </c>
      <c r="V7381">
        <v>1</v>
      </c>
      <c r="W7381" t="s">
        <v>1371</v>
      </c>
      <c r="X7381" t="s">
        <v>1418</v>
      </c>
    </row>
    <row r="7382" spans="1:24" x14ac:dyDescent="0.3">
      <c r="A7382">
        <v>9778</v>
      </c>
      <c r="C7382">
        <f>_xlfn.XLOOKUP($B7382, STANDARDS!$A:$A, STANDARDS!$B:$B,,0,2)</f>
        <v>0</v>
      </c>
      <c r="D7382" t="s">
        <v>535</v>
      </c>
      <c r="E7382" t="s">
        <v>584</v>
      </c>
      <c r="J7382" s="13">
        <v>1650</v>
      </c>
      <c r="K7382" s="13">
        <v>65</v>
      </c>
      <c r="L7382" s="16" t="s">
        <v>1325</v>
      </c>
      <c r="M7382" t="s">
        <v>583</v>
      </c>
      <c r="P7382" t="s">
        <v>243</v>
      </c>
      <c r="Q7382">
        <v>-0.54600000000000004</v>
      </c>
      <c r="V7382">
        <v>1</v>
      </c>
      <c r="W7382" t="s">
        <v>1371</v>
      </c>
      <c r="X7382" t="s">
        <v>1418</v>
      </c>
    </row>
    <row r="7383" spans="1:24" x14ac:dyDescent="0.3">
      <c r="A7383">
        <v>9779</v>
      </c>
      <c r="C7383">
        <f>_xlfn.XLOOKUP($B7383, STANDARDS!$A:$A, STANDARDS!$B:$B,,0,2)</f>
        <v>0</v>
      </c>
      <c r="D7383" t="s">
        <v>535</v>
      </c>
      <c r="J7383" s="13">
        <v>1650</v>
      </c>
      <c r="K7383" s="13">
        <v>65</v>
      </c>
      <c r="L7383" s="16" t="s">
        <v>1325</v>
      </c>
      <c r="M7383" t="s">
        <v>583</v>
      </c>
      <c r="P7383" t="s">
        <v>243</v>
      </c>
      <c r="Q7383">
        <v>0.375</v>
      </c>
      <c r="V7383">
        <v>1</v>
      </c>
      <c r="W7383" t="s">
        <v>1371</v>
      </c>
      <c r="X7383" t="s">
        <v>1418</v>
      </c>
    </row>
    <row r="7384" spans="1:24" x14ac:dyDescent="0.3">
      <c r="A7384">
        <v>9780</v>
      </c>
      <c r="C7384">
        <f>_xlfn.XLOOKUP($B7384, STANDARDS!$A:$A, STANDARDS!$B:$B,,0,2)</f>
        <v>0</v>
      </c>
      <c r="D7384" t="s">
        <v>535</v>
      </c>
      <c r="E7384" t="s">
        <v>584</v>
      </c>
      <c r="J7384" s="13">
        <v>1650</v>
      </c>
      <c r="K7384" s="13">
        <v>65</v>
      </c>
      <c r="L7384" s="16" t="s">
        <v>1325</v>
      </c>
      <c r="M7384" t="s">
        <v>583</v>
      </c>
      <c r="P7384" t="s">
        <v>243</v>
      </c>
      <c r="Q7384">
        <v>-0.17</v>
      </c>
      <c r="V7384">
        <v>1</v>
      </c>
      <c r="W7384" t="s">
        <v>1371</v>
      </c>
      <c r="X7384" t="s">
        <v>1418</v>
      </c>
    </row>
    <row r="7385" spans="1:24" x14ac:dyDescent="0.3">
      <c r="A7385">
        <v>9781</v>
      </c>
      <c r="C7385">
        <f>_xlfn.XLOOKUP($B7385, STANDARDS!$A:$A, STANDARDS!$B:$B,,0,2)</f>
        <v>0</v>
      </c>
      <c r="D7385" t="s">
        <v>535</v>
      </c>
      <c r="E7385" t="s">
        <v>584</v>
      </c>
      <c r="J7385" s="13">
        <v>1650</v>
      </c>
      <c r="K7385" s="13">
        <v>65</v>
      </c>
      <c r="L7385" s="16" t="s">
        <v>1325</v>
      </c>
      <c r="M7385" t="s">
        <v>583</v>
      </c>
      <c r="P7385" t="s">
        <v>243</v>
      </c>
      <c r="Q7385">
        <v>-1.7</v>
      </c>
      <c r="V7385">
        <v>1</v>
      </c>
      <c r="W7385" t="s">
        <v>1371</v>
      </c>
      <c r="X7385" t="s">
        <v>1418</v>
      </c>
    </row>
    <row r="7386" spans="1:24" x14ac:dyDescent="0.3">
      <c r="A7386">
        <v>9782</v>
      </c>
      <c r="C7386">
        <f>_xlfn.XLOOKUP($B7386, STANDARDS!$A:$A, STANDARDS!$B:$B,,0,2)</f>
        <v>0</v>
      </c>
      <c r="D7386" t="s">
        <v>535</v>
      </c>
      <c r="E7386" t="s">
        <v>584</v>
      </c>
      <c r="J7386" s="13">
        <v>1650</v>
      </c>
      <c r="K7386" s="13">
        <v>65</v>
      </c>
      <c r="L7386" s="16" t="s">
        <v>1325</v>
      </c>
      <c r="M7386" t="s">
        <v>583</v>
      </c>
      <c r="P7386" t="s">
        <v>243</v>
      </c>
      <c r="Q7386">
        <v>-0.67600000000000005</v>
      </c>
      <c r="V7386">
        <v>1</v>
      </c>
      <c r="W7386" t="s">
        <v>1371</v>
      </c>
      <c r="X7386" t="s">
        <v>1418</v>
      </c>
    </row>
    <row r="7387" spans="1:24" x14ac:dyDescent="0.3">
      <c r="A7387">
        <v>9783</v>
      </c>
      <c r="C7387">
        <f>_xlfn.XLOOKUP($B7387, STANDARDS!$A:$A, STANDARDS!$B:$B,,0,2)</f>
        <v>0</v>
      </c>
      <c r="D7387" t="s">
        <v>535</v>
      </c>
      <c r="J7387" s="13">
        <v>1650</v>
      </c>
      <c r="K7387" s="13">
        <v>65</v>
      </c>
      <c r="L7387" s="16" t="s">
        <v>1325</v>
      </c>
      <c r="M7387" t="s">
        <v>583</v>
      </c>
      <c r="P7387" t="s">
        <v>243</v>
      </c>
      <c r="Q7387">
        <v>-0.18252873218999999</v>
      </c>
      <c r="V7387">
        <v>1</v>
      </c>
      <c r="W7387" t="s">
        <v>1371</v>
      </c>
      <c r="X7387" t="s">
        <v>1418</v>
      </c>
    </row>
    <row r="7388" spans="1:24" x14ac:dyDescent="0.3">
      <c r="A7388">
        <v>9784</v>
      </c>
      <c r="C7388">
        <f>_xlfn.XLOOKUP($B7388, STANDARDS!$A:$A, STANDARDS!$B:$B,,0,2)</f>
        <v>0</v>
      </c>
      <c r="D7388" t="s">
        <v>535</v>
      </c>
      <c r="E7388" t="s">
        <v>584</v>
      </c>
      <c r="J7388" s="13">
        <v>1650</v>
      </c>
      <c r="K7388" s="13">
        <v>65</v>
      </c>
      <c r="L7388" s="16" t="s">
        <v>1325</v>
      </c>
      <c r="M7388" t="s">
        <v>583</v>
      </c>
      <c r="P7388" t="s">
        <v>243</v>
      </c>
      <c r="Q7388">
        <v>0.435</v>
      </c>
      <c r="V7388">
        <v>1</v>
      </c>
      <c r="W7388" t="s">
        <v>1371</v>
      </c>
      <c r="X7388" t="s">
        <v>1418</v>
      </c>
    </row>
    <row r="7389" spans="1:24" x14ac:dyDescent="0.3">
      <c r="A7389">
        <v>9785</v>
      </c>
      <c r="C7389">
        <f>_xlfn.XLOOKUP($B7389, STANDARDS!$A:$A, STANDARDS!$B:$B,,0,2)</f>
        <v>0</v>
      </c>
      <c r="D7389" t="s">
        <v>535</v>
      </c>
      <c r="E7389" t="s">
        <v>584</v>
      </c>
      <c r="J7389" s="13">
        <v>1650</v>
      </c>
      <c r="K7389" s="13">
        <v>65</v>
      </c>
      <c r="L7389" s="16" t="s">
        <v>1325</v>
      </c>
      <c r="M7389" t="s">
        <v>583</v>
      </c>
      <c r="P7389" t="s">
        <v>243</v>
      </c>
      <c r="Q7389">
        <v>-1.3260000000000001</v>
      </c>
      <c r="V7389">
        <v>1</v>
      </c>
      <c r="W7389" t="s">
        <v>1371</v>
      </c>
      <c r="X7389" t="s">
        <v>1418</v>
      </c>
    </row>
    <row r="7390" spans="1:24" x14ac:dyDescent="0.3">
      <c r="A7390">
        <v>9786</v>
      </c>
      <c r="C7390">
        <f>_xlfn.XLOOKUP($B7390, STANDARDS!$A:$A, STANDARDS!$B:$B,,0,2)</f>
        <v>0</v>
      </c>
      <c r="D7390" t="s">
        <v>535</v>
      </c>
      <c r="E7390" t="s">
        <v>584</v>
      </c>
      <c r="J7390" s="13">
        <v>1650</v>
      </c>
      <c r="K7390" s="13">
        <v>65</v>
      </c>
      <c r="L7390" s="16" t="s">
        <v>1325</v>
      </c>
      <c r="M7390" t="s">
        <v>583</v>
      </c>
      <c r="P7390" t="s">
        <v>243</v>
      </c>
      <c r="Q7390">
        <v>-0.73899999999999999</v>
      </c>
      <c r="V7390">
        <v>1</v>
      </c>
      <c r="W7390" t="s">
        <v>1371</v>
      </c>
      <c r="X7390" t="s">
        <v>1418</v>
      </c>
    </row>
    <row r="7391" spans="1:24" x14ac:dyDescent="0.3">
      <c r="A7391">
        <v>9787</v>
      </c>
      <c r="C7391">
        <f>_xlfn.XLOOKUP($B7391, STANDARDS!$A:$A, STANDARDS!$B:$B,,0,2)</f>
        <v>0</v>
      </c>
      <c r="D7391" t="s">
        <v>535</v>
      </c>
      <c r="E7391" t="s">
        <v>584</v>
      </c>
      <c r="J7391" s="13">
        <v>1650</v>
      </c>
      <c r="K7391" s="13">
        <v>65</v>
      </c>
      <c r="L7391" s="16" t="s">
        <v>1325</v>
      </c>
      <c r="M7391" t="s">
        <v>583</v>
      </c>
      <c r="P7391" t="s">
        <v>243</v>
      </c>
      <c r="Q7391">
        <v>-1.8580000000000001</v>
      </c>
      <c r="V7391">
        <v>1</v>
      </c>
      <c r="W7391" t="s">
        <v>1371</v>
      </c>
      <c r="X7391" t="s">
        <v>1418</v>
      </c>
    </row>
    <row r="7392" spans="1:24" x14ac:dyDescent="0.3">
      <c r="A7392">
        <v>9788</v>
      </c>
      <c r="C7392">
        <f>_xlfn.XLOOKUP($B7392, STANDARDS!$A:$A, STANDARDS!$B:$B,,0,2)</f>
        <v>0</v>
      </c>
      <c r="D7392" t="s">
        <v>535</v>
      </c>
      <c r="E7392" t="s">
        <v>584</v>
      </c>
      <c r="J7392" s="13">
        <v>1650</v>
      </c>
      <c r="K7392" s="13">
        <v>65</v>
      </c>
      <c r="L7392" s="16" t="s">
        <v>1325</v>
      </c>
      <c r="M7392" t="s">
        <v>583</v>
      </c>
      <c r="P7392" t="s">
        <v>243</v>
      </c>
      <c r="Q7392">
        <v>0.22800000000000001</v>
      </c>
      <c r="V7392">
        <v>1</v>
      </c>
      <c r="W7392" t="s">
        <v>1371</v>
      </c>
      <c r="X7392" t="s">
        <v>1418</v>
      </c>
    </row>
    <row r="7393" spans="1:24" x14ac:dyDescent="0.3">
      <c r="A7393">
        <v>9789</v>
      </c>
      <c r="C7393">
        <f>_xlfn.XLOOKUP($B7393, STANDARDS!$A:$A, STANDARDS!$B:$B,,0,2)</f>
        <v>0</v>
      </c>
      <c r="D7393" t="s">
        <v>535</v>
      </c>
      <c r="E7393" t="s">
        <v>584</v>
      </c>
      <c r="J7393" s="13">
        <v>1650</v>
      </c>
      <c r="K7393" s="13">
        <v>65</v>
      </c>
      <c r="L7393" s="16" t="s">
        <v>1325</v>
      </c>
      <c r="M7393" t="s">
        <v>583</v>
      </c>
      <c r="P7393" t="s">
        <v>243</v>
      </c>
      <c r="Q7393">
        <v>-0.48099999999999998</v>
      </c>
      <c r="V7393">
        <v>1</v>
      </c>
      <c r="W7393" t="s">
        <v>1371</v>
      </c>
      <c r="X7393" t="s">
        <v>1418</v>
      </c>
    </row>
    <row r="7394" spans="1:24" x14ac:dyDescent="0.3">
      <c r="A7394">
        <v>9790</v>
      </c>
      <c r="C7394">
        <f>_xlfn.XLOOKUP($B7394, STANDARDS!$A:$A, STANDARDS!$B:$B,,0,2)</f>
        <v>0</v>
      </c>
      <c r="D7394" t="s">
        <v>535</v>
      </c>
      <c r="E7394" t="s">
        <v>584</v>
      </c>
      <c r="J7394" s="13">
        <v>1650</v>
      </c>
      <c r="K7394" s="13">
        <v>65</v>
      </c>
      <c r="L7394" s="16" t="s">
        <v>1325</v>
      </c>
      <c r="M7394" t="s">
        <v>583</v>
      </c>
      <c r="P7394" t="s">
        <v>243</v>
      </c>
      <c r="Q7394">
        <v>-1.03</v>
      </c>
      <c r="V7394">
        <v>1</v>
      </c>
      <c r="W7394" t="s">
        <v>1371</v>
      </c>
      <c r="X7394" t="s">
        <v>1418</v>
      </c>
    </row>
    <row r="7395" spans="1:24" x14ac:dyDescent="0.3">
      <c r="A7395">
        <v>9791</v>
      </c>
      <c r="C7395">
        <f>_xlfn.XLOOKUP($B7395, STANDARDS!$A:$A, STANDARDS!$B:$B,,0,2)</f>
        <v>0</v>
      </c>
      <c r="D7395" t="s">
        <v>535</v>
      </c>
      <c r="E7395" t="s">
        <v>584</v>
      </c>
      <c r="J7395" s="13">
        <v>1650</v>
      </c>
      <c r="K7395" s="13">
        <v>65</v>
      </c>
      <c r="L7395" s="16" t="s">
        <v>1325</v>
      </c>
      <c r="M7395" t="s">
        <v>583</v>
      </c>
      <c r="P7395" t="s">
        <v>243</v>
      </c>
      <c r="Q7395">
        <v>1.4E-2</v>
      </c>
      <c r="V7395">
        <v>1</v>
      </c>
      <c r="W7395" t="s">
        <v>1371</v>
      </c>
      <c r="X7395" t="s">
        <v>1418</v>
      </c>
    </row>
    <row r="7396" spans="1:24" x14ac:dyDescent="0.3">
      <c r="A7396">
        <v>9792</v>
      </c>
      <c r="C7396">
        <f>_xlfn.XLOOKUP($B7396, STANDARDS!$A:$A, STANDARDS!$B:$B,,0,2)</f>
        <v>0</v>
      </c>
      <c r="D7396" t="s">
        <v>535</v>
      </c>
      <c r="J7396" s="13">
        <v>1650</v>
      </c>
      <c r="K7396" s="13">
        <v>65</v>
      </c>
      <c r="L7396" s="16" t="s">
        <v>1325</v>
      </c>
      <c r="M7396" t="s">
        <v>583</v>
      </c>
      <c r="P7396" t="s">
        <v>243</v>
      </c>
      <c r="Q7396">
        <v>-0.55900000000000005</v>
      </c>
      <c r="V7396">
        <v>1</v>
      </c>
      <c r="W7396" t="s">
        <v>1371</v>
      </c>
      <c r="X7396" t="s">
        <v>1418</v>
      </c>
    </row>
    <row r="7397" spans="1:24" x14ac:dyDescent="0.3">
      <c r="A7397">
        <v>9793</v>
      </c>
      <c r="C7397">
        <f>_xlfn.XLOOKUP($B7397, STANDARDS!$A:$A, STANDARDS!$B:$B,,0,2)</f>
        <v>0</v>
      </c>
      <c r="D7397" t="s">
        <v>535</v>
      </c>
      <c r="J7397" s="13">
        <v>1650</v>
      </c>
      <c r="K7397" s="13">
        <v>65</v>
      </c>
      <c r="L7397" s="16" t="s">
        <v>1325</v>
      </c>
      <c r="M7397" t="s">
        <v>583</v>
      </c>
      <c r="P7397" t="s">
        <v>243</v>
      </c>
      <c r="Q7397">
        <v>0.76800000000000002</v>
      </c>
      <c r="V7397">
        <v>1</v>
      </c>
      <c r="W7397" t="s">
        <v>1371</v>
      </c>
      <c r="X7397" t="s">
        <v>1418</v>
      </c>
    </row>
    <row r="7398" spans="1:24" x14ac:dyDescent="0.3">
      <c r="A7398">
        <v>9794</v>
      </c>
      <c r="C7398">
        <f>_xlfn.XLOOKUP($B7398, STANDARDS!$A:$A, STANDARDS!$B:$B,,0,2)</f>
        <v>0</v>
      </c>
      <c r="D7398" t="s">
        <v>535</v>
      </c>
      <c r="J7398" s="13">
        <v>1650</v>
      </c>
      <c r="K7398" s="13">
        <v>65</v>
      </c>
      <c r="L7398" s="16" t="s">
        <v>1325</v>
      </c>
      <c r="M7398" t="s">
        <v>583</v>
      </c>
      <c r="P7398" t="s">
        <v>243</v>
      </c>
      <c r="Q7398">
        <v>-1.79487146325</v>
      </c>
      <c r="V7398">
        <v>1</v>
      </c>
      <c r="W7398" t="s">
        <v>1371</v>
      </c>
      <c r="X7398" t="s">
        <v>1418</v>
      </c>
    </row>
    <row r="7399" spans="1:24" x14ac:dyDescent="0.3">
      <c r="A7399">
        <v>9795</v>
      </c>
      <c r="C7399">
        <f>_xlfn.XLOOKUP($B7399, STANDARDS!$A:$A, STANDARDS!$B:$B,,0,2)</f>
        <v>0</v>
      </c>
      <c r="D7399" t="s">
        <v>535</v>
      </c>
      <c r="E7399" t="s">
        <v>584</v>
      </c>
      <c r="J7399" s="13">
        <v>1650</v>
      </c>
      <c r="K7399" s="13">
        <v>65</v>
      </c>
      <c r="L7399" s="16" t="s">
        <v>1325</v>
      </c>
      <c r="M7399" t="s">
        <v>583</v>
      </c>
      <c r="P7399" t="s">
        <v>243</v>
      </c>
      <c r="Q7399">
        <v>-1.1459999999999999</v>
      </c>
      <c r="V7399">
        <v>1</v>
      </c>
      <c r="W7399" t="s">
        <v>1371</v>
      </c>
      <c r="X7399" t="s">
        <v>1418</v>
      </c>
    </row>
    <row r="7400" spans="1:24" x14ac:dyDescent="0.3">
      <c r="A7400">
        <v>9796</v>
      </c>
      <c r="C7400">
        <f>_xlfn.XLOOKUP($B7400, STANDARDS!$A:$A, STANDARDS!$B:$B,,0,2)</f>
        <v>0</v>
      </c>
      <c r="D7400" t="s">
        <v>535</v>
      </c>
      <c r="E7400" t="s">
        <v>584</v>
      </c>
      <c r="J7400" s="13">
        <v>1650</v>
      </c>
      <c r="K7400" s="13">
        <v>65</v>
      </c>
      <c r="L7400" s="16" t="s">
        <v>1325</v>
      </c>
      <c r="M7400" t="s">
        <v>583</v>
      </c>
      <c r="P7400" t="s">
        <v>243</v>
      </c>
      <c r="Q7400">
        <v>-0.113</v>
      </c>
      <c r="V7400">
        <v>1</v>
      </c>
      <c r="W7400" t="s">
        <v>1371</v>
      </c>
      <c r="X7400" t="s">
        <v>1418</v>
      </c>
    </row>
    <row r="7401" spans="1:24" x14ac:dyDescent="0.3">
      <c r="A7401">
        <v>9797</v>
      </c>
      <c r="C7401">
        <f>_xlfn.XLOOKUP($B7401, STANDARDS!$A:$A, STANDARDS!$B:$B,,0,2)</f>
        <v>0</v>
      </c>
      <c r="D7401" t="s">
        <v>535</v>
      </c>
      <c r="E7401" t="s">
        <v>584</v>
      </c>
      <c r="J7401" s="13">
        <v>1650</v>
      </c>
      <c r="K7401" s="13">
        <v>65</v>
      </c>
      <c r="L7401" s="16" t="s">
        <v>1325</v>
      </c>
      <c r="M7401" t="s">
        <v>583</v>
      </c>
      <c r="P7401" t="s">
        <v>243</v>
      </c>
      <c r="Q7401">
        <v>-0.84299999999999997</v>
      </c>
      <c r="V7401">
        <v>1</v>
      </c>
      <c r="W7401" t="s">
        <v>1371</v>
      </c>
      <c r="X7401" t="s">
        <v>1418</v>
      </c>
    </row>
    <row r="7402" spans="1:24" x14ac:dyDescent="0.3">
      <c r="A7402">
        <v>9798</v>
      </c>
      <c r="C7402">
        <f>_xlfn.XLOOKUP($B7402, STANDARDS!$A:$A, STANDARDS!$B:$B,,0,2)</f>
        <v>0</v>
      </c>
      <c r="D7402" t="s">
        <v>535</v>
      </c>
      <c r="E7402" t="s">
        <v>584</v>
      </c>
      <c r="J7402" s="13">
        <v>1650</v>
      </c>
      <c r="K7402" s="13">
        <v>65</v>
      </c>
      <c r="L7402" s="16" t="s">
        <v>1325</v>
      </c>
      <c r="M7402" t="s">
        <v>583</v>
      </c>
      <c r="P7402" t="s">
        <v>243</v>
      </c>
      <c r="Q7402">
        <v>-0.91700000000000004</v>
      </c>
      <c r="V7402">
        <v>1</v>
      </c>
      <c r="W7402" t="s">
        <v>1371</v>
      </c>
      <c r="X7402" t="s">
        <v>1418</v>
      </c>
    </row>
    <row r="7403" spans="1:24" x14ac:dyDescent="0.3">
      <c r="A7403">
        <v>9799</v>
      </c>
      <c r="C7403">
        <f>_xlfn.XLOOKUP($B7403, STANDARDS!$A:$A, STANDARDS!$B:$B,,0,2)</f>
        <v>0</v>
      </c>
      <c r="D7403" t="s">
        <v>535</v>
      </c>
      <c r="E7403" t="s">
        <v>584</v>
      </c>
      <c r="J7403" s="13">
        <v>1650</v>
      </c>
      <c r="K7403" s="13">
        <v>65</v>
      </c>
      <c r="L7403" s="16" t="s">
        <v>1325</v>
      </c>
      <c r="M7403" t="s">
        <v>583</v>
      </c>
      <c r="P7403" t="s">
        <v>243</v>
      </c>
      <c r="Q7403">
        <v>-0.129</v>
      </c>
      <c r="V7403">
        <v>1</v>
      </c>
      <c r="W7403" t="s">
        <v>1371</v>
      </c>
      <c r="X7403" t="s">
        <v>1418</v>
      </c>
    </row>
    <row r="7404" spans="1:24" x14ac:dyDescent="0.3">
      <c r="A7404">
        <v>9800</v>
      </c>
      <c r="C7404">
        <f>_xlfn.XLOOKUP($B7404, STANDARDS!$A:$A, STANDARDS!$B:$B,,0,2)</f>
        <v>0</v>
      </c>
      <c r="D7404" t="s">
        <v>535</v>
      </c>
      <c r="E7404" t="s">
        <v>584</v>
      </c>
      <c r="J7404" s="13">
        <v>1650</v>
      </c>
      <c r="K7404" s="13">
        <v>65</v>
      </c>
      <c r="L7404" s="16" t="s">
        <v>1325</v>
      </c>
      <c r="M7404" t="s">
        <v>583</v>
      </c>
      <c r="P7404" t="s">
        <v>243</v>
      </c>
      <c r="Q7404">
        <v>-0.59899999999999998</v>
      </c>
      <c r="V7404">
        <v>1</v>
      </c>
      <c r="W7404" t="s">
        <v>1371</v>
      </c>
      <c r="X7404" t="s">
        <v>1418</v>
      </c>
    </row>
    <row r="7405" spans="1:24" x14ac:dyDescent="0.3">
      <c r="A7405">
        <v>9801</v>
      </c>
      <c r="C7405">
        <f>_xlfn.XLOOKUP($B7405, STANDARDS!$A:$A, STANDARDS!$B:$B,,0,2)</f>
        <v>0</v>
      </c>
      <c r="D7405" t="s">
        <v>535</v>
      </c>
      <c r="E7405" t="s">
        <v>584</v>
      </c>
      <c r="J7405" s="13">
        <v>1650</v>
      </c>
      <c r="K7405" s="13">
        <v>65</v>
      </c>
      <c r="L7405" s="16" t="s">
        <v>1325</v>
      </c>
      <c r="M7405" t="s">
        <v>583</v>
      </c>
      <c r="P7405" t="s">
        <v>243</v>
      </c>
      <c r="Q7405">
        <v>-0.93700000000000006</v>
      </c>
      <c r="V7405">
        <v>1</v>
      </c>
      <c r="W7405" t="s">
        <v>1371</v>
      </c>
      <c r="X7405" t="s">
        <v>1418</v>
      </c>
    </row>
    <row r="7406" spans="1:24" x14ac:dyDescent="0.3">
      <c r="A7406">
        <v>9802</v>
      </c>
      <c r="C7406">
        <f>_xlfn.XLOOKUP($B7406, STANDARDS!$A:$A, STANDARDS!$B:$B,,0,2)</f>
        <v>0</v>
      </c>
      <c r="D7406" t="s">
        <v>535</v>
      </c>
      <c r="J7406" s="13">
        <v>1650</v>
      </c>
      <c r="K7406" s="13">
        <v>65</v>
      </c>
      <c r="L7406" s="16" t="s">
        <v>1325</v>
      </c>
      <c r="M7406" t="s">
        <v>583</v>
      </c>
      <c r="P7406" t="s">
        <v>243</v>
      </c>
      <c r="Q7406">
        <v>0.14899999999999999</v>
      </c>
      <c r="V7406">
        <v>1</v>
      </c>
      <c r="W7406" t="s">
        <v>1371</v>
      </c>
      <c r="X7406" t="s">
        <v>1418</v>
      </c>
    </row>
    <row r="7407" spans="1:24" x14ac:dyDescent="0.3">
      <c r="A7407">
        <v>9803</v>
      </c>
      <c r="C7407">
        <f>_xlfn.XLOOKUP($B7407, STANDARDS!$A:$A, STANDARDS!$B:$B,,0,2)</f>
        <v>0</v>
      </c>
      <c r="D7407" t="s">
        <v>535</v>
      </c>
      <c r="E7407" t="s">
        <v>584</v>
      </c>
      <c r="J7407" s="13">
        <v>1650</v>
      </c>
      <c r="K7407" s="13">
        <v>65</v>
      </c>
      <c r="L7407" s="16" t="s">
        <v>1325</v>
      </c>
      <c r="M7407" t="s">
        <v>583</v>
      </c>
      <c r="P7407" t="s">
        <v>243</v>
      </c>
      <c r="Q7407">
        <v>-0.29599999999999999</v>
      </c>
      <c r="V7407">
        <v>1</v>
      </c>
      <c r="W7407" t="s">
        <v>1371</v>
      </c>
      <c r="X7407" t="s">
        <v>1418</v>
      </c>
    </row>
    <row r="7408" spans="1:24" x14ac:dyDescent="0.3">
      <c r="A7408">
        <v>9804</v>
      </c>
      <c r="C7408">
        <f>_xlfn.XLOOKUP($B7408, STANDARDS!$A:$A, STANDARDS!$B:$B,,0,2)</f>
        <v>0</v>
      </c>
      <c r="D7408" t="s">
        <v>535</v>
      </c>
      <c r="E7408" t="s">
        <v>584</v>
      </c>
      <c r="J7408" s="13">
        <v>1650</v>
      </c>
      <c r="K7408" s="13">
        <v>65</v>
      </c>
      <c r="L7408" s="16" t="s">
        <v>1325</v>
      </c>
      <c r="M7408" t="s">
        <v>583</v>
      </c>
      <c r="P7408" t="s">
        <v>243</v>
      </c>
      <c r="Q7408">
        <v>-1.649</v>
      </c>
      <c r="V7408">
        <v>1</v>
      </c>
      <c r="W7408" t="s">
        <v>1371</v>
      </c>
      <c r="X7408" t="s">
        <v>1418</v>
      </c>
    </row>
    <row r="7409" spans="1:24" x14ac:dyDescent="0.3">
      <c r="A7409">
        <v>9805</v>
      </c>
      <c r="C7409">
        <f>_xlfn.XLOOKUP($B7409, STANDARDS!$A:$A, STANDARDS!$B:$B,,0,2)</f>
        <v>0</v>
      </c>
      <c r="D7409" t="s">
        <v>535</v>
      </c>
      <c r="E7409" t="s">
        <v>584</v>
      </c>
      <c r="J7409" s="13">
        <v>1650</v>
      </c>
      <c r="K7409" s="13">
        <v>65</v>
      </c>
      <c r="L7409" s="16" t="s">
        <v>1325</v>
      </c>
      <c r="M7409" t="s">
        <v>583</v>
      </c>
      <c r="P7409" t="s">
        <v>243</v>
      </c>
      <c r="Q7409">
        <v>-0.54500000000000004</v>
      </c>
      <c r="V7409">
        <v>1</v>
      </c>
      <c r="W7409" t="s">
        <v>1371</v>
      </c>
      <c r="X7409" t="s">
        <v>1418</v>
      </c>
    </row>
    <row r="7410" spans="1:24" x14ac:dyDescent="0.3">
      <c r="A7410">
        <v>9806</v>
      </c>
      <c r="C7410">
        <f>_xlfn.XLOOKUP($B7410, STANDARDS!$A:$A, STANDARDS!$B:$B,,0,2)</f>
        <v>0</v>
      </c>
      <c r="D7410" t="s">
        <v>535</v>
      </c>
      <c r="E7410" t="s">
        <v>584</v>
      </c>
      <c r="J7410" s="13">
        <v>1650</v>
      </c>
      <c r="K7410" s="13">
        <v>65</v>
      </c>
      <c r="L7410" s="16" t="s">
        <v>1325</v>
      </c>
      <c r="M7410" t="s">
        <v>583</v>
      </c>
      <c r="P7410" t="s">
        <v>243</v>
      </c>
      <c r="Q7410">
        <v>-0.92200000000000004</v>
      </c>
      <c r="V7410">
        <v>1</v>
      </c>
      <c r="W7410" t="s">
        <v>1371</v>
      </c>
      <c r="X7410" t="s">
        <v>1418</v>
      </c>
    </row>
    <row r="7411" spans="1:24" x14ac:dyDescent="0.3">
      <c r="A7411">
        <v>9807</v>
      </c>
      <c r="C7411">
        <f>_xlfn.XLOOKUP($B7411, STANDARDS!$A:$A, STANDARDS!$B:$B,,0,2)</f>
        <v>0</v>
      </c>
      <c r="D7411" t="s">
        <v>535</v>
      </c>
      <c r="E7411" t="s">
        <v>584</v>
      </c>
      <c r="J7411" s="13">
        <v>1650</v>
      </c>
      <c r="K7411" s="13">
        <v>65</v>
      </c>
      <c r="L7411" s="16" t="s">
        <v>1325</v>
      </c>
      <c r="M7411" t="s">
        <v>583</v>
      </c>
      <c r="P7411" t="s">
        <v>243</v>
      </c>
      <c r="Q7411">
        <v>-0.755</v>
      </c>
      <c r="V7411">
        <v>1</v>
      </c>
      <c r="W7411" t="s">
        <v>1371</v>
      </c>
      <c r="X7411" t="s">
        <v>1418</v>
      </c>
    </row>
    <row r="7412" spans="1:24" x14ac:dyDescent="0.3">
      <c r="A7412">
        <v>9808</v>
      </c>
      <c r="C7412">
        <f>_xlfn.XLOOKUP($B7412, STANDARDS!$A:$A, STANDARDS!$B:$B,,0,2)</f>
        <v>0</v>
      </c>
      <c r="D7412" t="s">
        <v>535</v>
      </c>
      <c r="E7412" t="s">
        <v>584</v>
      </c>
      <c r="J7412" s="13">
        <v>1650</v>
      </c>
      <c r="K7412" s="13">
        <v>65</v>
      </c>
      <c r="L7412" s="16" t="s">
        <v>1325</v>
      </c>
      <c r="M7412" t="s">
        <v>583</v>
      </c>
      <c r="P7412" t="s">
        <v>243</v>
      </c>
      <c r="Q7412">
        <v>-0.26300000000000001</v>
      </c>
      <c r="V7412">
        <v>1</v>
      </c>
      <c r="W7412" t="s">
        <v>1371</v>
      </c>
      <c r="X7412" t="s">
        <v>1418</v>
      </c>
    </row>
    <row r="7413" spans="1:24" x14ac:dyDescent="0.3">
      <c r="A7413">
        <v>9809</v>
      </c>
      <c r="C7413">
        <f>_xlfn.XLOOKUP($B7413, STANDARDS!$A:$A, STANDARDS!$B:$B,,0,2)</f>
        <v>0</v>
      </c>
      <c r="D7413" t="s">
        <v>535</v>
      </c>
      <c r="E7413" t="s">
        <v>584</v>
      </c>
      <c r="J7413" s="13">
        <v>1650</v>
      </c>
      <c r="K7413" s="13">
        <v>65</v>
      </c>
      <c r="L7413" s="16" t="s">
        <v>1325</v>
      </c>
      <c r="M7413" t="s">
        <v>583</v>
      </c>
      <c r="P7413" t="s">
        <v>243</v>
      </c>
      <c r="Q7413">
        <v>-0.55500000000000005</v>
      </c>
      <c r="V7413">
        <v>1</v>
      </c>
      <c r="W7413" t="s">
        <v>1371</v>
      </c>
      <c r="X7413" t="s">
        <v>1418</v>
      </c>
    </row>
    <row r="7414" spans="1:24" x14ac:dyDescent="0.3">
      <c r="A7414">
        <v>9810</v>
      </c>
      <c r="C7414">
        <f>_xlfn.XLOOKUP($B7414, STANDARDS!$A:$A, STANDARDS!$B:$B,,0,2)</f>
        <v>0</v>
      </c>
      <c r="D7414" t="s">
        <v>535</v>
      </c>
      <c r="E7414" t="s">
        <v>584</v>
      </c>
      <c r="J7414" s="13">
        <v>1650</v>
      </c>
      <c r="K7414" s="13">
        <v>65</v>
      </c>
      <c r="L7414" s="16" t="s">
        <v>1325</v>
      </c>
      <c r="M7414" t="s">
        <v>583</v>
      </c>
      <c r="P7414" t="s">
        <v>243</v>
      </c>
      <c r="Q7414">
        <v>-0.878</v>
      </c>
      <c r="V7414">
        <v>1</v>
      </c>
      <c r="W7414" t="s">
        <v>1371</v>
      </c>
      <c r="X7414" t="s">
        <v>1418</v>
      </c>
    </row>
    <row r="7415" spans="1:24" x14ac:dyDescent="0.3">
      <c r="A7415">
        <v>9811</v>
      </c>
      <c r="C7415">
        <f>_xlfn.XLOOKUP($B7415, STANDARDS!$A:$A, STANDARDS!$B:$B,,0,2)</f>
        <v>0</v>
      </c>
      <c r="D7415" t="s">
        <v>535</v>
      </c>
      <c r="E7415" t="s">
        <v>584</v>
      </c>
      <c r="J7415" s="13">
        <v>1650</v>
      </c>
      <c r="K7415" s="13">
        <v>65</v>
      </c>
      <c r="L7415" s="16" t="s">
        <v>1325</v>
      </c>
      <c r="M7415" t="s">
        <v>583</v>
      </c>
      <c r="P7415" t="s">
        <v>243</v>
      </c>
      <c r="Q7415">
        <v>-1.0109999999999999</v>
      </c>
      <c r="V7415">
        <v>1</v>
      </c>
      <c r="W7415" t="s">
        <v>1371</v>
      </c>
      <c r="X7415" t="s">
        <v>1418</v>
      </c>
    </row>
    <row r="7416" spans="1:24" x14ac:dyDescent="0.3">
      <c r="A7416">
        <v>9812</v>
      </c>
      <c r="C7416">
        <f>_xlfn.XLOOKUP($B7416, STANDARDS!$A:$A, STANDARDS!$B:$B,,0,2)</f>
        <v>0</v>
      </c>
      <c r="D7416" t="s">
        <v>535</v>
      </c>
      <c r="E7416" t="s">
        <v>584</v>
      </c>
      <c r="J7416" s="13">
        <v>1650</v>
      </c>
      <c r="K7416" s="13">
        <v>65</v>
      </c>
      <c r="L7416" s="16" t="s">
        <v>1325</v>
      </c>
      <c r="M7416" t="s">
        <v>583</v>
      </c>
      <c r="P7416" t="s">
        <v>243</v>
      </c>
      <c r="Q7416">
        <v>-0.65900000000000003</v>
      </c>
      <c r="V7416">
        <v>1</v>
      </c>
      <c r="W7416" t="s">
        <v>1371</v>
      </c>
      <c r="X7416" t="s">
        <v>1418</v>
      </c>
    </row>
    <row r="7417" spans="1:24" x14ac:dyDescent="0.3">
      <c r="A7417">
        <v>9813</v>
      </c>
      <c r="C7417">
        <f>_xlfn.XLOOKUP($B7417, STANDARDS!$A:$A, STANDARDS!$B:$B,,0,2)</f>
        <v>0</v>
      </c>
      <c r="D7417" t="s">
        <v>535</v>
      </c>
      <c r="J7417" s="13">
        <v>1650</v>
      </c>
      <c r="K7417" s="13">
        <v>65</v>
      </c>
      <c r="L7417" s="16" t="s">
        <v>1325</v>
      </c>
      <c r="M7417" t="s">
        <v>583</v>
      </c>
      <c r="P7417" t="s">
        <v>243</v>
      </c>
      <c r="Q7417">
        <v>-0.747</v>
      </c>
      <c r="V7417">
        <v>1</v>
      </c>
      <c r="W7417" t="s">
        <v>1371</v>
      </c>
      <c r="X7417" t="s">
        <v>1418</v>
      </c>
    </row>
    <row r="7418" spans="1:24" x14ac:dyDescent="0.3">
      <c r="A7418">
        <v>9814</v>
      </c>
      <c r="C7418">
        <f>_xlfn.XLOOKUP($B7418, STANDARDS!$A:$A, STANDARDS!$B:$B,,0,2)</f>
        <v>0</v>
      </c>
      <c r="D7418" t="s">
        <v>535</v>
      </c>
      <c r="E7418" t="s">
        <v>584</v>
      </c>
      <c r="J7418" s="13">
        <v>1650</v>
      </c>
      <c r="K7418" s="13">
        <v>65</v>
      </c>
      <c r="L7418" s="16" t="s">
        <v>1325</v>
      </c>
      <c r="M7418" t="s">
        <v>583</v>
      </c>
      <c r="P7418" t="s">
        <v>243</v>
      </c>
      <c r="Q7418">
        <v>-0.78400000000000003</v>
      </c>
      <c r="V7418">
        <v>1</v>
      </c>
      <c r="W7418" t="s">
        <v>1371</v>
      </c>
      <c r="X7418" t="s">
        <v>1418</v>
      </c>
    </row>
    <row r="7419" spans="1:24" x14ac:dyDescent="0.3">
      <c r="A7419">
        <v>9815</v>
      </c>
      <c r="C7419">
        <f>_xlfn.XLOOKUP($B7419, STANDARDS!$A:$A, STANDARDS!$B:$B,,0,2)</f>
        <v>0</v>
      </c>
      <c r="D7419" t="s">
        <v>535</v>
      </c>
      <c r="E7419" t="s">
        <v>584</v>
      </c>
      <c r="J7419" s="13">
        <v>1650</v>
      </c>
      <c r="K7419" s="13">
        <v>65</v>
      </c>
      <c r="L7419" s="16" t="s">
        <v>1325</v>
      </c>
      <c r="M7419" t="s">
        <v>583</v>
      </c>
      <c r="P7419" t="s">
        <v>243</v>
      </c>
      <c r="Q7419">
        <v>-1.33</v>
      </c>
      <c r="V7419">
        <v>1</v>
      </c>
      <c r="W7419" t="s">
        <v>1371</v>
      </c>
      <c r="X7419" t="s">
        <v>1418</v>
      </c>
    </row>
    <row r="7420" spans="1:24" x14ac:dyDescent="0.3">
      <c r="A7420">
        <v>9816</v>
      </c>
      <c r="C7420">
        <f>_xlfn.XLOOKUP($B7420, STANDARDS!$A:$A, STANDARDS!$B:$B,,0,2)</f>
        <v>0</v>
      </c>
      <c r="D7420" t="s">
        <v>535</v>
      </c>
      <c r="E7420" t="s">
        <v>584</v>
      </c>
      <c r="J7420" s="13">
        <v>1650</v>
      </c>
      <c r="K7420" s="13">
        <v>65</v>
      </c>
      <c r="L7420" s="16" t="s">
        <v>1325</v>
      </c>
      <c r="M7420" t="s">
        <v>583</v>
      </c>
      <c r="P7420" t="s">
        <v>243</v>
      </c>
      <c r="Q7420">
        <v>-0.437</v>
      </c>
      <c r="V7420">
        <v>1</v>
      </c>
      <c r="W7420" t="s">
        <v>1371</v>
      </c>
      <c r="X7420" t="s">
        <v>1418</v>
      </c>
    </row>
    <row r="7421" spans="1:24" x14ac:dyDescent="0.3">
      <c r="A7421">
        <v>9817</v>
      </c>
      <c r="C7421">
        <f>_xlfn.XLOOKUP($B7421, STANDARDS!$A:$A, STANDARDS!$B:$B,,0,2)</f>
        <v>0</v>
      </c>
      <c r="D7421" t="s">
        <v>535</v>
      </c>
      <c r="E7421" t="s">
        <v>584</v>
      </c>
      <c r="J7421" s="13">
        <v>1650</v>
      </c>
      <c r="K7421" s="13">
        <v>65</v>
      </c>
      <c r="L7421" s="16" t="s">
        <v>1325</v>
      </c>
      <c r="M7421" t="s">
        <v>583</v>
      </c>
      <c r="P7421" t="s">
        <v>243</v>
      </c>
      <c r="Q7421">
        <v>-1.456</v>
      </c>
      <c r="V7421">
        <v>1</v>
      </c>
      <c r="W7421" t="s">
        <v>1371</v>
      </c>
      <c r="X7421" t="s">
        <v>1418</v>
      </c>
    </row>
    <row r="7422" spans="1:24" x14ac:dyDescent="0.3">
      <c r="A7422">
        <v>9818</v>
      </c>
      <c r="C7422">
        <f>_xlfn.XLOOKUP($B7422, STANDARDS!$A:$A, STANDARDS!$B:$B,,0,2)</f>
        <v>0</v>
      </c>
      <c r="D7422" t="s">
        <v>535</v>
      </c>
      <c r="J7422" s="13">
        <v>1650</v>
      </c>
      <c r="K7422" s="13">
        <v>65</v>
      </c>
      <c r="L7422" s="16" t="s">
        <v>1325</v>
      </c>
      <c r="M7422" t="s">
        <v>583</v>
      </c>
      <c r="P7422" t="s">
        <v>243</v>
      </c>
      <c r="Q7422">
        <v>7.5638729659999904E-2</v>
      </c>
      <c r="V7422">
        <v>1</v>
      </c>
      <c r="W7422" t="s">
        <v>1371</v>
      </c>
      <c r="X7422" t="s">
        <v>1418</v>
      </c>
    </row>
    <row r="7423" spans="1:24" x14ac:dyDescent="0.3">
      <c r="A7423">
        <v>9819</v>
      </c>
      <c r="C7423">
        <f>_xlfn.XLOOKUP($B7423, STANDARDS!$A:$A, STANDARDS!$B:$B,,0,2)</f>
        <v>0</v>
      </c>
      <c r="D7423" t="s">
        <v>535</v>
      </c>
      <c r="E7423" t="s">
        <v>584</v>
      </c>
      <c r="J7423" s="13">
        <v>1650</v>
      </c>
      <c r="K7423" s="13">
        <v>65</v>
      </c>
      <c r="L7423" s="16" t="s">
        <v>1325</v>
      </c>
      <c r="M7423" t="s">
        <v>583</v>
      </c>
      <c r="P7423" t="s">
        <v>243</v>
      </c>
      <c r="Q7423">
        <v>-1.304</v>
      </c>
      <c r="V7423">
        <v>1</v>
      </c>
      <c r="W7423" t="s">
        <v>1371</v>
      </c>
      <c r="X7423" t="s">
        <v>1418</v>
      </c>
    </row>
    <row r="7424" spans="1:24" x14ac:dyDescent="0.3">
      <c r="A7424">
        <v>9820</v>
      </c>
      <c r="C7424">
        <f>_xlfn.XLOOKUP($B7424, STANDARDS!$A:$A, STANDARDS!$B:$B,,0,2)</f>
        <v>0</v>
      </c>
      <c r="D7424" t="s">
        <v>535</v>
      </c>
      <c r="E7424" t="s">
        <v>584</v>
      </c>
      <c r="J7424" s="13">
        <v>1650</v>
      </c>
      <c r="K7424" s="13">
        <v>65</v>
      </c>
      <c r="L7424" s="16" t="s">
        <v>1325</v>
      </c>
      <c r="M7424" t="s">
        <v>583</v>
      </c>
      <c r="P7424" t="s">
        <v>243</v>
      </c>
      <c r="Q7424">
        <v>-0.91700000000000004</v>
      </c>
      <c r="V7424">
        <v>1</v>
      </c>
      <c r="W7424" t="s">
        <v>1371</v>
      </c>
      <c r="X7424" t="s">
        <v>1418</v>
      </c>
    </row>
    <row r="7425" spans="1:24" x14ac:dyDescent="0.3">
      <c r="A7425">
        <v>9821</v>
      </c>
      <c r="C7425">
        <f>_xlfn.XLOOKUP($B7425, STANDARDS!$A:$A, STANDARDS!$B:$B,,0,2)</f>
        <v>0</v>
      </c>
      <c r="D7425" t="s">
        <v>535</v>
      </c>
      <c r="J7425" s="13">
        <v>1650</v>
      </c>
      <c r="K7425" s="13">
        <v>65</v>
      </c>
      <c r="L7425" s="16" t="s">
        <v>1325</v>
      </c>
      <c r="M7425" t="s">
        <v>583</v>
      </c>
      <c r="P7425" t="s">
        <v>243</v>
      </c>
      <c r="Q7425">
        <v>-0.12240360926</v>
      </c>
      <c r="V7425">
        <v>1</v>
      </c>
      <c r="W7425" t="s">
        <v>1371</v>
      </c>
      <c r="X7425" t="s">
        <v>1418</v>
      </c>
    </row>
    <row r="7426" spans="1:24" x14ac:dyDescent="0.3">
      <c r="A7426">
        <v>9822</v>
      </c>
      <c r="C7426">
        <f>_xlfn.XLOOKUP($B7426, STANDARDS!$A:$A, STANDARDS!$B:$B,,0,2)</f>
        <v>0</v>
      </c>
      <c r="D7426" t="s">
        <v>535</v>
      </c>
      <c r="J7426" s="13">
        <v>1650</v>
      </c>
      <c r="K7426" s="13">
        <v>65</v>
      </c>
      <c r="L7426" s="16" t="s">
        <v>1325</v>
      </c>
      <c r="M7426" t="s">
        <v>583</v>
      </c>
      <c r="P7426" t="s">
        <v>243</v>
      </c>
      <c r="Q7426">
        <v>-0.38325458138000001</v>
      </c>
      <c r="V7426">
        <v>1</v>
      </c>
      <c r="W7426" t="s">
        <v>1371</v>
      </c>
      <c r="X7426" t="s">
        <v>1418</v>
      </c>
    </row>
    <row r="7427" spans="1:24" x14ac:dyDescent="0.3">
      <c r="A7427">
        <v>9823</v>
      </c>
      <c r="C7427">
        <f>_xlfn.XLOOKUP($B7427, STANDARDS!$A:$A, STANDARDS!$B:$B,,0,2)</f>
        <v>0</v>
      </c>
      <c r="D7427" t="s">
        <v>535</v>
      </c>
      <c r="E7427" t="s">
        <v>584</v>
      </c>
      <c r="J7427" s="13">
        <v>1650</v>
      </c>
      <c r="K7427" s="13">
        <v>65</v>
      </c>
      <c r="L7427" s="16" t="s">
        <v>1325</v>
      </c>
      <c r="M7427" t="s">
        <v>583</v>
      </c>
      <c r="P7427" t="s">
        <v>243</v>
      </c>
      <c r="Q7427">
        <v>-4.8000000000000001E-2</v>
      </c>
      <c r="V7427">
        <v>1</v>
      </c>
      <c r="W7427" t="s">
        <v>1371</v>
      </c>
      <c r="X7427" t="s">
        <v>1418</v>
      </c>
    </row>
    <row r="7428" spans="1:24" x14ac:dyDescent="0.3">
      <c r="A7428">
        <v>9824</v>
      </c>
      <c r="C7428">
        <f>_xlfn.XLOOKUP($B7428, STANDARDS!$A:$A, STANDARDS!$B:$B,,0,2)</f>
        <v>0</v>
      </c>
      <c r="D7428" t="s">
        <v>535</v>
      </c>
      <c r="E7428" t="s">
        <v>584</v>
      </c>
      <c r="J7428" s="13">
        <v>1650</v>
      </c>
      <c r="K7428" s="13">
        <v>65</v>
      </c>
      <c r="L7428" s="16" t="s">
        <v>1325</v>
      </c>
      <c r="M7428" t="s">
        <v>583</v>
      </c>
      <c r="P7428" t="s">
        <v>243</v>
      </c>
      <c r="Q7428">
        <v>-0.83099999999999996</v>
      </c>
      <c r="V7428">
        <v>1</v>
      </c>
      <c r="W7428" t="s">
        <v>1371</v>
      </c>
      <c r="X7428" t="s">
        <v>1418</v>
      </c>
    </row>
    <row r="7429" spans="1:24" x14ac:dyDescent="0.3">
      <c r="A7429">
        <v>9825</v>
      </c>
      <c r="C7429">
        <f>_xlfn.XLOOKUP($B7429, STANDARDS!$A:$A, STANDARDS!$B:$B,,0,2)</f>
        <v>0</v>
      </c>
      <c r="D7429" t="s">
        <v>535</v>
      </c>
      <c r="E7429" t="s">
        <v>584</v>
      </c>
      <c r="J7429" s="13">
        <v>1650</v>
      </c>
      <c r="K7429" s="13">
        <v>65</v>
      </c>
      <c r="L7429" s="16" t="s">
        <v>1325</v>
      </c>
      <c r="M7429" t="s">
        <v>583</v>
      </c>
      <c r="P7429" t="s">
        <v>243</v>
      </c>
      <c r="Q7429">
        <v>-1.145</v>
      </c>
      <c r="V7429">
        <v>1</v>
      </c>
      <c r="W7429" t="s">
        <v>1371</v>
      </c>
      <c r="X7429" t="s">
        <v>1418</v>
      </c>
    </row>
    <row r="7430" spans="1:24" x14ac:dyDescent="0.3">
      <c r="A7430">
        <v>9826</v>
      </c>
      <c r="C7430">
        <f>_xlfn.XLOOKUP($B7430, STANDARDS!$A:$A, STANDARDS!$B:$B,,0,2)</f>
        <v>0</v>
      </c>
      <c r="D7430" t="s">
        <v>535</v>
      </c>
      <c r="E7430" t="s">
        <v>584</v>
      </c>
      <c r="J7430" s="13">
        <v>1650</v>
      </c>
      <c r="K7430" s="13">
        <v>65</v>
      </c>
      <c r="L7430" s="16" t="s">
        <v>1325</v>
      </c>
      <c r="M7430" t="s">
        <v>583</v>
      </c>
      <c r="P7430" t="s">
        <v>243</v>
      </c>
      <c r="Q7430">
        <v>0.42499999999999999</v>
      </c>
      <c r="V7430">
        <v>1</v>
      </c>
      <c r="W7430" t="s">
        <v>1371</v>
      </c>
      <c r="X7430" t="s">
        <v>1418</v>
      </c>
    </row>
    <row r="7431" spans="1:24" x14ac:dyDescent="0.3">
      <c r="A7431">
        <v>9827</v>
      </c>
      <c r="C7431">
        <f>_xlfn.XLOOKUP($B7431, STANDARDS!$A:$A, STANDARDS!$B:$B,,0,2)</f>
        <v>0</v>
      </c>
      <c r="D7431" t="s">
        <v>535</v>
      </c>
      <c r="E7431" t="s">
        <v>584</v>
      </c>
      <c r="J7431" s="13">
        <v>1650</v>
      </c>
      <c r="K7431" s="13">
        <v>65</v>
      </c>
      <c r="L7431" s="16" t="s">
        <v>1325</v>
      </c>
      <c r="M7431" t="s">
        <v>583</v>
      </c>
      <c r="P7431" t="s">
        <v>243</v>
      </c>
      <c r="Q7431">
        <v>-0.184</v>
      </c>
      <c r="V7431">
        <v>1</v>
      </c>
      <c r="W7431" t="s">
        <v>1371</v>
      </c>
      <c r="X7431" t="s">
        <v>1418</v>
      </c>
    </row>
    <row r="7432" spans="1:24" x14ac:dyDescent="0.3">
      <c r="A7432">
        <v>9828</v>
      </c>
      <c r="C7432">
        <f>_xlfn.XLOOKUP($B7432, STANDARDS!$A:$A, STANDARDS!$B:$B,,0,2)</f>
        <v>0</v>
      </c>
      <c r="D7432" t="s">
        <v>535</v>
      </c>
      <c r="E7432" t="s">
        <v>584</v>
      </c>
      <c r="J7432" s="13">
        <v>1650</v>
      </c>
      <c r="K7432" s="13">
        <v>65</v>
      </c>
      <c r="L7432" s="16" t="s">
        <v>1325</v>
      </c>
      <c r="M7432" t="s">
        <v>583</v>
      </c>
      <c r="P7432" t="s">
        <v>243</v>
      </c>
      <c r="Q7432">
        <v>-0.60899999999999999</v>
      </c>
      <c r="V7432">
        <v>1</v>
      </c>
      <c r="W7432" t="s">
        <v>1371</v>
      </c>
      <c r="X7432" t="s">
        <v>1418</v>
      </c>
    </row>
    <row r="7433" spans="1:24" x14ac:dyDescent="0.3">
      <c r="A7433">
        <v>9829</v>
      </c>
      <c r="C7433">
        <f>_xlfn.XLOOKUP($B7433, STANDARDS!$A:$A, STANDARDS!$B:$B,,0,2)</f>
        <v>0</v>
      </c>
      <c r="D7433" t="s">
        <v>535</v>
      </c>
      <c r="E7433" t="s">
        <v>584</v>
      </c>
      <c r="J7433" s="13">
        <v>1650</v>
      </c>
      <c r="K7433" s="13">
        <v>65</v>
      </c>
      <c r="L7433" s="16" t="s">
        <v>1325</v>
      </c>
      <c r="M7433" t="s">
        <v>583</v>
      </c>
      <c r="P7433" t="s">
        <v>243</v>
      </c>
      <c r="Q7433">
        <v>-0.83</v>
      </c>
      <c r="V7433">
        <v>1</v>
      </c>
      <c r="W7433" t="s">
        <v>1371</v>
      </c>
      <c r="X7433" t="s">
        <v>1418</v>
      </c>
    </row>
    <row r="7434" spans="1:24" x14ac:dyDescent="0.3">
      <c r="A7434">
        <v>9830</v>
      </c>
      <c r="C7434">
        <f>_xlfn.XLOOKUP($B7434, STANDARDS!$A:$A, STANDARDS!$B:$B,,0,2)</f>
        <v>0</v>
      </c>
      <c r="D7434" t="s">
        <v>535</v>
      </c>
      <c r="J7434" s="13">
        <v>1650</v>
      </c>
      <c r="K7434" s="13">
        <v>65</v>
      </c>
      <c r="L7434" s="16" t="s">
        <v>1325</v>
      </c>
      <c r="M7434" t="s">
        <v>583</v>
      </c>
      <c r="P7434" t="s">
        <v>243</v>
      </c>
      <c r="Q7434">
        <v>-0.98029485162999996</v>
      </c>
      <c r="V7434">
        <v>1</v>
      </c>
      <c r="W7434" t="s">
        <v>1371</v>
      </c>
      <c r="X7434" t="s">
        <v>1418</v>
      </c>
    </row>
    <row r="7435" spans="1:24" x14ac:dyDescent="0.3">
      <c r="A7435">
        <v>9831</v>
      </c>
      <c r="C7435">
        <f>_xlfn.XLOOKUP($B7435, STANDARDS!$A:$A, STANDARDS!$B:$B,,0,2)</f>
        <v>0</v>
      </c>
      <c r="D7435" t="s">
        <v>535</v>
      </c>
      <c r="J7435" s="13">
        <v>1650</v>
      </c>
      <c r="K7435" s="13">
        <v>65</v>
      </c>
      <c r="L7435" s="16" t="s">
        <v>1325</v>
      </c>
      <c r="M7435" t="s">
        <v>583</v>
      </c>
      <c r="P7435" t="s">
        <v>243</v>
      </c>
      <c r="Q7435">
        <v>-0.78700000000000003</v>
      </c>
      <c r="V7435">
        <v>1</v>
      </c>
      <c r="W7435" t="s">
        <v>1371</v>
      </c>
      <c r="X7435" t="s">
        <v>1418</v>
      </c>
    </row>
    <row r="7436" spans="1:24" x14ac:dyDescent="0.3">
      <c r="A7436">
        <v>9832</v>
      </c>
      <c r="C7436">
        <f>_xlfn.XLOOKUP($B7436, STANDARDS!$A:$A, STANDARDS!$B:$B,,0,2)</f>
        <v>0</v>
      </c>
      <c r="D7436" t="s">
        <v>535</v>
      </c>
      <c r="J7436" s="13">
        <v>1650</v>
      </c>
      <c r="K7436" s="13">
        <v>65</v>
      </c>
      <c r="L7436" s="16" t="s">
        <v>1325</v>
      </c>
      <c r="M7436" t="s">
        <v>583</v>
      </c>
      <c r="P7436" t="s">
        <v>243</v>
      </c>
      <c r="Q7436">
        <v>0.48699999999999999</v>
      </c>
      <c r="V7436">
        <v>1</v>
      </c>
      <c r="W7436" t="s">
        <v>1371</v>
      </c>
      <c r="X7436" t="s">
        <v>1418</v>
      </c>
    </row>
    <row r="7437" spans="1:24" x14ac:dyDescent="0.3">
      <c r="A7437">
        <v>9833</v>
      </c>
      <c r="C7437">
        <f>_xlfn.XLOOKUP($B7437, STANDARDS!$A:$A, STANDARDS!$B:$B,,0,2)</f>
        <v>0</v>
      </c>
      <c r="D7437" t="s">
        <v>535</v>
      </c>
      <c r="E7437" t="s">
        <v>584</v>
      </c>
      <c r="J7437" s="13">
        <v>1650</v>
      </c>
      <c r="K7437" s="13">
        <v>65</v>
      </c>
      <c r="L7437" s="16" t="s">
        <v>1325</v>
      </c>
      <c r="M7437" t="s">
        <v>583</v>
      </c>
      <c r="P7437" t="s">
        <v>243</v>
      </c>
      <c r="Q7437">
        <v>-0.16300000000000001</v>
      </c>
      <c r="V7437">
        <v>1</v>
      </c>
      <c r="W7437" t="s">
        <v>1371</v>
      </c>
      <c r="X7437" t="s">
        <v>1418</v>
      </c>
    </row>
    <row r="7438" spans="1:24" x14ac:dyDescent="0.3">
      <c r="A7438">
        <v>9834</v>
      </c>
      <c r="C7438">
        <f>_xlfn.XLOOKUP($B7438, STANDARDS!$A:$A, STANDARDS!$B:$B,,0,2)</f>
        <v>0</v>
      </c>
      <c r="D7438" t="s">
        <v>535</v>
      </c>
      <c r="J7438" s="13">
        <v>1650</v>
      </c>
      <c r="K7438" s="13">
        <v>65</v>
      </c>
      <c r="L7438" s="16" t="s">
        <v>1325</v>
      </c>
      <c r="M7438" t="s">
        <v>583</v>
      </c>
      <c r="P7438" t="s">
        <v>243</v>
      </c>
      <c r="Q7438">
        <v>-1.038</v>
      </c>
      <c r="V7438">
        <v>1</v>
      </c>
      <c r="W7438" t="s">
        <v>1371</v>
      </c>
      <c r="X7438" t="s">
        <v>1418</v>
      </c>
    </row>
    <row r="7439" spans="1:24" x14ac:dyDescent="0.3">
      <c r="A7439">
        <v>9835</v>
      </c>
      <c r="C7439">
        <f>_xlfn.XLOOKUP($B7439, STANDARDS!$A:$A, STANDARDS!$B:$B,,0,2)</f>
        <v>0</v>
      </c>
      <c r="D7439" t="s">
        <v>535</v>
      </c>
      <c r="J7439" s="13">
        <v>1650</v>
      </c>
      <c r="K7439" s="13">
        <v>65</v>
      </c>
      <c r="L7439" s="16" t="s">
        <v>1325</v>
      </c>
      <c r="M7439" t="s">
        <v>583</v>
      </c>
      <c r="P7439" t="s">
        <v>243</v>
      </c>
      <c r="Q7439">
        <v>0.251</v>
      </c>
      <c r="V7439">
        <v>1</v>
      </c>
      <c r="W7439" t="s">
        <v>1371</v>
      </c>
      <c r="X7439" t="s">
        <v>1418</v>
      </c>
    </row>
    <row r="7440" spans="1:24" x14ac:dyDescent="0.3">
      <c r="A7440">
        <v>9836</v>
      </c>
      <c r="C7440">
        <f>_xlfn.XLOOKUP($B7440, STANDARDS!$A:$A, STANDARDS!$B:$B,,0,2)</f>
        <v>0</v>
      </c>
      <c r="D7440" t="s">
        <v>535</v>
      </c>
      <c r="J7440" s="13">
        <v>1650</v>
      </c>
      <c r="K7440" s="13">
        <v>65</v>
      </c>
      <c r="L7440" s="16" t="s">
        <v>1325</v>
      </c>
      <c r="M7440" t="s">
        <v>583</v>
      </c>
      <c r="P7440" t="s">
        <v>243</v>
      </c>
      <c r="Q7440">
        <v>-0.69732694101000003</v>
      </c>
      <c r="V7440">
        <v>1</v>
      </c>
      <c r="W7440" t="s">
        <v>1371</v>
      </c>
      <c r="X7440" t="s">
        <v>1418</v>
      </c>
    </row>
    <row r="7441" spans="1:24" x14ac:dyDescent="0.3">
      <c r="A7441">
        <v>9837</v>
      </c>
      <c r="C7441">
        <f>_xlfn.XLOOKUP($B7441, STANDARDS!$A:$A, STANDARDS!$B:$B,,0,2)</f>
        <v>0</v>
      </c>
      <c r="D7441" t="s">
        <v>535</v>
      </c>
      <c r="J7441" s="13">
        <v>1650</v>
      </c>
      <c r="K7441" s="13">
        <v>65</v>
      </c>
      <c r="L7441" s="16" t="s">
        <v>1325</v>
      </c>
      <c r="M7441" t="s">
        <v>583</v>
      </c>
      <c r="P7441" t="s">
        <v>243</v>
      </c>
      <c r="Q7441">
        <v>0.20880202694</v>
      </c>
      <c r="V7441">
        <v>1</v>
      </c>
      <c r="W7441" t="s">
        <v>1371</v>
      </c>
      <c r="X7441" t="s">
        <v>1418</v>
      </c>
    </row>
    <row r="7442" spans="1:24" x14ac:dyDescent="0.3">
      <c r="A7442">
        <v>9838</v>
      </c>
      <c r="C7442">
        <f>_xlfn.XLOOKUP($B7442, STANDARDS!$A:$A, STANDARDS!$B:$B,,0,2)</f>
        <v>0</v>
      </c>
      <c r="D7442" t="s">
        <v>535</v>
      </c>
      <c r="J7442" s="13">
        <v>1650</v>
      </c>
      <c r="K7442" s="13">
        <v>65</v>
      </c>
      <c r="L7442" s="16" t="s">
        <v>1325</v>
      </c>
      <c r="M7442" t="s">
        <v>583</v>
      </c>
      <c r="P7442" t="s">
        <v>243</v>
      </c>
      <c r="Q7442">
        <v>-0.80100000000000005</v>
      </c>
      <c r="V7442">
        <v>1</v>
      </c>
      <c r="W7442" t="s">
        <v>1371</v>
      </c>
      <c r="X7442" t="s">
        <v>1418</v>
      </c>
    </row>
    <row r="7443" spans="1:24" x14ac:dyDescent="0.3">
      <c r="A7443">
        <v>9839</v>
      </c>
      <c r="C7443">
        <f>_xlfn.XLOOKUP($B7443, STANDARDS!$A:$A, STANDARDS!$B:$B,,0,2)</f>
        <v>0</v>
      </c>
      <c r="D7443" t="s">
        <v>535</v>
      </c>
      <c r="J7443" s="13">
        <v>1650</v>
      </c>
      <c r="K7443" s="13">
        <v>65</v>
      </c>
      <c r="L7443" s="16" t="s">
        <v>1325</v>
      </c>
      <c r="M7443" t="s">
        <v>583</v>
      </c>
      <c r="P7443" t="s">
        <v>243</v>
      </c>
      <c r="Q7443">
        <v>0.88007284139999997</v>
      </c>
      <c r="V7443">
        <v>1</v>
      </c>
      <c r="W7443" t="s">
        <v>1371</v>
      </c>
      <c r="X7443" t="s">
        <v>1418</v>
      </c>
    </row>
    <row r="7444" spans="1:24" x14ac:dyDescent="0.3">
      <c r="A7444">
        <v>9840</v>
      </c>
      <c r="C7444">
        <f>_xlfn.XLOOKUP($B7444, STANDARDS!$A:$A, STANDARDS!$B:$B,,0,2)</f>
        <v>0</v>
      </c>
      <c r="D7444" t="s">
        <v>535</v>
      </c>
      <c r="J7444" s="13">
        <v>1650</v>
      </c>
      <c r="K7444" s="13">
        <v>65</v>
      </c>
      <c r="L7444" s="16" t="s">
        <v>1325</v>
      </c>
      <c r="M7444" t="s">
        <v>583</v>
      </c>
      <c r="P7444" t="s">
        <v>243</v>
      </c>
      <c r="Q7444">
        <v>-0.48599999999999999</v>
      </c>
      <c r="V7444">
        <v>1</v>
      </c>
      <c r="W7444" t="s">
        <v>1371</v>
      </c>
      <c r="X7444" t="s">
        <v>1418</v>
      </c>
    </row>
    <row r="7445" spans="1:24" x14ac:dyDescent="0.3">
      <c r="A7445">
        <v>9841</v>
      </c>
      <c r="C7445">
        <f>_xlfn.XLOOKUP($B7445, STANDARDS!$A:$A, STANDARDS!$B:$B,,0,2)</f>
        <v>0</v>
      </c>
      <c r="D7445" t="s">
        <v>535</v>
      </c>
      <c r="J7445" s="13">
        <v>1650</v>
      </c>
      <c r="K7445" s="13">
        <v>65</v>
      </c>
      <c r="L7445" s="16" t="s">
        <v>1325</v>
      </c>
      <c r="M7445" t="s">
        <v>583</v>
      </c>
      <c r="P7445" t="s">
        <v>243</v>
      </c>
      <c r="Q7445">
        <v>-0.53</v>
      </c>
      <c r="V7445">
        <v>1</v>
      </c>
      <c r="W7445" t="s">
        <v>1371</v>
      </c>
      <c r="X7445" t="s">
        <v>1418</v>
      </c>
    </row>
    <row r="7446" spans="1:24" x14ac:dyDescent="0.3">
      <c r="A7446">
        <v>9842</v>
      </c>
      <c r="C7446">
        <f>_xlfn.XLOOKUP($B7446, STANDARDS!$A:$A, STANDARDS!$B:$B,,0,2)</f>
        <v>0</v>
      </c>
      <c r="D7446" t="s">
        <v>535</v>
      </c>
      <c r="J7446" s="13">
        <v>1650</v>
      </c>
      <c r="K7446" s="13">
        <v>65</v>
      </c>
      <c r="L7446" s="16" t="s">
        <v>1325</v>
      </c>
      <c r="M7446" t="s">
        <v>583</v>
      </c>
      <c r="P7446" t="s">
        <v>243</v>
      </c>
      <c r="Q7446">
        <v>-0.26500000000000001</v>
      </c>
      <c r="V7446">
        <v>1</v>
      </c>
      <c r="W7446" t="s">
        <v>1371</v>
      </c>
      <c r="X7446" t="s">
        <v>1418</v>
      </c>
    </row>
    <row r="7447" spans="1:24" x14ac:dyDescent="0.3">
      <c r="A7447">
        <v>9843</v>
      </c>
      <c r="C7447">
        <f>_xlfn.XLOOKUP($B7447, STANDARDS!$A:$A, STANDARDS!$B:$B,,0,2)</f>
        <v>0</v>
      </c>
      <c r="D7447" t="s">
        <v>535</v>
      </c>
      <c r="J7447" s="13">
        <v>1650</v>
      </c>
      <c r="K7447" s="13">
        <v>65</v>
      </c>
      <c r="L7447" s="16" t="s">
        <v>1325</v>
      </c>
      <c r="M7447" t="s">
        <v>583</v>
      </c>
      <c r="P7447" t="s">
        <v>243</v>
      </c>
      <c r="Q7447">
        <v>2.5920184667199999</v>
      </c>
      <c r="V7447">
        <v>1</v>
      </c>
      <c r="W7447" t="s">
        <v>1371</v>
      </c>
      <c r="X7447" t="s">
        <v>1418</v>
      </c>
    </row>
    <row r="7448" spans="1:24" x14ac:dyDescent="0.3">
      <c r="A7448">
        <v>9844</v>
      </c>
      <c r="C7448">
        <f>_xlfn.XLOOKUP($B7448, STANDARDS!$A:$A, STANDARDS!$B:$B,,0,2)</f>
        <v>0</v>
      </c>
      <c r="D7448" t="s">
        <v>535</v>
      </c>
      <c r="E7448" t="s">
        <v>584</v>
      </c>
      <c r="J7448" s="13">
        <v>1650</v>
      </c>
      <c r="K7448" s="13">
        <v>65</v>
      </c>
      <c r="L7448" s="16" t="s">
        <v>1325</v>
      </c>
      <c r="M7448" t="s">
        <v>583</v>
      </c>
      <c r="P7448" t="s">
        <v>243</v>
      </c>
      <c r="Q7448">
        <v>0.106</v>
      </c>
      <c r="V7448">
        <v>1</v>
      </c>
      <c r="W7448" t="s">
        <v>1371</v>
      </c>
      <c r="X7448" t="s">
        <v>1418</v>
      </c>
    </row>
    <row r="7449" spans="1:24" x14ac:dyDescent="0.3">
      <c r="A7449">
        <v>9865</v>
      </c>
      <c r="B7449" s="15" t="s">
        <v>850</v>
      </c>
      <c r="C7449" t="str">
        <f>_xlfn.XLOOKUP($B7449, STANDARDS!$A:$A, STANDARDS!$B:$B,,0,2)</f>
        <v>Lady Loretta Fm, McNamara Gp</v>
      </c>
      <c r="D7449" t="s">
        <v>535</v>
      </c>
      <c r="E7449" t="s">
        <v>1188</v>
      </c>
      <c r="J7449" s="13">
        <v>1652</v>
      </c>
      <c r="K7449" s="13">
        <v>5</v>
      </c>
      <c r="L7449" s="16" t="s">
        <v>1325</v>
      </c>
      <c r="M7449" t="s">
        <v>583</v>
      </c>
      <c r="P7449" t="s">
        <v>243</v>
      </c>
      <c r="Q7449">
        <v>-1.0780000000000001</v>
      </c>
      <c r="V7449">
        <v>1</v>
      </c>
      <c r="W7449" t="s">
        <v>1371</v>
      </c>
      <c r="X7449" t="s">
        <v>1418</v>
      </c>
    </row>
    <row r="7450" spans="1:24" x14ac:dyDescent="0.3">
      <c r="A7450">
        <v>9866</v>
      </c>
      <c r="B7450" s="15" t="s">
        <v>850</v>
      </c>
      <c r="C7450" t="str">
        <f>_xlfn.XLOOKUP($B7450, STANDARDS!$A:$A, STANDARDS!$B:$B,,0,2)</f>
        <v>Lady Loretta Fm, McNamara Gp</v>
      </c>
      <c r="D7450" t="s">
        <v>535</v>
      </c>
      <c r="E7450" t="s">
        <v>1188</v>
      </c>
      <c r="J7450" s="13">
        <v>1652</v>
      </c>
      <c r="K7450" s="13">
        <v>5</v>
      </c>
      <c r="L7450" s="16" t="s">
        <v>1325</v>
      </c>
      <c r="M7450" t="s">
        <v>583</v>
      </c>
      <c r="P7450" t="s">
        <v>243</v>
      </c>
      <c r="Q7450">
        <v>-1.375</v>
      </c>
      <c r="V7450">
        <v>1</v>
      </c>
      <c r="W7450" t="s">
        <v>1371</v>
      </c>
      <c r="X7450" t="s">
        <v>1418</v>
      </c>
    </row>
    <row r="7451" spans="1:24" x14ac:dyDescent="0.3">
      <c r="A7451">
        <v>9867</v>
      </c>
      <c r="B7451" s="15" t="s">
        <v>850</v>
      </c>
      <c r="C7451" t="str">
        <f>_xlfn.XLOOKUP($B7451, STANDARDS!$A:$A, STANDARDS!$B:$B,,0,2)</f>
        <v>Lady Loretta Fm, McNamara Gp</v>
      </c>
      <c r="D7451" t="s">
        <v>535</v>
      </c>
      <c r="E7451" t="s">
        <v>1188</v>
      </c>
      <c r="J7451" s="13">
        <v>1652</v>
      </c>
      <c r="K7451" s="13">
        <v>5</v>
      </c>
      <c r="L7451" s="16" t="s">
        <v>1325</v>
      </c>
      <c r="M7451" t="s">
        <v>583</v>
      </c>
      <c r="P7451" t="s">
        <v>243</v>
      </c>
      <c r="Q7451">
        <v>-0.86399999999999999</v>
      </c>
      <c r="V7451">
        <v>1</v>
      </c>
      <c r="W7451" t="s">
        <v>1371</v>
      </c>
      <c r="X7451" t="s">
        <v>1418</v>
      </c>
    </row>
    <row r="7452" spans="1:24" x14ac:dyDescent="0.3">
      <c r="A7452">
        <v>9868</v>
      </c>
      <c r="B7452" s="15" t="s">
        <v>850</v>
      </c>
      <c r="C7452" t="str">
        <f>_xlfn.XLOOKUP($B7452, STANDARDS!$A:$A, STANDARDS!$B:$B,,0,2)</f>
        <v>Lady Loretta Fm, McNamara Gp</v>
      </c>
      <c r="D7452" t="s">
        <v>535</v>
      </c>
      <c r="E7452" t="s">
        <v>1188</v>
      </c>
      <c r="J7452" s="13">
        <v>1652</v>
      </c>
      <c r="K7452" s="13">
        <v>5</v>
      </c>
      <c r="L7452" s="16" t="s">
        <v>1325</v>
      </c>
      <c r="M7452" t="s">
        <v>583</v>
      </c>
      <c r="P7452" t="s">
        <v>243</v>
      </c>
      <c r="Q7452">
        <v>-0.82699999999999996</v>
      </c>
      <c r="V7452">
        <v>1</v>
      </c>
      <c r="W7452" t="s">
        <v>1371</v>
      </c>
      <c r="X7452" t="s">
        <v>1418</v>
      </c>
    </row>
    <row r="7453" spans="1:24" x14ac:dyDescent="0.3">
      <c r="A7453">
        <v>9869</v>
      </c>
      <c r="B7453" s="15" t="s">
        <v>850</v>
      </c>
      <c r="C7453" t="str">
        <f>_xlfn.XLOOKUP($B7453, STANDARDS!$A:$A, STANDARDS!$B:$B,,0,2)</f>
        <v>Lady Loretta Fm, McNamara Gp</v>
      </c>
      <c r="D7453" t="s">
        <v>535</v>
      </c>
      <c r="E7453" t="s">
        <v>1188</v>
      </c>
      <c r="J7453" s="13">
        <v>1652</v>
      </c>
      <c r="K7453" s="13">
        <v>5</v>
      </c>
      <c r="L7453" s="16" t="s">
        <v>1325</v>
      </c>
      <c r="M7453" t="s">
        <v>583</v>
      </c>
      <c r="P7453" t="s">
        <v>243</v>
      </c>
      <c r="Q7453">
        <v>-1.70049972183</v>
      </c>
      <c r="V7453">
        <v>1</v>
      </c>
      <c r="W7453" t="s">
        <v>1371</v>
      </c>
      <c r="X7453" t="s">
        <v>1418</v>
      </c>
    </row>
    <row r="7454" spans="1:24" x14ac:dyDescent="0.3">
      <c r="A7454">
        <v>9870</v>
      </c>
      <c r="B7454" s="15" t="s">
        <v>850</v>
      </c>
      <c r="C7454" t="str">
        <f>_xlfn.XLOOKUP($B7454, STANDARDS!$A:$A, STANDARDS!$B:$B,,0,2)</f>
        <v>Lady Loretta Fm, McNamara Gp</v>
      </c>
      <c r="D7454" t="s">
        <v>535</v>
      </c>
      <c r="E7454" t="s">
        <v>1188</v>
      </c>
      <c r="J7454" s="13">
        <v>1652</v>
      </c>
      <c r="K7454" s="13">
        <v>5</v>
      </c>
      <c r="L7454" s="16" t="s">
        <v>1325</v>
      </c>
      <c r="M7454" t="s">
        <v>583</v>
      </c>
      <c r="P7454" t="s">
        <v>243</v>
      </c>
      <c r="Q7454">
        <v>-0.67800000000000005</v>
      </c>
      <c r="V7454">
        <v>1</v>
      </c>
      <c r="W7454" t="s">
        <v>1371</v>
      </c>
      <c r="X7454" t="s">
        <v>1418</v>
      </c>
    </row>
    <row r="7455" spans="1:24" x14ac:dyDescent="0.3">
      <c r="A7455">
        <v>9871</v>
      </c>
      <c r="B7455" s="15" t="s">
        <v>850</v>
      </c>
      <c r="C7455" t="str">
        <f>_xlfn.XLOOKUP($B7455, STANDARDS!$A:$A, STANDARDS!$B:$B,,0,2)</f>
        <v>Lady Loretta Fm, McNamara Gp</v>
      </c>
      <c r="D7455" t="s">
        <v>535</v>
      </c>
      <c r="E7455" t="s">
        <v>1188</v>
      </c>
      <c r="J7455" s="13">
        <v>1652</v>
      </c>
      <c r="K7455" s="13">
        <v>5</v>
      </c>
      <c r="L7455" s="16" t="s">
        <v>1325</v>
      </c>
      <c r="M7455" t="s">
        <v>583</v>
      </c>
      <c r="P7455" t="s">
        <v>243</v>
      </c>
      <c r="Q7455">
        <v>5.8656608149999998E-2</v>
      </c>
      <c r="V7455">
        <v>1</v>
      </c>
      <c r="W7455" t="s">
        <v>1371</v>
      </c>
      <c r="X7455" t="s">
        <v>1418</v>
      </c>
    </row>
    <row r="7456" spans="1:24" x14ac:dyDescent="0.3">
      <c r="A7456">
        <v>9872</v>
      </c>
      <c r="B7456" s="15" t="s">
        <v>850</v>
      </c>
      <c r="C7456" t="str">
        <f>_xlfn.XLOOKUP($B7456, STANDARDS!$A:$A, STANDARDS!$B:$B,,0,2)</f>
        <v>Lady Loretta Fm, McNamara Gp</v>
      </c>
      <c r="D7456" t="s">
        <v>535</v>
      </c>
      <c r="E7456" t="s">
        <v>1188</v>
      </c>
      <c r="J7456" s="13">
        <v>1652</v>
      </c>
      <c r="K7456" s="13">
        <v>5</v>
      </c>
      <c r="L7456" s="16" t="s">
        <v>1325</v>
      </c>
      <c r="M7456" t="s">
        <v>583</v>
      </c>
      <c r="P7456" t="s">
        <v>243</v>
      </c>
      <c r="Q7456">
        <v>-1.2250000000000001</v>
      </c>
      <c r="V7456">
        <v>1</v>
      </c>
      <c r="W7456" t="s">
        <v>1371</v>
      </c>
      <c r="X7456" t="s">
        <v>1418</v>
      </c>
    </row>
    <row r="7457" spans="1:24" x14ac:dyDescent="0.3">
      <c r="A7457">
        <v>9873</v>
      </c>
      <c r="B7457" s="15" t="s">
        <v>850</v>
      </c>
      <c r="C7457" t="str">
        <f>_xlfn.XLOOKUP($B7457, STANDARDS!$A:$A, STANDARDS!$B:$B,,0,2)</f>
        <v>Lady Loretta Fm, McNamara Gp</v>
      </c>
      <c r="D7457" t="s">
        <v>535</v>
      </c>
      <c r="E7457" t="s">
        <v>1188</v>
      </c>
      <c r="J7457" s="13">
        <v>1652</v>
      </c>
      <c r="K7457" s="13">
        <v>5</v>
      </c>
      <c r="L7457" s="16" t="s">
        <v>1325</v>
      </c>
      <c r="M7457" t="s">
        <v>583</v>
      </c>
      <c r="P7457" t="s">
        <v>243</v>
      </c>
      <c r="Q7457">
        <v>-0.78900000000000003</v>
      </c>
      <c r="V7457">
        <v>1</v>
      </c>
      <c r="W7457" t="s">
        <v>1371</v>
      </c>
      <c r="X7457" t="s">
        <v>1418</v>
      </c>
    </row>
    <row r="7458" spans="1:24" x14ac:dyDescent="0.3">
      <c r="A7458">
        <v>9874</v>
      </c>
      <c r="B7458" s="15" t="s">
        <v>850</v>
      </c>
      <c r="C7458" t="str">
        <f>_xlfn.XLOOKUP($B7458, STANDARDS!$A:$A, STANDARDS!$B:$B,,0,2)</f>
        <v>Lady Loretta Fm, McNamara Gp</v>
      </c>
      <c r="D7458" t="s">
        <v>535</v>
      </c>
      <c r="E7458" t="s">
        <v>1188</v>
      </c>
      <c r="J7458" s="13">
        <v>1652</v>
      </c>
      <c r="K7458" s="13">
        <v>5</v>
      </c>
      <c r="L7458" s="16" t="s">
        <v>1325</v>
      </c>
      <c r="M7458" t="s">
        <v>583</v>
      </c>
      <c r="P7458" t="s">
        <v>243</v>
      </c>
      <c r="Q7458">
        <v>-0.71</v>
      </c>
      <c r="V7458">
        <v>1</v>
      </c>
      <c r="W7458" t="s">
        <v>1371</v>
      </c>
      <c r="X7458" t="s">
        <v>1418</v>
      </c>
    </row>
    <row r="7459" spans="1:24" x14ac:dyDescent="0.3">
      <c r="A7459">
        <v>9875</v>
      </c>
      <c r="B7459" s="15" t="s">
        <v>850</v>
      </c>
      <c r="C7459" t="str">
        <f>_xlfn.XLOOKUP($B7459, STANDARDS!$A:$A, STANDARDS!$B:$B,,0,2)</f>
        <v>Lady Loretta Fm, McNamara Gp</v>
      </c>
      <c r="D7459" t="s">
        <v>535</v>
      </c>
      <c r="E7459" t="s">
        <v>1188</v>
      </c>
      <c r="J7459" s="13">
        <v>1652</v>
      </c>
      <c r="K7459" s="13">
        <v>5</v>
      </c>
      <c r="L7459" s="16" t="s">
        <v>1325</v>
      </c>
      <c r="M7459" t="s">
        <v>583</v>
      </c>
      <c r="P7459" t="s">
        <v>243</v>
      </c>
      <c r="Q7459">
        <v>-0.97</v>
      </c>
      <c r="V7459">
        <v>1</v>
      </c>
      <c r="W7459" t="s">
        <v>1371</v>
      </c>
      <c r="X7459" t="s">
        <v>1418</v>
      </c>
    </row>
    <row r="7460" spans="1:24" x14ac:dyDescent="0.3">
      <c r="A7460">
        <v>9876</v>
      </c>
      <c r="B7460" s="15" t="s">
        <v>850</v>
      </c>
      <c r="C7460" t="str">
        <f>_xlfn.XLOOKUP($B7460, STANDARDS!$A:$A, STANDARDS!$B:$B,,0,2)</f>
        <v>Lady Loretta Fm, McNamara Gp</v>
      </c>
      <c r="D7460" t="s">
        <v>535</v>
      </c>
      <c r="E7460" t="s">
        <v>1188</v>
      </c>
      <c r="J7460" s="13">
        <v>1652</v>
      </c>
      <c r="K7460" s="13">
        <v>5</v>
      </c>
      <c r="L7460" s="16" t="s">
        <v>1325</v>
      </c>
      <c r="M7460" t="s">
        <v>583</v>
      </c>
      <c r="P7460" t="s">
        <v>243</v>
      </c>
      <c r="Q7460">
        <v>-0.13800000000000001</v>
      </c>
      <c r="V7460">
        <v>1</v>
      </c>
      <c r="W7460" t="s">
        <v>1371</v>
      </c>
      <c r="X7460" t="s">
        <v>1418</v>
      </c>
    </row>
    <row r="7461" spans="1:24" x14ac:dyDescent="0.3">
      <c r="A7461">
        <v>9877</v>
      </c>
      <c r="B7461" s="15" t="s">
        <v>850</v>
      </c>
      <c r="C7461" t="str">
        <f>_xlfn.XLOOKUP($B7461, STANDARDS!$A:$A, STANDARDS!$B:$B,,0,2)</f>
        <v>Lady Loretta Fm, McNamara Gp</v>
      </c>
      <c r="D7461" t="s">
        <v>535</v>
      </c>
      <c r="E7461" t="s">
        <v>1188</v>
      </c>
      <c r="J7461" s="13">
        <v>1652</v>
      </c>
      <c r="K7461" s="13">
        <v>5</v>
      </c>
      <c r="L7461" s="16" t="s">
        <v>1325</v>
      </c>
      <c r="M7461" t="s">
        <v>583</v>
      </c>
      <c r="P7461" t="s">
        <v>243</v>
      </c>
      <c r="Q7461">
        <v>0.46876430616999998</v>
      </c>
      <c r="V7461">
        <v>1</v>
      </c>
      <c r="W7461" t="s">
        <v>1371</v>
      </c>
      <c r="X7461" t="s">
        <v>1418</v>
      </c>
    </row>
    <row r="7462" spans="1:24" x14ac:dyDescent="0.3">
      <c r="A7462">
        <v>9878</v>
      </c>
      <c r="B7462" s="15" t="s">
        <v>850</v>
      </c>
      <c r="C7462" t="str">
        <f>_xlfn.XLOOKUP($B7462, STANDARDS!$A:$A, STANDARDS!$B:$B,,0,2)</f>
        <v>Lady Loretta Fm, McNamara Gp</v>
      </c>
      <c r="D7462" t="s">
        <v>535</v>
      </c>
      <c r="E7462" t="s">
        <v>1188</v>
      </c>
      <c r="J7462" s="13">
        <v>1652</v>
      </c>
      <c r="K7462" s="13">
        <v>5</v>
      </c>
      <c r="L7462" s="16" t="s">
        <v>1325</v>
      </c>
      <c r="M7462" t="s">
        <v>583</v>
      </c>
      <c r="P7462" t="s">
        <v>243</v>
      </c>
      <c r="Q7462">
        <v>0.46722677829999998</v>
      </c>
      <c r="V7462">
        <v>1</v>
      </c>
      <c r="W7462" t="s">
        <v>1371</v>
      </c>
      <c r="X7462" t="s">
        <v>1418</v>
      </c>
    </row>
    <row r="7463" spans="1:24" x14ac:dyDescent="0.3">
      <c r="A7463">
        <v>9879</v>
      </c>
      <c r="B7463" s="15" t="s">
        <v>850</v>
      </c>
      <c r="C7463" t="str">
        <f>_xlfn.XLOOKUP($B7463, STANDARDS!$A:$A, STANDARDS!$B:$B,,0,2)</f>
        <v>Lady Loretta Fm, McNamara Gp</v>
      </c>
      <c r="D7463" t="s">
        <v>535</v>
      </c>
      <c r="E7463" t="s">
        <v>1188</v>
      </c>
      <c r="J7463" s="13">
        <v>1652</v>
      </c>
      <c r="K7463" s="13">
        <v>5</v>
      </c>
      <c r="L7463" s="16" t="s">
        <v>1325</v>
      </c>
      <c r="M7463" t="s">
        <v>583</v>
      </c>
      <c r="P7463" t="s">
        <v>243</v>
      </c>
      <c r="Q7463">
        <v>0.24891744644</v>
      </c>
      <c r="V7463">
        <v>1</v>
      </c>
      <c r="W7463" t="s">
        <v>1371</v>
      </c>
      <c r="X7463" t="s">
        <v>1418</v>
      </c>
    </row>
    <row r="7464" spans="1:24" x14ac:dyDescent="0.3">
      <c r="A7464">
        <v>9880</v>
      </c>
      <c r="B7464" s="15" t="s">
        <v>850</v>
      </c>
      <c r="C7464" t="str">
        <f>_xlfn.XLOOKUP($B7464, STANDARDS!$A:$A, STANDARDS!$B:$B,,0,2)</f>
        <v>Lady Loretta Fm, McNamara Gp</v>
      </c>
      <c r="D7464" t="s">
        <v>535</v>
      </c>
      <c r="E7464" t="s">
        <v>1188</v>
      </c>
      <c r="J7464" s="13">
        <v>1652</v>
      </c>
      <c r="K7464" s="13">
        <v>5</v>
      </c>
      <c r="L7464" s="16" t="s">
        <v>1325</v>
      </c>
      <c r="M7464" t="s">
        <v>583</v>
      </c>
      <c r="P7464" t="s">
        <v>243</v>
      </c>
      <c r="Q7464">
        <v>3.6755896700000298E-3</v>
      </c>
      <c r="V7464">
        <v>1</v>
      </c>
      <c r="W7464" t="s">
        <v>1371</v>
      </c>
      <c r="X7464" t="s">
        <v>1418</v>
      </c>
    </row>
    <row r="7465" spans="1:24" x14ac:dyDescent="0.3">
      <c r="A7465">
        <v>9881</v>
      </c>
      <c r="B7465" s="15" t="s">
        <v>850</v>
      </c>
      <c r="C7465" t="str">
        <f>_xlfn.XLOOKUP($B7465, STANDARDS!$A:$A, STANDARDS!$B:$B,,0,2)</f>
        <v>Lady Loretta Fm, McNamara Gp</v>
      </c>
      <c r="D7465" t="s">
        <v>535</v>
      </c>
      <c r="E7465" t="s">
        <v>1188</v>
      </c>
      <c r="J7465" s="13">
        <v>1652</v>
      </c>
      <c r="K7465" s="13">
        <v>5</v>
      </c>
      <c r="L7465" s="16" t="s">
        <v>1325</v>
      </c>
      <c r="M7465" t="s">
        <v>583</v>
      </c>
      <c r="P7465" t="s">
        <v>243</v>
      </c>
      <c r="Q7465">
        <v>0.42173041063</v>
      </c>
      <c r="V7465">
        <v>1</v>
      </c>
      <c r="W7465" t="s">
        <v>1371</v>
      </c>
      <c r="X7465" t="s">
        <v>1418</v>
      </c>
    </row>
    <row r="7466" spans="1:24" x14ac:dyDescent="0.3">
      <c r="A7466">
        <v>9882</v>
      </c>
      <c r="B7466" s="15" t="s">
        <v>850</v>
      </c>
      <c r="C7466" t="str">
        <f>_xlfn.XLOOKUP($B7466, STANDARDS!$A:$A, STANDARDS!$B:$B,,0,2)</f>
        <v>Lady Loretta Fm, McNamara Gp</v>
      </c>
      <c r="D7466" t="s">
        <v>535</v>
      </c>
      <c r="E7466" t="s">
        <v>1188</v>
      </c>
      <c r="J7466" s="13">
        <v>1652</v>
      </c>
      <c r="K7466" s="13">
        <v>5</v>
      </c>
      <c r="L7466" s="16" t="s">
        <v>1325</v>
      </c>
      <c r="M7466" t="s">
        <v>583</v>
      </c>
      <c r="P7466" t="s">
        <v>243</v>
      </c>
      <c r="Q7466">
        <v>0.30725619797999998</v>
      </c>
      <c r="V7466">
        <v>1</v>
      </c>
      <c r="W7466" t="s">
        <v>1371</v>
      </c>
      <c r="X7466" t="s">
        <v>1418</v>
      </c>
    </row>
    <row r="7467" spans="1:24" x14ac:dyDescent="0.3">
      <c r="A7467">
        <v>9883</v>
      </c>
      <c r="B7467" s="15" t="s">
        <v>850</v>
      </c>
      <c r="C7467" t="str">
        <f>_xlfn.XLOOKUP($B7467, STANDARDS!$A:$A, STANDARDS!$B:$B,,0,2)</f>
        <v>Lady Loretta Fm, McNamara Gp</v>
      </c>
      <c r="D7467" t="s">
        <v>535</v>
      </c>
      <c r="E7467" t="s">
        <v>1188</v>
      </c>
      <c r="J7467" s="13">
        <v>1652</v>
      </c>
      <c r="K7467" s="13">
        <v>5</v>
      </c>
      <c r="L7467" s="16" t="s">
        <v>1325</v>
      </c>
      <c r="M7467" t="s">
        <v>583</v>
      </c>
      <c r="P7467" t="s">
        <v>243</v>
      </c>
      <c r="Q7467">
        <v>0.23730099286</v>
      </c>
      <c r="V7467">
        <v>1</v>
      </c>
      <c r="W7467" t="s">
        <v>1371</v>
      </c>
      <c r="X7467" t="s">
        <v>1418</v>
      </c>
    </row>
    <row r="7468" spans="1:24" x14ac:dyDescent="0.3">
      <c r="A7468">
        <v>9884</v>
      </c>
      <c r="B7468" s="15" t="s">
        <v>850</v>
      </c>
      <c r="C7468" t="str">
        <f>_xlfn.XLOOKUP($B7468, STANDARDS!$A:$A, STANDARDS!$B:$B,,0,2)</f>
        <v>Lady Loretta Fm, McNamara Gp</v>
      </c>
      <c r="D7468" t="s">
        <v>535</v>
      </c>
      <c r="E7468" t="s">
        <v>1188</v>
      </c>
      <c r="J7468" s="13">
        <v>1652</v>
      </c>
      <c r="K7468" s="13">
        <v>5</v>
      </c>
      <c r="L7468" s="16" t="s">
        <v>1325</v>
      </c>
      <c r="M7468" t="s">
        <v>583</v>
      </c>
      <c r="P7468" t="s">
        <v>243</v>
      </c>
      <c r="Q7468">
        <v>-0.95899999999999996</v>
      </c>
      <c r="V7468">
        <v>1</v>
      </c>
      <c r="W7468" t="s">
        <v>1371</v>
      </c>
      <c r="X7468" t="s">
        <v>1418</v>
      </c>
    </row>
    <row r="7469" spans="1:24" x14ac:dyDescent="0.3">
      <c r="A7469">
        <v>9885</v>
      </c>
      <c r="B7469" s="15" t="s">
        <v>850</v>
      </c>
      <c r="C7469" t="str">
        <f>_xlfn.XLOOKUP($B7469, STANDARDS!$A:$A, STANDARDS!$B:$B,,0,2)</f>
        <v>Lady Loretta Fm, McNamara Gp</v>
      </c>
      <c r="D7469" t="s">
        <v>535</v>
      </c>
      <c r="E7469" t="s">
        <v>1188</v>
      </c>
      <c r="J7469" s="13">
        <v>1652</v>
      </c>
      <c r="K7469" s="13">
        <v>5</v>
      </c>
      <c r="L7469" s="16" t="s">
        <v>1325</v>
      </c>
      <c r="M7469" t="s">
        <v>583</v>
      </c>
      <c r="P7469" t="s">
        <v>243</v>
      </c>
      <c r="Q7469">
        <v>0.51747543157999998</v>
      </c>
      <c r="V7469">
        <v>1</v>
      </c>
      <c r="W7469" t="s">
        <v>1371</v>
      </c>
      <c r="X7469" t="s">
        <v>1418</v>
      </c>
    </row>
    <row r="7470" spans="1:24" x14ac:dyDescent="0.3">
      <c r="A7470">
        <v>9886</v>
      </c>
      <c r="B7470" s="15" t="s">
        <v>850</v>
      </c>
      <c r="C7470" t="str">
        <f>_xlfn.XLOOKUP($B7470, STANDARDS!$A:$A, STANDARDS!$B:$B,,0,2)</f>
        <v>Lady Loretta Fm, McNamara Gp</v>
      </c>
      <c r="D7470" t="s">
        <v>535</v>
      </c>
      <c r="E7470" t="s">
        <v>1188</v>
      </c>
      <c r="J7470" s="13">
        <v>1652</v>
      </c>
      <c r="K7470" s="13">
        <v>5</v>
      </c>
      <c r="L7470" s="16" t="s">
        <v>1325</v>
      </c>
      <c r="M7470" t="s">
        <v>583</v>
      </c>
      <c r="P7470" t="s">
        <v>243</v>
      </c>
      <c r="Q7470">
        <v>-0.66</v>
      </c>
      <c r="V7470">
        <v>1</v>
      </c>
      <c r="W7470" t="s">
        <v>1371</v>
      </c>
      <c r="X7470" t="s">
        <v>1418</v>
      </c>
    </row>
    <row r="7471" spans="1:24" x14ac:dyDescent="0.3">
      <c r="A7471">
        <v>9887</v>
      </c>
      <c r="B7471" s="15" t="s">
        <v>850</v>
      </c>
      <c r="C7471" t="str">
        <f>_xlfn.XLOOKUP($B7471, STANDARDS!$A:$A, STANDARDS!$B:$B,,0,2)</f>
        <v>Lady Loretta Fm, McNamara Gp</v>
      </c>
      <c r="D7471" t="s">
        <v>535</v>
      </c>
      <c r="E7471" t="s">
        <v>1188</v>
      </c>
      <c r="J7471" s="13">
        <v>1652</v>
      </c>
      <c r="K7471" s="13">
        <v>5</v>
      </c>
      <c r="L7471" s="16" t="s">
        <v>1325</v>
      </c>
      <c r="M7471" t="s">
        <v>583</v>
      </c>
      <c r="P7471" t="s">
        <v>243</v>
      </c>
      <c r="Q7471">
        <v>-0.51500000000000001</v>
      </c>
      <c r="V7471">
        <v>1</v>
      </c>
      <c r="W7471" t="s">
        <v>1371</v>
      </c>
      <c r="X7471" t="s">
        <v>1418</v>
      </c>
    </row>
    <row r="7472" spans="1:24" x14ac:dyDescent="0.3">
      <c r="A7472">
        <v>9888</v>
      </c>
      <c r="B7472" s="15" t="s">
        <v>850</v>
      </c>
      <c r="C7472" t="str">
        <f>_xlfn.XLOOKUP($B7472, STANDARDS!$A:$A, STANDARDS!$B:$B,,0,2)</f>
        <v>Lady Loretta Fm, McNamara Gp</v>
      </c>
      <c r="D7472" t="s">
        <v>535</v>
      </c>
      <c r="E7472" t="s">
        <v>1188</v>
      </c>
      <c r="J7472" s="13">
        <v>1652</v>
      </c>
      <c r="K7472" s="13">
        <v>5</v>
      </c>
      <c r="L7472" s="16" t="s">
        <v>1325</v>
      </c>
      <c r="M7472" t="s">
        <v>583</v>
      </c>
      <c r="P7472" t="s">
        <v>243</v>
      </c>
      <c r="Q7472">
        <v>0.11601854629</v>
      </c>
      <c r="V7472">
        <v>1</v>
      </c>
      <c r="W7472" t="s">
        <v>1371</v>
      </c>
      <c r="X7472" t="s">
        <v>1418</v>
      </c>
    </row>
    <row r="7473" spans="1:24" x14ac:dyDescent="0.3">
      <c r="A7473">
        <v>9889</v>
      </c>
      <c r="B7473" s="15" t="s">
        <v>850</v>
      </c>
      <c r="C7473" t="str">
        <f>_xlfn.XLOOKUP($B7473, STANDARDS!$A:$A, STANDARDS!$B:$B,,0,2)</f>
        <v>Lady Loretta Fm, McNamara Gp</v>
      </c>
      <c r="D7473" t="s">
        <v>535</v>
      </c>
      <c r="E7473" t="s">
        <v>1188</v>
      </c>
      <c r="J7473" s="13">
        <v>1652</v>
      </c>
      <c r="K7473" s="13">
        <v>5</v>
      </c>
      <c r="L7473" s="16" t="s">
        <v>1325</v>
      </c>
      <c r="M7473" t="s">
        <v>583</v>
      </c>
      <c r="P7473" t="s">
        <v>243</v>
      </c>
      <c r="Q7473">
        <v>-0.98299999999999998</v>
      </c>
      <c r="V7473">
        <v>1</v>
      </c>
      <c r="W7473" t="s">
        <v>1371</v>
      </c>
      <c r="X7473" t="s">
        <v>1418</v>
      </c>
    </row>
    <row r="7474" spans="1:24" x14ac:dyDescent="0.3">
      <c r="A7474">
        <v>9890</v>
      </c>
      <c r="B7474" s="15" t="s">
        <v>850</v>
      </c>
      <c r="C7474" t="str">
        <f>_xlfn.XLOOKUP($B7474, STANDARDS!$A:$A, STANDARDS!$B:$B,,0,2)</f>
        <v>Lady Loretta Fm, McNamara Gp</v>
      </c>
      <c r="D7474" t="s">
        <v>535</v>
      </c>
      <c r="E7474" t="s">
        <v>1188</v>
      </c>
      <c r="J7474" s="13">
        <v>1652</v>
      </c>
      <c r="K7474" s="13">
        <v>5</v>
      </c>
      <c r="L7474" s="16" t="s">
        <v>1325</v>
      </c>
      <c r="M7474" t="s">
        <v>583</v>
      </c>
      <c r="P7474" t="s">
        <v>243</v>
      </c>
      <c r="Q7474">
        <v>-1.198</v>
      </c>
      <c r="V7474">
        <v>1</v>
      </c>
      <c r="W7474" t="s">
        <v>1371</v>
      </c>
      <c r="X7474" t="s">
        <v>1418</v>
      </c>
    </row>
    <row r="7475" spans="1:24" x14ac:dyDescent="0.3">
      <c r="A7475">
        <v>9891</v>
      </c>
      <c r="B7475" s="15" t="s">
        <v>850</v>
      </c>
      <c r="C7475" t="str">
        <f>_xlfn.XLOOKUP($B7475, STANDARDS!$A:$A, STANDARDS!$B:$B,,0,2)</f>
        <v>Lady Loretta Fm, McNamara Gp</v>
      </c>
      <c r="D7475" t="s">
        <v>535</v>
      </c>
      <c r="E7475" t="s">
        <v>1188</v>
      </c>
      <c r="J7475" s="13">
        <v>1652</v>
      </c>
      <c r="K7475" s="13">
        <v>5</v>
      </c>
      <c r="L7475" s="16" t="s">
        <v>1325</v>
      </c>
      <c r="M7475" t="s">
        <v>583</v>
      </c>
      <c r="P7475" t="s">
        <v>243</v>
      </c>
      <c r="Q7475">
        <v>-0.25700000000000001</v>
      </c>
      <c r="V7475">
        <v>1</v>
      </c>
      <c r="W7475" t="s">
        <v>1371</v>
      </c>
      <c r="X7475" t="s">
        <v>1418</v>
      </c>
    </row>
    <row r="7476" spans="1:24" x14ac:dyDescent="0.3">
      <c r="A7476">
        <v>9892</v>
      </c>
      <c r="B7476" s="15" t="s">
        <v>850</v>
      </c>
      <c r="C7476" t="str">
        <f>_xlfn.XLOOKUP($B7476, STANDARDS!$A:$A, STANDARDS!$B:$B,,0,2)</f>
        <v>Lady Loretta Fm, McNamara Gp</v>
      </c>
      <c r="D7476" t="s">
        <v>535</v>
      </c>
      <c r="E7476" t="s">
        <v>1188</v>
      </c>
      <c r="J7476" s="13">
        <v>1652</v>
      </c>
      <c r="K7476" s="13">
        <v>5</v>
      </c>
      <c r="L7476" s="16" t="s">
        <v>1325</v>
      </c>
      <c r="M7476" t="s">
        <v>583</v>
      </c>
      <c r="P7476" t="s">
        <v>243</v>
      </c>
      <c r="Q7476">
        <v>-0.52200000000000002</v>
      </c>
      <c r="V7476">
        <v>1</v>
      </c>
      <c r="W7476" t="s">
        <v>1371</v>
      </c>
      <c r="X7476" t="s">
        <v>1418</v>
      </c>
    </row>
    <row r="7477" spans="1:24" x14ac:dyDescent="0.3">
      <c r="A7477">
        <v>9893</v>
      </c>
      <c r="B7477" s="15" t="s">
        <v>850</v>
      </c>
      <c r="C7477" t="str">
        <f>_xlfn.XLOOKUP($B7477, STANDARDS!$A:$A, STANDARDS!$B:$B,,0,2)</f>
        <v>Lady Loretta Fm, McNamara Gp</v>
      </c>
      <c r="D7477" t="s">
        <v>535</v>
      </c>
      <c r="E7477" t="s">
        <v>1188</v>
      </c>
      <c r="J7477" s="13">
        <v>1652</v>
      </c>
      <c r="K7477" s="13">
        <v>5</v>
      </c>
      <c r="L7477" s="16" t="s">
        <v>1325</v>
      </c>
      <c r="M7477" t="s">
        <v>583</v>
      </c>
      <c r="P7477" t="s">
        <v>243</v>
      </c>
      <c r="Q7477">
        <v>0.56206238007999998</v>
      </c>
      <c r="V7477">
        <v>1</v>
      </c>
      <c r="W7477" t="s">
        <v>1371</v>
      </c>
      <c r="X7477" t="s">
        <v>1418</v>
      </c>
    </row>
    <row r="7478" spans="1:24" x14ac:dyDescent="0.3">
      <c r="A7478">
        <v>9894</v>
      </c>
      <c r="B7478" s="15" t="s">
        <v>850</v>
      </c>
      <c r="C7478" t="str">
        <f>_xlfn.XLOOKUP($B7478, STANDARDS!$A:$A, STANDARDS!$B:$B,,0,2)</f>
        <v>Lady Loretta Fm, McNamara Gp</v>
      </c>
      <c r="D7478" t="s">
        <v>535</v>
      </c>
      <c r="E7478" t="s">
        <v>1188</v>
      </c>
      <c r="J7478" s="13">
        <v>1652</v>
      </c>
      <c r="K7478" s="13">
        <v>5</v>
      </c>
      <c r="L7478" s="16" t="s">
        <v>1325</v>
      </c>
      <c r="M7478" t="s">
        <v>583</v>
      </c>
      <c r="P7478" t="s">
        <v>243</v>
      </c>
      <c r="Q7478">
        <v>-0.82077939807</v>
      </c>
      <c r="V7478">
        <v>1</v>
      </c>
      <c r="W7478" t="s">
        <v>1371</v>
      </c>
      <c r="X7478" t="s">
        <v>1418</v>
      </c>
    </row>
    <row r="7479" spans="1:24" x14ac:dyDescent="0.3">
      <c r="A7479">
        <v>9895</v>
      </c>
      <c r="B7479" s="15" t="s">
        <v>850</v>
      </c>
      <c r="C7479" t="str">
        <f>_xlfn.XLOOKUP($B7479, STANDARDS!$A:$A, STANDARDS!$B:$B,,0,2)</f>
        <v>Lady Loretta Fm, McNamara Gp</v>
      </c>
      <c r="D7479" t="s">
        <v>535</v>
      </c>
      <c r="E7479" t="s">
        <v>1188</v>
      </c>
      <c r="J7479" s="13">
        <v>1652</v>
      </c>
      <c r="K7479" s="13">
        <v>5</v>
      </c>
      <c r="L7479" s="16" t="s">
        <v>1325</v>
      </c>
      <c r="M7479" t="s">
        <v>583</v>
      </c>
      <c r="P7479" t="s">
        <v>243</v>
      </c>
      <c r="Q7479">
        <v>-0.69399999999999995</v>
      </c>
      <c r="V7479">
        <v>1</v>
      </c>
      <c r="W7479" t="s">
        <v>1371</v>
      </c>
      <c r="X7479" t="s">
        <v>1418</v>
      </c>
    </row>
    <row r="7480" spans="1:24" x14ac:dyDescent="0.3">
      <c r="A7480">
        <v>9896</v>
      </c>
      <c r="B7480" s="15" t="s">
        <v>850</v>
      </c>
      <c r="C7480" t="str">
        <f>_xlfn.XLOOKUP($B7480, STANDARDS!$A:$A, STANDARDS!$B:$B,,0,2)</f>
        <v>Lady Loretta Fm, McNamara Gp</v>
      </c>
      <c r="D7480" t="s">
        <v>535</v>
      </c>
      <c r="E7480" t="s">
        <v>1188</v>
      </c>
      <c r="J7480" s="13">
        <v>1652</v>
      </c>
      <c r="K7480" s="13">
        <v>5</v>
      </c>
      <c r="L7480" s="16" t="s">
        <v>1325</v>
      </c>
      <c r="M7480" t="s">
        <v>583</v>
      </c>
      <c r="P7480" t="s">
        <v>243</v>
      </c>
      <c r="Q7480">
        <v>-0.46899999999999997</v>
      </c>
      <c r="V7480">
        <v>1</v>
      </c>
      <c r="W7480" t="s">
        <v>1371</v>
      </c>
      <c r="X7480" t="s">
        <v>1418</v>
      </c>
    </row>
    <row r="7481" spans="1:24" x14ac:dyDescent="0.3">
      <c r="A7481">
        <v>9897</v>
      </c>
      <c r="B7481" s="15" t="s">
        <v>850</v>
      </c>
      <c r="C7481" t="str">
        <f>_xlfn.XLOOKUP($B7481, STANDARDS!$A:$A, STANDARDS!$B:$B,,0,2)</f>
        <v>Lady Loretta Fm, McNamara Gp</v>
      </c>
      <c r="D7481" t="s">
        <v>535</v>
      </c>
      <c r="E7481" t="s">
        <v>1188</v>
      </c>
      <c r="J7481" s="13">
        <v>1652</v>
      </c>
      <c r="K7481" s="13">
        <v>5</v>
      </c>
      <c r="L7481" s="16" t="s">
        <v>1325</v>
      </c>
      <c r="M7481" t="s">
        <v>583</v>
      </c>
      <c r="P7481" t="s">
        <v>243</v>
      </c>
      <c r="Q7481">
        <v>-0.89500000000000002</v>
      </c>
      <c r="V7481">
        <v>1</v>
      </c>
      <c r="W7481" t="s">
        <v>1371</v>
      </c>
      <c r="X7481" t="s">
        <v>1418</v>
      </c>
    </row>
    <row r="7482" spans="1:24" x14ac:dyDescent="0.3">
      <c r="A7482">
        <v>9898</v>
      </c>
      <c r="B7482" s="15" t="s">
        <v>850</v>
      </c>
      <c r="C7482" t="str">
        <f>_xlfn.XLOOKUP($B7482, STANDARDS!$A:$A, STANDARDS!$B:$B,,0,2)</f>
        <v>Lady Loretta Fm, McNamara Gp</v>
      </c>
      <c r="D7482" t="s">
        <v>535</v>
      </c>
      <c r="E7482" t="s">
        <v>1188</v>
      </c>
      <c r="J7482" s="13">
        <v>1652</v>
      </c>
      <c r="K7482" s="13">
        <v>5</v>
      </c>
      <c r="L7482" s="16" t="s">
        <v>1325</v>
      </c>
      <c r="M7482" t="s">
        <v>583</v>
      </c>
      <c r="P7482" t="s">
        <v>243</v>
      </c>
      <c r="Q7482">
        <v>0.71055566207999998</v>
      </c>
      <c r="V7482">
        <v>1</v>
      </c>
      <c r="W7482" t="s">
        <v>1371</v>
      </c>
      <c r="X7482" t="s">
        <v>1418</v>
      </c>
    </row>
    <row r="7483" spans="1:24" x14ac:dyDescent="0.3">
      <c r="A7483">
        <v>9899</v>
      </c>
      <c r="B7483" s="15" t="s">
        <v>850</v>
      </c>
      <c r="C7483" t="str">
        <f>_xlfn.XLOOKUP($B7483, STANDARDS!$A:$A, STANDARDS!$B:$B,,0,2)</f>
        <v>Lady Loretta Fm, McNamara Gp</v>
      </c>
      <c r="D7483" t="s">
        <v>535</v>
      </c>
      <c r="E7483" t="s">
        <v>1188</v>
      </c>
      <c r="J7483" s="13">
        <v>1652</v>
      </c>
      <c r="K7483" s="13">
        <v>5</v>
      </c>
      <c r="L7483" s="16" t="s">
        <v>1325</v>
      </c>
      <c r="M7483" t="s">
        <v>583</v>
      </c>
      <c r="P7483" t="s">
        <v>243</v>
      </c>
      <c r="Q7483">
        <v>-1.6102176459999999E-2</v>
      </c>
      <c r="V7483">
        <v>1</v>
      </c>
      <c r="W7483" t="s">
        <v>1371</v>
      </c>
      <c r="X7483" t="s">
        <v>1418</v>
      </c>
    </row>
    <row r="7484" spans="1:24" x14ac:dyDescent="0.3">
      <c r="A7484">
        <v>9900</v>
      </c>
      <c r="B7484" s="15" t="s">
        <v>850</v>
      </c>
      <c r="C7484" t="str">
        <f>_xlfn.XLOOKUP($B7484, STANDARDS!$A:$A, STANDARDS!$B:$B,,0,2)</f>
        <v>Lady Loretta Fm, McNamara Gp</v>
      </c>
      <c r="D7484" t="s">
        <v>535</v>
      </c>
      <c r="E7484" t="s">
        <v>1188</v>
      </c>
      <c r="J7484" s="13">
        <v>1652</v>
      </c>
      <c r="K7484" s="13">
        <v>5</v>
      </c>
      <c r="L7484" s="16" t="s">
        <v>1325</v>
      </c>
      <c r="M7484" t="s">
        <v>583</v>
      </c>
      <c r="P7484" t="s">
        <v>243</v>
      </c>
      <c r="Q7484">
        <v>-0.48899999999999999</v>
      </c>
      <c r="V7484">
        <v>1</v>
      </c>
      <c r="W7484" t="s">
        <v>1371</v>
      </c>
      <c r="X7484" t="s">
        <v>1418</v>
      </c>
    </row>
    <row r="7485" spans="1:24" x14ac:dyDescent="0.3">
      <c r="A7485">
        <v>9901</v>
      </c>
      <c r="B7485" s="15" t="s">
        <v>850</v>
      </c>
      <c r="C7485" t="str">
        <f>_xlfn.XLOOKUP($B7485, STANDARDS!$A:$A, STANDARDS!$B:$B,,0,2)</f>
        <v>Lady Loretta Fm, McNamara Gp</v>
      </c>
      <c r="D7485" t="s">
        <v>535</v>
      </c>
      <c r="E7485" t="s">
        <v>1188</v>
      </c>
      <c r="J7485" s="13">
        <v>1652</v>
      </c>
      <c r="K7485" s="13">
        <v>5</v>
      </c>
      <c r="L7485" s="16" t="s">
        <v>1325</v>
      </c>
      <c r="M7485" t="s">
        <v>583</v>
      </c>
      <c r="P7485" t="s">
        <v>243</v>
      </c>
      <c r="Q7485">
        <v>-0.13322306563</v>
      </c>
      <c r="V7485">
        <v>1</v>
      </c>
      <c r="W7485" t="s">
        <v>1371</v>
      </c>
      <c r="X7485" t="s">
        <v>1418</v>
      </c>
    </row>
    <row r="7486" spans="1:24" x14ac:dyDescent="0.3">
      <c r="A7486">
        <v>9902</v>
      </c>
      <c r="B7486" s="15" t="s">
        <v>850</v>
      </c>
      <c r="C7486" t="str">
        <f>_xlfn.XLOOKUP($B7486, STANDARDS!$A:$A, STANDARDS!$B:$B,,0,2)</f>
        <v>Lady Loretta Fm, McNamara Gp</v>
      </c>
      <c r="D7486" t="s">
        <v>535</v>
      </c>
      <c r="E7486" t="s">
        <v>1188</v>
      </c>
      <c r="J7486" s="13">
        <v>1652</v>
      </c>
      <c r="K7486" s="13">
        <v>5</v>
      </c>
      <c r="L7486" s="16" t="s">
        <v>1325</v>
      </c>
      <c r="M7486" t="s">
        <v>583</v>
      </c>
      <c r="P7486" t="s">
        <v>243</v>
      </c>
      <c r="Q7486">
        <v>0.56495353331999998</v>
      </c>
      <c r="V7486">
        <v>1</v>
      </c>
      <c r="W7486" t="s">
        <v>1371</v>
      </c>
      <c r="X7486" t="s">
        <v>1418</v>
      </c>
    </row>
    <row r="7487" spans="1:24" x14ac:dyDescent="0.3">
      <c r="A7487">
        <v>9903</v>
      </c>
      <c r="B7487" s="15" t="s">
        <v>850</v>
      </c>
      <c r="C7487" t="str">
        <f>_xlfn.XLOOKUP($B7487, STANDARDS!$A:$A, STANDARDS!$B:$B,,0,2)</f>
        <v>Lady Loretta Fm, McNamara Gp</v>
      </c>
      <c r="D7487" t="s">
        <v>535</v>
      </c>
      <c r="E7487" t="s">
        <v>1188</v>
      </c>
      <c r="J7487" s="13">
        <v>1652</v>
      </c>
      <c r="K7487" s="13">
        <v>5</v>
      </c>
      <c r="L7487" s="16" t="s">
        <v>1325</v>
      </c>
      <c r="M7487" t="s">
        <v>583</v>
      </c>
      <c r="P7487" t="s">
        <v>243</v>
      </c>
      <c r="Q7487">
        <v>-0.93600000000000005</v>
      </c>
      <c r="V7487">
        <v>1</v>
      </c>
      <c r="W7487" t="s">
        <v>1371</v>
      </c>
      <c r="X7487" t="s">
        <v>1418</v>
      </c>
    </row>
    <row r="7488" spans="1:24" x14ac:dyDescent="0.3">
      <c r="A7488">
        <v>9904</v>
      </c>
      <c r="B7488" s="15" t="s">
        <v>850</v>
      </c>
      <c r="C7488" t="str">
        <f>_xlfn.XLOOKUP($B7488, STANDARDS!$A:$A, STANDARDS!$B:$B,,0,2)</f>
        <v>Lady Loretta Fm, McNamara Gp</v>
      </c>
      <c r="D7488" t="s">
        <v>535</v>
      </c>
      <c r="E7488" t="s">
        <v>1188</v>
      </c>
      <c r="J7488" s="13">
        <v>1652</v>
      </c>
      <c r="K7488" s="13">
        <v>5</v>
      </c>
      <c r="L7488" s="16" t="s">
        <v>1325</v>
      </c>
      <c r="M7488" t="s">
        <v>583</v>
      </c>
      <c r="P7488" t="s">
        <v>243</v>
      </c>
      <c r="Q7488">
        <v>0.16103414737999999</v>
      </c>
      <c r="V7488">
        <v>1</v>
      </c>
      <c r="W7488" t="s">
        <v>1371</v>
      </c>
      <c r="X7488" t="s">
        <v>1418</v>
      </c>
    </row>
    <row r="7489" spans="1:24" x14ac:dyDescent="0.3">
      <c r="A7489">
        <v>9905</v>
      </c>
      <c r="B7489" s="15" t="s">
        <v>850</v>
      </c>
      <c r="C7489" t="str">
        <f>_xlfn.XLOOKUP($B7489, STANDARDS!$A:$A, STANDARDS!$B:$B,,0,2)</f>
        <v>Lady Loretta Fm, McNamara Gp</v>
      </c>
      <c r="D7489" t="s">
        <v>535</v>
      </c>
      <c r="E7489" t="s">
        <v>1188</v>
      </c>
      <c r="J7489" s="13">
        <v>1652</v>
      </c>
      <c r="K7489" s="13">
        <v>5</v>
      </c>
      <c r="L7489" s="16" t="s">
        <v>1325</v>
      </c>
      <c r="M7489" t="s">
        <v>583</v>
      </c>
      <c r="P7489" t="s">
        <v>243</v>
      </c>
      <c r="Q7489">
        <v>-0.10776422105</v>
      </c>
      <c r="V7489">
        <v>1</v>
      </c>
      <c r="W7489" t="s">
        <v>1371</v>
      </c>
      <c r="X7489" t="s">
        <v>1418</v>
      </c>
    </row>
    <row r="7490" spans="1:24" x14ac:dyDescent="0.3">
      <c r="A7490">
        <v>9906</v>
      </c>
      <c r="B7490" s="15" t="s">
        <v>850</v>
      </c>
      <c r="C7490" t="str">
        <f>_xlfn.XLOOKUP($B7490, STANDARDS!$A:$A, STANDARDS!$B:$B,,0,2)</f>
        <v>Lady Loretta Fm, McNamara Gp</v>
      </c>
      <c r="D7490" t="s">
        <v>535</v>
      </c>
      <c r="E7490" t="s">
        <v>1188</v>
      </c>
      <c r="J7490" s="13">
        <v>1652</v>
      </c>
      <c r="K7490" s="13">
        <v>5</v>
      </c>
      <c r="L7490" s="16" t="s">
        <v>1325</v>
      </c>
      <c r="M7490" t="s">
        <v>583</v>
      </c>
      <c r="P7490" t="s">
        <v>243</v>
      </c>
      <c r="Q7490">
        <v>0.82757150316000005</v>
      </c>
      <c r="V7490">
        <v>1</v>
      </c>
      <c r="W7490" t="s">
        <v>1371</v>
      </c>
      <c r="X7490" t="s">
        <v>1418</v>
      </c>
    </row>
    <row r="7491" spans="1:24" x14ac:dyDescent="0.3">
      <c r="A7491">
        <v>9907</v>
      </c>
      <c r="B7491" s="15" t="s">
        <v>850</v>
      </c>
      <c r="C7491" t="str">
        <f>_xlfn.XLOOKUP($B7491, STANDARDS!$A:$A, STANDARDS!$B:$B,,0,2)</f>
        <v>Lady Loretta Fm, McNamara Gp</v>
      </c>
      <c r="D7491" t="s">
        <v>535</v>
      </c>
      <c r="E7491" t="s">
        <v>1188</v>
      </c>
      <c r="J7491" s="13">
        <v>1652</v>
      </c>
      <c r="K7491" s="13">
        <v>5</v>
      </c>
      <c r="L7491" s="16" t="s">
        <v>1325</v>
      </c>
      <c r="M7491" t="s">
        <v>583</v>
      </c>
      <c r="P7491" t="s">
        <v>243</v>
      </c>
      <c r="Q7491">
        <v>-0.78600000000000003</v>
      </c>
      <c r="V7491">
        <v>1</v>
      </c>
      <c r="W7491" t="s">
        <v>1371</v>
      </c>
      <c r="X7491" t="s">
        <v>1418</v>
      </c>
    </row>
    <row r="7492" spans="1:24" x14ac:dyDescent="0.3">
      <c r="A7492">
        <v>9908</v>
      </c>
      <c r="B7492" s="15" t="s">
        <v>850</v>
      </c>
      <c r="C7492" t="str">
        <f>_xlfn.XLOOKUP($B7492, STANDARDS!$A:$A, STANDARDS!$B:$B,,0,2)</f>
        <v>Lady Loretta Fm, McNamara Gp</v>
      </c>
      <c r="D7492" t="s">
        <v>535</v>
      </c>
      <c r="E7492" t="s">
        <v>1188</v>
      </c>
      <c r="J7492" s="13">
        <v>1652</v>
      </c>
      <c r="K7492" s="13">
        <v>5</v>
      </c>
      <c r="L7492" s="16" t="s">
        <v>1325</v>
      </c>
      <c r="M7492" t="s">
        <v>583</v>
      </c>
      <c r="P7492" t="s">
        <v>243</v>
      </c>
      <c r="Q7492">
        <v>-0.66100000000000003</v>
      </c>
      <c r="V7492">
        <v>1</v>
      </c>
      <c r="W7492" t="s">
        <v>1371</v>
      </c>
      <c r="X7492" t="s">
        <v>1418</v>
      </c>
    </row>
    <row r="7493" spans="1:24" x14ac:dyDescent="0.3">
      <c r="A7493">
        <v>9909</v>
      </c>
      <c r="B7493" s="15" t="s">
        <v>850</v>
      </c>
      <c r="C7493" t="str">
        <f>_xlfn.XLOOKUP($B7493, STANDARDS!$A:$A, STANDARDS!$B:$B,,0,2)</f>
        <v>Lady Loretta Fm, McNamara Gp</v>
      </c>
      <c r="D7493" t="s">
        <v>535</v>
      </c>
      <c r="E7493" t="s">
        <v>1188</v>
      </c>
      <c r="J7493" s="13">
        <v>1652</v>
      </c>
      <c r="K7493" s="13">
        <v>5</v>
      </c>
      <c r="L7493" s="16" t="s">
        <v>1325</v>
      </c>
      <c r="M7493" t="s">
        <v>583</v>
      </c>
      <c r="P7493" t="s">
        <v>243</v>
      </c>
      <c r="Q7493">
        <v>0.46684041974000001</v>
      </c>
      <c r="V7493">
        <v>1</v>
      </c>
      <c r="W7493" t="s">
        <v>1371</v>
      </c>
      <c r="X7493" t="s">
        <v>1418</v>
      </c>
    </row>
    <row r="7494" spans="1:24" x14ac:dyDescent="0.3">
      <c r="A7494">
        <v>9910</v>
      </c>
      <c r="B7494" s="15" t="s">
        <v>850</v>
      </c>
      <c r="C7494" t="str">
        <f>_xlfn.XLOOKUP($B7494, STANDARDS!$A:$A, STANDARDS!$B:$B,,0,2)</f>
        <v>Lady Loretta Fm, McNamara Gp</v>
      </c>
      <c r="D7494" t="s">
        <v>535</v>
      </c>
      <c r="E7494" t="s">
        <v>1188</v>
      </c>
      <c r="J7494" s="13">
        <v>1652</v>
      </c>
      <c r="K7494" s="13">
        <v>5</v>
      </c>
      <c r="L7494" s="16" t="s">
        <v>1325</v>
      </c>
      <c r="M7494" t="s">
        <v>583</v>
      </c>
      <c r="P7494" t="s">
        <v>243</v>
      </c>
      <c r="Q7494">
        <v>0.35726092127999998</v>
      </c>
      <c r="V7494">
        <v>1</v>
      </c>
      <c r="W7494" t="s">
        <v>1371</v>
      </c>
      <c r="X7494" t="s">
        <v>1418</v>
      </c>
    </row>
    <row r="7495" spans="1:24" x14ac:dyDescent="0.3">
      <c r="A7495">
        <v>9911</v>
      </c>
      <c r="B7495" s="15" t="s">
        <v>850</v>
      </c>
      <c r="C7495" t="str">
        <f>_xlfn.XLOOKUP($B7495, STANDARDS!$A:$A, STANDARDS!$B:$B,,0,2)</f>
        <v>Lady Loretta Fm, McNamara Gp</v>
      </c>
      <c r="D7495" t="s">
        <v>535</v>
      </c>
      <c r="E7495" t="s">
        <v>1188</v>
      </c>
      <c r="J7495" s="13">
        <v>1652</v>
      </c>
      <c r="K7495" s="13">
        <v>5</v>
      </c>
      <c r="L7495" s="16" t="s">
        <v>1325</v>
      </c>
      <c r="M7495" t="s">
        <v>583</v>
      </c>
      <c r="P7495" t="s">
        <v>243</v>
      </c>
      <c r="Q7495">
        <v>-0.59199999999999997</v>
      </c>
      <c r="V7495">
        <v>1</v>
      </c>
      <c r="W7495" t="s">
        <v>1371</v>
      </c>
      <c r="X7495" t="s">
        <v>1418</v>
      </c>
    </row>
    <row r="7496" spans="1:24" x14ac:dyDescent="0.3">
      <c r="A7496">
        <v>9912</v>
      </c>
      <c r="B7496" s="15" t="s">
        <v>850</v>
      </c>
      <c r="C7496" t="str">
        <f>_xlfn.XLOOKUP($B7496, STANDARDS!$A:$A, STANDARDS!$B:$B,,0,2)</f>
        <v>Lady Loretta Fm, McNamara Gp</v>
      </c>
      <c r="D7496" t="s">
        <v>535</v>
      </c>
      <c r="E7496" t="s">
        <v>1188</v>
      </c>
      <c r="J7496" s="13">
        <v>1652</v>
      </c>
      <c r="K7496" s="13">
        <v>5</v>
      </c>
      <c r="L7496" s="16" t="s">
        <v>1325</v>
      </c>
      <c r="M7496" t="s">
        <v>583</v>
      </c>
      <c r="P7496" t="s">
        <v>243</v>
      </c>
      <c r="Q7496">
        <v>-0.67300000000000004</v>
      </c>
      <c r="V7496">
        <v>1</v>
      </c>
      <c r="W7496" t="s">
        <v>1371</v>
      </c>
      <c r="X7496" t="s">
        <v>1418</v>
      </c>
    </row>
    <row r="7497" spans="1:24" x14ac:dyDescent="0.3">
      <c r="A7497">
        <v>9913</v>
      </c>
      <c r="B7497" s="15" t="s">
        <v>850</v>
      </c>
      <c r="C7497" t="str">
        <f>_xlfn.XLOOKUP($B7497, STANDARDS!$A:$A, STANDARDS!$B:$B,,0,2)</f>
        <v>Lady Loretta Fm, McNamara Gp</v>
      </c>
      <c r="D7497" t="s">
        <v>535</v>
      </c>
      <c r="E7497" t="s">
        <v>1188</v>
      </c>
      <c r="J7497" s="13">
        <v>1652</v>
      </c>
      <c r="K7497" s="13">
        <v>5</v>
      </c>
      <c r="L7497" s="16" t="s">
        <v>1325</v>
      </c>
      <c r="M7497" t="s">
        <v>583</v>
      </c>
      <c r="P7497" t="s">
        <v>243</v>
      </c>
      <c r="Q7497">
        <v>-0.38800000000000001</v>
      </c>
      <c r="V7497">
        <v>1</v>
      </c>
      <c r="W7497" t="s">
        <v>1371</v>
      </c>
      <c r="X7497" t="s">
        <v>1418</v>
      </c>
    </row>
    <row r="7498" spans="1:24" x14ac:dyDescent="0.3">
      <c r="A7498">
        <v>9914</v>
      </c>
      <c r="B7498" s="15" t="s">
        <v>850</v>
      </c>
      <c r="C7498" t="str">
        <f>_xlfn.XLOOKUP($B7498, STANDARDS!$A:$A, STANDARDS!$B:$B,,0,2)</f>
        <v>Lady Loretta Fm, McNamara Gp</v>
      </c>
      <c r="D7498" t="s">
        <v>535</v>
      </c>
      <c r="E7498" t="s">
        <v>1188</v>
      </c>
      <c r="J7498" s="13">
        <v>1652</v>
      </c>
      <c r="K7498" s="13">
        <v>5</v>
      </c>
      <c r="L7498" s="16" t="s">
        <v>1325</v>
      </c>
      <c r="M7498" t="s">
        <v>583</v>
      </c>
      <c r="P7498" t="s">
        <v>243</v>
      </c>
      <c r="Q7498">
        <v>-0.96099999999999997</v>
      </c>
      <c r="V7498">
        <v>1</v>
      </c>
      <c r="W7498" t="s">
        <v>1371</v>
      </c>
      <c r="X7498" t="s">
        <v>1418</v>
      </c>
    </row>
    <row r="7499" spans="1:24" x14ac:dyDescent="0.3">
      <c r="A7499">
        <v>9915</v>
      </c>
      <c r="B7499" s="15" t="s">
        <v>850</v>
      </c>
      <c r="C7499" t="str">
        <f>_xlfn.XLOOKUP($B7499, STANDARDS!$A:$A, STANDARDS!$B:$B,,0,2)</f>
        <v>Lady Loretta Fm, McNamara Gp</v>
      </c>
      <c r="D7499" t="s">
        <v>535</v>
      </c>
      <c r="E7499" t="s">
        <v>1188</v>
      </c>
      <c r="J7499" s="13">
        <v>1652</v>
      </c>
      <c r="K7499" s="13">
        <v>5</v>
      </c>
      <c r="L7499" s="16" t="s">
        <v>1325</v>
      </c>
      <c r="M7499" t="s">
        <v>583</v>
      </c>
      <c r="P7499" t="s">
        <v>243</v>
      </c>
      <c r="Q7499">
        <v>0.14842914685</v>
      </c>
      <c r="V7499">
        <v>1</v>
      </c>
      <c r="W7499" t="s">
        <v>1371</v>
      </c>
      <c r="X7499" t="s">
        <v>1418</v>
      </c>
    </row>
    <row r="7500" spans="1:24" x14ac:dyDescent="0.3">
      <c r="A7500">
        <v>9916</v>
      </c>
      <c r="B7500" s="15" t="s">
        <v>850</v>
      </c>
      <c r="C7500" t="str">
        <f>_xlfn.XLOOKUP($B7500, STANDARDS!$A:$A, STANDARDS!$B:$B,,0,2)</f>
        <v>Lady Loretta Fm, McNamara Gp</v>
      </c>
      <c r="D7500" t="s">
        <v>535</v>
      </c>
      <c r="E7500" t="s">
        <v>1188</v>
      </c>
      <c r="J7500" s="13">
        <v>1652</v>
      </c>
      <c r="K7500" s="13">
        <v>5</v>
      </c>
      <c r="L7500" s="16" t="s">
        <v>1325</v>
      </c>
      <c r="M7500" t="s">
        <v>583</v>
      </c>
      <c r="P7500" t="s">
        <v>243</v>
      </c>
      <c r="Q7500">
        <v>-0.55811586087999998</v>
      </c>
      <c r="V7500">
        <v>1</v>
      </c>
      <c r="W7500" t="s">
        <v>1371</v>
      </c>
      <c r="X7500" t="s">
        <v>1418</v>
      </c>
    </row>
    <row r="7501" spans="1:24" x14ac:dyDescent="0.3">
      <c r="A7501">
        <v>9917</v>
      </c>
      <c r="B7501" s="15" t="s">
        <v>850</v>
      </c>
      <c r="C7501" t="str">
        <f>_xlfn.XLOOKUP($B7501, STANDARDS!$A:$A, STANDARDS!$B:$B,,0,2)</f>
        <v>Lady Loretta Fm, McNamara Gp</v>
      </c>
      <c r="D7501" t="s">
        <v>535</v>
      </c>
      <c r="E7501" t="s">
        <v>1188</v>
      </c>
      <c r="J7501" s="13">
        <v>1652</v>
      </c>
      <c r="K7501" s="13">
        <v>5</v>
      </c>
      <c r="L7501" s="16" t="s">
        <v>1325</v>
      </c>
      <c r="M7501" t="s">
        <v>583</v>
      </c>
      <c r="P7501" t="s">
        <v>243</v>
      </c>
      <c r="Q7501">
        <v>-0.52600000000000002</v>
      </c>
      <c r="V7501">
        <v>1</v>
      </c>
      <c r="W7501" t="s">
        <v>1371</v>
      </c>
      <c r="X7501" t="s">
        <v>1418</v>
      </c>
    </row>
    <row r="7502" spans="1:24" x14ac:dyDescent="0.3">
      <c r="A7502">
        <v>9918</v>
      </c>
      <c r="B7502" s="15" t="s">
        <v>850</v>
      </c>
      <c r="C7502" t="str">
        <f>_xlfn.XLOOKUP($B7502, STANDARDS!$A:$A, STANDARDS!$B:$B,,0,2)</f>
        <v>Lady Loretta Fm, McNamara Gp</v>
      </c>
      <c r="D7502" t="s">
        <v>535</v>
      </c>
      <c r="E7502" t="s">
        <v>1188</v>
      </c>
      <c r="J7502" s="13">
        <v>1652</v>
      </c>
      <c r="K7502" s="13">
        <v>5</v>
      </c>
      <c r="L7502" s="16" t="s">
        <v>1325</v>
      </c>
      <c r="M7502" t="s">
        <v>583</v>
      </c>
      <c r="P7502" t="s">
        <v>243</v>
      </c>
      <c r="Q7502">
        <v>-0.53900000000000003</v>
      </c>
      <c r="V7502">
        <v>1</v>
      </c>
      <c r="W7502" t="s">
        <v>1371</v>
      </c>
      <c r="X7502" t="s">
        <v>1418</v>
      </c>
    </row>
    <row r="7503" spans="1:24" x14ac:dyDescent="0.3">
      <c r="A7503">
        <v>9919</v>
      </c>
      <c r="B7503" s="15" t="s">
        <v>850</v>
      </c>
      <c r="C7503" t="str">
        <f>_xlfn.XLOOKUP($B7503, STANDARDS!$A:$A, STANDARDS!$B:$B,,0,2)</f>
        <v>Lady Loretta Fm, McNamara Gp</v>
      </c>
      <c r="D7503" t="s">
        <v>535</v>
      </c>
      <c r="E7503" t="s">
        <v>1188</v>
      </c>
      <c r="J7503" s="13">
        <v>1652</v>
      </c>
      <c r="K7503" s="13">
        <v>5</v>
      </c>
      <c r="L7503" s="16" t="s">
        <v>1325</v>
      </c>
      <c r="M7503" t="s">
        <v>583</v>
      </c>
      <c r="P7503" t="s">
        <v>243</v>
      </c>
      <c r="Q7503">
        <v>-0.95399999999999996</v>
      </c>
      <c r="V7503">
        <v>1</v>
      </c>
      <c r="W7503" t="s">
        <v>1371</v>
      </c>
      <c r="X7503" t="s">
        <v>1418</v>
      </c>
    </row>
    <row r="7504" spans="1:24" x14ac:dyDescent="0.3">
      <c r="A7504">
        <v>9920</v>
      </c>
      <c r="B7504" s="15" t="s">
        <v>850</v>
      </c>
      <c r="C7504" t="str">
        <f>_xlfn.XLOOKUP($B7504, STANDARDS!$A:$A, STANDARDS!$B:$B,,0,2)</f>
        <v>Lady Loretta Fm, McNamara Gp</v>
      </c>
      <c r="D7504" t="s">
        <v>535</v>
      </c>
      <c r="E7504" t="s">
        <v>1188</v>
      </c>
      <c r="J7504" s="13">
        <v>1652</v>
      </c>
      <c r="K7504" s="13">
        <v>5</v>
      </c>
      <c r="L7504" s="16" t="s">
        <v>1325</v>
      </c>
      <c r="M7504" t="s">
        <v>583</v>
      </c>
      <c r="P7504" t="s">
        <v>243</v>
      </c>
      <c r="Q7504">
        <v>-0.74399999999999999</v>
      </c>
      <c r="V7504">
        <v>1</v>
      </c>
      <c r="W7504" t="s">
        <v>1371</v>
      </c>
      <c r="X7504" t="s">
        <v>1418</v>
      </c>
    </row>
    <row r="7505" spans="1:24" x14ac:dyDescent="0.3">
      <c r="A7505">
        <v>9921</v>
      </c>
      <c r="B7505" s="15" t="s">
        <v>850</v>
      </c>
      <c r="C7505" t="str">
        <f>_xlfn.XLOOKUP($B7505, STANDARDS!$A:$A, STANDARDS!$B:$B,,0,2)</f>
        <v>Lady Loretta Fm, McNamara Gp</v>
      </c>
      <c r="D7505" t="s">
        <v>535</v>
      </c>
      <c r="E7505" t="s">
        <v>1188</v>
      </c>
      <c r="J7505" s="13">
        <v>1652</v>
      </c>
      <c r="K7505" s="13">
        <v>5</v>
      </c>
      <c r="L7505" s="16" t="s">
        <v>1325</v>
      </c>
      <c r="M7505" t="s">
        <v>583</v>
      </c>
      <c r="P7505" t="s">
        <v>243</v>
      </c>
      <c r="Q7505">
        <v>-0.26300000000000001</v>
      </c>
      <c r="V7505">
        <v>1</v>
      </c>
      <c r="W7505" t="s">
        <v>1371</v>
      </c>
      <c r="X7505" t="s">
        <v>1418</v>
      </c>
    </row>
    <row r="7506" spans="1:24" x14ac:dyDescent="0.3">
      <c r="A7506">
        <v>9922</v>
      </c>
      <c r="B7506" s="15" t="s">
        <v>850</v>
      </c>
      <c r="C7506" t="str">
        <f>_xlfn.XLOOKUP($B7506, STANDARDS!$A:$A, STANDARDS!$B:$B,,0,2)</f>
        <v>Lady Loretta Fm, McNamara Gp</v>
      </c>
      <c r="D7506" t="s">
        <v>535</v>
      </c>
      <c r="E7506" t="s">
        <v>1188</v>
      </c>
      <c r="J7506" s="13">
        <v>1652</v>
      </c>
      <c r="K7506" s="13">
        <v>5</v>
      </c>
      <c r="L7506" s="16" t="s">
        <v>1325</v>
      </c>
      <c r="M7506" t="s">
        <v>583</v>
      </c>
      <c r="P7506" t="s">
        <v>243</v>
      </c>
      <c r="Q7506">
        <v>0.31704671983999999</v>
      </c>
      <c r="V7506">
        <v>1</v>
      </c>
      <c r="W7506" t="s">
        <v>1371</v>
      </c>
      <c r="X7506" t="s">
        <v>1418</v>
      </c>
    </row>
    <row r="7507" spans="1:24" x14ac:dyDescent="0.3">
      <c r="A7507">
        <v>9923</v>
      </c>
      <c r="B7507" s="15" t="s">
        <v>850</v>
      </c>
      <c r="C7507" t="str">
        <f>_xlfn.XLOOKUP($B7507, STANDARDS!$A:$A, STANDARDS!$B:$B,,0,2)</f>
        <v>Lady Loretta Fm, McNamara Gp</v>
      </c>
      <c r="D7507" t="s">
        <v>535</v>
      </c>
      <c r="E7507" t="s">
        <v>1188</v>
      </c>
      <c r="J7507" s="13">
        <v>1652</v>
      </c>
      <c r="K7507" s="13">
        <v>5</v>
      </c>
      <c r="L7507" s="16" t="s">
        <v>1325</v>
      </c>
      <c r="M7507" t="s">
        <v>583</v>
      </c>
      <c r="P7507" t="s">
        <v>243</v>
      </c>
      <c r="Q7507">
        <v>-0.92800000000000005</v>
      </c>
      <c r="V7507">
        <v>1</v>
      </c>
      <c r="W7507" t="s">
        <v>1371</v>
      </c>
      <c r="X7507" t="s">
        <v>1418</v>
      </c>
    </row>
    <row r="7508" spans="1:24" x14ac:dyDescent="0.3">
      <c r="A7508">
        <v>9924</v>
      </c>
      <c r="B7508" s="15" t="s">
        <v>850</v>
      </c>
      <c r="C7508" t="str">
        <f>_xlfn.XLOOKUP($B7508, STANDARDS!$A:$A, STANDARDS!$B:$B,,0,2)</f>
        <v>Lady Loretta Fm, McNamara Gp</v>
      </c>
      <c r="D7508" t="s">
        <v>535</v>
      </c>
      <c r="E7508" t="s">
        <v>1188</v>
      </c>
      <c r="J7508" s="13">
        <v>1652</v>
      </c>
      <c r="K7508" s="13">
        <v>5</v>
      </c>
      <c r="L7508" s="16" t="s">
        <v>1325</v>
      </c>
      <c r="M7508" t="s">
        <v>583</v>
      </c>
      <c r="P7508" t="s">
        <v>243</v>
      </c>
      <c r="Q7508">
        <v>-0.41</v>
      </c>
      <c r="V7508">
        <v>1</v>
      </c>
      <c r="W7508" t="s">
        <v>1371</v>
      </c>
      <c r="X7508" t="s">
        <v>1418</v>
      </c>
    </row>
    <row r="7509" spans="1:24" x14ac:dyDescent="0.3">
      <c r="A7509">
        <v>9925</v>
      </c>
      <c r="B7509" s="15" t="s">
        <v>850</v>
      </c>
      <c r="C7509" t="str">
        <f>_xlfn.XLOOKUP($B7509, STANDARDS!$A:$A, STANDARDS!$B:$B,,0,2)</f>
        <v>Lady Loretta Fm, McNamara Gp</v>
      </c>
      <c r="D7509" t="s">
        <v>535</v>
      </c>
      <c r="E7509" t="s">
        <v>1188</v>
      </c>
      <c r="J7509" s="13">
        <v>1652</v>
      </c>
      <c r="K7509" s="13">
        <v>5</v>
      </c>
      <c r="L7509" s="16" t="s">
        <v>1325</v>
      </c>
      <c r="M7509" t="s">
        <v>583</v>
      </c>
      <c r="P7509" t="s">
        <v>243</v>
      </c>
      <c r="Q7509">
        <v>-0.23799999999999999</v>
      </c>
      <c r="V7509">
        <v>1</v>
      </c>
      <c r="W7509" t="s">
        <v>1371</v>
      </c>
      <c r="X7509" t="s">
        <v>1418</v>
      </c>
    </row>
    <row r="7510" spans="1:24" x14ac:dyDescent="0.3">
      <c r="A7510">
        <v>9926</v>
      </c>
      <c r="B7510" s="15" t="s">
        <v>850</v>
      </c>
      <c r="C7510" t="str">
        <f>_xlfn.XLOOKUP($B7510, STANDARDS!$A:$A, STANDARDS!$B:$B,,0,2)</f>
        <v>Lady Loretta Fm, McNamara Gp</v>
      </c>
      <c r="D7510" t="s">
        <v>535</v>
      </c>
      <c r="E7510" t="s">
        <v>1188</v>
      </c>
      <c r="J7510" s="13">
        <v>1652</v>
      </c>
      <c r="K7510" s="13">
        <v>5</v>
      </c>
      <c r="L7510" s="16" t="s">
        <v>1325</v>
      </c>
      <c r="M7510" t="s">
        <v>583</v>
      </c>
      <c r="P7510" t="s">
        <v>243</v>
      </c>
      <c r="Q7510">
        <v>-0.71799999999999997</v>
      </c>
      <c r="V7510">
        <v>1</v>
      </c>
      <c r="W7510" t="s">
        <v>1371</v>
      </c>
      <c r="X7510" t="s">
        <v>1418</v>
      </c>
    </row>
    <row r="7511" spans="1:24" x14ac:dyDescent="0.3">
      <c r="A7511">
        <v>9927</v>
      </c>
      <c r="B7511" s="15" t="s">
        <v>850</v>
      </c>
      <c r="C7511" t="str">
        <f>_xlfn.XLOOKUP($B7511, STANDARDS!$A:$A, STANDARDS!$B:$B,,0,2)</f>
        <v>Lady Loretta Fm, McNamara Gp</v>
      </c>
      <c r="D7511" t="s">
        <v>535</v>
      </c>
      <c r="E7511" t="s">
        <v>1188</v>
      </c>
      <c r="J7511" s="13">
        <v>1652</v>
      </c>
      <c r="K7511" s="13">
        <v>5</v>
      </c>
      <c r="L7511" s="16" t="s">
        <v>1325</v>
      </c>
      <c r="M7511" t="s">
        <v>583</v>
      </c>
      <c r="P7511" t="s">
        <v>243</v>
      </c>
      <c r="Q7511">
        <v>-0.53200000000000003</v>
      </c>
      <c r="V7511">
        <v>1</v>
      </c>
      <c r="W7511" t="s">
        <v>1371</v>
      </c>
      <c r="X7511" t="s">
        <v>1418</v>
      </c>
    </row>
    <row r="7512" spans="1:24" x14ac:dyDescent="0.3">
      <c r="A7512">
        <v>9928</v>
      </c>
      <c r="B7512" s="15" t="s">
        <v>850</v>
      </c>
      <c r="C7512" t="str">
        <f>_xlfn.XLOOKUP($B7512, STANDARDS!$A:$A, STANDARDS!$B:$B,,0,2)</f>
        <v>Lady Loretta Fm, McNamara Gp</v>
      </c>
      <c r="D7512" t="s">
        <v>535</v>
      </c>
      <c r="E7512" t="s">
        <v>1188</v>
      </c>
      <c r="J7512" s="13">
        <v>1652</v>
      </c>
      <c r="K7512" s="13">
        <v>5</v>
      </c>
      <c r="L7512" s="16" t="s">
        <v>1325</v>
      </c>
      <c r="M7512" t="s">
        <v>583</v>
      </c>
      <c r="P7512" t="s">
        <v>243</v>
      </c>
      <c r="Q7512">
        <v>-0.85864351370000003</v>
      </c>
      <c r="V7512">
        <v>1</v>
      </c>
      <c r="W7512" t="s">
        <v>1371</v>
      </c>
      <c r="X7512" t="s">
        <v>1418</v>
      </c>
    </row>
    <row r="7513" spans="1:24" x14ac:dyDescent="0.3">
      <c r="A7513">
        <v>9929</v>
      </c>
      <c r="B7513" s="15" t="s">
        <v>850</v>
      </c>
      <c r="C7513" t="str">
        <f>_xlfn.XLOOKUP($B7513, STANDARDS!$A:$A, STANDARDS!$B:$B,,0,2)</f>
        <v>Lady Loretta Fm, McNamara Gp</v>
      </c>
      <c r="D7513" t="s">
        <v>535</v>
      </c>
      <c r="E7513" t="s">
        <v>1188</v>
      </c>
      <c r="J7513" s="13">
        <v>1652</v>
      </c>
      <c r="K7513" s="13">
        <v>5</v>
      </c>
      <c r="L7513" s="16" t="s">
        <v>1325</v>
      </c>
      <c r="M7513" t="s">
        <v>583</v>
      </c>
      <c r="P7513" t="s">
        <v>243</v>
      </c>
      <c r="Q7513">
        <v>-0.61599999999999999</v>
      </c>
      <c r="V7513">
        <v>1</v>
      </c>
      <c r="W7513" t="s">
        <v>1371</v>
      </c>
      <c r="X7513" t="s">
        <v>1418</v>
      </c>
    </row>
    <row r="7514" spans="1:24" x14ac:dyDescent="0.3">
      <c r="A7514">
        <v>9930</v>
      </c>
      <c r="B7514" s="15" t="s">
        <v>850</v>
      </c>
      <c r="C7514" t="str">
        <f>_xlfn.XLOOKUP($B7514, STANDARDS!$A:$A, STANDARDS!$B:$B,,0,2)</f>
        <v>Lady Loretta Fm, McNamara Gp</v>
      </c>
      <c r="D7514" t="s">
        <v>535</v>
      </c>
      <c r="E7514" t="s">
        <v>1188</v>
      </c>
      <c r="J7514" s="13">
        <v>1652</v>
      </c>
      <c r="K7514" s="13">
        <v>5</v>
      </c>
      <c r="L7514" s="16" t="s">
        <v>1325</v>
      </c>
      <c r="M7514" t="s">
        <v>583</v>
      </c>
      <c r="P7514" t="s">
        <v>243</v>
      </c>
      <c r="Q7514">
        <v>-0.52900000000000003</v>
      </c>
      <c r="V7514">
        <v>1</v>
      </c>
      <c r="W7514" t="s">
        <v>1371</v>
      </c>
      <c r="X7514" t="s">
        <v>1418</v>
      </c>
    </row>
    <row r="7515" spans="1:24" x14ac:dyDescent="0.3">
      <c r="A7515">
        <v>9931</v>
      </c>
      <c r="B7515" s="15" t="s">
        <v>850</v>
      </c>
      <c r="C7515" t="str">
        <f>_xlfn.XLOOKUP($B7515, STANDARDS!$A:$A, STANDARDS!$B:$B,,0,2)</f>
        <v>Lady Loretta Fm, McNamara Gp</v>
      </c>
      <c r="D7515" t="s">
        <v>535</v>
      </c>
      <c r="E7515" t="s">
        <v>1188</v>
      </c>
      <c r="J7515" s="13">
        <v>1652</v>
      </c>
      <c r="K7515" s="13">
        <v>5</v>
      </c>
      <c r="L7515" s="16" t="s">
        <v>1325</v>
      </c>
      <c r="M7515" t="s">
        <v>583</v>
      </c>
      <c r="P7515" t="s">
        <v>243</v>
      </c>
      <c r="Q7515">
        <v>-0.29499999999999998</v>
      </c>
      <c r="V7515">
        <v>1</v>
      </c>
      <c r="W7515" t="s">
        <v>1371</v>
      </c>
      <c r="X7515" t="s">
        <v>1418</v>
      </c>
    </row>
    <row r="7516" spans="1:24" x14ac:dyDescent="0.3">
      <c r="A7516">
        <v>9932</v>
      </c>
      <c r="B7516" s="15" t="s">
        <v>850</v>
      </c>
      <c r="C7516" t="str">
        <f>_xlfn.XLOOKUP($B7516, STANDARDS!$A:$A, STANDARDS!$B:$B,,0,2)</f>
        <v>Lady Loretta Fm, McNamara Gp</v>
      </c>
      <c r="D7516" t="s">
        <v>535</v>
      </c>
      <c r="E7516" t="s">
        <v>1188</v>
      </c>
      <c r="J7516" s="13">
        <v>1652</v>
      </c>
      <c r="K7516" s="13">
        <v>5</v>
      </c>
      <c r="L7516" s="16" t="s">
        <v>1325</v>
      </c>
      <c r="M7516" t="s">
        <v>583</v>
      </c>
      <c r="P7516" t="s">
        <v>243</v>
      </c>
      <c r="Q7516">
        <v>-0.53700000000000003</v>
      </c>
      <c r="V7516">
        <v>1</v>
      </c>
      <c r="W7516" t="s">
        <v>1371</v>
      </c>
      <c r="X7516" t="s">
        <v>1418</v>
      </c>
    </row>
    <row r="7517" spans="1:24" x14ac:dyDescent="0.3">
      <c r="A7517">
        <v>9933</v>
      </c>
      <c r="B7517" s="15" t="s">
        <v>850</v>
      </c>
      <c r="C7517" t="str">
        <f>_xlfn.XLOOKUP($B7517, STANDARDS!$A:$A, STANDARDS!$B:$B,,0,2)</f>
        <v>Lady Loretta Fm, McNamara Gp</v>
      </c>
      <c r="D7517" t="s">
        <v>535</v>
      </c>
      <c r="E7517" t="s">
        <v>1188</v>
      </c>
      <c r="J7517" s="13">
        <v>1652</v>
      </c>
      <c r="K7517" s="13">
        <v>5</v>
      </c>
      <c r="L7517" s="16" t="s">
        <v>1325</v>
      </c>
      <c r="M7517" t="s">
        <v>583</v>
      </c>
      <c r="P7517" t="s">
        <v>243</v>
      </c>
      <c r="Q7517">
        <v>-1.1020000000000001</v>
      </c>
      <c r="V7517">
        <v>1</v>
      </c>
      <c r="W7517" t="s">
        <v>1371</v>
      </c>
      <c r="X7517" t="s">
        <v>1418</v>
      </c>
    </row>
    <row r="7518" spans="1:24" x14ac:dyDescent="0.3">
      <c r="A7518">
        <v>9934</v>
      </c>
      <c r="B7518" s="15" t="s">
        <v>850</v>
      </c>
      <c r="C7518" t="str">
        <f>_xlfn.XLOOKUP($B7518, STANDARDS!$A:$A, STANDARDS!$B:$B,,0,2)</f>
        <v>Lady Loretta Fm, McNamara Gp</v>
      </c>
      <c r="D7518" t="s">
        <v>535</v>
      </c>
      <c r="E7518" t="s">
        <v>1188</v>
      </c>
      <c r="J7518" s="13">
        <v>1652</v>
      </c>
      <c r="K7518" s="13">
        <v>5</v>
      </c>
      <c r="L7518" s="16" t="s">
        <v>1325</v>
      </c>
      <c r="M7518" t="s">
        <v>583</v>
      </c>
      <c r="P7518" t="s">
        <v>243</v>
      </c>
      <c r="Q7518">
        <v>-0.23599999999999999</v>
      </c>
      <c r="V7518">
        <v>1</v>
      </c>
      <c r="W7518" t="s">
        <v>1371</v>
      </c>
      <c r="X7518" t="s">
        <v>1418</v>
      </c>
    </row>
    <row r="7519" spans="1:24" x14ac:dyDescent="0.3">
      <c r="A7519">
        <v>9935</v>
      </c>
      <c r="B7519" s="15" t="s">
        <v>850</v>
      </c>
      <c r="C7519" t="str">
        <f>_xlfn.XLOOKUP($B7519, STANDARDS!$A:$A, STANDARDS!$B:$B,,0,2)</f>
        <v>Lady Loretta Fm, McNamara Gp</v>
      </c>
      <c r="D7519" t="s">
        <v>535</v>
      </c>
      <c r="E7519" t="s">
        <v>1188</v>
      </c>
      <c r="J7519" s="13">
        <v>1652</v>
      </c>
      <c r="K7519" s="13">
        <v>5</v>
      </c>
      <c r="L7519" s="16" t="s">
        <v>1325</v>
      </c>
      <c r="M7519" t="s">
        <v>583</v>
      </c>
      <c r="P7519" t="s">
        <v>243</v>
      </c>
      <c r="Q7519">
        <v>0.25844521138999998</v>
      </c>
      <c r="V7519">
        <v>1</v>
      </c>
      <c r="W7519" t="s">
        <v>1371</v>
      </c>
      <c r="X7519" t="s">
        <v>1418</v>
      </c>
    </row>
    <row r="7520" spans="1:24" x14ac:dyDescent="0.3">
      <c r="A7520">
        <v>9936</v>
      </c>
      <c r="B7520" s="15" t="s">
        <v>850</v>
      </c>
      <c r="C7520" t="str">
        <f>_xlfn.XLOOKUP($B7520, STANDARDS!$A:$A, STANDARDS!$B:$B,,0,2)</f>
        <v>Lady Loretta Fm, McNamara Gp</v>
      </c>
      <c r="D7520" t="s">
        <v>535</v>
      </c>
      <c r="E7520" t="s">
        <v>1188</v>
      </c>
      <c r="J7520" s="13">
        <v>1652</v>
      </c>
      <c r="K7520" s="13">
        <v>5</v>
      </c>
      <c r="L7520" s="16" t="s">
        <v>1325</v>
      </c>
      <c r="M7520" t="s">
        <v>583</v>
      </c>
      <c r="P7520" t="s">
        <v>243</v>
      </c>
      <c r="Q7520">
        <v>-0.94599999999999995</v>
      </c>
      <c r="V7520">
        <v>1</v>
      </c>
      <c r="W7520" t="s">
        <v>1371</v>
      </c>
      <c r="X7520" t="s">
        <v>1418</v>
      </c>
    </row>
    <row r="7521" spans="1:24" x14ac:dyDescent="0.3">
      <c r="A7521">
        <v>9937</v>
      </c>
      <c r="B7521" s="15" t="s">
        <v>850</v>
      </c>
      <c r="C7521" t="str">
        <f>_xlfn.XLOOKUP($B7521, STANDARDS!$A:$A, STANDARDS!$B:$B,,0,2)</f>
        <v>Lady Loretta Fm, McNamara Gp</v>
      </c>
      <c r="D7521" t="s">
        <v>535</v>
      </c>
      <c r="E7521" t="s">
        <v>1188</v>
      </c>
      <c r="J7521" s="13">
        <v>1652</v>
      </c>
      <c r="K7521" s="13">
        <v>5</v>
      </c>
      <c r="L7521" s="16" t="s">
        <v>1325</v>
      </c>
      <c r="M7521" t="s">
        <v>583</v>
      </c>
      <c r="P7521" t="s">
        <v>243</v>
      </c>
      <c r="Q7521">
        <v>-0.58399999999999996</v>
      </c>
      <c r="V7521">
        <v>1</v>
      </c>
      <c r="W7521" t="s">
        <v>1371</v>
      </c>
      <c r="X7521" t="s">
        <v>1418</v>
      </c>
    </row>
    <row r="7522" spans="1:24" x14ac:dyDescent="0.3">
      <c r="A7522">
        <v>9938</v>
      </c>
      <c r="B7522" s="15" t="s">
        <v>850</v>
      </c>
      <c r="C7522" t="str">
        <f>_xlfn.XLOOKUP($B7522, STANDARDS!$A:$A, STANDARDS!$B:$B,,0,2)</f>
        <v>Lady Loretta Fm, McNamara Gp</v>
      </c>
      <c r="D7522" t="s">
        <v>535</v>
      </c>
      <c r="E7522" t="s">
        <v>1188</v>
      </c>
      <c r="J7522" s="13">
        <v>1652</v>
      </c>
      <c r="K7522" s="13">
        <v>5</v>
      </c>
      <c r="L7522" s="16" t="s">
        <v>1325</v>
      </c>
      <c r="M7522" t="s">
        <v>583</v>
      </c>
      <c r="P7522" t="s">
        <v>243</v>
      </c>
      <c r="Q7522">
        <v>-0.67100000000000004</v>
      </c>
      <c r="V7522">
        <v>1</v>
      </c>
      <c r="W7522" t="s">
        <v>1371</v>
      </c>
      <c r="X7522" t="s">
        <v>1418</v>
      </c>
    </row>
    <row r="7523" spans="1:24" x14ac:dyDescent="0.3">
      <c r="A7523">
        <v>9939</v>
      </c>
      <c r="B7523" s="15" t="s">
        <v>850</v>
      </c>
      <c r="C7523" t="str">
        <f>_xlfn.XLOOKUP($B7523, STANDARDS!$A:$A, STANDARDS!$B:$B,,0,2)</f>
        <v>Lady Loretta Fm, McNamara Gp</v>
      </c>
      <c r="D7523" t="s">
        <v>535</v>
      </c>
      <c r="E7523" t="s">
        <v>1188</v>
      </c>
      <c r="J7523" s="13">
        <v>1652</v>
      </c>
      <c r="K7523" s="13">
        <v>5</v>
      </c>
      <c r="L7523" s="16" t="s">
        <v>1325</v>
      </c>
      <c r="M7523" t="s">
        <v>583</v>
      </c>
      <c r="P7523" t="s">
        <v>243</v>
      </c>
      <c r="Q7523">
        <v>-0.624</v>
      </c>
      <c r="V7523">
        <v>1</v>
      </c>
      <c r="W7523" t="s">
        <v>1371</v>
      </c>
      <c r="X7523" t="s">
        <v>1418</v>
      </c>
    </row>
    <row r="7524" spans="1:24" x14ac:dyDescent="0.3">
      <c r="A7524">
        <v>9940</v>
      </c>
      <c r="B7524" s="15" t="s">
        <v>850</v>
      </c>
      <c r="C7524" t="str">
        <f>_xlfn.XLOOKUP($B7524, STANDARDS!$A:$A, STANDARDS!$B:$B,,0,2)</f>
        <v>Lady Loretta Fm, McNamara Gp</v>
      </c>
      <c r="D7524" t="s">
        <v>535</v>
      </c>
      <c r="E7524" t="s">
        <v>1188</v>
      </c>
      <c r="J7524" s="13">
        <v>1652</v>
      </c>
      <c r="K7524" s="13">
        <v>5</v>
      </c>
      <c r="L7524" s="16" t="s">
        <v>1325</v>
      </c>
      <c r="M7524" t="s">
        <v>583</v>
      </c>
      <c r="P7524" t="s">
        <v>243</v>
      </c>
      <c r="Q7524">
        <v>-0.80800000000000005</v>
      </c>
      <c r="V7524">
        <v>1</v>
      </c>
      <c r="W7524" t="s">
        <v>1371</v>
      </c>
      <c r="X7524" t="s">
        <v>1418</v>
      </c>
    </row>
    <row r="7525" spans="1:24" x14ac:dyDescent="0.3">
      <c r="A7525">
        <v>9941</v>
      </c>
      <c r="B7525" s="15" t="s">
        <v>850</v>
      </c>
      <c r="C7525" t="str">
        <f>_xlfn.XLOOKUP($B7525, STANDARDS!$A:$A, STANDARDS!$B:$B,,0,2)</f>
        <v>Lady Loretta Fm, McNamara Gp</v>
      </c>
      <c r="D7525" t="s">
        <v>535</v>
      </c>
      <c r="E7525" t="s">
        <v>1188</v>
      </c>
      <c r="J7525" s="13">
        <v>1652</v>
      </c>
      <c r="K7525" s="13">
        <v>5</v>
      </c>
      <c r="L7525" s="16" t="s">
        <v>1325</v>
      </c>
      <c r="M7525" t="s">
        <v>583</v>
      </c>
      <c r="P7525" t="s">
        <v>243</v>
      </c>
      <c r="Q7525">
        <v>-0.72599999999999998</v>
      </c>
      <c r="V7525">
        <v>1</v>
      </c>
      <c r="W7525" t="s">
        <v>1371</v>
      </c>
      <c r="X7525" t="s">
        <v>1418</v>
      </c>
    </row>
    <row r="7526" spans="1:24" x14ac:dyDescent="0.3">
      <c r="A7526">
        <v>9942</v>
      </c>
      <c r="B7526" s="15" t="s">
        <v>850</v>
      </c>
      <c r="C7526" t="str">
        <f>_xlfn.XLOOKUP($B7526, STANDARDS!$A:$A, STANDARDS!$B:$B,,0,2)</f>
        <v>Lady Loretta Fm, McNamara Gp</v>
      </c>
      <c r="D7526" t="s">
        <v>535</v>
      </c>
      <c r="E7526" t="s">
        <v>1188</v>
      </c>
      <c r="J7526" s="13">
        <v>1652</v>
      </c>
      <c r="K7526" s="13">
        <v>5</v>
      </c>
      <c r="L7526" s="16" t="s">
        <v>1325</v>
      </c>
      <c r="M7526" t="s">
        <v>583</v>
      </c>
      <c r="P7526" t="s">
        <v>243</v>
      </c>
      <c r="Q7526">
        <v>-0.84199999999999997</v>
      </c>
      <c r="V7526">
        <v>1</v>
      </c>
      <c r="W7526" t="s">
        <v>1371</v>
      </c>
      <c r="X7526" t="s">
        <v>1418</v>
      </c>
    </row>
    <row r="7527" spans="1:24" x14ac:dyDescent="0.3">
      <c r="A7527">
        <v>9943</v>
      </c>
      <c r="B7527" s="15" t="s">
        <v>850</v>
      </c>
      <c r="C7527" t="str">
        <f>_xlfn.XLOOKUP($B7527, STANDARDS!$A:$A, STANDARDS!$B:$B,,0,2)</f>
        <v>Lady Loretta Fm, McNamara Gp</v>
      </c>
      <c r="D7527" t="s">
        <v>535</v>
      </c>
      <c r="E7527" t="s">
        <v>1188</v>
      </c>
      <c r="J7527" s="13">
        <v>1652</v>
      </c>
      <c r="K7527" s="13">
        <v>5</v>
      </c>
      <c r="L7527" s="16" t="s">
        <v>1325</v>
      </c>
      <c r="M7527" t="s">
        <v>583</v>
      </c>
      <c r="P7527" t="s">
        <v>243</v>
      </c>
      <c r="Q7527">
        <v>-0.41899999999999998</v>
      </c>
      <c r="V7527">
        <v>1</v>
      </c>
      <c r="W7527" t="s">
        <v>1371</v>
      </c>
      <c r="X7527" t="s">
        <v>1418</v>
      </c>
    </row>
    <row r="7528" spans="1:24" x14ac:dyDescent="0.3">
      <c r="A7528">
        <v>9944</v>
      </c>
      <c r="B7528" s="15" t="s">
        <v>850</v>
      </c>
      <c r="C7528" t="str">
        <f>_xlfn.XLOOKUP($B7528, STANDARDS!$A:$A, STANDARDS!$B:$B,,0,2)</f>
        <v>Lady Loretta Fm, McNamara Gp</v>
      </c>
      <c r="D7528" t="s">
        <v>535</v>
      </c>
      <c r="E7528" t="s">
        <v>1188</v>
      </c>
      <c r="J7528" s="13">
        <v>1652</v>
      </c>
      <c r="K7528" s="13">
        <v>5</v>
      </c>
      <c r="L7528" s="16" t="s">
        <v>1325</v>
      </c>
      <c r="M7528" t="s">
        <v>583</v>
      </c>
      <c r="P7528" t="s">
        <v>243</v>
      </c>
      <c r="Q7528">
        <v>-1.361</v>
      </c>
      <c r="V7528">
        <v>1</v>
      </c>
      <c r="W7528" t="s">
        <v>1371</v>
      </c>
      <c r="X7528" t="s">
        <v>1418</v>
      </c>
    </row>
    <row r="7529" spans="1:24" x14ac:dyDescent="0.3">
      <c r="A7529">
        <v>9945</v>
      </c>
      <c r="B7529" s="15" t="s">
        <v>850</v>
      </c>
      <c r="C7529" t="str">
        <f>_xlfn.XLOOKUP($B7529, STANDARDS!$A:$A, STANDARDS!$B:$B,,0,2)</f>
        <v>Lady Loretta Fm, McNamara Gp</v>
      </c>
      <c r="D7529" t="s">
        <v>535</v>
      </c>
      <c r="E7529" t="s">
        <v>1188</v>
      </c>
      <c r="J7529" s="13">
        <v>1652</v>
      </c>
      <c r="K7529" s="13">
        <v>5</v>
      </c>
      <c r="L7529" s="16" t="s">
        <v>1325</v>
      </c>
      <c r="M7529" t="s">
        <v>583</v>
      </c>
      <c r="P7529" t="s">
        <v>243</v>
      </c>
      <c r="Q7529">
        <v>-0.66300000000000003</v>
      </c>
      <c r="V7529">
        <v>1</v>
      </c>
      <c r="W7529" t="s">
        <v>1371</v>
      </c>
      <c r="X7529" t="s">
        <v>1418</v>
      </c>
    </row>
    <row r="7530" spans="1:24" x14ac:dyDescent="0.3">
      <c r="A7530">
        <v>9946</v>
      </c>
      <c r="B7530" s="15" t="s">
        <v>850</v>
      </c>
      <c r="C7530" t="str">
        <f>_xlfn.XLOOKUP($B7530, STANDARDS!$A:$A, STANDARDS!$B:$B,,0,2)</f>
        <v>Lady Loretta Fm, McNamara Gp</v>
      </c>
      <c r="D7530" t="s">
        <v>535</v>
      </c>
      <c r="E7530" t="s">
        <v>1188</v>
      </c>
      <c r="J7530" s="13">
        <v>1652</v>
      </c>
      <c r="K7530" s="13">
        <v>5</v>
      </c>
      <c r="L7530" s="16" t="s">
        <v>1325</v>
      </c>
      <c r="M7530" t="s">
        <v>583</v>
      </c>
      <c r="P7530" t="s">
        <v>243</v>
      </c>
      <c r="Q7530">
        <v>-0.72899999999999998</v>
      </c>
      <c r="V7530">
        <v>1</v>
      </c>
      <c r="W7530" t="s">
        <v>1371</v>
      </c>
      <c r="X7530" t="s">
        <v>1418</v>
      </c>
    </row>
    <row r="7531" spans="1:24" x14ac:dyDescent="0.3">
      <c r="A7531">
        <v>9947</v>
      </c>
      <c r="B7531" s="15" t="s">
        <v>850</v>
      </c>
      <c r="C7531" t="str">
        <f>_xlfn.XLOOKUP($B7531, STANDARDS!$A:$A, STANDARDS!$B:$B,,0,2)</f>
        <v>Lady Loretta Fm, McNamara Gp</v>
      </c>
      <c r="D7531" t="s">
        <v>535</v>
      </c>
      <c r="E7531" t="s">
        <v>1188</v>
      </c>
      <c r="J7531" s="13">
        <v>1652</v>
      </c>
      <c r="K7531" s="13">
        <v>5</v>
      </c>
      <c r="L7531" s="16" t="s">
        <v>1325</v>
      </c>
      <c r="M7531" t="s">
        <v>583</v>
      </c>
      <c r="P7531" t="s">
        <v>243</v>
      </c>
      <c r="Q7531">
        <v>-0.88200000000000001</v>
      </c>
      <c r="V7531">
        <v>1</v>
      </c>
      <c r="W7531" t="s">
        <v>1371</v>
      </c>
      <c r="X7531" t="s">
        <v>1418</v>
      </c>
    </row>
    <row r="7532" spans="1:24" x14ac:dyDescent="0.3">
      <c r="A7532">
        <v>9948</v>
      </c>
      <c r="B7532" s="15" t="s">
        <v>850</v>
      </c>
      <c r="C7532" t="str">
        <f>_xlfn.XLOOKUP($B7532, STANDARDS!$A:$A, STANDARDS!$B:$B,,0,2)</f>
        <v>Lady Loretta Fm, McNamara Gp</v>
      </c>
      <c r="D7532" t="s">
        <v>535</v>
      </c>
      <c r="E7532" t="s">
        <v>1188</v>
      </c>
      <c r="J7532" s="13">
        <v>1652</v>
      </c>
      <c r="K7532" s="13">
        <v>5</v>
      </c>
      <c r="L7532" s="16" t="s">
        <v>1325</v>
      </c>
      <c r="M7532" t="s">
        <v>583</v>
      </c>
      <c r="P7532" t="s">
        <v>243</v>
      </c>
      <c r="Q7532">
        <v>-0.26900000000000002</v>
      </c>
      <c r="V7532">
        <v>1</v>
      </c>
      <c r="W7532" t="s">
        <v>1371</v>
      </c>
      <c r="X7532" t="s">
        <v>1418</v>
      </c>
    </row>
    <row r="7533" spans="1:24" x14ac:dyDescent="0.3">
      <c r="A7533">
        <v>9949</v>
      </c>
      <c r="B7533" s="15" t="s">
        <v>851</v>
      </c>
      <c r="C7533" t="str">
        <f>_xlfn.XLOOKUP($B7533, STANDARDS!$A:$A, STANDARDS!$B:$B,,0,2)</f>
        <v>Paradise Creek Fm, McNamara Gp</v>
      </c>
      <c r="D7533" t="s">
        <v>535</v>
      </c>
      <c r="E7533" t="s">
        <v>1188</v>
      </c>
      <c r="J7533" s="13">
        <v>1656</v>
      </c>
      <c r="K7533" s="13">
        <v>3</v>
      </c>
      <c r="L7533" s="16" t="s">
        <v>1325</v>
      </c>
      <c r="M7533" t="s">
        <v>583</v>
      </c>
      <c r="P7533" t="s">
        <v>243</v>
      </c>
      <c r="Q7533">
        <v>-0.59</v>
      </c>
      <c r="V7533">
        <v>1</v>
      </c>
      <c r="W7533" t="s">
        <v>1371</v>
      </c>
      <c r="X7533" t="s">
        <v>1418</v>
      </c>
    </row>
    <row r="7534" spans="1:24" x14ac:dyDescent="0.3">
      <c r="A7534">
        <v>9950</v>
      </c>
      <c r="B7534" s="15" t="s">
        <v>851</v>
      </c>
      <c r="C7534" t="str">
        <f>_xlfn.XLOOKUP($B7534, STANDARDS!$A:$A, STANDARDS!$B:$B,,0,2)</f>
        <v>Paradise Creek Fm, McNamara Gp</v>
      </c>
      <c r="D7534" t="s">
        <v>535</v>
      </c>
      <c r="E7534" t="s">
        <v>1188</v>
      </c>
      <c r="J7534" s="13">
        <v>1656</v>
      </c>
      <c r="K7534" s="13">
        <v>3</v>
      </c>
      <c r="L7534" s="16" t="s">
        <v>1325</v>
      </c>
      <c r="M7534" t="s">
        <v>583</v>
      </c>
      <c r="P7534" t="s">
        <v>243</v>
      </c>
      <c r="Q7534">
        <v>-0.34100000000000003</v>
      </c>
      <c r="V7534">
        <v>1</v>
      </c>
      <c r="W7534" t="s">
        <v>1371</v>
      </c>
      <c r="X7534" t="s">
        <v>1418</v>
      </c>
    </row>
    <row r="7535" spans="1:24" x14ac:dyDescent="0.3">
      <c r="A7535">
        <v>9951</v>
      </c>
      <c r="B7535" s="15" t="s">
        <v>851</v>
      </c>
      <c r="C7535" t="str">
        <f>_xlfn.XLOOKUP($B7535, STANDARDS!$A:$A, STANDARDS!$B:$B,,0,2)</f>
        <v>Paradise Creek Fm, McNamara Gp</v>
      </c>
      <c r="D7535" t="s">
        <v>535</v>
      </c>
      <c r="E7535" t="s">
        <v>1188</v>
      </c>
      <c r="J7535" s="13">
        <v>1656</v>
      </c>
      <c r="K7535" s="13">
        <v>3</v>
      </c>
      <c r="L7535" s="16" t="s">
        <v>1325</v>
      </c>
      <c r="M7535" t="s">
        <v>583</v>
      </c>
      <c r="P7535" t="s">
        <v>243</v>
      </c>
      <c r="Q7535">
        <v>-0.51800000000000002</v>
      </c>
      <c r="V7535">
        <v>1</v>
      </c>
      <c r="W7535" t="s">
        <v>1371</v>
      </c>
      <c r="X7535" t="s">
        <v>1418</v>
      </c>
    </row>
    <row r="7536" spans="1:24" x14ac:dyDescent="0.3">
      <c r="A7536">
        <v>9952</v>
      </c>
      <c r="B7536" s="15" t="s">
        <v>851</v>
      </c>
      <c r="C7536" t="str">
        <f>_xlfn.XLOOKUP($B7536, STANDARDS!$A:$A, STANDARDS!$B:$B,,0,2)</f>
        <v>Paradise Creek Fm, McNamara Gp</v>
      </c>
      <c r="D7536" t="s">
        <v>535</v>
      </c>
      <c r="E7536" t="s">
        <v>1188</v>
      </c>
      <c r="J7536" s="13">
        <v>1656</v>
      </c>
      <c r="K7536" s="13">
        <v>3</v>
      </c>
      <c r="L7536" s="16" t="s">
        <v>1325</v>
      </c>
      <c r="M7536" t="s">
        <v>583</v>
      </c>
      <c r="P7536" t="s">
        <v>243</v>
      </c>
      <c r="Q7536">
        <v>-0.51400000000000001</v>
      </c>
      <c r="V7536">
        <v>1</v>
      </c>
      <c r="W7536" t="s">
        <v>1371</v>
      </c>
      <c r="X7536" t="s">
        <v>1418</v>
      </c>
    </row>
    <row r="7537" spans="1:24" x14ac:dyDescent="0.3">
      <c r="A7537">
        <v>9953</v>
      </c>
      <c r="B7537" s="15" t="s">
        <v>851</v>
      </c>
      <c r="C7537" t="str">
        <f>_xlfn.XLOOKUP($B7537, STANDARDS!$A:$A, STANDARDS!$B:$B,,0,2)</f>
        <v>Paradise Creek Fm, McNamara Gp</v>
      </c>
      <c r="D7537" t="s">
        <v>535</v>
      </c>
      <c r="E7537" t="s">
        <v>1188</v>
      </c>
      <c r="J7537" s="13">
        <v>1656</v>
      </c>
      <c r="K7537" s="13">
        <v>3</v>
      </c>
      <c r="L7537" s="16" t="s">
        <v>1325</v>
      </c>
      <c r="M7537" t="s">
        <v>583</v>
      </c>
      <c r="P7537" t="s">
        <v>243</v>
      </c>
      <c r="Q7537">
        <v>-0.41799999999999998</v>
      </c>
      <c r="V7537">
        <v>1</v>
      </c>
      <c r="W7537" t="s">
        <v>1371</v>
      </c>
      <c r="X7537" t="s">
        <v>1418</v>
      </c>
    </row>
    <row r="7538" spans="1:24" x14ac:dyDescent="0.3">
      <c r="A7538">
        <v>9954</v>
      </c>
      <c r="B7538" s="15" t="s">
        <v>851</v>
      </c>
      <c r="C7538" t="str">
        <f>_xlfn.XLOOKUP($B7538, STANDARDS!$A:$A, STANDARDS!$B:$B,,0,2)</f>
        <v>Paradise Creek Fm, McNamara Gp</v>
      </c>
      <c r="D7538" t="s">
        <v>535</v>
      </c>
      <c r="E7538" t="s">
        <v>1188</v>
      </c>
      <c r="J7538" s="13">
        <v>1656</v>
      </c>
      <c r="K7538" s="13">
        <v>3</v>
      </c>
      <c r="L7538" s="16" t="s">
        <v>1325</v>
      </c>
      <c r="M7538" t="s">
        <v>583</v>
      </c>
      <c r="P7538" t="s">
        <v>243</v>
      </c>
      <c r="Q7538">
        <v>-0.33200000000000002</v>
      </c>
      <c r="V7538">
        <v>1</v>
      </c>
      <c r="W7538" t="s">
        <v>1371</v>
      </c>
      <c r="X7538" t="s">
        <v>1418</v>
      </c>
    </row>
    <row r="7539" spans="1:24" x14ac:dyDescent="0.3">
      <c r="A7539">
        <v>9955</v>
      </c>
      <c r="B7539" s="15" t="s">
        <v>851</v>
      </c>
      <c r="C7539" t="str">
        <f>_xlfn.XLOOKUP($B7539, STANDARDS!$A:$A, STANDARDS!$B:$B,,0,2)</f>
        <v>Paradise Creek Fm, McNamara Gp</v>
      </c>
      <c r="D7539" t="s">
        <v>535</v>
      </c>
      <c r="E7539" t="s">
        <v>1188</v>
      </c>
      <c r="J7539" s="13">
        <v>1656</v>
      </c>
      <c r="K7539" s="13">
        <v>3</v>
      </c>
      <c r="L7539" s="16" t="s">
        <v>1325</v>
      </c>
      <c r="M7539" t="s">
        <v>583</v>
      </c>
      <c r="P7539" t="s">
        <v>243</v>
      </c>
      <c r="Q7539">
        <v>-0.85399999999999998</v>
      </c>
      <c r="V7539">
        <v>1</v>
      </c>
      <c r="W7539" t="s">
        <v>1371</v>
      </c>
      <c r="X7539" t="s">
        <v>1418</v>
      </c>
    </row>
    <row r="7540" spans="1:24" x14ac:dyDescent="0.3">
      <c r="A7540">
        <v>9956</v>
      </c>
      <c r="B7540" s="15" t="s">
        <v>851</v>
      </c>
      <c r="C7540" t="str">
        <f>_xlfn.XLOOKUP($B7540, STANDARDS!$A:$A, STANDARDS!$B:$B,,0,2)</f>
        <v>Paradise Creek Fm, McNamara Gp</v>
      </c>
      <c r="D7540" t="s">
        <v>535</v>
      </c>
      <c r="E7540" t="s">
        <v>1188</v>
      </c>
      <c r="J7540" s="13">
        <v>1656</v>
      </c>
      <c r="K7540" s="13">
        <v>3</v>
      </c>
      <c r="L7540" s="16" t="s">
        <v>1325</v>
      </c>
      <c r="M7540" t="s">
        <v>583</v>
      </c>
      <c r="P7540" t="s">
        <v>243</v>
      </c>
      <c r="Q7540">
        <v>-0.27700000000000002</v>
      </c>
      <c r="V7540">
        <v>1</v>
      </c>
      <c r="W7540" t="s">
        <v>1371</v>
      </c>
      <c r="X7540" t="s">
        <v>1418</v>
      </c>
    </row>
    <row r="7541" spans="1:24" x14ac:dyDescent="0.3">
      <c r="A7541">
        <v>9957</v>
      </c>
      <c r="B7541" s="15" t="s">
        <v>851</v>
      </c>
      <c r="C7541" t="str">
        <f>_xlfn.XLOOKUP($B7541, STANDARDS!$A:$A, STANDARDS!$B:$B,,0,2)</f>
        <v>Paradise Creek Fm, McNamara Gp</v>
      </c>
      <c r="D7541" t="s">
        <v>535</v>
      </c>
      <c r="E7541" t="s">
        <v>1188</v>
      </c>
      <c r="J7541" s="13">
        <v>1656</v>
      </c>
      <c r="K7541" s="13">
        <v>3</v>
      </c>
      <c r="L7541" s="16" t="s">
        <v>1325</v>
      </c>
      <c r="M7541" t="s">
        <v>583</v>
      </c>
      <c r="P7541" t="s">
        <v>243</v>
      </c>
      <c r="Q7541">
        <v>-0.76</v>
      </c>
      <c r="V7541">
        <v>1</v>
      </c>
      <c r="W7541" t="s">
        <v>1371</v>
      </c>
      <c r="X7541" t="s">
        <v>1418</v>
      </c>
    </row>
    <row r="7542" spans="1:24" x14ac:dyDescent="0.3">
      <c r="A7542">
        <v>9958</v>
      </c>
      <c r="B7542" s="15" t="s">
        <v>851</v>
      </c>
      <c r="C7542" t="str">
        <f>_xlfn.XLOOKUP($B7542, STANDARDS!$A:$A, STANDARDS!$B:$B,,0,2)</f>
        <v>Paradise Creek Fm, McNamara Gp</v>
      </c>
      <c r="D7542" t="s">
        <v>535</v>
      </c>
      <c r="E7542" t="s">
        <v>1188</v>
      </c>
      <c r="J7542" s="13">
        <v>1656</v>
      </c>
      <c r="K7542" s="13">
        <v>3</v>
      </c>
      <c r="L7542" s="16" t="s">
        <v>1325</v>
      </c>
      <c r="M7542" t="s">
        <v>583</v>
      </c>
      <c r="P7542" t="s">
        <v>243</v>
      </c>
      <c r="Q7542">
        <v>-0.496</v>
      </c>
      <c r="V7542">
        <v>1</v>
      </c>
      <c r="W7542" t="s">
        <v>1371</v>
      </c>
      <c r="X7542" t="s">
        <v>1418</v>
      </c>
    </row>
    <row r="7543" spans="1:24" x14ac:dyDescent="0.3">
      <c r="A7543">
        <v>9959</v>
      </c>
      <c r="B7543" s="15" t="s">
        <v>851</v>
      </c>
      <c r="C7543" t="str">
        <f>_xlfn.XLOOKUP($B7543, STANDARDS!$A:$A, STANDARDS!$B:$B,,0,2)</f>
        <v>Paradise Creek Fm, McNamara Gp</v>
      </c>
      <c r="D7543" t="s">
        <v>535</v>
      </c>
      <c r="E7543" t="s">
        <v>1188</v>
      </c>
      <c r="J7543" s="13">
        <v>1656</v>
      </c>
      <c r="K7543" s="13">
        <v>3</v>
      </c>
      <c r="L7543" s="16" t="s">
        <v>1325</v>
      </c>
      <c r="M7543" t="s">
        <v>583</v>
      </c>
      <c r="P7543" t="s">
        <v>243</v>
      </c>
      <c r="Q7543">
        <v>-2.5000000000000001E-2</v>
      </c>
      <c r="V7543">
        <v>1</v>
      </c>
      <c r="W7543" t="s">
        <v>1371</v>
      </c>
      <c r="X7543" t="s">
        <v>1418</v>
      </c>
    </row>
    <row r="7544" spans="1:24" x14ac:dyDescent="0.3">
      <c r="A7544">
        <v>9960</v>
      </c>
      <c r="B7544" s="15" t="s">
        <v>851</v>
      </c>
      <c r="C7544" t="str">
        <f>_xlfn.XLOOKUP($B7544, STANDARDS!$A:$A, STANDARDS!$B:$B,,0,2)</f>
        <v>Paradise Creek Fm, McNamara Gp</v>
      </c>
      <c r="D7544" t="s">
        <v>535</v>
      </c>
      <c r="E7544" t="s">
        <v>1188</v>
      </c>
      <c r="J7544" s="13">
        <v>1656</v>
      </c>
      <c r="K7544" s="13">
        <v>3</v>
      </c>
      <c r="L7544" s="16" t="s">
        <v>1325</v>
      </c>
      <c r="M7544" t="s">
        <v>583</v>
      </c>
      <c r="P7544" t="s">
        <v>243</v>
      </c>
      <c r="Q7544">
        <v>-0.51200000000000001</v>
      </c>
      <c r="V7544">
        <v>1</v>
      </c>
      <c r="W7544" t="s">
        <v>1371</v>
      </c>
      <c r="X7544" t="s">
        <v>1418</v>
      </c>
    </row>
    <row r="7545" spans="1:24" x14ac:dyDescent="0.3">
      <c r="A7545">
        <v>9961</v>
      </c>
      <c r="B7545" s="15" t="s">
        <v>851</v>
      </c>
      <c r="C7545" t="str">
        <f>_xlfn.XLOOKUP($B7545, STANDARDS!$A:$A, STANDARDS!$B:$B,,0,2)</f>
        <v>Paradise Creek Fm, McNamara Gp</v>
      </c>
      <c r="D7545" t="s">
        <v>535</v>
      </c>
      <c r="E7545" t="s">
        <v>1188</v>
      </c>
      <c r="J7545" s="13">
        <v>1656</v>
      </c>
      <c r="K7545" s="13">
        <v>3</v>
      </c>
      <c r="L7545" s="16" t="s">
        <v>1325</v>
      </c>
      <c r="M7545" t="s">
        <v>583</v>
      </c>
      <c r="P7545" t="s">
        <v>243</v>
      </c>
      <c r="Q7545">
        <v>-0.44800000000000001</v>
      </c>
      <c r="V7545">
        <v>1</v>
      </c>
      <c r="W7545" t="s">
        <v>1371</v>
      </c>
      <c r="X7545" t="s">
        <v>1418</v>
      </c>
    </row>
    <row r="7546" spans="1:24" x14ac:dyDescent="0.3">
      <c r="A7546">
        <v>9962</v>
      </c>
      <c r="B7546" s="15" t="s">
        <v>851</v>
      </c>
      <c r="C7546" t="str">
        <f>_xlfn.XLOOKUP($B7546, STANDARDS!$A:$A, STANDARDS!$B:$B,,0,2)</f>
        <v>Paradise Creek Fm, McNamara Gp</v>
      </c>
      <c r="D7546" t="s">
        <v>535</v>
      </c>
      <c r="E7546" t="s">
        <v>1188</v>
      </c>
      <c r="J7546" s="13">
        <v>1656</v>
      </c>
      <c r="K7546" s="13">
        <v>3</v>
      </c>
      <c r="L7546" s="16" t="s">
        <v>1325</v>
      </c>
      <c r="M7546" t="s">
        <v>583</v>
      </c>
      <c r="P7546" t="s">
        <v>243</v>
      </c>
      <c r="Q7546">
        <v>-0.42799999999999999</v>
      </c>
      <c r="V7546">
        <v>1</v>
      </c>
      <c r="W7546" t="s">
        <v>1371</v>
      </c>
      <c r="X7546" t="s">
        <v>1418</v>
      </c>
    </row>
    <row r="7547" spans="1:24" x14ac:dyDescent="0.3">
      <c r="A7547">
        <v>9963</v>
      </c>
      <c r="B7547" s="15" t="s">
        <v>851</v>
      </c>
      <c r="C7547" t="str">
        <f>_xlfn.XLOOKUP($B7547, STANDARDS!$A:$A, STANDARDS!$B:$B,,0,2)</f>
        <v>Paradise Creek Fm, McNamara Gp</v>
      </c>
      <c r="D7547" t="s">
        <v>535</v>
      </c>
      <c r="E7547" t="s">
        <v>1188</v>
      </c>
      <c r="J7547" s="13">
        <v>1656</v>
      </c>
      <c r="K7547" s="13">
        <v>3</v>
      </c>
      <c r="L7547" s="16" t="s">
        <v>1325</v>
      </c>
      <c r="M7547" t="s">
        <v>583</v>
      </c>
      <c r="P7547" t="s">
        <v>243</v>
      </c>
      <c r="Q7547">
        <v>-0.251</v>
      </c>
      <c r="V7547">
        <v>1</v>
      </c>
      <c r="W7547" t="s">
        <v>1371</v>
      </c>
      <c r="X7547" t="s">
        <v>1418</v>
      </c>
    </row>
    <row r="7548" spans="1:24" x14ac:dyDescent="0.3">
      <c r="A7548">
        <v>9964</v>
      </c>
      <c r="B7548" s="15" t="s">
        <v>851</v>
      </c>
      <c r="C7548" t="str">
        <f>_xlfn.XLOOKUP($B7548, STANDARDS!$A:$A, STANDARDS!$B:$B,,0,2)</f>
        <v>Paradise Creek Fm, McNamara Gp</v>
      </c>
      <c r="D7548" t="s">
        <v>535</v>
      </c>
      <c r="E7548" t="s">
        <v>1188</v>
      </c>
      <c r="J7548" s="13">
        <v>1656</v>
      </c>
      <c r="K7548" s="13">
        <v>3</v>
      </c>
      <c r="L7548" s="16" t="s">
        <v>1325</v>
      </c>
      <c r="M7548" t="s">
        <v>583</v>
      </c>
      <c r="P7548" t="s">
        <v>243</v>
      </c>
      <c r="Q7548">
        <v>-0.159</v>
      </c>
      <c r="V7548">
        <v>1</v>
      </c>
      <c r="W7548" t="s">
        <v>1371</v>
      </c>
      <c r="X7548" t="s">
        <v>1418</v>
      </c>
    </row>
    <row r="7549" spans="1:24" x14ac:dyDescent="0.3">
      <c r="A7549">
        <v>9965</v>
      </c>
      <c r="B7549" s="15" t="s">
        <v>851</v>
      </c>
      <c r="C7549" t="str">
        <f>_xlfn.XLOOKUP($B7549, STANDARDS!$A:$A, STANDARDS!$B:$B,,0,2)</f>
        <v>Paradise Creek Fm, McNamara Gp</v>
      </c>
      <c r="D7549" t="s">
        <v>535</v>
      </c>
      <c r="E7549" t="s">
        <v>1188</v>
      </c>
      <c r="J7549" s="13">
        <v>1656</v>
      </c>
      <c r="K7549" s="13">
        <v>3</v>
      </c>
      <c r="L7549" s="16" t="s">
        <v>1325</v>
      </c>
      <c r="M7549" t="s">
        <v>583</v>
      </c>
      <c r="P7549" t="s">
        <v>243</v>
      </c>
      <c r="Q7549">
        <v>-0.33600000000000002</v>
      </c>
      <c r="V7549">
        <v>1</v>
      </c>
      <c r="W7549" t="s">
        <v>1371</v>
      </c>
      <c r="X7549" t="s">
        <v>1418</v>
      </c>
    </row>
    <row r="7550" spans="1:24" x14ac:dyDescent="0.3">
      <c r="A7550">
        <v>9966</v>
      </c>
      <c r="B7550" s="15" t="s">
        <v>851</v>
      </c>
      <c r="C7550" t="str">
        <f>_xlfn.XLOOKUP($B7550, STANDARDS!$A:$A, STANDARDS!$B:$B,,0,2)</f>
        <v>Paradise Creek Fm, McNamara Gp</v>
      </c>
      <c r="D7550" t="s">
        <v>535</v>
      </c>
      <c r="E7550" t="s">
        <v>1188</v>
      </c>
      <c r="J7550" s="13">
        <v>1656</v>
      </c>
      <c r="K7550" s="13">
        <v>3</v>
      </c>
      <c r="L7550" s="16" t="s">
        <v>1325</v>
      </c>
      <c r="M7550" t="s">
        <v>583</v>
      </c>
      <c r="P7550" t="s">
        <v>243</v>
      </c>
      <c r="Q7550">
        <v>-0.73199999999999998</v>
      </c>
      <c r="V7550">
        <v>1</v>
      </c>
      <c r="W7550" t="s">
        <v>1371</v>
      </c>
      <c r="X7550" t="s">
        <v>1418</v>
      </c>
    </row>
    <row r="7551" spans="1:24" x14ac:dyDescent="0.3">
      <c r="A7551">
        <v>9967</v>
      </c>
      <c r="B7551" s="15" t="s">
        <v>851</v>
      </c>
      <c r="C7551" t="str">
        <f>_xlfn.XLOOKUP($B7551, STANDARDS!$A:$A, STANDARDS!$B:$B,,0,2)</f>
        <v>Paradise Creek Fm, McNamara Gp</v>
      </c>
      <c r="D7551" t="s">
        <v>535</v>
      </c>
      <c r="E7551" t="s">
        <v>1188</v>
      </c>
      <c r="J7551" s="13">
        <v>1656</v>
      </c>
      <c r="K7551" s="13">
        <v>3</v>
      </c>
      <c r="L7551" s="16" t="s">
        <v>1325</v>
      </c>
      <c r="M7551" t="s">
        <v>583</v>
      </c>
      <c r="P7551" t="s">
        <v>243</v>
      </c>
      <c r="Q7551">
        <v>-0.436</v>
      </c>
      <c r="V7551">
        <v>1</v>
      </c>
      <c r="W7551" t="s">
        <v>1371</v>
      </c>
      <c r="X7551" t="s">
        <v>1418</v>
      </c>
    </row>
    <row r="7552" spans="1:24" x14ac:dyDescent="0.3">
      <c r="A7552">
        <v>9968</v>
      </c>
      <c r="B7552" s="15" t="s">
        <v>851</v>
      </c>
      <c r="C7552" t="str">
        <f>_xlfn.XLOOKUP($B7552, STANDARDS!$A:$A, STANDARDS!$B:$B,,0,2)</f>
        <v>Paradise Creek Fm, McNamara Gp</v>
      </c>
      <c r="D7552" t="s">
        <v>535</v>
      </c>
      <c r="E7552" t="s">
        <v>1188</v>
      </c>
      <c r="J7552" s="13">
        <v>1656</v>
      </c>
      <c r="K7552" s="13">
        <v>3</v>
      </c>
      <c r="L7552" s="16" t="s">
        <v>1325</v>
      </c>
      <c r="M7552" t="s">
        <v>583</v>
      </c>
      <c r="P7552" t="s">
        <v>243</v>
      </c>
      <c r="Q7552">
        <v>-0.39900000000000002</v>
      </c>
      <c r="V7552">
        <v>1</v>
      </c>
      <c r="W7552" t="s">
        <v>1371</v>
      </c>
      <c r="X7552" t="s">
        <v>1418</v>
      </c>
    </row>
    <row r="7553" spans="1:24" x14ac:dyDescent="0.3">
      <c r="A7553">
        <v>9969</v>
      </c>
      <c r="B7553" s="15" t="s">
        <v>851</v>
      </c>
      <c r="C7553" t="str">
        <f>_xlfn.XLOOKUP($B7553, STANDARDS!$A:$A, STANDARDS!$B:$B,,0,2)</f>
        <v>Paradise Creek Fm, McNamara Gp</v>
      </c>
      <c r="D7553" t="s">
        <v>535</v>
      </c>
      <c r="E7553" t="s">
        <v>1188</v>
      </c>
      <c r="J7553" s="13">
        <v>1656</v>
      </c>
      <c r="K7553" s="13">
        <v>3</v>
      </c>
      <c r="L7553" s="16" t="s">
        <v>1325</v>
      </c>
      <c r="M7553" t="s">
        <v>583</v>
      </c>
      <c r="P7553" t="s">
        <v>243</v>
      </c>
      <c r="Q7553">
        <v>-0.53300000000000003</v>
      </c>
      <c r="V7553">
        <v>1</v>
      </c>
      <c r="W7553" t="s">
        <v>1371</v>
      </c>
      <c r="X7553" t="s">
        <v>1418</v>
      </c>
    </row>
    <row r="7554" spans="1:24" x14ac:dyDescent="0.3">
      <c r="A7554">
        <v>9970</v>
      </c>
      <c r="B7554" s="15" t="s">
        <v>851</v>
      </c>
      <c r="C7554" t="str">
        <f>_xlfn.XLOOKUP($B7554, STANDARDS!$A:$A, STANDARDS!$B:$B,,0,2)</f>
        <v>Paradise Creek Fm, McNamara Gp</v>
      </c>
      <c r="D7554" t="s">
        <v>535</v>
      </c>
      <c r="E7554" t="s">
        <v>1188</v>
      </c>
      <c r="J7554" s="13">
        <v>1656</v>
      </c>
      <c r="K7554" s="13">
        <v>3</v>
      </c>
      <c r="L7554" s="16" t="s">
        <v>1325</v>
      </c>
      <c r="M7554" t="s">
        <v>583</v>
      </c>
      <c r="P7554" t="s">
        <v>243</v>
      </c>
      <c r="Q7554">
        <v>2.1000000000000001E-2</v>
      </c>
      <c r="V7554">
        <v>1</v>
      </c>
      <c r="W7554" t="s">
        <v>1371</v>
      </c>
      <c r="X7554" t="s">
        <v>1418</v>
      </c>
    </row>
    <row r="7555" spans="1:24" x14ac:dyDescent="0.3">
      <c r="A7555">
        <v>9971</v>
      </c>
      <c r="B7555" s="15" t="s">
        <v>851</v>
      </c>
      <c r="C7555" t="str">
        <f>_xlfn.XLOOKUP($B7555, STANDARDS!$A:$A, STANDARDS!$B:$B,,0,2)</f>
        <v>Paradise Creek Fm, McNamara Gp</v>
      </c>
      <c r="D7555" t="s">
        <v>535</v>
      </c>
      <c r="E7555" t="s">
        <v>1188</v>
      </c>
      <c r="J7555" s="13">
        <v>1656</v>
      </c>
      <c r="K7555" s="13">
        <v>3</v>
      </c>
      <c r="L7555" s="16" t="s">
        <v>1325</v>
      </c>
      <c r="M7555" t="s">
        <v>583</v>
      </c>
      <c r="P7555" t="s">
        <v>243</v>
      </c>
      <c r="Q7555">
        <v>-0.91600000000000004</v>
      </c>
      <c r="V7555">
        <v>1</v>
      </c>
      <c r="W7555" t="s">
        <v>1371</v>
      </c>
      <c r="X7555" t="s">
        <v>1418</v>
      </c>
    </row>
    <row r="7556" spans="1:24" x14ac:dyDescent="0.3">
      <c r="A7556">
        <v>9972</v>
      </c>
      <c r="B7556" s="15" t="s">
        <v>851</v>
      </c>
      <c r="C7556" t="str">
        <f>_xlfn.XLOOKUP($B7556, STANDARDS!$A:$A, STANDARDS!$B:$B,,0,2)</f>
        <v>Paradise Creek Fm, McNamara Gp</v>
      </c>
      <c r="D7556" t="s">
        <v>535</v>
      </c>
      <c r="E7556" t="s">
        <v>1188</v>
      </c>
      <c r="J7556" s="13">
        <v>1656</v>
      </c>
      <c r="K7556" s="13">
        <v>3</v>
      </c>
      <c r="L7556" s="16" t="s">
        <v>1325</v>
      </c>
      <c r="M7556" t="s">
        <v>583</v>
      </c>
      <c r="P7556" t="s">
        <v>243</v>
      </c>
      <c r="Q7556">
        <v>-0.70799999999999996</v>
      </c>
      <c r="V7556">
        <v>1</v>
      </c>
      <c r="W7556" t="s">
        <v>1371</v>
      </c>
      <c r="X7556" t="s">
        <v>1418</v>
      </c>
    </row>
    <row r="7557" spans="1:24" x14ac:dyDescent="0.3">
      <c r="A7557">
        <v>9973</v>
      </c>
      <c r="B7557" s="15" t="s">
        <v>851</v>
      </c>
      <c r="C7557" t="str">
        <f>_xlfn.XLOOKUP($B7557, STANDARDS!$A:$A, STANDARDS!$B:$B,,0,2)</f>
        <v>Paradise Creek Fm, McNamara Gp</v>
      </c>
      <c r="D7557" t="s">
        <v>535</v>
      </c>
      <c r="E7557" t="s">
        <v>1188</v>
      </c>
      <c r="J7557" s="13">
        <v>1656</v>
      </c>
      <c r="K7557" s="13">
        <v>3</v>
      </c>
      <c r="L7557" s="16" t="s">
        <v>1325</v>
      </c>
      <c r="M7557" t="s">
        <v>583</v>
      </c>
      <c r="P7557" t="s">
        <v>243</v>
      </c>
      <c r="Q7557">
        <v>-0.79500000000000004</v>
      </c>
      <c r="V7557">
        <v>1</v>
      </c>
      <c r="W7557" t="s">
        <v>1371</v>
      </c>
      <c r="X7557" t="s">
        <v>1418</v>
      </c>
    </row>
    <row r="7558" spans="1:24" x14ac:dyDescent="0.3">
      <c r="A7558">
        <v>9974</v>
      </c>
      <c r="B7558" s="15" t="s">
        <v>851</v>
      </c>
      <c r="C7558" t="str">
        <f>_xlfn.XLOOKUP($B7558, STANDARDS!$A:$A, STANDARDS!$B:$B,,0,2)</f>
        <v>Paradise Creek Fm, McNamara Gp</v>
      </c>
      <c r="D7558" t="s">
        <v>535</v>
      </c>
      <c r="E7558" t="s">
        <v>1188</v>
      </c>
      <c r="J7558" s="13">
        <v>1656</v>
      </c>
      <c r="K7558" s="13">
        <v>3</v>
      </c>
      <c r="L7558" s="16" t="s">
        <v>1325</v>
      </c>
      <c r="M7558" t="s">
        <v>583</v>
      </c>
      <c r="P7558" t="s">
        <v>243</v>
      </c>
      <c r="Q7558">
        <v>-0.16600000000000001</v>
      </c>
      <c r="V7558">
        <v>1</v>
      </c>
      <c r="W7558" t="s">
        <v>1371</v>
      </c>
      <c r="X7558" t="s">
        <v>1418</v>
      </c>
    </row>
    <row r="7559" spans="1:24" x14ac:dyDescent="0.3">
      <c r="A7559">
        <v>9975</v>
      </c>
      <c r="B7559" s="15" t="s">
        <v>851</v>
      </c>
      <c r="C7559" t="str">
        <f>_xlfn.XLOOKUP($B7559, STANDARDS!$A:$A, STANDARDS!$B:$B,,0,2)</f>
        <v>Paradise Creek Fm, McNamara Gp</v>
      </c>
      <c r="D7559" t="s">
        <v>535</v>
      </c>
      <c r="E7559" t="s">
        <v>1188</v>
      </c>
      <c r="J7559" s="13">
        <v>1656</v>
      </c>
      <c r="K7559" s="13">
        <v>3</v>
      </c>
      <c r="L7559" s="16" t="s">
        <v>1325</v>
      </c>
      <c r="M7559" t="s">
        <v>583</v>
      </c>
      <c r="P7559" t="s">
        <v>243</v>
      </c>
      <c r="Q7559">
        <v>-0.79400000000000004</v>
      </c>
      <c r="V7559">
        <v>1</v>
      </c>
      <c r="W7559" t="s">
        <v>1371</v>
      </c>
      <c r="X7559" t="s">
        <v>1418</v>
      </c>
    </row>
    <row r="7560" spans="1:24" x14ac:dyDescent="0.3">
      <c r="A7560">
        <v>9976</v>
      </c>
      <c r="B7560" s="15" t="s">
        <v>851</v>
      </c>
      <c r="C7560" t="str">
        <f>_xlfn.XLOOKUP($B7560, STANDARDS!$A:$A, STANDARDS!$B:$B,,0,2)</f>
        <v>Paradise Creek Fm, McNamara Gp</v>
      </c>
      <c r="D7560" t="s">
        <v>535</v>
      </c>
      <c r="E7560" t="s">
        <v>1188</v>
      </c>
      <c r="J7560" s="13">
        <v>1656</v>
      </c>
      <c r="K7560" s="13">
        <v>3</v>
      </c>
      <c r="L7560" s="16" t="s">
        <v>1325</v>
      </c>
      <c r="M7560" t="s">
        <v>583</v>
      </c>
      <c r="P7560" t="s">
        <v>243</v>
      </c>
      <c r="Q7560">
        <v>-0.77500000000000002</v>
      </c>
      <c r="V7560">
        <v>1</v>
      </c>
      <c r="W7560" t="s">
        <v>1371</v>
      </c>
      <c r="X7560" t="s">
        <v>1418</v>
      </c>
    </row>
    <row r="7561" spans="1:24" x14ac:dyDescent="0.3">
      <c r="A7561">
        <v>9977</v>
      </c>
      <c r="B7561" s="15" t="s">
        <v>851</v>
      </c>
      <c r="C7561" t="str">
        <f>_xlfn.XLOOKUP($B7561, STANDARDS!$A:$A, STANDARDS!$B:$B,,0,2)</f>
        <v>Paradise Creek Fm, McNamara Gp</v>
      </c>
      <c r="D7561" t="s">
        <v>535</v>
      </c>
      <c r="E7561" t="s">
        <v>1188</v>
      </c>
      <c r="J7561" s="13">
        <v>1656</v>
      </c>
      <c r="K7561" s="13">
        <v>3</v>
      </c>
      <c r="L7561" s="16" t="s">
        <v>1325</v>
      </c>
      <c r="M7561" t="s">
        <v>583</v>
      </c>
      <c r="P7561" t="s">
        <v>243</v>
      </c>
      <c r="Q7561">
        <v>-1.64398498842</v>
      </c>
      <c r="V7561">
        <v>1</v>
      </c>
      <c r="W7561" t="s">
        <v>1371</v>
      </c>
      <c r="X7561" t="s">
        <v>1418</v>
      </c>
    </row>
    <row r="7562" spans="1:24" x14ac:dyDescent="0.3">
      <c r="A7562">
        <v>9978</v>
      </c>
      <c r="B7562" s="15" t="s">
        <v>851</v>
      </c>
      <c r="C7562" t="str">
        <f>_xlfn.XLOOKUP($B7562, STANDARDS!$A:$A, STANDARDS!$B:$B,,0,2)</f>
        <v>Paradise Creek Fm, McNamara Gp</v>
      </c>
      <c r="D7562" t="s">
        <v>535</v>
      </c>
      <c r="E7562" t="s">
        <v>1188</v>
      </c>
      <c r="J7562" s="13">
        <v>1656</v>
      </c>
      <c r="K7562" s="13">
        <v>3</v>
      </c>
      <c r="L7562" s="16" t="s">
        <v>1325</v>
      </c>
      <c r="M7562" t="s">
        <v>583</v>
      </c>
      <c r="P7562" t="s">
        <v>243</v>
      </c>
      <c r="Q7562">
        <v>-0.83099999999999996</v>
      </c>
      <c r="V7562">
        <v>1</v>
      </c>
      <c r="W7562" t="s">
        <v>1371</v>
      </c>
      <c r="X7562" t="s">
        <v>1418</v>
      </c>
    </row>
    <row r="7563" spans="1:24" x14ac:dyDescent="0.3">
      <c r="A7563">
        <v>9979</v>
      </c>
      <c r="B7563" s="15" t="s">
        <v>851</v>
      </c>
      <c r="C7563" t="str">
        <f>_xlfn.XLOOKUP($B7563, STANDARDS!$A:$A, STANDARDS!$B:$B,,0,2)</f>
        <v>Paradise Creek Fm, McNamara Gp</v>
      </c>
      <c r="D7563" t="s">
        <v>535</v>
      </c>
      <c r="E7563" t="s">
        <v>1188</v>
      </c>
      <c r="J7563" s="13">
        <v>1656</v>
      </c>
      <c r="K7563" s="13">
        <v>3</v>
      </c>
      <c r="L7563" s="16" t="s">
        <v>1325</v>
      </c>
      <c r="M7563" t="s">
        <v>583</v>
      </c>
      <c r="P7563" t="s">
        <v>243</v>
      </c>
      <c r="Q7563">
        <v>7.1999999999999995E-2</v>
      </c>
      <c r="V7563">
        <v>1</v>
      </c>
      <c r="W7563" t="s">
        <v>1371</v>
      </c>
      <c r="X7563" t="s">
        <v>1418</v>
      </c>
    </row>
    <row r="7564" spans="1:24" x14ac:dyDescent="0.3">
      <c r="A7564">
        <v>9980</v>
      </c>
      <c r="B7564" s="15" t="s">
        <v>851</v>
      </c>
      <c r="C7564" t="str">
        <f>_xlfn.XLOOKUP($B7564, STANDARDS!$A:$A, STANDARDS!$B:$B,,0,2)</f>
        <v>Paradise Creek Fm, McNamara Gp</v>
      </c>
      <c r="D7564" t="s">
        <v>535</v>
      </c>
      <c r="E7564" t="s">
        <v>1188</v>
      </c>
      <c r="J7564" s="13">
        <v>1656</v>
      </c>
      <c r="K7564" s="13">
        <v>3</v>
      </c>
      <c r="L7564" s="16" t="s">
        <v>1325</v>
      </c>
      <c r="M7564" t="s">
        <v>583</v>
      </c>
      <c r="P7564" t="s">
        <v>243</v>
      </c>
      <c r="Q7564">
        <v>0.189</v>
      </c>
      <c r="V7564">
        <v>1</v>
      </c>
      <c r="W7564" t="s">
        <v>1371</v>
      </c>
      <c r="X7564" t="s">
        <v>1418</v>
      </c>
    </row>
    <row r="7565" spans="1:24" x14ac:dyDescent="0.3">
      <c r="A7565">
        <v>9981</v>
      </c>
      <c r="B7565" s="15" t="s">
        <v>851</v>
      </c>
      <c r="C7565" t="str">
        <f>_xlfn.XLOOKUP($B7565, STANDARDS!$A:$A, STANDARDS!$B:$B,,0,2)</f>
        <v>Paradise Creek Fm, McNamara Gp</v>
      </c>
      <c r="D7565" t="s">
        <v>535</v>
      </c>
      <c r="E7565" t="s">
        <v>1188</v>
      </c>
      <c r="J7565" s="13">
        <v>1656</v>
      </c>
      <c r="K7565" s="13">
        <v>3</v>
      </c>
      <c r="L7565" s="16" t="s">
        <v>1325</v>
      </c>
      <c r="M7565" t="s">
        <v>583</v>
      </c>
      <c r="P7565" t="s">
        <v>243</v>
      </c>
      <c r="Q7565">
        <v>-0.35799999999999998</v>
      </c>
      <c r="V7565">
        <v>1</v>
      </c>
      <c r="W7565" t="s">
        <v>1371</v>
      </c>
      <c r="X7565" t="s">
        <v>1418</v>
      </c>
    </row>
    <row r="7566" spans="1:24" x14ac:dyDescent="0.3">
      <c r="A7566">
        <v>9982</v>
      </c>
      <c r="B7566" s="15" t="s">
        <v>851</v>
      </c>
      <c r="C7566" t="str">
        <f>_xlfn.XLOOKUP($B7566, STANDARDS!$A:$A, STANDARDS!$B:$B,,0,2)</f>
        <v>Paradise Creek Fm, McNamara Gp</v>
      </c>
      <c r="D7566" t="s">
        <v>535</v>
      </c>
      <c r="E7566" t="s">
        <v>1188</v>
      </c>
      <c r="J7566" s="13">
        <v>1656</v>
      </c>
      <c r="K7566" s="13">
        <v>3</v>
      </c>
      <c r="L7566" s="16" t="s">
        <v>1325</v>
      </c>
      <c r="M7566" t="s">
        <v>583</v>
      </c>
      <c r="P7566" t="s">
        <v>243</v>
      </c>
      <c r="Q7566">
        <v>0.126</v>
      </c>
      <c r="V7566">
        <v>1</v>
      </c>
      <c r="W7566" t="s">
        <v>1371</v>
      </c>
      <c r="X7566" t="s">
        <v>1418</v>
      </c>
    </row>
    <row r="7567" spans="1:24" x14ac:dyDescent="0.3">
      <c r="A7567">
        <v>9984</v>
      </c>
      <c r="B7567" s="15" t="s">
        <v>852</v>
      </c>
      <c r="C7567" t="str">
        <f>_xlfn.XLOOKUP($B7567, STANDARDS!$A:$A, STANDARDS!$B:$B,,0,2)</f>
        <v>Mallapunyah Fm, Umbolooga Subgp, McArthur Gp</v>
      </c>
      <c r="D7567" t="s">
        <v>535</v>
      </c>
      <c r="E7567" t="s">
        <v>584</v>
      </c>
      <c r="J7567" cm="1">
        <f t="array" ref="J7567:L7567">_xlfn.XLOOKUP($C7567, AGE!$A:$A,AGE!$B:$D,,0,2)</f>
        <v>1663</v>
      </c>
      <c r="K7567">
        <v>18</v>
      </c>
      <c r="L7567" t="str">
        <v>Page et al. 2000</v>
      </c>
      <c r="M7567" t="s">
        <v>583</v>
      </c>
      <c r="P7567" t="s">
        <v>243</v>
      </c>
      <c r="Q7567">
        <v>-0.97899999999999998</v>
      </c>
      <c r="V7567">
        <v>1</v>
      </c>
      <c r="W7567" t="s">
        <v>1371</v>
      </c>
      <c r="X7567" t="s">
        <v>1418</v>
      </c>
    </row>
    <row r="7568" spans="1:24" x14ac:dyDescent="0.3">
      <c r="A7568">
        <v>9985</v>
      </c>
      <c r="B7568" s="15" t="s">
        <v>852</v>
      </c>
      <c r="C7568" t="str">
        <f>_xlfn.XLOOKUP($B7568, STANDARDS!$A:$A, STANDARDS!$B:$B,,0,2)</f>
        <v>Mallapunyah Fm, Umbolooga Subgp, McArthur Gp</v>
      </c>
      <c r="D7568" t="s">
        <v>535</v>
      </c>
      <c r="E7568" t="s">
        <v>584</v>
      </c>
      <c r="J7568" cm="1">
        <f t="array" ref="J7568:L7568">_xlfn.XLOOKUP($C7568, AGE!$A:$A,AGE!$B:$D,,0,2)</f>
        <v>1663</v>
      </c>
      <c r="K7568">
        <v>18</v>
      </c>
      <c r="L7568" t="str">
        <v>Page et al. 2000</v>
      </c>
      <c r="M7568" t="s">
        <v>583</v>
      </c>
      <c r="P7568" t="s">
        <v>243</v>
      </c>
      <c r="Q7568">
        <v>0.39900000000000002</v>
      </c>
      <c r="V7568">
        <v>1</v>
      </c>
      <c r="W7568" t="s">
        <v>1371</v>
      </c>
      <c r="X7568" t="s">
        <v>1418</v>
      </c>
    </row>
    <row r="7569" spans="1:24" x14ac:dyDescent="0.3">
      <c r="A7569">
        <v>9986</v>
      </c>
      <c r="B7569" s="15" t="s">
        <v>852</v>
      </c>
      <c r="C7569" t="str">
        <f>_xlfn.XLOOKUP($B7569, STANDARDS!$A:$A, STANDARDS!$B:$B,,0,2)</f>
        <v>Mallapunyah Fm, Umbolooga Subgp, McArthur Gp</v>
      </c>
      <c r="D7569" t="s">
        <v>535</v>
      </c>
      <c r="E7569" t="s">
        <v>584</v>
      </c>
      <c r="J7569" cm="1">
        <f t="array" ref="J7569:L7569">_xlfn.XLOOKUP($C7569, AGE!$A:$A,AGE!$B:$D,,0,2)</f>
        <v>1663</v>
      </c>
      <c r="K7569">
        <v>18</v>
      </c>
      <c r="L7569" t="str">
        <v>Page et al. 2000</v>
      </c>
      <c r="M7569" t="s">
        <v>583</v>
      </c>
      <c r="P7569" t="s">
        <v>243</v>
      </c>
      <c r="Q7569">
        <v>-0.374</v>
      </c>
      <c r="V7569">
        <v>1</v>
      </c>
      <c r="W7569" t="s">
        <v>1371</v>
      </c>
      <c r="X7569" t="s">
        <v>1418</v>
      </c>
    </row>
    <row r="7570" spans="1:24" x14ac:dyDescent="0.3">
      <c r="A7570">
        <v>9987</v>
      </c>
      <c r="B7570" s="15" t="s">
        <v>852</v>
      </c>
      <c r="C7570" t="str">
        <f>_xlfn.XLOOKUP($B7570, STANDARDS!$A:$A, STANDARDS!$B:$B,,0,2)</f>
        <v>Mallapunyah Fm, Umbolooga Subgp, McArthur Gp</v>
      </c>
      <c r="D7570" t="s">
        <v>535</v>
      </c>
      <c r="E7570" t="s">
        <v>584</v>
      </c>
      <c r="J7570" cm="1">
        <f t="array" ref="J7570:L7570">_xlfn.XLOOKUP($C7570, AGE!$A:$A,AGE!$B:$D,,0,2)</f>
        <v>1663</v>
      </c>
      <c r="K7570">
        <v>18</v>
      </c>
      <c r="L7570" t="str">
        <v>Page et al. 2000</v>
      </c>
      <c r="M7570" t="s">
        <v>583</v>
      </c>
      <c r="P7570" t="s">
        <v>243</v>
      </c>
      <c r="Q7570">
        <v>-0.59099999999999997</v>
      </c>
      <c r="V7570">
        <v>1</v>
      </c>
      <c r="W7570" t="s">
        <v>1371</v>
      </c>
      <c r="X7570" t="s">
        <v>1418</v>
      </c>
    </row>
    <row r="7571" spans="1:24" x14ac:dyDescent="0.3">
      <c r="A7571">
        <v>9988</v>
      </c>
      <c r="B7571" s="15" t="s">
        <v>852</v>
      </c>
      <c r="C7571" t="str">
        <f>_xlfn.XLOOKUP($B7571, STANDARDS!$A:$A, STANDARDS!$B:$B,,0,2)</f>
        <v>Mallapunyah Fm, Umbolooga Subgp, McArthur Gp</v>
      </c>
      <c r="D7571" t="s">
        <v>535</v>
      </c>
      <c r="E7571" t="s">
        <v>584</v>
      </c>
      <c r="J7571" cm="1">
        <f t="array" ref="J7571:L7571">_xlfn.XLOOKUP($C7571, AGE!$A:$A,AGE!$B:$D,,0,2)</f>
        <v>1663</v>
      </c>
      <c r="K7571">
        <v>18</v>
      </c>
      <c r="L7571" t="str">
        <v>Page et al. 2000</v>
      </c>
      <c r="M7571" t="s">
        <v>583</v>
      </c>
      <c r="P7571" t="s">
        <v>243</v>
      </c>
      <c r="Q7571">
        <v>8.9999999999999993E-3</v>
      </c>
      <c r="V7571">
        <v>1</v>
      </c>
      <c r="W7571" t="s">
        <v>1371</v>
      </c>
      <c r="X7571" t="s">
        <v>1418</v>
      </c>
    </row>
    <row r="7572" spans="1:24" x14ac:dyDescent="0.3">
      <c r="A7572">
        <v>9989</v>
      </c>
      <c r="B7572" s="15" t="s">
        <v>852</v>
      </c>
      <c r="C7572" t="str">
        <f>_xlfn.XLOOKUP($B7572, STANDARDS!$A:$A, STANDARDS!$B:$B,,0,2)</f>
        <v>Mallapunyah Fm, Umbolooga Subgp, McArthur Gp</v>
      </c>
      <c r="D7572" t="s">
        <v>535</v>
      </c>
      <c r="E7572" t="s">
        <v>584</v>
      </c>
      <c r="J7572" cm="1">
        <f t="array" ref="J7572:L7572">_xlfn.XLOOKUP($C7572, AGE!$A:$A,AGE!$B:$D,,0,2)</f>
        <v>1663</v>
      </c>
      <c r="K7572">
        <v>18</v>
      </c>
      <c r="L7572" t="str">
        <v>Page et al. 2000</v>
      </c>
      <c r="M7572" t="s">
        <v>583</v>
      </c>
      <c r="P7572" t="s">
        <v>243</v>
      </c>
      <c r="Q7572">
        <v>-0.41399999999999998</v>
      </c>
      <c r="V7572">
        <v>1</v>
      </c>
      <c r="W7572" t="s">
        <v>1371</v>
      </c>
      <c r="X7572" t="s">
        <v>1418</v>
      </c>
    </row>
    <row r="7573" spans="1:24" x14ac:dyDescent="0.3">
      <c r="A7573">
        <v>9990</v>
      </c>
      <c r="B7573" s="15" t="s">
        <v>852</v>
      </c>
      <c r="C7573" t="str">
        <f>_xlfn.XLOOKUP($B7573, STANDARDS!$A:$A, STANDARDS!$B:$B,,0,2)</f>
        <v>Mallapunyah Fm, Umbolooga Subgp, McArthur Gp</v>
      </c>
      <c r="D7573" t="s">
        <v>535</v>
      </c>
      <c r="E7573" t="s">
        <v>584</v>
      </c>
      <c r="J7573" cm="1">
        <f t="array" ref="J7573:L7573">_xlfn.XLOOKUP($C7573, AGE!$A:$A,AGE!$B:$D,,0,2)</f>
        <v>1663</v>
      </c>
      <c r="K7573">
        <v>18</v>
      </c>
      <c r="L7573" t="str">
        <v>Page et al. 2000</v>
      </c>
      <c r="M7573" t="s">
        <v>583</v>
      </c>
      <c r="P7573" t="s">
        <v>243</v>
      </c>
      <c r="Q7573">
        <v>-0.61</v>
      </c>
      <c r="V7573">
        <v>1</v>
      </c>
      <c r="W7573" t="s">
        <v>1371</v>
      </c>
      <c r="X7573" t="s">
        <v>1418</v>
      </c>
    </row>
    <row r="7574" spans="1:24" x14ac:dyDescent="0.3">
      <c r="A7574">
        <v>9991</v>
      </c>
      <c r="B7574" s="15" t="s">
        <v>852</v>
      </c>
      <c r="C7574" t="str">
        <f>_xlfn.XLOOKUP($B7574, STANDARDS!$A:$A, STANDARDS!$B:$B,,0,2)</f>
        <v>Mallapunyah Fm, Umbolooga Subgp, McArthur Gp</v>
      </c>
      <c r="D7574" t="s">
        <v>535</v>
      </c>
      <c r="E7574" t="s">
        <v>584</v>
      </c>
      <c r="J7574" cm="1">
        <f t="array" ref="J7574:L7574">_xlfn.XLOOKUP($C7574, AGE!$A:$A,AGE!$B:$D,,0,2)</f>
        <v>1663</v>
      </c>
      <c r="K7574">
        <v>18</v>
      </c>
      <c r="L7574" t="str">
        <v>Page et al. 2000</v>
      </c>
      <c r="M7574" t="s">
        <v>583</v>
      </c>
      <c r="P7574" t="s">
        <v>243</v>
      </c>
      <c r="Q7574">
        <v>0.79400000000000004</v>
      </c>
      <c r="V7574">
        <v>1</v>
      </c>
      <c r="W7574" t="s">
        <v>1371</v>
      </c>
      <c r="X7574" t="s">
        <v>1418</v>
      </c>
    </row>
    <row r="7575" spans="1:24" x14ac:dyDescent="0.3">
      <c r="A7575">
        <v>9992</v>
      </c>
      <c r="B7575" s="15" t="s">
        <v>852</v>
      </c>
      <c r="C7575" t="str">
        <f>_xlfn.XLOOKUP($B7575, STANDARDS!$A:$A, STANDARDS!$B:$B,,0,2)</f>
        <v>Mallapunyah Fm, Umbolooga Subgp, McArthur Gp</v>
      </c>
      <c r="D7575" t="s">
        <v>535</v>
      </c>
      <c r="E7575" t="s">
        <v>584</v>
      </c>
      <c r="J7575" cm="1">
        <f t="array" ref="J7575:L7575">_xlfn.XLOOKUP($C7575, AGE!$A:$A,AGE!$B:$D,,0,2)</f>
        <v>1663</v>
      </c>
      <c r="K7575">
        <v>18</v>
      </c>
      <c r="L7575" t="str">
        <v>Page et al. 2000</v>
      </c>
      <c r="M7575" t="s">
        <v>583</v>
      </c>
      <c r="P7575" t="s">
        <v>243</v>
      </c>
      <c r="Q7575">
        <v>-1.5940000000000001</v>
      </c>
      <c r="V7575">
        <v>1</v>
      </c>
      <c r="W7575" t="s">
        <v>1371</v>
      </c>
      <c r="X7575" t="s">
        <v>1418</v>
      </c>
    </row>
    <row r="7576" spans="1:24" x14ac:dyDescent="0.3">
      <c r="A7576">
        <v>9993</v>
      </c>
      <c r="B7576" s="15" t="s">
        <v>852</v>
      </c>
      <c r="C7576" t="str">
        <f>_xlfn.XLOOKUP($B7576, STANDARDS!$A:$A, STANDARDS!$B:$B,,0,2)</f>
        <v>Mallapunyah Fm, Umbolooga Subgp, McArthur Gp</v>
      </c>
      <c r="D7576" t="s">
        <v>535</v>
      </c>
      <c r="E7576" t="s">
        <v>584</v>
      </c>
      <c r="J7576" cm="1">
        <f t="array" ref="J7576:L7576">_xlfn.XLOOKUP($C7576, AGE!$A:$A,AGE!$B:$D,,0,2)</f>
        <v>1663</v>
      </c>
      <c r="K7576">
        <v>18</v>
      </c>
      <c r="L7576" t="str">
        <v>Page et al. 2000</v>
      </c>
      <c r="M7576" t="s">
        <v>583</v>
      </c>
      <c r="P7576" t="s">
        <v>243</v>
      </c>
      <c r="Q7576">
        <v>-0.107</v>
      </c>
      <c r="V7576">
        <v>1</v>
      </c>
      <c r="W7576" t="s">
        <v>1371</v>
      </c>
      <c r="X7576" t="s">
        <v>1418</v>
      </c>
    </row>
    <row r="7577" spans="1:24" x14ac:dyDescent="0.3">
      <c r="A7577">
        <v>9994</v>
      </c>
      <c r="B7577" s="15" t="s">
        <v>852</v>
      </c>
      <c r="C7577" t="str">
        <f>_xlfn.XLOOKUP($B7577, STANDARDS!$A:$A, STANDARDS!$B:$B,,0,2)</f>
        <v>Mallapunyah Fm, Umbolooga Subgp, McArthur Gp</v>
      </c>
      <c r="D7577" t="s">
        <v>535</v>
      </c>
      <c r="E7577" t="s">
        <v>584</v>
      </c>
      <c r="J7577" cm="1">
        <f t="array" ref="J7577:L7577">_xlfn.XLOOKUP($C7577, AGE!$A:$A,AGE!$B:$D,,0,2)</f>
        <v>1663</v>
      </c>
      <c r="K7577">
        <v>18</v>
      </c>
      <c r="L7577" t="str">
        <v>Page et al. 2000</v>
      </c>
      <c r="M7577" t="s">
        <v>583</v>
      </c>
      <c r="P7577" t="s">
        <v>243</v>
      </c>
      <c r="Q7577">
        <v>-0.878</v>
      </c>
      <c r="V7577">
        <v>1</v>
      </c>
      <c r="W7577" t="s">
        <v>1371</v>
      </c>
      <c r="X7577" t="s">
        <v>1418</v>
      </c>
    </row>
    <row r="7578" spans="1:24" x14ac:dyDescent="0.3">
      <c r="A7578">
        <v>9995</v>
      </c>
      <c r="B7578" s="15" t="s">
        <v>852</v>
      </c>
      <c r="C7578" t="str">
        <f>_xlfn.XLOOKUP($B7578, STANDARDS!$A:$A, STANDARDS!$B:$B,,0,2)</f>
        <v>Mallapunyah Fm, Umbolooga Subgp, McArthur Gp</v>
      </c>
      <c r="D7578" t="s">
        <v>535</v>
      </c>
      <c r="E7578" t="s">
        <v>584</v>
      </c>
      <c r="J7578" cm="1">
        <f t="array" ref="J7578:L7578">_xlfn.XLOOKUP($C7578, AGE!$A:$A,AGE!$B:$D,,0,2)</f>
        <v>1663</v>
      </c>
      <c r="K7578">
        <v>18</v>
      </c>
      <c r="L7578" t="str">
        <v>Page et al. 2000</v>
      </c>
      <c r="M7578" t="s">
        <v>583</v>
      </c>
      <c r="P7578" t="s">
        <v>243</v>
      </c>
      <c r="Q7578">
        <v>0.40899999999999997</v>
      </c>
      <c r="V7578">
        <v>1</v>
      </c>
      <c r="W7578" t="s">
        <v>1371</v>
      </c>
      <c r="X7578" t="s">
        <v>1418</v>
      </c>
    </row>
    <row r="7579" spans="1:24" x14ac:dyDescent="0.3">
      <c r="A7579">
        <v>9996</v>
      </c>
      <c r="B7579" s="15" t="s">
        <v>852</v>
      </c>
      <c r="C7579" t="str">
        <f>_xlfn.XLOOKUP($B7579, STANDARDS!$A:$A, STANDARDS!$B:$B,,0,2)</f>
        <v>Mallapunyah Fm, Umbolooga Subgp, McArthur Gp</v>
      </c>
      <c r="D7579" t="s">
        <v>535</v>
      </c>
      <c r="E7579" t="s">
        <v>584</v>
      </c>
      <c r="J7579" cm="1">
        <f t="array" ref="J7579:L7579">_xlfn.XLOOKUP($C7579, AGE!$A:$A,AGE!$B:$D,,0,2)</f>
        <v>1663</v>
      </c>
      <c r="K7579">
        <v>18</v>
      </c>
      <c r="L7579" t="str">
        <v>Page et al. 2000</v>
      </c>
      <c r="M7579" t="s">
        <v>583</v>
      </c>
      <c r="P7579" t="s">
        <v>243</v>
      </c>
      <c r="Q7579">
        <v>0.35299999999999998</v>
      </c>
      <c r="V7579">
        <v>1</v>
      </c>
      <c r="W7579" t="s">
        <v>1371</v>
      </c>
      <c r="X7579" t="s">
        <v>1418</v>
      </c>
    </row>
    <row r="7580" spans="1:24" x14ac:dyDescent="0.3">
      <c r="A7580">
        <v>9997</v>
      </c>
      <c r="B7580" s="15" t="s">
        <v>852</v>
      </c>
      <c r="C7580" t="str">
        <f>_xlfn.XLOOKUP($B7580, STANDARDS!$A:$A, STANDARDS!$B:$B,,0,2)</f>
        <v>Mallapunyah Fm, Umbolooga Subgp, McArthur Gp</v>
      </c>
      <c r="D7580" t="s">
        <v>535</v>
      </c>
      <c r="E7580" t="s">
        <v>584</v>
      </c>
      <c r="J7580" cm="1">
        <f t="array" ref="J7580:L7580">_xlfn.XLOOKUP($C7580, AGE!$A:$A,AGE!$B:$D,,0,2)</f>
        <v>1663</v>
      </c>
      <c r="K7580">
        <v>18</v>
      </c>
      <c r="L7580" t="str">
        <v>Page et al. 2000</v>
      </c>
      <c r="M7580" t="s">
        <v>583</v>
      </c>
      <c r="P7580" t="s">
        <v>243</v>
      </c>
      <c r="Q7580">
        <v>-4.2999999999999997E-2</v>
      </c>
      <c r="V7580">
        <v>1</v>
      </c>
      <c r="W7580" t="s">
        <v>1371</v>
      </c>
      <c r="X7580" t="s">
        <v>1418</v>
      </c>
    </row>
    <row r="7581" spans="1:24" x14ac:dyDescent="0.3">
      <c r="A7581">
        <v>9998</v>
      </c>
      <c r="B7581" s="15" t="s">
        <v>852</v>
      </c>
      <c r="C7581" t="str">
        <f>_xlfn.XLOOKUP($B7581, STANDARDS!$A:$A, STANDARDS!$B:$B,,0,2)</f>
        <v>Mallapunyah Fm, Umbolooga Subgp, McArthur Gp</v>
      </c>
      <c r="D7581" t="s">
        <v>535</v>
      </c>
      <c r="E7581" t="s">
        <v>584</v>
      </c>
      <c r="J7581" cm="1">
        <f t="array" ref="J7581:L7581">_xlfn.XLOOKUP($C7581, AGE!$A:$A,AGE!$B:$D,,0,2)</f>
        <v>1663</v>
      </c>
      <c r="K7581">
        <v>18</v>
      </c>
      <c r="L7581" t="str">
        <v>Page et al. 2000</v>
      </c>
      <c r="M7581" t="s">
        <v>583</v>
      </c>
      <c r="P7581" t="s">
        <v>243</v>
      </c>
      <c r="Q7581">
        <v>-0.221</v>
      </c>
      <c r="V7581">
        <v>1</v>
      </c>
      <c r="W7581" t="s">
        <v>1371</v>
      </c>
      <c r="X7581" t="s">
        <v>1418</v>
      </c>
    </row>
    <row r="7582" spans="1:24" x14ac:dyDescent="0.3">
      <c r="A7582">
        <v>9999</v>
      </c>
      <c r="B7582" s="15" t="s">
        <v>852</v>
      </c>
      <c r="C7582" t="str">
        <f>_xlfn.XLOOKUP($B7582, STANDARDS!$A:$A, STANDARDS!$B:$B,,0,2)</f>
        <v>Mallapunyah Fm, Umbolooga Subgp, McArthur Gp</v>
      </c>
      <c r="D7582" t="s">
        <v>535</v>
      </c>
      <c r="E7582" t="s">
        <v>584</v>
      </c>
      <c r="J7582" cm="1">
        <f t="array" ref="J7582:L7582">_xlfn.XLOOKUP($C7582, AGE!$A:$A,AGE!$B:$D,,0,2)</f>
        <v>1663</v>
      </c>
      <c r="K7582">
        <v>18</v>
      </c>
      <c r="L7582" t="str">
        <v>Page et al. 2000</v>
      </c>
      <c r="M7582" t="s">
        <v>583</v>
      </c>
      <c r="P7582" t="s">
        <v>243</v>
      </c>
      <c r="Q7582">
        <v>-0.29699999999999999</v>
      </c>
      <c r="V7582">
        <v>1</v>
      </c>
      <c r="W7582" t="s">
        <v>1371</v>
      </c>
      <c r="X7582" t="s">
        <v>1418</v>
      </c>
    </row>
    <row r="7583" spans="1:24" x14ac:dyDescent="0.3">
      <c r="A7583">
        <v>10000</v>
      </c>
      <c r="B7583" s="15" t="s">
        <v>852</v>
      </c>
      <c r="C7583" t="str">
        <f>_xlfn.XLOOKUP($B7583, STANDARDS!$A:$A, STANDARDS!$B:$B,,0,2)</f>
        <v>Mallapunyah Fm, Umbolooga Subgp, McArthur Gp</v>
      </c>
      <c r="D7583" t="s">
        <v>535</v>
      </c>
      <c r="E7583" t="s">
        <v>584</v>
      </c>
      <c r="J7583" cm="1">
        <f t="array" ref="J7583:L7583">_xlfn.XLOOKUP($C7583, AGE!$A:$A,AGE!$B:$D,,0,2)</f>
        <v>1663</v>
      </c>
      <c r="K7583">
        <v>18</v>
      </c>
      <c r="L7583" t="str">
        <v>Page et al. 2000</v>
      </c>
      <c r="M7583" t="s">
        <v>583</v>
      </c>
      <c r="P7583" t="s">
        <v>243</v>
      </c>
      <c r="Q7583">
        <v>0.248</v>
      </c>
      <c r="V7583">
        <v>1</v>
      </c>
      <c r="W7583" t="s">
        <v>1371</v>
      </c>
      <c r="X7583" t="s">
        <v>1418</v>
      </c>
    </row>
    <row r="7584" spans="1:24" x14ac:dyDescent="0.3">
      <c r="A7584">
        <v>10001</v>
      </c>
      <c r="B7584" s="15" t="s">
        <v>852</v>
      </c>
      <c r="C7584" t="str">
        <f>_xlfn.XLOOKUP($B7584, STANDARDS!$A:$A, STANDARDS!$B:$B,,0,2)</f>
        <v>Mallapunyah Fm, Umbolooga Subgp, McArthur Gp</v>
      </c>
      <c r="D7584" t="s">
        <v>535</v>
      </c>
      <c r="E7584" t="s">
        <v>584</v>
      </c>
      <c r="J7584" cm="1">
        <f t="array" ref="J7584:L7584">_xlfn.XLOOKUP($C7584, AGE!$A:$A,AGE!$B:$D,,0,2)</f>
        <v>1663</v>
      </c>
      <c r="K7584">
        <v>18</v>
      </c>
      <c r="L7584" t="str">
        <v>Page et al. 2000</v>
      </c>
      <c r="M7584" t="s">
        <v>583</v>
      </c>
      <c r="P7584" t="s">
        <v>243</v>
      </c>
      <c r="Q7584">
        <v>-7.6999999999999999E-2</v>
      </c>
      <c r="V7584">
        <v>1</v>
      </c>
      <c r="W7584" t="s">
        <v>1371</v>
      </c>
      <c r="X7584" t="s">
        <v>1418</v>
      </c>
    </row>
    <row r="7585" spans="1:24" x14ac:dyDescent="0.3">
      <c r="A7585">
        <v>10002</v>
      </c>
      <c r="B7585" s="15" t="s">
        <v>852</v>
      </c>
      <c r="C7585" t="str">
        <f>_xlfn.XLOOKUP($B7585, STANDARDS!$A:$A, STANDARDS!$B:$B,,0,2)</f>
        <v>Mallapunyah Fm, Umbolooga Subgp, McArthur Gp</v>
      </c>
      <c r="D7585" t="s">
        <v>535</v>
      </c>
      <c r="E7585" t="s">
        <v>584</v>
      </c>
      <c r="J7585" cm="1">
        <f t="array" ref="J7585:L7585">_xlfn.XLOOKUP($C7585, AGE!$A:$A,AGE!$B:$D,,0,2)</f>
        <v>1663</v>
      </c>
      <c r="K7585">
        <v>18</v>
      </c>
      <c r="L7585" t="str">
        <v>Page et al. 2000</v>
      </c>
      <c r="M7585" t="s">
        <v>583</v>
      </c>
      <c r="P7585" t="s">
        <v>243</v>
      </c>
      <c r="Q7585">
        <v>-1.1499999999999999</v>
      </c>
      <c r="V7585">
        <v>1</v>
      </c>
      <c r="W7585" t="s">
        <v>1371</v>
      </c>
      <c r="X7585" t="s">
        <v>1418</v>
      </c>
    </row>
    <row r="7586" spans="1:24" x14ac:dyDescent="0.3">
      <c r="A7586">
        <v>10003</v>
      </c>
      <c r="B7586" s="15" t="s">
        <v>852</v>
      </c>
      <c r="C7586" t="str">
        <f>_xlfn.XLOOKUP($B7586, STANDARDS!$A:$A, STANDARDS!$B:$B,,0,2)</f>
        <v>Mallapunyah Fm, Umbolooga Subgp, McArthur Gp</v>
      </c>
      <c r="D7586" t="s">
        <v>535</v>
      </c>
      <c r="E7586" t="s">
        <v>584</v>
      </c>
      <c r="J7586" cm="1">
        <f t="array" ref="J7586:L7586">_xlfn.XLOOKUP($C7586, AGE!$A:$A,AGE!$B:$D,,0,2)</f>
        <v>1663</v>
      </c>
      <c r="K7586">
        <v>18</v>
      </c>
      <c r="L7586" t="str">
        <v>Page et al. 2000</v>
      </c>
      <c r="M7586" t="s">
        <v>583</v>
      </c>
      <c r="P7586" t="s">
        <v>243</v>
      </c>
      <c r="Q7586">
        <v>-0.158</v>
      </c>
      <c r="V7586">
        <v>1</v>
      </c>
      <c r="W7586" t="s">
        <v>1371</v>
      </c>
      <c r="X7586" t="s">
        <v>1418</v>
      </c>
    </row>
    <row r="7587" spans="1:24" x14ac:dyDescent="0.3">
      <c r="A7587">
        <v>10004</v>
      </c>
      <c r="B7587" s="15" t="s">
        <v>852</v>
      </c>
      <c r="C7587" t="str">
        <f>_xlfn.XLOOKUP($B7587, STANDARDS!$A:$A, STANDARDS!$B:$B,,0,2)</f>
        <v>Mallapunyah Fm, Umbolooga Subgp, McArthur Gp</v>
      </c>
      <c r="D7587" t="s">
        <v>535</v>
      </c>
      <c r="E7587" t="s">
        <v>584</v>
      </c>
      <c r="J7587" cm="1">
        <f t="array" ref="J7587:L7587">_xlfn.XLOOKUP($C7587, AGE!$A:$A,AGE!$B:$D,,0,2)</f>
        <v>1663</v>
      </c>
      <c r="K7587">
        <v>18</v>
      </c>
      <c r="L7587" t="str">
        <v>Page et al. 2000</v>
      </c>
      <c r="M7587" t="s">
        <v>583</v>
      </c>
      <c r="P7587" t="s">
        <v>243</v>
      </c>
      <c r="Q7587">
        <v>0.91</v>
      </c>
      <c r="V7587">
        <v>1</v>
      </c>
      <c r="W7587" t="s">
        <v>1371</v>
      </c>
      <c r="X7587" t="s">
        <v>1418</v>
      </c>
    </row>
    <row r="7588" spans="1:24" x14ac:dyDescent="0.3">
      <c r="A7588">
        <v>10005</v>
      </c>
      <c r="B7588" s="15" t="s">
        <v>852</v>
      </c>
      <c r="C7588" t="str">
        <f>_xlfn.XLOOKUP($B7588, STANDARDS!$A:$A, STANDARDS!$B:$B,,0,2)</f>
        <v>Mallapunyah Fm, Umbolooga Subgp, McArthur Gp</v>
      </c>
      <c r="D7588" t="s">
        <v>535</v>
      </c>
      <c r="E7588" t="s">
        <v>584</v>
      </c>
      <c r="J7588" cm="1">
        <f t="array" ref="J7588:L7588">_xlfn.XLOOKUP($C7588, AGE!$A:$A,AGE!$B:$D,,0,2)</f>
        <v>1663</v>
      </c>
      <c r="K7588">
        <v>18</v>
      </c>
      <c r="L7588" t="str">
        <v>Page et al. 2000</v>
      </c>
      <c r="M7588" t="s">
        <v>583</v>
      </c>
      <c r="P7588" t="s">
        <v>243</v>
      </c>
      <c r="Q7588">
        <v>-0.81100000000000005</v>
      </c>
      <c r="V7588">
        <v>1</v>
      </c>
      <c r="W7588" t="s">
        <v>1371</v>
      </c>
      <c r="X7588" t="s">
        <v>1418</v>
      </c>
    </row>
    <row r="7589" spans="1:24" x14ac:dyDescent="0.3">
      <c r="A7589">
        <v>10006</v>
      </c>
      <c r="B7589" s="15" t="s">
        <v>852</v>
      </c>
      <c r="C7589" t="str">
        <f>_xlfn.XLOOKUP($B7589, STANDARDS!$A:$A, STANDARDS!$B:$B,,0,2)</f>
        <v>Mallapunyah Fm, Umbolooga Subgp, McArthur Gp</v>
      </c>
      <c r="D7589" t="s">
        <v>535</v>
      </c>
      <c r="E7589" t="s">
        <v>584</v>
      </c>
      <c r="J7589" cm="1">
        <f t="array" ref="J7589:L7589">_xlfn.XLOOKUP($C7589, AGE!$A:$A,AGE!$B:$D,,0,2)</f>
        <v>1663</v>
      </c>
      <c r="K7589">
        <v>18</v>
      </c>
      <c r="L7589" t="str">
        <v>Page et al. 2000</v>
      </c>
      <c r="M7589" t="s">
        <v>583</v>
      </c>
      <c r="P7589" t="s">
        <v>243</v>
      </c>
      <c r="Q7589">
        <v>-0.754</v>
      </c>
      <c r="V7589">
        <v>1</v>
      </c>
      <c r="W7589" t="s">
        <v>1371</v>
      </c>
      <c r="X7589" t="s">
        <v>1418</v>
      </c>
    </row>
    <row r="7590" spans="1:24" x14ac:dyDescent="0.3">
      <c r="A7590">
        <v>10007</v>
      </c>
      <c r="B7590" s="15" t="s">
        <v>852</v>
      </c>
      <c r="C7590" t="str">
        <f>_xlfn.XLOOKUP($B7590, STANDARDS!$A:$A, STANDARDS!$B:$B,,0,2)</f>
        <v>Mallapunyah Fm, Umbolooga Subgp, McArthur Gp</v>
      </c>
      <c r="D7590" t="s">
        <v>535</v>
      </c>
      <c r="E7590" t="s">
        <v>584</v>
      </c>
      <c r="J7590" cm="1">
        <f t="array" ref="J7590:L7590">_xlfn.XLOOKUP($C7590, AGE!$A:$A,AGE!$B:$D,,0,2)</f>
        <v>1663</v>
      </c>
      <c r="K7590">
        <v>18</v>
      </c>
      <c r="L7590" t="str">
        <v>Page et al. 2000</v>
      </c>
      <c r="M7590" t="s">
        <v>583</v>
      </c>
      <c r="P7590" t="s">
        <v>243</v>
      </c>
      <c r="Q7590">
        <v>-1.1970000000000001</v>
      </c>
      <c r="V7590">
        <v>1</v>
      </c>
      <c r="W7590" t="s">
        <v>1371</v>
      </c>
      <c r="X7590" t="s">
        <v>1418</v>
      </c>
    </row>
    <row r="7591" spans="1:24" x14ac:dyDescent="0.3">
      <c r="A7591">
        <v>10008</v>
      </c>
      <c r="B7591" s="15" t="s">
        <v>852</v>
      </c>
      <c r="C7591" t="str">
        <f>_xlfn.XLOOKUP($B7591, STANDARDS!$A:$A, STANDARDS!$B:$B,,0,2)</f>
        <v>Mallapunyah Fm, Umbolooga Subgp, McArthur Gp</v>
      </c>
      <c r="D7591" t="s">
        <v>535</v>
      </c>
      <c r="E7591" t="s">
        <v>584</v>
      </c>
      <c r="J7591" cm="1">
        <f t="array" ref="J7591:L7591">_xlfn.XLOOKUP($C7591, AGE!$A:$A,AGE!$B:$D,,0,2)</f>
        <v>1663</v>
      </c>
      <c r="K7591">
        <v>18</v>
      </c>
      <c r="L7591" t="str">
        <v>Page et al. 2000</v>
      </c>
      <c r="M7591" t="s">
        <v>583</v>
      </c>
      <c r="P7591" t="s">
        <v>243</v>
      </c>
      <c r="Q7591">
        <v>0.30399999999999999</v>
      </c>
      <c r="V7591">
        <v>1</v>
      </c>
      <c r="W7591" t="s">
        <v>1371</v>
      </c>
      <c r="X7591" t="s">
        <v>1418</v>
      </c>
    </row>
    <row r="7592" spans="1:24" x14ac:dyDescent="0.3">
      <c r="A7592">
        <v>10009</v>
      </c>
      <c r="B7592" s="15" t="s">
        <v>852</v>
      </c>
      <c r="C7592" t="str">
        <f>_xlfn.XLOOKUP($B7592, STANDARDS!$A:$A, STANDARDS!$B:$B,,0,2)</f>
        <v>Mallapunyah Fm, Umbolooga Subgp, McArthur Gp</v>
      </c>
      <c r="D7592" t="s">
        <v>535</v>
      </c>
      <c r="E7592" t="s">
        <v>584</v>
      </c>
      <c r="J7592" cm="1">
        <f t="array" ref="J7592:L7592">_xlfn.XLOOKUP($C7592, AGE!$A:$A,AGE!$B:$D,,0,2)</f>
        <v>1663</v>
      </c>
      <c r="K7592">
        <v>18</v>
      </c>
      <c r="L7592" t="str">
        <v>Page et al. 2000</v>
      </c>
      <c r="M7592" t="s">
        <v>583</v>
      </c>
      <c r="P7592" t="s">
        <v>243</v>
      </c>
      <c r="Q7592">
        <v>1.0129999999999999</v>
      </c>
      <c r="V7592">
        <v>1</v>
      </c>
      <c r="W7592" t="s">
        <v>1371</v>
      </c>
      <c r="X7592" t="s">
        <v>1418</v>
      </c>
    </row>
    <row r="7593" spans="1:24" x14ac:dyDescent="0.3">
      <c r="A7593">
        <v>10010</v>
      </c>
      <c r="B7593" s="15" t="s">
        <v>852</v>
      </c>
      <c r="C7593" t="str">
        <f>_xlfn.XLOOKUP($B7593, STANDARDS!$A:$A, STANDARDS!$B:$B,,0,2)</f>
        <v>Mallapunyah Fm, Umbolooga Subgp, McArthur Gp</v>
      </c>
      <c r="D7593" t="s">
        <v>535</v>
      </c>
      <c r="E7593" t="s">
        <v>584</v>
      </c>
      <c r="J7593" cm="1">
        <f t="array" ref="J7593:L7593">_xlfn.XLOOKUP($C7593, AGE!$A:$A,AGE!$B:$D,,0,2)</f>
        <v>1663</v>
      </c>
      <c r="K7593">
        <v>18</v>
      </c>
      <c r="L7593" t="str">
        <v>Page et al. 2000</v>
      </c>
      <c r="M7593" t="s">
        <v>583</v>
      </c>
      <c r="P7593" t="s">
        <v>243</v>
      </c>
      <c r="Q7593">
        <v>-0.627</v>
      </c>
      <c r="V7593">
        <v>1</v>
      </c>
      <c r="W7593" t="s">
        <v>1371</v>
      </c>
      <c r="X7593" t="s">
        <v>1418</v>
      </c>
    </row>
    <row r="7594" spans="1:24" x14ac:dyDescent="0.3">
      <c r="A7594">
        <v>10011</v>
      </c>
      <c r="B7594" s="15" t="s">
        <v>852</v>
      </c>
      <c r="C7594" t="str">
        <f>_xlfn.XLOOKUP($B7594, STANDARDS!$A:$A, STANDARDS!$B:$B,,0,2)</f>
        <v>Mallapunyah Fm, Umbolooga Subgp, McArthur Gp</v>
      </c>
      <c r="D7594" t="s">
        <v>535</v>
      </c>
      <c r="E7594" t="s">
        <v>584</v>
      </c>
      <c r="J7594" cm="1">
        <f t="array" ref="J7594:L7594">_xlfn.XLOOKUP($C7594, AGE!$A:$A,AGE!$B:$D,,0,2)</f>
        <v>1663</v>
      </c>
      <c r="K7594">
        <v>18</v>
      </c>
      <c r="L7594" t="str">
        <v>Page et al. 2000</v>
      </c>
      <c r="M7594" t="s">
        <v>583</v>
      </c>
      <c r="P7594" t="s">
        <v>243</v>
      </c>
      <c r="Q7594">
        <v>-1.0209999999999999</v>
      </c>
      <c r="V7594">
        <v>1</v>
      </c>
      <c r="W7594" t="s">
        <v>1371</v>
      </c>
      <c r="X7594" t="s">
        <v>1418</v>
      </c>
    </row>
    <row r="7595" spans="1:24" x14ac:dyDescent="0.3">
      <c r="A7595">
        <v>10012</v>
      </c>
      <c r="B7595" s="15" t="s">
        <v>852</v>
      </c>
      <c r="C7595" t="str">
        <f>_xlfn.XLOOKUP($B7595, STANDARDS!$A:$A, STANDARDS!$B:$B,,0,2)</f>
        <v>Mallapunyah Fm, Umbolooga Subgp, McArthur Gp</v>
      </c>
      <c r="D7595" t="s">
        <v>535</v>
      </c>
      <c r="E7595" t="s">
        <v>584</v>
      </c>
      <c r="J7595" cm="1">
        <f t="array" ref="J7595:L7595">_xlfn.XLOOKUP($C7595, AGE!$A:$A,AGE!$B:$D,,0,2)</f>
        <v>1663</v>
      </c>
      <c r="K7595">
        <v>18</v>
      </c>
      <c r="L7595" t="str">
        <v>Page et al. 2000</v>
      </c>
      <c r="M7595" t="s">
        <v>583</v>
      </c>
      <c r="P7595" t="s">
        <v>243</v>
      </c>
      <c r="Q7595">
        <v>-0.68500000000000005</v>
      </c>
      <c r="V7595">
        <v>1</v>
      </c>
      <c r="W7595" t="s">
        <v>1371</v>
      </c>
      <c r="X7595" t="s">
        <v>1418</v>
      </c>
    </row>
    <row r="7596" spans="1:24" x14ac:dyDescent="0.3">
      <c r="A7596">
        <v>10013</v>
      </c>
      <c r="B7596" s="15" t="s">
        <v>852</v>
      </c>
      <c r="C7596" t="str">
        <f>_xlfn.XLOOKUP($B7596, STANDARDS!$A:$A, STANDARDS!$B:$B,,0,2)</f>
        <v>Mallapunyah Fm, Umbolooga Subgp, McArthur Gp</v>
      </c>
      <c r="D7596" t="s">
        <v>535</v>
      </c>
      <c r="E7596" t="s">
        <v>584</v>
      </c>
      <c r="J7596" cm="1">
        <f t="array" ref="J7596:L7596">_xlfn.XLOOKUP($C7596, AGE!$A:$A,AGE!$B:$D,,0,2)</f>
        <v>1663</v>
      </c>
      <c r="K7596">
        <v>18</v>
      </c>
      <c r="L7596" t="str">
        <v>Page et al. 2000</v>
      </c>
      <c r="M7596" t="s">
        <v>583</v>
      </c>
      <c r="P7596" t="s">
        <v>243</v>
      </c>
      <c r="Q7596">
        <v>-1.1499999999999999</v>
      </c>
      <c r="V7596">
        <v>1</v>
      </c>
      <c r="W7596" t="s">
        <v>1371</v>
      </c>
      <c r="X7596" t="s">
        <v>1418</v>
      </c>
    </row>
    <row r="7597" spans="1:24" x14ac:dyDescent="0.3">
      <c r="A7597">
        <v>10014</v>
      </c>
      <c r="B7597" s="15" t="s">
        <v>852</v>
      </c>
      <c r="C7597" t="str">
        <f>_xlfn.XLOOKUP($B7597, STANDARDS!$A:$A, STANDARDS!$B:$B,,0,2)</f>
        <v>Mallapunyah Fm, Umbolooga Subgp, McArthur Gp</v>
      </c>
      <c r="D7597" t="s">
        <v>535</v>
      </c>
      <c r="E7597" t="s">
        <v>584</v>
      </c>
      <c r="J7597" cm="1">
        <f t="array" ref="J7597:L7597">_xlfn.XLOOKUP($C7597, AGE!$A:$A,AGE!$B:$D,,0,2)</f>
        <v>1663</v>
      </c>
      <c r="K7597">
        <v>18</v>
      </c>
      <c r="L7597" t="str">
        <v>Page et al. 2000</v>
      </c>
      <c r="M7597" t="s">
        <v>583</v>
      </c>
      <c r="P7597" t="s">
        <v>243</v>
      </c>
      <c r="Q7597">
        <v>-1.0960000000000001</v>
      </c>
      <c r="V7597">
        <v>1</v>
      </c>
      <c r="W7597" t="s">
        <v>1371</v>
      </c>
      <c r="X7597" t="s">
        <v>1418</v>
      </c>
    </row>
    <row r="7598" spans="1:24" x14ac:dyDescent="0.3">
      <c r="A7598">
        <v>10015</v>
      </c>
      <c r="B7598" s="15" t="s">
        <v>852</v>
      </c>
      <c r="C7598" t="str">
        <f>_xlfn.XLOOKUP($B7598, STANDARDS!$A:$A, STANDARDS!$B:$B,,0,2)</f>
        <v>Mallapunyah Fm, Umbolooga Subgp, McArthur Gp</v>
      </c>
      <c r="D7598" t="s">
        <v>535</v>
      </c>
      <c r="E7598" t="s">
        <v>584</v>
      </c>
      <c r="J7598" cm="1">
        <f t="array" ref="J7598:L7598">_xlfn.XLOOKUP($C7598, AGE!$A:$A,AGE!$B:$D,,0,2)</f>
        <v>1663</v>
      </c>
      <c r="K7598">
        <v>18</v>
      </c>
      <c r="L7598" t="str">
        <v>Page et al. 2000</v>
      </c>
      <c r="M7598" t="s">
        <v>583</v>
      </c>
      <c r="P7598" t="s">
        <v>243</v>
      </c>
      <c r="Q7598">
        <v>-0.80400000000000005</v>
      </c>
      <c r="V7598">
        <v>1</v>
      </c>
      <c r="W7598" t="s">
        <v>1371</v>
      </c>
      <c r="X7598" t="s">
        <v>1418</v>
      </c>
    </row>
    <row r="7599" spans="1:24" x14ac:dyDescent="0.3">
      <c r="A7599">
        <v>10016</v>
      </c>
      <c r="B7599" s="15" t="s">
        <v>852</v>
      </c>
      <c r="C7599" t="str">
        <f>_xlfn.XLOOKUP($B7599, STANDARDS!$A:$A, STANDARDS!$B:$B,,0,2)</f>
        <v>Mallapunyah Fm, Umbolooga Subgp, McArthur Gp</v>
      </c>
      <c r="D7599" t="s">
        <v>535</v>
      </c>
      <c r="E7599" t="s">
        <v>584</v>
      </c>
      <c r="J7599" cm="1">
        <f t="array" ref="J7599:L7599">_xlfn.XLOOKUP($C7599, AGE!$A:$A,AGE!$B:$D,,0,2)</f>
        <v>1663</v>
      </c>
      <c r="K7599">
        <v>18</v>
      </c>
      <c r="L7599" t="str">
        <v>Page et al. 2000</v>
      </c>
      <c r="M7599" t="s">
        <v>583</v>
      </c>
      <c r="P7599" t="s">
        <v>243</v>
      </c>
      <c r="Q7599">
        <v>-1.151</v>
      </c>
      <c r="V7599">
        <v>1</v>
      </c>
      <c r="W7599" t="s">
        <v>1371</v>
      </c>
      <c r="X7599" t="s">
        <v>1418</v>
      </c>
    </row>
    <row r="7600" spans="1:24" x14ac:dyDescent="0.3">
      <c r="A7600">
        <v>10017</v>
      </c>
      <c r="B7600" s="15" t="s">
        <v>852</v>
      </c>
      <c r="C7600" t="str">
        <f>_xlfn.XLOOKUP($B7600, STANDARDS!$A:$A, STANDARDS!$B:$B,,0,2)</f>
        <v>Mallapunyah Fm, Umbolooga Subgp, McArthur Gp</v>
      </c>
      <c r="D7600" t="s">
        <v>535</v>
      </c>
      <c r="E7600" t="s">
        <v>584</v>
      </c>
      <c r="J7600" cm="1">
        <f t="array" ref="J7600:L7600">_xlfn.XLOOKUP($C7600, AGE!$A:$A,AGE!$B:$D,,0,2)</f>
        <v>1663</v>
      </c>
      <c r="K7600">
        <v>18</v>
      </c>
      <c r="L7600" t="str">
        <v>Page et al. 2000</v>
      </c>
      <c r="M7600" t="s">
        <v>583</v>
      </c>
      <c r="P7600" t="s">
        <v>243</v>
      </c>
      <c r="Q7600">
        <v>-0.36899999999999999</v>
      </c>
      <c r="V7600">
        <v>1</v>
      </c>
      <c r="W7600" t="s">
        <v>1371</v>
      </c>
      <c r="X7600" t="s">
        <v>1418</v>
      </c>
    </row>
    <row r="7601" spans="1:24" x14ac:dyDescent="0.3">
      <c r="A7601">
        <v>10018</v>
      </c>
      <c r="B7601" s="15" t="s">
        <v>852</v>
      </c>
      <c r="C7601" t="str">
        <f>_xlfn.XLOOKUP($B7601, STANDARDS!$A:$A, STANDARDS!$B:$B,,0,2)</f>
        <v>Mallapunyah Fm, Umbolooga Subgp, McArthur Gp</v>
      </c>
      <c r="D7601" t="s">
        <v>535</v>
      </c>
      <c r="E7601" t="s">
        <v>584</v>
      </c>
      <c r="J7601" cm="1">
        <f t="array" ref="J7601:L7601">_xlfn.XLOOKUP($C7601, AGE!$A:$A,AGE!$B:$D,,0,2)</f>
        <v>1663</v>
      </c>
      <c r="K7601">
        <v>18</v>
      </c>
      <c r="L7601" t="str">
        <v>Page et al. 2000</v>
      </c>
      <c r="M7601" t="s">
        <v>583</v>
      </c>
      <c r="P7601" t="s">
        <v>243</v>
      </c>
      <c r="Q7601">
        <v>0.80700000000000005</v>
      </c>
      <c r="V7601">
        <v>1</v>
      </c>
      <c r="W7601" t="s">
        <v>1371</v>
      </c>
      <c r="X7601" t="s">
        <v>1418</v>
      </c>
    </row>
    <row r="7602" spans="1:24" x14ac:dyDescent="0.3">
      <c r="A7602">
        <v>10019</v>
      </c>
      <c r="B7602" s="15" t="s">
        <v>852</v>
      </c>
      <c r="C7602" t="str">
        <f>_xlfn.XLOOKUP($B7602, STANDARDS!$A:$A, STANDARDS!$B:$B,,0,2)</f>
        <v>Mallapunyah Fm, Umbolooga Subgp, McArthur Gp</v>
      </c>
      <c r="D7602" t="s">
        <v>535</v>
      </c>
      <c r="E7602" t="s">
        <v>584</v>
      </c>
      <c r="J7602" cm="1">
        <f t="array" ref="J7602:L7602">_xlfn.XLOOKUP($C7602, AGE!$A:$A,AGE!$B:$D,,0,2)</f>
        <v>1663</v>
      </c>
      <c r="K7602">
        <v>18</v>
      </c>
      <c r="L7602" t="str">
        <v>Page et al. 2000</v>
      </c>
      <c r="M7602" t="s">
        <v>583</v>
      </c>
      <c r="P7602" t="s">
        <v>243</v>
      </c>
      <c r="Q7602">
        <v>8.6999999999999994E-2</v>
      </c>
      <c r="V7602">
        <v>1</v>
      </c>
      <c r="W7602" t="s">
        <v>1371</v>
      </c>
      <c r="X7602" t="s">
        <v>1418</v>
      </c>
    </row>
    <row r="7603" spans="1:24" x14ac:dyDescent="0.3">
      <c r="A7603">
        <v>10021</v>
      </c>
      <c r="B7603" s="15" t="s">
        <v>853</v>
      </c>
      <c r="C7603" t="str">
        <f>_xlfn.XLOOKUP($B7603, STANDARDS!$A:$A, STANDARDS!$B:$B,,0,2)</f>
        <v>Gunpowder Creek Fm, McNamara Gp</v>
      </c>
      <c r="D7603" t="s">
        <v>535</v>
      </c>
      <c r="E7603" t="s">
        <v>1188</v>
      </c>
      <c r="J7603" s="13">
        <v>1694</v>
      </c>
      <c r="K7603" s="13">
        <v>35</v>
      </c>
      <c r="L7603" s="16" t="s">
        <v>1325</v>
      </c>
      <c r="M7603" t="s">
        <v>583</v>
      </c>
      <c r="P7603" t="s">
        <v>243</v>
      </c>
      <c r="Q7603">
        <v>-1.6743797548599999</v>
      </c>
      <c r="V7603">
        <v>1</v>
      </c>
      <c r="W7603" t="s">
        <v>1371</v>
      </c>
      <c r="X7603" t="s">
        <v>1418</v>
      </c>
    </row>
    <row r="7604" spans="1:24" x14ac:dyDescent="0.3">
      <c r="A7604">
        <v>10022</v>
      </c>
      <c r="B7604" s="15" t="s">
        <v>853</v>
      </c>
      <c r="C7604" t="str">
        <f>_xlfn.XLOOKUP($B7604, STANDARDS!$A:$A, STANDARDS!$B:$B,,0,2)</f>
        <v>Gunpowder Creek Fm, McNamara Gp</v>
      </c>
      <c r="D7604" t="s">
        <v>535</v>
      </c>
      <c r="E7604" t="s">
        <v>1188</v>
      </c>
      <c r="J7604" s="13">
        <v>1694</v>
      </c>
      <c r="K7604" s="13">
        <v>35</v>
      </c>
      <c r="L7604" s="16" t="s">
        <v>1325</v>
      </c>
      <c r="M7604" t="s">
        <v>583</v>
      </c>
      <c r="P7604" t="s">
        <v>243</v>
      </c>
      <c r="Q7604">
        <v>-0.75224712614</v>
      </c>
      <c r="V7604">
        <v>1</v>
      </c>
      <c r="W7604" t="s">
        <v>1371</v>
      </c>
      <c r="X7604" t="s">
        <v>1418</v>
      </c>
    </row>
    <row r="7605" spans="1:24" x14ac:dyDescent="0.3">
      <c r="A7605">
        <v>10023</v>
      </c>
      <c r="B7605" s="15" t="s">
        <v>853</v>
      </c>
      <c r="C7605" t="str">
        <f>_xlfn.XLOOKUP($B7605, STANDARDS!$A:$A, STANDARDS!$B:$B,,0,2)</f>
        <v>Gunpowder Creek Fm, McNamara Gp</v>
      </c>
      <c r="D7605" t="s">
        <v>535</v>
      </c>
      <c r="E7605" t="s">
        <v>1188</v>
      </c>
      <c r="J7605" s="13">
        <v>1694</v>
      </c>
      <c r="K7605" s="13">
        <v>35</v>
      </c>
      <c r="L7605" s="16" t="s">
        <v>1325</v>
      </c>
      <c r="M7605" t="s">
        <v>583</v>
      </c>
      <c r="P7605" t="s">
        <v>243</v>
      </c>
      <c r="Q7605">
        <v>-0.88996188607000004</v>
      </c>
      <c r="V7605">
        <v>1</v>
      </c>
      <c r="W7605" t="s">
        <v>1371</v>
      </c>
      <c r="X7605" t="s">
        <v>1418</v>
      </c>
    </row>
    <row r="7606" spans="1:24" x14ac:dyDescent="0.3">
      <c r="A7606">
        <v>10024</v>
      </c>
      <c r="B7606" s="15" t="s">
        <v>853</v>
      </c>
      <c r="C7606" t="str">
        <f>_xlfn.XLOOKUP($B7606, STANDARDS!$A:$A, STANDARDS!$B:$B,,0,2)</f>
        <v>Gunpowder Creek Fm, McNamara Gp</v>
      </c>
      <c r="D7606" t="s">
        <v>535</v>
      </c>
      <c r="E7606" t="s">
        <v>1188</v>
      </c>
      <c r="J7606" s="13">
        <v>1694</v>
      </c>
      <c r="K7606" s="13">
        <v>35</v>
      </c>
      <c r="L7606" s="16" t="s">
        <v>1325</v>
      </c>
      <c r="M7606" t="s">
        <v>583</v>
      </c>
      <c r="P7606" t="s">
        <v>243</v>
      </c>
      <c r="Q7606">
        <v>-1.9409598259900001</v>
      </c>
      <c r="V7606">
        <v>1</v>
      </c>
      <c r="W7606" t="s">
        <v>1371</v>
      </c>
      <c r="X7606" t="s">
        <v>1418</v>
      </c>
    </row>
    <row r="7607" spans="1:24" x14ac:dyDescent="0.3">
      <c r="A7607">
        <v>10025</v>
      </c>
      <c r="B7607" s="15" t="s">
        <v>853</v>
      </c>
      <c r="C7607" t="str">
        <f>_xlfn.XLOOKUP($B7607, STANDARDS!$A:$A, STANDARDS!$B:$B,,0,2)</f>
        <v>Gunpowder Creek Fm, McNamara Gp</v>
      </c>
      <c r="D7607" t="s">
        <v>535</v>
      </c>
      <c r="E7607" t="s">
        <v>1188</v>
      </c>
      <c r="J7607" s="13">
        <v>1694</v>
      </c>
      <c r="K7607" s="13">
        <v>35</v>
      </c>
      <c r="L7607" s="16" t="s">
        <v>1325</v>
      </c>
      <c r="M7607" t="s">
        <v>583</v>
      </c>
      <c r="P7607" t="s">
        <v>243</v>
      </c>
      <c r="Q7607">
        <v>-0.71956994861000001</v>
      </c>
      <c r="V7607">
        <v>1</v>
      </c>
      <c r="W7607" t="s">
        <v>1371</v>
      </c>
      <c r="X7607" t="s">
        <v>1418</v>
      </c>
    </row>
    <row r="7608" spans="1:24" x14ac:dyDescent="0.3">
      <c r="A7608">
        <v>10026</v>
      </c>
      <c r="B7608" s="15" t="s">
        <v>853</v>
      </c>
      <c r="C7608" t="str">
        <f>_xlfn.XLOOKUP($B7608, STANDARDS!$A:$A, STANDARDS!$B:$B,,0,2)</f>
        <v>Gunpowder Creek Fm, McNamara Gp</v>
      </c>
      <c r="D7608" t="s">
        <v>535</v>
      </c>
      <c r="E7608" t="s">
        <v>1188</v>
      </c>
      <c r="J7608" s="13">
        <v>1694</v>
      </c>
      <c r="K7608" s="13">
        <v>35</v>
      </c>
      <c r="L7608" s="16" t="s">
        <v>1325</v>
      </c>
      <c r="M7608" t="s">
        <v>583</v>
      </c>
      <c r="P7608" t="s">
        <v>243</v>
      </c>
      <c r="Q7608">
        <v>-0.92649939012000004</v>
      </c>
      <c r="V7608">
        <v>1</v>
      </c>
      <c r="W7608" t="s">
        <v>1371</v>
      </c>
      <c r="X7608" t="s">
        <v>1418</v>
      </c>
    </row>
    <row r="7609" spans="1:24" x14ac:dyDescent="0.3">
      <c r="A7609">
        <v>10027</v>
      </c>
      <c r="B7609" s="15" t="s">
        <v>853</v>
      </c>
      <c r="C7609" t="str">
        <f>_xlfn.XLOOKUP($B7609, STANDARDS!$A:$A, STANDARDS!$B:$B,,0,2)</f>
        <v>Gunpowder Creek Fm, McNamara Gp</v>
      </c>
      <c r="D7609" t="s">
        <v>535</v>
      </c>
      <c r="E7609" t="s">
        <v>1188</v>
      </c>
      <c r="J7609" s="13">
        <v>1694</v>
      </c>
      <c r="K7609" s="13">
        <v>35</v>
      </c>
      <c r="L7609" s="16" t="s">
        <v>1325</v>
      </c>
      <c r="M7609" t="s">
        <v>583</v>
      </c>
      <c r="P7609" t="s">
        <v>243</v>
      </c>
      <c r="Q7609">
        <v>-1.1296918333899999</v>
      </c>
      <c r="V7609">
        <v>1</v>
      </c>
      <c r="W7609" t="s">
        <v>1371</v>
      </c>
      <c r="X7609" t="s">
        <v>1418</v>
      </c>
    </row>
    <row r="7610" spans="1:24" x14ac:dyDescent="0.3">
      <c r="A7610">
        <v>10028</v>
      </c>
      <c r="B7610" s="15" t="s">
        <v>853</v>
      </c>
      <c r="C7610" t="str">
        <f>_xlfn.XLOOKUP($B7610, STANDARDS!$A:$A, STANDARDS!$B:$B,,0,2)</f>
        <v>Gunpowder Creek Fm, McNamara Gp</v>
      </c>
      <c r="D7610" t="s">
        <v>535</v>
      </c>
      <c r="E7610" t="s">
        <v>1188</v>
      </c>
      <c r="J7610" s="13">
        <v>1694</v>
      </c>
      <c r="K7610" s="13">
        <v>35</v>
      </c>
      <c r="L7610" s="16" t="s">
        <v>1325</v>
      </c>
      <c r="M7610" t="s">
        <v>583</v>
      </c>
      <c r="P7610" t="s">
        <v>243</v>
      </c>
      <c r="Q7610">
        <v>-1.4813251713</v>
      </c>
      <c r="V7610">
        <v>1</v>
      </c>
      <c r="W7610" t="s">
        <v>1371</v>
      </c>
      <c r="X7610" t="s">
        <v>1418</v>
      </c>
    </row>
    <row r="7611" spans="1:24" x14ac:dyDescent="0.3">
      <c r="A7611">
        <v>10029</v>
      </c>
      <c r="B7611" s="15" t="s">
        <v>853</v>
      </c>
      <c r="C7611" t="str">
        <f>_xlfn.XLOOKUP($B7611, STANDARDS!$A:$A, STANDARDS!$B:$B,,0,2)</f>
        <v>Gunpowder Creek Fm, McNamara Gp</v>
      </c>
      <c r="D7611" t="s">
        <v>535</v>
      </c>
      <c r="E7611" t="s">
        <v>1188</v>
      </c>
      <c r="J7611" s="13">
        <v>1694</v>
      </c>
      <c r="K7611" s="13">
        <v>35</v>
      </c>
      <c r="L7611" s="16" t="s">
        <v>1325</v>
      </c>
      <c r="M7611" t="s">
        <v>583</v>
      </c>
      <c r="P7611" t="s">
        <v>243</v>
      </c>
      <c r="Q7611">
        <v>-0.68197513652999997</v>
      </c>
      <c r="V7611">
        <v>1</v>
      </c>
      <c r="W7611" t="s">
        <v>1371</v>
      </c>
      <c r="X7611" t="s">
        <v>1418</v>
      </c>
    </row>
    <row r="7612" spans="1:24" x14ac:dyDescent="0.3">
      <c r="A7612">
        <v>10030</v>
      </c>
      <c r="B7612" s="15" t="s">
        <v>853</v>
      </c>
      <c r="C7612" t="str">
        <f>_xlfn.XLOOKUP($B7612, STANDARDS!$A:$A, STANDARDS!$B:$B,,0,2)</f>
        <v>Gunpowder Creek Fm, McNamara Gp</v>
      </c>
      <c r="D7612" t="s">
        <v>535</v>
      </c>
      <c r="E7612" t="s">
        <v>1188</v>
      </c>
      <c r="J7612" s="13">
        <v>1694</v>
      </c>
      <c r="K7612" s="13">
        <v>35</v>
      </c>
      <c r="L7612" s="16" t="s">
        <v>1325</v>
      </c>
      <c r="M7612" t="s">
        <v>583</v>
      </c>
      <c r="P7612" t="s">
        <v>243</v>
      </c>
      <c r="Q7612">
        <v>-0.7355430489</v>
      </c>
      <c r="V7612">
        <v>1</v>
      </c>
      <c r="W7612" t="s">
        <v>1371</v>
      </c>
      <c r="X7612" t="s">
        <v>1418</v>
      </c>
    </row>
    <row r="7613" spans="1:24" x14ac:dyDescent="0.3">
      <c r="A7613">
        <v>10031</v>
      </c>
      <c r="B7613" s="15" t="s">
        <v>853</v>
      </c>
      <c r="C7613" t="str">
        <f>_xlfn.XLOOKUP($B7613, STANDARDS!$A:$A, STANDARDS!$B:$B,,0,2)</f>
        <v>Gunpowder Creek Fm, McNamara Gp</v>
      </c>
      <c r="D7613" t="s">
        <v>535</v>
      </c>
      <c r="E7613" t="s">
        <v>1188</v>
      </c>
      <c r="J7613" s="13">
        <v>1694</v>
      </c>
      <c r="K7613" s="13">
        <v>35</v>
      </c>
      <c r="L7613" s="16" t="s">
        <v>1325</v>
      </c>
      <c r="M7613" t="s">
        <v>583</v>
      </c>
      <c r="P7613" t="s">
        <v>243</v>
      </c>
      <c r="Q7613">
        <v>-1.7890820705099999</v>
      </c>
      <c r="V7613">
        <v>1</v>
      </c>
      <c r="W7613" t="s">
        <v>1371</v>
      </c>
      <c r="X7613" t="s">
        <v>1418</v>
      </c>
    </row>
    <row r="7614" spans="1:24" x14ac:dyDescent="0.3">
      <c r="A7614">
        <v>10032</v>
      </c>
      <c r="B7614" s="15" t="s">
        <v>853</v>
      </c>
      <c r="C7614" t="str">
        <f>_xlfn.XLOOKUP($B7614, STANDARDS!$A:$A, STANDARDS!$B:$B,,0,2)</f>
        <v>Gunpowder Creek Fm, McNamara Gp</v>
      </c>
      <c r="D7614" t="s">
        <v>535</v>
      </c>
      <c r="E7614" t="s">
        <v>1188</v>
      </c>
      <c r="J7614" s="13">
        <v>1694</v>
      </c>
      <c r="K7614" s="13">
        <v>35</v>
      </c>
      <c r="L7614" s="16" t="s">
        <v>1325</v>
      </c>
      <c r="M7614" t="s">
        <v>583</v>
      </c>
      <c r="P7614" t="s">
        <v>243</v>
      </c>
      <c r="Q7614">
        <v>-0.77577225720999998</v>
      </c>
      <c r="V7614">
        <v>1</v>
      </c>
      <c r="W7614" t="s">
        <v>1371</v>
      </c>
      <c r="X7614" t="s">
        <v>1418</v>
      </c>
    </row>
    <row r="7615" spans="1:24" x14ac:dyDescent="0.3">
      <c r="A7615">
        <v>10033</v>
      </c>
      <c r="B7615" s="15" t="s">
        <v>853</v>
      </c>
      <c r="C7615" t="str">
        <f>_xlfn.XLOOKUP($B7615, STANDARDS!$A:$A, STANDARDS!$B:$B,,0,2)</f>
        <v>Gunpowder Creek Fm, McNamara Gp</v>
      </c>
      <c r="D7615" t="s">
        <v>535</v>
      </c>
      <c r="E7615" t="s">
        <v>1188</v>
      </c>
      <c r="J7615" s="13">
        <v>1694</v>
      </c>
      <c r="K7615" s="13">
        <v>35</v>
      </c>
      <c r="L7615" s="16" t="s">
        <v>1325</v>
      </c>
      <c r="M7615" t="s">
        <v>583</v>
      </c>
      <c r="P7615" t="s">
        <v>243</v>
      </c>
      <c r="Q7615">
        <v>-1.26727480481</v>
      </c>
      <c r="V7615">
        <v>1</v>
      </c>
      <c r="W7615" t="s">
        <v>1371</v>
      </c>
      <c r="X7615" t="s">
        <v>1418</v>
      </c>
    </row>
    <row r="7616" spans="1:24" x14ac:dyDescent="0.3">
      <c r="A7616">
        <v>10034</v>
      </c>
      <c r="B7616" s="15" t="s">
        <v>853</v>
      </c>
      <c r="C7616" t="str">
        <f>_xlfn.XLOOKUP($B7616, STANDARDS!$A:$A, STANDARDS!$B:$B,,0,2)</f>
        <v>Gunpowder Creek Fm, McNamara Gp</v>
      </c>
      <c r="D7616" t="s">
        <v>535</v>
      </c>
      <c r="E7616" t="s">
        <v>1188</v>
      </c>
      <c r="J7616" s="13">
        <v>1694</v>
      </c>
      <c r="K7616" s="13">
        <v>35</v>
      </c>
      <c r="L7616" s="16" t="s">
        <v>1325</v>
      </c>
      <c r="M7616" t="s">
        <v>583</v>
      </c>
      <c r="P7616" t="s">
        <v>243</v>
      </c>
      <c r="Q7616">
        <v>-0.98828836914999996</v>
      </c>
      <c r="V7616">
        <v>1</v>
      </c>
      <c r="W7616" t="s">
        <v>1371</v>
      </c>
      <c r="X7616" t="s">
        <v>1418</v>
      </c>
    </row>
    <row r="7617" spans="1:24" x14ac:dyDescent="0.3">
      <c r="A7617">
        <v>10035</v>
      </c>
      <c r="B7617" s="15" t="s">
        <v>853</v>
      </c>
      <c r="C7617" t="str">
        <f>_xlfn.XLOOKUP($B7617, STANDARDS!$A:$A, STANDARDS!$B:$B,,0,2)</f>
        <v>Gunpowder Creek Fm, McNamara Gp</v>
      </c>
      <c r="D7617" t="s">
        <v>535</v>
      </c>
      <c r="E7617" t="s">
        <v>1188</v>
      </c>
      <c r="J7617" s="13">
        <v>1694</v>
      </c>
      <c r="K7617" s="13">
        <v>35</v>
      </c>
      <c r="L7617" s="16" t="s">
        <v>1325</v>
      </c>
      <c r="M7617" t="s">
        <v>583</v>
      </c>
      <c r="P7617" t="s">
        <v>243</v>
      </c>
      <c r="Q7617">
        <v>-0.70531309178000001</v>
      </c>
      <c r="V7617">
        <v>1</v>
      </c>
      <c r="W7617" t="s">
        <v>1371</v>
      </c>
      <c r="X7617" t="s">
        <v>1418</v>
      </c>
    </row>
    <row r="7618" spans="1:24" x14ac:dyDescent="0.3">
      <c r="A7618">
        <v>10036</v>
      </c>
      <c r="B7618" s="15" t="s">
        <v>853</v>
      </c>
      <c r="C7618" t="str">
        <f>_xlfn.XLOOKUP($B7618, STANDARDS!$A:$A, STANDARDS!$B:$B,,0,2)</f>
        <v>Gunpowder Creek Fm, McNamara Gp</v>
      </c>
      <c r="D7618" t="s">
        <v>535</v>
      </c>
      <c r="E7618" t="s">
        <v>1188</v>
      </c>
      <c r="J7618" s="13">
        <v>1694</v>
      </c>
      <c r="K7618" s="13">
        <v>35</v>
      </c>
      <c r="L7618" s="16" t="s">
        <v>1325</v>
      </c>
      <c r="M7618" t="s">
        <v>583</v>
      </c>
      <c r="P7618" t="s">
        <v>243</v>
      </c>
      <c r="Q7618">
        <v>-0.29756284632000002</v>
      </c>
      <c r="V7618">
        <v>1</v>
      </c>
      <c r="W7618" t="s">
        <v>1371</v>
      </c>
      <c r="X7618" t="s">
        <v>1418</v>
      </c>
    </row>
    <row r="7619" spans="1:24" x14ac:dyDescent="0.3">
      <c r="A7619">
        <v>10037</v>
      </c>
      <c r="B7619" s="15" t="s">
        <v>853</v>
      </c>
      <c r="C7619" t="str">
        <f>_xlfn.XLOOKUP($B7619, STANDARDS!$A:$A, STANDARDS!$B:$B,,0,2)</f>
        <v>Gunpowder Creek Fm, McNamara Gp</v>
      </c>
      <c r="D7619" t="s">
        <v>535</v>
      </c>
      <c r="E7619" t="s">
        <v>1188</v>
      </c>
      <c r="J7619" s="13">
        <v>1694</v>
      </c>
      <c r="K7619" s="13">
        <v>35</v>
      </c>
      <c r="L7619" s="16" t="s">
        <v>1325</v>
      </c>
      <c r="M7619" t="s">
        <v>583</v>
      </c>
      <c r="P7619" t="s">
        <v>243</v>
      </c>
      <c r="Q7619">
        <v>-1.2618234695799999</v>
      </c>
      <c r="V7619">
        <v>1</v>
      </c>
      <c r="W7619" t="s">
        <v>1371</v>
      </c>
      <c r="X7619" t="s">
        <v>1418</v>
      </c>
    </row>
    <row r="7620" spans="1:24" x14ac:dyDescent="0.3">
      <c r="A7620">
        <v>10038</v>
      </c>
      <c r="B7620" s="15" t="s">
        <v>853</v>
      </c>
      <c r="C7620" t="str">
        <f>_xlfn.XLOOKUP($B7620, STANDARDS!$A:$A, STANDARDS!$B:$B,,0,2)</f>
        <v>Gunpowder Creek Fm, McNamara Gp</v>
      </c>
      <c r="D7620" t="s">
        <v>535</v>
      </c>
      <c r="E7620" t="s">
        <v>1188</v>
      </c>
      <c r="J7620" s="13">
        <v>1694</v>
      </c>
      <c r="K7620" s="13">
        <v>35</v>
      </c>
      <c r="L7620" s="16" t="s">
        <v>1325</v>
      </c>
      <c r="M7620" t="s">
        <v>583</v>
      </c>
      <c r="P7620" t="s">
        <v>243</v>
      </c>
      <c r="Q7620">
        <v>-1.7616305784199999</v>
      </c>
      <c r="V7620">
        <v>1</v>
      </c>
      <c r="W7620" t="s">
        <v>1371</v>
      </c>
      <c r="X7620" t="s">
        <v>1418</v>
      </c>
    </row>
    <row r="7621" spans="1:24" x14ac:dyDescent="0.3">
      <c r="A7621">
        <v>10039</v>
      </c>
      <c r="B7621" s="15" t="s">
        <v>853</v>
      </c>
      <c r="C7621" t="str">
        <f>_xlfn.XLOOKUP($B7621, STANDARDS!$A:$A, STANDARDS!$B:$B,,0,2)</f>
        <v>Gunpowder Creek Fm, McNamara Gp</v>
      </c>
      <c r="D7621" t="s">
        <v>535</v>
      </c>
      <c r="E7621" t="s">
        <v>1188</v>
      </c>
      <c r="J7621" s="13">
        <v>1694</v>
      </c>
      <c r="K7621" s="13">
        <v>35</v>
      </c>
      <c r="L7621" s="16" t="s">
        <v>1325</v>
      </c>
      <c r="M7621" t="s">
        <v>583</v>
      </c>
      <c r="P7621" t="s">
        <v>243</v>
      </c>
      <c r="Q7621">
        <v>-0.29354017081</v>
      </c>
      <c r="V7621">
        <v>1</v>
      </c>
      <c r="W7621" t="s">
        <v>1371</v>
      </c>
      <c r="X7621" t="s">
        <v>1418</v>
      </c>
    </row>
    <row r="7622" spans="1:24" x14ac:dyDescent="0.3">
      <c r="A7622">
        <v>10040</v>
      </c>
      <c r="B7622" s="15" t="s">
        <v>853</v>
      </c>
      <c r="C7622" t="str">
        <f>_xlfn.XLOOKUP($B7622, STANDARDS!$A:$A, STANDARDS!$B:$B,,0,2)</f>
        <v>Gunpowder Creek Fm, McNamara Gp</v>
      </c>
      <c r="D7622" t="s">
        <v>535</v>
      </c>
      <c r="E7622" t="s">
        <v>1188</v>
      </c>
      <c r="J7622" s="13">
        <v>1694</v>
      </c>
      <c r="K7622" s="13">
        <v>35</v>
      </c>
      <c r="L7622" s="16" t="s">
        <v>1325</v>
      </c>
      <c r="M7622" t="s">
        <v>583</v>
      </c>
      <c r="P7622" t="s">
        <v>243</v>
      </c>
      <c r="Q7622">
        <v>-1.2689999999999999</v>
      </c>
      <c r="V7622">
        <v>1</v>
      </c>
      <c r="W7622" t="s">
        <v>1371</v>
      </c>
      <c r="X7622" t="s">
        <v>1418</v>
      </c>
    </row>
    <row r="7623" spans="1:24" x14ac:dyDescent="0.3">
      <c r="A7623">
        <v>10041</v>
      </c>
      <c r="B7623" s="15" t="s">
        <v>853</v>
      </c>
      <c r="C7623" t="str">
        <f>_xlfn.XLOOKUP($B7623, STANDARDS!$A:$A, STANDARDS!$B:$B,,0,2)</f>
        <v>Gunpowder Creek Fm, McNamara Gp</v>
      </c>
      <c r="D7623" t="s">
        <v>535</v>
      </c>
      <c r="E7623" t="s">
        <v>1188</v>
      </c>
      <c r="J7623" s="13">
        <v>1694</v>
      </c>
      <c r="K7623" s="13">
        <v>35</v>
      </c>
      <c r="L7623" s="16" t="s">
        <v>1325</v>
      </c>
      <c r="M7623" t="s">
        <v>583</v>
      </c>
      <c r="P7623" t="s">
        <v>243</v>
      </c>
      <c r="Q7623">
        <v>-0.89683642074000003</v>
      </c>
      <c r="V7623">
        <v>1</v>
      </c>
      <c r="W7623" t="s">
        <v>1371</v>
      </c>
      <c r="X7623" t="s">
        <v>1418</v>
      </c>
    </row>
    <row r="7624" spans="1:24" x14ac:dyDescent="0.3">
      <c r="A7624">
        <v>10042</v>
      </c>
      <c r="B7624" s="15" t="s">
        <v>853</v>
      </c>
      <c r="C7624" t="str">
        <f>_xlfn.XLOOKUP($B7624, STANDARDS!$A:$A, STANDARDS!$B:$B,,0,2)</f>
        <v>Gunpowder Creek Fm, McNamara Gp</v>
      </c>
      <c r="D7624" t="s">
        <v>535</v>
      </c>
      <c r="E7624" t="s">
        <v>1188</v>
      </c>
      <c r="J7624" s="13">
        <v>1694</v>
      </c>
      <c r="K7624" s="13">
        <v>35</v>
      </c>
      <c r="L7624" s="16" t="s">
        <v>1325</v>
      </c>
      <c r="M7624" t="s">
        <v>583</v>
      </c>
      <c r="P7624" t="s">
        <v>243</v>
      </c>
      <c r="Q7624">
        <v>-1.3593087478300001</v>
      </c>
      <c r="V7624">
        <v>1</v>
      </c>
      <c r="W7624" t="s">
        <v>1371</v>
      </c>
      <c r="X7624" t="s">
        <v>1418</v>
      </c>
    </row>
    <row r="7625" spans="1:24" x14ac:dyDescent="0.3">
      <c r="A7625">
        <v>10043</v>
      </c>
      <c r="B7625" s="15" t="s">
        <v>853</v>
      </c>
      <c r="C7625" t="str">
        <f>_xlfn.XLOOKUP($B7625, STANDARDS!$A:$A, STANDARDS!$B:$B,,0,2)</f>
        <v>Gunpowder Creek Fm, McNamara Gp</v>
      </c>
      <c r="D7625" t="s">
        <v>535</v>
      </c>
      <c r="E7625" t="s">
        <v>1188</v>
      </c>
      <c r="J7625" s="13">
        <v>1694</v>
      </c>
      <c r="K7625" s="13">
        <v>35</v>
      </c>
      <c r="L7625" s="16" t="s">
        <v>1325</v>
      </c>
      <c r="M7625" t="s">
        <v>583</v>
      </c>
      <c r="P7625" t="s">
        <v>243</v>
      </c>
      <c r="Q7625">
        <v>-0.38738258546999998</v>
      </c>
      <c r="V7625">
        <v>1</v>
      </c>
      <c r="W7625" t="s">
        <v>1371</v>
      </c>
      <c r="X7625" t="s">
        <v>1418</v>
      </c>
    </row>
    <row r="7626" spans="1:24" x14ac:dyDescent="0.3">
      <c r="A7626">
        <v>10044</v>
      </c>
      <c r="B7626" s="15" t="s">
        <v>853</v>
      </c>
      <c r="C7626" t="str">
        <f>_xlfn.XLOOKUP($B7626, STANDARDS!$A:$A, STANDARDS!$B:$B,,0,2)</f>
        <v>Gunpowder Creek Fm, McNamara Gp</v>
      </c>
      <c r="D7626" t="s">
        <v>535</v>
      </c>
      <c r="E7626" t="s">
        <v>1188</v>
      </c>
      <c r="J7626" s="13">
        <v>1694</v>
      </c>
      <c r="K7626" s="13">
        <v>35</v>
      </c>
      <c r="L7626" s="16" t="s">
        <v>1325</v>
      </c>
      <c r="M7626" t="s">
        <v>583</v>
      </c>
      <c r="P7626" t="s">
        <v>243</v>
      </c>
      <c r="Q7626">
        <v>-0.31123552158000001</v>
      </c>
      <c r="V7626">
        <v>1</v>
      </c>
      <c r="W7626" t="s">
        <v>1371</v>
      </c>
      <c r="X7626" t="s">
        <v>1418</v>
      </c>
    </row>
    <row r="7627" spans="1:24" x14ac:dyDescent="0.3">
      <c r="A7627">
        <v>10045</v>
      </c>
      <c r="B7627" s="15" t="s">
        <v>853</v>
      </c>
      <c r="C7627" t="str">
        <f>_xlfn.XLOOKUP($B7627, STANDARDS!$A:$A, STANDARDS!$B:$B,,0,2)</f>
        <v>Gunpowder Creek Fm, McNamara Gp</v>
      </c>
      <c r="D7627" t="s">
        <v>535</v>
      </c>
      <c r="E7627" t="s">
        <v>1188</v>
      </c>
      <c r="J7627" s="13">
        <v>1694</v>
      </c>
      <c r="K7627" s="13">
        <v>35</v>
      </c>
      <c r="L7627" s="16" t="s">
        <v>1325</v>
      </c>
      <c r="M7627" t="s">
        <v>583</v>
      </c>
      <c r="P7627" t="s">
        <v>243</v>
      </c>
      <c r="Q7627">
        <v>-5.3076246590000001E-2</v>
      </c>
      <c r="V7627">
        <v>1</v>
      </c>
      <c r="W7627" t="s">
        <v>1371</v>
      </c>
      <c r="X7627" t="s">
        <v>1418</v>
      </c>
    </row>
    <row r="7628" spans="1:24" x14ac:dyDescent="0.3">
      <c r="A7628">
        <v>10046</v>
      </c>
      <c r="B7628" s="15" t="s">
        <v>853</v>
      </c>
      <c r="C7628" t="str">
        <f>_xlfn.XLOOKUP($B7628, STANDARDS!$A:$A, STANDARDS!$B:$B,,0,2)</f>
        <v>Gunpowder Creek Fm, McNamara Gp</v>
      </c>
      <c r="D7628" t="s">
        <v>535</v>
      </c>
      <c r="E7628" t="s">
        <v>1188</v>
      </c>
      <c r="J7628" s="13">
        <v>1694</v>
      </c>
      <c r="K7628" s="13">
        <v>35</v>
      </c>
      <c r="L7628" s="16" t="s">
        <v>1325</v>
      </c>
      <c r="M7628" t="s">
        <v>583</v>
      </c>
      <c r="P7628" t="s">
        <v>243</v>
      </c>
      <c r="Q7628">
        <v>-1.2410000000000001</v>
      </c>
      <c r="V7628">
        <v>1</v>
      </c>
      <c r="W7628" t="s">
        <v>1371</v>
      </c>
      <c r="X7628" t="s">
        <v>1418</v>
      </c>
    </row>
    <row r="7629" spans="1:24" x14ac:dyDescent="0.3">
      <c r="A7629">
        <v>10047</v>
      </c>
      <c r="B7629" s="15" t="s">
        <v>853</v>
      </c>
      <c r="C7629" t="str">
        <f>_xlfn.XLOOKUP($B7629, STANDARDS!$A:$A, STANDARDS!$B:$B,,0,2)</f>
        <v>Gunpowder Creek Fm, McNamara Gp</v>
      </c>
      <c r="D7629" t="s">
        <v>535</v>
      </c>
      <c r="E7629" t="s">
        <v>1188</v>
      </c>
      <c r="J7629" s="13">
        <v>1694</v>
      </c>
      <c r="K7629" s="13">
        <v>35</v>
      </c>
      <c r="L7629" s="16" t="s">
        <v>1325</v>
      </c>
      <c r="M7629" t="s">
        <v>583</v>
      </c>
      <c r="P7629" t="s">
        <v>243</v>
      </c>
      <c r="Q7629">
        <v>-0.58184945502999996</v>
      </c>
      <c r="V7629">
        <v>1</v>
      </c>
      <c r="W7629" t="s">
        <v>1371</v>
      </c>
      <c r="X7629" t="s">
        <v>1418</v>
      </c>
    </row>
    <row r="7630" spans="1:24" x14ac:dyDescent="0.3">
      <c r="A7630">
        <v>10048</v>
      </c>
      <c r="B7630" s="15" t="s">
        <v>853</v>
      </c>
      <c r="C7630" t="str">
        <f>_xlfn.XLOOKUP($B7630, STANDARDS!$A:$A, STANDARDS!$B:$B,,0,2)</f>
        <v>Gunpowder Creek Fm, McNamara Gp</v>
      </c>
      <c r="D7630" t="s">
        <v>535</v>
      </c>
      <c r="E7630" t="s">
        <v>1188</v>
      </c>
      <c r="J7630" s="13">
        <v>1694</v>
      </c>
      <c r="K7630" s="13">
        <v>35</v>
      </c>
      <c r="L7630" s="16" t="s">
        <v>1325</v>
      </c>
      <c r="M7630" t="s">
        <v>583</v>
      </c>
      <c r="P7630" t="s">
        <v>243</v>
      </c>
      <c r="Q7630">
        <v>-0.53480027924999995</v>
      </c>
      <c r="V7630">
        <v>1</v>
      </c>
      <c r="W7630" t="s">
        <v>1371</v>
      </c>
      <c r="X7630" t="s">
        <v>1418</v>
      </c>
    </row>
    <row r="7631" spans="1:24" x14ac:dyDescent="0.3">
      <c r="A7631">
        <v>10049</v>
      </c>
      <c r="B7631" s="15" t="s">
        <v>853</v>
      </c>
      <c r="C7631" t="str">
        <f>_xlfn.XLOOKUP($B7631, STANDARDS!$A:$A, STANDARDS!$B:$B,,0,2)</f>
        <v>Gunpowder Creek Fm, McNamara Gp</v>
      </c>
      <c r="D7631" t="s">
        <v>535</v>
      </c>
      <c r="E7631" t="s">
        <v>1188</v>
      </c>
      <c r="J7631" s="13">
        <v>1694</v>
      </c>
      <c r="K7631" s="13">
        <v>35</v>
      </c>
      <c r="L7631" s="16" t="s">
        <v>1325</v>
      </c>
      <c r="M7631" t="s">
        <v>583</v>
      </c>
      <c r="P7631" t="s">
        <v>243</v>
      </c>
      <c r="Q7631">
        <v>-1.464</v>
      </c>
      <c r="V7631">
        <v>1</v>
      </c>
      <c r="W7631" t="s">
        <v>1371</v>
      </c>
      <c r="X7631" t="s">
        <v>1418</v>
      </c>
    </row>
    <row r="7632" spans="1:24" x14ac:dyDescent="0.3">
      <c r="A7632">
        <v>10050</v>
      </c>
      <c r="B7632" s="15" t="s">
        <v>853</v>
      </c>
      <c r="C7632" t="str">
        <f>_xlfn.XLOOKUP($B7632, STANDARDS!$A:$A, STANDARDS!$B:$B,,0,2)</f>
        <v>Gunpowder Creek Fm, McNamara Gp</v>
      </c>
      <c r="D7632" t="s">
        <v>535</v>
      </c>
      <c r="E7632" t="s">
        <v>1188</v>
      </c>
      <c r="J7632" s="13">
        <v>1694</v>
      </c>
      <c r="K7632" s="13">
        <v>35</v>
      </c>
      <c r="L7632" s="16" t="s">
        <v>1325</v>
      </c>
      <c r="M7632" t="s">
        <v>583</v>
      </c>
      <c r="P7632" t="s">
        <v>243</v>
      </c>
      <c r="Q7632">
        <v>-1.57801235174</v>
      </c>
      <c r="V7632">
        <v>1</v>
      </c>
      <c r="W7632" t="s">
        <v>1371</v>
      </c>
      <c r="X7632" t="s">
        <v>1418</v>
      </c>
    </row>
    <row r="7633" spans="1:24" x14ac:dyDescent="0.3">
      <c r="A7633">
        <v>10051</v>
      </c>
      <c r="B7633" s="15" t="s">
        <v>853</v>
      </c>
      <c r="C7633" t="str">
        <f>_xlfn.XLOOKUP($B7633, STANDARDS!$A:$A, STANDARDS!$B:$B,,0,2)</f>
        <v>Gunpowder Creek Fm, McNamara Gp</v>
      </c>
      <c r="D7633" t="s">
        <v>535</v>
      </c>
      <c r="E7633" t="s">
        <v>1188</v>
      </c>
      <c r="J7633" s="13">
        <v>1694</v>
      </c>
      <c r="K7633" s="13">
        <v>35</v>
      </c>
      <c r="L7633" s="16" t="s">
        <v>1325</v>
      </c>
      <c r="M7633" t="s">
        <v>583</v>
      </c>
      <c r="P7633" t="s">
        <v>243</v>
      </c>
      <c r="Q7633">
        <v>-1.1940366276100001</v>
      </c>
      <c r="V7633">
        <v>1</v>
      </c>
      <c r="W7633" t="s">
        <v>1371</v>
      </c>
      <c r="X7633" t="s">
        <v>1418</v>
      </c>
    </row>
    <row r="7634" spans="1:24" x14ac:dyDescent="0.3">
      <c r="A7634">
        <v>10052</v>
      </c>
      <c r="B7634" s="15" t="s">
        <v>853</v>
      </c>
      <c r="C7634" t="str">
        <f>_xlfn.XLOOKUP($B7634, STANDARDS!$A:$A, STANDARDS!$B:$B,,0,2)</f>
        <v>Gunpowder Creek Fm, McNamara Gp</v>
      </c>
      <c r="D7634" t="s">
        <v>535</v>
      </c>
      <c r="E7634" t="s">
        <v>1188</v>
      </c>
      <c r="J7634" s="13">
        <v>1694</v>
      </c>
      <c r="K7634" s="13">
        <v>35</v>
      </c>
      <c r="L7634" s="16" t="s">
        <v>1325</v>
      </c>
      <c r="M7634" t="s">
        <v>583</v>
      </c>
      <c r="P7634" t="s">
        <v>243</v>
      </c>
      <c r="Q7634">
        <v>0.98580209954999998</v>
      </c>
      <c r="V7634">
        <v>1</v>
      </c>
      <c r="W7634" t="s">
        <v>1371</v>
      </c>
      <c r="X7634" t="s">
        <v>1418</v>
      </c>
    </row>
    <row r="7635" spans="1:24" x14ac:dyDescent="0.3">
      <c r="A7635">
        <v>10053</v>
      </c>
      <c r="B7635" s="15" t="s">
        <v>853</v>
      </c>
      <c r="C7635" t="str">
        <f>_xlfn.XLOOKUP($B7635, STANDARDS!$A:$A, STANDARDS!$B:$B,,0,2)</f>
        <v>Gunpowder Creek Fm, McNamara Gp</v>
      </c>
      <c r="D7635" t="s">
        <v>535</v>
      </c>
      <c r="E7635" t="s">
        <v>1188</v>
      </c>
      <c r="J7635" s="13">
        <v>1694</v>
      </c>
      <c r="K7635" s="13">
        <v>35</v>
      </c>
      <c r="L7635" s="16" t="s">
        <v>1325</v>
      </c>
      <c r="M7635" t="s">
        <v>583</v>
      </c>
      <c r="P7635" t="s">
        <v>243</v>
      </c>
      <c r="Q7635">
        <v>-0.123</v>
      </c>
      <c r="V7635">
        <v>1</v>
      </c>
      <c r="W7635" t="s">
        <v>1371</v>
      </c>
      <c r="X7635" t="s">
        <v>1418</v>
      </c>
    </row>
    <row r="7636" spans="1:24" x14ac:dyDescent="0.3">
      <c r="A7636">
        <v>10054</v>
      </c>
      <c r="B7636" s="15" t="s">
        <v>853</v>
      </c>
      <c r="C7636" t="str">
        <f>_xlfn.XLOOKUP($B7636, STANDARDS!$A:$A, STANDARDS!$B:$B,,0,2)</f>
        <v>Gunpowder Creek Fm, McNamara Gp</v>
      </c>
      <c r="D7636" t="s">
        <v>535</v>
      </c>
      <c r="E7636" t="s">
        <v>1188</v>
      </c>
      <c r="J7636" s="13">
        <v>1694</v>
      </c>
      <c r="K7636" s="13">
        <v>35</v>
      </c>
      <c r="L7636" s="16" t="s">
        <v>1325</v>
      </c>
      <c r="M7636" t="s">
        <v>583</v>
      </c>
      <c r="P7636" t="s">
        <v>243</v>
      </c>
      <c r="Q7636">
        <v>-0.79400000000000004</v>
      </c>
      <c r="V7636">
        <v>1</v>
      </c>
      <c r="W7636" t="s">
        <v>1371</v>
      </c>
      <c r="X7636" t="s">
        <v>1418</v>
      </c>
    </row>
    <row r="7637" spans="1:24" x14ac:dyDescent="0.3">
      <c r="A7637">
        <v>10055</v>
      </c>
      <c r="B7637" s="15" t="s">
        <v>853</v>
      </c>
      <c r="C7637" t="str">
        <f>_xlfn.XLOOKUP($B7637, STANDARDS!$A:$A, STANDARDS!$B:$B,,0,2)</f>
        <v>Gunpowder Creek Fm, McNamara Gp</v>
      </c>
      <c r="D7637" t="s">
        <v>535</v>
      </c>
      <c r="E7637" t="s">
        <v>1188</v>
      </c>
      <c r="J7637" s="13">
        <v>1694</v>
      </c>
      <c r="K7637" s="13">
        <v>35</v>
      </c>
      <c r="L7637" s="16" t="s">
        <v>1325</v>
      </c>
      <c r="M7637" t="s">
        <v>583</v>
      </c>
      <c r="P7637" t="s">
        <v>243</v>
      </c>
      <c r="Q7637">
        <v>-5.0496144190000099E-2</v>
      </c>
      <c r="V7637">
        <v>1</v>
      </c>
      <c r="W7637" t="s">
        <v>1371</v>
      </c>
      <c r="X7637" t="s">
        <v>1418</v>
      </c>
    </row>
    <row r="7638" spans="1:24" x14ac:dyDescent="0.3">
      <c r="A7638">
        <v>10056</v>
      </c>
      <c r="B7638" s="15" t="s">
        <v>853</v>
      </c>
      <c r="C7638" t="str">
        <f>_xlfn.XLOOKUP($B7638, STANDARDS!$A:$A, STANDARDS!$B:$B,,0,2)</f>
        <v>Gunpowder Creek Fm, McNamara Gp</v>
      </c>
      <c r="D7638" t="s">
        <v>535</v>
      </c>
      <c r="E7638" t="s">
        <v>1188</v>
      </c>
      <c r="J7638" s="13">
        <v>1694</v>
      </c>
      <c r="K7638" s="13">
        <v>35</v>
      </c>
      <c r="L7638" s="16" t="s">
        <v>1325</v>
      </c>
      <c r="M7638" t="s">
        <v>583</v>
      </c>
      <c r="P7638" t="s">
        <v>243</v>
      </c>
      <c r="Q7638">
        <v>-1.0347266229400001</v>
      </c>
      <c r="V7638">
        <v>1</v>
      </c>
      <c r="W7638" t="s">
        <v>1371</v>
      </c>
      <c r="X7638" t="s">
        <v>1418</v>
      </c>
    </row>
    <row r="7639" spans="1:24" x14ac:dyDescent="0.3">
      <c r="A7639">
        <v>10057</v>
      </c>
      <c r="B7639" s="15" t="s">
        <v>853</v>
      </c>
      <c r="C7639" t="str">
        <f>_xlfn.XLOOKUP($B7639, STANDARDS!$A:$A, STANDARDS!$B:$B,,0,2)</f>
        <v>Gunpowder Creek Fm, McNamara Gp</v>
      </c>
      <c r="D7639" t="s">
        <v>535</v>
      </c>
      <c r="E7639" t="s">
        <v>1188</v>
      </c>
      <c r="J7639" s="13">
        <v>1694</v>
      </c>
      <c r="K7639" s="13">
        <v>35</v>
      </c>
      <c r="L7639" s="16" t="s">
        <v>1325</v>
      </c>
      <c r="M7639" t="s">
        <v>583</v>
      </c>
      <c r="P7639" t="s">
        <v>243</v>
      </c>
      <c r="Q7639">
        <v>0.31348080419000002</v>
      </c>
      <c r="V7639">
        <v>1</v>
      </c>
      <c r="W7639" t="s">
        <v>1371</v>
      </c>
      <c r="X7639" t="s">
        <v>1418</v>
      </c>
    </row>
    <row r="7640" spans="1:24" x14ac:dyDescent="0.3">
      <c r="A7640">
        <v>10058</v>
      </c>
      <c r="B7640" s="15" t="s">
        <v>853</v>
      </c>
      <c r="C7640" t="str">
        <f>_xlfn.XLOOKUP($B7640, STANDARDS!$A:$A, STANDARDS!$B:$B,,0,2)</f>
        <v>Gunpowder Creek Fm, McNamara Gp</v>
      </c>
      <c r="D7640" t="s">
        <v>535</v>
      </c>
      <c r="E7640" t="s">
        <v>1188</v>
      </c>
      <c r="J7640" s="13">
        <v>1694</v>
      </c>
      <c r="K7640" s="13">
        <v>35</v>
      </c>
      <c r="L7640" s="16" t="s">
        <v>1325</v>
      </c>
      <c r="M7640" t="s">
        <v>583</v>
      </c>
      <c r="P7640" t="s">
        <v>243</v>
      </c>
      <c r="Q7640">
        <v>2.0726636083400001</v>
      </c>
      <c r="V7640">
        <v>1</v>
      </c>
      <c r="W7640" t="s">
        <v>1371</v>
      </c>
      <c r="X7640" t="s">
        <v>1418</v>
      </c>
    </row>
    <row r="7641" spans="1:24" x14ac:dyDescent="0.3">
      <c r="A7641">
        <v>10122</v>
      </c>
      <c r="B7641" s="15" t="s">
        <v>854</v>
      </c>
      <c r="C7641" t="str">
        <f>_xlfn.XLOOKUP($B7641, STANDARDS!$A:$A, STANDARDS!$B:$B,,0,2)</f>
        <v>Jhamarkotra Fm, Aravalli Sgp</v>
      </c>
      <c r="D7641" t="s">
        <v>1056</v>
      </c>
      <c r="E7641" t="s">
        <v>1189</v>
      </c>
      <c r="J7641" s="13">
        <v>2250</v>
      </c>
      <c r="K7641" s="13">
        <v>250</v>
      </c>
      <c r="L7641" s="16"/>
      <c r="M7641" t="s">
        <v>583</v>
      </c>
      <c r="P7641" t="s">
        <v>243</v>
      </c>
      <c r="Q7641">
        <v>8.39</v>
      </c>
      <c r="V7641">
        <v>1</v>
      </c>
      <c r="W7641" t="s">
        <v>1371</v>
      </c>
      <c r="X7641" t="s">
        <v>446</v>
      </c>
    </row>
    <row r="7642" spans="1:24" x14ac:dyDescent="0.3">
      <c r="A7642">
        <v>10123</v>
      </c>
      <c r="B7642" s="15" t="s">
        <v>854</v>
      </c>
      <c r="C7642" t="str">
        <f>_xlfn.XLOOKUP($B7642, STANDARDS!$A:$A, STANDARDS!$B:$B,,0,2)</f>
        <v>Jhamarkotra Fm, Aravalli Sgp</v>
      </c>
      <c r="D7642" t="s">
        <v>1056</v>
      </c>
      <c r="E7642" t="s">
        <v>1189</v>
      </c>
      <c r="J7642" s="13">
        <v>2250</v>
      </c>
      <c r="K7642" s="13">
        <v>250</v>
      </c>
      <c r="L7642" s="16"/>
      <c r="M7642" t="s">
        <v>583</v>
      </c>
      <c r="P7642" t="s">
        <v>243</v>
      </c>
      <c r="Q7642">
        <v>11.02</v>
      </c>
      <c r="V7642">
        <v>1</v>
      </c>
      <c r="W7642" t="s">
        <v>1371</v>
      </c>
      <c r="X7642" t="s">
        <v>446</v>
      </c>
    </row>
    <row r="7643" spans="1:24" x14ac:dyDescent="0.3">
      <c r="A7643">
        <v>10124</v>
      </c>
      <c r="B7643" s="15" t="s">
        <v>854</v>
      </c>
      <c r="C7643" t="str">
        <f>_xlfn.XLOOKUP($B7643, STANDARDS!$A:$A, STANDARDS!$B:$B,,0,2)</f>
        <v>Jhamarkotra Fm, Aravalli Sgp</v>
      </c>
      <c r="D7643" t="s">
        <v>1056</v>
      </c>
      <c r="E7643" t="s">
        <v>1189</v>
      </c>
      <c r="J7643" s="13">
        <v>2250</v>
      </c>
      <c r="K7643" s="13">
        <v>250</v>
      </c>
      <c r="L7643" s="16"/>
      <c r="M7643" t="s">
        <v>583</v>
      </c>
      <c r="P7643" t="s">
        <v>243</v>
      </c>
      <c r="Q7643">
        <v>7.12</v>
      </c>
      <c r="V7643">
        <v>1</v>
      </c>
      <c r="W7643" t="s">
        <v>1371</v>
      </c>
      <c r="X7643" t="s">
        <v>446</v>
      </c>
    </row>
    <row r="7644" spans="1:24" x14ac:dyDescent="0.3">
      <c r="A7644">
        <v>10125</v>
      </c>
      <c r="B7644" s="15" t="s">
        <v>854</v>
      </c>
      <c r="C7644" t="str">
        <f>_xlfn.XLOOKUP($B7644, STANDARDS!$A:$A, STANDARDS!$B:$B,,0,2)</f>
        <v>Jhamarkotra Fm, Aravalli Sgp</v>
      </c>
      <c r="D7644" t="s">
        <v>1056</v>
      </c>
      <c r="E7644" t="s">
        <v>1189</v>
      </c>
      <c r="J7644" s="13">
        <v>2250</v>
      </c>
      <c r="K7644" s="13">
        <v>250</v>
      </c>
      <c r="L7644" s="16"/>
      <c r="M7644" t="s">
        <v>583</v>
      </c>
      <c r="P7644" t="s">
        <v>243</v>
      </c>
      <c r="Q7644">
        <v>9.89</v>
      </c>
      <c r="V7644">
        <v>1</v>
      </c>
      <c r="W7644" t="s">
        <v>1371</v>
      </c>
      <c r="X7644" t="s">
        <v>446</v>
      </c>
    </row>
    <row r="7645" spans="1:24" x14ac:dyDescent="0.3">
      <c r="A7645">
        <v>10126</v>
      </c>
      <c r="B7645" s="15" t="s">
        <v>854</v>
      </c>
      <c r="C7645" t="str">
        <f>_xlfn.XLOOKUP($B7645, STANDARDS!$A:$A, STANDARDS!$B:$B,,0,2)</f>
        <v>Jhamarkotra Fm, Aravalli Sgp</v>
      </c>
      <c r="D7645" t="s">
        <v>1056</v>
      </c>
      <c r="E7645" t="s">
        <v>1189</v>
      </c>
      <c r="J7645" s="13">
        <v>2250</v>
      </c>
      <c r="K7645" s="13">
        <v>250</v>
      </c>
      <c r="L7645" s="16"/>
      <c r="M7645" t="s">
        <v>583</v>
      </c>
      <c r="P7645" t="s">
        <v>243</v>
      </c>
      <c r="Q7645">
        <v>8.5399999999999991</v>
      </c>
      <c r="V7645">
        <v>1</v>
      </c>
      <c r="W7645" t="s">
        <v>1371</v>
      </c>
      <c r="X7645" t="s">
        <v>446</v>
      </c>
    </row>
    <row r="7646" spans="1:24" x14ac:dyDescent="0.3">
      <c r="A7646">
        <v>10127</v>
      </c>
      <c r="B7646" s="15" t="s">
        <v>854</v>
      </c>
      <c r="C7646" t="str">
        <f>_xlfn.XLOOKUP($B7646, STANDARDS!$A:$A, STANDARDS!$B:$B,,0,2)</f>
        <v>Jhamarkotra Fm, Aravalli Sgp</v>
      </c>
      <c r="D7646" t="s">
        <v>1056</v>
      </c>
      <c r="E7646" t="s">
        <v>1189</v>
      </c>
      <c r="J7646" s="13">
        <v>2250</v>
      </c>
      <c r="K7646" s="13">
        <v>250</v>
      </c>
      <c r="L7646" s="16"/>
      <c r="M7646" t="s">
        <v>583</v>
      </c>
      <c r="P7646" t="s">
        <v>243</v>
      </c>
      <c r="Q7646">
        <v>10.33</v>
      </c>
      <c r="V7646">
        <v>1</v>
      </c>
      <c r="W7646" t="s">
        <v>1371</v>
      </c>
      <c r="X7646" t="s">
        <v>446</v>
      </c>
    </row>
    <row r="7647" spans="1:24" x14ac:dyDescent="0.3">
      <c r="A7647">
        <v>10128</v>
      </c>
      <c r="B7647" s="15" t="s">
        <v>854</v>
      </c>
      <c r="C7647" t="str">
        <f>_xlfn.XLOOKUP($B7647, STANDARDS!$A:$A, STANDARDS!$B:$B,,0,2)</f>
        <v>Jhamarkotra Fm, Aravalli Sgp</v>
      </c>
      <c r="D7647" t="s">
        <v>1056</v>
      </c>
      <c r="E7647" t="s">
        <v>1189</v>
      </c>
      <c r="J7647" s="13">
        <v>2250</v>
      </c>
      <c r="K7647" s="13">
        <v>250</v>
      </c>
      <c r="L7647" s="16"/>
      <c r="M7647" t="s">
        <v>583</v>
      </c>
      <c r="P7647" t="s">
        <v>243</v>
      </c>
      <c r="Q7647">
        <v>6.8</v>
      </c>
      <c r="V7647">
        <v>1</v>
      </c>
      <c r="W7647" t="s">
        <v>1371</v>
      </c>
      <c r="X7647" t="s">
        <v>446</v>
      </c>
    </row>
    <row r="7648" spans="1:24" x14ac:dyDescent="0.3">
      <c r="A7648">
        <v>10129</v>
      </c>
      <c r="B7648" s="15" t="s">
        <v>854</v>
      </c>
      <c r="C7648" t="str">
        <f>_xlfn.XLOOKUP($B7648, STANDARDS!$A:$A, STANDARDS!$B:$B,,0,2)</f>
        <v>Jhamarkotra Fm, Aravalli Sgp</v>
      </c>
      <c r="D7648" t="s">
        <v>1056</v>
      </c>
      <c r="E7648" t="s">
        <v>1189</v>
      </c>
      <c r="J7648" s="13">
        <v>2250</v>
      </c>
      <c r="K7648" s="13">
        <v>250</v>
      </c>
      <c r="L7648" s="16"/>
      <c r="M7648" t="s">
        <v>583</v>
      </c>
      <c r="P7648" t="s">
        <v>243</v>
      </c>
      <c r="Q7648">
        <v>6.56</v>
      </c>
      <c r="V7648">
        <v>1</v>
      </c>
      <c r="W7648" t="s">
        <v>1371</v>
      </c>
      <c r="X7648" t="s">
        <v>446</v>
      </c>
    </row>
    <row r="7649" spans="1:24" x14ac:dyDescent="0.3">
      <c r="A7649">
        <v>10130</v>
      </c>
      <c r="B7649" s="15" t="s">
        <v>854</v>
      </c>
      <c r="C7649" t="str">
        <f>_xlfn.XLOOKUP($B7649, STANDARDS!$A:$A, STANDARDS!$B:$B,,0,2)</f>
        <v>Jhamarkotra Fm, Aravalli Sgp</v>
      </c>
      <c r="D7649" t="s">
        <v>1056</v>
      </c>
      <c r="E7649" t="s">
        <v>1189</v>
      </c>
      <c r="J7649" s="13">
        <v>2250</v>
      </c>
      <c r="K7649" s="13">
        <v>250</v>
      </c>
      <c r="L7649" s="16"/>
      <c r="M7649" t="s">
        <v>583</v>
      </c>
      <c r="P7649" t="s">
        <v>243</v>
      </c>
      <c r="Q7649">
        <v>8.81</v>
      </c>
      <c r="V7649">
        <v>1</v>
      </c>
      <c r="W7649" t="s">
        <v>1371</v>
      </c>
      <c r="X7649" t="s">
        <v>446</v>
      </c>
    </row>
    <row r="7650" spans="1:24" x14ac:dyDescent="0.3">
      <c r="A7650">
        <v>10131</v>
      </c>
      <c r="B7650" s="15" t="s">
        <v>854</v>
      </c>
      <c r="C7650" t="str">
        <f>_xlfn.XLOOKUP($B7650, STANDARDS!$A:$A, STANDARDS!$B:$B,,0,2)</f>
        <v>Jhamarkotra Fm, Aravalli Sgp</v>
      </c>
      <c r="D7650" t="s">
        <v>1056</v>
      </c>
      <c r="E7650" t="s">
        <v>1189</v>
      </c>
      <c r="J7650" s="13">
        <v>2250</v>
      </c>
      <c r="K7650" s="13">
        <v>250</v>
      </c>
      <c r="L7650" s="16"/>
      <c r="M7650" t="s">
        <v>583</v>
      </c>
      <c r="P7650" t="s">
        <v>243</v>
      </c>
      <c r="Q7650">
        <v>8.77</v>
      </c>
      <c r="V7650">
        <v>1</v>
      </c>
      <c r="W7650" t="s">
        <v>1371</v>
      </c>
      <c r="X7650" t="s">
        <v>446</v>
      </c>
    </row>
    <row r="7651" spans="1:24" x14ac:dyDescent="0.3">
      <c r="A7651">
        <v>10132</v>
      </c>
      <c r="B7651" s="15" t="s">
        <v>854</v>
      </c>
      <c r="C7651" t="str">
        <f>_xlfn.XLOOKUP($B7651, STANDARDS!$A:$A, STANDARDS!$B:$B,,0,2)</f>
        <v>Jhamarkotra Fm, Aravalli Sgp</v>
      </c>
      <c r="D7651" t="s">
        <v>1056</v>
      </c>
      <c r="E7651" t="s">
        <v>1189</v>
      </c>
      <c r="J7651" s="13">
        <v>2250</v>
      </c>
      <c r="K7651" s="13">
        <v>250</v>
      </c>
      <c r="L7651" s="16"/>
      <c r="M7651" t="s">
        <v>583</v>
      </c>
      <c r="P7651" t="s">
        <v>243</v>
      </c>
      <c r="Q7651">
        <v>8.48</v>
      </c>
      <c r="V7651">
        <v>1</v>
      </c>
      <c r="W7651" t="s">
        <v>1371</v>
      </c>
      <c r="X7651" t="s">
        <v>446</v>
      </c>
    </row>
    <row r="7652" spans="1:24" x14ac:dyDescent="0.3">
      <c r="A7652">
        <v>10133</v>
      </c>
      <c r="B7652" s="15" t="s">
        <v>854</v>
      </c>
      <c r="C7652" t="str">
        <f>_xlfn.XLOOKUP($B7652, STANDARDS!$A:$A, STANDARDS!$B:$B,,0,2)</f>
        <v>Jhamarkotra Fm, Aravalli Sgp</v>
      </c>
      <c r="D7652" t="s">
        <v>1056</v>
      </c>
      <c r="E7652" t="s">
        <v>1189</v>
      </c>
      <c r="J7652" s="13">
        <v>2250</v>
      </c>
      <c r="K7652" s="13">
        <v>250</v>
      </c>
      <c r="L7652" s="16"/>
      <c r="M7652" t="s">
        <v>583</v>
      </c>
      <c r="P7652" t="s">
        <v>243</v>
      </c>
      <c r="Q7652">
        <v>10.050000000000001</v>
      </c>
      <c r="V7652">
        <v>1</v>
      </c>
      <c r="W7652" t="s">
        <v>1371</v>
      </c>
      <c r="X7652" t="s">
        <v>446</v>
      </c>
    </row>
    <row r="7653" spans="1:24" x14ac:dyDescent="0.3">
      <c r="A7653">
        <v>10134</v>
      </c>
      <c r="B7653" s="15" t="s">
        <v>854</v>
      </c>
      <c r="C7653" t="str">
        <f>_xlfn.XLOOKUP($B7653, STANDARDS!$A:$A, STANDARDS!$B:$B,,0,2)</f>
        <v>Jhamarkotra Fm, Aravalli Sgp</v>
      </c>
      <c r="D7653" t="s">
        <v>1056</v>
      </c>
      <c r="E7653" t="s">
        <v>1189</v>
      </c>
      <c r="J7653" s="13">
        <v>2250</v>
      </c>
      <c r="K7653" s="13">
        <v>250</v>
      </c>
      <c r="L7653" s="16"/>
      <c r="M7653" t="s">
        <v>583</v>
      </c>
      <c r="P7653" t="s">
        <v>243</v>
      </c>
      <c r="Q7653">
        <v>9.56</v>
      </c>
      <c r="V7653">
        <v>1</v>
      </c>
      <c r="W7653" t="s">
        <v>1371</v>
      </c>
      <c r="X7653" t="s">
        <v>446</v>
      </c>
    </row>
    <row r="7654" spans="1:24" x14ac:dyDescent="0.3">
      <c r="A7654">
        <v>10135</v>
      </c>
      <c r="B7654" s="15" t="s">
        <v>854</v>
      </c>
      <c r="C7654" t="str">
        <f>_xlfn.XLOOKUP($B7654, STANDARDS!$A:$A, STANDARDS!$B:$B,,0,2)</f>
        <v>Jhamarkotra Fm, Aravalli Sgp</v>
      </c>
      <c r="D7654" t="s">
        <v>1056</v>
      </c>
      <c r="E7654" t="s">
        <v>1189</v>
      </c>
      <c r="J7654" s="13">
        <v>2250</v>
      </c>
      <c r="K7654" s="13">
        <v>250</v>
      </c>
      <c r="L7654" s="16"/>
      <c r="M7654" t="s">
        <v>583</v>
      </c>
      <c r="P7654" t="s">
        <v>243</v>
      </c>
      <c r="Q7654">
        <v>9.41</v>
      </c>
      <c r="V7654">
        <v>1</v>
      </c>
      <c r="W7654" t="s">
        <v>1371</v>
      </c>
      <c r="X7654" t="s">
        <v>446</v>
      </c>
    </row>
    <row r="7655" spans="1:24" x14ac:dyDescent="0.3">
      <c r="A7655">
        <v>10136</v>
      </c>
      <c r="B7655" s="15" t="s">
        <v>854</v>
      </c>
      <c r="C7655" t="str">
        <f>_xlfn.XLOOKUP($B7655, STANDARDS!$A:$A, STANDARDS!$B:$B,,0,2)</f>
        <v>Jhamarkotra Fm, Aravalli Sgp</v>
      </c>
      <c r="D7655" t="s">
        <v>1056</v>
      </c>
      <c r="E7655" t="s">
        <v>1189</v>
      </c>
      <c r="J7655" s="13">
        <v>2250</v>
      </c>
      <c r="K7655" s="13">
        <v>250</v>
      </c>
      <c r="L7655" s="16"/>
      <c r="M7655" t="s">
        <v>583</v>
      </c>
      <c r="P7655" t="s">
        <v>243</v>
      </c>
      <c r="Q7655">
        <v>9.3000000000000007</v>
      </c>
      <c r="V7655">
        <v>1</v>
      </c>
      <c r="W7655" t="s">
        <v>1371</v>
      </c>
      <c r="X7655" t="s">
        <v>446</v>
      </c>
    </row>
    <row r="7656" spans="1:24" x14ac:dyDescent="0.3">
      <c r="A7656">
        <v>10137</v>
      </c>
      <c r="B7656" s="15" t="s">
        <v>854</v>
      </c>
      <c r="C7656" t="str">
        <f>_xlfn.XLOOKUP($B7656, STANDARDS!$A:$A, STANDARDS!$B:$B,,0,2)</f>
        <v>Jhamarkotra Fm, Aravalli Sgp</v>
      </c>
      <c r="D7656" t="s">
        <v>1056</v>
      </c>
      <c r="E7656" t="s">
        <v>1189</v>
      </c>
      <c r="J7656" s="13">
        <v>2250</v>
      </c>
      <c r="K7656" s="13">
        <v>250</v>
      </c>
      <c r="L7656" s="16"/>
      <c r="M7656" t="s">
        <v>583</v>
      </c>
      <c r="P7656" t="s">
        <v>243</v>
      </c>
      <c r="Q7656">
        <v>8.4600000000000009</v>
      </c>
      <c r="V7656">
        <v>1</v>
      </c>
      <c r="W7656" t="s">
        <v>1371</v>
      </c>
      <c r="X7656" t="s">
        <v>446</v>
      </c>
    </row>
    <row r="7657" spans="1:24" x14ac:dyDescent="0.3">
      <c r="A7657">
        <v>10138</v>
      </c>
      <c r="B7657" s="15" t="s">
        <v>854</v>
      </c>
      <c r="C7657" t="str">
        <f>_xlfn.XLOOKUP($B7657, STANDARDS!$A:$A, STANDARDS!$B:$B,,0,2)</f>
        <v>Jhamarkotra Fm, Aravalli Sgp</v>
      </c>
      <c r="D7657" t="s">
        <v>1056</v>
      </c>
      <c r="E7657" t="s">
        <v>1189</v>
      </c>
      <c r="J7657" s="13">
        <v>2250</v>
      </c>
      <c r="K7657" s="13">
        <v>250</v>
      </c>
      <c r="L7657" s="16"/>
      <c r="M7657" t="s">
        <v>583</v>
      </c>
      <c r="P7657" t="s">
        <v>243</v>
      </c>
      <c r="Q7657">
        <v>8.89</v>
      </c>
      <c r="V7657">
        <v>1</v>
      </c>
      <c r="W7657" t="s">
        <v>1371</v>
      </c>
      <c r="X7657" t="s">
        <v>446</v>
      </c>
    </row>
    <row r="7658" spans="1:24" x14ac:dyDescent="0.3">
      <c r="A7658">
        <v>10139</v>
      </c>
      <c r="B7658" s="15" t="s">
        <v>854</v>
      </c>
      <c r="C7658" t="str">
        <f>_xlfn.XLOOKUP($B7658, STANDARDS!$A:$A, STANDARDS!$B:$B,,0,2)</f>
        <v>Jhamarkotra Fm, Aravalli Sgp</v>
      </c>
      <c r="D7658" t="s">
        <v>1056</v>
      </c>
      <c r="E7658" t="s">
        <v>1189</v>
      </c>
      <c r="J7658" s="13">
        <v>2250</v>
      </c>
      <c r="K7658" s="13">
        <v>250</v>
      </c>
      <c r="L7658" s="16"/>
      <c r="M7658" t="s">
        <v>583</v>
      </c>
      <c r="P7658" t="s">
        <v>243</v>
      </c>
      <c r="Q7658">
        <v>9.33</v>
      </c>
      <c r="V7658">
        <v>1</v>
      </c>
      <c r="W7658" t="s">
        <v>1371</v>
      </c>
      <c r="X7658" t="s">
        <v>446</v>
      </c>
    </row>
    <row r="7659" spans="1:24" x14ac:dyDescent="0.3">
      <c r="A7659">
        <v>10140</v>
      </c>
      <c r="B7659" s="15" t="s">
        <v>854</v>
      </c>
      <c r="C7659" t="str">
        <f>_xlfn.XLOOKUP($B7659, STANDARDS!$A:$A, STANDARDS!$B:$B,,0,2)</f>
        <v>Jhamarkotra Fm, Aravalli Sgp</v>
      </c>
      <c r="D7659" t="s">
        <v>1056</v>
      </c>
      <c r="E7659" t="s">
        <v>1189</v>
      </c>
      <c r="J7659" s="13">
        <v>2250</v>
      </c>
      <c r="K7659" s="13">
        <v>250</v>
      </c>
      <c r="L7659" s="16"/>
      <c r="M7659" t="s">
        <v>583</v>
      </c>
      <c r="P7659" t="s">
        <v>243</v>
      </c>
      <c r="Q7659">
        <v>9.8699999999999992</v>
      </c>
      <c r="V7659">
        <v>1</v>
      </c>
      <c r="W7659" t="s">
        <v>1371</v>
      </c>
      <c r="X7659" t="s">
        <v>446</v>
      </c>
    </row>
    <row r="7660" spans="1:24" x14ac:dyDescent="0.3">
      <c r="A7660">
        <v>10141</v>
      </c>
      <c r="B7660" s="15" t="s">
        <v>854</v>
      </c>
      <c r="C7660" t="str">
        <f>_xlfn.XLOOKUP($B7660, STANDARDS!$A:$A, STANDARDS!$B:$B,,0,2)</f>
        <v>Jhamarkotra Fm, Aravalli Sgp</v>
      </c>
      <c r="D7660" t="s">
        <v>1056</v>
      </c>
      <c r="E7660" t="s">
        <v>1189</v>
      </c>
      <c r="J7660" s="13">
        <v>2250</v>
      </c>
      <c r="K7660" s="13">
        <v>250</v>
      </c>
      <c r="L7660" s="16"/>
      <c r="M7660" t="s">
        <v>583</v>
      </c>
      <c r="P7660" t="s">
        <v>243</v>
      </c>
      <c r="Q7660">
        <v>11</v>
      </c>
      <c r="V7660">
        <v>1</v>
      </c>
      <c r="W7660" t="s">
        <v>1371</v>
      </c>
      <c r="X7660" t="s">
        <v>446</v>
      </c>
    </row>
    <row r="7661" spans="1:24" x14ac:dyDescent="0.3">
      <c r="A7661">
        <v>10142</v>
      </c>
      <c r="B7661" s="15" t="s">
        <v>854</v>
      </c>
      <c r="C7661" t="str">
        <f>_xlfn.XLOOKUP($B7661, STANDARDS!$A:$A, STANDARDS!$B:$B,,0,2)</f>
        <v>Jhamarkotra Fm, Aravalli Sgp</v>
      </c>
      <c r="D7661" t="s">
        <v>1056</v>
      </c>
      <c r="E7661" t="s">
        <v>1189</v>
      </c>
      <c r="J7661" s="13">
        <v>2250</v>
      </c>
      <c r="K7661" s="13">
        <v>250</v>
      </c>
      <c r="L7661" s="16"/>
      <c r="M7661" t="s">
        <v>583</v>
      </c>
      <c r="P7661" t="s">
        <v>243</v>
      </c>
      <c r="Q7661">
        <v>9.34</v>
      </c>
      <c r="V7661">
        <v>1</v>
      </c>
      <c r="W7661" t="s">
        <v>1371</v>
      </c>
      <c r="X7661" t="s">
        <v>446</v>
      </c>
    </row>
    <row r="7662" spans="1:24" x14ac:dyDescent="0.3">
      <c r="A7662">
        <v>10143</v>
      </c>
      <c r="B7662" s="15" t="s">
        <v>837</v>
      </c>
      <c r="C7662" t="str">
        <f>_xlfn.XLOOKUP($B7662, STANDARDS!$A:$A, STANDARDS!$B:$B,,0,2)</f>
        <v>Tapley Hill Fm, Nepouie Subgp, Umberatana Gp</v>
      </c>
      <c r="D7662" t="s">
        <v>535</v>
      </c>
      <c r="E7662" t="s">
        <v>1190</v>
      </c>
      <c r="J7662" cm="1">
        <f t="array" ref="J7662:L7662">_xlfn.XLOOKUP($C7662, AGE!$A:$A,AGE!$B:$D,,0,2)</f>
        <v>654</v>
      </c>
      <c r="K7662">
        <v>14</v>
      </c>
      <c r="L7662" t="str">
        <v>Letche and Wallace 2015; Hoffman et al. 2021 Earth Science Revews; Kendall et al. 2006 in Lloyd et al. 2020</v>
      </c>
      <c r="M7662" t="s">
        <v>1335</v>
      </c>
      <c r="P7662" t="s">
        <v>243</v>
      </c>
      <c r="Q7662">
        <v>-0.2</v>
      </c>
      <c r="S7662">
        <v>-26.2</v>
      </c>
      <c r="U7662" t="s">
        <v>245</v>
      </c>
      <c r="V7662">
        <v>1</v>
      </c>
      <c r="W7662" t="s">
        <v>1371</v>
      </c>
      <c r="X7662" t="s">
        <v>1419</v>
      </c>
    </row>
    <row r="7663" spans="1:24" x14ac:dyDescent="0.3">
      <c r="A7663">
        <v>10144</v>
      </c>
      <c r="B7663" s="15" t="s">
        <v>837</v>
      </c>
      <c r="C7663" t="str">
        <f>_xlfn.XLOOKUP($B7663, STANDARDS!$A:$A, STANDARDS!$B:$B,,0,2)</f>
        <v>Tapley Hill Fm, Nepouie Subgp, Umberatana Gp</v>
      </c>
      <c r="D7663" t="s">
        <v>535</v>
      </c>
      <c r="E7663" t="s">
        <v>1190</v>
      </c>
      <c r="J7663" cm="1">
        <f t="array" ref="J7663:L7663">_xlfn.XLOOKUP($C7663, AGE!$A:$A,AGE!$B:$D,,0,2)</f>
        <v>654</v>
      </c>
      <c r="K7663">
        <v>14</v>
      </c>
      <c r="L7663" t="str">
        <v>Letche and Wallace 2015; Hoffman et al. 2021 Earth Science Revews; Kendall et al. 2006 in Lloyd et al. 2020</v>
      </c>
      <c r="M7663" t="s">
        <v>1335</v>
      </c>
      <c r="P7663" t="s">
        <v>243</v>
      </c>
      <c r="Q7663">
        <v>2</v>
      </c>
      <c r="S7663">
        <v>-26.1</v>
      </c>
      <c r="U7663" t="s">
        <v>245</v>
      </c>
      <c r="V7663">
        <v>1</v>
      </c>
      <c r="W7663" t="s">
        <v>1371</v>
      </c>
      <c r="X7663" t="s">
        <v>1419</v>
      </c>
    </row>
    <row r="7664" spans="1:24" x14ac:dyDescent="0.3">
      <c r="A7664">
        <v>10145</v>
      </c>
      <c r="B7664" s="15" t="s">
        <v>837</v>
      </c>
      <c r="C7664" t="str">
        <f>_xlfn.XLOOKUP($B7664, STANDARDS!$A:$A, STANDARDS!$B:$B,,0,2)</f>
        <v>Tapley Hill Fm, Nepouie Subgp, Umberatana Gp</v>
      </c>
      <c r="D7664" t="s">
        <v>535</v>
      </c>
      <c r="E7664" t="s">
        <v>1190</v>
      </c>
      <c r="J7664" cm="1">
        <f t="array" ref="J7664:L7664">_xlfn.XLOOKUP($C7664, AGE!$A:$A,AGE!$B:$D,,0,2)</f>
        <v>654</v>
      </c>
      <c r="K7664">
        <v>14</v>
      </c>
      <c r="L7664" t="str">
        <v>Letche and Wallace 2015; Hoffman et al. 2021 Earth Science Revews; Kendall et al. 2006 in Lloyd et al. 2020</v>
      </c>
      <c r="M7664" t="s">
        <v>1335</v>
      </c>
      <c r="P7664" t="s">
        <v>243</v>
      </c>
      <c r="Q7664">
        <v>1</v>
      </c>
      <c r="S7664">
        <v>-28</v>
      </c>
      <c r="U7664" t="s">
        <v>245</v>
      </c>
      <c r="V7664">
        <v>1</v>
      </c>
      <c r="W7664" t="s">
        <v>1371</v>
      </c>
      <c r="X7664" t="s">
        <v>1419</v>
      </c>
    </row>
    <row r="7665" spans="1:24" x14ac:dyDescent="0.3">
      <c r="A7665">
        <v>10146</v>
      </c>
      <c r="B7665" s="15" t="s">
        <v>837</v>
      </c>
      <c r="C7665" t="str">
        <f>_xlfn.XLOOKUP($B7665, STANDARDS!$A:$A, STANDARDS!$B:$B,,0,2)</f>
        <v>Tapley Hill Fm, Nepouie Subgp, Umberatana Gp</v>
      </c>
      <c r="D7665" t="s">
        <v>535</v>
      </c>
      <c r="E7665" t="s">
        <v>1190</v>
      </c>
      <c r="J7665" cm="1">
        <f t="array" ref="J7665:L7665">_xlfn.XLOOKUP($C7665, AGE!$A:$A,AGE!$B:$D,,0,2)</f>
        <v>654</v>
      </c>
      <c r="K7665">
        <v>14</v>
      </c>
      <c r="L7665" t="str">
        <v>Letche and Wallace 2015; Hoffman et al. 2021 Earth Science Revews; Kendall et al. 2006 in Lloyd et al. 2020</v>
      </c>
      <c r="M7665" t="s">
        <v>1335</v>
      </c>
      <c r="P7665" t="s">
        <v>243</v>
      </c>
      <c r="Q7665">
        <v>2</v>
      </c>
      <c r="S7665">
        <v>-26.7</v>
      </c>
      <c r="U7665" t="s">
        <v>245</v>
      </c>
      <c r="V7665">
        <v>1</v>
      </c>
      <c r="W7665" t="s">
        <v>1371</v>
      </c>
      <c r="X7665" t="s">
        <v>1419</v>
      </c>
    </row>
    <row r="7666" spans="1:24" x14ac:dyDescent="0.3">
      <c r="A7666">
        <v>10147</v>
      </c>
      <c r="B7666" s="15" t="s">
        <v>837</v>
      </c>
      <c r="C7666" t="str">
        <f>_xlfn.XLOOKUP($B7666, STANDARDS!$A:$A, STANDARDS!$B:$B,,0,2)</f>
        <v>Tapley Hill Fm, Nepouie Subgp, Umberatana Gp</v>
      </c>
      <c r="D7666" t="s">
        <v>535</v>
      </c>
      <c r="E7666" t="s">
        <v>1190</v>
      </c>
      <c r="J7666" cm="1">
        <f t="array" ref="J7666:L7666">_xlfn.XLOOKUP($C7666, AGE!$A:$A,AGE!$B:$D,,0,2)</f>
        <v>654</v>
      </c>
      <c r="K7666">
        <v>14</v>
      </c>
      <c r="L7666" t="str">
        <v>Letche and Wallace 2015; Hoffman et al. 2021 Earth Science Revews; Kendall et al. 2006 in Lloyd et al. 2020</v>
      </c>
      <c r="M7666" t="s">
        <v>1335</v>
      </c>
      <c r="P7666" t="s">
        <v>243</v>
      </c>
      <c r="Q7666">
        <v>1.4</v>
      </c>
      <c r="S7666">
        <v>-27.5</v>
      </c>
      <c r="U7666" t="s">
        <v>245</v>
      </c>
      <c r="V7666">
        <v>1</v>
      </c>
      <c r="W7666" t="s">
        <v>1371</v>
      </c>
      <c r="X7666" t="s">
        <v>1419</v>
      </c>
    </row>
    <row r="7667" spans="1:24" x14ac:dyDescent="0.3">
      <c r="A7667">
        <v>10148</v>
      </c>
      <c r="B7667" s="15" t="s">
        <v>837</v>
      </c>
      <c r="C7667" t="str">
        <f>_xlfn.XLOOKUP($B7667, STANDARDS!$A:$A, STANDARDS!$B:$B,,0,2)</f>
        <v>Tapley Hill Fm, Nepouie Subgp, Umberatana Gp</v>
      </c>
      <c r="D7667" t="s">
        <v>535</v>
      </c>
      <c r="E7667" t="s">
        <v>1190</v>
      </c>
      <c r="J7667" cm="1">
        <f t="array" ref="J7667:L7667">_xlfn.XLOOKUP($C7667, AGE!$A:$A,AGE!$B:$D,,0,2)</f>
        <v>654</v>
      </c>
      <c r="K7667">
        <v>14</v>
      </c>
      <c r="L7667" t="str">
        <v>Letche and Wallace 2015; Hoffman et al. 2021 Earth Science Revews; Kendall et al. 2006 in Lloyd et al. 2020</v>
      </c>
      <c r="M7667" t="s">
        <v>1335</v>
      </c>
      <c r="P7667" t="s">
        <v>243</v>
      </c>
      <c r="Q7667">
        <v>2.6</v>
      </c>
      <c r="S7667">
        <v>-26.3</v>
      </c>
      <c r="U7667" t="s">
        <v>245</v>
      </c>
      <c r="V7667">
        <v>1</v>
      </c>
      <c r="W7667" t="s">
        <v>1371</v>
      </c>
      <c r="X7667" t="s">
        <v>1419</v>
      </c>
    </row>
    <row r="7668" spans="1:24" x14ac:dyDescent="0.3">
      <c r="A7668">
        <v>10149</v>
      </c>
      <c r="B7668" s="15" t="s">
        <v>837</v>
      </c>
      <c r="C7668" t="str">
        <f>_xlfn.XLOOKUP($B7668, STANDARDS!$A:$A, STANDARDS!$B:$B,,0,2)</f>
        <v>Tapley Hill Fm, Nepouie Subgp, Umberatana Gp</v>
      </c>
      <c r="D7668" t="s">
        <v>535</v>
      </c>
      <c r="E7668" t="s">
        <v>1190</v>
      </c>
      <c r="J7668" cm="1">
        <f t="array" ref="J7668:L7668">_xlfn.XLOOKUP($C7668, AGE!$A:$A,AGE!$B:$D,,0,2)</f>
        <v>654</v>
      </c>
      <c r="K7668">
        <v>14</v>
      </c>
      <c r="L7668" t="str">
        <v>Letche and Wallace 2015; Hoffman et al. 2021 Earth Science Revews; Kendall et al. 2006 in Lloyd et al. 2020</v>
      </c>
      <c r="M7668" t="s">
        <v>1335</v>
      </c>
      <c r="O7668">
        <v>0.2</v>
      </c>
      <c r="P7668" t="s">
        <v>243</v>
      </c>
      <c r="Q7668">
        <v>-0.5</v>
      </c>
      <c r="S7668">
        <v>-26.7</v>
      </c>
      <c r="U7668" t="s">
        <v>245</v>
      </c>
      <c r="V7668">
        <v>1</v>
      </c>
      <c r="W7668" t="s">
        <v>1371</v>
      </c>
      <c r="X7668" t="s">
        <v>1419</v>
      </c>
    </row>
    <row r="7669" spans="1:24" x14ac:dyDescent="0.3">
      <c r="A7669">
        <v>10150</v>
      </c>
      <c r="B7669" s="15" t="s">
        <v>837</v>
      </c>
      <c r="C7669" t="str">
        <f>_xlfn.XLOOKUP($B7669, STANDARDS!$A:$A, STANDARDS!$B:$B,,0,2)</f>
        <v>Tapley Hill Fm, Nepouie Subgp, Umberatana Gp</v>
      </c>
      <c r="D7669" t="s">
        <v>535</v>
      </c>
      <c r="E7669" t="s">
        <v>1190</v>
      </c>
      <c r="J7669" cm="1">
        <f t="array" ref="J7669:L7669">_xlfn.XLOOKUP($C7669, AGE!$A:$A,AGE!$B:$D,,0,2)</f>
        <v>654</v>
      </c>
      <c r="K7669">
        <v>14</v>
      </c>
      <c r="L7669" t="str">
        <v>Letche and Wallace 2015; Hoffman et al. 2021 Earth Science Revews; Kendall et al. 2006 in Lloyd et al. 2020</v>
      </c>
      <c r="M7669" t="s">
        <v>1335</v>
      </c>
      <c r="P7669" t="s">
        <v>243</v>
      </c>
      <c r="Q7669">
        <v>3.8</v>
      </c>
      <c r="S7669">
        <v>-26.3</v>
      </c>
      <c r="U7669" t="s">
        <v>245</v>
      </c>
      <c r="V7669">
        <v>1</v>
      </c>
      <c r="W7669" t="s">
        <v>1371</v>
      </c>
      <c r="X7669" t="s">
        <v>1419</v>
      </c>
    </row>
    <row r="7670" spans="1:24" x14ac:dyDescent="0.3">
      <c r="A7670">
        <v>10151</v>
      </c>
      <c r="B7670" s="15" t="s">
        <v>855</v>
      </c>
      <c r="C7670" t="str">
        <f>_xlfn.XLOOKUP($B7670, STANDARDS!$A:$A, STANDARDS!$B:$B,,0,2)</f>
        <v>Tindelpina Shale Mbr, Tapley Hill Fm, Nepouie Subgp, Umberatana Gp</v>
      </c>
      <c r="D7670" t="s">
        <v>535</v>
      </c>
      <c r="E7670" t="s">
        <v>1190</v>
      </c>
      <c r="J7670" cm="1">
        <f t="array" ref="J7670:L7670">_xlfn.XLOOKUP($C7670, AGE!$A:$A,AGE!$B:$D,,0,2)</f>
        <v>643</v>
      </c>
      <c r="K7670">
        <v>2.4</v>
      </c>
      <c r="L7670" t="str">
        <v>Kendall et al. 2006 in Lloyd et al. 2020</v>
      </c>
      <c r="M7670" t="s">
        <v>1335</v>
      </c>
      <c r="P7670" t="s">
        <v>243</v>
      </c>
      <c r="Q7670">
        <v>1.4</v>
      </c>
      <c r="S7670">
        <v>-27.4</v>
      </c>
      <c r="U7670" t="s">
        <v>245</v>
      </c>
      <c r="V7670">
        <v>1</v>
      </c>
      <c r="W7670" t="s">
        <v>1371</v>
      </c>
      <c r="X7670" t="s">
        <v>1419</v>
      </c>
    </row>
    <row r="7671" spans="1:24" x14ac:dyDescent="0.3">
      <c r="A7671">
        <v>10152</v>
      </c>
      <c r="B7671" s="15" t="s">
        <v>837</v>
      </c>
      <c r="C7671" t="str">
        <f>_xlfn.XLOOKUP($B7671, STANDARDS!$A:$A, STANDARDS!$B:$B,,0,2)</f>
        <v>Tapley Hill Fm, Nepouie Subgp, Umberatana Gp</v>
      </c>
      <c r="D7671" t="s">
        <v>535</v>
      </c>
      <c r="E7671" t="s">
        <v>1190</v>
      </c>
      <c r="J7671" cm="1">
        <f t="array" ref="J7671:L7671">_xlfn.XLOOKUP($C7671, AGE!$A:$A,AGE!$B:$D,,0,2)</f>
        <v>654</v>
      </c>
      <c r="K7671">
        <v>14</v>
      </c>
      <c r="L7671" t="str">
        <v>Letche and Wallace 2015; Hoffman et al. 2021 Earth Science Revews; Kendall et al. 2006 in Lloyd et al. 2020</v>
      </c>
      <c r="M7671" t="s">
        <v>1335</v>
      </c>
      <c r="P7671" t="s">
        <v>243</v>
      </c>
      <c r="Q7671">
        <v>0.4</v>
      </c>
      <c r="V7671">
        <v>1</v>
      </c>
      <c r="W7671" t="s">
        <v>1371</v>
      </c>
      <c r="X7671" t="s">
        <v>1419</v>
      </c>
    </row>
    <row r="7672" spans="1:24" x14ac:dyDescent="0.3">
      <c r="A7672">
        <v>10153</v>
      </c>
      <c r="B7672" s="15" t="s">
        <v>855</v>
      </c>
      <c r="C7672" t="str">
        <f>_xlfn.XLOOKUP($B7672, STANDARDS!$A:$A, STANDARDS!$B:$B,,0,2)</f>
        <v>Tindelpina Shale Mbr, Tapley Hill Fm, Nepouie Subgp, Umberatana Gp</v>
      </c>
      <c r="D7672" t="s">
        <v>535</v>
      </c>
      <c r="E7672" t="s">
        <v>1190</v>
      </c>
      <c r="J7672" cm="1">
        <f t="array" ref="J7672:L7672">_xlfn.XLOOKUP($C7672, AGE!$A:$A,AGE!$B:$D,,0,2)</f>
        <v>643</v>
      </c>
      <c r="K7672">
        <v>2.4</v>
      </c>
      <c r="L7672" t="str">
        <v>Kendall et al. 2006 in Lloyd et al. 2020</v>
      </c>
      <c r="M7672" t="s">
        <v>1335</v>
      </c>
      <c r="O7672">
        <v>0.31</v>
      </c>
      <c r="P7672" t="s">
        <v>243</v>
      </c>
      <c r="Q7672">
        <v>0.6</v>
      </c>
      <c r="S7672">
        <v>-26.2</v>
      </c>
      <c r="U7672" t="s">
        <v>245</v>
      </c>
      <c r="V7672">
        <v>1</v>
      </c>
      <c r="W7672" t="s">
        <v>1371</v>
      </c>
      <c r="X7672" t="s">
        <v>1419</v>
      </c>
    </row>
    <row r="7673" spans="1:24" x14ac:dyDescent="0.3">
      <c r="A7673">
        <v>10154</v>
      </c>
      <c r="B7673" s="15" t="s">
        <v>856</v>
      </c>
      <c r="C7673" t="str">
        <f>_xlfn.XLOOKUP($B7673, STANDARDS!$A:$A, STANDARDS!$B:$B,,0,2)</f>
        <v>Etina Fm, Upalinna Subgp, Umberatana Gp</v>
      </c>
      <c r="D7673" t="s">
        <v>535</v>
      </c>
      <c r="E7673" t="s">
        <v>1191</v>
      </c>
      <c r="J7673" cm="1">
        <f t="array" ref="J7673:L7673">_xlfn.XLOOKUP($C7673, AGE!$A:$A,AGE!$B:$D,,0,2)</f>
        <v>643</v>
      </c>
      <c r="K7673">
        <v>3</v>
      </c>
      <c r="L7673" t="str">
        <v>Preiss 1998 in Fromhold and Wallace 2012; Williams et al. 2008; Fromhold and Wallace 2012; Hoffman et al. 2021 Earth Science Reviews; Kendall et al. 2006 in Lloyd et al. 2020</v>
      </c>
      <c r="M7673" t="s">
        <v>1335</v>
      </c>
      <c r="P7673" t="s">
        <v>243</v>
      </c>
      <c r="Q7673">
        <v>5.9</v>
      </c>
      <c r="V7673">
        <v>1</v>
      </c>
      <c r="W7673" t="s">
        <v>1371</v>
      </c>
      <c r="X7673" t="s">
        <v>1419</v>
      </c>
    </row>
    <row r="7674" spans="1:24" x14ac:dyDescent="0.3">
      <c r="A7674">
        <v>10155</v>
      </c>
      <c r="B7674" s="15" t="s">
        <v>855</v>
      </c>
      <c r="C7674" t="str">
        <f>_xlfn.XLOOKUP($B7674, STANDARDS!$A:$A, STANDARDS!$B:$B,,0,2)</f>
        <v>Tindelpina Shale Mbr, Tapley Hill Fm, Nepouie Subgp, Umberatana Gp</v>
      </c>
      <c r="D7674" t="s">
        <v>535</v>
      </c>
      <c r="E7674" t="s">
        <v>1190</v>
      </c>
      <c r="J7674" cm="1">
        <f t="array" ref="J7674:L7674">_xlfn.XLOOKUP($C7674, AGE!$A:$A,AGE!$B:$D,,0,2)</f>
        <v>643</v>
      </c>
      <c r="K7674">
        <v>2.4</v>
      </c>
      <c r="L7674" t="str">
        <v>Kendall et al. 2006 in Lloyd et al. 2020</v>
      </c>
      <c r="M7674" t="s">
        <v>1335</v>
      </c>
      <c r="P7674" t="s">
        <v>243</v>
      </c>
      <c r="Q7674">
        <v>0.4</v>
      </c>
      <c r="V7674">
        <v>1</v>
      </c>
      <c r="W7674" t="s">
        <v>1371</v>
      </c>
      <c r="X7674" t="s">
        <v>1419</v>
      </c>
    </row>
    <row r="7675" spans="1:24" x14ac:dyDescent="0.3">
      <c r="A7675">
        <v>10156</v>
      </c>
      <c r="B7675" s="15" t="s">
        <v>855</v>
      </c>
      <c r="C7675" t="str">
        <f>_xlfn.XLOOKUP($B7675, STANDARDS!$A:$A, STANDARDS!$B:$B,,0,2)</f>
        <v>Tindelpina Shale Mbr, Tapley Hill Fm, Nepouie Subgp, Umberatana Gp</v>
      </c>
      <c r="D7675" t="s">
        <v>535</v>
      </c>
      <c r="E7675" t="s">
        <v>1190</v>
      </c>
      <c r="J7675" cm="1">
        <f t="array" ref="J7675:L7675">_xlfn.XLOOKUP($C7675, AGE!$A:$A,AGE!$B:$D,,0,2)</f>
        <v>643</v>
      </c>
      <c r="K7675">
        <v>2.4</v>
      </c>
      <c r="L7675" t="str">
        <v>Kendall et al. 2006 in Lloyd et al. 2020</v>
      </c>
      <c r="M7675" t="s">
        <v>1335</v>
      </c>
      <c r="P7675" t="s">
        <v>243</v>
      </c>
      <c r="Q7675">
        <v>1</v>
      </c>
      <c r="V7675">
        <v>1</v>
      </c>
      <c r="W7675" t="s">
        <v>1371</v>
      </c>
      <c r="X7675" t="s">
        <v>1419</v>
      </c>
    </row>
    <row r="7676" spans="1:24" x14ac:dyDescent="0.3">
      <c r="A7676">
        <v>10157</v>
      </c>
      <c r="B7676" s="15" t="s">
        <v>855</v>
      </c>
      <c r="C7676" t="str">
        <f>_xlfn.XLOOKUP($B7676, STANDARDS!$A:$A, STANDARDS!$B:$B,,0,2)</f>
        <v>Tindelpina Shale Mbr, Tapley Hill Fm, Nepouie Subgp, Umberatana Gp</v>
      </c>
      <c r="D7676" t="s">
        <v>535</v>
      </c>
      <c r="E7676" t="s">
        <v>1190</v>
      </c>
      <c r="J7676" cm="1">
        <f t="array" ref="J7676:L7676">_xlfn.XLOOKUP($C7676, AGE!$A:$A,AGE!$B:$D,,0,2)</f>
        <v>643</v>
      </c>
      <c r="K7676">
        <v>2.4</v>
      </c>
      <c r="L7676" t="str">
        <v>Kendall et al. 2006 in Lloyd et al. 2020</v>
      </c>
      <c r="M7676" t="s">
        <v>1335</v>
      </c>
      <c r="O7676">
        <v>0.4</v>
      </c>
      <c r="P7676" t="s">
        <v>243</v>
      </c>
      <c r="Q7676">
        <v>0.2</v>
      </c>
      <c r="S7676">
        <v>-26.5</v>
      </c>
      <c r="U7676" t="s">
        <v>245</v>
      </c>
      <c r="V7676">
        <v>1</v>
      </c>
      <c r="W7676" t="s">
        <v>1371</v>
      </c>
      <c r="X7676" t="s">
        <v>1419</v>
      </c>
    </row>
    <row r="7677" spans="1:24" x14ac:dyDescent="0.3">
      <c r="A7677">
        <v>10158</v>
      </c>
      <c r="B7677" s="15" t="s">
        <v>837</v>
      </c>
      <c r="C7677" t="str">
        <f>_xlfn.XLOOKUP($B7677, STANDARDS!$A:$A, STANDARDS!$B:$B,,0,2)</f>
        <v>Tapley Hill Fm, Nepouie Subgp, Umberatana Gp</v>
      </c>
      <c r="D7677" t="s">
        <v>535</v>
      </c>
      <c r="E7677" t="s">
        <v>1190</v>
      </c>
      <c r="J7677" cm="1">
        <f t="array" ref="J7677:L7677">_xlfn.XLOOKUP($C7677, AGE!$A:$A,AGE!$B:$D,,0,2)</f>
        <v>654</v>
      </c>
      <c r="K7677">
        <v>14</v>
      </c>
      <c r="L7677" t="str">
        <v>Letche and Wallace 2015; Hoffman et al. 2021 Earth Science Revews; Kendall et al. 2006 in Lloyd et al. 2020</v>
      </c>
      <c r="M7677" t="s">
        <v>1335</v>
      </c>
      <c r="P7677" t="s">
        <v>243</v>
      </c>
      <c r="Q7677">
        <v>-1.4</v>
      </c>
      <c r="V7677">
        <v>1</v>
      </c>
      <c r="W7677" t="s">
        <v>1371</v>
      </c>
      <c r="X7677" t="s">
        <v>1419</v>
      </c>
    </row>
    <row r="7678" spans="1:24" x14ac:dyDescent="0.3">
      <c r="A7678">
        <v>10159</v>
      </c>
      <c r="B7678" s="15" t="s">
        <v>837</v>
      </c>
      <c r="C7678" t="str">
        <f>_xlfn.XLOOKUP($B7678, STANDARDS!$A:$A, STANDARDS!$B:$B,,0,2)</f>
        <v>Tapley Hill Fm, Nepouie Subgp, Umberatana Gp</v>
      </c>
      <c r="D7678" t="s">
        <v>535</v>
      </c>
      <c r="E7678" t="s">
        <v>1190</v>
      </c>
      <c r="J7678" cm="1">
        <f t="array" ref="J7678:L7678">_xlfn.XLOOKUP($C7678, AGE!$A:$A,AGE!$B:$D,,0,2)</f>
        <v>654</v>
      </c>
      <c r="K7678">
        <v>14</v>
      </c>
      <c r="L7678" t="str">
        <v>Letche and Wallace 2015; Hoffman et al. 2021 Earth Science Revews; Kendall et al. 2006 in Lloyd et al. 2020</v>
      </c>
      <c r="M7678" t="s">
        <v>1335</v>
      </c>
      <c r="P7678" t="s">
        <v>243</v>
      </c>
      <c r="Q7678">
        <v>0.9</v>
      </c>
      <c r="V7678">
        <v>1</v>
      </c>
      <c r="W7678" t="s">
        <v>1371</v>
      </c>
      <c r="X7678" t="s">
        <v>1419</v>
      </c>
    </row>
    <row r="7679" spans="1:24" x14ac:dyDescent="0.3">
      <c r="A7679">
        <v>10160</v>
      </c>
      <c r="B7679" s="15" t="s">
        <v>837</v>
      </c>
      <c r="C7679" t="str">
        <f>_xlfn.XLOOKUP($B7679, STANDARDS!$A:$A, STANDARDS!$B:$B,,0,2)</f>
        <v>Tapley Hill Fm, Nepouie Subgp, Umberatana Gp</v>
      </c>
      <c r="D7679" t="s">
        <v>535</v>
      </c>
      <c r="E7679" t="s">
        <v>1190</v>
      </c>
      <c r="J7679" cm="1">
        <f t="array" ref="J7679:L7679">_xlfn.XLOOKUP($C7679, AGE!$A:$A,AGE!$B:$D,,0,2)</f>
        <v>654</v>
      </c>
      <c r="K7679">
        <v>14</v>
      </c>
      <c r="L7679" t="str">
        <v>Letche and Wallace 2015; Hoffman et al. 2021 Earth Science Revews; Kendall et al. 2006 in Lloyd et al. 2020</v>
      </c>
      <c r="M7679" t="s">
        <v>1335</v>
      </c>
      <c r="P7679" t="s">
        <v>243</v>
      </c>
      <c r="Q7679">
        <v>-1.3</v>
      </c>
      <c r="V7679">
        <v>1</v>
      </c>
      <c r="W7679" t="s">
        <v>1371</v>
      </c>
      <c r="X7679" t="s">
        <v>1419</v>
      </c>
    </row>
    <row r="7680" spans="1:24" x14ac:dyDescent="0.3">
      <c r="A7680">
        <v>10161</v>
      </c>
      <c r="B7680" s="15" t="s">
        <v>855</v>
      </c>
      <c r="C7680" t="str">
        <f>_xlfn.XLOOKUP($B7680, STANDARDS!$A:$A, STANDARDS!$B:$B,,0,2)</f>
        <v>Tindelpina Shale Mbr, Tapley Hill Fm, Nepouie Subgp, Umberatana Gp</v>
      </c>
      <c r="D7680" t="s">
        <v>535</v>
      </c>
      <c r="E7680" t="s">
        <v>1190</v>
      </c>
      <c r="J7680" cm="1">
        <f t="array" ref="J7680:L7680">_xlfn.XLOOKUP($C7680, AGE!$A:$A,AGE!$B:$D,,0,2)</f>
        <v>643</v>
      </c>
      <c r="K7680">
        <v>2.4</v>
      </c>
      <c r="L7680" t="str">
        <v>Kendall et al. 2006 in Lloyd et al. 2020</v>
      </c>
      <c r="M7680" t="s">
        <v>1335</v>
      </c>
      <c r="P7680" t="s">
        <v>243</v>
      </c>
      <c r="Q7680">
        <v>-0.3</v>
      </c>
      <c r="V7680">
        <v>1</v>
      </c>
      <c r="W7680" t="s">
        <v>1371</v>
      </c>
      <c r="X7680" t="s">
        <v>1419</v>
      </c>
    </row>
    <row r="7681" spans="1:24" x14ac:dyDescent="0.3">
      <c r="A7681">
        <v>10162</v>
      </c>
      <c r="B7681" s="15" t="s">
        <v>837</v>
      </c>
      <c r="C7681" t="str">
        <f>_xlfn.XLOOKUP($B7681, STANDARDS!$A:$A, STANDARDS!$B:$B,,0,2)</f>
        <v>Tapley Hill Fm, Nepouie Subgp, Umberatana Gp</v>
      </c>
      <c r="D7681" t="s">
        <v>535</v>
      </c>
      <c r="E7681" t="s">
        <v>1190</v>
      </c>
      <c r="J7681" cm="1">
        <f t="array" ref="J7681:L7681">_xlfn.XLOOKUP($C7681, AGE!$A:$A,AGE!$B:$D,,0,2)</f>
        <v>654</v>
      </c>
      <c r="K7681">
        <v>14</v>
      </c>
      <c r="L7681" t="str">
        <v>Letche and Wallace 2015; Hoffman et al. 2021 Earth Science Revews; Kendall et al. 2006 in Lloyd et al. 2020</v>
      </c>
      <c r="M7681" t="s">
        <v>1335</v>
      </c>
      <c r="P7681" t="s">
        <v>243</v>
      </c>
      <c r="Q7681">
        <v>0.8</v>
      </c>
      <c r="V7681">
        <v>1</v>
      </c>
      <c r="W7681" t="s">
        <v>1371</v>
      </c>
      <c r="X7681" t="s">
        <v>1419</v>
      </c>
    </row>
    <row r="7682" spans="1:24" x14ac:dyDescent="0.3">
      <c r="A7682">
        <v>10163</v>
      </c>
      <c r="B7682" s="15" t="s">
        <v>837</v>
      </c>
      <c r="C7682" t="str">
        <f>_xlfn.XLOOKUP($B7682, STANDARDS!$A:$A, STANDARDS!$B:$B,,0,2)</f>
        <v>Tapley Hill Fm, Nepouie Subgp, Umberatana Gp</v>
      </c>
      <c r="D7682" t="s">
        <v>535</v>
      </c>
      <c r="E7682" t="s">
        <v>1190</v>
      </c>
      <c r="J7682" cm="1">
        <f t="array" ref="J7682:L7682">_xlfn.XLOOKUP($C7682, AGE!$A:$A,AGE!$B:$D,,0,2)</f>
        <v>654</v>
      </c>
      <c r="K7682">
        <v>14</v>
      </c>
      <c r="L7682" t="str">
        <v>Letche and Wallace 2015; Hoffman et al. 2021 Earth Science Revews; Kendall et al. 2006 in Lloyd et al. 2020</v>
      </c>
      <c r="M7682" t="s">
        <v>1335</v>
      </c>
      <c r="P7682" t="s">
        <v>243</v>
      </c>
      <c r="Q7682">
        <v>-0.7</v>
      </c>
      <c r="S7682">
        <v>-27.4</v>
      </c>
      <c r="U7682" t="s">
        <v>245</v>
      </c>
      <c r="V7682">
        <v>1</v>
      </c>
      <c r="W7682" t="s">
        <v>1371</v>
      </c>
      <c r="X7682" t="s">
        <v>1419</v>
      </c>
    </row>
    <row r="7683" spans="1:24" x14ac:dyDescent="0.3">
      <c r="A7683">
        <v>10164</v>
      </c>
      <c r="B7683" s="15" t="s">
        <v>837</v>
      </c>
      <c r="C7683" t="str">
        <f>_xlfn.XLOOKUP($B7683, STANDARDS!$A:$A, STANDARDS!$B:$B,,0,2)</f>
        <v>Tapley Hill Fm, Nepouie Subgp, Umberatana Gp</v>
      </c>
      <c r="D7683" t="s">
        <v>535</v>
      </c>
      <c r="E7683" t="s">
        <v>1190</v>
      </c>
      <c r="J7683" cm="1">
        <f t="array" ref="J7683:L7683">_xlfn.XLOOKUP($C7683, AGE!$A:$A,AGE!$B:$D,,0,2)</f>
        <v>654</v>
      </c>
      <c r="K7683">
        <v>14</v>
      </c>
      <c r="L7683" t="str">
        <v>Letche and Wallace 2015; Hoffman et al. 2021 Earth Science Revews; Kendall et al. 2006 in Lloyd et al. 2020</v>
      </c>
      <c r="M7683" t="s">
        <v>1335</v>
      </c>
      <c r="P7683" t="s">
        <v>243</v>
      </c>
      <c r="Q7683">
        <v>0.3</v>
      </c>
      <c r="V7683">
        <v>1</v>
      </c>
      <c r="W7683" t="s">
        <v>1371</v>
      </c>
      <c r="X7683" t="s">
        <v>1419</v>
      </c>
    </row>
    <row r="7684" spans="1:24" x14ac:dyDescent="0.3">
      <c r="A7684">
        <v>10165</v>
      </c>
      <c r="B7684" s="15" t="s">
        <v>837</v>
      </c>
      <c r="C7684" t="str">
        <f>_xlfn.XLOOKUP($B7684, STANDARDS!$A:$A, STANDARDS!$B:$B,,0,2)</f>
        <v>Tapley Hill Fm, Nepouie Subgp, Umberatana Gp</v>
      </c>
      <c r="D7684" t="s">
        <v>535</v>
      </c>
      <c r="E7684" t="s">
        <v>1190</v>
      </c>
      <c r="J7684" cm="1">
        <f t="array" ref="J7684:L7684">_xlfn.XLOOKUP($C7684, AGE!$A:$A,AGE!$B:$D,,0,2)</f>
        <v>654</v>
      </c>
      <c r="K7684">
        <v>14</v>
      </c>
      <c r="L7684" t="str">
        <v>Letche and Wallace 2015; Hoffman et al. 2021 Earth Science Revews; Kendall et al. 2006 in Lloyd et al. 2020</v>
      </c>
      <c r="M7684" t="s">
        <v>1335</v>
      </c>
      <c r="O7684">
        <v>0.26</v>
      </c>
      <c r="P7684" t="s">
        <v>243</v>
      </c>
      <c r="Q7684">
        <v>0.8</v>
      </c>
      <c r="S7684">
        <v>-25.9</v>
      </c>
      <c r="U7684" t="s">
        <v>245</v>
      </c>
      <c r="V7684">
        <v>1</v>
      </c>
      <c r="W7684" t="s">
        <v>1371</v>
      </c>
      <c r="X7684" t="s">
        <v>1419</v>
      </c>
    </row>
    <row r="7685" spans="1:24" x14ac:dyDescent="0.3">
      <c r="A7685">
        <v>10166</v>
      </c>
      <c r="B7685" s="15" t="s">
        <v>837</v>
      </c>
      <c r="C7685" t="str">
        <f>_xlfn.XLOOKUP($B7685, STANDARDS!$A:$A, STANDARDS!$B:$B,,0,2)</f>
        <v>Tapley Hill Fm, Nepouie Subgp, Umberatana Gp</v>
      </c>
      <c r="D7685" t="s">
        <v>535</v>
      </c>
      <c r="E7685" t="s">
        <v>1190</v>
      </c>
      <c r="J7685" cm="1">
        <f t="array" ref="J7685:L7685">_xlfn.XLOOKUP($C7685, AGE!$A:$A,AGE!$B:$D,,0,2)</f>
        <v>654</v>
      </c>
      <c r="K7685">
        <v>14</v>
      </c>
      <c r="L7685" t="str">
        <v>Letche and Wallace 2015; Hoffman et al. 2021 Earth Science Revews; Kendall et al. 2006 in Lloyd et al. 2020</v>
      </c>
      <c r="M7685" t="s">
        <v>1335</v>
      </c>
      <c r="P7685" t="s">
        <v>243</v>
      </c>
      <c r="Q7685">
        <v>0.9</v>
      </c>
      <c r="V7685">
        <v>1</v>
      </c>
      <c r="W7685" t="s">
        <v>1371</v>
      </c>
      <c r="X7685" t="s">
        <v>1419</v>
      </c>
    </row>
    <row r="7686" spans="1:24" x14ac:dyDescent="0.3">
      <c r="A7686">
        <v>10167</v>
      </c>
      <c r="B7686" s="15" t="s">
        <v>837</v>
      </c>
      <c r="C7686" t="str">
        <f>_xlfn.XLOOKUP($B7686, STANDARDS!$A:$A, STANDARDS!$B:$B,,0,2)</f>
        <v>Tapley Hill Fm, Nepouie Subgp, Umberatana Gp</v>
      </c>
      <c r="D7686" t="s">
        <v>535</v>
      </c>
      <c r="E7686" t="s">
        <v>1190</v>
      </c>
      <c r="J7686" cm="1">
        <f t="array" ref="J7686:L7686">_xlfn.XLOOKUP($C7686, AGE!$A:$A,AGE!$B:$D,,0,2)</f>
        <v>654</v>
      </c>
      <c r="K7686">
        <v>14</v>
      </c>
      <c r="L7686" t="str">
        <v>Letche and Wallace 2015; Hoffman et al. 2021 Earth Science Revews; Kendall et al. 2006 in Lloyd et al. 2020</v>
      </c>
      <c r="M7686" t="s">
        <v>1335</v>
      </c>
      <c r="P7686" t="s">
        <v>243</v>
      </c>
      <c r="Q7686">
        <v>-0.7</v>
      </c>
      <c r="V7686">
        <v>1</v>
      </c>
      <c r="W7686" t="s">
        <v>1371</v>
      </c>
      <c r="X7686" t="s">
        <v>1419</v>
      </c>
    </row>
    <row r="7687" spans="1:24" x14ac:dyDescent="0.3">
      <c r="A7687">
        <v>10168</v>
      </c>
      <c r="B7687" s="15" t="s">
        <v>532</v>
      </c>
      <c r="C7687" t="str">
        <f>_xlfn.XLOOKUP($B7687, STANDARDS!$A:$A, STANDARDS!$B:$B,,0,2)</f>
        <v>Brighton Limestone, Nepouie Subgp, Umberatana Gp</v>
      </c>
      <c r="D7687" t="s">
        <v>535</v>
      </c>
      <c r="E7687" t="s">
        <v>1190</v>
      </c>
      <c r="J7687" cm="1">
        <f t="array" ref="J7687:L7687">_xlfn.XLOOKUP($C7687, AGE!$A:$A,AGE!$B:$D,,0,2)</f>
        <v>609</v>
      </c>
      <c r="K7687">
        <v>64</v>
      </c>
      <c r="L7687" t="str">
        <v>Compston et al. 1987 in Lloyd et al. 2020</v>
      </c>
      <c r="M7687" t="s">
        <v>1335</v>
      </c>
      <c r="P7687" t="s">
        <v>243</v>
      </c>
      <c r="Q7687">
        <v>3.6</v>
      </c>
      <c r="V7687">
        <v>1</v>
      </c>
      <c r="W7687" t="s">
        <v>1371</v>
      </c>
      <c r="X7687" t="s">
        <v>1419</v>
      </c>
    </row>
    <row r="7688" spans="1:24" x14ac:dyDescent="0.3">
      <c r="A7688">
        <v>10169</v>
      </c>
      <c r="B7688" s="15" t="s">
        <v>856</v>
      </c>
      <c r="C7688" t="str">
        <f>_xlfn.XLOOKUP($B7688, STANDARDS!$A:$A, STANDARDS!$B:$B,,0,2)</f>
        <v>Etina Fm, Upalinna Subgp, Umberatana Gp</v>
      </c>
      <c r="D7688" t="s">
        <v>535</v>
      </c>
      <c r="E7688" t="s">
        <v>1191</v>
      </c>
      <c r="J7688" cm="1">
        <f t="array" ref="J7688:L7688">_xlfn.XLOOKUP($C7688, AGE!$A:$A,AGE!$B:$D,,0,2)</f>
        <v>643</v>
      </c>
      <c r="K7688">
        <v>3</v>
      </c>
      <c r="L7688" t="str">
        <v>Preiss 1998 in Fromhold and Wallace 2012; Williams et al. 2008; Fromhold and Wallace 2012; Hoffman et al. 2021 Earth Science Reviews; Kendall et al. 2006 in Lloyd et al. 2020</v>
      </c>
      <c r="M7688" t="s">
        <v>1335</v>
      </c>
      <c r="P7688" t="s">
        <v>243</v>
      </c>
      <c r="Q7688">
        <v>7.7</v>
      </c>
      <c r="V7688">
        <v>1</v>
      </c>
      <c r="W7688" t="s">
        <v>1371</v>
      </c>
      <c r="X7688" t="s">
        <v>1419</v>
      </c>
    </row>
    <row r="7689" spans="1:24" x14ac:dyDescent="0.3">
      <c r="A7689">
        <v>10170</v>
      </c>
      <c r="B7689" s="15" t="s">
        <v>857</v>
      </c>
      <c r="C7689" t="str">
        <f>_xlfn.XLOOKUP($B7689, STANDARDS!$A:$A, STANDARDS!$B:$B,,0,2)</f>
        <v>Trezona Fm, Upalinna Subgp, Umberatana Gp</v>
      </c>
      <c r="D7689" t="s">
        <v>535</v>
      </c>
      <c r="E7689" t="s">
        <v>1192</v>
      </c>
      <c r="J7689" cm="1">
        <f t="array" ref="J7689:L7689">_xlfn.XLOOKUP($C7689, AGE!$A:$A,AGE!$B:$D,,0,2)</f>
        <v>643</v>
      </c>
      <c r="K7689">
        <v>3</v>
      </c>
      <c r="L7689" t="str">
        <v>Preiss 1998 in Fromhold and Wallace 2012; Williams et al. 2008; Fromhold and Wallace 2012; Hoffman et al. 2021 Earth Science Reviews; Kendall et al. 2006 in Lloyd et al. 2020</v>
      </c>
      <c r="M7689" t="s">
        <v>1335</v>
      </c>
      <c r="P7689" t="s">
        <v>243</v>
      </c>
      <c r="Q7689">
        <v>-8.5</v>
      </c>
      <c r="V7689">
        <v>1</v>
      </c>
      <c r="W7689" t="s">
        <v>1371</v>
      </c>
      <c r="X7689" t="s">
        <v>1419</v>
      </c>
    </row>
    <row r="7690" spans="1:24" x14ac:dyDescent="0.3">
      <c r="A7690">
        <v>10171</v>
      </c>
      <c r="B7690" s="15" t="s">
        <v>837</v>
      </c>
      <c r="C7690" t="str">
        <f>_xlfn.XLOOKUP($B7690, STANDARDS!$A:$A, STANDARDS!$B:$B,,0,2)</f>
        <v>Tapley Hill Fm, Nepouie Subgp, Umberatana Gp</v>
      </c>
      <c r="D7690" t="s">
        <v>535</v>
      </c>
      <c r="E7690" t="s">
        <v>1190</v>
      </c>
      <c r="J7690" cm="1">
        <f t="array" ref="J7690:L7690">_xlfn.XLOOKUP($C7690, AGE!$A:$A,AGE!$B:$D,,0,2)</f>
        <v>654</v>
      </c>
      <c r="K7690">
        <v>14</v>
      </c>
      <c r="L7690" t="str">
        <v>Letche and Wallace 2015; Hoffman et al. 2021 Earth Science Revews; Kendall et al. 2006 in Lloyd et al. 2020</v>
      </c>
      <c r="M7690" t="s">
        <v>1335</v>
      </c>
      <c r="P7690" t="s">
        <v>243</v>
      </c>
      <c r="Q7690">
        <v>-1</v>
      </c>
      <c r="V7690">
        <v>1</v>
      </c>
      <c r="W7690" t="s">
        <v>1371</v>
      </c>
      <c r="X7690" t="s">
        <v>1419</v>
      </c>
    </row>
    <row r="7691" spans="1:24" x14ac:dyDescent="0.3">
      <c r="A7691">
        <v>10172</v>
      </c>
      <c r="B7691" s="15" t="s">
        <v>857</v>
      </c>
      <c r="C7691" t="str">
        <f>_xlfn.XLOOKUP($B7691, STANDARDS!$A:$A, STANDARDS!$B:$B,,0,2)</f>
        <v>Trezona Fm, Upalinna Subgp, Umberatana Gp</v>
      </c>
      <c r="D7691" t="s">
        <v>535</v>
      </c>
      <c r="E7691" t="s">
        <v>1192</v>
      </c>
      <c r="J7691" cm="1">
        <f t="array" ref="J7691:L7691">_xlfn.XLOOKUP($C7691, AGE!$A:$A,AGE!$B:$D,,0,2)</f>
        <v>643</v>
      </c>
      <c r="K7691">
        <v>3</v>
      </c>
      <c r="L7691" t="str">
        <v>Preiss 1998 in Fromhold and Wallace 2012; Williams et al. 2008; Fromhold and Wallace 2012; Hoffman et al. 2021 Earth Science Reviews; Kendall et al. 2006 in Lloyd et al. 2020</v>
      </c>
      <c r="M7691" t="s">
        <v>1335</v>
      </c>
      <c r="P7691" t="s">
        <v>243</v>
      </c>
      <c r="Q7691">
        <v>-8.1999999999999993</v>
      </c>
      <c r="V7691">
        <v>1</v>
      </c>
      <c r="W7691" t="s">
        <v>1371</v>
      </c>
      <c r="X7691" t="s">
        <v>1419</v>
      </c>
    </row>
    <row r="7692" spans="1:24" x14ac:dyDescent="0.3">
      <c r="A7692">
        <v>10173</v>
      </c>
      <c r="B7692" s="15" t="s">
        <v>857</v>
      </c>
      <c r="C7692" t="str">
        <f>_xlfn.XLOOKUP($B7692, STANDARDS!$A:$A, STANDARDS!$B:$B,,0,2)</f>
        <v>Trezona Fm, Upalinna Subgp, Umberatana Gp</v>
      </c>
      <c r="D7692" t="s">
        <v>535</v>
      </c>
      <c r="E7692" t="s">
        <v>1193</v>
      </c>
      <c r="J7692" cm="1">
        <f t="array" ref="J7692:L7692">_xlfn.XLOOKUP($C7692, AGE!$A:$A,AGE!$B:$D,,0,2)</f>
        <v>643</v>
      </c>
      <c r="K7692">
        <v>3</v>
      </c>
      <c r="L7692" t="str">
        <v>Preiss 1998 in Fromhold and Wallace 2012; Williams et al. 2008; Fromhold and Wallace 2012; Hoffman et al. 2021 Earth Science Reviews; Kendall et al. 2006 in Lloyd et al. 2020</v>
      </c>
      <c r="M7692" t="s">
        <v>1335</v>
      </c>
      <c r="P7692" t="s">
        <v>243</v>
      </c>
      <c r="Q7692">
        <v>-3.9</v>
      </c>
      <c r="V7692">
        <v>1</v>
      </c>
      <c r="W7692" t="s">
        <v>1371</v>
      </c>
      <c r="X7692" t="s">
        <v>1419</v>
      </c>
    </row>
    <row r="7693" spans="1:24" x14ac:dyDescent="0.3">
      <c r="A7693">
        <v>10174</v>
      </c>
      <c r="B7693" s="15" t="s">
        <v>837</v>
      </c>
      <c r="C7693" t="str">
        <f>_xlfn.XLOOKUP($B7693, STANDARDS!$A:$A, STANDARDS!$B:$B,,0,2)</f>
        <v>Tapley Hill Fm, Nepouie Subgp, Umberatana Gp</v>
      </c>
      <c r="D7693" t="s">
        <v>535</v>
      </c>
      <c r="E7693" t="s">
        <v>1190</v>
      </c>
      <c r="J7693" cm="1">
        <f t="array" ref="J7693:L7693">_xlfn.XLOOKUP($C7693, AGE!$A:$A,AGE!$B:$D,,0,2)</f>
        <v>654</v>
      </c>
      <c r="K7693">
        <v>14</v>
      </c>
      <c r="L7693" t="str">
        <v>Letche and Wallace 2015; Hoffman et al. 2021 Earth Science Revews; Kendall et al. 2006 in Lloyd et al. 2020</v>
      </c>
      <c r="M7693" t="s">
        <v>1335</v>
      </c>
      <c r="P7693" t="s">
        <v>243</v>
      </c>
      <c r="Q7693">
        <v>-2.2999999999999998</v>
      </c>
      <c r="S7693">
        <v>-30.1</v>
      </c>
      <c r="U7693" t="s">
        <v>245</v>
      </c>
      <c r="V7693">
        <v>1</v>
      </c>
      <c r="W7693" t="s">
        <v>1371</v>
      </c>
      <c r="X7693" t="s">
        <v>1419</v>
      </c>
    </row>
    <row r="7694" spans="1:24" x14ac:dyDescent="0.3">
      <c r="A7694">
        <v>10175</v>
      </c>
      <c r="B7694" s="15" t="s">
        <v>858</v>
      </c>
      <c r="C7694" t="str">
        <f>_xlfn.XLOOKUP($B7694, STANDARDS!$A:$A, STANDARDS!$B:$B,,0,2)</f>
        <v>Wockerawirra Dolomite, Upalinna Subgp, Umberatana Gp</v>
      </c>
      <c r="D7694" t="s">
        <v>535</v>
      </c>
      <c r="E7694" t="s">
        <v>1194</v>
      </c>
      <c r="J7694" cm="1">
        <f t="array" ref="J7694:L7694">_xlfn.XLOOKUP($C7694, AGE!$A:$A,AGE!$B:$D,,0,2)</f>
        <v>643</v>
      </c>
      <c r="K7694">
        <v>3</v>
      </c>
      <c r="L7694" t="str">
        <v>Preiss 1998 in Fromhold and Wallace 2012; Williams et al. 2008; Fromhold and Wallace 2012; Hoffman et al. 2021 Earth Science Reviews; Kendall et al. 2006 in Lloyd et al. 2020</v>
      </c>
      <c r="M7694" t="s">
        <v>1335</v>
      </c>
      <c r="P7694" t="s">
        <v>243</v>
      </c>
      <c r="Q7694">
        <v>8.4</v>
      </c>
      <c r="V7694">
        <v>1</v>
      </c>
      <c r="W7694" t="s">
        <v>1371</v>
      </c>
      <c r="X7694" t="s">
        <v>1419</v>
      </c>
    </row>
    <row r="7695" spans="1:24" x14ac:dyDescent="0.3">
      <c r="A7695">
        <v>10176</v>
      </c>
      <c r="B7695" s="15" t="s">
        <v>837</v>
      </c>
      <c r="C7695" t="str">
        <f>_xlfn.XLOOKUP($B7695, STANDARDS!$A:$A, STANDARDS!$B:$B,,0,2)</f>
        <v>Tapley Hill Fm, Nepouie Subgp, Umberatana Gp</v>
      </c>
      <c r="D7695" t="s">
        <v>535</v>
      </c>
      <c r="E7695" t="s">
        <v>1190</v>
      </c>
      <c r="J7695" cm="1">
        <f t="array" ref="J7695:L7695">_xlfn.XLOOKUP($C7695, AGE!$A:$A,AGE!$B:$D,,0,2)</f>
        <v>654</v>
      </c>
      <c r="K7695">
        <v>14</v>
      </c>
      <c r="L7695" t="str">
        <v>Letche and Wallace 2015; Hoffman et al. 2021 Earth Science Revews; Kendall et al. 2006 in Lloyd et al. 2020</v>
      </c>
      <c r="M7695" t="s">
        <v>1335</v>
      </c>
      <c r="O7695">
        <v>0.25</v>
      </c>
      <c r="P7695" t="s">
        <v>243</v>
      </c>
      <c r="Q7695">
        <v>-1</v>
      </c>
      <c r="S7695">
        <v>-27.5</v>
      </c>
      <c r="U7695" t="s">
        <v>245</v>
      </c>
      <c r="V7695">
        <v>1</v>
      </c>
      <c r="W7695" t="s">
        <v>1371</v>
      </c>
      <c r="X7695" t="s">
        <v>1419</v>
      </c>
    </row>
    <row r="7696" spans="1:24" x14ac:dyDescent="0.3">
      <c r="A7696">
        <v>10177</v>
      </c>
      <c r="B7696" s="15" t="s">
        <v>859</v>
      </c>
      <c r="C7696" t="str">
        <f>_xlfn.XLOOKUP($B7696, STANDARDS!$A:$A, STANDARDS!$B:$B,,0,2)</f>
        <v>Elatina Fm, Yerelina Subgp, Umberatana Gp</v>
      </c>
      <c r="D7696" t="s">
        <v>535</v>
      </c>
      <c r="E7696" t="s">
        <v>1195</v>
      </c>
      <c r="J7696" cm="1">
        <f t="array" ref="J7696:L7696">_xlfn.XLOOKUP($C7696, AGE!$A:$A,AGE!$B:$D,,0,2)</f>
        <v>644</v>
      </c>
      <c r="K7696">
        <v>7</v>
      </c>
      <c r="L7696" t="str">
        <v>Williams et al. 2008; Narbonne et al. 2012; Hoffman et al. 2004; Hoffman et al. 2021 Earth Science Reviews</v>
      </c>
      <c r="M7696" t="s">
        <v>1335</v>
      </c>
      <c r="P7696" t="s">
        <v>243</v>
      </c>
      <c r="Q7696">
        <v>-5.5</v>
      </c>
      <c r="V7696">
        <v>1</v>
      </c>
      <c r="W7696" t="s">
        <v>1371</v>
      </c>
      <c r="X7696" t="s">
        <v>1419</v>
      </c>
    </row>
    <row r="7697" spans="1:24" x14ac:dyDescent="0.3">
      <c r="A7697">
        <v>10178</v>
      </c>
      <c r="B7697" s="15" t="s">
        <v>532</v>
      </c>
      <c r="C7697" t="str">
        <f>_xlfn.XLOOKUP($B7697, STANDARDS!$A:$A, STANDARDS!$B:$B,,0,2)</f>
        <v>Brighton Limestone, Nepouie Subgp, Umberatana Gp</v>
      </c>
      <c r="D7697" t="s">
        <v>535</v>
      </c>
      <c r="E7697" t="s">
        <v>1190</v>
      </c>
      <c r="J7697" cm="1">
        <f t="array" ref="J7697:L7697">_xlfn.XLOOKUP($C7697, AGE!$A:$A,AGE!$B:$D,,0,2)</f>
        <v>609</v>
      </c>
      <c r="K7697">
        <v>64</v>
      </c>
      <c r="L7697" t="str">
        <v>Compston et al. 1987 in Lloyd et al. 2020</v>
      </c>
      <c r="M7697" t="s">
        <v>1335</v>
      </c>
      <c r="P7697" t="s">
        <v>243</v>
      </c>
      <c r="Q7697">
        <v>2.6</v>
      </c>
      <c r="V7697">
        <v>1</v>
      </c>
      <c r="W7697" t="s">
        <v>1371</v>
      </c>
      <c r="X7697" t="s">
        <v>1419</v>
      </c>
    </row>
    <row r="7698" spans="1:24" x14ac:dyDescent="0.3">
      <c r="A7698">
        <v>10179</v>
      </c>
      <c r="B7698" s="15" t="s">
        <v>860</v>
      </c>
      <c r="C7698" t="str">
        <f>_xlfn.XLOOKUP($B7698, STANDARDS!$A:$A, STANDARDS!$B:$B,,0,2)</f>
        <v>Sunderland Fm, Upalinna Subgp, Umberatana Gp</v>
      </c>
      <c r="D7698" t="s">
        <v>535</v>
      </c>
      <c r="E7698" t="s">
        <v>1194</v>
      </c>
      <c r="J7698" cm="1">
        <f t="array" ref="J7698:L7698">_xlfn.XLOOKUP($C7698, AGE!$A:$A,AGE!$B:$D,,0,2)</f>
        <v>643</v>
      </c>
      <c r="K7698">
        <v>3</v>
      </c>
      <c r="L7698" t="str">
        <v>Preiss 1998 in Fromhold and Wallace 2012; Williams et al. 2008; Fromhold and Wallace 2012; Hoffman et al. 2021 Earth Science Reviews; Kendall et al. 2006 in Lloyd et al. 2020</v>
      </c>
      <c r="M7698" t="s">
        <v>1335</v>
      </c>
      <c r="P7698" t="s">
        <v>243</v>
      </c>
      <c r="Q7698">
        <v>7.4</v>
      </c>
      <c r="V7698">
        <v>1</v>
      </c>
      <c r="W7698" t="s">
        <v>1371</v>
      </c>
      <c r="X7698" t="s">
        <v>1419</v>
      </c>
    </row>
    <row r="7699" spans="1:24" x14ac:dyDescent="0.3">
      <c r="A7699">
        <v>10180</v>
      </c>
      <c r="B7699" s="15" t="s">
        <v>861</v>
      </c>
      <c r="C7699" t="str">
        <f>_xlfn.XLOOKUP($B7699, STANDARDS!$A:$A, STANDARDS!$B:$B,,0,2)</f>
        <v>Wundowie Limestone Mbr, Enorama Shale, Upalinna Subgp, Umberatana Gp</v>
      </c>
      <c r="D7699" t="s">
        <v>535</v>
      </c>
      <c r="E7699" t="s">
        <v>1196</v>
      </c>
      <c r="J7699" cm="1">
        <f t="array" ref="J7699:L7699">_xlfn.XLOOKUP($C7699, AGE!$A:$A,AGE!$B:$D,,0,2)</f>
        <v>643</v>
      </c>
      <c r="K7699">
        <v>3</v>
      </c>
      <c r="L7699" t="str">
        <v>Preiss 1998 in Fromhold and Wallace 2012; Williams et al. 2008; Fromhold and Wallace 2012; Hoffman et al. 2021 Earth Science Reviews; Kendall et al. 2006 in Lloyd et al. 2020</v>
      </c>
      <c r="M7699" t="s">
        <v>1335</v>
      </c>
      <c r="P7699" t="s">
        <v>243</v>
      </c>
      <c r="Q7699">
        <v>8.1999999999999993</v>
      </c>
      <c r="V7699">
        <v>1</v>
      </c>
      <c r="W7699" t="s">
        <v>1371</v>
      </c>
      <c r="X7699" t="s">
        <v>1419</v>
      </c>
    </row>
    <row r="7700" spans="1:24" x14ac:dyDescent="0.3">
      <c r="A7700">
        <v>10181</v>
      </c>
      <c r="B7700" s="15" t="s">
        <v>532</v>
      </c>
      <c r="C7700" t="str">
        <f>_xlfn.XLOOKUP($B7700, STANDARDS!$A:$A, STANDARDS!$B:$B,,0,2)</f>
        <v>Brighton Limestone, Nepouie Subgp, Umberatana Gp</v>
      </c>
      <c r="D7700" t="s">
        <v>535</v>
      </c>
      <c r="E7700" t="s">
        <v>1190</v>
      </c>
      <c r="J7700" cm="1">
        <f t="array" ref="J7700:L7700">_xlfn.XLOOKUP($C7700, AGE!$A:$A,AGE!$B:$D,,0,2)</f>
        <v>609</v>
      </c>
      <c r="K7700">
        <v>64</v>
      </c>
      <c r="L7700" t="str">
        <v>Compston et al. 1987 in Lloyd et al. 2020</v>
      </c>
      <c r="M7700" t="s">
        <v>1335</v>
      </c>
      <c r="P7700" t="s">
        <v>243</v>
      </c>
      <c r="Q7700">
        <v>1.3</v>
      </c>
      <c r="V7700">
        <v>1</v>
      </c>
      <c r="W7700" t="s">
        <v>1371</v>
      </c>
      <c r="X7700" t="s">
        <v>1419</v>
      </c>
    </row>
    <row r="7701" spans="1:24" x14ac:dyDescent="0.3">
      <c r="A7701">
        <v>10182</v>
      </c>
      <c r="B7701" s="15" t="s">
        <v>861</v>
      </c>
      <c r="C7701" t="str">
        <f>_xlfn.XLOOKUP($B7701, STANDARDS!$A:$A, STANDARDS!$B:$B,,0,2)</f>
        <v>Wundowie Limestone Mbr, Enorama Shale, Upalinna Subgp, Umberatana Gp</v>
      </c>
      <c r="D7701" t="s">
        <v>535</v>
      </c>
      <c r="E7701" t="s">
        <v>1196</v>
      </c>
      <c r="J7701" cm="1">
        <f t="array" ref="J7701:L7701">_xlfn.XLOOKUP($C7701, AGE!$A:$A,AGE!$B:$D,,0,2)</f>
        <v>643</v>
      </c>
      <c r="K7701">
        <v>3</v>
      </c>
      <c r="L7701" t="str">
        <v>Preiss 1998 in Fromhold and Wallace 2012; Williams et al. 2008; Fromhold and Wallace 2012; Hoffman et al. 2021 Earth Science Reviews; Kendall et al. 2006 in Lloyd et al. 2020</v>
      </c>
      <c r="M7701" t="s">
        <v>1335</v>
      </c>
      <c r="P7701" t="s">
        <v>243</v>
      </c>
      <c r="Q7701">
        <v>7.3</v>
      </c>
      <c r="V7701">
        <v>1</v>
      </c>
      <c r="W7701" t="s">
        <v>1371</v>
      </c>
      <c r="X7701" t="s">
        <v>1419</v>
      </c>
    </row>
    <row r="7702" spans="1:24" x14ac:dyDescent="0.3">
      <c r="A7702">
        <v>10183</v>
      </c>
      <c r="B7702" s="15" t="s">
        <v>856</v>
      </c>
      <c r="C7702" t="str">
        <f>_xlfn.XLOOKUP($B7702, STANDARDS!$A:$A, STANDARDS!$B:$B,,0,2)</f>
        <v>Etina Fm, Upalinna Subgp, Umberatana Gp</v>
      </c>
      <c r="D7702" t="s">
        <v>535</v>
      </c>
      <c r="E7702" t="s">
        <v>1197</v>
      </c>
      <c r="J7702" cm="1">
        <f t="array" ref="J7702:L7702">_xlfn.XLOOKUP($C7702, AGE!$A:$A,AGE!$B:$D,,0,2)</f>
        <v>643</v>
      </c>
      <c r="K7702">
        <v>3</v>
      </c>
      <c r="L7702" t="str">
        <v>Preiss 1998 in Fromhold and Wallace 2012; Williams et al. 2008; Fromhold and Wallace 2012; Hoffman et al. 2021 Earth Science Reviews; Kendall et al. 2006 in Lloyd et al. 2020</v>
      </c>
      <c r="M7702" t="s">
        <v>1335</v>
      </c>
      <c r="P7702" t="s">
        <v>243</v>
      </c>
      <c r="Q7702">
        <v>8.1</v>
      </c>
      <c r="V7702">
        <v>1</v>
      </c>
      <c r="W7702" t="s">
        <v>1371</v>
      </c>
      <c r="X7702" t="s">
        <v>1419</v>
      </c>
    </row>
    <row r="7703" spans="1:24" x14ac:dyDescent="0.3">
      <c r="A7703">
        <v>10184</v>
      </c>
      <c r="B7703" s="15" t="s">
        <v>857</v>
      </c>
      <c r="C7703" t="str">
        <f>_xlfn.XLOOKUP($B7703, STANDARDS!$A:$A, STANDARDS!$B:$B,,0,2)</f>
        <v>Trezona Fm, Upalinna Subgp, Umberatana Gp</v>
      </c>
      <c r="D7703" t="s">
        <v>535</v>
      </c>
      <c r="E7703" t="s">
        <v>1192</v>
      </c>
      <c r="J7703" cm="1">
        <f t="array" ref="J7703:L7703">_xlfn.XLOOKUP($C7703, AGE!$A:$A,AGE!$B:$D,,0,2)</f>
        <v>643</v>
      </c>
      <c r="K7703">
        <v>3</v>
      </c>
      <c r="L7703" t="str">
        <v>Preiss 1998 in Fromhold and Wallace 2012; Williams et al. 2008; Fromhold and Wallace 2012; Hoffman et al. 2021 Earth Science Reviews; Kendall et al. 2006 in Lloyd et al. 2020</v>
      </c>
      <c r="M7703" t="s">
        <v>1335</v>
      </c>
      <c r="P7703" t="s">
        <v>243</v>
      </c>
      <c r="Q7703">
        <v>-8.6999999999999993</v>
      </c>
      <c r="V7703">
        <v>1</v>
      </c>
      <c r="W7703" t="s">
        <v>1371</v>
      </c>
      <c r="X7703" t="s">
        <v>1419</v>
      </c>
    </row>
    <row r="7704" spans="1:24" x14ac:dyDescent="0.3">
      <c r="A7704">
        <v>10185</v>
      </c>
      <c r="B7704" s="15" t="s">
        <v>837</v>
      </c>
      <c r="C7704" t="str">
        <f>_xlfn.XLOOKUP($B7704, STANDARDS!$A:$A, STANDARDS!$B:$B,,0,2)</f>
        <v>Tapley Hill Fm, Nepouie Subgp, Umberatana Gp</v>
      </c>
      <c r="D7704" t="s">
        <v>535</v>
      </c>
      <c r="E7704" t="s">
        <v>1190</v>
      </c>
      <c r="J7704" cm="1">
        <f t="array" ref="J7704:L7704">_xlfn.XLOOKUP($C7704, AGE!$A:$A,AGE!$B:$D,,0,2)</f>
        <v>654</v>
      </c>
      <c r="K7704">
        <v>14</v>
      </c>
      <c r="L7704" t="str">
        <v>Letche and Wallace 2015; Hoffman et al. 2021 Earth Science Revews; Kendall et al. 2006 in Lloyd et al. 2020</v>
      </c>
      <c r="M7704" t="s">
        <v>1335</v>
      </c>
      <c r="P7704" t="s">
        <v>243</v>
      </c>
      <c r="Q7704">
        <v>-0.4</v>
      </c>
      <c r="S7704">
        <v>-27.5</v>
      </c>
      <c r="U7704" t="s">
        <v>245</v>
      </c>
      <c r="V7704">
        <v>1</v>
      </c>
      <c r="W7704" t="s">
        <v>1371</v>
      </c>
      <c r="X7704" t="s">
        <v>1419</v>
      </c>
    </row>
    <row r="7705" spans="1:24" x14ac:dyDescent="0.3">
      <c r="A7705">
        <v>10186</v>
      </c>
      <c r="B7705" s="15" t="s">
        <v>861</v>
      </c>
      <c r="C7705" t="str">
        <f>_xlfn.XLOOKUP($B7705, STANDARDS!$A:$A, STANDARDS!$B:$B,,0,2)</f>
        <v>Wundowie Limestone Mbr, Enorama Shale, Upalinna Subgp, Umberatana Gp</v>
      </c>
      <c r="D7705" t="s">
        <v>535</v>
      </c>
      <c r="E7705" t="s">
        <v>1196</v>
      </c>
      <c r="J7705" cm="1">
        <f t="array" ref="J7705:L7705">_xlfn.XLOOKUP($C7705, AGE!$A:$A,AGE!$B:$D,,0,2)</f>
        <v>643</v>
      </c>
      <c r="K7705">
        <v>3</v>
      </c>
      <c r="L7705" t="str">
        <v>Preiss 1998 in Fromhold and Wallace 2012; Williams et al. 2008; Fromhold and Wallace 2012; Hoffman et al. 2021 Earth Science Reviews; Kendall et al. 2006 in Lloyd et al. 2020</v>
      </c>
      <c r="M7705" t="s">
        <v>1335</v>
      </c>
      <c r="P7705" t="s">
        <v>243</v>
      </c>
      <c r="Q7705">
        <v>8</v>
      </c>
      <c r="V7705">
        <v>1</v>
      </c>
      <c r="W7705" t="s">
        <v>1371</v>
      </c>
      <c r="X7705" t="s">
        <v>1419</v>
      </c>
    </row>
    <row r="7706" spans="1:24" x14ac:dyDescent="0.3">
      <c r="A7706">
        <v>10187</v>
      </c>
      <c r="B7706" s="15" t="s">
        <v>856</v>
      </c>
      <c r="C7706" t="str">
        <f>_xlfn.XLOOKUP($B7706, STANDARDS!$A:$A, STANDARDS!$B:$B,,0,2)</f>
        <v>Etina Fm, Upalinna Subgp, Umberatana Gp</v>
      </c>
      <c r="D7706" t="s">
        <v>535</v>
      </c>
      <c r="E7706" t="s">
        <v>1191</v>
      </c>
      <c r="J7706" cm="1">
        <f t="array" ref="J7706:L7706">_xlfn.XLOOKUP($C7706, AGE!$A:$A,AGE!$B:$D,,0,2)</f>
        <v>643</v>
      </c>
      <c r="K7706">
        <v>3</v>
      </c>
      <c r="L7706" t="str">
        <v>Preiss 1998 in Fromhold and Wallace 2012; Williams et al. 2008; Fromhold and Wallace 2012; Hoffman et al. 2021 Earth Science Reviews; Kendall et al. 2006 in Lloyd et al. 2020</v>
      </c>
      <c r="M7706" t="s">
        <v>1335</v>
      </c>
      <c r="P7706" t="s">
        <v>243</v>
      </c>
      <c r="Q7706">
        <v>7.8</v>
      </c>
      <c r="V7706">
        <v>1</v>
      </c>
      <c r="W7706" t="s">
        <v>1371</v>
      </c>
      <c r="X7706" t="s">
        <v>1419</v>
      </c>
    </row>
    <row r="7707" spans="1:24" x14ac:dyDescent="0.3">
      <c r="A7707">
        <v>10188</v>
      </c>
      <c r="B7707" s="15" t="s">
        <v>856</v>
      </c>
      <c r="C7707" t="str">
        <f>_xlfn.XLOOKUP($B7707, STANDARDS!$A:$A, STANDARDS!$B:$B,,0,2)</f>
        <v>Etina Fm, Upalinna Subgp, Umberatana Gp</v>
      </c>
      <c r="D7707" t="s">
        <v>535</v>
      </c>
      <c r="E7707" t="s">
        <v>1197</v>
      </c>
      <c r="J7707" cm="1">
        <f t="array" ref="J7707:L7707">_xlfn.XLOOKUP($C7707, AGE!$A:$A,AGE!$B:$D,,0,2)</f>
        <v>643</v>
      </c>
      <c r="K7707">
        <v>3</v>
      </c>
      <c r="L7707" t="str">
        <v>Preiss 1998 in Fromhold and Wallace 2012; Williams et al. 2008; Fromhold and Wallace 2012; Hoffman et al. 2021 Earth Science Reviews; Kendall et al. 2006 in Lloyd et al. 2020</v>
      </c>
      <c r="M7707" t="s">
        <v>1335</v>
      </c>
      <c r="P7707" t="s">
        <v>243</v>
      </c>
      <c r="Q7707">
        <v>8.1999999999999993</v>
      </c>
      <c r="V7707">
        <v>1</v>
      </c>
      <c r="W7707" t="s">
        <v>1371</v>
      </c>
      <c r="X7707" t="s">
        <v>1419</v>
      </c>
    </row>
    <row r="7708" spans="1:24" x14ac:dyDescent="0.3">
      <c r="A7708">
        <v>10189</v>
      </c>
      <c r="B7708" s="15" t="s">
        <v>856</v>
      </c>
      <c r="C7708" t="str">
        <f>_xlfn.XLOOKUP($B7708, STANDARDS!$A:$A, STANDARDS!$B:$B,,0,2)</f>
        <v>Etina Fm, Upalinna Subgp, Umberatana Gp</v>
      </c>
      <c r="D7708" t="s">
        <v>535</v>
      </c>
      <c r="E7708" t="s">
        <v>1194</v>
      </c>
      <c r="J7708" cm="1">
        <f t="array" ref="J7708:L7708">_xlfn.XLOOKUP($C7708, AGE!$A:$A,AGE!$B:$D,,0,2)</f>
        <v>643</v>
      </c>
      <c r="K7708">
        <v>3</v>
      </c>
      <c r="L7708" t="str">
        <v>Preiss 1998 in Fromhold and Wallace 2012; Williams et al. 2008; Fromhold and Wallace 2012; Hoffman et al. 2021 Earth Science Reviews; Kendall et al. 2006 in Lloyd et al. 2020</v>
      </c>
      <c r="M7708" t="s">
        <v>1335</v>
      </c>
      <c r="P7708" t="s">
        <v>243</v>
      </c>
      <c r="Q7708">
        <v>7.8</v>
      </c>
      <c r="V7708">
        <v>1</v>
      </c>
      <c r="W7708" t="s">
        <v>1371</v>
      </c>
      <c r="X7708" t="s">
        <v>1419</v>
      </c>
    </row>
    <row r="7709" spans="1:24" x14ac:dyDescent="0.3">
      <c r="A7709">
        <v>10190</v>
      </c>
      <c r="B7709" s="15" t="s">
        <v>857</v>
      </c>
      <c r="C7709" t="str">
        <f>_xlfn.XLOOKUP($B7709, STANDARDS!$A:$A, STANDARDS!$B:$B,,0,2)</f>
        <v>Trezona Fm, Upalinna Subgp, Umberatana Gp</v>
      </c>
      <c r="D7709" t="s">
        <v>535</v>
      </c>
      <c r="E7709" t="s">
        <v>1192</v>
      </c>
      <c r="J7709" cm="1">
        <f t="array" ref="J7709:L7709">_xlfn.XLOOKUP($C7709, AGE!$A:$A,AGE!$B:$D,,0,2)</f>
        <v>643</v>
      </c>
      <c r="K7709">
        <v>3</v>
      </c>
      <c r="L7709" t="str">
        <v>Preiss 1998 in Fromhold and Wallace 2012; Williams et al. 2008; Fromhold and Wallace 2012; Hoffman et al. 2021 Earth Science Reviews; Kendall et al. 2006 in Lloyd et al. 2020</v>
      </c>
      <c r="M7709" t="s">
        <v>1335</v>
      </c>
      <c r="P7709" t="s">
        <v>243</v>
      </c>
      <c r="Q7709">
        <v>-9</v>
      </c>
      <c r="V7709">
        <v>1</v>
      </c>
      <c r="W7709" t="s">
        <v>1371</v>
      </c>
      <c r="X7709" t="s">
        <v>1419</v>
      </c>
    </row>
    <row r="7710" spans="1:24" x14ac:dyDescent="0.3">
      <c r="A7710">
        <v>10191</v>
      </c>
      <c r="B7710" s="15" t="s">
        <v>857</v>
      </c>
      <c r="C7710" t="str">
        <f>_xlfn.XLOOKUP($B7710, STANDARDS!$A:$A, STANDARDS!$B:$B,,0,2)</f>
        <v>Trezona Fm, Upalinna Subgp, Umberatana Gp</v>
      </c>
      <c r="D7710" t="s">
        <v>535</v>
      </c>
      <c r="E7710" t="s">
        <v>1192</v>
      </c>
      <c r="J7710" cm="1">
        <f t="array" ref="J7710:L7710">_xlfn.XLOOKUP($C7710, AGE!$A:$A,AGE!$B:$D,,0,2)</f>
        <v>643</v>
      </c>
      <c r="K7710">
        <v>3</v>
      </c>
      <c r="L7710" t="str">
        <v>Preiss 1998 in Fromhold and Wallace 2012; Williams et al. 2008; Fromhold and Wallace 2012; Hoffman et al. 2021 Earth Science Reviews; Kendall et al. 2006 in Lloyd et al. 2020</v>
      </c>
      <c r="M7710" t="s">
        <v>1335</v>
      </c>
      <c r="P7710" t="s">
        <v>243</v>
      </c>
      <c r="Q7710">
        <v>-8.4</v>
      </c>
      <c r="V7710">
        <v>1</v>
      </c>
      <c r="W7710" t="s">
        <v>1371</v>
      </c>
      <c r="X7710" t="s">
        <v>1419</v>
      </c>
    </row>
    <row r="7711" spans="1:24" x14ac:dyDescent="0.3">
      <c r="A7711">
        <v>10192</v>
      </c>
      <c r="B7711" s="15" t="s">
        <v>532</v>
      </c>
      <c r="C7711" t="str">
        <f>_xlfn.XLOOKUP($B7711, STANDARDS!$A:$A, STANDARDS!$B:$B,,0,2)</f>
        <v>Brighton Limestone, Nepouie Subgp, Umberatana Gp</v>
      </c>
      <c r="D7711" t="s">
        <v>535</v>
      </c>
      <c r="E7711" t="s">
        <v>1190</v>
      </c>
      <c r="J7711" cm="1">
        <f t="array" ref="J7711:L7711">_xlfn.XLOOKUP($C7711, AGE!$A:$A,AGE!$B:$D,,0,2)</f>
        <v>609</v>
      </c>
      <c r="K7711">
        <v>64</v>
      </c>
      <c r="L7711" t="str">
        <v>Compston et al. 1987 in Lloyd et al. 2020</v>
      </c>
      <c r="M7711" t="s">
        <v>1335</v>
      </c>
      <c r="P7711" t="s">
        <v>243</v>
      </c>
      <c r="Q7711">
        <v>3.7</v>
      </c>
      <c r="V7711">
        <v>1</v>
      </c>
      <c r="W7711" t="s">
        <v>1371</v>
      </c>
      <c r="X7711" t="s">
        <v>1419</v>
      </c>
    </row>
    <row r="7712" spans="1:24" x14ac:dyDescent="0.3">
      <c r="A7712">
        <v>10193</v>
      </c>
      <c r="B7712" s="15" t="s">
        <v>856</v>
      </c>
      <c r="C7712" t="str">
        <f>_xlfn.XLOOKUP($B7712, STANDARDS!$A:$A, STANDARDS!$B:$B,,0,2)</f>
        <v>Etina Fm, Upalinna Subgp, Umberatana Gp</v>
      </c>
      <c r="D7712" t="s">
        <v>535</v>
      </c>
      <c r="E7712" t="s">
        <v>1191</v>
      </c>
      <c r="J7712" cm="1">
        <f t="array" ref="J7712:L7712">_xlfn.XLOOKUP($C7712, AGE!$A:$A,AGE!$B:$D,,0,2)</f>
        <v>643</v>
      </c>
      <c r="K7712">
        <v>3</v>
      </c>
      <c r="L7712" t="str">
        <v>Preiss 1998 in Fromhold and Wallace 2012; Williams et al. 2008; Fromhold and Wallace 2012; Hoffman et al. 2021 Earth Science Reviews; Kendall et al. 2006 in Lloyd et al. 2020</v>
      </c>
      <c r="M7712" t="s">
        <v>1335</v>
      </c>
      <c r="P7712" t="s">
        <v>243</v>
      </c>
      <c r="Q7712">
        <v>4.9000000000000004</v>
      </c>
      <c r="V7712">
        <v>1</v>
      </c>
      <c r="W7712" t="s">
        <v>1371</v>
      </c>
      <c r="X7712" t="s">
        <v>1419</v>
      </c>
    </row>
    <row r="7713" spans="1:24" x14ac:dyDescent="0.3">
      <c r="A7713">
        <v>10194</v>
      </c>
      <c r="B7713" s="15" t="s">
        <v>856</v>
      </c>
      <c r="C7713" t="str">
        <f>_xlfn.XLOOKUP($B7713, STANDARDS!$A:$A, STANDARDS!$B:$B,,0,2)</f>
        <v>Etina Fm, Upalinna Subgp, Umberatana Gp</v>
      </c>
      <c r="D7713" t="s">
        <v>535</v>
      </c>
      <c r="E7713" t="s">
        <v>1191</v>
      </c>
      <c r="J7713" cm="1">
        <f t="array" ref="J7713:L7713">_xlfn.XLOOKUP($C7713, AGE!$A:$A,AGE!$B:$D,,0,2)</f>
        <v>643</v>
      </c>
      <c r="K7713">
        <v>3</v>
      </c>
      <c r="L7713" t="str">
        <v>Preiss 1998 in Fromhold and Wallace 2012; Williams et al. 2008; Fromhold and Wallace 2012; Hoffman et al. 2021 Earth Science Reviews; Kendall et al. 2006 in Lloyd et al. 2020</v>
      </c>
      <c r="M7713" t="s">
        <v>1335</v>
      </c>
      <c r="P7713" t="s">
        <v>243</v>
      </c>
      <c r="Q7713">
        <v>8.3000000000000007</v>
      </c>
      <c r="V7713">
        <v>1</v>
      </c>
      <c r="W7713" t="s">
        <v>1371</v>
      </c>
      <c r="X7713" t="s">
        <v>1419</v>
      </c>
    </row>
    <row r="7714" spans="1:24" x14ac:dyDescent="0.3">
      <c r="A7714">
        <v>10195</v>
      </c>
      <c r="B7714" s="15" t="s">
        <v>856</v>
      </c>
      <c r="C7714" t="str">
        <f>_xlfn.XLOOKUP($B7714, STANDARDS!$A:$A, STANDARDS!$B:$B,,0,2)</f>
        <v>Etina Fm, Upalinna Subgp, Umberatana Gp</v>
      </c>
      <c r="D7714" t="s">
        <v>535</v>
      </c>
      <c r="E7714" t="s">
        <v>1191</v>
      </c>
      <c r="J7714" cm="1">
        <f t="array" ref="J7714:L7714">_xlfn.XLOOKUP($C7714, AGE!$A:$A,AGE!$B:$D,,0,2)</f>
        <v>643</v>
      </c>
      <c r="K7714">
        <v>3</v>
      </c>
      <c r="L7714" t="str">
        <v>Preiss 1998 in Fromhold and Wallace 2012; Williams et al. 2008; Fromhold and Wallace 2012; Hoffman et al. 2021 Earth Science Reviews; Kendall et al. 2006 in Lloyd et al. 2020</v>
      </c>
      <c r="M7714" t="s">
        <v>1335</v>
      </c>
      <c r="P7714" t="s">
        <v>243</v>
      </c>
      <c r="Q7714">
        <v>3.3</v>
      </c>
      <c r="V7714">
        <v>1</v>
      </c>
      <c r="W7714" t="s">
        <v>1371</v>
      </c>
      <c r="X7714" t="s">
        <v>1419</v>
      </c>
    </row>
    <row r="7715" spans="1:24" x14ac:dyDescent="0.3">
      <c r="A7715">
        <v>10196</v>
      </c>
      <c r="B7715" s="15" t="s">
        <v>856</v>
      </c>
      <c r="C7715" t="str">
        <f>_xlfn.XLOOKUP($B7715, STANDARDS!$A:$A, STANDARDS!$B:$B,,0,2)</f>
        <v>Etina Fm, Upalinna Subgp, Umberatana Gp</v>
      </c>
      <c r="D7715" t="s">
        <v>535</v>
      </c>
      <c r="E7715" t="s">
        <v>1191</v>
      </c>
      <c r="J7715" cm="1">
        <f t="array" ref="J7715:L7715">_xlfn.XLOOKUP($C7715, AGE!$A:$A,AGE!$B:$D,,0,2)</f>
        <v>643</v>
      </c>
      <c r="K7715">
        <v>3</v>
      </c>
      <c r="L7715" t="str">
        <v>Preiss 1998 in Fromhold and Wallace 2012; Williams et al. 2008; Fromhold and Wallace 2012; Hoffman et al. 2021 Earth Science Reviews; Kendall et al. 2006 in Lloyd et al. 2020</v>
      </c>
      <c r="M7715" t="s">
        <v>1335</v>
      </c>
      <c r="P7715" t="s">
        <v>243</v>
      </c>
      <c r="Q7715">
        <v>6.3</v>
      </c>
      <c r="V7715">
        <v>1</v>
      </c>
      <c r="W7715" t="s">
        <v>1371</v>
      </c>
      <c r="X7715" t="s">
        <v>1419</v>
      </c>
    </row>
    <row r="7716" spans="1:24" x14ac:dyDescent="0.3">
      <c r="A7716">
        <v>10197</v>
      </c>
      <c r="B7716" s="15" t="s">
        <v>862</v>
      </c>
      <c r="C7716" t="str">
        <f>_xlfn.XLOOKUP($B7716, STANDARDS!$A:$A, STANDARDS!$B:$B,,0,2)</f>
        <v>Enorama Shale, Upalinna Subgp, Umberatana Gp</v>
      </c>
      <c r="D7716" t="s">
        <v>535</v>
      </c>
      <c r="E7716" t="s">
        <v>1198</v>
      </c>
      <c r="J7716" cm="1">
        <f t="array" ref="J7716:L7716">_xlfn.XLOOKUP($C7716, AGE!$A:$A,AGE!$B:$D,,0,2)</f>
        <v>643</v>
      </c>
      <c r="K7716">
        <v>3</v>
      </c>
      <c r="L7716" t="str">
        <v>Preiss 1998 in Fromhold and Wallace 2012; Williams et al. 2008; Fromhold and Wallace 2012; Hoffman et al. 2021 Earth Science Reviews; Kendall et al. 2006 in Lloyd et al. 2020</v>
      </c>
      <c r="M7716" t="s">
        <v>1335</v>
      </c>
      <c r="P7716" t="s">
        <v>243</v>
      </c>
      <c r="Q7716">
        <v>7</v>
      </c>
      <c r="V7716">
        <v>1</v>
      </c>
      <c r="W7716" t="s">
        <v>1371</v>
      </c>
      <c r="X7716" t="s">
        <v>1419</v>
      </c>
    </row>
    <row r="7717" spans="1:24" x14ac:dyDescent="0.3">
      <c r="A7717">
        <v>10198</v>
      </c>
      <c r="B7717" s="15" t="s">
        <v>856</v>
      </c>
      <c r="C7717" t="str">
        <f>_xlfn.XLOOKUP($B7717, STANDARDS!$A:$A, STANDARDS!$B:$B,,0,2)</f>
        <v>Etina Fm, Upalinna Subgp, Umberatana Gp</v>
      </c>
      <c r="D7717" t="s">
        <v>535</v>
      </c>
      <c r="E7717" t="s">
        <v>1191</v>
      </c>
      <c r="J7717" cm="1">
        <f t="array" ref="J7717:L7717">_xlfn.XLOOKUP($C7717, AGE!$A:$A,AGE!$B:$D,,0,2)</f>
        <v>643</v>
      </c>
      <c r="K7717">
        <v>3</v>
      </c>
      <c r="L7717" t="str">
        <v>Preiss 1998 in Fromhold and Wallace 2012; Williams et al. 2008; Fromhold and Wallace 2012; Hoffman et al. 2021 Earth Science Reviews; Kendall et al. 2006 in Lloyd et al. 2020</v>
      </c>
      <c r="M7717" t="s">
        <v>1335</v>
      </c>
      <c r="P7717" t="s">
        <v>243</v>
      </c>
      <c r="Q7717">
        <v>6.6</v>
      </c>
      <c r="V7717">
        <v>1</v>
      </c>
      <c r="W7717" t="s">
        <v>1371</v>
      </c>
      <c r="X7717" t="s">
        <v>1419</v>
      </c>
    </row>
    <row r="7718" spans="1:24" x14ac:dyDescent="0.3">
      <c r="A7718">
        <v>10199</v>
      </c>
      <c r="B7718" s="15" t="s">
        <v>857</v>
      </c>
      <c r="C7718" t="str">
        <f>_xlfn.XLOOKUP($B7718, STANDARDS!$A:$A, STANDARDS!$B:$B,,0,2)</f>
        <v>Trezona Fm, Upalinna Subgp, Umberatana Gp</v>
      </c>
      <c r="D7718" t="s">
        <v>535</v>
      </c>
      <c r="E7718" t="s">
        <v>1192</v>
      </c>
      <c r="J7718" cm="1">
        <f t="array" ref="J7718:L7718">_xlfn.XLOOKUP($C7718, AGE!$A:$A,AGE!$B:$D,,0,2)</f>
        <v>643</v>
      </c>
      <c r="K7718">
        <v>3</v>
      </c>
      <c r="L7718" t="str">
        <v>Preiss 1998 in Fromhold and Wallace 2012; Williams et al. 2008; Fromhold and Wallace 2012; Hoffman et al. 2021 Earth Science Reviews; Kendall et al. 2006 in Lloyd et al. 2020</v>
      </c>
      <c r="M7718" t="s">
        <v>1335</v>
      </c>
      <c r="P7718" t="s">
        <v>243</v>
      </c>
      <c r="Q7718">
        <v>-7.9</v>
      </c>
      <c r="V7718">
        <v>1</v>
      </c>
      <c r="W7718" t="s">
        <v>1371</v>
      </c>
      <c r="X7718" t="s">
        <v>1419</v>
      </c>
    </row>
    <row r="7719" spans="1:24" x14ac:dyDescent="0.3">
      <c r="A7719">
        <v>10200</v>
      </c>
      <c r="B7719" s="15" t="s">
        <v>856</v>
      </c>
      <c r="C7719" t="str">
        <f>_xlfn.XLOOKUP($B7719, STANDARDS!$A:$A, STANDARDS!$B:$B,,0,2)</f>
        <v>Etina Fm, Upalinna Subgp, Umberatana Gp</v>
      </c>
      <c r="D7719" t="s">
        <v>535</v>
      </c>
      <c r="E7719" t="s">
        <v>1194</v>
      </c>
      <c r="J7719" cm="1">
        <f t="array" ref="J7719:L7719">_xlfn.XLOOKUP($C7719, AGE!$A:$A,AGE!$B:$D,,0,2)</f>
        <v>643</v>
      </c>
      <c r="K7719">
        <v>3</v>
      </c>
      <c r="L7719" t="str">
        <v>Preiss 1998 in Fromhold and Wallace 2012; Williams et al. 2008; Fromhold and Wallace 2012; Hoffman et al. 2021 Earth Science Reviews; Kendall et al. 2006 in Lloyd et al. 2020</v>
      </c>
      <c r="M7719" t="s">
        <v>1335</v>
      </c>
      <c r="P7719" t="s">
        <v>243</v>
      </c>
      <c r="Q7719">
        <v>5.7</v>
      </c>
      <c r="V7719">
        <v>1</v>
      </c>
      <c r="W7719" t="s">
        <v>1371</v>
      </c>
      <c r="X7719" t="s">
        <v>1419</v>
      </c>
    </row>
    <row r="7720" spans="1:24" x14ac:dyDescent="0.3">
      <c r="A7720">
        <v>10201</v>
      </c>
      <c r="B7720" s="15" t="s">
        <v>857</v>
      </c>
      <c r="C7720" t="str">
        <f>_xlfn.XLOOKUP($B7720, STANDARDS!$A:$A, STANDARDS!$B:$B,,0,2)</f>
        <v>Trezona Fm, Upalinna Subgp, Umberatana Gp</v>
      </c>
      <c r="D7720" t="s">
        <v>535</v>
      </c>
      <c r="E7720" t="s">
        <v>1192</v>
      </c>
      <c r="J7720" cm="1">
        <f t="array" ref="J7720:L7720">_xlfn.XLOOKUP($C7720, AGE!$A:$A,AGE!$B:$D,,0,2)</f>
        <v>643</v>
      </c>
      <c r="K7720">
        <v>3</v>
      </c>
      <c r="L7720" t="str">
        <v>Preiss 1998 in Fromhold and Wallace 2012; Williams et al. 2008; Fromhold and Wallace 2012; Hoffman et al. 2021 Earth Science Reviews; Kendall et al. 2006 in Lloyd et al. 2020</v>
      </c>
      <c r="M7720" t="s">
        <v>1335</v>
      </c>
      <c r="P7720" t="s">
        <v>243</v>
      </c>
      <c r="Q7720">
        <v>-9.5</v>
      </c>
      <c r="V7720">
        <v>1</v>
      </c>
      <c r="W7720" t="s">
        <v>1371</v>
      </c>
      <c r="X7720" t="s">
        <v>1419</v>
      </c>
    </row>
    <row r="7721" spans="1:24" x14ac:dyDescent="0.3">
      <c r="A7721">
        <v>10202</v>
      </c>
      <c r="B7721" s="15" t="s">
        <v>856</v>
      </c>
      <c r="C7721" t="str">
        <f>_xlfn.XLOOKUP($B7721, STANDARDS!$A:$A, STANDARDS!$B:$B,,0,2)</f>
        <v>Etina Fm, Upalinna Subgp, Umberatana Gp</v>
      </c>
      <c r="D7721" t="s">
        <v>535</v>
      </c>
      <c r="E7721" t="s">
        <v>1194</v>
      </c>
      <c r="J7721" cm="1">
        <f t="array" ref="J7721:L7721">_xlfn.XLOOKUP($C7721, AGE!$A:$A,AGE!$B:$D,,0,2)</f>
        <v>643</v>
      </c>
      <c r="K7721">
        <v>3</v>
      </c>
      <c r="L7721" t="str">
        <v>Preiss 1998 in Fromhold and Wallace 2012; Williams et al. 2008; Fromhold and Wallace 2012; Hoffman et al. 2021 Earth Science Reviews; Kendall et al. 2006 in Lloyd et al. 2020</v>
      </c>
      <c r="M7721" t="s">
        <v>1335</v>
      </c>
      <c r="P7721" t="s">
        <v>243</v>
      </c>
      <c r="Q7721">
        <v>4.8</v>
      </c>
      <c r="V7721">
        <v>1</v>
      </c>
      <c r="W7721" t="s">
        <v>1371</v>
      </c>
      <c r="X7721" t="s">
        <v>1419</v>
      </c>
    </row>
    <row r="7722" spans="1:24" x14ac:dyDescent="0.3">
      <c r="A7722">
        <v>10203</v>
      </c>
      <c r="B7722" s="15" t="s">
        <v>856</v>
      </c>
      <c r="C7722" t="str">
        <f>_xlfn.XLOOKUP($B7722, STANDARDS!$A:$A, STANDARDS!$B:$B,,0,2)</f>
        <v>Etina Fm, Upalinna Subgp, Umberatana Gp</v>
      </c>
      <c r="D7722" t="s">
        <v>535</v>
      </c>
      <c r="E7722" t="s">
        <v>1191</v>
      </c>
      <c r="J7722" cm="1">
        <f t="array" ref="J7722:L7722">_xlfn.XLOOKUP($C7722, AGE!$A:$A,AGE!$B:$D,,0,2)</f>
        <v>643</v>
      </c>
      <c r="K7722">
        <v>3</v>
      </c>
      <c r="L7722" t="str">
        <v>Preiss 1998 in Fromhold and Wallace 2012; Williams et al. 2008; Fromhold and Wallace 2012; Hoffman et al. 2021 Earth Science Reviews; Kendall et al. 2006 in Lloyd et al. 2020</v>
      </c>
      <c r="M7722" t="s">
        <v>1335</v>
      </c>
      <c r="P7722" t="s">
        <v>243</v>
      </c>
      <c r="Q7722">
        <v>5.3</v>
      </c>
      <c r="V7722">
        <v>1</v>
      </c>
      <c r="W7722" t="s">
        <v>1371</v>
      </c>
      <c r="X7722" t="s">
        <v>1419</v>
      </c>
    </row>
    <row r="7723" spans="1:24" x14ac:dyDescent="0.3">
      <c r="A7723">
        <v>10204</v>
      </c>
      <c r="B7723" s="15" t="s">
        <v>856</v>
      </c>
      <c r="C7723" t="str">
        <f>_xlfn.XLOOKUP($B7723, STANDARDS!$A:$A, STANDARDS!$B:$B,,0,2)</f>
        <v>Etina Fm, Upalinna Subgp, Umberatana Gp</v>
      </c>
      <c r="D7723" t="s">
        <v>535</v>
      </c>
      <c r="E7723" t="s">
        <v>1194</v>
      </c>
      <c r="J7723" cm="1">
        <f t="array" ref="J7723:L7723">_xlfn.XLOOKUP($C7723, AGE!$A:$A,AGE!$B:$D,,0,2)</f>
        <v>643</v>
      </c>
      <c r="K7723">
        <v>3</v>
      </c>
      <c r="L7723" t="str">
        <v>Preiss 1998 in Fromhold and Wallace 2012; Williams et al. 2008; Fromhold and Wallace 2012; Hoffman et al. 2021 Earth Science Reviews; Kendall et al. 2006 in Lloyd et al. 2020</v>
      </c>
      <c r="M7723" t="s">
        <v>1335</v>
      </c>
      <c r="P7723" t="s">
        <v>243</v>
      </c>
      <c r="Q7723">
        <v>7.8</v>
      </c>
      <c r="V7723">
        <v>1</v>
      </c>
      <c r="W7723" t="s">
        <v>1371</v>
      </c>
      <c r="X7723" t="s">
        <v>1419</v>
      </c>
    </row>
    <row r="7724" spans="1:24" x14ac:dyDescent="0.3">
      <c r="A7724">
        <v>10205</v>
      </c>
      <c r="B7724" s="15" t="s">
        <v>857</v>
      </c>
      <c r="C7724" t="str">
        <f>_xlfn.XLOOKUP($B7724, STANDARDS!$A:$A, STANDARDS!$B:$B,,0,2)</f>
        <v>Trezona Fm, Upalinna Subgp, Umberatana Gp</v>
      </c>
      <c r="D7724" t="s">
        <v>535</v>
      </c>
      <c r="E7724" t="s">
        <v>1192</v>
      </c>
      <c r="J7724" cm="1">
        <f t="array" ref="J7724:L7724">_xlfn.XLOOKUP($C7724, AGE!$A:$A,AGE!$B:$D,,0,2)</f>
        <v>643</v>
      </c>
      <c r="K7724">
        <v>3</v>
      </c>
      <c r="L7724" t="str">
        <v>Preiss 1998 in Fromhold and Wallace 2012; Williams et al. 2008; Fromhold and Wallace 2012; Hoffman et al. 2021 Earth Science Reviews; Kendall et al. 2006 in Lloyd et al. 2020</v>
      </c>
      <c r="M7724" t="s">
        <v>1335</v>
      </c>
      <c r="P7724" t="s">
        <v>243</v>
      </c>
      <c r="Q7724">
        <v>-5.5</v>
      </c>
      <c r="V7724">
        <v>1</v>
      </c>
      <c r="W7724" t="s">
        <v>1371</v>
      </c>
      <c r="X7724" t="s">
        <v>1419</v>
      </c>
    </row>
    <row r="7725" spans="1:24" x14ac:dyDescent="0.3">
      <c r="A7725">
        <v>10206</v>
      </c>
      <c r="B7725" s="15" t="s">
        <v>857</v>
      </c>
      <c r="C7725" t="str">
        <f>_xlfn.XLOOKUP($B7725, STANDARDS!$A:$A, STANDARDS!$B:$B,,0,2)</f>
        <v>Trezona Fm, Upalinna Subgp, Umberatana Gp</v>
      </c>
      <c r="D7725" t="s">
        <v>535</v>
      </c>
      <c r="E7725" t="s">
        <v>1195</v>
      </c>
      <c r="J7725" cm="1">
        <f t="array" ref="J7725:L7725">_xlfn.XLOOKUP($C7725, AGE!$A:$A,AGE!$B:$D,,0,2)</f>
        <v>643</v>
      </c>
      <c r="K7725">
        <v>3</v>
      </c>
      <c r="L7725" t="str">
        <v>Preiss 1998 in Fromhold and Wallace 2012; Williams et al. 2008; Fromhold and Wallace 2012; Hoffman et al. 2021 Earth Science Reviews; Kendall et al. 2006 in Lloyd et al. 2020</v>
      </c>
      <c r="M7725" t="s">
        <v>1335</v>
      </c>
      <c r="P7725" t="s">
        <v>243</v>
      </c>
      <c r="Q7725">
        <v>-2.9</v>
      </c>
      <c r="V7725">
        <v>1</v>
      </c>
      <c r="W7725" t="s">
        <v>1371</v>
      </c>
      <c r="X7725" t="s">
        <v>1419</v>
      </c>
    </row>
    <row r="7726" spans="1:24" x14ac:dyDescent="0.3">
      <c r="A7726">
        <v>10207</v>
      </c>
      <c r="B7726" s="15" t="s">
        <v>856</v>
      </c>
      <c r="C7726" t="str">
        <f>_xlfn.XLOOKUP($B7726, STANDARDS!$A:$A, STANDARDS!$B:$B,,0,2)</f>
        <v>Etina Fm, Upalinna Subgp, Umberatana Gp</v>
      </c>
      <c r="D7726" t="s">
        <v>535</v>
      </c>
      <c r="E7726" t="s">
        <v>1191</v>
      </c>
      <c r="J7726" cm="1">
        <f t="array" ref="J7726:L7726">_xlfn.XLOOKUP($C7726, AGE!$A:$A,AGE!$B:$D,,0,2)</f>
        <v>643</v>
      </c>
      <c r="K7726">
        <v>3</v>
      </c>
      <c r="L7726" t="str">
        <v>Preiss 1998 in Fromhold and Wallace 2012; Williams et al. 2008; Fromhold and Wallace 2012; Hoffman et al. 2021 Earth Science Reviews; Kendall et al. 2006 in Lloyd et al. 2020</v>
      </c>
      <c r="M7726" t="s">
        <v>1335</v>
      </c>
      <c r="P7726" t="s">
        <v>243</v>
      </c>
      <c r="Q7726">
        <v>2.7</v>
      </c>
      <c r="V7726">
        <v>1</v>
      </c>
      <c r="W7726" t="s">
        <v>1371</v>
      </c>
      <c r="X7726" t="s">
        <v>1419</v>
      </c>
    </row>
    <row r="7727" spans="1:24" x14ac:dyDescent="0.3">
      <c r="A7727">
        <v>10208</v>
      </c>
      <c r="B7727" s="15" t="s">
        <v>856</v>
      </c>
      <c r="C7727" t="str">
        <f>_xlfn.XLOOKUP($B7727, STANDARDS!$A:$A, STANDARDS!$B:$B,,0,2)</f>
        <v>Etina Fm, Upalinna Subgp, Umberatana Gp</v>
      </c>
      <c r="D7727" t="s">
        <v>535</v>
      </c>
      <c r="E7727" t="s">
        <v>1194</v>
      </c>
      <c r="J7727" cm="1">
        <f t="array" ref="J7727:L7727">_xlfn.XLOOKUP($C7727, AGE!$A:$A,AGE!$B:$D,,0,2)</f>
        <v>643</v>
      </c>
      <c r="K7727">
        <v>3</v>
      </c>
      <c r="L7727" t="str">
        <v>Preiss 1998 in Fromhold and Wallace 2012; Williams et al. 2008; Fromhold and Wallace 2012; Hoffman et al. 2021 Earth Science Reviews; Kendall et al. 2006 in Lloyd et al. 2020</v>
      </c>
      <c r="M7727" t="s">
        <v>1335</v>
      </c>
      <c r="P7727" t="s">
        <v>243</v>
      </c>
      <c r="Q7727">
        <v>6.9</v>
      </c>
      <c r="V7727">
        <v>1</v>
      </c>
      <c r="W7727" t="s">
        <v>1371</v>
      </c>
      <c r="X7727" t="s">
        <v>1419</v>
      </c>
    </row>
    <row r="7728" spans="1:24" x14ac:dyDescent="0.3">
      <c r="A7728">
        <v>10209</v>
      </c>
      <c r="B7728" s="15" t="s">
        <v>532</v>
      </c>
      <c r="C7728" t="str">
        <f>_xlfn.XLOOKUP($B7728, STANDARDS!$A:$A, STANDARDS!$B:$B,,0,2)</f>
        <v>Brighton Limestone, Nepouie Subgp, Umberatana Gp</v>
      </c>
      <c r="D7728" t="s">
        <v>535</v>
      </c>
      <c r="E7728" t="s">
        <v>1190</v>
      </c>
      <c r="J7728" cm="1">
        <f t="array" ref="J7728:L7728">_xlfn.XLOOKUP($C7728, AGE!$A:$A,AGE!$B:$D,,0,2)</f>
        <v>609</v>
      </c>
      <c r="K7728">
        <v>64</v>
      </c>
      <c r="L7728" t="str">
        <v>Compston et al. 1987 in Lloyd et al. 2020</v>
      </c>
      <c r="M7728" t="s">
        <v>1335</v>
      </c>
      <c r="P7728" t="s">
        <v>243</v>
      </c>
      <c r="Q7728">
        <v>3.4</v>
      </c>
      <c r="V7728">
        <v>1</v>
      </c>
      <c r="W7728" t="s">
        <v>1371</v>
      </c>
      <c r="X7728" t="s">
        <v>1419</v>
      </c>
    </row>
    <row r="7729" spans="1:24" x14ac:dyDescent="0.3">
      <c r="A7729">
        <v>10210</v>
      </c>
      <c r="B7729" s="15" t="s">
        <v>861</v>
      </c>
      <c r="C7729" t="str">
        <f>_xlfn.XLOOKUP($B7729, STANDARDS!$A:$A, STANDARDS!$B:$B,,0,2)</f>
        <v>Wundowie Limestone Mbr, Enorama Shale, Upalinna Subgp, Umberatana Gp</v>
      </c>
      <c r="D7729" t="s">
        <v>535</v>
      </c>
      <c r="E7729" t="s">
        <v>1198</v>
      </c>
      <c r="J7729" cm="1">
        <f t="array" ref="J7729:L7729">_xlfn.XLOOKUP($C7729, AGE!$A:$A,AGE!$B:$D,,0,2)</f>
        <v>643</v>
      </c>
      <c r="K7729">
        <v>3</v>
      </c>
      <c r="L7729" t="str">
        <v>Preiss 1998 in Fromhold and Wallace 2012; Williams et al. 2008; Fromhold and Wallace 2012; Hoffman et al. 2021 Earth Science Reviews; Kendall et al. 2006 in Lloyd et al. 2020</v>
      </c>
      <c r="M7729" t="s">
        <v>1335</v>
      </c>
      <c r="P7729" t="s">
        <v>243</v>
      </c>
      <c r="Q7729">
        <v>6.5</v>
      </c>
      <c r="V7729">
        <v>1</v>
      </c>
      <c r="W7729" t="s">
        <v>1371</v>
      </c>
      <c r="X7729" t="s">
        <v>1419</v>
      </c>
    </row>
    <row r="7730" spans="1:24" x14ac:dyDescent="0.3">
      <c r="A7730">
        <v>10211</v>
      </c>
      <c r="B7730" s="15" t="s">
        <v>857</v>
      </c>
      <c r="C7730" t="str">
        <f>_xlfn.XLOOKUP($B7730, STANDARDS!$A:$A, STANDARDS!$B:$B,,0,2)</f>
        <v>Trezona Fm, Upalinna Subgp, Umberatana Gp</v>
      </c>
      <c r="D7730" t="s">
        <v>535</v>
      </c>
      <c r="E7730" t="s">
        <v>1195</v>
      </c>
      <c r="J7730" cm="1">
        <f t="array" ref="J7730:L7730">_xlfn.XLOOKUP($C7730, AGE!$A:$A,AGE!$B:$D,,0,2)</f>
        <v>643</v>
      </c>
      <c r="K7730">
        <v>3</v>
      </c>
      <c r="L7730" t="str">
        <v>Preiss 1998 in Fromhold and Wallace 2012; Williams et al. 2008; Fromhold and Wallace 2012; Hoffman et al. 2021 Earth Science Reviews; Kendall et al. 2006 in Lloyd et al. 2020</v>
      </c>
      <c r="M7730" t="s">
        <v>1335</v>
      </c>
      <c r="P7730" t="s">
        <v>243</v>
      </c>
      <c r="Q7730">
        <v>-3</v>
      </c>
      <c r="V7730">
        <v>1</v>
      </c>
      <c r="W7730" t="s">
        <v>1371</v>
      </c>
      <c r="X7730" t="s">
        <v>1419</v>
      </c>
    </row>
    <row r="7731" spans="1:24" x14ac:dyDescent="0.3">
      <c r="A7731">
        <v>10212</v>
      </c>
      <c r="B7731" s="15" t="s">
        <v>856</v>
      </c>
      <c r="C7731" t="str">
        <f>_xlfn.XLOOKUP($B7731, STANDARDS!$A:$A, STANDARDS!$B:$B,,0,2)</f>
        <v>Etina Fm, Upalinna Subgp, Umberatana Gp</v>
      </c>
      <c r="D7731" t="s">
        <v>535</v>
      </c>
      <c r="E7731" t="s">
        <v>1191</v>
      </c>
      <c r="J7731" cm="1">
        <f t="array" ref="J7731:L7731">_xlfn.XLOOKUP($C7731, AGE!$A:$A,AGE!$B:$D,,0,2)</f>
        <v>643</v>
      </c>
      <c r="K7731">
        <v>3</v>
      </c>
      <c r="L7731" t="str">
        <v>Preiss 1998 in Fromhold and Wallace 2012; Williams et al. 2008; Fromhold and Wallace 2012; Hoffman et al. 2021 Earth Science Reviews; Kendall et al. 2006 in Lloyd et al. 2020</v>
      </c>
      <c r="M7731" t="s">
        <v>1335</v>
      </c>
      <c r="P7731" t="s">
        <v>243</v>
      </c>
      <c r="Q7731">
        <v>8.4</v>
      </c>
      <c r="V7731">
        <v>1</v>
      </c>
      <c r="W7731" t="s">
        <v>1371</v>
      </c>
      <c r="X7731" t="s">
        <v>1419</v>
      </c>
    </row>
    <row r="7732" spans="1:24" x14ac:dyDescent="0.3">
      <c r="A7732">
        <v>10213</v>
      </c>
      <c r="B7732" s="15" t="s">
        <v>857</v>
      </c>
      <c r="C7732" t="str">
        <f>_xlfn.XLOOKUP($B7732, STANDARDS!$A:$A, STANDARDS!$B:$B,,0,2)</f>
        <v>Trezona Fm, Upalinna Subgp, Umberatana Gp</v>
      </c>
      <c r="D7732" t="s">
        <v>535</v>
      </c>
      <c r="E7732" t="s">
        <v>1195</v>
      </c>
      <c r="J7732" cm="1">
        <f t="array" ref="J7732:L7732">_xlfn.XLOOKUP($C7732, AGE!$A:$A,AGE!$B:$D,,0,2)</f>
        <v>643</v>
      </c>
      <c r="K7732">
        <v>3</v>
      </c>
      <c r="L7732" t="str">
        <v>Preiss 1998 in Fromhold and Wallace 2012; Williams et al. 2008; Fromhold and Wallace 2012; Hoffman et al. 2021 Earth Science Reviews; Kendall et al. 2006 in Lloyd et al. 2020</v>
      </c>
      <c r="M7732" t="s">
        <v>1335</v>
      </c>
      <c r="P7732" t="s">
        <v>243</v>
      </c>
      <c r="Q7732">
        <v>-3</v>
      </c>
      <c r="V7732">
        <v>1</v>
      </c>
      <c r="W7732" t="s">
        <v>1371</v>
      </c>
      <c r="X7732" t="s">
        <v>1419</v>
      </c>
    </row>
    <row r="7733" spans="1:24" x14ac:dyDescent="0.3">
      <c r="A7733">
        <v>10214</v>
      </c>
      <c r="B7733" s="15" t="s">
        <v>856</v>
      </c>
      <c r="C7733" t="str">
        <f>_xlfn.XLOOKUP($B7733, STANDARDS!$A:$A, STANDARDS!$B:$B,,0,2)</f>
        <v>Etina Fm, Upalinna Subgp, Umberatana Gp</v>
      </c>
      <c r="D7733" t="s">
        <v>535</v>
      </c>
      <c r="E7733" t="s">
        <v>1194</v>
      </c>
      <c r="J7733" cm="1">
        <f t="array" ref="J7733:L7733">_xlfn.XLOOKUP($C7733, AGE!$A:$A,AGE!$B:$D,,0,2)</f>
        <v>643</v>
      </c>
      <c r="K7733">
        <v>3</v>
      </c>
      <c r="L7733" t="str">
        <v>Preiss 1998 in Fromhold and Wallace 2012; Williams et al. 2008; Fromhold and Wallace 2012; Hoffman et al. 2021 Earth Science Reviews; Kendall et al. 2006 in Lloyd et al. 2020</v>
      </c>
      <c r="M7733" t="s">
        <v>1335</v>
      </c>
      <c r="P7733" t="s">
        <v>243</v>
      </c>
      <c r="Q7733">
        <v>7.9</v>
      </c>
      <c r="V7733">
        <v>1</v>
      </c>
      <c r="W7733" t="s">
        <v>1371</v>
      </c>
      <c r="X7733" t="s">
        <v>1419</v>
      </c>
    </row>
    <row r="7734" spans="1:24" x14ac:dyDescent="0.3">
      <c r="A7734">
        <v>10215</v>
      </c>
      <c r="B7734" s="15" t="s">
        <v>857</v>
      </c>
      <c r="C7734" t="str">
        <f>_xlfn.XLOOKUP($B7734, STANDARDS!$A:$A, STANDARDS!$B:$B,,0,2)</f>
        <v>Trezona Fm, Upalinna Subgp, Umberatana Gp</v>
      </c>
      <c r="D7734" t="s">
        <v>535</v>
      </c>
      <c r="E7734" t="s">
        <v>1195</v>
      </c>
      <c r="J7734" cm="1">
        <f t="array" ref="J7734:L7734">_xlfn.XLOOKUP($C7734, AGE!$A:$A,AGE!$B:$D,,0,2)</f>
        <v>643</v>
      </c>
      <c r="K7734">
        <v>3</v>
      </c>
      <c r="L7734" t="str">
        <v>Preiss 1998 in Fromhold and Wallace 2012; Williams et al. 2008; Fromhold and Wallace 2012; Hoffman et al. 2021 Earth Science Reviews; Kendall et al. 2006 in Lloyd et al. 2020</v>
      </c>
      <c r="M7734" t="s">
        <v>1335</v>
      </c>
      <c r="P7734" t="s">
        <v>243</v>
      </c>
      <c r="Q7734">
        <v>-3</v>
      </c>
      <c r="V7734">
        <v>1</v>
      </c>
      <c r="W7734" t="s">
        <v>1371</v>
      </c>
      <c r="X7734" t="s">
        <v>1419</v>
      </c>
    </row>
    <row r="7735" spans="1:24" x14ac:dyDescent="0.3">
      <c r="A7735">
        <v>10216</v>
      </c>
      <c r="B7735" s="15" t="s">
        <v>856</v>
      </c>
      <c r="C7735" t="str">
        <f>_xlfn.XLOOKUP($B7735, STANDARDS!$A:$A, STANDARDS!$B:$B,,0,2)</f>
        <v>Etina Fm, Upalinna Subgp, Umberatana Gp</v>
      </c>
      <c r="D7735" t="s">
        <v>535</v>
      </c>
      <c r="E7735" t="s">
        <v>1194</v>
      </c>
      <c r="J7735" cm="1">
        <f t="array" ref="J7735:L7735">_xlfn.XLOOKUP($C7735, AGE!$A:$A,AGE!$B:$D,,0,2)</f>
        <v>643</v>
      </c>
      <c r="K7735">
        <v>3</v>
      </c>
      <c r="L7735" t="str">
        <v>Preiss 1998 in Fromhold and Wallace 2012; Williams et al. 2008; Fromhold and Wallace 2012; Hoffman et al. 2021 Earth Science Reviews; Kendall et al. 2006 in Lloyd et al. 2020</v>
      </c>
      <c r="M7735" t="s">
        <v>1335</v>
      </c>
      <c r="P7735" t="s">
        <v>243</v>
      </c>
      <c r="Q7735">
        <v>4.5999999999999996</v>
      </c>
      <c r="V7735">
        <v>1</v>
      </c>
      <c r="W7735" t="s">
        <v>1371</v>
      </c>
      <c r="X7735" t="s">
        <v>1419</v>
      </c>
    </row>
    <row r="7736" spans="1:24" x14ac:dyDescent="0.3">
      <c r="A7736">
        <v>10217</v>
      </c>
      <c r="B7736" s="15" t="s">
        <v>856</v>
      </c>
      <c r="C7736" t="str">
        <f>_xlfn.XLOOKUP($B7736, STANDARDS!$A:$A, STANDARDS!$B:$B,,0,2)</f>
        <v>Etina Fm, Upalinna Subgp, Umberatana Gp</v>
      </c>
      <c r="D7736" t="s">
        <v>535</v>
      </c>
      <c r="E7736" t="s">
        <v>1194</v>
      </c>
      <c r="J7736" cm="1">
        <f t="array" ref="J7736:L7736">_xlfn.XLOOKUP($C7736, AGE!$A:$A,AGE!$B:$D,,0,2)</f>
        <v>643</v>
      </c>
      <c r="K7736">
        <v>3</v>
      </c>
      <c r="L7736" t="str">
        <v>Preiss 1998 in Fromhold and Wallace 2012; Williams et al. 2008; Fromhold and Wallace 2012; Hoffman et al. 2021 Earth Science Reviews; Kendall et al. 2006 in Lloyd et al. 2020</v>
      </c>
      <c r="M7736" t="s">
        <v>1335</v>
      </c>
      <c r="P7736" t="s">
        <v>243</v>
      </c>
      <c r="Q7736">
        <v>9.5</v>
      </c>
      <c r="V7736">
        <v>1</v>
      </c>
      <c r="W7736" t="s">
        <v>1371</v>
      </c>
      <c r="X7736" t="s">
        <v>1419</v>
      </c>
    </row>
    <row r="7737" spans="1:24" x14ac:dyDescent="0.3">
      <c r="A7737">
        <v>10218</v>
      </c>
      <c r="B7737" s="15" t="s">
        <v>857</v>
      </c>
      <c r="C7737" t="str">
        <f>_xlfn.XLOOKUP($B7737, STANDARDS!$A:$A, STANDARDS!$B:$B,,0,2)</f>
        <v>Trezona Fm, Upalinna Subgp, Umberatana Gp</v>
      </c>
      <c r="D7737" t="s">
        <v>535</v>
      </c>
      <c r="E7737" t="s">
        <v>1195</v>
      </c>
      <c r="J7737" cm="1">
        <f t="array" ref="J7737:L7737">_xlfn.XLOOKUP($C7737, AGE!$A:$A,AGE!$B:$D,,0,2)</f>
        <v>643</v>
      </c>
      <c r="K7737">
        <v>3</v>
      </c>
      <c r="L7737" t="str">
        <v>Preiss 1998 in Fromhold and Wallace 2012; Williams et al. 2008; Fromhold and Wallace 2012; Hoffman et al. 2021 Earth Science Reviews; Kendall et al. 2006 in Lloyd et al. 2020</v>
      </c>
      <c r="M7737" t="s">
        <v>1335</v>
      </c>
      <c r="P7737" t="s">
        <v>243</v>
      </c>
      <c r="Q7737">
        <v>-4.3</v>
      </c>
      <c r="V7737">
        <v>1</v>
      </c>
      <c r="W7737" t="s">
        <v>1371</v>
      </c>
      <c r="X7737" t="s">
        <v>1419</v>
      </c>
    </row>
    <row r="7738" spans="1:24" x14ac:dyDescent="0.3">
      <c r="A7738">
        <v>10219</v>
      </c>
      <c r="B7738" s="15" t="s">
        <v>857</v>
      </c>
      <c r="C7738" t="str">
        <f>_xlfn.XLOOKUP($B7738, STANDARDS!$A:$A, STANDARDS!$B:$B,,0,2)</f>
        <v>Trezona Fm, Upalinna Subgp, Umberatana Gp</v>
      </c>
      <c r="D7738" t="s">
        <v>535</v>
      </c>
      <c r="E7738" t="s">
        <v>1195</v>
      </c>
      <c r="J7738" cm="1">
        <f t="array" ref="J7738:L7738">_xlfn.XLOOKUP($C7738, AGE!$A:$A,AGE!$B:$D,,0,2)</f>
        <v>643</v>
      </c>
      <c r="K7738">
        <v>3</v>
      </c>
      <c r="L7738" t="str">
        <v>Preiss 1998 in Fromhold and Wallace 2012; Williams et al. 2008; Fromhold and Wallace 2012; Hoffman et al. 2021 Earth Science Reviews; Kendall et al. 2006 in Lloyd et al. 2020</v>
      </c>
      <c r="M7738" t="s">
        <v>1335</v>
      </c>
      <c r="P7738" t="s">
        <v>243</v>
      </c>
      <c r="Q7738">
        <v>-3.1</v>
      </c>
      <c r="V7738">
        <v>1</v>
      </c>
      <c r="W7738" t="s">
        <v>1371</v>
      </c>
      <c r="X7738" t="s">
        <v>1419</v>
      </c>
    </row>
    <row r="7739" spans="1:24" x14ac:dyDescent="0.3">
      <c r="A7739">
        <v>10220</v>
      </c>
      <c r="B7739" s="15" t="s">
        <v>856</v>
      </c>
      <c r="C7739" t="str">
        <f>_xlfn.XLOOKUP($B7739, STANDARDS!$A:$A, STANDARDS!$B:$B,,0,2)</f>
        <v>Etina Fm, Upalinna Subgp, Umberatana Gp</v>
      </c>
      <c r="D7739" t="s">
        <v>535</v>
      </c>
      <c r="E7739" t="s">
        <v>1194</v>
      </c>
      <c r="J7739" cm="1">
        <f t="array" ref="J7739:L7739">_xlfn.XLOOKUP($C7739, AGE!$A:$A,AGE!$B:$D,,0,2)</f>
        <v>643</v>
      </c>
      <c r="K7739">
        <v>3</v>
      </c>
      <c r="L7739" t="str">
        <v>Preiss 1998 in Fromhold and Wallace 2012; Williams et al. 2008; Fromhold and Wallace 2012; Hoffman et al. 2021 Earth Science Reviews; Kendall et al. 2006 in Lloyd et al. 2020</v>
      </c>
      <c r="M7739" t="s">
        <v>1335</v>
      </c>
      <c r="P7739" t="s">
        <v>243</v>
      </c>
      <c r="Q7739">
        <v>8.4</v>
      </c>
      <c r="V7739">
        <v>1</v>
      </c>
      <c r="W7739" t="s">
        <v>1371</v>
      </c>
      <c r="X7739" t="s">
        <v>1419</v>
      </c>
    </row>
    <row r="7740" spans="1:24" x14ac:dyDescent="0.3">
      <c r="A7740">
        <v>10221</v>
      </c>
      <c r="B7740" s="15" t="s">
        <v>856</v>
      </c>
      <c r="C7740" t="str">
        <f>_xlfn.XLOOKUP($B7740, STANDARDS!$A:$A, STANDARDS!$B:$B,,0,2)</f>
        <v>Etina Fm, Upalinna Subgp, Umberatana Gp</v>
      </c>
      <c r="D7740" t="s">
        <v>535</v>
      </c>
      <c r="E7740" t="s">
        <v>1191</v>
      </c>
      <c r="J7740" cm="1">
        <f t="array" ref="J7740:L7740">_xlfn.XLOOKUP($C7740, AGE!$A:$A,AGE!$B:$D,,0,2)</f>
        <v>643</v>
      </c>
      <c r="K7740">
        <v>3</v>
      </c>
      <c r="L7740" t="str">
        <v>Preiss 1998 in Fromhold and Wallace 2012; Williams et al. 2008; Fromhold and Wallace 2012; Hoffman et al. 2021 Earth Science Reviews; Kendall et al. 2006 in Lloyd et al. 2020</v>
      </c>
      <c r="M7740" t="s">
        <v>1335</v>
      </c>
      <c r="P7740" t="s">
        <v>243</v>
      </c>
      <c r="Q7740">
        <v>8.8000000000000007</v>
      </c>
      <c r="V7740">
        <v>1</v>
      </c>
      <c r="W7740" t="s">
        <v>1371</v>
      </c>
      <c r="X7740" t="s">
        <v>1419</v>
      </c>
    </row>
    <row r="7741" spans="1:24" x14ac:dyDescent="0.3">
      <c r="A7741">
        <v>10222</v>
      </c>
      <c r="B7741" s="15" t="s">
        <v>856</v>
      </c>
      <c r="C7741" t="str">
        <f>_xlfn.XLOOKUP($B7741, STANDARDS!$A:$A, STANDARDS!$B:$B,,0,2)</f>
        <v>Etina Fm, Upalinna Subgp, Umberatana Gp</v>
      </c>
      <c r="D7741" t="s">
        <v>535</v>
      </c>
      <c r="E7741" t="s">
        <v>1194</v>
      </c>
      <c r="J7741" cm="1">
        <f t="array" ref="J7741:L7741">_xlfn.XLOOKUP($C7741, AGE!$A:$A,AGE!$B:$D,,0,2)</f>
        <v>643</v>
      </c>
      <c r="K7741">
        <v>3</v>
      </c>
      <c r="L7741" t="str">
        <v>Preiss 1998 in Fromhold and Wallace 2012; Williams et al. 2008; Fromhold and Wallace 2012; Hoffman et al. 2021 Earth Science Reviews; Kendall et al. 2006 in Lloyd et al. 2020</v>
      </c>
      <c r="M7741" t="s">
        <v>1335</v>
      </c>
      <c r="P7741" t="s">
        <v>243</v>
      </c>
      <c r="Q7741">
        <v>9.4</v>
      </c>
      <c r="V7741">
        <v>1</v>
      </c>
      <c r="W7741" t="s">
        <v>1371</v>
      </c>
      <c r="X7741" t="s">
        <v>1419</v>
      </c>
    </row>
    <row r="7742" spans="1:24" x14ac:dyDescent="0.3">
      <c r="A7742">
        <v>10223</v>
      </c>
      <c r="B7742" s="15" t="s">
        <v>857</v>
      </c>
      <c r="C7742" t="str">
        <f>_xlfn.XLOOKUP($B7742, STANDARDS!$A:$A, STANDARDS!$B:$B,,0,2)</f>
        <v>Trezona Fm, Upalinna Subgp, Umberatana Gp</v>
      </c>
      <c r="D7742" t="s">
        <v>535</v>
      </c>
      <c r="E7742" t="s">
        <v>1192</v>
      </c>
      <c r="J7742" cm="1">
        <f t="array" ref="J7742:L7742">_xlfn.XLOOKUP($C7742, AGE!$A:$A,AGE!$B:$D,,0,2)</f>
        <v>643</v>
      </c>
      <c r="K7742">
        <v>3</v>
      </c>
      <c r="L7742" t="str">
        <v>Preiss 1998 in Fromhold and Wallace 2012; Williams et al. 2008; Fromhold and Wallace 2012; Hoffman et al. 2021 Earth Science Reviews; Kendall et al. 2006 in Lloyd et al. 2020</v>
      </c>
      <c r="M7742" t="s">
        <v>1335</v>
      </c>
      <c r="P7742" t="s">
        <v>243</v>
      </c>
      <c r="Q7742">
        <v>-3.8</v>
      </c>
      <c r="V7742">
        <v>1</v>
      </c>
      <c r="W7742" t="s">
        <v>1371</v>
      </c>
      <c r="X7742" t="s">
        <v>1419</v>
      </c>
    </row>
    <row r="7743" spans="1:24" x14ac:dyDescent="0.3">
      <c r="A7743">
        <v>10224</v>
      </c>
      <c r="B7743" s="15" t="s">
        <v>857</v>
      </c>
      <c r="C7743" t="str">
        <f>_xlfn.XLOOKUP($B7743, STANDARDS!$A:$A, STANDARDS!$B:$B,,0,2)</f>
        <v>Trezona Fm, Upalinna Subgp, Umberatana Gp</v>
      </c>
      <c r="D7743" t="s">
        <v>535</v>
      </c>
      <c r="E7743" t="s">
        <v>1193</v>
      </c>
      <c r="J7743" cm="1">
        <f t="array" ref="J7743:L7743">_xlfn.XLOOKUP($C7743, AGE!$A:$A,AGE!$B:$D,,0,2)</f>
        <v>643</v>
      </c>
      <c r="K7743">
        <v>3</v>
      </c>
      <c r="L7743" t="str">
        <v>Preiss 1998 in Fromhold and Wallace 2012; Williams et al. 2008; Fromhold and Wallace 2012; Hoffman et al. 2021 Earth Science Reviews; Kendall et al. 2006 in Lloyd et al. 2020</v>
      </c>
      <c r="M7743" t="s">
        <v>1335</v>
      </c>
      <c r="P7743" t="s">
        <v>243</v>
      </c>
      <c r="Q7743">
        <v>-4.2</v>
      </c>
      <c r="V7743">
        <v>1</v>
      </c>
      <c r="W7743" t="s">
        <v>1371</v>
      </c>
      <c r="X7743" t="s">
        <v>1419</v>
      </c>
    </row>
    <row r="7744" spans="1:24" x14ac:dyDescent="0.3">
      <c r="A7744">
        <v>10225</v>
      </c>
      <c r="B7744" s="15" t="s">
        <v>857</v>
      </c>
      <c r="C7744" t="str">
        <f>_xlfn.XLOOKUP($B7744, STANDARDS!$A:$A, STANDARDS!$B:$B,,0,2)</f>
        <v>Trezona Fm, Upalinna Subgp, Umberatana Gp</v>
      </c>
      <c r="D7744" t="s">
        <v>535</v>
      </c>
      <c r="E7744" t="s">
        <v>1192</v>
      </c>
      <c r="J7744" cm="1">
        <f t="array" ref="J7744:L7744">_xlfn.XLOOKUP($C7744, AGE!$A:$A,AGE!$B:$D,,0,2)</f>
        <v>643</v>
      </c>
      <c r="K7744">
        <v>3</v>
      </c>
      <c r="L7744" t="str">
        <v>Preiss 1998 in Fromhold and Wallace 2012; Williams et al. 2008; Fromhold and Wallace 2012; Hoffman et al. 2021 Earth Science Reviews; Kendall et al. 2006 in Lloyd et al. 2020</v>
      </c>
      <c r="M7744" t="s">
        <v>1335</v>
      </c>
      <c r="P7744" t="s">
        <v>243</v>
      </c>
      <c r="Q7744">
        <v>-3.5</v>
      </c>
      <c r="V7744">
        <v>1</v>
      </c>
      <c r="W7744" t="s">
        <v>1371</v>
      </c>
      <c r="X7744" t="s">
        <v>1419</v>
      </c>
    </row>
    <row r="7745" spans="1:24" x14ac:dyDescent="0.3">
      <c r="A7745">
        <v>10226</v>
      </c>
      <c r="B7745" s="15" t="s">
        <v>857</v>
      </c>
      <c r="C7745" t="str">
        <f>_xlfn.XLOOKUP($B7745, STANDARDS!$A:$A, STANDARDS!$B:$B,,0,2)</f>
        <v>Trezona Fm, Upalinna Subgp, Umberatana Gp</v>
      </c>
      <c r="D7745" t="s">
        <v>535</v>
      </c>
      <c r="E7745" t="s">
        <v>1195</v>
      </c>
      <c r="J7745" cm="1">
        <f t="array" ref="J7745:L7745">_xlfn.XLOOKUP($C7745, AGE!$A:$A,AGE!$B:$D,,0,2)</f>
        <v>643</v>
      </c>
      <c r="K7745">
        <v>3</v>
      </c>
      <c r="L7745" t="str">
        <v>Preiss 1998 in Fromhold and Wallace 2012; Williams et al. 2008; Fromhold and Wallace 2012; Hoffman et al. 2021 Earth Science Reviews; Kendall et al. 2006 in Lloyd et al. 2020</v>
      </c>
      <c r="M7745" t="s">
        <v>1335</v>
      </c>
      <c r="P7745" t="s">
        <v>243</v>
      </c>
      <c r="Q7745">
        <v>-3.1</v>
      </c>
      <c r="V7745">
        <v>1</v>
      </c>
      <c r="W7745" t="s">
        <v>1371</v>
      </c>
      <c r="X7745" t="s">
        <v>1419</v>
      </c>
    </row>
    <row r="7746" spans="1:24" x14ac:dyDescent="0.3">
      <c r="A7746">
        <v>10227</v>
      </c>
      <c r="B7746" s="15" t="s">
        <v>856</v>
      </c>
      <c r="C7746" t="str">
        <f>_xlfn.XLOOKUP($B7746, STANDARDS!$A:$A, STANDARDS!$B:$B,,0,2)</f>
        <v>Etina Fm, Upalinna Subgp, Umberatana Gp</v>
      </c>
      <c r="D7746" t="s">
        <v>535</v>
      </c>
      <c r="E7746" t="s">
        <v>1191</v>
      </c>
      <c r="J7746" cm="1">
        <f t="array" ref="J7746:L7746">_xlfn.XLOOKUP($C7746, AGE!$A:$A,AGE!$B:$D,,0,2)</f>
        <v>643</v>
      </c>
      <c r="K7746">
        <v>3</v>
      </c>
      <c r="L7746" t="str">
        <v>Preiss 1998 in Fromhold and Wallace 2012; Williams et al. 2008; Fromhold and Wallace 2012; Hoffman et al. 2021 Earth Science Reviews; Kendall et al. 2006 in Lloyd et al. 2020</v>
      </c>
      <c r="M7746" t="s">
        <v>1335</v>
      </c>
      <c r="P7746" t="s">
        <v>243</v>
      </c>
      <c r="Q7746">
        <v>6.8</v>
      </c>
      <c r="V7746">
        <v>1</v>
      </c>
      <c r="W7746" t="s">
        <v>1371</v>
      </c>
      <c r="X7746" t="s">
        <v>1419</v>
      </c>
    </row>
    <row r="7747" spans="1:24" x14ac:dyDescent="0.3">
      <c r="A7747">
        <v>10228</v>
      </c>
      <c r="B7747" s="15" t="s">
        <v>856</v>
      </c>
      <c r="C7747" t="str">
        <f>_xlfn.XLOOKUP($B7747, STANDARDS!$A:$A, STANDARDS!$B:$B,,0,2)</f>
        <v>Etina Fm, Upalinna Subgp, Umberatana Gp</v>
      </c>
      <c r="D7747" t="s">
        <v>535</v>
      </c>
      <c r="E7747" t="s">
        <v>1194</v>
      </c>
      <c r="J7747" cm="1">
        <f t="array" ref="J7747:L7747">_xlfn.XLOOKUP($C7747, AGE!$A:$A,AGE!$B:$D,,0,2)</f>
        <v>643</v>
      </c>
      <c r="K7747">
        <v>3</v>
      </c>
      <c r="L7747" t="str">
        <v>Preiss 1998 in Fromhold and Wallace 2012; Williams et al. 2008; Fromhold and Wallace 2012; Hoffman et al. 2021 Earth Science Reviews; Kendall et al. 2006 in Lloyd et al. 2020</v>
      </c>
      <c r="M7747" t="s">
        <v>1335</v>
      </c>
      <c r="P7747" t="s">
        <v>243</v>
      </c>
      <c r="Q7747">
        <v>8.9</v>
      </c>
      <c r="V7747">
        <v>1</v>
      </c>
      <c r="W7747" t="s">
        <v>1371</v>
      </c>
      <c r="X7747" t="s">
        <v>1419</v>
      </c>
    </row>
    <row r="7748" spans="1:24" x14ac:dyDescent="0.3">
      <c r="A7748">
        <v>10229</v>
      </c>
      <c r="B7748" s="15" t="s">
        <v>856</v>
      </c>
      <c r="C7748" t="str">
        <f>_xlfn.XLOOKUP($B7748, STANDARDS!$A:$A, STANDARDS!$B:$B,,0,2)</f>
        <v>Etina Fm, Upalinna Subgp, Umberatana Gp</v>
      </c>
      <c r="D7748" t="s">
        <v>535</v>
      </c>
      <c r="E7748" t="s">
        <v>1194</v>
      </c>
      <c r="J7748" cm="1">
        <f t="array" ref="J7748:L7748">_xlfn.XLOOKUP($C7748, AGE!$A:$A,AGE!$B:$D,,0,2)</f>
        <v>643</v>
      </c>
      <c r="K7748">
        <v>3</v>
      </c>
      <c r="L7748" t="str">
        <v>Preiss 1998 in Fromhold and Wallace 2012; Williams et al. 2008; Fromhold and Wallace 2012; Hoffman et al. 2021 Earth Science Reviews; Kendall et al. 2006 in Lloyd et al. 2020</v>
      </c>
      <c r="M7748" t="s">
        <v>1335</v>
      </c>
      <c r="P7748" t="s">
        <v>243</v>
      </c>
      <c r="Q7748">
        <v>9.1999999999999993</v>
      </c>
      <c r="V7748">
        <v>1</v>
      </c>
      <c r="W7748" t="s">
        <v>1371</v>
      </c>
      <c r="X7748" t="s">
        <v>1419</v>
      </c>
    </row>
    <row r="7749" spans="1:24" x14ac:dyDescent="0.3">
      <c r="A7749">
        <v>10230</v>
      </c>
      <c r="B7749" s="15" t="s">
        <v>857</v>
      </c>
      <c r="C7749" t="str">
        <f>_xlfn.XLOOKUP($B7749, STANDARDS!$A:$A, STANDARDS!$B:$B,,0,2)</f>
        <v>Trezona Fm, Upalinna Subgp, Umberatana Gp</v>
      </c>
      <c r="D7749" t="s">
        <v>535</v>
      </c>
      <c r="E7749" t="s">
        <v>1192</v>
      </c>
      <c r="J7749" cm="1">
        <f t="array" ref="J7749:L7749">_xlfn.XLOOKUP($C7749, AGE!$A:$A,AGE!$B:$D,,0,2)</f>
        <v>643</v>
      </c>
      <c r="K7749">
        <v>3</v>
      </c>
      <c r="L7749" t="str">
        <v>Preiss 1998 in Fromhold and Wallace 2012; Williams et al. 2008; Fromhold and Wallace 2012; Hoffman et al. 2021 Earth Science Reviews; Kendall et al. 2006 in Lloyd et al. 2020</v>
      </c>
      <c r="M7749" t="s">
        <v>1335</v>
      </c>
      <c r="P7749" t="s">
        <v>243</v>
      </c>
      <c r="Q7749">
        <v>-6.5</v>
      </c>
      <c r="V7749">
        <v>1</v>
      </c>
      <c r="W7749" t="s">
        <v>1371</v>
      </c>
      <c r="X7749" t="s">
        <v>1419</v>
      </c>
    </row>
    <row r="7750" spans="1:24" x14ac:dyDescent="0.3">
      <c r="A7750">
        <v>10231</v>
      </c>
      <c r="B7750" s="15" t="s">
        <v>857</v>
      </c>
      <c r="C7750" t="str">
        <f>_xlfn.XLOOKUP($B7750, STANDARDS!$A:$A, STANDARDS!$B:$B,,0,2)</f>
        <v>Trezona Fm, Upalinna Subgp, Umberatana Gp</v>
      </c>
      <c r="D7750" t="s">
        <v>535</v>
      </c>
      <c r="E7750" t="s">
        <v>1195</v>
      </c>
      <c r="J7750" cm="1">
        <f t="array" ref="J7750:L7750">_xlfn.XLOOKUP($C7750, AGE!$A:$A,AGE!$B:$D,,0,2)</f>
        <v>643</v>
      </c>
      <c r="K7750">
        <v>3</v>
      </c>
      <c r="L7750" t="str">
        <v>Preiss 1998 in Fromhold and Wallace 2012; Williams et al. 2008; Fromhold and Wallace 2012; Hoffman et al. 2021 Earth Science Reviews; Kendall et al. 2006 in Lloyd et al. 2020</v>
      </c>
      <c r="M7750" t="s">
        <v>1335</v>
      </c>
      <c r="P7750" t="s">
        <v>243</v>
      </c>
      <c r="Q7750">
        <v>-3.3</v>
      </c>
      <c r="V7750">
        <v>1</v>
      </c>
      <c r="W7750" t="s">
        <v>1371</v>
      </c>
      <c r="X7750" t="s">
        <v>1419</v>
      </c>
    </row>
    <row r="7751" spans="1:24" x14ac:dyDescent="0.3">
      <c r="A7751">
        <v>10232</v>
      </c>
      <c r="B7751" s="15" t="s">
        <v>532</v>
      </c>
      <c r="C7751" t="str">
        <f>_xlfn.XLOOKUP($B7751, STANDARDS!$A:$A, STANDARDS!$B:$B,,0,2)</f>
        <v>Brighton Limestone, Nepouie Subgp, Umberatana Gp</v>
      </c>
      <c r="D7751" t="s">
        <v>535</v>
      </c>
      <c r="E7751" t="s">
        <v>1190</v>
      </c>
      <c r="J7751" cm="1">
        <f t="array" ref="J7751:L7751">_xlfn.XLOOKUP($C7751, AGE!$A:$A,AGE!$B:$D,,0,2)</f>
        <v>609</v>
      </c>
      <c r="K7751">
        <v>64</v>
      </c>
      <c r="L7751" t="str">
        <v>Compston et al. 1987 in Lloyd et al. 2020</v>
      </c>
      <c r="M7751" t="s">
        <v>1335</v>
      </c>
      <c r="P7751" t="s">
        <v>243</v>
      </c>
      <c r="Q7751">
        <v>3.9</v>
      </c>
      <c r="V7751">
        <v>1</v>
      </c>
      <c r="W7751" t="s">
        <v>1371</v>
      </c>
      <c r="X7751" t="s">
        <v>1419</v>
      </c>
    </row>
    <row r="7752" spans="1:24" x14ac:dyDescent="0.3">
      <c r="A7752">
        <v>10233</v>
      </c>
      <c r="B7752" s="15" t="s">
        <v>857</v>
      </c>
      <c r="C7752" t="str">
        <f>_xlfn.XLOOKUP($B7752, STANDARDS!$A:$A, STANDARDS!$B:$B,,0,2)</f>
        <v>Trezona Fm, Upalinna Subgp, Umberatana Gp</v>
      </c>
      <c r="D7752" t="s">
        <v>535</v>
      </c>
      <c r="E7752" t="s">
        <v>1192</v>
      </c>
      <c r="J7752" cm="1">
        <f t="array" ref="J7752:L7752">_xlfn.XLOOKUP($C7752, AGE!$A:$A,AGE!$B:$D,,0,2)</f>
        <v>643</v>
      </c>
      <c r="K7752">
        <v>3</v>
      </c>
      <c r="L7752" t="str">
        <v>Preiss 1998 in Fromhold and Wallace 2012; Williams et al. 2008; Fromhold and Wallace 2012; Hoffman et al. 2021 Earth Science Reviews; Kendall et al. 2006 in Lloyd et al. 2020</v>
      </c>
      <c r="M7752" t="s">
        <v>1335</v>
      </c>
      <c r="P7752" t="s">
        <v>243</v>
      </c>
      <c r="Q7752">
        <v>-4.2</v>
      </c>
      <c r="V7752">
        <v>1</v>
      </c>
      <c r="W7752" t="s">
        <v>1371</v>
      </c>
      <c r="X7752" t="s">
        <v>1419</v>
      </c>
    </row>
    <row r="7753" spans="1:24" x14ac:dyDescent="0.3">
      <c r="A7753">
        <v>10234</v>
      </c>
      <c r="B7753" s="15" t="s">
        <v>856</v>
      </c>
      <c r="C7753" t="str">
        <f>_xlfn.XLOOKUP($B7753, STANDARDS!$A:$A, STANDARDS!$B:$B,,0,2)</f>
        <v>Etina Fm, Upalinna Subgp, Umberatana Gp</v>
      </c>
      <c r="D7753" t="s">
        <v>535</v>
      </c>
      <c r="E7753" t="s">
        <v>1191</v>
      </c>
      <c r="J7753" cm="1">
        <f t="array" ref="J7753:L7753">_xlfn.XLOOKUP($C7753, AGE!$A:$A,AGE!$B:$D,,0,2)</f>
        <v>643</v>
      </c>
      <c r="K7753">
        <v>3</v>
      </c>
      <c r="L7753" t="str">
        <v>Preiss 1998 in Fromhold and Wallace 2012; Williams et al. 2008; Fromhold and Wallace 2012; Hoffman et al. 2021 Earth Science Reviews; Kendall et al. 2006 in Lloyd et al. 2020</v>
      </c>
      <c r="M7753" t="s">
        <v>1335</v>
      </c>
      <c r="P7753" t="s">
        <v>243</v>
      </c>
      <c r="Q7753">
        <v>9.8000000000000007</v>
      </c>
      <c r="V7753">
        <v>1</v>
      </c>
      <c r="W7753" t="s">
        <v>1371</v>
      </c>
      <c r="X7753" t="s">
        <v>1419</v>
      </c>
    </row>
    <row r="7754" spans="1:24" x14ac:dyDescent="0.3">
      <c r="A7754">
        <v>10235</v>
      </c>
      <c r="B7754" s="15" t="s">
        <v>856</v>
      </c>
      <c r="C7754" t="str">
        <f>_xlfn.XLOOKUP($B7754, STANDARDS!$A:$A, STANDARDS!$B:$B,,0,2)</f>
        <v>Etina Fm, Upalinna Subgp, Umberatana Gp</v>
      </c>
      <c r="D7754" t="s">
        <v>535</v>
      </c>
      <c r="E7754" t="s">
        <v>1191</v>
      </c>
      <c r="J7754" cm="1">
        <f t="array" ref="J7754:L7754">_xlfn.XLOOKUP($C7754, AGE!$A:$A,AGE!$B:$D,,0,2)</f>
        <v>643</v>
      </c>
      <c r="K7754">
        <v>3</v>
      </c>
      <c r="L7754" t="str">
        <v>Preiss 1998 in Fromhold and Wallace 2012; Williams et al. 2008; Fromhold and Wallace 2012; Hoffman et al. 2021 Earth Science Reviews; Kendall et al. 2006 in Lloyd et al. 2020</v>
      </c>
      <c r="M7754" t="s">
        <v>1335</v>
      </c>
      <c r="P7754" t="s">
        <v>243</v>
      </c>
      <c r="Q7754">
        <v>10.3</v>
      </c>
      <c r="V7754">
        <v>1</v>
      </c>
      <c r="W7754" t="s">
        <v>1371</v>
      </c>
      <c r="X7754" t="s">
        <v>1419</v>
      </c>
    </row>
    <row r="7755" spans="1:24" x14ac:dyDescent="0.3">
      <c r="A7755">
        <v>10236</v>
      </c>
      <c r="B7755" s="15" t="s">
        <v>857</v>
      </c>
      <c r="C7755" t="str">
        <f>_xlfn.XLOOKUP($B7755, STANDARDS!$A:$A, STANDARDS!$B:$B,,0,2)</f>
        <v>Trezona Fm, Upalinna Subgp, Umberatana Gp</v>
      </c>
      <c r="D7755" t="s">
        <v>535</v>
      </c>
      <c r="E7755" t="s">
        <v>1193</v>
      </c>
      <c r="J7755" cm="1">
        <f t="array" ref="J7755:L7755">_xlfn.XLOOKUP($C7755, AGE!$A:$A,AGE!$B:$D,,0,2)</f>
        <v>643</v>
      </c>
      <c r="K7755">
        <v>3</v>
      </c>
      <c r="L7755" t="str">
        <v>Preiss 1998 in Fromhold and Wallace 2012; Williams et al. 2008; Fromhold and Wallace 2012; Hoffman et al. 2021 Earth Science Reviews; Kendall et al. 2006 in Lloyd et al. 2020</v>
      </c>
      <c r="M7755" t="s">
        <v>1335</v>
      </c>
      <c r="P7755" t="s">
        <v>243</v>
      </c>
      <c r="Q7755">
        <v>-4.4000000000000004</v>
      </c>
      <c r="V7755">
        <v>1</v>
      </c>
      <c r="W7755" t="s">
        <v>1371</v>
      </c>
      <c r="X7755" t="s">
        <v>1419</v>
      </c>
    </row>
    <row r="7756" spans="1:24" x14ac:dyDescent="0.3">
      <c r="A7756">
        <v>10237</v>
      </c>
      <c r="B7756" s="15" t="s">
        <v>856</v>
      </c>
      <c r="C7756" t="str">
        <f>_xlfn.XLOOKUP($B7756, STANDARDS!$A:$A, STANDARDS!$B:$B,,0,2)</f>
        <v>Etina Fm, Upalinna Subgp, Umberatana Gp</v>
      </c>
      <c r="D7756" t="s">
        <v>535</v>
      </c>
      <c r="E7756" t="s">
        <v>1197</v>
      </c>
      <c r="J7756" cm="1">
        <f t="array" ref="J7756:L7756">_xlfn.XLOOKUP($C7756, AGE!$A:$A,AGE!$B:$D,,0,2)</f>
        <v>643</v>
      </c>
      <c r="K7756">
        <v>3</v>
      </c>
      <c r="L7756" t="str">
        <v>Preiss 1998 in Fromhold and Wallace 2012; Williams et al. 2008; Fromhold and Wallace 2012; Hoffman et al. 2021 Earth Science Reviews; Kendall et al. 2006 in Lloyd et al. 2020</v>
      </c>
      <c r="M7756" t="s">
        <v>1335</v>
      </c>
      <c r="P7756" t="s">
        <v>243</v>
      </c>
      <c r="Q7756">
        <v>4.9000000000000004</v>
      </c>
      <c r="V7756">
        <v>1</v>
      </c>
      <c r="W7756" t="s">
        <v>1371</v>
      </c>
      <c r="X7756" t="s">
        <v>1419</v>
      </c>
    </row>
    <row r="7757" spans="1:24" x14ac:dyDescent="0.3">
      <c r="A7757">
        <v>10238</v>
      </c>
      <c r="B7757" s="15" t="s">
        <v>532</v>
      </c>
      <c r="C7757" t="str">
        <f>_xlfn.XLOOKUP($B7757, STANDARDS!$A:$A, STANDARDS!$B:$B,,0,2)</f>
        <v>Brighton Limestone, Nepouie Subgp, Umberatana Gp</v>
      </c>
      <c r="D7757" t="s">
        <v>535</v>
      </c>
      <c r="E7757" t="s">
        <v>1190</v>
      </c>
      <c r="J7757" cm="1">
        <f t="array" ref="J7757:L7757">_xlfn.XLOOKUP($C7757, AGE!$A:$A,AGE!$B:$D,,0,2)</f>
        <v>609</v>
      </c>
      <c r="K7757">
        <v>64</v>
      </c>
      <c r="L7757" t="str">
        <v>Compston et al. 1987 in Lloyd et al. 2020</v>
      </c>
      <c r="M7757" t="s">
        <v>1335</v>
      </c>
      <c r="P7757" t="s">
        <v>243</v>
      </c>
      <c r="Q7757">
        <v>3.8</v>
      </c>
      <c r="V7757">
        <v>1</v>
      </c>
      <c r="W7757" t="s">
        <v>1371</v>
      </c>
      <c r="X7757" t="s">
        <v>1419</v>
      </c>
    </row>
    <row r="7758" spans="1:24" x14ac:dyDescent="0.3">
      <c r="A7758">
        <v>10239</v>
      </c>
      <c r="B7758" s="15" t="s">
        <v>532</v>
      </c>
      <c r="C7758" t="str">
        <f>_xlfn.XLOOKUP($B7758, STANDARDS!$A:$A, STANDARDS!$B:$B,,0,2)</f>
        <v>Brighton Limestone, Nepouie Subgp, Umberatana Gp</v>
      </c>
      <c r="D7758" t="s">
        <v>535</v>
      </c>
      <c r="E7758" t="s">
        <v>1190</v>
      </c>
      <c r="J7758" cm="1">
        <f t="array" ref="J7758:L7758">_xlfn.XLOOKUP($C7758, AGE!$A:$A,AGE!$B:$D,,0,2)</f>
        <v>609</v>
      </c>
      <c r="K7758">
        <v>64</v>
      </c>
      <c r="L7758" t="str">
        <v>Compston et al. 1987 in Lloyd et al. 2020</v>
      </c>
      <c r="M7758" t="s">
        <v>1335</v>
      </c>
      <c r="P7758" t="s">
        <v>243</v>
      </c>
      <c r="Q7758">
        <v>3</v>
      </c>
      <c r="V7758">
        <v>1</v>
      </c>
      <c r="W7758" t="s">
        <v>1371</v>
      </c>
      <c r="X7758" t="s">
        <v>1419</v>
      </c>
    </row>
    <row r="7759" spans="1:24" x14ac:dyDescent="0.3">
      <c r="A7759">
        <v>10240</v>
      </c>
      <c r="B7759" s="15" t="s">
        <v>862</v>
      </c>
      <c r="C7759" t="str">
        <f>_xlfn.XLOOKUP($B7759, STANDARDS!$A:$A, STANDARDS!$B:$B,,0,2)</f>
        <v>Enorama Shale, Upalinna Subgp, Umberatana Gp</v>
      </c>
      <c r="D7759" t="s">
        <v>535</v>
      </c>
      <c r="E7759" t="s">
        <v>1198</v>
      </c>
      <c r="J7759" cm="1">
        <f t="array" ref="J7759:L7759">_xlfn.XLOOKUP($C7759, AGE!$A:$A,AGE!$B:$D,,0,2)</f>
        <v>643</v>
      </c>
      <c r="K7759">
        <v>3</v>
      </c>
      <c r="L7759" t="str">
        <v>Preiss 1998 in Fromhold and Wallace 2012; Williams et al. 2008; Fromhold and Wallace 2012; Hoffman et al. 2021 Earth Science Reviews; Kendall et al. 2006 in Lloyd et al. 2020</v>
      </c>
      <c r="M7759" t="s">
        <v>1335</v>
      </c>
      <c r="P7759" t="s">
        <v>243</v>
      </c>
      <c r="Q7759">
        <v>6.6</v>
      </c>
      <c r="V7759">
        <v>1</v>
      </c>
      <c r="W7759" t="s">
        <v>1371</v>
      </c>
      <c r="X7759" t="s">
        <v>1419</v>
      </c>
    </row>
    <row r="7760" spans="1:24" x14ac:dyDescent="0.3">
      <c r="A7760">
        <v>10241</v>
      </c>
      <c r="B7760" s="15" t="s">
        <v>856</v>
      </c>
      <c r="C7760" t="str">
        <f>_xlfn.XLOOKUP($B7760, STANDARDS!$A:$A, STANDARDS!$B:$B,,0,2)</f>
        <v>Etina Fm, Upalinna Subgp, Umberatana Gp</v>
      </c>
      <c r="D7760" t="s">
        <v>535</v>
      </c>
      <c r="E7760" t="s">
        <v>1191</v>
      </c>
      <c r="J7760" cm="1">
        <f t="array" ref="J7760:L7760">_xlfn.XLOOKUP($C7760, AGE!$A:$A,AGE!$B:$D,,0,2)</f>
        <v>643</v>
      </c>
      <c r="K7760">
        <v>3</v>
      </c>
      <c r="L7760" t="str">
        <v>Preiss 1998 in Fromhold and Wallace 2012; Williams et al. 2008; Fromhold and Wallace 2012; Hoffman et al. 2021 Earth Science Reviews; Kendall et al. 2006 in Lloyd et al. 2020</v>
      </c>
      <c r="M7760" t="s">
        <v>1335</v>
      </c>
      <c r="P7760" t="s">
        <v>243</v>
      </c>
      <c r="Q7760">
        <v>8.4</v>
      </c>
      <c r="V7760">
        <v>1</v>
      </c>
      <c r="W7760" t="s">
        <v>1371</v>
      </c>
      <c r="X7760" t="s">
        <v>1419</v>
      </c>
    </row>
    <row r="7761" spans="1:24" x14ac:dyDescent="0.3">
      <c r="A7761">
        <v>10242</v>
      </c>
      <c r="B7761" s="15" t="s">
        <v>857</v>
      </c>
      <c r="C7761" t="str">
        <f>_xlfn.XLOOKUP($B7761, STANDARDS!$A:$A, STANDARDS!$B:$B,,0,2)</f>
        <v>Trezona Fm, Upalinna Subgp, Umberatana Gp</v>
      </c>
      <c r="D7761" t="s">
        <v>535</v>
      </c>
      <c r="E7761" t="s">
        <v>1192</v>
      </c>
      <c r="J7761" cm="1">
        <f t="array" ref="J7761:L7761">_xlfn.XLOOKUP($C7761, AGE!$A:$A,AGE!$B:$D,,0,2)</f>
        <v>643</v>
      </c>
      <c r="K7761">
        <v>3</v>
      </c>
      <c r="L7761" t="str">
        <v>Preiss 1998 in Fromhold and Wallace 2012; Williams et al. 2008; Fromhold and Wallace 2012; Hoffman et al. 2021 Earth Science Reviews; Kendall et al. 2006 in Lloyd et al. 2020</v>
      </c>
      <c r="M7761" t="s">
        <v>1335</v>
      </c>
      <c r="P7761" t="s">
        <v>243</v>
      </c>
      <c r="Q7761">
        <v>-3.2</v>
      </c>
      <c r="V7761">
        <v>1</v>
      </c>
      <c r="W7761" t="s">
        <v>1371</v>
      </c>
      <c r="X7761" t="s">
        <v>1419</v>
      </c>
    </row>
    <row r="7762" spans="1:24" x14ac:dyDescent="0.3">
      <c r="A7762">
        <v>10243</v>
      </c>
      <c r="B7762" s="15" t="s">
        <v>856</v>
      </c>
      <c r="C7762" t="str">
        <f>_xlfn.XLOOKUP($B7762, STANDARDS!$A:$A, STANDARDS!$B:$B,,0,2)</f>
        <v>Etina Fm, Upalinna Subgp, Umberatana Gp</v>
      </c>
      <c r="D7762" t="s">
        <v>535</v>
      </c>
      <c r="E7762" t="s">
        <v>1191</v>
      </c>
      <c r="J7762" cm="1">
        <f t="array" ref="J7762:L7762">_xlfn.XLOOKUP($C7762, AGE!$A:$A,AGE!$B:$D,,0,2)</f>
        <v>643</v>
      </c>
      <c r="K7762">
        <v>3</v>
      </c>
      <c r="L7762" t="str">
        <v>Preiss 1998 in Fromhold and Wallace 2012; Williams et al. 2008; Fromhold and Wallace 2012; Hoffman et al. 2021 Earth Science Reviews; Kendall et al. 2006 in Lloyd et al. 2020</v>
      </c>
      <c r="M7762" t="s">
        <v>1335</v>
      </c>
      <c r="P7762" t="s">
        <v>243</v>
      </c>
      <c r="Q7762">
        <v>3.6</v>
      </c>
      <c r="V7762">
        <v>1</v>
      </c>
      <c r="W7762" t="s">
        <v>1371</v>
      </c>
      <c r="X7762" t="s">
        <v>1419</v>
      </c>
    </row>
    <row r="7763" spans="1:24" x14ac:dyDescent="0.3">
      <c r="A7763">
        <v>10244</v>
      </c>
      <c r="B7763" s="15" t="s">
        <v>856</v>
      </c>
      <c r="C7763" t="str">
        <f>_xlfn.XLOOKUP($B7763, STANDARDS!$A:$A, STANDARDS!$B:$B,,0,2)</f>
        <v>Etina Fm, Upalinna Subgp, Umberatana Gp</v>
      </c>
      <c r="D7763" t="s">
        <v>535</v>
      </c>
      <c r="E7763" t="s">
        <v>1194</v>
      </c>
      <c r="J7763" cm="1">
        <f t="array" ref="J7763:L7763">_xlfn.XLOOKUP($C7763, AGE!$A:$A,AGE!$B:$D,,0,2)</f>
        <v>643</v>
      </c>
      <c r="K7763">
        <v>3</v>
      </c>
      <c r="L7763" t="str">
        <v>Preiss 1998 in Fromhold and Wallace 2012; Williams et al. 2008; Fromhold and Wallace 2012; Hoffman et al. 2021 Earth Science Reviews; Kendall et al. 2006 in Lloyd et al. 2020</v>
      </c>
      <c r="M7763" t="s">
        <v>1335</v>
      </c>
      <c r="P7763" t="s">
        <v>243</v>
      </c>
      <c r="Q7763">
        <v>4.2</v>
      </c>
      <c r="V7763">
        <v>1</v>
      </c>
      <c r="W7763" t="s">
        <v>1371</v>
      </c>
      <c r="X7763" t="s">
        <v>1419</v>
      </c>
    </row>
    <row r="7764" spans="1:24" x14ac:dyDescent="0.3">
      <c r="A7764">
        <v>10245</v>
      </c>
      <c r="B7764" s="15" t="s">
        <v>856</v>
      </c>
      <c r="C7764" t="str">
        <f>_xlfn.XLOOKUP($B7764, STANDARDS!$A:$A, STANDARDS!$B:$B,,0,2)</f>
        <v>Etina Fm, Upalinna Subgp, Umberatana Gp</v>
      </c>
      <c r="D7764" t="s">
        <v>535</v>
      </c>
      <c r="E7764" t="s">
        <v>1191</v>
      </c>
      <c r="J7764" cm="1">
        <f t="array" ref="J7764:L7764">_xlfn.XLOOKUP($C7764, AGE!$A:$A,AGE!$B:$D,,0,2)</f>
        <v>643</v>
      </c>
      <c r="K7764">
        <v>3</v>
      </c>
      <c r="L7764" t="str">
        <v>Preiss 1998 in Fromhold and Wallace 2012; Williams et al. 2008; Fromhold and Wallace 2012; Hoffman et al. 2021 Earth Science Reviews; Kendall et al. 2006 in Lloyd et al. 2020</v>
      </c>
      <c r="M7764" t="s">
        <v>1335</v>
      </c>
      <c r="P7764" t="s">
        <v>243</v>
      </c>
      <c r="Q7764">
        <v>9.8000000000000007</v>
      </c>
      <c r="V7764">
        <v>1</v>
      </c>
      <c r="W7764" t="s">
        <v>1371</v>
      </c>
      <c r="X7764" t="s">
        <v>1419</v>
      </c>
    </row>
    <row r="7765" spans="1:24" x14ac:dyDescent="0.3">
      <c r="A7765">
        <v>10246</v>
      </c>
      <c r="B7765" s="15" t="s">
        <v>857</v>
      </c>
      <c r="C7765" t="str">
        <f>_xlfn.XLOOKUP($B7765, STANDARDS!$A:$A, STANDARDS!$B:$B,,0,2)</f>
        <v>Trezona Fm, Upalinna Subgp, Umberatana Gp</v>
      </c>
      <c r="D7765" t="s">
        <v>535</v>
      </c>
      <c r="E7765" t="s">
        <v>1192</v>
      </c>
      <c r="J7765" cm="1">
        <f t="array" ref="J7765:L7765">_xlfn.XLOOKUP($C7765, AGE!$A:$A,AGE!$B:$D,,0,2)</f>
        <v>643</v>
      </c>
      <c r="K7765">
        <v>3</v>
      </c>
      <c r="L7765" t="str">
        <v>Preiss 1998 in Fromhold and Wallace 2012; Williams et al. 2008; Fromhold and Wallace 2012; Hoffman et al. 2021 Earth Science Reviews; Kendall et al. 2006 in Lloyd et al. 2020</v>
      </c>
      <c r="M7765" t="s">
        <v>1335</v>
      </c>
      <c r="P7765" t="s">
        <v>243</v>
      </c>
      <c r="Q7765">
        <v>-7.6</v>
      </c>
      <c r="V7765">
        <v>1</v>
      </c>
      <c r="W7765" t="s">
        <v>1371</v>
      </c>
      <c r="X7765" t="s">
        <v>1419</v>
      </c>
    </row>
    <row r="7766" spans="1:24" x14ac:dyDescent="0.3">
      <c r="A7766">
        <v>10247</v>
      </c>
      <c r="B7766" s="15" t="s">
        <v>532</v>
      </c>
      <c r="C7766" t="str">
        <f>_xlfn.XLOOKUP($B7766, STANDARDS!$A:$A, STANDARDS!$B:$B,,0,2)</f>
        <v>Brighton Limestone, Nepouie Subgp, Umberatana Gp</v>
      </c>
      <c r="D7766" t="s">
        <v>535</v>
      </c>
      <c r="E7766" t="s">
        <v>1190</v>
      </c>
      <c r="J7766" cm="1">
        <f t="array" ref="J7766:L7766">_xlfn.XLOOKUP($C7766, AGE!$A:$A,AGE!$B:$D,,0,2)</f>
        <v>609</v>
      </c>
      <c r="K7766">
        <v>64</v>
      </c>
      <c r="L7766" t="str">
        <v>Compston et al. 1987 in Lloyd et al. 2020</v>
      </c>
      <c r="M7766" t="s">
        <v>1335</v>
      </c>
      <c r="P7766" t="s">
        <v>243</v>
      </c>
      <c r="Q7766">
        <v>3.5</v>
      </c>
      <c r="V7766">
        <v>1</v>
      </c>
      <c r="W7766" t="s">
        <v>1371</v>
      </c>
      <c r="X7766" t="s">
        <v>1419</v>
      </c>
    </row>
    <row r="7767" spans="1:24" x14ac:dyDescent="0.3">
      <c r="A7767">
        <v>10248</v>
      </c>
      <c r="B7767" s="15" t="s">
        <v>856</v>
      </c>
      <c r="C7767" t="str">
        <f>_xlfn.XLOOKUP($B7767, STANDARDS!$A:$A, STANDARDS!$B:$B,,0,2)</f>
        <v>Etina Fm, Upalinna Subgp, Umberatana Gp</v>
      </c>
      <c r="D7767" t="s">
        <v>535</v>
      </c>
      <c r="E7767" t="s">
        <v>1194</v>
      </c>
      <c r="J7767" cm="1">
        <f t="array" ref="J7767:L7767">_xlfn.XLOOKUP($C7767, AGE!$A:$A,AGE!$B:$D,,0,2)</f>
        <v>643</v>
      </c>
      <c r="K7767">
        <v>3</v>
      </c>
      <c r="L7767" t="str">
        <v>Preiss 1998 in Fromhold and Wallace 2012; Williams et al. 2008; Fromhold and Wallace 2012; Hoffman et al. 2021 Earth Science Reviews; Kendall et al. 2006 in Lloyd et al. 2020</v>
      </c>
      <c r="M7767" t="s">
        <v>1335</v>
      </c>
      <c r="P7767" t="s">
        <v>243</v>
      </c>
      <c r="Q7767">
        <v>9.1</v>
      </c>
      <c r="V7767">
        <v>1</v>
      </c>
      <c r="W7767" t="s">
        <v>1371</v>
      </c>
      <c r="X7767" t="s">
        <v>1419</v>
      </c>
    </row>
    <row r="7768" spans="1:24" x14ac:dyDescent="0.3">
      <c r="A7768">
        <v>10249</v>
      </c>
      <c r="B7768" s="15" t="s">
        <v>857</v>
      </c>
      <c r="C7768" t="str">
        <f>_xlfn.XLOOKUP($B7768, STANDARDS!$A:$A, STANDARDS!$B:$B,,0,2)</f>
        <v>Trezona Fm, Upalinna Subgp, Umberatana Gp</v>
      </c>
      <c r="D7768" t="s">
        <v>535</v>
      </c>
      <c r="E7768" t="s">
        <v>1192</v>
      </c>
      <c r="J7768" cm="1">
        <f t="array" ref="J7768:L7768">_xlfn.XLOOKUP($C7768, AGE!$A:$A,AGE!$B:$D,,0,2)</f>
        <v>643</v>
      </c>
      <c r="K7768">
        <v>3</v>
      </c>
      <c r="L7768" t="str">
        <v>Preiss 1998 in Fromhold and Wallace 2012; Williams et al. 2008; Fromhold and Wallace 2012; Hoffman et al. 2021 Earth Science Reviews; Kendall et al. 2006 in Lloyd et al. 2020</v>
      </c>
      <c r="M7768" t="s">
        <v>1335</v>
      </c>
      <c r="P7768" t="s">
        <v>243</v>
      </c>
      <c r="Q7768">
        <v>-7.4</v>
      </c>
      <c r="V7768">
        <v>1</v>
      </c>
      <c r="W7768" t="s">
        <v>1371</v>
      </c>
      <c r="X7768" t="s">
        <v>1419</v>
      </c>
    </row>
    <row r="7769" spans="1:24" x14ac:dyDescent="0.3">
      <c r="A7769">
        <v>10250</v>
      </c>
      <c r="B7769" s="15" t="s">
        <v>857</v>
      </c>
      <c r="C7769" t="str">
        <f>_xlfn.XLOOKUP($B7769, STANDARDS!$A:$A, STANDARDS!$B:$B,,0,2)</f>
        <v>Trezona Fm, Upalinna Subgp, Umberatana Gp</v>
      </c>
      <c r="D7769" t="s">
        <v>535</v>
      </c>
      <c r="E7769" t="s">
        <v>1193</v>
      </c>
      <c r="J7769" cm="1">
        <f t="array" ref="J7769:L7769">_xlfn.XLOOKUP($C7769, AGE!$A:$A,AGE!$B:$D,,0,2)</f>
        <v>643</v>
      </c>
      <c r="K7769">
        <v>3</v>
      </c>
      <c r="L7769" t="str">
        <v>Preiss 1998 in Fromhold and Wallace 2012; Williams et al. 2008; Fromhold and Wallace 2012; Hoffman et al. 2021 Earth Science Reviews; Kendall et al. 2006 in Lloyd et al. 2020</v>
      </c>
      <c r="M7769" t="s">
        <v>1335</v>
      </c>
      <c r="P7769" t="s">
        <v>243</v>
      </c>
      <c r="Q7769">
        <v>-4.8</v>
      </c>
      <c r="V7769">
        <v>1</v>
      </c>
      <c r="W7769" t="s">
        <v>1371</v>
      </c>
      <c r="X7769" t="s">
        <v>1419</v>
      </c>
    </row>
    <row r="7770" spans="1:24" x14ac:dyDescent="0.3">
      <c r="A7770">
        <v>10251</v>
      </c>
      <c r="B7770" s="15" t="s">
        <v>856</v>
      </c>
      <c r="C7770" t="str">
        <f>_xlfn.XLOOKUP($B7770, STANDARDS!$A:$A, STANDARDS!$B:$B,,0,2)</f>
        <v>Etina Fm, Upalinna Subgp, Umberatana Gp</v>
      </c>
      <c r="D7770" t="s">
        <v>535</v>
      </c>
      <c r="E7770" t="s">
        <v>1191</v>
      </c>
      <c r="J7770" cm="1">
        <f t="array" ref="J7770:L7770">_xlfn.XLOOKUP($C7770, AGE!$A:$A,AGE!$B:$D,,0,2)</f>
        <v>643</v>
      </c>
      <c r="K7770">
        <v>3</v>
      </c>
      <c r="L7770" t="str">
        <v>Preiss 1998 in Fromhold and Wallace 2012; Williams et al. 2008; Fromhold and Wallace 2012; Hoffman et al. 2021 Earth Science Reviews; Kendall et al. 2006 in Lloyd et al. 2020</v>
      </c>
      <c r="M7770" t="s">
        <v>1335</v>
      </c>
      <c r="P7770" t="s">
        <v>243</v>
      </c>
      <c r="Q7770">
        <v>2</v>
      </c>
      <c r="V7770">
        <v>1</v>
      </c>
      <c r="W7770" t="s">
        <v>1371</v>
      </c>
      <c r="X7770" t="s">
        <v>1419</v>
      </c>
    </row>
    <row r="7771" spans="1:24" x14ac:dyDescent="0.3">
      <c r="A7771">
        <v>10252</v>
      </c>
      <c r="B7771" s="15" t="s">
        <v>532</v>
      </c>
      <c r="C7771" t="str">
        <f>_xlfn.XLOOKUP($B7771, STANDARDS!$A:$A, STANDARDS!$B:$B,,0,2)</f>
        <v>Brighton Limestone, Nepouie Subgp, Umberatana Gp</v>
      </c>
      <c r="D7771" t="s">
        <v>535</v>
      </c>
      <c r="E7771" t="s">
        <v>1190</v>
      </c>
      <c r="J7771" cm="1">
        <f t="array" ref="J7771:L7771">_xlfn.XLOOKUP($C7771, AGE!$A:$A,AGE!$B:$D,,0,2)</f>
        <v>609</v>
      </c>
      <c r="K7771">
        <v>64</v>
      </c>
      <c r="L7771" t="str">
        <v>Compston et al. 1987 in Lloyd et al. 2020</v>
      </c>
      <c r="M7771" t="s">
        <v>1335</v>
      </c>
      <c r="P7771" t="s">
        <v>243</v>
      </c>
      <c r="Q7771">
        <v>3.3</v>
      </c>
      <c r="V7771">
        <v>1</v>
      </c>
      <c r="W7771" t="s">
        <v>1371</v>
      </c>
      <c r="X7771" t="s">
        <v>1419</v>
      </c>
    </row>
    <row r="7772" spans="1:24" x14ac:dyDescent="0.3">
      <c r="A7772">
        <v>10253</v>
      </c>
      <c r="B7772" s="15" t="s">
        <v>532</v>
      </c>
      <c r="C7772" t="str">
        <f>_xlfn.XLOOKUP($B7772, STANDARDS!$A:$A, STANDARDS!$B:$B,,0,2)</f>
        <v>Brighton Limestone, Nepouie Subgp, Umberatana Gp</v>
      </c>
      <c r="D7772" t="s">
        <v>535</v>
      </c>
      <c r="E7772" t="s">
        <v>1190</v>
      </c>
      <c r="J7772" cm="1">
        <f t="array" ref="J7772:L7772">_xlfn.XLOOKUP($C7772, AGE!$A:$A,AGE!$B:$D,,0,2)</f>
        <v>609</v>
      </c>
      <c r="K7772">
        <v>64</v>
      </c>
      <c r="L7772" t="str">
        <v>Compston et al. 1987 in Lloyd et al. 2020</v>
      </c>
      <c r="M7772" t="s">
        <v>1335</v>
      </c>
      <c r="P7772" t="s">
        <v>243</v>
      </c>
      <c r="Q7772">
        <v>3.5</v>
      </c>
      <c r="V7772">
        <v>1</v>
      </c>
      <c r="W7772" t="s">
        <v>1371</v>
      </c>
      <c r="X7772" t="s">
        <v>1419</v>
      </c>
    </row>
    <row r="7773" spans="1:24" x14ac:dyDescent="0.3">
      <c r="A7773">
        <v>10254</v>
      </c>
      <c r="B7773" s="15" t="s">
        <v>532</v>
      </c>
      <c r="C7773" t="str">
        <f>_xlfn.XLOOKUP($B7773, STANDARDS!$A:$A, STANDARDS!$B:$B,,0,2)</f>
        <v>Brighton Limestone, Nepouie Subgp, Umberatana Gp</v>
      </c>
      <c r="D7773" t="s">
        <v>535</v>
      </c>
      <c r="E7773" t="s">
        <v>1190</v>
      </c>
      <c r="J7773" cm="1">
        <f t="array" ref="J7773:L7773">_xlfn.XLOOKUP($C7773, AGE!$A:$A,AGE!$B:$D,,0,2)</f>
        <v>609</v>
      </c>
      <c r="K7773">
        <v>64</v>
      </c>
      <c r="L7773" t="str">
        <v>Compston et al. 1987 in Lloyd et al. 2020</v>
      </c>
      <c r="M7773" t="s">
        <v>1335</v>
      </c>
      <c r="P7773" t="s">
        <v>243</v>
      </c>
      <c r="Q7773">
        <v>3.4</v>
      </c>
      <c r="V7773">
        <v>1</v>
      </c>
      <c r="W7773" t="s">
        <v>1371</v>
      </c>
      <c r="X7773" t="s">
        <v>1419</v>
      </c>
    </row>
    <row r="7774" spans="1:24" x14ac:dyDescent="0.3">
      <c r="A7774">
        <v>10255</v>
      </c>
      <c r="B7774" s="15" t="s">
        <v>532</v>
      </c>
      <c r="C7774" t="str">
        <f>_xlfn.XLOOKUP($B7774, STANDARDS!$A:$A, STANDARDS!$B:$B,,0,2)</f>
        <v>Brighton Limestone, Nepouie Subgp, Umberatana Gp</v>
      </c>
      <c r="D7774" t="s">
        <v>535</v>
      </c>
      <c r="E7774" t="s">
        <v>1190</v>
      </c>
      <c r="J7774" cm="1">
        <f t="array" ref="J7774:L7774">_xlfn.XLOOKUP($C7774, AGE!$A:$A,AGE!$B:$D,,0,2)</f>
        <v>609</v>
      </c>
      <c r="K7774">
        <v>64</v>
      </c>
      <c r="L7774" t="str">
        <v>Compston et al. 1987 in Lloyd et al. 2020</v>
      </c>
      <c r="M7774" t="s">
        <v>1335</v>
      </c>
      <c r="P7774" t="s">
        <v>243</v>
      </c>
      <c r="Q7774">
        <v>3.8</v>
      </c>
      <c r="V7774">
        <v>1</v>
      </c>
      <c r="W7774" t="s">
        <v>1371</v>
      </c>
      <c r="X7774" t="s">
        <v>1419</v>
      </c>
    </row>
    <row r="7775" spans="1:24" x14ac:dyDescent="0.3">
      <c r="A7775">
        <v>10256</v>
      </c>
      <c r="B7775" s="15" t="s">
        <v>856</v>
      </c>
      <c r="C7775" t="str">
        <f>_xlfn.XLOOKUP($B7775, STANDARDS!$A:$A, STANDARDS!$B:$B,,0,2)</f>
        <v>Etina Fm, Upalinna Subgp, Umberatana Gp</v>
      </c>
      <c r="D7775" t="s">
        <v>535</v>
      </c>
      <c r="E7775" t="s">
        <v>1191</v>
      </c>
      <c r="J7775" cm="1">
        <f t="array" ref="J7775:L7775">_xlfn.XLOOKUP($C7775, AGE!$A:$A,AGE!$B:$D,,0,2)</f>
        <v>643</v>
      </c>
      <c r="K7775">
        <v>3</v>
      </c>
      <c r="L7775" t="str">
        <v>Preiss 1998 in Fromhold and Wallace 2012; Williams et al. 2008; Fromhold and Wallace 2012; Hoffman et al. 2021 Earth Science Reviews; Kendall et al. 2006 in Lloyd et al. 2020</v>
      </c>
      <c r="M7775" t="s">
        <v>1335</v>
      </c>
      <c r="P7775" t="s">
        <v>243</v>
      </c>
      <c r="Q7775">
        <v>9.6</v>
      </c>
      <c r="V7775">
        <v>1</v>
      </c>
      <c r="W7775" t="s">
        <v>1371</v>
      </c>
      <c r="X7775" t="s">
        <v>1419</v>
      </c>
    </row>
    <row r="7776" spans="1:24" x14ac:dyDescent="0.3">
      <c r="A7776">
        <v>10257</v>
      </c>
      <c r="B7776" s="15" t="s">
        <v>857</v>
      </c>
      <c r="C7776" t="str">
        <f>_xlfn.XLOOKUP($B7776, STANDARDS!$A:$A, STANDARDS!$B:$B,,0,2)</f>
        <v>Trezona Fm, Upalinna Subgp, Umberatana Gp</v>
      </c>
      <c r="D7776" t="s">
        <v>535</v>
      </c>
      <c r="E7776" t="s">
        <v>1192</v>
      </c>
      <c r="J7776" cm="1">
        <f t="array" ref="J7776:L7776">_xlfn.XLOOKUP($C7776, AGE!$A:$A,AGE!$B:$D,,0,2)</f>
        <v>643</v>
      </c>
      <c r="K7776">
        <v>3</v>
      </c>
      <c r="L7776" t="str">
        <v>Preiss 1998 in Fromhold and Wallace 2012; Williams et al. 2008; Fromhold and Wallace 2012; Hoffman et al. 2021 Earth Science Reviews; Kendall et al. 2006 in Lloyd et al. 2020</v>
      </c>
      <c r="M7776" t="s">
        <v>1335</v>
      </c>
      <c r="P7776" t="s">
        <v>243</v>
      </c>
      <c r="Q7776">
        <v>-2.9</v>
      </c>
      <c r="V7776">
        <v>1</v>
      </c>
      <c r="W7776" t="s">
        <v>1371</v>
      </c>
      <c r="X7776" t="s">
        <v>1419</v>
      </c>
    </row>
    <row r="7777" spans="1:24" x14ac:dyDescent="0.3">
      <c r="A7777">
        <v>10258</v>
      </c>
      <c r="B7777" s="15" t="s">
        <v>856</v>
      </c>
      <c r="C7777" t="str">
        <f>_xlfn.XLOOKUP($B7777, STANDARDS!$A:$A, STANDARDS!$B:$B,,0,2)</f>
        <v>Etina Fm, Upalinna Subgp, Umberatana Gp</v>
      </c>
      <c r="D7777" t="s">
        <v>535</v>
      </c>
      <c r="E7777" t="s">
        <v>1194</v>
      </c>
      <c r="J7777" cm="1">
        <f t="array" ref="J7777:L7777">_xlfn.XLOOKUP($C7777, AGE!$A:$A,AGE!$B:$D,,0,2)</f>
        <v>643</v>
      </c>
      <c r="K7777">
        <v>3</v>
      </c>
      <c r="L7777" t="str">
        <v>Preiss 1998 in Fromhold and Wallace 2012; Williams et al. 2008; Fromhold and Wallace 2012; Hoffman et al. 2021 Earth Science Reviews; Kendall et al. 2006 in Lloyd et al. 2020</v>
      </c>
      <c r="M7777" t="s">
        <v>1335</v>
      </c>
      <c r="P7777" t="s">
        <v>243</v>
      </c>
      <c r="Q7777">
        <v>8.8000000000000007</v>
      </c>
      <c r="V7777">
        <v>1</v>
      </c>
      <c r="W7777" t="s">
        <v>1371</v>
      </c>
      <c r="X7777" t="s">
        <v>1419</v>
      </c>
    </row>
    <row r="7778" spans="1:24" x14ac:dyDescent="0.3">
      <c r="A7778">
        <v>10259</v>
      </c>
      <c r="B7778" s="15" t="s">
        <v>532</v>
      </c>
      <c r="C7778" t="str">
        <f>_xlfn.XLOOKUP($B7778, STANDARDS!$A:$A, STANDARDS!$B:$B,,0,2)</f>
        <v>Brighton Limestone, Nepouie Subgp, Umberatana Gp</v>
      </c>
      <c r="D7778" t="s">
        <v>535</v>
      </c>
      <c r="E7778" t="s">
        <v>1190</v>
      </c>
      <c r="J7778" cm="1">
        <f t="array" ref="J7778:L7778">_xlfn.XLOOKUP($C7778, AGE!$A:$A,AGE!$B:$D,,0,2)</f>
        <v>609</v>
      </c>
      <c r="K7778">
        <v>64</v>
      </c>
      <c r="L7778" t="str">
        <v>Compston et al. 1987 in Lloyd et al. 2020</v>
      </c>
      <c r="M7778" t="s">
        <v>1335</v>
      </c>
      <c r="P7778" t="s">
        <v>243</v>
      </c>
      <c r="Q7778">
        <v>3.4</v>
      </c>
      <c r="V7778">
        <v>1</v>
      </c>
      <c r="W7778" t="s">
        <v>1371</v>
      </c>
      <c r="X7778" t="s">
        <v>1419</v>
      </c>
    </row>
    <row r="7779" spans="1:24" x14ac:dyDescent="0.3">
      <c r="A7779">
        <v>10260</v>
      </c>
      <c r="B7779" s="15" t="s">
        <v>532</v>
      </c>
      <c r="C7779" t="str">
        <f>_xlfn.XLOOKUP($B7779, STANDARDS!$A:$A, STANDARDS!$B:$B,,0,2)</f>
        <v>Brighton Limestone, Nepouie Subgp, Umberatana Gp</v>
      </c>
      <c r="D7779" t="s">
        <v>535</v>
      </c>
      <c r="E7779" t="s">
        <v>1190</v>
      </c>
      <c r="J7779" cm="1">
        <f t="array" ref="J7779:L7779">_xlfn.XLOOKUP($C7779, AGE!$A:$A,AGE!$B:$D,,0,2)</f>
        <v>609</v>
      </c>
      <c r="K7779">
        <v>64</v>
      </c>
      <c r="L7779" t="str">
        <v>Compston et al. 1987 in Lloyd et al. 2020</v>
      </c>
      <c r="M7779" t="s">
        <v>1335</v>
      </c>
      <c r="P7779" t="s">
        <v>243</v>
      </c>
      <c r="Q7779">
        <v>3.4</v>
      </c>
      <c r="V7779">
        <v>1</v>
      </c>
      <c r="W7779" t="s">
        <v>1371</v>
      </c>
      <c r="X7779" t="s">
        <v>1419</v>
      </c>
    </row>
    <row r="7780" spans="1:24" x14ac:dyDescent="0.3">
      <c r="A7780">
        <v>10261</v>
      </c>
      <c r="B7780" s="15" t="s">
        <v>856</v>
      </c>
      <c r="C7780" t="str">
        <f>_xlfn.XLOOKUP($B7780, STANDARDS!$A:$A, STANDARDS!$B:$B,,0,2)</f>
        <v>Etina Fm, Upalinna Subgp, Umberatana Gp</v>
      </c>
      <c r="D7780" t="s">
        <v>535</v>
      </c>
      <c r="E7780" t="s">
        <v>1191</v>
      </c>
      <c r="J7780" cm="1">
        <f t="array" ref="J7780:L7780">_xlfn.XLOOKUP($C7780, AGE!$A:$A,AGE!$B:$D,,0,2)</f>
        <v>643</v>
      </c>
      <c r="K7780">
        <v>3</v>
      </c>
      <c r="L7780" t="str">
        <v>Preiss 1998 in Fromhold and Wallace 2012; Williams et al. 2008; Fromhold and Wallace 2012; Hoffman et al. 2021 Earth Science Reviews; Kendall et al. 2006 in Lloyd et al. 2020</v>
      </c>
      <c r="M7780" t="s">
        <v>1335</v>
      </c>
      <c r="P7780" t="s">
        <v>243</v>
      </c>
      <c r="Q7780">
        <v>9.1</v>
      </c>
      <c r="V7780">
        <v>1</v>
      </c>
      <c r="W7780" t="s">
        <v>1371</v>
      </c>
      <c r="X7780" t="s">
        <v>1419</v>
      </c>
    </row>
    <row r="7781" spans="1:24" x14ac:dyDescent="0.3">
      <c r="A7781">
        <v>10262</v>
      </c>
      <c r="B7781" s="15" t="s">
        <v>532</v>
      </c>
      <c r="C7781" t="str">
        <f>_xlfn.XLOOKUP($B7781, STANDARDS!$A:$A, STANDARDS!$B:$B,,0,2)</f>
        <v>Brighton Limestone, Nepouie Subgp, Umberatana Gp</v>
      </c>
      <c r="D7781" t="s">
        <v>535</v>
      </c>
      <c r="E7781" t="s">
        <v>1190</v>
      </c>
      <c r="J7781" cm="1">
        <f t="array" ref="J7781:L7781">_xlfn.XLOOKUP($C7781, AGE!$A:$A,AGE!$B:$D,,0,2)</f>
        <v>609</v>
      </c>
      <c r="K7781">
        <v>64</v>
      </c>
      <c r="L7781" t="str">
        <v>Compston et al. 1987 in Lloyd et al. 2020</v>
      </c>
      <c r="M7781" t="s">
        <v>1335</v>
      </c>
      <c r="P7781" t="s">
        <v>243</v>
      </c>
      <c r="Q7781">
        <v>3.5</v>
      </c>
      <c r="V7781">
        <v>1</v>
      </c>
      <c r="W7781" t="s">
        <v>1371</v>
      </c>
      <c r="X7781" t="s">
        <v>1419</v>
      </c>
    </row>
    <row r="7782" spans="1:24" x14ac:dyDescent="0.3">
      <c r="A7782">
        <v>10263</v>
      </c>
      <c r="B7782" s="15" t="s">
        <v>862</v>
      </c>
      <c r="C7782" t="str">
        <f>_xlfn.XLOOKUP($B7782, STANDARDS!$A:$A, STANDARDS!$B:$B,,0,2)</f>
        <v>Enorama Shale, Upalinna Subgp, Umberatana Gp</v>
      </c>
      <c r="D7782" t="s">
        <v>535</v>
      </c>
      <c r="E7782" t="s">
        <v>1199</v>
      </c>
      <c r="J7782" cm="1">
        <f t="array" ref="J7782:L7782">_xlfn.XLOOKUP($C7782, AGE!$A:$A,AGE!$B:$D,,0,2)</f>
        <v>643</v>
      </c>
      <c r="K7782">
        <v>3</v>
      </c>
      <c r="L7782" t="str">
        <v>Preiss 1998 in Fromhold and Wallace 2012; Williams et al. 2008; Fromhold and Wallace 2012; Hoffman et al. 2021 Earth Science Reviews; Kendall et al. 2006 in Lloyd et al. 2020</v>
      </c>
      <c r="M7782" t="s">
        <v>1335</v>
      </c>
      <c r="P7782" t="s">
        <v>243</v>
      </c>
      <c r="Q7782">
        <v>0.7</v>
      </c>
      <c r="V7782">
        <v>1</v>
      </c>
      <c r="W7782" t="s">
        <v>1371</v>
      </c>
      <c r="X7782" t="s">
        <v>1419</v>
      </c>
    </row>
    <row r="7783" spans="1:24" x14ac:dyDescent="0.3">
      <c r="A7783">
        <v>10264</v>
      </c>
      <c r="B7783" s="15" t="s">
        <v>532</v>
      </c>
      <c r="C7783" t="str">
        <f>_xlfn.XLOOKUP($B7783, STANDARDS!$A:$A, STANDARDS!$B:$B,,0,2)</f>
        <v>Brighton Limestone, Nepouie Subgp, Umberatana Gp</v>
      </c>
      <c r="D7783" t="s">
        <v>535</v>
      </c>
      <c r="E7783" t="s">
        <v>1190</v>
      </c>
      <c r="J7783" cm="1">
        <f t="array" ref="J7783:L7783">_xlfn.XLOOKUP($C7783, AGE!$A:$A,AGE!$B:$D,,0,2)</f>
        <v>609</v>
      </c>
      <c r="K7783">
        <v>64</v>
      </c>
      <c r="L7783" t="str">
        <v>Compston et al. 1987 in Lloyd et al. 2020</v>
      </c>
      <c r="M7783" t="s">
        <v>1335</v>
      </c>
      <c r="P7783" t="s">
        <v>243</v>
      </c>
      <c r="Q7783">
        <v>3.1</v>
      </c>
      <c r="V7783">
        <v>1</v>
      </c>
      <c r="W7783" t="s">
        <v>1371</v>
      </c>
      <c r="X7783" t="s">
        <v>1419</v>
      </c>
    </row>
    <row r="7784" spans="1:24" x14ac:dyDescent="0.3">
      <c r="A7784">
        <v>10265</v>
      </c>
      <c r="B7784" s="15" t="s">
        <v>532</v>
      </c>
      <c r="C7784" t="str">
        <f>_xlfn.XLOOKUP($B7784, STANDARDS!$A:$A, STANDARDS!$B:$B,,0,2)</f>
        <v>Brighton Limestone, Nepouie Subgp, Umberatana Gp</v>
      </c>
      <c r="D7784" t="s">
        <v>535</v>
      </c>
      <c r="E7784" t="s">
        <v>1190</v>
      </c>
      <c r="J7784" cm="1">
        <f t="array" ref="J7784:L7784">_xlfn.XLOOKUP($C7784, AGE!$A:$A,AGE!$B:$D,,0,2)</f>
        <v>609</v>
      </c>
      <c r="K7784">
        <v>64</v>
      </c>
      <c r="L7784" t="str">
        <v>Compston et al. 1987 in Lloyd et al. 2020</v>
      </c>
      <c r="M7784" t="s">
        <v>1335</v>
      </c>
      <c r="P7784" t="s">
        <v>243</v>
      </c>
      <c r="Q7784">
        <v>3.6</v>
      </c>
      <c r="V7784">
        <v>1</v>
      </c>
      <c r="W7784" t="s">
        <v>1371</v>
      </c>
      <c r="X7784" t="s">
        <v>1419</v>
      </c>
    </row>
    <row r="7785" spans="1:24" x14ac:dyDescent="0.3">
      <c r="A7785">
        <v>10266</v>
      </c>
      <c r="B7785" s="15" t="s">
        <v>856</v>
      </c>
      <c r="C7785" t="str">
        <f>_xlfn.XLOOKUP($B7785, STANDARDS!$A:$A, STANDARDS!$B:$B,,0,2)</f>
        <v>Etina Fm, Upalinna Subgp, Umberatana Gp</v>
      </c>
      <c r="D7785" t="s">
        <v>535</v>
      </c>
      <c r="E7785" t="s">
        <v>1194</v>
      </c>
      <c r="J7785" cm="1">
        <f t="array" ref="J7785:L7785">_xlfn.XLOOKUP($C7785, AGE!$A:$A,AGE!$B:$D,,0,2)</f>
        <v>643</v>
      </c>
      <c r="K7785">
        <v>3</v>
      </c>
      <c r="L7785" t="str">
        <v>Preiss 1998 in Fromhold and Wallace 2012; Williams et al. 2008; Fromhold and Wallace 2012; Hoffman et al. 2021 Earth Science Reviews; Kendall et al. 2006 in Lloyd et al. 2020</v>
      </c>
      <c r="M7785" t="s">
        <v>1335</v>
      </c>
      <c r="P7785" t="s">
        <v>243</v>
      </c>
      <c r="Q7785">
        <v>8.8000000000000007</v>
      </c>
      <c r="V7785">
        <v>1</v>
      </c>
      <c r="W7785" t="s">
        <v>1371</v>
      </c>
      <c r="X7785" t="s">
        <v>1419</v>
      </c>
    </row>
    <row r="7786" spans="1:24" x14ac:dyDescent="0.3">
      <c r="A7786">
        <v>10267</v>
      </c>
      <c r="B7786" s="15" t="s">
        <v>532</v>
      </c>
      <c r="C7786" t="str">
        <f>_xlfn.XLOOKUP($B7786, STANDARDS!$A:$A, STANDARDS!$B:$B,,0,2)</f>
        <v>Brighton Limestone, Nepouie Subgp, Umberatana Gp</v>
      </c>
      <c r="D7786" t="s">
        <v>535</v>
      </c>
      <c r="E7786" t="s">
        <v>1190</v>
      </c>
      <c r="J7786" cm="1">
        <f t="array" ref="J7786:L7786">_xlfn.XLOOKUP($C7786, AGE!$A:$A,AGE!$B:$D,,0,2)</f>
        <v>609</v>
      </c>
      <c r="K7786">
        <v>64</v>
      </c>
      <c r="L7786" t="str">
        <v>Compston et al. 1987 in Lloyd et al. 2020</v>
      </c>
      <c r="M7786" t="s">
        <v>1335</v>
      </c>
      <c r="P7786" t="s">
        <v>243</v>
      </c>
      <c r="Q7786">
        <v>3.8</v>
      </c>
      <c r="V7786">
        <v>1</v>
      </c>
      <c r="W7786" t="s">
        <v>1371</v>
      </c>
      <c r="X7786" t="s">
        <v>1419</v>
      </c>
    </row>
    <row r="7787" spans="1:24" x14ac:dyDescent="0.3">
      <c r="A7787">
        <v>10268</v>
      </c>
      <c r="B7787" s="15" t="s">
        <v>856</v>
      </c>
      <c r="C7787" t="str">
        <f>_xlfn.XLOOKUP($B7787, STANDARDS!$A:$A, STANDARDS!$B:$B,,0,2)</f>
        <v>Etina Fm, Upalinna Subgp, Umberatana Gp</v>
      </c>
      <c r="D7787" t="s">
        <v>535</v>
      </c>
      <c r="E7787" t="s">
        <v>1194</v>
      </c>
      <c r="J7787" cm="1">
        <f t="array" ref="J7787:L7787">_xlfn.XLOOKUP($C7787, AGE!$A:$A,AGE!$B:$D,,0,2)</f>
        <v>643</v>
      </c>
      <c r="K7787">
        <v>3</v>
      </c>
      <c r="L7787" t="str">
        <v>Preiss 1998 in Fromhold and Wallace 2012; Williams et al. 2008; Fromhold and Wallace 2012; Hoffman et al. 2021 Earth Science Reviews; Kendall et al. 2006 in Lloyd et al. 2020</v>
      </c>
      <c r="M7787" t="s">
        <v>1335</v>
      </c>
      <c r="P7787" t="s">
        <v>243</v>
      </c>
      <c r="Q7787">
        <v>9.3000000000000007</v>
      </c>
      <c r="V7787">
        <v>1</v>
      </c>
      <c r="W7787" t="s">
        <v>1371</v>
      </c>
      <c r="X7787" t="s">
        <v>1419</v>
      </c>
    </row>
    <row r="7788" spans="1:24" x14ac:dyDescent="0.3">
      <c r="A7788">
        <v>10269</v>
      </c>
      <c r="B7788" s="15" t="s">
        <v>532</v>
      </c>
      <c r="C7788" t="str">
        <f>_xlfn.XLOOKUP($B7788, STANDARDS!$A:$A, STANDARDS!$B:$B,,0,2)</f>
        <v>Brighton Limestone, Nepouie Subgp, Umberatana Gp</v>
      </c>
      <c r="D7788" t="s">
        <v>535</v>
      </c>
      <c r="E7788" t="s">
        <v>1190</v>
      </c>
      <c r="J7788" cm="1">
        <f t="array" ref="J7788:L7788">_xlfn.XLOOKUP($C7788, AGE!$A:$A,AGE!$B:$D,,0,2)</f>
        <v>609</v>
      </c>
      <c r="K7788">
        <v>64</v>
      </c>
      <c r="L7788" t="str">
        <v>Compston et al. 1987 in Lloyd et al. 2020</v>
      </c>
      <c r="M7788" t="s">
        <v>1335</v>
      </c>
      <c r="P7788" t="s">
        <v>243</v>
      </c>
      <c r="Q7788">
        <v>3.7</v>
      </c>
      <c r="V7788">
        <v>1</v>
      </c>
      <c r="W7788" t="s">
        <v>1371</v>
      </c>
      <c r="X7788" t="s">
        <v>1419</v>
      </c>
    </row>
    <row r="7789" spans="1:24" x14ac:dyDescent="0.3">
      <c r="A7789">
        <v>10270</v>
      </c>
      <c r="B7789" s="15" t="s">
        <v>856</v>
      </c>
      <c r="C7789" t="str">
        <f>_xlfn.XLOOKUP($B7789, STANDARDS!$A:$A, STANDARDS!$B:$B,,0,2)</f>
        <v>Etina Fm, Upalinna Subgp, Umberatana Gp</v>
      </c>
      <c r="D7789" t="s">
        <v>535</v>
      </c>
      <c r="E7789" t="s">
        <v>1194</v>
      </c>
      <c r="J7789" cm="1">
        <f t="array" ref="J7789:L7789">_xlfn.XLOOKUP($C7789, AGE!$A:$A,AGE!$B:$D,,0,2)</f>
        <v>643</v>
      </c>
      <c r="K7789">
        <v>3</v>
      </c>
      <c r="L7789" t="str">
        <v>Preiss 1998 in Fromhold and Wallace 2012; Williams et al. 2008; Fromhold and Wallace 2012; Hoffman et al. 2021 Earth Science Reviews; Kendall et al. 2006 in Lloyd et al. 2020</v>
      </c>
      <c r="M7789" t="s">
        <v>1335</v>
      </c>
      <c r="P7789" t="s">
        <v>243</v>
      </c>
      <c r="Q7789">
        <v>8.6</v>
      </c>
      <c r="V7789">
        <v>1</v>
      </c>
      <c r="W7789" t="s">
        <v>1371</v>
      </c>
      <c r="X7789" t="s">
        <v>1419</v>
      </c>
    </row>
    <row r="7790" spans="1:24" x14ac:dyDescent="0.3">
      <c r="A7790">
        <v>10271</v>
      </c>
      <c r="B7790" s="15" t="s">
        <v>856</v>
      </c>
      <c r="C7790" t="str">
        <f>_xlfn.XLOOKUP($B7790, STANDARDS!$A:$A, STANDARDS!$B:$B,,0,2)</f>
        <v>Etina Fm, Upalinna Subgp, Umberatana Gp</v>
      </c>
      <c r="D7790" t="s">
        <v>535</v>
      </c>
      <c r="E7790" t="s">
        <v>1194</v>
      </c>
      <c r="J7790" cm="1">
        <f t="array" ref="J7790:L7790">_xlfn.XLOOKUP($C7790, AGE!$A:$A,AGE!$B:$D,,0,2)</f>
        <v>643</v>
      </c>
      <c r="K7790">
        <v>3</v>
      </c>
      <c r="L7790" t="str">
        <v>Preiss 1998 in Fromhold and Wallace 2012; Williams et al. 2008; Fromhold and Wallace 2012; Hoffman et al. 2021 Earth Science Reviews; Kendall et al. 2006 in Lloyd et al. 2020</v>
      </c>
      <c r="M7790" t="s">
        <v>1335</v>
      </c>
      <c r="P7790" t="s">
        <v>243</v>
      </c>
      <c r="Q7790">
        <v>9</v>
      </c>
      <c r="V7790">
        <v>1</v>
      </c>
      <c r="W7790" t="s">
        <v>1371</v>
      </c>
      <c r="X7790" t="s">
        <v>1419</v>
      </c>
    </row>
    <row r="7791" spans="1:24" x14ac:dyDescent="0.3">
      <c r="A7791">
        <v>10272</v>
      </c>
      <c r="B7791" s="15" t="s">
        <v>856</v>
      </c>
      <c r="C7791" t="str">
        <f>_xlfn.XLOOKUP($B7791, STANDARDS!$A:$A, STANDARDS!$B:$B,,0,2)</f>
        <v>Etina Fm, Upalinna Subgp, Umberatana Gp</v>
      </c>
      <c r="D7791" t="s">
        <v>535</v>
      </c>
      <c r="E7791" t="s">
        <v>1194</v>
      </c>
      <c r="J7791" cm="1">
        <f t="array" ref="J7791:L7791">_xlfn.XLOOKUP($C7791, AGE!$A:$A,AGE!$B:$D,,0,2)</f>
        <v>643</v>
      </c>
      <c r="K7791">
        <v>3</v>
      </c>
      <c r="L7791" t="str">
        <v>Preiss 1998 in Fromhold and Wallace 2012; Williams et al. 2008; Fromhold and Wallace 2012; Hoffman et al. 2021 Earth Science Reviews; Kendall et al. 2006 in Lloyd et al. 2020</v>
      </c>
      <c r="M7791" t="s">
        <v>1335</v>
      </c>
      <c r="P7791" t="s">
        <v>243</v>
      </c>
      <c r="Q7791">
        <v>9.6</v>
      </c>
      <c r="V7791">
        <v>1</v>
      </c>
      <c r="W7791" t="s">
        <v>1371</v>
      </c>
      <c r="X7791" t="s">
        <v>1419</v>
      </c>
    </row>
    <row r="7792" spans="1:24" x14ac:dyDescent="0.3">
      <c r="A7792">
        <v>10273</v>
      </c>
      <c r="B7792" s="15" t="s">
        <v>857</v>
      </c>
      <c r="C7792" t="str">
        <f>_xlfn.XLOOKUP($B7792, STANDARDS!$A:$A, STANDARDS!$B:$B,,0,2)</f>
        <v>Trezona Fm, Upalinna Subgp, Umberatana Gp</v>
      </c>
      <c r="D7792" t="s">
        <v>535</v>
      </c>
      <c r="E7792" t="s">
        <v>1192</v>
      </c>
      <c r="J7792" cm="1">
        <f t="array" ref="J7792:L7792">_xlfn.XLOOKUP($C7792, AGE!$A:$A,AGE!$B:$D,,0,2)</f>
        <v>643</v>
      </c>
      <c r="K7792">
        <v>3</v>
      </c>
      <c r="L7792" t="str">
        <v>Preiss 1998 in Fromhold and Wallace 2012; Williams et al. 2008; Fromhold and Wallace 2012; Hoffman et al. 2021 Earth Science Reviews; Kendall et al. 2006 in Lloyd et al. 2020</v>
      </c>
      <c r="M7792" t="s">
        <v>1335</v>
      </c>
      <c r="P7792" t="s">
        <v>243</v>
      </c>
      <c r="Q7792">
        <v>-7.4</v>
      </c>
      <c r="V7792">
        <v>1</v>
      </c>
      <c r="W7792" t="s">
        <v>1371</v>
      </c>
      <c r="X7792" t="s">
        <v>1419</v>
      </c>
    </row>
    <row r="7793" spans="1:24" x14ac:dyDescent="0.3">
      <c r="A7793">
        <v>10274</v>
      </c>
      <c r="B7793" s="15" t="s">
        <v>856</v>
      </c>
      <c r="C7793" t="str">
        <f>_xlfn.XLOOKUP($B7793, STANDARDS!$A:$A, STANDARDS!$B:$B,,0,2)</f>
        <v>Etina Fm, Upalinna Subgp, Umberatana Gp</v>
      </c>
      <c r="D7793" t="s">
        <v>535</v>
      </c>
      <c r="E7793" t="s">
        <v>1194</v>
      </c>
      <c r="J7793" cm="1">
        <f t="array" ref="J7793:L7793">_xlfn.XLOOKUP($C7793, AGE!$A:$A,AGE!$B:$D,,0,2)</f>
        <v>643</v>
      </c>
      <c r="K7793">
        <v>3</v>
      </c>
      <c r="L7793" t="str">
        <v>Preiss 1998 in Fromhold and Wallace 2012; Williams et al. 2008; Fromhold and Wallace 2012; Hoffman et al. 2021 Earth Science Reviews; Kendall et al. 2006 in Lloyd et al. 2020</v>
      </c>
      <c r="M7793" t="s">
        <v>1335</v>
      </c>
      <c r="P7793" t="s">
        <v>243</v>
      </c>
      <c r="Q7793">
        <v>9.4</v>
      </c>
      <c r="V7793">
        <v>1</v>
      </c>
      <c r="W7793" t="s">
        <v>1371</v>
      </c>
      <c r="X7793" t="s">
        <v>1419</v>
      </c>
    </row>
    <row r="7794" spans="1:24" x14ac:dyDescent="0.3">
      <c r="A7794">
        <v>10275</v>
      </c>
      <c r="B7794" s="15" t="s">
        <v>856</v>
      </c>
      <c r="C7794" t="str">
        <f>_xlfn.XLOOKUP($B7794, STANDARDS!$A:$A, STANDARDS!$B:$B,,0,2)</f>
        <v>Etina Fm, Upalinna Subgp, Umberatana Gp</v>
      </c>
      <c r="D7794" t="s">
        <v>535</v>
      </c>
      <c r="E7794" t="s">
        <v>1194</v>
      </c>
      <c r="J7794" cm="1">
        <f t="array" ref="J7794:L7794">_xlfn.XLOOKUP($C7794, AGE!$A:$A,AGE!$B:$D,,0,2)</f>
        <v>643</v>
      </c>
      <c r="K7794">
        <v>3</v>
      </c>
      <c r="L7794" t="str">
        <v>Preiss 1998 in Fromhold and Wallace 2012; Williams et al. 2008; Fromhold and Wallace 2012; Hoffman et al. 2021 Earth Science Reviews; Kendall et al. 2006 in Lloyd et al. 2020</v>
      </c>
      <c r="M7794" t="s">
        <v>1335</v>
      </c>
      <c r="P7794" t="s">
        <v>243</v>
      </c>
      <c r="Q7794">
        <v>9.1999999999999993</v>
      </c>
      <c r="V7794">
        <v>1</v>
      </c>
      <c r="W7794" t="s">
        <v>1371</v>
      </c>
      <c r="X7794" t="s">
        <v>1419</v>
      </c>
    </row>
    <row r="7795" spans="1:24" x14ac:dyDescent="0.3">
      <c r="A7795">
        <v>10276</v>
      </c>
      <c r="B7795" s="15" t="s">
        <v>856</v>
      </c>
      <c r="C7795" t="str">
        <f>_xlfn.XLOOKUP($B7795, STANDARDS!$A:$A, STANDARDS!$B:$B,,0,2)</f>
        <v>Etina Fm, Upalinna Subgp, Umberatana Gp</v>
      </c>
      <c r="D7795" t="s">
        <v>535</v>
      </c>
      <c r="E7795" t="s">
        <v>1194</v>
      </c>
      <c r="J7795" cm="1">
        <f t="array" ref="J7795:L7795">_xlfn.XLOOKUP($C7795, AGE!$A:$A,AGE!$B:$D,,0,2)</f>
        <v>643</v>
      </c>
      <c r="K7795">
        <v>3</v>
      </c>
      <c r="L7795" t="str">
        <v>Preiss 1998 in Fromhold and Wallace 2012; Williams et al. 2008; Fromhold and Wallace 2012; Hoffman et al. 2021 Earth Science Reviews; Kendall et al. 2006 in Lloyd et al. 2020</v>
      </c>
      <c r="M7795" t="s">
        <v>1335</v>
      </c>
      <c r="P7795" t="s">
        <v>243</v>
      </c>
      <c r="Q7795">
        <v>8.9</v>
      </c>
      <c r="V7795">
        <v>1</v>
      </c>
      <c r="W7795" t="s">
        <v>1371</v>
      </c>
      <c r="X7795" t="s">
        <v>1419</v>
      </c>
    </row>
    <row r="7796" spans="1:24" x14ac:dyDescent="0.3">
      <c r="A7796">
        <v>10277</v>
      </c>
      <c r="B7796" s="15" t="s">
        <v>856</v>
      </c>
      <c r="C7796" t="str">
        <f>_xlfn.XLOOKUP($B7796, STANDARDS!$A:$A, STANDARDS!$B:$B,,0,2)</f>
        <v>Etina Fm, Upalinna Subgp, Umberatana Gp</v>
      </c>
      <c r="D7796" t="s">
        <v>535</v>
      </c>
      <c r="E7796" t="s">
        <v>1194</v>
      </c>
      <c r="J7796" cm="1">
        <f t="array" ref="J7796:L7796">_xlfn.XLOOKUP($C7796, AGE!$A:$A,AGE!$B:$D,,0,2)</f>
        <v>643</v>
      </c>
      <c r="K7796">
        <v>3</v>
      </c>
      <c r="L7796" t="str">
        <v>Preiss 1998 in Fromhold and Wallace 2012; Williams et al. 2008; Fromhold and Wallace 2012; Hoffman et al. 2021 Earth Science Reviews; Kendall et al. 2006 in Lloyd et al. 2020</v>
      </c>
      <c r="M7796" t="s">
        <v>1335</v>
      </c>
      <c r="P7796" t="s">
        <v>243</v>
      </c>
      <c r="Q7796">
        <v>9.3000000000000007</v>
      </c>
      <c r="V7796">
        <v>1</v>
      </c>
      <c r="W7796" t="s">
        <v>1371</v>
      </c>
      <c r="X7796" t="s">
        <v>1419</v>
      </c>
    </row>
    <row r="7797" spans="1:24" x14ac:dyDescent="0.3">
      <c r="A7797">
        <v>10278</v>
      </c>
      <c r="B7797" s="15" t="s">
        <v>856</v>
      </c>
      <c r="C7797" t="str">
        <f>_xlfn.XLOOKUP($B7797, STANDARDS!$A:$A, STANDARDS!$B:$B,,0,2)</f>
        <v>Etina Fm, Upalinna Subgp, Umberatana Gp</v>
      </c>
      <c r="D7797" t="s">
        <v>535</v>
      </c>
      <c r="E7797" t="s">
        <v>1194</v>
      </c>
      <c r="J7797" cm="1">
        <f t="array" ref="J7797:L7797">_xlfn.XLOOKUP($C7797, AGE!$A:$A,AGE!$B:$D,,0,2)</f>
        <v>643</v>
      </c>
      <c r="K7797">
        <v>3</v>
      </c>
      <c r="L7797" t="str">
        <v>Preiss 1998 in Fromhold and Wallace 2012; Williams et al. 2008; Fromhold and Wallace 2012; Hoffman et al. 2021 Earth Science Reviews; Kendall et al. 2006 in Lloyd et al. 2020</v>
      </c>
      <c r="M7797" t="s">
        <v>1335</v>
      </c>
      <c r="P7797" t="s">
        <v>243</v>
      </c>
      <c r="Q7797">
        <v>9</v>
      </c>
      <c r="V7797">
        <v>1</v>
      </c>
      <c r="W7797" t="s">
        <v>1371</v>
      </c>
      <c r="X7797" t="s">
        <v>1419</v>
      </c>
    </row>
    <row r="7798" spans="1:24" x14ac:dyDescent="0.3">
      <c r="A7798">
        <v>10279</v>
      </c>
      <c r="B7798" s="15" t="s">
        <v>856</v>
      </c>
      <c r="C7798" t="str">
        <f>_xlfn.XLOOKUP($B7798, STANDARDS!$A:$A, STANDARDS!$B:$B,,0,2)</f>
        <v>Etina Fm, Upalinna Subgp, Umberatana Gp</v>
      </c>
      <c r="D7798" t="s">
        <v>535</v>
      </c>
      <c r="E7798" t="s">
        <v>1194</v>
      </c>
      <c r="J7798" cm="1">
        <f t="array" ref="J7798:L7798">_xlfn.XLOOKUP($C7798, AGE!$A:$A,AGE!$B:$D,,0,2)</f>
        <v>643</v>
      </c>
      <c r="K7798">
        <v>3</v>
      </c>
      <c r="L7798" t="str">
        <v>Preiss 1998 in Fromhold and Wallace 2012; Williams et al. 2008; Fromhold and Wallace 2012; Hoffman et al. 2021 Earth Science Reviews; Kendall et al. 2006 in Lloyd et al. 2020</v>
      </c>
      <c r="M7798" t="s">
        <v>1335</v>
      </c>
      <c r="P7798" t="s">
        <v>243</v>
      </c>
      <c r="Q7798">
        <v>9.4</v>
      </c>
      <c r="V7798">
        <v>1</v>
      </c>
      <c r="W7798" t="s">
        <v>1371</v>
      </c>
      <c r="X7798" t="s">
        <v>1419</v>
      </c>
    </row>
    <row r="7799" spans="1:24" x14ac:dyDescent="0.3">
      <c r="A7799">
        <v>10280</v>
      </c>
      <c r="B7799" s="15" t="s">
        <v>857</v>
      </c>
      <c r="C7799" t="str">
        <f>_xlfn.XLOOKUP($B7799, STANDARDS!$A:$A, STANDARDS!$B:$B,,0,2)</f>
        <v>Trezona Fm, Upalinna Subgp, Umberatana Gp</v>
      </c>
      <c r="D7799" t="s">
        <v>535</v>
      </c>
      <c r="E7799" t="s">
        <v>1193</v>
      </c>
      <c r="J7799" cm="1">
        <f t="array" ref="J7799:L7799">_xlfn.XLOOKUP($C7799, AGE!$A:$A,AGE!$B:$D,,0,2)</f>
        <v>643</v>
      </c>
      <c r="K7799">
        <v>3</v>
      </c>
      <c r="L7799" t="str">
        <v>Preiss 1998 in Fromhold and Wallace 2012; Williams et al. 2008; Fromhold and Wallace 2012; Hoffman et al. 2021 Earth Science Reviews; Kendall et al. 2006 in Lloyd et al. 2020</v>
      </c>
      <c r="M7799" t="s">
        <v>1335</v>
      </c>
      <c r="P7799" t="s">
        <v>243</v>
      </c>
      <c r="Q7799">
        <v>-5.4</v>
      </c>
      <c r="V7799">
        <v>1</v>
      </c>
      <c r="W7799" t="s">
        <v>1371</v>
      </c>
      <c r="X7799" t="s">
        <v>1419</v>
      </c>
    </row>
    <row r="7800" spans="1:24" x14ac:dyDescent="0.3">
      <c r="A7800">
        <v>10281</v>
      </c>
      <c r="B7800" s="15" t="s">
        <v>856</v>
      </c>
      <c r="C7800" t="str">
        <f>_xlfn.XLOOKUP($B7800, STANDARDS!$A:$A, STANDARDS!$B:$B,,0,2)</f>
        <v>Etina Fm, Upalinna Subgp, Umberatana Gp</v>
      </c>
      <c r="D7800" t="s">
        <v>535</v>
      </c>
      <c r="E7800" t="s">
        <v>1194</v>
      </c>
      <c r="J7800" cm="1">
        <f t="array" ref="J7800:L7800">_xlfn.XLOOKUP($C7800, AGE!$A:$A,AGE!$B:$D,,0,2)</f>
        <v>643</v>
      </c>
      <c r="K7800">
        <v>3</v>
      </c>
      <c r="L7800" t="str">
        <v>Preiss 1998 in Fromhold and Wallace 2012; Williams et al. 2008; Fromhold and Wallace 2012; Hoffman et al. 2021 Earth Science Reviews; Kendall et al. 2006 in Lloyd et al. 2020</v>
      </c>
      <c r="M7800" t="s">
        <v>1335</v>
      </c>
      <c r="P7800" t="s">
        <v>243</v>
      </c>
      <c r="Q7800">
        <v>3.2</v>
      </c>
      <c r="V7800">
        <v>1</v>
      </c>
      <c r="W7800" t="s">
        <v>1371</v>
      </c>
      <c r="X7800" t="s">
        <v>1419</v>
      </c>
    </row>
    <row r="7801" spans="1:24" x14ac:dyDescent="0.3">
      <c r="A7801">
        <v>10282</v>
      </c>
      <c r="B7801" s="15" t="s">
        <v>856</v>
      </c>
      <c r="C7801" t="str">
        <f>_xlfn.XLOOKUP($B7801, STANDARDS!$A:$A, STANDARDS!$B:$B,,0,2)</f>
        <v>Etina Fm, Upalinna Subgp, Umberatana Gp</v>
      </c>
      <c r="D7801" t="s">
        <v>535</v>
      </c>
      <c r="E7801" t="s">
        <v>1194</v>
      </c>
      <c r="J7801" cm="1">
        <f t="array" ref="J7801:L7801">_xlfn.XLOOKUP($C7801, AGE!$A:$A,AGE!$B:$D,,0,2)</f>
        <v>643</v>
      </c>
      <c r="K7801">
        <v>3</v>
      </c>
      <c r="L7801" t="str">
        <v>Preiss 1998 in Fromhold and Wallace 2012; Williams et al. 2008; Fromhold and Wallace 2012; Hoffman et al. 2021 Earth Science Reviews; Kendall et al. 2006 in Lloyd et al. 2020</v>
      </c>
      <c r="M7801" t="s">
        <v>1335</v>
      </c>
      <c r="P7801" t="s">
        <v>243</v>
      </c>
      <c r="Q7801">
        <v>9.4</v>
      </c>
      <c r="V7801">
        <v>1</v>
      </c>
      <c r="W7801" t="s">
        <v>1371</v>
      </c>
      <c r="X7801" t="s">
        <v>1419</v>
      </c>
    </row>
    <row r="7802" spans="1:24" x14ac:dyDescent="0.3">
      <c r="A7802">
        <v>10283</v>
      </c>
      <c r="B7802" s="15" t="s">
        <v>857</v>
      </c>
      <c r="C7802" t="str">
        <f>_xlfn.XLOOKUP($B7802, STANDARDS!$A:$A, STANDARDS!$B:$B,,0,2)</f>
        <v>Trezona Fm, Upalinna Subgp, Umberatana Gp</v>
      </c>
      <c r="D7802" t="s">
        <v>535</v>
      </c>
      <c r="E7802" t="s">
        <v>1193</v>
      </c>
      <c r="J7802" cm="1">
        <f t="array" ref="J7802:L7802">_xlfn.XLOOKUP($C7802, AGE!$A:$A,AGE!$B:$D,,0,2)</f>
        <v>643</v>
      </c>
      <c r="K7802">
        <v>3</v>
      </c>
      <c r="L7802" t="str">
        <v>Preiss 1998 in Fromhold and Wallace 2012; Williams et al. 2008; Fromhold and Wallace 2012; Hoffman et al. 2021 Earth Science Reviews; Kendall et al. 2006 in Lloyd et al. 2020</v>
      </c>
      <c r="M7802" t="s">
        <v>1335</v>
      </c>
      <c r="P7802" t="s">
        <v>243</v>
      </c>
      <c r="Q7802">
        <v>-8.8000000000000007</v>
      </c>
      <c r="V7802">
        <v>1</v>
      </c>
      <c r="W7802" t="s">
        <v>1371</v>
      </c>
      <c r="X7802" t="s">
        <v>1419</v>
      </c>
    </row>
    <row r="7803" spans="1:24" x14ac:dyDescent="0.3">
      <c r="A7803">
        <v>10284</v>
      </c>
      <c r="B7803" s="15" t="s">
        <v>862</v>
      </c>
      <c r="C7803" t="str">
        <f>_xlfn.XLOOKUP($B7803, STANDARDS!$A:$A, STANDARDS!$B:$B,,0,2)</f>
        <v>Enorama Shale, Upalinna Subgp, Umberatana Gp</v>
      </c>
      <c r="D7803" t="s">
        <v>535</v>
      </c>
      <c r="E7803" t="s">
        <v>1198</v>
      </c>
      <c r="J7803" cm="1">
        <f t="array" ref="J7803:L7803">_xlfn.XLOOKUP($C7803, AGE!$A:$A,AGE!$B:$D,,0,2)</f>
        <v>643</v>
      </c>
      <c r="K7803">
        <v>3</v>
      </c>
      <c r="L7803" t="str">
        <v>Preiss 1998 in Fromhold and Wallace 2012; Williams et al. 2008; Fromhold and Wallace 2012; Hoffman et al. 2021 Earth Science Reviews; Kendall et al. 2006 in Lloyd et al. 2020</v>
      </c>
      <c r="M7803" t="s">
        <v>1335</v>
      </c>
      <c r="P7803" t="s">
        <v>243</v>
      </c>
      <c r="Q7803">
        <v>4</v>
      </c>
      <c r="V7803">
        <v>1</v>
      </c>
      <c r="W7803" t="s">
        <v>1371</v>
      </c>
      <c r="X7803" t="s">
        <v>1419</v>
      </c>
    </row>
    <row r="7804" spans="1:24" x14ac:dyDescent="0.3">
      <c r="A7804">
        <v>10285</v>
      </c>
      <c r="B7804" s="15" t="s">
        <v>857</v>
      </c>
      <c r="C7804" t="str">
        <f>_xlfn.XLOOKUP($B7804, STANDARDS!$A:$A, STANDARDS!$B:$B,,0,2)</f>
        <v>Trezona Fm, Upalinna Subgp, Umberatana Gp</v>
      </c>
      <c r="D7804" t="s">
        <v>535</v>
      </c>
      <c r="E7804" t="s">
        <v>1193</v>
      </c>
      <c r="J7804" cm="1">
        <f t="array" ref="J7804:L7804">_xlfn.XLOOKUP($C7804, AGE!$A:$A,AGE!$B:$D,,0,2)</f>
        <v>643</v>
      </c>
      <c r="K7804">
        <v>3</v>
      </c>
      <c r="L7804" t="str">
        <v>Preiss 1998 in Fromhold and Wallace 2012; Williams et al. 2008; Fromhold and Wallace 2012; Hoffman et al. 2021 Earth Science Reviews; Kendall et al. 2006 in Lloyd et al. 2020</v>
      </c>
      <c r="M7804" t="s">
        <v>1335</v>
      </c>
      <c r="P7804" t="s">
        <v>243</v>
      </c>
      <c r="Q7804">
        <v>-9.4</v>
      </c>
      <c r="V7804">
        <v>1</v>
      </c>
      <c r="W7804" t="s">
        <v>1371</v>
      </c>
      <c r="X7804" t="s">
        <v>1419</v>
      </c>
    </row>
    <row r="7805" spans="1:24" x14ac:dyDescent="0.3">
      <c r="A7805">
        <v>10286</v>
      </c>
      <c r="B7805" s="15" t="s">
        <v>862</v>
      </c>
      <c r="C7805" t="str">
        <f>_xlfn.XLOOKUP($B7805, STANDARDS!$A:$A, STANDARDS!$B:$B,,0,2)</f>
        <v>Enorama Shale, Upalinna Subgp, Umberatana Gp</v>
      </c>
      <c r="D7805" t="s">
        <v>535</v>
      </c>
      <c r="E7805" t="s">
        <v>1199</v>
      </c>
      <c r="J7805" cm="1">
        <f t="array" ref="J7805:L7805">_xlfn.XLOOKUP($C7805, AGE!$A:$A,AGE!$B:$D,,0,2)</f>
        <v>643</v>
      </c>
      <c r="K7805">
        <v>3</v>
      </c>
      <c r="L7805" t="str">
        <v>Preiss 1998 in Fromhold and Wallace 2012; Williams et al. 2008; Fromhold and Wallace 2012; Hoffman et al. 2021 Earth Science Reviews; Kendall et al. 2006 in Lloyd et al. 2020</v>
      </c>
      <c r="M7805" t="s">
        <v>1335</v>
      </c>
      <c r="P7805" t="s">
        <v>243</v>
      </c>
      <c r="Q7805">
        <v>5.3</v>
      </c>
      <c r="V7805">
        <v>1</v>
      </c>
      <c r="W7805" t="s">
        <v>1371</v>
      </c>
      <c r="X7805" t="s">
        <v>1419</v>
      </c>
    </row>
    <row r="7806" spans="1:24" x14ac:dyDescent="0.3">
      <c r="A7806">
        <v>10287</v>
      </c>
      <c r="B7806" s="15" t="s">
        <v>837</v>
      </c>
      <c r="C7806" t="str">
        <f>_xlfn.XLOOKUP($B7806, STANDARDS!$A:$A, STANDARDS!$B:$B,,0,2)</f>
        <v>Tapley Hill Fm, Nepouie Subgp, Umberatana Gp</v>
      </c>
      <c r="D7806" t="s">
        <v>535</v>
      </c>
      <c r="E7806" t="s">
        <v>1194</v>
      </c>
      <c r="J7806" cm="1">
        <f t="array" ref="J7806:L7806">_xlfn.XLOOKUP($C7806, AGE!$A:$A,AGE!$B:$D,,0,2)</f>
        <v>654</v>
      </c>
      <c r="K7806">
        <v>14</v>
      </c>
      <c r="L7806" t="str">
        <v>Letche and Wallace 2015; Hoffman et al. 2021 Earth Science Revews; Kendall et al. 2006 in Lloyd et al. 2020</v>
      </c>
      <c r="M7806" t="s">
        <v>1335</v>
      </c>
      <c r="P7806" t="s">
        <v>243</v>
      </c>
      <c r="Q7806">
        <v>0.8</v>
      </c>
      <c r="V7806">
        <v>1</v>
      </c>
      <c r="W7806" t="s">
        <v>1371</v>
      </c>
      <c r="X7806" t="s">
        <v>1419</v>
      </c>
    </row>
    <row r="7807" spans="1:24" x14ac:dyDescent="0.3">
      <c r="A7807">
        <v>10288</v>
      </c>
      <c r="B7807" s="15" t="s">
        <v>862</v>
      </c>
      <c r="C7807" t="str">
        <f>_xlfn.XLOOKUP($B7807, STANDARDS!$A:$A, STANDARDS!$B:$B,,0,2)</f>
        <v>Enorama Shale, Upalinna Subgp, Umberatana Gp</v>
      </c>
      <c r="D7807" t="s">
        <v>535</v>
      </c>
      <c r="E7807" t="s">
        <v>1199</v>
      </c>
      <c r="J7807" cm="1">
        <f t="array" ref="J7807:L7807">_xlfn.XLOOKUP($C7807, AGE!$A:$A,AGE!$B:$D,,0,2)</f>
        <v>643</v>
      </c>
      <c r="K7807">
        <v>3</v>
      </c>
      <c r="L7807" t="str">
        <v>Preiss 1998 in Fromhold and Wallace 2012; Williams et al. 2008; Fromhold and Wallace 2012; Hoffman et al. 2021 Earth Science Reviews; Kendall et al. 2006 in Lloyd et al. 2020</v>
      </c>
      <c r="M7807" t="s">
        <v>1335</v>
      </c>
      <c r="P7807" t="s">
        <v>243</v>
      </c>
      <c r="Q7807">
        <v>5.7</v>
      </c>
      <c r="V7807">
        <v>1</v>
      </c>
      <c r="W7807" t="s">
        <v>1371</v>
      </c>
      <c r="X7807" t="s">
        <v>1419</v>
      </c>
    </row>
    <row r="7808" spans="1:24" x14ac:dyDescent="0.3">
      <c r="A7808">
        <v>10289</v>
      </c>
      <c r="B7808" s="15" t="s">
        <v>862</v>
      </c>
      <c r="C7808" t="str">
        <f>_xlfn.XLOOKUP($B7808, STANDARDS!$A:$A, STANDARDS!$B:$B,,0,2)</f>
        <v>Enorama Shale, Upalinna Subgp, Umberatana Gp</v>
      </c>
      <c r="D7808" t="s">
        <v>535</v>
      </c>
      <c r="E7808" t="s">
        <v>1199</v>
      </c>
      <c r="J7808" cm="1">
        <f t="array" ref="J7808:L7808">_xlfn.XLOOKUP($C7808, AGE!$A:$A,AGE!$B:$D,,0,2)</f>
        <v>643</v>
      </c>
      <c r="K7808">
        <v>3</v>
      </c>
      <c r="L7808" t="str">
        <v>Preiss 1998 in Fromhold and Wallace 2012; Williams et al. 2008; Fromhold and Wallace 2012; Hoffman et al. 2021 Earth Science Reviews; Kendall et al. 2006 in Lloyd et al. 2020</v>
      </c>
      <c r="M7808" t="s">
        <v>1335</v>
      </c>
      <c r="P7808" t="s">
        <v>243</v>
      </c>
      <c r="Q7808">
        <v>5.4</v>
      </c>
      <c r="V7808">
        <v>1</v>
      </c>
      <c r="W7808" t="s">
        <v>1371</v>
      </c>
      <c r="X7808" t="s">
        <v>1419</v>
      </c>
    </row>
    <row r="7809" spans="1:24" x14ac:dyDescent="0.3">
      <c r="A7809">
        <v>10290</v>
      </c>
      <c r="B7809" s="15" t="s">
        <v>862</v>
      </c>
      <c r="C7809" t="str">
        <f>_xlfn.XLOOKUP($B7809, STANDARDS!$A:$A, STANDARDS!$B:$B,,0,2)</f>
        <v>Enorama Shale, Upalinna Subgp, Umberatana Gp</v>
      </c>
      <c r="D7809" t="s">
        <v>535</v>
      </c>
      <c r="E7809" t="s">
        <v>1199</v>
      </c>
      <c r="J7809" cm="1">
        <f t="array" ref="J7809:L7809">_xlfn.XLOOKUP($C7809, AGE!$A:$A,AGE!$B:$D,,0,2)</f>
        <v>643</v>
      </c>
      <c r="K7809">
        <v>3</v>
      </c>
      <c r="L7809" t="str">
        <v>Preiss 1998 in Fromhold and Wallace 2012; Williams et al. 2008; Fromhold and Wallace 2012; Hoffman et al. 2021 Earth Science Reviews; Kendall et al. 2006 in Lloyd et al. 2020</v>
      </c>
      <c r="M7809" t="s">
        <v>1335</v>
      </c>
      <c r="P7809" t="s">
        <v>243</v>
      </c>
      <c r="Q7809">
        <v>6</v>
      </c>
      <c r="V7809">
        <v>1</v>
      </c>
      <c r="W7809" t="s">
        <v>1371</v>
      </c>
      <c r="X7809" t="s">
        <v>1419</v>
      </c>
    </row>
    <row r="7810" spans="1:24" x14ac:dyDescent="0.3">
      <c r="A7810">
        <v>10291</v>
      </c>
      <c r="B7810" s="15" t="s">
        <v>862</v>
      </c>
      <c r="C7810" t="str">
        <f>_xlfn.XLOOKUP($B7810, STANDARDS!$A:$A, STANDARDS!$B:$B,,0,2)</f>
        <v>Enorama Shale, Upalinna Subgp, Umberatana Gp</v>
      </c>
      <c r="D7810" t="s">
        <v>535</v>
      </c>
      <c r="E7810" t="s">
        <v>1199</v>
      </c>
      <c r="J7810" cm="1">
        <f t="array" ref="J7810:L7810">_xlfn.XLOOKUP($C7810, AGE!$A:$A,AGE!$B:$D,,0,2)</f>
        <v>643</v>
      </c>
      <c r="K7810">
        <v>3</v>
      </c>
      <c r="L7810" t="str">
        <v>Preiss 1998 in Fromhold and Wallace 2012; Williams et al. 2008; Fromhold and Wallace 2012; Hoffman et al. 2021 Earth Science Reviews; Kendall et al. 2006 in Lloyd et al. 2020</v>
      </c>
      <c r="M7810" t="s">
        <v>1335</v>
      </c>
      <c r="P7810" t="s">
        <v>243</v>
      </c>
      <c r="Q7810">
        <v>0.5</v>
      </c>
      <c r="V7810">
        <v>1</v>
      </c>
      <c r="W7810" t="s">
        <v>1371</v>
      </c>
      <c r="X7810" t="s">
        <v>1419</v>
      </c>
    </row>
    <row r="7811" spans="1:24" x14ac:dyDescent="0.3">
      <c r="A7811">
        <v>10292</v>
      </c>
      <c r="B7811" s="15" t="s">
        <v>862</v>
      </c>
      <c r="C7811" t="str">
        <f>_xlfn.XLOOKUP($B7811, STANDARDS!$A:$A, STANDARDS!$B:$B,,0,2)</f>
        <v>Enorama Shale, Upalinna Subgp, Umberatana Gp</v>
      </c>
      <c r="D7811" t="s">
        <v>535</v>
      </c>
      <c r="E7811" t="s">
        <v>1199</v>
      </c>
      <c r="J7811" cm="1">
        <f t="array" ref="J7811:L7811">_xlfn.XLOOKUP($C7811, AGE!$A:$A,AGE!$B:$D,,0,2)</f>
        <v>643</v>
      </c>
      <c r="K7811">
        <v>3</v>
      </c>
      <c r="L7811" t="str">
        <v>Preiss 1998 in Fromhold and Wallace 2012; Williams et al. 2008; Fromhold and Wallace 2012; Hoffman et al. 2021 Earth Science Reviews; Kendall et al. 2006 in Lloyd et al. 2020</v>
      </c>
      <c r="M7811" t="s">
        <v>1335</v>
      </c>
      <c r="P7811" t="s">
        <v>243</v>
      </c>
      <c r="Q7811">
        <v>4.9000000000000004</v>
      </c>
      <c r="V7811">
        <v>1</v>
      </c>
      <c r="W7811" t="s">
        <v>1371</v>
      </c>
      <c r="X7811" t="s">
        <v>1419</v>
      </c>
    </row>
    <row r="7812" spans="1:24" x14ac:dyDescent="0.3">
      <c r="A7812">
        <v>10293</v>
      </c>
      <c r="B7812" s="15" t="s">
        <v>862</v>
      </c>
      <c r="C7812" t="str">
        <f>_xlfn.XLOOKUP($B7812, STANDARDS!$A:$A, STANDARDS!$B:$B,,0,2)</f>
        <v>Enorama Shale, Upalinna Subgp, Umberatana Gp</v>
      </c>
      <c r="D7812" t="s">
        <v>535</v>
      </c>
      <c r="E7812" t="s">
        <v>1199</v>
      </c>
      <c r="J7812" cm="1">
        <f t="array" ref="J7812:L7812">_xlfn.XLOOKUP($C7812, AGE!$A:$A,AGE!$B:$D,,0,2)</f>
        <v>643</v>
      </c>
      <c r="K7812">
        <v>3</v>
      </c>
      <c r="L7812" t="str">
        <v>Preiss 1998 in Fromhold and Wallace 2012; Williams et al. 2008; Fromhold and Wallace 2012; Hoffman et al. 2021 Earth Science Reviews; Kendall et al. 2006 in Lloyd et al. 2020</v>
      </c>
      <c r="M7812" t="s">
        <v>1335</v>
      </c>
      <c r="P7812" t="s">
        <v>243</v>
      </c>
      <c r="Q7812">
        <v>4.0999999999999996</v>
      </c>
      <c r="V7812">
        <v>1</v>
      </c>
      <c r="W7812" t="s">
        <v>1371</v>
      </c>
      <c r="X7812" t="s">
        <v>1419</v>
      </c>
    </row>
    <row r="7813" spans="1:24" x14ac:dyDescent="0.3">
      <c r="A7813">
        <v>10294</v>
      </c>
      <c r="B7813" s="15" t="s">
        <v>857</v>
      </c>
      <c r="C7813" t="str">
        <f>_xlfn.XLOOKUP($B7813, STANDARDS!$A:$A, STANDARDS!$B:$B,,0,2)</f>
        <v>Trezona Fm, Upalinna Subgp, Umberatana Gp</v>
      </c>
      <c r="D7813" t="s">
        <v>535</v>
      </c>
      <c r="E7813" t="s">
        <v>1195</v>
      </c>
      <c r="J7813" cm="1">
        <f t="array" ref="J7813:L7813">_xlfn.XLOOKUP($C7813, AGE!$A:$A,AGE!$B:$D,,0,2)</f>
        <v>643</v>
      </c>
      <c r="K7813">
        <v>3</v>
      </c>
      <c r="L7813" t="str">
        <v>Preiss 1998 in Fromhold and Wallace 2012; Williams et al. 2008; Fromhold and Wallace 2012; Hoffman et al. 2021 Earth Science Reviews; Kendall et al. 2006 in Lloyd et al. 2020</v>
      </c>
      <c r="M7813" t="s">
        <v>1335</v>
      </c>
      <c r="P7813" t="s">
        <v>243</v>
      </c>
      <c r="Q7813">
        <v>-5.7</v>
      </c>
      <c r="V7813">
        <v>1</v>
      </c>
      <c r="W7813" t="s">
        <v>1371</v>
      </c>
      <c r="X7813" t="s">
        <v>1419</v>
      </c>
    </row>
    <row r="7814" spans="1:24" x14ac:dyDescent="0.3">
      <c r="A7814">
        <v>10295</v>
      </c>
      <c r="B7814" s="15" t="s">
        <v>862</v>
      </c>
      <c r="C7814" t="str">
        <f>_xlfn.XLOOKUP($B7814, STANDARDS!$A:$A, STANDARDS!$B:$B,,0,2)</f>
        <v>Enorama Shale, Upalinna Subgp, Umberatana Gp</v>
      </c>
      <c r="D7814" t="s">
        <v>535</v>
      </c>
      <c r="E7814" t="s">
        <v>1199</v>
      </c>
      <c r="J7814" cm="1">
        <f t="array" ref="J7814:L7814">_xlfn.XLOOKUP($C7814, AGE!$A:$A,AGE!$B:$D,,0,2)</f>
        <v>643</v>
      </c>
      <c r="K7814">
        <v>3</v>
      </c>
      <c r="L7814" t="str">
        <v>Preiss 1998 in Fromhold and Wallace 2012; Williams et al. 2008; Fromhold and Wallace 2012; Hoffman et al. 2021 Earth Science Reviews; Kendall et al. 2006 in Lloyd et al. 2020</v>
      </c>
      <c r="M7814" t="s">
        <v>1335</v>
      </c>
      <c r="P7814" t="s">
        <v>243</v>
      </c>
      <c r="Q7814">
        <v>-0.6</v>
      </c>
      <c r="V7814">
        <v>1</v>
      </c>
      <c r="W7814" t="s">
        <v>1371</v>
      </c>
      <c r="X7814" t="s">
        <v>1419</v>
      </c>
    </row>
    <row r="7815" spans="1:24" x14ac:dyDescent="0.3">
      <c r="A7815">
        <v>10296</v>
      </c>
      <c r="B7815" s="15" t="s">
        <v>857</v>
      </c>
      <c r="C7815" t="str">
        <f>_xlfn.XLOOKUP($B7815, STANDARDS!$A:$A, STANDARDS!$B:$B,,0,2)</f>
        <v>Trezona Fm, Upalinna Subgp, Umberatana Gp</v>
      </c>
      <c r="D7815" t="s">
        <v>535</v>
      </c>
      <c r="E7815" t="s">
        <v>1193</v>
      </c>
      <c r="J7815" cm="1">
        <f t="array" ref="J7815:L7815">_xlfn.XLOOKUP($C7815, AGE!$A:$A,AGE!$B:$D,,0,2)</f>
        <v>643</v>
      </c>
      <c r="K7815">
        <v>3</v>
      </c>
      <c r="L7815" t="str">
        <v>Preiss 1998 in Fromhold and Wallace 2012; Williams et al. 2008; Fromhold and Wallace 2012; Hoffman et al. 2021 Earth Science Reviews; Kendall et al. 2006 in Lloyd et al. 2020</v>
      </c>
      <c r="M7815" t="s">
        <v>583</v>
      </c>
      <c r="P7815" t="s">
        <v>243</v>
      </c>
      <c r="Q7815">
        <v>-4</v>
      </c>
      <c r="V7815">
        <v>1</v>
      </c>
      <c r="W7815" t="s">
        <v>1371</v>
      </c>
      <c r="X7815" t="s">
        <v>1419</v>
      </c>
    </row>
    <row r="7816" spans="1:24" x14ac:dyDescent="0.3">
      <c r="A7816">
        <v>10297</v>
      </c>
      <c r="B7816" s="15" t="s">
        <v>857</v>
      </c>
      <c r="C7816" t="str">
        <f>_xlfn.XLOOKUP($B7816, STANDARDS!$A:$A, STANDARDS!$B:$B,,0,2)</f>
        <v>Trezona Fm, Upalinna Subgp, Umberatana Gp</v>
      </c>
      <c r="D7816" t="s">
        <v>535</v>
      </c>
      <c r="E7816" t="s">
        <v>1193</v>
      </c>
      <c r="J7816" cm="1">
        <f t="array" ref="J7816:L7816">_xlfn.XLOOKUP($C7816, AGE!$A:$A,AGE!$B:$D,,0,2)</f>
        <v>643</v>
      </c>
      <c r="K7816">
        <v>3</v>
      </c>
      <c r="L7816" t="str">
        <v>Preiss 1998 in Fromhold and Wallace 2012; Williams et al. 2008; Fromhold and Wallace 2012; Hoffman et al. 2021 Earth Science Reviews; Kendall et al. 2006 in Lloyd et al. 2020</v>
      </c>
      <c r="M7816" t="s">
        <v>583</v>
      </c>
      <c r="P7816" t="s">
        <v>243</v>
      </c>
      <c r="Q7816">
        <v>-4.3</v>
      </c>
      <c r="V7816">
        <v>1</v>
      </c>
      <c r="W7816" t="s">
        <v>1371</v>
      </c>
      <c r="X7816" t="s">
        <v>1419</v>
      </c>
    </row>
    <row r="7817" spans="1:24" x14ac:dyDescent="0.3">
      <c r="A7817">
        <v>10298</v>
      </c>
      <c r="B7817" s="15" t="s">
        <v>857</v>
      </c>
      <c r="C7817" t="str">
        <f>_xlfn.XLOOKUP($B7817, STANDARDS!$A:$A, STANDARDS!$B:$B,,0,2)</f>
        <v>Trezona Fm, Upalinna Subgp, Umberatana Gp</v>
      </c>
      <c r="D7817" t="s">
        <v>535</v>
      </c>
      <c r="E7817" t="s">
        <v>1193</v>
      </c>
      <c r="J7817" cm="1">
        <f t="array" ref="J7817:L7817">_xlfn.XLOOKUP($C7817, AGE!$A:$A,AGE!$B:$D,,0,2)</f>
        <v>643</v>
      </c>
      <c r="K7817">
        <v>3</v>
      </c>
      <c r="L7817" t="str">
        <v>Preiss 1998 in Fromhold and Wallace 2012; Williams et al. 2008; Fromhold and Wallace 2012; Hoffman et al. 2021 Earth Science Reviews; Kendall et al. 2006 in Lloyd et al. 2020</v>
      </c>
      <c r="M7817" t="s">
        <v>583</v>
      </c>
      <c r="P7817" t="s">
        <v>243</v>
      </c>
      <c r="Q7817">
        <v>-4.3</v>
      </c>
      <c r="V7817">
        <v>1</v>
      </c>
      <c r="W7817" t="s">
        <v>1371</v>
      </c>
      <c r="X7817" t="s">
        <v>1419</v>
      </c>
    </row>
    <row r="7818" spans="1:24" x14ac:dyDescent="0.3">
      <c r="A7818">
        <v>10299</v>
      </c>
      <c r="B7818" s="15" t="s">
        <v>856</v>
      </c>
      <c r="C7818" t="str">
        <f>_xlfn.XLOOKUP($B7818, STANDARDS!$A:$A, STANDARDS!$B:$B,,0,2)</f>
        <v>Etina Fm, Upalinna Subgp, Umberatana Gp</v>
      </c>
      <c r="D7818" t="s">
        <v>535</v>
      </c>
      <c r="E7818" t="s">
        <v>1191</v>
      </c>
      <c r="J7818" cm="1">
        <f t="array" ref="J7818:L7818">_xlfn.XLOOKUP($C7818, AGE!$A:$A,AGE!$B:$D,,0,2)</f>
        <v>643</v>
      </c>
      <c r="K7818">
        <v>3</v>
      </c>
      <c r="L7818" t="str">
        <v>Preiss 1998 in Fromhold and Wallace 2012; Williams et al. 2008; Fromhold and Wallace 2012; Hoffman et al. 2021 Earth Science Reviews; Kendall et al. 2006 in Lloyd et al. 2020</v>
      </c>
      <c r="M7818" t="s">
        <v>583</v>
      </c>
      <c r="P7818" t="s">
        <v>243</v>
      </c>
      <c r="Q7818">
        <v>8.6999999999999993</v>
      </c>
      <c r="V7818">
        <v>1</v>
      </c>
      <c r="W7818" t="s">
        <v>1371</v>
      </c>
      <c r="X7818" t="s">
        <v>1419</v>
      </c>
    </row>
    <row r="7819" spans="1:24" x14ac:dyDescent="0.3">
      <c r="A7819">
        <v>10300</v>
      </c>
      <c r="B7819" s="15" t="s">
        <v>863</v>
      </c>
      <c r="C7819" t="str">
        <f>_xlfn.XLOOKUP($B7819, STANDARDS!$A:$A, STANDARDS!$B:$B,,0,2)</f>
        <v>Wilyerpa Fm, Yudnamutana Subgp, Umberatana Gp</v>
      </c>
      <c r="D7819" t="s">
        <v>535</v>
      </c>
      <c r="E7819" t="s">
        <v>1190</v>
      </c>
      <c r="J7819" cm="1">
        <f t="array" ref="J7819:L7819">_xlfn.XLOOKUP($C7819, AGE!$A:$A,AGE!$B:$D,,0,2)</f>
        <v>688.6</v>
      </c>
      <c r="K7819">
        <v>28.4</v>
      </c>
      <c r="L7819" t="str">
        <v>Preiss 2019; Rooney et al. 2020a in Hoffman et al. 2021 Earth Science Reviews; Macdonald 2010a, 2018 in Hoffman et al. 2021 Earth Science Reviews</v>
      </c>
      <c r="M7819" t="s">
        <v>583</v>
      </c>
      <c r="O7819">
        <v>0.13</v>
      </c>
      <c r="P7819" t="s">
        <v>243</v>
      </c>
      <c r="Q7819">
        <v>-5.3</v>
      </c>
      <c r="S7819">
        <v>-30.1</v>
      </c>
      <c r="U7819" t="s">
        <v>245</v>
      </c>
      <c r="V7819">
        <v>1</v>
      </c>
      <c r="W7819" t="s">
        <v>1371</v>
      </c>
      <c r="X7819" t="s">
        <v>1419</v>
      </c>
    </row>
    <row r="7820" spans="1:24" x14ac:dyDescent="0.3">
      <c r="A7820">
        <v>10301</v>
      </c>
      <c r="B7820" s="15" t="s">
        <v>861</v>
      </c>
      <c r="C7820" t="str">
        <f>_xlfn.XLOOKUP($B7820, STANDARDS!$A:$A, STANDARDS!$B:$B,,0,2)</f>
        <v>Wundowie Limestone Mbr, Enorama Shale, Upalinna Subgp, Umberatana Gp</v>
      </c>
      <c r="D7820" t="s">
        <v>535</v>
      </c>
      <c r="E7820" t="s">
        <v>1196</v>
      </c>
      <c r="J7820" cm="1">
        <f t="array" ref="J7820:L7820">_xlfn.XLOOKUP($C7820, AGE!$A:$A,AGE!$B:$D,,0,2)</f>
        <v>643</v>
      </c>
      <c r="K7820">
        <v>3</v>
      </c>
      <c r="L7820" t="str">
        <v>Preiss 1998 in Fromhold and Wallace 2012; Williams et al. 2008; Fromhold and Wallace 2012; Hoffman et al. 2021 Earth Science Reviews; Kendall et al. 2006 in Lloyd et al. 2020</v>
      </c>
      <c r="M7820" t="s">
        <v>583</v>
      </c>
      <c r="P7820" t="s">
        <v>243</v>
      </c>
      <c r="Q7820">
        <v>8</v>
      </c>
      <c r="V7820">
        <v>1</v>
      </c>
      <c r="W7820" t="s">
        <v>1371</v>
      </c>
      <c r="X7820" t="s">
        <v>1419</v>
      </c>
    </row>
    <row r="7821" spans="1:24" x14ac:dyDescent="0.3">
      <c r="A7821">
        <v>10302</v>
      </c>
      <c r="B7821" s="15" t="s">
        <v>837</v>
      </c>
      <c r="C7821" t="str">
        <f>_xlfn.XLOOKUP($B7821, STANDARDS!$A:$A, STANDARDS!$B:$B,,0,2)</f>
        <v>Tapley Hill Fm, Nepouie Subgp, Umberatana Gp</v>
      </c>
      <c r="D7821" t="s">
        <v>535</v>
      </c>
      <c r="E7821" t="s">
        <v>1190</v>
      </c>
      <c r="J7821" cm="1">
        <f t="array" ref="J7821:L7821">_xlfn.XLOOKUP($C7821, AGE!$A:$A,AGE!$B:$D,,0,2)</f>
        <v>654</v>
      </c>
      <c r="K7821">
        <v>14</v>
      </c>
      <c r="L7821" t="str">
        <v>Letche and Wallace 2015; Hoffman et al. 2021 Earth Science Revews; Kendall et al. 2006 in Lloyd et al. 2020</v>
      </c>
      <c r="M7821" t="s">
        <v>583</v>
      </c>
      <c r="P7821" t="s">
        <v>243</v>
      </c>
      <c r="Q7821">
        <v>2.6</v>
      </c>
      <c r="V7821">
        <v>1</v>
      </c>
      <c r="W7821" t="s">
        <v>1371</v>
      </c>
      <c r="X7821" t="s">
        <v>1419</v>
      </c>
    </row>
    <row r="7822" spans="1:24" x14ac:dyDescent="0.3">
      <c r="A7822">
        <v>10303</v>
      </c>
      <c r="B7822" s="15" t="s">
        <v>837</v>
      </c>
      <c r="C7822" t="str">
        <f>_xlfn.XLOOKUP($B7822, STANDARDS!$A:$A, STANDARDS!$B:$B,,0,2)</f>
        <v>Tapley Hill Fm, Nepouie Subgp, Umberatana Gp</v>
      </c>
      <c r="D7822" t="s">
        <v>535</v>
      </c>
      <c r="E7822" t="s">
        <v>1190</v>
      </c>
      <c r="J7822" cm="1">
        <f t="array" ref="J7822:L7822">_xlfn.XLOOKUP($C7822, AGE!$A:$A,AGE!$B:$D,,0,2)</f>
        <v>654</v>
      </c>
      <c r="K7822">
        <v>14</v>
      </c>
      <c r="L7822" t="str">
        <v>Letche and Wallace 2015; Hoffman et al. 2021 Earth Science Revews; Kendall et al. 2006 in Lloyd et al. 2020</v>
      </c>
      <c r="M7822" t="s">
        <v>583</v>
      </c>
      <c r="P7822" t="s">
        <v>243</v>
      </c>
      <c r="Q7822">
        <v>-5.5</v>
      </c>
      <c r="V7822">
        <v>1</v>
      </c>
      <c r="W7822" t="s">
        <v>1371</v>
      </c>
      <c r="X7822" t="s">
        <v>1419</v>
      </c>
    </row>
    <row r="7823" spans="1:24" x14ac:dyDescent="0.3">
      <c r="A7823">
        <v>10304</v>
      </c>
      <c r="B7823" s="15" t="s">
        <v>855</v>
      </c>
      <c r="C7823" t="str">
        <f>_xlfn.XLOOKUP($B7823, STANDARDS!$A:$A, STANDARDS!$B:$B,,0,2)</f>
        <v>Tindelpina Shale Mbr, Tapley Hill Fm, Nepouie Subgp, Umberatana Gp</v>
      </c>
      <c r="D7823" t="s">
        <v>535</v>
      </c>
      <c r="E7823" t="s">
        <v>1190</v>
      </c>
      <c r="J7823" cm="1">
        <f t="array" ref="J7823:L7823">_xlfn.XLOOKUP($C7823, AGE!$A:$A,AGE!$B:$D,,0,2)</f>
        <v>643</v>
      </c>
      <c r="K7823">
        <v>2.4</v>
      </c>
      <c r="L7823" t="str">
        <v>Kendall et al. 2006 in Lloyd et al. 2020</v>
      </c>
      <c r="M7823" t="s">
        <v>583</v>
      </c>
      <c r="P7823" t="s">
        <v>243</v>
      </c>
      <c r="Q7823">
        <v>-1.7</v>
      </c>
      <c r="V7823">
        <v>1</v>
      </c>
      <c r="W7823" t="s">
        <v>1371</v>
      </c>
      <c r="X7823" t="s">
        <v>1419</v>
      </c>
    </row>
    <row r="7824" spans="1:24" x14ac:dyDescent="0.3">
      <c r="A7824">
        <v>10305</v>
      </c>
      <c r="B7824" s="15" t="s">
        <v>863</v>
      </c>
      <c r="C7824" t="str">
        <f>_xlfn.XLOOKUP($B7824, STANDARDS!$A:$A, STANDARDS!$B:$B,,0,2)</f>
        <v>Wilyerpa Fm, Yudnamutana Subgp, Umberatana Gp</v>
      </c>
      <c r="D7824" t="s">
        <v>535</v>
      </c>
      <c r="E7824" t="s">
        <v>1190</v>
      </c>
      <c r="J7824" cm="1">
        <f t="array" ref="J7824:L7824">_xlfn.XLOOKUP($C7824, AGE!$A:$A,AGE!$B:$D,,0,2)</f>
        <v>688.6</v>
      </c>
      <c r="K7824">
        <v>28.4</v>
      </c>
      <c r="L7824" t="str">
        <v>Preiss 2019; Rooney et al. 2020a in Hoffman et al. 2021 Earth Science Reviews; Macdonald 2010a, 2018 in Hoffman et al. 2021 Earth Science Reviews</v>
      </c>
      <c r="M7824" t="s">
        <v>583</v>
      </c>
      <c r="O7824">
        <v>0.05</v>
      </c>
      <c r="P7824" t="s">
        <v>243</v>
      </c>
      <c r="Q7824">
        <v>-3</v>
      </c>
      <c r="S7824">
        <v>-27</v>
      </c>
      <c r="U7824" t="s">
        <v>245</v>
      </c>
      <c r="V7824">
        <v>1</v>
      </c>
      <c r="W7824" t="s">
        <v>1371</v>
      </c>
      <c r="X7824" t="s">
        <v>1419</v>
      </c>
    </row>
    <row r="7825" spans="1:24" x14ac:dyDescent="0.3">
      <c r="A7825">
        <v>10306</v>
      </c>
      <c r="B7825" s="15" t="s">
        <v>837</v>
      </c>
      <c r="C7825" t="str">
        <f>_xlfn.XLOOKUP($B7825, STANDARDS!$A:$A, STANDARDS!$B:$B,,0,2)</f>
        <v>Tapley Hill Fm, Nepouie Subgp, Umberatana Gp</v>
      </c>
      <c r="D7825" t="s">
        <v>535</v>
      </c>
      <c r="E7825" t="s">
        <v>1190</v>
      </c>
      <c r="J7825" cm="1">
        <f t="array" ref="J7825:L7825">_xlfn.XLOOKUP($C7825, AGE!$A:$A,AGE!$B:$D,,0,2)</f>
        <v>654</v>
      </c>
      <c r="K7825">
        <v>14</v>
      </c>
      <c r="L7825" t="str">
        <v>Letche and Wallace 2015; Hoffman et al. 2021 Earth Science Revews; Kendall et al. 2006 in Lloyd et al. 2020</v>
      </c>
      <c r="M7825" t="s">
        <v>583</v>
      </c>
      <c r="P7825" t="s">
        <v>243</v>
      </c>
      <c r="Q7825">
        <v>0.5</v>
      </c>
      <c r="V7825">
        <v>1</v>
      </c>
      <c r="W7825" t="s">
        <v>1371</v>
      </c>
      <c r="X7825" t="s">
        <v>1419</v>
      </c>
    </row>
    <row r="7826" spans="1:24" x14ac:dyDescent="0.3">
      <c r="A7826">
        <v>10307</v>
      </c>
      <c r="B7826" s="15" t="s">
        <v>863</v>
      </c>
      <c r="C7826" t="str">
        <f>_xlfn.XLOOKUP($B7826, STANDARDS!$A:$A, STANDARDS!$B:$B,,0,2)</f>
        <v>Wilyerpa Fm, Yudnamutana Subgp, Umberatana Gp</v>
      </c>
      <c r="D7826" t="s">
        <v>535</v>
      </c>
      <c r="E7826" t="s">
        <v>1190</v>
      </c>
      <c r="J7826" cm="1">
        <f t="array" ref="J7826:L7826">_xlfn.XLOOKUP($C7826, AGE!$A:$A,AGE!$B:$D,,0,2)</f>
        <v>688.6</v>
      </c>
      <c r="K7826">
        <v>28.4</v>
      </c>
      <c r="L7826" t="str">
        <v>Preiss 2019; Rooney et al. 2020a in Hoffman et al. 2021 Earth Science Reviews; Macdonald 2010a, 2018 in Hoffman et al. 2021 Earth Science Reviews</v>
      </c>
      <c r="M7826" t="s">
        <v>583</v>
      </c>
      <c r="O7826">
        <v>0.06</v>
      </c>
      <c r="P7826" t="s">
        <v>243</v>
      </c>
      <c r="Q7826">
        <v>-1.6</v>
      </c>
      <c r="S7826">
        <v>-28.5</v>
      </c>
      <c r="U7826" t="s">
        <v>245</v>
      </c>
      <c r="V7826">
        <v>1</v>
      </c>
      <c r="W7826" t="s">
        <v>1371</v>
      </c>
      <c r="X7826" t="s">
        <v>1419</v>
      </c>
    </row>
    <row r="7827" spans="1:24" x14ac:dyDescent="0.3">
      <c r="A7827">
        <v>10308</v>
      </c>
      <c r="B7827" s="15" t="s">
        <v>837</v>
      </c>
      <c r="C7827" t="str">
        <f>_xlfn.XLOOKUP($B7827, STANDARDS!$A:$A, STANDARDS!$B:$B,,0,2)</f>
        <v>Tapley Hill Fm, Nepouie Subgp, Umberatana Gp</v>
      </c>
      <c r="D7827" t="s">
        <v>535</v>
      </c>
      <c r="E7827" t="s">
        <v>1190</v>
      </c>
      <c r="J7827" cm="1">
        <f t="array" ref="J7827:L7827">_xlfn.XLOOKUP($C7827, AGE!$A:$A,AGE!$B:$D,,0,2)</f>
        <v>654</v>
      </c>
      <c r="K7827">
        <v>14</v>
      </c>
      <c r="L7827" t="str">
        <v>Letche and Wallace 2015; Hoffman et al. 2021 Earth Science Revews; Kendall et al. 2006 in Lloyd et al. 2020</v>
      </c>
      <c r="M7827" t="s">
        <v>583</v>
      </c>
      <c r="P7827" t="s">
        <v>243</v>
      </c>
      <c r="Q7827">
        <v>2.2000000000000002</v>
      </c>
      <c r="V7827">
        <v>1</v>
      </c>
      <c r="W7827" t="s">
        <v>1371</v>
      </c>
      <c r="X7827" t="s">
        <v>1419</v>
      </c>
    </row>
    <row r="7828" spans="1:24" x14ac:dyDescent="0.3">
      <c r="A7828">
        <v>10309</v>
      </c>
      <c r="B7828" s="15" t="s">
        <v>837</v>
      </c>
      <c r="C7828" t="str">
        <f>_xlfn.XLOOKUP($B7828, STANDARDS!$A:$A, STANDARDS!$B:$B,,0,2)</f>
        <v>Tapley Hill Fm, Nepouie Subgp, Umberatana Gp</v>
      </c>
      <c r="D7828" t="s">
        <v>535</v>
      </c>
      <c r="E7828" t="s">
        <v>1190</v>
      </c>
      <c r="J7828" cm="1">
        <f t="array" ref="J7828:L7828">_xlfn.XLOOKUP($C7828, AGE!$A:$A,AGE!$B:$D,,0,2)</f>
        <v>654</v>
      </c>
      <c r="K7828">
        <v>14</v>
      </c>
      <c r="L7828" t="str">
        <v>Letche and Wallace 2015; Hoffman et al. 2021 Earth Science Revews; Kendall et al. 2006 in Lloyd et al. 2020</v>
      </c>
      <c r="M7828" t="s">
        <v>583</v>
      </c>
      <c r="P7828" t="s">
        <v>243</v>
      </c>
      <c r="Q7828">
        <v>2.8</v>
      </c>
      <c r="V7828">
        <v>1</v>
      </c>
      <c r="W7828" t="s">
        <v>1371</v>
      </c>
      <c r="X7828" t="s">
        <v>1419</v>
      </c>
    </row>
    <row r="7829" spans="1:24" x14ac:dyDescent="0.3">
      <c r="A7829">
        <v>10310</v>
      </c>
      <c r="B7829" s="15" t="s">
        <v>837</v>
      </c>
      <c r="C7829" t="str">
        <f>_xlfn.XLOOKUP($B7829, STANDARDS!$A:$A, STANDARDS!$B:$B,,0,2)</f>
        <v>Tapley Hill Fm, Nepouie Subgp, Umberatana Gp</v>
      </c>
      <c r="D7829" t="s">
        <v>535</v>
      </c>
      <c r="E7829" t="s">
        <v>1190</v>
      </c>
      <c r="J7829" cm="1">
        <f t="array" ref="J7829:L7829">_xlfn.XLOOKUP($C7829, AGE!$A:$A,AGE!$B:$D,,0,2)</f>
        <v>654</v>
      </c>
      <c r="K7829">
        <v>14</v>
      </c>
      <c r="L7829" t="str">
        <v>Letche and Wallace 2015; Hoffman et al. 2021 Earth Science Revews; Kendall et al. 2006 in Lloyd et al. 2020</v>
      </c>
      <c r="M7829" t="s">
        <v>583</v>
      </c>
      <c r="P7829" t="s">
        <v>243</v>
      </c>
      <c r="Q7829">
        <v>2.2000000000000002</v>
      </c>
      <c r="V7829">
        <v>1</v>
      </c>
      <c r="W7829" t="s">
        <v>1371</v>
      </c>
      <c r="X7829" t="s">
        <v>1419</v>
      </c>
    </row>
    <row r="7830" spans="1:24" x14ac:dyDescent="0.3">
      <c r="A7830">
        <v>10311</v>
      </c>
      <c r="B7830" s="15" t="s">
        <v>863</v>
      </c>
      <c r="C7830" t="str">
        <f>_xlfn.XLOOKUP($B7830, STANDARDS!$A:$A, STANDARDS!$B:$B,,0,2)</f>
        <v>Wilyerpa Fm, Yudnamutana Subgp, Umberatana Gp</v>
      </c>
      <c r="D7830" t="s">
        <v>535</v>
      </c>
      <c r="E7830" t="s">
        <v>1190</v>
      </c>
      <c r="J7830" cm="1">
        <f t="array" ref="J7830:L7830">_xlfn.XLOOKUP($C7830, AGE!$A:$A,AGE!$B:$D,,0,2)</f>
        <v>688.6</v>
      </c>
      <c r="K7830">
        <v>28.4</v>
      </c>
      <c r="L7830" t="str">
        <v>Preiss 2019; Rooney et al. 2020a in Hoffman et al. 2021 Earth Science Reviews; Macdonald 2010a, 2018 in Hoffman et al. 2021 Earth Science Reviews</v>
      </c>
      <c r="M7830" t="s">
        <v>583</v>
      </c>
      <c r="P7830" t="s">
        <v>243</v>
      </c>
      <c r="Q7830">
        <v>-1.9</v>
      </c>
      <c r="V7830">
        <v>1</v>
      </c>
      <c r="W7830" t="s">
        <v>1371</v>
      </c>
      <c r="X7830" t="s">
        <v>1419</v>
      </c>
    </row>
    <row r="7831" spans="1:24" x14ac:dyDescent="0.3">
      <c r="A7831">
        <v>10312</v>
      </c>
      <c r="B7831" s="15" t="s">
        <v>837</v>
      </c>
      <c r="C7831" t="str">
        <f>_xlfn.XLOOKUP($B7831, STANDARDS!$A:$A, STANDARDS!$B:$B,,0,2)</f>
        <v>Tapley Hill Fm, Nepouie Subgp, Umberatana Gp</v>
      </c>
      <c r="D7831" t="s">
        <v>535</v>
      </c>
      <c r="E7831" t="s">
        <v>1190</v>
      </c>
      <c r="J7831" cm="1">
        <f t="array" ref="J7831:L7831">_xlfn.XLOOKUP($C7831, AGE!$A:$A,AGE!$B:$D,,0,2)</f>
        <v>654</v>
      </c>
      <c r="K7831">
        <v>14</v>
      </c>
      <c r="L7831" t="str">
        <v>Letche and Wallace 2015; Hoffman et al. 2021 Earth Science Revews; Kendall et al. 2006 in Lloyd et al. 2020</v>
      </c>
      <c r="M7831" t="s">
        <v>583</v>
      </c>
      <c r="P7831" t="s">
        <v>243</v>
      </c>
      <c r="Q7831">
        <v>3.5</v>
      </c>
      <c r="V7831">
        <v>1</v>
      </c>
      <c r="W7831" t="s">
        <v>1371</v>
      </c>
      <c r="X7831" t="s">
        <v>1419</v>
      </c>
    </row>
    <row r="7832" spans="1:24" x14ac:dyDescent="0.3">
      <c r="A7832">
        <v>10313</v>
      </c>
      <c r="B7832" s="15" t="s">
        <v>863</v>
      </c>
      <c r="C7832" t="str">
        <f>_xlfn.XLOOKUP($B7832, STANDARDS!$A:$A, STANDARDS!$B:$B,,0,2)</f>
        <v>Wilyerpa Fm, Yudnamutana Subgp, Umberatana Gp</v>
      </c>
      <c r="D7832" t="s">
        <v>535</v>
      </c>
      <c r="E7832" t="s">
        <v>1190</v>
      </c>
      <c r="J7832" cm="1">
        <f t="array" ref="J7832:L7832">_xlfn.XLOOKUP($C7832, AGE!$A:$A,AGE!$B:$D,,0,2)</f>
        <v>688.6</v>
      </c>
      <c r="K7832">
        <v>28.4</v>
      </c>
      <c r="L7832" t="str">
        <v>Preiss 2019; Rooney et al. 2020a in Hoffman et al. 2021 Earth Science Reviews; Macdonald 2010a, 2018 in Hoffman et al. 2021 Earth Science Reviews</v>
      </c>
      <c r="M7832" t="s">
        <v>583</v>
      </c>
      <c r="P7832" t="s">
        <v>243</v>
      </c>
      <c r="Q7832">
        <v>-3.9</v>
      </c>
      <c r="V7832">
        <v>1</v>
      </c>
      <c r="W7832" t="s">
        <v>1371</v>
      </c>
      <c r="X7832" t="s">
        <v>1419</v>
      </c>
    </row>
    <row r="7833" spans="1:24" x14ac:dyDescent="0.3">
      <c r="A7833">
        <v>10314</v>
      </c>
      <c r="B7833" s="15" t="s">
        <v>837</v>
      </c>
      <c r="C7833" t="str">
        <f>_xlfn.XLOOKUP($B7833, STANDARDS!$A:$A, STANDARDS!$B:$B,,0,2)</f>
        <v>Tapley Hill Fm, Nepouie Subgp, Umberatana Gp</v>
      </c>
      <c r="D7833" t="s">
        <v>535</v>
      </c>
      <c r="E7833" t="s">
        <v>1190</v>
      </c>
      <c r="J7833" cm="1">
        <f t="array" ref="J7833:L7833">_xlfn.XLOOKUP($C7833, AGE!$A:$A,AGE!$B:$D,,0,2)</f>
        <v>654</v>
      </c>
      <c r="K7833">
        <v>14</v>
      </c>
      <c r="L7833" t="str">
        <v>Letche and Wallace 2015; Hoffman et al. 2021 Earth Science Revews; Kendall et al. 2006 in Lloyd et al. 2020</v>
      </c>
      <c r="M7833" t="s">
        <v>583</v>
      </c>
      <c r="P7833" t="s">
        <v>243</v>
      </c>
      <c r="Q7833">
        <v>2.2000000000000002</v>
      </c>
      <c r="S7833">
        <v>-27</v>
      </c>
      <c r="U7833" t="s">
        <v>245</v>
      </c>
      <c r="V7833">
        <v>1</v>
      </c>
      <c r="W7833" t="s">
        <v>1371</v>
      </c>
      <c r="X7833" t="s">
        <v>1419</v>
      </c>
    </row>
    <row r="7834" spans="1:24" x14ac:dyDescent="0.3">
      <c r="A7834">
        <v>10315</v>
      </c>
      <c r="B7834" s="15" t="s">
        <v>855</v>
      </c>
      <c r="C7834" t="str">
        <f>_xlfn.XLOOKUP($B7834, STANDARDS!$A:$A, STANDARDS!$B:$B,,0,2)</f>
        <v>Tindelpina Shale Mbr, Tapley Hill Fm, Nepouie Subgp, Umberatana Gp</v>
      </c>
      <c r="D7834" t="s">
        <v>535</v>
      </c>
      <c r="E7834" t="s">
        <v>1190</v>
      </c>
      <c r="J7834" cm="1">
        <f t="array" ref="J7834:L7834">_xlfn.XLOOKUP($C7834, AGE!$A:$A,AGE!$B:$D,,0,2)</f>
        <v>643</v>
      </c>
      <c r="K7834">
        <v>2.4</v>
      </c>
      <c r="L7834" t="str">
        <v>Kendall et al. 2006 in Lloyd et al. 2020</v>
      </c>
      <c r="M7834" t="s">
        <v>583</v>
      </c>
      <c r="P7834" t="s">
        <v>243</v>
      </c>
      <c r="Q7834">
        <v>-5</v>
      </c>
      <c r="V7834">
        <v>1</v>
      </c>
      <c r="W7834" t="s">
        <v>1371</v>
      </c>
      <c r="X7834" t="s">
        <v>1419</v>
      </c>
    </row>
    <row r="7835" spans="1:24" x14ac:dyDescent="0.3">
      <c r="A7835">
        <v>10316</v>
      </c>
      <c r="B7835" s="15" t="s">
        <v>837</v>
      </c>
      <c r="C7835" t="str">
        <f>_xlfn.XLOOKUP($B7835, STANDARDS!$A:$A, STANDARDS!$B:$B,,0,2)</f>
        <v>Tapley Hill Fm, Nepouie Subgp, Umberatana Gp</v>
      </c>
      <c r="D7835" t="s">
        <v>535</v>
      </c>
      <c r="E7835" t="s">
        <v>1190</v>
      </c>
      <c r="J7835" cm="1">
        <f t="array" ref="J7835:L7835">_xlfn.XLOOKUP($C7835, AGE!$A:$A,AGE!$B:$D,,0,2)</f>
        <v>654</v>
      </c>
      <c r="K7835">
        <v>14</v>
      </c>
      <c r="L7835" t="str">
        <v>Letche and Wallace 2015; Hoffman et al. 2021 Earth Science Revews; Kendall et al. 2006 in Lloyd et al. 2020</v>
      </c>
      <c r="M7835" t="s">
        <v>583</v>
      </c>
      <c r="P7835" t="s">
        <v>243</v>
      </c>
      <c r="Q7835">
        <v>-2.9</v>
      </c>
      <c r="S7835">
        <v>-26.1</v>
      </c>
      <c r="U7835" t="s">
        <v>245</v>
      </c>
      <c r="V7835">
        <v>1</v>
      </c>
      <c r="W7835" t="s">
        <v>1371</v>
      </c>
      <c r="X7835" t="s">
        <v>1419</v>
      </c>
    </row>
    <row r="7836" spans="1:24" x14ac:dyDescent="0.3">
      <c r="A7836">
        <v>10317</v>
      </c>
      <c r="B7836" s="15" t="s">
        <v>837</v>
      </c>
      <c r="C7836" t="str">
        <f>_xlfn.XLOOKUP($B7836, STANDARDS!$A:$A, STANDARDS!$B:$B,,0,2)</f>
        <v>Tapley Hill Fm, Nepouie Subgp, Umberatana Gp</v>
      </c>
      <c r="D7836" t="s">
        <v>535</v>
      </c>
      <c r="E7836" t="s">
        <v>1190</v>
      </c>
      <c r="J7836" cm="1">
        <f t="array" ref="J7836:L7836">_xlfn.XLOOKUP($C7836, AGE!$A:$A,AGE!$B:$D,,0,2)</f>
        <v>654</v>
      </c>
      <c r="K7836">
        <v>14</v>
      </c>
      <c r="L7836" t="str">
        <v>Letche and Wallace 2015; Hoffman et al. 2021 Earth Science Revews; Kendall et al. 2006 in Lloyd et al. 2020</v>
      </c>
      <c r="M7836" t="s">
        <v>583</v>
      </c>
      <c r="P7836" t="s">
        <v>243</v>
      </c>
      <c r="Q7836">
        <v>-1.6</v>
      </c>
      <c r="V7836">
        <v>1</v>
      </c>
      <c r="W7836" t="s">
        <v>1371</v>
      </c>
      <c r="X7836" t="s">
        <v>1419</v>
      </c>
    </row>
    <row r="7837" spans="1:24" x14ac:dyDescent="0.3">
      <c r="A7837">
        <v>10318</v>
      </c>
      <c r="B7837" s="15" t="s">
        <v>532</v>
      </c>
      <c r="C7837" t="str">
        <f>_xlfn.XLOOKUP($B7837, STANDARDS!$A:$A, STANDARDS!$B:$B,,0,2)</f>
        <v>Brighton Limestone, Nepouie Subgp, Umberatana Gp</v>
      </c>
      <c r="D7837" t="s">
        <v>535</v>
      </c>
      <c r="E7837" t="s">
        <v>1190</v>
      </c>
      <c r="J7837" cm="1">
        <f t="array" ref="J7837:L7837">_xlfn.XLOOKUP($C7837, AGE!$A:$A,AGE!$B:$D,,0,2)</f>
        <v>609</v>
      </c>
      <c r="K7837">
        <v>64</v>
      </c>
      <c r="L7837" t="str">
        <v>Compston et al. 1987 in Lloyd et al. 2020</v>
      </c>
      <c r="M7837" t="s">
        <v>583</v>
      </c>
      <c r="P7837" t="s">
        <v>243</v>
      </c>
      <c r="Q7837">
        <v>3.1</v>
      </c>
      <c r="V7837">
        <v>1</v>
      </c>
      <c r="W7837" t="s">
        <v>1371</v>
      </c>
      <c r="X7837" t="s">
        <v>1419</v>
      </c>
    </row>
    <row r="7838" spans="1:24" x14ac:dyDescent="0.3">
      <c r="A7838">
        <v>10319</v>
      </c>
      <c r="B7838" s="15" t="s">
        <v>861</v>
      </c>
      <c r="C7838" t="str">
        <f>_xlfn.XLOOKUP($B7838, STANDARDS!$A:$A, STANDARDS!$B:$B,,0,2)</f>
        <v>Wundowie Limestone Mbr, Enorama Shale, Upalinna Subgp, Umberatana Gp</v>
      </c>
      <c r="D7838" t="s">
        <v>535</v>
      </c>
      <c r="E7838" t="s">
        <v>1196</v>
      </c>
      <c r="J7838" cm="1">
        <f t="array" ref="J7838:L7838">_xlfn.XLOOKUP($C7838, AGE!$A:$A,AGE!$B:$D,,0,2)</f>
        <v>643</v>
      </c>
      <c r="K7838">
        <v>3</v>
      </c>
      <c r="L7838" t="str">
        <v>Preiss 1998 in Fromhold and Wallace 2012; Williams et al. 2008; Fromhold and Wallace 2012; Hoffman et al. 2021 Earth Science Reviews; Kendall et al. 2006 in Lloyd et al. 2020</v>
      </c>
      <c r="M7838" t="s">
        <v>583</v>
      </c>
      <c r="P7838" t="s">
        <v>243</v>
      </c>
      <c r="Q7838">
        <v>5.9</v>
      </c>
      <c r="V7838">
        <v>1</v>
      </c>
      <c r="W7838" t="s">
        <v>1371</v>
      </c>
      <c r="X7838" t="s">
        <v>1419</v>
      </c>
    </row>
    <row r="7839" spans="1:24" x14ac:dyDescent="0.3">
      <c r="A7839">
        <v>10320</v>
      </c>
      <c r="B7839" s="15" t="s">
        <v>837</v>
      </c>
      <c r="C7839" t="str">
        <f>_xlfn.XLOOKUP($B7839, STANDARDS!$A:$A, STANDARDS!$B:$B,,0,2)</f>
        <v>Tapley Hill Fm, Nepouie Subgp, Umberatana Gp</v>
      </c>
      <c r="D7839" t="s">
        <v>535</v>
      </c>
      <c r="E7839" t="s">
        <v>1190</v>
      </c>
      <c r="J7839" cm="1">
        <f t="array" ref="J7839:L7839">_xlfn.XLOOKUP($C7839, AGE!$A:$A,AGE!$B:$D,,0,2)</f>
        <v>654</v>
      </c>
      <c r="K7839">
        <v>14</v>
      </c>
      <c r="L7839" t="str">
        <v>Letche and Wallace 2015; Hoffman et al. 2021 Earth Science Revews; Kendall et al. 2006 in Lloyd et al. 2020</v>
      </c>
      <c r="M7839" t="s">
        <v>583</v>
      </c>
      <c r="P7839" t="s">
        <v>243</v>
      </c>
      <c r="Q7839">
        <v>-2.2000000000000002</v>
      </c>
      <c r="S7839">
        <v>-27.1</v>
      </c>
      <c r="U7839" t="s">
        <v>245</v>
      </c>
      <c r="V7839">
        <v>1</v>
      </c>
      <c r="W7839" t="s">
        <v>1371</v>
      </c>
      <c r="X7839" t="s">
        <v>1419</v>
      </c>
    </row>
    <row r="7840" spans="1:24" x14ac:dyDescent="0.3">
      <c r="A7840">
        <v>10321</v>
      </c>
      <c r="B7840" s="15" t="s">
        <v>855</v>
      </c>
      <c r="C7840" t="str">
        <f>_xlfn.XLOOKUP($B7840, STANDARDS!$A:$A, STANDARDS!$B:$B,,0,2)</f>
        <v>Tindelpina Shale Mbr, Tapley Hill Fm, Nepouie Subgp, Umberatana Gp</v>
      </c>
      <c r="D7840" t="s">
        <v>535</v>
      </c>
      <c r="E7840" t="s">
        <v>1190</v>
      </c>
      <c r="J7840" cm="1">
        <f t="array" ref="J7840:L7840">_xlfn.XLOOKUP($C7840, AGE!$A:$A,AGE!$B:$D,,0,2)</f>
        <v>643</v>
      </c>
      <c r="K7840">
        <v>2.4</v>
      </c>
      <c r="L7840" t="str">
        <v>Kendall et al. 2006 in Lloyd et al. 2020</v>
      </c>
      <c r="M7840" t="s">
        <v>583</v>
      </c>
      <c r="O7840">
        <v>0.61</v>
      </c>
      <c r="P7840" t="s">
        <v>243</v>
      </c>
      <c r="Q7840">
        <v>-1.6</v>
      </c>
      <c r="S7840">
        <v>-28.9</v>
      </c>
      <c r="U7840" t="s">
        <v>245</v>
      </c>
      <c r="V7840">
        <v>1</v>
      </c>
      <c r="W7840" t="s">
        <v>1371</v>
      </c>
      <c r="X7840" t="s">
        <v>1419</v>
      </c>
    </row>
    <row r="7841" spans="1:24" x14ac:dyDescent="0.3">
      <c r="A7841">
        <v>10322</v>
      </c>
      <c r="B7841" s="15" t="s">
        <v>532</v>
      </c>
      <c r="C7841" t="str">
        <f>_xlfn.XLOOKUP($B7841, STANDARDS!$A:$A, STANDARDS!$B:$B,,0,2)</f>
        <v>Brighton Limestone, Nepouie Subgp, Umberatana Gp</v>
      </c>
      <c r="D7841" t="s">
        <v>535</v>
      </c>
      <c r="E7841" t="s">
        <v>1190</v>
      </c>
      <c r="J7841" cm="1">
        <f t="array" ref="J7841:L7841">_xlfn.XLOOKUP($C7841, AGE!$A:$A,AGE!$B:$D,,0,2)</f>
        <v>609</v>
      </c>
      <c r="K7841">
        <v>64</v>
      </c>
      <c r="L7841" t="str">
        <v>Compston et al. 1987 in Lloyd et al. 2020</v>
      </c>
      <c r="M7841" t="s">
        <v>583</v>
      </c>
      <c r="P7841" t="s">
        <v>243</v>
      </c>
      <c r="Q7841">
        <v>2.7</v>
      </c>
      <c r="V7841">
        <v>1</v>
      </c>
      <c r="W7841" t="s">
        <v>1371</v>
      </c>
      <c r="X7841" t="s">
        <v>1419</v>
      </c>
    </row>
    <row r="7842" spans="1:24" x14ac:dyDescent="0.3">
      <c r="A7842">
        <v>10323</v>
      </c>
      <c r="B7842" s="15" t="s">
        <v>855</v>
      </c>
      <c r="C7842" t="str">
        <f>_xlfn.XLOOKUP($B7842, STANDARDS!$A:$A, STANDARDS!$B:$B,,0,2)</f>
        <v>Tindelpina Shale Mbr, Tapley Hill Fm, Nepouie Subgp, Umberatana Gp</v>
      </c>
      <c r="D7842" t="s">
        <v>535</v>
      </c>
      <c r="E7842" t="s">
        <v>1190</v>
      </c>
      <c r="J7842" cm="1">
        <f t="array" ref="J7842:L7842">_xlfn.XLOOKUP($C7842, AGE!$A:$A,AGE!$B:$D,,0,2)</f>
        <v>643</v>
      </c>
      <c r="K7842">
        <v>2.4</v>
      </c>
      <c r="L7842" t="str">
        <v>Kendall et al. 2006 in Lloyd et al. 2020</v>
      </c>
      <c r="M7842" t="s">
        <v>583</v>
      </c>
      <c r="P7842" t="s">
        <v>243</v>
      </c>
      <c r="Q7842">
        <v>1.2</v>
      </c>
      <c r="V7842">
        <v>1</v>
      </c>
      <c r="W7842" t="s">
        <v>1371</v>
      </c>
      <c r="X7842" t="s">
        <v>1419</v>
      </c>
    </row>
    <row r="7843" spans="1:24" x14ac:dyDescent="0.3">
      <c r="A7843">
        <v>10324</v>
      </c>
      <c r="B7843" s="15" t="s">
        <v>863</v>
      </c>
      <c r="C7843" t="str">
        <f>_xlfn.XLOOKUP($B7843, STANDARDS!$A:$A, STANDARDS!$B:$B,,0,2)</f>
        <v>Wilyerpa Fm, Yudnamutana Subgp, Umberatana Gp</v>
      </c>
      <c r="D7843" t="s">
        <v>535</v>
      </c>
      <c r="E7843" t="s">
        <v>1190</v>
      </c>
      <c r="J7843" cm="1">
        <f t="array" ref="J7843:L7843">_xlfn.XLOOKUP($C7843, AGE!$A:$A,AGE!$B:$D,,0,2)</f>
        <v>688.6</v>
      </c>
      <c r="K7843">
        <v>28.4</v>
      </c>
      <c r="L7843" t="str">
        <v>Preiss 2019; Rooney et al. 2020a in Hoffman et al. 2021 Earth Science Reviews; Macdonald 2010a, 2018 in Hoffman et al. 2021 Earth Science Reviews</v>
      </c>
      <c r="M7843" t="s">
        <v>583</v>
      </c>
      <c r="P7843" t="s">
        <v>243</v>
      </c>
      <c r="Q7843">
        <v>-1.9</v>
      </c>
      <c r="V7843">
        <v>1</v>
      </c>
      <c r="W7843" t="s">
        <v>1371</v>
      </c>
      <c r="X7843" t="s">
        <v>1419</v>
      </c>
    </row>
    <row r="7844" spans="1:24" x14ac:dyDescent="0.3">
      <c r="A7844">
        <v>10325</v>
      </c>
      <c r="B7844" s="15" t="s">
        <v>837</v>
      </c>
      <c r="C7844" t="str">
        <f>_xlfn.XLOOKUP($B7844, STANDARDS!$A:$A, STANDARDS!$B:$B,,0,2)</f>
        <v>Tapley Hill Fm, Nepouie Subgp, Umberatana Gp</v>
      </c>
      <c r="D7844" t="s">
        <v>535</v>
      </c>
      <c r="E7844" t="s">
        <v>1190</v>
      </c>
      <c r="J7844" cm="1">
        <f t="array" ref="J7844:L7844">_xlfn.XLOOKUP($C7844, AGE!$A:$A,AGE!$B:$D,,0,2)</f>
        <v>654</v>
      </c>
      <c r="K7844">
        <v>14</v>
      </c>
      <c r="L7844" t="str">
        <v>Letche and Wallace 2015; Hoffman et al. 2021 Earth Science Revews; Kendall et al. 2006 in Lloyd et al. 2020</v>
      </c>
      <c r="M7844" t="s">
        <v>583</v>
      </c>
      <c r="P7844" t="s">
        <v>243</v>
      </c>
      <c r="Q7844">
        <v>1.4</v>
      </c>
      <c r="V7844">
        <v>1</v>
      </c>
      <c r="W7844" t="s">
        <v>1371</v>
      </c>
      <c r="X7844" t="s">
        <v>1419</v>
      </c>
    </row>
    <row r="7845" spans="1:24" x14ac:dyDescent="0.3">
      <c r="A7845">
        <v>10326</v>
      </c>
      <c r="B7845" s="15" t="s">
        <v>837</v>
      </c>
      <c r="C7845" t="str">
        <f>_xlfn.XLOOKUP($B7845, STANDARDS!$A:$A, STANDARDS!$B:$B,,0,2)</f>
        <v>Tapley Hill Fm, Nepouie Subgp, Umberatana Gp</v>
      </c>
      <c r="D7845" t="s">
        <v>535</v>
      </c>
      <c r="E7845" t="s">
        <v>1190</v>
      </c>
      <c r="J7845" cm="1">
        <f t="array" ref="J7845:L7845">_xlfn.XLOOKUP($C7845, AGE!$A:$A,AGE!$B:$D,,0,2)</f>
        <v>654</v>
      </c>
      <c r="K7845">
        <v>14</v>
      </c>
      <c r="L7845" t="str">
        <v>Letche and Wallace 2015; Hoffman et al. 2021 Earth Science Revews; Kendall et al. 2006 in Lloyd et al. 2020</v>
      </c>
      <c r="M7845" t="s">
        <v>583</v>
      </c>
      <c r="P7845" t="s">
        <v>243</v>
      </c>
      <c r="Q7845">
        <v>1.1000000000000001</v>
      </c>
      <c r="V7845">
        <v>1</v>
      </c>
      <c r="W7845" t="s">
        <v>1371</v>
      </c>
      <c r="X7845" t="s">
        <v>1419</v>
      </c>
    </row>
    <row r="7846" spans="1:24" x14ac:dyDescent="0.3">
      <c r="A7846">
        <v>10327</v>
      </c>
      <c r="B7846" s="15" t="s">
        <v>837</v>
      </c>
      <c r="C7846" t="str">
        <f>_xlfn.XLOOKUP($B7846, STANDARDS!$A:$A, STANDARDS!$B:$B,,0,2)</f>
        <v>Tapley Hill Fm, Nepouie Subgp, Umberatana Gp</v>
      </c>
      <c r="D7846" t="s">
        <v>535</v>
      </c>
      <c r="E7846" t="s">
        <v>1190</v>
      </c>
      <c r="J7846" cm="1">
        <f t="array" ref="J7846:L7846">_xlfn.XLOOKUP($C7846, AGE!$A:$A,AGE!$B:$D,,0,2)</f>
        <v>654</v>
      </c>
      <c r="K7846">
        <v>14</v>
      </c>
      <c r="L7846" t="str">
        <v>Letche and Wallace 2015; Hoffman et al. 2021 Earth Science Revews; Kendall et al. 2006 in Lloyd et al. 2020</v>
      </c>
      <c r="M7846" t="s">
        <v>583</v>
      </c>
      <c r="P7846" t="s">
        <v>243</v>
      </c>
      <c r="Q7846">
        <v>-0.2</v>
      </c>
      <c r="V7846">
        <v>1</v>
      </c>
      <c r="W7846" t="s">
        <v>1371</v>
      </c>
      <c r="X7846" t="s">
        <v>1419</v>
      </c>
    </row>
    <row r="7847" spans="1:24" x14ac:dyDescent="0.3">
      <c r="A7847">
        <v>10328</v>
      </c>
      <c r="B7847" s="15" t="s">
        <v>837</v>
      </c>
      <c r="C7847" t="str">
        <f>_xlfn.XLOOKUP($B7847, STANDARDS!$A:$A, STANDARDS!$B:$B,,0,2)</f>
        <v>Tapley Hill Fm, Nepouie Subgp, Umberatana Gp</v>
      </c>
      <c r="D7847" t="s">
        <v>535</v>
      </c>
      <c r="E7847" t="s">
        <v>1190</v>
      </c>
      <c r="J7847" cm="1">
        <f t="array" ref="J7847:L7847">_xlfn.XLOOKUP($C7847, AGE!$A:$A,AGE!$B:$D,,0,2)</f>
        <v>654</v>
      </c>
      <c r="K7847">
        <v>14</v>
      </c>
      <c r="L7847" t="str">
        <v>Letche and Wallace 2015; Hoffman et al. 2021 Earth Science Revews; Kendall et al. 2006 in Lloyd et al. 2020</v>
      </c>
      <c r="M7847" t="s">
        <v>583</v>
      </c>
      <c r="P7847" t="s">
        <v>243</v>
      </c>
      <c r="Q7847">
        <v>-0.3</v>
      </c>
      <c r="V7847">
        <v>1</v>
      </c>
      <c r="W7847" t="s">
        <v>1371</v>
      </c>
      <c r="X7847" t="s">
        <v>1419</v>
      </c>
    </row>
    <row r="7848" spans="1:24" x14ac:dyDescent="0.3">
      <c r="A7848">
        <v>10329</v>
      </c>
      <c r="B7848" s="15" t="s">
        <v>837</v>
      </c>
      <c r="C7848" t="str">
        <f>_xlfn.XLOOKUP($B7848, STANDARDS!$A:$A, STANDARDS!$B:$B,,0,2)</f>
        <v>Tapley Hill Fm, Nepouie Subgp, Umberatana Gp</v>
      </c>
      <c r="D7848" t="s">
        <v>535</v>
      </c>
      <c r="E7848" t="s">
        <v>1190</v>
      </c>
      <c r="J7848" cm="1">
        <f t="array" ref="J7848:L7848">_xlfn.XLOOKUP($C7848, AGE!$A:$A,AGE!$B:$D,,0,2)</f>
        <v>654</v>
      </c>
      <c r="K7848">
        <v>14</v>
      </c>
      <c r="L7848" t="str">
        <v>Letche and Wallace 2015; Hoffman et al. 2021 Earth Science Revews; Kendall et al. 2006 in Lloyd et al. 2020</v>
      </c>
      <c r="M7848" t="s">
        <v>583</v>
      </c>
      <c r="P7848" t="s">
        <v>243</v>
      </c>
      <c r="Q7848">
        <v>1.6</v>
      </c>
      <c r="V7848">
        <v>1</v>
      </c>
      <c r="W7848" t="s">
        <v>1371</v>
      </c>
      <c r="X7848" t="s">
        <v>1419</v>
      </c>
    </row>
    <row r="7849" spans="1:24" x14ac:dyDescent="0.3">
      <c r="A7849">
        <v>10330</v>
      </c>
      <c r="B7849" s="15" t="s">
        <v>858</v>
      </c>
      <c r="C7849" t="str">
        <f>_xlfn.XLOOKUP($B7849, STANDARDS!$A:$A, STANDARDS!$B:$B,,0,2)</f>
        <v>Wockerawirra Dolomite, Upalinna Subgp, Umberatana Gp</v>
      </c>
      <c r="D7849" t="s">
        <v>535</v>
      </c>
      <c r="E7849" t="s">
        <v>1194</v>
      </c>
      <c r="J7849" cm="1">
        <f t="array" ref="J7849:L7849">_xlfn.XLOOKUP($C7849, AGE!$A:$A,AGE!$B:$D,,0,2)</f>
        <v>643</v>
      </c>
      <c r="K7849">
        <v>3</v>
      </c>
      <c r="L7849" t="str">
        <v>Preiss 1998 in Fromhold and Wallace 2012; Williams et al. 2008; Fromhold and Wallace 2012; Hoffman et al. 2021 Earth Science Reviews; Kendall et al. 2006 in Lloyd et al. 2020</v>
      </c>
      <c r="M7849" t="s">
        <v>583</v>
      </c>
      <c r="P7849" t="s">
        <v>243</v>
      </c>
      <c r="Q7849">
        <v>6</v>
      </c>
      <c r="V7849">
        <v>1</v>
      </c>
      <c r="W7849" t="s">
        <v>1371</v>
      </c>
      <c r="X7849" t="s">
        <v>1419</v>
      </c>
    </row>
    <row r="7850" spans="1:24" x14ac:dyDescent="0.3">
      <c r="A7850">
        <v>10331</v>
      </c>
      <c r="B7850" s="15" t="s">
        <v>837</v>
      </c>
      <c r="C7850" t="str">
        <f>_xlfn.XLOOKUP($B7850, STANDARDS!$A:$A, STANDARDS!$B:$B,,0,2)</f>
        <v>Tapley Hill Fm, Nepouie Subgp, Umberatana Gp</v>
      </c>
      <c r="D7850" t="s">
        <v>535</v>
      </c>
      <c r="E7850" t="s">
        <v>1190</v>
      </c>
      <c r="J7850" cm="1">
        <f t="array" ref="J7850:L7850">_xlfn.XLOOKUP($C7850, AGE!$A:$A,AGE!$B:$D,,0,2)</f>
        <v>654</v>
      </c>
      <c r="K7850">
        <v>14</v>
      </c>
      <c r="L7850" t="str">
        <v>Letche and Wallace 2015; Hoffman et al. 2021 Earth Science Revews; Kendall et al. 2006 in Lloyd et al. 2020</v>
      </c>
      <c r="M7850" t="s">
        <v>583</v>
      </c>
      <c r="P7850" t="s">
        <v>243</v>
      </c>
      <c r="Q7850">
        <v>9.1</v>
      </c>
      <c r="V7850">
        <v>1</v>
      </c>
      <c r="W7850" t="s">
        <v>1371</v>
      </c>
      <c r="X7850" t="s">
        <v>1419</v>
      </c>
    </row>
    <row r="7851" spans="1:24" x14ac:dyDescent="0.3">
      <c r="A7851">
        <v>10332</v>
      </c>
      <c r="B7851" s="15" t="s">
        <v>837</v>
      </c>
      <c r="C7851" t="str">
        <f>_xlfn.XLOOKUP($B7851, STANDARDS!$A:$A, STANDARDS!$B:$B,,0,2)</f>
        <v>Tapley Hill Fm, Nepouie Subgp, Umberatana Gp</v>
      </c>
      <c r="D7851" t="s">
        <v>535</v>
      </c>
      <c r="E7851" t="s">
        <v>1190</v>
      </c>
      <c r="J7851" cm="1">
        <f t="array" ref="J7851:L7851">_xlfn.XLOOKUP($C7851, AGE!$A:$A,AGE!$B:$D,,0,2)</f>
        <v>654</v>
      </c>
      <c r="K7851">
        <v>14</v>
      </c>
      <c r="L7851" t="str">
        <v>Letche and Wallace 2015; Hoffman et al. 2021 Earth Science Revews; Kendall et al. 2006 in Lloyd et al. 2020</v>
      </c>
      <c r="M7851" t="s">
        <v>583</v>
      </c>
      <c r="P7851" t="s">
        <v>243</v>
      </c>
      <c r="Q7851">
        <v>0.3</v>
      </c>
      <c r="V7851">
        <v>1</v>
      </c>
      <c r="W7851" t="s">
        <v>1371</v>
      </c>
      <c r="X7851" t="s">
        <v>1419</v>
      </c>
    </row>
    <row r="7852" spans="1:24" x14ac:dyDescent="0.3">
      <c r="A7852">
        <v>10333</v>
      </c>
      <c r="B7852" s="15" t="s">
        <v>863</v>
      </c>
      <c r="C7852" t="str">
        <f>_xlfn.XLOOKUP($B7852, STANDARDS!$A:$A, STANDARDS!$B:$B,,0,2)</f>
        <v>Wilyerpa Fm, Yudnamutana Subgp, Umberatana Gp</v>
      </c>
      <c r="D7852" t="s">
        <v>535</v>
      </c>
      <c r="E7852" t="s">
        <v>1190</v>
      </c>
      <c r="J7852" cm="1">
        <f t="array" ref="J7852:L7852">_xlfn.XLOOKUP($C7852, AGE!$A:$A,AGE!$B:$D,,0,2)</f>
        <v>688.6</v>
      </c>
      <c r="K7852">
        <v>28.4</v>
      </c>
      <c r="L7852" t="str">
        <v>Preiss 2019; Rooney et al. 2020a in Hoffman et al. 2021 Earth Science Reviews; Macdonald 2010a, 2018 in Hoffman et al. 2021 Earth Science Reviews</v>
      </c>
      <c r="M7852" t="s">
        <v>583</v>
      </c>
      <c r="O7852">
        <v>0.17</v>
      </c>
      <c r="P7852" t="s">
        <v>243</v>
      </c>
      <c r="Q7852">
        <v>-1.8</v>
      </c>
      <c r="S7852">
        <v>-29.5</v>
      </c>
      <c r="U7852" t="s">
        <v>245</v>
      </c>
      <c r="V7852">
        <v>1</v>
      </c>
      <c r="W7852" t="s">
        <v>1371</v>
      </c>
      <c r="X7852" t="s">
        <v>1419</v>
      </c>
    </row>
    <row r="7853" spans="1:24" x14ac:dyDescent="0.3">
      <c r="A7853">
        <v>10334</v>
      </c>
      <c r="B7853" s="15" t="s">
        <v>837</v>
      </c>
      <c r="C7853" t="str">
        <f>_xlfn.XLOOKUP($B7853, STANDARDS!$A:$A, STANDARDS!$B:$B,,0,2)</f>
        <v>Tapley Hill Fm, Nepouie Subgp, Umberatana Gp</v>
      </c>
      <c r="D7853" t="s">
        <v>535</v>
      </c>
      <c r="E7853" t="s">
        <v>1190</v>
      </c>
      <c r="J7853" cm="1">
        <f t="array" ref="J7853:L7853">_xlfn.XLOOKUP($C7853, AGE!$A:$A,AGE!$B:$D,,0,2)</f>
        <v>654</v>
      </c>
      <c r="K7853">
        <v>14</v>
      </c>
      <c r="L7853" t="str">
        <v>Letche and Wallace 2015; Hoffman et al. 2021 Earth Science Revews; Kendall et al. 2006 in Lloyd et al. 2020</v>
      </c>
      <c r="M7853" t="s">
        <v>583</v>
      </c>
      <c r="P7853" t="s">
        <v>243</v>
      </c>
      <c r="Q7853">
        <v>0.2</v>
      </c>
      <c r="V7853">
        <v>1</v>
      </c>
      <c r="W7853" t="s">
        <v>1371</v>
      </c>
      <c r="X7853" t="s">
        <v>1419</v>
      </c>
    </row>
    <row r="7854" spans="1:24" x14ac:dyDescent="0.3">
      <c r="A7854">
        <v>10335</v>
      </c>
      <c r="B7854" s="15" t="s">
        <v>837</v>
      </c>
      <c r="C7854" t="str">
        <f>_xlfn.XLOOKUP($B7854, STANDARDS!$A:$A, STANDARDS!$B:$B,,0,2)</f>
        <v>Tapley Hill Fm, Nepouie Subgp, Umberatana Gp</v>
      </c>
      <c r="D7854" t="s">
        <v>535</v>
      </c>
      <c r="E7854" t="s">
        <v>1190</v>
      </c>
      <c r="J7854" cm="1">
        <f t="array" ref="J7854:L7854">_xlfn.XLOOKUP($C7854, AGE!$A:$A,AGE!$B:$D,,0,2)</f>
        <v>654</v>
      </c>
      <c r="K7854">
        <v>14</v>
      </c>
      <c r="L7854" t="str">
        <v>Letche and Wallace 2015; Hoffman et al. 2021 Earth Science Revews; Kendall et al. 2006 in Lloyd et al. 2020</v>
      </c>
      <c r="M7854" t="s">
        <v>583</v>
      </c>
      <c r="P7854" t="s">
        <v>243</v>
      </c>
      <c r="Q7854">
        <v>0.2</v>
      </c>
      <c r="V7854">
        <v>1</v>
      </c>
      <c r="W7854" t="s">
        <v>1371</v>
      </c>
      <c r="X7854" t="s">
        <v>1419</v>
      </c>
    </row>
    <row r="7855" spans="1:24" x14ac:dyDescent="0.3">
      <c r="A7855">
        <v>10336</v>
      </c>
      <c r="B7855" s="15" t="s">
        <v>837</v>
      </c>
      <c r="C7855" t="str">
        <f>_xlfn.XLOOKUP($B7855, STANDARDS!$A:$A, STANDARDS!$B:$B,,0,2)</f>
        <v>Tapley Hill Fm, Nepouie Subgp, Umberatana Gp</v>
      </c>
      <c r="D7855" t="s">
        <v>535</v>
      </c>
      <c r="E7855" t="s">
        <v>1190</v>
      </c>
      <c r="J7855" cm="1">
        <f t="array" ref="J7855:L7855">_xlfn.XLOOKUP($C7855, AGE!$A:$A,AGE!$B:$D,,0,2)</f>
        <v>654</v>
      </c>
      <c r="K7855">
        <v>14</v>
      </c>
      <c r="L7855" t="str">
        <v>Letche and Wallace 2015; Hoffman et al. 2021 Earth Science Revews; Kendall et al. 2006 in Lloyd et al. 2020</v>
      </c>
      <c r="M7855" t="s">
        <v>583</v>
      </c>
      <c r="P7855" t="s">
        <v>243</v>
      </c>
      <c r="Q7855">
        <v>1</v>
      </c>
      <c r="V7855">
        <v>1</v>
      </c>
      <c r="W7855" t="s">
        <v>1371</v>
      </c>
      <c r="X7855" t="s">
        <v>1419</v>
      </c>
    </row>
    <row r="7856" spans="1:24" x14ac:dyDescent="0.3">
      <c r="A7856">
        <v>10337</v>
      </c>
      <c r="B7856" s="15" t="s">
        <v>863</v>
      </c>
      <c r="C7856" t="str">
        <f>_xlfn.XLOOKUP($B7856, STANDARDS!$A:$A, STANDARDS!$B:$B,,0,2)</f>
        <v>Wilyerpa Fm, Yudnamutana Subgp, Umberatana Gp</v>
      </c>
      <c r="D7856" t="s">
        <v>535</v>
      </c>
      <c r="E7856" t="s">
        <v>1190</v>
      </c>
      <c r="J7856" cm="1">
        <f t="array" ref="J7856:L7856">_xlfn.XLOOKUP($C7856, AGE!$A:$A,AGE!$B:$D,,0,2)</f>
        <v>688.6</v>
      </c>
      <c r="K7856">
        <v>28.4</v>
      </c>
      <c r="L7856" t="str">
        <v>Preiss 2019; Rooney et al. 2020a in Hoffman et al. 2021 Earth Science Reviews; Macdonald 2010a, 2018 in Hoffman et al. 2021 Earth Science Reviews</v>
      </c>
      <c r="M7856" t="s">
        <v>583</v>
      </c>
      <c r="P7856" t="s">
        <v>243</v>
      </c>
      <c r="Q7856">
        <v>-2.2000000000000002</v>
      </c>
      <c r="V7856">
        <v>1</v>
      </c>
      <c r="W7856" t="s">
        <v>1371</v>
      </c>
      <c r="X7856" t="s">
        <v>1419</v>
      </c>
    </row>
    <row r="7857" spans="1:24" x14ac:dyDescent="0.3">
      <c r="A7857">
        <v>10338</v>
      </c>
      <c r="B7857" s="15" t="s">
        <v>837</v>
      </c>
      <c r="C7857" t="str">
        <f>_xlfn.XLOOKUP($B7857, STANDARDS!$A:$A, STANDARDS!$B:$B,,0,2)</f>
        <v>Tapley Hill Fm, Nepouie Subgp, Umberatana Gp</v>
      </c>
      <c r="D7857" t="s">
        <v>535</v>
      </c>
      <c r="E7857" t="s">
        <v>1190</v>
      </c>
      <c r="J7857" cm="1">
        <f t="array" ref="J7857:L7857">_xlfn.XLOOKUP($C7857, AGE!$A:$A,AGE!$B:$D,,0,2)</f>
        <v>654</v>
      </c>
      <c r="K7857">
        <v>14</v>
      </c>
      <c r="L7857" t="str">
        <v>Letche and Wallace 2015; Hoffman et al. 2021 Earth Science Revews; Kendall et al. 2006 in Lloyd et al. 2020</v>
      </c>
      <c r="M7857" t="s">
        <v>583</v>
      </c>
      <c r="P7857" t="s">
        <v>243</v>
      </c>
      <c r="Q7857">
        <v>0.5</v>
      </c>
      <c r="V7857">
        <v>1</v>
      </c>
      <c r="W7857" t="s">
        <v>1371</v>
      </c>
      <c r="X7857" t="s">
        <v>1419</v>
      </c>
    </row>
    <row r="7858" spans="1:24" x14ac:dyDescent="0.3">
      <c r="A7858">
        <v>10339</v>
      </c>
      <c r="B7858" s="15" t="s">
        <v>532</v>
      </c>
      <c r="C7858" t="str">
        <f>_xlfn.XLOOKUP($B7858, STANDARDS!$A:$A, STANDARDS!$B:$B,,0,2)</f>
        <v>Brighton Limestone, Nepouie Subgp, Umberatana Gp</v>
      </c>
      <c r="D7858" t="s">
        <v>535</v>
      </c>
      <c r="E7858" t="s">
        <v>1190</v>
      </c>
      <c r="J7858" cm="1">
        <f t="array" ref="J7858:L7858">_xlfn.XLOOKUP($C7858, AGE!$A:$A,AGE!$B:$D,,0,2)</f>
        <v>609</v>
      </c>
      <c r="K7858">
        <v>64</v>
      </c>
      <c r="L7858" t="str">
        <v>Compston et al. 1987 in Lloyd et al. 2020</v>
      </c>
      <c r="M7858" t="s">
        <v>583</v>
      </c>
      <c r="P7858" t="s">
        <v>243</v>
      </c>
      <c r="Q7858">
        <v>3.3</v>
      </c>
      <c r="V7858">
        <v>1</v>
      </c>
      <c r="W7858" t="s">
        <v>1371</v>
      </c>
      <c r="X7858" t="s">
        <v>1419</v>
      </c>
    </row>
    <row r="7859" spans="1:24" x14ac:dyDescent="0.3">
      <c r="A7859">
        <v>10340</v>
      </c>
      <c r="B7859" s="15" t="s">
        <v>860</v>
      </c>
      <c r="C7859" t="str">
        <f>_xlfn.XLOOKUP($B7859, STANDARDS!$A:$A, STANDARDS!$B:$B,,0,2)</f>
        <v>Sunderland Fm, Upalinna Subgp, Umberatana Gp</v>
      </c>
      <c r="D7859" t="s">
        <v>535</v>
      </c>
      <c r="E7859" t="s">
        <v>1194</v>
      </c>
      <c r="J7859" cm="1">
        <f t="array" ref="J7859:L7859">_xlfn.XLOOKUP($C7859, AGE!$A:$A,AGE!$B:$D,,0,2)</f>
        <v>643</v>
      </c>
      <c r="K7859">
        <v>3</v>
      </c>
      <c r="L7859" t="str">
        <v>Preiss 1998 in Fromhold and Wallace 2012; Williams et al. 2008; Fromhold and Wallace 2012; Hoffman et al. 2021 Earth Science Reviews; Kendall et al. 2006 in Lloyd et al. 2020</v>
      </c>
      <c r="M7859" t="s">
        <v>583</v>
      </c>
      <c r="P7859" t="s">
        <v>243</v>
      </c>
      <c r="Q7859">
        <v>3.3</v>
      </c>
      <c r="V7859">
        <v>1</v>
      </c>
      <c r="W7859" t="s">
        <v>1371</v>
      </c>
      <c r="X7859" t="s">
        <v>1419</v>
      </c>
    </row>
    <row r="7860" spans="1:24" x14ac:dyDescent="0.3">
      <c r="A7860">
        <v>10341</v>
      </c>
      <c r="B7860" s="15" t="s">
        <v>837</v>
      </c>
      <c r="C7860" t="str">
        <f>_xlfn.XLOOKUP($B7860, STANDARDS!$A:$A, STANDARDS!$B:$B,,0,2)</f>
        <v>Tapley Hill Fm, Nepouie Subgp, Umberatana Gp</v>
      </c>
      <c r="D7860" t="s">
        <v>535</v>
      </c>
      <c r="E7860" t="s">
        <v>1190</v>
      </c>
      <c r="J7860" cm="1">
        <f t="array" ref="J7860:L7860">_xlfn.XLOOKUP($C7860, AGE!$A:$A,AGE!$B:$D,,0,2)</f>
        <v>654</v>
      </c>
      <c r="K7860">
        <v>14</v>
      </c>
      <c r="L7860" t="str">
        <v>Letche and Wallace 2015; Hoffman et al. 2021 Earth Science Revews; Kendall et al. 2006 in Lloyd et al. 2020</v>
      </c>
      <c r="M7860" t="s">
        <v>583</v>
      </c>
      <c r="P7860" t="s">
        <v>243</v>
      </c>
      <c r="Q7860">
        <v>1.4</v>
      </c>
      <c r="V7860">
        <v>1</v>
      </c>
      <c r="W7860" t="s">
        <v>1371</v>
      </c>
      <c r="X7860" t="s">
        <v>1419</v>
      </c>
    </row>
    <row r="7861" spans="1:24" x14ac:dyDescent="0.3">
      <c r="A7861">
        <v>10342</v>
      </c>
      <c r="B7861" s="15" t="s">
        <v>532</v>
      </c>
      <c r="C7861" t="str">
        <f>_xlfn.XLOOKUP($B7861, STANDARDS!$A:$A, STANDARDS!$B:$B,,0,2)</f>
        <v>Brighton Limestone, Nepouie Subgp, Umberatana Gp</v>
      </c>
      <c r="D7861" t="s">
        <v>535</v>
      </c>
      <c r="E7861" t="s">
        <v>1190</v>
      </c>
      <c r="J7861" cm="1">
        <f t="array" ref="J7861:L7861">_xlfn.XLOOKUP($C7861, AGE!$A:$A,AGE!$B:$D,,0,2)</f>
        <v>609</v>
      </c>
      <c r="K7861">
        <v>64</v>
      </c>
      <c r="L7861" t="str">
        <v>Compston et al. 1987 in Lloyd et al. 2020</v>
      </c>
      <c r="M7861" t="s">
        <v>583</v>
      </c>
      <c r="P7861" t="s">
        <v>243</v>
      </c>
      <c r="Q7861">
        <v>2.7</v>
      </c>
      <c r="V7861">
        <v>1</v>
      </c>
      <c r="W7861" t="s">
        <v>1371</v>
      </c>
      <c r="X7861" t="s">
        <v>1419</v>
      </c>
    </row>
    <row r="7862" spans="1:24" x14ac:dyDescent="0.3">
      <c r="A7862">
        <v>10343</v>
      </c>
      <c r="B7862" s="15" t="s">
        <v>855</v>
      </c>
      <c r="C7862" t="str">
        <f>_xlfn.XLOOKUP($B7862, STANDARDS!$A:$A, STANDARDS!$B:$B,,0,2)</f>
        <v>Tindelpina Shale Mbr, Tapley Hill Fm, Nepouie Subgp, Umberatana Gp</v>
      </c>
      <c r="D7862" t="s">
        <v>535</v>
      </c>
      <c r="E7862" t="s">
        <v>1190</v>
      </c>
      <c r="J7862" cm="1">
        <f t="array" ref="J7862:L7862">_xlfn.XLOOKUP($C7862, AGE!$A:$A,AGE!$B:$D,,0,2)</f>
        <v>643</v>
      </c>
      <c r="K7862">
        <v>2.4</v>
      </c>
      <c r="L7862" t="str">
        <v>Kendall et al. 2006 in Lloyd et al. 2020</v>
      </c>
      <c r="M7862" t="s">
        <v>583</v>
      </c>
      <c r="P7862" t="s">
        <v>243</v>
      </c>
      <c r="Q7862">
        <v>1.2</v>
      </c>
      <c r="V7862">
        <v>1</v>
      </c>
      <c r="W7862" t="s">
        <v>1371</v>
      </c>
      <c r="X7862" t="s">
        <v>1419</v>
      </c>
    </row>
    <row r="7863" spans="1:24" x14ac:dyDescent="0.3">
      <c r="A7863">
        <v>10344</v>
      </c>
      <c r="B7863" s="15" t="s">
        <v>837</v>
      </c>
      <c r="C7863" t="str">
        <f>_xlfn.XLOOKUP($B7863, STANDARDS!$A:$A, STANDARDS!$B:$B,,0,2)</f>
        <v>Tapley Hill Fm, Nepouie Subgp, Umberatana Gp</v>
      </c>
      <c r="D7863" t="s">
        <v>535</v>
      </c>
      <c r="E7863" t="s">
        <v>1190</v>
      </c>
      <c r="J7863" cm="1">
        <f t="array" ref="J7863:L7863">_xlfn.XLOOKUP($C7863, AGE!$A:$A,AGE!$B:$D,,0,2)</f>
        <v>654</v>
      </c>
      <c r="K7863">
        <v>14</v>
      </c>
      <c r="L7863" t="str">
        <v>Letche and Wallace 2015; Hoffman et al. 2021 Earth Science Revews; Kendall et al. 2006 in Lloyd et al. 2020</v>
      </c>
      <c r="M7863" t="s">
        <v>583</v>
      </c>
      <c r="P7863" t="s">
        <v>243</v>
      </c>
      <c r="Q7863">
        <v>0.3</v>
      </c>
      <c r="V7863">
        <v>1</v>
      </c>
      <c r="W7863" t="s">
        <v>1371</v>
      </c>
      <c r="X7863" t="s">
        <v>1419</v>
      </c>
    </row>
    <row r="7864" spans="1:24" x14ac:dyDescent="0.3">
      <c r="A7864">
        <v>10345</v>
      </c>
      <c r="B7864" s="15" t="s">
        <v>837</v>
      </c>
      <c r="C7864" t="str">
        <f>_xlfn.XLOOKUP($B7864, STANDARDS!$A:$A, STANDARDS!$B:$B,,0,2)</f>
        <v>Tapley Hill Fm, Nepouie Subgp, Umberatana Gp</v>
      </c>
      <c r="D7864" t="s">
        <v>535</v>
      </c>
      <c r="E7864" t="s">
        <v>1190</v>
      </c>
      <c r="J7864" cm="1">
        <f t="array" ref="J7864:L7864">_xlfn.XLOOKUP($C7864, AGE!$A:$A,AGE!$B:$D,,0,2)</f>
        <v>654</v>
      </c>
      <c r="K7864">
        <v>14</v>
      </c>
      <c r="L7864" t="str">
        <v>Letche and Wallace 2015; Hoffman et al. 2021 Earth Science Revews; Kendall et al. 2006 in Lloyd et al. 2020</v>
      </c>
      <c r="M7864" t="s">
        <v>583</v>
      </c>
      <c r="P7864" t="s">
        <v>243</v>
      </c>
      <c r="Q7864">
        <v>1.4</v>
      </c>
      <c r="V7864">
        <v>1</v>
      </c>
      <c r="W7864" t="s">
        <v>1371</v>
      </c>
      <c r="X7864" t="s">
        <v>1419</v>
      </c>
    </row>
    <row r="7865" spans="1:24" x14ac:dyDescent="0.3">
      <c r="A7865">
        <v>10346</v>
      </c>
      <c r="B7865" s="15" t="s">
        <v>855</v>
      </c>
      <c r="C7865" t="str">
        <f>_xlfn.XLOOKUP($B7865, STANDARDS!$A:$A, STANDARDS!$B:$B,,0,2)</f>
        <v>Tindelpina Shale Mbr, Tapley Hill Fm, Nepouie Subgp, Umberatana Gp</v>
      </c>
      <c r="D7865" t="s">
        <v>535</v>
      </c>
      <c r="E7865" t="s">
        <v>1190</v>
      </c>
      <c r="J7865" cm="1">
        <f t="array" ref="J7865:L7865">_xlfn.XLOOKUP($C7865, AGE!$A:$A,AGE!$B:$D,,0,2)</f>
        <v>643</v>
      </c>
      <c r="K7865">
        <v>2.4</v>
      </c>
      <c r="L7865" t="str">
        <v>Kendall et al. 2006 in Lloyd et al. 2020</v>
      </c>
      <c r="M7865" t="s">
        <v>583</v>
      </c>
      <c r="P7865" t="s">
        <v>243</v>
      </c>
      <c r="Q7865">
        <v>1.4</v>
      </c>
      <c r="V7865">
        <v>1</v>
      </c>
      <c r="W7865" t="s">
        <v>1371</v>
      </c>
      <c r="X7865" t="s">
        <v>1419</v>
      </c>
    </row>
    <row r="7866" spans="1:24" x14ac:dyDescent="0.3">
      <c r="A7866">
        <v>10347</v>
      </c>
      <c r="B7866" s="15" t="s">
        <v>837</v>
      </c>
      <c r="C7866" t="str">
        <f>_xlfn.XLOOKUP($B7866, STANDARDS!$A:$A, STANDARDS!$B:$B,,0,2)</f>
        <v>Tapley Hill Fm, Nepouie Subgp, Umberatana Gp</v>
      </c>
      <c r="D7866" t="s">
        <v>535</v>
      </c>
      <c r="E7866" t="s">
        <v>1190</v>
      </c>
      <c r="J7866" cm="1">
        <f t="array" ref="J7866:L7866">_xlfn.XLOOKUP($C7866, AGE!$A:$A,AGE!$B:$D,,0,2)</f>
        <v>654</v>
      </c>
      <c r="K7866">
        <v>14</v>
      </c>
      <c r="L7866" t="str">
        <v>Letche and Wallace 2015; Hoffman et al. 2021 Earth Science Revews; Kendall et al. 2006 in Lloyd et al. 2020</v>
      </c>
      <c r="M7866" t="s">
        <v>583</v>
      </c>
      <c r="P7866" t="s">
        <v>243</v>
      </c>
      <c r="Q7866">
        <v>0.5</v>
      </c>
      <c r="V7866">
        <v>1</v>
      </c>
      <c r="W7866" t="s">
        <v>1371</v>
      </c>
      <c r="X7866" t="s">
        <v>1419</v>
      </c>
    </row>
    <row r="7867" spans="1:24" x14ac:dyDescent="0.3">
      <c r="A7867">
        <v>10348</v>
      </c>
      <c r="B7867" s="15" t="s">
        <v>532</v>
      </c>
      <c r="C7867" t="str">
        <f>_xlfn.XLOOKUP($B7867, STANDARDS!$A:$A, STANDARDS!$B:$B,,0,2)</f>
        <v>Brighton Limestone, Nepouie Subgp, Umberatana Gp</v>
      </c>
      <c r="D7867" t="s">
        <v>535</v>
      </c>
      <c r="E7867" t="s">
        <v>1190</v>
      </c>
      <c r="J7867" cm="1">
        <f t="array" ref="J7867:L7867">_xlfn.XLOOKUP($C7867, AGE!$A:$A,AGE!$B:$D,,0,2)</f>
        <v>609</v>
      </c>
      <c r="K7867">
        <v>64</v>
      </c>
      <c r="L7867" t="str">
        <v>Compston et al. 1987 in Lloyd et al. 2020</v>
      </c>
      <c r="M7867" t="s">
        <v>583</v>
      </c>
      <c r="P7867" t="s">
        <v>243</v>
      </c>
      <c r="Q7867">
        <v>3.7</v>
      </c>
      <c r="V7867">
        <v>1</v>
      </c>
      <c r="W7867" t="s">
        <v>1371</v>
      </c>
      <c r="X7867" t="s">
        <v>1419</v>
      </c>
    </row>
    <row r="7868" spans="1:24" x14ac:dyDescent="0.3">
      <c r="A7868">
        <v>10349</v>
      </c>
      <c r="B7868" s="15" t="s">
        <v>837</v>
      </c>
      <c r="C7868" t="str">
        <f>_xlfn.XLOOKUP($B7868, STANDARDS!$A:$A, STANDARDS!$B:$B,,0,2)</f>
        <v>Tapley Hill Fm, Nepouie Subgp, Umberatana Gp</v>
      </c>
      <c r="D7868" t="s">
        <v>535</v>
      </c>
      <c r="E7868" t="s">
        <v>1190</v>
      </c>
      <c r="J7868" cm="1">
        <f t="array" ref="J7868:L7868">_xlfn.XLOOKUP($C7868, AGE!$A:$A,AGE!$B:$D,,0,2)</f>
        <v>654</v>
      </c>
      <c r="K7868">
        <v>14</v>
      </c>
      <c r="L7868" t="str">
        <v>Letche and Wallace 2015; Hoffman et al. 2021 Earth Science Revews; Kendall et al. 2006 in Lloyd et al. 2020</v>
      </c>
      <c r="M7868" t="s">
        <v>583</v>
      </c>
      <c r="P7868" t="s">
        <v>243</v>
      </c>
      <c r="Q7868">
        <v>1.4</v>
      </c>
      <c r="V7868">
        <v>1</v>
      </c>
      <c r="W7868" t="s">
        <v>1371</v>
      </c>
      <c r="X7868" t="s">
        <v>1419</v>
      </c>
    </row>
    <row r="7869" spans="1:24" x14ac:dyDescent="0.3">
      <c r="A7869">
        <v>10350</v>
      </c>
      <c r="B7869" s="15" t="s">
        <v>855</v>
      </c>
      <c r="C7869" t="str">
        <f>_xlfn.XLOOKUP($B7869, STANDARDS!$A:$A, STANDARDS!$B:$B,,0,2)</f>
        <v>Tindelpina Shale Mbr, Tapley Hill Fm, Nepouie Subgp, Umberatana Gp</v>
      </c>
      <c r="D7869" t="s">
        <v>535</v>
      </c>
      <c r="E7869" t="s">
        <v>1190</v>
      </c>
      <c r="J7869" cm="1">
        <f t="array" ref="J7869:L7869">_xlfn.XLOOKUP($C7869, AGE!$A:$A,AGE!$B:$D,,0,2)</f>
        <v>643</v>
      </c>
      <c r="K7869">
        <v>2.4</v>
      </c>
      <c r="L7869" t="str">
        <v>Kendall et al. 2006 in Lloyd et al. 2020</v>
      </c>
      <c r="M7869" t="s">
        <v>583</v>
      </c>
      <c r="P7869" t="s">
        <v>243</v>
      </c>
      <c r="Q7869">
        <v>0.8</v>
      </c>
      <c r="V7869">
        <v>1</v>
      </c>
      <c r="W7869" t="s">
        <v>1371</v>
      </c>
      <c r="X7869" t="s">
        <v>1419</v>
      </c>
    </row>
    <row r="7870" spans="1:24" x14ac:dyDescent="0.3">
      <c r="A7870">
        <v>10351</v>
      </c>
      <c r="B7870" s="15" t="s">
        <v>855</v>
      </c>
      <c r="C7870" t="str">
        <f>_xlfn.XLOOKUP($B7870, STANDARDS!$A:$A, STANDARDS!$B:$B,,0,2)</f>
        <v>Tindelpina Shale Mbr, Tapley Hill Fm, Nepouie Subgp, Umberatana Gp</v>
      </c>
      <c r="D7870" t="s">
        <v>535</v>
      </c>
      <c r="E7870" t="s">
        <v>1190</v>
      </c>
      <c r="J7870" cm="1">
        <f t="array" ref="J7870:L7870">_xlfn.XLOOKUP($C7870, AGE!$A:$A,AGE!$B:$D,,0,2)</f>
        <v>643</v>
      </c>
      <c r="K7870">
        <v>2.4</v>
      </c>
      <c r="L7870" t="str">
        <v>Kendall et al. 2006 in Lloyd et al. 2020</v>
      </c>
      <c r="M7870" t="s">
        <v>583</v>
      </c>
      <c r="O7870">
        <v>0.83</v>
      </c>
      <c r="P7870" t="s">
        <v>243</v>
      </c>
      <c r="Q7870">
        <v>-0.8</v>
      </c>
      <c r="S7870">
        <v>-28.1</v>
      </c>
      <c r="U7870" t="s">
        <v>245</v>
      </c>
      <c r="V7870">
        <v>1</v>
      </c>
      <c r="W7870" t="s">
        <v>1371</v>
      </c>
      <c r="X7870" t="s">
        <v>1419</v>
      </c>
    </row>
    <row r="7871" spans="1:24" x14ac:dyDescent="0.3">
      <c r="A7871">
        <v>10352</v>
      </c>
      <c r="B7871" s="15" t="s">
        <v>855</v>
      </c>
      <c r="C7871" t="str">
        <f>_xlfn.XLOOKUP($B7871, STANDARDS!$A:$A, STANDARDS!$B:$B,,0,2)</f>
        <v>Tindelpina Shale Mbr, Tapley Hill Fm, Nepouie Subgp, Umberatana Gp</v>
      </c>
      <c r="D7871" t="s">
        <v>535</v>
      </c>
      <c r="E7871" t="s">
        <v>1190</v>
      </c>
      <c r="J7871" cm="1">
        <f t="array" ref="J7871:L7871">_xlfn.XLOOKUP($C7871, AGE!$A:$A,AGE!$B:$D,,0,2)</f>
        <v>643</v>
      </c>
      <c r="K7871">
        <v>2.4</v>
      </c>
      <c r="L7871" t="str">
        <v>Kendall et al. 2006 in Lloyd et al. 2020</v>
      </c>
      <c r="M7871" t="s">
        <v>583</v>
      </c>
      <c r="P7871" t="s">
        <v>243</v>
      </c>
      <c r="Q7871">
        <v>1.2</v>
      </c>
      <c r="V7871">
        <v>1</v>
      </c>
      <c r="W7871" t="s">
        <v>1371</v>
      </c>
      <c r="X7871" t="s">
        <v>1419</v>
      </c>
    </row>
    <row r="7872" spans="1:24" x14ac:dyDescent="0.3">
      <c r="A7872">
        <v>10353</v>
      </c>
      <c r="B7872" s="15" t="s">
        <v>855</v>
      </c>
      <c r="C7872" t="str">
        <f>_xlfn.XLOOKUP($B7872, STANDARDS!$A:$A, STANDARDS!$B:$B,,0,2)</f>
        <v>Tindelpina Shale Mbr, Tapley Hill Fm, Nepouie Subgp, Umberatana Gp</v>
      </c>
      <c r="D7872" t="s">
        <v>535</v>
      </c>
      <c r="E7872" t="s">
        <v>1190</v>
      </c>
      <c r="J7872" cm="1">
        <f t="array" ref="J7872:L7872">_xlfn.XLOOKUP($C7872, AGE!$A:$A,AGE!$B:$D,,0,2)</f>
        <v>643</v>
      </c>
      <c r="K7872">
        <v>2.4</v>
      </c>
      <c r="L7872" t="str">
        <v>Kendall et al. 2006 in Lloyd et al. 2020</v>
      </c>
      <c r="M7872" t="s">
        <v>583</v>
      </c>
      <c r="P7872" t="s">
        <v>243</v>
      </c>
      <c r="Q7872">
        <v>1.5</v>
      </c>
      <c r="V7872">
        <v>1</v>
      </c>
      <c r="W7872" t="s">
        <v>1371</v>
      </c>
      <c r="X7872" t="s">
        <v>1419</v>
      </c>
    </row>
    <row r="7873" spans="1:24" x14ac:dyDescent="0.3">
      <c r="A7873">
        <v>10354</v>
      </c>
      <c r="B7873" s="15" t="s">
        <v>532</v>
      </c>
      <c r="C7873" t="str">
        <f>_xlfn.XLOOKUP($B7873, STANDARDS!$A:$A, STANDARDS!$B:$B,,0,2)</f>
        <v>Brighton Limestone, Nepouie Subgp, Umberatana Gp</v>
      </c>
      <c r="D7873" t="s">
        <v>535</v>
      </c>
      <c r="E7873" t="s">
        <v>1190</v>
      </c>
      <c r="J7873" cm="1">
        <f t="array" ref="J7873:L7873">_xlfn.XLOOKUP($C7873, AGE!$A:$A,AGE!$B:$D,,0,2)</f>
        <v>609</v>
      </c>
      <c r="K7873">
        <v>64</v>
      </c>
      <c r="L7873" t="str">
        <v>Compston et al. 1987 in Lloyd et al. 2020</v>
      </c>
      <c r="M7873" t="s">
        <v>583</v>
      </c>
      <c r="P7873" t="s">
        <v>243</v>
      </c>
      <c r="Q7873">
        <v>3.2</v>
      </c>
      <c r="V7873">
        <v>1</v>
      </c>
      <c r="W7873" t="s">
        <v>1371</v>
      </c>
      <c r="X7873" t="s">
        <v>1419</v>
      </c>
    </row>
    <row r="7874" spans="1:24" x14ac:dyDescent="0.3">
      <c r="A7874">
        <v>10355</v>
      </c>
      <c r="B7874" s="15" t="s">
        <v>863</v>
      </c>
      <c r="C7874" t="str">
        <f>_xlfn.XLOOKUP($B7874, STANDARDS!$A:$A, STANDARDS!$B:$B,,0,2)</f>
        <v>Wilyerpa Fm, Yudnamutana Subgp, Umberatana Gp</v>
      </c>
      <c r="D7874" t="s">
        <v>535</v>
      </c>
      <c r="E7874" t="s">
        <v>1190</v>
      </c>
      <c r="J7874" cm="1">
        <f t="array" ref="J7874:L7874">_xlfn.XLOOKUP($C7874, AGE!$A:$A,AGE!$B:$D,,0,2)</f>
        <v>688.6</v>
      </c>
      <c r="K7874">
        <v>28.4</v>
      </c>
      <c r="L7874" t="str">
        <v>Preiss 2019; Rooney et al. 2020a in Hoffman et al. 2021 Earth Science Reviews; Macdonald 2010a, 2018 in Hoffman et al. 2021 Earth Science Reviews</v>
      </c>
      <c r="M7874" t="s">
        <v>583</v>
      </c>
      <c r="P7874" t="s">
        <v>243</v>
      </c>
      <c r="Q7874">
        <v>1.5</v>
      </c>
      <c r="V7874">
        <v>1</v>
      </c>
      <c r="W7874" t="s">
        <v>1371</v>
      </c>
      <c r="X7874" t="s">
        <v>1419</v>
      </c>
    </row>
    <row r="7875" spans="1:24" x14ac:dyDescent="0.3">
      <c r="A7875">
        <v>10356</v>
      </c>
      <c r="B7875" s="15" t="s">
        <v>532</v>
      </c>
      <c r="C7875" t="str">
        <f>_xlfn.XLOOKUP($B7875, STANDARDS!$A:$A, STANDARDS!$B:$B,,0,2)</f>
        <v>Brighton Limestone, Nepouie Subgp, Umberatana Gp</v>
      </c>
      <c r="D7875" t="s">
        <v>535</v>
      </c>
      <c r="E7875" t="s">
        <v>1190</v>
      </c>
      <c r="J7875" cm="1">
        <f t="array" ref="J7875:L7875">_xlfn.XLOOKUP($C7875, AGE!$A:$A,AGE!$B:$D,,0,2)</f>
        <v>609</v>
      </c>
      <c r="K7875">
        <v>64</v>
      </c>
      <c r="L7875" t="str">
        <v>Compston et al. 1987 in Lloyd et al. 2020</v>
      </c>
      <c r="M7875" t="s">
        <v>583</v>
      </c>
      <c r="P7875" t="s">
        <v>243</v>
      </c>
      <c r="Q7875">
        <v>3.9</v>
      </c>
      <c r="V7875">
        <v>1</v>
      </c>
      <c r="W7875" t="s">
        <v>1371</v>
      </c>
      <c r="X7875" t="s">
        <v>1419</v>
      </c>
    </row>
    <row r="7876" spans="1:24" x14ac:dyDescent="0.3">
      <c r="A7876">
        <v>10357</v>
      </c>
      <c r="B7876" s="15" t="s">
        <v>856</v>
      </c>
      <c r="C7876" t="str">
        <f>_xlfn.XLOOKUP($B7876, STANDARDS!$A:$A, STANDARDS!$B:$B,,0,2)</f>
        <v>Etina Fm, Upalinna Subgp, Umberatana Gp</v>
      </c>
      <c r="D7876" t="s">
        <v>535</v>
      </c>
      <c r="E7876" t="s">
        <v>1191</v>
      </c>
      <c r="J7876" cm="1">
        <f t="array" ref="J7876:L7876">_xlfn.XLOOKUP($C7876, AGE!$A:$A,AGE!$B:$D,,0,2)</f>
        <v>643</v>
      </c>
      <c r="K7876">
        <v>3</v>
      </c>
      <c r="L7876" t="str">
        <v>Preiss 1998 in Fromhold and Wallace 2012; Williams et al. 2008; Fromhold and Wallace 2012; Hoffman et al. 2021 Earth Science Reviews; Kendall et al. 2006 in Lloyd et al. 2020</v>
      </c>
      <c r="M7876" t="s">
        <v>583</v>
      </c>
      <c r="P7876" t="s">
        <v>243</v>
      </c>
      <c r="Q7876">
        <v>8.8000000000000007</v>
      </c>
      <c r="V7876">
        <v>1</v>
      </c>
      <c r="W7876" t="s">
        <v>1371</v>
      </c>
      <c r="X7876" t="s">
        <v>1419</v>
      </c>
    </row>
    <row r="7877" spans="1:24" x14ac:dyDescent="0.3">
      <c r="A7877">
        <v>10358</v>
      </c>
      <c r="B7877" s="15" t="s">
        <v>532</v>
      </c>
      <c r="C7877" t="str">
        <f>_xlfn.XLOOKUP($B7877, STANDARDS!$A:$A, STANDARDS!$B:$B,,0,2)</f>
        <v>Brighton Limestone, Nepouie Subgp, Umberatana Gp</v>
      </c>
      <c r="D7877" t="s">
        <v>535</v>
      </c>
      <c r="E7877" t="s">
        <v>1190</v>
      </c>
      <c r="J7877" cm="1">
        <f t="array" ref="J7877:L7877">_xlfn.XLOOKUP($C7877, AGE!$A:$A,AGE!$B:$D,,0,2)</f>
        <v>609</v>
      </c>
      <c r="K7877">
        <v>64</v>
      </c>
      <c r="L7877" t="str">
        <v>Compston et al. 1987 in Lloyd et al. 2020</v>
      </c>
      <c r="M7877" t="s">
        <v>583</v>
      </c>
      <c r="P7877" t="s">
        <v>243</v>
      </c>
      <c r="Q7877">
        <v>3.3</v>
      </c>
      <c r="V7877">
        <v>1</v>
      </c>
      <c r="W7877" t="s">
        <v>1371</v>
      </c>
      <c r="X7877" t="s">
        <v>1419</v>
      </c>
    </row>
    <row r="7878" spans="1:24" x14ac:dyDescent="0.3">
      <c r="A7878">
        <v>10359</v>
      </c>
      <c r="B7878" s="15" t="s">
        <v>862</v>
      </c>
      <c r="C7878" t="str">
        <f>_xlfn.XLOOKUP($B7878, STANDARDS!$A:$A, STANDARDS!$B:$B,,0,2)</f>
        <v>Enorama Shale, Upalinna Subgp, Umberatana Gp</v>
      </c>
      <c r="D7878" t="s">
        <v>535</v>
      </c>
      <c r="E7878" t="s">
        <v>1199</v>
      </c>
      <c r="J7878" cm="1">
        <f t="array" ref="J7878:L7878">_xlfn.XLOOKUP($C7878, AGE!$A:$A,AGE!$B:$D,,0,2)</f>
        <v>643</v>
      </c>
      <c r="K7878">
        <v>3</v>
      </c>
      <c r="L7878" t="str">
        <v>Preiss 1998 in Fromhold and Wallace 2012; Williams et al. 2008; Fromhold and Wallace 2012; Hoffman et al. 2021 Earth Science Reviews; Kendall et al. 2006 in Lloyd et al. 2020</v>
      </c>
      <c r="M7878" t="s">
        <v>583</v>
      </c>
      <c r="P7878" t="s">
        <v>243</v>
      </c>
      <c r="Q7878">
        <v>2</v>
      </c>
      <c r="V7878">
        <v>1</v>
      </c>
      <c r="W7878" t="s">
        <v>1371</v>
      </c>
      <c r="X7878" t="s">
        <v>1419</v>
      </c>
    </row>
    <row r="7879" spans="1:24" x14ac:dyDescent="0.3">
      <c r="A7879">
        <v>10360</v>
      </c>
      <c r="B7879" s="15" t="s">
        <v>837</v>
      </c>
      <c r="C7879" t="str">
        <f>_xlfn.XLOOKUP($B7879, STANDARDS!$A:$A, STANDARDS!$B:$B,,0,2)</f>
        <v>Tapley Hill Fm, Nepouie Subgp, Umberatana Gp</v>
      </c>
      <c r="D7879" t="s">
        <v>535</v>
      </c>
      <c r="E7879" t="s">
        <v>1190</v>
      </c>
      <c r="J7879" cm="1">
        <f t="array" ref="J7879:L7879">_xlfn.XLOOKUP($C7879, AGE!$A:$A,AGE!$B:$D,,0,2)</f>
        <v>654</v>
      </c>
      <c r="K7879">
        <v>14</v>
      </c>
      <c r="L7879" t="str">
        <v>Letche and Wallace 2015; Hoffman et al. 2021 Earth Science Revews; Kendall et al. 2006 in Lloyd et al. 2020</v>
      </c>
      <c r="M7879" t="s">
        <v>583</v>
      </c>
      <c r="P7879" t="s">
        <v>243</v>
      </c>
      <c r="Q7879">
        <v>-0.5</v>
      </c>
      <c r="V7879">
        <v>1</v>
      </c>
      <c r="W7879" t="s">
        <v>1371</v>
      </c>
      <c r="X7879" t="s">
        <v>1419</v>
      </c>
    </row>
    <row r="7880" spans="1:24" x14ac:dyDescent="0.3">
      <c r="A7880">
        <v>10361</v>
      </c>
      <c r="B7880" s="15" t="s">
        <v>863</v>
      </c>
      <c r="C7880" t="str">
        <f>_xlfn.XLOOKUP($B7880, STANDARDS!$A:$A, STANDARDS!$B:$B,,0,2)</f>
        <v>Wilyerpa Fm, Yudnamutana Subgp, Umberatana Gp</v>
      </c>
      <c r="D7880" t="s">
        <v>535</v>
      </c>
      <c r="E7880" t="s">
        <v>1190</v>
      </c>
      <c r="J7880" cm="1">
        <f t="array" ref="J7880:L7880">_xlfn.XLOOKUP($C7880, AGE!$A:$A,AGE!$B:$D,,0,2)</f>
        <v>688.6</v>
      </c>
      <c r="K7880">
        <v>28.4</v>
      </c>
      <c r="L7880" t="str">
        <v>Preiss 2019; Rooney et al. 2020a in Hoffman et al. 2021 Earth Science Reviews; Macdonald 2010a, 2018 in Hoffman et al. 2021 Earth Science Reviews</v>
      </c>
      <c r="M7880" t="s">
        <v>583</v>
      </c>
      <c r="P7880" t="s">
        <v>243</v>
      </c>
      <c r="Q7880">
        <v>1.5</v>
      </c>
      <c r="V7880">
        <v>1</v>
      </c>
      <c r="W7880" t="s">
        <v>1371</v>
      </c>
      <c r="X7880" t="s">
        <v>1419</v>
      </c>
    </row>
    <row r="7881" spans="1:24" x14ac:dyDescent="0.3">
      <c r="A7881">
        <v>10362</v>
      </c>
      <c r="B7881" s="15" t="s">
        <v>532</v>
      </c>
      <c r="C7881" t="str">
        <f>_xlfn.XLOOKUP($B7881, STANDARDS!$A:$A, STANDARDS!$B:$B,,0,2)</f>
        <v>Brighton Limestone, Nepouie Subgp, Umberatana Gp</v>
      </c>
      <c r="D7881" t="s">
        <v>535</v>
      </c>
      <c r="E7881" t="s">
        <v>1190</v>
      </c>
      <c r="J7881" cm="1">
        <f t="array" ref="J7881:L7881">_xlfn.XLOOKUP($C7881, AGE!$A:$A,AGE!$B:$D,,0,2)</f>
        <v>609</v>
      </c>
      <c r="K7881">
        <v>64</v>
      </c>
      <c r="L7881" t="str">
        <v>Compston et al. 1987 in Lloyd et al. 2020</v>
      </c>
      <c r="M7881" t="s">
        <v>583</v>
      </c>
      <c r="P7881" t="s">
        <v>243</v>
      </c>
      <c r="Q7881">
        <v>3</v>
      </c>
      <c r="V7881">
        <v>1</v>
      </c>
      <c r="W7881" t="s">
        <v>1371</v>
      </c>
      <c r="X7881" t="s">
        <v>1419</v>
      </c>
    </row>
    <row r="7882" spans="1:24" x14ac:dyDescent="0.3">
      <c r="A7882">
        <v>10363</v>
      </c>
      <c r="B7882" s="15" t="s">
        <v>837</v>
      </c>
      <c r="C7882" t="str">
        <f>_xlfn.XLOOKUP($B7882, STANDARDS!$A:$A, STANDARDS!$B:$B,,0,2)</f>
        <v>Tapley Hill Fm, Nepouie Subgp, Umberatana Gp</v>
      </c>
      <c r="D7882" t="s">
        <v>535</v>
      </c>
      <c r="E7882" t="s">
        <v>1190</v>
      </c>
      <c r="J7882" cm="1">
        <f t="array" ref="J7882:L7882">_xlfn.XLOOKUP($C7882, AGE!$A:$A,AGE!$B:$D,,0,2)</f>
        <v>654</v>
      </c>
      <c r="K7882">
        <v>14</v>
      </c>
      <c r="L7882" t="str">
        <v>Letche and Wallace 2015; Hoffman et al. 2021 Earth Science Revews; Kendall et al. 2006 in Lloyd et al. 2020</v>
      </c>
      <c r="M7882" t="s">
        <v>583</v>
      </c>
      <c r="P7882" t="s">
        <v>243</v>
      </c>
      <c r="Q7882">
        <v>1.5</v>
      </c>
      <c r="V7882">
        <v>1</v>
      </c>
      <c r="W7882" t="s">
        <v>1371</v>
      </c>
      <c r="X7882" t="s">
        <v>1419</v>
      </c>
    </row>
    <row r="7883" spans="1:24" x14ac:dyDescent="0.3">
      <c r="A7883">
        <v>10364</v>
      </c>
      <c r="B7883" s="15" t="s">
        <v>856</v>
      </c>
      <c r="C7883" t="str">
        <f>_xlfn.XLOOKUP($B7883, STANDARDS!$A:$A, STANDARDS!$B:$B,,0,2)</f>
        <v>Etina Fm, Upalinna Subgp, Umberatana Gp</v>
      </c>
      <c r="D7883" t="s">
        <v>535</v>
      </c>
      <c r="E7883" t="s">
        <v>1194</v>
      </c>
      <c r="J7883" cm="1">
        <f t="array" ref="J7883:L7883">_xlfn.XLOOKUP($C7883, AGE!$A:$A,AGE!$B:$D,,0,2)</f>
        <v>643</v>
      </c>
      <c r="K7883">
        <v>3</v>
      </c>
      <c r="L7883" t="str">
        <v>Preiss 1998 in Fromhold and Wallace 2012; Williams et al. 2008; Fromhold and Wallace 2012; Hoffman et al. 2021 Earth Science Reviews; Kendall et al. 2006 in Lloyd et al. 2020</v>
      </c>
      <c r="M7883" t="s">
        <v>583</v>
      </c>
      <c r="P7883" t="s">
        <v>243</v>
      </c>
      <c r="Q7883">
        <v>4</v>
      </c>
      <c r="V7883">
        <v>1</v>
      </c>
      <c r="W7883" t="s">
        <v>1371</v>
      </c>
      <c r="X7883" t="s">
        <v>1419</v>
      </c>
    </row>
    <row r="7884" spans="1:24" x14ac:dyDescent="0.3">
      <c r="A7884">
        <v>10365</v>
      </c>
      <c r="B7884" s="15" t="s">
        <v>532</v>
      </c>
      <c r="C7884" t="str">
        <f>_xlfn.XLOOKUP($B7884, STANDARDS!$A:$A, STANDARDS!$B:$B,,0,2)</f>
        <v>Brighton Limestone, Nepouie Subgp, Umberatana Gp</v>
      </c>
      <c r="D7884" t="s">
        <v>535</v>
      </c>
      <c r="E7884" t="s">
        <v>1190</v>
      </c>
      <c r="J7884" cm="1">
        <f t="array" ref="J7884:L7884">_xlfn.XLOOKUP($C7884, AGE!$A:$A,AGE!$B:$D,,0,2)</f>
        <v>609</v>
      </c>
      <c r="K7884">
        <v>64</v>
      </c>
      <c r="L7884" t="str">
        <v>Compston et al. 1987 in Lloyd et al. 2020</v>
      </c>
      <c r="M7884" t="s">
        <v>583</v>
      </c>
      <c r="P7884" t="s">
        <v>243</v>
      </c>
      <c r="Q7884">
        <v>4</v>
      </c>
      <c r="V7884">
        <v>1</v>
      </c>
      <c r="W7884" t="s">
        <v>1371</v>
      </c>
      <c r="X7884" t="s">
        <v>1419</v>
      </c>
    </row>
    <row r="7885" spans="1:24" x14ac:dyDescent="0.3">
      <c r="A7885">
        <v>10366</v>
      </c>
      <c r="B7885" s="15" t="s">
        <v>863</v>
      </c>
      <c r="C7885" t="str">
        <f>_xlfn.XLOOKUP($B7885, STANDARDS!$A:$A, STANDARDS!$B:$B,,0,2)</f>
        <v>Wilyerpa Fm, Yudnamutana Subgp, Umberatana Gp</v>
      </c>
      <c r="D7885" t="s">
        <v>535</v>
      </c>
      <c r="E7885" t="s">
        <v>1190</v>
      </c>
      <c r="J7885" cm="1">
        <f t="array" ref="J7885:L7885">_xlfn.XLOOKUP($C7885, AGE!$A:$A,AGE!$B:$D,,0,2)</f>
        <v>688.6</v>
      </c>
      <c r="K7885">
        <v>28.4</v>
      </c>
      <c r="L7885" t="str">
        <v>Preiss 2019; Rooney et al. 2020a in Hoffman et al. 2021 Earth Science Reviews; Macdonald 2010a, 2018 in Hoffman et al. 2021 Earth Science Reviews</v>
      </c>
      <c r="M7885" t="s">
        <v>583</v>
      </c>
      <c r="P7885" t="s">
        <v>243</v>
      </c>
      <c r="Q7885">
        <v>1.8</v>
      </c>
      <c r="V7885">
        <v>1</v>
      </c>
      <c r="W7885" t="s">
        <v>1371</v>
      </c>
      <c r="X7885" t="s">
        <v>1419</v>
      </c>
    </row>
    <row r="7886" spans="1:24" x14ac:dyDescent="0.3">
      <c r="A7886">
        <v>10367</v>
      </c>
      <c r="B7886" s="15" t="s">
        <v>863</v>
      </c>
      <c r="C7886" t="str">
        <f>_xlfn.XLOOKUP($B7886, STANDARDS!$A:$A, STANDARDS!$B:$B,,0,2)</f>
        <v>Wilyerpa Fm, Yudnamutana Subgp, Umberatana Gp</v>
      </c>
      <c r="D7886" t="s">
        <v>535</v>
      </c>
      <c r="E7886" t="s">
        <v>1190</v>
      </c>
      <c r="J7886" cm="1">
        <f t="array" ref="J7886:L7886">_xlfn.XLOOKUP($C7886, AGE!$A:$A,AGE!$B:$D,,0,2)</f>
        <v>688.6</v>
      </c>
      <c r="K7886">
        <v>28.4</v>
      </c>
      <c r="L7886" t="str">
        <v>Preiss 2019; Rooney et al. 2020a in Hoffman et al. 2021 Earth Science Reviews; Macdonald 2010a, 2018 in Hoffman et al. 2021 Earth Science Reviews</v>
      </c>
      <c r="M7886" t="s">
        <v>583</v>
      </c>
      <c r="P7886" t="s">
        <v>243</v>
      </c>
      <c r="Q7886">
        <v>2</v>
      </c>
      <c r="V7886">
        <v>1</v>
      </c>
      <c r="W7886" t="s">
        <v>1371</v>
      </c>
      <c r="X7886" t="s">
        <v>1419</v>
      </c>
    </row>
    <row r="7887" spans="1:24" x14ac:dyDescent="0.3">
      <c r="A7887">
        <v>10368</v>
      </c>
      <c r="B7887" s="15" t="s">
        <v>532</v>
      </c>
      <c r="C7887" t="str">
        <f>_xlfn.XLOOKUP($B7887, STANDARDS!$A:$A, STANDARDS!$B:$B,,0,2)</f>
        <v>Brighton Limestone, Nepouie Subgp, Umberatana Gp</v>
      </c>
      <c r="D7887" t="s">
        <v>535</v>
      </c>
      <c r="E7887" t="s">
        <v>1190</v>
      </c>
      <c r="J7887" cm="1">
        <f t="array" ref="J7887:L7887">_xlfn.XLOOKUP($C7887, AGE!$A:$A,AGE!$B:$D,,0,2)</f>
        <v>609</v>
      </c>
      <c r="K7887">
        <v>64</v>
      </c>
      <c r="L7887" t="str">
        <v>Compston et al. 1987 in Lloyd et al. 2020</v>
      </c>
      <c r="M7887" t="s">
        <v>583</v>
      </c>
      <c r="P7887" t="s">
        <v>243</v>
      </c>
      <c r="Q7887">
        <v>4.2</v>
      </c>
      <c r="V7887">
        <v>1</v>
      </c>
      <c r="W7887" t="s">
        <v>1371</v>
      </c>
      <c r="X7887" t="s">
        <v>1419</v>
      </c>
    </row>
    <row r="7888" spans="1:24" x14ac:dyDescent="0.3">
      <c r="A7888">
        <v>10369</v>
      </c>
      <c r="B7888" s="15" t="s">
        <v>532</v>
      </c>
      <c r="C7888" t="str">
        <f>_xlfn.XLOOKUP($B7888, STANDARDS!$A:$A, STANDARDS!$B:$B,,0,2)</f>
        <v>Brighton Limestone, Nepouie Subgp, Umberatana Gp</v>
      </c>
      <c r="D7888" t="s">
        <v>535</v>
      </c>
      <c r="E7888" t="s">
        <v>1190</v>
      </c>
      <c r="J7888" cm="1">
        <f t="array" ref="J7888:L7888">_xlfn.XLOOKUP($C7888, AGE!$A:$A,AGE!$B:$D,,0,2)</f>
        <v>609</v>
      </c>
      <c r="K7888">
        <v>64</v>
      </c>
      <c r="L7888" t="str">
        <v>Compston et al. 1987 in Lloyd et al. 2020</v>
      </c>
      <c r="M7888" t="s">
        <v>583</v>
      </c>
      <c r="P7888" t="s">
        <v>243</v>
      </c>
      <c r="Q7888">
        <v>3.5</v>
      </c>
      <c r="V7888">
        <v>1</v>
      </c>
      <c r="W7888" t="s">
        <v>1371</v>
      </c>
      <c r="X7888" t="s">
        <v>1419</v>
      </c>
    </row>
    <row r="7889" spans="1:24" x14ac:dyDescent="0.3">
      <c r="A7889">
        <v>10370</v>
      </c>
      <c r="B7889" s="15" t="s">
        <v>837</v>
      </c>
      <c r="C7889" t="str">
        <f>_xlfn.XLOOKUP($B7889, STANDARDS!$A:$A, STANDARDS!$B:$B,,0,2)</f>
        <v>Tapley Hill Fm, Nepouie Subgp, Umberatana Gp</v>
      </c>
      <c r="D7889" t="s">
        <v>535</v>
      </c>
      <c r="E7889" t="s">
        <v>1190</v>
      </c>
      <c r="J7889" cm="1">
        <f t="array" ref="J7889:L7889">_xlfn.XLOOKUP($C7889, AGE!$A:$A,AGE!$B:$D,,0,2)</f>
        <v>654</v>
      </c>
      <c r="K7889">
        <v>14</v>
      </c>
      <c r="L7889" t="str">
        <v>Letche and Wallace 2015; Hoffman et al. 2021 Earth Science Revews; Kendall et al. 2006 in Lloyd et al. 2020</v>
      </c>
      <c r="M7889" t="s">
        <v>583</v>
      </c>
      <c r="P7889" t="s">
        <v>243</v>
      </c>
      <c r="Q7889">
        <v>-1.4</v>
      </c>
      <c r="S7889">
        <v>-30.2</v>
      </c>
      <c r="U7889" t="s">
        <v>245</v>
      </c>
      <c r="V7889">
        <v>1</v>
      </c>
      <c r="W7889" t="s">
        <v>1371</v>
      </c>
      <c r="X7889" t="s">
        <v>1419</v>
      </c>
    </row>
    <row r="7890" spans="1:24" x14ac:dyDescent="0.3">
      <c r="A7890">
        <v>10371</v>
      </c>
      <c r="B7890" s="15" t="s">
        <v>532</v>
      </c>
      <c r="C7890" t="str">
        <f>_xlfn.XLOOKUP($B7890, STANDARDS!$A:$A, STANDARDS!$B:$B,,0,2)</f>
        <v>Brighton Limestone, Nepouie Subgp, Umberatana Gp</v>
      </c>
      <c r="D7890" t="s">
        <v>535</v>
      </c>
      <c r="E7890" t="s">
        <v>1190</v>
      </c>
      <c r="J7890" cm="1">
        <f t="array" ref="J7890:L7890">_xlfn.XLOOKUP($C7890, AGE!$A:$A,AGE!$B:$D,,0,2)</f>
        <v>609</v>
      </c>
      <c r="K7890">
        <v>64</v>
      </c>
      <c r="L7890" t="str">
        <v>Compston et al. 1987 in Lloyd et al. 2020</v>
      </c>
      <c r="M7890" t="s">
        <v>583</v>
      </c>
      <c r="P7890" t="s">
        <v>243</v>
      </c>
      <c r="Q7890">
        <v>3.7</v>
      </c>
      <c r="V7890">
        <v>1</v>
      </c>
      <c r="W7890" t="s">
        <v>1371</v>
      </c>
      <c r="X7890" t="s">
        <v>1419</v>
      </c>
    </row>
    <row r="7891" spans="1:24" x14ac:dyDescent="0.3">
      <c r="A7891">
        <v>10372</v>
      </c>
      <c r="B7891" s="15" t="s">
        <v>532</v>
      </c>
      <c r="C7891" t="str">
        <f>_xlfn.XLOOKUP($B7891, STANDARDS!$A:$A, STANDARDS!$B:$B,,0,2)</f>
        <v>Brighton Limestone, Nepouie Subgp, Umberatana Gp</v>
      </c>
      <c r="D7891" t="s">
        <v>535</v>
      </c>
      <c r="E7891" t="s">
        <v>1190</v>
      </c>
      <c r="J7891" cm="1">
        <f t="array" ref="J7891:L7891">_xlfn.XLOOKUP($C7891, AGE!$A:$A,AGE!$B:$D,,0,2)</f>
        <v>609</v>
      </c>
      <c r="K7891">
        <v>64</v>
      </c>
      <c r="L7891" t="str">
        <v>Compston et al. 1987 in Lloyd et al. 2020</v>
      </c>
      <c r="M7891" t="s">
        <v>583</v>
      </c>
      <c r="P7891" t="s">
        <v>243</v>
      </c>
      <c r="Q7891">
        <v>4.3</v>
      </c>
      <c r="V7891">
        <v>1</v>
      </c>
      <c r="W7891" t="s">
        <v>1371</v>
      </c>
      <c r="X7891" t="s">
        <v>1419</v>
      </c>
    </row>
    <row r="7892" spans="1:24" x14ac:dyDescent="0.3">
      <c r="A7892">
        <v>10373</v>
      </c>
      <c r="B7892" s="15" t="s">
        <v>532</v>
      </c>
      <c r="C7892" t="str">
        <f>_xlfn.XLOOKUP($B7892, STANDARDS!$A:$A, STANDARDS!$B:$B,,0,2)</f>
        <v>Brighton Limestone, Nepouie Subgp, Umberatana Gp</v>
      </c>
      <c r="D7892" t="s">
        <v>535</v>
      </c>
      <c r="E7892" t="s">
        <v>1190</v>
      </c>
      <c r="J7892" cm="1">
        <f t="array" ref="J7892:L7892">_xlfn.XLOOKUP($C7892, AGE!$A:$A,AGE!$B:$D,,0,2)</f>
        <v>609</v>
      </c>
      <c r="K7892">
        <v>64</v>
      </c>
      <c r="L7892" t="str">
        <v>Compston et al. 1987 in Lloyd et al. 2020</v>
      </c>
      <c r="M7892" t="s">
        <v>583</v>
      </c>
      <c r="P7892" t="s">
        <v>243</v>
      </c>
      <c r="Q7892">
        <v>4.0999999999999996</v>
      </c>
      <c r="V7892">
        <v>1</v>
      </c>
      <c r="W7892" t="s">
        <v>1371</v>
      </c>
      <c r="X7892" t="s">
        <v>1419</v>
      </c>
    </row>
    <row r="7893" spans="1:24" x14ac:dyDescent="0.3">
      <c r="A7893">
        <v>10374</v>
      </c>
      <c r="B7893" s="15" t="s">
        <v>532</v>
      </c>
      <c r="C7893" t="str">
        <f>_xlfn.XLOOKUP($B7893, STANDARDS!$A:$A, STANDARDS!$B:$B,,0,2)</f>
        <v>Brighton Limestone, Nepouie Subgp, Umberatana Gp</v>
      </c>
      <c r="D7893" t="s">
        <v>535</v>
      </c>
      <c r="E7893" t="s">
        <v>1190</v>
      </c>
      <c r="J7893" cm="1">
        <f t="array" ref="J7893:L7893">_xlfn.XLOOKUP($C7893, AGE!$A:$A,AGE!$B:$D,,0,2)</f>
        <v>609</v>
      </c>
      <c r="K7893">
        <v>64</v>
      </c>
      <c r="L7893" t="str">
        <v>Compston et al. 1987 in Lloyd et al. 2020</v>
      </c>
      <c r="M7893" t="s">
        <v>583</v>
      </c>
      <c r="P7893" t="s">
        <v>243</v>
      </c>
      <c r="Q7893">
        <v>3.9</v>
      </c>
      <c r="V7893">
        <v>1</v>
      </c>
      <c r="W7893" t="s">
        <v>1371</v>
      </c>
      <c r="X7893" t="s">
        <v>1419</v>
      </c>
    </row>
    <row r="7894" spans="1:24" x14ac:dyDescent="0.3">
      <c r="A7894">
        <v>10375</v>
      </c>
      <c r="B7894" s="15" t="s">
        <v>532</v>
      </c>
      <c r="C7894" t="str">
        <f>_xlfn.XLOOKUP($B7894, STANDARDS!$A:$A, STANDARDS!$B:$B,,0,2)</f>
        <v>Brighton Limestone, Nepouie Subgp, Umberatana Gp</v>
      </c>
      <c r="D7894" t="s">
        <v>535</v>
      </c>
      <c r="E7894" t="s">
        <v>1190</v>
      </c>
      <c r="J7894" cm="1">
        <f t="array" ref="J7894:L7894">_xlfn.XLOOKUP($C7894, AGE!$A:$A,AGE!$B:$D,,0,2)</f>
        <v>609</v>
      </c>
      <c r="K7894">
        <v>64</v>
      </c>
      <c r="L7894" t="str">
        <v>Compston et al. 1987 in Lloyd et al. 2020</v>
      </c>
      <c r="M7894" t="s">
        <v>583</v>
      </c>
      <c r="P7894" t="s">
        <v>243</v>
      </c>
      <c r="Q7894">
        <v>2.8</v>
      </c>
      <c r="V7894">
        <v>1</v>
      </c>
      <c r="W7894" t="s">
        <v>1371</v>
      </c>
      <c r="X7894" t="s">
        <v>1419</v>
      </c>
    </row>
    <row r="7895" spans="1:24" x14ac:dyDescent="0.3">
      <c r="A7895">
        <v>10376</v>
      </c>
      <c r="B7895" s="15" t="s">
        <v>856</v>
      </c>
      <c r="C7895" t="str">
        <f>_xlfn.XLOOKUP($B7895, STANDARDS!$A:$A, STANDARDS!$B:$B,,0,2)</f>
        <v>Etina Fm, Upalinna Subgp, Umberatana Gp</v>
      </c>
      <c r="D7895" t="s">
        <v>535</v>
      </c>
      <c r="E7895" t="s">
        <v>1194</v>
      </c>
      <c r="J7895" cm="1">
        <f t="array" ref="J7895:L7895">_xlfn.XLOOKUP($C7895, AGE!$A:$A,AGE!$B:$D,,0,2)</f>
        <v>643</v>
      </c>
      <c r="K7895">
        <v>3</v>
      </c>
      <c r="L7895" t="str">
        <v>Preiss 1998 in Fromhold and Wallace 2012; Williams et al. 2008; Fromhold and Wallace 2012; Hoffman et al. 2021 Earth Science Reviews; Kendall et al. 2006 in Lloyd et al. 2020</v>
      </c>
      <c r="M7895" t="s">
        <v>583</v>
      </c>
      <c r="P7895" t="s">
        <v>243</v>
      </c>
      <c r="Q7895">
        <v>6</v>
      </c>
      <c r="V7895">
        <v>1</v>
      </c>
      <c r="W7895" t="s">
        <v>1371</v>
      </c>
      <c r="X7895" t="s">
        <v>1419</v>
      </c>
    </row>
    <row r="7896" spans="1:24" x14ac:dyDescent="0.3">
      <c r="A7896">
        <v>10377</v>
      </c>
      <c r="B7896" s="15" t="s">
        <v>862</v>
      </c>
      <c r="C7896" t="str">
        <f>_xlfn.XLOOKUP($B7896, STANDARDS!$A:$A, STANDARDS!$B:$B,,0,2)</f>
        <v>Enorama Shale, Upalinna Subgp, Umberatana Gp</v>
      </c>
      <c r="D7896" t="s">
        <v>535</v>
      </c>
      <c r="E7896" t="s">
        <v>1198</v>
      </c>
      <c r="J7896" cm="1">
        <f t="array" ref="J7896:L7896">_xlfn.XLOOKUP($C7896, AGE!$A:$A,AGE!$B:$D,,0,2)</f>
        <v>643</v>
      </c>
      <c r="K7896">
        <v>3</v>
      </c>
      <c r="L7896" t="str">
        <v>Preiss 1998 in Fromhold and Wallace 2012; Williams et al. 2008; Fromhold and Wallace 2012; Hoffman et al. 2021 Earth Science Reviews; Kendall et al. 2006 in Lloyd et al. 2020</v>
      </c>
      <c r="M7896" t="s">
        <v>583</v>
      </c>
      <c r="P7896" t="s">
        <v>243</v>
      </c>
      <c r="Q7896">
        <v>6.4</v>
      </c>
      <c r="V7896">
        <v>1</v>
      </c>
      <c r="W7896" t="s">
        <v>1371</v>
      </c>
      <c r="X7896" t="s">
        <v>1419</v>
      </c>
    </row>
    <row r="7897" spans="1:24" x14ac:dyDescent="0.3">
      <c r="A7897">
        <v>10378</v>
      </c>
      <c r="B7897" s="15" t="s">
        <v>532</v>
      </c>
      <c r="C7897" t="str">
        <f>_xlfn.XLOOKUP($B7897, STANDARDS!$A:$A, STANDARDS!$B:$B,,0,2)</f>
        <v>Brighton Limestone, Nepouie Subgp, Umberatana Gp</v>
      </c>
      <c r="D7897" t="s">
        <v>535</v>
      </c>
      <c r="E7897" t="s">
        <v>1190</v>
      </c>
      <c r="J7897" cm="1">
        <f t="array" ref="J7897:L7897">_xlfn.XLOOKUP($C7897, AGE!$A:$A,AGE!$B:$D,,0,2)</f>
        <v>609</v>
      </c>
      <c r="K7897">
        <v>64</v>
      </c>
      <c r="L7897" t="str">
        <v>Compston et al. 1987 in Lloyd et al. 2020</v>
      </c>
      <c r="M7897" t="s">
        <v>583</v>
      </c>
      <c r="P7897" t="s">
        <v>243</v>
      </c>
      <c r="Q7897">
        <v>3.9</v>
      </c>
      <c r="V7897">
        <v>1</v>
      </c>
      <c r="W7897" t="s">
        <v>1371</v>
      </c>
      <c r="X7897" t="s">
        <v>1419</v>
      </c>
    </row>
    <row r="7898" spans="1:24" x14ac:dyDescent="0.3">
      <c r="A7898">
        <v>10379</v>
      </c>
      <c r="B7898" s="15" t="s">
        <v>856</v>
      </c>
      <c r="C7898" t="str">
        <f>_xlfn.XLOOKUP($B7898, STANDARDS!$A:$A, STANDARDS!$B:$B,,0,2)</f>
        <v>Etina Fm, Upalinna Subgp, Umberatana Gp</v>
      </c>
      <c r="D7898" t="s">
        <v>535</v>
      </c>
      <c r="E7898" t="s">
        <v>1194</v>
      </c>
      <c r="J7898" cm="1">
        <f t="array" ref="J7898:L7898">_xlfn.XLOOKUP($C7898, AGE!$A:$A,AGE!$B:$D,,0,2)</f>
        <v>643</v>
      </c>
      <c r="K7898">
        <v>3</v>
      </c>
      <c r="L7898" t="str">
        <v>Preiss 1998 in Fromhold and Wallace 2012; Williams et al. 2008; Fromhold and Wallace 2012; Hoffman et al. 2021 Earth Science Reviews; Kendall et al. 2006 in Lloyd et al. 2020</v>
      </c>
      <c r="M7898" t="s">
        <v>583</v>
      </c>
      <c r="P7898" t="s">
        <v>243</v>
      </c>
      <c r="Q7898">
        <v>3.5</v>
      </c>
      <c r="V7898">
        <v>1</v>
      </c>
      <c r="W7898" t="s">
        <v>1371</v>
      </c>
      <c r="X7898" t="s">
        <v>1419</v>
      </c>
    </row>
    <row r="7899" spans="1:24" x14ac:dyDescent="0.3">
      <c r="A7899">
        <v>10380</v>
      </c>
      <c r="B7899" s="15" t="s">
        <v>862</v>
      </c>
      <c r="C7899" t="str">
        <f>_xlfn.XLOOKUP($B7899, STANDARDS!$A:$A, STANDARDS!$B:$B,,0,2)</f>
        <v>Enorama Shale, Upalinna Subgp, Umberatana Gp</v>
      </c>
      <c r="D7899" t="s">
        <v>535</v>
      </c>
      <c r="E7899" t="s">
        <v>1199</v>
      </c>
      <c r="J7899" cm="1">
        <f t="array" ref="J7899:L7899">_xlfn.XLOOKUP($C7899, AGE!$A:$A,AGE!$B:$D,,0,2)</f>
        <v>643</v>
      </c>
      <c r="K7899">
        <v>3</v>
      </c>
      <c r="L7899" t="str">
        <v>Preiss 1998 in Fromhold and Wallace 2012; Williams et al. 2008; Fromhold and Wallace 2012; Hoffman et al. 2021 Earth Science Reviews; Kendall et al. 2006 in Lloyd et al. 2020</v>
      </c>
      <c r="M7899" t="s">
        <v>583</v>
      </c>
      <c r="P7899" t="s">
        <v>243</v>
      </c>
      <c r="Q7899">
        <v>6.1</v>
      </c>
      <c r="V7899">
        <v>1</v>
      </c>
      <c r="W7899" t="s">
        <v>1371</v>
      </c>
      <c r="X7899" t="s">
        <v>1419</v>
      </c>
    </row>
    <row r="7900" spans="1:24" x14ac:dyDescent="0.3">
      <c r="A7900">
        <v>10381</v>
      </c>
      <c r="B7900" s="15" t="s">
        <v>862</v>
      </c>
      <c r="C7900" t="str">
        <f>_xlfn.XLOOKUP($B7900, STANDARDS!$A:$A, STANDARDS!$B:$B,,0,2)</f>
        <v>Enorama Shale, Upalinna Subgp, Umberatana Gp</v>
      </c>
      <c r="D7900" t="s">
        <v>535</v>
      </c>
      <c r="E7900" t="s">
        <v>1199</v>
      </c>
      <c r="J7900" cm="1">
        <f t="array" ref="J7900:L7900">_xlfn.XLOOKUP($C7900, AGE!$A:$A,AGE!$B:$D,,0,2)</f>
        <v>643</v>
      </c>
      <c r="K7900">
        <v>3</v>
      </c>
      <c r="L7900" t="str">
        <v>Preiss 1998 in Fromhold and Wallace 2012; Williams et al. 2008; Fromhold and Wallace 2012; Hoffman et al. 2021 Earth Science Reviews; Kendall et al. 2006 in Lloyd et al. 2020</v>
      </c>
      <c r="M7900" t="s">
        <v>583</v>
      </c>
      <c r="P7900" t="s">
        <v>243</v>
      </c>
      <c r="Q7900">
        <v>7</v>
      </c>
      <c r="V7900">
        <v>1</v>
      </c>
      <c r="W7900" t="s">
        <v>1371</v>
      </c>
      <c r="X7900" t="s">
        <v>1419</v>
      </c>
    </row>
    <row r="7901" spans="1:24" x14ac:dyDescent="0.3">
      <c r="A7901">
        <v>10382</v>
      </c>
      <c r="B7901" s="15" t="s">
        <v>862</v>
      </c>
      <c r="C7901" t="str">
        <f>_xlfn.XLOOKUP($B7901, STANDARDS!$A:$A, STANDARDS!$B:$B,,0,2)</f>
        <v>Enorama Shale, Upalinna Subgp, Umberatana Gp</v>
      </c>
      <c r="D7901" t="s">
        <v>535</v>
      </c>
      <c r="E7901" t="s">
        <v>1199</v>
      </c>
      <c r="J7901" cm="1">
        <f t="array" ref="J7901:L7901">_xlfn.XLOOKUP($C7901, AGE!$A:$A,AGE!$B:$D,,0,2)</f>
        <v>643</v>
      </c>
      <c r="K7901">
        <v>3</v>
      </c>
      <c r="L7901" t="str">
        <v>Preiss 1998 in Fromhold and Wallace 2012; Williams et al. 2008; Fromhold and Wallace 2012; Hoffman et al. 2021 Earth Science Reviews; Kendall et al. 2006 in Lloyd et al. 2020</v>
      </c>
      <c r="M7901" t="s">
        <v>583</v>
      </c>
      <c r="P7901" t="s">
        <v>243</v>
      </c>
      <c r="Q7901">
        <v>-3.1</v>
      </c>
      <c r="V7901">
        <v>1</v>
      </c>
      <c r="W7901" t="s">
        <v>1371</v>
      </c>
      <c r="X7901" t="s">
        <v>1419</v>
      </c>
    </row>
    <row r="7902" spans="1:24" x14ac:dyDescent="0.3">
      <c r="A7902">
        <v>10383</v>
      </c>
      <c r="B7902" s="15" t="s">
        <v>856</v>
      </c>
      <c r="C7902" t="str">
        <f>_xlfn.XLOOKUP($B7902, STANDARDS!$A:$A, STANDARDS!$B:$B,,0,2)</f>
        <v>Etina Fm, Upalinna Subgp, Umberatana Gp</v>
      </c>
      <c r="D7902" t="s">
        <v>535</v>
      </c>
      <c r="E7902" t="s">
        <v>1194</v>
      </c>
      <c r="J7902" cm="1">
        <f t="array" ref="J7902:L7902">_xlfn.XLOOKUP($C7902, AGE!$A:$A,AGE!$B:$D,,0,2)</f>
        <v>643</v>
      </c>
      <c r="K7902">
        <v>3</v>
      </c>
      <c r="L7902" t="str">
        <v>Preiss 1998 in Fromhold and Wallace 2012; Williams et al. 2008; Fromhold and Wallace 2012; Hoffman et al. 2021 Earth Science Reviews; Kendall et al. 2006 in Lloyd et al. 2020</v>
      </c>
      <c r="M7902" t="s">
        <v>583</v>
      </c>
      <c r="P7902" t="s">
        <v>243</v>
      </c>
      <c r="Q7902">
        <v>2.2000000000000002</v>
      </c>
      <c r="V7902">
        <v>1</v>
      </c>
      <c r="W7902" t="s">
        <v>1371</v>
      </c>
      <c r="X7902" t="s">
        <v>1419</v>
      </c>
    </row>
    <row r="7903" spans="1:24" x14ac:dyDescent="0.3">
      <c r="A7903">
        <v>10384</v>
      </c>
      <c r="B7903" s="15" t="s">
        <v>856</v>
      </c>
      <c r="C7903" t="str">
        <f>_xlfn.XLOOKUP($B7903, STANDARDS!$A:$A, STANDARDS!$B:$B,,0,2)</f>
        <v>Etina Fm, Upalinna Subgp, Umberatana Gp</v>
      </c>
      <c r="D7903" t="s">
        <v>535</v>
      </c>
      <c r="E7903" t="s">
        <v>1194</v>
      </c>
      <c r="J7903" cm="1">
        <f t="array" ref="J7903:L7903">_xlfn.XLOOKUP($C7903, AGE!$A:$A,AGE!$B:$D,,0,2)</f>
        <v>643</v>
      </c>
      <c r="K7903">
        <v>3</v>
      </c>
      <c r="L7903" t="str">
        <v>Preiss 1998 in Fromhold and Wallace 2012; Williams et al. 2008; Fromhold and Wallace 2012; Hoffman et al. 2021 Earth Science Reviews; Kendall et al. 2006 in Lloyd et al. 2020</v>
      </c>
      <c r="M7903" t="s">
        <v>583</v>
      </c>
      <c r="P7903" t="s">
        <v>243</v>
      </c>
      <c r="Q7903">
        <v>5.6</v>
      </c>
      <c r="V7903">
        <v>1</v>
      </c>
      <c r="W7903" t="s">
        <v>1371</v>
      </c>
      <c r="X7903" t="s">
        <v>1419</v>
      </c>
    </row>
    <row r="7904" spans="1:24" x14ac:dyDescent="0.3">
      <c r="A7904">
        <v>10385</v>
      </c>
      <c r="B7904" s="15" t="s">
        <v>856</v>
      </c>
      <c r="C7904" t="str">
        <f>_xlfn.XLOOKUP($B7904, STANDARDS!$A:$A, STANDARDS!$B:$B,,0,2)</f>
        <v>Etina Fm, Upalinna Subgp, Umberatana Gp</v>
      </c>
      <c r="D7904" t="s">
        <v>535</v>
      </c>
      <c r="E7904" t="s">
        <v>1194</v>
      </c>
      <c r="J7904" cm="1">
        <f t="array" ref="J7904:L7904">_xlfn.XLOOKUP($C7904, AGE!$A:$A,AGE!$B:$D,,0,2)</f>
        <v>643</v>
      </c>
      <c r="K7904">
        <v>3</v>
      </c>
      <c r="L7904" t="str">
        <v>Preiss 1998 in Fromhold and Wallace 2012; Williams et al. 2008; Fromhold and Wallace 2012; Hoffman et al. 2021 Earth Science Reviews; Kendall et al. 2006 in Lloyd et al. 2020</v>
      </c>
      <c r="M7904" t="s">
        <v>583</v>
      </c>
      <c r="P7904" t="s">
        <v>243</v>
      </c>
      <c r="Q7904">
        <v>2.7</v>
      </c>
      <c r="V7904">
        <v>1</v>
      </c>
      <c r="W7904" t="s">
        <v>1371</v>
      </c>
      <c r="X7904" t="s">
        <v>1419</v>
      </c>
    </row>
    <row r="7905" spans="1:24" x14ac:dyDescent="0.3">
      <c r="A7905">
        <v>10386</v>
      </c>
      <c r="B7905" s="15" t="s">
        <v>856</v>
      </c>
      <c r="C7905" t="str">
        <f>_xlfn.XLOOKUP($B7905, STANDARDS!$A:$A, STANDARDS!$B:$B,,0,2)</f>
        <v>Etina Fm, Upalinna Subgp, Umberatana Gp</v>
      </c>
      <c r="D7905" t="s">
        <v>535</v>
      </c>
      <c r="E7905" t="s">
        <v>1191</v>
      </c>
      <c r="J7905" cm="1">
        <f t="array" ref="J7905:L7905">_xlfn.XLOOKUP($C7905, AGE!$A:$A,AGE!$B:$D,,0,2)</f>
        <v>643</v>
      </c>
      <c r="K7905">
        <v>3</v>
      </c>
      <c r="L7905" t="str">
        <v>Preiss 1998 in Fromhold and Wallace 2012; Williams et al. 2008; Fromhold and Wallace 2012; Hoffman et al. 2021 Earth Science Reviews; Kendall et al. 2006 in Lloyd et al. 2020</v>
      </c>
      <c r="M7905" t="s">
        <v>583</v>
      </c>
      <c r="P7905" t="s">
        <v>243</v>
      </c>
      <c r="Q7905">
        <v>3.4</v>
      </c>
      <c r="V7905">
        <v>1</v>
      </c>
      <c r="W7905" t="s">
        <v>1371</v>
      </c>
      <c r="X7905" t="s">
        <v>1419</v>
      </c>
    </row>
    <row r="7906" spans="1:24" x14ac:dyDescent="0.3">
      <c r="A7906">
        <v>10387</v>
      </c>
      <c r="B7906" s="15" t="s">
        <v>862</v>
      </c>
      <c r="C7906" t="str">
        <f>_xlfn.XLOOKUP($B7906, STANDARDS!$A:$A, STANDARDS!$B:$B,,0,2)</f>
        <v>Enorama Shale, Upalinna Subgp, Umberatana Gp</v>
      </c>
      <c r="D7906" t="s">
        <v>535</v>
      </c>
      <c r="E7906" t="s">
        <v>1199</v>
      </c>
      <c r="J7906" cm="1">
        <f t="array" ref="J7906:L7906">_xlfn.XLOOKUP($C7906, AGE!$A:$A,AGE!$B:$D,,0,2)</f>
        <v>643</v>
      </c>
      <c r="K7906">
        <v>3</v>
      </c>
      <c r="L7906" t="str">
        <v>Preiss 1998 in Fromhold and Wallace 2012; Williams et al. 2008; Fromhold and Wallace 2012; Hoffman et al. 2021 Earth Science Reviews; Kendall et al. 2006 in Lloyd et al. 2020</v>
      </c>
      <c r="M7906" t="s">
        <v>583</v>
      </c>
      <c r="P7906" t="s">
        <v>243</v>
      </c>
      <c r="Q7906">
        <v>7</v>
      </c>
      <c r="V7906">
        <v>1</v>
      </c>
      <c r="W7906" t="s">
        <v>1371</v>
      </c>
      <c r="X7906" t="s">
        <v>1419</v>
      </c>
    </row>
    <row r="7907" spans="1:24" x14ac:dyDescent="0.3">
      <c r="A7907">
        <v>10388</v>
      </c>
      <c r="B7907" s="15" t="s">
        <v>862</v>
      </c>
      <c r="C7907" t="str">
        <f>_xlfn.XLOOKUP($B7907, STANDARDS!$A:$A, STANDARDS!$B:$B,,0,2)</f>
        <v>Enorama Shale, Upalinna Subgp, Umberatana Gp</v>
      </c>
      <c r="D7907" t="s">
        <v>535</v>
      </c>
      <c r="E7907" t="s">
        <v>1199</v>
      </c>
      <c r="J7907" cm="1">
        <f t="array" ref="J7907:L7907">_xlfn.XLOOKUP($C7907, AGE!$A:$A,AGE!$B:$D,,0,2)</f>
        <v>643</v>
      </c>
      <c r="K7907">
        <v>3</v>
      </c>
      <c r="L7907" t="str">
        <v>Preiss 1998 in Fromhold and Wallace 2012; Williams et al. 2008; Fromhold and Wallace 2012; Hoffman et al. 2021 Earth Science Reviews; Kendall et al. 2006 in Lloyd et al. 2020</v>
      </c>
      <c r="M7907" t="s">
        <v>583</v>
      </c>
      <c r="P7907" t="s">
        <v>243</v>
      </c>
      <c r="Q7907">
        <v>7.7</v>
      </c>
      <c r="V7907">
        <v>1</v>
      </c>
      <c r="W7907" t="s">
        <v>1371</v>
      </c>
      <c r="X7907" t="s">
        <v>1419</v>
      </c>
    </row>
    <row r="7908" spans="1:24" x14ac:dyDescent="0.3">
      <c r="A7908">
        <v>10389</v>
      </c>
      <c r="B7908" s="15" t="s">
        <v>856</v>
      </c>
      <c r="C7908" t="str">
        <f>_xlfn.XLOOKUP($B7908, STANDARDS!$A:$A, STANDARDS!$B:$B,,0,2)</f>
        <v>Etina Fm, Upalinna Subgp, Umberatana Gp</v>
      </c>
      <c r="D7908" t="s">
        <v>535</v>
      </c>
      <c r="E7908" t="s">
        <v>1194</v>
      </c>
      <c r="J7908" cm="1">
        <f t="array" ref="J7908:L7908">_xlfn.XLOOKUP($C7908, AGE!$A:$A,AGE!$B:$D,,0,2)</f>
        <v>643</v>
      </c>
      <c r="K7908">
        <v>3</v>
      </c>
      <c r="L7908" t="str">
        <v>Preiss 1998 in Fromhold and Wallace 2012; Williams et al. 2008; Fromhold and Wallace 2012; Hoffman et al. 2021 Earth Science Reviews; Kendall et al. 2006 in Lloyd et al. 2020</v>
      </c>
      <c r="M7908" t="s">
        <v>583</v>
      </c>
      <c r="P7908" t="s">
        <v>243</v>
      </c>
      <c r="Q7908">
        <v>5.7</v>
      </c>
      <c r="V7908">
        <v>1</v>
      </c>
      <c r="W7908" t="s">
        <v>1371</v>
      </c>
      <c r="X7908" t="s">
        <v>1419</v>
      </c>
    </row>
    <row r="7909" spans="1:24" x14ac:dyDescent="0.3">
      <c r="A7909">
        <v>10390</v>
      </c>
      <c r="B7909" s="15" t="s">
        <v>862</v>
      </c>
      <c r="C7909" t="str">
        <f>_xlfn.XLOOKUP($B7909, STANDARDS!$A:$A, STANDARDS!$B:$B,,0,2)</f>
        <v>Enorama Shale, Upalinna Subgp, Umberatana Gp</v>
      </c>
      <c r="D7909" t="s">
        <v>535</v>
      </c>
      <c r="E7909" t="s">
        <v>1199</v>
      </c>
      <c r="J7909" cm="1">
        <f t="array" ref="J7909:L7909">_xlfn.XLOOKUP($C7909, AGE!$A:$A,AGE!$B:$D,,0,2)</f>
        <v>643</v>
      </c>
      <c r="K7909">
        <v>3</v>
      </c>
      <c r="L7909" t="str">
        <v>Preiss 1998 in Fromhold and Wallace 2012; Williams et al. 2008; Fromhold and Wallace 2012; Hoffman et al. 2021 Earth Science Reviews; Kendall et al. 2006 in Lloyd et al. 2020</v>
      </c>
      <c r="M7909" t="s">
        <v>583</v>
      </c>
      <c r="P7909" t="s">
        <v>243</v>
      </c>
      <c r="Q7909">
        <v>0.9</v>
      </c>
      <c r="V7909">
        <v>1</v>
      </c>
      <c r="W7909" t="s">
        <v>1371</v>
      </c>
      <c r="X7909" t="s">
        <v>1419</v>
      </c>
    </row>
    <row r="7910" spans="1:24" x14ac:dyDescent="0.3">
      <c r="A7910">
        <v>10391</v>
      </c>
      <c r="B7910" s="15" t="s">
        <v>856</v>
      </c>
      <c r="C7910" t="str">
        <f>_xlfn.XLOOKUP($B7910, STANDARDS!$A:$A, STANDARDS!$B:$B,,0,2)</f>
        <v>Etina Fm, Upalinna Subgp, Umberatana Gp</v>
      </c>
      <c r="D7910" t="s">
        <v>535</v>
      </c>
      <c r="E7910" t="s">
        <v>1191</v>
      </c>
      <c r="J7910" cm="1">
        <f t="array" ref="J7910:L7910">_xlfn.XLOOKUP($C7910, AGE!$A:$A,AGE!$B:$D,,0,2)</f>
        <v>643</v>
      </c>
      <c r="K7910">
        <v>3</v>
      </c>
      <c r="L7910" t="str">
        <v>Preiss 1998 in Fromhold and Wallace 2012; Williams et al. 2008; Fromhold and Wallace 2012; Hoffman et al. 2021 Earth Science Reviews; Kendall et al. 2006 in Lloyd et al. 2020</v>
      </c>
      <c r="M7910" t="s">
        <v>583</v>
      </c>
      <c r="P7910" t="s">
        <v>243</v>
      </c>
      <c r="Q7910">
        <v>5.4</v>
      </c>
      <c r="V7910">
        <v>1</v>
      </c>
      <c r="W7910" t="s">
        <v>1371</v>
      </c>
      <c r="X7910" t="s">
        <v>1419</v>
      </c>
    </row>
    <row r="7911" spans="1:24" x14ac:dyDescent="0.3">
      <c r="A7911">
        <v>10392</v>
      </c>
      <c r="B7911" s="15" t="s">
        <v>862</v>
      </c>
      <c r="C7911" t="str">
        <f>_xlfn.XLOOKUP($B7911, STANDARDS!$A:$A, STANDARDS!$B:$B,,0,2)</f>
        <v>Enorama Shale, Upalinna Subgp, Umberatana Gp</v>
      </c>
      <c r="D7911" t="s">
        <v>535</v>
      </c>
      <c r="E7911" t="s">
        <v>1199</v>
      </c>
      <c r="J7911" cm="1">
        <f t="array" ref="J7911:L7911">_xlfn.XLOOKUP($C7911, AGE!$A:$A,AGE!$B:$D,,0,2)</f>
        <v>643</v>
      </c>
      <c r="K7911">
        <v>3</v>
      </c>
      <c r="L7911" t="str">
        <v>Preiss 1998 in Fromhold and Wallace 2012; Williams et al. 2008; Fromhold and Wallace 2012; Hoffman et al. 2021 Earth Science Reviews; Kendall et al. 2006 in Lloyd et al. 2020</v>
      </c>
      <c r="M7911" t="s">
        <v>583</v>
      </c>
      <c r="P7911" t="s">
        <v>243</v>
      </c>
      <c r="Q7911">
        <v>6.2</v>
      </c>
      <c r="V7911">
        <v>1</v>
      </c>
      <c r="W7911" t="s">
        <v>1371</v>
      </c>
      <c r="X7911" t="s">
        <v>1419</v>
      </c>
    </row>
    <row r="7912" spans="1:24" x14ac:dyDescent="0.3">
      <c r="A7912">
        <v>10393</v>
      </c>
      <c r="B7912" s="15" t="s">
        <v>862</v>
      </c>
      <c r="C7912" t="str">
        <f>_xlfn.XLOOKUP($B7912, STANDARDS!$A:$A, STANDARDS!$B:$B,,0,2)</f>
        <v>Enorama Shale, Upalinna Subgp, Umberatana Gp</v>
      </c>
      <c r="D7912" t="s">
        <v>535</v>
      </c>
      <c r="E7912" t="s">
        <v>1199</v>
      </c>
      <c r="J7912" cm="1">
        <f t="array" ref="J7912:L7912">_xlfn.XLOOKUP($C7912, AGE!$A:$A,AGE!$B:$D,,0,2)</f>
        <v>643</v>
      </c>
      <c r="K7912">
        <v>3</v>
      </c>
      <c r="L7912" t="str">
        <v>Preiss 1998 in Fromhold and Wallace 2012; Williams et al. 2008; Fromhold and Wallace 2012; Hoffman et al. 2021 Earth Science Reviews; Kendall et al. 2006 in Lloyd et al. 2020</v>
      </c>
      <c r="M7912" t="s">
        <v>583</v>
      </c>
      <c r="P7912" t="s">
        <v>243</v>
      </c>
      <c r="Q7912">
        <v>6.9</v>
      </c>
      <c r="V7912">
        <v>1</v>
      </c>
      <c r="W7912" t="s">
        <v>1371</v>
      </c>
      <c r="X7912" t="s">
        <v>1419</v>
      </c>
    </row>
    <row r="7913" spans="1:24" x14ac:dyDescent="0.3">
      <c r="A7913">
        <v>10394</v>
      </c>
      <c r="B7913" s="15" t="s">
        <v>862</v>
      </c>
      <c r="C7913" t="str">
        <f>_xlfn.XLOOKUP($B7913, STANDARDS!$A:$A, STANDARDS!$B:$B,,0,2)</f>
        <v>Enorama Shale, Upalinna Subgp, Umberatana Gp</v>
      </c>
      <c r="D7913" t="s">
        <v>535</v>
      </c>
      <c r="E7913" t="s">
        <v>1199</v>
      </c>
      <c r="J7913" cm="1">
        <f t="array" ref="J7913:L7913">_xlfn.XLOOKUP($C7913, AGE!$A:$A,AGE!$B:$D,,0,2)</f>
        <v>643</v>
      </c>
      <c r="K7913">
        <v>3</v>
      </c>
      <c r="L7913" t="str">
        <v>Preiss 1998 in Fromhold and Wallace 2012; Williams et al. 2008; Fromhold and Wallace 2012; Hoffman et al. 2021 Earth Science Reviews; Kendall et al. 2006 in Lloyd et al. 2020</v>
      </c>
      <c r="M7913" t="s">
        <v>583</v>
      </c>
      <c r="P7913" t="s">
        <v>243</v>
      </c>
      <c r="Q7913">
        <v>1.8</v>
      </c>
      <c r="V7913">
        <v>1</v>
      </c>
      <c r="W7913" t="s">
        <v>1371</v>
      </c>
      <c r="X7913" t="s">
        <v>1419</v>
      </c>
    </row>
    <row r="7914" spans="1:24" x14ac:dyDescent="0.3">
      <c r="A7914">
        <v>10395</v>
      </c>
      <c r="B7914" s="15" t="s">
        <v>862</v>
      </c>
      <c r="C7914" t="str">
        <f>_xlfn.XLOOKUP($B7914, STANDARDS!$A:$A, STANDARDS!$B:$B,,0,2)</f>
        <v>Enorama Shale, Upalinna Subgp, Umberatana Gp</v>
      </c>
      <c r="D7914" t="s">
        <v>535</v>
      </c>
      <c r="E7914" t="s">
        <v>1199</v>
      </c>
      <c r="J7914" cm="1">
        <f t="array" ref="J7914:L7914">_xlfn.XLOOKUP($C7914, AGE!$A:$A,AGE!$B:$D,,0,2)</f>
        <v>643</v>
      </c>
      <c r="K7914">
        <v>3</v>
      </c>
      <c r="L7914" t="str">
        <v>Preiss 1998 in Fromhold and Wallace 2012; Williams et al. 2008; Fromhold and Wallace 2012; Hoffman et al. 2021 Earth Science Reviews; Kendall et al. 2006 in Lloyd et al. 2020</v>
      </c>
      <c r="M7914" t="s">
        <v>583</v>
      </c>
      <c r="P7914" t="s">
        <v>243</v>
      </c>
      <c r="Q7914">
        <v>6.2</v>
      </c>
      <c r="V7914">
        <v>1</v>
      </c>
      <c r="W7914" t="s">
        <v>1371</v>
      </c>
      <c r="X7914" t="s">
        <v>1419</v>
      </c>
    </row>
    <row r="7915" spans="1:24" x14ac:dyDescent="0.3">
      <c r="A7915">
        <v>10396</v>
      </c>
      <c r="B7915" s="15" t="s">
        <v>856</v>
      </c>
      <c r="C7915" t="str">
        <f>_xlfn.XLOOKUP($B7915, STANDARDS!$A:$A, STANDARDS!$B:$B,,0,2)</f>
        <v>Etina Fm, Upalinna Subgp, Umberatana Gp</v>
      </c>
      <c r="D7915" t="s">
        <v>535</v>
      </c>
      <c r="E7915" t="s">
        <v>1194</v>
      </c>
      <c r="J7915" cm="1">
        <f t="array" ref="J7915:L7915">_xlfn.XLOOKUP($C7915, AGE!$A:$A,AGE!$B:$D,,0,2)</f>
        <v>643</v>
      </c>
      <c r="K7915">
        <v>3</v>
      </c>
      <c r="L7915" t="str">
        <v>Preiss 1998 in Fromhold and Wallace 2012; Williams et al. 2008; Fromhold and Wallace 2012; Hoffman et al. 2021 Earth Science Reviews; Kendall et al. 2006 in Lloyd et al. 2020</v>
      </c>
      <c r="M7915" t="s">
        <v>583</v>
      </c>
      <c r="P7915" t="s">
        <v>243</v>
      </c>
      <c r="Q7915">
        <v>5</v>
      </c>
      <c r="V7915">
        <v>1</v>
      </c>
      <c r="W7915" t="s">
        <v>1371</v>
      </c>
      <c r="X7915" t="s">
        <v>1419</v>
      </c>
    </row>
    <row r="7916" spans="1:24" x14ac:dyDescent="0.3">
      <c r="A7916">
        <v>10399</v>
      </c>
      <c r="B7916" s="15" t="s">
        <v>532</v>
      </c>
      <c r="C7916" t="str">
        <f>_xlfn.XLOOKUP($B7916, STANDARDS!$A:$A, STANDARDS!$B:$B,,0,2)</f>
        <v>Brighton Limestone, Nepouie Subgp, Umberatana Gp</v>
      </c>
      <c r="D7916" t="s">
        <v>535</v>
      </c>
      <c r="E7916" t="s">
        <v>1190</v>
      </c>
      <c r="J7916" cm="1">
        <f t="array" ref="J7916:L7916">_xlfn.XLOOKUP($C7916, AGE!$A:$A,AGE!$B:$D,,0,2)</f>
        <v>609</v>
      </c>
      <c r="K7916">
        <v>64</v>
      </c>
      <c r="L7916" t="str">
        <v>Compston et al. 1987 in Lloyd et al. 2020</v>
      </c>
      <c r="P7916" t="s">
        <v>243</v>
      </c>
      <c r="Q7916" t="s">
        <v>1308</v>
      </c>
      <c r="S7916">
        <v>-28.7</v>
      </c>
      <c r="U7916" t="s">
        <v>245</v>
      </c>
      <c r="V7916">
        <v>1</v>
      </c>
      <c r="W7916" t="s">
        <v>1371</v>
      </c>
      <c r="X7916" t="s">
        <v>1419</v>
      </c>
    </row>
    <row r="7917" spans="1:24" x14ac:dyDescent="0.3">
      <c r="A7917">
        <v>10400</v>
      </c>
      <c r="B7917" s="15" t="s">
        <v>837</v>
      </c>
      <c r="C7917" t="str">
        <f>_xlfn.XLOOKUP($B7917, STANDARDS!$A:$A, STANDARDS!$B:$B,,0,2)</f>
        <v>Tapley Hill Fm, Nepouie Subgp, Umberatana Gp</v>
      </c>
      <c r="D7917" t="s">
        <v>535</v>
      </c>
      <c r="E7917" t="s">
        <v>1190</v>
      </c>
      <c r="J7917" cm="1">
        <f t="array" ref="J7917:L7917">_xlfn.XLOOKUP($C7917, AGE!$A:$A,AGE!$B:$D,,0,2)</f>
        <v>654</v>
      </c>
      <c r="K7917">
        <v>14</v>
      </c>
      <c r="L7917" t="str">
        <v>Letche and Wallace 2015; Hoffman et al. 2021 Earth Science Revews; Kendall et al. 2006 in Lloyd et al. 2020</v>
      </c>
      <c r="P7917" t="s">
        <v>243</v>
      </c>
      <c r="Q7917" t="s">
        <v>1308</v>
      </c>
      <c r="S7917">
        <v>-28.7</v>
      </c>
      <c r="U7917" t="s">
        <v>245</v>
      </c>
      <c r="V7917">
        <v>1</v>
      </c>
      <c r="W7917" t="s">
        <v>1371</v>
      </c>
      <c r="X7917" t="s">
        <v>1419</v>
      </c>
    </row>
    <row r="7918" spans="1:24" x14ac:dyDescent="0.3">
      <c r="A7918">
        <v>10401</v>
      </c>
      <c r="B7918" s="15" t="s">
        <v>837</v>
      </c>
      <c r="C7918" t="str">
        <f>_xlfn.XLOOKUP($B7918, STANDARDS!$A:$A, STANDARDS!$B:$B,,0,2)</f>
        <v>Tapley Hill Fm, Nepouie Subgp, Umberatana Gp</v>
      </c>
      <c r="D7918" t="s">
        <v>535</v>
      </c>
      <c r="E7918" t="s">
        <v>1190</v>
      </c>
      <c r="J7918" cm="1">
        <f t="array" ref="J7918:L7918">_xlfn.XLOOKUP($C7918, AGE!$A:$A,AGE!$B:$D,,0,2)</f>
        <v>654</v>
      </c>
      <c r="K7918">
        <v>14</v>
      </c>
      <c r="L7918" t="str">
        <v>Letche and Wallace 2015; Hoffman et al. 2021 Earth Science Revews; Kendall et al. 2006 in Lloyd et al. 2020</v>
      </c>
      <c r="P7918" t="s">
        <v>243</v>
      </c>
      <c r="Q7918" t="s">
        <v>1308</v>
      </c>
      <c r="S7918">
        <v>-29</v>
      </c>
      <c r="U7918" t="s">
        <v>245</v>
      </c>
      <c r="V7918">
        <v>1</v>
      </c>
      <c r="W7918" t="s">
        <v>1371</v>
      </c>
      <c r="X7918" t="s">
        <v>1419</v>
      </c>
    </row>
    <row r="7919" spans="1:24" x14ac:dyDescent="0.3">
      <c r="A7919">
        <v>10402</v>
      </c>
      <c r="B7919" s="15" t="s">
        <v>837</v>
      </c>
      <c r="C7919" t="str">
        <f>_xlfn.XLOOKUP($B7919, STANDARDS!$A:$A, STANDARDS!$B:$B,,0,2)</f>
        <v>Tapley Hill Fm, Nepouie Subgp, Umberatana Gp</v>
      </c>
      <c r="D7919" t="s">
        <v>535</v>
      </c>
      <c r="E7919" t="s">
        <v>1190</v>
      </c>
      <c r="J7919" cm="1">
        <f t="array" ref="J7919:L7919">_xlfn.XLOOKUP($C7919, AGE!$A:$A,AGE!$B:$D,,0,2)</f>
        <v>654</v>
      </c>
      <c r="K7919">
        <v>14</v>
      </c>
      <c r="L7919" t="str">
        <v>Letche and Wallace 2015; Hoffman et al. 2021 Earth Science Revews; Kendall et al. 2006 in Lloyd et al. 2020</v>
      </c>
      <c r="P7919" t="s">
        <v>243</v>
      </c>
      <c r="Q7919" t="s">
        <v>1308</v>
      </c>
      <c r="S7919">
        <v>-28.9</v>
      </c>
      <c r="U7919" t="s">
        <v>245</v>
      </c>
      <c r="V7919">
        <v>1</v>
      </c>
      <c r="W7919" t="s">
        <v>1371</v>
      </c>
      <c r="X7919" t="s">
        <v>1419</v>
      </c>
    </row>
    <row r="7920" spans="1:24" x14ac:dyDescent="0.3">
      <c r="A7920">
        <v>10404</v>
      </c>
      <c r="B7920" s="15" t="s">
        <v>837</v>
      </c>
      <c r="C7920" t="str">
        <f>_xlfn.XLOOKUP($B7920, STANDARDS!$A:$A, STANDARDS!$B:$B,,0,2)</f>
        <v>Tapley Hill Fm, Nepouie Subgp, Umberatana Gp</v>
      </c>
      <c r="D7920" t="s">
        <v>535</v>
      </c>
      <c r="E7920" t="s">
        <v>1190</v>
      </c>
      <c r="J7920" cm="1">
        <f t="array" ref="J7920:L7920">_xlfn.XLOOKUP($C7920, AGE!$A:$A,AGE!$B:$D,,0,2)</f>
        <v>654</v>
      </c>
      <c r="K7920">
        <v>14</v>
      </c>
      <c r="L7920" t="str">
        <v>Letche and Wallace 2015; Hoffman et al. 2021 Earth Science Revews; Kendall et al. 2006 in Lloyd et al. 2020</v>
      </c>
      <c r="P7920" t="s">
        <v>243</v>
      </c>
      <c r="Q7920" t="s">
        <v>1308</v>
      </c>
      <c r="S7920">
        <v>-29.3</v>
      </c>
      <c r="U7920" t="s">
        <v>245</v>
      </c>
      <c r="V7920">
        <v>1</v>
      </c>
      <c r="W7920" t="s">
        <v>1371</v>
      </c>
      <c r="X7920" t="s">
        <v>1419</v>
      </c>
    </row>
    <row r="7921" spans="1:24" x14ac:dyDescent="0.3">
      <c r="A7921">
        <v>10405</v>
      </c>
      <c r="B7921" s="15" t="s">
        <v>837</v>
      </c>
      <c r="C7921" t="str">
        <f>_xlfn.XLOOKUP($B7921, STANDARDS!$A:$A, STANDARDS!$B:$B,,0,2)</f>
        <v>Tapley Hill Fm, Nepouie Subgp, Umberatana Gp</v>
      </c>
      <c r="D7921" t="s">
        <v>535</v>
      </c>
      <c r="E7921" t="s">
        <v>1190</v>
      </c>
      <c r="J7921" cm="1">
        <f t="array" ref="J7921:L7921">_xlfn.XLOOKUP($C7921, AGE!$A:$A,AGE!$B:$D,,0,2)</f>
        <v>654</v>
      </c>
      <c r="K7921">
        <v>14</v>
      </c>
      <c r="L7921" t="str">
        <v>Letche and Wallace 2015; Hoffman et al. 2021 Earth Science Revews; Kendall et al. 2006 in Lloyd et al. 2020</v>
      </c>
      <c r="P7921" t="s">
        <v>243</v>
      </c>
      <c r="Q7921" t="s">
        <v>1308</v>
      </c>
      <c r="S7921">
        <v>-29.5</v>
      </c>
      <c r="U7921" t="s">
        <v>245</v>
      </c>
      <c r="V7921">
        <v>1</v>
      </c>
      <c r="W7921" t="s">
        <v>1371</v>
      </c>
      <c r="X7921" t="s">
        <v>1419</v>
      </c>
    </row>
    <row r="7922" spans="1:24" x14ac:dyDescent="0.3">
      <c r="A7922">
        <v>10406</v>
      </c>
      <c r="B7922" s="15" t="s">
        <v>864</v>
      </c>
      <c r="C7922" t="str">
        <f>_xlfn.XLOOKUP($B7922, STANDARDS!$A:$A, STANDARDS!$B:$B,,0,2)</f>
        <v>Woocalla Dolomite Mbr, Tapley Hill Fm, Nepouie Subgp, Umberatana Gp</v>
      </c>
      <c r="D7922" t="s">
        <v>535</v>
      </c>
      <c r="E7922" t="s">
        <v>1190</v>
      </c>
      <c r="J7922" cm="1">
        <f t="array" ref="J7922:L7922">_xlfn.XLOOKUP($C7922, AGE!$A:$A,AGE!$B:$D,,0,2)</f>
        <v>654</v>
      </c>
      <c r="K7922">
        <v>14</v>
      </c>
      <c r="L7922" t="str">
        <v>Letche and Wallace 2015; Hoffman et al. 2021 Earth Science Revews; Kendall et al. 2006 in Lloyd et al. 2020</v>
      </c>
      <c r="O7922">
        <v>0.4</v>
      </c>
      <c r="P7922" t="s">
        <v>243</v>
      </c>
      <c r="Q7922" t="s">
        <v>1308</v>
      </c>
      <c r="S7922">
        <v>-29.8</v>
      </c>
      <c r="U7922" t="s">
        <v>245</v>
      </c>
      <c r="V7922">
        <v>1</v>
      </c>
      <c r="W7922" t="s">
        <v>1371</v>
      </c>
      <c r="X7922" t="s">
        <v>1419</v>
      </c>
    </row>
    <row r="7923" spans="1:24" x14ac:dyDescent="0.3">
      <c r="A7923">
        <v>10414</v>
      </c>
      <c r="B7923" s="15" t="s">
        <v>532</v>
      </c>
      <c r="C7923" t="str">
        <f>_xlfn.XLOOKUP($B7923, STANDARDS!$A:$A, STANDARDS!$B:$B,,0,2)</f>
        <v>Brighton Limestone, Nepouie Subgp, Umberatana Gp</v>
      </c>
      <c r="D7923" t="s">
        <v>535</v>
      </c>
      <c r="E7923" t="s">
        <v>1190</v>
      </c>
      <c r="J7923" cm="1">
        <f t="array" ref="J7923:L7923">_xlfn.XLOOKUP($C7923, AGE!$A:$A,AGE!$B:$D,,0,2)</f>
        <v>609</v>
      </c>
      <c r="K7923">
        <v>64</v>
      </c>
      <c r="L7923" t="str">
        <v>Compston et al. 1987 in Lloyd et al. 2020</v>
      </c>
      <c r="P7923" t="s">
        <v>243</v>
      </c>
      <c r="Q7923" t="s">
        <v>1308</v>
      </c>
      <c r="S7923">
        <v>-27.8</v>
      </c>
      <c r="U7923" t="s">
        <v>245</v>
      </c>
      <c r="V7923">
        <v>1</v>
      </c>
      <c r="W7923" t="s">
        <v>1371</v>
      </c>
      <c r="X7923" t="s">
        <v>1419</v>
      </c>
    </row>
    <row r="7924" spans="1:24" x14ac:dyDescent="0.3">
      <c r="A7924">
        <v>10415</v>
      </c>
      <c r="B7924" s="15" t="s">
        <v>532</v>
      </c>
      <c r="C7924" t="str">
        <f>_xlfn.XLOOKUP($B7924, STANDARDS!$A:$A, STANDARDS!$B:$B,,0,2)</f>
        <v>Brighton Limestone, Nepouie Subgp, Umberatana Gp</v>
      </c>
      <c r="D7924" t="s">
        <v>535</v>
      </c>
      <c r="E7924" t="s">
        <v>1190</v>
      </c>
      <c r="J7924" cm="1">
        <f t="array" ref="J7924:L7924">_xlfn.XLOOKUP($C7924, AGE!$A:$A,AGE!$B:$D,,0,2)</f>
        <v>609</v>
      </c>
      <c r="K7924">
        <v>64</v>
      </c>
      <c r="L7924" t="str">
        <v>Compston et al. 1987 in Lloyd et al. 2020</v>
      </c>
      <c r="P7924" t="s">
        <v>243</v>
      </c>
      <c r="Q7924" t="s">
        <v>1308</v>
      </c>
      <c r="S7924">
        <v>-28.3</v>
      </c>
      <c r="U7924" t="s">
        <v>245</v>
      </c>
      <c r="V7924">
        <v>1</v>
      </c>
      <c r="W7924" t="s">
        <v>1371</v>
      </c>
      <c r="X7924" t="s">
        <v>1419</v>
      </c>
    </row>
    <row r="7925" spans="1:24" x14ac:dyDescent="0.3">
      <c r="A7925">
        <v>10416</v>
      </c>
      <c r="B7925" s="15" t="s">
        <v>837</v>
      </c>
      <c r="C7925" t="str">
        <f>_xlfn.XLOOKUP($B7925, STANDARDS!$A:$A, STANDARDS!$B:$B,,0,2)</f>
        <v>Tapley Hill Fm, Nepouie Subgp, Umberatana Gp</v>
      </c>
      <c r="D7925" t="s">
        <v>535</v>
      </c>
      <c r="E7925" t="s">
        <v>1190</v>
      </c>
      <c r="J7925" cm="1">
        <f t="array" ref="J7925:L7925">_xlfn.XLOOKUP($C7925, AGE!$A:$A,AGE!$B:$D,,0,2)</f>
        <v>654</v>
      </c>
      <c r="K7925">
        <v>14</v>
      </c>
      <c r="L7925" t="str">
        <v>Letche and Wallace 2015; Hoffman et al. 2021 Earth Science Revews; Kendall et al. 2006 in Lloyd et al. 2020</v>
      </c>
      <c r="P7925" t="s">
        <v>243</v>
      </c>
      <c r="Q7925" t="s">
        <v>1308</v>
      </c>
      <c r="S7925">
        <v>-29.6</v>
      </c>
      <c r="U7925" t="s">
        <v>245</v>
      </c>
      <c r="V7925">
        <v>1</v>
      </c>
      <c r="W7925" t="s">
        <v>1371</v>
      </c>
      <c r="X7925" t="s">
        <v>1419</v>
      </c>
    </row>
    <row r="7926" spans="1:24" x14ac:dyDescent="0.3">
      <c r="A7926">
        <v>10421</v>
      </c>
      <c r="B7926" s="15" t="s">
        <v>837</v>
      </c>
      <c r="C7926" t="str">
        <f>_xlfn.XLOOKUP($B7926, STANDARDS!$A:$A, STANDARDS!$B:$B,,0,2)</f>
        <v>Tapley Hill Fm, Nepouie Subgp, Umberatana Gp</v>
      </c>
      <c r="D7926" t="s">
        <v>535</v>
      </c>
      <c r="E7926" t="s">
        <v>1190</v>
      </c>
      <c r="J7926" cm="1">
        <f t="array" ref="J7926:L7926">_xlfn.XLOOKUP($C7926, AGE!$A:$A,AGE!$B:$D,,0,2)</f>
        <v>654</v>
      </c>
      <c r="K7926">
        <v>14</v>
      </c>
      <c r="L7926" t="str">
        <v>Letche and Wallace 2015; Hoffman et al. 2021 Earth Science Revews; Kendall et al. 2006 in Lloyd et al. 2020</v>
      </c>
      <c r="P7926" t="s">
        <v>243</v>
      </c>
      <c r="Q7926" t="s">
        <v>1308</v>
      </c>
      <c r="S7926">
        <v>-28.3</v>
      </c>
      <c r="U7926" t="s">
        <v>245</v>
      </c>
      <c r="V7926">
        <v>1</v>
      </c>
      <c r="W7926" t="s">
        <v>1371</v>
      </c>
      <c r="X7926" t="s">
        <v>1419</v>
      </c>
    </row>
    <row r="7927" spans="1:24" x14ac:dyDescent="0.3">
      <c r="A7927">
        <v>10423</v>
      </c>
      <c r="B7927" s="15" t="s">
        <v>837</v>
      </c>
      <c r="C7927" t="str">
        <f>_xlfn.XLOOKUP($B7927, STANDARDS!$A:$A, STANDARDS!$B:$B,,0,2)</f>
        <v>Tapley Hill Fm, Nepouie Subgp, Umberatana Gp</v>
      </c>
      <c r="D7927" t="s">
        <v>535</v>
      </c>
      <c r="E7927" t="s">
        <v>1190</v>
      </c>
      <c r="J7927" cm="1">
        <f t="array" ref="J7927:L7927">_xlfn.XLOOKUP($C7927, AGE!$A:$A,AGE!$B:$D,,0,2)</f>
        <v>654</v>
      </c>
      <c r="K7927">
        <v>14</v>
      </c>
      <c r="L7927" t="str">
        <v>Letche and Wallace 2015; Hoffman et al. 2021 Earth Science Revews; Kendall et al. 2006 in Lloyd et al. 2020</v>
      </c>
      <c r="P7927" t="s">
        <v>243</v>
      </c>
      <c r="Q7927" t="s">
        <v>1308</v>
      </c>
      <c r="S7927">
        <v>-28.5</v>
      </c>
      <c r="U7927" t="s">
        <v>245</v>
      </c>
      <c r="V7927">
        <v>1</v>
      </c>
      <c r="W7927" t="s">
        <v>1371</v>
      </c>
      <c r="X7927" t="s">
        <v>1419</v>
      </c>
    </row>
    <row r="7928" spans="1:24" x14ac:dyDescent="0.3">
      <c r="A7928">
        <v>10424</v>
      </c>
      <c r="B7928" s="15" t="s">
        <v>837</v>
      </c>
      <c r="C7928" t="str">
        <f>_xlfn.XLOOKUP($B7928, STANDARDS!$A:$A, STANDARDS!$B:$B,,0,2)</f>
        <v>Tapley Hill Fm, Nepouie Subgp, Umberatana Gp</v>
      </c>
      <c r="D7928" t="s">
        <v>535</v>
      </c>
      <c r="E7928" t="s">
        <v>1190</v>
      </c>
      <c r="J7928" cm="1">
        <f t="array" ref="J7928:L7928">_xlfn.XLOOKUP($C7928, AGE!$A:$A,AGE!$B:$D,,0,2)</f>
        <v>654</v>
      </c>
      <c r="K7928">
        <v>14</v>
      </c>
      <c r="L7928" t="str">
        <v>Letche and Wallace 2015; Hoffman et al. 2021 Earth Science Revews; Kendall et al. 2006 in Lloyd et al. 2020</v>
      </c>
      <c r="P7928" t="s">
        <v>243</v>
      </c>
      <c r="Q7928" t="s">
        <v>1308</v>
      </c>
      <c r="S7928">
        <v>-28.4</v>
      </c>
      <c r="U7928" t="s">
        <v>245</v>
      </c>
      <c r="V7928">
        <v>1</v>
      </c>
      <c r="W7928" t="s">
        <v>1371</v>
      </c>
      <c r="X7928" t="s">
        <v>1419</v>
      </c>
    </row>
    <row r="7929" spans="1:24" x14ac:dyDescent="0.3">
      <c r="A7929">
        <v>10425</v>
      </c>
      <c r="B7929" s="15" t="s">
        <v>837</v>
      </c>
      <c r="C7929" t="str">
        <f>_xlfn.XLOOKUP($B7929, STANDARDS!$A:$A, STANDARDS!$B:$B,,0,2)</f>
        <v>Tapley Hill Fm, Nepouie Subgp, Umberatana Gp</v>
      </c>
      <c r="D7929" t="s">
        <v>535</v>
      </c>
      <c r="E7929" t="s">
        <v>1190</v>
      </c>
      <c r="J7929" cm="1">
        <f t="array" ref="J7929:L7929">_xlfn.XLOOKUP($C7929, AGE!$A:$A,AGE!$B:$D,,0,2)</f>
        <v>654</v>
      </c>
      <c r="K7929">
        <v>14</v>
      </c>
      <c r="L7929" t="str">
        <v>Letche and Wallace 2015; Hoffman et al. 2021 Earth Science Revews; Kendall et al. 2006 in Lloyd et al. 2020</v>
      </c>
      <c r="P7929" t="s">
        <v>243</v>
      </c>
      <c r="Q7929" t="s">
        <v>1308</v>
      </c>
      <c r="S7929">
        <v>-28.9</v>
      </c>
      <c r="U7929" t="s">
        <v>245</v>
      </c>
      <c r="V7929">
        <v>1</v>
      </c>
      <c r="W7929" t="s">
        <v>1371</v>
      </c>
      <c r="X7929" t="s">
        <v>1419</v>
      </c>
    </row>
    <row r="7930" spans="1:24" x14ac:dyDescent="0.3">
      <c r="A7930">
        <v>10426</v>
      </c>
      <c r="B7930" s="15" t="s">
        <v>837</v>
      </c>
      <c r="C7930" t="str">
        <f>_xlfn.XLOOKUP($B7930, STANDARDS!$A:$A, STANDARDS!$B:$B,,0,2)</f>
        <v>Tapley Hill Fm, Nepouie Subgp, Umberatana Gp</v>
      </c>
      <c r="D7930" t="s">
        <v>535</v>
      </c>
      <c r="E7930" t="s">
        <v>1190</v>
      </c>
      <c r="J7930" cm="1">
        <f t="array" ref="J7930:L7930">_xlfn.XLOOKUP($C7930, AGE!$A:$A,AGE!$B:$D,,0,2)</f>
        <v>654</v>
      </c>
      <c r="K7930">
        <v>14</v>
      </c>
      <c r="L7930" t="str">
        <v>Letche and Wallace 2015; Hoffman et al. 2021 Earth Science Revews; Kendall et al. 2006 in Lloyd et al. 2020</v>
      </c>
      <c r="P7930" t="s">
        <v>243</v>
      </c>
      <c r="Q7930" t="s">
        <v>1308</v>
      </c>
      <c r="S7930">
        <v>-28.9</v>
      </c>
      <c r="U7930" t="s">
        <v>245</v>
      </c>
      <c r="V7930">
        <v>1</v>
      </c>
      <c r="W7930" t="s">
        <v>1371</v>
      </c>
      <c r="X7930" t="s">
        <v>1419</v>
      </c>
    </row>
    <row r="7931" spans="1:24" x14ac:dyDescent="0.3">
      <c r="A7931">
        <v>10427</v>
      </c>
      <c r="B7931" s="15" t="s">
        <v>837</v>
      </c>
      <c r="C7931" t="str">
        <f>_xlfn.XLOOKUP($B7931, STANDARDS!$A:$A, STANDARDS!$B:$B,,0,2)</f>
        <v>Tapley Hill Fm, Nepouie Subgp, Umberatana Gp</v>
      </c>
      <c r="D7931" t="s">
        <v>535</v>
      </c>
      <c r="E7931" t="s">
        <v>1190</v>
      </c>
      <c r="J7931" cm="1">
        <f t="array" ref="J7931:L7931">_xlfn.XLOOKUP($C7931, AGE!$A:$A,AGE!$B:$D,,0,2)</f>
        <v>654</v>
      </c>
      <c r="K7931">
        <v>14</v>
      </c>
      <c r="L7931" t="str">
        <v>Letche and Wallace 2015; Hoffman et al. 2021 Earth Science Revews; Kendall et al. 2006 in Lloyd et al. 2020</v>
      </c>
      <c r="P7931" t="s">
        <v>243</v>
      </c>
      <c r="Q7931" t="s">
        <v>1308</v>
      </c>
      <c r="S7931">
        <v>-28.6</v>
      </c>
      <c r="U7931" t="s">
        <v>245</v>
      </c>
      <c r="V7931">
        <v>1</v>
      </c>
      <c r="W7931" t="s">
        <v>1371</v>
      </c>
      <c r="X7931" t="s">
        <v>1419</v>
      </c>
    </row>
    <row r="7932" spans="1:24" x14ac:dyDescent="0.3">
      <c r="A7932">
        <v>10428</v>
      </c>
      <c r="B7932" s="15" t="s">
        <v>837</v>
      </c>
      <c r="C7932" t="str">
        <f>_xlfn.XLOOKUP($B7932, STANDARDS!$A:$A, STANDARDS!$B:$B,,0,2)</f>
        <v>Tapley Hill Fm, Nepouie Subgp, Umberatana Gp</v>
      </c>
      <c r="D7932" t="s">
        <v>535</v>
      </c>
      <c r="E7932" t="s">
        <v>1190</v>
      </c>
      <c r="J7932" cm="1">
        <f t="array" ref="J7932:L7932">_xlfn.XLOOKUP($C7932, AGE!$A:$A,AGE!$B:$D,,0,2)</f>
        <v>654</v>
      </c>
      <c r="K7932">
        <v>14</v>
      </c>
      <c r="L7932" t="str">
        <v>Letche and Wallace 2015; Hoffman et al. 2021 Earth Science Revews; Kendall et al. 2006 in Lloyd et al. 2020</v>
      </c>
      <c r="P7932" t="s">
        <v>243</v>
      </c>
      <c r="Q7932" t="s">
        <v>1308</v>
      </c>
      <c r="S7932">
        <v>-29</v>
      </c>
      <c r="U7932" t="s">
        <v>245</v>
      </c>
      <c r="V7932">
        <v>1</v>
      </c>
      <c r="W7932" t="s">
        <v>1371</v>
      </c>
      <c r="X7932" t="s">
        <v>1419</v>
      </c>
    </row>
    <row r="7933" spans="1:24" x14ac:dyDescent="0.3">
      <c r="A7933">
        <v>10429</v>
      </c>
      <c r="B7933" s="15" t="s">
        <v>837</v>
      </c>
      <c r="C7933" t="str">
        <f>_xlfn.XLOOKUP($B7933, STANDARDS!$A:$A, STANDARDS!$B:$B,,0,2)</f>
        <v>Tapley Hill Fm, Nepouie Subgp, Umberatana Gp</v>
      </c>
      <c r="D7933" t="s">
        <v>535</v>
      </c>
      <c r="E7933" t="s">
        <v>1190</v>
      </c>
      <c r="J7933" cm="1">
        <f t="array" ref="J7933:L7933">_xlfn.XLOOKUP($C7933, AGE!$A:$A,AGE!$B:$D,,0,2)</f>
        <v>654</v>
      </c>
      <c r="K7933">
        <v>14</v>
      </c>
      <c r="L7933" t="str">
        <v>Letche and Wallace 2015; Hoffman et al. 2021 Earth Science Revews; Kendall et al. 2006 in Lloyd et al. 2020</v>
      </c>
      <c r="P7933" t="s">
        <v>243</v>
      </c>
      <c r="Q7933" t="s">
        <v>1308</v>
      </c>
      <c r="S7933">
        <v>-29.2</v>
      </c>
      <c r="U7933" t="s">
        <v>245</v>
      </c>
      <c r="V7933">
        <v>1</v>
      </c>
      <c r="W7933" t="s">
        <v>1371</v>
      </c>
      <c r="X7933" t="s">
        <v>1419</v>
      </c>
    </row>
    <row r="7934" spans="1:24" x14ac:dyDescent="0.3">
      <c r="A7934">
        <v>10430</v>
      </c>
      <c r="B7934" s="15" t="s">
        <v>837</v>
      </c>
      <c r="C7934" t="str">
        <f>_xlfn.XLOOKUP($B7934, STANDARDS!$A:$A, STANDARDS!$B:$B,,0,2)</f>
        <v>Tapley Hill Fm, Nepouie Subgp, Umberatana Gp</v>
      </c>
      <c r="D7934" t="s">
        <v>535</v>
      </c>
      <c r="E7934" t="s">
        <v>1190</v>
      </c>
      <c r="J7934" cm="1">
        <f t="array" ref="J7934:L7934">_xlfn.XLOOKUP($C7934, AGE!$A:$A,AGE!$B:$D,,0,2)</f>
        <v>654</v>
      </c>
      <c r="K7934">
        <v>14</v>
      </c>
      <c r="L7934" t="str">
        <v>Letche and Wallace 2015; Hoffman et al. 2021 Earth Science Revews; Kendall et al. 2006 in Lloyd et al. 2020</v>
      </c>
      <c r="P7934" t="s">
        <v>243</v>
      </c>
      <c r="Q7934" t="s">
        <v>1308</v>
      </c>
      <c r="S7934">
        <v>-29.3</v>
      </c>
      <c r="U7934" t="s">
        <v>245</v>
      </c>
      <c r="V7934">
        <v>1</v>
      </c>
      <c r="W7934" t="s">
        <v>1371</v>
      </c>
      <c r="X7934" t="s">
        <v>1419</v>
      </c>
    </row>
    <row r="7935" spans="1:24" x14ac:dyDescent="0.3">
      <c r="A7935">
        <v>10431</v>
      </c>
      <c r="B7935" s="15" t="s">
        <v>837</v>
      </c>
      <c r="C7935" t="str">
        <f>_xlfn.XLOOKUP($B7935, STANDARDS!$A:$A, STANDARDS!$B:$B,,0,2)</f>
        <v>Tapley Hill Fm, Nepouie Subgp, Umberatana Gp</v>
      </c>
      <c r="D7935" t="s">
        <v>535</v>
      </c>
      <c r="E7935" t="s">
        <v>1190</v>
      </c>
      <c r="J7935" cm="1">
        <f t="array" ref="J7935:L7935">_xlfn.XLOOKUP($C7935, AGE!$A:$A,AGE!$B:$D,,0,2)</f>
        <v>654</v>
      </c>
      <c r="K7935">
        <v>14</v>
      </c>
      <c r="L7935" t="str">
        <v>Letche and Wallace 2015; Hoffman et al. 2021 Earth Science Revews; Kendall et al. 2006 in Lloyd et al. 2020</v>
      </c>
      <c r="P7935" t="s">
        <v>243</v>
      </c>
      <c r="Q7935" t="s">
        <v>1308</v>
      </c>
      <c r="S7935">
        <v>-30.2</v>
      </c>
      <c r="U7935" t="s">
        <v>245</v>
      </c>
      <c r="V7935">
        <v>1</v>
      </c>
      <c r="W7935" t="s">
        <v>1371</v>
      </c>
      <c r="X7935" t="s">
        <v>1419</v>
      </c>
    </row>
    <row r="7936" spans="1:24" x14ac:dyDescent="0.3">
      <c r="A7936">
        <v>10432</v>
      </c>
      <c r="B7936" s="15" t="s">
        <v>855</v>
      </c>
      <c r="C7936" t="str">
        <f>_xlfn.XLOOKUP($B7936, STANDARDS!$A:$A, STANDARDS!$B:$B,,0,2)</f>
        <v>Tindelpina Shale Mbr, Tapley Hill Fm, Nepouie Subgp, Umberatana Gp</v>
      </c>
      <c r="D7936" t="s">
        <v>535</v>
      </c>
      <c r="E7936" t="s">
        <v>1190</v>
      </c>
      <c r="J7936" cm="1">
        <f t="array" ref="J7936:L7936">_xlfn.XLOOKUP($C7936, AGE!$A:$A,AGE!$B:$D,,0,2)</f>
        <v>643</v>
      </c>
      <c r="K7936">
        <v>2.4</v>
      </c>
      <c r="L7936" t="str">
        <v>Kendall et al. 2006 in Lloyd et al. 2020</v>
      </c>
      <c r="O7936">
        <v>0.51</v>
      </c>
      <c r="P7936" t="s">
        <v>243</v>
      </c>
      <c r="Q7936" t="s">
        <v>1308</v>
      </c>
      <c r="S7936">
        <v>-31</v>
      </c>
      <c r="U7936" t="s">
        <v>245</v>
      </c>
      <c r="V7936">
        <v>1</v>
      </c>
      <c r="W7936" t="s">
        <v>1371</v>
      </c>
      <c r="X7936" t="s">
        <v>1419</v>
      </c>
    </row>
    <row r="7937" spans="1:24" x14ac:dyDescent="0.3">
      <c r="A7937">
        <v>10433</v>
      </c>
      <c r="B7937" s="15" t="s">
        <v>855</v>
      </c>
      <c r="C7937" t="str">
        <f>_xlfn.XLOOKUP($B7937, STANDARDS!$A:$A, STANDARDS!$B:$B,,0,2)</f>
        <v>Tindelpina Shale Mbr, Tapley Hill Fm, Nepouie Subgp, Umberatana Gp</v>
      </c>
      <c r="D7937" t="s">
        <v>535</v>
      </c>
      <c r="E7937" t="s">
        <v>1190</v>
      </c>
      <c r="J7937" cm="1">
        <f t="array" ref="J7937:L7937">_xlfn.XLOOKUP($C7937, AGE!$A:$A,AGE!$B:$D,,0,2)</f>
        <v>643</v>
      </c>
      <c r="K7937">
        <v>2.4</v>
      </c>
      <c r="L7937" t="str">
        <v>Kendall et al. 2006 in Lloyd et al. 2020</v>
      </c>
      <c r="O7937">
        <v>0.67</v>
      </c>
      <c r="P7937" t="s">
        <v>243</v>
      </c>
      <c r="Q7937" t="s">
        <v>1308</v>
      </c>
      <c r="S7937">
        <v>-33.799999999999997</v>
      </c>
      <c r="U7937" t="s">
        <v>245</v>
      </c>
      <c r="V7937">
        <v>1</v>
      </c>
      <c r="W7937" t="s">
        <v>1371</v>
      </c>
      <c r="X7937" t="s">
        <v>1419</v>
      </c>
    </row>
    <row r="7938" spans="1:24" x14ac:dyDescent="0.3">
      <c r="A7938">
        <v>10434</v>
      </c>
      <c r="B7938" s="15" t="s">
        <v>855</v>
      </c>
      <c r="C7938" t="str">
        <f>_xlfn.XLOOKUP($B7938, STANDARDS!$A:$A, STANDARDS!$B:$B,,0,2)</f>
        <v>Tindelpina Shale Mbr, Tapley Hill Fm, Nepouie Subgp, Umberatana Gp</v>
      </c>
      <c r="D7938" t="s">
        <v>535</v>
      </c>
      <c r="E7938" t="s">
        <v>1190</v>
      </c>
      <c r="J7938" cm="1">
        <f t="array" ref="J7938:L7938">_xlfn.XLOOKUP($C7938, AGE!$A:$A,AGE!$B:$D,,0,2)</f>
        <v>643</v>
      </c>
      <c r="K7938">
        <v>2.4</v>
      </c>
      <c r="L7938" t="str">
        <v>Kendall et al. 2006 in Lloyd et al. 2020</v>
      </c>
      <c r="O7938">
        <v>0.14000000000000001</v>
      </c>
      <c r="P7938" t="s">
        <v>243</v>
      </c>
      <c r="Q7938" t="s">
        <v>1308</v>
      </c>
      <c r="S7938">
        <v>-31.5</v>
      </c>
      <c r="U7938" t="s">
        <v>245</v>
      </c>
      <c r="V7938">
        <v>1</v>
      </c>
      <c r="W7938" t="s">
        <v>1371</v>
      </c>
      <c r="X7938" t="s">
        <v>1419</v>
      </c>
    </row>
    <row r="7939" spans="1:24" x14ac:dyDescent="0.3">
      <c r="A7939">
        <v>10461</v>
      </c>
      <c r="B7939" s="15" t="s">
        <v>865</v>
      </c>
      <c r="C7939" t="str">
        <f>_xlfn.XLOOKUP($B7939, STANDARDS!$A:$A, STANDARDS!$B:$B,,0,2)</f>
        <v>Tulomozerskaya Fm</v>
      </c>
      <c r="D7939" t="s">
        <v>1057</v>
      </c>
      <c r="E7939" t="s">
        <v>1200</v>
      </c>
      <c r="J7939" s="13">
        <v>2080</v>
      </c>
      <c r="K7939" s="13">
        <v>120</v>
      </c>
      <c r="L7939" s="16"/>
      <c r="M7939" t="s">
        <v>1360</v>
      </c>
      <c r="P7939" t="s">
        <v>243</v>
      </c>
      <c r="Q7939">
        <v>11.3</v>
      </c>
      <c r="V7939">
        <v>1</v>
      </c>
      <c r="W7939" t="s">
        <v>1371</v>
      </c>
      <c r="X7939" t="s">
        <v>1369</v>
      </c>
    </row>
    <row r="7940" spans="1:24" x14ac:dyDescent="0.3">
      <c r="A7940">
        <v>10462</v>
      </c>
      <c r="B7940" s="15" t="s">
        <v>865</v>
      </c>
      <c r="C7940" t="str">
        <f>_xlfn.XLOOKUP($B7940, STANDARDS!$A:$A, STANDARDS!$B:$B,,0,2)</f>
        <v>Tulomozerskaya Fm</v>
      </c>
      <c r="D7940" t="s">
        <v>1057</v>
      </c>
      <c r="E7940" t="s">
        <v>1200</v>
      </c>
      <c r="J7940" s="13">
        <v>2080</v>
      </c>
      <c r="K7940" s="13">
        <v>120</v>
      </c>
      <c r="L7940" s="16"/>
      <c r="M7940" t="s">
        <v>1360</v>
      </c>
      <c r="P7940" t="s">
        <v>243</v>
      </c>
      <c r="Q7940">
        <v>10.7</v>
      </c>
      <c r="V7940">
        <v>1</v>
      </c>
      <c r="W7940" t="s">
        <v>1371</v>
      </c>
      <c r="X7940" t="s">
        <v>1369</v>
      </c>
    </row>
    <row r="7941" spans="1:24" x14ac:dyDescent="0.3">
      <c r="A7941">
        <v>10463</v>
      </c>
      <c r="B7941" s="15" t="s">
        <v>865</v>
      </c>
      <c r="C7941" t="str">
        <f>_xlfn.XLOOKUP($B7941, STANDARDS!$A:$A, STANDARDS!$B:$B,,0,2)</f>
        <v>Tulomozerskaya Fm</v>
      </c>
      <c r="D7941" t="s">
        <v>1057</v>
      </c>
      <c r="E7941" t="s">
        <v>1200</v>
      </c>
      <c r="J7941" s="13">
        <v>2080</v>
      </c>
      <c r="K7941" s="13">
        <v>120</v>
      </c>
      <c r="L7941" s="16"/>
      <c r="M7941" t="s">
        <v>1360</v>
      </c>
      <c r="P7941" t="s">
        <v>243</v>
      </c>
      <c r="Q7941">
        <v>10.6</v>
      </c>
      <c r="V7941">
        <v>1</v>
      </c>
      <c r="W7941" t="s">
        <v>1371</v>
      </c>
      <c r="X7941" t="s">
        <v>1369</v>
      </c>
    </row>
    <row r="7942" spans="1:24" x14ac:dyDescent="0.3">
      <c r="A7942">
        <v>10464</v>
      </c>
      <c r="B7942" s="15" t="s">
        <v>865</v>
      </c>
      <c r="C7942" t="str">
        <f>_xlfn.XLOOKUP($B7942, STANDARDS!$A:$A, STANDARDS!$B:$B,,0,2)</f>
        <v>Tulomozerskaya Fm</v>
      </c>
      <c r="D7942" t="s">
        <v>1057</v>
      </c>
      <c r="E7942" t="s">
        <v>1200</v>
      </c>
      <c r="J7942" s="13">
        <v>2080</v>
      </c>
      <c r="K7942" s="13">
        <v>120</v>
      </c>
      <c r="L7942" s="16"/>
      <c r="M7942" t="s">
        <v>583</v>
      </c>
      <c r="P7942" t="s">
        <v>243</v>
      </c>
      <c r="Q7942">
        <v>9.3000000000000007</v>
      </c>
      <c r="V7942">
        <v>1</v>
      </c>
      <c r="W7942" t="s">
        <v>1371</v>
      </c>
      <c r="X7942" t="s">
        <v>1369</v>
      </c>
    </row>
    <row r="7943" spans="1:24" x14ac:dyDescent="0.3">
      <c r="A7943">
        <v>10465</v>
      </c>
      <c r="B7943" s="15" t="s">
        <v>865</v>
      </c>
      <c r="C7943" t="str">
        <f>_xlfn.XLOOKUP($B7943, STANDARDS!$A:$A, STANDARDS!$B:$B,,0,2)</f>
        <v>Tulomozerskaya Fm</v>
      </c>
      <c r="D7943" t="s">
        <v>1057</v>
      </c>
      <c r="E7943" t="s">
        <v>1200</v>
      </c>
      <c r="J7943" s="13">
        <v>2080</v>
      </c>
      <c r="K7943" s="13">
        <v>120</v>
      </c>
      <c r="L7943" s="16"/>
      <c r="M7943" t="s">
        <v>583</v>
      </c>
      <c r="P7943" t="s">
        <v>243</v>
      </c>
      <c r="Q7943">
        <v>9</v>
      </c>
      <c r="V7943">
        <v>1</v>
      </c>
      <c r="W7943" t="s">
        <v>1371</v>
      </c>
      <c r="X7943" t="s">
        <v>1369</v>
      </c>
    </row>
    <row r="7944" spans="1:24" x14ac:dyDescent="0.3">
      <c r="A7944">
        <v>10466</v>
      </c>
      <c r="B7944" s="15" t="s">
        <v>865</v>
      </c>
      <c r="C7944" t="str">
        <f>_xlfn.XLOOKUP($B7944, STANDARDS!$A:$A, STANDARDS!$B:$B,,0,2)</f>
        <v>Tulomozerskaya Fm</v>
      </c>
      <c r="D7944" t="s">
        <v>1057</v>
      </c>
      <c r="E7944" t="s">
        <v>1200</v>
      </c>
      <c r="J7944" s="13">
        <v>2080</v>
      </c>
      <c r="K7944" s="13">
        <v>120</v>
      </c>
      <c r="L7944" s="16"/>
      <c r="M7944" t="s">
        <v>583</v>
      </c>
      <c r="P7944" t="s">
        <v>243</v>
      </c>
      <c r="Q7944">
        <v>8.9</v>
      </c>
      <c r="V7944">
        <v>1</v>
      </c>
      <c r="W7944" t="s">
        <v>1371</v>
      </c>
      <c r="X7944" t="s">
        <v>1369</v>
      </c>
    </row>
    <row r="7945" spans="1:24" x14ac:dyDescent="0.3">
      <c r="A7945">
        <v>10467</v>
      </c>
      <c r="B7945" s="15" t="s">
        <v>865</v>
      </c>
      <c r="C7945" t="str">
        <f>_xlfn.XLOOKUP($B7945, STANDARDS!$A:$A, STANDARDS!$B:$B,,0,2)</f>
        <v>Tulomozerskaya Fm</v>
      </c>
      <c r="D7945" t="s">
        <v>1057</v>
      </c>
      <c r="E7945" t="s">
        <v>1200</v>
      </c>
      <c r="J7945" s="13">
        <v>2080</v>
      </c>
      <c r="K7945" s="13">
        <v>120</v>
      </c>
      <c r="L7945" s="16"/>
      <c r="M7945" t="s">
        <v>583</v>
      </c>
      <c r="P7945" t="s">
        <v>243</v>
      </c>
      <c r="Q7945">
        <v>8.3000000000000007</v>
      </c>
      <c r="V7945">
        <v>1</v>
      </c>
      <c r="W7945" t="s">
        <v>1371</v>
      </c>
      <c r="X7945" t="s">
        <v>1369</v>
      </c>
    </row>
    <row r="7946" spans="1:24" x14ac:dyDescent="0.3">
      <c r="A7946">
        <v>10468</v>
      </c>
      <c r="B7946" s="15" t="s">
        <v>865</v>
      </c>
      <c r="C7946" t="str">
        <f>_xlfn.XLOOKUP($B7946, STANDARDS!$A:$A, STANDARDS!$B:$B,,0,2)</f>
        <v>Tulomozerskaya Fm</v>
      </c>
      <c r="D7946" t="s">
        <v>1057</v>
      </c>
      <c r="E7946" t="s">
        <v>1200</v>
      </c>
      <c r="J7946" s="13">
        <v>2080</v>
      </c>
      <c r="K7946" s="13">
        <v>120</v>
      </c>
      <c r="L7946" s="16"/>
      <c r="M7946" t="s">
        <v>583</v>
      </c>
      <c r="P7946" t="s">
        <v>243</v>
      </c>
      <c r="Q7946">
        <v>5.7</v>
      </c>
      <c r="V7946">
        <v>1</v>
      </c>
      <c r="W7946" t="s">
        <v>1371</v>
      </c>
      <c r="X7946" t="s">
        <v>1369</v>
      </c>
    </row>
    <row r="7947" spans="1:24" x14ac:dyDescent="0.3">
      <c r="A7947">
        <v>10469</v>
      </c>
      <c r="B7947" s="15" t="s">
        <v>866</v>
      </c>
      <c r="C7947" t="str">
        <f>_xlfn.XLOOKUP($B7947, STANDARDS!$A:$A, STANDARDS!$B:$B,,0,2)</f>
        <v>Tulomozerskaya Fm</v>
      </c>
      <c r="D7947" t="s">
        <v>1057</v>
      </c>
      <c r="E7947" t="s">
        <v>1200</v>
      </c>
      <c r="J7947" s="13">
        <v>2080</v>
      </c>
      <c r="K7947" s="13">
        <v>120</v>
      </c>
      <c r="L7947" s="16"/>
      <c r="M7947" t="s">
        <v>583</v>
      </c>
      <c r="P7947" t="s">
        <v>243</v>
      </c>
      <c r="Q7947">
        <v>10.1</v>
      </c>
      <c r="V7947">
        <v>1</v>
      </c>
      <c r="W7947" t="s">
        <v>1371</v>
      </c>
      <c r="X7947" t="s">
        <v>1369</v>
      </c>
    </row>
    <row r="7948" spans="1:24" x14ac:dyDescent="0.3">
      <c r="A7948">
        <v>10470</v>
      </c>
      <c r="B7948" s="15" t="s">
        <v>866</v>
      </c>
      <c r="C7948" t="str">
        <f>_xlfn.XLOOKUP($B7948, STANDARDS!$A:$A, STANDARDS!$B:$B,,0,2)</f>
        <v>Tulomozerskaya Fm</v>
      </c>
      <c r="D7948" t="s">
        <v>1057</v>
      </c>
      <c r="E7948" t="s">
        <v>1200</v>
      </c>
      <c r="J7948" s="13">
        <v>2080</v>
      </c>
      <c r="K7948" s="13">
        <v>120</v>
      </c>
      <c r="L7948" s="16"/>
      <c r="M7948" t="s">
        <v>583</v>
      </c>
      <c r="P7948" t="s">
        <v>243</v>
      </c>
      <c r="Q7948">
        <v>11</v>
      </c>
      <c r="V7948">
        <v>1</v>
      </c>
      <c r="W7948" t="s">
        <v>1371</v>
      </c>
      <c r="X7948" t="s">
        <v>1369</v>
      </c>
    </row>
    <row r="7949" spans="1:24" x14ac:dyDescent="0.3">
      <c r="A7949">
        <v>10471</v>
      </c>
      <c r="B7949" s="15" t="s">
        <v>865</v>
      </c>
      <c r="C7949" t="str">
        <f>_xlfn.XLOOKUP($B7949, STANDARDS!$A:$A, STANDARDS!$B:$B,,0,2)</f>
        <v>Tulomozerskaya Fm</v>
      </c>
      <c r="D7949" t="s">
        <v>1057</v>
      </c>
      <c r="E7949" t="s">
        <v>1200</v>
      </c>
      <c r="J7949" s="13">
        <v>2080</v>
      </c>
      <c r="K7949" s="13">
        <v>120</v>
      </c>
      <c r="L7949" s="16"/>
      <c r="M7949" t="s">
        <v>583</v>
      </c>
      <c r="P7949" t="s">
        <v>243</v>
      </c>
      <c r="Q7949">
        <v>10.5</v>
      </c>
      <c r="V7949">
        <v>1</v>
      </c>
      <c r="W7949" t="s">
        <v>1371</v>
      </c>
      <c r="X7949" t="s">
        <v>1369</v>
      </c>
    </row>
    <row r="7950" spans="1:24" x14ac:dyDescent="0.3">
      <c r="A7950">
        <v>10472</v>
      </c>
      <c r="B7950" s="15" t="s">
        <v>865</v>
      </c>
      <c r="C7950" t="str">
        <f>_xlfn.XLOOKUP($B7950, STANDARDS!$A:$A, STANDARDS!$B:$B,,0,2)</f>
        <v>Tulomozerskaya Fm</v>
      </c>
      <c r="D7950" t="s">
        <v>1057</v>
      </c>
      <c r="E7950" t="s">
        <v>1200</v>
      </c>
      <c r="J7950" s="13">
        <v>2080</v>
      </c>
      <c r="K7950" s="13">
        <v>120</v>
      </c>
      <c r="L7950" s="16"/>
      <c r="M7950" t="s">
        <v>583</v>
      </c>
      <c r="P7950" t="s">
        <v>243</v>
      </c>
      <c r="Q7950">
        <v>10.1</v>
      </c>
      <c r="V7950">
        <v>1</v>
      </c>
      <c r="W7950" t="s">
        <v>1371</v>
      </c>
      <c r="X7950" t="s">
        <v>1369</v>
      </c>
    </row>
    <row r="7951" spans="1:24" x14ac:dyDescent="0.3">
      <c r="A7951">
        <v>10473</v>
      </c>
      <c r="B7951" s="15" t="s">
        <v>866</v>
      </c>
      <c r="C7951" t="str">
        <f>_xlfn.XLOOKUP($B7951, STANDARDS!$A:$A, STANDARDS!$B:$B,,0,2)</f>
        <v>Tulomozerskaya Fm</v>
      </c>
      <c r="D7951" t="s">
        <v>1057</v>
      </c>
      <c r="E7951" t="s">
        <v>1200</v>
      </c>
      <c r="J7951" s="13">
        <v>2080</v>
      </c>
      <c r="K7951" s="13">
        <v>120</v>
      </c>
      <c r="L7951" s="16"/>
      <c r="M7951" t="s">
        <v>583</v>
      </c>
      <c r="P7951" t="s">
        <v>243</v>
      </c>
      <c r="Q7951">
        <v>9.3000000000000007</v>
      </c>
      <c r="V7951">
        <v>1</v>
      </c>
      <c r="W7951" t="s">
        <v>1371</v>
      </c>
      <c r="X7951" t="s">
        <v>1369</v>
      </c>
    </row>
    <row r="7952" spans="1:24" x14ac:dyDescent="0.3">
      <c r="A7952">
        <v>10474</v>
      </c>
      <c r="B7952" s="15" t="s">
        <v>865</v>
      </c>
      <c r="C7952" t="str">
        <f>_xlfn.XLOOKUP($B7952, STANDARDS!$A:$A, STANDARDS!$B:$B,,0,2)</f>
        <v>Tulomozerskaya Fm</v>
      </c>
      <c r="D7952" t="s">
        <v>1057</v>
      </c>
      <c r="E7952" t="s">
        <v>1200</v>
      </c>
      <c r="J7952" s="13">
        <v>2080</v>
      </c>
      <c r="K7952" s="13">
        <v>120</v>
      </c>
      <c r="L7952" s="16"/>
      <c r="M7952" t="s">
        <v>583</v>
      </c>
      <c r="P7952" t="s">
        <v>243</v>
      </c>
      <c r="Q7952">
        <v>9.1</v>
      </c>
      <c r="V7952">
        <v>1</v>
      </c>
      <c r="W7952" t="s">
        <v>1371</v>
      </c>
      <c r="X7952" t="s">
        <v>1369</v>
      </c>
    </row>
    <row r="7953" spans="1:24" x14ac:dyDescent="0.3">
      <c r="A7953">
        <v>10475</v>
      </c>
      <c r="B7953" s="15" t="s">
        <v>866</v>
      </c>
      <c r="C7953" t="str">
        <f>_xlfn.XLOOKUP($B7953, STANDARDS!$A:$A, STANDARDS!$B:$B,,0,2)</f>
        <v>Tulomozerskaya Fm</v>
      </c>
      <c r="D7953" t="s">
        <v>1057</v>
      </c>
      <c r="E7953" t="s">
        <v>1200</v>
      </c>
      <c r="J7953" s="13">
        <v>2080</v>
      </c>
      <c r="K7953" s="13">
        <v>120</v>
      </c>
      <c r="L7953" s="16"/>
      <c r="M7953" t="s">
        <v>583</v>
      </c>
      <c r="P7953" t="s">
        <v>243</v>
      </c>
      <c r="Q7953">
        <v>10.4</v>
      </c>
      <c r="V7953">
        <v>1</v>
      </c>
      <c r="W7953" t="s">
        <v>1371</v>
      </c>
      <c r="X7953" t="s">
        <v>1369</v>
      </c>
    </row>
    <row r="7954" spans="1:24" x14ac:dyDescent="0.3">
      <c r="A7954">
        <v>10476</v>
      </c>
      <c r="B7954" s="15" t="s">
        <v>866</v>
      </c>
      <c r="C7954" t="str">
        <f>_xlfn.XLOOKUP($B7954, STANDARDS!$A:$A, STANDARDS!$B:$B,,0,2)</f>
        <v>Tulomozerskaya Fm</v>
      </c>
      <c r="D7954" t="s">
        <v>1057</v>
      </c>
      <c r="E7954" t="s">
        <v>1200</v>
      </c>
      <c r="J7954" s="13">
        <v>2080</v>
      </c>
      <c r="K7954" s="13">
        <v>120</v>
      </c>
      <c r="L7954" s="16"/>
      <c r="M7954" t="s">
        <v>583</v>
      </c>
      <c r="P7954" t="s">
        <v>243</v>
      </c>
      <c r="Q7954">
        <v>10.6</v>
      </c>
      <c r="V7954">
        <v>1</v>
      </c>
      <c r="W7954" t="s">
        <v>1371</v>
      </c>
      <c r="X7954" t="s">
        <v>1369</v>
      </c>
    </row>
    <row r="7955" spans="1:24" x14ac:dyDescent="0.3">
      <c r="A7955">
        <v>10477</v>
      </c>
      <c r="B7955" s="15" t="s">
        <v>866</v>
      </c>
      <c r="C7955" t="str">
        <f>_xlfn.XLOOKUP($B7955, STANDARDS!$A:$A, STANDARDS!$B:$B,,0,2)</f>
        <v>Tulomozerskaya Fm</v>
      </c>
      <c r="D7955" t="s">
        <v>1057</v>
      </c>
      <c r="E7955" t="s">
        <v>1200</v>
      </c>
      <c r="J7955" s="13">
        <v>2080</v>
      </c>
      <c r="K7955" s="13">
        <v>120</v>
      </c>
      <c r="L7955" s="16"/>
      <c r="M7955" t="s">
        <v>583</v>
      </c>
      <c r="P7955" t="s">
        <v>243</v>
      </c>
      <c r="Q7955">
        <v>11.2</v>
      </c>
      <c r="V7955">
        <v>1</v>
      </c>
      <c r="W7955" t="s">
        <v>1371</v>
      </c>
      <c r="X7955" t="s">
        <v>1369</v>
      </c>
    </row>
    <row r="7956" spans="1:24" x14ac:dyDescent="0.3">
      <c r="A7956">
        <v>10478</v>
      </c>
      <c r="B7956" s="15" t="s">
        <v>865</v>
      </c>
      <c r="C7956" t="str">
        <f>_xlfn.XLOOKUP($B7956, STANDARDS!$A:$A, STANDARDS!$B:$B,,0,2)</f>
        <v>Tulomozerskaya Fm</v>
      </c>
      <c r="D7956" t="s">
        <v>1057</v>
      </c>
      <c r="E7956" t="s">
        <v>1200</v>
      </c>
      <c r="J7956" s="13">
        <v>2080</v>
      </c>
      <c r="K7956" s="13">
        <v>120</v>
      </c>
      <c r="L7956" s="16"/>
      <c r="M7956" t="s">
        <v>583</v>
      </c>
      <c r="P7956" t="s">
        <v>243</v>
      </c>
      <c r="Q7956">
        <v>8.5</v>
      </c>
      <c r="V7956">
        <v>1</v>
      </c>
      <c r="W7956" t="s">
        <v>1371</v>
      </c>
      <c r="X7956" t="s">
        <v>1369</v>
      </c>
    </row>
    <row r="7957" spans="1:24" x14ac:dyDescent="0.3">
      <c r="A7957">
        <v>10479</v>
      </c>
      <c r="B7957" s="15" t="s">
        <v>865</v>
      </c>
      <c r="C7957" t="str">
        <f>_xlfn.XLOOKUP($B7957, STANDARDS!$A:$A, STANDARDS!$B:$B,,0,2)</f>
        <v>Tulomozerskaya Fm</v>
      </c>
      <c r="D7957" t="s">
        <v>1057</v>
      </c>
      <c r="E7957" t="s">
        <v>1200</v>
      </c>
      <c r="J7957" s="13">
        <v>2080</v>
      </c>
      <c r="K7957" s="13">
        <v>120</v>
      </c>
      <c r="L7957" s="16"/>
      <c r="M7957" t="s">
        <v>583</v>
      </c>
      <c r="P7957" t="s">
        <v>243</v>
      </c>
      <c r="Q7957">
        <v>7.9</v>
      </c>
      <c r="V7957">
        <v>1</v>
      </c>
      <c r="W7957" t="s">
        <v>1371</v>
      </c>
      <c r="X7957" t="s">
        <v>1369</v>
      </c>
    </row>
    <row r="7958" spans="1:24" x14ac:dyDescent="0.3">
      <c r="A7958">
        <v>10480</v>
      </c>
      <c r="B7958" s="15" t="s">
        <v>865</v>
      </c>
      <c r="C7958" t="str">
        <f>_xlfn.XLOOKUP($B7958, STANDARDS!$A:$A, STANDARDS!$B:$B,,0,2)</f>
        <v>Tulomozerskaya Fm</v>
      </c>
      <c r="D7958" t="s">
        <v>1057</v>
      </c>
      <c r="E7958" t="s">
        <v>1200</v>
      </c>
      <c r="J7958" s="13">
        <v>2080</v>
      </c>
      <c r="K7958" s="13">
        <v>120</v>
      </c>
      <c r="L7958" s="16"/>
      <c r="M7958" t="s">
        <v>583</v>
      </c>
      <c r="P7958" t="s">
        <v>243</v>
      </c>
      <c r="Q7958">
        <v>7.8</v>
      </c>
      <c r="V7958">
        <v>1</v>
      </c>
      <c r="W7958" t="s">
        <v>1371</v>
      </c>
      <c r="X7958" t="s">
        <v>1369</v>
      </c>
    </row>
    <row r="7959" spans="1:24" x14ac:dyDescent="0.3">
      <c r="A7959">
        <v>10481</v>
      </c>
      <c r="B7959" s="15" t="s">
        <v>866</v>
      </c>
      <c r="C7959" t="str">
        <f>_xlfn.XLOOKUP($B7959, STANDARDS!$A:$A, STANDARDS!$B:$B,,0,2)</f>
        <v>Tulomozerskaya Fm</v>
      </c>
      <c r="D7959" t="s">
        <v>1057</v>
      </c>
      <c r="E7959" t="s">
        <v>1200</v>
      </c>
      <c r="J7959" s="13">
        <v>2080</v>
      </c>
      <c r="K7959" s="13">
        <v>120</v>
      </c>
      <c r="L7959" s="16"/>
      <c r="M7959" t="s">
        <v>583</v>
      </c>
      <c r="P7959" t="s">
        <v>243</v>
      </c>
      <c r="Q7959">
        <v>12.2</v>
      </c>
      <c r="V7959">
        <v>1</v>
      </c>
      <c r="W7959" t="s">
        <v>1371</v>
      </c>
      <c r="X7959" t="s">
        <v>1369</v>
      </c>
    </row>
    <row r="7960" spans="1:24" x14ac:dyDescent="0.3">
      <c r="A7960">
        <v>10482</v>
      </c>
      <c r="B7960" s="15" t="s">
        <v>866</v>
      </c>
      <c r="C7960" t="str">
        <f>_xlfn.XLOOKUP($B7960, STANDARDS!$A:$A, STANDARDS!$B:$B,,0,2)</f>
        <v>Tulomozerskaya Fm</v>
      </c>
      <c r="D7960" t="s">
        <v>1057</v>
      </c>
      <c r="E7960" t="s">
        <v>1200</v>
      </c>
      <c r="J7960" s="13">
        <v>2080</v>
      </c>
      <c r="K7960" s="13">
        <v>120</v>
      </c>
      <c r="L7960" s="16"/>
      <c r="M7960" t="s">
        <v>583</v>
      </c>
      <c r="P7960" t="s">
        <v>243</v>
      </c>
      <c r="Q7960">
        <v>10.6</v>
      </c>
      <c r="V7960">
        <v>1</v>
      </c>
      <c r="W7960" t="s">
        <v>1371</v>
      </c>
      <c r="X7960" t="s">
        <v>1369</v>
      </c>
    </row>
    <row r="7961" spans="1:24" x14ac:dyDescent="0.3">
      <c r="A7961">
        <v>10483</v>
      </c>
      <c r="B7961" s="15" t="s">
        <v>866</v>
      </c>
      <c r="C7961" t="str">
        <f>_xlfn.XLOOKUP($B7961, STANDARDS!$A:$A, STANDARDS!$B:$B,,0,2)</f>
        <v>Tulomozerskaya Fm</v>
      </c>
      <c r="D7961" t="s">
        <v>1057</v>
      </c>
      <c r="E7961" t="s">
        <v>1200</v>
      </c>
      <c r="J7961" s="13">
        <v>2080</v>
      </c>
      <c r="K7961" s="13">
        <v>120</v>
      </c>
      <c r="L7961" s="16"/>
      <c r="M7961" t="s">
        <v>583</v>
      </c>
      <c r="P7961" t="s">
        <v>243</v>
      </c>
      <c r="Q7961">
        <v>10.3</v>
      </c>
      <c r="V7961">
        <v>1</v>
      </c>
      <c r="W7961" t="s">
        <v>1371</v>
      </c>
      <c r="X7961" t="s">
        <v>1369</v>
      </c>
    </row>
    <row r="7962" spans="1:24" x14ac:dyDescent="0.3">
      <c r="A7962">
        <v>10484</v>
      </c>
      <c r="B7962" s="15" t="s">
        <v>865</v>
      </c>
      <c r="C7962" t="str">
        <f>_xlfn.XLOOKUP($B7962, STANDARDS!$A:$A, STANDARDS!$B:$B,,0,2)</f>
        <v>Tulomozerskaya Fm</v>
      </c>
      <c r="D7962" t="s">
        <v>1057</v>
      </c>
      <c r="E7962" t="s">
        <v>1200</v>
      </c>
      <c r="J7962" s="13">
        <v>2080</v>
      </c>
      <c r="K7962" s="13">
        <v>120</v>
      </c>
      <c r="L7962" s="16"/>
      <c r="M7962" t="s">
        <v>583</v>
      </c>
      <c r="P7962" t="s">
        <v>243</v>
      </c>
      <c r="Q7962">
        <v>9.6</v>
      </c>
      <c r="V7962">
        <v>1</v>
      </c>
      <c r="W7962" t="s">
        <v>1371</v>
      </c>
      <c r="X7962" t="s">
        <v>1369</v>
      </c>
    </row>
    <row r="7963" spans="1:24" x14ac:dyDescent="0.3">
      <c r="A7963">
        <v>10485</v>
      </c>
      <c r="B7963" s="15" t="s">
        <v>866</v>
      </c>
      <c r="C7963" t="str">
        <f>_xlfn.XLOOKUP($B7963, STANDARDS!$A:$A, STANDARDS!$B:$B,,0,2)</f>
        <v>Tulomozerskaya Fm</v>
      </c>
      <c r="D7963" t="s">
        <v>1057</v>
      </c>
      <c r="E7963" t="s">
        <v>1200</v>
      </c>
      <c r="J7963" s="13">
        <v>2080</v>
      </c>
      <c r="K7963" s="13">
        <v>120</v>
      </c>
      <c r="L7963" s="16"/>
      <c r="M7963" t="s">
        <v>583</v>
      </c>
      <c r="P7963" t="s">
        <v>243</v>
      </c>
      <c r="Q7963">
        <v>9.6</v>
      </c>
      <c r="V7963">
        <v>1</v>
      </c>
      <c r="W7963" t="s">
        <v>1371</v>
      </c>
      <c r="X7963" t="s">
        <v>1369</v>
      </c>
    </row>
    <row r="7964" spans="1:24" x14ac:dyDescent="0.3">
      <c r="A7964">
        <v>10486</v>
      </c>
      <c r="B7964" s="15" t="s">
        <v>865</v>
      </c>
      <c r="C7964" t="str">
        <f>_xlfn.XLOOKUP($B7964, STANDARDS!$A:$A, STANDARDS!$B:$B,,0,2)</f>
        <v>Tulomozerskaya Fm</v>
      </c>
      <c r="D7964" t="s">
        <v>1057</v>
      </c>
      <c r="E7964" t="s">
        <v>1200</v>
      </c>
      <c r="J7964" s="13">
        <v>2080</v>
      </c>
      <c r="K7964" s="13">
        <v>120</v>
      </c>
      <c r="L7964" s="16"/>
      <c r="M7964" t="s">
        <v>583</v>
      </c>
      <c r="P7964" t="s">
        <v>243</v>
      </c>
      <c r="Q7964">
        <v>8.5</v>
      </c>
      <c r="V7964">
        <v>1</v>
      </c>
      <c r="W7964" t="s">
        <v>1371</v>
      </c>
      <c r="X7964" t="s">
        <v>1369</v>
      </c>
    </row>
    <row r="7965" spans="1:24" x14ac:dyDescent="0.3">
      <c r="A7965">
        <v>10487</v>
      </c>
      <c r="B7965" s="15" t="s">
        <v>865</v>
      </c>
      <c r="C7965" t="str">
        <f>_xlfn.XLOOKUP($B7965, STANDARDS!$A:$A, STANDARDS!$B:$B,,0,2)</f>
        <v>Tulomozerskaya Fm</v>
      </c>
      <c r="D7965" t="s">
        <v>1057</v>
      </c>
      <c r="E7965" t="s">
        <v>1200</v>
      </c>
      <c r="J7965" s="13">
        <v>2080</v>
      </c>
      <c r="K7965" s="13">
        <v>120</v>
      </c>
      <c r="L7965" s="16"/>
      <c r="M7965" t="s">
        <v>583</v>
      </c>
      <c r="P7965" t="s">
        <v>243</v>
      </c>
      <c r="Q7965">
        <v>8.8000000000000007</v>
      </c>
      <c r="V7965">
        <v>1</v>
      </c>
      <c r="W7965" t="s">
        <v>1371</v>
      </c>
      <c r="X7965" t="s">
        <v>1369</v>
      </c>
    </row>
    <row r="7966" spans="1:24" x14ac:dyDescent="0.3">
      <c r="A7966">
        <v>10488</v>
      </c>
      <c r="B7966" s="15" t="s">
        <v>865</v>
      </c>
      <c r="C7966" t="str">
        <f>_xlfn.XLOOKUP($B7966, STANDARDS!$A:$A, STANDARDS!$B:$B,,0,2)</f>
        <v>Tulomozerskaya Fm</v>
      </c>
      <c r="D7966" t="s">
        <v>1057</v>
      </c>
      <c r="E7966" t="s">
        <v>1200</v>
      </c>
      <c r="J7966" s="13">
        <v>2080</v>
      </c>
      <c r="K7966" s="13">
        <v>120</v>
      </c>
      <c r="L7966" s="16"/>
      <c r="M7966" t="s">
        <v>583</v>
      </c>
      <c r="P7966" t="s">
        <v>243</v>
      </c>
      <c r="Q7966">
        <v>9.3000000000000007</v>
      </c>
      <c r="V7966">
        <v>1</v>
      </c>
      <c r="W7966" t="s">
        <v>1371</v>
      </c>
      <c r="X7966" t="s">
        <v>1369</v>
      </c>
    </row>
    <row r="7967" spans="1:24" x14ac:dyDescent="0.3">
      <c r="A7967">
        <v>10489</v>
      </c>
      <c r="B7967" s="15" t="s">
        <v>865</v>
      </c>
      <c r="C7967" t="str">
        <f>_xlfn.XLOOKUP($B7967, STANDARDS!$A:$A, STANDARDS!$B:$B,,0,2)</f>
        <v>Tulomozerskaya Fm</v>
      </c>
      <c r="D7967" t="s">
        <v>1057</v>
      </c>
      <c r="E7967" t="s">
        <v>1200</v>
      </c>
      <c r="J7967" s="13">
        <v>2080</v>
      </c>
      <c r="K7967" s="13">
        <v>120</v>
      </c>
      <c r="L7967" s="16"/>
      <c r="M7967" t="s">
        <v>583</v>
      </c>
      <c r="P7967" t="s">
        <v>243</v>
      </c>
      <c r="Q7967">
        <v>8.1999999999999993</v>
      </c>
      <c r="V7967">
        <v>1</v>
      </c>
      <c r="W7967" t="s">
        <v>1371</v>
      </c>
      <c r="X7967" t="s">
        <v>1369</v>
      </c>
    </row>
    <row r="7968" spans="1:24" x14ac:dyDescent="0.3">
      <c r="A7968">
        <v>10490</v>
      </c>
      <c r="B7968" s="15" t="s">
        <v>865</v>
      </c>
      <c r="C7968" t="str">
        <f>_xlfn.XLOOKUP($B7968, STANDARDS!$A:$A, STANDARDS!$B:$B,,0,2)</f>
        <v>Tulomozerskaya Fm</v>
      </c>
      <c r="D7968" t="s">
        <v>1057</v>
      </c>
      <c r="E7968" t="s">
        <v>1200</v>
      </c>
      <c r="J7968" s="13">
        <v>2080</v>
      </c>
      <c r="K7968" s="13">
        <v>120</v>
      </c>
      <c r="L7968" s="16"/>
      <c r="M7968" t="s">
        <v>583</v>
      </c>
      <c r="P7968" t="s">
        <v>243</v>
      </c>
      <c r="Q7968">
        <v>7.9</v>
      </c>
      <c r="V7968">
        <v>1</v>
      </c>
      <c r="W7968" t="s">
        <v>1371</v>
      </c>
      <c r="X7968" t="s">
        <v>1369</v>
      </c>
    </row>
    <row r="7969" spans="1:24" x14ac:dyDescent="0.3">
      <c r="A7969">
        <v>10491</v>
      </c>
      <c r="B7969" s="15" t="s">
        <v>865</v>
      </c>
      <c r="C7969" t="str">
        <f>_xlfn.XLOOKUP($B7969, STANDARDS!$A:$A, STANDARDS!$B:$B,,0,2)</f>
        <v>Tulomozerskaya Fm</v>
      </c>
      <c r="D7969" t="s">
        <v>1057</v>
      </c>
      <c r="E7969" t="s">
        <v>1200</v>
      </c>
      <c r="J7969" s="13">
        <v>2080</v>
      </c>
      <c r="K7969" s="13">
        <v>120</v>
      </c>
      <c r="L7969" s="16"/>
      <c r="M7969" t="s">
        <v>583</v>
      </c>
      <c r="P7969" t="s">
        <v>243</v>
      </c>
      <c r="Q7969">
        <v>8.1</v>
      </c>
      <c r="V7969">
        <v>1</v>
      </c>
      <c r="W7969" t="s">
        <v>1371</v>
      </c>
      <c r="X7969" t="s">
        <v>1369</v>
      </c>
    </row>
    <row r="7970" spans="1:24" x14ac:dyDescent="0.3">
      <c r="A7970">
        <v>10492</v>
      </c>
      <c r="B7970" s="15" t="s">
        <v>866</v>
      </c>
      <c r="C7970" t="str">
        <f>_xlfn.XLOOKUP($B7970, STANDARDS!$A:$A, STANDARDS!$B:$B,,0,2)</f>
        <v>Tulomozerskaya Fm</v>
      </c>
      <c r="D7970" t="s">
        <v>1057</v>
      </c>
      <c r="E7970" t="s">
        <v>1200</v>
      </c>
      <c r="J7970" s="13">
        <v>2080</v>
      </c>
      <c r="K7970" s="13">
        <v>120</v>
      </c>
      <c r="L7970" s="16"/>
      <c r="M7970" t="s">
        <v>583</v>
      </c>
      <c r="P7970" t="s">
        <v>243</v>
      </c>
      <c r="Q7970">
        <v>10.199999999999999</v>
      </c>
      <c r="V7970">
        <v>1</v>
      </c>
      <c r="W7970" t="s">
        <v>1371</v>
      </c>
      <c r="X7970" t="s">
        <v>1369</v>
      </c>
    </row>
    <row r="7971" spans="1:24" x14ac:dyDescent="0.3">
      <c r="A7971">
        <v>10493</v>
      </c>
      <c r="B7971" s="15" t="s">
        <v>866</v>
      </c>
      <c r="C7971" t="str">
        <f>_xlfn.XLOOKUP($B7971, STANDARDS!$A:$A, STANDARDS!$B:$B,,0,2)</f>
        <v>Tulomozerskaya Fm</v>
      </c>
      <c r="D7971" t="s">
        <v>1057</v>
      </c>
      <c r="E7971" t="s">
        <v>1200</v>
      </c>
      <c r="J7971" s="13">
        <v>2080</v>
      </c>
      <c r="K7971" s="13">
        <v>120</v>
      </c>
      <c r="L7971" s="16"/>
      <c r="M7971" t="s">
        <v>583</v>
      </c>
      <c r="P7971" t="s">
        <v>243</v>
      </c>
      <c r="Q7971">
        <v>11.1</v>
      </c>
      <c r="V7971">
        <v>1</v>
      </c>
      <c r="W7971" t="s">
        <v>1371</v>
      </c>
      <c r="X7971" t="s">
        <v>1369</v>
      </c>
    </row>
    <row r="7972" spans="1:24" x14ac:dyDescent="0.3">
      <c r="A7972">
        <v>10494</v>
      </c>
      <c r="B7972" s="15" t="s">
        <v>865</v>
      </c>
      <c r="C7972" t="str">
        <f>_xlfn.XLOOKUP($B7972, STANDARDS!$A:$A, STANDARDS!$B:$B,,0,2)</f>
        <v>Tulomozerskaya Fm</v>
      </c>
      <c r="D7972" t="s">
        <v>1057</v>
      </c>
      <c r="E7972" t="s">
        <v>1200</v>
      </c>
      <c r="J7972" s="13">
        <v>2080</v>
      </c>
      <c r="K7972" s="13">
        <v>120</v>
      </c>
      <c r="L7972" s="16"/>
      <c r="M7972" t="s">
        <v>583</v>
      </c>
      <c r="P7972" t="s">
        <v>243</v>
      </c>
      <c r="Q7972">
        <v>9.1999999999999993</v>
      </c>
      <c r="V7972">
        <v>1</v>
      </c>
      <c r="W7972" t="s">
        <v>1371</v>
      </c>
      <c r="X7972" t="s">
        <v>1369</v>
      </c>
    </row>
    <row r="7973" spans="1:24" x14ac:dyDescent="0.3">
      <c r="A7973">
        <v>10495</v>
      </c>
      <c r="B7973" s="15" t="s">
        <v>865</v>
      </c>
      <c r="C7973" t="str">
        <f>_xlfn.XLOOKUP($B7973, STANDARDS!$A:$A, STANDARDS!$B:$B,,0,2)</f>
        <v>Tulomozerskaya Fm</v>
      </c>
      <c r="D7973" t="s">
        <v>1057</v>
      </c>
      <c r="E7973" t="s">
        <v>1200</v>
      </c>
      <c r="J7973" s="13">
        <v>2080</v>
      </c>
      <c r="K7973" s="13">
        <v>120</v>
      </c>
      <c r="L7973" s="16"/>
      <c r="M7973" t="s">
        <v>583</v>
      </c>
      <c r="P7973" t="s">
        <v>243</v>
      </c>
      <c r="Q7973">
        <v>8.3000000000000007</v>
      </c>
      <c r="V7973">
        <v>1</v>
      </c>
      <c r="W7973" t="s">
        <v>1371</v>
      </c>
      <c r="X7973" t="s">
        <v>1369</v>
      </c>
    </row>
    <row r="7974" spans="1:24" x14ac:dyDescent="0.3">
      <c r="A7974">
        <v>10496</v>
      </c>
      <c r="B7974" s="15" t="s">
        <v>865</v>
      </c>
      <c r="C7974" t="str">
        <f>_xlfn.XLOOKUP($B7974, STANDARDS!$A:$A, STANDARDS!$B:$B,,0,2)</f>
        <v>Tulomozerskaya Fm</v>
      </c>
      <c r="D7974" t="s">
        <v>1057</v>
      </c>
      <c r="E7974" t="s">
        <v>1200</v>
      </c>
      <c r="J7974" s="13">
        <v>2080</v>
      </c>
      <c r="K7974" s="13">
        <v>120</v>
      </c>
      <c r="L7974" s="16"/>
      <c r="M7974" t="s">
        <v>583</v>
      </c>
      <c r="P7974" t="s">
        <v>243</v>
      </c>
      <c r="Q7974">
        <v>9.3000000000000007</v>
      </c>
      <c r="V7974">
        <v>1</v>
      </c>
      <c r="W7974" t="s">
        <v>1371</v>
      </c>
      <c r="X7974" t="s">
        <v>1369</v>
      </c>
    </row>
    <row r="7975" spans="1:24" x14ac:dyDescent="0.3">
      <c r="A7975">
        <v>10497</v>
      </c>
      <c r="B7975" s="15" t="s">
        <v>865</v>
      </c>
      <c r="C7975" t="str">
        <f>_xlfn.XLOOKUP($B7975, STANDARDS!$A:$A, STANDARDS!$B:$B,,0,2)</f>
        <v>Tulomozerskaya Fm</v>
      </c>
      <c r="D7975" t="s">
        <v>1057</v>
      </c>
      <c r="E7975" t="s">
        <v>1200</v>
      </c>
      <c r="J7975" s="13">
        <v>2080</v>
      </c>
      <c r="K7975" s="13">
        <v>120</v>
      </c>
      <c r="L7975" s="16"/>
      <c r="M7975" t="s">
        <v>583</v>
      </c>
      <c r="P7975" t="s">
        <v>243</v>
      </c>
      <c r="Q7975">
        <v>6.6</v>
      </c>
      <c r="V7975">
        <v>1</v>
      </c>
      <c r="W7975" t="s">
        <v>1371</v>
      </c>
      <c r="X7975" t="s">
        <v>1369</v>
      </c>
    </row>
    <row r="7976" spans="1:24" x14ac:dyDescent="0.3">
      <c r="A7976">
        <v>10498</v>
      </c>
      <c r="B7976" s="15" t="s">
        <v>865</v>
      </c>
      <c r="C7976" t="str">
        <f>_xlfn.XLOOKUP($B7976, STANDARDS!$A:$A, STANDARDS!$B:$B,,0,2)</f>
        <v>Tulomozerskaya Fm</v>
      </c>
      <c r="D7976" t="s">
        <v>1057</v>
      </c>
      <c r="E7976" t="s">
        <v>1200</v>
      </c>
      <c r="J7976" s="13">
        <v>2080</v>
      </c>
      <c r="K7976" s="13">
        <v>120</v>
      </c>
      <c r="L7976" s="16"/>
      <c r="M7976" t="s">
        <v>583</v>
      </c>
      <c r="P7976" t="s">
        <v>243</v>
      </c>
      <c r="Q7976">
        <v>8</v>
      </c>
      <c r="V7976">
        <v>1</v>
      </c>
      <c r="W7976" t="s">
        <v>1371</v>
      </c>
      <c r="X7976" t="s">
        <v>1369</v>
      </c>
    </row>
    <row r="7977" spans="1:24" x14ac:dyDescent="0.3">
      <c r="A7977">
        <v>10499</v>
      </c>
      <c r="B7977" s="15" t="s">
        <v>866</v>
      </c>
      <c r="C7977" t="str">
        <f>_xlfn.XLOOKUP($B7977, STANDARDS!$A:$A, STANDARDS!$B:$B,,0,2)</f>
        <v>Tulomozerskaya Fm</v>
      </c>
      <c r="D7977" t="s">
        <v>1057</v>
      </c>
      <c r="E7977" t="s">
        <v>1200</v>
      </c>
      <c r="J7977" s="13">
        <v>2080</v>
      </c>
      <c r="K7977" s="13">
        <v>120</v>
      </c>
      <c r="L7977" s="16"/>
      <c r="M7977" t="s">
        <v>583</v>
      </c>
      <c r="P7977" t="s">
        <v>243</v>
      </c>
      <c r="Q7977">
        <v>17.2</v>
      </c>
      <c r="V7977">
        <v>1</v>
      </c>
      <c r="W7977" t="s">
        <v>1371</v>
      </c>
      <c r="X7977" t="s">
        <v>1369</v>
      </c>
    </row>
    <row r="7978" spans="1:24" x14ac:dyDescent="0.3">
      <c r="A7978">
        <v>10500</v>
      </c>
      <c r="B7978" s="15" t="s">
        <v>865</v>
      </c>
      <c r="C7978" t="str">
        <f>_xlfn.XLOOKUP($B7978, STANDARDS!$A:$A, STANDARDS!$B:$B,,0,2)</f>
        <v>Tulomozerskaya Fm</v>
      </c>
      <c r="D7978" t="s">
        <v>1057</v>
      </c>
      <c r="E7978" t="s">
        <v>1200</v>
      </c>
      <c r="J7978" s="13">
        <v>2080</v>
      </c>
      <c r="K7978" s="13">
        <v>120</v>
      </c>
      <c r="L7978" s="16"/>
      <c r="M7978" t="s">
        <v>583</v>
      </c>
      <c r="P7978" t="s">
        <v>243</v>
      </c>
      <c r="Q7978">
        <v>8.4</v>
      </c>
      <c r="V7978">
        <v>1</v>
      </c>
      <c r="W7978" t="s">
        <v>1371</v>
      </c>
      <c r="X7978" t="s">
        <v>1369</v>
      </c>
    </row>
    <row r="7979" spans="1:24" x14ac:dyDescent="0.3">
      <c r="A7979">
        <v>10501</v>
      </c>
      <c r="B7979" s="15" t="s">
        <v>866</v>
      </c>
      <c r="C7979" t="str">
        <f>_xlfn.XLOOKUP($B7979, STANDARDS!$A:$A, STANDARDS!$B:$B,,0,2)</f>
        <v>Tulomozerskaya Fm</v>
      </c>
      <c r="D7979" t="s">
        <v>1057</v>
      </c>
      <c r="E7979" t="s">
        <v>1200</v>
      </c>
      <c r="J7979" s="13">
        <v>2080</v>
      </c>
      <c r="K7979" s="13">
        <v>120</v>
      </c>
      <c r="L7979" s="16"/>
      <c r="M7979" t="s">
        <v>583</v>
      </c>
      <c r="P7979" t="s">
        <v>243</v>
      </c>
      <c r="Q7979">
        <v>11.4</v>
      </c>
      <c r="V7979">
        <v>1</v>
      </c>
      <c r="W7979" t="s">
        <v>1371</v>
      </c>
      <c r="X7979" t="s">
        <v>1369</v>
      </c>
    </row>
    <row r="7980" spans="1:24" x14ac:dyDescent="0.3">
      <c r="A7980">
        <v>10502</v>
      </c>
      <c r="B7980" s="15" t="s">
        <v>865</v>
      </c>
      <c r="C7980" t="str">
        <f>_xlfn.XLOOKUP($B7980, STANDARDS!$A:$A, STANDARDS!$B:$B,,0,2)</f>
        <v>Tulomozerskaya Fm</v>
      </c>
      <c r="D7980" t="s">
        <v>1057</v>
      </c>
      <c r="E7980" t="s">
        <v>1200</v>
      </c>
      <c r="J7980" s="13">
        <v>2080</v>
      </c>
      <c r="K7980" s="13">
        <v>120</v>
      </c>
      <c r="L7980" s="16"/>
      <c r="M7980" t="s">
        <v>583</v>
      </c>
      <c r="P7980" t="s">
        <v>243</v>
      </c>
      <c r="Q7980">
        <v>5.6</v>
      </c>
      <c r="V7980">
        <v>1</v>
      </c>
      <c r="W7980" t="s">
        <v>1371</v>
      </c>
      <c r="X7980" t="s">
        <v>1369</v>
      </c>
    </row>
    <row r="7981" spans="1:24" x14ac:dyDescent="0.3">
      <c r="A7981">
        <v>10503</v>
      </c>
      <c r="B7981" s="15" t="s">
        <v>866</v>
      </c>
      <c r="C7981" t="str">
        <f>_xlfn.XLOOKUP($B7981, STANDARDS!$A:$A, STANDARDS!$B:$B,,0,2)</f>
        <v>Tulomozerskaya Fm</v>
      </c>
      <c r="D7981" t="s">
        <v>1057</v>
      </c>
      <c r="E7981" t="s">
        <v>1200</v>
      </c>
      <c r="J7981" s="13">
        <v>2080</v>
      </c>
      <c r="K7981" s="13">
        <v>120</v>
      </c>
      <c r="L7981" s="16"/>
      <c r="M7981" t="s">
        <v>583</v>
      </c>
      <c r="P7981" t="s">
        <v>243</v>
      </c>
      <c r="Q7981">
        <v>16</v>
      </c>
      <c r="V7981">
        <v>1</v>
      </c>
      <c r="W7981" t="s">
        <v>1371</v>
      </c>
      <c r="X7981" t="s">
        <v>1369</v>
      </c>
    </row>
    <row r="7982" spans="1:24" x14ac:dyDescent="0.3">
      <c r="A7982">
        <v>10504</v>
      </c>
      <c r="B7982" s="15" t="s">
        <v>865</v>
      </c>
      <c r="C7982" t="str">
        <f>_xlfn.XLOOKUP($B7982, STANDARDS!$A:$A, STANDARDS!$B:$B,,0,2)</f>
        <v>Tulomozerskaya Fm</v>
      </c>
      <c r="D7982" t="s">
        <v>1057</v>
      </c>
      <c r="E7982" t="s">
        <v>1200</v>
      </c>
      <c r="J7982" s="13">
        <v>2080</v>
      </c>
      <c r="K7982" s="13">
        <v>120</v>
      </c>
      <c r="L7982" s="16"/>
      <c r="M7982" t="s">
        <v>583</v>
      </c>
      <c r="P7982" t="s">
        <v>243</v>
      </c>
      <c r="Q7982">
        <v>8.3000000000000007</v>
      </c>
      <c r="V7982">
        <v>1</v>
      </c>
      <c r="W7982" t="s">
        <v>1371</v>
      </c>
      <c r="X7982" t="s">
        <v>1369</v>
      </c>
    </row>
    <row r="7983" spans="1:24" x14ac:dyDescent="0.3">
      <c r="A7983">
        <v>10505</v>
      </c>
      <c r="B7983" s="15" t="s">
        <v>865</v>
      </c>
      <c r="C7983" t="str">
        <f>_xlfn.XLOOKUP($B7983, STANDARDS!$A:$A, STANDARDS!$B:$B,,0,2)</f>
        <v>Tulomozerskaya Fm</v>
      </c>
      <c r="D7983" t="s">
        <v>1057</v>
      </c>
      <c r="E7983" t="s">
        <v>1200</v>
      </c>
      <c r="J7983" s="13">
        <v>2080</v>
      </c>
      <c r="K7983" s="13">
        <v>120</v>
      </c>
      <c r="L7983" s="16"/>
      <c r="M7983" t="s">
        <v>583</v>
      </c>
      <c r="P7983" t="s">
        <v>243</v>
      </c>
      <c r="Q7983">
        <v>6.2</v>
      </c>
      <c r="V7983">
        <v>1</v>
      </c>
      <c r="W7983" t="s">
        <v>1371</v>
      </c>
      <c r="X7983" t="s">
        <v>1369</v>
      </c>
    </row>
    <row r="7984" spans="1:24" x14ac:dyDescent="0.3">
      <c r="A7984">
        <v>10506</v>
      </c>
      <c r="B7984" s="15" t="s">
        <v>865</v>
      </c>
      <c r="C7984" t="str">
        <f>_xlfn.XLOOKUP($B7984, STANDARDS!$A:$A, STANDARDS!$B:$B,,0,2)</f>
        <v>Tulomozerskaya Fm</v>
      </c>
      <c r="D7984" t="s">
        <v>1057</v>
      </c>
      <c r="E7984" t="s">
        <v>1200</v>
      </c>
      <c r="J7984" s="13">
        <v>2080</v>
      </c>
      <c r="K7984" s="13">
        <v>120</v>
      </c>
      <c r="L7984" s="16"/>
      <c r="M7984" t="s">
        <v>583</v>
      </c>
      <c r="P7984" t="s">
        <v>243</v>
      </c>
      <c r="Q7984">
        <v>9.1999999999999993</v>
      </c>
      <c r="V7984">
        <v>1</v>
      </c>
      <c r="W7984" t="s">
        <v>1371</v>
      </c>
      <c r="X7984" t="s">
        <v>1369</v>
      </c>
    </row>
    <row r="7985" spans="1:24" x14ac:dyDescent="0.3">
      <c r="A7985">
        <v>10507</v>
      </c>
      <c r="B7985" s="15" t="s">
        <v>865</v>
      </c>
      <c r="C7985" t="str">
        <f>_xlfn.XLOOKUP($B7985, STANDARDS!$A:$A, STANDARDS!$B:$B,,0,2)</f>
        <v>Tulomozerskaya Fm</v>
      </c>
      <c r="D7985" t="s">
        <v>1057</v>
      </c>
      <c r="E7985" t="s">
        <v>1200</v>
      </c>
      <c r="J7985" s="13">
        <v>2080</v>
      </c>
      <c r="K7985" s="13">
        <v>120</v>
      </c>
      <c r="L7985" s="16"/>
      <c r="M7985" t="s">
        <v>583</v>
      </c>
      <c r="P7985" t="s">
        <v>243</v>
      </c>
      <c r="Q7985">
        <v>10.6</v>
      </c>
      <c r="V7985">
        <v>1</v>
      </c>
      <c r="W7985" t="s">
        <v>1371</v>
      </c>
      <c r="X7985" t="s">
        <v>1369</v>
      </c>
    </row>
    <row r="7986" spans="1:24" x14ac:dyDescent="0.3">
      <c r="A7986">
        <v>10508</v>
      </c>
      <c r="B7986" s="15" t="s">
        <v>866</v>
      </c>
      <c r="C7986" t="str">
        <f>_xlfn.XLOOKUP($B7986, STANDARDS!$A:$A, STANDARDS!$B:$B,,0,2)</f>
        <v>Tulomozerskaya Fm</v>
      </c>
      <c r="D7986" t="s">
        <v>1057</v>
      </c>
      <c r="E7986" t="s">
        <v>1200</v>
      </c>
      <c r="J7986" s="13">
        <v>2080</v>
      </c>
      <c r="K7986" s="13">
        <v>120</v>
      </c>
      <c r="L7986" s="16"/>
      <c r="M7986" t="s">
        <v>583</v>
      </c>
      <c r="P7986" t="s">
        <v>243</v>
      </c>
      <c r="Q7986">
        <v>10.8</v>
      </c>
      <c r="V7986">
        <v>1</v>
      </c>
      <c r="W7986" t="s">
        <v>1371</v>
      </c>
      <c r="X7986" t="s">
        <v>1369</v>
      </c>
    </row>
    <row r="7987" spans="1:24" x14ac:dyDescent="0.3">
      <c r="A7987">
        <v>10509</v>
      </c>
      <c r="B7987" s="15" t="s">
        <v>865</v>
      </c>
      <c r="C7987" t="str">
        <f>_xlfn.XLOOKUP($B7987, STANDARDS!$A:$A, STANDARDS!$B:$B,,0,2)</f>
        <v>Tulomozerskaya Fm</v>
      </c>
      <c r="D7987" t="s">
        <v>1057</v>
      </c>
      <c r="E7987" t="s">
        <v>1200</v>
      </c>
      <c r="J7987" s="13">
        <v>2080</v>
      </c>
      <c r="K7987" s="13">
        <v>120</v>
      </c>
      <c r="L7987" s="16"/>
      <c r="M7987" t="s">
        <v>583</v>
      </c>
      <c r="P7987" t="s">
        <v>243</v>
      </c>
      <c r="Q7987">
        <v>16</v>
      </c>
      <c r="V7987">
        <v>1</v>
      </c>
      <c r="W7987" t="s">
        <v>1371</v>
      </c>
      <c r="X7987" t="s">
        <v>1369</v>
      </c>
    </row>
    <row r="7988" spans="1:24" x14ac:dyDescent="0.3">
      <c r="A7988">
        <v>10510</v>
      </c>
      <c r="B7988" s="15" t="s">
        <v>865</v>
      </c>
      <c r="C7988" t="str">
        <f>_xlfn.XLOOKUP($B7988, STANDARDS!$A:$A, STANDARDS!$B:$B,,0,2)</f>
        <v>Tulomozerskaya Fm</v>
      </c>
      <c r="D7988" t="s">
        <v>1057</v>
      </c>
      <c r="E7988" t="s">
        <v>1200</v>
      </c>
      <c r="J7988" s="13">
        <v>2080</v>
      </c>
      <c r="K7988" s="13">
        <v>120</v>
      </c>
      <c r="L7988" s="16"/>
      <c r="M7988" t="s">
        <v>583</v>
      </c>
      <c r="P7988" t="s">
        <v>243</v>
      </c>
      <c r="Q7988">
        <v>9</v>
      </c>
      <c r="V7988">
        <v>1</v>
      </c>
      <c r="W7988" t="s">
        <v>1371</v>
      </c>
      <c r="X7988" t="s">
        <v>1369</v>
      </c>
    </row>
    <row r="7989" spans="1:24" x14ac:dyDescent="0.3">
      <c r="A7989">
        <v>10511</v>
      </c>
      <c r="B7989" s="15" t="s">
        <v>865</v>
      </c>
      <c r="C7989" t="str">
        <f>_xlfn.XLOOKUP($B7989, STANDARDS!$A:$A, STANDARDS!$B:$B,,0,2)</f>
        <v>Tulomozerskaya Fm</v>
      </c>
      <c r="D7989" t="s">
        <v>1057</v>
      </c>
      <c r="E7989" t="s">
        <v>1200</v>
      </c>
      <c r="J7989" s="13">
        <v>2080</v>
      </c>
      <c r="K7989" s="13">
        <v>120</v>
      </c>
      <c r="L7989" s="16"/>
      <c r="M7989" t="s">
        <v>583</v>
      </c>
      <c r="P7989" t="s">
        <v>243</v>
      </c>
      <c r="Q7989">
        <v>9.6999999999999993</v>
      </c>
      <c r="V7989">
        <v>1</v>
      </c>
      <c r="W7989" t="s">
        <v>1371</v>
      </c>
      <c r="X7989" t="s">
        <v>1369</v>
      </c>
    </row>
    <row r="7990" spans="1:24" x14ac:dyDescent="0.3">
      <c r="A7990">
        <v>10512</v>
      </c>
      <c r="B7990" s="15" t="s">
        <v>866</v>
      </c>
      <c r="C7990" t="str">
        <f>_xlfn.XLOOKUP($B7990, STANDARDS!$A:$A, STANDARDS!$B:$B,,0,2)</f>
        <v>Tulomozerskaya Fm</v>
      </c>
      <c r="D7990" t="s">
        <v>1057</v>
      </c>
      <c r="E7990" t="s">
        <v>1200</v>
      </c>
      <c r="J7990" s="13">
        <v>2080</v>
      </c>
      <c r="K7990" s="13">
        <v>120</v>
      </c>
      <c r="L7990" s="16"/>
      <c r="M7990" t="s">
        <v>583</v>
      </c>
      <c r="P7990" t="s">
        <v>243</v>
      </c>
      <c r="Q7990">
        <v>11.2</v>
      </c>
      <c r="V7990">
        <v>1</v>
      </c>
      <c r="W7990" t="s">
        <v>1371</v>
      </c>
      <c r="X7990" t="s">
        <v>1369</v>
      </c>
    </row>
    <row r="7991" spans="1:24" x14ac:dyDescent="0.3">
      <c r="A7991">
        <v>10513</v>
      </c>
      <c r="B7991" s="15" t="s">
        <v>866</v>
      </c>
      <c r="C7991" t="str">
        <f>_xlfn.XLOOKUP($B7991, STANDARDS!$A:$A, STANDARDS!$B:$B,,0,2)</f>
        <v>Tulomozerskaya Fm</v>
      </c>
      <c r="D7991" t="s">
        <v>1057</v>
      </c>
      <c r="E7991" t="s">
        <v>1200</v>
      </c>
      <c r="J7991" s="13">
        <v>2080</v>
      </c>
      <c r="K7991" s="13">
        <v>120</v>
      </c>
      <c r="L7991" s="16"/>
      <c r="M7991" t="s">
        <v>583</v>
      </c>
      <c r="P7991" t="s">
        <v>243</v>
      </c>
      <c r="Q7991">
        <v>16.8</v>
      </c>
      <c r="V7991">
        <v>1</v>
      </c>
      <c r="W7991" t="s">
        <v>1371</v>
      </c>
      <c r="X7991" t="s">
        <v>1369</v>
      </c>
    </row>
    <row r="7992" spans="1:24" x14ac:dyDescent="0.3">
      <c r="A7992">
        <v>10514</v>
      </c>
      <c r="B7992" s="15" t="s">
        <v>866</v>
      </c>
      <c r="C7992" t="str">
        <f>_xlfn.XLOOKUP($B7992, STANDARDS!$A:$A, STANDARDS!$B:$B,,0,2)</f>
        <v>Tulomozerskaya Fm</v>
      </c>
      <c r="D7992" t="s">
        <v>1057</v>
      </c>
      <c r="E7992" t="s">
        <v>1200</v>
      </c>
      <c r="J7992" s="13">
        <v>2080</v>
      </c>
      <c r="K7992" s="13">
        <v>120</v>
      </c>
      <c r="L7992" s="16"/>
      <c r="M7992" t="s">
        <v>583</v>
      </c>
      <c r="P7992" t="s">
        <v>243</v>
      </c>
      <c r="Q7992">
        <v>10.9</v>
      </c>
      <c r="V7992">
        <v>1</v>
      </c>
      <c r="W7992" t="s">
        <v>1371</v>
      </c>
      <c r="X7992" t="s">
        <v>1369</v>
      </c>
    </row>
    <row r="7993" spans="1:24" x14ac:dyDescent="0.3">
      <c r="A7993">
        <v>10515</v>
      </c>
      <c r="B7993" s="15" t="s">
        <v>865</v>
      </c>
      <c r="C7993" t="str">
        <f>_xlfn.XLOOKUP($B7993, STANDARDS!$A:$A, STANDARDS!$B:$B,,0,2)</f>
        <v>Tulomozerskaya Fm</v>
      </c>
      <c r="D7993" t="s">
        <v>1057</v>
      </c>
      <c r="E7993" t="s">
        <v>1200</v>
      </c>
      <c r="J7993" s="13">
        <v>2080</v>
      </c>
      <c r="K7993" s="13">
        <v>120</v>
      </c>
      <c r="L7993" s="16"/>
      <c r="M7993" t="s">
        <v>583</v>
      </c>
      <c r="P7993" t="s">
        <v>243</v>
      </c>
      <c r="Q7993">
        <v>10.7</v>
      </c>
      <c r="V7993">
        <v>1</v>
      </c>
      <c r="W7993" t="s">
        <v>1371</v>
      </c>
      <c r="X7993" t="s">
        <v>1369</v>
      </c>
    </row>
    <row r="7994" spans="1:24" x14ac:dyDescent="0.3">
      <c r="A7994">
        <v>10516</v>
      </c>
      <c r="B7994" s="15" t="s">
        <v>865</v>
      </c>
      <c r="C7994" t="str">
        <f>_xlfn.XLOOKUP($B7994, STANDARDS!$A:$A, STANDARDS!$B:$B,,0,2)</f>
        <v>Tulomozerskaya Fm</v>
      </c>
      <c r="D7994" t="s">
        <v>1057</v>
      </c>
      <c r="E7994" t="s">
        <v>1200</v>
      </c>
      <c r="J7994" s="13">
        <v>2080</v>
      </c>
      <c r="K7994" s="13">
        <v>120</v>
      </c>
      <c r="L7994" s="16"/>
      <c r="M7994" t="s">
        <v>583</v>
      </c>
      <c r="P7994" t="s">
        <v>243</v>
      </c>
      <c r="Q7994">
        <v>9.1</v>
      </c>
      <c r="V7994">
        <v>1</v>
      </c>
      <c r="W7994" t="s">
        <v>1371</v>
      </c>
      <c r="X7994" t="s">
        <v>1369</v>
      </c>
    </row>
    <row r="7995" spans="1:24" x14ac:dyDescent="0.3">
      <c r="A7995">
        <v>10517</v>
      </c>
      <c r="B7995" s="15" t="s">
        <v>865</v>
      </c>
      <c r="C7995" t="str">
        <f>_xlfn.XLOOKUP($B7995, STANDARDS!$A:$A, STANDARDS!$B:$B,,0,2)</f>
        <v>Tulomozerskaya Fm</v>
      </c>
      <c r="D7995" t="s">
        <v>1057</v>
      </c>
      <c r="E7995" t="s">
        <v>1200</v>
      </c>
      <c r="J7995" s="13">
        <v>2080</v>
      </c>
      <c r="K7995" s="13">
        <v>120</v>
      </c>
      <c r="L7995" s="16"/>
      <c r="M7995" t="s">
        <v>583</v>
      </c>
      <c r="P7995" t="s">
        <v>243</v>
      </c>
      <c r="Q7995">
        <v>9.1999999999999993</v>
      </c>
      <c r="V7995">
        <v>1</v>
      </c>
      <c r="W7995" t="s">
        <v>1371</v>
      </c>
      <c r="X7995" t="s">
        <v>1369</v>
      </c>
    </row>
    <row r="7996" spans="1:24" x14ac:dyDescent="0.3">
      <c r="A7996">
        <v>10518</v>
      </c>
      <c r="B7996" s="15" t="s">
        <v>865</v>
      </c>
      <c r="C7996" t="str">
        <f>_xlfn.XLOOKUP($B7996, STANDARDS!$A:$A, STANDARDS!$B:$B,,0,2)</f>
        <v>Tulomozerskaya Fm</v>
      </c>
      <c r="D7996" t="s">
        <v>1057</v>
      </c>
      <c r="E7996" t="s">
        <v>1200</v>
      </c>
      <c r="J7996" s="13">
        <v>2080</v>
      </c>
      <c r="K7996" s="13">
        <v>120</v>
      </c>
      <c r="L7996" s="16"/>
      <c r="M7996" t="s">
        <v>583</v>
      </c>
      <c r="P7996" t="s">
        <v>243</v>
      </c>
      <c r="Q7996">
        <v>8.9</v>
      </c>
      <c r="V7996">
        <v>1</v>
      </c>
      <c r="W7996" t="s">
        <v>1371</v>
      </c>
      <c r="X7996" t="s">
        <v>1369</v>
      </c>
    </row>
    <row r="7997" spans="1:24" x14ac:dyDescent="0.3">
      <c r="A7997">
        <v>10519</v>
      </c>
      <c r="B7997" s="15" t="s">
        <v>865</v>
      </c>
      <c r="C7997" t="str">
        <f>_xlfn.XLOOKUP($B7997, STANDARDS!$A:$A, STANDARDS!$B:$B,,0,2)</f>
        <v>Tulomozerskaya Fm</v>
      </c>
      <c r="D7997" t="s">
        <v>1057</v>
      </c>
      <c r="E7997" t="s">
        <v>1200</v>
      </c>
      <c r="J7997" s="13">
        <v>2080</v>
      </c>
      <c r="K7997" s="13">
        <v>120</v>
      </c>
      <c r="L7997" s="16"/>
      <c r="M7997" t="s">
        <v>583</v>
      </c>
      <c r="P7997" t="s">
        <v>243</v>
      </c>
      <c r="Q7997">
        <v>10.199999999999999</v>
      </c>
      <c r="V7997">
        <v>1</v>
      </c>
      <c r="W7997" t="s">
        <v>1371</v>
      </c>
      <c r="X7997" t="s">
        <v>1369</v>
      </c>
    </row>
    <row r="7998" spans="1:24" x14ac:dyDescent="0.3">
      <c r="A7998">
        <v>10520</v>
      </c>
      <c r="B7998" s="15" t="s">
        <v>865</v>
      </c>
      <c r="C7998" t="str">
        <f>_xlfn.XLOOKUP($B7998, STANDARDS!$A:$A, STANDARDS!$B:$B,,0,2)</f>
        <v>Tulomozerskaya Fm</v>
      </c>
      <c r="D7998" t="s">
        <v>1057</v>
      </c>
      <c r="E7998" t="s">
        <v>1200</v>
      </c>
      <c r="J7998" s="13">
        <v>2080</v>
      </c>
      <c r="K7998" s="13">
        <v>120</v>
      </c>
      <c r="L7998" s="16"/>
      <c r="M7998" t="s">
        <v>583</v>
      </c>
      <c r="P7998" t="s">
        <v>243</v>
      </c>
      <c r="Q7998">
        <v>8.9</v>
      </c>
      <c r="V7998">
        <v>1</v>
      </c>
      <c r="W7998" t="s">
        <v>1371</v>
      </c>
      <c r="X7998" t="s">
        <v>1369</v>
      </c>
    </row>
    <row r="7999" spans="1:24" x14ac:dyDescent="0.3">
      <c r="A7999">
        <v>10521</v>
      </c>
      <c r="B7999" s="15" t="s">
        <v>865</v>
      </c>
      <c r="C7999" t="str">
        <f>_xlfn.XLOOKUP($B7999, STANDARDS!$A:$A, STANDARDS!$B:$B,,0,2)</f>
        <v>Tulomozerskaya Fm</v>
      </c>
      <c r="D7999" t="s">
        <v>1057</v>
      </c>
      <c r="E7999" t="s">
        <v>1200</v>
      </c>
      <c r="J7999" s="13">
        <v>2080</v>
      </c>
      <c r="K7999" s="13">
        <v>120</v>
      </c>
      <c r="L7999" s="16"/>
      <c r="M7999" t="s">
        <v>583</v>
      </c>
      <c r="P7999" t="s">
        <v>243</v>
      </c>
      <c r="Q7999">
        <v>8.9</v>
      </c>
      <c r="V7999">
        <v>1</v>
      </c>
      <c r="W7999" t="s">
        <v>1371</v>
      </c>
      <c r="X7999" t="s">
        <v>1369</v>
      </c>
    </row>
    <row r="8000" spans="1:24" x14ac:dyDescent="0.3">
      <c r="A8000">
        <v>10522</v>
      </c>
      <c r="B8000" s="15" t="s">
        <v>866</v>
      </c>
      <c r="C8000" t="str">
        <f>_xlfn.XLOOKUP($B8000, STANDARDS!$A:$A, STANDARDS!$B:$B,,0,2)</f>
        <v>Tulomozerskaya Fm</v>
      </c>
      <c r="D8000" t="s">
        <v>1057</v>
      </c>
      <c r="E8000" t="s">
        <v>1200</v>
      </c>
      <c r="J8000" s="13">
        <v>2080</v>
      </c>
      <c r="K8000" s="13">
        <v>120</v>
      </c>
      <c r="L8000" s="16"/>
      <c r="M8000" t="s">
        <v>583</v>
      </c>
      <c r="P8000" t="s">
        <v>243</v>
      </c>
      <c r="Q8000">
        <v>16.600000000000001</v>
      </c>
      <c r="V8000">
        <v>1</v>
      </c>
      <c r="W8000" t="s">
        <v>1371</v>
      </c>
      <c r="X8000" t="s">
        <v>1369</v>
      </c>
    </row>
    <row r="8001" spans="1:24" x14ac:dyDescent="0.3">
      <c r="A8001">
        <v>10523</v>
      </c>
      <c r="B8001" s="15" t="s">
        <v>865</v>
      </c>
      <c r="C8001" t="str">
        <f>_xlfn.XLOOKUP($B8001, STANDARDS!$A:$A, STANDARDS!$B:$B,,0,2)</f>
        <v>Tulomozerskaya Fm</v>
      </c>
      <c r="D8001" t="s">
        <v>1057</v>
      </c>
      <c r="E8001" t="s">
        <v>1200</v>
      </c>
      <c r="J8001" s="13">
        <v>2080</v>
      </c>
      <c r="K8001" s="13">
        <v>120</v>
      </c>
      <c r="L8001" s="16"/>
      <c r="M8001" t="s">
        <v>583</v>
      </c>
      <c r="P8001" t="s">
        <v>243</v>
      </c>
      <c r="Q8001">
        <v>9.4</v>
      </c>
      <c r="V8001">
        <v>1</v>
      </c>
      <c r="W8001" t="s">
        <v>1371</v>
      </c>
      <c r="X8001" t="s">
        <v>1369</v>
      </c>
    </row>
    <row r="8002" spans="1:24" x14ac:dyDescent="0.3">
      <c r="A8002">
        <v>10524</v>
      </c>
      <c r="B8002" s="15" t="s">
        <v>865</v>
      </c>
      <c r="C8002" t="str">
        <f>_xlfn.XLOOKUP($B8002, STANDARDS!$A:$A, STANDARDS!$B:$B,,0,2)</f>
        <v>Tulomozerskaya Fm</v>
      </c>
      <c r="D8002" t="s">
        <v>1057</v>
      </c>
      <c r="E8002" t="s">
        <v>1200</v>
      </c>
      <c r="J8002" s="13">
        <v>2080</v>
      </c>
      <c r="K8002" s="13">
        <v>120</v>
      </c>
      <c r="L8002" s="16"/>
      <c r="M8002" t="s">
        <v>583</v>
      </c>
      <c r="P8002" t="s">
        <v>243</v>
      </c>
      <c r="Q8002">
        <v>9.8000000000000007</v>
      </c>
      <c r="V8002">
        <v>1</v>
      </c>
      <c r="W8002" t="s">
        <v>1371</v>
      </c>
      <c r="X8002" t="s">
        <v>1369</v>
      </c>
    </row>
    <row r="8003" spans="1:24" x14ac:dyDescent="0.3">
      <c r="A8003">
        <v>10525</v>
      </c>
      <c r="B8003" s="15" t="s">
        <v>865</v>
      </c>
      <c r="C8003" t="str">
        <f>_xlfn.XLOOKUP($B8003, STANDARDS!$A:$A, STANDARDS!$B:$B,,0,2)</f>
        <v>Tulomozerskaya Fm</v>
      </c>
      <c r="D8003" t="s">
        <v>1057</v>
      </c>
      <c r="E8003" t="s">
        <v>1200</v>
      </c>
      <c r="J8003" s="13">
        <v>2080</v>
      </c>
      <c r="K8003" s="13">
        <v>120</v>
      </c>
      <c r="L8003" s="16"/>
      <c r="M8003" t="s">
        <v>583</v>
      </c>
      <c r="P8003" t="s">
        <v>243</v>
      </c>
      <c r="Q8003">
        <v>8.9</v>
      </c>
      <c r="V8003">
        <v>1</v>
      </c>
      <c r="W8003" t="s">
        <v>1371</v>
      </c>
      <c r="X8003" t="s">
        <v>1369</v>
      </c>
    </row>
    <row r="8004" spans="1:24" x14ac:dyDescent="0.3">
      <c r="A8004">
        <v>10526</v>
      </c>
      <c r="B8004" s="15" t="s">
        <v>865</v>
      </c>
      <c r="C8004" t="str">
        <f>_xlfn.XLOOKUP($B8004, STANDARDS!$A:$A, STANDARDS!$B:$B,,0,2)</f>
        <v>Tulomozerskaya Fm</v>
      </c>
      <c r="D8004" t="s">
        <v>1057</v>
      </c>
      <c r="E8004" t="s">
        <v>1200</v>
      </c>
      <c r="J8004" s="13">
        <v>2080</v>
      </c>
      <c r="K8004" s="13">
        <v>120</v>
      </c>
      <c r="L8004" s="16"/>
      <c r="M8004" t="s">
        <v>583</v>
      </c>
      <c r="P8004" t="s">
        <v>243</v>
      </c>
      <c r="Q8004">
        <v>10.7</v>
      </c>
      <c r="V8004">
        <v>1</v>
      </c>
      <c r="W8004" t="s">
        <v>1371</v>
      </c>
      <c r="X8004" t="s">
        <v>1369</v>
      </c>
    </row>
    <row r="8005" spans="1:24" x14ac:dyDescent="0.3">
      <c r="A8005">
        <v>10527</v>
      </c>
      <c r="B8005" s="15" t="s">
        <v>865</v>
      </c>
      <c r="C8005" t="str">
        <f>_xlfn.XLOOKUP($B8005, STANDARDS!$A:$A, STANDARDS!$B:$B,,0,2)</f>
        <v>Tulomozerskaya Fm</v>
      </c>
      <c r="D8005" t="s">
        <v>1057</v>
      </c>
      <c r="E8005" t="s">
        <v>1200</v>
      </c>
      <c r="J8005" s="13">
        <v>2080</v>
      </c>
      <c r="K8005" s="13">
        <v>120</v>
      </c>
      <c r="L8005" s="16"/>
      <c r="M8005" t="s">
        <v>583</v>
      </c>
      <c r="P8005" t="s">
        <v>243</v>
      </c>
      <c r="Q8005">
        <v>9.1999999999999993</v>
      </c>
      <c r="V8005">
        <v>1</v>
      </c>
      <c r="W8005" t="s">
        <v>1371</v>
      </c>
      <c r="X8005" t="s">
        <v>1369</v>
      </c>
    </row>
    <row r="8006" spans="1:24" x14ac:dyDescent="0.3">
      <c r="A8006">
        <v>10528</v>
      </c>
      <c r="B8006" s="15" t="s">
        <v>865</v>
      </c>
      <c r="C8006" t="str">
        <f>_xlfn.XLOOKUP($B8006, STANDARDS!$A:$A, STANDARDS!$B:$B,,0,2)</f>
        <v>Tulomozerskaya Fm</v>
      </c>
      <c r="D8006" t="s">
        <v>1057</v>
      </c>
      <c r="E8006" t="s">
        <v>1200</v>
      </c>
      <c r="J8006" s="13">
        <v>2080</v>
      </c>
      <c r="K8006" s="13">
        <v>120</v>
      </c>
      <c r="L8006" s="16"/>
      <c r="M8006" t="s">
        <v>583</v>
      </c>
      <c r="P8006" t="s">
        <v>243</v>
      </c>
      <c r="Q8006">
        <v>8.4</v>
      </c>
      <c r="V8006">
        <v>1</v>
      </c>
      <c r="W8006" t="s">
        <v>1371</v>
      </c>
      <c r="X8006" t="s">
        <v>1369</v>
      </c>
    </row>
    <row r="8007" spans="1:24" x14ac:dyDescent="0.3">
      <c r="A8007">
        <v>10529</v>
      </c>
      <c r="B8007" s="15" t="s">
        <v>865</v>
      </c>
      <c r="C8007" t="str">
        <f>_xlfn.XLOOKUP($B8007, STANDARDS!$A:$A, STANDARDS!$B:$B,,0,2)</f>
        <v>Tulomozerskaya Fm</v>
      </c>
      <c r="D8007" t="s">
        <v>1057</v>
      </c>
      <c r="E8007" t="s">
        <v>1200</v>
      </c>
      <c r="J8007" s="13">
        <v>2080</v>
      </c>
      <c r="K8007" s="13">
        <v>120</v>
      </c>
      <c r="L8007" s="16"/>
      <c r="M8007" t="s">
        <v>583</v>
      </c>
      <c r="P8007" t="s">
        <v>243</v>
      </c>
      <c r="Q8007">
        <v>7.3</v>
      </c>
      <c r="V8007">
        <v>1</v>
      </c>
      <c r="W8007" t="s">
        <v>1371</v>
      </c>
      <c r="X8007" t="s">
        <v>1369</v>
      </c>
    </row>
    <row r="8008" spans="1:24" x14ac:dyDescent="0.3">
      <c r="A8008">
        <v>10530</v>
      </c>
      <c r="B8008" s="15" t="s">
        <v>866</v>
      </c>
      <c r="C8008" t="str">
        <f>_xlfn.XLOOKUP($B8008, STANDARDS!$A:$A, STANDARDS!$B:$B,,0,2)</f>
        <v>Tulomozerskaya Fm</v>
      </c>
      <c r="D8008" t="s">
        <v>1057</v>
      </c>
      <c r="E8008" t="s">
        <v>1200</v>
      </c>
      <c r="J8008" s="13">
        <v>2080</v>
      </c>
      <c r="K8008" s="13">
        <v>120</v>
      </c>
      <c r="L8008" s="16"/>
      <c r="M8008" t="s">
        <v>583</v>
      </c>
      <c r="P8008" t="s">
        <v>243</v>
      </c>
      <c r="Q8008">
        <v>13.1</v>
      </c>
      <c r="V8008">
        <v>1</v>
      </c>
      <c r="W8008" t="s">
        <v>1371</v>
      </c>
      <c r="X8008" t="s">
        <v>1369</v>
      </c>
    </row>
    <row r="8009" spans="1:24" x14ac:dyDescent="0.3">
      <c r="A8009">
        <v>10531</v>
      </c>
      <c r="B8009" s="15" t="s">
        <v>865</v>
      </c>
      <c r="C8009" t="str">
        <f>_xlfn.XLOOKUP($B8009, STANDARDS!$A:$A, STANDARDS!$B:$B,,0,2)</f>
        <v>Tulomozerskaya Fm</v>
      </c>
      <c r="D8009" t="s">
        <v>1057</v>
      </c>
      <c r="E8009" t="s">
        <v>1200</v>
      </c>
      <c r="J8009" s="13">
        <v>2080</v>
      </c>
      <c r="K8009" s="13">
        <v>120</v>
      </c>
      <c r="L8009" s="16"/>
      <c r="M8009" t="s">
        <v>583</v>
      </c>
      <c r="P8009" t="s">
        <v>243</v>
      </c>
      <c r="Q8009">
        <v>7.9</v>
      </c>
      <c r="V8009">
        <v>1</v>
      </c>
      <c r="W8009" t="s">
        <v>1371</v>
      </c>
      <c r="X8009" t="s">
        <v>1369</v>
      </c>
    </row>
    <row r="8010" spans="1:24" x14ac:dyDescent="0.3">
      <c r="A8010">
        <v>10534</v>
      </c>
      <c r="B8010" s="15" t="s">
        <v>867</v>
      </c>
      <c r="C8010" t="str">
        <f>_xlfn.XLOOKUP($B8010, STANDARDS!$A:$A, STANDARDS!$B:$B,,0,2)</f>
        <v>Tulomozerskaya Fm</v>
      </c>
      <c r="D8010" t="s">
        <v>1057</v>
      </c>
      <c r="E8010" t="s">
        <v>1201</v>
      </c>
      <c r="J8010" s="13">
        <v>2080</v>
      </c>
      <c r="K8010" s="13"/>
      <c r="L8010" s="16"/>
      <c r="M8010" t="s">
        <v>1338</v>
      </c>
      <c r="P8010" t="s">
        <v>243</v>
      </c>
      <c r="Q8010">
        <v>7.1</v>
      </c>
      <c r="V8010">
        <v>1</v>
      </c>
      <c r="W8010" t="s">
        <v>1371</v>
      </c>
      <c r="X8010" t="s">
        <v>1420</v>
      </c>
    </row>
    <row r="8011" spans="1:24" x14ac:dyDescent="0.3">
      <c r="A8011">
        <v>10535</v>
      </c>
      <c r="B8011" s="15" t="s">
        <v>867</v>
      </c>
      <c r="C8011" t="str">
        <f>_xlfn.XLOOKUP($B8011, STANDARDS!$A:$A, STANDARDS!$B:$B,,0,2)</f>
        <v>Tulomozerskaya Fm</v>
      </c>
      <c r="D8011" t="s">
        <v>1057</v>
      </c>
      <c r="E8011" t="s">
        <v>1201</v>
      </c>
      <c r="J8011" s="13">
        <v>2080</v>
      </c>
      <c r="K8011" s="13"/>
      <c r="L8011" s="16"/>
      <c r="M8011" t="s">
        <v>583</v>
      </c>
      <c r="P8011" t="s">
        <v>243</v>
      </c>
      <c r="Q8011">
        <v>9.3000000000000007</v>
      </c>
      <c r="V8011">
        <v>1</v>
      </c>
      <c r="W8011" t="s">
        <v>1371</v>
      </c>
      <c r="X8011" t="s">
        <v>1420</v>
      </c>
    </row>
    <row r="8012" spans="1:24" x14ac:dyDescent="0.3">
      <c r="A8012">
        <v>10536</v>
      </c>
      <c r="B8012" s="15" t="s">
        <v>867</v>
      </c>
      <c r="C8012" t="str">
        <f>_xlfn.XLOOKUP($B8012, STANDARDS!$A:$A, STANDARDS!$B:$B,,0,2)</f>
        <v>Tulomozerskaya Fm</v>
      </c>
      <c r="D8012" t="s">
        <v>1057</v>
      </c>
      <c r="E8012" t="s">
        <v>1201</v>
      </c>
      <c r="J8012" s="13">
        <v>2080</v>
      </c>
      <c r="K8012" s="13"/>
      <c r="L8012" s="16"/>
      <c r="M8012" t="s">
        <v>1338</v>
      </c>
      <c r="P8012" t="s">
        <v>243</v>
      </c>
      <c r="Q8012">
        <v>7.5</v>
      </c>
      <c r="V8012">
        <v>1</v>
      </c>
      <c r="W8012" t="s">
        <v>1371</v>
      </c>
      <c r="X8012" t="s">
        <v>1420</v>
      </c>
    </row>
    <row r="8013" spans="1:24" x14ac:dyDescent="0.3">
      <c r="A8013">
        <v>10537</v>
      </c>
      <c r="B8013" s="15" t="s">
        <v>867</v>
      </c>
      <c r="C8013" t="str">
        <f>_xlfn.XLOOKUP($B8013, STANDARDS!$A:$A, STANDARDS!$B:$B,,0,2)</f>
        <v>Tulomozerskaya Fm</v>
      </c>
      <c r="D8013" t="s">
        <v>1057</v>
      </c>
      <c r="E8013" t="s">
        <v>1201</v>
      </c>
      <c r="J8013" s="13">
        <v>2080</v>
      </c>
      <c r="K8013" s="13"/>
      <c r="L8013" s="16"/>
      <c r="M8013" t="s">
        <v>583</v>
      </c>
      <c r="P8013" t="s">
        <v>243</v>
      </c>
      <c r="Q8013">
        <v>9</v>
      </c>
      <c r="V8013">
        <v>1</v>
      </c>
      <c r="W8013" t="s">
        <v>1371</v>
      </c>
      <c r="X8013" t="s">
        <v>1420</v>
      </c>
    </row>
    <row r="8014" spans="1:24" x14ac:dyDescent="0.3">
      <c r="A8014">
        <v>10538</v>
      </c>
      <c r="B8014" s="15" t="s">
        <v>867</v>
      </c>
      <c r="C8014" t="str">
        <f>_xlfn.XLOOKUP($B8014, STANDARDS!$A:$A, STANDARDS!$B:$B,,0,2)</f>
        <v>Tulomozerskaya Fm</v>
      </c>
      <c r="D8014" t="s">
        <v>1057</v>
      </c>
      <c r="E8014" t="s">
        <v>1201</v>
      </c>
      <c r="J8014" s="13">
        <v>2080</v>
      </c>
      <c r="K8014" s="13"/>
      <c r="L8014" s="16"/>
      <c r="M8014" t="s">
        <v>583</v>
      </c>
      <c r="P8014" t="s">
        <v>243</v>
      </c>
      <c r="Q8014">
        <v>8.9</v>
      </c>
      <c r="V8014">
        <v>1</v>
      </c>
      <c r="W8014" t="s">
        <v>1371</v>
      </c>
      <c r="X8014" t="s">
        <v>1420</v>
      </c>
    </row>
    <row r="8015" spans="1:24" x14ac:dyDescent="0.3">
      <c r="A8015">
        <v>10539</v>
      </c>
      <c r="B8015" s="15" t="s">
        <v>867</v>
      </c>
      <c r="C8015" t="str">
        <f>_xlfn.XLOOKUP($B8015, STANDARDS!$A:$A, STANDARDS!$B:$B,,0,2)</f>
        <v>Tulomozerskaya Fm</v>
      </c>
      <c r="D8015" t="s">
        <v>1057</v>
      </c>
      <c r="E8015" t="s">
        <v>1201</v>
      </c>
      <c r="J8015" s="13">
        <v>2080</v>
      </c>
      <c r="K8015" s="13"/>
      <c r="L8015" s="16"/>
      <c r="M8015" t="s">
        <v>1338</v>
      </c>
      <c r="P8015" t="s">
        <v>243</v>
      </c>
      <c r="Q8015">
        <v>11.6</v>
      </c>
      <c r="V8015">
        <v>1</v>
      </c>
      <c r="W8015" t="s">
        <v>1371</v>
      </c>
      <c r="X8015" t="s">
        <v>1420</v>
      </c>
    </row>
    <row r="8016" spans="1:24" x14ac:dyDescent="0.3">
      <c r="A8016">
        <v>10540</v>
      </c>
      <c r="B8016" s="15" t="s">
        <v>867</v>
      </c>
      <c r="C8016" t="str">
        <f>_xlfn.XLOOKUP($B8016, STANDARDS!$A:$A, STANDARDS!$B:$B,,0,2)</f>
        <v>Tulomozerskaya Fm</v>
      </c>
      <c r="D8016" t="s">
        <v>1057</v>
      </c>
      <c r="E8016" t="s">
        <v>1201</v>
      </c>
      <c r="J8016" s="13">
        <v>2080</v>
      </c>
      <c r="K8016" s="13"/>
      <c r="L8016" s="16"/>
      <c r="M8016" t="s">
        <v>1338</v>
      </c>
      <c r="P8016" t="s">
        <v>243</v>
      </c>
      <c r="Q8016">
        <v>9.3000000000000007</v>
      </c>
      <c r="V8016">
        <v>1</v>
      </c>
      <c r="W8016" t="s">
        <v>1371</v>
      </c>
      <c r="X8016" t="s">
        <v>1420</v>
      </c>
    </row>
    <row r="8017" spans="1:24" x14ac:dyDescent="0.3">
      <c r="A8017">
        <v>10541</v>
      </c>
      <c r="B8017" s="15" t="s">
        <v>867</v>
      </c>
      <c r="C8017" t="str">
        <f>_xlfn.XLOOKUP($B8017, STANDARDS!$A:$A, STANDARDS!$B:$B,,0,2)</f>
        <v>Tulomozerskaya Fm</v>
      </c>
      <c r="D8017" t="s">
        <v>1057</v>
      </c>
      <c r="E8017" t="s">
        <v>1201</v>
      </c>
      <c r="J8017" s="13">
        <v>2080</v>
      </c>
      <c r="K8017" s="13"/>
      <c r="L8017" s="16"/>
      <c r="M8017" t="s">
        <v>1338</v>
      </c>
      <c r="P8017" t="s">
        <v>243</v>
      </c>
      <c r="Q8017">
        <v>9</v>
      </c>
      <c r="V8017">
        <v>1</v>
      </c>
      <c r="W8017" t="s">
        <v>1371</v>
      </c>
      <c r="X8017" t="s">
        <v>1420</v>
      </c>
    </row>
    <row r="8018" spans="1:24" x14ac:dyDescent="0.3">
      <c r="A8018">
        <v>10542</v>
      </c>
      <c r="B8018" s="15" t="s">
        <v>867</v>
      </c>
      <c r="C8018" t="str">
        <f>_xlfn.XLOOKUP($B8018, STANDARDS!$A:$A, STANDARDS!$B:$B,,0,2)</f>
        <v>Tulomozerskaya Fm</v>
      </c>
      <c r="D8018" t="s">
        <v>1057</v>
      </c>
      <c r="E8018" t="s">
        <v>1201</v>
      </c>
      <c r="J8018" s="13">
        <v>2080</v>
      </c>
      <c r="K8018" s="13"/>
      <c r="L8018" s="16"/>
      <c r="M8018" t="s">
        <v>1338</v>
      </c>
      <c r="P8018" t="s">
        <v>243</v>
      </c>
      <c r="Q8018">
        <v>11.1</v>
      </c>
      <c r="V8018">
        <v>1</v>
      </c>
      <c r="W8018" t="s">
        <v>1371</v>
      </c>
      <c r="X8018" t="s">
        <v>1420</v>
      </c>
    </row>
    <row r="8019" spans="1:24" x14ac:dyDescent="0.3">
      <c r="A8019">
        <v>10543</v>
      </c>
      <c r="B8019" s="15" t="s">
        <v>867</v>
      </c>
      <c r="C8019" t="str">
        <f>_xlfn.XLOOKUP($B8019, STANDARDS!$A:$A, STANDARDS!$B:$B,,0,2)</f>
        <v>Tulomozerskaya Fm</v>
      </c>
      <c r="D8019" t="s">
        <v>1057</v>
      </c>
      <c r="E8019" t="s">
        <v>1201</v>
      </c>
      <c r="J8019" s="13">
        <v>2080</v>
      </c>
      <c r="K8019" s="13"/>
      <c r="L8019" s="16"/>
      <c r="M8019" t="s">
        <v>1338</v>
      </c>
      <c r="P8019" t="s">
        <v>243</v>
      </c>
      <c r="Q8019">
        <v>9.3000000000000007</v>
      </c>
      <c r="V8019">
        <v>1</v>
      </c>
      <c r="W8019" t="s">
        <v>1371</v>
      </c>
      <c r="X8019" t="s">
        <v>1420</v>
      </c>
    </row>
    <row r="8020" spans="1:24" x14ac:dyDescent="0.3">
      <c r="A8020">
        <v>10544</v>
      </c>
      <c r="B8020" s="15" t="s">
        <v>867</v>
      </c>
      <c r="C8020" t="str">
        <f>_xlfn.XLOOKUP($B8020, STANDARDS!$A:$A, STANDARDS!$B:$B,,0,2)</f>
        <v>Tulomozerskaya Fm</v>
      </c>
      <c r="D8020" t="s">
        <v>1057</v>
      </c>
      <c r="E8020" t="s">
        <v>1201</v>
      </c>
      <c r="J8020" s="13">
        <v>2080</v>
      </c>
      <c r="K8020" s="13"/>
      <c r="L8020" s="16"/>
      <c r="M8020" t="s">
        <v>1338</v>
      </c>
      <c r="P8020" t="s">
        <v>243</v>
      </c>
      <c r="Q8020">
        <v>11.3</v>
      </c>
      <c r="V8020">
        <v>1</v>
      </c>
      <c r="W8020" t="s">
        <v>1371</v>
      </c>
      <c r="X8020" t="s">
        <v>1420</v>
      </c>
    </row>
    <row r="8021" spans="1:24" x14ac:dyDescent="0.3">
      <c r="A8021">
        <v>10545</v>
      </c>
      <c r="B8021" s="15" t="s">
        <v>867</v>
      </c>
      <c r="C8021" t="str">
        <f>_xlfn.XLOOKUP($B8021, STANDARDS!$A:$A, STANDARDS!$B:$B,,0,2)</f>
        <v>Tulomozerskaya Fm</v>
      </c>
      <c r="D8021" t="s">
        <v>1057</v>
      </c>
      <c r="E8021" t="s">
        <v>1201</v>
      </c>
      <c r="J8021" s="13">
        <v>2080</v>
      </c>
      <c r="K8021" s="13"/>
      <c r="L8021" s="16"/>
      <c r="M8021" t="s">
        <v>583</v>
      </c>
      <c r="P8021" t="s">
        <v>243</v>
      </c>
      <c r="Q8021">
        <v>9.3000000000000007</v>
      </c>
      <c r="V8021">
        <v>1</v>
      </c>
      <c r="W8021" t="s">
        <v>1371</v>
      </c>
      <c r="X8021" t="s">
        <v>1420</v>
      </c>
    </row>
    <row r="8022" spans="1:24" x14ac:dyDescent="0.3">
      <c r="A8022">
        <v>10546</v>
      </c>
      <c r="B8022" s="15" t="s">
        <v>867</v>
      </c>
      <c r="C8022" t="str">
        <f>_xlfn.XLOOKUP($B8022, STANDARDS!$A:$A, STANDARDS!$B:$B,,0,2)</f>
        <v>Tulomozerskaya Fm</v>
      </c>
      <c r="D8022" t="s">
        <v>1057</v>
      </c>
      <c r="E8022" t="s">
        <v>1201</v>
      </c>
      <c r="J8022" s="13">
        <v>2080</v>
      </c>
      <c r="K8022" s="13"/>
      <c r="L8022" s="16"/>
      <c r="M8022" t="s">
        <v>583</v>
      </c>
      <c r="P8022" t="s">
        <v>243</v>
      </c>
      <c r="Q8022">
        <v>7.9</v>
      </c>
      <c r="V8022">
        <v>1</v>
      </c>
      <c r="W8022" t="s">
        <v>1371</v>
      </c>
      <c r="X8022" t="s">
        <v>1420</v>
      </c>
    </row>
    <row r="8023" spans="1:24" x14ac:dyDescent="0.3">
      <c r="A8023">
        <v>10547</v>
      </c>
      <c r="B8023" s="15" t="s">
        <v>867</v>
      </c>
      <c r="C8023" t="str">
        <f>_xlfn.XLOOKUP($B8023, STANDARDS!$A:$A, STANDARDS!$B:$B,,0,2)</f>
        <v>Tulomozerskaya Fm</v>
      </c>
      <c r="D8023" t="s">
        <v>1057</v>
      </c>
      <c r="E8023" t="s">
        <v>1201</v>
      </c>
      <c r="J8023" s="13">
        <v>2080</v>
      </c>
      <c r="K8023" s="13"/>
      <c r="L8023" s="16"/>
      <c r="M8023" t="s">
        <v>1338</v>
      </c>
      <c r="P8023" t="s">
        <v>243</v>
      </c>
      <c r="Q8023">
        <v>11.5</v>
      </c>
      <c r="V8023">
        <v>1</v>
      </c>
      <c r="W8023" t="s">
        <v>1371</v>
      </c>
      <c r="X8023" t="s">
        <v>1420</v>
      </c>
    </row>
    <row r="8024" spans="1:24" x14ac:dyDescent="0.3">
      <c r="A8024">
        <v>10548</v>
      </c>
      <c r="B8024" s="15" t="s">
        <v>867</v>
      </c>
      <c r="C8024" t="str">
        <f>_xlfn.XLOOKUP($B8024, STANDARDS!$A:$A, STANDARDS!$B:$B,,0,2)</f>
        <v>Tulomozerskaya Fm</v>
      </c>
      <c r="D8024" t="s">
        <v>1057</v>
      </c>
      <c r="E8024" t="s">
        <v>1201</v>
      </c>
      <c r="J8024" s="13">
        <v>2080</v>
      </c>
      <c r="K8024" s="13"/>
      <c r="L8024" s="16"/>
      <c r="M8024" t="s">
        <v>583</v>
      </c>
      <c r="P8024" t="s">
        <v>243</v>
      </c>
      <c r="Q8024">
        <v>9.6</v>
      </c>
      <c r="V8024">
        <v>1</v>
      </c>
      <c r="W8024" t="s">
        <v>1371</v>
      </c>
      <c r="X8024" t="s">
        <v>1420</v>
      </c>
    </row>
    <row r="8025" spans="1:24" x14ac:dyDescent="0.3">
      <c r="A8025">
        <v>10549</v>
      </c>
      <c r="B8025" s="15" t="s">
        <v>867</v>
      </c>
      <c r="C8025" t="str">
        <f>_xlfn.XLOOKUP($B8025, STANDARDS!$A:$A, STANDARDS!$B:$B,,0,2)</f>
        <v>Tulomozerskaya Fm</v>
      </c>
      <c r="D8025" t="s">
        <v>1057</v>
      </c>
      <c r="E8025" t="s">
        <v>1201</v>
      </c>
      <c r="J8025" s="13">
        <v>2080</v>
      </c>
      <c r="K8025" s="13"/>
      <c r="L8025" s="16"/>
      <c r="M8025" t="s">
        <v>583</v>
      </c>
      <c r="P8025" t="s">
        <v>243</v>
      </c>
      <c r="Q8025">
        <v>8.1999999999999993</v>
      </c>
      <c r="V8025">
        <v>1</v>
      </c>
      <c r="W8025" t="s">
        <v>1371</v>
      </c>
      <c r="X8025" t="s">
        <v>1420</v>
      </c>
    </row>
    <row r="8026" spans="1:24" x14ac:dyDescent="0.3">
      <c r="A8026">
        <v>10550</v>
      </c>
      <c r="B8026" s="15" t="s">
        <v>867</v>
      </c>
      <c r="C8026" t="str">
        <f>_xlfn.XLOOKUP($B8026, STANDARDS!$A:$A, STANDARDS!$B:$B,,0,2)</f>
        <v>Tulomozerskaya Fm</v>
      </c>
      <c r="D8026" t="s">
        <v>1057</v>
      </c>
      <c r="E8026" t="s">
        <v>1201</v>
      </c>
      <c r="J8026" s="13">
        <v>2080</v>
      </c>
      <c r="K8026" s="13"/>
      <c r="L8026" s="16"/>
      <c r="M8026" t="s">
        <v>1338</v>
      </c>
      <c r="P8026" t="s">
        <v>243</v>
      </c>
      <c r="Q8026">
        <v>11.2</v>
      </c>
      <c r="V8026">
        <v>1</v>
      </c>
      <c r="W8026" t="s">
        <v>1371</v>
      </c>
      <c r="X8026" t="s">
        <v>1420</v>
      </c>
    </row>
    <row r="8027" spans="1:24" x14ac:dyDescent="0.3">
      <c r="A8027">
        <v>10551</v>
      </c>
      <c r="B8027" s="15" t="s">
        <v>867</v>
      </c>
      <c r="C8027" t="str">
        <f>_xlfn.XLOOKUP($B8027, STANDARDS!$A:$A, STANDARDS!$B:$B,,0,2)</f>
        <v>Tulomozerskaya Fm</v>
      </c>
      <c r="D8027" t="s">
        <v>1057</v>
      </c>
      <c r="E8027" t="s">
        <v>1201</v>
      </c>
      <c r="J8027" s="13">
        <v>2080</v>
      </c>
      <c r="K8027" s="13"/>
      <c r="L8027" s="16"/>
      <c r="M8027" t="s">
        <v>583</v>
      </c>
      <c r="P8027" t="s">
        <v>243</v>
      </c>
      <c r="Q8027">
        <v>9.3000000000000007</v>
      </c>
      <c r="V8027">
        <v>1</v>
      </c>
      <c r="W8027" t="s">
        <v>1371</v>
      </c>
      <c r="X8027" t="s">
        <v>1420</v>
      </c>
    </row>
    <row r="8028" spans="1:24" x14ac:dyDescent="0.3">
      <c r="A8028">
        <v>10552</v>
      </c>
      <c r="B8028" s="15" t="s">
        <v>867</v>
      </c>
      <c r="C8028" t="str">
        <f>_xlfn.XLOOKUP($B8028, STANDARDS!$A:$A, STANDARDS!$B:$B,,0,2)</f>
        <v>Tulomozerskaya Fm</v>
      </c>
      <c r="D8028" t="s">
        <v>1057</v>
      </c>
      <c r="E8028" t="s">
        <v>1201</v>
      </c>
      <c r="J8028" s="13">
        <v>2080</v>
      </c>
      <c r="K8028" s="13"/>
      <c r="L8028" s="16"/>
      <c r="M8028" t="s">
        <v>583</v>
      </c>
      <c r="P8028" t="s">
        <v>243</v>
      </c>
      <c r="Q8028">
        <v>7.9</v>
      </c>
      <c r="V8028">
        <v>1</v>
      </c>
      <c r="W8028" t="s">
        <v>1371</v>
      </c>
      <c r="X8028" t="s">
        <v>1420</v>
      </c>
    </row>
    <row r="8029" spans="1:24" x14ac:dyDescent="0.3">
      <c r="A8029">
        <v>10553</v>
      </c>
      <c r="B8029" s="15" t="s">
        <v>867</v>
      </c>
      <c r="C8029" t="str">
        <f>_xlfn.XLOOKUP($B8029, STANDARDS!$A:$A, STANDARDS!$B:$B,,0,2)</f>
        <v>Tulomozerskaya Fm</v>
      </c>
      <c r="D8029" t="s">
        <v>1057</v>
      </c>
      <c r="E8029" t="s">
        <v>1201</v>
      </c>
      <c r="J8029" s="13">
        <v>2080</v>
      </c>
      <c r="K8029" s="13"/>
      <c r="L8029" s="16"/>
      <c r="M8029" t="s">
        <v>583</v>
      </c>
      <c r="P8029" t="s">
        <v>243</v>
      </c>
      <c r="Q8029">
        <v>8.1</v>
      </c>
      <c r="V8029">
        <v>1</v>
      </c>
      <c r="W8029" t="s">
        <v>1371</v>
      </c>
      <c r="X8029" t="s">
        <v>1420</v>
      </c>
    </row>
    <row r="8030" spans="1:24" x14ac:dyDescent="0.3">
      <c r="A8030">
        <v>10554</v>
      </c>
      <c r="B8030" s="15" t="s">
        <v>867</v>
      </c>
      <c r="C8030" t="str">
        <f>_xlfn.XLOOKUP($B8030, STANDARDS!$A:$A, STANDARDS!$B:$B,,0,2)</f>
        <v>Tulomozerskaya Fm</v>
      </c>
      <c r="D8030" t="s">
        <v>1057</v>
      </c>
      <c r="E8030" t="s">
        <v>1201</v>
      </c>
      <c r="J8030" s="13">
        <v>2080</v>
      </c>
      <c r="K8030" s="13"/>
      <c r="L8030" s="16"/>
      <c r="M8030" t="s">
        <v>1338</v>
      </c>
      <c r="P8030" t="s">
        <v>243</v>
      </c>
      <c r="Q8030">
        <v>9.1999999999999993</v>
      </c>
      <c r="V8030">
        <v>1</v>
      </c>
      <c r="W8030" t="s">
        <v>1371</v>
      </c>
      <c r="X8030" t="s">
        <v>1420</v>
      </c>
    </row>
    <row r="8031" spans="1:24" x14ac:dyDescent="0.3">
      <c r="A8031">
        <v>10555</v>
      </c>
      <c r="B8031" s="15" t="s">
        <v>867</v>
      </c>
      <c r="C8031" t="str">
        <f>_xlfn.XLOOKUP($B8031, STANDARDS!$A:$A, STANDARDS!$B:$B,,0,2)</f>
        <v>Tulomozerskaya Fm</v>
      </c>
      <c r="D8031" t="s">
        <v>1057</v>
      </c>
      <c r="E8031" t="s">
        <v>1201</v>
      </c>
      <c r="J8031" s="13">
        <v>2080</v>
      </c>
      <c r="K8031" s="13"/>
      <c r="L8031" s="16"/>
      <c r="M8031" t="s">
        <v>583</v>
      </c>
      <c r="P8031" t="s">
        <v>243</v>
      </c>
      <c r="Q8031">
        <v>11.1</v>
      </c>
      <c r="V8031">
        <v>1</v>
      </c>
      <c r="W8031" t="s">
        <v>1371</v>
      </c>
      <c r="X8031" t="s">
        <v>1420</v>
      </c>
    </row>
    <row r="8032" spans="1:24" x14ac:dyDescent="0.3">
      <c r="A8032">
        <v>10556</v>
      </c>
      <c r="B8032" s="15" t="s">
        <v>867</v>
      </c>
      <c r="C8032" t="str">
        <f>_xlfn.XLOOKUP($B8032, STANDARDS!$A:$A, STANDARDS!$B:$B,,0,2)</f>
        <v>Tulomozerskaya Fm</v>
      </c>
      <c r="D8032" t="s">
        <v>1057</v>
      </c>
      <c r="E8032" t="s">
        <v>1201</v>
      </c>
      <c r="J8032" s="13">
        <v>2080</v>
      </c>
      <c r="K8032" s="13"/>
      <c r="L8032" s="16"/>
      <c r="M8032" t="s">
        <v>1338</v>
      </c>
      <c r="P8032" t="s">
        <v>243</v>
      </c>
      <c r="Q8032">
        <v>8.8000000000000007</v>
      </c>
      <c r="V8032">
        <v>1</v>
      </c>
      <c r="W8032" t="s">
        <v>1371</v>
      </c>
      <c r="X8032" t="s">
        <v>1420</v>
      </c>
    </row>
    <row r="8033" spans="1:24" x14ac:dyDescent="0.3">
      <c r="A8033">
        <v>10557</v>
      </c>
      <c r="B8033" s="15" t="s">
        <v>867</v>
      </c>
      <c r="C8033" t="str">
        <f>_xlfn.XLOOKUP($B8033, STANDARDS!$A:$A, STANDARDS!$B:$B,,0,2)</f>
        <v>Tulomozerskaya Fm</v>
      </c>
      <c r="D8033" t="s">
        <v>1057</v>
      </c>
      <c r="E8033" t="s">
        <v>1201</v>
      </c>
      <c r="J8033" s="13">
        <v>2080</v>
      </c>
      <c r="K8033" s="13"/>
      <c r="L8033" s="16"/>
      <c r="M8033" t="s">
        <v>1338</v>
      </c>
      <c r="P8033" t="s">
        <v>243</v>
      </c>
      <c r="Q8033">
        <v>9.3000000000000007</v>
      </c>
      <c r="V8033">
        <v>1</v>
      </c>
      <c r="W8033" t="s">
        <v>1371</v>
      </c>
      <c r="X8033" t="s">
        <v>1420</v>
      </c>
    </row>
    <row r="8034" spans="1:24" x14ac:dyDescent="0.3">
      <c r="A8034">
        <v>10558</v>
      </c>
      <c r="B8034" s="15" t="s">
        <v>867</v>
      </c>
      <c r="C8034" t="str">
        <f>_xlfn.XLOOKUP($B8034, STANDARDS!$A:$A, STANDARDS!$B:$B,,0,2)</f>
        <v>Tulomozerskaya Fm</v>
      </c>
      <c r="D8034" t="s">
        <v>1057</v>
      </c>
      <c r="E8034" t="s">
        <v>1201</v>
      </c>
      <c r="J8034" s="13">
        <v>2080</v>
      </c>
      <c r="K8034" s="13"/>
      <c r="L8034" s="16"/>
      <c r="M8034" t="s">
        <v>1338</v>
      </c>
      <c r="P8034" t="s">
        <v>243</v>
      </c>
      <c r="Q8034">
        <v>9.6</v>
      </c>
      <c r="V8034">
        <v>1</v>
      </c>
      <c r="W8034" t="s">
        <v>1371</v>
      </c>
      <c r="X8034" t="s">
        <v>1420</v>
      </c>
    </row>
    <row r="8035" spans="1:24" x14ac:dyDescent="0.3">
      <c r="A8035">
        <v>10559</v>
      </c>
      <c r="B8035" s="15" t="s">
        <v>867</v>
      </c>
      <c r="C8035" t="str">
        <f>_xlfn.XLOOKUP($B8035, STANDARDS!$A:$A, STANDARDS!$B:$B,,0,2)</f>
        <v>Tulomozerskaya Fm</v>
      </c>
      <c r="D8035" t="s">
        <v>1057</v>
      </c>
      <c r="E8035" t="s">
        <v>1201</v>
      </c>
      <c r="J8035" s="13">
        <v>2080</v>
      </c>
      <c r="K8035" s="13"/>
      <c r="L8035" s="16"/>
      <c r="M8035" t="s">
        <v>583</v>
      </c>
      <c r="P8035" t="s">
        <v>243</v>
      </c>
      <c r="Q8035">
        <v>10.7</v>
      </c>
      <c r="V8035">
        <v>1</v>
      </c>
      <c r="W8035" t="s">
        <v>1371</v>
      </c>
      <c r="X8035" t="s">
        <v>1420</v>
      </c>
    </row>
    <row r="8036" spans="1:24" x14ac:dyDescent="0.3">
      <c r="A8036">
        <v>10560</v>
      </c>
      <c r="B8036" s="15" t="s">
        <v>867</v>
      </c>
      <c r="C8036" t="str">
        <f>_xlfn.XLOOKUP($B8036, STANDARDS!$A:$A, STANDARDS!$B:$B,,0,2)</f>
        <v>Tulomozerskaya Fm</v>
      </c>
      <c r="D8036" t="s">
        <v>1057</v>
      </c>
      <c r="E8036" t="s">
        <v>1201</v>
      </c>
      <c r="J8036" s="13">
        <v>2080</v>
      </c>
      <c r="K8036" s="13"/>
      <c r="L8036" s="16"/>
      <c r="M8036" t="s">
        <v>1338</v>
      </c>
      <c r="P8036" t="s">
        <v>243</v>
      </c>
      <c r="Q8036">
        <v>11.3</v>
      </c>
      <c r="V8036">
        <v>1</v>
      </c>
      <c r="W8036" t="s">
        <v>1371</v>
      </c>
      <c r="X8036" t="s">
        <v>1420</v>
      </c>
    </row>
    <row r="8037" spans="1:24" x14ac:dyDescent="0.3">
      <c r="A8037">
        <v>10561</v>
      </c>
      <c r="B8037" s="15" t="s">
        <v>867</v>
      </c>
      <c r="C8037" t="str">
        <f>_xlfn.XLOOKUP($B8037, STANDARDS!$A:$A, STANDARDS!$B:$B,,0,2)</f>
        <v>Tulomozerskaya Fm</v>
      </c>
      <c r="D8037" t="s">
        <v>1057</v>
      </c>
      <c r="E8037" t="s">
        <v>1201</v>
      </c>
      <c r="J8037" s="13">
        <v>2080</v>
      </c>
      <c r="K8037" s="13"/>
      <c r="L8037" s="16"/>
      <c r="M8037" t="s">
        <v>1338</v>
      </c>
      <c r="P8037" t="s">
        <v>243</v>
      </c>
      <c r="Q8037">
        <v>7.8</v>
      </c>
      <c r="V8037">
        <v>1</v>
      </c>
      <c r="W8037" t="s">
        <v>1371</v>
      </c>
      <c r="X8037" t="s">
        <v>1420</v>
      </c>
    </row>
    <row r="8038" spans="1:24" x14ac:dyDescent="0.3">
      <c r="A8038">
        <v>10562</v>
      </c>
      <c r="B8038" s="15" t="s">
        <v>867</v>
      </c>
      <c r="C8038" t="str">
        <f>_xlfn.XLOOKUP($B8038, STANDARDS!$A:$A, STANDARDS!$B:$B,,0,2)</f>
        <v>Tulomozerskaya Fm</v>
      </c>
      <c r="D8038" t="s">
        <v>1057</v>
      </c>
      <c r="E8038" t="s">
        <v>1201</v>
      </c>
      <c r="J8038" s="13">
        <v>2080</v>
      </c>
      <c r="K8038" s="13"/>
      <c r="L8038" s="16"/>
      <c r="M8038" t="s">
        <v>583</v>
      </c>
      <c r="P8038" t="s">
        <v>243</v>
      </c>
      <c r="Q8038">
        <v>8</v>
      </c>
      <c r="V8038">
        <v>1</v>
      </c>
      <c r="W8038" t="s">
        <v>1371</v>
      </c>
      <c r="X8038" t="s">
        <v>1420</v>
      </c>
    </row>
    <row r="8039" spans="1:24" x14ac:dyDescent="0.3">
      <c r="A8039">
        <v>10563</v>
      </c>
      <c r="B8039" s="15" t="s">
        <v>867</v>
      </c>
      <c r="C8039" t="str">
        <f>_xlfn.XLOOKUP($B8039, STANDARDS!$A:$A, STANDARDS!$B:$B,,0,2)</f>
        <v>Tulomozerskaya Fm</v>
      </c>
      <c r="D8039" t="s">
        <v>1057</v>
      </c>
      <c r="E8039" t="s">
        <v>1201</v>
      </c>
      <c r="J8039" s="13">
        <v>2080</v>
      </c>
      <c r="K8039" s="13"/>
      <c r="L8039" s="16"/>
      <c r="M8039" t="s">
        <v>1338</v>
      </c>
      <c r="P8039" t="s">
        <v>243</v>
      </c>
      <c r="Q8039">
        <v>11.4</v>
      </c>
      <c r="V8039">
        <v>1</v>
      </c>
      <c r="W8039" t="s">
        <v>1371</v>
      </c>
      <c r="X8039" t="s">
        <v>1420</v>
      </c>
    </row>
    <row r="8040" spans="1:24" x14ac:dyDescent="0.3">
      <c r="A8040">
        <v>10564</v>
      </c>
      <c r="B8040" s="15" t="s">
        <v>867</v>
      </c>
      <c r="C8040" t="str">
        <f>_xlfn.XLOOKUP($B8040, STANDARDS!$A:$A, STANDARDS!$B:$B,,0,2)</f>
        <v>Tulomozerskaya Fm</v>
      </c>
      <c r="D8040" t="s">
        <v>1057</v>
      </c>
      <c r="E8040" t="s">
        <v>1201</v>
      </c>
      <c r="J8040" s="13">
        <v>2080</v>
      </c>
      <c r="K8040" s="13"/>
      <c r="L8040" s="16"/>
      <c r="M8040" t="s">
        <v>583</v>
      </c>
      <c r="P8040" t="s">
        <v>243</v>
      </c>
      <c r="Q8040">
        <v>8.3000000000000007</v>
      </c>
      <c r="V8040">
        <v>1</v>
      </c>
      <c r="W8040" t="s">
        <v>1371</v>
      </c>
      <c r="X8040" t="s">
        <v>1420</v>
      </c>
    </row>
    <row r="8041" spans="1:24" x14ac:dyDescent="0.3">
      <c r="A8041">
        <v>10565</v>
      </c>
      <c r="B8041" s="15" t="s">
        <v>867</v>
      </c>
      <c r="C8041" t="str">
        <f>_xlfn.XLOOKUP($B8041, STANDARDS!$A:$A, STANDARDS!$B:$B,,0,2)</f>
        <v>Tulomozerskaya Fm</v>
      </c>
      <c r="D8041" t="s">
        <v>1057</v>
      </c>
      <c r="E8041" t="s">
        <v>1201</v>
      </c>
      <c r="J8041" s="13">
        <v>2080</v>
      </c>
      <c r="K8041" s="13"/>
      <c r="L8041" s="16"/>
      <c r="M8041" t="s">
        <v>1338</v>
      </c>
      <c r="P8041" t="s">
        <v>243</v>
      </c>
      <c r="Q8041">
        <v>11.4</v>
      </c>
      <c r="V8041">
        <v>1</v>
      </c>
      <c r="W8041" t="s">
        <v>1371</v>
      </c>
      <c r="X8041" t="s">
        <v>1420</v>
      </c>
    </row>
    <row r="8042" spans="1:24" x14ac:dyDescent="0.3">
      <c r="A8042">
        <v>10566</v>
      </c>
      <c r="B8042" s="15" t="s">
        <v>867</v>
      </c>
      <c r="C8042" t="str">
        <f>_xlfn.XLOOKUP($B8042, STANDARDS!$A:$A, STANDARDS!$B:$B,,0,2)</f>
        <v>Tulomozerskaya Fm</v>
      </c>
      <c r="D8042" t="s">
        <v>1057</v>
      </c>
      <c r="E8042" t="s">
        <v>1201</v>
      </c>
      <c r="J8042" s="13">
        <v>2080</v>
      </c>
      <c r="K8042" s="13"/>
      <c r="L8042" s="16"/>
      <c r="M8042" t="s">
        <v>1338</v>
      </c>
      <c r="P8042" t="s">
        <v>243</v>
      </c>
      <c r="Q8042">
        <v>11.3</v>
      </c>
      <c r="V8042">
        <v>1</v>
      </c>
      <c r="W8042" t="s">
        <v>1371</v>
      </c>
      <c r="X8042" t="s">
        <v>1420</v>
      </c>
    </row>
    <row r="8043" spans="1:24" x14ac:dyDescent="0.3">
      <c r="A8043">
        <v>10567</v>
      </c>
      <c r="B8043" s="15" t="s">
        <v>867</v>
      </c>
      <c r="C8043" t="str">
        <f>_xlfn.XLOOKUP($B8043, STANDARDS!$A:$A, STANDARDS!$B:$B,,0,2)</f>
        <v>Tulomozerskaya Fm</v>
      </c>
      <c r="D8043" t="s">
        <v>1057</v>
      </c>
      <c r="E8043" t="s">
        <v>1201</v>
      </c>
      <c r="J8043" s="13">
        <v>2080</v>
      </c>
      <c r="K8043" s="13"/>
      <c r="L8043" s="16"/>
      <c r="M8043" t="s">
        <v>583</v>
      </c>
      <c r="P8043" t="s">
        <v>243</v>
      </c>
      <c r="Q8043">
        <v>10.6</v>
      </c>
      <c r="V8043">
        <v>1</v>
      </c>
      <c r="W8043" t="s">
        <v>1371</v>
      </c>
      <c r="X8043" t="s">
        <v>1420</v>
      </c>
    </row>
    <row r="8044" spans="1:24" x14ac:dyDescent="0.3">
      <c r="A8044">
        <v>10568</v>
      </c>
      <c r="B8044" s="15" t="s">
        <v>867</v>
      </c>
      <c r="C8044" t="str">
        <f>_xlfn.XLOOKUP($B8044, STANDARDS!$A:$A, STANDARDS!$B:$B,,0,2)</f>
        <v>Tulomozerskaya Fm</v>
      </c>
      <c r="D8044" t="s">
        <v>1057</v>
      </c>
      <c r="E8044" t="s">
        <v>1201</v>
      </c>
      <c r="J8044" s="13">
        <v>2080</v>
      </c>
      <c r="K8044" s="13"/>
      <c r="L8044" s="16"/>
      <c r="M8044" t="s">
        <v>583</v>
      </c>
      <c r="P8044" t="s">
        <v>243</v>
      </c>
      <c r="Q8044">
        <v>10.8</v>
      </c>
      <c r="V8044">
        <v>1</v>
      </c>
      <c r="W8044" t="s">
        <v>1371</v>
      </c>
      <c r="X8044" t="s">
        <v>1420</v>
      </c>
    </row>
    <row r="8045" spans="1:24" x14ac:dyDescent="0.3">
      <c r="A8045">
        <v>10569</v>
      </c>
      <c r="B8045" s="15" t="s">
        <v>867</v>
      </c>
      <c r="C8045" t="str">
        <f>_xlfn.XLOOKUP($B8045, STANDARDS!$A:$A, STANDARDS!$B:$B,,0,2)</f>
        <v>Tulomozerskaya Fm</v>
      </c>
      <c r="D8045" t="s">
        <v>1057</v>
      </c>
      <c r="E8045" t="s">
        <v>1201</v>
      </c>
      <c r="J8045" s="13">
        <v>2080</v>
      </c>
      <c r="K8045" s="13"/>
      <c r="L8045" s="16"/>
      <c r="M8045" t="s">
        <v>1338</v>
      </c>
      <c r="P8045" t="s">
        <v>243</v>
      </c>
      <c r="Q8045">
        <v>9.6999999999999993</v>
      </c>
      <c r="V8045">
        <v>1</v>
      </c>
      <c r="W8045" t="s">
        <v>1371</v>
      </c>
      <c r="X8045" t="s">
        <v>1420</v>
      </c>
    </row>
    <row r="8046" spans="1:24" x14ac:dyDescent="0.3">
      <c r="A8046">
        <v>10570</v>
      </c>
      <c r="B8046" s="15" t="s">
        <v>867</v>
      </c>
      <c r="C8046" t="str">
        <f>_xlfn.XLOOKUP($B8046, STANDARDS!$A:$A, STANDARDS!$B:$B,,0,2)</f>
        <v>Tulomozerskaya Fm</v>
      </c>
      <c r="D8046" t="s">
        <v>1057</v>
      </c>
      <c r="E8046" t="s">
        <v>1201</v>
      </c>
      <c r="J8046" s="13">
        <v>2080</v>
      </c>
      <c r="K8046" s="13"/>
      <c r="L8046" s="16"/>
      <c r="M8046" t="s">
        <v>1338</v>
      </c>
      <c r="P8046" t="s">
        <v>243</v>
      </c>
      <c r="Q8046">
        <v>9.6</v>
      </c>
      <c r="V8046">
        <v>1</v>
      </c>
      <c r="W8046" t="s">
        <v>1371</v>
      </c>
      <c r="X8046" t="s">
        <v>1420</v>
      </c>
    </row>
    <row r="8047" spans="1:24" x14ac:dyDescent="0.3">
      <c r="A8047">
        <v>10571</v>
      </c>
      <c r="B8047" s="15" t="s">
        <v>867</v>
      </c>
      <c r="C8047" t="str">
        <f>_xlfn.XLOOKUP($B8047, STANDARDS!$A:$A, STANDARDS!$B:$B,,0,2)</f>
        <v>Tulomozerskaya Fm</v>
      </c>
      <c r="D8047" t="s">
        <v>1057</v>
      </c>
      <c r="E8047" t="s">
        <v>1201</v>
      </c>
      <c r="J8047" s="13">
        <v>2080</v>
      </c>
      <c r="K8047" s="13"/>
      <c r="L8047" s="16"/>
      <c r="M8047" t="s">
        <v>583</v>
      </c>
      <c r="P8047" t="s">
        <v>243</v>
      </c>
      <c r="Q8047">
        <v>10.9</v>
      </c>
      <c r="V8047">
        <v>1</v>
      </c>
      <c r="W8047" t="s">
        <v>1371</v>
      </c>
      <c r="X8047" t="s">
        <v>1420</v>
      </c>
    </row>
    <row r="8048" spans="1:24" x14ac:dyDescent="0.3">
      <c r="A8048">
        <v>10572</v>
      </c>
      <c r="B8048" s="15" t="s">
        <v>867</v>
      </c>
      <c r="C8048" t="str">
        <f>_xlfn.XLOOKUP($B8048, STANDARDS!$A:$A, STANDARDS!$B:$B,,0,2)</f>
        <v>Tulomozerskaya Fm</v>
      </c>
      <c r="D8048" t="s">
        <v>1057</v>
      </c>
      <c r="E8048" t="s">
        <v>1201</v>
      </c>
      <c r="J8048" s="13">
        <v>2080</v>
      </c>
      <c r="K8048" s="13"/>
      <c r="L8048" s="16"/>
      <c r="M8048" t="s">
        <v>1338</v>
      </c>
      <c r="P8048" t="s">
        <v>243</v>
      </c>
      <c r="Q8048">
        <v>9</v>
      </c>
      <c r="V8048">
        <v>1</v>
      </c>
      <c r="W8048" t="s">
        <v>1371</v>
      </c>
      <c r="X8048" t="s">
        <v>1420</v>
      </c>
    </row>
    <row r="8049" spans="1:24" x14ac:dyDescent="0.3">
      <c r="A8049">
        <v>10573</v>
      </c>
      <c r="B8049" s="15" t="s">
        <v>867</v>
      </c>
      <c r="C8049" t="str">
        <f>_xlfn.XLOOKUP($B8049, STANDARDS!$A:$A, STANDARDS!$B:$B,,0,2)</f>
        <v>Tulomozerskaya Fm</v>
      </c>
      <c r="D8049" t="s">
        <v>1057</v>
      </c>
      <c r="E8049" t="s">
        <v>1201</v>
      </c>
      <c r="J8049" s="13">
        <v>2080</v>
      </c>
      <c r="K8049" s="13"/>
      <c r="L8049" s="16"/>
      <c r="M8049" t="s">
        <v>1338</v>
      </c>
      <c r="P8049" t="s">
        <v>243</v>
      </c>
      <c r="Q8049">
        <v>9.9</v>
      </c>
      <c r="V8049">
        <v>1</v>
      </c>
      <c r="W8049" t="s">
        <v>1371</v>
      </c>
      <c r="X8049" t="s">
        <v>1420</v>
      </c>
    </row>
    <row r="8050" spans="1:24" x14ac:dyDescent="0.3">
      <c r="A8050">
        <v>10574</v>
      </c>
      <c r="B8050" s="15" t="s">
        <v>867</v>
      </c>
      <c r="C8050" t="str">
        <f>_xlfn.XLOOKUP($B8050, STANDARDS!$A:$A, STANDARDS!$B:$B,,0,2)</f>
        <v>Tulomozerskaya Fm</v>
      </c>
      <c r="D8050" t="s">
        <v>1057</v>
      </c>
      <c r="E8050" t="s">
        <v>1201</v>
      </c>
      <c r="J8050" s="13">
        <v>2080</v>
      </c>
      <c r="K8050" s="13"/>
      <c r="L8050" s="16"/>
      <c r="M8050" t="s">
        <v>1336</v>
      </c>
      <c r="P8050" t="s">
        <v>243</v>
      </c>
      <c r="Q8050">
        <v>11.2</v>
      </c>
      <c r="V8050">
        <v>1</v>
      </c>
      <c r="W8050" t="s">
        <v>1371</v>
      </c>
      <c r="X8050" t="s">
        <v>1420</v>
      </c>
    </row>
    <row r="8051" spans="1:24" x14ac:dyDescent="0.3">
      <c r="A8051">
        <v>10575</v>
      </c>
      <c r="B8051" s="15" t="s">
        <v>867</v>
      </c>
      <c r="C8051" t="str">
        <f>_xlfn.XLOOKUP($B8051, STANDARDS!$A:$A, STANDARDS!$B:$B,,0,2)</f>
        <v>Tulomozerskaya Fm</v>
      </c>
      <c r="D8051" t="s">
        <v>1057</v>
      </c>
      <c r="E8051" t="s">
        <v>1201</v>
      </c>
      <c r="J8051" s="13">
        <v>2080</v>
      </c>
      <c r="K8051" s="13"/>
      <c r="L8051" s="16"/>
      <c r="M8051" t="s">
        <v>1338</v>
      </c>
      <c r="P8051" t="s">
        <v>243</v>
      </c>
      <c r="Q8051">
        <v>9.1999999999999993</v>
      </c>
      <c r="V8051">
        <v>1</v>
      </c>
      <c r="W8051" t="s">
        <v>1371</v>
      </c>
      <c r="X8051" t="s">
        <v>1420</v>
      </c>
    </row>
    <row r="8052" spans="1:24" x14ac:dyDescent="0.3">
      <c r="A8052">
        <v>10576</v>
      </c>
      <c r="B8052" s="15" t="s">
        <v>867</v>
      </c>
      <c r="C8052" t="str">
        <f>_xlfn.XLOOKUP($B8052, STANDARDS!$A:$A, STANDARDS!$B:$B,,0,2)</f>
        <v>Tulomozerskaya Fm</v>
      </c>
      <c r="D8052" t="s">
        <v>1057</v>
      </c>
      <c r="E8052" t="s">
        <v>1201</v>
      </c>
      <c r="J8052" s="13">
        <v>2080</v>
      </c>
      <c r="K8052" s="13"/>
      <c r="L8052" s="16"/>
      <c r="M8052" t="s">
        <v>1336</v>
      </c>
      <c r="P8052" t="s">
        <v>243</v>
      </c>
      <c r="Q8052">
        <v>9</v>
      </c>
      <c r="V8052">
        <v>1</v>
      </c>
      <c r="W8052" t="s">
        <v>1371</v>
      </c>
      <c r="X8052" t="s">
        <v>1420</v>
      </c>
    </row>
    <row r="8053" spans="1:24" x14ac:dyDescent="0.3">
      <c r="A8053">
        <v>10577</v>
      </c>
      <c r="B8053" s="15" t="s">
        <v>867</v>
      </c>
      <c r="C8053" t="str">
        <f>_xlfn.XLOOKUP($B8053, STANDARDS!$A:$A, STANDARDS!$B:$B,,0,2)</f>
        <v>Tulomozerskaya Fm</v>
      </c>
      <c r="D8053" t="s">
        <v>1057</v>
      </c>
      <c r="E8053" t="s">
        <v>1201</v>
      </c>
      <c r="J8053" s="13">
        <v>2080</v>
      </c>
      <c r="K8053" s="13"/>
      <c r="L8053" s="16"/>
      <c r="M8053" t="s">
        <v>1338</v>
      </c>
      <c r="P8053" t="s">
        <v>243</v>
      </c>
      <c r="Q8053">
        <v>9.1999999999999993</v>
      </c>
      <c r="V8053">
        <v>1</v>
      </c>
      <c r="W8053" t="s">
        <v>1371</v>
      </c>
      <c r="X8053" t="s">
        <v>1420</v>
      </c>
    </row>
    <row r="8054" spans="1:24" x14ac:dyDescent="0.3">
      <c r="A8054">
        <v>10578</v>
      </c>
      <c r="B8054" s="15" t="s">
        <v>867</v>
      </c>
      <c r="C8054" t="str">
        <f>_xlfn.XLOOKUP($B8054, STANDARDS!$A:$A, STANDARDS!$B:$B,,0,2)</f>
        <v>Tulomozerskaya Fm</v>
      </c>
      <c r="D8054" t="s">
        <v>1057</v>
      </c>
      <c r="E8054" t="s">
        <v>1201</v>
      </c>
      <c r="J8054" s="13">
        <v>2080</v>
      </c>
      <c r="K8054" s="13"/>
      <c r="L8054" s="16"/>
      <c r="M8054" t="s">
        <v>1338</v>
      </c>
      <c r="P8054" t="s">
        <v>243</v>
      </c>
      <c r="Q8054">
        <v>9.1</v>
      </c>
      <c r="V8054">
        <v>1</v>
      </c>
      <c r="W8054" t="s">
        <v>1371</v>
      </c>
      <c r="X8054" t="s">
        <v>1420</v>
      </c>
    </row>
    <row r="8055" spans="1:24" x14ac:dyDescent="0.3">
      <c r="A8055">
        <v>10579</v>
      </c>
      <c r="B8055" s="15" t="s">
        <v>867</v>
      </c>
      <c r="C8055" t="str">
        <f>_xlfn.XLOOKUP($B8055, STANDARDS!$A:$A, STANDARDS!$B:$B,,0,2)</f>
        <v>Tulomozerskaya Fm</v>
      </c>
      <c r="D8055" t="s">
        <v>1057</v>
      </c>
      <c r="E8055" t="s">
        <v>1201</v>
      </c>
      <c r="J8055" s="13">
        <v>2080</v>
      </c>
      <c r="K8055" s="13"/>
      <c r="L8055" s="16"/>
      <c r="M8055" t="s">
        <v>1338</v>
      </c>
      <c r="P8055" t="s">
        <v>243</v>
      </c>
      <c r="Q8055">
        <v>9.3000000000000007</v>
      </c>
      <c r="V8055">
        <v>1</v>
      </c>
      <c r="W8055" t="s">
        <v>1371</v>
      </c>
      <c r="X8055" t="s">
        <v>1420</v>
      </c>
    </row>
    <row r="8056" spans="1:24" x14ac:dyDescent="0.3">
      <c r="A8056">
        <v>10580</v>
      </c>
      <c r="B8056" s="15" t="s">
        <v>867</v>
      </c>
      <c r="C8056" t="str">
        <f>_xlfn.XLOOKUP($B8056, STANDARDS!$A:$A, STANDARDS!$B:$B,,0,2)</f>
        <v>Tulomozerskaya Fm</v>
      </c>
      <c r="D8056" t="s">
        <v>1057</v>
      </c>
      <c r="E8056" t="s">
        <v>1201</v>
      </c>
      <c r="J8056" s="13">
        <v>2080</v>
      </c>
      <c r="K8056" s="13"/>
      <c r="L8056" s="16"/>
      <c r="M8056" t="s">
        <v>1336</v>
      </c>
      <c r="P8056" t="s">
        <v>243</v>
      </c>
      <c r="Q8056">
        <v>9.4</v>
      </c>
      <c r="V8056">
        <v>1</v>
      </c>
      <c r="W8056" t="s">
        <v>1371</v>
      </c>
      <c r="X8056" t="s">
        <v>1420</v>
      </c>
    </row>
    <row r="8057" spans="1:24" x14ac:dyDescent="0.3">
      <c r="A8057">
        <v>10581</v>
      </c>
      <c r="B8057" s="15" t="s">
        <v>867</v>
      </c>
      <c r="C8057" t="str">
        <f>_xlfn.XLOOKUP($B8057, STANDARDS!$A:$A, STANDARDS!$B:$B,,0,2)</f>
        <v>Tulomozerskaya Fm</v>
      </c>
      <c r="D8057" t="s">
        <v>1057</v>
      </c>
      <c r="E8057" t="s">
        <v>1201</v>
      </c>
      <c r="J8057" s="13">
        <v>2080</v>
      </c>
      <c r="K8057" s="13"/>
      <c r="L8057" s="16"/>
      <c r="M8057" t="s">
        <v>1336</v>
      </c>
      <c r="P8057" t="s">
        <v>243</v>
      </c>
      <c r="Q8057">
        <v>9.6</v>
      </c>
      <c r="V8057">
        <v>1</v>
      </c>
      <c r="W8057" t="s">
        <v>1371</v>
      </c>
      <c r="X8057" t="s">
        <v>1420</v>
      </c>
    </row>
    <row r="8058" spans="1:24" x14ac:dyDescent="0.3">
      <c r="A8058">
        <v>10582</v>
      </c>
      <c r="B8058" s="15" t="s">
        <v>867</v>
      </c>
      <c r="C8058" t="str">
        <f>_xlfn.XLOOKUP($B8058, STANDARDS!$A:$A, STANDARDS!$B:$B,,0,2)</f>
        <v>Tulomozerskaya Fm</v>
      </c>
      <c r="D8058" t="s">
        <v>1057</v>
      </c>
      <c r="E8058" t="s">
        <v>1201</v>
      </c>
      <c r="J8058" s="13">
        <v>2080</v>
      </c>
      <c r="K8058" s="13"/>
      <c r="L8058" s="16"/>
      <c r="M8058" t="s">
        <v>1338</v>
      </c>
      <c r="P8058" t="s">
        <v>243</v>
      </c>
      <c r="Q8058">
        <v>9.5</v>
      </c>
      <c r="V8058">
        <v>1</v>
      </c>
      <c r="W8058" t="s">
        <v>1371</v>
      </c>
      <c r="X8058" t="s">
        <v>1420</v>
      </c>
    </row>
    <row r="8059" spans="1:24" x14ac:dyDescent="0.3">
      <c r="A8059">
        <v>10583</v>
      </c>
      <c r="B8059" s="15" t="s">
        <v>867</v>
      </c>
      <c r="C8059" t="str">
        <f>_xlfn.XLOOKUP($B8059, STANDARDS!$A:$A, STANDARDS!$B:$B,,0,2)</f>
        <v>Tulomozerskaya Fm</v>
      </c>
      <c r="D8059" t="s">
        <v>1057</v>
      </c>
      <c r="E8059" t="s">
        <v>1201</v>
      </c>
      <c r="J8059" s="13">
        <v>2080</v>
      </c>
      <c r="K8059" s="13"/>
      <c r="L8059" s="16"/>
      <c r="M8059" t="s">
        <v>1336</v>
      </c>
      <c r="P8059" t="s">
        <v>243</v>
      </c>
      <c r="Q8059">
        <v>11.3</v>
      </c>
      <c r="V8059">
        <v>1</v>
      </c>
      <c r="W8059" t="s">
        <v>1371</v>
      </c>
      <c r="X8059" t="s">
        <v>1420</v>
      </c>
    </row>
    <row r="8060" spans="1:24" x14ac:dyDescent="0.3">
      <c r="A8060">
        <v>10584</v>
      </c>
      <c r="B8060" s="15" t="s">
        <v>868</v>
      </c>
      <c r="C8060" t="str">
        <f>_xlfn.XLOOKUP($B8060, STANDARDS!$A:$A, STANDARDS!$B:$B,,0,2)</f>
        <v>Sokumfjell Gp</v>
      </c>
      <c r="D8060" t="s">
        <v>1055</v>
      </c>
      <c r="E8060" t="s">
        <v>1202</v>
      </c>
      <c r="J8060" s="13">
        <v>700</v>
      </c>
      <c r="K8060" s="13"/>
      <c r="L8060" s="16"/>
      <c r="M8060" t="s">
        <v>1335</v>
      </c>
      <c r="P8060" t="s">
        <v>243</v>
      </c>
      <c r="Q8060">
        <v>4</v>
      </c>
      <c r="V8060">
        <v>1</v>
      </c>
      <c r="W8060" t="s">
        <v>1371</v>
      </c>
      <c r="X8060" t="s">
        <v>1421</v>
      </c>
    </row>
    <row r="8061" spans="1:24" x14ac:dyDescent="0.3">
      <c r="A8061">
        <v>10585</v>
      </c>
      <c r="B8061" s="15" t="s">
        <v>869</v>
      </c>
      <c r="C8061" t="str">
        <f>_xlfn.XLOOKUP($B8061, STANDARDS!$A:$A, STANDARDS!$B:$B,,0,2)</f>
        <v>Sokumfjell Gp</v>
      </c>
      <c r="D8061" t="s">
        <v>1055</v>
      </c>
      <c r="E8061" t="s">
        <v>1202</v>
      </c>
      <c r="J8061" s="13">
        <v>700</v>
      </c>
      <c r="K8061" s="13"/>
      <c r="L8061" s="16"/>
      <c r="M8061" t="s">
        <v>1335</v>
      </c>
      <c r="P8061" t="s">
        <v>243</v>
      </c>
      <c r="Q8061">
        <v>4</v>
      </c>
      <c r="V8061">
        <v>1</v>
      </c>
      <c r="W8061" t="s">
        <v>1371</v>
      </c>
      <c r="X8061" t="s">
        <v>1421</v>
      </c>
    </row>
    <row r="8062" spans="1:24" x14ac:dyDescent="0.3">
      <c r="A8062">
        <v>10586</v>
      </c>
      <c r="B8062" s="15" t="s">
        <v>869</v>
      </c>
      <c r="C8062" t="str">
        <f>_xlfn.XLOOKUP($B8062, STANDARDS!$A:$A, STANDARDS!$B:$B,,0,2)</f>
        <v>Sokumfjell Gp</v>
      </c>
      <c r="D8062" t="s">
        <v>1055</v>
      </c>
      <c r="E8062" t="s">
        <v>1202</v>
      </c>
      <c r="J8062" s="13">
        <v>700</v>
      </c>
      <c r="K8062" s="13"/>
      <c r="L8062" s="16"/>
      <c r="M8062" t="s">
        <v>1335</v>
      </c>
      <c r="P8062" t="s">
        <v>243</v>
      </c>
      <c r="Q8062">
        <v>4.7</v>
      </c>
      <c r="V8062">
        <v>1</v>
      </c>
      <c r="W8062" t="s">
        <v>1371</v>
      </c>
      <c r="X8062" t="s">
        <v>1421</v>
      </c>
    </row>
    <row r="8063" spans="1:24" x14ac:dyDescent="0.3">
      <c r="A8063">
        <v>10587</v>
      </c>
      <c r="B8063" s="15" t="s">
        <v>869</v>
      </c>
      <c r="C8063" t="str">
        <f>_xlfn.XLOOKUP($B8063, STANDARDS!$A:$A, STANDARDS!$B:$B,,0,2)</f>
        <v>Sokumfjell Gp</v>
      </c>
      <c r="D8063" t="s">
        <v>1055</v>
      </c>
      <c r="E8063" t="s">
        <v>1202</v>
      </c>
      <c r="J8063" s="13">
        <v>700</v>
      </c>
      <c r="K8063" s="13"/>
      <c r="L8063" s="16"/>
      <c r="M8063" t="s">
        <v>1335</v>
      </c>
      <c r="P8063" t="s">
        <v>243</v>
      </c>
      <c r="Q8063">
        <v>4.9000000000000004</v>
      </c>
      <c r="V8063">
        <v>1</v>
      </c>
      <c r="W8063" t="s">
        <v>1371</v>
      </c>
      <c r="X8063" t="s">
        <v>1421</v>
      </c>
    </row>
    <row r="8064" spans="1:24" x14ac:dyDescent="0.3">
      <c r="A8064">
        <v>10588</v>
      </c>
      <c r="B8064" s="15" t="s">
        <v>868</v>
      </c>
      <c r="C8064" t="str">
        <f>_xlfn.XLOOKUP($B8064, STANDARDS!$A:$A, STANDARDS!$B:$B,,0,2)</f>
        <v>Sokumfjell Gp</v>
      </c>
      <c r="D8064" t="s">
        <v>1055</v>
      </c>
      <c r="E8064" t="s">
        <v>1202</v>
      </c>
      <c r="J8064" s="13">
        <v>700</v>
      </c>
      <c r="K8064" s="13"/>
      <c r="L8064" s="16"/>
      <c r="M8064" t="s">
        <v>1335</v>
      </c>
      <c r="P8064" t="s">
        <v>243</v>
      </c>
      <c r="Q8064">
        <v>4.2</v>
      </c>
      <c r="V8064">
        <v>1</v>
      </c>
      <c r="W8064" t="s">
        <v>1371</v>
      </c>
      <c r="X8064" t="s">
        <v>1421</v>
      </c>
    </row>
    <row r="8065" spans="1:24" x14ac:dyDescent="0.3">
      <c r="A8065">
        <v>10589</v>
      </c>
      <c r="B8065" s="15" t="s">
        <v>869</v>
      </c>
      <c r="C8065" t="str">
        <f>_xlfn.XLOOKUP($B8065, STANDARDS!$A:$A, STANDARDS!$B:$B,,0,2)</f>
        <v>Sokumfjell Gp</v>
      </c>
      <c r="D8065" t="s">
        <v>1055</v>
      </c>
      <c r="E8065" t="s">
        <v>1202</v>
      </c>
      <c r="J8065" s="13">
        <v>700</v>
      </c>
      <c r="K8065" s="13"/>
      <c r="L8065" s="16"/>
      <c r="M8065" t="s">
        <v>1335</v>
      </c>
      <c r="P8065" t="s">
        <v>243</v>
      </c>
      <c r="Q8065">
        <v>5.6</v>
      </c>
      <c r="V8065">
        <v>1</v>
      </c>
      <c r="W8065" t="s">
        <v>1371</v>
      </c>
      <c r="X8065" t="s">
        <v>1421</v>
      </c>
    </row>
    <row r="8066" spans="1:24" x14ac:dyDescent="0.3">
      <c r="A8066">
        <v>10590</v>
      </c>
      <c r="B8066" s="15" t="s">
        <v>868</v>
      </c>
      <c r="C8066" t="str">
        <f>_xlfn.XLOOKUP($B8066, STANDARDS!$A:$A, STANDARDS!$B:$B,,0,2)</f>
        <v>Sokumfjell Gp</v>
      </c>
      <c r="D8066" t="s">
        <v>1055</v>
      </c>
      <c r="E8066" t="s">
        <v>1202</v>
      </c>
      <c r="J8066" s="13">
        <v>700</v>
      </c>
      <c r="K8066" s="13"/>
      <c r="L8066" s="16"/>
      <c r="M8066" t="s">
        <v>1335</v>
      </c>
      <c r="P8066" t="s">
        <v>243</v>
      </c>
      <c r="Q8066">
        <v>7.1</v>
      </c>
      <c r="V8066">
        <v>1</v>
      </c>
      <c r="W8066" t="s">
        <v>1371</v>
      </c>
      <c r="X8066" t="s">
        <v>1421</v>
      </c>
    </row>
    <row r="8067" spans="1:24" x14ac:dyDescent="0.3">
      <c r="A8067">
        <v>10591</v>
      </c>
      <c r="B8067" s="15" t="s">
        <v>868</v>
      </c>
      <c r="C8067" t="str">
        <f>_xlfn.XLOOKUP($B8067, STANDARDS!$A:$A, STANDARDS!$B:$B,,0,2)</f>
        <v>Sokumfjell Gp</v>
      </c>
      <c r="D8067" t="s">
        <v>1055</v>
      </c>
      <c r="E8067" t="s">
        <v>1202</v>
      </c>
      <c r="J8067" s="13">
        <v>700</v>
      </c>
      <c r="K8067" s="13"/>
      <c r="L8067" s="16"/>
      <c r="M8067" t="s">
        <v>1335</v>
      </c>
      <c r="P8067" t="s">
        <v>243</v>
      </c>
      <c r="Q8067">
        <v>7.2</v>
      </c>
      <c r="V8067">
        <v>1</v>
      </c>
      <c r="W8067" t="s">
        <v>1371</v>
      </c>
      <c r="X8067" t="s">
        <v>1421</v>
      </c>
    </row>
    <row r="8068" spans="1:24" x14ac:dyDescent="0.3">
      <c r="A8068">
        <v>10592</v>
      </c>
      <c r="B8068" s="15" t="s">
        <v>868</v>
      </c>
      <c r="C8068" t="str">
        <f>_xlfn.XLOOKUP($B8068, STANDARDS!$A:$A, STANDARDS!$B:$B,,0,2)</f>
        <v>Sokumfjell Gp</v>
      </c>
      <c r="D8068" t="s">
        <v>1055</v>
      </c>
      <c r="E8068" t="s">
        <v>1202</v>
      </c>
      <c r="J8068" s="13">
        <v>700</v>
      </c>
      <c r="K8068" s="13"/>
      <c r="L8068" s="16"/>
      <c r="M8068" t="s">
        <v>1335</v>
      </c>
      <c r="P8068" t="s">
        <v>243</v>
      </c>
      <c r="Q8068">
        <v>1.3</v>
      </c>
      <c r="V8068">
        <v>1</v>
      </c>
      <c r="W8068" t="s">
        <v>1371</v>
      </c>
      <c r="X8068" t="s">
        <v>1421</v>
      </c>
    </row>
    <row r="8069" spans="1:24" x14ac:dyDescent="0.3">
      <c r="A8069">
        <v>10593</v>
      </c>
      <c r="B8069" s="15" t="s">
        <v>870</v>
      </c>
      <c r="C8069" t="str">
        <f>_xlfn.XLOOKUP($B8069, STANDARDS!$A:$A, STANDARDS!$B:$B,,0,2)</f>
        <v>Sokumfjell Gp</v>
      </c>
      <c r="D8069" t="s">
        <v>1055</v>
      </c>
      <c r="E8069" t="s">
        <v>1202</v>
      </c>
      <c r="J8069" s="13">
        <v>700</v>
      </c>
      <c r="K8069" s="13"/>
      <c r="L8069" s="16"/>
      <c r="M8069" t="s">
        <v>1335</v>
      </c>
      <c r="P8069" t="s">
        <v>243</v>
      </c>
      <c r="Q8069">
        <v>4.5999999999999996</v>
      </c>
      <c r="V8069">
        <v>1</v>
      </c>
      <c r="W8069" t="s">
        <v>1371</v>
      </c>
      <c r="X8069" t="s">
        <v>1421</v>
      </c>
    </row>
    <row r="8070" spans="1:24" x14ac:dyDescent="0.3">
      <c r="A8070">
        <v>10594</v>
      </c>
      <c r="B8070" s="15" t="s">
        <v>869</v>
      </c>
      <c r="C8070" t="str">
        <f>_xlfn.XLOOKUP($B8070, STANDARDS!$A:$A, STANDARDS!$B:$B,,0,2)</f>
        <v>Sokumfjell Gp</v>
      </c>
      <c r="D8070" t="s">
        <v>1055</v>
      </c>
      <c r="E8070" t="s">
        <v>1202</v>
      </c>
      <c r="J8070" s="13">
        <v>700</v>
      </c>
      <c r="K8070" s="13"/>
      <c r="L8070" s="16"/>
      <c r="M8070" t="s">
        <v>1335</v>
      </c>
      <c r="P8070" t="s">
        <v>243</v>
      </c>
      <c r="Q8070">
        <v>2.9</v>
      </c>
      <c r="V8070">
        <v>1</v>
      </c>
      <c r="W8070" t="s">
        <v>1371</v>
      </c>
      <c r="X8070" t="s">
        <v>1421</v>
      </c>
    </row>
    <row r="8071" spans="1:24" x14ac:dyDescent="0.3">
      <c r="A8071">
        <v>10595</v>
      </c>
      <c r="B8071" s="15" t="s">
        <v>869</v>
      </c>
      <c r="C8071" t="str">
        <f>_xlfn.XLOOKUP($B8071, STANDARDS!$A:$A, STANDARDS!$B:$B,,0,2)</f>
        <v>Sokumfjell Gp</v>
      </c>
      <c r="D8071" t="s">
        <v>1055</v>
      </c>
      <c r="E8071" t="s">
        <v>1202</v>
      </c>
      <c r="J8071" s="13">
        <v>700</v>
      </c>
      <c r="K8071" s="13"/>
      <c r="L8071" s="16"/>
      <c r="M8071" t="s">
        <v>1335</v>
      </c>
      <c r="P8071" t="s">
        <v>243</v>
      </c>
      <c r="Q8071">
        <v>5.2</v>
      </c>
      <c r="V8071">
        <v>1</v>
      </c>
      <c r="W8071" t="s">
        <v>1371</v>
      </c>
      <c r="X8071" t="s">
        <v>1421</v>
      </c>
    </row>
    <row r="8072" spans="1:24" x14ac:dyDescent="0.3">
      <c r="A8072">
        <v>10596</v>
      </c>
      <c r="B8072" s="15" t="s">
        <v>869</v>
      </c>
      <c r="C8072" t="str">
        <f>_xlfn.XLOOKUP($B8072, STANDARDS!$A:$A, STANDARDS!$B:$B,,0,2)</f>
        <v>Sokumfjell Gp</v>
      </c>
      <c r="D8072" t="s">
        <v>1055</v>
      </c>
      <c r="E8072" t="s">
        <v>1202</v>
      </c>
      <c r="J8072" s="13">
        <v>700</v>
      </c>
      <c r="K8072" s="13"/>
      <c r="L8072" s="16"/>
      <c r="M8072" t="s">
        <v>1335</v>
      </c>
      <c r="P8072" t="s">
        <v>243</v>
      </c>
      <c r="Q8072">
        <v>5.7</v>
      </c>
      <c r="V8072">
        <v>1</v>
      </c>
      <c r="W8072" t="s">
        <v>1371</v>
      </c>
      <c r="X8072" t="s">
        <v>1421</v>
      </c>
    </row>
    <row r="8073" spans="1:24" x14ac:dyDescent="0.3">
      <c r="A8073">
        <v>10597</v>
      </c>
      <c r="B8073" s="15" t="s">
        <v>869</v>
      </c>
      <c r="C8073" t="str">
        <f>_xlfn.XLOOKUP($B8073, STANDARDS!$A:$A, STANDARDS!$B:$B,,0,2)</f>
        <v>Sokumfjell Gp</v>
      </c>
      <c r="D8073" t="s">
        <v>1055</v>
      </c>
      <c r="E8073" t="s">
        <v>1202</v>
      </c>
      <c r="J8073" s="13">
        <v>700</v>
      </c>
      <c r="K8073" s="13"/>
      <c r="L8073" s="16"/>
      <c r="M8073" t="s">
        <v>1335</v>
      </c>
      <c r="P8073" t="s">
        <v>243</v>
      </c>
      <c r="Q8073">
        <v>4</v>
      </c>
      <c r="V8073">
        <v>1</v>
      </c>
      <c r="W8073" t="s">
        <v>1371</v>
      </c>
      <c r="X8073" t="s">
        <v>1421</v>
      </c>
    </row>
    <row r="8074" spans="1:24" x14ac:dyDescent="0.3">
      <c r="A8074">
        <v>10598</v>
      </c>
      <c r="B8074" s="15" t="s">
        <v>868</v>
      </c>
      <c r="C8074" t="str">
        <f>_xlfn.XLOOKUP($B8074, STANDARDS!$A:$A, STANDARDS!$B:$B,,0,2)</f>
        <v>Sokumfjell Gp</v>
      </c>
      <c r="D8074" t="s">
        <v>1055</v>
      </c>
      <c r="E8074" t="s">
        <v>1202</v>
      </c>
      <c r="J8074" s="13">
        <v>700</v>
      </c>
      <c r="K8074" s="13"/>
      <c r="L8074" s="16"/>
      <c r="M8074" t="s">
        <v>1335</v>
      </c>
      <c r="P8074" t="s">
        <v>243</v>
      </c>
      <c r="Q8074">
        <v>7.2</v>
      </c>
      <c r="V8074">
        <v>1</v>
      </c>
      <c r="W8074" t="s">
        <v>1371</v>
      </c>
      <c r="X8074" t="s">
        <v>1421</v>
      </c>
    </row>
    <row r="8075" spans="1:24" x14ac:dyDescent="0.3">
      <c r="A8075">
        <v>10599</v>
      </c>
      <c r="B8075" s="15" t="s">
        <v>869</v>
      </c>
      <c r="C8075" t="str">
        <f>_xlfn.XLOOKUP($B8075, STANDARDS!$A:$A, STANDARDS!$B:$B,,0,2)</f>
        <v>Sokumfjell Gp</v>
      </c>
      <c r="D8075" t="s">
        <v>1055</v>
      </c>
      <c r="E8075" t="s">
        <v>1202</v>
      </c>
      <c r="J8075" s="13">
        <v>700</v>
      </c>
      <c r="K8075" s="13"/>
      <c r="L8075" s="16"/>
      <c r="M8075" t="s">
        <v>1335</v>
      </c>
      <c r="P8075" t="s">
        <v>243</v>
      </c>
      <c r="Q8075">
        <v>5.5</v>
      </c>
      <c r="V8075">
        <v>1</v>
      </c>
      <c r="W8075" t="s">
        <v>1371</v>
      </c>
      <c r="X8075" t="s">
        <v>1421</v>
      </c>
    </row>
    <row r="8076" spans="1:24" x14ac:dyDescent="0.3">
      <c r="A8076">
        <v>10600</v>
      </c>
      <c r="B8076" s="15" t="s">
        <v>868</v>
      </c>
      <c r="C8076" t="str">
        <f>_xlfn.XLOOKUP($B8076, STANDARDS!$A:$A, STANDARDS!$B:$B,,0,2)</f>
        <v>Sokumfjell Gp</v>
      </c>
      <c r="D8076" t="s">
        <v>1055</v>
      </c>
      <c r="E8076" t="s">
        <v>1202</v>
      </c>
      <c r="J8076" s="13">
        <v>700</v>
      </c>
      <c r="K8076" s="13"/>
      <c r="L8076" s="16"/>
      <c r="M8076" t="s">
        <v>1335</v>
      </c>
      <c r="P8076" t="s">
        <v>243</v>
      </c>
      <c r="Q8076">
        <v>6.8</v>
      </c>
      <c r="V8076">
        <v>1</v>
      </c>
      <c r="W8076" t="s">
        <v>1371</v>
      </c>
      <c r="X8076" t="s">
        <v>1421</v>
      </c>
    </row>
    <row r="8077" spans="1:24" x14ac:dyDescent="0.3">
      <c r="A8077">
        <v>10601</v>
      </c>
      <c r="B8077" s="15" t="s">
        <v>868</v>
      </c>
      <c r="C8077" t="str">
        <f>_xlfn.XLOOKUP($B8077, STANDARDS!$A:$A, STANDARDS!$B:$B,,0,2)</f>
        <v>Sokumfjell Gp</v>
      </c>
      <c r="D8077" t="s">
        <v>1055</v>
      </c>
      <c r="E8077" t="s">
        <v>1202</v>
      </c>
      <c r="J8077" s="13">
        <v>700</v>
      </c>
      <c r="K8077" s="13"/>
      <c r="L8077" s="16"/>
      <c r="M8077" t="s">
        <v>1335</v>
      </c>
      <c r="P8077" t="s">
        <v>243</v>
      </c>
      <c r="Q8077">
        <v>8.1</v>
      </c>
      <c r="V8077">
        <v>1</v>
      </c>
      <c r="W8077" t="s">
        <v>1371</v>
      </c>
      <c r="X8077" t="s">
        <v>1421</v>
      </c>
    </row>
    <row r="8078" spans="1:24" x14ac:dyDescent="0.3">
      <c r="A8078">
        <v>10602</v>
      </c>
      <c r="B8078" s="15" t="s">
        <v>868</v>
      </c>
      <c r="C8078" t="str">
        <f>_xlfn.XLOOKUP($B8078, STANDARDS!$A:$A, STANDARDS!$B:$B,,0,2)</f>
        <v>Sokumfjell Gp</v>
      </c>
      <c r="D8078" t="s">
        <v>1055</v>
      </c>
      <c r="E8078" t="s">
        <v>1202</v>
      </c>
      <c r="J8078" s="13">
        <v>700</v>
      </c>
      <c r="K8078" s="13"/>
      <c r="L8078" s="16"/>
      <c r="M8078" t="s">
        <v>1335</v>
      </c>
      <c r="P8078" t="s">
        <v>243</v>
      </c>
      <c r="Q8078">
        <v>7.5</v>
      </c>
      <c r="V8078">
        <v>1</v>
      </c>
      <c r="W8078" t="s">
        <v>1371</v>
      </c>
      <c r="X8078" t="s">
        <v>1421</v>
      </c>
    </row>
    <row r="8079" spans="1:24" x14ac:dyDescent="0.3">
      <c r="A8079">
        <v>10603</v>
      </c>
      <c r="B8079" s="15" t="s">
        <v>871</v>
      </c>
      <c r="C8079" t="str">
        <f>_xlfn.XLOOKUP($B8079, STANDARDS!$A:$A, STANDARDS!$B:$B,,0,2)</f>
        <v>Sokumfjell Gp</v>
      </c>
      <c r="D8079" t="s">
        <v>1055</v>
      </c>
      <c r="E8079" t="s">
        <v>1202</v>
      </c>
      <c r="J8079" s="13">
        <v>700</v>
      </c>
      <c r="K8079" s="13"/>
      <c r="L8079" s="16"/>
      <c r="M8079" t="s">
        <v>1335</v>
      </c>
      <c r="P8079" t="s">
        <v>243</v>
      </c>
      <c r="Q8079">
        <v>8.3000000000000007</v>
      </c>
      <c r="V8079">
        <v>1</v>
      </c>
      <c r="W8079" t="s">
        <v>1371</v>
      </c>
      <c r="X8079" t="s">
        <v>1421</v>
      </c>
    </row>
    <row r="8080" spans="1:24" x14ac:dyDescent="0.3">
      <c r="A8080">
        <v>10604</v>
      </c>
      <c r="B8080" s="15" t="s">
        <v>868</v>
      </c>
      <c r="C8080" t="str">
        <f>_xlfn.XLOOKUP($B8080, STANDARDS!$A:$A, STANDARDS!$B:$B,,0,2)</f>
        <v>Sokumfjell Gp</v>
      </c>
      <c r="D8080" t="s">
        <v>1055</v>
      </c>
      <c r="E8080" t="s">
        <v>1202</v>
      </c>
      <c r="J8080" s="13">
        <v>700</v>
      </c>
      <c r="K8080" s="13"/>
      <c r="L8080" s="16"/>
      <c r="M8080" t="s">
        <v>1335</v>
      </c>
      <c r="P8080" t="s">
        <v>243</v>
      </c>
      <c r="Q8080">
        <v>7.1</v>
      </c>
      <c r="V8080">
        <v>1</v>
      </c>
      <c r="W8080" t="s">
        <v>1371</v>
      </c>
      <c r="X8080" t="s">
        <v>1421</v>
      </c>
    </row>
    <row r="8081" spans="1:24" x14ac:dyDescent="0.3">
      <c r="A8081">
        <v>10605</v>
      </c>
      <c r="B8081" s="15" t="s">
        <v>868</v>
      </c>
      <c r="C8081" t="str">
        <f>_xlfn.XLOOKUP($B8081, STANDARDS!$A:$A, STANDARDS!$B:$B,,0,2)</f>
        <v>Sokumfjell Gp</v>
      </c>
      <c r="D8081" t="s">
        <v>1055</v>
      </c>
      <c r="E8081" t="s">
        <v>1202</v>
      </c>
      <c r="J8081" s="13">
        <v>700</v>
      </c>
      <c r="K8081" s="13"/>
      <c r="L8081" s="16"/>
      <c r="M8081" t="s">
        <v>1335</v>
      </c>
      <c r="P8081" t="s">
        <v>243</v>
      </c>
      <c r="Q8081">
        <v>8</v>
      </c>
      <c r="V8081">
        <v>1</v>
      </c>
      <c r="W8081" t="s">
        <v>1371</v>
      </c>
      <c r="X8081" t="s">
        <v>1421</v>
      </c>
    </row>
    <row r="8082" spans="1:24" x14ac:dyDescent="0.3">
      <c r="A8082">
        <v>10606</v>
      </c>
      <c r="B8082" s="15" t="s">
        <v>868</v>
      </c>
      <c r="C8082" t="str">
        <f>_xlfn.XLOOKUP($B8082, STANDARDS!$A:$A, STANDARDS!$B:$B,,0,2)</f>
        <v>Sokumfjell Gp</v>
      </c>
      <c r="D8082" t="s">
        <v>1055</v>
      </c>
      <c r="E8082" t="s">
        <v>1202</v>
      </c>
      <c r="J8082" s="13">
        <v>700</v>
      </c>
      <c r="K8082" s="13"/>
      <c r="L8082" s="16"/>
      <c r="M8082" t="s">
        <v>1335</v>
      </c>
      <c r="P8082" t="s">
        <v>243</v>
      </c>
      <c r="Q8082">
        <v>6.5</v>
      </c>
      <c r="V8082">
        <v>1</v>
      </c>
      <c r="W8082" t="s">
        <v>1371</v>
      </c>
      <c r="X8082" t="s">
        <v>1421</v>
      </c>
    </row>
    <row r="8083" spans="1:24" x14ac:dyDescent="0.3">
      <c r="A8083">
        <v>10607</v>
      </c>
      <c r="B8083" s="15" t="s">
        <v>868</v>
      </c>
      <c r="C8083" t="str">
        <f>_xlfn.XLOOKUP($B8083, STANDARDS!$A:$A, STANDARDS!$B:$B,,0,2)</f>
        <v>Sokumfjell Gp</v>
      </c>
      <c r="D8083" t="s">
        <v>1055</v>
      </c>
      <c r="E8083" t="s">
        <v>1202</v>
      </c>
      <c r="J8083" s="13">
        <v>700</v>
      </c>
      <c r="K8083" s="13"/>
      <c r="L8083" s="16"/>
      <c r="M8083" t="s">
        <v>1335</v>
      </c>
      <c r="P8083" t="s">
        <v>243</v>
      </c>
      <c r="Q8083">
        <v>4.5</v>
      </c>
      <c r="V8083">
        <v>1</v>
      </c>
      <c r="W8083" t="s">
        <v>1371</v>
      </c>
      <c r="X8083" t="s">
        <v>1421</v>
      </c>
    </row>
    <row r="8084" spans="1:24" x14ac:dyDescent="0.3">
      <c r="A8084">
        <v>10608</v>
      </c>
      <c r="B8084" s="15" t="s">
        <v>870</v>
      </c>
      <c r="C8084" t="str">
        <f>_xlfn.XLOOKUP($B8084, STANDARDS!$A:$A, STANDARDS!$B:$B,,0,2)</f>
        <v>Sokumfjell Gp</v>
      </c>
      <c r="D8084" t="s">
        <v>1055</v>
      </c>
      <c r="E8084" t="s">
        <v>1202</v>
      </c>
      <c r="J8084" s="13">
        <v>700</v>
      </c>
      <c r="K8084" s="13"/>
      <c r="L8084" s="16"/>
      <c r="M8084" t="s">
        <v>1335</v>
      </c>
      <c r="P8084" t="s">
        <v>243</v>
      </c>
      <c r="Q8084">
        <v>5.9</v>
      </c>
      <c r="V8084">
        <v>1</v>
      </c>
      <c r="W8084" t="s">
        <v>1371</v>
      </c>
      <c r="X8084" t="s">
        <v>1421</v>
      </c>
    </row>
    <row r="8085" spans="1:24" x14ac:dyDescent="0.3">
      <c r="A8085">
        <v>10609</v>
      </c>
      <c r="B8085" s="15" t="s">
        <v>869</v>
      </c>
      <c r="C8085" t="str">
        <f>_xlfn.XLOOKUP($B8085, STANDARDS!$A:$A, STANDARDS!$B:$B,,0,2)</f>
        <v>Sokumfjell Gp</v>
      </c>
      <c r="D8085" t="s">
        <v>1055</v>
      </c>
      <c r="E8085" t="s">
        <v>1202</v>
      </c>
      <c r="J8085" s="13">
        <v>700</v>
      </c>
      <c r="K8085" s="13"/>
      <c r="L8085" s="16"/>
      <c r="M8085" t="s">
        <v>1335</v>
      </c>
      <c r="P8085" t="s">
        <v>243</v>
      </c>
      <c r="Q8085">
        <v>4.5</v>
      </c>
      <c r="V8085">
        <v>1</v>
      </c>
      <c r="W8085" t="s">
        <v>1371</v>
      </c>
      <c r="X8085" t="s">
        <v>1421</v>
      </c>
    </row>
    <row r="8086" spans="1:24" x14ac:dyDescent="0.3">
      <c r="A8086">
        <v>10610</v>
      </c>
      <c r="B8086" s="15" t="s">
        <v>868</v>
      </c>
      <c r="C8086" t="str">
        <f>_xlfn.XLOOKUP($B8086, STANDARDS!$A:$A, STANDARDS!$B:$B,,0,2)</f>
        <v>Sokumfjell Gp</v>
      </c>
      <c r="D8086" t="s">
        <v>1055</v>
      </c>
      <c r="E8086" t="s">
        <v>1202</v>
      </c>
      <c r="J8086" s="13">
        <v>700</v>
      </c>
      <c r="K8086" s="13"/>
      <c r="L8086" s="16"/>
      <c r="M8086" t="s">
        <v>1335</v>
      </c>
      <c r="P8086" t="s">
        <v>243</v>
      </c>
      <c r="Q8086">
        <v>5.7</v>
      </c>
      <c r="V8086">
        <v>1</v>
      </c>
      <c r="W8086" t="s">
        <v>1371</v>
      </c>
      <c r="X8086" t="s">
        <v>1421</v>
      </c>
    </row>
    <row r="8087" spans="1:24" x14ac:dyDescent="0.3">
      <c r="A8087">
        <v>10611</v>
      </c>
      <c r="B8087" s="15" t="s">
        <v>869</v>
      </c>
      <c r="C8087" t="str">
        <f>_xlfn.XLOOKUP($B8087, STANDARDS!$A:$A, STANDARDS!$B:$B,,0,2)</f>
        <v>Sokumfjell Gp</v>
      </c>
      <c r="D8087" t="s">
        <v>1055</v>
      </c>
      <c r="E8087" t="s">
        <v>1202</v>
      </c>
      <c r="J8087" s="13">
        <v>700</v>
      </c>
      <c r="K8087" s="13"/>
      <c r="L8087" s="16"/>
      <c r="M8087" t="s">
        <v>1335</v>
      </c>
      <c r="P8087" t="s">
        <v>243</v>
      </c>
      <c r="Q8087">
        <v>5.4</v>
      </c>
      <c r="V8087">
        <v>1</v>
      </c>
      <c r="W8087" t="s">
        <v>1371</v>
      </c>
      <c r="X8087" t="s">
        <v>1421</v>
      </c>
    </row>
    <row r="8088" spans="1:24" x14ac:dyDescent="0.3">
      <c r="A8088">
        <v>10612</v>
      </c>
      <c r="B8088" s="15" t="s">
        <v>868</v>
      </c>
      <c r="C8088" t="str">
        <f>_xlfn.XLOOKUP($B8088, STANDARDS!$A:$A, STANDARDS!$B:$B,,0,2)</f>
        <v>Sokumfjell Gp</v>
      </c>
      <c r="D8088" t="s">
        <v>1055</v>
      </c>
      <c r="E8088" t="s">
        <v>1202</v>
      </c>
      <c r="J8088" s="13">
        <v>700</v>
      </c>
      <c r="K8088" s="13"/>
      <c r="L8088" s="16"/>
      <c r="M8088" t="s">
        <v>1335</v>
      </c>
      <c r="P8088" t="s">
        <v>243</v>
      </c>
      <c r="Q8088">
        <v>6.4</v>
      </c>
      <c r="V8088">
        <v>1</v>
      </c>
      <c r="W8088" t="s">
        <v>1371</v>
      </c>
      <c r="X8088" t="s">
        <v>1421</v>
      </c>
    </row>
    <row r="8089" spans="1:24" x14ac:dyDescent="0.3">
      <c r="A8089">
        <v>10613</v>
      </c>
      <c r="B8089" s="15" t="s">
        <v>869</v>
      </c>
      <c r="C8089" t="str">
        <f>_xlfn.XLOOKUP($B8089, STANDARDS!$A:$A, STANDARDS!$B:$B,,0,2)</f>
        <v>Sokumfjell Gp</v>
      </c>
      <c r="D8089" t="s">
        <v>1055</v>
      </c>
      <c r="E8089" t="s">
        <v>1202</v>
      </c>
      <c r="J8089" s="13">
        <v>700</v>
      </c>
      <c r="K8089" s="13"/>
      <c r="L8089" s="16"/>
      <c r="M8089" t="s">
        <v>1335</v>
      </c>
      <c r="P8089" t="s">
        <v>243</v>
      </c>
      <c r="Q8089">
        <v>5.6</v>
      </c>
      <c r="V8089">
        <v>1</v>
      </c>
      <c r="W8089" t="s">
        <v>1371</v>
      </c>
      <c r="X8089" t="s">
        <v>1421</v>
      </c>
    </row>
    <row r="8090" spans="1:24" x14ac:dyDescent="0.3">
      <c r="A8090">
        <v>10614</v>
      </c>
      <c r="B8090" s="15" t="s">
        <v>871</v>
      </c>
      <c r="C8090" t="str">
        <f>_xlfn.XLOOKUP($B8090, STANDARDS!$A:$A, STANDARDS!$B:$B,,0,2)</f>
        <v>Sokumfjell Gp</v>
      </c>
      <c r="D8090" t="s">
        <v>1055</v>
      </c>
      <c r="E8090" t="s">
        <v>1202</v>
      </c>
      <c r="J8090" s="13">
        <v>700</v>
      </c>
      <c r="K8090" s="13"/>
      <c r="L8090" s="16"/>
      <c r="M8090" t="s">
        <v>1335</v>
      </c>
      <c r="P8090" t="s">
        <v>243</v>
      </c>
      <c r="Q8090">
        <v>8.1</v>
      </c>
      <c r="V8090">
        <v>1</v>
      </c>
      <c r="W8090" t="s">
        <v>1371</v>
      </c>
      <c r="X8090" t="s">
        <v>1421</v>
      </c>
    </row>
    <row r="8091" spans="1:24" x14ac:dyDescent="0.3">
      <c r="A8091">
        <v>10615</v>
      </c>
      <c r="B8091" s="15" t="s">
        <v>868</v>
      </c>
      <c r="C8091" t="str">
        <f>_xlfn.XLOOKUP($B8091, STANDARDS!$A:$A, STANDARDS!$B:$B,,0,2)</f>
        <v>Sokumfjell Gp</v>
      </c>
      <c r="D8091" t="s">
        <v>1055</v>
      </c>
      <c r="E8091" t="s">
        <v>1202</v>
      </c>
      <c r="J8091" s="13">
        <v>700</v>
      </c>
      <c r="K8091" s="13"/>
      <c r="L8091" s="16"/>
      <c r="M8091" t="s">
        <v>1335</v>
      </c>
      <c r="P8091" t="s">
        <v>243</v>
      </c>
      <c r="Q8091">
        <v>7.4</v>
      </c>
      <c r="V8091">
        <v>1</v>
      </c>
      <c r="W8091" t="s">
        <v>1371</v>
      </c>
      <c r="X8091" t="s">
        <v>1421</v>
      </c>
    </row>
    <row r="8092" spans="1:24" x14ac:dyDescent="0.3">
      <c r="A8092">
        <v>10616</v>
      </c>
      <c r="B8092" s="15" t="s">
        <v>871</v>
      </c>
      <c r="C8092" t="str">
        <f>_xlfn.XLOOKUP($B8092, STANDARDS!$A:$A, STANDARDS!$B:$B,,0,2)</f>
        <v>Sokumfjell Gp</v>
      </c>
      <c r="D8092" t="s">
        <v>1055</v>
      </c>
      <c r="E8092" t="s">
        <v>1202</v>
      </c>
      <c r="J8092" s="13">
        <v>700</v>
      </c>
      <c r="K8092" s="13"/>
      <c r="L8092" s="16"/>
      <c r="M8092" t="s">
        <v>1335</v>
      </c>
      <c r="P8092" t="s">
        <v>243</v>
      </c>
      <c r="Q8092">
        <v>8.4</v>
      </c>
      <c r="V8092">
        <v>1</v>
      </c>
      <c r="W8092" t="s">
        <v>1371</v>
      </c>
      <c r="X8092" t="s">
        <v>1421</v>
      </c>
    </row>
    <row r="8093" spans="1:24" x14ac:dyDescent="0.3">
      <c r="A8093">
        <v>10617</v>
      </c>
      <c r="B8093" s="15" t="s">
        <v>869</v>
      </c>
      <c r="C8093" t="str">
        <f>_xlfn.XLOOKUP($B8093, STANDARDS!$A:$A, STANDARDS!$B:$B,,0,2)</f>
        <v>Sokumfjell Gp</v>
      </c>
      <c r="D8093" t="s">
        <v>1055</v>
      </c>
      <c r="E8093" t="s">
        <v>1202</v>
      </c>
      <c r="J8093" s="13">
        <v>700</v>
      </c>
      <c r="K8093" s="13"/>
      <c r="L8093" s="16"/>
      <c r="M8093" t="s">
        <v>1335</v>
      </c>
      <c r="P8093" t="s">
        <v>243</v>
      </c>
      <c r="Q8093">
        <v>5.2</v>
      </c>
      <c r="V8093">
        <v>1</v>
      </c>
      <c r="W8093" t="s">
        <v>1371</v>
      </c>
      <c r="X8093" t="s">
        <v>1421</v>
      </c>
    </row>
    <row r="8094" spans="1:24" x14ac:dyDescent="0.3">
      <c r="A8094">
        <v>10618</v>
      </c>
      <c r="B8094" s="15" t="s">
        <v>868</v>
      </c>
      <c r="C8094" t="str">
        <f>_xlfn.XLOOKUP($B8094, STANDARDS!$A:$A, STANDARDS!$B:$B,,0,2)</f>
        <v>Sokumfjell Gp</v>
      </c>
      <c r="D8094" t="s">
        <v>1055</v>
      </c>
      <c r="E8094" t="s">
        <v>1202</v>
      </c>
      <c r="J8094" s="13">
        <v>700</v>
      </c>
      <c r="K8094" s="13"/>
      <c r="L8094" s="16"/>
      <c r="M8094" t="s">
        <v>1335</v>
      </c>
      <c r="P8094" t="s">
        <v>243</v>
      </c>
      <c r="Q8094">
        <v>6.8</v>
      </c>
      <c r="V8094">
        <v>1</v>
      </c>
      <c r="W8094" t="s">
        <v>1371</v>
      </c>
      <c r="X8094" t="s">
        <v>1421</v>
      </c>
    </row>
    <row r="8095" spans="1:24" x14ac:dyDescent="0.3">
      <c r="A8095">
        <v>10619</v>
      </c>
      <c r="B8095" s="15" t="s">
        <v>869</v>
      </c>
      <c r="C8095" t="str">
        <f>_xlfn.XLOOKUP($B8095, STANDARDS!$A:$A, STANDARDS!$B:$B,,0,2)</f>
        <v>Sokumfjell Gp</v>
      </c>
      <c r="D8095" t="s">
        <v>1055</v>
      </c>
      <c r="E8095" t="s">
        <v>1202</v>
      </c>
      <c r="J8095" s="13">
        <v>700</v>
      </c>
      <c r="K8095" s="13"/>
      <c r="L8095" s="16"/>
      <c r="M8095" t="s">
        <v>1335</v>
      </c>
      <c r="P8095" t="s">
        <v>243</v>
      </c>
      <c r="Q8095">
        <v>5.3</v>
      </c>
      <c r="V8095">
        <v>1</v>
      </c>
      <c r="W8095" t="s">
        <v>1371</v>
      </c>
      <c r="X8095" t="s">
        <v>1421</v>
      </c>
    </row>
    <row r="8096" spans="1:24" x14ac:dyDescent="0.3">
      <c r="A8096">
        <v>10620</v>
      </c>
      <c r="B8096" s="15" t="s">
        <v>871</v>
      </c>
      <c r="C8096" t="str">
        <f>_xlfn.XLOOKUP($B8096, STANDARDS!$A:$A, STANDARDS!$B:$B,,0,2)</f>
        <v>Sokumfjell Gp</v>
      </c>
      <c r="D8096" t="s">
        <v>1055</v>
      </c>
      <c r="E8096" t="s">
        <v>1202</v>
      </c>
      <c r="J8096" s="13">
        <v>700</v>
      </c>
      <c r="K8096" s="13"/>
      <c r="L8096" s="16"/>
      <c r="M8096" t="s">
        <v>1335</v>
      </c>
      <c r="P8096" t="s">
        <v>243</v>
      </c>
      <c r="Q8096">
        <v>8.1</v>
      </c>
      <c r="V8096">
        <v>1</v>
      </c>
      <c r="W8096" t="s">
        <v>1371</v>
      </c>
      <c r="X8096" t="s">
        <v>1421</v>
      </c>
    </row>
    <row r="8097" spans="1:24" x14ac:dyDescent="0.3">
      <c r="A8097">
        <v>10621</v>
      </c>
      <c r="B8097" s="15" t="s">
        <v>869</v>
      </c>
      <c r="C8097" t="str">
        <f>_xlfn.XLOOKUP($B8097, STANDARDS!$A:$A, STANDARDS!$B:$B,,0,2)</f>
        <v>Sokumfjell Gp</v>
      </c>
      <c r="D8097" t="s">
        <v>1055</v>
      </c>
      <c r="E8097" t="s">
        <v>1202</v>
      </c>
      <c r="J8097" s="13">
        <v>700</v>
      </c>
      <c r="K8097" s="13"/>
      <c r="L8097" s="16"/>
      <c r="M8097" t="s">
        <v>1335</v>
      </c>
      <c r="P8097" t="s">
        <v>243</v>
      </c>
      <c r="Q8097">
        <v>5.7</v>
      </c>
      <c r="V8097">
        <v>1</v>
      </c>
      <c r="W8097" t="s">
        <v>1371</v>
      </c>
      <c r="X8097" t="s">
        <v>1421</v>
      </c>
    </row>
    <row r="8098" spans="1:24" x14ac:dyDescent="0.3">
      <c r="A8098">
        <v>10622</v>
      </c>
      <c r="B8098" s="15" t="s">
        <v>869</v>
      </c>
      <c r="C8098" t="str">
        <f>_xlfn.XLOOKUP($B8098, STANDARDS!$A:$A, STANDARDS!$B:$B,,0,2)</f>
        <v>Sokumfjell Gp</v>
      </c>
      <c r="D8098" t="s">
        <v>1055</v>
      </c>
      <c r="E8098" t="s">
        <v>1202</v>
      </c>
      <c r="J8098" s="13">
        <v>700</v>
      </c>
      <c r="K8098" s="13"/>
      <c r="L8098" s="16"/>
      <c r="M8098" t="s">
        <v>1335</v>
      </c>
      <c r="P8098" t="s">
        <v>243</v>
      </c>
      <c r="Q8098">
        <v>3.4</v>
      </c>
      <c r="V8098">
        <v>1</v>
      </c>
      <c r="W8098" t="s">
        <v>1371</v>
      </c>
      <c r="X8098" t="s">
        <v>1421</v>
      </c>
    </row>
    <row r="8099" spans="1:24" x14ac:dyDescent="0.3">
      <c r="A8099">
        <v>10623</v>
      </c>
      <c r="B8099" s="15" t="s">
        <v>869</v>
      </c>
      <c r="C8099" t="str">
        <f>_xlfn.XLOOKUP($B8099, STANDARDS!$A:$A, STANDARDS!$B:$B,,0,2)</f>
        <v>Sokumfjell Gp</v>
      </c>
      <c r="D8099" t="s">
        <v>1055</v>
      </c>
      <c r="E8099" t="s">
        <v>1202</v>
      </c>
      <c r="J8099" s="13">
        <v>700</v>
      </c>
      <c r="K8099" s="13"/>
      <c r="L8099" s="16"/>
      <c r="M8099" t="s">
        <v>1335</v>
      </c>
      <c r="P8099" t="s">
        <v>243</v>
      </c>
      <c r="Q8099">
        <v>4.0999999999999996</v>
      </c>
      <c r="V8099">
        <v>1</v>
      </c>
      <c r="W8099" t="s">
        <v>1371</v>
      </c>
      <c r="X8099" t="s">
        <v>1421</v>
      </c>
    </row>
    <row r="8100" spans="1:24" x14ac:dyDescent="0.3">
      <c r="A8100">
        <v>10624</v>
      </c>
      <c r="B8100" s="15" t="s">
        <v>872</v>
      </c>
      <c r="C8100" t="str">
        <f>_xlfn.XLOOKUP($B8100, STANDARDS!$A:$A, STANDARDS!$B:$B,,0,2)</f>
        <v>Sokumfjell Gp</v>
      </c>
      <c r="D8100" t="s">
        <v>1055</v>
      </c>
      <c r="E8100" t="s">
        <v>1202</v>
      </c>
      <c r="J8100" s="13">
        <v>700</v>
      </c>
      <c r="K8100" s="13"/>
      <c r="L8100" s="16"/>
      <c r="M8100" t="s">
        <v>583</v>
      </c>
      <c r="P8100" t="s">
        <v>243</v>
      </c>
      <c r="Q8100">
        <v>1.3</v>
      </c>
      <c r="V8100">
        <v>1</v>
      </c>
      <c r="W8100" t="s">
        <v>1371</v>
      </c>
      <c r="X8100" t="s">
        <v>1421</v>
      </c>
    </row>
    <row r="8101" spans="1:24" x14ac:dyDescent="0.3">
      <c r="A8101">
        <v>10625</v>
      </c>
      <c r="B8101" s="15" t="s">
        <v>872</v>
      </c>
      <c r="C8101" t="str">
        <f>_xlfn.XLOOKUP($B8101, STANDARDS!$A:$A, STANDARDS!$B:$B,,0,2)</f>
        <v>Sokumfjell Gp</v>
      </c>
      <c r="D8101" t="s">
        <v>1055</v>
      </c>
      <c r="E8101" t="s">
        <v>1202</v>
      </c>
      <c r="J8101" s="13">
        <v>700</v>
      </c>
      <c r="K8101" s="13"/>
      <c r="L8101" s="16"/>
      <c r="M8101" t="s">
        <v>583</v>
      </c>
      <c r="P8101" t="s">
        <v>243</v>
      </c>
      <c r="Q8101">
        <v>7.6</v>
      </c>
      <c r="V8101">
        <v>1</v>
      </c>
      <c r="W8101" t="s">
        <v>1371</v>
      </c>
      <c r="X8101" t="s">
        <v>1421</v>
      </c>
    </row>
    <row r="8102" spans="1:24" x14ac:dyDescent="0.3">
      <c r="A8102">
        <v>10626</v>
      </c>
      <c r="B8102" s="15" t="s">
        <v>872</v>
      </c>
      <c r="C8102" t="str">
        <f>_xlfn.XLOOKUP($B8102, STANDARDS!$A:$A, STANDARDS!$B:$B,,0,2)</f>
        <v>Sokumfjell Gp</v>
      </c>
      <c r="D8102" t="s">
        <v>1055</v>
      </c>
      <c r="E8102" t="s">
        <v>1202</v>
      </c>
      <c r="J8102" s="13">
        <v>700</v>
      </c>
      <c r="K8102" s="13"/>
      <c r="L8102" s="16"/>
      <c r="M8102" t="s">
        <v>583</v>
      </c>
      <c r="P8102" t="s">
        <v>243</v>
      </c>
      <c r="Q8102">
        <v>7.2</v>
      </c>
      <c r="V8102">
        <v>1</v>
      </c>
      <c r="W8102" t="s">
        <v>1371</v>
      </c>
      <c r="X8102" t="s">
        <v>1421</v>
      </c>
    </row>
    <row r="8103" spans="1:24" x14ac:dyDescent="0.3">
      <c r="A8103">
        <v>10627</v>
      </c>
      <c r="B8103" s="15" t="s">
        <v>872</v>
      </c>
      <c r="C8103" t="str">
        <f>_xlfn.XLOOKUP($B8103, STANDARDS!$A:$A, STANDARDS!$B:$B,,0,2)</f>
        <v>Sokumfjell Gp</v>
      </c>
      <c r="D8103" t="s">
        <v>1055</v>
      </c>
      <c r="E8103" t="s">
        <v>1202</v>
      </c>
      <c r="J8103" s="13">
        <v>700</v>
      </c>
      <c r="K8103" s="13"/>
      <c r="L8103" s="16"/>
      <c r="M8103" t="s">
        <v>583</v>
      </c>
      <c r="P8103" t="s">
        <v>243</v>
      </c>
      <c r="Q8103">
        <v>7.8</v>
      </c>
      <c r="V8103">
        <v>1</v>
      </c>
      <c r="W8103" t="s">
        <v>1371</v>
      </c>
      <c r="X8103" t="s">
        <v>1421</v>
      </c>
    </row>
    <row r="8104" spans="1:24" x14ac:dyDescent="0.3">
      <c r="A8104">
        <v>10630</v>
      </c>
      <c r="B8104" s="15" t="s">
        <v>873</v>
      </c>
      <c r="C8104" t="str">
        <f>_xlfn.XLOOKUP($B8104, STANDARDS!$A:$A, STANDARDS!$B:$B,,0,2)</f>
        <v>Albanel Fm</v>
      </c>
      <c r="D8104" t="s">
        <v>517</v>
      </c>
      <c r="E8104" t="s">
        <v>1203</v>
      </c>
      <c r="J8104" s="13">
        <v>2000</v>
      </c>
      <c r="K8104" s="13">
        <v>300</v>
      </c>
      <c r="L8104" s="16"/>
      <c r="M8104" t="s">
        <v>1335</v>
      </c>
      <c r="P8104" t="s">
        <v>243</v>
      </c>
      <c r="Q8104">
        <v>1.45</v>
      </c>
      <c r="V8104">
        <v>1</v>
      </c>
      <c r="W8104" t="s">
        <v>1371</v>
      </c>
      <c r="X8104" t="s">
        <v>1422</v>
      </c>
    </row>
    <row r="8105" spans="1:24" x14ac:dyDescent="0.3">
      <c r="A8105">
        <v>10631</v>
      </c>
      <c r="B8105" s="15" t="s">
        <v>873</v>
      </c>
      <c r="C8105" t="str">
        <f>_xlfn.XLOOKUP($B8105, STANDARDS!$A:$A, STANDARDS!$B:$B,,0,2)</f>
        <v>Albanel Fm</v>
      </c>
      <c r="D8105" t="s">
        <v>517</v>
      </c>
      <c r="E8105" t="s">
        <v>1203</v>
      </c>
      <c r="J8105" s="13">
        <v>2000</v>
      </c>
      <c r="K8105" s="13">
        <v>300</v>
      </c>
      <c r="L8105" s="16"/>
      <c r="M8105" t="s">
        <v>1335</v>
      </c>
      <c r="P8105" t="s">
        <v>243</v>
      </c>
      <c r="Q8105">
        <v>0.59</v>
      </c>
      <c r="V8105">
        <v>1</v>
      </c>
      <c r="W8105" t="s">
        <v>1371</v>
      </c>
      <c r="X8105" t="s">
        <v>1422</v>
      </c>
    </row>
    <row r="8106" spans="1:24" x14ac:dyDescent="0.3">
      <c r="A8106">
        <v>10632</v>
      </c>
      <c r="B8106" s="15" t="s">
        <v>873</v>
      </c>
      <c r="C8106" t="str">
        <f>_xlfn.XLOOKUP($B8106, STANDARDS!$A:$A, STANDARDS!$B:$B,,0,2)</f>
        <v>Albanel Fm</v>
      </c>
      <c r="D8106" t="s">
        <v>517</v>
      </c>
      <c r="E8106" t="s">
        <v>1203</v>
      </c>
      <c r="J8106" s="13">
        <v>2000</v>
      </c>
      <c r="K8106" s="13">
        <v>300</v>
      </c>
      <c r="L8106" s="16"/>
      <c r="M8106" t="s">
        <v>1335</v>
      </c>
      <c r="P8106" t="s">
        <v>243</v>
      </c>
      <c r="Q8106">
        <v>0.21</v>
      </c>
      <c r="V8106">
        <v>1</v>
      </c>
      <c r="W8106" t="s">
        <v>1371</v>
      </c>
      <c r="X8106" t="s">
        <v>1422</v>
      </c>
    </row>
    <row r="8107" spans="1:24" x14ac:dyDescent="0.3">
      <c r="A8107">
        <v>10633</v>
      </c>
      <c r="B8107" s="15" t="s">
        <v>873</v>
      </c>
      <c r="C8107" t="str">
        <f>_xlfn.XLOOKUP($B8107, STANDARDS!$A:$A, STANDARDS!$B:$B,,0,2)</f>
        <v>Albanel Fm</v>
      </c>
      <c r="D8107" t="s">
        <v>517</v>
      </c>
      <c r="E8107" t="s">
        <v>1203</v>
      </c>
      <c r="J8107" s="13">
        <v>2000</v>
      </c>
      <c r="K8107" s="13">
        <v>300</v>
      </c>
      <c r="L8107" s="16"/>
      <c r="M8107" t="s">
        <v>1335</v>
      </c>
      <c r="P8107" t="s">
        <v>243</v>
      </c>
      <c r="Q8107">
        <v>2.2200000000000002</v>
      </c>
      <c r="V8107">
        <v>1</v>
      </c>
      <c r="W8107" t="s">
        <v>1371</v>
      </c>
      <c r="X8107" t="s">
        <v>1422</v>
      </c>
    </row>
    <row r="8108" spans="1:24" x14ac:dyDescent="0.3">
      <c r="A8108">
        <v>10634</v>
      </c>
      <c r="B8108" s="15" t="s">
        <v>873</v>
      </c>
      <c r="C8108" t="str">
        <f>_xlfn.XLOOKUP($B8108, STANDARDS!$A:$A, STANDARDS!$B:$B,,0,2)</f>
        <v>Albanel Fm</v>
      </c>
      <c r="D8108" t="s">
        <v>517</v>
      </c>
      <c r="E8108" t="s">
        <v>1203</v>
      </c>
      <c r="J8108" s="13">
        <v>2000</v>
      </c>
      <c r="K8108" s="13">
        <v>300</v>
      </c>
      <c r="L8108" s="16"/>
      <c r="M8108" t="s">
        <v>1335</v>
      </c>
      <c r="P8108" t="s">
        <v>243</v>
      </c>
      <c r="Q8108">
        <v>1.28</v>
      </c>
      <c r="V8108">
        <v>1</v>
      </c>
      <c r="W8108" t="s">
        <v>1371</v>
      </c>
      <c r="X8108" t="s">
        <v>1422</v>
      </c>
    </row>
    <row r="8109" spans="1:24" x14ac:dyDescent="0.3">
      <c r="A8109">
        <v>10635</v>
      </c>
      <c r="B8109" s="15" t="s">
        <v>873</v>
      </c>
      <c r="C8109" t="str">
        <f>_xlfn.XLOOKUP($B8109, STANDARDS!$A:$A, STANDARDS!$B:$B,,0,2)</f>
        <v>Albanel Fm</v>
      </c>
      <c r="D8109" t="s">
        <v>517</v>
      </c>
      <c r="E8109" t="s">
        <v>1203</v>
      </c>
      <c r="J8109" s="13">
        <v>2000</v>
      </c>
      <c r="K8109" s="13">
        <v>300</v>
      </c>
      <c r="L8109" s="16"/>
      <c r="M8109" t="s">
        <v>1335</v>
      </c>
      <c r="P8109" t="s">
        <v>243</v>
      </c>
      <c r="Q8109">
        <v>1.47</v>
      </c>
      <c r="V8109">
        <v>1</v>
      </c>
      <c r="W8109" t="s">
        <v>1371</v>
      </c>
      <c r="X8109" t="s">
        <v>1422</v>
      </c>
    </row>
    <row r="8110" spans="1:24" x14ac:dyDescent="0.3">
      <c r="A8110">
        <v>10636</v>
      </c>
      <c r="B8110" s="15" t="s">
        <v>873</v>
      </c>
      <c r="C8110" t="str">
        <f>_xlfn.XLOOKUP($B8110, STANDARDS!$A:$A, STANDARDS!$B:$B,,0,2)</f>
        <v>Albanel Fm</v>
      </c>
      <c r="D8110" t="s">
        <v>517</v>
      </c>
      <c r="E8110" t="s">
        <v>1203</v>
      </c>
      <c r="J8110" s="13">
        <v>2000</v>
      </c>
      <c r="K8110" s="13">
        <v>300</v>
      </c>
      <c r="L8110" s="16"/>
      <c r="M8110" t="s">
        <v>1335</v>
      </c>
      <c r="P8110" t="s">
        <v>243</v>
      </c>
      <c r="Q8110">
        <v>3.4</v>
      </c>
      <c r="V8110">
        <v>1</v>
      </c>
      <c r="W8110" t="s">
        <v>1371</v>
      </c>
      <c r="X8110" t="s">
        <v>1422</v>
      </c>
    </row>
    <row r="8111" spans="1:24" x14ac:dyDescent="0.3">
      <c r="A8111">
        <v>10637</v>
      </c>
      <c r="B8111" s="15" t="s">
        <v>873</v>
      </c>
      <c r="C8111" t="str">
        <f>_xlfn.XLOOKUP($B8111, STANDARDS!$A:$A, STANDARDS!$B:$B,,0,2)</f>
        <v>Albanel Fm</v>
      </c>
      <c r="D8111" t="s">
        <v>517</v>
      </c>
      <c r="E8111" t="s">
        <v>1203</v>
      </c>
      <c r="J8111" s="13">
        <v>2000</v>
      </c>
      <c r="K8111" s="13">
        <v>300</v>
      </c>
      <c r="L8111" s="16"/>
      <c r="M8111" t="s">
        <v>1335</v>
      </c>
      <c r="P8111" t="s">
        <v>243</v>
      </c>
      <c r="Q8111">
        <v>-0.85</v>
      </c>
      <c r="V8111">
        <v>1</v>
      </c>
      <c r="W8111" t="s">
        <v>1371</v>
      </c>
      <c r="X8111" t="s">
        <v>1422</v>
      </c>
    </row>
    <row r="8112" spans="1:24" x14ac:dyDescent="0.3">
      <c r="A8112">
        <v>10638</v>
      </c>
      <c r="B8112" s="15" t="s">
        <v>874</v>
      </c>
      <c r="C8112" t="str">
        <f>_xlfn.XLOOKUP($B8112, STANDARDS!$A:$A, STANDARDS!$B:$B,,0,2)</f>
        <v>Albanel Fm</v>
      </c>
      <c r="D8112" t="s">
        <v>517</v>
      </c>
      <c r="E8112" t="s">
        <v>1203</v>
      </c>
      <c r="J8112" s="13">
        <v>2000</v>
      </c>
      <c r="K8112" s="13">
        <v>300</v>
      </c>
      <c r="L8112" s="16"/>
      <c r="M8112" t="s">
        <v>1335</v>
      </c>
      <c r="P8112" t="s">
        <v>243</v>
      </c>
      <c r="Q8112">
        <v>8.2200000000000006</v>
      </c>
      <c r="V8112">
        <v>1</v>
      </c>
      <c r="W8112" t="s">
        <v>1371</v>
      </c>
      <c r="X8112" t="s">
        <v>1422</v>
      </c>
    </row>
    <row r="8113" spans="1:24" x14ac:dyDescent="0.3">
      <c r="A8113">
        <v>10639</v>
      </c>
      <c r="B8113" s="15" t="s">
        <v>873</v>
      </c>
      <c r="C8113" t="str">
        <f>_xlfn.XLOOKUP($B8113, STANDARDS!$A:$A, STANDARDS!$B:$B,,0,2)</f>
        <v>Albanel Fm</v>
      </c>
      <c r="D8113" t="s">
        <v>517</v>
      </c>
      <c r="E8113" t="s">
        <v>1203</v>
      </c>
      <c r="J8113" s="13">
        <v>2000</v>
      </c>
      <c r="K8113" s="13">
        <v>300</v>
      </c>
      <c r="L8113" s="16"/>
      <c r="M8113" t="s">
        <v>1335</v>
      </c>
      <c r="P8113" t="s">
        <v>243</v>
      </c>
      <c r="Q8113">
        <v>-0.66</v>
      </c>
      <c r="V8113">
        <v>1</v>
      </c>
      <c r="W8113" t="s">
        <v>1371</v>
      </c>
      <c r="X8113" t="s">
        <v>1422</v>
      </c>
    </row>
    <row r="8114" spans="1:24" x14ac:dyDescent="0.3">
      <c r="A8114">
        <v>10640</v>
      </c>
      <c r="B8114" s="15" t="s">
        <v>873</v>
      </c>
      <c r="C8114" t="str">
        <f>_xlfn.XLOOKUP($B8114, STANDARDS!$A:$A, STANDARDS!$B:$B,,0,2)</f>
        <v>Albanel Fm</v>
      </c>
      <c r="D8114" t="s">
        <v>517</v>
      </c>
      <c r="E8114" t="s">
        <v>1203</v>
      </c>
      <c r="J8114" s="13">
        <v>2000</v>
      </c>
      <c r="K8114" s="13">
        <v>300</v>
      </c>
      <c r="L8114" s="16"/>
      <c r="M8114" t="s">
        <v>1335</v>
      </c>
      <c r="P8114" t="s">
        <v>243</v>
      </c>
      <c r="Q8114">
        <v>-0.13</v>
      </c>
      <c r="V8114">
        <v>1</v>
      </c>
      <c r="W8114" t="s">
        <v>1371</v>
      </c>
      <c r="X8114" t="s">
        <v>1422</v>
      </c>
    </row>
    <row r="8115" spans="1:24" x14ac:dyDescent="0.3">
      <c r="A8115">
        <v>10641</v>
      </c>
      <c r="B8115" s="15" t="s">
        <v>873</v>
      </c>
      <c r="C8115" t="str">
        <f>_xlfn.XLOOKUP($B8115, STANDARDS!$A:$A, STANDARDS!$B:$B,,0,2)</f>
        <v>Albanel Fm</v>
      </c>
      <c r="D8115" t="s">
        <v>517</v>
      </c>
      <c r="E8115" t="s">
        <v>1203</v>
      </c>
      <c r="J8115" s="13">
        <v>2000</v>
      </c>
      <c r="K8115" s="13">
        <v>300</v>
      </c>
      <c r="L8115" s="16"/>
      <c r="M8115" t="s">
        <v>1335</v>
      </c>
      <c r="P8115" t="s">
        <v>243</v>
      </c>
      <c r="Q8115">
        <v>1.46</v>
      </c>
      <c r="V8115">
        <v>1</v>
      </c>
      <c r="W8115" t="s">
        <v>1371</v>
      </c>
      <c r="X8115" t="s">
        <v>1422</v>
      </c>
    </row>
    <row r="8116" spans="1:24" x14ac:dyDescent="0.3">
      <c r="A8116">
        <v>10642</v>
      </c>
      <c r="B8116" s="15" t="s">
        <v>873</v>
      </c>
      <c r="C8116" t="str">
        <f>_xlfn.XLOOKUP($B8116, STANDARDS!$A:$A, STANDARDS!$B:$B,,0,2)</f>
        <v>Albanel Fm</v>
      </c>
      <c r="D8116" t="s">
        <v>517</v>
      </c>
      <c r="E8116" t="s">
        <v>1203</v>
      </c>
      <c r="J8116" s="13">
        <v>2000</v>
      </c>
      <c r="K8116" s="13">
        <v>300</v>
      </c>
      <c r="L8116" s="16"/>
      <c r="M8116" t="s">
        <v>1335</v>
      </c>
      <c r="P8116" t="s">
        <v>243</v>
      </c>
      <c r="Q8116">
        <v>1.3</v>
      </c>
      <c r="V8116">
        <v>1</v>
      </c>
      <c r="W8116" t="s">
        <v>1371</v>
      </c>
      <c r="X8116" t="s">
        <v>1422</v>
      </c>
    </row>
    <row r="8117" spans="1:24" x14ac:dyDescent="0.3">
      <c r="A8117">
        <v>10643</v>
      </c>
      <c r="B8117" s="15" t="s">
        <v>874</v>
      </c>
      <c r="C8117" t="str">
        <f>_xlfn.XLOOKUP($B8117, STANDARDS!$A:$A, STANDARDS!$B:$B,,0,2)</f>
        <v>Albanel Fm</v>
      </c>
      <c r="D8117" t="s">
        <v>517</v>
      </c>
      <c r="E8117" t="s">
        <v>1203</v>
      </c>
      <c r="J8117" s="13">
        <v>2000</v>
      </c>
      <c r="K8117" s="13">
        <v>300</v>
      </c>
      <c r="L8117" s="16"/>
      <c r="M8117" t="s">
        <v>1335</v>
      </c>
      <c r="P8117" t="s">
        <v>243</v>
      </c>
      <c r="Q8117">
        <v>1.27</v>
      </c>
      <c r="V8117">
        <v>1</v>
      </c>
      <c r="W8117" t="s">
        <v>1371</v>
      </c>
      <c r="X8117" t="s">
        <v>1422</v>
      </c>
    </row>
    <row r="8118" spans="1:24" x14ac:dyDescent="0.3">
      <c r="A8118">
        <v>10644</v>
      </c>
      <c r="B8118" s="15" t="s">
        <v>873</v>
      </c>
      <c r="C8118" t="str">
        <f>_xlfn.XLOOKUP($B8118, STANDARDS!$A:$A, STANDARDS!$B:$B,,0,2)</f>
        <v>Albanel Fm</v>
      </c>
      <c r="D8118" t="s">
        <v>517</v>
      </c>
      <c r="E8118" t="s">
        <v>1203</v>
      </c>
      <c r="J8118" s="13">
        <v>2000</v>
      </c>
      <c r="K8118" s="13">
        <v>300</v>
      </c>
      <c r="L8118" s="16"/>
      <c r="M8118" t="s">
        <v>1335</v>
      </c>
      <c r="P8118" t="s">
        <v>243</v>
      </c>
      <c r="Q8118">
        <v>-0.91</v>
      </c>
      <c r="V8118">
        <v>1</v>
      </c>
      <c r="W8118" t="s">
        <v>1371</v>
      </c>
      <c r="X8118" t="s">
        <v>1422</v>
      </c>
    </row>
    <row r="8119" spans="1:24" x14ac:dyDescent="0.3">
      <c r="A8119">
        <v>10645</v>
      </c>
      <c r="B8119" s="15" t="s">
        <v>874</v>
      </c>
      <c r="C8119" t="str">
        <f>_xlfn.XLOOKUP($B8119, STANDARDS!$A:$A, STANDARDS!$B:$B,,0,2)</f>
        <v>Albanel Fm</v>
      </c>
      <c r="D8119" t="s">
        <v>517</v>
      </c>
      <c r="E8119" t="s">
        <v>1203</v>
      </c>
      <c r="J8119" s="13">
        <v>2000</v>
      </c>
      <c r="K8119" s="13">
        <v>300</v>
      </c>
      <c r="L8119" s="16"/>
      <c r="M8119" t="s">
        <v>1335</v>
      </c>
      <c r="P8119" t="s">
        <v>243</v>
      </c>
      <c r="Q8119">
        <v>0.77</v>
      </c>
      <c r="V8119">
        <v>1</v>
      </c>
      <c r="W8119" t="s">
        <v>1371</v>
      </c>
      <c r="X8119" t="s">
        <v>1422</v>
      </c>
    </row>
    <row r="8120" spans="1:24" x14ac:dyDescent="0.3">
      <c r="A8120">
        <v>10646</v>
      </c>
      <c r="B8120" s="15" t="s">
        <v>874</v>
      </c>
      <c r="C8120" t="str">
        <f>_xlfn.XLOOKUP($B8120, STANDARDS!$A:$A, STANDARDS!$B:$B,,0,2)</f>
        <v>Albanel Fm</v>
      </c>
      <c r="D8120" t="s">
        <v>517</v>
      </c>
      <c r="E8120" t="s">
        <v>1203</v>
      </c>
      <c r="J8120" s="13">
        <v>2000</v>
      </c>
      <c r="K8120" s="13">
        <v>300</v>
      </c>
      <c r="L8120" s="16"/>
      <c r="M8120" t="s">
        <v>1335</v>
      </c>
      <c r="P8120" t="s">
        <v>243</v>
      </c>
      <c r="Q8120">
        <v>0.43</v>
      </c>
      <c r="V8120">
        <v>1</v>
      </c>
      <c r="W8120" t="s">
        <v>1371</v>
      </c>
      <c r="X8120" t="s">
        <v>1422</v>
      </c>
    </row>
    <row r="8121" spans="1:24" x14ac:dyDescent="0.3">
      <c r="A8121">
        <v>10647</v>
      </c>
      <c r="B8121" s="15" t="s">
        <v>875</v>
      </c>
      <c r="C8121" t="str">
        <f>_xlfn.XLOOKUP($B8121, STANDARDS!$A:$A, STANDARDS!$B:$B,,0,2)</f>
        <v>Albanel Fm</v>
      </c>
      <c r="D8121" t="s">
        <v>517</v>
      </c>
      <c r="E8121" t="s">
        <v>1203</v>
      </c>
      <c r="J8121" s="13">
        <v>2000</v>
      </c>
      <c r="K8121" s="13">
        <v>300</v>
      </c>
      <c r="L8121" s="16"/>
      <c r="M8121" t="s">
        <v>1335</v>
      </c>
      <c r="P8121" t="s">
        <v>243</v>
      </c>
      <c r="Q8121">
        <v>2.04</v>
      </c>
      <c r="V8121">
        <v>1</v>
      </c>
      <c r="W8121" t="s">
        <v>1371</v>
      </c>
      <c r="X8121" t="s">
        <v>1422</v>
      </c>
    </row>
    <row r="8122" spans="1:24" x14ac:dyDescent="0.3">
      <c r="A8122">
        <v>10648</v>
      </c>
      <c r="B8122" s="15" t="s">
        <v>873</v>
      </c>
      <c r="C8122" t="str">
        <f>_xlfn.XLOOKUP($B8122, STANDARDS!$A:$A, STANDARDS!$B:$B,,0,2)</f>
        <v>Albanel Fm</v>
      </c>
      <c r="D8122" t="s">
        <v>517</v>
      </c>
      <c r="E8122" t="s">
        <v>1203</v>
      </c>
      <c r="J8122" s="13">
        <v>2000</v>
      </c>
      <c r="K8122" s="13">
        <v>300</v>
      </c>
      <c r="L8122" s="16"/>
      <c r="M8122" t="s">
        <v>1335</v>
      </c>
      <c r="P8122" t="s">
        <v>243</v>
      </c>
      <c r="Q8122">
        <v>3.28</v>
      </c>
      <c r="V8122">
        <v>1</v>
      </c>
      <c r="W8122" t="s">
        <v>1371</v>
      </c>
      <c r="X8122" t="s">
        <v>1422</v>
      </c>
    </row>
    <row r="8123" spans="1:24" x14ac:dyDescent="0.3">
      <c r="A8123">
        <v>10649</v>
      </c>
      <c r="B8123" s="15" t="s">
        <v>873</v>
      </c>
      <c r="C8123" t="str">
        <f>_xlfn.XLOOKUP($B8123, STANDARDS!$A:$A, STANDARDS!$B:$B,,0,2)</f>
        <v>Albanel Fm</v>
      </c>
      <c r="D8123" t="s">
        <v>517</v>
      </c>
      <c r="E8123" t="s">
        <v>1203</v>
      </c>
      <c r="J8123" s="13">
        <v>2000</v>
      </c>
      <c r="K8123" s="13">
        <v>300</v>
      </c>
      <c r="L8123" s="16"/>
      <c r="M8123" t="s">
        <v>1335</v>
      </c>
      <c r="P8123" t="s">
        <v>243</v>
      </c>
      <c r="Q8123">
        <v>4.79</v>
      </c>
      <c r="V8123">
        <v>1</v>
      </c>
      <c r="W8123" t="s">
        <v>1371</v>
      </c>
      <c r="X8123" t="s">
        <v>1422</v>
      </c>
    </row>
    <row r="8124" spans="1:24" x14ac:dyDescent="0.3">
      <c r="A8124">
        <v>10650</v>
      </c>
      <c r="B8124" s="15" t="s">
        <v>874</v>
      </c>
      <c r="C8124" t="str">
        <f>_xlfn.XLOOKUP($B8124, STANDARDS!$A:$A, STANDARDS!$B:$B,,0,2)</f>
        <v>Albanel Fm</v>
      </c>
      <c r="D8124" t="s">
        <v>517</v>
      </c>
      <c r="E8124" t="s">
        <v>1203</v>
      </c>
      <c r="J8124" s="13">
        <v>2000</v>
      </c>
      <c r="K8124" s="13">
        <v>300</v>
      </c>
      <c r="L8124" s="16"/>
      <c r="M8124" t="s">
        <v>1335</v>
      </c>
      <c r="P8124" t="s">
        <v>243</v>
      </c>
      <c r="Q8124">
        <v>-1.88</v>
      </c>
      <c r="V8124">
        <v>1</v>
      </c>
      <c r="W8124" t="s">
        <v>1371</v>
      </c>
      <c r="X8124" t="s">
        <v>1422</v>
      </c>
    </row>
    <row r="8125" spans="1:24" x14ac:dyDescent="0.3">
      <c r="A8125">
        <v>10651</v>
      </c>
      <c r="B8125" s="15" t="s">
        <v>874</v>
      </c>
      <c r="C8125" t="str">
        <f>_xlfn.XLOOKUP($B8125, STANDARDS!$A:$A, STANDARDS!$B:$B,,0,2)</f>
        <v>Albanel Fm</v>
      </c>
      <c r="D8125" t="s">
        <v>517</v>
      </c>
      <c r="E8125" t="s">
        <v>1203</v>
      </c>
      <c r="J8125" s="13">
        <v>2000</v>
      </c>
      <c r="K8125" s="13">
        <v>300</v>
      </c>
      <c r="L8125" s="16"/>
      <c r="M8125" t="s">
        <v>1335</v>
      </c>
      <c r="P8125" t="s">
        <v>243</v>
      </c>
      <c r="Q8125">
        <v>2.85</v>
      </c>
      <c r="V8125">
        <v>1</v>
      </c>
      <c r="W8125" t="s">
        <v>1371</v>
      </c>
      <c r="X8125" t="s">
        <v>1422</v>
      </c>
    </row>
    <row r="8126" spans="1:24" x14ac:dyDescent="0.3">
      <c r="A8126">
        <v>10652</v>
      </c>
      <c r="B8126" s="15" t="s">
        <v>874</v>
      </c>
      <c r="C8126" t="str">
        <f>_xlfn.XLOOKUP($B8126, STANDARDS!$A:$A, STANDARDS!$B:$B,,0,2)</f>
        <v>Albanel Fm</v>
      </c>
      <c r="D8126" t="s">
        <v>517</v>
      </c>
      <c r="E8126" t="s">
        <v>1203</v>
      </c>
      <c r="J8126" s="13">
        <v>2000</v>
      </c>
      <c r="K8126" s="13">
        <v>300</v>
      </c>
      <c r="L8126" s="16"/>
      <c r="M8126" t="s">
        <v>1335</v>
      </c>
      <c r="P8126" t="s">
        <v>243</v>
      </c>
      <c r="Q8126">
        <v>-1.74</v>
      </c>
      <c r="V8126">
        <v>1</v>
      </c>
      <c r="W8126" t="s">
        <v>1371</v>
      </c>
      <c r="X8126" t="s">
        <v>1422</v>
      </c>
    </row>
    <row r="8127" spans="1:24" x14ac:dyDescent="0.3">
      <c r="A8127">
        <v>10653</v>
      </c>
      <c r="B8127" s="15" t="s">
        <v>873</v>
      </c>
      <c r="C8127" t="str">
        <f>_xlfn.XLOOKUP($B8127, STANDARDS!$A:$A, STANDARDS!$B:$B,,0,2)</f>
        <v>Albanel Fm</v>
      </c>
      <c r="D8127" t="s">
        <v>517</v>
      </c>
      <c r="E8127" t="s">
        <v>1203</v>
      </c>
      <c r="J8127" s="13">
        <v>2000</v>
      </c>
      <c r="K8127" s="13">
        <v>300</v>
      </c>
      <c r="L8127" s="16"/>
      <c r="M8127" t="s">
        <v>1335</v>
      </c>
      <c r="P8127" t="s">
        <v>243</v>
      </c>
      <c r="Q8127">
        <v>-0.59</v>
      </c>
      <c r="V8127">
        <v>1</v>
      </c>
      <c r="W8127" t="s">
        <v>1371</v>
      </c>
      <c r="X8127" t="s">
        <v>1422</v>
      </c>
    </row>
    <row r="8128" spans="1:24" x14ac:dyDescent="0.3">
      <c r="A8128">
        <v>10654</v>
      </c>
      <c r="B8128" s="15" t="s">
        <v>876</v>
      </c>
      <c r="C8128" t="str">
        <f>_xlfn.XLOOKUP($B8128, STANDARDS!$A:$A, STANDARDS!$B:$B,,0,2)</f>
        <v>Albanel Fm</v>
      </c>
      <c r="D8128" t="s">
        <v>517</v>
      </c>
      <c r="E8128" t="s">
        <v>1203</v>
      </c>
      <c r="J8128" s="13">
        <v>2000</v>
      </c>
      <c r="K8128" s="13">
        <v>300</v>
      </c>
      <c r="L8128" s="16"/>
      <c r="M8128" t="s">
        <v>1335</v>
      </c>
      <c r="P8128" t="s">
        <v>243</v>
      </c>
      <c r="Q8128">
        <v>2.7</v>
      </c>
      <c r="V8128">
        <v>1</v>
      </c>
      <c r="W8128" t="s">
        <v>1371</v>
      </c>
      <c r="X8128" t="s">
        <v>1422</v>
      </c>
    </row>
    <row r="8129" spans="1:24" x14ac:dyDescent="0.3">
      <c r="A8129">
        <v>10655</v>
      </c>
      <c r="B8129" s="15" t="s">
        <v>874</v>
      </c>
      <c r="C8129" t="str">
        <f>_xlfn.XLOOKUP($B8129, STANDARDS!$A:$A, STANDARDS!$B:$B,,0,2)</f>
        <v>Albanel Fm</v>
      </c>
      <c r="D8129" t="s">
        <v>517</v>
      </c>
      <c r="E8129" t="s">
        <v>1203</v>
      </c>
      <c r="J8129" s="13">
        <v>2000</v>
      </c>
      <c r="K8129" s="13">
        <v>300</v>
      </c>
      <c r="L8129" s="16"/>
      <c r="M8129" t="s">
        <v>1335</v>
      </c>
      <c r="P8129" t="s">
        <v>243</v>
      </c>
      <c r="Q8129">
        <v>-2.09</v>
      </c>
      <c r="V8129">
        <v>1</v>
      </c>
      <c r="W8129" t="s">
        <v>1371</v>
      </c>
      <c r="X8129" t="s">
        <v>1422</v>
      </c>
    </row>
    <row r="8130" spans="1:24" x14ac:dyDescent="0.3">
      <c r="A8130">
        <v>10656</v>
      </c>
      <c r="B8130" s="15" t="s">
        <v>876</v>
      </c>
      <c r="C8130" t="str">
        <f>_xlfn.XLOOKUP($B8130, STANDARDS!$A:$A, STANDARDS!$B:$B,,0,2)</f>
        <v>Albanel Fm</v>
      </c>
      <c r="D8130" t="s">
        <v>517</v>
      </c>
      <c r="E8130" t="s">
        <v>1203</v>
      </c>
      <c r="J8130" s="13">
        <v>2000</v>
      </c>
      <c r="K8130" s="13">
        <v>300</v>
      </c>
      <c r="L8130" s="16"/>
      <c r="M8130" t="s">
        <v>1335</v>
      </c>
      <c r="P8130" t="s">
        <v>243</v>
      </c>
      <c r="Q8130">
        <v>-2.83</v>
      </c>
      <c r="V8130">
        <v>1</v>
      </c>
      <c r="W8130" t="s">
        <v>1371</v>
      </c>
      <c r="X8130" t="s">
        <v>1422</v>
      </c>
    </row>
    <row r="8131" spans="1:24" x14ac:dyDescent="0.3">
      <c r="A8131">
        <v>10657</v>
      </c>
      <c r="C8131">
        <f>_xlfn.XLOOKUP($B8131, STANDARDS!$A:$A, STANDARDS!$B:$B,,0,2)</f>
        <v>0</v>
      </c>
      <c r="D8131" t="s">
        <v>517</v>
      </c>
      <c r="E8131" t="s">
        <v>1203</v>
      </c>
      <c r="J8131" s="13">
        <v>2000</v>
      </c>
      <c r="K8131" s="13">
        <v>300</v>
      </c>
      <c r="L8131" s="16"/>
      <c r="P8131" t="s">
        <v>243</v>
      </c>
      <c r="Q8131">
        <v>2.98</v>
      </c>
      <c r="V8131">
        <v>1</v>
      </c>
      <c r="W8131" t="s">
        <v>1371</v>
      </c>
      <c r="X8131" t="s">
        <v>1422</v>
      </c>
    </row>
    <row r="8132" spans="1:24" x14ac:dyDescent="0.3">
      <c r="A8132">
        <v>10658</v>
      </c>
      <c r="B8132" s="15" t="s">
        <v>875</v>
      </c>
      <c r="C8132" t="str">
        <f>_xlfn.XLOOKUP($B8132, STANDARDS!$A:$A, STANDARDS!$B:$B,,0,2)</f>
        <v>Albanel Fm</v>
      </c>
      <c r="D8132" t="s">
        <v>517</v>
      </c>
      <c r="E8132" t="s">
        <v>1203</v>
      </c>
      <c r="J8132" s="13">
        <v>2000</v>
      </c>
      <c r="K8132" s="13">
        <v>300</v>
      </c>
      <c r="L8132" s="16"/>
      <c r="M8132" t="s">
        <v>1335</v>
      </c>
      <c r="P8132" t="s">
        <v>243</v>
      </c>
      <c r="Q8132">
        <v>3.08</v>
      </c>
      <c r="V8132">
        <v>1</v>
      </c>
      <c r="W8132" t="s">
        <v>1371</v>
      </c>
      <c r="X8132" t="s">
        <v>1422</v>
      </c>
    </row>
    <row r="8133" spans="1:24" x14ac:dyDescent="0.3">
      <c r="A8133">
        <v>10659</v>
      </c>
      <c r="B8133" s="15" t="s">
        <v>875</v>
      </c>
      <c r="C8133" t="str">
        <f>_xlfn.XLOOKUP($B8133, STANDARDS!$A:$A, STANDARDS!$B:$B,,0,2)</f>
        <v>Albanel Fm</v>
      </c>
      <c r="D8133" t="s">
        <v>517</v>
      </c>
      <c r="E8133" t="s">
        <v>1203</v>
      </c>
      <c r="J8133" s="13">
        <v>2000</v>
      </c>
      <c r="K8133" s="13">
        <v>300</v>
      </c>
      <c r="L8133" s="16"/>
      <c r="M8133" t="s">
        <v>1335</v>
      </c>
      <c r="P8133" t="s">
        <v>243</v>
      </c>
      <c r="Q8133">
        <v>3.5</v>
      </c>
      <c r="V8133">
        <v>1</v>
      </c>
      <c r="W8133" t="s">
        <v>1371</v>
      </c>
      <c r="X8133" t="s">
        <v>1422</v>
      </c>
    </row>
    <row r="8134" spans="1:24" x14ac:dyDescent="0.3">
      <c r="A8134">
        <v>10660</v>
      </c>
      <c r="B8134" s="15" t="s">
        <v>875</v>
      </c>
      <c r="C8134" t="str">
        <f>_xlfn.XLOOKUP($B8134, STANDARDS!$A:$A, STANDARDS!$B:$B,,0,2)</f>
        <v>Albanel Fm</v>
      </c>
      <c r="D8134" t="s">
        <v>517</v>
      </c>
      <c r="E8134" t="s">
        <v>1203</v>
      </c>
      <c r="J8134" s="13">
        <v>2000</v>
      </c>
      <c r="K8134" s="13">
        <v>300</v>
      </c>
      <c r="L8134" s="16"/>
      <c r="M8134" t="s">
        <v>1335</v>
      </c>
      <c r="P8134" t="s">
        <v>243</v>
      </c>
      <c r="Q8134">
        <v>3.4</v>
      </c>
      <c r="V8134">
        <v>1</v>
      </c>
      <c r="W8134" t="s">
        <v>1371</v>
      </c>
      <c r="X8134" t="s">
        <v>1422</v>
      </c>
    </row>
    <row r="8135" spans="1:24" x14ac:dyDescent="0.3">
      <c r="A8135">
        <v>10661</v>
      </c>
      <c r="B8135" s="15" t="s">
        <v>873</v>
      </c>
      <c r="C8135" t="str">
        <f>_xlfn.XLOOKUP($B8135, STANDARDS!$A:$A, STANDARDS!$B:$B,,0,2)</f>
        <v>Albanel Fm</v>
      </c>
      <c r="D8135" t="s">
        <v>517</v>
      </c>
      <c r="E8135" t="s">
        <v>1203</v>
      </c>
      <c r="J8135" s="13">
        <v>2000</v>
      </c>
      <c r="K8135" s="13">
        <v>300</v>
      </c>
      <c r="L8135" s="16"/>
      <c r="M8135" t="s">
        <v>1335</v>
      </c>
      <c r="P8135" t="s">
        <v>243</v>
      </c>
      <c r="Q8135">
        <v>-4.87</v>
      </c>
      <c r="V8135">
        <v>1</v>
      </c>
      <c r="W8135" t="s">
        <v>1371</v>
      </c>
      <c r="X8135" t="s">
        <v>1422</v>
      </c>
    </row>
    <row r="8136" spans="1:24" x14ac:dyDescent="0.3">
      <c r="A8136">
        <v>10662</v>
      </c>
      <c r="C8136">
        <f>_xlfn.XLOOKUP($B8136, STANDARDS!$A:$A, STANDARDS!$B:$B,,0,2)</f>
        <v>0</v>
      </c>
      <c r="D8136" t="s">
        <v>517</v>
      </c>
      <c r="E8136" t="s">
        <v>1203</v>
      </c>
      <c r="J8136" s="13">
        <v>2000</v>
      </c>
      <c r="K8136" s="13">
        <v>300</v>
      </c>
      <c r="L8136" s="16"/>
      <c r="P8136" t="s">
        <v>243</v>
      </c>
      <c r="Q8136">
        <v>2.68</v>
      </c>
      <c r="V8136">
        <v>1</v>
      </c>
      <c r="W8136" t="s">
        <v>1371</v>
      </c>
      <c r="X8136" t="s">
        <v>1422</v>
      </c>
    </row>
    <row r="8137" spans="1:24" x14ac:dyDescent="0.3">
      <c r="A8137">
        <v>10663</v>
      </c>
      <c r="B8137" s="15" t="s">
        <v>873</v>
      </c>
      <c r="C8137" t="str">
        <f>_xlfn.XLOOKUP($B8137, STANDARDS!$A:$A, STANDARDS!$B:$B,,0,2)</f>
        <v>Albanel Fm</v>
      </c>
      <c r="D8137" t="s">
        <v>517</v>
      </c>
      <c r="E8137" t="s">
        <v>1203</v>
      </c>
      <c r="J8137" s="13">
        <v>2000</v>
      </c>
      <c r="K8137" s="13">
        <v>300</v>
      </c>
      <c r="L8137" s="16"/>
      <c r="M8137" t="s">
        <v>583</v>
      </c>
      <c r="P8137" t="s">
        <v>243</v>
      </c>
      <c r="Q8137">
        <v>1.23</v>
      </c>
      <c r="V8137">
        <v>1</v>
      </c>
      <c r="W8137" t="s">
        <v>1371</v>
      </c>
      <c r="X8137" t="s">
        <v>1422</v>
      </c>
    </row>
    <row r="8138" spans="1:24" x14ac:dyDescent="0.3">
      <c r="A8138">
        <v>10664</v>
      </c>
      <c r="B8138" s="15" t="s">
        <v>873</v>
      </c>
      <c r="C8138" t="str">
        <f>_xlfn.XLOOKUP($B8138, STANDARDS!$A:$A, STANDARDS!$B:$B,,0,2)</f>
        <v>Albanel Fm</v>
      </c>
      <c r="D8138" t="s">
        <v>517</v>
      </c>
      <c r="E8138" t="s">
        <v>1203</v>
      </c>
      <c r="J8138" s="13">
        <v>2000</v>
      </c>
      <c r="K8138" s="13">
        <v>300</v>
      </c>
      <c r="L8138" s="16"/>
      <c r="M8138" t="s">
        <v>583</v>
      </c>
      <c r="P8138" t="s">
        <v>243</v>
      </c>
      <c r="Q8138">
        <v>3.41</v>
      </c>
      <c r="V8138">
        <v>1</v>
      </c>
      <c r="W8138" t="s">
        <v>1371</v>
      </c>
      <c r="X8138" t="s">
        <v>1422</v>
      </c>
    </row>
    <row r="8139" spans="1:24" x14ac:dyDescent="0.3">
      <c r="A8139">
        <v>10665</v>
      </c>
      <c r="B8139" s="15" t="s">
        <v>877</v>
      </c>
      <c r="C8139" t="str">
        <f>_xlfn.XLOOKUP($B8139, STANDARDS!$A:$A, STANDARDS!$B:$B,,0,2)</f>
        <v>Albanel Fm</v>
      </c>
      <c r="D8139" t="s">
        <v>517</v>
      </c>
      <c r="E8139" t="s">
        <v>1203</v>
      </c>
      <c r="J8139" s="13">
        <v>2000</v>
      </c>
      <c r="K8139" s="13">
        <v>300</v>
      </c>
      <c r="L8139" s="16"/>
      <c r="M8139" t="s">
        <v>583</v>
      </c>
      <c r="P8139" t="s">
        <v>243</v>
      </c>
      <c r="Q8139">
        <v>-2.77</v>
      </c>
      <c r="V8139">
        <v>1</v>
      </c>
      <c r="W8139" t="s">
        <v>1371</v>
      </c>
      <c r="X8139" t="s">
        <v>1422</v>
      </c>
    </row>
    <row r="8140" spans="1:24" x14ac:dyDescent="0.3">
      <c r="A8140">
        <v>10666</v>
      </c>
      <c r="B8140" s="15" t="s">
        <v>873</v>
      </c>
      <c r="C8140" t="str">
        <f>_xlfn.XLOOKUP($B8140, STANDARDS!$A:$A, STANDARDS!$B:$B,,0,2)</f>
        <v>Albanel Fm</v>
      </c>
      <c r="D8140" t="s">
        <v>517</v>
      </c>
      <c r="E8140" t="s">
        <v>1203</v>
      </c>
      <c r="J8140" s="13">
        <v>2000</v>
      </c>
      <c r="K8140" s="13">
        <v>300</v>
      </c>
      <c r="L8140" s="16"/>
      <c r="M8140" t="s">
        <v>583</v>
      </c>
      <c r="P8140" t="s">
        <v>243</v>
      </c>
      <c r="Q8140">
        <v>2.99</v>
      </c>
      <c r="V8140">
        <v>1</v>
      </c>
      <c r="W8140" t="s">
        <v>1371</v>
      </c>
      <c r="X8140" t="s">
        <v>1422</v>
      </c>
    </row>
    <row r="8141" spans="1:24" x14ac:dyDescent="0.3">
      <c r="A8141">
        <v>10667</v>
      </c>
      <c r="B8141" s="15" t="s">
        <v>873</v>
      </c>
      <c r="C8141" t="str">
        <f>_xlfn.XLOOKUP($B8141, STANDARDS!$A:$A, STANDARDS!$B:$B,,0,2)</f>
        <v>Albanel Fm</v>
      </c>
      <c r="D8141" t="s">
        <v>517</v>
      </c>
      <c r="E8141" t="s">
        <v>1203</v>
      </c>
      <c r="J8141" s="13">
        <v>2000</v>
      </c>
      <c r="K8141" s="13">
        <v>300</v>
      </c>
      <c r="L8141" s="16"/>
      <c r="M8141" t="s">
        <v>583</v>
      </c>
      <c r="P8141" t="s">
        <v>243</v>
      </c>
      <c r="Q8141">
        <v>1.38</v>
      </c>
      <c r="V8141">
        <v>1</v>
      </c>
      <c r="W8141" t="s">
        <v>1371</v>
      </c>
      <c r="X8141" t="s">
        <v>1422</v>
      </c>
    </row>
    <row r="8142" spans="1:24" x14ac:dyDescent="0.3">
      <c r="A8142">
        <v>10668</v>
      </c>
      <c r="B8142" s="15" t="s">
        <v>874</v>
      </c>
      <c r="C8142" t="str">
        <f>_xlfn.XLOOKUP($B8142, STANDARDS!$A:$A, STANDARDS!$B:$B,,0,2)</f>
        <v>Albanel Fm</v>
      </c>
      <c r="D8142" t="s">
        <v>517</v>
      </c>
      <c r="E8142" t="s">
        <v>1203</v>
      </c>
      <c r="J8142" s="13">
        <v>2000</v>
      </c>
      <c r="K8142" s="13">
        <v>300</v>
      </c>
      <c r="L8142" s="16"/>
      <c r="M8142" t="s">
        <v>583</v>
      </c>
      <c r="P8142" t="s">
        <v>243</v>
      </c>
      <c r="Q8142">
        <v>-6.08</v>
      </c>
      <c r="V8142">
        <v>1</v>
      </c>
      <c r="W8142" t="s">
        <v>1371</v>
      </c>
      <c r="X8142" t="s">
        <v>1422</v>
      </c>
    </row>
    <row r="8143" spans="1:24" x14ac:dyDescent="0.3">
      <c r="A8143">
        <v>10669</v>
      </c>
      <c r="B8143" s="15" t="s">
        <v>874</v>
      </c>
      <c r="C8143" t="str">
        <f>_xlfn.XLOOKUP($B8143, STANDARDS!$A:$A, STANDARDS!$B:$B,,0,2)</f>
        <v>Albanel Fm</v>
      </c>
      <c r="D8143" t="s">
        <v>517</v>
      </c>
      <c r="E8143" t="s">
        <v>1203</v>
      </c>
      <c r="J8143" s="13">
        <v>2000</v>
      </c>
      <c r="K8143" s="13">
        <v>300</v>
      </c>
      <c r="L8143" s="16"/>
      <c r="M8143" t="s">
        <v>583</v>
      </c>
      <c r="P8143" t="s">
        <v>243</v>
      </c>
      <c r="Q8143">
        <v>-2.71</v>
      </c>
      <c r="V8143">
        <v>1</v>
      </c>
      <c r="W8143" t="s">
        <v>1371</v>
      </c>
      <c r="X8143" t="s">
        <v>1422</v>
      </c>
    </row>
    <row r="8144" spans="1:24" x14ac:dyDescent="0.3">
      <c r="A8144">
        <v>10670</v>
      </c>
      <c r="B8144" s="15" t="s">
        <v>873</v>
      </c>
      <c r="C8144" t="str">
        <f>_xlfn.XLOOKUP($B8144, STANDARDS!$A:$A, STANDARDS!$B:$B,,0,2)</f>
        <v>Albanel Fm</v>
      </c>
      <c r="D8144" t="s">
        <v>517</v>
      </c>
      <c r="E8144" t="s">
        <v>1203</v>
      </c>
      <c r="J8144" s="13">
        <v>2000</v>
      </c>
      <c r="K8144" s="13">
        <v>300</v>
      </c>
      <c r="L8144" s="16"/>
      <c r="M8144" t="s">
        <v>583</v>
      </c>
      <c r="P8144" t="s">
        <v>243</v>
      </c>
      <c r="Q8144">
        <v>3.17</v>
      </c>
      <c r="V8144">
        <v>1</v>
      </c>
      <c r="W8144" t="s">
        <v>1371</v>
      </c>
      <c r="X8144" t="s">
        <v>1422</v>
      </c>
    </row>
    <row r="8145" spans="1:24" x14ac:dyDescent="0.3">
      <c r="A8145">
        <v>10671</v>
      </c>
      <c r="B8145" s="15" t="s">
        <v>875</v>
      </c>
      <c r="C8145" t="str">
        <f>_xlfn.XLOOKUP($B8145, STANDARDS!$A:$A, STANDARDS!$B:$B,,0,2)</f>
        <v>Albanel Fm</v>
      </c>
      <c r="D8145" t="s">
        <v>517</v>
      </c>
      <c r="E8145" t="s">
        <v>1203</v>
      </c>
      <c r="J8145" s="13">
        <v>2000</v>
      </c>
      <c r="K8145" s="13">
        <v>300</v>
      </c>
      <c r="L8145" s="16"/>
      <c r="M8145" t="s">
        <v>583</v>
      </c>
      <c r="P8145" t="s">
        <v>243</v>
      </c>
      <c r="Q8145">
        <v>3.67</v>
      </c>
      <c r="V8145">
        <v>1</v>
      </c>
      <c r="W8145" t="s">
        <v>1371</v>
      </c>
      <c r="X8145" t="s">
        <v>1422</v>
      </c>
    </row>
    <row r="8146" spans="1:24" x14ac:dyDescent="0.3">
      <c r="A8146">
        <v>10672</v>
      </c>
      <c r="B8146" s="15" t="s">
        <v>874</v>
      </c>
      <c r="C8146" t="str">
        <f>_xlfn.XLOOKUP($B8146, STANDARDS!$A:$A, STANDARDS!$B:$B,,0,2)</f>
        <v>Albanel Fm</v>
      </c>
      <c r="D8146" t="s">
        <v>517</v>
      </c>
      <c r="E8146" t="s">
        <v>1203</v>
      </c>
      <c r="J8146" s="13">
        <v>2000</v>
      </c>
      <c r="K8146" s="13">
        <v>300</v>
      </c>
      <c r="L8146" s="16"/>
      <c r="M8146" t="s">
        <v>583</v>
      </c>
      <c r="P8146" t="s">
        <v>243</v>
      </c>
      <c r="Q8146">
        <v>3.29</v>
      </c>
      <c r="V8146">
        <v>1</v>
      </c>
      <c r="W8146" t="s">
        <v>1371</v>
      </c>
      <c r="X8146" t="s">
        <v>1422</v>
      </c>
    </row>
    <row r="8147" spans="1:24" x14ac:dyDescent="0.3">
      <c r="A8147">
        <v>10673</v>
      </c>
      <c r="B8147" s="15" t="s">
        <v>874</v>
      </c>
      <c r="C8147" t="str">
        <f>_xlfn.XLOOKUP($B8147, STANDARDS!$A:$A, STANDARDS!$B:$B,,0,2)</f>
        <v>Albanel Fm</v>
      </c>
      <c r="D8147" t="s">
        <v>517</v>
      </c>
      <c r="E8147" t="s">
        <v>1203</v>
      </c>
      <c r="J8147" s="13">
        <v>2000</v>
      </c>
      <c r="K8147" s="13">
        <v>300</v>
      </c>
      <c r="L8147" s="16"/>
      <c r="M8147" t="s">
        <v>583</v>
      </c>
      <c r="P8147" t="s">
        <v>243</v>
      </c>
      <c r="Q8147">
        <v>2.08</v>
      </c>
      <c r="V8147">
        <v>1</v>
      </c>
      <c r="W8147" t="s">
        <v>1371</v>
      </c>
      <c r="X8147" t="s">
        <v>1422</v>
      </c>
    </row>
    <row r="8148" spans="1:24" x14ac:dyDescent="0.3">
      <c r="A8148">
        <v>10674</v>
      </c>
      <c r="B8148" s="15" t="s">
        <v>874</v>
      </c>
      <c r="C8148" t="str">
        <f>_xlfn.XLOOKUP($B8148, STANDARDS!$A:$A, STANDARDS!$B:$B,,0,2)</f>
        <v>Albanel Fm</v>
      </c>
      <c r="D8148" t="s">
        <v>517</v>
      </c>
      <c r="E8148" t="s">
        <v>1203</v>
      </c>
      <c r="J8148" s="13">
        <v>2000</v>
      </c>
      <c r="K8148" s="13">
        <v>300</v>
      </c>
      <c r="L8148" s="16"/>
      <c r="M8148" t="s">
        <v>583</v>
      </c>
      <c r="P8148" t="s">
        <v>243</v>
      </c>
      <c r="Q8148">
        <v>-4.37</v>
      </c>
      <c r="V8148">
        <v>1</v>
      </c>
      <c r="W8148" t="s">
        <v>1371</v>
      </c>
      <c r="X8148" t="s">
        <v>1422</v>
      </c>
    </row>
    <row r="8149" spans="1:24" x14ac:dyDescent="0.3">
      <c r="A8149">
        <v>10675</v>
      </c>
      <c r="B8149" s="15" t="s">
        <v>873</v>
      </c>
      <c r="C8149" t="str">
        <f>_xlfn.XLOOKUP($B8149, STANDARDS!$A:$A, STANDARDS!$B:$B,,0,2)</f>
        <v>Albanel Fm</v>
      </c>
      <c r="D8149" t="s">
        <v>517</v>
      </c>
      <c r="E8149" t="s">
        <v>1203</v>
      </c>
      <c r="J8149" s="13">
        <v>2000</v>
      </c>
      <c r="K8149" s="13">
        <v>300</v>
      </c>
      <c r="L8149" s="16"/>
      <c r="M8149" t="s">
        <v>583</v>
      </c>
      <c r="P8149" t="s">
        <v>243</v>
      </c>
      <c r="Q8149">
        <v>3.78</v>
      </c>
      <c r="V8149">
        <v>1</v>
      </c>
      <c r="W8149" t="s">
        <v>1371</v>
      </c>
      <c r="X8149" t="s">
        <v>1422</v>
      </c>
    </row>
    <row r="8150" spans="1:24" x14ac:dyDescent="0.3">
      <c r="A8150">
        <v>10676</v>
      </c>
      <c r="B8150" s="15" t="s">
        <v>875</v>
      </c>
      <c r="C8150" t="str">
        <f>_xlfn.XLOOKUP($B8150, STANDARDS!$A:$A, STANDARDS!$B:$B,,0,2)</f>
        <v>Albanel Fm</v>
      </c>
      <c r="D8150" t="s">
        <v>517</v>
      </c>
      <c r="E8150" t="s">
        <v>1203</v>
      </c>
      <c r="J8150" s="13">
        <v>2000</v>
      </c>
      <c r="K8150" s="13">
        <v>300</v>
      </c>
      <c r="L8150" s="16"/>
      <c r="M8150" t="s">
        <v>583</v>
      </c>
      <c r="P8150" t="s">
        <v>243</v>
      </c>
      <c r="Q8150">
        <v>3.36</v>
      </c>
      <c r="V8150">
        <v>1</v>
      </c>
      <c r="W8150" t="s">
        <v>1371</v>
      </c>
      <c r="X8150" t="s">
        <v>1422</v>
      </c>
    </row>
    <row r="8151" spans="1:24" x14ac:dyDescent="0.3">
      <c r="A8151">
        <v>10677</v>
      </c>
      <c r="B8151" s="15" t="s">
        <v>874</v>
      </c>
      <c r="C8151" t="str">
        <f>_xlfn.XLOOKUP($B8151, STANDARDS!$A:$A, STANDARDS!$B:$B,,0,2)</f>
        <v>Albanel Fm</v>
      </c>
      <c r="D8151" t="s">
        <v>517</v>
      </c>
      <c r="E8151" t="s">
        <v>1203</v>
      </c>
      <c r="J8151" s="13">
        <v>2000</v>
      </c>
      <c r="K8151" s="13">
        <v>300</v>
      </c>
      <c r="L8151" s="16"/>
      <c r="M8151" t="s">
        <v>583</v>
      </c>
      <c r="P8151" t="s">
        <v>243</v>
      </c>
      <c r="Q8151">
        <v>1.63</v>
      </c>
      <c r="V8151">
        <v>1</v>
      </c>
      <c r="W8151" t="s">
        <v>1371</v>
      </c>
      <c r="X8151" t="s">
        <v>1422</v>
      </c>
    </row>
    <row r="8152" spans="1:24" x14ac:dyDescent="0.3">
      <c r="A8152">
        <v>10678</v>
      </c>
      <c r="B8152" s="15" t="s">
        <v>874</v>
      </c>
      <c r="C8152" t="str">
        <f>_xlfn.XLOOKUP($B8152, STANDARDS!$A:$A, STANDARDS!$B:$B,,0,2)</f>
        <v>Albanel Fm</v>
      </c>
      <c r="D8152" t="s">
        <v>517</v>
      </c>
      <c r="E8152" t="s">
        <v>1203</v>
      </c>
      <c r="J8152" s="13">
        <v>2000</v>
      </c>
      <c r="K8152" s="13">
        <v>300</v>
      </c>
      <c r="L8152" s="16"/>
      <c r="M8152" t="s">
        <v>583</v>
      </c>
      <c r="P8152" t="s">
        <v>243</v>
      </c>
      <c r="Q8152">
        <v>-2.97</v>
      </c>
      <c r="V8152">
        <v>1</v>
      </c>
      <c r="W8152" t="s">
        <v>1371</v>
      </c>
      <c r="X8152" t="s">
        <v>1422</v>
      </c>
    </row>
    <row r="8153" spans="1:24" x14ac:dyDescent="0.3">
      <c r="A8153">
        <v>10679</v>
      </c>
      <c r="B8153" s="15" t="s">
        <v>874</v>
      </c>
      <c r="C8153" t="str">
        <f>_xlfn.XLOOKUP($B8153, STANDARDS!$A:$A, STANDARDS!$B:$B,,0,2)</f>
        <v>Albanel Fm</v>
      </c>
      <c r="D8153" t="s">
        <v>517</v>
      </c>
      <c r="E8153" t="s">
        <v>1203</v>
      </c>
      <c r="J8153" s="13">
        <v>2000</v>
      </c>
      <c r="K8153" s="13">
        <v>300</v>
      </c>
      <c r="L8153" s="16"/>
      <c r="M8153" t="s">
        <v>583</v>
      </c>
      <c r="P8153" t="s">
        <v>243</v>
      </c>
      <c r="Q8153">
        <v>-2.2000000000000002</v>
      </c>
      <c r="V8153">
        <v>1</v>
      </c>
      <c r="W8153" t="s">
        <v>1371</v>
      </c>
      <c r="X8153" t="s">
        <v>1422</v>
      </c>
    </row>
    <row r="8154" spans="1:24" x14ac:dyDescent="0.3">
      <c r="A8154">
        <v>10680</v>
      </c>
      <c r="B8154" s="15" t="s">
        <v>874</v>
      </c>
      <c r="C8154" t="str">
        <f>_xlfn.XLOOKUP($B8154, STANDARDS!$A:$A, STANDARDS!$B:$B,,0,2)</f>
        <v>Albanel Fm</v>
      </c>
      <c r="D8154" t="s">
        <v>517</v>
      </c>
      <c r="E8154" t="s">
        <v>1203</v>
      </c>
      <c r="J8154" s="13">
        <v>2000</v>
      </c>
      <c r="K8154" s="13">
        <v>300</v>
      </c>
      <c r="L8154" s="16"/>
      <c r="M8154" t="s">
        <v>583</v>
      </c>
      <c r="P8154" t="s">
        <v>243</v>
      </c>
      <c r="Q8154">
        <v>-2.74</v>
      </c>
      <c r="V8154">
        <v>1</v>
      </c>
      <c r="W8154" t="s">
        <v>1371</v>
      </c>
      <c r="X8154" t="s">
        <v>1422</v>
      </c>
    </row>
    <row r="8155" spans="1:24" x14ac:dyDescent="0.3">
      <c r="A8155">
        <v>10681</v>
      </c>
      <c r="B8155" s="15" t="s">
        <v>875</v>
      </c>
      <c r="C8155" t="str">
        <f>_xlfn.XLOOKUP($B8155, STANDARDS!$A:$A, STANDARDS!$B:$B,,0,2)</f>
        <v>Albanel Fm</v>
      </c>
      <c r="D8155" t="s">
        <v>517</v>
      </c>
      <c r="E8155" t="s">
        <v>1203</v>
      </c>
      <c r="J8155" s="13">
        <v>2000</v>
      </c>
      <c r="K8155" s="13">
        <v>300</v>
      </c>
      <c r="L8155" s="16"/>
      <c r="M8155" t="s">
        <v>583</v>
      </c>
      <c r="P8155" t="s">
        <v>243</v>
      </c>
      <c r="Q8155">
        <v>3.37</v>
      </c>
      <c r="V8155">
        <v>1</v>
      </c>
      <c r="W8155" t="s">
        <v>1371</v>
      </c>
      <c r="X8155" t="s">
        <v>1422</v>
      </c>
    </row>
    <row r="8156" spans="1:24" x14ac:dyDescent="0.3">
      <c r="A8156">
        <v>10682</v>
      </c>
      <c r="B8156" s="15" t="s">
        <v>876</v>
      </c>
      <c r="C8156" t="str">
        <f>_xlfn.XLOOKUP($B8156, STANDARDS!$A:$A, STANDARDS!$B:$B,,0,2)</f>
        <v>Albanel Fm</v>
      </c>
      <c r="D8156" t="s">
        <v>517</v>
      </c>
      <c r="E8156" t="s">
        <v>1203</v>
      </c>
      <c r="J8156" s="13">
        <v>2000</v>
      </c>
      <c r="K8156" s="13">
        <v>300</v>
      </c>
      <c r="L8156" s="16"/>
      <c r="M8156" t="s">
        <v>583</v>
      </c>
      <c r="P8156" t="s">
        <v>243</v>
      </c>
      <c r="Q8156">
        <v>3.37</v>
      </c>
      <c r="V8156">
        <v>1</v>
      </c>
      <c r="W8156" t="s">
        <v>1371</v>
      </c>
      <c r="X8156" t="s">
        <v>1422</v>
      </c>
    </row>
    <row r="8157" spans="1:24" x14ac:dyDescent="0.3">
      <c r="A8157">
        <v>10683</v>
      </c>
      <c r="B8157" s="15" t="s">
        <v>873</v>
      </c>
      <c r="C8157" t="str">
        <f>_xlfn.XLOOKUP($B8157, STANDARDS!$A:$A, STANDARDS!$B:$B,,0,2)</f>
        <v>Albanel Fm</v>
      </c>
      <c r="D8157" t="s">
        <v>517</v>
      </c>
      <c r="E8157" t="s">
        <v>1203</v>
      </c>
      <c r="J8157" s="13">
        <v>2000</v>
      </c>
      <c r="K8157" s="13">
        <v>300</v>
      </c>
      <c r="L8157" s="16"/>
      <c r="M8157" t="s">
        <v>583</v>
      </c>
      <c r="P8157" t="s">
        <v>243</v>
      </c>
      <c r="Q8157">
        <v>0.67</v>
      </c>
      <c r="V8157">
        <v>1</v>
      </c>
      <c r="W8157" t="s">
        <v>1371</v>
      </c>
      <c r="X8157" t="s">
        <v>1422</v>
      </c>
    </row>
    <row r="8158" spans="1:24" x14ac:dyDescent="0.3">
      <c r="A8158">
        <v>10684</v>
      </c>
      <c r="B8158" s="15" t="s">
        <v>874</v>
      </c>
      <c r="C8158" t="str">
        <f>_xlfn.XLOOKUP($B8158, STANDARDS!$A:$A, STANDARDS!$B:$B,,0,2)</f>
        <v>Albanel Fm</v>
      </c>
      <c r="D8158" t="s">
        <v>517</v>
      </c>
      <c r="E8158" t="s">
        <v>1203</v>
      </c>
      <c r="J8158" s="13">
        <v>2000</v>
      </c>
      <c r="K8158" s="13">
        <v>300</v>
      </c>
      <c r="L8158" s="16"/>
      <c r="M8158" t="s">
        <v>583</v>
      </c>
      <c r="P8158" t="s">
        <v>243</v>
      </c>
      <c r="Q8158">
        <v>-2.2999999999999998</v>
      </c>
      <c r="V8158">
        <v>1</v>
      </c>
      <c r="W8158" t="s">
        <v>1371</v>
      </c>
      <c r="X8158" t="s">
        <v>1422</v>
      </c>
    </row>
    <row r="8159" spans="1:24" x14ac:dyDescent="0.3">
      <c r="A8159">
        <v>10685</v>
      </c>
      <c r="B8159" s="15" t="s">
        <v>875</v>
      </c>
      <c r="C8159" t="str">
        <f>_xlfn.XLOOKUP($B8159, STANDARDS!$A:$A, STANDARDS!$B:$B,,0,2)</f>
        <v>Albanel Fm</v>
      </c>
      <c r="D8159" t="s">
        <v>517</v>
      </c>
      <c r="E8159" t="s">
        <v>1203</v>
      </c>
      <c r="J8159" s="13">
        <v>2000</v>
      </c>
      <c r="K8159" s="13">
        <v>300</v>
      </c>
      <c r="L8159" s="16"/>
      <c r="M8159" t="s">
        <v>583</v>
      </c>
      <c r="P8159" t="s">
        <v>243</v>
      </c>
      <c r="Q8159">
        <v>3.32</v>
      </c>
      <c r="V8159">
        <v>1</v>
      </c>
      <c r="W8159" t="s">
        <v>1371</v>
      </c>
      <c r="X8159" t="s">
        <v>1422</v>
      </c>
    </row>
    <row r="8160" spans="1:24" x14ac:dyDescent="0.3">
      <c r="A8160">
        <v>10686</v>
      </c>
      <c r="B8160" s="15" t="s">
        <v>873</v>
      </c>
      <c r="C8160" t="str">
        <f>_xlfn.XLOOKUP($B8160, STANDARDS!$A:$A, STANDARDS!$B:$B,,0,2)</f>
        <v>Albanel Fm</v>
      </c>
      <c r="D8160" t="s">
        <v>517</v>
      </c>
      <c r="E8160" t="s">
        <v>1203</v>
      </c>
      <c r="J8160" s="13">
        <v>2000</v>
      </c>
      <c r="K8160" s="13">
        <v>300</v>
      </c>
      <c r="L8160" s="16"/>
      <c r="M8160" t="s">
        <v>583</v>
      </c>
      <c r="P8160" t="s">
        <v>243</v>
      </c>
      <c r="Q8160">
        <v>0.35</v>
      </c>
      <c r="V8160">
        <v>1</v>
      </c>
      <c r="W8160" t="s">
        <v>1371</v>
      </c>
      <c r="X8160" t="s">
        <v>1422</v>
      </c>
    </row>
    <row r="8161" spans="1:24" x14ac:dyDescent="0.3">
      <c r="A8161">
        <v>10687</v>
      </c>
      <c r="B8161" s="15" t="s">
        <v>874</v>
      </c>
      <c r="C8161" t="str">
        <f>_xlfn.XLOOKUP($B8161, STANDARDS!$A:$A, STANDARDS!$B:$B,,0,2)</f>
        <v>Albanel Fm</v>
      </c>
      <c r="D8161" t="s">
        <v>517</v>
      </c>
      <c r="E8161" t="s">
        <v>1203</v>
      </c>
      <c r="J8161" s="13">
        <v>2000</v>
      </c>
      <c r="K8161" s="13">
        <v>300</v>
      </c>
      <c r="L8161" s="16"/>
      <c r="M8161" t="s">
        <v>583</v>
      </c>
      <c r="P8161" t="s">
        <v>243</v>
      </c>
      <c r="Q8161">
        <v>-2.4</v>
      </c>
      <c r="V8161">
        <v>1</v>
      </c>
      <c r="W8161" t="s">
        <v>1371</v>
      </c>
      <c r="X8161" t="s">
        <v>1422</v>
      </c>
    </row>
    <row r="8162" spans="1:24" x14ac:dyDescent="0.3">
      <c r="A8162">
        <v>10688</v>
      </c>
      <c r="B8162" s="15" t="s">
        <v>873</v>
      </c>
      <c r="C8162" t="str">
        <f>_xlfn.XLOOKUP($B8162, STANDARDS!$A:$A, STANDARDS!$B:$B,,0,2)</f>
        <v>Albanel Fm</v>
      </c>
      <c r="D8162" t="s">
        <v>517</v>
      </c>
      <c r="E8162" t="s">
        <v>1203</v>
      </c>
      <c r="J8162" s="13">
        <v>2000</v>
      </c>
      <c r="K8162" s="13">
        <v>300</v>
      </c>
      <c r="L8162" s="16"/>
      <c r="M8162" t="s">
        <v>583</v>
      </c>
      <c r="P8162" t="s">
        <v>243</v>
      </c>
      <c r="Q8162">
        <v>-1.1299999999999999</v>
      </c>
      <c r="V8162">
        <v>1</v>
      </c>
      <c r="W8162" t="s">
        <v>1371</v>
      </c>
      <c r="X8162" t="s">
        <v>1422</v>
      </c>
    </row>
    <row r="8163" spans="1:24" x14ac:dyDescent="0.3">
      <c r="A8163">
        <v>10689</v>
      </c>
      <c r="B8163" s="15" t="s">
        <v>874</v>
      </c>
      <c r="C8163" t="str">
        <f>_xlfn.XLOOKUP($B8163, STANDARDS!$A:$A, STANDARDS!$B:$B,,0,2)</f>
        <v>Albanel Fm</v>
      </c>
      <c r="D8163" t="s">
        <v>517</v>
      </c>
      <c r="E8163" t="s">
        <v>1203</v>
      </c>
      <c r="J8163" s="13">
        <v>2000</v>
      </c>
      <c r="K8163" s="13">
        <v>300</v>
      </c>
      <c r="L8163" s="16"/>
      <c r="M8163" t="s">
        <v>583</v>
      </c>
      <c r="P8163" t="s">
        <v>243</v>
      </c>
      <c r="Q8163">
        <v>3.53</v>
      </c>
      <c r="V8163">
        <v>1</v>
      </c>
      <c r="W8163" t="s">
        <v>1371</v>
      </c>
      <c r="X8163" t="s">
        <v>1422</v>
      </c>
    </row>
    <row r="8164" spans="1:24" x14ac:dyDescent="0.3">
      <c r="A8164">
        <v>10690</v>
      </c>
      <c r="B8164" s="15" t="s">
        <v>873</v>
      </c>
      <c r="C8164" t="str">
        <f>_xlfn.XLOOKUP($B8164, STANDARDS!$A:$A, STANDARDS!$B:$B,,0,2)</f>
        <v>Albanel Fm</v>
      </c>
      <c r="D8164" t="s">
        <v>517</v>
      </c>
      <c r="E8164" t="s">
        <v>1203</v>
      </c>
      <c r="J8164" s="13">
        <v>2000</v>
      </c>
      <c r="K8164" s="13">
        <v>300</v>
      </c>
      <c r="L8164" s="16"/>
      <c r="M8164" t="s">
        <v>583</v>
      </c>
      <c r="P8164" t="s">
        <v>243</v>
      </c>
      <c r="Q8164">
        <v>0.04</v>
      </c>
      <c r="V8164">
        <v>1</v>
      </c>
      <c r="W8164" t="s">
        <v>1371</v>
      </c>
      <c r="X8164" t="s">
        <v>1422</v>
      </c>
    </row>
    <row r="8165" spans="1:24" x14ac:dyDescent="0.3">
      <c r="A8165">
        <v>10691</v>
      </c>
      <c r="B8165" s="15" t="s">
        <v>873</v>
      </c>
      <c r="C8165" t="str">
        <f>_xlfn.XLOOKUP($B8165, STANDARDS!$A:$A, STANDARDS!$B:$B,,0,2)</f>
        <v>Albanel Fm</v>
      </c>
      <c r="D8165" t="s">
        <v>517</v>
      </c>
      <c r="E8165" t="s">
        <v>1203</v>
      </c>
      <c r="J8165" s="13">
        <v>2000</v>
      </c>
      <c r="K8165" s="13">
        <v>300</v>
      </c>
      <c r="L8165" s="16"/>
      <c r="M8165" t="s">
        <v>583</v>
      </c>
      <c r="P8165" t="s">
        <v>243</v>
      </c>
      <c r="Q8165">
        <v>2.81</v>
      </c>
      <c r="V8165">
        <v>1</v>
      </c>
      <c r="W8165" t="s">
        <v>1371</v>
      </c>
      <c r="X8165" t="s">
        <v>1422</v>
      </c>
    </row>
    <row r="8166" spans="1:24" x14ac:dyDescent="0.3">
      <c r="A8166">
        <v>10692</v>
      </c>
      <c r="B8166" s="15" t="s">
        <v>876</v>
      </c>
      <c r="C8166" t="str">
        <f>_xlfn.XLOOKUP($B8166, STANDARDS!$A:$A, STANDARDS!$B:$B,,0,2)</f>
        <v>Albanel Fm</v>
      </c>
      <c r="D8166" t="s">
        <v>517</v>
      </c>
      <c r="E8166" t="s">
        <v>1203</v>
      </c>
      <c r="J8166" s="13">
        <v>2000</v>
      </c>
      <c r="K8166" s="13">
        <v>300</v>
      </c>
      <c r="L8166" s="16"/>
      <c r="M8166" t="s">
        <v>583</v>
      </c>
      <c r="P8166" t="s">
        <v>243</v>
      </c>
      <c r="Q8166">
        <v>3.46</v>
      </c>
      <c r="V8166">
        <v>1</v>
      </c>
      <c r="W8166" t="s">
        <v>1371</v>
      </c>
      <c r="X8166" t="s">
        <v>1422</v>
      </c>
    </row>
    <row r="8167" spans="1:24" x14ac:dyDescent="0.3">
      <c r="A8167">
        <v>10693</v>
      </c>
      <c r="B8167" s="15" t="s">
        <v>873</v>
      </c>
      <c r="C8167" t="str">
        <f>_xlfn.XLOOKUP($B8167, STANDARDS!$A:$A, STANDARDS!$B:$B,,0,2)</f>
        <v>Albanel Fm</v>
      </c>
      <c r="D8167" t="s">
        <v>517</v>
      </c>
      <c r="E8167" t="s">
        <v>1203</v>
      </c>
      <c r="J8167" s="13">
        <v>2000</v>
      </c>
      <c r="K8167" s="13">
        <v>300</v>
      </c>
      <c r="L8167" s="16"/>
      <c r="M8167" t="s">
        <v>583</v>
      </c>
      <c r="P8167" t="s">
        <v>243</v>
      </c>
      <c r="Q8167">
        <v>2.2599999999999998</v>
      </c>
      <c r="V8167">
        <v>1</v>
      </c>
      <c r="W8167" t="s">
        <v>1371</v>
      </c>
      <c r="X8167" t="s">
        <v>1422</v>
      </c>
    </row>
    <row r="8168" spans="1:24" x14ac:dyDescent="0.3">
      <c r="A8168">
        <v>10694</v>
      </c>
      <c r="B8168" s="15" t="s">
        <v>875</v>
      </c>
      <c r="C8168" t="str">
        <f>_xlfn.XLOOKUP($B8168, STANDARDS!$A:$A, STANDARDS!$B:$B,,0,2)</f>
        <v>Albanel Fm</v>
      </c>
      <c r="D8168" t="s">
        <v>517</v>
      </c>
      <c r="E8168" t="s">
        <v>1203</v>
      </c>
      <c r="J8168" s="13">
        <v>2000</v>
      </c>
      <c r="K8168" s="13">
        <v>300</v>
      </c>
      <c r="L8168" s="16"/>
      <c r="M8168" t="s">
        <v>583</v>
      </c>
      <c r="P8168" t="s">
        <v>243</v>
      </c>
      <c r="Q8168">
        <v>3.01</v>
      </c>
      <c r="V8168">
        <v>1</v>
      </c>
      <c r="W8168" t="s">
        <v>1371</v>
      </c>
      <c r="X8168" t="s">
        <v>1422</v>
      </c>
    </row>
    <row r="8169" spans="1:24" x14ac:dyDescent="0.3">
      <c r="A8169">
        <v>10695</v>
      </c>
      <c r="B8169" s="15" t="s">
        <v>873</v>
      </c>
      <c r="C8169" t="str">
        <f>_xlfn.XLOOKUP($B8169, STANDARDS!$A:$A, STANDARDS!$B:$B,,0,2)</f>
        <v>Albanel Fm</v>
      </c>
      <c r="D8169" t="s">
        <v>517</v>
      </c>
      <c r="E8169" t="s">
        <v>1203</v>
      </c>
      <c r="J8169" s="13">
        <v>2000</v>
      </c>
      <c r="K8169" s="13">
        <v>300</v>
      </c>
      <c r="L8169" s="16"/>
      <c r="M8169" t="s">
        <v>583</v>
      </c>
      <c r="P8169" t="s">
        <v>243</v>
      </c>
      <c r="Q8169">
        <v>0.2</v>
      </c>
      <c r="V8169">
        <v>1</v>
      </c>
      <c r="W8169" t="s">
        <v>1371</v>
      </c>
      <c r="X8169" t="s">
        <v>1422</v>
      </c>
    </row>
    <row r="8170" spans="1:24" x14ac:dyDescent="0.3">
      <c r="A8170">
        <v>10696</v>
      </c>
      <c r="B8170" s="15" t="s">
        <v>873</v>
      </c>
      <c r="C8170" t="str">
        <f>_xlfn.XLOOKUP($B8170, STANDARDS!$A:$A, STANDARDS!$B:$B,,0,2)</f>
        <v>Albanel Fm</v>
      </c>
      <c r="D8170" t="s">
        <v>517</v>
      </c>
      <c r="E8170" t="s">
        <v>1203</v>
      </c>
      <c r="J8170" s="13">
        <v>2000</v>
      </c>
      <c r="K8170" s="13">
        <v>300</v>
      </c>
      <c r="L8170" s="16"/>
      <c r="M8170" t="s">
        <v>583</v>
      </c>
      <c r="P8170" t="s">
        <v>243</v>
      </c>
      <c r="Q8170">
        <v>-4.62</v>
      </c>
      <c r="V8170">
        <v>1</v>
      </c>
      <c r="W8170" t="s">
        <v>1371</v>
      </c>
      <c r="X8170" t="s">
        <v>1422</v>
      </c>
    </row>
    <row r="8171" spans="1:24" x14ac:dyDescent="0.3">
      <c r="A8171">
        <v>10697</v>
      </c>
      <c r="B8171" s="15" t="s">
        <v>873</v>
      </c>
      <c r="C8171" t="str">
        <f>_xlfn.XLOOKUP($B8171, STANDARDS!$A:$A, STANDARDS!$B:$B,,0,2)</f>
        <v>Albanel Fm</v>
      </c>
      <c r="D8171" t="s">
        <v>517</v>
      </c>
      <c r="E8171" t="s">
        <v>1203</v>
      </c>
      <c r="J8171" s="13">
        <v>2000</v>
      </c>
      <c r="K8171" s="13">
        <v>300</v>
      </c>
      <c r="L8171" s="16"/>
      <c r="M8171" t="s">
        <v>583</v>
      </c>
      <c r="P8171" t="s">
        <v>243</v>
      </c>
      <c r="Q8171">
        <v>-0.12</v>
      </c>
      <c r="V8171">
        <v>1</v>
      </c>
      <c r="W8171" t="s">
        <v>1371</v>
      </c>
      <c r="X8171" t="s">
        <v>1422</v>
      </c>
    </row>
    <row r="8172" spans="1:24" x14ac:dyDescent="0.3">
      <c r="A8172">
        <v>10698</v>
      </c>
      <c r="B8172" s="15" t="s">
        <v>874</v>
      </c>
      <c r="C8172" t="str">
        <f>_xlfn.XLOOKUP($B8172, STANDARDS!$A:$A, STANDARDS!$B:$B,,0,2)</f>
        <v>Albanel Fm</v>
      </c>
      <c r="D8172" t="s">
        <v>517</v>
      </c>
      <c r="E8172" t="s">
        <v>1203</v>
      </c>
      <c r="J8172" s="13">
        <v>2000</v>
      </c>
      <c r="K8172" s="13">
        <v>300</v>
      </c>
      <c r="L8172" s="16"/>
      <c r="M8172" t="s">
        <v>583</v>
      </c>
      <c r="P8172" t="s">
        <v>243</v>
      </c>
      <c r="Q8172">
        <v>-2.8</v>
      </c>
      <c r="V8172">
        <v>1</v>
      </c>
      <c r="W8172" t="s">
        <v>1371</v>
      </c>
      <c r="X8172" t="s">
        <v>1422</v>
      </c>
    </row>
    <row r="8173" spans="1:24" x14ac:dyDescent="0.3">
      <c r="A8173">
        <v>10699</v>
      </c>
      <c r="B8173" s="15" t="s">
        <v>875</v>
      </c>
      <c r="C8173" t="str">
        <f>_xlfn.XLOOKUP($B8173, STANDARDS!$A:$A, STANDARDS!$B:$B,,0,2)</f>
        <v>Albanel Fm</v>
      </c>
      <c r="D8173" t="s">
        <v>517</v>
      </c>
      <c r="E8173" t="s">
        <v>1203</v>
      </c>
      <c r="J8173" s="13">
        <v>2000</v>
      </c>
      <c r="K8173" s="13">
        <v>300</v>
      </c>
      <c r="L8173" s="16"/>
      <c r="M8173" t="s">
        <v>583</v>
      </c>
      <c r="P8173" t="s">
        <v>243</v>
      </c>
      <c r="Q8173">
        <v>2.08</v>
      </c>
      <c r="V8173">
        <v>1</v>
      </c>
      <c r="W8173" t="s">
        <v>1371</v>
      </c>
      <c r="X8173" t="s">
        <v>1422</v>
      </c>
    </row>
    <row r="8174" spans="1:24" x14ac:dyDescent="0.3">
      <c r="A8174">
        <v>10700</v>
      </c>
      <c r="B8174" s="15" t="s">
        <v>875</v>
      </c>
      <c r="C8174" t="str">
        <f>_xlfn.XLOOKUP($B8174, STANDARDS!$A:$A, STANDARDS!$B:$B,,0,2)</f>
        <v>Albanel Fm</v>
      </c>
      <c r="D8174" t="s">
        <v>517</v>
      </c>
      <c r="E8174" t="s">
        <v>1203</v>
      </c>
      <c r="J8174" s="13">
        <v>2000</v>
      </c>
      <c r="K8174" s="13">
        <v>300</v>
      </c>
      <c r="L8174" s="16"/>
      <c r="M8174" t="s">
        <v>583</v>
      </c>
      <c r="P8174" t="s">
        <v>243</v>
      </c>
      <c r="Q8174">
        <v>2.74</v>
      </c>
      <c r="V8174">
        <v>1</v>
      </c>
      <c r="W8174" t="s">
        <v>1371</v>
      </c>
      <c r="X8174" t="s">
        <v>1422</v>
      </c>
    </row>
    <row r="8175" spans="1:24" x14ac:dyDescent="0.3">
      <c r="A8175">
        <v>10701</v>
      </c>
      <c r="B8175" s="15" t="s">
        <v>875</v>
      </c>
      <c r="C8175" t="str">
        <f>_xlfn.XLOOKUP($B8175, STANDARDS!$A:$A, STANDARDS!$B:$B,,0,2)</f>
        <v>Albanel Fm</v>
      </c>
      <c r="D8175" t="s">
        <v>517</v>
      </c>
      <c r="E8175" t="s">
        <v>1203</v>
      </c>
      <c r="J8175" s="13">
        <v>2000</v>
      </c>
      <c r="K8175" s="13">
        <v>300</v>
      </c>
      <c r="L8175" s="16"/>
      <c r="M8175" t="s">
        <v>583</v>
      </c>
      <c r="P8175" t="s">
        <v>243</v>
      </c>
      <c r="Q8175">
        <v>3.81</v>
      </c>
      <c r="V8175">
        <v>1</v>
      </c>
      <c r="W8175" t="s">
        <v>1371</v>
      </c>
      <c r="X8175" t="s">
        <v>1422</v>
      </c>
    </row>
    <row r="8176" spans="1:24" x14ac:dyDescent="0.3">
      <c r="A8176">
        <v>10702</v>
      </c>
      <c r="B8176" s="15" t="s">
        <v>875</v>
      </c>
      <c r="C8176" t="str">
        <f>_xlfn.XLOOKUP($B8176, STANDARDS!$A:$A, STANDARDS!$B:$B,,0,2)</f>
        <v>Albanel Fm</v>
      </c>
      <c r="D8176" t="s">
        <v>517</v>
      </c>
      <c r="E8176" t="s">
        <v>1203</v>
      </c>
      <c r="J8176" s="13">
        <v>2000</v>
      </c>
      <c r="K8176" s="13">
        <v>300</v>
      </c>
      <c r="L8176" s="16"/>
      <c r="M8176" t="s">
        <v>583</v>
      </c>
      <c r="P8176" t="s">
        <v>243</v>
      </c>
      <c r="Q8176">
        <v>3.68</v>
      </c>
      <c r="V8176">
        <v>1</v>
      </c>
      <c r="W8176" t="s">
        <v>1371</v>
      </c>
      <c r="X8176" t="s">
        <v>1422</v>
      </c>
    </row>
    <row r="8177" spans="1:24" x14ac:dyDescent="0.3">
      <c r="A8177">
        <v>10703</v>
      </c>
      <c r="B8177" s="15" t="s">
        <v>873</v>
      </c>
      <c r="C8177" t="str">
        <f>_xlfn.XLOOKUP($B8177, STANDARDS!$A:$A, STANDARDS!$B:$B,,0,2)</f>
        <v>Albanel Fm</v>
      </c>
      <c r="D8177" t="s">
        <v>517</v>
      </c>
      <c r="E8177" t="s">
        <v>1203</v>
      </c>
      <c r="J8177" s="13">
        <v>2000</v>
      </c>
      <c r="K8177" s="13">
        <v>300</v>
      </c>
      <c r="L8177" s="16"/>
      <c r="M8177" t="s">
        <v>583</v>
      </c>
      <c r="P8177" t="s">
        <v>243</v>
      </c>
      <c r="Q8177">
        <v>-0.09</v>
      </c>
      <c r="V8177">
        <v>1</v>
      </c>
      <c r="W8177" t="s">
        <v>1371</v>
      </c>
      <c r="X8177" t="s">
        <v>1422</v>
      </c>
    </row>
    <row r="8178" spans="1:24" x14ac:dyDescent="0.3">
      <c r="A8178">
        <v>10704</v>
      </c>
      <c r="B8178" s="15" t="s">
        <v>876</v>
      </c>
      <c r="C8178" t="str">
        <f>_xlfn.XLOOKUP($B8178, STANDARDS!$A:$A, STANDARDS!$B:$B,,0,2)</f>
        <v>Albanel Fm</v>
      </c>
      <c r="D8178" t="s">
        <v>517</v>
      </c>
      <c r="E8178" t="s">
        <v>1203</v>
      </c>
      <c r="J8178" s="13">
        <v>2000</v>
      </c>
      <c r="K8178" s="13">
        <v>300</v>
      </c>
      <c r="L8178" s="16"/>
      <c r="M8178" t="s">
        <v>583</v>
      </c>
      <c r="P8178" t="s">
        <v>243</v>
      </c>
      <c r="Q8178">
        <v>1.06</v>
      </c>
      <c r="V8178">
        <v>1</v>
      </c>
      <c r="W8178" t="s">
        <v>1371</v>
      </c>
      <c r="X8178" t="s">
        <v>1422</v>
      </c>
    </row>
    <row r="8179" spans="1:24" x14ac:dyDescent="0.3">
      <c r="A8179">
        <v>10705</v>
      </c>
      <c r="B8179" s="15" t="s">
        <v>876</v>
      </c>
      <c r="C8179" t="str">
        <f>_xlfn.XLOOKUP($B8179, STANDARDS!$A:$A, STANDARDS!$B:$B,,0,2)</f>
        <v>Albanel Fm</v>
      </c>
      <c r="D8179" t="s">
        <v>517</v>
      </c>
      <c r="E8179" t="s">
        <v>1203</v>
      </c>
      <c r="J8179" s="13">
        <v>2000</v>
      </c>
      <c r="K8179" s="13">
        <v>300</v>
      </c>
      <c r="L8179" s="16"/>
      <c r="M8179" t="s">
        <v>583</v>
      </c>
      <c r="P8179" t="s">
        <v>243</v>
      </c>
      <c r="Q8179">
        <v>3.81</v>
      </c>
      <c r="V8179">
        <v>1</v>
      </c>
      <c r="W8179" t="s">
        <v>1371</v>
      </c>
      <c r="X8179" t="s">
        <v>1422</v>
      </c>
    </row>
    <row r="8180" spans="1:24" x14ac:dyDescent="0.3">
      <c r="A8180">
        <v>10706</v>
      </c>
      <c r="B8180" s="15" t="s">
        <v>875</v>
      </c>
      <c r="C8180" t="str">
        <f>_xlfn.XLOOKUP($B8180, STANDARDS!$A:$A, STANDARDS!$B:$B,,0,2)</f>
        <v>Albanel Fm</v>
      </c>
      <c r="D8180" t="s">
        <v>517</v>
      </c>
      <c r="E8180" t="s">
        <v>1203</v>
      </c>
      <c r="J8180" s="13">
        <v>2000</v>
      </c>
      <c r="K8180" s="13">
        <v>300</v>
      </c>
      <c r="L8180" s="16"/>
      <c r="M8180" t="s">
        <v>583</v>
      </c>
      <c r="P8180" t="s">
        <v>243</v>
      </c>
      <c r="Q8180">
        <v>2.99</v>
      </c>
      <c r="V8180">
        <v>1</v>
      </c>
      <c r="W8180" t="s">
        <v>1371</v>
      </c>
      <c r="X8180" t="s">
        <v>1422</v>
      </c>
    </row>
    <row r="8181" spans="1:24" x14ac:dyDescent="0.3">
      <c r="A8181">
        <v>10707</v>
      </c>
      <c r="B8181" s="15" t="s">
        <v>876</v>
      </c>
      <c r="C8181" t="str">
        <f>_xlfn.XLOOKUP($B8181, STANDARDS!$A:$A, STANDARDS!$B:$B,,0,2)</f>
        <v>Albanel Fm</v>
      </c>
      <c r="D8181" t="s">
        <v>517</v>
      </c>
      <c r="E8181" t="s">
        <v>1203</v>
      </c>
      <c r="J8181" s="13">
        <v>2000</v>
      </c>
      <c r="K8181" s="13">
        <v>300</v>
      </c>
      <c r="L8181" s="16"/>
      <c r="M8181" t="s">
        <v>583</v>
      </c>
      <c r="P8181" t="s">
        <v>243</v>
      </c>
      <c r="Q8181">
        <v>4.7</v>
      </c>
      <c r="V8181">
        <v>1</v>
      </c>
      <c r="W8181" t="s">
        <v>1371</v>
      </c>
      <c r="X8181" t="s">
        <v>1422</v>
      </c>
    </row>
    <row r="8182" spans="1:24" x14ac:dyDescent="0.3">
      <c r="A8182">
        <v>10708</v>
      </c>
      <c r="B8182" s="15" t="s">
        <v>878</v>
      </c>
      <c r="C8182" t="str">
        <f>_xlfn.XLOOKUP($B8182, STANDARDS!$A:$A, STANDARDS!$B:$B,,0,2)</f>
        <v>Albanel Fm</v>
      </c>
      <c r="D8182" t="s">
        <v>517</v>
      </c>
      <c r="E8182" t="s">
        <v>1203</v>
      </c>
      <c r="J8182" s="13">
        <v>2000</v>
      </c>
      <c r="K8182" s="13">
        <v>300</v>
      </c>
      <c r="L8182" s="16"/>
      <c r="M8182" t="s">
        <v>583</v>
      </c>
      <c r="P8182" t="s">
        <v>243</v>
      </c>
      <c r="Q8182">
        <v>0.57999999999999996</v>
      </c>
      <c r="V8182">
        <v>1</v>
      </c>
      <c r="W8182" t="s">
        <v>1371</v>
      </c>
      <c r="X8182" t="s">
        <v>1422</v>
      </c>
    </row>
    <row r="8183" spans="1:24" x14ac:dyDescent="0.3">
      <c r="A8183">
        <v>10709</v>
      </c>
      <c r="B8183" s="15" t="s">
        <v>873</v>
      </c>
      <c r="C8183" t="str">
        <f>_xlfn.XLOOKUP($B8183, STANDARDS!$A:$A, STANDARDS!$B:$B,,0,2)</f>
        <v>Albanel Fm</v>
      </c>
      <c r="D8183" t="s">
        <v>517</v>
      </c>
      <c r="E8183" t="s">
        <v>1203</v>
      </c>
      <c r="J8183" s="13">
        <v>2000</v>
      </c>
      <c r="K8183" s="13">
        <v>300</v>
      </c>
      <c r="L8183" s="16"/>
      <c r="M8183" t="s">
        <v>583</v>
      </c>
      <c r="P8183" t="s">
        <v>243</v>
      </c>
      <c r="Q8183">
        <v>-3.85</v>
      </c>
      <c r="V8183">
        <v>1</v>
      </c>
      <c r="W8183" t="s">
        <v>1371</v>
      </c>
      <c r="X8183" t="s">
        <v>1422</v>
      </c>
    </row>
    <row r="8184" spans="1:24" x14ac:dyDescent="0.3">
      <c r="A8184">
        <v>10710</v>
      </c>
      <c r="B8184" s="15" t="s">
        <v>875</v>
      </c>
      <c r="C8184" t="str">
        <f>_xlfn.XLOOKUP($B8184, STANDARDS!$A:$A, STANDARDS!$B:$B,,0,2)</f>
        <v>Albanel Fm</v>
      </c>
      <c r="D8184" t="s">
        <v>517</v>
      </c>
      <c r="E8184" t="s">
        <v>1203</v>
      </c>
      <c r="J8184" s="13">
        <v>2000</v>
      </c>
      <c r="K8184" s="13">
        <v>300</v>
      </c>
      <c r="L8184" s="16"/>
      <c r="M8184" t="s">
        <v>583</v>
      </c>
      <c r="P8184" t="s">
        <v>243</v>
      </c>
      <c r="Q8184">
        <v>3.99</v>
      </c>
      <c r="V8184">
        <v>1</v>
      </c>
      <c r="W8184" t="s">
        <v>1371</v>
      </c>
      <c r="X8184" t="s">
        <v>1422</v>
      </c>
    </row>
    <row r="8185" spans="1:24" x14ac:dyDescent="0.3">
      <c r="A8185">
        <v>10711</v>
      </c>
      <c r="B8185" s="15" t="s">
        <v>878</v>
      </c>
      <c r="C8185" t="str">
        <f>_xlfn.XLOOKUP($B8185, STANDARDS!$A:$A, STANDARDS!$B:$B,,0,2)</f>
        <v>Albanel Fm</v>
      </c>
      <c r="D8185" t="s">
        <v>517</v>
      </c>
      <c r="E8185" t="s">
        <v>1203</v>
      </c>
      <c r="J8185" s="13">
        <v>2000</v>
      </c>
      <c r="K8185" s="13">
        <v>300</v>
      </c>
      <c r="L8185" s="16"/>
      <c r="M8185" t="s">
        <v>583</v>
      </c>
      <c r="P8185" t="s">
        <v>243</v>
      </c>
      <c r="Q8185">
        <v>1.1000000000000001</v>
      </c>
      <c r="V8185">
        <v>1</v>
      </c>
      <c r="W8185" t="s">
        <v>1371</v>
      </c>
      <c r="X8185" t="s">
        <v>1422</v>
      </c>
    </row>
    <row r="8186" spans="1:24" x14ac:dyDescent="0.3">
      <c r="A8186">
        <v>10712</v>
      </c>
      <c r="B8186" s="15" t="s">
        <v>878</v>
      </c>
      <c r="C8186" t="str">
        <f>_xlfn.XLOOKUP($B8186, STANDARDS!$A:$A, STANDARDS!$B:$B,,0,2)</f>
        <v>Albanel Fm</v>
      </c>
      <c r="D8186" t="s">
        <v>517</v>
      </c>
      <c r="E8186" t="s">
        <v>1203</v>
      </c>
      <c r="J8186" s="13">
        <v>2000</v>
      </c>
      <c r="K8186" s="13">
        <v>300</v>
      </c>
      <c r="L8186" s="16"/>
      <c r="M8186" t="s">
        <v>583</v>
      </c>
      <c r="P8186" t="s">
        <v>243</v>
      </c>
      <c r="Q8186">
        <v>0.59</v>
      </c>
      <c r="V8186">
        <v>1</v>
      </c>
      <c r="W8186" t="s">
        <v>1371</v>
      </c>
      <c r="X8186" t="s">
        <v>1422</v>
      </c>
    </row>
    <row r="8187" spans="1:24" x14ac:dyDescent="0.3">
      <c r="A8187">
        <v>10713</v>
      </c>
      <c r="B8187" s="15" t="s">
        <v>878</v>
      </c>
      <c r="C8187" t="str">
        <f>_xlfn.XLOOKUP($B8187, STANDARDS!$A:$A, STANDARDS!$B:$B,,0,2)</f>
        <v>Albanel Fm</v>
      </c>
      <c r="D8187" t="s">
        <v>517</v>
      </c>
      <c r="E8187" t="s">
        <v>1203</v>
      </c>
      <c r="J8187" s="13">
        <v>2000</v>
      </c>
      <c r="K8187" s="13">
        <v>300</v>
      </c>
      <c r="L8187" s="16"/>
      <c r="M8187" t="s">
        <v>583</v>
      </c>
      <c r="P8187" t="s">
        <v>243</v>
      </c>
      <c r="Q8187">
        <v>0.9</v>
      </c>
      <c r="V8187">
        <v>1</v>
      </c>
      <c r="W8187" t="s">
        <v>1371</v>
      </c>
      <c r="X8187" t="s">
        <v>1422</v>
      </c>
    </row>
    <row r="8188" spans="1:24" x14ac:dyDescent="0.3">
      <c r="A8188">
        <v>10714</v>
      </c>
      <c r="B8188" s="15" t="s">
        <v>878</v>
      </c>
      <c r="C8188" t="str">
        <f>_xlfn.XLOOKUP($B8188, STANDARDS!$A:$A, STANDARDS!$B:$B,,0,2)</f>
        <v>Albanel Fm</v>
      </c>
      <c r="D8188" t="s">
        <v>517</v>
      </c>
      <c r="E8188" t="s">
        <v>1203</v>
      </c>
      <c r="J8188" s="13">
        <v>2000</v>
      </c>
      <c r="K8188" s="13">
        <v>300</v>
      </c>
      <c r="L8188" s="16"/>
      <c r="M8188" t="s">
        <v>583</v>
      </c>
      <c r="P8188" t="s">
        <v>243</v>
      </c>
      <c r="Q8188">
        <v>0.61</v>
      </c>
      <c r="V8188">
        <v>1</v>
      </c>
      <c r="W8188" t="s">
        <v>1371</v>
      </c>
      <c r="X8188" t="s">
        <v>1422</v>
      </c>
    </row>
    <row r="8189" spans="1:24" x14ac:dyDescent="0.3">
      <c r="A8189">
        <v>10715</v>
      </c>
      <c r="B8189" s="15" t="s">
        <v>873</v>
      </c>
      <c r="C8189" t="str">
        <f>_xlfn.XLOOKUP($B8189, STANDARDS!$A:$A, STANDARDS!$B:$B,,0,2)</f>
        <v>Albanel Fm</v>
      </c>
      <c r="D8189" t="s">
        <v>517</v>
      </c>
      <c r="E8189" t="s">
        <v>1203</v>
      </c>
      <c r="J8189" s="13">
        <v>2000</v>
      </c>
      <c r="K8189" s="13">
        <v>300</v>
      </c>
      <c r="L8189" s="16"/>
      <c r="M8189" t="s">
        <v>583</v>
      </c>
      <c r="P8189" t="s">
        <v>243</v>
      </c>
      <c r="Q8189">
        <v>3.27</v>
      </c>
      <c r="V8189">
        <v>1</v>
      </c>
      <c r="W8189" t="s">
        <v>1371</v>
      </c>
      <c r="X8189" t="s">
        <v>1422</v>
      </c>
    </row>
    <row r="8190" spans="1:24" x14ac:dyDescent="0.3">
      <c r="A8190">
        <v>10716</v>
      </c>
      <c r="B8190" s="15" t="s">
        <v>878</v>
      </c>
      <c r="C8190" t="str">
        <f>_xlfn.XLOOKUP($B8190, STANDARDS!$A:$A, STANDARDS!$B:$B,,0,2)</f>
        <v>Albanel Fm</v>
      </c>
      <c r="D8190" t="s">
        <v>517</v>
      </c>
      <c r="E8190" t="s">
        <v>1203</v>
      </c>
      <c r="J8190" s="13">
        <v>2000</v>
      </c>
      <c r="K8190" s="13">
        <v>300</v>
      </c>
      <c r="L8190" s="16"/>
      <c r="M8190" t="s">
        <v>583</v>
      </c>
      <c r="P8190" t="s">
        <v>243</v>
      </c>
      <c r="Q8190">
        <v>1.08</v>
      </c>
      <c r="V8190">
        <v>1</v>
      </c>
      <c r="W8190" t="s">
        <v>1371</v>
      </c>
      <c r="X8190" t="s">
        <v>1422</v>
      </c>
    </row>
    <row r="8191" spans="1:24" x14ac:dyDescent="0.3">
      <c r="A8191">
        <v>10717</v>
      </c>
      <c r="B8191" s="15" t="s">
        <v>878</v>
      </c>
      <c r="C8191" t="str">
        <f>_xlfn.XLOOKUP($B8191, STANDARDS!$A:$A, STANDARDS!$B:$B,,0,2)</f>
        <v>Albanel Fm</v>
      </c>
      <c r="D8191" t="s">
        <v>517</v>
      </c>
      <c r="E8191" t="s">
        <v>1203</v>
      </c>
      <c r="J8191" s="13">
        <v>2000</v>
      </c>
      <c r="K8191" s="13">
        <v>300</v>
      </c>
      <c r="L8191" s="16"/>
      <c r="M8191" t="s">
        <v>583</v>
      </c>
      <c r="P8191" t="s">
        <v>243</v>
      </c>
      <c r="Q8191">
        <v>1.17</v>
      </c>
      <c r="V8191">
        <v>1</v>
      </c>
      <c r="W8191" t="s">
        <v>1371</v>
      </c>
      <c r="X8191" t="s">
        <v>1422</v>
      </c>
    </row>
    <row r="8192" spans="1:24" x14ac:dyDescent="0.3">
      <c r="A8192">
        <v>10718</v>
      </c>
      <c r="B8192" s="15" t="s">
        <v>879</v>
      </c>
      <c r="C8192" t="str">
        <f>_xlfn.XLOOKUP($B8192, STANDARDS!$A:$A, STANDARDS!$B:$B,,0,2)</f>
        <v>Albanel Fm</v>
      </c>
      <c r="D8192" t="s">
        <v>517</v>
      </c>
      <c r="E8192" t="s">
        <v>1203</v>
      </c>
      <c r="J8192" s="13">
        <v>2000</v>
      </c>
      <c r="K8192" s="13">
        <v>300</v>
      </c>
      <c r="L8192" s="16"/>
      <c r="M8192" t="s">
        <v>583</v>
      </c>
      <c r="P8192" t="s">
        <v>243</v>
      </c>
      <c r="Q8192">
        <v>1.1299999999999999</v>
      </c>
      <c r="V8192">
        <v>1</v>
      </c>
      <c r="W8192" t="s">
        <v>1371</v>
      </c>
      <c r="X8192" t="s">
        <v>1422</v>
      </c>
    </row>
    <row r="8193" spans="1:24" x14ac:dyDescent="0.3">
      <c r="A8193">
        <v>10719</v>
      </c>
      <c r="B8193" s="15" t="s">
        <v>878</v>
      </c>
      <c r="C8193" t="str">
        <f>_xlfn.XLOOKUP($B8193, STANDARDS!$A:$A, STANDARDS!$B:$B,,0,2)</f>
        <v>Albanel Fm</v>
      </c>
      <c r="D8193" t="s">
        <v>517</v>
      </c>
      <c r="E8193" t="s">
        <v>1203</v>
      </c>
      <c r="J8193" s="13">
        <v>2000</v>
      </c>
      <c r="K8193" s="13">
        <v>300</v>
      </c>
      <c r="L8193" s="16"/>
      <c r="M8193" t="s">
        <v>583</v>
      </c>
      <c r="P8193" t="s">
        <v>243</v>
      </c>
      <c r="Q8193">
        <v>1.3</v>
      </c>
      <c r="V8193">
        <v>1</v>
      </c>
      <c r="W8193" t="s">
        <v>1371</v>
      </c>
      <c r="X8193" t="s">
        <v>1422</v>
      </c>
    </row>
    <row r="8194" spans="1:24" x14ac:dyDescent="0.3">
      <c r="A8194">
        <v>10720</v>
      </c>
      <c r="B8194" s="15" t="s">
        <v>876</v>
      </c>
      <c r="C8194" t="str">
        <f>_xlfn.XLOOKUP($B8194, STANDARDS!$A:$A, STANDARDS!$B:$B,,0,2)</f>
        <v>Albanel Fm</v>
      </c>
      <c r="D8194" t="s">
        <v>517</v>
      </c>
      <c r="E8194" t="s">
        <v>1203</v>
      </c>
      <c r="J8194" s="13">
        <v>2000</v>
      </c>
      <c r="K8194" s="13">
        <v>300</v>
      </c>
      <c r="L8194" s="16"/>
      <c r="M8194" t="s">
        <v>583</v>
      </c>
      <c r="P8194" t="s">
        <v>243</v>
      </c>
      <c r="Q8194">
        <v>0.54</v>
      </c>
      <c r="V8194">
        <v>1</v>
      </c>
      <c r="W8194" t="s">
        <v>1371</v>
      </c>
      <c r="X8194" t="s">
        <v>1422</v>
      </c>
    </row>
    <row r="8195" spans="1:24" x14ac:dyDescent="0.3">
      <c r="A8195">
        <v>10721</v>
      </c>
      <c r="B8195" s="15" t="s">
        <v>879</v>
      </c>
      <c r="C8195" t="str">
        <f>_xlfn.XLOOKUP($B8195, STANDARDS!$A:$A, STANDARDS!$B:$B,,0,2)</f>
        <v>Albanel Fm</v>
      </c>
      <c r="D8195" t="s">
        <v>517</v>
      </c>
      <c r="E8195" t="s">
        <v>1203</v>
      </c>
      <c r="J8195" s="13">
        <v>2000</v>
      </c>
      <c r="K8195" s="13">
        <v>300</v>
      </c>
      <c r="L8195" s="16"/>
      <c r="M8195" t="s">
        <v>583</v>
      </c>
      <c r="P8195" t="s">
        <v>243</v>
      </c>
      <c r="Q8195">
        <v>1.3</v>
      </c>
      <c r="V8195">
        <v>1</v>
      </c>
      <c r="W8195" t="s">
        <v>1371</v>
      </c>
      <c r="X8195" t="s">
        <v>1422</v>
      </c>
    </row>
    <row r="8196" spans="1:24" x14ac:dyDescent="0.3">
      <c r="A8196">
        <v>10722</v>
      </c>
      <c r="B8196" s="15" t="s">
        <v>879</v>
      </c>
      <c r="C8196" t="str">
        <f>_xlfn.XLOOKUP($B8196, STANDARDS!$A:$A, STANDARDS!$B:$B,,0,2)</f>
        <v>Albanel Fm</v>
      </c>
      <c r="D8196" t="s">
        <v>517</v>
      </c>
      <c r="E8196" t="s">
        <v>1203</v>
      </c>
      <c r="J8196" s="13">
        <v>2000</v>
      </c>
      <c r="K8196" s="13">
        <v>300</v>
      </c>
      <c r="L8196" s="16"/>
      <c r="M8196" t="s">
        <v>583</v>
      </c>
      <c r="P8196" t="s">
        <v>243</v>
      </c>
      <c r="Q8196">
        <v>0.65</v>
      </c>
      <c r="V8196">
        <v>1</v>
      </c>
      <c r="W8196" t="s">
        <v>1371</v>
      </c>
      <c r="X8196" t="s">
        <v>1422</v>
      </c>
    </row>
    <row r="8197" spans="1:24" x14ac:dyDescent="0.3">
      <c r="A8197">
        <v>10723</v>
      </c>
      <c r="B8197" s="15" t="s">
        <v>879</v>
      </c>
      <c r="C8197" t="str">
        <f>_xlfn.XLOOKUP($B8197, STANDARDS!$A:$A, STANDARDS!$B:$B,,0,2)</f>
        <v>Albanel Fm</v>
      </c>
      <c r="D8197" t="s">
        <v>517</v>
      </c>
      <c r="E8197" t="s">
        <v>1203</v>
      </c>
      <c r="J8197" s="13">
        <v>2000</v>
      </c>
      <c r="K8197" s="13">
        <v>300</v>
      </c>
      <c r="L8197" s="16"/>
      <c r="M8197" t="s">
        <v>583</v>
      </c>
      <c r="P8197" t="s">
        <v>243</v>
      </c>
      <c r="Q8197">
        <v>0.79</v>
      </c>
      <c r="V8197">
        <v>1</v>
      </c>
      <c r="W8197" t="s">
        <v>1371</v>
      </c>
      <c r="X8197" t="s">
        <v>1422</v>
      </c>
    </row>
    <row r="8198" spans="1:24" x14ac:dyDescent="0.3">
      <c r="A8198">
        <v>10724</v>
      </c>
      <c r="B8198" s="15" t="s">
        <v>878</v>
      </c>
      <c r="C8198" t="str">
        <f>_xlfn.XLOOKUP($B8198, STANDARDS!$A:$A, STANDARDS!$B:$B,,0,2)</f>
        <v>Albanel Fm</v>
      </c>
      <c r="D8198" t="s">
        <v>517</v>
      </c>
      <c r="E8198" t="s">
        <v>1203</v>
      </c>
      <c r="J8198" s="13">
        <v>2000</v>
      </c>
      <c r="K8198" s="13">
        <v>300</v>
      </c>
      <c r="L8198" s="16"/>
      <c r="M8198" t="s">
        <v>583</v>
      </c>
      <c r="P8198" t="s">
        <v>243</v>
      </c>
      <c r="Q8198">
        <v>1.31</v>
      </c>
      <c r="V8198">
        <v>1</v>
      </c>
      <c r="W8198" t="s">
        <v>1371</v>
      </c>
      <c r="X8198" t="s">
        <v>1422</v>
      </c>
    </row>
    <row r="8199" spans="1:24" x14ac:dyDescent="0.3">
      <c r="A8199">
        <v>10725</v>
      </c>
      <c r="B8199" s="15" t="s">
        <v>878</v>
      </c>
      <c r="C8199" t="str">
        <f>_xlfn.XLOOKUP($B8199, STANDARDS!$A:$A, STANDARDS!$B:$B,,0,2)</f>
        <v>Albanel Fm</v>
      </c>
      <c r="D8199" t="s">
        <v>517</v>
      </c>
      <c r="E8199" t="s">
        <v>1203</v>
      </c>
      <c r="J8199" s="13">
        <v>2000</v>
      </c>
      <c r="K8199" s="13">
        <v>300</v>
      </c>
      <c r="L8199" s="16"/>
      <c r="M8199" t="s">
        <v>583</v>
      </c>
      <c r="P8199" t="s">
        <v>243</v>
      </c>
      <c r="Q8199">
        <v>0.85</v>
      </c>
      <c r="V8199">
        <v>1</v>
      </c>
      <c r="W8199" t="s">
        <v>1371</v>
      </c>
      <c r="X8199" t="s">
        <v>1422</v>
      </c>
    </row>
    <row r="8200" spans="1:24" x14ac:dyDescent="0.3">
      <c r="A8200">
        <v>10726</v>
      </c>
      <c r="B8200" s="15" t="s">
        <v>878</v>
      </c>
      <c r="C8200" t="str">
        <f>_xlfn.XLOOKUP($B8200, STANDARDS!$A:$A, STANDARDS!$B:$B,,0,2)</f>
        <v>Albanel Fm</v>
      </c>
      <c r="D8200" t="s">
        <v>517</v>
      </c>
      <c r="E8200" t="s">
        <v>1203</v>
      </c>
      <c r="J8200" s="13">
        <v>2000</v>
      </c>
      <c r="K8200" s="13">
        <v>300</v>
      </c>
      <c r="L8200" s="16"/>
      <c r="M8200" t="s">
        <v>583</v>
      </c>
      <c r="P8200" t="s">
        <v>243</v>
      </c>
      <c r="Q8200">
        <v>1.32</v>
      </c>
      <c r="V8200">
        <v>1</v>
      </c>
      <c r="W8200" t="s">
        <v>1371</v>
      </c>
      <c r="X8200" t="s">
        <v>1422</v>
      </c>
    </row>
    <row r="8201" spans="1:24" x14ac:dyDescent="0.3">
      <c r="A8201">
        <v>10727</v>
      </c>
      <c r="B8201" s="15" t="s">
        <v>878</v>
      </c>
      <c r="C8201" t="str">
        <f>_xlfn.XLOOKUP($B8201, STANDARDS!$A:$A, STANDARDS!$B:$B,,0,2)</f>
        <v>Albanel Fm</v>
      </c>
      <c r="D8201" t="s">
        <v>517</v>
      </c>
      <c r="E8201" t="s">
        <v>1203</v>
      </c>
      <c r="J8201" s="13">
        <v>2000</v>
      </c>
      <c r="K8201" s="13">
        <v>300</v>
      </c>
      <c r="L8201" s="16"/>
      <c r="M8201" t="s">
        <v>583</v>
      </c>
      <c r="P8201" t="s">
        <v>243</v>
      </c>
      <c r="Q8201">
        <v>1.1299999999999999</v>
      </c>
      <c r="V8201">
        <v>1</v>
      </c>
      <c r="W8201" t="s">
        <v>1371</v>
      </c>
      <c r="X8201" t="s">
        <v>1422</v>
      </c>
    </row>
    <row r="8202" spans="1:24" x14ac:dyDescent="0.3">
      <c r="A8202">
        <v>10728</v>
      </c>
      <c r="B8202" s="15" t="s">
        <v>878</v>
      </c>
      <c r="C8202" t="str">
        <f>_xlfn.XLOOKUP($B8202, STANDARDS!$A:$A, STANDARDS!$B:$B,,0,2)</f>
        <v>Albanel Fm</v>
      </c>
      <c r="D8202" t="s">
        <v>517</v>
      </c>
      <c r="E8202" t="s">
        <v>1203</v>
      </c>
      <c r="J8202" s="13">
        <v>2000</v>
      </c>
      <c r="K8202" s="13">
        <v>300</v>
      </c>
      <c r="L8202" s="16"/>
      <c r="M8202" t="s">
        <v>583</v>
      </c>
      <c r="P8202" t="s">
        <v>243</v>
      </c>
      <c r="Q8202">
        <v>1.19</v>
      </c>
      <c r="V8202">
        <v>1</v>
      </c>
      <c r="W8202" t="s">
        <v>1371</v>
      </c>
      <c r="X8202" t="s">
        <v>1422</v>
      </c>
    </row>
    <row r="8203" spans="1:24" x14ac:dyDescent="0.3">
      <c r="A8203">
        <v>10729</v>
      </c>
      <c r="B8203" s="15" t="s">
        <v>879</v>
      </c>
      <c r="C8203" t="str">
        <f>_xlfn.XLOOKUP($B8203, STANDARDS!$A:$A, STANDARDS!$B:$B,,0,2)</f>
        <v>Albanel Fm</v>
      </c>
      <c r="D8203" t="s">
        <v>517</v>
      </c>
      <c r="E8203" t="s">
        <v>1203</v>
      </c>
      <c r="J8203" s="13">
        <v>2000</v>
      </c>
      <c r="K8203" s="13">
        <v>300</v>
      </c>
      <c r="L8203" s="16"/>
      <c r="M8203" t="s">
        <v>583</v>
      </c>
      <c r="P8203" t="s">
        <v>243</v>
      </c>
      <c r="Q8203">
        <v>0.87</v>
      </c>
      <c r="V8203">
        <v>1</v>
      </c>
      <c r="W8203" t="s">
        <v>1371</v>
      </c>
      <c r="X8203" t="s">
        <v>1422</v>
      </c>
    </row>
    <row r="8204" spans="1:24" x14ac:dyDescent="0.3">
      <c r="A8204">
        <v>10730</v>
      </c>
      <c r="B8204" s="15" t="s">
        <v>879</v>
      </c>
      <c r="C8204" t="str">
        <f>_xlfn.XLOOKUP($B8204, STANDARDS!$A:$A, STANDARDS!$B:$B,,0,2)</f>
        <v>Albanel Fm</v>
      </c>
      <c r="D8204" t="s">
        <v>517</v>
      </c>
      <c r="E8204" t="s">
        <v>1203</v>
      </c>
      <c r="J8204" s="13">
        <v>2000</v>
      </c>
      <c r="K8204" s="13">
        <v>300</v>
      </c>
      <c r="L8204" s="16"/>
      <c r="M8204" t="s">
        <v>583</v>
      </c>
      <c r="P8204" t="s">
        <v>243</v>
      </c>
      <c r="Q8204">
        <v>1.29</v>
      </c>
      <c r="V8204">
        <v>1</v>
      </c>
      <c r="W8204" t="s">
        <v>1371</v>
      </c>
      <c r="X8204" t="s">
        <v>1422</v>
      </c>
    </row>
    <row r="8205" spans="1:24" x14ac:dyDescent="0.3">
      <c r="A8205">
        <v>10731</v>
      </c>
      <c r="B8205" s="15" t="s">
        <v>879</v>
      </c>
      <c r="C8205" t="str">
        <f>_xlfn.XLOOKUP($B8205, STANDARDS!$A:$A, STANDARDS!$B:$B,,0,2)</f>
        <v>Albanel Fm</v>
      </c>
      <c r="D8205" t="s">
        <v>517</v>
      </c>
      <c r="E8205" t="s">
        <v>1203</v>
      </c>
      <c r="J8205" s="13">
        <v>2000</v>
      </c>
      <c r="K8205" s="13">
        <v>300</v>
      </c>
      <c r="L8205" s="16"/>
      <c r="M8205" t="s">
        <v>583</v>
      </c>
      <c r="P8205" t="s">
        <v>243</v>
      </c>
      <c r="Q8205">
        <v>0.84</v>
      </c>
      <c r="V8205">
        <v>1</v>
      </c>
      <c r="W8205" t="s">
        <v>1371</v>
      </c>
      <c r="X8205" t="s">
        <v>1422</v>
      </c>
    </row>
    <row r="8206" spans="1:24" x14ac:dyDescent="0.3">
      <c r="A8206">
        <v>10732</v>
      </c>
      <c r="B8206" s="15" t="s">
        <v>879</v>
      </c>
      <c r="C8206" t="str">
        <f>_xlfn.XLOOKUP($B8206, STANDARDS!$A:$A, STANDARDS!$B:$B,,0,2)</f>
        <v>Albanel Fm</v>
      </c>
      <c r="D8206" t="s">
        <v>517</v>
      </c>
      <c r="E8206" t="s">
        <v>1203</v>
      </c>
      <c r="J8206" s="13">
        <v>2000</v>
      </c>
      <c r="K8206" s="13">
        <v>300</v>
      </c>
      <c r="L8206" s="16"/>
      <c r="M8206" t="s">
        <v>583</v>
      </c>
      <c r="P8206" t="s">
        <v>243</v>
      </c>
      <c r="Q8206">
        <v>0.82</v>
      </c>
      <c r="V8206">
        <v>1</v>
      </c>
      <c r="W8206" t="s">
        <v>1371</v>
      </c>
      <c r="X8206" t="s">
        <v>1422</v>
      </c>
    </row>
    <row r="8207" spans="1:24" x14ac:dyDescent="0.3">
      <c r="A8207">
        <v>10733</v>
      </c>
      <c r="B8207" s="15" t="s">
        <v>878</v>
      </c>
      <c r="C8207" t="str">
        <f>_xlfn.XLOOKUP($B8207, STANDARDS!$A:$A, STANDARDS!$B:$B,,0,2)</f>
        <v>Albanel Fm</v>
      </c>
      <c r="D8207" t="s">
        <v>517</v>
      </c>
      <c r="E8207" t="s">
        <v>1203</v>
      </c>
      <c r="J8207" s="13">
        <v>2000</v>
      </c>
      <c r="K8207" s="13">
        <v>300</v>
      </c>
      <c r="L8207" s="16"/>
      <c r="M8207" t="s">
        <v>583</v>
      </c>
      <c r="P8207" t="s">
        <v>243</v>
      </c>
      <c r="Q8207">
        <v>1.1599999999999999</v>
      </c>
      <c r="V8207">
        <v>1</v>
      </c>
      <c r="W8207" t="s">
        <v>1371</v>
      </c>
      <c r="X8207" t="s">
        <v>1422</v>
      </c>
    </row>
    <row r="8208" spans="1:24" x14ac:dyDescent="0.3">
      <c r="A8208">
        <v>10734</v>
      </c>
      <c r="B8208" s="15" t="s">
        <v>880</v>
      </c>
      <c r="C8208" t="str">
        <f>_xlfn.XLOOKUP($B8208, STANDARDS!$A:$A, STANDARDS!$B:$B,,0,2)</f>
        <v>Albanel Fm</v>
      </c>
      <c r="D8208" t="s">
        <v>517</v>
      </c>
      <c r="E8208" t="s">
        <v>1203</v>
      </c>
      <c r="J8208" s="13">
        <v>2000</v>
      </c>
      <c r="K8208" s="13">
        <v>300</v>
      </c>
      <c r="L8208" s="16"/>
      <c r="M8208" t="s">
        <v>583</v>
      </c>
      <c r="P8208" t="s">
        <v>243</v>
      </c>
      <c r="Q8208">
        <v>0.27</v>
      </c>
      <c r="V8208">
        <v>1</v>
      </c>
      <c r="W8208" t="s">
        <v>1371</v>
      </c>
      <c r="X8208" t="s">
        <v>1422</v>
      </c>
    </row>
    <row r="8209" spans="1:24" x14ac:dyDescent="0.3">
      <c r="A8209">
        <v>10735</v>
      </c>
      <c r="B8209" s="15" t="s">
        <v>880</v>
      </c>
      <c r="C8209" t="str">
        <f>_xlfn.XLOOKUP($B8209, STANDARDS!$A:$A, STANDARDS!$B:$B,,0,2)</f>
        <v>Albanel Fm</v>
      </c>
      <c r="D8209" t="s">
        <v>517</v>
      </c>
      <c r="E8209" t="s">
        <v>1203</v>
      </c>
      <c r="J8209" s="13">
        <v>2000</v>
      </c>
      <c r="K8209" s="13">
        <v>300</v>
      </c>
      <c r="L8209" s="16"/>
      <c r="M8209" t="s">
        <v>583</v>
      </c>
      <c r="P8209" t="s">
        <v>243</v>
      </c>
      <c r="Q8209">
        <v>-0.59</v>
      </c>
      <c r="V8209">
        <v>1</v>
      </c>
      <c r="W8209" t="s">
        <v>1371</v>
      </c>
      <c r="X8209" t="s">
        <v>1422</v>
      </c>
    </row>
    <row r="8210" spans="1:24" x14ac:dyDescent="0.3">
      <c r="A8210">
        <v>10736</v>
      </c>
      <c r="B8210" s="15" t="s">
        <v>878</v>
      </c>
      <c r="C8210" t="str">
        <f>_xlfn.XLOOKUP($B8210, STANDARDS!$A:$A, STANDARDS!$B:$B,,0,2)</f>
        <v>Albanel Fm</v>
      </c>
      <c r="D8210" t="s">
        <v>517</v>
      </c>
      <c r="E8210" t="s">
        <v>1203</v>
      </c>
      <c r="J8210" s="13">
        <v>2000</v>
      </c>
      <c r="K8210" s="13">
        <v>300</v>
      </c>
      <c r="L8210" s="16"/>
      <c r="M8210" t="s">
        <v>583</v>
      </c>
      <c r="P8210" t="s">
        <v>243</v>
      </c>
      <c r="Q8210">
        <v>1.21</v>
      </c>
      <c r="V8210">
        <v>1</v>
      </c>
      <c r="W8210" t="s">
        <v>1371</v>
      </c>
      <c r="X8210" t="s">
        <v>1422</v>
      </c>
    </row>
    <row r="8211" spans="1:24" x14ac:dyDescent="0.3">
      <c r="A8211">
        <v>10737</v>
      </c>
      <c r="B8211" s="15" t="s">
        <v>879</v>
      </c>
      <c r="C8211" t="str">
        <f>_xlfn.XLOOKUP($B8211, STANDARDS!$A:$A, STANDARDS!$B:$B,,0,2)</f>
        <v>Albanel Fm</v>
      </c>
      <c r="D8211" t="s">
        <v>517</v>
      </c>
      <c r="E8211" t="s">
        <v>1203</v>
      </c>
      <c r="J8211" s="13">
        <v>2000</v>
      </c>
      <c r="K8211" s="13">
        <v>300</v>
      </c>
      <c r="L8211" s="16"/>
      <c r="M8211" t="s">
        <v>583</v>
      </c>
      <c r="P8211" t="s">
        <v>243</v>
      </c>
      <c r="Q8211">
        <v>1.19</v>
      </c>
      <c r="V8211">
        <v>1</v>
      </c>
      <c r="W8211" t="s">
        <v>1371</v>
      </c>
      <c r="X8211" t="s">
        <v>1422</v>
      </c>
    </row>
    <row r="8212" spans="1:24" x14ac:dyDescent="0.3">
      <c r="A8212">
        <v>10738</v>
      </c>
      <c r="B8212" s="15" t="s">
        <v>879</v>
      </c>
      <c r="C8212" t="str">
        <f>_xlfn.XLOOKUP($B8212, STANDARDS!$A:$A, STANDARDS!$B:$B,,0,2)</f>
        <v>Albanel Fm</v>
      </c>
      <c r="D8212" t="s">
        <v>517</v>
      </c>
      <c r="E8212" t="s">
        <v>1203</v>
      </c>
      <c r="J8212" s="13">
        <v>2000</v>
      </c>
      <c r="K8212" s="13">
        <v>300</v>
      </c>
      <c r="L8212" s="16"/>
      <c r="M8212" t="s">
        <v>583</v>
      </c>
      <c r="P8212" t="s">
        <v>243</v>
      </c>
      <c r="Q8212">
        <v>1.59</v>
      </c>
      <c r="V8212">
        <v>1</v>
      </c>
      <c r="W8212" t="s">
        <v>1371</v>
      </c>
      <c r="X8212" t="s">
        <v>1422</v>
      </c>
    </row>
    <row r="8213" spans="1:24" x14ac:dyDescent="0.3">
      <c r="A8213">
        <v>10739</v>
      </c>
      <c r="B8213" s="15" t="s">
        <v>879</v>
      </c>
      <c r="C8213" t="str">
        <f>_xlfn.XLOOKUP($B8213, STANDARDS!$A:$A, STANDARDS!$B:$B,,0,2)</f>
        <v>Albanel Fm</v>
      </c>
      <c r="D8213" t="s">
        <v>517</v>
      </c>
      <c r="E8213" t="s">
        <v>1203</v>
      </c>
      <c r="J8213" s="13">
        <v>2000</v>
      </c>
      <c r="K8213" s="13">
        <v>300</v>
      </c>
      <c r="L8213" s="16"/>
      <c r="M8213" t="s">
        <v>583</v>
      </c>
      <c r="P8213" t="s">
        <v>243</v>
      </c>
      <c r="Q8213">
        <v>1.58</v>
      </c>
      <c r="V8213">
        <v>1</v>
      </c>
      <c r="W8213" t="s">
        <v>1371</v>
      </c>
      <c r="X8213" t="s">
        <v>1422</v>
      </c>
    </row>
    <row r="8214" spans="1:24" x14ac:dyDescent="0.3">
      <c r="A8214">
        <v>10740</v>
      </c>
      <c r="B8214" s="15" t="s">
        <v>879</v>
      </c>
      <c r="C8214" t="str">
        <f>_xlfn.XLOOKUP($B8214, STANDARDS!$A:$A, STANDARDS!$B:$B,,0,2)</f>
        <v>Albanel Fm</v>
      </c>
      <c r="D8214" t="s">
        <v>517</v>
      </c>
      <c r="E8214" t="s">
        <v>1203</v>
      </c>
      <c r="J8214" s="13">
        <v>2000</v>
      </c>
      <c r="K8214" s="13">
        <v>300</v>
      </c>
      <c r="L8214" s="16"/>
      <c r="M8214" t="s">
        <v>583</v>
      </c>
      <c r="P8214" t="s">
        <v>243</v>
      </c>
      <c r="Q8214">
        <v>1.19</v>
      </c>
      <c r="V8214">
        <v>1</v>
      </c>
      <c r="W8214" t="s">
        <v>1371</v>
      </c>
      <c r="X8214" t="s">
        <v>1422</v>
      </c>
    </row>
    <row r="8215" spans="1:24" x14ac:dyDescent="0.3">
      <c r="A8215">
        <v>10741</v>
      </c>
      <c r="B8215" s="15" t="s">
        <v>878</v>
      </c>
      <c r="C8215" t="str">
        <f>_xlfn.XLOOKUP($B8215, STANDARDS!$A:$A, STANDARDS!$B:$B,,0,2)</f>
        <v>Albanel Fm</v>
      </c>
      <c r="D8215" t="s">
        <v>517</v>
      </c>
      <c r="E8215" t="s">
        <v>1203</v>
      </c>
      <c r="J8215" s="13">
        <v>2000</v>
      </c>
      <c r="K8215" s="13">
        <v>300</v>
      </c>
      <c r="L8215" s="16"/>
      <c r="M8215" t="s">
        <v>583</v>
      </c>
      <c r="P8215" t="s">
        <v>243</v>
      </c>
      <c r="Q8215">
        <v>0.9</v>
      </c>
      <c r="V8215">
        <v>1</v>
      </c>
      <c r="W8215" t="s">
        <v>1371</v>
      </c>
      <c r="X8215" t="s">
        <v>1422</v>
      </c>
    </row>
    <row r="8216" spans="1:24" x14ac:dyDescent="0.3">
      <c r="A8216">
        <v>10742</v>
      </c>
      <c r="B8216" s="15" t="s">
        <v>879</v>
      </c>
      <c r="C8216" t="str">
        <f>_xlfn.XLOOKUP($B8216, STANDARDS!$A:$A, STANDARDS!$B:$B,,0,2)</f>
        <v>Albanel Fm</v>
      </c>
      <c r="D8216" t="s">
        <v>517</v>
      </c>
      <c r="E8216" t="s">
        <v>1203</v>
      </c>
      <c r="J8216" s="13">
        <v>2000</v>
      </c>
      <c r="K8216" s="13">
        <v>300</v>
      </c>
      <c r="L8216" s="16"/>
      <c r="M8216" t="s">
        <v>583</v>
      </c>
      <c r="P8216" t="s">
        <v>243</v>
      </c>
      <c r="Q8216">
        <v>0.9</v>
      </c>
      <c r="V8216">
        <v>1</v>
      </c>
      <c r="W8216" t="s">
        <v>1371</v>
      </c>
      <c r="X8216" t="s">
        <v>1422</v>
      </c>
    </row>
    <row r="8217" spans="1:24" x14ac:dyDescent="0.3">
      <c r="A8217">
        <v>10743</v>
      </c>
      <c r="B8217" s="15" t="s">
        <v>879</v>
      </c>
      <c r="C8217" t="str">
        <f>_xlfn.XLOOKUP($B8217, STANDARDS!$A:$A, STANDARDS!$B:$B,,0,2)</f>
        <v>Albanel Fm</v>
      </c>
      <c r="D8217" t="s">
        <v>517</v>
      </c>
      <c r="E8217" t="s">
        <v>1203</v>
      </c>
      <c r="J8217" s="13">
        <v>2000</v>
      </c>
      <c r="K8217" s="13">
        <v>300</v>
      </c>
      <c r="L8217" s="16"/>
      <c r="M8217" t="s">
        <v>583</v>
      </c>
      <c r="P8217" t="s">
        <v>243</v>
      </c>
      <c r="Q8217">
        <v>0.73</v>
      </c>
      <c r="V8217">
        <v>1</v>
      </c>
      <c r="W8217" t="s">
        <v>1371</v>
      </c>
      <c r="X8217" t="s">
        <v>1422</v>
      </c>
    </row>
    <row r="8218" spans="1:24" x14ac:dyDescent="0.3">
      <c r="A8218">
        <v>10744</v>
      </c>
      <c r="B8218" s="15" t="s">
        <v>879</v>
      </c>
      <c r="C8218" t="str">
        <f>_xlfn.XLOOKUP($B8218, STANDARDS!$A:$A, STANDARDS!$B:$B,,0,2)</f>
        <v>Albanel Fm</v>
      </c>
      <c r="D8218" t="s">
        <v>517</v>
      </c>
      <c r="E8218" t="s">
        <v>1203</v>
      </c>
      <c r="J8218" s="13">
        <v>2000</v>
      </c>
      <c r="K8218" s="13">
        <v>300</v>
      </c>
      <c r="L8218" s="16"/>
      <c r="M8218" t="s">
        <v>583</v>
      </c>
      <c r="P8218" t="s">
        <v>243</v>
      </c>
      <c r="Q8218">
        <v>1.52</v>
      </c>
      <c r="V8218">
        <v>1</v>
      </c>
      <c r="W8218" t="s">
        <v>1371</v>
      </c>
      <c r="X8218" t="s">
        <v>1422</v>
      </c>
    </row>
    <row r="8219" spans="1:24" x14ac:dyDescent="0.3">
      <c r="A8219">
        <v>10745</v>
      </c>
      <c r="B8219" s="15" t="s">
        <v>879</v>
      </c>
      <c r="C8219" t="str">
        <f>_xlfn.XLOOKUP($B8219, STANDARDS!$A:$A, STANDARDS!$B:$B,,0,2)</f>
        <v>Albanel Fm</v>
      </c>
      <c r="D8219" t="s">
        <v>517</v>
      </c>
      <c r="E8219" t="s">
        <v>1203</v>
      </c>
      <c r="J8219" s="13">
        <v>2000</v>
      </c>
      <c r="K8219" s="13">
        <v>300</v>
      </c>
      <c r="L8219" s="16"/>
      <c r="M8219" t="s">
        <v>583</v>
      </c>
      <c r="P8219" t="s">
        <v>243</v>
      </c>
      <c r="Q8219">
        <v>0.7</v>
      </c>
      <c r="V8219">
        <v>1</v>
      </c>
      <c r="W8219" t="s">
        <v>1371</v>
      </c>
      <c r="X8219" t="s">
        <v>1422</v>
      </c>
    </row>
    <row r="8220" spans="1:24" x14ac:dyDescent="0.3">
      <c r="A8220">
        <v>10746</v>
      </c>
      <c r="B8220" s="15" t="s">
        <v>880</v>
      </c>
      <c r="C8220" t="str">
        <f>_xlfn.XLOOKUP($B8220, STANDARDS!$A:$A, STANDARDS!$B:$B,,0,2)</f>
        <v>Albanel Fm</v>
      </c>
      <c r="D8220" t="s">
        <v>517</v>
      </c>
      <c r="E8220" t="s">
        <v>1203</v>
      </c>
      <c r="J8220" s="13">
        <v>2000</v>
      </c>
      <c r="K8220" s="13">
        <v>300</v>
      </c>
      <c r="L8220" s="16"/>
      <c r="M8220" t="s">
        <v>583</v>
      </c>
      <c r="P8220" t="s">
        <v>243</v>
      </c>
      <c r="Q8220">
        <v>0.54</v>
      </c>
      <c r="V8220">
        <v>1</v>
      </c>
      <c r="W8220" t="s">
        <v>1371</v>
      </c>
      <c r="X8220" t="s">
        <v>1422</v>
      </c>
    </row>
    <row r="8221" spans="1:24" x14ac:dyDescent="0.3">
      <c r="A8221">
        <v>10747</v>
      </c>
      <c r="B8221" s="15" t="s">
        <v>879</v>
      </c>
      <c r="C8221" t="str">
        <f>_xlfn.XLOOKUP($B8221, STANDARDS!$A:$A, STANDARDS!$B:$B,,0,2)</f>
        <v>Albanel Fm</v>
      </c>
      <c r="D8221" t="s">
        <v>517</v>
      </c>
      <c r="E8221" t="s">
        <v>1203</v>
      </c>
      <c r="J8221" s="13">
        <v>2000</v>
      </c>
      <c r="K8221" s="13">
        <v>300</v>
      </c>
      <c r="L8221" s="16"/>
      <c r="M8221" t="s">
        <v>583</v>
      </c>
      <c r="P8221" t="s">
        <v>243</v>
      </c>
      <c r="Q8221">
        <v>0.63</v>
      </c>
      <c r="V8221">
        <v>1</v>
      </c>
      <c r="W8221" t="s">
        <v>1371</v>
      </c>
      <c r="X8221" t="s">
        <v>1422</v>
      </c>
    </row>
    <row r="8222" spans="1:24" x14ac:dyDescent="0.3">
      <c r="A8222">
        <v>10748</v>
      </c>
      <c r="B8222" s="15" t="s">
        <v>876</v>
      </c>
      <c r="C8222" t="str">
        <f>_xlfn.XLOOKUP($B8222, STANDARDS!$A:$A, STANDARDS!$B:$B,,0,2)</f>
        <v>Albanel Fm</v>
      </c>
      <c r="D8222" t="s">
        <v>517</v>
      </c>
      <c r="E8222" t="s">
        <v>1203</v>
      </c>
      <c r="J8222" s="13">
        <v>2000</v>
      </c>
      <c r="K8222" s="13">
        <v>300</v>
      </c>
      <c r="L8222" s="16"/>
      <c r="M8222" t="s">
        <v>583</v>
      </c>
      <c r="P8222" t="s">
        <v>243</v>
      </c>
      <c r="Q8222">
        <v>0.81</v>
      </c>
      <c r="V8222">
        <v>1</v>
      </c>
      <c r="W8222" t="s">
        <v>1371</v>
      </c>
      <c r="X8222" t="s">
        <v>1422</v>
      </c>
    </row>
    <row r="8223" spans="1:24" x14ac:dyDescent="0.3">
      <c r="A8223">
        <v>10749</v>
      </c>
      <c r="B8223" s="15" t="s">
        <v>879</v>
      </c>
      <c r="C8223" t="str">
        <f>_xlfn.XLOOKUP($B8223, STANDARDS!$A:$A, STANDARDS!$B:$B,,0,2)</f>
        <v>Albanel Fm</v>
      </c>
      <c r="D8223" t="s">
        <v>517</v>
      </c>
      <c r="E8223" t="s">
        <v>1203</v>
      </c>
      <c r="J8223" s="13">
        <v>2000</v>
      </c>
      <c r="K8223" s="13">
        <v>300</v>
      </c>
      <c r="L8223" s="16"/>
      <c r="M8223" t="s">
        <v>583</v>
      </c>
      <c r="P8223" t="s">
        <v>243</v>
      </c>
      <c r="Q8223">
        <v>0.74</v>
      </c>
      <c r="V8223">
        <v>1</v>
      </c>
      <c r="W8223" t="s">
        <v>1371</v>
      </c>
      <c r="X8223" t="s">
        <v>1422</v>
      </c>
    </row>
    <row r="8224" spans="1:24" x14ac:dyDescent="0.3">
      <c r="A8224">
        <v>10750</v>
      </c>
      <c r="B8224" s="15" t="s">
        <v>879</v>
      </c>
      <c r="C8224" t="str">
        <f>_xlfn.XLOOKUP($B8224, STANDARDS!$A:$A, STANDARDS!$B:$B,,0,2)</f>
        <v>Albanel Fm</v>
      </c>
      <c r="D8224" t="s">
        <v>517</v>
      </c>
      <c r="E8224" t="s">
        <v>1203</v>
      </c>
      <c r="J8224" s="13">
        <v>2000</v>
      </c>
      <c r="K8224" s="13">
        <v>300</v>
      </c>
      <c r="L8224" s="16"/>
      <c r="M8224" t="s">
        <v>583</v>
      </c>
      <c r="P8224" t="s">
        <v>243</v>
      </c>
      <c r="Q8224">
        <v>1.67</v>
      </c>
      <c r="V8224">
        <v>1</v>
      </c>
      <c r="W8224" t="s">
        <v>1371</v>
      </c>
      <c r="X8224" t="s">
        <v>1422</v>
      </c>
    </row>
    <row r="8225" spans="1:24" x14ac:dyDescent="0.3">
      <c r="A8225">
        <v>10751</v>
      </c>
      <c r="B8225" s="15" t="s">
        <v>879</v>
      </c>
      <c r="C8225" t="str">
        <f>_xlfn.XLOOKUP($B8225, STANDARDS!$A:$A, STANDARDS!$B:$B,,0,2)</f>
        <v>Albanel Fm</v>
      </c>
      <c r="D8225" t="s">
        <v>517</v>
      </c>
      <c r="E8225" t="s">
        <v>1203</v>
      </c>
      <c r="J8225" s="13">
        <v>2000</v>
      </c>
      <c r="K8225" s="13">
        <v>300</v>
      </c>
      <c r="L8225" s="16"/>
      <c r="M8225" t="s">
        <v>583</v>
      </c>
      <c r="P8225" t="s">
        <v>243</v>
      </c>
      <c r="Q8225">
        <v>1.29</v>
      </c>
      <c r="V8225">
        <v>1</v>
      </c>
      <c r="W8225" t="s">
        <v>1371</v>
      </c>
      <c r="X8225" t="s">
        <v>1422</v>
      </c>
    </row>
    <row r="8226" spans="1:24" x14ac:dyDescent="0.3">
      <c r="A8226">
        <v>10752</v>
      </c>
      <c r="B8226" s="15" t="s">
        <v>878</v>
      </c>
      <c r="C8226" t="str">
        <f>_xlfn.XLOOKUP($B8226, STANDARDS!$A:$A, STANDARDS!$B:$B,,0,2)</f>
        <v>Albanel Fm</v>
      </c>
      <c r="D8226" t="s">
        <v>517</v>
      </c>
      <c r="E8226" t="s">
        <v>1203</v>
      </c>
      <c r="J8226" s="13">
        <v>2000</v>
      </c>
      <c r="K8226" s="13">
        <v>300</v>
      </c>
      <c r="L8226" s="16"/>
      <c r="M8226" t="s">
        <v>583</v>
      </c>
      <c r="P8226" t="s">
        <v>243</v>
      </c>
      <c r="Q8226">
        <v>1.66</v>
      </c>
      <c r="V8226">
        <v>1</v>
      </c>
      <c r="W8226" t="s">
        <v>1371</v>
      </c>
      <c r="X8226" t="s">
        <v>1422</v>
      </c>
    </row>
    <row r="8227" spans="1:24" x14ac:dyDescent="0.3">
      <c r="A8227">
        <v>10753</v>
      </c>
      <c r="B8227" s="15" t="s">
        <v>876</v>
      </c>
      <c r="C8227" t="str">
        <f>_xlfn.XLOOKUP($B8227, STANDARDS!$A:$A, STANDARDS!$B:$B,,0,2)</f>
        <v>Albanel Fm</v>
      </c>
      <c r="D8227" t="s">
        <v>517</v>
      </c>
      <c r="E8227" t="s">
        <v>1203</v>
      </c>
      <c r="J8227" s="13">
        <v>2000</v>
      </c>
      <c r="K8227" s="13">
        <v>300</v>
      </c>
      <c r="L8227" s="16"/>
      <c r="M8227" t="s">
        <v>583</v>
      </c>
      <c r="P8227" t="s">
        <v>243</v>
      </c>
      <c r="Q8227">
        <v>1.87</v>
      </c>
      <c r="V8227">
        <v>1</v>
      </c>
      <c r="W8227" t="s">
        <v>1371</v>
      </c>
      <c r="X8227" t="s">
        <v>1422</v>
      </c>
    </row>
    <row r="8228" spans="1:24" x14ac:dyDescent="0.3">
      <c r="A8228">
        <v>10754</v>
      </c>
      <c r="B8228" s="15" t="s">
        <v>878</v>
      </c>
      <c r="C8228" t="str">
        <f>_xlfn.XLOOKUP($B8228, STANDARDS!$A:$A, STANDARDS!$B:$B,,0,2)</f>
        <v>Albanel Fm</v>
      </c>
      <c r="D8228" t="s">
        <v>517</v>
      </c>
      <c r="E8228" t="s">
        <v>1203</v>
      </c>
      <c r="J8228" s="13">
        <v>2000</v>
      </c>
      <c r="K8228" s="13">
        <v>300</v>
      </c>
      <c r="L8228" s="16"/>
      <c r="M8228" t="s">
        <v>583</v>
      </c>
      <c r="P8228" t="s">
        <v>243</v>
      </c>
      <c r="Q8228">
        <v>1.26</v>
      </c>
      <c r="V8228">
        <v>1</v>
      </c>
      <c r="W8228" t="s">
        <v>1371</v>
      </c>
      <c r="X8228" t="s">
        <v>1422</v>
      </c>
    </row>
    <row r="8229" spans="1:24" x14ac:dyDescent="0.3">
      <c r="A8229">
        <v>10755</v>
      </c>
      <c r="B8229" s="15" t="s">
        <v>878</v>
      </c>
      <c r="C8229" t="str">
        <f>_xlfn.XLOOKUP($B8229, STANDARDS!$A:$A, STANDARDS!$B:$B,,0,2)</f>
        <v>Albanel Fm</v>
      </c>
      <c r="D8229" t="s">
        <v>517</v>
      </c>
      <c r="E8229" t="s">
        <v>1203</v>
      </c>
      <c r="J8229" s="13">
        <v>2000</v>
      </c>
      <c r="K8229" s="13">
        <v>300</v>
      </c>
      <c r="L8229" s="16"/>
      <c r="M8229" t="s">
        <v>583</v>
      </c>
      <c r="P8229" t="s">
        <v>243</v>
      </c>
      <c r="Q8229">
        <v>1.27</v>
      </c>
      <c r="V8229">
        <v>1</v>
      </c>
      <c r="W8229" t="s">
        <v>1371</v>
      </c>
      <c r="X8229" t="s">
        <v>1422</v>
      </c>
    </row>
    <row r="8230" spans="1:24" x14ac:dyDescent="0.3">
      <c r="A8230">
        <v>10756</v>
      </c>
      <c r="B8230" s="15" t="s">
        <v>879</v>
      </c>
      <c r="C8230" t="str">
        <f>_xlfn.XLOOKUP($B8230, STANDARDS!$A:$A, STANDARDS!$B:$B,,0,2)</f>
        <v>Albanel Fm</v>
      </c>
      <c r="D8230" t="s">
        <v>517</v>
      </c>
      <c r="E8230" t="s">
        <v>1203</v>
      </c>
      <c r="J8230" s="13">
        <v>2000</v>
      </c>
      <c r="K8230" s="13">
        <v>300</v>
      </c>
      <c r="L8230" s="16"/>
      <c r="M8230" t="s">
        <v>583</v>
      </c>
      <c r="P8230" t="s">
        <v>243</v>
      </c>
      <c r="Q8230">
        <v>1.38</v>
      </c>
      <c r="V8230">
        <v>1</v>
      </c>
      <c r="W8230" t="s">
        <v>1371</v>
      </c>
      <c r="X8230" t="s">
        <v>1422</v>
      </c>
    </row>
    <row r="8231" spans="1:24" x14ac:dyDescent="0.3">
      <c r="A8231">
        <v>10757</v>
      </c>
      <c r="B8231" s="15" t="s">
        <v>880</v>
      </c>
      <c r="C8231" t="str">
        <f>_xlfn.XLOOKUP($B8231, STANDARDS!$A:$A, STANDARDS!$B:$B,,0,2)</f>
        <v>Albanel Fm</v>
      </c>
      <c r="D8231" t="s">
        <v>517</v>
      </c>
      <c r="E8231" t="s">
        <v>1203</v>
      </c>
      <c r="J8231" s="13">
        <v>2000</v>
      </c>
      <c r="K8231" s="13">
        <v>300</v>
      </c>
      <c r="L8231" s="16"/>
      <c r="M8231" t="s">
        <v>583</v>
      </c>
      <c r="P8231" t="s">
        <v>243</v>
      </c>
      <c r="Q8231">
        <v>1.83</v>
      </c>
      <c r="V8231">
        <v>1</v>
      </c>
      <c r="W8231" t="s">
        <v>1371</v>
      </c>
      <c r="X8231" t="s">
        <v>1422</v>
      </c>
    </row>
    <row r="8232" spans="1:24" x14ac:dyDescent="0.3">
      <c r="A8232">
        <v>10758</v>
      </c>
      <c r="B8232" s="15" t="s">
        <v>881</v>
      </c>
      <c r="C8232" t="str">
        <f>_xlfn.XLOOKUP($B8232, STANDARDS!$A:$A, STANDARDS!$B:$B,,0,2)</f>
        <v>Albanel Fm</v>
      </c>
      <c r="D8232" t="s">
        <v>517</v>
      </c>
      <c r="E8232" t="s">
        <v>1203</v>
      </c>
      <c r="J8232" s="13">
        <v>2000</v>
      </c>
      <c r="K8232" s="13">
        <v>300</v>
      </c>
      <c r="L8232" s="16"/>
      <c r="M8232" t="s">
        <v>583</v>
      </c>
      <c r="P8232" t="s">
        <v>243</v>
      </c>
      <c r="Q8232">
        <v>-2.5499999999999998</v>
      </c>
      <c r="V8232">
        <v>1</v>
      </c>
      <c r="W8232" t="s">
        <v>1371</v>
      </c>
      <c r="X8232" t="s">
        <v>1422</v>
      </c>
    </row>
    <row r="8233" spans="1:24" x14ac:dyDescent="0.3">
      <c r="A8233">
        <v>10759</v>
      </c>
      <c r="B8233" s="15" t="s">
        <v>878</v>
      </c>
      <c r="C8233" t="str">
        <f>_xlfn.XLOOKUP($B8233, STANDARDS!$A:$A, STANDARDS!$B:$B,,0,2)</f>
        <v>Albanel Fm</v>
      </c>
      <c r="D8233" t="s">
        <v>517</v>
      </c>
      <c r="E8233" t="s">
        <v>1203</v>
      </c>
      <c r="J8233" s="13">
        <v>2000</v>
      </c>
      <c r="K8233" s="13">
        <v>300</v>
      </c>
      <c r="L8233" s="16"/>
      <c r="M8233" t="s">
        <v>583</v>
      </c>
      <c r="P8233" t="s">
        <v>243</v>
      </c>
      <c r="Q8233">
        <v>1.34</v>
      </c>
      <c r="V8233">
        <v>1</v>
      </c>
      <c r="W8233" t="s">
        <v>1371</v>
      </c>
      <c r="X8233" t="s">
        <v>1422</v>
      </c>
    </row>
    <row r="8234" spans="1:24" x14ac:dyDescent="0.3">
      <c r="A8234">
        <v>10760</v>
      </c>
      <c r="B8234" s="15" t="s">
        <v>881</v>
      </c>
      <c r="C8234" t="str">
        <f>_xlfn.XLOOKUP($B8234, STANDARDS!$A:$A, STANDARDS!$B:$B,,0,2)</f>
        <v>Albanel Fm</v>
      </c>
      <c r="D8234" t="s">
        <v>517</v>
      </c>
      <c r="E8234" t="s">
        <v>1203</v>
      </c>
      <c r="J8234" s="13">
        <v>2000</v>
      </c>
      <c r="K8234" s="13">
        <v>300</v>
      </c>
      <c r="L8234" s="16"/>
      <c r="M8234" t="s">
        <v>583</v>
      </c>
      <c r="P8234" t="s">
        <v>243</v>
      </c>
      <c r="Q8234">
        <v>-2.6</v>
      </c>
      <c r="V8234">
        <v>1</v>
      </c>
      <c r="W8234" t="s">
        <v>1371</v>
      </c>
      <c r="X8234" t="s">
        <v>1422</v>
      </c>
    </row>
    <row r="8235" spans="1:24" x14ac:dyDescent="0.3">
      <c r="A8235">
        <v>10761</v>
      </c>
      <c r="B8235" s="15" t="s">
        <v>881</v>
      </c>
      <c r="C8235" t="str">
        <f>_xlfn.XLOOKUP($B8235, STANDARDS!$A:$A, STANDARDS!$B:$B,,0,2)</f>
        <v>Albanel Fm</v>
      </c>
      <c r="D8235" t="s">
        <v>517</v>
      </c>
      <c r="E8235" t="s">
        <v>1203</v>
      </c>
      <c r="J8235" s="13">
        <v>2000</v>
      </c>
      <c r="K8235" s="13">
        <v>300</v>
      </c>
      <c r="L8235" s="16"/>
      <c r="M8235" t="s">
        <v>583</v>
      </c>
      <c r="P8235" t="s">
        <v>243</v>
      </c>
      <c r="Q8235">
        <v>-2.72</v>
      </c>
      <c r="V8235">
        <v>1</v>
      </c>
      <c r="W8235" t="s">
        <v>1371</v>
      </c>
      <c r="X8235" t="s">
        <v>1422</v>
      </c>
    </row>
    <row r="8236" spans="1:24" x14ac:dyDescent="0.3">
      <c r="A8236">
        <v>10762</v>
      </c>
      <c r="B8236" s="15" t="s">
        <v>880</v>
      </c>
      <c r="C8236" t="str">
        <f>_xlfn.XLOOKUP($B8236, STANDARDS!$A:$A, STANDARDS!$B:$B,,0,2)</f>
        <v>Albanel Fm</v>
      </c>
      <c r="D8236" t="s">
        <v>517</v>
      </c>
      <c r="E8236" t="s">
        <v>1203</v>
      </c>
      <c r="J8236" s="13">
        <v>2000</v>
      </c>
      <c r="K8236" s="13">
        <v>300</v>
      </c>
      <c r="L8236" s="16"/>
      <c r="M8236" t="s">
        <v>583</v>
      </c>
      <c r="P8236" t="s">
        <v>243</v>
      </c>
      <c r="Q8236">
        <v>0.8</v>
      </c>
      <c r="V8236">
        <v>1</v>
      </c>
      <c r="W8236" t="s">
        <v>1371</v>
      </c>
      <c r="X8236" t="s">
        <v>1422</v>
      </c>
    </row>
    <row r="8237" spans="1:24" x14ac:dyDescent="0.3">
      <c r="A8237">
        <v>10763</v>
      </c>
      <c r="B8237" s="15" t="s">
        <v>881</v>
      </c>
      <c r="C8237" t="str">
        <f>_xlfn.XLOOKUP($B8237, STANDARDS!$A:$A, STANDARDS!$B:$B,,0,2)</f>
        <v>Albanel Fm</v>
      </c>
      <c r="D8237" t="s">
        <v>517</v>
      </c>
      <c r="E8237" t="s">
        <v>1203</v>
      </c>
      <c r="J8237" s="13">
        <v>2000</v>
      </c>
      <c r="K8237" s="13">
        <v>300</v>
      </c>
      <c r="L8237" s="16"/>
      <c r="M8237" t="s">
        <v>583</v>
      </c>
      <c r="P8237" t="s">
        <v>243</v>
      </c>
      <c r="Q8237">
        <v>-0.19</v>
      </c>
      <c r="V8237">
        <v>1</v>
      </c>
      <c r="W8237" t="s">
        <v>1371</v>
      </c>
      <c r="X8237" t="s">
        <v>1422</v>
      </c>
    </row>
    <row r="8238" spans="1:24" x14ac:dyDescent="0.3">
      <c r="A8238">
        <v>10764</v>
      </c>
      <c r="B8238" s="15" t="s">
        <v>876</v>
      </c>
      <c r="C8238" t="str">
        <f>_xlfn.XLOOKUP($B8238, STANDARDS!$A:$A, STANDARDS!$B:$B,,0,2)</f>
        <v>Albanel Fm</v>
      </c>
      <c r="D8238" t="s">
        <v>517</v>
      </c>
      <c r="E8238" t="s">
        <v>1203</v>
      </c>
      <c r="J8238" s="13">
        <v>2000</v>
      </c>
      <c r="K8238" s="13">
        <v>300</v>
      </c>
      <c r="L8238" s="16"/>
      <c r="M8238" t="s">
        <v>583</v>
      </c>
      <c r="P8238" t="s">
        <v>243</v>
      </c>
      <c r="Q8238">
        <v>2.67</v>
      </c>
      <c r="V8238">
        <v>1</v>
      </c>
      <c r="W8238" t="s">
        <v>1371</v>
      </c>
      <c r="X8238" t="s">
        <v>1422</v>
      </c>
    </row>
    <row r="8239" spans="1:24" x14ac:dyDescent="0.3">
      <c r="A8239">
        <v>10765</v>
      </c>
      <c r="B8239" s="15" t="s">
        <v>881</v>
      </c>
      <c r="C8239" t="str">
        <f>_xlfn.XLOOKUP($B8239, STANDARDS!$A:$A, STANDARDS!$B:$B,,0,2)</f>
        <v>Albanel Fm</v>
      </c>
      <c r="D8239" t="s">
        <v>517</v>
      </c>
      <c r="E8239" t="s">
        <v>1203</v>
      </c>
      <c r="J8239" s="13">
        <v>2000</v>
      </c>
      <c r="K8239" s="13">
        <v>300</v>
      </c>
      <c r="L8239" s="16"/>
      <c r="M8239" t="s">
        <v>583</v>
      </c>
      <c r="P8239" t="s">
        <v>243</v>
      </c>
      <c r="Q8239">
        <v>-0.36</v>
      </c>
      <c r="V8239">
        <v>1</v>
      </c>
      <c r="W8239" t="s">
        <v>1371</v>
      </c>
      <c r="X8239" t="s">
        <v>1422</v>
      </c>
    </row>
    <row r="8240" spans="1:24" x14ac:dyDescent="0.3">
      <c r="A8240">
        <v>10766</v>
      </c>
      <c r="B8240" s="15" t="s">
        <v>880</v>
      </c>
      <c r="C8240" t="str">
        <f>_xlfn.XLOOKUP($B8240, STANDARDS!$A:$A, STANDARDS!$B:$B,,0,2)</f>
        <v>Albanel Fm</v>
      </c>
      <c r="D8240" t="s">
        <v>517</v>
      </c>
      <c r="E8240" t="s">
        <v>1203</v>
      </c>
      <c r="J8240" s="13">
        <v>2000</v>
      </c>
      <c r="K8240" s="13">
        <v>300</v>
      </c>
      <c r="L8240" s="16"/>
      <c r="M8240" t="s">
        <v>583</v>
      </c>
      <c r="P8240" t="s">
        <v>243</v>
      </c>
      <c r="Q8240">
        <v>0.57999999999999996</v>
      </c>
      <c r="V8240">
        <v>1</v>
      </c>
      <c r="W8240" t="s">
        <v>1371</v>
      </c>
      <c r="X8240" t="s">
        <v>1422</v>
      </c>
    </row>
    <row r="8241" spans="1:24" x14ac:dyDescent="0.3">
      <c r="A8241">
        <v>10767</v>
      </c>
      <c r="B8241" s="15" t="s">
        <v>881</v>
      </c>
      <c r="C8241" t="str">
        <f>_xlfn.XLOOKUP($B8241, STANDARDS!$A:$A, STANDARDS!$B:$B,,0,2)</f>
        <v>Albanel Fm</v>
      </c>
      <c r="D8241" t="s">
        <v>517</v>
      </c>
      <c r="E8241" t="s">
        <v>1203</v>
      </c>
      <c r="J8241" s="13">
        <v>2000</v>
      </c>
      <c r="K8241" s="13">
        <v>300</v>
      </c>
      <c r="L8241" s="16"/>
      <c r="M8241" t="s">
        <v>583</v>
      </c>
      <c r="P8241" t="s">
        <v>243</v>
      </c>
      <c r="Q8241">
        <v>-3.26</v>
      </c>
      <c r="V8241">
        <v>1</v>
      </c>
      <c r="W8241" t="s">
        <v>1371</v>
      </c>
      <c r="X8241" t="s">
        <v>1422</v>
      </c>
    </row>
    <row r="8242" spans="1:24" x14ac:dyDescent="0.3">
      <c r="A8242">
        <v>10768</v>
      </c>
      <c r="B8242" s="15" t="s">
        <v>881</v>
      </c>
      <c r="C8242" t="str">
        <f>_xlfn.XLOOKUP($B8242, STANDARDS!$A:$A, STANDARDS!$B:$B,,0,2)</f>
        <v>Albanel Fm</v>
      </c>
      <c r="D8242" t="s">
        <v>517</v>
      </c>
      <c r="E8242" t="s">
        <v>1203</v>
      </c>
      <c r="J8242" s="13">
        <v>2000</v>
      </c>
      <c r="K8242" s="13">
        <v>300</v>
      </c>
      <c r="L8242" s="16"/>
      <c r="M8242" t="s">
        <v>583</v>
      </c>
      <c r="P8242" t="s">
        <v>243</v>
      </c>
      <c r="Q8242">
        <v>-0.01</v>
      </c>
      <c r="V8242">
        <v>1</v>
      </c>
      <c r="W8242" t="s">
        <v>1371</v>
      </c>
      <c r="X8242" t="s">
        <v>1422</v>
      </c>
    </row>
    <row r="8243" spans="1:24" x14ac:dyDescent="0.3">
      <c r="A8243">
        <v>10769</v>
      </c>
      <c r="B8243" s="15" t="s">
        <v>881</v>
      </c>
      <c r="C8243" t="str">
        <f>_xlfn.XLOOKUP($B8243, STANDARDS!$A:$A, STANDARDS!$B:$B,,0,2)</f>
        <v>Albanel Fm</v>
      </c>
      <c r="D8243" t="s">
        <v>517</v>
      </c>
      <c r="E8243" t="s">
        <v>1203</v>
      </c>
      <c r="J8243" s="13">
        <v>2000</v>
      </c>
      <c r="K8243" s="13">
        <v>300</v>
      </c>
      <c r="L8243" s="16"/>
      <c r="M8243" t="s">
        <v>583</v>
      </c>
      <c r="P8243" t="s">
        <v>243</v>
      </c>
      <c r="Q8243">
        <v>-2.73</v>
      </c>
      <c r="V8243">
        <v>1</v>
      </c>
      <c r="W8243" t="s">
        <v>1371</v>
      </c>
      <c r="X8243" t="s">
        <v>1422</v>
      </c>
    </row>
    <row r="8244" spans="1:24" x14ac:dyDescent="0.3">
      <c r="A8244">
        <v>10770</v>
      </c>
      <c r="B8244" s="15" t="s">
        <v>876</v>
      </c>
      <c r="C8244" t="str">
        <f>_xlfn.XLOOKUP($B8244, STANDARDS!$A:$A, STANDARDS!$B:$B,,0,2)</f>
        <v>Albanel Fm</v>
      </c>
      <c r="D8244" t="s">
        <v>517</v>
      </c>
      <c r="E8244" t="s">
        <v>1203</v>
      </c>
      <c r="J8244" s="13">
        <v>2000</v>
      </c>
      <c r="K8244" s="13">
        <v>300</v>
      </c>
      <c r="L8244" s="16"/>
      <c r="M8244" t="s">
        <v>583</v>
      </c>
      <c r="P8244" t="s">
        <v>243</v>
      </c>
      <c r="Q8244">
        <v>1.87</v>
      </c>
      <c r="V8244">
        <v>1</v>
      </c>
      <c r="W8244" t="s">
        <v>1371</v>
      </c>
      <c r="X8244" t="s">
        <v>1422</v>
      </c>
    </row>
    <row r="8245" spans="1:24" x14ac:dyDescent="0.3">
      <c r="A8245">
        <v>10771</v>
      </c>
      <c r="B8245" s="15" t="s">
        <v>881</v>
      </c>
      <c r="C8245" t="str">
        <f>_xlfn.XLOOKUP($B8245, STANDARDS!$A:$A, STANDARDS!$B:$B,,0,2)</f>
        <v>Albanel Fm</v>
      </c>
      <c r="D8245" t="s">
        <v>517</v>
      </c>
      <c r="E8245" t="s">
        <v>1203</v>
      </c>
      <c r="J8245" s="13">
        <v>2000</v>
      </c>
      <c r="K8245" s="13">
        <v>300</v>
      </c>
      <c r="L8245" s="16"/>
      <c r="M8245" t="s">
        <v>583</v>
      </c>
      <c r="P8245" t="s">
        <v>243</v>
      </c>
      <c r="Q8245">
        <v>-2.4700000000000002</v>
      </c>
      <c r="V8245">
        <v>1</v>
      </c>
      <c r="W8245" t="s">
        <v>1371</v>
      </c>
      <c r="X8245" t="s">
        <v>1422</v>
      </c>
    </row>
    <row r="8246" spans="1:24" x14ac:dyDescent="0.3">
      <c r="A8246">
        <v>10772</v>
      </c>
      <c r="B8246" s="15" t="s">
        <v>876</v>
      </c>
      <c r="C8246" t="str">
        <f>_xlfn.XLOOKUP($B8246, STANDARDS!$A:$A, STANDARDS!$B:$B,,0,2)</f>
        <v>Albanel Fm</v>
      </c>
      <c r="D8246" t="s">
        <v>517</v>
      </c>
      <c r="E8246" t="s">
        <v>1203</v>
      </c>
      <c r="J8246" s="13">
        <v>2000</v>
      </c>
      <c r="K8246" s="13">
        <v>300</v>
      </c>
      <c r="L8246" s="16"/>
      <c r="M8246" t="s">
        <v>583</v>
      </c>
      <c r="P8246" t="s">
        <v>243</v>
      </c>
      <c r="Q8246">
        <v>1.91</v>
      </c>
      <c r="V8246">
        <v>1</v>
      </c>
      <c r="W8246" t="s">
        <v>1371</v>
      </c>
      <c r="X8246" t="s">
        <v>1422</v>
      </c>
    </row>
    <row r="8247" spans="1:24" x14ac:dyDescent="0.3">
      <c r="A8247">
        <v>10773</v>
      </c>
      <c r="B8247" s="15" t="s">
        <v>881</v>
      </c>
      <c r="C8247" t="str">
        <f>_xlfn.XLOOKUP($B8247, STANDARDS!$A:$A, STANDARDS!$B:$B,,0,2)</f>
        <v>Albanel Fm</v>
      </c>
      <c r="D8247" t="s">
        <v>517</v>
      </c>
      <c r="E8247" t="s">
        <v>1203</v>
      </c>
      <c r="J8247" s="13">
        <v>2000</v>
      </c>
      <c r="K8247" s="13">
        <v>300</v>
      </c>
      <c r="L8247" s="16"/>
      <c r="M8247" t="s">
        <v>583</v>
      </c>
      <c r="P8247" t="s">
        <v>243</v>
      </c>
      <c r="Q8247">
        <v>0.45</v>
      </c>
      <c r="V8247">
        <v>1</v>
      </c>
      <c r="W8247" t="s">
        <v>1371</v>
      </c>
      <c r="X8247" t="s">
        <v>1422</v>
      </c>
    </row>
    <row r="8248" spans="1:24" x14ac:dyDescent="0.3">
      <c r="A8248">
        <v>10774</v>
      </c>
      <c r="B8248" s="15" t="s">
        <v>876</v>
      </c>
      <c r="C8248" t="str">
        <f>_xlfn.XLOOKUP($B8248, STANDARDS!$A:$A, STANDARDS!$B:$B,,0,2)</f>
        <v>Albanel Fm</v>
      </c>
      <c r="D8248" t="s">
        <v>517</v>
      </c>
      <c r="E8248" t="s">
        <v>1203</v>
      </c>
      <c r="J8248" s="13">
        <v>2000</v>
      </c>
      <c r="K8248" s="13">
        <v>300</v>
      </c>
      <c r="L8248" s="16"/>
      <c r="M8248" t="s">
        <v>583</v>
      </c>
      <c r="P8248" t="s">
        <v>243</v>
      </c>
      <c r="Q8248">
        <v>1.27</v>
      </c>
      <c r="V8248">
        <v>1</v>
      </c>
      <c r="W8248" t="s">
        <v>1371</v>
      </c>
      <c r="X8248" t="s">
        <v>1422</v>
      </c>
    </row>
    <row r="8249" spans="1:24" x14ac:dyDescent="0.3">
      <c r="A8249">
        <v>10775</v>
      </c>
      <c r="B8249" s="15" t="s">
        <v>880</v>
      </c>
      <c r="C8249" t="str">
        <f>_xlfn.XLOOKUP($B8249, STANDARDS!$A:$A, STANDARDS!$B:$B,,0,2)</f>
        <v>Albanel Fm</v>
      </c>
      <c r="D8249" t="s">
        <v>517</v>
      </c>
      <c r="E8249" t="s">
        <v>1203</v>
      </c>
      <c r="J8249" s="13">
        <v>2000</v>
      </c>
      <c r="K8249" s="13">
        <v>300</v>
      </c>
      <c r="L8249" s="16"/>
      <c r="M8249" t="s">
        <v>583</v>
      </c>
      <c r="P8249" t="s">
        <v>243</v>
      </c>
      <c r="Q8249">
        <v>1.72</v>
      </c>
      <c r="V8249">
        <v>1</v>
      </c>
      <c r="W8249" t="s">
        <v>1371</v>
      </c>
      <c r="X8249" t="s">
        <v>1422</v>
      </c>
    </row>
    <row r="8250" spans="1:24" x14ac:dyDescent="0.3">
      <c r="A8250">
        <v>10776</v>
      </c>
      <c r="B8250" s="15" t="s">
        <v>876</v>
      </c>
      <c r="C8250" t="str">
        <f>_xlfn.XLOOKUP($B8250, STANDARDS!$A:$A, STANDARDS!$B:$B,,0,2)</f>
        <v>Albanel Fm</v>
      </c>
      <c r="D8250" t="s">
        <v>517</v>
      </c>
      <c r="E8250" t="s">
        <v>1203</v>
      </c>
      <c r="J8250" s="13">
        <v>2000</v>
      </c>
      <c r="K8250" s="13">
        <v>300</v>
      </c>
      <c r="L8250" s="16"/>
      <c r="M8250" t="s">
        <v>583</v>
      </c>
      <c r="P8250" t="s">
        <v>243</v>
      </c>
      <c r="Q8250">
        <v>2.52</v>
      </c>
      <c r="V8250">
        <v>1</v>
      </c>
      <c r="W8250" t="s">
        <v>1371</v>
      </c>
      <c r="X8250" t="s">
        <v>1422</v>
      </c>
    </row>
    <row r="8251" spans="1:24" x14ac:dyDescent="0.3">
      <c r="A8251">
        <v>10777</v>
      </c>
      <c r="B8251" s="15" t="s">
        <v>876</v>
      </c>
      <c r="C8251" t="str">
        <f>_xlfn.XLOOKUP($B8251, STANDARDS!$A:$A, STANDARDS!$B:$B,,0,2)</f>
        <v>Albanel Fm</v>
      </c>
      <c r="D8251" t="s">
        <v>517</v>
      </c>
      <c r="E8251" t="s">
        <v>1203</v>
      </c>
      <c r="J8251" s="13">
        <v>2000</v>
      </c>
      <c r="K8251" s="13">
        <v>300</v>
      </c>
      <c r="L8251" s="16"/>
      <c r="M8251" t="s">
        <v>583</v>
      </c>
      <c r="P8251" t="s">
        <v>243</v>
      </c>
      <c r="Q8251">
        <v>2.5</v>
      </c>
      <c r="V8251">
        <v>1</v>
      </c>
      <c r="W8251" t="s">
        <v>1371</v>
      </c>
      <c r="X8251" t="s">
        <v>1422</v>
      </c>
    </row>
    <row r="8252" spans="1:24" x14ac:dyDescent="0.3">
      <c r="A8252">
        <v>10778</v>
      </c>
      <c r="B8252" s="15" t="s">
        <v>880</v>
      </c>
      <c r="C8252" t="str">
        <f>_xlfn.XLOOKUP($B8252, STANDARDS!$A:$A, STANDARDS!$B:$B,,0,2)</f>
        <v>Albanel Fm</v>
      </c>
      <c r="D8252" t="s">
        <v>517</v>
      </c>
      <c r="E8252" t="s">
        <v>1203</v>
      </c>
      <c r="J8252" s="13">
        <v>2000</v>
      </c>
      <c r="K8252" s="13">
        <v>300</v>
      </c>
      <c r="L8252" s="16"/>
      <c r="M8252" t="s">
        <v>583</v>
      </c>
      <c r="P8252" t="s">
        <v>243</v>
      </c>
      <c r="Q8252">
        <v>0.31</v>
      </c>
      <c r="V8252">
        <v>1</v>
      </c>
      <c r="W8252" t="s">
        <v>1371</v>
      </c>
      <c r="X8252" t="s">
        <v>1422</v>
      </c>
    </row>
    <row r="8253" spans="1:24" x14ac:dyDescent="0.3">
      <c r="A8253">
        <v>10800</v>
      </c>
      <c r="B8253" s="15" t="s">
        <v>882</v>
      </c>
      <c r="C8253" t="str">
        <f>_xlfn.XLOOKUP($B8253, STANDARDS!$A:$A, STANDARDS!$B:$B,,0,2)</f>
        <v>Salitre Fm, Una Gp</v>
      </c>
      <c r="D8253" t="s">
        <v>1053</v>
      </c>
      <c r="E8253" t="s">
        <v>1204</v>
      </c>
      <c r="J8253" s="13">
        <v>650</v>
      </c>
      <c r="K8253" s="13">
        <v>50</v>
      </c>
      <c r="L8253" s="16"/>
      <c r="M8253" t="s">
        <v>1335</v>
      </c>
      <c r="P8253" t="s">
        <v>243</v>
      </c>
      <c r="Q8253">
        <v>-4.4000000000000004</v>
      </c>
      <c r="V8253">
        <v>1</v>
      </c>
      <c r="W8253" t="s">
        <v>1371</v>
      </c>
      <c r="X8253" t="s">
        <v>1423</v>
      </c>
    </row>
    <row r="8254" spans="1:24" x14ac:dyDescent="0.3">
      <c r="A8254">
        <v>10801</v>
      </c>
      <c r="B8254" s="15" t="s">
        <v>883</v>
      </c>
      <c r="C8254" t="str">
        <f>_xlfn.XLOOKUP($B8254, STANDARDS!$A:$A, STANDARDS!$B:$B,,0,2)</f>
        <v>Bambui Gp</v>
      </c>
      <c r="D8254" t="s">
        <v>1053</v>
      </c>
      <c r="E8254" t="s">
        <v>1205</v>
      </c>
      <c r="J8254" cm="1">
        <f t="array" ref="J8254:L8254">_xlfn.XLOOKUP($C8254, AGE!$A:$A,AGE!$B:$D,,0,2)</f>
        <v>588.29999999999995</v>
      </c>
      <c r="K8254">
        <v>73.400000000000006</v>
      </c>
      <c r="L8254" t="str">
        <v>Moreira et al. 2020; DaSilva et al. 2022; Okubo et al. 2022; Tavares et al. 2020; Uhlein et al. 2016; Rooney et al. 2020a in Hoffman et al. 2021 Earth Science Reviews</v>
      </c>
      <c r="M8254" t="s">
        <v>1335</v>
      </c>
      <c r="P8254" t="s">
        <v>243</v>
      </c>
      <c r="Q8254">
        <v>13.4</v>
      </c>
      <c r="V8254">
        <v>1</v>
      </c>
      <c r="W8254" t="s">
        <v>1371</v>
      </c>
      <c r="X8254" t="s">
        <v>1423</v>
      </c>
    </row>
    <row r="8255" spans="1:24" x14ac:dyDescent="0.3">
      <c r="A8255">
        <v>10802</v>
      </c>
      <c r="B8255" s="15" t="s">
        <v>882</v>
      </c>
      <c r="C8255" t="str">
        <f>_xlfn.XLOOKUP($B8255, STANDARDS!$A:$A, STANDARDS!$B:$B,,0,2)</f>
        <v>Salitre Fm, Una Gp</v>
      </c>
      <c r="D8255" t="s">
        <v>1053</v>
      </c>
      <c r="E8255" t="s">
        <v>1204</v>
      </c>
      <c r="J8255" s="13">
        <v>650</v>
      </c>
      <c r="K8255" s="13">
        <v>50</v>
      </c>
      <c r="L8255" s="16"/>
      <c r="M8255" t="s">
        <v>1335</v>
      </c>
      <c r="P8255" t="s">
        <v>243</v>
      </c>
      <c r="Q8255">
        <v>-1.9</v>
      </c>
      <c r="V8255">
        <v>1</v>
      </c>
      <c r="W8255" t="s">
        <v>1371</v>
      </c>
      <c r="X8255" t="s">
        <v>1423</v>
      </c>
    </row>
    <row r="8256" spans="1:24" x14ac:dyDescent="0.3">
      <c r="A8256">
        <v>10803</v>
      </c>
      <c r="B8256" s="15" t="s">
        <v>882</v>
      </c>
      <c r="C8256" t="str">
        <f>_xlfn.XLOOKUP($B8256, STANDARDS!$A:$A, STANDARDS!$B:$B,,0,2)</f>
        <v>Salitre Fm, Una Gp</v>
      </c>
      <c r="D8256" t="s">
        <v>1053</v>
      </c>
      <c r="E8256" t="s">
        <v>1204</v>
      </c>
      <c r="J8256" s="13">
        <v>650</v>
      </c>
      <c r="K8256" s="13">
        <v>50</v>
      </c>
      <c r="L8256" s="16"/>
      <c r="M8256" t="s">
        <v>1335</v>
      </c>
      <c r="P8256" t="s">
        <v>243</v>
      </c>
      <c r="Q8256">
        <v>-0.6</v>
      </c>
      <c r="V8256">
        <v>1</v>
      </c>
      <c r="W8256" t="s">
        <v>1371</v>
      </c>
      <c r="X8256" t="s">
        <v>1423</v>
      </c>
    </row>
    <row r="8257" spans="1:24" x14ac:dyDescent="0.3">
      <c r="A8257">
        <v>10804</v>
      </c>
      <c r="B8257" s="15" t="s">
        <v>883</v>
      </c>
      <c r="C8257" t="str">
        <f>_xlfn.XLOOKUP($B8257, STANDARDS!$A:$A, STANDARDS!$B:$B,,0,2)</f>
        <v>Bambui Gp</v>
      </c>
      <c r="D8257" t="s">
        <v>1053</v>
      </c>
      <c r="E8257" t="s">
        <v>1205</v>
      </c>
      <c r="J8257" cm="1">
        <f t="array" ref="J8257:L8257">_xlfn.XLOOKUP($C8257, AGE!$A:$A,AGE!$B:$D,,0,2)</f>
        <v>588.29999999999995</v>
      </c>
      <c r="K8257">
        <v>73.400000000000006</v>
      </c>
      <c r="L8257" t="str">
        <v>Moreira et al. 2020; DaSilva et al. 2022; Okubo et al. 2022; Tavares et al. 2020; Uhlein et al. 2016; Rooney et al. 2020a in Hoffman et al. 2021 Earth Science Reviews</v>
      </c>
      <c r="M8257" t="s">
        <v>1335</v>
      </c>
      <c r="P8257" t="s">
        <v>243</v>
      </c>
      <c r="Q8257">
        <v>4.9000000000000004</v>
      </c>
      <c r="V8257">
        <v>1</v>
      </c>
      <c r="W8257" t="s">
        <v>1371</v>
      </c>
      <c r="X8257" t="s">
        <v>1423</v>
      </c>
    </row>
    <row r="8258" spans="1:24" x14ac:dyDescent="0.3">
      <c r="A8258">
        <v>10805</v>
      </c>
      <c r="B8258" s="15" t="s">
        <v>882</v>
      </c>
      <c r="C8258" t="str">
        <f>_xlfn.XLOOKUP($B8258, STANDARDS!$A:$A, STANDARDS!$B:$B,,0,2)</f>
        <v>Salitre Fm, Una Gp</v>
      </c>
      <c r="D8258" t="s">
        <v>1053</v>
      </c>
      <c r="E8258" t="s">
        <v>1204</v>
      </c>
      <c r="J8258" s="13">
        <v>650</v>
      </c>
      <c r="K8258" s="13">
        <v>50</v>
      </c>
      <c r="L8258" s="16"/>
      <c r="M8258" t="s">
        <v>1335</v>
      </c>
      <c r="P8258" t="s">
        <v>243</v>
      </c>
      <c r="Q8258">
        <v>-0.1</v>
      </c>
      <c r="V8258">
        <v>1</v>
      </c>
      <c r="W8258" t="s">
        <v>1371</v>
      </c>
      <c r="X8258" t="s">
        <v>1423</v>
      </c>
    </row>
    <row r="8259" spans="1:24" x14ac:dyDescent="0.3">
      <c r="A8259">
        <v>10806</v>
      </c>
      <c r="B8259" s="15" t="s">
        <v>883</v>
      </c>
      <c r="C8259" t="str">
        <f>_xlfn.XLOOKUP($B8259, STANDARDS!$A:$A, STANDARDS!$B:$B,,0,2)</f>
        <v>Bambui Gp</v>
      </c>
      <c r="D8259" t="s">
        <v>1053</v>
      </c>
      <c r="E8259" t="s">
        <v>1205</v>
      </c>
      <c r="J8259" cm="1">
        <f t="array" ref="J8259:L8259">_xlfn.XLOOKUP($C8259, AGE!$A:$A,AGE!$B:$D,,0,2)</f>
        <v>588.29999999999995</v>
      </c>
      <c r="K8259">
        <v>73.400000000000006</v>
      </c>
      <c r="L8259" t="str">
        <v>Moreira et al. 2020; DaSilva et al. 2022; Okubo et al. 2022; Tavares et al. 2020; Uhlein et al. 2016; Rooney et al. 2020a in Hoffman et al. 2021 Earth Science Reviews</v>
      </c>
      <c r="M8259" t="s">
        <v>1335</v>
      </c>
      <c r="P8259" t="s">
        <v>243</v>
      </c>
      <c r="Q8259">
        <v>5.9</v>
      </c>
      <c r="V8259">
        <v>1</v>
      </c>
      <c r="W8259" t="s">
        <v>1371</v>
      </c>
      <c r="X8259" t="s">
        <v>1423</v>
      </c>
    </row>
    <row r="8260" spans="1:24" x14ac:dyDescent="0.3">
      <c r="A8260">
        <v>10807</v>
      </c>
      <c r="B8260" s="15" t="s">
        <v>883</v>
      </c>
      <c r="C8260" t="str">
        <f>_xlfn.XLOOKUP($B8260, STANDARDS!$A:$A, STANDARDS!$B:$B,,0,2)</f>
        <v>Bambui Gp</v>
      </c>
      <c r="D8260" t="s">
        <v>1053</v>
      </c>
      <c r="E8260" t="s">
        <v>1205</v>
      </c>
      <c r="J8260" cm="1">
        <f t="array" ref="J8260:L8260">_xlfn.XLOOKUP($C8260, AGE!$A:$A,AGE!$B:$D,,0,2)</f>
        <v>588.29999999999995</v>
      </c>
      <c r="K8260">
        <v>73.400000000000006</v>
      </c>
      <c r="L8260" t="str">
        <v>Moreira et al. 2020; DaSilva et al. 2022; Okubo et al. 2022; Tavares et al. 2020; Uhlein et al. 2016; Rooney et al. 2020a in Hoffman et al. 2021 Earth Science Reviews</v>
      </c>
      <c r="M8260" t="s">
        <v>1335</v>
      </c>
      <c r="P8260" t="s">
        <v>243</v>
      </c>
      <c r="Q8260">
        <v>14</v>
      </c>
      <c r="V8260">
        <v>1</v>
      </c>
      <c r="W8260" t="s">
        <v>1371</v>
      </c>
      <c r="X8260" t="s">
        <v>1423</v>
      </c>
    </row>
    <row r="8261" spans="1:24" x14ac:dyDescent="0.3">
      <c r="A8261">
        <v>10808</v>
      </c>
      <c r="B8261" s="15" t="s">
        <v>882</v>
      </c>
      <c r="C8261" t="str">
        <f>_xlfn.XLOOKUP($B8261, STANDARDS!$A:$A, STANDARDS!$B:$B,,0,2)</f>
        <v>Salitre Fm, Una Gp</v>
      </c>
      <c r="D8261" t="s">
        <v>1053</v>
      </c>
      <c r="E8261" t="s">
        <v>1204</v>
      </c>
      <c r="J8261" s="13">
        <v>650</v>
      </c>
      <c r="K8261" s="13">
        <v>50</v>
      </c>
      <c r="L8261" s="16"/>
      <c r="M8261" t="s">
        <v>1335</v>
      </c>
      <c r="P8261" t="s">
        <v>243</v>
      </c>
      <c r="Q8261">
        <v>0.3</v>
      </c>
      <c r="V8261">
        <v>1</v>
      </c>
      <c r="W8261" t="s">
        <v>1371</v>
      </c>
      <c r="X8261" t="s">
        <v>1423</v>
      </c>
    </row>
    <row r="8262" spans="1:24" x14ac:dyDescent="0.3">
      <c r="A8262">
        <v>10809</v>
      </c>
      <c r="B8262" s="15" t="s">
        <v>883</v>
      </c>
      <c r="C8262" t="str">
        <f>_xlfn.XLOOKUP($B8262, STANDARDS!$A:$A, STANDARDS!$B:$B,,0,2)</f>
        <v>Bambui Gp</v>
      </c>
      <c r="D8262" t="s">
        <v>1053</v>
      </c>
      <c r="E8262" t="s">
        <v>1205</v>
      </c>
      <c r="J8262" cm="1">
        <f t="array" ref="J8262:L8262">_xlfn.XLOOKUP($C8262, AGE!$A:$A,AGE!$B:$D,,0,2)</f>
        <v>588.29999999999995</v>
      </c>
      <c r="K8262">
        <v>73.400000000000006</v>
      </c>
      <c r="L8262" t="str">
        <v>Moreira et al. 2020; DaSilva et al. 2022; Okubo et al. 2022; Tavares et al. 2020; Uhlein et al. 2016; Rooney et al. 2020a in Hoffman et al. 2021 Earth Science Reviews</v>
      </c>
      <c r="M8262" t="s">
        <v>1335</v>
      </c>
      <c r="P8262" t="s">
        <v>243</v>
      </c>
      <c r="Q8262">
        <v>1.4</v>
      </c>
      <c r="V8262">
        <v>1</v>
      </c>
      <c r="W8262" t="s">
        <v>1371</v>
      </c>
      <c r="X8262" t="s">
        <v>1423</v>
      </c>
    </row>
    <row r="8263" spans="1:24" x14ac:dyDescent="0.3">
      <c r="A8263">
        <v>10810</v>
      </c>
      <c r="B8263" s="15" t="s">
        <v>882</v>
      </c>
      <c r="C8263" t="str">
        <f>_xlfn.XLOOKUP($B8263, STANDARDS!$A:$A, STANDARDS!$B:$B,,0,2)</f>
        <v>Salitre Fm, Una Gp</v>
      </c>
      <c r="D8263" t="s">
        <v>1053</v>
      </c>
      <c r="E8263" t="s">
        <v>1204</v>
      </c>
      <c r="J8263" s="13">
        <v>650</v>
      </c>
      <c r="K8263" s="13">
        <v>50</v>
      </c>
      <c r="L8263" s="16"/>
      <c r="M8263" t="s">
        <v>1335</v>
      </c>
      <c r="P8263" t="s">
        <v>243</v>
      </c>
      <c r="Q8263">
        <v>1.1000000000000001</v>
      </c>
      <c r="V8263">
        <v>1</v>
      </c>
      <c r="W8263" t="s">
        <v>1371</v>
      </c>
      <c r="X8263" t="s">
        <v>1423</v>
      </c>
    </row>
    <row r="8264" spans="1:24" x14ac:dyDescent="0.3">
      <c r="A8264">
        <v>10811</v>
      </c>
      <c r="B8264" s="15" t="s">
        <v>882</v>
      </c>
      <c r="C8264" t="str">
        <f>_xlfn.XLOOKUP($B8264, STANDARDS!$A:$A, STANDARDS!$B:$B,,0,2)</f>
        <v>Salitre Fm, Una Gp</v>
      </c>
      <c r="D8264" t="s">
        <v>1053</v>
      </c>
      <c r="E8264" t="s">
        <v>1204</v>
      </c>
      <c r="J8264" s="13">
        <v>650</v>
      </c>
      <c r="K8264" s="13">
        <v>50</v>
      </c>
      <c r="L8264" s="16"/>
      <c r="M8264" t="s">
        <v>1335</v>
      </c>
      <c r="P8264" t="s">
        <v>243</v>
      </c>
      <c r="Q8264">
        <v>1.1000000000000001</v>
      </c>
      <c r="V8264">
        <v>1</v>
      </c>
      <c r="W8264" t="s">
        <v>1371</v>
      </c>
      <c r="X8264" t="s">
        <v>1423</v>
      </c>
    </row>
    <row r="8265" spans="1:24" x14ac:dyDescent="0.3">
      <c r="A8265">
        <v>10812</v>
      </c>
      <c r="B8265" s="15" t="s">
        <v>882</v>
      </c>
      <c r="C8265" t="str">
        <f>_xlfn.XLOOKUP($B8265, STANDARDS!$A:$A, STANDARDS!$B:$B,,0,2)</f>
        <v>Salitre Fm, Una Gp</v>
      </c>
      <c r="D8265" t="s">
        <v>1053</v>
      </c>
      <c r="E8265" t="s">
        <v>1204</v>
      </c>
      <c r="J8265" s="13">
        <v>650</v>
      </c>
      <c r="K8265" s="13">
        <v>50</v>
      </c>
      <c r="L8265" s="16"/>
      <c r="M8265" t="s">
        <v>1335</v>
      </c>
      <c r="P8265" t="s">
        <v>243</v>
      </c>
      <c r="Q8265">
        <v>8.3000000000000007</v>
      </c>
      <c r="V8265">
        <v>1</v>
      </c>
      <c r="W8265" t="s">
        <v>1371</v>
      </c>
      <c r="X8265" t="s">
        <v>1423</v>
      </c>
    </row>
    <row r="8266" spans="1:24" x14ac:dyDescent="0.3">
      <c r="A8266">
        <v>10813</v>
      </c>
      <c r="B8266" s="15" t="s">
        <v>882</v>
      </c>
      <c r="C8266" t="str">
        <f>_xlfn.XLOOKUP($B8266, STANDARDS!$A:$A, STANDARDS!$B:$B,,0,2)</f>
        <v>Salitre Fm, Una Gp</v>
      </c>
      <c r="D8266" t="s">
        <v>1053</v>
      </c>
      <c r="E8266" t="s">
        <v>1204</v>
      </c>
      <c r="J8266" s="13">
        <v>650</v>
      </c>
      <c r="K8266" s="13">
        <v>50</v>
      </c>
      <c r="L8266" s="16"/>
      <c r="M8266" t="s">
        <v>1335</v>
      </c>
      <c r="P8266" t="s">
        <v>243</v>
      </c>
      <c r="Q8266">
        <v>0.6</v>
      </c>
      <c r="V8266">
        <v>1</v>
      </c>
      <c r="W8266" t="s">
        <v>1371</v>
      </c>
      <c r="X8266" t="s">
        <v>1423</v>
      </c>
    </row>
    <row r="8267" spans="1:24" x14ac:dyDescent="0.3">
      <c r="A8267">
        <v>10814</v>
      </c>
      <c r="B8267" s="15" t="s">
        <v>882</v>
      </c>
      <c r="C8267" t="str">
        <f>_xlfn.XLOOKUP($B8267, STANDARDS!$A:$A, STANDARDS!$B:$B,,0,2)</f>
        <v>Salitre Fm, Una Gp</v>
      </c>
      <c r="D8267" t="s">
        <v>1053</v>
      </c>
      <c r="E8267" t="s">
        <v>1204</v>
      </c>
      <c r="J8267" s="13">
        <v>650</v>
      </c>
      <c r="K8267" s="13">
        <v>50</v>
      </c>
      <c r="L8267" s="16"/>
      <c r="M8267" t="s">
        <v>1335</v>
      </c>
      <c r="P8267" t="s">
        <v>243</v>
      </c>
      <c r="Q8267">
        <v>-1.5</v>
      </c>
      <c r="V8267">
        <v>1</v>
      </c>
      <c r="W8267" t="s">
        <v>1371</v>
      </c>
      <c r="X8267" t="s">
        <v>1423</v>
      </c>
    </row>
    <row r="8268" spans="1:24" x14ac:dyDescent="0.3">
      <c r="A8268">
        <v>10815</v>
      </c>
      <c r="B8268" s="15" t="s">
        <v>882</v>
      </c>
      <c r="C8268" t="str">
        <f>_xlfn.XLOOKUP($B8268, STANDARDS!$A:$A, STANDARDS!$B:$B,,0,2)</f>
        <v>Salitre Fm, Una Gp</v>
      </c>
      <c r="D8268" t="s">
        <v>1053</v>
      </c>
      <c r="E8268" t="s">
        <v>1204</v>
      </c>
      <c r="J8268" s="13">
        <v>650</v>
      </c>
      <c r="K8268" s="13">
        <v>50</v>
      </c>
      <c r="L8268" s="16"/>
      <c r="M8268" t="s">
        <v>1335</v>
      </c>
      <c r="P8268" t="s">
        <v>243</v>
      </c>
      <c r="Q8268">
        <v>0.3</v>
      </c>
      <c r="V8268">
        <v>1</v>
      </c>
      <c r="W8268" t="s">
        <v>1371</v>
      </c>
      <c r="X8268" t="s">
        <v>1423</v>
      </c>
    </row>
    <row r="8269" spans="1:24" x14ac:dyDescent="0.3">
      <c r="A8269">
        <v>10816</v>
      </c>
      <c r="B8269" s="15" t="s">
        <v>882</v>
      </c>
      <c r="C8269" t="str">
        <f>_xlfn.XLOOKUP($B8269, STANDARDS!$A:$A, STANDARDS!$B:$B,,0,2)</f>
        <v>Salitre Fm, Una Gp</v>
      </c>
      <c r="D8269" t="s">
        <v>1053</v>
      </c>
      <c r="E8269" t="s">
        <v>1204</v>
      </c>
      <c r="J8269" s="13">
        <v>650</v>
      </c>
      <c r="K8269" s="13">
        <v>50</v>
      </c>
      <c r="L8269" s="16"/>
      <c r="M8269" t="s">
        <v>1335</v>
      </c>
      <c r="P8269" t="s">
        <v>243</v>
      </c>
      <c r="Q8269">
        <v>8.6999999999999993</v>
      </c>
      <c r="V8269">
        <v>1</v>
      </c>
      <c r="W8269" t="s">
        <v>1371</v>
      </c>
      <c r="X8269" t="s">
        <v>1423</v>
      </c>
    </row>
    <row r="8270" spans="1:24" x14ac:dyDescent="0.3">
      <c r="A8270">
        <v>10817</v>
      </c>
      <c r="B8270" s="15" t="s">
        <v>883</v>
      </c>
      <c r="C8270" t="str">
        <f>_xlfn.XLOOKUP($B8270, STANDARDS!$A:$A, STANDARDS!$B:$B,,0,2)</f>
        <v>Bambui Gp</v>
      </c>
      <c r="D8270" t="s">
        <v>1053</v>
      </c>
      <c r="E8270" t="s">
        <v>1205</v>
      </c>
      <c r="J8270" cm="1">
        <f t="array" ref="J8270:L8270">_xlfn.XLOOKUP($C8270, AGE!$A:$A,AGE!$B:$D,,0,2)</f>
        <v>588.29999999999995</v>
      </c>
      <c r="K8270">
        <v>73.400000000000006</v>
      </c>
      <c r="L8270" t="str">
        <v>Moreira et al. 2020; DaSilva et al. 2022; Okubo et al. 2022; Tavares et al. 2020; Uhlein et al. 2016; Rooney et al. 2020a in Hoffman et al. 2021 Earth Science Reviews</v>
      </c>
      <c r="M8270" t="s">
        <v>1335</v>
      </c>
      <c r="P8270" t="s">
        <v>243</v>
      </c>
      <c r="Q8270">
        <v>3.8</v>
      </c>
      <c r="V8270">
        <v>1</v>
      </c>
      <c r="W8270" t="s">
        <v>1371</v>
      </c>
      <c r="X8270" t="s">
        <v>1423</v>
      </c>
    </row>
    <row r="8271" spans="1:24" x14ac:dyDescent="0.3">
      <c r="A8271">
        <v>10818</v>
      </c>
      <c r="B8271" s="15" t="s">
        <v>882</v>
      </c>
      <c r="C8271" t="str">
        <f>_xlfn.XLOOKUP($B8271, STANDARDS!$A:$A, STANDARDS!$B:$B,,0,2)</f>
        <v>Salitre Fm, Una Gp</v>
      </c>
      <c r="D8271" t="s">
        <v>1053</v>
      </c>
      <c r="E8271" t="s">
        <v>1204</v>
      </c>
      <c r="J8271" s="13">
        <v>650</v>
      </c>
      <c r="K8271" s="13">
        <v>50</v>
      </c>
      <c r="L8271" s="16"/>
      <c r="M8271" t="s">
        <v>1335</v>
      </c>
      <c r="P8271" t="s">
        <v>243</v>
      </c>
      <c r="Q8271">
        <v>8.1</v>
      </c>
      <c r="V8271">
        <v>1</v>
      </c>
      <c r="W8271" t="s">
        <v>1371</v>
      </c>
      <c r="X8271" t="s">
        <v>1423</v>
      </c>
    </row>
    <row r="8272" spans="1:24" x14ac:dyDescent="0.3">
      <c r="A8272">
        <v>10819</v>
      </c>
      <c r="B8272" s="15" t="s">
        <v>882</v>
      </c>
      <c r="C8272" t="str">
        <f>_xlfn.XLOOKUP($B8272, STANDARDS!$A:$A, STANDARDS!$B:$B,,0,2)</f>
        <v>Salitre Fm, Una Gp</v>
      </c>
      <c r="D8272" t="s">
        <v>1053</v>
      </c>
      <c r="E8272" t="s">
        <v>1204</v>
      </c>
      <c r="J8272" s="13">
        <v>650</v>
      </c>
      <c r="K8272" s="13">
        <v>50</v>
      </c>
      <c r="L8272" s="16"/>
      <c r="M8272" t="s">
        <v>1335</v>
      </c>
      <c r="P8272" t="s">
        <v>243</v>
      </c>
      <c r="Q8272">
        <v>8.6999999999999993</v>
      </c>
      <c r="V8272">
        <v>1</v>
      </c>
      <c r="W8272" t="s">
        <v>1371</v>
      </c>
      <c r="X8272" t="s">
        <v>1423</v>
      </c>
    </row>
    <row r="8273" spans="1:24" x14ac:dyDescent="0.3">
      <c r="A8273">
        <v>10820</v>
      </c>
      <c r="B8273" s="15" t="s">
        <v>882</v>
      </c>
      <c r="C8273" t="str">
        <f>_xlfn.XLOOKUP($B8273, STANDARDS!$A:$A, STANDARDS!$B:$B,,0,2)</f>
        <v>Salitre Fm, Una Gp</v>
      </c>
      <c r="D8273" t="s">
        <v>1053</v>
      </c>
      <c r="E8273" t="s">
        <v>1204</v>
      </c>
      <c r="J8273" s="13">
        <v>650</v>
      </c>
      <c r="K8273" s="13">
        <v>50</v>
      </c>
      <c r="L8273" s="16"/>
      <c r="M8273" t="s">
        <v>1335</v>
      </c>
      <c r="P8273" t="s">
        <v>243</v>
      </c>
      <c r="Q8273">
        <v>9.4</v>
      </c>
      <c r="V8273">
        <v>1</v>
      </c>
      <c r="W8273" t="s">
        <v>1371</v>
      </c>
      <c r="X8273" t="s">
        <v>1423</v>
      </c>
    </row>
    <row r="8274" spans="1:24" x14ac:dyDescent="0.3">
      <c r="A8274">
        <v>10821</v>
      </c>
      <c r="B8274" s="15" t="s">
        <v>882</v>
      </c>
      <c r="C8274" t="str">
        <f>_xlfn.XLOOKUP($B8274, STANDARDS!$A:$A, STANDARDS!$B:$B,,0,2)</f>
        <v>Salitre Fm, Una Gp</v>
      </c>
      <c r="D8274" t="s">
        <v>1053</v>
      </c>
      <c r="E8274" t="s">
        <v>1204</v>
      </c>
      <c r="J8274" s="13">
        <v>650</v>
      </c>
      <c r="K8274" s="13">
        <v>50</v>
      </c>
      <c r="L8274" s="16"/>
      <c r="M8274" t="s">
        <v>1335</v>
      </c>
      <c r="P8274" t="s">
        <v>243</v>
      </c>
      <c r="Q8274">
        <v>8</v>
      </c>
      <c r="V8274">
        <v>1</v>
      </c>
      <c r="W8274" t="s">
        <v>1371</v>
      </c>
      <c r="X8274" t="s">
        <v>1423</v>
      </c>
    </row>
    <row r="8275" spans="1:24" x14ac:dyDescent="0.3">
      <c r="A8275">
        <v>10822</v>
      </c>
      <c r="B8275" s="15" t="s">
        <v>882</v>
      </c>
      <c r="C8275" t="str">
        <f>_xlfn.XLOOKUP($B8275, STANDARDS!$A:$A, STANDARDS!$B:$B,,0,2)</f>
        <v>Salitre Fm, Una Gp</v>
      </c>
      <c r="D8275" t="s">
        <v>1053</v>
      </c>
      <c r="E8275" t="s">
        <v>1204</v>
      </c>
      <c r="J8275" s="13">
        <v>650</v>
      </c>
      <c r="K8275" s="13">
        <v>50</v>
      </c>
      <c r="L8275" s="16"/>
      <c r="M8275" t="s">
        <v>1335</v>
      </c>
      <c r="P8275" t="s">
        <v>243</v>
      </c>
      <c r="Q8275">
        <v>7.4</v>
      </c>
      <c r="V8275">
        <v>1</v>
      </c>
      <c r="W8275" t="s">
        <v>1371</v>
      </c>
      <c r="X8275" t="s">
        <v>1423</v>
      </c>
    </row>
    <row r="8276" spans="1:24" x14ac:dyDescent="0.3">
      <c r="A8276">
        <v>10823</v>
      </c>
      <c r="B8276" s="15" t="s">
        <v>882</v>
      </c>
      <c r="C8276" t="str">
        <f>_xlfn.XLOOKUP($B8276, STANDARDS!$A:$A, STANDARDS!$B:$B,,0,2)</f>
        <v>Salitre Fm, Una Gp</v>
      </c>
      <c r="D8276" t="s">
        <v>1053</v>
      </c>
      <c r="E8276" t="s">
        <v>1204</v>
      </c>
      <c r="J8276" s="13">
        <v>650</v>
      </c>
      <c r="K8276" s="13">
        <v>50</v>
      </c>
      <c r="L8276" s="16"/>
      <c r="M8276" t="s">
        <v>583</v>
      </c>
      <c r="P8276" t="s">
        <v>243</v>
      </c>
      <c r="Q8276">
        <v>-0.8</v>
      </c>
      <c r="V8276">
        <v>1</v>
      </c>
      <c r="W8276" t="s">
        <v>1371</v>
      </c>
      <c r="X8276" t="s">
        <v>1423</v>
      </c>
    </row>
    <row r="8277" spans="1:24" x14ac:dyDescent="0.3">
      <c r="A8277">
        <v>10824</v>
      </c>
      <c r="B8277" s="15" t="s">
        <v>882</v>
      </c>
      <c r="C8277" t="str">
        <f>_xlfn.XLOOKUP($B8277, STANDARDS!$A:$A, STANDARDS!$B:$B,,0,2)</f>
        <v>Salitre Fm, Una Gp</v>
      </c>
      <c r="D8277" t="s">
        <v>1053</v>
      </c>
      <c r="E8277" t="s">
        <v>1204</v>
      </c>
      <c r="J8277" s="13">
        <v>650</v>
      </c>
      <c r="K8277" s="13">
        <v>50</v>
      </c>
      <c r="L8277" s="16"/>
      <c r="M8277" t="s">
        <v>583</v>
      </c>
      <c r="P8277" t="s">
        <v>243</v>
      </c>
      <c r="Q8277">
        <v>0.3</v>
      </c>
      <c r="V8277">
        <v>1</v>
      </c>
      <c r="W8277" t="s">
        <v>1371</v>
      </c>
      <c r="X8277" t="s">
        <v>1423</v>
      </c>
    </row>
    <row r="8278" spans="1:24" x14ac:dyDescent="0.3">
      <c r="A8278">
        <v>10825</v>
      </c>
      <c r="B8278" s="15" t="s">
        <v>882</v>
      </c>
      <c r="C8278" t="str">
        <f>_xlfn.XLOOKUP($B8278, STANDARDS!$A:$A, STANDARDS!$B:$B,,0,2)</f>
        <v>Salitre Fm, Una Gp</v>
      </c>
      <c r="D8278" t="s">
        <v>1053</v>
      </c>
      <c r="E8278" t="s">
        <v>1204</v>
      </c>
      <c r="J8278" s="13">
        <v>650</v>
      </c>
      <c r="K8278" s="13">
        <v>50</v>
      </c>
      <c r="L8278" s="16"/>
      <c r="M8278" t="s">
        <v>583</v>
      </c>
      <c r="P8278" t="s">
        <v>243</v>
      </c>
      <c r="Q8278">
        <v>0.3</v>
      </c>
      <c r="V8278">
        <v>1</v>
      </c>
      <c r="W8278" t="s">
        <v>1371</v>
      </c>
      <c r="X8278" t="s">
        <v>1423</v>
      </c>
    </row>
    <row r="8279" spans="1:24" x14ac:dyDescent="0.3">
      <c r="A8279">
        <v>10889</v>
      </c>
      <c r="B8279" s="15" t="s">
        <v>674</v>
      </c>
      <c r="C8279" t="str">
        <f>_xlfn.XLOOKUP($B8279, STANDARDS!$A:$A, STANDARDS!$B:$B,,0,2)</f>
        <v>Chandra Fm, Penganga Gp</v>
      </c>
      <c r="D8279" t="s">
        <v>1056</v>
      </c>
      <c r="E8279" t="s">
        <v>1206</v>
      </c>
      <c r="J8279" s="13">
        <v>750</v>
      </c>
      <c r="K8279" s="13">
        <v>53</v>
      </c>
      <c r="L8279" s="16"/>
      <c r="M8279" t="s">
        <v>1335</v>
      </c>
      <c r="P8279" t="s">
        <v>243</v>
      </c>
      <c r="Q8279">
        <v>1.6</v>
      </c>
      <c r="V8279">
        <v>1</v>
      </c>
      <c r="W8279" t="s">
        <v>1371</v>
      </c>
      <c r="X8279" t="s">
        <v>1424</v>
      </c>
    </row>
    <row r="8280" spans="1:24" x14ac:dyDescent="0.3">
      <c r="A8280">
        <v>10890</v>
      </c>
      <c r="B8280" s="15" t="s">
        <v>674</v>
      </c>
      <c r="C8280" t="str">
        <f>_xlfn.XLOOKUP($B8280, STANDARDS!$A:$A, STANDARDS!$B:$B,,0,2)</f>
        <v>Chandra Fm, Penganga Gp</v>
      </c>
      <c r="D8280" t="s">
        <v>1056</v>
      </c>
      <c r="E8280" t="s">
        <v>1206</v>
      </c>
      <c r="J8280" s="13">
        <v>750</v>
      </c>
      <c r="K8280" s="13">
        <v>53</v>
      </c>
      <c r="L8280" s="16"/>
      <c r="M8280" t="s">
        <v>1335</v>
      </c>
      <c r="P8280" t="s">
        <v>243</v>
      </c>
      <c r="Q8280">
        <v>3.4</v>
      </c>
      <c r="V8280">
        <v>1</v>
      </c>
      <c r="W8280" t="s">
        <v>1371</v>
      </c>
      <c r="X8280" t="s">
        <v>1424</v>
      </c>
    </row>
    <row r="8281" spans="1:24" x14ac:dyDescent="0.3">
      <c r="A8281">
        <v>10891</v>
      </c>
      <c r="B8281" s="15" t="s">
        <v>674</v>
      </c>
      <c r="C8281" t="str">
        <f>_xlfn.XLOOKUP($B8281, STANDARDS!$A:$A, STANDARDS!$B:$B,,0,2)</f>
        <v>Chandra Fm, Penganga Gp</v>
      </c>
      <c r="D8281" t="s">
        <v>1056</v>
      </c>
      <c r="E8281" t="s">
        <v>1206</v>
      </c>
      <c r="J8281" s="13">
        <v>750</v>
      </c>
      <c r="K8281" s="13">
        <v>53</v>
      </c>
      <c r="L8281" s="16"/>
      <c r="M8281" t="s">
        <v>1342</v>
      </c>
      <c r="P8281" t="s">
        <v>243</v>
      </c>
      <c r="Q8281">
        <v>2</v>
      </c>
      <c r="V8281">
        <v>1</v>
      </c>
      <c r="W8281" t="s">
        <v>1371</v>
      </c>
      <c r="X8281" t="s">
        <v>1424</v>
      </c>
    </row>
    <row r="8282" spans="1:24" x14ac:dyDescent="0.3">
      <c r="A8282">
        <v>10892</v>
      </c>
      <c r="B8282" s="15" t="s">
        <v>674</v>
      </c>
      <c r="C8282" t="str">
        <f>_xlfn.XLOOKUP($B8282, STANDARDS!$A:$A, STANDARDS!$B:$B,,0,2)</f>
        <v>Chandra Fm, Penganga Gp</v>
      </c>
      <c r="D8282" t="s">
        <v>1056</v>
      </c>
      <c r="E8282" t="s">
        <v>1206</v>
      </c>
      <c r="J8282" s="13">
        <v>750</v>
      </c>
      <c r="K8282" s="13">
        <v>53</v>
      </c>
      <c r="L8282" s="16"/>
      <c r="M8282" t="s">
        <v>1342</v>
      </c>
      <c r="P8282" t="s">
        <v>243</v>
      </c>
      <c r="Q8282">
        <v>2.1</v>
      </c>
      <c r="V8282">
        <v>1</v>
      </c>
      <c r="W8282" t="s">
        <v>1371</v>
      </c>
      <c r="X8282" t="s">
        <v>1424</v>
      </c>
    </row>
    <row r="8283" spans="1:24" x14ac:dyDescent="0.3">
      <c r="A8283">
        <v>10893</v>
      </c>
      <c r="B8283" s="15" t="s">
        <v>674</v>
      </c>
      <c r="C8283" t="str">
        <f>_xlfn.XLOOKUP($B8283, STANDARDS!$A:$A, STANDARDS!$B:$B,,0,2)</f>
        <v>Chandra Fm, Penganga Gp</v>
      </c>
      <c r="D8283" t="s">
        <v>1056</v>
      </c>
      <c r="E8283" t="s">
        <v>1206</v>
      </c>
      <c r="J8283" s="13">
        <v>750</v>
      </c>
      <c r="K8283" s="13">
        <v>53</v>
      </c>
      <c r="L8283" s="16"/>
      <c r="M8283" t="s">
        <v>1335</v>
      </c>
      <c r="P8283" t="s">
        <v>243</v>
      </c>
      <c r="Q8283">
        <v>2.2000000000000002</v>
      </c>
      <c r="V8283">
        <v>1</v>
      </c>
      <c r="W8283" t="s">
        <v>1371</v>
      </c>
      <c r="X8283" t="s">
        <v>1424</v>
      </c>
    </row>
    <row r="8284" spans="1:24" x14ac:dyDescent="0.3">
      <c r="A8284">
        <v>10894</v>
      </c>
      <c r="B8284" s="15" t="s">
        <v>674</v>
      </c>
      <c r="C8284" t="str">
        <f>_xlfn.XLOOKUP($B8284, STANDARDS!$A:$A, STANDARDS!$B:$B,,0,2)</f>
        <v>Chandra Fm, Penganga Gp</v>
      </c>
      <c r="D8284" t="s">
        <v>1056</v>
      </c>
      <c r="E8284" t="s">
        <v>1206</v>
      </c>
      <c r="J8284" s="13">
        <v>750</v>
      </c>
      <c r="K8284" s="13">
        <v>53</v>
      </c>
      <c r="L8284" s="16"/>
      <c r="M8284" t="s">
        <v>1342</v>
      </c>
      <c r="P8284" t="s">
        <v>243</v>
      </c>
      <c r="Q8284">
        <v>2.2999999999999998</v>
      </c>
      <c r="V8284">
        <v>1</v>
      </c>
      <c r="W8284" t="s">
        <v>1371</v>
      </c>
      <c r="X8284" t="s">
        <v>1424</v>
      </c>
    </row>
    <row r="8285" spans="1:24" x14ac:dyDescent="0.3">
      <c r="A8285">
        <v>10895</v>
      </c>
      <c r="B8285" s="15" t="s">
        <v>674</v>
      </c>
      <c r="C8285" t="str">
        <f>_xlfn.XLOOKUP($B8285, STANDARDS!$A:$A, STANDARDS!$B:$B,,0,2)</f>
        <v>Chandra Fm, Penganga Gp</v>
      </c>
      <c r="D8285" t="s">
        <v>1056</v>
      </c>
      <c r="E8285" t="s">
        <v>1206</v>
      </c>
      <c r="J8285" s="13">
        <v>750</v>
      </c>
      <c r="K8285" s="13">
        <v>53</v>
      </c>
      <c r="L8285" s="16"/>
      <c r="M8285" t="s">
        <v>1335</v>
      </c>
      <c r="P8285" t="s">
        <v>243</v>
      </c>
      <c r="Q8285">
        <v>0.6</v>
      </c>
      <c r="V8285">
        <v>1</v>
      </c>
      <c r="W8285" t="s">
        <v>1371</v>
      </c>
      <c r="X8285" t="s">
        <v>1424</v>
      </c>
    </row>
    <row r="8286" spans="1:24" x14ac:dyDescent="0.3">
      <c r="A8286">
        <v>10896</v>
      </c>
      <c r="B8286" s="15" t="s">
        <v>674</v>
      </c>
      <c r="C8286" t="str">
        <f>_xlfn.XLOOKUP($B8286, STANDARDS!$A:$A, STANDARDS!$B:$B,,0,2)</f>
        <v>Chandra Fm, Penganga Gp</v>
      </c>
      <c r="D8286" t="s">
        <v>1056</v>
      </c>
      <c r="E8286" t="s">
        <v>1206</v>
      </c>
      <c r="J8286" s="13">
        <v>750</v>
      </c>
      <c r="K8286" s="13">
        <v>53</v>
      </c>
      <c r="L8286" s="16"/>
      <c r="M8286" t="s">
        <v>1342</v>
      </c>
      <c r="P8286" t="s">
        <v>243</v>
      </c>
      <c r="Q8286">
        <v>2</v>
      </c>
      <c r="V8286">
        <v>1</v>
      </c>
      <c r="W8286" t="s">
        <v>1371</v>
      </c>
      <c r="X8286" t="s">
        <v>1424</v>
      </c>
    </row>
    <row r="8287" spans="1:24" x14ac:dyDescent="0.3">
      <c r="A8287">
        <v>10897</v>
      </c>
      <c r="B8287" s="15" t="s">
        <v>674</v>
      </c>
      <c r="C8287" t="str">
        <f>_xlfn.XLOOKUP($B8287, STANDARDS!$A:$A, STANDARDS!$B:$B,,0,2)</f>
        <v>Chandra Fm, Penganga Gp</v>
      </c>
      <c r="D8287" t="s">
        <v>1056</v>
      </c>
      <c r="E8287" t="s">
        <v>1206</v>
      </c>
      <c r="J8287" s="13">
        <v>750</v>
      </c>
      <c r="K8287" s="13">
        <v>53</v>
      </c>
      <c r="L8287" s="16"/>
      <c r="M8287" t="s">
        <v>583</v>
      </c>
      <c r="P8287" t="s">
        <v>243</v>
      </c>
      <c r="Q8287">
        <v>4.0999999999999996</v>
      </c>
      <c r="V8287">
        <v>1</v>
      </c>
      <c r="W8287" t="s">
        <v>1371</v>
      </c>
      <c r="X8287" t="s">
        <v>1424</v>
      </c>
    </row>
    <row r="8288" spans="1:24" x14ac:dyDescent="0.3">
      <c r="A8288">
        <v>10898</v>
      </c>
      <c r="B8288" s="15" t="s">
        <v>674</v>
      </c>
      <c r="C8288" t="str">
        <f>_xlfn.XLOOKUP($B8288, STANDARDS!$A:$A, STANDARDS!$B:$B,,0,2)</f>
        <v>Chandra Fm, Penganga Gp</v>
      </c>
      <c r="D8288" t="s">
        <v>1056</v>
      </c>
      <c r="E8288" t="s">
        <v>1206</v>
      </c>
      <c r="J8288" s="13">
        <v>750</v>
      </c>
      <c r="K8288" s="13">
        <v>53</v>
      </c>
      <c r="L8288" s="16"/>
      <c r="M8288" t="s">
        <v>583</v>
      </c>
      <c r="P8288" t="s">
        <v>243</v>
      </c>
      <c r="Q8288">
        <v>4</v>
      </c>
      <c r="V8288">
        <v>1</v>
      </c>
      <c r="W8288" t="s">
        <v>1371</v>
      </c>
      <c r="X8288" t="s">
        <v>1424</v>
      </c>
    </row>
    <row r="8289" spans="1:24" x14ac:dyDescent="0.3">
      <c r="A8289">
        <v>10899</v>
      </c>
      <c r="B8289" s="15" t="s">
        <v>674</v>
      </c>
      <c r="C8289" t="str">
        <f>_xlfn.XLOOKUP($B8289, STANDARDS!$A:$A, STANDARDS!$B:$B,,0,2)</f>
        <v>Chandra Fm, Penganga Gp</v>
      </c>
      <c r="D8289" t="s">
        <v>1056</v>
      </c>
      <c r="E8289" t="s">
        <v>1206</v>
      </c>
      <c r="J8289" s="13">
        <v>750</v>
      </c>
      <c r="K8289" s="13">
        <v>53</v>
      </c>
      <c r="L8289" s="16"/>
      <c r="M8289" t="s">
        <v>583</v>
      </c>
      <c r="P8289" t="s">
        <v>243</v>
      </c>
      <c r="Q8289">
        <v>4.0999999999999996</v>
      </c>
      <c r="V8289">
        <v>1</v>
      </c>
      <c r="W8289" t="s">
        <v>1371</v>
      </c>
      <c r="X8289" t="s">
        <v>1424</v>
      </c>
    </row>
    <row r="8290" spans="1:24" x14ac:dyDescent="0.3">
      <c r="A8290">
        <v>10900</v>
      </c>
      <c r="B8290" s="15" t="s">
        <v>674</v>
      </c>
      <c r="C8290" t="str">
        <f>_xlfn.XLOOKUP($B8290, STANDARDS!$A:$A, STANDARDS!$B:$B,,0,2)</f>
        <v>Chandra Fm, Penganga Gp</v>
      </c>
      <c r="D8290" t="s">
        <v>1056</v>
      </c>
      <c r="E8290" t="s">
        <v>1206</v>
      </c>
      <c r="J8290" s="13">
        <v>750</v>
      </c>
      <c r="K8290" s="13">
        <v>53</v>
      </c>
      <c r="L8290" s="16"/>
      <c r="M8290" t="s">
        <v>583</v>
      </c>
      <c r="P8290" t="s">
        <v>243</v>
      </c>
      <c r="Q8290">
        <v>4.0999999999999996</v>
      </c>
      <c r="V8290">
        <v>1</v>
      </c>
      <c r="W8290" t="s">
        <v>1371</v>
      </c>
      <c r="X8290" t="s">
        <v>1424</v>
      </c>
    </row>
    <row r="8291" spans="1:24" x14ac:dyDescent="0.3">
      <c r="A8291">
        <v>10901</v>
      </c>
      <c r="B8291" s="15" t="s">
        <v>674</v>
      </c>
      <c r="C8291" t="str">
        <f>_xlfn.XLOOKUP($B8291, STANDARDS!$A:$A, STANDARDS!$B:$B,,0,2)</f>
        <v>Chandra Fm, Penganga Gp</v>
      </c>
      <c r="D8291" t="s">
        <v>1056</v>
      </c>
      <c r="E8291" t="s">
        <v>1206</v>
      </c>
      <c r="J8291" s="13">
        <v>750</v>
      </c>
      <c r="K8291" s="13">
        <v>53</v>
      </c>
      <c r="L8291" s="16"/>
      <c r="M8291" t="s">
        <v>583</v>
      </c>
      <c r="P8291" t="s">
        <v>243</v>
      </c>
      <c r="Q8291">
        <v>4.4000000000000004</v>
      </c>
      <c r="V8291">
        <v>1</v>
      </c>
      <c r="W8291" t="s">
        <v>1371</v>
      </c>
      <c r="X8291" t="s">
        <v>1424</v>
      </c>
    </row>
    <row r="8292" spans="1:24" x14ac:dyDescent="0.3">
      <c r="A8292">
        <v>10902</v>
      </c>
      <c r="B8292" s="15" t="s">
        <v>674</v>
      </c>
      <c r="C8292" t="str">
        <f>_xlfn.XLOOKUP($B8292, STANDARDS!$A:$A, STANDARDS!$B:$B,,0,2)</f>
        <v>Chandra Fm, Penganga Gp</v>
      </c>
      <c r="D8292" t="s">
        <v>1056</v>
      </c>
      <c r="E8292" t="s">
        <v>1206</v>
      </c>
      <c r="J8292" s="13">
        <v>750</v>
      </c>
      <c r="K8292" s="13">
        <v>53</v>
      </c>
      <c r="L8292" s="16"/>
      <c r="M8292" t="s">
        <v>583</v>
      </c>
      <c r="P8292" t="s">
        <v>243</v>
      </c>
      <c r="Q8292">
        <v>4.2</v>
      </c>
      <c r="V8292">
        <v>1</v>
      </c>
      <c r="W8292" t="s">
        <v>1371</v>
      </c>
      <c r="X8292" t="s">
        <v>1424</v>
      </c>
    </row>
    <row r="8293" spans="1:24" x14ac:dyDescent="0.3">
      <c r="A8293">
        <v>10903</v>
      </c>
      <c r="B8293" s="15" t="s">
        <v>674</v>
      </c>
      <c r="C8293" t="str">
        <f>_xlfn.XLOOKUP($B8293, STANDARDS!$A:$A, STANDARDS!$B:$B,,0,2)</f>
        <v>Chandra Fm, Penganga Gp</v>
      </c>
      <c r="D8293" t="s">
        <v>1056</v>
      </c>
      <c r="E8293" t="s">
        <v>1206</v>
      </c>
      <c r="J8293" s="13">
        <v>750</v>
      </c>
      <c r="K8293" s="13">
        <v>53</v>
      </c>
      <c r="L8293" s="16"/>
      <c r="M8293" t="s">
        <v>583</v>
      </c>
      <c r="P8293" t="s">
        <v>243</v>
      </c>
      <c r="Q8293">
        <v>4</v>
      </c>
      <c r="V8293">
        <v>1</v>
      </c>
      <c r="W8293" t="s">
        <v>1371</v>
      </c>
      <c r="X8293" t="s">
        <v>1424</v>
      </c>
    </row>
    <row r="8294" spans="1:24" x14ac:dyDescent="0.3">
      <c r="A8294">
        <v>10904</v>
      </c>
      <c r="B8294" s="15" t="s">
        <v>674</v>
      </c>
      <c r="C8294" t="str">
        <f>_xlfn.XLOOKUP($B8294, STANDARDS!$A:$A, STANDARDS!$B:$B,,0,2)</f>
        <v>Chandra Fm, Penganga Gp</v>
      </c>
      <c r="D8294" t="s">
        <v>1056</v>
      </c>
      <c r="E8294" t="s">
        <v>1206</v>
      </c>
      <c r="J8294" s="13">
        <v>750</v>
      </c>
      <c r="K8294" s="13">
        <v>53</v>
      </c>
      <c r="L8294" s="16"/>
      <c r="M8294" t="s">
        <v>583</v>
      </c>
      <c r="P8294" t="s">
        <v>243</v>
      </c>
      <c r="Q8294">
        <v>4.0999999999999996</v>
      </c>
      <c r="V8294">
        <v>1</v>
      </c>
      <c r="W8294" t="s">
        <v>1371</v>
      </c>
      <c r="X8294" t="s">
        <v>1424</v>
      </c>
    </row>
    <row r="8295" spans="1:24" x14ac:dyDescent="0.3">
      <c r="A8295">
        <v>10905</v>
      </c>
      <c r="B8295" s="15" t="s">
        <v>674</v>
      </c>
      <c r="C8295" t="str">
        <f>_xlfn.XLOOKUP($B8295, STANDARDS!$A:$A, STANDARDS!$B:$B,,0,2)</f>
        <v>Chandra Fm, Penganga Gp</v>
      </c>
      <c r="D8295" t="s">
        <v>1056</v>
      </c>
      <c r="E8295" t="s">
        <v>1206</v>
      </c>
      <c r="J8295" s="13">
        <v>750</v>
      </c>
      <c r="K8295" s="13">
        <v>53</v>
      </c>
      <c r="L8295" s="16"/>
      <c r="M8295" t="s">
        <v>583</v>
      </c>
      <c r="P8295" t="s">
        <v>243</v>
      </c>
      <c r="Q8295">
        <v>4.0999999999999996</v>
      </c>
      <c r="V8295">
        <v>1</v>
      </c>
      <c r="W8295" t="s">
        <v>1371</v>
      </c>
      <c r="X8295" t="s">
        <v>1424</v>
      </c>
    </row>
    <row r="8296" spans="1:24" x14ac:dyDescent="0.3">
      <c r="A8296">
        <v>10906</v>
      </c>
      <c r="B8296" s="15" t="s">
        <v>674</v>
      </c>
      <c r="C8296" t="str">
        <f>_xlfn.XLOOKUP($B8296, STANDARDS!$A:$A, STANDARDS!$B:$B,,0,2)</f>
        <v>Chandra Fm, Penganga Gp</v>
      </c>
      <c r="D8296" t="s">
        <v>1056</v>
      </c>
      <c r="E8296" t="s">
        <v>1206</v>
      </c>
      <c r="J8296" s="13">
        <v>750</v>
      </c>
      <c r="K8296" s="13">
        <v>53</v>
      </c>
      <c r="L8296" s="16"/>
      <c r="M8296" t="s">
        <v>583</v>
      </c>
      <c r="P8296" t="s">
        <v>243</v>
      </c>
      <c r="Q8296">
        <v>4.3</v>
      </c>
      <c r="V8296">
        <v>1</v>
      </c>
      <c r="W8296" t="s">
        <v>1371</v>
      </c>
      <c r="X8296" t="s">
        <v>1424</v>
      </c>
    </row>
    <row r="8297" spans="1:24" x14ac:dyDescent="0.3">
      <c r="A8297">
        <v>10907</v>
      </c>
      <c r="B8297" s="15" t="s">
        <v>674</v>
      </c>
      <c r="C8297" t="str">
        <f>_xlfn.XLOOKUP($B8297, STANDARDS!$A:$A, STANDARDS!$B:$B,,0,2)</f>
        <v>Chandra Fm, Penganga Gp</v>
      </c>
      <c r="D8297" t="s">
        <v>1056</v>
      </c>
      <c r="E8297" t="s">
        <v>1206</v>
      </c>
      <c r="J8297" s="13">
        <v>750</v>
      </c>
      <c r="K8297" s="13">
        <v>53</v>
      </c>
      <c r="L8297" s="16"/>
      <c r="M8297" t="s">
        <v>583</v>
      </c>
      <c r="P8297" t="s">
        <v>243</v>
      </c>
      <c r="Q8297">
        <v>4</v>
      </c>
      <c r="V8297">
        <v>1</v>
      </c>
      <c r="W8297" t="s">
        <v>1371</v>
      </c>
      <c r="X8297" t="s">
        <v>1424</v>
      </c>
    </row>
    <row r="8298" spans="1:24" x14ac:dyDescent="0.3">
      <c r="A8298">
        <v>10908</v>
      </c>
      <c r="B8298" s="15" t="s">
        <v>884</v>
      </c>
      <c r="C8298" t="str">
        <f>_xlfn.XLOOKUP($B8298, STANDARDS!$A:$A, STANDARDS!$B:$B,,0,2)</f>
        <v>Gaskiers Cap Carbonate</v>
      </c>
      <c r="D8298" t="s">
        <v>517</v>
      </c>
      <c r="E8298" t="s">
        <v>1207</v>
      </c>
      <c r="J8298" s="13">
        <v>585</v>
      </c>
      <c r="K8298" s="13">
        <v>25</v>
      </c>
      <c r="L8298" s="16" t="s">
        <v>1326</v>
      </c>
      <c r="M8298" t="s">
        <v>1335</v>
      </c>
      <c r="P8298" t="s">
        <v>243</v>
      </c>
      <c r="Q8298">
        <v>-5</v>
      </c>
      <c r="V8298">
        <v>1</v>
      </c>
      <c r="W8298" t="s">
        <v>1371</v>
      </c>
      <c r="X8298" t="s">
        <v>1425</v>
      </c>
    </row>
    <row r="8299" spans="1:24" x14ac:dyDescent="0.3">
      <c r="A8299">
        <v>10909</v>
      </c>
      <c r="B8299" s="15" t="s">
        <v>884</v>
      </c>
      <c r="C8299" t="str">
        <f>_xlfn.XLOOKUP($B8299, STANDARDS!$A:$A, STANDARDS!$B:$B,,0,2)</f>
        <v>Gaskiers Cap Carbonate</v>
      </c>
      <c r="D8299" t="s">
        <v>517</v>
      </c>
      <c r="E8299" t="s">
        <v>1207</v>
      </c>
      <c r="J8299" s="13">
        <v>585</v>
      </c>
      <c r="K8299" s="13">
        <v>25</v>
      </c>
      <c r="L8299" s="16" t="s">
        <v>1326</v>
      </c>
      <c r="M8299" t="s">
        <v>1335</v>
      </c>
      <c r="P8299" t="s">
        <v>243</v>
      </c>
      <c r="Q8299">
        <v>-7.8</v>
      </c>
      <c r="V8299">
        <v>1</v>
      </c>
      <c r="W8299" t="s">
        <v>1371</v>
      </c>
      <c r="X8299" t="s">
        <v>1425</v>
      </c>
    </row>
    <row r="8300" spans="1:24" x14ac:dyDescent="0.3">
      <c r="A8300">
        <v>10910</v>
      </c>
      <c r="B8300" s="15" t="s">
        <v>884</v>
      </c>
      <c r="C8300" t="str">
        <f>_xlfn.XLOOKUP($B8300, STANDARDS!$A:$A, STANDARDS!$B:$B,,0,2)</f>
        <v>Gaskiers Cap Carbonate</v>
      </c>
      <c r="D8300" t="s">
        <v>517</v>
      </c>
      <c r="E8300" t="s">
        <v>1207</v>
      </c>
      <c r="J8300" s="13">
        <v>585</v>
      </c>
      <c r="K8300" s="13">
        <v>25</v>
      </c>
      <c r="L8300" s="16" t="s">
        <v>1326</v>
      </c>
      <c r="M8300" t="s">
        <v>1335</v>
      </c>
      <c r="P8300" t="s">
        <v>243</v>
      </c>
      <c r="Q8300">
        <v>-5.7</v>
      </c>
      <c r="V8300">
        <v>1</v>
      </c>
      <c r="W8300" t="s">
        <v>1371</v>
      </c>
      <c r="X8300" t="s">
        <v>1425</v>
      </c>
    </row>
    <row r="8301" spans="1:24" x14ac:dyDescent="0.3">
      <c r="A8301">
        <v>10911</v>
      </c>
      <c r="B8301" s="15" t="s">
        <v>884</v>
      </c>
      <c r="C8301" t="str">
        <f>_xlfn.XLOOKUP($B8301, STANDARDS!$A:$A, STANDARDS!$B:$B,,0,2)</f>
        <v>Gaskiers Cap Carbonate</v>
      </c>
      <c r="D8301" t="s">
        <v>517</v>
      </c>
      <c r="E8301" t="s">
        <v>1207</v>
      </c>
      <c r="J8301" s="13">
        <v>585</v>
      </c>
      <c r="K8301" s="13">
        <v>25</v>
      </c>
      <c r="L8301" s="16" t="s">
        <v>1326</v>
      </c>
      <c r="M8301" t="s">
        <v>1335</v>
      </c>
      <c r="P8301" t="s">
        <v>243</v>
      </c>
      <c r="Q8301">
        <v>-7.7</v>
      </c>
      <c r="V8301">
        <v>1</v>
      </c>
      <c r="W8301" t="s">
        <v>1371</v>
      </c>
      <c r="X8301" t="s">
        <v>1425</v>
      </c>
    </row>
    <row r="8302" spans="1:24" x14ac:dyDescent="0.3">
      <c r="A8302">
        <v>10912</v>
      </c>
      <c r="B8302" s="15" t="s">
        <v>884</v>
      </c>
      <c r="C8302" t="str">
        <f>_xlfn.XLOOKUP($B8302, STANDARDS!$A:$A, STANDARDS!$B:$B,,0,2)</f>
        <v>Gaskiers Cap Carbonate</v>
      </c>
      <c r="D8302" t="s">
        <v>517</v>
      </c>
      <c r="E8302" t="s">
        <v>1207</v>
      </c>
      <c r="J8302" s="13">
        <v>585</v>
      </c>
      <c r="K8302" s="13">
        <v>25</v>
      </c>
      <c r="L8302" s="16" t="s">
        <v>1326</v>
      </c>
      <c r="M8302" t="s">
        <v>1335</v>
      </c>
      <c r="P8302" t="s">
        <v>243</v>
      </c>
      <c r="Q8302">
        <v>-5.6</v>
      </c>
      <c r="V8302">
        <v>1</v>
      </c>
      <c r="W8302" t="s">
        <v>1371</v>
      </c>
      <c r="X8302" t="s">
        <v>1425</v>
      </c>
    </row>
    <row r="8303" spans="1:24" x14ac:dyDescent="0.3">
      <c r="A8303">
        <v>10913</v>
      </c>
      <c r="B8303" s="15" t="s">
        <v>884</v>
      </c>
      <c r="C8303" t="str">
        <f>_xlfn.XLOOKUP($B8303, STANDARDS!$A:$A, STANDARDS!$B:$B,,0,2)</f>
        <v>Gaskiers Cap Carbonate</v>
      </c>
      <c r="D8303" t="s">
        <v>517</v>
      </c>
      <c r="E8303" t="s">
        <v>1207</v>
      </c>
      <c r="J8303" s="13">
        <v>585</v>
      </c>
      <c r="K8303" s="13">
        <v>25</v>
      </c>
      <c r="L8303" s="16" t="s">
        <v>1326</v>
      </c>
      <c r="M8303" t="s">
        <v>1335</v>
      </c>
      <c r="P8303" t="s">
        <v>243</v>
      </c>
      <c r="Q8303">
        <v>-5.4</v>
      </c>
      <c r="V8303">
        <v>1</v>
      </c>
      <c r="W8303" t="s">
        <v>1371</v>
      </c>
      <c r="X8303" t="s">
        <v>1425</v>
      </c>
    </row>
    <row r="8304" spans="1:24" x14ac:dyDescent="0.3">
      <c r="A8304">
        <v>10914</v>
      </c>
      <c r="B8304" s="15" t="s">
        <v>884</v>
      </c>
      <c r="C8304" t="str">
        <f>_xlfn.XLOOKUP($B8304, STANDARDS!$A:$A, STANDARDS!$B:$B,,0,2)</f>
        <v>Gaskiers Cap Carbonate</v>
      </c>
      <c r="D8304" t="s">
        <v>517</v>
      </c>
      <c r="E8304" t="s">
        <v>1207</v>
      </c>
      <c r="J8304" s="13">
        <v>585</v>
      </c>
      <c r="K8304" s="13">
        <v>25</v>
      </c>
      <c r="L8304" s="16" t="s">
        <v>1326</v>
      </c>
      <c r="M8304" t="s">
        <v>1335</v>
      </c>
      <c r="P8304" t="s">
        <v>243</v>
      </c>
      <c r="Q8304">
        <v>-5</v>
      </c>
      <c r="V8304">
        <v>1</v>
      </c>
      <c r="W8304" t="s">
        <v>1371</v>
      </c>
      <c r="X8304" t="s">
        <v>1425</v>
      </c>
    </row>
    <row r="8305" spans="1:24" x14ac:dyDescent="0.3">
      <c r="A8305">
        <v>10915</v>
      </c>
      <c r="B8305" s="15" t="s">
        <v>884</v>
      </c>
      <c r="C8305" t="str">
        <f>_xlfn.XLOOKUP($B8305, STANDARDS!$A:$A, STANDARDS!$B:$B,,0,2)</f>
        <v>Gaskiers Cap Carbonate</v>
      </c>
      <c r="D8305" t="s">
        <v>517</v>
      </c>
      <c r="E8305" t="s">
        <v>1207</v>
      </c>
      <c r="J8305" s="13">
        <v>585</v>
      </c>
      <c r="K8305" s="13">
        <v>25</v>
      </c>
      <c r="L8305" s="16" t="s">
        <v>1326</v>
      </c>
      <c r="M8305" t="s">
        <v>1335</v>
      </c>
      <c r="P8305" t="s">
        <v>243</v>
      </c>
      <c r="Q8305">
        <v>-4.3</v>
      </c>
      <c r="V8305">
        <v>1</v>
      </c>
      <c r="W8305" t="s">
        <v>1371</v>
      </c>
      <c r="X8305" t="s">
        <v>1425</v>
      </c>
    </row>
    <row r="8306" spans="1:24" x14ac:dyDescent="0.3">
      <c r="A8306">
        <v>10916</v>
      </c>
      <c r="B8306" s="15" t="s">
        <v>884</v>
      </c>
      <c r="C8306" t="str">
        <f>_xlfn.XLOOKUP($B8306, STANDARDS!$A:$A, STANDARDS!$B:$B,,0,2)</f>
        <v>Gaskiers Cap Carbonate</v>
      </c>
      <c r="D8306" t="s">
        <v>517</v>
      </c>
      <c r="E8306" t="s">
        <v>1207</v>
      </c>
      <c r="J8306" s="13">
        <v>585</v>
      </c>
      <c r="K8306" s="13">
        <v>25</v>
      </c>
      <c r="L8306" s="16" t="s">
        <v>1326</v>
      </c>
      <c r="M8306" t="s">
        <v>1335</v>
      </c>
      <c r="P8306" t="s">
        <v>243</v>
      </c>
      <c r="Q8306">
        <v>-7.5</v>
      </c>
      <c r="V8306">
        <v>1</v>
      </c>
      <c r="W8306" t="s">
        <v>1371</v>
      </c>
      <c r="X8306" t="s">
        <v>1425</v>
      </c>
    </row>
    <row r="8307" spans="1:24" x14ac:dyDescent="0.3">
      <c r="A8307">
        <v>10917</v>
      </c>
      <c r="B8307" s="15" t="s">
        <v>884</v>
      </c>
      <c r="C8307" t="str">
        <f>_xlfn.XLOOKUP($B8307, STANDARDS!$A:$A, STANDARDS!$B:$B,,0,2)</f>
        <v>Gaskiers Cap Carbonate</v>
      </c>
      <c r="D8307" t="s">
        <v>517</v>
      </c>
      <c r="E8307" t="s">
        <v>1207</v>
      </c>
      <c r="J8307" s="13">
        <v>585</v>
      </c>
      <c r="K8307" s="13">
        <v>25</v>
      </c>
      <c r="L8307" s="16" t="s">
        <v>1326</v>
      </c>
      <c r="M8307" t="s">
        <v>1335</v>
      </c>
      <c r="P8307" t="s">
        <v>243</v>
      </c>
      <c r="Q8307">
        <v>-7.1</v>
      </c>
      <c r="V8307">
        <v>1</v>
      </c>
      <c r="W8307" t="s">
        <v>1371</v>
      </c>
      <c r="X8307" t="s">
        <v>1425</v>
      </c>
    </row>
    <row r="8308" spans="1:24" x14ac:dyDescent="0.3">
      <c r="A8308">
        <v>10918</v>
      </c>
      <c r="B8308" s="15" t="s">
        <v>884</v>
      </c>
      <c r="C8308" t="str">
        <f>_xlfn.XLOOKUP($B8308, STANDARDS!$A:$A, STANDARDS!$B:$B,,0,2)</f>
        <v>Gaskiers Cap Carbonate</v>
      </c>
      <c r="D8308" t="s">
        <v>517</v>
      </c>
      <c r="E8308" t="s">
        <v>1207</v>
      </c>
      <c r="J8308" s="13">
        <v>585</v>
      </c>
      <c r="K8308" s="13">
        <v>25</v>
      </c>
      <c r="L8308" s="16" t="s">
        <v>1326</v>
      </c>
      <c r="M8308" t="s">
        <v>1335</v>
      </c>
      <c r="P8308" t="s">
        <v>243</v>
      </c>
      <c r="Q8308">
        <v>-6.8</v>
      </c>
      <c r="V8308">
        <v>1</v>
      </c>
      <c r="W8308" t="s">
        <v>1371</v>
      </c>
      <c r="X8308" t="s">
        <v>1425</v>
      </c>
    </row>
    <row r="8309" spans="1:24" x14ac:dyDescent="0.3">
      <c r="A8309">
        <v>10919</v>
      </c>
      <c r="B8309" s="15" t="s">
        <v>884</v>
      </c>
      <c r="C8309" t="str">
        <f>_xlfn.XLOOKUP($B8309, STANDARDS!$A:$A, STANDARDS!$B:$B,,0,2)</f>
        <v>Gaskiers Cap Carbonate</v>
      </c>
      <c r="D8309" t="s">
        <v>517</v>
      </c>
      <c r="E8309" t="s">
        <v>1207</v>
      </c>
      <c r="J8309" s="13">
        <v>585</v>
      </c>
      <c r="K8309" s="13">
        <v>25</v>
      </c>
      <c r="L8309" s="16" t="s">
        <v>1326</v>
      </c>
      <c r="M8309" t="s">
        <v>1335</v>
      </c>
      <c r="P8309" t="s">
        <v>243</v>
      </c>
      <c r="Q8309">
        <v>-4.7</v>
      </c>
      <c r="V8309">
        <v>1</v>
      </c>
      <c r="W8309" t="s">
        <v>1371</v>
      </c>
      <c r="X8309" t="s">
        <v>1425</v>
      </c>
    </row>
    <row r="8310" spans="1:24" x14ac:dyDescent="0.3">
      <c r="A8310">
        <v>10920</v>
      </c>
      <c r="B8310" s="15" t="s">
        <v>884</v>
      </c>
      <c r="C8310" t="str">
        <f>_xlfn.XLOOKUP($B8310, STANDARDS!$A:$A, STANDARDS!$B:$B,,0,2)</f>
        <v>Gaskiers Cap Carbonate</v>
      </c>
      <c r="D8310" t="s">
        <v>517</v>
      </c>
      <c r="E8310" t="s">
        <v>1207</v>
      </c>
      <c r="J8310" s="13">
        <v>585</v>
      </c>
      <c r="K8310" s="13">
        <v>25</v>
      </c>
      <c r="L8310" s="16" t="s">
        <v>1326</v>
      </c>
      <c r="M8310" t="s">
        <v>1335</v>
      </c>
      <c r="P8310" t="s">
        <v>243</v>
      </c>
      <c r="Q8310">
        <v>-3.1</v>
      </c>
      <c r="V8310">
        <v>1</v>
      </c>
      <c r="W8310" t="s">
        <v>1371</v>
      </c>
      <c r="X8310" t="s">
        <v>1425</v>
      </c>
    </row>
    <row r="8311" spans="1:24" x14ac:dyDescent="0.3">
      <c r="A8311">
        <v>10921</v>
      </c>
      <c r="B8311" s="15" t="s">
        <v>884</v>
      </c>
      <c r="C8311" t="str">
        <f>_xlfn.XLOOKUP($B8311, STANDARDS!$A:$A, STANDARDS!$B:$B,,0,2)</f>
        <v>Gaskiers Cap Carbonate</v>
      </c>
      <c r="D8311" t="s">
        <v>517</v>
      </c>
      <c r="E8311" t="s">
        <v>1207</v>
      </c>
      <c r="J8311" s="13">
        <v>585</v>
      </c>
      <c r="K8311" s="13">
        <v>25</v>
      </c>
      <c r="L8311" s="16" t="s">
        <v>1326</v>
      </c>
      <c r="M8311" t="s">
        <v>1335</v>
      </c>
      <c r="P8311" t="s">
        <v>243</v>
      </c>
      <c r="Q8311">
        <v>-7.6</v>
      </c>
      <c r="V8311">
        <v>1</v>
      </c>
      <c r="W8311" t="s">
        <v>1371</v>
      </c>
      <c r="X8311" t="s">
        <v>1425</v>
      </c>
    </row>
    <row r="8312" spans="1:24" x14ac:dyDescent="0.3">
      <c r="A8312">
        <v>10922</v>
      </c>
      <c r="B8312" s="15" t="s">
        <v>884</v>
      </c>
      <c r="C8312" t="str">
        <f>_xlfn.XLOOKUP($B8312, STANDARDS!$A:$A, STANDARDS!$B:$B,,0,2)</f>
        <v>Gaskiers Cap Carbonate</v>
      </c>
      <c r="D8312" t="s">
        <v>517</v>
      </c>
      <c r="E8312" t="s">
        <v>1207</v>
      </c>
      <c r="J8312" s="13">
        <v>585</v>
      </c>
      <c r="K8312" s="13">
        <v>25</v>
      </c>
      <c r="L8312" s="16" t="s">
        <v>1326</v>
      </c>
      <c r="M8312" t="s">
        <v>1335</v>
      </c>
      <c r="P8312" t="s">
        <v>243</v>
      </c>
      <c r="Q8312">
        <v>-3</v>
      </c>
      <c r="V8312">
        <v>1</v>
      </c>
      <c r="W8312" t="s">
        <v>1371</v>
      </c>
      <c r="X8312" t="s">
        <v>1425</v>
      </c>
    </row>
    <row r="8313" spans="1:24" x14ac:dyDescent="0.3">
      <c r="A8313">
        <v>10923</v>
      </c>
      <c r="B8313" s="15" t="s">
        <v>884</v>
      </c>
      <c r="C8313" t="str">
        <f>_xlfn.XLOOKUP($B8313, STANDARDS!$A:$A, STANDARDS!$B:$B,,0,2)</f>
        <v>Gaskiers Cap Carbonate</v>
      </c>
      <c r="D8313" t="s">
        <v>517</v>
      </c>
      <c r="E8313" t="s">
        <v>1207</v>
      </c>
      <c r="J8313" s="13">
        <v>585</v>
      </c>
      <c r="K8313" s="13">
        <v>25</v>
      </c>
      <c r="L8313" s="16" t="s">
        <v>1326</v>
      </c>
      <c r="M8313" t="s">
        <v>1335</v>
      </c>
      <c r="P8313" t="s">
        <v>243</v>
      </c>
      <c r="Q8313">
        <v>-6.3</v>
      </c>
      <c r="V8313">
        <v>1</v>
      </c>
      <c r="W8313" t="s">
        <v>1371</v>
      </c>
      <c r="X8313" t="s">
        <v>1425</v>
      </c>
    </row>
    <row r="8314" spans="1:24" x14ac:dyDescent="0.3">
      <c r="A8314">
        <v>10924</v>
      </c>
      <c r="B8314" s="15" t="s">
        <v>884</v>
      </c>
      <c r="C8314" t="str">
        <f>_xlfn.XLOOKUP($B8314, STANDARDS!$A:$A, STANDARDS!$B:$B,,0,2)</f>
        <v>Gaskiers Cap Carbonate</v>
      </c>
      <c r="D8314" t="s">
        <v>517</v>
      </c>
      <c r="E8314" t="s">
        <v>1207</v>
      </c>
      <c r="J8314" s="13">
        <v>585</v>
      </c>
      <c r="K8314" s="13">
        <v>25</v>
      </c>
      <c r="L8314" s="16" t="s">
        <v>1326</v>
      </c>
      <c r="M8314" t="s">
        <v>1335</v>
      </c>
      <c r="P8314" t="s">
        <v>243</v>
      </c>
      <c r="Q8314">
        <v>-4.5999999999999996</v>
      </c>
      <c r="V8314">
        <v>1</v>
      </c>
      <c r="W8314" t="s">
        <v>1371</v>
      </c>
      <c r="X8314" t="s">
        <v>1425</v>
      </c>
    </row>
    <row r="8315" spans="1:24" x14ac:dyDescent="0.3">
      <c r="A8315">
        <v>10925</v>
      </c>
      <c r="B8315" s="15" t="s">
        <v>884</v>
      </c>
      <c r="C8315" t="str">
        <f>_xlfn.XLOOKUP($B8315, STANDARDS!$A:$A, STANDARDS!$B:$B,,0,2)</f>
        <v>Gaskiers Cap Carbonate</v>
      </c>
      <c r="D8315" t="s">
        <v>517</v>
      </c>
      <c r="E8315" t="s">
        <v>1207</v>
      </c>
      <c r="J8315" s="13">
        <v>585</v>
      </c>
      <c r="K8315" s="13">
        <v>25</v>
      </c>
      <c r="L8315" s="16" t="s">
        <v>1326</v>
      </c>
      <c r="M8315" t="s">
        <v>1335</v>
      </c>
      <c r="P8315" t="s">
        <v>243</v>
      </c>
      <c r="Q8315">
        <v>-3.7</v>
      </c>
      <c r="V8315">
        <v>1</v>
      </c>
      <c r="W8315" t="s">
        <v>1371</v>
      </c>
      <c r="X8315" t="s">
        <v>1425</v>
      </c>
    </row>
    <row r="8316" spans="1:24" x14ac:dyDescent="0.3">
      <c r="A8316">
        <v>10926</v>
      </c>
      <c r="B8316" s="15" t="s">
        <v>884</v>
      </c>
      <c r="C8316" t="str">
        <f>_xlfn.XLOOKUP($B8316, STANDARDS!$A:$A, STANDARDS!$B:$B,,0,2)</f>
        <v>Gaskiers Cap Carbonate</v>
      </c>
      <c r="D8316" t="s">
        <v>517</v>
      </c>
      <c r="E8316" t="s">
        <v>1207</v>
      </c>
      <c r="J8316" s="13">
        <v>585</v>
      </c>
      <c r="K8316" s="13">
        <v>25</v>
      </c>
      <c r="L8316" s="16" t="s">
        <v>1326</v>
      </c>
      <c r="M8316" t="s">
        <v>1335</v>
      </c>
      <c r="P8316" t="s">
        <v>243</v>
      </c>
      <c r="Q8316">
        <v>-3.3</v>
      </c>
      <c r="V8316">
        <v>1</v>
      </c>
      <c r="W8316" t="s">
        <v>1371</v>
      </c>
      <c r="X8316" t="s">
        <v>1425</v>
      </c>
    </row>
    <row r="8317" spans="1:24" x14ac:dyDescent="0.3">
      <c r="A8317">
        <v>10927</v>
      </c>
      <c r="B8317" s="15" t="s">
        <v>884</v>
      </c>
      <c r="C8317" t="str">
        <f>_xlfn.XLOOKUP($B8317, STANDARDS!$A:$A, STANDARDS!$B:$B,,0,2)</f>
        <v>Gaskiers Cap Carbonate</v>
      </c>
      <c r="D8317" t="s">
        <v>517</v>
      </c>
      <c r="E8317" t="s">
        <v>1207</v>
      </c>
      <c r="J8317" s="13">
        <v>585</v>
      </c>
      <c r="K8317" s="13">
        <v>25</v>
      </c>
      <c r="L8317" s="16" t="s">
        <v>1326</v>
      </c>
      <c r="M8317" t="s">
        <v>1335</v>
      </c>
      <c r="P8317" t="s">
        <v>243</v>
      </c>
      <c r="Q8317">
        <v>-3.2</v>
      </c>
      <c r="V8317">
        <v>1</v>
      </c>
      <c r="W8317" t="s">
        <v>1371</v>
      </c>
      <c r="X8317" t="s">
        <v>1425</v>
      </c>
    </row>
    <row r="8318" spans="1:24" x14ac:dyDescent="0.3">
      <c r="A8318">
        <v>10928</v>
      </c>
      <c r="B8318" s="15" t="s">
        <v>884</v>
      </c>
      <c r="C8318" t="str">
        <f>_xlfn.XLOOKUP($B8318, STANDARDS!$A:$A, STANDARDS!$B:$B,,0,2)</f>
        <v>Gaskiers Cap Carbonate</v>
      </c>
      <c r="D8318" t="s">
        <v>517</v>
      </c>
      <c r="E8318" t="s">
        <v>1207</v>
      </c>
      <c r="J8318" s="13">
        <v>585</v>
      </c>
      <c r="K8318" s="13">
        <v>25</v>
      </c>
      <c r="L8318" s="16" t="s">
        <v>1326</v>
      </c>
      <c r="M8318" t="s">
        <v>1335</v>
      </c>
      <c r="P8318" t="s">
        <v>243</v>
      </c>
      <c r="Q8318">
        <v>-2.9</v>
      </c>
      <c r="V8318">
        <v>1</v>
      </c>
      <c r="W8318" t="s">
        <v>1371</v>
      </c>
      <c r="X8318" t="s">
        <v>1425</v>
      </c>
    </row>
    <row r="8319" spans="1:24" x14ac:dyDescent="0.3">
      <c r="A8319">
        <v>10929</v>
      </c>
      <c r="B8319" s="15" t="s">
        <v>884</v>
      </c>
      <c r="C8319" t="str">
        <f>_xlfn.XLOOKUP($B8319, STANDARDS!$A:$A, STANDARDS!$B:$B,,0,2)</f>
        <v>Gaskiers Cap Carbonate</v>
      </c>
      <c r="D8319" t="s">
        <v>517</v>
      </c>
      <c r="E8319" t="s">
        <v>1207</v>
      </c>
      <c r="J8319" s="13">
        <v>585</v>
      </c>
      <c r="K8319" s="13">
        <v>25</v>
      </c>
      <c r="L8319" s="16" t="s">
        <v>1326</v>
      </c>
      <c r="M8319" t="s">
        <v>1335</v>
      </c>
      <c r="P8319" t="s">
        <v>243</v>
      </c>
      <c r="Q8319">
        <v>-1.7</v>
      </c>
      <c r="V8319">
        <v>1</v>
      </c>
      <c r="W8319" t="s">
        <v>1371</v>
      </c>
      <c r="X8319" t="s">
        <v>1425</v>
      </c>
    </row>
    <row r="8320" spans="1:24" x14ac:dyDescent="0.3">
      <c r="A8320">
        <v>10930</v>
      </c>
      <c r="B8320" s="15" t="s">
        <v>884</v>
      </c>
      <c r="C8320" t="str">
        <f>_xlfn.XLOOKUP($B8320, STANDARDS!$A:$A, STANDARDS!$B:$B,,0,2)</f>
        <v>Gaskiers Cap Carbonate</v>
      </c>
      <c r="D8320" t="s">
        <v>517</v>
      </c>
      <c r="E8320" t="s">
        <v>1207</v>
      </c>
      <c r="J8320" s="13">
        <v>585</v>
      </c>
      <c r="K8320" s="13">
        <v>25</v>
      </c>
      <c r="L8320" s="16" t="s">
        <v>1326</v>
      </c>
      <c r="M8320" t="s">
        <v>1335</v>
      </c>
      <c r="P8320" t="s">
        <v>243</v>
      </c>
      <c r="Q8320">
        <v>-7.8</v>
      </c>
      <c r="V8320">
        <v>1</v>
      </c>
      <c r="W8320" t="s">
        <v>1371</v>
      </c>
      <c r="X8320" t="s">
        <v>1425</v>
      </c>
    </row>
    <row r="8321" spans="1:24" x14ac:dyDescent="0.3">
      <c r="A8321">
        <v>10931</v>
      </c>
      <c r="B8321" s="15" t="s">
        <v>884</v>
      </c>
      <c r="C8321" t="str">
        <f>_xlfn.XLOOKUP($B8321, STANDARDS!$A:$A, STANDARDS!$B:$B,,0,2)</f>
        <v>Gaskiers Cap Carbonate</v>
      </c>
      <c r="D8321" t="s">
        <v>517</v>
      </c>
      <c r="E8321" t="s">
        <v>1207</v>
      </c>
      <c r="J8321" s="13">
        <v>585</v>
      </c>
      <c r="K8321" s="13">
        <v>25</v>
      </c>
      <c r="L8321" s="16" t="s">
        <v>1326</v>
      </c>
      <c r="M8321" t="s">
        <v>1335</v>
      </c>
      <c r="P8321" t="s">
        <v>243</v>
      </c>
      <c r="Q8321">
        <v>-5.9</v>
      </c>
      <c r="V8321">
        <v>1</v>
      </c>
      <c r="W8321" t="s">
        <v>1371</v>
      </c>
      <c r="X8321" t="s">
        <v>1425</v>
      </c>
    </row>
    <row r="8322" spans="1:24" x14ac:dyDescent="0.3">
      <c r="A8322">
        <v>10932</v>
      </c>
      <c r="B8322" s="15" t="s">
        <v>884</v>
      </c>
      <c r="C8322" t="str">
        <f>_xlfn.XLOOKUP($B8322, STANDARDS!$A:$A, STANDARDS!$B:$B,,0,2)</f>
        <v>Gaskiers Cap Carbonate</v>
      </c>
      <c r="D8322" t="s">
        <v>517</v>
      </c>
      <c r="E8322" t="s">
        <v>1207</v>
      </c>
      <c r="J8322" s="13">
        <v>585</v>
      </c>
      <c r="K8322" s="13">
        <v>25</v>
      </c>
      <c r="L8322" s="16" t="s">
        <v>1326</v>
      </c>
      <c r="M8322" t="s">
        <v>1335</v>
      </c>
      <c r="P8322" t="s">
        <v>243</v>
      </c>
      <c r="Q8322">
        <v>-4.8</v>
      </c>
      <c r="V8322">
        <v>1</v>
      </c>
      <c r="W8322" t="s">
        <v>1371</v>
      </c>
      <c r="X8322" t="s">
        <v>1425</v>
      </c>
    </row>
    <row r="8323" spans="1:24" x14ac:dyDescent="0.3">
      <c r="A8323">
        <v>10933</v>
      </c>
      <c r="B8323" s="15" t="s">
        <v>884</v>
      </c>
      <c r="C8323" t="str">
        <f>_xlfn.XLOOKUP($B8323, STANDARDS!$A:$A, STANDARDS!$B:$B,,0,2)</f>
        <v>Gaskiers Cap Carbonate</v>
      </c>
      <c r="D8323" t="s">
        <v>517</v>
      </c>
      <c r="E8323" t="s">
        <v>1207</v>
      </c>
      <c r="J8323" s="13">
        <v>585</v>
      </c>
      <c r="K8323" s="13">
        <v>25</v>
      </c>
      <c r="L8323" s="16" t="s">
        <v>1326</v>
      </c>
      <c r="M8323" t="s">
        <v>1335</v>
      </c>
      <c r="P8323" t="s">
        <v>243</v>
      </c>
      <c r="Q8323">
        <v>-3.7</v>
      </c>
      <c r="V8323">
        <v>1</v>
      </c>
      <c r="W8323" t="s">
        <v>1371</v>
      </c>
      <c r="X8323" t="s">
        <v>1425</v>
      </c>
    </row>
    <row r="8324" spans="1:24" x14ac:dyDescent="0.3">
      <c r="A8324">
        <v>10934</v>
      </c>
      <c r="B8324" s="15" t="s">
        <v>884</v>
      </c>
      <c r="C8324" t="str">
        <f>_xlfn.XLOOKUP($B8324, STANDARDS!$A:$A, STANDARDS!$B:$B,,0,2)</f>
        <v>Gaskiers Cap Carbonate</v>
      </c>
      <c r="D8324" t="s">
        <v>517</v>
      </c>
      <c r="E8324" t="s">
        <v>1207</v>
      </c>
      <c r="J8324" s="13">
        <v>585</v>
      </c>
      <c r="K8324" s="13">
        <v>25</v>
      </c>
      <c r="L8324" s="16" t="s">
        <v>1326</v>
      </c>
      <c r="M8324" t="s">
        <v>1335</v>
      </c>
      <c r="P8324" t="s">
        <v>243</v>
      </c>
      <c r="Q8324">
        <v>-3.2</v>
      </c>
      <c r="V8324">
        <v>1</v>
      </c>
      <c r="W8324" t="s">
        <v>1371</v>
      </c>
      <c r="X8324" t="s">
        <v>1425</v>
      </c>
    </row>
    <row r="8325" spans="1:24" x14ac:dyDescent="0.3">
      <c r="A8325">
        <v>10935</v>
      </c>
      <c r="B8325" s="15" t="s">
        <v>884</v>
      </c>
      <c r="C8325" t="str">
        <f>_xlfn.XLOOKUP($B8325, STANDARDS!$A:$A, STANDARDS!$B:$B,,0,2)</f>
        <v>Gaskiers Cap Carbonate</v>
      </c>
      <c r="D8325" t="s">
        <v>517</v>
      </c>
      <c r="E8325" t="s">
        <v>1207</v>
      </c>
      <c r="J8325" s="13">
        <v>585</v>
      </c>
      <c r="K8325" s="13">
        <v>25</v>
      </c>
      <c r="L8325" s="16" t="s">
        <v>1326</v>
      </c>
      <c r="M8325" t="s">
        <v>1335</v>
      </c>
      <c r="P8325" t="s">
        <v>243</v>
      </c>
      <c r="Q8325">
        <v>-3.6</v>
      </c>
      <c r="V8325">
        <v>1</v>
      </c>
      <c r="W8325" t="s">
        <v>1371</v>
      </c>
      <c r="X8325" t="s">
        <v>1425</v>
      </c>
    </row>
    <row r="8326" spans="1:24" x14ac:dyDescent="0.3">
      <c r="A8326">
        <v>10937</v>
      </c>
      <c r="B8326" s="15" t="s">
        <v>885</v>
      </c>
      <c r="C8326" t="str">
        <f>_xlfn.XLOOKUP($B8326, STANDARDS!$A:$A, STANDARDS!$B:$B,,0,2)</f>
        <v>Keele Fm, Hay Creek Gp</v>
      </c>
      <c r="D8326" t="s">
        <v>517</v>
      </c>
      <c r="E8326" t="s">
        <v>1208</v>
      </c>
      <c r="J8326" cm="1">
        <f t="array" ref="J8326:L8326">_xlfn.XLOOKUP($C8326, AGE!$A:$A,AGE!$B:$D,,0,2)</f>
        <v>653</v>
      </c>
      <c r="K8326">
        <v>13</v>
      </c>
      <c r="L8326" t="str">
        <v>Macdonald et al. 2013; Macdonald et al. 2018; Hoffman et al. 2021 Earth Science Reviews; Rooney et al. 2014</v>
      </c>
      <c r="M8326" t="s">
        <v>1335</v>
      </c>
      <c r="P8326" t="s">
        <v>243</v>
      </c>
      <c r="Q8326">
        <v>-6.9</v>
      </c>
      <c r="S8326">
        <v>-36</v>
      </c>
      <c r="U8326" t="s">
        <v>245</v>
      </c>
      <c r="V8326">
        <v>1</v>
      </c>
      <c r="W8326" t="s">
        <v>1371</v>
      </c>
      <c r="X8326" t="s">
        <v>1426</v>
      </c>
    </row>
    <row r="8327" spans="1:24" x14ac:dyDescent="0.3">
      <c r="A8327">
        <v>10938</v>
      </c>
      <c r="B8327" s="15" t="s">
        <v>885</v>
      </c>
      <c r="C8327" t="str">
        <f>_xlfn.XLOOKUP($B8327, STANDARDS!$A:$A, STANDARDS!$B:$B,,0,2)</f>
        <v>Keele Fm, Hay Creek Gp</v>
      </c>
      <c r="D8327" t="s">
        <v>517</v>
      </c>
      <c r="E8327" t="s">
        <v>1208</v>
      </c>
      <c r="J8327" cm="1">
        <f t="array" ref="J8327:L8327">_xlfn.XLOOKUP($C8327, AGE!$A:$A,AGE!$B:$D,,0,2)</f>
        <v>653</v>
      </c>
      <c r="K8327">
        <v>13</v>
      </c>
      <c r="L8327" t="str">
        <v>Macdonald et al. 2013; Macdonald et al. 2018; Hoffman et al. 2021 Earth Science Reviews; Rooney et al. 2014</v>
      </c>
      <c r="M8327" t="s">
        <v>1335</v>
      </c>
      <c r="P8327" t="s">
        <v>243</v>
      </c>
      <c r="Q8327">
        <v>-5.4</v>
      </c>
      <c r="S8327">
        <v>-33.299999999999997</v>
      </c>
      <c r="U8327" t="s">
        <v>245</v>
      </c>
      <c r="V8327">
        <v>1</v>
      </c>
      <c r="W8327" t="s">
        <v>1371</v>
      </c>
      <c r="X8327" t="s">
        <v>1426</v>
      </c>
    </row>
    <row r="8328" spans="1:24" x14ac:dyDescent="0.3">
      <c r="A8328">
        <v>10939</v>
      </c>
      <c r="B8328" s="15" t="s">
        <v>885</v>
      </c>
      <c r="C8328" t="str">
        <f>_xlfn.XLOOKUP($B8328, STANDARDS!$A:$A, STANDARDS!$B:$B,,0,2)</f>
        <v>Keele Fm, Hay Creek Gp</v>
      </c>
      <c r="D8328" t="s">
        <v>517</v>
      </c>
      <c r="E8328" t="s">
        <v>1208</v>
      </c>
      <c r="J8328" cm="1">
        <f t="array" ref="J8328:L8328">_xlfn.XLOOKUP($C8328, AGE!$A:$A,AGE!$B:$D,,0,2)</f>
        <v>653</v>
      </c>
      <c r="K8328">
        <v>13</v>
      </c>
      <c r="L8328" t="str">
        <v>Macdonald et al. 2013; Macdonald et al. 2018; Hoffman et al. 2021 Earth Science Reviews; Rooney et al. 2014</v>
      </c>
      <c r="M8328" t="s">
        <v>1335</v>
      </c>
      <c r="P8328" t="s">
        <v>243</v>
      </c>
      <c r="Q8328">
        <v>-5.7</v>
      </c>
      <c r="S8328">
        <v>-31.4</v>
      </c>
      <c r="U8328" t="s">
        <v>245</v>
      </c>
      <c r="V8328">
        <v>1</v>
      </c>
      <c r="W8328" t="s">
        <v>1371</v>
      </c>
      <c r="X8328" t="s">
        <v>1426</v>
      </c>
    </row>
    <row r="8329" spans="1:24" x14ac:dyDescent="0.3">
      <c r="A8329">
        <v>10940</v>
      </c>
      <c r="B8329" s="15" t="s">
        <v>885</v>
      </c>
      <c r="C8329" t="str">
        <f>_xlfn.XLOOKUP($B8329, STANDARDS!$A:$A, STANDARDS!$B:$B,,0,2)</f>
        <v>Keele Fm, Hay Creek Gp</v>
      </c>
      <c r="D8329" t="s">
        <v>517</v>
      </c>
      <c r="E8329" t="s">
        <v>1208</v>
      </c>
      <c r="J8329" cm="1">
        <f t="array" ref="J8329:L8329">_xlfn.XLOOKUP($C8329, AGE!$A:$A,AGE!$B:$D,,0,2)</f>
        <v>653</v>
      </c>
      <c r="K8329">
        <v>13</v>
      </c>
      <c r="L8329" t="str">
        <v>Macdonald et al. 2013; Macdonald et al. 2018; Hoffman et al. 2021 Earth Science Reviews; Rooney et al. 2014</v>
      </c>
      <c r="M8329" t="s">
        <v>1335</v>
      </c>
      <c r="P8329" t="s">
        <v>243</v>
      </c>
      <c r="Q8329">
        <v>8.1999999999999993</v>
      </c>
      <c r="S8329">
        <v>-22.1</v>
      </c>
      <c r="U8329" t="s">
        <v>245</v>
      </c>
      <c r="V8329">
        <v>1</v>
      </c>
      <c r="W8329" t="s">
        <v>1371</v>
      </c>
      <c r="X8329" t="s">
        <v>1426</v>
      </c>
    </row>
    <row r="8330" spans="1:24" x14ac:dyDescent="0.3">
      <c r="A8330">
        <v>10941</v>
      </c>
      <c r="B8330" s="15" t="s">
        <v>885</v>
      </c>
      <c r="C8330" t="str">
        <f>_xlfn.XLOOKUP($B8330, STANDARDS!$A:$A, STANDARDS!$B:$B,,0,2)</f>
        <v>Keele Fm, Hay Creek Gp</v>
      </c>
      <c r="D8330" t="s">
        <v>517</v>
      </c>
      <c r="E8330" t="s">
        <v>1208</v>
      </c>
      <c r="J8330" cm="1">
        <f t="array" ref="J8330:L8330">_xlfn.XLOOKUP($C8330, AGE!$A:$A,AGE!$B:$D,,0,2)</f>
        <v>653</v>
      </c>
      <c r="K8330">
        <v>13</v>
      </c>
      <c r="L8330" t="str">
        <v>Macdonald et al. 2013; Macdonald et al. 2018; Hoffman et al. 2021 Earth Science Reviews; Rooney et al. 2014</v>
      </c>
      <c r="M8330" t="s">
        <v>1335</v>
      </c>
      <c r="P8330" t="s">
        <v>243</v>
      </c>
      <c r="Q8330">
        <v>8.3000000000000007</v>
      </c>
      <c r="S8330">
        <v>-23.6</v>
      </c>
      <c r="U8330" t="s">
        <v>245</v>
      </c>
      <c r="V8330">
        <v>1</v>
      </c>
      <c r="W8330" t="s">
        <v>1371</v>
      </c>
      <c r="X8330" t="s">
        <v>1426</v>
      </c>
    </row>
    <row r="8331" spans="1:24" x14ac:dyDescent="0.3">
      <c r="A8331">
        <v>10942</v>
      </c>
      <c r="B8331" s="15" t="s">
        <v>885</v>
      </c>
      <c r="C8331" t="str">
        <f>_xlfn.XLOOKUP($B8331, STANDARDS!$A:$A, STANDARDS!$B:$B,,0,2)</f>
        <v>Keele Fm, Hay Creek Gp</v>
      </c>
      <c r="D8331" t="s">
        <v>517</v>
      </c>
      <c r="E8331" t="s">
        <v>1208</v>
      </c>
      <c r="J8331" cm="1">
        <f t="array" ref="J8331:L8331">_xlfn.XLOOKUP($C8331, AGE!$A:$A,AGE!$B:$D,,0,2)</f>
        <v>653</v>
      </c>
      <c r="K8331">
        <v>13</v>
      </c>
      <c r="L8331" t="str">
        <v>Macdonald et al. 2013; Macdonald et al. 2018; Hoffman et al. 2021 Earth Science Reviews; Rooney et al. 2014</v>
      </c>
      <c r="M8331" t="s">
        <v>1335</v>
      </c>
      <c r="P8331" t="s">
        <v>243</v>
      </c>
      <c r="Q8331">
        <v>8.1999999999999993</v>
      </c>
      <c r="S8331">
        <v>-23.9</v>
      </c>
      <c r="U8331" t="s">
        <v>245</v>
      </c>
      <c r="V8331">
        <v>1</v>
      </c>
      <c r="W8331" t="s">
        <v>1371</v>
      </c>
      <c r="X8331" t="s">
        <v>1426</v>
      </c>
    </row>
    <row r="8332" spans="1:24" x14ac:dyDescent="0.3">
      <c r="A8332">
        <v>10943</v>
      </c>
      <c r="B8332" s="15" t="s">
        <v>885</v>
      </c>
      <c r="C8332" t="str">
        <f>_xlfn.XLOOKUP($B8332, STANDARDS!$A:$A, STANDARDS!$B:$B,,0,2)</f>
        <v>Keele Fm, Hay Creek Gp</v>
      </c>
      <c r="D8332" t="s">
        <v>517</v>
      </c>
      <c r="E8332" t="s">
        <v>1208</v>
      </c>
      <c r="J8332" cm="1">
        <f t="array" ref="J8332:L8332">_xlfn.XLOOKUP($C8332, AGE!$A:$A,AGE!$B:$D,,0,2)</f>
        <v>653</v>
      </c>
      <c r="K8332">
        <v>13</v>
      </c>
      <c r="L8332" t="str">
        <v>Macdonald et al. 2013; Macdonald et al. 2018; Hoffman et al. 2021 Earth Science Reviews; Rooney et al. 2014</v>
      </c>
      <c r="M8332" t="s">
        <v>1335</v>
      </c>
      <c r="P8332" t="s">
        <v>243</v>
      </c>
      <c r="Q8332">
        <v>10.6</v>
      </c>
      <c r="S8332">
        <v>-23.2</v>
      </c>
      <c r="U8332" t="s">
        <v>245</v>
      </c>
      <c r="V8332">
        <v>1</v>
      </c>
      <c r="W8332" t="s">
        <v>1371</v>
      </c>
      <c r="X8332" t="s">
        <v>1426</v>
      </c>
    </row>
    <row r="8333" spans="1:24" x14ac:dyDescent="0.3">
      <c r="A8333">
        <v>10944</v>
      </c>
      <c r="B8333" s="15" t="s">
        <v>886</v>
      </c>
      <c r="C8333" t="str">
        <f>_xlfn.XLOOKUP($B8333, STANDARDS!$A:$A, STANDARDS!$B:$B,,0,2)</f>
        <v>Risky Fm, Rackla Gp</v>
      </c>
      <c r="D8333" t="s">
        <v>517</v>
      </c>
      <c r="E8333" t="s">
        <v>1208</v>
      </c>
      <c r="J8333" cm="1">
        <f t="array" ref="J8333:L8333">_xlfn.XLOOKUP($C8333, AGE!$A:$A,AGE!$B:$D,,0,2)</f>
        <v>556</v>
      </c>
      <c r="K8333">
        <v>15</v>
      </c>
      <c r="L8333" t="str">
        <v>Carbone and Narbonne 2014; Rooney et al. 2020</v>
      </c>
      <c r="M8333" t="s">
        <v>1335</v>
      </c>
      <c r="P8333" t="s">
        <v>243</v>
      </c>
      <c r="Q8333">
        <v>-0.4</v>
      </c>
      <c r="V8333">
        <v>1</v>
      </c>
      <c r="W8333" t="s">
        <v>1371</v>
      </c>
      <c r="X8333" t="s">
        <v>1426</v>
      </c>
    </row>
    <row r="8334" spans="1:24" x14ac:dyDescent="0.3">
      <c r="A8334">
        <v>10945</v>
      </c>
      <c r="B8334" s="15" t="s">
        <v>886</v>
      </c>
      <c r="C8334" t="str">
        <f>_xlfn.XLOOKUP($B8334, STANDARDS!$A:$A, STANDARDS!$B:$B,,0,2)</f>
        <v>Risky Fm, Rackla Gp</v>
      </c>
      <c r="D8334" t="s">
        <v>517</v>
      </c>
      <c r="E8334" t="s">
        <v>1208</v>
      </c>
      <c r="J8334" cm="1">
        <f t="array" ref="J8334:L8334">_xlfn.XLOOKUP($C8334, AGE!$A:$A,AGE!$B:$D,,0,2)</f>
        <v>556</v>
      </c>
      <c r="K8334">
        <v>15</v>
      </c>
      <c r="L8334" t="str">
        <v>Carbone and Narbonne 2014; Rooney et al. 2020</v>
      </c>
      <c r="M8334" t="s">
        <v>1335</v>
      </c>
      <c r="P8334" t="s">
        <v>243</v>
      </c>
      <c r="Q8334">
        <v>1.5</v>
      </c>
      <c r="S8334">
        <v>-25.5</v>
      </c>
      <c r="U8334" t="s">
        <v>245</v>
      </c>
      <c r="V8334">
        <v>1</v>
      </c>
      <c r="W8334" t="s">
        <v>1371</v>
      </c>
      <c r="X8334" t="s">
        <v>1426</v>
      </c>
    </row>
    <row r="8335" spans="1:24" x14ac:dyDescent="0.3">
      <c r="A8335">
        <v>10946</v>
      </c>
      <c r="B8335" s="15" t="s">
        <v>886</v>
      </c>
      <c r="C8335" t="str">
        <f>_xlfn.XLOOKUP($B8335, STANDARDS!$A:$A, STANDARDS!$B:$B,,0,2)</f>
        <v>Risky Fm, Rackla Gp</v>
      </c>
      <c r="D8335" t="s">
        <v>517</v>
      </c>
      <c r="E8335" t="s">
        <v>1208</v>
      </c>
      <c r="J8335" cm="1">
        <f t="array" ref="J8335:L8335">_xlfn.XLOOKUP($C8335, AGE!$A:$A,AGE!$B:$D,,0,2)</f>
        <v>556</v>
      </c>
      <c r="K8335">
        <v>15</v>
      </c>
      <c r="L8335" t="str">
        <v>Carbone and Narbonne 2014; Rooney et al. 2020</v>
      </c>
      <c r="M8335" t="s">
        <v>1335</v>
      </c>
      <c r="P8335" t="s">
        <v>243</v>
      </c>
      <c r="Q8335">
        <v>1.5</v>
      </c>
      <c r="V8335">
        <v>1</v>
      </c>
      <c r="W8335" t="s">
        <v>1371</v>
      </c>
      <c r="X8335" t="s">
        <v>1426</v>
      </c>
    </row>
    <row r="8336" spans="1:24" x14ac:dyDescent="0.3">
      <c r="A8336">
        <v>10947</v>
      </c>
      <c r="B8336" s="15" t="s">
        <v>886</v>
      </c>
      <c r="C8336" t="str">
        <f>_xlfn.XLOOKUP($B8336, STANDARDS!$A:$A, STANDARDS!$B:$B,,0,2)</f>
        <v>Risky Fm, Rackla Gp</v>
      </c>
      <c r="D8336" t="s">
        <v>517</v>
      </c>
      <c r="E8336" t="s">
        <v>1208</v>
      </c>
      <c r="J8336" cm="1">
        <f t="array" ref="J8336:L8336">_xlfn.XLOOKUP($C8336, AGE!$A:$A,AGE!$B:$D,,0,2)</f>
        <v>556</v>
      </c>
      <c r="K8336">
        <v>15</v>
      </c>
      <c r="L8336" t="str">
        <v>Carbone and Narbonne 2014; Rooney et al. 2020</v>
      </c>
      <c r="M8336" t="s">
        <v>1335</v>
      </c>
      <c r="P8336" t="s">
        <v>243</v>
      </c>
      <c r="Q8336">
        <v>1.5</v>
      </c>
      <c r="V8336">
        <v>1</v>
      </c>
      <c r="W8336" t="s">
        <v>1371</v>
      </c>
      <c r="X8336" t="s">
        <v>1426</v>
      </c>
    </row>
    <row r="8337" spans="1:24" x14ac:dyDescent="0.3">
      <c r="A8337">
        <v>10948</v>
      </c>
      <c r="B8337" s="15" t="s">
        <v>887</v>
      </c>
      <c r="C8337" t="str">
        <f>_xlfn.XLOOKUP($B8337, STANDARDS!$A:$A, STANDARDS!$B:$B,,0,2)</f>
        <v>Blueflower Fm, Rackla Gp</v>
      </c>
      <c r="D8337" t="s">
        <v>517</v>
      </c>
      <c r="E8337" t="s">
        <v>1208</v>
      </c>
      <c r="J8337" cm="1">
        <f t="array" ref="J8337:L8337">_xlfn.XLOOKUP($C8337, AGE!$A:$A,AGE!$B:$D,,0,2)</f>
        <v>560</v>
      </c>
      <c r="K8337">
        <v>19</v>
      </c>
      <c r="L8337" t="str">
        <v>Carbone and Narbonne 2014; Rooney et al. 2020</v>
      </c>
      <c r="M8337" t="s">
        <v>1335</v>
      </c>
      <c r="P8337" t="s">
        <v>243</v>
      </c>
      <c r="Q8337">
        <v>1.1000000000000001</v>
      </c>
      <c r="V8337">
        <v>1</v>
      </c>
      <c r="W8337" t="s">
        <v>1371</v>
      </c>
      <c r="X8337" t="s">
        <v>1426</v>
      </c>
    </row>
    <row r="8338" spans="1:24" x14ac:dyDescent="0.3">
      <c r="A8338">
        <v>10949</v>
      </c>
      <c r="B8338" s="15" t="s">
        <v>888</v>
      </c>
      <c r="C8338" t="str">
        <f>_xlfn.XLOOKUP($B8338, STANDARDS!$A:$A, STANDARDS!$B:$B,,0,2)</f>
        <v>Sekwi Fm</v>
      </c>
      <c r="D8338" t="s">
        <v>517</v>
      </c>
      <c r="E8338" t="s">
        <v>1208</v>
      </c>
      <c r="J8338" s="13">
        <v>570</v>
      </c>
      <c r="K8338" s="13">
        <v>20</v>
      </c>
      <c r="L8338" s="16"/>
      <c r="M8338" t="s">
        <v>1335</v>
      </c>
      <c r="P8338" t="s">
        <v>243</v>
      </c>
      <c r="Q8338">
        <v>0.2</v>
      </c>
      <c r="V8338">
        <v>1</v>
      </c>
      <c r="W8338" t="s">
        <v>1371</v>
      </c>
      <c r="X8338" t="s">
        <v>1426</v>
      </c>
    </row>
    <row r="8339" spans="1:24" x14ac:dyDescent="0.3">
      <c r="A8339">
        <v>10950</v>
      </c>
      <c r="B8339" s="15" t="s">
        <v>889</v>
      </c>
      <c r="C8339" t="str">
        <f>_xlfn.XLOOKUP($B8339, STANDARDS!$A:$A, STANDARDS!$B:$B,,0,2)</f>
        <v>Sheepbed Fm, Rackla Gp</v>
      </c>
      <c r="D8339" t="s">
        <v>517</v>
      </c>
      <c r="E8339" t="s">
        <v>1208</v>
      </c>
      <c r="J8339" cm="1">
        <f t="array" ref="J8339:L8339">_xlfn.XLOOKUP($C8339, AGE!$A:$A,AGE!$B:$D,,0,2)</f>
        <v>604.1</v>
      </c>
      <c r="K8339">
        <v>34.200000000000003</v>
      </c>
      <c r="L8339" t="str">
        <v>Rooney et al. 2020; Rooney et al. 2015</v>
      </c>
      <c r="M8339" t="s">
        <v>1335</v>
      </c>
      <c r="P8339" t="s">
        <v>243</v>
      </c>
      <c r="Q8339">
        <v>1</v>
      </c>
      <c r="V8339">
        <v>1</v>
      </c>
      <c r="W8339" t="s">
        <v>1371</v>
      </c>
      <c r="X8339" t="s">
        <v>1426</v>
      </c>
    </row>
    <row r="8340" spans="1:24" x14ac:dyDescent="0.3">
      <c r="A8340">
        <v>10951</v>
      </c>
      <c r="B8340" s="15" t="s">
        <v>889</v>
      </c>
      <c r="C8340" t="str">
        <f>_xlfn.XLOOKUP($B8340, STANDARDS!$A:$A, STANDARDS!$B:$B,,0,2)</f>
        <v>Sheepbed Fm, Rackla Gp</v>
      </c>
      <c r="D8340" t="s">
        <v>517</v>
      </c>
      <c r="E8340" t="s">
        <v>1208</v>
      </c>
      <c r="J8340" cm="1">
        <f t="array" ref="J8340:L8340">_xlfn.XLOOKUP($C8340, AGE!$A:$A,AGE!$B:$D,,0,2)</f>
        <v>604.1</v>
      </c>
      <c r="K8340">
        <v>34.200000000000003</v>
      </c>
      <c r="L8340" t="str">
        <v>Rooney et al. 2020; Rooney et al. 2015</v>
      </c>
      <c r="M8340" t="s">
        <v>1335</v>
      </c>
      <c r="P8340" t="s">
        <v>243</v>
      </c>
      <c r="Q8340">
        <v>1.3</v>
      </c>
      <c r="V8340">
        <v>1</v>
      </c>
      <c r="W8340" t="s">
        <v>1371</v>
      </c>
      <c r="X8340" t="s">
        <v>1426</v>
      </c>
    </row>
    <row r="8341" spans="1:24" x14ac:dyDescent="0.3">
      <c r="A8341">
        <v>10952</v>
      </c>
      <c r="B8341" s="15" t="s">
        <v>889</v>
      </c>
      <c r="C8341" t="str">
        <f>_xlfn.XLOOKUP($B8341, STANDARDS!$A:$A, STANDARDS!$B:$B,,0,2)</f>
        <v>Sheepbed Fm, Rackla Gp</v>
      </c>
      <c r="D8341" t="s">
        <v>517</v>
      </c>
      <c r="E8341" t="s">
        <v>1208</v>
      </c>
      <c r="J8341" cm="1">
        <f t="array" ref="J8341:L8341">_xlfn.XLOOKUP($C8341, AGE!$A:$A,AGE!$B:$D,,0,2)</f>
        <v>604.1</v>
      </c>
      <c r="K8341">
        <v>34.200000000000003</v>
      </c>
      <c r="L8341" t="str">
        <v>Rooney et al. 2020; Rooney et al. 2015</v>
      </c>
      <c r="M8341" t="s">
        <v>1335</v>
      </c>
      <c r="P8341" t="s">
        <v>243</v>
      </c>
      <c r="Q8341">
        <v>5.3</v>
      </c>
      <c r="V8341">
        <v>1</v>
      </c>
      <c r="W8341" t="s">
        <v>1371</v>
      </c>
      <c r="X8341" t="s">
        <v>1426</v>
      </c>
    </row>
    <row r="8342" spans="1:24" x14ac:dyDescent="0.3">
      <c r="A8342">
        <v>10953</v>
      </c>
      <c r="B8342" s="15" t="s">
        <v>889</v>
      </c>
      <c r="C8342" t="str">
        <f>_xlfn.XLOOKUP($B8342, STANDARDS!$A:$A, STANDARDS!$B:$B,,0,2)</f>
        <v>Sheepbed Fm, Rackla Gp</v>
      </c>
      <c r="D8342" t="s">
        <v>517</v>
      </c>
      <c r="E8342" t="s">
        <v>1208</v>
      </c>
      <c r="J8342" cm="1">
        <f t="array" ref="J8342:L8342">_xlfn.XLOOKUP($C8342, AGE!$A:$A,AGE!$B:$D,,0,2)</f>
        <v>604.1</v>
      </c>
      <c r="K8342">
        <v>34.200000000000003</v>
      </c>
      <c r="L8342" t="str">
        <v>Rooney et al. 2020; Rooney et al. 2015</v>
      </c>
      <c r="M8342" t="s">
        <v>1335</v>
      </c>
      <c r="P8342" t="s">
        <v>243</v>
      </c>
      <c r="Q8342">
        <v>2.4</v>
      </c>
      <c r="S8342">
        <v>-24.2</v>
      </c>
      <c r="U8342" t="s">
        <v>245</v>
      </c>
      <c r="V8342">
        <v>1</v>
      </c>
      <c r="W8342" t="s">
        <v>1371</v>
      </c>
      <c r="X8342" t="s">
        <v>1426</v>
      </c>
    </row>
    <row r="8343" spans="1:24" x14ac:dyDescent="0.3">
      <c r="A8343">
        <v>10954</v>
      </c>
      <c r="B8343" s="15" t="s">
        <v>889</v>
      </c>
      <c r="C8343" t="str">
        <f>_xlfn.XLOOKUP($B8343, STANDARDS!$A:$A, STANDARDS!$B:$B,,0,2)</f>
        <v>Sheepbed Fm, Rackla Gp</v>
      </c>
      <c r="D8343" t="s">
        <v>517</v>
      </c>
      <c r="E8343" t="s">
        <v>1208</v>
      </c>
      <c r="J8343" cm="1">
        <f t="array" ref="J8343:L8343">_xlfn.XLOOKUP($C8343, AGE!$A:$A,AGE!$B:$D,,0,2)</f>
        <v>604.1</v>
      </c>
      <c r="K8343">
        <v>34.200000000000003</v>
      </c>
      <c r="L8343" t="str">
        <v>Rooney et al. 2020; Rooney et al. 2015</v>
      </c>
      <c r="M8343" t="s">
        <v>1335</v>
      </c>
      <c r="P8343" t="s">
        <v>243</v>
      </c>
      <c r="Q8343">
        <v>2.6</v>
      </c>
      <c r="V8343">
        <v>1</v>
      </c>
      <c r="W8343" t="s">
        <v>1371</v>
      </c>
      <c r="X8343" t="s">
        <v>1426</v>
      </c>
    </row>
    <row r="8344" spans="1:24" x14ac:dyDescent="0.3">
      <c r="A8344">
        <v>10955</v>
      </c>
      <c r="B8344" s="15" t="s">
        <v>889</v>
      </c>
      <c r="C8344" t="str">
        <f>_xlfn.XLOOKUP($B8344, STANDARDS!$A:$A, STANDARDS!$B:$B,,0,2)</f>
        <v>Sheepbed Fm, Rackla Gp</v>
      </c>
      <c r="D8344" t="s">
        <v>517</v>
      </c>
      <c r="E8344" t="s">
        <v>1208</v>
      </c>
      <c r="J8344" cm="1">
        <f t="array" ref="J8344:L8344">_xlfn.XLOOKUP($C8344, AGE!$A:$A,AGE!$B:$D,,0,2)</f>
        <v>604.1</v>
      </c>
      <c r="K8344">
        <v>34.200000000000003</v>
      </c>
      <c r="L8344" t="str">
        <v>Rooney et al. 2020; Rooney et al. 2015</v>
      </c>
      <c r="M8344" t="s">
        <v>1335</v>
      </c>
      <c r="P8344" t="s">
        <v>243</v>
      </c>
      <c r="Q8344">
        <v>4.3</v>
      </c>
      <c r="S8344">
        <v>-24.2</v>
      </c>
      <c r="U8344" t="s">
        <v>245</v>
      </c>
      <c r="V8344">
        <v>1</v>
      </c>
      <c r="W8344" t="s">
        <v>1371</v>
      </c>
      <c r="X8344" t="s">
        <v>1426</v>
      </c>
    </row>
    <row r="8345" spans="1:24" x14ac:dyDescent="0.3">
      <c r="A8345">
        <v>10956</v>
      </c>
      <c r="B8345" s="15" t="s">
        <v>889</v>
      </c>
      <c r="C8345" t="str">
        <f>_xlfn.XLOOKUP($B8345, STANDARDS!$A:$A, STANDARDS!$B:$B,,0,2)</f>
        <v>Sheepbed Fm, Rackla Gp</v>
      </c>
      <c r="D8345" t="s">
        <v>517</v>
      </c>
      <c r="E8345" t="s">
        <v>1208</v>
      </c>
      <c r="J8345" cm="1">
        <f t="array" ref="J8345:L8345">_xlfn.XLOOKUP($C8345, AGE!$A:$A,AGE!$B:$D,,0,2)</f>
        <v>604.1</v>
      </c>
      <c r="K8345">
        <v>34.200000000000003</v>
      </c>
      <c r="L8345" t="str">
        <v>Rooney et al. 2020; Rooney et al. 2015</v>
      </c>
      <c r="M8345" t="s">
        <v>1335</v>
      </c>
      <c r="P8345" t="s">
        <v>243</v>
      </c>
      <c r="Q8345">
        <v>5.3</v>
      </c>
      <c r="S8345">
        <v>-24.2</v>
      </c>
      <c r="U8345" t="s">
        <v>245</v>
      </c>
      <c r="V8345">
        <v>1</v>
      </c>
      <c r="W8345" t="s">
        <v>1371</v>
      </c>
      <c r="X8345" t="s">
        <v>1426</v>
      </c>
    </row>
    <row r="8346" spans="1:24" x14ac:dyDescent="0.3">
      <c r="A8346">
        <v>10957</v>
      </c>
      <c r="B8346" s="15" t="s">
        <v>889</v>
      </c>
      <c r="C8346" t="str">
        <f>_xlfn.XLOOKUP($B8346, STANDARDS!$A:$A, STANDARDS!$B:$B,,0,2)</f>
        <v>Sheepbed Fm, Rackla Gp</v>
      </c>
      <c r="D8346" t="s">
        <v>517</v>
      </c>
      <c r="E8346" t="s">
        <v>1208</v>
      </c>
      <c r="J8346" cm="1">
        <f t="array" ref="J8346:L8346">_xlfn.XLOOKUP($C8346, AGE!$A:$A,AGE!$B:$D,,0,2)</f>
        <v>604.1</v>
      </c>
      <c r="K8346">
        <v>34.200000000000003</v>
      </c>
      <c r="L8346" t="str">
        <v>Rooney et al. 2020; Rooney et al. 2015</v>
      </c>
      <c r="M8346" t="s">
        <v>1335</v>
      </c>
      <c r="P8346" t="s">
        <v>243</v>
      </c>
      <c r="Q8346">
        <v>5.3</v>
      </c>
      <c r="V8346">
        <v>1</v>
      </c>
      <c r="W8346" t="s">
        <v>1371</v>
      </c>
      <c r="X8346" t="s">
        <v>1426</v>
      </c>
    </row>
    <row r="8347" spans="1:24" x14ac:dyDescent="0.3">
      <c r="A8347">
        <v>10958</v>
      </c>
      <c r="B8347" s="15" t="s">
        <v>887</v>
      </c>
      <c r="C8347" t="str">
        <f>_xlfn.XLOOKUP($B8347, STANDARDS!$A:$A, STANDARDS!$B:$B,,0,2)</f>
        <v>Blueflower Fm, Rackla Gp</v>
      </c>
      <c r="D8347" t="s">
        <v>517</v>
      </c>
      <c r="E8347" t="s">
        <v>1208</v>
      </c>
      <c r="J8347" cm="1">
        <f t="array" ref="J8347:L8347">_xlfn.XLOOKUP($C8347, AGE!$A:$A,AGE!$B:$D,,0,2)</f>
        <v>560</v>
      </c>
      <c r="K8347">
        <v>19</v>
      </c>
      <c r="L8347" t="str">
        <v>Carbone and Narbonne 2014; Rooney et al. 2020</v>
      </c>
      <c r="M8347" t="s">
        <v>1335</v>
      </c>
      <c r="P8347" t="s">
        <v>243</v>
      </c>
      <c r="Q8347">
        <v>0.1</v>
      </c>
      <c r="V8347">
        <v>1</v>
      </c>
      <c r="W8347" t="s">
        <v>1371</v>
      </c>
      <c r="X8347" t="s">
        <v>1426</v>
      </c>
    </row>
    <row r="8348" spans="1:24" x14ac:dyDescent="0.3">
      <c r="A8348">
        <v>10959</v>
      </c>
      <c r="B8348" s="15" t="s">
        <v>889</v>
      </c>
      <c r="C8348" t="str">
        <f>_xlfn.XLOOKUP($B8348, STANDARDS!$A:$A, STANDARDS!$B:$B,,0,2)</f>
        <v>Sheepbed Fm, Rackla Gp</v>
      </c>
      <c r="D8348" t="s">
        <v>517</v>
      </c>
      <c r="E8348" t="s">
        <v>1208</v>
      </c>
      <c r="J8348" cm="1">
        <f t="array" ref="J8348:L8348">_xlfn.XLOOKUP($C8348, AGE!$A:$A,AGE!$B:$D,,0,2)</f>
        <v>604.1</v>
      </c>
      <c r="K8348">
        <v>34.200000000000003</v>
      </c>
      <c r="L8348" t="str">
        <v>Rooney et al. 2020; Rooney et al. 2015</v>
      </c>
      <c r="M8348" t="s">
        <v>1335</v>
      </c>
      <c r="P8348" t="s">
        <v>243</v>
      </c>
      <c r="Q8348">
        <v>7.1</v>
      </c>
      <c r="S8348">
        <v>-23.6</v>
      </c>
      <c r="U8348" t="s">
        <v>245</v>
      </c>
      <c r="V8348">
        <v>1</v>
      </c>
      <c r="W8348" t="s">
        <v>1371</v>
      </c>
      <c r="X8348" t="s">
        <v>1426</v>
      </c>
    </row>
    <row r="8349" spans="1:24" x14ac:dyDescent="0.3">
      <c r="A8349">
        <v>10960</v>
      </c>
      <c r="B8349" s="15" t="s">
        <v>887</v>
      </c>
      <c r="C8349" t="str">
        <f>_xlfn.XLOOKUP($B8349, STANDARDS!$A:$A, STANDARDS!$B:$B,,0,2)</f>
        <v>Blueflower Fm, Rackla Gp</v>
      </c>
      <c r="D8349" t="s">
        <v>517</v>
      </c>
      <c r="E8349" t="s">
        <v>1208</v>
      </c>
      <c r="J8349" cm="1">
        <f t="array" ref="J8349:L8349">_xlfn.XLOOKUP($C8349, AGE!$A:$A,AGE!$B:$D,,0,2)</f>
        <v>560</v>
      </c>
      <c r="K8349">
        <v>19</v>
      </c>
      <c r="L8349" t="str">
        <v>Carbone and Narbonne 2014; Rooney et al. 2020</v>
      </c>
      <c r="M8349" t="s">
        <v>1335</v>
      </c>
      <c r="P8349" t="s">
        <v>243</v>
      </c>
      <c r="Q8349">
        <v>0.3</v>
      </c>
      <c r="V8349">
        <v>1</v>
      </c>
      <c r="W8349" t="s">
        <v>1371</v>
      </c>
      <c r="X8349" t="s">
        <v>1426</v>
      </c>
    </row>
    <row r="8350" spans="1:24" x14ac:dyDescent="0.3">
      <c r="A8350">
        <v>10961</v>
      </c>
      <c r="B8350" s="15" t="s">
        <v>890</v>
      </c>
      <c r="C8350" t="str">
        <f>_xlfn.XLOOKUP($B8350, STANDARDS!$A:$A, STANDARDS!$B:$B,,0,2)</f>
        <v>Ice Brook Fm, Hay Creek Gp</v>
      </c>
      <c r="D8350" t="s">
        <v>517</v>
      </c>
      <c r="E8350" t="s">
        <v>1208</v>
      </c>
      <c r="J8350" cm="1">
        <f t="array" ref="J8350:L8350">_xlfn.XLOOKUP($C8350, AGE!$A:$A,AGE!$B:$D,,0,2)</f>
        <v>638</v>
      </c>
      <c r="K8350">
        <v>12</v>
      </c>
      <c r="L8350" t="str">
        <v>Rooney et al. 2015; Hoffman et al. 2021</v>
      </c>
      <c r="M8350" t="s">
        <v>1335</v>
      </c>
      <c r="P8350" t="s">
        <v>243</v>
      </c>
      <c r="Q8350">
        <v>8.6</v>
      </c>
      <c r="S8350">
        <v>-23.1</v>
      </c>
      <c r="U8350" t="s">
        <v>245</v>
      </c>
      <c r="V8350">
        <v>1</v>
      </c>
      <c r="W8350" t="s">
        <v>1371</v>
      </c>
      <c r="X8350" t="s">
        <v>1426</v>
      </c>
    </row>
    <row r="8351" spans="1:24" x14ac:dyDescent="0.3">
      <c r="A8351">
        <v>10962</v>
      </c>
      <c r="B8351" s="15" t="s">
        <v>889</v>
      </c>
      <c r="C8351" t="str">
        <f>_xlfn.XLOOKUP($B8351, STANDARDS!$A:$A, STANDARDS!$B:$B,,0,2)</f>
        <v>Sheepbed Fm, Rackla Gp</v>
      </c>
      <c r="D8351" t="s">
        <v>517</v>
      </c>
      <c r="E8351" t="s">
        <v>1208</v>
      </c>
      <c r="J8351" cm="1">
        <f t="array" ref="J8351:L8351">_xlfn.XLOOKUP($C8351, AGE!$A:$A,AGE!$B:$D,,0,2)</f>
        <v>604.1</v>
      </c>
      <c r="K8351">
        <v>34.200000000000003</v>
      </c>
      <c r="L8351" t="str">
        <v>Rooney et al. 2020; Rooney et al. 2015</v>
      </c>
      <c r="M8351" t="s">
        <v>1335</v>
      </c>
      <c r="P8351" t="s">
        <v>243</v>
      </c>
      <c r="Q8351">
        <v>5.9</v>
      </c>
      <c r="S8351">
        <v>-21.7</v>
      </c>
      <c r="U8351" t="s">
        <v>245</v>
      </c>
      <c r="V8351">
        <v>1</v>
      </c>
      <c r="W8351" t="s">
        <v>1371</v>
      </c>
      <c r="X8351" t="s">
        <v>1426</v>
      </c>
    </row>
    <row r="8352" spans="1:24" x14ac:dyDescent="0.3">
      <c r="A8352">
        <v>10963</v>
      </c>
      <c r="B8352" s="15" t="s">
        <v>887</v>
      </c>
      <c r="C8352" t="str">
        <f>_xlfn.XLOOKUP($B8352, STANDARDS!$A:$A, STANDARDS!$B:$B,,0,2)</f>
        <v>Blueflower Fm, Rackla Gp</v>
      </c>
      <c r="D8352" t="s">
        <v>517</v>
      </c>
      <c r="E8352" t="s">
        <v>1208</v>
      </c>
      <c r="J8352" cm="1">
        <f t="array" ref="J8352:L8352">_xlfn.XLOOKUP($C8352, AGE!$A:$A,AGE!$B:$D,,0,2)</f>
        <v>560</v>
      </c>
      <c r="K8352">
        <v>19</v>
      </c>
      <c r="L8352" t="str">
        <v>Carbone and Narbonne 2014; Rooney et al. 2020</v>
      </c>
      <c r="M8352" t="s">
        <v>1335</v>
      </c>
      <c r="P8352" t="s">
        <v>243</v>
      </c>
      <c r="Q8352">
        <v>0.3</v>
      </c>
      <c r="V8352">
        <v>1</v>
      </c>
      <c r="W8352" t="s">
        <v>1371</v>
      </c>
      <c r="X8352" t="s">
        <v>1426</v>
      </c>
    </row>
    <row r="8353" spans="1:24" x14ac:dyDescent="0.3">
      <c r="A8353">
        <v>10964</v>
      </c>
      <c r="B8353" s="15" t="s">
        <v>889</v>
      </c>
      <c r="C8353" t="str">
        <f>_xlfn.XLOOKUP($B8353, STANDARDS!$A:$A, STANDARDS!$B:$B,,0,2)</f>
        <v>Sheepbed Fm, Rackla Gp</v>
      </c>
      <c r="D8353" t="s">
        <v>517</v>
      </c>
      <c r="E8353" t="s">
        <v>1208</v>
      </c>
      <c r="J8353" cm="1">
        <f t="array" ref="J8353:L8353">_xlfn.XLOOKUP($C8353, AGE!$A:$A,AGE!$B:$D,,0,2)</f>
        <v>604.1</v>
      </c>
      <c r="K8353">
        <v>34.200000000000003</v>
      </c>
      <c r="L8353" t="str">
        <v>Rooney et al. 2020; Rooney et al. 2015</v>
      </c>
      <c r="M8353" t="s">
        <v>1335</v>
      </c>
      <c r="P8353" t="s">
        <v>243</v>
      </c>
      <c r="Q8353">
        <v>1.3</v>
      </c>
      <c r="V8353">
        <v>1</v>
      </c>
      <c r="W8353" t="s">
        <v>1371</v>
      </c>
      <c r="X8353" t="s">
        <v>1426</v>
      </c>
    </row>
    <row r="8354" spans="1:24" x14ac:dyDescent="0.3">
      <c r="A8354">
        <v>10965</v>
      </c>
      <c r="B8354" s="15" t="s">
        <v>891</v>
      </c>
      <c r="C8354" t="str">
        <f>_xlfn.XLOOKUP($B8354, STANDARDS!$A:$A, STANDARDS!$B:$B,,0,2)</f>
        <v>Ravensthroat Fm, Hay Creek Gp</v>
      </c>
      <c r="D8354" t="s">
        <v>517</v>
      </c>
      <c r="E8354" t="s">
        <v>1208</v>
      </c>
      <c r="J8354" cm="1">
        <f t="array" ref="J8354:L8354">_xlfn.XLOOKUP($C8354, AGE!$A:$A,AGE!$B:$D,,0,2)</f>
        <v>638</v>
      </c>
      <c r="K8354">
        <v>12</v>
      </c>
      <c r="L8354" t="str">
        <v>Rooney et al. 2015; Hoffman et al. 2021</v>
      </c>
      <c r="M8354" t="s">
        <v>1335</v>
      </c>
      <c r="P8354" t="s">
        <v>243</v>
      </c>
      <c r="Q8354">
        <v>-4.5999999999999996</v>
      </c>
      <c r="S8354">
        <v>-27</v>
      </c>
      <c r="U8354" t="s">
        <v>245</v>
      </c>
      <c r="V8354">
        <v>1</v>
      </c>
      <c r="W8354" t="s">
        <v>1371</v>
      </c>
      <c r="X8354" t="s">
        <v>1426</v>
      </c>
    </row>
    <row r="8355" spans="1:24" x14ac:dyDescent="0.3">
      <c r="A8355">
        <v>10966</v>
      </c>
      <c r="B8355" s="15" t="s">
        <v>887</v>
      </c>
      <c r="C8355" t="str">
        <f>_xlfn.XLOOKUP($B8355, STANDARDS!$A:$A, STANDARDS!$B:$B,,0,2)</f>
        <v>Blueflower Fm, Rackla Gp</v>
      </c>
      <c r="D8355" t="s">
        <v>517</v>
      </c>
      <c r="E8355" t="s">
        <v>1208</v>
      </c>
      <c r="J8355" cm="1">
        <f t="array" ref="J8355:L8355">_xlfn.XLOOKUP($C8355, AGE!$A:$A,AGE!$B:$D,,0,2)</f>
        <v>560</v>
      </c>
      <c r="K8355">
        <v>19</v>
      </c>
      <c r="L8355" t="str">
        <v>Carbone and Narbonne 2014; Rooney et al. 2020</v>
      </c>
      <c r="M8355" t="s">
        <v>1335</v>
      </c>
      <c r="P8355" t="s">
        <v>243</v>
      </c>
      <c r="Q8355">
        <v>-4.8</v>
      </c>
      <c r="V8355">
        <v>1</v>
      </c>
      <c r="W8355" t="s">
        <v>1371</v>
      </c>
      <c r="X8355" t="s">
        <v>1426</v>
      </c>
    </row>
    <row r="8356" spans="1:24" x14ac:dyDescent="0.3">
      <c r="A8356">
        <v>10967</v>
      </c>
      <c r="B8356" s="15" t="s">
        <v>888</v>
      </c>
      <c r="C8356" t="str">
        <f>_xlfn.XLOOKUP($B8356, STANDARDS!$A:$A, STANDARDS!$B:$B,,0,2)</f>
        <v>Sekwi Fm</v>
      </c>
      <c r="D8356" t="s">
        <v>517</v>
      </c>
      <c r="E8356" t="s">
        <v>1208</v>
      </c>
      <c r="J8356" s="13">
        <v>570</v>
      </c>
      <c r="K8356" s="13">
        <v>20</v>
      </c>
      <c r="L8356" s="16"/>
      <c r="M8356" t="s">
        <v>1335</v>
      </c>
      <c r="P8356" t="s">
        <v>243</v>
      </c>
      <c r="Q8356">
        <v>0.1</v>
      </c>
      <c r="S8356">
        <v>-27.8</v>
      </c>
      <c r="U8356" t="s">
        <v>245</v>
      </c>
      <c r="V8356">
        <v>1</v>
      </c>
      <c r="W8356" t="s">
        <v>1371</v>
      </c>
      <c r="X8356" t="s">
        <v>1426</v>
      </c>
    </row>
    <row r="8357" spans="1:24" x14ac:dyDescent="0.3">
      <c r="A8357">
        <v>10968</v>
      </c>
      <c r="B8357" s="15" t="s">
        <v>887</v>
      </c>
      <c r="C8357" t="str">
        <f>_xlfn.XLOOKUP($B8357, STANDARDS!$A:$A, STANDARDS!$B:$B,,0,2)</f>
        <v>Blueflower Fm, Rackla Gp</v>
      </c>
      <c r="D8357" t="s">
        <v>517</v>
      </c>
      <c r="E8357" t="s">
        <v>1208</v>
      </c>
      <c r="J8357" cm="1">
        <f t="array" ref="J8357:L8357">_xlfn.XLOOKUP($C8357, AGE!$A:$A,AGE!$B:$D,,0,2)</f>
        <v>560</v>
      </c>
      <c r="K8357">
        <v>19</v>
      </c>
      <c r="L8357" t="str">
        <v>Carbone and Narbonne 2014; Rooney et al. 2020</v>
      </c>
      <c r="M8357" t="s">
        <v>1335</v>
      </c>
      <c r="P8357" t="s">
        <v>243</v>
      </c>
      <c r="Q8357">
        <v>1.1000000000000001</v>
      </c>
      <c r="V8357">
        <v>1</v>
      </c>
      <c r="W8357" t="s">
        <v>1371</v>
      </c>
      <c r="X8357" t="s">
        <v>1426</v>
      </c>
    </row>
    <row r="8358" spans="1:24" x14ac:dyDescent="0.3">
      <c r="A8358">
        <v>10969</v>
      </c>
      <c r="B8358" s="15" t="s">
        <v>887</v>
      </c>
      <c r="C8358" t="str">
        <f>_xlfn.XLOOKUP($B8358, STANDARDS!$A:$A, STANDARDS!$B:$B,,0,2)</f>
        <v>Blueflower Fm, Rackla Gp</v>
      </c>
      <c r="D8358" t="s">
        <v>517</v>
      </c>
      <c r="E8358" t="s">
        <v>1208</v>
      </c>
      <c r="J8358" cm="1">
        <f t="array" ref="J8358:L8358">_xlfn.XLOOKUP($C8358, AGE!$A:$A,AGE!$B:$D,,0,2)</f>
        <v>560</v>
      </c>
      <c r="K8358">
        <v>19</v>
      </c>
      <c r="L8358" t="str">
        <v>Carbone and Narbonne 2014; Rooney et al. 2020</v>
      </c>
      <c r="M8358" t="s">
        <v>1335</v>
      </c>
      <c r="P8358" t="s">
        <v>243</v>
      </c>
      <c r="Q8358">
        <v>1.9</v>
      </c>
      <c r="V8358">
        <v>1</v>
      </c>
      <c r="W8358" t="s">
        <v>1371</v>
      </c>
      <c r="X8358" t="s">
        <v>1426</v>
      </c>
    </row>
    <row r="8359" spans="1:24" x14ac:dyDescent="0.3">
      <c r="A8359">
        <v>10970</v>
      </c>
      <c r="B8359" s="15" t="s">
        <v>887</v>
      </c>
      <c r="C8359" t="str">
        <f>_xlfn.XLOOKUP($B8359, STANDARDS!$A:$A, STANDARDS!$B:$B,,0,2)</f>
        <v>Blueflower Fm, Rackla Gp</v>
      </c>
      <c r="D8359" t="s">
        <v>517</v>
      </c>
      <c r="E8359" t="s">
        <v>1208</v>
      </c>
      <c r="J8359" cm="1">
        <f t="array" ref="J8359:L8359">_xlfn.XLOOKUP($C8359, AGE!$A:$A,AGE!$B:$D,,0,2)</f>
        <v>560</v>
      </c>
      <c r="K8359">
        <v>19</v>
      </c>
      <c r="L8359" t="str">
        <v>Carbone and Narbonne 2014; Rooney et al. 2020</v>
      </c>
      <c r="M8359" t="s">
        <v>1335</v>
      </c>
      <c r="P8359" t="s">
        <v>243</v>
      </c>
      <c r="Q8359">
        <v>0.5</v>
      </c>
      <c r="V8359">
        <v>1</v>
      </c>
      <c r="W8359" t="s">
        <v>1371</v>
      </c>
      <c r="X8359" t="s">
        <v>1426</v>
      </c>
    </row>
    <row r="8360" spans="1:24" x14ac:dyDescent="0.3">
      <c r="A8360">
        <v>10971</v>
      </c>
      <c r="B8360" s="15" t="s">
        <v>887</v>
      </c>
      <c r="C8360" t="str">
        <f>_xlfn.XLOOKUP($B8360, STANDARDS!$A:$A, STANDARDS!$B:$B,,0,2)</f>
        <v>Blueflower Fm, Rackla Gp</v>
      </c>
      <c r="D8360" t="s">
        <v>517</v>
      </c>
      <c r="E8360" t="s">
        <v>1208</v>
      </c>
      <c r="J8360" cm="1">
        <f t="array" ref="J8360:L8360">_xlfn.XLOOKUP($C8360, AGE!$A:$A,AGE!$B:$D,,0,2)</f>
        <v>560</v>
      </c>
      <c r="K8360">
        <v>19</v>
      </c>
      <c r="L8360" t="str">
        <v>Carbone and Narbonne 2014; Rooney et al. 2020</v>
      </c>
      <c r="M8360" t="s">
        <v>1335</v>
      </c>
      <c r="P8360" t="s">
        <v>243</v>
      </c>
      <c r="Q8360">
        <v>2.1</v>
      </c>
      <c r="S8360">
        <v>-25.9</v>
      </c>
      <c r="U8360" t="s">
        <v>245</v>
      </c>
      <c r="V8360">
        <v>1</v>
      </c>
      <c r="W8360" t="s">
        <v>1371</v>
      </c>
      <c r="X8360" t="s">
        <v>1426</v>
      </c>
    </row>
    <row r="8361" spans="1:24" x14ac:dyDescent="0.3">
      <c r="A8361">
        <v>10972</v>
      </c>
      <c r="B8361" s="15" t="s">
        <v>887</v>
      </c>
      <c r="C8361" t="str">
        <f>_xlfn.XLOOKUP($B8361, STANDARDS!$A:$A, STANDARDS!$B:$B,,0,2)</f>
        <v>Blueflower Fm, Rackla Gp</v>
      </c>
      <c r="D8361" t="s">
        <v>517</v>
      </c>
      <c r="E8361" t="s">
        <v>1208</v>
      </c>
      <c r="J8361" cm="1">
        <f t="array" ref="J8361:L8361">_xlfn.XLOOKUP($C8361, AGE!$A:$A,AGE!$B:$D,,0,2)</f>
        <v>560</v>
      </c>
      <c r="K8361">
        <v>19</v>
      </c>
      <c r="L8361" t="str">
        <v>Carbone and Narbonne 2014; Rooney et al. 2020</v>
      </c>
      <c r="M8361" t="s">
        <v>1335</v>
      </c>
      <c r="P8361" t="s">
        <v>243</v>
      </c>
      <c r="Q8361">
        <v>2</v>
      </c>
      <c r="V8361">
        <v>1</v>
      </c>
      <c r="W8361" t="s">
        <v>1371</v>
      </c>
      <c r="X8361" t="s">
        <v>1426</v>
      </c>
    </row>
    <row r="8362" spans="1:24" x14ac:dyDescent="0.3">
      <c r="A8362">
        <v>10973</v>
      </c>
      <c r="B8362" s="15" t="s">
        <v>887</v>
      </c>
      <c r="C8362" t="str">
        <f>_xlfn.XLOOKUP($B8362, STANDARDS!$A:$A, STANDARDS!$B:$B,,0,2)</f>
        <v>Blueflower Fm, Rackla Gp</v>
      </c>
      <c r="D8362" t="s">
        <v>517</v>
      </c>
      <c r="E8362" t="s">
        <v>1208</v>
      </c>
      <c r="J8362" cm="1">
        <f t="array" ref="J8362:L8362">_xlfn.XLOOKUP($C8362, AGE!$A:$A,AGE!$B:$D,,0,2)</f>
        <v>560</v>
      </c>
      <c r="K8362">
        <v>19</v>
      </c>
      <c r="L8362" t="str">
        <v>Carbone and Narbonne 2014; Rooney et al. 2020</v>
      </c>
      <c r="M8362" t="s">
        <v>1335</v>
      </c>
      <c r="P8362" t="s">
        <v>243</v>
      </c>
      <c r="Q8362">
        <v>2.2000000000000002</v>
      </c>
      <c r="S8362">
        <v>-27.8</v>
      </c>
      <c r="U8362" t="s">
        <v>245</v>
      </c>
      <c r="V8362">
        <v>1</v>
      </c>
      <c r="W8362" t="s">
        <v>1371</v>
      </c>
      <c r="X8362" t="s">
        <v>1426</v>
      </c>
    </row>
    <row r="8363" spans="1:24" x14ac:dyDescent="0.3">
      <c r="A8363">
        <v>10974</v>
      </c>
      <c r="B8363" s="15" t="s">
        <v>887</v>
      </c>
      <c r="C8363" t="str">
        <f>_xlfn.XLOOKUP($B8363, STANDARDS!$A:$A, STANDARDS!$B:$B,,0,2)</f>
        <v>Blueflower Fm, Rackla Gp</v>
      </c>
      <c r="D8363" t="s">
        <v>517</v>
      </c>
      <c r="E8363" t="s">
        <v>1208</v>
      </c>
      <c r="J8363" cm="1">
        <f t="array" ref="J8363:L8363">_xlfn.XLOOKUP($C8363, AGE!$A:$A,AGE!$B:$D,,0,2)</f>
        <v>560</v>
      </c>
      <c r="K8363">
        <v>19</v>
      </c>
      <c r="L8363" t="str">
        <v>Carbone and Narbonne 2014; Rooney et al. 2020</v>
      </c>
      <c r="M8363" t="s">
        <v>1335</v>
      </c>
      <c r="P8363" t="s">
        <v>243</v>
      </c>
      <c r="Q8363">
        <v>2.4</v>
      </c>
      <c r="S8363">
        <v>-25.9</v>
      </c>
      <c r="U8363" t="s">
        <v>245</v>
      </c>
      <c r="V8363">
        <v>1</v>
      </c>
      <c r="W8363" t="s">
        <v>1371</v>
      </c>
      <c r="X8363" t="s">
        <v>1426</v>
      </c>
    </row>
    <row r="8364" spans="1:24" x14ac:dyDescent="0.3">
      <c r="A8364">
        <v>10975</v>
      </c>
      <c r="B8364" s="15" t="s">
        <v>888</v>
      </c>
      <c r="C8364" t="str">
        <f>_xlfn.XLOOKUP($B8364, STANDARDS!$A:$A, STANDARDS!$B:$B,,0,2)</f>
        <v>Sekwi Fm</v>
      </c>
      <c r="D8364" t="s">
        <v>517</v>
      </c>
      <c r="E8364" t="s">
        <v>1208</v>
      </c>
      <c r="J8364" s="13">
        <v>570</v>
      </c>
      <c r="K8364" s="13">
        <v>20</v>
      </c>
      <c r="L8364" s="16"/>
      <c r="M8364" t="s">
        <v>1335</v>
      </c>
      <c r="P8364" t="s">
        <v>243</v>
      </c>
      <c r="Q8364">
        <v>-0.2</v>
      </c>
      <c r="S8364">
        <v>-27.7</v>
      </c>
      <c r="U8364" t="s">
        <v>245</v>
      </c>
      <c r="V8364">
        <v>1</v>
      </c>
      <c r="W8364" t="s">
        <v>1371</v>
      </c>
      <c r="X8364" t="s">
        <v>1426</v>
      </c>
    </row>
    <row r="8365" spans="1:24" x14ac:dyDescent="0.3">
      <c r="A8365">
        <v>10976</v>
      </c>
      <c r="B8365" s="15" t="s">
        <v>887</v>
      </c>
      <c r="C8365" t="str">
        <f>_xlfn.XLOOKUP($B8365, STANDARDS!$A:$A, STANDARDS!$B:$B,,0,2)</f>
        <v>Blueflower Fm, Rackla Gp</v>
      </c>
      <c r="D8365" t="s">
        <v>517</v>
      </c>
      <c r="E8365" t="s">
        <v>1208</v>
      </c>
      <c r="J8365" cm="1">
        <f t="array" ref="J8365:L8365">_xlfn.XLOOKUP($C8365, AGE!$A:$A,AGE!$B:$D,,0,2)</f>
        <v>560</v>
      </c>
      <c r="K8365">
        <v>19</v>
      </c>
      <c r="L8365" t="str">
        <v>Carbone and Narbonne 2014; Rooney et al. 2020</v>
      </c>
      <c r="M8365" t="s">
        <v>1335</v>
      </c>
      <c r="P8365" t="s">
        <v>243</v>
      </c>
      <c r="Q8365">
        <v>1</v>
      </c>
      <c r="V8365">
        <v>1</v>
      </c>
      <c r="W8365" t="s">
        <v>1371</v>
      </c>
      <c r="X8365" t="s">
        <v>1426</v>
      </c>
    </row>
    <row r="8366" spans="1:24" x14ac:dyDescent="0.3">
      <c r="A8366">
        <v>10977</v>
      </c>
      <c r="B8366" s="15" t="s">
        <v>886</v>
      </c>
      <c r="C8366" t="str">
        <f>_xlfn.XLOOKUP($B8366, STANDARDS!$A:$A, STANDARDS!$B:$B,,0,2)</f>
        <v>Risky Fm, Rackla Gp</v>
      </c>
      <c r="D8366" t="s">
        <v>517</v>
      </c>
      <c r="E8366" t="s">
        <v>1208</v>
      </c>
      <c r="J8366" cm="1">
        <f t="array" ref="J8366:L8366">_xlfn.XLOOKUP($C8366, AGE!$A:$A,AGE!$B:$D,,0,2)</f>
        <v>556</v>
      </c>
      <c r="K8366">
        <v>15</v>
      </c>
      <c r="L8366" t="str">
        <v>Carbone and Narbonne 2014; Rooney et al. 2020</v>
      </c>
      <c r="M8366" t="s">
        <v>583</v>
      </c>
      <c r="P8366" t="s">
        <v>243</v>
      </c>
      <c r="Q8366">
        <v>1.5</v>
      </c>
      <c r="S8366">
        <v>-27.7</v>
      </c>
      <c r="U8366" t="s">
        <v>245</v>
      </c>
      <c r="V8366">
        <v>1</v>
      </c>
      <c r="W8366" t="s">
        <v>1371</v>
      </c>
      <c r="X8366" t="s">
        <v>1426</v>
      </c>
    </row>
    <row r="8367" spans="1:24" x14ac:dyDescent="0.3">
      <c r="A8367">
        <v>10978</v>
      </c>
      <c r="B8367" s="15" t="s">
        <v>892</v>
      </c>
      <c r="C8367" t="str">
        <f>_xlfn.XLOOKUP($B8367, STANDARDS!$A:$A, STANDARDS!$B:$B,,0,2)</f>
        <v>Gametrail Fm, Rackla Gp</v>
      </c>
      <c r="D8367" t="s">
        <v>517</v>
      </c>
      <c r="E8367" t="s">
        <v>1208</v>
      </c>
      <c r="J8367" cm="1">
        <f t="array" ref="J8367:L8367">_xlfn.XLOOKUP($C8367, AGE!$A:$A,AGE!$B:$D,,0,2)</f>
        <v>571.5</v>
      </c>
      <c r="K8367">
        <v>7.2000000000000455</v>
      </c>
      <c r="L8367" t="str">
        <v>Rooney et al. 2020</v>
      </c>
      <c r="M8367" t="s">
        <v>583</v>
      </c>
      <c r="P8367" t="s">
        <v>243</v>
      </c>
      <c r="Q8367">
        <v>2.1</v>
      </c>
      <c r="S8367">
        <v>-30</v>
      </c>
      <c r="U8367" t="s">
        <v>245</v>
      </c>
      <c r="V8367">
        <v>1</v>
      </c>
      <c r="W8367" t="s">
        <v>1371</v>
      </c>
      <c r="X8367" t="s">
        <v>1426</v>
      </c>
    </row>
    <row r="8368" spans="1:24" x14ac:dyDescent="0.3">
      <c r="A8368">
        <v>10979</v>
      </c>
      <c r="B8368" s="15" t="s">
        <v>887</v>
      </c>
      <c r="C8368" t="str">
        <f>_xlfn.XLOOKUP($B8368, STANDARDS!$A:$A, STANDARDS!$B:$B,,0,2)</f>
        <v>Blueflower Fm, Rackla Gp</v>
      </c>
      <c r="D8368" t="s">
        <v>517</v>
      </c>
      <c r="E8368" t="s">
        <v>1208</v>
      </c>
      <c r="J8368" cm="1">
        <f t="array" ref="J8368:L8368">_xlfn.XLOOKUP($C8368, AGE!$A:$A,AGE!$B:$D,,0,2)</f>
        <v>560</v>
      </c>
      <c r="K8368">
        <v>19</v>
      </c>
      <c r="L8368" t="str">
        <v>Carbone and Narbonne 2014; Rooney et al. 2020</v>
      </c>
      <c r="M8368" t="s">
        <v>583</v>
      </c>
      <c r="P8368" t="s">
        <v>243</v>
      </c>
      <c r="Q8368">
        <v>1.8</v>
      </c>
      <c r="V8368">
        <v>1</v>
      </c>
      <c r="W8368" t="s">
        <v>1371</v>
      </c>
      <c r="X8368" t="s">
        <v>1426</v>
      </c>
    </row>
    <row r="8369" spans="1:24" x14ac:dyDescent="0.3">
      <c r="A8369">
        <v>10980</v>
      </c>
      <c r="B8369" s="15" t="s">
        <v>887</v>
      </c>
      <c r="C8369" t="str">
        <f>_xlfn.XLOOKUP($B8369, STANDARDS!$A:$A, STANDARDS!$B:$B,,0,2)</f>
        <v>Blueflower Fm, Rackla Gp</v>
      </c>
      <c r="D8369" t="s">
        <v>517</v>
      </c>
      <c r="E8369" t="s">
        <v>1208</v>
      </c>
      <c r="J8369" cm="1">
        <f t="array" ref="J8369:L8369">_xlfn.XLOOKUP($C8369, AGE!$A:$A,AGE!$B:$D,,0,2)</f>
        <v>560</v>
      </c>
      <c r="K8369">
        <v>19</v>
      </c>
      <c r="L8369" t="str">
        <v>Carbone and Narbonne 2014; Rooney et al. 2020</v>
      </c>
      <c r="M8369" t="s">
        <v>1347</v>
      </c>
      <c r="P8369" t="s">
        <v>243</v>
      </c>
      <c r="Q8369">
        <v>2.2999999999999998</v>
      </c>
      <c r="S8369">
        <v>-27.4</v>
      </c>
      <c r="U8369" t="s">
        <v>245</v>
      </c>
      <c r="V8369">
        <v>1</v>
      </c>
      <c r="W8369" t="s">
        <v>1371</v>
      </c>
      <c r="X8369" t="s">
        <v>1426</v>
      </c>
    </row>
    <row r="8370" spans="1:24" x14ac:dyDescent="0.3">
      <c r="A8370">
        <v>10981</v>
      </c>
      <c r="B8370" s="15" t="s">
        <v>887</v>
      </c>
      <c r="C8370" t="str">
        <f>_xlfn.XLOOKUP($B8370, STANDARDS!$A:$A, STANDARDS!$B:$B,,0,2)</f>
        <v>Blueflower Fm, Rackla Gp</v>
      </c>
      <c r="D8370" t="s">
        <v>517</v>
      </c>
      <c r="E8370" t="s">
        <v>1208</v>
      </c>
      <c r="J8370" cm="1">
        <f t="array" ref="J8370:L8370">_xlfn.XLOOKUP($C8370, AGE!$A:$A,AGE!$B:$D,,0,2)</f>
        <v>560</v>
      </c>
      <c r="K8370">
        <v>19</v>
      </c>
      <c r="L8370" t="str">
        <v>Carbone and Narbonne 2014; Rooney et al. 2020</v>
      </c>
      <c r="M8370" t="s">
        <v>583</v>
      </c>
      <c r="P8370" t="s">
        <v>243</v>
      </c>
      <c r="Q8370">
        <v>1.2</v>
      </c>
      <c r="V8370">
        <v>1</v>
      </c>
      <c r="W8370" t="s">
        <v>1371</v>
      </c>
      <c r="X8370" t="s">
        <v>1426</v>
      </c>
    </row>
    <row r="8371" spans="1:24" x14ac:dyDescent="0.3">
      <c r="A8371">
        <v>10982</v>
      </c>
      <c r="B8371" s="15" t="s">
        <v>886</v>
      </c>
      <c r="C8371" t="str">
        <f>_xlfn.XLOOKUP($B8371, STANDARDS!$A:$A, STANDARDS!$B:$B,,0,2)</f>
        <v>Risky Fm, Rackla Gp</v>
      </c>
      <c r="D8371" t="s">
        <v>517</v>
      </c>
      <c r="E8371" t="s">
        <v>1208</v>
      </c>
      <c r="J8371" cm="1">
        <f t="array" ref="J8371:L8371">_xlfn.XLOOKUP($C8371, AGE!$A:$A,AGE!$B:$D,,0,2)</f>
        <v>556</v>
      </c>
      <c r="K8371">
        <v>15</v>
      </c>
      <c r="L8371" t="str">
        <v>Carbone and Narbonne 2014; Rooney et al. 2020</v>
      </c>
      <c r="M8371" t="s">
        <v>583</v>
      </c>
      <c r="P8371" t="s">
        <v>243</v>
      </c>
      <c r="Q8371">
        <v>0.5</v>
      </c>
      <c r="V8371">
        <v>1</v>
      </c>
      <c r="W8371" t="s">
        <v>1371</v>
      </c>
      <c r="X8371" t="s">
        <v>1426</v>
      </c>
    </row>
    <row r="8372" spans="1:24" x14ac:dyDescent="0.3">
      <c r="A8372">
        <v>10983</v>
      </c>
      <c r="B8372" s="15" t="s">
        <v>892</v>
      </c>
      <c r="C8372" t="str">
        <f>_xlfn.XLOOKUP($B8372, STANDARDS!$A:$A, STANDARDS!$B:$B,,0,2)</f>
        <v>Gametrail Fm, Rackla Gp</v>
      </c>
      <c r="D8372" t="s">
        <v>517</v>
      </c>
      <c r="E8372" t="s">
        <v>1208</v>
      </c>
      <c r="J8372" cm="1">
        <f t="array" ref="J8372:L8372">_xlfn.XLOOKUP($C8372, AGE!$A:$A,AGE!$B:$D,,0,2)</f>
        <v>571.5</v>
      </c>
      <c r="K8372">
        <v>7.2000000000000455</v>
      </c>
      <c r="L8372" t="str">
        <v>Rooney et al. 2020</v>
      </c>
      <c r="M8372" t="s">
        <v>583</v>
      </c>
      <c r="P8372" t="s">
        <v>243</v>
      </c>
      <c r="Q8372">
        <v>2.4</v>
      </c>
      <c r="S8372">
        <v>-31.5</v>
      </c>
      <c r="U8372" t="s">
        <v>245</v>
      </c>
      <c r="V8372">
        <v>1</v>
      </c>
      <c r="W8372" t="s">
        <v>1371</v>
      </c>
      <c r="X8372" t="s">
        <v>1426</v>
      </c>
    </row>
    <row r="8373" spans="1:24" x14ac:dyDescent="0.3">
      <c r="A8373">
        <v>10984</v>
      </c>
      <c r="B8373" s="15" t="s">
        <v>886</v>
      </c>
      <c r="C8373" t="str">
        <f>_xlfn.XLOOKUP($B8373, STANDARDS!$A:$A, STANDARDS!$B:$B,,0,2)</f>
        <v>Risky Fm, Rackla Gp</v>
      </c>
      <c r="D8373" t="s">
        <v>517</v>
      </c>
      <c r="E8373" t="s">
        <v>1208</v>
      </c>
      <c r="J8373" cm="1">
        <f t="array" ref="J8373:L8373">_xlfn.XLOOKUP($C8373, AGE!$A:$A,AGE!$B:$D,,0,2)</f>
        <v>556</v>
      </c>
      <c r="K8373">
        <v>15</v>
      </c>
      <c r="L8373" t="str">
        <v>Carbone and Narbonne 2014; Rooney et al. 2020</v>
      </c>
      <c r="M8373" t="s">
        <v>583</v>
      </c>
      <c r="P8373" t="s">
        <v>243</v>
      </c>
      <c r="Q8373">
        <v>0.5</v>
      </c>
      <c r="V8373">
        <v>1</v>
      </c>
      <c r="W8373" t="s">
        <v>1371</v>
      </c>
      <c r="X8373" t="s">
        <v>1426</v>
      </c>
    </row>
    <row r="8374" spans="1:24" x14ac:dyDescent="0.3">
      <c r="A8374">
        <v>10985</v>
      </c>
      <c r="B8374" s="15" t="s">
        <v>886</v>
      </c>
      <c r="C8374" t="str">
        <f>_xlfn.XLOOKUP($B8374, STANDARDS!$A:$A, STANDARDS!$B:$B,,0,2)</f>
        <v>Risky Fm, Rackla Gp</v>
      </c>
      <c r="D8374" t="s">
        <v>517</v>
      </c>
      <c r="E8374" t="s">
        <v>1208</v>
      </c>
      <c r="J8374" cm="1">
        <f t="array" ref="J8374:L8374">_xlfn.XLOOKUP($C8374, AGE!$A:$A,AGE!$B:$D,,0,2)</f>
        <v>556</v>
      </c>
      <c r="K8374">
        <v>15</v>
      </c>
      <c r="L8374" t="str">
        <v>Carbone and Narbonne 2014; Rooney et al. 2020</v>
      </c>
      <c r="M8374" t="s">
        <v>583</v>
      </c>
      <c r="P8374" t="s">
        <v>243</v>
      </c>
      <c r="Q8374">
        <v>0.5</v>
      </c>
      <c r="V8374">
        <v>1</v>
      </c>
      <c r="W8374" t="s">
        <v>1371</v>
      </c>
      <c r="X8374" t="s">
        <v>1426</v>
      </c>
    </row>
    <row r="8375" spans="1:24" x14ac:dyDescent="0.3">
      <c r="A8375">
        <v>10986</v>
      </c>
      <c r="B8375" s="15" t="s">
        <v>889</v>
      </c>
      <c r="C8375" t="str">
        <f>_xlfn.XLOOKUP($B8375, STANDARDS!$A:$A, STANDARDS!$B:$B,,0,2)</f>
        <v>Sheepbed Fm, Rackla Gp</v>
      </c>
      <c r="D8375" t="s">
        <v>517</v>
      </c>
      <c r="E8375" t="s">
        <v>1208</v>
      </c>
      <c r="J8375" cm="1">
        <f t="array" ref="J8375:L8375">_xlfn.XLOOKUP($C8375, AGE!$A:$A,AGE!$B:$D,,0,2)</f>
        <v>604.1</v>
      </c>
      <c r="K8375">
        <v>34.200000000000003</v>
      </c>
      <c r="L8375" t="str">
        <v>Rooney et al. 2020; Rooney et al. 2015</v>
      </c>
      <c r="M8375" t="s">
        <v>583</v>
      </c>
      <c r="P8375" t="s">
        <v>243</v>
      </c>
      <c r="Q8375">
        <v>5.3</v>
      </c>
      <c r="V8375">
        <v>1</v>
      </c>
      <c r="W8375" t="s">
        <v>1371</v>
      </c>
      <c r="X8375" t="s">
        <v>1426</v>
      </c>
    </row>
    <row r="8376" spans="1:24" x14ac:dyDescent="0.3">
      <c r="A8376">
        <v>10987</v>
      </c>
      <c r="B8376" s="15" t="s">
        <v>889</v>
      </c>
      <c r="C8376" t="str">
        <f>_xlfn.XLOOKUP($B8376, STANDARDS!$A:$A, STANDARDS!$B:$B,,0,2)</f>
        <v>Sheepbed Fm, Rackla Gp</v>
      </c>
      <c r="D8376" t="s">
        <v>517</v>
      </c>
      <c r="E8376" t="s">
        <v>1208</v>
      </c>
      <c r="J8376" cm="1">
        <f t="array" ref="J8376:L8376">_xlfn.XLOOKUP($C8376, AGE!$A:$A,AGE!$B:$D,,0,2)</f>
        <v>604.1</v>
      </c>
      <c r="K8376">
        <v>34.200000000000003</v>
      </c>
      <c r="L8376" t="str">
        <v>Rooney et al. 2020; Rooney et al. 2015</v>
      </c>
      <c r="M8376" t="s">
        <v>583</v>
      </c>
      <c r="P8376" t="s">
        <v>243</v>
      </c>
      <c r="Q8376">
        <v>1.2</v>
      </c>
      <c r="V8376">
        <v>1</v>
      </c>
      <c r="W8376" t="s">
        <v>1371</v>
      </c>
      <c r="X8376" t="s">
        <v>1426</v>
      </c>
    </row>
    <row r="8377" spans="1:24" x14ac:dyDescent="0.3">
      <c r="A8377">
        <v>10988</v>
      </c>
      <c r="B8377" s="15" t="s">
        <v>888</v>
      </c>
      <c r="C8377" t="str">
        <f>_xlfn.XLOOKUP($B8377, STANDARDS!$A:$A, STANDARDS!$B:$B,,0,2)</f>
        <v>Sekwi Fm</v>
      </c>
      <c r="D8377" t="s">
        <v>517</v>
      </c>
      <c r="E8377" t="s">
        <v>1208</v>
      </c>
      <c r="J8377" s="13">
        <v>570</v>
      </c>
      <c r="K8377" s="13">
        <v>20</v>
      </c>
      <c r="L8377" s="16"/>
      <c r="M8377" t="s">
        <v>583</v>
      </c>
      <c r="P8377" t="s">
        <v>243</v>
      </c>
      <c r="Q8377">
        <v>1</v>
      </c>
      <c r="V8377">
        <v>1</v>
      </c>
      <c r="W8377" t="s">
        <v>1371</v>
      </c>
      <c r="X8377" t="s">
        <v>1426</v>
      </c>
    </row>
    <row r="8378" spans="1:24" x14ac:dyDescent="0.3">
      <c r="A8378">
        <v>10989</v>
      </c>
      <c r="B8378" s="15" t="s">
        <v>891</v>
      </c>
      <c r="C8378" t="str">
        <f>_xlfn.XLOOKUP($B8378, STANDARDS!$A:$A, STANDARDS!$B:$B,,0,2)</f>
        <v>Ravensthroat Fm, Hay Creek Gp</v>
      </c>
      <c r="D8378" t="s">
        <v>517</v>
      </c>
      <c r="E8378" t="s">
        <v>1208</v>
      </c>
      <c r="J8378" cm="1">
        <f t="array" ref="J8378:L8378">_xlfn.XLOOKUP($C8378, AGE!$A:$A,AGE!$B:$D,,0,2)</f>
        <v>638</v>
      </c>
      <c r="K8378">
        <v>12</v>
      </c>
      <c r="L8378" t="str">
        <v>Rooney et al. 2015; Hoffman et al. 2021</v>
      </c>
      <c r="M8378" t="s">
        <v>583</v>
      </c>
      <c r="P8378" t="s">
        <v>243</v>
      </c>
      <c r="Q8378">
        <v>-2.1</v>
      </c>
      <c r="V8378">
        <v>1</v>
      </c>
      <c r="W8378" t="s">
        <v>1371</v>
      </c>
      <c r="X8378" t="s">
        <v>1426</v>
      </c>
    </row>
    <row r="8379" spans="1:24" x14ac:dyDescent="0.3">
      <c r="A8379">
        <v>10990</v>
      </c>
      <c r="B8379" s="15" t="s">
        <v>891</v>
      </c>
      <c r="C8379" t="str">
        <f>_xlfn.XLOOKUP($B8379, STANDARDS!$A:$A, STANDARDS!$B:$B,,0,2)</f>
        <v>Ravensthroat Fm, Hay Creek Gp</v>
      </c>
      <c r="D8379" t="s">
        <v>517</v>
      </c>
      <c r="E8379" t="s">
        <v>1208</v>
      </c>
      <c r="J8379" cm="1">
        <f t="array" ref="J8379:L8379">_xlfn.XLOOKUP($C8379, AGE!$A:$A,AGE!$B:$D,,0,2)</f>
        <v>638</v>
      </c>
      <c r="K8379">
        <v>12</v>
      </c>
      <c r="L8379" t="str">
        <v>Rooney et al. 2015; Hoffman et al. 2021</v>
      </c>
      <c r="M8379" t="s">
        <v>583</v>
      </c>
      <c r="P8379" t="s">
        <v>243</v>
      </c>
      <c r="Q8379">
        <v>-3.1</v>
      </c>
      <c r="V8379">
        <v>1</v>
      </c>
      <c r="W8379" t="s">
        <v>1371</v>
      </c>
      <c r="X8379" t="s">
        <v>1426</v>
      </c>
    </row>
    <row r="8380" spans="1:24" x14ac:dyDescent="0.3">
      <c r="A8380">
        <v>10991</v>
      </c>
      <c r="B8380" s="15" t="s">
        <v>891</v>
      </c>
      <c r="C8380" t="str">
        <f>_xlfn.XLOOKUP($B8380, STANDARDS!$A:$A, STANDARDS!$B:$B,,0,2)</f>
        <v>Ravensthroat Fm, Hay Creek Gp</v>
      </c>
      <c r="D8380" t="s">
        <v>517</v>
      </c>
      <c r="E8380" t="s">
        <v>1208</v>
      </c>
      <c r="J8380" cm="1">
        <f t="array" ref="J8380:L8380">_xlfn.XLOOKUP($C8380, AGE!$A:$A,AGE!$B:$D,,0,2)</f>
        <v>638</v>
      </c>
      <c r="K8380">
        <v>12</v>
      </c>
      <c r="L8380" t="str">
        <v>Rooney et al. 2015; Hoffman et al. 2021</v>
      </c>
      <c r="M8380" t="s">
        <v>583</v>
      </c>
      <c r="P8380" t="s">
        <v>243</v>
      </c>
      <c r="Q8380">
        <v>-3.1</v>
      </c>
      <c r="V8380">
        <v>1</v>
      </c>
      <c r="W8380" t="s">
        <v>1371</v>
      </c>
      <c r="X8380" t="s">
        <v>1426</v>
      </c>
    </row>
    <row r="8381" spans="1:24" x14ac:dyDescent="0.3">
      <c r="A8381">
        <v>10992</v>
      </c>
      <c r="B8381" s="15" t="s">
        <v>893</v>
      </c>
      <c r="C8381" t="str">
        <f>_xlfn.XLOOKUP($B8381, STANDARDS!$A:$A, STANDARDS!$B:$B,,0,2)</f>
        <v>Ingta Fm</v>
      </c>
      <c r="D8381" t="s">
        <v>517</v>
      </c>
      <c r="E8381" t="s">
        <v>1208</v>
      </c>
      <c r="J8381" cm="1">
        <f t="array" ref="J8381:L8381">_xlfn.XLOOKUP($C8381, AGE!$A:$A,AGE!$B:$D,,0,2)</f>
        <v>535</v>
      </c>
      <c r="K8381">
        <v>35.299999999999997</v>
      </c>
      <c r="L8381" t="str">
        <v>Carbone and Narbonne 2014; YGS Geochronology Database in Busch et al. 2018; Rooney et al. 2020</v>
      </c>
      <c r="M8381" t="s">
        <v>1335</v>
      </c>
      <c r="P8381" t="s">
        <v>243</v>
      </c>
      <c r="Q8381">
        <v>-10.1</v>
      </c>
      <c r="V8381">
        <v>1</v>
      </c>
      <c r="W8381" t="s">
        <v>1371</v>
      </c>
      <c r="X8381" t="s">
        <v>1426</v>
      </c>
    </row>
    <row r="8382" spans="1:24" x14ac:dyDescent="0.3">
      <c r="A8382">
        <v>10993</v>
      </c>
      <c r="B8382" s="15" t="s">
        <v>893</v>
      </c>
      <c r="C8382" t="str">
        <f>_xlfn.XLOOKUP($B8382, STANDARDS!$A:$A, STANDARDS!$B:$B,,0,2)</f>
        <v>Ingta Fm</v>
      </c>
      <c r="D8382" t="s">
        <v>517</v>
      </c>
      <c r="E8382" t="s">
        <v>1208</v>
      </c>
      <c r="J8382" cm="1">
        <f t="array" ref="J8382:L8382">_xlfn.XLOOKUP($C8382, AGE!$A:$A,AGE!$B:$D,,0,2)</f>
        <v>535</v>
      </c>
      <c r="K8382">
        <v>35.299999999999997</v>
      </c>
      <c r="L8382" t="str">
        <v>Carbone and Narbonne 2014; YGS Geochronology Database in Busch et al. 2018; Rooney et al. 2020</v>
      </c>
      <c r="M8382" t="s">
        <v>1335</v>
      </c>
      <c r="P8382" t="s">
        <v>243</v>
      </c>
      <c r="Q8382">
        <v>-10.4</v>
      </c>
      <c r="V8382">
        <v>1</v>
      </c>
      <c r="W8382" t="s">
        <v>1371</v>
      </c>
      <c r="X8382" t="s">
        <v>1426</v>
      </c>
    </row>
    <row r="8383" spans="1:24" x14ac:dyDescent="0.3">
      <c r="A8383">
        <v>10994</v>
      </c>
      <c r="B8383" s="15" t="s">
        <v>893</v>
      </c>
      <c r="C8383" t="str">
        <f>_xlfn.XLOOKUP($B8383, STANDARDS!$A:$A, STANDARDS!$B:$B,,0,2)</f>
        <v>Ingta Fm</v>
      </c>
      <c r="D8383" t="s">
        <v>517</v>
      </c>
      <c r="E8383" t="s">
        <v>1208</v>
      </c>
      <c r="J8383" cm="1">
        <f t="array" ref="J8383:L8383">_xlfn.XLOOKUP($C8383, AGE!$A:$A,AGE!$B:$D,,0,2)</f>
        <v>535</v>
      </c>
      <c r="K8383">
        <v>35.299999999999997</v>
      </c>
      <c r="L8383" t="str">
        <v>Carbone and Narbonne 2014; YGS Geochronology Database in Busch et al. 2018; Rooney et al. 2020</v>
      </c>
      <c r="M8383" t="s">
        <v>1335</v>
      </c>
      <c r="P8383" t="s">
        <v>243</v>
      </c>
      <c r="Q8383">
        <v>0.6</v>
      </c>
      <c r="V8383">
        <v>1</v>
      </c>
      <c r="W8383" t="s">
        <v>1371</v>
      </c>
      <c r="X8383" t="s">
        <v>1426</v>
      </c>
    </row>
    <row r="8384" spans="1:24" x14ac:dyDescent="0.3">
      <c r="A8384">
        <v>10995</v>
      </c>
      <c r="B8384" s="15" t="s">
        <v>893</v>
      </c>
      <c r="C8384" t="str">
        <f>_xlfn.XLOOKUP($B8384, STANDARDS!$A:$A, STANDARDS!$B:$B,,0,2)</f>
        <v>Ingta Fm</v>
      </c>
      <c r="D8384" t="s">
        <v>517</v>
      </c>
      <c r="E8384" t="s">
        <v>1208</v>
      </c>
      <c r="J8384" cm="1">
        <f t="array" ref="J8384:L8384">_xlfn.XLOOKUP($C8384, AGE!$A:$A,AGE!$B:$D,,0,2)</f>
        <v>535</v>
      </c>
      <c r="K8384">
        <v>35.299999999999997</v>
      </c>
      <c r="L8384" t="str">
        <v>Carbone and Narbonne 2014; YGS Geochronology Database in Busch et al. 2018; Rooney et al. 2020</v>
      </c>
      <c r="M8384" t="s">
        <v>1335</v>
      </c>
      <c r="P8384" t="s">
        <v>243</v>
      </c>
      <c r="Q8384">
        <v>-7.4</v>
      </c>
      <c r="V8384">
        <v>1</v>
      </c>
      <c r="W8384" t="s">
        <v>1371</v>
      </c>
      <c r="X8384" t="s">
        <v>1426</v>
      </c>
    </row>
    <row r="8385" spans="1:24" x14ac:dyDescent="0.3">
      <c r="A8385">
        <v>10996</v>
      </c>
      <c r="B8385" s="15" t="s">
        <v>893</v>
      </c>
      <c r="C8385" t="str">
        <f>_xlfn.XLOOKUP($B8385, STANDARDS!$A:$A, STANDARDS!$B:$B,,0,2)</f>
        <v>Ingta Fm</v>
      </c>
      <c r="D8385" t="s">
        <v>517</v>
      </c>
      <c r="E8385" t="s">
        <v>1208</v>
      </c>
      <c r="J8385" cm="1">
        <f t="array" ref="J8385:L8385">_xlfn.XLOOKUP($C8385, AGE!$A:$A,AGE!$B:$D,,0,2)</f>
        <v>535</v>
      </c>
      <c r="K8385">
        <v>35.299999999999997</v>
      </c>
      <c r="L8385" t="str">
        <v>Carbone and Narbonne 2014; YGS Geochronology Database in Busch et al. 2018; Rooney et al. 2020</v>
      </c>
      <c r="M8385" t="s">
        <v>1335</v>
      </c>
      <c r="P8385" t="s">
        <v>243</v>
      </c>
      <c r="Q8385">
        <v>-9.5</v>
      </c>
      <c r="V8385">
        <v>1</v>
      </c>
      <c r="W8385" t="s">
        <v>1371</v>
      </c>
      <c r="X8385" t="s">
        <v>1426</v>
      </c>
    </row>
    <row r="8386" spans="1:24" x14ac:dyDescent="0.3">
      <c r="A8386">
        <v>10997</v>
      </c>
      <c r="B8386" s="15" t="s">
        <v>893</v>
      </c>
      <c r="C8386" t="str">
        <f>_xlfn.XLOOKUP($B8386, STANDARDS!$A:$A, STANDARDS!$B:$B,,0,2)</f>
        <v>Ingta Fm</v>
      </c>
      <c r="D8386" t="s">
        <v>517</v>
      </c>
      <c r="E8386" t="s">
        <v>1208</v>
      </c>
      <c r="J8386" cm="1">
        <f t="array" ref="J8386:L8386">_xlfn.XLOOKUP($C8386, AGE!$A:$A,AGE!$B:$D,,0,2)</f>
        <v>535</v>
      </c>
      <c r="K8386">
        <v>35.299999999999997</v>
      </c>
      <c r="L8386" t="str">
        <v>Carbone and Narbonne 2014; YGS Geochronology Database in Busch et al. 2018; Rooney et al. 2020</v>
      </c>
      <c r="M8386" t="s">
        <v>1335</v>
      </c>
      <c r="P8386" t="s">
        <v>243</v>
      </c>
      <c r="Q8386">
        <v>-7.3</v>
      </c>
      <c r="V8386">
        <v>1</v>
      </c>
      <c r="W8386" t="s">
        <v>1371</v>
      </c>
      <c r="X8386" t="s">
        <v>1426</v>
      </c>
    </row>
    <row r="8387" spans="1:24" x14ac:dyDescent="0.3">
      <c r="A8387">
        <v>10998</v>
      </c>
      <c r="B8387" s="15" t="s">
        <v>893</v>
      </c>
      <c r="C8387" t="str">
        <f>_xlfn.XLOOKUP($B8387, STANDARDS!$A:$A, STANDARDS!$B:$B,,0,2)</f>
        <v>Ingta Fm</v>
      </c>
      <c r="D8387" t="s">
        <v>517</v>
      </c>
      <c r="E8387" t="s">
        <v>1208</v>
      </c>
      <c r="J8387" cm="1">
        <f t="array" ref="J8387:L8387">_xlfn.XLOOKUP($C8387, AGE!$A:$A,AGE!$B:$D,,0,2)</f>
        <v>535</v>
      </c>
      <c r="K8387">
        <v>35.299999999999997</v>
      </c>
      <c r="L8387" t="str">
        <v>Carbone and Narbonne 2014; YGS Geochronology Database in Busch et al. 2018; Rooney et al. 2020</v>
      </c>
      <c r="M8387" t="s">
        <v>1340</v>
      </c>
      <c r="P8387" t="s">
        <v>243</v>
      </c>
      <c r="Q8387">
        <v>-6.4</v>
      </c>
      <c r="V8387">
        <v>1</v>
      </c>
      <c r="W8387" t="s">
        <v>1371</v>
      </c>
      <c r="X8387" t="s">
        <v>1426</v>
      </c>
    </row>
    <row r="8388" spans="1:24" x14ac:dyDescent="0.3">
      <c r="A8388">
        <v>10999</v>
      </c>
      <c r="B8388" s="15" t="s">
        <v>894</v>
      </c>
      <c r="C8388" t="str">
        <f>_xlfn.XLOOKUP($B8388, STANDARDS!$A:$A, STANDARDS!$B:$B,,0,2)</f>
        <v>Backbone</v>
      </c>
      <c r="D8388" t="s">
        <v>517</v>
      </c>
      <c r="E8388" t="s">
        <v>1208</v>
      </c>
      <c r="J8388" s="13">
        <v>540</v>
      </c>
      <c r="K8388" s="13"/>
      <c r="L8388" s="16"/>
      <c r="M8388" t="s">
        <v>1335</v>
      </c>
      <c r="P8388" t="s">
        <v>243</v>
      </c>
      <c r="Q8388">
        <v>0.7</v>
      </c>
      <c r="S8388">
        <v>-23.7</v>
      </c>
      <c r="U8388" t="s">
        <v>245</v>
      </c>
      <c r="V8388">
        <v>1</v>
      </c>
      <c r="W8388" t="s">
        <v>1371</v>
      </c>
      <c r="X8388" t="s">
        <v>1426</v>
      </c>
    </row>
    <row r="8389" spans="1:24" x14ac:dyDescent="0.3">
      <c r="A8389">
        <v>11000</v>
      </c>
      <c r="B8389" s="15" t="s">
        <v>893</v>
      </c>
      <c r="C8389" t="str">
        <f>_xlfn.XLOOKUP($B8389, STANDARDS!$A:$A, STANDARDS!$B:$B,,0,2)</f>
        <v>Ingta Fm</v>
      </c>
      <c r="D8389" t="s">
        <v>517</v>
      </c>
      <c r="E8389" t="s">
        <v>1208</v>
      </c>
      <c r="J8389" cm="1">
        <f t="array" ref="J8389:L8389">_xlfn.XLOOKUP($C8389, AGE!$A:$A,AGE!$B:$D,,0,2)</f>
        <v>535</v>
      </c>
      <c r="K8389">
        <v>35.299999999999997</v>
      </c>
      <c r="L8389" t="str">
        <v>Carbone and Narbonne 2014; YGS Geochronology Database in Busch et al. 2018; Rooney et al. 2020</v>
      </c>
      <c r="M8389" t="s">
        <v>1335</v>
      </c>
      <c r="P8389" t="s">
        <v>243</v>
      </c>
      <c r="Q8389">
        <v>1.2</v>
      </c>
      <c r="S8389">
        <v>-24.3</v>
      </c>
      <c r="U8389" t="s">
        <v>245</v>
      </c>
      <c r="V8389">
        <v>1</v>
      </c>
      <c r="W8389" t="s">
        <v>1371</v>
      </c>
      <c r="X8389" t="s">
        <v>1426</v>
      </c>
    </row>
    <row r="8390" spans="1:24" x14ac:dyDescent="0.3">
      <c r="A8390">
        <v>11001</v>
      </c>
      <c r="B8390" s="15" t="s">
        <v>893</v>
      </c>
      <c r="C8390" t="str">
        <f>_xlfn.XLOOKUP($B8390, STANDARDS!$A:$A, STANDARDS!$B:$B,,0,2)</f>
        <v>Ingta Fm</v>
      </c>
      <c r="D8390" t="s">
        <v>517</v>
      </c>
      <c r="E8390" t="s">
        <v>1208</v>
      </c>
      <c r="J8390" cm="1">
        <f t="array" ref="J8390:L8390">_xlfn.XLOOKUP($C8390, AGE!$A:$A,AGE!$B:$D,,0,2)</f>
        <v>535</v>
      </c>
      <c r="K8390">
        <v>35.299999999999997</v>
      </c>
      <c r="L8390" t="str">
        <v>Carbone and Narbonne 2014; YGS Geochronology Database in Busch et al. 2018; Rooney et al. 2020</v>
      </c>
      <c r="M8390" t="s">
        <v>1335</v>
      </c>
      <c r="P8390" t="s">
        <v>243</v>
      </c>
      <c r="Q8390">
        <v>0.8</v>
      </c>
      <c r="V8390">
        <v>1</v>
      </c>
      <c r="W8390" t="s">
        <v>1371</v>
      </c>
      <c r="X8390" t="s">
        <v>1426</v>
      </c>
    </row>
    <row r="8391" spans="1:24" x14ac:dyDescent="0.3">
      <c r="A8391">
        <v>11002</v>
      </c>
      <c r="B8391" s="15" t="s">
        <v>893</v>
      </c>
      <c r="C8391" t="str">
        <f>_xlfn.XLOOKUP($B8391, STANDARDS!$A:$A, STANDARDS!$B:$B,,0,2)</f>
        <v>Ingta Fm</v>
      </c>
      <c r="D8391" t="s">
        <v>517</v>
      </c>
      <c r="E8391" t="s">
        <v>1208</v>
      </c>
      <c r="J8391" cm="1">
        <f t="array" ref="J8391:L8391">_xlfn.XLOOKUP($C8391, AGE!$A:$A,AGE!$B:$D,,0,2)</f>
        <v>535</v>
      </c>
      <c r="K8391">
        <v>35.299999999999997</v>
      </c>
      <c r="L8391" t="str">
        <v>Carbone and Narbonne 2014; YGS Geochronology Database in Busch et al. 2018; Rooney et al. 2020</v>
      </c>
      <c r="M8391" t="s">
        <v>1335</v>
      </c>
      <c r="P8391" t="s">
        <v>243</v>
      </c>
      <c r="Q8391">
        <v>1.4</v>
      </c>
      <c r="V8391">
        <v>1</v>
      </c>
      <c r="W8391" t="s">
        <v>1371</v>
      </c>
      <c r="X8391" t="s">
        <v>1426</v>
      </c>
    </row>
    <row r="8392" spans="1:24" x14ac:dyDescent="0.3">
      <c r="A8392">
        <v>11003</v>
      </c>
      <c r="B8392" s="15" t="s">
        <v>893</v>
      </c>
      <c r="C8392" t="str">
        <f>_xlfn.XLOOKUP($B8392, STANDARDS!$A:$A, STANDARDS!$B:$B,,0,2)</f>
        <v>Ingta Fm</v>
      </c>
      <c r="D8392" t="s">
        <v>517</v>
      </c>
      <c r="E8392" t="s">
        <v>1208</v>
      </c>
      <c r="J8392" cm="1">
        <f t="array" ref="J8392:L8392">_xlfn.XLOOKUP($C8392, AGE!$A:$A,AGE!$B:$D,,0,2)</f>
        <v>535</v>
      </c>
      <c r="K8392">
        <v>35.299999999999997</v>
      </c>
      <c r="L8392" t="str">
        <v>Carbone and Narbonne 2014; YGS Geochronology Database in Busch et al. 2018; Rooney et al. 2020</v>
      </c>
      <c r="M8392" t="s">
        <v>1335</v>
      </c>
      <c r="P8392" t="s">
        <v>243</v>
      </c>
      <c r="Q8392">
        <v>-9.1</v>
      </c>
      <c r="V8392">
        <v>1</v>
      </c>
      <c r="W8392" t="s">
        <v>1371</v>
      </c>
      <c r="X8392" t="s">
        <v>1426</v>
      </c>
    </row>
    <row r="8393" spans="1:24" x14ac:dyDescent="0.3">
      <c r="A8393">
        <v>11004</v>
      </c>
      <c r="B8393" s="15" t="s">
        <v>893</v>
      </c>
      <c r="C8393" t="str">
        <f>_xlfn.XLOOKUP($B8393, STANDARDS!$A:$A, STANDARDS!$B:$B,,0,2)</f>
        <v>Ingta Fm</v>
      </c>
      <c r="D8393" t="s">
        <v>517</v>
      </c>
      <c r="E8393" t="s">
        <v>1208</v>
      </c>
      <c r="J8393" cm="1">
        <f t="array" ref="J8393:L8393">_xlfn.XLOOKUP($C8393, AGE!$A:$A,AGE!$B:$D,,0,2)</f>
        <v>535</v>
      </c>
      <c r="K8393">
        <v>35.299999999999997</v>
      </c>
      <c r="L8393" t="str">
        <v>Carbone and Narbonne 2014; YGS Geochronology Database in Busch et al. 2018; Rooney et al. 2020</v>
      </c>
      <c r="M8393" t="s">
        <v>1335</v>
      </c>
      <c r="P8393" t="s">
        <v>243</v>
      </c>
      <c r="Q8393">
        <v>0.9</v>
      </c>
      <c r="S8393">
        <v>-24.7</v>
      </c>
      <c r="U8393" t="s">
        <v>245</v>
      </c>
      <c r="V8393">
        <v>1</v>
      </c>
      <c r="W8393" t="s">
        <v>1371</v>
      </c>
      <c r="X8393" t="s">
        <v>1426</v>
      </c>
    </row>
    <row r="8394" spans="1:24" x14ac:dyDescent="0.3">
      <c r="A8394">
        <v>11005</v>
      </c>
      <c r="B8394" s="15" t="s">
        <v>893</v>
      </c>
      <c r="C8394" t="str">
        <f>_xlfn.XLOOKUP($B8394, STANDARDS!$A:$A, STANDARDS!$B:$B,,0,2)</f>
        <v>Ingta Fm</v>
      </c>
      <c r="D8394" t="s">
        <v>517</v>
      </c>
      <c r="E8394" t="s">
        <v>1208</v>
      </c>
      <c r="J8394" cm="1">
        <f t="array" ref="J8394:L8394">_xlfn.XLOOKUP($C8394, AGE!$A:$A,AGE!$B:$D,,0,2)</f>
        <v>535</v>
      </c>
      <c r="K8394">
        <v>35.299999999999997</v>
      </c>
      <c r="L8394" t="str">
        <v>Carbone and Narbonne 2014; YGS Geochronology Database in Busch et al. 2018; Rooney et al. 2020</v>
      </c>
      <c r="M8394" t="s">
        <v>1340</v>
      </c>
      <c r="P8394" t="s">
        <v>243</v>
      </c>
      <c r="Q8394">
        <v>-3.5</v>
      </c>
      <c r="V8394">
        <v>1</v>
      </c>
      <c r="W8394" t="s">
        <v>1371</v>
      </c>
      <c r="X8394" t="s">
        <v>1426</v>
      </c>
    </row>
    <row r="8395" spans="1:24" x14ac:dyDescent="0.3">
      <c r="A8395">
        <v>11006</v>
      </c>
      <c r="B8395" s="15" t="s">
        <v>893</v>
      </c>
      <c r="C8395" t="str">
        <f>_xlfn.XLOOKUP($B8395, STANDARDS!$A:$A, STANDARDS!$B:$B,,0,2)</f>
        <v>Ingta Fm</v>
      </c>
      <c r="D8395" t="s">
        <v>517</v>
      </c>
      <c r="E8395" t="s">
        <v>1208</v>
      </c>
      <c r="J8395" cm="1">
        <f t="array" ref="J8395:L8395">_xlfn.XLOOKUP($C8395, AGE!$A:$A,AGE!$B:$D,,0,2)</f>
        <v>535</v>
      </c>
      <c r="K8395">
        <v>35.299999999999997</v>
      </c>
      <c r="L8395" t="str">
        <v>Carbone and Narbonne 2014; YGS Geochronology Database in Busch et al. 2018; Rooney et al. 2020</v>
      </c>
      <c r="M8395" t="s">
        <v>1335</v>
      </c>
      <c r="P8395" t="s">
        <v>243</v>
      </c>
      <c r="Q8395">
        <v>-9.3000000000000007</v>
      </c>
      <c r="V8395">
        <v>1</v>
      </c>
      <c r="W8395" t="s">
        <v>1371</v>
      </c>
      <c r="X8395" t="s">
        <v>1426</v>
      </c>
    </row>
    <row r="8396" spans="1:24" x14ac:dyDescent="0.3">
      <c r="A8396">
        <v>11007</v>
      </c>
      <c r="B8396" s="15" t="s">
        <v>893</v>
      </c>
      <c r="C8396" t="str">
        <f>_xlfn.XLOOKUP($B8396, STANDARDS!$A:$A, STANDARDS!$B:$B,,0,2)</f>
        <v>Ingta Fm</v>
      </c>
      <c r="D8396" t="s">
        <v>517</v>
      </c>
      <c r="E8396" t="s">
        <v>1208</v>
      </c>
      <c r="J8396" cm="1">
        <f t="array" ref="J8396:L8396">_xlfn.XLOOKUP($C8396, AGE!$A:$A,AGE!$B:$D,,0,2)</f>
        <v>535</v>
      </c>
      <c r="K8396">
        <v>35.299999999999997</v>
      </c>
      <c r="L8396" t="str">
        <v>Carbone and Narbonne 2014; YGS Geochronology Database in Busch et al. 2018; Rooney et al. 2020</v>
      </c>
      <c r="M8396" t="s">
        <v>583</v>
      </c>
      <c r="P8396" t="s">
        <v>243</v>
      </c>
      <c r="Q8396">
        <v>-3.5</v>
      </c>
      <c r="V8396">
        <v>1</v>
      </c>
      <c r="W8396" t="s">
        <v>1371</v>
      </c>
      <c r="X8396" t="s">
        <v>1426</v>
      </c>
    </row>
    <row r="8397" spans="1:24" x14ac:dyDescent="0.3">
      <c r="A8397">
        <v>11008</v>
      </c>
      <c r="B8397" s="15" t="s">
        <v>894</v>
      </c>
      <c r="C8397" t="str">
        <f>_xlfn.XLOOKUP($B8397, STANDARDS!$A:$A, STANDARDS!$B:$B,,0,2)</f>
        <v>Backbone</v>
      </c>
      <c r="D8397" t="s">
        <v>517</v>
      </c>
      <c r="E8397" t="s">
        <v>1208</v>
      </c>
      <c r="J8397" s="13">
        <v>540</v>
      </c>
      <c r="K8397" s="13"/>
      <c r="L8397" s="16"/>
      <c r="M8397" t="s">
        <v>583</v>
      </c>
      <c r="P8397" t="s">
        <v>243</v>
      </c>
      <c r="Q8397">
        <v>0.6</v>
      </c>
      <c r="V8397">
        <v>1</v>
      </c>
      <c r="W8397" t="s">
        <v>1371</v>
      </c>
      <c r="X8397" t="s">
        <v>1426</v>
      </c>
    </row>
    <row r="8398" spans="1:24" x14ac:dyDescent="0.3">
      <c r="A8398">
        <v>11009</v>
      </c>
      <c r="B8398" s="15" t="s">
        <v>894</v>
      </c>
      <c r="C8398" t="str">
        <f>_xlfn.XLOOKUP($B8398, STANDARDS!$A:$A, STANDARDS!$B:$B,,0,2)</f>
        <v>Backbone</v>
      </c>
      <c r="D8398" t="s">
        <v>517</v>
      </c>
      <c r="E8398" t="s">
        <v>1208</v>
      </c>
      <c r="J8398" s="13">
        <v>540</v>
      </c>
      <c r="K8398" s="13"/>
      <c r="L8398" s="16"/>
      <c r="M8398" t="s">
        <v>583</v>
      </c>
      <c r="P8398" t="s">
        <v>243</v>
      </c>
      <c r="Q8398">
        <v>0.8</v>
      </c>
      <c r="V8398">
        <v>1</v>
      </c>
      <c r="W8398" t="s">
        <v>1371</v>
      </c>
      <c r="X8398" t="s">
        <v>1426</v>
      </c>
    </row>
    <row r="8399" spans="1:24" x14ac:dyDescent="0.3">
      <c r="A8399">
        <v>11010</v>
      </c>
      <c r="B8399" s="15" t="s">
        <v>715</v>
      </c>
      <c r="C8399" t="str">
        <f>_xlfn.XLOOKUP($B8399, STANDARDS!$A:$A, STANDARDS!$B:$B,,0,2)</f>
        <v>Yudoma Fm</v>
      </c>
      <c r="D8399" t="s">
        <v>1057</v>
      </c>
      <c r="E8399" t="s">
        <v>1209</v>
      </c>
      <c r="J8399" s="13">
        <v>540</v>
      </c>
      <c r="K8399" s="13">
        <v>10</v>
      </c>
      <c r="L8399" s="16" t="s">
        <v>1309</v>
      </c>
      <c r="M8399" t="s">
        <v>1335</v>
      </c>
      <c r="P8399" t="s">
        <v>243</v>
      </c>
      <c r="Q8399">
        <v>-8.9</v>
      </c>
      <c r="V8399">
        <v>1</v>
      </c>
      <c r="W8399" t="s">
        <v>1371</v>
      </c>
      <c r="X8399" t="s">
        <v>1427</v>
      </c>
    </row>
    <row r="8400" spans="1:24" x14ac:dyDescent="0.3">
      <c r="A8400">
        <v>11011</v>
      </c>
      <c r="B8400" s="15" t="s">
        <v>712</v>
      </c>
      <c r="C8400" t="str">
        <f>_xlfn.XLOOKUP($B8400, STANDARDS!$A:$A, STANDARDS!$B:$B,,0,2)</f>
        <v>Pestrotsvet Fm</v>
      </c>
      <c r="D8400" t="s">
        <v>1057</v>
      </c>
      <c r="E8400" t="s">
        <v>1209</v>
      </c>
      <c r="J8400" s="13">
        <v>530</v>
      </c>
      <c r="K8400" s="13">
        <v>4</v>
      </c>
      <c r="L8400" s="16" t="s">
        <v>1309</v>
      </c>
      <c r="M8400" t="s">
        <v>1335</v>
      </c>
      <c r="P8400" t="s">
        <v>243</v>
      </c>
      <c r="Q8400">
        <v>-1.65</v>
      </c>
      <c r="V8400">
        <v>1</v>
      </c>
      <c r="W8400" t="s">
        <v>1371</v>
      </c>
      <c r="X8400" t="s">
        <v>1427</v>
      </c>
    </row>
    <row r="8401" spans="1:24" x14ac:dyDescent="0.3">
      <c r="A8401">
        <v>11012</v>
      </c>
      <c r="B8401" s="15" t="s">
        <v>712</v>
      </c>
      <c r="C8401" t="str">
        <f>_xlfn.XLOOKUP($B8401, STANDARDS!$A:$A, STANDARDS!$B:$B,,0,2)</f>
        <v>Pestrotsvet Fm</v>
      </c>
      <c r="D8401" t="s">
        <v>1057</v>
      </c>
      <c r="E8401" t="s">
        <v>1209</v>
      </c>
      <c r="J8401" s="13">
        <v>530</v>
      </c>
      <c r="K8401" s="13">
        <v>4</v>
      </c>
      <c r="L8401" s="16" t="s">
        <v>1309</v>
      </c>
      <c r="M8401" t="s">
        <v>1335</v>
      </c>
      <c r="P8401" t="s">
        <v>243</v>
      </c>
      <c r="Q8401">
        <v>-1.45</v>
      </c>
      <c r="V8401">
        <v>1</v>
      </c>
      <c r="W8401" t="s">
        <v>1371</v>
      </c>
      <c r="X8401" t="s">
        <v>1427</v>
      </c>
    </row>
    <row r="8402" spans="1:24" x14ac:dyDescent="0.3">
      <c r="A8402">
        <v>11013</v>
      </c>
      <c r="B8402" s="15" t="s">
        <v>712</v>
      </c>
      <c r="C8402" t="str">
        <f>_xlfn.XLOOKUP($B8402, STANDARDS!$A:$A, STANDARDS!$B:$B,,0,2)</f>
        <v>Pestrotsvet Fm</v>
      </c>
      <c r="D8402" t="s">
        <v>1057</v>
      </c>
      <c r="E8402" t="s">
        <v>1209</v>
      </c>
      <c r="J8402" s="13">
        <v>530</v>
      </c>
      <c r="K8402" s="13">
        <v>4</v>
      </c>
      <c r="L8402" s="16" t="s">
        <v>1309</v>
      </c>
      <c r="M8402" t="s">
        <v>1335</v>
      </c>
      <c r="P8402" t="s">
        <v>243</v>
      </c>
      <c r="Q8402">
        <v>-1.85</v>
      </c>
      <c r="V8402">
        <v>1</v>
      </c>
      <c r="W8402" t="s">
        <v>1371</v>
      </c>
      <c r="X8402" t="s">
        <v>1427</v>
      </c>
    </row>
    <row r="8403" spans="1:24" x14ac:dyDescent="0.3">
      <c r="A8403">
        <v>11014</v>
      </c>
      <c r="B8403" s="15" t="s">
        <v>712</v>
      </c>
      <c r="C8403" t="str">
        <f>_xlfn.XLOOKUP($B8403, STANDARDS!$A:$A, STANDARDS!$B:$B,,0,2)</f>
        <v>Pestrotsvet Fm</v>
      </c>
      <c r="D8403" t="s">
        <v>1057</v>
      </c>
      <c r="E8403" t="s">
        <v>1209</v>
      </c>
      <c r="J8403" s="13">
        <v>530</v>
      </c>
      <c r="K8403" s="13">
        <v>4</v>
      </c>
      <c r="L8403" s="16" t="s">
        <v>1309</v>
      </c>
      <c r="M8403" t="s">
        <v>1335</v>
      </c>
      <c r="P8403" t="s">
        <v>243</v>
      </c>
      <c r="Q8403">
        <v>-1.5</v>
      </c>
      <c r="V8403">
        <v>1</v>
      </c>
      <c r="W8403" t="s">
        <v>1371</v>
      </c>
      <c r="X8403" t="s">
        <v>1427</v>
      </c>
    </row>
    <row r="8404" spans="1:24" x14ac:dyDescent="0.3">
      <c r="A8404">
        <v>11015</v>
      </c>
      <c r="B8404" s="15" t="s">
        <v>712</v>
      </c>
      <c r="C8404" t="str">
        <f>_xlfn.XLOOKUP($B8404, STANDARDS!$A:$A, STANDARDS!$B:$B,,0,2)</f>
        <v>Pestrotsvet Fm</v>
      </c>
      <c r="D8404" t="s">
        <v>1057</v>
      </c>
      <c r="E8404" t="s">
        <v>1209</v>
      </c>
      <c r="J8404" s="13">
        <v>530</v>
      </c>
      <c r="K8404" s="13">
        <v>4</v>
      </c>
      <c r="L8404" s="16" t="s">
        <v>1309</v>
      </c>
      <c r="M8404" t="s">
        <v>1335</v>
      </c>
      <c r="P8404" t="s">
        <v>243</v>
      </c>
      <c r="Q8404">
        <v>-3.85</v>
      </c>
      <c r="V8404">
        <v>1</v>
      </c>
      <c r="W8404" t="s">
        <v>1371</v>
      </c>
      <c r="X8404" t="s">
        <v>1427</v>
      </c>
    </row>
    <row r="8405" spans="1:24" x14ac:dyDescent="0.3">
      <c r="A8405">
        <v>11016</v>
      </c>
      <c r="B8405" s="15" t="s">
        <v>712</v>
      </c>
      <c r="C8405" t="str">
        <f>_xlfn.XLOOKUP($B8405, STANDARDS!$A:$A, STANDARDS!$B:$B,,0,2)</f>
        <v>Pestrotsvet Fm</v>
      </c>
      <c r="D8405" t="s">
        <v>1057</v>
      </c>
      <c r="E8405" t="s">
        <v>1209</v>
      </c>
      <c r="J8405" s="13">
        <v>530</v>
      </c>
      <c r="K8405" s="13">
        <v>4</v>
      </c>
      <c r="L8405" s="16" t="s">
        <v>1309</v>
      </c>
      <c r="M8405" t="s">
        <v>1335</v>
      </c>
      <c r="P8405" t="s">
        <v>243</v>
      </c>
      <c r="Q8405">
        <v>-1.4</v>
      </c>
      <c r="V8405">
        <v>1</v>
      </c>
      <c r="W8405" t="s">
        <v>1371</v>
      </c>
      <c r="X8405" t="s">
        <v>1427</v>
      </c>
    </row>
    <row r="8406" spans="1:24" x14ac:dyDescent="0.3">
      <c r="A8406">
        <v>11017</v>
      </c>
      <c r="B8406" s="15" t="s">
        <v>712</v>
      </c>
      <c r="C8406" t="str">
        <f>_xlfn.XLOOKUP($B8406, STANDARDS!$A:$A, STANDARDS!$B:$B,,0,2)</f>
        <v>Pestrotsvet Fm</v>
      </c>
      <c r="D8406" t="s">
        <v>1057</v>
      </c>
      <c r="E8406" t="s">
        <v>1209</v>
      </c>
      <c r="J8406" s="13">
        <v>530</v>
      </c>
      <c r="K8406" s="13">
        <v>4</v>
      </c>
      <c r="L8406" s="16" t="s">
        <v>1309</v>
      </c>
      <c r="M8406" t="s">
        <v>1335</v>
      </c>
      <c r="P8406" t="s">
        <v>243</v>
      </c>
      <c r="Q8406">
        <v>-1.25</v>
      </c>
      <c r="V8406">
        <v>1</v>
      </c>
      <c r="W8406" t="s">
        <v>1371</v>
      </c>
      <c r="X8406" t="s">
        <v>1427</v>
      </c>
    </row>
    <row r="8407" spans="1:24" x14ac:dyDescent="0.3">
      <c r="A8407">
        <v>11018</v>
      </c>
      <c r="B8407" s="15" t="s">
        <v>712</v>
      </c>
      <c r="C8407" t="str">
        <f>_xlfn.XLOOKUP($B8407, STANDARDS!$A:$A, STANDARDS!$B:$B,,0,2)</f>
        <v>Pestrotsvet Fm</v>
      </c>
      <c r="D8407" t="s">
        <v>1057</v>
      </c>
      <c r="E8407" t="s">
        <v>1209</v>
      </c>
      <c r="J8407" s="13">
        <v>530</v>
      </c>
      <c r="K8407" s="13">
        <v>4</v>
      </c>
      <c r="L8407" s="16" t="s">
        <v>1309</v>
      </c>
      <c r="M8407" t="s">
        <v>1335</v>
      </c>
      <c r="P8407" t="s">
        <v>243</v>
      </c>
      <c r="Q8407">
        <v>-0.82</v>
      </c>
      <c r="V8407">
        <v>1</v>
      </c>
      <c r="W8407" t="s">
        <v>1371</v>
      </c>
      <c r="X8407" t="s">
        <v>1427</v>
      </c>
    </row>
    <row r="8408" spans="1:24" x14ac:dyDescent="0.3">
      <c r="A8408">
        <v>11019</v>
      </c>
      <c r="B8408" s="15" t="s">
        <v>712</v>
      </c>
      <c r="C8408" t="str">
        <f>_xlfn.XLOOKUP($B8408, STANDARDS!$A:$A, STANDARDS!$B:$B,,0,2)</f>
        <v>Pestrotsvet Fm</v>
      </c>
      <c r="D8408" t="s">
        <v>1057</v>
      </c>
      <c r="E8408" t="s">
        <v>1209</v>
      </c>
      <c r="J8408" s="13">
        <v>530</v>
      </c>
      <c r="K8408" s="13">
        <v>4</v>
      </c>
      <c r="L8408" s="16" t="s">
        <v>1309</v>
      </c>
      <c r="M8408" t="s">
        <v>1335</v>
      </c>
      <c r="P8408" t="s">
        <v>243</v>
      </c>
      <c r="Q8408">
        <v>-1.2</v>
      </c>
      <c r="V8408">
        <v>1</v>
      </c>
      <c r="W8408" t="s">
        <v>1371</v>
      </c>
      <c r="X8408" t="s">
        <v>1427</v>
      </c>
    </row>
    <row r="8409" spans="1:24" x14ac:dyDescent="0.3">
      <c r="A8409">
        <v>11020</v>
      </c>
      <c r="B8409" s="15" t="s">
        <v>712</v>
      </c>
      <c r="C8409" t="str">
        <f>_xlfn.XLOOKUP($B8409, STANDARDS!$A:$A, STANDARDS!$B:$B,,0,2)</f>
        <v>Pestrotsvet Fm</v>
      </c>
      <c r="D8409" t="s">
        <v>1057</v>
      </c>
      <c r="E8409" t="s">
        <v>1210</v>
      </c>
      <c r="J8409" s="13">
        <v>530</v>
      </c>
      <c r="K8409" s="13">
        <v>4</v>
      </c>
      <c r="L8409" s="16" t="s">
        <v>1309</v>
      </c>
      <c r="M8409" t="s">
        <v>1335</v>
      </c>
      <c r="P8409" t="s">
        <v>243</v>
      </c>
      <c r="Q8409">
        <v>-1.52</v>
      </c>
      <c r="V8409">
        <v>1</v>
      </c>
      <c r="W8409" t="s">
        <v>1371</v>
      </c>
      <c r="X8409" t="s">
        <v>1427</v>
      </c>
    </row>
    <row r="8410" spans="1:24" x14ac:dyDescent="0.3">
      <c r="A8410">
        <v>11021</v>
      </c>
      <c r="B8410" s="15" t="s">
        <v>712</v>
      </c>
      <c r="C8410" t="str">
        <f>_xlfn.XLOOKUP($B8410, STANDARDS!$A:$A, STANDARDS!$B:$B,,0,2)</f>
        <v>Pestrotsvet Fm</v>
      </c>
      <c r="D8410" t="s">
        <v>1057</v>
      </c>
      <c r="E8410" t="s">
        <v>1210</v>
      </c>
      <c r="J8410" s="13">
        <v>530</v>
      </c>
      <c r="K8410" s="13">
        <v>4</v>
      </c>
      <c r="L8410" s="16" t="s">
        <v>1309</v>
      </c>
      <c r="M8410" t="s">
        <v>1335</v>
      </c>
      <c r="P8410" t="s">
        <v>243</v>
      </c>
      <c r="Q8410">
        <v>-2.5499999999999998</v>
      </c>
      <c r="V8410">
        <v>1</v>
      </c>
      <c r="W8410" t="s">
        <v>1371</v>
      </c>
      <c r="X8410" t="s">
        <v>1427</v>
      </c>
    </row>
    <row r="8411" spans="1:24" x14ac:dyDescent="0.3">
      <c r="A8411">
        <v>11022</v>
      </c>
      <c r="B8411" s="15" t="s">
        <v>712</v>
      </c>
      <c r="C8411" t="str">
        <f>_xlfn.XLOOKUP($B8411, STANDARDS!$A:$A, STANDARDS!$B:$B,,0,2)</f>
        <v>Pestrotsvet Fm</v>
      </c>
      <c r="D8411" t="s">
        <v>1057</v>
      </c>
      <c r="E8411" t="s">
        <v>1210</v>
      </c>
      <c r="J8411" s="13">
        <v>530</v>
      </c>
      <c r="K8411" s="13">
        <v>4</v>
      </c>
      <c r="L8411" s="16" t="s">
        <v>1309</v>
      </c>
      <c r="M8411" t="s">
        <v>1335</v>
      </c>
      <c r="P8411" t="s">
        <v>243</v>
      </c>
      <c r="Q8411">
        <v>-1.43</v>
      </c>
      <c r="V8411">
        <v>1</v>
      </c>
      <c r="W8411" t="s">
        <v>1371</v>
      </c>
      <c r="X8411" t="s">
        <v>1427</v>
      </c>
    </row>
    <row r="8412" spans="1:24" x14ac:dyDescent="0.3">
      <c r="A8412">
        <v>11023</v>
      </c>
      <c r="B8412" s="15" t="s">
        <v>712</v>
      </c>
      <c r="C8412" t="str">
        <f>_xlfn.XLOOKUP($B8412, STANDARDS!$A:$A, STANDARDS!$B:$B,,0,2)</f>
        <v>Pestrotsvet Fm</v>
      </c>
      <c r="D8412" t="s">
        <v>1057</v>
      </c>
      <c r="E8412" t="s">
        <v>1210</v>
      </c>
      <c r="J8412" s="13">
        <v>530</v>
      </c>
      <c r="K8412" s="13">
        <v>4</v>
      </c>
      <c r="L8412" s="16" t="s">
        <v>1309</v>
      </c>
      <c r="M8412" t="s">
        <v>1335</v>
      </c>
      <c r="P8412" t="s">
        <v>243</v>
      </c>
      <c r="Q8412">
        <v>-1.18</v>
      </c>
      <c r="V8412">
        <v>1</v>
      </c>
      <c r="W8412" t="s">
        <v>1371</v>
      </c>
      <c r="X8412" t="s">
        <v>1427</v>
      </c>
    </row>
    <row r="8413" spans="1:24" x14ac:dyDescent="0.3">
      <c r="A8413">
        <v>11025</v>
      </c>
      <c r="B8413" s="15" t="s">
        <v>712</v>
      </c>
      <c r="C8413" t="str">
        <f>_xlfn.XLOOKUP($B8413, STANDARDS!$A:$A, STANDARDS!$B:$B,,0,2)</f>
        <v>Pestrotsvet Fm</v>
      </c>
      <c r="D8413" t="s">
        <v>1057</v>
      </c>
      <c r="E8413" t="s">
        <v>1210</v>
      </c>
      <c r="J8413" s="13">
        <v>530</v>
      </c>
      <c r="K8413" s="13">
        <v>4</v>
      </c>
      <c r="L8413" s="16" t="s">
        <v>1324</v>
      </c>
      <c r="M8413" t="s">
        <v>583</v>
      </c>
      <c r="P8413" t="s">
        <v>243</v>
      </c>
      <c r="Q8413">
        <v>-0.28000000000000003</v>
      </c>
      <c r="V8413">
        <v>1</v>
      </c>
      <c r="W8413" t="s">
        <v>1371</v>
      </c>
      <c r="X8413" t="s">
        <v>1427</v>
      </c>
    </row>
    <row r="8414" spans="1:24" x14ac:dyDescent="0.3">
      <c r="A8414">
        <v>11048</v>
      </c>
      <c r="B8414" s="15" t="s">
        <v>715</v>
      </c>
      <c r="C8414" t="str">
        <f>_xlfn.XLOOKUP($B8414, STANDARDS!$A:$A, STANDARDS!$B:$B,,0,2)</f>
        <v>Yudoma Fm</v>
      </c>
      <c r="D8414" t="s">
        <v>1057</v>
      </c>
      <c r="E8414" t="s">
        <v>1209</v>
      </c>
      <c r="J8414" s="13">
        <v>540</v>
      </c>
      <c r="K8414" s="13">
        <v>10</v>
      </c>
      <c r="L8414" s="16" t="s">
        <v>1309</v>
      </c>
      <c r="M8414" t="s">
        <v>583</v>
      </c>
      <c r="P8414" t="s">
        <v>243</v>
      </c>
      <c r="Q8414">
        <v>0.3</v>
      </c>
      <c r="V8414">
        <v>1</v>
      </c>
      <c r="W8414" t="s">
        <v>1371</v>
      </c>
      <c r="X8414" t="s">
        <v>1427</v>
      </c>
    </row>
    <row r="8415" spans="1:24" x14ac:dyDescent="0.3">
      <c r="A8415">
        <v>11049</v>
      </c>
      <c r="B8415" s="15" t="s">
        <v>715</v>
      </c>
      <c r="C8415" t="str">
        <f>_xlfn.XLOOKUP($B8415, STANDARDS!$A:$A, STANDARDS!$B:$B,,0,2)</f>
        <v>Yudoma Fm</v>
      </c>
      <c r="D8415" t="s">
        <v>1057</v>
      </c>
      <c r="E8415" t="s">
        <v>1209</v>
      </c>
      <c r="J8415" s="13">
        <v>540</v>
      </c>
      <c r="K8415" s="13">
        <v>10</v>
      </c>
      <c r="L8415" s="16" t="s">
        <v>1309</v>
      </c>
      <c r="M8415" t="s">
        <v>583</v>
      </c>
      <c r="P8415" t="s">
        <v>243</v>
      </c>
      <c r="Q8415">
        <v>0.15</v>
      </c>
      <c r="V8415">
        <v>1</v>
      </c>
      <c r="W8415" t="s">
        <v>1371</v>
      </c>
      <c r="X8415" t="s">
        <v>1427</v>
      </c>
    </row>
    <row r="8416" spans="1:24" x14ac:dyDescent="0.3">
      <c r="A8416">
        <v>11050</v>
      </c>
      <c r="B8416" s="15" t="s">
        <v>715</v>
      </c>
      <c r="C8416" t="str">
        <f>_xlfn.XLOOKUP($B8416, STANDARDS!$A:$A, STANDARDS!$B:$B,,0,2)</f>
        <v>Yudoma Fm</v>
      </c>
      <c r="D8416" t="s">
        <v>1057</v>
      </c>
      <c r="E8416" t="s">
        <v>1209</v>
      </c>
      <c r="J8416" s="13">
        <v>540</v>
      </c>
      <c r="K8416" s="13">
        <v>10</v>
      </c>
      <c r="L8416" s="16" t="s">
        <v>1309</v>
      </c>
      <c r="M8416" t="s">
        <v>583</v>
      </c>
      <c r="P8416" t="s">
        <v>243</v>
      </c>
      <c r="Q8416">
        <v>0.05</v>
      </c>
      <c r="V8416">
        <v>1</v>
      </c>
      <c r="W8416" t="s">
        <v>1371</v>
      </c>
      <c r="X8416" t="s">
        <v>1427</v>
      </c>
    </row>
    <row r="8417" spans="1:24" x14ac:dyDescent="0.3">
      <c r="A8417">
        <v>11051</v>
      </c>
      <c r="B8417" s="15" t="s">
        <v>715</v>
      </c>
      <c r="C8417" t="str">
        <f>_xlfn.XLOOKUP($B8417, STANDARDS!$A:$A, STANDARDS!$B:$B,,0,2)</f>
        <v>Yudoma Fm</v>
      </c>
      <c r="D8417" t="s">
        <v>1057</v>
      </c>
      <c r="E8417" t="s">
        <v>1209</v>
      </c>
      <c r="J8417" s="13">
        <v>540</v>
      </c>
      <c r="K8417" s="13">
        <v>10</v>
      </c>
      <c r="L8417" s="16" t="s">
        <v>1309</v>
      </c>
      <c r="M8417" t="s">
        <v>583</v>
      </c>
      <c r="P8417" t="s">
        <v>243</v>
      </c>
      <c r="Q8417">
        <v>0.5</v>
      </c>
      <c r="V8417">
        <v>1</v>
      </c>
      <c r="W8417" t="s">
        <v>1371</v>
      </c>
      <c r="X8417" t="s">
        <v>1427</v>
      </c>
    </row>
    <row r="8418" spans="1:24" x14ac:dyDescent="0.3">
      <c r="A8418">
        <v>11052</v>
      </c>
      <c r="B8418" s="15" t="s">
        <v>715</v>
      </c>
      <c r="C8418" t="str">
        <f>_xlfn.XLOOKUP($B8418, STANDARDS!$A:$A, STANDARDS!$B:$B,,0,2)</f>
        <v>Yudoma Fm</v>
      </c>
      <c r="D8418" t="s">
        <v>1057</v>
      </c>
      <c r="E8418" t="s">
        <v>1210</v>
      </c>
      <c r="J8418" s="13">
        <v>540</v>
      </c>
      <c r="K8418" s="13">
        <v>10</v>
      </c>
      <c r="L8418" s="16" t="s">
        <v>1309</v>
      </c>
      <c r="M8418" t="s">
        <v>583</v>
      </c>
      <c r="P8418" t="s">
        <v>243</v>
      </c>
      <c r="Q8418">
        <v>1.39</v>
      </c>
      <c r="V8418">
        <v>1</v>
      </c>
      <c r="W8418" t="s">
        <v>1371</v>
      </c>
      <c r="X8418" t="s">
        <v>1427</v>
      </c>
    </row>
    <row r="8419" spans="1:24" x14ac:dyDescent="0.3">
      <c r="A8419">
        <v>11053</v>
      </c>
      <c r="B8419" s="15" t="s">
        <v>715</v>
      </c>
      <c r="C8419" t="str">
        <f>_xlfn.XLOOKUP($B8419, STANDARDS!$A:$A, STANDARDS!$B:$B,,0,2)</f>
        <v>Yudoma Fm</v>
      </c>
      <c r="D8419" t="s">
        <v>1057</v>
      </c>
      <c r="E8419" t="s">
        <v>1210</v>
      </c>
      <c r="J8419" s="13">
        <v>540</v>
      </c>
      <c r="K8419" s="13">
        <v>10</v>
      </c>
      <c r="L8419" s="16" t="s">
        <v>1309</v>
      </c>
      <c r="M8419" t="s">
        <v>583</v>
      </c>
      <c r="P8419" t="s">
        <v>243</v>
      </c>
      <c r="Q8419">
        <v>1.71</v>
      </c>
      <c r="V8419">
        <v>1</v>
      </c>
      <c r="W8419" t="s">
        <v>1371</v>
      </c>
      <c r="X8419" t="s">
        <v>1427</v>
      </c>
    </row>
    <row r="8420" spans="1:24" x14ac:dyDescent="0.3">
      <c r="A8420">
        <v>11054</v>
      </c>
      <c r="B8420" s="15" t="s">
        <v>715</v>
      </c>
      <c r="C8420" t="str">
        <f>_xlfn.XLOOKUP($B8420, STANDARDS!$A:$A, STANDARDS!$B:$B,,0,2)</f>
        <v>Yudoma Fm</v>
      </c>
      <c r="D8420" t="s">
        <v>1057</v>
      </c>
      <c r="E8420" t="s">
        <v>1210</v>
      </c>
      <c r="J8420" s="13">
        <v>540</v>
      </c>
      <c r="K8420" s="13">
        <v>10</v>
      </c>
      <c r="L8420" s="16" t="s">
        <v>1309</v>
      </c>
      <c r="M8420" t="s">
        <v>583</v>
      </c>
      <c r="P8420" t="s">
        <v>243</v>
      </c>
      <c r="Q8420">
        <v>1.82</v>
      </c>
      <c r="V8420">
        <v>1</v>
      </c>
      <c r="W8420" t="s">
        <v>1371</v>
      </c>
      <c r="X8420" t="s">
        <v>1427</v>
      </c>
    </row>
    <row r="8421" spans="1:24" x14ac:dyDescent="0.3">
      <c r="A8421">
        <v>11055</v>
      </c>
      <c r="B8421" s="15" t="s">
        <v>715</v>
      </c>
      <c r="C8421" t="str">
        <f>_xlfn.XLOOKUP($B8421, STANDARDS!$A:$A, STANDARDS!$B:$B,,0,2)</f>
        <v>Yudoma Fm</v>
      </c>
      <c r="D8421" t="s">
        <v>1057</v>
      </c>
      <c r="E8421" t="s">
        <v>1210</v>
      </c>
      <c r="J8421" s="13">
        <v>540</v>
      </c>
      <c r="K8421" s="13">
        <v>10</v>
      </c>
      <c r="L8421" s="16" t="s">
        <v>1309</v>
      </c>
      <c r="M8421" t="s">
        <v>583</v>
      </c>
      <c r="P8421" t="s">
        <v>243</v>
      </c>
      <c r="Q8421">
        <v>1.73</v>
      </c>
      <c r="V8421">
        <v>1</v>
      </c>
      <c r="W8421" t="s">
        <v>1371</v>
      </c>
      <c r="X8421" t="s">
        <v>1427</v>
      </c>
    </row>
    <row r="8422" spans="1:24" x14ac:dyDescent="0.3">
      <c r="A8422">
        <v>11056</v>
      </c>
      <c r="B8422" s="15" t="s">
        <v>715</v>
      </c>
      <c r="C8422" t="str">
        <f>_xlfn.XLOOKUP($B8422, STANDARDS!$A:$A, STANDARDS!$B:$B,,0,2)</f>
        <v>Yudoma Fm</v>
      </c>
      <c r="D8422" t="s">
        <v>1057</v>
      </c>
      <c r="E8422" t="s">
        <v>1210</v>
      </c>
      <c r="J8422" s="13">
        <v>540</v>
      </c>
      <c r="K8422" s="13">
        <v>10</v>
      </c>
      <c r="L8422" s="16" t="s">
        <v>1309</v>
      </c>
      <c r="M8422" t="s">
        <v>583</v>
      </c>
      <c r="P8422" t="s">
        <v>243</v>
      </c>
      <c r="Q8422">
        <v>0.96</v>
      </c>
      <c r="V8422">
        <v>1</v>
      </c>
      <c r="W8422" t="s">
        <v>1371</v>
      </c>
      <c r="X8422" t="s">
        <v>1427</v>
      </c>
    </row>
    <row r="8423" spans="1:24" x14ac:dyDescent="0.3">
      <c r="A8423">
        <v>11057</v>
      </c>
      <c r="B8423" s="15" t="s">
        <v>715</v>
      </c>
      <c r="C8423" t="str">
        <f>_xlfn.XLOOKUP($B8423, STANDARDS!$A:$A, STANDARDS!$B:$B,,0,2)</f>
        <v>Yudoma Fm</v>
      </c>
      <c r="D8423" t="s">
        <v>1057</v>
      </c>
      <c r="E8423" t="s">
        <v>1210</v>
      </c>
      <c r="J8423" s="13">
        <v>540</v>
      </c>
      <c r="K8423" s="13">
        <v>10</v>
      </c>
      <c r="L8423" s="16" t="s">
        <v>1309</v>
      </c>
      <c r="M8423" t="s">
        <v>583</v>
      </c>
      <c r="P8423" t="s">
        <v>243</v>
      </c>
      <c r="Q8423">
        <v>1.88</v>
      </c>
      <c r="V8423">
        <v>1</v>
      </c>
      <c r="W8423" t="s">
        <v>1371</v>
      </c>
      <c r="X8423" t="s">
        <v>1427</v>
      </c>
    </row>
    <row r="8424" spans="1:24" x14ac:dyDescent="0.3">
      <c r="A8424">
        <v>11058</v>
      </c>
      <c r="B8424" s="15" t="s">
        <v>715</v>
      </c>
      <c r="C8424" t="str">
        <f>_xlfn.XLOOKUP($B8424, STANDARDS!$A:$A, STANDARDS!$B:$B,,0,2)</f>
        <v>Yudoma Fm</v>
      </c>
      <c r="D8424" t="s">
        <v>1057</v>
      </c>
      <c r="E8424" t="s">
        <v>1209</v>
      </c>
      <c r="J8424" s="13">
        <v>540</v>
      </c>
      <c r="K8424" s="13">
        <v>10</v>
      </c>
      <c r="L8424" s="16" t="s">
        <v>1309</v>
      </c>
      <c r="M8424" t="s">
        <v>583</v>
      </c>
      <c r="P8424" t="s">
        <v>243</v>
      </c>
      <c r="Q8424">
        <v>0.2</v>
      </c>
      <c r="V8424">
        <v>1</v>
      </c>
      <c r="W8424" t="s">
        <v>1371</v>
      </c>
      <c r="X8424" t="s">
        <v>1427</v>
      </c>
    </row>
    <row r="8425" spans="1:24" x14ac:dyDescent="0.3">
      <c r="A8425">
        <v>11059</v>
      </c>
      <c r="B8425" s="15" t="s">
        <v>715</v>
      </c>
      <c r="C8425" t="str">
        <f>_xlfn.XLOOKUP($B8425, STANDARDS!$A:$A, STANDARDS!$B:$B,,0,2)</f>
        <v>Yudoma Fm</v>
      </c>
      <c r="D8425" t="s">
        <v>1057</v>
      </c>
      <c r="E8425" t="s">
        <v>1210</v>
      </c>
      <c r="J8425" s="13">
        <v>540</v>
      </c>
      <c r="K8425" s="13">
        <v>10</v>
      </c>
      <c r="L8425" s="16" t="s">
        <v>1309</v>
      </c>
      <c r="M8425" t="s">
        <v>583</v>
      </c>
      <c r="P8425" t="s">
        <v>243</v>
      </c>
      <c r="Q8425">
        <v>1.27</v>
      </c>
      <c r="V8425">
        <v>1</v>
      </c>
      <c r="W8425" t="s">
        <v>1371</v>
      </c>
      <c r="X8425" t="s">
        <v>1427</v>
      </c>
    </row>
    <row r="8426" spans="1:24" x14ac:dyDescent="0.3">
      <c r="A8426">
        <v>11060</v>
      </c>
      <c r="B8426" s="15" t="s">
        <v>715</v>
      </c>
      <c r="C8426" t="str">
        <f>_xlfn.XLOOKUP($B8426, STANDARDS!$A:$A, STANDARDS!$B:$B,,0,2)</f>
        <v>Yudoma Fm</v>
      </c>
      <c r="D8426" t="s">
        <v>1057</v>
      </c>
      <c r="E8426" t="s">
        <v>1210</v>
      </c>
      <c r="J8426" s="13">
        <v>540</v>
      </c>
      <c r="K8426" s="13">
        <v>10</v>
      </c>
      <c r="L8426" s="16" t="s">
        <v>1309</v>
      </c>
      <c r="M8426" t="s">
        <v>583</v>
      </c>
      <c r="P8426" t="s">
        <v>243</v>
      </c>
      <c r="Q8426">
        <v>1.29</v>
      </c>
      <c r="V8426">
        <v>1</v>
      </c>
      <c r="W8426" t="s">
        <v>1371</v>
      </c>
      <c r="X8426" t="s">
        <v>1427</v>
      </c>
    </row>
    <row r="8427" spans="1:24" x14ac:dyDescent="0.3">
      <c r="A8427">
        <v>11061</v>
      </c>
      <c r="B8427" s="15" t="s">
        <v>715</v>
      </c>
      <c r="C8427" t="str">
        <f>_xlfn.XLOOKUP($B8427, STANDARDS!$A:$A, STANDARDS!$B:$B,,0,2)</f>
        <v>Yudoma Fm</v>
      </c>
      <c r="D8427" t="s">
        <v>1057</v>
      </c>
      <c r="E8427" t="s">
        <v>1209</v>
      </c>
      <c r="J8427" s="13">
        <v>540</v>
      </c>
      <c r="K8427" s="13">
        <v>10</v>
      </c>
      <c r="L8427" s="16" t="s">
        <v>1309</v>
      </c>
      <c r="M8427" t="s">
        <v>583</v>
      </c>
      <c r="P8427" t="s">
        <v>243</v>
      </c>
      <c r="Q8427">
        <v>1.8</v>
      </c>
      <c r="V8427">
        <v>1</v>
      </c>
      <c r="W8427" t="s">
        <v>1371</v>
      </c>
      <c r="X8427" t="s">
        <v>1427</v>
      </c>
    </row>
    <row r="8428" spans="1:24" x14ac:dyDescent="0.3">
      <c r="A8428">
        <v>11062</v>
      </c>
      <c r="B8428" s="15" t="s">
        <v>715</v>
      </c>
      <c r="C8428" t="str">
        <f>_xlfn.XLOOKUP($B8428, STANDARDS!$A:$A, STANDARDS!$B:$B,,0,2)</f>
        <v>Yudoma Fm</v>
      </c>
      <c r="D8428" t="s">
        <v>1057</v>
      </c>
      <c r="E8428" t="s">
        <v>1210</v>
      </c>
      <c r="J8428" s="13">
        <v>540</v>
      </c>
      <c r="K8428" s="13">
        <v>10</v>
      </c>
      <c r="L8428" s="16" t="s">
        <v>1309</v>
      </c>
      <c r="M8428" t="s">
        <v>583</v>
      </c>
      <c r="P8428" t="s">
        <v>243</v>
      </c>
      <c r="Q8428">
        <v>1.55</v>
      </c>
      <c r="V8428">
        <v>1</v>
      </c>
      <c r="W8428" t="s">
        <v>1371</v>
      </c>
      <c r="X8428" t="s">
        <v>1427</v>
      </c>
    </row>
    <row r="8429" spans="1:24" x14ac:dyDescent="0.3">
      <c r="A8429">
        <v>11063</v>
      </c>
      <c r="B8429" s="15" t="s">
        <v>715</v>
      </c>
      <c r="C8429" t="str">
        <f>_xlfn.XLOOKUP($B8429, STANDARDS!$A:$A, STANDARDS!$B:$B,,0,2)</f>
        <v>Yudoma Fm</v>
      </c>
      <c r="D8429" t="s">
        <v>1057</v>
      </c>
      <c r="E8429" t="s">
        <v>1210</v>
      </c>
      <c r="J8429" s="13">
        <v>540</v>
      </c>
      <c r="K8429" s="13">
        <v>10</v>
      </c>
      <c r="L8429" s="16" t="s">
        <v>1309</v>
      </c>
      <c r="M8429" t="s">
        <v>583</v>
      </c>
      <c r="P8429" t="s">
        <v>243</v>
      </c>
      <c r="Q8429">
        <v>2.21</v>
      </c>
      <c r="V8429">
        <v>1</v>
      </c>
      <c r="W8429" t="s">
        <v>1371</v>
      </c>
      <c r="X8429" t="s">
        <v>1427</v>
      </c>
    </row>
    <row r="8430" spans="1:24" x14ac:dyDescent="0.3">
      <c r="A8430">
        <v>11064</v>
      </c>
      <c r="B8430" s="15" t="s">
        <v>715</v>
      </c>
      <c r="C8430" t="str">
        <f>_xlfn.XLOOKUP($B8430, STANDARDS!$A:$A, STANDARDS!$B:$B,,0,2)</f>
        <v>Yudoma Fm</v>
      </c>
      <c r="D8430" t="s">
        <v>1057</v>
      </c>
      <c r="E8430" t="s">
        <v>1209</v>
      </c>
      <c r="J8430" s="13">
        <v>540</v>
      </c>
      <c r="K8430" s="13">
        <v>10</v>
      </c>
      <c r="L8430" s="16" t="s">
        <v>1309</v>
      </c>
      <c r="M8430" t="s">
        <v>583</v>
      </c>
      <c r="P8430" t="s">
        <v>243</v>
      </c>
      <c r="Q8430">
        <v>1.45</v>
      </c>
      <c r="V8430">
        <v>1</v>
      </c>
      <c r="W8430" t="s">
        <v>1371</v>
      </c>
      <c r="X8430" t="s">
        <v>1427</v>
      </c>
    </row>
    <row r="8431" spans="1:24" x14ac:dyDescent="0.3">
      <c r="A8431">
        <v>11065</v>
      </c>
      <c r="B8431" s="15" t="s">
        <v>715</v>
      </c>
      <c r="C8431" t="str">
        <f>_xlfn.XLOOKUP($B8431, STANDARDS!$A:$A, STANDARDS!$B:$B,,0,2)</f>
        <v>Yudoma Fm</v>
      </c>
      <c r="D8431" t="s">
        <v>1057</v>
      </c>
      <c r="E8431" t="s">
        <v>1209</v>
      </c>
      <c r="J8431" s="13">
        <v>540</v>
      </c>
      <c r="K8431" s="13">
        <v>10</v>
      </c>
      <c r="L8431" s="16" t="s">
        <v>1309</v>
      </c>
      <c r="M8431" t="s">
        <v>583</v>
      </c>
      <c r="P8431" t="s">
        <v>243</v>
      </c>
      <c r="Q8431">
        <v>2</v>
      </c>
      <c r="V8431">
        <v>1</v>
      </c>
      <c r="W8431" t="s">
        <v>1371</v>
      </c>
      <c r="X8431" t="s">
        <v>1427</v>
      </c>
    </row>
    <row r="8432" spans="1:24" x14ac:dyDescent="0.3">
      <c r="A8432">
        <v>11066</v>
      </c>
      <c r="B8432" s="15" t="s">
        <v>715</v>
      </c>
      <c r="C8432" t="str">
        <f>_xlfn.XLOOKUP($B8432, STANDARDS!$A:$A, STANDARDS!$B:$B,,0,2)</f>
        <v>Yudoma Fm</v>
      </c>
      <c r="D8432" t="s">
        <v>1057</v>
      </c>
      <c r="E8432" t="s">
        <v>1209</v>
      </c>
      <c r="J8432" s="13">
        <v>540</v>
      </c>
      <c r="K8432" s="13">
        <v>10</v>
      </c>
      <c r="L8432" s="16" t="s">
        <v>1309</v>
      </c>
      <c r="M8432" t="s">
        <v>583</v>
      </c>
      <c r="P8432" t="s">
        <v>243</v>
      </c>
      <c r="Q8432">
        <v>0.05</v>
      </c>
      <c r="V8432">
        <v>1</v>
      </c>
      <c r="W8432" t="s">
        <v>1371</v>
      </c>
      <c r="X8432" t="s">
        <v>1427</v>
      </c>
    </row>
    <row r="8433" spans="1:24" x14ac:dyDescent="0.3">
      <c r="A8433">
        <v>11067</v>
      </c>
      <c r="B8433" s="15" t="s">
        <v>715</v>
      </c>
      <c r="C8433" t="str">
        <f>_xlfn.XLOOKUP($B8433, STANDARDS!$A:$A, STANDARDS!$B:$B,,0,2)</f>
        <v>Yudoma Fm</v>
      </c>
      <c r="D8433" t="s">
        <v>1057</v>
      </c>
      <c r="E8433" t="s">
        <v>1209</v>
      </c>
      <c r="J8433" s="13">
        <v>540</v>
      </c>
      <c r="K8433" s="13">
        <v>10</v>
      </c>
      <c r="L8433" s="16" t="s">
        <v>1309</v>
      </c>
      <c r="M8433" t="s">
        <v>583</v>
      </c>
      <c r="P8433" t="s">
        <v>243</v>
      </c>
      <c r="Q8433">
        <v>0.85</v>
      </c>
      <c r="V8433">
        <v>1</v>
      </c>
      <c r="W8433" t="s">
        <v>1371</v>
      </c>
      <c r="X8433" t="s">
        <v>1427</v>
      </c>
    </row>
    <row r="8434" spans="1:24" x14ac:dyDescent="0.3">
      <c r="A8434">
        <v>11068</v>
      </c>
      <c r="B8434" s="15" t="s">
        <v>715</v>
      </c>
      <c r="C8434" t="str">
        <f>_xlfn.XLOOKUP($B8434, STANDARDS!$A:$A, STANDARDS!$B:$B,,0,2)</f>
        <v>Yudoma Fm</v>
      </c>
      <c r="D8434" t="s">
        <v>1057</v>
      </c>
      <c r="E8434" t="s">
        <v>1210</v>
      </c>
      <c r="J8434" s="13">
        <v>540</v>
      </c>
      <c r="K8434" s="13">
        <v>10</v>
      </c>
      <c r="L8434" s="16" t="s">
        <v>1309</v>
      </c>
      <c r="M8434" t="s">
        <v>583</v>
      </c>
      <c r="P8434" t="s">
        <v>243</v>
      </c>
      <c r="Q8434">
        <v>1.81</v>
      </c>
      <c r="V8434">
        <v>1</v>
      </c>
      <c r="W8434" t="s">
        <v>1371</v>
      </c>
      <c r="X8434" t="s">
        <v>1427</v>
      </c>
    </row>
    <row r="8435" spans="1:24" x14ac:dyDescent="0.3">
      <c r="A8435">
        <v>11069</v>
      </c>
      <c r="B8435" s="15" t="s">
        <v>715</v>
      </c>
      <c r="C8435" t="str">
        <f>_xlfn.XLOOKUP($B8435, STANDARDS!$A:$A, STANDARDS!$B:$B,,0,2)</f>
        <v>Yudoma Fm</v>
      </c>
      <c r="D8435" t="s">
        <v>1057</v>
      </c>
      <c r="E8435" t="s">
        <v>1210</v>
      </c>
      <c r="J8435" s="13">
        <v>540</v>
      </c>
      <c r="K8435" s="13">
        <v>10</v>
      </c>
      <c r="L8435" s="16" t="s">
        <v>1309</v>
      </c>
      <c r="M8435" t="s">
        <v>583</v>
      </c>
      <c r="P8435" t="s">
        <v>243</v>
      </c>
      <c r="Q8435">
        <v>1.91</v>
      </c>
      <c r="V8435">
        <v>1</v>
      </c>
      <c r="W8435" t="s">
        <v>1371</v>
      </c>
      <c r="X8435" t="s">
        <v>1427</v>
      </c>
    </row>
    <row r="8436" spans="1:24" x14ac:dyDescent="0.3">
      <c r="A8436">
        <v>11070</v>
      </c>
      <c r="B8436" s="15" t="s">
        <v>715</v>
      </c>
      <c r="C8436" t="str">
        <f>_xlfn.XLOOKUP($B8436, STANDARDS!$A:$A, STANDARDS!$B:$B,,0,2)</f>
        <v>Yudoma Fm</v>
      </c>
      <c r="D8436" t="s">
        <v>1057</v>
      </c>
      <c r="E8436" t="s">
        <v>1210</v>
      </c>
      <c r="J8436" s="13">
        <v>540</v>
      </c>
      <c r="K8436" s="13">
        <v>10</v>
      </c>
      <c r="L8436" s="16" t="s">
        <v>1309</v>
      </c>
      <c r="M8436" t="s">
        <v>583</v>
      </c>
      <c r="P8436" t="s">
        <v>243</v>
      </c>
      <c r="Q8436">
        <v>1.96</v>
      </c>
      <c r="V8436">
        <v>1</v>
      </c>
      <c r="W8436" t="s">
        <v>1371</v>
      </c>
      <c r="X8436" t="s">
        <v>1427</v>
      </c>
    </row>
    <row r="8437" spans="1:24" x14ac:dyDescent="0.3">
      <c r="A8437">
        <v>11071</v>
      </c>
      <c r="B8437" s="15" t="s">
        <v>715</v>
      </c>
      <c r="C8437" t="str">
        <f>_xlfn.XLOOKUP($B8437, STANDARDS!$A:$A, STANDARDS!$B:$B,,0,2)</f>
        <v>Yudoma Fm</v>
      </c>
      <c r="D8437" t="s">
        <v>1057</v>
      </c>
      <c r="E8437" t="s">
        <v>1210</v>
      </c>
      <c r="J8437" s="13">
        <v>540</v>
      </c>
      <c r="K8437" s="13">
        <v>10</v>
      </c>
      <c r="L8437" s="16" t="s">
        <v>1309</v>
      </c>
      <c r="M8437" t="s">
        <v>583</v>
      </c>
      <c r="P8437" t="s">
        <v>243</v>
      </c>
      <c r="Q8437">
        <v>1.94</v>
      </c>
      <c r="V8437">
        <v>1</v>
      </c>
      <c r="W8437" t="s">
        <v>1371</v>
      </c>
      <c r="X8437" t="s">
        <v>1427</v>
      </c>
    </row>
    <row r="8438" spans="1:24" x14ac:dyDescent="0.3">
      <c r="A8438">
        <v>11072</v>
      </c>
      <c r="B8438" s="15" t="s">
        <v>895</v>
      </c>
      <c r="C8438" t="str">
        <f>_xlfn.XLOOKUP($B8438, STANDARDS!$A:$A, STANDARDS!$B:$B,,0,2)</f>
        <v>Chencha Fm</v>
      </c>
      <c r="D8438" t="s">
        <v>1057</v>
      </c>
      <c r="E8438" t="s">
        <v>1211</v>
      </c>
      <c r="J8438" s="13">
        <v>600</v>
      </c>
      <c r="K8438" s="13">
        <v>10</v>
      </c>
      <c r="L8438" s="16"/>
      <c r="M8438" t="s">
        <v>1335</v>
      </c>
      <c r="P8438" t="s">
        <v>243</v>
      </c>
      <c r="Q8438">
        <v>-8.6</v>
      </c>
      <c r="V8438">
        <v>1</v>
      </c>
      <c r="W8438" t="s">
        <v>1371</v>
      </c>
      <c r="X8438" t="s">
        <v>1428</v>
      </c>
    </row>
    <row r="8439" spans="1:24" x14ac:dyDescent="0.3">
      <c r="A8439">
        <v>11073</v>
      </c>
      <c r="B8439" s="15" t="s">
        <v>895</v>
      </c>
      <c r="C8439" t="str">
        <f>_xlfn.XLOOKUP($B8439, STANDARDS!$A:$A, STANDARDS!$B:$B,,0,2)</f>
        <v>Chencha Fm</v>
      </c>
      <c r="D8439" t="s">
        <v>1057</v>
      </c>
      <c r="E8439" t="s">
        <v>1211</v>
      </c>
      <c r="J8439" s="13">
        <v>600</v>
      </c>
      <c r="K8439" s="13">
        <v>10</v>
      </c>
      <c r="L8439" s="16"/>
      <c r="M8439" t="s">
        <v>1335</v>
      </c>
      <c r="P8439" t="s">
        <v>243</v>
      </c>
      <c r="Q8439">
        <v>-9.3000000000000007</v>
      </c>
      <c r="V8439">
        <v>1</v>
      </c>
      <c r="W8439" t="s">
        <v>1371</v>
      </c>
      <c r="X8439" t="s">
        <v>1428</v>
      </c>
    </row>
    <row r="8440" spans="1:24" x14ac:dyDescent="0.3">
      <c r="A8440">
        <v>11074</v>
      </c>
      <c r="B8440" s="15" t="s">
        <v>895</v>
      </c>
      <c r="C8440" t="str">
        <f>_xlfn.XLOOKUP($B8440, STANDARDS!$A:$A, STANDARDS!$B:$B,,0,2)</f>
        <v>Chencha Fm</v>
      </c>
      <c r="D8440" t="s">
        <v>1057</v>
      </c>
      <c r="E8440" t="s">
        <v>1211</v>
      </c>
      <c r="J8440" s="13">
        <v>600</v>
      </c>
      <c r="K8440" s="13">
        <v>10</v>
      </c>
      <c r="L8440" s="16"/>
      <c r="M8440" t="s">
        <v>1335</v>
      </c>
      <c r="P8440" t="s">
        <v>243</v>
      </c>
      <c r="Q8440">
        <v>-9</v>
      </c>
      <c r="V8440">
        <v>1</v>
      </c>
      <c r="W8440" t="s">
        <v>1371</v>
      </c>
      <c r="X8440" t="s">
        <v>1428</v>
      </c>
    </row>
    <row r="8441" spans="1:24" x14ac:dyDescent="0.3">
      <c r="A8441">
        <v>11075</v>
      </c>
      <c r="B8441" s="15" t="s">
        <v>895</v>
      </c>
      <c r="C8441" t="str">
        <f>_xlfn.XLOOKUP($B8441, STANDARDS!$A:$A, STANDARDS!$B:$B,,0,2)</f>
        <v>Chencha Fm</v>
      </c>
      <c r="D8441" t="s">
        <v>1057</v>
      </c>
      <c r="E8441" t="s">
        <v>1211</v>
      </c>
      <c r="J8441" s="13">
        <v>600</v>
      </c>
      <c r="K8441" s="13">
        <v>10</v>
      </c>
      <c r="L8441" s="16"/>
      <c r="M8441" t="s">
        <v>1335</v>
      </c>
      <c r="P8441" t="s">
        <v>243</v>
      </c>
      <c r="Q8441">
        <v>-8.9</v>
      </c>
      <c r="V8441">
        <v>1</v>
      </c>
      <c r="W8441" t="s">
        <v>1371</v>
      </c>
      <c r="X8441" t="s">
        <v>1428</v>
      </c>
    </row>
    <row r="8442" spans="1:24" x14ac:dyDescent="0.3">
      <c r="A8442">
        <v>11076</v>
      </c>
      <c r="B8442" s="15" t="s">
        <v>895</v>
      </c>
      <c r="C8442" t="str">
        <f>_xlfn.XLOOKUP($B8442, STANDARDS!$A:$A, STANDARDS!$B:$B,,0,2)</f>
        <v>Chencha Fm</v>
      </c>
      <c r="D8442" t="s">
        <v>1057</v>
      </c>
      <c r="E8442" t="s">
        <v>1211</v>
      </c>
      <c r="J8442" s="13">
        <v>600</v>
      </c>
      <c r="K8442" s="13">
        <v>10</v>
      </c>
      <c r="L8442" s="16"/>
      <c r="M8442" t="s">
        <v>1335</v>
      </c>
      <c r="P8442" t="s">
        <v>243</v>
      </c>
      <c r="Q8442">
        <v>-8.3000000000000007</v>
      </c>
      <c r="V8442">
        <v>1</v>
      </c>
      <c r="W8442" t="s">
        <v>1371</v>
      </c>
      <c r="X8442" t="s">
        <v>1428</v>
      </c>
    </row>
    <row r="8443" spans="1:24" x14ac:dyDescent="0.3">
      <c r="A8443">
        <v>11077</v>
      </c>
      <c r="B8443" s="15" t="s">
        <v>895</v>
      </c>
      <c r="C8443" t="str">
        <f>_xlfn.XLOOKUP($B8443, STANDARDS!$A:$A, STANDARDS!$B:$B,,0,2)</f>
        <v>Chencha Fm</v>
      </c>
      <c r="D8443" t="s">
        <v>1057</v>
      </c>
      <c r="E8443" t="s">
        <v>1211</v>
      </c>
      <c r="J8443" s="13">
        <v>600</v>
      </c>
      <c r="K8443" s="13">
        <v>10</v>
      </c>
      <c r="L8443" s="16"/>
      <c r="M8443" t="s">
        <v>1335</v>
      </c>
      <c r="P8443" t="s">
        <v>243</v>
      </c>
      <c r="Q8443">
        <v>-8.5</v>
      </c>
      <c r="V8443">
        <v>1</v>
      </c>
      <c r="W8443" t="s">
        <v>1371</v>
      </c>
      <c r="X8443" t="s">
        <v>1428</v>
      </c>
    </row>
    <row r="8444" spans="1:24" x14ac:dyDescent="0.3">
      <c r="A8444">
        <v>11078</v>
      </c>
      <c r="B8444" s="15" t="s">
        <v>895</v>
      </c>
      <c r="C8444" t="str">
        <f>_xlfn.XLOOKUP($B8444, STANDARDS!$A:$A, STANDARDS!$B:$B,,0,2)</f>
        <v>Chencha Fm</v>
      </c>
      <c r="D8444" t="s">
        <v>1057</v>
      </c>
      <c r="E8444" t="s">
        <v>1211</v>
      </c>
      <c r="J8444" s="13">
        <v>600</v>
      </c>
      <c r="K8444" s="13">
        <v>10</v>
      </c>
      <c r="L8444" s="16"/>
      <c r="M8444" t="s">
        <v>1335</v>
      </c>
      <c r="P8444" t="s">
        <v>243</v>
      </c>
      <c r="Q8444">
        <v>-8.4</v>
      </c>
      <c r="V8444">
        <v>1</v>
      </c>
      <c r="W8444" t="s">
        <v>1371</v>
      </c>
      <c r="X8444" t="s">
        <v>1428</v>
      </c>
    </row>
    <row r="8445" spans="1:24" x14ac:dyDescent="0.3">
      <c r="A8445">
        <v>11079</v>
      </c>
      <c r="B8445" s="15" t="s">
        <v>895</v>
      </c>
      <c r="C8445" t="str">
        <f>_xlfn.XLOOKUP($B8445, STANDARDS!$A:$A, STANDARDS!$B:$B,,0,2)</f>
        <v>Chencha Fm</v>
      </c>
      <c r="D8445" t="s">
        <v>1057</v>
      </c>
      <c r="E8445" t="s">
        <v>1211</v>
      </c>
      <c r="J8445" s="13">
        <v>600</v>
      </c>
      <c r="K8445" s="13">
        <v>10</v>
      </c>
      <c r="L8445" s="16"/>
      <c r="M8445" t="s">
        <v>1335</v>
      </c>
      <c r="P8445" t="s">
        <v>243</v>
      </c>
      <c r="Q8445">
        <v>-8.8000000000000007</v>
      </c>
      <c r="V8445">
        <v>1</v>
      </c>
      <c r="W8445" t="s">
        <v>1371</v>
      </c>
      <c r="X8445" t="s">
        <v>1428</v>
      </c>
    </row>
    <row r="8446" spans="1:24" x14ac:dyDescent="0.3">
      <c r="A8446">
        <v>11080</v>
      </c>
      <c r="B8446" s="15" t="s">
        <v>895</v>
      </c>
      <c r="C8446" t="str">
        <f>_xlfn.XLOOKUP($B8446, STANDARDS!$A:$A, STANDARDS!$B:$B,,0,2)</f>
        <v>Chencha Fm</v>
      </c>
      <c r="D8446" t="s">
        <v>1057</v>
      </c>
      <c r="E8446" t="s">
        <v>1211</v>
      </c>
      <c r="J8446" s="13">
        <v>600</v>
      </c>
      <c r="K8446" s="13">
        <v>10</v>
      </c>
      <c r="L8446" s="16"/>
      <c r="M8446" t="s">
        <v>1335</v>
      </c>
      <c r="P8446" t="s">
        <v>243</v>
      </c>
      <c r="Q8446">
        <v>-10.4</v>
      </c>
      <c r="V8446">
        <v>1</v>
      </c>
      <c r="W8446" t="s">
        <v>1371</v>
      </c>
      <c r="X8446" t="s">
        <v>1428</v>
      </c>
    </row>
    <row r="8447" spans="1:24" x14ac:dyDescent="0.3">
      <c r="A8447">
        <v>11081</v>
      </c>
      <c r="B8447" s="15" t="s">
        <v>895</v>
      </c>
      <c r="C8447" t="str">
        <f>_xlfn.XLOOKUP($B8447, STANDARDS!$A:$A, STANDARDS!$B:$B,,0,2)</f>
        <v>Chencha Fm</v>
      </c>
      <c r="D8447" t="s">
        <v>1057</v>
      </c>
      <c r="E8447" t="s">
        <v>1211</v>
      </c>
      <c r="J8447" s="13">
        <v>600</v>
      </c>
      <c r="K8447" s="13">
        <v>10</v>
      </c>
      <c r="L8447" s="16"/>
      <c r="M8447" t="s">
        <v>1335</v>
      </c>
      <c r="P8447" t="s">
        <v>243</v>
      </c>
      <c r="Q8447">
        <v>-8.8000000000000007</v>
      </c>
      <c r="V8447">
        <v>1</v>
      </c>
      <c r="W8447" t="s">
        <v>1371</v>
      </c>
      <c r="X8447" t="s">
        <v>1428</v>
      </c>
    </row>
    <row r="8448" spans="1:24" x14ac:dyDescent="0.3">
      <c r="A8448">
        <v>11082</v>
      </c>
      <c r="B8448" s="15" t="s">
        <v>895</v>
      </c>
      <c r="C8448" t="str">
        <f>_xlfn.XLOOKUP($B8448, STANDARDS!$A:$A, STANDARDS!$B:$B,,0,2)</f>
        <v>Chencha Fm</v>
      </c>
      <c r="D8448" t="s">
        <v>1057</v>
      </c>
      <c r="E8448" t="s">
        <v>1211</v>
      </c>
      <c r="J8448" s="13">
        <v>600</v>
      </c>
      <c r="K8448" s="13">
        <v>10</v>
      </c>
      <c r="L8448" s="16"/>
      <c r="M8448" t="s">
        <v>1335</v>
      </c>
      <c r="P8448" t="s">
        <v>243</v>
      </c>
      <c r="Q8448">
        <v>-8.6</v>
      </c>
      <c r="V8448">
        <v>1</v>
      </c>
      <c r="W8448" t="s">
        <v>1371</v>
      </c>
      <c r="X8448" t="s">
        <v>1428</v>
      </c>
    </row>
    <row r="8449" spans="1:24" x14ac:dyDescent="0.3">
      <c r="A8449">
        <v>11083</v>
      </c>
      <c r="B8449" s="15" t="s">
        <v>895</v>
      </c>
      <c r="C8449" t="str">
        <f>_xlfn.XLOOKUP($B8449, STANDARDS!$A:$A, STANDARDS!$B:$B,,0,2)</f>
        <v>Chencha Fm</v>
      </c>
      <c r="D8449" t="s">
        <v>1057</v>
      </c>
      <c r="E8449" t="s">
        <v>1211</v>
      </c>
      <c r="J8449" s="13">
        <v>600</v>
      </c>
      <c r="K8449" s="13">
        <v>10</v>
      </c>
      <c r="L8449" s="16"/>
      <c r="M8449" t="s">
        <v>1335</v>
      </c>
      <c r="P8449" t="s">
        <v>243</v>
      </c>
      <c r="Q8449">
        <v>-7.9</v>
      </c>
      <c r="V8449">
        <v>1</v>
      </c>
      <c r="W8449" t="s">
        <v>1371</v>
      </c>
      <c r="X8449" t="s">
        <v>1428</v>
      </c>
    </row>
    <row r="8450" spans="1:24" x14ac:dyDescent="0.3">
      <c r="A8450">
        <v>11084</v>
      </c>
      <c r="B8450" s="15" t="s">
        <v>895</v>
      </c>
      <c r="C8450" t="str">
        <f>_xlfn.XLOOKUP($B8450, STANDARDS!$A:$A, STANDARDS!$B:$B,,0,2)</f>
        <v>Chencha Fm</v>
      </c>
      <c r="D8450" t="s">
        <v>1057</v>
      </c>
      <c r="E8450" t="s">
        <v>1211</v>
      </c>
      <c r="J8450" s="13">
        <v>600</v>
      </c>
      <c r="K8450" s="13">
        <v>10</v>
      </c>
      <c r="L8450" s="16"/>
      <c r="M8450" t="s">
        <v>1335</v>
      </c>
      <c r="P8450" t="s">
        <v>243</v>
      </c>
      <c r="Q8450">
        <v>-8.4</v>
      </c>
      <c r="V8450">
        <v>1</v>
      </c>
      <c r="W8450" t="s">
        <v>1371</v>
      </c>
      <c r="X8450" t="s">
        <v>1428</v>
      </c>
    </row>
    <row r="8451" spans="1:24" x14ac:dyDescent="0.3">
      <c r="A8451">
        <v>11085</v>
      </c>
      <c r="B8451" s="15" t="s">
        <v>895</v>
      </c>
      <c r="C8451" t="str">
        <f>_xlfn.XLOOKUP($B8451, STANDARDS!$A:$A, STANDARDS!$B:$B,,0,2)</f>
        <v>Chencha Fm</v>
      </c>
      <c r="D8451" t="s">
        <v>1057</v>
      </c>
      <c r="E8451" t="s">
        <v>1211</v>
      </c>
      <c r="J8451" s="13">
        <v>600</v>
      </c>
      <c r="K8451" s="13">
        <v>10</v>
      </c>
      <c r="L8451" s="16"/>
      <c r="M8451" t="s">
        <v>583</v>
      </c>
      <c r="P8451" t="s">
        <v>243</v>
      </c>
      <c r="Q8451">
        <v>-7.6</v>
      </c>
      <c r="V8451">
        <v>1</v>
      </c>
      <c r="W8451" t="s">
        <v>1371</v>
      </c>
      <c r="X8451" t="s">
        <v>1428</v>
      </c>
    </row>
    <row r="8452" spans="1:24" x14ac:dyDescent="0.3">
      <c r="A8452">
        <v>11086</v>
      </c>
      <c r="B8452" s="15" t="s">
        <v>895</v>
      </c>
      <c r="C8452" t="str">
        <f>_xlfn.XLOOKUP($B8452, STANDARDS!$A:$A, STANDARDS!$B:$B,,0,2)</f>
        <v>Chencha Fm</v>
      </c>
      <c r="D8452" t="s">
        <v>1057</v>
      </c>
      <c r="E8452" t="s">
        <v>1211</v>
      </c>
      <c r="J8452" s="13">
        <v>600</v>
      </c>
      <c r="K8452" s="13">
        <v>10</v>
      </c>
      <c r="L8452" s="16"/>
      <c r="M8452" t="s">
        <v>583</v>
      </c>
      <c r="P8452" t="s">
        <v>243</v>
      </c>
      <c r="Q8452">
        <v>-7.9</v>
      </c>
      <c r="V8452">
        <v>1</v>
      </c>
      <c r="W8452" t="s">
        <v>1371</v>
      </c>
      <c r="X8452" t="s">
        <v>1428</v>
      </c>
    </row>
    <row r="8453" spans="1:24" x14ac:dyDescent="0.3">
      <c r="A8453">
        <v>11087</v>
      </c>
      <c r="B8453" s="15" t="s">
        <v>895</v>
      </c>
      <c r="C8453" t="str">
        <f>_xlfn.XLOOKUP($B8453, STANDARDS!$A:$A, STANDARDS!$B:$B,,0,2)</f>
        <v>Chencha Fm</v>
      </c>
      <c r="D8453" t="s">
        <v>1057</v>
      </c>
      <c r="E8453" t="s">
        <v>1211</v>
      </c>
      <c r="J8453" s="13">
        <v>600</v>
      </c>
      <c r="K8453" s="13">
        <v>10</v>
      </c>
      <c r="L8453" s="16"/>
      <c r="M8453" t="s">
        <v>583</v>
      </c>
      <c r="P8453" t="s">
        <v>243</v>
      </c>
      <c r="Q8453">
        <v>-7.1</v>
      </c>
      <c r="V8453">
        <v>1</v>
      </c>
      <c r="W8453" t="s">
        <v>1371</v>
      </c>
      <c r="X8453" t="s">
        <v>1428</v>
      </c>
    </row>
    <row r="8454" spans="1:24" x14ac:dyDescent="0.3">
      <c r="A8454">
        <v>11088</v>
      </c>
      <c r="B8454" s="15" t="s">
        <v>895</v>
      </c>
      <c r="C8454" t="str">
        <f>_xlfn.XLOOKUP($B8454, STANDARDS!$A:$A, STANDARDS!$B:$B,,0,2)</f>
        <v>Chencha Fm</v>
      </c>
      <c r="D8454" t="s">
        <v>1057</v>
      </c>
      <c r="E8454" t="s">
        <v>1211</v>
      </c>
      <c r="J8454" s="13">
        <v>600</v>
      </c>
      <c r="K8454" s="13">
        <v>10</v>
      </c>
      <c r="L8454" s="16"/>
      <c r="M8454" t="s">
        <v>583</v>
      </c>
      <c r="P8454" t="s">
        <v>243</v>
      </c>
      <c r="Q8454">
        <v>-7</v>
      </c>
      <c r="V8454">
        <v>1</v>
      </c>
      <c r="W8454" t="s">
        <v>1371</v>
      </c>
      <c r="X8454" t="s">
        <v>1428</v>
      </c>
    </row>
    <row r="8455" spans="1:24" x14ac:dyDescent="0.3">
      <c r="A8455">
        <v>11089</v>
      </c>
      <c r="B8455" s="15" t="s">
        <v>895</v>
      </c>
      <c r="C8455" t="str">
        <f>_xlfn.XLOOKUP($B8455, STANDARDS!$A:$A, STANDARDS!$B:$B,,0,2)</f>
        <v>Chencha Fm</v>
      </c>
      <c r="D8455" t="s">
        <v>1057</v>
      </c>
      <c r="E8455" t="s">
        <v>1211</v>
      </c>
      <c r="J8455" s="13">
        <v>600</v>
      </c>
      <c r="K8455" s="13">
        <v>10</v>
      </c>
      <c r="L8455" s="16"/>
      <c r="M8455" t="s">
        <v>583</v>
      </c>
      <c r="P8455" t="s">
        <v>243</v>
      </c>
      <c r="Q8455">
        <v>-6.2</v>
      </c>
      <c r="V8455">
        <v>1</v>
      </c>
      <c r="W8455" t="s">
        <v>1371</v>
      </c>
      <c r="X8455" t="s">
        <v>1428</v>
      </c>
    </row>
    <row r="8456" spans="1:24" x14ac:dyDescent="0.3">
      <c r="A8456">
        <v>11090</v>
      </c>
      <c r="B8456" s="15" t="s">
        <v>895</v>
      </c>
      <c r="C8456" t="str">
        <f>_xlfn.XLOOKUP($B8456, STANDARDS!$A:$A, STANDARDS!$B:$B,,0,2)</f>
        <v>Chencha Fm</v>
      </c>
      <c r="D8456" t="s">
        <v>1057</v>
      </c>
      <c r="E8456" t="s">
        <v>1211</v>
      </c>
      <c r="J8456" s="13">
        <v>600</v>
      </c>
      <c r="K8456" s="13">
        <v>10</v>
      </c>
      <c r="L8456" s="16"/>
      <c r="M8456" t="s">
        <v>583</v>
      </c>
      <c r="P8456" t="s">
        <v>243</v>
      </c>
      <c r="Q8456">
        <v>-4.5999999999999996</v>
      </c>
      <c r="V8456">
        <v>1</v>
      </c>
      <c r="W8456" t="s">
        <v>1371</v>
      </c>
      <c r="X8456" t="s">
        <v>1428</v>
      </c>
    </row>
    <row r="8457" spans="1:24" x14ac:dyDescent="0.3">
      <c r="A8457">
        <v>11091</v>
      </c>
      <c r="B8457" s="15" t="s">
        <v>895</v>
      </c>
      <c r="C8457" t="str">
        <f>_xlfn.XLOOKUP($B8457, STANDARDS!$A:$A, STANDARDS!$B:$B,,0,2)</f>
        <v>Chencha Fm</v>
      </c>
      <c r="D8457" t="s">
        <v>1057</v>
      </c>
      <c r="E8457" t="s">
        <v>1211</v>
      </c>
      <c r="J8457" s="13">
        <v>600</v>
      </c>
      <c r="K8457" s="13">
        <v>10</v>
      </c>
      <c r="L8457" s="16"/>
      <c r="M8457" t="s">
        <v>583</v>
      </c>
      <c r="P8457" t="s">
        <v>243</v>
      </c>
      <c r="Q8457">
        <v>-7.4</v>
      </c>
      <c r="V8457">
        <v>1</v>
      </c>
      <c r="W8457" t="s">
        <v>1371</v>
      </c>
      <c r="X8457" t="s">
        <v>1428</v>
      </c>
    </row>
    <row r="8458" spans="1:24" x14ac:dyDescent="0.3">
      <c r="A8458">
        <v>11092</v>
      </c>
      <c r="B8458" s="15" t="s">
        <v>895</v>
      </c>
      <c r="C8458" t="str">
        <f>_xlfn.XLOOKUP($B8458, STANDARDS!$A:$A, STANDARDS!$B:$B,,0,2)</f>
        <v>Chencha Fm</v>
      </c>
      <c r="D8458" t="s">
        <v>1057</v>
      </c>
      <c r="E8458" t="s">
        <v>1211</v>
      </c>
      <c r="J8458" s="13">
        <v>600</v>
      </c>
      <c r="K8458" s="13">
        <v>10</v>
      </c>
      <c r="L8458" s="16"/>
      <c r="M8458" t="s">
        <v>583</v>
      </c>
      <c r="P8458" t="s">
        <v>243</v>
      </c>
      <c r="Q8458">
        <v>-5.5</v>
      </c>
      <c r="V8458">
        <v>1</v>
      </c>
      <c r="W8458" t="s">
        <v>1371</v>
      </c>
      <c r="X8458" t="s">
        <v>1428</v>
      </c>
    </row>
    <row r="8459" spans="1:24" x14ac:dyDescent="0.3">
      <c r="A8459">
        <v>11093</v>
      </c>
      <c r="B8459" s="15" t="s">
        <v>896</v>
      </c>
      <c r="C8459" t="str">
        <f>_xlfn.XLOOKUP($B8459, STANDARDS!$A:$A, STANDARDS!$B:$B,,0,2)</f>
        <v>Tinnaya Fm</v>
      </c>
      <c r="D8459" t="s">
        <v>1057</v>
      </c>
      <c r="E8459" t="s">
        <v>1211</v>
      </c>
      <c r="J8459" s="13">
        <v>550</v>
      </c>
      <c r="K8459" s="13">
        <v>9</v>
      </c>
      <c r="L8459" s="16" t="s">
        <v>1309</v>
      </c>
      <c r="M8459" t="s">
        <v>1335</v>
      </c>
      <c r="P8459" t="s">
        <v>243</v>
      </c>
      <c r="Q8459">
        <v>-3.3</v>
      </c>
      <c r="V8459">
        <v>1</v>
      </c>
      <c r="W8459" t="s">
        <v>1371</v>
      </c>
      <c r="X8459" t="s">
        <v>1428</v>
      </c>
    </row>
    <row r="8460" spans="1:24" x14ac:dyDescent="0.3">
      <c r="A8460">
        <v>11094</v>
      </c>
      <c r="B8460" s="15" t="s">
        <v>896</v>
      </c>
      <c r="C8460" t="str">
        <f>_xlfn.XLOOKUP($B8460, STANDARDS!$A:$A, STANDARDS!$B:$B,,0,2)</f>
        <v>Tinnaya Fm</v>
      </c>
      <c r="D8460" t="s">
        <v>1057</v>
      </c>
      <c r="E8460" t="s">
        <v>1211</v>
      </c>
      <c r="J8460" s="13">
        <v>550</v>
      </c>
      <c r="K8460" s="13">
        <v>9</v>
      </c>
      <c r="L8460" s="16" t="s">
        <v>1309</v>
      </c>
      <c r="M8460" t="s">
        <v>1335</v>
      </c>
      <c r="P8460" t="s">
        <v>243</v>
      </c>
      <c r="Q8460">
        <v>-3.1</v>
      </c>
      <c r="V8460">
        <v>1</v>
      </c>
      <c r="W8460" t="s">
        <v>1371</v>
      </c>
      <c r="X8460" t="s">
        <v>1428</v>
      </c>
    </row>
    <row r="8461" spans="1:24" x14ac:dyDescent="0.3">
      <c r="A8461">
        <v>11095</v>
      </c>
      <c r="B8461" s="15" t="s">
        <v>896</v>
      </c>
      <c r="C8461" t="str">
        <f>_xlfn.XLOOKUP($B8461, STANDARDS!$A:$A, STANDARDS!$B:$B,,0,2)</f>
        <v>Tinnaya Fm</v>
      </c>
      <c r="D8461" t="s">
        <v>1057</v>
      </c>
      <c r="E8461" t="s">
        <v>1211</v>
      </c>
      <c r="J8461" s="13">
        <v>550</v>
      </c>
      <c r="K8461" s="13">
        <v>9</v>
      </c>
      <c r="L8461" s="16" t="s">
        <v>1309</v>
      </c>
      <c r="M8461" t="s">
        <v>1335</v>
      </c>
      <c r="P8461" t="s">
        <v>243</v>
      </c>
      <c r="Q8461">
        <v>-2.7</v>
      </c>
      <c r="V8461">
        <v>1</v>
      </c>
      <c r="W8461" t="s">
        <v>1371</v>
      </c>
      <c r="X8461" t="s">
        <v>1428</v>
      </c>
    </row>
    <row r="8462" spans="1:24" x14ac:dyDescent="0.3">
      <c r="A8462">
        <v>11096</v>
      </c>
      <c r="B8462" s="15" t="s">
        <v>897</v>
      </c>
      <c r="C8462" t="str">
        <f>_xlfn.XLOOKUP($B8462, STANDARDS!$A:$A, STANDARDS!$B:$B,,0,2)</f>
        <v>Tinnaya Fm</v>
      </c>
      <c r="D8462" t="s">
        <v>1057</v>
      </c>
      <c r="E8462" t="s">
        <v>1211</v>
      </c>
      <c r="J8462" s="13">
        <v>550</v>
      </c>
      <c r="K8462" s="13">
        <v>9</v>
      </c>
      <c r="L8462" s="16" t="s">
        <v>1309</v>
      </c>
      <c r="M8462" t="s">
        <v>1335</v>
      </c>
      <c r="P8462" t="s">
        <v>243</v>
      </c>
      <c r="Q8462">
        <v>-0.9</v>
      </c>
      <c r="S8462">
        <v>-17.100000000000001</v>
      </c>
      <c r="U8462" t="s">
        <v>245</v>
      </c>
      <c r="V8462">
        <v>1</v>
      </c>
      <c r="W8462" t="s">
        <v>1371</v>
      </c>
      <c r="X8462" t="s">
        <v>1428</v>
      </c>
    </row>
    <row r="8463" spans="1:24" x14ac:dyDescent="0.3">
      <c r="A8463">
        <v>11097</v>
      </c>
      <c r="B8463" s="15" t="s">
        <v>897</v>
      </c>
      <c r="C8463" t="str">
        <f>_xlfn.XLOOKUP($B8463, STANDARDS!$A:$A, STANDARDS!$B:$B,,0,2)</f>
        <v>Tinnaya Fm</v>
      </c>
      <c r="D8463" t="s">
        <v>1057</v>
      </c>
      <c r="E8463" t="s">
        <v>1211</v>
      </c>
      <c r="J8463" s="13">
        <v>550</v>
      </c>
      <c r="K8463" s="13">
        <v>9</v>
      </c>
      <c r="L8463" s="16" t="s">
        <v>1309</v>
      </c>
      <c r="M8463" t="s">
        <v>1335</v>
      </c>
      <c r="P8463" t="s">
        <v>243</v>
      </c>
      <c r="Q8463">
        <v>-4.8</v>
      </c>
      <c r="S8463">
        <v>-24.6</v>
      </c>
      <c r="U8463" t="s">
        <v>245</v>
      </c>
      <c r="V8463">
        <v>1</v>
      </c>
      <c r="W8463" t="s">
        <v>1371</v>
      </c>
      <c r="X8463" t="s">
        <v>1428</v>
      </c>
    </row>
    <row r="8464" spans="1:24" x14ac:dyDescent="0.3">
      <c r="A8464">
        <v>11098</v>
      </c>
      <c r="B8464" s="15" t="s">
        <v>897</v>
      </c>
      <c r="C8464" t="str">
        <f>_xlfn.XLOOKUP($B8464, STANDARDS!$A:$A, STANDARDS!$B:$B,,0,2)</f>
        <v>Tinnaya Fm</v>
      </c>
      <c r="D8464" t="s">
        <v>1057</v>
      </c>
      <c r="E8464" t="s">
        <v>1211</v>
      </c>
      <c r="J8464" s="13">
        <v>550</v>
      </c>
      <c r="K8464" s="13">
        <v>9</v>
      </c>
      <c r="L8464" s="16" t="s">
        <v>1309</v>
      </c>
      <c r="M8464" t="s">
        <v>1335</v>
      </c>
      <c r="P8464" t="s">
        <v>243</v>
      </c>
      <c r="Q8464">
        <v>-4.5</v>
      </c>
      <c r="S8464">
        <v>-17.600000000000001</v>
      </c>
      <c r="U8464" t="s">
        <v>245</v>
      </c>
      <c r="V8464">
        <v>1</v>
      </c>
      <c r="W8464" t="s">
        <v>1371</v>
      </c>
      <c r="X8464" t="s">
        <v>1428</v>
      </c>
    </row>
    <row r="8465" spans="1:24" x14ac:dyDescent="0.3">
      <c r="A8465">
        <v>11099</v>
      </c>
      <c r="B8465" s="15" t="s">
        <v>897</v>
      </c>
      <c r="C8465" t="str">
        <f>_xlfn.XLOOKUP($B8465, STANDARDS!$A:$A, STANDARDS!$B:$B,,0,2)</f>
        <v>Tinnaya Fm</v>
      </c>
      <c r="D8465" t="s">
        <v>1057</v>
      </c>
      <c r="E8465" t="s">
        <v>1211</v>
      </c>
      <c r="J8465" s="13">
        <v>550</v>
      </c>
      <c r="K8465" s="13">
        <v>9</v>
      </c>
      <c r="L8465" s="16" t="s">
        <v>1309</v>
      </c>
      <c r="M8465" t="s">
        <v>1335</v>
      </c>
      <c r="P8465" t="s">
        <v>243</v>
      </c>
      <c r="Q8465">
        <v>-2.9</v>
      </c>
      <c r="S8465">
        <v>-14.7</v>
      </c>
      <c r="U8465" t="s">
        <v>245</v>
      </c>
      <c r="V8465">
        <v>1</v>
      </c>
      <c r="W8465" t="s">
        <v>1371</v>
      </c>
      <c r="X8465" t="s">
        <v>1428</v>
      </c>
    </row>
    <row r="8466" spans="1:24" x14ac:dyDescent="0.3">
      <c r="A8466">
        <v>11100</v>
      </c>
      <c r="B8466" s="15" t="s">
        <v>897</v>
      </c>
      <c r="C8466" t="str">
        <f>_xlfn.XLOOKUP($B8466, STANDARDS!$A:$A, STANDARDS!$B:$B,,0,2)</f>
        <v>Tinnaya Fm</v>
      </c>
      <c r="D8466" t="s">
        <v>1057</v>
      </c>
      <c r="E8466" t="s">
        <v>1211</v>
      </c>
      <c r="J8466" s="13">
        <v>550</v>
      </c>
      <c r="K8466" s="13">
        <v>9</v>
      </c>
      <c r="L8466" s="16" t="s">
        <v>1309</v>
      </c>
      <c r="M8466" t="s">
        <v>1335</v>
      </c>
      <c r="P8466" t="s">
        <v>243</v>
      </c>
      <c r="Q8466">
        <v>-2.6</v>
      </c>
      <c r="S8466">
        <v>-16.2</v>
      </c>
      <c r="U8466" t="s">
        <v>245</v>
      </c>
      <c r="V8466">
        <v>1</v>
      </c>
      <c r="W8466" t="s">
        <v>1371</v>
      </c>
      <c r="X8466" t="s">
        <v>1428</v>
      </c>
    </row>
    <row r="8467" spans="1:24" x14ac:dyDescent="0.3">
      <c r="A8467">
        <v>11101</v>
      </c>
      <c r="B8467" s="15" t="s">
        <v>896</v>
      </c>
      <c r="C8467" t="str">
        <f>_xlfn.XLOOKUP($B8467, STANDARDS!$A:$A, STANDARDS!$B:$B,,0,2)</f>
        <v>Tinnaya Fm</v>
      </c>
      <c r="D8467" t="s">
        <v>1057</v>
      </c>
      <c r="E8467" t="s">
        <v>1211</v>
      </c>
      <c r="J8467" s="13">
        <v>550</v>
      </c>
      <c r="K8467" s="13">
        <v>9</v>
      </c>
      <c r="L8467" s="16" t="s">
        <v>1309</v>
      </c>
      <c r="M8467" t="s">
        <v>1335</v>
      </c>
      <c r="P8467" t="s">
        <v>243</v>
      </c>
      <c r="Q8467">
        <v>-4.7</v>
      </c>
      <c r="S8467">
        <v>-26.7</v>
      </c>
      <c r="U8467" t="s">
        <v>245</v>
      </c>
      <c r="V8467">
        <v>1</v>
      </c>
      <c r="W8467" t="s">
        <v>1371</v>
      </c>
      <c r="X8467" t="s">
        <v>1428</v>
      </c>
    </row>
    <row r="8468" spans="1:24" x14ac:dyDescent="0.3">
      <c r="A8468">
        <v>11102</v>
      </c>
      <c r="B8468" s="15" t="s">
        <v>896</v>
      </c>
      <c r="C8468" t="str">
        <f>_xlfn.XLOOKUP($B8468, STANDARDS!$A:$A, STANDARDS!$B:$B,,0,2)</f>
        <v>Tinnaya Fm</v>
      </c>
      <c r="D8468" t="s">
        <v>1057</v>
      </c>
      <c r="E8468" t="s">
        <v>1211</v>
      </c>
      <c r="J8468" s="13">
        <v>550</v>
      </c>
      <c r="K8468" s="13">
        <v>9</v>
      </c>
      <c r="L8468" s="16" t="s">
        <v>1309</v>
      </c>
      <c r="M8468" t="s">
        <v>1335</v>
      </c>
      <c r="P8468" t="s">
        <v>243</v>
      </c>
      <c r="Q8468">
        <v>-4.3</v>
      </c>
      <c r="V8468">
        <v>1</v>
      </c>
      <c r="W8468" t="s">
        <v>1371</v>
      </c>
      <c r="X8468" t="s">
        <v>1428</v>
      </c>
    </row>
    <row r="8469" spans="1:24" x14ac:dyDescent="0.3">
      <c r="A8469">
        <v>11103</v>
      </c>
      <c r="B8469" s="15" t="s">
        <v>896</v>
      </c>
      <c r="C8469" t="str">
        <f>_xlfn.XLOOKUP($B8469, STANDARDS!$A:$A, STANDARDS!$B:$B,,0,2)</f>
        <v>Tinnaya Fm</v>
      </c>
      <c r="D8469" t="s">
        <v>1057</v>
      </c>
      <c r="E8469" t="s">
        <v>1211</v>
      </c>
      <c r="J8469" s="13">
        <v>550</v>
      </c>
      <c r="K8469" s="13">
        <v>9</v>
      </c>
      <c r="L8469" s="16" t="s">
        <v>1309</v>
      </c>
      <c r="M8469" t="s">
        <v>1335</v>
      </c>
      <c r="P8469" t="s">
        <v>243</v>
      </c>
      <c r="Q8469">
        <v>-7.8</v>
      </c>
      <c r="V8469">
        <v>1</v>
      </c>
      <c r="W8469" t="s">
        <v>1371</v>
      </c>
      <c r="X8469" t="s">
        <v>1428</v>
      </c>
    </row>
    <row r="8470" spans="1:24" x14ac:dyDescent="0.3">
      <c r="A8470">
        <v>11104</v>
      </c>
      <c r="B8470" s="15" t="s">
        <v>896</v>
      </c>
      <c r="C8470" t="str">
        <f>_xlfn.XLOOKUP($B8470, STANDARDS!$A:$A, STANDARDS!$B:$B,,0,2)</f>
        <v>Tinnaya Fm</v>
      </c>
      <c r="D8470" t="s">
        <v>1057</v>
      </c>
      <c r="E8470" t="s">
        <v>1211</v>
      </c>
      <c r="J8470" s="13">
        <v>550</v>
      </c>
      <c r="K8470" s="13">
        <v>9</v>
      </c>
      <c r="L8470" s="16" t="s">
        <v>1309</v>
      </c>
      <c r="M8470" t="s">
        <v>1335</v>
      </c>
      <c r="P8470" t="s">
        <v>243</v>
      </c>
      <c r="Q8470">
        <v>-6</v>
      </c>
      <c r="S8470">
        <v>-26.9</v>
      </c>
      <c r="U8470" t="s">
        <v>245</v>
      </c>
      <c r="V8470">
        <v>1</v>
      </c>
      <c r="W8470" t="s">
        <v>1371</v>
      </c>
      <c r="X8470" t="s">
        <v>1428</v>
      </c>
    </row>
    <row r="8471" spans="1:24" x14ac:dyDescent="0.3">
      <c r="A8471">
        <v>11105</v>
      </c>
      <c r="B8471" s="15" t="s">
        <v>896</v>
      </c>
      <c r="C8471" t="str">
        <f>_xlfn.XLOOKUP($B8471, STANDARDS!$A:$A, STANDARDS!$B:$B,,0,2)</f>
        <v>Tinnaya Fm</v>
      </c>
      <c r="D8471" t="s">
        <v>1057</v>
      </c>
      <c r="E8471" t="s">
        <v>1211</v>
      </c>
      <c r="J8471" s="13">
        <v>550</v>
      </c>
      <c r="K8471" s="13">
        <v>9</v>
      </c>
      <c r="L8471" s="16" t="s">
        <v>1309</v>
      </c>
      <c r="M8471" t="s">
        <v>1335</v>
      </c>
      <c r="P8471" t="s">
        <v>243</v>
      </c>
      <c r="Q8471">
        <v>-6</v>
      </c>
      <c r="V8471">
        <v>1</v>
      </c>
      <c r="W8471" t="s">
        <v>1371</v>
      </c>
      <c r="X8471" t="s">
        <v>1428</v>
      </c>
    </row>
    <row r="8472" spans="1:24" x14ac:dyDescent="0.3">
      <c r="A8472">
        <v>11106</v>
      </c>
      <c r="B8472" s="15" t="s">
        <v>897</v>
      </c>
      <c r="C8472" t="str">
        <f>_xlfn.XLOOKUP($B8472, STANDARDS!$A:$A, STANDARDS!$B:$B,,0,2)</f>
        <v>Tinnaya Fm</v>
      </c>
      <c r="D8472" t="s">
        <v>1057</v>
      </c>
      <c r="E8472" t="s">
        <v>1211</v>
      </c>
      <c r="J8472" s="13">
        <v>550</v>
      </c>
      <c r="K8472" s="13">
        <v>9</v>
      </c>
      <c r="L8472" s="16" t="s">
        <v>1309</v>
      </c>
      <c r="M8472" t="s">
        <v>1335</v>
      </c>
      <c r="P8472" t="s">
        <v>243</v>
      </c>
      <c r="Q8472">
        <v>-3.9</v>
      </c>
      <c r="S8472">
        <v>-24.5</v>
      </c>
      <c r="U8472" t="s">
        <v>245</v>
      </c>
      <c r="V8472">
        <v>1</v>
      </c>
      <c r="W8472" t="s">
        <v>1371</v>
      </c>
      <c r="X8472" t="s">
        <v>1428</v>
      </c>
    </row>
    <row r="8473" spans="1:24" x14ac:dyDescent="0.3">
      <c r="A8473">
        <v>11107</v>
      </c>
      <c r="B8473" s="15" t="s">
        <v>896</v>
      </c>
      <c r="C8473" t="str">
        <f>_xlfn.XLOOKUP($B8473, STANDARDS!$A:$A, STANDARDS!$B:$B,,0,2)</f>
        <v>Tinnaya Fm</v>
      </c>
      <c r="D8473" t="s">
        <v>1057</v>
      </c>
      <c r="E8473" t="s">
        <v>1211</v>
      </c>
      <c r="J8473" s="13">
        <v>550</v>
      </c>
      <c r="K8473" s="13">
        <v>9</v>
      </c>
      <c r="L8473" s="16" t="s">
        <v>1309</v>
      </c>
      <c r="M8473" t="s">
        <v>1335</v>
      </c>
      <c r="P8473" t="s">
        <v>243</v>
      </c>
      <c r="Q8473">
        <v>-2.9</v>
      </c>
      <c r="S8473">
        <v>-24.3</v>
      </c>
      <c r="U8473" t="s">
        <v>245</v>
      </c>
      <c r="V8473">
        <v>1</v>
      </c>
      <c r="W8473" t="s">
        <v>1371</v>
      </c>
      <c r="X8473" t="s">
        <v>1428</v>
      </c>
    </row>
    <row r="8474" spans="1:24" x14ac:dyDescent="0.3">
      <c r="A8474">
        <v>11108</v>
      </c>
      <c r="B8474" s="15" t="s">
        <v>897</v>
      </c>
      <c r="C8474" t="str">
        <f>_xlfn.XLOOKUP($B8474, STANDARDS!$A:$A, STANDARDS!$B:$B,,0,2)</f>
        <v>Tinnaya Fm</v>
      </c>
      <c r="D8474" t="s">
        <v>1057</v>
      </c>
      <c r="E8474" t="s">
        <v>1211</v>
      </c>
      <c r="J8474" s="13">
        <v>550</v>
      </c>
      <c r="K8474" s="13">
        <v>9</v>
      </c>
      <c r="L8474" s="16" t="s">
        <v>1309</v>
      </c>
      <c r="M8474" t="s">
        <v>1335</v>
      </c>
      <c r="P8474" t="s">
        <v>243</v>
      </c>
      <c r="Q8474">
        <v>-2.4</v>
      </c>
      <c r="S8474">
        <v>-15.2</v>
      </c>
      <c r="U8474" t="s">
        <v>245</v>
      </c>
      <c r="V8474">
        <v>1</v>
      </c>
      <c r="W8474" t="s">
        <v>1371</v>
      </c>
      <c r="X8474" t="s">
        <v>1428</v>
      </c>
    </row>
    <row r="8475" spans="1:24" x14ac:dyDescent="0.3">
      <c r="A8475">
        <v>11109</v>
      </c>
      <c r="B8475" s="15" t="s">
        <v>896</v>
      </c>
      <c r="C8475" t="str">
        <f>_xlfn.XLOOKUP($B8475, STANDARDS!$A:$A, STANDARDS!$B:$B,,0,2)</f>
        <v>Tinnaya Fm</v>
      </c>
      <c r="D8475" t="s">
        <v>1057</v>
      </c>
      <c r="E8475" t="s">
        <v>1211</v>
      </c>
      <c r="J8475" s="13">
        <v>550</v>
      </c>
      <c r="K8475" s="13">
        <v>9</v>
      </c>
      <c r="L8475" s="16" t="s">
        <v>1309</v>
      </c>
      <c r="M8475" t="s">
        <v>1335</v>
      </c>
      <c r="P8475" t="s">
        <v>243</v>
      </c>
      <c r="Q8475">
        <v>-6.3</v>
      </c>
      <c r="V8475">
        <v>1</v>
      </c>
      <c r="W8475" t="s">
        <v>1371</v>
      </c>
      <c r="X8475" t="s">
        <v>1428</v>
      </c>
    </row>
    <row r="8476" spans="1:24" x14ac:dyDescent="0.3">
      <c r="A8476">
        <v>11110</v>
      </c>
      <c r="B8476" s="15" t="s">
        <v>897</v>
      </c>
      <c r="C8476" t="str">
        <f>_xlfn.XLOOKUP($B8476, STANDARDS!$A:$A, STANDARDS!$B:$B,,0,2)</f>
        <v>Tinnaya Fm</v>
      </c>
      <c r="D8476" t="s">
        <v>1057</v>
      </c>
      <c r="E8476" t="s">
        <v>1211</v>
      </c>
      <c r="J8476" s="13">
        <v>550</v>
      </c>
      <c r="K8476" s="13">
        <v>9</v>
      </c>
      <c r="L8476" s="16" t="s">
        <v>1309</v>
      </c>
      <c r="M8476" t="s">
        <v>1335</v>
      </c>
      <c r="P8476" t="s">
        <v>243</v>
      </c>
      <c r="Q8476">
        <v>-2.2999999999999998</v>
      </c>
      <c r="S8476">
        <v>-16.600000000000001</v>
      </c>
      <c r="U8476" t="s">
        <v>245</v>
      </c>
      <c r="V8476">
        <v>1</v>
      </c>
      <c r="W8476" t="s">
        <v>1371</v>
      </c>
      <c r="X8476" t="s">
        <v>1428</v>
      </c>
    </row>
    <row r="8477" spans="1:24" x14ac:dyDescent="0.3">
      <c r="A8477">
        <v>11111</v>
      </c>
      <c r="B8477" s="15" t="s">
        <v>897</v>
      </c>
      <c r="C8477" t="str">
        <f>_xlfn.XLOOKUP($B8477, STANDARDS!$A:$A, STANDARDS!$B:$B,,0,2)</f>
        <v>Tinnaya Fm</v>
      </c>
      <c r="D8477" t="s">
        <v>1057</v>
      </c>
      <c r="E8477" t="s">
        <v>1211</v>
      </c>
      <c r="J8477" s="13">
        <v>550</v>
      </c>
      <c r="K8477" s="13">
        <v>9</v>
      </c>
      <c r="L8477" s="16" t="s">
        <v>1309</v>
      </c>
      <c r="M8477" t="s">
        <v>1335</v>
      </c>
      <c r="P8477" t="s">
        <v>243</v>
      </c>
      <c r="Q8477">
        <v>-0.2</v>
      </c>
      <c r="S8477">
        <v>-13.9</v>
      </c>
      <c r="U8477" t="s">
        <v>245</v>
      </c>
      <c r="V8477">
        <v>1</v>
      </c>
      <c r="W8477" t="s">
        <v>1371</v>
      </c>
      <c r="X8477" t="s">
        <v>1428</v>
      </c>
    </row>
    <row r="8478" spans="1:24" x14ac:dyDescent="0.3">
      <c r="A8478">
        <v>11112</v>
      </c>
      <c r="B8478" s="15" t="s">
        <v>896</v>
      </c>
      <c r="C8478" t="str">
        <f>_xlfn.XLOOKUP($B8478, STANDARDS!$A:$A, STANDARDS!$B:$B,,0,2)</f>
        <v>Tinnaya Fm</v>
      </c>
      <c r="D8478" t="s">
        <v>1057</v>
      </c>
      <c r="E8478" t="s">
        <v>1211</v>
      </c>
      <c r="J8478" s="13">
        <v>550</v>
      </c>
      <c r="K8478" s="13">
        <v>9</v>
      </c>
      <c r="L8478" s="16" t="s">
        <v>1309</v>
      </c>
      <c r="M8478" t="s">
        <v>1335</v>
      </c>
      <c r="P8478" t="s">
        <v>243</v>
      </c>
      <c r="Q8478">
        <v>-2.7</v>
      </c>
      <c r="V8478">
        <v>1</v>
      </c>
      <c r="W8478" t="s">
        <v>1371</v>
      </c>
      <c r="X8478" t="s">
        <v>1428</v>
      </c>
    </row>
    <row r="8479" spans="1:24" x14ac:dyDescent="0.3">
      <c r="A8479">
        <v>11113</v>
      </c>
      <c r="B8479" s="15" t="s">
        <v>896</v>
      </c>
      <c r="C8479" t="str">
        <f>_xlfn.XLOOKUP($B8479, STANDARDS!$A:$A, STANDARDS!$B:$B,,0,2)</f>
        <v>Tinnaya Fm</v>
      </c>
      <c r="D8479" t="s">
        <v>1057</v>
      </c>
      <c r="E8479" t="s">
        <v>1211</v>
      </c>
      <c r="J8479" s="13">
        <v>550</v>
      </c>
      <c r="K8479" s="13">
        <v>9</v>
      </c>
      <c r="L8479" s="16" t="s">
        <v>1309</v>
      </c>
      <c r="M8479" t="s">
        <v>1335</v>
      </c>
      <c r="P8479" t="s">
        <v>243</v>
      </c>
      <c r="Q8479">
        <v>-3.8</v>
      </c>
      <c r="S8479">
        <v>-24.4</v>
      </c>
      <c r="U8479" t="s">
        <v>245</v>
      </c>
      <c r="V8479">
        <v>1</v>
      </c>
      <c r="W8479" t="s">
        <v>1371</v>
      </c>
      <c r="X8479" t="s">
        <v>1428</v>
      </c>
    </row>
    <row r="8480" spans="1:24" x14ac:dyDescent="0.3">
      <c r="A8480">
        <v>11114</v>
      </c>
      <c r="B8480" s="15" t="s">
        <v>897</v>
      </c>
      <c r="C8480" t="str">
        <f>_xlfn.XLOOKUP($B8480, STANDARDS!$A:$A, STANDARDS!$B:$B,,0,2)</f>
        <v>Tinnaya Fm</v>
      </c>
      <c r="D8480" t="s">
        <v>1057</v>
      </c>
      <c r="E8480" t="s">
        <v>1211</v>
      </c>
      <c r="J8480" s="13">
        <v>550</v>
      </c>
      <c r="K8480" s="13">
        <v>9</v>
      </c>
      <c r="L8480" s="16" t="s">
        <v>1309</v>
      </c>
      <c r="M8480" t="s">
        <v>1335</v>
      </c>
      <c r="P8480" t="s">
        <v>243</v>
      </c>
      <c r="Q8480">
        <v>-0.9</v>
      </c>
      <c r="S8480">
        <v>-12.6</v>
      </c>
      <c r="U8480" t="s">
        <v>245</v>
      </c>
      <c r="V8480">
        <v>1</v>
      </c>
      <c r="W8480" t="s">
        <v>1371</v>
      </c>
      <c r="X8480" t="s">
        <v>1428</v>
      </c>
    </row>
    <row r="8481" spans="1:24" x14ac:dyDescent="0.3">
      <c r="A8481">
        <v>11115</v>
      </c>
      <c r="B8481" s="15" t="s">
        <v>897</v>
      </c>
      <c r="C8481" t="str">
        <f>_xlfn.XLOOKUP($B8481, STANDARDS!$A:$A, STANDARDS!$B:$B,,0,2)</f>
        <v>Tinnaya Fm</v>
      </c>
      <c r="D8481" t="s">
        <v>1057</v>
      </c>
      <c r="E8481" t="s">
        <v>1211</v>
      </c>
      <c r="J8481" s="13">
        <v>550</v>
      </c>
      <c r="K8481" s="13">
        <v>9</v>
      </c>
      <c r="L8481" s="16" t="s">
        <v>1309</v>
      </c>
      <c r="M8481" t="s">
        <v>1335</v>
      </c>
      <c r="P8481" t="s">
        <v>243</v>
      </c>
      <c r="Q8481">
        <v>-2</v>
      </c>
      <c r="S8481">
        <v>-24.5</v>
      </c>
      <c r="U8481" t="s">
        <v>245</v>
      </c>
      <c r="V8481">
        <v>1</v>
      </c>
      <c r="W8481" t="s">
        <v>1371</v>
      </c>
      <c r="X8481" t="s">
        <v>1428</v>
      </c>
    </row>
    <row r="8482" spans="1:24" x14ac:dyDescent="0.3">
      <c r="A8482">
        <v>11116</v>
      </c>
      <c r="B8482" s="15" t="s">
        <v>896</v>
      </c>
      <c r="C8482" t="str">
        <f>_xlfn.XLOOKUP($B8482, STANDARDS!$A:$A, STANDARDS!$B:$B,,0,2)</f>
        <v>Tinnaya Fm</v>
      </c>
      <c r="D8482" t="s">
        <v>1057</v>
      </c>
      <c r="E8482" t="s">
        <v>1211</v>
      </c>
      <c r="J8482" s="13">
        <v>550</v>
      </c>
      <c r="K8482" s="13">
        <v>9</v>
      </c>
      <c r="L8482" s="16" t="s">
        <v>1309</v>
      </c>
      <c r="M8482" t="s">
        <v>1335</v>
      </c>
      <c r="P8482" t="s">
        <v>243</v>
      </c>
      <c r="Q8482">
        <v>-5.9</v>
      </c>
      <c r="S8482">
        <v>-26.9</v>
      </c>
      <c r="U8482" t="s">
        <v>245</v>
      </c>
      <c r="V8482">
        <v>1</v>
      </c>
      <c r="W8482" t="s">
        <v>1371</v>
      </c>
      <c r="X8482" t="s">
        <v>1428</v>
      </c>
    </row>
    <row r="8483" spans="1:24" x14ac:dyDescent="0.3">
      <c r="A8483">
        <v>11117</v>
      </c>
      <c r="B8483" s="15" t="s">
        <v>897</v>
      </c>
      <c r="C8483" t="str">
        <f>_xlfn.XLOOKUP($B8483, STANDARDS!$A:$A, STANDARDS!$B:$B,,0,2)</f>
        <v>Tinnaya Fm</v>
      </c>
      <c r="D8483" t="s">
        <v>1057</v>
      </c>
      <c r="E8483" t="s">
        <v>1211</v>
      </c>
      <c r="J8483" s="13">
        <v>550</v>
      </c>
      <c r="K8483" s="13">
        <v>9</v>
      </c>
      <c r="L8483" s="16" t="s">
        <v>1309</v>
      </c>
      <c r="M8483" t="s">
        <v>1335</v>
      </c>
      <c r="P8483" t="s">
        <v>243</v>
      </c>
      <c r="Q8483">
        <v>-2.9</v>
      </c>
      <c r="S8483">
        <v>-12.5</v>
      </c>
      <c r="U8483" t="s">
        <v>245</v>
      </c>
      <c r="V8483">
        <v>1</v>
      </c>
      <c r="W8483" t="s">
        <v>1371</v>
      </c>
      <c r="X8483" t="s">
        <v>1428</v>
      </c>
    </row>
    <row r="8484" spans="1:24" x14ac:dyDescent="0.3">
      <c r="A8484">
        <v>11118</v>
      </c>
      <c r="B8484" s="15" t="s">
        <v>897</v>
      </c>
      <c r="C8484" t="str">
        <f>_xlfn.XLOOKUP($B8484, STANDARDS!$A:$A, STANDARDS!$B:$B,,0,2)</f>
        <v>Tinnaya Fm</v>
      </c>
      <c r="D8484" t="s">
        <v>1057</v>
      </c>
      <c r="E8484" t="s">
        <v>1211</v>
      </c>
      <c r="J8484" s="13">
        <v>550</v>
      </c>
      <c r="K8484" s="13">
        <v>9</v>
      </c>
      <c r="L8484" s="16" t="s">
        <v>1309</v>
      </c>
      <c r="M8484" t="s">
        <v>1335</v>
      </c>
      <c r="P8484" t="s">
        <v>243</v>
      </c>
      <c r="Q8484">
        <v>-1.2</v>
      </c>
      <c r="S8484">
        <v>-13.8</v>
      </c>
      <c r="U8484" t="s">
        <v>245</v>
      </c>
      <c r="V8484">
        <v>1</v>
      </c>
      <c r="W8484" t="s">
        <v>1371</v>
      </c>
      <c r="X8484" t="s">
        <v>1428</v>
      </c>
    </row>
    <row r="8485" spans="1:24" x14ac:dyDescent="0.3">
      <c r="A8485">
        <v>11119</v>
      </c>
      <c r="B8485" s="15" t="s">
        <v>896</v>
      </c>
      <c r="C8485" t="str">
        <f>_xlfn.XLOOKUP($B8485, STANDARDS!$A:$A, STANDARDS!$B:$B,,0,2)</f>
        <v>Tinnaya Fm</v>
      </c>
      <c r="D8485" t="s">
        <v>1057</v>
      </c>
      <c r="E8485" t="s">
        <v>1211</v>
      </c>
      <c r="J8485" s="13">
        <v>550</v>
      </c>
      <c r="K8485" s="13">
        <v>9</v>
      </c>
      <c r="L8485" s="16" t="s">
        <v>1309</v>
      </c>
      <c r="M8485" t="s">
        <v>1335</v>
      </c>
      <c r="P8485" t="s">
        <v>243</v>
      </c>
      <c r="Q8485">
        <v>-7.3</v>
      </c>
      <c r="S8485">
        <v>-27.1</v>
      </c>
      <c r="U8485" t="s">
        <v>245</v>
      </c>
      <c r="V8485">
        <v>1</v>
      </c>
      <c r="W8485" t="s">
        <v>1371</v>
      </c>
      <c r="X8485" t="s">
        <v>1428</v>
      </c>
    </row>
    <row r="8486" spans="1:24" x14ac:dyDescent="0.3">
      <c r="A8486">
        <v>11120</v>
      </c>
      <c r="B8486" s="15" t="s">
        <v>896</v>
      </c>
      <c r="C8486" t="str">
        <f>_xlfn.XLOOKUP($B8486, STANDARDS!$A:$A, STANDARDS!$B:$B,,0,2)</f>
        <v>Tinnaya Fm</v>
      </c>
      <c r="D8486" t="s">
        <v>1057</v>
      </c>
      <c r="E8486" t="s">
        <v>1211</v>
      </c>
      <c r="J8486" s="13">
        <v>550</v>
      </c>
      <c r="K8486" s="13">
        <v>9</v>
      </c>
      <c r="L8486" s="16" t="s">
        <v>1309</v>
      </c>
      <c r="M8486" t="s">
        <v>1335</v>
      </c>
      <c r="P8486" t="s">
        <v>243</v>
      </c>
      <c r="Q8486">
        <v>-3.3</v>
      </c>
      <c r="V8486">
        <v>1</v>
      </c>
      <c r="W8486" t="s">
        <v>1371</v>
      </c>
      <c r="X8486" t="s">
        <v>1428</v>
      </c>
    </row>
    <row r="8487" spans="1:24" x14ac:dyDescent="0.3">
      <c r="A8487">
        <v>11121</v>
      </c>
      <c r="B8487" s="15" t="s">
        <v>897</v>
      </c>
      <c r="C8487" t="str">
        <f>_xlfn.XLOOKUP($B8487, STANDARDS!$A:$A, STANDARDS!$B:$B,,0,2)</f>
        <v>Tinnaya Fm</v>
      </c>
      <c r="D8487" t="s">
        <v>1057</v>
      </c>
      <c r="E8487" t="s">
        <v>1211</v>
      </c>
      <c r="J8487" s="13">
        <v>550</v>
      </c>
      <c r="K8487" s="13">
        <v>9</v>
      </c>
      <c r="L8487" s="16" t="s">
        <v>1309</v>
      </c>
      <c r="M8487" t="s">
        <v>1335</v>
      </c>
      <c r="P8487" t="s">
        <v>243</v>
      </c>
      <c r="Q8487">
        <v>-1.1000000000000001</v>
      </c>
      <c r="S8487">
        <v>-16.399999999999999</v>
      </c>
      <c r="U8487" t="s">
        <v>245</v>
      </c>
      <c r="V8487">
        <v>1</v>
      </c>
      <c r="W8487" t="s">
        <v>1371</v>
      </c>
      <c r="X8487" t="s">
        <v>1428</v>
      </c>
    </row>
    <row r="8488" spans="1:24" x14ac:dyDescent="0.3">
      <c r="A8488">
        <v>11122</v>
      </c>
      <c r="B8488" s="15" t="s">
        <v>896</v>
      </c>
      <c r="C8488" t="str">
        <f>_xlfn.XLOOKUP($B8488, STANDARDS!$A:$A, STANDARDS!$B:$B,,0,2)</f>
        <v>Tinnaya Fm</v>
      </c>
      <c r="D8488" t="s">
        <v>1057</v>
      </c>
      <c r="E8488" t="s">
        <v>1211</v>
      </c>
      <c r="J8488" s="13">
        <v>550</v>
      </c>
      <c r="K8488" s="13">
        <v>9</v>
      </c>
      <c r="L8488" s="16" t="s">
        <v>1309</v>
      </c>
      <c r="M8488" t="s">
        <v>1335</v>
      </c>
      <c r="P8488" t="s">
        <v>243</v>
      </c>
      <c r="Q8488">
        <v>-3.9</v>
      </c>
      <c r="V8488">
        <v>1</v>
      </c>
      <c r="W8488" t="s">
        <v>1371</v>
      </c>
      <c r="X8488" t="s">
        <v>1428</v>
      </c>
    </row>
    <row r="8489" spans="1:24" x14ac:dyDescent="0.3">
      <c r="A8489">
        <v>11123</v>
      </c>
      <c r="B8489" s="15" t="s">
        <v>897</v>
      </c>
      <c r="C8489" t="str">
        <f>_xlfn.XLOOKUP($B8489, STANDARDS!$A:$A, STANDARDS!$B:$B,,0,2)</f>
        <v>Tinnaya Fm</v>
      </c>
      <c r="D8489" t="s">
        <v>1057</v>
      </c>
      <c r="E8489" t="s">
        <v>1211</v>
      </c>
      <c r="J8489" s="13">
        <v>550</v>
      </c>
      <c r="K8489" s="13">
        <v>9</v>
      </c>
      <c r="L8489" s="16" t="s">
        <v>1309</v>
      </c>
      <c r="M8489" t="s">
        <v>1335</v>
      </c>
      <c r="P8489" t="s">
        <v>243</v>
      </c>
      <c r="Q8489">
        <v>-0.2</v>
      </c>
      <c r="S8489">
        <v>-14.4</v>
      </c>
      <c r="U8489" t="s">
        <v>245</v>
      </c>
      <c r="V8489">
        <v>1</v>
      </c>
      <c r="W8489" t="s">
        <v>1371</v>
      </c>
      <c r="X8489" t="s">
        <v>1428</v>
      </c>
    </row>
    <row r="8490" spans="1:24" x14ac:dyDescent="0.3">
      <c r="A8490">
        <v>11124</v>
      </c>
      <c r="B8490" s="15" t="s">
        <v>896</v>
      </c>
      <c r="C8490" t="str">
        <f>_xlfn.XLOOKUP($B8490, STANDARDS!$A:$A, STANDARDS!$B:$B,,0,2)</f>
        <v>Tinnaya Fm</v>
      </c>
      <c r="D8490" t="s">
        <v>1057</v>
      </c>
      <c r="E8490" t="s">
        <v>1211</v>
      </c>
      <c r="J8490" s="13">
        <v>550</v>
      </c>
      <c r="K8490" s="13">
        <v>9</v>
      </c>
      <c r="L8490" s="16" t="s">
        <v>1309</v>
      </c>
      <c r="M8490" t="s">
        <v>1335</v>
      </c>
      <c r="P8490" t="s">
        <v>243</v>
      </c>
      <c r="Q8490">
        <v>-3.6</v>
      </c>
      <c r="V8490">
        <v>1</v>
      </c>
      <c r="W8490" t="s">
        <v>1371</v>
      </c>
      <c r="X8490" t="s">
        <v>1428</v>
      </c>
    </row>
    <row r="8491" spans="1:24" x14ac:dyDescent="0.3">
      <c r="A8491">
        <v>11125</v>
      </c>
      <c r="B8491" s="15" t="s">
        <v>896</v>
      </c>
      <c r="C8491" t="str">
        <f>_xlfn.XLOOKUP($B8491, STANDARDS!$A:$A, STANDARDS!$B:$B,,0,2)</f>
        <v>Tinnaya Fm</v>
      </c>
      <c r="D8491" t="s">
        <v>1057</v>
      </c>
      <c r="E8491" t="s">
        <v>1211</v>
      </c>
      <c r="J8491" s="13">
        <v>550</v>
      </c>
      <c r="K8491" s="13">
        <v>9</v>
      </c>
      <c r="L8491" s="16" t="s">
        <v>1309</v>
      </c>
      <c r="M8491" t="s">
        <v>1335</v>
      </c>
      <c r="P8491" t="s">
        <v>243</v>
      </c>
      <c r="Q8491">
        <v>-8.9</v>
      </c>
      <c r="S8491">
        <v>-26.9</v>
      </c>
      <c r="U8491" t="s">
        <v>245</v>
      </c>
      <c r="V8491">
        <v>1</v>
      </c>
      <c r="W8491" t="s">
        <v>1371</v>
      </c>
      <c r="X8491" t="s">
        <v>1428</v>
      </c>
    </row>
    <row r="8492" spans="1:24" x14ac:dyDescent="0.3">
      <c r="A8492">
        <v>11126</v>
      </c>
      <c r="B8492" s="15" t="s">
        <v>897</v>
      </c>
      <c r="C8492" t="str">
        <f>_xlfn.XLOOKUP($B8492, STANDARDS!$A:$A, STANDARDS!$B:$B,,0,2)</f>
        <v>Tinnaya Fm</v>
      </c>
      <c r="D8492" t="s">
        <v>1057</v>
      </c>
      <c r="E8492" t="s">
        <v>1211</v>
      </c>
      <c r="J8492" s="13">
        <v>550</v>
      </c>
      <c r="K8492" s="13">
        <v>9</v>
      </c>
      <c r="L8492" s="16" t="s">
        <v>1309</v>
      </c>
      <c r="M8492" t="s">
        <v>1335</v>
      </c>
      <c r="P8492" t="s">
        <v>243</v>
      </c>
      <c r="Q8492">
        <v>-1.6</v>
      </c>
      <c r="S8492">
        <v>-14.1</v>
      </c>
      <c r="U8492" t="s">
        <v>245</v>
      </c>
      <c r="V8492">
        <v>1</v>
      </c>
      <c r="W8492" t="s">
        <v>1371</v>
      </c>
      <c r="X8492" t="s">
        <v>1428</v>
      </c>
    </row>
    <row r="8493" spans="1:24" x14ac:dyDescent="0.3">
      <c r="A8493">
        <v>11127</v>
      </c>
      <c r="B8493" s="15" t="s">
        <v>896</v>
      </c>
      <c r="C8493" t="str">
        <f>_xlfn.XLOOKUP($B8493, STANDARDS!$A:$A, STANDARDS!$B:$B,,0,2)</f>
        <v>Tinnaya Fm</v>
      </c>
      <c r="D8493" t="s">
        <v>1057</v>
      </c>
      <c r="E8493" t="s">
        <v>1211</v>
      </c>
      <c r="J8493" s="13">
        <v>550</v>
      </c>
      <c r="K8493" s="13">
        <v>9</v>
      </c>
      <c r="L8493" s="16" t="s">
        <v>1309</v>
      </c>
      <c r="M8493" t="s">
        <v>1335</v>
      </c>
      <c r="P8493" t="s">
        <v>243</v>
      </c>
      <c r="Q8493">
        <v>-6</v>
      </c>
      <c r="V8493">
        <v>1</v>
      </c>
      <c r="W8493" t="s">
        <v>1371</v>
      </c>
      <c r="X8493" t="s">
        <v>1428</v>
      </c>
    </row>
    <row r="8494" spans="1:24" x14ac:dyDescent="0.3">
      <c r="A8494">
        <v>11128</v>
      </c>
      <c r="B8494" s="15" t="s">
        <v>896</v>
      </c>
      <c r="C8494" t="str">
        <f>_xlfn.XLOOKUP($B8494, STANDARDS!$A:$A, STANDARDS!$B:$B,,0,2)</f>
        <v>Tinnaya Fm</v>
      </c>
      <c r="D8494" t="s">
        <v>1057</v>
      </c>
      <c r="E8494" t="s">
        <v>1211</v>
      </c>
      <c r="J8494" s="13">
        <v>550</v>
      </c>
      <c r="K8494" s="13">
        <v>9</v>
      </c>
      <c r="L8494" s="16" t="s">
        <v>1309</v>
      </c>
      <c r="M8494" t="s">
        <v>1335</v>
      </c>
      <c r="P8494" t="s">
        <v>243</v>
      </c>
      <c r="Q8494">
        <v>-7.9</v>
      </c>
      <c r="S8494">
        <v>-24.5</v>
      </c>
      <c r="U8494" t="s">
        <v>245</v>
      </c>
      <c r="V8494">
        <v>1</v>
      </c>
      <c r="W8494" t="s">
        <v>1371</v>
      </c>
      <c r="X8494" t="s">
        <v>1428</v>
      </c>
    </row>
    <row r="8495" spans="1:24" x14ac:dyDescent="0.3">
      <c r="A8495">
        <v>11129</v>
      </c>
      <c r="B8495" s="15" t="s">
        <v>896</v>
      </c>
      <c r="C8495" t="str">
        <f>_xlfn.XLOOKUP($B8495, STANDARDS!$A:$A, STANDARDS!$B:$B,,0,2)</f>
        <v>Tinnaya Fm</v>
      </c>
      <c r="D8495" t="s">
        <v>1057</v>
      </c>
      <c r="E8495" t="s">
        <v>1211</v>
      </c>
      <c r="J8495" s="13">
        <v>550</v>
      </c>
      <c r="K8495" s="13">
        <v>9</v>
      </c>
      <c r="L8495" s="16" t="s">
        <v>1309</v>
      </c>
      <c r="M8495" t="s">
        <v>1335</v>
      </c>
      <c r="P8495" t="s">
        <v>243</v>
      </c>
      <c r="Q8495">
        <v>-6.1</v>
      </c>
      <c r="S8495">
        <v>-25.1</v>
      </c>
      <c r="U8495" t="s">
        <v>245</v>
      </c>
      <c r="V8495">
        <v>1</v>
      </c>
      <c r="W8495" t="s">
        <v>1371</v>
      </c>
      <c r="X8495" t="s">
        <v>1428</v>
      </c>
    </row>
    <row r="8496" spans="1:24" x14ac:dyDescent="0.3">
      <c r="A8496">
        <v>11130</v>
      </c>
      <c r="B8496" s="15" t="s">
        <v>896</v>
      </c>
      <c r="C8496" t="str">
        <f>_xlfn.XLOOKUP($B8496, STANDARDS!$A:$A, STANDARDS!$B:$B,,0,2)</f>
        <v>Tinnaya Fm</v>
      </c>
      <c r="D8496" t="s">
        <v>1057</v>
      </c>
      <c r="E8496" t="s">
        <v>1211</v>
      </c>
      <c r="J8496" s="13">
        <v>550</v>
      </c>
      <c r="K8496" s="13">
        <v>9</v>
      </c>
      <c r="L8496" s="16" t="s">
        <v>1309</v>
      </c>
      <c r="M8496" t="s">
        <v>1335</v>
      </c>
      <c r="P8496" t="s">
        <v>243</v>
      </c>
      <c r="Q8496">
        <v>-4.4000000000000004</v>
      </c>
      <c r="V8496">
        <v>1</v>
      </c>
      <c r="W8496" t="s">
        <v>1371</v>
      </c>
      <c r="X8496" t="s">
        <v>1428</v>
      </c>
    </row>
    <row r="8497" spans="1:24" x14ac:dyDescent="0.3">
      <c r="A8497">
        <v>11131</v>
      </c>
      <c r="B8497" s="15" t="s">
        <v>897</v>
      </c>
      <c r="C8497" t="str">
        <f>_xlfn.XLOOKUP($B8497, STANDARDS!$A:$A, STANDARDS!$B:$B,,0,2)</f>
        <v>Tinnaya Fm</v>
      </c>
      <c r="D8497" t="s">
        <v>1057</v>
      </c>
      <c r="E8497" t="s">
        <v>1211</v>
      </c>
      <c r="J8497" s="13">
        <v>550</v>
      </c>
      <c r="K8497" s="13">
        <v>9</v>
      </c>
      <c r="L8497" s="16" t="s">
        <v>1309</v>
      </c>
      <c r="M8497" t="s">
        <v>1335</v>
      </c>
      <c r="P8497" t="s">
        <v>243</v>
      </c>
      <c r="Q8497">
        <v>-1.2</v>
      </c>
      <c r="S8497">
        <v>-16.399999999999999</v>
      </c>
      <c r="U8497" t="s">
        <v>245</v>
      </c>
      <c r="V8497">
        <v>1</v>
      </c>
      <c r="W8497" t="s">
        <v>1371</v>
      </c>
      <c r="X8497" t="s">
        <v>1428</v>
      </c>
    </row>
    <row r="8498" spans="1:24" x14ac:dyDescent="0.3">
      <c r="A8498">
        <v>11132</v>
      </c>
      <c r="B8498" s="15" t="s">
        <v>896</v>
      </c>
      <c r="C8498" t="str">
        <f>_xlfn.XLOOKUP($B8498, STANDARDS!$A:$A, STANDARDS!$B:$B,,0,2)</f>
        <v>Tinnaya Fm</v>
      </c>
      <c r="D8498" t="s">
        <v>1057</v>
      </c>
      <c r="E8498" t="s">
        <v>1211</v>
      </c>
      <c r="J8498" s="13">
        <v>550</v>
      </c>
      <c r="K8498" s="13">
        <v>9</v>
      </c>
      <c r="L8498" s="16" t="s">
        <v>1309</v>
      </c>
      <c r="M8498" t="s">
        <v>1335</v>
      </c>
      <c r="P8498" t="s">
        <v>243</v>
      </c>
      <c r="Q8498">
        <v>-5.6</v>
      </c>
      <c r="V8498">
        <v>1</v>
      </c>
      <c r="W8498" t="s">
        <v>1371</v>
      </c>
      <c r="X8498" t="s">
        <v>1428</v>
      </c>
    </row>
    <row r="8499" spans="1:24" x14ac:dyDescent="0.3">
      <c r="A8499">
        <v>11133</v>
      </c>
      <c r="B8499" s="15" t="s">
        <v>897</v>
      </c>
      <c r="C8499" t="str">
        <f>_xlfn.XLOOKUP($B8499, STANDARDS!$A:$A, STANDARDS!$B:$B,,0,2)</f>
        <v>Tinnaya Fm</v>
      </c>
      <c r="D8499" t="s">
        <v>1057</v>
      </c>
      <c r="E8499" t="s">
        <v>1211</v>
      </c>
      <c r="J8499" s="13">
        <v>550</v>
      </c>
      <c r="K8499" s="13">
        <v>9</v>
      </c>
      <c r="L8499" s="16" t="s">
        <v>1309</v>
      </c>
      <c r="M8499" t="s">
        <v>1335</v>
      </c>
      <c r="P8499" t="s">
        <v>243</v>
      </c>
      <c r="Q8499">
        <v>-3.2</v>
      </c>
      <c r="S8499">
        <v>-14.6</v>
      </c>
      <c r="U8499" t="s">
        <v>245</v>
      </c>
      <c r="V8499">
        <v>1</v>
      </c>
      <c r="W8499" t="s">
        <v>1371</v>
      </c>
      <c r="X8499" t="s">
        <v>1428</v>
      </c>
    </row>
    <row r="8500" spans="1:24" x14ac:dyDescent="0.3">
      <c r="A8500">
        <v>11134</v>
      </c>
      <c r="B8500" s="15" t="s">
        <v>896</v>
      </c>
      <c r="C8500" t="str">
        <f>_xlfn.XLOOKUP($B8500, STANDARDS!$A:$A, STANDARDS!$B:$B,,0,2)</f>
        <v>Tinnaya Fm</v>
      </c>
      <c r="D8500" t="s">
        <v>1057</v>
      </c>
      <c r="E8500" t="s">
        <v>1211</v>
      </c>
      <c r="J8500" s="13">
        <v>550</v>
      </c>
      <c r="K8500" s="13">
        <v>9</v>
      </c>
      <c r="L8500" s="16" t="s">
        <v>1309</v>
      </c>
      <c r="M8500" t="s">
        <v>1335</v>
      </c>
      <c r="P8500" t="s">
        <v>243</v>
      </c>
      <c r="Q8500">
        <v>-5.2</v>
      </c>
      <c r="S8500">
        <v>-27.1</v>
      </c>
      <c r="U8500" t="s">
        <v>245</v>
      </c>
      <c r="V8500">
        <v>1</v>
      </c>
      <c r="W8500" t="s">
        <v>1371</v>
      </c>
      <c r="X8500" t="s">
        <v>1428</v>
      </c>
    </row>
    <row r="8501" spans="1:24" x14ac:dyDescent="0.3">
      <c r="A8501">
        <v>11135</v>
      </c>
      <c r="B8501" s="15" t="s">
        <v>896</v>
      </c>
      <c r="C8501" t="str">
        <f>_xlfn.XLOOKUP($B8501, STANDARDS!$A:$A, STANDARDS!$B:$B,,0,2)</f>
        <v>Tinnaya Fm</v>
      </c>
      <c r="D8501" t="s">
        <v>1057</v>
      </c>
      <c r="E8501" t="s">
        <v>1211</v>
      </c>
      <c r="J8501" s="13">
        <v>550</v>
      </c>
      <c r="K8501" s="13">
        <v>9</v>
      </c>
      <c r="L8501" s="16" t="s">
        <v>1309</v>
      </c>
      <c r="M8501" t="s">
        <v>1335</v>
      </c>
      <c r="P8501" t="s">
        <v>243</v>
      </c>
      <c r="Q8501">
        <v>-4.2</v>
      </c>
      <c r="S8501">
        <v>-25.2</v>
      </c>
      <c r="U8501" t="s">
        <v>245</v>
      </c>
      <c r="V8501">
        <v>1</v>
      </c>
      <c r="W8501" t="s">
        <v>1371</v>
      </c>
      <c r="X8501" t="s">
        <v>1428</v>
      </c>
    </row>
    <row r="8502" spans="1:24" x14ac:dyDescent="0.3">
      <c r="A8502">
        <v>11136</v>
      </c>
      <c r="B8502" s="15" t="s">
        <v>896</v>
      </c>
      <c r="C8502" t="str">
        <f>_xlfn.XLOOKUP($B8502, STANDARDS!$A:$A, STANDARDS!$B:$B,,0,2)</f>
        <v>Tinnaya Fm</v>
      </c>
      <c r="D8502" t="s">
        <v>1057</v>
      </c>
      <c r="E8502" t="s">
        <v>1211</v>
      </c>
      <c r="J8502" s="13">
        <v>550</v>
      </c>
      <c r="K8502" s="13">
        <v>9</v>
      </c>
      <c r="L8502" s="16" t="s">
        <v>1309</v>
      </c>
      <c r="M8502" t="s">
        <v>1335</v>
      </c>
      <c r="P8502" t="s">
        <v>243</v>
      </c>
      <c r="Q8502">
        <v>-3.9</v>
      </c>
      <c r="V8502">
        <v>1</v>
      </c>
      <c r="W8502" t="s">
        <v>1371</v>
      </c>
      <c r="X8502" t="s">
        <v>1428</v>
      </c>
    </row>
    <row r="8503" spans="1:24" x14ac:dyDescent="0.3">
      <c r="A8503">
        <v>11137</v>
      </c>
      <c r="B8503" s="15" t="s">
        <v>897</v>
      </c>
      <c r="C8503" t="str">
        <f>_xlfn.XLOOKUP($B8503, STANDARDS!$A:$A, STANDARDS!$B:$B,,0,2)</f>
        <v>Tinnaya Fm</v>
      </c>
      <c r="D8503" t="s">
        <v>1057</v>
      </c>
      <c r="E8503" t="s">
        <v>1211</v>
      </c>
      <c r="J8503" s="13">
        <v>550</v>
      </c>
      <c r="K8503" s="13">
        <v>9</v>
      </c>
      <c r="L8503" s="16" t="s">
        <v>1309</v>
      </c>
      <c r="M8503" t="s">
        <v>1335</v>
      </c>
      <c r="P8503" t="s">
        <v>243</v>
      </c>
      <c r="Q8503">
        <v>-1.9</v>
      </c>
      <c r="S8503">
        <v>-12.5</v>
      </c>
      <c r="U8503" t="s">
        <v>245</v>
      </c>
      <c r="V8503">
        <v>1</v>
      </c>
      <c r="W8503" t="s">
        <v>1371</v>
      </c>
      <c r="X8503" t="s">
        <v>1428</v>
      </c>
    </row>
    <row r="8504" spans="1:24" x14ac:dyDescent="0.3">
      <c r="A8504">
        <v>11138</v>
      </c>
      <c r="B8504" s="15" t="s">
        <v>896</v>
      </c>
      <c r="C8504" t="str">
        <f>_xlfn.XLOOKUP($B8504, STANDARDS!$A:$A, STANDARDS!$B:$B,,0,2)</f>
        <v>Tinnaya Fm</v>
      </c>
      <c r="D8504" t="s">
        <v>1057</v>
      </c>
      <c r="E8504" t="s">
        <v>1211</v>
      </c>
      <c r="J8504" s="13">
        <v>550</v>
      </c>
      <c r="K8504" s="13">
        <v>9</v>
      </c>
      <c r="L8504" s="16" t="s">
        <v>1309</v>
      </c>
      <c r="M8504" t="s">
        <v>1335</v>
      </c>
      <c r="P8504" t="s">
        <v>243</v>
      </c>
      <c r="Q8504">
        <v>-2.9</v>
      </c>
      <c r="S8504">
        <v>-26.7</v>
      </c>
      <c r="U8504" t="s">
        <v>245</v>
      </c>
      <c r="V8504">
        <v>1</v>
      </c>
      <c r="W8504" t="s">
        <v>1371</v>
      </c>
      <c r="X8504" t="s">
        <v>1428</v>
      </c>
    </row>
    <row r="8505" spans="1:24" x14ac:dyDescent="0.3">
      <c r="A8505">
        <v>11139</v>
      </c>
      <c r="B8505" s="15" t="s">
        <v>896</v>
      </c>
      <c r="C8505" t="str">
        <f>_xlfn.XLOOKUP($B8505, STANDARDS!$A:$A, STANDARDS!$B:$B,,0,2)</f>
        <v>Tinnaya Fm</v>
      </c>
      <c r="D8505" t="s">
        <v>1057</v>
      </c>
      <c r="E8505" t="s">
        <v>1211</v>
      </c>
      <c r="J8505" s="13">
        <v>550</v>
      </c>
      <c r="K8505" s="13">
        <v>9</v>
      </c>
      <c r="L8505" s="16" t="s">
        <v>1309</v>
      </c>
      <c r="M8505" t="s">
        <v>1335</v>
      </c>
      <c r="P8505" t="s">
        <v>243</v>
      </c>
      <c r="Q8505">
        <v>-4.9000000000000004</v>
      </c>
      <c r="V8505">
        <v>1</v>
      </c>
      <c r="W8505" t="s">
        <v>1371</v>
      </c>
      <c r="X8505" t="s">
        <v>1428</v>
      </c>
    </row>
    <row r="8506" spans="1:24" x14ac:dyDescent="0.3">
      <c r="A8506">
        <v>11140</v>
      </c>
      <c r="B8506" s="15" t="s">
        <v>896</v>
      </c>
      <c r="C8506" t="str">
        <f>_xlfn.XLOOKUP($B8506, STANDARDS!$A:$A, STANDARDS!$B:$B,,0,2)</f>
        <v>Tinnaya Fm</v>
      </c>
      <c r="D8506" t="s">
        <v>1057</v>
      </c>
      <c r="E8506" t="s">
        <v>1211</v>
      </c>
      <c r="J8506" s="13">
        <v>550</v>
      </c>
      <c r="K8506" s="13">
        <v>9</v>
      </c>
      <c r="L8506" s="16" t="s">
        <v>1309</v>
      </c>
      <c r="M8506" t="s">
        <v>1335</v>
      </c>
      <c r="P8506" t="s">
        <v>243</v>
      </c>
      <c r="Q8506">
        <v>-3.2</v>
      </c>
      <c r="V8506">
        <v>1</v>
      </c>
      <c r="W8506" t="s">
        <v>1371</v>
      </c>
      <c r="X8506" t="s">
        <v>1428</v>
      </c>
    </row>
    <row r="8507" spans="1:24" x14ac:dyDescent="0.3">
      <c r="A8507">
        <v>11141</v>
      </c>
      <c r="B8507" s="15" t="s">
        <v>896</v>
      </c>
      <c r="C8507" t="str">
        <f>_xlfn.XLOOKUP($B8507, STANDARDS!$A:$A, STANDARDS!$B:$B,,0,2)</f>
        <v>Tinnaya Fm</v>
      </c>
      <c r="D8507" t="s">
        <v>1057</v>
      </c>
      <c r="E8507" t="s">
        <v>1211</v>
      </c>
      <c r="J8507" s="13">
        <v>550</v>
      </c>
      <c r="K8507" s="13">
        <v>9</v>
      </c>
      <c r="L8507" s="16" t="s">
        <v>1309</v>
      </c>
      <c r="M8507" t="s">
        <v>1335</v>
      </c>
      <c r="P8507" t="s">
        <v>243</v>
      </c>
      <c r="Q8507">
        <v>-4.7</v>
      </c>
      <c r="V8507">
        <v>1</v>
      </c>
      <c r="W8507" t="s">
        <v>1371</v>
      </c>
      <c r="X8507" t="s">
        <v>1428</v>
      </c>
    </row>
    <row r="8508" spans="1:24" x14ac:dyDescent="0.3">
      <c r="A8508">
        <v>11142</v>
      </c>
      <c r="B8508" s="15" t="s">
        <v>896</v>
      </c>
      <c r="C8508" t="str">
        <f>_xlfn.XLOOKUP($B8508, STANDARDS!$A:$A, STANDARDS!$B:$B,,0,2)</f>
        <v>Tinnaya Fm</v>
      </c>
      <c r="D8508" t="s">
        <v>1057</v>
      </c>
      <c r="E8508" t="s">
        <v>1211</v>
      </c>
      <c r="J8508" s="13">
        <v>550</v>
      </c>
      <c r="K8508" s="13">
        <v>9</v>
      </c>
      <c r="L8508" s="16" t="s">
        <v>1309</v>
      </c>
      <c r="M8508" t="s">
        <v>1335</v>
      </c>
      <c r="P8508" t="s">
        <v>243</v>
      </c>
      <c r="Q8508">
        <v>-3.8</v>
      </c>
      <c r="V8508">
        <v>1</v>
      </c>
      <c r="W8508" t="s">
        <v>1371</v>
      </c>
      <c r="X8508" t="s">
        <v>1428</v>
      </c>
    </row>
    <row r="8509" spans="1:24" x14ac:dyDescent="0.3">
      <c r="A8509">
        <v>11143</v>
      </c>
      <c r="B8509" s="15" t="s">
        <v>896</v>
      </c>
      <c r="C8509" t="str">
        <f>_xlfn.XLOOKUP($B8509, STANDARDS!$A:$A, STANDARDS!$B:$B,,0,2)</f>
        <v>Tinnaya Fm</v>
      </c>
      <c r="D8509" t="s">
        <v>1057</v>
      </c>
      <c r="E8509" t="s">
        <v>1211</v>
      </c>
      <c r="J8509" s="13">
        <v>550</v>
      </c>
      <c r="K8509" s="13">
        <v>9</v>
      </c>
      <c r="L8509" s="16" t="s">
        <v>1309</v>
      </c>
      <c r="M8509" t="s">
        <v>1335</v>
      </c>
      <c r="P8509" t="s">
        <v>243</v>
      </c>
      <c r="Q8509">
        <v>-2.6</v>
      </c>
      <c r="V8509">
        <v>1</v>
      </c>
      <c r="W8509" t="s">
        <v>1371</v>
      </c>
      <c r="X8509" t="s">
        <v>1428</v>
      </c>
    </row>
    <row r="8510" spans="1:24" x14ac:dyDescent="0.3">
      <c r="A8510">
        <v>11144</v>
      </c>
      <c r="B8510" s="15" t="s">
        <v>897</v>
      </c>
      <c r="C8510" t="str">
        <f>_xlfn.XLOOKUP($B8510, STANDARDS!$A:$A, STANDARDS!$B:$B,,0,2)</f>
        <v>Tinnaya Fm</v>
      </c>
      <c r="D8510" t="s">
        <v>1057</v>
      </c>
      <c r="E8510" t="s">
        <v>1211</v>
      </c>
      <c r="J8510" s="13">
        <v>550</v>
      </c>
      <c r="K8510" s="13">
        <v>9</v>
      </c>
      <c r="L8510" s="16" t="s">
        <v>1309</v>
      </c>
      <c r="M8510" t="s">
        <v>1335</v>
      </c>
      <c r="P8510" t="s">
        <v>243</v>
      </c>
      <c r="Q8510">
        <v>0.3</v>
      </c>
      <c r="S8510">
        <v>-15.8</v>
      </c>
      <c r="U8510" t="s">
        <v>245</v>
      </c>
      <c r="V8510">
        <v>1</v>
      </c>
      <c r="W8510" t="s">
        <v>1371</v>
      </c>
      <c r="X8510" t="s">
        <v>1428</v>
      </c>
    </row>
    <row r="8511" spans="1:24" x14ac:dyDescent="0.3">
      <c r="A8511">
        <v>11145</v>
      </c>
      <c r="B8511" s="15" t="s">
        <v>898</v>
      </c>
      <c r="C8511" t="str">
        <f>_xlfn.XLOOKUP($B8511, STANDARDS!$A:$A, STANDARDS!$B:$B,,0,2)</f>
        <v>Zherba Fm</v>
      </c>
      <c r="D8511" t="s">
        <v>1057</v>
      </c>
      <c r="E8511" t="s">
        <v>1211</v>
      </c>
      <c r="J8511" s="13">
        <v>560</v>
      </c>
      <c r="K8511" s="13">
        <v>30</v>
      </c>
      <c r="L8511" s="16"/>
      <c r="M8511" t="s">
        <v>1335</v>
      </c>
      <c r="P8511" t="s">
        <v>243</v>
      </c>
      <c r="Q8511">
        <v>-4.2</v>
      </c>
      <c r="V8511">
        <v>1</v>
      </c>
      <c r="W8511" t="s">
        <v>1371</v>
      </c>
      <c r="X8511" t="s">
        <v>1428</v>
      </c>
    </row>
    <row r="8512" spans="1:24" x14ac:dyDescent="0.3">
      <c r="A8512">
        <v>11146</v>
      </c>
      <c r="B8512" s="15" t="s">
        <v>898</v>
      </c>
      <c r="C8512" t="str">
        <f>_xlfn.XLOOKUP($B8512, STANDARDS!$A:$A, STANDARDS!$B:$B,,0,2)</f>
        <v>Zherba Fm</v>
      </c>
      <c r="D8512" t="s">
        <v>1057</v>
      </c>
      <c r="E8512" t="s">
        <v>1211</v>
      </c>
      <c r="J8512" s="13">
        <v>560</v>
      </c>
      <c r="K8512" s="13">
        <v>30</v>
      </c>
      <c r="L8512" s="16"/>
      <c r="M8512" t="s">
        <v>1335</v>
      </c>
      <c r="P8512" t="s">
        <v>243</v>
      </c>
      <c r="Q8512">
        <v>-3.2</v>
      </c>
      <c r="V8512">
        <v>1</v>
      </c>
      <c r="W8512" t="s">
        <v>1371</v>
      </c>
      <c r="X8512" t="s">
        <v>1428</v>
      </c>
    </row>
    <row r="8513" spans="1:24" x14ac:dyDescent="0.3">
      <c r="A8513">
        <v>11147</v>
      </c>
      <c r="B8513" s="15" t="s">
        <v>898</v>
      </c>
      <c r="C8513" t="str">
        <f>_xlfn.XLOOKUP($B8513, STANDARDS!$A:$A, STANDARDS!$B:$B,,0,2)</f>
        <v>Zherba Fm</v>
      </c>
      <c r="D8513" t="s">
        <v>1057</v>
      </c>
      <c r="E8513" t="s">
        <v>1211</v>
      </c>
      <c r="J8513" s="13">
        <v>560</v>
      </c>
      <c r="K8513" s="13">
        <v>30</v>
      </c>
      <c r="L8513" s="16"/>
      <c r="M8513" t="s">
        <v>1335</v>
      </c>
      <c r="P8513" t="s">
        <v>243</v>
      </c>
      <c r="Q8513">
        <v>-1.8</v>
      </c>
      <c r="V8513">
        <v>1</v>
      </c>
      <c r="W8513" t="s">
        <v>1371</v>
      </c>
      <c r="X8513" t="s">
        <v>1428</v>
      </c>
    </row>
    <row r="8514" spans="1:24" x14ac:dyDescent="0.3">
      <c r="A8514">
        <v>11148</v>
      </c>
      <c r="B8514" s="15" t="s">
        <v>898</v>
      </c>
      <c r="C8514" t="str">
        <f>_xlfn.XLOOKUP($B8514, STANDARDS!$A:$A, STANDARDS!$B:$B,,0,2)</f>
        <v>Zherba Fm</v>
      </c>
      <c r="D8514" t="s">
        <v>1057</v>
      </c>
      <c r="E8514" t="s">
        <v>1211</v>
      </c>
      <c r="J8514" s="13">
        <v>560</v>
      </c>
      <c r="K8514" s="13">
        <v>30</v>
      </c>
      <c r="L8514" s="16"/>
      <c r="M8514" t="s">
        <v>1335</v>
      </c>
      <c r="P8514" t="s">
        <v>243</v>
      </c>
      <c r="Q8514">
        <v>-1</v>
      </c>
      <c r="V8514">
        <v>1</v>
      </c>
      <c r="W8514" t="s">
        <v>1371</v>
      </c>
      <c r="X8514" t="s">
        <v>1428</v>
      </c>
    </row>
    <row r="8515" spans="1:24" x14ac:dyDescent="0.3">
      <c r="A8515">
        <v>11149</v>
      </c>
      <c r="B8515" s="15" t="s">
        <v>898</v>
      </c>
      <c r="C8515" t="str">
        <f>_xlfn.XLOOKUP($B8515, STANDARDS!$A:$A, STANDARDS!$B:$B,,0,2)</f>
        <v>Zherba Fm</v>
      </c>
      <c r="D8515" t="s">
        <v>1057</v>
      </c>
      <c r="E8515" t="s">
        <v>1211</v>
      </c>
      <c r="J8515" s="13">
        <v>560</v>
      </c>
      <c r="K8515" s="13">
        <v>30</v>
      </c>
      <c r="L8515" s="16"/>
      <c r="M8515" t="s">
        <v>1335</v>
      </c>
      <c r="P8515" t="s">
        <v>243</v>
      </c>
      <c r="Q8515">
        <v>-8.6</v>
      </c>
      <c r="V8515">
        <v>1</v>
      </c>
      <c r="W8515" t="s">
        <v>1371</v>
      </c>
      <c r="X8515" t="s">
        <v>1428</v>
      </c>
    </row>
    <row r="8516" spans="1:24" x14ac:dyDescent="0.3">
      <c r="A8516">
        <v>11150</v>
      </c>
      <c r="B8516" s="15" t="s">
        <v>898</v>
      </c>
      <c r="C8516" t="str">
        <f>_xlfn.XLOOKUP($B8516, STANDARDS!$A:$A, STANDARDS!$B:$B,,0,2)</f>
        <v>Zherba Fm</v>
      </c>
      <c r="D8516" t="s">
        <v>1057</v>
      </c>
      <c r="E8516" t="s">
        <v>1211</v>
      </c>
      <c r="J8516" s="13">
        <v>560</v>
      </c>
      <c r="K8516" s="13">
        <v>30</v>
      </c>
      <c r="L8516" s="16"/>
      <c r="M8516" t="s">
        <v>1335</v>
      </c>
      <c r="P8516" t="s">
        <v>243</v>
      </c>
      <c r="Q8516">
        <v>-2.7</v>
      </c>
      <c r="V8516">
        <v>1</v>
      </c>
      <c r="W8516" t="s">
        <v>1371</v>
      </c>
      <c r="X8516" t="s">
        <v>1428</v>
      </c>
    </row>
    <row r="8517" spans="1:24" x14ac:dyDescent="0.3">
      <c r="A8517">
        <v>11151</v>
      </c>
      <c r="B8517" s="15" t="s">
        <v>898</v>
      </c>
      <c r="C8517" t="str">
        <f>_xlfn.XLOOKUP($B8517, STANDARDS!$A:$A, STANDARDS!$B:$B,,0,2)</f>
        <v>Zherba Fm</v>
      </c>
      <c r="D8517" t="s">
        <v>1057</v>
      </c>
      <c r="E8517" t="s">
        <v>1211</v>
      </c>
      <c r="J8517" s="13">
        <v>560</v>
      </c>
      <c r="K8517" s="13">
        <v>30</v>
      </c>
      <c r="L8517" s="16"/>
      <c r="M8517" t="s">
        <v>1335</v>
      </c>
      <c r="P8517" t="s">
        <v>243</v>
      </c>
      <c r="Q8517">
        <v>1.8</v>
      </c>
      <c r="S8517">
        <v>-14</v>
      </c>
      <c r="U8517" t="s">
        <v>245</v>
      </c>
      <c r="V8517">
        <v>1</v>
      </c>
      <c r="W8517" t="s">
        <v>1371</v>
      </c>
      <c r="X8517" t="s">
        <v>1428</v>
      </c>
    </row>
    <row r="8518" spans="1:24" x14ac:dyDescent="0.3">
      <c r="A8518">
        <v>11152</v>
      </c>
      <c r="B8518" s="15" t="s">
        <v>898</v>
      </c>
      <c r="C8518" t="str">
        <f>_xlfn.XLOOKUP($B8518, STANDARDS!$A:$A, STANDARDS!$B:$B,,0,2)</f>
        <v>Zherba Fm</v>
      </c>
      <c r="D8518" t="s">
        <v>1057</v>
      </c>
      <c r="E8518" t="s">
        <v>1211</v>
      </c>
      <c r="J8518" s="13">
        <v>560</v>
      </c>
      <c r="K8518" s="13">
        <v>30</v>
      </c>
      <c r="L8518" s="16"/>
      <c r="M8518" t="s">
        <v>1335</v>
      </c>
      <c r="P8518" t="s">
        <v>243</v>
      </c>
      <c r="Q8518">
        <v>-9.6999999999999993</v>
      </c>
      <c r="V8518">
        <v>1</v>
      </c>
      <c r="W8518" t="s">
        <v>1371</v>
      </c>
      <c r="X8518" t="s">
        <v>1428</v>
      </c>
    </row>
    <row r="8519" spans="1:24" x14ac:dyDescent="0.3">
      <c r="A8519">
        <v>11153</v>
      </c>
      <c r="B8519" s="15" t="s">
        <v>898</v>
      </c>
      <c r="C8519" t="str">
        <f>_xlfn.XLOOKUP($B8519, STANDARDS!$A:$A, STANDARDS!$B:$B,,0,2)</f>
        <v>Zherba Fm</v>
      </c>
      <c r="D8519" t="s">
        <v>1057</v>
      </c>
      <c r="E8519" t="s">
        <v>1211</v>
      </c>
      <c r="J8519" s="13">
        <v>560</v>
      </c>
      <c r="K8519" s="13">
        <v>30</v>
      </c>
      <c r="L8519" s="16"/>
      <c r="M8519" t="s">
        <v>1335</v>
      </c>
      <c r="P8519" t="s">
        <v>243</v>
      </c>
      <c r="Q8519">
        <v>-4.8</v>
      </c>
      <c r="V8519">
        <v>1</v>
      </c>
      <c r="W8519" t="s">
        <v>1371</v>
      </c>
      <c r="X8519" t="s">
        <v>1428</v>
      </c>
    </row>
    <row r="8520" spans="1:24" x14ac:dyDescent="0.3">
      <c r="A8520">
        <v>11154</v>
      </c>
      <c r="B8520" s="15" t="s">
        <v>898</v>
      </c>
      <c r="C8520" t="str">
        <f>_xlfn.XLOOKUP($B8520, STANDARDS!$A:$A, STANDARDS!$B:$B,,0,2)</f>
        <v>Zherba Fm</v>
      </c>
      <c r="D8520" t="s">
        <v>1057</v>
      </c>
      <c r="E8520" t="s">
        <v>1211</v>
      </c>
      <c r="J8520" s="13">
        <v>560</v>
      </c>
      <c r="K8520" s="13">
        <v>30</v>
      </c>
      <c r="L8520" s="16"/>
      <c r="M8520" t="s">
        <v>1335</v>
      </c>
      <c r="P8520" t="s">
        <v>243</v>
      </c>
      <c r="Q8520">
        <v>-2.7</v>
      </c>
      <c r="V8520">
        <v>1</v>
      </c>
      <c r="W8520" t="s">
        <v>1371</v>
      </c>
      <c r="X8520" t="s">
        <v>1428</v>
      </c>
    </row>
    <row r="8521" spans="1:24" x14ac:dyDescent="0.3">
      <c r="A8521">
        <v>11155</v>
      </c>
      <c r="B8521" s="15" t="s">
        <v>898</v>
      </c>
      <c r="C8521" t="str">
        <f>_xlfn.XLOOKUP($B8521, STANDARDS!$A:$A, STANDARDS!$B:$B,,0,2)</f>
        <v>Zherba Fm</v>
      </c>
      <c r="D8521" t="s">
        <v>1057</v>
      </c>
      <c r="E8521" t="s">
        <v>1211</v>
      </c>
      <c r="J8521" s="13">
        <v>560</v>
      </c>
      <c r="K8521" s="13">
        <v>30</v>
      </c>
      <c r="L8521" s="16"/>
      <c r="M8521" t="s">
        <v>1335</v>
      </c>
      <c r="P8521" t="s">
        <v>243</v>
      </c>
      <c r="Q8521">
        <v>-1.5</v>
      </c>
      <c r="V8521">
        <v>1</v>
      </c>
      <c r="W8521" t="s">
        <v>1371</v>
      </c>
      <c r="X8521" t="s">
        <v>1428</v>
      </c>
    </row>
    <row r="8522" spans="1:24" x14ac:dyDescent="0.3">
      <c r="A8522">
        <v>11156</v>
      </c>
      <c r="B8522" s="15" t="s">
        <v>898</v>
      </c>
      <c r="C8522" t="str">
        <f>_xlfn.XLOOKUP($B8522, STANDARDS!$A:$A, STANDARDS!$B:$B,,0,2)</f>
        <v>Zherba Fm</v>
      </c>
      <c r="D8522" t="s">
        <v>1057</v>
      </c>
      <c r="E8522" t="s">
        <v>1211</v>
      </c>
      <c r="J8522" s="13">
        <v>560</v>
      </c>
      <c r="K8522" s="13">
        <v>30</v>
      </c>
      <c r="L8522" s="16"/>
      <c r="M8522" t="s">
        <v>1335</v>
      </c>
      <c r="P8522" t="s">
        <v>243</v>
      </c>
      <c r="Q8522">
        <v>2.2000000000000002</v>
      </c>
      <c r="S8522">
        <v>-12.6</v>
      </c>
      <c r="U8522" t="s">
        <v>245</v>
      </c>
      <c r="V8522">
        <v>1</v>
      </c>
      <c r="W8522" t="s">
        <v>1371</v>
      </c>
      <c r="X8522" t="s">
        <v>1428</v>
      </c>
    </row>
    <row r="8523" spans="1:24" x14ac:dyDescent="0.3">
      <c r="A8523">
        <v>11157</v>
      </c>
      <c r="B8523" s="15" t="s">
        <v>898</v>
      </c>
      <c r="C8523" t="str">
        <f>_xlfn.XLOOKUP($B8523, STANDARDS!$A:$A, STANDARDS!$B:$B,,0,2)</f>
        <v>Zherba Fm</v>
      </c>
      <c r="D8523" t="s">
        <v>1057</v>
      </c>
      <c r="E8523" t="s">
        <v>1211</v>
      </c>
      <c r="J8523" s="13">
        <v>560</v>
      </c>
      <c r="K8523" s="13">
        <v>30</v>
      </c>
      <c r="L8523" s="16"/>
      <c r="M8523" t="s">
        <v>1335</v>
      </c>
      <c r="P8523" t="s">
        <v>243</v>
      </c>
      <c r="Q8523">
        <v>-1.8</v>
      </c>
      <c r="V8523">
        <v>1</v>
      </c>
      <c r="W8523" t="s">
        <v>1371</v>
      </c>
      <c r="X8523" t="s">
        <v>1428</v>
      </c>
    </row>
    <row r="8524" spans="1:24" x14ac:dyDescent="0.3">
      <c r="A8524">
        <v>11158</v>
      </c>
      <c r="B8524" s="15" t="s">
        <v>898</v>
      </c>
      <c r="C8524" t="str">
        <f>_xlfn.XLOOKUP($B8524, STANDARDS!$A:$A, STANDARDS!$B:$B,,0,2)</f>
        <v>Zherba Fm</v>
      </c>
      <c r="D8524" t="s">
        <v>1057</v>
      </c>
      <c r="E8524" t="s">
        <v>1211</v>
      </c>
      <c r="J8524" s="13">
        <v>560</v>
      </c>
      <c r="K8524" s="13">
        <v>30</v>
      </c>
      <c r="L8524" s="16"/>
      <c r="M8524" t="s">
        <v>1335</v>
      </c>
      <c r="P8524" t="s">
        <v>243</v>
      </c>
      <c r="Q8524">
        <v>-2.2000000000000002</v>
      </c>
      <c r="S8524">
        <v>-13.2</v>
      </c>
      <c r="U8524" t="s">
        <v>245</v>
      </c>
      <c r="V8524">
        <v>1</v>
      </c>
      <c r="W8524" t="s">
        <v>1371</v>
      </c>
      <c r="X8524" t="s">
        <v>1428</v>
      </c>
    </row>
    <row r="8525" spans="1:24" x14ac:dyDescent="0.3">
      <c r="A8525">
        <v>11159</v>
      </c>
      <c r="B8525" s="15" t="s">
        <v>898</v>
      </c>
      <c r="C8525" t="str">
        <f>_xlfn.XLOOKUP($B8525, STANDARDS!$A:$A, STANDARDS!$B:$B,,0,2)</f>
        <v>Zherba Fm</v>
      </c>
      <c r="D8525" t="s">
        <v>1057</v>
      </c>
      <c r="E8525" t="s">
        <v>1211</v>
      </c>
      <c r="J8525" s="13">
        <v>560</v>
      </c>
      <c r="K8525" s="13">
        <v>30</v>
      </c>
      <c r="L8525" s="16"/>
      <c r="M8525" t="s">
        <v>1335</v>
      </c>
      <c r="P8525" t="s">
        <v>243</v>
      </c>
      <c r="Q8525">
        <v>-1.4</v>
      </c>
      <c r="S8525">
        <v>-12.7</v>
      </c>
      <c r="U8525" t="s">
        <v>245</v>
      </c>
      <c r="V8525">
        <v>1</v>
      </c>
      <c r="W8525" t="s">
        <v>1371</v>
      </c>
      <c r="X8525" t="s">
        <v>1428</v>
      </c>
    </row>
    <row r="8526" spans="1:24" x14ac:dyDescent="0.3">
      <c r="A8526">
        <v>11160</v>
      </c>
      <c r="B8526" s="15" t="s">
        <v>898</v>
      </c>
      <c r="C8526" t="str">
        <f>_xlfn.XLOOKUP($B8526, STANDARDS!$A:$A, STANDARDS!$B:$B,,0,2)</f>
        <v>Zherba Fm</v>
      </c>
      <c r="D8526" t="s">
        <v>1057</v>
      </c>
      <c r="E8526" t="s">
        <v>1211</v>
      </c>
      <c r="J8526" s="13">
        <v>560</v>
      </c>
      <c r="K8526" s="13">
        <v>30</v>
      </c>
      <c r="L8526" s="16"/>
      <c r="M8526" t="s">
        <v>1335</v>
      </c>
      <c r="P8526" t="s">
        <v>243</v>
      </c>
      <c r="Q8526">
        <v>-1.1000000000000001</v>
      </c>
      <c r="S8526">
        <v>-11.2</v>
      </c>
      <c r="U8526" t="s">
        <v>245</v>
      </c>
      <c r="V8526">
        <v>1</v>
      </c>
      <c r="W8526" t="s">
        <v>1371</v>
      </c>
      <c r="X8526" t="s">
        <v>1428</v>
      </c>
    </row>
    <row r="8527" spans="1:24" x14ac:dyDescent="0.3">
      <c r="A8527">
        <v>11161</v>
      </c>
      <c r="B8527" s="15" t="s">
        <v>898</v>
      </c>
      <c r="C8527" t="str">
        <f>_xlfn.XLOOKUP($B8527, STANDARDS!$A:$A, STANDARDS!$B:$B,,0,2)</f>
        <v>Zherba Fm</v>
      </c>
      <c r="D8527" t="s">
        <v>1057</v>
      </c>
      <c r="E8527" t="s">
        <v>1211</v>
      </c>
      <c r="J8527" s="13">
        <v>560</v>
      </c>
      <c r="K8527" s="13">
        <v>30</v>
      </c>
      <c r="L8527" s="16"/>
      <c r="M8527" t="s">
        <v>1335</v>
      </c>
      <c r="P8527" t="s">
        <v>243</v>
      </c>
      <c r="Q8527">
        <v>0.3</v>
      </c>
      <c r="S8527">
        <v>-13.2</v>
      </c>
      <c r="U8527" t="s">
        <v>245</v>
      </c>
      <c r="V8527">
        <v>1</v>
      </c>
      <c r="W8527" t="s">
        <v>1371</v>
      </c>
      <c r="X8527" t="s">
        <v>1428</v>
      </c>
    </row>
    <row r="8528" spans="1:24" x14ac:dyDescent="0.3">
      <c r="A8528">
        <v>11162</v>
      </c>
      <c r="B8528" s="15" t="s">
        <v>898</v>
      </c>
      <c r="C8528" t="str">
        <f>_xlfn.XLOOKUP($B8528, STANDARDS!$A:$A, STANDARDS!$B:$B,,0,2)</f>
        <v>Zherba Fm</v>
      </c>
      <c r="D8528" t="s">
        <v>1057</v>
      </c>
      <c r="E8528" t="s">
        <v>1211</v>
      </c>
      <c r="J8528" s="13">
        <v>560</v>
      </c>
      <c r="K8528" s="13">
        <v>30</v>
      </c>
      <c r="L8528" s="16"/>
      <c r="M8528" t="s">
        <v>1335</v>
      </c>
      <c r="P8528" t="s">
        <v>243</v>
      </c>
      <c r="Q8528">
        <v>-1.3</v>
      </c>
      <c r="S8528">
        <v>-14.4</v>
      </c>
      <c r="U8528" t="s">
        <v>245</v>
      </c>
      <c r="V8528">
        <v>1</v>
      </c>
      <c r="W8528" t="s">
        <v>1371</v>
      </c>
      <c r="X8528" t="s">
        <v>1428</v>
      </c>
    </row>
    <row r="8529" spans="1:24" x14ac:dyDescent="0.3">
      <c r="A8529">
        <v>11163</v>
      </c>
      <c r="B8529" s="15" t="s">
        <v>896</v>
      </c>
      <c r="C8529" t="str">
        <f>_xlfn.XLOOKUP($B8529, STANDARDS!$A:$A, STANDARDS!$B:$B,,0,2)</f>
        <v>Tinnaya Fm</v>
      </c>
      <c r="D8529" t="s">
        <v>1057</v>
      </c>
      <c r="E8529" t="s">
        <v>1211</v>
      </c>
      <c r="J8529" s="13">
        <v>550</v>
      </c>
      <c r="K8529" s="13">
        <v>9</v>
      </c>
      <c r="L8529" s="16" t="s">
        <v>1309</v>
      </c>
      <c r="M8529" t="s">
        <v>583</v>
      </c>
      <c r="P8529" t="s">
        <v>243</v>
      </c>
      <c r="Q8529">
        <v>-4.2</v>
      </c>
      <c r="S8529">
        <v>-24.1</v>
      </c>
      <c r="U8529" t="s">
        <v>245</v>
      </c>
      <c r="V8529">
        <v>1</v>
      </c>
      <c r="W8529" t="s">
        <v>1371</v>
      </c>
      <c r="X8529" t="s">
        <v>1428</v>
      </c>
    </row>
    <row r="8530" spans="1:24" x14ac:dyDescent="0.3">
      <c r="A8530">
        <v>11164</v>
      </c>
      <c r="B8530" s="15" t="s">
        <v>896</v>
      </c>
      <c r="C8530" t="str">
        <f>_xlfn.XLOOKUP($B8530, STANDARDS!$A:$A, STANDARDS!$B:$B,,0,2)</f>
        <v>Tinnaya Fm</v>
      </c>
      <c r="D8530" t="s">
        <v>1057</v>
      </c>
      <c r="E8530" t="s">
        <v>1211</v>
      </c>
      <c r="J8530" s="13">
        <v>550</v>
      </c>
      <c r="K8530" s="13">
        <v>9</v>
      </c>
      <c r="L8530" s="16" t="s">
        <v>1309</v>
      </c>
      <c r="M8530" t="s">
        <v>583</v>
      </c>
      <c r="P8530" t="s">
        <v>243</v>
      </c>
      <c r="Q8530">
        <v>-6.3</v>
      </c>
      <c r="S8530">
        <v>-23.2</v>
      </c>
      <c r="U8530" t="s">
        <v>245</v>
      </c>
      <c r="V8530">
        <v>1</v>
      </c>
      <c r="W8530" t="s">
        <v>1371</v>
      </c>
      <c r="X8530" t="s">
        <v>1428</v>
      </c>
    </row>
    <row r="8531" spans="1:24" x14ac:dyDescent="0.3">
      <c r="A8531">
        <v>11165</v>
      </c>
      <c r="B8531" s="15" t="s">
        <v>896</v>
      </c>
      <c r="C8531" t="str">
        <f>_xlfn.XLOOKUP($B8531, STANDARDS!$A:$A, STANDARDS!$B:$B,,0,2)</f>
        <v>Tinnaya Fm</v>
      </c>
      <c r="D8531" t="s">
        <v>1057</v>
      </c>
      <c r="E8531" t="s">
        <v>1211</v>
      </c>
      <c r="J8531" s="13">
        <v>550</v>
      </c>
      <c r="K8531" s="13">
        <v>9</v>
      </c>
      <c r="L8531" s="16" t="s">
        <v>1309</v>
      </c>
      <c r="M8531" t="s">
        <v>583</v>
      </c>
      <c r="P8531" t="s">
        <v>243</v>
      </c>
      <c r="Q8531">
        <v>-6.5</v>
      </c>
      <c r="S8531">
        <v>-23.6</v>
      </c>
      <c r="U8531" t="s">
        <v>245</v>
      </c>
      <c r="V8531">
        <v>1</v>
      </c>
      <c r="W8531" t="s">
        <v>1371</v>
      </c>
      <c r="X8531" t="s">
        <v>1428</v>
      </c>
    </row>
    <row r="8532" spans="1:24" x14ac:dyDescent="0.3">
      <c r="A8532">
        <v>11166</v>
      </c>
      <c r="B8532" s="15" t="s">
        <v>896</v>
      </c>
      <c r="C8532" t="str">
        <f>_xlfn.XLOOKUP($B8532, STANDARDS!$A:$A, STANDARDS!$B:$B,,0,2)</f>
        <v>Tinnaya Fm</v>
      </c>
      <c r="D8532" t="s">
        <v>1057</v>
      </c>
      <c r="E8532" t="s">
        <v>1211</v>
      </c>
      <c r="J8532" s="13">
        <v>550</v>
      </c>
      <c r="K8532" s="13">
        <v>9</v>
      </c>
      <c r="L8532" s="16" t="s">
        <v>1309</v>
      </c>
      <c r="M8532" t="s">
        <v>583</v>
      </c>
      <c r="P8532" t="s">
        <v>243</v>
      </c>
      <c r="Q8532">
        <v>-2.7</v>
      </c>
      <c r="S8532">
        <v>-24.9</v>
      </c>
      <c r="U8532" t="s">
        <v>245</v>
      </c>
      <c r="V8532">
        <v>1</v>
      </c>
      <c r="W8532" t="s">
        <v>1371</v>
      </c>
      <c r="X8532" t="s">
        <v>1428</v>
      </c>
    </row>
    <row r="8533" spans="1:24" x14ac:dyDescent="0.3">
      <c r="A8533">
        <v>11167</v>
      </c>
      <c r="B8533" s="15" t="s">
        <v>896</v>
      </c>
      <c r="C8533" t="str">
        <f>_xlfn.XLOOKUP($B8533, STANDARDS!$A:$A, STANDARDS!$B:$B,,0,2)</f>
        <v>Tinnaya Fm</v>
      </c>
      <c r="D8533" t="s">
        <v>1057</v>
      </c>
      <c r="E8533" t="s">
        <v>1211</v>
      </c>
      <c r="J8533" s="13">
        <v>550</v>
      </c>
      <c r="K8533" s="13">
        <v>9</v>
      </c>
      <c r="L8533" s="16" t="s">
        <v>1309</v>
      </c>
      <c r="M8533" t="s">
        <v>583</v>
      </c>
      <c r="P8533" t="s">
        <v>243</v>
      </c>
      <c r="Q8533">
        <v>-2.9</v>
      </c>
      <c r="S8533">
        <v>-25.1</v>
      </c>
      <c r="U8533" t="s">
        <v>245</v>
      </c>
      <c r="V8533">
        <v>1</v>
      </c>
      <c r="W8533" t="s">
        <v>1371</v>
      </c>
      <c r="X8533" t="s">
        <v>1428</v>
      </c>
    </row>
    <row r="8534" spans="1:24" x14ac:dyDescent="0.3">
      <c r="A8534">
        <v>11168</v>
      </c>
      <c r="B8534" s="15" t="s">
        <v>897</v>
      </c>
      <c r="C8534" t="str">
        <f>_xlfn.XLOOKUP($B8534, STANDARDS!$A:$A, STANDARDS!$B:$B,,0,2)</f>
        <v>Tinnaya Fm</v>
      </c>
      <c r="D8534" t="s">
        <v>1057</v>
      </c>
      <c r="E8534" t="s">
        <v>1211</v>
      </c>
      <c r="J8534" s="13">
        <v>550</v>
      </c>
      <c r="K8534" s="13">
        <v>9</v>
      </c>
      <c r="L8534" s="16" t="s">
        <v>1309</v>
      </c>
      <c r="M8534" t="s">
        <v>583</v>
      </c>
      <c r="P8534" t="s">
        <v>243</v>
      </c>
      <c r="Q8534">
        <v>-1.8</v>
      </c>
      <c r="S8534">
        <v>-26.4</v>
      </c>
      <c r="U8534" t="s">
        <v>245</v>
      </c>
      <c r="V8534">
        <v>1</v>
      </c>
      <c r="W8534" t="s">
        <v>1371</v>
      </c>
      <c r="X8534" t="s">
        <v>1428</v>
      </c>
    </row>
    <row r="8535" spans="1:24" x14ac:dyDescent="0.3">
      <c r="A8535">
        <v>11169</v>
      </c>
      <c r="B8535" s="15" t="s">
        <v>896</v>
      </c>
      <c r="C8535" t="str">
        <f>_xlfn.XLOOKUP($B8535, STANDARDS!$A:$A, STANDARDS!$B:$B,,0,2)</f>
        <v>Tinnaya Fm</v>
      </c>
      <c r="D8535" t="s">
        <v>1057</v>
      </c>
      <c r="E8535" t="s">
        <v>1211</v>
      </c>
      <c r="J8535" s="13">
        <v>550</v>
      </c>
      <c r="K8535" s="13">
        <v>9</v>
      </c>
      <c r="L8535" s="16" t="s">
        <v>1309</v>
      </c>
      <c r="M8535" t="s">
        <v>583</v>
      </c>
      <c r="P8535" t="s">
        <v>243</v>
      </c>
      <c r="Q8535">
        <v>-4.0999999999999996</v>
      </c>
      <c r="S8535">
        <v>-24.1</v>
      </c>
      <c r="U8535" t="s">
        <v>245</v>
      </c>
      <c r="V8535">
        <v>1</v>
      </c>
      <c r="W8535" t="s">
        <v>1371</v>
      </c>
      <c r="X8535" t="s">
        <v>1428</v>
      </c>
    </row>
    <row r="8536" spans="1:24" x14ac:dyDescent="0.3">
      <c r="A8536">
        <v>11170</v>
      </c>
      <c r="B8536" s="15" t="s">
        <v>897</v>
      </c>
      <c r="C8536" t="str">
        <f>_xlfn.XLOOKUP($B8536, STANDARDS!$A:$A, STANDARDS!$B:$B,,0,2)</f>
        <v>Tinnaya Fm</v>
      </c>
      <c r="D8536" t="s">
        <v>1057</v>
      </c>
      <c r="E8536" t="s">
        <v>1211</v>
      </c>
      <c r="J8536" s="13">
        <v>550</v>
      </c>
      <c r="K8536" s="13">
        <v>9</v>
      </c>
      <c r="L8536" s="16" t="s">
        <v>1309</v>
      </c>
      <c r="M8536" t="s">
        <v>583</v>
      </c>
      <c r="P8536" t="s">
        <v>243</v>
      </c>
      <c r="Q8536">
        <v>-0.5</v>
      </c>
      <c r="S8536">
        <v>-13.7</v>
      </c>
      <c r="U8536" t="s">
        <v>245</v>
      </c>
      <c r="V8536">
        <v>1</v>
      </c>
      <c r="W8536" t="s">
        <v>1371</v>
      </c>
      <c r="X8536" t="s">
        <v>1428</v>
      </c>
    </row>
    <row r="8537" spans="1:24" x14ac:dyDescent="0.3">
      <c r="A8537">
        <v>11171</v>
      </c>
      <c r="B8537" s="15" t="s">
        <v>897</v>
      </c>
      <c r="C8537" t="str">
        <f>_xlfn.XLOOKUP($B8537, STANDARDS!$A:$A, STANDARDS!$B:$B,,0,2)</f>
        <v>Tinnaya Fm</v>
      </c>
      <c r="D8537" t="s">
        <v>1057</v>
      </c>
      <c r="E8537" t="s">
        <v>1211</v>
      </c>
      <c r="J8537" s="13">
        <v>550</v>
      </c>
      <c r="K8537" s="13">
        <v>9</v>
      </c>
      <c r="L8537" s="16" t="s">
        <v>1309</v>
      </c>
      <c r="M8537" t="s">
        <v>583</v>
      </c>
      <c r="P8537" t="s">
        <v>243</v>
      </c>
      <c r="Q8537">
        <v>-0.4</v>
      </c>
      <c r="S8537">
        <v>-15</v>
      </c>
      <c r="U8537" t="s">
        <v>245</v>
      </c>
      <c r="V8537">
        <v>1</v>
      </c>
      <c r="W8537" t="s">
        <v>1371</v>
      </c>
      <c r="X8537" t="s">
        <v>1428</v>
      </c>
    </row>
    <row r="8538" spans="1:24" x14ac:dyDescent="0.3">
      <c r="A8538">
        <v>11172</v>
      </c>
      <c r="B8538" s="15" t="s">
        <v>896</v>
      </c>
      <c r="C8538" t="str">
        <f>_xlfn.XLOOKUP($B8538, STANDARDS!$A:$A, STANDARDS!$B:$B,,0,2)</f>
        <v>Tinnaya Fm</v>
      </c>
      <c r="D8538" t="s">
        <v>1057</v>
      </c>
      <c r="E8538" t="s">
        <v>1211</v>
      </c>
      <c r="J8538" s="13">
        <v>550</v>
      </c>
      <c r="K8538" s="13">
        <v>9</v>
      </c>
      <c r="L8538" s="16" t="s">
        <v>1309</v>
      </c>
      <c r="M8538" t="s">
        <v>583</v>
      </c>
      <c r="P8538" t="s">
        <v>243</v>
      </c>
      <c r="Q8538">
        <v>-3.8</v>
      </c>
      <c r="V8538">
        <v>1</v>
      </c>
      <c r="W8538" t="s">
        <v>1371</v>
      </c>
      <c r="X8538" t="s">
        <v>1428</v>
      </c>
    </row>
    <row r="8539" spans="1:24" x14ac:dyDescent="0.3">
      <c r="A8539">
        <v>11173</v>
      </c>
      <c r="B8539" s="15" t="s">
        <v>896</v>
      </c>
      <c r="C8539" t="str">
        <f>_xlfn.XLOOKUP($B8539, STANDARDS!$A:$A, STANDARDS!$B:$B,,0,2)</f>
        <v>Tinnaya Fm</v>
      </c>
      <c r="D8539" t="s">
        <v>1057</v>
      </c>
      <c r="E8539" t="s">
        <v>1211</v>
      </c>
      <c r="J8539" s="13">
        <v>550</v>
      </c>
      <c r="K8539" s="13">
        <v>9</v>
      </c>
      <c r="L8539" s="16" t="s">
        <v>1309</v>
      </c>
      <c r="M8539" t="s">
        <v>583</v>
      </c>
      <c r="P8539" t="s">
        <v>243</v>
      </c>
      <c r="Q8539">
        <v>-4.2</v>
      </c>
      <c r="V8539">
        <v>1</v>
      </c>
      <c r="W8539" t="s">
        <v>1371</v>
      </c>
      <c r="X8539" t="s">
        <v>1428</v>
      </c>
    </row>
    <row r="8540" spans="1:24" x14ac:dyDescent="0.3">
      <c r="A8540">
        <v>11174</v>
      </c>
      <c r="B8540" s="15" t="s">
        <v>896</v>
      </c>
      <c r="C8540" t="str">
        <f>_xlfn.XLOOKUP($B8540, STANDARDS!$A:$A, STANDARDS!$B:$B,,0,2)</f>
        <v>Tinnaya Fm</v>
      </c>
      <c r="D8540" t="s">
        <v>1057</v>
      </c>
      <c r="E8540" t="s">
        <v>1211</v>
      </c>
      <c r="J8540" s="13">
        <v>550</v>
      </c>
      <c r="K8540" s="13">
        <v>9</v>
      </c>
      <c r="L8540" s="16" t="s">
        <v>1309</v>
      </c>
      <c r="M8540" t="s">
        <v>583</v>
      </c>
      <c r="P8540" t="s">
        <v>243</v>
      </c>
      <c r="Q8540">
        <v>-2.2999999999999998</v>
      </c>
      <c r="V8540">
        <v>1</v>
      </c>
      <c r="W8540" t="s">
        <v>1371</v>
      </c>
      <c r="X8540" t="s">
        <v>1428</v>
      </c>
    </row>
    <row r="8541" spans="1:24" x14ac:dyDescent="0.3">
      <c r="A8541">
        <v>11175</v>
      </c>
      <c r="B8541" s="15" t="s">
        <v>897</v>
      </c>
      <c r="C8541" t="str">
        <f>_xlfn.XLOOKUP($B8541, STANDARDS!$A:$A, STANDARDS!$B:$B,,0,2)</f>
        <v>Tinnaya Fm</v>
      </c>
      <c r="D8541" t="s">
        <v>1057</v>
      </c>
      <c r="E8541" t="s">
        <v>1211</v>
      </c>
      <c r="J8541" s="13">
        <v>550</v>
      </c>
      <c r="K8541" s="13">
        <v>9</v>
      </c>
      <c r="L8541" s="16" t="s">
        <v>1309</v>
      </c>
      <c r="M8541" t="s">
        <v>583</v>
      </c>
      <c r="P8541" t="s">
        <v>243</v>
      </c>
      <c r="Q8541">
        <v>0.9</v>
      </c>
      <c r="S8541">
        <v>-15.1</v>
      </c>
      <c r="U8541" t="s">
        <v>245</v>
      </c>
      <c r="V8541">
        <v>1</v>
      </c>
      <c r="W8541" t="s">
        <v>1371</v>
      </c>
      <c r="X8541" t="s">
        <v>1428</v>
      </c>
    </row>
    <row r="8542" spans="1:24" x14ac:dyDescent="0.3">
      <c r="A8542">
        <v>11176</v>
      </c>
      <c r="B8542" s="15" t="s">
        <v>896</v>
      </c>
      <c r="C8542" t="str">
        <f>_xlfn.XLOOKUP($B8542, STANDARDS!$A:$A, STANDARDS!$B:$B,,0,2)</f>
        <v>Tinnaya Fm</v>
      </c>
      <c r="D8542" t="s">
        <v>1057</v>
      </c>
      <c r="E8542" t="s">
        <v>1211</v>
      </c>
      <c r="J8542" s="13">
        <v>550</v>
      </c>
      <c r="K8542" s="13">
        <v>9</v>
      </c>
      <c r="L8542" s="16" t="s">
        <v>1309</v>
      </c>
      <c r="M8542" t="s">
        <v>583</v>
      </c>
      <c r="P8542" t="s">
        <v>243</v>
      </c>
      <c r="Q8542">
        <v>-2.4</v>
      </c>
      <c r="V8542">
        <v>1</v>
      </c>
      <c r="W8542" t="s">
        <v>1371</v>
      </c>
      <c r="X8542" t="s">
        <v>1428</v>
      </c>
    </row>
    <row r="8543" spans="1:24" x14ac:dyDescent="0.3">
      <c r="A8543">
        <v>11177</v>
      </c>
      <c r="B8543" s="15" t="s">
        <v>896</v>
      </c>
      <c r="C8543" t="str">
        <f>_xlfn.XLOOKUP($B8543, STANDARDS!$A:$A, STANDARDS!$B:$B,,0,2)</f>
        <v>Tinnaya Fm</v>
      </c>
      <c r="D8543" t="s">
        <v>1057</v>
      </c>
      <c r="E8543" t="s">
        <v>1211</v>
      </c>
      <c r="J8543" s="13">
        <v>550</v>
      </c>
      <c r="K8543" s="13">
        <v>9</v>
      </c>
      <c r="L8543" s="16" t="s">
        <v>1309</v>
      </c>
      <c r="M8543" t="s">
        <v>583</v>
      </c>
      <c r="P8543" t="s">
        <v>243</v>
      </c>
      <c r="Q8543">
        <v>-2.6</v>
      </c>
      <c r="V8543">
        <v>1</v>
      </c>
      <c r="W8543" t="s">
        <v>1371</v>
      </c>
      <c r="X8543" t="s">
        <v>1428</v>
      </c>
    </row>
    <row r="8544" spans="1:24" x14ac:dyDescent="0.3">
      <c r="A8544">
        <v>11178</v>
      </c>
      <c r="B8544" s="15" t="s">
        <v>896</v>
      </c>
      <c r="C8544" t="str">
        <f>_xlfn.XLOOKUP($B8544, STANDARDS!$A:$A, STANDARDS!$B:$B,,0,2)</f>
        <v>Tinnaya Fm</v>
      </c>
      <c r="D8544" t="s">
        <v>1057</v>
      </c>
      <c r="E8544" t="s">
        <v>1211</v>
      </c>
      <c r="J8544" s="13">
        <v>550</v>
      </c>
      <c r="K8544" s="13">
        <v>9</v>
      </c>
      <c r="L8544" s="16" t="s">
        <v>1309</v>
      </c>
      <c r="M8544" t="s">
        <v>583</v>
      </c>
      <c r="P8544" t="s">
        <v>243</v>
      </c>
      <c r="Q8544">
        <v>-7.4</v>
      </c>
      <c r="V8544">
        <v>1</v>
      </c>
      <c r="W8544" t="s">
        <v>1371</v>
      </c>
      <c r="X8544" t="s">
        <v>1428</v>
      </c>
    </row>
    <row r="8545" spans="1:24" x14ac:dyDescent="0.3">
      <c r="A8545">
        <v>11179</v>
      </c>
      <c r="B8545" s="15" t="s">
        <v>896</v>
      </c>
      <c r="C8545" t="str">
        <f>_xlfn.XLOOKUP($B8545, STANDARDS!$A:$A, STANDARDS!$B:$B,,0,2)</f>
        <v>Tinnaya Fm</v>
      </c>
      <c r="D8545" t="s">
        <v>1057</v>
      </c>
      <c r="E8545" t="s">
        <v>1211</v>
      </c>
      <c r="J8545" s="13">
        <v>550</v>
      </c>
      <c r="K8545" s="13">
        <v>9</v>
      </c>
      <c r="L8545" s="16" t="s">
        <v>1309</v>
      </c>
      <c r="M8545" t="s">
        <v>583</v>
      </c>
      <c r="P8545" t="s">
        <v>243</v>
      </c>
      <c r="Q8545">
        <v>-8</v>
      </c>
      <c r="V8545">
        <v>1</v>
      </c>
      <c r="W8545" t="s">
        <v>1371</v>
      </c>
      <c r="X8545" t="s">
        <v>1428</v>
      </c>
    </row>
    <row r="8546" spans="1:24" x14ac:dyDescent="0.3">
      <c r="A8546">
        <v>11180</v>
      </c>
      <c r="B8546" s="15" t="s">
        <v>896</v>
      </c>
      <c r="C8546" t="str">
        <f>_xlfn.XLOOKUP($B8546, STANDARDS!$A:$A, STANDARDS!$B:$B,,0,2)</f>
        <v>Tinnaya Fm</v>
      </c>
      <c r="D8546" t="s">
        <v>1057</v>
      </c>
      <c r="E8546" t="s">
        <v>1211</v>
      </c>
      <c r="J8546" s="13">
        <v>550</v>
      </c>
      <c r="K8546" s="13">
        <v>9</v>
      </c>
      <c r="L8546" s="16" t="s">
        <v>1309</v>
      </c>
      <c r="M8546" t="s">
        <v>583</v>
      </c>
      <c r="P8546" t="s">
        <v>243</v>
      </c>
      <c r="Q8546">
        <v>-2.8</v>
      </c>
      <c r="V8546">
        <v>1</v>
      </c>
      <c r="W8546" t="s">
        <v>1371</v>
      </c>
      <c r="X8546" t="s">
        <v>1428</v>
      </c>
    </row>
    <row r="8547" spans="1:24" x14ac:dyDescent="0.3">
      <c r="A8547">
        <v>11181</v>
      </c>
      <c r="B8547" s="15" t="s">
        <v>896</v>
      </c>
      <c r="C8547" t="str">
        <f>_xlfn.XLOOKUP($B8547, STANDARDS!$A:$A, STANDARDS!$B:$B,,0,2)</f>
        <v>Tinnaya Fm</v>
      </c>
      <c r="D8547" t="s">
        <v>1057</v>
      </c>
      <c r="E8547" t="s">
        <v>1211</v>
      </c>
      <c r="J8547" s="13">
        <v>550</v>
      </c>
      <c r="K8547" s="13">
        <v>9</v>
      </c>
      <c r="L8547" s="16" t="s">
        <v>1309</v>
      </c>
      <c r="M8547" t="s">
        <v>583</v>
      </c>
      <c r="P8547" t="s">
        <v>243</v>
      </c>
      <c r="Q8547">
        <v>-3.1</v>
      </c>
      <c r="V8547">
        <v>1</v>
      </c>
      <c r="W8547" t="s">
        <v>1371</v>
      </c>
      <c r="X8547" t="s">
        <v>1428</v>
      </c>
    </row>
    <row r="8548" spans="1:24" x14ac:dyDescent="0.3">
      <c r="A8548">
        <v>11182</v>
      </c>
      <c r="B8548" s="15" t="s">
        <v>896</v>
      </c>
      <c r="C8548" t="str">
        <f>_xlfn.XLOOKUP($B8548, STANDARDS!$A:$A, STANDARDS!$B:$B,,0,2)</f>
        <v>Tinnaya Fm</v>
      </c>
      <c r="D8548" t="s">
        <v>1057</v>
      </c>
      <c r="E8548" t="s">
        <v>1211</v>
      </c>
      <c r="J8548" s="13">
        <v>550</v>
      </c>
      <c r="K8548" s="13">
        <v>9</v>
      </c>
      <c r="L8548" s="16" t="s">
        <v>1309</v>
      </c>
      <c r="M8548" t="s">
        <v>583</v>
      </c>
      <c r="P8548" t="s">
        <v>243</v>
      </c>
      <c r="Q8548">
        <v>-7</v>
      </c>
      <c r="V8548">
        <v>1</v>
      </c>
      <c r="W8548" t="s">
        <v>1371</v>
      </c>
      <c r="X8548" t="s">
        <v>1428</v>
      </c>
    </row>
    <row r="8549" spans="1:24" x14ac:dyDescent="0.3">
      <c r="A8549">
        <v>11183</v>
      </c>
      <c r="B8549" s="15" t="s">
        <v>896</v>
      </c>
      <c r="C8549" t="str">
        <f>_xlfn.XLOOKUP($B8549, STANDARDS!$A:$A, STANDARDS!$B:$B,,0,2)</f>
        <v>Tinnaya Fm</v>
      </c>
      <c r="D8549" t="s">
        <v>1057</v>
      </c>
      <c r="E8549" t="s">
        <v>1211</v>
      </c>
      <c r="J8549" s="13">
        <v>550</v>
      </c>
      <c r="K8549" s="13">
        <v>9</v>
      </c>
      <c r="L8549" s="16" t="s">
        <v>1309</v>
      </c>
      <c r="M8549" t="s">
        <v>583</v>
      </c>
      <c r="P8549" t="s">
        <v>243</v>
      </c>
      <c r="Q8549">
        <v>-3.1</v>
      </c>
      <c r="V8549">
        <v>1</v>
      </c>
      <c r="W8549" t="s">
        <v>1371</v>
      </c>
      <c r="X8549" t="s">
        <v>1428</v>
      </c>
    </row>
    <row r="8550" spans="1:24" x14ac:dyDescent="0.3">
      <c r="A8550">
        <v>11184</v>
      </c>
      <c r="B8550" s="15" t="s">
        <v>896</v>
      </c>
      <c r="C8550" t="str">
        <f>_xlfn.XLOOKUP($B8550, STANDARDS!$A:$A, STANDARDS!$B:$B,,0,2)</f>
        <v>Tinnaya Fm</v>
      </c>
      <c r="D8550" t="s">
        <v>1057</v>
      </c>
      <c r="E8550" t="s">
        <v>1211</v>
      </c>
      <c r="J8550" s="13">
        <v>550</v>
      </c>
      <c r="K8550" s="13">
        <v>9</v>
      </c>
      <c r="L8550" s="16" t="s">
        <v>1309</v>
      </c>
      <c r="M8550" t="s">
        <v>583</v>
      </c>
      <c r="P8550" t="s">
        <v>243</v>
      </c>
      <c r="Q8550">
        <v>-4.5</v>
      </c>
      <c r="V8550">
        <v>1</v>
      </c>
      <c r="W8550" t="s">
        <v>1371</v>
      </c>
      <c r="X8550" t="s">
        <v>1428</v>
      </c>
    </row>
    <row r="8551" spans="1:24" x14ac:dyDescent="0.3">
      <c r="A8551">
        <v>11185</v>
      </c>
      <c r="B8551" s="15" t="s">
        <v>896</v>
      </c>
      <c r="C8551" t="str">
        <f>_xlfn.XLOOKUP($B8551, STANDARDS!$A:$A, STANDARDS!$B:$B,,0,2)</f>
        <v>Tinnaya Fm</v>
      </c>
      <c r="D8551" t="s">
        <v>1057</v>
      </c>
      <c r="E8551" t="s">
        <v>1211</v>
      </c>
      <c r="J8551" s="13">
        <v>550</v>
      </c>
      <c r="K8551" s="13">
        <v>9</v>
      </c>
      <c r="L8551" s="16" t="s">
        <v>1309</v>
      </c>
      <c r="M8551" t="s">
        <v>583</v>
      </c>
      <c r="P8551" t="s">
        <v>243</v>
      </c>
      <c r="Q8551">
        <v>-3.5</v>
      </c>
      <c r="V8551">
        <v>1</v>
      </c>
      <c r="W8551" t="s">
        <v>1371</v>
      </c>
      <c r="X8551" t="s">
        <v>1428</v>
      </c>
    </row>
    <row r="8552" spans="1:24" x14ac:dyDescent="0.3">
      <c r="A8552">
        <v>11186</v>
      </c>
      <c r="B8552" s="15" t="s">
        <v>896</v>
      </c>
      <c r="C8552" t="str">
        <f>_xlfn.XLOOKUP($B8552, STANDARDS!$A:$A, STANDARDS!$B:$B,,0,2)</f>
        <v>Tinnaya Fm</v>
      </c>
      <c r="D8552" t="s">
        <v>1057</v>
      </c>
      <c r="E8552" t="s">
        <v>1211</v>
      </c>
      <c r="J8552" s="13">
        <v>550</v>
      </c>
      <c r="K8552" s="13">
        <v>9</v>
      </c>
      <c r="L8552" s="16" t="s">
        <v>1309</v>
      </c>
      <c r="M8552" t="s">
        <v>583</v>
      </c>
      <c r="P8552" t="s">
        <v>243</v>
      </c>
      <c r="Q8552">
        <v>-6</v>
      </c>
      <c r="V8552">
        <v>1</v>
      </c>
      <c r="W8552" t="s">
        <v>1371</v>
      </c>
      <c r="X8552" t="s">
        <v>1428</v>
      </c>
    </row>
    <row r="8553" spans="1:24" x14ac:dyDescent="0.3">
      <c r="A8553">
        <v>11187</v>
      </c>
      <c r="B8553" s="15" t="s">
        <v>896</v>
      </c>
      <c r="C8553" t="str">
        <f>_xlfn.XLOOKUP($B8553, STANDARDS!$A:$A, STANDARDS!$B:$B,,0,2)</f>
        <v>Tinnaya Fm</v>
      </c>
      <c r="D8553" t="s">
        <v>1057</v>
      </c>
      <c r="E8553" t="s">
        <v>1211</v>
      </c>
      <c r="J8553" s="13">
        <v>550</v>
      </c>
      <c r="K8553" s="13">
        <v>9</v>
      </c>
      <c r="L8553" s="16" t="s">
        <v>1309</v>
      </c>
      <c r="M8553" t="s">
        <v>583</v>
      </c>
      <c r="P8553" t="s">
        <v>243</v>
      </c>
      <c r="Q8553">
        <v>-6.8</v>
      </c>
      <c r="V8553">
        <v>1</v>
      </c>
      <c r="W8553" t="s">
        <v>1371</v>
      </c>
      <c r="X8553" t="s">
        <v>1428</v>
      </c>
    </row>
    <row r="8554" spans="1:24" x14ac:dyDescent="0.3">
      <c r="A8554">
        <v>11188</v>
      </c>
      <c r="B8554" s="15" t="s">
        <v>896</v>
      </c>
      <c r="C8554" t="str">
        <f>_xlfn.XLOOKUP($B8554, STANDARDS!$A:$A, STANDARDS!$B:$B,,0,2)</f>
        <v>Tinnaya Fm</v>
      </c>
      <c r="D8554" t="s">
        <v>1057</v>
      </c>
      <c r="E8554" t="s">
        <v>1211</v>
      </c>
      <c r="J8554" s="13">
        <v>550</v>
      </c>
      <c r="K8554" s="13">
        <v>9</v>
      </c>
      <c r="L8554" s="16" t="s">
        <v>1309</v>
      </c>
      <c r="M8554" t="s">
        <v>583</v>
      </c>
      <c r="P8554" t="s">
        <v>243</v>
      </c>
      <c r="Q8554">
        <v>-3.3</v>
      </c>
      <c r="V8554">
        <v>1</v>
      </c>
      <c r="W8554" t="s">
        <v>1371</v>
      </c>
      <c r="X8554" t="s">
        <v>1428</v>
      </c>
    </row>
    <row r="8555" spans="1:24" x14ac:dyDescent="0.3">
      <c r="A8555">
        <v>11189</v>
      </c>
      <c r="B8555" s="15" t="s">
        <v>896</v>
      </c>
      <c r="C8555" t="str">
        <f>_xlfn.XLOOKUP($B8555, STANDARDS!$A:$A, STANDARDS!$B:$B,,0,2)</f>
        <v>Tinnaya Fm</v>
      </c>
      <c r="D8555" t="s">
        <v>1057</v>
      </c>
      <c r="E8555" t="s">
        <v>1211</v>
      </c>
      <c r="J8555" s="13">
        <v>550</v>
      </c>
      <c r="K8555" s="13">
        <v>9</v>
      </c>
      <c r="L8555" s="16" t="s">
        <v>1309</v>
      </c>
      <c r="M8555" t="s">
        <v>583</v>
      </c>
      <c r="P8555" t="s">
        <v>243</v>
      </c>
      <c r="Q8555">
        <v>-5.5</v>
      </c>
      <c r="V8555">
        <v>1</v>
      </c>
      <c r="W8555" t="s">
        <v>1371</v>
      </c>
      <c r="X8555" t="s">
        <v>1428</v>
      </c>
    </row>
    <row r="8556" spans="1:24" x14ac:dyDescent="0.3">
      <c r="A8556">
        <v>11190</v>
      </c>
      <c r="B8556" s="15" t="s">
        <v>896</v>
      </c>
      <c r="C8556" t="str">
        <f>_xlfn.XLOOKUP($B8556, STANDARDS!$A:$A, STANDARDS!$B:$B,,0,2)</f>
        <v>Tinnaya Fm</v>
      </c>
      <c r="D8556" t="s">
        <v>1057</v>
      </c>
      <c r="E8556" t="s">
        <v>1211</v>
      </c>
      <c r="J8556" s="13">
        <v>550</v>
      </c>
      <c r="K8556" s="13">
        <v>9</v>
      </c>
      <c r="L8556" s="16" t="s">
        <v>1309</v>
      </c>
      <c r="M8556" t="s">
        <v>583</v>
      </c>
      <c r="P8556" t="s">
        <v>243</v>
      </c>
      <c r="Q8556">
        <v>-9.3000000000000007</v>
      </c>
      <c r="V8556">
        <v>1</v>
      </c>
      <c r="W8556" t="s">
        <v>1371</v>
      </c>
      <c r="X8556" t="s">
        <v>1428</v>
      </c>
    </row>
    <row r="8557" spans="1:24" x14ac:dyDescent="0.3">
      <c r="A8557">
        <v>11191</v>
      </c>
      <c r="B8557" s="15" t="s">
        <v>896</v>
      </c>
      <c r="C8557" t="str">
        <f>_xlfn.XLOOKUP($B8557, STANDARDS!$A:$A, STANDARDS!$B:$B,,0,2)</f>
        <v>Tinnaya Fm</v>
      </c>
      <c r="D8557" t="s">
        <v>1057</v>
      </c>
      <c r="E8557" t="s">
        <v>1211</v>
      </c>
      <c r="J8557" s="13">
        <v>550</v>
      </c>
      <c r="K8557" s="13">
        <v>9</v>
      </c>
      <c r="L8557" s="16" t="s">
        <v>1309</v>
      </c>
      <c r="M8557" t="s">
        <v>583</v>
      </c>
      <c r="P8557" t="s">
        <v>243</v>
      </c>
      <c r="Q8557">
        <v>-3.3</v>
      </c>
      <c r="V8557">
        <v>1</v>
      </c>
      <c r="W8557" t="s">
        <v>1371</v>
      </c>
      <c r="X8557" t="s">
        <v>1428</v>
      </c>
    </row>
    <row r="8558" spans="1:24" x14ac:dyDescent="0.3">
      <c r="A8558">
        <v>11192</v>
      </c>
      <c r="B8558" s="15" t="s">
        <v>896</v>
      </c>
      <c r="C8558" t="str">
        <f>_xlfn.XLOOKUP($B8558, STANDARDS!$A:$A, STANDARDS!$B:$B,,0,2)</f>
        <v>Tinnaya Fm</v>
      </c>
      <c r="D8558" t="s">
        <v>1057</v>
      </c>
      <c r="E8558" t="s">
        <v>1211</v>
      </c>
      <c r="J8558" s="13">
        <v>550</v>
      </c>
      <c r="K8558" s="13">
        <v>9</v>
      </c>
      <c r="L8558" s="16" t="s">
        <v>1309</v>
      </c>
      <c r="M8558" t="s">
        <v>583</v>
      </c>
      <c r="P8558" t="s">
        <v>243</v>
      </c>
      <c r="Q8558">
        <v>-4.0999999999999996</v>
      </c>
      <c r="V8558">
        <v>1</v>
      </c>
      <c r="W8558" t="s">
        <v>1371</v>
      </c>
      <c r="X8558" t="s">
        <v>1428</v>
      </c>
    </row>
    <row r="8559" spans="1:24" x14ac:dyDescent="0.3">
      <c r="A8559">
        <v>11193</v>
      </c>
      <c r="B8559" s="15" t="s">
        <v>896</v>
      </c>
      <c r="C8559" t="str">
        <f>_xlfn.XLOOKUP($B8559, STANDARDS!$A:$A, STANDARDS!$B:$B,,0,2)</f>
        <v>Tinnaya Fm</v>
      </c>
      <c r="D8559" t="s">
        <v>1057</v>
      </c>
      <c r="E8559" t="s">
        <v>1211</v>
      </c>
      <c r="J8559" s="13">
        <v>550</v>
      </c>
      <c r="K8559" s="13">
        <v>9</v>
      </c>
      <c r="L8559" s="16" t="s">
        <v>1309</v>
      </c>
      <c r="M8559" t="s">
        <v>583</v>
      </c>
      <c r="P8559" t="s">
        <v>243</v>
      </c>
      <c r="Q8559">
        <v>-6.5</v>
      </c>
      <c r="V8559">
        <v>1</v>
      </c>
      <c r="W8559" t="s">
        <v>1371</v>
      </c>
      <c r="X8559" t="s">
        <v>1428</v>
      </c>
    </row>
    <row r="8560" spans="1:24" x14ac:dyDescent="0.3">
      <c r="A8560">
        <v>11194</v>
      </c>
      <c r="B8560" s="15" t="s">
        <v>896</v>
      </c>
      <c r="C8560" t="str">
        <f>_xlfn.XLOOKUP($B8560, STANDARDS!$A:$A, STANDARDS!$B:$B,,0,2)</f>
        <v>Tinnaya Fm</v>
      </c>
      <c r="D8560" t="s">
        <v>1057</v>
      </c>
      <c r="E8560" t="s">
        <v>1211</v>
      </c>
      <c r="J8560" s="13">
        <v>550</v>
      </c>
      <c r="K8560" s="13">
        <v>9</v>
      </c>
      <c r="L8560" s="16" t="s">
        <v>1309</v>
      </c>
      <c r="M8560" t="s">
        <v>583</v>
      </c>
      <c r="P8560" t="s">
        <v>243</v>
      </c>
      <c r="Q8560">
        <v>-5</v>
      </c>
      <c r="V8560">
        <v>1</v>
      </c>
      <c r="W8560" t="s">
        <v>1371</v>
      </c>
      <c r="X8560" t="s">
        <v>1428</v>
      </c>
    </row>
    <row r="8561" spans="1:24" x14ac:dyDescent="0.3">
      <c r="A8561">
        <v>11195</v>
      </c>
      <c r="B8561" s="15" t="s">
        <v>898</v>
      </c>
      <c r="C8561" t="str">
        <f>_xlfn.XLOOKUP($B8561, STANDARDS!$A:$A, STANDARDS!$B:$B,,0,2)</f>
        <v>Zherba Fm</v>
      </c>
      <c r="D8561" t="s">
        <v>1057</v>
      </c>
      <c r="E8561" t="s">
        <v>1211</v>
      </c>
      <c r="J8561" s="13">
        <v>560</v>
      </c>
      <c r="K8561" s="13">
        <v>30</v>
      </c>
      <c r="L8561" s="16"/>
      <c r="M8561" t="s">
        <v>583</v>
      </c>
      <c r="P8561" t="s">
        <v>243</v>
      </c>
      <c r="Q8561">
        <v>-16.899999999999999</v>
      </c>
      <c r="V8561">
        <v>1</v>
      </c>
      <c r="W8561" t="s">
        <v>1371</v>
      </c>
      <c r="X8561" t="s">
        <v>1428</v>
      </c>
    </row>
    <row r="8562" spans="1:24" x14ac:dyDescent="0.3">
      <c r="A8562">
        <v>11196</v>
      </c>
      <c r="B8562" s="15" t="s">
        <v>898</v>
      </c>
      <c r="C8562" t="str">
        <f>_xlfn.XLOOKUP($B8562, STANDARDS!$A:$A, STANDARDS!$B:$B,,0,2)</f>
        <v>Zherba Fm</v>
      </c>
      <c r="D8562" t="s">
        <v>1057</v>
      </c>
      <c r="E8562" t="s">
        <v>1211</v>
      </c>
      <c r="J8562" s="13">
        <v>560</v>
      </c>
      <c r="K8562" s="13">
        <v>30</v>
      </c>
      <c r="L8562" s="16"/>
      <c r="M8562" t="s">
        <v>583</v>
      </c>
      <c r="P8562" t="s">
        <v>243</v>
      </c>
      <c r="Q8562">
        <v>2.1</v>
      </c>
      <c r="S8562">
        <v>-14.8</v>
      </c>
      <c r="U8562" t="s">
        <v>245</v>
      </c>
      <c r="V8562">
        <v>1</v>
      </c>
      <c r="W8562" t="s">
        <v>1371</v>
      </c>
      <c r="X8562" t="s">
        <v>1428</v>
      </c>
    </row>
    <row r="8563" spans="1:24" x14ac:dyDescent="0.3">
      <c r="A8563">
        <v>11197</v>
      </c>
      <c r="B8563" s="15" t="s">
        <v>898</v>
      </c>
      <c r="C8563" t="str">
        <f>_xlfn.XLOOKUP($B8563, STANDARDS!$A:$A, STANDARDS!$B:$B,,0,2)</f>
        <v>Zherba Fm</v>
      </c>
      <c r="D8563" t="s">
        <v>1057</v>
      </c>
      <c r="E8563" t="s">
        <v>1211</v>
      </c>
      <c r="J8563" s="13">
        <v>560</v>
      </c>
      <c r="K8563" s="13">
        <v>30</v>
      </c>
      <c r="L8563" s="16"/>
      <c r="M8563" t="s">
        <v>583</v>
      </c>
      <c r="P8563" t="s">
        <v>243</v>
      </c>
      <c r="Q8563">
        <v>-15.4</v>
      </c>
      <c r="V8563">
        <v>1</v>
      </c>
      <c r="W8563" t="s">
        <v>1371</v>
      </c>
      <c r="X8563" t="s">
        <v>1428</v>
      </c>
    </row>
    <row r="8564" spans="1:24" x14ac:dyDescent="0.3">
      <c r="A8564">
        <v>11198</v>
      </c>
      <c r="B8564" s="15" t="s">
        <v>898</v>
      </c>
      <c r="C8564" t="str">
        <f>_xlfn.XLOOKUP($B8564, STANDARDS!$A:$A, STANDARDS!$B:$B,,0,2)</f>
        <v>Zherba Fm</v>
      </c>
      <c r="D8564" t="s">
        <v>1057</v>
      </c>
      <c r="E8564" t="s">
        <v>1211</v>
      </c>
      <c r="J8564" s="13">
        <v>560</v>
      </c>
      <c r="K8564" s="13">
        <v>30</v>
      </c>
      <c r="L8564" s="16"/>
      <c r="M8564" t="s">
        <v>583</v>
      </c>
      <c r="P8564" t="s">
        <v>243</v>
      </c>
      <c r="Q8564">
        <v>-15.8</v>
      </c>
      <c r="V8564">
        <v>1</v>
      </c>
      <c r="W8564" t="s">
        <v>1371</v>
      </c>
      <c r="X8564" t="s">
        <v>1428</v>
      </c>
    </row>
    <row r="8565" spans="1:24" x14ac:dyDescent="0.3">
      <c r="A8565">
        <v>11199</v>
      </c>
      <c r="B8565" s="15" t="s">
        <v>898</v>
      </c>
      <c r="C8565" t="str">
        <f>_xlfn.XLOOKUP($B8565, STANDARDS!$A:$A, STANDARDS!$B:$B,,0,2)</f>
        <v>Zherba Fm</v>
      </c>
      <c r="D8565" t="s">
        <v>1057</v>
      </c>
      <c r="E8565" t="s">
        <v>1211</v>
      </c>
      <c r="J8565" s="13">
        <v>560</v>
      </c>
      <c r="K8565" s="13">
        <v>30</v>
      </c>
      <c r="L8565" s="16"/>
      <c r="M8565" t="s">
        <v>583</v>
      </c>
      <c r="P8565" t="s">
        <v>243</v>
      </c>
      <c r="Q8565">
        <v>-6.3</v>
      </c>
      <c r="S8565">
        <v>-18.7</v>
      </c>
      <c r="U8565" t="s">
        <v>245</v>
      </c>
      <c r="V8565">
        <v>1</v>
      </c>
      <c r="W8565" t="s">
        <v>1371</v>
      </c>
      <c r="X8565" t="s">
        <v>1428</v>
      </c>
    </row>
    <row r="8566" spans="1:24" x14ac:dyDescent="0.3">
      <c r="A8566">
        <v>11200</v>
      </c>
      <c r="B8566" s="15" t="s">
        <v>898</v>
      </c>
      <c r="C8566" t="str">
        <f>_xlfn.XLOOKUP($B8566, STANDARDS!$A:$A, STANDARDS!$B:$B,,0,2)</f>
        <v>Zherba Fm</v>
      </c>
      <c r="D8566" t="s">
        <v>1057</v>
      </c>
      <c r="E8566" t="s">
        <v>1211</v>
      </c>
      <c r="J8566" s="13">
        <v>560</v>
      </c>
      <c r="K8566" s="13">
        <v>30</v>
      </c>
      <c r="L8566" s="16"/>
      <c r="M8566" t="s">
        <v>583</v>
      </c>
      <c r="P8566" t="s">
        <v>243</v>
      </c>
      <c r="Q8566">
        <v>-13.3</v>
      </c>
      <c r="V8566">
        <v>1</v>
      </c>
      <c r="W8566" t="s">
        <v>1371</v>
      </c>
      <c r="X8566" t="s">
        <v>1428</v>
      </c>
    </row>
    <row r="8567" spans="1:24" x14ac:dyDescent="0.3">
      <c r="A8567">
        <v>11201</v>
      </c>
      <c r="B8567" s="15" t="s">
        <v>898</v>
      </c>
      <c r="C8567" t="str">
        <f>_xlfn.XLOOKUP($B8567, STANDARDS!$A:$A, STANDARDS!$B:$B,,0,2)</f>
        <v>Zherba Fm</v>
      </c>
      <c r="D8567" t="s">
        <v>1057</v>
      </c>
      <c r="E8567" t="s">
        <v>1211</v>
      </c>
      <c r="J8567" s="13">
        <v>560</v>
      </c>
      <c r="K8567" s="13">
        <v>30</v>
      </c>
      <c r="L8567" s="16"/>
      <c r="M8567" t="s">
        <v>583</v>
      </c>
      <c r="P8567" t="s">
        <v>243</v>
      </c>
      <c r="Q8567">
        <v>-19.5</v>
      </c>
      <c r="V8567">
        <v>1</v>
      </c>
      <c r="W8567" t="s">
        <v>1371</v>
      </c>
      <c r="X8567" t="s">
        <v>1428</v>
      </c>
    </row>
    <row r="8568" spans="1:24" x14ac:dyDescent="0.3">
      <c r="A8568">
        <v>11202</v>
      </c>
      <c r="B8568" s="15" t="s">
        <v>898</v>
      </c>
      <c r="C8568" t="str">
        <f>_xlfn.XLOOKUP($B8568, STANDARDS!$A:$A, STANDARDS!$B:$B,,0,2)</f>
        <v>Zherba Fm</v>
      </c>
      <c r="D8568" t="s">
        <v>1057</v>
      </c>
      <c r="E8568" t="s">
        <v>1211</v>
      </c>
      <c r="J8568" s="13">
        <v>560</v>
      </c>
      <c r="K8568" s="13">
        <v>30</v>
      </c>
      <c r="L8568" s="16"/>
      <c r="M8568" t="s">
        <v>583</v>
      </c>
      <c r="P8568" t="s">
        <v>243</v>
      </c>
      <c r="Q8568">
        <v>-11</v>
      </c>
      <c r="V8568">
        <v>1</v>
      </c>
      <c r="W8568" t="s">
        <v>1371</v>
      </c>
      <c r="X8568" t="s">
        <v>1428</v>
      </c>
    </row>
    <row r="8569" spans="1:24" x14ac:dyDescent="0.3">
      <c r="A8569">
        <v>11203</v>
      </c>
      <c r="B8569" s="15" t="s">
        <v>898</v>
      </c>
      <c r="C8569" t="str">
        <f>_xlfn.XLOOKUP($B8569, STANDARDS!$A:$A, STANDARDS!$B:$B,,0,2)</f>
        <v>Zherba Fm</v>
      </c>
      <c r="D8569" t="s">
        <v>1057</v>
      </c>
      <c r="E8569" t="s">
        <v>1211</v>
      </c>
      <c r="J8569" s="13">
        <v>560</v>
      </c>
      <c r="K8569" s="13">
        <v>30</v>
      </c>
      <c r="L8569" s="16"/>
      <c r="M8569" t="s">
        <v>583</v>
      </c>
      <c r="P8569" t="s">
        <v>243</v>
      </c>
      <c r="Q8569">
        <v>1.3</v>
      </c>
      <c r="S8569">
        <v>-14.4</v>
      </c>
      <c r="U8569" t="s">
        <v>245</v>
      </c>
      <c r="V8569">
        <v>1</v>
      </c>
      <c r="W8569" t="s">
        <v>1371</v>
      </c>
      <c r="X8569" t="s">
        <v>1428</v>
      </c>
    </row>
    <row r="8570" spans="1:24" x14ac:dyDescent="0.3">
      <c r="A8570">
        <v>11204</v>
      </c>
      <c r="B8570" s="15" t="s">
        <v>898</v>
      </c>
      <c r="C8570" t="str">
        <f>_xlfn.XLOOKUP($B8570, STANDARDS!$A:$A, STANDARDS!$B:$B,,0,2)</f>
        <v>Zherba Fm</v>
      </c>
      <c r="D8570" t="s">
        <v>1057</v>
      </c>
      <c r="E8570" t="s">
        <v>1211</v>
      </c>
      <c r="J8570" s="13">
        <v>560</v>
      </c>
      <c r="K8570" s="13">
        <v>30</v>
      </c>
      <c r="L8570" s="16"/>
      <c r="M8570" t="s">
        <v>583</v>
      </c>
      <c r="P8570" t="s">
        <v>243</v>
      </c>
      <c r="Q8570">
        <v>1.4</v>
      </c>
      <c r="S8570">
        <v>-17.8</v>
      </c>
      <c r="U8570" t="s">
        <v>245</v>
      </c>
      <c r="V8570">
        <v>1</v>
      </c>
      <c r="W8570" t="s">
        <v>1371</v>
      </c>
      <c r="X8570" t="s">
        <v>1428</v>
      </c>
    </row>
    <row r="8571" spans="1:24" x14ac:dyDescent="0.3">
      <c r="A8571">
        <v>11205</v>
      </c>
      <c r="B8571" s="15" t="s">
        <v>898</v>
      </c>
      <c r="C8571" t="str">
        <f>_xlfn.XLOOKUP($B8571, STANDARDS!$A:$A, STANDARDS!$B:$B,,0,2)</f>
        <v>Zherba Fm</v>
      </c>
      <c r="D8571" t="s">
        <v>1057</v>
      </c>
      <c r="E8571" t="s">
        <v>1211</v>
      </c>
      <c r="J8571" s="13">
        <v>560</v>
      </c>
      <c r="K8571" s="13">
        <v>30</v>
      </c>
      <c r="L8571" s="16"/>
      <c r="M8571" t="s">
        <v>583</v>
      </c>
      <c r="P8571" t="s">
        <v>243</v>
      </c>
      <c r="Q8571">
        <v>-15.5</v>
      </c>
      <c r="V8571">
        <v>1</v>
      </c>
      <c r="W8571" t="s">
        <v>1371</v>
      </c>
      <c r="X8571" t="s">
        <v>1428</v>
      </c>
    </row>
    <row r="8572" spans="1:24" x14ac:dyDescent="0.3">
      <c r="A8572">
        <v>11206</v>
      </c>
      <c r="B8572" s="15" t="s">
        <v>898</v>
      </c>
      <c r="C8572" t="str">
        <f>_xlfn.XLOOKUP($B8572, STANDARDS!$A:$A, STANDARDS!$B:$B,,0,2)</f>
        <v>Zherba Fm</v>
      </c>
      <c r="D8572" t="s">
        <v>1057</v>
      </c>
      <c r="E8572" t="s">
        <v>1211</v>
      </c>
      <c r="J8572" s="13">
        <v>560</v>
      </c>
      <c r="K8572" s="13">
        <v>30</v>
      </c>
      <c r="L8572" s="16"/>
      <c r="M8572" t="s">
        <v>583</v>
      </c>
      <c r="P8572" t="s">
        <v>243</v>
      </c>
      <c r="Q8572">
        <v>0.4</v>
      </c>
      <c r="S8572">
        <v>-12.6</v>
      </c>
      <c r="U8572" t="s">
        <v>245</v>
      </c>
      <c r="V8572">
        <v>1</v>
      </c>
      <c r="W8572" t="s">
        <v>1371</v>
      </c>
      <c r="X8572" t="s">
        <v>1428</v>
      </c>
    </row>
    <row r="8573" spans="1:24" x14ac:dyDescent="0.3">
      <c r="A8573">
        <v>11207</v>
      </c>
      <c r="B8573" s="15" t="s">
        <v>898</v>
      </c>
      <c r="C8573" t="str">
        <f>_xlfn.XLOOKUP($B8573, STANDARDS!$A:$A, STANDARDS!$B:$B,,0,2)</f>
        <v>Zherba Fm</v>
      </c>
      <c r="D8573" t="s">
        <v>1057</v>
      </c>
      <c r="E8573" t="s">
        <v>1211</v>
      </c>
      <c r="J8573" s="13">
        <v>560</v>
      </c>
      <c r="K8573" s="13">
        <v>30</v>
      </c>
      <c r="L8573" s="16"/>
      <c r="M8573" t="s">
        <v>583</v>
      </c>
      <c r="P8573" t="s">
        <v>243</v>
      </c>
      <c r="Q8573">
        <v>-2.9</v>
      </c>
      <c r="S8573">
        <v>-19.100000000000001</v>
      </c>
      <c r="U8573" t="s">
        <v>245</v>
      </c>
      <c r="V8573">
        <v>1</v>
      </c>
      <c r="W8573" t="s">
        <v>1371</v>
      </c>
      <c r="X8573" t="s">
        <v>1428</v>
      </c>
    </row>
    <row r="8574" spans="1:24" x14ac:dyDescent="0.3">
      <c r="A8574">
        <v>11208</v>
      </c>
      <c r="B8574" s="15" t="s">
        <v>898</v>
      </c>
      <c r="C8574" t="str">
        <f>_xlfn.XLOOKUP($B8574, STANDARDS!$A:$A, STANDARDS!$B:$B,,0,2)</f>
        <v>Zherba Fm</v>
      </c>
      <c r="D8574" t="s">
        <v>1057</v>
      </c>
      <c r="E8574" t="s">
        <v>1211</v>
      </c>
      <c r="J8574" s="13">
        <v>560</v>
      </c>
      <c r="K8574" s="13">
        <v>30</v>
      </c>
      <c r="L8574" s="16"/>
      <c r="M8574" t="s">
        <v>583</v>
      </c>
      <c r="P8574" t="s">
        <v>243</v>
      </c>
      <c r="Q8574">
        <v>-2.1</v>
      </c>
      <c r="S8574">
        <v>-13.9</v>
      </c>
      <c r="U8574" t="s">
        <v>245</v>
      </c>
      <c r="V8574">
        <v>1</v>
      </c>
      <c r="W8574" t="s">
        <v>1371</v>
      </c>
      <c r="X8574" t="s">
        <v>1428</v>
      </c>
    </row>
    <row r="8575" spans="1:24" x14ac:dyDescent="0.3">
      <c r="A8575">
        <v>11209</v>
      </c>
      <c r="B8575" s="15" t="s">
        <v>898</v>
      </c>
      <c r="C8575" t="str">
        <f>_xlfn.XLOOKUP($B8575, STANDARDS!$A:$A, STANDARDS!$B:$B,,0,2)</f>
        <v>Zherba Fm</v>
      </c>
      <c r="D8575" t="s">
        <v>1057</v>
      </c>
      <c r="E8575" t="s">
        <v>1211</v>
      </c>
      <c r="J8575" s="13">
        <v>560</v>
      </c>
      <c r="K8575" s="13">
        <v>30</v>
      </c>
      <c r="L8575" s="16"/>
      <c r="M8575" t="s">
        <v>583</v>
      </c>
      <c r="P8575" t="s">
        <v>243</v>
      </c>
      <c r="Q8575">
        <v>-20.100000000000001</v>
      </c>
      <c r="V8575">
        <v>1</v>
      </c>
      <c r="W8575" t="s">
        <v>1371</v>
      </c>
      <c r="X8575" t="s">
        <v>1428</v>
      </c>
    </row>
    <row r="8576" spans="1:24" x14ac:dyDescent="0.3">
      <c r="A8576">
        <v>11210</v>
      </c>
      <c r="B8576" s="15" t="s">
        <v>899</v>
      </c>
      <c r="C8576" t="str">
        <f>_xlfn.XLOOKUP($B8576, STANDARDS!$A:$A, STANDARDS!$B:$B,,0,2)</f>
        <v>Nokhuisk Fm</v>
      </c>
      <c r="D8576" t="s">
        <v>1057</v>
      </c>
      <c r="E8576" t="s">
        <v>1211</v>
      </c>
      <c r="J8576" s="13">
        <v>540</v>
      </c>
      <c r="K8576" s="13">
        <v>10</v>
      </c>
      <c r="L8576" s="16" t="s">
        <v>1309</v>
      </c>
      <c r="M8576" t="s">
        <v>1335</v>
      </c>
      <c r="P8576" t="s">
        <v>243</v>
      </c>
      <c r="Q8576">
        <v>-2.2999999999999998</v>
      </c>
      <c r="V8576">
        <v>1</v>
      </c>
      <c r="W8576" t="s">
        <v>1371</v>
      </c>
      <c r="X8576" t="s">
        <v>1428</v>
      </c>
    </row>
    <row r="8577" spans="1:24" x14ac:dyDescent="0.3">
      <c r="A8577">
        <v>11211</v>
      </c>
      <c r="B8577" s="15" t="s">
        <v>899</v>
      </c>
      <c r="C8577" t="str">
        <f>_xlfn.XLOOKUP($B8577, STANDARDS!$A:$A, STANDARDS!$B:$B,,0,2)</f>
        <v>Nokhuisk Fm</v>
      </c>
      <c r="D8577" t="s">
        <v>1057</v>
      </c>
      <c r="E8577" t="s">
        <v>1211</v>
      </c>
      <c r="J8577" s="13">
        <v>540</v>
      </c>
      <c r="K8577" s="13">
        <v>10</v>
      </c>
      <c r="L8577" s="16" t="s">
        <v>1309</v>
      </c>
      <c r="M8577" t="s">
        <v>583</v>
      </c>
      <c r="P8577" t="s">
        <v>243</v>
      </c>
      <c r="Q8577">
        <v>1.3</v>
      </c>
      <c r="V8577">
        <v>1</v>
      </c>
      <c r="W8577" t="s">
        <v>1371</v>
      </c>
      <c r="X8577" t="s">
        <v>1428</v>
      </c>
    </row>
    <row r="8578" spans="1:24" x14ac:dyDescent="0.3">
      <c r="A8578">
        <v>11212</v>
      </c>
      <c r="B8578" s="15" t="s">
        <v>899</v>
      </c>
      <c r="C8578" t="str">
        <f>_xlfn.XLOOKUP($B8578, STANDARDS!$A:$A, STANDARDS!$B:$B,,0,2)</f>
        <v>Nokhuisk Fm</v>
      </c>
      <c r="D8578" t="s">
        <v>1057</v>
      </c>
      <c r="E8578" t="s">
        <v>1211</v>
      </c>
      <c r="J8578" s="13">
        <v>540</v>
      </c>
      <c r="K8578" s="13">
        <v>10</v>
      </c>
      <c r="L8578" s="16" t="s">
        <v>1309</v>
      </c>
      <c r="M8578" t="s">
        <v>583</v>
      </c>
      <c r="P8578" t="s">
        <v>243</v>
      </c>
      <c r="Q8578">
        <v>-0.2</v>
      </c>
      <c r="V8578">
        <v>1</v>
      </c>
      <c r="W8578" t="s">
        <v>1371</v>
      </c>
      <c r="X8578" t="s">
        <v>1428</v>
      </c>
    </row>
    <row r="8579" spans="1:24" x14ac:dyDescent="0.3">
      <c r="A8579">
        <v>11213</v>
      </c>
      <c r="B8579" s="15" t="s">
        <v>899</v>
      </c>
      <c r="C8579" t="str">
        <f>_xlfn.XLOOKUP($B8579, STANDARDS!$A:$A, STANDARDS!$B:$B,,0,2)</f>
        <v>Nokhuisk Fm</v>
      </c>
      <c r="D8579" t="s">
        <v>1057</v>
      </c>
      <c r="E8579" t="s">
        <v>1211</v>
      </c>
      <c r="J8579" s="13">
        <v>540</v>
      </c>
      <c r="K8579" s="13">
        <v>10</v>
      </c>
      <c r="L8579" s="16" t="s">
        <v>1309</v>
      </c>
      <c r="M8579" t="s">
        <v>583</v>
      </c>
      <c r="P8579" t="s">
        <v>243</v>
      </c>
      <c r="Q8579">
        <v>-0.3</v>
      </c>
      <c r="V8579">
        <v>1</v>
      </c>
      <c r="W8579" t="s">
        <v>1371</v>
      </c>
      <c r="X8579" t="s">
        <v>1428</v>
      </c>
    </row>
    <row r="8580" spans="1:24" x14ac:dyDescent="0.3">
      <c r="A8580">
        <v>11214</v>
      </c>
      <c r="B8580" s="15" t="s">
        <v>899</v>
      </c>
      <c r="C8580" t="str">
        <f>_xlfn.XLOOKUP($B8580, STANDARDS!$A:$A, STANDARDS!$B:$B,,0,2)</f>
        <v>Nokhuisk Fm</v>
      </c>
      <c r="D8580" t="s">
        <v>1057</v>
      </c>
      <c r="E8580" t="s">
        <v>1211</v>
      </c>
      <c r="J8580" s="13">
        <v>540</v>
      </c>
      <c r="K8580" s="13">
        <v>10</v>
      </c>
      <c r="L8580" s="16" t="s">
        <v>1309</v>
      </c>
      <c r="M8580" t="s">
        <v>583</v>
      </c>
      <c r="P8580" t="s">
        <v>243</v>
      </c>
      <c r="Q8580">
        <v>-4.4000000000000004</v>
      </c>
      <c r="V8580">
        <v>1</v>
      </c>
      <c r="W8580" t="s">
        <v>1371</v>
      </c>
      <c r="X8580" t="s">
        <v>1428</v>
      </c>
    </row>
    <row r="8581" spans="1:24" x14ac:dyDescent="0.3">
      <c r="A8581">
        <v>11215</v>
      </c>
      <c r="B8581" s="15" t="s">
        <v>899</v>
      </c>
      <c r="C8581" t="str">
        <f>_xlfn.XLOOKUP($B8581, STANDARDS!$A:$A, STANDARDS!$B:$B,,0,2)</f>
        <v>Nokhuisk Fm</v>
      </c>
      <c r="D8581" t="s">
        <v>1057</v>
      </c>
      <c r="E8581" t="s">
        <v>1211</v>
      </c>
      <c r="J8581" s="13">
        <v>540</v>
      </c>
      <c r="K8581" s="13">
        <v>10</v>
      </c>
      <c r="L8581" s="16" t="s">
        <v>1309</v>
      </c>
      <c r="M8581" t="s">
        <v>583</v>
      </c>
      <c r="P8581" t="s">
        <v>243</v>
      </c>
      <c r="Q8581">
        <v>0</v>
      </c>
      <c r="V8581">
        <v>1</v>
      </c>
      <c r="W8581" t="s">
        <v>1371</v>
      </c>
      <c r="X8581" t="s">
        <v>1428</v>
      </c>
    </row>
    <row r="8582" spans="1:24" x14ac:dyDescent="0.3">
      <c r="A8582">
        <v>11216</v>
      </c>
      <c r="B8582" s="15" t="s">
        <v>899</v>
      </c>
      <c r="C8582" t="str">
        <f>_xlfn.XLOOKUP($B8582, STANDARDS!$A:$A, STANDARDS!$B:$B,,0,2)</f>
        <v>Nokhuisk Fm</v>
      </c>
      <c r="D8582" t="s">
        <v>1057</v>
      </c>
      <c r="E8582" t="s">
        <v>1211</v>
      </c>
      <c r="J8582" s="13">
        <v>540</v>
      </c>
      <c r="K8582" s="13">
        <v>10</v>
      </c>
      <c r="L8582" s="16" t="s">
        <v>1309</v>
      </c>
      <c r="M8582" t="s">
        <v>583</v>
      </c>
      <c r="P8582" t="s">
        <v>243</v>
      </c>
      <c r="Q8582">
        <v>-0.5</v>
      </c>
      <c r="V8582">
        <v>1</v>
      </c>
      <c r="W8582" t="s">
        <v>1371</v>
      </c>
      <c r="X8582" t="s">
        <v>1428</v>
      </c>
    </row>
    <row r="8583" spans="1:24" x14ac:dyDescent="0.3">
      <c r="A8583">
        <v>11217</v>
      </c>
      <c r="B8583" s="15" t="s">
        <v>899</v>
      </c>
      <c r="C8583" t="str">
        <f>_xlfn.XLOOKUP($B8583, STANDARDS!$A:$A, STANDARDS!$B:$B,,0,2)</f>
        <v>Nokhuisk Fm</v>
      </c>
      <c r="D8583" t="s">
        <v>1057</v>
      </c>
      <c r="E8583" t="s">
        <v>1211</v>
      </c>
      <c r="J8583" s="13">
        <v>540</v>
      </c>
      <c r="K8583" s="13">
        <v>10</v>
      </c>
      <c r="L8583" s="16" t="s">
        <v>1309</v>
      </c>
      <c r="M8583" t="s">
        <v>583</v>
      </c>
      <c r="P8583" t="s">
        <v>243</v>
      </c>
      <c r="Q8583">
        <v>-0.8</v>
      </c>
      <c r="V8583">
        <v>1</v>
      </c>
      <c r="W8583" t="s">
        <v>1371</v>
      </c>
      <c r="X8583" t="s">
        <v>1428</v>
      </c>
    </row>
    <row r="8584" spans="1:24" x14ac:dyDescent="0.3">
      <c r="A8584">
        <v>11218</v>
      </c>
      <c r="B8584" s="15" t="s">
        <v>899</v>
      </c>
      <c r="C8584" t="str">
        <f>_xlfn.XLOOKUP($B8584, STANDARDS!$A:$A, STANDARDS!$B:$B,,0,2)</f>
        <v>Nokhuisk Fm</v>
      </c>
      <c r="D8584" t="s">
        <v>1057</v>
      </c>
      <c r="E8584" t="s">
        <v>1211</v>
      </c>
      <c r="J8584" s="13">
        <v>540</v>
      </c>
      <c r="K8584" s="13">
        <v>10</v>
      </c>
      <c r="L8584" s="16" t="s">
        <v>1309</v>
      </c>
      <c r="M8584" t="s">
        <v>583</v>
      </c>
      <c r="P8584" t="s">
        <v>243</v>
      </c>
      <c r="Q8584">
        <v>-1.6</v>
      </c>
      <c r="V8584">
        <v>1</v>
      </c>
      <c r="W8584" t="s">
        <v>1371</v>
      </c>
      <c r="X8584" t="s">
        <v>1428</v>
      </c>
    </row>
    <row r="8585" spans="1:24" x14ac:dyDescent="0.3">
      <c r="A8585">
        <v>11219</v>
      </c>
      <c r="B8585" s="15" t="s">
        <v>899</v>
      </c>
      <c r="C8585" t="str">
        <f>_xlfn.XLOOKUP($B8585, STANDARDS!$A:$A, STANDARDS!$B:$B,,0,2)</f>
        <v>Nokhuisk Fm</v>
      </c>
      <c r="D8585" t="s">
        <v>1057</v>
      </c>
      <c r="E8585" t="s">
        <v>1211</v>
      </c>
      <c r="J8585" s="13">
        <v>540</v>
      </c>
      <c r="K8585" s="13">
        <v>10</v>
      </c>
      <c r="L8585" s="16" t="s">
        <v>1309</v>
      </c>
      <c r="M8585" t="s">
        <v>583</v>
      </c>
      <c r="P8585" t="s">
        <v>243</v>
      </c>
      <c r="Q8585">
        <v>-1.3</v>
      </c>
      <c r="V8585">
        <v>1</v>
      </c>
      <c r="W8585" t="s">
        <v>1371</v>
      </c>
      <c r="X8585" t="s">
        <v>1428</v>
      </c>
    </row>
    <row r="8586" spans="1:24" x14ac:dyDescent="0.3">
      <c r="A8586">
        <v>11220</v>
      </c>
      <c r="B8586" s="15" t="s">
        <v>899</v>
      </c>
      <c r="C8586" t="str">
        <f>_xlfn.XLOOKUP($B8586, STANDARDS!$A:$A, STANDARDS!$B:$B,,0,2)</f>
        <v>Nokhuisk Fm</v>
      </c>
      <c r="D8586" t="s">
        <v>1057</v>
      </c>
      <c r="E8586" t="s">
        <v>1211</v>
      </c>
      <c r="J8586" s="13">
        <v>540</v>
      </c>
      <c r="K8586" s="13">
        <v>10</v>
      </c>
      <c r="L8586" s="16" t="s">
        <v>1309</v>
      </c>
      <c r="M8586" t="s">
        <v>583</v>
      </c>
      <c r="P8586" t="s">
        <v>243</v>
      </c>
      <c r="Q8586">
        <v>-4.2</v>
      </c>
      <c r="V8586">
        <v>1</v>
      </c>
      <c r="W8586" t="s">
        <v>1371</v>
      </c>
      <c r="X8586" t="s">
        <v>1428</v>
      </c>
    </row>
    <row r="8587" spans="1:24" x14ac:dyDescent="0.3">
      <c r="A8587">
        <v>11221</v>
      </c>
      <c r="B8587" s="15" t="s">
        <v>899</v>
      </c>
      <c r="C8587" t="str">
        <f>_xlfn.XLOOKUP($B8587, STANDARDS!$A:$A, STANDARDS!$B:$B,,0,2)</f>
        <v>Nokhuisk Fm</v>
      </c>
      <c r="D8587" t="s">
        <v>1057</v>
      </c>
      <c r="E8587" t="s">
        <v>1211</v>
      </c>
      <c r="J8587" s="13">
        <v>540</v>
      </c>
      <c r="K8587" s="13">
        <v>10</v>
      </c>
      <c r="L8587" s="16" t="s">
        <v>1309</v>
      </c>
      <c r="M8587" t="s">
        <v>583</v>
      </c>
      <c r="P8587" t="s">
        <v>243</v>
      </c>
      <c r="Q8587">
        <v>0</v>
      </c>
      <c r="V8587">
        <v>1</v>
      </c>
      <c r="W8587" t="s">
        <v>1371</v>
      </c>
      <c r="X8587" t="s">
        <v>1428</v>
      </c>
    </row>
    <row r="8588" spans="1:24" x14ac:dyDescent="0.3">
      <c r="A8588">
        <v>11222</v>
      </c>
      <c r="B8588" s="15" t="s">
        <v>899</v>
      </c>
      <c r="C8588" t="str">
        <f>_xlfn.XLOOKUP($B8588, STANDARDS!$A:$A, STANDARDS!$B:$B,,0,2)</f>
        <v>Nokhuisk Fm</v>
      </c>
      <c r="D8588" t="s">
        <v>1057</v>
      </c>
      <c r="E8588" t="s">
        <v>1211</v>
      </c>
      <c r="J8588" s="13">
        <v>540</v>
      </c>
      <c r="K8588" s="13">
        <v>10</v>
      </c>
      <c r="L8588" s="16" t="s">
        <v>1309</v>
      </c>
      <c r="M8588" t="s">
        <v>583</v>
      </c>
      <c r="P8588" t="s">
        <v>243</v>
      </c>
      <c r="Q8588">
        <v>0.6</v>
      </c>
      <c r="V8588">
        <v>1</v>
      </c>
      <c r="W8588" t="s">
        <v>1371</v>
      </c>
      <c r="X8588" t="s">
        <v>1428</v>
      </c>
    </row>
    <row r="8589" spans="1:24" x14ac:dyDescent="0.3">
      <c r="A8589">
        <v>11223</v>
      </c>
      <c r="B8589" s="15" t="s">
        <v>899</v>
      </c>
      <c r="C8589" t="str">
        <f>_xlfn.XLOOKUP($B8589, STANDARDS!$A:$A, STANDARDS!$B:$B,,0,2)</f>
        <v>Nokhuisk Fm</v>
      </c>
      <c r="D8589" t="s">
        <v>1057</v>
      </c>
      <c r="E8589" t="s">
        <v>1211</v>
      </c>
      <c r="J8589" s="13">
        <v>540</v>
      </c>
      <c r="K8589" s="13">
        <v>10</v>
      </c>
      <c r="L8589" s="16" t="s">
        <v>1309</v>
      </c>
      <c r="M8589" t="s">
        <v>583</v>
      </c>
      <c r="P8589" t="s">
        <v>243</v>
      </c>
      <c r="Q8589">
        <v>0.6</v>
      </c>
      <c r="V8589">
        <v>1</v>
      </c>
      <c r="W8589" t="s">
        <v>1371</v>
      </c>
      <c r="X8589" t="s">
        <v>1428</v>
      </c>
    </row>
    <row r="8590" spans="1:24" x14ac:dyDescent="0.3">
      <c r="A8590">
        <v>11224</v>
      </c>
      <c r="B8590" s="15" t="s">
        <v>899</v>
      </c>
      <c r="C8590" t="str">
        <f>_xlfn.XLOOKUP($B8590, STANDARDS!$A:$A, STANDARDS!$B:$B,,0,2)</f>
        <v>Nokhuisk Fm</v>
      </c>
      <c r="D8590" t="s">
        <v>1057</v>
      </c>
      <c r="E8590" t="s">
        <v>1211</v>
      </c>
      <c r="J8590" s="13">
        <v>540</v>
      </c>
      <c r="K8590" s="13">
        <v>10</v>
      </c>
      <c r="L8590" s="16" t="s">
        <v>1309</v>
      </c>
      <c r="M8590" t="s">
        <v>583</v>
      </c>
      <c r="P8590" t="s">
        <v>243</v>
      </c>
      <c r="Q8590">
        <v>-2.2999999999999998</v>
      </c>
      <c r="V8590">
        <v>1</v>
      </c>
      <c r="W8590" t="s">
        <v>1371</v>
      </c>
      <c r="X8590" t="s">
        <v>1428</v>
      </c>
    </row>
    <row r="8591" spans="1:24" x14ac:dyDescent="0.3">
      <c r="A8591">
        <v>11225</v>
      </c>
      <c r="B8591" s="15" t="s">
        <v>899</v>
      </c>
      <c r="C8591" t="str">
        <f>_xlfn.XLOOKUP($B8591, STANDARDS!$A:$A, STANDARDS!$B:$B,,0,2)</f>
        <v>Nokhuisk Fm</v>
      </c>
      <c r="D8591" t="s">
        <v>1057</v>
      </c>
      <c r="E8591" t="s">
        <v>1211</v>
      </c>
      <c r="J8591" s="13">
        <v>540</v>
      </c>
      <c r="K8591" s="13">
        <v>10</v>
      </c>
      <c r="L8591" s="16" t="s">
        <v>1309</v>
      </c>
      <c r="M8591" t="s">
        <v>583</v>
      </c>
      <c r="P8591" t="s">
        <v>243</v>
      </c>
      <c r="Q8591">
        <v>-3.7</v>
      </c>
      <c r="V8591">
        <v>1</v>
      </c>
      <c r="W8591" t="s">
        <v>1371</v>
      </c>
      <c r="X8591" t="s">
        <v>1428</v>
      </c>
    </row>
    <row r="8592" spans="1:24" x14ac:dyDescent="0.3">
      <c r="A8592">
        <v>11226</v>
      </c>
      <c r="B8592" s="15" t="s">
        <v>900</v>
      </c>
      <c r="C8592" t="str">
        <f>_xlfn.XLOOKUP($B8592, STANDARDS!$A:$A, STANDARDS!$B:$B,,0,2)</f>
        <v>Kharayutekh Fm</v>
      </c>
      <c r="D8592" t="s">
        <v>1057</v>
      </c>
      <c r="E8592" t="s">
        <v>1212</v>
      </c>
      <c r="J8592" s="13">
        <v>550</v>
      </c>
      <c r="K8592" s="13">
        <v>20</v>
      </c>
      <c r="L8592" s="16"/>
      <c r="M8592" t="s">
        <v>1335</v>
      </c>
      <c r="P8592" t="s">
        <v>243</v>
      </c>
      <c r="Q8592">
        <v>-0.3</v>
      </c>
      <c r="V8592">
        <v>1</v>
      </c>
      <c r="W8592" t="s">
        <v>1371</v>
      </c>
      <c r="X8592" t="s">
        <v>1429</v>
      </c>
    </row>
    <row r="8593" spans="1:24" x14ac:dyDescent="0.3">
      <c r="A8593">
        <v>11227</v>
      </c>
      <c r="B8593" s="15" t="s">
        <v>900</v>
      </c>
      <c r="C8593" t="str">
        <f>_xlfn.XLOOKUP($B8593, STANDARDS!$A:$A, STANDARDS!$B:$B,,0,2)</f>
        <v>Kharayutekh Fm</v>
      </c>
      <c r="D8593" t="s">
        <v>1057</v>
      </c>
      <c r="E8593" t="s">
        <v>1212</v>
      </c>
      <c r="J8593" s="13">
        <v>550</v>
      </c>
      <c r="K8593" s="13">
        <v>20</v>
      </c>
      <c r="L8593" s="16"/>
      <c r="M8593" t="s">
        <v>1335</v>
      </c>
      <c r="P8593" t="s">
        <v>243</v>
      </c>
      <c r="Q8593">
        <v>-0.5</v>
      </c>
      <c r="V8593">
        <v>1</v>
      </c>
      <c r="W8593" t="s">
        <v>1371</v>
      </c>
      <c r="X8593" t="s">
        <v>1429</v>
      </c>
    </row>
    <row r="8594" spans="1:24" x14ac:dyDescent="0.3">
      <c r="A8594">
        <v>11228</v>
      </c>
      <c r="B8594" s="15" t="s">
        <v>900</v>
      </c>
      <c r="C8594" t="str">
        <f>_xlfn.XLOOKUP($B8594, STANDARDS!$A:$A, STANDARDS!$B:$B,,0,2)</f>
        <v>Kharayutekh Fm</v>
      </c>
      <c r="D8594" t="s">
        <v>1057</v>
      </c>
      <c r="E8594" t="s">
        <v>1212</v>
      </c>
      <c r="J8594" s="13">
        <v>550</v>
      </c>
      <c r="K8594" s="13">
        <v>20</v>
      </c>
      <c r="L8594" s="16"/>
      <c r="M8594" t="s">
        <v>1335</v>
      </c>
      <c r="P8594" t="s">
        <v>243</v>
      </c>
      <c r="Q8594">
        <v>-0.3</v>
      </c>
      <c r="V8594">
        <v>1</v>
      </c>
      <c r="W8594" t="s">
        <v>1371</v>
      </c>
      <c r="X8594" t="s">
        <v>1429</v>
      </c>
    </row>
    <row r="8595" spans="1:24" x14ac:dyDescent="0.3">
      <c r="A8595">
        <v>11229</v>
      </c>
      <c r="B8595" s="15" t="s">
        <v>900</v>
      </c>
      <c r="C8595" t="str">
        <f>_xlfn.XLOOKUP($B8595, STANDARDS!$A:$A, STANDARDS!$B:$B,,0,2)</f>
        <v>Kharayutekh Fm</v>
      </c>
      <c r="D8595" t="s">
        <v>1057</v>
      </c>
      <c r="E8595" t="s">
        <v>1212</v>
      </c>
      <c r="J8595" s="13">
        <v>550</v>
      </c>
      <c r="K8595" s="13">
        <v>20</v>
      </c>
      <c r="L8595" s="16"/>
      <c r="M8595" t="s">
        <v>1335</v>
      </c>
      <c r="P8595" t="s">
        <v>243</v>
      </c>
      <c r="Q8595">
        <v>-0.2</v>
      </c>
      <c r="V8595">
        <v>1</v>
      </c>
      <c r="W8595" t="s">
        <v>1371</v>
      </c>
      <c r="X8595" t="s">
        <v>1429</v>
      </c>
    </row>
    <row r="8596" spans="1:24" x14ac:dyDescent="0.3">
      <c r="A8596">
        <v>11230</v>
      </c>
      <c r="B8596" s="15" t="s">
        <v>900</v>
      </c>
      <c r="C8596" t="str">
        <f>_xlfn.XLOOKUP($B8596, STANDARDS!$A:$A, STANDARDS!$B:$B,,0,2)</f>
        <v>Kharayutekh Fm</v>
      </c>
      <c r="D8596" t="s">
        <v>1057</v>
      </c>
      <c r="E8596" t="s">
        <v>1212</v>
      </c>
      <c r="J8596" s="13">
        <v>550</v>
      </c>
      <c r="K8596" s="13">
        <v>20</v>
      </c>
      <c r="L8596" s="16"/>
      <c r="M8596" t="s">
        <v>1335</v>
      </c>
      <c r="P8596" t="s">
        <v>243</v>
      </c>
      <c r="Q8596">
        <v>0</v>
      </c>
      <c r="V8596">
        <v>1</v>
      </c>
      <c r="W8596" t="s">
        <v>1371</v>
      </c>
      <c r="X8596" t="s">
        <v>1429</v>
      </c>
    </row>
    <row r="8597" spans="1:24" x14ac:dyDescent="0.3">
      <c r="A8597">
        <v>11231</v>
      </c>
      <c r="B8597" s="15" t="s">
        <v>900</v>
      </c>
      <c r="C8597" t="str">
        <f>_xlfn.XLOOKUP($B8597, STANDARDS!$A:$A, STANDARDS!$B:$B,,0,2)</f>
        <v>Kharayutekh Fm</v>
      </c>
      <c r="D8597" t="s">
        <v>1057</v>
      </c>
      <c r="E8597" t="s">
        <v>1212</v>
      </c>
      <c r="J8597" s="13">
        <v>550</v>
      </c>
      <c r="K8597" s="13">
        <v>20</v>
      </c>
      <c r="L8597" s="16"/>
      <c r="M8597" t="s">
        <v>1335</v>
      </c>
      <c r="P8597" t="s">
        <v>243</v>
      </c>
      <c r="Q8597">
        <v>-0.3</v>
      </c>
      <c r="V8597">
        <v>1</v>
      </c>
      <c r="W8597" t="s">
        <v>1371</v>
      </c>
      <c r="X8597" t="s">
        <v>1429</v>
      </c>
    </row>
    <row r="8598" spans="1:24" x14ac:dyDescent="0.3">
      <c r="A8598">
        <v>11232</v>
      </c>
      <c r="B8598" s="15" t="s">
        <v>900</v>
      </c>
      <c r="C8598" t="str">
        <f>_xlfn.XLOOKUP($B8598, STANDARDS!$A:$A, STANDARDS!$B:$B,,0,2)</f>
        <v>Kharayutekh Fm</v>
      </c>
      <c r="D8598" t="s">
        <v>1057</v>
      </c>
      <c r="E8598" t="s">
        <v>1212</v>
      </c>
      <c r="J8598" s="13">
        <v>550</v>
      </c>
      <c r="K8598" s="13">
        <v>20</v>
      </c>
      <c r="L8598" s="16"/>
      <c r="M8598" t="s">
        <v>1335</v>
      </c>
      <c r="P8598" t="s">
        <v>243</v>
      </c>
      <c r="Q8598">
        <v>-0.8</v>
      </c>
      <c r="V8598">
        <v>1</v>
      </c>
      <c r="W8598" t="s">
        <v>1371</v>
      </c>
      <c r="X8598" t="s">
        <v>1429</v>
      </c>
    </row>
    <row r="8599" spans="1:24" x14ac:dyDescent="0.3">
      <c r="A8599">
        <v>11233</v>
      </c>
      <c r="B8599" s="15" t="s">
        <v>900</v>
      </c>
      <c r="C8599" t="str">
        <f>_xlfn.XLOOKUP($B8599, STANDARDS!$A:$A, STANDARDS!$B:$B,,0,2)</f>
        <v>Kharayutekh Fm</v>
      </c>
      <c r="D8599" t="s">
        <v>1057</v>
      </c>
      <c r="E8599" t="s">
        <v>1212</v>
      </c>
      <c r="J8599" s="13">
        <v>550</v>
      </c>
      <c r="K8599" s="13">
        <v>20</v>
      </c>
      <c r="L8599" s="16"/>
      <c r="M8599" t="s">
        <v>1335</v>
      </c>
      <c r="P8599" t="s">
        <v>243</v>
      </c>
      <c r="Q8599">
        <v>-1</v>
      </c>
      <c r="V8599">
        <v>1</v>
      </c>
      <c r="W8599" t="s">
        <v>1371</v>
      </c>
      <c r="X8599" t="s">
        <v>1429</v>
      </c>
    </row>
    <row r="8600" spans="1:24" x14ac:dyDescent="0.3">
      <c r="A8600">
        <v>11234</v>
      </c>
      <c r="B8600" s="15" t="s">
        <v>900</v>
      </c>
      <c r="C8600" t="str">
        <f>_xlfn.XLOOKUP($B8600, STANDARDS!$A:$A, STANDARDS!$B:$B,,0,2)</f>
        <v>Kharayutekh Fm</v>
      </c>
      <c r="D8600" t="s">
        <v>1057</v>
      </c>
      <c r="E8600" t="s">
        <v>1212</v>
      </c>
      <c r="J8600" s="13">
        <v>550</v>
      </c>
      <c r="K8600" s="13">
        <v>20</v>
      </c>
      <c r="L8600" s="16"/>
      <c r="M8600" t="s">
        <v>1335</v>
      </c>
      <c r="P8600" t="s">
        <v>243</v>
      </c>
      <c r="Q8600">
        <v>-0.7</v>
      </c>
      <c r="V8600">
        <v>1</v>
      </c>
      <c r="W8600" t="s">
        <v>1371</v>
      </c>
      <c r="X8600" t="s">
        <v>1429</v>
      </c>
    </row>
    <row r="8601" spans="1:24" x14ac:dyDescent="0.3">
      <c r="A8601">
        <v>11235</v>
      </c>
      <c r="B8601" s="15" t="s">
        <v>900</v>
      </c>
      <c r="C8601" t="str">
        <f>_xlfn.XLOOKUP($B8601, STANDARDS!$A:$A, STANDARDS!$B:$B,,0,2)</f>
        <v>Kharayutekh Fm</v>
      </c>
      <c r="D8601" t="s">
        <v>1057</v>
      </c>
      <c r="E8601" t="s">
        <v>1212</v>
      </c>
      <c r="J8601" s="13">
        <v>550</v>
      </c>
      <c r="K8601" s="13">
        <v>20</v>
      </c>
      <c r="L8601" s="16"/>
      <c r="M8601" t="s">
        <v>1335</v>
      </c>
      <c r="P8601" t="s">
        <v>243</v>
      </c>
      <c r="Q8601">
        <v>-0.7</v>
      </c>
      <c r="V8601">
        <v>1</v>
      </c>
      <c r="W8601" t="s">
        <v>1371</v>
      </c>
      <c r="X8601" t="s">
        <v>1429</v>
      </c>
    </row>
    <row r="8602" spans="1:24" x14ac:dyDescent="0.3">
      <c r="A8602">
        <v>11236</v>
      </c>
      <c r="B8602" s="15" t="s">
        <v>900</v>
      </c>
      <c r="C8602" t="str">
        <f>_xlfn.XLOOKUP($B8602, STANDARDS!$A:$A, STANDARDS!$B:$B,,0,2)</f>
        <v>Kharayutekh Fm</v>
      </c>
      <c r="D8602" t="s">
        <v>1057</v>
      </c>
      <c r="E8602" t="s">
        <v>1212</v>
      </c>
      <c r="J8602" s="13">
        <v>550</v>
      </c>
      <c r="K8602" s="13">
        <v>20</v>
      </c>
      <c r="L8602" s="16"/>
      <c r="M8602" t="s">
        <v>1335</v>
      </c>
      <c r="P8602" t="s">
        <v>243</v>
      </c>
      <c r="Q8602">
        <v>-0.6</v>
      </c>
      <c r="V8602">
        <v>1</v>
      </c>
      <c r="W8602" t="s">
        <v>1371</v>
      </c>
      <c r="X8602" t="s">
        <v>1429</v>
      </c>
    </row>
    <row r="8603" spans="1:24" x14ac:dyDescent="0.3">
      <c r="A8603">
        <v>11237</v>
      </c>
      <c r="B8603" s="15" t="s">
        <v>900</v>
      </c>
      <c r="C8603" t="str">
        <f>_xlfn.XLOOKUP($B8603, STANDARDS!$A:$A, STANDARDS!$B:$B,,0,2)</f>
        <v>Kharayutekh Fm</v>
      </c>
      <c r="D8603" t="s">
        <v>1057</v>
      </c>
      <c r="E8603" t="s">
        <v>1212</v>
      </c>
      <c r="J8603" s="13">
        <v>550</v>
      </c>
      <c r="K8603" s="13">
        <v>20</v>
      </c>
      <c r="L8603" s="16"/>
      <c r="M8603" t="s">
        <v>1335</v>
      </c>
      <c r="P8603" t="s">
        <v>243</v>
      </c>
      <c r="Q8603">
        <v>-0.5</v>
      </c>
      <c r="V8603">
        <v>1</v>
      </c>
      <c r="W8603" t="s">
        <v>1371</v>
      </c>
      <c r="X8603" t="s">
        <v>1429</v>
      </c>
    </row>
    <row r="8604" spans="1:24" x14ac:dyDescent="0.3">
      <c r="A8604">
        <v>11238</v>
      </c>
      <c r="B8604" s="15" t="s">
        <v>900</v>
      </c>
      <c r="C8604" t="str">
        <f>_xlfn.XLOOKUP($B8604, STANDARDS!$A:$A, STANDARDS!$B:$B,,0,2)</f>
        <v>Kharayutekh Fm</v>
      </c>
      <c r="D8604" t="s">
        <v>1057</v>
      </c>
      <c r="E8604" t="s">
        <v>1212</v>
      </c>
      <c r="J8604" s="13">
        <v>550</v>
      </c>
      <c r="K8604" s="13">
        <v>20</v>
      </c>
      <c r="L8604" s="16"/>
      <c r="M8604" t="s">
        <v>1335</v>
      </c>
      <c r="P8604" t="s">
        <v>243</v>
      </c>
      <c r="Q8604">
        <v>1.5</v>
      </c>
      <c r="V8604">
        <v>1</v>
      </c>
      <c r="W8604" t="s">
        <v>1371</v>
      </c>
      <c r="X8604" t="s">
        <v>1429</v>
      </c>
    </row>
    <row r="8605" spans="1:24" x14ac:dyDescent="0.3">
      <c r="A8605">
        <v>11239</v>
      </c>
      <c r="B8605" s="15" t="s">
        <v>900</v>
      </c>
      <c r="C8605" t="str">
        <f>_xlfn.XLOOKUP($B8605, STANDARDS!$A:$A, STANDARDS!$B:$B,,0,2)</f>
        <v>Kharayutekh Fm</v>
      </c>
      <c r="D8605" t="s">
        <v>1057</v>
      </c>
      <c r="E8605" t="s">
        <v>1212</v>
      </c>
      <c r="J8605" s="13">
        <v>550</v>
      </c>
      <c r="K8605" s="13">
        <v>20</v>
      </c>
      <c r="L8605" s="16"/>
      <c r="M8605" t="s">
        <v>1335</v>
      </c>
      <c r="P8605" t="s">
        <v>243</v>
      </c>
      <c r="Q8605">
        <v>-0.2</v>
      </c>
      <c r="V8605">
        <v>1</v>
      </c>
      <c r="W8605" t="s">
        <v>1371</v>
      </c>
      <c r="X8605" t="s">
        <v>1429</v>
      </c>
    </row>
    <row r="8606" spans="1:24" x14ac:dyDescent="0.3">
      <c r="A8606">
        <v>11240</v>
      </c>
      <c r="B8606" s="15" t="s">
        <v>900</v>
      </c>
      <c r="C8606" t="str">
        <f>_xlfn.XLOOKUP($B8606, STANDARDS!$A:$A, STANDARDS!$B:$B,,0,2)</f>
        <v>Kharayutekh Fm</v>
      </c>
      <c r="D8606" t="s">
        <v>1057</v>
      </c>
      <c r="E8606" t="s">
        <v>1212</v>
      </c>
      <c r="J8606" s="13">
        <v>550</v>
      </c>
      <c r="K8606" s="13">
        <v>20</v>
      </c>
      <c r="L8606" s="16"/>
      <c r="M8606" t="s">
        <v>1335</v>
      </c>
      <c r="P8606" t="s">
        <v>243</v>
      </c>
      <c r="Q8606">
        <v>-0.1</v>
      </c>
      <c r="V8606">
        <v>1</v>
      </c>
      <c r="W8606" t="s">
        <v>1371</v>
      </c>
      <c r="X8606" t="s">
        <v>1429</v>
      </c>
    </row>
    <row r="8607" spans="1:24" x14ac:dyDescent="0.3">
      <c r="A8607">
        <v>11241</v>
      </c>
      <c r="B8607" s="15" t="s">
        <v>900</v>
      </c>
      <c r="C8607" t="str">
        <f>_xlfn.XLOOKUP($B8607, STANDARDS!$A:$A, STANDARDS!$B:$B,,0,2)</f>
        <v>Kharayutekh Fm</v>
      </c>
      <c r="D8607" t="s">
        <v>1057</v>
      </c>
      <c r="E8607" t="s">
        <v>1212</v>
      </c>
      <c r="J8607" s="13">
        <v>550</v>
      </c>
      <c r="K8607" s="13">
        <v>20</v>
      </c>
      <c r="L8607" s="16"/>
      <c r="M8607" t="s">
        <v>1335</v>
      </c>
      <c r="P8607" t="s">
        <v>243</v>
      </c>
      <c r="Q8607">
        <v>-0.7</v>
      </c>
      <c r="V8607">
        <v>1</v>
      </c>
      <c r="W8607" t="s">
        <v>1371</v>
      </c>
      <c r="X8607" t="s">
        <v>1429</v>
      </c>
    </row>
    <row r="8608" spans="1:24" x14ac:dyDescent="0.3">
      <c r="A8608">
        <v>11242</v>
      </c>
      <c r="B8608" s="15" t="s">
        <v>900</v>
      </c>
      <c r="C8608" t="str">
        <f>_xlfn.XLOOKUP($B8608, STANDARDS!$A:$A, STANDARDS!$B:$B,,0,2)</f>
        <v>Kharayutekh Fm</v>
      </c>
      <c r="D8608" t="s">
        <v>1057</v>
      </c>
      <c r="E8608" t="s">
        <v>1212</v>
      </c>
      <c r="J8608" s="13">
        <v>550</v>
      </c>
      <c r="K8608" s="13">
        <v>20</v>
      </c>
      <c r="L8608" s="16"/>
      <c r="M8608" t="s">
        <v>1335</v>
      </c>
      <c r="P8608" t="s">
        <v>243</v>
      </c>
      <c r="Q8608">
        <v>0</v>
      </c>
      <c r="V8608">
        <v>1</v>
      </c>
      <c r="W8608" t="s">
        <v>1371</v>
      </c>
      <c r="X8608" t="s">
        <v>1429</v>
      </c>
    </row>
    <row r="8609" spans="1:24" x14ac:dyDescent="0.3">
      <c r="A8609">
        <v>11243</v>
      </c>
      <c r="B8609" s="15" t="s">
        <v>900</v>
      </c>
      <c r="C8609" t="str">
        <f>_xlfn.XLOOKUP($B8609, STANDARDS!$A:$A, STANDARDS!$B:$B,,0,2)</f>
        <v>Kharayutekh Fm</v>
      </c>
      <c r="D8609" t="s">
        <v>1057</v>
      </c>
      <c r="E8609" t="s">
        <v>1212</v>
      </c>
      <c r="J8609" s="13">
        <v>550</v>
      </c>
      <c r="K8609" s="13">
        <v>20</v>
      </c>
      <c r="L8609" s="16"/>
      <c r="M8609" t="s">
        <v>1335</v>
      </c>
      <c r="P8609" t="s">
        <v>243</v>
      </c>
      <c r="Q8609">
        <v>-0.6</v>
      </c>
      <c r="V8609">
        <v>1</v>
      </c>
      <c r="W8609" t="s">
        <v>1371</v>
      </c>
      <c r="X8609" t="s">
        <v>1429</v>
      </c>
    </row>
    <row r="8610" spans="1:24" x14ac:dyDescent="0.3">
      <c r="A8610">
        <v>11244</v>
      </c>
      <c r="B8610" s="15" t="s">
        <v>900</v>
      </c>
      <c r="C8610" t="str">
        <f>_xlfn.XLOOKUP($B8610, STANDARDS!$A:$A, STANDARDS!$B:$B,,0,2)</f>
        <v>Kharayutekh Fm</v>
      </c>
      <c r="D8610" t="s">
        <v>1057</v>
      </c>
      <c r="E8610" t="s">
        <v>1212</v>
      </c>
      <c r="J8610" s="13">
        <v>550</v>
      </c>
      <c r="K8610" s="13">
        <v>20</v>
      </c>
      <c r="L8610" s="16"/>
      <c r="M8610" t="s">
        <v>1335</v>
      </c>
      <c r="P8610" t="s">
        <v>243</v>
      </c>
      <c r="Q8610">
        <v>-0.4</v>
      </c>
      <c r="V8610">
        <v>1</v>
      </c>
      <c r="W8610" t="s">
        <v>1371</v>
      </c>
      <c r="X8610" t="s">
        <v>1429</v>
      </c>
    </row>
    <row r="8611" spans="1:24" x14ac:dyDescent="0.3">
      <c r="A8611">
        <v>11245</v>
      </c>
      <c r="B8611" s="15" t="s">
        <v>900</v>
      </c>
      <c r="C8611" t="str">
        <f>_xlfn.XLOOKUP($B8611, STANDARDS!$A:$A, STANDARDS!$B:$B,,0,2)</f>
        <v>Kharayutekh Fm</v>
      </c>
      <c r="D8611" t="s">
        <v>1057</v>
      </c>
      <c r="E8611" t="s">
        <v>1212</v>
      </c>
      <c r="J8611" s="13">
        <v>550</v>
      </c>
      <c r="K8611" s="13">
        <v>20</v>
      </c>
      <c r="L8611" s="16"/>
      <c r="M8611" t="s">
        <v>1335</v>
      </c>
      <c r="P8611" t="s">
        <v>243</v>
      </c>
      <c r="Q8611">
        <v>0</v>
      </c>
      <c r="V8611">
        <v>1</v>
      </c>
      <c r="W8611" t="s">
        <v>1371</v>
      </c>
      <c r="X8611" t="s">
        <v>1429</v>
      </c>
    </row>
    <row r="8612" spans="1:24" x14ac:dyDescent="0.3">
      <c r="A8612">
        <v>11246</v>
      </c>
      <c r="B8612" s="15" t="s">
        <v>900</v>
      </c>
      <c r="C8612" t="str">
        <f>_xlfn.XLOOKUP($B8612, STANDARDS!$A:$A, STANDARDS!$B:$B,,0,2)</f>
        <v>Kharayutekh Fm</v>
      </c>
      <c r="D8612" t="s">
        <v>1057</v>
      </c>
      <c r="E8612" t="s">
        <v>1212</v>
      </c>
      <c r="J8612" s="13">
        <v>550</v>
      </c>
      <c r="K8612" s="13">
        <v>20</v>
      </c>
      <c r="L8612" s="16"/>
      <c r="M8612" t="s">
        <v>1335</v>
      </c>
      <c r="P8612" t="s">
        <v>243</v>
      </c>
      <c r="Q8612">
        <v>-0.6</v>
      </c>
      <c r="V8612">
        <v>1</v>
      </c>
      <c r="W8612" t="s">
        <v>1371</v>
      </c>
      <c r="X8612" t="s">
        <v>1429</v>
      </c>
    </row>
    <row r="8613" spans="1:24" x14ac:dyDescent="0.3">
      <c r="A8613">
        <v>11247</v>
      </c>
      <c r="B8613" s="15" t="s">
        <v>900</v>
      </c>
      <c r="C8613" t="str">
        <f>_xlfn.XLOOKUP($B8613, STANDARDS!$A:$A, STANDARDS!$B:$B,,0,2)</f>
        <v>Kharayutekh Fm</v>
      </c>
      <c r="D8613" t="s">
        <v>1057</v>
      </c>
      <c r="E8613" t="s">
        <v>1212</v>
      </c>
      <c r="J8613" s="13">
        <v>550</v>
      </c>
      <c r="K8613" s="13">
        <v>20</v>
      </c>
      <c r="L8613" s="16"/>
      <c r="M8613" t="s">
        <v>1335</v>
      </c>
      <c r="P8613" t="s">
        <v>243</v>
      </c>
      <c r="Q8613">
        <v>-0.4</v>
      </c>
      <c r="V8613">
        <v>1</v>
      </c>
      <c r="W8613" t="s">
        <v>1371</v>
      </c>
      <c r="X8613" t="s">
        <v>1429</v>
      </c>
    </row>
    <row r="8614" spans="1:24" x14ac:dyDescent="0.3">
      <c r="A8614">
        <v>11248</v>
      </c>
      <c r="B8614" s="15" t="s">
        <v>900</v>
      </c>
      <c r="C8614" t="str">
        <f>_xlfn.XLOOKUP($B8614, STANDARDS!$A:$A, STANDARDS!$B:$B,,0,2)</f>
        <v>Kharayutekh Fm</v>
      </c>
      <c r="D8614" t="s">
        <v>1057</v>
      </c>
      <c r="E8614" t="s">
        <v>1212</v>
      </c>
      <c r="J8614" s="13">
        <v>550</v>
      </c>
      <c r="K8614" s="13">
        <v>20</v>
      </c>
      <c r="L8614" s="16"/>
      <c r="M8614" t="s">
        <v>1335</v>
      </c>
      <c r="P8614" t="s">
        <v>243</v>
      </c>
      <c r="Q8614">
        <v>-0.2</v>
      </c>
      <c r="V8614">
        <v>1</v>
      </c>
      <c r="W8614" t="s">
        <v>1371</v>
      </c>
      <c r="X8614" t="s">
        <v>1429</v>
      </c>
    </row>
    <row r="8615" spans="1:24" x14ac:dyDescent="0.3">
      <c r="A8615">
        <v>11249</v>
      </c>
      <c r="B8615" s="15" t="s">
        <v>900</v>
      </c>
      <c r="C8615" t="str">
        <f>_xlfn.XLOOKUP($B8615, STANDARDS!$A:$A, STANDARDS!$B:$B,,0,2)</f>
        <v>Kharayutekh Fm</v>
      </c>
      <c r="D8615" t="s">
        <v>1057</v>
      </c>
      <c r="E8615" t="s">
        <v>1212</v>
      </c>
      <c r="J8615" s="13">
        <v>550</v>
      </c>
      <c r="K8615" s="13">
        <v>20</v>
      </c>
      <c r="L8615" s="16"/>
      <c r="M8615" t="s">
        <v>1335</v>
      </c>
      <c r="P8615" t="s">
        <v>243</v>
      </c>
      <c r="Q8615">
        <v>0</v>
      </c>
      <c r="V8615">
        <v>1</v>
      </c>
      <c r="W8615" t="s">
        <v>1371</v>
      </c>
      <c r="X8615" t="s">
        <v>1429</v>
      </c>
    </row>
    <row r="8616" spans="1:24" x14ac:dyDescent="0.3">
      <c r="A8616">
        <v>11250</v>
      </c>
      <c r="B8616" s="15" t="s">
        <v>900</v>
      </c>
      <c r="C8616" t="str">
        <f>_xlfn.XLOOKUP($B8616, STANDARDS!$A:$A, STANDARDS!$B:$B,,0,2)</f>
        <v>Kharayutekh Fm</v>
      </c>
      <c r="D8616" t="s">
        <v>1057</v>
      </c>
      <c r="E8616" t="s">
        <v>1212</v>
      </c>
      <c r="J8616" s="13">
        <v>550</v>
      </c>
      <c r="K8616" s="13">
        <v>20</v>
      </c>
      <c r="L8616" s="16"/>
      <c r="M8616" t="s">
        <v>1335</v>
      </c>
      <c r="P8616" t="s">
        <v>243</v>
      </c>
      <c r="Q8616">
        <v>0</v>
      </c>
      <c r="V8616">
        <v>1</v>
      </c>
      <c r="W8616" t="s">
        <v>1371</v>
      </c>
      <c r="X8616" t="s">
        <v>1429</v>
      </c>
    </row>
    <row r="8617" spans="1:24" x14ac:dyDescent="0.3">
      <c r="A8617">
        <v>11251</v>
      </c>
      <c r="B8617" s="15" t="s">
        <v>900</v>
      </c>
      <c r="C8617" t="str">
        <f>_xlfn.XLOOKUP($B8617, STANDARDS!$A:$A, STANDARDS!$B:$B,,0,2)</f>
        <v>Kharayutekh Fm</v>
      </c>
      <c r="D8617" t="s">
        <v>1057</v>
      </c>
      <c r="E8617" t="s">
        <v>1212</v>
      </c>
      <c r="J8617" s="13">
        <v>550</v>
      </c>
      <c r="K8617" s="13">
        <v>20</v>
      </c>
      <c r="L8617" s="16"/>
      <c r="M8617" t="s">
        <v>1335</v>
      </c>
      <c r="P8617" t="s">
        <v>243</v>
      </c>
      <c r="Q8617">
        <v>-0.5</v>
      </c>
      <c r="V8617">
        <v>1</v>
      </c>
      <c r="W8617" t="s">
        <v>1371</v>
      </c>
      <c r="X8617" t="s">
        <v>1429</v>
      </c>
    </row>
    <row r="8618" spans="1:24" x14ac:dyDescent="0.3">
      <c r="A8618">
        <v>11252</v>
      </c>
      <c r="B8618" s="15" t="s">
        <v>900</v>
      </c>
      <c r="C8618" t="str">
        <f>_xlfn.XLOOKUP($B8618, STANDARDS!$A:$A, STANDARDS!$B:$B,,0,2)</f>
        <v>Kharayutekh Fm</v>
      </c>
      <c r="D8618" t="s">
        <v>1057</v>
      </c>
      <c r="E8618" t="s">
        <v>1212</v>
      </c>
      <c r="J8618" s="13">
        <v>550</v>
      </c>
      <c r="K8618" s="13">
        <v>20</v>
      </c>
      <c r="L8618" s="16"/>
      <c r="M8618" t="s">
        <v>1335</v>
      </c>
      <c r="P8618" t="s">
        <v>243</v>
      </c>
      <c r="Q8618">
        <v>-0.4</v>
      </c>
      <c r="V8618">
        <v>1</v>
      </c>
      <c r="W8618" t="s">
        <v>1371</v>
      </c>
      <c r="X8618" t="s">
        <v>1429</v>
      </c>
    </row>
    <row r="8619" spans="1:24" x14ac:dyDescent="0.3">
      <c r="A8619">
        <v>11253</v>
      </c>
      <c r="B8619" s="15" t="s">
        <v>900</v>
      </c>
      <c r="C8619" t="str">
        <f>_xlfn.XLOOKUP($B8619, STANDARDS!$A:$A, STANDARDS!$B:$B,,0,2)</f>
        <v>Kharayutekh Fm</v>
      </c>
      <c r="D8619" t="s">
        <v>1057</v>
      </c>
      <c r="E8619" t="s">
        <v>1212</v>
      </c>
      <c r="J8619" s="13">
        <v>550</v>
      </c>
      <c r="K8619" s="13">
        <v>20</v>
      </c>
      <c r="L8619" s="16"/>
      <c r="M8619" t="s">
        <v>1335</v>
      </c>
      <c r="P8619" t="s">
        <v>243</v>
      </c>
      <c r="Q8619">
        <v>-0.2</v>
      </c>
      <c r="V8619">
        <v>1</v>
      </c>
      <c r="W8619" t="s">
        <v>1371</v>
      </c>
      <c r="X8619" t="s">
        <v>1429</v>
      </c>
    </row>
    <row r="8620" spans="1:24" x14ac:dyDescent="0.3">
      <c r="A8620">
        <v>11254</v>
      </c>
      <c r="B8620" s="15" t="s">
        <v>900</v>
      </c>
      <c r="C8620" t="str">
        <f>_xlfn.XLOOKUP($B8620, STANDARDS!$A:$A, STANDARDS!$B:$B,,0,2)</f>
        <v>Kharayutekh Fm</v>
      </c>
      <c r="D8620" t="s">
        <v>1057</v>
      </c>
      <c r="E8620" t="s">
        <v>1212</v>
      </c>
      <c r="J8620" s="13">
        <v>550</v>
      </c>
      <c r="K8620" s="13">
        <v>20</v>
      </c>
      <c r="L8620" s="16"/>
      <c r="M8620" t="s">
        <v>1335</v>
      </c>
      <c r="P8620" t="s">
        <v>243</v>
      </c>
      <c r="Q8620">
        <v>-0.8</v>
      </c>
      <c r="V8620">
        <v>1</v>
      </c>
      <c r="W8620" t="s">
        <v>1371</v>
      </c>
      <c r="X8620" t="s">
        <v>1429</v>
      </c>
    </row>
    <row r="8621" spans="1:24" x14ac:dyDescent="0.3">
      <c r="A8621">
        <v>11255</v>
      </c>
      <c r="B8621" s="15" t="s">
        <v>900</v>
      </c>
      <c r="C8621" t="str">
        <f>_xlfn.XLOOKUP($B8621, STANDARDS!$A:$A, STANDARDS!$B:$B,,0,2)</f>
        <v>Kharayutekh Fm</v>
      </c>
      <c r="D8621" t="s">
        <v>1057</v>
      </c>
      <c r="E8621" t="s">
        <v>1212</v>
      </c>
      <c r="J8621" s="13">
        <v>550</v>
      </c>
      <c r="K8621" s="13">
        <v>20</v>
      </c>
      <c r="L8621" s="16"/>
      <c r="M8621" t="s">
        <v>1335</v>
      </c>
      <c r="P8621" t="s">
        <v>243</v>
      </c>
      <c r="Q8621">
        <v>-0.3</v>
      </c>
      <c r="V8621">
        <v>1</v>
      </c>
      <c r="W8621" t="s">
        <v>1371</v>
      </c>
      <c r="X8621" t="s">
        <v>1429</v>
      </c>
    </row>
    <row r="8622" spans="1:24" x14ac:dyDescent="0.3">
      <c r="A8622">
        <v>11256</v>
      </c>
      <c r="B8622" s="15" t="s">
        <v>900</v>
      </c>
      <c r="C8622" t="str">
        <f>_xlfn.XLOOKUP($B8622, STANDARDS!$A:$A, STANDARDS!$B:$B,,0,2)</f>
        <v>Kharayutekh Fm</v>
      </c>
      <c r="D8622" t="s">
        <v>1057</v>
      </c>
      <c r="E8622" t="s">
        <v>1212</v>
      </c>
      <c r="J8622" s="13">
        <v>550</v>
      </c>
      <c r="K8622" s="13">
        <v>20</v>
      </c>
      <c r="L8622" s="16"/>
      <c r="M8622" t="s">
        <v>1335</v>
      </c>
      <c r="P8622" t="s">
        <v>243</v>
      </c>
      <c r="Q8622">
        <v>-0.3</v>
      </c>
      <c r="V8622">
        <v>1</v>
      </c>
      <c r="W8622" t="s">
        <v>1371</v>
      </c>
      <c r="X8622" t="s">
        <v>1429</v>
      </c>
    </row>
    <row r="8623" spans="1:24" x14ac:dyDescent="0.3">
      <c r="A8623">
        <v>11257</v>
      </c>
      <c r="B8623" s="15" t="s">
        <v>900</v>
      </c>
      <c r="C8623" t="str">
        <f>_xlfn.XLOOKUP($B8623, STANDARDS!$A:$A, STANDARDS!$B:$B,,0,2)</f>
        <v>Kharayutekh Fm</v>
      </c>
      <c r="D8623" t="s">
        <v>1057</v>
      </c>
      <c r="E8623" t="s">
        <v>1212</v>
      </c>
      <c r="J8623" s="13">
        <v>550</v>
      </c>
      <c r="K8623" s="13">
        <v>20</v>
      </c>
      <c r="L8623" s="16"/>
      <c r="M8623" t="s">
        <v>1335</v>
      </c>
      <c r="P8623" t="s">
        <v>243</v>
      </c>
      <c r="Q8623">
        <v>0.4</v>
      </c>
      <c r="V8623">
        <v>1</v>
      </c>
      <c r="W8623" t="s">
        <v>1371</v>
      </c>
      <c r="X8623" t="s">
        <v>1429</v>
      </c>
    </row>
    <row r="8624" spans="1:24" x14ac:dyDescent="0.3">
      <c r="A8624">
        <v>11258</v>
      </c>
      <c r="B8624" s="15" t="s">
        <v>900</v>
      </c>
      <c r="C8624" t="str">
        <f>_xlfn.XLOOKUP($B8624, STANDARDS!$A:$A, STANDARDS!$B:$B,,0,2)</f>
        <v>Kharayutekh Fm</v>
      </c>
      <c r="D8624" t="s">
        <v>1057</v>
      </c>
      <c r="E8624" t="s">
        <v>1212</v>
      </c>
      <c r="J8624" s="13">
        <v>550</v>
      </c>
      <c r="K8624" s="13">
        <v>20</v>
      </c>
      <c r="L8624" s="16"/>
      <c r="M8624" t="s">
        <v>1335</v>
      </c>
      <c r="P8624" t="s">
        <v>243</v>
      </c>
      <c r="Q8624">
        <v>-1.1000000000000001</v>
      </c>
      <c r="V8624">
        <v>1</v>
      </c>
      <c r="W8624" t="s">
        <v>1371</v>
      </c>
      <c r="X8624" t="s">
        <v>1429</v>
      </c>
    </row>
    <row r="8625" spans="1:24" x14ac:dyDescent="0.3">
      <c r="A8625">
        <v>11259</v>
      </c>
      <c r="B8625" s="15" t="s">
        <v>900</v>
      </c>
      <c r="C8625" t="str">
        <f>_xlfn.XLOOKUP($B8625, STANDARDS!$A:$A, STANDARDS!$B:$B,,0,2)</f>
        <v>Kharayutekh Fm</v>
      </c>
      <c r="D8625" t="s">
        <v>1057</v>
      </c>
      <c r="E8625" t="s">
        <v>1212</v>
      </c>
      <c r="J8625" s="13">
        <v>550</v>
      </c>
      <c r="K8625" s="13">
        <v>20</v>
      </c>
      <c r="L8625" s="16"/>
      <c r="M8625" t="s">
        <v>1335</v>
      </c>
      <c r="P8625" t="s">
        <v>243</v>
      </c>
      <c r="Q8625">
        <v>-0.2</v>
      </c>
      <c r="V8625">
        <v>1</v>
      </c>
      <c r="W8625" t="s">
        <v>1371</v>
      </c>
      <c r="X8625" t="s">
        <v>1429</v>
      </c>
    </row>
    <row r="8626" spans="1:24" x14ac:dyDescent="0.3">
      <c r="A8626">
        <v>11260</v>
      </c>
      <c r="B8626" s="15" t="s">
        <v>900</v>
      </c>
      <c r="C8626" t="str">
        <f>_xlfn.XLOOKUP($B8626, STANDARDS!$A:$A, STANDARDS!$B:$B,,0,2)</f>
        <v>Kharayutekh Fm</v>
      </c>
      <c r="D8626" t="s">
        <v>1057</v>
      </c>
      <c r="E8626" t="s">
        <v>1212</v>
      </c>
      <c r="J8626" s="13">
        <v>550</v>
      </c>
      <c r="K8626" s="13">
        <v>20</v>
      </c>
      <c r="L8626" s="16"/>
      <c r="M8626" t="s">
        <v>1335</v>
      </c>
      <c r="P8626" t="s">
        <v>243</v>
      </c>
      <c r="Q8626">
        <v>-0.6</v>
      </c>
      <c r="V8626">
        <v>1</v>
      </c>
      <c r="W8626" t="s">
        <v>1371</v>
      </c>
      <c r="X8626" t="s">
        <v>1429</v>
      </c>
    </row>
    <row r="8627" spans="1:24" x14ac:dyDescent="0.3">
      <c r="A8627">
        <v>11261</v>
      </c>
      <c r="B8627" s="15" t="s">
        <v>900</v>
      </c>
      <c r="C8627" t="str">
        <f>_xlfn.XLOOKUP($B8627, STANDARDS!$A:$A, STANDARDS!$B:$B,,0,2)</f>
        <v>Kharayutekh Fm</v>
      </c>
      <c r="D8627" t="s">
        <v>1057</v>
      </c>
      <c r="E8627" t="s">
        <v>1212</v>
      </c>
      <c r="J8627" s="13">
        <v>550</v>
      </c>
      <c r="K8627" s="13">
        <v>20</v>
      </c>
      <c r="L8627" s="16"/>
      <c r="M8627" t="s">
        <v>1335</v>
      </c>
      <c r="P8627" t="s">
        <v>243</v>
      </c>
      <c r="Q8627">
        <v>-0.5</v>
      </c>
      <c r="V8627">
        <v>1</v>
      </c>
      <c r="W8627" t="s">
        <v>1371</v>
      </c>
      <c r="X8627" t="s">
        <v>1429</v>
      </c>
    </row>
    <row r="8628" spans="1:24" x14ac:dyDescent="0.3">
      <c r="A8628">
        <v>11262</v>
      </c>
      <c r="B8628" s="15" t="s">
        <v>900</v>
      </c>
      <c r="C8628" t="str">
        <f>_xlfn.XLOOKUP($B8628, STANDARDS!$A:$A, STANDARDS!$B:$B,,0,2)</f>
        <v>Kharayutekh Fm</v>
      </c>
      <c r="D8628" t="s">
        <v>1057</v>
      </c>
      <c r="E8628" t="s">
        <v>1212</v>
      </c>
      <c r="J8628" s="13">
        <v>550</v>
      </c>
      <c r="K8628" s="13">
        <v>20</v>
      </c>
      <c r="L8628" s="16"/>
      <c r="M8628" t="s">
        <v>1335</v>
      </c>
      <c r="P8628" t="s">
        <v>243</v>
      </c>
      <c r="Q8628">
        <v>0.1</v>
      </c>
      <c r="V8628">
        <v>1</v>
      </c>
      <c r="W8628" t="s">
        <v>1371</v>
      </c>
      <c r="X8628" t="s">
        <v>1429</v>
      </c>
    </row>
    <row r="8629" spans="1:24" x14ac:dyDescent="0.3">
      <c r="A8629">
        <v>11263</v>
      </c>
      <c r="B8629" s="15" t="s">
        <v>900</v>
      </c>
      <c r="C8629" t="str">
        <f>_xlfn.XLOOKUP($B8629, STANDARDS!$A:$A, STANDARDS!$B:$B,,0,2)</f>
        <v>Kharayutekh Fm</v>
      </c>
      <c r="D8629" t="s">
        <v>1057</v>
      </c>
      <c r="E8629" t="s">
        <v>1212</v>
      </c>
      <c r="J8629" s="13">
        <v>550</v>
      </c>
      <c r="K8629" s="13">
        <v>20</v>
      </c>
      <c r="L8629" s="16"/>
      <c r="M8629" t="s">
        <v>1335</v>
      </c>
      <c r="P8629" t="s">
        <v>243</v>
      </c>
      <c r="Q8629">
        <v>-0.7</v>
      </c>
      <c r="V8629">
        <v>1</v>
      </c>
      <c r="W8629" t="s">
        <v>1371</v>
      </c>
      <c r="X8629" t="s">
        <v>1429</v>
      </c>
    </row>
    <row r="8630" spans="1:24" x14ac:dyDescent="0.3">
      <c r="A8630">
        <v>11264</v>
      </c>
      <c r="B8630" s="15" t="s">
        <v>900</v>
      </c>
      <c r="C8630" t="str">
        <f>_xlfn.XLOOKUP($B8630, STANDARDS!$A:$A, STANDARDS!$B:$B,,0,2)</f>
        <v>Kharayutekh Fm</v>
      </c>
      <c r="D8630" t="s">
        <v>1057</v>
      </c>
      <c r="E8630" t="s">
        <v>1212</v>
      </c>
      <c r="J8630" s="13">
        <v>550</v>
      </c>
      <c r="K8630" s="13">
        <v>20</v>
      </c>
      <c r="L8630" s="16"/>
      <c r="M8630" t="s">
        <v>1335</v>
      </c>
      <c r="P8630" t="s">
        <v>243</v>
      </c>
      <c r="Q8630">
        <v>-3.6</v>
      </c>
      <c r="V8630">
        <v>1</v>
      </c>
      <c r="W8630" t="s">
        <v>1371</v>
      </c>
      <c r="X8630" t="s">
        <v>1429</v>
      </c>
    </row>
    <row r="8631" spans="1:24" x14ac:dyDescent="0.3">
      <c r="A8631">
        <v>11265</v>
      </c>
      <c r="B8631" s="15" t="s">
        <v>900</v>
      </c>
      <c r="C8631" t="str">
        <f>_xlfn.XLOOKUP($B8631, STANDARDS!$A:$A, STANDARDS!$B:$B,,0,2)</f>
        <v>Kharayutekh Fm</v>
      </c>
      <c r="D8631" t="s">
        <v>1057</v>
      </c>
      <c r="E8631" t="s">
        <v>1212</v>
      </c>
      <c r="J8631" s="13">
        <v>550</v>
      </c>
      <c r="K8631" s="13">
        <v>20</v>
      </c>
      <c r="L8631" s="16"/>
      <c r="M8631" t="s">
        <v>1335</v>
      </c>
      <c r="P8631" t="s">
        <v>243</v>
      </c>
      <c r="Q8631">
        <v>-0.4</v>
      </c>
      <c r="V8631">
        <v>1</v>
      </c>
      <c r="W8631" t="s">
        <v>1371</v>
      </c>
      <c r="X8631" t="s">
        <v>1429</v>
      </c>
    </row>
    <row r="8632" spans="1:24" x14ac:dyDescent="0.3">
      <c r="A8632">
        <v>11266</v>
      </c>
      <c r="B8632" s="15" t="s">
        <v>900</v>
      </c>
      <c r="C8632" t="str">
        <f>_xlfn.XLOOKUP($B8632, STANDARDS!$A:$A, STANDARDS!$B:$B,,0,2)</f>
        <v>Kharayutekh Fm</v>
      </c>
      <c r="D8632" t="s">
        <v>1057</v>
      </c>
      <c r="E8632" t="s">
        <v>1212</v>
      </c>
      <c r="J8632" s="13">
        <v>550</v>
      </c>
      <c r="K8632" s="13">
        <v>20</v>
      </c>
      <c r="L8632" s="16"/>
      <c r="M8632" t="s">
        <v>1335</v>
      </c>
      <c r="P8632" t="s">
        <v>243</v>
      </c>
      <c r="Q8632">
        <v>-0.2</v>
      </c>
      <c r="V8632">
        <v>1</v>
      </c>
      <c r="W8632" t="s">
        <v>1371</v>
      </c>
      <c r="X8632" t="s">
        <v>1429</v>
      </c>
    </row>
    <row r="8633" spans="1:24" x14ac:dyDescent="0.3">
      <c r="A8633">
        <v>11267</v>
      </c>
      <c r="B8633" s="15" t="s">
        <v>900</v>
      </c>
      <c r="C8633" t="str">
        <f>_xlfn.XLOOKUP($B8633, STANDARDS!$A:$A, STANDARDS!$B:$B,,0,2)</f>
        <v>Kharayutekh Fm</v>
      </c>
      <c r="D8633" t="s">
        <v>1057</v>
      </c>
      <c r="E8633" t="s">
        <v>1212</v>
      </c>
      <c r="J8633" s="13">
        <v>550</v>
      </c>
      <c r="K8633" s="13">
        <v>20</v>
      </c>
      <c r="L8633" s="16"/>
      <c r="M8633" t="s">
        <v>1335</v>
      </c>
      <c r="P8633" t="s">
        <v>243</v>
      </c>
      <c r="Q8633">
        <v>-0.2</v>
      </c>
      <c r="V8633">
        <v>1</v>
      </c>
      <c r="W8633" t="s">
        <v>1371</v>
      </c>
      <c r="X8633" t="s">
        <v>1429</v>
      </c>
    </row>
    <row r="8634" spans="1:24" x14ac:dyDescent="0.3">
      <c r="A8634">
        <v>11268</v>
      </c>
      <c r="B8634" s="15" t="s">
        <v>900</v>
      </c>
      <c r="C8634" t="str">
        <f>_xlfn.XLOOKUP($B8634, STANDARDS!$A:$A, STANDARDS!$B:$B,,0,2)</f>
        <v>Kharayutekh Fm</v>
      </c>
      <c r="D8634" t="s">
        <v>1057</v>
      </c>
      <c r="E8634" t="s">
        <v>1212</v>
      </c>
      <c r="J8634" s="13">
        <v>550</v>
      </c>
      <c r="K8634" s="13">
        <v>20</v>
      </c>
      <c r="L8634" s="16"/>
      <c r="M8634" t="s">
        <v>1335</v>
      </c>
      <c r="P8634" t="s">
        <v>243</v>
      </c>
      <c r="Q8634">
        <v>0.2</v>
      </c>
      <c r="V8634">
        <v>1</v>
      </c>
      <c r="W8634" t="s">
        <v>1371</v>
      </c>
      <c r="X8634" t="s">
        <v>1429</v>
      </c>
    </row>
    <row r="8635" spans="1:24" x14ac:dyDescent="0.3">
      <c r="A8635">
        <v>11269</v>
      </c>
      <c r="B8635" s="15" t="s">
        <v>900</v>
      </c>
      <c r="C8635" t="str">
        <f>_xlfn.XLOOKUP($B8635, STANDARDS!$A:$A, STANDARDS!$B:$B,,0,2)</f>
        <v>Kharayutekh Fm</v>
      </c>
      <c r="D8635" t="s">
        <v>1057</v>
      </c>
      <c r="E8635" t="s">
        <v>1212</v>
      </c>
      <c r="J8635" s="13">
        <v>550</v>
      </c>
      <c r="K8635" s="13">
        <v>20</v>
      </c>
      <c r="L8635" s="16"/>
      <c r="M8635" t="s">
        <v>1335</v>
      </c>
      <c r="P8635" t="s">
        <v>243</v>
      </c>
      <c r="Q8635">
        <v>-0.7</v>
      </c>
      <c r="V8635">
        <v>1</v>
      </c>
      <c r="W8635" t="s">
        <v>1371</v>
      </c>
      <c r="X8635" t="s">
        <v>1429</v>
      </c>
    </row>
    <row r="8636" spans="1:24" x14ac:dyDescent="0.3">
      <c r="A8636">
        <v>11270</v>
      </c>
      <c r="B8636" s="15" t="s">
        <v>900</v>
      </c>
      <c r="C8636" t="str">
        <f>_xlfn.XLOOKUP($B8636, STANDARDS!$A:$A, STANDARDS!$B:$B,,0,2)</f>
        <v>Kharayutekh Fm</v>
      </c>
      <c r="D8636" t="s">
        <v>1057</v>
      </c>
      <c r="E8636" t="s">
        <v>1212</v>
      </c>
      <c r="J8636" s="13">
        <v>550</v>
      </c>
      <c r="K8636" s="13">
        <v>20</v>
      </c>
      <c r="L8636" s="16"/>
      <c r="M8636" t="s">
        <v>1335</v>
      </c>
      <c r="P8636" t="s">
        <v>243</v>
      </c>
      <c r="Q8636">
        <v>-0.4</v>
      </c>
      <c r="V8636">
        <v>1</v>
      </c>
      <c r="W8636" t="s">
        <v>1371</v>
      </c>
      <c r="X8636" t="s">
        <v>1429</v>
      </c>
    </row>
    <row r="8637" spans="1:24" x14ac:dyDescent="0.3">
      <c r="A8637">
        <v>11271</v>
      </c>
      <c r="B8637" s="15" t="s">
        <v>900</v>
      </c>
      <c r="C8637" t="str">
        <f>_xlfn.XLOOKUP($B8637, STANDARDS!$A:$A, STANDARDS!$B:$B,,0,2)</f>
        <v>Kharayutekh Fm</v>
      </c>
      <c r="D8637" t="s">
        <v>1057</v>
      </c>
      <c r="E8637" t="s">
        <v>1212</v>
      </c>
      <c r="J8637" s="13">
        <v>550</v>
      </c>
      <c r="K8637" s="13">
        <v>20</v>
      </c>
      <c r="L8637" s="16"/>
      <c r="M8637" t="s">
        <v>1335</v>
      </c>
      <c r="P8637" t="s">
        <v>243</v>
      </c>
      <c r="Q8637">
        <v>-0.4</v>
      </c>
      <c r="V8637">
        <v>1</v>
      </c>
      <c r="W8637" t="s">
        <v>1371</v>
      </c>
      <c r="X8637" t="s">
        <v>1429</v>
      </c>
    </row>
    <row r="8638" spans="1:24" x14ac:dyDescent="0.3">
      <c r="A8638">
        <v>11272</v>
      </c>
      <c r="B8638" s="15" t="s">
        <v>900</v>
      </c>
      <c r="C8638" t="str">
        <f>_xlfn.XLOOKUP($B8638, STANDARDS!$A:$A, STANDARDS!$B:$B,,0,2)</f>
        <v>Kharayutekh Fm</v>
      </c>
      <c r="D8638" t="s">
        <v>1057</v>
      </c>
      <c r="E8638" t="s">
        <v>1212</v>
      </c>
      <c r="J8638" s="13">
        <v>550</v>
      </c>
      <c r="K8638" s="13">
        <v>20</v>
      </c>
      <c r="L8638" s="16"/>
      <c r="M8638" t="s">
        <v>1335</v>
      </c>
      <c r="P8638" t="s">
        <v>243</v>
      </c>
      <c r="Q8638">
        <v>0.1</v>
      </c>
      <c r="V8638">
        <v>1</v>
      </c>
      <c r="W8638" t="s">
        <v>1371</v>
      </c>
      <c r="X8638" t="s">
        <v>1429</v>
      </c>
    </row>
    <row r="8639" spans="1:24" x14ac:dyDescent="0.3">
      <c r="A8639">
        <v>11273</v>
      </c>
      <c r="B8639" s="15" t="s">
        <v>900</v>
      </c>
      <c r="C8639" t="str">
        <f>_xlfn.XLOOKUP($B8639, STANDARDS!$A:$A, STANDARDS!$B:$B,,0,2)</f>
        <v>Kharayutekh Fm</v>
      </c>
      <c r="D8639" t="s">
        <v>1057</v>
      </c>
      <c r="E8639" t="s">
        <v>1212</v>
      </c>
      <c r="J8639" s="13">
        <v>550</v>
      </c>
      <c r="K8639" s="13">
        <v>20</v>
      </c>
      <c r="L8639" s="16"/>
      <c r="M8639" t="s">
        <v>1335</v>
      </c>
      <c r="P8639" t="s">
        <v>243</v>
      </c>
      <c r="Q8639">
        <v>-0.5</v>
      </c>
      <c r="V8639">
        <v>1</v>
      </c>
      <c r="W8639" t="s">
        <v>1371</v>
      </c>
      <c r="X8639" t="s">
        <v>1429</v>
      </c>
    </row>
    <row r="8640" spans="1:24" x14ac:dyDescent="0.3">
      <c r="A8640">
        <v>11274</v>
      </c>
      <c r="B8640" s="15" t="s">
        <v>900</v>
      </c>
      <c r="C8640" t="str">
        <f>_xlfn.XLOOKUP($B8640, STANDARDS!$A:$A, STANDARDS!$B:$B,,0,2)</f>
        <v>Kharayutekh Fm</v>
      </c>
      <c r="D8640" t="s">
        <v>1057</v>
      </c>
      <c r="E8640" t="s">
        <v>1212</v>
      </c>
      <c r="J8640" s="13">
        <v>550</v>
      </c>
      <c r="K8640" s="13">
        <v>20</v>
      </c>
      <c r="L8640" s="16"/>
      <c r="M8640" t="s">
        <v>1335</v>
      </c>
      <c r="P8640" t="s">
        <v>243</v>
      </c>
      <c r="Q8640">
        <v>-0.5</v>
      </c>
      <c r="V8640">
        <v>1</v>
      </c>
      <c r="W8640" t="s">
        <v>1371</v>
      </c>
      <c r="X8640" t="s">
        <v>1429</v>
      </c>
    </row>
    <row r="8641" spans="1:24" x14ac:dyDescent="0.3">
      <c r="A8641">
        <v>11275</v>
      </c>
      <c r="B8641" s="15" t="s">
        <v>900</v>
      </c>
      <c r="C8641" t="str">
        <f>_xlfn.XLOOKUP($B8641, STANDARDS!$A:$A, STANDARDS!$B:$B,,0,2)</f>
        <v>Kharayutekh Fm</v>
      </c>
      <c r="D8641" t="s">
        <v>1057</v>
      </c>
      <c r="E8641" t="s">
        <v>1212</v>
      </c>
      <c r="J8641" s="13">
        <v>550</v>
      </c>
      <c r="K8641" s="13">
        <v>20</v>
      </c>
      <c r="L8641" s="16"/>
      <c r="M8641" t="s">
        <v>1335</v>
      </c>
      <c r="P8641" t="s">
        <v>243</v>
      </c>
      <c r="Q8641">
        <v>-0.1</v>
      </c>
      <c r="V8641">
        <v>1</v>
      </c>
      <c r="W8641" t="s">
        <v>1371</v>
      </c>
      <c r="X8641" t="s">
        <v>1429</v>
      </c>
    </row>
    <row r="8642" spans="1:24" x14ac:dyDescent="0.3">
      <c r="A8642">
        <v>11276</v>
      </c>
      <c r="B8642" s="15" t="s">
        <v>900</v>
      </c>
      <c r="C8642" t="str">
        <f>_xlfn.XLOOKUP($B8642, STANDARDS!$A:$A, STANDARDS!$B:$B,,0,2)</f>
        <v>Kharayutekh Fm</v>
      </c>
      <c r="D8642" t="s">
        <v>1057</v>
      </c>
      <c r="E8642" t="s">
        <v>1212</v>
      </c>
      <c r="J8642" s="13">
        <v>550</v>
      </c>
      <c r="K8642" s="13">
        <v>20</v>
      </c>
      <c r="L8642" s="16"/>
      <c r="M8642" t="s">
        <v>1335</v>
      </c>
      <c r="P8642" t="s">
        <v>243</v>
      </c>
      <c r="Q8642">
        <v>-0.1</v>
      </c>
      <c r="V8642">
        <v>1</v>
      </c>
      <c r="W8642" t="s">
        <v>1371</v>
      </c>
      <c r="X8642" t="s">
        <v>1429</v>
      </c>
    </row>
    <row r="8643" spans="1:24" x14ac:dyDescent="0.3">
      <c r="A8643">
        <v>11277</v>
      </c>
      <c r="B8643" s="15" t="s">
        <v>900</v>
      </c>
      <c r="C8643" t="str">
        <f>_xlfn.XLOOKUP($B8643, STANDARDS!$A:$A, STANDARDS!$B:$B,,0,2)</f>
        <v>Kharayutekh Fm</v>
      </c>
      <c r="D8643" t="s">
        <v>1057</v>
      </c>
      <c r="E8643" t="s">
        <v>1212</v>
      </c>
      <c r="J8643" s="13">
        <v>550</v>
      </c>
      <c r="K8643" s="13">
        <v>20</v>
      </c>
      <c r="L8643" s="16"/>
      <c r="M8643" t="s">
        <v>1335</v>
      </c>
      <c r="P8643" t="s">
        <v>243</v>
      </c>
      <c r="Q8643">
        <v>-2</v>
      </c>
      <c r="V8643">
        <v>1</v>
      </c>
      <c r="W8643" t="s">
        <v>1371</v>
      </c>
      <c r="X8643" t="s">
        <v>1429</v>
      </c>
    </row>
    <row r="8644" spans="1:24" x14ac:dyDescent="0.3">
      <c r="A8644">
        <v>11278</v>
      </c>
      <c r="B8644" s="15" t="s">
        <v>900</v>
      </c>
      <c r="C8644" t="str">
        <f>_xlfn.XLOOKUP($B8644, STANDARDS!$A:$A, STANDARDS!$B:$B,,0,2)</f>
        <v>Kharayutekh Fm</v>
      </c>
      <c r="D8644" t="s">
        <v>1057</v>
      </c>
      <c r="E8644" t="s">
        <v>1212</v>
      </c>
      <c r="J8644" s="13">
        <v>550</v>
      </c>
      <c r="K8644" s="13">
        <v>20</v>
      </c>
      <c r="L8644" s="16"/>
      <c r="M8644" t="s">
        <v>1335</v>
      </c>
      <c r="P8644" t="s">
        <v>243</v>
      </c>
      <c r="Q8644">
        <v>0.1</v>
      </c>
      <c r="V8644">
        <v>1</v>
      </c>
      <c r="W8644" t="s">
        <v>1371</v>
      </c>
      <c r="X8644" t="s">
        <v>1429</v>
      </c>
    </row>
    <row r="8645" spans="1:24" x14ac:dyDescent="0.3">
      <c r="A8645">
        <v>11279</v>
      </c>
      <c r="B8645" s="15" t="s">
        <v>900</v>
      </c>
      <c r="C8645" t="str">
        <f>_xlfn.XLOOKUP($B8645, STANDARDS!$A:$A, STANDARDS!$B:$B,,0,2)</f>
        <v>Kharayutekh Fm</v>
      </c>
      <c r="D8645" t="s">
        <v>1057</v>
      </c>
      <c r="E8645" t="s">
        <v>1212</v>
      </c>
      <c r="J8645" s="13">
        <v>550</v>
      </c>
      <c r="K8645" s="13">
        <v>20</v>
      </c>
      <c r="L8645" s="16"/>
      <c r="M8645" t="s">
        <v>1335</v>
      </c>
      <c r="P8645" t="s">
        <v>243</v>
      </c>
      <c r="Q8645">
        <v>-1.5</v>
      </c>
      <c r="V8645">
        <v>1</v>
      </c>
      <c r="W8645" t="s">
        <v>1371</v>
      </c>
      <c r="X8645" t="s">
        <v>1429</v>
      </c>
    </row>
    <row r="8646" spans="1:24" x14ac:dyDescent="0.3">
      <c r="A8646">
        <v>11280</v>
      </c>
      <c r="B8646" s="15" t="s">
        <v>900</v>
      </c>
      <c r="C8646" t="str">
        <f>_xlfn.XLOOKUP($B8646, STANDARDS!$A:$A, STANDARDS!$B:$B,,0,2)</f>
        <v>Kharayutekh Fm</v>
      </c>
      <c r="D8646" t="s">
        <v>1057</v>
      </c>
      <c r="E8646" t="s">
        <v>1212</v>
      </c>
      <c r="J8646" s="13">
        <v>550</v>
      </c>
      <c r="K8646" s="13">
        <v>20</v>
      </c>
      <c r="L8646" s="16"/>
      <c r="M8646" t="s">
        <v>1335</v>
      </c>
      <c r="P8646" t="s">
        <v>243</v>
      </c>
      <c r="Q8646">
        <v>-0.2</v>
      </c>
      <c r="V8646">
        <v>1</v>
      </c>
      <c r="W8646" t="s">
        <v>1371</v>
      </c>
      <c r="X8646" t="s">
        <v>1429</v>
      </c>
    </row>
    <row r="8647" spans="1:24" x14ac:dyDescent="0.3">
      <c r="A8647">
        <v>11281</v>
      </c>
      <c r="B8647" s="15" t="s">
        <v>900</v>
      </c>
      <c r="C8647" t="str">
        <f>_xlfn.XLOOKUP($B8647, STANDARDS!$A:$A, STANDARDS!$B:$B,,0,2)</f>
        <v>Kharayutekh Fm</v>
      </c>
      <c r="D8647" t="s">
        <v>1057</v>
      </c>
      <c r="E8647" t="s">
        <v>1212</v>
      </c>
      <c r="J8647" s="13">
        <v>550</v>
      </c>
      <c r="K8647" s="13">
        <v>20</v>
      </c>
      <c r="L8647" s="16"/>
      <c r="M8647" t="s">
        <v>1335</v>
      </c>
      <c r="P8647" t="s">
        <v>243</v>
      </c>
      <c r="Q8647">
        <v>0.9</v>
      </c>
      <c r="V8647">
        <v>1</v>
      </c>
      <c r="W8647" t="s">
        <v>1371</v>
      </c>
      <c r="X8647" t="s">
        <v>1429</v>
      </c>
    </row>
    <row r="8648" spans="1:24" x14ac:dyDescent="0.3">
      <c r="A8648">
        <v>11282</v>
      </c>
      <c r="B8648" s="15" t="s">
        <v>900</v>
      </c>
      <c r="C8648" t="str">
        <f>_xlfn.XLOOKUP($B8648, STANDARDS!$A:$A, STANDARDS!$B:$B,,0,2)</f>
        <v>Kharayutekh Fm</v>
      </c>
      <c r="D8648" t="s">
        <v>1057</v>
      </c>
      <c r="E8648" t="s">
        <v>1212</v>
      </c>
      <c r="J8648" s="13">
        <v>550</v>
      </c>
      <c r="K8648" s="13">
        <v>20</v>
      </c>
      <c r="L8648" s="16"/>
      <c r="M8648" t="s">
        <v>1335</v>
      </c>
      <c r="P8648" t="s">
        <v>243</v>
      </c>
      <c r="Q8648">
        <v>-0.2</v>
      </c>
      <c r="V8648">
        <v>1</v>
      </c>
      <c r="W8648" t="s">
        <v>1371</v>
      </c>
      <c r="X8648" t="s">
        <v>1429</v>
      </c>
    </row>
    <row r="8649" spans="1:24" x14ac:dyDescent="0.3">
      <c r="A8649">
        <v>11283</v>
      </c>
      <c r="B8649" s="15" t="s">
        <v>900</v>
      </c>
      <c r="C8649" t="str">
        <f>_xlfn.XLOOKUP($B8649, STANDARDS!$A:$A, STANDARDS!$B:$B,,0,2)</f>
        <v>Kharayutekh Fm</v>
      </c>
      <c r="D8649" t="s">
        <v>1057</v>
      </c>
      <c r="E8649" t="s">
        <v>1212</v>
      </c>
      <c r="J8649" s="13">
        <v>550</v>
      </c>
      <c r="K8649" s="13">
        <v>20</v>
      </c>
      <c r="L8649" s="16"/>
      <c r="M8649" t="s">
        <v>1335</v>
      </c>
      <c r="P8649" t="s">
        <v>243</v>
      </c>
      <c r="Q8649">
        <v>0</v>
      </c>
      <c r="V8649">
        <v>1</v>
      </c>
      <c r="W8649" t="s">
        <v>1371</v>
      </c>
      <c r="X8649" t="s">
        <v>1429</v>
      </c>
    </row>
    <row r="8650" spans="1:24" x14ac:dyDescent="0.3">
      <c r="A8650">
        <v>11284</v>
      </c>
      <c r="B8650" s="15" t="s">
        <v>900</v>
      </c>
      <c r="C8650" t="str">
        <f>_xlfn.XLOOKUP($B8650, STANDARDS!$A:$A, STANDARDS!$B:$B,,0,2)</f>
        <v>Kharayutekh Fm</v>
      </c>
      <c r="D8650" t="s">
        <v>1057</v>
      </c>
      <c r="E8650" t="s">
        <v>1212</v>
      </c>
      <c r="J8650" s="13">
        <v>550</v>
      </c>
      <c r="K8650" s="13">
        <v>20</v>
      </c>
      <c r="L8650" s="16"/>
      <c r="M8650" t="s">
        <v>1335</v>
      </c>
      <c r="P8650" t="s">
        <v>243</v>
      </c>
      <c r="Q8650">
        <v>-2.6</v>
      </c>
      <c r="V8650">
        <v>1</v>
      </c>
      <c r="W8650" t="s">
        <v>1371</v>
      </c>
      <c r="X8650" t="s">
        <v>1429</v>
      </c>
    </row>
    <row r="8651" spans="1:24" x14ac:dyDescent="0.3">
      <c r="A8651">
        <v>11285</v>
      </c>
      <c r="B8651" s="15" t="s">
        <v>900</v>
      </c>
      <c r="C8651" t="str">
        <f>_xlfn.XLOOKUP($B8651, STANDARDS!$A:$A, STANDARDS!$B:$B,,0,2)</f>
        <v>Kharayutekh Fm</v>
      </c>
      <c r="D8651" t="s">
        <v>1057</v>
      </c>
      <c r="E8651" t="s">
        <v>1212</v>
      </c>
      <c r="J8651" s="13">
        <v>550</v>
      </c>
      <c r="K8651" s="13">
        <v>20</v>
      </c>
      <c r="L8651" s="16"/>
      <c r="M8651" t="s">
        <v>1335</v>
      </c>
      <c r="P8651" t="s">
        <v>243</v>
      </c>
      <c r="Q8651">
        <v>-0.2</v>
      </c>
      <c r="V8651">
        <v>1</v>
      </c>
      <c r="W8651" t="s">
        <v>1371</v>
      </c>
      <c r="X8651" t="s">
        <v>1429</v>
      </c>
    </row>
    <row r="8652" spans="1:24" x14ac:dyDescent="0.3">
      <c r="A8652">
        <v>11286</v>
      </c>
      <c r="B8652" s="15" t="s">
        <v>900</v>
      </c>
      <c r="C8652" t="str">
        <f>_xlfn.XLOOKUP($B8652, STANDARDS!$A:$A, STANDARDS!$B:$B,,0,2)</f>
        <v>Kharayutekh Fm</v>
      </c>
      <c r="D8652" t="s">
        <v>1057</v>
      </c>
      <c r="E8652" t="s">
        <v>1212</v>
      </c>
      <c r="J8652" s="13">
        <v>550</v>
      </c>
      <c r="K8652" s="13">
        <v>20</v>
      </c>
      <c r="L8652" s="16"/>
      <c r="M8652" t="s">
        <v>1335</v>
      </c>
      <c r="P8652" t="s">
        <v>243</v>
      </c>
      <c r="Q8652">
        <v>-0.1</v>
      </c>
      <c r="V8652">
        <v>1</v>
      </c>
      <c r="W8652" t="s">
        <v>1371</v>
      </c>
      <c r="X8652" t="s">
        <v>1429</v>
      </c>
    </row>
    <row r="8653" spans="1:24" x14ac:dyDescent="0.3">
      <c r="A8653">
        <v>11287</v>
      </c>
      <c r="B8653" s="15" t="s">
        <v>900</v>
      </c>
      <c r="C8653" t="str">
        <f>_xlfn.XLOOKUP($B8653, STANDARDS!$A:$A, STANDARDS!$B:$B,,0,2)</f>
        <v>Kharayutekh Fm</v>
      </c>
      <c r="D8653" t="s">
        <v>1057</v>
      </c>
      <c r="E8653" t="s">
        <v>1212</v>
      </c>
      <c r="J8653" s="13">
        <v>550</v>
      </c>
      <c r="K8653" s="13">
        <v>20</v>
      </c>
      <c r="L8653" s="16"/>
      <c r="M8653" t="s">
        <v>1335</v>
      </c>
      <c r="P8653" t="s">
        <v>243</v>
      </c>
      <c r="Q8653">
        <v>-0.2</v>
      </c>
      <c r="V8653">
        <v>1</v>
      </c>
      <c r="W8653" t="s">
        <v>1371</v>
      </c>
      <c r="X8653" t="s">
        <v>1429</v>
      </c>
    </row>
    <row r="8654" spans="1:24" x14ac:dyDescent="0.3">
      <c r="A8654">
        <v>11288</v>
      </c>
      <c r="B8654" s="15" t="s">
        <v>900</v>
      </c>
      <c r="C8654" t="str">
        <f>_xlfn.XLOOKUP($B8654, STANDARDS!$A:$A, STANDARDS!$B:$B,,0,2)</f>
        <v>Kharayutekh Fm</v>
      </c>
      <c r="D8654" t="s">
        <v>1057</v>
      </c>
      <c r="E8654" t="s">
        <v>1212</v>
      </c>
      <c r="J8654" s="13">
        <v>550</v>
      </c>
      <c r="K8654" s="13">
        <v>20</v>
      </c>
      <c r="L8654" s="16"/>
      <c r="M8654" t="s">
        <v>1335</v>
      </c>
      <c r="P8654" t="s">
        <v>243</v>
      </c>
      <c r="Q8654">
        <v>-0.2</v>
      </c>
      <c r="V8654">
        <v>1</v>
      </c>
      <c r="W8654" t="s">
        <v>1371</v>
      </c>
      <c r="X8654" t="s">
        <v>1429</v>
      </c>
    </row>
    <row r="8655" spans="1:24" x14ac:dyDescent="0.3">
      <c r="A8655">
        <v>11289</v>
      </c>
      <c r="B8655" s="15" t="s">
        <v>900</v>
      </c>
      <c r="C8655" t="str">
        <f>_xlfn.XLOOKUP($B8655, STANDARDS!$A:$A, STANDARDS!$B:$B,,0,2)</f>
        <v>Kharayutekh Fm</v>
      </c>
      <c r="D8655" t="s">
        <v>1057</v>
      </c>
      <c r="E8655" t="s">
        <v>1212</v>
      </c>
      <c r="J8655" s="13">
        <v>550</v>
      </c>
      <c r="K8655" s="13">
        <v>20</v>
      </c>
      <c r="L8655" s="16"/>
      <c r="M8655" t="s">
        <v>1335</v>
      </c>
      <c r="P8655" t="s">
        <v>243</v>
      </c>
      <c r="Q8655">
        <v>-0.7</v>
      </c>
      <c r="V8655">
        <v>1</v>
      </c>
      <c r="W8655" t="s">
        <v>1371</v>
      </c>
      <c r="X8655" t="s">
        <v>1429</v>
      </c>
    </row>
    <row r="8656" spans="1:24" x14ac:dyDescent="0.3">
      <c r="A8656">
        <v>11290</v>
      </c>
      <c r="B8656" s="15" t="s">
        <v>900</v>
      </c>
      <c r="C8656" t="str">
        <f>_xlfn.XLOOKUP($B8656, STANDARDS!$A:$A, STANDARDS!$B:$B,,0,2)</f>
        <v>Kharayutekh Fm</v>
      </c>
      <c r="D8656" t="s">
        <v>1057</v>
      </c>
      <c r="E8656" t="s">
        <v>1212</v>
      </c>
      <c r="J8656" s="13">
        <v>550</v>
      </c>
      <c r="K8656" s="13">
        <v>20</v>
      </c>
      <c r="L8656" s="16"/>
      <c r="M8656" t="s">
        <v>1335</v>
      </c>
      <c r="P8656" t="s">
        <v>243</v>
      </c>
      <c r="Q8656">
        <v>-0.2</v>
      </c>
      <c r="V8656">
        <v>1</v>
      </c>
      <c r="W8656" t="s">
        <v>1371</v>
      </c>
      <c r="X8656" t="s">
        <v>1429</v>
      </c>
    </row>
    <row r="8657" spans="1:24" x14ac:dyDescent="0.3">
      <c r="A8657">
        <v>11291</v>
      </c>
      <c r="B8657" s="15" t="s">
        <v>900</v>
      </c>
      <c r="C8657" t="str">
        <f>_xlfn.XLOOKUP($B8657, STANDARDS!$A:$A, STANDARDS!$B:$B,,0,2)</f>
        <v>Kharayutekh Fm</v>
      </c>
      <c r="D8657" t="s">
        <v>1057</v>
      </c>
      <c r="E8657" t="s">
        <v>1212</v>
      </c>
      <c r="J8657" s="13">
        <v>550</v>
      </c>
      <c r="K8657" s="13">
        <v>20</v>
      </c>
      <c r="L8657" s="16"/>
      <c r="M8657" t="s">
        <v>1335</v>
      </c>
      <c r="P8657" t="s">
        <v>243</v>
      </c>
      <c r="Q8657">
        <v>0</v>
      </c>
      <c r="V8657">
        <v>1</v>
      </c>
      <c r="W8657" t="s">
        <v>1371</v>
      </c>
      <c r="X8657" t="s">
        <v>1429</v>
      </c>
    </row>
    <row r="8658" spans="1:24" x14ac:dyDescent="0.3">
      <c r="A8658">
        <v>11292</v>
      </c>
      <c r="B8658" s="15" t="s">
        <v>900</v>
      </c>
      <c r="C8658" t="str">
        <f>_xlfn.XLOOKUP($B8658, STANDARDS!$A:$A, STANDARDS!$B:$B,,0,2)</f>
        <v>Kharayutekh Fm</v>
      </c>
      <c r="D8658" t="s">
        <v>1057</v>
      </c>
      <c r="E8658" t="s">
        <v>1212</v>
      </c>
      <c r="J8658" s="13">
        <v>550</v>
      </c>
      <c r="K8658" s="13">
        <v>20</v>
      </c>
      <c r="L8658" s="16"/>
      <c r="M8658" t="s">
        <v>1335</v>
      </c>
      <c r="P8658" t="s">
        <v>243</v>
      </c>
      <c r="Q8658">
        <v>-0.6</v>
      </c>
      <c r="V8658">
        <v>1</v>
      </c>
      <c r="W8658" t="s">
        <v>1371</v>
      </c>
      <c r="X8658" t="s">
        <v>1429</v>
      </c>
    </row>
    <row r="8659" spans="1:24" x14ac:dyDescent="0.3">
      <c r="A8659">
        <v>11293</v>
      </c>
      <c r="B8659" s="15" t="s">
        <v>900</v>
      </c>
      <c r="C8659" t="str">
        <f>_xlfn.XLOOKUP($B8659, STANDARDS!$A:$A, STANDARDS!$B:$B,,0,2)</f>
        <v>Kharayutekh Fm</v>
      </c>
      <c r="D8659" t="s">
        <v>1057</v>
      </c>
      <c r="E8659" t="s">
        <v>1212</v>
      </c>
      <c r="J8659" s="13">
        <v>550</v>
      </c>
      <c r="K8659" s="13">
        <v>20</v>
      </c>
      <c r="L8659" s="16"/>
      <c r="M8659" t="s">
        <v>1335</v>
      </c>
      <c r="P8659" t="s">
        <v>243</v>
      </c>
      <c r="Q8659">
        <v>-0.4</v>
      </c>
      <c r="V8659">
        <v>1</v>
      </c>
      <c r="W8659" t="s">
        <v>1371</v>
      </c>
      <c r="X8659" t="s">
        <v>1429</v>
      </c>
    </row>
    <row r="8660" spans="1:24" x14ac:dyDescent="0.3">
      <c r="A8660">
        <v>11294</v>
      </c>
      <c r="B8660" s="15" t="s">
        <v>900</v>
      </c>
      <c r="C8660" t="str">
        <f>_xlfn.XLOOKUP($B8660, STANDARDS!$A:$A, STANDARDS!$B:$B,,0,2)</f>
        <v>Kharayutekh Fm</v>
      </c>
      <c r="D8660" t="s">
        <v>1057</v>
      </c>
      <c r="E8660" t="s">
        <v>1212</v>
      </c>
      <c r="J8660" s="13">
        <v>550</v>
      </c>
      <c r="K8660" s="13">
        <v>20</v>
      </c>
      <c r="L8660" s="16"/>
      <c r="M8660" t="s">
        <v>1335</v>
      </c>
      <c r="P8660" t="s">
        <v>243</v>
      </c>
      <c r="Q8660">
        <v>-0.4</v>
      </c>
      <c r="V8660">
        <v>1</v>
      </c>
      <c r="W8660" t="s">
        <v>1371</v>
      </c>
      <c r="X8660" t="s">
        <v>1429</v>
      </c>
    </row>
    <row r="8661" spans="1:24" x14ac:dyDescent="0.3">
      <c r="A8661">
        <v>11295</v>
      </c>
      <c r="B8661" s="15" t="s">
        <v>900</v>
      </c>
      <c r="C8661" t="str">
        <f>_xlfn.XLOOKUP($B8661, STANDARDS!$A:$A, STANDARDS!$B:$B,,0,2)</f>
        <v>Kharayutekh Fm</v>
      </c>
      <c r="D8661" t="s">
        <v>1057</v>
      </c>
      <c r="E8661" t="s">
        <v>1212</v>
      </c>
      <c r="J8661" s="13">
        <v>550</v>
      </c>
      <c r="K8661" s="13">
        <v>20</v>
      </c>
      <c r="L8661" s="16"/>
      <c r="M8661" t="s">
        <v>1335</v>
      </c>
      <c r="P8661" t="s">
        <v>243</v>
      </c>
      <c r="Q8661">
        <v>-0.3</v>
      </c>
      <c r="V8661">
        <v>1</v>
      </c>
      <c r="W8661" t="s">
        <v>1371</v>
      </c>
      <c r="X8661" t="s">
        <v>1429</v>
      </c>
    </row>
    <row r="8662" spans="1:24" x14ac:dyDescent="0.3">
      <c r="A8662">
        <v>11296</v>
      </c>
      <c r="B8662" s="15" t="s">
        <v>900</v>
      </c>
      <c r="C8662" t="str">
        <f>_xlfn.XLOOKUP($B8662, STANDARDS!$A:$A, STANDARDS!$B:$B,,0,2)</f>
        <v>Kharayutekh Fm</v>
      </c>
      <c r="D8662" t="s">
        <v>1057</v>
      </c>
      <c r="E8662" t="s">
        <v>1212</v>
      </c>
      <c r="J8662" s="13">
        <v>550</v>
      </c>
      <c r="K8662" s="13">
        <v>20</v>
      </c>
      <c r="L8662" s="16"/>
      <c r="M8662" t="s">
        <v>1335</v>
      </c>
      <c r="P8662" t="s">
        <v>243</v>
      </c>
      <c r="Q8662">
        <v>0</v>
      </c>
      <c r="V8662">
        <v>1</v>
      </c>
      <c r="W8662" t="s">
        <v>1371</v>
      </c>
      <c r="X8662" t="s">
        <v>1429</v>
      </c>
    </row>
    <row r="8663" spans="1:24" x14ac:dyDescent="0.3">
      <c r="A8663">
        <v>11297</v>
      </c>
      <c r="B8663" s="15" t="s">
        <v>900</v>
      </c>
      <c r="C8663" t="str">
        <f>_xlfn.XLOOKUP($B8663, STANDARDS!$A:$A, STANDARDS!$B:$B,,0,2)</f>
        <v>Kharayutekh Fm</v>
      </c>
      <c r="D8663" t="s">
        <v>1057</v>
      </c>
      <c r="E8663" t="s">
        <v>1212</v>
      </c>
      <c r="J8663" s="13">
        <v>550</v>
      </c>
      <c r="K8663" s="13">
        <v>20</v>
      </c>
      <c r="L8663" s="16"/>
      <c r="M8663" t="s">
        <v>1335</v>
      </c>
      <c r="P8663" t="s">
        <v>243</v>
      </c>
      <c r="Q8663">
        <v>0</v>
      </c>
      <c r="V8663">
        <v>1</v>
      </c>
      <c r="W8663" t="s">
        <v>1371</v>
      </c>
      <c r="X8663" t="s">
        <v>1429</v>
      </c>
    </row>
    <row r="8664" spans="1:24" x14ac:dyDescent="0.3">
      <c r="A8664">
        <v>11298</v>
      </c>
      <c r="B8664" s="15" t="s">
        <v>900</v>
      </c>
      <c r="C8664" t="str">
        <f>_xlfn.XLOOKUP($B8664, STANDARDS!$A:$A, STANDARDS!$B:$B,,0,2)</f>
        <v>Kharayutekh Fm</v>
      </c>
      <c r="D8664" t="s">
        <v>1057</v>
      </c>
      <c r="E8664" t="s">
        <v>1212</v>
      </c>
      <c r="J8664" s="13">
        <v>550</v>
      </c>
      <c r="K8664" s="13">
        <v>20</v>
      </c>
      <c r="L8664" s="16"/>
      <c r="M8664" t="s">
        <v>1335</v>
      </c>
      <c r="P8664" t="s">
        <v>243</v>
      </c>
      <c r="Q8664">
        <v>0</v>
      </c>
      <c r="V8664">
        <v>1</v>
      </c>
      <c r="W8664" t="s">
        <v>1371</v>
      </c>
      <c r="X8664" t="s">
        <v>1429</v>
      </c>
    </row>
    <row r="8665" spans="1:24" x14ac:dyDescent="0.3">
      <c r="A8665">
        <v>11299</v>
      </c>
      <c r="B8665" s="15" t="s">
        <v>900</v>
      </c>
      <c r="C8665" t="str">
        <f>_xlfn.XLOOKUP($B8665, STANDARDS!$A:$A, STANDARDS!$B:$B,,0,2)</f>
        <v>Kharayutekh Fm</v>
      </c>
      <c r="D8665" t="s">
        <v>1057</v>
      </c>
      <c r="E8665" t="s">
        <v>1212</v>
      </c>
      <c r="J8665" s="13">
        <v>550</v>
      </c>
      <c r="K8665" s="13">
        <v>20</v>
      </c>
      <c r="L8665" s="16"/>
      <c r="M8665" t="s">
        <v>1335</v>
      </c>
      <c r="P8665" t="s">
        <v>243</v>
      </c>
      <c r="Q8665">
        <v>-0.4</v>
      </c>
      <c r="V8665">
        <v>1</v>
      </c>
      <c r="W8665" t="s">
        <v>1371</v>
      </c>
      <c r="X8665" t="s">
        <v>1429</v>
      </c>
    </row>
    <row r="8666" spans="1:24" x14ac:dyDescent="0.3">
      <c r="A8666">
        <v>11300</v>
      </c>
      <c r="B8666" s="15" t="s">
        <v>830</v>
      </c>
      <c r="C8666" t="str">
        <f>_xlfn.XLOOKUP($B8666, STANDARDS!$A:$A, STANDARDS!$B:$B,,0,2)</f>
        <v>Turkut</v>
      </c>
      <c r="D8666" t="s">
        <v>1057</v>
      </c>
      <c r="E8666" t="s">
        <v>1213</v>
      </c>
      <c r="J8666" s="13">
        <v>550</v>
      </c>
      <c r="K8666" s="13">
        <v>20</v>
      </c>
      <c r="L8666" s="16"/>
      <c r="M8666" t="s">
        <v>583</v>
      </c>
      <c r="P8666" t="s">
        <v>243</v>
      </c>
      <c r="Q8666">
        <v>1.3</v>
      </c>
      <c r="V8666">
        <v>1</v>
      </c>
      <c r="W8666" t="s">
        <v>1371</v>
      </c>
      <c r="X8666" t="s">
        <v>1429</v>
      </c>
    </row>
    <row r="8667" spans="1:24" x14ac:dyDescent="0.3">
      <c r="A8667">
        <v>11301</v>
      </c>
      <c r="B8667" s="15" t="s">
        <v>830</v>
      </c>
      <c r="C8667" t="str">
        <f>_xlfn.XLOOKUP($B8667, STANDARDS!$A:$A, STANDARDS!$B:$B,,0,2)</f>
        <v>Turkut</v>
      </c>
      <c r="D8667" t="s">
        <v>1057</v>
      </c>
      <c r="E8667" t="s">
        <v>1214</v>
      </c>
      <c r="J8667" s="13">
        <v>550</v>
      </c>
      <c r="K8667" s="13">
        <v>20</v>
      </c>
      <c r="L8667" s="16"/>
      <c r="M8667" t="s">
        <v>583</v>
      </c>
      <c r="P8667" t="s">
        <v>243</v>
      </c>
      <c r="Q8667">
        <v>0.9</v>
      </c>
      <c r="V8667">
        <v>1</v>
      </c>
      <c r="W8667" t="s">
        <v>1371</v>
      </c>
      <c r="X8667" t="s">
        <v>1429</v>
      </c>
    </row>
    <row r="8668" spans="1:24" x14ac:dyDescent="0.3">
      <c r="A8668">
        <v>11302</v>
      </c>
      <c r="B8668" s="15" t="s">
        <v>830</v>
      </c>
      <c r="C8668" t="str">
        <f>_xlfn.XLOOKUP($B8668, STANDARDS!$A:$A, STANDARDS!$B:$B,,0,2)</f>
        <v>Turkut</v>
      </c>
      <c r="D8668" t="s">
        <v>1057</v>
      </c>
      <c r="E8668" t="s">
        <v>1213</v>
      </c>
      <c r="J8668" s="13">
        <v>550</v>
      </c>
      <c r="K8668" s="13">
        <v>20</v>
      </c>
      <c r="L8668" s="16"/>
      <c r="M8668" t="s">
        <v>583</v>
      </c>
      <c r="P8668" t="s">
        <v>243</v>
      </c>
      <c r="Q8668">
        <v>-1.7</v>
      </c>
      <c r="V8668">
        <v>1</v>
      </c>
      <c r="W8668" t="s">
        <v>1371</v>
      </c>
      <c r="X8668" t="s">
        <v>1429</v>
      </c>
    </row>
    <row r="8669" spans="1:24" x14ac:dyDescent="0.3">
      <c r="A8669">
        <v>11303</v>
      </c>
      <c r="B8669" s="15" t="s">
        <v>900</v>
      </c>
      <c r="C8669" t="str">
        <f>_xlfn.XLOOKUP($B8669, STANDARDS!$A:$A, STANDARDS!$B:$B,,0,2)</f>
        <v>Kharayutekh Fm</v>
      </c>
      <c r="D8669" t="s">
        <v>1057</v>
      </c>
      <c r="E8669" t="s">
        <v>1212</v>
      </c>
      <c r="J8669" s="13">
        <v>550</v>
      </c>
      <c r="K8669" s="13">
        <v>20</v>
      </c>
      <c r="L8669" s="16"/>
      <c r="M8669" t="s">
        <v>583</v>
      </c>
      <c r="P8669" t="s">
        <v>243</v>
      </c>
      <c r="Q8669">
        <v>-0.6</v>
      </c>
      <c r="V8669">
        <v>1</v>
      </c>
      <c r="W8669" t="s">
        <v>1371</v>
      </c>
      <c r="X8669" t="s">
        <v>1429</v>
      </c>
    </row>
    <row r="8670" spans="1:24" x14ac:dyDescent="0.3">
      <c r="A8670">
        <v>11304</v>
      </c>
      <c r="B8670" s="15" t="s">
        <v>900</v>
      </c>
      <c r="C8670" t="str">
        <f>_xlfn.XLOOKUP($B8670, STANDARDS!$A:$A, STANDARDS!$B:$B,,0,2)</f>
        <v>Kharayutekh Fm</v>
      </c>
      <c r="D8670" t="s">
        <v>1057</v>
      </c>
      <c r="E8670" t="s">
        <v>1212</v>
      </c>
      <c r="J8670" s="13">
        <v>550</v>
      </c>
      <c r="K8670" s="13">
        <v>20</v>
      </c>
      <c r="L8670" s="16"/>
      <c r="M8670" t="s">
        <v>583</v>
      </c>
      <c r="P8670" t="s">
        <v>243</v>
      </c>
      <c r="Q8670">
        <v>3.5</v>
      </c>
      <c r="V8670">
        <v>1</v>
      </c>
      <c r="W8670" t="s">
        <v>1371</v>
      </c>
      <c r="X8670" t="s">
        <v>1429</v>
      </c>
    </row>
    <row r="8671" spans="1:24" x14ac:dyDescent="0.3">
      <c r="A8671">
        <v>11305</v>
      </c>
      <c r="B8671" s="15" t="s">
        <v>830</v>
      </c>
      <c r="C8671" t="str">
        <f>_xlfn.XLOOKUP($B8671, STANDARDS!$A:$A, STANDARDS!$B:$B,,0,2)</f>
        <v>Turkut</v>
      </c>
      <c r="D8671" t="s">
        <v>1057</v>
      </c>
      <c r="E8671" t="s">
        <v>1213</v>
      </c>
      <c r="J8671" s="13">
        <v>550</v>
      </c>
      <c r="K8671" s="13">
        <v>20</v>
      </c>
      <c r="L8671" s="16"/>
      <c r="M8671" t="s">
        <v>583</v>
      </c>
      <c r="P8671" t="s">
        <v>243</v>
      </c>
      <c r="Q8671">
        <v>0.3</v>
      </c>
      <c r="V8671">
        <v>1</v>
      </c>
      <c r="W8671" t="s">
        <v>1371</v>
      </c>
      <c r="X8671" t="s">
        <v>1429</v>
      </c>
    </row>
    <row r="8672" spans="1:24" x14ac:dyDescent="0.3">
      <c r="A8672">
        <v>11306</v>
      </c>
      <c r="B8672" s="15" t="s">
        <v>830</v>
      </c>
      <c r="C8672" t="str">
        <f>_xlfn.XLOOKUP($B8672, STANDARDS!$A:$A, STANDARDS!$B:$B,,0,2)</f>
        <v>Turkut</v>
      </c>
      <c r="D8672" t="s">
        <v>1057</v>
      </c>
      <c r="E8672" t="s">
        <v>1215</v>
      </c>
      <c r="J8672" s="13">
        <v>550</v>
      </c>
      <c r="K8672" s="13">
        <v>20</v>
      </c>
      <c r="L8672" s="16"/>
      <c r="M8672" t="s">
        <v>583</v>
      </c>
      <c r="P8672" t="s">
        <v>243</v>
      </c>
      <c r="Q8672">
        <v>0</v>
      </c>
      <c r="V8672">
        <v>1</v>
      </c>
      <c r="W8672" t="s">
        <v>1371</v>
      </c>
      <c r="X8672" t="s">
        <v>1429</v>
      </c>
    </row>
    <row r="8673" spans="1:24" x14ac:dyDescent="0.3">
      <c r="A8673">
        <v>11307</v>
      </c>
      <c r="B8673" s="15" t="s">
        <v>900</v>
      </c>
      <c r="C8673" t="str">
        <f>_xlfn.XLOOKUP($B8673, STANDARDS!$A:$A, STANDARDS!$B:$B,,0,2)</f>
        <v>Kharayutekh Fm</v>
      </c>
      <c r="D8673" t="s">
        <v>1057</v>
      </c>
      <c r="E8673" t="s">
        <v>1212</v>
      </c>
      <c r="J8673" s="13">
        <v>550</v>
      </c>
      <c r="K8673" s="13">
        <v>20</v>
      </c>
      <c r="L8673" s="16"/>
      <c r="M8673" t="s">
        <v>583</v>
      </c>
      <c r="P8673" t="s">
        <v>243</v>
      </c>
      <c r="Q8673">
        <v>-0.3</v>
      </c>
      <c r="V8673">
        <v>1</v>
      </c>
      <c r="W8673" t="s">
        <v>1371</v>
      </c>
      <c r="X8673" t="s">
        <v>1429</v>
      </c>
    </row>
    <row r="8674" spans="1:24" x14ac:dyDescent="0.3">
      <c r="A8674">
        <v>11308</v>
      </c>
      <c r="B8674" s="15" t="s">
        <v>830</v>
      </c>
      <c r="C8674" t="str">
        <f>_xlfn.XLOOKUP($B8674, STANDARDS!$A:$A, STANDARDS!$B:$B,,0,2)</f>
        <v>Turkut</v>
      </c>
      <c r="D8674" t="s">
        <v>1057</v>
      </c>
      <c r="E8674" t="s">
        <v>1213</v>
      </c>
      <c r="J8674" s="13">
        <v>550</v>
      </c>
      <c r="K8674" s="13">
        <v>20</v>
      </c>
      <c r="L8674" s="16"/>
      <c r="M8674" t="s">
        <v>583</v>
      </c>
      <c r="P8674" t="s">
        <v>243</v>
      </c>
      <c r="Q8674">
        <v>2.5</v>
      </c>
      <c r="V8674">
        <v>1</v>
      </c>
      <c r="W8674" t="s">
        <v>1371</v>
      </c>
      <c r="X8674" t="s">
        <v>1429</v>
      </c>
    </row>
    <row r="8675" spans="1:24" x14ac:dyDescent="0.3">
      <c r="A8675">
        <v>11309</v>
      </c>
      <c r="B8675" s="15" t="s">
        <v>830</v>
      </c>
      <c r="C8675" t="str">
        <f>_xlfn.XLOOKUP($B8675, STANDARDS!$A:$A, STANDARDS!$B:$B,,0,2)</f>
        <v>Turkut</v>
      </c>
      <c r="D8675" t="s">
        <v>1057</v>
      </c>
      <c r="E8675" t="s">
        <v>1213</v>
      </c>
      <c r="J8675" s="13">
        <v>550</v>
      </c>
      <c r="K8675" s="13">
        <v>20</v>
      </c>
      <c r="L8675" s="16"/>
      <c r="M8675" t="s">
        <v>583</v>
      </c>
      <c r="P8675" t="s">
        <v>243</v>
      </c>
      <c r="Q8675">
        <v>2.2000000000000002</v>
      </c>
      <c r="V8675">
        <v>1</v>
      </c>
      <c r="W8675" t="s">
        <v>1371</v>
      </c>
      <c r="X8675" t="s">
        <v>1429</v>
      </c>
    </row>
    <row r="8676" spans="1:24" x14ac:dyDescent="0.3">
      <c r="A8676">
        <v>11310</v>
      </c>
      <c r="B8676" s="15" t="s">
        <v>830</v>
      </c>
      <c r="C8676" t="str">
        <f>_xlfn.XLOOKUP($B8676, STANDARDS!$A:$A, STANDARDS!$B:$B,,0,2)</f>
        <v>Turkut</v>
      </c>
      <c r="D8676" t="s">
        <v>1057</v>
      </c>
      <c r="E8676" t="s">
        <v>1213</v>
      </c>
      <c r="J8676" s="13">
        <v>550</v>
      </c>
      <c r="K8676" s="13">
        <v>20</v>
      </c>
      <c r="L8676" s="16"/>
      <c r="M8676" t="s">
        <v>583</v>
      </c>
      <c r="P8676" t="s">
        <v>243</v>
      </c>
      <c r="Q8676">
        <v>2.8</v>
      </c>
      <c r="V8676">
        <v>1</v>
      </c>
      <c r="W8676" t="s">
        <v>1371</v>
      </c>
      <c r="X8676" t="s">
        <v>1429</v>
      </c>
    </row>
    <row r="8677" spans="1:24" x14ac:dyDescent="0.3">
      <c r="A8677">
        <v>11311</v>
      </c>
      <c r="B8677" s="15" t="s">
        <v>830</v>
      </c>
      <c r="C8677" t="str">
        <f>_xlfn.XLOOKUP($B8677, STANDARDS!$A:$A, STANDARDS!$B:$B,,0,2)</f>
        <v>Turkut</v>
      </c>
      <c r="D8677" t="s">
        <v>1057</v>
      </c>
      <c r="E8677" t="s">
        <v>1214</v>
      </c>
      <c r="J8677" s="13">
        <v>550</v>
      </c>
      <c r="K8677" s="13">
        <v>20</v>
      </c>
      <c r="L8677" s="16"/>
      <c r="M8677" t="s">
        <v>583</v>
      </c>
      <c r="P8677" t="s">
        <v>243</v>
      </c>
      <c r="Q8677">
        <v>0.6</v>
      </c>
      <c r="V8677">
        <v>1</v>
      </c>
      <c r="W8677" t="s">
        <v>1371</v>
      </c>
      <c r="X8677" t="s">
        <v>1429</v>
      </c>
    </row>
    <row r="8678" spans="1:24" x14ac:dyDescent="0.3">
      <c r="A8678">
        <v>11312</v>
      </c>
      <c r="B8678" s="15" t="s">
        <v>830</v>
      </c>
      <c r="C8678" t="str">
        <f>_xlfn.XLOOKUP($B8678, STANDARDS!$A:$A, STANDARDS!$B:$B,,0,2)</f>
        <v>Turkut</v>
      </c>
      <c r="D8678" t="s">
        <v>1057</v>
      </c>
      <c r="E8678" t="s">
        <v>1213</v>
      </c>
      <c r="J8678" s="13">
        <v>550</v>
      </c>
      <c r="K8678" s="13">
        <v>20</v>
      </c>
      <c r="L8678" s="16"/>
      <c r="M8678" t="s">
        <v>583</v>
      </c>
      <c r="P8678" t="s">
        <v>243</v>
      </c>
      <c r="Q8678">
        <v>0.5</v>
      </c>
      <c r="V8678">
        <v>1</v>
      </c>
      <c r="W8678" t="s">
        <v>1371</v>
      </c>
      <c r="X8678" t="s">
        <v>1429</v>
      </c>
    </row>
    <row r="8679" spans="1:24" x14ac:dyDescent="0.3">
      <c r="A8679">
        <v>11313</v>
      </c>
      <c r="B8679" s="15" t="s">
        <v>830</v>
      </c>
      <c r="C8679" t="str">
        <f>_xlfn.XLOOKUP($B8679, STANDARDS!$A:$A, STANDARDS!$B:$B,,0,2)</f>
        <v>Turkut</v>
      </c>
      <c r="D8679" t="s">
        <v>1057</v>
      </c>
      <c r="E8679" t="s">
        <v>1213</v>
      </c>
      <c r="J8679" s="13">
        <v>550</v>
      </c>
      <c r="K8679" s="13">
        <v>20</v>
      </c>
      <c r="L8679" s="16"/>
      <c r="M8679" t="s">
        <v>583</v>
      </c>
      <c r="P8679" t="s">
        <v>243</v>
      </c>
      <c r="Q8679">
        <v>0.2</v>
      </c>
      <c r="V8679">
        <v>1</v>
      </c>
      <c r="W8679" t="s">
        <v>1371</v>
      </c>
      <c r="X8679" t="s">
        <v>1429</v>
      </c>
    </row>
    <row r="8680" spans="1:24" x14ac:dyDescent="0.3">
      <c r="A8680">
        <v>11314</v>
      </c>
      <c r="B8680" s="15" t="s">
        <v>900</v>
      </c>
      <c r="C8680" t="str">
        <f>_xlfn.XLOOKUP($B8680, STANDARDS!$A:$A, STANDARDS!$B:$B,,0,2)</f>
        <v>Kharayutekh Fm</v>
      </c>
      <c r="D8680" t="s">
        <v>1057</v>
      </c>
      <c r="E8680" t="s">
        <v>1212</v>
      </c>
      <c r="J8680" s="13">
        <v>550</v>
      </c>
      <c r="K8680" s="13">
        <v>20</v>
      </c>
      <c r="L8680" s="16"/>
      <c r="M8680" t="s">
        <v>583</v>
      </c>
      <c r="P8680" t="s">
        <v>243</v>
      </c>
      <c r="Q8680">
        <v>-0.5</v>
      </c>
      <c r="V8680">
        <v>1</v>
      </c>
      <c r="W8680" t="s">
        <v>1371</v>
      </c>
      <c r="X8680" t="s">
        <v>1429</v>
      </c>
    </row>
    <row r="8681" spans="1:24" x14ac:dyDescent="0.3">
      <c r="A8681">
        <v>11315</v>
      </c>
      <c r="B8681" s="15" t="s">
        <v>830</v>
      </c>
      <c r="C8681" t="str">
        <f>_xlfn.XLOOKUP($B8681, STANDARDS!$A:$A, STANDARDS!$B:$B,,0,2)</f>
        <v>Turkut</v>
      </c>
      <c r="D8681" t="s">
        <v>1057</v>
      </c>
      <c r="E8681" t="s">
        <v>1213</v>
      </c>
      <c r="J8681" s="13">
        <v>550</v>
      </c>
      <c r="K8681" s="13">
        <v>20</v>
      </c>
      <c r="L8681" s="16"/>
      <c r="M8681" t="s">
        <v>583</v>
      </c>
      <c r="P8681" t="s">
        <v>243</v>
      </c>
      <c r="Q8681">
        <v>1.4</v>
      </c>
      <c r="V8681">
        <v>1</v>
      </c>
      <c r="W8681" t="s">
        <v>1371</v>
      </c>
      <c r="X8681" t="s">
        <v>1429</v>
      </c>
    </row>
    <row r="8682" spans="1:24" x14ac:dyDescent="0.3">
      <c r="A8682">
        <v>11316</v>
      </c>
      <c r="B8682" s="15" t="s">
        <v>900</v>
      </c>
      <c r="C8682" t="str">
        <f>_xlfn.XLOOKUP($B8682, STANDARDS!$A:$A, STANDARDS!$B:$B,,0,2)</f>
        <v>Kharayutekh Fm</v>
      </c>
      <c r="D8682" t="s">
        <v>1057</v>
      </c>
      <c r="E8682" t="s">
        <v>1212</v>
      </c>
      <c r="J8682" s="13">
        <v>550</v>
      </c>
      <c r="K8682" s="13">
        <v>20</v>
      </c>
      <c r="L8682" s="16"/>
      <c r="M8682" t="s">
        <v>583</v>
      </c>
      <c r="P8682" t="s">
        <v>243</v>
      </c>
      <c r="Q8682">
        <v>1.4</v>
      </c>
      <c r="V8682">
        <v>1</v>
      </c>
      <c r="W8682" t="s">
        <v>1371</v>
      </c>
      <c r="X8682" t="s">
        <v>1429</v>
      </c>
    </row>
    <row r="8683" spans="1:24" x14ac:dyDescent="0.3">
      <c r="A8683">
        <v>11317</v>
      </c>
      <c r="B8683" s="15" t="s">
        <v>830</v>
      </c>
      <c r="C8683" t="str">
        <f>_xlfn.XLOOKUP($B8683, STANDARDS!$A:$A, STANDARDS!$B:$B,,0,2)</f>
        <v>Turkut</v>
      </c>
      <c r="D8683" t="s">
        <v>1057</v>
      </c>
      <c r="E8683" t="s">
        <v>1213</v>
      </c>
      <c r="J8683" s="13">
        <v>550</v>
      </c>
      <c r="K8683" s="13">
        <v>20</v>
      </c>
      <c r="L8683" s="16"/>
      <c r="M8683" t="s">
        <v>583</v>
      </c>
      <c r="P8683" t="s">
        <v>243</v>
      </c>
      <c r="Q8683">
        <v>0.8</v>
      </c>
      <c r="V8683">
        <v>1</v>
      </c>
      <c r="W8683" t="s">
        <v>1371</v>
      </c>
      <c r="X8683" t="s">
        <v>1429</v>
      </c>
    </row>
    <row r="8684" spans="1:24" x14ac:dyDescent="0.3">
      <c r="A8684">
        <v>11318</v>
      </c>
      <c r="B8684" s="15" t="s">
        <v>900</v>
      </c>
      <c r="C8684" t="str">
        <f>_xlfn.XLOOKUP($B8684, STANDARDS!$A:$A, STANDARDS!$B:$B,,0,2)</f>
        <v>Kharayutekh Fm</v>
      </c>
      <c r="D8684" t="s">
        <v>1057</v>
      </c>
      <c r="E8684" t="s">
        <v>1212</v>
      </c>
      <c r="J8684" s="13">
        <v>550</v>
      </c>
      <c r="K8684" s="13">
        <v>20</v>
      </c>
      <c r="L8684" s="16"/>
      <c r="M8684" t="s">
        <v>583</v>
      </c>
      <c r="P8684" t="s">
        <v>243</v>
      </c>
      <c r="Q8684">
        <v>-1.1000000000000001</v>
      </c>
      <c r="V8684">
        <v>1</v>
      </c>
      <c r="W8684" t="s">
        <v>1371</v>
      </c>
      <c r="X8684" t="s">
        <v>1429</v>
      </c>
    </row>
    <row r="8685" spans="1:24" x14ac:dyDescent="0.3">
      <c r="A8685">
        <v>11319</v>
      </c>
      <c r="B8685" s="15" t="s">
        <v>830</v>
      </c>
      <c r="C8685" t="str">
        <f>_xlfn.XLOOKUP($B8685, STANDARDS!$A:$A, STANDARDS!$B:$B,,0,2)</f>
        <v>Turkut</v>
      </c>
      <c r="D8685" t="s">
        <v>1057</v>
      </c>
      <c r="E8685" t="s">
        <v>1213</v>
      </c>
      <c r="J8685" s="13">
        <v>550</v>
      </c>
      <c r="K8685" s="13">
        <v>20</v>
      </c>
      <c r="L8685" s="16"/>
      <c r="M8685" t="s">
        <v>583</v>
      </c>
      <c r="P8685" t="s">
        <v>243</v>
      </c>
      <c r="Q8685">
        <v>0.6</v>
      </c>
      <c r="V8685">
        <v>1</v>
      </c>
      <c r="W8685" t="s">
        <v>1371</v>
      </c>
      <c r="X8685" t="s">
        <v>1429</v>
      </c>
    </row>
    <row r="8686" spans="1:24" x14ac:dyDescent="0.3">
      <c r="A8686">
        <v>11320</v>
      </c>
      <c r="B8686" s="15" t="s">
        <v>900</v>
      </c>
      <c r="C8686" t="str">
        <f>_xlfn.XLOOKUP($B8686, STANDARDS!$A:$A, STANDARDS!$B:$B,,0,2)</f>
        <v>Kharayutekh Fm</v>
      </c>
      <c r="D8686" t="s">
        <v>1057</v>
      </c>
      <c r="E8686" t="s">
        <v>1212</v>
      </c>
      <c r="J8686" s="13">
        <v>550</v>
      </c>
      <c r="K8686" s="13">
        <v>20</v>
      </c>
      <c r="L8686" s="16"/>
      <c r="M8686" t="s">
        <v>583</v>
      </c>
      <c r="P8686" t="s">
        <v>243</v>
      </c>
      <c r="Q8686">
        <v>0</v>
      </c>
      <c r="V8686">
        <v>1</v>
      </c>
      <c r="W8686" t="s">
        <v>1371</v>
      </c>
      <c r="X8686" t="s">
        <v>1429</v>
      </c>
    </row>
    <row r="8687" spans="1:24" x14ac:dyDescent="0.3">
      <c r="A8687">
        <v>11321</v>
      </c>
      <c r="B8687" s="15" t="s">
        <v>830</v>
      </c>
      <c r="C8687" t="str">
        <f>_xlfn.XLOOKUP($B8687, STANDARDS!$A:$A, STANDARDS!$B:$B,,0,2)</f>
        <v>Turkut</v>
      </c>
      <c r="D8687" t="s">
        <v>1057</v>
      </c>
      <c r="E8687" t="s">
        <v>1213</v>
      </c>
      <c r="J8687" s="13">
        <v>550</v>
      </c>
      <c r="K8687" s="13">
        <v>20</v>
      </c>
      <c r="L8687" s="16"/>
      <c r="M8687" t="s">
        <v>583</v>
      </c>
      <c r="P8687" t="s">
        <v>243</v>
      </c>
      <c r="Q8687">
        <v>-2.6</v>
      </c>
      <c r="V8687">
        <v>1</v>
      </c>
      <c r="W8687" t="s">
        <v>1371</v>
      </c>
      <c r="X8687" t="s">
        <v>1429</v>
      </c>
    </row>
    <row r="8688" spans="1:24" x14ac:dyDescent="0.3">
      <c r="A8688">
        <v>11322</v>
      </c>
      <c r="B8688" s="15" t="s">
        <v>830</v>
      </c>
      <c r="C8688" t="str">
        <f>_xlfn.XLOOKUP($B8688, STANDARDS!$A:$A, STANDARDS!$B:$B,,0,2)</f>
        <v>Turkut</v>
      </c>
      <c r="D8688" t="s">
        <v>1057</v>
      </c>
      <c r="E8688" t="s">
        <v>1213</v>
      </c>
      <c r="J8688" s="13">
        <v>550</v>
      </c>
      <c r="K8688" s="13">
        <v>20</v>
      </c>
      <c r="L8688" s="16"/>
      <c r="M8688" t="s">
        <v>583</v>
      </c>
      <c r="P8688" t="s">
        <v>243</v>
      </c>
      <c r="Q8688">
        <v>0.5</v>
      </c>
      <c r="V8688">
        <v>1</v>
      </c>
      <c r="W8688" t="s">
        <v>1371</v>
      </c>
      <c r="X8688" t="s">
        <v>1429</v>
      </c>
    </row>
    <row r="8689" spans="1:24" x14ac:dyDescent="0.3">
      <c r="A8689">
        <v>11323</v>
      </c>
      <c r="B8689" s="15" t="s">
        <v>900</v>
      </c>
      <c r="C8689" t="str">
        <f>_xlfn.XLOOKUP($B8689, STANDARDS!$A:$A, STANDARDS!$B:$B,,0,2)</f>
        <v>Kharayutekh Fm</v>
      </c>
      <c r="D8689" t="s">
        <v>1057</v>
      </c>
      <c r="E8689" t="s">
        <v>1212</v>
      </c>
      <c r="J8689" s="13">
        <v>550</v>
      </c>
      <c r="K8689" s="13">
        <v>20</v>
      </c>
      <c r="L8689" s="16"/>
      <c r="M8689" t="s">
        <v>583</v>
      </c>
      <c r="P8689" t="s">
        <v>243</v>
      </c>
      <c r="Q8689">
        <v>0.8</v>
      </c>
      <c r="V8689">
        <v>1</v>
      </c>
      <c r="W8689" t="s">
        <v>1371</v>
      </c>
      <c r="X8689" t="s">
        <v>1429</v>
      </c>
    </row>
    <row r="8690" spans="1:24" x14ac:dyDescent="0.3">
      <c r="A8690">
        <v>11324</v>
      </c>
      <c r="B8690" s="15" t="s">
        <v>830</v>
      </c>
      <c r="C8690" t="str">
        <f>_xlfn.XLOOKUP($B8690, STANDARDS!$A:$A, STANDARDS!$B:$B,,0,2)</f>
        <v>Turkut</v>
      </c>
      <c r="D8690" t="s">
        <v>1057</v>
      </c>
      <c r="E8690" t="s">
        <v>1213</v>
      </c>
      <c r="J8690" s="13">
        <v>550</v>
      </c>
      <c r="K8690" s="13">
        <v>20</v>
      </c>
      <c r="L8690" s="16"/>
      <c r="M8690" t="s">
        <v>583</v>
      </c>
      <c r="P8690" t="s">
        <v>243</v>
      </c>
      <c r="Q8690">
        <v>0.4</v>
      </c>
      <c r="V8690">
        <v>1</v>
      </c>
      <c r="W8690" t="s">
        <v>1371</v>
      </c>
      <c r="X8690" t="s">
        <v>1429</v>
      </c>
    </row>
    <row r="8691" spans="1:24" x14ac:dyDescent="0.3">
      <c r="A8691">
        <v>11325</v>
      </c>
      <c r="B8691" s="15" t="s">
        <v>830</v>
      </c>
      <c r="C8691" t="str">
        <f>_xlfn.XLOOKUP($B8691, STANDARDS!$A:$A, STANDARDS!$B:$B,,0,2)</f>
        <v>Turkut</v>
      </c>
      <c r="D8691" t="s">
        <v>1057</v>
      </c>
      <c r="E8691" t="s">
        <v>1213</v>
      </c>
      <c r="J8691" s="13">
        <v>550</v>
      </c>
      <c r="K8691" s="13">
        <v>20</v>
      </c>
      <c r="L8691" s="16"/>
      <c r="M8691" t="s">
        <v>583</v>
      </c>
      <c r="P8691" t="s">
        <v>243</v>
      </c>
      <c r="Q8691">
        <v>0.3</v>
      </c>
      <c r="V8691">
        <v>1</v>
      </c>
      <c r="W8691" t="s">
        <v>1371</v>
      </c>
      <c r="X8691" t="s">
        <v>1429</v>
      </c>
    </row>
    <row r="8692" spans="1:24" x14ac:dyDescent="0.3">
      <c r="A8692">
        <v>11326</v>
      </c>
      <c r="B8692" s="15" t="s">
        <v>830</v>
      </c>
      <c r="C8692" t="str">
        <f>_xlfn.XLOOKUP($B8692, STANDARDS!$A:$A, STANDARDS!$B:$B,,0,2)</f>
        <v>Turkut</v>
      </c>
      <c r="D8692" t="s">
        <v>1057</v>
      </c>
      <c r="E8692" t="s">
        <v>1215</v>
      </c>
      <c r="J8692" s="13">
        <v>550</v>
      </c>
      <c r="K8692" s="13">
        <v>20</v>
      </c>
      <c r="L8692" s="16"/>
      <c r="M8692" t="s">
        <v>583</v>
      </c>
      <c r="P8692" t="s">
        <v>243</v>
      </c>
      <c r="Q8692">
        <v>-0.6</v>
      </c>
      <c r="V8692">
        <v>1</v>
      </c>
      <c r="W8692" t="s">
        <v>1371</v>
      </c>
      <c r="X8692" t="s">
        <v>1429</v>
      </c>
    </row>
    <row r="8693" spans="1:24" x14ac:dyDescent="0.3">
      <c r="A8693">
        <v>11327</v>
      </c>
      <c r="B8693" s="15" t="s">
        <v>830</v>
      </c>
      <c r="C8693" t="str">
        <f>_xlfn.XLOOKUP($B8693, STANDARDS!$A:$A, STANDARDS!$B:$B,,0,2)</f>
        <v>Turkut</v>
      </c>
      <c r="D8693" t="s">
        <v>1057</v>
      </c>
      <c r="E8693" t="s">
        <v>1213</v>
      </c>
      <c r="J8693" s="13">
        <v>550</v>
      </c>
      <c r="K8693" s="13">
        <v>20</v>
      </c>
      <c r="L8693" s="16"/>
      <c r="M8693" t="s">
        <v>583</v>
      </c>
      <c r="P8693" t="s">
        <v>243</v>
      </c>
      <c r="Q8693">
        <v>0</v>
      </c>
      <c r="V8693">
        <v>1</v>
      </c>
      <c r="W8693" t="s">
        <v>1371</v>
      </c>
      <c r="X8693" t="s">
        <v>1429</v>
      </c>
    </row>
    <row r="8694" spans="1:24" x14ac:dyDescent="0.3">
      <c r="A8694">
        <v>11328</v>
      </c>
      <c r="B8694" s="15" t="s">
        <v>830</v>
      </c>
      <c r="C8694" t="str">
        <f>_xlfn.XLOOKUP($B8694, STANDARDS!$A:$A, STANDARDS!$B:$B,,0,2)</f>
        <v>Turkut</v>
      </c>
      <c r="D8694" t="s">
        <v>1057</v>
      </c>
      <c r="E8694" t="s">
        <v>1215</v>
      </c>
      <c r="J8694" s="13">
        <v>550</v>
      </c>
      <c r="K8694" s="13">
        <v>20</v>
      </c>
      <c r="L8694" s="16"/>
      <c r="M8694" t="s">
        <v>583</v>
      </c>
      <c r="P8694" t="s">
        <v>243</v>
      </c>
      <c r="Q8694">
        <v>0.2</v>
      </c>
      <c r="V8694">
        <v>1</v>
      </c>
      <c r="W8694" t="s">
        <v>1371</v>
      </c>
      <c r="X8694" t="s">
        <v>1429</v>
      </c>
    </row>
    <row r="8695" spans="1:24" x14ac:dyDescent="0.3">
      <c r="A8695">
        <v>11329</v>
      </c>
      <c r="B8695" s="15" t="s">
        <v>830</v>
      </c>
      <c r="C8695" t="str">
        <f>_xlfn.XLOOKUP($B8695, STANDARDS!$A:$A, STANDARDS!$B:$B,,0,2)</f>
        <v>Turkut</v>
      </c>
      <c r="D8695" t="s">
        <v>1057</v>
      </c>
      <c r="E8695" t="s">
        <v>1213</v>
      </c>
      <c r="J8695" s="13">
        <v>550</v>
      </c>
      <c r="K8695" s="13">
        <v>20</v>
      </c>
      <c r="L8695" s="16"/>
      <c r="M8695" t="s">
        <v>583</v>
      </c>
      <c r="P8695" t="s">
        <v>243</v>
      </c>
      <c r="Q8695">
        <v>0.3</v>
      </c>
      <c r="V8695">
        <v>1</v>
      </c>
      <c r="W8695" t="s">
        <v>1371</v>
      </c>
      <c r="X8695" t="s">
        <v>1429</v>
      </c>
    </row>
    <row r="8696" spans="1:24" x14ac:dyDescent="0.3">
      <c r="A8696">
        <v>11330</v>
      </c>
      <c r="B8696" s="15" t="s">
        <v>830</v>
      </c>
      <c r="C8696" t="str">
        <f>_xlfn.XLOOKUP($B8696, STANDARDS!$A:$A, STANDARDS!$B:$B,,0,2)</f>
        <v>Turkut</v>
      </c>
      <c r="D8696" t="s">
        <v>1057</v>
      </c>
      <c r="E8696" t="s">
        <v>1213</v>
      </c>
      <c r="J8696" s="13">
        <v>550</v>
      </c>
      <c r="K8696" s="13">
        <v>20</v>
      </c>
      <c r="L8696" s="16"/>
      <c r="M8696" t="s">
        <v>583</v>
      </c>
      <c r="P8696" t="s">
        <v>243</v>
      </c>
      <c r="Q8696">
        <v>0.4</v>
      </c>
      <c r="V8696">
        <v>1</v>
      </c>
      <c r="W8696" t="s">
        <v>1371</v>
      </c>
      <c r="X8696" t="s">
        <v>1429</v>
      </c>
    </row>
    <row r="8697" spans="1:24" x14ac:dyDescent="0.3">
      <c r="A8697">
        <v>11331</v>
      </c>
      <c r="B8697" s="15" t="s">
        <v>830</v>
      </c>
      <c r="C8697" t="str">
        <f>_xlfn.XLOOKUP($B8697, STANDARDS!$A:$A, STANDARDS!$B:$B,,0,2)</f>
        <v>Turkut</v>
      </c>
      <c r="D8697" t="s">
        <v>1057</v>
      </c>
      <c r="E8697" t="s">
        <v>1213</v>
      </c>
      <c r="J8697" s="13">
        <v>550</v>
      </c>
      <c r="K8697" s="13">
        <v>20</v>
      </c>
      <c r="L8697" s="16"/>
      <c r="M8697" t="s">
        <v>583</v>
      </c>
      <c r="P8697" t="s">
        <v>243</v>
      </c>
      <c r="Q8697">
        <v>-2.5</v>
      </c>
      <c r="V8697">
        <v>1</v>
      </c>
      <c r="W8697" t="s">
        <v>1371</v>
      </c>
      <c r="X8697" t="s">
        <v>1429</v>
      </c>
    </row>
    <row r="8698" spans="1:24" x14ac:dyDescent="0.3">
      <c r="A8698">
        <v>11332</v>
      </c>
      <c r="B8698" s="15" t="s">
        <v>830</v>
      </c>
      <c r="C8698" t="str">
        <f>_xlfn.XLOOKUP($B8698, STANDARDS!$A:$A, STANDARDS!$B:$B,,0,2)</f>
        <v>Turkut</v>
      </c>
      <c r="D8698" t="s">
        <v>1057</v>
      </c>
      <c r="E8698" t="s">
        <v>1213</v>
      </c>
      <c r="J8698" s="13">
        <v>550</v>
      </c>
      <c r="K8698" s="13">
        <v>20</v>
      </c>
      <c r="L8698" s="16"/>
      <c r="M8698" t="s">
        <v>583</v>
      </c>
      <c r="P8698" t="s">
        <v>243</v>
      </c>
      <c r="Q8698">
        <v>-2.5</v>
      </c>
      <c r="V8698">
        <v>1</v>
      </c>
      <c r="W8698" t="s">
        <v>1371</v>
      </c>
      <c r="X8698" t="s">
        <v>1429</v>
      </c>
    </row>
    <row r="8699" spans="1:24" x14ac:dyDescent="0.3">
      <c r="A8699">
        <v>11333</v>
      </c>
      <c r="B8699" s="15" t="s">
        <v>830</v>
      </c>
      <c r="C8699" t="str">
        <f>_xlfn.XLOOKUP($B8699, STANDARDS!$A:$A, STANDARDS!$B:$B,,0,2)</f>
        <v>Turkut</v>
      </c>
      <c r="D8699" t="s">
        <v>1057</v>
      </c>
      <c r="E8699" t="s">
        <v>1215</v>
      </c>
      <c r="J8699" s="13">
        <v>550</v>
      </c>
      <c r="K8699" s="13">
        <v>20</v>
      </c>
      <c r="L8699" s="16"/>
      <c r="M8699" t="s">
        <v>583</v>
      </c>
      <c r="P8699" t="s">
        <v>243</v>
      </c>
      <c r="Q8699">
        <v>0.4</v>
      </c>
      <c r="V8699">
        <v>1</v>
      </c>
      <c r="W8699" t="s">
        <v>1371</v>
      </c>
      <c r="X8699" t="s">
        <v>1429</v>
      </c>
    </row>
    <row r="8700" spans="1:24" x14ac:dyDescent="0.3">
      <c r="A8700">
        <v>11334</v>
      </c>
      <c r="B8700" s="15" t="s">
        <v>830</v>
      </c>
      <c r="C8700" t="str">
        <f>_xlfn.XLOOKUP($B8700, STANDARDS!$A:$A, STANDARDS!$B:$B,,0,2)</f>
        <v>Turkut</v>
      </c>
      <c r="D8700" t="s">
        <v>1057</v>
      </c>
      <c r="E8700" t="s">
        <v>1214</v>
      </c>
      <c r="J8700" s="13">
        <v>550</v>
      </c>
      <c r="K8700" s="13">
        <v>20</v>
      </c>
      <c r="L8700" s="16"/>
      <c r="M8700" t="s">
        <v>583</v>
      </c>
      <c r="P8700" t="s">
        <v>243</v>
      </c>
      <c r="Q8700">
        <v>1</v>
      </c>
      <c r="V8700">
        <v>1</v>
      </c>
      <c r="W8700" t="s">
        <v>1371</v>
      </c>
      <c r="X8700" t="s">
        <v>1429</v>
      </c>
    </row>
    <row r="8701" spans="1:24" x14ac:dyDescent="0.3">
      <c r="A8701">
        <v>11335</v>
      </c>
      <c r="B8701" s="15" t="s">
        <v>830</v>
      </c>
      <c r="C8701" t="str">
        <f>_xlfn.XLOOKUP($B8701, STANDARDS!$A:$A, STANDARDS!$B:$B,,0,2)</f>
        <v>Turkut</v>
      </c>
      <c r="D8701" t="s">
        <v>1057</v>
      </c>
      <c r="E8701" t="s">
        <v>1213</v>
      </c>
      <c r="J8701" s="13">
        <v>550</v>
      </c>
      <c r="K8701" s="13">
        <v>20</v>
      </c>
      <c r="L8701" s="16"/>
      <c r="M8701" t="s">
        <v>583</v>
      </c>
      <c r="P8701" t="s">
        <v>243</v>
      </c>
      <c r="Q8701">
        <v>0.6</v>
      </c>
      <c r="V8701">
        <v>1</v>
      </c>
      <c r="W8701" t="s">
        <v>1371</v>
      </c>
      <c r="X8701" t="s">
        <v>1429</v>
      </c>
    </row>
    <row r="8702" spans="1:24" x14ac:dyDescent="0.3">
      <c r="A8702">
        <v>11336</v>
      </c>
      <c r="B8702" s="15" t="s">
        <v>830</v>
      </c>
      <c r="C8702" t="str">
        <f>_xlfn.XLOOKUP($B8702, STANDARDS!$A:$A, STANDARDS!$B:$B,,0,2)</f>
        <v>Turkut</v>
      </c>
      <c r="D8702" t="s">
        <v>1057</v>
      </c>
      <c r="E8702" t="s">
        <v>1213</v>
      </c>
      <c r="J8702" s="13">
        <v>550</v>
      </c>
      <c r="K8702" s="13">
        <v>20</v>
      </c>
      <c r="L8702" s="16"/>
      <c r="M8702" t="s">
        <v>583</v>
      </c>
      <c r="P8702" t="s">
        <v>243</v>
      </c>
      <c r="Q8702">
        <v>0.5</v>
      </c>
      <c r="V8702">
        <v>1</v>
      </c>
      <c r="W8702" t="s">
        <v>1371</v>
      </c>
      <c r="X8702" t="s">
        <v>1429</v>
      </c>
    </row>
    <row r="8703" spans="1:24" x14ac:dyDescent="0.3">
      <c r="A8703">
        <v>11337</v>
      </c>
      <c r="B8703" s="15" t="s">
        <v>900</v>
      </c>
      <c r="C8703" t="str">
        <f>_xlfn.XLOOKUP($B8703, STANDARDS!$A:$A, STANDARDS!$B:$B,,0,2)</f>
        <v>Kharayutekh Fm</v>
      </c>
      <c r="D8703" t="s">
        <v>1057</v>
      </c>
      <c r="E8703" t="s">
        <v>1216</v>
      </c>
      <c r="J8703" s="13">
        <v>550</v>
      </c>
      <c r="K8703" s="13">
        <v>20</v>
      </c>
      <c r="L8703" s="16"/>
      <c r="M8703" t="s">
        <v>583</v>
      </c>
      <c r="P8703" t="s">
        <v>243</v>
      </c>
      <c r="Q8703">
        <v>2.2999999999999998</v>
      </c>
      <c r="V8703">
        <v>1</v>
      </c>
      <c r="W8703" t="s">
        <v>1371</v>
      </c>
      <c r="X8703" t="s">
        <v>1429</v>
      </c>
    </row>
    <row r="8704" spans="1:24" x14ac:dyDescent="0.3">
      <c r="A8704">
        <v>11338</v>
      </c>
      <c r="B8704" s="15" t="s">
        <v>900</v>
      </c>
      <c r="C8704" t="str">
        <f>_xlfn.XLOOKUP($B8704, STANDARDS!$A:$A, STANDARDS!$B:$B,,0,2)</f>
        <v>Kharayutekh Fm</v>
      </c>
      <c r="D8704" t="s">
        <v>1057</v>
      </c>
      <c r="E8704" t="s">
        <v>1216</v>
      </c>
      <c r="J8704" s="13">
        <v>550</v>
      </c>
      <c r="K8704" s="13">
        <v>20</v>
      </c>
      <c r="L8704" s="16"/>
      <c r="M8704" t="s">
        <v>583</v>
      </c>
      <c r="P8704" t="s">
        <v>243</v>
      </c>
      <c r="Q8704">
        <v>0.1</v>
      </c>
      <c r="V8704">
        <v>1</v>
      </c>
      <c r="W8704" t="s">
        <v>1371</v>
      </c>
      <c r="X8704" t="s">
        <v>1429</v>
      </c>
    </row>
    <row r="8705" spans="1:24" x14ac:dyDescent="0.3">
      <c r="A8705">
        <v>11339</v>
      </c>
      <c r="B8705" s="15" t="s">
        <v>900</v>
      </c>
      <c r="C8705" t="str">
        <f>_xlfn.XLOOKUP($B8705, STANDARDS!$A:$A, STANDARDS!$B:$B,,0,2)</f>
        <v>Kharayutekh Fm</v>
      </c>
      <c r="D8705" t="s">
        <v>1057</v>
      </c>
      <c r="E8705" t="s">
        <v>1216</v>
      </c>
      <c r="J8705" s="13">
        <v>550</v>
      </c>
      <c r="K8705" s="13">
        <v>20</v>
      </c>
      <c r="L8705" s="16"/>
      <c r="M8705" t="s">
        <v>583</v>
      </c>
      <c r="P8705" t="s">
        <v>243</v>
      </c>
      <c r="Q8705">
        <v>0.2</v>
      </c>
      <c r="V8705">
        <v>1</v>
      </c>
      <c r="W8705" t="s">
        <v>1371</v>
      </c>
      <c r="X8705" t="s">
        <v>1429</v>
      </c>
    </row>
    <row r="8706" spans="1:24" x14ac:dyDescent="0.3">
      <c r="A8706">
        <v>11340</v>
      </c>
      <c r="B8706" s="15" t="s">
        <v>900</v>
      </c>
      <c r="C8706" t="str">
        <f>_xlfn.XLOOKUP($B8706, STANDARDS!$A:$A, STANDARDS!$B:$B,,0,2)</f>
        <v>Kharayutekh Fm</v>
      </c>
      <c r="D8706" t="s">
        <v>1057</v>
      </c>
      <c r="E8706" t="s">
        <v>1212</v>
      </c>
      <c r="J8706" s="13">
        <v>550</v>
      </c>
      <c r="K8706" s="13">
        <v>20</v>
      </c>
      <c r="L8706" s="16"/>
      <c r="M8706" t="s">
        <v>583</v>
      </c>
      <c r="P8706" t="s">
        <v>243</v>
      </c>
      <c r="Q8706">
        <v>0.6</v>
      </c>
      <c r="V8706">
        <v>1</v>
      </c>
      <c r="W8706" t="s">
        <v>1371</v>
      </c>
      <c r="X8706" t="s">
        <v>1429</v>
      </c>
    </row>
    <row r="8707" spans="1:24" x14ac:dyDescent="0.3">
      <c r="A8707">
        <v>11341</v>
      </c>
      <c r="B8707" s="15" t="s">
        <v>830</v>
      </c>
      <c r="C8707" t="str">
        <f>_xlfn.XLOOKUP($B8707, STANDARDS!$A:$A, STANDARDS!$B:$B,,0,2)</f>
        <v>Turkut</v>
      </c>
      <c r="D8707" t="s">
        <v>1057</v>
      </c>
      <c r="E8707" t="s">
        <v>1213</v>
      </c>
      <c r="J8707" s="13">
        <v>550</v>
      </c>
      <c r="K8707" s="13">
        <v>20</v>
      </c>
      <c r="L8707" s="16"/>
      <c r="M8707" t="s">
        <v>583</v>
      </c>
      <c r="P8707" t="s">
        <v>243</v>
      </c>
      <c r="Q8707">
        <v>-0.2</v>
      </c>
      <c r="V8707">
        <v>1</v>
      </c>
      <c r="W8707" t="s">
        <v>1371</v>
      </c>
      <c r="X8707" t="s">
        <v>1429</v>
      </c>
    </row>
    <row r="8708" spans="1:24" x14ac:dyDescent="0.3">
      <c r="A8708">
        <v>11342</v>
      </c>
      <c r="B8708" s="15" t="s">
        <v>900</v>
      </c>
      <c r="C8708" t="str">
        <f>_xlfn.XLOOKUP($B8708, STANDARDS!$A:$A, STANDARDS!$B:$B,,0,2)</f>
        <v>Kharayutekh Fm</v>
      </c>
      <c r="D8708" t="s">
        <v>1057</v>
      </c>
      <c r="E8708" t="s">
        <v>1216</v>
      </c>
      <c r="J8708" s="13">
        <v>550</v>
      </c>
      <c r="K8708" s="13">
        <v>20</v>
      </c>
      <c r="L8708" s="16"/>
      <c r="M8708" t="s">
        <v>583</v>
      </c>
      <c r="P8708" t="s">
        <v>243</v>
      </c>
      <c r="Q8708">
        <v>1.9</v>
      </c>
      <c r="V8708">
        <v>1</v>
      </c>
      <c r="W8708" t="s">
        <v>1371</v>
      </c>
      <c r="X8708" t="s">
        <v>1429</v>
      </c>
    </row>
    <row r="8709" spans="1:24" x14ac:dyDescent="0.3">
      <c r="A8709">
        <v>11343</v>
      </c>
      <c r="B8709" s="15" t="s">
        <v>830</v>
      </c>
      <c r="C8709" t="str">
        <f>_xlfn.XLOOKUP($B8709, STANDARDS!$A:$A, STANDARDS!$B:$B,,0,2)</f>
        <v>Turkut</v>
      </c>
      <c r="D8709" t="s">
        <v>1057</v>
      </c>
      <c r="E8709" t="s">
        <v>1215</v>
      </c>
      <c r="J8709" s="13">
        <v>550</v>
      </c>
      <c r="K8709" s="13">
        <v>20</v>
      </c>
      <c r="L8709" s="16"/>
      <c r="M8709" t="s">
        <v>583</v>
      </c>
      <c r="P8709" t="s">
        <v>243</v>
      </c>
      <c r="Q8709">
        <v>-0.4</v>
      </c>
      <c r="V8709">
        <v>1</v>
      </c>
      <c r="W8709" t="s">
        <v>1371</v>
      </c>
      <c r="X8709" t="s">
        <v>1429</v>
      </c>
    </row>
    <row r="8710" spans="1:24" x14ac:dyDescent="0.3">
      <c r="A8710">
        <v>11344</v>
      </c>
      <c r="B8710" s="15" t="s">
        <v>900</v>
      </c>
      <c r="C8710" t="str">
        <f>_xlfn.XLOOKUP($B8710, STANDARDS!$A:$A, STANDARDS!$B:$B,,0,2)</f>
        <v>Kharayutekh Fm</v>
      </c>
      <c r="D8710" t="s">
        <v>1057</v>
      </c>
      <c r="E8710" t="s">
        <v>1216</v>
      </c>
      <c r="J8710" s="13">
        <v>550</v>
      </c>
      <c r="K8710" s="13">
        <v>20</v>
      </c>
      <c r="L8710" s="16"/>
      <c r="M8710" t="s">
        <v>583</v>
      </c>
      <c r="P8710" t="s">
        <v>243</v>
      </c>
      <c r="Q8710">
        <v>0.9</v>
      </c>
      <c r="V8710">
        <v>1</v>
      </c>
      <c r="W8710" t="s">
        <v>1371</v>
      </c>
      <c r="X8710" t="s">
        <v>1429</v>
      </c>
    </row>
    <row r="8711" spans="1:24" x14ac:dyDescent="0.3">
      <c r="A8711">
        <v>11345</v>
      </c>
      <c r="B8711" s="15" t="s">
        <v>830</v>
      </c>
      <c r="C8711" t="str">
        <f>_xlfn.XLOOKUP($B8711, STANDARDS!$A:$A, STANDARDS!$B:$B,,0,2)</f>
        <v>Turkut</v>
      </c>
      <c r="D8711" t="s">
        <v>1057</v>
      </c>
      <c r="E8711" t="s">
        <v>1215</v>
      </c>
      <c r="J8711" s="13">
        <v>550</v>
      </c>
      <c r="K8711" s="13">
        <v>20</v>
      </c>
      <c r="L8711" s="16"/>
      <c r="M8711" t="s">
        <v>583</v>
      </c>
      <c r="P8711" t="s">
        <v>243</v>
      </c>
      <c r="Q8711">
        <v>-0.7</v>
      </c>
      <c r="V8711">
        <v>1</v>
      </c>
      <c r="W8711" t="s">
        <v>1371</v>
      </c>
      <c r="X8711" t="s">
        <v>1429</v>
      </c>
    </row>
    <row r="8712" spans="1:24" x14ac:dyDescent="0.3">
      <c r="A8712">
        <v>11346</v>
      </c>
      <c r="B8712" s="15" t="s">
        <v>830</v>
      </c>
      <c r="C8712" t="str">
        <f>_xlfn.XLOOKUP($B8712, STANDARDS!$A:$A, STANDARDS!$B:$B,,0,2)</f>
        <v>Turkut</v>
      </c>
      <c r="D8712" t="s">
        <v>1057</v>
      </c>
      <c r="E8712" t="s">
        <v>1213</v>
      </c>
      <c r="J8712" s="13">
        <v>550</v>
      </c>
      <c r="K8712" s="13">
        <v>20</v>
      </c>
      <c r="L8712" s="16"/>
      <c r="M8712" t="s">
        <v>583</v>
      </c>
      <c r="P8712" t="s">
        <v>243</v>
      </c>
      <c r="Q8712">
        <v>0.5</v>
      </c>
      <c r="V8712">
        <v>1</v>
      </c>
      <c r="W8712" t="s">
        <v>1371</v>
      </c>
      <c r="X8712" t="s">
        <v>1429</v>
      </c>
    </row>
    <row r="8713" spans="1:24" x14ac:dyDescent="0.3">
      <c r="A8713">
        <v>11347</v>
      </c>
      <c r="B8713" s="15" t="s">
        <v>830</v>
      </c>
      <c r="C8713" t="str">
        <f>_xlfn.XLOOKUP($B8713, STANDARDS!$A:$A, STANDARDS!$B:$B,,0,2)</f>
        <v>Turkut</v>
      </c>
      <c r="D8713" t="s">
        <v>1057</v>
      </c>
      <c r="E8713" t="s">
        <v>1213</v>
      </c>
      <c r="J8713" s="13">
        <v>550</v>
      </c>
      <c r="K8713" s="13">
        <v>20</v>
      </c>
      <c r="L8713" s="16"/>
      <c r="M8713" t="s">
        <v>583</v>
      </c>
      <c r="P8713" t="s">
        <v>243</v>
      </c>
      <c r="Q8713">
        <v>-0.2</v>
      </c>
      <c r="V8713">
        <v>1</v>
      </c>
      <c r="W8713" t="s">
        <v>1371</v>
      </c>
      <c r="X8713" t="s">
        <v>1429</v>
      </c>
    </row>
    <row r="8714" spans="1:24" x14ac:dyDescent="0.3">
      <c r="A8714">
        <v>11348</v>
      </c>
      <c r="B8714" s="15" t="s">
        <v>830</v>
      </c>
      <c r="C8714" t="str">
        <f>_xlfn.XLOOKUP($B8714, STANDARDS!$A:$A, STANDARDS!$B:$B,,0,2)</f>
        <v>Turkut</v>
      </c>
      <c r="D8714" t="s">
        <v>1057</v>
      </c>
      <c r="E8714" t="s">
        <v>1215</v>
      </c>
      <c r="J8714" s="13">
        <v>550</v>
      </c>
      <c r="K8714" s="13">
        <v>20</v>
      </c>
      <c r="L8714" s="16"/>
      <c r="M8714" t="s">
        <v>583</v>
      </c>
      <c r="P8714" t="s">
        <v>243</v>
      </c>
      <c r="Q8714">
        <v>0.8</v>
      </c>
      <c r="V8714">
        <v>1</v>
      </c>
      <c r="W8714" t="s">
        <v>1371</v>
      </c>
      <c r="X8714" t="s">
        <v>1429</v>
      </c>
    </row>
    <row r="8715" spans="1:24" x14ac:dyDescent="0.3">
      <c r="A8715">
        <v>11349</v>
      </c>
      <c r="B8715" s="15" t="s">
        <v>830</v>
      </c>
      <c r="C8715" t="str">
        <f>_xlfn.XLOOKUP($B8715, STANDARDS!$A:$A, STANDARDS!$B:$B,,0,2)</f>
        <v>Turkut</v>
      </c>
      <c r="D8715" t="s">
        <v>1057</v>
      </c>
      <c r="E8715" t="s">
        <v>1215</v>
      </c>
      <c r="J8715" s="13">
        <v>550</v>
      </c>
      <c r="K8715" s="13">
        <v>20</v>
      </c>
      <c r="L8715" s="16"/>
      <c r="M8715" t="s">
        <v>583</v>
      </c>
      <c r="P8715" t="s">
        <v>243</v>
      </c>
      <c r="Q8715">
        <v>-0.9</v>
      </c>
      <c r="V8715">
        <v>1</v>
      </c>
      <c r="W8715" t="s">
        <v>1371</v>
      </c>
      <c r="X8715" t="s">
        <v>1429</v>
      </c>
    </row>
    <row r="8716" spans="1:24" x14ac:dyDescent="0.3">
      <c r="A8716">
        <v>11350</v>
      </c>
      <c r="B8716" s="15" t="s">
        <v>830</v>
      </c>
      <c r="C8716" t="str">
        <f>_xlfn.XLOOKUP($B8716, STANDARDS!$A:$A, STANDARDS!$B:$B,,0,2)</f>
        <v>Turkut</v>
      </c>
      <c r="D8716" t="s">
        <v>1057</v>
      </c>
      <c r="E8716" t="s">
        <v>1215</v>
      </c>
      <c r="J8716" s="13">
        <v>550</v>
      </c>
      <c r="K8716" s="13">
        <v>20</v>
      </c>
      <c r="L8716" s="16"/>
      <c r="M8716" t="s">
        <v>583</v>
      </c>
      <c r="P8716" t="s">
        <v>243</v>
      </c>
      <c r="Q8716">
        <v>-0.7</v>
      </c>
      <c r="V8716">
        <v>1</v>
      </c>
      <c r="W8716" t="s">
        <v>1371</v>
      </c>
      <c r="X8716" t="s">
        <v>1429</v>
      </c>
    </row>
    <row r="8717" spans="1:24" x14ac:dyDescent="0.3">
      <c r="A8717">
        <v>11351</v>
      </c>
      <c r="B8717" s="15" t="s">
        <v>830</v>
      </c>
      <c r="C8717" t="str">
        <f>_xlfn.XLOOKUP($B8717, STANDARDS!$A:$A, STANDARDS!$B:$B,,0,2)</f>
        <v>Turkut</v>
      </c>
      <c r="D8717" t="s">
        <v>1057</v>
      </c>
      <c r="E8717" t="s">
        <v>1215</v>
      </c>
      <c r="J8717" s="13">
        <v>550</v>
      </c>
      <c r="K8717" s="13">
        <v>20</v>
      </c>
      <c r="L8717" s="16"/>
      <c r="M8717" t="s">
        <v>583</v>
      </c>
      <c r="P8717" t="s">
        <v>243</v>
      </c>
      <c r="Q8717">
        <v>-0.6</v>
      </c>
      <c r="V8717">
        <v>1</v>
      </c>
      <c r="W8717" t="s">
        <v>1371</v>
      </c>
      <c r="X8717" t="s">
        <v>1429</v>
      </c>
    </row>
    <row r="8718" spans="1:24" x14ac:dyDescent="0.3">
      <c r="A8718">
        <v>11352</v>
      </c>
      <c r="B8718" s="15" t="s">
        <v>900</v>
      </c>
      <c r="C8718" t="str">
        <f>_xlfn.XLOOKUP($B8718, STANDARDS!$A:$A, STANDARDS!$B:$B,,0,2)</f>
        <v>Kharayutekh Fm</v>
      </c>
      <c r="D8718" t="s">
        <v>1057</v>
      </c>
      <c r="E8718" t="s">
        <v>1212</v>
      </c>
      <c r="J8718" s="13">
        <v>550</v>
      </c>
      <c r="K8718" s="13">
        <v>20</v>
      </c>
      <c r="L8718" s="16"/>
      <c r="M8718" t="s">
        <v>583</v>
      </c>
      <c r="P8718" t="s">
        <v>243</v>
      </c>
      <c r="Q8718">
        <v>0.6</v>
      </c>
      <c r="V8718">
        <v>1</v>
      </c>
      <c r="W8718" t="s">
        <v>1371</v>
      </c>
      <c r="X8718" t="s">
        <v>1429</v>
      </c>
    </row>
    <row r="8719" spans="1:24" x14ac:dyDescent="0.3">
      <c r="A8719">
        <v>11353</v>
      </c>
      <c r="B8719" s="15" t="s">
        <v>830</v>
      </c>
      <c r="C8719" t="str">
        <f>_xlfn.XLOOKUP($B8719, STANDARDS!$A:$A, STANDARDS!$B:$B,,0,2)</f>
        <v>Turkut</v>
      </c>
      <c r="D8719" t="s">
        <v>1057</v>
      </c>
      <c r="E8719" t="s">
        <v>1213</v>
      </c>
      <c r="J8719" s="13">
        <v>550</v>
      </c>
      <c r="K8719" s="13">
        <v>20</v>
      </c>
      <c r="L8719" s="16"/>
      <c r="M8719" t="s">
        <v>583</v>
      </c>
      <c r="P8719" t="s">
        <v>243</v>
      </c>
      <c r="Q8719">
        <v>0.3</v>
      </c>
      <c r="V8719">
        <v>1</v>
      </c>
      <c r="W8719" t="s">
        <v>1371</v>
      </c>
      <c r="X8719" t="s">
        <v>1429</v>
      </c>
    </row>
    <row r="8720" spans="1:24" x14ac:dyDescent="0.3">
      <c r="A8720">
        <v>11354</v>
      </c>
      <c r="B8720" s="15" t="s">
        <v>900</v>
      </c>
      <c r="C8720" t="str">
        <f>_xlfn.XLOOKUP($B8720, STANDARDS!$A:$A, STANDARDS!$B:$B,,0,2)</f>
        <v>Kharayutekh Fm</v>
      </c>
      <c r="D8720" t="s">
        <v>1057</v>
      </c>
      <c r="E8720" t="s">
        <v>1212</v>
      </c>
      <c r="J8720" s="13">
        <v>550</v>
      </c>
      <c r="K8720" s="13">
        <v>20</v>
      </c>
      <c r="L8720" s="16"/>
      <c r="M8720" t="s">
        <v>583</v>
      </c>
      <c r="P8720" t="s">
        <v>243</v>
      </c>
      <c r="Q8720">
        <v>0.2</v>
      </c>
      <c r="V8720">
        <v>1</v>
      </c>
      <c r="W8720" t="s">
        <v>1371</v>
      </c>
      <c r="X8720" t="s">
        <v>1429</v>
      </c>
    </row>
    <row r="8721" spans="1:24" x14ac:dyDescent="0.3">
      <c r="A8721">
        <v>11355</v>
      </c>
      <c r="B8721" s="15" t="s">
        <v>830</v>
      </c>
      <c r="C8721" t="str">
        <f>_xlfn.XLOOKUP($B8721, STANDARDS!$A:$A, STANDARDS!$B:$B,,0,2)</f>
        <v>Turkut</v>
      </c>
      <c r="D8721" t="s">
        <v>1057</v>
      </c>
      <c r="E8721" t="s">
        <v>1215</v>
      </c>
      <c r="J8721" s="13">
        <v>550</v>
      </c>
      <c r="K8721" s="13">
        <v>20</v>
      </c>
      <c r="L8721" s="16"/>
      <c r="M8721" t="s">
        <v>583</v>
      </c>
      <c r="P8721" t="s">
        <v>243</v>
      </c>
      <c r="Q8721">
        <v>0.8</v>
      </c>
      <c r="V8721">
        <v>1</v>
      </c>
      <c r="W8721" t="s">
        <v>1371</v>
      </c>
      <c r="X8721" t="s">
        <v>1429</v>
      </c>
    </row>
    <row r="8722" spans="1:24" x14ac:dyDescent="0.3">
      <c r="A8722">
        <v>11356</v>
      </c>
      <c r="B8722" s="15" t="s">
        <v>830</v>
      </c>
      <c r="C8722" t="str">
        <f>_xlfn.XLOOKUP($B8722, STANDARDS!$A:$A, STANDARDS!$B:$B,,0,2)</f>
        <v>Turkut</v>
      </c>
      <c r="D8722" t="s">
        <v>1057</v>
      </c>
      <c r="E8722" t="s">
        <v>1214</v>
      </c>
      <c r="J8722" s="13">
        <v>550</v>
      </c>
      <c r="K8722" s="13">
        <v>20</v>
      </c>
      <c r="L8722" s="16"/>
      <c r="M8722" t="s">
        <v>583</v>
      </c>
      <c r="P8722" t="s">
        <v>243</v>
      </c>
      <c r="Q8722">
        <v>1</v>
      </c>
      <c r="V8722">
        <v>1</v>
      </c>
      <c r="W8722" t="s">
        <v>1371</v>
      </c>
      <c r="X8722" t="s">
        <v>1429</v>
      </c>
    </row>
    <row r="8723" spans="1:24" x14ac:dyDescent="0.3">
      <c r="A8723">
        <v>11357</v>
      </c>
      <c r="B8723" s="15" t="s">
        <v>830</v>
      </c>
      <c r="C8723" t="str">
        <f>_xlfn.XLOOKUP($B8723, STANDARDS!$A:$A, STANDARDS!$B:$B,,0,2)</f>
        <v>Turkut</v>
      </c>
      <c r="D8723" t="s">
        <v>1057</v>
      </c>
      <c r="E8723" t="s">
        <v>1215</v>
      </c>
      <c r="J8723" s="13">
        <v>550</v>
      </c>
      <c r="K8723" s="13">
        <v>20</v>
      </c>
      <c r="L8723" s="16"/>
      <c r="M8723" t="s">
        <v>583</v>
      </c>
      <c r="P8723" t="s">
        <v>243</v>
      </c>
      <c r="Q8723">
        <v>-0.8</v>
      </c>
      <c r="V8723">
        <v>1</v>
      </c>
      <c r="W8723" t="s">
        <v>1371</v>
      </c>
      <c r="X8723" t="s">
        <v>1429</v>
      </c>
    </row>
    <row r="8724" spans="1:24" x14ac:dyDescent="0.3">
      <c r="A8724">
        <v>11358</v>
      </c>
      <c r="B8724" s="15" t="s">
        <v>900</v>
      </c>
      <c r="C8724" t="str">
        <f>_xlfn.XLOOKUP($B8724, STANDARDS!$A:$A, STANDARDS!$B:$B,,0,2)</f>
        <v>Kharayutekh Fm</v>
      </c>
      <c r="D8724" t="s">
        <v>1057</v>
      </c>
      <c r="E8724" t="s">
        <v>1212</v>
      </c>
      <c r="J8724" s="13">
        <v>550</v>
      </c>
      <c r="K8724" s="13">
        <v>20</v>
      </c>
      <c r="L8724" s="16"/>
      <c r="M8724" t="s">
        <v>583</v>
      </c>
      <c r="P8724" t="s">
        <v>243</v>
      </c>
      <c r="Q8724">
        <v>0.8</v>
      </c>
      <c r="V8724">
        <v>1</v>
      </c>
      <c r="W8724" t="s">
        <v>1371</v>
      </c>
      <c r="X8724" t="s">
        <v>1429</v>
      </c>
    </row>
    <row r="8725" spans="1:24" x14ac:dyDescent="0.3">
      <c r="A8725">
        <v>11359</v>
      </c>
      <c r="B8725" s="15" t="s">
        <v>900</v>
      </c>
      <c r="C8725" t="str">
        <f>_xlfn.XLOOKUP($B8725, STANDARDS!$A:$A, STANDARDS!$B:$B,,0,2)</f>
        <v>Kharayutekh Fm</v>
      </c>
      <c r="D8725" t="s">
        <v>1057</v>
      </c>
      <c r="E8725" t="s">
        <v>1212</v>
      </c>
      <c r="J8725" s="13">
        <v>550</v>
      </c>
      <c r="K8725" s="13">
        <v>20</v>
      </c>
      <c r="L8725" s="16"/>
      <c r="M8725" t="s">
        <v>583</v>
      </c>
      <c r="P8725" t="s">
        <v>243</v>
      </c>
      <c r="Q8725">
        <v>-0.1</v>
      </c>
      <c r="V8725">
        <v>1</v>
      </c>
      <c r="W8725" t="s">
        <v>1371</v>
      </c>
      <c r="X8725" t="s">
        <v>1429</v>
      </c>
    </row>
    <row r="8726" spans="1:24" x14ac:dyDescent="0.3">
      <c r="A8726">
        <v>11360</v>
      </c>
      <c r="B8726" s="15" t="s">
        <v>830</v>
      </c>
      <c r="C8726" t="str">
        <f>_xlfn.XLOOKUP($B8726, STANDARDS!$A:$A, STANDARDS!$B:$B,,0,2)</f>
        <v>Turkut</v>
      </c>
      <c r="D8726" t="s">
        <v>1057</v>
      </c>
      <c r="E8726" t="s">
        <v>1215</v>
      </c>
      <c r="J8726" s="13">
        <v>550</v>
      </c>
      <c r="K8726" s="13">
        <v>20</v>
      </c>
      <c r="L8726" s="16"/>
      <c r="M8726" t="s">
        <v>583</v>
      </c>
      <c r="P8726" t="s">
        <v>243</v>
      </c>
      <c r="Q8726">
        <v>-1.3</v>
      </c>
      <c r="V8726">
        <v>1</v>
      </c>
      <c r="W8726" t="s">
        <v>1371</v>
      </c>
      <c r="X8726" t="s">
        <v>1429</v>
      </c>
    </row>
    <row r="8727" spans="1:24" x14ac:dyDescent="0.3">
      <c r="A8727">
        <v>11361</v>
      </c>
      <c r="B8727" s="15" t="s">
        <v>830</v>
      </c>
      <c r="C8727" t="str">
        <f>_xlfn.XLOOKUP($B8727, STANDARDS!$A:$A, STANDARDS!$B:$B,,0,2)</f>
        <v>Turkut</v>
      </c>
      <c r="D8727" t="s">
        <v>1057</v>
      </c>
      <c r="E8727" t="s">
        <v>1215</v>
      </c>
      <c r="J8727" s="13">
        <v>550</v>
      </c>
      <c r="K8727" s="13">
        <v>20</v>
      </c>
      <c r="L8727" s="16"/>
      <c r="M8727" t="s">
        <v>583</v>
      </c>
      <c r="P8727" t="s">
        <v>243</v>
      </c>
      <c r="Q8727">
        <v>-0.2</v>
      </c>
      <c r="V8727">
        <v>1</v>
      </c>
      <c r="W8727" t="s">
        <v>1371</v>
      </c>
      <c r="X8727" t="s">
        <v>1429</v>
      </c>
    </row>
    <row r="8728" spans="1:24" x14ac:dyDescent="0.3">
      <c r="A8728">
        <v>11362</v>
      </c>
      <c r="B8728" s="15" t="s">
        <v>830</v>
      </c>
      <c r="C8728" t="str">
        <f>_xlfn.XLOOKUP($B8728, STANDARDS!$A:$A, STANDARDS!$B:$B,,0,2)</f>
        <v>Turkut</v>
      </c>
      <c r="D8728" t="s">
        <v>1057</v>
      </c>
      <c r="E8728" t="s">
        <v>1214</v>
      </c>
      <c r="J8728" s="13">
        <v>550</v>
      </c>
      <c r="K8728" s="13">
        <v>20</v>
      </c>
      <c r="L8728" s="16"/>
      <c r="M8728" t="s">
        <v>583</v>
      </c>
      <c r="P8728" t="s">
        <v>243</v>
      </c>
      <c r="Q8728">
        <v>1.1000000000000001</v>
      </c>
      <c r="V8728">
        <v>1</v>
      </c>
      <c r="W8728" t="s">
        <v>1371</v>
      </c>
      <c r="X8728" t="s">
        <v>1429</v>
      </c>
    </row>
    <row r="8729" spans="1:24" x14ac:dyDescent="0.3">
      <c r="A8729">
        <v>11363</v>
      </c>
      <c r="B8729" s="15" t="s">
        <v>900</v>
      </c>
      <c r="C8729" t="str">
        <f>_xlfn.XLOOKUP($B8729, STANDARDS!$A:$A, STANDARDS!$B:$B,,0,2)</f>
        <v>Kharayutekh Fm</v>
      </c>
      <c r="D8729" t="s">
        <v>1057</v>
      </c>
      <c r="E8729" t="s">
        <v>1212</v>
      </c>
      <c r="J8729" s="13">
        <v>550</v>
      </c>
      <c r="K8729" s="13">
        <v>20</v>
      </c>
      <c r="L8729" s="16"/>
      <c r="M8729" t="s">
        <v>583</v>
      </c>
      <c r="P8729" t="s">
        <v>243</v>
      </c>
      <c r="Q8729">
        <v>0.4</v>
      </c>
      <c r="V8729">
        <v>1</v>
      </c>
      <c r="W8729" t="s">
        <v>1371</v>
      </c>
      <c r="X8729" t="s">
        <v>1429</v>
      </c>
    </row>
    <row r="8730" spans="1:24" x14ac:dyDescent="0.3">
      <c r="A8730">
        <v>11364</v>
      </c>
      <c r="B8730" s="15" t="s">
        <v>900</v>
      </c>
      <c r="C8730" t="str">
        <f>_xlfn.XLOOKUP($B8730, STANDARDS!$A:$A, STANDARDS!$B:$B,,0,2)</f>
        <v>Kharayutekh Fm</v>
      </c>
      <c r="D8730" t="s">
        <v>1057</v>
      </c>
      <c r="E8730" t="s">
        <v>1212</v>
      </c>
      <c r="J8730" s="13">
        <v>550</v>
      </c>
      <c r="K8730" s="13">
        <v>20</v>
      </c>
      <c r="L8730" s="16"/>
      <c r="M8730" t="s">
        <v>583</v>
      </c>
      <c r="P8730" t="s">
        <v>243</v>
      </c>
      <c r="Q8730">
        <v>1.2</v>
      </c>
      <c r="V8730">
        <v>1</v>
      </c>
      <c r="W8730" t="s">
        <v>1371</v>
      </c>
      <c r="X8730" t="s">
        <v>1429</v>
      </c>
    </row>
    <row r="8731" spans="1:24" x14ac:dyDescent="0.3">
      <c r="A8731">
        <v>11365</v>
      </c>
      <c r="B8731" s="15" t="s">
        <v>900</v>
      </c>
      <c r="C8731" t="str">
        <f>_xlfn.XLOOKUP($B8731, STANDARDS!$A:$A, STANDARDS!$B:$B,,0,2)</f>
        <v>Kharayutekh Fm</v>
      </c>
      <c r="D8731" t="s">
        <v>1057</v>
      </c>
      <c r="E8731" t="s">
        <v>1212</v>
      </c>
      <c r="J8731" s="13">
        <v>550</v>
      </c>
      <c r="K8731" s="13">
        <v>20</v>
      </c>
      <c r="L8731" s="16"/>
      <c r="M8731" t="s">
        <v>583</v>
      </c>
      <c r="P8731" t="s">
        <v>243</v>
      </c>
      <c r="Q8731">
        <v>1.1000000000000001</v>
      </c>
      <c r="V8731">
        <v>1</v>
      </c>
      <c r="W8731" t="s">
        <v>1371</v>
      </c>
      <c r="X8731" t="s">
        <v>1429</v>
      </c>
    </row>
    <row r="8732" spans="1:24" x14ac:dyDescent="0.3">
      <c r="A8732">
        <v>11366</v>
      </c>
      <c r="B8732" s="15" t="s">
        <v>900</v>
      </c>
      <c r="C8732" t="str">
        <f>_xlfn.XLOOKUP($B8732, STANDARDS!$A:$A, STANDARDS!$B:$B,,0,2)</f>
        <v>Kharayutekh Fm</v>
      </c>
      <c r="D8732" t="s">
        <v>1057</v>
      </c>
      <c r="E8732" t="s">
        <v>1216</v>
      </c>
      <c r="J8732" s="13">
        <v>550</v>
      </c>
      <c r="K8732" s="13">
        <v>20</v>
      </c>
      <c r="L8732" s="16"/>
      <c r="M8732" t="s">
        <v>583</v>
      </c>
      <c r="P8732" t="s">
        <v>243</v>
      </c>
      <c r="Q8732">
        <v>0.2</v>
      </c>
      <c r="V8732">
        <v>1</v>
      </c>
      <c r="W8732" t="s">
        <v>1371</v>
      </c>
      <c r="X8732" t="s">
        <v>1429</v>
      </c>
    </row>
    <row r="8733" spans="1:24" x14ac:dyDescent="0.3">
      <c r="A8733">
        <v>11367</v>
      </c>
      <c r="B8733" s="15" t="s">
        <v>830</v>
      </c>
      <c r="C8733" t="str">
        <f>_xlfn.XLOOKUP($B8733, STANDARDS!$A:$A, STANDARDS!$B:$B,,0,2)</f>
        <v>Turkut</v>
      </c>
      <c r="D8733" t="s">
        <v>1057</v>
      </c>
      <c r="E8733" t="s">
        <v>1213</v>
      </c>
      <c r="J8733" s="13">
        <v>550</v>
      </c>
      <c r="K8733" s="13">
        <v>20</v>
      </c>
      <c r="L8733" s="16"/>
      <c r="M8733" t="s">
        <v>583</v>
      </c>
      <c r="P8733" t="s">
        <v>243</v>
      </c>
      <c r="Q8733">
        <v>-0.1</v>
      </c>
      <c r="V8733">
        <v>1</v>
      </c>
      <c r="W8733" t="s">
        <v>1371</v>
      </c>
      <c r="X8733" t="s">
        <v>1429</v>
      </c>
    </row>
    <row r="8734" spans="1:24" x14ac:dyDescent="0.3">
      <c r="A8734">
        <v>11368</v>
      </c>
      <c r="B8734" s="15" t="s">
        <v>900</v>
      </c>
      <c r="C8734" t="str">
        <f>_xlfn.XLOOKUP($B8734, STANDARDS!$A:$A, STANDARDS!$B:$B,,0,2)</f>
        <v>Kharayutekh Fm</v>
      </c>
      <c r="D8734" t="s">
        <v>1057</v>
      </c>
      <c r="E8734" t="s">
        <v>1212</v>
      </c>
      <c r="J8734" s="13">
        <v>550</v>
      </c>
      <c r="K8734" s="13">
        <v>20</v>
      </c>
      <c r="L8734" s="16"/>
      <c r="M8734" t="s">
        <v>583</v>
      </c>
      <c r="P8734" t="s">
        <v>243</v>
      </c>
      <c r="Q8734">
        <v>1.4</v>
      </c>
      <c r="V8734">
        <v>1</v>
      </c>
      <c r="W8734" t="s">
        <v>1371</v>
      </c>
      <c r="X8734" t="s">
        <v>1429</v>
      </c>
    </row>
    <row r="8735" spans="1:24" x14ac:dyDescent="0.3">
      <c r="A8735">
        <v>11369</v>
      </c>
      <c r="B8735" s="15" t="s">
        <v>830</v>
      </c>
      <c r="C8735" t="str">
        <f>_xlfn.XLOOKUP($B8735, STANDARDS!$A:$A, STANDARDS!$B:$B,,0,2)</f>
        <v>Turkut</v>
      </c>
      <c r="D8735" t="s">
        <v>1057</v>
      </c>
      <c r="E8735" t="s">
        <v>1215</v>
      </c>
      <c r="J8735" s="13">
        <v>550</v>
      </c>
      <c r="K8735" s="13">
        <v>20</v>
      </c>
      <c r="L8735" s="16"/>
      <c r="M8735" t="s">
        <v>583</v>
      </c>
      <c r="P8735" t="s">
        <v>243</v>
      </c>
      <c r="Q8735">
        <v>-0.9</v>
      </c>
      <c r="V8735">
        <v>1</v>
      </c>
      <c r="W8735" t="s">
        <v>1371</v>
      </c>
      <c r="X8735" t="s">
        <v>1429</v>
      </c>
    </row>
    <row r="8736" spans="1:24" x14ac:dyDescent="0.3">
      <c r="A8736">
        <v>11370</v>
      </c>
      <c r="B8736" s="15" t="s">
        <v>830</v>
      </c>
      <c r="C8736" t="str">
        <f>_xlfn.XLOOKUP($B8736, STANDARDS!$A:$A, STANDARDS!$B:$B,,0,2)</f>
        <v>Turkut</v>
      </c>
      <c r="D8736" t="s">
        <v>1057</v>
      </c>
      <c r="E8736" t="s">
        <v>1213</v>
      </c>
      <c r="J8736" s="13">
        <v>550</v>
      </c>
      <c r="K8736" s="13">
        <v>20</v>
      </c>
      <c r="L8736" s="16"/>
      <c r="M8736" t="s">
        <v>583</v>
      </c>
      <c r="P8736" t="s">
        <v>243</v>
      </c>
      <c r="Q8736">
        <v>-2.1</v>
      </c>
      <c r="V8736">
        <v>1</v>
      </c>
      <c r="W8736" t="s">
        <v>1371</v>
      </c>
      <c r="X8736" t="s">
        <v>1429</v>
      </c>
    </row>
    <row r="8737" spans="1:24" x14ac:dyDescent="0.3">
      <c r="A8737">
        <v>11371</v>
      </c>
      <c r="B8737" s="15" t="s">
        <v>900</v>
      </c>
      <c r="C8737" t="str">
        <f>_xlfn.XLOOKUP($B8737, STANDARDS!$A:$A, STANDARDS!$B:$B,,0,2)</f>
        <v>Kharayutekh Fm</v>
      </c>
      <c r="D8737" t="s">
        <v>1057</v>
      </c>
      <c r="E8737" t="s">
        <v>1216</v>
      </c>
      <c r="J8737" s="13">
        <v>550</v>
      </c>
      <c r="K8737" s="13">
        <v>20</v>
      </c>
      <c r="L8737" s="16"/>
      <c r="M8737" t="s">
        <v>583</v>
      </c>
      <c r="P8737" t="s">
        <v>243</v>
      </c>
      <c r="Q8737">
        <v>1.1000000000000001</v>
      </c>
      <c r="V8737">
        <v>1</v>
      </c>
      <c r="W8737" t="s">
        <v>1371</v>
      </c>
      <c r="X8737" t="s">
        <v>1429</v>
      </c>
    </row>
    <row r="8738" spans="1:24" x14ac:dyDescent="0.3">
      <c r="A8738">
        <v>11372</v>
      </c>
      <c r="B8738" s="15" t="s">
        <v>830</v>
      </c>
      <c r="C8738" t="str">
        <f>_xlfn.XLOOKUP($B8738, STANDARDS!$A:$A, STANDARDS!$B:$B,,0,2)</f>
        <v>Turkut</v>
      </c>
      <c r="D8738" t="s">
        <v>1057</v>
      </c>
      <c r="E8738" t="s">
        <v>1214</v>
      </c>
      <c r="J8738" s="13">
        <v>550</v>
      </c>
      <c r="K8738" s="13">
        <v>20</v>
      </c>
      <c r="L8738" s="16"/>
      <c r="M8738" t="s">
        <v>583</v>
      </c>
      <c r="P8738" t="s">
        <v>243</v>
      </c>
      <c r="Q8738">
        <v>1.5</v>
      </c>
      <c r="V8738">
        <v>1</v>
      </c>
      <c r="W8738" t="s">
        <v>1371</v>
      </c>
      <c r="X8738" t="s">
        <v>1429</v>
      </c>
    </row>
    <row r="8739" spans="1:24" x14ac:dyDescent="0.3">
      <c r="A8739">
        <v>11373</v>
      </c>
      <c r="B8739" s="15" t="s">
        <v>900</v>
      </c>
      <c r="C8739" t="str">
        <f>_xlfn.XLOOKUP($B8739, STANDARDS!$A:$A, STANDARDS!$B:$B,,0,2)</f>
        <v>Kharayutekh Fm</v>
      </c>
      <c r="D8739" t="s">
        <v>1057</v>
      </c>
      <c r="E8739" t="s">
        <v>1216</v>
      </c>
      <c r="J8739" s="13">
        <v>550</v>
      </c>
      <c r="K8739" s="13">
        <v>20</v>
      </c>
      <c r="L8739" s="16"/>
      <c r="M8739" t="s">
        <v>583</v>
      </c>
      <c r="P8739" t="s">
        <v>243</v>
      </c>
      <c r="Q8739">
        <v>-0.5</v>
      </c>
      <c r="V8739">
        <v>1</v>
      </c>
      <c r="W8739" t="s">
        <v>1371</v>
      </c>
      <c r="X8739" t="s">
        <v>1429</v>
      </c>
    </row>
    <row r="8740" spans="1:24" x14ac:dyDescent="0.3">
      <c r="A8740">
        <v>11374</v>
      </c>
      <c r="B8740" s="15" t="s">
        <v>900</v>
      </c>
      <c r="C8740" t="str">
        <f>_xlfn.XLOOKUP($B8740, STANDARDS!$A:$A, STANDARDS!$B:$B,,0,2)</f>
        <v>Kharayutekh Fm</v>
      </c>
      <c r="D8740" t="s">
        <v>1057</v>
      </c>
      <c r="E8740" t="s">
        <v>1216</v>
      </c>
      <c r="J8740" s="13">
        <v>550</v>
      </c>
      <c r="K8740" s="13">
        <v>20</v>
      </c>
      <c r="L8740" s="16"/>
      <c r="M8740" t="s">
        <v>583</v>
      </c>
      <c r="P8740" t="s">
        <v>243</v>
      </c>
      <c r="Q8740">
        <v>0.9</v>
      </c>
      <c r="V8740">
        <v>1</v>
      </c>
      <c r="W8740" t="s">
        <v>1371</v>
      </c>
      <c r="X8740" t="s">
        <v>1429</v>
      </c>
    </row>
    <row r="8741" spans="1:24" x14ac:dyDescent="0.3">
      <c r="A8741">
        <v>11375</v>
      </c>
      <c r="B8741" s="15" t="s">
        <v>900</v>
      </c>
      <c r="C8741" t="str">
        <f>_xlfn.XLOOKUP($B8741, STANDARDS!$A:$A, STANDARDS!$B:$B,,0,2)</f>
        <v>Kharayutekh Fm</v>
      </c>
      <c r="D8741" t="s">
        <v>1057</v>
      </c>
      <c r="E8741" t="s">
        <v>1212</v>
      </c>
      <c r="J8741" s="13">
        <v>550</v>
      </c>
      <c r="K8741" s="13">
        <v>20</v>
      </c>
      <c r="L8741" s="16"/>
      <c r="M8741" t="s">
        <v>583</v>
      </c>
      <c r="P8741" t="s">
        <v>243</v>
      </c>
      <c r="Q8741">
        <v>1.1000000000000001</v>
      </c>
      <c r="V8741">
        <v>1</v>
      </c>
      <c r="W8741" t="s">
        <v>1371</v>
      </c>
      <c r="X8741" t="s">
        <v>1429</v>
      </c>
    </row>
    <row r="8742" spans="1:24" x14ac:dyDescent="0.3">
      <c r="A8742">
        <v>11376</v>
      </c>
      <c r="B8742" s="15" t="s">
        <v>830</v>
      </c>
      <c r="C8742" t="str">
        <f>_xlfn.XLOOKUP($B8742, STANDARDS!$A:$A, STANDARDS!$B:$B,,0,2)</f>
        <v>Turkut</v>
      </c>
      <c r="D8742" t="s">
        <v>1057</v>
      </c>
      <c r="E8742" t="s">
        <v>1215</v>
      </c>
      <c r="J8742" s="13">
        <v>550</v>
      </c>
      <c r="K8742" s="13">
        <v>20</v>
      </c>
      <c r="L8742" s="16"/>
      <c r="M8742" t="s">
        <v>583</v>
      </c>
      <c r="P8742" t="s">
        <v>243</v>
      </c>
      <c r="Q8742">
        <v>0.7</v>
      </c>
      <c r="V8742">
        <v>1</v>
      </c>
      <c r="W8742" t="s">
        <v>1371</v>
      </c>
      <c r="X8742" t="s">
        <v>1429</v>
      </c>
    </row>
    <row r="8743" spans="1:24" x14ac:dyDescent="0.3">
      <c r="A8743">
        <v>11377</v>
      </c>
      <c r="B8743" s="15" t="s">
        <v>830</v>
      </c>
      <c r="C8743" t="str">
        <f>_xlfn.XLOOKUP($B8743, STANDARDS!$A:$A, STANDARDS!$B:$B,,0,2)</f>
        <v>Turkut</v>
      </c>
      <c r="D8743" t="s">
        <v>1057</v>
      </c>
      <c r="E8743" t="s">
        <v>1213</v>
      </c>
      <c r="J8743" s="13">
        <v>550</v>
      </c>
      <c r="K8743" s="13">
        <v>20</v>
      </c>
      <c r="L8743" s="16"/>
      <c r="M8743" t="s">
        <v>583</v>
      </c>
      <c r="P8743" t="s">
        <v>243</v>
      </c>
      <c r="Q8743">
        <v>-1.3</v>
      </c>
      <c r="V8743">
        <v>1</v>
      </c>
      <c r="W8743" t="s">
        <v>1371</v>
      </c>
      <c r="X8743" t="s">
        <v>1429</v>
      </c>
    </row>
    <row r="8744" spans="1:24" x14ac:dyDescent="0.3">
      <c r="A8744">
        <v>11378</v>
      </c>
      <c r="B8744" s="15" t="s">
        <v>900</v>
      </c>
      <c r="C8744" t="str">
        <f>_xlfn.XLOOKUP($B8744, STANDARDS!$A:$A, STANDARDS!$B:$B,,0,2)</f>
        <v>Kharayutekh Fm</v>
      </c>
      <c r="D8744" t="s">
        <v>1057</v>
      </c>
      <c r="E8744" t="s">
        <v>1216</v>
      </c>
      <c r="J8744" s="13">
        <v>550</v>
      </c>
      <c r="K8744" s="13">
        <v>20</v>
      </c>
      <c r="L8744" s="16"/>
      <c r="M8744" t="s">
        <v>583</v>
      </c>
      <c r="P8744" t="s">
        <v>243</v>
      </c>
      <c r="Q8744">
        <v>0.7</v>
      </c>
      <c r="V8744">
        <v>1</v>
      </c>
      <c r="W8744" t="s">
        <v>1371</v>
      </c>
      <c r="X8744" t="s">
        <v>1429</v>
      </c>
    </row>
    <row r="8745" spans="1:24" x14ac:dyDescent="0.3">
      <c r="A8745">
        <v>11379</v>
      </c>
      <c r="B8745" s="15" t="s">
        <v>830</v>
      </c>
      <c r="C8745" t="str">
        <f>_xlfn.XLOOKUP($B8745, STANDARDS!$A:$A, STANDARDS!$B:$B,,0,2)</f>
        <v>Turkut</v>
      </c>
      <c r="D8745" t="s">
        <v>1057</v>
      </c>
      <c r="E8745" t="s">
        <v>1215</v>
      </c>
      <c r="J8745" s="13">
        <v>550</v>
      </c>
      <c r="K8745" s="13">
        <v>20</v>
      </c>
      <c r="L8745" s="16"/>
      <c r="M8745" t="s">
        <v>583</v>
      </c>
      <c r="P8745" t="s">
        <v>243</v>
      </c>
      <c r="Q8745">
        <v>-1</v>
      </c>
      <c r="V8745">
        <v>1</v>
      </c>
      <c r="W8745" t="s">
        <v>1371</v>
      </c>
      <c r="X8745" t="s">
        <v>1429</v>
      </c>
    </row>
    <row r="8746" spans="1:24" x14ac:dyDescent="0.3">
      <c r="A8746">
        <v>11380</v>
      </c>
      <c r="B8746" s="15" t="s">
        <v>900</v>
      </c>
      <c r="C8746" t="str">
        <f>_xlfn.XLOOKUP($B8746, STANDARDS!$A:$A, STANDARDS!$B:$B,,0,2)</f>
        <v>Kharayutekh Fm</v>
      </c>
      <c r="D8746" t="s">
        <v>1057</v>
      </c>
      <c r="E8746" t="s">
        <v>1216</v>
      </c>
      <c r="J8746" s="13">
        <v>550</v>
      </c>
      <c r="K8746" s="13">
        <v>20</v>
      </c>
      <c r="L8746" s="16"/>
      <c r="M8746" t="s">
        <v>583</v>
      </c>
      <c r="P8746" t="s">
        <v>243</v>
      </c>
      <c r="Q8746">
        <v>0.8</v>
      </c>
      <c r="V8746">
        <v>1</v>
      </c>
      <c r="W8746" t="s">
        <v>1371</v>
      </c>
      <c r="X8746" t="s">
        <v>1429</v>
      </c>
    </row>
    <row r="8747" spans="1:24" x14ac:dyDescent="0.3">
      <c r="A8747">
        <v>11381</v>
      </c>
      <c r="B8747" s="15" t="s">
        <v>830</v>
      </c>
      <c r="C8747" t="str">
        <f>_xlfn.XLOOKUP($B8747, STANDARDS!$A:$A, STANDARDS!$B:$B,,0,2)</f>
        <v>Turkut</v>
      </c>
      <c r="D8747" t="s">
        <v>1057</v>
      </c>
      <c r="E8747" t="s">
        <v>1215</v>
      </c>
      <c r="J8747" s="13">
        <v>550</v>
      </c>
      <c r="K8747" s="13">
        <v>20</v>
      </c>
      <c r="L8747" s="16"/>
      <c r="M8747" t="s">
        <v>583</v>
      </c>
      <c r="P8747" t="s">
        <v>243</v>
      </c>
      <c r="Q8747">
        <v>-1.9</v>
      </c>
      <c r="V8747">
        <v>1</v>
      </c>
      <c r="W8747" t="s">
        <v>1371</v>
      </c>
      <c r="X8747" t="s">
        <v>1429</v>
      </c>
    </row>
    <row r="8748" spans="1:24" x14ac:dyDescent="0.3">
      <c r="A8748">
        <v>11382</v>
      </c>
      <c r="B8748" s="15" t="s">
        <v>900</v>
      </c>
      <c r="C8748" t="str">
        <f>_xlfn.XLOOKUP($B8748, STANDARDS!$A:$A, STANDARDS!$B:$B,,0,2)</f>
        <v>Kharayutekh Fm</v>
      </c>
      <c r="D8748" t="s">
        <v>1057</v>
      </c>
      <c r="E8748" t="s">
        <v>1212</v>
      </c>
      <c r="J8748" s="13">
        <v>550</v>
      </c>
      <c r="K8748" s="13">
        <v>20</v>
      </c>
      <c r="L8748" s="16"/>
      <c r="M8748" t="s">
        <v>583</v>
      </c>
      <c r="P8748" t="s">
        <v>243</v>
      </c>
      <c r="Q8748">
        <v>0.5</v>
      </c>
      <c r="V8748">
        <v>1</v>
      </c>
      <c r="W8748" t="s">
        <v>1371</v>
      </c>
      <c r="X8748" t="s">
        <v>1429</v>
      </c>
    </row>
    <row r="8749" spans="1:24" x14ac:dyDescent="0.3">
      <c r="A8749">
        <v>11383</v>
      </c>
      <c r="B8749" s="15" t="s">
        <v>900</v>
      </c>
      <c r="C8749" t="str">
        <f>_xlfn.XLOOKUP($B8749, STANDARDS!$A:$A, STANDARDS!$B:$B,,0,2)</f>
        <v>Kharayutekh Fm</v>
      </c>
      <c r="D8749" t="s">
        <v>1057</v>
      </c>
      <c r="E8749" t="s">
        <v>1212</v>
      </c>
      <c r="J8749" s="13">
        <v>550</v>
      </c>
      <c r="K8749" s="13">
        <v>20</v>
      </c>
      <c r="L8749" s="16"/>
      <c r="M8749" t="s">
        <v>583</v>
      </c>
      <c r="P8749" t="s">
        <v>243</v>
      </c>
      <c r="Q8749">
        <v>1.1000000000000001</v>
      </c>
      <c r="V8749">
        <v>1</v>
      </c>
      <c r="W8749" t="s">
        <v>1371</v>
      </c>
      <c r="X8749" t="s">
        <v>1429</v>
      </c>
    </row>
    <row r="8750" spans="1:24" x14ac:dyDescent="0.3">
      <c r="A8750">
        <v>11384</v>
      </c>
      <c r="B8750" s="15" t="s">
        <v>830</v>
      </c>
      <c r="C8750" t="str">
        <f>_xlfn.XLOOKUP($B8750, STANDARDS!$A:$A, STANDARDS!$B:$B,,0,2)</f>
        <v>Turkut</v>
      </c>
      <c r="D8750" t="s">
        <v>1057</v>
      </c>
      <c r="E8750" t="s">
        <v>1215</v>
      </c>
      <c r="J8750" s="13">
        <v>550</v>
      </c>
      <c r="K8750" s="13">
        <v>20</v>
      </c>
      <c r="L8750" s="16"/>
      <c r="M8750" t="s">
        <v>583</v>
      </c>
      <c r="P8750" t="s">
        <v>243</v>
      </c>
      <c r="Q8750">
        <v>-1.2</v>
      </c>
      <c r="V8750">
        <v>1</v>
      </c>
      <c r="W8750" t="s">
        <v>1371</v>
      </c>
      <c r="X8750" t="s">
        <v>1429</v>
      </c>
    </row>
    <row r="8751" spans="1:24" x14ac:dyDescent="0.3">
      <c r="A8751">
        <v>11385</v>
      </c>
      <c r="B8751" s="15" t="s">
        <v>830</v>
      </c>
      <c r="C8751" t="str">
        <f>_xlfn.XLOOKUP($B8751, STANDARDS!$A:$A, STANDARDS!$B:$B,,0,2)</f>
        <v>Turkut</v>
      </c>
      <c r="D8751" t="s">
        <v>1057</v>
      </c>
      <c r="E8751" t="s">
        <v>1214</v>
      </c>
      <c r="J8751" s="13">
        <v>550</v>
      </c>
      <c r="K8751" s="13">
        <v>20</v>
      </c>
      <c r="L8751" s="16"/>
      <c r="M8751" t="s">
        <v>583</v>
      </c>
      <c r="P8751" t="s">
        <v>243</v>
      </c>
      <c r="Q8751">
        <v>0.6</v>
      </c>
      <c r="V8751">
        <v>1</v>
      </c>
      <c r="W8751" t="s">
        <v>1371</v>
      </c>
      <c r="X8751" t="s">
        <v>1429</v>
      </c>
    </row>
    <row r="8752" spans="1:24" x14ac:dyDescent="0.3">
      <c r="A8752">
        <v>11386</v>
      </c>
      <c r="B8752" s="15" t="s">
        <v>900</v>
      </c>
      <c r="C8752" t="str">
        <f>_xlfn.XLOOKUP($B8752, STANDARDS!$A:$A, STANDARDS!$B:$B,,0,2)</f>
        <v>Kharayutekh Fm</v>
      </c>
      <c r="D8752" t="s">
        <v>1057</v>
      </c>
      <c r="E8752" t="s">
        <v>1216</v>
      </c>
      <c r="J8752" s="13">
        <v>550</v>
      </c>
      <c r="K8752" s="13">
        <v>20</v>
      </c>
      <c r="L8752" s="16"/>
      <c r="M8752" t="s">
        <v>583</v>
      </c>
      <c r="P8752" t="s">
        <v>243</v>
      </c>
      <c r="Q8752">
        <v>1.8</v>
      </c>
      <c r="V8752">
        <v>1</v>
      </c>
      <c r="W8752" t="s">
        <v>1371</v>
      </c>
      <c r="X8752" t="s">
        <v>1429</v>
      </c>
    </row>
    <row r="8753" spans="1:24" x14ac:dyDescent="0.3">
      <c r="A8753">
        <v>11387</v>
      </c>
      <c r="B8753" s="15" t="s">
        <v>900</v>
      </c>
      <c r="C8753" t="str">
        <f>_xlfn.XLOOKUP($B8753, STANDARDS!$A:$A, STANDARDS!$B:$B,,0,2)</f>
        <v>Kharayutekh Fm</v>
      </c>
      <c r="D8753" t="s">
        <v>1057</v>
      </c>
      <c r="E8753" t="s">
        <v>1216</v>
      </c>
      <c r="J8753" s="13">
        <v>550</v>
      </c>
      <c r="K8753" s="13">
        <v>20</v>
      </c>
      <c r="L8753" s="16"/>
      <c r="M8753" t="s">
        <v>583</v>
      </c>
      <c r="P8753" t="s">
        <v>243</v>
      </c>
      <c r="Q8753">
        <v>1.6</v>
      </c>
      <c r="V8753">
        <v>1</v>
      </c>
      <c r="W8753" t="s">
        <v>1371</v>
      </c>
      <c r="X8753" t="s">
        <v>1429</v>
      </c>
    </row>
    <row r="8754" spans="1:24" x14ac:dyDescent="0.3">
      <c r="A8754">
        <v>11388</v>
      </c>
      <c r="B8754" s="15" t="s">
        <v>900</v>
      </c>
      <c r="C8754" t="str">
        <f>_xlfn.XLOOKUP($B8754, STANDARDS!$A:$A, STANDARDS!$B:$B,,0,2)</f>
        <v>Kharayutekh Fm</v>
      </c>
      <c r="D8754" t="s">
        <v>1057</v>
      </c>
      <c r="E8754" t="s">
        <v>1212</v>
      </c>
      <c r="J8754" s="13">
        <v>550</v>
      </c>
      <c r="K8754" s="13">
        <v>20</v>
      </c>
      <c r="L8754" s="16"/>
      <c r="M8754" t="s">
        <v>583</v>
      </c>
      <c r="P8754" t="s">
        <v>243</v>
      </c>
      <c r="Q8754">
        <v>0.5</v>
      </c>
      <c r="V8754">
        <v>1</v>
      </c>
      <c r="W8754" t="s">
        <v>1371</v>
      </c>
      <c r="X8754" t="s">
        <v>1429</v>
      </c>
    </row>
    <row r="8755" spans="1:24" x14ac:dyDescent="0.3">
      <c r="A8755">
        <v>11389</v>
      </c>
      <c r="B8755" s="15" t="s">
        <v>900</v>
      </c>
      <c r="C8755" t="str">
        <f>_xlfn.XLOOKUP($B8755, STANDARDS!$A:$A, STANDARDS!$B:$B,,0,2)</f>
        <v>Kharayutekh Fm</v>
      </c>
      <c r="D8755" t="s">
        <v>1057</v>
      </c>
      <c r="E8755" t="s">
        <v>1212</v>
      </c>
      <c r="J8755" s="13">
        <v>550</v>
      </c>
      <c r="K8755" s="13">
        <v>20</v>
      </c>
      <c r="L8755" s="16"/>
      <c r="M8755" t="s">
        <v>583</v>
      </c>
      <c r="P8755" t="s">
        <v>243</v>
      </c>
      <c r="Q8755">
        <v>1.1000000000000001</v>
      </c>
      <c r="V8755">
        <v>1</v>
      </c>
      <c r="W8755" t="s">
        <v>1371</v>
      </c>
      <c r="X8755" t="s">
        <v>1429</v>
      </c>
    </row>
    <row r="8756" spans="1:24" x14ac:dyDescent="0.3">
      <c r="A8756">
        <v>11390</v>
      </c>
      <c r="B8756" s="15" t="s">
        <v>900</v>
      </c>
      <c r="C8756" t="str">
        <f>_xlfn.XLOOKUP($B8756, STANDARDS!$A:$A, STANDARDS!$B:$B,,0,2)</f>
        <v>Kharayutekh Fm</v>
      </c>
      <c r="D8756" t="s">
        <v>1057</v>
      </c>
      <c r="E8756" t="s">
        <v>1212</v>
      </c>
      <c r="J8756" s="13">
        <v>550</v>
      </c>
      <c r="K8756" s="13">
        <v>20</v>
      </c>
      <c r="L8756" s="16"/>
      <c r="M8756" t="s">
        <v>583</v>
      </c>
      <c r="P8756" t="s">
        <v>243</v>
      </c>
      <c r="Q8756">
        <v>0.6</v>
      </c>
      <c r="V8756">
        <v>1</v>
      </c>
      <c r="W8756" t="s">
        <v>1371</v>
      </c>
      <c r="X8756" t="s">
        <v>1429</v>
      </c>
    </row>
    <row r="8757" spans="1:24" x14ac:dyDescent="0.3">
      <c r="A8757">
        <v>11391</v>
      </c>
      <c r="B8757" s="15" t="s">
        <v>900</v>
      </c>
      <c r="C8757" t="str">
        <f>_xlfn.XLOOKUP($B8757, STANDARDS!$A:$A, STANDARDS!$B:$B,,0,2)</f>
        <v>Kharayutekh Fm</v>
      </c>
      <c r="D8757" t="s">
        <v>1057</v>
      </c>
      <c r="E8757" t="s">
        <v>1212</v>
      </c>
      <c r="J8757" s="13">
        <v>550</v>
      </c>
      <c r="K8757" s="13">
        <v>20</v>
      </c>
      <c r="L8757" s="16"/>
      <c r="M8757" t="s">
        <v>583</v>
      </c>
      <c r="P8757" t="s">
        <v>243</v>
      </c>
      <c r="Q8757">
        <v>0.4</v>
      </c>
      <c r="V8757">
        <v>1</v>
      </c>
      <c r="W8757" t="s">
        <v>1371</v>
      </c>
      <c r="X8757" t="s">
        <v>1429</v>
      </c>
    </row>
    <row r="8758" spans="1:24" x14ac:dyDescent="0.3">
      <c r="A8758">
        <v>11392</v>
      </c>
      <c r="B8758" s="15" t="s">
        <v>830</v>
      </c>
      <c r="C8758" t="str">
        <f>_xlfn.XLOOKUP($B8758, STANDARDS!$A:$A, STANDARDS!$B:$B,,0,2)</f>
        <v>Turkut</v>
      </c>
      <c r="D8758" t="s">
        <v>1057</v>
      </c>
      <c r="E8758" t="s">
        <v>1214</v>
      </c>
      <c r="J8758" s="13">
        <v>550</v>
      </c>
      <c r="K8758" s="13">
        <v>20</v>
      </c>
      <c r="L8758" s="16"/>
      <c r="M8758" t="s">
        <v>583</v>
      </c>
      <c r="P8758" t="s">
        <v>243</v>
      </c>
      <c r="Q8758">
        <v>1</v>
      </c>
      <c r="V8758">
        <v>1</v>
      </c>
      <c r="W8758" t="s">
        <v>1371</v>
      </c>
      <c r="X8758" t="s">
        <v>1429</v>
      </c>
    </row>
    <row r="8759" spans="1:24" x14ac:dyDescent="0.3">
      <c r="A8759">
        <v>11393</v>
      </c>
      <c r="B8759" s="15" t="s">
        <v>830</v>
      </c>
      <c r="C8759" t="str">
        <f>_xlfn.XLOOKUP($B8759, STANDARDS!$A:$A, STANDARDS!$B:$B,,0,2)</f>
        <v>Turkut</v>
      </c>
      <c r="D8759" t="s">
        <v>1057</v>
      </c>
      <c r="E8759" t="s">
        <v>1215</v>
      </c>
      <c r="J8759" s="13">
        <v>550</v>
      </c>
      <c r="K8759" s="13">
        <v>20</v>
      </c>
      <c r="L8759" s="16"/>
      <c r="M8759" t="s">
        <v>583</v>
      </c>
      <c r="P8759" t="s">
        <v>243</v>
      </c>
      <c r="Q8759">
        <v>-0.8</v>
      </c>
      <c r="V8759">
        <v>1</v>
      </c>
      <c r="W8759" t="s">
        <v>1371</v>
      </c>
      <c r="X8759" t="s">
        <v>1429</v>
      </c>
    </row>
    <row r="8760" spans="1:24" x14ac:dyDescent="0.3">
      <c r="A8760">
        <v>11394</v>
      </c>
      <c r="B8760" s="15" t="s">
        <v>900</v>
      </c>
      <c r="C8760" t="str">
        <f>_xlfn.XLOOKUP($B8760, STANDARDS!$A:$A, STANDARDS!$B:$B,,0,2)</f>
        <v>Kharayutekh Fm</v>
      </c>
      <c r="D8760" t="s">
        <v>1057</v>
      </c>
      <c r="E8760" t="s">
        <v>1216</v>
      </c>
      <c r="J8760" s="13">
        <v>550</v>
      </c>
      <c r="K8760" s="13">
        <v>20</v>
      </c>
      <c r="L8760" s="16"/>
      <c r="M8760" t="s">
        <v>583</v>
      </c>
      <c r="P8760" t="s">
        <v>243</v>
      </c>
      <c r="Q8760">
        <v>1.5</v>
      </c>
      <c r="V8760">
        <v>1</v>
      </c>
      <c r="W8760" t="s">
        <v>1371</v>
      </c>
      <c r="X8760" t="s">
        <v>1429</v>
      </c>
    </row>
    <row r="8761" spans="1:24" x14ac:dyDescent="0.3">
      <c r="A8761">
        <v>11395</v>
      </c>
      <c r="B8761" s="15" t="s">
        <v>900</v>
      </c>
      <c r="C8761" t="str">
        <f>_xlfn.XLOOKUP($B8761, STANDARDS!$A:$A, STANDARDS!$B:$B,,0,2)</f>
        <v>Kharayutekh Fm</v>
      </c>
      <c r="D8761" t="s">
        <v>1057</v>
      </c>
      <c r="E8761" t="s">
        <v>1216</v>
      </c>
      <c r="J8761" s="13">
        <v>550</v>
      </c>
      <c r="K8761" s="13">
        <v>20</v>
      </c>
      <c r="L8761" s="16"/>
      <c r="M8761" t="s">
        <v>583</v>
      </c>
      <c r="P8761" t="s">
        <v>243</v>
      </c>
      <c r="Q8761">
        <v>1.5</v>
      </c>
      <c r="V8761">
        <v>1</v>
      </c>
      <c r="W8761" t="s">
        <v>1371</v>
      </c>
      <c r="X8761" t="s">
        <v>1429</v>
      </c>
    </row>
    <row r="8762" spans="1:24" x14ac:dyDescent="0.3">
      <c r="A8762">
        <v>11396</v>
      </c>
      <c r="B8762" s="15" t="s">
        <v>900</v>
      </c>
      <c r="C8762" t="str">
        <f>_xlfn.XLOOKUP($B8762, STANDARDS!$A:$A, STANDARDS!$B:$B,,0,2)</f>
        <v>Kharayutekh Fm</v>
      </c>
      <c r="D8762" t="s">
        <v>1057</v>
      </c>
      <c r="E8762" t="s">
        <v>1212</v>
      </c>
      <c r="J8762" s="13">
        <v>550</v>
      </c>
      <c r="K8762" s="13">
        <v>20</v>
      </c>
      <c r="L8762" s="16"/>
      <c r="M8762" t="s">
        <v>583</v>
      </c>
      <c r="P8762" t="s">
        <v>243</v>
      </c>
      <c r="Q8762">
        <v>0.6</v>
      </c>
      <c r="V8762">
        <v>1</v>
      </c>
      <c r="W8762" t="s">
        <v>1371</v>
      </c>
      <c r="X8762" t="s">
        <v>1429</v>
      </c>
    </row>
    <row r="8763" spans="1:24" x14ac:dyDescent="0.3">
      <c r="A8763">
        <v>11397</v>
      </c>
      <c r="B8763" s="15" t="s">
        <v>830</v>
      </c>
      <c r="C8763" t="str">
        <f>_xlfn.XLOOKUP($B8763, STANDARDS!$A:$A, STANDARDS!$B:$B,,0,2)</f>
        <v>Turkut</v>
      </c>
      <c r="D8763" t="s">
        <v>1057</v>
      </c>
      <c r="E8763" t="s">
        <v>1214</v>
      </c>
      <c r="J8763" s="13">
        <v>550</v>
      </c>
      <c r="K8763" s="13">
        <v>20</v>
      </c>
      <c r="L8763" s="16"/>
      <c r="M8763" t="s">
        <v>583</v>
      </c>
      <c r="P8763" t="s">
        <v>243</v>
      </c>
      <c r="Q8763">
        <v>0.4</v>
      </c>
      <c r="V8763">
        <v>1</v>
      </c>
      <c r="W8763" t="s">
        <v>1371</v>
      </c>
      <c r="X8763" t="s">
        <v>1429</v>
      </c>
    </row>
    <row r="8764" spans="1:24" x14ac:dyDescent="0.3">
      <c r="A8764">
        <v>11398</v>
      </c>
      <c r="B8764" s="15" t="s">
        <v>830</v>
      </c>
      <c r="C8764" t="str">
        <f>_xlfn.XLOOKUP($B8764, STANDARDS!$A:$A, STANDARDS!$B:$B,,0,2)</f>
        <v>Turkut</v>
      </c>
      <c r="D8764" t="s">
        <v>1057</v>
      </c>
      <c r="E8764" t="s">
        <v>1214</v>
      </c>
      <c r="J8764" s="13">
        <v>550</v>
      </c>
      <c r="K8764" s="13">
        <v>20</v>
      </c>
      <c r="L8764" s="16"/>
      <c r="M8764" t="s">
        <v>583</v>
      </c>
      <c r="P8764" t="s">
        <v>243</v>
      </c>
      <c r="Q8764">
        <v>0</v>
      </c>
      <c r="V8764">
        <v>1</v>
      </c>
      <c r="W8764" t="s">
        <v>1371</v>
      </c>
      <c r="X8764" t="s">
        <v>1429</v>
      </c>
    </row>
    <row r="8765" spans="1:24" x14ac:dyDescent="0.3">
      <c r="A8765">
        <v>11399</v>
      </c>
      <c r="B8765" s="15" t="s">
        <v>900</v>
      </c>
      <c r="C8765" t="str">
        <f>_xlfn.XLOOKUP($B8765, STANDARDS!$A:$A, STANDARDS!$B:$B,,0,2)</f>
        <v>Kharayutekh Fm</v>
      </c>
      <c r="D8765" t="s">
        <v>1057</v>
      </c>
      <c r="E8765" t="s">
        <v>1216</v>
      </c>
      <c r="J8765" s="13">
        <v>550</v>
      </c>
      <c r="K8765" s="13">
        <v>20</v>
      </c>
      <c r="L8765" s="16"/>
      <c r="M8765" t="s">
        <v>583</v>
      </c>
      <c r="P8765" t="s">
        <v>243</v>
      </c>
      <c r="Q8765">
        <v>1.9</v>
      </c>
      <c r="V8765">
        <v>1</v>
      </c>
      <c r="W8765" t="s">
        <v>1371</v>
      </c>
      <c r="X8765" t="s">
        <v>1429</v>
      </c>
    </row>
    <row r="8766" spans="1:24" x14ac:dyDescent="0.3">
      <c r="A8766">
        <v>11400</v>
      </c>
      <c r="B8766" s="15" t="s">
        <v>900</v>
      </c>
      <c r="C8766" t="str">
        <f>_xlfn.XLOOKUP($B8766, STANDARDS!$A:$A, STANDARDS!$B:$B,,0,2)</f>
        <v>Kharayutekh Fm</v>
      </c>
      <c r="D8766" t="s">
        <v>1057</v>
      </c>
      <c r="E8766" t="s">
        <v>1212</v>
      </c>
      <c r="J8766" s="13">
        <v>550</v>
      </c>
      <c r="K8766" s="13">
        <v>20</v>
      </c>
      <c r="L8766" s="16"/>
      <c r="M8766" t="s">
        <v>583</v>
      </c>
      <c r="P8766" t="s">
        <v>243</v>
      </c>
      <c r="Q8766">
        <v>0.4</v>
      </c>
      <c r="V8766">
        <v>1</v>
      </c>
      <c r="W8766" t="s">
        <v>1371</v>
      </c>
      <c r="X8766" t="s">
        <v>1429</v>
      </c>
    </row>
    <row r="8767" spans="1:24" x14ac:dyDescent="0.3">
      <c r="A8767">
        <v>11401</v>
      </c>
      <c r="B8767" s="15" t="s">
        <v>900</v>
      </c>
      <c r="C8767" t="str">
        <f>_xlfn.XLOOKUP($B8767, STANDARDS!$A:$A, STANDARDS!$B:$B,,0,2)</f>
        <v>Kharayutekh Fm</v>
      </c>
      <c r="D8767" t="s">
        <v>1057</v>
      </c>
      <c r="E8767" t="s">
        <v>1212</v>
      </c>
      <c r="J8767" s="13">
        <v>550</v>
      </c>
      <c r="K8767" s="13">
        <v>20</v>
      </c>
      <c r="L8767" s="16"/>
      <c r="M8767" t="s">
        <v>583</v>
      </c>
      <c r="P8767" t="s">
        <v>243</v>
      </c>
      <c r="Q8767">
        <v>0.9</v>
      </c>
      <c r="V8767">
        <v>1</v>
      </c>
      <c r="W8767" t="s">
        <v>1371</v>
      </c>
      <c r="X8767" t="s">
        <v>1429</v>
      </c>
    </row>
    <row r="8768" spans="1:24" x14ac:dyDescent="0.3">
      <c r="A8768">
        <v>11402</v>
      </c>
      <c r="B8768" s="15" t="s">
        <v>830</v>
      </c>
      <c r="C8768" t="str">
        <f>_xlfn.XLOOKUP($B8768, STANDARDS!$A:$A, STANDARDS!$B:$B,,0,2)</f>
        <v>Turkut</v>
      </c>
      <c r="D8768" t="s">
        <v>1057</v>
      </c>
      <c r="E8768" t="s">
        <v>1215</v>
      </c>
      <c r="J8768" s="13">
        <v>550</v>
      </c>
      <c r="K8768" s="13">
        <v>20</v>
      </c>
      <c r="L8768" s="16"/>
      <c r="M8768" t="s">
        <v>583</v>
      </c>
      <c r="P8768" t="s">
        <v>243</v>
      </c>
      <c r="Q8768">
        <v>-0.7</v>
      </c>
      <c r="V8768">
        <v>1</v>
      </c>
      <c r="W8768" t="s">
        <v>1371</v>
      </c>
      <c r="X8768" t="s">
        <v>1429</v>
      </c>
    </row>
    <row r="8769" spans="1:24" x14ac:dyDescent="0.3">
      <c r="A8769">
        <v>11403</v>
      </c>
      <c r="B8769" s="15" t="s">
        <v>830</v>
      </c>
      <c r="C8769" t="str">
        <f>_xlfn.XLOOKUP($B8769, STANDARDS!$A:$A, STANDARDS!$B:$B,,0,2)</f>
        <v>Turkut</v>
      </c>
      <c r="D8769" t="s">
        <v>1057</v>
      </c>
      <c r="E8769" t="s">
        <v>1213</v>
      </c>
      <c r="J8769" s="13">
        <v>550</v>
      </c>
      <c r="K8769" s="13">
        <v>20</v>
      </c>
      <c r="L8769" s="16"/>
      <c r="M8769" t="s">
        <v>583</v>
      </c>
      <c r="P8769" t="s">
        <v>243</v>
      </c>
      <c r="Q8769">
        <v>0.8</v>
      </c>
      <c r="V8769">
        <v>1</v>
      </c>
      <c r="W8769" t="s">
        <v>1371</v>
      </c>
      <c r="X8769" t="s">
        <v>1429</v>
      </c>
    </row>
    <row r="8770" spans="1:24" x14ac:dyDescent="0.3">
      <c r="A8770">
        <v>11404</v>
      </c>
      <c r="B8770" s="15" t="s">
        <v>900</v>
      </c>
      <c r="C8770" t="str">
        <f>_xlfn.XLOOKUP($B8770, STANDARDS!$A:$A, STANDARDS!$B:$B,,0,2)</f>
        <v>Kharayutekh Fm</v>
      </c>
      <c r="D8770" t="s">
        <v>1057</v>
      </c>
      <c r="E8770" t="s">
        <v>1212</v>
      </c>
      <c r="J8770" s="13">
        <v>550</v>
      </c>
      <c r="K8770" s="13">
        <v>20</v>
      </c>
      <c r="L8770" s="16"/>
      <c r="M8770" t="s">
        <v>583</v>
      </c>
      <c r="P8770" t="s">
        <v>243</v>
      </c>
      <c r="Q8770">
        <v>0.9</v>
      </c>
      <c r="V8770">
        <v>1</v>
      </c>
      <c r="W8770" t="s">
        <v>1371</v>
      </c>
      <c r="X8770" t="s">
        <v>1429</v>
      </c>
    </row>
    <row r="8771" spans="1:24" x14ac:dyDescent="0.3">
      <c r="A8771">
        <v>11405</v>
      </c>
      <c r="B8771" s="15" t="s">
        <v>900</v>
      </c>
      <c r="C8771" t="str">
        <f>_xlfn.XLOOKUP($B8771, STANDARDS!$A:$A, STANDARDS!$B:$B,,0,2)</f>
        <v>Kharayutekh Fm</v>
      </c>
      <c r="D8771" t="s">
        <v>1057</v>
      </c>
      <c r="E8771" t="s">
        <v>1212</v>
      </c>
      <c r="J8771" s="13">
        <v>550</v>
      </c>
      <c r="K8771" s="13">
        <v>20</v>
      </c>
      <c r="L8771" s="16"/>
      <c r="M8771" t="s">
        <v>583</v>
      </c>
      <c r="P8771" t="s">
        <v>243</v>
      </c>
      <c r="Q8771">
        <v>1.1000000000000001</v>
      </c>
      <c r="V8771">
        <v>1</v>
      </c>
      <c r="W8771" t="s">
        <v>1371</v>
      </c>
      <c r="X8771" t="s">
        <v>1429</v>
      </c>
    </row>
    <row r="8772" spans="1:24" x14ac:dyDescent="0.3">
      <c r="A8772">
        <v>11406</v>
      </c>
      <c r="B8772" s="15" t="s">
        <v>830</v>
      </c>
      <c r="C8772" t="str">
        <f>_xlfn.XLOOKUP($B8772, STANDARDS!$A:$A, STANDARDS!$B:$B,,0,2)</f>
        <v>Turkut</v>
      </c>
      <c r="D8772" t="s">
        <v>1057</v>
      </c>
      <c r="E8772" t="s">
        <v>1214</v>
      </c>
      <c r="J8772" s="13">
        <v>550</v>
      </c>
      <c r="K8772" s="13">
        <v>20</v>
      </c>
      <c r="L8772" s="16"/>
      <c r="M8772" t="s">
        <v>583</v>
      </c>
      <c r="P8772" t="s">
        <v>243</v>
      </c>
      <c r="Q8772">
        <v>0</v>
      </c>
      <c r="V8772">
        <v>1</v>
      </c>
      <c r="W8772" t="s">
        <v>1371</v>
      </c>
      <c r="X8772" t="s">
        <v>1429</v>
      </c>
    </row>
    <row r="8773" spans="1:24" x14ac:dyDescent="0.3">
      <c r="A8773">
        <v>11407</v>
      </c>
      <c r="B8773" s="15" t="s">
        <v>900</v>
      </c>
      <c r="C8773" t="str">
        <f>_xlfn.XLOOKUP($B8773, STANDARDS!$A:$A, STANDARDS!$B:$B,,0,2)</f>
        <v>Kharayutekh Fm</v>
      </c>
      <c r="D8773" t="s">
        <v>1057</v>
      </c>
      <c r="E8773" t="s">
        <v>1212</v>
      </c>
      <c r="J8773" s="13">
        <v>550</v>
      </c>
      <c r="K8773" s="13">
        <v>20</v>
      </c>
      <c r="L8773" s="16"/>
      <c r="M8773" t="s">
        <v>583</v>
      </c>
      <c r="P8773" t="s">
        <v>243</v>
      </c>
      <c r="Q8773">
        <v>0.2</v>
      </c>
      <c r="V8773">
        <v>1</v>
      </c>
      <c r="W8773" t="s">
        <v>1371</v>
      </c>
      <c r="X8773" t="s">
        <v>1429</v>
      </c>
    </row>
    <row r="8774" spans="1:24" x14ac:dyDescent="0.3">
      <c r="A8774">
        <v>11408</v>
      </c>
      <c r="B8774" s="15" t="s">
        <v>830</v>
      </c>
      <c r="C8774" t="str">
        <f>_xlfn.XLOOKUP($B8774, STANDARDS!$A:$A, STANDARDS!$B:$B,,0,2)</f>
        <v>Turkut</v>
      </c>
      <c r="D8774" t="s">
        <v>1057</v>
      </c>
      <c r="E8774" t="s">
        <v>1213</v>
      </c>
      <c r="J8774" s="13">
        <v>550</v>
      </c>
      <c r="K8774" s="13">
        <v>20</v>
      </c>
      <c r="L8774" s="16"/>
      <c r="M8774" t="s">
        <v>583</v>
      </c>
      <c r="P8774" t="s">
        <v>243</v>
      </c>
      <c r="Q8774">
        <v>-2.5</v>
      </c>
      <c r="V8774">
        <v>1</v>
      </c>
      <c r="W8774" t="s">
        <v>1371</v>
      </c>
      <c r="X8774" t="s">
        <v>1429</v>
      </c>
    </row>
    <row r="8775" spans="1:24" x14ac:dyDescent="0.3">
      <c r="A8775">
        <v>11409</v>
      </c>
      <c r="B8775" s="15" t="s">
        <v>830</v>
      </c>
      <c r="C8775" t="str">
        <f>_xlfn.XLOOKUP($B8775, STANDARDS!$A:$A, STANDARDS!$B:$B,,0,2)</f>
        <v>Turkut</v>
      </c>
      <c r="D8775" t="s">
        <v>1057</v>
      </c>
      <c r="E8775" t="s">
        <v>1215</v>
      </c>
      <c r="J8775" s="13">
        <v>550</v>
      </c>
      <c r="K8775" s="13">
        <v>20</v>
      </c>
      <c r="L8775" s="16"/>
      <c r="M8775" t="s">
        <v>583</v>
      </c>
      <c r="P8775" t="s">
        <v>243</v>
      </c>
      <c r="Q8775">
        <v>1</v>
      </c>
      <c r="V8775">
        <v>1</v>
      </c>
      <c r="W8775" t="s">
        <v>1371</v>
      </c>
      <c r="X8775" t="s">
        <v>1429</v>
      </c>
    </row>
    <row r="8776" spans="1:24" x14ac:dyDescent="0.3">
      <c r="A8776">
        <v>11410</v>
      </c>
      <c r="B8776" s="15" t="s">
        <v>830</v>
      </c>
      <c r="C8776" t="str">
        <f>_xlfn.XLOOKUP($B8776, STANDARDS!$A:$A, STANDARDS!$B:$B,,0,2)</f>
        <v>Turkut</v>
      </c>
      <c r="D8776" t="s">
        <v>1057</v>
      </c>
      <c r="E8776" t="s">
        <v>1213</v>
      </c>
      <c r="J8776" s="13">
        <v>550</v>
      </c>
      <c r="K8776" s="13">
        <v>20</v>
      </c>
      <c r="L8776" s="16"/>
      <c r="M8776" t="s">
        <v>583</v>
      </c>
      <c r="P8776" t="s">
        <v>243</v>
      </c>
      <c r="Q8776">
        <v>-0.4</v>
      </c>
      <c r="V8776">
        <v>1</v>
      </c>
      <c r="W8776" t="s">
        <v>1371</v>
      </c>
      <c r="X8776" t="s">
        <v>1429</v>
      </c>
    </row>
    <row r="8777" spans="1:24" x14ac:dyDescent="0.3">
      <c r="A8777">
        <v>11411</v>
      </c>
      <c r="B8777" s="15" t="s">
        <v>830</v>
      </c>
      <c r="C8777" t="str">
        <f>_xlfn.XLOOKUP($B8777, STANDARDS!$A:$A, STANDARDS!$B:$B,,0,2)</f>
        <v>Turkut</v>
      </c>
      <c r="D8777" t="s">
        <v>1057</v>
      </c>
      <c r="E8777" t="s">
        <v>1213</v>
      </c>
      <c r="J8777" s="13">
        <v>550</v>
      </c>
      <c r="K8777" s="13">
        <v>20</v>
      </c>
      <c r="L8777" s="16"/>
      <c r="M8777" t="s">
        <v>583</v>
      </c>
      <c r="P8777" t="s">
        <v>243</v>
      </c>
      <c r="Q8777">
        <v>0</v>
      </c>
      <c r="V8777">
        <v>1</v>
      </c>
      <c r="W8777" t="s">
        <v>1371</v>
      </c>
      <c r="X8777" t="s">
        <v>1429</v>
      </c>
    </row>
    <row r="8778" spans="1:24" x14ac:dyDescent="0.3">
      <c r="A8778">
        <v>11412</v>
      </c>
      <c r="B8778" s="15" t="s">
        <v>900</v>
      </c>
      <c r="C8778" t="str">
        <f>_xlfn.XLOOKUP($B8778, STANDARDS!$A:$A, STANDARDS!$B:$B,,0,2)</f>
        <v>Kharayutekh Fm</v>
      </c>
      <c r="D8778" t="s">
        <v>1057</v>
      </c>
      <c r="E8778" t="s">
        <v>1212</v>
      </c>
      <c r="J8778" s="13">
        <v>550</v>
      </c>
      <c r="K8778" s="13">
        <v>20</v>
      </c>
      <c r="L8778" s="16"/>
      <c r="M8778" t="s">
        <v>583</v>
      </c>
      <c r="P8778" t="s">
        <v>243</v>
      </c>
      <c r="Q8778">
        <v>1.1000000000000001</v>
      </c>
      <c r="V8778">
        <v>1</v>
      </c>
      <c r="W8778" t="s">
        <v>1371</v>
      </c>
      <c r="X8778" t="s">
        <v>1429</v>
      </c>
    </row>
    <row r="8779" spans="1:24" x14ac:dyDescent="0.3">
      <c r="A8779">
        <v>11413</v>
      </c>
      <c r="B8779" s="15" t="s">
        <v>830</v>
      </c>
      <c r="C8779" t="str">
        <f>_xlfn.XLOOKUP($B8779, STANDARDS!$A:$A, STANDARDS!$B:$B,,0,2)</f>
        <v>Turkut</v>
      </c>
      <c r="D8779" t="s">
        <v>1057</v>
      </c>
      <c r="E8779" t="s">
        <v>1215</v>
      </c>
      <c r="J8779" s="13">
        <v>550</v>
      </c>
      <c r="K8779" s="13">
        <v>20</v>
      </c>
      <c r="L8779" s="16"/>
      <c r="M8779" t="s">
        <v>583</v>
      </c>
      <c r="P8779" t="s">
        <v>243</v>
      </c>
      <c r="Q8779">
        <v>3</v>
      </c>
      <c r="V8779">
        <v>1</v>
      </c>
      <c r="W8779" t="s">
        <v>1371</v>
      </c>
      <c r="X8779" t="s">
        <v>1429</v>
      </c>
    </row>
    <row r="8780" spans="1:24" x14ac:dyDescent="0.3">
      <c r="A8780">
        <v>11414</v>
      </c>
      <c r="B8780" s="15" t="s">
        <v>900</v>
      </c>
      <c r="C8780" t="str">
        <f>_xlfn.XLOOKUP($B8780, STANDARDS!$A:$A, STANDARDS!$B:$B,,0,2)</f>
        <v>Kharayutekh Fm</v>
      </c>
      <c r="D8780" t="s">
        <v>1057</v>
      </c>
      <c r="E8780" t="s">
        <v>1216</v>
      </c>
      <c r="J8780" s="13">
        <v>550</v>
      </c>
      <c r="K8780" s="13">
        <v>20</v>
      </c>
      <c r="L8780" s="16"/>
      <c r="M8780" t="s">
        <v>583</v>
      </c>
      <c r="P8780" t="s">
        <v>243</v>
      </c>
      <c r="Q8780">
        <v>0.9</v>
      </c>
      <c r="V8780">
        <v>1</v>
      </c>
      <c r="W8780" t="s">
        <v>1371</v>
      </c>
      <c r="X8780" t="s">
        <v>1429</v>
      </c>
    </row>
    <row r="8781" spans="1:24" x14ac:dyDescent="0.3">
      <c r="A8781">
        <v>11415</v>
      </c>
      <c r="B8781" s="15" t="s">
        <v>900</v>
      </c>
      <c r="C8781" t="str">
        <f>_xlfn.XLOOKUP($B8781, STANDARDS!$A:$A, STANDARDS!$B:$B,,0,2)</f>
        <v>Kharayutekh Fm</v>
      </c>
      <c r="D8781" t="s">
        <v>1057</v>
      </c>
      <c r="E8781" t="s">
        <v>1216</v>
      </c>
      <c r="J8781" s="13">
        <v>550</v>
      </c>
      <c r="K8781" s="13">
        <v>20</v>
      </c>
      <c r="L8781" s="16"/>
      <c r="M8781" t="s">
        <v>583</v>
      </c>
      <c r="P8781" t="s">
        <v>243</v>
      </c>
      <c r="Q8781">
        <v>2.2999999999999998</v>
      </c>
      <c r="V8781">
        <v>1</v>
      </c>
      <c r="W8781" t="s">
        <v>1371</v>
      </c>
      <c r="X8781" t="s">
        <v>1429</v>
      </c>
    </row>
    <row r="8782" spans="1:24" x14ac:dyDescent="0.3">
      <c r="A8782">
        <v>11416</v>
      </c>
      <c r="B8782" s="15" t="s">
        <v>900</v>
      </c>
      <c r="C8782" t="str">
        <f>_xlfn.XLOOKUP($B8782, STANDARDS!$A:$A, STANDARDS!$B:$B,,0,2)</f>
        <v>Kharayutekh Fm</v>
      </c>
      <c r="D8782" t="s">
        <v>1057</v>
      </c>
      <c r="E8782" t="s">
        <v>1212</v>
      </c>
      <c r="J8782" s="13">
        <v>550</v>
      </c>
      <c r="K8782" s="13">
        <v>20</v>
      </c>
      <c r="L8782" s="16"/>
      <c r="M8782" t="s">
        <v>583</v>
      </c>
      <c r="P8782" t="s">
        <v>243</v>
      </c>
      <c r="Q8782">
        <v>1.2</v>
      </c>
      <c r="V8782">
        <v>1</v>
      </c>
      <c r="W8782" t="s">
        <v>1371</v>
      </c>
      <c r="X8782" t="s">
        <v>1429</v>
      </c>
    </row>
    <row r="8783" spans="1:24" x14ac:dyDescent="0.3">
      <c r="A8783">
        <v>11417</v>
      </c>
      <c r="B8783" s="15" t="s">
        <v>830</v>
      </c>
      <c r="C8783" t="str">
        <f>_xlfn.XLOOKUP($B8783, STANDARDS!$A:$A, STANDARDS!$B:$B,,0,2)</f>
        <v>Turkut</v>
      </c>
      <c r="D8783" t="s">
        <v>1057</v>
      </c>
      <c r="E8783" t="s">
        <v>1215</v>
      </c>
      <c r="J8783" s="13">
        <v>550</v>
      </c>
      <c r="K8783" s="13">
        <v>20</v>
      </c>
      <c r="L8783" s="16"/>
      <c r="M8783" t="s">
        <v>583</v>
      </c>
      <c r="P8783" t="s">
        <v>243</v>
      </c>
      <c r="Q8783">
        <v>1.1000000000000001</v>
      </c>
      <c r="V8783">
        <v>1</v>
      </c>
      <c r="W8783" t="s">
        <v>1371</v>
      </c>
      <c r="X8783" t="s">
        <v>1429</v>
      </c>
    </row>
    <row r="8784" spans="1:24" x14ac:dyDescent="0.3">
      <c r="A8784">
        <v>11418</v>
      </c>
      <c r="B8784" s="15" t="s">
        <v>830</v>
      </c>
      <c r="C8784" t="str">
        <f>_xlfn.XLOOKUP($B8784, STANDARDS!$A:$A, STANDARDS!$B:$B,,0,2)</f>
        <v>Turkut</v>
      </c>
      <c r="D8784" t="s">
        <v>1057</v>
      </c>
      <c r="E8784" t="s">
        <v>1214</v>
      </c>
      <c r="J8784" s="13">
        <v>550</v>
      </c>
      <c r="K8784" s="13">
        <v>20</v>
      </c>
      <c r="L8784" s="16"/>
      <c r="M8784" t="s">
        <v>583</v>
      </c>
      <c r="P8784" t="s">
        <v>243</v>
      </c>
      <c r="Q8784">
        <v>-1.9</v>
      </c>
      <c r="V8784">
        <v>1</v>
      </c>
      <c r="W8784" t="s">
        <v>1371</v>
      </c>
      <c r="X8784" t="s">
        <v>1429</v>
      </c>
    </row>
    <row r="8785" spans="1:24" x14ac:dyDescent="0.3">
      <c r="A8785">
        <v>11419</v>
      </c>
      <c r="B8785" s="15" t="s">
        <v>830</v>
      </c>
      <c r="C8785" t="str">
        <f>_xlfn.XLOOKUP($B8785, STANDARDS!$A:$A, STANDARDS!$B:$B,,0,2)</f>
        <v>Turkut</v>
      </c>
      <c r="D8785" t="s">
        <v>1057</v>
      </c>
      <c r="E8785" t="s">
        <v>1214</v>
      </c>
      <c r="J8785" s="13">
        <v>550</v>
      </c>
      <c r="K8785" s="13">
        <v>20</v>
      </c>
      <c r="L8785" s="16"/>
      <c r="M8785" t="s">
        <v>583</v>
      </c>
      <c r="P8785" t="s">
        <v>243</v>
      </c>
      <c r="Q8785">
        <v>1</v>
      </c>
      <c r="V8785">
        <v>1</v>
      </c>
      <c r="W8785" t="s">
        <v>1371</v>
      </c>
      <c r="X8785" t="s">
        <v>1429</v>
      </c>
    </row>
    <row r="8786" spans="1:24" x14ac:dyDescent="0.3">
      <c r="A8786">
        <v>11420</v>
      </c>
      <c r="B8786" s="15" t="s">
        <v>830</v>
      </c>
      <c r="C8786" t="str">
        <f>_xlfn.XLOOKUP($B8786, STANDARDS!$A:$A, STANDARDS!$B:$B,,0,2)</f>
        <v>Turkut</v>
      </c>
      <c r="D8786" t="s">
        <v>1057</v>
      </c>
      <c r="E8786" t="s">
        <v>1214</v>
      </c>
      <c r="J8786" s="13">
        <v>550</v>
      </c>
      <c r="K8786" s="13">
        <v>20</v>
      </c>
      <c r="L8786" s="16"/>
      <c r="M8786" t="s">
        <v>583</v>
      </c>
      <c r="P8786" t="s">
        <v>243</v>
      </c>
      <c r="Q8786">
        <v>0.1</v>
      </c>
      <c r="V8786">
        <v>1</v>
      </c>
      <c r="W8786" t="s">
        <v>1371</v>
      </c>
      <c r="X8786" t="s">
        <v>1429</v>
      </c>
    </row>
    <row r="8787" spans="1:24" x14ac:dyDescent="0.3">
      <c r="A8787">
        <v>11421</v>
      </c>
      <c r="B8787" s="15" t="s">
        <v>830</v>
      </c>
      <c r="C8787" t="str">
        <f>_xlfn.XLOOKUP($B8787, STANDARDS!$A:$A, STANDARDS!$B:$B,,0,2)</f>
        <v>Turkut</v>
      </c>
      <c r="D8787" t="s">
        <v>1057</v>
      </c>
      <c r="E8787" t="s">
        <v>1215</v>
      </c>
      <c r="J8787" s="13">
        <v>550</v>
      </c>
      <c r="K8787" s="13">
        <v>20</v>
      </c>
      <c r="L8787" s="16"/>
      <c r="M8787" t="s">
        <v>583</v>
      </c>
      <c r="P8787" t="s">
        <v>243</v>
      </c>
      <c r="Q8787">
        <v>-1.1000000000000001</v>
      </c>
      <c r="V8787">
        <v>1</v>
      </c>
      <c r="W8787" t="s">
        <v>1371</v>
      </c>
      <c r="X8787" t="s">
        <v>1429</v>
      </c>
    </row>
    <row r="8788" spans="1:24" x14ac:dyDescent="0.3">
      <c r="A8788">
        <v>11422</v>
      </c>
      <c r="B8788" s="15" t="s">
        <v>830</v>
      </c>
      <c r="C8788" t="str">
        <f>_xlfn.XLOOKUP($B8788, STANDARDS!$A:$A, STANDARDS!$B:$B,,0,2)</f>
        <v>Turkut</v>
      </c>
      <c r="D8788" t="s">
        <v>1057</v>
      </c>
      <c r="E8788" t="s">
        <v>1215</v>
      </c>
      <c r="J8788" s="13">
        <v>550</v>
      </c>
      <c r="K8788" s="13">
        <v>20</v>
      </c>
      <c r="L8788" s="16"/>
      <c r="M8788" t="s">
        <v>583</v>
      </c>
      <c r="P8788" t="s">
        <v>243</v>
      </c>
      <c r="Q8788">
        <v>0.7</v>
      </c>
      <c r="V8788">
        <v>1</v>
      </c>
      <c r="W8788" t="s">
        <v>1371</v>
      </c>
      <c r="X8788" t="s">
        <v>1429</v>
      </c>
    </row>
    <row r="8789" spans="1:24" x14ac:dyDescent="0.3">
      <c r="A8789">
        <v>11423</v>
      </c>
      <c r="B8789" s="15" t="s">
        <v>900</v>
      </c>
      <c r="C8789" t="str">
        <f>_xlfn.XLOOKUP($B8789, STANDARDS!$A:$A, STANDARDS!$B:$B,,0,2)</f>
        <v>Kharayutekh Fm</v>
      </c>
      <c r="D8789" t="s">
        <v>1057</v>
      </c>
      <c r="E8789" t="s">
        <v>1212</v>
      </c>
      <c r="J8789" s="13">
        <v>550</v>
      </c>
      <c r="K8789" s="13">
        <v>20</v>
      </c>
      <c r="L8789" s="16"/>
      <c r="M8789" t="s">
        <v>583</v>
      </c>
      <c r="P8789" t="s">
        <v>243</v>
      </c>
      <c r="Q8789">
        <v>-1.9</v>
      </c>
      <c r="V8789">
        <v>1</v>
      </c>
      <c r="W8789" t="s">
        <v>1371</v>
      </c>
      <c r="X8789" t="s">
        <v>1429</v>
      </c>
    </row>
    <row r="8790" spans="1:24" x14ac:dyDescent="0.3">
      <c r="A8790">
        <v>11424</v>
      </c>
      <c r="B8790" s="15" t="s">
        <v>900</v>
      </c>
      <c r="C8790" t="str">
        <f>_xlfn.XLOOKUP($B8790, STANDARDS!$A:$A, STANDARDS!$B:$B,,0,2)</f>
        <v>Kharayutekh Fm</v>
      </c>
      <c r="D8790" t="s">
        <v>1057</v>
      </c>
      <c r="E8790" t="s">
        <v>1212</v>
      </c>
      <c r="J8790" s="13">
        <v>550</v>
      </c>
      <c r="K8790" s="13">
        <v>20</v>
      </c>
      <c r="L8790" s="16"/>
      <c r="M8790" t="s">
        <v>583</v>
      </c>
      <c r="P8790" t="s">
        <v>243</v>
      </c>
      <c r="Q8790">
        <v>1.2</v>
      </c>
      <c r="V8790">
        <v>1</v>
      </c>
      <c r="W8790" t="s">
        <v>1371</v>
      </c>
      <c r="X8790" t="s">
        <v>1429</v>
      </c>
    </row>
    <row r="8791" spans="1:24" x14ac:dyDescent="0.3">
      <c r="A8791">
        <v>11425</v>
      </c>
      <c r="B8791" s="15" t="s">
        <v>830</v>
      </c>
      <c r="C8791" t="str">
        <f>_xlfn.XLOOKUP($B8791, STANDARDS!$A:$A, STANDARDS!$B:$B,,0,2)</f>
        <v>Turkut</v>
      </c>
      <c r="D8791" t="s">
        <v>1057</v>
      </c>
      <c r="E8791" t="s">
        <v>1215</v>
      </c>
      <c r="J8791" s="13">
        <v>550</v>
      </c>
      <c r="K8791" s="13">
        <v>20</v>
      </c>
      <c r="L8791" s="16"/>
      <c r="M8791" t="s">
        <v>583</v>
      </c>
      <c r="P8791" t="s">
        <v>243</v>
      </c>
      <c r="Q8791">
        <v>1.9</v>
      </c>
      <c r="V8791">
        <v>1</v>
      </c>
      <c r="W8791" t="s">
        <v>1371</v>
      </c>
      <c r="X8791" t="s">
        <v>1429</v>
      </c>
    </row>
    <row r="8792" spans="1:24" x14ac:dyDescent="0.3">
      <c r="A8792">
        <v>11426</v>
      </c>
      <c r="B8792" s="15" t="s">
        <v>830</v>
      </c>
      <c r="C8792" t="str">
        <f>_xlfn.XLOOKUP($B8792, STANDARDS!$A:$A, STANDARDS!$B:$B,,0,2)</f>
        <v>Turkut</v>
      </c>
      <c r="D8792" t="s">
        <v>1057</v>
      </c>
      <c r="E8792" t="s">
        <v>1215</v>
      </c>
      <c r="J8792" s="13">
        <v>550</v>
      </c>
      <c r="K8792" s="13">
        <v>20</v>
      </c>
      <c r="L8792" s="16"/>
      <c r="M8792" t="s">
        <v>583</v>
      </c>
      <c r="P8792" t="s">
        <v>243</v>
      </c>
      <c r="Q8792">
        <v>2.6</v>
      </c>
      <c r="V8792">
        <v>1</v>
      </c>
      <c r="W8792" t="s">
        <v>1371</v>
      </c>
      <c r="X8792" t="s">
        <v>1429</v>
      </c>
    </row>
    <row r="8793" spans="1:24" x14ac:dyDescent="0.3">
      <c r="A8793">
        <v>11427</v>
      </c>
      <c r="B8793" s="15" t="s">
        <v>900</v>
      </c>
      <c r="C8793" t="str">
        <f>_xlfn.XLOOKUP($B8793, STANDARDS!$A:$A, STANDARDS!$B:$B,,0,2)</f>
        <v>Kharayutekh Fm</v>
      </c>
      <c r="D8793" t="s">
        <v>1057</v>
      </c>
      <c r="E8793" t="s">
        <v>1212</v>
      </c>
      <c r="J8793" s="13">
        <v>550</v>
      </c>
      <c r="K8793" s="13">
        <v>20</v>
      </c>
      <c r="L8793" s="16"/>
      <c r="M8793" t="s">
        <v>583</v>
      </c>
      <c r="P8793" t="s">
        <v>243</v>
      </c>
      <c r="Q8793">
        <v>0.4</v>
      </c>
      <c r="V8793">
        <v>1</v>
      </c>
      <c r="W8793" t="s">
        <v>1371</v>
      </c>
      <c r="X8793" t="s">
        <v>1429</v>
      </c>
    </row>
    <row r="8794" spans="1:24" x14ac:dyDescent="0.3">
      <c r="A8794">
        <v>11428</v>
      </c>
      <c r="B8794" s="15" t="s">
        <v>830</v>
      </c>
      <c r="C8794" t="str">
        <f>_xlfn.XLOOKUP($B8794, STANDARDS!$A:$A, STANDARDS!$B:$B,,0,2)</f>
        <v>Turkut</v>
      </c>
      <c r="D8794" t="s">
        <v>1057</v>
      </c>
      <c r="E8794" t="s">
        <v>1213</v>
      </c>
      <c r="J8794" s="13">
        <v>550</v>
      </c>
      <c r="K8794" s="13">
        <v>20</v>
      </c>
      <c r="L8794" s="16"/>
      <c r="M8794" t="s">
        <v>583</v>
      </c>
      <c r="P8794" t="s">
        <v>243</v>
      </c>
      <c r="Q8794">
        <v>-2.2999999999999998</v>
      </c>
      <c r="V8794">
        <v>1</v>
      </c>
      <c r="W8794" t="s">
        <v>1371</v>
      </c>
      <c r="X8794" t="s">
        <v>1429</v>
      </c>
    </row>
    <row r="8795" spans="1:24" x14ac:dyDescent="0.3">
      <c r="A8795">
        <v>11429</v>
      </c>
      <c r="B8795" s="15" t="s">
        <v>900</v>
      </c>
      <c r="C8795" t="str">
        <f>_xlfn.XLOOKUP($B8795, STANDARDS!$A:$A, STANDARDS!$B:$B,,0,2)</f>
        <v>Kharayutekh Fm</v>
      </c>
      <c r="D8795" t="s">
        <v>1057</v>
      </c>
      <c r="E8795" t="s">
        <v>1212</v>
      </c>
      <c r="J8795" s="13">
        <v>550</v>
      </c>
      <c r="K8795" s="13">
        <v>20</v>
      </c>
      <c r="L8795" s="16"/>
      <c r="M8795" t="s">
        <v>583</v>
      </c>
      <c r="P8795" t="s">
        <v>243</v>
      </c>
      <c r="Q8795">
        <v>0.2</v>
      </c>
      <c r="V8795">
        <v>1</v>
      </c>
      <c r="W8795" t="s">
        <v>1371</v>
      </c>
      <c r="X8795" t="s">
        <v>1429</v>
      </c>
    </row>
    <row r="8796" spans="1:24" x14ac:dyDescent="0.3">
      <c r="A8796">
        <v>11430</v>
      </c>
      <c r="B8796" s="15" t="s">
        <v>830</v>
      </c>
      <c r="C8796" t="str">
        <f>_xlfn.XLOOKUP($B8796, STANDARDS!$A:$A, STANDARDS!$B:$B,,0,2)</f>
        <v>Turkut</v>
      </c>
      <c r="D8796" t="s">
        <v>1057</v>
      </c>
      <c r="E8796" t="s">
        <v>1214</v>
      </c>
      <c r="J8796" s="13">
        <v>550</v>
      </c>
      <c r="K8796" s="13">
        <v>20</v>
      </c>
      <c r="L8796" s="16"/>
      <c r="M8796" t="s">
        <v>583</v>
      </c>
      <c r="P8796" t="s">
        <v>243</v>
      </c>
      <c r="Q8796">
        <v>1</v>
      </c>
      <c r="V8796">
        <v>1</v>
      </c>
      <c r="W8796" t="s">
        <v>1371</v>
      </c>
      <c r="X8796" t="s">
        <v>1429</v>
      </c>
    </row>
    <row r="8797" spans="1:24" x14ac:dyDescent="0.3">
      <c r="A8797">
        <v>11431</v>
      </c>
      <c r="B8797" s="15" t="s">
        <v>830</v>
      </c>
      <c r="C8797" t="str">
        <f>_xlfn.XLOOKUP($B8797, STANDARDS!$A:$A, STANDARDS!$B:$B,,0,2)</f>
        <v>Turkut</v>
      </c>
      <c r="D8797" t="s">
        <v>1057</v>
      </c>
      <c r="E8797" t="s">
        <v>1215</v>
      </c>
      <c r="J8797" s="13">
        <v>550</v>
      </c>
      <c r="K8797" s="13">
        <v>20</v>
      </c>
      <c r="L8797" s="16"/>
      <c r="M8797" t="s">
        <v>583</v>
      </c>
      <c r="P8797" t="s">
        <v>243</v>
      </c>
      <c r="Q8797">
        <v>-1</v>
      </c>
      <c r="V8797">
        <v>1</v>
      </c>
      <c r="W8797" t="s">
        <v>1371</v>
      </c>
      <c r="X8797" t="s">
        <v>1429</v>
      </c>
    </row>
    <row r="8798" spans="1:24" x14ac:dyDescent="0.3">
      <c r="A8798">
        <v>11432</v>
      </c>
      <c r="B8798" s="15" t="s">
        <v>900</v>
      </c>
      <c r="C8798" t="str">
        <f>_xlfn.XLOOKUP($B8798, STANDARDS!$A:$A, STANDARDS!$B:$B,,0,2)</f>
        <v>Kharayutekh Fm</v>
      </c>
      <c r="D8798" t="s">
        <v>1057</v>
      </c>
      <c r="E8798" t="s">
        <v>1216</v>
      </c>
      <c r="J8798" s="13">
        <v>550</v>
      </c>
      <c r="K8798" s="13">
        <v>20</v>
      </c>
      <c r="L8798" s="16"/>
      <c r="M8798" t="s">
        <v>583</v>
      </c>
      <c r="P8798" t="s">
        <v>243</v>
      </c>
      <c r="Q8798">
        <v>2</v>
      </c>
      <c r="V8798">
        <v>1</v>
      </c>
      <c r="W8798" t="s">
        <v>1371</v>
      </c>
      <c r="X8798" t="s">
        <v>1429</v>
      </c>
    </row>
    <row r="8799" spans="1:24" x14ac:dyDescent="0.3">
      <c r="A8799">
        <v>11433</v>
      </c>
      <c r="B8799" s="15" t="s">
        <v>900</v>
      </c>
      <c r="C8799" t="str">
        <f>_xlfn.XLOOKUP($B8799, STANDARDS!$A:$A, STANDARDS!$B:$B,,0,2)</f>
        <v>Kharayutekh Fm</v>
      </c>
      <c r="D8799" t="s">
        <v>1057</v>
      </c>
      <c r="E8799" t="s">
        <v>1212</v>
      </c>
      <c r="J8799" s="13">
        <v>550</v>
      </c>
      <c r="K8799" s="13">
        <v>20</v>
      </c>
      <c r="L8799" s="16"/>
      <c r="M8799" t="s">
        <v>583</v>
      </c>
      <c r="P8799" t="s">
        <v>243</v>
      </c>
      <c r="Q8799">
        <v>2.4</v>
      </c>
      <c r="V8799">
        <v>1</v>
      </c>
      <c r="W8799" t="s">
        <v>1371</v>
      </c>
      <c r="X8799" t="s">
        <v>1429</v>
      </c>
    </row>
    <row r="8800" spans="1:24" x14ac:dyDescent="0.3">
      <c r="A8800">
        <v>11434</v>
      </c>
      <c r="B8800" s="15" t="s">
        <v>900</v>
      </c>
      <c r="C8800" t="str">
        <f>_xlfn.XLOOKUP($B8800, STANDARDS!$A:$A, STANDARDS!$B:$B,,0,2)</f>
        <v>Kharayutekh Fm</v>
      </c>
      <c r="D8800" t="s">
        <v>1057</v>
      </c>
      <c r="E8800" t="s">
        <v>1212</v>
      </c>
      <c r="J8800" s="13">
        <v>550</v>
      </c>
      <c r="K8800" s="13">
        <v>20</v>
      </c>
      <c r="L8800" s="16"/>
      <c r="M8800" t="s">
        <v>583</v>
      </c>
      <c r="P8800" t="s">
        <v>243</v>
      </c>
      <c r="Q8800">
        <v>-0.9</v>
      </c>
      <c r="V8800">
        <v>1</v>
      </c>
      <c r="W8800" t="s">
        <v>1371</v>
      </c>
      <c r="X8800" t="s">
        <v>1429</v>
      </c>
    </row>
    <row r="8801" spans="1:24" x14ac:dyDescent="0.3">
      <c r="A8801">
        <v>11435</v>
      </c>
      <c r="B8801" s="15" t="s">
        <v>900</v>
      </c>
      <c r="C8801" t="str">
        <f>_xlfn.XLOOKUP($B8801, STANDARDS!$A:$A, STANDARDS!$B:$B,,0,2)</f>
        <v>Kharayutekh Fm</v>
      </c>
      <c r="D8801" t="s">
        <v>1057</v>
      </c>
      <c r="E8801" t="s">
        <v>1212</v>
      </c>
      <c r="J8801" s="13">
        <v>550</v>
      </c>
      <c r="K8801" s="13">
        <v>20</v>
      </c>
      <c r="L8801" s="16"/>
      <c r="M8801" t="s">
        <v>583</v>
      </c>
      <c r="P8801" t="s">
        <v>243</v>
      </c>
      <c r="Q8801">
        <v>1.5</v>
      </c>
      <c r="V8801">
        <v>1</v>
      </c>
      <c r="W8801" t="s">
        <v>1371</v>
      </c>
      <c r="X8801" t="s">
        <v>1429</v>
      </c>
    </row>
    <row r="8802" spans="1:24" x14ac:dyDescent="0.3">
      <c r="A8802">
        <v>11436</v>
      </c>
      <c r="B8802" s="15" t="s">
        <v>830</v>
      </c>
      <c r="C8802" t="str">
        <f>_xlfn.XLOOKUP($B8802, STANDARDS!$A:$A, STANDARDS!$B:$B,,0,2)</f>
        <v>Turkut</v>
      </c>
      <c r="D8802" t="s">
        <v>1057</v>
      </c>
      <c r="E8802" t="s">
        <v>1214</v>
      </c>
      <c r="J8802" s="13">
        <v>550</v>
      </c>
      <c r="K8802" s="13">
        <v>20</v>
      </c>
      <c r="L8802" s="16"/>
      <c r="M8802" t="s">
        <v>583</v>
      </c>
      <c r="P8802" t="s">
        <v>243</v>
      </c>
      <c r="Q8802">
        <v>0.5</v>
      </c>
      <c r="V8802">
        <v>1</v>
      </c>
      <c r="W8802" t="s">
        <v>1371</v>
      </c>
      <c r="X8802" t="s">
        <v>1429</v>
      </c>
    </row>
    <row r="8803" spans="1:24" x14ac:dyDescent="0.3">
      <c r="A8803">
        <v>11437</v>
      </c>
      <c r="B8803" s="15" t="s">
        <v>830</v>
      </c>
      <c r="C8803" t="str">
        <f>_xlfn.XLOOKUP($B8803, STANDARDS!$A:$A, STANDARDS!$B:$B,,0,2)</f>
        <v>Turkut</v>
      </c>
      <c r="D8803" t="s">
        <v>1057</v>
      </c>
      <c r="E8803" t="s">
        <v>1215</v>
      </c>
      <c r="J8803" s="13">
        <v>550</v>
      </c>
      <c r="K8803" s="13">
        <v>20</v>
      </c>
      <c r="L8803" s="16"/>
      <c r="M8803" t="s">
        <v>583</v>
      </c>
      <c r="P8803" t="s">
        <v>243</v>
      </c>
      <c r="Q8803">
        <v>-0.6</v>
      </c>
      <c r="V8803">
        <v>1</v>
      </c>
      <c r="W8803" t="s">
        <v>1371</v>
      </c>
      <c r="X8803" t="s">
        <v>1429</v>
      </c>
    </row>
    <row r="8804" spans="1:24" x14ac:dyDescent="0.3">
      <c r="A8804">
        <v>11438</v>
      </c>
      <c r="B8804" s="15" t="s">
        <v>830</v>
      </c>
      <c r="C8804" t="str">
        <f>_xlfn.XLOOKUP($B8804, STANDARDS!$A:$A, STANDARDS!$B:$B,,0,2)</f>
        <v>Turkut</v>
      </c>
      <c r="D8804" t="s">
        <v>1057</v>
      </c>
      <c r="E8804" t="s">
        <v>1213</v>
      </c>
      <c r="J8804" s="13">
        <v>550</v>
      </c>
      <c r="K8804" s="13">
        <v>20</v>
      </c>
      <c r="L8804" s="16"/>
      <c r="M8804" t="s">
        <v>583</v>
      </c>
      <c r="P8804" t="s">
        <v>243</v>
      </c>
      <c r="Q8804">
        <v>-1.9</v>
      </c>
      <c r="V8804">
        <v>1</v>
      </c>
      <c r="W8804" t="s">
        <v>1371</v>
      </c>
      <c r="X8804" t="s">
        <v>1429</v>
      </c>
    </row>
    <row r="8805" spans="1:24" x14ac:dyDescent="0.3">
      <c r="A8805">
        <v>11439</v>
      </c>
      <c r="B8805" s="15" t="s">
        <v>830</v>
      </c>
      <c r="C8805" t="str">
        <f>_xlfn.XLOOKUP($B8805, STANDARDS!$A:$A, STANDARDS!$B:$B,,0,2)</f>
        <v>Turkut</v>
      </c>
      <c r="D8805" t="s">
        <v>1057</v>
      </c>
      <c r="E8805" t="s">
        <v>1214</v>
      </c>
      <c r="J8805" s="13">
        <v>550</v>
      </c>
      <c r="K8805" s="13">
        <v>20</v>
      </c>
      <c r="L8805" s="16"/>
      <c r="M8805" t="s">
        <v>583</v>
      </c>
      <c r="P8805" t="s">
        <v>243</v>
      </c>
      <c r="Q8805">
        <v>1.7</v>
      </c>
      <c r="V8805">
        <v>1</v>
      </c>
      <c r="W8805" t="s">
        <v>1371</v>
      </c>
      <c r="X8805" t="s">
        <v>1429</v>
      </c>
    </row>
    <row r="8806" spans="1:24" x14ac:dyDescent="0.3">
      <c r="A8806">
        <v>11440</v>
      </c>
      <c r="B8806" s="15" t="s">
        <v>830</v>
      </c>
      <c r="C8806" t="str">
        <f>_xlfn.XLOOKUP($B8806, STANDARDS!$A:$A, STANDARDS!$B:$B,,0,2)</f>
        <v>Turkut</v>
      </c>
      <c r="D8806" t="s">
        <v>1057</v>
      </c>
      <c r="E8806" t="s">
        <v>1214</v>
      </c>
      <c r="J8806" s="13">
        <v>550</v>
      </c>
      <c r="K8806" s="13">
        <v>20</v>
      </c>
      <c r="L8806" s="16"/>
      <c r="M8806" t="s">
        <v>583</v>
      </c>
      <c r="P8806" t="s">
        <v>243</v>
      </c>
      <c r="Q8806">
        <v>0.1</v>
      </c>
      <c r="V8806">
        <v>1</v>
      </c>
      <c r="W8806" t="s">
        <v>1371</v>
      </c>
      <c r="X8806" t="s">
        <v>1429</v>
      </c>
    </row>
    <row r="8807" spans="1:24" x14ac:dyDescent="0.3">
      <c r="A8807">
        <v>11441</v>
      </c>
      <c r="B8807" s="15" t="s">
        <v>830</v>
      </c>
      <c r="C8807" t="str">
        <f>_xlfn.XLOOKUP($B8807, STANDARDS!$A:$A, STANDARDS!$B:$B,,0,2)</f>
        <v>Turkut</v>
      </c>
      <c r="D8807" t="s">
        <v>1057</v>
      </c>
      <c r="E8807" t="s">
        <v>1214</v>
      </c>
      <c r="J8807" s="13">
        <v>550</v>
      </c>
      <c r="K8807" s="13">
        <v>20</v>
      </c>
      <c r="L8807" s="16"/>
      <c r="M8807" t="s">
        <v>583</v>
      </c>
      <c r="P8807" t="s">
        <v>243</v>
      </c>
      <c r="Q8807">
        <v>-0.9</v>
      </c>
      <c r="V8807">
        <v>1</v>
      </c>
      <c r="W8807" t="s">
        <v>1371</v>
      </c>
      <c r="X8807" t="s">
        <v>1429</v>
      </c>
    </row>
    <row r="8808" spans="1:24" x14ac:dyDescent="0.3">
      <c r="A8808">
        <v>11442</v>
      </c>
      <c r="B8808" s="15" t="s">
        <v>830</v>
      </c>
      <c r="C8808" t="str">
        <f>_xlfn.XLOOKUP($B8808, STANDARDS!$A:$A, STANDARDS!$B:$B,,0,2)</f>
        <v>Turkut</v>
      </c>
      <c r="D8808" t="s">
        <v>1057</v>
      </c>
      <c r="E8808" t="s">
        <v>1215</v>
      </c>
      <c r="J8808" s="13">
        <v>550</v>
      </c>
      <c r="K8808" s="13">
        <v>20</v>
      </c>
      <c r="L8808" s="16"/>
      <c r="M8808" t="s">
        <v>583</v>
      </c>
      <c r="P8808" t="s">
        <v>243</v>
      </c>
      <c r="Q8808">
        <v>2.6</v>
      </c>
      <c r="V8808">
        <v>1</v>
      </c>
      <c r="W8808" t="s">
        <v>1371</v>
      </c>
      <c r="X8808" t="s">
        <v>1429</v>
      </c>
    </row>
    <row r="8809" spans="1:24" x14ac:dyDescent="0.3">
      <c r="A8809">
        <v>11443</v>
      </c>
      <c r="B8809" s="15" t="s">
        <v>900</v>
      </c>
      <c r="C8809" t="str">
        <f>_xlfn.XLOOKUP($B8809, STANDARDS!$A:$A, STANDARDS!$B:$B,,0,2)</f>
        <v>Kharayutekh Fm</v>
      </c>
      <c r="D8809" t="s">
        <v>1057</v>
      </c>
      <c r="E8809" t="s">
        <v>1212</v>
      </c>
      <c r="J8809" s="13">
        <v>550</v>
      </c>
      <c r="K8809" s="13">
        <v>20</v>
      </c>
      <c r="L8809" s="16"/>
      <c r="M8809" t="s">
        <v>583</v>
      </c>
      <c r="P8809" t="s">
        <v>243</v>
      </c>
      <c r="Q8809">
        <v>0.5</v>
      </c>
      <c r="V8809">
        <v>1</v>
      </c>
      <c r="W8809" t="s">
        <v>1371</v>
      </c>
      <c r="X8809" t="s">
        <v>1429</v>
      </c>
    </row>
    <row r="8810" spans="1:24" x14ac:dyDescent="0.3">
      <c r="A8810">
        <v>11444</v>
      </c>
      <c r="B8810" s="15" t="s">
        <v>830</v>
      </c>
      <c r="C8810" t="str">
        <f>_xlfn.XLOOKUP($B8810, STANDARDS!$A:$A, STANDARDS!$B:$B,,0,2)</f>
        <v>Turkut</v>
      </c>
      <c r="D8810" t="s">
        <v>1057</v>
      </c>
      <c r="E8810" t="s">
        <v>1215</v>
      </c>
      <c r="J8810" s="13">
        <v>550</v>
      </c>
      <c r="K8810" s="13">
        <v>20</v>
      </c>
      <c r="L8810" s="16"/>
      <c r="M8810" t="s">
        <v>583</v>
      </c>
      <c r="P8810" t="s">
        <v>243</v>
      </c>
      <c r="Q8810">
        <v>1</v>
      </c>
      <c r="V8810">
        <v>1</v>
      </c>
      <c r="W8810" t="s">
        <v>1371</v>
      </c>
      <c r="X8810" t="s">
        <v>1429</v>
      </c>
    </row>
    <row r="8811" spans="1:24" x14ac:dyDescent="0.3">
      <c r="A8811">
        <v>11445</v>
      </c>
      <c r="B8811" s="15" t="s">
        <v>830</v>
      </c>
      <c r="C8811" t="str">
        <f>_xlfn.XLOOKUP($B8811, STANDARDS!$A:$A, STANDARDS!$B:$B,,0,2)</f>
        <v>Turkut</v>
      </c>
      <c r="D8811" t="s">
        <v>1057</v>
      </c>
      <c r="E8811" t="s">
        <v>1214</v>
      </c>
      <c r="J8811" s="13">
        <v>550</v>
      </c>
      <c r="K8811" s="13">
        <v>20</v>
      </c>
      <c r="L8811" s="16"/>
      <c r="M8811" t="s">
        <v>583</v>
      </c>
      <c r="P8811" t="s">
        <v>243</v>
      </c>
      <c r="Q8811">
        <v>-1.6</v>
      </c>
      <c r="V8811">
        <v>1</v>
      </c>
      <c r="W8811" t="s">
        <v>1371</v>
      </c>
      <c r="X8811" t="s">
        <v>1429</v>
      </c>
    </row>
    <row r="8812" spans="1:24" x14ac:dyDescent="0.3">
      <c r="A8812">
        <v>11446</v>
      </c>
      <c r="B8812" s="15" t="s">
        <v>830</v>
      </c>
      <c r="C8812" t="str">
        <f>_xlfn.XLOOKUP($B8812, STANDARDS!$A:$A, STANDARDS!$B:$B,,0,2)</f>
        <v>Turkut</v>
      </c>
      <c r="D8812" t="s">
        <v>1057</v>
      </c>
      <c r="E8812" t="s">
        <v>1215</v>
      </c>
      <c r="J8812" s="13">
        <v>550</v>
      </c>
      <c r="K8812" s="13">
        <v>20</v>
      </c>
      <c r="L8812" s="16"/>
      <c r="M8812" t="s">
        <v>583</v>
      </c>
      <c r="P8812" t="s">
        <v>243</v>
      </c>
      <c r="Q8812">
        <v>3</v>
      </c>
      <c r="V8812">
        <v>1</v>
      </c>
      <c r="W8812" t="s">
        <v>1371</v>
      </c>
      <c r="X8812" t="s">
        <v>1429</v>
      </c>
    </row>
    <row r="8813" spans="1:24" x14ac:dyDescent="0.3">
      <c r="A8813">
        <v>11447</v>
      </c>
      <c r="B8813" s="15" t="s">
        <v>830</v>
      </c>
      <c r="C8813" t="str">
        <f>_xlfn.XLOOKUP($B8813, STANDARDS!$A:$A, STANDARDS!$B:$B,,0,2)</f>
        <v>Turkut</v>
      </c>
      <c r="D8813" t="s">
        <v>1057</v>
      </c>
      <c r="E8813" t="s">
        <v>1213</v>
      </c>
      <c r="J8813" s="13">
        <v>550</v>
      </c>
      <c r="K8813" s="13">
        <v>20</v>
      </c>
      <c r="L8813" s="16"/>
      <c r="M8813" t="s">
        <v>583</v>
      </c>
      <c r="P8813" t="s">
        <v>243</v>
      </c>
      <c r="Q8813">
        <v>-2</v>
      </c>
      <c r="V8813">
        <v>1</v>
      </c>
      <c r="W8813" t="s">
        <v>1371</v>
      </c>
      <c r="X8813" t="s">
        <v>1429</v>
      </c>
    </row>
    <row r="8814" spans="1:24" x14ac:dyDescent="0.3">
      <c r="A8814">
        <v>11448</v>
      </c>
      <c r="B8814" s="15" t="s">
        <v>830</v>
      </c>
      <c r="C8814" t="str">
        <f>_xlfn.XLOOKUP($B8814, STANDARDS!$A:$A, STANDARDS!$B:$B,,0,2)</f>
        <v>Turkut</v>
      </c>
      <c r="D8814" t="s">
        <v>1057</v>
      </c>
      <c r="E8814" t="s">
        <v>1213</v>
      </c>
      <c r="J8814" s="13">
        <v>550</v>
      </c>
      <c r="K8814" s="13">
        <v>20</v>
      </c>
      <c r="L8814" s="16"/>
      <c r="M8814" t="s">
        <v>583</v>
      </c>
      <c r="P8814" t="s">
        <v>243</v>
      </c>
      <c r="Q8814">
        <v>-2.6</v>
      </c>
      <c r="V8814">
        <v>1</v>
      </c>
      <c r="W8814" t="s">
        <v>1371</v>
      </c>
      <c r="X8814" t="s">
        <v>1429</v>
      </c>
    </row>
    <row r="8815" spans="1:24" x14ac:dyDescent="0.3">
      <c r="A8815">
        <v>11449</v>
      </c>
      <c r="B8815" s="15" t="s">
        <v>830</v>
      </c>
      <c r="C8815" t="str">
        <f>_xlfn.XLOOKUP($B8815, STANDARDS!$A:$A, STANDARDS!$B:$B,,0,2)</f>
        <v>Turkut</v>
      </c>
      <c r="D8815" t="s">
        <v>1057</v>
      </c>
      <c r="E8815" t="s">
        <v>1213</v>
      </c>
      <c r="J8815" s="13">
        <v>550</v>
      </c>
      <c r="K8815" s="13">
        <v>20</v>
      </c>
      <c r="L8815" s="16"/>
      <c r="M8815" t="s">
        <v>583</v>
      </c>
      <c r="P8815" t="s">
        <v>243</v>
      </c>
      <c r="Q8815">
        <v>-2.5</v>
      </c>
      <c r="V8815">
        <v>1</v>
      </c>
      <c r="W8815" t="s">
        <v>1371</v>
      </c>
      <c r="X8815" t="s">
        <v>1429</v>
      </c>
    </row>
    <row r="8816" spans="1:24" x14ac:dyDescent="0.3">
      <c r="A8816">
        <v>11450</v>
      </c>
      <c r="B8816" s="15" t="s">
        <v>830</v>
      </c>
      <c r="C8816" t="str">
        <f>_xlfn.XLOOKUP($B8816, STANDARDS!$A:$A, STANDARDS!$B:$B,,0,2)</f>
        <v>Turkut</v>
      </c>
      <c r="D8816" t="s">
        <v>1057</v>
      </c>
      <c r="E8816" t="s">
        <v>1213</v>
      </c>
      <c r="J8816" s="13">
        <v>550</v>
      </c>
      <c r="K8816" s="13">
        <v>20</v>
      </c>
      <c r="L8816" s="16"/>
      <c r="M8816" t="s">
        <v>583</v>
      </c>
      <c r="P8816" t="s">
        <v>243</v>
      </c>
      <c r="Q8816">
        <v>-2.6</v>
      </c>
      <c r="V8816">
        <v>1</v>
      </c>
      <c r="W8816" t="s">
        <v>1371</v>
      </c>
      <c r="X8816" t="s">
        <v>1429</v>
      </c>
    </row>
    <row r="8817" spans="1:24" x14ac:dyDescent="0.3">
      <c r="A8817">
        <v>11451</v>
      </c>
      <c r="B8817" s="15" t="s">
        <v>900</v>
      </c>
      <c r="C8817" t="str">
        <f>_xlfn.XLOOKUP($B8817, STANDARDS!$A:$A, STANDARDS!$B:$B,,0,2)</f>
        <v>Kharayutekh Fm</v>
      </c>
      <c r="D8817" t="s">
        <v>1057</v>
      </c>
      <c r="E8817" t="s">
        <v>1212</v>
      </c>
      <c r="J8817" s="13">
        <v>550</v>
      </c>
      <c r="K8817" s="13">
        <v>20</v>
      </c>
      <c r="L8817" s="16"/>
      <c r="M8817" t="s">
        <v>583</v>
      </c>
      <c r="P8817" t="s">
        <v>243</v>
      </c>
      <c r="Q8817">
        <v>0.7</v>
      </c>
      <c r="V8817">
        <v>1</v>
      </c>
      <c r="W8817" t="s">
        <v>1371</v>
      </c>
      <c r="X8817" t="s">
        <v>1429</v>
      </c>
    </row>
    <row r="8818" spans="1:24" x14ac:dyDescent="0.3">
      <c r="A8818">
        <v>11452</v>
      </c>
      <c r="B8818" s="15" t="s">
        <v>900</v>
      </c>
      <c r="C8818" t="str">
        <f>_xlfn.XLOOKUP($B8818, STANDARDS!$A:$A, STANDARDS!$B:$B,,0,2)</f>
        <v>Kharayutekh Fm</v>
      </c>
      <c r="D8818" t="s">
        <v>1057</v>
      </c>
      <c r="E8818" t="s">
        <v>1212</v>
      </c>
      <c r="J8818" s="13">
        <v>550</v>
      </c>
      <c r="K8818" s="13">
        <v>20</v>
      </c>
      <c r="L8818" s="16"/>
      <c r="M8818" t="s">
        <v>583</v>
      </c>
      <c r="P8818" t="s">
        <v>243</v>
      </c>
      <c r="Q8818">
        <v>-0.2</v>
      </c>
      <c r="V8818">
        <v>1</v>
      </c>
      <c r="W8818" t="s">
        <v>1371</v>
      </c>
      <c r="X8818" t="s">
        <v>1429</v>
      </c>
    </row>
    <row r="8819" spans="1:24" x14ac:dyDescent="0.3">
      <c r="A8819">
        <v>11453</v>
      </c>
      <c r="B8819" s="15" t="s">
        <v>900</v>
      </c>
      <c r="C8819" t="str">
        <f>_xlfn.XLOOKUP($B8819, STANDARDS!$A:$A, STANDARDS!$B:$B,,0,2)</f>
        <v>Kharayutekh Fm</v>
      </c>
      <c r="D8819" t="s">
        <v>1057</v>
      </c>
      <c r="E8819" t="s">
        <v>1212</v>
      </c>
      <c r="J8819" s="13">
        <v>550</v>
      </c>
      <c r="K8819" s="13">
        <v>20</v>
      </c>
      <c r="L8819" s="16"/>
      <c r="M8819" t="s">
        <v>583</v>
      </c>
      <c r="P8819" t="s">
        <v>243</v>
      </c>
      <c r="Q8819">
        <v>-0.9</v>
      </c>
      <c r="V8819">
        <v>1</v>
      </c>
      <c r="W8819" t="s">
        <v>1371</v>
      </c>
      <c r="X8819" t="s">
        <v>1429</v>
      </c>
    </row>
    <row r="8820" spans="1:24" x14ac:dyDescent="0.3">
      <c r="A8820">
        <v>11454</v>
      </c>
      <c r="B8820" s="15" t="s">
        <v>830</v>
      </c>
      <c r="C8820" t="str">
        <f>_xlfn.XLOOKUP($B8820, STANDARDS!$A:$A, STANDARDS!$B:$B,,0,2)</f>
        <v>Turkut</v>
      </c>
      <c r="D8820" t="s">
        <v>1057</v>
      </c>
      <c r="E8820" t="s">
        <v>1214</v>
      </c>
      <c r="J8820" s="13">
        <v>550</v>
      </c>
      <c r="K8820" s="13">
        <v>20</v>
      </c>
      <c r="L8820" s="16"/>
      <c r="M8820" t="s">
        <v>583</v>
      </c>
      <c r="P8820" t="s">
        <v>243</v>
      </c>
      <c r="Q8820">
        <v>1.3</v>
      </c>
      <c r="V8820">
        <v>1</v>
      </c>
      <c r="W8820" t="s">
        <v>1371</v>
      </c>
      <c r="X8820" t="s">
        <v>1429</v>
      </c>
    </row>
    <row r="8821" spans="1:24" x14ac:dyDescent="0.3">
      <c r="A8821">
        <v>11455</v>
      </c>
      <c r="B8821" s="15" t="s">
        <v>900</v>
      </c>
      <c r="C8821" t="str">
        <f>_xlfn.XLOOKUP($B8821, STANDARDS!$A:$A, STANDARDS!$B:$B,,0,2)</f>
        <v>Kharayutekh Fm</v>
      </c>
      <c r="D8821" t="s">
        <v>1057</v>
      </c>
      <c r="E8821" t="s">
        <v>1216</v>
      </c>
      <c r="J8821" s="13">
        <v>550</v>
      </c>
      <c r="K8821" s="13">
        <v>20</v>
      </c>
      <c r="L8821" s="16"/>
      <c r="M8821" t="s">
        <v>583</v>
      </c>
      <c r="P8821" t="s">
        <v>243</v>
      </c>
      <c r="Q8821">
        <v>2.1</v>
      </c>
      <c r="V8821">
        <v>1</v>
      </c>
      <c r="W8821" t="s">
        <v>1371</v>
      </c>
      <c r="X8821" t="s">
        <v>1429</v>
      </c>
    </row>
    <row r="8822" spans="1:24" x14ac:dyDescent="0.3">
      <c r="A8822">
        <v>11456</v>
      </c>
      <c r="B8822" s="15" t="s">
        <v>830</v>
      </c>
      <c r="C8822" t="str">
        <f>_xlfn.XLOOKUP($B8822, STANDARDS!$A:$A, STANDARDS!$B:$B,,0,2)</f>
        <v>Turkut</v>
      </c>
      <c r="D8822" t="s">
        <v>1057</v>
      </c>
      <c r="E8822" t="s">
        <v>1214</v>
      </c>
      <c r="J8822" s="13">
        <v>550</v>
      </c>
      <c r="K8822" s="13">
        <v>20</v>
      </c>
      <c r="L8822" s="16"/>
      <c r="M8822" t="s">
        <v>583</v>
      </c>
      <c r="P8822" t="s">
        <v>243</v>
      </c>
      <c r="Q8822">
        <v>-0.8</v>
      </c>
      <c r="V8822">
        <v>1</v>
      </c>
      <c r="W8822" t="s">
        <v>1371</v>
      </c>
      <c r="X8822" t="s">
        <v>1429</v>
      </c>
    </row>
    <row r="8823" spans="1:24" x14ac:dyDescent="0.3">
      <c r="A8823">
        <v>11457</v>
      </c>
      <c r="B8823" s="15" t="s">
        <v>830</v>
      </c>
      <c r="C8823" t="str">
        <f>_xlfn.XLOOKUP($B8823, STANDARDS!$A:$A, STANDARDS!$B:$B,,0,2)</f>
        <v>Turkut</v>
      </c>
      <c r="D8823" t="s">
        <v>1057</v>
      </c>
      <c r="E8823" t="s">
        <v>1214</v>
      </c>
      <c r="J8823" s="13">
        <v>550</v>
      </c>
      <c r="K8823" s="13">
        <v>20</v>
      </c>
      <c r="L8823" s="16"/>
      <c r="M8823" t="s">
        <v>583</v>
      </c>
      <c r="P8823" t="s">
        <v>243</v>
      </c>
      <c r="Q8823">
        <v>-0.3</v>
      </c>
      <c r="V8823">
        <v>1</v>
      </c>
      <c r="W8823" t="s">
        <v>1371</v>
      </c>
      <c r="X8823" t="s">
        <v>1429</v>
      </c>
    </row>
    <row r="8824" spans="1:24" x14ac:dyDescent="0.3">
      <c r="A8824">
        <v>11458</v>
      </c>
      <c r="B8824" s="15" t="s">
        <v>830</v>
      </c>
      <c r="C8824" t="str">
        <f>_xlfn.XLOOKUP($B8824, STANDARDS!$A:$A, STANDARDS!$B:$B,,0,2)</f>
        <v>Turkut</v>
      </c>
      <c r="D8824" t="s">
        <v>1057</v>
      </c>
      <c r="E8824" t="s">
        <v>1214</v>
      </c>
      <c r="J8824" s="13">
        <v>550</v>
      </c>
      <c r="K8824" s="13">
        <v>20</v>
      </c>
      <c r="L8824" s="16"/>
      <c r="M8824" t="s">
        <v>583</v>
      </c>
      <c r="P8824" t="s">
        <v>243</v>
      </c>
      <c r="Q8824">
        <v>-0.5</v>
      </c>
      <c r="V8824">
        <v>1</v>
      </c>
      <c r="W8824" t="s">
        <v>1371</v>
      </c>
      <c r="X8824" t="s">
        <v>1429</v>
      </c>
    </row>
    <row r="8825" spans="1:24" x14ac:dyDescent="0.3">
      <c r="A8825">
        <v>11459</v>
      </c>
      <c r="B8825" s="15" t="s">
        <v>830</v>
      </c>
      <c r="C8825" t="str">
        <f>_xlfn.XLOOKUP($B8825, STANDARDS!$A:$A, STANDARDS!$B:$B,,0,2)</f>
        <v>Turkut</v>
      </c>
      <c r="D8825" t="s">
        <v>1057</v>
      </c>
      <c r="E8825" t="s">
        <v>1215</v>
      </c>
      <c r="J8825" s="13">
        <v>550</v>
      </c>
      <c r="K8825" s="13">
        <v>20</v>
      </c>
      <c r="L8825" s="16"/>
      <c r="M8825" t="s">
        <v>583</v>
      </c>
      <c r="P8825" t="s">
        <v>243</v>
      </c>
      <c r="Q8825">
        <v>-0.8</v>
      </c>
      <c r="V8825">
        <v>1</v>
      </c>
      <c r="W8825" t="s">
        <v>1371</v>
      </c>
      <c r="X8825" t="s">
        <v>1429</v>
      </c>
    </row>
    <row r="8826" spans="1:24" x14ac:dyDescent="0.3">
      <c r="A8826">
        <v>11460</v>
      </c>
      <c r="B8826" s="15" t="s">
        <v>830</v>
      </c>
      <c r="C8826" t="str">
        <f>_xlfn.XLOOKUP($B8826, STANDARDS!$A:$A, STANDARDS!$B:$B,,0,2)</f>
        <v>Turkut</v>
      </c>
      <c r="D8826" t="s">
        <v>1057</v>
      </c>
      <c r="E8826" t="s">
        <v>1214</v>
      </c>
      <c r="J8826" s="13">
        <v>550</v>
      </c>
      <c r="K8826" s="13">
        <v>20</v>
      </c>
      <c r="L8826" s="16"/>
      <c r="M8826" t="s">
        <v>583</v>
      </c>
      <c r="P8826" t="s">
        <v>243</v>
      </c>
      <c r="Q8826">
        <v>0.8</v>
      </c>
      <c r="V8826">
        <v>1</v>
      </c>
      <c r="W8826" t="s">
        <v>1371</v>
      </c>
      <c r="X8826" t="s">
        <v>1429</v>
      </c>
    </row>
    <row r="8827" spans="1:24" x14ac:dyDescent="0.3">
      <c r="A8827">
        <v>11461</v>
      </c>
      <c r="B8827" s="15" t="s">
        <v>830</v>
      </c>
      <c r="C8827" t="str">
        <f>_xlfn.XLOOKUP($B8827, STANDARDS!$A:$A, STANDARDS!$B:$B,,0,2)</f>
        <v>Turkut</v>
      </c>
      <c r="D8827" t="s">
        <v>1057</v>
      </c>
      <c r="E8827" t="s">
        <v>1214</v>
      </c>
      <c r="J8827" s="13">
        <v>550</v>
      </c>
      <c r="K8827" s="13">
        <v>20</v>
      </c>
      <c r="L8827" s="16"/>
      <c r="M8827" t="s">
        <v>583</v>
      </c>
      <c r="P8827" t="s">
        <v>243</v>
      </c>
      <c r="Q8827">
        <v>-1.2</v>
      </c>
      <c r="V8827">
        <v>1</v>
      </c>
      <c r="W8827" t="s">
        <v>1371</v>
      </c>
      <c r="X8827" t="s">
        <v>1429</v>
      </c>
    </row>
    <row r="8828" spans="1:24" x14ac:dyDescent="0.3">
      <c r="A8828">
        <v>11462</v>
      </c>
      <c r="B8828" s="15" t="s">
        <v>900</v>
      </c>
      <c r="C8828" t="str">
        <f>_xlfn.XLOOKUP($B8828, STANDARDS!$A:$A, STANDARDS!$B:$B,,0,2)</f>
        <v>Kharayutekh Fm</v>
      </c>
      <c r="D8828" t="s">
        <v>1057</v>
      </c>
      <c r="E8828" t="s">
        <v>1212</v>
      </c>
      <c r="J8828" s="13">
        <v>550</v>
      </c>
      <c r="K8828" s="13">
        <v>20</v>
      </c>
      <c r="L8828" s="16"/>
      <c r="M8828" t="s">
        <v>583</v>
      </c>
      <c r="P8828" t="s">
        <v>243</v>
      </c>
      <c r="Q8828">
        <v>-3.6</v>
      </c>
      <c r="V8828">
        <v>1</v>
      </c>
      <c r="W8828" t="s">
        <v>1371</v>
      </c>
      <c r="X8828" t="s">
        <v>1429</v>
      </c>
    </row>
    <row r="8829" spans="1:24" x14ac:dyDescent="0.3">
      <c r="A8829">
        <v>11463</v>
      </c>
      <c r="B8829" s="15" t="s">
        <v>830</v>
      </c>
      <c r="C8829" t="str">
        <f>_xlfn.XLOOKUP($B8829, STANDARDS!$A:$A, STANDARDS!$B:$B,,0,2)</f>
        <v>Turkut</v>
      </c>
      <c r="D8829" t="s">
        <v>1057</v>
      </c>
      <c r="E8829" t="s">
        <v>1214</v>
      </c>
      <c r="J8829" s="13">
        <v>550</v>
      </c>
      <c r="K8829" s="13">
        <v>20</v>
      </c>
      <c r="L8829" s="16"/>
      <c r="M8829" t="s">
        <v>583</v>
      </c>
      <c r="P8829" t="s">
        <v>243</v>
      </c>
      <c r="Q8829">
        <v>-3.1</v>
      </c>
      <c r="V8829">
        <v>1</v>
      </c>
      <c r="W8829" t="s">
        <v>1371</v>
      </c>
      <c r="X8829" t="s">
        <v>1429</v>
      </c>
    </row>
    <row r="8830" spans="1:24" x14ac:dyDescent="0.3">
      <c r="A8830">
        <v>11464</v>
      </c>
      <c r="B8830" s="15" t="s">
        <v>830</v>
      </c>
      <c r="C8830" t="str">
        <f>_xlfn.XLOOKUP($B8830, STANDARDS!$A:$A, STANDARDS!$B:$B,,0,2)</f>
        <v>Turkut</v>
      </c>
      <c r="D8830" t="s">
        <v>1057</v>
      </c>
      <c r="E8830" t="s">
        <v>1215</v>
      </c>
      <c r="J8830" s="13">
        <v>550</v>
      </c>
      <c r="K8830" s="13">
        <v>20</v>
      </c>
      <c r="L8830" s="16"/>
      <c r="M8830" t="s">
        <v>583</v>
      </c>
      <c r="P8830" t="s">
        <v>243</v>
      </c>
      <c r="Q8830">
        <v>-0.7</v>
      </c>
      <c r="V8830">
        <v>1</v>
      </c>
      <c r="W8830" t="s">
        <v>1371</v>
      </c>
      <c r="X8830" t="s">
        <v>1429</v>
      </c>
    </row>
    <row r="8831" spans="1:24" x14ac:dyDescent="0.3">
      <c r="A8831">
        <v>11465</v>
      </c>
      <c r="B8831" s="15" t="s">
        <v>830</v>
      </c>
      <c r="C8831" t="str">
        <f>_xlfn.XLOOKUP($B8831, STANDARDS!$A:$A, STANDARDS!$B:$B,,0,2)</f>
        <v>Turkut</v>
      </c>
      <c r="D8831" t="s">
        <v>1057</v>
      </c>
      <c r="E8831" t="s">
        <v>1215</v>
      </c>
      <c r="J8831" s="13">
        <v>550</v>
      </c>
      <c r="K8831" s="13">
        <v>20</v>
      </c>
      <c r="L8831" s="16"/>
      <c r="M8831" t="s">
        <v>583</v>
      </c>
      <c r="P8831" t="s">
        <v>243</v>
      </c>
      <c r="Q8831">
        <v>-1.2</v>
      </c>
      <c r="V8831">
        <v>1</v>
      </c>
      <c r="W8831" t="s">
        <v>1371</v>
      </c>
      <c r="X8831" t="s">
        <v>1429</v>
      </c>
    </row>
    <row r="8832" spans="1:24" x14ac:dyDescent="0.3">
      <c r="A8832">
        <v>11466</v>
      </c>
      <c r="B8832" s="15" t="s">
        <v>830</v>
      </c>
      <c r="C8832" t="str">
        <f>_xlfn.XLOOKUP($B8832, STANDARDS!$A:$A, STANDARDS!$B:$B,,0,2)</f>
        <v>Turkut</v>
      </c>
      <c r="D8832" t="s">
        <v>1057</v>
      </c>
      <c r="E8832" t="s">
        <v>1215</v>
      </c>
      <c r="J8832" s="13">
        <v>550</v>
      </c>
      <c r="K8832" s="13">
        <v>20</v>
      </c>
      <c r="L8832" s="16"/>
      <c r="M8832" t="s">
        <v>583</v>
      </c>
      <c r="P8832" t="s">
        <v>243</v>
      </c>
      <c r="Q8832">
        <v>0.9</v>
      </c>
      <c r="V8832">
        <v>1</v>
      </c>
      <c r="W8832" t="s">
        <v>1371</v>
      </c>
      <c r="X8832" t="s">
        <v>1429</v>
      </c>
    </row>
    <row r="8833" spans="1:24" x14ac:dyDescent="0.3">
      <c r="A8833">
        <v>11467</v>
      </c>
      <c r="B8833" s="15" t="s">
        <v>830</v>
      </c>
      <c r="C8833" t="str">
        <f>_xlfn.XLOOKUP($B8833, STANDARDS!$A:$A, STANDARDS!$B:$B,,0,2)</f>
        <v>Turkut</v>
      </c>
      <c r="D8833" t="s">
        <v>1057</v>
      </c>
      <c r="E8833" t="s">
        <v>1213</v>
      </c>
      <c r="J8833" s="13">
        <v>550</v>
      </c>
      <c r="K8833" s="13">
        <v>20</v>
      </c>
      <c r="L8833" s="16"/>
      <c r="M8833" t="s">
        <v>583</v>
      </c>
      <c r="P8833" t="s">
        <v>243</v>
      </c>
      <c r="Q8833">
        <v>-1.4</v>
      </c>
      <c r="V8833">
        <v>1</v>
      </c>
      <c r="W8833" t="s">
        <v>1371</v>
      </c>
      <c r="X8833" t="s">
        <v>1429</v>
      </c>
    </row>
    <row r="8834" spans="1:24" x14ac:dyDescent="0.3">
      <c r="A8834">
        <v>11468</v>
      </c>
      <c r="B8834" s="15" t="s">
        <v>900</v>
      </c>
      <c r="C8834" t="str">
        <f>_xlfn.XLOOKUP($B8834, STANDARDS!$A:$A, STANDARDS!$B:$B,,0,2)</f>
        <v>Kharayutekh Fm</v>
      </c>
      <c r="D8834" t="s">
        <v>1057</v>
      </c>
      <c r="E8834" t="s">
        <v>1216</v>
      </c>
      <c r="J8834" s="13">
        <v>550</v>
      </c>
      <c r="K8834" s="13">
        <v>20</v>
      </c>
      <c r="L8834" s="16"/>
      <c r="M8834" t="s">
        <v>583</v>
      </c>
      <c r="P8834" t="s">
        <v>243</v>
      </c>
      <c r="Q8834">
        <v>2.2000000000000002</v>
      </c>
      <c r="V8834">
        <v>1</v>
      </c>
      <c r="W8834" t="s">
        <v>1371</v>
      </c>
      <c r="X8834" t="s">
        <v>1429</v>
      </c>
    </row>
    <row r="8835" spans="1:24" x14ac:dyDescent="0.3">
      <c r="A8835">
        <v>11469</v>
      </c>
      <c r="B8835" s="15" t="s">
        <v>900</v>
      </c>
      <c r="C8835" t="str">
        <f>_xlfn.XLOOKUP($B8835, STANDARDS!$A:$A, STANDARDS!$B:$B,,0,2)</f>
        <v>Kharayutekh Fm</v>
      </c>
      <c r="D8835" t="s">
        <v>1057</v>
      </c>
      <c r="E8835" t="s">
        <v>1216</v>
      </c>
      <c r="J8835" s="13">
        <v>550</v>
      </c>
      <c r="K8835" s="13">
        <v>20</v>
      </c>
      <c r="L8835" s="16"/>
      <c r="M8835" t="s">
        <v>583</v>
      </c>
      <c r="P8835" t="s">
        <v>243</v>
      </c>
      <c r="Q8835">
        <v>3.3</v>
      </c>
      <c r="V8835">
        <v>1</v>
      </c>
      <c r="W8835" t="s">
        <v>1371</v>
      </c>
      <c r="X8835" t="s">
        <v>1429</v>
      </c>
    </row>
    <row r="8836" spans="1:24" x14ac:dyDescent="0.3">
      <c r="A8836">
        <v>11470</v>
      </c>
      <c r="B8836" s="15" t="s">
        <v>900</v>
      </c>
      <c r="C8836" t="str">
        <f>_xlfn.XLOOKUP($B8836, STANDARDS!$A:$A, STANDARDS!$B:$B,,0,2)</f>
        <v>Kharayutekh Fm</v>
      </c>
      <c r="D8836" t="s">
        <v>1057</v>
      </c>
      <c r="E8836" t="s">
        <v>1212</v>
      </c>
      <c r="J8836" s="13">
        <v>550</v>
      </c>
      <c r="K8836" s="13">
        <v>20</v>
      </c>
      <c r="L8836" s="16"/>
      <c r="M8836" t="s">
        <v>583</v>
      </c>
      <c r="P8836" t="s">
        <v>243</v>
      </c>
      <c r="Q8836">
        <v>0.8</v>
      </c>
      <c r="V8836">
        <v>1</v>
      </c>
      <c r="W8836" t="s">
        <v>1371</v>
      </c>
      <c r="X8836" t="s">
        <v>1429</v>
      </c>
    </row>
    <row r="8837" spans="1:24" x14ac:dyDescent="0.3">
      <c r="A8837">
        <v>11471</v>
      </c>
      <c r="B8837" s="15" t="s">
        <v>900</v>
      </c>
      <c r="C8837" t="str">
        <f>_xlfn.XLOOKUP($B8837, STANDARDS!$A:$A, STANDARDS!$B:$B,,0,2)</f>
        <v>Kharayutekh Fm</v>
      </c>
      <c r="D8837" t="s">
        <v>1057</v>
      </c>
      <c r="E8837" t="s">
        <v>1212</v>
      </c>
      <c r="J8837" s="13">
        <v>550</v>
      </c>
      <c r="K8837" s="13">
        <v>20</v>
      </c>
      <c r="L8837" s="16"/>
      <c r="M8837" t="s">
        <v>583</v>
      </c>
      <c r="P8837" t="s">
        <v>243</v>
      </c>
      <c r="Q8837">
        <v>0.9</v>
      </c>
      <c r="V8837">
        <v>1</v>
      </c>
      <c r="W8837" t="s">
        <v>1371</v>
      </c>
      <c r="X8837" t="s">
        <v>1429</v>
      </c>
    </row>
    <row r="8838" spans="1:24" x14ac:dyDescent="0.3">
      <c r="A8838">
        <v>11472</v>
      </c>
      <c r="B8838" s="15" t="s">
        <v>900</v>
      </c>
      <c r="C8838" t="str">
        <f>_xlfn.XLOOKUP($B8838, STANDARDS!$A:$A, STANDARDS!$B:$B,,0,2)</f>
        <v>Kharayutekh Fm</v>
      </c>
      <c r="D8838" t="s">
        <v>1057</v>
      </c>
      <c r="E8838" t="s">
        <v>1212</v>
      </c>
      <c r="J8838" s="13">
        <v>550</v>
      </c>
      <c r="K8838" s="13">
        <v>20</v>
      </c>
      <c r="L8838" s="16"/>
      <c r="M8838" t="s">
        <v>583</v>
      </c>
      <c r="P8838" t="s">
        <v>243</v>
      </c>
      <c r="Q8838">
        <v>1.2</v>
      </c>
      <c r="V8838">
        <v>1</v>
      </c>
      <c r="W8838" t="s">
        <v>1371</v>
      </c>
      <c r="X8838" t="s">
        <v>1429</v>
      </c>
    </row>
    <row r="8839" spans="1:24" x14ac:dyDescent="0.3">
      <c r="A8839">
        <v>11473</v>
      </c>
      <c r="B8839" s="15" t="s">
        <v>900</v>
      </c>
      <c r="C8839" t="str">
        <f>_xlfn.XLOOKUP($B8839, STANDARDS!$A:$A, STANDARDS!$B:$B,,0,2)</f>
        <v>Kharayutekh Fm</v>
      </c>
      <c r="D8839" t="s">
        <v>1057</v>
      </c>
      <c r="E8839" t="s">
        <v>1212</v>
      </c>
      <c r="J8839" s="13">
        <v>550</v>
      </c>
      <c r="K8839" s="13">
        <v>20</v>
      </c>
      <c r="L8839" s="16"/>
      <c r="M8839" t="s">
        <v>583</v>
      </c>
      <c r="P8839" t="s">
        <v>243</v>
      </c>
      <c r="Q8839">
        <v>1.3</v>
      </c>
      <c r="V8839">
        <v>1</v>
      </c>
      <c r="W8839" t="s">
        <v>1371</v>
      </c>
      <c r="X8839" t="s">
        <v>1429</v>
      </c>
    </row>
    <row r="8840" spans="1:24" x14ac:dyDescent="0.3">
      <c r="A8840">
        <v>11474</v>
      </c>
      <c r="B8840" s="15" t="s">
        <v>900</v>
      </c>
      <c r="C8840" t="str">
        <f>_xlfn.XLOOKUP($B8840, STANDARDS!$A:$A, STANDARDS!$B:$B,,0,2)</f>
        <v>Kharayutekh Fm</v>
      </c>
      <c r="D8840" t="s">
        <v>1057</v>
      </c>
      <c r="E8840" t="s">
        <v>1212</v>
      </c>
      <c r="J8840" s="13">
        <v>550</v>
      </c>
      <c r="K8840" s="13">
        <v>20</v>
      </c>
      <c r="L8840" s="16"/>
      <c r="M8840" t="s">
        <v>583</v>
      </c>
      <c r="P8840" t="s">
        <v>243</v>
      </c>
      <c r="Q8840">
        <v>0.4</v>
      </c>
      <c r="V8840">
        <v>1</v>
      </c>
      <c r="W8840" t="s">
        <v>1371</v>
      </c>
      <c r="X8840" t="s">
        <v>1429</v>
      </c>
    </row>
    <row r="8841" spans="1:24" x14ac:dyDescent="0.3">
      <c r="A8841">
        <v>11475</v>
      </c>
      <c r="B8841" s="15" t="s">
        <v>900</v>
      </c>
      <c r="C8841" t="str">
        <f>_xlfn.XLOOKUP($B8841, STANDARDS!$A:$A, STANDARDS!$B:$B,,0,2)</f>
        <v>Kharayutekh Fm</v>
      </c>
      <c r="D8841" t="s">
        <v>1057</v>
      </c>
      <c r="E8841" t="s">
        <v>1212</v>
      </c>
      <c r="J8841" s="13">
        <v>550</v>
      </c>
      <c r="K8841" s="13">
        <v>20</v>
      </c>
      <c r="L8841" s="16"/>
      <c r="M8841" t="s">
        <v>583</v>
      </c>
      <c r="P8841" t="s">
        <v>243</v>
      </c>
      <c r="Q8841">
        <v>-0.7</v>
      </c>
      <c r="V8841">
        <v>1</v>
      </c>
      <c r="W8841" t="s">
        <v>1371</v>
      </c>
      <c r="X8841" t="s">
        <v>1429</v>
      </c>
    </row>
    <row r="8842" spans="1:24" x14ac:dyDescent="0.3">
      <c r="A8842">
        <v>11476</v>
      </c>
      <c r="B8842" s="15" t="s">
        <v>830</v>
      </c>
      <c r="C8842" t="str">
        <f>_xlfn.XLOOKUP($B8842, STANDARDS!$A:$A, STANDARDS!$B:$B,,0,2)</f>
        <v>Turkut</v>
      </c>
      <c r="D8842" t="s">
        <v>1057</v>
      </c>
      <c r="E8842" t="s">
        <v>1215</v>
      </c>
      <c r="J8842" s="13">
        <v>550</v>
      </c>
      <c r="K8842" s="13">
        <v>20</v>
      </c>
      <c r="L8842" s="16"/>
      <c r="M8842" t="s">
        <v>583</v>
      </c>
      <c r="P8842" t="s">
        <v>243</v>
      </c>
      <c r="Q8842">
        <v>3.3</v>
      </c>
      <c r="V8842">
        <v>1</v>
      </c>
      <c r="W8842" t="s">
        <v>1371</v>
      </c>
      <c r="X8842" t="s">
        <v>1429</v>
      </c>
    </row>
    <row r="8843" spans="1:24" x14ac:dyDescent="0.3">
      <c r="A8843">
        <v>11477</v>
      </c>
      <c r="B8843" s="15" t="s">
        <v>830</v>
      </c>
      <c r="C8843" t="str">
        <f>_xlfn.XLOOKUP($B8843, STANDARDS!$A:$A, STANDARDS!$B:$B,,0,2)</f>
        <v>Turkut</v>
      </c>
      <c r="D8843" t="s">
        <v>1057</v>
      </c>
      <c r="E8843" t="s">
        <v>1213</v>
      </c>
      <c r="J8843" s="13">
        <v>550</v>
      </c>
      <c r="K8843" s="13">
        <v>20</v>
      </c>
      <c r="L8843" s="16"/>
      <c r="M8843" t="s">
        <v>583</v>
      </c>
      <c r="P8843" t="s">
        <v>243</v>
      </c>
      <c r="Q8843">
        <v>-2.2000000000000002</v>
      </c>
      <c r="V8843">
        <v>1</v>
      </c>
      <c r="W8843" t="s">
        <v>1371</v>
      </c>
      <c r="X8843" t="s">
        <v>1429</v>
      </c>
    </row>
    <row r="8844" spans="1:24" x14ac:dyDescent="0.3">
      <c r="A8844">
        <v>11478</v>
      </c>
      <c r="B8844" s="15" t="s">
        <v>830</v>
      </c>
      <c r="C8844" t="str">
        <f>_xlfn.XLOOKUP($B8844, STANDARDS!$A:$A, STANDARDS!$B:$B,,0,2)</f>
        <v>Turkut</v>
      </c>
      <c r="D8844" t="s">
        <v>1057</v>
      </c>
      <c r="E8844" t="s">
        <v>1214</v>
      </c>
      <c r="J8844" s="13">
        <v>550</v>
      </c>
      <c r="K8844" s="13">
        <v>20</v>
      </c>
      <c r="L8844" s="16"/>
      <c r="M8844" t="s">
        <v>583</v>
      </c>
      <c r="P8844" t="s">
        <v>243</v>
      </c>
      <c r="Q8844">
        <v>-0.6</v>
      </c>
      <c r="V8844">
        <v>1</v>
      </c>
      <c r="W8844" t="s">
        <v>1371</v>
      </c>
      <c r="X8844" t="s">
        <v>1429</v>
      </c>
    </row>
    <row r="8845" spans="1:24" x14ac:dyDescent="0.3">
      <c r="A8845">
        <v>11479</v>
      </c>
      <c r="B8845" s="15" t="s">
        <v>830</v>
      </c>
      <c r="C8845" t="str">
        <f>_xlfn.XLOOKUP($B8845, STANDARDS!$A:$A, STANDARDS!$B:$B,,0,2)</f>
        <v>Turkut</v>
      </c>
      <c r="D8845" t="s">
        <v>1057</v>
      </c>
      <c r="E8845" t="s">
        <v>1214</v>
      </c>
      <c r="J8845" s="13">
        <v>550</v>
      </c>
      <c r="K8845" s="13">
        <v>20</v>
      </c>
      <c r="L8845" s="16"/>
      <c r="M8845" t="s">
        <v>583</v>
      </c>
      <c r="P8845" t="s">
        <v>243</v>
      </c>
      <c r="Q8845">
        <v>0.6</v>
      </c>
      <c r="V8845">
        <v>1</v>
      </c>
      <c r="W8845" t="s">
        <v>1371</v>
      </c>
      <c r="X8845" t="s">
        <v>1429</v>
      </c>
    </row>
    <row r="8846" spans="1:24" x14ac:dyDescent="0.3">
      <c r="A8846">
        <v>11480</v>
      </c>
      <c r="B8846" s="15" t="s">
        <v>830</v>
      </c>
      <c r="C8846" t="str">
        <f>_xlfn.XLOOKUP($B8846, STANDARDS!$A:$A, STANDARDS!$B:$B,,0,2)</f>
        <v>Turkut</v>
      </c>
      <c r="D8846" t="s">
        <v>1057</v>
      </c>
      <c r="E8846" t="s">
        <v>1215</v>
      </c>
      <c r="J8846" s="13">
        <v>550</v>
      </c>
      <c r="K8846" s="13">
        <v>20</v>
      </c>
      <c r="L8846" s="16"/>
      <c r="M8846" t="s">
        <v>583</v>
      </c>
      <c r="P8846" t="s">
        <v>243</v>
      </c>
      <c r="Q8846">
        <v>-1</v>
      </c>
      <c r="V8846">
        <v>1</v>
      </c>
      <c r="W8846" t="s">
        <v>1371</v>
      </c>
      <c r="X8846" t="s">
        <v>1429</v>
      </c>
    </row>
    <row r="8847" spans="1:24" x14ac:dyDescent="0.3">
      <c r="A8847">
        <v>11481</v>
      </c>
      <c r="B8847" s="15" t="s">
        <v>830</v>
      </c>
      <c r="C8847" t="str">
        <f>_xlfn.XLOOKUP($B8847, STANDARDS!$A:$A, STANDARDS!$B:$B,,0,2)</f>
        <v>Turkut</v>
      </c>
      <c r="D8847" t="s">
        <v>1057</v>
      </c>
      <c r="E8847" t="s">
        <v>1214</v>
      </c>
      <c r="J8847" s="13">
        <v>550</v>
      </c>
      <c r="K8847" s="13">
        <v>20</v>
      </c>
      <c r="L8847" s="16"/>
      <c r="M8847" t="s">
        <v>583</v>
      </c>
      <c r="P8847" t="s">
        <v>243</v>
      </c>
      <c r="Q8847">
        <v>-1.8</v>
      </c>
      <c r="V8847">
        <v>1</v>
      </c>
      <c r="W8847" t="s">
        <v>1371</v>
      </c>
      <c r="X8847" t="s">
        <v>1429</v>
      </c>
    </row>
    <row r="8848" spans="1:24" x14ac:dyDescent="0.3">
      <c r="A8848">
        <v>11482</v>
      </c>
      <c r="B8848" s="15" t="s">
        <v>900</v>
      </c>
      <c r="C8848" t="str">
        <f>_xlfn.XLOOKUP($B8848, STANDARDS!$A:$A, STANDARDS!$B:$B,,0,2)</f>
        <v>Kharayutekh Fm</v>
      </c>
      <c r="D8848" t="s">
        <v>1057</v>
      </c>
      <c r="E8848" t="s">
        <v>1212</v>
      </c>
      <c r="J8848" s="13">
        <v>550</v>
      </c>
      <c r="K8848" s="13">
        <v>20</v>
      </c>
      <c r="L8848" s="16"/>
      <c r="M8848" t="s">
        <v>583</v>
      </c>
      <c r="P8848" t="s">
        <v>243</v>
      </c>
      <c r="Q8848">
        <v>1.3</v>
      </c>
      <c r="V8848">
        <v>1</v>
      </c>
      <c r="W8848" t="s">
        <v>1371</v>
      </c>
      <c r="X8848" t="s">
        <v>1429</v>
      </c>
    </row>
    <row r="8849" spans="1:24" x14ac:dyDescent="0.3">
      <c r="A8849">
        <v>11483</v>
      </c>
      <c r="B8849" s="15" t="s">
        <v>830</v>
      </c>
      <c r="C8849" t="str">
        <f>_xlfn.XLOOKUP($B8849, STANDARDS!$A:$A, STANDARDS!$B:$B,,0,2)</f>
        <v>Turkut</v>
      </c>
      <c r="D8849" t="s">
        <v>1057</v>
      </c>
      <c r="E8849" t="s">
        <v>1214</v>
      </c>
      <c r="J8849" s="13">
        <v>550</v>
      </c>
      <c r="K8849" s="13">
        <v>20</v>
      </c>
      <c r="L8849" s="16"/>
      <c r="M8849" t="s">
        <v>583</v>
      </c>
      <c r="P8849" t="s">
        <v>243</v>
      </c>
      <c r="Q8849">
        <v>0</v>
      </c>
      <c r="V8849">
        <v>1</v>
      </c>
      <c r="W8849" t="s">
        <v>1371</v>
      </c>
      <c r="X8849" t="s">
        <v>1429</v>
      </c>
    </row>
    <row r="8850" spans="1:24" x14ac:dyDescent="0.3">
      <c r="A8850">
        <v>11484</v>
      </c>
      <c r="B8850" s="15" t="s">
        <v>830</v>
      </c>
      <c r="C8850" t="str">
        <f>_xlfn.XLOOKUP($B8850, STANDARDS!$A:$A, STANDARDS!$B:$B,,0,2)</f>
        <v>Turkut</v>
      </c>
      <c r="D8850" t="s">
        <v>1057</v>
      </c>
      <c r="E8850" t="s">
        <v>1214</v>
      </c>
      <c r="J8850" s="13">
        <v>550</v>
      </c>
      <c r="K8850" s="13">
        <v>20</v>
      </c>
      <c r="L8850" s="16"/>
      <c r="M8850" t="s">
        <v>583</v>
      </c>
      <c r="P8850" t="s">
        <v>243</v>
      </c>
      <c r="Q8850">
        <v>-0.3</v>
      </c>
      <c r="V8850">
        <v>1</v>
      </c>
      <c r="W8850" t="s">
        <v>1371</v>
      </c>
      <c r="X8850" t="s">
        <v>1429</v>
      </c>
    </row>
    <row r="8851" spans="1:24" x14ac:dyDescent="0.3">
      <c r="A8851">
        <v>11485</v>
      </c>
      <c r="B8851" s="15" t="s">
        <v>830</v>
      </c>
      <c r="C8851" t="str">
        <f>_xlfn.XLOOKUP($B8851, STANDARDS!$A:$A, STANDARDS!$B:$B,,0,2)</f>
        <v>Turkut</v>
      </c>
      <c r="D8851" t="s">
        <v>1057</v>
      </c>
      <c r="E8851" t="s">
        <v>1214</v>
      </c>
      <c r="J8851" s="13">
        <v>550</v>
      </c>
      <c r="K8851" s="13">
        <v>20</v>
      </c>
      <c r="L8851" s="16"/>
      <c r="M8851" t="s">
        <v>583</v>
      </c>
      <c r="P8851" t="s">
        <v>243</v>
      </c>
      <c r="Q8851">
        <v>2.9</v>
      </c>
      <c r="V8851">
        <v>1</v>
      </c>
      <c r="W8851" t="s">
        <v>1371</v>
      </c>
      <c r="X8851" t="s">
        <v>1429</v>
      </c>
    </row>
    <row r="8852" spans="1:24" x14ac:dyDescent="0.3">
      <c r="A8852">
        <v>11486</v>
      </c>
      <c r="B8852" s="15" t="s">
        <v>830</v>
      </c>
      <c r="C8852" t="str">
        <f>_xlfn.XLOOKUP($B8852, STANDARDS!$A:$A, STANDARDS!$B:$B,,0,2)</f>
        <v>Turkut</v>
      </c>
      <c r="D8852" t="s">
        <v>1057</v>
      </c>
      <c r="E8852" t="s">
        <v>1214</v>
      </c>
      <c r="J8852" s="13">
        <v>550</v>
      </c>
      <c r="K8852" s="13">
        <v>20</v>
      </c>
      <c r="L8852" s="16"/>
      <c r="M8852" t="s">
        <v>583</v>
      </c>
      <c r="P8852" t="s">
        <v>243</v>
      </c>
      <c r="Q8852">
        <v>-0.1</v>
      </c>
      <c r="V8852">
        <v>1</v>
      </c>
      <c r="W8852" t="s">
        <v>1371</v>
      </c>
      <c r="X8852" t="s">
        <v>1429</v>
      </c>
    </row>
    <row r="8853" spans="1:24" x14ac:dyDescent="0.3">
      <c r="A8853">
        <v>11487</v>
      </c>
      <c r="B8853" s="15" t="s">
        <v>830</v>
      </c>
      <c r="C8853" t="str">
        <f>_xlfn.XLOOKUP($B8853, STANDARDS!$A:$A, STANDARDS!$B:$B,,0,2)</f>
        <v>Turkut</v>
      </c>
      <c r="D8853" t="s">
        <v>1057</v>
      </c>
      <c r="E8853" t="s">
        <v>1215</v>
      </c>
      <c r="J8853" s="13">
        <v>550</v>
      </c>
      <c r="K8853" s="13">
        <v>20</v>
      </c>
      <c r="L8853" s="16"/>
      <c r="M8853" t="s">
        <v>583</v>
      </c>
      <c r="P8853" t="s">
        <v>243</v>
      </c>
      <c r="Q8853">
        <v>-1.3</v>
      </c>
      <c r="V8853">
        <v>1</v>
      </c>
      <c r="W8853" t="s">
        <v>1371</v>
      </c>
      <c r="X8853" t="s">
        <v>1429</v>
      </c>
    </row>
    <row r="8854" spans="1:24" x14ac:dyDescent="0.3">
      <c r="A8854">
        <v>11488</v>
      </c>
      <c r="B8854" s="15" t="s">
        <v>830</v>
      </c>
      <c r="C8854" t="str">
        <f>_xlfn.XLOOKUP($B8854, STANDARDS!$A:$A, STANDARDS!$B:$B,,0,2)</f>
        <v>Turkut</v>
      </c>
      <c r="D8854" t="s">
        <v>1057</v>
      </c>
      <c r="E8854" t="s">
        <v>1213</v>
      </c>
      <c r="J8854" s="13">
        <v>550</v>
      </c>
      <c r="K8854" s="13">
        <v>20</v>
      </c>
      <c r="L8854" s="16"/>
      <c r="M8854" t="s">
        <v>583</v>
      </c>
      <c r="P8854" t="s">
        <v>243</v>
      </c>
      <c r="Q8854">
        <v>-3.4</v>
      </c>
      <c r="V8854">
        <v>1</v>
      </c>
      <c r="W8854" t="s">
        <v>1371</v>
      </c>
      <c r="X8854" t="s">
        <v>1429</v>
      </c>
    </row>
    <row r="8855" spans="1:24" x14ac:dyDescent="0.3">
      <c r="A8855">
        <v>11489</v>
      </c>
      <c r="B8855" s="15" t="s">
        <v>830</v>
      </c>
      <c r="C8855" t="str">
        <f>_xlfn.XLOOKUP($B8855, STANDARDS!$A:$A, STANDARDS!$B:$B,,0,2)</f>
        <v>Turkut</v>
      </c>
      <c r="D8855" t="s">
        <v>1057</v>
      </c>
      <c r="E8855" t="s">
        <v>1215</v>
      </c>
      <c r="J8855" s="13">
        <v>550</v>
      </c>
      <c r="K8855" s="13">
        <v>20</v>
      </c>
      <c r="L8855" s="16"/>
      <c r="M8855" t="s">
        <v>583</v>
      </c>
      <c r="P8855" t="s">
        <v>243</v>
      </c>
      <c r="Q8855">
        <v>-1</v>
      </c>
      <c r="V8855">
        <v>1</v>
      </c>
      <c r="W8855" t="s">
        <v>1371</v>
      </c>
      <c r="X8855" t="s">
        <v>1429</v>
      </c>
    </row>
    <row r="8856" spans="1:24" x14ac:dyDescent="0.3">
      <c r="A8856">
        <v>11490</v>
      </c>
      <c r="B8856" s="15" t="s">
        <v>900</v>
      </c>
      <c r="C8856" t="str">
        <f>_xlfn.XLOOKUP($B8856, STANDARDS!$A:$A, STANDARDS!$B:$B,,0,2)</f>
        <v>Kharayutekh Fm</v>
      </c>
      <c r="D8856" t="s">
        <v>1057</v>
      </c>
      <c r="E8856" t="s">
        <v>1212</v>
      </c>
      <c r="J8856" s="13">
        <v>550</v>
      </c>
      <c r="K8856" s="13">
        <v>20</v>
      </c>
      <c r="L8856" s="16"/>
      <c r="M8856" t="s">
        <v>583</v>
      </c>
      <c r="P8856" t="s">
        <v>243</v>
      </c>
      <c r="Q8856">
        <v>-0.1</v>
      </c>
      <c r="V8856">
        <v>1</v>
      </c>
      <c r="W8856" t="s">
        <v>1371</v>
      </c>
      <c r="X8856" t="s">
        <v>1429</v>
      </c>
    </row>
    <row r="8857" spans="1:24" x14ac:dyDescent="0.3">
      <c r="A8857">
        <v>11491</v>
      </c>
      <c r="B8857" s="15" t="s">
        <v>830</v>
      </c>
      <c r="C8857" t="str">
        <f>_xlfn.XLOOKUP($B8857, STANDARDS!$A:$A, STANDARDS!$B:$B,,0,2)</f>
        <v>Turkut</v>
      </c>
      <c r="D8857" t="s">
        <v>1057</v>
      </c>
      <c r="E8857" t="s">
        <v>1215</v>
      </c>
      <c r="J8857" s="13">
        <v>550</v>
      </c>
      <c r="K8857" s="13">
        <v>20</v>
      </c>
      <c r="L8857" s="16"/>
      <c r="M8857" t="s">
        <v>583</v>
      </c>
      <c r="P8857" t="s">
        <v>243</v>
      </c>
      <c r="Q8857">
        <v>-0.7</v>
      </c>
      <c r="V8857">
        <v>1</v>
      </c>
      <c r="W8857" t="s">
        <v>1371</v>
      </c>
      <c r="X8857" t="s">
        <v>1429</v>
      </c>
    </row>
    <row r="8858" spans="1:24" x14ac:dyDescent="0.3">
      <c r="A8858">
        <v>11492</v>
      </c>
      <c r="B8858" s="15" t="s">
        <v>900</v>
      </c>
      <c r="C8858" t="str">
        <f>_xlfn.XLOOKUP($B8858, STANDARDS!$A:$A, STANDARDS!$B:$B,,0,2)</f>
        <v>Kharayutekh Fm</v>
      </c>
      <c r="D8858" t="s">
        <v>1057</v>
      </c>
      <c r="E8858" t="s">
        <v>1212</v>
      </c>
      <c r="J8858" s="13">
        <v>550</v>
      </c>
      <c r="K8858" s="13">
        <v>20</v>
      </c>
      <c r="L8858" s="16"/>
      <c r="M8858" t="s">
        <v>583</v>
      </c>
      <c r="P8858" t="s">
        <v>243</v>
      </c>
      <c r="Q8858">
        <v>-0.3</v>
      </c>
      <c r="V8858">
        <v>1</v>
      </c>
      <c r="W8858" t="s">
        <v>1371</v>
      </c>
      <c r="X8858" t="s">
        <v>1429</v>
      </c>
    </row>
    <row r="8859" spans="1:24" x14ac:dyDescent="0.3">
      <c r="A8859">
        <v>11493</v>
      </c>
      <c r="B8859" s="15" t="s">
        <v>830</v>
      </c>
      <c r="C8859" t="str">
        <f>_xlfn.XLOOKUP($B8859, STANDARDS!$A:$A, STANDARDS!$B:$B,,0,2)</f>
        <v>Turkut</v>
      </c>
      <c r="D8859" t="s">
        <v>1057</v>
      </c>
      <c r="E8859" t="s">
        <v>1214</v>
      </c>
      <c r="J8859" s="13">
        <v>550</v>
      </c>
      <c r="K8859" s="13">
        <v>20</v>
      </c>
      <c r="L8859" s="16"/>
      <c r="M8859" t="s">
        <v>583</v>
      </c>
      <c r="P8859" t="s">
        <v>243</v>
      </c>
      <c r="Q8859">
        <v>-2.1</v>
      </c>
      <c r="V8859">
        <v>1</v>
      </c>
      <c r="W8859" t="s">
        <v>1371</v>
      </c>
      <c r="X8859" t="s">
        <v>1429</v>
      </c>
    </row>
    <row r="8860" spans="1:24" x14ac:dyDescent="0.3">
      <c r="A8860">
        <v>11494</v>
      </c>
      <c r="B8860" s="15" t="s">
        <v>830</v>
      </c>
      <c r="C8860" t="str">
        <f>_xlfn.XLOOKUP($B8860, STANDARDS!$A:$A, STANDARDS!$B:$B,,0,2)</f>
        <v>Turkut</v>
      </c>
      <c r="D8860" t="s">
        <v>1057</v>
      </c>
      <c r="E8860" t="s">
        <v>1214</v>
      </c>
      <c r="J8860" s="13">
        <v>550</v>
      </c>
      <c r="K8860" s="13">
        <v>20</v>
      </c>
      <c r="L8860" s="16"/>
      <c r="M8860" t="s">
        <v>583</v>
      </c>
      <c r="P8860" t="s">
        <v>243</v>
      </c>
      <c r="Q8860">
        <v>-1</v>
      </c>
      <c r="V8860">
        <v>1</v>
      </c>
      <c r="W8860" t="s">
        <v>1371</v>
      </c>
      <c r="X8860" t="s">
        <v>1429</v>
      </c>
    </row>
    <row r="8861" spans="1:24" x14ac:dyDescent="0.3">
      <c r="A8861">
        <v>11495</v>
      </c>
      <c r="B8861" s="15" t="s">
        <v>900</v>
      </c>
      <c r="C8861" t="str">
        <f>_xlfn.XLOOKUP($B8861, STANDARDS!$A:$A, STANDARDS!$B:$B,,0,2)</f>
        <v>Kharayutekh Fm</v>
      </c>
      <c r="D8861" t="s">
        <v>1057</v>
      </c>
      <c r="E8861" t="s">
        <v>1212</v>
      </c>
      <c r="J8861" s="13">
        <v>550</v>
      </c>
      <c r="K8861" s="13">
        <v>20</v>
      </c>
      <c r="L8861" s="16"/>
      <c r="M8861" t="s">
        <v>583</v>
      </c>
      <c r="P8861" t="s">
        <v>243</v>
      </c>
      <c r="Q8861">
        <v>-1</v>
      </c>
      <c r="V8861">
        <v>1</v>
      </c>
      <c r="W8861" t="s">
        <v>1371</v>
      </c>
      <c r="X8861" t="s">
        <v>1429</v>
      </c>
    </row>
    <row r="8862" spans="1:24" x14ac:dyDescent="0.3">
      <c r="A8862">
        <v>11496</v>
      </c>
      <c r="B8862" s="15" t="s">
        <v>830</v>
      </c>
      <c r="C8862" t="str">
        <f>_xlfn.XLOOKUP($B8862, STANDARDS!$A:$A, STANDARDS!$B:$B,,0,2)</f>
        <v>Turkut</v>
      </c>
      <c r="D8862" t="s">
        <v>1057</v>
      </c>
      <c r="E8862" t="s">
        <v>1214</v>
      </c>
      <c r="J8862" s="13">
        <v>550</v>
      </c>
      <c r="K8862" s="13">
        <v>20</v>
      </c>
      <c r="L8862" s="16"/>
      <c r="M8862" t="s">
        <v>583</v>
      </c>
      <c r="P8862" t="s">
        <v>243</v>
      </c>
      <c r="Q8862">
        <v>-0.8</v>
      </c>
      <c r="V8862">
        <v>1</v>
      </c>
      <c r="W8862" t="s">
        <v>1371</v>
      </c>
      <c r="X8862" t="s">
        <v>1429</v>
      </c>
    </row>
    <row r="8863" spans="1:24" x14ac:dyDescent="0.3">
      <c r="A8863">
        <v>11497</v>
      </c>
      <c r="B8863" s="15" t="s">
        <v>830</v>
      </c>
      <c r="C8863" t="str">
        <f>_xlfn.XLOOKUP($B8863, STANDARDS!$A:$A, STANDARDS!$B:$B,,0,2)</f>
        <v>Turkut</v>
      </c>
      <c r="D8863" t="s">
        <v>1057</v>
      </c>
      <c r="E8863" t="s">
        <v>1214</v>
      </c>
      <c r="J8863" s="13">
        <v>550</v>
      </c>
      <c r="K8863" s="13">
        <v>20</v>
      </c>
      <c r="L8863" s="16"/>
      <c r="M8863" t="s">
        <v>583</v>
      </c>
      <c r="P8863" t="s">
        <v>243</v>
      </c>
      <c r="Q8863">
        <v>-1.5</v>
      </c>
      <c r="V8863">
        <v>1</v>
      </c>
      <c r="W8863" t="s">
        <v>1371</v>
      </c>
      <c r="X8863" t="s">
        <v>1429</v>
      </c>
    </row>
    <row r="8864" spans="1:24" x14ac:dyDescent="0.3">
      <c r="A8864">
        <v>11498</v>
      </c>
      <c r="B8864" s="15" t="s">
        <v>830</v>
      </c>
      <c r="C8864" t="str">
        <f>_xlfn.XLOOKUP($B8864, STANDARDS!$A:$A, STANDARDS!$B:$B,,0,2)</f>
        <v>Turkut</v>
      </c>
      <c r="D8864" t="s">
        <v>1057</v>
      </c>
      <c r="E8864" t="s">
        <v>1214</v>
      </c>
      <c r="J8864" s="13">
        <v>550</v>
      </c>
      <c r="K8864" s="13">
        <v>20</v>
      </c>
      <c r="L8864" s="16"/>
      <c r="M8864" t="s">
        <v>583</v>
      </c>
      <c r="P8864" t="s">
        <v>243</v>
      </c>
      <c r="Q8864">
        <v>-1.4</v>
      </c>
      <c r="V8864">
        <v>1</v>
      </c>
      <c r="W8864" t="s">
        <v>1371</v>
      </c>
      <c r="X8864" t="s">
        <v>1429</v>
      </c>
    </row>
    <row r="8865" spans="1:24" x14ac:dyDescent="0.3">
      <c r="A8865">
        <v>11499</v>
      </c>
      <c r="B8865" s="15" t="s">
        <v>830</v>
      </c>
      <c r="C8865" t="str">
        <f>_xlfn.XLOOKUP($B8865, STANDARDS!$A:$A, STANDARDS!$B:$B,,0,2)</f>
        <v>Turkut</v>
      </c>
      <c r="D8865" t="s">
        <v>1057</v>
      </c>
      <c r="E8865" t="s">
        <v>1214</v>
      </c>
      <c r="J8865" s="13">
        <v>550</v>
      </c>
      <c r="K8865" s="13">
        <v>20</v>
      </c>
      <c r="L8865" s="16"/>
      <c r="M8865" t="s">
        <v>583</v>
      </c>
      <c r="P8865" t="s">
        <v>243</v>
      </c>
      <c r="Q8865">
        <v>-0.4</v>
      </c>
      <c r="V8865">
        <v>1</v>
      </c>
      <c r="W8865" t="s">
        <v>1371</v>
      </c>
      <c r="X8865" t="s">
        <v>1429</v>
      </c>
    </row>
    <row r="8866" spans="1:24" x14ac:dyDescent="0.3">
      <c r="A8866">
        <v>11500</v>
      </c>
      <c r="B8866" s="15" t="s">
        <v>900</v>
      </c>
      <c r="C8866" t="str">
        <f>_xlfn.XLOOKUP($B8866, STANDARDS!$A:$A, STANDARDS!$B:$B,,0,2)</f>
        <v>Kharayutekh Fm</v>
      </c>
      <c r="D8866" t="s">
        <v>1057</v>
      </c>
      <c r="E8866" t="s">
        <v>1216</v>
      </c>
      <c r="J8866" s="13">
        <v>550</v>
      </c>
      <c r="K8866" s="13">
        <v>20</v>
      </c>
      <c r="L8866" s="16"/>
      <c r="M8866" t="s">
        <v>583</v>
      </c>
      <c r="P8866" t="s">
        <v>243</v>
      </c>
      <c r="Q8866">
        <v>2.2999999999999998</v>
      </c>
      <c r="V8866">
        <v>1</v>
      </c>
      <c r="W8866" t="s">
        <v>1371</v>
      </c>
      <c r="X8866" t="s">
        <v>1429</v>
      </c>
    </row>
    <row r="8867" spans="1:24" x14ac:dyDescent="0.3">
      <c r="A8867">
        <v>11501</v>
      </c>
      <c r="B8867" s="15" t="s">
        <v>830</v>
      </c>
      <c r="C8867" t="str">
        <f>_xlfn.XLOOKUP($B8867, STANDARDS!$A:$A, STANDARDS!$B:$B,,0,2)</f>
        <v>Turkut</v>
      </c>
      <c r="D8867" t="s">
        <v>1057</v>
      </c>
      <c r="E8867" t="s">
        <v>1214</v>
      </c>
      <c r="J8867" s="13">
        <v>550</v>
      </c>
      <c r="K8867" s="13">
        <v>20</v>
      </c>
      <c r="L8867" s="16"/>
      <c r="M8867" t="s">
        <v>583</v>
      </c>
      <c r="P8867" t="s">
        <v>243</v>
      </c>
      <c r="Q8867">
        <v>-0.9</v>
      </c>
      <c r="V8867">
        <v>1</v>
      </c>
      <c r="W8867" t="s">
        <v>1371</v>
      </c>
      <c r="X8867" t="s">
        <v>1429</v>
      </c>
    </row>
    <row r="8868" spans="1:24" x14ac:dyDescent="0.3">
      <c r="A8868">
        <v>11502</v>
      </c>
      <c r="B8868" s="15" t="s">
        <v>900</v>
      </c>
      <c r="C8868" t="str">
        <f>_xlfn.XLOOKUP($B8868, STANDARDS!$A:$A, STANDARDS!$B:$B,,0,2)</f>
        <v>Kharayutekh Fm</v>
      </c>
      <c r="D8868" t="s">
        <v>1057</v>
      </c>
      <c r="E8868" t="s">
        <v>1216</v>
      </c>
      <c r="J8868" s="13">
        <v>550</v>
      </c>
      <c r="K8868" s="13">
        <v>20</v>
      </c>
      <c r="L8868" s="16"/>
      <c r="M8868" t="s">
        <v>583</v>
      </c>
      <c r="P8868" t="s">
        <v>243</v>
      </c>
      <c r="Q8868">
        <v>1.9</v>
      </c>
      <c r="V8868">
        <v>1</v>
      </c>
      <c r="W8868" t="s">
        <v>1371</v>
      </c>
      <c r="X8868" t="s">
        <v>1429</v>
      </c>
    </row>
    <row r="8869" spans="1:24" x14ac:dyDescent="0.3">
      <c r="A8869">
        <v>11503</v>
      </c>
      <c r="B8869" s="15" t="s">
        <v>830</v>
      </c>
      <c r="C8869" t="str">
        <f>_xlfn.XLOOKUP($B8869, STANDARDS!$A:$A, STANDARDS!$B:$B,,0,2)</f>
        <v>Turkut</v>
      </c>
      <c r="D8869" t="s">
        <v>1057</v>
      </c>
      <c r="E8869" t="s">
        <v>1215</v>
      </c>
      <c r="J8869" s="13">
        <v>550</v>
      </c>
      <c r="K8869" s="13">
        <v>20</v>
      </c>
      <c r="L8869" s="16"/>
      <c r="M8869" t="s">
        <v>583</v>
      </c>
      <c r="P8869" t="s">
        <v>243</v>
      </c>
      <c r="Q8869">
        <v>-2.6</v>
      </c>
      <c r="V8869">
        <v>1</v>
      </c>
      <c r="W8869" t="s">
        <v>1371</v>
      </c>
      <c r="X8869" t="s">
        <v>1429</v>
      </c>
    </row>
    <row r="8870" spans="1:24" x14ac:dyDescent="0.3">
      <c r="A8870">
        <v>11504</v>
      </c>
      <c r="B8870" s="15" t="s">
        <v>830</v>
      </c>
      <c r="C8870" t="str">
        <f>_xlfn.XLOOKUP($B8870, STANDARDS!$A:$A, STANDARDS!$B:$B,,0,2)</f>
        <v>Turkut</v>
      </c>
      <c r="D8870" t="s">
        <v>1057</v>
      </c>
      <c r="E8870" t="s">
        <v>1214</v>
      </c>
      <c r="J8870" s="13">
        <v>550</v>
      </c>
      <c r="K8870" s="13">
        <v>20</v>
      </c>
      <c r="L8870" s="16"/>
      <c r="M8870" t="s">
        <v>583</v>
      </c>
      <c r="P8870" t="s">
        <v>243</v>
      </c>
      <c r="Q8870">
        <v>-1.1000000000000001</v>
      </c>
      <c r="V8870">
        <v>1</v>
      </c>
      <c r="W8870" t="s">
        <v>1371</v>
      </c>
      <c r="X8870" t="s">
        <v>1429</v>
      </c>
    </row>
    <row r="8871" spans="1:24" x14ac:dyDescent="0.3">
      <c r="A8871">
        <v>11505</v>
      </c>
      <c r="B8871" s="15" t="s">
        <v>830</v>
      </c>
      <c r="C8871" t="str">
        <f>_xlfn.XLOOKUP($B8871, STANDARDS!$A:$A, STANDARDS!$B:$B,,0,2)</f>
        <v>Turkut</v>
      </c>
      <c r="D8871" t="s">
        <v>1057</v>
      </c>
      <c r="E8871" t="s">
        <v>1214</v>
      </c>
      <c r="J8871" s="13">
        <v>550</v>
      </c>
      <c r="K8871" s="13">
        <v>20</v>
      </c>
      <c r="L8871" s="16"/>
      <c r="M8871" t="s">
        <v>583</v>
      </c>
      <c r="P8871" t="s">
        <v>243</v>
      </c>
      <c r="Q8871">
        <v>1.1000000000000001</v>
      </c>
      <c r="V8871">
        <v>1</v>
      </c>
      <c r="W8871" t="s">
        <v>1371</v>
      </c>
      <c r="X8871" t="s">
        <v>1429</v>
      </c>
    </row>
    <row r="8872" spans="1:24" x14ac:dyDescent="0.3">
      <c r="A8872">
        <v>11506</v>
      </c>
      <c r="B8872" s="15" t="s">
        <v>900</v>
      </c>
      <c r="C8872" t="str">
        <f>_xlfn.XLOOKUP($B8872, STANDARDS!$A:$A, STANDARDS!$B:$B,,0,2)</f>
        <v>Kharayutekh Fm</v>
      </c>
      <c r="D8872" t="s">
        <v>1057</v>
      </c>
      <c r="E8872" t="s">
        <v>1212</v>
      </c>
      <c r="J8872" s="13">
        <v>550</v>
      </c>
      <c r="K8872" s="13">
        <v>20</v>
      </c>
      <c r="L8872" s="16"/>
      <c r="M8872" t="s">
        <v>583</v>
      </c>
      <c r="P8872" t="s">
        <v>243</v>
      </c>
      <c r="Q8872">
        <v>-0.4</v>
      </c>
      <c r="V8872">
        <v>1</v>
      </c>
      <c r="W8872" t="s">
        <v>1371</v>
      </c>
      <c r="X8872" t="s">
        <v>1429</v>
      </c>
    </row>
    <row r="8873" spans="1:24" x14ac:dyDescent="0.3">
      <c r="A8873">
        <v>11507</v>
      </c>
      <c r="B8873" s="15" t="s">
        <v>900</v>
      </c>
      <c r="C8873" t="str">
        <f>_xlfn.XLOOKUP($B8873, STANDARDS!$A:$A, STANDARDS!$B:$B,,0,2)</f>
        <v>Kharayutekh Fm</v>
      </c>
      <c r="D8873" t="s">
        <v>1057</v>
      </c>
      <c r="E8873" t="s">
        <v>1212</v>
      </c>
      <c r="J8873" s="13">
        <v>550</v>
      </c>
      <c r="K8873" s="13">
        <v>20</v>
      </c>
      <c r="L8873" s="16"/>
      <c r="M8873" t="s">
        <v>583</v>
      </c>
      <c r="P8873" t="s">
        <v>243</v>
      </c>
      <c r="Q8873">
        <v>0.2</v>
      </c>
      <c r="V8873">
        <v>1</v>
      </c>
      <c r="W8873" t="s">
        <v>1371</v>
      </c>
      <c r="X8873" t="s">
        <v>1429</v>
      </c>
    </row>
    <row r="8874" spans="1:24" x14ac:dyDescent="0.3">
      <c r="A8874">
        <v>11508</v>
      </c>
      <c r="B8874" s="15" t="s">
        <v>900</v>
      </c>
      <c r="C8874" t="str">
        <f>_xlfn.XLOOKUP($B8874, STANDARDS!$A:$A, STANDARDS!$B:$B,,0,2)</f>
        <v>Kharayutekh Fm</v>
      </c>
      <c r="D8874" t="s">
        <v>1057</v>
      </c>
      <c r="E8874" t="s">
        <v>1212</v>
      </c>
      <c r="J8874" s="13">
        <v>550</v>
      </c>
      <c r="K8874" s="13">
        <v>20</v>
      </c>
      <c r="L8874" s="16"/>
      <c r="M8874" t="s">
        <v>583</v>
      </c>
      <c r="P8874" t="s">
        <v>243</v>
      </c>
      <c r="Q8874">
        <v>-0.6</v>
      </c>
      <c r="V8874">
        <v>1</v>
      </c>
      <c r="W8874" t="s">
        <v>1371</v>
      </c>
      <c r="X8874" t="s">
        <v>1429</v>
      </c>
    </row>
    <row r="8875" spans="1:24" x14ac:dyDescent="0.3">
      <c r="A8875">
        <v>11509</v>
      </c>
      <c r="B8875" s="15" t="s">
        <v>900</v>
      </c>
      <c r="C8875" t="str">
        <f>_xlfn.XLOOKUP($B8875, STANDARDS!$A:$A, STANDARDS!$B:$B,,0,2)</f>
        <v>Kharayutekh Fm</v>
      </c>
      <c r="D8875" t="s">
        <v>1057</v>
      </c>
      <c r="E8875" t="s">
        <v>1212</v>
      </c>
      <c r="J8875" s="13">
        <v>550</v>
      </c>
      <c r="K8875" s="13">
        <v>20</v>
      </c>
      <c r="L8875" s="16"/>
      <c r="M8875" t="s">
        <v>583</v>
      </c>
      <c r="P8875" t="s">
        <v>243</v>
      </c>
      <c r="Q8875">
        <v>0.4</v>
      </c>
      <c r="V8875">
        <v>1</v>
      </c>
      <c r="W8875" t="s">
        <v>1371</v>
      </c>
      <c r="X8875" t="s">
        <v>1429</v>
      </c>
    </row>
    <row r="8876" spans="1:24" x14ac:dyDescent="0.3">
      <c r="A8876">
        <v>11510</v>
      </c>
      <c r="B8876" s="15" t="s">
        <v>900</v>
      </c>
      <c r="C8876" t="str">
        <f>_xlfn.XLOOKUP($B8876, STANDARDS!$A:$A, STANDARDS!$B:$B,,0,2)</f>
        <v>Kharayutekh Fm</v>
      </c>
      <c r="D8876" t="s">
        <v>1057</v>
      </c>
      <c r="E8876" t="s">
        <v>1212</v>
      </c>
      <c r="J8876" s="13">
        <v>550</v>
      </c>
      <c r="K8876" s="13">
        <v>20</v>
      </c>
      <c r="L8876" s="16"/>
      <c r="M8876" t="s">
        <v>583</v>
      </c>
      <c r="P8876" t="s">
        <v>243</v>
      </c>
      <c r="Q8876">
        <v>0.1</v>
      </c>
      <c r="V8876">
        <v>1</v>
      </c>
      <c r="W8876" t="s">
        <v>1371</v>
      </c>
      <c r="X8876" t="s">
        <v>1429</v>
      </c>
    </row>
    <row r="8877" spans="1:24" x14ac:dyDescent="0.3">
      <c r="A8877">
        <v>11511</v>
      </c>
      <c r="B8877" s="15" t="s">
        <v>900</v>
      </c>
      <c r="C8877" t="str">
        <f>_xlfn.XLOOKUP($B8877, STANDARDS!$A:$A, STANDARDS!$B:$B,,0,2)</f>
        <v>Kharayutekh Fm</v>
      </c>
      <c r="D8877" t="s">
        <v>1057</v>
      </c>
      <c r="E8877" t="s">
        <v>1212</v>
      </c>
      <c r="J8877" s="13">
        <v>550</v>
      </c>
      <c r="K8877" s="13">
        <v>20</v>
      </c>
      <c r="L8877" s="16"/>
      <c r="M8877" t="s">
        <v>583</v>
      </c>
      <c r="P8877" t="s">
        <v>243</v>
      </c>
      <c r="Q8877">
        <v>-0.7</v>
      </c>
      <c r="V8877">
        <v>1</v>
      </c>
      <c r="W8877" t="s">
        <v>1371</v>
      </c>
      <c r="X8877" t="s">
        <v>1429</v>
      </c>
    </row>
    <row r="8878" spans="1:24" x14ac:dyDescent="0.3">
      <c r="A8878">
        <v>11512</v>
      </c>
      <c r="B8878" s="15" t="s">
        <v>900</v>
      </c>
      <c r="C8878" t="str">
        <f>_xlfn.XLOOKUP($B8878, STANDARDS!$A:$A, STANDARDS!$B:$B,,0,2)</f>
        <v>Kharayutekh Fm</v>
      </c>
      <c r="D8878" t="s">
        <v>1057</v>
      </c>
      <c r="E8878" t="s">
        <v>1212</v>
      </c>
      <c r="J8878" s="13">
        <v>550</v>
      </c>
      <c r="K8878" s="13">
        <v>20</v>
      </c>
      <c r="L8878" s="16"/>
      <c r="M8878" t="s">
        <v>583</v>
      </c>
      <c r="P8878" t="s">
        <v>243</v>
      </c>
      <c r="Q8878">
        <v>-0.4</v>
      </c>
      <c r="V8878">
        <v>1</v>
      </c>
      <c r="W8878" t="s">
        <v>1371</v>
      </c>
      <c r="X8878" t="s">
        <v>1429</v>
      </c>
    </row>
    <row r="8879" spans="1:24" x14ac:dyDescent="0.3">
      <c r="A8879">
        <v>11513</v>
      </c>
      <c r="B8879" s="15" t="s">
        <v>900</v>
      </c>
      <c r="C8879" t="str">
        <f>_xlfn.XLOOKUP($B8879, STANDARDS!$A:$A, STANDARDS!$B:$B,,0,2)</f>
        <v>Kharayutekh Fm</v>
      </c>
      <c r="D8879" t="s">
        <v>1057</v>
      </c>
      <c r="E8879" t="s">
        <v>1212</v>
      </c>
      <c r="J8879" s="13">
        <v>550</v>
      </c>
      <c r="K8879" s="13">
        <v>20</v>
      </c>
      <c r="L8879" s="16"/>
      <c r="M8879" t="s">
        <v>583</v>
      </c>
      <c r="P8879" t="s">
        <v>243</v>
      </c>
      <c r="Q8879">
        <v>1.4</v>
      </c>
      <c r="V8879">
        <v>1</v>
      </c>
      <c r="W8879" t="s">
        <v>1371</v>
      </c>
      <c r="X8879" t="s">
        <v>1429</v>
      </c>
    </row>
    <row r="8880" spans="1:24" x14ac:dyDescent="0.3">
      <c r="A8880">
        <v>11514</v>
      </c>
      <c r="B8880" s="15" t="s">
        <v>900</v>
      </c>
      <c r="C8880" t="str">
        <f>_xlfn.XLOOKUP($B8880, STANDARDS!$A:$A, STANDARDS!$B:$B,,0,2)</f>
        <v>Kharayutekh Fm</v>
      </c>
      <c r="D8880" t="s">
        <v>1057</v>
      </c>
      <c r="E8880" t="s">
        <v>1212</v>
      </c>
      <c r="J8880" s="13">
        <v>550</v>
      </c>
      <c r="K8880" s="13">
        <v>20</v>
      </c>
      <c r="L8880" s="16"/>
      <c r="M8880" t="s">
        <v>583</v>
      </c>
      <c r="P8880" t="s">
        <v>243</v>
      </c>
      <c r="Q8880">
        <v>-0.5</v>
      </c>
      <c r="V8880">
        <v>1</v>
      </c>
      <c r="W8880" t="s">
        <v>1371</v>
      </c>
      <c r="X8880" t="s">
        <v>1429</v>
      </c>
    </row>
    <row r="8881" spans="1:24" x14ac:dyDescent="0.3">
      <c r="A8881">
        <v>11547</v>
      </c>
      <c r="B8881" s="15" t="s">
        <v>901</v>
      </c>
      <c r="C8881" t="str">
        <f>_xlfn.XLOOKUP($B8881, STANDARDS!$A:$A, STANDARDS!$B:$B,,0,2)</f>
        <v>Pedro Leopoldo Mbr, Sete Lagoas Fm, Bambui Gp</v>
      </c>
      <c r="D8881" t="s">
        <v>1053</v>
      </c>
      <c r="E8881" t="s">
        <v>1217</v>
      </c>
      <c r="J8881" s="13">
        <v>700</v>
      </c>
      <c r="K8881" s="13">
        <v>110</v>
      </c>
      <c r="L8881" s="16"/>
      <c r="M8881" t="s">
        <v>1335</v>
      </c>
      <c r="P8881" t="s">
        <v>243</v>
      </c>
      <c r="Q8881">
        <v>-7.89</v>
      </c>
      <c r="V8881">
        <v>1</v>
      </c>
      <c r="W8881" t="s">
        <v>1371</v>
      </c>
      <c r="X8881" t="s">
        <v>1430</v>
      </c>
    </row>
    <row r="8882" spans="1:24" x14ac:dyDescent="0.3">
      <c r="A8882">
        <v>11548</v>
      </c>
      <c r="B8882" s="15" t="s">
        <v>901</v>
      </c>
      <c r="C8882" t="str">
        <f>_xlfn.XLOOKUP($B8882, STANDARDS!$A:$A, STANDARDS!$B:$B,,0,2)</f>
        <v>Pedro Leopoldo Mbr, Sete Lagoas Fm, Bambui Gp</v>
      </c>
      <c r="D8882" t="s">
        <v>1053</v>
      </c>
      <c r="E8882" t="s">
        <v>1217</v>
      </c>
      <c r="J8882" s="13">
        <v>700</v>
      </c>
      <c r="K8882" s="13">
        <v>110</v>
      </c>
      <c r="L8882" s="16"/>
      <c r="M8882" t="s">
        <v>1335</v>
      </c>
      <c r="P8882" t="s">
        <v>243</v>
      </c>
      <c r="Q8882">
        <v>-7.62</v>
      </c>
      <c r="V8882">
        <v>1</v>
      </c>
      <c r="W8882" t="s">
        <v>1371</v>
      </c>
      <c r="X8882" t="s">
        <v>1430</v>
      </c>
    </row>
    <row r="8883" spans="1:24" x14ac:dyDescent="0.3">
      <c r="A8883">
        <v>11549</v>
      </c>
      <c r="B8883" s="15" t="s">
        <v>901</v>
      </c>
      <c r="C8883" t="str">
        <f>_xlfn.XLOOKUP($B8883, STANDARDS!$A:$A, STANDARDS!$B:$B,,0,2)</f>
        <v>Pedro Leopoldo Mbr, Sete Lagoas Fm, Bambui Gp</v>
      </c>
      <c r="D8883" t="s">
        <v>1053</v>
      </c>
      <c r="E8883" t="s">
        <v>1217</v>
      </c>
      <c r="J8883" s="13">
        <v>700</v>
      </c>
      <c r="K8883" s="13">
        <v>110</v>
      </c>
      <c r="L8883" s="16"/>
      <c r="M8883" t="s">
        <v>1335</v>
      </c>
      <c r="P8883" t="s">
        <v>243</v>
      </c>
      <c r="Q8883">
        <v>-7.64</v>
      </c>
      <c r="V8883">
        <v>1</v>
      </c>
      <c r="W8883" t="s">
        <v>1371</v>
      </c>
      <c r="X8883" t="s">
        <v>1430</v>
      </c>
    </row>
    <row r="8884" spans="1:24" x14ac:dyDescent="0.3">
      <c r="A8884">
        <v>11550</v>
      </c>
      <c r="B8884" s="15" t="s">
        <v>901</v>
      </c>
      <c r="C8884" t="str">
        <f>_xlfn.XLOOKUP($B8884, STANDARDS!$A:$A, STANDARDS!$B:$B,,0,2)</f>
        <v>Pedro Leopoldo Mbr, Sete Lagoas Fm, Bambui Gp</v>
      </c>
      <c r="D8884" t="s">
        <v>1053</v>
      </c>
      <c r="E8884" t="s">
        <v>1217</v>
      </c>
      <c r="J8884" s="13">
        <v>700</v>
      </c>
      <c r="K8884" s="13">
        <v>110</v>
      </c>
      <c r="L8884" s="16"/>
      <c r="M8884" t="s">
        <v>1335</v>
      </c>
      <c r="P8884" t="s">
        <v>243</v>
      </c>
      <c r="Q8884">
        <v>-8</v>
      </c>
      <c r="V8884">
        <v>1</v>
      </c>
      <c r="W8884" t="s">
        <v>1371</v>
      </c>
      <c r="X8884" t="s">
        <v>1430</v>
      </c>
    </row>
    <row r="8885" spans="1:24" x14ac:dyDescent="0.3">
      <c r="A8885">
        <v>11551</v>
      </c>
      <c r="B8885" s="15" t="s">
        <v>901</v>
      </c>
      <c r="C8885" t="str">
        <f>_xlfn.XLOOKUP($B8885, STANDARDS!$A:$A, STANDARDS!$B:$B,,0,2)</f>
        <v>Pedro Leopoldo Mbr, Sete Lagoas Fm, Bambui Gp</v>
      </c>
      <c r="D8885" t="s">
        <v>1053</v>
      </c>
      <c r="E8885" t="s">
        <v>1217</v>
      </c>
      <c r="J8885" s="13">
        <v>700</v>
      </c>
      <c r="K8885" s="13">
        <v>110</v>
      </c>
      <c r="L8885" s="16"/>
      <c r="M8885" t="s">
        <v>1335</v>
      </c>
      <c r="P8885" t="s">
        <v>243</v>
      </c>
      <c r="Q8885">
        <v>-7.65</v>
      </c>
      <c r="V8885">
        <v>1</v>
      </c>
      <c r="W8885" t="s">
        <v>1371</v>
      </c>
      <c r="X8885" t="s">
        <v>1430</v>
      </c>
    </row>
    <row r="8886" spans="1:24" x14ac:dyDescent="0.3">
      <c r="A8886">
        <v>11552</v>
      </c>
      <c r="B8886" s="15" t="s">
        <v>901</v>
      </c>
      <c r="C8886" t="str">
        <f>_xlfn.XLOOKUP($B8886, STANDARDS!$A:$A, STANDARDS!$B:$B,,0,2)</f>
        <v>Pedro Leopoldo Mbr, Sete Lagoas Fm, Bambui Gp</v>
      </c>
      <c r="D8886" t="s">
        <v>1053</v>
      </c>
      <c r="E8886" t="s">
        <v>1217</v>
      </c>
      <c r="J8886" s="13">
        <v>700</v>
      </c>
      <c r="K8886" s="13">
        <v>110</v>
      </c>
      <c r="L8886" s="16"/>
      <c r="M8886" t="s">
        <v>1335</v>
      </c>
      <c r="P8886" t="s">
        <v>243</v>
      </c>
      <c r="Q8886">
        <v>-7.66</v>
      </c>
      <c r="V8886">
        <v>1</v>
      </c>
      <c r="W8886" t="s">
        <v>1371</v>
      </c>
      <c r="X8886" t="s">
        <v>1430</v>
      </c>
    </row>
    <row r="8887" spans="1:24" x14ac:dyDescent="0.3">
      <c r="A8887">
        <v>11553</v>
      </c>
      <c r="B8887" s="15" t="s">
        <v>901</v>
      </c>
      <c r="C8887" t="str">
        <f>_xlfn.XLOOKUP($B8887, STANDARDS!$A:$A, STANDARDS!$B:$B,,0,2)</f>
        <v>Pedro Leopoldo Mbr, Sete Lagoas Fm, Bambui Gp</v>
      </c>
      <c r="D8887" t="s">
        <v>1053</v>
      </c>
      <c r="E8887" t="s">
        <v>1217</v>
      </c>
      <c r="J8887" s="13">
        <v>700</v>
      </c>
      <c r="K8887" s="13">
        <v>110</v>
      </c>
      <c r="L8887" s="16"/>
      <c r="M8887" t="s">
        <v>1335</v>
      </c>
      <c r="P8887" t="s">
        <v>243</v>
      </c>
      <c r="Q8887">
        <v>-7.79</v>
      </c>
      <c r="V8887">
        <v>1</v>
      </c>
      <c r="W8887" t="s">
        <v>1371</v>
      </c>
      <c r="X8887" t="s">
        <v>1430</v>
      </c>
    </row>
    <row r="8888" spans="1:24" x14ac:dyDescent="0.3">
      <c r="A8888">
        <v>11554</v>
      </c>
      <c r="B8888" s="15" t="s">
        <v>901</v>
      </c>
      <c r="C8888" t="str">
        <f>_xlfn.XLOOKUP($B8888, STANDARDS!$A:$A, STANDARDS!$B:$B,,0,2)</f>
        <v>Pedro Leopoldo Mbr, Sete Lagoas Fm, Bambui Gp</v>
      </c>
      <c r="D8888" t="s">
        <v>1053</v>
      </c>
      <c r="E8888" t="s">
        <v>1217</v>
      </c>
      <c r="J8888" s="13">
        <v>700</v>
      </c>
      <c r="K8888" s="13">
        <v>110</v>
      </c>
      <c r="L8888" s="16"/>
      <c r="M8888" t="s">
        <v>1335</v>
      </c>
      <c r="P8888" t="s">
        <v>243</v>
      </c>
      <c r="Q8888">
        <v>-7.98</v>
      </c>
      <c r="V8888">
        <v>1</v>
      </c>
      <c r="W8888" t="s">
        <v>1371</v>
      </c>
      <c r="X8888" t="s">
        <v>1430</v>
      </c>
    </row>
    <row r="8889" spans="1:24" x14ac:dyDescent="0.3">
      <c r="A8889">
        <v>11555</v>
      </c>
      <c r="B8889" s="15" t="s">
        <v>901</v>
      </c>
      <c r="C8889" t="str">
        <f>_xlfn.XLOOKUP($B8889, STANDARDS!$A:$A, STANDARDS!$B:$B,,0,2)</f>
        <v>Pedro Leopoldo Mbr, Sete Lagoas Fm, Bambui Gp</v>
      </c>
      <c r="D8889" t="s">
        <v>1053</v>
      </c>
      <c r="E8889" t="s">
        <v>1217</v>
      </c>
      <c r="J8889" s="13">
        <v>700</v>
      </c>
      <c r="K8889" s="13">
        <v>110</v>
      </c>
      <c r="L8889" s="16"/>
      <c r="M8889" t="s">
        <v>1335</v>
      </c>
      <c r="P8889" t="s">
        <v>243</v>
      </c>
      <c r="Q8889">
        <v>-7.58</v>
      </c>
      <c r="V8889">
        <v>1</v>
      </c>
      <c r="W8889" t="s">
        <v>1371</v>
      </c>
      <c r="X8889" t="s">
        <v>1430</v>
      </c>
    </row>
    <row r="8890" spans="1:24" x14ac:dyDescent="0.3">
      <c r="A8890">
        <v>11556</v>
      </c>
      <c r="B8890" s="15" t="s">
        <v>901</v>
      </c>
      <c r="C8890" t="str">
        <f>_xlfn.XLOOKUP($B8890, STANDARDS!$A:$A, STANDARDS!$B:$B,,0,2)</f>
        <v>Pedro Leopoldo Mbr, Sete Lagoas Fm, Bambui Gp</v>
      </c>
      <c r="D8890" t="s">
        <v>1053</v>
      </c>
      <c r="E8890" t="s">
        <v>1217</v>
      </c>
      <c r="J8890" s="13">
        <v>700</v>
      </c>
      <c r="K8890" s="13">
        <v>110</v>
      </c>
      <c r="L8890" s="16"/>
      <c r="M8890" t="s">
        <v>1335</v>
      </c>
      <c r="P8890" t="s">
        <v>243</v>
      </c>
      <c r="Q8890">
        <v>-8.1199999999999992</v>
      </c>
      <c r="V8890">
        <v>1</v>
      </c>
      <c r="W8890" t="s">
        <v>1371</v>
      </c>
      <c r="X8890" t="s">
        <v>1430</v>
      </c>
    </row>
    <row r="8891" spans="1:24" x14ac:dyDescent="0.3">
      <c r="A8891">
        <v>11557</v>
      </c>
      <c r="B8891" s="15" t="s">
        <v>902</v>
      </c>
      <c r="C8891" t="str">
        <f>_xlfn.XLOOKUP($B8891, STANDARDS!$A:$A, STANDARDS!$B:$B,,0,2)</f>
        <v>Inzer Fm, Karatau Gp</v>
      </c>
      <c r="D8891" t="s">
        <v>1057</v>
      </c>
      <c r="E8891" t="s">
        <v>1218</v>
      </c>
      <c r="J8891" s="13">
        <v>850</v>
      </c>
      <c r="K8891" s="13"/>
      <c r="L8891" s="16"/>
      <c r="M8891" t="s">
        <v>1335</v>
      </c>
      <c r="P8891" t="s">
        <v>243</v>
      </c>
      <c r="Q8891">
        <v>0.8</v>
      </c>
      <c r="V8891">
        <v>1</v>
      </c>
      <c r="W8891" t="s">
        <v>1371</v>
      </c>
      <c r="X8891" t="s">
        <v>1431</v>
      </c>
    </row>
    <row r="8892" spans="1:24" x14ac:dyDescent="0.3">
      <c r="A8892">
        <v>11558</v>
      </c>
      <c r="B8892" s="15" t="s">
        <v>902</v>
      </c>
      <c r="C8892" t="str">
        <f>_xlfn.XLOOKUP($B8892, STANDARDS!$A:$A, STANDARDS!$B:$B,,0,2)</f>
        <v>Inzer Fm, Karatau Gp</v>
      </c>
      <c r="D8892" t="s">
        <v>1057</v>
      </c>
      <c r="E8892" t="s">
        <v>1218</v>
      </c>
      <c r="J8892" s="13">
        <v>850</v>
      </c>
      <c r="K8892" s="13"/>
      <c r="L8892" s="16"/>
      <c r="M8892" t="s">
        <v>1335</v>
      </c>
      <c r="P8892" t="s">
        <v>243</v>
      </c>
      <c r="Q8892">
        <v>0.8</v>
      </c>
      <c r="V8892">
        <v>1</v>
      </c>
      <c r="W8892" t="s">
        <v>1371</v>
      </c>
      <c r="X8892" t="s">
        <v>1431</v>
      </c>
    </row>
    <row r="8893" spans="1:24" x14ac:dyDescent="0.3">
      <c r="A8893">
        <v>11559</v>
      </c>
      <c r="B8893" s="15" t="s">
        <v>902</v>
      </c>
      <c r="C8893" t="str">
        <f>_xlfn.XLOOKUP($B8893, STANDARDS!$A:$A, STANDARDS!$B:$B,,0,2)</f>
        <v>Inzer Fm, Karatau Gp</v>
      </c>
      <c r="D8893" t="s">
        <v>1057</v>
      </c>
      <c r="E8893" t="s">
        <v>1218</v>
      </c>
      <c r="J8893" s="13">
        <v>850</v>
      </c>
      <c r="K8893" s="13"/>
      <c r="L8893" s="16"/>
      <c r="M8893" t="s">
        <v>1335</v>
      </c>
      <c r="P8893" t="s">
        <v>243</v>
      </c>
      <c r="Q8893">
        <v>0.7</v>
      </c>
      <c r="V8893">
        <v>1</v>
      </c>
      <c r="W8893" t="s">
        <v>1371</v>
      </c>
      <c r="X8893" t="s">
        <v>1431</v>
      </c>
    </row>
    <row r="8894" spans="1:24" x14ac:dyDescent="0.3">
      <c r="A8894">
        <v>11560</v>
      </c>
      <c r="B8894" s="15" t="s">
        <v>902</v>
      </c>
      <c r="C8894" t="str">
        <f>_xlfn.XLOOKUP($B8894, STANDARDS!$A:$A, STANDARDS!$B:$B,,0,2)</f>
        <v>Inzer Fm, Karatau Gp</v>
      </c>
      <c r="D8894" t="s">
        <v>1057</v>
      </c>
      <c r="E8894" t="s">
        <v>1218</v>
      </c>
      <c r="J8894" s="13">
        <v>850</v>
      </c>
      <c r="K8894" s="13"/>
      <c r="L8894" s="16"/>
      <c r="M8894" t="s">
        <v>1335</v>
      </c>
      <c r="P8894" t="s">
        <v>243</v>
      </c>
      <c r="Q8894">
        <v>0.9</v>
      </c>
      <c r="V8894">
        <v>1</v>
      </c>
      <c r="W8894" t="s">
        <v>1371</v>
      </c>
      <c r="X8894" t="s">
        <v>1431</v>
      </c>
    </row>
    <row r="8895" spans="1:24" x14ac:dyDescent="0.3">
      <c r="A8895">
        <v>11561</v>
      </c>
      <c r="B8895" s="15" t="s">
        <v>902</v>
      </c>
      <c r="C8895" t="str">
        <f>_xlfn.XLOOKUP($B8895, STANDARDS!$A:$A, STANDARDS!$B:$B,,0,2)</f>
        <v>Inzer Fm, Karatau Gp</v>
      </c>
      <c r="D8895" t="s">
        <v>1057</v>
      </c>
      <c r="E8895" t="s">
        <v>1218</v>
      </c>
      <c r="J8895" s="13">
        <v>850</v>
      </c>
      <c r="K8895" s="13"/>
      <c r="L8895" s="16"/>
      <c r="M8895" t="s">
        <v>1335</v>
      </c>
      <c r="P8895" t="s">
        <v>243</v>
      </c>
      <c r="Q8895">
        <v>0.9</v>
      </c>
      <c r="V8895">
        <v>1</v>
      </c>
      <c r="W8895" t="s">
        <v>1371</v>
      </c>
      <c r="X8895" t="s">
        <v>1431</v>
      </c>
    </row>
    <row r="8896" spans="1:24" x14ac:dyDescent="0.3">
      <c r="A8896">
        <v>11562</v>
      </c>
      <c r="B8896" s="15" t="s">
        <v>902</v>
      </c>
      <c r="C8896" t="str">
        <f>_xlfn.XLOOKUP($B8896, STANDARDS!$A:$A, STANDARDS!$B:$B,,0,2)</f>
        <v>Inzer Fm, Karatau Gp</v>
      </c>
      <c r="D8896" t="s">
        <v>1057</v>
      </c>
      <c r="E8896" t="s">
        <v>1218</v>
      </c>
      <c r="J8896" s="13">
        <v>850</v>
      </c>
      <c r="K8896" s="13"/>
      <c r="L8896" s="16"/>
      <c r="M8896" t="s">
        <v>1335</v>
      </c>
      <c r="P8896" t="s">
        <v>243</v>
      </c>
      <c r="Q8896">
        <v>1</v>
      </c>
      <c r="V8896">
        <v>1</v>
      </c>
      <c r="W8896" t="s">
        <v>1371</v>
      </c>
      <c r="X8896" t="s">
        <v>1431</v>
      </c>
    </row>
    <row r="8897" spans="1:24" x14ac:dyDescent="0.3">
      <c r="A8897">
        <v>11563</v>
      </c>
      <c r="B8897" s="15" t="s">
        <v>902</v>
      </c>
      <c r="C8897" t="str">
        <f>_xlfn.XLOOKUP($B8897, STANDARDS!$A:$A, STANDARDS!$B:$B,,0,2)</f>
        <v>Inzer Fm, Karatau Gp</v>
      </c>
      <c r="D8897" t="s">
        <v>1057</v>
      </c>
      <c r="E8897" t="s">
        <v>1218</v>
      </c>
      <c r="J8897" s="13">
        <v>850</v>
      </c>
      <c r="K8897" s="13"/>
      <c r="L8897" s="16"/>
      <c r="M8897" t="s">
        <v>1335</v>
      </c>
      <c r="P8897" t="s">
        <v>243</v>
      </c>
      <c r="Q8897">
        <v>0.9</v>
      </c>
      <c r="V8897">
        <v>1</v>
      </c>
      <c r="W8897" t="s">
        <v>1371</v>
      </c>
      <c r="X8897" t="s">
        <v>1431</v>
      </c>
    </row>
    <row r="8898" spans="1:24" x14ac:dyDescent="0.3">
      <c r="A8898">
        <v>11564</v>
      </c>
      <c r="B8898" s="15" t="s">
        <v>902</v>
      </c>
      <c r="C8898" t="str">
        <f>_xlfn.XLOOKUP($B8898, STANDARDS!$A:$A, STANDARDS!$B:$B,,0,2)</f>
        <v>Inzer Fm, Karatau Gp</v>
      </c>
      <c r="D8898" t="s">
        <v>1057</v>
      </c>
      <c r="E8898" t="s">
        <v>1218</v>
      </c>
      <c r="J8898" s="13">
        <v>850</v>
      </c>
      <c r="K8898" s="13"/>
      <c r="L8898" s="16"/>
      <c r="M8898" t="s">
        <v>1335</v>
      </c>
      <c r="P8898" t="s">
        <v>243</v>
      </c>
      <c r="Q8898">
        <v>1.2</v>
      </c>
      <c r="V8898">
        <v>1</v>
      </c>
      <c r="W8898" t="s">
        <v>1371</v>
      </c>
      <c r="X8898" t="s">
        <v>1431</v>
      </c>
    </row>
    <row r="8899" spans="1:24" x14ac:dyDescent="0.3">
      <c r="A8899">
        <v>11565</v>
      </c>
      <c r="B8899" s="15" t="s">
        <v>902</v>
      </c>
      <c r="C8899" t="str">
        <f>_xlfn.XLOOKUP($B8899, STANDARDS!$A:$A, STANDARDS!$B:$B,,0,2)</f>
        <v>Inzer Fm, Karatau Gp</v>
      </c>
      <c r="D8899" t="s">
        <v>1057</v>
      </c>
      <c r="E8899" t="s">
        <v>1218</v>
      </c>
      <c r="J8899" s="13">
        <v>850</v>
      </c>
      <c r="K8899" s="13"/>
      <c r="L8899" s="16"/>
      <c r="M8899" t="s">
        <v>1335</v>
      </c>
      <c r="P8899" t="s">
        <v>243</v>
      </c>
      <c r="Q8899">
        <v>1</v>
      </c>
      <c r="V8899">
        <v>1</v>
      </c>
      <c r="W8899" t="s">
        <v>1371</v>
      </c>
      <c r="X8899" t="s">
        <v>1431</v>
      </c>
    </row>
    <row r="8900" spans="1:24" x14ac:dyDescent="0.3">
      <c r="A8900">
        <v>11566</v>
      </c>
      <c r="B8900" s="15" t="s">
        <v>902</v>
      </c>
      <c r="C8900" t="str">
        <f>_xlfn.XLOOKUP($B8900, STANDARDS!$A:$A, STANDARDS!$B:$B,,0,2)</f>
        <v>Inzer Fm, Karatau Gp</v>
      </c>
      <c r="D8900" t="s">
        <v>1057</v>
      </c>
      <c r="E8900" t="s">
        <v>1218</v>
      </c>
      <c r="J8900" s="13">
        <v>850</v>
      </c>
      <c r="K8900" s="13"/>
      <c r="L8900" s="16"/>
      <c r="M8900" t="s">
        <v>1335</v>
      </c>
      <c r="P8900" t="s">
        <v>243</v>
      </c>
      <c r="Q8900">
        <v>1.4</v>
      </c>
      <c r="V8900">
        <v>1</v>
      </c>
      <c r="W8900" t="s">
        <v>1371</v>
      </c>
      <c r="X8900" t="s">
        <v>1431</v>
      </c>
    </row>
    <row r="8901" spans="1:24" x14ac:dyDescent="0.3">
      <c r="A8901">
        <v>11567</v>
      </c>
      <c r="B8901" s="15" t="s">
        <v>902</v>
      </c>
      <c r="C8901" t="str">
        <f>_xlfn.XLOOKUP($B8901, STANDARDS!$A:$A, STANDARDS!$B:$B,,0,2)</f>
        <v>Inzer Fm, Karatau Gp</v>
      </c>
      <c r="D8901" t="s">
        <v>1057</v>
      </c>
      <c r="E8901" t="s">
        <v>1218</v>
      </c>
      <c r="J8901" s="13">
        <v>850</v>
      </c>
      <c r="K8901" s="13"/>
      <c r="L8901" s="16"/>
      <c r="M8901" t="s">
        <v>1335</v>
      </c>
      <c r="P8901" t="s">
        <v>243</v>
      </c>
      <c r="Q8901">
        <v>2.2999999999999998</v>
      </c>
      <c r="V8901">
        <v>1</v>
      </c>
      <c r="W8901" t="s">
        <v>1371</v>
      </c>
      <c r="X8901" t="s">
        <v>1431</v>
      </c>
    </row>
    <row r="8902" spans="1:24" x14ac:dyDescent="0.3">
      <c r="A8902">
        <v>11568</v>
      </c>
      <c r="B8902" s="15" t="s">
        <v>902</v>
      </c>
      <c r="C8902" t="str">
        <f>_xlfn.XLOOKUP($B8902, STANDARDS!$A:$A, STANDARDS!$B:$B,,0,2)</f>
        <v>Inzer Fm, Karatau Gp</v>
      </c>
      <c r="D8902" t="s">
        <v>1057</v>
      </c>
      <c r="E8902" t="s">
        <v>1218</v>
      </c>
      <c r="J8902" s="13">
        <v>850</v>
      </c>
      <c r="K8902" s="13"/>
      <c r="L8902" s="16"/>
      <c r="M8902" t="s">
        <v>1342</v>
      </c>
      <c r="P8902" t="s">
        <v>243</v>
      </c>
      <c r="Q8902">
        <v>2.5</v>
      </c>
      <c r="V8902">
        <v>1</v>
      </c>
      <c r="W8902" t="s">
        <v>1371</v>
      </c>
      <c r="X8902" t="s">
        <v>1431</v>
      </c>
    </row>
    <row r="8903" spans="1:24" x14ac:dyDescent="0.3">
      <c r="A8903">
        <v>11569</v>
      </c>
      <c r="B8903" s="15" t="s">
        <v>902</v>
      </c>
      <c r="C8903" t="str">
        <f>_xlfn.XLOOKUP($B8903, STANDARDS!$A:$A, STANDARDS!$B:$B,,0,2)</f>
        <v>Inzer Fm, Karatau Gp</v>
      </c>
      <c r="D8903" t="s">
        <v>1057</v>
      </c>
      <c r="E8903" t="s">
        <v>1218</v>
      </c>
      <c r="J8903" s="13">
        <v>850</v>
      </c>
      <c r="K8903" s="13"/>
      <c r="L8903" s="16"/>
      <c r="M8903" t="s">
        <v>1335</v>
      </c>
      <c r="P8903" t="s">
        <v>243</v>
      </c>
      <c r="Q8903">
        <v>1.2</v>
      </c>
      <c r="V8903">
        <v>1</v>
      </c>
      <c r="W8903" t="s">
        <v>1371</v>
      </c>
      <c r="X8903" t="s">
        <v>1431</v>
      </c>
    </row>
    <row r="8904" spans="1:24" x14ac:dyDescent="0.3">
      <c r="A8904">
        <v>11570</v>
      </c>
      <c r="B8904" s="15" t="s">
        <v>902</v>
      </c>
      <c r="C8904" t="str">
        <f>_xlfn.XLOOKUP($B8904, STANDARDS!$A:$A, STANDARDS!$B:$B,,0,2)</f>
        <v>Inzer Fm, Karatau Gp</v>
      </c>
      <c r="D8904" t="s">
        <v>1057</v>
      </c>
      <c r="E8904" t="s">
        <v>1218</v>
      </c>
      <c r="J8904" s="13">
        <v>850</v>
      </c>
      <c r="K8904" s="13"/>
      <c r="L8904" s="16"/>
      <c r="M8904" t="s">
        <v>1335</v>
      </c>
      <c r="P8904" t="s">
        <v>243</v>
      </c>
      <c r="Q8904">
        <v>3</v>
      </c>
      <c r="V8904">
        <v>1</v>
      </c>
      <c r="W8904" t="s">
        <v>1371</v>
      </c>
      <c r="X8904" t="s">
        <v>1431</v>
      </c>
    </row>
    <row r="8905" spans="1:24" x14ac:dyDescent="0.3">
      <c r="A8905">
        <v>11571</v>
      </c>
      <c r="B8905" s="15" t="s">
        <v>903</v>
      </c>
      <c r="C8905" t="str">
        <f>_xlfn.XLOOKUP($B8905, STANDARDS!$A:$A, STANDARDS!$B:$B,,0,2)</f>
        <v>Inzer Fm, Karatau Gp</v>
      </c>
      <c r="D8905" t="s">
        <v>1057</v>
      </c>
      <c r="E8905" t="s">
        <v>1218</v>
      </c>
      <c r="J8905" s="13">
        <v>830</v>
      </c>
      <c r="K8905" s="13"/>
      <c r="L8905" s="16"/>
      <c r="M8905" t="s">
        <v>1335</v>
      </c>
      <c r="P8905" t="s">
        <v>243</v>
      </c>
      <c r="Q8905">
        <v>-1</v>
      </c>
      <c r="V8905">
        <v>1</v>
      </c>
      <c r="W8905" t="s">
        <v>1371</v>
      </c>
      <c r="X8905" t="s">
        <v>1431</v>
      </c>
    </row>
    <row r="8906" spans="1:24" x14ac:dyDescent="0.3">
      <c r="A8906">
        <v>11572</v>
      </c>
      <c r="B8906" s="15" t="s">
        <v>903</v>
      </c>
      <c r="C8906" t="str">
        <f>_xlfn.XLOOKUP($B8906, STANDARDS!$A:$A, STANDARDS!$B:$B,,0,2)</f>
        <v>Inzer Fm, Karatau Gp</v>
      </c>
      <c r="D8906" t="s">
        <v>1057</v>
      </c>
      <c r="E8906" t="s">
        <v>1218</v>
      </c>
      <c r="J8906" s="13">
        <v>830</v>
      </c>
      <c r="K8906" s="13"/>
      <c r="L8906" s="16"/>
      <c r="M8906" t="s">
        <v>1335</v>
      </c>
      <c r="P8906" t="s">
        <v>243</v>
      </c>
      <c r="Q8906">
        <v>-1</v>
      </c>
      <c r="V8906">
        <v>1</v>
      </c>
      <c r="W8906" t="s">
        <v>1371</v>
      </c>
      <c r="X8906" t="s">
        <v>1431</v>
      </c>
    </row>
    <row r="8907" spans="1:24" x14ac:dyDescent="0.3">
      <c r="A8907">
        <v>11573</v>
      </c>
      <c r="B8907" s="15" t="s">
        <v>903</v>
      </c>
      <c r="C8907" t="str">
        <f>_xlfn.XLOOKUP($B8907, STANDARDS!$A:$A, STANDARDS!$B:$B,,0,2)</f>
        <v>Inzer Fm, Karatau Gp</v>
      </c>
      <c r="D8907" t="s">
        <v>1057</v>
      </c>
      <c r="E8907" t="s">
        <v>1218</v>
      </c>
      <c r="J8907" s="13">
        <v>830</v>
      </c>
      <c r="K8907" s="13"/>
      <c r="L8907" s="16"/>
      <c r="M8907" t="s">
        <v>1335</v>
      </c>
      <c r="P8907" t="s">
        <v>243</v>
      </c>
      <c r="Q8907">
        <v>0</v>
      </c>
      <c r="V8907">
        <v>1</v>
      </c>
      <c r="W8907" t="s">
        <v>1371</v>
      </c>
      <c r="X8907" t="s">
        <v>1431</v>
      </c>
    </row>
    <row r="8908" spans="1:24" x14ac:dyDescent="0.3">
      <c r="A8908">
        <v>11574</v>
      </c>
      <c r="B8908" s="15" t="s">
        <v>903</v>
      </c>
      <c r="C8908" t="str">
        <f>_xlfn.XLOOKUP($B8908, STANDARDS!$A:$A, STANDARDS!$B:$B,,0,2)</f>
        <v>Inzer Fm, Karatau Gp</v>
      </c>
      <c r="D8908" t="s">
        <v>1057</v>
      </c>
      <c r="E8908" t="s">
        <v>1218</v>
      </c>
      <c r="J8908" s="13">
        <v>830</v>
      </c>
      <c r="K8908" s="13"/>
      <c r="L8908" s="16"/>
      <c r="M8908" t="s">
        <v>1335</v>
      </c>
      <c r="P8908" t="s">
        <v>243</v>
      </c>
      <c r="Q8908">
        <v>-0.6</v>
      </c>
      <c r="V8908">
        <v>1</v>
      </c>
      <c r="W8908" t="s">
        <v>1371</v>
      </c>
      <c r="X8908" t="s">
        <v>1431</v>
      </c>
    </row>
    <row r="8909" spans="1:24" x14ac:dyDescent="0.3">
      <c r="A8909">
        <v>11575</v>
      </c>
      <c r="B8909" s="15" t="s">
        <v>902</v>
      </c>
      <c r="C8909" t="str">
        <f>_xlfn.XLOOKUP($B8909, STANDARDS!$A:$A, STANDARDS!$B:$B,,0,2)</f>
        <v>Inzer Fm, Karatau Gp</v>
      </c>
      <c r="D8909" t="s">
        <v>1057</v>
      </c>
      <c r="E8909" t="s">
        <v>1218</v>
      </c>
      <c r="J8909" s="13">
        <v>850</v>
      </c>
      <c r="K8909" s="13"/>
      <c r="L8909" s="16"/>
      <c r="M8909" t="s">
        <v>1335</v>
      </c>
      <c r="P8909" t="s">
        <v>243</v>
      </c>
      <c r="Q8909">
        <v>2.4</v>
      </c>
      <c r="V8909">
        <v>1</v>
      </c>
      <c r="W8909" t="s">
        <v>1371</v>
      </c>
      <c r="X8909" t="s">
        <v>1431</v>
      </c>
    </row>
    <row r="8910" spans="1:24" x14ac:dyDescent="0.3">
      <c r="A8910">
        <v>11576</v>
      </c>
      <c r="B8910" s="15" t="s">
        <v>902</v>
      </c>
      <c r="C8910" t="str">
        <f>_xlfn.XLOOKUP($B8910, STANDARDS!$A:$A, STANDARDS!$B:$B,,0,2)</f>
        <v>Inzer Fm, Karatau Gp</v>
      </c>
      <c r="D8910" t="s">
        <v>1057</v>
      </c>
      <c r="E8910" t="s">
        <v>1218</v>
      </c>
      <c r="J8910" s="13">
        <v>850</v>
      </c>
      <c r="K8910" s="13"/>
      <c r="L8910" s="16"/>
      <c r="M8910" t="s">
        <v>1335</v>
      </c>
      <c r="P8910" t="s">
        <v>243</v>
      </c>
      <c r="Q8910">
        <v>2.2000000000000002</v>
      </c>
      <c r="V8910">
        <v>1</v>
      </c>
      <c r="W8910" t="s">
        <v>1371</v>
      </c>
      <c r="X8910" t="s">
        <v>1431</v>
      </c>
    </row>
    <row r="8911" spans="1:24" x14ac:dyDescent="0.3">
      <c r="A8911">
        <v>11577</v>
      </c>
      <c r="B8911" s="15" t="s">
        <v>902</v>
      </c>
      <c r="C8911" t="str">
        <f>_xlfn.XLOOKUP($B8911, STANDARDS!$A:$A, STANDARDS!$B:$B,,0,2)</f>
        <v>Inzer Fm, Karatau Gp</v>
      </c>
      <c r="D8911" t="s">
        <v>1057</v>
      </c>
      <c r="E8911" t="s">
        <v>1218</v>
      </c>
      <c r="J8911" s="13">
        <v>850</v>
      </c>
      <c r="K8911" s="13"/>
      <c r="L8911" s="16"/>
      <c r="M8911" t="s">
        <v>1335</v>
      </c>
      <c r="P8911" t="s">
        <v>243</v>
      </c>
      <c r="Q8911">
        <v>2.5</v>
      </c>
      <c r="V8911">
        <v>1</v>
      </c>
      <c r="W8911" t="s">
        <v>1371</v>
      </c>
      <c r="X8911" t="s">
        <v>1431</v>
      </c>
    </row>
    <row r="8912" spans="1:24" x14ac:dyDescent="0.3">
      <c r="A8912">
        <v>11578</v>
      </c>
      <c r="B8912" s="15" t="s">
        <v>902</v>
      </c>
      <c r="C8912" t="str">
        <f>_xlfn.XLOOKUP($B8912, STANDARDS!$A:$A, STANDARDS!$B:$B,,0,2)</f>
        <v>Inzer Fm, Karatau Gp</v>
      </c>
      <c r="D8912" t="s">
        <v>1057</v>
      </c>
      <c r="E8912" t="s">
        <v>1218</v>
      </c>
      <c r="J8912" s="13">
        <v>850</v>
      </c>
      <c r="K8912" s="13"/>
      <c r="L8912" s="16"/>
      <c r="M8912" t="s">
        <v>1335</v>
      </c>
      <c r="P8912" t="s">
        <v>243</v>
      </c>
      <c r="Q8912">
        <v>3.6</v>
      </c>
      <c r="V8912">
        <v>1</v>
      </c>
      <c r="W8912" t="s">
        <v>1371</v>
      </c>
      <c r="X8912" t="s">
        <v>1431</v>
      </c>
    </row>
    <row r="8913" spans="1:24" x14ac:dyDescent="0.3">
      <c r="A8913">
        <v>11579</v>
      </c>
      <c r="B8913" s="15" t="s">
        <v>902</v>
      </c>
      <c r="C8913" t="str">
        <f>_xlfn.XLOOKUP($B8913, STANDARDS!$A:$A, STANDARDS!$B:$B,,0,2)</f>
        <v>Inzer Fm, Karatau Gp</v>
      </c>
      <c r="D8913" t="s">
        <v>1057</v>
      </c>
      <c r="E8913" t="s">
        <v>1218</v>
      </c>
      <c r="J8913" s="13">
        <v>850</v>
      </c>
      <c r="K8913" s="13"/>
      <c r="L8913" s="16"/>
      <c r="M8913" t="s">
        <v>1335</v>
      </c>
      <c r="P8913" t="s">
        <v>243</v>
      </c>
      <c r="Q8913">
        <v>3.9</v>
      </c>
      <c r="V8913">
        <v>1</v>
      </c>
      <c r="W8913" t="s">
        <v>1371</v>
      </c>
      <c r="X8913" t="s">
        <v>1431</v>
      </c>
    </row>
    <row r="8914" spans="1:24" x14ac:dyDescent="0.3">
      <c r="A8914">
        <v>11580</v>
      </c>
      <c r="B8914" s="15" t="s">
        <v>902</v>
      </c>
      <c r="C8914" t="str">
        <f>_xlfn.XLOOKUP($B8914, STANDARDS!$A:$A, STANDARDS!$B:$B,,0,2)</f>
        <v>Inzer Fm, Karatau Gp</v>
      </c>
      <c r="D8914" t="s">
        <v>1057</v>
      </c>
      <c r="E8914" t="s">
        <v>1218</v>
      </c>
      <c r="J8914" s="13">
        <v>850</v>
      </c>
      <c r="K8914" s="13"/>
      <c r="L8914" s="16"/>
      <c r="M8914" t="s">
        <v>1335</v>
      </c>
      <c r="P8914" t="s">
        <v>243</v>
      </c>
      <c r="Q8914">
        <v>1.1000000000000001</v>
      </c>
      <c r="V8914">
        <v>1</v>
      </c>
      <c r="W8914" t="s">
        <v>1371</v>
      </c>
      <c r="X8914" t="s">
        <v>1431</v>
      </c>
    </row>
    <row r="8915" spans="1:24" x14ac:dyDescent="0.3">
      <c r="A8915">
        <v>11581</v>
      </c>
      <c r="B8915" s="15" t="s">
        <v>902</v>
      </c>
      <c r="C8915" t="str">
        <f>_xlfn.XLOOKUP($B8915, STANDARDS!$A:$A, STANDARDS!$B:$B,,0,2)</f>
        <v>Inzer Fm, Karatau Gp</v>
      </c>
      <c r="D8915" t="s">
        <v>1057</v>
      </c>
      <c r="E8915" t="s">
        <v>1218</v>
      </c>
      <c r="J8915" s="13">
        <v>850</v>
      </c>
      <c r="K8915" s="13"/>
      <c r="L8915" s="16"/>
      <c r="M8915" t="s">
        <v>1335</v>
      </c>
      <c r="P8915" t="s">
        <v>243</v>
      </c>
      <c r="Q8915">
        <v>3.1</v>
      </c>
      <c r="V8915">
        <v>1</v>
      </c>
      <c r="W8915" t="s">
        <v>1371</v>
      </c>
      <c r="X8915" t="s">
        <v>1431</v>
      </c>
    </row>
    <row r="8916" spans="1:24" x14ac:dyDescent="0.3">
      <c r="A8916">
        <v>11582</v>
      </c>
      <c r="B8916" s="15" t="s">
        <v>902</v>
      </c>
      <c r="C8916" t="str">
        <f>_xlfn.XLOOKUP($B8916, STANDARDS!$A:$A, STANDARDS!$B:$B,,0,2)</f>
        <v>Inzer Fm, Karatau Gp</v>
      </c>
      <c r="D8916" t="s">
        <v>1057</v>
      </c>
      <c r="E8916" t="s">
        <v>1218</v>
      </c>
      <c r="J8916" s="13">
        <v>850</v>
      </c>
      <c r="K8916" s="13"/>
      <c r="L8916" s="16"/>
      <c r="M8916" t="s">
        <v>1335</v>
      </c>
      <c r="P8916" t="s">
        <v>243</v>
      </c>
      <c r="Q8916">
        <v>2.4</v>
      </c>
      <c r="V8916">
        <v>1</v>
      </c>
      <c r="W8916" t="s">
        <v>1371</v>
      </c>
      <c r="X8916" t="s">
        <v>1431</v>
      </c>
    </row>
    <row r="8917" spans="1:24" x14ac:dyDescent="0.3">
      <c r="A8917">
        <v>11583</v>
      </c>
      <c r="B8917" s="15" t="s">
        <v>904</v>
      </c>
      <c r="C8917" t="str">
        <f>_xlfn.XLOOKUP($B8917, STANDARDS!$A:$A, STANDARDS!$B:$B,,0,2)</f>
        <v>Katav Fm, Karatau Gp</v>
      </c>
      <c r="D8917" t="s">
        <v>1057</v>
      </c>
      <c r="E8917" t="s">
        <v>1218</v>
      </c>
      <c r="J8917" s="13"/>
      <c r="K8917" s="13"/>
      <c r="L8917" s="16"/>
      <c r="M8917" t="s">
        <v>1335</v>
      </c>
      <c r="P8917" t="s">
        <v>243</v>
      </c>
      <c r="Q8917">
        <v>4.3</v>
      </c>
      <c r="V8917">
        <v>1</v>
      </c>
      <c r="W8917" t="s">
        <v>1371</v>
      </c>
      <c r="X8917" t="s">
        <v>1431</v>
      </c>
    </row>
    <row r="8918" spans="1:24" x14ac:dyDescent="0.3">
      <c r="A8918">
        <v>11584</v>
      </c>
      <c r="B8918" s="15" t="s">
        <v>904</v>
      </c>
      <c r="C8918" t="str">
        <f>_xlfn.XLOOKUP($B8918, STANDARDS!$A:$A, STANDARDS!$B:$B,,0,2)</f>
        <v>Katav Fm, Karatau Gp</v>
      </c>
      <c r="D8918" t="s">
        <v>1057</v>
      </c>
      <c r="E8918" t="s">
        <v>1218</v>
      </c>
      <c r="J8918" s="13"/>
      <c r="K8918" s="13"/>
      <c r="L8918" s="16"/>
      <c r="M8918" t="s">
        <v>1335</v>
      </c>
      <c r="P8918" t="s">
        <v>243</v>
      </c>
      <c r="Q8918">
        <v>4.4000000000000004</v>
      </c>
      <c r="V8918">
        <v>1</v>
      </c>
      <c r="W8918" t="s">
        <v>1371</v>
      </c>
      <c r="X8918" t="s">
        <v>1431</v>
      </c>
    </row>
    <row r="8919" spans="1:24" x14ac:dyDescent="0.3">
      <c r="A8919">
        <v>11585</v>
      </c>
      <c r="B8919" s="15" t="s">
        <v>904</v>
      </c>
      <c r="C8919" t="str">
        <f>_xlfn.XLOOKUP($B8919, STANDARDS!$A:$A, STANDARDS!$B:$B,,0,2)</f>
        <v>Katav Fm, Karatau Gp</v>
      </c>
      <c r="D8919" t="s">
        <v>1057</v>
      </c>
      <c r="E8919" t="s">
        <v>1218</v>
      </c>
      <c r="J8919" s="13"/>
      <c r="K8919" s="13"/>
      <c r="L8919" s="16"/>
      <c r="M8919" t="s">
        <v>1335</v>
      </c>
      <c r="P8919" t="s">
        <v>243</v>
      </c>
      <c r="Q8919">
        <v>3.8</v>
      </c>
      <c r="V8919">
        <v>1</v>
      </c>
      <c r="W8919" t="s">
        <v>1371</v>
      </c>
      <c r="X8919" t="s">
        <v>1431</v>
      </c>
    </row>
    <row r="8920" spans="1:24" x14ac:dyDescent="0.3">
      <c r="A8920">
        <v>11586</v>
      </c>
      <c r="B8920" s="15" t="s">
        <v>905</v>
      </c>
      <c r="C8920" t="str">
        <f>_xlfn.XLOOKUP($B8920, STANDARDS!$A:$A, STANDARDS!$B:$B,,0,2)</f>
        <v>Katav Fm, Karatau Gp</v>
      </c>
      <c r="D8920" t="s">
        <v>1057</v>
      </c>
      <c r="E8920" t="s">
        <v>1218</v>
      </c>
      <c r="J8920" s="13"/>
      <c r="K8920" s="13"/>
      <c r="L8920" s="16"/>
      <c r="M8920" t="s">
        <v>1335</v>
      </c>
      <c r="P8920" t="s">
        <v>243</v>
      </c>
      <c r="Q8920">
        <v>-0.7</v>
      </c>
      <c r="V8920">
        <v>1</v>
      </c>
      <c r="W8920" t="s">
        <v>1371</v>
      </c>
      <c r="X8920" t="s">
        <v>1431</v>
      </c>
    </row>
    <row r="8921" spans="1:24" x14ac:dyDescent="0.3">
      <c r="A8921">
        <v>11587</v>
      </c>
      <c r="B8921" s="15" t="s">
        <v>904</v>
      </c>
      <c r="C8921" t="str">
        <f>_xlfn.XLOOKUP($B8921, STANDARDS!$A:$A, STANDARDS!$B:$B,,0,2)</f>
        <v>Katav Fm, Karatau Gp</v>
      </c>
      <c r="D8921" t="s">
        <v>1057</v>
      </c>
      <c r="E8921" t="s">
        <v>1218</v>
      </c>
      <c r="J8921" s="13"/>
      <c r="K8921" s="13"/>
      <c r="L8921" s="16"/>
      <c r="M8921" t="s">
        <v>1335</v>
      </c>
      <c r="P8921" t="s">
        <v>243</v>
      </c>
      <c r="Q8921">
        <v>-0.8</v>
      </c>
      <c r="V8921">
        <v>1</v>
      </c>
      <c r="W8921" t="s">
        <v>1371</v>
      </c>
      <c r="X8921" t="s">
        <v>1431</v>
      </c>
    </row>
    <row r="8922" spans="1:24" x14ac:dyDescent="0.3">
      <c r="A8922">
        <v>11588</v>
      </c>
      <c r="B8922" s="15" t="s">
        <v>905</v>
      </c>
      <c r="C8922" t="str">
        <f>_xlfn.XLOOKUP($B8922, STANDARDS!$A:$A, STANDARDS!$B:$B,,0,2)</f>
        <v>Katav Fm, Karatau Gp</v>
      </c>
      <c r="D8922" t="s">
        <v>1057</v>
      </c>
      <c r="E8922" t="s">
        <v>1218</v>
      </c>
      <c r="J8922" s="13"/>
      <c r="K8922" s="13"/>
      <c r="L8922" s="16"/>
      <c r="M8922" t="s">
        <v>1335</v>
      </c>
      <c r="P8922" t="s">
        <v>243</v>
      </c>
      <c r="Q8922">
        <v>0.2</v>
      </c>
      <c r="V8922">
        <v>1</v>
      </c>
      <c r="W8922" t="s">
        <v>1371</v>
      </c>
      <c r="X8922" t="s">
        <v>1431</v>
      </c>
    </row>
    <row r="8923" spans="1:24" x14ac:dyDescent="0.3">
      <c r="A8923">
        <v>11589</v>
      </c>
      <c r="B8923" s="15" t="s">
        <v>905</v>
      </c>
      <c r="C8923" t="str">
        <f>_xlfn.XLOOKUP($B8923, STANDARDS!$A:$A, STANDARDS!$B:$B,,0,2)</f>
        <v>Katav Fm, Karatau Gp</v>
      </c>
      <c r="D8923" t="s">
        <v>1057</v>
      </c>
      <c r="E8923" t="s">
        <v>1218</v>
      </c>
      <c r="J8923" s="13"/>
      <c r="K8923" s="13"/>
      <c r="L8923" s="16"/>
      <c r="M8923" t="s">
        <v>1335</v>
      </c>
      <c r="P8923" t="s">
        <v>243</v>
      </c>
      <c r="Q8923">
        <v>0.3</v>
      </c>
      <c r="V8923">
        <v>1</v>
      </c>
      <c r="W8923" t="s">
        <v>1371</v>
      </c>
      <c r="X8923" t="s">
        <v>1431</v>
      </c>
    </row>
    <row r="8924" spans="1:24" x14ac:dyDescent="0.3">
      <c r="A8924">
        <v>11590</v>
      </c>
      <c r="B8924" s="15" t="s">
        <v>904</v>
      </c>
      <c r="C8924" t="str">
        <f>_xlfn.XLOOKUP($B8924, STANDARDS!$A:$A, STANDARDS!$B:$B,,0,2)</f>
        <v>Katav Fm, Karatau Gp</v>
      </c>
      <c r="D8924" t="s">
        <v>1057</v>
      </c>
      <c r="E8924" t="s">
        <v>1218</v>
      </c>
      <c r="J8924" s="13"/>
      <c r="K8924" s="13"/>
      <c r="L8924" s="16"/>
      <c r="M8924" t="s">
        <v>1335</v>
      </c>
      <c r="P8924" t="s">
        <v>243</v>
      </c>
      <c r="Q8924">
        <v>1.1000000000000001</v>
      </c>
      <c r="V8924">
        <v>1</v>
      </c>
      <c r="W8924" t="s">
        <v>1371</v>
      </c>
      <c r="X8924" t="s">
        <v>1431</v>
      </c>
    </row>
    <row r="8925" spans="1:24" x14ac:dyDescent="0.3">
      <c r="A8925">
        <v>11591</v>
      </c>
      <c r="B8925" s="15" t="s">
        <v>905</v>
      </c>
      <c r="C8925" t="str">
        <f>_xlfn.XLOOKUP($B8925, STANDARDS!$A:$A, STANDARDS!$B:$B,,0,2)</f>
        <v>Katav Fm, Karatau Gp</v>
      </c>
      <c r="D8925" t="s">
        <v>1057</v>
      </c>
      <c r="E8925" t="s">
        <v>1218</v>
      </c>
      <c r="J8925" s="13"/>
      <c r="K8925" s="13"/>
      <c r="L8925" s="16"/>
      <c r="M8925" t="s">
        <v>1335</v>
      </c>
      <c r="P8925" t="s">
        <v>243</v>
      </c>
      <c r="Q8925">
        <v>0.3</v>
      </c>
      <c r="V8925">
        <v>1</v>
      </c>
      <c r="W8925" t="s">
        <v>1371</v>
      </c>
      <c r="X8925" t="s">
        <v>1431</v>
      </c>
    </row>
    <row r="8926" spans="1:24" x14ac:dyDescent="0.3">
      <c r="A8926">
        <v>11592</v>
      </c>
      <c r="B8926" s="15" t="s">
        <v>906</v>
      </c>
      <c r="C8926" t="str">
        <f>_xlfn.XLOOKUP($B8926, STANDARDS!$A:$A, STANDARDS!$B:$B,,0,2)</f>
        <v>Min'yar Fm, Karatau Gp</v>
      </c>
      <c r="D8926" t="s">
        <v>1057</v>
      </c>
      <c r="E8926" t="s">
        <v>1218</v>
      </c>
      <c r="J8926" s="13"/>
      <c r="K8926" s="13"/>
      <c r="L8926" s="16"/>
      <c r="M8926" t="s">
        <v>1335</v>
      </c>
      <c r="P8926" t="s">
        <v>243</v>
      </c>
      <c r="Q8926">
        <v>-0.2</v>
      </c>
      <c r="V8926">
        <v>1</v>
      </c>
      <c r="W8926" t="s">
        <v>1371</v>
      </c>
      <c r="X8926" t="s">
        <v>1431</v>
      </c>
    </row>
    <row r="8927" spans="1:24" x14ac:dyDescent="0.3">
      <c r="A8927">
        <v>11593</v>
      </c>
      <c r="B8927" s="15" t="s">
        <v>905</v>
      </c>
      <c r="C8927" t="str">
        <f>_xlfn.XLOOKUP($B8927, STANDARDS!$A:$A, STANDARDS!$B:$B,,0,2)</f>
        <v>Katav Fm, Karatau Gp</v>
      </c>
      <c r="D8927" t="s">
        <v>1057</v>
      </c>
      <c r="E8927" t="s">
        <v>1218</v>
      </c>
      <c r="J8927" s="13"/>
      <c r="K8927" s="13"/>
      <c r="L8927" s="16"/>
      <c r="M8927" t="s">
        <v>1335</v>
      </c>
      <c r="P8927" t="s">
        <v>243</v>
      </c>
      <c r="Q8927">
        <v>-0.1</v>
      </c>
      <c r="V8927">
        <v>1</v>
      </c>
      <c r="W8927" t="s">
        <v>1371</v>
      </c>
      <c r="X8927" t="s">
        <v>1431</v>
      </c>
    </row>
    <row r="8928" spans="1:24" x14ac:dyDescent="0.3">
      <c r="A8928">
        <v>11594</v>
      </c>
      <c r="B8928" s="15" t="s">
        <v>905</v>
      </c>
      <c r="C8928" t="str">
        <f>_xlfn.XLOOKUP($B8928, STANDARDS!$A:$A, STANDARDS!$B:$B,,0,2)</f>
        <v>Katav Fm, Karatau Gp</v>
      </c>
      <c r="D8928" t="s">
        <v>1057</v>
      </c>
      <c r="E8928" t="s">
        <v>1218</v>
      </c>
      <c r="J8928" s="13"/>
      <c r="K8928" s="13"/>
      <c r="L8928" s="16"/>
      <c r="M8928" t="s">
        <v>1335</v>
      </c>
      <c r="P8928" t="s">
        <v>243</v>
      </c>
      <c r="Q8928">
        <v>1.4</v>
      </c>
      <c r="V8928">
        <v>1</v>
      </c>
      <c r="W8928" t="s">
        <v>1371</v>
      </c>
      <c r="X8928" t="s">
        <v>1431</v>
      </c>
    </row>
    <row r="8929" spans="1:24" x14ac:dyDescent="0.3">
      <c r="A8929">
        <v>11595</v>
      </c>
      <c r="B8929" s="15" t="s">
        <v>907</v>
      </c>
      <c r="C8929" t="str">
        <f>_xlfn.XLOOKUP($B8929, STANDARDS!$A:$A, STANDARDS!$B:$B,,0,2)</f>
        <v>Uk Fm, Karatau Gp</v>
      </c>
      <c r="D8929" t="s">
        <v>1057</v>
      </c>
      <c r="E8929" t="s">
        <v>1218</v>
      </c>
      <c r="J8929" s="13"/>
      <c r="K8929" s="13"/>
      <c r="L8929" s="16"/>
      <c r="M8929" t="s">
        <v>1335</v>
      </c>
      <c r="P8929" t="s">
        <v>243</v>
      </c>
      <c r="Q8929">
        <v>2.4</v>
      </c>
      <c r="V8929">
        <v>1</v>
      </c>
      <c r="W8929" t="s">
        <v>1371</v>
      </c>
      <c r="X8929" t="s">
        <v>1431</v>
      </c>
    </row>
    <row r="8930" spans="1:24" x14ac:dyDescent="0.3">
      <c r="A8930">
        <v>11596</v>
      </c>
      <c r="B8930" s="15" t="s">
        <v>908</v>
      </c>
      <c r="C8930" t="str">
        <f>_xlfn.XLOOKUP($B8930, STANDARDS!$A:$A, STANDARDS!$B:$B,,0,2)</f>
        <v>Uk Fm, Karatau Gp</v>
      </c>
      <c r="D8930" t="s">
        <v>1057</v>
      </c>
      <c r="E8930" t="s">
        <v>1218</v>
      </c>
      <c r="J8930" s="13"/>
      <c r="K8930" s="13"/>
      <c r="L8930" s="16"/>
      <c r="M8930" t="s">
        <v>1335</v>
      </c>
      <c r="P8930" t="s">
        <v>243</v>
      </c>
      <c r="Q8930">
        <v>2.6</v>
      </c>
      <c r="V8930">
        <v>1</v>
      </c>
      <c r="W8930" t="s">
        <v>1371</v>
      </c>
      <c r="X8930" t="s">
        <v>1431</v>
      </c>
    </row>
    <row r="8931" spans="1:24" x14ac:dyDescent="0.3">
      <c r="A8931">
        <v>11597</v>
      </c>
      <c r="B8931" s="15" t="s">
        <v>904</v>
      </c>
      <c r="C8931" t="str">
        <f>_xlfn.XLOOKUP($B8931, STANDARDS!$A:$A, STANDARDS!$B:$B,,0,2)</f>
        <v>Katav Fm, Karatau Gp</v>
      </c>
      <c r="D8931" t="s">
        <v>1057</v>
      </c>
      <c r="E8931" t="s">
        <v>1218</v>
      </c>
      <c r="J8931" s="13"/>
      <c r="K8931" s="13"/>
      <c r="L8931" s="16"/>
      <c r="M8931" t="s">
        <v>1335</v>
      </c>
      <c r="P8931" t="s">
        <v>243</v>
      </c>
      <c r="Q8931">
        <v>2.8</v>
      </c>
      <c r="V8931">
        <v>1</v>
      </c>
      <c r="W8931" t="s">
        <v>1371</v>
      </c>
      <c r="X8931" t="s">
        <v>1431</v>
      </c>
    </row>
    <row r="8932" spans="1:24" x14ac:dyDescent="0.3">
      <c r="A8932">
        <v>11598</v>
      </c>
      <c r="B8932" s="15" t="s">
        <v>905</v>
      </c>
      <c r="C8932" t="str">
        <f>_xlfn.XLOOKUP($B8932, STANDARDS!$A:$A, STANDARDS!$B:$B,,0,2)</f>
        <v>Katav Fm, Karatau Gp</v>
      </c>
      <c r="D8932" t="s">
        <v>1057</v>
      </c>
      <c r="E8932" t="s">
        <v>1218</v>
      </c>
      <c r="J8932" s="13"/>
      <c r="K8932" s="13"/>
      <c r="L8932" s="16"/>
      <c r="M8932" t="s">
        <v>1335</v>
      </c>
      <c r="P8932" t="s">
        <v>243</v>
      </c>
      <c r="Q8932">
        <v>0.2</v>
      </c>
      <c r="V8932">
        <v>1</v>
      </c>
      <c r="W8932" t="s">
        <v>1371</v>
      </c>
      <c r="X8932" t="s">
        <v>1431</v>
      </c>
    </row>
    <row r="8933" spans="1:24" x14ac:dyDescent="0.3">
      <c r="A8933">
        <v>11599</v>
      </c>
      <c r="B8933" s="15" t="s">
        <v>905</v>
      </c>
      <c r="C8933" t="str">
        <f>_xlfn.XLOOKUP($B8933, STANDARDS!$A:$A, STANDARDS!$B:$B,,0,2)</f>
        <v>Katav Fm, Karatau Gp</v>
      </c>
      <c r="D8933" t="s">
        <v>1057</v>
      </c>
      <c r="E8933" t="s">
        <v>1218</v>
      </c>
      <c r="J8933" s="13"/>
      <c r="K8933" s="13"/>
      <c r="L8933" s="16"/>
      <c r="M8933" t="s">
        <v>1335</v>
      </c>
      <c r="P8933" t="s">
        <v>243</v>
      </c>
      <c r="Q8933">
        <v>1.9</v>
      </c>
      <c r="V8933">
        <v>1</v>
      </c>
      <c r="W8933" t="s">
        <v>1371</v>
      </c>
      <c r="X8933" t="s">
        <v>1431</v>
      </c>
    </row>
    <row r="8934" spans="1:24" x14ac:dyDescent="0.3">
      <c r="A8934">
        <v>11600</v>
      </c>
      <c r="B8934" s="15" t="s">
        <v>904</v>
      </c>
      <c r="C8934" t="str">
        <f>_xlfn.XLOOKUP($B8934, STANDARDS!$A:$A, STANDARDS!$B:$B,,0,2)</f>
        <v>Katav Fm, Karatau Gp</v>
      </c>
      <c r="D8934" t="s">
        <v>1057</v>
      </c>
      <c r="E8934" t="s">
        <v>1218</v>
      </c>
      <c r="J8934" s="13"/>
      <c r="K8934" s="13"/>
      <c r="L8934" s="16"/>
      <c r="M8934" t="s">
        <v>1335</v>
      </c>
      <c r="P8934" t="s">
        <v>243</v>
      </c>
      <c r="Q8934">
        <v>1.3</v>
      </c>
      <c r="V8934">
        <v>1</v>
      </c>
      <c r="W8934" t="s">
        <v>1371</v>
      </c>
      <c r="X8934" t="s">
        <v>1431</v>
      </c>
    </row>
    <row r="8935" spans="1:24" x14ac:dyDescent="0.3">
      <c r="A8935">
        <v>11601</v>
      </c>
      <c r="B8935" s="15" t="s">
        <v>904</v>
      </c>
      <c r="C8935" t="str">
        <f>_xlfn.XLOOKUP($B8935, STANDARDS!$A:$A, STANDARDS!$B:$B,,0,2)</f>
        <v>Katav Fm, Karatau Gp</v>
      </c>
      <c r="D8935" t="s">
        <v>1057</v>
      </c>
      <c r="E8935" t="s">
        <v>1218</v>
      </c>
      <c r="J8935" s="13"/>
      <c r="K8935" s="13"/>
      <c r="L8935" s="16"/>
      <c r="M8935" t="s">
        <v>1335</v>
      </c>
      <c r="P8935" t="s">
        <v>243</v>
      </c>
      <c r="Q8935">
        <v>-0.2</v>
      </c>
      <c r="V8935">
        <v>1</v>
      </c>
      <c r="W8935" t="s">
        <v>1371</v>
      </c>
      <c r="X8935" t="s">
        <v>1431</v>
      </c>
    </row>
    <row r="8936" spans="1:24" x14ac:dyDescent="0.3">
      <c r="A8936">
        <v>11602</v>
      </c>
      <c r="B8936" s="15" t="s">
        <v>905</v>
      </c>
      <c r="C8936" t="str">
        <f>_xlfn.XLOOKUP($B8936, STANDARDS!$A:$A, STANDARDS!$B:$B,,0,2)</f>
        <v>Katav Fm, Karatau Gp</v>
      </c>
      <c r="D8936" t="s">
        <v>1057</v>
      </c>
      <c r="E8936" t="s">
        <v>1218</v>
      </c>
      <c r="J8936" s="13"/>
      <c r="K8936" s="13"/>
      <c r="L8936" s="16"/>
      <c r="M8936" t="s">
        <v>1335</v>
      </c>
      <c r="P8936" t="s">
        <v>243</v>
      </c>
      <c r="Q8936">
        <v>0.3</v>
      </c>
      <c r="V8936">
        <v>1</v>
      </c>
      <c r="W8936" t="s">
        <v>1371</v>
      </c>
      <c r="X8936" t="s">
        <v>1431</v>
      </c>
    </row>
    <row r="8937" spans="1:24" x14ac:dyDescent="0.3">
      <c r="A8937">
        <v>11603</v>
      </c>
      <c r="B8937" s="15" t="s">
        <v>909</v>
      </c>
      <c r="C8937" t="str">
        <f>_xlfn.XLOOKUP($B8937, STANDARDS!$A:$A, STANDARDS!$B:$B,,0,2)</f>
        <v>Min'yar Fm, Karatau Gp</v>
      </c>
      <c r="D8937" t="s">
        <v>1057</v>
      </c>
      <c r="E8937" t="s">
        <v>1218</v>
      </c>
      <c r="J8937" s="13"/>
      <c r="K8937" s="13"/>
      <c r="L8937" s="16"/>
      <c r="M8937" t="s">
        <v>1335</v>
      </c>
      <c r="P8937" t="s">
        <v>243</v>
      </c>
      <c r="Q8937">
        <v>1.6</v>
      </c>
      <c r="V8937">
        <v>1</v>
      </c>
      <c r="W8937" t="s">
        <v>1371</v>
      </c>
      <c r="X8937" t="s">
        <v>1431</v>
      </c>
    </row>
    <row r="8938" spans="1:24" x14ac:dyDescent="0.3">
      <c r="A8938">
        <v>11604</v>
      </c>
      <c r="B8938" s="15" t="s">
        <v>907</v>
      </c>
      <c r="C8938" t="str">
        <f>_xlfn.XLOOKUP($B8938, STANDARDS!$A:$A, STANDARDS!$B:$B,,0,2)</f>
        <v>Uk Fm, Karatau Gp</v>
      </c>
      <c r="D8938" t="s">
        <v>1057</v>
      </c>
      <c r="E8938" t="s">
        <v>1218</v>
      </c>
      <c r="J8938" s="13"/>
      <c r="K8938" s="13"/>
      <c r="L8938" s="16"/>
      <c r="M8938" t="s">
        <v>1335</v>
      </c>
      <c r="P8938" t="s">
        <v>243</v>
      </c>
      <c r="Q8938">
        <v>0.9</v>
      </c>
      <c r="V8938">
        <v>1</v>
      </c>
      <c r="W8938" t="s">
        <v>1371</v>
      </c>
      <c r="X8938" t="s">
        <v>1431</v>
      </c>
    </row>
    <row r="8939" spans="1:24" x14ac:dyDescent="0.3">
      <c r="A8939">
        <v>11605</v>
      </c>
      <c r="B8939" s="15" t="s">
        <v>905</v>
      </c>
      <c r="C8939" t="str">
        <f>_xlfn.XLOOKUP($B8939, STANDARDS!$A:$A, STANDARDS!$B:$B,,0,2)</f>
        <v>Katav Fm, Karatau Gp</v>
      </c>
      <c r="D8939" t="s">
        <v>1057</v>
      </c>
      <c r="E8939" t="s">
        <v>1218</v>
      </c>
      <c r="J8939" s="13"/>
      <c r="K8939" s="13"/>
      <c r="L8939" s="16"/>
      <c r="M8939" t="s">
        <v>1335</v>
      </c>
      <c r="P8939" t="s">
        <v>243</v>
      </c>
      <c r="Q8939">
        <v>1.8</v>
      </c>
      <c r="V8939">
        <v>1</v>
      </c>
      <c r="W8939" t="s">
        <v>1371</v>
      </c>
      <c r="X8939" t="s">
        <v>1431</v>
      </c>
    </row>
    <row r="8940" spans="1:24" x14ac:dyDescent="0.3">
      <c r="A8940">
        <v>11606</v>
      </c>
      <c r="B8940" s="15" t="s">
        <v>904</v>
      </c>
      <c r="C8940" t="str">
        <f>_xlfn.XLOOKUP($B8940, STANDARDS!$A:$A, STANDARDS!$B:$B,,0,2)</f>
        <v>Katav Fm, Karatau Gp</v>
      </c>
      <c r="D8940" t="s">
        <v>1057</v>
      </c>
      <c r="E8940" t="s">
        <v>1218</v>
      </c>
      <c r="J8940" s="13"/>
      <c r="K8940" s="13"/>
      <c r="L8940" s="16"/>
      <c r="M8940" t="s">
        <v>1335</v>
      </c>
      <c r="P8940" t="s">
        <v>243</v>
      </c>
      <c r="Q8940">
        <v>2.2999999999999998</v>
      </c>
      <c r="V8940">
        <v>1</v>
      </c>
      <c r="W8940" t="s">
        <v>1371</v>
      </c>
      <c r="X8940" t="s">
        <v>1431</v>
      </c>
    </row>
    <row r="8941" spans="1:24" x14ac:dyDescent="0.3">
      <c r="A8941">
        <v>11607</v>
      </c>
      <c r="B8941" s="15" t="s">
        <v>904</v>
      </c>
      <c r="C8941" t="str">
        <f>_xlfn.XLOOKUP($B8941, STANDARDS!$A:$A, STANDARDS!$B:$B,,0,2)</f>
        <v>Katav Fm, Karatau Gp</v>
      </c>
      <c r="D8941" t="s">
        <v>1057</v>
      </c>
      <c r="E8941" t="s">
        <v>1218</v>
      </c>
      <c r="J8941" s="13"/>
      <c r="K8941" s="13"/>
      <c r="L8941" s="16"/>
      <c r="M8941" t="s">
        <v>1335</v>
      </c>
      <c r="P8941" t="s">
        <v>243</v>
      </c>
      <c r="Q8941">
        <v>2.8</v>
      </c>
      <c r="V8941">
        <v>1</v>
      </c>
      <c r="W8941" t="s">
        <v>1371</v>
      </c>
      <c r="X8941" t="s">
        <v>1431</v>
      </c>
    </row>
    <row r="8942" spans="1:24" x14ac:dyDescent="0.3">
      <c r="A8942">
        <v>11608</v>
      </c>
      <c r="B8942" s="15" t="s">
        <v>909</v>
      </c>
      <c r="C8942" t="str">
        <f>_xlfn.XLOOKUP($B8942, STANDARDS!$A:$A, STANDARDS!$B:$B,,0,2)</f>
        <v>Min'yar Fm, Karatau Gp</v>
      </c>
      <c r="D8942" t="s">
        <v>1057</v>
      </c>
      <c r="E8942" t="s">
        <v>1218</v>
      </c>
      <c r="J8942" s="13"/>
      <c r="K8942" s="13"/>
      <c r="L8942" s="16"/>
      <c r="M8942" t="s">
        <v>1342</v>
      </c>
      <c r="P8942" t="s">
        <v>243</v>
      </c>
      <c r="Q8942">
        <v>1.3</v>
      </c>
      <c r="V8942">
        <v>1</v>
      </c>
      <c r="W8942" t="s">
        <v>1371</v>
      </c>
      <c r="X8942" t="s">
        <v>1431</v>
      </c>
    </row>
    <row r="8943" spans="1:24" x14ac:dyDescent="0.3">
      <c r="A8943">
        <v>11609</v>
      </c>
      <c r="B8943" s="15" t="s">
        <v>909</v>
      </c>
      <c r="C8943" t="str">
        <f>_xlfn.XLOOKUP($B8943, STANDARDS!$A:$A, STANDARDS!$B:$B,,0,2)</f>
        <v>Min'yar Fm, Karatau Gp</v>
      </c>
      <c r="D8943" t="s">
        <v>1057</v>
      </c>
      <c r="E8943" t="s">
        <v>1218</v>
      </c>
      <c r="J8943" s="13"/>
      <c r="K8943" s="13"/>
      <c r="L8943" s="16"/>
      <c r="M8943" t="s">
        <v>1335</v>
      </c>
      <c r="P8943" t="s">
        <v>243</v>
      </c>
      <c r="Q8943">
        <v>1.9</v>
      </c>
      <c r="V8943">
        <v>1</v>
      </c>
      <c r="W8943" t="s">
        <v>1371</v>
      </c>
      <c r="X8943" t="s">
        <v>1431</v>
      </c>
    </row>
    <row r="8944" spans="1:24" x14ac:dyDescent="0.3">
      <c r="A8944">
        <v>11610</v>
      </c>
      <c r="B8944" s="15" t="s">
        <v>907</v>
      </c>
      <c r="C8944" t="str">
        <f>_xlfn.XLOOKUP($B8944, STANDARDS!$A:$A, STANDARDS!$B:$B,,0,2)</f>
        <v>Uk Fm, Karatau Gp</v>
      </c>
      <c r="D8944" t="s">
        <v>1057</v>
      </c>
      <c r="E8944" t="s">
        <v>1218</v>
      </c>
      <c r="J8944" s="13"/>
      <c r="K8944" s="13"/>
      <c r="L8944" s="16"/>
      <c r="M8944" t="s">
        <v>1335</v>
      </c>
      <c r="P8944" t="s">
        <v>243</v>
      </c>
      <c r="Q8944">
        <v>1</v>
      </c>
      <c r="V8944">
        <v>1</v>
      </c>
      <c r="W8944" t="s">
        <v>1371</v>
      </c>
      <c r="X8944" t="s">
        <v>1431</v>
      </c>
    </row>
    <row r="8945" spans="1:24" x14ac:dyDescent="0.3">
      <c r="A8945">
        <v>11611</v>
      </c>
      <c r="B8945" s="15" t="s">
        <v>908</v>
      </c>
      <c r="C8945" t="str">
        <f>_xlfn.XLOOKUP($B8945, STANDARDS!$A:$A, STANDARDS!$B:$B,,0,2)</f>
        <v>Uk Fm, Karatau Gp</v>
      </c>
      <c r="D8945" t="s">
        <v>1057</v>
      </c>
      <c r="E8945" t="s">
        <v>1218</v>
      </c>
      <c r="J8945" s="13"/>
      <c r="K8945" s="13"/>
      <c r="L8945" s="16"/>
      <c r="M8945" t="s">
        <v>1335</v>
      </c>
      <c r="P8945" t="s">
        <v>243</v>
      </c>
      <c r="Q8945">
        <v>1.4</v>
      </c>
      <c r="V8945">
        <v>1</v>
      </c>
      <c r="W8945" t="s">
        <v>1371</v>
      </c>
      <c r="X8945" t="s">
        <v>1431</v>
      </c>
    </row>
    <row r="8946" spans="1:24" x14ac:dyDescent="0.3">
      <c r="A8946">
        <v>11612</v>
      </c>
      <c r="B8946" s="15" t="s">
        <v>909</v>
      </c>
      <c r="C8946" t="str">
        <f>_xlfn.XLOOKUP($B8946, STANDARDS!$A:$A, STANDARDS!$B:$B,,0,2)</f>
        <v>Min'yar Fm, Karatau Gp</v>
      </c>
      <c r="D8946" t="s">
        <v>1057</v>
      </c>
      <c r="E8946" t="s">
        <v>1218</v>
      </c>
      <c r="J8946" s="13"/>
      <c r="K8946" s="13"/>
      <c r="L8946" s="16"/>
      <c r="M8946" t="s">
        <v>1335</v>
      </c>
      <c r="P8946" t="s">
        <v>243</v>
      </c>
      <c r="Q8946">
        <v>1.4</v>
      </c>
      <c r="V8946">
        <v>1</v>
      </c>
      <c r="W8946" t="s">
        <v>1371</v>
      </c>
      <c r="X8946" t="s">
        <v>1431</v>
      </c>
    </row>
    <row r="8947" spans="1:24" x14ac:dyDescent="0.3">
      <c r="A8947">
        <v>11613</v>
      </c>
      <c r="B8947" s="15" t="s">
        <v>907</v>
      </c>
      <c r="C8947" t="str">
        <f>_xlfn.XLOOKUP($B8947, STANDARDS!$A:$A, STANDARDS!$B:$B,,0,2)</f>
        <v>Uk Fm, Karatau Gp</v>
      </c>
      <c r="D8947" t="s">
        <v>1057</v>
      </c>
      <c r="E8947" t="s">
        <v>1218</v>
      </c>
      <c r="J8947" s="13"/>
      <c r="K8947" s="13"/>
      <c r="L8947" s="16"/>
      <c r="M8947" t="s">
        <v>1335</v>
      </c>
      <c r="P8947" t="s">
        <v>243</v>
      </c>
      <c r="Q8947">
        <v>1</v>
      </c>
      <c r="V8947">
        <v>1</v>
      </c>
      <c r="W8947" t="s">
        <v>1371</v>
      </c>
      <c r="X8947" t="s">
        <v>1431</v>
      </c>
    </row>
    <row r="8948" spans="1:24" x14ac:dyDescent="0.3">
      <c r="A8948">
        <v>11614</v>
      </c>
      <c r="B8948" s="15" t="s">
        <v>907</v>
      </c>
      <c r="C8948" t="str">
        <f>_xlfn.XLOOKUP($B8948, STANDARDS!$A:$A, STANDARDS!$B:$B,,0,2)</f>
        <v>Uk Fm, Karatau Gp</v>
      </c>
      <c r="D8948" t="s">
        <v>1057</v>
      </c>
      <c r="E8948" t="s">
        <v>1218</v>
      </c>
      <c r="J8948" s="13"/>
      <c r="K8948" s="13"/>
      <c r="L8948" s="16"/>
      <c r="M8948" t="s">
        <v>1335</v>
      </c>
      <c r="P8948" t="s">
        <v>243</v>
      </c>
      <c r="Q8948">
        <v>0.7</v>
      </c>
      <c r="V8948">
        <v>1</v>
      </c>
      <c r="W8948" t="s">
        <v>1371</v>
      </c>
      <c r="X8948" t="s">
        <v>1431</v>
      </c>
    </row>
    <row r="8949" spans="1:24" x14ac:dyDescent="0.3">
      <c r="A8949">
        <v>11615</v>
      </c>
      <c r="B8949" s="15" t="s">
        <v>909</v>
      </c>
      <c r="C8949" t="str">
        <f>_xlfn.XLOOKUP($B8949, STANDARDS!$A:$A, STANDARDS!$B:$B,,0,2)</f>
        <v>Min'yar Fm, Karatau Gp</v>
      </c>
      <c r="D8949" t="s">
        <v>1057</v>
      </c>
      <c r="E8949" t="s">
        <v>1218</v>
      </c>
      <c r="J8949" s="13"/>
      <c r="K8949" s="13"/>
      <c r="L8949" s="16"/>
      <c r="M8949" t="s">
        <v>1335</v>
      </c>
      <c r="P8949" t="s">
        <v>243</v>
      </c>
      <c r="Q8949">
        <v>2.7</v>
      </c>
      <c r="V8949">
        <v>1</v>
      </c>
      <c r="W8949" t="s">
        <v>1371</v>
      </c>
      <c r="X8949" t="s">
        <v>1431</v>
      </c>
    </row>
    <row r="8950" spans="1:24" x14ac:dyDescent="0.3">
      <c r="A8950">
        <v>11616</v>
      </c>
      <c r="B8950" s="15" t="s">
        <v>909</v>
      </c>
      <c r="C8950" t="str">
        <f>_xlfn.XLOOKUP($B8950, STANDARDS!$A:$A, STANDARDS!$B:$B,,0,2)</f>
        <v>Min'yar Fm, Karatau Gp</v>
      </c>
      <c r="D8950" t="s">
        <v>1057</v>
      </c>
      <c r="E8950" t="s">
        <v>1218</v>
      </c>
      <c r="J8950" s="13"/>
      <c r="K8950" s="13"/>
      <c r="L8950" s="16"/>
      <c r="M8950" t="s">
        <v>1335</v>
      </c>
      <c r="P8950" t="s">
        <v>243</v>
      </c>
      <c r="Q8950">
        <v>5.9</v>
      </c>
      <c r="V8950">
        <v>1</v>
      </c>
      <c r="W8950" t="s">
        <v>1371</v>
      </c>
      <c r="X8950" t="s">
        <v>1431</v>
      </c>
    </row>
    <row r="8951" spans="1:24" x14ac:dyDescent="0.3">
      <c r="A8951">
        <v>11617</v>
      </c>
      <c r="B8951" s="15" t="s">
        <v>907</v>
      </c>
      <c r="C8951" t="str">
        <f>_xlfn.XLOOKUP($B8951, STANDARDS!$A:$A, STANDARDS!$B:$B,,0,2)</f>
        <v>Uk Fm, Karatau Gp</v>
      </c>
      <c r="D8951" t="s">
        <v>1057</v>
      </c>
      <c r="E8951" t="s">
        <v>1218</v>
      </c>
      <c r="J8951" s="13"/>
      <c r="K8951" s="13"/>
      <c r="L8951" s="16"/>
      <c r="M8951" t="s">
        <v>1335</v>
      </c>
      <c r="P8951" t="s">
        <v>243</v>
      </c>
      <c r="Q8951">
        <v>2.5</v>
      </c>
      <c r="V8951">
        <v>1</v>
      </c>
      <c r="W8951" t="s">
        <v>1371</v>
      </c>
      <c r="X8951" t="s">
        <v>1431</v>
      </c>
    </row>
    <row r="8952" spans="1:24" x14ac:dyDescent="0.3">
      <c r="A8952">
        <v>11618</v>
      </c>
      <c r="B8952" s="15" t="s">
        <v>907</v>
      </c>
      <c r="C8952" t="str">
        <f>_xlfn.XLOOKUP($B8952, STANDARDS!$A:$A, STANDARDS!$B:$B,,0,2)</f>
        <v>Uk Fm, Karatau Gp</v>
      </c>
      <c r="D8952" t="s">
        <v>1057</v>
      </c>
      <c r="E8952" t="s">
        <v>1218</v>
      </c>
      <c r="J8952" s="13"/>
      <c r="K8952" s="13"/>
      <c r="L8952" s="16"/>
      <c r="M8952" t="s">
        <v>583</v>
      </c>
      <c r="P8952" t="s">
        <v>243</v>
      </c>
      <c r="Q8952">
        <v>1.1000000000000001</v>
      </c>
      <c r="V8952">
        <v>1</v>
      </c>
      <c r="W8952" t="s">
        <v>1371</v>
      </c>
      <c r="X8952" t="s">
        <v>1431</v>
      </c>
    </row>
    <row r="8953" spans="1:24" x14ac:dyDescent="0.3">
      <c r="A8953">
        <v>11619</v>
      </c>
      <c r="B8953" s="15" t="s">
        <v>906</v>
      </c>
      <c r="C8953" t="str">
        <f>_xlfn.XLOOKUP($B8953, STANDARDS!$A:$A, STANDARDS!$B:$B,,0,2)</f>
        <v>Min'yar Fm, Karatau Gp</v>
      </c>
      <c r="D8953" t="s">
        <v>1057</v>
      </c>
      <c r="E8953" t="s">
        <v>1218</v>
      </c>
      <c r="J8953" s="13"/>
      <c r="K8953" s="13"/>
      <c r="L8953" s="16"/>
      <c r="M8953" t="s">
        <v>583</v>
      </c>
      <c r="P8953" t="s">
        <v>243</v>
      </c>
      <c r="Q8953">
        <v>1.3</v>
      </c>
      <c r="V8953">
        <v>1</v>
      </c>
      <c r="W8953" t="s">
        <v>1371</v>
      </c>
      <c r="X8953" t="s">
        <v>1431</v>
      </c>
    </row>
    <row r="8954" spans="1:24" x14ac:dyDescent="0.3">
      <c r="A8954">
        <v>11620</v>
      </c>
      <c r="B8954" s="15" t="s">
        <v>906</v>
      </c>
      <c r="C8954" t="str">
        <f>_xlfn.XLOOKUP($B8954, STANDARDS!$A:$A, STANDARDS!$B:$B,,0,2)</f>
        <v>Min'yar Fm, Karatau Gp</v>
      </c>
      <c r="D8954" t="s">
        <v>1057</v>
      </c>
      <c r="E8954" t="s">
        <v>1218</v>
      </c>
      <c r="J8954" s="13"/>
      <c r="K8954" s="13"/>
      <c r="L8954" s="16"/>
      <c r="M8954" t="s">
        <v>583</v>
      </c>
      <c r="P8954" t="s">
        <v>243</v>
      </c>
      <c r="Q8954">
        <v>0.9</v>
      </c>
      <c r="V8954">
        <v>1</v>
      </c>
      <c r="W8954" t="s">
        <v>1371</v>
      </c>
      <c r="X8954" t="s">
        <v>1431</v>
      </c>
    </row>
    <row r="8955" spans="1:24" x14ac:dyDescent="0.3">
      <c r="A8955">
        <v>11621</v>
      </c>
      <c r="B8955" s="15" t="s">
        <v>909</v>
      </c>
      <c r="C8955" t="str">
        <f>_xlfn.XLOOKUP($B8955, STANDARDS!$A:$A, STANDARDS!$B:$B,,0,2)</f>
        <v>Min'yar Fm, Karatau Gp</v>
      </c>
      <c r="D8955" t="s">
        <v>1057</v>
      </c>
      <c r="E8955" t="s">
        <v>1218</v>
      </c>
      <c r="J8955" s="13"/>
      <c r="K8955" s="13"/>
      <c r="L8955" s="16"/>
      <c r="M8955" t="s">
        <v>583</v>
      </c>
      <c r="P8955" t="s">
        <v>243</v>
      </c>
      <c r="Q8955">
        <v>3.4</v>
      </c>
      <c r="V8955">
        <v>1</v>
      </c>
      <c r="W8955" t="s">
        <v>1371</v>
      </c>
      <c r="X8955" t="s">
        <v>1431</v>
      </c>
    </row>
    <row r="8956" spans="1:24" x14ac:dyDescent="0.3">
      <c r="A8956">
        <v>11622</v>
      </c>
      <c r="B8956" s="15" t="s">
        <v>909</v>
      </c>
      <c r="C8956" t="str">
        <f>_xlfn.XLOOKUP($B8956, STANDARDS!$A:$A, STANDARDS!$B:$B,,0,2)</f>
        <v>Min'yar Fm, Karatau Gp</v>
      </c>
      <c r="D8956" t="s">
        <v>1057</v>
      </c>
      <c r="E8956" t="s">
        <v>1218</v>
      </c>
      <c r="J8956" s="13"/>
      <c r="K8956" s="13"/>
      <c r="L8956" s="16"/>
      <c r="M8956" t="s">
        <v>583</v>
      </c>
      <c r="P8956" t="s">
        <v>243</v>
      </c>
      <c r="Q8956">
        <v>0.6</v>
      </c>
      <c r="V8956">
        <v>1</v>
      </c>
      <c r="W8956" t="s">
        <v>1371</v>
      </c>
      <c r="X8956" t="s">
        <v>1431</v>
      </c>
    </row>
    <row r="8957" spans="1:24" x14ac:dyDescent="0.3">
      <c r="A8957">
        <v>11623</v>
      </c>
      <c r="B8957" s="15" t="s">
        <v>906</v>
      </c>
      <c r="C8957" t="str">
        <f>_xlfn.XLOOKUP($B8957, STANDARDS!$A:$A, STANDARDS!$B:$B,,0,2)</f>
        <v>Min'yar Fm, Karatau Gp</v>
      </c>
      <c r="D8957" t="s">
        <v>1057</v>
      </c>
      <c r="E8957" t="s">
        <v>1218</v>
      </c>
      <c r="J8957" s="13"/>
      <c r="K8957" s="13"/>
      <c r="L8957" s="16"/>
      <c r="M8957" t="s">
        <v>583</v>
      </c>
      <c r="P8957" t="s">
        <v>243</v>
      </c>
      <c r="Q8957">
        <v>0.3</v>
      </c>
      <c r="V8957">
        <v>1</v>
      </c>
      <c r="W8957" t="s">
        <v>1371</v>
      </c>
      <c r="X8957" t="s">
        <v>1431</v>
      </c>
    </row>
    <row r="8958" spans="1:24" x14ac:dyDescent="0.3">
      <c r="A8958">
        <v>11624</v>
      </c>
      <c r="B8958" s="15" t="s">
        <v>906</v>
      </c>
      <c r="C8958" t="str">
        <f>_xlfn.XLOOKUP($B8958, STANDARDS!$A:$A, STANDARDS!$B:$B,,0,2)</f>
        <v>Min'yar Fm, Karatau Gp</v>
      </c>
      <c r="D8958" t="s">
        <v>1057</v>
      </c>
      <c r="E8958" t="s">
        <v>1218</v>
      </c>
      <c r="J8958" s="13"/>
      <c r="K8958" s="13"/>
      <c r="L8958" s="16"/>
      <c r="M8958" t="s">
        <v>583</v>
      </c>
      <c r="P8958" t="s">
        <v>243</v>
      </c>
      <c r="Q8958">
        <v>2</v>
      </c>
      <c r="V8958">
        <v>1</v>
      </c>
      <c r="W8958" t="s">
        <v>1371</v>
      </c>
      <c r="X8958" t="s">
        <v>1431</v>
      </c>
    </row>
    <row r="8959" spans="1:24" x14ac:dyDescent="0.3">
      <c r="A8959">
        <v>11625</v>
      </c>
      <c r="B8959" s="15" t="s">
        <v>906</v>
      </c>
      <c r="C8959" t="str">
        <f>_xlfn.XLOOKUP($B8959, STANDARDS!$A:$A, STANDARDS!$B:$B,,0,2)</f>
        <v>Min'yar Fm, Karatau Gp</v>
      </c>
      <c r="D8959" t="s">
        <v>1057</v>
      </c>
      <c r="E8959" t="s">
        <v>1218</v>
      </c>
      <c r="J8959" s="13"/>
      <c r="K8959" s="13"/>
      <c r="L8959" s="16"/>
      <c r="M8959" t="s">
        <v>583</v>
      </c>
      <c r="P8959" t="s">
        <v>243</v>
      </c>
      <c r="Q8959">
        <v>2.4</v>
      </c>
      <c r="V8959">
        <v>1</v>
      </c>
      <c r="W8959" t="s">
        <v>1371</v>
      </c>
      <c r="X8959" t="s">
        <v>1431</v>
      </c>
    </row>
    <row r="8960" spans="1:24" x14ac:dyDescent="0.3">
      <c r="A8960">
        <v>11626</v>
      </c>
      <c r="B8960" s="15" t="s">
        <v>909</v>
      </c>
      <c r="C8960" t="str">
        <f>_xlfn.XLOOKUP($B8960, STANDARDS!$A:$A, STANDARDS!$B:$B,,0,2)</f>
        <v>Min'yar Fm, Karatau Gp</v>
      </c>
      <c r="D8960" t="s">
        <v>1057</v>
      </c>
      <c r="E8960" t="s">
        <v>1218</v>
      </c>
      <c r="J8960" s="13"/>
      <c r="K8960" s="13"/>
      <c r="L8960" s="16"/>
      <c r="M8960" t="s">
        <v>583</v>
      </c>
      <c r="P8960" t="s">
        <v>243</v>
      </c>
      <c r="Q8960">
        <v>3</v>
      </c>
      <c r="V8960">
        <v>1</v>
      </c>
      <c r="W8960" t="s">
        <v>1371</v>
      </c>
      <c r="X8960" t="s">
        <v>1431</v>
      </c>
    </row>
    <row r="8961" spans="1:24" x14ac:dyDescent="0.3">
      <c r="A8961">
        <v>11627</v>
      </c>
      <c r="B8961" s="15" t="s">
        <v>909</v>
      </c>
      <c r="C8961" t="str">
        <f>_xlfn.XLOOKUP($B8961, STANDARDS!$A:$A, STANDARDS!$B:$B,,0,2)</f>
        <v>Min'yar Fm, Karatau Gp</v>
      </c>
      <c r="D8961" t="s">
        <v>1057</v>
      </c>
      <c r="E8961" t="s">
        <v>1218</v>
      </c>
      <c r="J8961" s="13"/>
      <c r="K8961" s="13"/>
      <c r="L8961" s="16"/>
      <c r="M8961" t="s">
        <v>583</v>
      </c>
      <c r="P8961" t="s">
        <v>243</v>
      </c>
      <c r="Q8961">
        <v>0.2</v>
      </c>
      <c r="V8961">
        <v>1</v>
      </c>
      <c r="W8961" t="s">
        <v>1371</v>
      </c>
      <c r="X8961" t="s">
        <v>1431</v>
      </c>
    </row>
    <row r="8962" spans="1:24" x14ac:dyDescent="0.3">
      <c r="A8962">
        <v>11628</v>
      </c>
      <c r="B8962" s="15" t="s">
        <v>909</v>
      </c>
      <c r="C8962" t="str">
        <f>_xlfn.XLOOKUP($B8962, STANDARDS!$A:$A, STANDARDS!$B:$B,,0,2)</f>
        <v>Min'yar Fm, Karatau Gp</v>
      </c>
      <c r="D8962" t="s">
        <v>1057</v>
      </c>
      <c r="E8962" t="s">
        <v>1218</v>
      </c>
      <c r="J8962" s="13"/>
      <c r="K8962" s="13"/>
      <c r="L8962" s="16"/>
      <c r="M8962" t="s">
        <v>583</v>
      </c>
      <c r="P8962" t="s">
        <v>243</v>
      </c>
      <c r="Q8962">
        <v>1.7</v>
      </c>
      <c r="V8962">
        <v>1</v>
      </c>
      <c r="W8962" t="s">
        <v>1371</v>
      </c>
      <c r="X8962" t="s">
        <v>1431</v>
      </c>
    </row>
    <row r="8963" spans="1:24" x14ac:dyDescent="0.3">
      <c r="A8963">
        <v>11629</v>
      </c>
      <c r="B8963" s="15" t="s">
        <v>909</v>
      </c>
      <c r="C8963" t="str">
        <f>_xlfn.XLOOKUP($B8963, STANDARDS!$A:$A, STANDARDS!$B:$B,,0,2)</f>
        <v>Min'yar Fm, Karatau Gp</v>
      </c>
      <c r="D8963" t="s">
        <v>1057</v>
      </c>
      <c r="E8963" t="s">
        <v>1218</v>
      </c>
      <c r="J8963" s="13"/>
      <c r="K8963" s="13"/>
      <c r="L8963" s="16"/>
      <c r="M8963" t="s">
        <v>583</v>
      </c>
      <c r="P8963" t="s">
        <v>243</v>
      </c>
      <c r="Q8963">
        <v>-0.9</v>
      </c>
      <c r="V8963">
        <v>1</v>
      </c>
      <c r="W8963" t="s">
        <v>1371</v>
      </c>
      <c r="X8963" t="s">
        <v>1431</v>
      </c>
    </row>
    <row r="8964" spans="1:24" x14ac:dyDescent="0.3">
      <c r="A8964">
        <v>11630</v>
      </c>
      <c r="B8964" s="15" t="s">
        <v>906</v>
      </c>
      <c r="C8964" t="str">
        <f>_xlfn.XLOOKUP($B8964, STANDARDS!$A:$A, STANDARDS!$B:$B,,0,2)</f>
        <v>Min'yar Fm, Karatau Gp</v>
      </c>
      <c r="D8964" t="s">
        <v>1057</v>
      </c>
      <c r="E8964" t="s">
        <v>1218</v>
      </c>
      <c r="J8964" s="13"/>
      <c r="K8964" s="13"/>
      <c r="L8964" s="16"/>
      <c r="M8964" t="s">
        <v>583</v>
      </c>
      <c r="P8964" t="s">
        <v>243</v>
      </c>
      <c r="Q8964">
        <v>1.1000000000000001</v>
      </c>
      <c r="V8964">
        <v>1</v>
      </c>
      <c r="W8964" t="s">
        <v>1371</v>
      </c>
      <c r="X8964" t="s">
        <v>1431</v>
      </c>
    </row>
    <row r="8965" spans="1:24" x14ac:dyDescent="0.3">
      <c r="A8965">
        <v>11631</v>
      </c>
      <c r="B8965" s="15" t="s">
        <v>906</v>
      </c>
      <c r="C8965" t="str">
        <f>_xlfn.XLOOKUP($B8965, STANDARDS!$A:$A, STANDARDS!$B:$B,,0,2)</f>
        <v>Min'yar Fm, Karatau Gp</v>
      </c>
      <c r="D8965" t="s">
        <v>1057</v>
      </c>
      <c r="E8965" t="s">
        <v>1218</v>
      </c>
      <c r="J8965" s="13"/>
      <c r="K8965" s="13"/>
      <c r="L8965" s="16"/>
      <c r="M8965" t="s">
        <v>583</v>
      </c>
      <c r="P8965" t="s">
        <v>243</v>
      </c>
      <c r="Q8965">
        <v>-0.3</v>
      </c>
      <c r="V8965">
        <v>1</v>
      </c>
      <c r="W8965" t="s">
        <v>1371</v>
      </c>
      <c r="X8965" t="s">
        <v>1431</v>
      </c>
    </row>
    <row r="8966" spans="1:24" x14ac:dyDescent="0.3">
      <c r="A8966">
        <v>11632</v>
      </c>
      <c r="B8966" s="15" t="s">
        <v>909</v>
      </c>
      <c r="C8966" t="str">
        <f>_xlfn.XLOOKUP($B8966, STANDARDS!$A:$A, STANDARDS!$B:$B,,0,2)</f>
        <v>Min'yar Fm, Karatau Gp</v>
      </c>
      <c r="D8966" t="s">
        <v>1057</v>
      </c>
      <c r="E8966" t="s">
        <v>1218</v>
      </c>
      <c r="J8966" s="13"/>
      <c r="K8966" s="13"/>
      <c r="L8966" s="16"/>
      <c r="M8966" t="s">
        <v>583</v>
      </c>
      <c r="P8966" t="s">
        <v>243</v>
      </c>
      <c r="Q8966">
        <v>0.3</v>
      </c>
      <c r="V8966">
        <v>1</v>
      </c>
      <c r="W8966" t="s">
        <v>1371</v>
      </c>
      <c r="X8966" t="s">
        <v>1431</v>
      </c>
    </row>
    <row r="8967" spans="1:24" x14ac:dyDescent="0.3">
      <c r="A8967">
        <v>11633</v>
      </c>
      <c r="B8967" s="15" t="s">
        <v>906</v>
      </c>
      <c r="C8967" t="str">
        <f>_xlfn.XLOOKUP($B8967, STANDARDS!$A:$A, STANDARDS!$B:$B,,0,2)</f>
        <v>Min'yar Fm, Karatau Gp</v>
      </c>
      <c r="D8967" t="s">
        <v>1057</v>
      </c>
      <c r="E8967" t="s">
        <v>1218</v>
      </c>
      <c r="J8967" s="13"/>
      <c r="K8967" s="13"/>
      <c r="L8967" s="16"/>
      <c r="M8967" t="s">
        <v>583</v>
      </c>
      <c r="P8967" t="s">
        <v>243</v>
      </c>
      <c r="Q8967">
        <v>1.8</v>
      </c>
      <c r="V8967">
        <v>1</v>
      </c>
      <c r="W8967" t="s">
        <v>1371</v>
      </c>
      <c r="X8967" t="s">
        <v>1431</v>
      </c>
    </row>
    <row r="8968" spans="1:24" x14ac:dyDescent="0.3">
      <c r="A8968">
        <v>11634</v>
      </c>
      <c r="B8968" s="15" t="s">
        <v>906</v>
      </c>
      <c r="C8968" t="str">
        <f>_xlfn.XLOOKUP($B8968, STANDARDS!$A:$A, STANDARDS!$B:$B,,0,2)</f>
        <v>Min'yar Fm, Karatau Gp</v>
      </c>
      <c r="D8968" t="s">
        <v>1057</v>
      </c>
      <c r="E8968" t="s">
        <v>1218</v>
      </c>
      <c r="J8968" s="13"/>
      <c r="K8968" s="13"/>
      <c r="L8968" s="16"/>
      <c r="M8968" t="s">
        <v>583</v>
      </c>
      <c r="P8968" t="s">
        <v>243</v>
      </c>
      <c r="Q8968">
        <v>0.8</v>
      </c>
      <c r="V8968">
        <v>1</v>
      </c>
      <c r="W8968" t="s">
        <v>1371</v>
      </c>
      <c r="X8968" t="s">
        <v>1431</v>
      </c>
    </row>
    <row r="8969" spans="1:24" x14ac:dyDescent="0.3">
      <c r="A8969">
        <v>11635</v>
      </c>
      <c r="B8969" s="15" t="s">
        <v>909</v>
      </c>
      <c r="C8969" t="str">
        <f>_xlfn.XLOOKUP($B8969, STANDARDS!$A:$A, STANDARDS!$B:$B,,0,2)</f>
        <v>Min'yar Fm, Karatau Gp</v>
      </c>
      <c r="D8969" t="s">
        <v>1057</v>
      </c>
      <c r="E8969" t="s">
        <v>1218</v>
      </c>
      <c r="J8969" s="13"/>
      <c r="K8969" s="13"/>
      <c r="L8969" s="16"/>
      <c r="M8969" t="s">
        <v>583</v>
      </c>
      <c r="P8969" t="s">
        <v>243</v>
      </c>
      <c r="Q8969">
        <v>-2.2000000000000002</v>
      </c>
      <c r="V8969">
        <v>1</v>
      </c>
      <c r="W8969" t="s">
        <v>1371</v>
      </c>
      <c r="X8969" t="s">
        <v>1431</v>
      </c>
    </row>
    <row r="8970" spans="1:24" x14ac:dyDescent="0.3">
      <c r="A8970">
        <v>11636</v>
      </c>
      <c r="B8970" s="15" t="s">
        <v>909</v>
      </c>
      <c r="C8970" t="str">
        <f>_xlfn.XLOOKUP($B8970, STANDARDS!$A:$A, STANDARDS!$B:$B,,0,2)</f>
        <v>Min'yar Fm, Karatau Gp</v>
      </c>
      <c r="D8970" t="s">
        <v>1057</v>
      </c>
      <c r="E8970" t="s">
        <v>1218</v>
      </c>
      <c r="J8970" s="13"/>
      <c r="K8970" s="13"/>
      <c r="L8970" s="16"/>
      <c r="M8970" t="s">
        <v>583</v>
      </c>
      <c r="P8970" t="s">
        <v>243</v>
      </c>
      <c r="Q8970">
        <v>-1.8</v>
      </c>
      <c r="V8970">
        <v>1</v>
      </c>
      <c r="W8970" t="s">
        <v>1371</v>
      </c>
      <c r="X8970" t="s">
        <v>1431</v>
      </c>
    </row>
    <row r="8971" spans="1:24" x14ac:dyDescent="0.3">
      <c r="A8971">
        <v>11637</v>
      </c>
      <c r="B8971" s="15" t="s">
        <v>906</v>
      </c>
      <c r="C8971" t="str">
        <f>_xlfn.XLOOKUP($B8971, STANDARDS!$A:$A, STANDARDS!$B:$B,,0,2)</f>
        <v>Min'yar Fm, Karatau Gp</v>
      </c>
      <c r="D8971" t="s">
        <v>1057</v>
      </c>
      <c r="E8971" t="s">
        <v>1218</v>
      </c>
      <c r="J8971" s="13"/>
      <c r="K8971" s="13"/>
      <c r="L8971" s="16"/>
      <c r="M8971" t="s">
        <v>583</v>
      </c>
      <c r="P8971" t="s">
        <v>243</v>
      </c>
      <c r="Q8971">
        <v>0.7</v>
      </c>
      <c r="V8971">
        <v>1</v>
      </c>
      <c r="W8971" t="s">
        <v>1371</v>
      </c>
      <c r="X8971" t="s">
        <v>1431</v>
      </c>
    </row>
    <row r="8972" spans="1:24" x14ac:dyDescent="0.3">
      <c r="A8972">
        <v>11638</v>
      </c>
      <c r="B8972" s="15" t="s">
        <v>906</v>
      </c>
      <c r="C8972" t="str">
        <f>_xlfn.XLOOKUP($B8972, STANDARDS!$A:$A, STANDARDS!$B:$B,,0,2)</f>
        <v>Min'yar Fm, Karatau Gp</v>
      </c>
      <c r="D8972" t="s">
        <v>1057</v>
      </c>
      <c r="E8972" t="s">
        <v>1218</v>
      </c>
      <c r="J8972" s="13"/>
      <c r="K8972" s="13"/>
      <c r="L8972" s="16"/>
      <c r="M8972" t="s">
        <v>583</v>
      </c>
      <c r="P8972" t="s">
        <v>243</v>
      </c>
      <c r="Q8972">
        <v>-0.1</v>
      </c>
      <c r="V8972">
        <v>1</v>
      </c>
      <c r="W8972" t="s">
        <v>1371</v>
      </c>
      <c r="X8972" t="s">
        <v>1431</v>
      </c>
    </row>
    <row r="8973" spans="1:24" x14ac:dyDescent="0.3">
      <c r="A8973">
        <v>11639</v>
      </c>
      <c r="B8973" s="15" t="s">
        <v>906</v>
      </c>
      <c r="C8973" t="str">
        <f>_xlfn.XLOOKUP($B8973, STANDARDS!$A:$A, STANDARDS!$B:$B,,0,2)</f>
        <v>Min'yar Fm, Karatau Gp</v>
      </c>
      <c r="D8973" t="s">
        <v>1057</v>
      </c>
      <c r="E8973" t="s">
        <v>1218</v>
      </c>
      <c r="J8973" s="13"/>
      <c r="K8973" s="13"/>
      <c r="L8973" s="16"/>
      <c r="M8973" t="s">
        <v>583</v>
      </c>
      <c r="P8973" t="s">
        <v>243</v>
      </c>
      <c r="Q8973">
        <v>-0.1</v>
      </c>
      <c r="V8973">
        <v>1</v>
      </c>
      <c r="W8973" t="s">
        <v>1371</v>
      </c>
      <c r="X8973" t="s">
        <v>1431</v>
      </c>
    </row>
    <row r="8974" spans="1:24" x14ac:dyDescent="0.3">
      <c r="A8974">
        <v>11640</v>
      </c>
      <c r="B8974" s="15" t="s">
        <v>910</v>
      </c>
      <c r="C8974" t="str">
        <f>_xlfn.XLOOKUP($B8974, STANDARDS!$A:$A, STANDARDS!$B:$B,,0,2)</f>
        <v>Grey Dolomite Suite</v>
      </c>
      <c r="D8974" t="s">
        <v>1057</v>
      </c>
      <c r="E8974" t="s">
        <v>1219</v>
      </c>
      <c r="J8974" s="13"/>
      <c r="K8974" s="13"/>
      <c r="L8974" s="16"/>
      <c r="M8974" t="s">
        <v>1335</v>
      </c>
      <c r="P8974" t="s">
        <v>243</v>
      </c>
      <c r="Q8974">
        <v>-3.5</v>
      </c>
      <c r="V8974">
        <v>1</v>
      </c>
      <c r="W8974" t="s">
        <v>1371</v>
      </c>
      <c r="X8974" t="s">
        <v>1432</v>
      </c>
    </row>
    <row r="8975" spans="1:24" x14ac:dyDescent="0.3">
      <c r="A8975">
        <v>11641</v>
      </c>
      <c r="B8975" s="15" t="s">
        <v>911</v>
      </c>
      <c r="C8975" t="str">
        <f>_xlfn.XLOOKUP($B8975, STANDARDS!$A:$A, STANDARDS!$B:$B,,0,2)</f>
        <v>Kumuklakh Series, Katanga System</v>
      </c>
      <c r="D8975" t="s">
        <v>1057</v>
      </c>
      <c r="E8975" t="s">
        <v>1220</v>
      </c>
      <c r="J8975" s="13"/>
      <c r="K8975" s="13"/>
      <c r="L8975" s="16"/>
      <c r="M8975" t="s">
        <v>1335</v>
      </c>
      <c r="P8975" t="s">
        <v>243</v>
      </c>
      <c r="Q8975">
        <v>-3.7</v>
      </c>
      <c r="V8975">
        <v>1</v>
      </c>
      <c r="W8975" t="s">
        <v>1371</v>
      </c>
      <c r="X8975" t="s">
        <v>1432</v>
      </c>
    </row>
    <row r="8976" spans="1:24" x14ac:dyDescent="0.3">
      <c r="A8976">
        <v>11642</v>
      </c>
      <c r="B8976" s="15" t="s">
        <v>912</v>
      </c>
      <c r="C8976" t="str">
        <f>_xlfn.XLOOKUP($B8976, STANDARDS!$A:$A, STANDARDS!$B:$B,,0,2)</f>
        <v>Barakun Suite</v>
      </c>
      <c r="D8976" t="s">
        <v>1057</v>
      </c>
      <c r="E8976" t="s">
        <v>1221</v>
      </c>
      <c r="J8976" s="13"/>
      <c r="K8976" s="13"/>
      <c r="L8976" s="16"/>
      <c r="M8976" t="s">
        <v>1335</v>
      </c>
      <c r="P8976" t="s">
        <v>243</v>
      </c>
      <c r="Q8976">
        <v>5.9</v>
      </c>
      <c r="V8976">
        <v>1</v>
      </c>
      <c r="W8976" t="s">
        <v>1371</v>
      </c>
      <c r="X8976" t="s">
        <v>1432</v>
      </c>
    </row>
    <row r="8977" spans="1:24" x14ac:dyDescent="0.3">
      <c r="A8977">
        <v>11643</v>
      </c>
      <c r="B8977" s="15" t="s">
        <v>912</v>
      </c>
      <c r="C8977" t="str">
        <f>_xlfn.XLOOKUP($B8977, STANDARDS!$A:$A, STANDARDS!$B:$B,,0,2)</f>
        <v>Barakun Suite</v>
      </c>
      <c r="D8977" t="s">
        <v>1057</v>
      </c>
      <c r="E8977" t="s">
        <v>1221</v>
      </c>
      <c r="J8977" s="13"/>
      <c r="K8977" s="13"/>
      <c r="L8977" s="16"/>
      <c r="M8977" t="s">
        <v>1335</v>
      </c>
      <c r="P8977" t="s">
        <v>243</v>
      </c>
      <c r="Q8977">
        <v>6.1</v>
      </c>
      <c r="V8977">
        <v>1</v>
      </c>
      <c r="W8977" t="s">
        <v>1371</v>
      </c>
      <c r="X8977" t="s">
        <v>1432</v>
      </c>
    </row>
    <row r="8978" spans="1:24" x14ac:dyDescent="0.3">
      <c r="A8978">
        <v>11644</v>
      </c>
      <c r="B8978" s="15" t="s">
        <v>910</v>
      </c>
      <c r="C8978" t="str">
        <f>_xlfn.XLOOKUP($B8978, STANDARDS!$A:$A, STANDARDS!$B:$B,,0,2)</f>
        <v>Grey Dolomite Suite</v>
      </c>
      <c r="D8978" t="s">
        <v>1057</v>
      </c>
      <c r="E8978" t="s">
        <v>1219</v>
      </c>
      <c r="J8978" s="13"/>
      <c r="K8978" s="13"/>
      <c r="L8978" s="16"/>
      <c r="M8978" t="s">
        <v>1335</v>
      </c>
      <c r="P8978" t="s">
        <v>243</v>
      </c>
      <c r="Q8978">
        <v>-3.8</v>
      </c>
      <c r="V8978">
        <v>1</v>
      </c>
      <c r="W8978" t="s">
        <v>1371</v>
      </c>
      <c r="X8978" t="s">
        <v>1432</v>
      </c>
    </row>
    <row r="8979" spans="1:24" x14ac:dyDescent="0.3">
      <c r="A8979">
        <v>11645</v>
      </c>
      <c r="B8979" s="15" t="s">
        <v>910</v>
      </c>
      <c r="C8979" t="str">
        <f>_xlfn.XLOOKUP($B8979, STANDARDS!$A:$A, STANDARDS!$B:$B,,0,2)</f>
        <v>Grey Dolomite Suite</v>
      </c>
      <c r="D8979" t="s">
        <v>1057</v>
      </c>
      <c r="E8979" t="s">
        <v>1219</v>
      </c>
      <c r="J8979" s="13"/>
      <c r="K8979" s="13"/>
      <c r="L8979" s="16"/>
      <c r="M8979" t="s">
        <v>1335</v>
      </c>
      <c r="P8979" t="s">
        <v>243</v>
      </c>
      <c r="Q8979">
        <v>-6.3</v>
      </c>
      <c r="V8979">
        <v>1</v>
      </c>
      <c r="W8979" t="s">
        <v>1371</v>
      </c>
      <c r="X8979" t="s">
        <v>1432</v>
      </c>
    </row>
    <row r="8980" spans="1:24" x14ac:dyDescent="0.3">
      <c r="A8980">
        <v>11646</v>
      </c>
      <c r="B8980" s="15" t="s">
        <v>912</v>
      </c>
      <c r="C8980" t="str">
        <f>_xlfn.XLOOKUP($B8980, STANDARDS!$A:$A, STANDARDS!$B:$B,,0,2)</f>
        <v>Barakun Suite</v>
      </c>
      <c r="D8980" t="s">
        <v>1057</v>
      </c>
      <c r="E8980" t="s">
        <v>1221</v>
      </c>
      <c r="J8980" s="13"/>
      <c r="K8980" s="13"/>
      <c r="L8980" s="16"/>
      <c r="M8980" t="s">
        <v>1335</v>
      </c>
      <c r="P8980" t="s">
        <v>243</v>
      </c>
      <c r="Q8980">
        <v>5.9</v>
      </c>
      <c r="V8980">
        <v>1</v>
      </c>
      <c r="W8980" t="s">
        <v>1371</v>
      </c>
      <c r="X8980" t="s">
        <v>1432</v>
      </c>
    </row>
    <row r="8981" spans="1:24" x14ac:dyDescent="0.3">
      <c r="A8981">
        <v>11647</v>
      </c>
      <c r="B8981" s="15" t="s">
        <v>912</v>
      </c>
      <c r="C8981" t="str">
        <f>_xlfn.XLOOKUP($B8981, STANDARDS!$A:$A, STANDARDS!$B:$B,,0,2)</f>
        <v>Barakun Suite</v>
      </c>
      <c r="D8981" t="s">
        <v>1057</v>
      </c>
      <c r="E8981" t="s">
        <v>1221</v>
      </c>
      <c r="J8981" s="13"/>
      <c r="K8981" s="13"/>
      <c r="L8981" s="16"/>
      <c r="M8981" t="s">
        <v>1335</v>
      </c>
      <c r="P8981" t="s">
        <v>243</v>
      </c>
      <c r="Q8981">
        <v>5.0999999999999996</v>
      </c>
      <c r="V8981">
        <v>1</v>
      </c>
      <c r="W8981" t="s">
        <v>1371</v>
      </c>
      <c r="X8981" t="s">
        <v>1432</v>
      </c>
    </row>
    <row r="8982" spans="1:24" x14ac:dyDescent="0.3">
      <c r="A8982">
        <v>11648</v>
      </c>
      <c r="B8982" s="15" t="s">
        <v>911</v>
      </c>
      <c r="C8982" t="str">
        <f>_xlfn.XLOOKUP($B8982, STANDARDS!$A:$A, STANDARDS!$B:$B,,0,2)</f>
        <v>Kumuklakh Series, Katanga System</v>
      </c>
      <c r="D8982" t="s">
        <v>1057</v>
      </c>
      <c r="E8982" t="s">
        <v>1220</v>
      </c>
      <c r="J8982" s="13"/>
      <c r="K8982" s="13"/>
      <c r="L8982" s="16"/>
      <c r="M8982" t="s">
        <v>1335</v>
      </c>
      <c r="P8982" t="s">
        <v>243</v>
      </c>
      <c r="Q8982">
        <v>-3.8</v>
      </c>
      <c r="V8982">
        <v>1</v>
      </c>
      <c r="W8982" t="s">
        <v>1371</v>
      </c>
      <c r="X8982" t="s">
        <v>1432</v>
      </c>
    </row>
    <row r="8983" spans="1:24" x14ac:dyDescent="0.3">
      <c r="A8983">
        <v>11649</v>
      </c>
      <c r="B8983" s="15" t="s">
        <v>910</v>
      </c>
      <c r="C8983" t="str">
        <f>_xlfn.XLOOKUP($B8983, STANDARDS!$A:$A, STANDARDS!$B:$B,,0,2)</f>
        <v>Grey Dolomite Suite</v>
      </c>
      <c r="D8983" t="s">
        <v>1057</v>
      </c>
      <c r="E8983" t="s">
        <v>1219</v>
      </c>
      <c r="J8983" s="13"/>
      <c r="K8983" s="13"/>
      <c r="L8983" s="16"/>
      <c r="M8983" t="s">
        <v>1335</v>
      </c>
      <c r="P8983" t="s">
        <v>243</v>
      </c>
      <c r="Q8983">
        <v>-2.5</v>
      </c>
      <c r="V8983">
        <v>1</v>
      </c>
      <c r="W8983" t="s">
        <v>1371</v>
      </c>
      <c r="X8983" t="s">
        <v>1432</v>
      </c>
    </row>
    <row r="8984" spans="1:24" x14ac:dyDescent="0.3">
      <c r="A8984">
        <v>11650</v>
      </c>
      <c r="B8984" s="15" t="s">
        <v>911</v>
      </c>
      <c r="C8984" t="str">
        <f>_xlfn.XLOOKUP($B8984, STANDARDS!$A:$A, STANDARDS!$B:$B,,0,2)</f>
        <v>Kumuklakh Series, Katanga System</v>
      </c>
      <c r="D8984" t="s">
        <v>1057</v>
      </c>
      <c r="E8984" t="s">
        <v>1220</v>
      </c>
      <c r="J8984" s="13"/>
      <c r="K8984" s="13"/>
      <c r="L8984" s="16"/>
      <c r="M8984" t="s">
        <v>1335</v>
      </c>
      <c r="P8984" t="s">
        <v>243</v>
      </c>
      <c r="Q8984">
        <v>-2.8</v>
      </c>
      <c r="V8984">
        <v>1</v>
      </c>
      <c r="W8984" t="s">
        <v>1371</v>
      </c>
      <c r="X8984" t="s">
        <v>1432</v>
      </c>
    </row>
    <row r="8985" spans="1:24" x14ac:dyDescent="0.3">
      <c r="A8985">
        <v>11651</v>
      </c>
      <c r="B8985" s="15" t="s">
        <v>910</v>
      </c>
      <c r="C8985" t="str">
        <f>_xlfn.XLOOKUP($B8985, STANDARDS!$A:$A, STANDARDS!$B:$B,,0,2)</f>
        <v>Grey Dolomite Suite</v>
      </c>
      <c r="D8985" t="s">
        <v>1057</v>
      </c>
      <c r="E8985" t="s">
        <v>1219</v>
      </c>
      <c r="J8985" s="13"/>
      <c r="K8985" s="13"/>
      <c r="L8985" s="16"/>
      <c r="M8985" t="s">
        <v>1335</v>
      </c>
      <c r="P8985" t="s">
        <v>243</v>
      </c>
      <c r="Q8985">
        <v>-2.6</v>
      </c>
      <c r="V8985">
        <v>1</v>
      </c>
      <c r="W8985" t="s">
        <v>1371</v>
      </c>
      <c r="X8985" t="s">
        <v>1432</v>
      </c>
    </row>
    <row r="8986" spans="1:24" x14ac:dyDescent="0.3">
      <c r="A8986">
        <v>11652</v>
      </c>
      <c r="B8986" s="15" t="s">
        <v>910</v>
      </c>
      <c r="C8986" t="str">
        <f>_xlfn.XLOOKUP($B8986, STANDARDS!$A:$A, STANDARDS!$B:$B,,0,2)</f>
        <v>Grey Dolomite Suite</v>
      </c>
      <c r="D8986" t="s">
        <v>1057</v>
      </c>
      <c r="E8986" t="s">
        <v>1219</v>
      </c>
      <c r="J8986" s="13"/>
      <c r="K8986" s="13"/>
      <c r="L8986" s="16"/>
      <c r="M8986" t="s">
        <v>1335</v>
      </c>
      <c r="P8986" t="s">
        <v>243</v>
      </c>
      <c r="Q8986">
        <v>-0.3</v>
      </c>
      <c r="V8986">
        <v>1</v>
      </c>
      <c r="W8986" t="s">
        <v>1371</v>
      </c>
      <c r="X8986" t="s">
        <v>1432</v>
      </c>
    </row>
    <row r="8987" spans="1:24" x14ac:dyDescent="0.3">
      <c r="A8987">
        <v>11653</v>
      </c>
      <c r="B8987" s="15" t="s">
        <v>910</v>
      </c>
      <c r="C8987" t="str">
        <f>_xlfn.XLOOKUP($B8987, STANDARDS!$A:$A, STANDARDS!$B:$B,,0,2)</f>
        <v>Grey Dolomite Suite</v>
      </c>
      <c r="D8987" t="s">
        <v>1057</v>
      </c>
      <c r="E8987" t="s">
        <v>1219</v>
      </c>
      <c r="J8987" s="13"/>
      <c r="K8987" s="13"/>
      <c r="L8987" s="16"/>
      <c r="M8987" t="s">
        <v>1335</v>
      </c>
      <c r="P8987" t="s">
        <v>243</v>
      </c>
      <c r="Q8987">
        <v>-3.9</v>
      </c>
      <c r="V8987">
        <v>1</v>
      </c>
      <c r="W8987" t="s">
        <v>1371</v>
      </c>
      <c r="X8987" t="s">
        <v>1432</v>
      </c>
    </row>
    <row r="8988" spans="1:24" x14ac:dyDescent="0.3">
      <c r="A8988">
        <v>11654</v>
      </c>
      <c r="B8988" s="15" t="s">
        <v>910</v>
      </c>
      <c r="C8988" t="str">
        <f>_xlfn.XLOOKUP($B8988, STANDARDS!$A:$A, STANDARDS!$B:$B,,0,2)</f>
        <v>Grey Dolomite Suite</v>
      </c>
      <c r="D8988" t="s">
        <v>1057</v>
      </c>
      <c r="E8988" t="s">
        <v>1219</v>
      </c>
      <c r="J8988" s="13"/>
      <c r="K8988" s="13"/>
      <c r="L8988" s="16"/>
      <c r="M8988" t="s">
        <v>583</v>
      </c>
      <c r="P8988" t="s">
        <v>243</v>
      </c>
      <c r="Q8988">
        <v>-3.1</v>
      </c>
      <c r="V8988">
        <v>1</v>
      </c>
      <c r="W8988" t="s">
        <v>1371</v>
      </c>
      <c r="X8988" t="s">
        <v>1432</v>
      </c>
    </row>
    <row r="8989" spans="1:24" x14ac:dyDescent="0.3">
      <c r="A8989">
        <v>11655</v>
      </c>
      <c r="B8989" s="15" t="s">
        <v>912</v>
      </c>
      <c r="C8989" t="str">
        <f>_xlfn.XLOOKUP($B8989, STANDARDS!$A:$A, STANDARDS!$B:$B,,0,2)</f>
        <v>Barakun Suite</v>
      </c>
      <c r="D8989" t="s">
        <v>1057</v>
      </c>
      <c r="E8989" t="s">
        <v>1221</v>
      </c>
      <c r="J8989" s="13"/>
      <c r="K8989" s="13"/>
      <c r="L8989" s="16"/>
      <c r="M8989" t="s">
        <v>583</v>
      </c>
      <c r="P8989" t="s">
        <v>243</v>
      </c>
      <c r="Q8989">
        <v>6.1</v>
      </c>
      <c r="V8989">
        <v>1</v>
      </c>
      <c r="W8989" t="s">
        <v>1371</v>
      </c>
      <c r="X8989" t="s">
        <v>1432</v>
      </c>
    </row>
    <row r="8990" spans="1:24" x14ac:dyDescent="0.3">
      <c r="A8990">
        <v>11656</v>
      </c>
      <c r="B8990" s="15" t="s">
        <v>912</v>
      </c>
      <c r="C8990" t="str">
        <f>_xlfn.XLOOKUP($B8990, STANDARDS!$A:$A, STANDARDS!$B:$B,,0,2)</f>
        <v>Barakun Suite</v>
      </c>
      <c r="D8990" t="s">
        <v>1057</v>
      </c>
      <c r="E8990" t="s">
        <v>1221</v>
      </c>
      <c r="J8990" s="13"/>
      <c r="K8990" s="13"/>
      <c r="L8990" s="16"/>
      <c r="M8990" t="s">
        <v>583</v>
      </c>
      <c r="P8990" t="s">
        <v>243</v>
      </c>
      <c r="Q8990">
        <v>6</v>
      </c>
      <c r="V8990">
        <v>1</v>
      </c>
      <c r="W8990" t="s">
        <v>1371</v>
      </c>
      <c r="X8990" t="s">
        <v>1432</v>
      </c>
    </row>
    <row r="8991" spans="1:24" x14ac:dyDescent="0.3">
      <c r="A8991">
        <v>11657</v>
      </c>
      <c r="B8991" s="15" t="s">
        <v>912</v>
      </c>
      <c r="C8991" t="str">
        <f>_xlfn.XLOOKUP($B8991, STANDARDS!$A:$A, STANDARDS!$B:$B,,0,2)</f>
        <v>Barakun Suite</v>
      </c>
      <c r="D8991" t="s">
        <v>1057</v>
      </c>
      <c r="E8991" t="s">
        <v>1221</v>
      </c>
      <c r="J8991" s="13"/>
      <c r="K8991" s="13"/>
      <c r="L8991" s="16"/>
      <c r="M8991" t="s">
        <v>583</v>
      </c>
      <c r="P8991" t="s">
        <v>243</v>
      </c>
      <c r="Q8991">
        <v>5.6</v>
      </c>
      <c r="V8991">
        <v>1</v>
      </c>
      <c r="W8991" t="s">
        <v>1371</v>
      </c>
      <c r="X8991" t="s">
        <v>1432</v>
      </c>
    </row>
    <row r="8992" spans="1:24" x14ac:dyDescent="0.3">
      <c r="A8992">
        <v>11658</v>
      </c>
      <c r="B8992" s="15" t="s">
        <v>910</v>
      </c>
      <c r="C8992" t="str">
        <f>_xlfn.XLOOKUP($B8992, STANDARDS!$A:$A, STANDARDS!$B:$B,,0,2)</f>
        <v>Grey Dolomite Suite</v>
      </c>
      <c r="D8992" t="s">
        <v>1057</v>
      </c>
      <c r="E8992" t="s">
        <v>1219</v>
      </c>
      <c r="J8992" s="13"/>
      <c r="K8992" s="13"/>
      <c r="L8992" s="16"/>
      <c r="M8992" t="s">
        <v>583</v>
      </c>
      <c r="P8992" t="s">
        <v>243</v>
      </c>
      <c r="Q8992">
        <v>-3.1</v>
      </c>
      <c r="V8992">
        <v>1</v>
      </c>
      <c r="W8992" t="s">
        <v>1371</v>
      </c>
      <c r="X8992" t="s">
        <v>1432</v>
      </c>
    </row>
    <row r="8993" spans="1:24" x14ac:dyDescent="0.3">
      <c r="A8993">
        <v>11659</v>
      </c>
      <c r="B8993" s="15" t="s">
        <v>910</v>
      </c>
      <c r="C8993" t="str">
        <f>_xlfn.XLOOKUP($B8993, STANDARDS!$A:$A, STANDARDS!$B:$B,,0,2)</f>
        <v>Grey Dolomite Suite</v>
      </c>
      <c r="D8993" t="s">
        <v>1057</v>
      </c>
      <c r="E8993" t="s">
        <v>1219</v>
      </c>
      <c r="J8993" s="13"/>
      <c r="K8993" s="13"/>
      <c r="L8993" s="16"/>
      <c r="M8993" t="s">
        <v>583</v>
      </c>
      <c r="P8993" t="s">
        <v>243</v>
      </c>
      <c r="Q8993">
        <v>-1.9</v>
      </c>
      <c r="V8993">
        <v>1</v>
      </c>
      <c r="W8993" t="s">
        <v>1371</v>
      </c>
      <c r="X8993" t="s">
        <v>1432</v>
      </c>
    </row>
    <row r="8994" spans="1:24" x14ac:dyDescent="0.3">
      <c r="A8994">
        <v>11660</v>
      </c>
      <c r="B8994" s="15" t="s">
        <v>910</v>
      </c>
      <c r="C8994" t="str">
        <f>_xlfn.XLOOKUP($B8994, STANDARDS!$A:$A, STANDARDS!$B:$B,,0,2)</f>
        <v>Grey Dolomite Suite</v>
      </c>
      <c r="D8994" t="s">
        <v>1057</v>
      </c>
      <c r="E8994" t="s">
        <v>1219</v>
      </c>
      <c r="J8994" s="13"/>
      <c r="K8994" s="13"/>
      <c r="L8994" s="16"/>
      <c r="M8994" t="s">
        <v>583</v>
      </c>
      <c r="P8994" t="s">
        <v>243</v>
      </c>
      <c r="Q8994">
        <v>-6.1</v>
      </c>
      <c r="V8994">
        <v>1</v>
      </c>
      <c r="W8994" t="s">
        <v>1371</v>
      </c>
      <c r="X8994" t="s">
        <v>1432</v>
      </c>
    </row>
    <row r="8995" spans="1:24" x14ac:dyDescent="0.3">
      <c r="A8995">
        <v>11661</v>
      </c>
      <c r="B8995" s="15" t="s">
        <v>910</v>
      </c>
      <c r="C8995" t="str">
        <f>_xlfn.XLOOKUP($B8995, STANDARDS!$A:$A, STANDARDS!$B:$B,,0,2)</f>
        <v>Grey Dolomite Suite</v>
      </c>
      <c r="D8995" t="s">
        <v>1057</v>
      </c>
      <c r="E8995" t="s">
        <v>1219</v>
      </c>
      <c r="J8995" s="13"/>
      <c r="K8995" s="13"/>
      <c r="L8995" s="16"/>
      <c r="M8995" t="s">
        <v>583</v>
      </c>
      <c r="P8995" t="s">
        <v>243</v>
      </c>
      <c r="Q8995">
        <v>-3.6</v>
      </c>
      <c r="V8995">
        <v>1</v>
      </c>
      <c r="W8995" t="s">
        <v>1371</v>
      </c>
      <c r="X8995" t="s">
        <v>1432</v>
      </c>
    </row>
    <row r="8996" spans="1:24" x14ac:dyDescent="0.3">
      <c r="A8996">
        <v>11662</v>
      </c>
      <c r="B8996" s="15" t="s">
        <v>910</v>
      </c>
      <c r="C8996" t="str">
        <f>_xlfn.XLOOKUP($B8996, STANDARDS!$A:$A, STANDARDS!$B:$B,,0,2)</f>
        <v>Grey Dolomite Suite</v>
      </c>
      <c r="D8996" t="s">
        <v>1057</v>
      </c>
      <c r="E8996" t="s">
        <v>1219</v>
      </c>
      <c r="J8996" s="13"/>
      <c r="K8996" s="13"/>
      <c r="L8996" s="16"/>
      <c r="M8996" t="s">
        <v>583</v>
      </c>
      <c r="P8996" t="s">
        <v>243</v>
      </c>
      <c r="Q8996">
        <v>-1.1000000000000001</v>
      </c>
      <c r="V8996">
        <v>1</v>
      </c>
      <c r="W8996" t="s">
        <v>1371</v>
      </c>
      <c r="X8996" t="s">
        <v>1432</v>
      </c>
    </row>
    <row r="8997" spans="1:24" x14ac:dyDescent="0.3">
      <c r="A8997">
        <v>11663</v>
      </c>
      <c r="B8997" s="15" t="s">
        <v>910</v>
      </c>
      <c r="C8997" t="str">
        <f>_xlfn.XLOOKUP($B8997, STANDARDS!$A:$A, STANDARDS!$B:$B,,0,2)</f>
        <v>Grey Dolomite Suite</v>
      </c>
      <c r="D8997" t="s">
        <v>1057</v>
      </c>
      <c r="E8997" t="s">
        <v>1219</v>
      </c>
      <c r="J8997" s="13"/>
      <c r="K8997" s="13"/>
      <c r="L8997" s="16"/>
      <c r="M8997" t="s">
        <v>583</v>
      </c>
      <c r="P8997" t="s">
        <v>243</v>
      </c>
      <c r="Q8997">
        <v>0.6</v>
      </c>
      <c r="V8997">
        <v>1</v>
      </c>
      <c r="W8997" t="s">
        <v>1371</v>
      </c>
      <c r="X8997" t="s">
        <v>1432</v>
      </c>
    </row>
    <row r="8998" spans="1:24" x14ac:dyDescent="0.3">
      <c r="A8998">
        <v>11664</v>
      </c>
      <c r="B8998" s="15" t="s">
        <v>910</v>
      </c>
      <c r="C8998" t="str">
        <f>_xlfn.XLOOKUP($B8998, STANDARDS!$A:$A, STANDARDS!$B:$B,,0,2)</f>
        <v>Grey Dolomite Suite</v>
      </c>
      <c r="D8998" t="s">
        <v>1057</v>
      </c>
      <c r="E8998" t="s">
        <v>1219</v>
      </c>
      <c r="J8998" s="13"/>
      <c r="K8998" s="13"/>
      <c r="L8998" s="16"/>
      <c r="M8998" t="s">
        <v>583</v>
      </c>
      <c r="P8998" t="s">
        <v>243</v>
      </c>
      <c r="Q8998">
        <v>-3.5</v>
      </c>
      <c r="V8998">
        <v>1</v>
      </c>
      <c r="W8998" t="s">
        <v>1371</v>
      </c>
      <c r="X8998" t="s">
        <v>1432</v>
      </c>
    </row>
    <row r="8999" spans="1:24" x14ac:dyDescent="0.3">
      <c r="A8999">
        <v>11667</v>
      </c>
      <c r="B8999" s="15" t="s">
        <v>913</v>
      </c>
      <c r="C8999" t="str">
        <f>_xlfn.XLOOKUP($B8999, STANDARDS!$A:$A, STANDARDS!$B:$B,,0,2)</f>
        <v>Valyukhitin Suite</v>
      </c>
      <c r="D8999" t="s">
        <v>1057</v>
      </c>
      <c r="E8999" t="s">
        <v>1221</v>
      </c>
      <c r="J8999" s="13"/>
      <c r="K8999" s="13"/>
      <c r="L8999" s="16"/>
      <c r="M8999" t="s">
        <v>1335</v>
      </c>
      <c r="P8999" t="s">
        <v>243</v>
      </c>
      <c r="Q8999">
        <v>2</v>
      </c>
      <c r="V8999">
        <v>1</v>
      </c>
      <c r="W8999" t="s">
        <v>1371</v>
      </c>
      <c r="X8999" t="s">
        <v>1432</v>
      </c>
    </row>
    <row r="9000" spans="1:24" x14ac:dyDescent="0.3">
      <c r="A9000">
        <v>11668</v>
      </c>
      <c r="B9000" s="15" t="s">
        <v>914</v>
      </c>
      <c r="C9000" t="str">
        <f>_xlfn.XLOOKUP($B9000, STANDARDS!$A:$A, STANDARDS!$B:$B,,0,2)</f>
        <v>Yuedei Suite</v>
      </c>
      <c r="D9000" t="s">
        <v>1057</v>
      </c>
      <c r="E9000" t="s">
        <v>1220</v>
      </c>
      <c r="J9000" s="13"/>
      <c r="K9000" s="13"/>
      <c r="L9000" s="16"/>
      <c r="M9000" t="s">
        <v>1335</v>
      </c>
      <c r="P9000" t="s">
        <v>243</v>
      </c>
      <c r="Q9000">
        <v>-9.5</v>
      </c>
      <c r="V9000">
        <v>1</v>
      </c>
      <c r="W9000" t="s">
        <v>1371</v>
      </c>
      <c r="X9000" t="s">
        <v>1432</v>
      </c>
    </row>
    <row r="9001" spans="1:24" x14ac:dyDescent="0.3">
      <c r="A9001">
        <v>11670</v>
      </c>
      <c r="B9001" s="15" t="s">
        <v>915</v>
      </c>
      <c r="C9001" t="str">
        <f>_xlfn.XLOOKUP($B9001, STANDARDS!$A:$A, STANDARDS!$B:$B,,0,2)</f>
        <v>Torgin Suite</v>
      </c>
      <c r="D9001" t="s">
        <v>1057</v>
      </c>
      <c r="E9001" t="s">
        <v>1220</v>
      </c>
      <c r="J9001" s="13"/>
      <c r="K9001" s="13"/>
      <c r="L9001" s="16"/>
      <c r="M9001" t="s">
        <v>1335</v>
      </c>
      <c r="P9001" t="s">
        <v>243</v>
      </c>
      <c r="Q9001">
        <v>-7.1</v>
      </c>
      <c r="V9001">
        <v>1</v>
      </c>
      <c r="W9001" t="s">
        <v>1371</v>
      </c>
      <c r="X9001" t="s">
        <v>1432</v>
      </c>
    </row>
    <row r="9002" spans="1:24" x14ac:dyDescent="0.3">
      <c r="A9002">
        <v>11671</v>
      </c>
      <c r="B9002" s="15" t="s">
        <v>916</v>
      </c>
      <c r="C9002" t="str">
        <f>_xlfn.XLOOKUP($B9002, STANDARDS!$A:$A, STANDARDS!$B:$B,,0,2)</f>
        <v>Nikol Suite</v>
      </c>
      <c r="D9002" t="s">
        <v>1057</v>
      </c>
      <c r="E9002" t="s">
        <v>1221</v>
      </c>
      <c r="J9002" s="13"/>
      <c r="K9002" s="13"/>
      <c r="L9002" s="16"/>
      <c r="M9002" t="s">
        <v>1335</v>
      </c>
      <c r="P9002" t="s">
        <v>243</v>
      </c>
      <c r="Q9002">
        <v>-6.7</v>
      </c>
      <c r="V9002">
        <v>1</v>
      </c>
      <c r="W9002" t="s">
        <v>1371</v>
      </c>
      <c r="X9002" t="s">
        <v>1432</v>
      </c>
    </row>
    <row r="9003" spans="1:24" x14ac:dyDescent="0.3">
      <c r="A9003">
        <v>11672</v>
      </c>
      <c r="B9003" s="15" t="s">
        <v>916</v>
      </c>
      <c r="C9003" t="str">
        <f>_xlfn.XLOOKUP($B9003, STANDARDS!$A:$A, STANDARDS!$B:$B,,0,2)</f>
        <v>Nikol Suite</v>
      </c>
      <c r="D9003" t="s">
        <v>1057</v>
      </c>
      <c r="E9003" t="s">
        <v>1221</v>
      </c>
      <c r="J9003" s="13"/>
      <c r="K9003" s="13"/>
      <c r="L9003" s="16"/>
      <c r="M9003" t="s">
        <v>1335</v>
      </c>
      <c r="P9003" t="s">
        <v>243</v>
      </c>
      <c r="Q9003">
        <v>-10.8</v>
      </c>
      <c r="V9003">
        <v>1</v>
      </c>
      <c r="W9003" t="s">
        <v>1371</v>
      </c>
      <c r="X9003" t="s">
        <v>1432</v>
      </c>
    </row>
    <row r="9004" spans="1:24" x14ac:dyDescent="0.3">
      <c r="A9004">
        <v>11673</v>
      </c>
      <c r="B9004" s="15" t="s">
        <v>916</v>
      </c>
      <c r="C9004" t="str">
        <f>_xlfn.XLOOKUP($B9004, STANDARDS!$A:$A, STANDARDS!$B:$B,,0,2)</f>
        <v>Nikol Suite</v>
      </c>
      <c r="D9004" t="s">
        <v>1057</v>
      </c>
      <c r="E9004" t="s">
        <v>1221</v>
      </c>
      <c r="J9004" s="13"/>
      <c r="K9004" s="13"/>
      <c r="L9004" s="16"/>
      <c r="M9004" t="s">
        <v>1335</v>
      </c>
      <c r="P9004" t="s">
        <v>243</v>
      </c>
      <c r="Q9004">
        <v>-10.8</v>
      </c>
      <c r="V9004">
        <v>1</v>
      </c>
      <c r="W9004" t="s">
        <v>1371</v>
      </c>
      <c r="X9004" t="s">
        <v>1432</v>
      </c>
    </row>
    <row r="9005" spans="1:24" x14ac:dyDescent="0.3">
      <c r="A9005">
        <v>11674</v>
      </c>
      <c r="B9005" s="15" t="s">
        <v>916</v>
      </c>
      <c r="C9005" t="str">
        <f>_xlfn.XLOOKUP($B9005, STANDARDS!$A:$A, STANDARDS!$B:$B,,0,2)</f>
        <v>Nikol Suite</v>
      </c>
      <c r="D9005" t="s">
        <v>1057</v>
      </c>
      <c r="E9005" t="s">
        <v>1221</v>
      </c>
      <c r="J9005" s="13"/>
      <c r="K9005" s="13"/>
      <c r="L9005" s="16"/>
      <c r="M9005" t="s">
        <v>1335</v>
      </c>
      <c r="P9005" t="s">
        <v>243</v>
      </c>
      <c r="Q9005">
        <v>-12.8</v>
      </c>
      <c r="V9005">
        <v>1</v>
      </c>
      <c r="W9005" t="s">
        <v>1371</v>
      </c>
      <c r="X9005" t="s">
        <v>1432</v>
      </c>
    </row>
    <row r="9006" spans="1:24" x14ac:dyDescent="0.3">
      <c r="A9006">
        <v>11675</v>
      </c>
      <c r="B9006" s="15" t="s">
        <v>916</v>
      </c>
      <c r="C9006" t="str">
        <f>_xlfn.XLOOKUP($B9006, STANDARDS!$A:$A, STANDARDS!$B:$B,,0,2)</f>
        <v>Nikol Suite</v>
      </c>
      <c r="D9006" t="s">
        <v>1057</v>
      </c>
      <c r="E9006" t="s">
        <v>1221</v>
      </c>
      <c r="J9006" s="13"/>
      <c r="K9006" s="13"/>
      <c r="L9006" s="16"/>
      <c r="M9006" t="s">
        <v>1335</v>
      </c>
      <c r="P9006" t="s">
        <v>243</v>
      </c>
      <c r="Q9006">
        <v>-11.7</v>
      </c>
      <c r="V9006">
        <v>1</v>
      </c>
      <c r="W9006" t="s">
        <v>1371</v>
      </c>
      <c r="X9006" t="s">
        <v>1432</v>
      </c>
    </row>
    <row r="9007" spans="1:24" x14ac:dyDescent="0.3">
      <c r="A9007">
        <v>11676</v>
      </c>
      <c r="B9007" s="15" t="s">
        <v>916</v>
      </c>
      <c r="C9007" t="str">
        <f>_xlfn.XLOOKUP($B9007, STANDARDS!$A:$A, STANDARDS!$B:$B,,0,2)</f>
        <v>Nikol Suite</v>
      </c>
      <c r="D9007" t="s">
        <v>1057</v>
      </c>
      <c r="E9007" t="s">
        <v>1221</v>
      </c>
      <c r="J9007" s="13"/>
      <c r="K9007" s="13"/>
      <c r="L9007" s="16"/>
      <c r="M9007" t="s">
        <v>1335</v>
      </c>
      <c r="P9007" t="s">
        <v>243</v>
      </c>
      <c r="Q9007">
        <v>-7</v>
      </c>
      <c r="V9007">
        <v>1</v>
      </c>
      <c r="W9007" t="s">
        <v>1371</v>
      </c>
      <c r="X9007" t="s">
        <v>1432</v>
      </c>
    </row>
    <row r="9008" spans="1:24" x14ac:dyDescent="0.3">
      <c r="A9008">
        <v>11677</v>
      </c>
      <c r="B9008" s="15" t="s">
        <v>916</v>
      </c>
      <c r="C9008" t="str">
        <f>_xlfn.XLOOKUP($B9008, STANDARDS!$A:$A, STANDARDS!$B:$B,,0,2)</f>
        <v>Nikol Suite</v>
      </c>
      <c r="D9008" t="s">
        <v>1057</v>
      </c>
      <c r="E9008" t="s">
        <v>1221</v>
      </c>
      <c r="J9008" s="13"/>
      <c r="K9008" s="13"/>
      <c r="L9008" s="16"/>
      <c r="M9008" t="s">
        <v>1335</v>
      </c>
      <c r="P9008" t="s">
        <v>243</v>
      </c>
      <c r="Q9008">
        <v>-7.8</v>
      </c>
      <c r="V9008">
        <v>1</v>
      </c>
      <c r="W9008" t="s">
        <v>1371</v>
      </c>
      <c r="X9008" t="s">
        <v>1432</v>
      </c>
    </row>
    <row r="9009" spans="1:24" x14ac:dyDescent="0.3">
      <c r="A9009">
        <v>11678</v>
      </c>
      <c r="B9009" s="15" t="s">
        <v>916</v>
      </c>
      <c r="C9009" t="str">
        <f>_xlfn.XLOOKUP($B9009, STANDARDS!$A:$A, STANDARDS!$B:$B,,0,2)</f>
        <v>Nikol Suite</v>
      </c>
      <c r="D9009" t="s">
        <v>1057</v>
      </c>
      <c r="E9009" t="s">
        <v>1221</v>
      </c>
      <c r="J9009" s="13"/>
      <c r="K9009" s="13"/>
      <c r="L9009" s="16"/>
      <c r="M9009" t="s">
        <v>1335</v>
      </c>
      <c r="P9009" t="s">
        <v>243</v>
      </c>
      <c r="Q9009">
        <v>-10.4</v>
      </c>
      <c r="V9009">
        <v>1</v>
      </c>
      <c r="W9009" t="s">
        <v>1371</v>
      </c>
      <c r="X9009" t="s">
        <v>1432</v>
      </c>
    </row>
    <row r="9010" spans="1:24" x14ac:dyDescent="0.3">
      <c r="A9010">
        <v>11679</v>
      </c>
      <c r="B9010" s="15" t="s">
        <v>916</v>
      </c>
      <c r="C9010" t="str">
        <f>_xlfn.XLOOKUP($B9010, STANDARDS!$A:$A, STANDARDS!$B:$B,,0,2)</f>
        <v>Nikol Suite</v>
      </c>
      <c r="D9010" t="s">
        <v>1057</v>
      </c>
      <c r="E9010" t="s">
        <v>1221</v>
      </c>
      <c r="J9010" s="13"/>
      <c r="K9010" s="13"/>
      <c r="L9010" s="16"/>
      <c r="M9010" t="s">
        <v>1335</v>
      </c>
      <c r="P9010" t="s">
        <v>243</v>
      </c>
      <c r="Q9010">
        <v>-11.6</v>
      </c>
      <c r="V9010">
        <v>1</v>
      </c>
      <c r="W9010" t="s">
        <v>1371</v>
      </c>
      <c r="X9010" t="s">
        <v>1432</v>
      </c>
    </row>
    <row r="9011" spans="1:24" x14ac:dyDescent="0.3">
      <c r="A9011">
        <v>11680</v>
      </c>
      <c r="B9011" s="15" t="s">
        <v>916</v>
      </c>
      <c r="C9011" t="str">
        <f>_xlfn.XLOOKUP($B9011, STANDARDS!$A:$A, STANDARDS!$B:$B,,0,2)</f>
        <v>Nikol Suite</v>
      </c>
      <c r="D9011" t="s">
        <v>1057</v>
      </c>
      <c r="E9011" t="s">
        <v>1221</v>
      </c>
      <c r="J9011" s="13"/>
      <c r="K9011" s="13"/>
      <c r="L9011" s="16"/>
      <c r="M9011" t="s">
        <v>1335</v>
      </c>
      <c r="P9011" t="s">
        <v>243</v>
      </c>
      <c r="Q9011">
        <v>-11.5</v>
      </c>
      <c r="V9011">
        <v>1</v>
      </c>
      <c r="W9011" t="s">
        <v>1371</v>
      </c>
      <c r="X9011" t="s">
        <v>1432</v>
      </c>
    </row>
    <row r="9012" spans="1:24" x14ac:dyDescent="0.3">
      <c r="A9012">
        <v>11681</v>
      </c>
      <c r="B9012" s="15" t="s">
        <v>916</v>
      </c>
      <c r="C9012" t="str">
        <f>_xlfn.XLOOKUP($B9012, STANDARDS!$A:$A, STANDARDS!$B:$B,,0,2)</f>
        <v>Nikol Suite</v>
      </c>
      <c r="D9012" t="s">
        <v>1057</v>
      </c>
      <c r="E9012" t="s">
        <v>1221</v>
      </c>
      <c r="J9012" s="13"/>
      <c r="K9012" s="13"/>
      <c r="L9012" s="16"/>
      <c r="M9012" t="s">
        <v>1335</v>
      </c>
      <c r="P9012" t="s">
        <v>243</v>
      </c>
      <c r="Q9012">
        <v>-11</v>
      </c>
      <c r="V9012">
        <v>1</v>
      </c>
      <c r="W9012" t="s">
        <v>1371</v>
      </c>
      <c r="X9012" t="s">
        <v>1432</v>
      </c>
    </row>
    <row r="9013" spans="1:24" x14ac:dyDescent="0.3">
      <c r="A9013">
        <v>11682</v>
      </c>
      <c r="B9013" s="15" t="s">
        <v>916</v>
      </c>
      <c r="C9013" t="str">
        <f>_xlfn.XLOOKUP($B9013, STANDARDS!$A:$A, STANDARDS!$B:$B,,0,2)</f>
        <v>Nikol Suite</v>
      </c>
      <c r="D9013" t="s">
        <v>1057</v>
      </c>
      <c r="E9013" t="s">
        <v>1221</v>
      </c>
      <c r="J9013" s="13"/>
      <c r="K9013" s="13"/>
      <c r="L9013" s="16"/>
      <c r="M9013" t="s">
        <v>1335</v>
      </c>
      <c r="P9013" t="s">
        <v>243</v>
      </c>
      <c r="Q9013">
        <v>-10.6</v>
      </c>
      <c r="V9013">
        <v>1</v>
      </c>
      <c r="W9013" t="s">
        <v>1371</v>
      </c>
      <c r="X9013" t="s">
        <v>1432</v>
      </c>
    </row>
    <row r="9014" spans="1:24" x14ac:dyDescent="0.3">
      <c r="A9014">
        <v>11683</v>
      </c>
      <c r="B9014" s="15" t="s">
        <v>916</v>
      </c>
      <c r="C9014" t="str">
        <f>_xlfn.XLOOKUP($B9014, STANDARDS!$A:$A, STANDARDS!$B:$B,,0,2)</f>
        <v>Nikol Suite</v>
      </c>
      <c r="D9014" t="s">
        <v>1057</v>
      </c>
      <c r="E9014" t="s">
        <v>1221</v>
      </c>
      <c r="J9014" s="13"/>
      <c r="K9014" s="13"/>
      <c r="L9014" s="16"/>
      <c r="M9014" t="s">
        <v>1335</v>
      </c>
      <c r="P9014" t="s">
        <v>243</v>
      </c>
      <c r="Q9014">
        <v>-11.2</v>
      </c>
      <c r="V9014">
        <v>1</v>
      </c>
      <c r="W9014" t="s">
        <v>1371</v>
      </c>
      <c r="X9014" t="s">
        <v>1432</v>
      </c>
    </row>
    <row r="9015" spans="1:24" x14ac:dyDescent="0.3">
      <c r="A9015">
        <v>11684</v>
      </c>
      <c r="B9015" s="15" t="s">
        <v>916</v>
      </c>
      <c r="C9015" t="str">
        <f>_xlfn.XLOOKUP($B9015, STANDARDS!$A:$A, STANDARDS!$B:$B,,0,2)</f>
        <v>Nikol Suite</v>
      </c>
      <c r="D9015" t="s">
        <v>1057</v>
      </c>
      <c r="E9015" t="s">
        <v>1221</v>
      </c>
      <c r="J9015" s="13"/>
      <c r="K9015" s="13"/>
      <c r="L9015" s="16"/>
      <c r="M9015" t="s">
        <v>1335</v>
      </c>
      <c r="P9015" t="s">
        <v>243</v>
      </c>
      <c r="Q9015">
        <v>-5.4</v>
      </c>
      <c r="V9015">
        <v>1</v>
      </c>
      <c r="W9015" t="s">
        <v>1371</v>
      </c>
      <c r="X9015" t="s">
        <v>1432</v>
      </c>
    </row>
    <row r="9016" spans="1:24" x14ac:dyDescent="0.3">
      <c r="A9016">
        <v>11685</v>
      </c>
      <c r="B9016" s="15" t="s">
        <v>915</v>
      </c>
      <c r="C9016" t="str">
        <f>_xlfn.XLOOKUP($B9016, STANDARDS!$A:$A, STANDARDS!$B:$B,,0,2)</f>
        <v>Torgin Suite</v>
      </c>
      <c r="D9016" t="s">
        <v>1057</v>
      </c>
      <c r="E9016" t="s">
        <v>1220</v>
      </c>
      <c r="J9016" s="13"/>
      <c r="K9016" s="13"/>
      <c r="L9016" s="16"/>
      <c r="M9016" t="s">
        <v>1335</v>
      </c>
      <c r="P9016" t="s">
        <v>243</v>
      </c>
      <c r="Q9016">
        <v>-10.4</v>
      </c>
      <c r="V9016">
        <v>1</v>
      </c>
      <c r="W9016" t="s">
        <v>1371</v>
      </c>
      <c r="X9016" t="s">
        <v>1432</v>
      </c>
    </row>
    <row r="9017" spans="1:24" x14ac:dyDescent="0.3">
      <c r="A9017">
        <v>11686</v>
      </c>
      <c r="B9017" s="15" t="s">
        <v>915</v>
      </c>
      <c r="C9017" t="str">
        <f>_xlfn.XLOOKUP($B9017, STANDARDS!$A:$A, STANDARDS!$B:$B,,0,2)</f>
        <v>Torgin Suite</v>
      </c>
      <c r="D9017" t="s">
        <v>1057</v>
      </c>
      <c r="E9017" t="s">
        <v>1220</v>
      </c>
      <c r="J9017" s="13"/>
      <c r="K9017" s="13"/>
      <c r="L9017" s="16"/>
      <c r="M9017" t="s">
        <v>1335</v>
      </c>
      <c r="P9017" t="s">
        <v>243</v>
      </c>
      <c r="Q9017">
        <v>-9.6999999999999993</v>
      </c>
      <c r="V9017">
        <v>1</v>
      </c>
      <c r="W9017" t="s">
        <v>1371</v>
      </c>
      <c r="X9017" t="s">
        <v>1432</v>
      </c>
    </row>
    <row r="9018" spans="1:24" x14ac:dyDescent="0.3">
      <c r="A9018">
        <v>11687</v>
      </c>
      <c r="B9018" s="15" t="s">
        <v>916</v>
      </c>
      <c r="C9018" t="str">
        <f>_xlfn.XLOOKUP($B9018, STANDARDS!$A:$A, STANDARDS!$B:$B,,0,2)</f>
        <v>Nikol Suite</v>
      </c>
      <c r="D9018" t="s">
        <v>1057</v>
      </c>
      <c r="E9018" t="s">
        <v>1221</v>
      </c>
      <c r="J9018" s="13"/>
      <c r="K9018" s="13"/>
      <c r="L9018" s="16"/>
      <c r="M9018" t="s">
        <v>1335</v>
      </c>
      <c r="P9018" t="s">
        <v>243</v>
      </c>
      <c r="Q9018">
        <v>-10.7</v>
      </c>
      <c r="V9018">
        <v>1</v>
      </c>
      <c r="W9018" t="s">
        <v>1371</v>
      </c>
      <c r="X9018" t="s">
        <v>1432</v>
      </c>
    </row>
    <row r="9019" spans="1:24" x14ac:dyDescent="0.3">
      <c r="A9019">
        <v>11688</v>
      </c>
      <c r="B9019" s="15" t="s">
        <v>916</v>
      </c>
      <c r="C9019" t="str">
        <f>_xlfn.XLOOKUP($B9019, STANDARDS!$A:$A, STANDARDS!$B:$B,,0,2)</f>
        <v>Nikol Suite</v>
      </c>
      <c r="D9019" t="s">
        <v>1057</v>
      </c>
      <c r="E9019" t="s">
        <v>1221</v>
      </c>
      <c r="J9019" s="13"/>
      <c r="K9019" s="13"/>
      <c r="L9019" s="16"/>
      <c r="M9019" t="s">
        <v>1335</v>
      </c>
      <c r="P9019" t="s">
        <v>243</v>
      </c>
      <c r="Q9019">
        <v>-10.199999999999999</v>
      </c>
      <c r="V9019">
        <v>1</v>
      </c>
      <c r="W9019" t="s">
        <v>1371</v>
      </c>
      <c r="X9019" t="s">
        <v>1432</v>
      </c>
    </row>
    <row r="9020" spans="1:24" x14ac:dyDescent="0.3">
      <c r="A9020">
        <v>11689</v>
      </c>
      <c r="B9020" s="15" t="s">
        <v>915</v>
      </c>
      <c r="C9020" t="str">
        <f>_xlfn.XLOOKUP($B9020, STANDARDS!$A:$A, STANDARDS!$B:$B,,0,2)</f>
        <v>Torgin Suite</v>
      </c>
      <c r="D9020" t="s">
        <v>1057</v>
      </c>
      <c r="E9020" t="s">
        <v>1220</v>
      </c>
      <c r="J9020" s="13"/>
      <c r="K9020" s="13"/>
      <c r="L9020" s="16"/>
      <c r="M9020" t="s">
        <v>1335</v>
      </c>
      <c r="P9020" t="s">
        <v>243</v>
      </c>
      <c r="Q9020">
        <v>-9.6</v>
      </c>
      <c r="V9020">
        <v>1</v>
      </c>
      <c r="W9020" t="s">
        <v>1371</v>
      </c>
      <c r="X9020" t="s">
        <v>1432</v>
      </c>
    </row>
    <row r="9021" spans="1:24" x14ac:dyDescent="0.3">
      <c r="A9021">
        <v>11690</v>
      </c>
      <c r="B9021" s="15" t="s">
        <v>915</v>
      </c>
      <c r="C9021" t="str">
        <f>_xlfn.XLOOKUP($B9021, STANDARDS!$A:$A, STANDARDS!$B:$B,,0,2)</f>
        <v>Torgin Suite</v>
      </c>
      <c r="D9021" t="s">
        <v>1057</v>
      </c>
      <c r="E9021" t="s">
        <v>1220</v>
      </c>
      <c r="J9021" s="13"/>
      <c r="K9021" s="13"/>
      <c r="L9021" s="16"/>
      <c r="M9021" t="s">
        <v>1335</v>
      </c>
      <c r="P9021" t="s">
        <v>243</v>
      </c>
      <c r="Q9021">
        <v>-9.1</v>
      </c>
      <c r="V9021">
        <v>1</v>
      </c>
      <c r="W9021" t="s">
        <v>1371</v>
      </c>
      <c r="X9021" t="s">
        <v>1432</v>
      </c>
    </row>
    <row r="9022" spans="1:24" x14ac:dyDescent="0.3">
      <c r="A9022">
        <v>11691</v>
      </c>
      <c r="B9022" s="15" t="s">
        <v>916</v>
      </c>
      <c r="C9022" t="str">
        <f>_xlfn.XLOOKUP($B9022, STANDARDS!$A:$A, STANDARDS!$B:$B,,0,2)</f>
        <v>Nikol Suite</v>
      </c>
      <c r="D9022" t="s">
        <v>1057</v>
      </c>
      <c r="E9022" t="s">
        <v>1221</v>
      </c>
      <c r="J9022" s="13"/>
      <c r="K9022" s="13"/>
      <c r="L9022" s="16"/>
      <c r="M9022" t="s">
        <v>1335</v>
      </c>
      <c r="P9022" t="s">
        <v>243</v>
      </c>
      <c r="Q9022">
        <v>-7.4</v>
      </c>
      <c r="V9022">
        <v>1</v>
      </c>
      <c r="W9022" t="s">
        <v>1371</v>
      </c>
      <c r="X9022" t="s">
        <v>1432</v>
      </c>
    </row>
    <row r="9023" spans="1:24" x14ac:dyDescent="0.3">
      <c r="A9023">
        <v>11692</v>
      </c>
      <c r="B9023" s="15" t="s">
        <v>916</v>
      </c>
      <c r="C9023" t="str">
        <f>_xlfn.XLOOKUP($B9023, STANDARDS!$A:$A, STANDARDS!$B:$B,,0,2)</f>
        <v>Nikol Suite</v>
      </c>
      <c r="D9023" t="s">
        <v>1057</v>
      </c>
      <c r="E9023" t="s">
        <v>1221</v>
      </c>
      <c r="J9023" s="13"/>
      <c r="K9023" s="13"/>
      <c r="L9023" s="16"/>
      <c r="M9023" t="s">
        <v>583</v>
      </c>
      <c r="P9023" t="s">
        <v>243</v>
      </c>
      <c r="Q9023">
        <v>-10.5</v>
      </c>
      <c r="V9023">
        <v>1</v>
      </c>
      <c r="W9023" t="s">
        <v>1371</v>
      </c>
      <c r="X9023" t="s">
        <v>1432</v>
      </c>
    </row>
    <row r="9024" spans="1:24" x14ac:dyDescent="0.3">
      <c r="A9024">
        <v>11693</v>
      </c>
      <c r="B9024" s="15" t="s">
        <v>916</v>
      </c>
      <c r="C9024" t="str">
        <f>_xlfn.XLOOKUP($B9024, STANDARDS!$A:$A, STANDARDS!$B:$B,,0,2)</f>
        <v>Nikol Suite</v>
      </c>
      <c r="D9024" t="s">
        <v>1057</v>
      </c>
      <c r="E9024" t="s">
        <v>1221</v>
      </c>
      <c r="J9024" s="13"/>
      <c r="K9024" s="13"/>
      <c r="L9024" s="16"/>
      <c r="M9024" t="s">
        <v>583</v>
      </c>
      <c r="P9024" t="s">
        <v>243</v>
      </c>
      <c r="Q9024">
        <v>-4.4000000000000004</v>
      </c>
      <c r="V9024">
        <v>1</v>
      </c>
      <c r="W9024" t="s">
        <v>1371</v>
      </c>
      <c r="X9024" t="s">
        <v>1432</v>
      </c>
    </row>
    <row r="9025" spans="1:24" x14ac:dyDescent="0.3">
      <c r="A9025">
        <v>11694</v>
      </c>
      <c r="B9025" s="15" t="s">
        <v>916</v>
      </c>
      <c r="C9025" t="str">
        <f>_xlfn.XLOOKUP($B9025, STANDARDS!$A:$A, STANDARDS!$B:$B,,0,2)</f>
        <v>Nikol Suite</v>
      </c>
      <c r="D9025" t="s">
        <v>1057</v>
      </c>
      <c r="E9025" t="s">
        <v>1221</v>
      </c>
      <c r="J9025" s="13"/>
      <c r="K9025" s="13"/>
      <c r="L9025" s="16"/>
      <c r="M9025" t="s">
        <v>583</v>
      </c>
      <c r="P9025" t="s">
        <v>243</v>
      </c>
      <c r="Q9025">
        <v>-10.4</v>
      </c>
      <c r="V9025">
        <v>1</v>
      </c>
      <c r="W9025" t="s">
        <v>1371</v>
      </c>
      <c r="X9025" t="s">
        <v>1432</v>
      </c>
    </row>
    <row r="9026" spans="1:24" x14ac:dyDescent="0.3">
      <c r="A9026">
        <v>11695</v>
      </c>
      <c r="B9026" s="15" t="s">
        <v>916</v>
      </c>
      <c r="C9026" t="str">
        <f>_xlfn.XLOOKUP($B9026, STANDARDS!$A:$A, STANDARDS!$B:$B,,0,2)</f>
        <v>Nikol Suite</v>
      </c>
      <c r="D9026" t="s">
        <v>1057</v>
      </c>
      <c r="E9026" t="s">
        <v>1221</v>
      </c>
      <c r="J9026" s="13"/>
      <c r="K9026" s="13"/>
      <c r="L9026" s="16"/>
      <c r="M9026" t="s">
        <v>583</v>
      </c>
      <c r="P9026" t="s">
        <v>243</v>
      </c>
      <c r="Q9026">
        <v>-11.2</v>
      </c>
      <c r="V9026">
        <v>1</v>
      </c>
      <c r="W9026" t="s">
        <v>1371</v>
      </c>
      <c r="X9026" t="s">
        <v>1432</v>
      </c>
    </row>
    <row r="9027" spans="1:24" x14ac:dyDescent="0.3">
      <c r="A9027">
        <v>11696</v>
      </c>
      <c r="B9027" s="15" t="s">
        <v>916</v>
      </c>
      <c r="C9027" t="str">
        <f>_xlfn.XLOOKUP($B9027, STANDARDS!$A:$A, STANDARDS!$B:$B,,0,2)</f>
        <v>Nikol Suite</v>
      </c>
      <c r="D9027" t="s">
        <v>1057</v>
      </c>
      <c r="E9027" t="s">
        <v>1221</v>
      </c>
      <c r="J9027" s="13"/>
      <c r="K9027" s="13"/>
      <c r="L9027" s="16"/>
      <c r="M9027" t="s">
        <v>583</v>
      </c>
      <c r="P9027" t="s">
        <v>243</v>
      </c>
      <c r="Q9027">
        <v>-10.7</v>
      </c>
      <c r="V9027">
        <v>1</v>
      </c>
      <c r="W9027" t="s">
        <v>1371</v>
      </c>
      <c r="X9027" t="s">
        <v>1432</v>
      </c>
    </row>
    <row r="9028" spans="1:24" x14ac:dyDescent="0.3">
      <c r="A9028">
        <v>11697</v>
      </c>
      <c r="B9028" s="15" t="s">
        <v>916</v>
      </c>
      <c r="C9028" t="str">
        <f>_xlfn.XLOOKUP($B9028, STANDARDS!$A:$A, STANDARDS!$B:$B,,0,2)</f>
        <v>Nikol Suite</v>
      </c>
      <c r="D9028" t="s">
        <v>1057</v>
      </c>
      <c r="E9028" t="s">
        <v>1221</v>
      </c>
      <c r="J9028" s="13"/>
      <c r="K9028" s="13"/>
      <c r="L9028" s="16"/>
      <c r="M9028" t="s">
        <v>583</v>
      </c>
      <c r="P9028" t="s">
        <v>243</v>
      </c>
      <c r="Q9028">
        <v>-10.7</v>
      </c>
      <c r="V9028">
        <v>1</v>
      </c>
      <c r="W9028" t="s">
        <v>1371</v>
      </c>
      <c r="X9028" t="s">
        <v>1432</v>
      </c>
    </row>
    <row r="9029" spans="1:24" x14ac:dyDescent="0.3">
      <c r="A9029">
        <v>11698</v>
      </c>
      <c r="B9029" s="15" t="s">
        <v>916</v>
      </c>
      <c r="C9029" t="str">
        <f>_xlfn.XLOOKUP($B9029, STANDARDS!$A:$A, STANDARDS!$B:$B,,0,2)</f>
        <v>Nikol Suite</v>
      </c>
      <c r="D9029" t="s">
        <v>1057</v>
      </c>
      <c r="E9029" t="s">
        <v>1221</v>
      </c>
      <c r="J9029" s="13"/>
      <c r="K9029" s="13"/>
      <c r="L9029" s="16"/>
      <c r="M9029" t="s">
        <v>583</v>
      </c>
      <c r="P9029" t="s">
        <v>243</v>
      </c>
      <c r="Q9029">
        <v>-4.3</v>
      </c>
      <c r="V9029">
        <v>1</v>
      </c>
      <c r="W9029" t="s">
        <v>1371</v>
      </c>
      <c r="X9029" t="s">
        <v>1432</v>
      </c>
    </row>
    <row r="9030" spans="1:24" x14ac:dyDescent="0.3">
      <c r="A9030">
        <v>11699</v>
      </c>
      <c r="B9030" s="15" t="s">
        <v>916</v>
      </c>
      <c r="C9030" t="str">
        <f>_xlfn.XLOOKUP($B9030, STANDARDS!$A:$A, STANDARDS!$B:$B,,0,2)</f>
        <v>Nikol Suite</v>
      </c>
      <c r="D9030" t="s">
        <v>1057</v>
      </c>
      <c r="E9030" t="s">
        <v>1221</v>
      </c>
      <c r="J9030" s="13"/>
      <c r="K9030" s="13"/>
      <c r="L9030" s="16"/>
      <c r="M9030" t="s">
        <v>583</v>
      </c>
      <c r="P9030" t="s">
        <v>243</v>
      </c>
      <c r="Q9030">
        <v>-9.9</v>
      </c>
      <c r="V9030">
        <v>1</v>
      </c>
      <c r="W9030" t="s">
        <v>1371</v>
      </c>
      <c r="X9030" t="s">
        <v>1432</v>
      </c>
    </row>
    <row r="9031" spans="1:24" x14ac:dyDescent="0.3">
      <c r="A9031">
        <v>11700</v>
      </c>
      <c r="B9031" s="15" t="s">
        <v>916</v>
      </c>
      <c r="C9031" t="str">
        <f>_xlfn.XLOOKUP($B9031, STANDARDS!$A:$A, STANDARDS!$B:$B,,0,2)</f>
        <v>Nikol Suite</v>
      </c>
      <c r="D9031" t="s">
        <v>1057</v>
      </c>
      <c r="E9031" t="s">
        <v>1221</v>
      </c>
      <c r="J9031" s="13"/>
      <c r="K9031" s="13"/>
      <c r="L9031" s="16"/>
      <c r="M9031" t="s">
        <v>583</v>
      </c>
      <c r="P9031" t="s">
        <v>243</v>
      </c>
      <c r="Q9031">
        <v>-9.8000000000000007</v>
      </c>
      <c r="V9031">
        <v>1</v>
      </c>
      <c r="W9031" t="s">
        <v>1371</v>
      </c>
      <c r="X9031" t="s">
        <v>1432</v>
      </c>
    </row>
    <row r="9032" spans="1:24" x14ac:dyDescent="0.3">
      <c r="A9032">
        <v>11701</v>
      </c>
      <c r="B9032" s="15" t="s">
        <v>916</v>
      </c>
      <c r="C9032" t="str">
        <f>_xlfn.XLOOKUP($B9032, STANDARDS!$A:$A, STANDARDS!$B:$B,,0,2)</f>
        <v>Nikol Suite</v>
      </c>
      <c r="D9032" t="s">
        <v>1057</v>
      </c>
      <c r="E9032" t="s">
        <v>1221</v>
      </c>
      <c r="J9032" s="13"/>
      <c r="K9032" s="13"/>
      <c r="L9032" s="16"/>
      <c r="M9032" t="s">
        <v>583</v>
      </c>
      <c r="P9032" t="s">
        <v>243</v>
      </c>
      <c r="Q9032">
        <v>-10.3</v>
      </c>
      <c r="V9032">
        <v>1</v>
      </c>
      <c r="W9032" t="s">
        <v>1371</v>
      </c>
      <c r="X9032" t="s">
        <v>1432</v>
      </c>
    </row>
    <row r="9033" spans="1:24" x14ac:dyDescent="0.3">
      <c r="A9033">
        <v>11702</v>
      </c>
      <c r="B9033" s="15" t="s">
        <v>916</v>
      </c>
      <c r="C9033" t="str">
        <f>_xlfn.XLOOKUP($B9033, STANDARDS!$A:$A, STANDARDS!$B:$B,,0,2)</f>
        <v>Nikol Suite</v>
      </c>
      <c r="D9033" t="s">
        <v>1057</v>
      </c>
      <c r="E9033" t="s">
        <v>1221</v>
      </c>
      <c r="J9033" s="13"/>
      <c r="K9033" s="13"/>
      <c r="L9033" s="16"/>
      <c r="M9033" t="s">
        <v>583</v>
      </c>
      <c r="P9033" t="s">
        <v>243</v>
      </c>
      <c r="Q9033">
        <v>-9.9</v>
      </c>
      <c r="V9033">
        <v>1</v>
      </c>
      <c r="W9033" t="s">
        <v>1371</v>
      </c>
      <c r="X9033" t="s">
        <v>1432</v>
      </c>
    </row>
    <row r="9034" spans="1:24" x14ac:dyDescent="0.3">
      <c r="A9034">
        <v>11703</v>
      </c>
      <c r="B9034" s="15" t="s">
        <v>916</v>
      </c>
      <c r="C9034" t="str">
        <f>_xlfn.XLOOKUP($B9034, STANDARDS!$A:$A, STANDARDS!$B:$B,,0,2)</f>
        <v>Nikol Suite</v>
      </c>
      <c r="D9034" t="s">
        <v>1057</v>
      </c>
      <c r="E9034" t="s">
        <v>1221</v>
      </c>
      <c r="J9034" s="13"/>
      <c r="K9034" s="13"/>
      <c r="L9034" s="16"/>
      <c r="M9034" t="s">
        <v>583</v>
      </c>
      <c r="P9034" t="s">
        <v>243</v>
      </c>
      <c r="Q9034">
        <v>-12.5</v>
      </c>
      <c r="V9034">
        <v>1</v>
      </c>
      <c r="W9034" t="s">
        <v>1371</v>
      </c>
      <c r="X9034" t="s">
        <v>1432</v>
      </c>
    </row>
    <row r="9035" spans="1:24" x14ac:dyDescent="0.3">
      <c r="A9035">
        <v>11704</v>
      </c>
      <c r="B9035" s="15" t="s">
        <v>916</v>
      </c>
      <c r="C9035" t="str">
        <f>_xlfn.XLOOKUP($B9035, STANDARDS!$A:$A, STANDARDS!$B:$B,,0,2)</f>
        <v>Nikol Suite</v>
      </c>
      <c r="D9035" t="s">
        <v>1057</v>
      </c>
      <c r="E9035" t="s">
        <v>1221</v>
      </c>
      <c r="J9035" s="13"/>
      <c r="K9035" s="13"/>
      <c r="L9035" s="16"/>
      <c r="M9035" t="s">
        <v>583</v>
      </c>
      <c r="P9035" t="s">
        <v>243</v>
      </c>
      <c r="Q9035">
        <v>-5.8</v>
      </c>
      <c r="V9035">
        <v>1</v>
      </c>
      <c r="W9035" t="s">
        <v>1371</v>
      </c>
      <c r="X9035" t="s">
        <v>1432</v>
      </c>
    </row>
    <row r="9036" spans="1:24" x14ac:dyDescent="0.3">
      <c r="A9036">
        <v>11705</v>
      </c>
      <c r="B9036" s="15" t="s">
        <v>916</v>
      </c>
      <c r="C9036" t="str">
        <f>_xlfn.XLOOKUP($B9036, STANDARDS!$A:$A, STANDARDS!$B:$B,,0,2)</f>
        <v>Nikol Suite</v>
      </c>
      <c r="D9036" t="s">
        <v>1057</v>
      </c>
      <c r="E9036" t="s">
        <v>1221</v>
      </c>
      <c r="J9036" s="13"/>
      <c r="K9036" s="13"/>
      <c r="L9036" s="16"/>
      <c r="M9036" t="s">
        <v>583</v>
      </c>
      <c r="P9036" t="s">
        <v>243</v>
      </c>
      <c r="Q9036">
        <v>-3.8</v>
      </c>
      <c r="V9036">
        <v>1</v>
      </c>
      <c r="W9036" t="s">
        <v>1371</v>
      </c>
      <c r="X9036" t="s">
        <v>1432</v>
      </c>
    </row>
    <row r="9037" spans="1:24" x14ac:dyDescent="0.3">
      <c r="A9037">
        <v>11706</v>
      </c>
      <c r="B9037" s="15" t="s">
        <v>916</v>
      </c>
      <c r="C9037" t="str">
        <f>_xlfn.XLOOKUP($B9037, STANDARDS!$A:$A, STANDARDS!$B:$B,,0,2)</f>
        <v>Nikol Suite</v>
      </c>
      <c r="D9037" t="s">
        <v>1057</v>
      </c>
      <c r="E9037" t="s">
        <v>1221</v>
      </c>
      <c r="J9037" s="13"/>
      <c r="K9037" s="13"/>
      <c r="L9037" s="16"/>
      <c r="M9037" t="s">
        <v>583</v>
      </c>
      <c r="P9037" t="s">
        <v>243</v>
      </c>
      <c r="Q9037">
        <v>-5.5</v>
      </c>
      <c r="V9037">
        <v>1</v>
      </c>
      <c r="W9037" t="s">
        <v>1371</v>
      </c>
      <c r="X9037" t="s">
        <v>1432</v>
      </c>
    </row>
    <row r="9038" spans="1:24" x14ac:dyDescent="0.3">
      <c r="A9038">
        <v>11707</v>
      </c>
      <c r="B9038" s="15" t="s">
        <v>916</v>
      </c>
      <c r="C9038" t="str">
        <f>_xlfn.XLOOKUP($B9038, STANDARDS!$A:$A, STANDARDS!$B:$B,,0,2)</f>
        <v>Nikol Suite</v>
      </c>
      <c r="D9038" t="s">
        <v>1057</v>
      </c>
      <c r="E9038" t="s">
        <v>1221</v>
      </c>
      <c r="J9038" s="13"/>
      <c r="K9038" s="13"/>
      <c r="L9038" s="16"/>
      <c r="M9038" t="s">
        <v>583</v>
      </c>
      <c r="P9038" t="s">
        <v>243</v>
      </c>
      <c r="Q9038">
        <v>-9.9</v>
      </c>
      <c r="V9038">
        <v>1</v>
      </c>
      <c r="W9038" t="s">
        <v>1371</v>
      </c>
      <c r="X9038" t="s">
        <v>1432</v>
      </c>
    </row>
    <row r="9039" spans="1:24" x14ac:dyDescent="0.3">
      <c r="A9039">
        <v>11708</v>
      </c>
      <c r="B9039" s="15" t="s">
        <v>916</v>
      </c>
      <c r="C9039" t="str">
        <f>_xlfn.XLOOKUP($B9039, STANDARDS!$A:$A, STANDARDS!$B:$B,,0,2)</f>
        <v>Nikol Suite</v>
      </c>
      <c r="D9039" t="s">
        <v>1057</v>
      </c>
      <c r="E9039" t="s">
        <v>1221</v>
      </c>
      <c r="J9039" s="13"/>
      <c r="K9039" s="13"/>
      <c r="L9039" s="16"/>
      <c r="M9039" t="s">
        <v>583</v>
      </c>
      <c r="P9039" t="s">
        <v>243</v>
      </c>
      <c r="Q9039">
        <v>-3.6</v>
      </c>
      <c r="V9039">
        <v>1</v>
      </c>
      <c r="W9039" t="s">
        <v>1371</v>
      </c>
      <c r="X9039" t="s">
        <v>1432</v>
      </c>
    </row>
    <row r="9040" spans="1:24" x14ac:dyDescent="0.3">
      <c r="A9040">
        <v>11709</v>
      </c>
      <c r="B9040" s="15" t="s">
        <v>917</v>
      </c>
      <c r="C9040" t="str">
        <f>_xlfn.XLOOKUP($B9040, STANDARDS!$A:$A, STANDARDS!$B:$B,,0,2)</f>
        <v>Chenchin Suite</v>
      </c>
      <c r="D9040" t="s">
        <v>1057</v>
      </c>
      <c r="E9040" t="s">
        <v>1221</v>
      </c>
      <c r="J9040" s="13">
        <v>600</v>
      </c>
      <c r="K9040" s="13">
        <v>10</v>
      </c>
      <c r="L9040" s="16"/>
      <c r="M9040" t="s">
        <v>1335</v>
      </c>
      <c r="P9040" t="s">
        <v>243</v>
      </c>
      <c r="Q9040">
        <v>-8.3000000000000007</v>
      </c>
      <c r="V9040">
        <v>1</v>
      </c>
      <c r="W9040" t="s">
        <v>1371</v>
      </c>
      <c r="X9040" t="s">
        <v>1432</v>
      </c>
    </row>
    <row r="9041" spans="1:24" x14ac:dyDescent="0.3">
      <c r="A9041">
        <v>11710</v>
      </c>
      <c r="B9041" s="15" t="s">
        <v>917</v>
      </c>
      <c r="C9041" t="str">
        <f>_xlfn.XLOOKUP($B9041, STANDARDS!$A:$A, STANDARDS!$B:$B,,0,2)</f>
        <v>Chenchin Suite</v>
      </c>
      <c r="D9041" t="s">
        <v>1057</v>
      </c>
      <c r="E9041" t="s">
        <v>1221</v>
      </c>
      <c r="J9041" s="13">
        <v>600</v>
      </c>
      <c r="K9041" s="13">
        <v>10</v>
      </c>
      <c r="L9041" s="16"/>
      <c r="M9041" t="s">
        <v>1335</v>
      </c>
      <c r="P9041" t="s">
        <v>243</v>
      </c>
      <c r="Q9041">
        <v>-7.7</v>
      </c>
      <c r="V9041">
        <v>1</v>
      </c>
      <c r="W9041" t="s">
        <v>1371</v>
      </c>
      <c r="X9041" t="s">
        <v>1432</v>
      </c>
    </row>
    <row r="9042" spans="1:24" x14ac:dyDescent="0.3">
      <c r="A9042">
        <v>11711</v>
      </c>
      <c r="B9042" s="15" t="s">
        <v>917</v>
      </c>
      <c r="C9042" t="str">
        <f>_xlfn.XLOOKUP($B9042, STANDARDS!$A:$A, STANDARDS!$B:$B,,0,2)</f>
        <v>Chenchin Suite</v>
      </c>
      <c r="D9042" t="s">
        <v>1057</v>
      </c>
      <c r="E9042" t="s">
        <v>1221</v>
      </c>
      <c r="J9042" s="13">
        <v>600</v>
      </c>
      <c r="K9042" s="13">
        <v>10</v>
      </c>
      <c r="L9042" s="16"/>
      <c r="M9042" t="s">
        <v>1335</v>
      </c>
      <c r="P9042" t="s">
        <v>243</v>
      </c>
      <c r="Q9042">
        <v>-7.6</v>
      </c>
      <c r="V9042">
        <v>1</v>
      </c>
      <c r="W9042" t="s">
        <v>1371</v>
      </c>
      <c r="X9042" t="s">
        <v>1432</v>
      </c>
    </row>
    <row r="9043" spans="1:24" x14ac:dyDescent="0.3">
      <c r="A9043">
        <v>11712</v>
      </c>
      <c r="B9043" s="15" t="s">
        <v>917</v>
      </c>
      <c r="C9043" t="str">
        <f>_xlfn.XLOOKUP($B9043, STANDARDS!$A:$A, STANDARDS!$B:$B,,0,2)</f>
        <v>Chenchin Suite</v>
      </c>
      <c r="D9043" t="s">
        <v>1057</v>
      </c>
      <c r="E9043" t="s">
        <v>1221</v>
      </c>
      <c r="J9043" s="13">
        <v>600</v>
      </c>
      <c r="K9043" s="13">
        <v>10</v>
      </c>
      <c r="L9043" s="16"/>
      <c r="M9043" t="s">
        <v>1335</v>
      </c>
      <c r="P9043" t="s">
        <v>243</v>
      </c>
      <c r="Q9043">
        <v>-8.4</v>
      </c>
      <c r="V9043">
        <v>1</v>
      </c>
      <c r="W9043" t="s">
        <v>1371</v>
      </c>
      <c r="X9043" t="s">
        <v>1432</v>
      </c>
    </row>
    <row r="9044" spans="1:24" x14ac:dyDescent="0.3">
      <c r="A9044">
        <v>11713</v>
      </c>
      <c r="B9044" s="15" t="s">
        <v>917</v>
      </c>
      <c r="C9044" t="str">
        <f>_xlfn.XLOOKUP($B9044, STANDARDS!$A:$A, STANDARDS!$B:$B,,0,2)</f>
        <v>Chenchin Suite</v>
      </c>
      <c r="D9044" t="s">
        <v>1057</v>
      </c>
      <c r="E9044" t="s">
        <v>1221</v>
      </c>
      <c r="J9044" s="13">
        <v>600</v>
      </c>
      <c r="K9044" s="13">
        <v>10</v>
      </c>
      <c r="L9044" s="16"/>
      <c r="M9044" t="s">
        <v>1335</v>
      </c>
      <c r="P9044" t="s">
        <v>243</v>
      </c>
      <c r="Q9044">
        <v>-8.1999999999999993</v>
      </c>
      <c r="V9044">
        <v>1</v>
      </c>
      <c r="W9044" t="s">
        <v>1371</v>
      </c>
      <c r="X9044" t="s">
        <v>1432</v>
      </c>
    </row>
    <row r="9045" spans="1:24" x14ac:dyDescent="0.3">
      <c r="A9045">
        <v>11714</v>
      </c>
      <c r="B9045" s="15" t="s">
        <v>917</v>
      </c>
      <c r="C9045" t="str">
        <f>_xlfn.XLOOKUP($B9045, STANDARDS!$A:$A, STANDARDS!$B:$B,,0,2)</f>
        <v>Chenchin Suite</v>
      </c>
      <c r="D9045" t="s">
        <v>1057</v>
      </c>
      <c r="E9045" t="s">
        <v>1221</v>
      </c>
      <c r="J9045" s="13">
        <v>600</v>
      </c>
      <c r="K9045" s="13">
        <v>10</v>
      </c>
      <c r="L9045" s="16"/>
      <c r="M9045" t="s">
        <v>1335</v>
      </c>
      <c r="P9045" t="s">
        <v>243</v>
      </c>
      <c r="Q9045">
        <v>-7.8</v>
      </c>
      <c r="V9045">
        <v>1</v>
      </c>
      <c r="W9045" t="s">
        <v>1371</v>
      </c>
      <c r="X9045" t="s">
        <v>1432</v>
      </c>
    </row>
    <row r="9046" spans="1:24" x14ac:dyDescent="0.3">
      <c r="A9046">
        <v>11715</v>
      </c>
      <c r="B9046" s="15" t="s">
        <v>917</v>
      </c>
      <c r="C9046" t="str">
        <f>_xlfn.XLOOKUP($B9046, STANDARDS!$A:$A, STANDARDS!$B:$B,,0,2)</f>
        <v>Chenchin Suite</v>
      </c>
      <c r="D9046" t="s">
        <v>1057</v>
      </c>
      <c r="E9046" t="s">
        <v>1221</v>
      </c>
      <c r="J9046" s="13">
        <v>600</v>
      </c>
      <c r="K9046" s="13">
        <v>10</v>
      </c>
      <c r="L9046" s="16"/>
      <c r="M9046" t="s">
        <v>1335</v>
      </c>
      <c r="P9046" t="s">
        <v>243</v>
      </c>
      <c r="Q9046">
        <v>-7.7</v>
      </c>
      <c r="V9046">
        <v>1</v>
      </c>
      <c r="W9046" t="s">
        <v>1371</v>
      </c>
      <c r="X9046" t="s">
        <v>1432</v>
      </c>
    </row>
    <row r="9047" spans="1:24" x14ac:dyDescent="0.3">
      <c r="A9047">
        <v>11716</v>
      </c>
      <c r="B9047" s="15" t="s">
        <v>917</v>
      </c>
      <c r="C9047" t="str">
        <f>_xlfn.XLOOKUP($B9047, STANDARDS!$A:$A, STANDARDS!$B:$B,,0,2)</f>
        <v>Chenchin Suite</v>
      </c>
      <c r="D9047" t="s">
        <v>1057</v>
      </c>
      <c r="E9047" t="s">
        <v>1221</v>
      </c>
      <c r="J9047" s="13">
        <v>600</v>
      </c>
      <c r="K9047" s="13">
        <v>10</v>
      </c>
      <c r="L9047" s="16"/>
      <c r="M9047" t="s">
        <v>583</v>
      </c>
      <c r="P9047" t="s">
        <v>243</v>
      </c>
      <c r="Q9047">
        <v>-8.1</v>
      </c>
      <c r="V9047">
        <v>1</v>
      </c>
      <c r="W9047" t="s">
        <v>1371</v>
      </c>
      <c r="X9047" t="s">
        <v>1432</v>
      </c>
    </row>
    <row r="9048" spans="1:24" x14ac:dyDescent="0.3">
      <c r="A9048">
        <v>11717</v>
      </c>
      <c r="B9048" s="15" t="s">
        <v>917</v>
      </c>
      <c r="C9048" t="str">
        <f>_xlfn.XLOOKUP($B9048, STANDARDS!$A:$A, STANDARDS!$B:$B,,0,2)</f>
        <v>Chenchin Suite</v>
      </c>
      <c r="D9048" t="s">
        <v>1057</v>
      </c>
      <c r="E9048" t="s">
        <v>1221</v>
      </c>
      <c r="J9048" s="13">
        <v>600</v>
      </c>
      <c r="K9048" s="13">
        <v>10</v>
      </c>
      <c r="L9048" s="16"/>
      <c r="M9048" t="s">
        <v>583</v>
      </c>
      <c r="P9048" t="s">
        <v>243</v>
      </c>
      <c r="Q9048">
        <v>-7.7</v>
      </c>
      <c r="V9048">
        <v>1</v>
      </c>
      <c r="W9048" t="s">
        <v>1371</v>
      </c>
      <c r="X9048" t="s">
        <v>1432</v>
      </c>
    </row>
    <row r="9049" spans="1:24" x14ac:dyDescent="0.3">
      <c r="A9049">
        <v>11718</v>
      </c>
      <c r="B9049" s="15" t="s">
        <v>917</v>
      </c>
      <c r="C9049" t="str">
        <f>_xlfn.XLOOKUP($B9049, STANDARDS!$A:$A, STANDARDS!$B:$B,,0,2)</f>
        <v>Chenchin Suite</v>
      </c>
      <c r="D9049" t="s">
        <v>1057</v>
      </c>
      <c r="E9049" t="s">
        <v>1221</v>
      </c>
      <c r="J9049" s="13">
        <v>600</v>
      </c>
      <c r="K9049" s="13">
        <v>10</v>
      </c>
      <c r="L9049" s="16"/>
      <c r="M9049" t="s">
        <v>583</v>
      </c>
      <c r="P9049" t="s">
        <v>243</v>
      </c>
      <c r="Q9049">
        <v>-8</v>
      </c>
      <c r="V9049">
        <v>1</v>
      </c>
      <c r="W9049" t="s">
        <v>1371</v>
      </c>
      <c r="X9049" t="s">
        <v>1432</v>
      </c>
    </row>
    <row r="9050" spans="1:24" x14ac:dyDescent="0.3">
      <c r="A9050">
        <v>11719</v>
      </c>
      <c r="B9050" s="15" t="s">
        <v>917</v>
      </c>
      <c r="C9050" t="str">
        <f>_xlfn.XLOOKUP($B9050, STANDARDS!$A:$A, STANDARDS!$B:$B,,0,2)</f>
        <v>Chenchin Suite</v>
      </c>
      <c r="D9050" t="s">
        <v>1057</v>
      </c>
      <c r="E9050" t="s">
        <v>1221</v>
      </c>
      <c r="J9050" s="13">
        <v>600</v>
      </c>
      <c r="K9050" s="13">
        <v>10</v>
      </c>
      <c r="L9050" s="16"/>
      <c r="M9050" t="s">
        <v>583</v>
      </c>
      <c r="P9050" t="s">
        <v>243</v>
      </c>
      <c r="Q9050">
        <v>-8.4</v>
      </c>
      <c r="V9050">
        <v>1</v>
      </c>
      <c r="W9050" t="s">
        <v>1371</v>
      </c>
      <c r="X9050" t="s">
        <v>1432</v>
      </c>
    </row>
    <row r="9051" spans="1:24" x14ac:dyDescent="0.3">
      <c r="A9051">
        <v>11720</v>
      </c>
      <c r="B9051" s="15" t="s">
        <v>917</v>
      </c>
      <c r="C9051" t="str">
        <f>_xlfn.XLOOKUP($B9051, STANDARDS!$A:$A, STANDARDS!$B:$B,,0,2)</f>
        <v>Chenchin Suite</v>
      </c>
      <c r="D9051" t="s">
        <v>1057</v>
      </c>
      <c r="E9051" t="s">
        <v>1221</v>
      </c>
      <c r="J9051" s="13">
        <v>600</v>
      </c>
      <c r="K9051" s="13">
        <v>10</v>
      </c>
      <c r="L9051" s="16"/>
      <c r="M9051" t="s">
        <v>583</v>
      </c>
      <c r="P9051" t="s">
        <v>243</v>
      </c>
      <c r="Q9051">
        <v>-7.7</v>
      </c>
      <c r="V9051">
        <v>1</v>
      </c>
      <c r="W9051" t="s">
        <v>1371</v>
      </c>
      <c r="X9051" t="s">
        <v>1432</v>
      </c>
    </row>
    <row r="9052" spans="1:24" x14ac:dyDescent="0.3">
      <c r="A9052">
        <v>11721</v>
      </c>
      <c r="B9052" s="15" t="s">
        <v>917</v>
      </c>
      <c r="C9052" t="str">
        <f>_xlfn.XLOOKUP($B9052, STANDARDS!$A:$A, STANDARDS!$B:$B,,0,2)</f>
        <v>Chenchin Suite</v>
      </c>
      <c r="D9052" t="s">
        <v>1057</v>
      </c>
      <c r="E9052" t="s">
        <v>1221</v>
      </c>
      <c r="J9052" s="13">
        <v>600</v>
      </c>
      <c r="K9052" s="13">
        <v>10</v>
      </c>
      <c r="L9052" s="16"/>
      <c r="M9052" t="s">
        <v>583</v>
      </c>
      <c r="P9052" t="s">
        <v>243</v>
      </c>
      <c r="Q9052">
        <v>-7.1</v>
      </c>
      <c r="V9052">
        <v>1</v>
      </c>
      <c r="W9052" t="s">
        <v>1371</v>
      </c>
      <c r="X9052" t="s">
        <v>1432</v>
      </c>
    </row>
    <row r="9053" spans="1:24" x14ac:dyDescent="0.3">
      <c r="A9053">
        <v>11722</v>
      </c>
      <c r="B9053" s="15" t="s">
        <v>917</v>
      </c>
      <c r="C9053" t="str">
        <f>_xlfn.XLOOKUP($B9053, STANDARDS!$A:$A, STANDARDS!$B:$B,,0,2)</f>
        <v>Chenchin Suite</v>
      </c>
      <c r="D9053" t="s">
        <v>1057</v>
      </c>
      <c r="E9053" t="s">
        <v>1221</v>
      </c>
      <c r="J9053" s="13">
        <v>600</v>
      </c>
      <c r="K9053" s="13">
        <v>10</v>
      </c>
      <c r="L9053" s="16"/>
      <c r="M9053" t="s">
        <v>583</v>
      </c>
      <c r="P9053" t="s">
        <v>243</v>
      </c>
      <c r="Q9053">
        <v>-8.3000000000000007</v>
      </c>
      <c r="V9053">
        <v>1</v>
      </c>
      <c r="W9053" t="s">
        <v>1371</v>
      </c>
      <c r="X9053" t="s">
        <v>1432</v>
      </c>
    </row>
    <row r="9054" spans="1:24" x14ac:dyDescent="0.3">
      <c r="A9054">
        <v>11723</v>
      </c>
      <c r="B9054" s="15" t="s">
        <v>918</v>
      </c>
      <c r="C9054" t="str">
        <f>_xlfn.XLOOKUP($B9054, STANDARDS!$A:$A, STANDARDS!$B:$B,,0,2)</f>
        <v>Tinov Suite</v>
      </c>
      <c r="D9054" t="s">
        <v>1057</v>
      </c>
      <c r="E9054" t="s">
        <v>1220</v>
      </c>
      <c r="J9054" s="13"/>
      <c r="K9054" s="13"/>
      <c r="L9054" s="16"/>
      <c r="M9054" t="s">
        <v>1335</v>
      </c>
      <c r="P9054" t="s">
        <v>243</v>
      </c>
      <c r="Q9054">
        <v>-4</v>
      </c>
      <c r="V9054">
        <v>1</v>
      </c>
      <c r="W9054" t="s">
        <v>1371</v>
      </c>
      <c r="X9054" t="s">
        <v>1432</v>
      </c>
    </row>
    <row r="9055" spans="1:24" x14ac:dyDescent="0.3">
      <c r="A9055">
        <v>11724</v>
      </c>
      <c r="B9055" s="15" t="s">
        <v>918</v>
      </c>
      <c r="C9055" t="str">
        <f>_xlfn.XLOOKUP($B9055, STANDARDS!$A:$A, STANDARDS!$B:$B,,0,2)</f>
        <v>Tinov Suite</v>
      </c>
      <c r="D9055" t="s">
        <v>1057</v>
      </c>
      <c r="E9055" t="s">
        <v>1220</v>
      </c>
      <c r="J9055" s="13"/>
      <c r="K9055" s="13"/>
      <c r="L9055" s="16"/>
      <c r="M9055" t="s">
        <v>1335</v>
      </c>
      <c r="P9055" t="s">
        <v>243</v>
      </c>
      <c r="Q9055">
        <v>-2.7</v>
      </c>
      <c r="V9055">
        <v>1</v>
      </c>
      <c r="W9055" t="s">
        <v>1371</v>
      </c>
      <c r="X9055" t="s">
        <v>1432</v>
      </c>
    </row>
    <row r="9056" spans="1:24" x14ac:dyDescent="0.3">
      <c r="A9056">
        <v>11725</v>
      </c>
      <c r="B9056" s="15" t="s">
        <v>918</v>
      </c>
      <c r="C9056" t="str">
        <f>_xlfn.XLOOKUP($B9056, STANDARDS!$A:$A, STANDARDS!$B:$B,,0,2)</f>
        <v>Tinov Suite</v>
      </c>
      <c r="D9056" t="s">
        <v>1057</v>
      </c>
      <c r="E9056" t="s">
        <v>1221</v>
      </c>
      <c r="J9056" s="13"/>
      <c r="K9056" s="13"/>
      <c r="L9056" s="16"/>
      <c r="M9056" t="s">
        <v>1335</v>
      </c>
      <c r="P9056" t="s">
        <v>243</v>
      </c>
      <c r="Q9056">
        <v>-1.9</v>
      </c>
      <c r="V9056">
        <v>1</v>
      </c>
      <c r="W9056" t="s">
        <v>1371</v>
      </c>
      <c r="X9056" t="s">
        <v>1432</v>
      </c>
    </row>
    <row r="9057" spans="1:24" x14ac:dyDescent="0.3">
      <c r="A9057">
        <v>11726</v>
      </c>
      <c r="B9057" s="15" t="s">
        <v>918</v>
      </c>
      <c r="C9057" t="str">
        <f>_xlfn.XLOOKUP($B9057, STANDARDS!$A:$A, STANDARDS!$B:$B,,0,2)</f>
        <v>Tinov Suite</v>
      </c>
      <c r="D9057" t="s">
        <v>1057</v>
      </c>
      <c r="E9057" t="s">
        <v>1221</v>
      </c>
      <c r="J9057" s="13"/>
      <c r="K9057" s="13"/>
      <c r="L9057" s="16"/>
      <c r="M9057" t="s">
        <v>1335</v>
      </c>
      <c r="P9057" t="s">
        <v>243</v>
      </c>
      <c r="Q9057">
        <v>-1</v>
      </c>
      <c r="V9057">
        <v>1</v>
      </c>
      <c r="W9057" t="s">
        <v>1371</v>
      </c>
      <c r="X9057" t="s">
        <v>1432</v>
      </c>
    </row>
    <row r="9058" spans="1:24" x14ac:dyDescent="0.3">
      <c r="A9058">
        <v>11727</v>
      </c>
      <c r="B9058" s="15" t="s">
        <v>918</v>
      </c>
      <c r="C9058" t="str">
        <f>_xlfn.XLOOKUP($B9058, STANDARDS!$A:$A, STANDARDS!$B:$B,,0,2)</f>
        <v>Tinov Suite</v>
      </c>
      <c r="D9058" t="s">
        <v>1057</v>
      </c>
      <c r="E9058" t="s">
        <v>1221</v>
      </c>
      <c r="J9058" s="13"/>
      <c r="K9058" s="13"/>
      <c r="L9058" s="16"/>
      <c r="M9058" t="s">
        <v>1335</v>
      </c>
      <c r="P9058" t="s">
        <v>243</v>
      </c>
      <c r="Q9058">
        <v>-0.1</v>
      </c>
      <c r="V9058">
        <v>1</v>
      </c>
      <c r="W9058" t="s">
        <v>1371</v>
      </c>
      <c r="X9058" t="s">
        <v>1432</v>
      </c>
    </row>
    <row r="9059" spans="1:24" x14ac:dyDescent="0.3">
      <c r="A9059">
        <v>11728</v>
      </c>
      <c r="B9059" s="15" t="s">
        <v>918</v>
      </c>
      <c r="C9059" t="str">
        <f>_xlfn.XLOOKUP($B9059, STANDARDS!$A:$A, STANDARDS!$B:$B,,0,2)</f>
        <v>Tinov Suite</v>
      </c>
      <c r="D9059" t="s">
        <v>1057</v>
      </c>
      <c r="E9059" t="s">
        <v>1221</v>
      </c>
      <c r="J9059" s="13"/>
      <c r="K9059" s="13"/>
      <c r="L9059" s="16"/>
      <c r="M9059" t="s">
        <v>583</v>
      </c>
      <c r="P9059" t="s">
        <v>243</v>
      </c>
      <c r="Q9059">
        <v>-0.25</v>
      </c>
      <c r="V9059">
        <v>1</v>
      </c>
      <c r="W9059" t="s">
        <v>1371</v>
      </c>
      <c r="X9059" t="s">
        <v>1432</v>
      </c>
    </row>
    <row r="9060" spans="1:24" x14ac:dyDescent="0.3">
      <c r="A9060">
        <v>11729</v>
      </c>
      <c r="B9060" s="15" t="s">
        <v>918</v>
      </c>
      <c r="C9060" t="str">
        <f>_xlfn.XLOOKUP($B9060, STANDARDS!$A:$A, STANDARDS!$B:$B,,0,2)</f>
        <v>Tinov Suite</v>
      </c>
      <c r="D9060" t="s">
        <v>1057</v>
      </c>
      <c r="E9060" t="s">
        <v>1221</v>
      </c>
      <c r="J9060" s="13"/>
      <c r="K9060" s="13"/>
      <c r="L9060" s="16"/>
      <c r="M9060" t="s">
        <v>583</v>
      </c>
      <c r="P9060" t="s">
        <v>243</v>
      </c>
      <c r="Q9060">
        <v>-0.3</v>
      </c>
      <c r="V9060">
        <v>1</v>
      </c>
      <c r="W9060" t="s">
        <v>1371</v>
      </c>
      <c r="X9060" t="s">
        <v>1432</v>
      </c>
    </row>
    <row r="9061" spans="1:24" x14ac:dyDescent="0.3">
      <c r="A9061">
        <v>11730</v>
      </c>
      <c r="B9061" s="15" t="s">
        <v>918</v>
      </c>
      <c r="C9061" t="str">
        <f>_xlfn.XLOOKUP($B9061, STANDARDS!$A:$A, STANDARDS!$B:$B,,0,2)</f>
        <v>Tinov Suite</v>
      </c>
      <c r="D9061" t="s">
        <v>1057</v>
      </c>
      <c r="E9061" t="s">
        <v>1221</v>
      </c>
      <c r="J9061" s="13"/>
      <c r="K9061" s="13"/>
      <c r="L9061" s="16"/>
      <c r="M9061" t="s">
        <v>583</v>
      </c>
      <c r="P9061" t="s">
        <v>243</v>
      </c>
      <c r="Q9061">
        <v>-0.8</v>
      </c>
      <c r="V9061">
        <v>1</v>
      </c>
      <c r="W9061" t="s">
        <v>1371</v>
      </c>
      <c r="X9061" t="s">
        <v>1432</v>
      </c>
    </row>
    <row r="9062" spans="1:24" x14ac:dyDescent="0.3">
      <c r="A9062">
        <v>11731</v>
      </c>
      <c r="B9062" s="15" t="s">
        <v>918</v>
      </c>
      <c r="C9062" t="str">
        <f>_xlfn.XLOOKUP($B9062, STANDARDS!$A:$A, STANDARDS!$B:$B,,0,2)</f>
        <v>Tinov Suite</v>
      </c>
      <c r="D9062" t="s">
        <v>1057</v>
      </c>
      <c r="E9062" t="s">
        <v>1221</v>
      </c>
      <c r="J9062" s="13"/>
      <c r="K9062" s="13"/>
      <c r="L9062" s="16"/>
      <c r="M9062" t="s">
        <v>583</v>
      </c>
      <c r="P9062" t="s">
        <v>243</v>
      </c>
      <c r="Q9062">
        <v>-0.3</v>
      </c>
      <c r="V9062">
        <v>1</v>
      </c>
      <c r="W9062" t="s">
        <v>1371</v>
      </c>
      <c r="X9062" t="s">
        <v>1432</v>
      </c>
    </row>
    <row r="9063" spans="1:24" x14ac:dyDescent="0.3">
      <c r="A9063">
        <v>11732</v>
      </c>
      <c r="B9063" s="15" t="s">
        <v>918</v>
      </c>
      <c r="C9063" t="str">
        <f>_xlfn.XLOOKUP($B9063, STANDARDS!$A:$A, STANDARDS!$B:$B,,0,2)</f>
        <v>Tinov Suite</v>
      </c>
      <c r="D9063" t="s">
        <v>1057</v>
      </c>
      <c r="E9063" t="s">
        <v>1221</v>
      </c>
      <c r="J9063" s="13"/>
      <c r="K9063" s="13"/>
      <c r="L9063" s="16"/>
      <c r="M9063" t="s">
        <v>583</v>
      </c>
      <c r="P9063" t="s">
        <v>243</v>
      </c>
      <c r="Q9063">
        <v>-0.3</v>
      </c>
      <c r="V9063">
        <v>1</v>
      </c>
      <c r="W9063" t="s">
        <v>1371</v>
      </c>
      <c r="X9063" t="s">
        <v>1432</v>
      </c>
    </row>
    <row r="9064" spans="1:24" x14ac:dyDescent="0.3">
      <c r="A9064">
        <v>11733</v>
      </c>
      <c r="B9064" s="15" t="s">
        <v>918</v>
      </c>
      <c r="C9064" t="str">
        <f>_xlfn.XLOOKUP($B9064, STANDARDS!$A:$A, STANDARDS!$B:$B,,0,2)</f>
        <v>Tinov Suite</v>
      </c>
      <c r="D9064" t="s">
        <v>1057</v>
      </c>
      <c r="E9064" t="s">
        <v>1221</v>
      </c>
      <c r="J9064" s="13"/>
      <c r="K9064" s="13"/>
      <c r="L9064" s="16"/>
      <c r="M9064" t="s">
        <v>1335</v>
      </c>
      <c r="P9064" t="s">
        <v>243</v>
      </c>
      <c r="Q9064">
        <v>-1</v>
      </c>
      <c r="V9064">
        <v>1</v>
      </c>
      <c r="W9064" t="s">
        <v>1371</v>
      </c>
      <c r="X9064" t="s">
        <v>1432</v>
      </c>
    </row>
    <row r="9065" spans="1:24" x14ac:dyDescent="0.3">
      <c r="A9065">
        <v>11735</v>
      </c>
      <c r="B9065" s="15" t="s">
        <v>919</v>
      </c>
      <c r="C9065" t="str">
        <f>_xlfn.XLOOKUP($B9065, STANDARDS!$A:$A, STANDARDS!$B:$B,,0,2)</f>
        <v>Variegated Suite</v>
      </c>
      <c r="D9065" t="s">
        <v>1057</v>
      </c>
      <c r="E9065" t="s">
        <v>1219</v>
      </c>
      <c r="J9065" s="13"/>
      <c r="K9065" s="13"/>
      <c r="L9065" s="16"/>
      <c r="M9065" t="s">
        <v>1335</v>
      </c>
      <c r="P9065" t="s">
        <v>243</v>
      </c>
      <c r="Q9065">
        <v>-4.9000000000000004</v>
      </c>
      <c r="V9065">
        <v>1</v>
      </c>
      <c r="W9065" t="s">
        <v>1371</v>
      </c>
      <c r="X9065" t="s">
        <v>1432</v>
      </c>
    </row>
    <row r="9066" spans="1:24" x14ac:dyDescent="0.3">
      <c r="A9066">
        <v>11736</v>
      </c>
      <c r="B9066" s="15" t="s">
        <v>919</v>
      </c>
      <c r="C9066" t="str">
        <f>_xlfn.XLOOKUP($B9066, STANDARDS!$A:$A, STANDARDS!$B:$B,,0,2)</f>
        <v>Variegated Suite</v>
      </c>
      <c r="D9066" t="s">
        <v>1057</v>
      </c>
      <c r="E9066" t="s">
        <v>1219</v>
      </c>
      <c r="J9066" s="13"/>
      <c r="K9066" s="13"/>
      <c r="L9066" s="16"/>
      <c r="M9066" t="s">
        <v>1335</v>
      </c>
      <c r="P9066" t="s">
        <v>243</v>
      </c>
      <c r="Q9066">
        <v>-3.6</v>
      </c>
      <c r="V9066">
        <v>1</v>
      </c>
      <c r="W9066" t="s">
        <v>1371</v>
      </c>
      <c r="X9066" t="s">
        <v>1432</v>
      </c>
    </row>
    <row r="9067" spans="1:24" x14ac:dyDescent="0.3">
      <c r="A9067">
        <v>11737</v>
      </c>
      <c r="B9067" s="15" t="s">
        <v>919</v>
      </c>
      <c r="C9067" t="str">
        <f>_xlfn.XLOOKUP($B9067, STANDARDS!$A:$A, STANDARDS!$B:$B,,0,2)</f>
        <v>Variegated Suite</v>
      </c>
      <c r="D9067" t="s">
        <v>1057</v>
      </c>
      <c r="E9067" t="s">
        <v>1219</v>
      </c>
      <c r="J9067" s="13"/>
      <c r="K9067" s="13"/>
      <c r="L9067" s="16"/>
      <c r="M9067" t="s">
        <v>1335</v>
      </c>
      <c r="P9067" t="s">
        <v>243</v>
      </c>
      <c r="Q9067">
        <v>-5.6</v>
      </c>
      <c r="V9067">
        <v>1</v>
      </c>
      <c r="W9067" t="s">
        <v>1371</v>
      </c>
      <c r="X9067" t="s">
        <v>1432</v>
      </c>
    </row>
    <row r="9068" spans="1:24" x14ac:dyDescent="0.3">
      <c r="A9068">
        <v>11738</v>
      </c>
      <c r="B9068" s="15" t="s">
        <v>919</v>
      </c>
      <c r="C9068" t="str">
        <f>_xlfn.XLOOKUP($B9068, STANDARDS!$A:$A, STANDARDS!$B:$B,,0,2)</f>
        <v>Variegated Suite</v>
      </c>
      <c r="D9068" t="s">
        <v>1057</v>
      </c>
      <c r="E9068" t="s">
        <v>1219</v>
      </c>
      <c r="J9068" s="13"/>
      <c r="K9068" s="13"/>
      <c r="L9068" s="16"/>
      <c r="M9068" t="s">
        <v>1335</v>
      </c>
      <c r="P9068" t="s">
        <v>243</v>
      </c>
      <c r="Q9068">
        <v>-5.3</v>
      </c>
      <c r="V9068">
        <v>1</v>
      </c>
      <c r="W9068" t="s">
        <v>1371</v>
      </c>
      <c r="X9068" t="s">
        <v>1432</v>
      </c>
    </row>
    <row r="9069" spans="1:24" x14ac:dyDescent="0.3">
      <c r="A9069">
        <v>11739</v>
      </c>
      <c r="B9069" s="15" t="s">
        <v>919</v>
      </c>
      <c r="C9069" t="str">
        <f>_xlfn.XLOOKUP($B9069, STANDARDS!$A:$A, STANDARDS!$B:$B,,0,2)</f>
        <v>Variegated Suite</v>
      </c>
      <c r="D9069" t="s">
        <v>1057</v>
      </c>
      <c r="E9069" t="s">
        <v>1219</v>
      </c>
      <c r="J9069" s="13"/>
      <c r="K9069" s="13"/>
      <c r="L9069" s="16"/>
      <c r="M9069" t="s">
        <v>1335</v>
      </c>
      <c r="P9069" t="s">
        <v>243</v>
      </c>
      <c r="Q9069">
        <v>-5.6</v>
      </c>
      <c r="V9069">
        <v>1</v>
      </c>
      <c r="W9069" t="s">
        <v>1371</v>
      </c>
      <c r="X9069" t="s">
        <v>1432</v>
      </c>
    </row>
    <row r="9070" spans="1:24" x14ac:dyDescent="0.3">
      <c r="A9070">
        <v>11740</v>
      </c>
      <c r="B9070" s="15" t="s">
        <v>919</v>
      </c>
      <c r="C9070" t="str">
        <f>_xlfn.XLOOKUP($B9070, STANDARDS!$A:$A, STANDARDS!$B:$B,,0,2)</f>
        <v>Variegated Suite</v>
      </c>
      <c r="D9070" t="s">
        <v>1057</v>
      </c>
      <c r="E9070" t="s">
        <v>1219</v>
      </c>
      <c r="J9070" s="13"/>
      <c r="K9070" s="13"/>
      <c r="L9070" s="16"/>
      <c r="M9070" t="s">
        <v>1335</v>
      </c>
      <c r="P9070" t="s">
        <v>243</v>
      </c>
      <c r="Q9070">
        <v>-2.5</v>
      </c>
      <c r="V9070">
        <v>1</v>
      </c>
      <c r="W9070" t="s">
        <v>1371</v>
      </c>
      <c r="X9070" t="s">
        <v>1432</v>
      </c>
    </row>
    <row r="9071" spans="1:24" x14ac:dyDescent="0.3">
      <c r="A9071">
        <v>11741</v>
      </c>
      <c r="B9071" s="15" t="s">
        <v>919</v>
      </c>
      <c r="C9071" t="str">
        <f>_xlfn.XLOOKUP($B9071, STANDARDS!$A:$A, STANDARDS!$B:$B,,0,2)</f>
        <v>Variegated Suite</v>
      </c>
      <c r="D9071" t="s">
        <v>1057</v>
      </c>
      <c r="E9071" t="s">
        <v>1219</v>
      </c>
      <c r="J9071" s="13"/>
      <c r="K9071" s="13"/>
      <c r="L9071" s="16"/>
      <c r="M9071" t="s">
        <v>1335</v>
      </c>
      <c r="P9071" t="s">
        <v>243</v>
      </c>
      <c r="Q9071">
        <v>-6</v>
      </c>
      <c r="V9071">
        <v>1</v>
      </c>
      <c r="W9071" t="s">
        <v>1371</v>
      </c>
      <c r="X9071" t="s">
        <v>1432</v>
      </c>
    </row>
    <row r="9072" spans="1:24" x14ac:dyDescent="0.3">
      <c r="A9072">
        <v>11742</v>
      </c>
      <c r="B9072" s="15" t="s">
        <v>919</v>
      </c>
      <c r="C9072" t="str">
        <f>_xlfn.XLOOKUP($B9072, STANDARDS!$A:$A, STANDARDS!$B:$B,,0,2)</f>
        <v>Variegated Suite</v>
      </c>
      <c r="D9072" t="s">
        <v>1057</v>
      </c>
      <c r="E9072" t="s">
        <v>1219</v>
      </c>
      <c r="J9072" s="13"/>
      <c r="K9072" s="13"/>
      <c r="L9072" s="16"/>
      <c r="M9072" t="s">
        <v>1335</v>
      </c>
      <c r="P9072" t="s">
        <v>243</v>
      </c>
      <c r="Q9072">
        <v>-4.8</v>
      </c>
      <c r="V9072">
        <v>1</v>
      </c>
      <c r="W9072" t="s">
        <v>1371</v>
      </c>
      <c r="X9072" t="s">
        <v>1432</v>
      </c>
    </row>
    <row r="9073" spans="1:24" x14ac:dyDescent="0.3">
      <c r="A9073">
        <v>11743</v>
      </c>
      <c r="B9073" s="15" t="s">
        <v>919</v>
      </c>
      <c r="C9073" t="str">
        <f>_xlfn.XLOOKUP($B9073, STANDARDS!$A:$A, STANDARDS!$B:$B,,0,2)</f>
        <v>Variegated Suite</v>
      </c>
      <c r="D9073" t="s">
        <v>1057</v>
      </c>
      <c r="E9073" t="s">
        <v>1219</v>
      </c>
      <c r="J9073" s="13"/>
      <c r="K9073" s="13"/>
      <c r="L9073" s="16"/>
      <c r="M9073" t="s">
        <v>1335</v>
      </c>
      <c r="P9073" t="s">
        <v>243</v>
      </c>
      <c r="Q9073">
        <v>-6.4</v>
      </c>
      <c r="V9073">
        <v>1</v>
      </c>
      <c r="W9073" t="s">
        <v>1371</v>
      </c>
      <c r="X9073" t="s">
        <v>1432</v>
      </c>
    </row>
    <row r="9074" spans="1:24" x14ac:dyDescent="0.3">
      <c r="A9074">
        <v>11744</v>
      </c>
      <c r="B9074" s="15" t="s">
        <v>919</v>
      </c>
      <c r="C9074" t="str">
        <f>_xlfn.XLOOKUP($B9074, STANDARDS!$A:$A, STANDARDS!$B:$B,,0,2)</f>
        <v>Variegated Suite</v>
      </c>
      <c r="D9074" t="s">
        <v>1057</v>
      </c>
      <c r="E9074" t="s">
        <v>1219</v>
      </c>
      <c r="J9074" s="13"/>
      <c r="K9074" s="13"/>
      <c r="L9074" s="16"/>
      <c r="M9074" t="s">
        <v>1335</v>
      </c>
      <c r="P9074" t="s">
        <v>243</v>
      </c>
      <c r="Q9074">
        <v>-1.8</v>
      </c>
      <c r="V9074">
        <v>1</v>
      </c>
      <c r="W9074" t="s">
        <v>1371</v>
      </c>
      <c r="X9074" t="s">
        <v>1432</v>
      </c>
    </row>
    <row r="9075" spans="1:24" x14ac:dyDescent="0.3">
      <c r="A9075">
        <v>11745</v>
      </c>
      <c r="B9075" s="15" t="s">
        <v>919</v>
      </c>
      <c r="C9075" t="str">
        <f>_xlfn.XLOOKUP($B9075, STANDARDS!$A:$A, STANDARDS!$B:$B,,0,2)</f>
        <v>Variegated Suite</v>
      </c>
      <c r="D9075" t="s">
        <v>1057</v>
      </c>
      <c r="E9075" t="s">
        <v>1219</v>
      </c>
      <c r="J9075" s="13"/>
      <c r="K9075" s="13"/>
      <c r="L9075" s="16"/>
      <c r="M9075" t="s">
        <v>1335</v>
      </c>
      <c r="P9075" t="s">
        <v>243</v>
      </c>
      <c r="Q9075">
        <v>-0.4</v>
      </c>
      <c r="V9075">
        <v>1</v>
      </c>
      <c r="W9075" t="s">
        <v>1371</v>
      </c>
      <c r="X9075" t="s">
        <v>1432</v>
      </c>
    </row>
    <row r="9076" spans="1:24" x14ac:dyDescent="0.3">
      <c r="A9076">
        <v>11746</v>
      </c>
      <c r="B9076" s="15" t="s">
        <v>919</v>
      </c>
      <c r="C9076" t="str">
        <f>_xlfn.XLOOKUP($B9076, STANDARDS!$A:$A, STANDARDS!$B:$B,,0,2)</f>
        <v>Variegated Suite</v>
      </c>
      <c r="D9076" t="s">
        <v>1057</v>
      </c>
      <c r="E9076" t="s">
        <v>1219</v>
      </c>
      <c r="J9076" s="13"/>
      <c r="K9076" s="13"/>
      <c r="L9076" s="16"/>
      <c r="M9076" t="s">
        <v>1335</v>
      </c>
      <c r="P9076" t="s">
        <v>243</v>
      </c>
      <c r="Q9076">
        <v>-1</v>
      </c>
      <c r="V9076">
        <v>1</v>
      </c>
      <c r="W9076" t="s">
        <v>1371</v>
      </c>
      <c r="X9076" t="s">
        <v>1432</v>
      </c>
    </row>
    <row r="9077" spans="1:24" x14ac:dyDescent="0.3">
      <c r="A9077">
        <v>11747</v>
      </c>
      <c r="B9077" s="15" t="s">
        <v>919</v>
      </c>
      <c r="C9077" t="str">
        <f>_xlfn.XLOOKUP($B9077, STANDARDS!$A:$A, STANDARDS!$B:$B,,0,2)</f>
        <v>Variegated Suite</v>
      </c>
      <c r="D9077" t="s">
        <v>1057</v>
      </c>
      <c r="E9077" t="s">
        <v>1219</v>
      </c>
      <c r="J9077" s="13"/>
      <c r="K9077" s="13"/>
      <c r="L9077" s="16"/>
      <c r="M9077" t="s">
        <v>1335</v>
      </c>
      <c r="P9077" t="s">
        <v>243</v>
      </c>
      <c r="Q9077">
        <v>0.6</v>
      </c>
      <c r="V9077">
        <v>1</v>
      </c>
      <c r="W9077" t="s">
        <v>1371</v>
      </c>
      <c r="X9077" t="s">
        <v>1432</v>
      </c>
    </row>
    <row r="9078" spans="1:24" x14ac:dyDescent="0.3">
      <c r="A9078">
        <v>11748</v>
      </c>
      <c r="B9078" s="15" t="s">
        <v>919</v>
      </c>
      <c r="C9078" t="str">
        <f>_xlfn.XLOOKUP($B9078, STANDARDS!$A:$A, STANDARDS!$B:$B,,0,2)</f>
        <v>Variegated Suite</v>
      </c>
      <c r="D9078" t="s">
        <v>1057</v>
      </c>
      <c r="E9078" t="s">
        <v>1219</v>
      </c>
      <c r="J9078" s="13"/>
      <c r="K9078" s="13"/>
      <c r="L9078" s="16"/>
      <c r="M9078" t="s">
        <v>583</v>
      </c>
      <c r="P9078" t="s">
        <v>243</v>
      </c>
      <c r="Q9078">
        <v>-3.2</v>
      </c>
      <c r="V9078">
        <v>1</v>
      </c>
      <c r="W9078" t="s">
        <v>1371</v>
      </c>
      <c r="X9078" t="s">
        <v>1432</v>
      </c>
    </row>
    <row r="9079" spans="1:24" x14ac:dyDescent="0.3">
      <c r="A9079">
        <v>11749</v>
      </c>
      <c r="B9079" s="15" t="s">
        <v>919</v>
      </c>
      <c r="C9079" t="str">
        <f>_xlfn.XLOOKUP($B9079, STANDARDS!$A:$A, STANDARDS!$B:$B,,0,2)</f>
        <v>Variegated Suite</v>
      </c>
      <c r="D9079" t="s">
        <v>1057</v>
      </c>
      <c r="E9079" t="s">
        <v>1219</v>
      </c>
      <c r="J9079" s="13"/>
      <c r="K9079" s="13"/>
      <c r="L9079" s="16"/>
      <c r="M9079" t="s">
        <v>583</v>
      </c>
      <c r="P9079" t="s">
        <v>243</v>
      </c>
      <c r="Q9079">
        <v>-4.8</v>
      </c>
      <c r="V9079">
        <v>1</v>
      </c>
      <c r="W9079" t="s">
        <v>1371</v>
      </c>
      <c r="X9079" t="s">
        <v>1432</v>
      </c>
    </row>
    <row r="9080" spans="1:24" x14ac:dyDescent="0.3">
      <c r="A9080">
        <v>11750</v>
      </c>
      <c r="B9080" s="15" t="s">
        <v>919</v>
      </c>
      <c r="C9080" t="str">
        <f>_xlfn.XLOOKUP($B9080, STANDARDS!$A:$A, STANDARDS!$B:$B,,0,2)</f>
        <v>Variegated Suite</v>
      </c>
      <c r="D9080" t="s">
        <v>1057</v>
      </c>
      <c r="E9080" t="s">
        <v>1219</v>
      </c>
      <c r="J9080" s="13"/>
      <c r="K9080" s="13"/>
      <c r="L9080" s="16"/>
      <c r="M9080" t="s">
        <v>583</v>
      </c>
      <c r="P9080" t="s">
        <v>243</v>
      </c>
      <c r="Q9080">
        <v>1.7</v>
      </c>
      <c r="V9080">
        <v>1</v>
      </c>
      <c r="W9080" t="s">
        <v>1371</v>
      </c>
      <c r="X9080" t="s">
        <v>1432</v>
      </c>
    </row>
    <row r="9081" spans="1:24" x14ac:dyDescent="0.3">
      <c r="A9081">
        <v>11751</v>
      </c>
      <c r="B9081" s="15" t="s">
        <v>919</v>
      </c>
      <c r="C9081" t="str">
        <f>_xlfn.XLOOKUP($B9081, STANDARDS!$A:$A, STANDARDS!$B:$B,,0,2)</f>
        <v>Variegated Suite</v>
      </c>
      <c r="D9081" t="s">
        <v>1057</v>
      </c>
      <c r="E9081" t="s">
        <v>1219</v>
      </c>
      <c r="J9081" s="13"/>
      <c r="K9081" s="13"/>
      <c r="L9081" s="16"/>
      <c r="M9081" t="s">
        <v>583</v>
      </c>
      <c r="P9081" t="s">
        <v>243</v>
      </c>
      <c r="Q9081">
        <v>-5.6</v>
      </c>
      <c r="V9081">
        <v>1</v>
      </c>
      <c r="W9081" t="s">
        <v>1371</v>
      </c>
      <c r="X9081" t="s">
        <v>1432</v>
      </c>
    </row>
    <row r="9082" spans="1:24" x14ac:dyDescent="0.3">
      <c r="A9082">
        <v>11752</v>
      </c>
      <c r="B9082" s="15" t="s">
        <v>919</v>
      </c>
      <c r="C9082" t="str">
        <f>_xlfn.XLOOKUP($B9082, STANDARDS!$A:$A, STANDARDS!$B:$B,,0,2)</f>
        <v>Variegated Suite</v>
      </c>
      <c r="D9082" t="s">
        <v>1057</v>
      </c>
      <c r="E9082" t="s">
        <v>1219</v>
      </c>
      <c r="J9082" s="13"/>
      <c r="K9082" s="13"/>
      <c r="L9082" s="16"/>
      <c r="M9082" t="s">
        <v>583</v>
      </c>
      <c r="P9082" t="s">
        <v>243</v>
      </c>
      <c r="Q9082">
        <v>-5</v>
      </c>
      <c r="V9082">
        <v>1</v>
      </c>
      <c r="W9082" t="s">
        <v>1371</v>
      </c>
      <c r="X9082" t="s">
        <v>1432</v>
      </c>
    </row>
    <row r="9083" spans="1:24" x14ac:dyDescent="0.3">
      <c r="A9083">
        <v>11753</v>
      </c>
      <c r="B9083" s="15" t="s">
        <v>919</v>
      </c>
      <c r="C9083" t="str">
        <f>_xlfn.XLOOKUP($B9083, STANDARDS!$A:$A, STANDARDS!$B:$B,,0,2)</f>
        <v>Variegated Suite</v>
      </c>
      <c r="D9083" t="s">
        <v>1057</v>
      </c>
      <c r="E9083" t="s">
        <v>1219</v>
      </c>
      <c r="J9083" s="13"/>
      <c r="K9083" s="13"/>
      <c r="L9083" s="16"/>
      <c r="M9083" t="s">
        <v>583</v>
      </c>
      <c r="P9083" t="s">
        <v>243</v>
      </c>
      <c r="Q9083">
        <v>-0.1</v>
      </c>
      <c r="V9083">
        <v>1</v>
      </c>
      <c r="W9083" t="s">
        <v>1371</v>
      </c>
      <c r="X9083" t="s">
        <v>1432</v>
      </c>
    </row>
    <row r="9084" spans="1:24" x14ac:dyDescent="0.3">
      <c r="A9084">
        <v>11754</v>
      </c>
      <c r="B9084" s="15" t="s">
        <v>919</v>
      </c>
      <c r="C9084" t="str">
        <f>_xlfn.XLOOKUP($B9084, STANDARDS!$A:$A, STANDARDS!$B:$B,,0,2)</f>
        <v>Variegated Suite</v>
      </c>
      <c r="D9084" t="s">
        <v>1057</v>
      </c>
      <c r="E9084" t="s">
        <v>1219</v>
      </c>
      <c r="J9084" s="13"/>
      <c r="K9084" s="13"/>
      <c r="L9084" s="16"/>
      <c r="M9084" t="s">
        <v>583</v>
      </c>
      <c r="P9084" t="s">
        <v>243</v>
      </c>
      <c r="Q9084">
        <v>-6.1</v>
      </c>
      <c r="V9084">
        <v>1</v>
      </c>
      <c r="W9084" t="s">
        <v>1371</v>
      </c>
      <c r="X9084" t="s">
        <v>1432</v>
      </c>
    </row>
    <row r="9085" spans="1:24" x14ac:dyDescent="0.3">
      <c r="A9085">
        <v>11755</v>
      </c>
      <c r="B9085" s="15" t="s">
        <v>919</v>
      </c>
      <c r="C9085" t="str">
        <f>_xlfn.XLOOKUP($B9085, STANDARDS!$A:$A, STANDARDS!$B:$B,,0,2)</f>
        <v>Variegated Suite</v>
      </c>
      <c r="D9085" t="s">
        <v>1057</v>
      </c>
      <c r="E9085" t="s">
        <v>1219</v>
      </c>
      <c r="J9085" s="13"/>
      <c r="K9085" s="13"/>
      <c r="L9085" s="16"/>
      <c r="M9085" t="s">
        <v>583</v>
      </c>
      <c r="P9085" t="s">
        <v>243</v>
      </c>
      <c r="Q9085">
        <v>-5.7</v>
      </c>
      <c r="V9085">
        <v>1</v>
      </c>
      <c r="W9085" t="s">
        <v>1371</v>
      </c>
      <c r="X9085" t="s">
        <v>1432</v>
      </c>
    </row>
    <row r="9086" spans="1:24" x14ac:dyDescent="0.3">
      <c r="A9086">
        <v>11756</v>
      </c>
      <c r="B9086" s="15" t="s">
        <v>919</v>
      </c>
      <c r="C9086" t="str">
        <f>_xlfn.XLOOKUP($B9086, STANDARDS!$A:$A, STANDARDS!$B:$B,,0,2)</f>
        <v>Variegated Suite</v>
      </c>
      <c r="D9086" t="s">
        <v>1057</v>
      </c>
      <c r="E9086" t="s">
        <v>1219</v>
      </c>
      <c r="J9086" s="13"/>
      <c r="K9086" s="13"/>
      <c r="L9086" s="16"/>
      <c r="M9086" t="s">
        <v>583</v>
      </c>
      <c r="P9086" t="s">
        <v>243</v>
      </c>
      <c r="Q9086">
        <v>-5.5</v>
      </c>
      <c r="V9086">
        <v>1</v>
      </c>
      <c r="W9086" t="s">
        <v>1371</v>
      </c>
      <c r="X9086" t="s">
        <v>1432</v>
      </c>
    </row>
    <row r="9087" spans="1:24" x14ac:dyDescent="0.3">
      <c r="A9087">
        <v>11757</v>
      </c>
      <c r="B9087" s="15" t="s">
        <v>919</v>
      </c>
      <c r="C9087" t="str">
        <f>_xlfn.XLOOKUP($B9087, STANDARDS!$A:$A, STANDARDS!$B:$B,,0,2)</f>
        <v>Variegated Suite</v>
      </c>
      <c r="D9087" t="s">
        <v>1057</v>
      </c>
      <c r="E9087" t="s">
        <v>1219</v>
      </c>
      <c r="J9087" s="13"/>
      <c r="K9087" s="13"/>
      <c r="L9087" s="16"/>
      <c r="M9087" t="s">
        <v>583</v>
      </c>
      <c r="P9087" t="s">
        <v>243</v>
      </c>
      <c r="Q9087">
        <v>-5.6</v>
      </c>
      <c r="V9087">
        <v>1</v>
      </c>
      <c r="W9087" t="s">
        <v>1371</v>
      </c>
      <c r="X9087" t="s">
        <v>1432</v>
      </c>
    </row>
    <row r="9088" spans="1:24" x14ac:dyDescent="0.3">
      <c r="A9088">
        <v>11758</v>
      </c>
      <c r="B9088" s="15" t="s">
        <v>919</v>
      </c>
      <c r="C9088" t="str">
        <f>_xlfn.XLOOKUP($B9088, STANDARDS!$A:$A, STANDARDS!$B:$B,,0,2)</f>
        <v>Variegated Suite</v>
      </c>
      <c r="D9088" t="s">
        <v>1057</v>
      </c>
      <c r="E9088" t="s">
        <v>1219</v>
      </c>
      <c r="J9088" s="13"/>
      <c r="K9088" s="13"/>
      <c r="L9088" s="16"/>
      <c r="M9088" t="s">
        <v>583</v>
      </c>
      <c r="P9088" t="s">
        <v>243</v>
      </c>
      <c r="Q9088">
        <v>-2.2999999999999998</v>
      </c>
      <c r="V9088">
        <v>1</v>
      </c>
      <c r="W9088" t="s">
        <v>1371</v>
      </c>
      <c r="X9088" t="s">
        <v>1432</v>
      </c>
    </row>
    <row r="9089" spans="1:24" x14ac:dyDescent="0.3">
      <c r="A9089">
        <v>11759</v>
      </c>
      <c r="B9089" s="15" t="s">
        <v>919</v>
      </c>
      <c r="C9089" t="str">
        <f>_xlfn.XLOOKUP($B9089, STANDARDS!$A:$A, STANDARDS!$B:$B,,0,2)</f>
        <v>Variegated Suite</v>
      </c>
      <c r="D9089" t="s">
        <v>1057</v>
      </c>
      <c r="E9089" t="s">
        <v>1219</v>
      </c>
      <c r="J9089" s="13"/>
      <c r="K9089" s="13"/>
      <c r="L9089" s="16"/>
      <c r="M9089" t="s">
        <v>583</v>
      </c>
      <c r="P9089" t="s">
        <v>243</v>
      </c>
      <c r="Q9089">
        <v>-1.7</v>
      </c>
      <c r="V9089">
        <v>1</v>
      </c>
      <c r="W9089" t="s">
        <v>1371</v>
      </c>
      <c r="X9089" t="s">
        <v>1432</v>
      </c>
    </row>
    <row r="9090" spans="1:24" x14ac:dyDescent="0.3">
      <c r="A9090">
        <v>11760</v>
      </c>
      <c r="B9090" s="15" t="s">
        <v>919</v>
      </c>
      <c r="C9090" t="str">
        <f>_xlfn.XLOOKUP($B9090, STANDARDS!$A:$A, STANDARDS!$B:$B,,0,2)</f>
        <v>Variegated Suite</v>
      </c>
      <c r="D9090" t="s">
        <v>1057</v>
      </c>
      <c r="E9090" t="s">
        <v>1219</v>
      </c>
      <c r="J9090" s="13"/>
      <c r="K9090" s="13"/>
      <c r="L9090" s="16"/>
      <c r="M9090" t="s">
        <v>583</v>
      </c>
      <c r="P9090" t="s">
        <v>243</v>
      </c>
      <c r="Q9090">
        <v>1.9</v>
      </c>
      <c r="V9090">
        <v>1</v>
      </c>
      <c r="W9090" t="s">
        <v>1371</v>
      </c>
      <c r="X9090" t="s">
        <v>1432</v>
      </c>
    </row>
    <row r="9091" spans="1:24" x14ac:dyDescent="0.3">
      <c r="A9091">
        <v>11786</v>
      </c>
      <c r="B9091" s="15" t="s">
        <v>920</v>
      </c>
      <c r="C9091" t="str">
        <f>_xlfn.XLOOKUP($B9091, STANDARDS!$A:$A, STANDARDS!$B:$B,,0,2)</f>
        <v>Khayrkhan Dolostone</v>
      </c>
      <c r="D9091" t="s">
        <v>1056</v>
      </c>
      <c r="E9091" t="s">
        <v>1222</v>
      </c>
      <c r="J9091" s="13">
        <v>1350</v>
      </c>
      <c r="K9091" s="13"/>
      <c r="L9091" s="16"/>
      <c r="M9091" t="s">
        <v>583</v>
      </c>
      <c r="P9091" t="s">
        <v>243</v>
      </c>
      <c r="Q9091">
        <v>-1.1599999999999999</v>
      </c>
      <c r="V9091">
        <v>1</v>
      </c>
      <c r="W9091" t="s">
        <v>1371</v>
      </c>
      <c r="X9091" t="s">
        <v>1433</v>
      </c>
    </row>
    <row r="9092" spans="1:24" x14ac:dyDescent="0.3">
      <c r="A9092">
        <v>11787</v>
      </c>
      <c r="B9092" s="15" t="s">
        <v>920</v>
      </c>
      <c r="C9092" t="str">
        <f>_xlfn.XLOOKUP($B9092, STANDARDS!$A:$A, STANDARDS!$B:$B,,0,2)</f>
        <v>Khayrkhan Dolostone</v>
      </c>
      <c r="D9092" t="s">
        <v>1056</v>
      </c>
      <c r="E9092" t="s">
        <v>1222</v>
      </c>
      <c r="J9092" s="13">
        <v>1350</v>
      </c>
      <c r="K9092" s="13"/>
      <c r="L9092" s="16"/>
      <c r="M9092" t="s">
        <v>583</v>
      </c>
      <c r="P9092" t="s">
        <v>243</v>
      </c>
      <c r="Q9092">
        <v>0.8</v>
      </c>
      <c r="V9092">
        <v>1</v>
      </c>
      <c r="W9092" t="s">
        <v>1371</v>
      </c>
      <c r="X9092" t="s">
        <v>1433</v>
      </c>
    </row>
    <row r="9093" spans="1:24" x14ac:dyDescent="0.3">
      <c r="A9093">
        <v>11788</v>
      </c>
      <c r="B9093" s="15" t="s">
        <v>920</v>
      </c>
      <c r="C9093" t="str">
        <f>_xlfn.XLOOKUP($B9093, STANDARDS!$A:$A, STANDARDS!$B:$B,,0,2)</f>
        <v>Khayrkhan Dolostone</v>
      </c>
      <c r="D9093" t="s">
        <v>1056</v>
      </c>
      <c r="E9093" t="s">
        <v>1222</v>
      </c>
      <c r="J9093" s="13">
        <v>1350</v>
      </c>
      <c r="K9093" s="13"/>
      <c r="L9093" s="16"/>
      <c r="M9093" t="s">
        <v>583</v>
      </c>
      <c r="P9093" t="s">
        <v>243</v>
      </c>
      <c r="Q9093">
        <v>0.6</v>
      </c>
      <c r="V9093">
        <v>1</v>
      </c>
      <c r="W9093" t="s">
        <v>1371</v>
      </c>
      <c r="X9093" t="s">
        <v>1433</v>
      </c>
    </row>
    <row r="9094" spans="1:24" x14ac:dyDescent="0.3">
      <c r="A9094">
        <v>11789</v>
      </c>
      <c r="B9094" s="15" t="s">
        <v>920</v>
      </c>
      <c r="C9094" t="str">
        <f>_xlfn.XLOOKUP($B9094, STANDARDS!$A:$A, STANDARDS!$B:$B,,0,2)</f>
        <v>Khayrkhan Dolostone</v>
      </c>
      <c r="D9094" t="s">
        <v>1056</v>
      </c>
      <c r="E9094" t="s">
        <v>1222</v>
      </c>
      <c r="J9094" s="13">
        <v>1350</v>
      </c>
      <c r="K9094" s="13"/>
      <c r="L9094" s="16"/>
      <c r="M9094" t="s">
        <v>583</v>
      </c>
      <c r="P9094" t="s">
        <v>243</v>
      </c>
      <c r="Q9094">
        <v>0.84</v>
      </c>
      <c r="V9094">
        <v>1</v>
      </c>
      <c r="W9094" t="s">
        <v>1371</v>
      </c>
      <c r="X9094" t="s">
        <v>1433</v>
      </c>
    </row>
    <row r="9095" spans="1:24" x14ac:dyDescent="0.3">
      <c r="A9095">
        <v>11790</v>
      </c>
      <c r="B9095" s="15" t="s">
        <v>920</v>
      </c>
      <c r="C9095" t="str">
        <f>_xlfn.XLOOKUP($B9095, STANDARDS!$A:$A, STANDARDS!$B:$B,,0,2)</f>
        <v>Khayrkhan Dolostone</v>
      </c>
      <c r="D9095" t="s">
        <v>1056</v>
      </c>
      <c r="E9095" t="s">
        <v>1222</v>
      </c>
      <c r="J9095" s="13">
        <v>1350</v>
      </c>
      <c r="K9095" s="13"/>
      <c r="L9095" s="16"/>
      <c r="M9095" t="s">
        <v>583</v>
      </c>
      <c r="P9095" t="s">
        <v>243</v>
      </c>
      <c r="Q9095">
        <v>1.1299999999999999</v>
      </c>
      <c r="V9095">
        <v>1</v>
      </c>
      <c r="W9095" t="s">
        <v>1371</v>
      </c>
      <c r="X9095" t="s">
        <v>1433</v>
      </c>
    </row>
    <row r="9096" spans="1:24" x14ac:dyDescent="0.3">
      <c r="A9096">
        <v>11791</v>
      </c>
      <c r="B9096" s="15" t="s">
        <v>920</v>
      </c>
      <c r="C9096" t="str">
        <f>_xlfn.XLOOKUP($B9096, STANDARDS!$A:$A, STANDARDS!$B:$B,,0,2)</f>
        <v>Khayrkhan Dolostone</v>
      </c>
      <c r="D9096" t="s">
        <v>1056</v>
      </c>
      <c r="E9096" t="s">
        <v>1222</v>
      </c>
      <c r="J9096" s="13">
        <v>1350</v>
      </c>
      <c r="K9096" s="13"/>
      <c r="L9096" s="16"/>
      <c r="M9096" t="s">
        <v>583</v>
      </c>
      <c r="P9096" t="s">
        <v>243</v>
      </c>
      <c r="Q9096">
        <v>1.1000000000000001</v>
      </c>
      <c r="V9096">
        <v>1</v>
      </c>
      <c r="W9096" t="s">
        <v>1371</v>
      </c>
      <c r="X9096" t="s">
        <v>1433</v>
      </c>
    </row>
    <row r="9097" spans="1:24" x14ac:dyDescent="0.3">
      <c r="A9097">
        <v>11792</v>
      </c>
      <c r="B9097" s="15" t="s">
        <v>920</v>
      </c>
      <c r="C9097" t="str">
        <f>_xlfn.XLOOKUP($B9097, STANDARDS!$A:$A, STANDARDS!$B:$B,,0,2)</f>
        <v>Khayrkhan Dolostone</v>
      </c>
      <c r="D9097" t="s">
        <v>1056</v>
      </c>
      <c r="E9097" t="s">
        <v>1222</v>
      </c>
      <c r="J9097" s="13">
        <v>1350</v>
      </c>
      <c r="K9097" s="13"/>
      <c r="L9097" s="16"/>
      <c r="M9097" t="s">
        <v>583</v>
      </c>
      <c r="P9097" t="s">
        <v>243</v>
      </c>
      <c r="Q9097">
        <v>0.42</v>
      </c>
      <c r="V9097">
        <v>1</v>
      </c>
      <c r="W9097" t="s">
        <v>1371</v>
      </c>
      <c r="X9097" t="s">
        <v>1433</v>
      </c>
    </row>
    <row r="9098" spans="1:24" x14ac:dyDescent="0.3">
      <c r="A9098">
        <v>11793</v>
      </c>
      <c r="B9098" s="15" t="s">
        <v>920</v>
      </c>
      <c r="C9098" t="str">
        <f>_xlfn.XLOOKUP($B9098, STANDARDS!$A:$A, STANDARDS!$B:$B,,0,2)</f>
        <v>Khayrkhan Dolostone</v>
      </c>
      <c r="D9098" t="s">
        <v>1056</v>
      </c>
      <c r="E9098" t="s">
        <v>1222</v>
      </c>
      <c r="J9098" s="13">
        <v>1350</v>
      </c>
      <c r="K9098" s="13"/>
      <c r="L9098" s="16"/>
      <c r="M9098" t="s">
        <v>583</v>
      </c>
      <c r="P9098" t="s">
        <v>243</v>
      </c>
      <c r="Q9098">
        <v>-0.73</v>
      </c>
      <c r="V9098">
        <v>1</v>
      </c>
      <c r="W9098" t="s">
        <v>1371</v>
      </c>
      <c r="X9098" t="s">
        <v>1433</v>
      </c>
    </row>
    <row r="9099" spans="1:24" x14ac:dyDescent="0.3">
      <c r="A9099">
        <v>11794</v>
      </c>
      <c r="B9099" s="15" t="s">
        <v>921</v>
      </c>
      <c r="C9099" t="str">
        <f>_xlfn.XLOOKUP($B9099, STANDARDS!$A:$A, STANDARDS!$B:$B,,0,2)</f>
        <v>Bhagwanpur Limestone</v>
      </c>
      <c r="D9099" t="s">
        <v>1056</v>
      </c>
      <c r="E9099" t="s">
        <v>1223</v>
      </c>
      <c r="J9099" s="13">
        <v>1600</v>
      </c>
      <c r="K9099" s="13"/>
      <c r="L9099" s="16"/>
      <c r="M9099" t="s">
        <v>1335</v>
      </c>
      <c r="P9099" t="s">
        <v>243</v>
      </c>
      <c r="Q9099">
        <v>-0.01</v>
      </c>
      <c r="V9099">
        <v>1</v>
      </c>
      <c r="W9099" t="s">
        <v>1371</v>
      </c>
      <c r="X9099" t="s">
        <v>1433</v>
      </c>
    </row>
    <row r="9100" spans="1:24" x14ac:dyDescent="0.3">
      <c r="A9100">
        <v>11795</v>
      </c>
      <c r="B9100" s="15" t="s">
        <v>921</v>
      </c>
      <c r="C9100" t="str">
        <f>_xlfn.XLOOKUP($B9100, STANDARDS!$A:$A, STANDARDS!$B:$B,,0,2)</f>
        <v>Bhagwanpur Limestone</v>
      </c>
      <c r="D9100" t="s">
        <v>1056</v>
      </c>
      <c r="E9100" t="s">
        <v>1223</v>
      </c>
      <c r="J9100" s="13">
        <v>1600</v>
      </c>
      <c r="K9100" s="13"/>
      <c r="L9100" s="16"/>
      <c r="M9100" t="s">
        <v>1335</v>
      </c>
      <c r="P9100" t="s">
        <v>243</v>
      </c>
      <c r="Q9100">
        <v>0.05</v>
      </c>
      <c r="V9100">
        <v>1</v>
      </c>
      <c r="W9100" t="s">
        <v>1371</v>
      </c>
      <c r="X9100" t="s">
        <v>1433</v>
      </c>
    </row>
    <row r="9101" spans="1:24" x14ac:dyDescent="0.3">
      <c r="A9101">
        <v>11796</v>
      </c>
      <c r="B9101" s="15" t="s">
        <v>921</v>
      </c>
      <c r="C9101" t="str">
        <f>_xlfn.XLOOKUP($B9101, STANDARDS!$A:$A, STANDARDS!$B:$B,,0,2)</f>
        <v>Bhagwanpur Limestone</v>
      </c>
      <c r="D9101" t="s">
        <v>1056</v>
      </c>
      <c r="E9101" t="s">
        <v>1223</v>
      </c>
      <c r="J9101" s="13">
        <v>1600</v>
      </c>
      <c r="K9101" s="13"/>
      <c r="L9101" s="16"/>
      <c r="M9101" t="s">
        <v>1348</v>
      </c>
      <c r="P9101" t="s">
        <v>243</v>
      </c>
      <c r="Q9101">
        <v>0.06</v>
      </c>
      <c r="V9101">
        <v>1</v>
      </c>
      <c r="W9101" t="s">
        <v>1371</v>
      </c>
      <c r="X9101" t="s">
        <v>1433</v>
      </c>
    </row>
    <row r="9102" spans="1:24" x14ac:dyDescent="0.3">
      <c r="A9102">
        <v>11797</v>
      </c>
      <c r="B9102" s="15" t="s">
        <v>921</v>
      </c>
      <c r="C9102" t="str">
        <f>_xlfn.XLOOKUP($B9102, STANDARDS!$A:$A, STANDARDS!$B:$B,,0,2)</f>
        <v>Bhagwanpur Limestone</v>
      </c>
      <c r="D9102" t="s">
        <v>1056</v>
      </c>
      <c r="E9102" t="s">
        <v>1223</v>
      </c>
      <c r="J9102" s="13">
        <v>1600</v>
      </c>
      <c r="K9102" s="13"/>
      <c r="L9102" s="16"/>
      <c r="M9102" t="s">
        <v>583</v>
      </c>
      <c r="P9102" t="s">
        <v>243</v>
      </c>
      <c r="Q9102">
        <v>0.15</v>
      </c>
      <c r="V9102">
        <v>1</v>
      </c>
      <c r="W9102" t="s">
        <v>1371</v>
      </c>
      <c r="X9102" t="s">
        <v>1433</v>
      </c>
    </row>
    <row r="9103" spans="1:24" x14ac:dyDescent="0.3">
      <c r="A9103">
        <v>11798</v>
      </c>
      <c r="B9103" s="15" t="s">
        <v>921</v>
      </c>
      <c r="C9103" t="str">
        <f>_xlfn.XLOOKUP($B9103, STANDARDS!$A:$A, STANDARDS!$B:$B,,0,2)</f>
        <v>Bhagwanpur Limestone</v>
      </c>
      <c r="D9103" t="s">
        <v>1056</v>
      </c>
      <c r="E9103" t="s">
        <v>1223</v>
      </c>
      <c r="J9103" s="13">
        <v>1600</v>
      </c>
      <c r="K9103" s="13"/>
      <c r="L9103" s="16"/>
      <c r="M9103" t="s">
        <v>1335</v>
      </c>
      <c r="P9103" t="s">
        <v>243</v>
      </c>
      <c r="Q9103">
        <v>0.03</v>
      </c>
      <c r="V9103">
        <v>1</v>
      </c>
      <c r="W9103" t="s">
        <v>1371</v>
      </c>
      <c r="X9103" t="s">
        <v>1433</v>
      </c>
    </row>
    <row r="9104" spans="1:24" x14ac:dyDescent="0.3">
      <c r="A9104">
        <v>11799</v>
      </c>
      <c r="B9104" s="15" t="s">
        <v>921</v>
      </c>
      <c r="C9104" t="str">
        <f>_xlfn.XLOOKUP($B9104, STANDARDS!$A:$A, STANDARDS!$B:$B,,0,2)</f>
        <v>Bhagwanpur Limestone</v>
      </c>
      <c r="D9104" t="s">
        <v>1056</v>
      </c>
      <c r="E9104" t="s">
        <v>1223</v>
      </c>
      <c r="J9104" s="13">
        <v>1600</v>
      </c>
      <c r="K9104" s="13"/>
      <c r="L9104" s="16"/>
      <c r="M9104" t="s">
        <v>1335</v>
      </c>
      <c r="P9104" t="s">
        <v>243</v>
      </c>
      <c r="Q9104">
        <v>0.09</v>
      </c>
      <c r="V9104">
        <v>1</v>
      </c>
      <c r="W9104" t="s">
        <v>1371</v>
      </c>
      <c r="X9104" t="s">
        <v>1433</v>
      </c>
    </row>
    <row r="9105" spans="1:24" x14ac:dyDescent="0.3">
      <c r="A9105">
        <v>11800</v>
      </c>
      <c r="B9105" s="15" t="s">
        <v>921</v>
      </c>
      <c r="C9105" t="str">
        <f>_xlfn.XLOOKUP($B9105, STANDARDS!$A:$A, STANDARDS!$B:$B,,0,2)</f>
        <v>Bhagwanpur Limestone</v>
      </c>
      <c r="D9105" t="s">
        <v>1056</v>
      </c>
      <c r="E9105" t="s">
        <v>1223</v>
      </c>
      <c r="J9105" s="13">
        <v>1600</v>
      </c>
      <c r="K9105" s="13"/>
      <c r="L9105" s="16"/>
      <c r="M9105" t="s">
        <v>1348</v>
      </c>
      <c r="P9105" t="s">
        <v>243</v>
      </c>
      <c r="Q9105">
        <v>0.09</v>
      </c>
      <c r="V9105">
        <v>1</v>
      </c>
      <c r="W9105" t="s">
        <v>1371</v>
      </c>
      <c r="X9105" t="s">
        <v>1433</v>
      </c>
    </row>
    <row r="9106" spans="1:24" x14ac:dyDescent="0.3">
      <c r="A9106">
        <v>11801</v>
      </c>
      <c r="B9106" s="15" t="s">
        <v>921</v>
      </c>
      <c r="C9106" t="str">
        <f>_xlfn.XLOOKUP($B9106, STANDARDS!$A:$A, STANDARDS!$B:$B,,0,2)</f>
        <v>Bhagwanpur Limestone</v>
      </c>
      <c r="D9106" t="s">
        <v>1056</v>
      </c>
      <c r="E9106" t="s">
        <v>1223</v>
      </c>
      <c r="J9106" s="13">
        <v>1600</v>
      </c>
      <c r="K9106" s="13"/>
      <c r="L9106" s="16"/>
      <c r="M9106" t="s">
        <v>1335</v>
      </c>
      <c r="P9106" t="s">
        <v>243</v>
      </c>
      <c r="Q9106">
        <v>-1.21</v>
      </c>
      <c r="V9106">
        <v>1</v>
      </c>
      <c r="W9106" t="s">
        <v>1371</v>
      </c>
      <c r="X9106" t="s">
        <v>1433</v>
      </c>
    </row>
    <row r="9107" spans="1:24" x14ac:dyDescent="0.3">
      <c r="A9107">
        <v>11802</v>
      </c>
      <c r="B9107" s="15" t="s">
        <v>921</v>
      </c>
      <c r="C9107" t="str">
        <f>_xlfn.XLOOKUP($B9107, STANDARDS!$A:$A, STANDARDS!$B:$B,,0,2)</f>
        <v>Bhagwanpur Limestone</v>
      </c>
      <c r="D9107" t="s">
        <v>1056</v>
      </c>
      <c r="E9107" t="s">
        <v>1223</v>
      </c>
      <c r="J9107" s="13">
        <v>1600</v>
      </c>
      <c r="K9107" s="13"/>
      <c r="L9107" s="16"/>
      <c r="M9107" t="s">
        <v>1335</v>
      </c>
      <c r="P9107" t="s">
        <v>243</v>
      </c>
      <c r="Q9107">
        <v>-6.27</v>
      </c>
      <c r="V9107">
        <v>1</v>
      </c>
      <c r="W9107" t="s">
        <v>1371</v>
      </c>
      <c r="X9107" t="s">
        <v>1433</v>
      </c>
    </row>
    <row r="9108" spans="1:24" x14ac:dyDescent="0.3">
      <c r="A9108">
        <v>11803</v>
      </c>
      <c r="B9108" s="15" t="s">
        <v>921</v>
      </c>
      <c r="C9108" t="str">
        <f>_xlfn.XLOOKUP($B9108, STANDARDS!$A:$A, STANDARDS!$B:$B,,0,2)</f>
        <v>Bhagwanpur Limestone</v>
      </c>
      <c r="D9108" t="s">
        <v>1056</v>
      </c>
      <c r="E9108" t="s">
        <v>1223</v>
      </c>
      <c r="J9108" s="13">
        <v>1600</v>
      </c>
      <c r="K9108" s="13"/>
      <c r="L9108" s="16"/>
      <c r="M9108" t="s">
        <v>1335</v>
      </c>
      <c r="P9108" t="s">
        <v>243</v>
      </c>
      <c r="Q9108">
        <v>-6.94</v>
      </c>
      <c r="V9108">
        <v>1</v>
      </c>
      <c r="W9108" t="s">
        <v>1371</v>
      </c>
      <c r="X9108" t="s">
        <v>1433</v>
      </c>
    </row>
    <row r="9109" spans="1:24" x14ac:dyDescent="0.3">
      <c r="A9109">
        <v>11804</v>
      </c>
      <c r="B9109" s="15" t="s">
        <v>921</v>
      </c>
      <c r="C9109" t="str">
        <f>_xlfn.XLOOKUP($B9109, STANDARDS!$A:$A, STANDARDS!$B:$B,,0,2)</f>
        <v>Bhagwanpur Limestone</v>
      </c>
      <c r="D9109" t="s">
        <v>1056</v>
      </c>
      <c r="E9109" t="s">
        <v>1223</v>
      </c>
      <c r="J9109" s="13">
        <v>1600</v>
      </c>
      <c r="K9109" s="13"/>
      <c r="L9109" s="16"/>
      <c r="M9109" t="s">
        <v>1335</v>
      </c>
      <c r="P9109" t="s">
        <v>243</v>
      </c>
      <c r="Q9109">
        <v>-2.2400000000000002</v>
      </c>
      <c r="V9109">
        <v>1</v>
      </c>
      <c r="W9109" t="s">
        <v>1371</v>
      </c>
      <c r="X9109" t="s">
        <v>1433</v>
      </c>
    </row>
    <row r="9110" spans="1:24" x14ac:dyDescent="0.3">
      <c r="A9110">
        <v>11805</v>
      </c>
      <c r="B9110" s="15" t="s">
        <v>921</v>
      </c>
      <c r="C9110" t="str">
        <f>_xlfn.XLOOKUP($B9110, STANDARDS!$A:$A, STANDARDS!$B:$B,,0,2)</f>
        <v>Bhagwanpur Limestone</v>
      </c>
      <c r="D9110" t="s">
        <v>1056</v>
      </c>
      <c r="E9110" t="s">
        <v>1223</v>
      </c>
      <c r="J9110" s="13">
        <v>1600</v>
      </c>
      <c r="K9110" s="13"/>
      <c r="L9110" s="16"/>
      <c r="M9110" t="s">
        <v>583</v>
      </c>
      <c r="P9110" t="s">
        <v>243</v>
      </c>
      <c r="Q9110">
        <v>-0.02</v>
      </c>
      <c r="V9110">
        <v>1</v>
      </c>
      <c r="W9110" t="s">
        <v>1371</v>
      </c>
      <c r="X9110" t="s">
        <v>1433</v>
      </c>
    </row>
    <row r="9111" spans="1:24" x14ac:dyDescent="0.3">
      <c r="A9111">
        <v>11806</v>
      </c>
      <c r="B9111" s="15" t="s">
        <v>921</v>
      </c>
      <c r="C9111" t="str">
        <f>_xlfn.XLOOKUP($B9111, STANDARDS!$A:$A, STANDARDS!$B:$B,,0,2)</f>
        <v>Bhagwanpur Limestone</v>
      </c>
      <c r="D9111" t="s">
        <v>1056</v>
      </c>
      <c r="E9111" t="s">
        <v>1223</v>
      </c>
      <c r="J9111" s="13">
        <v>1600</v>
      </c>
      <c r="K9111" s="13"/>
      <c r="L9111" s="16"/>
      <c r="M9111" t="s">
        <v>583</v>
      </c>
      <c r="P9111" t="s">
        <v>243</v>
      </c>
      <c r="Q9111">
        <v>-0.32</v>
      </c>
      <c r="V9111">
        <v>1</v>
      </c>
      <c r="W9111" t="s">
        <v>1371</v>
      </c>
      <c r="X9111" t="s">
        <v>1433</v>
      </c>
    </row>
    <row r="9112" spans="1:24" x14ac:dyDescent="0.3">
      <c r="A9112">
        <v>11807</v>
      </c>
      <c r="B9112" s="15" t="s">
        <v>921</v>
      </c>
      <c r="C9112" t="str">
        <f>_xlfn.XLOOKUP($B9112, STANDARDS!$A:$A, STANDARDS!$B:$B,,0,2)</f>
        <v>Bhagwanpur Limestone</v>
      </c>
      <c r="D9112" t="s">
        <v>1056</v>
      </c>
      <c r="E9112" t="s">
        <v>1223</v>
      </c>
      <c r="J9112" s="13">
        <v>1600</v>
      </c>
      <c r="K9112" s="13"/>
      <c r="L9112" s="16"/>
      <c r="M9112" t="s">
        <v>583</v>
      </c>
      <c r="P9112" t="s">
        <v>243</v>
      </c>
      <c r="Q9112">
        <v>0.61</v>
      </c>
      <c r="V9112">
        <v>1</v>
      </c>
      <c r="W9112" t="s">
        <v>1371</v>
      </c>
      <c r="X9112" t="s">
        <v>1433</v>
      </c>
    </row>
    <row r="9113" spans="1:24" x14ac:dyDescent="0.3">
      <c r="A9113">
        <v>11808</v>
      </c>
      <c r="B9113" s="15" t="s">
        <v>921</v>
      </c>
      <c r="C9113" t="str">
        <f>_xlfn.XLOOKUP($B9113, STANDARDS!$A:$A, STANDARDS!$B:$B,,0,2)</f>
        <v>Bhagwanpur Limestone</v>
      </c>
      <c r="D9113" t="s">
        <v>1056</v>
      </c>
      <c r="E9113" t="s">
        <v>1223</v>
      </c>
      <c r="J9113" s="13">
        <v>1600</v>
      </c>
      <c r="K9113" s="13"/>
      <c r="L9113" s="16"/>
      <c r="M9113" t="s">
        <v>583</v>
      </c>
      <c r="P9113" t="s">
        <v>243</v>
      </c>
      <c r="Q9113">
        <v>0.95</v>
      </c>
      <c r="V9113">
        <v>1</v>
      </c>
      <c r="W9113" t="s">
        <v>1371</v>
      </c>
      <c r="X9113" t="s">
        <v>1433</v>
      </c>
    </row>
    <row r="9114" spans="1:24" x14ac:dyDescent="0.3">
      <c r="A9114">
        <v>11809</v>
      </c>
      <c r="B9114" s="15" t="s">
        <v>921</v>
      </c>
      <c r="C9114" t="str">
        <f>_xlfn.XLOOKUP($B9114, STANDARDS!$A:$A, STANDARDS!$B:$B,,0,2)</f>
        <v>Bhagwanpur Limestone</v>
      </c>
      <c r="D9114" t="s">
        <v>1056</v>
      </c>
      <c r="E9114" t="s">
        <v>1223</v>
      </c>
      <c r="J9114" s="13">
        <v>1600</v>
      </c>
      <c r="K9114" s="13"/>
      <c r="L9114" s="16"/>
      <c r="M9114" t="s">
        <v>583</v>
      </c>
      <c r="P9114" t="s">
        <v>243</v>
      </c>
      <c r="Q9114">
        <v>0.55000000000000004</v>
      </c>
      <c r="V9114">
        <v>1</v>
      </c>
      <c r="W9114" t="s">
        <v>1371</v>
      </c>
      <c r="X9114" t="s">
        <v>1433</v>
      </c>
    </row>
    <row r="9115" spans="1:24" x14ac:dyDescent="0.3">
      <c r="A9115">
        <v>11810</v>
      </c>
      <c r="B9115" s="15" t="s">
        <v>921</v>
      </c>
      <c r="C9115" t="str">
        <f>_xlfn.XLOOKUP($B9115, STANDARDS!$A:$A, STANDARDS!$B:$B,,0,2)</f>
        <v>Bhagwanpur Limestone</v>
      </c>
      <c r="D9115" t="s">
        <v>1056</v>
      </c>
      <c r="E9115" t="s">
        <v>1223</v>
      </c>
      <c r="J9115" s="13">
        <v>1600</v>
      </c>
      <c r="K9115" s="13"/>
      <c r="L9115" s="16"/>
      <c r="M9115" t="s">
        <v>583</v>
      </c>
      <c r="P9115" t="s">
        <v>243</v>
      </c>
      <c r="Q9115">
        <v>0.98</v>
      </c>
      <c r="V9115">
        <v>1</v>
      </c>
      <c r="W9115" t="s">
        <v>1371</v>
      </c>
      <c r="X9115" t="s">
        <v>1433</v>
      </c>
    </row>
    <row r="9116" spans="1:24" x14ac:dyDescent="0.3">
      <c r="A9116">
        <v>11811</v>
      </c>
      <c r="B9116" s="15" t="s">
        <v>921</v>
      </c>
      <c r="C9116" t="str">
        <f>_xlfn.XLOOKUP($B9116, STANDARDS!$A:$A, STANDARDS!$B:$B,,0,2)</f>
        <v>Bhagwanpur Limestone</v>
      </c>
      <c r="D9116" t="s">
        <v>1056</v>
      </c>
      <c r="E9116" t="s">
        <v>1223</v>
      </c>
      <c r="J9116" s="13">
        <v>1600</v>
      </c>
      <c r="K9116" s="13"/>
      <c r="L9116" s="16"/>
      <c r="M9116" t="s">
        <v>583</v>
      </c>
      <c r="P9116" t="s">
        <v>243</v>
      </c>
      <c r="Q9116">
        <v>0.65</v>
      </c>
      <c r="V9116">
        <v>1</v>
      </c>
      <c r="W9116" t="s">
        <v>1371</v>
      </c>
      <c r="X9116" t="s">
        <v>1433</v>
      </c>
    </row>
    <row r="9117" spans="1:24" x14ac:dyDescent="0.3">
      <c r="A9117">
        <v>11812</v>
      </c>
      <c r="B9117" s="15" t="s">
        <v>921</v>
      </c>
      <c r="C9117" t="str">
        <f>_xlfn.XLOOKUP($B9117, STANDARDS!$A:$A, STANDARDS!$B:$B,,0,2)</f>
        <v>Bhagwanpur Limestone</v>
      </c>
      <c r="D9117" t="s">
        <v>1056</v>
      </c>
      <c r="E9117" t="s">
        <v>1223</v>
      </c>
      <c r="J9117" s="13">
        <v>1600</v>
      </c>
      <c r="K9117" s="13"/>
      <c r="L9117" s="16"/>
      <c r="M9117" t="s">
        <v>583</v>
      </c>
      <c r="P9117" t="s">
        <v>243</v>
      </c>
      <c r="Q9117">
        <v>0.56999999999999995</v>
      </c>
      <c r="V9117">
        <v>1</v>
      </c>
      <c r="W9117" t="s">
        <v>1371</v>
      </c>
      <c r="X9117" t="s">
        <v>1433</v>
      </c>
    </row>
    <row r="9118" spans="1:24" x14ac:dyDescent="0.3">
      <c r="A9118">
        <v>11813</v>
      </c>
      <c r="B9118" s="15" t="s">
        <v>921</v>
      </c>
      <c r="C9118" t="str">
        <f>_xlfn.XLOOKUP($B9118, STANDARDS!$A:$A, STANDARDS!$B:$B,,0,2)</f>
        <v>Bhagwanpur Limestone</v>
      </c>
      <c r="D9118" t="s">
        <v>1056</v>
      </c>
      <c r="E9118" t="s">
        <v>1223</v>
      </c>
      <c r="J9118" s="13">
        <v>1600</v>
      </c>
      <c r="K9118" s="13"/>
      <c r="L9118" s="16"/>
      <c r="M9118" t="s">
        <v>583</v>
      </c>
      <c r="P9118" t="s">
        <v>243</v>
      </c>
      <c r="Q9118">
        <v>0.55000000000000004</v>
      </c>
      <c r="V9118">
        <v>1</v>
      </c>
      <c r="W9118" t="s">
        <v>1371</v>
      </c>
      <c r="X9118" t="s">
        <v>1433</v>
      </c>
    </row>
    <row r="9119" spans="1:24" x14ac:dyDescent="0.3">
      <c r="A9119">
        <v>11814</v>
      </c>
      <c r="B9119" s="15" t="s">
        <v>921</v>
      </c>
      <c r="C9119" t="str">
        <f>_xlfn.XLOOKUP($B9119, STANDARDS!$A:$A, STANDARDS!$B:$B,,0,2)</f>
        <v>Bhagwanpur Limestone</v>
      </c>
      <c r="D9119" t="s">
        <v>1056</v>
      </c>
      <c r="E9119" t="s">
        <v>1223</v>
      </c>
      <c r="J9119" s="13">
        <v>1600</v>
      </c>
      <c r="K9119" s="13"/>
      <c r="L9119" s="16"/>
      <c r="M9119" t="s">
        <v>583</v>
      </c>
      <c r="P9119" t="s">
        <v>243</v>
      </c>
      <c r="Q9119">
        <v>0.67</v>
      </c>
      <c r="V9119">
        <v>1</v>
      </c>
      <c r="W9119" t="s">
        <v>1371</v>
      </c>
      <c r="X9119" t="s">
        <v>1433</v>
      </c>
    </row>
    <row r="9120" spans="1:24" x14ac:dyDescent="0.3">
      <c r="A9120">
        <v>11815</v>
      </c>
      <c r="B9120" s="15" t="s">
        <v>922</v>
      </c>
      <c r="C9120" t="str">
        <f>_xlfn.XLOOKUP($B9120, STANDARDS!$A:$A, STANDARDS!$B:$B,,0,2)</f>
        <v>Nimbehera Limestone</v>
      </c>
      <c r="D9120" t="s">
        <v>1056</v>
      </c>
      <c r="E9120" t="s">
        <v>1223</v>
      </c>
      <c r="J9120" s="13">
        <v>1100</v>
      </c>
      <c r="K9120" s="13"/>
      <c r="L9120" s="16"/>
      <c r="M9120" t="s">
        <v>1335</v>
      </c>
      <c r="P9120" t="s">
        <v>243</v>
      </c>
      <c r="Q9120">
        <v>2.29</v>
      </c>
      <c r="V9120">
        <v>1</v>
      </c>
      <c r="W9120" t="s">
        <v>1371</v>
      </c>
      <c r="X9120" t="s">
        <v>1433</v>
      </c>
    </row>
    <row r="9121" spans="1:24" x14ac:dyDescent="0.3">
      <c r="A9121">
        <v>11816</v>
      </c>
      <c r="B9121" s="15" t="s">
        <v>922</v>
      </c>
      <c r="C9121" t="str">
        <f>_xlfn.XLOOKUP($B9121, STANDARDS!$A:$A, STANDARDS!$B:$B,,0,2)</f>
        <v>Nimbehera Limestone</v>
      </c>
      <c r="D9121" t="s">
        <v>1056</v>
      </c>
      <c r="E9121" t="s">
        <v>1223</v>
      </c>
      <c r="J9121" s="13">
        <v>1100</v>
      </c>
      <c r="K9121" s="13"/>
      <c r="L9121" s="16"/>
      <c r="M9121" t="s">
        <v>1335</v>
      </c>
      <c r="P9121" t="s">
        <v>243</v>
      </c>
      <c r="Q9121">
        <v>2.4900000000000002</v>
      </c>
      <c r="V9121">
        <v>1</v>
      </c>
      <c r="W9121" t="s">
        <v>1371</v>
      </c>
      <c r="X9121" t="s">
        <v>1433</v>
      </c>
    </row>
    <row r="9122" spans="1:24" x14ac:dyDescent="0.3">
      <c r="A9122">
        <v>11817</v>
      </c>
      <c r="B9122" s="15" t="s">
        <v>922</v>
      </c>
      <c r="C9122" t="str">
        <f>_xlfn.XLOOKUP($B9122, STANDARDS!$A:$A, STANDARDS!$B:$B,,0,2)</f>
        <v>Nimbehera Limestone</v>
      </c>
      <c r="D9122" t="s">
        <v>1056</v>
      </c>
      <c r="E9122" t="s">
        <v>1223</v>
      </c>
      <c r="J9122" s="13">
        <v>1100</v>
      </c>
      <c r="K9122" s="13"/>
      <c r="L9122" s="16"/>
      <c r="M9122" t="s">
        <v>1335</v>
      </c>
      <c r="P9122" t="s">
        <v>243</v>
      </c>
      <c r="Q9122">
        <v>2.5499999999999998</v>
      </c>
      <c r="V9122">
        <v>1</v>
      </c>
      <c r="W9122" t="s">
        <v>1371</v>
      </c>
      <c r="X9122" t="s">
        <v>1433</v>
      </c>
    </row>
    <row r="9123" spans="1:24" x14ac:dyDescent="0.3">
      <c r="A9123">
        <v>11818</v>
      </c>
      <c r="B9123" s="15" t="s">
        <v>922</v>
      </c>
      <c r="C9123" t="str">
        <f>_xlfn.XLOOKUP($B9123, STANDARDS!$A:$A, STANDARDS!$B:$B,,0,2)</f>
        <v>Nimbehera Limestone</v>
      </c>
      <c r="D9123" t="s">
        <v>1056</v>
      </c>
      <c r="E9123" t="s">
        <v>1223</v>
      </c>
      <c r="J9123" s="13">
        <v>1100</v>
      </c>
      <c r="K9123" s="13"/>
      <c r="L9123" s="16"/>
      <c r="M9123" t="s">
        <v>1335</v>
      </c>
      <c r="P9123" t="s">
        <v>243</v>
      </c>
      <c r="Q9123">
        <v>2.35</v>
      </c>
      <c r="V9123">
        <v>1</v>
      </c>
      <c r="W9123" t="s">
        <v>1371</v>
      </c>
      <c r="X9123" t="s">
        <v>1433</v>
      </c>
    </row>
    <row r="9124" spans="1:24" x14ac:dyDescent="0.3">
      <c r="A9124">
        <v>11819</v>
      </c>
      <c r="B9124" s="15" t="s">
        <v>922</v>
      </c>
      <c r="C9124" t="str">
        <f>_xlfn.XLOOKUP($B9124, STANDARDS!$A:$A, STANDARDS!$B:$B,,0,2)</f>
        <v>Nimbehera Limestone</v>
      </c>
      <c r="D9124" t="s">
        <v>1056</v>
      </c>
      <c r="E9124" t="s">
        <v>1223</v>
      </c>
      <c r="J9124" s="13">
        <v>1100</v>
      </c>
      <c r="K9124" s="13"/>
      <c r="L9124" s="16"/>
      <c r="M9124" t="s">
        <v>1335</v>
      </c>
      <c r="P9124" t="s">
        <v>243</v>
      </c>
      <c r="Q9124">
        <v>2.4300000000000002</v>
      </c>
      <c r="V9124">
        <v>1</v>
      </c>
      <c r="W9124" t="s">
        <v>1371</v>
      </c>
      <c r="X9124" t="s">
        <v>1433</v>
      </c>
    </row>
    <row r="9125" spans="1:24" x14ac:dyDescent="0.3">
      <c r="A9125">
        <v>11820</v>
      </c>
      <c r="B9125" s="15" t="s">
        <v>922</v>
      </c>
      <c r="C9125" t="str">
        <f>_xlfn.XLOOKUP($B9125, STANDARDS!$A:$A, STANDARDS!$B:$B,,0,2)</f>
        <v>Nimbehera Limestone</v>
      </c>
      <c r="D9125" t="s">
        <v>1056</v>
      </c>
      <c r="E9125" t="s">
        <v>1223</v>
      </c>
      <c r="J9125" s="13">
        <v>1100</v>
      </c>
      <c r="K9125" s="13"/>
      <c r="L9125" s="16"/>
      <c r="M9125" t="s">
        <v>1335</v>
      </c>
      <c r="P9125" t="s">
        <v>243</v>
      </c>
      <c r="Q9125">
        <v>2.3199999999999998</v>
      </c>
      <c r="V9125">
        <v>1</v>
      </c>
      <c r="W9125" t="s">
        <v>1371</v>
      </c>
      <c r="X9125" t="s">
        <v>1433</v>
      </c>
    </row>
    <row r="9126" spans="1:24" x14ac:dyDescent="0.3">
      <c r="A9126">
        <v>11821</v>
      </c>
      <c r="B9126" s="15" t="s">
        <v>922</v>
      </c>
      <c r="C9126" t="str">
        <f>_xlfn.XLOOKUP($B9126, STANDARDS!$A:$A, STANDARDS!$B:$B,,0,2)</f>
        <v>Nimbehera Limestone</v>
      </c>
      <c r="D9126" t="s">
        <v>1056</v>
      </c>
      <c r="E9126" t="s">
        <v>1223</v>
      </c>
      <c r="J9126" s="13">
        <v>1100</v>
      </c>
      <c r="K9126" s="13"/>
      <c r="L9126" s="16"/>
      <c r="M9126" t="s">
        <v>1335</v>
      </c>
      <c r="P9126" t="s">
        <v>243</v>
      </c>
      <c r="Q9126">
        <v>2.13</v>
      </c>
      <c r="V9126">
        <v>1</v>
      </c>
      <c r="W9126" t="s">
        <v>1371</v>
      </c>
      <c r="X9126" t="s">
        <v>1433</v>
      </c>
    </row>
    <row r="9127" spans="1:24" x14ac:dyDescent="0.3">
      <c r="A9127">
        <v>11822</v>
      </c>
      <c r="B9127" s="15" t="s">
        <v>922</v>
      </c>
      <c r="C9127" t="str">
        <f>_xlfn.XLOOKUP($B9127, STANDARDS!$A:$A, STANDARDS!$B:$B,,0,2)</f>
        <v>Nimbehera Limestone</v>
      </c>
      <c r="D9127" t="s">
        <v>1056</v>
      </c>
      <c r="E9127" t="s">
        <v>1223</v>
      </c>
      <c r="J9127" s="13">
        <v>1100</v>
      </c>
      <c r="K9127" s="13"/>
      <c r="L9127" s="16"/>
      <c r="M9127" t="s">
        <v>1335</v>
      </c>
      <c r="P9127" t="s">
        <v>243</v>
      </c>
      <c r="Q9127">
        <v>2.16</v>
      </c>
      <c r="V9127">
        <v>1</v>
      </c>
      <c r="W9127" t="s">
        <v>1371</v>
      </c>
      <c r="X9127" t="s">
        <v>1433</v>
      </c>
    </row>
    <row r="9128" spans="1:24" x14ac:dyDescent="0.3">
      <c r="A9128">
        <v>11823</v>
      </c>
      <c r="B9128" s="15" t="s">
        <v>922</v>
      </c>
      <c r="C9128" t="str">
        <f>_xlfn.XLOOKUP($B9128, STANDARDS!$A:$A, STANDARDS!$B:$B,,0,2)</f>
        <v>Nimbehera Limestone</v>
      </c>
      <c r="D9128" t="s">
        <v>1056</v>
      </c>
      <c r="E9128" t="s">
        <v>1223</v>
      </c>
      <c r="J9128" s="13">
        <v>1100</v>
      </c>
      <c r="K9128" s="13"/>
      <c r="L9128" s="16"/>
      <c r="M9128" t="s">
        <v>1335</v>
      </c>
      <c r="P9128" t="s">
        <v>243</v>
      </c>
      <c r="Q9128">
        <v>2.2200000000000002</v>
      </c>
      <c r="V9128">
        <v>1</v>
      </c>
      <c r="W9128" t="s">
        <v>1371</v>
      </c>
      <c r="X9128" t="s">
        <v>1433</v>
      </c>
    </row>
    <row r="9129" spans="1:24" x14ac:dyDescent="0.3">
      <c r="A9129">
        <v>11824</v>
      </c>
      <c r="B9129" s="15" t="s">
        <v>922</v>
      </c>
      <c r="C9129" t="str">
        <f>_xlfn.XLOOKUP($B9129, STANDARDS!$A:$A, STANDARDS!$B:$B,,0,2)</f>
        <v>Nimbehera Limestone</v>
      </c>
      <c r="D9129" t="s">
        <v>1056</v>
      </c>
      <c r="E9129" t="s">
        <v>1223</v>
      </c>
      <c r="J9129" s="13">
        <v>1100</v>
      </c>
      <c r="K9129" s="13"/>
      <c r="L9129" s="16"/>
      <c r="M9129" t="s">
        <v>1335</v>
      </c>
      <c r="P9129" t="s">
        <v>243</v>
      </c>
      <c r="Q9129">
        <v>2.23</v>
      </c>
      <c r="V9129">
        <v>1</v>
      </c>
      <c r="W9129" t="s">
        <v>1371</v>
      </c>
      <c r="X9129" t="s">
        <v>1433</v>
      </c>
    </row>
    <row r="9130" spans="1:24" x14ac:dyDescent="0.3">
      <c r="A9130">
        <v>11825</v>
      </c>
      <c r="B9130" s="15" t="s">
        <v>922</v>
      </c>
      <c r="C9130" t="str">
        <f>_xlfn.XLOOKUP($B9130, STANDARDS!$A:$A, STANDARDS!$B:$B,,0,2)</f>
        <v>Nimbehera Limestone</v>
      </c>
      <c r="D9130" t="s">
        <v>1056</v>
      </c>
      <c r="E9130" t="s">
        <v>1223</v>
      </c>
      <c r="J9130" s="13">
        <v>1100</v>
      </c>
      <c r="K9130" s="13"/>
      <c r="L9130" s="16"/>
      <c r="M9130" t="s">
        <v>1335</v>
      </c>
      <c r="P9130" t="s">
        <v>243</v>
      </c>
      <c r="Q9130">
        <v>2.2400000000000002</v>
      </c>
      <c r="V9130">
        <v>1</v>
      </c>
      <c r="W9130" t="s">
        <v>1371</v>
      </c>
      <c r="X9130" t="s">
        <v>1433</v>
      </c>
    </row>
    <row r="9131" spans="1:24" x14ac:dyDescent="0.3">
      <c r="A9131">
        <v>11826</v>
      </c>
      <c r="B9131" s="15" t="s">
        <v>922</v>
      </c>
      <c r="C9131" t="str">
        <f>_xlfn.XLOOKUP($B9131, STANDARDS!$A:$A, STANDARDS!$B:$B,,0,2)</f>
        <v>Nimbehera Limestone</v>
      </c>
      <c r="D9131" t="s">
        <v>1056</v>
      </c>
      <c r="E9131" t="s">
        <v>1223</v>
      </c>
      <c r="J9131" s="13">
        <v>1100</v>
      </c>
      <c r="K9131" s="13"/>
      <c r="L9131" s="16"/>
      <c r="M9131" t="s">
        <v>1335</v>
      </c>
      <c r="P9131" t="s">
        <v>243</v>
      </c>
      <c r="Q9131">
        <v>2.2200000000000002</v>
      </c>
      <c r="V9131">
        <v>1</v>
      </c>
      <c r="W9131" t="s">
        <v>1371</v>
      </c>
      <c r="X9131" t="s">
        <v>1433</v>
      </c>
    </row>
    <row r="9132" spans="1:24" x14ac:dyDescent="0.3">
      <c r="A9132">
        <v>11827</v>
      </c>
      <c r="B9132" s="15" t="s">
        <v>922</v>
      </c>
      <c r="C9132" t="str">
        <f>_xlfn.XLOOKUP($B9132, STANDARDS!$A:$A, STANDARDS!$B:$B,,0,2)</f>
        <v>Nimbehera Limestone</v>
      </c>
      <c r="D9132" t="s">
        <v>1056</v>
      </c>
      <c r="E9132" t="s">
        <v>1223</v>
      </c>
      <c r="J9132" s="13">
        <v>1100</v>
      </c>
      <c r="K9132" s="13"/>
      <c r="L9132" s="16"/>
      <c r="M9132" t="s">
        <v>1335</v>
      </c>
      <c r="P9132" t="s">
        <v>243</v>
      </c>
      <c r="Q9132">
        <v>2.2599999999999998</v>
      </c>
      <c r="V9132">
        <v>1</v>
      </c>
      <c r="W9132" t="s">
        <v>1371</v>
      </c>
      <c r="X9132" t="s">
        <v>1433</v>
      </c>
    </row>
    <row r="9133" spans="1:24" x14ac:dyDescent="0.3">
      <c r="A9133">
        <v>11828</v>
      </c>
      <c r="B9133" s="15" t="s">
        <v>922</v>
      </c>
      <c r="C9133" t="str">
        <f>_xlfn.XLOOKUP($B9133, STANDARDS!$A:$A, STANDARDS!$B:$B,,0,2)</f>
        <v>Nimbehera Limestone</v>
      </c>
      <c r="D9133" t="s">
        <v>1056</v>
      </c>
      <c r="E9133" t="s">
        <v>1223</v>
      </c>
      <c r="J9133" s="13">
        <v>1100</v>
      </c>
      <c r="K9133" s="13"/>
      <c r="L9133" s="16"/>
      <c r="M9133" t="s">
        <v>1335</v>
      </c>
      <c r="P9133" t="s">
        <v>243</v>
      </c>
      <c r="Q9133">
        <v>2.2400000000000002</v>
      </c>
      <c r="V9133">
        <v>1</v>
      </c>
      <c r="W9133" t="s">
        <v>1371</v>
      </c>
      <c r="X9133" t="s">
        <v>1433</v>
      </c>
    </row>
    <row r="9134" spans="1:24" x14ac:dyDescent="0.3">
      <c r="A9134">
        <v>11829</v>
      </c>
      <c r="B9134" s="15" t="s">
        <v>922</v>
      </c>
      <c r="C9134" t="str">
        <f>_xlfn.XLOOKUP($B9134, STANDARDS!$A:$A, STANDARDS!$B:$B,,0,2)</f>
        <v>Nimbehera Limestone</v>
      </c>
      <c r="D9134" t="s">
        <v>1056</v>
      </c>
      <c r="E9134" t="s">
        <v>1223</v>
      </c>
      <c r="J9134" s="13">
        <v>1100</v>
      </c>
      <c r="K9134" s="13"/>
      <c r="L9134" s="16"/>
      <c r="M9134" t="s">
        <v>1335</v>
      </c>
      <c r="P9134" t="s">
        <v>243</v>
      </c>
      <c r="Q9134">
        <v>2.31</v>
      </c>
      <c r="V9134">
        <v>1</v>
      </c>
      <c r="W9134" t="s">
        <v>1371</v>
      </c>
      <c r="X9134" t="s">
        <v>1433</v>
      </c>
    </row>
    <row r="9135" spans="1:24" x14ac:dyDescent="0.3">
      <c r="A9135">
        <v>11830</v>
      </c>
      <c r="B9135" s="15" t="s">
        <v>923</v>
      </c>
      <c r="C9135" t="str">
        <f>_xlfn.XLOOKUP($B9135, STANDARDS!$A:$A, STANDARDS!$B:$B,,0,2)</f>
        <v>Rohtasgarh Limestone</v>
      </c>
      <c r="D9135" t="s">
        <v>1056</v>
      </c>
      <c r="E9135" t="s">
        <v>1222</v>
      </c>
      <c r="J9135" s="13">
        <v>1100</v>
      </c>
      <c r="K9135" s="13"/>
      <c r="L9135" s="16"/>
      <c r="M9135" t="s">
        <v>1335</v>
      </c>
      <c r="P9135" t="s">
        <v>243</v>
      </c>
      <c r="Q9135">
        <v>-1.95</v>
      </c>
      <c r="V9135">
        <v>1</v>
      </c>
      <c r="W9135" t="s">
        <v>1371</v>
      </c>
      <c r="X9135" t="s">
        <v>1433</v>
      </c>
    </row>
    <row r="9136" spans="1:24" x14ac:dyDescent="0.3">
      <c r="A9136">
        <v>11831</v>
      </c>
      <c r="B9136" s="15" t="s">
        <v>922</v>
      </c>
      <c r="C9136" t="str">
        <f>_xlfn.XLOOKUP($B9136, STANDARDS!$A:$A, STANDARDS!$B:$B,,0,2)</f>
        <v>Nimbehera Limestone</v>
      </c>
      <c r="D9136" t="s">
        <v>1056</v>
      </c>
      <c r="E9136" t="s">
        <v>1223</v>
      </c>
      <c r="J9136" s="13">
        <v>1100</v>
      </c>
      <c r="K9136" s="13"/>
      <c r="L9136" s="16"/>
      <c r="M9136" t="s">
        <v>1335</v>
      </c>
      <c r="P9136" t="s">
        <v>243</v>
      </c>
      <c r="Q9136">
        <v>2.19</v>
      </c>
      <c r="V9136">
        <v>1</v>
      </c>
      <c r="W9136" t="s">
        <v>1371</v>
      </c>
      <c r="X9136" t="s">
        <v>1433</v>
      </c>
    </row>
    <row r="9137" spans="1:24" x14ac:dyDescent="0.3">
      <c r="A9137">
        <v>11832</v>
      </c>
      <c r="B9137" s="15" t="s">
        <v>922</v>
      </c>
      <c r="C9137" t="str">
        <f>_xlfn.XLOOKUP($B9137, STANDARDS!$A:$A, STANDARDS!$B:$B,,0,2)</f>
        <v>Nimbehera Limestone</v>
      </c>
      <c r="D9137" t="s">
        <v>1056</v>
      </c>
      <c r="E9137" t="s">
        <v>1223</v>
      </c>
      <c r="J9137" s="13">
        <v>1100</v>
      </c>
      <c r="K9137" s="13"/>
      <c r="L9137" s="16"/>
      <c r="M9137" t="s">
        <v>1335</v>
      </c>
      <c r="P9137" t="s">
        <v>243</v>
      </c>
      <c r="Q9137">
        <v>2.29</v>
      </c>
      <c r="V9137">
        <v>1</v>
      </c>
      <c r="W9137" t="s">
        <v>1371</v>
      </c>
      <c r="X9137" t="s">
        <v>1433</v>
      </c>
    </row>
    <row r="9138" spans="1:24" x14ac:dyDescent="0.3">
      <c r="A9138">
        <v>11833</v>
      </c>
      <c r="B9138" s="15" t="s">
        <v>922</v>
      </c>
      <c r="C9138" t="str">
        <f>_xlfn.XLOOKUP($B9138, STANDARDS!$A:$A, STANDARDS!$B:$B,,0,2)</f>
        <v>Nimbehera Limestone</v>
      </c>
      <c r="D9138" t="s">
        <v>1056</v>
      </c>
      <c r="E9138" t="s">
        <v>1223</v>
      </c>
      <c r="J9138" s="13">
        <v>1100</v>
      </c>
      <c r="K9138" s="13"/>
      <c r="L9138" s="16"/>
      <c r="M9138" t="s">
        <v>1335</v>
      </c>
      <c r="P9138" t="s">
        <v>243</v>
      </c>
      <c r="Q9138">
        <v>2.2999999999999998</v>
      </c>
      <c r="V9138">
        <v>1</v>
      </c>
      <c r="W9138" t="s">
        <v>1371</v>
      </c>
      <c r="X9138" t="s">
        <v>1433</v>
      </c>
    </row>
    <row r="9139" spans="1:24" x14ac:dyDescent="0.3">
      <c r="A9139">
        <v>11834</v>
      </c>
      <c r="B9139" s="15" t="s">
        <v>922</v>
      </c>
      <c r="C9139" t="str">
        <f>_xlfn.XLOOKUP($B9139, STANDARDS!$A:$A, STANDARDS!$B:$B,,0,2)</f>
        <v>Nimbehera Limestone</v>
      </c>
      <c r="D9139" t="s">
        <v>1056</v>
      </c>
      <c r="E9139" t="s">
        <v>1223</v>
      </c>
      <c r="J9139" s="13">
        <v>1100</v>
      </c>
      <c r="K9139" s="13"/>
      <c r="L9139" s="16"/>
      <c r="M9139" t="s">
        <v>1335</v>
      </c>
      <c r="P9139" t="s">
        <v>243</v>
      </c>
      <c r="Q9139">
        <v>2.33</v>
      </c>
      <c r="V9139">
        <v>1</v>
      </c>
      <c r="W9139" t="s">
        <v>1371</v>
      </c>
      <c r="X9139" t="s">
        <v>1433</v>
      </c>
    </row>
    <row r="9140" spans="1:24" x14ac:dyDescent="0.3">
      <c r="A9140">
        <v>11835</v>
      </c>
      <c r="B9140" s="15" t="s">
        <v>922</v>
      </c>
      <c r="C9140" t="str">
        <f>_xlfn.XLOOKUP($B9140, STANDARDS!$A:$A, STANDARDS!$B:$B,,0,2)</f>
        <v>Nimbehera Limestone</v>
      </c>
      <c r="D9140" t="s">
        <v>1056</v>
      </c>
      <c r="E9140" t="s">
        <v>1223</v>
      </c>
      <c r="J9140" s="13">
        <v>1100</v>
      </c>
      <c r="K9140" s="13"/>
      <c r="L9140" s="16"/>
      <c r="M9140" t="s">
        <v>1335</v>
      </c>
      <c r="P9140" t="s">
        <v>243</v>
      </c>
      <c r="Q9140">
        <v>2.2799999999999998</v>
      </c>
      <c r="V9140">
        <v>1</v>
      </c>
      <c r="W9140" t="s">
        <v>1371</v>
      </c>
      <c r="X9140" t="s">
        <v>1433</v>
      </c>
    </row>
    <row r="9141" spans="1:24" x14ac:dyDescent="0.3">
      <c r="A9141">
        <v>11836</v>
      </c>
      <c r="B9141" s="15" t="s">
        <v>922</v>
      </c>
      <c r="C9141" t="str">
        <f>_xlfn.XLOOKUP($B9141, STANDARDS!$A:$A, STANDARDS!$B:$B,,0,2)</f>
        <v>Nimbehera Limestone</v>
      </c>
      <c r="D9141" t="s">
        <v>1056</v>
      </c>
      <c r="E9141" t="s">
        <v>1223</v>
      </c>
      <c r="J9141" s="13">
        <v>1100</v>
      </c>
      <c r="K9141" s="13"/>
      <c r="L9141" s="16"/>
      <c r="M9141" t="s">
        <v>1335</v>
      </c>
      <c r="P9141" t="s">
        <v>243</v>
      </c>
      <c r="Q9141">
        <v>2.77</v>
      </c>
      <c r="V9141">
        <v>1</v>
      </c>
      <c r="W9141" t="s">
        <v>1371</v>
      </c>
      <c r="X9141" t="s">
        <v>1433</v>
      </c>
    </row>
    <row r="9142" spans="1:24" x14ac:dyDescent="0.3">
      <c r="A9142">
        <v>11837</v>
      </c>
      <c r="B9142" s="15" t="s">
        <v>923</v>
      </c>
      <c r="C9142" t="str">
        <f>_xlfn.XLOOKUP($B9142, STANDARDS!$A:$A, STANDARDS!$B:$B,,0,2)</f>
        <v>Rohtasgarh Limestone</v>
      </c>
      <c r="D9142" t="s">
        <v>1056</v>
      </c>
      <c r="E9142" t="s">
        <v>1222</v>
      </c>
      <c r="J9142" s="13">
        <v>1100</v>
      </c>
      <c r="K9142" s="13"/>
      <c r="L9142" s="16"/>
      <c r="M9142" t="s">
        <v>1335</v>
      </c>
      <c r="P9142" t="s">
        <v>243</v>
      </c>
      <c r="Q9142">
        <v>-1.22</v>
      </c>
      <c r="V9142">
        <v>1</v>
      </c>
      <c r="W9142" t="s">
        <v>1371</v>
      </c>
      <c r="X9142" t="s">
        <v>1433</v>
      </c>
    </row>
    <row r="9143" spans="1:24" x14ac:dyDescent="0.3">
      <c r="A9143">
        <v>11838</v>
      </c>
      <c r="B9143" s="15" t="s">
        <v>923</v>
      </c>
      <c r="C9143" t="str">
        <f>_xlfn.XLOOKUP($B9143, STANDARDS!$A:$A, STANDARDS!$B:$B,,0,2)</f>
        <v>Rohtasgarh Limestone</v>
      </c>
      <c r="D9143" t="s">
        <v>1056</v>
      </c>
      <c r="E9143" t="s">
        <v>1222</v>
      </c>
      <c r="J9143" s="13">
        <v>1100</v>
      </c>
      <c r="K9143" s="13"/>
      <c r="L9143" s="16"/>
      <c r="M9143" t="s">
        <v>1335</v>
      </c>
      <c r="P9143" t="s">
        <v>243</v>
      </c>
      <c r="Q9143">
        <v>-1.29</v>
      </c>
      <c r="V9143">
        <v>1</v>
      </c>
      <c r="W9143" t="s">
        <v>1371</v>
      </c>
      <c r="X9143" t="s">
        <v>1433</v>
      </c>
    </row>
    <row r="9144" spans="1:24" x14ac:dyDescent="0.3">
      <c r="A9144">
        <v>11839</v>
      </c>
      <c r="B9144" s="15" t="s">
        <v>923</v>
      </c>
      <c r="C9144" t="str">
        <f>_xlfn.XLOOKUP($B9144, STANDARDS!$A:$A, STANDARDS!$B:$B,,0,2)</f>
        <v>Rohtasgarh Limestone</v>
      </c>
      <c r="D9144" t="s">
        <v>1056</v>
      </c>
      <c r="E9144" t="s">
        <v>1222</v>
      </c>
      <c r="J9144" s="13">
        <v>1100</v>
      </c>
      <c r="K9144" s="13"/>
      <c r="L9144" s="16"/>
      <c r="M9144" t="s">
        <v>1335</v>
      </c>
      <c r="P9144" t="s">
        <v>243</v>
      </c>
      <c r="Q9144">
        <v>-0.97</v>
      </c>
      <c r="V9144">
        <v>1</v>
      </c>
      <c r="W9144" t="s">
        <v>1371</v>
      </c>
      <c r="X9144" t="s">
        <v>1433</v>
      </c>
    </row>
    <row r="9145" spans="1:24" x14ac:dyDescent="0.3">
      <c r="A9145">
        <v>11840</v>
      </c>
      <c r="B9145" s="15" t="s">
        <v>923</v>
      </c>
      <c r="C9145" t="str">
        <f>_xlfn.XLOOKUP($B9145, STANDARDS!$A:$A, STANDARDS!$B:$B,,0,2)</f>
        <v>Rohtasgarh Limestone</v>
      </c>
      <c r="D9145" t="s">
        <v>1056</v>
      </c>
      <c r="E9145" t="s">
        <v>1222</v>
      </c>
      <c r="J9145" s="13">
        <v>1100</v>
      </c>
      <c r="K9145" s="13"/>
      <c r="L9145" s="16"/>
      <c r="M9145" t="s">
        <v>1335</v>
      </c>
      <c r="P9145" t="s">
        <v>243</v>
      </c>
      <c r="Q9145">
        <v>-0.96</v>
      </c>
      <c r="V9145">
        <v>1</v>
      </c>
      <c r="W9145" t="s">
        <v>1371</v>
      </c>
      <c r="X9145" t="s">
        <v>1433</v>
      </c>
    </row>
    <row r="9146" spans="1:24" x14ac:dyDescent="0.3">
      <c r="A9146">
        <v>11841</v>
      </c>
      <c r="B9146" s="15" t="s">
        <v>923</v>
      </c>
      <c r="C9146" t="str">
        <f>_xlfn.XLOOKUP($B9146, STANDARDS!$A:$A, STANDARDS!$B:$B,,0,2)</f>
        <v>Rohtasgarh Limestone</v>
      </c>
      <c r="D9146" t="s">
        <v>1056</v>
      </c>
      <c r="E9146" t="s">
        <v>1222</v>
      </c>
      <c r="J9146" s="13">
        <v>1100</v>
      </c>
      <c r="K9146" s="13"/>
      <c r="L9146" s="16"/>
      <c r="M9146" t="s">
        <v>1335</v>
      </c>
      <c r="P9146" t="s">
        <v>243</v>
      </c>
      <c r="Q9146">
        <v>-1.24</v>
      </c>
      <c r="V9146">
        <v>1</v>
      </c>
      <c r="W9146" t="s">
        <v>1371</v>
      </c>
      <c r="X9146" t="s">
        <v>1433</v>
      </c>
    </row>
    <row r="9147" spans="1:24" x14ac:dyDescent="0.3">
      <c r="A9147">
        <v>11842</v>
      </c>
      <c r="B9147" s="15" t="s">
        <v>923</v>
      </c>
      <c r="C9147" t="str">
        <f>_xlfn.XLOOKUP($B9147, STANDARDS!$A:$A, STANDARDS!$B:$B,,0,2)</f>
        <v>Rohtasgarh Limestone</v>
      </c>
      <c r="D9147" t="s">
        <v>1056</v>
      </c>
      <c r="E9147" t="s">
        <v>1222</v>
      </c>
      <c r="J9147" s="13">
        <v>1100</v>
      </c>
      <c r="K9147" s="13"/>
      <c r="L9147" s="16"/>
      <c r="M9147" t="s">
        <v>1335</v>
      </c>
      <c r="P9147" t="s">
        <v>243</v>
      </c>
      <c r="Q9147">
        <v>-1.64</v>
      </c>
      <c r="V9147">
        <v>1</v>
      </c>
      <c r="W9147" t="s">
        <v>1371</v>
      </c>
      <c r="X9147" t="s">
        <v>1433</v>
      </c>
    </row>
    <row r="9148" spans="1:24" x14ac:dyDescent="0.3">
      <c r="A9148">
        <v>11843</v>
      </c>
      <c r="B9148" s="15" t="s">
        <v>923</v>
      </c>
      <c r="C9148" t="str">
        <f>_xlfn.XLOOKUP($B9148, STANDARDS!$A:$A, STANDARDS!$B:$B,,0,2)</f>
        <v>Rohtasgarh Limestone</v>
      </c>
      <c r="D9148" t="s">
        <v>1056</v>
      </c>
      <c r="E9148" t="s">
        <v>1222</v>
      </c>
      <c r="J9148" s="13">
        <v>1100</v>
      </c>
      <c r="K9148" s="13"/>
      <c r="L9148" s="16"/>
      <c r="M9148" t="s">
        <v>1335</v>
      </c>
      <c r="P9148" t="s">
        <v>243</v>
      </c>
      <c r="Q9148">
        <v>-1.05</v>
      </c>
      <c r="V9148">
        <v>1</v>
      </c>
      <c r="W9148" t="s">
        <v>1371</v>
      </c>
      <c r="X9148" t="s">
        <v>1433</v>
      </c>
    </row>
    <row r="9149" spans="1:24" x14ac:dyDescent="0.3">
      <c r="A9149">
        <v>11844</v>
      </c>
      <c r="B9149" s="15" t="s">
        <v>923</v>
      </c>
      <c r="C9149" t="str">
        <f>_xlfn.XLOOKUP($B9149, STANDARDS!$A:$A, STANDARDS!$B:$B,,0,2)</f>
        <v>Rohtasgarh Limestone</v>
      </c>
      <c r="D9149" t="s">
        <v>1056</v>
      </c>
      <c r="E9149" t="s">
        <v>1222</v>
      </c>
      <c r="J9149" s="13">
        <v>1100</v>
      </c>
      <c r="K9149" s="13"/>
      <c r="L9149" s="16"/>
      <c r="M9149" t="s">
        <v>1348</v>
      </c>
      <c r="P9149" t="s">
        <v>243</v>
      </c>
      <c r="Q9149">
        <v>-1.08</v>
      </c>
      <c r="V9149">
        <v>1</v>
      </c>
      <c r="W9149" t="s">
        <v>1371</v>
      </c>
      <c r="X9149" t="s">
        <v>1433</v>
      </c>
    </row>
    <row r="9150" spans="1:24" x14ac:dyDescent="0.3">
      <c r="A9150">
        <v>11845</v>
      </c>
      <c r="B9150" s="15" t="s">
        <v>923</v>
      </c>
      <c r="C9150" t="str">
        <f>_xlfn.XLOOKUP($B9150, STANDARDS!$A:$A, STANDARDS!$B:$B,,0,2)</f>
        <v>Rohtasgarh Limestone</v>
      </c>
      <c r="D9150" t="s">
        <v>1056</v>
      </c>
      <c r="E9150" t="s">
        <v>1222</v>
      </c>
      <c r="J9150" s="13">
        <v>1100</v>
      </c>
      <c r="K9150" s="13"/>
      <c r="L9150" s="16"/>
      <c r="M9150" t="s">
        <v>1348</v>
      </c>
      <c r="P9150" t="s">
        <v>243</v>
      </c>
      <c r="Q9150">
        <v>-1.25</v>
      </c>
      <c r="V9150">
        <v>1</v>
      </c>
      <c r="W9150" t="s">
        <v>1371</v>
      </c>
      <c r="X9150" t="s">
        <v>1433</v>
      </c>
    </row>
    <row r="9151" spans="1:24" x14ac:dyDescent="0.3">
      <c r="A9151">
        <v>11846</v>
      </c>
      <c r="B9151" s="15" t="s">
        <v>922</v>
      </c>
      <c r="C9151" t="str">
        <f>_xlfn.XLOOKUP($B9151, STANDARDS!$A:$A, STANDARDS!$B:$B,,0,2)</f>
        <v>Nimbehera Limestone</v>
      </c>
      <c r="D9151" t="s">
        <v>1056</v>
      </c>
      <c r="E9151" t="s">
        <v>1223</v>
      </c>
      <c r="J9151" s="13">
        <v>1100</v>
      </c>
      <c r="K9151" s="13"/>
      <c r="L9151" s="16"/>
      <c r="M9151" t="s">
        <v>1335</v>
      </c>
      <c r="P9151" t="s">
        <v>243</v>
      </c>
      <c r="Q9151">
        <v>3.06</v>
      </c>
      <c r="V9151">
        <v>1</v>
      </c>
      <c r="W9151" t="s">
        <v>1371</v>
      </c>
      <c r="X9151" t="s">
        <v>1433</v>
      </c>
    </row>
    <row r="9152" spans="1:24" x14ac:dyDescent="0.3">
      <c r="A9152">
        <v>11847</v>
      </c>
      <c r="B9152" s="15" t="s">
        <v>923</v>
      </c>
      <c r="C9152" t="str">
        <f>_xlfn.XLOOKUP($B9152, STANDARDS!$A:$A, STANDARDS!$B:$B,,0,2)</f>
        <v>Rohtasgarh Limestone</v>
      </c>
      <c r="D9152" t="s">
        <v>1056</v>
      </c>
      <c r="E9152" t="s">
        <v>1222</v>
      </c>
      <c r="J9152" s="13">
        <v>1100</v>
      </c>
      <c r="K9152" s="13"/>
      <c r="L9152" s="16"/>
      <c r="M9152" t="s">
        <v>1335</v>
      </c>
      <c r="P9152" t="s">
        <v>243</v>
      </c>
      <c r="Q9152">
        <v>-1.28</v>
      </c>
      <c r="V9152">
        <v>1</v>
      </c>
      <c r="W9152" t="s">
        <v>1371</v>
      </c>
      <c r="X9152" t="s">
        <v>1433</v>
      </c>
    </row>
    <row r="9153" spans="1:24" x14ac:dyDescent="0.3">
      <c r="A9153">
        <v>11848</v>
      </c>
      <c r="B9153" s="15" t="s">
        <v>923</v>
      </c>
      <c r="C9153" t="str">
        <f>_xlfn.XLOOKUP($B9153, STANDARDS!$A:$A, STANDARDS!$B:$B,,0,2)</f>
        <v>Rohtasgarh Limestone</v>
      </c>
      <c r="D9153" t="s">
        <v>1056</v>
      </c>
      <c r="E9153" t="s">
        <v>1222</v>
      </c>
      <c r="J9153" s="13">
        <v>1100</v>
      </c>
      <c r="K9153" s="13"/>
      <c r="L9153" s="16"/>
      <c r="M9153" t="s">
        <v>1348</v>
      </c>
      <c r="P9153" t="s">
        <v>243</v>
      </c>
      <c r="Q9153">
        <v>-1.36</v>
      </c>
      <c r="V9153">
        <v>1</v>
      </c>
      <c r="W9153" t="s">
        <v>1371</v>
      </c>
      <c r="X9153" t="s">
        <v>1433</v>
      </c>
    </row>
    <row r="9154" spans="1:24" x14ac:dyDescent="0.3">
      <c r="A9154">
        <v>11849</v>
      </c>
      <c r="B9154" s="15" t="s">
        <v>923</v>
      </c>
      <c r="C9154" t="str">
        <f>_xlfn.XLOOKUP($B9154, STANDARDS!$A:$A, STANDARDS!$B:$B,,0,2)</f>
        <v>Rohtasgarh Limestone</v>
      </c>
      <c r="D9154" t="s">
        <v>1056</v>
      </c>
      <c r="E9154" t="s">
        <v>1222</v>
      </c>
      <c r="J9154" s="13">
        <v>1100</v>
      </c>
      <c r="K9154" s="13"/>
      <c r="L9154" s="16"/>
      <c r="M9154" t="s">
        <v>1348</v>
      </c>
      <c r="P9154" t="s">
        <v>243</v>
      </c>
      <c r="Q9154">
        <v>-1.37</v>
      </c>
      <c r="V9154">
        <v>1</v>
      </c>
      <c r="W9154" t="s">
        <v>1371</v>
      </c>
      <c r="X9154" t="s">
        <v>1433</v>
      </c>
    </row>
    <row r="9155" spans="1:24" x14ac:dyDescent="0.3">
      <c r="A9155">
        <v>11850</v>
      </c>
      <c r="B9155" s="15" t="s">
        <v>923</v>
      </c>
      <c r="C9155" t="str">
        <f>_xlfn.XLOOKUP($B9155, STANDARDS!$A:$A, STANDARDS!$B:$B,,0,2)</f>
        <v>Rohtasgarh Limestone</v>
      </c>
      <c r="D9155" t="s">
        <v>1056</v>
      </c>
      <c r="E9155" t="s">
        <v>1222</v>
      </c>
      <c r="J9155" s="13">
        <v>1100</v>
      </c>
      <c r="K9155" s="13"/>
      <c r="L9155" s="16"/>
      <c r="M9155" t="s">
        <v>1348</v>
      </c>
      <c r="P9155" t="s">
        <v>243</v>
      </c>
      <c r="Q9155">
        <v>-0.85</v>
      </c>
      <c r="V9155">
        <v>1</v>
      </c>
      <c r="W9155" t="s">
        <v>1371</v>
      </c>
      <c r="X9155" t="s">
        <v>1433</v>
      </c>
    </row>
    <row r="9156" spans="1:24" x14ac:dyDescent="0.3">
      <c r="A9156">
        <v>11851</v>
      </c>
      <c r="B9156" s="15" t="s">
        <v>923</v>
      </c>
      <c r="C9156" t="str">
        <f>_xlfn.XLOOKUP($B9156, STANDARDS!$A:$A, STANDARDS!$B:$B,,0,2)</f>
        <v>Rohtasgarh Limestone</v>
      </c>
      <c r="D9156" t="s">
        <v>1056</v>
      </c>
      <c r="E9156" t="s">
        <v>1222</v>
      </c>
      <c r="J9156" s="13">
        <v>1100</v>
      </c>
      <c r="K9156" s="13"/>
      <c r="L9156" s="16"/>
      <c r="M9156" t="s">
        <v>1335</v>
      </c>
      <c r="P9156" t="s">
        <v>243</v>
      </c>
      <c r="Q9156">
        <v>-0.99</v>
      </c>
      <c r="V9156">
        <v>1</v>
      </c>
      <c r="W9156" t="s">
        <v>1371</v>
      </c>
      <c r="X9156" t="s">
        <v>1433</v>
      </c>
    </row>
    <row r="9157" spans="1:24" x14ac:dyDescent="0.3">
      <c r="A9157">
        <v>11852</v>
      </c>
      <c r="B9157" s="15" t="s">
        <v>923</v>
      </c>
      <c r="C9157" t="str">
        <f>_xlfn.XLOOKUP($B9157, STANDARDS!$A:$A, STANDARDS!$B:$B,,0,2)</f>
        <v>Rohtasgarh Limestone</v>
      </c>
      <c r="D9157" t="s">
        <v>1056</v>
      </c>
      <c r="E9157" t="s">
        <v>1222</v>
      </c>
      <c r="J9157" s="13">
        <v>1100</v>
      </c>
      <c r="K9157" s="13"/>
      <c r="L9157" s="16"/>
      <c r="M9157" t="s">
        <v>1348</v>
      </c>
      <c r="P9157" t="s">
        <v>243</v>
      </c>
      <c r="Q9157">
        <v>-1.47</v>
      </c>
      <c r="V9157">
        <v>1</v>
      </c>
      <c r="W9157" t="s">
        <v>1371</v>
      </c>
      <c r="X9157" t="s">
        <v>1433</v>
      </c>
    </row>
    <row r="9158" spans="1:24" x14ac:dyDescent="0.3">
      <c r="A9158">
        <v>11853</v>
      </c>
      <c r="B9158" s="15" t="s">
        <v>923</v>
      </c>
      <c r="C9158" t="str">
        <f>_xlfn.XLOOKUP($B9158, STANDARDS!$A:$A, STANDARDS!$B:$B,,0,2)</f>
        <v>Rohtasgarh Limestone</v>
      </c>
      <c r="D9158" t="s">
        <v>1056</v>
      </c>
      <c r="E9158" t="s">
        <v>1222</v>
      </c>
      <c r="J9158" s="13">
        <v>1100</v>
      </c>
      <c r="K9158" s="13"/>
      <c r="L9158" s="16"/>
      <c r="M9158" t="s">
        <v>1335</v>
      </c>
      <c r="P9158" t="s">
        <v>243</v>
      </c>
      <c r="Q9158">
        <v>-1.56</v>
      </c>
      <c r="V9158">
        <v>1</v>
      </c>
      <c r="W9158" t="s">
        <v>1371</v>
      </c>
      <c r="X9158" t="s">
        <v>1433</v>
      </c>
    </row>
    <row r="9159" spans="1:24" x14ac:dyDescent="0.3">
      <c r="A9159">
        <v>11854</v>
      </c>
      <c r="B9159" s="15" t="s">
        <v>923</v>
      </c>
      <c r="C9159" t="str">
        <f>_xlfn.XLOOKUP($B9159, STANDARDS!$A:$A, STANDARDS!$B:$B,,0,2)</f>
        <v>Rohtasgarh Limestone</v>
      </c>
      <c r="D9159" t="s">
        <v>1056</v>
      </c>
      <c r="E9159" t="s">
        <v>1222</v>
      </c>
      <c r="J9159" s="13">
        <v>1100</v>
      </c>
      <c r="K9159" s="13"/>
      <c r="L9159" s="16"/>
      <c r="M9159" t="s">
        <v>1335</v>
      </c>
      <c r="P9159" t="s">
        <v>243</v>
      </c>
      <c r="Q9159">
        <v>-0.82</v>
      </c>
      <c r="V9159">
        <v>1</v>
      </c>
      <c r="W9159" t="s">
        <v>1371</v>
      </c>
      <c r="X9159" t="s">
        <v>1433</v>
      </c>
    </row>
    <row r="9160" spans="1:24" x14ac:dyDescent="0.3">
      <c r="A9160">
        <v>11855</v>
      </c>
      <c r="B9160" s="15" t="s">
        <v>923</v>
      </c>
      <c r="C9160" t="str">
        <f>_xlfn.XLOOKUP($B9160, STANDARDS!$A:$A, STANDARDS!$B:$B,,0,2)</f>
        <v>Rohtasgarh Limestone</v>
      </c>
      <c r="D9160" t="s">
        <v>1056</v>
      </c>
      <c r="E9160" t="s">
        <v>1222</v>
      </c>
      <c r="J9160" s="13">
        <v>1100</v>
      </c>
      <c r="K9160" s="13"/>
      <c r="L9160" s="16"/>
      <c r="M9160" t="s">
        <v>1348</v>
      </c>
      <c r="P9160" t="s">
        <v>243</v>
      </c>
      <c r="Q9160">
        <v>-1.21</v>
      </c>
      <c r="V9160">
        <v>1</v>
      </c>
      <c r="W9160" t="s">
        <v>1371</v>
      </c>
      <c r="X9160" t="s">
        <v>1433</v>
      </c>
    </row>
    <row r="9161" spans="1:24" x14ac:dyDescent="0.3">
      <c r="A9161">
        <v>11856</v>
      </c>
      <c r="B9161" s="15" t="s">
        <v>923</v>
      </c>
      <c r="C9161" t="str">
        <f>_xlfn.XLOOKUP($B9161, STANDARDS!$A:$A, STANDARDS!$B:$B,,0,2)</f>
        <v>Rohtasgarh Limestone</v>
      </c>
      <c r="D9161" t="s">
        <v>1056</v>
      </c>
      <c r="E9161" t="s">
        <v>1222</v>
      </c>
      <c r="J9161" s="13">
        <v>1100</v>
      </c>
      <c r="K9161" s="13"/>
      <c r="L9161" s="16"/>
      <c r="M9161" t="s">
        <v>1348</v>
      </c>
      <c r="P9161" t="s">
        <v>243</v>
      </c>
      <c r="Q9161">
        <v>-1.39</v>
      </c>
      <c r="V9161">
        <v>1</v>
      </c>
      <c r="W9161" t="s">
        <v>1371</v>
      </c>
      <c r="X9161" t="s">
        <v>1433</v>
      </c>
    </row>
    <row r="9162" spans="1:24" x14ac:dyDescent="0.3">
      <c r="A9162">
        <v>11857</v>
      </c>
      <c r="B9162" s="15" t="s">
        <v>923</v>
      </c>
      <c r="C9162" t="str">
        <f>_xlfn.XLOOKUP($B9162, STANDARDS!$A:$A, STANDARDS!$B:$B,,0,2)</f>
        <v>Rohtasgarh Limestone</v>
      </c>
      <c r="D9162" t="s">
        <v>1056</v>
      </c>
      <c r="E9162" t="s">
        <v>1222</v>
      </c>
      <c r="J9162" s="13">
        <v>1100</v>
      </c>
      <c r="K9162" s="13"/>
      <c r="L9162" s="16"/>
      <c r="M9162" t="s">
        <v>1335</v>
      </c>
      <c r="P9162" t="s">
        <v>243</v>
      </c>
      <c r="Q9162">
        <v>-1.07</v>
      </c>
      <c r="V9162">
        <v>1</v>
      </c>
      <c r="W9162" t="s">
        <v>1371</v>
      </c>
      <c r="X9162" t="s">
        <v>1433</v>
      </c>
    </row>
    <row r="9163" spans="1:24" x14ac:dyDescent="0.3">
      <c r="A9163">
        <v>11858</v>
      </c>
      <c r="B9163" s="15" t="s">
        <v>923</v>
      </c>
      <c r="C9163" t="str">
        <f>_xlfn.XLOOKUP($B9163, STANDARDS!$A:$A, STANDARDS!$B:$B,,0,2)</f>
        <v>Rohtasgarh Limestone</v>
      </c>
      <c r="D9163" t="s">
        <v>1056</v>
      </c>
      <c r="E9163" t="s">
        <v>1222</v>
      </c>
      <c r="J9163" s="13">
        <v>1100</v>
      </c>
      <c r="K9163" s="13"/>
      <c r="L9163" s="16"/>
      <c r="M9163" t="s">
        <v>1335</v>
      </c>
      <c r="P9163" t="s">
        <v>243</v>
      </c>
      <c r="Q9163">
        <v>-1.07</v>
      </c>
      <c r="V9163">
        <v>1</v>
      </c>
      <c r="W9163" t="s">
        <v>1371</v>
      </c>
      <c r="X9163" t="s">
        <v>1433</v>
      </c>
    </row>
    <row r="9164" spans="1:24" x14ac:dyDescent="0.3">
      <c r="A9164">
        <v>11859</v>
      </c>
      <c r="B9164" s="15" t="s">
        <v>923</v>
      </c>
      <c r="C9164" t="str">
        <f>_xlfn.XLOOKUP($B9164, STANDARDS!$A:$A, STANDARDS!$B:$B,,0,2)</f>
        <v>Rohtasgarh Limestone</v>
      </c>
      <c r="D9164" t="s">
        <v>1056</v>
      </c>
      <c r="E9164" t="s">
        <v>1222</v>
      </c>
      <c r="J9164" s="13">
        <v>1100</v>
      </c>
      <c r="K9164" s="13"/>
      <c r="L9164" s="16"/>
      <c r="M9164" t="s">
        <v>1335</v>
      </c>
      <c r="P9164" t="s">
        <v>243</v>
      </c>
      <c r="Q9164">
        <v>-1.05</v>
      </c>
      <c r="V9164">
        <v>1</v>
      </c>
      <c r="W9164" t="s">
        <v>1371</v>
      </c>
      <c r="X9164" t="s">
        <v>1433</v>
      </c>
    </row>
    <row r="9165" spans="1:24" x14ac:dyDescent="0.3">
      <c r="A9165">
        <v>11860</v>
      </c>
      <c r="B9165" s="15" t="s">
        <v>923</v>
      </c>
      <c r="C9165" t="str">
        <f>_xlfn.XLOOKUP($B9165, STANDARDS!$A:$A, STANDARDS!$B:$B,,0,2)</f>
        <v>Rohtasgarh Limestone</v>
      </c>
      <c r="D9165" t="s">
        <v>1056</v>
      </c>
      <c r="E9165" t="s">
        <v>1222</v>
      </c>
      <c r="J9165" s="13">
        <v>1100</v>
      </c>
      <c r="K9165" s="13"/>
      <c r="L9165" s="16"/>
      <c r="M9165" t="s">
        <v>1335</v>
      </c>
      <c r="P9165" t="s">
        <v>243</v>
      </c>
      <c r="Q9165">
        <v>-1.23</v>
      </c>
      <c r="V9165">
        <v>1</v>
      </c>
      <c r="W9165" t="s">
        <v>1371</v>
      </c>
      <c r="X9165" t="s">
        <v>1433</v>
      </c>
    </row>
    <row r="9166" spans="1:24" x14ac:dyDescent="0.3">
      <c r="A9166">
        <v>11861</v>
      </c>
      <c r="B9166" s="15" t="s">
        <v>923</v>
      </c>
      <c r="C9166" t="str">
        <f>_xlfn.XLOOKUP($B9166, STANDARDS!$A:$A, STANDARDS!$B:$B,,0,2)</f>
        <v>Rohtasgarh Limestone</v>
      </c>
      <c r="D9166" t="s">
        <v>1056</v>
      </c>
      <c r="E9166" t="s">
        <v>1222</v>
      </c>
      <c r="J9166" s="13">
        <v>1100</v>
      </c>
      <c r="K9166" s="13"/>
      <c r="L9166" s="16"/>
      <c r="M9166" t="s">
        <v>1335</v>
      </c>
      <c r="P9166" t="s">
        <v>243</v>
      </c>
      <c r="Q9166">
        <v>-1.06</v>
      </c>
      <c r="V9166">
        <v>1</v>
      </c>
      <c r="W9166" t="s">
        <v>1371</v>
      </c>
      <c r="X9166" t="s">
        <v>1433</v>
      </c>
    </row>
    <row r="9167" spans="1:24" x14ac:dyDescent="0.3">
      <c r="A9167">
        <v>11862</v>
      </c>
      <c r="B9167" s="15" t="s">
        <v>923</v>
      </c>
      <c r="C9167" t="str">
        <f>_xlfn.XLOOKUP($B9167, STANDARDS!$A:$A, STANDARDS!$B:$B,,0,2)</f>
        <v>Rohtasgarh Limestone</v>
      </c>
      <c r="D9167" t="s">
        <v>1056</v>
      </c>
      <c r="E9167" t="s">
        <v>1222</v>
      </c>
      <c r="J9167" s="13">
        <v>1100</v>
      </c>
      <c r="K9167" s="13"/>
      <c r="L9167" s="16"/>
      <c r="M9167" t="s">
        <v>1335</v>
      </c>
      <c r="P9167" t="s">
        <v>243</v>
      </c>
      <c r="Q9167">
        <v>-0.96</v>
      </c>
      <c r="V9167">
        <v>1</v>
      </c>
      <c r="W9167" t="s">
        <v>1371</v>
      </c>
      <c r="X9167" t="s">
        <v>1433</v>
      </c>
    </row>
    <row r="9168" spans="1:24" x14ac:dyDescent="0.3">
      <c r="A9168">
        <v>11863</v>
      </c>
      <c r="B9168" s="15" t="s">
        <v>923</v>
      </c>
      <c r="C9168" t="str">
        <f>_xlfn.XLOOKUP($B9168, STANDARDS!$A:$A, STANDARDS!$B:$B,,0,2)</f>
        <v>Rohtasgarh Limestone</v>
      </c>
      <c r="D9168" t="s">
        <v>1056</v>
      </c>
      <c r="E9168" t="s">
        <v>1222</v>
      </c>
      <c r="J9168" s="13">
        <v>1100</v>
      </c>
      <c r="K9168" s="13"/>
      <c r="L9168" s="16"/>
      <c r="M9168" t="s">
        <v>1348</v>
      </c>
      <c r="P9168" t="s">
        <v>243</v>
      </c>
      <c r="Q9168">
        <v>-1.06</v>
      </c>
      <c r="V9168">
        <v>1</v>
      </c>
      <c r="W9168" t="s">
        <v>1371</v>
      </c>
      <c r="X9168" t="s">
        <v>1433</v>
      </c>
    </row>
    <row r="9169" spans="1:24" x14ac:dyDescent="0.3">
      <c r="A9169">
        <v>11864</v>
      </c>
      <c r="B9169" s="15" t="s">
        <v>923</v>
      </c>
      <c r="C9169" t="str">
        <f>_xlfn.XLOOKUP($B9169, STANDARDS!$A:$A, STANDARDS!$B:$B,,0,2)</f>
        <v>Rohtasgarh Limestone</v>
      </c>
      <c r="D9169" t="s">
        <v>1056</v>
      </c>
      <c r="E9169" t="s">
        <v>1222</v>
      </c>
      <c r="J9169" s="13">
        <v>1100</v>
      </c>
      <c r="K9169" s="13"/>
      <c r="L9169" s="16"/>
      <c r="M9169" t="s">
        <v>1348</v>
      </c>
      <c r="P9169" t="s">
        <v>243</v>
      </c>
      <c r="Q9169">
        <v>-1.54</v>
      </c>
      <c r="V9169">
        <v>1</v>
      </c>
      <c r="W9169" t="s">
        <v>1371</v>
      </c>
      <c r="X9169" t="s">
        <v>1433</v>
      </c>
    </row>
    <row r="9170" spans="1:24" x14ac:dyDescent="0.3">
      <c r="A9170">
        <v>11865</v>
      </c>
      <c r="B9170" s="15" t="s">
        <v>923</v>
      </c>
      <c r="C9170" t="str">
        <f>_xlfn.XLOOKUP($B9170, STANDARDS!$A:$A, STANDARDS!$B:$B,,0,2)</f>
        <v>Rohtasgarh Limestone</v>
      </c>
      <c r="D9170" t="s">
        <v>1056</v>
      </c>
      <c r="E9170" t="s">
        <v>1222</v>
      </c>
      <c r="J9170" s="13">
        <v>1100</v>
      </c>
      <c r="K9170" s="13"/>
      <c r="L9170" s="16"/>
      <c r="M9170" t="s">
        <v>1335</v>
      </c>
      <c r="P9170" t="s">
        <v>243</v>
      </c>
      <c r="Q9170">
        <v>-1.19</v>
      </c>
      <c r="V9170">
        <v>1</v>
      </c>
      <c r="W9170" t="s">
        <v>1371</v>
      </c>
      <c r="X9170" t="s">
        <v>1433</v>
      </c>
    </row>
    <row r="9171" spans="1:24" x14ac:dyDescent="0.3">
      <c r="A9171">
        <v>11866</v>
      </c>
      <c r="B9171" s="15" t="s">
        <v>923</v>
      </c>
      <c r="C9171" t="str">
        <f>_xlfn.XLOOKUP($B9171, STANDARDS!$A:$A, STANDARDS!$B:$B,,0,2)</f>
        <v>Rohtasgarh Limestone</v>
      </c>
      <c r="D9171" t="s">
        <v>1056</v>
      </c>
      <c r="E9171" t="s">
        <v>1222</v>
      </c>
      <c r="J9171" s="13">
        <v>1100</v>
      </c>
      <c r="K9171" s="13"/>
      <c r="L9171" s="16"/>
      <c r="M9171" t="s">
        <v>1348</v>
      </c>
      <c r="P9171" t="s">
        <v>243</v>
      </c>
      <c r="Q9171">
        <v>-0.87</v>
      </c>
      <c r="V9171">
        <v>1</v>
      </c>
      <c r="W9171" t="s">
        <v>1371</v>
      </c>
      <c r="X9171" t="s">
        <v>1433</v>
      </c>
    </row>
    <row r="9172" spans="1:24" x14ac:dyDescent="0.3">
      <c r="A9172">
        <v>11867</v>
      </c>
      <c r="B9172" s="15" t="s">
        <v>923</v>
      </c>
      <c r="C9172" t="str">
        <f>_xlfn.XLOOKUP($B9172, STANDARDS!$A:$A, STANDARDS!$B:$B,,0,2)</f>
        <v>Rohtasgarh Limestone</v>
      </c>
      <c r="D9172" t="s">
        <v>1056</v>
      </c>
      <c r="E9172" t="s">
        <v>1222</v>
      </c>
      <c r="J9172" s="13">
        <v>1100</v>
      </c>
      <c r="K9172" s="13"/>
      <c r="L9172" s="16"/>
      <c r="M9172" t="s">
        <v>1348</v>
      </c>
      <c r="P9172" t="s">
        <v>243</v>
      </c>
      <c r="Q9172">
        <v>-0.64</v>
      </c>
      <c r="V9172">
        <v>1</v>
      </c>
      <c r="W9172" t="s">
        <v>1371</v>
      </c>
      <c r="X9172" t="s">
        <v>1433</v>
      </c>
    </row>
    <row r="9173" spans="1:24" x14ac:dyDescent="0.3">
      <c r="A9173">
        <v>11868</v>
      </c>
      <c r="B9173" s="15" t="s">
        <v>923</v>
      </c>
      <c r="C9173" t="str">
        <f>_xlfn.XLOOKUP($B9173, STANDARDS!$A:$A, STANDARDS!$B:$B,,0,2)</f>
        <v>Rohtasgarh Limestone</v>
      </c>
      <c r="D9173" t="s">
        <v>1056</v>
      </c>
      <c r="E9173" t="s">
        <v>1222</v>
      </c>
      <c r="J9173" s="13">
        <v>1100</v>
      </c>
      <c r="K9173" s="13"/>
      <c r="L9173" s="16"/>
      <c r="M9173" t="s">
        <v>1348</v>
      </c>
      <c r="P9173" t="s">
        <v>243</v>
      </c>
      <c r="Q9173">
        <v>-0.86</v>
      </c>
      <c r="V9173">
        <v>1</v>
      </c>
      <c r="W9173" t="s">
        <v>1371</v>
      </c>
      <c r="X9173" t="s">
        <v>1433</v>
      </c>
    </row>
    <row r="9174" spans="1:24" x14ac:dyDescent="0.3">
      <c r="A9174">
        <v>11869</v>
      </c>
      <c r="B9174" s="15" t="s">
        <v>923</v>
      </c>
      <c r="C9174" t="str">
        <f>_xlfn.XLOOKUP($B9174, STANDARDS!$A:$A, STANDARDS!$B:$B,,0,2)</f>
        <v>Rohtasgarh Limestone</v>
      </c>
      <c r="D9174" t="s">
        <v>1056</v>
      </c>
      <c r="E9174" t="s">
        <v>1222</v>
      </c>
      <c r="J9174" s="13">
        <v>1100</v>
      </c>
      <c r="K9174" s="13"/>
      <c r="L9174" s="16"/>
      <c r="M9174" t="s">
        <v>583</v>
      </c>
      <c r="P9174" t="s">
        <v>243</v>
      </c>
      <c r="Q9174">
        <v>-0.18</v>
      </c>
      <c r="V9174">
        <v>1</v>
      </c>
      <c r="W9174" t="s">
        <v>1371</v>
      </c>
      <c r="X9174" t="s">
        <v>1433</v>
      </c>
    </row>
    <row r="9175" spans="1:24" x14ac:dyDescent="0.3">
      <c r="A9175">
        <v>11870</v>
      </c>
      <c r="B9175" s="15" t="s">
        <v>923</v>
      </c>
      <c r="C9175" t="str">
        <f>_xlfn.XLOOKUP($B9175, STANDARDS!$A:$A, STANDARDS!$B:$B,,0,2)</f>
        <v>Rohtasgarh Limestone</v>
      </c>
      <c r="D9175" t="s">
        <v>1056</v>
      </c>
      <c r="E9175" t="s">
        <v>1222</v>
      </c>
      <c r="J9175" s="13">
        <v>1100</v>
      </c>
      <c r="K9175" s="13"/>
      <c r="L9175" s="16"/>
      <c r="M9175" t="s">
        <v>1335</v>
      </c>
      <c r="P9175" t="s">
        <v>243</v>
      </c>
      <c r="Q9175">
        <v>-1.53</v>
      </c>
      <c r="V9175">
        <v>1</v>
      </c>
      <c r="W9175" t="s">
        <v>1371</v>
      </c>
      <c r="X9175" t="s">
        <v>1433</v>
      </c>
    </row>
    <row r="9176" spans="1:24" x14ac:dyDescent="0.3">
      <c r="A9176">
        <v>11871</v>
      </c>
      <c r="B9176" s="15" t="s">
        <v>923</v>
      </c>
      <c r="C9176" t="str">
        <f>_xlfn.XLOOKUP($B9176, STANDARDS!$A:$A, STANDARDS!$B:$B,,0,2)</f>
        <v>Rohtasgarh Limestone</v>
      </c>
      <c r="D9176" t="s">
        <v>1056</v>
      </c>
      <c r="E9176" t="s">
        <v>1222</v>
      </c>
      <c r="J9176" s="13">
        <v>1100</v>
      </c>
      <c r="K9176" s="13"/>
      <c r="L9176" s="16"/>
      <c r="M9176" t="s">
        <v>1335</v>
      </c>
      <c r="P9176" t="s">
        <v>243</v>
      </c>
      <c r="Q9176">
        <v>-1.19</v>
      </c>
      <c r="V9176">
        <v>1</v>
      </c>
      <c r="W9176" t="s">
        <v>1371</v>
      </c>
      <c r="X9176" t="s">
        <v>1433</v>
      </c>
    </row>
    <row r="9177" spans="1:24" x14ac:dyDescent="0.3">
      <c r="A9177">
        <v>11872</v>
      </c>
      <c r="B9177" s="15" t="s">
        <v>923</v>
      </c>
      <c r="C9177" t="str">
        <f>_xlfn.XLOOKUP($B9177, STANDARDS!$A:$A, STANDARDS!$B:$B,,0,2)</f>
        <v>Rohtasgarh Limestone</v>
      </c>
      <c r="D9177" t="s">
        <v>1056</v>
      </c>
      <c r="E9177" t="s">
        <v>1222</v>
      </c>
      <c r="J9177" s="13">
        <v>1100</v>
      </c>
      <c r="K9177" s="13"/>
      <c r="L9177" s="16"/>
      <c r="M9177" t="s">
        <v>1335</v>
      </c>
      <c r="P9177" t="s">
        <v>243</v>
      </c>
      <c r="Q9177">
        <v>-1.43</v>
      </c>
      <c r="V9177">
        <v>1</v>
      </c>
      <c r="W9177" t="s">
        <v>1371</v>
      </c>
      <c r="X9177" t="s">
        <v>1433</v>
      </c>
    </row>
    <row r="9178" spans="1:24" x14ac:dyDescent="0.3">
      <c r="A9178">
        <v>11873</v>
      </c>
      <c r="B9178" s="15" t="s">
        <v>923</v>
      </c>
      <c r="C9178" t="str">
        <f>_xlfn.XLOOKUP($B9178, STANDARDS!$A:$A, STANDARDS!$B:$B,,0,2)</f>
        <v>Rohtasgarh Limestone</v>
      </c>
      <c r="D9178" t="s">
        <v>1056</v>
      </c>
      <c r="E9178" t="s">
        <v>1222</v>
      </c>
      <c r="J9178" s="13">
        <v>1100</v>
      </c>
      <c r="K9178" s="13"/>
      <c r="L9178" s="16"/>
      <c r="M9178" t="s">
        <v>1348</v>
      </c>
      <c r="P9178" t="s">
        <v>243</v>
      </c>
      <c r="Q9178">
        <v>-0.57999999999999996</v>
      </c>
      <c r="V9178">
        <v>1</v>
      </c>
      <c r="W9178" t="s">
        <v>1371</v>
      </c>
      <c r="X9178" t="s">
        <v>1433</v>
      </c>
    </row>
    <row r="9179" spans="1:24" x14ac:dyDescent="0.3">
      <c r="A9179">
        <v>11874</v>
      </c>
      <c r="B9179" s="15" t="s">
        <v>923</v>
      </c>
      <c r="C9179" t="str">
        <f>_xlfn.XLOOKUP($B9179, STANDARDS!$A:$A, STANDARDS!$B:$B,,0,2)</f>
        <v>Rohtasgarh Limestone</v>
      </c>
      <c r="D9179" t="s">
        <v>1056</v>
      </c>
      <c r="E9179" t="s">
        <v>1222</v>
      </c>
      <c r="J9179" s="13">
        <v>1100</v>
      </c>
      <c r="K9179" s="13"/>
      <c r="L9179" s="16"/>
      <c r="M9179" t="s">
        <v>1348</v>
      </c>
      <c r="P9179" t="s">
        <v>243</v>
      </c>
      <c r="Q9179">
        <v>-1.46</v>
      </c>
      <c r="V9179">
        <v>1</v>
      </c>
      <c r="W9179" t="s">
        <v>1371</v>
      </c>
      <c r="X9179" t="s">
        <v>1433</v>
      </c>
    </row>
    <row r="9180" spans="1:24" x14ac:dyDescent="0.3">
      <c r="A9180">
        <v>11875</v>
      </c>
      <c r="B9180" s="15" t="s">
        <v>924</v>
      </c>
      <c r="C9180" t="str">
        <f>_xlfn.XLOOKUP($B9180, STANDARDS!$A:$A, STANDARDS!$B:$B,,0,2)</f>
        <v>Pellet Dolostone</v>
      </c>
      <c r="D9180" t="s">
        <v>1056</v>
      </c>
      <c r="E9180" t="s">
        <v>1224</v>
      </c>
      <c r="J9180" s="13">
        <v>1100</v>
      </c>
      <c r="K9180" s="13"/>
      <c r="L9180" s="16"/>
      <c r="M9180" t="s">
        <v>583</v>
      </c>
      <c r="P9180" t="s">
        <v>243</v>
      </c>
      <c r="Q9180">
        <v>-2.0499999999999998</v>
      </c>
      <c r="V9180">
        <v>1</v>
      </c>
      <c r="W9180" t="s">
        <v>1371</v>
      </c>
      <c r="X9180" t="s">
        <v>1433</v>
      </c>
    </row>
    <row r="9181" spans="1:24" x14ac:dyDescent="0.3">
      <c r="A9181">
        <v>11876</v>
      </c>
      <c r="B9181" s="15" t="s">
        <v>923</v>
      </c>
      <c r="C9181" t="str">
        <f>_xlfn.XLOOKUP($B9181, STANDARDS!$A:$A, STANDARDS!$B:$B,,0,2)</f>
        <v>Rohtasgarh Limestone</v>
      </c>
      <c r="D9181" t="s">
        <v>1056</v>
      </c>
      <c r="E9181" t="s">
        <v>1222</v>
      </c>
      <c r="J9181" s="13">
        <v>1100</v>
      </c>
      <c r="K9181" s="13"/>
      <c r="L9181" s="16"/>
      <c r="M9181" t="s">
        <v>583</v>
      </c>
      <c r="P9181" t="s">
        <v>243</v>
      </c>
      <c r="Q9181">
        <v>-0.43</v>
      </c>
      <c r="V9181">
        <v>1</v>
      </c>
      <c r="W9181" t="s">
        <v>1371</v>
      </c>
      <c r="X9181" t="s">
        <v>1433</v>
      </c>
    </row>
    <row r="9182" spans="1:24" x14ac:dyDescent="0.3">
      <c r="A9182">
        <v>11877</v>
      </c>
      <c r="B9182" s="15" t="s">
        <v>924</v>
      </c>
      <c r="C9182" t="str">
        <f>_xlfn.XLOOKUP($B9182, STANDARDS!$A:$A, STANDARDS!$B:$B,,0,2)</f>
        <v>Pellet Dolostone</v>
      </c>
      <c r="D9182" t="s">
        <v>1056</v>
      </c>
      <c r="E9182" t="s">
        <v>1224</v>
      </c>
      <c r="J9182" s="13">
        <v>1100</v>
      </c>
      <c r="K9182" s="13"/>
      <c r="L9182" s="16"/>
      <c r="M9182" t="s">
        <v>583</v>
      </c>
      <c r="P9182" t="s">
        <v>243</v>
      </c>
      <c r="Q9182">
        <v>-1.58</v>
      </c>
      <c r="V9182">
        <v>1</v>
      </c>
      <c r="W9182" t="s">
        <v>1371</v>
      </c>
      <c r="X9182" t="s">
        <v>1433</v>
      </c>
    </row>
    <row r="9183" spans="1:24" x14ac:dyDescent="0.3">
      <c r="A9183">
        <v>11878</v>
      </c>
      <c r="B9183" s="15" t="s">
        <v>923</v>
      </c>
      <c r="C9183" t="str">
        <f>_xlfn.XLOOKUP($B9183, STANDARDS!$A:$A, STANDARDS!$B:$B,,0,2)</f>
        <v>Rohtasgarh Limestone</v>
      </c>
      <c r="D9183" t="s">
        <v>1056</v>
      </c>
      <c r="E9183" t="s">
        <v>1222</v>
      </c>
      <c r="J9183" s="13">
        <v>1100</v>
      </c>
      <c r="K9183" s="13"/>
      <c r="L9183" s="16"/>
      <c r="M9183" t="s">
        <v>1348</v>
      </c>
      <c r="P9183" t="s">
        <v>243</v>
      </c>
      <c r="Q9183">
        <v>-1.88</v>
      </c>
      <c r="V9183">
        <v>1</v>
      </c>
      <c r="W9183" t="s">
        <v>1371</v>
      </c>
      <c r="X9183" t="s">
        <v>1433</v>
      </c>
    </row>
    <row r="9184" spans="1:24" x14ac:dyDescent="0.3">
      <c r="A9184">
        <v>11879</v>
      </c>
      <c r="B9184" s="15" t="s">
        <v>925</v>
      </c>
      <c r="C9184" t="str">
        <f>_xlfn.XLOOKUP($B9184, STANDARDS!$A:$A, STANDARDS!$B:$B,,0,2)</f>
        <v>Tirhon Dolostone</v>
      </c>
      <c r="D9184" t="s">
        <v>1056</v>
      </c>
      <c r="E9184" t="s">
        <v>1224</v>
      </c>
      <c r="J9184" s="13">
        <v>1100</v>
      </c>
      <c r="K9184" s="13"/>
      <c r="L9184" s="16"/>
      <c r="M9184" t="s">
        <v>583</v>
      </c>
      <c r="P9184" t="s">
        <v>243</v>
      </c>
      <c r="Q9184">
        <v>-0.34</v>
      </c>
      <c r="V9184">
        <v>1</v>
      </c>
      <c r="W9184" t="s">
        <v>1371</v>
      </c>
      <c r="X9184" t="s">
        <v>1433</v>
      </c>
    </row>
    <row r="9185" spans="1:24" x14ac:dyDescent="0.3">
      <c r="A9185">
        <v>11880</v>
      </c>
      <c r="B9185" s="15" t="s">
        <v>924</v>
      </c>
      <c r="C9185" t="str">
        <f>_xlfn.XLOOKUP($B9185, STANDARDS!$A:$A, STANDARDS!$B:$B,,0,2)</f>
        <v>Pellet Dolostone</v>
      </c>
      <c r="D9185" t="s">
        <v>1056</v>
      </c>
      <c r="E9185" t="s">
        <v>1224</v>
      </c>
      <c r="J9185" s="13">
        <v>1100</v>
      </c>
      <c r="K9185" s="13"/>
      <c r="L9185" s="16"/>
      <c r="M9185" t="s">
        <v>583</v>
      </c>
      <c r="P9185" t="s">
        <v>243</v>
      </c>
      <c r="Q9185">
        <v>-0.84</v>
      </c>
      <c r="V9185">
        <v>1</v>
      </c>
      <c r="W9185" t="s">
        <v>1371</v>
      </c>
      <c r="X9185" t="s">
        <v>1433</v>
      </c>
    </row>
    <row r="9186" spans="1:24" x14ac:dyDescent="0.3">
      <c r="A9186">
        <v>11881</v>
      </c>
      <c r="B9186" s="15" t="s">
        <v>925</v>
      </c>
      <c r="C9186" t="str">
        <f>_xlfn.XLOOKUP($B9186, STANDARDS!$A:$A, STANDARDS!$B:$B,,0,2)</f>
        <v>Tirhon Dolostone</v>
      </c>
      <c r="D9186" t="s">
        <v>1056</v>
      </c>
      <c r="E9186" t="s">
        <v>1224</v>
      </c>
      <c r="J9186" s="13">
        <v>1100</v>
      </c>
      <c r="K9186" s="13"/>
      <c r="L9186" s="16"/>
      <c r="M9186" t="s">
        <v>583</v>
      </c>
      <c r="P9186" t="s">
        <v>243</v>
      </c>
      <c r="Q9186">
        <v>-0.69</v>
      </c>
      <c r="V9186">
        <v>1</v>
      </c>
      <c r="W9186" t="s">
        <v>1371</v>
      </c>
      <c r="X9186" t="s">
        <v>1433</v>
      </c>
    </row>
    <row r="9187" spans="1:24" x14ac:dyDescent="0.3">
      <c r="A9187">
        <v>11882</v>
      </c>
      <c r="B9187" s="15" t="s">
        <v>925</v>
      </c>
      <c r="C9187" t="str">
        <f>_xlfn.XLOOKUP($B9187, STANDARDS!$A:$A, STANDARDS!$B:$B,,0,2)</f>
        <v>Tirhon Dolostone</v>
      </c>
      <c r="D9187" t="s">
        <v>1056</v>
      </c>
      <c r="E9187" t="s">
        <v>1224</v>
      </c>
      <c r="J9187" s="13">
        <v>1100</v>
      </c>
      <c r="K9187" s="13"/>
      <c r="L9187" s="16"/>
      <c r="M9187" t="s">
        <v>583</v>
      </c>
      <c r="P9187" t="s">
        <v>243</v>
      </c>
      <c r="Q9187">
        <v>-0.51</v>
      </c>
      <c r="V9187">
        <v>1</v>
      </c>
      <c r="W9187" t="s">
        <v>1371</v>
      </c>
      <c r="X9187" t="s">
        <v>1433</v>
      </c>
    </row>
    <row r="9188" spans="1:24" x14ac:dyDescent="0.3">
      <c r="A9188">
        <v>11883</v>
      </c>
      <c r="B9188" s="15" t="s">
        <v>925</v>
      </c>
      <c r="C9188" t="str">
        <f>_xlfn.XLOOKUP($B9188, STANDARDS!$A:$A, STANDARDS!$B:$B,,0,2)</f>
        <v>Tirhon Dolostone</v>
      </c>
      <c r="D9188" t="s">
        <v>1056</v>
      </c>
      <c r="E9188" t="s">
        <v>1224</v>
      </c>
      <c r="J9188" s="13">
        <v>1100</v>
      </c>
      <c r="K9188" s="13"/>
      <c r="L9188" s="16"/>
      <c r="M9188" t="s">
        <v>583</v>
      </c>
      <c r="P9188" t="s">
        <v>243</v>
      </c>
      <c r="Q9188">
        <v>-0.59</v>
      </c>
      <c r="V9188">
        <v>1</v>
      </c>
      <c r="W9188" t="s">
        <v>1371</v>
      </c>
      <c r="X9188" t="s">
        <v>1433</v>
      </c>
    </row>
    <row r="9189" spans="1:24" x14ac:dyDescent="0.3">
      <c r="A9189">
        <v>11884</v>
      </c>
      <c r="B9189" s="15" t="s">
        <v>924</v>
      </c>
      <c r="C9189" t="str">
        <f>_xlfn.XLOOKUP($B9189, STANDARDS!$A:$A, STANDARDS!$B:$B,,0,2)</f>
        <v>Pellet Dolostone</v>
      </c>
      <c r="D9189" t="s">
        <v>1056</v>
      </c>
      <c r="E9189" t="s">
        <v>1224</v>
      </c>
      <c r="J9189" s="13">
        <v>1100</v>
      </c>
      <c r="K9189" s="13"/>
      <c r="L9189" s="16"/>
      <c r="M9189" t="s">
        <v>583</v>
      </c>
      <c r="P9189" t="s">
        <v>243</v>
      </c>
      <c r="Q9189">
        <v>-0.86</v>
      </c>
      <c r="V9189">
        <v>1</v>
      </c>
      <c r="W9189" t="s">
        <v>1371</v>
      </c>
      <c r="X9189" t="s">
        <v>1433</v>
      </c>
    </row>
    <row r="9190" spans="1:24" x14ac:dyDescent="0.3">
      <c r="A9190">
        <v>11885</v>
      </c>
      <c r="B9190" s="15" t="s">
        <v>924</v>
      </c>
      <c r="C9190" t="str">
        <f>_xlfn.XLOOKUP($B9190, STANDARDS!$A:$A, STANDARDS!$B:$B,,0,2)</f>
        <v>Pellet Dolostone</v>
      </c>
      <c r="D9190" t="s">
        <v>1056</v>
      </c>
      <c r="E9190" t="s">
        <v>1224</v>
      </c>
      <c r="J9190" s="13">
        <v>1100</v>
      </c>
      <c r="K9190" s="13"/>
      <c r="L9190" s="16"/>
      <c r="M9190" t="s">
        <v>583</v>
      </c>
      <c r="P9190" t="s">
        <v>243</v>
      </c>
      <c r="Q9190">
        <v>-0.71</v>
      </c>
      <c r="V9190">
        <v>1</v>
      </c>
      <c r="W9190" t="s">
        <v>1371</v>
      </c>
      <c r="X9190" t="s">
        <v>1433</v>
      </c>
    </row>
    <row r="9191" spans="1:24" x14ac:dyDescent="0.3">
      <c r="A9191">
        <v>11886</v>
      </c>
      <c r="B9191" s="15" t="s">
        <v>925</v>
      </c>
      <c r="C9191" t="str">
        <f>_xlfn.XLOOKUP($B9191, STANDARDS!$A:$A, STANDARDS!$B:$B,,0,2)</f>
        <v>Tirhon Dolostone</v>
      </c>
      <c r="D9191" t="s">
        <v>1056</v>
      </c>
      <c r="E9191" t="s">
        <v>1224</v>
      </c>
      <c r="J9191" s="13">
        <v>1100</v>
      </c>
      <c r="K9191" s="13"/>
      <c r="L9191" s="16"/>
      <c r="M9191" t="s">
        <v>583</v>
      </c>
      <c r="P9191" t="s">
        <v>243</v>
      </c>
      <c r="Q9191">
        <v>-0.44</v>
      </c>
      <c r="V9191">
        <v>1</v>
      </c>
      <c r="W9191" t="s">
        <v>1371</v>
      </c>
      <c r="X9191" t="s">
        <v>1433</v>
      </c>
    </row>
    <row r="9192" spans="1:24" x14ac:dyDescent="0.3">
      <c r="A9192">
        <v>11887</v>
      </c>
      <c r="B9192" s="15" t="s">
        <v>925</v>
      </c>
      <c r="C9192" t="str">
        <f>_xlfn.XLOOKUP($B9192, STANDARDS!$A:$A, STANDARDS!$B:$B,,0,2)</f>
        <v>Tirhon Dolostone</v>
      </c>
      <c r="D9192" t="s">
        <v>1056</v>
      </c>
      <c r="E9192" t="s">
        <v>1224</v>
      </c>
      <c r="J9192" s="13">
        <v>1100</v>
      </c>
      <c r="K9192" s="13"/>
      <c r="L9192" s="16"/>
      <c r="M9192" t="s">
        <v>583</v>
      </c>
      <c r="P9192" t="s">
        <v>243</v>
      </c>
      <c r="Q9192">
        <v>-0.22</v>
      </c>
      <c r="V9192">
        <v>1</v>
      </c>
      <c r="W9192" t="s">
        <v>1371</v>
      </c>
      <c r="X9192" t="s">
        <v>1433</v>
      </c>
    </row>
    <row r="9193" spans="1:24" x14ac:dyDescent="0.3">
      <c r="A9193">
        <v>11888</v>
      </c>
      <c r="B9193" s="15" t="s">
        <v>925</v>
      </c>
      <c r="C9193" t="str">
        <f>_xlfn.XLOOKUP($B9193, STANDARDS!$A:$A, STANDARDS!$B:$B,,0,2)</f>
        <v>Tirhon Dolostone</v>
      </c>
      <c r="D9193" t="s">
        <v>1056</v>
      </c>
      <c r="E9193" t="s">
        <v>1224</v>
      </c>
      <c r="J9193" s="13">
        <v>1100</v>
      </c>
      <c r="K9193" s="13"/>
      <c r="L9193" s="16"/>
      <c r="M9193" t="s">
        <v>583</v>
      </c>
      <c r="P9193" t="s">
        <v>243</v>
      </c>
      <c r="Q9193">
        <v>-0.33</v>
      </c>
      <c r="V9193">
        <v>1</v>
      </c>
      <c r="W9193" t="s">
        <v>1371</v>
      </c>
      <c r="X9193" t="s">
        <v>1433</v>
      </c>
    </row>
    <row r="9194" spans="1:24" x14ac:dyDescent="0.3">
      <c r="A9194">
        <v>11889</v>
      </c>
      <c r="B9194" s="15" t="s">
        <v>923</v>
      </c>
      <c r="C9194" t="str">
        <f>_xlfn.XLOOKUP($B9194, STANDARDS!$A:$A, STANDARDS!$B:$B,,0,2)</f>
        <v>Rohtasgarh Limestone</v>
      </c>
      <c r="D9194" t="s">
        <v>1056</v>
      </c>
      <c r="E9194" t="s">
        <v>1222</v>
      </c>
      <c r="J9194" s="13">
        <v>1100</v>
      </c>
      <c r="K9194" s="13"/>
      <c r="L9194" s="16"/>
      <c r="M9194" t="s">
        <v>583</v>
      </c>
      <c r="P9194" t="s">
        <v>243</v>
      </c>
      <c r="Q9194">
        <v>-1.07</v>
      </c>
      <c r="V9194">
        <v>1</v>
      </c>
      <c r="W9194" t="s">
        <v>1371</v>
      </c>
      <c r="X9194" t="s">
        <v>1433</v>
      </c>
    </row>
    <row r="9195" spans="1:24" x14ac:dyDescent="0.3">
      <c r="A9195">
        <v>11890</v>
      </c>
      <c r="B9195" s="15" t="s">
        <v>925</v>
      </c>
      <c r="C9195" t="str">
        <f>_xlfn.XLOOKUP($B9195, STANDARDS!$A:$A, STANDARDS!$B:$B,,0,2)</f>
        <v>Tirhon Dolostone</v>
      </c>
      <c r="D9195" t="s">
        <v>1056</v>
      </c>
      <c r="E9195" t="s">
        <v>1224</v>
      </c>
      <c r="J9195" s="13">
        <v>1100</v>
      </c>
      <c r="K9195" s="13"/>
      <c r="L9195" s="16"/>
      <c r="M9195" t="s">
        <v>583</v>
      </c>
      <c r="P9195" t="s">
        <v>243</v>
      </c>
      <c r="Q9195">
        <v>-0.12</v>
      </c>
      <c r="V9195">
        <v>1</v>
      </c>
      <c r="W9195" t="s">
        <v>1371</v>
      </c>
      <c r="X9195" t="s">
        <v>1433</v>
      </c>
    </row>
    <row r="9196" spans="1:24" x14ac:dyDescent="0.3">
      <c r="A9196">
        <v>11891</v>
      </c>
      <c r="B9196" s="15" t="s">
        <v>924</v>
      </c>
      <c r="C9196" t="str">
        <f>_xlfn.XLOOKUP($B9196, STANDARDS!$A:$A, STANDARDS!$B:$B,,0,2)</f>
        <v>Pellet Dolostone</v>
      </c>
      <c r="D9196" t="s">
        <v>1056</v>
      </c>
      <c r="E9196" t="s">
        <v>1224</v>
      </c>
      <c r="J9196" s="13">
        <v>1100</v>
      </c>
      <c r="K9196" s="13"/>
      <c r="L9196" s="16"/>
      <c r="M9196" t="s">
        <v>583</v>
      </c>
      <c r="P9196" t="s">
        <v>243</v>
      </c>
      <c r="Q9196">
        <v>-0.37</v>
      </c>
      <c r="V9196">
        <v>1</v>
      </c>
      <c r="W9196" t="s">
        <v>1371</v>
      </c>
      <c r="X9196" t="s">
        <v>1433</v>
      </c>
    </row>
    <row r="9197" spans="1:24" x14ac:dyDescent="0.3">
      <c r="A9197">
        <v>11892</v>
      </c>
      <c r="B9197" s="15" t="s">
        <v>924</v>
      </c>
      <c r="C9197" t="str">
        <f>_xlfn.XLOOKUP($B9197, STANDARDS!$A:$A, STANDARDS!$B:$B,,0,2)</f>
        <v>Pellet Dolostone</v>
      </c>
      <c r="D9197" t="s">
        <v>1056</v>
      </c>
      <c r="E9197" t="s">
        <v>1224</v>
      </c>
      <c r="J9197" s="13">
        <v>1100</v>
      </c>
      <c r="K9197" s="13"/>
      <c r="L9197" s="16"/>
      <c r="M9197" t="s">
        <v>583</v>
      </c>
      <c r="P9197" t="s">
        <v>243</v>
      </c>
      <c r="Q9197">
        <v>-0.32</v>
      </c>
      <c r="V9197">
        <v>1</v>
      </c>
      <c r="W9197" t="s">
        <v>1371</v>
      </c>
      <c r="X9197" t="s">
        <v>1433</v>
      </c>
    </row>
    <row r="9198" spans="1:24" x14ac:dyDescent="0.3">
      <c r="A9198">
        <v>11893</v>
      </c>
      <c r="B9198" s="15" t="s">
        <v>923</v>
      </c>
      <c r="C9198" t="str">
        <f>_xlfn.XLOOKUP($B9198, STANDARDS!$A:$A, STANDARDS!$B:$B,,0,2)</f>
        <v>Rohtasgarh Limestone</v>
      </c>
      <c r="D9198" t="s">
        <v>1056</v>
      </c>
      <c r="E9198" t="s">
        <v>1222</v>
      </c>
      <c r="J9198" s="13">
        <v>1100</v>
      </c>
      <c r="K9198" s="13"/>
      <c r="L9198" s="16"/>
      <c r="M9198" t="s">
        <v>583</v>
      </c>
      <c r="P9198" t="s">
        <v>243</v>
      </c>
      <c r="Q9198">
        <v>-0.9</v>
      </c>
      <c r="V9198">
        <v>1</v>
      </c>
      <c r="W9198" t="s">
        <v>1371</v>
      </c>
      <c r="X9198" t="s">
        <v>1433</v>
      </c>
    </row>
    <row r="9199" spans="1:24" x14ac:dyDescent="0.3">
      <c r="A9199">
        <v>11894</v>
      </c>
      <c r="B9199" s="15" t="s">
        <v>923</v>
      </c>
      <c r="C9199" t="str">
        <f>_xlfn.XLOOKUP($B9199, STANDARDS!$A:$A, STANDARDS!$B:$B,,0,2)</f>
        <v>Rohtasgarh Limestone</v>
      </c>
      <c r="D9199" t="s">
        <v>1056</v>
      </c>
      <c r="E9199" t="s">
        <v>1222</v>
      </c>
      <c r="J9199" s="13">
        <v>1100</v>
      </c>
      <c r="K9199" s="13"/>
      <c r="L9199" s="16"/>
      <c r="M9199" t="s">
        <v>583</v>
      </c>
      <c r="P9199" t="s">
        <v>243</v>
      </c>
      <c r="Q9199">
        <v>-1.2</v>
      </c>
      <c r="V9199">
        <v>1</v>
      </c>
      <c r="W9199" t="s">
        <v>1371</v>
      </c>
      <c r="X9199" t="s">
        <v>1433</v>
      </c>
    </row>
    <row r="9200" spans="1:24" x14ac:dyDescent="0.3">
      <c r="A9200">
        <v>11895</v>
      </c>
      <c r="B9200" s="15" t="s">
        <v>923</v>
      </c>
      <c r="C9200" t="str">
        <f>_xlfn.XLOOKUP($B9200, STANDARDS!$A:$A, STANDARDS!$B:$B,,0,2)</f>
        <v>Rohtasgarh Limestone</v>
      </c>
      <c r="D9200" t="s">
        <v>1056</v>
      </c>
      <c r="E9200" t="s">
        <v>1222</v>
      </c>
      <c r="J9200" s="13">
        <v>1100</v>
      </c>
      <c r="K9200" s="13"/>
      <c r="L9200" s="16"/>
      <c r="M9200" t="s">
        <v>583</v>
      </c>
      <c r="P9200" t="s">
        <v>243</v>
      </c>
      <c r="Q9200">
        <v>-0.74</v>
      </c>
      <c r="V9200">
        <v>1</v>
      </c>
      <c r="W9200" t="s">
        <v>1371</v>
      </c>
      <c r="X9200" t="s">
        <v>1433</v>
      </c>
    </row>
    <row r="9201" spans="1:24" x14ac:dyDescent="0.3">
      <c r="A9201">
        <v>11896</v>
      </c>
      <c r="B9201" s="15" t="s">
        <v>923</v>
      </c>
      <c r="C9201" t="str">
        <f>_xlfn.XLOOKUP($B9201, STANDARDS!$A:$A, STANDARDS!$B:$B,,0,2)</f>
        <v>Rohtasgarh Limestone</v>
      </c>
      <c r="D9201" t="s">
        <v>1056</v>
      </c>
      <c r="E9201" t="s">
        <v>1222</v>
      </c>
      <c r="J9201" s="13">
        <v>1100</v>
      </c>
      <c r="K9201" s="13"/>
      <c r="L9201" s="16"/>
      <c r="M9201" t="s">
        <v>583</v>
      </c>
      <c r="P9201" t="s">
        <v>243</v>
      </c>
      <c r="Q9201">
        <v>-0.17</v>
      </c>
      <c r="V9201">
        <v>1</v>
      </c>
      <c r="W9201" t="s">
        <v>1371</v>
      </c>
      <c r="X9201" t="s">
        <v>1433</v>
      </c>
    </row>
    <row r="9202" spans="1:24" x14ac:dyDescent="0.3">
      <c r="A9202">
        <v>11897</v>
      </c>
      <c r="B9202" s="15" t="s">
        <v>923</v>
      </c>
      <c r="C9202" t="str">
        <f>_xlfn.XLOOKUP($B9202, STANDARDS!$A:$A, STANDARDS!$B:$B,,0,2)</f>
        <v>Rohtasgarh Limestone</v>
      </c>
      <c r="D9202" t="s">
        <v>1056</v>
      </c>
      <c r="E9202" t="s">
        <v>1222</v>
      </c>
      <c r="J9202" s="13">
        <v>1100</v>
      </c>
      <c r="K9202" s="13"/>
      <c r="L9202" s="16"/>
      <c r="M9202" t="s">
        <v>1348</v>
      </c>
      <c r="P9202" t="s">
        <v>243</v>
      </c>
      <c r="Q9202">
        <v>-0.49</v>
      </c>
      <c r="V9202">
        <v>1</v>
      </c>
      <c r="W9202" t="s">
        <v>1371</v>
      </c>
      <c r="X9202" t="s">
        <v>1433</v>
      </c>
    </row>
    <row r="9203" spans="1:24" x14ac:dyDescent="0.3">
      <c r="A9203">
        <v>11898</v>
      </c>
      <c r="B9203" s="15" t="s">
        <v>923</v>
      </c>
      <c r="C9203" t="str">
        <f>_xlfn.XLOOKUP($B9203, STANDARDS!$A:$A, STANDARDS!$B:$B,,0,2)</f>
        <v>Rohtasgarh Limestone</v>
      </c>
      <c r="D9203" t="s">
        <v>1056</v>
      </c>
      <c r="E9203" t="s">
        <v>1222</v>
      </c>
      <c r="J9203" s="13">
        <v>1100</v>
      </c>
      <c r="K9203" s="13"/>
      <c r="L9203" s="16"/>
      <c r="M9203" t="s">
        <v>583</v>
      </c>
      <c r="P9203" t="s">
        <v>243</v>
      </c>
      <c r="Q9203">
        <v>-0.61</v>
      </c>
      <c r="V9203">
        <v>1</v>
      </c>
      <c r="W9203" t="s">
        <v>1371</v>
      </c>
      <c r="X9203" t="s">
        <v>1433</v>
      </c>
    </row>
    <row r="9204" spans="1:24" x14ac:dyDescent="0.3">
      <c r="A9204">
        <v>11899</v>
      </c>
      <c r="B9204" s="15" t="s">
        <v>923</v>
      </c>
      <c r="C9204" t="str">
        <f>_xlfn.XLOOKUP($B9204, STANDARDS!$A:$A, STANDARDS!$B:$B,,0,2)</f>
        <v>Rohtasgarh Limestone</v>
      </c>
      <c r="D9204" t="s">
        <v>1056</v>
      </c>
      <c r="E9204" t="s">
        <v>1222</v>
      </c>
      <c r="J9204" s="13">
        <v>1100</v>
      </c>
      <c r="K9204" s="13"/>
      <c r="L9204" s="16"/>
      <c r="M9204" t="s">
        <v>583</v>
      </c>
      <c r="P9204" t="s">
        <v>243</v>
      </c>
      <c r="Q9204">
        <v>-0.19</v>
      </c>
      <c r="V9204">
        <v>1</v>
      </c>
      <c r="W9204" t="s">
        <v>1371</v>
      </c>
      <c r="X9204" t="s">
        <v>1433</v>
      </c>
    </row>
    <row r="9205" spans="1:24" x14ac:dyDescent="0.3">
      <c r="A9205">
        <v>11900</v>
      </c>
      <c r="B9205" s="15" t="s">
        <v>923</v>
      </c>
      <c r="C9205" t="str">
        <f>_xlfn.XLOOKUP($B9205, STANDARDS!$A:$A, STANDARDS!$B:$B,,0,2)</f>
        <v>Rohtasgarh Limestone</v>
      </c>
      <c r="D9205" t="s">
        <v>1056</v>
      </c>
      <c r="E9205" t="s">
        <v>1222</v>
      </c>
      <c r="J9205" s="13">
        <v>1100</v>
      </c>
      <c r="K9205" s="13"/>
      <c r="L9205" s="16"/>
      <c r="M9205" t="s">
        <v>583</v>
      </c>
      <c r="P9205" t="s">
        <v>243</v>
      </c>
      <c r="Q9205">
        <v>-0.46</v>
      </c>
      <c r="V9205">
        <v>1</v>
      </c>
      <c r="W9205" t="s">
        <v>1371</v>
      </c>
      <c r="X9205" t="s">
        <v>1433</v>
      </c>
    </row>
    <row r="9206" spans="1:24" x14ac:dyDescent="0.3">
      <c r="A9206">
        <v>11901</v>
      </c>
      <c r="B9206" s="15" t="s">
        <v>923</v>
      </c>
      <c r="C9206" t="str">
        <f>_xlfn.XLOOKUP($B9206, STANDARDS!$A:$A, STANDARDS!$B:$B,,0,2)</f>
        <v>Rohtasgarh Limestone</v>
      </c>
      <c r="D9206" t="s">
        <v>1056</v>
      </c>
      <c r="E9206" t="s">
        <v>1222</v>
      </c>
      <c r="J9206" s="13">
        <v>1100</v>
      </c>
      <c r="K9206" s="13"/>
      <c r="L9206" s="16"/>
      <c r="M9206" t="s">
        <v>583</v>
      </c>
      <c r="P9206" t="s">
        <v>243</v>
      </c>
      <c r="Q9206">
        <v>-0.53</v>
      </c>
      <c r="V9206">
        <v>1</v>
      </c>
      <c r="W9206" t="s">
        <v>1371</v>
      </c>
      <c r="X9206" t="s">
        <v>1433</v>
      </c>
    </row>
    <row r="9207" spans="1:24" x14ac:dyDescent="0.3">
      <c r="A9207">
        <v>11902</v>
      </c>
      <c r="B9207" s="15" t="s">
        <v>923</v>
      </c>
      <c r="C9207" t="str">
        <f>_xlfn.XLOOKUP($B9207, STANDARDS!$A:$A, STANDARDS!$B:$B,,0,2)</f>
        <v>Rohtasgarh Limestone</v>
      </c>
      <c r="D9207" t="s">
        <v>1056</v>
      </c>
      <c r="E9207" t="s">
        <v>1222</v>
      </c>
      <c r="J9207" s="13">
        <v>1100</v>
      </c>
      <c r="K9207" s="13"/>
      <c r="L9207" s="16"/>
      <c r="M9207" t="s">
        <v>583</v>
      </c>
      <c r="P9207" t="s">
        <v>243</v>
      </c>
      <c r="Q9207">
        <v>-1.1399999999999999</v>
      </c>
      <c r="V9207">
        <v>1</v>
      </c>
      <c r="W9207" t="s">
        <v>1371</v>
      </c>
      <c r="X9207" t="s">
        <v>1433</v>
      </c>
    </row>
    <row r="9208" spans="1:24" x14ac:dyDescent="0.3">
      <c r="A9208">
        <v>11903</v>
      </c>
      <c r="B9208" s="15" t="s">
        <v>923</v>
      </c>
      <c r="C9208" t="str">
        <f>_xlfn.XLOOKUP($B9208, STANDARDS!$A:$A, STANDARDS!$B:$B,,0,2)</f>
        <v>Rohtasgarh Limestone</v>
      </c>
      <c r="D9208" t="s">
        <v>1056</v>
      </c>
      <c r="E9208" t="s">
        <v>1222</v>
      </c>
      <c r="J9208" s="13">
        <v>1100</v>
      </c>
      <c r="K9208" s="13"/>
      <c r="L9208" s="16"/>
      <c r="M9208" t="s">
        <v>1348</v>
      </c>
      <c r="P9208" t="s">
        <v>243</v>
      </c>
      <c r="Q9208">
        <v>-0.56999999999999995</v>
      </c>
      <c r="V9208">
        <v>1</v>
      </c>
      <c r="W9208" t="s">
        <v>1371</v>
      </c>
      <c r="X9208" t="s">
        <v>1433</v>
      </c>
    </row>
    <row r="9209" spans="1:24" x14ac:dyDescent="0.3">
      <c r="A9209">
        <v>11904</v>
      </c>
      <c r="B9209" s="15" t="s">
        <v>926</v>
      </c>
      <c r="C9209" t="str">
        <f>_xlfn.XLOOKUP($B9209, STANDARDS!$A:$A, STANDARDS!$B:$B,,0,2)</f>
        <v>Lakheri Limestone</v>
      </c>
      <c r="D9209" t="s">
        <v>1056</v>
      </c>
      <c r="E9209" t="s">
        <v>1223</v>
      </c>
      <c r="J9209" s="13">
        <v>750</v>
      </c>
      <c r="K9209" s="13"/>
      <c r="L9209" s="16"/>
      <c r="M9209" t="s">
        <v>1335</v>
      </c>
      <c r="P9209" t="s">
        <v>243</v>
      </c>
      <c r="Q9209">
        <v>1.0900000000000001</v>
      </c>
      <c r="V9209">
        <v>1</v>
      </c>
      <c r="W9209" t="s">
        <v>1371</v>
      </c>
      <c r="X9209" t="s">
        <v>1433</v>
      </c>
    </row>
    <row r="9210" spans="1:24" x14ac:dyDescent="0.3">
      <c r="A9210">
        <v>11905</v>
      </c>
      <c r="B9210" s="15" t="s">
        <v>739</v>
      </c>
      <c r="C9210" t="str">
        <f>_xlfn.XLOOKUP($B9210, STANDARDS!$A:$A, STANDARDS!$B:$B,,0,2)</f>
        <v>Bhander Limestone</v>
      </c>
      <c r="D9210" t="s">
        <v>1056</v>
      </c>
      <c r="E9210" t="s">
        <v>1225</v>
      </c>
      <c r="J9210" s="13">
        <v>750</v>
      </c>
      <c r="K9210" s="13"/>
      <c r="L9210" s="16"/>
      <c r="M9210" t="s">
        <v>1335</v>
      </c>
      <c r="P9210" t="s">
        <v>243</v>
      </c>
      <c r="Q9210">
        <v>3.89</v>
      </c>
      <c r="V9210">
        <v>1</v>
      </c>
      <c r="W9210" t="s">
        <v>1371</v>
      </c>
      <c r="X9210" t="s">
        <v>1433</v>
      </c>
    </row>
    <row r="9211" spans="1:24" x14ac:dyDescent="0.3">
      <c r="A9211">
        <v>11906</v>
      </c>
      <c r="B9211" s="15" t="s">
        <v>926</v>
      </c>
      <c r="C9211" t="str">
        <f>_xlfn.XLOOKUP($B9211, STANDARDS!$A:$A, STANDARDS!$B:$B,,0,2)</f>
        <v>Lakheri Limestone</v>
      </c>
      <c r="D9211" t="s">
        <v>1056</v>
      </c>
      <c r="E9211" t="s">
        <v>1223</v>
      </c>
      <c r="J9211" s="13">
        <v>750</v>
      </c>
      <c r="K9211" s="13"/>
      <c r="L9211" s="16"/>
      <c r="M9211" t="s">
        <v>1335</v>
      </c>
      <c r="P9211" t="s">
        <v>243</v>
      </c>
      <c r="Q9211">
        <v>1.77</v>
      </c>
      <c r="V9211">
        <v>1</v>
      </c>
      <c r="W9211" t="s">
        <v>1371</v>
      </c>
      <c r="X9211" t="s">
        <v>1433</v>
      </c>
    </row>
    <row r="9212" spans="1:24" x14ac:dyDescent="0.3">
      <c r="A9212">
        <v>11907</v>
      </c>
      <c r="B9212" s="15" t="s">
        <v>926</v>
      </c>
      <c r="C9212" t="str">
        <f>_xlfn.XLOOKUP($B9212, STANDARDS!$A:$A, STANDARDS!$B:$B,,0,2)</f>
        <v>Lakheri Limestone</v>
      </c>
      <c r="D9212" t="s">
        <v>1056</v>
      </c>
      <c r="E9212" t="s">
        <v>1223</v>
      </c>
      <c r="J9212" s="13">
        <v>750</v>
      </c>
      <c r="K9212" s="13"/>
      <c r="L9212" s="16"/>
      <c r="M9212" t="s">
        <v>1335</v>
      </c>
      <c r="P9212" t="s">
        <v>243</v>
      </c>
      <c r="Q9212">
        <v>1.71</v>
      </c>
      <c r="V9212">
        <v>1</v>
      </c>
      <c r="W9212" t="s">
        <v>1371</v>
      </c>
      <c r="X9212" t="s">
        <v>1433</v>
      </c>
    </row>
    <row r="9213" spans="1:24" x14ac:dyDescent="0.3">
      <c r="A9213">
        <v>11908</v>
      </c>
      <c r="B9213" s="15" t="s">
        <v>739</v>
      </c>
      <c r="C9213" t="str">
        <f>_xlfn.XLOOKUP($B9213, STANDARDS!$A:$A, STANDARDS!$B:$B,,0,2)</f>
        <v>Bhander Limestone</v>
      </c>
      <c r="D9213" t="s">
        <v>1056</v>
      </c>
      <c r="E9213" t="s">
        <v>1225</v>
      </c>
      <c r="J9213" s="13">
        <v>750</v>
      </c>
      <c r="K9213" s="13"/>
      <c r="L9213" s="16"/>
      <c r="M9213" t="s">
        <v>1335</v>
      </c>
      <c r="P9213" t="s">
        <v>243</v>
      </c>
      <c r="Q9213">
        <v>3.99</v>
      </c>
      <c r="V9213">
        <v>1</v>
      </c>
      <c r="W9213" t="s">
        <v>1371</v>
      </c>
      <c r="X9213" t="s">
        <v>1433</v>
      </c>
    </row>
    <row r="9214" spans="1:24" x14ac:dyDescent="0.3">
      <c r="A9214">
        <v>11909</v>
      </c>
      <c r="B9214" s="15" t="s">
        <v>926</v>
      </c>
      <c r="C9214" t="str">
        <f>_xlfn.XLOOKUP($B9214, STANDARDS!$A:$A, STANDARDS!$B:$B,,0,2)</f>
        <v>Lakheri Limestone</v>
      </c>
      <c r="D9214" t="s">
        <v>1056</v>
      </c>
      <c r="E9214" t="s">
        <v>1223</v>
      </c>
      <c r="J9214" s="13">
        <v>750</v>
      </c>
      <c r="K9214" s="13"/>
      <c r="L9214" s="16"/>
      <c r="M9214" t="s">
        <v>1335</v>
      </c>
      <c r="P9214" t="s">
        <v>243</v>
      </c>
      <c r="Q9214">
        <v>1.87</v>
      </c>
      <c r="V9214">
        <v>1</v>
      </c>
      <c r="W9214" t="s">
        <v>1371</v>
      </c>
      <c r="X9214" t="s">
        <v>1433</v>
      </c>
    </row>
    <row r="9215" spans="1:24" x14ac:dyDescent="0.3">
      <c r="A9215">
        <v>11910</v>
      </c>
      <c r="B9215" s="15" t="s">
        <v>926</v>
      </c>
      <c r="C9215" t="str">
        <f>_xlfn.XLOOKUP($B9215, STANDARDS!$A:$A, STANDARDS!$B:$B,,0,2)</f>
        <v>Lakheri Limestone</v>
      </c>
      <c r="D9215" t="s">
        <v>1056</v>
      </c>
      <c r="E9215" t="s">
        <v>1223</v>
      </c>
      <c r="J9215" s="13">
        <v>750</v>
      </c>
      <c r="K9215" s="13"/>
      <c r="L9215" s="16"/>
      <c r="M9215" t="s">
        <v>1335</v>
      </c>
      <c r="P9215" t="s">
        <v>243</v>
      </c>
      <c r="Q9215">
        <v>1.24</v>
      </c>
      <c r="V9215">
        <v>1</v>
      </c>
      <c r="W9215" t="s">
        <v>1371</v>
      </c>
      <c r="X9215" t="s">
        <v>1433</v>
      </c>
    </row>
    <row r="9216" spans="1:24" x14ac:dyDescent="0.3">
      <c r="A9216">
        <v>11911</v>
      </c>
      <c r="B9216" s="15" t="s">
        <v>926</v>
      </c>
      <c r="C9216" t="str">
        <f>_xlfn.XLOOKUP($B9216, STANDARDS!$A:$A, STANDARDS!$B:$B,,0,2)</f>
        <v>Lakheri Limestone</v>
      </c>
      <c r="D9216" t="s">
        <v>1056</v>
      </c>
      <c r="E9216" t="s">
        <v>1223</v>
      </c>
      <c r="J9216" s="13">
        <v>750</v>
      </c>
      <c r="K9216" s="13"/>
      <c r="L9216" s="16"/>
      <c r="M9216" t="s">
        <v>1335</v>
      </c>
      <c r="P9216" t="s">
        <v>243</v>
      </c>
      <c r="Q9216">
        <v>2.35</v>
      </c>
      <c r="V9216">
        <v>1</v>
      </c>
      <c r="W9216" t="s">
        <v>1371</v>
      </c>
      <c r="X9216" t="s">
        <v>1433</v>
      </c>
    </row>
    <row r="9217" spans="1:24" x14ac:dyDescent="0.3">
      <c r="A9217">
        <v>11912</v>
      </c>
      <c r="B9217" s="15" t="s">
        <v>926</v>
      </c>
      <c r="C9217" t="str">
        <f>_xlfn.XLOOKUP($B9217, STANDARDS!$A:$A, STANDARDS!$B:$B,,0,2)</f>
        <v>Lakheri Limestone</v>
      </c>
      <c r="D9217" t="s">
        <v>1056</v>
      </c>
      <c r="E9217" t="s">
        <v>1223</v>
      </c>
      <c r="J9217" s="13">
        <v>750</v>
      </c>
      <c r="K9217" s="13"/>
      <c r="L9217" s="16"/>
      <c r="M9217" t="s">
        <v>1335</v>
      </c>
      <c r="P9217" t="s">
        <v>243</v>
      </c>
      <c r="Q9217">
        <v>1.48</v>
      </c>
      <c r="V9217">
        <v>1</v>
      </c>
      <c r="W9217" t="s">
        <v>1371</v>
      </c>
      <c r="X9217" t="s">
        <v>1433</v>
      </c>
    </row>
    <row r="9218" spans="1:24" x14ac:dyDescent="0.3">
      <c r="A9218">
        <v>11913</v>
      </c>
      <c r="B9218" s="15" t="s">
        <v>926</v>
      </c>
      <c r="C9218" t="str">
        <f>_xlfn.XLOOKUP($B9218, STANDARDS!$A:$A, STANDARDS!$B:$B,,0,2)</f>
        <v>Lakheri Limestone</v>
      </c>
      <c r="D9218" t="s">
        <v>1056</v>
      </c>
      <c r="E9218" t="s">
        <v>1223</v>
      </c>
      <c r="J9218" s="13">
        <v>750</v>
      </c>
      <c r="K9218" s="13"/>
      <c r="L9218" s="16"/>
      <c r="M9218" t="s">
        <v>1335</v>
      </c>
      <c r="P9218" t="s">
        <v>243</v>
      </c>
      <c r="Q9218">
        <v>2.39</v>
      </c>
      <c r="V9218">
        <v>1</v>
      </c>
      <c r="W9218" t="s">
        <v>1371</v>
      </c>
      <c r="X9218" t="s">
        <v>1433</v>
      </c>
    </row>
    <row r="9219" spans="1:24" x14ac:dyDescent="0.3">
      <c r="A9219">
        <v>11914</v>
      </c>
      <c r="B9219" s="15" t="s">
        <v>926</v>
      </c>
      <c r="C9219" t="str">
        <f>_xlfn.XLOOKUP($B9219, STANDARDS!$A:$A, STANDARDS!$B:$B,,0,2)</f>
        <v>Lakheri Limestone</v>
      </c>
      <c r="D9219" t="s">
        <v>1056</v>
      </c>
      <c r="E9219" t="s">
        <v>1223</v>
      </c>
      <c r="J9219" s="13">
        <v>750</v>
      </c>
      <c r="K9219" s="13"/>
      <c r="L9219" s="16"/>
      <c r="M9219" t="s">
        <v>1335</v>
      </c>
      <c r="P9219" t="s">
        <v>243</v>
      </c>
      <c r="Q9219">
        <v>2.4</v>
      </c>
      <c r="V9219">
        <v>1</v>
      </c>
      <c r="W9219" t="s">
        <v>1371</v>
      </c>
      <c r="X9219" t="s">
        <v>1433</v>
      </c>
    </row>
    <row r="9220" spans="1:24" x14ac:dyDescent="0.3">
      <c r="A9220">
        <v>11915</v>
      </c>
      <c r="B9220" s="15" t="s">
        <v>926</v>
      </c>
      <c r="C9220" t="str">
        <f>_xlfn.XLOOKUP($B9220, STANDARDS!$A:$A, STANDARDS!$B:$B,,0,2)</f>
        <v>Lakheri Limestone</v>
      </c>
      <c r="D9220" t="s">
        <v>1056</v>
      </c>
      <c r="E9220" t="s">
        <v>1223</v>
      </c>
      <c r="J9220" s="13">
        <v>750</v>
      </c>
      <c r="K9220" s="13"/>
      <c r="L9220" s="16"/>
      <c r="M9220" t="s">
        <v>1335</v>
      </c>
      <c r="P9220" t="s">
        <v>243</v>
      </c>
      <c r="Q9220">
        <v>1.2</v>
      </c>
      <c r="V9220">
        <v>1</v>
      </c>
      <c r="W9220" t="s">
        <v>1371</v>
      </c>
      <c r="X9220" t="s">
        <v>1433</v>
      </c>
    </row>
    <row r="9221" spans="1:24" x14ac:dyDescent="0.3">
      <c r="A9221">
        <v>11916</v>
      </c>
      <c r="B9221" s="15" t="s">
        <v>926</v>
      </c>
      <c r="C9221" t="str">
        <f>_xlfn.XLOOKUP($B9221, STANDARDS!$A:$A, STANDARDS!$B:$B,,0,2)</f>
        <v>Lakheri Limestone</v>
      </c>
      <c r="D9221" t="s">
        <v>1056</v>
      </c>
      <c r="E9221" t="s">
        <v>1223</v>
      </c>
      <c r="J9221" s="13">
        <v>750</v>
      </c>
      <c r="K9221" s="13"/>
      <c r="L9221" s="16"/>
      <c r="M9221" t="s">
        <v>1335</v>
      </c>
      <c r="P9221" t="s">
        <v>243</v>
      </c>
      <c r="Q9221">
        <v>1.64</v>
      </c>
      <c r="V9221">
        <v>1</v>
      </c>
      <c r="W9221" t="s">
        <v>1371</v>
      </c>
      <c r="X9221" t="s">
        <v>1433</v>
      </c>
    </row>
    <row r="9222" spans="1:24" x14ac:dyDescent="0.3">
      <c r="A9222">
        <v>11917</v>
      </c>
      <c r="B9222" s="15" t="s">
        <v>926</v>
      </c>
      <c r="C9222" t="str">
        <f>_xlfn.XLOOKUP($B9222, STANDARDS!$A:$A, STANDARDS!$B:$B,,0,2)</f>
        <v>Lakheri Limestone</v>
      </c>
      <c r="D9222" t="s">
        <v>1056</v>
      </c>
      <c r="E9222" t="s">
        <v>1223</v>
      </c>
      <c r="J9222" s="13">
        <v>750</v>
      </c>
      <c r="K9222" s="13"/>
      <c r="L9222" s="16"/>
      <c r="M9222" t="s">
        <v>1335</v>
      </c>
      <c r="P9222" t="s">
        <v>243</v>
      </c>
      <c r="Q9222">
        <v>1.65</v>
      </c>
      <c r="V9222">
        <v>1</v>
      </c>
      <c r="W9222" t="s">
        <v>1371</v>
      </c>
      <c r="X9222" t="s">
        <v>1433</v>
      </c>
    </row>
    <row r="9223" spans="1:24" x14ac:dyDescent="0.3">
      <c r="A9223">
        <v>11918</v>
      </c>
      <c r="B9223" s="15" t="s">
        <v>926</v>
      </c>
      <c r="C9223" t="str">
        <f>_xlfn.XLOOKUP($B9223, STANDARDS!$A:$A, STANDARDS!$B:$B,,0,2)</f>
        <v>Lakheri Limestone</v>
      </c>
      <c r="D9223" t="s">
        <v>1056</v>
      </c>
      <c r="E9223" t="s">
        <v>1223</v>
      </c>
      <c r="J9223" s="13">
        <v>750</v>
      </c>
      <c r="K9223" s="13"/>
      <c r="L9223" s="16"/>
      <c r="M9223" t="s">
        <v>1335</v>
      </c>
      <c r="P9223" t="s">
        <v>243</v>
      </c>
      <c r="Q9223">
        <v>2.58</v>
      </c>
      <c r="V9223">
        <v>1</v>
      </c>
      <c r="W9223" t="s">
        <v>1371</v>
      </c>
      <c r="X9223" t="s">
        <v>1433</v>
      </c>
    </row>
    <row r="9224" spans="1:24" x14ac:dyDescent="0.3">
      <c r="A9224">
        <v>11919</v>
      </c>
      <c r="B9224" s="15" t="s">
        <v>926</v>
      </c>
      <c r="C9224" t="str">
        <f>_xlfn.XLOOKUP($B9224, STANDARDS!$A:$A, STANDARDS!$B:$B,,0,2)</f>
        <v>Lakheri Limestone</v>
      </c>
      <c r="D9224" t="s">
        <v>1056</v>
      </c>
      <c r="E9224" t="s">
        <v>1223</v>
      </c>
      <c r="J9224" s="13">
        <v>750</v>
      </c>
      <c r="K9224" s="13"/>
      <c r="L9224" s="16"/>
      <c r="M9224" t="s">
        <v>1335</v>
      </c>
      <c r="P9224" t="s">
        <v>243</v>
      </c>
      <c r="Q9224">
        <v>1.21</v>
      </c>
      <c r="V9224">
        <v>1</v>
      </c>
      <c r="W9224" t="s">
        <v>1371</v>
      </c>
      <c r="X9224" t="s">
        <v>1433</v>
      </c>
    </row>
    <row r="9225" spans="1:24" x14ac:dyDescent="0.3">
      <c r="A9225">
        <v>11920</v>
      </c>
      <c r="B9225" s="15" t="s">
        <v>926</v>
      </c>
      <c r="C9225" t="str">
        <f>_xlfn.XLOOKUP($B9225, STANDARDS!$A:$A, STANDARDS!$B:$B,,0,2)</f>
        <v>Lakheri Limestone</v>
      </c>
      <c r="D9225" t="s">
        <v>1056</v>
      </c>
      <c r="E9225" t="s">
        <v>1223</v>
      </c>
      <c r="J9225" s="13">
        <v>750</v>
      </c>
      <c r="K9225" s="13"/>
      <c r="L9225" s="16"/>
      <c r="M9225" t="s">
        <v>1335</v>
      </c>
      <c r="P9225" t="s">
        <v>243</v>
      </c>
      <c r="Q9225">
        <v>2.37</v>
      </c>
      <c r="V9225">
        <v>1</v>
      </c>
      <c r="W9225" t="s">
        <v>1371</v>
      </c>
      <c r="X9225" t="s">
        <v>1433</v>
      </c>
    </row>
    <row r="9226" spans="1:24" x14ac:dyDescent="0.3">
      <c r="A9226">
        <v>11921</v>
      </c>
      <c r="B9226" s="15" t="s">
        <v>926</v>
      </c>
      <c r="C9226" t="str">
        <f>_xlfn.XLOOKUP($B9226, STANDARDS!$A:$A, STANDARDS!$B:$B,,0,2)</f>
        <v>Lakheri Limestone</v>
      </c>
      <c r="D9226" t="s">
        <v>1056</v>
      </c>
      <c r="E9226" t="s">
        <v>1223</v>
      </c>
      <c r="J9226" s="13">
        <v>750</v>
      </c>
      <c r="K9226" s="13"/>
      <c r="L9226" s="16"/>
      <c r="M9226" t="s">
        <v>1335</v>
      </c>
      <c r="P9226" t="s">
        <v>243</v>
      </c>
      <c r="Q9226">
        <v>1.23</v>
      </c>
      <c r="V9226">
        <v>1</v>
      </c>
      <c r="W9226" t="s">
        <v>1371</v>
      </c>
      <c r="X9226" t="s">
        <v>1433</v>
      </c>
    </row>
    <row r="9227" spans="1:24" x14ac:dyDescent="0.3">
      <c r="A9227">
        <v>11922</v>
      </c>
      <c r="B9227" s="15" t="s">
        <v>739</v>
      </c>
      <c r="C9227" t="str">
        <f>_xlfn.XLOOKUP($B9227, STANDARDS!$A:$A, STANDARDS!$B:$B,,0,2)</f>
        <v>Bhander Limestone</v>
      </c>
      <c r="D9227" t="s">
        <v>1056</v>
      </c>
      <c r="E9227" t="s">
        <v>1225</v>
      </c>
      <c r="J9227" s="13">
        <v>750</v>
      </c>
      <c r="K9227" s="13"/>
      <c r="L9227" s="16"/>
      <c r="M9227" t="s">
        <v>1335</v>
      </c>
      <c r="P9227" t="s">
        <v>243</v>
      </c>
      <c r="Q9227">
        <v>4.21</v>
      </c>
      <c r="V9227">
        <v>1</v>
      </c>
      <c r="W9227" t="s">
        <v>1371</v>
      </c>
      <c r="X9227" t="s">
        <v>1433</v>
      </c>
    </row>
    <row r="9228" spans="1:24" x14ac:dyDescent="0.3">
      <c r="A9228">
        <v>11923</v>
      </c>
      <c r="B9228" s="15" t="s">
        <v>926</v>
      </c>
      <c r="C9228" t="str">
        <f>_xlfn.XLOOKUP($B9228, STANDARDS!$A:$A, STANDARDS!$B:$B,,0,2)</f>
        <v>Lakheri Limestone</v>
      </c>
      <c r="D9228" t="s">
        <v>1056</v>
      </c>
      <c r="E9228" t="s">
        <v>1223</v>
      </c>
      <c r="J9228" s="13">
        <v>750</v>
      </c>
      <c r="K9228" s="13"/>
      <c r="L9228" s="16"/>
      <c r="M9228" t="s">
        <v>1335</v>
      </c>
      <c r="P9228" t="s">
        <v>243</v>
      </c>
      <c r="Q9228">
        <v>2.0499999999999998</v>
      </c>
      <c r="V9228">
        <v>1</v>
      </c>
      <c r="W9228" t="s">
        <v>1371</v>
      </c>
      <c r="X9228" t="s">
        <v>1433</v>
      </c>
    </row>
    <row r="9229" spans="1:24" x14ac:dyDescent="0.3">
      <c r="A9229">
        <v>11924</v>
      </c>
      <c r="B9229" s="15" t="s">
        <v>926</v>
      </c>
      <c r="C9229" t="str">
        <f>_xlfn.XLOOKUP($B9229, STANDARDS!$A:$A, STANDARDS!$B:$B,,0,2)</f>
        <v>Lakheri Limestone</v>
      </c>
      <c r="D9229" t="s">
        <v>1056</v>
      </c>
      <c r="E9229" t="s">
        <v>1223</v>
      </c>
      <c r="J9229" s="13">
        <v>750</v>
      </c>
      <c r="K9229" s="13"/>
      <c r="L9229" s="16"/>
      <c r="M9229" t="s">
        <v>1335</v>
      </c>
      <c r="P9229" t="s">
        <v>243</v>
      </c>
      <c r="Q9229">
        <v>1.66</v>
      </c>
      <c r="V9229">
        <v>1</v>
      </c>
      <c r="W9229" t="s">
        <v>1371</v>
      </c>
      <c r="X9229" t="s">
        <v>1433</v>
      </c>
    </row>
    <row r="9230" spans="1:24" x14ac:dyDescent="0.3">
      <c r="A9230">
        <v>11925</v>
      </c>
      <c r="B9230" s="15" t="s">
        <v>926</v>
      </c>
      <c r="C9230" t="str">
        <f>_xlfn.XLOOKUP($B9230, STANDARDS!$A:$A, STANDARDS!$B:$B,,0,2)</f>
        <v>Lakheri Limestone</v>
      </c>
      <c r="D9230" t="s">
        <v>1056</v>
      </c>
      <c r="E9230" t="s">
        <v>1223</v>
      </c>
      <c r="J9230" s="13">
        <v>750</v>
      </c>
      <c r="K9230" s="13"/>
      <c r="L9230" s="16"/>
      <c r="M9230" t="s">
        <v>1335</v>
      </c>
      <c r="P9230" t="s">
        <v>243</v>
      </c>
      <c r="Q9230">
        <v>2.41</v>
      </c>
      <c r="V9230">
        <v>1</v>
      </c>
      <c r="W9230" t="s">
        <v>1371</v>
      </c>
      <c r="X9230" t="s">
        <v>1433</v>
      </c>
    </row>
    <row r="9231" spans="1:24" x14ac:dyDescent="0.3">
      <c r="A9231">
        <v>11926</v>
      </c>
      <c r="B9231" s="15" t="s">
        <v>926</v>
      </c>
      <c r="C9231" t="str">
        <f>_xlfn.XLOOKUP($B9231, STANDARDS!$A:$A, STANDARDS!$B:$B,,0,2)</f>
        <v>Lakheri Limestone</v>
      </c>
      <c r="D9231" t="s">
        <v>1056</v>
      </c>
      <c r="E9231" t="s">
        <v>1223</v>
      </c>
      <c r="J9231" s="13">
        <v>750</v>
      </c>
      <c r="K9231" s="13"/>
      <c r="L9231" s="16"/>
      <c r="M9231" t="s">
        <v>1335</v>
      </c>
      <c r="P9231" t="s">
        <v>243</v>
      </c>
      <c r="Q9231">
        <v>2.0499999999999998</v>
      </c>
      <c r="V9231">
        <v>1</v>
      </c>
      <c r="W9231" t="s">
        <v>1371</v>
      </c>
      <c r="X9231" t="s">
        <v>1433</v>
      </c>
    </row>
    <row r="9232" spans="1:24" x14ac:dyDescent="0.3">
      <c r="A9232">
        <v>11927</v>
      </c>
      <c r="B9232" s="15" t="s">
        <v>739</v>
      </c>
      <c r="C9232" t="str">
        <f>_xlfn.XLOOKUP($B9232, STANDARDS!$A:$A, STANDARDS!$B:$B,,0,2)</f>
        <v>Bhander Limestone</v>
      </c>
      <c r="D9232" t="s">
        <v>1056</v>
      </c>
      <c r="E9232" t="s">
        <v>1225</v>
      </c>
      <c r="J9232" s="13">
        <v>750</v>
      </c>
      <c r="K9232" s="13"/>
      <c r="L9232" s="16"/>
      <c r="M9232" t="s">
        <v>1335</v>
      </c>
      <c r="P9232" t="s">
        <v>243</v>
      </c>
      <c r="Q9232">
        <v>3.89</v>
      </c>
      <c r="V9232">
        <v>1</v>
      </c>
      <c r="W9232" t="s">
        <v>1371</v>
      </c>
      <c r="X9232" t="s">
        <v>1433</v>
      </c>
    </row>
    <row r="9233" spans="1:24" x14ac:dyDescent="0.3">
      <c r="A9233">
        <v>11928</v>
      </c>
      <c r="B9233" s="15" t="s">
        <v>926</v>
      </c>
      <c r="C9233" t="str">
        <f>_xlfn.XLOOKUP($B9233, STANDARDS!$A:$A, STANDARDS!$B:$B,,0,2)</f>
        <v>Lakheri Limestone</v>
      </c>
      <c r="D9233" t="s">
        <v>1056</v>
      </c>
      <c r="E9233" t="s">
        <v>1223</v>
      </c>
      <c r="J9233" s="13">
        <v>750</v>
      </c>
      <c r="K9233" s="13"/>
      <c r="L9233" s="16"/>
      <c r="M9233" t="s">
        <v>1335</v>
      </c>
      <c r="P9233" t="s">
        <v>243</v>
      </c>
      <c r="Q9233">
        <v>1.07</v>
      </c>
      <c r="V9233">
        <v>1</v>
      </c>
      <c r="W9233" t="s">
        <v>1371</v>
      </c>
      <c r="X9233" t="s">
        <v>1433</v>
      </c>
    </row>
    <row r="9234" spans="1:24" x14ac:dyDescent="0.3">
      <c r="A9234">
        <v>11929</v>
      </c>
      <c r="B9234" s="15" t="s">
        <v>926</v>
      </c>
      <c r="C9234" t="str">
        <f>_xlfn.XLOOKUP($B9234, STANDARDS!$A:$A, STANDARDS!$B:$B,,0,2)</f>
        <v>Lakheri Limestone</v>
      </c>
      <c r="D9234" t="s">
        <v>1056</v>
      </c>
      <c r="E9234" t="s">
        <v>1223</v>
      </c>
      <c r="J9234" s="13">
        <v>750</v>
      </c>
      <c r="K9234" s="13"/>
      <c r="L9234" s="16"/>
      <c r="M9234" t="s">
        <v>1335</v>
      </c>
      <c r="P9234" t="s">
        <v>243</v>
      </c>
      <c r="Q9234">
        <v>1.39</v>
      </c>
      <c r="V9234">
        <v>1</v>
      </c>
      <c r="W9234" t="s">
        <v>1371</v>
      </c>
      <c r="X9234" t="s">
        <v>1433</v>
      </c>
    </row>
    <row r="9235" spans="1:24" x14ac:dyDescent="0.3">
      <c r="A9235">
        <v>11930</v>
      </c>
      <c r="B9235" s="15" t="s">
        <v>926</v>
      </c>
      <c r="C9235" t="str">
        <f>_xlfn.XLOOKUP($B9235, STANDARDS!$A:$A, STANDARDS!$B:$B,,0,2)</f>
        <v>Lakheri Limestone</v>
      </c>
      <c r="D9235" t="s">
        <v>1056</v>
      </c>
      <c r="E9235" t="s">
        <v>1223</v>
      </c>
      <c r="J9235" s="13">
        <v>750</v>
      </c>
      <c r="K9235" s="13"/>
      <c r="L9235" s="16"/>
      <c r="M9235" t="s">
        <v>1335</v>
      </c>
      <c r="P9235" t="s">
        <v>243</v>
      </c>
      <c r="Q9235">
        <v>2.2400000000000002</v>
      </c>
      <c r="V9235">
        <v>1</v>
      </c>
      <c r="W9235" t="s">
        <v>1371</v>
      </c>
      <c r="X9235" t="s">
        <v>1433</v>
      </c>
    </row>
    <row r="9236" spans="1:24" x14ac:dyDescent="0.3">
      <c r="A9236">
        <v>11931</v>
      </c>
      <c r="B9236" s="15" t="s">
        <v>926</v>
      </c>
      <c r="C9236" t="str">
        <f>_xlfn.XLOOKUP($B9236, STANDARDS!$A:$A, STANDARDS!$B:$B,,0,2)</f>
        <v>Lakheri Limestone</v>
      </c>
      <c r="D9236" t="s">
        <v>1056</v>
      </c>
      <c r="E9236" t="s">
        <v>1223</v>
      </c>
      <c r="J9236" s="13">
        <v>750</v>
      </c>
      <c r="K9236" s="13"/>
      <c r="L9236" s="16"/>
      <c r="M9236" t="s">
        <v>1335</v>
      </c>
      <c r="P9236" t="s">
        <v>243</v>
      </c>
      <c r="Q9236">
        <v>1.1000000000000001</v>
      </c>
      <c r="V9236">
        <v>1</v>
      </c>
      <c r="W9236" t="s">
        <v>1371</v>
      </c>
      <c r="X9236" t="s">
        <v>1433</v>
      </c>
    </row>
    <row r="9237" spans="1:24" x14ac:dyDescent="0.3">
      <c r="A9237">
        <v>11932</v>
      </c>
      <c r="B9237" s="15" t="s">
        <v>926</v>
      </c>
      <c r="C9237" t="str">
        <f>_xlfn.XLOOKUP($B9237, STANDARDS!$A:$A, STANDARDS!$B:$B,,0,2)</f>
        <v>Lakheri Limestone</v>
      </c>
      <c r="D9237" t="s">
        <v>1056</v>
      </c>
      <c r="E9237" t="s">
        <v>1223</v>
      </c>
      <c r="J9237" s="13">
        <v>750</v>
      </c>
      <c r="K9237" s="13"/>
      <c r="L9237" s="16"/>
      <c r="M9237" t="s">
        <v>1335</v>
      </c>
      <c r="P9237" t="s">
        <v>243</v>
      </c>
      <c r="Q9237">
        <v>2.25</v>
      </c>
      <c r="V9237">
        <v>1</v>
      </c>
      <c r="W9237" t="s">
        <v>1371</v>
      </c>
      <c r="X9237" t="s">
        <v>1433</v>
      </c>
    </row>
    <row r="9238" spans="1:24" x14ac:dyDescent="0.3">
      <c r="A9238">
        <v>11933</v>
      </c>
      <c r="B9238" s="15" t="s">
        <v>926</v>
      </c>
      <c r="C9238" t="str">
        <f>_xlfn.XLOOKUP($B9238, STANDARDS!$A:$A, STANDARDS!$B:$B,,0,2)</f>
        <v>Lakheri Limestone</v>
      </c>
      <c r="D9238" t="s">
        <v>1056</v>
      </c>
      <c r="E9238" t="s">
        <v>1223</v>
      </c>
      <c r="J9238" s="13">
        <v>750</v>
      </c>
      <c r="K9238" s="13"/>
      <c r="L9238" s="16"/>
      <c r="M9238" t="s">
        <v>1335</v>
      </c>
      <c r="P9238" t="s">
        <v>243</v>
      </c>
      <c r="Q9238">
        <v>2.2799999999999998</v>
      </c>
      <c r="V9238">
        <v>1</v>
      </c>
      <c r="W9238" t="s">
        <v>1371</v>
      </c>
      <c r="X9238" t="s">
        <v>1433</v>
      </c>
    </row>
    <row r="9239" spans="1:24" x14ac:dyDescent="0.3">
      <c r="A9239">
        <v>11934</v>
      </c>
      <c r="B9239" s="15" t="s">
        <v>926</v>
      </c>
      <c r="C9239" t="str">
        <f>_xlfn.XLOOKUP($B9239, STANDARDS!$A:$A, STANDARDS!$B:$B,,0,2)</f>
        <v>Lakheri Limestone</v>
      </c>
      <c r="D9239" t="s">
        <v>1056</v>
      </c>
      <c r="E9239" t="s">
        <v>1223</v>
      </c>
      <c r="J9239" s="13">
        <v>750</v>
      </c>
      <c r="K9239" s="13"/>
      <c r="L9239" s="16"/>
      <c r="M9239" t="s">
        <v>1335</v>
      </c>
      <c r="P9239" t="s">
        <v>243</v>
      </c>
      <c r="Q9239">
        <v>1.1100000000000001</v>
      </c>
      <c r="V9239">
        <v>1</v>
      </c>
      <c r="W9239" t="s">
        <v>1371</v>
      </c>
      <c r="X9239" t="s">
        <v>1433</v>
      </c>
    </row>
    <row r="9240" spans="1:24" x14ac:dyDescent="0.3">
      <c r="A9240">
        <v>11935</v>
      </c>
      <c r="B9240" s="15" t="s">
        <v>926</v>
      </c>
      <c r="C9240" t="str">
        <f>_xlfn.XLOOKUP($B9240, STANDARDS!$A:$A, STANDARDS!$B:$B,,0,2)</f>
        <v>Lakheri Limestone</v>
      </c>
      <c r="D9240" t="s">
        <v>1056</v>
      </c>
      <c r="E9240" t="s">
        <v>1223</v>
      </c>
      <c r="J9240" s="13">
        <v>750</v>
      </c>
      <c r="K9240" s="13"/>
      <c r="L9240" s="16"/>
      <c r="M9240" t="s">
        <v>1335</v>
      </c>
      <c r="P9240" t="s">
        <v>243</v>
      </c>
      <c r="Q9240">
        <v>2.34</v>
      </c>
      <c r="V9240">
        <v>1</v>
      </c>
      <c r="W9240" t="s">
        <v>1371</v>
      </c>
      <c r="X9240" t="s">
        <v>1433</v>
      </c>
    </row>
    <row r="9241" spans="1:24" x14ac:dyDescent="0.3">
      <c r="A9241">
        <v>11936</v>
      </c>
      <c r="B9241" s="15" t="s">
        <v>926</v>
      </c>
      <c r="C9241" t="str">
        <f>_xlfn.XLOOKUP($B9241, STANDARDS!$A:$A, STANDARDS!$B:$B,,0,2)</f>
        <v>Lakheri Limestone</v>
      </c>
      <c r="D9241" t="s">
        <v>1056</v>
      </c>
      <c r="E9241" t="s">
        <v>1223</v>
      </c>
      <c r="J9241" s="13">
        <v>750</v>
      </c>
      <c r="K9241" s="13"/>
      <c r="L9241" s="16"/>
      <c r="M9241" t="s">
        <v>1335</v>
      </c>
      <c r="P9241" t="s">
        <v>243</v>
      </c>
      <c r="Q9241">
        <v>2.4300000000000002</v>
      </c>
      <c r="V9241">
        <v>1</v>
      </c>
      <c r="W9241" t="s">
        <v>1371</v>
      </c>
      <c r="X9241" t="s">
        <v>1433</v>
      </c>
    </row>
    <row r="9242" spans="1:24" x14ac:dyDescent="0.3">
      <c r="A9242">
        <v>11937</v>
      </c>
      <c r="B9242" s="15" t="s">
        <v>926</v>
      </c>
      <c r="C9242" t="str">
        <f>_xlfn.XLOOKUP($B9242, STANDARDS!$A:$A, STANDARDS!$B:$B,,0,2)</f>
        <v>Lakheri Limestone</v>
      </c>
      <c r="D9242" t="s">
        <v>1056</v>
      </c>
      <c r="E9242" t="s">
        <v>1223</v>
      </c>
      <c r="J9242" s="13">
        <v>750</v>
      </c>
      <c r="K9242" s="13"/>
      <c r="L9242" s="16"/>
      <c r="M9242" t="s">
        <v>1335</v>
      </c>
      <c r="P9242" t="s">
        <v>243</v>
      </c>
      <c r="Q9242">
        <v>2.31</v>
      </c>
      <c r="V9242">
        <v>1</v>
      </c>
      <c r="W9242" t="s">
        <v>1371</v>
      </c>
      <c r="X9242" t="s">
        <v>1433</v>
      </c>
    </row>
    <row r="9243" spans="1:24" x14ac:dyDescent="0.3">
      <c r="A9243">
        <v>11938</v>
      </c>
      <c r="B9243" s="15" t="s">
        <v>926</v>
      </c>
      <c r="C9243" t="str">
        <f>_xlfn.XLOOKUP($B9243, STANDARDS!$A:$A, STANDARDS!$B:$B,,0,2)</f>
        <v>Lakheri Limestone</v>
      </c>
      <c r="D9243" t="s">
        <v>1056</v>
      </c>
      <c r="E9243" t="s">
        <v>1223</v>
      </c>
      <c r="J9243" s="13">
        <v>750</v>
      </c>
      <c r="K9243" s="13"/>
      <c r="L9243" s="16"/>
      <c r="M9243" t="s">
        <v>1335</v>
      </c>
      <c r="P9243" t="s">
        <v>243</v>
      </c>
      <c r="Q9243">
        <v>2.2999999999999998</v>
      </c>
      <c r="V9243">
        <v>1</v>
      </c>
      <c r="W9243" t="s">
        <v>1371</v>
      </c>
      <c r="X9243" t="s">
        <v>1433</v>
      </c>
    </row>
    <row r="9244" spans="1:24" x14ac:dyDescent="0.3">
      <c r="A9244">
        <v>11939</v>
      </c>
      <c r="B9244" s="15" t="s">
        <v>926</v>
      </c>
      <c r="C9244" t="str">
        <f>_xlfn.XLOOKUP($B9244, STANDARDS!$A:$A, STANDARDS!$B:$B,,0,2)</f>
        <v>Lakheri Limestone</v>
      </c>
      <c r="D9244" t="s">
        <v>1056</v>
      </c>
      <c r="E9244" t="s">
        <v>1223</v>
      </c>
      <c r="J9244" s="13">
        <v>750</v>
      </c>
      <c r="K9244" s="13"/>
      <c r="L9244" s="16"/>
      <c r="M9244" t="s">
        <v>1335</v>
      </c>
      <c r="P9244" t="s">
        <v>243</v>
      </c>
      <c r="Q9244">
        <v>2.29</v>
      </c>
      <c r="V9244">
        <v>1</v>
      </c>
      <c r="W9244" t="s">
        <v>1371</v>
      </c>
      <c r="X9244" t="s">
        <v>1433</v>
      </c>
    </row>
    <row r="9245" spans="1:24" x14ac:dyDescent="0.3">
      <c r="A9245">
        <v>11940</v>
      </c>
      <c r="B9245" s="15" t="s">
        <v>926</v>
      </c>
      <c r="C9245" t="str">
        <f>_xlfn.XLOOKUP($B9245, STANDARDS!$A:$A, STANDARDS!$B:$B,,0,2)</f>
        <v>Lakheri Limestone</v>
      </c>
      <c r="D9245" t="s">
        <v>1056</v>
      </c>
      <c r="E9245" t="s">
        <v>1223</v>
      </c>
      <c r="J9245" s="13">
        <v>750</v>
      </c>
      <c r="K9245" s="13"/>
      <c r="L9245" s="16"/>
      <c r="M9245" t="s">
        <v>1335</v>
      </c>
      <c r="P9245" t="s">
        <v>243</v>
      </c>
      <c r="Q9245">
        <v>2.41</v>
      </c>
      <c r="V9245">
        <v>1</v>
      </c>
      <c r="W9245" t="s">
        <v>1371</v>
      </c>
      <c r="X9245" t="s">
        <v>1433</v>
      </c>
    </row>
    <row r="9246" spans="1:24" x14ac:dyDescent="0.3">
      <c r="A9246">
        <v>11941</v>
      </c>
      <c r="B9246" s="15" t="s">
        <v>926</v>
      </c>
      <c r="C9246" t="str">
        <f>_xlfn.XLOOKUP($B9246, STANDARDS!$A:$A, STANDARDS!$B:$B,,0,2)</f>
        <v>Lakheri Limestone</v>
      </c>
      <c r="D9246" t="s">
        <v>1056</v>
      </c>
      <c r="E9246" t="s">
        <v>1223</v>
      </c>
      <c r="J9246" s="13">
        <v>750</v>
      </c>
      <c r="K9246" s="13"/>
      <c r="L9246" s="16"/>
      <c r="M9246" t="s">
        <v>1335</v>
      </c>
      <c r="P9246" t="s">
        <v>243</v>
      </c>
      <c r="Q9246">
        <v>2.4500000000000002</v>
      </c>
      <c r="V9246">
        <v>1</v>
      </c>
      <c r="W9246" t="s">
        <v>1371</v>
      </c>
      <c r="X9246" t="s">
        <v>1433</v>
      </c>
    </row>
    <row r="9247" spans="1:24" x14ac:dyDescent="0.3">
      <c r="A9247">
        <v>11942</v>
      </c>
      <c r="B9247" s="15" t="s">
        <v>926</v>
      </c>
      <c r="C9247" t="str">
        <f>_xlfn.XLOOKUP($B9247, STANDARDS!$A:$A, STANDARDS!$B:$B,,0,2)</f>
        <v>Lakheri Limestone</v>
      </c>
      <c r="D9247" t="s">
        <v>1056</v>
      </c>
      <c r="E9247" t="s">
        <v>1223</v>
      </c>
      <c r="J9247" s="13">
        <v>750</v>
      </c>
      <c r="K9247" s="13"/>
      <c r="L9247" s="16"/>
      <c r="M9247" t="s">
        <v>1335</v>
      </c>
      <c r="P9247" t="s">
        <v>243</v>
      </c>
      <c r="Q9247">
        <v>2.57</v>
      </c>
      <c r="V9247">
        <v>1</v>
      </c>
      <c r="W9247" t="s">
        <v>1371</v>
      </c>
      <c r="X9247" t="s">
        <v>1433</v>
      </c>
    </row>
    <row r="9248" spans="1:24" x14ac:dyDescent="0.3">
      <c r="A9248">
        <v>11943</v>
      </c>
      <c r="B9248" s="15" t="s">
        <v>739</v>
      </c>
      <c r="C9248" t="str">
        <f>_xlfn.XLOOKUP($B9248, STANDARDS!$A:$A, STANDARDS!$B:$B,,0,2)</f>
        <v>Bhander Limestone</v>
      </c>
      <c r="D9248" t="s">
        <v>1056</v>
      </c>
      <c r="E9248" t="s">
        <v>1225</v>
      </c>
      <c r="J9248" s="13">
        <v>750</v>
      </c>
      <c r="K9248" s="13"/>
      <c r="L9248" s="16"/>
      <c r="M9248" t="s">
        <v>1335</v>
      </c>
      <c r="P9248" t="s">
        <v>243</v>
      </c>
      <c r="Q9248">
        <v>3.1</v>
      </c>
      <c r="V9248">
        <v>1</v>
      </c>
      <c r="W9248" t="s">
        <v>1371</v>
      </c>
      <c r="X9248" t="s">
        <v>1433</v>
      </c>
    </row>
    <row r="9249" spans="1:24" x14ac:dyDescent="0.3">
      <c r="A9249">
        <v>11944</v>
      </c>
      <c r="B9249" s="15" t="s">
        <v>739</v>
      </c>
      <c r="C9249" t="str">
        <f>_xlfn.XLOOKUP($B9249, STANDARDS!$A:$A, STANDARDS!$B:$B,,0,2)</f>
        <v>Bhander Limestone</v>
      </c>
      <c r="D9249" t="s">
        <v>1056</v>
      </c>
      <c r="E9249" t="s">
        <v>1225</v>
      </c>
      <c r="J9249" s="13">
        <v>750</v>
      </c>
      <c r="K9249" s="13"/>
      <c r="L9249" s="16"/>
      <c r="M9249" t="s">
        <v>1348</v>
      </c>
      <c r="P9249" t="s">
        <v>243</v>
      </c>
      <c r="Q9249">
        <v>3.2</v>
      </c>
      <c r="V9249">
        <v>1</v>
      </c>
      <c r="W9249" t="s">
        <v>1371</v>
      </c>
      <c r="X9249" t="s">
        <v>1433</v>
      </c>
    </row>
    <row r="9250" spans="1:24" x14ac:dyDescent="0.3">
      <c r="A9250">
        <v>11945</v>
      </c>
      <c r="B9250" s="15" t="s">
        <v>926</v>
      </c>
      <c r="C9250" t="str">
        <f>_xlfn.XLOOKUP($B9250, STANDARDS!$A:$A, STANDARDS!$B:$B,,0,2)</f>
        <v>Lakheri Limestone</v>
      </c>
      <c r="D9250" t="s">
        <v>1056</v>
      </c>
      <c r="E9250" t="s">
        <v>1223</v>
      </c>
      <c r="J9250" s="13">
        <v>750</v>
      </c>
      <c r="K9250" s="13"/>
      <c r="L9250" s="16"/>
      <c r="M9250" t="s">
        <v>1335</v>
      </c>
      <c r="P9250" t="s">
        <v>243</v>
      </c>
      <c r="Q9250">
        <v>2.4300000000000002</v>
      </c>
      <c r="V9250">
        <v>1</v>
      </c>
      <c r="W9250" t="s">
        <v>1371</v>
      </c>
      <c r="X9250" t="s">
        <v>1433</v>
      </c>
    </row>
    <row r="9251" spans="1:24" x14ac:dyDescent="0.3">
      <c r="A9251">
        <v>11946</v>
      </c>
      <c r="B9251" s="15" t="s">
        <v>926</v>
      </c>
      <c r="C9251" t="str">
        <f>_xlfn.XLOOKUP($B9251, STANDARDS!$A:$A, STANDARDS!$B:$B,,0,2)</f>
        <v>Lakheri Limestone</v>
      </c>
      <c r="D9251" t="s">
        <v>1056</v>
      </c>
      <c r="E9251" t="s">
        <v>1223</v>
      </c>
      <c r="J9251" s="13">
        <v>750</v>
      </c>
      <c r="K9251" s="13"/>
      <c r="L9251" s="16"/>
      <c r="M9251" t="s">
        <v>1335</v>
      </c>
      <c r="P9251" t="s">
        <v>243</v>
      </c>
      <c r="Q9251">
        <v>0.67</v>
      </c>
      <c r="V9251">
        <v>1</v>
      </c>
      <c r="W9251" t="s">
        <v>1371</v>
      </c>
      <c r="X9251" t="s">
        <v>1433</v>
      </c>
    </row>
    <row r="9252" spans="1:24" x14ac:dyDescent="0.3">
      <c r="A9252">
        <v>11947</v>
      </c>
      <c r="B9252" s="15" t="s">
        <v>926</v>
      </c>
      <c r="C9252" t="str">
        <f>_xlfn.XLOOKUP($B9252, STANDARDS!$A:$A, STANDARDS!$B:$B,,0,2)</f>
        <v>Lakheri Limestone</v>
      </c>
      <c r="D9252" t="s">
        <v>1056</v>
      </c>
      <c r="E9252" t="s">
        <v>1223</v>
      </c>
      <c r="J9252" s="13">
        <v>750</v>
      </c>
      <c r="K9252" s="13"/>
      <c r="L9252" s="16"/>
      <c r="M9252" t="s">
        <v>1335</v>
      </c>
      <c r="P9252" t="s">
        <v>243</v>
      </c>
      <c r="Q9252">
        <v>0.5</v>
      </c>
      <c r="V9252">
        <v>1</v>
      </c>
      <c r="W9252" t="s">
        <v>1371</v>
      </c>
      <c r="X9252" t="s">
        <v>1433</v>
      </c>
    </row>
    <row r="9253" spans="1:24" x14ac:dyDescent="0.3">
      <c r="A9253">
        <v>11948</v>
      </c>
      <c r="B9253" s="15" t="s">
        <v>926</v>
      </c>
      <c r="C9253" t="str">
        <f>_xlfn.XLOOKUP($B9253, STANDARDS!$A:$A, STANDARDS!$B:$B,,0,2)</f>
        <v>Lakheri Limestone</v>
      </c>
      <c r="D9253" t="s">
        <v>1056</v>
      </c>
      <c r="E9253" t="s">
        <v>1223</v>
      </c>
      <c r="J9253" s="13">
        <v>750</v>
      </c>
      <c r="K9253" s="13"/>
      <c r="L9253" s="16"/>
      <c r="M9253" t="s">
        <v>1335</v>
      </c>
      <c r="P9253" t="s">
        <v>243</v>
      </c>
      <c r="Q9253">
        <v>1.98</v>
      </c>
      <c r="V9253">
        <v>1</v>
      </c>
      <c r="W9253" t="s">
        <v>1371</v>
      </c>
      <c r="X9253" t="s">
        <v>1433</v>
      </c>
    </row>
    <row r="9254" spans="1:24" x14ac:dyDescent="0.3">
      <c r="A9254">
        <v>11949</v>
      </c>
      <c r="B9254" s="15" t="s">
        <v>926</v>
      </c>
      <c r="C9254" t="str">
        <f>_xlfn.XLOOKUP($B9254, STANDARDS!$A:$A, STANDARDS!$B:$B,,0,2)</f>
        <v>Lakheri Limestone</v>
      </c>
      <c r="D9254" t="s">
        <v>1056</v>
      </c>
      <c r="E9254" t="s">
        <v>1223</v>
      </c>
      <c r="J9254" s="13">
        <v>750</v>
      </c>
      <c r="K9254" s="13"/>
      <c r="L9254" s="16"/>
      <c r="M9254" t="s">
        <v>1335</v>
      </c>
      <c r="P9254" t="s">
        <v>243</v>
      </c>
      <c r="Q9254">
        <v>0.49</v>
      </c>
      <c r="V9254">
        <v>1</v>
      </c>
      <c r="W9254" t="s">
        <v>1371</v>
      </c>
      <c r="X9254" t="s">
        <v>1433</v>
      </c>
    </row>
    <row r="9255" spans="1:24" x14ac:dyDescent="0.3">
      <c r="A9255">
        <v>11950</v>
      </c>
      <c r="B9255" s="15" t="s">
        <v>739</v>
      </c>
      <c r="C9255" t="str">
        <f>_xlfn.XLOOKUP($B9255, STANDARDS!$A:$A, STANDARDS!$B:$B,,0,2)</f>
        <v>Bhander Limestone</v>
      </c>
      <c r="D9255" t="s">
        <v>1056</v>
      </c>
      <c r="E9255" t="s">
        <v>1225</v>
      </c>
      <c r="J9255" s="13">
        <v>750</v>
      </c>
      <c r="K9255" s="13"/>
      <c r="L9255" s="16"/>
      <c r="M9255" t="s">
        <v>1335</v>
      </c>
      <c r="P9255" t="s">
        <v>243</v>
      </c>
      <c r="Q9255">
        <v>4.34</v>
      </c>
      <c r="V9255">
        <v>1</v>
      </c>
      <c r="W9255" t="s">
        <v>1371</v>
      </c>
      <c r="X9255" t="s">
        <v>1433</v>
      </c>
    </row>
    <row r="9256" spans="1:24" x14ac:dyDescent="0.3">
      <c r="A9256">
        <v>11951</v>
      </c>
      <c r="B9256" s="15" t="s">
        <v>926</v>
      </c>
      <c r="C9256" t="str">
        <f>_xlfn.XLOOKUP($B9256, STANDARDS!$A:$A, STANDARDS!$B:$B,,0,2)</f>
        <v>Lakheri Limestone</v>
      </c>
      <c r="D9256" t="s">
        <v>1056</v>
      </c>
      <c r="E9256" t="s">
        <v>1223</v>
      </c>
      <c r="J9256" s="13">
        <v>750</v>
      </c>
      <c r="K9256" s="13"/>
      <c r="L9256" s="16"/>
      <c r="M9256" t="s">
        <v>1335</v>
      </c>
      <c r="P9256" t="s">
        <v>243</v>
      </c>
      <c r="Q9256">
        <v>1.94</v>
      </c>
      <c r="V9256">
        <v>1</v>
      </c>
      <c r="W9256" t="s">
        <v>1371</v>
      </c>
      <c r="X9256" t="s">
        <v>1433</v>
      </c>
    </row>
    <row r="9257" spans="1:24" x14ac:dyDescent="0.3">
      <c r="A9257">
        <v>11952</v>
      </c>
      <c r="B9257" s="15" t="s">
        <v>926</v>
      </c>
      <c r="C9257" t="str">
        <f>_xlfn.XLOOKUP($B9257, STANDARDS!$A:$A, STANDARDS!$B:$B,,0,2)</f>
        <v>Lakheri Limestone</v>
      </c>
      <c r="D9257" t="s">
        <v>1056</v>
      </c>
      <c r="E9257" t="s">
        <v>1223</v>
      </c>
      <c r="J9257" s="13">
        <v>750</v>
      </c>
      <c r="K9257" s="13"/>
      <c r="L9257" s="16"/>
      <c r="M9257" t="s">
        <v>1335</v>
      </c>
      <c r="P9257" t="s">
        <v>243</v>
      </c>
      <c r="Q9257">
        <v>1.86</v>
      </c>
      <c r="V9257">
        <v>1</v>
      </c>
      <c r="W9257" t="s">
        <v>1371</v>
      </c>
      <c r="X9257" t="s">
        <v>1433</v>
      </c>
    </row>
    <row r="9258" spans="1:24" x14ac:dyDescent="0.3">
      <c r="A9258">
        <v>11953</v>
      </c>
      <c r="B9258" s="15" t="s">
        <v>926</v>
      </c>
      <c r="C9258" t="str">
        <f>_xlfn.XLOOKUP($B9258, STANDARDS!$A:$A, STANDARDS!$B:$B,,0,2)</f>
        <v>Lakheri Limestone</v>
      </c>
      <c r="D9258" t="s">
        <v>1056</v>
      </c>
      <c r="E9258" t="s">
        <v>1223</v>
      </c>
      <c r="J9258" s="13">
        <v>750</v>
      </c>
      <c r="K9258" s="13"/>
      <c r="L9258" s="16"/>
      <c r="M9258" t="s">
        <v>1335</v>
      </c>
      <c r="P9258" t="s">
        <v>243</v>
      </c>
      <c r="Q9258">
        <v>0.41</v>
      </c>
      <c r="V9258">
        <v>1</v>
      </c>
      <c r="W9258" t="s">
        <v>1371</v>
      </c>
      <c r="X9258" t="s">
        <v>1433</v>
      </c>
    </row>
    <row r="9259" spans="1:24" x14ac:dyDescent="0.3">
      <c r="A9259">
        <v>11954</v>
      </c>
      <c r="B9259" s="15" t="s">
        <v>739</v>
      </c>
      <c r="C9259" t="str">
        <f>_xlfn.XLOOKUP($B9259, STANDARDS!$A:$A, STANDARDS!$B:$B,,0,2)</f>
        <v>Bhander Limestone</v>
      </c>
      <c r="D9259" t="s">
        <v>1056</v>
      </c>
      <c r="E9259" t="s">
        <v>1225</v>
      </c>
      <c r="J9259" s="13">
        <v>750</v>
      </c>
      <c r="K9259" s="13"/>
      <c r="L9259" s="16"/>
      <c r="M9259" t="s">
        <v>1348</v>
      </c>
      <c r="P9259" t="s">
        <v>243</v>
      </c>
      <c r="Q9259">
        <v>3.87</v>
      </c>
      <c r="V9259">
        <v>1</v>
      </c>
      <c r="W9259" t="s">
        <v>1371</v>
      </c>
      <c r="X9259" t="s">
        <v>1433</v>
      </c>
    </row>
    <row r="9260" spans="1:24" x14ac:dyDescent="0.3">
      <c r="A9260">
        <v>11955</v>
      </c>
      <c r="B9260" s="15" t="s">
        <v>739</v>
      </c>
      <c r="C9260" t="str">
        <f>_xlfn.XLOOKUP($B9260, STANDARDS!$A:$A, STANDARDS!$B:$B,,0,2)</f>
        <v>Bhander Limestone</v>
      </c>
      <c r="D9260" t="s">
        <v>1056</v>
      </c>
      <c r="E9260" t="s">
        <v>1225</v>
      </c>
      <c r="J9260" s="13">
        <v>750</v>
      </c>
      <c r="K9260" s="13"/>
      <c r="L9260" s="16"/>
      <c r="M9260" t="s">
        <v>1335</v>
      </c>
      <c r="P9260" t="s">
        <v>243</v>
      </c>
      <c r="Q9260">
        <v>4.51</v>
      </c>
      <c r="V9260">
        <v>1</v>
      </c>
      <c r="W9260" t="s">
        <v>1371</v>
      </c>
      <c r="X9260" t="s">
        <v>1433</v>
      </c>
    </row>
    <row r="9261" spans="1:24" x14ac:dyDescent="0.3">
      <c r="A9261">
        <v>11956</v>
      </c>
      <c r="B9261" s="15" t="s">
        <v>739</v>
      </c>
      <c r="C9261" t="str">
        <f>_xlfn.XLOOKUP($B9261, STANDARDS!$A:$A, STANDARDS!$B:$B,,0,2)</f>
        <v>Bhander Limestone</v>
      </c>
      <c r="D9261" t="s">
        <v>1056</v>
      </c>
      <c r="E9261" t="s">
        <v>1225</v>
      </c>
      <c r="J9261" s="13">
        <v>750</v>
      </c>
      <c r="K9261" s="13"/>
      <c r="L9261" s="16"/>
      <c r="M9261" t="s">
        <v>1335</v>
      </c>
      <c r="P9261" t="s">
        <v>243</v>
      </c>
      <c r="Q9261">
        <v>4.84</v>
      </c>
      <c r="V9261">
        <v>1</v>
      </c>
      <c r="W9261" t="s">
        <v>1371</v>
      </c>
      <c r="X9261" t="s">
        <v>1433</v>
      </c>
    </row>
    <row r="9262" spans="1:24" x14ac:dyDescent="0.3">
      <c r="A9262">
        <v>11957</v>
      </c>
      <c r="B9262" s="15" t="s">
        <v>739</v>
      </c>
      <c r="C9262" t="str">
        <f>_xlfn.XLOOKUP($B9262, STANDARDS!$A:$A, STANDARDS!$B:$B,,0,2)</f>
        <v>Bhander Limestone</v>
      </c>
      <c r="D9262" t="s">
        <v>1056</v>
      </c>
      <c r="E9262" t="s">
        <v>1225</v>
      </c>
      <c r="J9262" s="13">
        <v>750</v>
      </c>
      <c r="K9262" s="13"/>
      <c r="L9262" s="16"/>
      <c r="M9262" t="s">
        <v>1348</v>
      </c>
      <c r="P9262" t="s">
        <v>243</v>
      </c>
      <c r="Q9262">
        <v>4.2</v>
      </c>
      <c r="V9262">
        <v>1</v>
      </c>
      <c r="W9262" t="s">
        <v>1371</v>
      </c>
      <c r="X9262" t="s">
        <v>1433</v>
      </c>
    </row>
    <row r="9263" spans="1:24" x14ac:dyDescent="0.3">
      <c r="A9263">
        <v>11958</v>
      </c>
      <c r="B9263" s="15" t="s">
        <v>739</v>
      </c>
      <c r="C9263" t="str">
        <f>_xlfn.XLOOKUP($B9263, STANDARDS!$A:$A, STANDARDS!$B:$B,,0,2)</f>
        <v>Bhander Limestone</v>
      </c>
      <c r="D9263" t="s">
        <v>1056</v>
      </c>
      <c r="E9263" t="s">
        <v>1225</v>
      </c>
      <c r="J9263" s="13">
        <v>750</v>
      </c>
      <c r="K9263" s="13"/>
      <c r="L9263" s="16"/>
      <c r="M9263" t="s">
        <v>1335</v>
      </c>
      <c r="P9263" t="s">
        <v>243</v>
      </c>
      <c r="Q9263">
        <v>4.53</v>
      </c>
      <c r="V9263">
        <v>1</v>
      </c>
      <c r="W9263" t="s">
        <v>1371</v>
      </c>
      <c r="X9263" t="s">
        <v>1433</v>
      </c>
    </row>
    <row r="9264" spans="1:24" x14ac:dyDescent="0.3">
      <c r="A9264">
        <v>11959</v>
      </c>
      <c r="B9264" s="15" t="s">
        <v>739</v>
      </c>
      <c r="C9264" t="str">
        <f>_xlfn.XLOOKUP($B9264, STANDARDS!$A:$A, STANDARDS!$B:$B,,0,2)</f>
        <v>Bhander Limestone</v>
      </c>
      <c r="D9264" t="s">
        <v>1056</v>
      </c>
      <c r="E9264" t="s">
        <v>1225</v>
      </c>
      <c r="J9264" s="13">
        <v>750</v>
      </c>
      <c r="K9264" s="13"/>
      <c r="L9264" s="16"/>
      <c r="M9264" t="s">
        <v>1335</v>
      </c>
      <c r="P9264" t="s">
        <v>243</v>
      </c>
      <c r="Q9264">
        <v>3.7</v>
      </c>
      <c r="V9264">
        <v>1</v>
      </c>
      <c r="W9264" t="s">
        <v>1371</v>
      </c>
      <c r="X9264" t="s">
        <v>1433</v>
      </c>
    </row>
    <row r="9265" spans="1:24" x14ac:dyDescent="0.3">
      <c r="A9265">
        <v>11960</v>
      </c>
      <c r="B9265" s="15" t="s">
        <v>739</v>
      </c>
      <c r="C9265" t="str">
        <f>_xlfn.XLOOKUP($B9265, STANDARDS!$A:$A, STANDARDS!$B:$B,,0,2)</f>
        <v>Bhander Limestone</v>
      </c>
      <c r="D9265" t="s">
        <v>1056</v>
      </c>
      <c r="E9265" t="s">
        <v>1225</v>
      </c>
      <c r="J9265" s="13">
        <v>750</v>
      </c>
      <c r="K9265" s="13"/>
      <c r="L9265" s="16"/>
      <c r="M9265" t="s">
        <v>1335</v>
      </c>
      <c r="P9265" t="s">
        <v>243</v>
      </c>
      <c r="Q9265">
        <v>4.4400000000000004</v>
      </c>
      <c r="V9265">
        <v>1</v>
      </c>
      <c r="W9265" t="s">
        <v>1371</v>
      </c>
      <c r="X9265" t="s">
        <v>1433</v>
      </c>
    </row>
    <row r="9266" spans="1:24" x14ac:dyDescent="0.3">
      <c r="A9266">
        <v>11961</v>
      </c>
      <c r="B9266" s="15" t="s">
        <v>739</v>
      </c>
      <c r="C9266" t="str">
        <f>_xlfn.XLOOKUP($B9266, STANDARDS!$A:$A, STANDARDS!$B:$B,,0,2)</f>
        <v>Bhander Limestone</v>
      </c>
      <c r="D9266" t="s">
        <v>1056</v>
      </c>
      <c r="E9266" t="s">
        <v>1225</v>
      </c>
      <c r="J9266" s="13">
        <v>750</v>
      </c>
      <c r="K9266" s="13"/>
      <c r="L9266" s="16"/>
      <c r="M9266" t="s">
        <v>1348</v>
      </c>
      <c r="P9266" t="s">
        <v>243</v>
      </c>
      <c r="Q9266">
        <v>2.34</v>
      </c>
      <c r="V9266">
        <v>1</v>
      </c>
      <c r="W9266" t="s">
        <v>1371</v>
      </c>
      <c r="X9266" t="s">
        <v>1433</v>
      </c>
    </row>
    <row r="9267" spans="1:24" x14ac:dyDescent="0.3">
      <c r="A9267">
        <v>11962</v>
      </c>
      <c r="B9267" s="15" t="s">
        <v>739</v>
      </c>
      <c r="C9267" t="str">
        <f>_xlfn.XLOOKUP($B9267, STANDARDS!$A:$A, STANDARDS!$B:$B,,0,2)</f>
        <v>Bhander Limestone</v>
      </c>
      <c r="D9267" t="s">
        <v>1056</v>
      </c>
      <c r="E9267" t="s">
        <v>1225</v>
      </c>
      <c r="J9267" s="13">
        <v>750</v>
      </c>
      <c r="K9267" s="13"/>
      <c r="L9267" s="16"/>
      <c r="M9267" t="s">
        <v>1335</v>
      </c>
      <c r="P9267" t="s">
        <v>243</v>
      </c>
      <c r="Q9267">
        <v>3.3</v>
      </c>
      <c r="V9267">
        <v>1</v>
      </c>
      <c r="W9267" t="s">
        <v>1371</v>
      </c>
      <c r="X9267" t="s">
        <v>1433</v>
      </c>
    </row>
    <row r="9268" spans="1:24" x14ac:dyDescent="0.3">
      <c r="A9268">
        <v>11963</v>
      </c>
      <c r="B9268" s="15" t="s">
        <v>739</v>
      </c>
      <c r="C9268" t="str">
        <f>_xlfn.XLOOKUP($B9268, STANDARDS!$A:$A, STANDARDS!$B:$B,,0,2)</f>
        <v>Bhander Limestone</v>
      </c>
      <c r="D9268" t="s">
        <v>1056</v>
      </c>
      <c r="E9268" t="s">
        <v>1225</v>
      </c>
      <c r="J9268" s="13">
        <v>750</v>
      </c>
      <c r="K9268" s="13"/>
      <c r="L9268" s="16"/>
      <c r="M9268" t="s">
        <v>1335</v>
      </c>
      <c r="P9268" t="s">
        <v>243</v>
      </c>
      <c r="Q9268">
        <v>3.1</v>
      </c>
      <c r="V9268">
        <v>1</v>
      </c>
      <c r="W9268" t="s">
        <v>1371</v>
      </c>
      <c r="X9268" t="s">
        <v>1433</v>
      </c>
    </row>
    <row r="9269" spans="1:24" x14ac:dyDescent="0.3">
      <c r="A9269">
        <v>11964</v>
      </c>
      <c r="B9269" s="15" t="s">
        <v>739</v>
      </c>
      <c r="C9269" t="str">
        <f>_xlfn.XLOOKUP($B9269, STANDARDS!$A:$A, STANDARDS!$B:$B,,0,2)</f>
        <v>Bhander Limestone</v>
      </c>
      <c r="D9269" t="s">
        <v>1056</v>
      </c>
      <c r="E9269" t="s">
        <v>1225</v>
      </c>
      <c r="J9269" s="13">
        <v>750</v>
      </c>
      <c r="K9269" s="13"/>
      <c r="L9269" s="16"/>
      <c r="M9269" t="s">
        <v>1335</v>
      </c>
      <c r="P9269" t="s">
        <v>243</v>
      </c>
      <c r="Q9269">
        <v>4.3499999999999996</v>
      </c>
      <c r="V9269">
        <v>1</v>
      </c>
      <c r="W9269" t="s">
        <v>1371</v>
      </c>
      <c r="X9269" t="s">
        <v>1433</v>
      </c>
    </row>
    <row r="9270" spans="1:24" x14ac:dyDescent="0.3">
      <c r="A9270">
        <v>11965</v>
      </c>
      <c r="B9270" s="15" t="s">
        <v>739</v>
      </c>
      <c r="C9270" t="str">
        <f>_xlfn.XLOOKUP($B9270, STANDARDS!$A:$A, STANDARDS!$B:$B,,0,2)</f>
        <v>Bhander Limestone</v>
      </c>
      <c r="D9270" t="s">
        <v>1056</v>
      </c>
      <c r="E9270" t="s">
        <v>1225</v>
      </c>
      <c r="J9270" s="13">
        <v>750</v>
      </c>
      <c r="K9270" s="13"/>
      <c r="L9270" s="16"/>
      <c r="M9270" t="s">
        <v>1335</v>
      </c>
      <c r="P9270" t="s">
        <v>243</v>
      </c>
      <c r="Q9270">
        <v>3.68</v>
      </c>
      <c r="V9270">
        <v>1</v>
      </c>
      <c r="W9270" t="s">
        <v>1371</v>
      </c>
      <c r="X9270" t="s">
        <v>1433</v>
      </c>
    </row>
    <row r="9271" spans="1:24" x14ac:dyDescent="0.3">
      <c r="A9271">
        <v>11966</v>
      </c>
      <c r="B9271" s="15" t="s">
        <v>739</v>
      </c>
      <c r="C9271" t="str">
        <f>_xlfn.XLOOKUP($B9271, STANDARDS!$A:$A, STANDARDS!$B:$B,,0,2)</f>
        <v>Bhander Limestone</v>
      </c>
      <c r="D9271" t="s">
        <v>1056</v>
      </c>
      <c r="E9271" t="s">
        <v>1225</v>
      </c>
      <c r="J9271" s="13">
        <v>750</v>
      </c>
      <c r="K9271" s="13"/>
      <c r="L9271" s="16"/>
      <c r="M9271" t="s">
        <v>1335</v>
      </c>
      <c r="P9271" t="s">
        <v>243</v>
      </c>
      <c r="Q9271">
        <v>4.42</v>
      </c>
      <c r="V9271">
        <v>1</v>
      </c>
      <c r="W9271" t="s">
        <v>1371</v>
      </c>
      <c r="X9271" t="s">
        <v>1433</v>
      </c>
    </row>
    <row r="9272" spans="1:24" x14ac:dyDescent="0.3">
      <c r="A9272">
        <v>11967</v>
      </c>
      <c r="B9272" s="15" t="s">
        <v>926</v>
      </c>
      <c r="C9272" t="str">
        <f>_xlfn.XLOOKUP($B9272, STANDARDS!$A:$A, STANDARDS!$B:$B,,0,2)</f>
        <v>Lakheri Limestone</v>
      </c>
      <c r="D9272" t="s">
        <v>1056</v>
      </c>
      <c r="E9272" t="s">
        <v>1223</v>
      </c>
      <c r="J9272" s="13">
        <v>750</v>
      </c>
      <c r="K9272" s="13"/>
      <c r="L9272" s="16"/>
      <c r="M9272" t="s">
        <v>1335</v>
      </c>
      <c r="P9272" t="s">
        <v>243</v>
      </c>
      <c r="Q9272">
        <v>1.1399999999999999</v>
      </c>
      <c r="V9272">
        <v>1</v>
      </c>
      <c r="W9272" t="s">
        <v>1371</v>
      </c>
      <c r="X9272" t="s">
        <v>1433</v>
      </c>
    </row>
    <row r="9273" spans="1:24" x14ac:dyDescent="0.3">
      <c r="A9273">
        <v>11968</v>
      </c>
      <c r="B9273" s="15" t="s">
        <v>739</v>
      </c>
      <c r="C9273" t="str">
        <f>_xlfn.XLOOKUP($B9273, STANDARDS!$A:$A, STANDARDS!$B:$B,,0,2)</f>
        <v>Bhander Limestone</v>
      </c>
      <c r="D9273" t="s">
        <v>1056</v>
      </c>
      <c r="E9273" t="s">
        <v>1225</v>
      </c>
      <c r="J9273" s="13">
        <v>750</v>
      </c>
      <c r="K9273" s="13"/>
      <c r="L9273" s="16"/>
      <c r="M9273" t="s">
        <v>1348</v>
      </c>
      <c r="P9273" t="s">
        <v>243</v>
      </c>
      <c r="Q9273">
        <v>4.25</v>
      </c>
      <c r="V9273">
        <v>1</v>
      </c>
      <c r="W9273" t="s">
        <v>1371</v>
      </c>
      <c r="X9273" t="s">
        <v>1433</v>
      </c>
    </row>
    <row r="9274" spans="1:24" x14ac:dyDescent="0.3">
      <c r="A9274">
        <v>11969</v>
      </c>
      <c r="B9274" s="15" t="s">
        <v>739</v>
      </c>
      <c r="C9274" t="str">
        <f>_xlfn.XLOOKUP($B9274, STANDARDS!$A:$A, STANDARDS!$B:$B,,0,2)</f>
        <v>Bhander Limestone</v>
      </c>
      <c r="D9274" t="s">
        <v>1056</v>
      </c>
      <c r="E9274" t="s">
        <v>1225</v>
      </c>
      <c r="J9274" s="13">
        <v>750</v>
      </c>
      <c r="K9274" s="13"/>
      <c r="L9274" s="16"/>
      <c r="M9274" t="s">
        <v>1335</v>
      </c>
      <c r="P9274" t="s">
        <v>243</v>
      </c>
      <c r="Q9274">
        <v>3.9</v>
      </c>
      <c r="V9274">
        <v>1</v>
      </c>
      <c r="W9274" t="s">
        <v>1371</v>
      </c>
      <c r="X9274" t="s">
        <v>1433</v>
      </c>
    </row>
    <row r="9275" spans="1:24" x14ac:dyDescent="0.3">
      <c r="A9275">
        <v>11970</v>
      </c>
      <c r="B9275" s="15" t="s">
        <v>739</v>
      </c>
      <c r="C9275" t="str">
        <f>_xlfn.XLOOKUP($B9275, STANDARDS!$A:$A, STANDARDS!$B:$B,,0,2)</f>
        <v>Bhander Limestone</v>
      </c>
      <c r="D9275" t="s">
        <v>1056</v>
      </c>
      <c r="E9275" t="s">
        <v>1225</v>
      </c>
      <c r="J9275" s="13">
        <v>750</v>
      </c>
      <c r="K9275" s="13"/>
      <c r="L9275" s="16"/>
      <c r="M9275" t="s">
        <v>1335</v>
      </c>
      <c r="P9275" t="s">
        <v>243</v>
      </c>
      <c r="Q9275">
        <v>4.04</v>
      </c>
      <c r="V9275">
        <v>1</v>
      </c>
      <c r="W9275" t="s">
        <v>1371</v>
      </c>
      <c r="X9275" t="s">
        <v>1433</v>
      </c>
    </row>
    <row r="9276" spans="1:24" x14ac:dyDescent="0.3">
      <c r="A9276">
        <v>11971</v>
      </c>
      <c r="B9276" s="15" t="s">
        <v>739</v>
      </c>
      <c r="C9276" t="str">
        <f>_xlfn.XLOOKUP($B9276, STANDARDS!$A:$A, STANDARDS!$B:$B,,0,2)</f>
        <v>Bhander Limestone</v>
      </c>
      <c r="D9276" t="s">
        <v>1056</v>
      </c>
      <c r="E9276" t="s">
        <v>1225</v>
      </c>
      <c r="J9276" s="13">
        <v>750</v>
      </c>
      <c r="K9276" s="13"/>
      <c r="L9276" s="16"/>
      <c r="M9276" t="s">
        <v>1335</v>
      </c>
      <c r="P9276" t="s">
        <v>243</v>
      </c>
      <c r="Q9276">
        <v>0.28000000000000003</v>
      </c>
      <c r="V9276">
        <v>1</v>
      </c>
      <c r="W9276" t="s">
        <v>1371</v>
      </c>
      <c r="X9276" t="s">
        <v>1433</v>
      </c>
    </row>
    <row r="9277" spans="1:24" x14ac:dyDescent="0.3">
      <c r="A9277">
        <v>11972</v>
      </c>
      <c r="B9277" s="15" t="s">
        <v>739</v>
      </c>
      <c r="C9277" t="str">
        <f>_xlfn.XLOOKUP($B9277, STANDARDS!$A:$A, STANDARDS!$B:$B,,0,2)</f>
        <v>Bhander Limestone</v>
      </c>
      <c r="D9277" t="s">
        <v>1056</v>
      </c>
      <c r="E9277" t="s">
        <v>1225</v>
      </c>
      <c r="J9277" s="13">
        <v>750</v>
      </c>
      <c r="K9277" s="13"/>
      <c r="L9277" s="16"/>
      <c r="M9277" t="s">
        <v>1335</v>
      </c>
      <c r="P9277" t="s">
        <v>243</v>
      </c>
      <c r="Q9277">
        <v>5.0999999999999996</v>
      </c>
      <c r="V9277">
        <v>1</v>
      </c>
      <c r="W9277" t="s">
        <v>1371</v>
      </c>
      <c r="X9277" t="s">
        <v>1433</v>
      </c>
    </row>
    <row r="9278" spans="1:24" x14ac:dyDescent="0.3">
      <c r="A9278">
        <v>11973</v>
      </c>
      <c r="B9278" s="15" t="s">
        <v>739</v>
      </c>
      <c r="C9278" t="str">
        <f>_xlfn.XLOOKUP($B9278, STANDARDS!$A:$A, STANDARDS!$B:$B,,0,2)</f>
        <v>Bhander Limestone</v>
      </c>
      <c r="D9278" t="s">
        <v>1056</v>
      </c>
      <c r="E9278" t="s">
        <v>1225</v>
      </c>
      <c r="J9278" s="13">
        <v>750</v>
      </c>
      <c r="K9278" s="13"/>
      <c r="L9278" s="16"/>
      <c r="M9278" t="s">
        <v>1335</v>
      </c>
      <c r="P9278" t="s">
        <v>243</v>
      </c>
      <c r="Q9278">
        <v>4.55</v>
      </c>
      <c r="V9278">
        <v>1</v>
      </c>
      <c r="W9278" t="s">
        <v>1371</v>
      </c>
      <c r="X9278" t="s">
        <v>1433</v>
      </c>
    </row>
    <row r="9279" spans="1:24" x14ac:dyDescent="0.3">
      <c r="A9279">
        <v>11974</v>
      </c>
      <c r="B9279" s="15" t="s">
        <v>739</v>
      </c>
      <c r="C9279" t="str">
        <f>_xlfn.XLOOKUP($B9279, STANDARDS!$A:$A, STANDARDS!$B:$B,,0,2)</f>
        <v>Bhander Limestone</v>
      </c>
      <c r="D9279" t="s">
        <v>1056</v>
      </c>
      <c r="E9279" t="s">
        <v>1225</v>
      </c>
      <c r="J9279" s="13">
        <v>750</v>
      </c>
      <c r="K9279" s="13"/>
      <c r="L9279" s="16"/>
      <c r="M9279" t="s">
        <v>1348</v>
      </c>
      <c r="P9279" t="s">
        <v>243</v>
      </c>
      <c r="Q9279">
        <v>4.3899999999999997</v>
      </c>
      <c r="V9279">
        <v>1</v>
      </c>
      <c r="W9279" t="s">
        <v>1371</v>
      </c>
      <c r="X9279" t="s">
        <v>1433</v>
      </c>
    </row>
    <row r="9280" spans="1:24" x14ac:dyDescent="0.3">
      <c r="A9280">
        <v>11975</v>
      </c>
      <c r="B9280" s="15" t="s">
        <v>739</v>
      </c>
      <c r="C9280" t="str">
        <f>_xlfn.XLOOKUP($B9280, STANDARDS!$A:$A, STANDARDS!$B:$B,,0,2)</f>
        <v>Bhander Limestone</v>
      </c>
      <c r="D9280" t="s">
        <v>1056</v>
      </c>
      <c r="E9280" t="s">
        <v>1225</v>
      </c>
      <c r="J9280" s="13">
        <v>750</v>
      </c>
      <c r="K9280" s="13"/>
      <c r="L9280" s="16"/>
      <c r="M9280" t="s">
        <v>1335</v>
      </c>
      <c r="P9280" t="s">
        <v>243</v>
      </c>
      <c r="Q9280">
        <v>4.6100000000000003</v>
      </c>
      <c r="V9280">
        <v>1</v>
      </c>
      <c r="W9280" t="s">
        <v>1371</v>
      </c>
      <c r="X9280" t="s">
        <v>1433</v>
      </c>
    </row>
    <row r="9281" spans="1:24" x14ac:dyDescent="0.3">
      <c r="A9281">
        <v>11976</v>
      </c>
      <c r="B9281" s="15" t="s">
        <v>739</v>
      </c>
      <c r="C9281" t="str">
        <f>_xlfn.XLOOKUP($B9281, STANDARDS!$A:$A, STANDARDS!$B:$B,,0,2)</f>
        <v>Bhander Limestone</v>
      </c>
      <c r="D9281" t="s">
        <v>1056</v>
      </c>
      <c r="E9281" t="s">
        <v>1225</v>
      </c>
      <c r="J9281" s="13">
        <v>750</v>
      </c>
      <c r="K9281" s="13"/>
      <c r="L9281" s="16"/>
      <c r="M9281" t="s">
        <v>1335</v>
      </c>
      <c r="P9281" t="s">
        <v>243</v>
      </c>
      <c r="Q9281">
        <v>-4.54</v>
      </c>
      <c r="V9281">
        <v>1</v>
      </c>
      <c r="W9281" t="s">
        <v>1371</v>
      </c>
      <c r="X9281" t="s">
        <v>1433</v>
      </c>
    </row>
    <row r="9282" spans="1:24" x14ac:dyDescent="0.3">
      <c r="A9282">
        <v>11977</v>
      </c>
      <c r="B9282" s="15" t="s">
        <v>739</v>
      </c>
      <c r="C9282" t="str">
        <f>_xlfn.XLOOKUP($B9282, STANDARDS!$A:$A, STANDARDS!$B:$B,,0,2)</f>
        <v>Bhander Limestone</v>
      </c>
      <c r="D9282" t="s">
        <v>1056</v>
      </c>
      <c r="E9282" t="s">
        <v>1225</v>
      </c>
      <c r="J9282" s="13">
        <v>750</v>
      </c>
      <c r="K9282" s="13"/>
      <c r="L9282" s="16"/>
      <c r="M9282" t="s">
        <v>1335</v>
      </c>
      <c r="P9282" t="s">
        <v>243</v>
      </c>
      <c r="Q9282">
        <v>4.09</v>
      </c>
      <c r="V9282">
        <v>1</v>
      </c>
      <c r="W9282" t="s">
        <v>1371</v>
      </c>
      <c r="X9282" t="s">
        <v>1433</v>
      </c>
    </row>
    <row r="9283" spans="1:24" x14ac:dyDescent="0.3">
      <c r="A9283">
        <v>11978</v>
      </c>
      <c r="B9283" s="15" t="s">
        <v>739</v>
      </c>
      <c r="C9283" t="str">
        <f>_xlfn.XLOOKUP($B9283, STANDARDS!$A:$A, STANDARDS!$B:$B,,0,2)</f>
        <v>Bhander Limestone</v>
      </c>
      <c r="D9283" t="s">
        <v>1056</v>
      </c>
      <c r="E9283" t="s">
        <v>1225</v>
      </c>
      <c r="J9283" s="13">
        <v>750</v>
      </c>
      <c r="K9283" s="13"/>
      <c r="L9283" s="16"/>
      <c r="M9283" t="s">
        <v>1335</v>
      </c>
      <c r="P9283" t="s">
        <v>243</v>
      </c>
      <c r="Q9283">
        <v>5.14</v>
      </c>
      <c r="V9283">
        <v>1</v>
      </c>
      <c r="W9283" t="s">
        <v>1371</v>
      </c>
      <c r="X9283" t="s">
        <v>1433</v>
      </c>
    </row>
    <row r="9284" spans="1:24" x14ac:dyDescent="0.3">
      <c r="A9284">
        <v>11979</v>
      </c>
      <c r="B9284" s="15" t="s">
        <v>739</v>
      </c>
      <c r="C9284" t="str">
        <f>_xlfn.XLOOKUP($B9284, STANDARDS!$A:$A, STANDARDS!$B:$B,,0,2)</f>
        <v>Bhander Limestone</v>
      </c>
      <c r="D9284" t="s">
        <v>1056</v>
      </c>
      <c r="E9284" t="s">
        <v>1225</v>
      </c>
      <c r="J9284" s="13">
        <v>750</v>
      </c>
      <c r="K9284" s="13"/>
      <c r="L9284" s="16"/>
      <c r="M9284" t="s">
        <v>1335</v>
      </c>
      <c r="P9284" t="s">
        <v>243</v>
      </c>
      <c r="Q9284">
        <v>3.82</v>
      </c>
      <c r="V9284">
        <v>1</v>
      </c>
      <c r="W9284" t="s">
        <v>1371</v>
      </c>
      <c r="X9284" t="s">
        <v>1433</v>
      </c>
    </row>
    <row r="9285" spans="1:24" x14ac:dyDescent="0.3">
      <c r="A9285">
        <v>11980</v>
      </c>
      <c r="B9285" s="15" t="s">
        <v>739</v>
      </c>
      <c r="C9285" t="str">
        <f>_xlfn.XLOOKUP($B9285, STANDARDS!$A:$A, STANDARDS!$B:$B,,0,2)</f>
        <v>Bhander Limestone</v>
      </c>
      <c r="D9285" t="s">
        <v>1056</v>
      </c>
      <c r="E9285" t="s">
        <v>1225</v>
      </c>
      <c r="J9285" s="13">
        <v>750</v>
      </c>
      <c r="K9285" s="13"/>
      <c r="L9285" s="16"/>
      <c r="M9285" t="s">
        <v>1335</v>
      </c>
      <c r="P9285" t="s">
        <v>243</v>
      </c>
      <c r="Q9285">
        <v>4.0599999999999996</v>
      </c>
      <c r="V9285">
        <v>1</v>
      </c>
      <c r="W9285" t="s">
        <v>1371</v>
      </c>
      <c r="X9285" t="s">
        <v>1433</v>
      </c>
    </row>
    <row r="9286" spans="1:24" x14ac:dyDescent="0.3">
      <c r="A9286">
        <v>11981</v>
      </c>
      <c r="B9286" s="15" t="s">
        <v>739</v>
      </c>
      <c r="C9286" t="str">
        <f>_xlfn.XLOOKUP($B9286, STANDARDS!$A:$A, STANDARDS!$B:$B,,0,2)</f>
        <v>Bhander Limestone</v>
      </c>
      <c r="D9286" t="s">
        <v>1056</v>
      </c>
      <c r="E9286" t="s">
        <v>1225</v>
      </c>
      <c r="J9286" s="13">
        <v>750</v>
      </c>
      <c r="K9286" s="13"/>
      <c r="L9286" s="16"/>
      <c r="M9286" t="s">
        <v>1335</v>
      </c>
      <c r="P9286" t="s">
        <v>243</v>
      </c>
      <c r="Q9286">
        <v>-4.16</v>
      </c>
      <c r="V9286">
        <v>1</v>
      </c>
      <c r="W9286" t="s">
        <v>1371</v>
      </c>
      <c r="X9286" t="s">
        <v>1433</v>
      </c>
    </row>
    <row r="9287" spans="1:24" x14ac:dyDescent="0.3">
      <c r="A9287">
        <v>11982</v>
      </c>
      <c r="B9287" s="15" t="s">
        <v>739</v>
      </c>
      <c r="C9287" t="str">
        <f>_xlfn.XLOOKUP($B9287, STANDARDS!$A:$A, STANDARDS!$B:$B,,0,2)</f>
        <v>Bhander Limestone</v>
      </c>
      <c r="D9287" t="s">
        <v>1056</v>
      </c>
      <c r="E9287" t="s">
        <v>1225</v>
      </c>
      <c r="J9287" s="13">
        <v>750</v>
      </c>
      <c r="K9287" s="13"/>
      <c r="L9287" s="16"/>
      <c r="M9287" t="s">
        <v>1335</v>
      </c>
      <c r="P9287" t="s">
        <v>243</v>
      </c>
      <c r="Q9287">
        <v>-4.79</v>
      </c>
      <c r="V9287">
        <v>1</v>
      </c>
      <c r="W9287" t="s">
        <v>1371</v>
      </c>
      <c r="X9287" t="s">
        <v>1433</v>
      </c>
    </row>
    <row r="9288" spans="1:24" x14ac:dyDescent="0.3">
      <c r="A9288">
        <v>11983</v>
      </c>
      <c r="B9288" s="15" t="s">
        <v>739</v>
      </c>
      <c r="C9288" t="str">
        <f>_xlfn.XLOOKUP($B9288, STANDARDS!$A:$A, STANDARDS!$B:$B,,0,2)</f>
        <v>Bhander Limestone</v>
      </c>
      <c r="D9288" t="s">
        <v>1056</v>
      </c>
      <c r="E9288" t="s">
        <v>1225</v>
      </c>
      <c r="J9288" s="13">
        <v>750</v>
      </c>
      <c r="K9288" s="13"/>
      <c r="L9288" s="16"/>
      <c r="M9288" t="s">
        <v>1335</v>
      </c>
      <c r="P9288" t="s">
        <v>243</v>
      </c>
      <c r="Q9288">
        <v>-4.55</v>
      </c>
      <c r="V9288">
        <v>1</v>
      </c>
      <c r="W9288" t="s">
        <v>1371</v>
      </c>
      <c r="X9288" t="s">
        <v>1433</v>
      </c>
    </row>
    <row r="9289" spans="1:24" x14ac:dyDescent="0.3">
      <c r="A9289">
        <v>11984</v>
      </c>
      <c r="B9289" s="15" t="s">
        <v>739</v>
      </c>
      <c r="C9289" t="str">
        <f>_xlfn.XLOOKUP($B9289, STANDARDS!$A:$A, STANDARDS!$B:$B,,0,2)</f>
        <v>Bhander Limestone</v>
      </c>
      <c r="D9289" t="s">
        <v>1056</v>
      </c>
      <c r="E9289" t="s">
        <v>1225</v>
      </c>
      <c r="J9289" s="13">
        <v>750</v>
      </c>
      <c r="K9289" s="13"/>
      <c r="L9289" s="16"/>
      <c r="M9289" t="s">
        <v>1335</v>
      </c>
      <c r="P9289" t="s">
        <v>243</v>
      </c>
      <c r="Q9289">
        <v>4.17</v>
      </c>
      <c r="V9289">
        <v>1</v>
      </c>
      <c r="W9289" t="s">
        <v>1371</v>
      </c>
      <c r="X9289" t="s">
        <v>1433</v>
      </c>
    </row>
    <row r="9290" spans="1:24" x14ac:dyDescent="0.3">
      <c r="A9290">
        <v>11985</v>
      </c>
      <c r="B9290" s="15" t="s">
        <v>739</v>
      </c>
      <c r="C9290" t="str">
        <f>_xlfn.XLOOKUP($B9290, STANDARDS!$A:$A, STANDARDS!$B:$B,,0,2)</f>
        <v>Bhander Limestone</v>
      </c>
      <c r="D9290" t="s">
        <v>1056</v>
      </c>
      <c r="E9290" t="s">
        <v>1225</v>
      </c>
      <c r="J9290" s="13">
        <v>750</v>
      </c>
      <c r="K9290" s="13"/>
      <c r="L9290" s="16"/>
      <c r="M9290" t="s">
        <v>1335</v>
      </c>
      <c r="P9290" t="s">
        <v>243</v>
      </c>
      <c r="Q9290">
        <v>4.29</v>
      </c>
      <c r="V9290">
        <v>1</v>
      </c>
      <c r="W9290" t="s">
        <v>1371</v>
      </c>
      <c r="X9290" t="s">
        <v>1433</v>
      </c>
    </row>
    <row r="9291" spans="1:24" x14ac:dyDescent="0.3">
      <c r="A9291">
        <v>11986</v>
      </c>
      <c r="B9291" s="15" t="s">
        <v>739</v>
      </c>
      <c r="C9291" t="str">
        <f>_xlfn.XLOOKUP($B9291, STANDARDS!$A:$A, STANDARDS!$B:$B,,0,2)</f>
        <v>Bhander Limestone</v>
      </c>
      <c r="D9291" t="s">
        <v>1056</v>
      </c>
      <c r="E9291" t="s">
        <v>1225</v>
      </c>
      <c r="J9291" s="13">
        <v>750</v>
      </c>
      <c r="K9291" s="13"/>
      <c r="L9291" s="16"/>
      <c r="M9291" t="s">
        <v>1335</v>
      </c>
      <c r="P9291" t="s">
        <v>243</v>
      </c>
      <c r="Q9291">
        <v>0.53</v>
      </c>
      <c r="V9291">
        <v>1</v>
      </c>
      <c r="W9291" t="s">
        <v>1371</v>
      </c>
      <c r="X9291" t="s">
        <v>1433</v>
      </c>
    </row>
    <row r="9292" spans="1:24" x14ac:dyDescent="0.3">
      <c r="A9292">
        <v>11987</v>
      </c>
      <c r="B9292" s="15" t="s">
        <v>739</v>
      </c>
      <c r="C9292" t="str">
        <f>_xlfn.XLOOKUP($B9292, STANDARDS!$A:$A, STANDARDS!$B:$B,,0,2)</f>
        <v>Bhander Limestone</v>
      </c>
      <c r="D9292" t="s">
        <v>1056</v>
      </c>
      <c r="E9292" t="s">
        <v>1225</v>
      </c>
      <c r="J9292" s="13">
        <v>750</v>
      </c>
      <c r="K9292" s="13"/>
      <c r="L9292" s="16"/>
      <c r="M9292" t="s">
        <v>1348</v>
      </c>
      <c r="P9292" t="s">
        <v>243</v>
      </c>
      <c r="Q9292">
        <v>-3.36</v>
      </c>
      <c r="V9292">
        <v>1</v>
      </c>
      <c r="W9292" t="s">
        <v>1371</v>
      </c>
      <c r="X9292" t="s">
        <v>1433</v>
      </c>
    </row>
    <row r="9293" spans="1:24" x14ac:dyDescent="0.3">
      <c r="A9293">
        <v>11988</v>
      </c>
      <c r="B9293" s="15" t="s">
        <v>739</v>
      </c>
      <c r="C9293" t="str">
        <f>_xlfn.XLOOKUP($B9293, STANDARDS!$A:$A, STANDARDS!$B:$B,,0,2)</f>
        <v>Bhander Limestone</v>
      </c>
      <c r="D9293" t="s">
        <v>1056</v>
      </c>
      <c r="E9293" t="s">
        <v>1225</v>
      </c>
      <c r="J9293" s="13">
        <v>750</v>
      </c>
      <c r="K9293" s="13"/>
      <c r="L9293" s="16"/>
      <c r="M9293" t="s">
        <v>1335</v>
      </c>
      <c r="P9293" t="s">
        <v>243</v>
      </c>
      <c r="Q9293">
        <v>0.66</v>
      </c>
      <c r="V9293">
        <v>1</v>
      </c>
      <c r="W9293" t="s">
        <v>1371</v>
      </c>
      <c r="X9293" t="s">
        <v>1433</v>
      </c>
    </row>
    <row r="9294" spans="1:24" x14ac:dyDescent="0.3">
      <c r="A9294">
        <v>11989</v>
      </c>
      <c r="B9294" s="15" t="s">
        <v>739</v>
      </c>
      <c r="C9294" t="str">
        <f>_xlfn.XLOOKUP($B9294, STANDARDS!$A:$A, STANDARDS!$B:$B,,0,2)</f>
        <v>Bhander Limestone</v>
      </c>
      <c r="D9294" t="s">
        <v>1056</v>
      </c>
      <c r="E9294" t="s">
        <v>1225</v>
      </c>
      <c r="J9294" s="13">
        <v>750</v>
      </c>
      <c r="K9294" s="13"/>
      <c r="L9294" s="16"/>
      <c r="M9294" t="s">
        <v>1335</v>
      </c>
      <c r="P9294" t="s">
        <v>243</v>
      </c>
      <c r="Q9294">
        <v>4.18</v>
      </c>
      <c r="V9294">
        <v>1</v>
      </c>
      <c r="W9294" t="s">
        <v>1371</v>
      </c>
      <c r="X9294" t="s">
        <v>1433</v>
      </c>
    </row>
    <row r="9295" spans="1:24" x14ac:dyDescent="0.3">
      <c r="A9295">
        <v>11990</v>
      </c>
      <c r="B9295" s="15" t="s">
        <v>739</v>
      </c>
      <c r="C9295" t="str">
        <f>_xlfn.XLOOKUP($B9295, STANDARDS!$A:$A, STANDARDS!$B:$B,,0,2)</f>
        <v>Bhander Limestone</v>
      </c>
      <c r="D9295" t="s">
        <v>1056</v>
      </c>
      <c r="E9295" t="s">
        <v>1225</v>
      </c>
      <c r="J9295" s="13">
        <v>750</v>
      </c>
      <c r="K9295" s="13"/>
      <c r="L9295" s="16"/>
      <c r="M9295" t="s">
        <v>1335</v>
      </c>
      <c r="P9295" t="s">
        <v>243</v>
      </c>
      <c r="Q9295">
        <v>-3.54</v>
      </c>
      <c r="V9295">
        <v>1</v>
      </c>
      <c r="W9295" t="s">
        <v>1371</v>
      </c>
      <c r="X9295" t="s">
        <v>1433</v>
      </c>
    </row>
    <row r="9296" spans="1:24" x14ac:dyDescent="0.3">
      <c r="A9296">
        <v>11991</v>
      </c>
      <c r="B9296" s="15" t="s">
        <v>739</v>
      </c>
      <c r="C9296" t="str">
        <f>_xlfn.XLOOKUP($B9296, STANDARDS!$A:$A, STANDARDS!$B:$B,,0,2)</f>
        <v>Bhander Limestone</v>
      </c>
      <c r="D9296" t="s">
        <v>1056</v>
      </c>
      <c r="E9296" t="s">
        <v>1225</v>
      </c>
      <c r="J9296" s="13">
        <v>750</v>
      </c>
      <c r="K9296" s="13"/>
      <c r="L9296" s="16"/>
      <c r="M9296" t="s">
        <v>1335</v>
      </c>
      <c r="P9296" t="s">
        <v>243</v>
      </c>
      <c r="Q9296">
        <v>4.12</v>
      </c>
      <c r="V9296">
        <v>1</v>
      </c>
      <c r="W9296" t="s">
        <v>1371</v>
      </c>
      <c r="X9296" t="s">
        <v>1433</v>
      </c>
    </row>
    <row r="9297" spans="1:24" x14ac:dyDescent="0.3">
      <c r="A9297">
        <v>11992</v>
      </c>
      <c r="B9297" s="15" t="s">
        <v>739</v>
      </c>
      <c r="C9297" t="str">
        <f>_xlfn.XLOOKUP($B9297, STANDARDS!$A:$A, STANDARDS!$B:$B,,0,2)</f>
        <v>Bhander Limestone</v>
      </c>
      <c r="D9297" t="s">
        <v>1056</v>
      </c>
      <c r="E9297" t="s">
        <v>1225</v>
      </c>
      <c r="J9297" s="13">
        <v>750</v>
      </c>
      <c r="K9297" s="13"/>
      <c r="L9297" s="16"/>
      <c r="M9297" t="s">
        <v>1348</v>
      </c>
      <c r="P9297" t="s">
        <v>243</v>
      </c>
      <c r="Q9297">
        <v>3.76</v>
      </c>
      <c r="V9297">
        <v>1</v>
      </c>
      <c r="W9297" t="s">
        <v>1371</v>
      </c>
      <c r="X9297" t="s">
        <v>1433</v>
      </c>
    </row>
    <row r="9298" spans="1:24" x14ac:dyDescent="0.3">
      <c r="A9298">
        <v>11993</v>
      </c>
      <c r="B9298" s="15" t="s">
        <v>739</v>
      </c>
      <c r="C9298" t="str">
        <f>_xlfn.XLOOKUP($B9298, STANDARDS!$A:$A, STANDARDS!$B:$B,,0,2)</f>
        <v>Bhander Limestone</v>
      </c>
      <c r="D9298" t="s">
        <v>1056</v>
      </c>
      <c r="E9298" t="s">
        <v>1225</v>
      </c>
      <c r="J9298" s="13">
        <v>750</v>
      </c>
      <c r="K9298" s="13"/>
      <c r="L9298" s="16"/>
      <c r="M9298" t="s">
        <v>1335</v>
      </c>
      <c r="P9298" t="s">
        <v>243</v>
      </c>
      <c r="Q9298">
        <v>4.8899999999999997</v>
      </c>
      <c r="V9298">
        <v>1</v>
      </c>
      <c r="W9298" t="s">
        <v>1371</v>
      </c>
      <c r="X9298" t="s">
        <v>1433</v>
      </c>
    </row>
    <row r="9299" spans="1:24" x14ac:dyDescent="0.3">
      <c r="A9299">
        <v>11994</v>
      </c>
      <c r="B9299" s="15" t="s">
        <v>739</v>
      </c>
      <c r="C9299" t="str">
        <f>_xlfn.XLOOKUP($B9299, STANDARDS!$A:$A, STANDARDS!$B:$B,,0,2)</f>
        <v>Bhander Limestone</v>
      </c>
      <c r="D9299" t="s">
        <v>1056</v>
      </c>
      <c r="E9299" t="s">
        <v>1225</v>
      </c>
      <c r="J9299" s="13">
        <v>750</v>
      </c>
      <c r="K9299" s="13"/>
      <c r="L9299" s="16"/>
      <c r="M9299" t="s">
        <v>1335</v>
      </c>
      <c r="P9299" t="s">
        <v>243</v>
      </c>
      <c r="Q9299">
        <v>2.93</v>
      </c>
      <c r="V9299">
        <v>1</v>
      </c>
      <c r="W9299" t="s">
        <v>1371</v>
      </c>
      <c r="X9299" t="s">
        <v>1433</v>
      </c>
    </row>
    <row r="9300" spans="1:24" x14ac:dyDescent="0.3">
      <c r="A9300">
        <v>11995</v>
      </c>
      <c r="B9300" s="15" t="s">
        <v>739</v>
      </c>
      <c r="C9300" t="str">
        <f>_xlfn.XLOOKUP($B9300, STANDARDS!$A:$A, STANDARDS!$B:$B,,0,2)</f>
        <v>Bhander Limestone</v>
      </c>
      <c r="D9300" t="s">
        <v>1056</v>
      </c>
      <c r="E9300" t="s">
        <v>1225</v>
      </c>
      <c r="J9300" s="13">
        <v>750</v>
      </c>
      <c r="K9300" s="13"/>
      <c r="L9300" s="16"/>
      <c r="M9300" t="s">
        <v>1335</v>
      </c>
      <c r="P9300" t="s">
        <v>243</v>
      </c>
      <c r="Q9300">
        <v>4.82</v>
      </c>
      <c r="V9300">
        <v>1</v>
      </c>
      <c r="W9300" t="s">
        <v>1371</v>
      </c>
      <c r="X9300" t="s">
        <v>1433</v>
      </c>
    </row>
    <row r="9301" spans="1:24" x14ac:dyDescent="0.3">
      <c r="A9301">
        <v>11996</v>
      </c>
      <c r="B9301" s="15" t="s">
        <v>739</v>
      </c>
      <c r="C9301" t="str">
        <f>_xlfn.XLOOKUP($B9301, STANDARDS!$A:$A, STANDARDS!$B:$B,,0,2)</f>
        <v>Bhander Limestone</v>
      </c>
      <c r="D9301" t="s">
        <v>1056</v>
      </c>
      <c r="E9301" t="s">
        <v>1225</v>
      </c>
      <c r="J9301" s="13">
        <v>750</v>
      </c>
      <c r="K9301" s="13"/>
      <c r="L9301" s="16"/>
      <c r="M9301" t="s">
        <v>1335</v>
      </c>
      <c r="P9301" t="s">
        <v>243</v>
      </c>
      <c r="Q9301">
        <v>1.48</v>
      </c>
      <c r="V9301">
        <v>1</v>
      </c>
      <c r="W9301" t="s">
        <v>1371</v>
      </c>
      <c r="X9301" t="s">
        <v>1433</v>
      </c>
    </row>
    <row r="9302" spans="1:24" x14ac:dyDescent="0.3">
      <c r="A9302">
        <v>11997</v>
      </c>
      <c r="B9302" s="15" t="s">
        <v>926</v>
      </c>
      <c r="C9302" t="str">
        <f>_xlfn.XLOOKUP($B9302, STANDARDS!$A:$A, STANDARDS!$B:$B,,0,2)</f>
        <v>Lakheri Limestone</v>
      </c>
      <c r="D9302" t="s">
        <v>1056</v>
      </c>
      <c r="E9302" t="s">
        <v>1223</v>
      </c>
      <c r="J9302" s="13">
        <v>750</v>
      </c>
      <c r="K9302" s="13"/>
      <c r="L9302" s="16"/>
      <c r="M9302" t="s">
        <v>1348</v>
      </c>
      <c r="P9302" t="s">
        <v>243</v>
      </c>
      <c r="Q9302">
        <v>-4.2699999999999996</v>
      </c>
      <c r="V9302">
        <v>1</v>
      </c>
      <c r="W9302" t="s">
        <v>1371</v>
      </c>
      <c r="X9302" t="s">
        <v>1433</v>
      </c>
    </row>
    <row r="9303" spans="1:24" x14ac:dyDescent="0.3">
      <c r="A9303">
        <v>11998</v>
      </c>
      <c r="B9303" s="15" t="s">
        <v>926</v>
      </c>
      <c r="C9303" t="str">
        <f>_xlfn.XLOOKUP($B9303, STANDARDS!$A:$A, STANDARDS!$B:$B,,0,2)</f>
        <v>Lakheri Limestone</v>
      </c>
      <c r="D9303" t="s">
        <v>1056</v>
      </c>
      <c r="E9303" t="s">
        <v>1223</v>
      </c>
      <c r="J9303" s="13">
        <v>750</v>
      </c>
      <c r="K9303" s="13"/>
      <c r="L9303" s="16"/>
      <c r="M9303" t="s">
        <v>583</v>
      </c>
      <c r="P9303" t="s">
        <v>243</v>
      </c>
      <c r="Q9303">
        <v>-3.13</v>
      </c>
      <c r="V9303">
        <v>1</v>
      </c>
      <c r="W9303" t="s">
        <v>1371</v>
      </c>
      <c r="X9303" t="s">
        <v>1433</v>
      </c>
    </row>
    <row r="9304" spans="1:24" x14ac:dyDescent="0.3">
      <c r="A9304">
        <v>11999</v>
      </c>
      <c r="B9304" s="15" t="s">
        <v>739</v>
      </c>
      <c r="C9304" t="str">
        <f>_xlfn.XLOOKUP($B9304, STANDARDS!$A:$A, STANDARDS!$B:$B,,0,2)</f>
        <v>Bhander Limestone</v>
      </c>
      <c r="D9304" t="s">
        <v>1056</v>
      </c>
      <c r="E9304" t="s">
        <v>1225</v>
      </c>
      <c r="J9304" s="13">
        <v>750</v>
      </c>
      <c r="K9304" s="13"/>
      <c r="L9304" s="16"/>
      <c r="M9304" t="s">
        <v>583</v>
      </c>
      <c r="P9304" t="s">
        <v>243</v>
      </c>
      <c r="Q9304">
        <v>3.96</v>
      </c>
      <c r="V9304">
        <v>1</v>
      </c>
      <c r="W9304" t="s">
        <v>1371</v>
      </c>
      <c r="X9304" t="s">
        <v>1433</v>
      </c>
    </row>
    <row r="9305" spans="1:24" x14ac:dyDescent="0.3">
      <c r="A9305">
        <v>12000</v>
      </c>
      <c r="B9305" s="15" t="s">
        <v>739</v>
      </c>
      <c r="C9305" t="str">
        <f>_xlfn.XLOOKUP($B9305, STANDARDS!$A:$A, STANDARDS!$B:$B,,0,2)</f>
        <v>Bhander Limestone</v>
      </c>
      <c r="D9305" t="s">
        <v>1056</v>
      </c>
      <c r="E9305" t="s">
        <v>1225</v>
      </c>
      <c r="J9305" s="13">
        <v>750</v>
      </c>
      <c r="K9305" s="13"/>
      <c r="L9305" s="16"/>
      <c r="M9305" t="s">
        <v>583</v>
      </c>
      <c r="P9305" t="s">
        <v>243</v>
      </c>
      <c r="Q9305">
        <v>3.11</v>
      </c>
      <c r="V9305">
        <v>1</v>
      </c>
      <c r="W9305" t="s">
        <v>1371</v>
      </c>
      <c r="X9305" t="s">
        <v>1433</v>
      </c>
    </row>
    <row r="9306" spans="1:24" x14ac:dyDescent="0.3">
      <c r="A9306">
        <v>12001</v>
      </c>
      <c r="B9306" s="15" t="s">
        <v>739</v>
      </c>
      <c r="C9306" t="str">
        <f>_xlfn.XLOOKUP($B9306, STANDARDS!$A:$A, STANDARDS!$B:$B,,0,2)</f>
        <v>Bhander Limestone</v>
      </c>
      <c r="D9306" t="s">
        <v>1056</v>
      </c>
      <c r="E9306" t="s">
        <v>1225</v>
      </c>
      <c r="J9306" s="13">
        <v>750</v>
      </c>
      <c r="K9306" s="13"/>
      <c r="L9306" s="16"/>
      <c r="M9306" t="s">
        <v>1348</v>
      </c>
      <c r="P9306" t="s">
        <v>243</v>
      </c>
      <c r="Q9306">
        <v>5.05</v>
      </c>
      <c r="V9306">
        <v>1</v>
      </c>
      <c r="W9306" t="s">
        <v>1371</v>
      </c>
      <c r="X9306" t="s">
        <v>1433</v>
      </c>
    </row>
    <row r="9307" spans="1:24" x14ac:dyDescent="0.3">
      <c r="A9307">
        <v>12003</v>
      </c>
      <c r="B9307" s="15" t="s">
        <v>741</v>
      </c>
      <c r="C9307" t="str">
        <f>_xlfn.XLOOKUP($B9307, STANDARDS!$A:$A, STANDARDS!$B:$B,,0,2)</f>
        <v>Karjrahat Limestone</v>
      </c>
      <c r="D9307" t="s">
        <v>1056</v>
      </c>
      <c r="E9307" t="s">
        <v>1222</v>
      </c>
      <c r="J9307" s="13">
        <v>1700</v>
      </c>
      <c r="K9307" s="13">
        <v>70</v>
      </c>
      <c r="L9307" s="16"/>
      <c r="M9307" t="s">
        <v>1335</v>
      </c>
      <c r="P9307" t="s">
        <v>243</v>
      </c>
      <c r="Q9307">
        <v>-2.2000000000000002</v>
      </c>
      <c r="V9307">
        <v>1</v>
      </c>
      <c r="W9307" t="s">
        <v>1371</v>
      </c>
      <c r="X9307" t="s">
        <v>1433</v>
      </c>
    </row>
    <row r="9308" spans="1:24" x14ac:dyDescent="0.3">
      <c r="A9308">
        <v>12004</v>
      </c>
      <c r="B9308" s="15" t="s">
        <v>741</v>
      </c>
      <c r="C9308" t="str">
        <f>_xlfn.XLOOKUP($B9308, STANDARDS!$A:$A, STANDARDS!$B:$B,,0,2)</f>
        <v>Karjrahat Limestone</v>
      </c>
      <c r="D9308" t="s">
        <v>1056</v>
      </c>
      <c r="E9308" t="s">
        <v>1222</v>
      </c>
      <c r="J9308" s="13">
        <v>1700</v>
      </c>
      <c r="K9308" s="13">
        <v>70</v>
      </c>
      <c r="L9308" s="16"/>
      <c r="M9308" t="s">
        <v>1335</v>
      </c>
      <c r="P9308" t="s">
        <v>243</v>
      </c>
      <c r="Q9308">
        <v>0.12</v>
      </c>
      <c r="V9308">
        <v>1</v>
      </c>
      <c r="W9308" t="s">
        <v>1371</v>
      </c>
      <c r="X9308" t="s">
        <v>1433</v>
      </c>
    </row>
    <row r="9309" spans="1:24" x14ac:dyDescent="0.3">
      <c r="A9309">
        <v>12005</v>
      </c>
      <c r="B9309" s="15" t="s">
        <v>741</v>
      </c>
      <c r="C9309" t="str">
        <f>_xlfn.XLOOKUP($B9309, STANDARDS!$A:$A, STANDARDS!$B:$B,,0,2)</f>
        <v>Karjrahat Limestone</v>
      </c>
      <c r="D9309" t="s">
        <v>1056</v>
      </c>
      <c r="E9309" t="s">
        <v>1222</v>
      </c>
      <c r="J9309" s="13">
        <v>1700</v>
      </c>
      <c r="K9309" s="13">
        <v>70</v>
      </c>
      <c r="L9309" s="16"/>
      <c r="M9309" t="s">
        <v>1335</v>
      </c>
      <c r="P9309" t="s">
        <v>243</v>
      </c>
      <c r="Q9309">
        <v>-2.5499999999999998</v>
      </c>
      <c r="V9309">
        <v>1</v>
      </c>
      <c r="W9309" t="s">
        <v>1371</v>
      </c>
      <c r="X9309" t="s">
        <v>1433</v>
      </c>
    </row>
    <row r="9310" spans="1:24" x14ac:dyDescent="0.3">
      <c r="A9310">
        <v>12006</v>
      </c>
      <c r="B9310" s="15" t="s">
        <v>741</v>
      </c>
      <c r="C9310" t="str">
        <f>_xlfn.XLOOKUP($B9310, STANDARDS!$A:$A, STANDARDS!$B:$B,,0,2)</f>
        <v>Karjrahat Limestone</v>
      </c>
      <c r="D9310" t="s">
        <v>1056</v>
      </c>
      <c r="E9310" t="s">
        <v>1222</v>
      </c>
      <c r="J9310" s="13">
        <v>1700</v>
      </c>
      <c r="K9310" s="13">
        <v>70</v>
      </c>
      <c r="L9310" s="16"/>
      <c r="M9310" t="s">
        <v>1335</v>
      </c>
      <c r="P9310" t="s">
        <v>243</v>
      </c>
      <c r="Q9310">
        <v>-0.86</v>
      </c>
      <c r="V9310">
        <v>1</v>
      </c>
      <c r="W9310" t="s">
        <v>1371</v>
      </c>
      <c r="X9310" t="s">
        <v>1433</v>
      </c>
    </row>
    <row r="9311" spans="1:24" x14ac:dyDescent="0.3">
      <c r="A9311">
        <v>12007</v>
      </c>
      <c r="B9311" s="15" t="s">
        <v>741</v>
      </c>
      <c r="C9311" t="str">
        <f>_xlfn.XLOOKUP($B9311, STANDARDS!$A:$A, STANDARDS!$B:$B,,0,2)</f>
        <v>Karjrahat Limestone</v>
      </c>
      <c r="D9311" t="s">
        <v>1056</v>
      </c>
      <c r="E9311" t="s">
        <v>1222</v>
      </c>
      <c r="J9311" s="13">
        <v>1700</v>
      </c>
      <c r="K9311" s="13">
        <v>70</v>
      </c>
      <c r="L9311" s="16"/>
      <c r="M9311" t="s">
        <v>1335</v>
      </c>
      <c r="P9311" t="s">
        <v>243</v>
      </c>
      <c r="Q9311">
        <v>-0.48</v>
      </c>
      <c r="V9311">
        <v>1</v>
      </c>
      <c r="W9311" t="s">
        <v>1371</v>
      </c>
      <c r="X9311" t="s">
        <v>1433</v>
      </c>
    </row>
    <row r="9312" spans="1:24" x14ac:dyDescent="0.3">
      <c r="A9312">
        <v>12008</v>
      </c>
      <c r="B9312" s="15" t="s">
        <v>741</v>
      </c>
      <c r="C9312" t="str">
        <f>_xlfn.XLOOKUP($B9312, STANDARDS!$A:$A, STANDARDS!$B:$B,,0,2)</f>
        <v>Karjrahat Limestone</v>
      </c>
      <c r="D9312" t="s">
        <v>1056</v>
      </c>
      <c r="E9312" t="s">
        <v>1222</v>
      </c>
      <c r="J9312" s="13">
        <v>1700</v>
      </c>
      <c r="K9312" s="13">
        <v>70</v>
      </c>
      <c r="L9312" s="16"/>
      <c r="M9312" t="s">
        <v>1348</v>
      </c>
      <c r="P9312" t="s">
        <v>243</v>
      </c>
      <c r="Q9312">
        <v>-0.28999999999999998</v>
      </c>
      <c r="V9312">
        <v>1</v>
      </c>
      <c r="W9312" t="s">
        <v>1371</v>
      </c>
      <c r="X9312" t="s">
        <v>1433</v>
      </c>
    </row>
    <row r="9313" spans="1:24" x14ac:dyDescent="0.3">
      <c r="A9313">
        <v>12009</v>
      </c>
      <c r="B9313" s="15" t="s">
        <v>741</v>
      </c>
      <c r="C9313" t="str">
        <f>_xlfn.XLOOKUP($B9313, STANDARDS!$A:$A, STANDARDS!$B:$B,,0,2)</f>
        <v>Karjrahat Limestone</v>
      </c>
      <c r="D9313" t="s">
        <v>1056</v>
      </c>
      <c r="E9313" t="s">
        <v>1222</v>
      </c>
      <c r="J9313" s="13">
        <v>1700</v>
      </c>
      <c r="K9313" s="13">
        <v>70</v>
      </c>
      <c r="L9313" s="16"/>
      <c r="M9313" t="s">
        <v>1335</v>
      </c>
      <c r="P9313" t="s">
        <v>243</v>
      </c>
      <c r="Q9313">
        <v>-0.13</v>
      </c>
      <c r="V9313">
        <v>1</v>
      </c>
      <c r="W9313" t="s">
        <v>1371</v>
      </c>
      <c r="X9313" t="s">
        <v>1433</v>
      </c>
    </row>
    <row r="9314" spans="1:24" x14ac:dyDescent="0.3">
      <c r="A9314">
        <v>12010</v>
      </c>
      <c r="B9314" s="15" t="s">
        <v>741</v>
      </c>
      <c r="C9314" t="str">
        <f>_xlfn.XLOOKUP($B9314, STANDARDS!$A:$A, STANDARDS!$B:$B,,0,2)</f>
        <v>Karjrahat Limestone</v>
      </c>
      <c r="D9314" t="s">
        <v>1056</v>
      </c>
      <c r="E9314" t="s">
        <v>1222</v>
      </c>
      <c r="J9314" s="13">
        <v>1700</v>
      </c>
      <c r="K9314" s="13">
        <v>70</v>
      </c>
      <c r="L9314" s="16"/>
      <c r="M9314" t="s">
        <v>1335</v>
      </c>
      <c r="P9314" t="s">
        <v>243</v>
      </c>
      <c r="Q9314">
        <v>-0.37</v>
      </c>
      <c r="V9314">
        <v>1</v>
      </c>
      <c r="W9314" t="s">
        <v>1371</v>
      </c>
      <c r="X9314" t="s">
        <v>1433</v>
      </c>
    </row>
    <row r="9315" spans="1:24" x14ac:dyDescent="0.3">
      <c r="A9315">
        <v>12011</v>
      </c>
      <c r="B9315" s="15" t="s">
        <v>741</v>
      </c>
      <c r="C9315" t="str">
        <f>_xlfn.XLOOKUP($B9315, STANDARDS!$A:$A, STANDARDS!$B:$B,,0,2)</f>
        <v>Karjrahat Limestone</v>
      </c>
      <c r="D9315" t="s">
        <v>1056</v>
      </c>
      <c r="E9315" t="s">
        <v>1222</v>
      </c>
      <c r="J9315" s="13">
        <v>1700</v>
      </c>
      <c r="K9315" s="13">
        <v>70</v>
      </c>
      <c r="L9315" s="16"/>
      <c r="M9315" t="s">
        <v>1348</v>
      </c>
      <c r="P9315" t="s">
        <v>243</v>
      </c>
      <c r="Q9315">
        <v>-0.24</v>
      </c>
      <c r="V9315">
        <v>1</v>
      </c>
      <c r="W9315" t="s">
        <v>1371</v>
      </c>
      <c r="X9315" t="s">
        <v>1433</v>
      </c>
    </row>
    <row r="9316" spans="1:24" x14ac:dyDescent="0.3">
      <c r="A9316">
        <v>12012</v>
      </c>
      <c r="B9316" s="15" t="s">
        <v>741</v>
      </c>
      <c r="C9316" t="str">
        <f>_xlfn.XLOOKUP($B9316, STANDARDS!$A:$A, STANDARDS!$B:$B,,0,2)</f>
        <v>Karjrahat Limestone</v>
      </c>
      <c r="D9316" t="s">
        <v>1056</v>
      </c>
      <c r="E9316" t="s">
        <v>1222</v>
      </c>
      <c r="J9316" s="13">
        <v>1700</v>
      </c>
      <c r="K9316" s="13">
        <v>70</v>
      </c>
      <c r="L9316" s="16"/>
      <c r="M9316" t="s">
        <v>1335</v>
      </c>
      <c r="P9316" t="s">
        <v>243</v>
      </c>
      <c r="Q9316">
        <v>-0.48</v>
      </c>
      <c r="V9316">
        <v>1</v>
      </c>
      <c r="W9316" t="s">
        <v>1371</v>
      </c>
      <c r="X9316" t="s">
        <v>1433</v>
      </c>
    </row>
    <row r="9317" spans="1:24" x14ac:dyDescent="0.3">
      <c r="A9317">
        <v>12013</v>
      </c>
      <c r="B9317" s="15" t="s">
        <v>741</v>
      </c>
      <c r="C9317" t="str">
        <f>_xlfn.XLOOKUP($B9317, STANDARDS!$A:$A, STANDARDS!$B:$B,,0,2)</f>
        <v>Karjrahat Limestone</v>
      </c>
      <c r="D9317" t="s">
        <v>1056</v>
      </c>
      <c r="E9317" t="s">
        <v>1222</v>
      </c>
      <c r="J9317" s="13">
        <v>1700</v>
      </c>
      <c r="K9317" s="13">
        <v>70</v>
      </c>
      <c r="L9317" s="16"/>
      <c r="M9317" t="s">
        <v>1335</v>
      </c>
      <c r="P9317" t="s">
        <v>243</v>
      </c>
      <c r="Q9317">
        <v>-0.14000000000000001</v>
      </c>
      <c r="V9317">
        <v>1</v>
      </c>
      <c r="W9317" t="s">
        <v>1371</v>
      </c>
      <c r="X9317" t="s">
        <v>1433</v>
      </c>
    </row>
    <row r="9318" spans="1:24" x14ac:dyDescent="0.3">
      <c r="A9318">
        <v>12014</v>
      </c>
      <c r="B9318" s="15" t="s">
        <v>741</v>
      </c>
      <c r="C9318" t="str">
        <f>_xlfn.XLOOKUP($B9318, STANDARDS!$A:$A, STANDARDS!$B:$B,,0,2)</f>
        <v>Karjrahat Limestone</v>
      </c>
      <c r="D9318" t="s">
        <v>1056</v>
      </c>
      <c r="E9318" t="s">
        <v>1222</v>
      </c>
      <c r="J9318" s="13">
        <v>1700</v>
      </c>
      <c r="K9318" s="13">
        <v>70</v>
      </c>
      <c r="L9318" s="16"/>
      <c r="M9318" t="s">
        <v>1335</v>
      </c>
      <c r="P9318" t="s">
        <v>243</v>
      </c>
      <c r="Q9318">
        <v>-0.43</v>
      </c>
      <c r="V9318">
        <v>1</v>
      </c>
      <c r="W9318" t="s">
        <v>1371</v>
      </c>
      <c r="X9318" t="s">
        <v>1433</v>
      </c>
    </row>
    <row r="9319" spans="1:24" x14ac:dyDescent="0.3">
      <c r="A9319">
        <v>12015</v>
      </c>
      <c r="B9319" s="15" t="s">
        <v>741</v>
      </c>
      <c r="C9319" t="str">
        <f>_xlfn.XLOOKUP($B9319, STANDARDS!$A:$A, STANDARDS!$B:$B,,0,2)</f>
        <v>Karjrahat Limestone</v>
      </c>
      <c r="D9319" t="s">
        <v>1056</v>
      </c>
      <c r="E9319" t="s">
        <v>1222</v>
      </c>
      <c r="J9319" s="13">
        <v>1700</v>
      </c>
      <c r="K9319" s="13">
        <v>70</v>
      </c>
      <c r="L9319" s="16"/>
      <c r="M9319" t="s">
        <v>1348</v>
      </c>
      <c r="P9319" t="s">
        <v>243</v>
      </c>
      <c r="Q9319">
        <v>-0.32</v>
      </c>
      <c r="V9319">
        <v>1</v>
      </c>
      <c r="W9319" t="s">
        <v>1371</v>
      </c>
      <c r="X9319" t="s">
        <v>1433</v>
      </c>
    </row>
    <row r="9320" spans="1:24" x14ac:dyDescent="0.3">
      <c r="A9320">
        <v>12016</v>
      </c>
      <c r="B9320" s="15" t="s">
        <v>741</v>
      </c>
      <c r="C9320" t="str">
        <f>_xlfn.XLOOKUP($B9320, STANDARDS!$A:$A, STANDARDS!$B:$B,,0,2)</f>
        <v>Karjrahat Limestone</v>
      </c>
      <c r="D9320" t="s">
        <v>1056</v>
      </c>
      <c r="E9320" t="s">
        <v>1222</v>
      </c>
      <c r="J9320" s="13">
        <v>1700</v>
      </c>
      <c r="K9320" s="13">
        <v>70</v>
      </c>
      <c r="L9320" s="16"/>
      <c r="M9320" t="s">
        <v>1335</v>
      </c>
      <c r="P9320" t="s">
        <v>243</v>
      </c>
      <c r="Q9320">
        <v>-0.18</v>
      </c>
      <c r="V9320">
        <v>1</v>
      </c>
      <c r="W9320" t="s">
        <v>1371</v>
      </c>
      <c r="X9320" t="s">
        <v>1433</v>
      </c>
    </row>
    <row r="9321" spans="1:24" x14ac:dyDescent="0.3">
      <c r="A9321">
        <v>12017</v>
      </c>
      <c r="B9321" s="15" t="s">
        <v>741</v>
      </c>
      <c r="C9321" t="str">
        <f>_xlfn.XLOOKUP($B9321, STANDARDS!$A:$A, STANDARDS!$B:$B,,0,2)</f>
        <v>Karjrahat Limestone</v>
      </c>
      <c r="D9321" t="s">
        <v>1056</v>
      </c>
      <c r="E9321" t="s">
        <v>1222</v>
      </c>
      <c r="J9321" s="13">
        <v>1700</v>
      </c>
      <c r="K9321" s="13">
        <v>70</v>
      </c>
      <c r="L9321" s="16"/>
      <c r="M9321" t="s">
        <v>1335</v>
      </c>
      <c r="P9321" t="s">
        <v>243</v>
      </c>
      <c r="Q9321">
        <v>-0.3</v>
      </c>
      <c r="V9321">
        <v>1</v>
      </c>
      <c r="W9321" t="s">
        <v>1371</v>
      </c>
      <c r="X9321" t="s">
        <v>1433</v>
      </c>
    </row>
    <row r="9322" spans="1:24" x14ac:dyDescent="0.3">
      <c r="A9322">
        <v>12018</v>
      </c>
      <c r="B9322" s="15" t="s">
        <v>741</v>
      </c>
      <c r="C9322" t="str">
        <f>_xlfn.XLOOKUP($B9322, STANDARDS!$A:$A, STANDARDS!$B:$B,,0,2)</f>
        <v>Karjrahat Limestone</v>
      </c>
      <c r="D9322" t="s">
        <v>1056</v>
      </c>
      <c r="E9322" t="s">
        <v>1222</v>
      </c>
      <c r="J9322" s="13">
        <v>1700</v>
      </c>
      <c r="K9322" s="13">
        <v>70</v>
      </c>
      <c r="L9322" s="16"/>
      <c r="M9322" t="s">
        <v>1335</v>
      </c>
      <c r="P9322" t="s">
        <v>243</v>
      </c>
      <c r="Q9322">
        <v>-0.3</v>
      </c>
      <c r="V9322">
        <v>1</v>
      </c>
      <c r="W9322" t="s">
        <v>1371</v>
      </c>
      <c r="X9322" t="s">
        <v>1433</v>
      </c>
    </row>
    <row r="9323" spans="1:24" x14ac:dyDescent="0.3">
      <c r="A9323">
        <v>12019</v>
      </c>
      <c r="B9323" s="15" t="s">
        <v>741</v>
      </c>
      <c r="C9323" t="str">
        <f>_xlfn.XLOOKUP($B9323, STANDARDS!$A:$A, STANDARDS!$B:$B,,0,2)</f>
        <v>Karjrahat Limestone</v>
      </c>
      <c r="D9323" t="s">
        <v>1056</v>
      </c>
      <c r="E9323" t="s">
        <v>1222</v>
      </c>
      <c r="J9323" s="13">
        <v>1700</v>
      </c>
      <c r="K9323" s="13">
        <v>70</v>
      </c>
      <c r="L9323" s="16"/>
      <c r="M9323" t="s">
        <v>1335</v>
      </c>
      <c r="P9323" t="s">
        <v>243</v>
      </c>
      <c r="Q9323">
        <v>0.03</v>
      </c>
      <c r="V9323">
        <v>1</v>
      </c>
      <c r="W9323" t="s">
        <v>1371</v>
      </c>
      <c r="X9323" t="s">
        <v>1433</v>
      </c>
    </row>
    <row r="9324" spans="1:24" x14ac:dyDescent="0.3">
      <c r="A9324">
        <v>12020</v>
      </c>
      <c r="B9324" s="15" t="s">
        <v>741</v>
      </c>
      <c r="C9324" t="str">
        <f>_xlfn.XLOOKUP($B9324, STANDARDS!$A:$A, STANDARDS!$B:$B,,0,2)</f>
        <v>Karjrahat Limestone</v>
      </c>
      <c r="D9324" t="s">
        <v>1056</v>
      </c>
      <c r="E9324" t="s">
        <v>1222</v>
      </c>
      <c r="J9324" s="13">
        <v>1700</v>
      </c>
      <c r="K9324" s="13">
        <v>70</v>
      </c>
      <c r="L9324" s="16"/>
      <c r="M9324" t="s">
        <v>1348</v>
      </c>
      <c r="P9324" t="s">
        <v>243</v>
      </c>
      <c r="Q9324">
        <v>-0.53</v>
      </c>
      <c r="V9324">
        <v>1</v>
      </c>
      <c r="W9324" t="s">
        <v>1371</v>
      </c>
      <c r="X9324" t="s">
        <v>1433</v>
      </c>
    </row>
    <row r="9325" spans="1:24" x14ac:dyDescent="0.3">
      <c r="A9325">
        <v>12021</v>
      </c>
      <c r="B9325" s="15" t="s">
        <v>741</v>
      </c>
      <c r="C9325" t="str">
        <f>_xlfn.XLOOKUP($B9325, STANDARDS!$A:$A, STANDARDS!$B:$B,,0,2)</f>
        <v>Karjrahat Limestone</v>
      </c>
      <c r="D9325" t="s">
        <v>1056</v>
      </c>
      <c r="E9325" t="s">
        <v>1222</v>
      </c>
      <c r="J9325" s="13">
        <v>1700</v>
      </c>
      <c r="K9325" s="13">
        <v>70</v>
      </c>
      <c r="L9325" s="16"/>
      <c r="M9325" t="s">
        <v>1348</v>
      </c>
      <c r="P9325" t="s">
        <v>243</v>
      </c>
      <c r="Q9325">
        <v>-0.43</v>
      </c>
      <c r="V9325">
        <v>1</v>
      </c>
      <c r="W9325" t="s">
        <v>1371</v>
      </c>
      <c r="X9325" t="s">
        <v>1433</v>
      </c>
    </row>
    <row r="9326" spans="1:24" x14ac:dyDescent="0.3">
      <c r="A9326">
        <v>12022</v>
      </c>
      <c r="B9326" s="15" t="s">
        <v>741</v>
      </c>
      <c r="C9326" t="str">
        <f>_xlfn.XLOOKUP($B9326, STANDARDS!$A:$A, STANDARDS!$B:$B,,0,2)</f>
        <v>Karjrahat Limestone</v>
      </c>
      <c r="D9326" t="s">
        <v>1056</v>
      </c>
      <c r="E9326" t="s">
        <v>1222</v>
      </c>
      <c r="J9326" s="13">
        <v>1700</v>
      </c>
      <c r="K9326" s="13">
        <v>70</v>
      </c>
      <c r="L9326" s="16"/>
      <c r="M9326" t="s">
        <v>1335</v>
      </c>
      <c r="P9326" t="s">
        <v>243</v>
      </c>
      <c r="Q9326">
        <v>0.12</v>
      </c>
      <c r="V9326">
        <v>1</v>
      </c>
      <c r="W9326" t="s">
        <v>1371</v>
      </c>
      <c r="X9326" t="s">
        <v>1433</v>
      </c>
    </row>
    <row r="9327" spans="1:24" x14ac:dyDescent="0.3">
      <c r="A9327">
        <v>12023</v>
      </c>
      <c r="B9327" s="15" t="s">
        <v>741</v>
      </c>
      <c r="C9327" t="str">
        <f>_xlfn.XLOOKUP($B9327, STANDARDS!$A:$A, STANDARDS!$B:$B,,0,2)</f>
        <v>Karjrahat Limestone</v>
      </c>
      <c r="D9327" t="s">
        <v>1056</v>
      </c>
      <c r="E9327" t="s">
        <v>1222</v>
      </c>
      <c r="J9327" s="13">
        <v>1700</v>
      </c>
      <c r="K9327" s="13">
        <v>70</v>
      </c>
      <c r="L9327" s="16"/>
      <c r="M9327" t="s">
        <v>1348</v>
      </c>
      <c r="P9327" t="s">
        <v>243</v>
      </c>
      <c r="Q9327">
        <v>0.04</v>
      </c>
      <c r="V9327">
        <v>1</v>
      </c>
      <c r="W9327" t="s">
        <v>1371</v>
      </c>
      <c r="X9327" t="s">
        <v>1433</v>
      </c>
    </row>
    <row r="9328" spans="1:24" x14ac:dyDescent="0.3">
      <c r="A9328">
        <v>12024</v>
      </c>
      <c r="B9328" s="15" t="s">
        <v>741</v>
      </c>
      <c r="C9328" t="str">
        <f>_xlfn.XLOOKUP($B9328, STANDARDS!$A:$A, STANDARDS!$B:$B,,0,2)</f>
        <v>Karjrahat Limestone</v>
      </c>
      <c r="D9328" t="s">
        <v>1056</v>
      </c>
      <c r="E9328" t="s">
        <v>1222</v>
      </c>
      <c r="J9328" s="13">
        <v>1700</v>
      </c>
      <c r="K9328" s="13">
        <v>70</v>
      </c>
      <c r="L9328" s="16"/>
      <c r="M9328" t="s">
        <v>1335</v>
      </c>
      <c r="P9328" t="s">
        <v>243</v>
      </c>
      <c r="Q9328">
        <v>1.66</v>
      </c>
      <c r="V9328">
        <v>1</v>
      </c>
      <c r="W9328" t="s">
        <v>1371</v>
      </c>
      <c r="X9328" t="s">
        <v>1433</v>
      </c>
    </row>
    <row r="9329" spans="1:24" x14ac:dyDescent="0.3">
      <c r="A9329">
        <v>12025</v>
      </c>
      <c r="B9329" s="15" t="s">
        <v>741</v>
      </c>
      <c r="C9329" t="str">
        <f>_xlfn.XLOOKUP($B9329, STANDARDS!$A:$A, STANDARDS!$B:$B,,0,2)</f>
        <v>Karjrahat Limestone</v>
      </c>
      <c r="D9329" t="s">
        <v>1056</v>
      </c>
      <c r="E9329" t="s">
        <v>1222</v>
      </c>
      <c r="J9329" s="13">
        <v>1700</v>
      </c>
      <c r="K9329" s="13">
        <v>70</v>
      </c>
      <c r="L9329" s="16"/>
      <c r="M9329" t="s">
        <v>1335</v>
      </c>
      <c r="P9329" t="s">
        <v>243</v>
      </c>
      <c r="Q9329">
        <v>1.62</v>
      </c>
      <c r="V9329">
        <v>1</v>
      </c>
      <c r="W9329" t="s">
        <v>1371</v>
      </c>
      <c r="X9329" t="s">
        <v>1433</v>
      </c>
    </row>
    <row r="9330" spans="1:24" x14ac:dyDescent="0.3">
      <c r="A9330">
        <v>12026</v>
      </c>
      <c r="B9330" s="15" t="s">
        <v>741</v>
      </c>
      <c r="C9330" t="str">
        <f>_xlfn.XLOOKUP($B9330, STANDARDS!$A:$A, STANDARDS!$B:$B,,0,2)</f>
        <v>Karjrahat Limestone</v>
      </c>
      <c r="D9330" t="s">
        <v>1056</v>
      </c>
      <c r="E9330" t="s">
        <v>1222</v>
      </c>
      <c r="J9330" s="13">
        <v>1700</v>
      </c>
      <c r="K9330" s="13">
        <v>70</v>
      </c>
      <c r="L9330" s="16"/>
      <c r="M9330" t="s">
        <v>1335</v>
      </c>
      <c r="P9330" t="s">
        <v>243</v>
      </c>
      <c r="Q9330">
        <v>-0.25</v>
      </c>
      <c r="V9330">
        <v>1</v>
      </c>
      <c r="W9330" t="s">
        <v>1371</v>
      </c>
      <c r="X9330" t="s">
        <v>1433</v>
      </c>
    </row>
    <row r="9331" spans="1:24" x14ac:dyDescent="0.3">
      <c r="A9331">
        <v>12027</v>
      </c>
      <c r="B9331" s="15" t="s">
        <v>741</v>
      </c>
      <c r="C9331" t="str">
        <f>_xlfn.XLOOKUP($B9331, STANDARDS!$A:$A, STANDARDS!$B:$B,,0,2)</f>
        <v>Karjrahat Limestone</v>
      </c>
      <c r="D9331" t="s">
        <v>1056</v>
      </c>
      <c r="E9331" t="s">
        <v>1222</v>
      </c>
      <c r="J9331" s="13">
        <v>1700</v>
      </c>
      <c r="K9331" s="13">
        <v>70</v>
      </c>
      <c r="L9331" s="16"/>
      <c r="M9331" t="s">
        <v>1335</v>
      </c>
      <c r="P9331" t="s">
        <v>243</v>
      </c>
      <c r="Q9331">
        <v>-0.11</v>
      </c>
      <c r="V9331">
        <v>1</v>
      </c>
      <c r="W9331" t="s">
        <v>1371</v>
      </c>
      <c r="X9331" t="s">
        <v>1433</v>
      </c>
    </row>
    <row r="9332" spans="1:24" x14ac:dyDescent="0.3">
      <c r="A9332">
        <v>12028</v>
      </c>
      <c r="B9332" s="15" t="s">
        <v>741</v>
      </c>
      <c r="C9332" t="str">
        <f>_xlfn.XLOOKUP($B9332, STANDARDS!$A:$A, STANDARDS!$B:$B,,0,2)</f>
        <v>Karjrahat Limestone</v>
      </c>
      <c r="D9332" t="s">
        <v>1056</v>
      </c>
      <c r="E9332" t="s">
        <v>1222</v>
      </c>
      <c r="J9332" s="13">
        <v>1700</v>
      </c>
      <c r="K9332" s="13">
        <v>70</v>
      </c>
      <c r="L9332" s="16"/>
      <c r="M9332" t="s">
        <v>1335</v>
      </c>
      <c r="P9332" t="s">
        <v>243</v>
      </c>
      <c r="Q9332">
        <v>-0.15</v>
      </c>
      <c r="V9332">
        <v>1</v>
      </c>
      <c r="W9332" t="s">
        <v>1371</v>
      </c>
      <c r="X9332" t="s">
        <v>1433</v>
      </c>
    </row>
    <row r="9333" spans="1:24" x14ac:dyDescent="0.3">
      <c r="A9333">
        <v>12029</v>
      </c>
      <c r="B9333" s="15" t="s">
        <v>741</v>
      </c>
      <c r="C9333" t="str">
        <f>_xlfn.XLOOKUP($B9333, STANDARDS!$A:$A, STANDARDS!$B:$B,,0,2)</f>
        <v>Karjrahat Limestone</v>
      </c>
      <c r="D9333" t="s">
        <v>1056</v>
      </c>
      <c r="E9333" t="s">
        <v>1222</v>
      </c>
      <c r="J9333" s="13">
        <v>1700</v>
      </c>
      <c r="K9333" s="13">
        <v>70</v>
      </c>
      <c r="L9333" s="16"/>
      <c r="M9333" t="s">
        <v>1335</v>
      </c>
      <c r="P9333" t="s">
        <v>243</v>
      </c>
      <c r="Q9333">
        <v>0.16</v>
      </c>
      <c r="V9333">
        <v>1</v>
      </c>
      <c r="W9333" t="s">
        <v>1371</v>
      </c>
      <c r="X9333" t="s">
        <v>1433</v>
      </c>
    </row>
    <row r="9334" spans="1:24" x14ac:dyDescent="0.3">
      <c r="A9334">
        <v>12030</v>
      </c>
      <c r="B9334" s="15" t="s">
        <v>741</v>
      </c>
      <c r="C9334" t="str">
        <f>_xlfn.XLOOKUP($B9334, STANDARDS!$A:$A, STANDARDS!$B:$B,,0,2)</f>
        <v>Karjrahat Limestone</v>
      </c>
      <c r="D9334" t="s">
        <v>1056</v>
      </c>
      <c r="E9334" t="s">
        <v>1222</v>
      </c>
      <c r="J9334" s="13">
        <v>1700</v>
      </c>
      <c r="K9334" s="13">
        <v>70</v>
      </c>
      <c r="L9334" s="16"/>
      <c r="M9334" t="s">
        <v>1335</v>
      </c>
      <c r="P9334" t="s">
        <v>243</v>
      </c>
      <c r="Q9334">
        <v>-0.08</v>
      </c>
      <c r="V9334">
        <v>1</v>
      </c>
      <c r="W9334" t="s">
        <v>1371</v>
      </c>
      <c r="X9334" t="s">
        <v>1433</v>
      </c>
    </row>
    <row r="9335" spans="1:24" x14ac:dyDescent="0.3">
      <c r="A9335">
        <v>12031</v>
      </c>
      <c r="B9335" s="15" t="s">
        <v>741</v>
      </c>
      <c r="C9335" t="str">
        <f>_xlfn.XLOOKUP($B9335, STANDARDS!$A:$A, STANDARDS!$B:$B,,0,2)</f>
        <v>Karjrahat Limestone</v>
      </c>
      <c r="D9335" t="s">
        <v>1056</v>
      </c>
      <c r="E9335" t="s">
        <v>1222</v>
      </c>
      <c r="J9335" s="13">
        <v>1700</v>
      </c>
      <c r="K9335" s="13">
        <v>70</v>
      </c>
      <c r="L9335" s="16"/>
      <c r="M9335" t="s">
        <v>1335</v>
      </c>
      <c r="P9335" t="s">
        <v>243</v>
      </c>
      <c r="Q9335">
        <v>1.79</v>
      </c>
      <c r="V9335">
        <v>1</v>
      </c>
      <c r="W9335" t="s">
        <v>1371</v>
      </c>
      <c r="X9335" t="s">
        <v>1433</v>
      </c>
    </row>
    <row r="9336" spans="1:24" x14ac:dyDescent="0.3">
      <c r="A9336">
        <v>12032</v>
      </c>
      <c r="B9336" s="15" t="s">
        <v>741</v>
      </c>
      <c r="C9336" t="str">
        <f>_xlfn.XLOOKUP($B9336, STANDARDS!$A:$A, STANDARDS!$B:$B,,0,2)</f>
        <v>Karjrahat Limestone</v>
      </c>
      <c r="D9336" t="s">
        <v>1056</v>
      </c>
      <c r="E9336" t="s">
        <v>1222</v>
      </c>
      <c r="J9336" s="13">
        <v>1700</v>
      </c>
      <c r="K9336" s="13">
        <v>70</v>
      </c>
      <c r="L9336" s="16"/>
      <c r="M9336" t="s">
        <v>1335</v>
      </c>
      <c r="P9336" t="s">
        <v>243</v>
      </c>
      <c r="Q9336">
        <v>1.23</v>
      </c>
      <c r="V9336">
        <v>1</v>
      </c>
      <c r="W9336" t="s">
        <v>1371</v>
      </c>
      <c r="X9336" t="s">
        <v>1433</v>
      </c>
    </row>
    <row r="9337" spans="1:24" x14ac:dyDescent="0.3">
      <c r="A9337">
        <v>12033</v>
      </c>
      <c r="B9337" s="15" t="s">
        <v>741</v>
      </c>
      <c r="C9337" t="str">
        <f>_xlfn.XLOOKUP($B9337, STANDARDS!$A:$A, STANDARDS!$B:$B,,0,2)</f>
        <v>Karjrahat Limestone</v>
      </c>
      <c r="D9337" t="s">
        <v>1056</v>
      </c>
      <c r="E9337" t="s">
        <v>1222</v>
      </c>
      <c r="J9337" s="13">
        <v>1700</v>
      </c>
      <c r="K9337" s="13">
        <v>70</v>
      </c>
      <c r="L9337" s="16"/>
      <c r="M9337" t="s">
        <v>1335</v>
      </c>
      <c r="P9337" t="s">
        <v>243</v>
      </c>
      <c r="Q9337">
        <v>-0.32</v>
      </c>
      <c r="V9337">
        <v>1</v>
      </c>
      <c r="W9337" t="s">
        <v>1371</v>
      </c>
      <c r="X9337" t="s">
        <v>1433</v>
      </c>
    </row>
    <row r="9338" spans="1:24" x14ac:dyDescent="0.3">
      <c r="A9338">
        <v>12034</v>
      </c>
      <c r="B9338" s="15" t="s">
        <v>741</v>
      </c>
      <c r="C9338" t="str">
        <f>_xlfn.XLOOKUP($B9338, STANDARDS!$A:$A, STANDARDS!$B:$B,,0,2)</f>
        <v>Karjrahat Limestone</v>
      </c>
      <c r="D9338" t="s">
        <v>1056</v>
      </c>
      <c r="E9338" t="s">
        <v>1222</v>
      </c>
      <c r="J9338" s="13">
        <v>1700</v>
      </c>
      <c r="K9338" s="13">
        <v>70</v>
      </c>
      <c r="L9338" s="16"/>
      <c r="M9338" t="s">
        <v>1335</v>
      </c>
      <c r="P9338" t="s">
        <v>243</v>
      </c>
      <c r="Q9338">
        <v>-0.13</v>
      </c>
      <c r="V9338">
        <v>1</v>
      </c>
      <c r="W9338" t="s">
        <v>1371</v>
      </c>
      <c r="X9338" t="s">
        <v>1433</v>
      </c>
    </row>
    <row r="9339" spans="1:24" x14ac:dyDescent="0.3">
      <c r="A9339">
        <v>12035</v>
      </c>
      <c r="B9339" s="15" t="s">
        <v>741</v>
      </c>
      <c r="C9339" t="str">
        <f>_xlfn.XLOOKUP($B9339, STANDARDS!$A:$A, STANDARDS!$B:$B,,0,2)</f>
        <v>Karjrahat Limestone</v>
      </c>
      <c r="D9339" t="s">
        <v>1056</v>
      </c>
      <c r="E9339" t="s">
        <v>1222</v>
      </c>
      <c r="J9339" s="13">
        <v>1700</v>
      </c>
      <c r="K9339" s="13">
        <v>70</v>
      </c>
      <c r="L9339" s="16"/>
      <c r="M9339" t="s">
        <v>1335</v>
      </c>
      <c r="P9339" t="s">
        <v>243</v>
      </c>
      <c r="Q9339">
        <v>-0.11</v>
      </c>
      <c r="V9339">
        <v>1</v>
      </c>
      <c r="W9339" t="s">
        <v>1371</v>
      </c>
      <c r="X9339" t="s">
        <v>1433</v>
      </c>
    </row>
    <row r="9340" spans="1:24" x14ac:dyDescent="0.3">
      <c r="A9340">
        <v>12036</v>
      </c>
      <c r="B9340" s="15" t="s">
        <v>741</v>
      </c>
      <c r="C9340" t="str">
        <f>_xlfn.XLOOKUP($B9340, STANDARDS!$A:$A, STANDARDS!$B:$B,,0,2)</f>
        <v>Karjrahat Limestone</v>
      </c>
      <c r="D9340" t="s">
        <v>1056</v>
      </c>
      <c r="E9340" t="s">
        <v>1222</v>
      </c>
      <c r="J9340" s="13">
        <v>1700</v>
      </c>
      <c r="K9340" s="13">
        <v>70</v>
      </c>
      <c r="L9340" s="16"/>
      <c r="M9340" t="s">
        <v>1335</v>
      </c>
      <c r="P9340" t="s">
        <v>243</v>
      </c>
      <c r="Q9340">
        <v>1.69</v>
      </c>
      <c r="V9340">
        <v>1</v>
      </c>
      <c r="W9340" t="s">
        <v>1371</v>
      </c>
      <c r="X9340" t="s">
        <v>1433</v>
      </c>
    </row>
    <row r="9341" spans="1:24" x14ac:dyDescent="0.3">
      <c r="A9341">
        <v>12037</v>
      </c>
      <c r="B9341" s="15" t="s">
        <v>741</v>
      </c>
      <c r="C9341" t="str">
        <f>_xlfn.XLOOKUP($B9341, STANDARDS!$A:$A, STANDARDS!$B:$B,,0,2)</f>
        <v>Karjrahat Limestone</v>
      </c>
      <c r="D9341" t="s">
        <v>1056</v>
      </c>
      <c r="E9341" t="s">
        <v>1222</v>
      </c>
      <c r="J9341" s="13">
        <v>1700</v>
      </c>
      <c r="K9341" s="13">
        <v>70</v>
      </c>
      <c r="L9341" s="16"/>
      <c r="M9341" t="s">
        <v>1335</v>
      </c>
      <c r="P9341" t="s">
        <v>243</v>
      </c>
      <c r="Q9341">
        <v>1.61</v>
      </c>
      <c r="V9341">
        <v>1</v>
      </c>
      <c r="W9341" t="s">
        <v>1371</v>
      </c>
      <c r="X9341" t="s">
        <v>1433</v>
      </c>
    </row>
    <row r="9342" spans="1:24" x14ac:dyDescent="0.3">
      <c r="A9342">
        <v>12038</v>
      </c>
      <c r="B9342" s="15" t="s">
        <v>741</v>
      </c>
      <c r="C9342" t="str">
        <f>_xlfn.XLOOKUP($B9342, STANDARDS!$A:$A, STANDARDS!$B:$B,,0,2)</f>
        <v>Karjrahat Limestone</v>
      </c>
      <c r="D9342" t="s">
        <v>1056</v>
      </c>
      <c r="E9342" t="s">
        <v>1222</v>
      </c>
      <c r="J9342" s="13">
        <v>1700</v>
      </c>
      <c r="K9342" s="13">
        <v>70</v>
      </c>
      <c r="L9342" s="16"/>
      <c r="M9342" t="s">
        <v>1335</v>
      </c>
      <c r="P9342" t="s">
        <v>243</v>
      </c>
      <c r="Q9342">
        <v>-2.67</v>
      </c>
      <c r="V9342">
        <v>1</v>
      </c>
      <c r="W9342" t="s">
        <v>1371</v>
      </c>
      <c r="X9342" t="s">
        <v>1433</v>
      </c>
    </row>
    <row r="9343" spans="1:24" x14ac:dyDescent="0.3">
      <c r="A9343">
        <v>12039</v>
      </c>
      <c r="B9343" s="15" t="s">
        <v>741</v>
      </c>
      <c r="C9343" t="str">
        <f>_xlfn.XLOOKUP($B9343, STANDARDS!$A:$A, STANDARDS!$B:$B,,0,2)</f>
        <v>Karjrahat Limestone</v>
      </c>
      <c r="D9343" t="s">
        <v>1056</v>
      </c>
      <c r="E9343" t="s">
        <v>1222</v>
      </c>
      <c r="J9343" s="13">
        <v>1700</v>
      </c>
      <c r="K9343" s="13">
        <v>70</v>
      </c>
      <c r="L9343" s="16"/>
      <c r="M9343" t="s">
        <v>1335</v>
      </c>
      <c r="P9343" t="s">
        <v>243</v>
      </c>
      <c r="Q9343">
        <v>1.81</v>
      </c>
      <c r="V9343">
        <v>1</v>
      </c>
      <c r="W9343" t="s">
        <v>1371</v>
      </c>
      <c r="X9343" t="s">
        <v>1433</v>
      </c>
    </row>
    <row r="9344" spans="1:24" x14ac:dyDescent="0.3">
      <c r="A9344">
        <v>12040</v>
      </c>
      <c r="B9344" s="15" t="s">
        <v>741</v>
      </c>
      <c r="C9344" t="str">
        <f>_xlfn.XLOOKUP($B9344, STANDARDS!$A:$A, STANDARDS!$B:$B,,0,2)</f>
        <v>Karjrahat Limestone</v>
      </c>
      <c r="D9344" t="s">
        <v>1056</v>
      </c>
      <c r="E9344" t="s">
        <v>1222</v>
      </c>
      <c r="J9344" s="13">
        <v>1700</v>
      </c>
      <c r="K9344" s="13">
        <v>70</v>
      </c>
      <c r="L9344" s="16"/>
      <c r="M9344" t="s">
        <v>1335</v>
      </c>
      <c r="P9344" t="s">
        <v>243</v>
      </c>
      <c r="Q9344">
        <v>1.61</v>
      </c>
      <c r="V9344">
        <v>1</v>
      </c>
      <c r="W9344" t="s">
        <v>1371</v>
      </c>
      <c r="X9344" t="s">
        <v>1433</v>
      </c>
    </row>
    <row r="9345" spans="1:24" x14ac:dyDescent="0.3">
      <c r="A9345">
        <v>12041</v>
      </c>
      <c r="B9345" s="15" t="s">
        <v>741</v>
      </c>
      <c r="C9345" t="str">
        <f>_xlfn.XLOOKUP($B9345, STANDARDS!$A:$A, STANDARDS!$B:$B,,0,2)</f>
        <v>Karjrahat Limestone</v>
      </c>
      <c r="D9345" t="s">
        <v>1056</v>
      </c>
      <c r="E9345" t="s">
        <v>1222</v>
      </c>
      <c r="J9345" s="13">
        <v>1700</v>
      </c>
      <c r="K9345" s="13">
        <v>70</v>
      </c>
      <c r="L9345" s="16"/>
      <c r="M9345" t="s">
        <v>1335</v>
      </c>
      <c r="P9345" t="s">
        <v>243</v>
      </c>
      <c r="Q9345">
        <v>1.63</v>
      </c>
      <c r="V9345">
        <v>1</v>
      </c>
      <c r="W9345" t="s">
        <v>1371</v>
      </c>
      <c r="X9345" t="s">
        <v>1433</v>
      </c>
    </row>
    <row r="9346" spans="1:24" x14ac:dyDescent="0.3">
      <c r="A9346">
        <v>12042</v>
      </c>
      <c r="B9346" s="15" t="s">
        <v>741</v>
      </c>
      <c r="C9346" t="str">
        <f>_xlfn.XLOOKUP($B9346, STANDARDS!$A:$A, STANDARDS!$B:$B,,0,2)</f>
        <v>Karjrahat Limestone</v>
      </c>
      <c r="D9346" t="s">
        <v>1056</v>
      </c>
      <c r="E9346" t="s">
        <v>1222</v>
      </c>
      <c r="J9346" s="13">
        <v>1700</v>
      </c>
      <c r="K9346" s="13">
        <v>70</v>
      </c>
      <c r="L9346" s="16"/>
      <c r="M9346" t="s">
        <v>1335</v>
      </c>
      <c r="P9346" t="s">
        <v>243</v>
      </c>
      <c r="Q9346">
        <v>2.0299999999999998</v>
      </c>
      <c r="V9346">
        <v>1</v>
      </c>
      <c r="W9346" t="s">
        <v>1371</v>
      </c>
      <c r="X9346" t="s">
        <v>1433</v>
      </c>
    </row>
    <row r="9347" spans="1:24" x14ac:dyDescent="0.3">
      <c r="A9347">
        <v>12043</v>
      </c>
      <c r="B9347" s="15" t="s">
        <v>741</v>
      </c>
      <c r="C9347" t="str">
        <f>_xlfn.XLOOKUP($B9347, STANDARDS!$A:$A, STANDARDS!$B:$B,,0,2)</f>
        <v>Karjrahat Limestone</v>
      </c>
      <c r="D9347" t="s">
        <v>1056</v>
      </c>
      <c r="E9347" t="s">
        <v>1222</v>
      </c>
      <c r="J9347" s="13">
        <v>1700</v>
      </c>
      <c r="K9347" s="13">
        <v>70</v>
      </c>
      <c r="L9347" s="16"/>
      <c r="M9347" t="s">
        <v>1335</v>
      </c>
      <c r="P9347" t="s">
        <v>243</v>
      </c>
      <c r="Q9347">
        <v>2</v>
      </c>
      <c r="V9347">
        <v>1</v>
      </c>
      <c r="W9347" t="s">
        <v>1371</v>
      </c>
      <c r="X9347" t="s">
        <v>1433</v>
      </c>
    </row>
    <row r="9348" spans="1:24" x14ac:dyDescent="0.3">
      <c r="A9348">
        <v>12044</v>
      </c>
      <c r="B9348" s="15" t="s">
        <v>741</v>
      </c>
      <c r="C9348" t="str">
        <f>_xlfn.XLOOKUP($B9348, STANDARDS!$A:$A, STANDARDS!$B:$B,,0,2)</f>
        <v>Karjrahat Limestone</v>
      </c>
      <c r="D9348" t="s">
        <v>1056</v>
      </c>
      <c r="E9348" t="s">
        <v>1222</v>
      </c>
      <c r="J9348" s="13">
        <v>1700</v>
      </c>
      <c r="K9348" s="13">
        <v>70</v>
      </c>
      <c r="L9348" s="16"/>
      <c r="M9348" t="s">
        <v>1335</v>
      </c>
      <c r="P9348" t="s">
        <v>243</v>
      </c>
      <c r="Q9348">
        <v>1.67</v>
      </c>
      <c r="V9348">
        <v>1</v>
      </c>
      <c r="W9348" t="s">
        <v>1371</v>
      </c>
      <c r="X9348" t="s">
        <v>1433</v>
      </c>
    </row>
    <row r="9349" spans="1:24" x14ac:dyDescent="0.3">
      <c r="A9349">
        <v>12045</v>
      </c>
      <c r="B9349" s="15" t="s">
        <v>741</v>
      </c>
      <c r="C9349" t="str">
        <f>_xlfn.XLOOKUP($B9349, STANDARDS!$A:$A, STANDARDS!$B:$B,,0,2)</f>
        <v>Karjrahat Limestone</v>
      </c>
      <c r="D9349" t="s">
        <v>1056</v>
      </c>
      <c r="E9349" t="s">
        <v>1222</v>
      </c>
      <c r="J9349" s="13">
        <v>1700</v>
      </c>
      <c r="K9349" s="13">
        <v>70</v>
      </c>
      <c r="L9349" s="16"/>
      <c r="M9349" t="s">
        <v>1335</v>
      </c>
      <c r="P9349" t="s">
        <v>243</v>
      </c>
      <c r="Q9349">
        <v>2</v>
      </c>
      <c r="V9349">
        <v>1</v>
      </c>
      <c r="W9349" t="s">
        <v>1371</v>
      </c>
      <c r="X9349" t="s">
        <v>1433</v>
      </c>
    </row>
    <row r="9350" spans="1:24" x14ac:dyDescent="0.3">
      <c r="A9350">
        <v>12046</v>
      </c>
      <c r="B9350" s="15" t="s">
        <v>741</v>
      </c>
      <c r="C9350" t="str">
        <f>_xlfn.XLOOKUP($B9350, STANDARDS!$A:$A, STANDARDS!$B:$B,,0,2)</f>
        <v>Karjrahat Limestone</v>
      </c>
      <c r="D9350" t="s">
        <v>1056</v>
      </c>
      <c r="E9350" t="s">
        <v>1222</v>
      </c>
      <c r="J9350" s="13">
        <v>1700</v>
      </c>
      <c r="K9350" s="13">
        <v>70</v>
      </c>
      <c r="L9350" s="16"/>
      <c r="M9350" t="s">
        <v>1335</v>
      </c>
      <c r="P9350" t="s">
        <v>243</v>
      </c>
      <c r="Q9350">
        <v>1.48</v>
      </c>
      <c r="V9350">
        <v>1</v>
      </c>
      <c r="W9350" t="s">
        <v>1371</v>
      </c>
      <c r="X9350" t="s">
        <v>1433</v>
      </c>
    </row>
    <row r="9351" spans="1:24" x14ac:dyDescent="0.3">
      <c r="A9351">
        <v>12047</v>
      </c>
      <c r="B9351" s="15" t="s">
        <v>741</v>
      </c>
      <c r="C9351" t="str">
        <f>_xlfn.XLOOKUP($B9351, STANDARDS!$A:$A, STANDARDS!$B:$B,,0,2)</f>
        <v>Karjrahat Limestone</v>
      </c>
      <c r="D9351" t="s">
        <v>1056</v>
      </c>
      <c r="E9351" t="s">
        <v>1222</v>
      </c>
      <c r="J9351" s="13">
        <v>1700</v>
      </c>
      <c r="K9351" s="13">
        <v>70</v>
      </c>
      <c r="L9351" s="16"/>
      <c r="M9351" t="s">
        <v>1335</v>
      </c>
      <c r="P9351" t="s">
        <v>243</v>
      </c>
      <c r="Q9351">
        <v>-0.18</v>
      </c>
      <c r="V9351">
        <v>1</v>
      </c>
      <c r="W9351" t="s">
        <v>1371</v>
      </c>
      <c r="X9351" t="s">
        <v>1433</v>
      </c>
    </row>
    <row r="9352" spans="1:24" x14ac:dyDescent="0.3">
      <c r="A9352">
        <v>12048</v>
      </c>
      <c r="B9352" s="15" t="s">
        <v>741</v>
      </c>
      <c r="C9352" t="str">
        <f>_xlfn.XLOOKUP($B9352, STANDARDS!$A:$A, STANDARDS!$B:$B,,0,2)</f>
        <v>Karjrahat Limestone</v>
      </c>
      <c r="D9352" t="s">
        <v>1056</v>
      </c>
      <c r="E9352" t="s">
        <v>1222</v>
      </c>
      <c r="J9352" s="13">
        <v>1700</v>
      </c>
      <c r="K9352" s="13">
        <v>70</v>
      </c>
      <c r="L9352" s="16"/>
      <c r="M9352" t="s">
        <v>1335</v>
      </c>
      <c r="P9352" t="s">
        <v>243</v>
      </c>
      <c r="Q9352">
        <v>1.33</v>
      </c>
      <c r="V9352">
        <v>1</v>
      </c>
      <c r="W9352" t="s">
        <v>1371</v>
      </c>
      <c r="X9352" t="s">
        <v>1433</v>
      </c>
    </row>
    <row r="9353" spans="1:24" x14ac:dyDescent="0.3">
      <c r="A9353">
        <v>12049</v>
      </c>
      <c r="B9353" s="15" t="s">
        <v>741</v>
      </c>
      <c r="C9353" t="str">
        <f>_xlfn.XLOOKUP($B9353, STANDARDS!$A:$A, STANDARDS!$B:$B,,0,2)</f>
        <v>Karjrahat Limestone</v>
      </c>
      <c r="D9353" t="s">
        <v>1056</v>
      </c>
      <c r="E9353" t="s">
        <v>1222</v>
      </c>
      <c r="J9353" s="13">
        <v>1700</v>
      </c>
      <c r="K9353" s="13">
        <v>70</v>
      </c>
      <c r="L9353" s="16"/>
      <c r="M9353" t="s">
        <v>1335</v>
      </c>
      <c r="P9353" t="s">
        <v>243</v>
      </c>
      <c r="Q9353">
        <v>1.72</v>
      </c>
      <c r="V9353">
        <v>1</v>
      </c>
      <c r="W9353" t="s">
        <v>1371</v>
      </c>
      <c r="X9353" t="s">
        <v>1433</v>
      </c>
    </row>
    <row r="9354" spans="1:24" x14ac:dyDescent="0.3">
      <c r="A9354">
        <v>12050</v>
      </c>
      <c r="B9354" s="15" t="s">
        <v>741</v>
      </c>
      <c r="C9354" t="str">
        <f>_xlfn.XLOOKUP($B9354, STANDARDS!$A:$A, STANDARDS!$B:$B,,0,2)</f>
        <v>Karjrahat Limestone</v>
      </c>
      <c r="D9354" t="s">
        <v>1056</v>
      </c>
      <c r="E9354" t="s">
        <v>1222</v>
      </c>
      <c r="J9354" s="13">
        <v>1700</v>
      </c>
      <c r="K9354" s="13">
        <v>70</v>
      </c>
      <c r="L9354" s="16"/>
      <c r="M9354" t="s">
        <v>1335</v>
      </c>
      <c r="P9354" t="s">
        <v>243</v>
      </c>
      <c r="Q9354">
        <v>2.44</v>
      </c>
      <c r="V9354">
        <v>1</v>
      </c>
      <c r="W9354" t="s">
        <v>1371</v>
      </c>
      <c r="X9354" t="s">
        <v>1433</v>
      </c>
    </row>
    <row r="9355" spans="1:24" x14ac:dyDescent="0.3">
      <c r="A9355">
        <v>12051</v>
      </c>
      <c r="B9355" s="15" t="s">
        <v>741</v>
      </c>
      <c r="C9355" t="str">
        <f>_xlfn.XLOOKUP($B9355, STANDARDS!$A:$A, STANDARDS!$B:$B,,0,2)</f>
        <v>Karjrahat Limestone</v>
      </c>
      <c r="D9355" t="s">
        <v>1056</v>
      </c>
      <c r="E9355" t="s">
        <v>1222</v>
      </c>
      <c r="J9355" s="13">
        <v>1700</v>
      </c>
      <c r="K9355" s="13">
        <v>70</v>
      </c>
      <c r="L9355" s="16"/>
      <c r="M9355" t="s">
        <v>1335</v>
      </c>
      <c r="P9355" t="s">
        <v>243</v>
      </c>
      <c r="Q9355">
        <v>-5.7</v>
      </c>
      <c r="V9355">
        <v>1</v>
      </c>
      <c r="W9355" t="s">
        <v>1371</v>
      </c>
      <c r="X9355" t="s">
        <v>1433</v>
      </c>
    </row>
    <row r="9356" spans="1:24" x14ac:dyDescent="0.3">
      <c r="A9356">
        <v>12052</v>
      </c>
      <c r="B9356" s="15" t="s">
        <v>741</v>
      </c>
      <c r="C9356" t="str">
        <f>_xlfn.XLOOKUP($B9356, STANDARDS!$A:$A, STANDARDS!$B:$B,,0,2)</f>
        <v>Karjrahat Limestone</v>
      </c>
      <c r="D9356" t="s">
        <v>1056</v>
      </c>
      <c r="E9356" t="s">
        <v>1222</v>
      </c>
      <c r="J9356" s="13">
        <v>1700</v>
      </c>
      <c r="K9356" s="13">
        <v>70</v>
      </c>
      <c r="L9356" s="16"/>
      <c r="M9356" t="s">
        <v>1335</v>
      </c>
      <c r="P9356" t="s">
        <v>243</v>
      </c>
      <c r="Q9356">
        <v>2.0099999999999998</v>
      </c>
      <c r="V9356">
        <v>1</v>
      </c>
      <c r="W9356" t="s">
        <v>1371</v>
      </c>
      <c r="X9356" t="s">
        <v>1433</v>
      </c>
    </row>
    <row r="9357" spans="1:24" x14ac:dyDescent="0.3">
      <c r="A9357">
        <v>12053</v>
      </c>
      <c r="B9357" s="15" t="s">
        <v>741</v>
      </c>
      <c r="C9357" t="str">
        <f>_xlfn.XLOOKUP($B9357, STANDARDS!$A:$A, STANDARDS!$B:$B,,0,2)</f>
        <v>Karjrahat Limestone</v>
      </c>
      <c r="D9357" t="s">
        <v>1056</v>
      </c>
      <c r="E9357" t="s">
        <v>1222</v>
      </c>
      <c r="J9357" s="13">
        <v>1700</v>
      </c>
      <c r="K9357" s="13">
        <v>70</v>
      </c>
      <c r="L9357" s="16"/>
      <c r="M9357" t="s">
        <v>1335</v>
      </c>
      <c r="P9357" t="s">
        <v>243</v>
      </c>
      <c r="Q9357">
        <v>-7.22</v>
      </c>
      <c r="V9357">
        <v>1</v>
      </c>
      <c r="W9357" t="s">
        <v>1371</v>
      </c>
      <c r="X9357" t="s">
        <v>1433</v>
      </c>
    </row>
    <row r="9358" spans="1:24" x14ac:dyDescent="0.3">
      <c r="A9358">
        <v>12054</v>
      </c>
      <c r="B9358" s="15" t="s">
        <v>741</v>
      </c>
      <c r="C9358" t="str">
        <f>_xlfn.XLOOKUP($B9358, STANDARDS!$A:$A, STANDARDS!$B:$B,,0,2)</f>
        <v>Karjrahat Limestone</v>
      </c>
      <c r="D9358" t="s">
        <v>1056</v>
      </c>
      <c r="E9358" t="s">
        <v>1222</v>
      </c>
      <c r="J9358" s="13">
        <v>1700</v>
      </c>
      <c r="K9358" s="13">
        <v>70</v>
      </c>
      <c r="L9358" s="16"/>
      <c r="M9358" t="s">
        <v>1335</v>
      </c>
      <c r="P9358" t="s">
        <v>243</v>
      </c>
      <c r="Q9358">
        <v>2.71</v>
      </c>
      <c r="V9358">
        <v>1</v>
      </c>
      <c r="W9358" t="s">
        <v>1371</v>
      </c>
      <c r="X9358" t="s">
        <v>1433</v>
      </c>
    </row>
    <row r="9359" spans="1:24" x14ac:dyDescent="0.3">
      <c r="A9359">
        <v>12055</v>
      </c>
      <c r="B9359" s="15" t="s">
        <v>741</v>
      </c>
      <c r="C9359" t="str">
        <f>_xlfn.XLOOKUP($B9359, STANDARDS!$A:$A, STANDARDS!$B:$B,,0,2)</f>
        <v>Karjrahat Limestone</v>
      </c>
      <c r="D9359" t="s">
        <v>1056</v>
      </c>
      <c r="E9359" t="s">
        <v>1222</v>
      </c>
      <c r="J9359" s="13">
        <v>1700</v>
      </c>
      <c r="K9359" s="13">
        <v>70</v>
      </c>
      <c r="L9359" s="16"/>
      <c r="M9359" t="s">
        <v>583</v>
      </c>
      <c r="P9359" t="s">
        <v>243</v>
      </c>
      <c r="Q9359">
        <v>0.87</v>
      </c>
      <c r="V9359">
        <v>1</v>
      </c>
      <c r="W9359" t="s">
        <v>1371</v>
      </c>
      <c r="X9359" t="s">
        <v>1433</v>
      </c>
    </row>
    <row r="9360" spans="1:24" x14ac:dyDescent="0.3">
      <c r="A9360">
        <v>12082</v>
      </c>
      <c r="B9360" s="15" t="s">
        <v>927</v>
      </c>
      <c r="C9360" t="str">
        <f>_xlfn.XLOOKUP($B9360, STANDARDS!$A:$A, STANDARDS!$B:$B,,0,2)</f>
        <v>Pterocephaliid</v>
      </c>
      <c r="D9360" t="s">
        <v>1060</v>
      </c>
      <c r="E9360" t="s">
        <v>1226</v>
      </c>
      <c r="J9360" s="13">
        <v>495</v>
      </c>
      <c r="K9360" s="13"/>
      <c r="L9360" s="16" t="s">
        <v>1317</v>
      </c>
      <c r="M9360" t="s">
        <v>1335</v>
      </c>
      <c r="P9360" t="s">
        <v>243</v>
      </c>
      <c r="Q9360">
        <v>2.91</v>
      </c>
      <c r="V9360">
        <v>1</v>
      </c>
      <c r="W9360" t="s">
        <v>1371</v>
      </c>
      <c r="X9360" t="s">
        <v>1434</v>
      </c>
    </row>
    <row r="9361" spans="1:24" x14ac:dyDescent="0.3">
      <c r="A9361">
        <v>12083</v>
      </c>
      <c r="B9361" s="15" t="s">
        <v>927</v>
      </c>
      <c r="C9361" t="str">
        <f>_xlfn.XLOOKUP($B9361, STANDARDS!$A:$A, STANDARDS!$B:$B,,0,2)</f>
        <v>Pterocephaliid</v>
      </c>
      <c r="D9361" t="s">
        <v>1060</v>
      </c>
      <c r="E9361" t="s">
        <v>1227</v>
      </c>
      <c r="J9361" s="13">
        <v>495</v>
      </c>
      <c r="K9361" s="13"/>
      <c r="L9361" s="16" t="s">
        <v>1317</v>
      </c>
      <c r="M9361" t="s">
        <v>1335</v>
      </c>
      <c r="P9361" t="s">
        <v>243</v>
      </c>
      <c r="Q9361">
        <v>0.44</v>
      </c>
      <c r="V9361">
        <v>1</v>
      </c>
      <c r="W9361" t="s">
        <v>1371</v>
      </c>
      <c r="X9361" t="s">
        <v>1434</v>
      </c>
    </row>
    <row r="9362" spans="1:24" x14ac:dyDescent="0.3">
      <c r="A9362">
        <v>12084</v>
      </c>
      <c r="B9362" s="15" t="s">
        <v>927</v>
      </c>
      <c r="C9362" t="str">
        <f>_xlfn.XLOOKUP($B9362, STANDARDS!$A:$A, STANDARDS!$B:$B,,0,2)</f>
        <v>Pterocephaliid</v>
      </c>
      <c r="D9362" t="s">
        <v>1060</v>
      </c>
      <c r="E9362" t="s">
        <v>1226</v>
      </c>
      <c r="J9362" s="13">
        <v>495</v>
      </c>
      <c r="K9362" s="13"/>
      <c r="L9362" s="16" t="s">
        <v>1317</v>
      </c>
      <c r="M9362" t="s">
        <v>1335</v>
      </c>
      <c r="P9362" t="s">
        <v>243</v>
      </c>
      <c r="Q9362">
        <v>2.79</v>
      </c>
      <c r="V9362">
        <v>1</v>
      </c>
      <c r="W9362" t="s">
        <v>1371</v>
      </c>
      <c r="X9362" t="s">
        <v>1434</v>
      </c>
    </row>
    <row r="9363" spans="1:24" x14ac:dyDescent="0.3">
      <c r="A9363">
        <v>12085</v>
      </c>
      <c r="B9363" s="15" t="s">
        <v>927</v>
      </c>
      <c r="C9363" t="str">
        <f>_xlfn.XLOOKUP($B9363, STANDARDS!$A:$A, STANDARDS!$B:$B,,0,2)</f>
        <v>Pterocephaliid</v>
      </c>
      <c r="D9363" t="s">
        <v>1060</v>
      </c>
      <c r="E9363" t="s">
        <v>1226</v>
      </c>
      <c r="J9363" s="13">
        <v>495</v>
      </c>
      <c r="K9363" s="13"/>
      <c r="L9363" s="16" t="s">
        <v>1317</v>
      </c>
      <c r="M9363" t="s">
        <v>1335</v>
      </c>
      <c r="P9363" t="s">
        <v>243</v>
      </c>
      <c r="Q9363">
        <v>3.17</v>
      </c>
      <c r="V9363">
        <v>1</v>
      </c>
      <c r="W9363" t="s">
        <v>1371</v>
      </c>
      <c r="X9363" t="s">
        <v>1434</v>
      </c>
    </row>
    <row r="9364" spans="1:24" x14ac:dyDescent="0.3">
      <c r="A9364">
        <v>12086</v>
      </c>
      <c r="B9364" s="15" t="s">
        <v>928</v>
      </c>
      <c r="C9364" t="str">
        <f>_xlfn.XLOOKUP($B9364, STANDARDS!$A:$A, STANDARDS!$B:$B,,0,2)</f>
        <v>Maruimiid</v>
      </c>
      <c r="D9364" t="s">
        <v>1060</v>
      </c>
      <c r="E9364" t="s">
        <v>1226</v>
      </c>
      <c r="J9364" s="13">
        <v>496</v>
      </c>
      <c r="K9364" s="13"/>
      <c r="L9364" s="16" t="s">
        <v>1317</v>
      </c>
      <c r="M9364" t="s">
        <v>1335</v>
      </c>
      <c r="P9364" t="s">
        <v>243</v>
      </c>
      <c r="Q9364">
        <v>0.34</v>
      </c>
      <c r="V9364">
        <v>1</v>
      </c>
      <c r="W9364" t="s">
        <v>1371</v>
      </c>
      <c r="X9364" t="s">
        <v>1434</v>
      </c>
    </row>
    <row r="9365" spans="1:24" x14ac:dyDescent="0.3">
      <c r="A9365">
        <v>12087</v>
      </c>
      <c r="B9365" s="15" t="s">
        <v>928</v>
      </c>
      <c r="C9365" t="str">
        <f>_xlfn.XLOOKUP($B9365, STANDARDS!$A:$A, STANDARDS!$B:$B,,0,2)</f>
        <v>Maruimiid</v>
      </c>
      <c r="D9365" t="s">
        <v>1060</v>
      </c>
      <c r="E9365" t="s">
        <v>1226</v>
      </c>
      <c r="J9365" s="13">
        <v>496</v>
      </c>
      <c r="K9365" s="13"/>
      <c r="L9365" s="16" t="s">
        <v>1317</v>
      </c>
      <c r="M9365" t="s">
        <v>1335</v>
      </c>
      <c r="P9365" t="s">
        <v>243</v>
      </c>
      <c r="Q9365">
        <v>0.56999999999999995</v>
      </c>
      <c r="V9365">
        <v>1</v>
      </c>
      <c r="W9365" t="s">
        <v>1371</v>
      </c>
      <c r="X9365" t="s">
        <v>1434</v>
      </c>
    </row>
    <row r="9366" spans="1:24" x14ac:dyDescent="0.3">
      <c r="A9366">
        <v>12088</v>
      </c>
      <c r="B9366" s="15" t="s">
        <v>927</v>
      </c>
      <c r="C9366" t="str">
        <f>_xlfn.XLOOKUP($B9366, STANDARDS!$A:$A, STANDARDS!$B:$B,,0,2)</f>
        <v>Pterocephaliid</v>
      </c>
      <c r="D9366" t="s">
        <v>1060</v>
      </c>
      <c r="E9366" t="s">
        <v>1227</v>
      </c>
      <c r="J9366" s="13">
        <v>495</v>
      </c>
      <c r="K9366" s="13"/>
      <c r="L9366" s="16" t="s">
        <v>1317</v>
      </c>
      <c r="M9366" t="s">
        <v>1335</v>
      </c>
      <c r="P9366" t="s">
        <v>243</v>
      </c>
      <c r="Q9366">
        <v>0.61</v>
      </c>
      <c r="V9366">
        <v>1</v>
      </c>
      <c r="W9366" t="s">
        <v>1371</v>
      </c>
      <c r="X9366" t="s">
        <v>1434</v>
      </c>
    </row>
    <row r="9367" spans="1:24" x14ac:dyDescent="0.3">
      <c r="A9367">
        <v>12089</v>
      </c>
      <c r="B9367" s="15" t="s">
        <v>927</v>
      </c>
      <c r="C9367" t="str">
        <f>_xlfn.XLOOKUP($B9367, STANDARDS!$A:$A, STANDARDS!$B:$B,,0,2)</f>
        <v>Pterocephaliid</v>
      </c>
      <c r="D9367" t="s">
        <v>1060</v>
      </c>
      <c r="E9367" t="s">
        <v>1227</v>
      </c>
      <c r="J9367" s="13">
        <v>495</v>
      </c>
      <c r="K9367" s="13"/>
      <c r="L9367" s="16" t="s">
        <v>1317</v>
      </c>
      <c r="M9367" t="s">
        <v>1335</v>
      </c>
      <c r="P9367" t="s">
        <v>243</v>
      </c>
      <c r="Q9367">
        <v>0.41</v>
      </c>
      <c r="V9367">
        <v>1</v>
      </c>
      <c r="W9367" t="s">
        <v>1371</v>
      </c>
      <c r="X9367" t="s">
        <v>1434</v>
      </c>
    </row>
    <row r="9368" spans="1:24" x14ac:dyDescent="0.3">
      <c r="A9368">
        <v>12090</v>
      </c>
      <c r="B9368" s="15" t="s">
        <v>927</v>
      </c>
      <c r="C9368" t="str">
        <f>_xlfn.XLOOKUP($B9368, STANDARDS!$A:$A, STANDARDS!$B:$B,,0,2)</f>
        <v>Pterocephaliid</v>
      </c>
      <c r="D9368" t="s">
        <v>1060</v>
      </c>
      <c r="E9368" t="s">
        <v>1226</v>
      </c>
      <c r="J9368" s="13">
        <v>495</v>
      </c>
      <c r="K9368" s="13"/>
      <c r="L9368" s="16" t="s">
        <v>1317</v>
      </c>
      <c r="M9368" t="s">
        <v>1335</v>
      </c>
      <c r="P9368" t="s">
        <v>243</v>
      </c>
      <c r="Q9368">
        <v>3.5</v>
      </c>
      <c r="V9368">
        <v>1</v>
      </c>
      <c r="W9368" t="s">
        <v>1371</v>
      </c>
      <c r="X9368" t="s">
        <v>1434</v>
      </c>
    </row>
    <row r="9369" spans="1:24" x14ac:dyDescent="0.3">
      <c r="A9369">
        <v>12091</v>
      </c>
      <c r="B9369" s="15" t="s">
        <v>928</v>
      </c>
      <c r="C9369" t="str">
        <f>_xlfn.XLOOKUP($B9369, STANDARDS!$A:$A, STANDARDS!$B:$B,,0,2)</f>
        <v>Maruimiid</v>
      </c>
      <c r="D9369" t="s">
        <v>1060</v>
      </c>
      <c r="E9369" t="s">
        <v>1226</v>
      </c>
      <c r="J9369" s="13">
        <v>496</v>
      </c>
      <c r="K9369" s="13"/>
      <c r="L9369" s="16" t="s">
        <v>1317</v>
      </c>
      <c r="M9369" t="s">
        <v>1335</v>
      </c>
      <c r="P9369" t="s">
        <v>243</v>
      </c>
      <c r="Q9369">
        <v>0.82</v>
      </c>
      <c r="V9369">
        <v>1</v>
      </c>
      <c r="W9369" t="s">
        <v>1371</v>
      </c>
      <c r="X9369" t="s">
        <v>1434</v>
      </c>
    </row>
    <row r="9370" spans="1:24" x14ac:dyDescent="0.3">
      <c r="A9370">
        <v>12092</v>
      </c>
      <c r="B9370" s="15" t="s">
        <v>927</v>
      </c>
      <c r="C9370" t="str">
        <f>_xlfn.XLOOKUP($B9370, STANDARDS!$A:$A, STANDARDS!$B:$B,,0,2)</f>
        <v>Pterocephaliid</v>
      </c>
      <c r="D9370" t="s">
        <v>1060</v>
      </c>
      <c r="E9370" t="s">
        <v>1227</v>
      </c>
      <c r="J9370" s="13">
        <v>495</v>
      </c>
      <c r="K9370" s="13"/>
      <c r="L9370" s="16" t="s">
        <v>1317</v>
      </c>
      <c r="M9370" t="s">
        <v>1335</v>
      </c>
      <c r="P9370" t="s">
        <v>243</v>
      </c>
      <c r="Q9370">
        <v>1.29</v>
      </c>
      <c r="V9370">
        <v>1</v>
      </c>
      <c r="W9370" t="s">
        <v>1371</v>
      </c>
      <c r="X9370" t="s">
        <v>1434</v>
      </c>
    </row>
    <row r="9371" spans="1:24" x14ac:dyDescent="0.3">
      <c r="A9371">
        <v>12093</v>
      </c>
      <c r="B9371" s="15" t="s">
        <v>927</v>
      </c>
      <c r="C9371" t="str">
        <f>_xlfn.XLOOKUP($B9371, STANDARDS!$A:$A, STANDARDS!$B:$B,,0,2)</f>
        <v>Pterocephaliid</v>
      </c>
      <c r="D9371" t="s">
        <v>1060</v>
      </c>
      <c r="E9371" t="s">
        <v>1227</v>
      </c>
      <c r="J9371" s="13">
        <v>495</v>
      </c>
      <c r="K9371" s="13"/>
      <c r="L9371" s="16" t="s">
        <v>1317</v>
      </c>
      <c r="M9371" t="s">
        <v>1335</v>
      </c>
      <c r="P9371" t="s">
        <v>243</v>
      </c>
      <c r="Q9371">
        <v>4.21</v>
      </c>
      <c r="V9371">
        <v>1</v>
      </c>
      <c r="W9371" t="s">
        <v>1371</v>
      </c>
      <c r="X9371" t="s">
        <v>1434</v>
      </c>
    </row>
    <row r="9372" spans="1:24" x14ac:dyDescent="0.3">
      <c r="A9372">
        <v>12094</v>
      </c>
      <c r="B9372" s="15" t="s">
        <v>927</v>
      </c>
      <c r="C9372" t="str">
        <f>_xlfn.XLOOKUP($B9372, STANDARDS!$A:$A, STANDARDS!$B:$B,,0,2)</f>
        <v>Pterocephaliid</v>
      </c>
      <c r="D9372" t="s">
        <v>1060</v>
      </c>
      <c r="E9372" t="s">
        <v>1226</v>
      </c>
      <c r="J9372" s="13">
        <v>495</v>
      </c>
      <c r="K9372" s="13"/>
      <c r="L9372" s="16" t="s">
        <v>1317</v>
      </c>
      <c r="M9372" t="s">
        <v>1335</v>
      </c>
      <c r="P9372" t="s">
        <v>243</v>
      </c>
      <c r="Q9372">
        <v>4.1900000000000004</v>
      </c>
      <c r="V9372">
        <v>1</v>
      </c>
      <c r="W9372" t="s">
        <v>1371</v>
      </c>
      <c r="X9372" t="s">
        <v>1434</v>
      </c>
    </row>
    <row r="9373" spans="1:24" x14ac:dyDescent="0.3">
      <c r="A9373">
        <v>12095</v>
      </c>
      <c r="B9373" s="15" t="s">
        <v>927</v>
      </c>
      <c r="C9373" t="str">
        <f>_xlfn.XLOOKUP($B9373, STANDARDS!$A:$A, STANDARDS!$B:$B,,0,2)</f>
        <v>Pterocephaliid</v>
      </c>
      <c r="D9373" t="s">
        <v>1060</v>
      </c>
      <c r="E9373" t="s">
        <v>1226</v>
      </c>
      <c r="J9373" s="13">
        <v>495</v>
      </c>
      <c r="K9373" s="13"/>
      <c r="L9373" s="16" t="s">
        <v>1317</v>
      </c>
      <c r="M9373" t="s">
        <v>1335</v>
      </c>
      <c r="P9373" t="s">
        <v>243</v>
      </c>
      <c r="Q9373">
        <v>1.1100000000000001</v>
      </c>
      <c r="V9373">
        <v>1</v>
      </c>
      <c r="W9373" t="s">
        <v>1371</v>
      </c>
      <c r="X9373" t="s">
        <v>1434</v>
      </c>
    </row>
    <row r="9374" spans="1:24" x14ac:dyDescent="0.3">
      <c r="A9374">
        <v>12096</v>
      </c>
      <c r="B9374" s="15" t="s">
        <v>927</v>
      </c>
      <c r="C9374" t="str">
        <f>_xlfn.XLOOKUP($B9374, STANDARDS!$A:$A, STANDARDS!$B:$B,,0,2)</f>
        <v>Pterocephaliid</v>
      </c>
      <c r="D9374" t="s">
        <v>1060</v>
      </c>
      <c r="E9374" t="s">
        <v>1226</v>
      </c>
      <c r="J9374" s="13">
        <v>495</v>
      </c>
      <c r="K9374" s="13"/>
      <c r="L9374" s="16" t="s">
        <v>1317</v>
      </c>
      <c r="M9374" t="s">
        <v>1335</v>
      </c>
      <c r="P9374" t="s">
        <v>243</v>
      </c>
      <c r="Q9374">
        <v>3.73</v>
      </c>
      <c r="V9374">
        <v>1</v>
      </c>
      <c r="W9374" t="s">
        <v>1371</v>
      </c>
      <c r="X9374" t="s">
        <v>1434</v>
      </c>
    </row>
    <row r="9375" spans="1:24" x14ac:dyDescent="0.3">
      <c r="A9375">
        <v>12097</v>
      </c>
      <c r="B9375" s="15" t="s">
        <v>927</v>
      </c>
      <c r="C9375" t="str">
        <f>_xlfn.XLOOKUP($B9375, STANDARDS!$A:$A, STANDARDS!$B:$B,,0,2)</f>
        <v>Pterocephaliid</v>
      </c>
      <c r="D9375" t="s">
        <v>1060</v>
      </c>
      <c r="E9375" t="s">
        <v>1227</v>
      </c>
      <c r="J9375" s="13">
        <v>495</v>
      </c>
      <c r="K9375" s="13"/>
      <c r="L9375" s="16" t="s">
        <v>1317</v>
      </c>
      <c r="M9375" t="s">
        <v>1335</v>
      </c>
      <c r="P9375" t="s">
        <v>243</v>
      </c>
      <c r="Q9375">
        <v>0.46</v>
      </c>
      <c r="V9375">
        <v>1</v>
      </c>
      <c r="W9375" t="s">
        <v>1371</v>
      </c>
      <c r="X9375" t="s">
        <v>1434</v>
      </c>
    </row>
    <row r="9376" spans="1:24" x14ac:dyDescent="0.3">
      <c r="A9376">
        <v>12098</v>
      </c>
      <c r="B9376" s="15" t="s">
        <v>927</v>
      </c>
      <c r="C9376" t="str">
        <f>_xlfn.XLOOKUP($B9376, STANDARDS!$A:$A, STANDARDS!$B:$B,,0,2)</f>
        <v>Pterocephaliid</v>
      </c>
      <c r="D9376" t="s">
        <v>1060</v>
      </c>
      <c r="E9376" t="s">
        <v>1226</v>
      </c>
      <c r="J9376" s="13">
        <v>495</v>
      </c>
      <c r="K9376" s="13"/>
      <c r="L9376" s="16" t="s">
        <v>1317</v>
      </c>
      <c r="M9376" t="s">
        <v>1335</v>
      </c>
      <c r="P9376" t="s">
        <v>243</v>
      </c>
      <c r="Q9376">
        <v>3.59</v>
      </c>
      <c r="V9376">
        <v>1</v>
      </c>
      <c r="W9376" t="s">
        <v>1371</v>
      </c>
      <c r="X9376" t="s">
        <v>1434</v>
      </c>
    </row>
    <row r="9377" spans="1:24" x14ac:dyDescent="0.3">
      <c r="A9377">
        <v>12099</v>
      </c>
      <c r="B9377" s="15" t="s">
        <v>927</v>
      </c>
      <c r="C9377" t="str">
        <f>_xlfn.XLOOKUP($B9377, STANDARDS!$A:$A, STANDARDS!$B:$B,,0,2)</f>
        <v>Pterocephaliid</v>
      </c>
      <c r="D9377" t="s">
        <v>1060</v>
      </c>
      <c r="E9377" t="s">
        <v>1227</v>
      </c>
      <c r="J9377" s="13">
        <v>495</v>
      </c>
      <c r="K9377" s="13"/>
      <c r="L9377" s="16" t="s">
        <v>1317</v>
      </c>
      <c r="M9377" t="s">
        <v>1335</v>
      </c>
      <c r="P9377" t="s">
        <v>243</v>
      </c>
      <c r="Q9377">
        <v>1.07</v>
      </c>
      <c r="V9377">
        <v>1</v>
      </c>
      <c r="W9377" t="s">
        <v>1371</v>
      </c>
      <c r="X9377" t="s">
        <v>1434</v>
      </c>
    </row>
    <row r="9378" spans="1:24" x14ac:dyDescent="0.3">
      <c r="A9378">
        <v>12100</v>
      </c>
      <c r="B9378" s="15" t="s">
        <v>927</v>
      </c>
      <c r="C9378" t="str">
        <f>_xlfn.XLOOKUP($B9378, STANDARDS!$A:$A, STANDARDS!$B:$B,,0,2)</f>
        <v>Pterocephaliid</v>
      </c>
      <c r="D9378" t="s">
        <v>1060</v>
      </c>
      <c r="E9378" t="s">
        <v>1227</v>
      </c>
      <c r="J9378" s="13">
        <v>495</v>
      </c>
      <c r="K9378" s="13"/>
      <c r="L9378" s="16" t="s">
        <v>1317</v>
      </c>
      <c r="M9378" t="s">
        <v>1335</v>
      </c>
      <c r="P9378" t="s">
        <v>243</v>
      </c>
      <c r="Q9378">
        <v>-0.2</v>
      </c>
      <c r="V9378">
        <v>1</v>
      </c>
      <c r="W9378" t="s">
        <v>1371</v>
      </c>
      <c r="X9378" t="s">
        <v>1434</v>
      </c>
    </row>
    <row r="9379" spans="1:24" x14ac:dyDescent="0.3">
      <c r="A9379">
        <v>12101</v>
      </c>
      <c r="B9379" s="15" t="s">
        <v>927</v>
      </c>
      <c r="C9379" t="str">
        <f>_xlfn.XLOOKUP($B9379, STANDARDS!$A:$A, STANDARDS!$B:$B,,0,2)</f>
        <v>Pterocephaliid</v>
      </c>
      <c r="D9379" t="s">
        <v>1060</v>
      </c>
      <c r="E9379" t="s">
        <v>1226</v>
      </c>
      <c r="J9379" s="13">
        <v>495</v>
      </c>
      <c r="K9379" s="13"/>
      <c r="L9379" s="16" t="s">
        <v>1317</v>
      </c>
      <c r="M9379" t="s">
        <v>1335</v>
      </c>
      <c r="P9379" t="s">
        <v>243</v>
      </c>
      <c r="Q9379">
        <v>3.13</v>
      </c>
      <c r="V9379">
        <v>1</v>
      </c>
      <c r="W9379" t="s">
        <v>1371</v>
      </c>
      <c r="X9379" t="s">
        <v>1434</v>
      </c>
    </row>
    <row r="9380" spans="1:24" x14ac:dyDescent="0.3">
      <c r="A9380">
        <v>12102</v>
      </c>
      <c r="B9380" s="15" t="s">
        <v>927</v>
      </c>
      <c r="C9380" t="str">
        <f>_xlfn.XLOOKUP($B9380, STANDARDS!$A:$A, STANDARDS!$B:$B,,0,2)</f>
        <v>Pterocephaliid</v>
      </c>
      <c r="D9380" t="s">
        <v>1060</v>
      </c>
      <c r="E9380" t="s">
        <v>1226</v>
      </c>
      <c r="J9380" s="13">
        <v>495</v>
      </c>
      <c r="K9380" s="13"/>
      <c r="L9380" s="16" t="s">
        <v>1317</v>
      </c>
      <c r="M9380" t="s">
        <v>1335</v>
      </c>
      <c r="P9380" t="s">
        <v>243</v>
      </c>
      <c r="Q9380">
        <v>0.97</v>
      </c>
      <c r="V9380">
        <v>1</v>
      </c>
      <c r="W9380" t="s">
        <v>1371</v>
      </c>
      <c r="X9380" t="s">
        <v>1434</v>
      </c>
    </row>
    <row r="9381" spans="1:24" x14ac:dyDescent="0.3">
      <c r="A9381">
        <v>12103</v>
      </c>
      <c r="B9381" s="15" t="s">
        <v>927</v>
      </c>
      <c r="C9381" t="str">
        <f>_xlfn.XLOOKUP($B9381, STANDARDS!$A:$A, STANDARDS!$B:$B,,0,2)</f>
        <v>Pterocephaliid</v>
      </c>
      <c r="D9381" t="s">
        <v>1060</v>
      </c>
      <c r="E9381" t="s">
        <v>1227</v>
      </c>
      <c r="J9381" s="13">
        <v>495</v>
      </c>
      <c r="K9381" s="13"/>
      <c r="L9381" s="16" t="s">
        <v>1317</v>
      </c>
      <c r="M9381" t="s">
        <v>1335</v>
      </c>
      <c r="P9381" t="s">
        <v>243</v>
      </c>
      <c r="Q9381">
        <v>0.37</v>
      </c>
      <c r="V9381">
        <v>1</v>
      </c>
      <c r="W9381" t="s">
        <v>1371</v>
      </c>
      <c r="X9381" t="s">
        <v>1434</v>
      </c>
    </row>
    <row r="9382" spans="1:24" x14ac:dyDescent="0.3">
      <c r="A9382">
        <v>12104</v>
      </c>
      <c r="B9382" s="15" t="s">
        <v>927</v>
      </c>
      <c r="C9382" t="str">
        <f>_xlfn.XLOOKUP($B9382, STANDARDS!$A:$A, STANDARDS!$B:$B,,0,2)</f>
        <v>Pterocephaliid</v>
      </c>
      <c r="D9382" t="s">
        <v>1060</v>
      </c>
      <c r="E9382" t="s">
        <v>1228</v>
      </c>
      <c r="J9382" s="13">
        <v>495</v>
      </c>
      <c r="K9382" s="13"/>
      <c r="L9382" s="16" t="s">
        <v>1317</v>
      </c>
      <c r="M9382" t="s">
        <v>1335</v>
      </c>
      <c r="P9382" t="s">
        <v>243</v>
      </c>
      <c r="Q9382">
        <v>1.44</v>
      </c>
      <c r="V9382">
        <v>1</v>
      </c>
      <c r="W9382" t="s">
        <v>1371</v>
      </c>
      <c r="X9382" t="s">
        <v>1434</v>
      </c>
    </row>
    <row r="9383" spans="1:24" x14ac:dyDescent="0.3">
      <c r="A9383">
        <v>12105</v>
      </c>
      <c r="B9383" s="15" t="s">
        <v>927</v>
      </c>
      <c r="C9383" t="str">
        <f>_xlfn.XLOOKUP($B9383, STANDARDS!$A:$A, STANDARDS!$B:$B,,0,2)</f>
        <v>Pterocephaliid</v>
      </c>
      <c r="D9383" t="s">
        <v>1060</v>
      </c>
      <c r="E9383" t="s">
        <v>1227</v>
      </c>
      <c r="J9383" s="13">
        <v>495</v>
      </c>
      <c r="K9383" s="13"/>
      <c r="L9383" s="16" t="s">
        <v>1317</v>
      </c>
      <c r="M9383" t="s">
        <v>1335</v>
      </c>
      <c r="P9383" t="s">
        <v>243</v>
      </c>
      <c r="Q9383">
        <v>0.96</v>
      </c>
      <c r="V9383">
        <v>1</v>
      </c>
      <c r="W9383" t="s">
        <v>1371</v>
      </c>
      <c r="X9383" t="s">
        <v>1434</v>
      </c>
    </row>
    <row r="9384" spans="1:24" x14ac:dyDescent="0.3">
      <c r="A9384">
        <v>12106</v>
      </c>
      <c r="B9384" s="15" t="s">
        <v>927</v>
      </c>
      <c r="C9384" t="str">
        <f>_xlfn.XLOOKUP($B9384, STANDARDS!$A:$A, STANDARDS!$B:$B,,0,2)</f>
        <v>Pterocephaliid</v>
      </c>
      <c r="D9384" t="s">
        <v>1060</v>
      </c>
      <c r="E9384" t="s">
        <v>1227</v>
      </c>
      <c r="J9384" s="13">
        <v>495</v>
      </c>
      <c r="K9384" s="13"/>
      <c r="L9384" s="16" t="s">
        <v>1317</v>
      </c>
      <c r="M9384" t="s">
        <v>1335</v>
      </c>
      <c r="P9384" t="s">
        <v>243</v>
      </c>
      <c r="Q9384">
        <v>0.18</v>
      </c>
      <c r="V9384">
        <v>1</v>
      </c>
      <c r="W9384" t="s">
        <v>1371</v>
      </c>
      <c r="X9384" t="s">
        <v>1434</v>
      </c>
    </row>
    <row r="9385" spans="1:24" x14ac:dyDescent="0.3">
      <c r="A9385">
        <v>12107</v>
      </c>
      <c r="B9385" s="15" t="s">
        <v>927</v>
      </c>
      <c r="C9385" t="str">
        <f>_xlfn.XLOOKUP($B9385, STANDARDS!$A:$A, STANDARDS!$B:$B,,0,2)</f>
        <v>Pterocephaliid</v>
      </c>
      <c r="D9385" t="s">
        <v>1060</v>
      </c>
      <c r="E9385" t="s">
        <v>1226</v>
      </c>
      <c r="J9385" s="13">
        <v>495</v>
      </c>
      <c r="K9385" s="13"/>
      <c r="L9385" s="16" t="s">
        <v>1317</v>
      </c>
      <c r="M9385" t="s">
        <v>1335</v>
      </c>
      <c r="P9385" t="s">
        <v>243</v>
      </c>
      <c r="Q9385">
        <v>1.1299999999999999</v>
      </c>
      <c r="V9385">
        <v>1</v>
      </c>
      <c r="W9385" t="s">
        <v>1371</v>
      </c>
      <c r="X9385" t="s">
        <v>1434</v>
      </c>
    </row>
    <row r="9386" spans="1:24" x14ac:dyDescent="0.3">
      <c r="A9386">
        <v>12108</v>
      </c>
      <c r="B9386" s="15" t="s">
        <v>927</v>
      </c>
      <c r="C9386" t="str">
        <f>_xlfn.XLOOKUP($B9386, STANDARDS!$A:$A, STANDARDS!$B:$B,,0,2)</f>
        <v>Pterocephaliid</v>
      </c>
      <c r="D9386" t="s">
        <v>1060</v>
      </c>
      <c r="E9386" t="s">
        <v>1226</v>
      </c>
      <c r="J9386" s="13">
        <v>495</v>
      </c>
      <c r="K9386" s="13"/>
      <c r="L9386" s="16" t="s">
        <v>1317</v>
      </c>
      <c r="M9386" t="s">
        <v>1335</v>
      </c>
      <c r="P9386" t="s">
        <v>243</v>
      </c>
      <c r="Q9386">
        <v>3.11</v>
      </c>
      <c r="V9386">
        <v>1</v>
      </c>
      <c r="W9386" t="s">
        <v>1371</v>
      </c>
      <c r="X9386" t="s">
        <v>1434</v>
      </c>
    </row>
    <row r="9387" spans="1:24" x14ac:dyDescent="0.3">
      <c r="A9387">
        <v>12109</v>
      </c>
      <c r="B9387" s="15" t="s">
        <v>927</v>
      </c>
      <c r="C9387" t="str">
        <f>_xlfn.XLOOKUP($B9387, STANDARDS!$A:$A, STANDARDS!$B:$B,,0,2)</f>
        <v>Pterocephaliid</v>
      </c>
      <c r="D9387" t="s">
        <v>1060</v>
      </c>
      <c r="E9387" t="s">
        <v>1226</v>
      </c>
      <c r="J9387" s="13">
        <v>495</v>
      </c>
      <c r="K9387" s="13"/>
      <c r="L9387" s="16" t="s">
        <v>1317</v>
      </c>
      <c r="M9387" t="s">
        <v>1335</v>
      </c>
      <c r="P9387" t="s">
        <v>243</v>
      </c>
      <c r="Q9387">
        <v>4.2300000000000004</v>
      </c>
      <c r="V9387">
        <v>1</v>
      </c>
      <c r="W9387" t="s">
        <v>1371</v>
      </c>
      <c r="X9387" t="s">
        <v>1434</v>
      </c>
    </row>
    <row r="9388" spans="1:24" x14ac:dyDescent="0.3">
      <c r="A9388">
        <v>12110</v>
      </c>
      <c r="B9388" s="15" t="s">
        <v>927</v>
      </c>
      <c r="C9388" t="str">
        <f>_xlfn.XLOOKUP($B9388, STANDARDS!$A:$A, STANDARDS!$B:$B,,0,2)</f>
        <v>Pterocephaliid</v>
      </c>
      <c r="D9388" t="s">
        <v>1060</v>
      </c>
      <c r="E9388" t="s">
        <v>1228</v>
      </c>
      <c r="J9388" s="13">
        <v>495</v>
      </c>
      <c r="K9388" s="13"/>
      <c r="L9388" s="16" t="s">
        <v>1317</v>
      </c>
      <c r="M9388" t="s">
        <v>1335</v>
      </c>
      <c r="P9388" t="s">
        <v>243</v>
      </c>
      <c r="Q9388">
        <v>4.1399999999999997</v>
      </c>
      <c r="V9388">
        <v>1</v>
      </c>
      <c r="W9388" t="s">
        <v>1371</v>
      </c>
      <c r="X9388" t="s">
        <v>1434</v>
      </c>
    </row>
    <row r="9389" spans="1:24" x14ac:dyDescent="0.3">
      <c r="A9389">
        <v>12111</v>
      </c>
      <c r="B9389" s="15" t="s">
        <v>927</v>
      </c>
      <c r="C9389" t="str">
        <f>_xlfn.XLOOKUP($B9389, STANDARDS!$A:$A, STANDARDS!$B:$B,,0,2)</f>
        <v>Pterocephaliid</v>
      </c>
      <c r="D9389" t="s">
        <v>1060</v>
      </c>
      <c r="E9389" t="s">
        <v>1227</v>
      </c>
      <c r="J9389" s="13">
        <v>495</v>
      </c>
      <c r="K9389" s="13"/>
      <c r="L9389" s="16" t="s">
        <v>1317</v>
      </c>
      <c r="M9389" t="s">
        <v>1335</v>
      </c>
      <c r="P9389" t="s">
        <v>243</v>
      </c>
      <c r="Q9389">
        <v>0.93</v>
      </c>
      <c r="V9389">
        <v>1</v>
      </c>
      <c r="W9389" t="s">
        <v>1371</v>
      </c>
      <c r="X9389" t="s">
        <v>1434</v>
      </c>
    </row>
    <row r="9390" spans="1:24" x14ac:dyDescent="0.3">
      <c r="A9390">
        <v>12112</v>
      </c>
      <c r="B9390" s="15" t="s">
        <v>927</v>
      </c>
      <c r="C9390" t="str">
        <f>_xlfn.XLOOKUP($B9390, STANDARDS!$A:$A, STANDARDS!$B:$B,,0,2)</f>
        <v>Pterocephaliid</v>
      </c>
      <c r="D9390" t="s">
        <v>1060</v>
      </c>
      <c r="E9390" t="s">
        <v>1228</v>
      </c>
      <c r="J9390" s="13">
        <v>495</v>
      </c>
      <c r="K9390" s="13"/>
      <c r="L9390" s="16" t="s">
        <v>1317</v>
      </c>
      <c r="M9390" t="s">
        <v>1335</v>
      </c>
      <c r="P9390" t="s">
        <v>243</v>
      </c>
      <c r="Q9390">
        <v>1.75</v>
      </c>
      <c r="V9390">
        <v>1</v>
      </c>
      <c r="W9390" t="s">
        <v>1371</v>
      </c>
      <c r="X9390" t="s">
        <v>1434</v>
      </c>
    </row>
    <row r="9391" spans="1:24" x14ac:dyDescent="0.3">
      <c r="A9391">
        <v>12113</v>
      </c>
      <c r="B9391" s="15" t="s">
        <v>927</v>
      </c>
      <c r="C9391" t="str">
        <f>_xlfn.XLOOKUP($B9391, STANDARDS!$A:$A, STANDARDS!$B:$B,,0,2)</f>
        <v>Pterocephaliid</v>
      </c>
      <c r="D9391" t="s">
        <v>1060</v>
      </c>
      <c r="E9391" t="s">
        <v>1226</v>
      </c>
      <c r="J9391" s="13">
        <v>495</v>
      </c>
      <c r="K9391" s="13"/>
      <c r="L9391" s="16" t="s">
        <v>1317</v>
      </c>
      <c r="M9391" t="s">
        <v>1335</v>
      </c>
      <c r="P9391" t="s">
        <v>243</v>
      </c>
      <c r="Q9391">
        <v>3.06</v>
      </c>
      <c r="V9391">
        <v>1</v>
      </c>
      <c r="W9391" t="s">
        <v>1371</v>
      </c>
      <c r="X9391" t="s">
        <v>1434</v>
      </c>
    </row>
    <row r="9392" spans="1:24" x14ac:dyDescent="0.3">
      <c r="A9392">
        <v>12114</v>
      </c>
      <c r="B9392" s="15" t="s">
        <v>927</v>
      </c>
      <c r="C9392" t="str">
        <f>_xlfn.XLOOKUP($B9392, STANDARDS!$A:$A, STANDARDS!$B:$B,,0,2)</f>
        <v>Pterocephaliid</v>
      </c>
      <c r="D9392" t="s">
        <v>1060</v>
      </c>
      <c r="E9392" t="s">
        <v>1228</v>
      </c>
      <c r="J9392" s="13">
        <v>495</v>
      </c>
      <c r="K9392" s="13"/>
      <c r="L9392" s="16" t="s">
        <v>1317</v>
      </c>
      <c r="M9392" t="s">
        <v>1335</v>
      </c>
      <c r="P9392" t="s">
        <v>243</v>
      </c>
      <c r="Q9392">
        <v>1.99</v>
      </c>
      <c r="V9392">
        <v>1</v>
      </c>
      <c r="W9392" t="s">
        <v>1371</v>
      </c>
      <c r="X9392" t="s">
        <v>1434</v>
      </c>
    </row>
    <row r="9393" spans="1:24" x14ac:dyDescent="0.3">
      <c r="A9393">
        <v>12115</v>
      </c>
      <c r="B9393" s="15" t="s">
        <v>927</v>
      </c>
      <c r="C9393" t="str">
        <f>_xlfn.XLOOKUP($B9393, STANDARDS!$A:$A, STANDARDS!$B:$B,,0,2)</f>
        <v>Pterocephaliid</v>
      </c>
      <c r="D9393" t="s">
        <v>1060</v>
      </c>
      <c r="E9393" t="s">
        <v>1226</v>
      </c>
      <c r="J9393" s="13">
        <v>495</v>
      </c>
      <c r="K9393" s="13"/>
      <c r="L9393" s="16" t="s">
        <v>1317</v>
      </c>
      <c r="M9393" t="s">
        <v>1335</v>
      </c>
      <c r="P9393" t="s">
        <v>243</v>
      </c>
      <c r="Q9393">
        <v>3.23</v>
      </c>
      <c r="V9393">
        <v>1</v>
      </c>
      <c r="W9393" t="s">
        <v>1371</v>
      </c>
      <c r="X9393" t="s">
        <v>1434</v>
      </c>
    </row>
    <row r="9394" spans="1:24" x14ac:dyDescent="0.3">
      <c r="A9394">
        <v>12116</v>
      </c>
      <c r="B9394" s="15" t="s">
        <v>927</v>
      </c>
      <c r="C9394" t="str">
        <f>_xlfn.XLOOKUP($B9394, STANDARDS!$A:$A, STANDARDS!$B:$B,,0,2)</f>
        <v>Pterocephaliid</v>
      </c>
      <c r="D9394" t="s">
        <v>1060</v>
      </c>
      <c r="E9394" t="s">
        <v>1226</v>
      </c>
      <c r="J9394" s="13">
        <v>495</v>
      </c>
      <c r="K9394" s="13"/>
      <c r="L9394" s="16" t="s">
        <v>1317</v>
      </c>
      <c r="M9394" t="s">
        <v>1335</v>
      </c>
      <c r="P9394" t="s">
        <v>243</v>
      </c>
      <c r="Q9394">
        <v>1.64</v>
      </c>
      <c r="V9394">
        <v>1</v>
      </c>
      <c r="W9394" t="s">
        <v>1371</v>
      </c>
      <c r="X9394" t="s">
        <v>1434</v>
      </c>
    </row>
    <row r="9395" spans="1:24" x14ac:dyDescent="0.3">
      <c r="A9395">
        <v>12117</v>
      </c>
      <c r="B9395" s="15" t="s">
        <v>927</v>
      </c>
      <c r="C9395" t="str">
        <f>_xlfn.XLOOKUP($B9395, STANDARDS!$A:$A, STANDARDS!$B:$B,,0,2)</f>
        <v>Pterocephaliid</v>
      </c>
      <c r="D9395" t="s">
        <v>1060</v>
      </c>
      <c r="E9395" t="s">
        <v>1228</v>
      </c>
      <c r="J9395" s="13">
        <v>495</v>
      </c>
      <c r="K9395" s="13"/>
      <c r="L9395" s="16" t="s">
        <v>1317</v>
      </c>
      <c r="M9395" t="s">
        <v>1335</v>
      </c>
      <c r="P9395" t="s">
        <v>243</v>
      </c>
      <c r="Q9395">
        <v>2.04</v>
      </c>
      <c r="V9395">
        <v>1</v>
      </c>
      <c r="W9395" t="s">
        <v>1371</v>
      </c>
      <c r="X9395" t="s">
        <v>1434</v>
      </c>
    </row>
    <row r="9396" spans="1:24" x14ac:dyDescent="0.3">
      <c r="A9396">
        <v>12118</v>
      </c>
      <c r="B9396" s="15" t="s">
        <v>927</v>
      </c>
      <c r="C9396" t="str">
        <f>_xlfn.XLOOKUP($B9396, STANDARDS!$A:$A, STANDARDS!$B:$B,,0,2)</f>
        <v>Pterocephaliid</v>
      </c>
      <c r="D9396" t="s">
        <v>1060</v>
      </c>
      <c r="E9396" t="s">
        <v>1227</v>
      </c>
      <c r="J9396" s="13">
        <v>495</v>
      </c>
      <c r="K9396" s="13"/>
      <c r="L9396" s="16" t="s">
        <v>1317</v>
      </c>
      <c r="M9396" t="s">
        <v>1335</v>
      </c>
      <c r="P9396" t="s">
        <v>243</v>
      </c>
      <c r="Q9396">
        <v>1.39</v>
      </c>
      <c r="V9396">
        <v>1</v>
      </c>
      <c r="W9396" t="s">
        <v>1371</v>
      </c>
      <c r="X9396" t="s">
        <v>1434</v>
      </c>
    </row>
    <row r="9397" spans="1:24" x14ac:dyDescent="0.3">
      <c r="A9397">
        <v>12119</v>
      </c>
      <c r="B9397" s="15" t="s">
        <v>927</v>
      </c>
      <c r="C9397" t="str">
        <f>_xlfn.XLOOKUP($B9397, STANDARDS!$A:$A, STANDARDS!$B:$B,,0,2)</f>
        <v>Pterocephaliid</v>
      </c>
      <c r="D9397" t="s">
        <v>1060</v>
      </c>
      <c r="E9397" t="s">
        <v>1226</v>
      </c>
      <c r="J9397" s="13">
        <v>495</v>
      </c>
      <c r="K9397" s="13"/>
      <c r="L9397" s="16" t="s">
        <v>1317</v>
      </c>
      <c r="M9397" t="s">
        <v>1335</v>
      </c>
      <c r="P9397" t="s">
        <v>243</v>
      </c>
      <c r="Q9397">
        <v>3.95</v>
      </c>
      <c r="V9397">
        <v>1</v>
      </c>
      <c r="W9397" t="s">
        <v>1371</v>
      </c>
      <c r="X9397" t="s">
        <v>1434</v>
      </c>
    </row>
    <row r="9398" spans="1:24" x14ac:dyDescent="0.3">
      <c r="A9398">
        <v>12120</v>
      </c>
      <c r="B9398" s="15" t="s">
        <v>927</v>
      </c>
      <c r="C9398" t="str">
        <f>_xlfn.XLOOKUP($B9398, STANDARDS!$A:$A, STANDARDS!$B:$B,,0,2)</f>
        <v>Pterocephaliid</v>
      </c>
      <c r="D9398" t="s">
        <v>1060</v>
      </c>
      <c r="E9398" t="s">
        <v>1226</v>
      </c>
      <c r="J9398" s="13">
        <v>495</v>
      </c>
      <c r="K9398" s="13"/>
      <c r="L9398" s="16" t="s">
        <v>1317</v>
      </c>
      <c r="M9398" t="s">
        <v>1335</v>
      </c>
      <c r="P9398" t="s">
        <v>243</v>
      </c>
      <c r="Q9398">
        <v>1.05</v>
      </c>
      <c r="V9398">
        <v>1</v>
      </c>
      <c r="W9398" t="s">
        <v>1371</v>
      </c>
      <c r="X9398" t="s">
        <v>1434</v>
      </c>
    </row>
    <row r="9399" spans="1:24" x14ac:dyDescent="0.3">
      <c r="A9399">
        <v>12121</v>
      </c>
      <c r="B9399" s="15" t="s">
        <v>927</v>
      </c>
      <c r="C9399" t="str">
        <f>_xlfn.XLOOKUP($B9399, STANDARDS!$A:$A, STANDARDS!$B:$B,,0,2)</f>
        <v>Pterocephaliid</v>
      </c>
      <c r="D9399" t="s">
        <v>1060</v>
      </c>
      <c r="E9399" t="s">
        <v>1227</v>
      </c>
      <c r="J9399" s="13">
        <v>495</v>
      </c>
      <c r="K9399" s="13"/>
      <c r="L9399" s="16" t="s">
        <v>1317</v>
      </c>
      <c r="M9399" t="s">
        <v>1335</v>
      </c>
      <c r="P9399" t="s">
        <v>243</v>
      </c>
      <c r="Q9399">
        <v>0.91</v>
      </c>
      <c r="V9399">
        <v>1</v>
      </c>
      <c r="W9399" t="s">
        <v>1371</v>
      </c>
      <c r="X9399" t="s">
        <v>1434</v>
      </c>
    </row>
    <row r="9400" spans="1:24" x14ac:dyDescent="0.3">
      <c r="A9400">
        <v>12122</v>
      </c>
      <c r="B9400" s="15" t="s">
        <v>927</v>
      </c>
      <c r="C9400" t="str">
        <f>_xlfn.XLOOKUP($B9400, STANDARDS!$A:$A, STANDARDS!$B:$B,,0,2)</f>
        <v>Pterocephaliid</v>
      </c>
      <c r="D9400" t="s">
        <v>1060</v>
      </c>
      <c r="E9400" t="s">
        <v>1227</v>
      </c>
      <c r="J9400" s="13">
        <v>495</v>
      </c>
      <c r="K9400" s="13"/>
      <c r="L9400" s="16" t="s">
        <v>1317</v>
      </c>
      <c r="M9400" t="s">
        <v>1335</v>
      </c>
      <c r="P9400" t="s">
        <v>243</v>
      </c>
      <c r="Q9400">
        <v>2.5099999999999998</v>
      </c>
      <c r="V9400">
        <v>1</v>
      </c>
      <c r="W9400" t="s">
        <v>1371</v>
      </c>
      <c r="X9400" t="s">
        <v>1434</v>
      </c>
    </row>
    <row r="9401" spans="1:24" x14ac:dyDescent="0.3">
      <c r="A9401">
        <v>12123</v>
      </c>
      <c r="B9401" s="15" t="s">
        <v>927</v>
      </c>
      <c r="C9401" t="str">
        <f>_xlfn.XLOOKUP($B9401, STANDARDS!$A:$A, STANDARDS!$B:$B,,0,2)</f>
        <v>Pterocephaliid</v>
      </c>
      <c r="D9401" t="s">
        <v>1060</v>
      </c>
      <c r="E9401" t="s">
        <v>1226</v>
      </c>
      <c r="J9401" s="13">
        <v>495</v>
      </c>
      <c r="K9401" s="13"/>
      <c r="L9401" s="16" t="s">
        <v>1317</v>
      </c>
      <c r="M9401" t="s">
        <v>1335</v>
      </c>
      <c r="P9401" t="s">
        <v>243</v>
      </c>
      <c r="Q9401">
        <v>2.59</v>
      </c>
      <c r="V9401">
        <v>1</v>
      </c>
      <c r="W9401" t="s">
        <v>1371</v>
      </c>
      <c r="X9401" t="s">
        <v>1434</v>
      </c>
    </row>
    <row r="9402" spans="1:24" x14ac:dyDescent="0.3">
      <c r="A9402">
        <v>12124</v>
      </c>
      <c r="B9402" s="15" t="s">
        <v>927</v>
      </c>
      <c r="C9402" t="str">
        <f>_xlfn.XLOOKUP($B9402, STANDARDS!$A:$A, STANDARDS!$B:$B,,0,2)</f>
        <v>Pterocephaliid</v>
      </c>
      <c r="D9402" t="s">
        <v>1060</v>
      </c>
      <c r="E9402" t="s">
        <v>1227</v>
      </c>
      <c r="J9402" s="13">
        <v>495</v>
      </c>
      <c r="K9402" s="13"/>
      <c r="L9402" s="16" t="s">
        <v>1317</v>
      </c>
      <c r="M9402" t="s">
        <v>1335</v>
      </c>
      <c r="P9402" t="s">
        <v>243</v>
      </c>
      <c r="Q9402">
        <v>1.34</v>
      </c>
      <c r="V9402">
        <v>1</v>
      </c>
      <c r="W9402" t="s">
        <v>1371</v>
      </c>
      <c r="X9402" t="s">
        <v>1434</v>
      </c>
    </row>
    <row r="9403" spans="1:24" x14ac:dyDescent="0.3">
      <c r="A9403">
        <v>12125</v>
      </c>
      <c r="B9403" s="15" t="s">
        <v>927</v>
      </c>
      <c r="C9403" t="str">
        <f>_xlfn.XLOOKUP($B9403, STANDARDS!$A:$A, STANDARDS!$B:$B,,0,2)</f>
        <v>Pterocephaliid</v>
      </c>
      <c r="D9403" t="s">
        <v>1060</v>
      </c>
      <c r="E9403" t="s">
        <v>1226</v>
      </c>
      <c r="J9403" s="13">
        <v>495</v>
      </c>
      <c r="K9403" s="13"/>
      <c r="L9403" s="16" t="s">
        <v>1317</v>
      </c>
      <c r="M9403" t="s">
        <v>1335</v>
      </c>
      <c r="P9403" t="s">
        <v>243</v>
      </c>
      <c r="Q9403">
        <v>2.12</v>
      </c>
      <c r="V9403">
        <v>1</v>
      </c>
      <c r="W9403" t="s">
        <v>1371</v>
      </c>
      <c r="X9403" t="s">
        <v>1434</v>
      </c>
    </row>
    <row r="9404" spans="1:24" x14ac:dyDescent="0.3">
      <c r="A9404">
        <v>12126</v>
      </c>
      <c r="B9404" s="15" t="s">
        <v>927</v>
      </c>
      <c r="C9404" t="str">
        <f>_xlfn.XLOOKUP($B9404, STANDARDS!$A:$A, STANDARDS!$B:$B,,0,2)</f>
        <v>Pterocephaliid</v>
      </c>
      <c r="D9404" t="s">
        <v>1060</v>
      </c>
      <c r="E9404" t="s">
        <v>1227</v>
      </c>
      <c r="J9404" s="13">
        <v>495</v>
      </c>
      <c r="K9404" s="13"/>
      <c r="L9404" s="16" t="s">
        <v>1317</v>
      </c>
      <c r="M9404" t="s">
        <v>1335</v>
      </c>
      <c r="P9404" t="s">
        <v>243</v>
      </c>
      <c r="Q9404">
        <v>4.55</v>
      </c>
      <c r="V9404">
        <v>1</v>
      </c>
      <c r="W9404" t="s">
        <v>1371</v>
      </c>
      <c r="X9404" t="s">
        <v>1434</v>
      </c>
    </row>
    <row r="9405" spans="1:24" x14ac:dyDescent="0.3">
      <c r="A9405">
        <v>12127</v>
      </c>
      <c r="B9405" s="15" t="s">
        <v>928</v>
      </c>
      <c r="C9405" t="str">
        <f>_xlfn.XLOOKUP($B9405, STANDARDS!$A:$A, STANDARDS!$B:$B,,0,2)</f>
        <v>Maruimiid</v>
      </c>
      <c r="D9405" t="s">
        <v>1060</v>
      </c>
      <c r="E9405" t="s">
        <v>1226</v>
      </c>
      <c r="J9405" s="13">
        <v>496</v>
      </c>
      <c r="K9405" s="13"/>
      <c r="L9405" s="16" t="s">
        <v>1317</v>
      </c>
      <c r="M9405" t="s">
        <v>1335</v>
      </c>
      <c r="P9405" t="s">
        <v>243</v>
      </c>
      <c r="Q9405">
        <v>0.24</v>
      </c>
      <c r="V9405">
        <v>1</v>
      </c>
      <c r="W9405" t="s">
        <v>1371</v>
      </c>
      <c r="X9405" t="s">
        <v>1434</v>
      </c>
    </row>
    <row r="9406" spans="1:24" x14ac:dyDescent="0.3">
      <c r="A9406">
        <v>12128</v>
      </c>
      <c r="B9406" s="15" t="s">
        <v>927</v>
      </c>
      <c r="C9406" t="str">
        <f>_xlfn.XLOOKUP($B9406, STANDARDS!$A:$A, STANDARDS!$B:$B,,0,2)</f>
        <v>Pterocephaliid</v>
      </c>
      <c r="D9406" t="s">
        <v>1060</v>
      </c>
      <c r="E9406" t="s">
        <v>1227</v>
      </c>
      <c r="J9406" s="13">
        <v>495</v>
      </c>
      <c r="K9406" s="13"/>
      <c r="L9406" s="16" t="s">
        <v>1317</v>
      </c>
      <c r="M9406" t="s">
        <v>1335</v>
      </c>
      <c r="P9406" t="s">
        <v>243</v>
      </c>
      <c r="Q9406">
        <v>0.61</v>
      </c>
      <c r="V9406">
        <v>1</v>
      </c>
      <c r="W9406" t="s">
        <v>1371</v>
      </c>
      <c r="X9406" t="s">
        <v>1434</v>
      </c>
    </row>
    <row r="9407" spans="1:24" x14ac:dyDescent="0.3">
      <c r="A9407">
        <v>12129</v>
      </c>
      <c r="B9407" s="15" t="s">
        <v>927</v>
      </c>
      <c r="C9407" t="str">
        <f>_xlfn.XLOOKUP($B9407, STANDARDS!$A:$A, STANDARDS!$B:$B,,0,2)</f>
        <v>Pterocephaliid</v>
      </c>
      <c r="D9407" t="s">
        <v>1060</v>
      </c>
      <c r="E9407" t="s">
        <v>1228</v>
      </c>
      <c r="J9407" s="13">
        <v>495</v>
      </c>
      <c r="K9407" s="13"/>
      <c r="L9407" s="16" t="s">
        <v>1317</v>
      </c>
      <c r="M9407" t="s">
        <v>1335</v>
      </c>
      <c r="P9407" t="s">
        <v>243</v>
      </c>
      <c r="Q9407">
        <v>1.03</v>
      </c>
      <c r="V9407">
        <v>1</v>
      </c>
      <c r="W9407" t="s">
        <v>1371</v>
      </c>
      <c r="X9407" t="s">
        <v>1434</v>
      </c>
    </row>
    <row r="9408" spans="1:24" x14ac:dyDescent="0.3">
      <c r="A9408">
        <v>12130</v>
      </c>
      <c r="B9408" s="15" t="s">
        <v>927</v>
      </c>
      <c r="C9408" t="str">
        <f>_xlfn.XLOOKUP($B9408, STANDARDS!$A:$A, STANDARDS!$B:$B,,0,2)</f>
        <v>Pterocephaliid</v>
      </c>
      <c r="D9408" t="s">
        <v>1060</v>
      </c>
      <c r="E9408" t="s">
        <v>1227</v>
      </c>
      <c r="J9408" s="13">
        <v>495</v>
      </c>
      <c r="K9408" s="13"/>
      <c r="L9408" s="16" t="s">
        <v>1317</v>
      </c>
      <c r="M9408" t="s">
        <v>1335</v>
      </c>
      <c r="P9408" t="s">
        <v>243</v>
      </c>
      <c r="Q9408">
        <v>1.01</v>
      </c>
      <c r="V9408">
        <v>1</v>
      </c>
      <c r="W9408" t="s">
        <v>1371</v>
      </c>
      <c r="X9408" t="s">
        <v>1434</v>
      </c>
    </row>
    <row r="9409" spans="1:24" x14ac:dyDescent="0.3">
      <c r="A9409">
        <v>12131</v>
      </c>
      <c r="B9409" s="15" t="s">
        <v>927</v>
      </c>
      <c r="C9409" t="str">
        <f>_xlfn.XLOOKUP($B9409, STANDARDS!$A:$A, STANDARDS!$B:$B,,0,2)</f>
        <v>Pterocephaliid</v>
      </c>
      <c r="D9409" t="s">
        <v>1060</v>
      </c>
      <c r="E9409" t="s">
        <v>1226</v>
      </c>
      <c r="J9409" s="13">
        <v>495</v>
      </c>
      <c r="K9409" s="13"/>
      <c r="L9409" s="16" t="s">
        <v>1317</v>
      </c>
      <c r="M9409" t="s">
        <v>1335</v>
      </c>
      <c r="P9409" t="s">
        <v>243</v>
      </c>
      <c r="Q9409">
        <v>1.86</v>
      </c>
      <c r="V9409">
        <v>1</v>
      </c>
      <c r="W9409" t="s">
        <v>1371</v>
      </c>
      <c r="X9409" t="s">
        <v>1434</v>
      </c>
    </row>
    <row r="9410" spans="1:24" x14ac:dyDescent="0.3">
      <c r="A9410">
        <v>12132</v>
      </c>
      <c r="B9410" s="15" t="s">
        <v>927</v>
      </c>
      <c r="C9410" t="str">
        <f>_xlfn.XLOOKUP($B9410, STANDARDS!$A:$A, STANDARDS!$B:$B,,0,2)</f>
        <v>Pterocephaliid</v>
      </c>
      <c r="D9410" t="s">
        <v>1060</v>
      </c>
      <c r="E9410" t="s">
        <v>1228</v>
      </c>
      <c r="J9410" s="13">
        <v>495</v>
      </c>
      <c r="K9410" s="13"/>
      <c r="L9410" s="16" t="s">
        <v>1317</v>
      </c>
      <c r="M9410" t="s">
        <v>1335</v>
      </c>
      <c r="P9410" t="s">
        <v>243</v>
      </c>
      <c r="Q9410">
        <v>3.69</v>
      </c>
      <c r="V9410">
        <v>1</v>
      </c>
      <c r="W9410" t="s">
        <v>1371</v>
      </c>
      <c r="X9410" t="s">
        <v>1434</v>
      </c>
    </row>
    <row r="9411" spans="1:24" x14ac:dyDescent="0.3">
      <c r="A9411">
        <v>12133</v>
      </c>
      <c r="B9411" s="15" t="s">
        <v>927</v>
      </c>
      <c r="C9411" t="str">
        <f>_xlfn.XLOOKUP($B9411, STANDARDS!$A:$A, STANDARDS!$B:$B,,0,2)</f>
        <v>Pterocephaliid</v>
      </c>
      <c r="D9411" t="s">
        <v>1060</v>
      </c>
      <c r="E9411" t="s">
        <v>1227</v>
      </c>
      <c r="J9411" s="13">
        <v>495</v>
      </c>
      <c r="K9411" s="13"/>
      <c r="L9411" s="16" t="s">
        <v>1317</v>
      </c>
      <c r="M9411" t="s">
        <v>1335</v>
      </c>
      <c r="P9411" t="s">
        <v>243</v>
      </c>
      <c r="Q9411">
        <v>1</v>
      </c>
      <c r="V9411">
        <v>1</v>
      </c>
      <c r="W9411" t="s">
        <v>1371</v>
      </c>
      <c r="X9411" t="s">
        <v>1434</v>
      </c>
    </row>
    <row r="9412" spans="1:24" x14ac:dyDescent="0.3">
      <c r="A9412">
        <v>12134</v>
      </c>
      <c r="B9412" s="15" t="s">
        <v>927</v>
      </c>
      <c r="C9412" t="str">
        <f>_xlfn.XLOOKUP($B9412, STANDARDS!$A:$A, STANDARDS!$B:$B,,0,2)</f>
        <v>Pterocephaliid</v>
      </c>
      <c r="D9412" t="s">
        <v>1060</v>
      </c>
      <c r="E9412" t="s">
        <v>1227</v>
      </c>
      <c r="J9412" s="13">
        <v>495</v>
      </c>
      <c r="K9412" s="13"/>
      <c r="L9412" s="16" t="s">
        <v>1317</v>
      </c>
      <c r="M9412" t="s">
        <v>1335</v>
      </c>
      <c r="P9412" t="s">
        <v>243</v>
      </c>
      <c r="Q9412">
        <v>4.8499999999999996</v>
      </c>
      <c r="V9412">
        <v>1</v>
      </c>
      <c r="W9412" t="s">
        <v>1371</v>
      </c>
      <c r="X9412" t="s">
        <v>1434</v>
      </c>
    </row>
    <row r="9413" spans="1:24" x14ac:dyDescent="0.3">
      <c r="A9413">
        <v>12135</v>
      </c>
      <c r="B9413" s="15" t="s">
        <v>927</v>
      </c>
      <c r="C9413" t="str">
        <f>_xlfn.XLOOKUP($B9413, STANDARDS!$A:$A, STANDARDS!$B:$B,,0,2)</f>
        <v>Pterocephaliid</v>
      </c>
      <c r="D9413" t="s">
        <v>1060</v>
      </c>
      <c r="E9413" t="s">
        <v>1226</v>
      </c>
      <c r="J9413" s="13">
        <v>495</v>
      </c>
      <c r="K9413" s="13"/>
      <c r="L9413" s="16" t="s">
        <v>1317</v>
      </c>
      <c r="M9413" t="s">
        <v>1335</v>
      </c>
      <c r="P9413" t="s">
        <v>243</v>
      </c>
      <c r="Q9413">
        <v>0.95</v>
      </c>
      <c r="V9413">
        <v>1</v>
      </c>
      <c r="W9413" t="s">
        <v>1371</v>
      </c>
      <c r="X9413" t="s">
        <v>1434</v>
      </c>
    </row>
    <row r="9414" spans="1:24" x14ac:dyDescent="0.3">
      <c r="A9414">
        <v>12136</v>
      </c>
      <c r="B9414" s="15" t="s">
        <v>927</v>
      </c>
      <c r="C9414" t="str">
        <f>_xlfn.XLOOKUP($B9414, STANDARDS!$A:$A, STANDARDS!$B:$B,,0,2)</f>
        <v>Pterocephaliid</v>
      </c>
      <c r="D9414" t="s">
        <v>1060</v>
      </c>
      <c r="E9414" t="s">
        <v>1226</v>
      </c>
      <c r="J9414" s="13">
        <v>495</v>
      </c>
      <c r="K9414" s="13"/>
      <c r="L9414" s="16" t="s">
        <v>1317</v>
      </c>
      <c r="M9414" t="s">
        <v>1335</v>
      </c>
      <c r="P9414" t="s">
        <v>243</v>
      </c>
      <c r="Q9414">
        <v>1.41</v>
      </c>
      <c r="V9414">
        <v>1</v>
      </c>
      <c r="W9414" t="s">
        <v>1371</v>
      </c>
      <c r="X9414" t="s">
        <v>1434</v>
      </c>
    </row>
    <row r="9415" spans="1:24" x14ac:dyDescent="0.3">
      <c r="A9415">
        <v>12137</v>
      </c>
      <c r="B9415" s="15" t="s">
        <v>927</v>
      </c>
      <c r="C9415" t="str">
        <f>_xlfn.XLOOKUP($B9415, STANDARDS!$A:$A, STANDARDS!$B:$B,,0,2)</f>
        <v>Pterocephaliid</v>
      </c>
      <c r="D9415" t="s">
        <v>1060</v>
      </c>
      <c r="E9415" t="s">
        <v>1226</v>
      </c>
      <c r="J9415" s="13">
        <v>495</v>
      </c>
      <c r="K9415" s="13"/>
      <c r="L9415" s="16" t="s">
        <v>1317</v>
      </c>
      <c r="M9415" t="s">
        <v>1335</v>
      </c>
      <c r="P9415" t="s">
        <v>243</v>
      </c>
      <c r="Q9415">
        <v>1.28</v>
      </c>
      <c r="V9415">
        <v>1</v>
      </c>
      <c r="W9415" t="s">
        <v>1371</v>
      </c>
      <c r="X9415" t="s">
        <v>1434</v>
      </c>
    </row>
    <row r="9416" spans="1:24" x14ac:dyDescent="0.3">
      <c r="A9416">
        <v>12138</v>
      </c>
      <c r="B9416" s="15" t="s">
        <v>928</v>
      </c>
      <c r="C9416" t="str">
        <f>_xlfn.XLOOKUP($B9416, STANDARDS!$A:$A, STANDARDS!$B:$B,,0,2)</f>
        <v>Maruimiid</v>
      </c>
      <c r="D9416" t="s">
        <v>1060</v>
      </c>
      <c r="E9416" t="s">
        <v>1226</v>
      </c>
      <c r="J9416" s="13">
        <v>496</v>
      </c>
      <c r="K9416" s="13"/>
      <c r="L9416" s="16" t="s">
        <v>1317</v>
      </c>
      <c r="M9416" t="s">
        <v>1335</v>
      </c>
      <c r="P9416" t="s">
        <v>243</v>
      </c>
      <c r="Q9416">
        <v>0.11</v>
      </c>
      <c r="V9416">
        <v>1</v>
      </c>
      <c r="W9416" t="s">
        <v>1371</v>
      </c>
      <c r="X9416" t="s">
        <v>1434</v>
      </c>
    </row>
    <row r="9417" spans="1:24" x14ac:dyDescent="0.3">
      <c r="A9417">
        <v>12139</v>
      </c>
      <c r="B9417" s="15" t="s">
        <v>927</v>
      </c>
      <c r="C9417" t="str">
        <f>_xlfn.XLOOKUP($B9417, STANDARDS!$A:$A, STANDARDS!$B:$B,,0,2)</f>
        <v>Pterocephaliid</v>
      </c>
      <c r="D9417" t="s">
        <v>1060</v>
      </c>
      <c r="E9417" t="s">
        <v>1226</v>
      </c>
      <c r="J9417" s="13">
        <v>495</v>
      </c>
      <c r="K9417" s="13"/>
      <c r="L9417" s="16" t="s">
        <v>1317</v>
      </c>
      <c r="M9417" t="s">
        <v>1335</v>
      </c>
      <c r="P9417" t="s">
        <v>243</v>
      </c>
      <c r="Q9417">
        <v>1.42</v>
      </c>
      <c r="V9417">
        <v>1</v>
      </c>
      <c r="W9417" t="s">
        <v>1371</v>
      </c>
      <c r="X9417" t="s">
        <v>1434</v>
      </c>
    </row>
    <row r="9418" spans="1:24" x14ac:dyDescent="0.3">
      <c r="A9418">
        <v>12140</v>
      </c>
      <c r="B9418" s="15" t="s">
        <v>927</v>
      </c>
      <c r="C9418" t="str">
        <f>_xlfn.XLOOKUP($B9418, STANDARDS!$A:$A, STANDARDS!$B:$B,,0,2)</f>
        <v>Pterocephaliid</v>
      </c>
      <c r="D9418" t="s">
        <v>1060</v>
      </c>
      <c r="E9418" t="s">
        <v>1226</v>
      </c>
      <c r="J9418" s="13">
        <v>495</v>
      </c>
      <c r="K9418" s="13"/>
      <c r="L9418" s="16" t="s">
        <v>1317</v>
      </c>
      <c r="M9418" t="s">
        <v>1335</v>
      </c>
      <c r="P9418" t="s">
        <v>243</v>
      </c>
      <c r="Q9418">
        <v>0.42</v>
      </c>
      <c r="V9418">
        <v>1</v>
      </c>
      <c r="W9418" t="s">
        <v>1371</v>
      </c>
      <c r="X9418" t="s">
        <v>1434</v>
      </c>
    </row>
    <row r="9419" spans="1:24" x14ac:dyDescent="0.3">
      <c r="A9419">
        <v>12141</v>
      </c>
      <c r="B9419" s="15" t="s">
        <v>927</v>
      </c>
      <c r="C9419" t="str">
        <f>_xlfn.XLOOKUP($B9419, STANDARDS!$A:$A, STANDARDS!$B:$B,,0,2)</f>
        <v>Pterocephaliid</v>
      </c>
      <c r="D9419" t="s">
        <v>1060</v>
      </c>
      <c r="E9419" t="s">
        <v>1228</v>
      </c>
      <c r="J9419" s="13">
        <v>495</v>
      </c>
      <c r="K9419" s="13"/>
      <c r="L9419" s="16" t="s">
        <v>1317</v>
      </c>
      <c r="M9419" t="s">
        <v>1335</v>
      </c>
      <c r="P9419" t="s">
        <v>243</v>
      </c>
      <c r="Q9419">
        <v>3.56</v>
      </c>
      <c r="V9419">
        <v>1</v>
      </c>
      <c r="W9419" t="s">
        <v>1371</v>
      </c>
      <c r="X9419" t="s">
        <v>1434</v>
      </c>
    </row>
    <row r="9420" spans="1:24" x14ac:dyDescent="0.3">
      <c r="A9420">
        <v>12142</v>
      </c>
      <c r="B9420" s="15" t="s">
        <v>927</v>
      </c>
      <c r="C9420" t="str">
        <f>_xlfn.XLOOKUP($B9420, STANDARDS!$A:$A, STANDARDS!$B:$B,,0,2)</f>
        <v>Pterocephaliid</v>
      </c>
      <c r="D9420" t="s">
        <v>1060</v>
      </c>
      <c r="E9420" t="s">
        <v>1226</v>
      </c>
      <c r="J9420" s="13">
        <v>495</v>
      </c>
      <c r="K9420" s="13"/>
      <c r="L9420" s="16" t="s">
        <v>1317</v>
      </c>
      <c r="M9420" t="s">
        <v>1335</v>
      </c>
      <c r="P9420" t="s">
        <v>243</v>
      </c>
      <c r="Q9420">
        <v>1.59</v>
      </c>
      <c r="V9420">
        <v>1</v>
      </c>
      <c r="W9420" t="s">
        <v>1371</v>
      </c>
      <c r="X9420" t="s">
        <v>1434</v>
      </c>
    </row>
    <row r="9421" spans="1:24" x14ac:dyDescent="0.3">
      <c r="A9421">
        <v>12143</v>
      </c>
      <c r="B9421" s="15" t="s">
        <v>927</v>
      </c>
      <c r="C9421" t="str">
        <f>_xlfn.XLOOKUP($B9421, STANDARDS!$A:$A, STANDARDS!$B:$B,,0,2)</f>
        <v>Pterocephaliid</v>
      </c>
      <c r="D9421" t="s">
        <v>1060</v>
      </c>
      <c r="E9421" t="s">
        <v>1228</v>
      </c>
      <c r="J9421" s="13">
        <v>495</v>
      </c>
      <c r="K9421" s="13"/>
      <c r="L9421" s="16" t="s">
        <v>1317</v>
      </c>
      <c r="M9421" t="s">
        <v>1335</v>
      </c>
      <c r="P9421" t="s">
        <v>243</v>
      </c>
      <c r="Q9421">
        <v>1.84</v>
      </c>
      <c r="V9421">
        <v>1</v>
      </c>
      <c r="W9421" t="s">
        <v>1371</v>
      </c>
      <c r="X9421" t="s">
        <v>1434</v>
      </c>
    </row>
    <row r="9422" spans="1:24" x14ac:dyDescent="0.3">
      <c r="A9422">
        <v>12144</v>
      </c>
      <c r="B9422" s="15" t="s">
        <v>927</v>
      </c>
      <c r="C9422" t="str">
        <f>_xlfn.XLOOKUP($B9422, STANDARDS!$A:$A, STANDARDS!$B:$B,,0,2)</f>
        <v>Pterocephaliid</v>
      </c>
      <c r="D9422" t="s">
        <v>1060</v>
      </c>
      <c r="E9422" t="s">
        <v>1226</v>
      </c>
      <c r="J9422" s="13">
        <v>495</v>
      </c>
      <c r="K9422" s="13"/>
      <c r="L9422" s="16" t="s">
        <v>1317</v>
      </c>
      <c r="M9422" t="s">
        <v>1335</v>
      </c>
      <c r="P9422" t="s">
        <v>243</v>
      </c>
      <c r="Q9422">
        <v>2.96</v>
      </c>
      <c r="V9422">
        <v>1</v>
      </c>
      <c r="W9422" t="s">
        <v>1371</v>
      </c>
      <c r="X9422" t="s">
        <v>1434</v>
      </c>
    </row>
    <row r="9423" spans="1:24" x14ac:dyDescent="0.3">
      <c r="A9423">
        <v>12145</v>
      </c>
      <c r="B9423" s="15" t="s">
        <v>927</v>
      </c>
      <c r="C9423" t="str">
        <f>_xlfn.XLOOKUP($B9423, STANDARDS!$A:$A, STANDARDS!$B:$B,,0,2)</f>
        <v>Pterocephaliid</v>
      </c>
      <c r="D9423" t="s">
        <v>1060</v>
      </c>
      <c r="E9423" t="s">
        <v>1227</v>
      </c>
      <c r="J9423" s="13">
        <v>495</v>
      </c>
      <c r="K9423" s="13"/>
      <c r="L9423" s="16" t="s">
        <v>1317</v>
      </c>
      <c r="M9423" t="s">
        <v>1335</v>
      </c>
      <c r="P9423" t="s">
        <v>243</v>
      </c>
      <c r="Q9423">
        <v>0.99</v>
      </c>
      <c r="V9423">
        <v>1</v>
      </c>
      <c r="W9423" t="s">
        <v>1371</v>
      </c>
      <c r="X9423" t="s">
        <v>1434</v>
      </c>
    </row>
    <row r="9424" spans="1:24" x14ac:dyDescent="0.3">
      <c r="A9424">
        <v>12146</v>
      </c>
      <c r="B9424" s="15" t="s">
        <v>927</v>
      </c>
      <c r="C9424" t="str">
        <f>_xlfn.XLOOKUP($B9424, STANDARDS!$A:$A, STANDARDS!$B:$B,,0,2)</f>
        <v>Pterocephaliid</v>
      </c>
      <c r="D9424" t="s">
        <v>1060</v>
      </c>
      <c r="E9424" t="s">
        <v>1226</v>
      </c>
      <c r="J9424" s="13">
        <v>495</v>
      </c>
      <c r="K9424" s="13"/>
      <c r="L9424" s="16" t="s">
        <v>1317</v>
      </c>
      <c r="M9424" t="s">
        <v>1335</v>
      </c>
      <c r="P9424" t="s">
        <v>243</v>
      </c>
      <c r="Q9424">
        <v>1.71</v>
      </c>
      <c r="V9424">
        <v>1</v>
      </c>
      <c r="W9424" t="s">
        <v>1371</v>
      </c>
      <c r="X9424" t="s">
        <v>1434</v>
      </c>
    </row>
    <row r="9425" spans="1:24" x14ac:dyDescent="0.3">
      <c r="A9425">
        <v>12147</v>
      </c>
      <c r="B9425" s="15" t="s">
        <v>927</v>
      </c>
      <c r="C9425" t="str">
        <f>_xlfn.XLOOKUP($B9425, STANDARDS!$A:$A, STANDARDS!$B:$B,,0,2)</f>
        <v>Pterocephaliid</v>
      </c>
      <c r="D9425" t="s">
        <v>1060</v>
      </c>
      <c r="E9425" t="s">
        <v>1228</v>
      </c>
      <c r="J9425" s="13">
        <v>495</v>
      </c>
      <c r="K9425" s="13"/>
      <c r="L9425" s="16" t="s">
        <v>1317</v>
      </c>
      <c r="M9425" t="s">
        <v>1335</v>
      </c>
      <c r="P9425" t="s">
        <v>243</v>
      </c>
      <c r="Q9425">
        <v>2.94</v>
      </c>
      <c r="V9425">
        <v>1</v>
      </c>
      <c r="W9425" t="s">
        <v>1371</v>
      </c>
      <c r="X9425" t="s">
        <v>1434</v>
      </c>
    </row>
    <row r="9426" spans="1:24" x14ac:dyDescent="0.3">
      <c r="A9426">
        <v>12148</v>
      </c>
      <c r="B9426" s="15" t="s">
        <v>927</v>
      </c>
      <c r="C9426" t="str">
        <f>_xlfn.XLOOKUP($B9426, STANDARDS!$A:$A, STANDARDS!$B:$B,,0,2)</f>
        <v>Pterocephaliid</v>
      </c>
      <c r="D9426" t="s">
        <v>1060</v>
      </c>
      <c r="E9426" t="s">
        <v>1227</v>
      </c>
      <c r="J9426" s="13">
        <v>495</v>
      </c>
      <c r="K9426" s="13"/>
      <c r="L9426" s="16" t="s">
        <v>1317</v>
      </c>
      <c r="M9426" t="s">
        <v>1335</v>
      </c>
      <c r="P9426" t="s">
        <v>243</v>
      </c>
      <c r="Q9426">
        <v>5.56</v>
      </c>
      <c r="V9426">
        <v>1</v>
      </c>
      <c r="W9426" t="s">
        <v>1371</v>
      </c>
      <c r="X9426" t="s">
        <v>1434</v>
      </c>
    </row>
    <row r="9427" spans="1:24" x14ac:dyDescent="0.3">
      <c r="A9427">
        <v>12149</v>
      </c>
      <c r="B9427" s="15" t="s">
        <v>927</v>
      </c>
      <c r="C9427" t="str">
        <f>_xlfn.XLOOKUP($B9427, STANDARDS!$A:$A, STANDARDS!$B:$B,,0,2)</f>
        <v>Pterocephaliid</v>
      </c>
      <c r="D9427" t="s">
        <v>1060</v>
      </c>
      <c r="E9427" t="s">
        <v>1228</v>
      </c>
      <c r="J9427" s="13">
        <v>495</v>
      </c>
      <c r="K9427" s="13"/>
      <c r="L9427" s="16" t="s">
        <v>1317</v>
      </c>
      <c r="M9427" t="s">
        <v>1335</v>
      </c>
      <c r="P9427" t="s">
        <v>243</v>
      </c>
      <c r="Q9427">
        <v>1.1100000000000001</v>
      </c>
      <c r="V9427">
        <v>1</v>
      </c>
      <c r="W9427" t="s">
        <v>1371</v>
      </c>
      <c r="X9427" t="s">
        <v>1434</v>
      </c>
    </row>
    <row r="9428" spans="1:24" x14ac:dyDescent="0.3">
      <c r="A9428">
        <v>12150</v>
      </c>
      <c r="B9428" s="15" t="s">
        <v>927</v>
      </c>
      <c r="C9428" t="str">
        <f>_xlfn.XLOOKUP($B9428, STANDARDS!$A:$A, STANDARDS!$B:$B,,0,2)</f>
        <v>Pterocephaliid</v>
      </c>
      <c r="D9428" t="s">
        <v>1060</v>
      </c>
      <c r="E9428" t="s">
        <v>1227</v>
      </c>
      <c r="J9428" s="13">
        <v>495</v>
      </c>
      <c r="K9428" s="13"/>
      <c r="L9428" s="16" t="s">
        <v>1317</v>
      </c>
      <c r="M9428" t="s">
        <v>1335</v>
      </c>
      <c r="P9428" t="s">
        <v>243</v>
      </c>
      <c r="Q9428">
        <v>1.35</v>
      </c>
      <c r="V9428">
        <v>1</v>
      </c>
      <c r="W9428" t="s">
        <v>1371</v>
      </c>
      <c r="X9428" t="s">
        <v>1434</v>
      </c>
    </row>
    <row r="9429" spans="1:24" x14ac:dyDescent="0.3">
      <c r="A9429">
        <v>12151</v>
      </c>
      <c r="B9429" s="15" t="s">
        <v>927</v>
      </c>
      <c r="C9429" t="str">
        <f>_xlfn.XLOOKUP($B9429, STANDARDS!$A:$A, STANDARDS!$B:$B,,0,2)</f>
        <v>Pterocephaliid</v>
      </c>
      <c r="D9429" t="s">
        <v>1060</v>
      </c>
      <c r="E9429" t="s">
        <v>1228</v>
      </c>
      <c r="J9429" s="13">
        <v>495</v>
      </c>
      <c r="K9429" s="13"/>
      <c r="L9429" s="16" t="s">
        <v>1317</v>
      </c>
      <c r="M9429" t="s">
        <v>1335</v>
      </c>
      <c r="P9429" t="s">
        <v>243</v>
      </c>
      <c r="Q9429">
        <v>3.08</v>
      </c>
      <c r="V9429">
        <v>1</v>
      </c>
      <c r="W9429" t="s">
        <v>1371</v>
      </c>
      <c r="X9429" t="s">
        <v>1434</v>
      </c>
    </row>
    <row r="9430" spans="1:24" x14ac:dyDescent="0.3">
      <c r="A9430">
        <v>12152</v>
      </c>
      <c r="B9430" s="15" t="s">
        <v>927</v>
      </c>
      <c r="C9430" t="str">
        <f>_xlfn.XLOOKUP($B9430, STANDARDS!$A:$A, STANDARDS!$B:$B,,0,2)</f>
        <v>Pterocephaliid</v>
      </c>
      <c r="D9430" t="s">
        <v>1060</v>
      </c>
      <c r="E9430" t="s">
        <v>1228</v>
      </c>
      <c r="J9430" s="13">
        <v>495</v>
      </c>
      <c r="K9430" s="13"/>
      <c r="L9430" s="16" t="s">
        <v>1317</v>
      </c>
      <c r="M9430" t="s">
        <v>1335</v>
      </c>
      <c r="P9430" t="s">
        <v>243</v>
      </c>
      <c r="Q9430">
        <v>3.25</v>
      </c>
      <c r="V9430">
        <v>1</v>
      </c>
      <c r="W9430" t="s">
        <v>1371</v>
      </c>
      <c r="X9430" t="s">
        <v>1434</v>
      </c>
    </row>
    <row r="9431" spans="1:24" x14ac:dyDescent="0.3">
      <c r="A9431">
        <v>12153</v>
      </c>
      <c r="B9431" s="15" t="s">
        <v>927</v>
      </c>
      <c r="C9431" t="str">
        <f>_xlfn.XLOOKUP($B9431, STANDARDS!$A:$A, STANDARDS!$B:$B,,0,2)</f>
        <v>Pterocephaliid</v>
      </c>
      <c r="D9431" t="s">
        <v>1060</v>
      </c>
      <c r="E9431" t="s">
        <v>1227</v>
      </c>
      <c r="J9431" s="13">
        <v>495</v>
      </c>
      <c r="K9431" s="13"/>
      <c r="L9431" s="16" t="s">
        <v>1317</v>
      </c>
      <c r="M9431" t="s">
        <v>1335</v>
      </c>
      <c r="P9431" t="s">
        <v>243</v>
      </c>
      <c r="Q9431">
        <v>-0.3</v>
      </c>
      <c r="V9431">
        <v>1</v>
      </c>
      <c r="W9431" t="s">
        <v>1371</v>
      </c>
      <c r="X9431" t="s">
        <v>1434</v>
      </c>
    </row>
    <row r="9432" spans="1:24" x14ac:dyDescent="0.3">
      <c r="A9432">
        <v>12154</v>
      </c>
      <c r="B9432" s="15" t="s">
        <v>927</v>
      </c>
      <c r="C9432" t="str">
        <f>_xlfn.XLOOKUP($B9432, STANDARDS!$A:$A, STANDARDS!$B:$B,,0,2)</f>
        <v>Pterocephaliid</v>
      </c>
      <c r="D9432" t="s">
        <v>1060</v>
      </c>
      <c r="E9432" t="s">
        <v>1227</v>
      </c>
      <c r="J9432" s="13">
        <v>495</v>
      </c>
      <c r="K9432" s="13"/>
      <c r="L9432" s="16" t="s">
        <v>1317</v>
      </c>
      <c r="M9432" t="s">
        <v>1335</v>
      </c>
      <c r="P9432" t="s">
        <v>243</v>
      </c>
      <c r="Q9432">
        <v>1.0900000000000001</v>
      </c>
      <c r="V9432">
        <v>1</v>
      </c>
      <c r="W9432" t="s">
        <v>1371</v>
      </c>
      <c r="X9432" t="s">
        <v>1434</v>
      </c>
    </row>
    <row r="9433" spans="1:24" x14ac:dyDescent="0.3">
      <c r="A9433">
        <v>12155</v>
      </c>
      <c r="B9433" s="15" t="s">
        <v>927</v>
      </c>
      <c r="C9433" t="str">
        <f>_xlfn.XLOOKUP($B9433, STANDARDS!$A:$A, STANDARDS!$B:$B,,0,2)</f>
        <v>Pterocephaliid</v>
      </c>
      <c r="D9433" t="s">
        <v>1060</v>
      </c>
      <c r="E9433" t="s">
        <v>1227</v>
      </c>
      <c r="J9433" s="13">
        <v>495</v>
      </c>
      <c r="K9433" s="13"/>
      <c r="L9433" s="16" t="s">
        <v>1317</v>
      </c>
      <c r="M9433" t="s">
        <v>1335</v>
      </c>
      <c r="P9433" t="s">
        <v>243</v>
      </c>
      <c r="Q9433">
        <v>4.71</v>
      </c>
      <c r="V9433">
        <v>1</v>
      </c>
      <c r="W9433" t="s">
        <v>1371</v>
      </c>
      <c r="X9433" t="s">
        <v>1434</v>
      </c>
    </row>
    <row r="9434" spans="1:24" x14ac:dyDescent="0.3">
      <c r="A9434">
        <v>12156</v>
      </c>
      <c r="B9434" s="15" t="s">
        <v>927</v>
      </c>
      <c r="C9434" t="str">
        <f>_xlfn.XLOOKUP($B9434, STANDARDS!$A:$A, STANDARDS!$B:$B,,0,2)</f>
        <v>Pterocephaliid</v>
      </c>
      <c r="D9434" t="s">
        <v>1060</v>
      </c>
      <c r="E9434" t="s">
        <v>1228</v>
      </c>
      <c r="J9434" s="13">
        <v>495</v>
      </c>
      <c r="K9434" s="13"/>
      <c r="L9434" s="16" t="s">
        <v>1317</v>
      </c>
      <c r="M9434" t="s">
        <v>1335</v>
      </c>
      <c r="P9434" t="s">
        <v>243</v>
      </c>
      <c r="Q9434">
        <v>4.38</v>
      </c>
      <c r="V9434">
        <v>1</v>
      </c>
      <c r="W9434" t="s">
        <v>1371</v>
      </c>
      <c r="X9434" t="s">
        <v>1434</v>
      </c>
    </row>
    <row r="9435" spans="1:24" x14ac:dyDescent="0.3">
      <c r="A9435">
        <v>12157</v>
      </c>
      <c r="B9435" s="15" t="s">
        <v>927</v>
      </c>
      <c r="C9435" t="str">
        <f>_xlfn.XLOOKUP($B9435, STANDARDS!$A:$A, STANDARDS!$B:$B,,0,2)</f>
        <v>Pterocephaliid</v>
      </c>
      <c r="D9435" t="s">
        <v>1060</v>
      </c>
      <c r="E9435" t="s">
        <v>1228</v>
      </c>
      <c r="J9435" s="13">
        <v>495</v>
      </c>
      <c r="K9435" s="13"/>
      <c r="L9435" s="16" t="s">
        <v>1317</v>
      </c>
      <c r="M9435" t="s">
        <v>1335</v>
      </c>
      <c r="P9435" t="s">
        <v>243</v>
      </c>
      <c r="Q9435">
        <v>0.77</v>
      </c>
      <c r="V9435">
        <v>1</v>
      </c>
      <c r="W9435" t="s">
        <v>1371</v>
      </c>
      <c r="X9435" t="s">
        <v>1434</v>
      </c>
    </row>
    <row r="9436" spans="1:24" x14ac:dyDescent="0.3">
      <c r="A9436">
        <v>12158</v>
      </c>
      <c r="B9436" s="15" t="s">
        <v>927</v>
      </c>
      <c r="C9436" t="str">
        <f>_xlfn.XLOOKUP($B9436, STANDARDS!$A:$A, STANDARDS!$B:$B,,0,2)</f>
        <v>Pterocephaliid</v>
      </c>
      <c r="D9436" t="s">
        <v>1060</v>
      </c>
      <c r="E9436" t="s">
        <v>1228</v>
      </c>
      <c r="J9436" s="13">
        <v>495</v>
      </c>
      <c r="K9436" s="13"/>
      <c r="L9436" s="16" t="s">
        <v>1317</v>
      </c>
      <c r="M9436" t="s">
        <v>1335</v>
      </c>
      <c r="P9436" t="s">
        <v>243</v>
      </c>
      <c r="Q9436">
        <v>2.84</v>
      </c>
      <c r="V9436">
        <v>1</v>
      </c>
      <c r="W9436" t="s">
        <v>1371</v>
      </c>
      <c r="X9436" t="s">
        <v>1434</v>
      </c>
    </row>
    <row r="9437" spans="1:24" x14ac:dyDescent="0.3">
      <c r="A9437">
        <v>12159</v>
      </c>
      <c r="B9437" s="15" t="s">
        <v>927</v>
      </c>
      <c r="C9437" t="str">
        <f>_xlfn.XLOOKUP($B9437, STANDARDS!$A:$A, STANDARDS!$B:$B,,0,2)</f>
        <v>Pterocephaliid</v>
      </c>
      <c r="D9437" t="s">
        <v>1060</v>
      </c>
      <c r="E9437" t="s">
        <v>1226</v>
      </c>
      <c r="J9437" s="13">
        <v>495</v>
      </c>
      <c r="K9437" s="13"/>
      <c r="L9437" s="16" t="s">
        <v>1317</v>
      </c>
      <c r="M9437" t="s">
        <v>1335</v>
      </c>
      <c r="P9437" t="s">
        <v>243</v>
      </c>
      <c r="Q9437">
        <v>1.1299999999999999</v>
      </c>
      <c r="V9437">
        <v>1</v>
      </c>
      <c r="W9437" t="s">
        <v>1371</v>
      </c>
      <c r="X9437" t="s">
        <v>1434</v>
      </c>
    </row>
    <row r="9438" spans="1:24" x14ac:dyDescent="0.3">
      <c r="A9438">
        <v>12160</v>
      </c>
      <c r="B9438" s="15" t="s">
        <v>927</v>
      </c>
      <c r="C9438" t="str">
        <f>_xlfn.XLOOKUP($B9438, STANDARDS!$A:$A, STANDARDS!$B:$B,,0,2)</f>
        <v>Pterocephaliid</v>
      </c>
      <c r="D9438" t="s">
        <v>1060</v>
      </c>
      <c r="E9438" t="s">
        <v>1228</v>
      </c>
      <c r="J9438" s="13">
        <v>495</v>
      </c>
      <c r="K9438" s="13"/>
      <c r="L9438" s="16" t="s">
        <v>1317</v>
      </c>
      <c r="M9438" t="s">
        <v>1335</v>
      </c>
      <c r="P9438" t="s">
        <v>243</v>
      </c>
      <c r="Q9438">
        <v>1.22</v>
      </c>
      <c r="V9438">
        <v>1</v>
      </c>
      <c r="W9438" t="s">
        <v>1371</v>
      </c>
      <c r="X9438" t="s">
        <v>1434</v>
      </c>
    </row>
    <row r="9439" spans="1:24" x14ac:dyDescent="0.3">
      <c r="A9439">
        <v>12161</v>
      </c>
      <c r="B9439" s="15" t="s">
        <v>927</v>
      </c>
      <c r="C9439" t="str">
        <f>_xlfn.XLOOKUP($B9439, STANDARDS!$A:$A, STANDARDS!$B:$B,,0,2)</f>
        <v>Pterocephaliid</v>
      </c>
      <c r="D9439" t="s">
        <v>1060</v>
      </c>
      <c r="E9439" t="s">
        <v>1228</v>
      </c>
      <c r="J9439" s="13">
        <v>495</v>
      </c>
      <c r="K9439" s="13"/>
      <c r="L9439" s="16" t="s">
        <v>1317</v>
      </c>
      <c r="M9439" t="s">
        <v>1335</v>
      </c>
      <c r="P9439" t="s">
        <v>243</v>
      </c>
      <c r="Q9439">
        <v>3.2</v>
      </c>
      <c r="V9439">
        <v>1</v>
      </c>
      <c r="W9439" t="s">
        <v>1371</v>
      </c>
      <c r="X9439" t="s">
        <v>1434</v>
      </c>
    </row>
    <row r="9440" spans="1:24" x14ac:dyDescent="0.3">
      <c r="A9440">
        <v>12162</v>
      </c>
      <c r="B9440" s="15" t="s">
        <v>927</v>
      </c>
      <c r="C9440" t="str">
        <f>_xlfn.XLOOKUP($B9440, STANDARDS!$A:$A, STANDARDS!$B:$B,,0,2)</f>
        <v>Pterocephaliid</v>
      </c>
      <c r="D9440" t="s">
        <v>1060</v>
      </c>
      <c r="E9440" t="s">
        <v>1227</v>
      </c>
      <c r="J9440" s="13">
        <v>495</v>
      </c>
      <c r="K9440" s="13"/>
      <c r="L9440" s="16" t="s">
        <v>1317</v>
      </c>
      <c r="M9440" t="s">
        <v>1335</v>
      </c>
      <c r="P9440" t="s">
        <v>243</v>
      </c>
      <c r="Q9440">
        <v>4.05</v>
      </c>
      <c r="V9440">
        <v>1</v>
      </c>
      <c r="W9440" t="s">
        <v>1371</v>
      </c>
      <c r="X9440" t="s">
        <v>1434</v>
      </c>
    </row>
    <row r="9441" spans="1:24" x14ac:dyDescent="0.3">
      <c r="A9441">
        <v>12163</v>
      </c>
      <c r="B9441" s="15" t="s">
        <v>927</v>
      </c>
      <c r="C9441" t="str">
        <f>_xlfn.XLOOKUP($B9441, STANDARDS!$A:$A, STANDARDS!$B:$B,,0,2)</f>
        <v>Pterocephaliid</v>
      </c>
      <c r="D9441" t="s">
        <v>1060</v>
      </c>
      <c r="E9441" t="s">
        <v>1227</v>
      </c>
      <c r="J9441" s="13">
        <v>495</v>
      </c>
      <c r="K9441" s="13"/>
      <c r="L9441" s="16" t="s">
        <v>1317</v>
      </c>
      <c r="M9441" t="s">
        <v>1335</v>
      </c>
      <c r="P9441" t="s">
        <v>243</v>
      </c>
      <c r="Q9441">
        <v>4.3899999999999997</v>
      </c>
      <c r="V9441">
        <v>1</v>
      </c>
      <c r="W9441" t="s">
        <v>1371</v>
      </c>
      <c r="X9441" t="s">
        <v>1434</v>
      </c>
    </row>
    <row r="9442" spans="1:24" x14ac:dyDescent="0.3">
      <c r="A9442">
        <v>12164</v>
      </c>
      <c r="B9442" s="15" t="s">
        <v>927</v>
      </c>
      <c r="C9442" t="str">
        <f>_xlfn.XLOOKUP($B9442, STANDARDS!$A:$A, STANDARDS!$B:$B,,0,2)</f>
        <v>Pterocephaliid</v>
      </c>
      <c r="D9442" t="s">
        <v>1060</v>
      </c>
      <c r="E9442" t="s">
        <v>1228</v>
      </c>
      <c r="J9442" s="13">
        <v>495</v>
      </c>
      <c r="K9442" s="13"/>
      <c r="L9442" s="16" t="s">
        <v>1317</v>
      </c>
      <c r="M9442" t="s">
        <v>1335</v>
      </c>
      <c r="P9442" t="s">
        <v>243</v>
      </c>
      <c r="Q9442">
        <v>2.76</v>
      </c>
      <c r="V9442">
        <v>1</v>
      </c>
      <c r="W9442" t="s">
        <v>1371</v>
      </c>
      <c r="X9442" t="s">
        <v>1434</v>
      </c>
    </row>
    <row r="9443" spans="1:24" x14ac:dyDescent="0.3">
      <c r="A9443">
        <v>12165</v>
      </c>
      <c r="B9443" s="15" t="s">
        <v>927</v>
      </c>
      <c r="C9443" t="str">
        <f>_xlfn.XLOOKUP($B9443, STANDARDS!$A:$A, STANDARDS!$B:$B,,0,2)</f>
        <v>Pterocephaliid</v>
      </c>
      <c r="D9443" t="s">
        <v>1060</v>
      </c>
      <c r="E9443" t="s">
        <v>1226</v>
      </c>
      <c r="J9443" s="13">
        <v>495</v>
      </c>
      <c r="K9443" s="13"/>
      <c r="L9443" s="16" t="s">
        <v>1317</v>
      </c>
      <c r="M9443" t="s">
        <v>1335</v>
      </c>
      <c r="P9443" t="s">
        <v>243</v>
      </c>
      <c r="Q9443">
        <v>3.99</v>
      </c>
      <c r="V9443">
        <v>1</v>
      </c>
      <c r="W9443" t="s">
        <v>1371</v>
      </c>
      <c r="X9443" t="s">
        <v>1434</v>
      </c>
    </row>
    <row r="9444" spans="1:24" x14ac:dyDescent="0.3">
      <c r="A9444">
        <v>12166</v>
      </c>
      <c r="B9444" s="15" t="s">
        <v>927</v>
      </c>
      <c r="C9444" t="str">
        <f>_xlfn.XLOOKUP($B9444, STANDARDS!$A:$A, STANDARDS!$B:$B,,0,2)</f>
        <v>Pterocephaliid</v>
      </c>
      <c r="D9444" t="s">
        <v>1060</v>
      </c>
      <c r="E9444" t="s">
        <v>1228</v>
      </c>
      <c r="J9444" s="13">
        <v>495</v>
      </c>
      <c r="K9444" s="13"/>
      <c r="L9444" s="16" t="s">
        <v>1317</v>
      </c>
      <c r="M9444" t="s">
        <v>1335</v>
      </c>
      <c r="P9444" t="s">
        <v>243</v>
      </c>
      <c r="Q9444">
        <v>1.41</v>
      </c>
      <c r="V9444">
        <v>1</v>
      </c>
      <c r="W9444" t="s">
        <v>1371</v>
      </c>
      <c r="X9444" t="s">
        <v>1434</v>
      </c>
    </row>
    <row r="9445" spans="1:24" x14ac:dyDescent="0.3">
      <c r="A9445">
        <v>12167</v>
      </c>
      <c r="B9445" s="15" t="s">
        <v>927</v>
      </c>
      <c r="C9445" t="str">
        <f>_xlfn.XLOOKUP($B9445, STANDARDS!$A:$A, STANDARDS!$B:$B,,0,2)</f>
        <v>Pterocephaliid</v>
      </c>
      <c r="D9445" t="s">
        <v>1060</v>
      </c>
      <c r="E9445" t="s">
        <v>1228</v>
      </c>
      <c r="J9445" s="13">
        <v>495</v>
      </c>
      <c r="K9445" s="13"/>
      <c r="L9445" s="16" t="s">
        <v>1317</v>
      </c>
      <c r="M9445" t="s">
        <v>1335</v>
      </c>
      <c r="P9445" t="s">
        <v>243</v>
      </c>
      <c r="Q9445">
        <v>2.4900000000000002</v>
      </c>
      <c r="V9445">
        <v>1</v>
      </c>
      <c r="W9445" t="s">
        <v>1371</v>
      </c>
      <c r="X9445" t="s">
        <v>1434</v>
      </c>
    </row>
    <row r="9446" spans="1:24" x14ac:dyDescent="0.3">
      <c r="A9446">
        <v>12168</v>
      </c>
      <c r="B9446" s="15" t="s">
        <v>927</v>
      </c>
      <c r="C9446" t="str">
        <f>_xlfn.XLOOKUP($B9446, STANDARDS!$A:$A, STANDARDS!$B:$B,,0,2)</f>
        <v>Pterocephaliid</v>
      </c>
      <c r="D9446" t="s">
        <v>1060</v>
      </c>
      <c r="E9446" t="s">
        <v>1226</v>
      </c>
      <c r="J9446" s="13">
        <v>495</v>
      </c>
      <c r="K9446" s="13"/>
      <c r="L9446" s="16" t="s">
        <v>1317</v>
      </c>
      <c r="M9446" t="s">
        <v>1335</v>
      </c>
      <c r="P9446" t="s">
        <v>243</v>
      </c>
      <c r="Q9446">
        <v>4.17</v>
      </c>
      <c r="V9446">
        <v>1</v>
      </c>
      <c r="W9446" t="s">
        <v>1371</v>
      </c>
      <c r="X9446" t="s">
        <v>1434</v>
      </c>
    </row>
    <row r="9447" spans="1:24" x14ac:dyDescent="0.3">
      <c r="A9447">
        <v>12169</v>
      </c>
      <c r="B9447" s="15" t="s">
        <v>927</v>
      </c>
      <c r="C9447" t="str">
        <f>_xlfn.XLOOKUP($B9447, STANDARDS!$A:$A, STANDARDS!$B:$B,,0,2)</f>
        <v>Pterocephaliid</v>
      </c>
      <c r="D9447" t="s">
        <v>1060</v>
      </c>
      <c r="E9447" t="s">
        <v>1226</v>
      </c>
      <c r="J9447" s="13">
        <v>495</v>
      </c>
      <c r="K9447" s="13"/>
      <c r="L9447" s="16" t="s">
        <v>1317</v>
      </c>
      <c r="M9447" t="s">
        <v>1335</v>
      </c>
      <c r="P9447" t="s">
        <v>243</v>
      </c>
      <c r="Q9447">
        <v>2.6</v>
      </c>
      <c r="V9447">
        <v>1</v>
      </c>
      <c r="W9447" t="s">
        <v>1371</v>
      </c>
      <c r="X9447" t="s">
        <v>1434</v>
      </c>
    </row>
    <row r="9448" spans="1:24" x14ac:dyDescent="0.3">
      <c r="A9448">
        <v>12170</v>
      </c>
      <c r="B9448" s="15" t="s">
        <v>927</v>
      </c>
      <c r="C9448" t="str">
        <f>_xlfn.XLOOKUP($B9448, STANDARDS!$A:$A, STANDARDS!$B:$B,,0,2)</f>
        <v>Pterocephaliid</v>
      </c>
      <c r="D9448" t="s">
        <v>1060</v>
      </c>
      <c r="E9448" t="s">
        <v>1227</v>
      </c>
      <c r="J9448" s="13">
        <v>495</v>
      </c>
      <c r="K9448" s="13"/>
      <c r="L9448" s="16" t="s">
        <v>1317</v>
      </c>
      <c r="M9448" t="s">
        <v>1335</v>
      </c>
      <c r="P9448" t="s">
        <v>243</v>
      </c>
      <c r="Q9448">
        <v>4.38</v>
      </c>
      <c r="V9448">
        <v>1</v>
      </c>
      <c r="W9448" t="s">
        <v>1371</v>
      </c>
      <c r="X9448" t="s">
        <v>1434</v>
      </c>
    </row>
    <row r="9449" spans="1:24" x14ac:dyDescent="0.3">
      <c r="A9449">
        <v>12171</v>
      </c>
      <c r="B9449" s="15" t="s">
        <v>927</v>
      </c>
      <c r="C9449" t="str">
        <f>_xlfn.XLOOKUP($B9449, STANDARDS!$A:$A, STANDARDS!$B:$B,,0,2)</f>
        <v>Pterocephaliid</v>
      </c>
      <c r="D9449" t="s">
        <v>1060</v>
      </c>
      <c r="E9449" t="s">
        <v>1226</v>
      </c>
      <c r="J9449" s="13">
        <v>495</v>
      </c>
      <c r="K9449" s="13"/>
      <c r="L9449" s="16" t="s">
        <v>1317</v>
      </c>
      <c r="M9449" t="s">
        <v>1335</v>
      </c>
      <c r="P9449" t="s">
        <v>243</v>
      </c>
      <c r="Q9449">
        <v>3.11</v>
      </c>
      <c r="V9449">
        <v>1</v>
      </c>
      <c r="W9449" t="s">
        <v>1371</v>
      </c>
      <c r="X9449" t="s">
        <v>1434</v>
      </c>
    </row>
    <row r="9450" spans="1:24" x14ac:dyDescent="0.3">
      <c r="A9450">
        <v>12172</v>
      </c>
      <c r="B9450" s="15" t="s">
        <v>928</v>
      </c>
      <c r="C9450" t="str">
        <f>_xlfn.XLOOKUP($B9450, STANDARDS!$A:$A, STANDARDS!$B:$B,,0,2)</f>
        <v>Maruimiid</v>
      </c>
      <c r="D9450" t="s">
        <v>1060</v>
      </c>
      <c r="E9450" t="s">
        <v>1226</v>
      </c>
      <c r="J9450" s="13">
        <v>496</v>
      </c>
      <c r="K9450" s="13"/>
      <c r="L9450" s="16" t="s">
        <v>1317</v>
      </c>
      <c r="M9450" t="s">
        <v>1335</v>
      </c>
      <c r="P9450" t="s">
        <v>243</v>
      </c>
      <c r="Q9450">
        <v>0.77</v>
      </c>
      <c r="V9450">
        <v>1</v>
      </c>
      <c r="W9450" t="s">
        <v>1371</v>
      </c>
      <c r="X9450" t="s">
        <v>1434</v>
      </c>
    </row>
    <row r="9451" spans="1:24" x14ac:dyDescent="0.3">
      <c r="A9451">
        <v>12173</v>
      </c>
      <c r="B9451" s="15" t="s">
        <v>927</v>
      </c>
      <c r="C9451" t="str">
        <f>_xlfn.XLOOKUP($B9451, STANDARDS!$A:$A, STANDARDS!$B:$B,,0,2)</f>
        <v>Pterocephaliid</v>
      </c>
      <c r="D9451" t="s">
        <v>1060</v>
      </c>
      <c r="E9451" t="s">
        <v>1226</v>
      </c>
      <c r="J9451" s="13">
        <v>495</v>
      </c>
      <c r="K9451" s="13"/>
      <c r="L9451" s="16" t="s">
        <v>1317</v>
      </c>
      <c r="M9451" t="s">
        <v>1335</v>
      </c>
      <c r="P9451" t="s">
        <v>243</v>
      </c>
      <c r="Q9451">
        <v>1.55</v>
      </c>
      <c r="V9451">
        <v>1</v>
      </c>
      <c r="W9451" t="s">
        <v>1371</v>
      </c>
      <c r="X9451" t="s">
        <v>1434</v>
      </c>
    </row>
    <row r="9452" spans="1:24" x14ac:dyDescent="0.3">
      <c r="A9452">
        <v>12174</v>
      </c>
      <c r="B9452" s="15" t="s">
        <v>927</v>
      </c>
      <c r="C9452" t="str">
        <f>_xlfn.XLOOKUP($B9452, STANDARDS!$A:$A, STANDARDS!$B:$B,,0,2)</f>
        <v>Pterocephaliid</v>
      </c>
      <c r="D9452" t="s">
        <v>1060</v>
      </c>
      <c r="E9452" t="s">
        <v>1227</v>
      </c>
      <c r="J9452" s="13">
        <v>495</v>
      </c>
      <c r="K9452" s="13"/>
      <c r="L9452" s="16" t="s">
        <v>1317</v>
      </c>
      <c r="M9452" t="s">
        <v>1335</v>
      </c>
      <c r="P9452" t="s">
        <v>243</v>
      </c>
      <c r="Q9452">
        <v>6.05</v>
      </c>
      <c r="V9452">
        <v>1</v>
      </c>
      <c r="W9452" t="s">
        <v>1371</v>
      </c>
      <c r="X9452" t="s">
        <v>1434</v>
      </c>
    </row>
    <row r="9453" spans="1:24" x14ac:dyDescent="0.3">
      <c r="A9453">
        <v>12175</v>
      </c>
      <c r="B9453" s="15" t="s">
        <v>927</v>
      </c>
      <c r="C9453" t="str">
        <f>_xlfn.XLOOKUP($B9453, STANDARDS!$A:$A, STANDARDS!$B:$B,,0,2)</f>
        <v>Pterocephaliid</v>
      </c>
      <c r="D9453" t="s">
        <v>1060</v>
      </c>
      <c r="E9453" t="s">
        <v>1227</v>
      </c>
      <c r="J9453" s="13">
        <v>495</v>
      </c>
      <c r="K9453" s="13"/>
      <c r="L9453" s="16" t="s">
        <v>1317</v>
      </c>
      <c r="M9453" t="s">
        <v>1335</v>
      </c>
      <c r="P9453" t="s">
        <v>243</v>
      </c>
      <c r="Q9453">
        <v>0.39</v>
      </c>
      <c r="V9453">
        <v>1</v>
      </c>
      <c r="W9453" t="s">
        <v>1371</v>
      </c>
      <c r="X9453" t="s">
        <v>1434</v>
      </c>
    </row>
    <row r="9454" spans="1:24" x14ac:dyDescent="0.3">
      <c r="A9454">
        <v>12176</v>
      </c>
      <c r="B9454" s="15" t="s">
        <v>927</v>
      </c>
      <c r="C9454" t="str">
        <f>_xlfn.XLOOKUP($B9454, STANDARDS!$A:$A, STANDARDS!$B:$B,,0,2)</f>
        <v>Pterocephaliid</v>
      </c>
      <c r="D9454" t="s">
        <v>1060</v>
      </c>
      <c r="E9454" t="s">
        <v>1227</v>
      </c>
      <c r="J9454" s="13">
        <v>495</v>
      </c>
      <c r="K9454" s="13"/>
      <c r="L9454" s="16" t="s">
        <v>1317</v>
      </c>
      <c r="M9454" t="s">
        <v>1335</v>
      </c>
      <c r="P9454" t="s">
        <v>243</v>
      </c>
      <c r="Q9454">
        <v>2.33</v>
      </c>
      <c r="V9454">
        <v>1</v>
      </c>
      <c r="W9454" t="s">
        <v>1371</v>
      </c>
      <c r="X9454" t="s">
        <v>1434</v>
      </c>
    </row>
    <row r="9455" spans="1:24" x14ac:dyDescent="0.3">
      <c r="A9455">
        <v>12177</v>
      </c>
      <c r="B9455" s="15" t="s">
        <v>927</v>
      </c>
      <c r="C9455" t="str">
        <f>_xlfn.XLOOKUP($B9455, STANDARDS!$A:$A, STANDARDS!$B:$B,,0,2)</f>
        <v>Pterocephaliid</v>
      </c>
      <c r="D9455" t="s">
        <v>1060</v>
      </c>
      <c r="E9455" t="s">
        <v>1226</v>
      </c>
      <c r="J9455" s="13">
        <v>495</v>
      </c>
      <c r="K9455" s="13"/>
      <c r="L9455" s="16" t="s">
        <v>1317</v>
      </c>
      <c r="M9455" t="s">
        <v>1335</v>
      </c>
      <c r="P9455" t="s">
        <v>243</v>
      </c>
      <c r="Q9455">
        <v>2.15</v>
      </c>
      <c r="V9455">
        <v>1</v>
      </c>
      <c r="W9455" t="s">
        <v>1371</v>
      </c>
      <c r="X9455" t="s">
        <v>1434</v>
      </c>
    </row>
    <row r="9456" spans="1:24" x14ac:dyDescent="0.3">
      <c r="A9456">
        <v>12178</v>
      </c>
      <c r="B9456" s="15" t="s">
        <v>927</v>
      </c>
      <c r="C9456" t="str">
        <f>_xlfn.XLOOKUP($B9456, STANDARDS!$A:$A, STANDARDS!$B:$B,,0,2)</f>
        <v>Pterocephaliid</v>
      </c>
      <c r="D9456" t="s">
        <v>1060</v>
      </c>
      <c r="E9456" t="s">
        <v>1226</v>
      </c>
      <c r="J9456" s="13">
        <v>495</v>
      </c>
      <c r="K9456" s="13"/>
      <c r="L9456" s="16" t="s">
        <v>1317</v>
      </c>
      <c r="M9456" t="s">
        <v>1335</v>
      </c>
      <c r="P9456" t="s">
        <v>243</v>
      </c>
      <c r="Q9456">
        <v>2.38</v>
      </c>
      <c r="V9456">
        <v>1</v>
      </c>
      <c r="W9456" t="s">
        <v>1371</v>
      </c>
      <c r="X9456" t="s">
        <v>1434</v>
      </c>
    </row>
    <row r="9457" spans="1:24" x14ac:dyDescent="0.3">
      <c r="A9457">
        <v>12179</v>
      </c>
      <c r="B9457" s="15" t="s">
        <v>928</v>
      </c>
      <c r="C9457" t="str">
        <f>_xlfn.XLOOKUP($B9457, STANDARDS!$A:$A, STANDARDS!$B:$B,,0,2)</f>
        <v>Maruimiid</v>
      </c>
      <c r="D9457" t="s">
        <v>1060</v>
      </c>
      <c r="E9457" t="s">
        <v>1226</v>
      </c>
      <c r="J9457" s="13">
        <v>496</v>
      </c>
      <c r="K9457" s="13"/>
      <c r="L9457" s="16" t="s">
        <v>1317</v>
      </c>
      <c r="M9457" t="s">
        <v>1335</v>
      </c>
      <c r="P9457" t="s">
        <v>243</v>
      </c>
      <c r="Q9457">
        <v>0.28000000000000003</v>
      </c>
      <c r="V9457">
        <v>1</v>
      </c>
      <c r="W9457" t="s">
        <v>1371</v>
      </c>
      <c r="X9457" t="s">
        <v>1434</v>
      </c>
    </row>
    <row r="9458" spans="1:24" x14ac:dyDescent="0.3">
      <c r="A9458">
        <v>12180</v>
      </c>
      <c r="B9458" s="15" t="s">
        <v>928</v>
      </c>
      <c r="C9458" t="str">
        <f>_xlfn.XLOOKUP($B9458, STANDARDS!$A:$A, STANDARDS!$B:$B,,0,2)</f>
        <v>Maruimiid</v>
      </c>
      <c r="D9458" t="s">
        <v>1060</v>
      </c>
      <c r="E9458" t="s">
        <v>1226</v>
      </c>
      <c r="J9458" s="13">
        <v>496</v>
      </c>
      <c r="K9458" s="13"/>
      <c r="L9458" s="16" t="s">
        <v>1317</v>
      </c>
      <c r="M9458" t="s">
        <v>1335</v>
      </c>
      <c r="P9458" t="s">
        <v>243</v>
      </c>
      <c r="Q9458">
        <v>0.66</v>
      </c>
      <c r="V9458">
        <v>1</v>
      </c>
      <c r="W9458" t="s">
        <v>1371</v>
      </c>
      <c r="X9458" t="s">
        <v>1434</v>
      </c>
    </row>
    <row r="9459" spans="1:24" x14ac:dyDescent="0.3">
      <c r="A9459">
        <v>12181</v>
      </c>
      <c r="B9459" s="15" t="s">
        <v>927</v>
      </c>
      <c r="C9459" t="str">
        <f>_xlfn.XLOOKUP($B9459, STANDARDS!$A:$A, STANDARDS!$B:$B,,0,2)</f>
        <v>Pterocephaliid</v>
      </c>
      <c r="D9459" t="s">
        <v>1060</v>
      </c>
      <c r="E9459" t="s">
        <v>1227</v>
      </c>
      <c r="J9459" s="13">
        <v>495</v>
      </c>
      <c r="K9459" s="13"/>
      <c r="L9459" s="16" t="s">
        <v>1317</v>
      </c>
      <c r="M9459" t="s">
        <v>1335</v>
      </c>
      <c r="P9459" t="s">
        <v>243</v>
      </c>
      <c r="Q9459">
        <v>0.69</v>
      </c>
      <c r="V9459">
        <v>1</v>
      </c>
      <c r="W9459" t="s">
        <v>1371</v>
      </c>
      <c r="X9459" t="s">
        <v>1434</v>
      </c>
    </row>
    <row r="9460" spans="1:24" x14ac:dyDescent="0.3">
      <c r="A9460">
        <v>12182</v>
      </c>
      <c r="B9460" s="15" t="s">
        <v>927</v>
      </c>
      <c r="C9460" t="str">
        <f>_xlfn.XLOOKUP($B9460, STANDARDS!$A:$A, STANDARDS!$B:$B,,0,2)</f>
        <v>Pterocephaliid</v>
      </c>
      <c r="D9460" t="s">
        <v>1060</v>
      </c>
      <c r="E9460" t="s">
        <v>1226</v>
      </c>
      <c r="J9460" s="13">
        <v>495</v>
      </c>
      <c r="K9460" s="13"/>
      <c r="L9460" s="16" t="s">
        <v>1317</v>
      </c>
      <c r="M9460" t="s">
        <v>1335</v>
      </c>
      <c r="P9460" t="s">
        <v>243</v>
      </c>
      <c r="Q9460">
        <v>1.98</v>
      </c>
      <c r="V9460">
        <v>1</v>
      </c>
      <c r="W9460" t="s">
        <v>1371</v>
      </c>
      <c r="X9460" t="s">
        <v>1434</v>
      </c>
    </row>
    <row r="9461" spans="1:24" x14ac:dyDescent="0.3">
      <c r="A9461">
        <v>12183</v>
      </c>
      <c r="B9461" s="15" t="s">
        <v>927</v>
      </c>
      <c r="C9461" t="str">
        <f>_xlfn.XLOOKUP($B9461, STANDARDS!$A:$A, STANDARDS!$B:$B,,0,2)</f>
        <v>Pterocephaliid</v>
      </c>
      <c r="D9461" t="s">
        <v>1060</v>
      </c>
      <c r="E9461" t="s">
        <v>1226</v>
      </c>
      <c r="J9461" s="13">
        <v>495</v>
      </c>
      <c r="K9461" s="13"/>
      <c r="L9461" s="16" t="s">
        <v>1317</v>
      </c>
      <c r="M9461" t="s">
        <v>1335</v>
      </c>
      <c r="P9461" t="s">
        <v>243</v>
      </c>
      <c r="Q9461">
        <v>4.04</v>
      </c>
      <c r="V9461">
        <v>1</v>
      </c>
      <c r="W9461" t="s">
        <v>1371</v>
      </c>
      <c r="X9461" t="s">
        <v>1434</v>
      </c>
    </row>
    <row r="9462" spans="1:24" x14ac:dyDescent="0.3">
      <c r="A9462">
        <v>12184</v>
      </c>
      <c r="B9462" s="15" t="s">
        <v>927</v>
      </c>
      <c r="C9462" t="str">
        <f>_xlfn.XLOOKUP($B9462, STANDARDS!$A:$A, STANDARDS!$B:$B,,0,2)</f>
        <v>Pterocephaliid</v>
      </c>
      <c r="D9462" t="s">
        <v>1060</v>
      </c>
      <c r="E9462" t="s">
        <v>1227</v>
      </c>
      <c r="J9462" s="13">
        <v>495</v>
      </c>
      <c r="K9462" s="13"/>
      <c r="L9462" s="16" t="s">
        <v>1317</v>
      </c>
      <c r="M9462" t="s">
        <v>1335</v>
      </c>
      <c r="P9462" t="s">
        <v>243</v>
      </c>
      <c r="Q9462">
        <v>0.11</v>
      </c>
      <c r="V9462">
        <v>1</v>
      </c>
      <c r="W9462" t="s">
        <v>1371</v>
      </c>
      <c r="X9462" t="s">
        <v>1434</v>
      </c>
    </row>
    <row r="9463" spans="1:24" x14ac:dyDescent="0.3">
      <c r="A9463">
        <v>12185</v>
      </c>
      <c r="B9463" s="15" t="s">
        <v>927</v>
      </c>
      <c r="C9463" t="str">
        <f>_xlfn.XLOOKUP($B9463, STANDARDS!$A:$A, STANDARDS!$B:$B,,0,2)</f>
        <v>Pterocephaliid</v>
      </c>
      <c r="D9463" t="s">
        <v>1060</v>
      </c>
      <c r="E9463" t="s">
        <v>1227</v>
      </c>
      <c r="J9463" s="13">
        <v>495</v>
      </c>
      <c r="K9463" s="13"/>
      <c r="L9463" s="16" t="s">
        <v>1317</v>
      </c>
      <c r="M9463" t="s">
        <v>1335</v>
      </c>
      <c r="P9463" t="s">
        <v>243</v>
      </c>
      <c r="Q9463">
        <v>3.96</v>
      </c>
      <c r="V9463">
        <v>1</v>
      </c>
      <c r="W9463" t="s">
        <v>1371</v>
      </c>
      <c r="X9463" t="s">
        <v>1434</v>
      </c>
    </row>
    <row r="9464" spans="1:24" x14ac:dyDescent="0.3">
      <c r="A9464">
        <v>12186</v>
      </c>
      <c r="B9464" s="15" t="s">
        <v>927</v>
      </c>
      <c r="C9464" t="str">
        <f>_xlfn.XLOOKUP($B9464, STANDARDS!$A:$A, STANDARDS!$B:$B,,0,2)</f>
        <v>Pterocephaliid</v>
      </c>
      <c r="D9464" t="s">
        <v>1060</v>
      </c>
      <c r="E9464" t="s">
        <v>1227</v>
      </c>
      <c r="J9464" s="13">
        <v>495</v>
      </c>
      <c r="K9464" s="13"/>
      <c r="L9464" s="16" t="s">
        <v>1317</v>
      </c>
      <c r="M9464" t="s">
        <v>1335</v>
      </c>
      <c r="P9464" t="s">
        <v>243</v>
      </c>
      <c r="Q9464">
        <v>0.63</v>
      </c>
      <c r="V9464">
        <v>1</v>
      </c>
      <c r="W9464" t="s">
        <v>1371</v>
      </c>
      <c r="X9464" t="s">
        <v>1434</v>
      </c>
    </row>
    <row r="9465" spans="1:24" x14ac:dyDescent="0.3">
      <c r="A9465">
        <v>12187</v>
      </c>
      <c r="B9465" s="15" t="s">
        <v>927</v>
      </c>
      <c r="C9465" t="str">
        <f>_xlfn.XLOOKUP($B9465, STANDARDS!$A:$A, STANDARDS!$B:$B,,0,2)</f>
        <v>Pterocephaliid</v>
      </c>
      <c r="D9465" t="s">
        <v>1060</v>
      </c>
      <c r="E9465" t="s">
        <v>1226</v>
      </c>
      <c r="J9465" s="13">
        <v>495</v>
      </c>
      <c r="K9465" s="13"/>
      <c r="L9465" s="16" t="s">
        <v>1317</v>
      </c>
      <c r="M9465" t="s">
        <v>1335</v>
      </c>
      <c r="P9465" t="s">
        <v>243</v>
      </c>
      <c r="Q9465">
        <v>2.1800000000000002</v>
      </c>
      <c r="V9465">
        <v>1</v>
      </c>
      <c r="W9465" t="s">
        <v>1371</v>
      </c>
      <c r="X9465" t="s">
        <v>1434</v>
      </c>
    </row>
    <row r="9466" spans="1:24" x14ac:dyDescent="0.3">
      <c r="A9466">
        <v>12188</v>
      </c>
      <c r="B9466" s="15" t="s">
        <v>928</v>
      </c>
      <c r="C9466" t="str">
        <f>_xlfn.XLOOKUP($B9466, STANDARDS!$A:$A, STANDARDS!$B:$B,,0,2)</f>
        <v>Maruimiid</v>
      </c>
      <c r="D9466" t="s">
        <v>1060</v>
      </c>
      <c r="E9466" t="s">
        <v>1226</v>
      </c>
      <c r="J9466" s="13">
        <v>496</v>
      </c>
      <c r="K9466" s="13"/>
      <c r="L9466" s="16" t="s">
        <v>1317</v>
      </c>
      <c r="M9466" t="s">
        <v>1335</v>
      </c>
      <c r="P9466" t="s">
        <v>243</v>
      </c>
      <c r="Q9466">
        <v>0.47</v>
      </c>
      <c r="V9466">
        <v>1</v>
      </c>
      <c r="W9466" t="s">
        <v>1371</v>
      </c>
      <c r="X9466" t="s">
        <v>1434</v>
      </c>
    </row>
    <row r="9467" spans="1:24" x14ac:dyDescent="0.3">
      <c r="A9467">
        <v>12189</v>
      </c>
      <c r="B9467" s="15" t="s">
        <v>927</v>
      </c>
      <c r="C9467" t="str">
        <f>_xlfn.XLOOKUP($B9467, STANDARDS!$A:$A, STANDARDS!$B:$B,,0,2)</f>
        <v>Pterocephaliid</v>
      </c>
      <c r="D9467" t="s">
        <v>1060</v>
      </c>
      <c r="E9467" t="s">
        <v>1227</v>
      </c>
      <c r="J9467" s="13">
        <v>495</v>
      </c>
      <c r="K9467" s="13"/>
      <c r="L9467" s="16" t="s">
        <v>1317</v>
      </c>
      <c r="M9467" t="s">
        <v>1335</v>
      </c>
      <c r="P9467" t="s">
        <v>243</v>
      </c>
      <c r="Q9467">
        <v>1</v>
      </c>
      <c r="V9467">
        <v>1</v>
      </c>
      <c r="W9467" t="s">
        <v>1371</v>
      </c>
      <c r="X9467" t="s">
        <v>1434</v>
      </c>
    </row>
    <row r="9468" spans="1:24" x14ac:dyDescent="0.3">
      <c r="A9468">
        <v>12190</v>
      </c>
      <c r="B9468" s="15" t="s">
        <v>927</v>
      </c>
      <c r="C9468" t="str">
        <f>_xlfn.XLOOKUP($B9468, STANDARDS!$A:$A, STANDARDS!$B:$B,,0,2)</f>
        <v>Pterocephaliid</v>
      </c>
      <c r="D9468" t="s">
        <v>1060</v>
      </c>
      <c r="E9468" t="s">
        <v>1226</v>
      </c>
      <c r="J9468" s="13">
        <v>495</v>
      </c>
      <c r="K9468" s="13"/>
      <c r="L9468" s="16" t="s">
        <v>1317</v>
      </c>
      <c r="M9468" t="s">
        <v>1335</v>
      </c>
      <c r="P9468" t="s">
        <v>243</v>
      </c>
      <c r="Q9468">
        <v>2.33</v>
      </c>
      <c r="V9468">
        <v>1</v>
      </c>
      <c r="W9468" t="s">
        <v>1371</v>
      </c>
      <c r="X9468" t="s">
        <v>1434</v>
      </c>
    </row>
    <row r="9469" spans="1:24" x14ac:dyDescent="0.3">
      <c r="A9469">
        <v>12191</v>
      </c>
      <c r="B9469" s="15" t="s">
        <v>927</v>
      </c>
      <c r="C9469" t="str">
        <f>_xlfn.XLOOKUP($B9469, STANDARDS!$A:$A, STANDARDS!$B:$B,,0,2)</f>
        <v>Pterocephaliid</v>
      </c>
      <c r="D9469" t="s">
        <v>1060</v>
      </c>
      <c r="E9469" t="s">
        <v>1227</v>
      </c>
      <c r="J9469" s="13">
        <v>495</v>
      </c>
      <c r="K9469" s="13"/>
      <c r="L9469" s="16" t="s">
        <v>1317</v>
      </c>
      <c r="M9469" t="s">
        <v>1335</v>
      </c>
      <c r="P9469" t="s">
        <v>243</v>
      </c>
      <c r="Q9469">
        <v>3.92</v>
      </c>
      <c r="V9469">
        <v>1</v>
      </c>
      <c r="W9469" t="s">
        <v>1371</v>
      </c>
      <c r="X9469" t="s">
        <v>1434</v>
      </c>
    </row>
    <row r="9470" spans="1:24" x14ac:dyDescent="0.3">
      <c r="A9470">
        <v>12192</v>
      </c>
      <c r="B9470" s="15" t="s">
        <v>927</v>
      </c>
      <c r="C9470" t="str">
        <f>_xlfn.XLOOKUP($B9470, STANDARDS!$A:$A, STANDARDS!$B:$B,,0,2)</f>
        <v>Pterocephaliid</v>
      </c>
      <c r="D9470" t="s">
        <v>1060</v>
      </c>
      <c r="E9470" t="s">
        <v>1228</v>
      </c>
      <c r="J9470" s="13">
        <v>495</v>
      </c>
      <c r="K9470" s="13"/>
      <c r="L9470" s="16" t="s">
        <v>1317</v>
      </c>
      <c r="M9470" t="s">
        <v>1335</v>
      </c>
      <c r="P9470" t="s">
        <v>243</v>
      </c>
      <c r="Q9470">
        <v>4.09</v>
      </c>
      <c r="V9470">
        <v>1</v>
      </c>
      <c r="W9470" t="s">
        <v>1371</v>
      </c>
      <c r="X9470" t="s">
        <v>1434</v>
      </c>
    </row>
    <row r="9471" spans="1:24" x14ac:dyDescent="0.3">
      <c r="A9471">
        <v>12193</v>
      </c>
      <c r="B9471" s="15" t="s">
        <v>927</v>
      </c>
      <c r="C9471" t="str">
        <f>_xlfn.XLOOKUP($B9471, STANDARDS!$A:$A, STANDARDS!$B:$B,,0,2)</f>
        <v>Pterocephaliid</v>
      </c>
      <c r="D9471" t="s">
        <v>1060</v>
      </c>
      <c r="E9471" t="s">
        <v>1226</v>
      </c>
      <c r="J9471" s="13">
        <v>495</v>
      </c>
      <c r="K9471" s="13"/>
      <c r="L9471" s="16" t="s">
        <v>1317</v>
      </c>
      <c r="M9471" t="s">
        <v>1335</v>
      </c>
      <c r="P9471" t="s">
        <v>243</v>
      </c>
      <c r="Q9471">
        <v>4.0199999999999996</v>
      </c>
      <c r="V9471">
        <v>1</v>
      </c>
      <c r="W9471" t="s">
        <v>1371</v>
      </c>
      <c r="X9471" t="s">
        <v>1434</v>
      </c>
    </row>
    <row r="9472" spans="1:24" x14ac:dyDescent="0.3">
      <c r="A9472">
        <v>12194</v>
      </c>
      <c r="B9472" s="15" t="s">
        <v>927</v>
      </c>
      <c r="C9472" t="str">
        <f>_xlfn.XLOOKUP($B9472, STANDARDS!$A:$A, STANDARDS!$B:$B,,0,2)</f>
        <v>Pterocephaliid</v>
      </c>
      <c r="D9472" t="s">
        <v>1060</v>
      </c>
      <c r="E9472" t="s">
        <v>1228</v>
      </c>
      <c r="J9472" s="13">
        <v>495</v>
      </c>
      <c r="K9472" s="13"/>
      <c r="L9472" s="16" t="s">
        <v>1317</v>
      </c>
      <c r="M9472" t="s">
        <v>1335</v>
      </c>
      <c r="P9472" t="s">
        <v>243</v>
      </c>
      <c r="Q9472">
        <v>2.2000000000000002</v>
      </c>
      <c r="V9472">
        <v>1</v>
      </c>
      <c r="W9472" t="s">
        <v>1371</v>
      </c>
      <c r="X9472" t="s">
        <v>1434</v>
      </c>
    </row>
    <row r="9473" spans="1:24" x14ac:dyDescent="0.3">
      <c r="A9473">
        <v>12195</v>
      </c>
      <c r="B9473" s="15" t="s">
        <v>927</v>
      </c>
      <c r="C9473" t="str">
        <f>_xlfn.XLOOKUP($B9473, STANDARDS!$A:$A, STANDARDS!$B:$B,,0,2)</f>
        <v>Pterocephaliid</v>
      </c>
      <c r="D9473" t="s">
        <v>1060</v>
      </c>
      <c r="E9473" t="s">
        <v>1227</v>
      </c>
      <c r="J9473" s="13">
        <v>495</v>
      </c>
      <c r="K9473" s="13"/>
      <c r="L9473" s="16" t="s">
        <v>1317</v>
      </c>
      <c r="M9473" t="s">
        <v>1335</v>
      </c>
      <c r="P9473" t="s">
        <v>243</v>
      </c>
      <c r="Q9473">
        <v>3.69</v>
      </c>
      <c r="V9473">
        <v>1</v>
      </c>
      <c r="W9473" t="s">
        <v>1371</v>
      </c>
      <c r="X9473" t="s">
        <v>1434</v>
      </c>
    </row>
    <row r="9474" spans="1:24" x14ac:dyDescent="0.3">
      <c r="A9474">
        <v>12196</v>
      </c>
      <c r="B9474" s="15" t="s">
        <v>928</v>
      </c>
      <c r="C9474" t="str">
        <f>_xlfn.XLOOKUP($B9474, STANDARDS!$A:$A, STANDARDS!$B:$B,,0,2)</f>
        <v>Maruimiid</v>
      </c>
      <c r="D9474" t="s">
        <v>1060</v>
      </c>
      <c r="E9474" t="s">
        <v>1226</v>
      </c>
      <c r="J9474" s="13">
        <v>496</v>
      </c>
      <c r="K9474" s="13"/>
      <c r="L9474" s="16" t="s">
        <v>1317</v>
      </c>
      <c r="M9474" t="s">
        <v>1335</v>
      </c>
      <c r="P9474" t="s">
        <v>243</v>
      </c>
      <c r="Q9474">
        <v>0.37</v>
      </c>
      <c r="V9474">
        <v>1</v>
      </c>
      <c r="W9474" t="s">
        <v>1371</v>
      </c>
      <c r="X9474" t="s">
        <v>1434</v>
      </c>
    </row>
    <row r="9475" spans="1:24" x14ac:dyDescent="0.3">
      <c r="A9475">
        <v>12197</v>
      </c>
      <c r="B9475" s="15" t="s">
        <v>927</v>
      </c>
      <c r="C9475" t="str">
        <f>_xlfn.XLOOKUP($B9475, STANDARDS!$A:$A, STANDARDS!$B:$B,,0,2)</f>
        <v>Pterocephaliid</v>
      </c>
      <c r="D9475" t="s">
        <v>1060</v>
      </c>
      <c r="E9475" t="s">
        <v>1227</v>
      </c>
      <c r="J9475" s="13">
        <v>495</v>
      </c>
      <c r="K9475" s="13"/>
      <c r="L9475" s="16" t="s">
        <v>1317</v>
      </c>
      <c r="M9475" t="s">
        <v>1335</v>
      </c>
      <c r="P9475" t="s">
        <v>243</v>
      </c>
      <c r="Q9475">
        <v>0.66</v>
      </c>
      <c r="V9475">
        <v>1</v>
      </c>
      <c r="W9475" t="s">
        <v>1371</v>
      </c>
      <c r="X9475" t="s">
        <v>1434</v>
      </c>
    </row>
    <row r="9476" spans="1:24" x14ac:dyDescent="0.3">
      <c r="A9476">
        <v>12198</v>
      </c>
      <c r="B9476" s="15" t="s">
        <v>927</v>
      </c>
      <c r="C9476" t="str">
        <f>_xlfn.XLOOKUP($B9476, STANDARDS!$A:$A, STANDARDS!$B:$B,,0,2)</f>
        <v>Pterocephaliid</v>
      </c>
      <c r="D9476" t="s">
        <v>1060</v>
      </c>
      <c r="E9476" t="s">
        <v>1226</v>
      </c>
      <c r="J9476" s="13">
        <v>495</v>
      </c>
      <c r="K9476" s="13"/>
      <c r="L9476" s="16" t="s">
        <v>1317</v>
      </c>
      <c r="M9476" t="s">
        <v>1335</v>
      </c>
      <c r="P9476" t="s">
        <v>243</v>
      </c>
      <c r="Q9476">
        <v>0.98</v>
      </c>
      <c r="V9476">
        <v>1</v>
      </c>
      <c r="W9476" t="s">
        <v>1371</v>
      </c>
      <c r="X9476" t="s">
        <v>1434</v>
      </c>
    </row>
    <row r="9477" spans="1:24" x14ac:dyDescent="0.3">
      <c r="A9477">
        <v>12199</v>
      </c>
      <c r="B9477" s="15" t="s">
        <v>927</v>
      </c>
      <c r="C9477" t="str">
        <f>_xlfn.XLOOKUP($B9477, STANDARDS!$A:$A, STANDARDS!$B:$B,,0,2)</f>
        <v>Pterocephaliid</v>
      </c>
      <c r="D9477" t="s">
        <v>1060</v>
      </c>
      <c r="E9477" t="s">
        <v>1228</v>
      </c>
      <c r="J9477" s="13">
        <v>495</v>
      </c>
      <c r="K9477" s="13"/>
      <c r="L9477" s="16" t="s">
        <v>1317</v>
      </c>
      <c r="M9477" t="s">
        <v>1335</v>
      </c>
      <c r="P9477" t="s">
        <v>243</v>
      </c>
      <c r="Q9477">
        <v>2.34</v>
      </c>
      <c r="V9477">
        <v>1</v>
      </c>
      <c r="W9477" t="s">
        <v>1371</v>
      </c>
      <c r="X9477" t="s">
        <v>1434</v>
      </c>
    </row>
    <row r="9478" spans="1:24" x14ac:dyDescent="0.3">
      <c r="A9478">
        <v>12200</v>
      </c>
      <c r="B9478" s="15" t="s">
        <v>927</v>
      </c>
      <c r="C9478" t="str">
        <f>_xlfn.XLOOKUP($B9478, STANDARDS!$A:$A, STANDARDS!$B:$B,,0,2)</f>
        <v>Pterocephaliid</v>
      </c>
      <c r="D9478" t="s">
        <v>1060</v>
      </c>
      <c r="E9478" t="s">
        <v>1226</v>
      </c>
      <c r="J9478" s="13">
        <v>495</v>
      </c>
      <c r="K9478" s="13"/>
      <c r="L9478" s="16" t="s">
        <v>1317</v>
      </c>
      <c r="M9478" t="s">
        <v>1335</v>
      </c>
      <c r="P9478" t="s">
        <v>243</v>
      </c>
      <c r="Q9478">
        <v>0.37</v>
      </c>
      <c r="V9478">
        <v>1</v>
      </c>
      <c r="W9478" t="s">
        <v>1371</v>
      </c>
      <c r="X9478" t="s">
        <v>1434</v>
      </c>
    </row>
    <row r="9479" spans="1:24" x14ac:dyDescent="0.3">
      <c r="A9479">
        <v>12201</v>
      </c>
      <c r="B9479" s="15" t="s">
        <v>928</v>
      </c>
      <c r="C9479" t="str">
        <f>_xlfn.XLOOKUP($B9479, STANDARDS!$A:$A, STANDARDS!$B:$B,,0,2)</f>
        <v>Maruimiid</v>
      </c>
      <c r="D9479" t="s">
        <v>1060</v>
      </c>
      <c r="E9479" t="s">
        <v>1226</v>
      </c>
      <c r="J9479" s="13">
        <v>496</v>
      </c>
      <c r="K9479" s="13"/>
      <c r="L9479" s="16" t="s">
        <v>1317</v>
      </c>
      <c r="M9479" t="s">
        <v>1335</v>
      </c>
      <c r="P9479" t="s">
        <v>243</v>
      </c>
      <c r="Q9479">
        <v>0.69</v>
      </c>
      <c r="V9479">
        <v>1</v>
      </c>
      <c r="W9479" t="s">
        <v>1371</v>
      </c>
      <c r="X9479" t="s">
        <v>1434</v>
      </c>
    </row>
    <row r="9480" spans="1:24" x14ac:dyDescent="0.3">
      <c r="A9480">
        <v>12202</v>
      </c>
      <c r="B9480" s="15" t="s">
        <v>927</v>
      </c>
      <c r="C9480" t="str">
        <f>_xlfn.XLOOKUP($B9480, STANDARDS!$A:$A, STANDARDS!$B:$B,,0,2)</f>
        <v>Pterocephaliid</v>
      </c>
      <c r="D9480" t="s">
        <v>1060</v>
      </c>
      <c r="E9480" t="s">
        <v>1227</v>
      </c>
      <c r="J9480" s="13">
        <v>495</v>
      </c>
      <c r="K9480" s="13"/>
      <c r="L9480" s="16" t="s">
        <v>1317</v>
      </c>
      <c r="M9480" t="s">
        <v>1335</v>
      </c>
      <c r="P9480" t="s">
        <v>243</v>
      </c>
      <c r="Q9480">
        <v>4.25</v>
      </c>
      <c r="V9480">
        <v>1</v>
      </c>
      <c r="W9480" t="s">
        <v>1371</v>
      </c>
      <c r="X9480" t="s">
        <v>1434</v>
      </c>
    </row>
    <row r="9481" spans="1:24" x14ac:dyDescent="0.3">
      <c r="A9481">
        <v>12203</v>
      </c>
      <c r="B9481" s="15" t="s">
        <v>927</v>
      </c>
      <c r="C9481" t="str">
        <f>_xlfn.XLOOKUP($B9481, STANDARDS!$A:$A, STANDARDS!$B:$B,,0,2)</f>
        <v>Pterocephaliid</v>
      </c>
      <c r="D9481" t="s">
        <v>1060</v>
      </c>
      <c r="E9481" t="s">
        <v>1226</v>
      </c>
      <c r="J9481" s="13">
        <v>495</v>
      </c>
      <c r="K9481" s="13"/>
      <c r="L9481" s="16" t="s">
        <v>1317</v>
      </c>
      <c r="M9481" t="s">
        <v>1335</v>
      </c>
      <c r="P9481" t="s">
        <v>243</v>
      </c>
      <c r="Q9481">
        <v>4.54</v>
      </c>
      <c r="V9481">
        <v>1</v>
      </c>
      <c r="W9481" t="s">
        <v>1371</v>
      </c>
      <c r="X9481" t="s">
        <v>1434</v>
      </c>
    </row>
    <row r="9482" spans="1:24" x14ac:dyDescent="0.3">
      <c r="A9482">
        <v>12204</v>
      </c>
      <c r="B9482" s="15" t="s">
        <v>927</v>
      </c>
      <c r="C9482" t="str">
        <f>_xlfn.XLOOKUP($B9482, STANDARDS!$A:$A, STANDARDS!$B:$B,,0,2)</f>
        <v>Pterocephaliid</v>
      </c>
      <c r="D9482" t="s">
        <v>1060</v>
      </c>
      <c r="E9482" t="s">
        <v>1227</v>
      </c>
      <c r="J9482" s="13">
        <v>495</v>
      </c>
      <c r="K9482" s="13"/>
      <c r="L9482" s="16" t="s">
        <v>1317</v>
      </c>
      <c r="M9482" t="s">
        <v>1335</v>
      </c>
      <c r="P9482" t="s">
        <v>243</v>
      </c>
      <c r="Q9482">
        <v>0.56999999999999995</v>
      </c>
      <c r="V9482">
        <v>1</v>
      </c>
      <c r="W9482" t="s">
        <v>1371</v>
      </c>
      <c r="X9482" t="s">
        <v>1434</v>
      </c>
    </row>
    <row r="9483" spans="1:24" x14ac:dyDescent="0.3">
      <c r="A9483">
        <v>12205</v>
      </c>
      <c r="B9483" s="15" t="s">
        <v>927</v>
      </c>
      <c r="C9483" t="str">
        <f>_xlfn.XLOOKUP($B9483, STANDARDS!$A:$A, STANDARDS!$B:$B,,0,2)</f>
        <v>Pterocephaliid</v>
      </c>
      <c r="D9483" t="s">
        <v>1060</v>
      </c>
      <c r="E9483" t="s">
        <v>1228</v>
      </c>
      <c r="J9483" s="13">
        <v>495</v>
      </c>
      <c r="K9483" s="13"/>
      <c r="L9483" s="16" t="s">
        <v>1317</v>
      </c>
      <c r="M9483" t="s">
        <v>1335</v>
      </c>
      <c r="P9483" t="s">
        <v>243</v>
      </c>
      <c r="Q9483">
        <v>2.0299999999999998</v>
      </c>
      <c r="V9483">
        <v>1</v>
      </c>
      <c r="W9483" t="s">
        <v>1371</v>
      </c>
      <c r="X9483" t="s">
        <v>1434</v>
      </c>
    </row>
    <row r="9484" spans="1:24" x14ac:dyDescent="0.3">
      <c r="A9484">
        <v>12206</v>
      </c>
      <c r="B9484" s="15" t="s">
        <v>928</v>
      </c>
      <c r="C9484" t="str">
        <f>_xlfn.XLOOKUP($B9484, STANDARDS!$A:$A, STANDARDS!$B:$B,,0,2)</f>
        <v>Maruimiid</v>
      </c>
      <c r="D9484" t="s">
        <v>1060</v>
      </c>
      <c r="E9484" t="s">
        <v>1226</v>
      </c>
      <c r="J9484" s="13">
        <v>496</v>
      </c>
      <c r="K9484" s="13"/>
      <c r="L9484" s="16" t="s">
        <v>1317</v>
      </c>
      <c r="M9484" t="s">
        <v>1335</v>
      </c>
      <c r="P9484" t="s">
        <v>243</v>
      </c>
      <c r="Q9484">
        <v>0.45</v>
      </c>
      <c r="V9484">
        <v>1</v>
      </c>
      <c r="W9484" t="s">
        <v>1371</v>
      </c>
      <c r="X9484" t="s">
        <v>1434</v>
      </c>
    </row>
    <row r="9485" spans="1:24" x14ac:dyDescent="0.3">
      <c r="A9485">
        <v>12207</v>
      </c>
      <c r="B9485" s="15" t="s">
        <v>927</v>
      </c>
      <c r="C9485" t="str">
        <f>_xlfn.XLOOKUP($B9485, STANDARDS!$A:$A, STANDARDS!$B:$B,,0,2)</f>
        <v>Pterocephaliid</v>
      </c>
      <c r="D9485" t="s">
        <v>1060</v>
      </c>
      <c r="E9485" t="s">
        <v>1228</v>
      </c>
      <c r="J9485" s="13">
        <v>495</v>
      </c>
      <c r="K9485" s="13"/>
      <c r="L9485" s="16" t="s">
        <v>1317</v>
      </c>
      <c r="M9485" t="s">
        <v>1335</v>
      </c>
      <c r="P9485" t="s">
        <v>243</v>
      </c>
      <c r="Q9485">
        <v>1.04</v>
      </c>
      <c r="V9485">
        <v>1</v>
      </c>
      <c r="W9485" t="s">
        <v>1371</v>
      </c>
      <c r="X9485" t="s">
        <v>1434</v>
      </c>
    </row>
    <row r="9486" spans="1:24" x14ac:dyDescent="0.3">
      <c r="A9486">
        <v>12208</v>
      </c>
      <c r="B9486" s="15" t="s">
        <v>927</v>
      </c>
      <c r="C9486" t="str">
        <f>_xlfn.XLOOKUP($B9486, STANDARDS!$A:$A, STANDARDS!$B:$B,,0,2)</f>
        <v>Pterocephaliid</v>
      </c>
      <c r="D9486" t="s">
        <v>1060</v>
      </c>
      <c r="E9486" t="s">
        <v>1228</v>
      </c>
      <c r="J9486" s="13">
        <v>495</v>
      </c>
      <c r="K9486" s="13"/>
      <c r="L9486" s="16" t="s">
        <v>1317</v>
      </c>
      <c r="M9486" t="s">
        <v>1335</v>
      </c>
      <c r="P9486" t="s">
        <v>243</v>
      </c>
      <c r="Q9486">
        <v>1.88</v>
      </c>
      <c r="V9486">
        <v>1</v>
      </c>
      <c r="W9486" t="s">
        <v>1371</v>
      </c>
      <c r="X9486" t="s">
        <v>1434</v>
      </c>
    </row>
    <row r="9487" spans="1:24" x14ac:dyDescent="0.3">
      <c r="A9487">
        <v>12209</v>
      </c>
      <c r="B9487" s="15" t="s">
        <v>927</v>
      </c>
      <c r="C9487" t="str">
        <f>_xlfn.XLOOKUP($B9487, STANDARDS!$A:$A, STANDARDS!$B:$B,,0,2)</f>
        <v>Pterocephaliid</v>
      </c>
      <c r="D9487" t="s">
        <v>1060</v>
      </c>
      <c r="E9487" t="s">
        <v>1227</v>
      </c>
      <c r="J9487" s="13">
        <v>495</v>
      </c>
      <c r="K9487" s="13"/>
      <c r="L9487" s="16" t="s">
        <v>1317</v>
      </c>
      <c r="M9487" t="s">
        <v>1335</v>
      </c>
      <c r="P9487" t="s">
        <v>243</v>
      </c>
      <c r="Q9487">
        <v>2.14</v>
      </c>
      <c r="V9487">
        <v>1</v>
      </c>
      <c r="W9487" t="s">
        <v>1371</v>
      </c>
      <c r="X9487" t="s">
        <v>1434</v>
      </c>
    </row>
    <row r="9488" spans="1:24" x14ac:dyDescent="0.3">
      <c r="A9488">
        <v>12210</v>
      </c>
      <c r="B9488" s="15" t="s">
        <v>928</v>
      </c>
      <c r="C9488" t="str">
        <f>_xlfn.XLOOKUP($B9488, STANDARDS!$A:$A, STANDARDS!$B:$B,,0,2)</f>
        <v>Maruimiid</v>
      </c>
      <c r="D9488" t="s">
        <v>1060</v>
      </c>
      <c r="E9488" t="s">
        <v>1226</v>
      </c>
      <c r="J9488" s="13">
        <v>496</v>
      </c>
      <c r="K9488" s="13"/>
      <c r="L9488" s="16" t="s">
        <v>1317</v>
      </c>
      <c r="M9488" t="s">
        <v>1335</v>
      </c>
      <c r="P9488" t="s">
        <v>243</v>
      </c>
      <c r="Q9488">
        <v>0.08</v>
      </c>
      <c r="V9488">
        <v>1</v>
      </c>
      <c r="W9488" t="s">
        <v>1371</v>
      </c>
      <c r="X9488" t="s">
        <v>1434</v>
      </c>
    </row>
    <row r="9489" spans="1:24" x14ac:dyDescent="0.3">
      <c r="A9489">
        <v>12211</v>
      </c>
      <c r="B9489" s="15" t="s">
        <v>927</v>
      </c>
      <c r="C9489" t="str">
        <f>_xlfn.XLOOKUP($B9489, STANDARDS!$A:$A, STANDARDS!$B:$B,,0,2)</f>
        <v>Pterocephaliid</v>
      </c>
      <c r="D9489" t="s">
        <v>1060</v>
      </c>
      <c r="E9489" t="s">
        <v>1227</v>
      </c>
      <c r="J9489" s="13">
        <v>495</v>
      </c>
      <c r="K9489" s="13"/>
      <c r="L9489" s="16" t="s">
        <v>1317</v>
      </c>
      <c r="M9489" t="s">
        <v>1335</v>
      </c>
      <c r="P9489" t="s">
        <v>243</v>
      </c>
      <c r="Q9489">
        <v>2.58</v>
      </c>
      <c r="V9489">
        <v>1</v>
      </c>
      <c r="W9489" t="s">
        <v>1371</v>
      </c>
      <c r="X9489" t="s">
        <v>1434</v>
      </c>
    </row>
    <row r="9490" spans="1:24" x14ac:dyDescent="0.3">
      <c r="A9490">
        <v>12212</v>
      </c>
      <c r="B9490" s="15" t="s">
        <v>928</v>
      </c>
      <c r="C9490" t="str">
        <f>_xlfn.XLOOKUP($B9490, STANDARDS!$A:$A, STANDARDS!$B:$B,,0,2)</f>
        <v>Maruimiid</v>
      </c>
      <c r="D9490" t="s">
        <v>1060</v>
      </c>
      <c r="E9490" t="s">
        <v>1226</v>
      </c>
      <c r="J9490" s="13">
        <v>496</v>
      </c>
      <c r="K9490" s="13"/>
      <c r="L9490" s="16" t="s">
        <v>1317</v>
      </c>
      <c r="M9490" t="s">
        <v>1335</v>
      </c>
      <c r="P9490" t="s">
        <v>243</v>
      </c>
      <c r="Q9490">
        <v>-0.41</v>
      </c>
      <c r="V9490">
        <v>1</v>
      </c>
      <c r="W9490" t="s">
        <v>1371</v>
      </c>
      <c r="X9490" t="s">
        <v>1434</v>
      </c>
    </row>
    <row r="9491" spans="1:24" x14ac:dyDescent="0.3">
      <c r="A9491">
        <v>12213</v>
      </c>
      <c r="B9491" s="15" t="s">
        <v>927</v>
      </c>
      <c r="C9491" t="str">
        <f>_xlfn.XLOOKUP($B9491, STANDARDS!$A:$A, STANDARDS!$B:$B,,0,2)</f>
        <v>Pterocephaliid</v>
      </c>
      <c r="D9491" t="s">
        <v>1060</v>
      </c>
      <c r="E9491" t="s">
        <v>1228</v>
      </c>
      <c r="J9491" s="13">
        <v>495</v>
      </c>
      <c r="K9491" s="13"/>
      <c r="L9491" s="16" t="s">
        <v>1317</v>
      </c>
      <c r="M9491" t="s">
        <v>1335</v>
      </c>
      <c r="P9491" t="s">
        <v>243</v>
      </c>
      <c r="Q9491">
        <v>2.15</v>
      </c>
      <c r="V9491">
        <v>1</v>
      </c>
      <c r="W9491" t="s">
        <v>1371</v>
      </c>
      <c r="X9491" t="s">
        <v>1434</v>
      </c>
    </row>
    <row r="9492" spans="1:24" x14ac:dyDescent="0.3">
      <c r="A9492">
        <v>12214</v>
      </c>
      <c r="B9492" s="15" t="s">
        <v>927</v>
      </c>
      <c r="C9492" t="str">
        <f>_xlfn.XLOOKUP($B9492, STANDARDS!$A:$A, STANDARDS!$B:$B,,0,2)</f>
        <v>Pterocephaliid</v>
      </c>
      <c r="D9492" t="s">
        <v>1060</v>
      </c>
      <c r="E9492" t="s">
        <v>1226</v>
      </c>
      <c r="J9492" s="13">
        <v>495</v>
      </c>
      <c r="K9492" s="13"/>
      <c r="L9492" s="16" t="s">
        <v>1317</v>
      </c>
      <c r="M9492" t="s">
        <v>1335</v>
      </c>
      <c r="P9492" t="s">
        <v>243</v>
      </c>
      <c r="Q9492">
        <v>2.64</v>
      </c>
      <c r="V9492">
        <v>1</v>
      </c>
      <c r="W9492" t="s">
        <v>1371</v>
      </c>
      <c r="X9492" t="s">
        <v>1434</v>
      </c>
    </row>
    <row r="9493" spans="1:24" x14ac:dyDescent="0.3">
      <c r="A9493">
        <v>12215</v>
      </c>
      <c r="B9493" s="15" t="s">
        <v>927</v>
      </c>
      <c r="C9493" t="str">
        <f>_xlfn.XLOOKUP($B9493, STANDARDS!$A:$A, STANDARDS!$B:$B,,0,2)</f>
        <v>Pterocephaliid</v>
      </c>
      <c r="D9493" t="s">
        <v>1060</v>
      </c>
      <c r="E9493" t="s">
        <v>1226</v>
      </c>
      <c r="J9493" s="13">
        <v>495</v>
      </c>
      <c r="K9493" s="13"/>
      <c r="L9493" s="16" t="s">
        <v>1317</v>
      </c>
      <c r="M9493" t="s">
        <v>1335</v>
      </c>
      <c r="P9493" t="s">
        <v>243</v>
      </c>
      <c r="Q9493">
        <v>3.27</v>
      </c>
      <c r="V9493">
        <v>1</v>
      </c>
      <c r="W9493" t="s">
        <v>1371</v>
      </c>
      <c r="X9493" t="s">
        <v>1434</v>
      </c>
    </row>
    <row r="9494" spans="1:24" x14ac:dyDescent="0.3">
      <c r="A9494">
        <v>12216</v>
      </c>
      <c r="B9494" s="15" t="s">
        <v>927</v>
      </c>
      <c r="C9494" t="str">
        <f>_xlfn.XLOOKUP($B9494, STANDARDS!$A:$A, STANDARDS!$B:$B,,0,2)</f>
        <v>Pterocephaliid</v>
      </c>
      <c r="D9494" t="s">
        <v>1060</v>
      </c>
      <c r="E9494" t="s">
        <v>1227</v>
      </c>
      <c r="J9494" s="13">
        <v>495</v>
      </c>
      <c r="K9494" s="13"/>
      <c r="L9494" s="16" t="s">
        <v>1317</v>
      </c>
      <c r="M9494" t="s">
        <v>1335</v>
      </c>
      <c r="P9494" t="s">
        <v>243</v>
      </c>
      <c r="Q9494">
        <v>0.72</v>
      </c>
      <c r="V9494">
        <v>1</v>
      </c>
      <c r="W9494" t="s">
        <v>1371</v>
      </c>
      <c r="X9494" t="s">
        <v>1434</v>
      </c>
    </row>
    <row r="9495" spans="1:24" x14ac:dyDescent="0.3">
      <c r="A9495">
        <v>12217</v>
      </c>
      <c r="B9495" s="15" t="s">
        <v>927</v>
      </c>
      <c r="C9495" t="str">
        <f>_xlfn.XLOOKUP($B9495, STANDARDS!$A:$A, STANDARDS!$B:$B,,0,2)</f>
        <v>Pterocephaliid</v>
      </c>
      <c r="D9495" t="s">
        <v>1060</v>
      </c>
      <c r="E9495" t="s">
        <v>1226</v>
      </c>
      <c r="J9495" s="13">
        <v>495</v>
      </c>
      <c r="K9495" s="13"/>
      <c r="L9495" s="16" t="s">
        <v>1317</v>
      </c>
      <c r="M9495" t="s">
        <v>1335</v>
      </c>
      <c r="P9495" t="s">
        <v>243</v>
      </c>
      <c r="Q9495">
        <v>3.86</v>
      </c>
      <c r="V9495">
        <v>1</v>
      </c>
      <c r="W9495" t="s">
        <v>1371</v>
      </c>
      <c r="X9495" t="s">
        <v>1434</v>
      </c>
    </row>
    <row r="9496" spans="1:24" x14ac:dyDescent="0.3">
      <c r="A9496">
        <v>12218</v>
      </c>
      <c r="B9496" s="15" t="s">
        <v>927</v>
      </c>
      <c r="C9496" t="str">
        <f>_xlfn.XLOOKUP($B9496, STANDARDS!$A:$A, STANDARDS!$B:$B,,0,2)</f>
        <v>Pterocephaliid</v>
      </c>
      <c r="D9496" t="s">
        <v>1060</v>
      </c>
      <c r="E9496" t="s">
        <v>1227</v>
      </c>
      <c r="J9496" s="13">
        <v>495</v>
      </c>
      <c r="K9496" s="13"/>
      <c r="L9496" s="16" t="s">
        <v>1317</v>
      </c>
      <c r="M9496" t="s">
        <v>1335</v>
      </c>
      <c r="P9496" t="s">
        <v>243</v>
      </c>
      <c r="Q9496">
        <v>4.08</v>
      </c>
      <c r="V9496">
        <v>1</v>
      </c>
      <c r="W9496" t="s">
        <v>1371</v>
      </c>
      <c r="X9496" t="s">
        <v>1434</v>
      </c>
    </row>
    <row r="9497" spans="1:24" x14ac:dyDescent="0.3">
      <c r="A9497">
        <v>12219</v>
      </c>
      <c r="B9497" s="15" t="s">
        <v>928</v>
      </c>
      <c r="C9497" t="str">
        <f>_xlfn.XLOOKUP($B9497, STANDARDS!$A:$A, STANDARDS!$B:$B,,0,2)</f>
        <v>Maruimiid</v>
      </c>
      <c r="D9497" t="s">
        <v>1060</v>
      </c>
      <c r="E9497" t="s">
        <v>1226</v>
      </c>
      <c r="J9497" s="13">
        <v>496</v>
      </c>
      <c r="K9497" s="13"/>
      <c r="L9497" s="16" t="s">
        <v>1317</v>
      </c>
      <c r="M9497" t="s">
        <v>1335</v>
      </c>
      <c r="P9497" t="s">
        <v>243</v>
      </c>
      <c r="Q9497">
        <v>0.49</v>
      </c>
      <c r="V9497">
        <v>1</v>
      </c>
      <c r="W9497" t="s">
        <v>1371</v>
      </c>
      <c r="X9497" t="s">
        <v>1434</v>
      </c>
    </row>
    <row r="9498" spans="1:24" x14ac:dyDescent="0.3">
      <c r="A9498">
        <v>12220</v>
      </c>
      <c r="B9498" s="15" t="s">
        <v>927</v>
      </c>
      <c r="C9498" t="str">
        <f>_xlfn.XLOOKUP($B9498, STANDARDS!$A:$A, STANDARDS!$B:$B,,0,2)</f>
        <v>Pterocephaliid</v>
      </c>
      <c r="D9498" t="s">
        <v>1060</v>
      </c>
      <c r="E9498" t="s">
        <v>1227</v>
      </c>
      <c r="J9498" s="13">
        <v>495</v>
      </c>
      <c r="K9498" s="13"/>
      <c r="L9498" s="16" t="s">
        <v>1317</v>
      </c>
      <c r="M9498" t="s">
        <v>1335</v>
      </c>
      <c r="P9498" t="s">
        <v>243</v>
      </c>
      <c r="Q9498">
        <v>4.4000000000000004</v>
      </c>
      <c r="V9498">
        <v>1</v>
      </c>
      <c r="W9498" t="s">
        <v>1371</v>
      </c>
      <c r="X9498" t="s">
        <v>1434</v>
      </c>
    </row>
    <row r="9499" spans="1:24" x14ac:dyDescent="0.3">
      <c r="A9499">
        <v>12221</v>
      </c>
      <c r="B9499" s="15" t="s">
        <v>927</v>
      </c>
      <c r="C9499" t="str">
        <f>_xlfn.XLOOKUP($B9499, STANDARDS!$A:$A, STANDARDS!$B:$B,,0,2)</f>
        <v>Pterocephaliid</v>
      </c>
      <c r="D9499" t="s">
        <v>1060</v>
      </c>
      <c r="E9499" t="s">
        <v>1226</v>
      </c>
      <c r="J9499" s="13">
        <v>495</v>
      </c>
      <c r="K9499" s="13"/>
      <c r="L9499" s="16" t="s">
        <v>1317</v>
      </c>
      <c r="M9499" t="s">
        <v>1335</v>
      </c>
      <c r="P9499" t="s">
        <v>243</v>
      </c>
      <c r="Q9499">
        <v>2.33</v>
      </c>
      <c r="V9499">
        <v>1</v>
      </c>
      <c r="W9499" t="s">
        <v>1371</v>
      </c>
      <c r="X9499" t="s">
        <v>1434</v>
      </c>
    </row>
    <row r="9500" spans="1:24" x14ac:dyDescent="0.3">
      <c r="A9500">
        <v>12222</v>
      </c>
      <c r="B9500" s="15" t="s">
        <v>927</v>
      </c>
      <c r="C9500" t="str">
        <f>_xlfn.XLOOKUP($B9500, STANDARDS!$A:$A, STANDARDS!$B:$B,,0,2)</f>
        <v>Pterocephaliid</v>
      </c>
      <c r="D9500" t="s">
        <v>1060</v>
      </c>
      <c r="E9500" t="s">
        <v>1227</v>
      </c>
      <c r="J9500" s="13">
        <v>495</v>
      </c>
      <c r="K9500" s="13"/>
      <c r="L9500" s="16" t="s">
        <v>1317</v>
      </c>
      <c r="M9500" t="s">
        <v>1335</v>
      </c>
      <c r="P9500" t="s">
        <v>243</v>
      </c>
      <c r="Q9500">
        <v>0.6</v>
      </c>
      <c r="V9500">
        <v>1</v>
      </c>
      <c r="W9500" t="s">
        <v>1371</v>
      </c>
      <c r="X9500" t="s">
        <v>1434</v>
      </c>
    </row>
    <row r="9501" spans="1:24" x14ac:dyDescent="0.3">
      <c r="A9501">
        <v>12223</v>
      </c>
      <c r="B9501" s="15" t="s">
        <v>927</v>
      </c>
      <c r="C9501" t="str">
        <f>_xlfn.XLOOKUP($B9501, STANDARDS!$A:$A, STANDARDS!$B:$B,,0,2)</f>
        <v>Pterocephaliid</v>
      </c>
      <c r="D9501" t="s">
        <v>1060</v>
      </c>
      <c r="E9501" t="s">
        <v>1228</v>
      </c>
      <c r="J9501" s="13">
        <v>495</v>
      </c>
      <c r="K9501" s="13"/>
      <c r="L9501" s="16" t="s">
        <v>1317</v>
      </c>
      <c r="M9501" t="s">
        <v>1335</v>
      </c>
      <c r="P9501" t="s">
        <v>243</v>
      </c>
      <c r="Q9501">
        <v>2.5</v>
      </c>
      <c r="V9501">
        <v>1</v>
      </c>
      <c r="W9501" t="s">
        <v>1371</v>
      </c>
      <c r="X9501" t="s">
        <v>1434</v>
      </c>
    </row>
    <row r="9502" spans="1:24" x14ac:dyDescent="0.3">
      <c r="A9502">
        <v>12224</v>
      </c>
      <c r="B9502" s="15" t="s">
        <v>928</v>
      </c>
      <c r="C9502" t="str">
        <f>_xlfn.XLOOKUP($B9502, STANDARDS!$A:$A, STANDARDS!$B:$B,,0,2)</f>
        <v>Maruimiid</v>
      </c>
      <c r="D9502" t="s">
        <v>1060</v>
      </c>
      <c r="E9502" t="s">
        <v>1226</v>
      </c>
      <c r="J9502" s="13">
        <v>496</v>
      </c>
      <c r="K9502" s="13"/>
      <c r="L9502" s="16" t="s">
        <v>1317</v>
      </c>
      <c r="M9502" t="s">
        <v>1335</v>
      </c>
      <c r="P9502" t="s">
        <v>243</v>
      </c>
      <c r="Q9502">
        <v>0.53</v>
      </c>
      <c r="V9502">
        <v>1</v>
      </c>
      <c r="W9502" t="s">
        <v>1371</v>
      </c>
      <c r="X9502" t="s">
        <v>1434</v>
      </c>
    </row>
    <row r="9503" spans="1:24" x14ac:dyDescent="0.3">
      <c r="A9503">
        <v>12225</v>
      </c>
      <c r="B9503" s="15" t="s">
        <v>927</v>
      </c>
      <c r="C9503" t="str">
        <f>_xlfn.XLOOKUP($B9503, STANDARDS!$A:$A, STANDARDS!$B:$B,,0,2)</f>
        <v>Pterocephaliid</v>
      </c>
      <c r="D9503" t="s">
        <v>1060</v>
      </c>
      <c r="E9503" t="s">
        <v>1227</v>
      </c>
      <c r="J9503" s="13">
        <v>495</v>
      </c>
      <c r="K9503" s="13"/>
      <c r="L9503" s="16" t="s">
        <v>1317</v>
      </c>
      <c r="M9503" t="s">
        <v>1335</v>
      </c>
      <c r="P9503" t="s">
        <v>243</v>
      </c>
      <c r="Q9503">
        <v>0.59</v>
      </c>
      <c r="V9503">
        <v>1</v>
      </c>
      <c r="W9503" t="s">
        <v>1371</v>
      </c>
      <c r="X9503" t="s">
        <v>1434</v>
      </c>
    </row>
    <row r="9504" spans="1:24" x14ac:dyDescent="0.3">
      <c r="A9504">
        <v>12226</v>
      </c>
      <c r="B9504" s="15" t="s">
        <v>927</v>
      </c>
      <c r="C9504" t="str">
        <f>_xlfn.XLOOKUP($B9504, STANDARDS!$A:$A, STANDARDS!$B:$B,,0,2)</f>
        <v>Pterocephaliid</v>
      </c>
      <c r="D9504" t="s">
        <v>1060</v>
      </c>
      <c r="E9504" t="s">
        <v>1228</v>
      </c>
      <c r="J9504" s="13">
        <v>495</v>
      </c>
      <c r="K9504" s="13"/>
      <c r="L9504" s="16" t="s">
        <v>1317</v>
      </c>
      <c r="M9504" t="s">
        <v>1335</v>
      </c>
      <c r="P9504" t="s">
        <v>243</v>
      </c>
      <c r="Q9504">
        <v>1.0900000000000001</v>
      </c>
      <c r="V9504">
        <v>1</v>
      </c>
      <c r="W9504" t="s">
        <v>1371</v>
      </c>
      <c r="X9504" t="s">
        <v>1434</v>
      </c>
    </row>
    <row r="9505" spans="1:24" x14ac:dyDescent="0.3">
      <c r="A9505">
        <v>12227</v>
      </c>
      <c r="B9505" s="15" t="s">
        <v>927</v>
      </c>
      <c r="C9505" t="str">
        <f>_xlfn.XLOOKUP($B9505, STANDARDS!$A:$A, STANDARDS!$B:$B,,0,2)</f>
        <v>Pterocephaliid</v>
      </c>
      <c r="D9505" t="s">
        <v>1060</v>
      </c>
      <c r="E9505" t="s">
        <v>1228</v>
      </c>
      <c r="J9505" s="13">
        <v>495</v>
      </c>
      <c r="K9505" s="13"/>
      <c r="L9505" s="16" t="s">
        <v>1317</v>
      </c>
      <c r="M9505" t="s">
        <v>1335</v>
      </c>
      <c r="P9505" t="s">
        <v>243</v>
      </c>
      <c r="Q9505">
        <v>1.18</v>
      </c>
      <c r="V9505">
        <v>1</v>
      </c>
      <c r="W9505" t="s">
        <v>1371</v>
      </c>
      <c r="X9505" t="s">
        <v>1434</v>
      </c>
    </row>
    <row r="9506" spans="1:24" x14ac:dyDescent="0.3">
      <c r="A9506">
        <v>12228</v>
      </c>
      <c r="B9506" s="15" t="s">
        <v>927</v>
      </c>
      <c r="C9506" t="str">
        <f>_xlfn.XLOOKUP($B9506, STANDARDS!$A:$A, STANDARDS!$B:$B,,0,2)</f>
        <v>Pterocephaliid</v>
      </c>
      <c r="D9506" t="s">
        <v>1060</v>
      </c>
      <c r="E9506" t="s">
        <v>1228</v>
      </c>
      <c r="J9506" s="13">
        <v>495</v>
      </c>
      <c r="K9506" s="13"/>
      <c r="L9506" s="16" t="s">
        <v>1317</v>
      </c>
      <c r="M9506" t="s">
        <v>1335</v>
      </c>
      <c r="P9506" t="s">
        <v>243</v>
      </c>
      <c r="Q9506">
        <v>2.74</v>
      </c>
      <c r="V9506">
        <v>1</v>
      </c>
      <c r="W9506" t="s">
        <v>1371</v>
      </c>
      <c r="X9506" t="s">
        <v>1434</v>
      </c>
    </row>
    <row r="9507" spans="1:24" x14ac:dyDescent="0.3">
      <c r="A9507">
        <v>12229</v>
      </c>
      <c r="B9507" s="15" t="s">
        <v>928</v>
      </c>
      <c r="C9507" t="str">
        <f>_xlfn.XLOOKUP($B9507, STANDARDS!$A:$A, STANDARDS!$B:$B,,0,2)</f>
        <v>Maruimiid</v>
      </c>
      <c r="D9507" t="s">
        <v>1060</v>
      </c>
      <c r="E9507" t="s">
        <v>1226</v>
      </c>
      <c r="J9507" s="13">
        <v>496</v>
      </c>
      <c r="K9507" s="13"/>
      <c r="L9507" s="16" t="s">
        <v>1317</v>
      </c>
      <c r="M9507" t="s">
        <v>1335</v>
      </c>
      <c r="P9507" t="s">
        <v>243</v>
      </c>
      <c r="Q9507">
        <v>0.32</v>
      </c>
      <c r="V9507">
        <v>1</v>
      </c>
      <c r="W9507" t="s">
        <v>1371</v>
      </c>
      <c r="X9507" t="s">
        <v>1434</v>
      </c>
    </row>
    <row r="9508" spans="1:24" x14ac:dyDescent="0.3">
      <c r="A9508">
        <v>12230</v>
      </c>
      <c r="B9508" s="15" t="s">
        <v>927</v>
      </c>
      <c r="C9508" t="str">
        <f>_xlfn.XLOOKUP($B9508, STANDARDS!$A:$A, STANDARDS!$B:$B,,0,2)</f>
        <v>Pterocephaliid</v>
      </c>
      <c r="D9508" t="s">
        <v>1060</v>
      </c>
      <c r="E9508" t="s">
        <v>1228</v>
      </c>
      <c r="J9508" s="13">
        <v>495</v>
      </c>
      <c r="K9508" s="13"/>
      <c r="L9508" s="16" t="s">
        <v>1317</v>
      </c>
      <c r="M9508" t="s">
        <v>1335</v>
      </c>
      <c r="P9508" t="s">
        <v>243</v>
      </c>
      <c r="Q9508">
        <v>2.54</v>
      </c>
      <c r="V9508">
        <v>1</v>
      </c>
      <c r="W9508" t="s">
        <v>1371</v>
      </c>
      <c r="X9508" t="s">
        <v>1434</v>
      </c>
    </row>
    <row r="9509" spans="1:24" x14ac:dyDescent="0.3">
      <c r="A9509">
        <v>12231</v>
      </c>
      <c r="B9509" s="15" t="s">
        <v>927</v>
      </c>
      <c r="C9509" t="str">
        <f>_xlfn.XLOOKUP($B9509, STANDARDS!$A:$A, STANDARDS!$B:$B,,0,2)</f>
        <v>Pterocephaliid</v>
      </c>
      <c r="D9509" t="s">
        <v>1060</v>
      </c>
      <c r="E9509" t="s">
        <v>1226</v>
      </c>
      <c r="J9509" s="13">
        <v>495</v>
      </c>
      <c r="K9509" s="13"/>
      <c r="L9509" s="16" t="s">
        <v>1317</v>
      </c>
      <c r="M9509" t="s">
        <v>1335</v>
      </c>
      <c r="P9509" t="s">
        <v>243</v>
      </c>
      <c r="Q9509">
        <v>0.51</v>
      </c>
      <c r="V9509">
        <v>1</v>
      </c>
      <c r="W9509" t="s">
        <v>1371</v>
      </c>
      <c r="X9509" t="s">
        <v>1434</v>
      </c>
    </row>
    <row r="9510" spans="1:24" x14ac:dyDescent="0.3">
      <c r="A9510">
        <v>12232</v>
      </c>
      <c r="B9510" s="15" t="s">
        <v>927</v>
      </c>
      <c r="C9510" t="str">
        <f>_xlfn.XLOOKUP($B9510, STANDARDS!$A:$A, STANDARDS!$B:$B,,0,2)</f>
        <v>Pterocephaliid</v>
      </c>
      <c r="D9510" t="s">
        <v>1060</v>
      </c>
      <c r="E9510" t="s">
        <v>1226</v>
      </c>
      <c r="J9510" s="13">
        <v>495</v>
      </c>
      <c r="K9510" s="13"/>
      <c r="L9510" s="16" t="s">
        <v>1317</v>
      </c>
      <c r="M9510" t="s">
        <v>1335</v>
      </c>
      <c r="P9510" t="s">
        <v>243</v>
      </c>
      <c r="Q9510">
        <v>0.68</v>
      </c>
      <c r="V9510">
        <v>1</v>
      </c>
      <c r="W9510" t="s">
        <v>1371</v>
      </c>
      <c r="X9510" t="s">
        <v>1434</v>
      </c>
    </row>
    <row r="9511" spans="1:24" x14ac:dyDescent="0.3">
      <c r="A9511">
        <v>12233</v>
      </c>
      <c r="B9511" s="15" t="s">
        <v>927</v>
      </c>
      <c r="C9511" t="str">
        <f>_xlfn.XLOOKUP($B9511, STANDARDS!$A:$A, STANDARDS!$B:$B,,0,2)</f>
        <v>Pterocephaliid</v>
      </c>
      <c r="D9511" t="s">
        <v>1060</v>
      </c>
      <c r="E9511" t="s">
        <v>1227</v>
      </c>
      <c r="J9511" s="13">
        <v>495</v>
      </c>
      <c r="K9511" s="13"/>
      <c r="L9511" s="16" t="s">
        <v>1317</v>
      </c>
      <c r="M9511" t="s">
        <v>1335</v>
      </c>
      <c r="P9511" t="s">
        <v>243</v>
      </c>
      <c r="Q9511">
        <v>2.27</v>
      </c>
      <c r="V9511">
        <v>1</v>
      </c>
      <c r="W9511" t="s">
        <v>1371</v>
      </c>
      <c r="X9511" t="s">
        <v>1434</v>
      </c>
    </row>
    <row r="9512" spans="1:24" x14ac:dyDescent="0.3">
      <c r="A9512">
        <v>12234</v>
      </c>
      <c r="B9512" s="15" t="s">
        <v>927</v>
      </c>
      <c r="C9512" t="str">
        <f>_xlfn.XLOOKUP($B9512, STANDARDS!$A:$A, STANDARDS!$B:$B,,0,2)</f>
        <v>Pterocephaliid</v>
      </c>
      <c r="D9512" t="s">
        <v>1060</v>
      </c>
      <c r="E9512" t="s">
        <v>1228</v>
      </c>
      <c r="J9512" s="13">
        <v>495</v>
      </c>
      <c r="K9512" s="13"/>
      <c r="L9512" s="16" t="s">
        <v>1317</v>
      </c>
      <c r="M9512" t="s">
        <v>1335</v>
      </c>
      <c r="P9512" t="s">
        <v>243</v>
      </c>
      <c r="Q9512">
        <v>3.78</v>
      </c>
      <c r="V9512">
        <v>1</v>
      </c>
      <c r="W9512" t="s">
        <v>1371</v>
      </c>
      <c r="X9512" t="s">
        <v>1434</v>
      </c>
    </row>
    <row r="9513" spans="1:24" x14ac:dyDescent="0.3">
      <c r="A9513">
        <v>12235</v>
      </c>
      <c r="B9513" s="15" t="s">
        <v>928</v>
      </c>
      <c r="C9513" t="str">
        <f>_xlfn.XLOOKUP($B9513, STANDARDS!$A:$A, STANDARDS!$B:$B,,0,2)</f>
        <v>Maruimiid</v>
      </c>
      <c r="D9513" t="s">
        <v>1060</v>
      </c>
      <c r="E9513" t="s">
        <v>1226</v>
      </c>
      <c r="J9513" s="13">
        <v>496</v>
      </c>
      <c r="K9513" s="13"/>
      <c r="L9513" s="16" t="s">
        <v>1317</v>
      </c>
      <c r="M9513" t="s">
        <v>1335</v>
      </c>
      <c r="P9513" t="s">
        <v>243</v>
      </c>
      <c r="Q9513">
        <v>0.5</v>
      </c>
      <c r="V9513">
        <v>1</v>
      </c>
      <c r="W9513" t="s">
        <v>1371</v>
      </c>
      <c r="X9513" t="s">
        <v>1434</v>
      </c>
    </row>
    <row r="9514" spans="1:24" x14ac:dyDescent="0.3">
      <c r="A9514">
        <v>12236</v>
      </c>
      <c r="B9514" s="15" t="s">
        <v>927</v>
      </c>
      <c r="C9514" t="str">
        <f>_xlfn.XLOOKUP($B9514, STANDARDS!$A:$A, STANDARDS!$B:$B,,0,2)</f>
        <v>Pterocephaliid</v>
      </c>
      <c r="D9514" t="s">
        <v>1060</v>
      </c>
      <c r="E9514" t="s">
        <v>1228</v>
      </c>
      <c r="J9514" s="13">
        <v>495</v>
      </c>
      <c r="K9514" s="13"/>
      <c r="L9514" s="16" t="s">
        <v>1317</v>
      </c>
      <c r="M9514" t="s">
        <v>1335</v>
      </c>
      <c r="P9514" t="s">
        <v>243</v>
      </c>
      <c r="Q9514">
        <v>1.03</v>
      </c>
      <c r="V9514">
        <v>1</v>
      </c>
      <c r="W9514" t="s">
        <v>1371</v>
      </c>
      <c r="X9514" t="s">
        <v>1434</v>
      </c>
    </row>
    <row r="9515" spans="1:24" x14ac:dyDescent="0.3">
      <c r="A9515">
        <v>12237</v>
      </c>
      <c r="B9515" s="15" t="s">
        <v>927</v>
      </c>
      <c r="C9515" t="str">
        <f>_xlfn.XLOOKUP($B9515, STANDARDS!$A:$A, STANDARDS!$B:$B,,0,2)</f>
        <v>Pterocephaliid</v>
      </c>
      <c r="D9515" t="s">
        <v>1060</v>
      </c>
      <c r="E9515" t="s">
        <v>1226</v>
      </c>
      <c r="J9515" s="13">
        <v>495</v>
      </c>
      <c r="K9515" s="13"/>
      <c r="L9515" s="16" t="s">
        <v>1317</v>
      </c>
      <c r="M9515" t="s">
        <v>1335</v>
      </c>
      <c r="P9515" t="s">
        <v>243</v>
      </c>
      <c r="Q9515">
        <v>0.25</v>
      </c>
      <c r="V9515">
        <v>1</v>
      </c>
      <c r="W9515" t="s">
        <v>1371</v>
      </c>
      <c r="X9515" t="s">
        <v>1434</v>
      </c>
    </row>
    <row r="9516" spans="1:24" x14ac:dyDescent="0.3">
      <c r="A9516">
        <v>12238</v>
      </c>
      <c r="B9516" s="15" t="s">
        <v>928</v>
      </c>
      <c r="C9516" t="str">
        <f>_xlfn.XLOOKUP($B9516, STANDARDS!$A:$A, STANDARDS!$B:$B,,0,2)</f>
        <v>Maruimiid</v>
      </c>
      <c r="D9516" t="s">
        <v>1060</v>
      </c>
      <c r="E9516" t="s">
        <v>1226</v>
      </c>
      <c r="J9516" s="13">
        <v>496</v>
      </c>
      <c r="K9516" s="13"/>
      <c r="L9516" s="16" t="s">
        <v>1317</v>
      </c>
      <c r="M9516" t="s">
        <v>1335</v>
      </c>
      <c r="P9516" t="s">
        <v>243</v>
      </c>
      <c r="Q9516">
        <v>0.02</v>
      </c>
      <c r="V9516">
        <v>1</v>
      </c>
      <c r="W9516" t="s">
        <v>1371</v>
      </c>
      <c r="X9516" t="s">
        <v>1434</v>
      </c>
    </row>
    <row r="9517" spans="1:24" x14ac:dyDescent="0.3">
      <c r="A9517">
        <v>12239</v>
      </c>
      <c r="B9517" s="15" t="s">
        <v>927</v>
      </c>
      <c r="C9517" t="str">
        <f>_xlfn.XLOOKUP($B9517, STANDARDS!$A:$A, STANDARDS!$B:$B,,0,2)</f>
        <v>Pterocephaliid</v>
      </c>
      <c r="D9517" t="s">
        <v>1060</v>
      </c>
      <c r="E9517" t="s">
        <v>1227</v>
      </c>
      <c r="J9517" s="13">
        <v>495</v>
      </c>
      <c r="K9517" s="13"/>
      <c r="L9517" s="16" t="s">
        <v>1317</v>
      </c>
      <c r="M9517" t="s">
        <v>1335</v>
      </c>
      <c r="P9517" t="s">
        <v>243</v>
      </c>
      <c r="Q9517">
        <v>0.25</v>
      </c>
      <c r="V9517">
        <v>1</v>
      </c>
      <c r="W9517" t="s">
        <v>1371</v>
      </c>
      <c r="X9517" t="s">
        <v>1434</v>
      </c>
    </row>
    <row r="9518" spans="1:24" x14ac:dyDescent="0.3">
      <c r="A9518">
        <v>12240</v>
      </c>
      <c r="B9518" s="15" t="s">
        <v>927</v>
      </c>
      <c r="C9518" t="str">
        <f>_xlfn.XLOOKUP($B9518, STANDARDS!$A:$A, STANDARDS!$B:$B,,0,2)</f>
        <v>Pterocephaliid</v>
      </c>
      <c r="D9518" t="s">
        <v>1060</v>
      </c>
      <c r="E9518" t="s">
        <v>1227</v>
      </c>
      <c r="J9518" s="13">
        <v>495</v>
      </c>
      <c r="K9518" s="13"/>
      <c r="L9518" s="16" t="s">
        <v>1317</v>
      </c>
      <c r="M9518" t="s">
        <v>1335</v>
      </c>
      <c r="P9518" t="s">
        <v>243</v>
      </c>
      <c r="Q9518">
        <v>0.54</v>
      </c>
      <c r="V9518">
        <v>1</v>
      </c>
      <c r="W9518" t="s">
        <v>1371</v>
      </c>
      <c r="X9518" t="s">
        <v>1434</v>
      </c>
    </row>
    <row r="9519" spans="1:24" x14ac:dyDescent="0.3">
      <c r="A9519">
        <v>12241</v>
      </c>
      <c r="B9519" s="15" t="s">
        <v>927</v>
      </c>
      <c r="C9519" t="str">
        <f>_xlfn.XLOOKUP($B9519, STANDARDS!$A:$A, STANDARDS!$B:$B,,0,2)</f>
        <v>Pterocephaliid</v>
      </c>
      <c r="D9519" t="s">
        <v>1060</v>
      </c>
      <c r="E9519" t="s">
        <v>1227</v>
      </c>
      <c r="J9519" s="13">
        <v>495</v>
      </c>
      <c r="K9519" s="13"/>
      <c r="L9519" s="16" t="s">
        <v>1317</v>
      </c>
      <c r="M9519" t="s">
        <v>1335</v>
      </c>
      <c r="P9519" t="s">
        <v>243</v>
      </c>
      <c r="Q9519">
        <v>0.79</v>
      </c>
      <c r="V9519">
        <v>1</v>
      </c>
      <c r="W9519" t="s">
        <v>1371</v>
      </c>
      <c r="X9519" t="s">
        <v>1434</v>
      </c>
    </row>
    <row r="9520" spans="1:24" x14ac:dyDescent="0.3">
      <c r="A9520">
        <v>12242</v>
      </c>
      <c r="B9520" s="15" t="s">
        <v>927</v>
      </c>
      <c r="C9520" t="str">
        <f>_xlfn.XLOOKUP($B9520, STANDARDS!$A:$A, STANDARDS!$B:$B,,0,2)</f>
        <v>Pterocephaliid</v>
      </c>
      <c r="D9520" t="s">
        <v>1060</v>
      </c>
      <c r="E9520" t="s">
        <v>1226</v>
      </c>
      <c r="J9520" s="13">
        <v>495</v>
      </c>
      <c r="K9520" s="13"/>
      <c r="L9520" s="16" t="s">
        <v>1317</v>
      </c>
      <c r="M9520" t="s">
        <v>1335</v>
      </c>
      <c r="P9520" t="s">
        <v>243</v>
      </c>
      <c r="Q9520">
        <v>3.7</v>
      </c>
      <c r="V9520">
        <v>1</v>
      </c>
      <c r="W9520" t="s">
        <v>1371</v>
      </c>
      <c r="X9520" t="s">
        <v>1434</v>
      </c>
    </row>
    <row r="9521" spans="1:24" x14ac:dyDescent="0.3">
      <c r="A9521">
        <v>12243</v>
      </c>
      <c r="B9521" s="15" t="s">
        <v>927</v>
      </c>
      <c r="C9521" t="str">
        <f>_xlfn.XLOOKUP($B9521, STANDARDS!$A:$A, STANDARDS!$B:$B,,0,2)</f>
        <v>Pterocephaliid</v>
      </c>
      <c r="D9521" t="s">
        <v>1060</v>
      </c>
      <c r="E9521" t="s">
        <v>1226</v>
      </c>
      <c r="J9521" s="13">
        <v>495</v>
      </c>
      <c r="K9521" s="13"/>
      <c r="L9521" s="16" t="s">
        <v>1317</v>
      </c>
      <c r="M9521" t="s">
        <v>1335</v>
      </c>
      <c r="P9521" t="s">
        <v>243</v>
      </c>
      <c r="Q9521">
        <v>1.1100000000000001</v>
      </c>
      <c r="V9521">
        <v>1</v>
      </c>
      <c r="W9521" t="s">
        <v>1371</v>
      </c>
      <c r="X9521" t="s">
        <v>1434</v>
      </c>
    </row>
    <row r="9522" spans="1:24" x14ac:dyDescent="0.3">
      <c r="A9522">
        <v>12244</v>
      </c>
      <c r="B9522" s="15" t="s">
        <v>927</v>
      </c>
      <c r="C9522" t="str">
        <f>_xlfn.XLOOKUP($B9522, STANDARDS!$A:$A, STANDARDS!$B:$B,,0,2)</f>
        <v>Pterocephaliid</v>
      </c>
      <c r="D9522" t="s">
        <v>1060</v>
      </c>
      <c r="E9522" t="s">
        <v>1227</v>
      </c>
      <c r="J9522" s="13">
        <v>495</v>
      </c>
      <c r="K9522" s="13"/>
      <c r="L9522" s="16" t="s">
        <v>1317</v>
      </c>
      <c r="M9522" t="s">
        <v>1335</v>
      </c>
      <c r="P9522" t="s">
        <v>243</v>
      </c>
      <c r="Q9522">
        <v>0.64</v>
      </c>
      <c r="V9522">
        <v>1</v>
      </c>
      <c r="W9522" t="s">
        <v>1371</v>
      </c>
      <c r="X9522" t="s">
        <v>1434</v>
      </c>
    </row>
    <row r="9523" spans="1:24" x14ac:dyDescent="0.3">
      <c r="A9523">
        <v>12245</v>
      </c>
      <c r="B9523" s="15" t="s">
        <v>927</v>
      </c>
      <c r="C9523" t="str">
        <f>_xlfn.XLOOKUP($B9523, STANDARDS!$A:$A, STANDARDS!$B:$B,,0,2)</f>
        <v>Pterocephaliid</v>
      </c>
      <c r="D9523" t="s">
        <v>1060</v>
      </c>
      <c r="E9523" t="s">
        <v>1226</v>
      </c>
      <c r="J9523" s="13">
        <v>495</v>
      </c>
      <c r="K9523" s="13"/>
      <c r="L9523" s="16" t="s">
        <v>1317</v>
      </c>
      <c r="M9523" t="s">
        <v>1335</v>
      </c>
      <c r="P9523" t="s">
        <v>243</v>
      </c>
      <c r="Q9523">
        <v>0.86</v>
      </c>
      <c r="V9523">
        <v>1</v>
      </c>
      <c r="W9523" t="s">
        <v>1371</v>
      </c>
      <c r="X9523" t="s">
        <v>1434</v>
      </c>
    </row>
    <row r="9524" spans="1:24" x14ac:dyDescent="0.3">
      <c r="A9524">
        <v>12246</v>
      </c>
      <c r="B9524" s="15" t="s">
        <v>927</v>
      </c>
      <c r="C9524" t="str">
        <f>_xlfn.XLOOKUP($B9524, STANDARDS!$A:$A, STANDARDS!$B:$B,,0,2)</f>
        <v>Pterocephaliid</v>
      </c>
      <c r="D9524" t="s">
        <v>1060</v>
      </c>
      <c r="E9524" t="s">
        <v>1226</v>
      </c>
      <c r="J9524" s="13">
        <v>495</v>
      </c>
      <c r="K9524" s="13"/>
      <c r="L9524" s="16" t="s">
        <v>1317</v>
      </c>
      <c r="M9524" t="s">
        <v>1335</v>
      </c>
      <c r="P9524" t="s">
        <v>243</v>
      </c>
      <c r="Q9524">
        <v>4.5199999999999996</v>
      </c>
      <c r="V9524">
        <v>1</v>
      </c>
      <c r="W9524" t="s">
        <v>1371</v>
      </c>
      <c r="X9524" t="s">
        <v>1434</v>
      </c>
    </row>
    <row r="9525" spans="1:24" x14ac:dyDescent="0.3">
      <c r="A9525">
        <v>12247</v>
      </c>
      <c r="B9525" s="15" t="s">
        <v>927</v>
      </c>
      <c r="C9525" t="str">
        <f>_xlfn.XLOOKUP($B9525, STANDARDS!$A:$A, STANDARDS!$B:$B,,0,2)</f>
        <v>Pterocephaliid</v>
      </c>
      <c r="D9525" t="s">
        <v>1060</v>
      </c>
      <c r="E9525" t="s">
        <v>1226</v>
      </c>
      <c r="J9525" s="13">
        <v>495</v>
      </c>
      <c r="K9525" s="13"/>
      <c r="L9525" s="16" t="s">
        <v>1317</v>
      </c>
      <c r="M9525" t="s">
        <v>1335</v>
      </c>
      <c r="P9525" t="s">
        <v>243</v>
      </c>
      <c r="Q9525">
        <v>0.73</v>
      </c>
      <c r="V9525">
        <v>1</v>
      </c>
      <c r="W9525" t="s">
        <v>1371</v>
      </c>
      <c r="X9525" t="s">
        <v>1434</v>
      </c>
    </row>
    <row r="9526" spans="1:24" x14ac:dyDescent="0.3">
      <c r="A9526">
        <v>12248</v>
      </c>
      <c r="B9526" s="15" t="s">
        <v>927</v>
      </c>
      <c r="C9526" t="str">
        <f>_xlfn.XLOOKUP($B9526, STANDARDS!$A:$A, STANDARDS!$B:$B,,0,2)</f>
        <v>Pterocephaliid</v>
      </c>
      <c r="D9526" t="s">
        <v>1060</v>
      </c>
      <c r="E9526" t="s">
        <v>1226</v>
      </c>
      <c r="J9526" s="13">
        <v>495</v>
      </c>
      <c r="K9526" s="13"/>
      <c r="L9526" s="16" t="s">
        <v>1317</v>
      </c>
      <c r="M9526" t="s">
        <v>1335</v>
      </c>
      <c r="P9526" t="s">
        <v>243</v>
      </c>
      <c r="Q9526">
        <v>4.0199999999999996</v>
      </c>
      <c r="V9526">
        <v>1</v>
      </c>
      <c r="W9526" t="s">
        <v>1371</v>
      </c>
      <c r="X9526" t="s">
        <v>1434</v>
      </c>
    </row>
    <row r="9527" spans="1:24" x14ac:dyDescent="0.3">
      <c r="A9527">
        <v>12249</v>
      </c>
      <c r="B9527" s="15" t="s">
        <v>927</v>
      </c>
      <c r="C9527" t="str">
        <f>_xlfn.XLOOKUP($B9527, STANDARDS!$A:$A, STANDARDS!$B:$B,,0,2)</f>
        <v>Pterocephaliid</v>
      </c>
      <c r="D9527" t="s">
        <v>1060</v>
      </c>
      <c r="E9527" t="s">
        <v>1228</v>
      </c>
      <c r="J9527" s="13">
        <v>495</v>
      </c>
      <c r="K9527" s="13"/>
      <c r="L9527" s="16" t="s">
        <v>1317</v>
      </c>
      <c r="M9527" t="s">
        <v>1335</v>
      </c>
      <c r="P9527" t="s">
        <v>243</v>
      </c>
      <c r="Q9527">
        <v>0.97</v>
      </c>
      <c r="V9527">
        <v>1</v>
      </c>
      <c r="W9527" t="s">
        <v>1371</v>
      </c>
      <c r="X9527" t="s">
        <v>1434</v>
      </c>
    </row>
    <row r="9528" spans="1:24" x14ac:dyDescent="0.3">
      <c r="A9528">
        <v>12250</v>
      </c>
      <c r="B9528" s="15" t="s">
        <v>927</v>
      </c>
      <c r="C9528" t="str">
        <f>_xlfn.XLOOKUP($B9528, STANDARDS!$A:$A, STANDARDS!$B:$B,,0,2)</f>
        <v>Pterocephaliid</v>
      </c>
      <c r="D9528" t="s">
        <v>1060</v>
      </c>
      <c r="E9528" t="s">
        <v>1227</v>
      </c>
      <c r="J9528" s="13">
        <v>495</v>
      </c>
      <c r="K9528" s="13"/>
      <c r="L9528" s="16" t="s">
        <v>1317</v>
      </c>
      <c r="M9528" t="s">
        <v>1335</v>
      </c>
      <c r="P9528" t="s">
        <v>243</v>
      </c>
      <c r="Q9528">
        <v>0.95</v>
      </c>
      <c r="V9528">
        <v>1</v>
      </c>
      <c r="W9528" t="s">
        <v>1371</v>
      </c>
      <c r="X9528" t="s">
        <v>1434</v>
      </c>
    </row>
    <row r="9529" spans="1:24" x14ac:dyDescent="0.3">
      <c r="A9529">
        <v>12251</v>
      </c>
      <c r="B9529" s="15" t="s">
        <v>928</v>
      </c>
      <c r="C9529" t="str">
        <f>_xlfn.XLOOKUP($B9529, STANDARDS!$A:$A, STANDARDS!$B:$B,,0,2)</f>
        <v>Maruimiid</v>
      </c>
      <c r="D9529" t="s">
        <v>1060</v>
      </c>
      <c r="E9529" t="s">
        <v>1226</v>
      </c>
      <c r="J9529" s="13">
        <v>496</v>
      </c>
      <c r="K9529" s="13"/>
      <c r="L9529" s="16" t="s">
        <v>1317</v>
      </c>
      <c r="M9529" t="s">
        <v>1335</v>
      </c>
      <c r="P9529" t="s">
        <v>243</v>
      </c>
      <c r="Q9529">
        <v>0.27</v>
      </c>
      <c r="V9529">
        <v>1</v>
      </c>
      <c r="W9529" t="s">
        <v>1371</v>
      </c>
      <c r="X9529" t="s">
        <v>1434</v>
      </c>
    </row>
    <row r="9530" spans="1:24" x14ac:dyDescent="0.3">
      <c r="A9530">
        <v>12252</v>
      </c>
      <c r="B9530" s="15" t="s">
        <v>928</v>
      </c>
      <c r="C9530" t="str">
        <f>_xlfn.XLOOKUP($B9530, STANDARDS!$A:$A, STANDARDS!$B:$B,,0,2)</f>
        <v>Maruimiid</v>
      </c>
      <c r="D9530" t="s">
        <v>1060</v>
      </c>
      <c r="E9530" t="s">
        <v>1226</v>
      </c>
      <c r="J9530" s="13">
        <v>496</v>
      </c>
      <c r="K9530" s="13"/>
      <c r="L9530" s="16" t="s">
        <v>1317</v>
      </c>
      <c r="M9530" t="s">
        <v>1335</v>
      </c>
      <c r="P9530" t="s">
        <v>243</v>
      </c>
      <c r="Q9530">
        <v>0.44</v>
      </c>
      <c r="V9530">
        <v>1</v>
      </c>
      <c r="W9530" t="s">
        <v>1371</v>
      </c>
      <c r="X9530" t="s">
        <v>1434</v>
      </c>
    </row>
    <row r="9531" spans="1:24" x14ac:dyDescent="0.3">
      <c r="A9531">
        <v>12253</v>
      </c>
      <c r="B9531" s="15" t="s">
        <v>927</v>
      </c>
      <c r="C9531" t="str">
        <f>_xlfn.XLOOKUP($B9531, STANDARDS!$A:$A, STANDARDS!$B:$B,,0,2)</f>
        <v>Pterocephaliid</v>
      </c>
      <c r="D9531" t="s">
        <v>1060</v>
      </c>
      <c r="E9531" t="s">
        <v>1226</v>
      </c>
      <c r="J9531" s="13">
        <v>495</v>
      </c>
      <c r="K9531" s="13"/>
      <c r="L9531" s="16" t="s">
        <v>1317</v>
      </c>
      <c r="M9531" t="s">
        <v>1335</v>
      </c>
      <c r="P9531" t="s">
        <v>243</v>
      </c>
      <c r="Q9531">
        <v>1.92</v>
      </c>
      <c r="V9531">
        <v>1</v>
      </c>
      <c r="W9531" t="s">
        <v>1371</v>
      </c>
      <c r="X9531" t="s">
        <v>1434</v>
      </c>
    </row>
    <row r="9532" spans="1:24" x14ac:dyDescent="0.3">
      <c r="A9532">
        <v>12254</v>
      </c>
      <c r="B9532" s="15" t="s">
        <v>927</v>
      </c>
      <c r="C9532" t="str">
        <f>_xlfn.XLOOKUP($B9532, STANDARDS!$A:$A, STANDARDS!$B:$B,,0,2)</f>
        <v>Pterocephaliid</v>
      </c>
      <c r="D9532" t="s">
        <v>1060</v>
      </c>
      <c r="E9532" t="s">
        <v>1226</v>
      </c>
      <c r="J9532" s="13">
        <v>495</v>
      </c>
      <c r="K9532" s="13"/>
      <c r="L9532" s="16" t="s">
        <v>1317</v>
      </c>
      <c r="M9532" t="s">
        <v>1335</v>
      </c>
      <c r="P9532" t="s">
        <v>243</v>
      </c>
      <c r="Q9532">
        <v>2.76</v>
      </c>
      <c r="V9532">
        <v>1</v>
      </c>
      <c r="W9532" t="s">
        <v>1371</v>
      </c>
      <c r="X9532" t="s">
        <v>1434</v>
      </c>
    </row>
    <row r="9533" spans="1:24" x14ac:dyDescent="0.3">
      <c r="A9533">
        <v>12255</v>
      </c>
      <c r="B9533" s="15" t="s">
        <v>927</v>
      </c>
      <c r="C9533" t="str">
        <f>_xlfn.XLOOKUP($B9533, STANDARDS!$A:$A, STANDARDS!$B:$B,,0,2)</f>
        <v>Pterocephaliid</v>
      </c>
      <c r="D9533" t="s">
        <v>1060</v>
      </c>
      <c r="E9533" t="s">
        <v>1226</v>
      </c>
      <c r="J9533" s="13">
        <v>495</v>
      </c>
      <c r="K9533" s="13"/>
      <c r="L9533" s="16" t="s">
        <v>1317</v>
      </c>
      <c r="M9533" t="s">
        <v>1335</v>
      </c>
      <c r="P9533" t="s">
        <v>243</v>
      </c>
      <c r="Q9533">
        <v>2.8</v>
      </c>
      <c r="V9533">
        <v>1</v>
      </c>
      <c r="W9533" t="s">
        <v>1371</v>
      </c>
      <c r="X9533" t="s">
        <v>1434</v>
      </c>
    </row>
    <row r="9534" spans="1:24" x14ac:dyDescent="0.3">
      <c r="A9534">
        <v>12256</v>
      </c>
      <c r="B9534" s="15" t="s">
        <v>927</v>
      </c>
      <c r="C9534" t="str">
        <f>_xlfn.XLOOKUP($B9534, STANDARDS!$A:$A, STANDARDS!$B:$B,,0,2)</f>
        <v>Pterocephaliid</v>
      </c>
      <c r="D9534" t="s">
        <v>1060</v>
      </c>
      <c r="E9534" t="s">
        <v>1227</v>
      </c>
      <c r="J9534" s="13">
        <v>495</v>
      </c>
      <c r="K9534" s="13"/>
      <c r="L9534" s="16" t="s">
        <v>1317</v>
      </c>
      <c r="M9534" t="s">
        <v>1335</v>
      </c>
      <c r="P9534" t="s">
        <v>243</v>
      </c>
      <c r="Q9534">
        <v>2.25</v>
      </c>
      <c r="V9534">
        <v>1</v>
      </c>
      <c r="W9534" t="s">
        <v>1371</v>
      </c>
      <c r="X9534" t="s">
        <v>1434</v>
      </c>
    </row>
    <row r="9535" spans="1:24" x14ac:dyDescent="0.3">
      <c r="A9535">
        <v>12257</v>
      </c>
      <c r="B9535" s="15" t="s">
        <v>927</v>
      </c>
      <c r="C9535" t="str">
        <f>_xlfn.XLOOKUP($B9535, STANDARDS!$A:$A, STANDARDS!$B:$B,,0,2)</f>
        <v>Pterocephaliid</v>
      </c>
      <c r="D9535" t="s">
        <v>1060</v>
      </c>
      <c r="E9535" t="s">
        <v>1228</v>
      </c>
      <c r="J9535" s="13">
        <v>495</v>
      </c>
      <c r="K9535" s="13"/>
      <c r="L9535" s="16" t="s">
        <v>1317</v>
      </c>
      <c r="M9535" t="s">
        <v>1335</v>
      </c>
      <c r="P9535" t="s">
        <v>243</v>
      </c>
      <c r="Q9535">
        <v>3.74</v>
      </c>
      <c r="V9535">
        <v>1</v>
      </c>
      <c r="W9535" t="s">
        <v>1371</v>
      </c>
      <c r="X9535" t="s">
        <v>1434</v>
      </c>
    </row>
    <row r="9536" spans="1:24" x14ac:dyDescent="0.3">
      <c r="A9536">
        <v>12258</v>
      </c>
      <c r="B9536" s="15" t="s">
        <v>927</v>
      </c>
      <c r="C9536" t="str">
        <f>_xlfn.XLOOKUP($B9536, STANDARDS!$A:$A, STANDARDS!$B:$B,,0,2)</f>
        <v>Pterocephaliid</v>
      </c>
      <c r="D9536" t="s">
        <v>1060</v>
      </c>
      <c r="E9536" t="s">
        <v>1227</v>
      </c>
      <c r="J9536" s="13">
        <v>495</v>
      </c>
      <c r="K9536" s="13"/>
      <c r="L9536" s="16" t="s">
        <v>1317</v>
      </c>
      <c r="M9536" t="s">
        <v>1335</v>
      </c>
      <c r="P9536" t="s">
        <v>243</v>
      </c>
      <c r="Q9536">
        <v>0.77</v>
      </c>
      <c r="V9536">
        <v>1</v>
      </c>
      <c r="W9536" t="s">
        <v>1371</v>
      </c>
      <c r="X9536" t="s">
        <v>1434</v>
      </c>
    </row>
    <row r="9537" spans="1:24" x14ac:dyDescent="0.3">
      <c r="A9537">
        <v>12259</v>
      </c>
      <c r="B9537" s="15" t="s">
        <v>927</v>
      </c>
      <c r="C9537" t="str">
        <f>_xlfn.XLOOKUP($B9537, STANDARDS!$A:$A, STANDARDS!$B:$B,,0,2)</f>
        <v>Pterocephaliid</v>
      </c>
      <c r="D9537" t="s">
        <v>1060</v>
      </c>
      <c r="E9537" t="s">
        <v>1228</v>
      </c>
      <c r="J9537" s="13">
        <v>495</v>
      </c>
      <c r="K9537" s="13"/>
      <c r="L9537" s="16" t="s">
        <v>1317</v>
      </c>
      <c r="M9537" t="s">
        <v>1335</v>
      </c>
      <c r="P9537" t="s">
        <v>243</v>
      </c>
      <c r="Q9537">
        <v>1.03</v>
      </c>
      <c r="V9537">
        <v>1</v>
      </c>
      <c r="W9537" t="s">
        <v>1371</v>
      </c>
      <c r="X9537" t="s">
        <v>1434</v>
      </c>
    </row>
    <row r="9538" spans="1:24" x14ac:dyDescent="0.3">
      <c r="A9538">
        <v>12260</v>
      </c>
      <c r="B9538" s="15" t="s">
        <v>927</v>
      </c>
      <c r="C9538" t="str">
        <f>_xlfn.XLOOKUP($B9538, STANDARDS!$A:$A, STANDARDS!$B:$B,,0,2)</f>
        <v>Pterocephaliid</v>
      </c>
      <c r="D9538" t="s">
        <v>1060</v>
      </c>
      <c r="E9538" t="s">
        <v>1227</v>
      </c>
      <c r="J9538" s="13">
        <v>495</v>
      </c>
      <c r="K9538" s="13"/>
      <c r="L9538" s="16" t="s">
        <v>1317</v>
      </c>
      <c r="M9538" t="s">
        <v>1335</v>
      </c>
      <c r="P9538" t="s">
        <v>243</v>
      </c>
      <c r="Q9538">
        <v>2.0099999999999998</v>
      </c>
      <c r="V9538">
        <v>1</v>
      </c>
      <c r="W9538" t="s">
        <v>1371</v>
      </c>
      <c r="X9538" t="s">
        <v>1434</v>
      </c>
    </row>
    <row r="9539" spans="1:24" x14ac:dyDescent="0.3">
      <c r="A9539">
        <v>12261</v>
      </c>
      <c r="B9539" s="15" t="s">
        <v>927</v>
      </c>
      <c r="C9539" t="str">
        <f>_xlfn.XLOOKUP($B9539, STANDARDS!$A:$A, STANDARDS!$B:$B,,0,2)</f>
        <v>Pterocephaliid</v>
      </c>
      <c r="D9539" t="s">
        <v>1060</v>
      </c>
      <c r="E9539" t="s">
        <v>1226</v>
      </c>
      <c r="J9539" s="13">
        <v>495</v>
      </c>
      <c r="K9539" s="13"/>
      <c r="L9539" s="16" t="s">
        <v>1317</v>
      </c>
      <c r="M9539" t="s">
        <v>1335</v>
      </c>
      <c r="P9539" t="s">
        <v>243</v>
      </c>
      <c r="Q9539">
        <v>3.33</v>
      </c>
      <c r="V9539">
        <v>1</v>
      </c>
      <c r="W9539" t="s">
        <v>1371</v>
      </c>
      <c r="X9539" t="s">
        <v>1434</v>
      </c>
    </row>
    <row r="9540" spans="1:24" x14ac:dyDescent="0.3">
      <c r="A9540">
        <v>12262</v>
      </c>
      <c r="B9540" s="15" t="s">
        <v>927</v>
      </c>
      <c r="C9540" t="str">
        <f>_xlfn.XLOOKUP($B9540, STANDARDS!$A:$A, STANDARDS!$B:$B,,0,2)</f>
        <v>Pterocephaliid</v>
      </c>
      <c r="D9540" t="s">
        <v>1060</v>
      </c>
      <c r="E9540" t="s">
        <v>1226</v>
      </c>
      <c r="J9540" s="13">
        <v>495</v>
      </c>
      <c r="K9540" s="13"/>
      <c r="L9540" s="16" t="s">
        <v>1317</v>
      </c>
      <c r="M9540" t="s">
        <v>1335</v>
      </c>
      <c r="P9540" t="s">
        <v>243</v>
      </c>
      <c r="Q9540">
        <v>4</v>
      </c>
      <c r="V9540">
        <v>1</v>
      </c>
      <c r="W9540" t="s">
        <v>1371</v>
      </c>
      <c r="X9540" t="s">
        <v>1434</v>
      </c>
    </row>
    <row r="9541" spans="1:24" x14ac:dyDescent="0.3">
      <c r="A9541">
        <v>12263</v>
      </c>
      <c r="B9541" s="15" t="s">
        <v>927</v>
      </c>
      <c r="C9541" t="str">
        <f>_xlfn.XLOOKUP($B9541, STANDARDS!$A:$A, STANDARDS!$B:$B,,0,2)</f>
        <v>Pterocephaliid</v>
      </c>
      <c r="D9541" t="s">
        <v>1060</v>
      </c>
      <c r="E9541" t="s">
        <v>1228</v>
      </c>
      <c r="J9541" s="13">
        <v>495</v>
      </c>
      <c r="K9541" s="13"/>
      <c r="L9541" s="16" t="s">
        <v>1317</v>
      </c>
      <c r="M9541" t="s">
        <v>1335</v>
      </c>
      <c r="P9541" t="s">
        <v>243</v>
      </c>
      <c r="Q9541">
        <v>1.04</v>
      </c>
      <c r="V9541">
        <v>1</v>
      </c>
      <c r="W9541" t="s">
        <v>1371</v>
      </c>
      <c r="X9541" t="s">
        <v>1434</v>
      </c>
    </row>
    <row r="9542" spans="1:24" x14ac:dyDescent="0.3">
      <c r="A9542">
        <v>12264</v>
      </c>
      <c r="B9542" s="15" t="s">
        <v>927</v>
      </c>
      <c r="C9542" t="str">
        <f>_xlfn.XLOOKUP($B9542, STANDARDS!$A:$A, STANDARDS!$B:$B,,0,2)</f>
        <v>Pterocephaliid</v>
      </c>
      <c r="D9542" t="s">
        <v>1060</v>
      </c>
      <c r="E9542" t="s">
        <v>1227</v>
      </c>
      <c r="J9542" s="13">
        <v>495</v>
      </c>
      <c r="K9542" s="13"/>
      <c r="L9542" s="16" t="s">
        <v>1317</v>
      </c>
      <c r="M9542" t="s">
        <v>1335</v>
      </c>
      <c r="P9542" t="s">
        <v>243</v>
      </c>
      <c r="Q9542">
        <v>3.15</v>
      </c>
      <c r="V9542">
        <v>1</v>
      </c>
      <c r="W9542" t="s">
        <v>1371</v>
      </c>
      <c r="X9542" t="s">
        <v>1434</v>
      </c>
    </row>
    <row r="9543" spans="1:24" x14ac:dyDescent="0.3">
      <c r="A9543">
        <v>12265</v>
      </c>
      <c r="B9543" s="15" t="s">
        <v>927</v>
      </c>
      <c r="C9543" t="str">
        <f>_xlfn.XLOOKUP($B9543, STANDARDS!$A:$A, STANDARDS!$B:$B,,0,2)</f>
        <v>Pterocephaliid</v>
      </c>
      <c r="D9543" t="s">
        <v>1060</v>
      </c>
      <c r="E9543" t="s">
        <v>1226</v>
      </c>
      <c r="J9543" s="13">
        <v>495</v>
      </c>
      <c r="K9543" s="13"/>
      <c r="L9543" s="16" t="s">
        <v>1317</v>
      </c>
      <c r="M9543" t="s">
        <v>1335</v>
      </c>
      <c r="P9543" t="s">
        <v>243</v>
      </c>
      <c r="Q9543">
        <v>4.6500000000000004</v>
      </c>
      <c r="V9543">
        <v>1</v>
      </c>
      <c r="W9543" t="s">
        <v>1371</v>
      </c>
      <c r="X9543" t="s">
        <v>1434</v>
      </c>
    </row>
    <row r="9544" spans="1:24" x14ac:dyDescent="0.3">
      <c r="A9544">
        <v>12266</v>
      </c>
      <c r="B9544" s="15" t="s">
        <v>927</v>
      </c>
      <c r="C9544" t="str">
        <f>_xlfn.XLOOKUP($B9544, STANDARDS!$A:$A, STANDARDS!$B:$B,,0,2)</f>
        <v>Pterocephaliid</v>
      </c>
      <c r="D9544" t="s">
        <v>1060</v>
      </c>
      <c r="E9544" t="s">
        <v>1227</v>
      </c>
      <c r="J9544" s="13">
        <v>495</v>
      </c>
      <c r="K9544" s="13"/>
      <c r="L9544" s="16" t="s">
        <v>1317</v>
      </c>
      <c r="M9544" t="s">
        <v>1335</v>
      </c>
      <c r="P9544" t="s">
        <v>243</v>
      </c>
      <c r="Q9544">
        <v>1.1599999999999999</v>
      </c>
      <c r="V9544">
        <v>1</v>
      </c>
      <c r="W9544" t="s">
        <v>1371</v>
      </c>
      <c r="X9544" t="s">
        <v>1434</v>
      </c>
    </row>
    <row r="9545" spans="1:24" x14ac:dyDescent="0.3">
      <c r="A9545">
        <v>12267</v>
      </c>
      <c r="B9545" s="15" t="s">
        <v>927</v>
      </c>
      <c r="C9545" t="str">
        <f>_xlfn.XLOOKUP($B9545, STANDARDS!$A:$A, STANDARDS!$B:$B,,0,2)</f>
        <v>Pterocephaliid</v>
      </c>
      <c r="D9545" t="s">
        <v>1060</v>
      </c>
      <c r="E9545" t="s">
        <v>1227</v>
      </c>
      <c r="J9545" s="13">
        <v>495</v>
      </c>
      <c r="K9545" s="13"/>
      <c r="L9545" s="16" t="s">
        <v>1317</v>
      </c>
      <c r="M9545" t="s">
        <v>1335</v>
      </c>
      <c r="P9545" t="s">
        <v>243</v>
      </c>
      <c r="Q9545">
        <v>1.93</v>
      </c>
      <c r="V9545">
        <v>1</v>
      </c>
      <c r="W9545" t="s">
        <v>1371</v>
      </c>
      <c r="X9545" t="s">
        <v>1434</v>
      </c>
    </row>
    <row r="9546" spans="1:24" x14ac:dyDescent="0.3">
      <c r="A9546">
        <v>12268</v>
      </c>
      <c r="B9546" s="15" t="s">
        <v>927</v>
      </c>
      <c r="C9546" t="str">
        <f>_xlfn.XLOOKUP($B9546, STANDARDS!$A:$A, STANDARDS!$B:$B,,0,2)</f>
        <v>Pterocephaliid</v>
      </c>
      <c r="D9546" t="s">
        <v>1060</v>
      </c>
      <c r="E9546" t="s">
        <v>1226</v>
      </c>
      <c r="J9546" s="13">
        <v>495</v>
      </c>
      <c r="K9546" s="13"/>
      <c r="L9546" s="16" t="s">
        <v>1317</v>
      </c>
      <c r="M9546" t="s">
        <v>1335</v>
      </c>
      <c r="P9546" t="s">
        <v>243</v>
      </c>
      <c r="Q9546">
        <v>0.46</v>
      </c>
      <c r="V9546">
        <v>1</v>
      </c>
      <c r="W9546" t="s">
        <v>1371</v>
      </c>
      <c r="X9546" t="s">
        <v>1434</v>
      </c>
    </row>
    <row r="9547" spans="1:24" x14ac:dyDescent="0.3">
      <c r="A9547">
        <v>12269</v>
      </c>
      <c r="B9547" s="15" t="s">
        <v>927</v>
      </c>
      <c r="C9547" t="str">
        <f>_xlfn.XLOOKUP($B9547, STANDARDS!$A:$A, STANDARDS!$B:$B,,0,2)</f>
        <v>Pterocephaliid</v>
      </c>
      <c r="D9547" t="s">
        <v>1060</v>
      </c>
      <c r="E9547" t="s">
        <v>1227</v>
      </c>
      <c r="J9547" s="13">
        <v>495</v>
      </c>
      <c r="K9547" s="13"/>
      <c r="L9547" s="16" t="s">
        <v>1317</v>
      </c>
      <c r="M9547" t="s">
        <v>1335</v>
      </c>
      <c r="P9547" t="s">
        <v>243</v>
      </c>
      <c r="Q9547">
        <v>0.63</v>
      </c>
      <c r="V9547">
        <v>1</v>
      </c>
      <c r="W9547" t="s">
        <v>1371</v>
      </c>
      <c r="X9547" t="s">
        <v>1434</v>
      </c>
    </row>
    <row r="9548" spans="1:24" x14ac:dyDescent="0.3">
      <c r="A9548">
        <v>12270</v>
      </c>
      <c r="B9548" s="15" t="s">
        <v>927</v>
      </c>
      <c r="C9548" t="str">
        <f>_xlfn.XLOOKUP($B9548, STANDARDS!$A:$A, STANDARDS!$B:$B,,0,2)</f>
        <v>Pterocephaliid</v>
      </c>
      <c r="D9548" t="s">
        <v>1060</v>
      </c>
      <c r="E9548" t="s">
        <v>1226</v>
      </c>
      <c r="J9548" s="13">
        <v>495</v>
      </c>
      <c r="K9548" s="13"/>
      <c r="L9548" s="16" t="s">
        <v>1317</v>
      </c>
      <c r="M9548" t="s">
        <v>1335</v>
      </c>
      <c r="P9548" t="s">
        <v>243</v>
      </c>
      <c r="Q9548">
        <v>2.37</v>
      </c>
      <c r="V9548">
        <v>1</v>
      </c>
      <c r="W9548" t="s">
        <v>1371</v>
      </c>
      <c r="X9548" t="s">
        <v>1434</v>
      </c>
    </row>
    <row r="9549" spans="1:24" x14ac:dyDescent="0.3">
      <c r="A9549">
        <v>12271</v>
      </c>
      <c r="B9549" s="15" t="s">
        <v>927</v>
      </c>
      <c r="C9549" t="str">
        <f>_xlfn.XLOOKUP($B9549, STANDARDS!$A:$A, STANDARDS!$B:$B,,0,2)</f>
        <v>Pterocephaliid</v>
      </c>
      <c r="D9549" t="s">
        <v>1060</v>
      </c>
      <c r="E9549" t="s">
        <v>1227</v>
      </c>
      <c r="J9549" s="13">
        <v>495</v>
      </c>
      <c r="K9549" s="13"/>
      <c r="L9549" s="16" t="s">
        <v>1317</v>
      </c>
      <c r="M9549" t="s">
        <v>1335</v>
      </c>
      <c r="P9549" t="s">
        <v>243</v>
      </c>
      <c r="Q9549">
        <v>0.45</v>
      </c>
      <c r="V9549">
        <v>1</v>
      </c>
      <c r="W9549" t="s">
        <v>1371</v>
      </c>
      <c r="X9549" t="s">
        <v>1434</v>
      </c>
    </row>
    <row r="9550" spans="1:24" x14ac:dyDescent="0.3">
      <c r="A9550">
        <v>12272</v>
      </c>
      <c r="B9550" s="15" t="s">
        <v>927</v>
      </c>
      <c r="C9550" t="str">
        <f>_xlfn.XLOOKUP($B9550, STANDARDS!$A:$A, STANDARDS!$B:$B,,0,2)</f>
        <v>Pterocephaliid</v>
      </c>
      <c r="D9550" t="s">
        <v>1060</v>
      </c>
      <c r="E9550" t="s">
        <v>1227</v>
      </c>
      <c r="J9550" s="13">
        <v>495</v>
      </c>
      <c r="K9550" s="13"/>
      <c r="L9550" s="16" t="s">
        <v>1317</v>
      </c>
      <c r="M9550" t="s">
        <v>1335</v>
      </c>
      <c r="P9550" t="s">
        <v>243</v>
      </c>
      <c r="Q9550">
        <v>0.88</v>
      </c>
      <c r="V9550">
        <v>1</v>
      </c>
      <c r="W9550" t="s">
        <v>1371</v>
      </c>
      <c r="X9550" t="s">
        <v>1434</v>
      </c>
    </row>
    <row r="9551" spans="1:24" x14ac:dyDescent="0.3">
      <c r="A9551">
        <v>12273</v>
      </c>
      <c r="B9551" s="15" t="s">
        <v>927</v>
      </c>
      <c r="C9551" t="str">
        <f>_xlfn.XLOOKUP($B9551, STANDARDS!$A:$A, STANDARDS!$B:$B,,0,2)</f>
        <v>Pterocephaliid</v>
      </c>
      <c r="D9551" t="s">
        <v>1060</v>
      </c>
      <c r="E9551" t="s">
        <v>1228</v>
      </c>
      <c r="J9551" s="13">
        <v>495</v>
      </c>
      <c r="K9551" s="13"/>
      <c r="L9551" s="16" t="s">
        <v>1317</v>
      </c>
      <c r="M9551" t="s">
        <v>1335</v>
      </c>
      <c r="P9551" t="s">
        <v>243</v>
      </c>
      <c r="Q9551">
        <v>2.62</v>
      </c>
      <c r="V9551">
        <v>1</v>
      </c>
      <c r="W9551" t="s">
        <v>1371</v>
      </c>
      <c r="X9551" t="s">
        <v>1434</v>
      </c>
    </row>
    <row r="9552" spans="1:24" x14ac:dyDescent="0.3">
      <c r="A9552">
        <v>12274</v>
      </c>
      <c r="B9552" s="15" t="s">
        <v>928</v>
      </c>
      <c r="C9552" t="str">
        <f>_xlfn.XLOOKUP($B9552, STANDARDS!$A:$A, STANDARDS!$B:$B,,0,2)</f>
        <v>Maruimiid</v>
      </c>
      <c r="D9552" t="s">
        <v>1060</v>
      </c>
      <c r="E9552" t="s">
        <v>1226</v>
      </c>
      <c r="J9552" s="13">
        <v>496</v>
      </c>
      <c r="K9552" s="13"/>
      <c r="L9552" s="16" t="s">
        <v>1317</v>
      </c>
      <c r="M9552" t="s">
        <v>1335</v>
      </c>
      <c r="P9552" t="s">
        <v>243</v>
      </c>
      <c r="Q9552">
        <v>0.41</v>
      </c>
      <c r="V9552">
        <v>1</v>
      </c>
      <c r="W9552" t="s">
        <v>1371</v>
      </c>
      <c r="X9552" t="s">
        <v>1434</v>
      </c>
    </row>
    <row r="9553" spans="1:24" x14ac:dyDescent="0.3">
      <c r="A9553">
        <v>12275</v>
      </c>
      <c r="B9553" s="15" t="s">
        <v>927</v>
      </c>
      <c r="C9553" t="str">
        <f>_xlfn.XLOOKUP($B9553, STANDARDS!$A:$A, STANDARDS!$B:$B,,0,2)</f>
        <v>Pterocephaliid</v>
      </c>
      <c r="D9553" t="s">
        <v>1060</v>
      </c>
      <c r="E9553" t="s">
        <v>1226</v>
      </c>
      <c r="J9553" s="13">
        <v>495</v>
      </c>
      <c r="K9553" s="13"/>
      <c r="L9553" s="16" t="s">
        <v>1317</v>
      </c>
      <c r="M9553" t="s">
        <v>1335</v>
      </c>
      <c r="P9553" t="s">
        <v>243</v>
      </c>
      <c r="Q9553">
        <v>0.49</v>
      </c>
      <c r="V9553">
        <v>1</v>
      </c>
      <c r="W9553" t="s">
        <v>1371</v>
      </c>
      <c r="X9553" t="s">
        <v>1434</v>
      </c>
    </row>
    <row r="9554" spans="1:24" x14ac:dyDescent="0.3">
      <c r="A9554">
        <v>12276</v>
      </c>
      <c r="B9554" s="15" t="s">
        <v>927</v>
      </c>
      <c r="C9554" t="str">
        <f>_xlfn.XLOOKUP($B9554, STANDARDS!$A:$A, STANDARDS!$B:$B,,0,2)</f>
        <v>Pterocephaliid</v>
      </c>
      <c r="D9554" t="s">
        <v>1060</v>
      </c>
      <c r="E9554" t="s">
        <v>1227</v>
      </c>
      <c r="J9554" s="13">
        <v>495</v>
      </c>
      <c r="K9554" s="13"/>
      <c r="L9554" s="16" t="s">
        <v>1317</v>
      </c>
      <c r="M9554" t="s">
        <v>1335</v>
      </c>
      <c r="P9554" t="s">
        <v>243</v>
      </c>
      <c r="Q9554">
        <v>0.75</v>
      </c>
      <c r="V9554">
        <v>1</v>
      </c>
      <c r="W9554" t="s">
        <v>1371</v>
      </c>
      <c r="X9554" t="s">
        <v>1434</v>
      </c>
    </row>
    <row r="9555" spans="1:24" x14ac:dyDescent="0.3">
      <c r="A9555">
        <v>12277</v>
      </c>
      <c r="B9555" s="15" t="s">
        <v>927</v>
      </c>
      <c r="C9555" t="str">
        <f>_xlfn.XLOOKUP($B9555, STANDARDS!$A:$A, STANDARDS!$B:$B,,0,2)</f>
        <v>Pterocephaliid</v>
      </c>
      <c r="D9555" t="s">
        <v>1060</v>
      </c>
      <c r="E9555" t="s">
        <v>1227</v>
      </c>
      <c r="J9555" s="13">
        <v>495</v>
      </c>
      <c r="K9555" s="13"/>
      <c r="L9555" s="16" t="s">
        <v>1317</v>
      </c>
      <c r="M9555" t="s">
        <v>1335</v>
      </c>
      <c r="P9555" t="s">
        <v>243</v>
      </c>
      <c r="Q9555">
        <v>1.0900000000000001</v>
      </c>
      <c r="V9555">
        <v>1</v>
      </c>
      <c r="W9555" t="s">
        <v>1371</v>
      </c>
      <c r="X9555" t="s">
        <v>1434</v>
      </c>
    </row>
    <row r="9556" spans="1:24" x14ac:dyDescent="0.3">
      <c r="A9556">
        <v>12278</v>
      </c>
      <c r="B9556" s="15" t="s">
        <v>927</v>
      </c>
      <c r="C9556" t="str">
        <f>_xlfn.XLOOKUP($B9556, STANDARDS!$A:$A, STANDARDS!$B:$B,,0,2)</f>
        <v>Pterocephaliid</v>
      </c>
      <c r="D9556" t="s">
        <v>1060</v>
      </c>
      <c r="E9556" t="s">
        <v>1226</v>
      </c>
      <c r="J9556" s="13">
        <v>495</v>
      </c>
      <c r="K9556" s="13"/>
      <c r="L9556" s="16" t="s">
        <v>1317</v>
      </c>
      <c r="M9556" t="s">
        <v>1335</v>
      </c>
      <c r="P9556" t="s">
        <v>243</v>
      </c>
      <c r="Q9556">
        <v>0.67</v>
      </c>
      <c r="V9556">
        <v>1</v>
      </c>
      <c r="W9556" t="s">
        <v>1371</v>
      </c>
      <c r="X9556" t="s">
        <v>1434</v>
      </c>
    </row>
    <row r="9557" spans="1:24" x14ac:dyDescent="0.3">
      <c r="A9557">
        <v>12279</v>
      </c>
      <c r="B9557" s="15" t="s">
        <v>927</v>
      </c>
      <c r="C9557" t="str">
        <f>_xlfn.XLOOKUP($B9557, STANDARDS!$A:$A, STANDARDS!$B:$B,,0,2)</f>
        <v>Pterocephaliid</v>
      </c>
      <c r="D9557" t="s">
        <v>1060</v>
      </c>
      <c r="E9557" t="s">
        <v>1227</v>
      </c>
      <c r="J9557" s="13">
        <v>495</v>
      </c>
      <c r="K9557" s="13"/>
      <c r="L9557" s="16" t="s">
        <v>1317</v>
      </c>
      <c r="M9557" t="s">
        <v>1335</v>
      </c>
      <c r="P9557" t="s">
        <v>243</v>
      </c>
      <c r="Q9557">
        <v>2.5499999999999998</v>
      </c>
      <c r="V9557">
        <v>1</v>
      </c>
      <c r="W9557" t="s">
        <v>1371</v>
      </c>
      <c r="X9557" t="s">
        <v>1434</v>
      </c>
    </row>
    <row r="9558" spans="1:24" x14ac:dyDescent="0.3">
      <c r="A9558">
        <v>12280</v>
      </c>
      <c r="B9558" s="15" t="s">
        <v>927</v>
      </c>
      <c r="C9558" t="str">
        <f>_xlfn.XLOOKUP($B9558, STANDARDS!$A:$A, STANDARDS!$B:$B,,0,2)</f>
        <v>Pterocephaliid</v>
      </c>
      <c r="D9558" t="s">
        <v>1060</v>
      </c>
      <c r="E9558" t="s">
        <v>1226</v>
      </c>
      <c r="J9558" s="13">
        <v>495</v>
      </c>
      <c r="K9558" s="13"/>
      <c r="L9558" s="16" t="s">
        <v>1317</v>
      </c>
      <c r="M9558" t="s">
        <v>1335</v>
      </c>
      <c r="P9558" t="s">
        <v>243</v>
      </c>
      <c r="Q9558">
        <v>1.52</v>
      </c>
      <c r="V9558">
        <v>1</v>
      </c>
      <c r="W9558" t="s">
        <v>1371</v>
      </c>
      <c r="X9558" t="s">
        <v>1434</v>
      </c>
    </row>
    <row r="9559" spans="1:24" x14ac:dyDescent="0.3">
      <c r="A9559">
        <v>12281</v>
      </c>
      <c r="B9559" s="15" t="s">
        <v>927</v>
      </c>
      <c r="C9559" t="str">
        <f>_xlfn.XLOOKUP($B9559, STANDARDS!$A:$A, STANDARDS!$B:$B,,0,2)</f>
        <v>Pterocephaliid</v>
      </c>
      <c r="D9559" t="s">
        <v>1060</v>
      </c>
      <c r="E9559" t="s">
        <v>1226</v>
      </c>
      <c r="J9559" s="13">
        <v>495</v>
      </c>
      <c r="K9559" s="13"/>
      <c r="L9559" s="16" t="s">
        <v>1317</v>
      </c>
      <c r="M9559" t="s">
        <v>1335</v>
      </c>
      <c r="P9559" t="s">
        <v>243</v>
      </c>
      <c r="Q9559">
        <v>3.61</v>
      </c>
      <c r="V9559">
        <v>1</v>
      </c>
      <c r="W9559" t="s">
        <v>1371</v>
      </c>
      <c r="X9559" t="s">
        <v>1434</v>
      </c>
    </row>
    <row r="9560" spans="1:24" x14ac:dyDescent="0.3">
      <c r="A9560">
        <v>12282</v>
      </c>
      <c r="B9560" s="15" t="s">
        <v>927</v>
      </c>
      <c r="C9560" t="str">
        <f>_xlfn.XLOOKUP($B9560, STANDARDS!$A:$A, STANDARDS!$B:$B,,0,2)</f>
        <v>Pterocephaliid</v>
      </c>
      <c r="D9560" t="s">
        <v>1060</v>
      </c>
      <c r="E9560" t="s">
        <v>1226</v>
      </c>
      <c r="J9560" s="13">
        <v>495</v>
      </c>
      <c r="K9560" s="13"/>
      <c r="L9560" s="16" t="s">
        <v>1317</v>
      </c>
      <c r="M9560" t="s">
        <v>1335</v>
      </c>
      <c r="P9560" t="s">
        <v>243</v>
      </c>
      <c r="Q9560">
        <v>4.42</v>
      </c>
      <c r="V9560">
        <v>1</v>
      </c>
      <c r="W9560" t="s">
        <v>1371</v>
      </c>
      <c r="X9560" t="s">
        <v>1434</v>
      </c>
    </row>
    <row r="9561" spans="1:24" x14ac:dyDescent="0.3">
      <c r="A9561">
        <v>12283</v>
      </c>
      <c r="B9561" s="15" t="s">
        <v>927</v>
      </c>
      <c r="C9561" t="str">
        <f>_xlfn.XLOOKUP($B9561, STANDARDS!$A:$A, STANDARDS!$B:$B,,0,2)</f>
        <v>Pterocephaliid</v>
      </c>
      <c r="D9561" t="s">
        <v>1060</v>
      </c>
      <c r="E9561" t="s">
        <v>1226</v>
      </c>
      <c r="J9561" s="13">
        <v>495</v>
      </c>
      <c r="K9561" s="13"/>
      <c r="L9561" s="16" t="s">
        <v>1317</v>
      </c>
      <c r="M9561" t="s">
        <v>1335</v>
      </c>
      <c r="P9561" t="s">
        <v>243</v>
      </c>
      <c r="Q9561">
        <v>0.26</v>
      </c>
      <c r="V9561">
        <v>1</v>
      </c>
      <c r="W9561" t="s">
        <v>1371</v>
      </c>
      <c r="X9561" t="s">
        <v>1434</v>
      </c>
    </row>
    <row r="9562" spans="1:24" x14ac:dyDescent="0.3">
      <c r="A9562">
        <v>12284</v>
      </c>
      <c r="B9562" s="15" t="s">
        <v>927</v>
      </c>
      <c r="C9562" t="str">
        <f>_xlfn.XLOOKUP($B9562, STANDARDS!$A:$A, STANDARDS!$B:$B,,0,2)</f>
        <v>Pterocephaliid</v>
      </c>
      <c r="D9562" t="s">
        <v>1060</v>
      </c>
      <c r="E9562" t="s">
        <v>1226</v>
      </c>
      <c r="J9562" s="13">
        <v>495</v>
      </c>
      <c r="K9562" s="13"/>
      <c r="L9562" s="16" t="s">
        <v>1317</v>
      </c>
      <c r="M9562" t="s">
        <v>1335</v>
      </c>
      <c r="P9562" t="s">
        <v>243</v>
      </c>
      <c r="Q9562">
        <v>0.71</v>
      </c>
      <c r="V9562">
        <v>1</v>
      </c>
      <c r="W9562" t="s">
        <v>1371</v>
      </c>
      <c r="X9562" t="s">
        <v>1434</v>
      </c>
    </row>
    <row r="9563" spans="1:24" x14ac:dyDescent="0.3">
      <c r="A9563">
        <v>12285</v>
      </c>
      <c r="B9563" s="15" t="s">
        <v>927</v>
      </c>
      <c r="C9563" t="str">
        <f>_xlfn.XLOOKUP($B9563, STANDARDS!$A:$A, STANDARDS!$B:$B,,0,2)</f>
        <v>Pterocephaliid</v>
      </c>
      <c r="D9563" t="s">
        <v>1060</v>
      </c>
      <c r="E9563" t="s">
        <v>1227</v>
      </c>
      <c r="J9563" s="13">
        <v>495</v>
      </c>
      <c r="K9563" s="13"/>
      <c r="L9563" s="16" t="s">
        <v>1317</v>
      </c>
      <c r="M9563" t="s">
        <v>1335</v>
      </c>
      <c r="P9563" t="s">
        <v>243</v>
      </c>
      <c r="Q9563">
        <v>1.37</v>
      </c>
      <c r="V9563">
        <v>1</v>
      </c>
      <c r="W9563" t="s">
        <v>1371</v>
      </c>
      <c r="X9563" t="s">
        <v>1434</v>
      </c>
    </row>
    <row r="9564" spans="1:24" x14ac:dyDescent="0.3">
      <c r="A9564">
        <v>12286</v>
      </c>
      <c r="B9564" s="15" t="s">
        <v>927</v>
      </c>
      <c r="C9564" t="str">
        <f>_xlfn.XLOOKUP($B9564, STANDARDS!$A:$A, STANDARDS!$B:$B,,0,2)</f>
        <v>Pterocephaliid</v>
      </c>
      <c r="D9564" t="s">
        <v>1060</v>
      </c>
      <c r="E9564" t="s">
        <v>1228</v>
      </c>
      <c r="J9564" s="13">
        <v>495</v>
      </c>
      <c r="K9564" s="13"/>
      <c r="L9564" s="16" t="s">
        <v>1317</v>
      </c>
      <c r="M9564" t="s">
        <v>1335</v>
      </c>
      <c r="P9564" t="s">
        <v>243</v>
      </c>
      <c r="Q9564">
        <v>2.52</v>
      </c>
      <c r="V9564">
        <v>1</v>
      </c>
      <c r="W9564" t="s">
        <v>1371</v>
      </c>
      <c r="X9564" t="s">
        <v>1434</v>
      </c>
    </row>
    <row r="9565" spans="1:24" x14ac:dyDescent="0.3">
      <c r="A9565">
        <v>12287</v>
      </c>
      <c r="B9565" s="15" t="s">
        <v>927</v>
      </c>
      <c r="C9565" t="str">
        <f>_xlfn.XLOOKUP($B9565, STANDARDS!$A:$A, STANDARDS!$B:$B,,0,2)</f>
        <v>Pterocephaliid</v>
      </c>
      <c r="D9565" t="s">
        <v>1060</v>
      </c>
      <c r="E9565" t="s">
        <v>1227</v>
      </c>
      <c r="J9565" s="13">
        <v>495</v>
      </c>
      <c r="K9565" s="13"/>
      <c r="L9565" s="16" t="s">
        <v>1317</v>
      </c>
      <c r="M9565" t="s">
        <v>1335</v>
      </c>
      <c r="P9565" t="s">
        <v>243</v>
      </c>
      <c r="Q9565">
        <v>2.5499999999999998</v>
      </c>
      <c r="V9565">
        <v>1</v>
      </c>
      <c r="W9565" t="s">
        <v>1371</v>
      </c>
      <c r="X9565" t="s">
        <v>1434</v>
      </c>
    </row>
    <row r="9566" spans="1:24" x14ac:dyDescent="0.3">
      <c r="A9566">
        <v>12288</v>
      </c>
      <c r="B9566" s="15" t="s">
        <v>927</v>
      </c>
      <c r="C9566" t="str">
        <f>_xlfn.XLOOKUP($B9566, STANDARDS!$A:$A, STANDARDS!$B:$B,,0,2)</f>
        <v>Pterocephaliid</v>
      </c>
      <c r="D9566" t="s">
        <v>1060</v>
      </c>
      <c r="E9566" t="s">
        <v>1226</v>
      </c>
      <c r="J9566" s="13">
        <v>495</v>
      </c>
      <c r="K9566" s="13"/>
      <c r="L9566" s="16" t="s">
        <v>1317</v>
      </c>
      <c r="M9566" t="s">
        <v>1335</v>
      </c>
      <c r="P9566" t="s">
        <v>243</v>
      </c>
      <c r="Q9566">
        <v>4.16</v>
      </c>
      <c r="V9566">
        <v>1</v>
      </c>
      <c r="W9566" t="s">
        <v>1371</v>
      </c>
      <c r="X9566" t="s">
        <v>1434</v>
      </c>
    </row>
    <row r="9567" spans="1:24" x14ac:dyDescent="0.3">
      <c r="A9567">
        <v>12289</v>
      </c>
      <c r="B9567" s="15" t="s">
        <v>927</v>
      </c>
      <c r="C9567" t="str">
        <f>_xlfn.XLOOKUP($B9567, STANDARDS!$A:$A, STANDARDS!$B:$B,,0,2)</f>
        <v>Pterocephaliid</v>
      </c>
      <c r="D9567" t="s">
        <v>1060</v>
      </c>
      <c r="E9567" t="s">
        <v>1226</v>
      </c>
      <c r="J9567" s="13">
        <v>495</v>
      </c>
      <c r="K9567" s="13"/>
      <c r="L9567" s="16" t="s">
        <v>1317</v>
      </c>
      <c r="M9567" t="s">
        <v>1335</v>
      </c>
      <c r="P9567" t="s">
        <v>243</v>
      </c>
      <c r="Q9567">
        <v>4.42</v>
      </c>
      <c r="V9567">
        <v>1</v>
      </c>
      <c r="W9567" t="s">
        <v>1371</v>
      </c>
      <c r="X9567" t="s">
        <v>1434</v>
      </c>
    </row>
    <row r="9568" spans="1:24" x14ac:dyDescent="0.3">
      <c r="A9568">
        <v>12290</v>
      </c>
      <c r="B9568" s="15" t="s">
        <v>927</v>
      </c>
      <c r="C9568" t="str">
        <f>_xlfn.XLOOKUP($B9568, STANDARDS!$A:$A, STANDARDS!$B:$B,,0,2)</f>
        <v>Pterocephaliid</v>
      </c>
      <c r="D9568" t="s">
        <v>1060</v>
      </c>
      <c r="E9568" t="s">
        <v>1227</v>
      </c>
      <c r="J9568" s="13">
        <v>495</v>
      </c>
      <c r="K9568" s="13"/>
      <c r="L9568" s="16" t="s">
        <v>1317</v>
      </c>
      <c r="M9568" t="s">
        <v>1335</v>
      </c>
      <c r="P9568" t="s">
        <v>243</v>
      </c>
      <c r="Q9568">
        <v>0.89</v>
      </c>
      <c r="V9568">
        <v>1</v>
      </c>
      <c r="W9568" t="s">
        <v>1371</v>
      </c>
      <c r="X9568" t="s">
        <v>1434</v>
      </c>
    </row>
    <row r="9569" spans="1:24" x14ac:dyDescent="0.3">
      <c r="A9569">
        <v>12291</v>
      </c>
      <c r="B9569" s="15" t="s">
        <v>927</v>
      </c>
      <c r="C9569" t="str">
        <f>_xlfn.XLOOKUP($B9569, STANDARDS!$A:$A, STANDARDS!$B:$B,,0,2)</f>
        <v>Pterocephaliid</v>
      </c>
      <c r="D9569" t="s">
        <v>1060</v>
      </c>
      <c r="E9569" t="s">
        <v>1226</v>
      </c>
      <c r="J9569" s="13">
        <v>495</v>
      </c>
      <c r="K9569" s="13"/>
      <c r="L9569" s="16" t="s">
        <v>1317</v>
      </c>
      <c r="M9569" t="s">
        <v>1335</v>
      </c>
      <c r="P9569" t="s">
        <v>243</v>
      </c>
      <c r="Q9569">
        <v>1.05</v>
      </c>
      <c r="V9569">
        <v>1</v>
      </c>
      <c r="W9569" t="s">
        <v>1371</v>
      </c>
      <c r="X9569" t="s">
        <v>1434</v>
      </c>
    </row>
    <row r="9570" spans="1:24" x14ac:dyDescent="0.3">
      <c r="A9570">
        <v>12292</v>
      </c>
      <c r="B9570" s="15" t="s">
        <v>928</v>
      </c>
      <c r="C9570" t="str">
        <f>_xlfn.XLOOKUP($B9570, STANDARDS!$A:$A, STANDARDS!$B:$B,,0,2)</f>
        <v>Maruimiid</v>
      </c>
      <c r="D9570" t="s">
        <v>1060</v>
      </c>
      <c r="E9570" t="s">
        <v>1226</v>
      </c>
      <c r="J9570" s="13">
        <v>496</v>
      </c>
      <c r="K9570" s="13"/>
      <c r="L9570" s="16" t="s">
        <v>1317</v>
      </c>
      <c r="M9570" t="s">
        <v>1335</v>
      </c>
      <c r="P9570" t="s">
        <v>243</v>
      </c>
      <c r="Q9570">
        <v>0.3</v>
      </c>
      <c r="V9570">
        <v>1</v>
      </c>
      <c r="W9570" t="s">
        <v>1371</v>
      </c>
      <c r="X9570" t="s">
        <v>1434</v>
      </c>
    </row>
    <row r="9571" spans="1:24" x14ac:dyDescent="0.3">
      <c r="A9571">
        <v>12293</v>
      </c>
      <c r="B9571" s="15" t="s">
        <v>927</v>
      </c>
      <c r="C9571" t="str">
        <f>_xlfn.XLOOKUP($B9571, STANDARDS!$A:$A, STANDARDS!$B:$B,,0,2)</f>
        <v>Pterocephaliid</v>
      </c>
      <c r="D9571" t="s">
        <v>1060</v>
      </c>
      <c r="E9571" t="s">
        <v>1227</v>
      </c>
      <c r="J9571" s="13">
        <v>495</v>
      </c>
      <c r="K9571" s="13"/>
      <c r="L9571" s="16" t="s">
        <v>1317</v>
      </c>
      <c r="M9571" t="s">
        <v>1335</v>
      </c>
      <c r="P9571" t="s">
        <v>243</v>
      </c>
      <c r="Q9571">
        <v>0.59</v>
      </c>
      <c r="V9571">
        <v>1</v>
      </c>
      <c r="W9571" t="s">
        <v>1371</v>
      </c>
      <c r="X9571" t="s">
        <v>1434</v>
      </c>
    </row>
    <row r="9572" spans="1:24" x14ac:dyDescent="0.3">
      <c r="A9572">
        <v>12294</v>
      </c>
      <c r="B9572" s="15" t="s">
        <v>927</v>
      </c>
      <c r="C9572" t="str">
        <f>_xlfn.XLOOKUP($B9572, STANDARDS!$A:$A, STANDARDS!$B:$B,,0,2)</f>
        <v>Pterocephaliid</v>
      </c>
      <c r="D9572" t="s">
        <v>1060</v>
      </c>
      <c r="E9572" t="s">
        <v>1228</v>
      </c>
      <c r="J9572" s="13">
        <v>495</v>
      </c>
      <c r="K9572" s="13"/>
      <c r="L9572" s="16" t="s">
        <v>1317</v>
      </c>
      <c r="M9572" t="s">
        <v>1335</v>
      </c>
      <c r="P9572" t="s">
        <v>243</v>
      </c>
      <c r="Q9572">
        <v>1.85</v>
      </c>
      <c r="V9572">
        <v>1</v>
      </c>
      <c r="W9572" t="s">
        <v>1371</v>
      </c>
      <c r="X9572" t="s">
        <v>1434</v>
      </c>
    </row>
    <row r="9573" spans="1:24" x14ac:dyDescent="0.3">
      <c r="A9573">
        <v>12295</v>
      </c>
      <c r="B9573" s="15" t="s">
        <v>927</v>
      </c>
      <c r="C9573" t="str">
        <f>_xlfn.XLOOKUP($B9573, STANDARDS!$A:$A, STANDARDS!$B:$B,,0,2)</f>
        <v>Pterocephaliid</v>
      </c>
      <c r="D9573" t="s">
        <v>1060</v>
      </c>
      <c r="E9573" t="s">
        <v>1228</v>
      </c>
      <c r="J9573" s="13">
        <v>495</v>
      </c>
      <c r="K9573" s="13"/>
      <c r="L9573" s="16" t="s">
        <v>1317</v>
      </c>
      <c r="M9573" t="s">
        <v>1335</v>
      </c>
      <c r="P9573" t="s">
        <v>243</v>
      </c>
      <c r="Q9573">
        <v>0.97</v>
      </c>
      <c r="V9573">
        <v>1</v>
      </c>
      <c r="W9573" t="s">
        <v>1371</v>
      </c>
      <c r="X9573" t="s">
        <v>1434</v>
      </c>
    </row>
    <row r="9574" spans="1:24" x14ac:dyDescent="0.3">
      <c r="A9574">
        <v>12296</v>
      </c>
      <c r="B9574" s="15" t="s">
        <v>927</v>
      </c>
      <c r="C9574" t="str">
        <f>_xlfn.XLOOKUP($B9574, STANDARDS!$A:$A, STANDARDS!$B:$B,,0,2)</f>
        <v>Pterocephaliid</v>
      </c>
      <c r="D9574" t="s">
        <v>1060</v>
      </c>
      <c r="E9574" t="s">
        <v>1227</v>
      </c>
      <c r="J9574" s="13">
        <v>495</v>
      </c>
      <c r="K9574" s="13"/>
      <c r="L9574" s="16" t="s">
        <v>1317</v>
      </c>
      <c r="M9574" t="s">
        <v>1335</v>
      </c>
      <c r="P9574" t="s">
        <v>243</v>
      </c>
      <c r="Q9574">
        <v>1.21</v>
      </c>
      <c r="V9574">
        <v>1</v>
      </c>
      <c r="W9574" t="s">
        <v>1371</v>
      </c>
      <c r="X9574" t="s">
        <v>1434</v>
      </c>
    </row>
    <row r="9575" spans="1:24" x14ac:dyDescent="0.3">
      <c r="A9575">
        <v>12297</v>
      </c>
      <c r="B9575" s="15" t="s">
        <v>927</v>
      </c>
      <c r="C9575" t="str">
        <f>_xlfn.XLOOKUP($B9575, STANDARDS!$A:$A, STANDARDS!$B:$B,,0,2)</f>
        <v>Pterocephaliid</v>
      </c>
      <c r="D9575" t="s">
        <v>1060</v>
      </c>
      <c r="E9575" t="s">
        <v>1226</v>
      </c>
      <c r="J9575" s="13">
        <v>495</v>
      </c>
      <c r="K9575" s="13"/>
      <c r="L9575" s="16" t="s">
        <v>1317</v>
      </c>
      <c r="M9575" t="s">
        <v>1335</v>
      </c>
      <c r="P9575" t="s">
        <v>243</v>
      </c>
      <c r="Q9575">
        <v>4.2</v>
      </c>
      <c r="V9575">
        <v>1</v>
      </c>
      <c r="W9575" t="s">
        <v>1371</v>
      </c>
      <c r="X9575" t="s">
        <v>1434</v>
      </c>
    </row>
    <row r="9576" spans="1:24" x14ac:dyDescent="0.3">
      <c r="A9576">
        <v>12298</v>
      </c>
      <c r="B9576" s="15" t="s">
        <v>927</v>
      </c>
      <c r="C9576" t="str">
        <f>_xlfn.XLOOKUP($B9576, STANDARDS!$A:$A, STANDARDS!$B:$B,,0,2)</f>
        <v>Pterocephaliid</v>
      </c>
      <c r="D9576" t="s">
        <v>1060</v>
      </c>
      <c r="E9576" t="s">
        <v>1226</v>
      </c>
      <c r="J9576" s="13">
        <v>495</v>
      </c>
      <c r="K9576" s="13"/>
      <c r="L9576" s="16" t="s">
        <v>1317</v>
      </c>
      <c r="M9576" t="s">
        <v>1335</v>
      </c>
      <c r="P9576" t="s">
        <v>243</v>
      </c>
      <c r="Q9576">
        <v>0.61</v>
      </c>
      <c r="V9576">
        <v>1</v>
      </c>
      <c r="W9576" t="s">
        <v>1371</v>
      </c>
      <c r="X9576" t="s">
        <v>1434</v>
      </c>
    </row>
    <row r="9577" spans="1:24" x14ac:dyDescent="0.3">
      <c r="A9577">
        <v>12299</v>
      </c>
      <c r="B9577" s="15" t="s">
        <v>928</v>
      </c>
      <c r="C9577" t="str">
        <f>_xlfn.XLOOKUP($B9577, STANDARDS!$A:$A, STANDARDS!$B:$B,,0,2)</f>
        <v>Maruimiid</v>
      </c>
      <c r="D9577" t="s">
        <v>1060</v>
      </c>
      <c r="E9577" t="s">
        <v>1226</v>
      </c>
      <c r="J9577" s="13">
        <v>496</v>
      </c>
      <c r="K9577" s="13"/>
      <c r="L9577" s="16" t="s">
        <v>1317</v>
      </c>
      <c r="M9577" t="s">
        <v>1335</v>
      </c>
      <c r="P9577" t="s">
        <v>243</v>
      </c>
      <c r="Q9577">
        <v>0.31</v>
      </c>
      <c r="V9577">
        <v>1</v>
      </c>
      <c r="W9577" t="s">
        <v>1371</v>
      </c>
      <c r="X9577" t="s">
        <v>1434</v>
      </c>
    </row>
    <row r="9578" spans="1:24" x14ac:dyDescent="0.3">
      <c r="A9578">
        <v>12300</v>
      </c>
      <c r="B9578" s="15" t="s">
        <v>927</v>
      </c>
      <c r="C9578" t="str">
        <f>_xlfn.XLOOKUP($B9578, STANDARDS!$A:$A, STANDARDS!$B:$B,,0,2)</f>
        <v>Pterocephaliid</v>
      </c>
      <c r="D9578" t="s">
        <v>1060</v>
      </c>
      <c r="E9578" t="s">
        <v>1226</v>
      </c>
      <c r="J9578" s="13">
        <v>495</v>
      </c>
      <c r="K9578" s="13"/>
      <c r="L9578" s="16" t="s">
        <v>1317</v>
      </c>
      <c r="M9578" t="s">
        <v>1335</v>
      </c>
      <c r="P9578" t="s">
        <v>243</v>
      </c>
      <c r="Q9578">
        <v>1.66</v>
      </c>
      <c r="V9578">
        <v>1</v>
      </c>
      <c r="W9578" t="s">
        <v>1371</v>
      </c>
      <c r="X9578" t="s">
        <v>1434</v>
      </c>
    </row>
    <row r="9579" spans="1:24" x14ac:dyDescent="0.3">
      <c r="A9579">
        <v>12301</v>
      </c>
      <c r="B9579" s="15" t="s">
        <v>927</v>
      </c>
      <c r="C9579" t="str">
        <f>_xlfn.XLOOKUP($B9579, STANDARDS!$A:$A, STANDARDS!$B:$B,,0,2)</f>
        <v>Pterocephaliid</v>
      </c>
      <c r="D9579" t="s">
        <v>1060</v>
      </c>
      <c r="E9579" t="s">
        <v>1227</v>
      </c>
      <c r="J9579" s="13">
        <v>495</v>
      </c>
      <c r="K9579" s="13"/>
      <c r="L9579" s="16" t="s">
        <v>1317</v>
      </c>
      <c r="M9579" t="s">
        <v>1335</v>
      </c>
      <c r="P9579" t="s">
        <v>243</v>
      </c>
      <c r="Q9579">
        <v>4.51</v>
      </c>
      <c r="V9579">
        <v>1</v>
      </c>
      <c r="W9579" t="s">
        <v>1371</v>
      </c>
      <c r="X9579" t="s">
        <v>1434</v>
      </c>
    </row>
    <row r="9580" spans="1:24" x14ac:dyDescent="0.3">
      <c r="A9580">
        <v>12302</v>
      </c>
      <c r="B9580" s="15" t="s">
        <v>927</v>
      </c>
      <c r="C9580" t="str">
        <f>_xlfn.XLOOKUP($B9580, STANDARDS!$A:$A, STANDARDS!$B:$B,,0,2)</f>
        <v>Pterocephaliid</v>
      </c>
      <c r="D9580" t="s">
        <v>1060</v>
      </c>
      <c r="E9580" t="s">
        <v>1226</v>
      </c>
      <c r="J9580" s="13">
        <v>495</v>
      </c>
      <c r="K9580" s="13"/>
      <c r="L9580" s="16" t="s">
        <v>1317</v>
      </c>
      <c r="M9580" t="s">
        <v>1335</v>
      </c>
      <c r="P9580" t="s">
        <v>243</v>
      </c>
      <c r="Q9580">
        <v>0.53</v>
      </c>
      <c r="V9580">
        <v>1</v>
      </c>
      <c r="W9580" t="s">
        <v>1371</v>
      </c>
      <c r="X9580" t="s">
        <v>1434</v>
      </c>
    </row>
    <row r="9581" spans="1:24" x14ac:dyDescent="0.3">
      <c r="A9581">
        <v>12303</v>
      </c>
      <c r="B9581" s="15" t="s">
        <v>927</v>
      </c>
      <c r="C9581" t="str">
        <f>_xlfn.XLOOKUP($B9581, STANDARDS!$A:$A, STANDARDS!$B:$B,,0,2)</f>
        <v>Pterocephaliid</v>
      </c>
      <c r="D9581" t="s">
        <v>1060</v>
      </c>
      <c r="E9581" t="s">
        <v>1228</v>
      </c>
      <c r="J9581" s="13">
        <v>495</v>
      </c>
      <c r="K9581" s="13"/>
      <c r="L9581" s="16" t="s">
        <v>1317</v>
      </c>
      <c r="M9581" t="s">
        <v>1335</v>
      </c>
      <c r="P9581" t="s">
        <v>243</v>
      </c>
      <c r="Q9581">
        <v>0.66</v>
      </c>
      <c r="V9581">
        <v>1</v>
      </c>
      <c r="W9581" t="s">
        <v>1371</v>
      </c>
      <c r="X9581" t="s">
        <v>1434</v>
      </c>
    </row>
    <row r="9582" spans="1:24" x14ac:dyDescent="0.3">
      <c r="A9582">
        <v>12304</v>
      </c>
      <c r="B9582" s="15" t="s">
        <v>927</v>
      </c>
      <c r="C9582" t="str">
        <f>_xlfn.XLOOKUP($B9582, STANDARDS!$A:$A, STANDARDS!$B:$B,,0,2)</f>
        <v>Pterocephaliid</v>
      </c>
      <c r="D9582" t="s">
        <v>1060</v>
      </c>
      <c r="E9582" t="s">
        <v>1226</v>
      </c>
      <c r="J9582" s="13">
        <v>495</v>
      </c>
      <c r="K9582" s="13"/>
      <c r="L9582" s="16" t="s">
        <v>1317</v>
      </c>
      <c r="M9582" t="s">
        <v>1335</v>
      </c>
      <c r="P9582" t="s">
        <v>243</v>
      </c>
      <c r="Q9582">
        <v>2.33</v>
      </c>
      <c r="V9582">
        <v>1</v>
      </c>
      <c r="W9582" t="s">
        <v>1371</v>
      </c>
      <c r="X9582" t="s">
        <v>1434</v>
      </c>
    </row>
    <row r="9583" spans="1:24" x14ac:dyDescent="0.3">
      <c r="A9583">
        <v>12305</v>
      </c>
      <c r="B9583" s="15" t="s">
        <v>928</v>
      </c>
      <c r="C9583" t="str">
        <f>_xlfn.XLOOKUP($B9583, STANDARDS!$A:$A, STANDARDS!$B:$B,,0,2)</f>
        <v>Maruimiid</v>
      </c>
      <c r="D9583" t="s">
        <v>1060</v>
      </c>
      <c r="E9583" t="s">
        <v>1226</v>
      </c>
      <c r="J9583" s="13">
        <v>496</v>
      </c>
      <c r="K9583" s="13"/>
      <c r="L9583" s="16" t="s">
        <v>1317</v>
      </c>
      <c r="M9583" t="s">
        <v>1335</v>
      </c>
      <c r="P9583" t="s">
        <v>243</v>
      </c>
      <c r="Q9583">
        <v>0.1</v>
      </c>
      <c r="V9583">
        <v>1</v>
      </c>
      <c r="W9583" t="s">
        <v>1371</v>
      </c>
      <c r="X9583" t="s">
        <v>1434</v>
      </c>
    </row>
    <row r="9584" spans="1:24" x14ac:dyDescent="0.3">
      <c r="A9584">
        <v>12306</v>
      </c>
      <c r="B9584" s="15" t="s">
        <v>927</v>
      </c>
      <c r="C9584" t="str">
        <f>_xlfn.XLOOKUP($B9584, STANDARDS!$A:$A, STANDARDS!$B:$B,,0,2)</f>
        <v>Pterocephaliid</v>
      </c>
      <c r="D9584" t="s">
        <v>1060</v>
      </c>
      <c r="E9584" t="s">
        <v>1228</v>
      </c>
      <c r="J9584" s="13">
        <v>495</v>
      </c>
      <c r="K9584" s="13"/>
      <c r="L9584" s="16" t="s">
        <v>1317</v>
      </c>
      <c r="M9584" t="s">
        <v>1335</v>
      </c>
      <c r="P9584" t="s">
        <v>243</v>
      </c>
      <c r="Q9584">
        <v>0.89</v>
      </c>
      <c r="V9584">
        <v>1</v>
      </c>
      <c r="W9584" t="s">
        <v>1371</v>
      </c>
      <c r="X9584" t="s">
        <v>1434</v>
      </c>
    </row>
    <row r="9585" spans="1:24" x14ac:dyDescent="0.3">
      <c r="A9585">
        <v>12307</v>
      </c>
      <c r="B9585" s="15" t="s">
        <v>927</v>
      </c>
      <c r="C9585" t="str">
        <f>_xlfn.XLOOKUP($B9585, STANDARDS!$A:$A, STANDARDS!$B:$B,,0,2)</f>
        <v>Pterocephaliid</v>
      </c>
      <c r="D9585" t="s">
        <v>1060</v>
      </c>
      <c r="E9585" t="s">
        <v>1226</v>
      </c>
      <c r="J9585" s="13">
        <v>495</v>
      </c>
      <c r="K9585" s="13"/>
      <c r="L9585" s="16" t="s">
        <v>1317</v>
      </c>
      <c r="M9585" t="s">
        <v>1335</v>
      </c>
      <c r="P9585" t="s">
        <v>243</v>
      </c>
      <c r="Q9585">
        <v>0.2</v>
      </c>
      <c r="V9585">
        <v>1</v>
      </c>
      <c r="W9585" t="s">
        <v>1371</v>
      </c>
      <c r="X9585" t="s">
        <v>1434</v>
      </c>
    </row>
    <row r="9586" spans="1:24" x14ac:dyDescent="0.3">
      <c r="A9586">
        <v>12308</v>
      </c>
      <c r="B9586" s="15" t="s">
        <v>927</v>
      </c>
      <c r="C9586" t="str">
        <f>_xlfn.XLOOKUP($B9586, STANDARDS!$A:$A, STANDARDS!$B:$B,,0,2)</f>
        <v>Pterocephaliid</v>
      </c>
      <c r="D9586" t="s">
        <v>1060</v>
      </c>
      <c r="E9586" t="s">
        <v>1227</v>
      </c>
      <c r="J9586" s="13">
        <v>495</v>
      </c>
      <c r="K9586" s="13"/>
      <c r="L9586" s="16" t="s">
        <v>1317</v>
      </c>
      <c r="M9586" t="s">
        <v>1335</v>
      </c>
      <c r="P9586" t="s">
        <v>243</v>
      </c>
      <c r="Q9586">
        <v>0.47</v>
      </c>
      <c r="V9586">
        <v>1</v>
      </c>
      <c r="W9586" t="s">
        <v>1371</v>
      </c>
      <c r="X9586" t="s">
        <v>1434</v>
      </c>
    </row>
    <row r="9587" spans="1:24" x14ac:dyDescent="0.3">
      <c r="A9587">
        <v>12309</v>
      </c>
      <c r="B9587" s="15" t="s">
        <v>927</v>
      </c>
      <c r="C9587" t="str">
        <f>_xlfn.XLOOKUP($B9587, STANDARDS!$A:$A, STANDARDS!$B:$B,,0,2)</f>
        <v>Pterocephaliid</v>
      </c>
      <c r="D9587" t="s">
        <v>1060</v>
      </c>
      <c r="E9587" t="s">
        <v>1228</v>
      </c>
      <c r="J9587" s="13">
        <v>495</v>
      </c>
      <c r="K9587" s="13"/>
      <c r="L9587" s="16" t="s">
        <v>1317</v>
      </c>
      <c r="M9587" t="s">
        <v>1335</v>
      </c>
      <c r="P9587" t="s">
        <v>243</v>
      </c>
      <c r="Q9587">
        <v>0.97</v>
      </c>
      <c r="V9587">
        <v>1</v>
      </c>
      <c r="W9587" t="s">
        <v>1371</v>
      </c>
      <c r="X9587" t="s">
        <v>1434</v>
      </c>
    </row>
    <row r="9588" spans="1:24" x14ac:dyDescent="0.3">
      <c r="A9588">
        <v>12310</v>
      </c>
      <c r="B9588" s="15" t="s">
        <v>927</v>
      </c>
      <c r="C9588" t="str">
        <f>_xlfn.XLOOKUP($B9588, STANDARDS!$A:$A, STANDARDS!$B:$B,,0,2)</f>
        <v>Pterocephaliid</v>
      </c>
      <c r="D9588" t="s">
        <v>1060</v>
      </c>
      <c r="E9588" t="s">
        <v>1226</v>
      </c>
      <c r="J9588" s="13">
        <v>495</v>
      </c>
      <c r="K9588" s="13"/>
      <c r="L9588" s="16" t="s">
        <v>1317</v>
      </c>
      <c r="M9588" t="s">
        <v>1335</v>
      </c>
      <c r="P9588" t="s">
        <v>243</v>
      </c>
      <c r="Q9588">
        <v>4.1900000000000004</v>
      </c>
      <c r="V9588">
        <v>1</v>
      </c>
      <c r="W9588" t="s">
        <v>1371</v>
      </c>
      <c r="X9588" t="s">
        <v>1434</v>
      </c>
    </row>
    <row r="9589" spans="1:24" x14ac:dyDescent="0.3">
      <c r="A9589">
        <v>12311</v>
      </c>
      <c r="B9589" s="15" t="s">
        <v>927</v>
      </c>
      <c r="C9589" t="str">
        <f>_xlfn.XLOOKUP($B9589, STANDARDS!$A:$A, STANDARDS!$B:$B,,0,2)</f>
        <v>Pterocephaliid</v>
      </c>
      <c r="D9589" t="s">
        <v>1060</v>
      </c>
      <c r="E9589" t="s">
        <v>1226</v>
      </c>
      <c r="J9589" s="13">
        <v>495</v>
      </c>
      <c r="K9589" s="13"/>
      <c r="L9589" s="16" t="s">
        <v>1317</v>
      </c>
      <c r="M9589" t="s">
        <v>1335</v>
      </c>
      <c r="P9589" t="s">
        <v>243</v>
      </c>
      <c r="Q9589">
        <v>4.3499999999999996</v>
      </c>
      <c r="V9589">
        <v>1</v>
      </c>
      <c r="W9589" t="s">
        <v>1371</v>
      </c>
      <c r="X9589" t="s">
        <v>1434</v>
      </c>
    </row>
    <row r="9590" spans="1:24" x14ac:dyDescent="0.3">
      <c r="A9590">
        <v>12312</v>
      </c>
      <c r="B9590" s="15" t="s">
        <v>927</v>
      </c>
      <c r="C9590" t="str">
        <f>_xlfn.XLOOKUP($B9590, STANDARDS!$A:$A, STANDARDS!$B:$B,,0,2)</f>
        <v>Pterocephaliid</v>
      </c>
      <c r="D9590" t="s">
        <v>1060</v>
      </c>
      <c r="E9590" t="s">
        <v>1228</v>
      </c>
      <c r="J9590" s="13">
        <v>495</v>
      </c>
      <c r="K9590" s="13"/>
      <c r="L9590" s="16" t="s">
        <v>1317</v>
      </c>
      <c r="M9590" t="s">
        <v>1335</v>
      </c>
      <c r="P9590" t="s">
        <v>243</v>
      </c>
      <c r="Q9590">
        <v>0.63</v>
      </c>
      <c r="V9590">
        <v>1</v>
      </c>
      <c r="W9590" t="s">
        <v>1371</v>
      </c>
      <c r="X9590" t="s">
        <v>1434</v>
      </c>
    </row>
    <row r="9591" spans="1:24" x14ac:dyDescent="0.3">
      <c r="A9591">
        <v>12313</v>
      </c>
      <c r="B9591" s="15" t="s">
        <v>927</v>
      </c>
      <c r="C9591" t="str">
        <f>_xlfn.XLOOKUP($B9591, STANDARDS!$A:$A, STANDARDS!$B:$B,,0,2)</f>
        <v>Pterocephaliid</v>
      </c>
      <c r="D9591" t="s">
        <v>1060</v>
      </c>
      <c r="E9591" t="s">
        <v>1226</v>
      </c>
      <c r="J9591" s="13">
        <v>495</v>
      </c>
      <c r="K9591" s="13"/>
      <c r="L9591" s="16" t="s">
        <v>1317</v>
      </c>
      <c r="M9591" t="s">
        <v>1335</v>
      </c>
      <c r="P9591" t="s">
        <v>243</v>
      </c>
      <c r="Q9591">
        <v>1.93</v>
      </c>
      <c r="V9591">
        <v>1</v>
      </c>
      <c r="W9591" t="s">
        <v>1371</v>
      </c>
      <c r="X9591" t="s">
        <v>1434</v>
      </c>
    </row>
    <row r="9592" spans="1:24" x14ac:dyDescent="0.3">
      <c r="A9592">
        <v>12314</v>
      </c>
      <c r="B9592" s="15" t="s">
        <v>927</v>
      </c>
      <c r="C9592" t="str">
        <f>_xlfn.XLOOKUP($B9592, STANDARDS!$A:$A, STANDARDS!$B:$B,,0,2)</f>
        <v>Pterocephaliid</v>
      </c>
      <c r="D9592" t="s">
        <v>1060</v>
      </c>
      <c r="E9592" t="s">
        <v>1226</v>
      </c>
      <c r="J9592" s="13">
        <v>495</v>
      </c>
      <c r="K9592" s="13"/>
      <c r="L9592" s="16" t="s">
        <v>1317</v>
      </c>
      <c r="M9592" t="s">
        <v>1335</v>
      </c>
      <c r="P9592" t="s">
        <v>243</v>
      </c>
      <c r="Q9592">
        <v>4.3</v>
      </c>
      <c r="V9592">
        <v>1</v>
      </c>
      <c r="W9592" t="s">
        <v>1371</v>
      </c>
      <c r="X9592" t="s">
        <v>1434</v>
      </c>
    </row>
    <row r="9593" spans="1:24" x14ac:dyDescent="0.3">
      <c r="A9593">
        <v>12315</v>
      </c>
      <c r="B9593" s="15" t="s">
        <v>927</v>
      </c>
      <c r="C9593" t="str">
        <f>_xlfn.XLOOKUP($B9593, STANDARDS!$A:$A, STANDARDS!$B:$B,,0,2)</f>
        <v>Pterocephaliid</v>
      </c>
      <c r="D9593" t="s">
        <v>1060</v>
      </c>
      <c r="E9593" t="s">
        <v>1227</v>
      </c>
      <c r="J9593" s="13">
        <v>495</v>
      </c>
      <c r="K9593" s="13"/>
      <c r="L9593" s="16" t="s">
        <v>1317</v>
      </c>
      <c r="M9593" t="s">
        <v>1335</v>
      </c>
      <c r="P9593" t="s">
        <v>243</v>
      </c>
      <c r="Q9593">
        <v>0.83</v>
      </c>
      <c r="V9593">
        <v>1</v>
      </c>
      <c r="W9593" t="s">
        <v>1371</v>
      </c>
      <c r="X9593" t="s">
        <v>1434</v>
      </c>
    </row>
    <row r="9594" spans="1:24" x14ac:dyDescent="0.3">
      <c r="A9594">
        <v>12316</v>
      </c>
      <c r="B9594" s="15" t="s">
        <v>927</v>
      </c>
      <c r="C9594" t="str">
        <f>_xlfn.XLOOKUP($B9594, STANDARDS!$A:$A, STANDARDS!$B:$B,,0,2)</f>
        <v>Pterocephaliid</v>
      </c>
      <c r="D9594" t="s">
        <v>1060</v>
      </c>
      <c r="E9594" t="s">
        <v>1226</v>
      </c>
      <c r="J9594" s="13">
        <v>495</v>
      </c>
      <c r="K9594" s="13"/>
      <c r="L9594" s="16" t="s">
        <v>1317</v>
      </c>
      <c r="M9594" t="s">
        <v>1335</v>
      </c>
      <c r="P9594" t="s">
        <v>243</v>
      </c>
      <c r="Q9594">
        <v>4.34</v>
      </c>
      <c r="V9594">
        <v>1</v>
      </c>
      <c r="W9594" t="s">
        <v>1371</v>
      </c>
      <c r="X9594" t="s">
        <v>1434</v>
      </c>
    </row>
    <row r="9595" spans="1:24" x14ac:dyDescent="0.3">
      <c r="A9595">
        <v>12317</v>
      </c>
      <c r="B9595" s="15" t="s">
        <v>928</v>
      </c>
      <c r="C9595" t="str">
        <f>_xlfn.XLOOKUP($B9595, STANDARDS!$A:$A, STANDARDS!$B:$B,,0,2)</f>
        <v>Maruimiid</v>
      </c>
      <c r="D9595" t="s">
        <v>1060</v>
      </c>
      <c r="E9595" t="s">
        <v>1226</v>
      </c>
      <c r="J9595" s="13">
        <v>496</v>
      </c>
      <c r="K9595" s="13"/>
      <c r="L9595" s="16" t="s">
        <v>1317</v>
      </c>
      <c r="M9595" t="s">
        <v>1335</v>
      </c>
      <c r="P9595" t="s">
        <v>243</v>
      </c>
      <c r="Q9595">
        <v>0.18</v>
      </c>
      <c r="V9595">
        <v>1</v>
      </c>
      <c r="W9595" t="s">
        <v>1371</v>
      </c>
      <c r="X9595" t="s">
        <v>1434</v>
      </c>
    </row>
    <row r="9596" spans="1:24" x14ac:dyDescent="0.3">
      <c r="A9596">
        <v>12318</v>
      </c>
      <c r="B9596" s="15" t="s">
        <v>927</v>
      </c>
      <c r="C9596" t="str">
        <f>_xlfn.XLOOKUP($B9596, STANDARDS!$A:$A, STANDARDS!$B:$B,,0,2)</f>
        <v>Pterocephaliid</v>
      </c>
      <c r="D9596" t="s">
        <v>1060</v>
      </c>
      <c r="E9596" t="s">
        <v>1227</v>
      </c>
      <c r="J9596" s="13">
        <v>495</v>
      </c>
      <c r="K9596" s="13"/>
      <c r="L9596" s="16" t="s">
        <v>1317</v>
      </c>
      <c r="M9596" t="s">
        <v>1335</v>
      </c>
      <c r="P9596" t="s">
        <v>243</v>
      </c>
      <c r="Q9596">
        <v>1.45</v>
      </c>
      <c r="V9596">
        <v>1</v>
      </c>
      <c r="W9596" t="s">
        <v>1371</v>
      </c>
      <c r="X9596" t="s">
        <v>1434</v>
      </c>
    </row>
    <row r="9597" spans="1:24" x14ac:dyDescent="0.3">
      <c r="A9597">
        <v>12319</v>
      </c>
      <c r="B9597" s="15" t="s">
        <v>928</v>
      </c>
      <c r="C9597" t="str">
        <f>_xlfn.XLOOKUP($B9597, STANDARDS!$A:$A, STANDARDS!$B:$B,,0,2)</f>
        <v>Maruimiid</v>
      </c>
      <c r="D9597" t="s">
        <v>1060</v>
      </c>
      <c r="E9597" t="s">
        <v>1226</v>
      </c>
      <c r="J9597" s="13">
        <v>496</v>
      </c>
      <c r="K9597" s="13"/>
      <c r="L9597" s="16" t="s">
        <v>1317</v>
      </c>
      <c r="M9597" t="s">
        <v>1335</v>
      </c>
      <c r="P9597" t="s">
        <v>243</v>
      </c>
      <c r="Q9597">
        <v>0.47</v>
      </c>
      <c r="V9597">
        <v>1</v>
      </c>
      <c r="W9597" t="s">
        <v>1371</v>
      </c>
      <c r="X9597" t="s">
        <v>1434</v>
      </c>
    </row>
    <row r="9598" spans="1:24" x14ac:dyDescent="0.3">
      <c r="A9598">
        <v>12320</v>
      </c>
      <c r="B9598" s="15" t="s">
        <v>927</v>
      </c>
      <c r="C9598" t="str">
        <f>_xlfn.XLOOKUP($B9598, STANDARDS!$A:$A, STANDARDS!$B:$B,,0,2)</f>
        <v>Pterocephaliid</v>
      </c>
      <c r="D9598" t="s">
        <v>1060</v>
      </c>
      <c r="E9598" t="s">
        <v>1227</v>
      </c>
      <c r="J9598" s="13">
        <v>495</v>
      </c>
      <c r="K9598" s="13"/>
      <c r="L9598" s="16" t="s">
        <v>1317</v>
      </c>
      <c r="M9598" t="s">
        <v>1335</v>
      </c>
      <c r="P9598" t="s">
        <v>243</v>
      </c>
      <c r="Q9598">
        <v>1.24</v>
      </c>
      <c r="V9598">
        <v>1</v>
      </c>
      <c r="W9598" t="s">
        <v>1371</v>
      </c>
      <c r="X9598" t="s">
        <v>1434</v>
      </c>
    </row>
    <row r="9599" spans="1:24" x14ac:dyDescent="0.3">
      <c r="A9599">
        <v>12321</v>
      </c>
      <c r="B9599" s="15" t="s">
        <v>927</v>
      </c>
      <c r="C9599" t="str">
        <f>_xlfn.XLOOKUP($B9599, STANDARDS!$A:$A, STANDARDS!$B:$B,,0,2)</f>
        <v>Pterocephaliid</v>
      </c>
      <c r="D9599" t="s">
        <v>1060</v>
      </c>
      <c r="E9599" t="s">
        <v>1227</v>
      </c>
      <c r="J9599" s="13">
        <v>495</v>
      </c>
      <c r="K9599" s="13"/>
      <c r="L9599" s="16" t="s">
        <v>1317</v>
      </c>
      <c r="M9599" t="s">
        <v>1335</v>
      </c>
      <c r="P9599" t="s">
        <v>243</v>
      </c>
      <c r="Q9599">
        <v>1.21</v>
      </c>
      <c r="V9599">
        <v>1</v>
      </c>
      <c r="W9599" t="s">
        <v>1371</v>
      </c>
      <c r="X9599" t="s">
        <v>1434</v>
      </c>
    </row>
    <row r="9600" spans="1:24" x14ac:dyDescent="0.3">
      <c r="A9600">
        <v>12322</v>
      </c>
      <c r="B9600" s="15" t="s">
        <v>927</v>
      </c>
      <c r="C9600" t="str">
        <f>_xlfn.XLOOKUP($B9600, STANDARDS!$A:$A, STANDARDS!$B:$B,,0,2)</f>
        <v>Pterocephaliid</v>
      </c>
      <c r="D9600" t="s">
        <v>1060</v>
      </c>
      <c r="E9600" t="s">
        <v>1226</v>
      </c>
      <c r="J9600" s="13">
        <v>495</v>
      </c>
      <c r="K9600" s="13"/>
      <c r="L9600" s="16" t="s">
        <v>1317</v>
      </c>
      <c r="M9600" t="s">
        <v>1335</v>
      </c>
      <c r="P9600" t="s">
        <v>243</v>
      </c>
      <c r="Q9600">
        <v>2.25</v>
      </c>
      <c r="V9600">
        <v>1</v>
      </c>
      <c r="W9600" t="s">
        <v>1371</v>
      </c>
      <c r="X9600" t="s">
        <v>1434</v>
      </c>
    </row>
    <row r="9601" spans="1:24" x14ac:dyDescent="0.3">
      <c r="A9601">
        <v>12323</v>
      </c>
      <c r="B9601" s="15" t="s">
        <v>927</v>
      </c>
      <c r="C9601" t="str">
        <f>_xlfn.XLOOKUP($B9601, STANDARDS!$A:$A, STANDARDS!$B:$B,,0,2)</f>
        <v>Pterocephaliid</v>
      </c>
      <c r="D9601" t="s">
        <v>1060</v>
      </c>
      <c r="E9601" t="s">
        <v>1227</v>
      </c>
      <c r="J9601" s="13">
        <v>495</v>
      </c>
      <c r="K9601" s="13"/>
      <c r="L9601" s="16" t="s">
        <v>1317</v>
      </c>
      <c r="M9601" t="s">
        <v>1335</v>
      </c>
      <c r="P9601" t="s">
        <v>243</v>
      </c>
      <c r="Q9601">
        <v>0.65</v>
      </c>
      <c r="V9601">
        <v>1</v>
      </c>
      <c r="W9601" t="s">
        <v>1371</v>
      </c>
      <c r="X9601" t="s">
        <v>1434</v>
      </c>
    </row>
    <row r="9602" spans="1:24" x14ac:dyDescent="0.3">
      <c r="A9602">
        <v>12324</v>
      </c>
      <c r="B9602" s="15" t="s">
        <v>927</v>
      </c>
      <c r="C9602" t="str">
        <f>_xlfn.XLOOKUP($B9602, STANDARDS!$A:$A, STANDARDS!$B:$B,,0,2)</f>
        <v>Pterocephaliid</v>
      </c>
      <c r="D9602" t="s">
        <v>1060</v>
      </c>
      <c r="E9602" t="s">
        <v>1226</v>
      </c>
      <c r="J9602" s="13">
        <v>495</v>
      </c>
      <c r="K9602" s="13"/>
      <c r="L9602" s="16" t="s">
        <v>1317</v>
      </c>
      <c r="M9602" t="s">
        <v>1335</v>
      </c>
      <c r="P9602" t="s">
        <v>243</v>
      </c>
      <c r="Q9602">
        <v>0.72</v>
      </c>
      <c r="V9602">
        <v>1</v>
      </c>
      <c r="W9602" t="s">
        <v>1371</v>
      </c>
      <c r="X9602" t="s">
        <v>1434</v>
      </c>
    </row>
    <row r="9603" spans="1:24" x14ac:dyDescent="0.3">
      <c r="A9603">
        <v>12325</v>
      </c>
      <c r="B9603" s="15" t="s">
        <v>927</v>
      </c>
      <c r="C9603" t="str">
        <f>_xlfn.XLOOKUP($B9603, STANDARDS!$A:$A, STANDARDS!$B:$B,,0,2)</f>
        <v>Pterocephaliid</v>
      </c>
      <c r="D9603" t="s">
        <v>1060</v>
      </c>
      <c r="E9603" t="s">
        <v>1227</v>
      </c>
      <c r="J9603" s="13">
        <v>495</v>
      </c>
      <c r="K9603" s="13"/>
      <c r="L9603" s="16" t="s">
        <v>1317</v>
      </c>
      <c r="M9603" t="s">
        <v>1335</v>
      </c>
      <c r="P9603" t="s">
        <v>243</v>
      </c>
      <c r="Q9603">
        <v>1.02</v>
      </c>
      <c r="V9603">
        <v>1</v>
      </c>
      <c r="W9603" t="s">
        <v>1371</v>
      </c>
      <c r="X9603" t="s">
        <v>1434</v>
      </c>
    </row>
    <row r="9604" spans="1:24" x14ac:dyDescent="0.3">
      <c r="A9604">
        <v>12326</v>
      </c>
      <c r="B9604" s="15" t="s">
        <v>927</v>
      </c>
      <c r="C9604" t="str">
        <f>_xlfn.XLOOKUP($B9604, STANDARDS!$A:$A, STANDARDS!$B:$B,,0,2)</f>
        <v>Pterocephaliid</v>
      </c>
      <c r="D9604" t="s">
        <v>1060</v>
      </c>
      <c r="E9604" t="s">
        <v>1226</v>
      </c>
      <c r="J9604" s="13">
        <v>495</v>
      </c>
      <c r="K9604" s="13"/>
      <c r="L9604" s="16" t="s">
        <v>1317</v>
      </c>
      <c r="M9604" t="s">
        <v>1335</v>
      </c>
      <c r="P9604" t="s">
        <v>243</v>
      </c>
      <c r="Q9604">
        <v>4.0999999999999996</v>
      </c>
      <c r="V9604">
        <v>1</v>
      </c>
      <c r="W9604" t="s">
        <v>1371</v>
      </c>
      <c r="X9604" t="s">
        <v>1434</v>
      </c>
    </row>
    <row r="9605" spans="1:24" x14ac:dyDescent="0.3">
      <c r="A9605">
        <v>12327</v>
      </c>
      <c r="B9605" s="15" t="s">
        <v>927</v>
      </c>
      <c r="C9605" t="str">
        <f>_xlfn.XLOOKUP($B9605, STANDARDS!$A:$A, STANDARDS!$B:$B,,0,2)</f>
        <v>Pterocephaliid</v>
      </c>
      <c r="D9605" t="s">
        <v>1060</v>
      </c>
      <c r="E9605" t="s">
        <v>1227</v>
      </c>
      <c r="J9605" s="13">
        <v>495</v>
      </c>
      <c r="K9605" s="13"/>
      <c r="L9605" s="16" t="s">
        <v>1317</v>
      </c>
      <c r="M9605" t="s">
        <v>1335</v>
      </c>
      <c r="P9605" t="s">
        <v>243</v>
      </c>
      <c r="Q9605">
        <v>2.76</v>
      </c>
      <c r="V9605">
        <v>1</v>
      </c>
      <c r="W9605" t="s">
        <v>1371</v>
      </c>
      <c r="X9605" t="s">
        <v>1434</v>
      </c>
    </row>
    <row r="9606" spans="1:24" x14ac:dyDescent="0.3">
      <c r="A9606">
        <v>12328</v>
      </c>
      <c r="B9606" s="15" t="s">
        <v>927</v>
      </c>
      <c r="C9606" t="str">
        <f>_xlfn.XLOOKUP($B9606, STANDARDS!$A:$A, STANDARDS!$B:$B,,0,2)</f>
        <v>Pterocephaliid</v>
      </c>
      <c r="D9606" t="s">
        <v>1060</v>
      </c>
      <c r="E9606" t="s">
        <v>1227</v>
      </c>
      <c r="J9606" s="13">
        <v>495</v>
      </c>
      <c r="K9606" s="13"/>
      <c r="L9606" s="16" t="s">
        <v>1317</v>
      </c>
      <c r="M9606" t="s">
        <v>1335</v>
      </c>
      <c r="P9606" t="s">
        <v>243</v>
      </c>
      <c r="Q9606">
        <v>0.17</v>
      </c>
      <c r="V9606">
        <v>1</v>
      </c>
      <c r="W9606" t="s">
        <v>1371</v>
      </c>
      <c r="X9606" t="s">
        <v>1434</v>
      </c>
    </row>
    <row r="9607" spans="1:24" x14ac:dyDescent="0.3">
      <c r="A9607">
        <v>12329</v>
      </c>
      <c r="B9607" s="15" t="s">
        <v>927</v>
      </c>
      <c r="C9607" t="str">
        <f>_xlfn.XLOOKUP($B9607, STANDARDS!$A:$A, STANDARDS!$B:$B,,0,2)</f>
        <v>Pterocephaliid</v>
      </c>
      <c r="D9607" t="s">
        <v>1060</v>
      </c>
      <c r="E9607" t="s">
        <v>1227</v>
      </c>
      <c r="J9607" s="13">
        <v>495</v>
      </c>
      <c r="K9607" s="13"/>
      <c r="L9607" s="16" t="s">
        <v>1317</v>
      </c>
      <c r="M9607" t="s">
        <v>1335</v>
      </c>
      <c r="P9607" t="s">
        <v>243</v>
      </c>
      <c r="Q9607">
        <v>0.65</v>
      </c>
      <c r="V9607">
        <v>1</v>
      </c>
      <c r="W9607" t="s">
        <v>1371</v>
      </c>
      <c r="X9607" t="s">
        <v>1434</v>
      </c>
    </row>
    <row r="9608" spans="1:24" x14ac:dyDescent="0.3">
      <c r="A9608">
        <v>12330</v>
      </c>
      <c r="B9608" s="15" t="s">
        <v>927</v>
      </c>
      <c r="C9608" t="str">
        <f>_xlfn.XLOOKUP($B9608, STANDARDS!$A:$A, STANDARDS!$B:$B,,0,2)</f>
        <v>Pterocephaliid</v>
      </c>
      <c r="D9608" t="s">
        <v>1060</v>
      </c>
      <c r="E9608" t="s">
        <v>1228</v>
      </c>
      <c r="J9608" s="13">
        <v>495</v>
      </c>
      <c r="K9608" s="13"/>
      <c r="L9608" s="16" t="s">
        <v>1317</v>
      </c>
      <c r="M9608" t="s">
        <v>1335</v>
      </c>
      <c r="P9608" t="s">
        <v>243</v>
      </c>
      <c r="Q9608">
        <v>0.86</v>
      </c>
      <c r="V9608">
        <v>1</v>
      </c>
      <c r="W9608" t="s">
        <v>1371</v>
      </c>
      <c r="X9608" t="s">
        <v>1434</v>
      </c>
    </row>
    <row r="9609" spans="1:24" x14ac:dyDescent="0.3">
      <c r="A9609">
        <v>12331</v>
      </c>
      <c r="B9609" s="15" t="s">
        <v>927</v>
      </c>
      <c r="C9609" t="str">
        <f>_xlfn.XLOOKUP($B9609, STANDARDS!$A:$A, STANDARDS!$B:$B,,0,2)</f>
        <v>Pterocephaliid</v>
      </c>
      <c r="D9609" t="s">
        <v>1060</v>
      </c>
      <c r="E9609" t="s">
        <v>1227</v>
      </c>
      <c r="J9609" s="13">
        <v>495</v>
      </c>
      <c r="K9609" s="13"/>
      <c r="L9609" s="16" t="s">
        <v>1317</v>
      </c>
      <c r="M9609" t="s">
        <v>1335</v>
      </c>
      <c r="P9609" t="s">
        <v>243</v>
      </c>
      <c r="Q9609">
        <v>1.66</v>
      </c>
      <c r="V9609">
        <v>1</v>
      </c>
      <c r="W9609" t="s">
        <v>1371</v>
      </c>
      <c r="X9609" t="s">
        <v>1434</v>
      </c>
    </row>
    <row r="9610" spans="1:24" x14ac:dyDescent="0.3">
      <c r="A9610">
        <v>12332</v>
      </c>
      <c r="B9610" s="15" t="s">
        <v>928</v>
      </c>
      <c r="C9610" t="str">
        <f>_xlfn.XLOOKUP($B9610, STANDARDS!$A:$A, STANDARDS!$B:$B,,0,2)</f>
        <v>Maruimiid</v>
      </c>
      <c r="D9610" t="s">
        <v>1060</v>
      </c>
      <c r="E9610" t="s">
        <v>1226</v>
      </c>
      <c r="J9610" s="13">
        <v>496</v>
      </c>
      <c r="K9610" s="13"/>
      <c r="L9610" s="16" t="s">
        <v>1317</v>
      </c>
      <c r="M9610" t="s">
        <v>1335</v>
      </c>
      <c r="P9610" t="s">
        <v>243</v>
      </c>
      <c r="Q9610">
        <v>0.42</v>
      </c>
      <c r="V9610">
        <v>1</v>
      </c>
      <c r="W9610" t="s">
        <v>1371</v>
      </c>
      <c r="X9610" t="s">
        <v>1434</v>
      </c>
    </row>
    <row r="9611" spans="1:24" x14ac:dyDescent="0.3">
      <c r="A9611">
        <v>12333</v>
      </c>
      <c r="B9611" s="15" t="s">
        <v>927</v>
      </c>
      <c r="C9611" t="str">
        <f>_xlfn.XLOOKUP($B9611, STANDARDS!$A:$A, STANDARDS!$B:$B,,0,2)</f>
        <v>Pterocephaliid</v>
      </c>
      <c r="D9611" t="s">
        <v>1060</v>
      </c>
      <c r="E9611" t="s">
        <v>1226</v>
      </c>
      <c r="J9611" s="13">
        <v>495</v>
      </c>
      <c r="K9611" s="13"/>
      <c r="L9611" s="16" t="s">
        <v>1317</v>
      </c>
      <c r="M9611" t="s">
        <v>1335</v>
      </c>
      <c r="P9611" t="s">
        <v>243</v>
      </c>
      <c r="Q9611">
        <v>0.67</v>
      </c>
      <c r="V9611">
        <v>1</v>
      </c>
      <c r="W9611" t="s">
        <v>1371</v>
      </c>
      <c r="X9611" t="s">
        <v>1434</v>
      </c>
    </row>
    <row r="9612" spans="1:24" x14ac:dyDescent="0.3">
      <c r="A9612">
        <v>12334</v>
      </c>
      <c r="B9612" s="15" t="s">
        <v>927</v>
      </c>
      <c r="C9612" t="str">
        <f>_xlfn.XLOOKUP($B9612, STANDARDS!$A:$A, STANDARDS!$B:$B,,0,2)</f>
        <v>Pterocephaliid</v>
      </c>
      <c r="D9612" t="s">
        <v>1060</v>
      </c>
      <c r="E9612" t="s">
        <v>1226</v>
      </c>
      <c r="J9612" s="13">
        <v>495</v>
      </c>
      <c r="K9612" s="13"/>
      <c r="L9612" s="16" t="s">
        <v>1317</v>
      </c>
      <c r="M9612" t="s">
        <v>1335</v>
      </c>
      <c r="P9612" t="s">
        <v>243</v>
      </c>
      <c r="Q9612">
        <v>3.85</v>
      </c>
      <c r="V9612">
        <v>1</v>
      </c>
      <c r="W9612" t="s">
        <v>1371</v>
      </c>
      <c r="X9612" t="s">
        <v>1434</v>
      </c>
    </row>
    <row r="9613" spans="1:24" x14ac:dyDescent="0.3">
      <c r="A9613">
        <v>12335</v>
      </c>
      <c r="B9613" s="15" t="s">
        <v>927</v>
      </c>
      <c r="C9613" t="str">
        <f>_xlfn.XLOOKUP($B9613, STANDARDS!$A:$A, STANDARDS!$B:$B,,0,2)</f>
        <v>Pterocephaliid</v>
      </c>
      <c r="D9613" t="s">
        <v>1060</v>
      </c>
      <c r="E9613" t="s">
        <v>1227</v>
      </c>
      <c r="J9613" s="13">
        <v>495</v>
      </c>
      <c r="K9613" s="13"/>
      <c r="L9613" s="16" t="s">
        <v>1317</v>
      </c>
      <c r="M9613" t="s">
        <v>1335</v>
      </c>
      <c r="P9613" t="s">
        <v>243</v>
      </c>
      <c r="Q9613">
        <v>0.56000000000000005</v>
      </c>
      <c r="V9613">
        <v>1</v>
      </c>
      <c r="W9613" t="s">
        <v>1371</v>
      </c>
      <c r="X9613" t="s">
        <v>1434</v>
      </c>
    </row>
    <row r="9614" spans="1:24" x14ac:dyDescent="0.3">
      <c r="A9614">
        <v>12336</v>
      </c>
      <c r="B9614" s="15" t="s">
        <v>927</v>
      </c>
      <c r="C9614" t="str">
        <f>_xlfn.XLOOKUP($B9614, STANDARDS!$A:$A, STANDARDS!$B:$B,,0,2)</f>
        <v>Pterocephaliid</v>
      </c>
      <c r="D9614" t="s">
        <v>1060</v>
      </c>
      <c r="E9614" t="s">
        <v>1228</v>
      </c>
      <c r="J9614" s="13">
        <v>495</v>
      </c>
      <c r="K9614" s="13"/>
      <c r="L9614" s="16" t="s">
        <v>1317</v>
      </c>
      <c r="M9614" t="s">
        <v>1335</v>
      </c>
      <c r="P9614" t="s">
        <v>243</v>
      </c>
      <c r="Q9614">
        <v>0.74</v>
      </c>
      <c r="V9614">
        <v>1</v>
      </c>
      <c r="W9614" t="s">
        <v>1371</v>
      </c>
      <c r="X9614" t="s">
        <v>1434</v>
      </c>
    </row>
    <row r="9615" spans="1:24" x14ac:dyDescent="0.3">
      <c r="A9615">
        <v>12337</v>
      </c>
      <c r="B9615" s="15" t="s">
        <v>927</v>
      </c>
      <c r="C9615" t="str">
        <f>_xlfn.XLOOKUP($B9615, STANDARDS!$A:$A, STANDARDS!$B:$B,,0,2)</f>
        <v>Pterocephaliid</v>
      </c>
      <c r="D9615" t="s">
        <v>1060</v>
      </c>
      <c r="E9615" t="s">
        <v>1226</v>
      </c>
      <c r="J9615" s="13">
        <v>495</v>
      </c>
      <c r="K9615" s="13"/>
      <c r="L9615" s="16" t="s">
        <v>1317</v>
      </c>
      <c r="M9615" t="s">
        <v>1335</v>
      </c>
      <c r="P9615" t="s">
        <v>243</v>
      </c>
      <c r="Q9615">
        <v>4.09</v>
      </c>
      <c r="V9615">
        <v>1</v>
      </c>
      <c r="W9615" t="s">
        <v>1371</v>
      </c>
      <c r="X9615" t="s">
        <v>1434</v>
      </c>
    </row>
    <row r="9616" spans="1:24" x14ac:dyDescent="0.3">
      <c r="A9616">
        <v>12338</v>
      </c>
      <c r="B9616" s="15" t="s">
        <v>927</v>
      </c>
      <c r="C9616" t="str">
        <f>_xlfn.XLOOKUP($B9616, STANDARDS!$A:$A, STANDARDS!$B:$B,,0,2)</f>
        <v>Pterocephaliid</v>
      </c>
      <c r="D9616" t="s">
        <v>1060</v>
      </c>
      <c r="E9616" t="s">
        <v>1228</v>
      </c>
      <c r="J9616" s="13">
        <v>495</v>
      </c>
      <c r="K9616" s="13"/>
      <c r="L9616" s="16" t="s">
        <v>1317</v>
      </c>
      <c r="M9616" t="s">
        <v>1335</v>
      </c>
      <c r="P9616" t="s">
        <v>243</v>
      </c>
      <c r="Q9616">
        <v>0.94</v>
      </c>
      <c r="V9616">
        <v>1</v>
      </c>
      <c r="W9616" t="s">
        <v>1371</v>
      </c>
      <c r="X9616" t="s">
        <v>1434</v>
      </c>
    </row>
    <row r="9617" spans="1:24" x14ac:dyDescent="0.3">
      <c r="A9617">
        <v>12339</v>
      </c>
      <c r="B9617" s="15" t="s">
        <v>927</v>
      </c>
      <c r="C9617" t="str">
        <f>_xlfn.XLOOKUP($B9617, STANDARDS!$A:$A, STANDARDS!$B:$B,,0,2)</f>
        <v>Pterocephaliid</v>
      </c>
      <c r="D9617" t="s">
        <v>1060</v>
      </c>
      <c r="E9617" t="s">
        <v>1228</v>
      </c>
      <c r="J9617" s="13">
        <v>495</v>
      </c>
      <c r="K9617" s="13"/>
      <c r="L9617" s="16" t="s">
        <v>1317</v>
      </c>
      <c r="M9617" t="s">
        <v>1335</v>
      </c>
      <c r="P9617" t="s">
        <v>243</v>
      </c>
      <c r="Q9617">
        <v>1.31</v>
      </c>
      <c r="V9617">
        <v>1</v>
      </c>
      <c r="W9617" t="s">
        <v>1371</v>
      </c>
      <c r="X9617" t="s">
        <v>1434</v>
      </c>
    </row>
    <row r="9618" spans="1:24" x14ac:dyDescent="0.3">
      <c r="A9618">
        <v>12340</v>
      </c>
      <c r="B9618" s="15" t="s">
        <v>927</v>
      </c>
      <c r="C9618" t="str">
        <f>_xlfn.XLOOKUP($B9618, STANDARDS!$A:$A, STANDARDS!$B:$B,,0,2)</f>
        <v>Pterocephaliid</v>
      </c>
      <c r="D9618" t="s">
        <v>1060</v>
      </c>
      <c r="E9618" t="s">
        <v>1228</v>
      </c>
      <c r="J9618" s="13">
        <v>495</v>
      </c>
      <c r="K9618" s="13"/>
      <c r="L9618" s="16" t="s">
        <v>1317</v>
      </c>
      <c r="M9618" t="s">
        <v>1335</v>
      </c>
      <c r="P9618" t="s">
        <v>243</v>
      </c>
      <c r="Q9618">
        <v>0.69</v>
      </c>
      <c r="V9618">
        <v>1</v>
      </c>
      <c r="W9618" t="s">
        <v>1371</v>
      </c>
      <c r="X9618" t="s">
        <v>1434</v>
      </c>
    </row>
    <row r="9619" spans="1:24" x14ac:dyDescent="0.3">
      <c r="A9619">
        <v>12341</v>
      </c>
      <c r="B9619" s="15" t="s">
        <v>927</v>
      </c>
      <c r="C9619" t="str">
        <f>_xlfn.XLOOKUP($B9619, STANDARDS!$A:$A, STANDARDS!$B:$B,,0,2)</f>
        <v>Pterocephaliid</v>
      </c>
      <c r="D9619" t="s">
        <v>1060</v>
      </c>
      <c r="E9619" t="s">
        <v>1228</v>
      </c>
      <c r="J9619" s="13">
        <v>495</v>
      </c>
      <c r="K9619" s="13"/>
      <c r="L9619" s="16" t="s">
        <v>1317</v>
      </c>
      <c r="M9619" t="s">
        <v>1335</v>
      </c>
      <c r="P9619" t="s">
        <v>243</v>
      </c>
      <c r="Q9619">
        <v>0.77</v>
      </c>
      <c r="V9619">
        <v>1</v>
      </c>
      <c r="W9619" t="s">
        <v>1371</v>
      </c>
      <c r="X9619" t="s">
        <v>1434</v>
      </c>
    </row>
    <row r="9620" spans="1:24" x14ac:dyDescent="0.3">
      <c r="A9620">
        <v>12342</v>
      </c>
      <c r="B9620" s="15" t="s">
        <v>927</v>
      </c>
      <c r="C9620" t="str">
        <f>_xlfn.XLOOKUP($B9620, STANDARDS!$A:$A, STANDARDS!$B:$B,,0,2)</f>
        <v>Pterocephaliid</v>
      </c>
      <c r="D9620" t="s">
        <v>1060</v>
      </c>
      <c r="E9620" t="s">
        <v>1228</v>
      </c>
      <c r="J9620" s="13">
        <v>495</v>
      </c>
      <c r="K9620" s="13"/>
      <c r="L9620" s="16" t="s">
        <v>1317</v>
      </c>
      <c r="M9620" t="s">
        <v>1335</v>
      </c>
      <c r="P9620" t="s">
        <v>243</v>
      </c>
      <c r="Q9620">
        <v>1.1100000000000001</v>
      </c>
      <c r="V9620">
        <v>1</v>
      </c>
      <c r="W9620" t="s">
        <v>1371</v>
      </c>
      <c r="X9620" t="s">
        <v>1434</v>
      </c>
    </row>
    <row r="9621" spans="1:24" x14ac:dyDescent="0.3">
      <c r="A9621">
        <v>12343</v>
      </c>
      <c r="B9621" s="15" t="s">
        <v>927</v>
      </c>
      <c r="C9621" t="str">
        <f>_xlfn.XLOOKUP($B9621, STANDARDS!$A:$A, STANDARDS!$B:$B,,0,2)</f>
        <v>Pterocephaliid</v>
      </c>
      <c r="D9621" t="s">
        <v>1060</v>
      </c>
      <c r="E9621" t="s">
        <v>1227</v>
      </c>
      <c r="J9621" s="13">
        <v>495</v>
      </c>
      <c r="K9621" s="13"/>
      <c r="L9621" s="16" t="s">
        <v>1317</v>
      </c>
      <c r="M9621" t="s">
        <v>1335</v>
      </c>
      <c r="P9621" t="s">
        <v>243</v>
      </c>
      <c r="Q9621">
        <v>0.7</v>
      </c>
      <c r="V9621">
        <v>1</v>
      </c>
      <c r="W9621" t="s">
        <v>1371</v>
      </c>
      <c r="X9621" t="s">
        <v>1434</v>
      </c>
    </row>
    <row r="9622" spans="1:24" x14ac:dyDescent="0.3">
      <c r="A9622">
        <v>12344</v>
      </c>
      <c r="B9622" s="15" t="s">
        <v>927</v>
      </c>
      <c r="C9622" t="str">
        <f>_xlfn.XLOOKUP($B9622, STANDARDS!$A:$A, STANDARDS!$B:$B,,0,2)</f>
        <v>Pterocephaliid</v>
      </c>
      <c r="D9622" t="s">
        <v>1060</v>
      </c>
      <c r="E9622" t="s">
        <v>1228</v>
      </c>
      <c r="J9622" s="13">
        <v>495</v>
      </c>
      <c r="K9622" s="13"/>
      <c r="L9622" s="16" t="s">
        <v>1317</v>
      </c>
      <c r="M9622" t="s">
        <v>1335</v>
      </c>
      <c r="P9622" t="s">
        <v>243</v>
      </c>
      <c r="Q9622">
        <v>1.08</v>
      </c>
      <c r="V9622">
        <v>1</v>
      </c>
      <c r="W9622" t="s">
        <v>1371</v>
      </c>
      <c r="X9622" t="s">
        <v>1434</v>
      </c>
    </row>
    <row r="9623" spans="1:24" x14ac:dyDescent="0.3">
      <c r="A9623">
        <v>12345</v>
      </c>
      <c r="B9623" s="15" t="s">
        <v>927</v>
      </c>
      <c r="C9623" t="str">
        <f>_xlfn.XLOOKUP($B9623, STANDARDS!$A:$A, STANDARDS!$B:$B,,0,2)</f>
        <v>Pterocephaliid</v>
      </c>
      <c r="D9623" t="s">
        <v>1060</v>
      </c>
      <c r="E9623" t="s">
        <v>1226</v>
      </c>
      <c r="J9623" s="13">
        <v>495</v>
      </c>
      <c r="K9623" s="13"/>
      <c r="L9623" s="16" t="s">
        <v>1317</v>
      </c>
      <c r="M9623" t="s">
        <v>1335</v>
      </c>
      <c r="P9623" t="s">
        <v>243</v>
      </c>
      <c r="Q9623">
        <v>3.97</v>
      </c>
      <c r="V9623">
        <v>1</v>
      </c>
      <c r="W9623" t="s">
        <v>1371</v>
      </c>
      <c r="X9623" t="s">
        <v>1434</v>
      </c>
    </row>
    <row r="9624" spans="1:24" x14ac:dyDescent="0.3">
      <c r="A9624">
        <v>12346</v>
      </c>
      <c r="B9624" s="15" t="s">
        <v>927</v>
      </c>
      <c r="C9624" t="str">
        <f>_xlfn.XLOOKUP($B9624, STANDARDS!$A:$A, STANDARDS!$B:$B,,0,2)</f>
        <v>Pterocephaliid</v>
      </c>
      <c r="D9624" t="s">
        <v>1060</v>
      </c>
      <c r="E9624" t="s">
        <v>1228</v>
      </c>
      <c r="J9624" s="13">
        <v>495</v>
      </c>
      <c r="K9624" s="13"/>
      <c r="L9624" s="16" t="s">
        <v>1317</v>
      </c>
      <c r="M9624" t="s">
        <v>1335</v>
      </c>
      <c r="P9624" t="s">
        <v>243</v>
      </c>
      <c r="Q9624">
        <v>1.46</v>
      </c>
      <c r="V9624">
        <v>1</v>
      </c>
      <c r="W9624" t="s">
        <v>1371</v>
      </c>
      <c r="X9624" t="s">
        <v>1434</v>
      </c>
    </row>
    <row r="9625" spans="1:24" x14ac:dyDescent="0.3">
      <c r="A9625">
        <v>12347</v>
      </c>
      <c r="B9625" s="15" t="s">
        <v>927</v>
      </c>
      <c r="C9625" t="str">
        <f>_xlfn.XLOOKUP($B9625, STANDARDS!$A:$A, STANDARDS!$B:$B,,0,2)</f>
        <v>Pterocephaliid</v>
      </c>
      <c r="D9625" t="s">
        <v>1060</v>
      </c>
      <c r="E9625" t="s">
        <v>1227</v>
      </c>
      <c r="J9625" s="13">
        <v>495</v>
      </c>
      <c r="K9625" s="13"/>
      <c r="L9625" s="16" t="s">
        <v>1317</v>
      </c>
      <c r="M9625" t="s">
        <v>1335</v>
      </c>
      <c r="P9625" t="s">
        <v>243</v>
      </c>
      <c r="Q9625">
        <v>1.1499999999999999</v>
      </c>
      <c r="V9625">
        <v>1</v>
      </c>
      <c r="W9625" t="s">
        <v>1371</v>
      </c>
      <c r="X9625" t="s">
        <v>1434</v>
      </c>
    </row>
    <row r="9626" spans="1:24" x14ac:dyDescent="0.3">
      <c r="A9626">
        <v>12348</v>
      </c>
      <c r="B9626" s="15" t="s">
        <v>927</v>
      </c>
      <c r="C9626" t="str">
        <f>_xlfn.XLOOKUP($B9626, STANDARDS!$A:$A, STANDARDS!$B:$B,,0,2)</f>
        <v>Pterocephaliid</v>
      </c>
      <c r="D9626" t="s">
        <v>1060</v>
      </c>
      <c r="E9626" t="s">
        <v>1227</v>
      </c>
      <c r="J9626" s="13">
        <v>495</v>
      </c>
      <c r="K9626" s="13"/>
      <c r="L9626" s="16" t="s">
        <v>1317</v>
      </c>
      <c r="M9626" t="s">
        <v>1335</v>
      </c>
      <c r="P9626" t="s">
        <v>243</v>
      </c>
      <c r="Q9626">
        <v>4.55</v>
      </c>
      <c r="V9626">
        <v>1</v>
      </c>
      <c r="W9626" t="s">
        <v>1371</v>
      </c>
      <c r="X9626" t="s">
        <v>1434</v>
      </c>
    </row>
    <row r="9627" spans="1:24" x14ac:dyDescent="0.3">
      <c r="A9627">
        <v>12349</v>
      </c>
      <c r="B9627" s="15" t="s">
        <v>927</v>
      </c>
      <c r="C9627" t="str">
        <f>_xlfn.XLOOKUP($B9627, STANDARDS!$A:$A, STANDARDS!$B:$B,,0,2)</f>
        <v>Pterocephaliid</v>
      </c>
      <c r="D9627" t="s">
        <v>1060</v>
      </c>
      <c r="E9627" t="s">
        <v>1227</v>
      </c>
      <c r="J9627" s="13">
        <v>495</v>
      </c>
      <c r="K9627" s="13"/>
      <c r="L9627" s="16" t="s">
        <v>1317</v>
      </c>
      <c r="M9627" t="s">
        <v>1335</v>
      </c>
      <c r="P9627" t="s">
        <v>243</v>
      </c>
      <c r="Q9627">
        <v>1.54</v>
      </c>
      <c r="V9627">
        <v>1</v>
      </c>
      <c r="W9627" t="s">
        <v>1371</v>
      </c>
      <c r="X9627" t="s">
        <v>1434</v>
      </c>
    </row>
    <row r="9628" spans="1:24" x14ac:dyDescent="0.3">
      <c r="A9628">
        <v>12350</v>
      </c>
      <c r="B9628" s="15" t="s">
        <v>927</v>
      </c>
      <c r="C9628" t="str">
        <f>_xlfn.XLOOKUP($B9628, STANDARDS!$A:$A, STANDARDS!$B:$B,,0,2)</f>
        <v>Pterocephaliid</v>
      </c>
      <c r="D9628" t="s">
        <v>1060</v>
      </c>
      <c r="E9628" t="s">
        <v>1227</v>
      </c>
      <c r="J9628" s="13">
        <v>495</v>
      </c>
      <c r="K9628" s="13"/>
      <c r="L9628" s="16" t="s">
        <v>1317</v>
      </c>
      <c r="M9628" t="s">
        <v>1335</v>
      </c>
      <c r="P9628" t="s">
        <v>243</v>
      </c>
      <c r="Q9628">
        <v>1.46</v>
      </c>
      <c r="V9628">
        <v>1</v>
      </c>
      <c r="W9628" t="s">
        <v>1371</v>
      </c>
      <c r="X9628" t="s">
        <v>1434</v>
      </c>
    </row>
    <row r="9629" spans="1:24" x14ac:dyDescent="0.3">
      <c r="A9629">
        <v>12351</v>
      </c>
      <c r="B9629" s="15" t="s">
        <v>927</v>
      </c>
      <c r="C9629" t="str">
        <f>_xlfn.XLOOKUP($B9629, STANDARDS!$A:$A, STANDARDS!$B:$B,,0,2)</f>
        <v>Pterocephaliid</v>
      </c>
      <c r="D9629" t="s">
        <v>1060</v>
      </c>
      <c r="E9629" t="s">
        <v>1226</v>
      </c>
      <c r="J9629" s="13">
        <v>495</v>
      </c>
      <c r="K9629" s="13"/>
      <c r="L9629" s="16" t="s">
        <v>1317</v>
      </c>
      <c r="M9629" t="s">
        <v>1335</v>
      </c>
      <c r="P9629" t="s">
        <v>243</v>
      </c>
      <c r="Q9629">
        <v>3.84</v>
      </c>
      <c r="V9629">
        <v>1</v>
      </c>
      <c r="W9629" t="s">
        <v>1371</v>
      </c>
      <c r="X9629" t="s">
        <v>1434</v>
      </c>
    </row>
    <row r="9630" spans="1:24" x14ac:dyDescent="0.3">
      <c r="A9630">
        <v>12352</v>
      </c>
      <c r="B9630" s="15" t="s">
        <v>927</v>
      </c>
      <c r="C9630" t="str">
        <f>_xlfn.XLOOKUP($B9630, STANDARDS!$A:$A, STANDARDS!$B:$B,,0,2)</f>
        <v>Pterocephaliid</v>
      </c>
      <c r="D9630" t="s">
        <v>1060</v>
      </c>
      <c r="E9630" t="s">
        <v>1226</v>
      </c>
      <c r="J9630" s="13">
        <v>495</v>
      </c>
      <c r="K9630" s="13"/>
      <c r="L9630" s="16" t="s">
        <v>1317</v>
      </c>
      <c r="M9630" t="s">
        <v>1335</v>
      </c>
      <c r="P9630" t="s">
        <v>243</v>
      </c>
      <c r="Q9630">
        <v>4.6500000000000004</v>
      </c>
      <c r="V9630">
        <v>1</v>
      </c>
      <c r="W9630" t="s">
        <v>1371</v>
      </c>
      <c r="X9630" t="s">
        <v>1434</v>
      </c>
    </row>
    <row r="9631" spans="1:24" x14ac:dyDescent="0.3">
      <c r="A9631">
        <v>12353</v>
      </c>
      <c r="B9631" s="15" t="s">
        <v>927</v>
      </c>
      <c r="C9631" t="str">
        <f>_xlfn.XLOOKUP($B9631, STANDARDS!$A:$A, STANDARDS!$B:$B,,0,2)</f>
        <v>Pterocephaliid</v>
      </c>
      <c r="D9631" t="s">
        <v>1060</v>
      </c>
      <c r="E9631" t="s">
        <v>1228</v>
      </c>
      <c r="J9631" s="13">
        <v>495</v>
      </c>
      <c r="K9631" s="13"/>
      <c r="L9631" s="16" t="s">
        <v>1317</v>
      </c>
      <c r="M9631" t="s">
        <v>1335</v>
      </c>
      <c r="P9631" t="s">
        <v>243</v>
      </c>
      <c r="Q9631">
        <v>1.53</v>
      </c>
      <c r="V9631">
        <v>1</v>
      </c>
      <c r="W9631" t="s">
        <v>1371</v>
      </c>
      <c r="X9631" t="s">
        <v>1434</v>
      </c>
    </row>
    <row r="9632" spans="1:24" x14ac:dyDescent="0.3">
      <c r="A9632">
        <v>12354</v>
      </c>
      <c r="B9632" s="15" t="s">
        <v>927</v>
      </c>
      <c r="C9632" t="str">
        <f>_xlfn.XLOOKUP($B9632, STANDARDS!$A:$A, STANDARDS!$B:$B,,0,2)</f>
        <v>Pterocephaliid</v>
      </c>
      <c r="D9632" t="s">
        <v>1060</v>
      </c>
      <c r="E9632" t="s">
        <v>1228</v>
      </c>
      <c r="J9632" s="13">
        <v>495</v>
      </c>
      <c r="K9632" s="13"/>
      <c r="L9632" s="16" t="s">
        <v>1317</v>
      </c>
      <c r="M9632" t="s">
        <v>1335</v>
      </c>
      <c r="P9632" t="s">
        <v>243</v>
      </c>
      <c r="Q9632">
        <v>1.08</v>
      </c>
      <c r="V9632">
        <v>1</v>
      </c>
      <c r="W9632" t="s">
        <v>1371</v>
      </c>
      <c r="X9632" t="s">
        <v>1434</v>
      </c>
    </row>
    <row r="9633" spans="1:24" x14ac:dyDescent="0.3">
      <c r="A9633">
        <v>12355</v>
      </c>
      <c r="B9633" s="15" t="s">
        <v>927</v>
      </c>
      <c r="C9633" t="str">
        <f>_xlfn.XLOOKUP($B9633, STANDARDS!$A:$A, STANDARDS!$B:$B,,0,2)</f>
        <v>Pterocephaliid</v>
      </c>
      <c r="D9633" t="s">
        <v>1060</v>
      </c>
      <c r="E9633" t="s">
        <v>1227</v>
      </c>
      <c r="J9633" s="13">
        <v>495</v>
      </c>
      <c r="K9633" s="13"/>
      <c r="L9633" s="16" t="s">
        <v>1317</v>
      </c>
      <c r="M9633" t="s">
        <v>1335</v>
      </c>
      <c r="P9633" t="s">
        <v>243</v>
      </c>
      <c r="Q9633">
        <v>1.1599999999999999</v>
      </c>
      <c r="V9633">
        <v>1</v>
      </c>
      <c r="W9633" t="s">
        <v>1371</v>
      </c>
      <c r="X9633" t="s">
        <v>1434</v>
      </c>
    </row>
    <row r="9634" spans="1:24" x14ac:dyDescent="0.3">
      <c r="A9634">
        <v>12356</v>
      </c>
      <c r="B9634" s="15" t="s">
        <v>927</v>
      </c>
      <c r="C9634" t="str">
        <f>_xlfn.XLOOKUP($B9634, STANDARDS!$A:$A, STANDARDS!$B:$B,,0,2)</f>
        <v>Pterocephaliid</v>
      </c>
      <c r="D9634" t="s">
        <v>1060</v>
      </c>
      <c r="E9634" t="s">
        <v>1228</v>
      </c>
      <c r="J9634" s="13">
        <v>495</v>
      </c>
      <c r="K9634" s="13"/>
      <c r="L9634" s="16" t="s">
        <v>1317</v>
      </c>
      <c r="M9634" t="s">
        <v>1335</v>
      </c>
      <c r="P9634" t="s">
        <v>243</v>
      </c>
      <c r="Q9634">
        <v>1.07</v>
      </c>
      <c r="V9634">
        <v>1</v>
      </c>
      <c r="W9634" t="s">
        <v>1371</v>
      </c>
      <c r="X9634" t="s">
        <v>1434</v>
      </c>
    </row>
    <row r="9635" spans="1:24" x14ac:dyDescent="0.3">
      <c r="A9635">
        <v>12357</v>
      </c>
      <c r="B9635" s="15" t="s">
        <v>927</v>
      </c>
      <c r="C9635" t="str">
        <f>_xlfn.XLOOKUP($B9635, STANDARDS!$A:$A, STANDARDS!$B:$B,,0,2)</f>
        <v>Pterocephaliid</v>
      </c>
      <c r="D9635" t="s">
        <v>1060</v>
      </c>
      <c r="E9635" t="s">
        <v>1226</v>
      </c>
      <c r="J9635" s="13">
        <v>495</v>
      </c>
      <c r="K9635" s="13"/>
      <c r="L9635" s="16" t="s">
        <v>1317</v>
      </c>
      <c r="M9635" t="s">
        <v>1335</v>
      </c>
      <c r="P9635" t="s">
        <v>243</v>
      </c>
      <c r="Q9635">
        <v>3.18</v>
      </c>
      <c r="V9635">
        <v>1</v>
      </c>
      <c r="W9635" t="s">
        <v>1371</v>
      </c>
      <c r="X9635" t="s">
        <v>1434</v>
      </c>
    </row>
    <row r="9636" spans="1:24" x14ac:dyDescent="0.3">
      <c r="A9636">
        <v>12358</v>
      </c>
      <c r="B9636" s="15" t="s">
        <v>927</v>
      </c>
      <c r="C9636" t="str">
        <f>_xlfn.XLOOKUP($B9636, STANDARDS!$A:$A, STANDARDS!$B:$B,,0,2)</f>
        <v>Pterocephaliid</v>
      </c>
      <c r="D9636" t="s">
        <v>1060</v>
      </c>
      <c r="E9636" t="s">
        <v>1228</v>
      </c>
      <c r="J9636" s="13">
        <v>495</v>
      </c>
      <c r="K9636" s="13"/>
      <c r="L9636" s="16" t="s">
        <v>1317</v>
      </c>
      <c r="M9636" t="s">
        <v>1335</v>
      </c>
      <c r="P9636" t="s">
        <v>243</v>
      </c>
      <c r="Q9636">
        <v>1.82</v>
      </c>
      <c r="V9636">
        <v>1</v>
      </c>
      <c r="W9636" t="s">
        <v>1371</v>
      </c>
      <c r="X9636" t="s">
        <v>1434</v>
      </c>
    </row>
    <row r="9637" spans="1:24" x14ac:dyDescent="0.3">
      <c r="A9637">
        <v>12359</v>
      </c>
      <c r="B9637" s="15" t="s">
        <v>927</v>
      </c>
      <c r="C9637" t="str">
        <f>_xlfn.XLOOKUP($B9637, STANDARDS!$A:$A, STANDARDS!$B:$B,,0,2)</f>
        <v>Pterocephaliid</v>
      </c>
      <c r="D9637" t="s">
        <v>1060</v>
      </c>
      <c r="E9637" t="s">
        <v>1226</v>
      </c>
      <c r="J9637" s="13">
        <v>495</v>
      </c>
      <c r="K9637" s="13"/>
      <c r="L9637" s="16" t="s">
        <v>1317</v>
      </c>
      <c r="M9637" t="s">
        <v>1335</v>
      </c>
      <c r="P9637" t="s">
        <v>243</v>
      </c>
      <c r="Q9637">
        <v>0.67</v>
      </c>
      <c r="V9637">
        <v>1</v>
      </c>
      <c r="W9637" t="s">
        <v>1371</v>
      </c>
      <c r="X9637" t="s">
        <v>1434</v>
      </c>
    </row>
    <row r="9638" spans="1:24" x14ac:dyDescent="0.3">
      <c r="A9638">
        <v>12360</v>
      </c>
      <c r="B9638" s="15" t="s">
        <v>927</v>
      </c>
      <c r="C9638" t="str">
        <f>_xlfn.XLOOKUP($B9638, STANDARDS!$A:$A, STANDARDS!$B:$B,,0,2)</f>
        <v>Pterocephaliid</v>
      </c>
      <c r="D9638" t="s">
        <v>1060</v>
      </c>
      <c r="E9638" t="s">
        <v>1226</v>
      </c>
      <c r="J9638" s="13">
        <v>495</v>
      </c>
      <c r="K9638" s="13"/>
      <c r="L9638" s="16" t="s">
        <v>1317</v>
      </c>
      <c r="M9638" t="s">
        <v>1335</v>
      </c>
      <c r="P9638" t="s">
        <v>243</v>
      </c>
      <c r="Q9638">
        <v>2.4</v>
      </c>
      <c r="V9638">
        <v>1</v>
      </c>
      <c r="W9638" t="s">
        <v>1371</v>
      </c>
      <c r="X9638" t="s">
        <v>1434</v>
      </c>
    </row>
    <row r="9639" spans="1:24" x14ac:dyDescent="0.3">
      <c r="A9639">
        <v>12361</v>
      </c>
      <c r="B9639" s="15" t="s">
        <v>927</v>
      </c>
      <c r="C9639" t="str">
        <f>_xlfn.XLOOKUP($B9639, STANDARDS!$A:$A, STANDARDS!$B:$B,,0,2)</f>
        <v>Pterocephaliid</v>
      </c>
      <c r="D9639" t="s">
        <v>1060</v>
      </c>
      <c r="E9639" t="s">
        <v>1226</v>
      </c>
      <c r="J9639" s="13">
        <v>495</v>
      </c>
      <c r="K9639" s="13"/>
      <c r="L9639" s="16" t="s">
        <v>1317</v>
      </c>
      <c r="M9639" t="s">
        <v>1335</v>
      </c>
      <c r="P9639" t="s">
        <v>243</v>
      </c>
      <c r="Q9639">
        <v>1.19</v>
      </c>
      <c r="V9639">
        <v>1</v>
      </c>
      <c r="W9639" t="s">
        <v>1371</v>
      </c>
      <c r="X9639" t="s">
        <v>1434</v>
      </c>
    </row>
    <row r="9640" spans="1:24" x14ac:dyDescent="0.3">
      <c r="A9640">
        <v>12362</v>
      </c>
      <c r="B9640" s="15" t="s">
        <v>929</v>
      </c>
      <c r="C9640" t="str">
        <f>_xlfn.XLOOKUP($B9640, STANDARDS!$A:$A, STANDARDS!$B:$B,,0,2)</f>
        <v>Boeryd Succession</v>
      </c>
      <c r="D9640" t="s">
        <v>1067</v>
      </c>
      <c r="E9640" t="s">
        <v>1229</v>
      </c>
      <c r="J9640" s="13">
        <v>760</v>
      </c>
      <c r="K9640" s="13">
        <v>90</v>
      </c>
      <c r="L9640" s="16" t="s">
        <v>1327</v>
      </c>
      <c r="M9640" t="s">
        <v>1335</v>
      </c>
      <c r="P9640" t="s">
        <v>243</v>
      </c>
      <c r="Q9640">
        <v>3.1</v>
      </c>
      <c r="S9640">
        <v>-28.3</v>
      </c>
      <c r="U9640" t="s">
        <v>245</v>
      </c>
      <c r="V9640">
        <v>1</v>
      </c>
      <c r="W9640" t="s">
        <v>1371</v>
      </c>
      <c r="X9640" t="s">
        <v>1435</v>
      </c>
    </row>
    <row r="9641" spans="1:24" x14ac:dyDescent="0.3">
      <c r="A9641">
        <v>12363</v>
      </c>
      <c r="B9641" s="15" t="s">
        <v>929</v>
      </c>
      <c r="C9641" t="str">
        <f>_xlfn.XLOOKUP($B9641, STANDARDS!$A:$A, STANDARDS!$B:$B,,0,2)</f>
        <v>Boeryd Succession</v>
      </c>
      <c r="D9641" t="s">
        <v>1067</v>
      </c>
      <c r="E9641" t="s">
        <v>1229</v>
      </c>
      <c r="J9641" s="13">
        <v>760</v>
      </c>
      <c r="K9641" s="13">
        <v>90</v>
      </c>
      <c r="L9641" s="16" t="s">
        <v>1327</v>
      </c>
      <c r="P9641" t="s">
        <v>243</v>
      </c>
      <c r="Q9641">
        <v>-1.2</v>
      </c>
      <c r="S9641">
        <v>-41.1</v>
      </c>
      <c r="U9641" t="s">
        <v>245</v>
      </c>
      <c r="V9641">
        <v>1</v>
      </c>
      <c r="W9641" t="s">
        <v>1371</v>
      </c>
      <c r="X9641" t="s">
        <v>1435</v>
      </c>
    </row>
    <row r="9642" spans="1:24" x14ac:dyDescent="0.3">
      <c r="A9642">
        <v>12364</v>
      </c>
      <c r="B9642" s="15" t="s">
        <v>929</v>
      </c>
      <c r="C9642" t="str">
        <f>_xlfn.XLOOKUP($B9642, STANDARDS!$A:$A, STANDARDS!$B:$B,,0,2)</f>
        <v>Boeryd Succession</v>
      </c>
      <c r="D9642" t="s">
        <v>1067</v>
      </c>
      <c r="E9642" t="s">
        <v>1229</v>
      </c>
      <c r="J9642" s="13">
        <v>760</v>
      </c>
      <c r="K9642" s="13">
        <v>90</v>
      </c>
      <c r="L9642" s="16" t="s">
        <v>1327</v>
      </c>
      <c r="M9642" t="s">
        <v>1348</v>
      </c>
      <c r="P9642" t="s">
        <v>243</v>
      </c>
      <c r="Q9642">
        <v>3.2</v>
      </c>
      <c r="S9642">
        <v>-41</v>
      </c>
      <c r="U9642" t="s">
        <v>245</v>
      </c>
      <c r="V9642">
        <v>1</v>
      </c>
      <c r="W9642" t="s">
        <v>1371</v>
      </c>
      <c r="X9642" t="s">
        <v>1435</v>
      </c>
    </row>
    <row r="9643" spans="1:24" x14ac:dyDescent="0.3">
      <c r="A9643">
        <v>12365</v>
      </c>
      <c r="B9643" s="15" t="s">
        <v>929</v>
      </c>
      <c r="C9643" t="str">
        <f>_xlfn.XLOOKUP($B9643, STANDARDS!$A:$A, STANDARDS!$B:$B,,0,2)</f>
        <v>Boeryd Succession</v>
      </c>
      <c r="D9643" t="s">
        <v>1067</v>
      </c>
      <c r="E9643" t="s">
        <v>1229</v>
      </c>
      <c r="J9643" s="13">
        <v>760</v>
      </c>
      <c r="K9643" s="13">
        <v>90</v>
      </c>
      <c r="L9643" s="16" t="s">
        <v>1327</v>
      </c>
      <c r="M9643" t="s">
        <v>1348</v>
      </c>
      <c r="P9643" t="s">
        <v>243</v>
      </c>
      <c r="Q9643">
        <v>4.7</v>
      </c>
      <c r="V9643">
        <v>1</v>
      </c>
      <c r="W9643" t="s">
        <v>1371</v>
      </c>
      <c r="X9643" t="s">
        <v>1435</v>
      </c>
    </row>
    <row r="9644" spans="1:24" x14ac:dyDescent="0.3">
      <c r="A9644">
        <v>12366</v>
      </c>
      <c r="B9644" s="15" t="s">
        <v>929</v>
      </c>
      <c r="C9644" t="str">
        <f>_xlfn.XLOOKUP($B9644, STANDARDS!$A:$A, STANDARDS!$B:$B,,0,2)</f>
        <v>Boeryd Succession</v>
      </c>
      <c r="D9644" t="s">
        <v>1067</v>
      </c>
      <c r="E9644" t="s">
        <v>1229</v>
      </c>
      <c r="J9644" s="13">
        <v>760</v>
      </c>
      <c r="K9644" s="13">
        <v>90</v>
      </c>
      <c r="L9644" s="16" t="s">
        <v>1327</v>
      </c>
      <c r="M9644" t="s">
        <v>1348</v>
      </c>
      <c r="P9644" t="s">
        <v>243</v>
      </c>
      <c r="Q9644">
        <v>3.1</v>
      </c>
      <c r="S9644">
        <v>-41.1</v>
      </c>
      <c r="U9644" t="s">
        <v>245</v>
      </c>
      <c r="V9644">
        <v>1</v>
      </c>
      <c r="W9644" t="s">
        <v>1371</v>
      </c>
      <c r="X9644" t="s">
        <v>1435</v>
      </c>
    </row>
    <row r="9645" spans="1:24" x14ac:dyDescent="0.3">
      <c r="A9645">
        <v>12367</v>
      </c>
      <c r="B9645" s="15" t="s">
        <v>929</v>
      </c>
      <c r="C9645" t="str">
        <f>_xlfn.XLOOKUP($B9645, STANDARDS!$A:$A, STANDARDS!$B:$B,,0,2)</f>
        <v>Boeryd Succession</v>
      </c>
      <c r="D9645" t="s">
        <v>1067</v>
      </c>
      <c r="E9645" t="s">
        <v>1229</v>
      </c>
      <c r="J9645" s="13">
        <v>760</v>
      </c>
      <c r="K9645" s="13">
        <v>90</v>
      </c>
      <c r="L9645" s="16" t="s">
        <v>1327</v>
      </c>
      <c r="M9645" t="s">
        <v>1348</v>
      </c>
      <c r="P9645" t="s">
        <v>243</v>
      </c>
      <c r="Q9645">
        <v>3.6</v>
      </c>
      <c r="S9645">
        <v>-29.1</v>
      </c>
      <c r="U9645" t="s">
        <v>245</v>
      </c>
      <c r="V9645">
        <v>1</v>
      </c>
      <c r="W9645" t="s">
        <v>1371</v>
      </c>
      <c r="X9645" t="s">
        <v>1435</v>
      </c>
    </row>
    <row r="9646" spans="1:24" x14ac:dyDescent="0.3">
      <c r="A9646">
        <v>12368</v>
      </c>
      <c r="B9646" s="15" t="s">
        <v>929</v>
      </c>
      <c r="C9646" t="str">
        <f>_xlfn.XLOOKUP($B9646, STANDARDS!$A:$A, STANDARDS!$B:$B,,0,2)</f>
        <v>Boeryd Succession</v>
      </c>
      <c r="D9646" t="s">
        <v>1067</v>
      </c>
      <c r="E9646" t="s">
        <v>1229</v>
      </c>
      <c r="J9646" s="13">
        <v>760</v>
      </c>
      <c r="K9646" s="13">
        <v>90</v>
      </c>
      <c r="L9646" s="16" t="s">
        <v>1327</v>
      </c>
      <c r="M9646" t="s">
        <v>1348</v>
      </c>
      <c r="P9646" t="s">
        <v>243</v>
      </c>
      <c r="Q9646">
        <v>3.1</v>
      </c>
      <c r="S9646">
        <v>-29.1</v>
      </c>
      <c r="U9646" t="s">
        <v>245</v>
      </c>
      <c r="V9646">
        <v>1</v>
      </c>
      <c r="W9646" t="s">
        <v>1371</v>
      </c>
      <c r="X9646" t="s">
        <v>1435</v>
      </c>
    </row>
    <row r="9647" spans="1:24" x14ac:dyDescent="0.3">
      <c r="A9647">
        <v>12369</v>
      </c>
      <c r="B9647" s="15" t="s">
        <v>929</v>
      </c>
      <c r="C9647" t="str">
        <f>_xlfn.XLOOKUP($B9647, STANDARDS!$A:$A, STANDARDS!$B:$B,,0,2)</f>
        <v>Boeryd Succession</v>
      </c>
      <c r="D9647" t="s">
        <v>1067</v>
      </c>
      <c r="E9647" t="s">
        <v>1229</v>
      </c>
      <c r="J9647" s="13">
        <v>760</v>
      </c>
      <c r="K9647" s="13">
        <v>90</v>
      </c>
      <c r="L9647" s="16" t="s">
        <v>1327</v>
      </c>
      <c r="M9647" t="s">
        <v>1348</v>
      </c>
      <c r="P9647" t="s">
        <v>243</v>
      </c>
      <c r="Q9647">
        <v>2.4</v>
      </c>
      <c r="S9647">
        <v>-39.299999999999997</v>
      </c>
      <c r="U9647" t="s">
        <v>245</v>
      </c>
      <c r="V9647">
        <v>1</v>
      </c>
      <c r="W9647" t="s">
        <v>1371</v>
      </c>
      <c r="X9647" t="s">
        <v>1435</v>
      </c>
    </row>
    <row r="9648" spans="1:24" x14ac:dyDescent="0.3">
      <c r="A9648">
        <v>12370</v>
      </c>
      <c r="B9648" s="15" t="s">
        <v>929</v>
      </c>
      <c r="C9648" t="str">
        <f>_xlfn.XLOOKUP($B9648, STANDARDS!$A:$A, STANDARDS!$B:$B,,0,2)</f>
        <v>Boeryd Succession</v>
      </c>
      <c r="D9648" t="s">
        <v>1067</v>
      </c>
      <c r="E9648" t="s">
        <v>1229</v>
      </c>
      <c r="J9648" s="13">
        <v>760</v>
      </c>
      <c r="K9648" s="13">
        <v>90</v>
      </c>
      <c r="L9648" s="16" t="s">
        <v>1327</v>
      </c>
      <c r="M9648" t="s">
        <v>1348</v>
      </c>
      <c r="P9648" t="s">
        <v>243</v>
      </c>
      <c r="Q9648">
        <v>3.4</v>
      </c>
      <c r="S9648">
        <v>-29.1</v>
      </c>
      <c r="U9648" t="s">
        <v>245</v>
      </c>
      <c r="V9648">
        <v>1</v>
      </c>
      <c r="W9648" t="s">
        <v>1371</v>
      </c>
      <c r="X9648" t="s">
        <v>1435</v>
      </c>
    </row>
    <row r="9649" spans="1:24" x14ac:dyDescent="0.3">
      <c r="A9649">
        <v>12371</v>
      </c>
      <c r="B9649" s="15" t="s">
        <v>929</v>
      </c>
      <c r="C9649" t="str">
        <f>_xlfn.XLOOKUP($B9649, STANDARDS!$A:$A, STANDARDS!$B:$B,,0,2)</f>
        <v>Boeryd Succession</v>
      </c>
      <c r="D9649" t="s">
        <v>1067</v>
      </c>
      <c r="E9649" t="s">
        <v>1229</v>
      </c>
      <c r="J9649" s="13">
        <v>760</v>
      </c>
      <c r="K9649" s="13">
        <v>90</v>
      </c>
      <c r="L9649" s="16" t="s">
        <v>1327</v>
      </c>
      <c r="M9649" t="s">
        <v>1348</v>
      </c>
      <c r="P9649" t="s">
        <v>243</v>
      </c>
      <c r="Q9649">
        <v>3.3</v>
      </c>
      <c r="S9649">
        <v>-29.1</v>
      </c>
      <c r="U9649" t="s">
        <v>245</v>
      </c>
      <c r="V9649">
        <v>1</v>
      </c>
      <c r="W9649" t="s">
        <v>1371</v>
      </c>
      <c r="X9649" t="s">
        <v>1435</v>
      </c>
    </row>
    <row r="9650" spans="1:24" x14ac:dyDescent="0.3">
      <c r="A9650">
        <v>12372</v>
      </c>
      <c r="B9650" s="15" t="s">
        <v>929</v>
      </c>
      <c r="C9650" t="str">
        <f>_xlfn.XLOOKUP($B9650, STANDARDS!$A:$A, STANDARDS!$B:$B,,0,2)</f>
        <v>Boeryd Succession</v>
      </c>
      <c r="D9650" t="s">
        <v>1067</v>
      </c>
      <c r="E9650" t="s">
        <v>1229</v>
      </c>
      <c r="J9650" s="13">
        <v>760</v>
      </c>
      <c r="K9650" s="13">
        <v>90</v>
      </c>
      <c r="L9650" s="16" t="s">
        <v>1327</v>
      </c>
      <c r="M9650" t="s">
        <v>1348</v>
      </c>
      <c r="P9650" t="s">
        <v>243</v>
      </c>
      <c r="Q9650">
        <v>3.4</v>
      </c>
      <c r="S9650">
        <v>-29.1</v>
      </c>
      <c r="U9650" t="s">
        <v>245</v>
      </c>
      <c r="V9650">
        <v>1</v>
      </c>
      <c r="W9650" t="s">
        <v>1371</v>
      </c>
      <c r="X9650" t="s">
        <v>1435</v>
      </c>
    </row>
    <row r="9651" spans="1:24" x14ac:dyDescent="0.3">
      <c r="A9651">
        <v>12373</v>
      </c>
      <c r="B9651" s="15" t="s">
        <v>929</v>
      </c>
      <c r="C9651" t="str">
        <f>_xlfn.XLOOKUP($B9651, STANDARDS!$A:$A, STANDARDS!$B:$B,,0,2)</f>
        <v>Boeryd Succession</v>
      </c>
      <c r="D9651" t="s">
        <v>1067</v>
      </c>
      <c r="E9651" t="s">
        <v>1229</v>
      </c>
      <c r="J9651" s="13">
        <v>760</v>
      </c>
      <c r="K9651" s="13">
        <v>90</v>
      </c>
      <c r="L9651" s="16" t="s">
        <v>1327</v>
      </c>
      <c r="P9651" t="s">
        <v>243</v>
      </c>
      <c r="Q9651" t="s">
        <v>1308</v>
      </c>
      <c r="S9651">
        <v>-31.2</v>
      </c>
      <c r="U9651" t="s">
        <v>245</v>
      </c>
      <c r="V9651">
        <v>1</v>
      </c>
      <c r="W9651" t="s">
        <v>1371</v>
      </c>
      <c r="X9651" t="s">
        <v>1435</v>
      </c>
    </row>
    <row r="9652" spans="1:24" x14ac:dyDescent="0.3">
      <c r="A9652">
        <v>12374</v>
      </c>
      <c r="B9652" s="15" t="s">
        <v>929</v>
      </c>
      <c r="C9652" t="str">
        <f>_xlfn.XLOOKUP($B9652, STANDARDS!$A:$A, STANDARDS!$B:$B,,0,2)</f>
        <v>Boeryd Succession</v>
      </c>
      <c r="D9652" t="s">
        <v>1067</v>
      </c>
      <c r="E9652" t="s">
        <v>1229</v>
      </c>
      <c r="J9652" s="13">
        <v>760</v>
      </c>
      <c r="K9652" s="13">
        <v>90</v>
      </c>
      <c r="L9652" s="16" t="s">
        <v>1327</v>
      </c>
      <c r="P9652" t="s">
        <v>243</v>
      </c>
      <c r="Q9652" t="s">
        <v>1308</v>
      </c>
      <c r="S9652">
        <v>-29.5</v>
      </c>
      <c r="U9652" t="s">
        <v>245</v>
      </c>
      <c r="V9652">
        <v>1</v>
      </c>
      <c r="W9652" t="s">
        <v>1371</v>
      </c>
      <c r="X9652" t="s">
        <v>1435</v>
      </c>
    </row>
    <row r="9653" spans="1:24" x14ac:dyDescent="0.3">
      <c r="A9653">
        <v>12375</v>
      </c>
      <c r="B9653" s="15" t="s">
        <v>929</v>
      </c>
      <c r="C9653" t="str">
        <f>_xlfn.XLOOKUP($B9653, STANDARDS!$A:$A, STANDARDS!$B:$B,,0,2)</f>
        <v>Boeryd Succession</v>
      </c>
      <c r="D9653" t="s">
        <v>1067</v>
      </c>
      <c r="E9653" t="s">
        <v>1229</v>
      </c>
      <c r="J9653" s="13">
        <v>760</v>
      </c>
      <c r="K9653" s="13">
        <v>90</v>
      </c>
      <c r="L9653" s="16" t="s">
        <v>1327</v>
      </c>
      <c r="P9653" t="s">
        <v>243</v>
      </c>
      <c r="Q9653" t="s">
        <v>1308</v>
      </c>
      <c r="S9653">
        <v>-30.9</v>
      </c>
      <c r="U9653" t="s">
        <v>245</v>
      </c>
      <c r="V9653">
        <v>1</v>
      </c>
      <c r="W9653" t="s">
        <v>1371</v>
      </c>
      <c r="X9653" t="s">
        <v>1435</v>
      </c>
    </row>
    <row r="9654" spans="1:24" x14ac:dyDescent="0.3">
      <c r="A9654">
        <v>12376</v>
      </c>
      <c r="B9654" s="15" t="s">
        <v>929</v>
      </c>
      <c r="C9654" t="str">
        <f>_xlfn.XLOOKUP($B9654, STANDARDS!$A:$A, STANDARDS!$B:$B,,0,2)</f>
        <v>Boeryd Succession</v>
      </c>
      <c r="D9654" t="s">
        <v>1067</v>
      </c>
      <c r="E9654" t="s">
        <v>1229</v>
      </c>
      <c r="J9654" s="13">
        <v>760</v>
      </c>
      <c r="K9654" s="13">
        <v>90</v>
      </c>
      <c r="L9654" s="16" t="s">
        <v>1327</v>
      </c>
      <c r="P9654" t="s">
        <v>243</v>
      </c>
      <c r="Q9654" t="s">
        <v>1308</v>
      </c>
      <c r="S9654">
        <v>-29.1</v>
      </c>
      <c r="U9654" t="s">
        <v>245</v>
      </c>
      <c r="V9654">
        <v>1</v>
      </c>
      <c r="W9654" t="s">
        <v>1371</v>
      </c>
      <c r="X9654" t="s">
        <v>1435</v>
      </c>
    </row>
    <row r="9655" spans="1:24" x14ac:dyDescent="0.3">
      <c r="A9655">
        <v>12377</v>
      </c>
      <c r="B9655" s="15" t="s">
        <v>929</v>
      </c>
      <c r="C9655" t="str">
        <f>_xlfn.XLOOKUP($B9655, STANDARDS!$A:$A, STANDARDS!$B:$B,,0,2)</f>
        <v>Boeryd Succession</v>
      </c>
      <c r="D9655" t="s">
        <v>1067</v>
      </c>
      <c r="E9655" t="s">
        <v>1229</v>
      </c>
      <c r="J9655" s="13">
        <v>760</v>
      </c>
      <c r="K9655" s="13">
        <v>90</v>
      </c>
      <c r="L9655" s="16" t="s">
        <v>1327</v>
      </c>
      <c r="M9655" t="s">
        <v>1361</v>
      </c>
      <c r="P9655" t="s">
        <v>243</v>
      </c>
      <c r="Q9655">
        <v>4.0999999999999996</v>
      </c>
      <c r="S9655">
        <v>-27.1</v>
      </c>
      <c r="U9655" t="s">
        <v>245</v>
      </c>
      <c r="V9655">
        <v>1</v>
      </c>
      <c r="W9655" t="s">
        <v>1371</v>
      </c>
      <c r="X9655" t="s">
        <v>1435</v>
      </c>
    </row>
    <row r="9656" spans="1:24" x14ac:dyDescent="0.3">
      <c r="A9656">
        <v>12378</v>
      </c>
      <c r="B9656" s="15" t="s">
        <v>929</v>
      </c>
      <c r="C9656" t="str">
        <f>_xlfn.XLOOKUP($B9656, STANDARDS!$A:$A, STANDARDS!$B:$B,,0,2)</f>
        <v>Boeryd Succession</v>
      </c>
      <c r="D9656" t="s">
        <v>1067</v>
      </c>
      <c r="E9656" t="s">
        <v>1229</v>
      </c>
      <c r="J9656" s="13">
        <v>760</v>
      </c>
      <c r="K9656" s="13">
        <v>90</v>
      </c>
      <c r="L9656" s="16" t="s">
        <v>1327</v>
      </c>
      <c r="M9656" t="s">
        <v>1361</v>
      </c>
      <c r="P9656" t="s">
        <v>243</v>
      </c>
      <c r="Q9656">
        <v>4.7</v>
      </c>
      <c r="S9656">
        <v>-27.1</v>
      </c>
      <c r="U9656" t="s">
        <v>245</v>
      </c>
      <c r="V9656">
        <v>1</v>
      </c>
      <c r="W9656" t="s">
        <v>1371</v>
      </c>
      <c r="X9656" t="s">
        <v>1435</v>
      </c>
    </row>
    <row r="9657" spans="1:24" x14ac:dyDescent="0.3">
      <c r="A9657">
        <v>12379</v>
      </c>
      <c r="B9657" s="15" t="s">
        <v>929</v>
      </c>
      <c r="C9657" t="str">
        <f>_xlfn.XLOOKUP($B9657, STANDARDS!$A:$A, STANDARDS!$B:$B,,0,2)</f>
        <v>Boeryd Succession</v>
      </c>
      <c r="D9657" t="s">
        <v>1067</v>
      </c>
      <c r="E9657" t="s">
        <v>1229</v>
      </c>
      <c r="J9657" s="13">
        <v>760</v>
      </c>
      <c r="K9657" s="13">
        <v>90</v>
      </c>
      <c r="L9657" s="16" t="s">
        <v>1327</v>
      </c>
      <c r="M9657" t="s">
        <v>1361</v>
      </c>
      <c r="P9657" t="s">
        <v>243</v>
      </c>
      <c r="Q9657">
        <v>4.4000000000000004</v>
      </c>
      <c r="S9657">
        <v>-27.1</v>
      </c>
      <c r="U9657" t="s">
        <v>245</v>
      </c>
      <c r="V9657">
        <v>1</v>
      </c>
      <c r="W9657" t="s">
        <v>1371</v>
      </c>
      <c r="X9657" t="s">
        <v>1435</v>
      </c>
    </row>
    <row r="9658" spans="1:24" x14ac:dyDescent="0.3">
      <c r="A9658">
        <v>12380</v>
      </c>
      <c r="B9658" s="15" t="s">
        <v>929</v>
      </c>
      <c r="C9658" t="str">
        <f>_xlfn.XLOOKUP($B9658, STANDARDS!$A:$A, STANDARDS!$B:$B,,0,2)</f>
        <v>Boeryd Succession</v>
      </c>
      <c r="D9658" t="s">
        <v>1067</v>
      </c>
      <c r="E9658" t="s">
        <v>1229</v>
      </c>
      <c r="J9658" s="13">
        <v>760</v>
      </c>
      <c r="K9658" s="13">
        <v>90</v>
      </c>
      <c r="L9658" s="16" t="s">
        <v>1327</v>
      </c>
      <c r="P9658" t="s">
        <v>243</v>
      </c>
      <c r="Q9658" t="s">
        <v>1308</v>
      </c>
      <c r="S9658">
        <v>-32.9</v>
      </c>
      <c r="U9658" t="s">
        <v>245</v>
      </c>
      <c r="V9658">
        <v>1</v>
      </c>
      <c r="W9658" t="s">
        <v>1371</v>
      </c>
      <c r="X9658" t="s">
        <v>1435</v>
      </c>
    </row>
    <row r="9659" spans="1:24" x14ac:dyDescent="0.3">
      <c r="A9659">
        <v>12381</v>
      </c>
      <c r="B9659" s="15" t="s">
        <v>929</v>
      </c>
      <c r="C9659" t="str">
        <f>_xlfn.XLOOKUP($B9659, STANDARDS!$A:$A, STANDARDS!$B:$B,,0,2)</f>
        <v>Boeryd Succession</v>
      </c>
      <c r="D9659" t="s">
        <v>1067</v>
      </c>
      <c r="E9659" t="s">
        <v>1229</v>
      </c>
      <c r="J9659" s="13">
        <v>760</v>
      </c>
      <c r="K9659" s="13">
        <v>90</v>
      </c>
      <c r="L9659" s="16" t="s">
        <v>1327</v>
      </c>
      <c r="P9659" t="s">
        <v>243</v>
      </c>
      <c r="Q9659" t="s">
        <v>1308</v>
      </c>
      <c r="S9659">
        <v>-30.5</v>
      </c>
      <c r="U9659" t="s">
        <v>245</v>
      </c>
      <c r="V9659">
        <v>1</v>
      </c>
      <c r="W9659" t="s">
        <v>1371</v>
      </c>
      <c r="X9659" t="s">
        <v>1435</v>
      </c>
    </row>
    <row r="9660" spans="1:24" x14ac:dyDescent="0.3">
      <c r="A9660">
        <v>12382</v>
      </c>
      <c r="B9660" s="15" t="s">
        <v>929</v>
      </c>
      <c r="C9660" t="str">
        <f>_xlfn.XLOOKUP($B9660, STANDARDS!$A:$A, STANDARDS!$B:$B,,0,2)</f>
        <v>Boeryd Succession</v>
      </c>
      <c r="D9660" t="s">
        <v>1067</v>
      </c>
      <c r="E9660" t="s">
        <v>1229</v>
      </c>
      <c r="J9660" s="13">
        <v>760</v>
      </c>
      <c r="K9660" s="13">
        <v>90</v>
      </c>
      <c r="L9660" s="16" t="s">
        <v>1327</v>
      </c>
      <c r="P9660" t="s">
        <v>243</v>
      </c>
      <c r="Q9660" t="s">
        <v>1308</v>
      </c>
      <c r="S9660">
        <v>-30.8</v>
      </c>
      <c r="U9660" t="s">
        <v>245</v>
      </c>
      <c r="V9660">
        <v>1</v>
      </c>
      <c r="W9660" t="s">
        <v>1371</v>
      </c>
      <c r="X9660" t="s">
        <v>1435</v>
      </c>
    </row>
    <row r="9661" spans="1:24" x14ac:dyDescent="0.3">
      <c r="A9661">
        <v>12383</v>
      </c>
      <c r="B9661" s="15" t="s">
        <v>929</v>
      </c>
      <c r="C9661" t="str">
        <f>_xlfn.XLOOKUP($B9661, STANDARDS!$A:$A, STANDARDS!$B:$B,,0,2)</f>
        <v>Boeryd Succession</v>
      </c>
      <c r="D9661" t="s">
        <v>1067</v>
      </c>
      <c r="E9661" t="s">
        <v>1229</v>
      </c>
      <c r="J9661" s="13">
        <v>760</v>
      </c>
      <c r="K9661" s="13">
        <v>90</v>
      </c>
      <c r="L9661" s="16" t="s">
        <v>1327</v>
      </c>
      <c r="P9661" t="s">
        <v>243</v>
      </c>
      <c r="Q9661" t="s">
        <v>1308</v>
      </c>
      <c r="S9661">
        <v>-31.3</v>
      </c>
      <c r="U9661" t="s">
        <v>245</v>
      </c>
      <c r="V9661">
        <v>1</v>
      </c>
      <c r="W9661" t="s">
        <v>1371</v>
      </c>
      <c r="X9661" t="s">
        <v>1435</v>
      </c>
    </row>
    <row r="9662" spans="1:24" x14ac:dyDescent="0.3">
      <c r="A9662">
        <v>12384</v>
      </c>
      <c r="B9662" s="15" t="s">
        <v>929</v>
      </c>
      <c r="C9662" t="str">
        <f>_xlfn.XLOOKUP($B9662, STANDARDS!$A:$A, STANDARDS!$B:$B,,0,2)</f>
        <v>Boeryd Succession</v>
      </c>
      <c r="D9662" t="s">
        <v>1067</v>
      </c>
      <c r="E9662" t="s">
        <v>1229</v>
      </c>
      <c r="J9662" s="13">
        <v>760</v>
      </c>
      <c r="K9662" s="13">
        <v>90</v>
      </c>
      <c r="L9662" s="16" t="s">
        <v>1327</v>
      </c>
      <c r="P9662" t="s">
        <v>243</v>
      </c>
      <c r="Q9662" t="s">
        <v>1308</v>
      </c>
      <c r="S9662">
        <v>-29.6</v>
      </c>
      <c r="U9662" t="s">
        <v>245</v>
      </c>
      <c r="V9662">
        <v>1</v>
      </c>
      <c r="W9662" t="s">
        <v>1371</v>
      </c>
      <c r="X9662" t="s">
        <v>1435</v>
      </c>
    </row>
    <row r="9663" spans="1:24" x14ac:dyDescent="0.3">
      <c r="A9663">
        <v>12385</v>
      </c>
      <c r="B9663" s="15" t="s">
        <v>929</v>
      </c>
      <c r="C9663" t="str">
        <f>_xlfn.XLOOKUP($B9663, STANDARDS!$A:$A, STANDARDS!$B:$B,,0,2)</f>
        <v>Boeryd Succession</v>
      </c>
      <c r="D9663" t="s">
        <v>1067</v>
      </c>
      <c r="E9663" t="s">
        <v>1229</v>
      </c>
      <c r="J9663" s="13">
        <v>760</v>
      </c>
      <c r="K9663" s="13">
        <v>90</v>
      </c>
      <c r="L9663" s="16" t="s">
        <v>1327</v>
      </c>
      <c r="P9663" t="s">
        <v>243</v>
      </c>
      <c r="Q9663" t="s">
        <v>1308</v>
      </c>
      <c r="S9663">
        <v>-28.5</v>
      </c>
      <c r="U9663" t="s">
        <v>245</v>
      </c>
      <c r="V9663">
        <v>1</v>
      </c>
      <c r="W9663" t="s">
        <v>1371</v>
      </c>
      <c r="X9663" t="s">
        <v>1435</v>
      </c>
    </row>
    <row r="9664" spans="1:24" x14ac:dyDescent="0.3">
      <c r="A9664">
        <v>12386</v>
      </c>
      <c r="B9664" s="15" t="s">
        <v>929</v>
      </c>
      <c r="C9664" t="str">
        <f>_xlfn.XLOOKUP($B9664, STANDARDS!$A:$A, STANDARDS!$B:$B,,0,2)</f>
        <v>Boeryd Succession</v>
      </c>
      <c r="D9664" t="s">
        <v>1067</v>
      </c>
      <c r="E9664" t="s">
        <v>1229</v>
      </c>
      <c r="J9664" s="13">
        <v>760</v>
      </c>
      <c r="K9664" s="13">
        <v>90</v>
      </c>
      <c r="L9664" s="16" t="s">
        <v>1327</v>
      </c>
      <c r="P9664" t="s">
        <v>243</v>
      </c>
      <c r="Q9664" t="s">
        <v>1308</v>
      </c>
      <c r="S9664">
        <v>-30.1</v>
      </c>
      <c r="U9664" t="s">
        <v>245</v>
      </c>
      <c r="V9664">
        <v>1</v>
      </c>
      <c r="W9664" t="s">
        <v>1371</v>
      </c>
      <c r="X9664" t="s">
        <v>1435</v>
      </c>
    </row>
    <row r="9665" spans="1:24" x14ac:dyDescent="0.3">
      <c r="A9665">
        <v>12387</v>
      </c>
      <c r="B9665" s="15" t="s">
        <v>929</v>
      </c>
      <c r="C9665" t="str">
        <f>_xlfn.XLOOKUP($B9665, STANDARDS!$A:$A, STANDARDS!$B:$B,,0,2)</f>
        <v>Boeryd Succession</v>
      </c>
      <c r="D9665" t="s">
        <v>1067</v>
      </c>
      <c r="E9665" t="s">
        <v>1229</v>
      </c>
      <c r="J9665" s="13">
        <v>760</v>
      </c>
      <c r="K9665" s="13">
        <v>90</v>
      </c>
      <c r="L9665" s="16" t="s">
        <v>1327</v>
      </c>
      <c r="P9665" t="s">
        <v>243</v>
      </c>
      <c r="Q9665" t="s">
        <v>1308</v>
      </c>
      <c r="S9665">
        <v>-31.8</v>
      </c>
      <c r="U9665" t="s">
        <v>245</v>
      </c>
      <c r="V9665">
        <v>1</v>
      </c>
      <c r="W9665" t="s">
        <v>1371</v>
      </c>
      <c r="X9665" t="s">
        <v>1435</v>
      </c>
    </row>
    <row r="9666" spans="1:24" x14ac:dyDescent="0.3">
      <c r="A9666">
        <v>12388</v>
      </c>
      <c r="B9666" s="15" t="s">
        <v>929</v>
      </c>
      <c r="C9666" t="str">
        <f>_xlfn.XLOOKUP($B9666, STANDARDS!$A:$A, STANDARDS!$B:$B,,0,2)</f>
        <v>Boeryd Succession</v>
      </c>
      <c r="D9666" t="s">
        <v>1067</v>
      </c>
      <c r="E9666" t="s">
        <v>1229</v>
      </c>
      <c r="J9666" s="13">
        <v>760</v>
      </c>
      <c r="K9666" s="13">
        <v>90</v>
      </c>
      <c r="L9666" s="16" t="s">
        <v>1327</v>
      </c>
      <c r="P9666" t="s">
        <v>243</v>
      </c>
      <c r="Q9666" t="s">
        <v>1308</v>
      </c>
      <c r="S9666">
        <v>-31.9</v>
      </c>
      <c r="U9666" t="s">
        <v>245</v>
      </c>
      <c r="V9666">
        <v>1</v>
      </c>
      <c r="W9666" t="s">
        <v>1371</v>
      </c>
      <c r="X9666" t="s">
        <v>1435</v>
      </c>
    </row>
    <row r="9667" spans="1:24" x14ac:dyDescent="0.3">
      <c r="A9667">
        <v>12389</v>
      </c>
      <c r="B9667" s="15" t="s">
        <v>929</v>
      </c>
      <c r="C9667" t="str">
        <f>_xlfn.XLOOKUP($B9667, STANDARDS!$A:$A, STANDARDS!$B:$B,,0,2)</f>
        <v>Boeryd Succession</v>
      </c>
      <c r="D9667" t="s">
        <v>1067</v>
      </c>
      <c r="E9667" t="s">
        <v>1229</v>
      </c>
      <c r="J9667" s="13">
        <v>760</v>
      </c>
      <c r="K9667" s="13">
        <v>90</v>
      </c>
      <c r="L9667" s="16" t="s">
        <v>1327</v>
      </c>
      <c r="P9667" t="s">
        <v>243</v>
      </c>
      <c r="Q9667" t="s">
        <v>1308</v>
      </c>
      <c r="S9667">
        <v>-39.6</v>
      </c>
      <c r="U9667" t="s">
        <v>245</v>
      </c>
      <c r="V9667">
        <v>1</v>
      </c>
      <c r="W9667" t="s">
        <v>1371</v>
      </c>
      <c r="X9667" t="s">
        <v>1435</v>
      </c>
    </row>
    <row r="9668" spans="1:24" x14ac:dyDescent="0.3">
      <c r="A9668">
        <v>12390</v>
      </c>
      <c r="B9668" s="15" t="s">
        <v>929</v>
      </c>
      <c r="C9668" t="str">
        <f>_xlfn.XLOOKUP($B9668, STANDARDS!$A:$A, STANDARDS!$B:$B,,0,2)</f>
        <v>Boeryd Succession</v>
      </c>
      <c r="D9668" t="s">
        <v>1067</v>
      </c>
      <c r="E9668" t="s">
        <v>1229</v>
      </c>
      <c r="J9668" s="13">
        <v>760</v>
      </c>
      <c r="K9668" s="13">
        <v>90</v>
      </c>
      <c r="L9668" s="16" t="s">
        <v>1327</v>
      </c>
      <c r="P9668" t="s">
        <v>243</v>
      </c>
      <c r="Q9668" t="s">
        <v>1308</v>
      </c>
      <c r="S9668">
        <v>-28.9</v>
      </c>
      <c r="U9668" t="s">
        <v>245</v>
      </c>
      <c r="V9668">
        <v>1</v>
      </c>
      <c r="W9668" t="s">
        <v>1371</v>
      </c>
      <c r="X9668" t="s">
        <v>1435</v>
      </c>
    </row>
    <row r="9669" spans="1:24" x14ac:dyDescent="0.3">
      <c r="A9669">
        <v>12391</v>
      </c>
      <c r="B9669" s="15" t="s">
        <v>929</v>
      </c>
      <c r="C9669" t="str">
        <f>_xlfn.XLOOKUP($B9669, STANDARDS!$A:$A, STANDARDS!$B:$B,,0,2)</f>
        <v>Boeryd Succession</v>
      </c>
      <c r="D9669" t="s">
        <v>1067</v>
      </c>
      <c r="E9669" t="s">
        <v>1229</v>
      </c>
      <c r="J9669" s="13">
        <v>760</v>
      </c>
      <c r="K9669" s="13">
        <v>90</v>
      </c>
      <c r="L9669" s="16" t="s">
        <v>1327</v>
      </c>
      <c r="P9669" t="s">
        <v>243</v>
      </c>
      <c r="Q9669" t="s">
        <v>1308</v>
      </c>
      <c r="S9669">
        <v>-29.9</v>
      </c>
      <c r="U9669" t="s">
        <v>245</v>
      </c>
      <c r="V9669">
        <v>1</v>
      </c>
      <c r="W9669" t="s">
        <v>1371</v>
      </c>
      <c r="X9669" t="s">
        <v>1435</v>
      </c>
    </row>
    <row r="9670" spans="1:24" x14ac:dyDescent="0.3">
      <c r="A9670">
        <v>12392</v>
      </c>
      <c r="B9670" s="15" t="s">
        <v>929</v>
      </c>
      <c r="C9670" t="str">
        <f>_xlfn.XLOOKUP($B9670, STANDARDS!$A:$A, STANDARDS!$B:$B,,0,2)</f>
        <v>Boeryd Succession</v>
      </c>
      <c r="D9670" t="s">
        <v>1067</v>
      </c>
      <c r="E9670" t="s">
        <v>1229</v>
      </c>
      <c r="J9670" s="13">
        <v>760</v>
      </c>
      <c r="K9670" s="13">
        <v>90</v>
      </c>
      <c r="L9670" s="16" t="s">
        <v>1327</v>
      </c>
      <c r="M9670" t="s">
        <v>1361</v>
      </c>
      <c r="P9670" t="s">
        <v>243</v>
      </c>
      <c r="Q9670">
        <v>4.9000000000000004</v>
      </c>
      <c r="V9670">
        <v>1</v>
      </c>
      <c r="W9670" t="s">
        <v>1371</v>
      </c>
      <c r="X9670" t="s">
        <v>1435</v>
      </c>
    </row>
    <row r="9671" spans="1:24" x14ac:dyDescent="0.3">
      <c r="A9671">
        <v>12393</v>
      </c>
      <c r="B9671" s="15" t="s">
        <v>929</v>
      </c>
      <c r="C9671" t="str">
        <f>_xlfn.XLOOKUP($B9671, STANDARDS!$A:$A, STANDARDS!$B:$B,,0,2)</f>
        <v>Boeryd Succession</v>
      </c>
      <c r="D9671" t="s">
        <v>1067</v>
      </c>
      <c r="E9671" t="s">
        <v>1229</v>
      </c>
      <c r="J9671" s="13">
        <v>760</v>
      </c>
      <c r="K9671" s="13">
        <v>90</v>
      </c>
      <c r="L9671" s="16" t="s">
        <v>1327</v>
      </c>
      <c r="M9671" t="s">
        <v>1361</v>
      </c>
      <c r="P9671" t="s">
        <v>243</v>
      </c>
      <c r="Q9671">
        <v>5</v>
      </c>
      <c r="V9671">
        <v>1</v>
      </c>
      <c r="W9671" t="s">
        <v>1371</v>
      </c>
      <c r="X9671" t="s">
        <v>1435</v>
      </c>
    </row>
    <row r="9672" spans="1:24" x14ac:dyDescent="0.3">
      <c r="A9672">
        <v>12394</v>
      </c>
      <c r="B9672" s="15" t="s">
        <v>929</v>
      </c>
      <c r="C9672" t="str">
        <f>_xlfn.XLOOKUP($B9672, STANDARDS!$A:$A, STANDARDS!$B:$B,,0,2)</f>
        <v>Boeryd Succession</v>
      </c>
      <c r="D9672" t="s">
        <v>1067</v>
      </c>
      <c r="E9672" t="s">
        <v>1229</v>
      </c>
      <c r="J9672" s="13">
        <v>760</v>
      </c>
      <c r="K9672" s="13">
        <v>90</v>
      </c>
      <c r="L9672" s="16" t="s">
        <v>1327</v>
      </c>
      <c r="M9672" t="s">
        <v>1361</v>
      </c>
      <c r="P9672" t="s">
        <v>243</v>
      </c>
      <c r="Q9672">
        <v>5.4</v>
      </c>
      <c r="V9672">
        <v>1</v>
      </c>
      <c r="W9672" t="s">
        <v>1371</v>
      </c>
      <c r="X9672" t="s">
        <v>1435</v>
      </c>
    </row>
    <row r="9673" spans="1:24" x14ac:dyDescent="0.3">
      <c r="A9673">
        <v>12395</v>
      </c>
      <c r="B9673" s="15" t="s">
        <v>929</v>
      </c>
      <c r="C9673" t="str">
        <f>_xlfn.XLOOKUP($B9673, STANDARDS!$A:$A, STANDARDS!$B:$B,,0,2)</f>
        <v>Boeryd Succession</v>
      </c>
      <c r="D9673" t="s">
        <v>1067</v>
      </c>
      <c r="E9673" t="s">
        <v>1229</v>
      </c>
      <c r="J9673" s="13">
        <v>760</v>
      </c>
      <c r="K9673" s="13">
        <v>90</v>
      </c>
      <c r="L9673" s="16" t="s">
        <v>1327</v>
      </c>
      <c r="P9673" t="s">
        <v>243</v>
      </c>
      <c r="Q9673" t="s">
        <v>1308</v>
      </c>
      <c r="S9673">
        <v>-29.3</v>
      </c>
      <c r="U9673" t="s">
        <v>245</v>
      </c>
      <c r="V9673">
        <v>1</v>
      </c>
      <c r="W9673" t="s">
        <v>1371</v>
      </c>
      <c r="X9673" t="s">
        <v>1435</v>
      </c>
    </row>
    <row r="9674" spans="1:24" x14ac:dyDescent="0.3">
      <c r="A9674">
        <v>12396</v>
      </c>
      <c r="B9674" s="15" t="s">
        <v>929</v>
      </c>
      <c r="C9674" t="str">
        <f>_xlfn.XLOOKUP($B9674, STANDARDS!$A:$A, STANDARDS!$B:$B,,0,2)</f>
        <v>Boeryd Succession</v>
      </c>
      <c r="D9674" t="s">
        <v>1067</v>
      </c>
      <c r="E9674" t="s">
        <v>1229</v>
      </c>
      <c r="J9674" s="13">
        <v>760</v>
      </c>
      <c r="K9674" s="13">
        <v>90</v>
      </c>
      <c r="L9674" s="16" t="s">
        <v>1327</v>
      </c>
      <c r="M9674" t="s">
        <v>1361</v>
      </c>
      <c r="P9674" t="s">
        <v>243</v>
      </c>
      <c r="Q9674">
        <v>1.1000000000000001</v>
      </c>
      <c r="S9674">
        <v>-27.3</v>
      </c>
      <c r="U9674" t="s">
        <v>245</v>
      </c>
      <c r="V9674">
        <v>1</v>
      </c>
      <c r="W9674" t="s">
        <v>1371</v>
      </c>
      <c r="X9674" t="s">
        <v>1435</v>
      </c>
    </row>
    <row r="9675" spans="1:24" x14ac:dyDescent="0.3">
      <c r="A9675">
        <v>12397</v>
      </c>
      <c r="B9675" s="15" t="s">
        <v>929</v>
      </c>
      <c r="C9675" t="str">
        <f>_xlfn.XLOOKUP($B9675, STANDARDS!$A:$A, STANDARDS!$B:$B,,0,2)</f>
        <v>Boeryd Succession</v>
      </c>
      <c r="D9675" t="s">
        <v>1067</v>
      </c>
      <c r="E9675" t="s">
        <v>1229</v>
      </c>
      <c r="J9675" s="13">
        <v>760</v>
      </c>
      <c r="K9675" s="13">
        <v>90</v>
      </c>
      <c r="L9675" s="16" t="s">
        <v>1327</v>
      </c>
      <c r="M9675" t="s">
        <v>1361</v>
      </c>
      <c r="P9675" t="s">
        <v>243</v>
      </c>
      <c r="Q9675">
        <v>3.2</v>
      </c>
      <c r="S9675">
        <v>-27.3</v>
      </c>
      <c r="U9675" t="s">
        <v>245</v>
      </c>
      <c r="V9675">
        <v>1</v>
      </c>
      <c r="W9675" t="s">
        <v>1371</v>
      </c>
      <c r="X9675" t="s">
        <v>1435</v>
      </c>
    </row>
    <row r="9676" spans="1:24" x14ac:dyDescent="0.3">
      <c r="A9676">
        <v>12398</v>
      </c>
      <c r="B9676" s="15" t="s">
        <v>929</v>
      </c>
      <c r="C9676" t="str">
        <f>_xlfn.XLOOKUP($B9676, STANDARDS!$A:$A, STANDARDS!$B:$B,,0,2)</f>
        <v>Boeryd Succession</v>
      </c>
      <c r="D9676" t="s">
        <v>1067</v>
      </c>
      <c r="E9676" t="s">
        <v>1229</v>
      </c>
      <c r="J9676" s="13">
        <v>760</v>
      </c>
      <c r="K9676" s="13">
        <v>90</v>
      </c>
      <c r="L9676" s="16" t="s">
        <v>1327</v>
      </c>
      <c r="M9676" t="s">
        <v>1361</v>
      </c>
      <c r="P9676" t="s">
        <v>243</v>
      </c>
      <c r="Q9676">
        <v>3.5</v>
      </c>
      <c r="S9676">
        <v>-27.3</v>
      </c>
      <c r="U9676" t="s">
        <v>245</v>
      </c>
      <c r="V9676">
        <v>1</v>
      </c>
      <c r="W9676" t="s">
        <v>1371</v>
      </c>
      <c r="X9676" t="s">
        <v>1435</v>
      </c>
    </row>
    <row r="9677" spans="1:24" x14ac:dyDescent="0.3">
      <c r="A9677">
        <v>12399</v>
      </c>
      <c r="B9677" s="15" t="s">
        <v>929</v>
      </c>
      <c r="C9677" t="str">
        <f>_xlfn.XLOOKUP($B9677, STANDARDS!$A:$A, STANDARDS!$B:$B,,0,2)</f>
        <v>Boeryd Succession</v>
      </c>
      <c r="D9677" t="s">
        <v>1067</v>
      </c>
      <c r="E9677" t="s">
        <v>1229</v>
      </c>
      <c r="J9677" s="13">
        <v>760</v>
      </c>
      <c r="K9677" s="13">
        <v>90</v>
      </c>
      <c r="L9677" s="16" t="s">
        <v>1327</v>
      </c>
      <c r="P9677" t="s">
        <v>243</v>
      </c>
      <c r="Q9677" t="s">
        <v>1308</v>
      </c>
      <c r="S9677">
        <v>-30.1</v>
      </c>
      <c r="U9677" t="s">
        <v>245</v>
      </c>
      <c r="V9677">
        <v>1</v>
      </c>
      <c r="W9677" t="s">
        <v>1371</v>
      </c>
      <c r="X9677" t="s">
        <v>1435</v>
      </c>
    </row>
    <row r="9678" spans="1:24" x14ac:dyDescent="0.3">
      <c r="A9678">
        <v>12400</v>
      </c>
      <c r="B9678" s="15" t="s">
        <v>929</v>
      </c>
      <c r="C9678" t="str">
        <f>_xlfn.XLOOKUP($B9678, STANDARDS!$A:$A, STANDARDS!$B:$B,,0,2)</f>
        <v>Boeryd Succession</v>
      </c>
      <c r="D9678" t="s">
        <v>1067</v>
      </c>
      <c r="E9678" t="s">
        <v>1229</v>
      </c>
      <c r="J9678" s="13">
        <v>760</v>
      </c>
      <c r="K9678" s="13">
        <v>90</v>
      </c>
      <c r="L9678" s="16" t="s">
        <v>1327</v>
      </c>
      <c r="P9678" t="s">
        <v>243</v>
      </c>
      <c r="Q9678" t="s">
        <v>1308</v>
      </c>
      <c r="S9678">
        <v>-30</v>
      </c>
      <c r="U9678" t="s">
        <v>245</v>
      </c>
      <c r="V9678">
        <v>1</v>
      </c>
      <c r="W9678" t="s">
        <v>1371</v>
      </c>
      <c r="X9678" t="s">
        <v>1435</v>
      </c>
    </row>
    <row r="9679" spans="1:24" x14ac:dyDescent="0.3">
      <c r="A9679">
        <v>12401</v>
      </c>
      <c r="B9679" s="15" t="s">
        <v>929</v>
      </c>
      <c r="C9679" t="str">
        <f>_xlfn.XLOOKUP($B9679, STANDARDS!$A:$A, STANDARDS!$B:$B,,0,2)</f>
        <v>Boeryd Succession</v>
      </c>
      <c r="D9679" t="s">
        <v>1067</v>
      </c>
      <c r="E9679" t="s">
        <v>1229</v>
      </c>
      <c r="J9679" s="13">
        <v>760</v>
      </c>
      <c r="K9679" s="13">
        <v>90</v>
      </c>
      <c r="L9679" s="16" t="s">
        <v>1327</v>
      </c>
      <c r="P9679" t="s">
        <v>243</v>
      </c>
      <c r="Q9679" t="s">
        <v>1308</v>
      </c>
      <c r="S9679">
        <v>-28.7</v>
      </c>
      <c r="U9679" t="s">
        <v>245</v>
      </c>
      <c r="V9679">
        <v>1</v>
      </c>
      <c r="W9679" t="s">
        <v>1371</v>
      </c>
      <c r="X9679" t="s">
        <v>1435</v>
      </c>
    </row>
    <row r="9680" spans="1:24" x14ac:dyDescent="0.3">
      <c r="A9680">
        <v>12402</v>
      </c>
      <c r="B9680" s="15" t="s">
        <v>929</v>
      </c>
      <c r="C9680" t="str">
        <f>_xlfn.XLOOKUP($B9680, STANDARDS!$A:$A, STANDARDS!$B:$B,,0,2)</f>
        <v>Boeryd Succession</v>
      </c>
      <c r="D9680" t="s">
        <v>1067</v>
      </c>
      <c r="E9680" t="s">
        <v>1229</v>
      </c>
      <c r="J9680" s="13">
        <v>760</v>
      </c>
      <c r="K9680" s="13">
        <v>90</v>
      </c>
      <c r="L9680" s="16" t="s">
        <v>1327</v>
      </c>
      <c r="P9680" t="s">
        <v>243</v>
      </c>
      <c r="Q9680" t="s">
        <v>1308</v>
      </c>
      <c r="S9680">
        <v>-32.9</v>
      </c>
      <c r="U9680" t="s">
        <v>245</v>
      </c>
      <c r="V9680">
        <v>1</v>
      </c>
      <c r="W9680" t="s">
        <v>1371</v>
      </c>
      <c r="X9680" t="s">
        <v>1435</v>
      </c>
    </row>
    <row r="9681" spans="1:24" x14ac:dyDescent="0.3">
      <c r="A9681">
        <v>12404</v>
      </c>
      <c r="B9681" s="15" t="s">
        <v>929</v>
      </c>
      <c r="C9681" t="str">
        <f>_xlfn.XLOOKUP($B9681, STANDARDS!$A:$A, STANDARDS!$B:$B,,0,2)</f>
        <v>Boeryd Succession</v>
      </c>
      <c r="D9681" t="s">
        <v>1067</v>
      </c>
      <c r="E9681" t="s">
        <v>1229</v>
      </c>
      <c r="J9681" s="13">
        <v>760</v>
      </c>
      <c r="K9681" s="13">
        <v>90</v>
      </c>
      <c r="L9681" s="16" t="s">
        <v>1327</v>
      </c>
      <c r="P9681" t="s">
        <v>243</v>
      </c>
      <c r="Q9681" t="s">
        <v>1308</v>
      </c>
      <c r="S9681">
        <v>-29.5</v>
      </c>
      <c r="U9681" t="s">
        <v>245</v>
      </c>
      <c r="V9681">
        <v>1</v>
      </c>
      <c r="W9681" t="s">
        <v>1371</v>
      </c>
      <c r="X9681" t="s">
        <v>1435</v>
      </c>
    </row>
    <row r="9682" spans="1:24" x14ac:dyDescent="0.3">
      <c r="A9682">
        <v>12405</v>
      </c>
      <c r="B9682" s="15" t="s">
        <v>929</v>
      </c>
      <c r="C9682" t="str">
        <f>_xlfn.XLOOKUP($B9682, STANDARDS!$A:$A, STANDARDS!$B:$B,,0,2)</f>
        <v>Boeryd Succession</v>
      </c>
      <c r="D9682" t="s">
        <v>1067</v>
      </c>
      <c r="E9682" t="s">
        <v>1229</v>
      </c>
      <c r="J9682" s="13">
        <v>760</v>
      </c>
      <c r="K9682" s="13">
        <v>90</v>
      </c>
      <c r="L9682" s="16" t="s">
        <v>1327</v>
      </c>
      <c r="P9682" t="s">
        <v>243</v>
      </c>
      <c r="Q9682" t="s">
        <v>1308</v>
      </c>
      <c r="S9682">
        <v>-29.4</v>
      </c>
      <c r="U9682" t="s">
        <v>245</v>
      </c>
      <c r="V9682">
        <v>1</v>
      </c>
      <c r="W9682" t="s">
        <v>1371</v>
      </c>
      <c r="X9682" t="s">
        <v>1435</v>
      </c>
    </row>
    <row r="9683" spans="1:24" x14ac:dyDescent="0.3">
      <c r="A9683">
        <v>12407</v>
      </c>
      <c r="B9683" s="15" t="s">
        <v>929</v>
      </c>
      <c r="C9683" t="str">
        <f>_xlfn.XLOOKUP($B9683, STANDARDS!$A:$A, STANDARDS!$B:$B,,0,2)</f>
        <v>Boeryd Succession</v>
      </c>
      <c r="D9683" t="s">
        <v>1067</v>
      </c>
      <c r="E9683" t="s">
        <v>1229</v>
      </c>
      <c r="J9683" s="13">
        <v>760</v>
      </c>
      <c r="K9683" s="13">
        <v>90</v>
      </c>
      <c r="L9683" s="16" t="s">
        <v>1327</v>
      </c>
      <c r="M9683" t="s">
        <v>1361</v>
      </c>
      <c r="P9683" t="s">
        <v>243</v>
      </c>
      <c r="Q9683">
        <v>1.2</v>
      </c>
      <c r="S9683">
        <v>-27.7</v>
      </c>
      <c r="U9683" t="s">
        <v>245</v>
      </c>
      <c r="V9683">
        <v>1</v>
      </c>
      <c r="W9683" t="s">
        <v>1371</v>
      </c>
      <c r="X9683" t="s">
        <v>1435</v>
      </c>
    </row>
    <row r="9684" spans="1:24" x14ac:dyDescent="0.3">
      <c r="A9684">
        <v>12408</v>
      </c>
      <c r="B9684" s="15" t="s">
        <v>929</v>
      </c>
      <c r="C9684" t="str">
        <f>_xlfn.XLOOKUP($B9684, STANDARDS!$A:$A, STANDARDS!$B:$B,,0,2)</f>
        <v>Boeryd Succession</v>
      </c>
      <c r="D9684" t="s">
        <v>1067</v>
      </c>
      <c r="E9684" t="s">
        <v>1229</v>
      </c>
      <c r="J9684" s="13">
        <v>760</v>
      </c>
      <c r="K9684" s="13">
        <v>90</v>
      </c>
      <c r="L9684" s="16" t="s">
        <v>1327</v>
      </c>
      <c r="M9684" t="s">
        <v>1361</v>
      </c>
      <c r="P9684" t="s">
        <v>243</v>
      </c>
      <c r="Q9684">
        <v>0.4</v>
      </c>
      <c r="S9684">
        <v>-27.7</v>
      </c>
      <c r="U9684" t="s">
        <v>245</v>
      </c>
      <c r="V9684">
        <v>1</v>
      </c>
      <c r="W9684" t="s">
        <v>1371</v>
      </c>
      <c r="X9684" t="s">
        <v>1435</v>
      </c>
    </row>
    <row r="9685" spans="1:24" x14ac:dyDescent="0.3">
      <c r="A9685">
        <v>12409</v>
      </c>
      <c r="B9685" s="15" t="s">
        <v>929</v>
      </c>
      <c r="C9685" t="str">
        <f>_xlfn.XLOOKUP($B9685, STANDARDS!$A:$A, STANDARDS!$B:$B,,0,2)</f>
        <v>Boeryd Succession</v>
      </c>
      <c r="D9685" t="s">
        <v>1067</v>
      </c>
      <c r="E9685" t="s">
        <v>1229</v>
      </c>
      <c r="J9685" s="13">
        <v>760</v>
      </c>
      <c r="K9685" s="13">
        <v>90</v>
      </c>
      <c r="L9685" s="16" t="s">
        <v>1327</v>
      </c>
      <c r="M9685" t="s">
        <v>1361</v>
      </c>
      <c r="P9685" t="s">
        <v>243</v>
      </c>
      <c r="Q9685">
        <v>2.5</v>
      </c>
      <c r="S9685">
        <v>-27.7</v>
      </c>
      <c r="U9685" t="s">
        <v>245</v>
      </c>
      <c r="V9685">
        <v>1</v>
      </c>
      <c r="W9685" t="s">
        <v>1371</v>
      </c>
      <c r="X9685" t="s">
        <v>1435</v>
      </c>
    </row>
    <row r="9686" spans="1:24" x14ac:dyDescent="0.3">
      <c r="A9686">
        <v>12410</v>
      </c>
      <c r="B9686" s="15" t="s">
        <v>929</v>
      </c>
      <c r="C9686" t="str">
        <f>_xlfn.XLOOKUP($B9686, STANDARDS!$A:$A, STANDARDS!$B:$B,,0,2)</f>
        <v>Boeryd Succession</v>
      </c>
      <c r="D9686" t="s">
        <v>1067</v>
      </c>
      <c r="E9686" t="s">
        <v>1229</v>
      </c>
      <c r="J9686" s="13">
        <v>760</v>
      </c>
      <c r="K9686" s="13">
        <v>90</v>
      </c>
      <c r="L9686" s="16" t="s">
        <v>1327</v>
      </c>
      <c r="P9686" t="s">
        <v>243</v>
      </c>
      <c r="Q9686" t="s">
        <v>1308</v>
      </c>
      <c r="S9686">
        <v>-28.4</v>
      </c>
      <c r="U9686" t="s">
        <v>245</v>
      </c>
      <c r="V9686">
        <v>1</v>
      </c>
      <c r="W9686" t="s">
        <v>1371</v>
      </c>
      <c r="X9686" t="s">
        <v>1435</v>
      </c>
    </row>
    <row r="9687" spans="1:24" x14ac:dyDescent="0.3">
      <c r="A9687">
        <v>12411</v>
      </c>
      <c r="B9687" s="15" t="s">
        <v>930</v>
      </c>
      <c r="C9687" t="str">
        <f>_xlfn.XLOOKUP($B9687, STANDARDS!$A:$A, STANDARDS!$B:$B,,0,2)</f>
        <v>Serra de Santa Helena Fm, Bambui Gp</v>
      </c>
      <c r="D9687" t="s">
        <v>1053</v>
      </c>
      <c r="E9687" t="s">
        <v>1230</v>
      </c>
      <c r="J9687" cm="1">
        <f t="array" ref="J9687:L9687">_xlfn.XLOOKUP($C9687, AGE!$A:$A,AGE!$B:$D,,0,2)</f>
        <v>548</v>
      </c>
      <c r="K9687">
        <v>33</v>
      </c>
      <c r="L9687" t="str">
        <v>Moreia et al. 2020; DaSilva et al. 2022; Okubo et al. 2022; Babinski et al. 2007; Caxito et al. 2021; Paula-Santos et al. 2015</v>
      </c>
      <c r="M9687" t="s">
        <v>1335</v>
      </c>
      <c r="P9687" t="s">
        <v>243</v>
      </c>
      <c r="Q9687">
        <v>7.9</v>
      </c>
      <c r="V9687">
        <v>1</v>
      </c>
      <c r="W9687" t="s">
        <v>1371</v>
      </c>
      <c r="X9687" t="s">
        <v>1436</v>
      </c>
    </row>
    <row r="9688" spans="1:24" x14ac:dyDescent="0.3">
      <c r="A9688">
        <v>12412</v>
      </c>
      <c r="B9688" s="15" t="s">
        <v>931</v>
      </c>
      <c r="C9688" t="str">
        <f>_xlfn.XLOOKUP($B9688, STANDARDS!$A:$A, STANDARDS!$B:$B,,0,2)</f>
        <v>Sete Lagoas Fm, Bambui Gp</v>
      </c>
      <c r="D9688" t="s">
        <v>1053</v>
      </c>
      <c r="E9688" t="s">
        <v>1231</v>
      </c>
      <c r="J9688" cm="1">
        <f t="array" ref="J9688:L9688">_xlfn.XLOOKUP($C9688, AGE!$A:$A,AGE!$B:$D,,0,2)</f>
        <v>586</v>
      </c>
      <c r="K9688">
        <v>35</v>
      </c>
      <c r="L9688" t="str">
        <v xml:space="preserve">Caxito et al 2021; Babinski et al. 2007; Caxito et al. 2012; Warren et al. 2014; Perrella Júnior et al. 2017; Paula-Santos et al. 2015; DaSilva et al. 2022 </v>
      </c>
      <c r="M9688" t="s">
        <v>1335</v>
      </c>
      <c r="P9688" t="s">
        <v>243</v>
      </c>
      <c r="Q9688">
        <v>2.8</v>
      </c>
      <c r="V9688">
        <v>1</v>
      </c>
      <c r="W9688" t="s">
        <v>1371</v>
      </c>
      <c r="X9688" t="s">
        <v>1436</v>
      </c>
    </row>
    <row r="9689" spans="1:24" x14ac:dyDescent="0.3">
      <c r="A9689">
        <v>12413</v>
      </c>
      <c r="B9689" s="15" t="s">
        <v>932</v>
      </c>
      <c r="C9689" t="str">
        <f>_xlfn.XLOOKUP($B9689, STANDARDS!$A:$A, STANDARDS!$B:$B,,0,2)</f>
        <v>Lagoa do Jacare Fm, Bambui Gp</v>
      </c>
      <c r="D9689" t="s">
        <v>1053</v>
      </c>
      <c r="E9689" t="s">
        <v>1230</v>
      </c>
      <c r="J9689" cm="1">
        <f t="array" ref="J9689:L9689">_xlfn.XLOOKUP($C9689, AGE!$A:$A,AGE!$B:$D,,0,2)</f>
        <v>548</v>
      </c>
      <c r="K9689">
        <v>33</v>
      </c>
      <c r="L9689" t="str">
        <v>Moreia et al. 2020; DaSilva et al. 2022; Okubo et al. 2022; Babinski et al. 2007; Caxito et al. 2021; Paula-Santos et al. 2015</v>
      </c>
      <c r="M9689" t="s">
        <v>1335</v>
      </c>
      <c r="P9689" t="s">
        <v>243</v>
      </c>
      <c r="Q9689">
        <v>8.3000000000000007</v>
      </c>
      <c r="V9689">
        <v>1</v>
      </c>
      <c r="W9689" t="s">
        <v>1371</v>
      </c>
      <c r="X9689" t="s">
        <v>1436</v>
      </c>
    </row>
    <row r="9690" spans="1:24" x14ac:dyDescent="0.3">
      <c r="A9690">
        <v>12414</v>
      </c>
      <c r="B9690" s="15" t="s">
        <v>931</v>
      </c>
      <c r="C9690" t="str">
        <f>_xlfn.XLOOKUP($B9690, STANDARDS!$A:$A, STANDARDS!$B:$B,,0,2)</f>
        <v>Sete Lagoas Fm, Bambui Gp</v>
      </c>
      <c r="D9690" t="s">
        <v>1053</v>
      </c>
      <c r="E9690" t="s">
        <v>1232</v>
      </c>
      <c r="J9690" cm="1">
        <f t="array" ref="J9690:L9690">_xlfn.XLOOKUP($C9690, AGE!$A:$A,AGE!$B:$D,,0,2)</f>
        <v>586</v>
      </c>
      <c r="K9690">
        <v>35</v>
      </c>
      <c r="L9690" t="str">
        <v xml:space="preserve">Caxito et al 2021; Babinski et al. 2007; Caxito et al. 2012; Warren et al. 2014; Perrella Júnior et al. 2017; Paula-Santos et al. 2015; DaSilva et al. 2022 </v>
      </c>
      <c r="M9690" t="s">
        <v>1335</v>
      </c>
      <c r="P9690" t="s">
        <v>243</v>
      </c>
      <c r="Q9690">
        <v>10.199999999999999</v>
      </c>
      <c r="V9690">
        <v>1</v>
      </c>
      <c r="W9690" t="s">
        <v>1371</v>
      </c>
      <c r="X9690" t="s">
        <v>1436</v>
      </c>
    </row>
    <row r="9691" spans="1:24" x14ac:dyDescent="0.3">
      <c r="A9691">
        <v>12415</v>
      </c>
      <c r="B9691" s="15" t="s">
        <v>931</v>
      </c>
      <c r="C9691" t="str">
        <f>_xlfn.XLOOKUP($B9691, STANDARDS!$A:$A, STANDARDS!$B:$B,,0,2)</f>
        <v>Sete Lagoas Fm, Bambui Gp</v>
      </c>
      <c r="D9691" t="s">
        <v>1053</v>
      </c>
      <c r="E9691" t="s">
        <v>1231</v>
      </c>
      <c r="J9691" cm="1">
        <f t="array" ref="J9691:L9691">_xlfn.XLOOKUP($C9691, AGE!$A:$A,AGE!$B:$D,,0,2)</f>
        <v>586</v>
      </c>
      <c r="K9691">
        <v>35</v>
      </c>
      <c r="L9691" t="str">
        <v xml:space="preserve">Caxito et al 2021; Babinski et al. 2007; Caxito et al. 2012; Warren et al. 2014; Perrella Júnior et al. 2017; Paula-Santos et al. 2015; DaSilva et al. 2022 </v>
      </c>
      <c r="M9691" t="s">
        <v>1335</v>
      </c>
      <c r="P9691" t="s">
        <v>243</v>
      </c>
      <c r="Q9691">
        <v>3.1</v>
      </c>
      <c r="V9691">
        <v>1</v>
      </c>
      <c r="W9691" t="s">
        <v>1371</v>
      </c>
      <c r="X9691" t="s">
        <v>1436</v>
      </c>
    </row>
    <row r="9692" spans="1:24" x14ac:dyDescent="0.3">
      <c r="A9692">
        <v>12416</v>
      </c>
      <c r="B9692" s="15" t="s">
        <v>931</v>
      </c>
      <c r="C9692" t="str">
        <f>_xlfn.XLOOKUP($B9692, STANDARDS!$A:$A, STANDARDS!$B:$B,,0,2)</f>
        <v>Sete Lagoas Fm, Bambui Gp</v>
      </c>
      <c r="D9692" t="s">
        <v>1053</v>
      </c>
      <c r="E9692" t="s">
        <v>1231</v>
      </c>
      <c r="J9692" cm="1">
        <f t="array" ref="J9692:L9692">_xlfn.XLOOKUP($C9692, AGE!$A:$A,AGE!$B:$D,,0,2)</f>
        <v>586</v>
      </c>
      <c r="K9692">
        <v>35</v>
      </c>
      <c r="L9692" t="str">
        <v xml:space="preserve">Caxito et al 2021; Babinski et al. 2007; Caxito et al. 2012; Warren et al. 2014; Perrella Júnior et al. 2017; Paula-Santos et al. 2015; DaSilva et al. 2022 </v>
      </c>
      <c r="M9692" t="s">
        <v>1335</v>
      </c>
      <c r="P9692" t="s">
        <v>243</v>
      </c>
      <c r="Q9692">
        <v>3.4</v>
      </c>
      <c r="V9692">
        <v>1</v>
      </c>
      <c r="W9692" t="s">
        <v>1371</v>
      </c>
      <c r="X9692" t="s">
        <v>1436</v>
      </c>
    </row>
    <row r="9693" spans="1:24" x14ac:dyDescent="0.3">
      <c r="A9693">
        <v>12417</v>
      </c>
      <c r="B9693" s="15" t="s">
        <v>930</v>
      </c>
      <c r="C9693" t="str">
        <f>_xlfn.XLOOKUP($B9693, STANDARDS!$A:$A, STANDARDS!$B:$B,,0,2)</f>
        <v>Serra de Santa Helena Fm, Bambui Gp</v>
      </c>
      <c r="D9693" t="s">
        <v>1053</v>
      </c>
      <c r="E9693" t="s">
        <v>1230</v>
      </c>
      <c r="J9693" cm="1">
        <f t="array" ref="J9693:L9693">_xlfn.XLOOKUP($C9693, AGE!$A:$A,AGE!$B:$D,,0,2)</f>
        <v>548</v>
      </c>
      <c r="K9693">
        <v>33</v>
      </c>
      <c r="L9693" t="str">
        <v>Moreia et al. 2020; DaSilva et al. 2022; Okubo et al. 2022; Babinski et al. 2007; Caxito et al. 2021; Paula-Santos et al. 2015</v>
      </c>
      <c r="M9693" t="s">
        <v>1335</v>
      </c>
      <c r="P9693" t="s">
        <v>243</v>
      </c>
      <c r="Q9693">
        <v>10.4</v>
      </c>
      <c r="V9693">
        <v>1</v>
      </c>
      <c r="W9693" t="s">
        <v>1371</v>
      </c>
      <c r="X9693" t="s">
        <v>1436</v>
      </c>
    </row>
    <row r="9694" spans="1:24" x14ac:dyDescent="0.3">
      <c r="A9694">
        <v>12418</v>
      </c>
      <c r="B9694" s="15" t="s">
        <v>931</v>
      </c>
      <c r="C9694" t="str">
        <f>_xlfn.XLOOKUP($B9694, STANDARDS!$A:$A, STANDARDS!$B:$B,,0,2)</f>
        <v>Sete Lagoas Fm, Bambui Gp</v>
      </c>
      <c r="D9694" t="s">
        <v>1053</v>
      </c>
      <c r="E9694" t="s">
        <v>1231</v>
      </c>
      <c r="J9694" cm="1">
        <f t="array" ref="J9694:L9694">_xlfn.XLOOKUP($C9694, AGE!$A:$A,AGE!$B:$D,,0,2)</f>
        <v>586</v>
      </c>
      <c r="K9694">
        <v>35</v>
      </c>
      <c r="L9694" t="str">
        <v xml:space="preserve">Caxito et al 2021; Babinski et al. 2007; Caxito et al. 2012; Warren et al. 2014; Perrella Júnior et al. 2017; Paula-Santos et al. 2015; DaSilva et al. 2022 </v>
      </c>
      <c r="M9694" t="s">
        <v>1335</v>
      </c>
      <c r="P9694" t="s">
        <v>243</v>
      </c>
      <c r="Q9694">
        <v>3.4</v>
      </c>
      <c r="V9694">
        <v>1</v>
      </c>
      <c r="W9694" t="s">
        <v>1371</v>
      </c>
      <c r="X9694" t="s">
        <v>1436</v>
      </c>
    </row>
    <row r="9695" spans="1:24" x14ac:dyDescent="0.3">
      <c r="A9695">
        <v>12419</v>
      </c>
      <c r="B9695" s="15" t="s">
        <v>931</v>
      </c>
      <c r="C9695" t="str">
        <f>_xlfn.XLOOKUP($B9695, STANDARDS!$A:$A, STANDARDS!$B:$B,,0,2)</f>
        <v>Sete Lagoas Fm, Bambui Gp</v>
      </c>
      <c r="D9695" t="s">
        <v>1053</v>
      </c>
      <c r="E9695" t="s">
        <v>1231</v>
      </c>
      <c r="J9695" cm="1">
        <f t="array" ref="J9695:L9695">_xlfn.XLOOKUP($C9695, AGE!$A:$A,AGE!$B:$D,,0,2)</f>
        <v>586</v>
      </c>
      <c r="K9695">
        <v>35</v>
      </c>
      <c r="L9695" t="str">
        <v xml:space="preserve">Caxito et al 2021; Babinski et al. 2007; Caxito et al. 2012; Warren et al. 2014; Perrella Júnior et al. 2017; Paula-Santos et al. 2015; DaSilva et al. 2022 </v>
      </c>
      <c r="M9695" t="s">
        <v>1335</v>
      </c>
      <c r="P9695" t="s">
        <v>243</v>
      </c>
      <c r="Q9695">
        <v>3.8</v>
      </c>
      <c r="V9695">
        <v>1</v>
      </c>
      <c r="W9695" t="s">
        <v>1371</v>
      </c>
      <c r="X9695" t="s">
        <v>1436</v>
      </c>
    </row>
    <row r="9696" spans="1:24" x14ac:dyDescent="0.3">
      <c r="A9696">
        <v>12420</v>
      </c>
      <c r="B9696" s="15" t="s">
        <v>932</v>
      </c>
      <c r="C9696" t="str">
        <f>_xlfn.XLOOKUP($B9696, STANDARDS!$A:$A, STANDARDS!$B:$B,,0,2)</f>
        <v>Lagoa do Jacare Fm, Bambui Gp</v>
      </c>
      <c r="D9696" t="s">
        <v>1053</v>
      </c>
      <c r="E9696" t="s">
        <v>1230</v>
      </c>
      <c r="J9696" cm="1">
        <f t="array" ref="J9696:L9696">_xlfn.XLOOKUP($C9696, AGE!$A:$A,AGE!$B:$D,,0,2)</f>
        <v>548</v>
      </c>
      <c r="K9696">
        <v>33</v>
      </c>
      <c r="L9696" t="str">
        <v>Moreia et al. 2020; DaSilva et al. 2022; Okubo et al. 2022; Babinski et al. 2007; Caxito et al. 2021; Paula-Santos et al. 2015</v>
      </c>
      <c r="M9696" t="s">
        <v>1335</v>
      </c>
      <c r="P9696" t="s">
        <v>243</v>
      </c>
      <c r="Q9696">
        <v>9.9</v>
      </c>
      <c r="V9696">
        <v>1</v>
      </c>
      <c r="W9696" t="s">
        <v>1371</v>
      </c>
      <c r="X9696" t="s">
        <v>1436</v>
      </c>
    </row>
    <row r="9697" spans="1:24" x14ac:dyDescent="0.3">
      <c r="A9697">
        <v>12421</v>
      </c>
      <c r="B9697" s="15" t="s">
        <v>931</v>
      </c>
      <c r="C9697" t="str">
        <f>_xlfn.XLOOKUP($B9697, STANDARDS!$A:$A, STANDARDS!$B:$B,,0,2)</f>
        <v>Sete Lagoas Fm, Bambui Gp</v>
      </c>
      <c r="D9697" t="s">
        <v>1053</v>
      </c>
      <c r="E9697" t="s">
        <v>1231</v>
      </c>
      <c r="J9697" cm="1">
        <f t="array" ref="J9697:L9697">_xlfn.XLOOKUP($C9697, AGE!$A:$A,AGE!$B:$D,,0,2)</f>
        <v>586</v>
      </c>
      <c r="K9697">
        <v>35</v>
      </c>
      <c r="L9697" t="str">
        <v xml:space="preserve">Caxito et al 2021; Babinski et al. 2007; Caxito et al. 2012; Warren et al. 2014; Perrella Júnior et al. 2017; Paula-Santos et al. 2015; DaSilva et al. 2022 </v>
      </c>
      <c r="M9697" t="s">
        <v>1335</v>
      </c>
      <c r="P9697" t="s">
        <v>243</v>
      </c>
      <c r="Q9697">
        <v>3.5</v>
      </c>
      <c r="V9697">
        <v>1</v>
      </c>
      <c r="W9697" t="s">
        <v>1371</v>
      </c>
      <c r="X9697" t="s">
        <v>1436</v>
      </c>
    </row>
    <row r="9698" spans="1:24" x14ac:dyDescent="0.3">
      <c r="A9698">
        <v>12422</v>
      </c>
      <c r="B9698" s="15" t="s">
        <v>932</v>
      </c>
      <c r="C9698" t="str">
        <f>_xlfn.XLOOKUP($B9698, STANDARDS!$A:$A, STANDARDS!$B:$B,,0,2)</f>
        <v>Lagoa do Jacare Fm, Bambui Gp</v>
      </c>
      <c r="D9698" t="s">
        <v>1053</v>
      </c>
      <c r="E9698" t="s">
        <v>1230</v>
      </c>
      <c r="J9698" cm="1">
        <f t="array" ref="J9698:L9698">_xlfn.XLOOKUP($C9698, AGE!$A:$A,AGE!$B:$D,,0,2)</f>
        <v>548</v>
      </c>
      <c r="K9698">
        <v>33</v>
      </c>
      <c r="L9698" t="str">
        <v>Moreia et al. 2020; DaSilva et al. 2022; Okubo et al. 2022; Babinski et al. 2007; Caxito et al. 2021; Paula-Santos et al. 2015</v>
      </c>
      <c r="M9698" t="s">
        <v>1335</v>
      </c>
      <c r="P9698" t="s">
        <v>243</v>
      </c>
      <c r="Q9698">
        <v>9.3000000000000007</v>
      </c>
      <c r="V9698">
        <v>1</v>
      </c>
      <c r="W9698" t="s">
        <v>1371</v>
      </c>
      <c r="X9698" t="s">
        <v>1436</v>
      </c>
    </row>
    <row r="9699" spans="1:24" x14ac:dyDescent="0.3">
      <c r="A9699">
        <v>12423</v>
      </c>
      <c r="B9699" s="15" t="s">
        <v>932</v>
      </c>
      <c r="C9699" t="str">
        <f>_xlfn.XLOOKUP($B9699, STANDARDS!$A:$A, STANDARDS!$B:$B,,0,2)</f>
        <v>Lagoa do Jacare Fm, Bambui Gp</v>
      </c>
      <c r="D9699" t="s">
        <v>1053</v>
      </c>
      <c r="E9699" t="s">
        <v>1230</v>
      </c>
      <c r="J9699" cm="1">
        <f t="array" ref="J9699:L9699">_xlfn.XLOOKUP($C9699, AGE!$A:$A,AGE!$B:$D,,0,2)</f>
        <v>548</v>
      </c>
      <c r="K9699">
        <v>33</v>
      </c>
      <c r="L9699" t="str">
        <v>Moreia et al. 2020; DaSilva et al. 2022; Okubo et al. 2022; Babinski et al. 2007; Caxito et al. 2021; Paula-Santos et al. 2015</v>
      </c>
      <c r="M9699" t="s">
        <v>1335</v>
      </c>
      <c r="P9699" t="s">
        <v>243</v>
      </c>
      <c r="Q9699">
        <v>10.5</v>
      </c>
      <c r="V9699">
        <v>1</v>
      </c>
      <c r="W9699" t="s">
        <v>1371</v>
      </c>
      <c r="X9699" t="s">
        <v>1436</v>
      </c>
    </row>
    <row r="9700" spans="1:24" x14ac:dyDescent="0.3">
      <c r="A9700">
        <v>12424</v>
      </c>
      <c r="B9700" s="15" t="s">
        <v>931</v>
      </c>
      <c r="C9700" t="str">
        <f>_xlfn.XLOOKUP($B9700, STANDARDS!$A:$A, STANDARDS!$B:$B,,0,2)</f>
        <v>Sete Lagoas Fm, Bambui Gp</v>
      </c>
      <c r="D9700" t="s">
        <v>1053</v>
      </c>
      <c r="E9700" t="s">
        <v>1230</v>
      </c>
      <c r="J9700" cm="1">
        <f t="array" ref="J9700:L9700">_xlfn.XLOOKUP($C9700, AGE!$A:$A,AGE!$B:$D,,0,2)</f>
        <v>586</v>
      </c>
      <c r="K9700">
        <v>35</v>
      </c>
      <c r="L9700" t="str">
        <v xml:space="preserve">Caxito et al 2021; Babinski et al. 2007; Caxito et al. 2012; Warren et al. 2014; Perrella Júnior et al. 2017; Paula-Santos et al. 2015; DaSilva et al. 2022 </v>
      </c>
      <c r="M9700" t="s">
        <v>1335</v>
      </c>
      <c r="P9700" t="s">
        <v>243</v>
      </c>
      <c r="Q9700">
        <v>-0.7</v>
      </c>
      <c r="V9700">
        <v>1</v>
      </c>
      <c r="W9700" t="s">
        <v>1371</v>
      </c>
      <c r="X9700" t="s">
        <v>1436</v>
      </c>
    </row>
    <row r="9701" spans="1:24" x14ac:dyDescent="0.3">
      <c r="A9701">
        <v>12425</v>
      </c>
      <c r="B9701" s="15" t="s">
        <v>931</v>
      </c>
      <c r="C9701" t="str">
        <f>_xlfn.XLOOKUP($B9701, STANDARDS!$A:$A, STANDARDS!$B:$B,,0,2)</f>
        <v>Sete Lagoas Fm, Bambui Gp</v>
      </c>
      <c r="D9701" t="s">
        <v>1053</v>
      </c>
      <c r="E9701" t="s">
        <v>1230</v>
      </c>
      <c r="J9701" cm="1">
        <f t="array" ref="J9701:L9701">_xlfn.XLOOKUP($C9701, AGE!$A:$A,AGE!$B:$D,,0,2)</f>
        <v>586</v>
      </c>
      <c r="K9701">
        <v>35</v>
      </c>
      <c r="L9701" t="str">
        <v xml:space="preserve">Caxito et al 2021; Babinski et al. 2007; Caxito et al. 2012; Warren et al. 2014; Perrella Júnior et al. 2017; Paula-Santos et al. 2015; DaSilva et al. 2022 </v>
      </c>
      <c r="M9701" t="s">
        <v>1335</v>
      </c>
      <c r="P9701" t="s">
        <v>243</v>
      </c>
      <c r="Q9701">
        <v>-0.6</v>
      </c>
      <c r="V9701">
        <v>1</v>
      </c>
      <c r="W9701" t="s">
        <v>1371</v>
      </c>
      <c r="X9701" t="s">
        <v>1436</v>
      </c>
    </row>
    <row r="9702" spans="1:24" x14ac:dyDescent="0.3">
      <c r="A9702">
        <v>12426</v>
      </c>
      <c r="B9702" s="15" t="s">
        <v>931</v>
      </c>
      <c r="C9702" t="str">
        <f>_xlfn.XLOOKUP($B9702, STANDARDS!$A:$A, STANDARDS!$B:$B,,0,2)</f>
        <v>Sete Lagoas Fm, Bambui Gp</v>
      </c>
      <c r="D9702" t="s">
        <v>1053</v>
      </c>
      <c r="E9702" t="s">
        <v>1230</v>
      </c>
      <c r="J9702" cm="1">
        <f t="array" ref="J9702:L9702">_xlfn.XLOOKUP($C9702, AGE!$A:$A,AGE!$B:$D,,0,2)</f>
        <v>586</v>
      </c>
      <c r="K9702">
        <v>35</v>
      </c>
      <c r="L9702" t="str">
        <v xml:space="preserve">Caxito et al 2021; Babinski et al. 2007; Caxito et al. 2012; Warren et al. 2014; Perrella Júnior et al. 2017; Paula-Santos et al. 2015; DaSilva et al. 2022 </v>
      </c>
      <c r="M9702" t="s">
        <v>1335</v>
      </c>
      <c r="P9702" t="s">
        <v>243</v>
      </c>
      <c r="Q9702">
        <v>-0.6</v>
      </c>
      <c r="V9702">
        <v>1</v>
      </c>
      <c r="W9702" t="s">
        <v>1371</v>
      </c>
      <c r="X9702" t="s">
        <v>1436</v>
      </c>
    </row>
    <row r="9703" spans="1:24" x14ac:dyDescent="0.3">
      <c r="A9703">
        <v>12427</v>
      </c>
      <c r="B9703" s="15" t="s">
        <v>931</v>
      </c>
      <c r="C9703" t="str">
        <f>_xlfn.XLOOKUP($B9703, STANDARDS!$A:$A, STANDARDS!$B:$B,,0,2)</f>
        <v>Sete Lagoas Fm, Bambui Gp</v>
      </c>
      <c r="D9703" t="s">
        <v>1053</v>
      </c>
      <c r="E9703" t="s">
        <v>1230</v>
      </c>
      <c r="J9703" cm="1">
        <f t="array" ref="J9703:L9703">_xlfn.XLOOKUP($C9703, AGE!$A:$A,AGE!$B:$D,,0,2)</f>
        <v>586</v>
      </c>
      <c r="K9703">
        <v>35</v>
      </c>
      <c r="L9703" t="str">
        <v xml:space="preserve">Caxito et al 2021; Babinski et al. 2007; Caxito et al. 2012; Warren et al. 2014; Perrella Júnior et al. 2017; Paula-Santos et al. 2015; DaSilva et al. 2022 </v>
      </c>
      <c r="M9703" t="s">
        <v>1335</v>
      </c>
      <c r="P9703" t="s">
        <v>243</v>
      </c>
      <c r="Q9703">
        <v>2.4</v>
      </c>
      <c r="V9703">
        <v>1</v>
      </c>
      <c r="W9703" t="s">
        <v>1371</v>
      </c>
      <c r="X9703" t="s">
        <v>1436</v>
      </c>
    </row>
    <row r="9704" spans="1:24" x14ac:dyDescent="0.3">
      <c r="A9704">
        <v>12428</v>
      </c>
      <c r="B9704" s="15" t="s">
        <v>932</v>
      </c>
      <c r="C9704" t="str">
        <f>_xlfn.XLOOKUP($B9704, STANDARDS!$A:$A, STANDARDS!$B:$B,,0,2)</f>
        <v>Lagoa do Jacare Fm, Bambui Gp</v>
      </c>
      <c r="D9704" t="s">
        <v>1053</v>
      </c>
      <c r="E9704" t="s">
        <v>1232</v>
      </c>
      <c r="J9704" cm="1">
        <f t="array" ref="J9704:L9704">_xlfn.XLOOKUP($C9704, AGE!$A:$A,AGE!$B:$D,,0,2)</f>
        <v>548</v>
      </c>
      <c r="K9704">
        <v>33</v>
      </c>
      <c r="L9704" t="str">
        <v>Moreia et al. 2020; DaSilva et al. 2022; Okubo et al. 2022; Babinski et al. 2007; Caxito et al. 2021; Paula-Santos et al. 2015</v>
      </c>
      <c r="M9704" t="s">
        <v>1335</v>
      </c>
      <c r="P9704" t="s">
        <v>243</v>
      </c>
      <c r="Q9704">
        <v>11.6</v>
      </c>
      <c r="V9704">
        <v>1</v>
      </c>
      <c r="W9704" t="s">
        <v>1371</v>
      </c>
      <c r="X9704" t="s">
        <v>1436</v>
      </c>
    </row>
    <row r="9705" spans="1:24" x14ac:dyDescent="0.3">
      <c r="A9705">
        <v>12429</v>
      </c>
      <c r="B9705" s="15" t="s">
        <v>931</v>
      </c>
      <c r="C9705" t="str">
        <f>_xlfn.XLOOKUP($B9705, STANDARDS!$A:$A, STANDARDS!$B:$B,,0,2)</f>
        <v>Sete Lagoas Fm, Bambui Gp</v>
      </c>
      <c r="D9705" t="s">
        <v>1053</v>
      </c>
      <c r="E9705" t="s">
        <v>1230</v>
      </c>
      <c r="J9705" cm="1">
        <f t="array" ref="J9705:L9705">_xlfn.XLOOKUP($C9705, AGE!$A:$A,AGE!$B:$D,,0,2)</f>
        <v>586</v>
      </c>
      <c r="K9705">
        <v>35</v>
      </c>
      <c r="L9705" t="str">
        <v xml:space="preserve">Caxito et al 2021; Babinski et al. 2007; Caxito et al. 2012; Warren et al. 2014; Perrella Júnior et al. 2017; Paula-Santos et al. 2015; DaSilva et al. 2022 </v>
      </c>
      <c r="M9705" t="s">
        <v>1335</v>
      </c>
      <c r="P9705" t="s">
        <v>243</v>
      </c>
      <c r="Q9705">
        <v>0.8</v>
      </c>
      <c r="V9705">
        <v>1</v>
      </c>
      <c r="W9705" t="s">
        <v>1371</v>
      </c>
      <c r="X9705" t="s">
        <v>1436</v>
      </c>
    </row>
    <row r="9706" spans="1:24" x14ac:dyDescent="0.3">
      <c r="A9706">
        <v>12430</v>
      </c>
      <c r="B9706" s="15" t="s">
        <v>931</v>
      </c>
      <c r="C9706" t="str">
        <f>_xlfn.XLOOKUP($B9706, STANDARDS!$A:$A, STANDARDS!$B:$B,,0,2)</f>
        <v>Sete Lagoas Fm, Bambui Gp</v>
      </c>
      <c r="D9706" t="s">
        <v>1053</v>
      </c>
      <c r="E9706" t="s">
        <v>1231</v>
      </c>
      <c r="J9706" cm="1">
        <f t="array" ref="J9706:L9706">_xlfn.XLOOKUP($C9706, AGE!$A:$A,AGE!$B:$D,,0,2)</f>
        <v>586</v>
      </c>
      <c r="K9706">
        <v>35</v>
      </c>
      <c r="L9706" t="str">
        <v xml:space="preserve">Caxito et al 2021; Babinski et al. 2007; Caxito et al. 2012; Warren et al. 2014; Perrella Júnior et al. 2017; Paula-Santos et al. 2015; DaSilva et al. 2022 </v>
      </c>
      <c r="M9706" t="s">
        <v>1335</v>
      </c>
      <c r="P9706" t="s">
        <v>243</v>
      </c>
      <c r="Q9706">
        <v>9.8000000000000007</v>
      </c>
      <c r="V9706">
        <v>1</v>
      </c>
      <c r="W9706" t="s">
        <v>1371</v>
      </c>
      <c r="X9706" t="s">
        <v>1436</v>
      </c>
    </row>
    <row r="9707" spans="1:24" x14ac:dyDescent="0.3">
      <c r="A9707">
        <v>12431</v>
      </c>
      <c r="B9707" s="15" t="s">
        <v>932</v>
      </c>
      <c r="C9707" t="str">
        <f>_xlfn.XLOOKUP($B9707, STANDARDS!$A:$A, STANDARDS!$B:$B,,0,2)</f>
        <v>Lagoa do Jacare Fm, Bambui Gp</v>
      </c>
      <c r="D9707" t="s">
        <v>1053</v>
      </c>
      <c r="E9707" t="s">
        <v>1230</v>
      </c>
      <c r="J9707" cm="1">
        <f t="array" ref="J9707:L9707">_xlfn.XLOOKUP($C9707, AGE!$A:$A,AGE!$B:$D,,0,2)</f>
        <v>548</v>
      </c>
      <c r="K9707">
        <v>33</v>
      </c>
      <c r="L9707" t="str">
        <v>Moreia et al. 2020; DaSilva et al. 2022; Okubo et al. 2022; Babinski et al. 2007; Caxito et al. 2021; Paula-Santos et al. 2015</v>
      </c>
      <c r="M9707" t="s">
        <v>1335</v>
      </c>
      <c r="P9707" t="s">
        <v>243</v>
      </c>
      <c r="Q9707">
        <v>6.9</v>
      </c>
      <c r="V9707">
        <v>1</v>
      </c>
      <c r="W9707" t="s">
        <v>1371</v>
      </c>
      <c r="X9707" t="s">
        <v>1436</v>
      </c>
    </row>
    <row r="9708" spans="1:24" x14ac:dyDescent="0.3">
      <c r="A9708">
        <v>12432</v>
      </c>
      <c r="B9708" s="15" t="s">
        <v>932</v>
      </c>
      <c r="C9708" t="str">
        <f>_xlfn.XLOOKUP($B9708, STANDARDS!$A:$A, STANDARDS!$B:$B,,0,2)</f>
        <v>Lagoa do Jacare Fm, Bambui Gp</v>
      </c>
      <c r="D9708" t="s">
        <v>1053</v>
      </c>
      <c r="E9708" t="s">
        <v>1230</v>
      </c>
      <c r="J9708" cm="1">
        <f t="array" ref="J9708:L9708">_xlfn.XLOOKUP($C9708, AGE!$A:$A,AGE!$B:$D,,0,2)</f>
        <v>548</v>
      </c>
      <c r="K9708">
        <v>33</v>
      </c>
      <c r="L9708" t="str">
        <v>Moreia et al. 2020; DaSilva et al. 2022; Okubo et al. 2022; Babinski et al. 2007; Caxito et al. 2021; Paula-Santos et al. 2015</v>
      </c>
      <c r="M9708" t="s">
        <v>1335</v>
      </c>
      <c r="P9708" t="s">
        <v>243</v>
      </c>
      <c r="Q9708">
        <v>9.9</v>
      </c>
      <c r="V9708">
        <v>1</v>
      </c>
      <c r="W9708" t="s">
        <v>1371</v>
      </c>
      <c r="X9708" t="s">
        <v>1436</v>
      </c>
    </row>
    <row r="9709" spans="1:24" x14ac:dyDescent="0.3">
      <c r="A9709">
        <v>12433</v>
      </c>
      <c r="B9709" s="15" t="s">
        <v>931</v>
      </c>
      <c r="C9709" t="str">
        <f>_xlfn.XLOOKUP($B9709, STANDARDS!$A:$A, STANDARDS!$B:$B,,0,2)</f>
        <v>Sete Lagoas Fm, Bambui Gp</v>
      </c>
      <c r="D9709" t="s">
        <v>1053</v>
      </c>
      <c r="E9709" t="s">
        <v>1231</v>
      </c>
      <c r="J9709" cm="1">
        <f t="array" ref="J9709:L9709">_xlfn.XLOOKUP($C9709, AGE!$A:$A,AGE!$B:$D,,0,2)</f>
        <v>586</v>
      </c>
      <c r="K9709">
        <v>35</v>
      </c>
      <c r="L9709" t="str">
        <v xml:space="preserve">Caxito et al 2021; Babinski et al. 2007; Caxito et al. 2012; Warren et al. 2014; Perrella Júnior et al. 2017; Paula-Santos et al. 2015; DaSilva et al. 2022 </v>
      </c>
      <c r="M9709" t="s">
        <v>1335</v>
      </c>
      <c r="P9709" t="s">
        <v>243</v>
      </c>
      <c r="Q9709">
        <v>10</v>
      </c>
      <c r="V9709">
        <v>1</v>
      </c>
      <c r="W9709" t="s">
        <v>1371</v>
      </c>
      <c r="X9709" t="s">
        <v>1436</v>
      </c>
    </row>
    <row r="9710" spans="1:24" x14ac:dyDescent="0.3">
      <c r="A9710">
        <v>12434</v>
      </c>
      <c r="B9710" s="15" t="s">
        <v>932</v>
      </c>
      <c r="C9710" t="str">
        <f>_xlfn.XLOOKUP($B9710, STANDARDS!$A:$A, STANDARDS!$B:$B,,0,2)</f>
        <v>Lagoa do Jacare Fm, Bambui Gp</v>
      </c>
      <c r="D9710" t="s">
        <v>1053</v>
      </c>
      <c r="E9710" t="s">
        <v>1231</v>
      </c>
      <c r="J9710" cm="1">
        <f t="array" ref="J9710:L9710">_xlfn.XLOOKUP($C9710, AGE!$A:$A,AGE!$B:$D,,0,2)</f>
        <v>548</v>
      </c>
      <c r="K9710">
        <v>33</v>
      </c>
      <c r="L9710" t="str">
        <v>Moreia et al. 2020; DaSilva et al. 2022; Okubo et al. 2022; Babinski et al. 2007; Caxito et al. 2021; Paula-Santos et al. 2015</v>
      </c>
      <c r="M9710" t="s">
        <v>1335</v>
      </c>
      <c r="P9710" t="s">
        <v>243</v>
      </c>
      <c r="Q9710">
        <v>10.1</v>
      </c>
      <c r="V9710">
        <v>1</v>
      </c>
      <c r="W9710" t="s">
        <v>1371</v>
      </c>
      <c r="X9710" t="s">
        <v>1436</v>
      </c>
    </row>
    <row r="9711" spans="1:24" x14ac:dyDescent="0.3">
      <c r="A9711">
        <v>12435</v>
      </c>
      <c r="B9711" s="15" t="s">
        <v>930</v>
      </c>
      <c r="C9711" t="str">
        <f>_xlfn.XLOOKUP($B9711, STANDARDS!$A:$A, STANDARDS!$B:$B,,0,2)</f>
        <v>Serra de Santa Helena Fm, Bambui Gp</v>
      </c>
      <c r="D9711" t="s">
        <v>1053</v>
      </c>
      <c r="E9711" t="s">
        <v>1230</v>
      </c>
      <c r="J9711" cm="1">
        <f t="array" ref="J9711:L9711">_xlfn.XLOOKUP($C9711, AGE!$A:$A,AGE!$B:$D,,0,2)</f>
        <v>548</v>
      </c>
      <c r="K9711">
        <v>33</v>
      </c>
      <c r="L9711" t="str">
        <v>Moreia et al. 2020; DaSilva et al. 2022; Okubo et al. 2022; Babinski et al. 2007; Caxito et al. 2021; Paula-Santos et al. 2015</v>
      </c>
      <c r="M9711" t="s">
        <v>1335</v>
      </c>
      <c r="P9711" t="s">
        <v>243</v>
      </c>
      <c r="Q9711">
        <v>12.1</v>
      </c>
      <c r="V9711">
        <v>1</v>
      </c>
      <c r="W9711" t="s">
        <v>1371</v>
      </c>
      <c r="X9711" t="s">
        <v>1436</v>
      </c>
    </row>
    <row r="9712" spans="1:24" x14ac:dyDescent="0.3">
      <c r="A9712">
        <v>12436</v>
      </c>
      <c r="B9712" s="15" t="s">
        <v>932</v>
      </c>
      <c r="C9712" t="str">
        <f>_xlfn.XLOOKUP($B9712, STANDARDS!$A:$A, STANDARDS!$B:$B,,0,2)</f>
        <v>Lagoa do Jacare Fm, Bambui Gp</v>
      </c>
      <c r="D9712" t="s">
        <v>1053</v>
      </c>
      <c r="E9712" t="s">
        <v>1230</v>
      </c>
      <c r="J9712" cm="1">
        <f t="array" ref="J9712:L9712">_xlfn.XLOOKUP($C9712, AGE!$A:$A,AGE!$B:$D,,0,2)</f>
        <v>548</v>
      </c>
      <c r="K9712">
        <v>33</v>
      </c>
      <c r="L9712" t="str">
        <v>Moreia et al. 2020; DaSilva et al. 2022; Okubo et al. 2022; Babinski et al. 2007; Caxito et al. 2021; Paula-Santos et al. 2015</v>
      </c>
      <c r="M9712" t="s">
        <v>1335</v>
      </c>
      <c r="P9712" t="s">
        <v>243</v>
      </c>
      <c r="Q9712">
        <v>10.6</v>
      </c>
      <c r="V9712">
        <v>1</v>
      </c>
      <c r="W9712" t="s">
        <v>1371</v>
      </c>
      <c r="X9712" t="s">
        <v>1436</v>
      </c>
    </row>
    <row r="9713" spans="1:24" x14ac:dyDescent="0.3">
      <c r="A9713">
        <v>12437</v>
      </c>
      <c r="B9713" s="15" t="s">
        <v>930</v>
      </c>
      <c r="C9713" t="str">
        <f>_xlfn.XLOOKUP($B9713, STANDARDS!$A:$A, STANDARDS!$B:$B,,0,2)</f>
        <v>Serra de Santa Helena Fm, Bambui Gp</v>
      </c>
      <c r="D9713" t="s">
        <v>1053</v>
      </c>
      <c r="E9713" t="s">
        <v>1230</v>
      </c>
      <c r="J9713" cm="1">
        <f t="array" ref="J9713:L9713">_xlfn.XLOOKUP($C9713, AGE!$A:$A,AGE!$B:$D,,0,2)</f>
        <v>548</v>
      </c>
      <c r="K9713">
        <v>33</v>
      </c>
      <c r="L9713" t="str">
        <v>Moreia et al. 2020; DaSilva et al. 2022; Okubo et al. 2022; Babinski et al. 2007; Caxito et al. 2021; Paula-Santos et al. 2015</v>
      </c>
      <c r="M9713" t="s">
        <v>1335</v>
      </c>
      <c r="P9713" t="s">
        <v>243</v>
      </c>
      <c r="Q9713">
        <v>10.7</v>
      </c>
      <c r="V9713">
        <v>1</v>
      </c>
      <c r="W9713" t="s">
        <v>1371</v>
      </c>
      <c r="X9713" t="s">
        <v>1436</v>
      </c>
    </row>
    <row r="9714" spans="1:24" x14ac:dyDescent="0.3">
      <c r="A9714">
        <v>12438</v>
      </c>
      <c r="B9714" s="15" t="s">
        <v>931</v>
      </c>
      <c r="C9714" t="str">
        <f>_xlfn.XLOOKUP($B9714, STANDARDS!$A:$A, STANDARDS!$B:$B,,0,2)</f>
        <v>Sete Lagoas Fm, Bambui Gp</v>
      </c>
      <c r="D9714" t="s">
        <v>1053</v>
      </c>
      <c r="E9714" t="s">
        <v>1231</v>
      </c>
      <c r="J9714" cm="1">
        <f t="array" ref="J9714:L9714">_xlfn.XLOOKUP($C9714, AGE!$A:$A,AGE!$B:$D,,0,2)</f>
        <v>586</v>
      </c>
      <c r="K9714">
        <v>35</v>
      </c>
      <c r="L9714" t="str">
        <v xml:space="preserve">Caxito et al 2021; Babinski et al. 2007; Caxito et al. 2012; Warren et al. 2014; Perrella Júnior et al. 2017; Paula-Santos et al. 2015; DaSilva et al. 2022 </v>
      </c>
      <c r="M9714" t="s">
        <v>1335</v>
      </c>
      <c r="P9714" t="s">
        <v>243</v>
      </c>
      <c r="Q9714">
        <v>8.3000000000000007</v>
      </c>
      <c r="V9714">
        <v>1</v>
      </c>
      <c r="W9714" t="s">
        <v>1371</v>
      </c>
      <c r="X9714" t="s">
        <v>1436</v>
      </c>
    </row>
    <row r="9715" spans="1:24" x14ac:dyDescent="0.3">
      <c r="A9715">
        <v>12439</v>
      </c>
      <c r="B9715" s="15" t="s">
        <v>931</v>
      </c>
      <c r="C9715" t="str">
        <f>_xlfn.XLOOKUP($B9715, STANDARDS!$A:$A, STANDARDS!$B:$B,,0,2)</f>
        <v>Sete Lagoas Fm, Bambui Gp</v>
      </c>
      <c r="D9715" t="s">
        <v>1053</v>
      </c>
      <c r="E9715" t="s">
        <v>1231</v>
      </c>
      <c r="J9715" cm="1">
        <f t="array" ref="J9715:L9715">_xlfn.XLOOKUP($C9715, AGE!$A:$A,AGE!$B:$D,,0,2)</f>
        <v>586</v>
      </c>
      <c r="K9715">
        <v>35</v>
      </c>
      <c r="L9715" t="str">
        <v xml:space="preserve">Caxito et al 2021; Babinski et al. 2007; Caxito et al. 2012; Warren et al. 2014; Perrella Júnior et al. 2017; Paula-Santos et al. 2015; DaSilva et al. 2022 </v>
      </c>
      <c r="M9715" t="s">
        <v>1335</v>
      </c>
      <c r="P9715" t="s">
        <v>243</v>
      </c>
      <c r="Q9715">
        <v>9.9</v>
      </c>
      <c r="V9715">
        <v>1</v>
      </c>
      <c r="W9715" t="s">
        <v>1371</v>
      </c>
      <c r="X9715" t="s">
        <v>1436</v>
      </c>
    </row>
    <row r="9716" spans="1:24" x14ac:dyDescent="0.3">
      <c r="A9716">
        <v>12440</v>
      </c>
      <c r="B9716" s="15" t="s">
        <v>931</v>
      </c>
      <c r="C9716" t="str">
        <f>_xlfn.XLOOKUP($B9716, STANDARDS!$A:$A, STANDARDS!$B:$B,,0,2)</f>
        <v>Sete Lagoas Fm, Bambui Gp</v>
      </c>
      <c r="D9716" t="s">
        <v>1053</v>
      </c>
      <c r="E9716" t="s">
        <v>1231</v>
      </c>
      <c r="J9716" cm="1">
        <f t="array" ref="J9716:L9716">_xlfn.XLOOKUP($C9716, AGE!$A:$A,AGE!$B:$D,,0,2)</f>
        <v>586</v>
      </c>
      <c r="K9716">
        <v>35</v>
      </c>
      <c r="L9716" t="str">
        <v xml:space="preserve">Caxito et al 2021; Babinski et al. 2007; Caxito et al. 2012; Warren et al. 2014; Perrella Júnior et al. 2017; Paula-Santos et al. 2015; DaSilva et al. 2022 </v>
      </c>
      <c r="M9716" t="s">
        <v>1335</v>
      </c>
      <c r="P9716" t="s">
        <v>243</v>
      </c>
      <c r="Q9716">
        <v>10.1</v>
      </c>
      <c r="V9716">
        <v>1</v>
      </c>
      <c r="W9716" t="s">
        <v>1371</v>
      </c>
      <c r="X9716" t="s">
        <v>1436</v>
      </c>
    </row>
    <row r="9717" spans="1:24" x14ac:dyDescent="0.3">
      <c r="A9717">
        <v>12441</v>
      </c>
      <c r="B9717" s="15" t="s">
        <v>931</v>
      </c>
      <c r="C9717" t="str">
        <f>_xlfn.XLOOKUP($B9717, STANDARDS!$A:$A, STANDARDS!$B:$B,,0,2)</f>
        <v>Sete Lagoas Fm, Bambui Gp</v>
      </c>
      <c r="D9717" t="s">
        <v>1053</v>
      </c>
      <c r="E9717" t="s">
        <v>1230</v>
      </c>
      <c r="J9717" cm="1">
        <f t="array" ref="J9717:L9717">_xlfn.XLOOKUP($C9717, AGE!$A:$A,AGE!$B:$D,,0,2)</f>
        <v>586</v>
      </c>
      <c r="K9717">
        <v>35</v>
      </c>
      <c r="L9717" t="str">
        <v xml:space="preserve">Caxito et al 2021; Babinski et al. 2007; Caxito et al. 2012; Warren et al. 2014; Perrella Júnior et al. 2017; Paula-Santos et al. 2015; DaSilva et al. 2022 </v>
      </c>
      <c r="M9717" t="s">
        <v>1335</v>
      </c>
      <c r="P9717" t="s">
        <v>243</v>
      </c>
      <c r="Q9717">
        <v>2.2000000000000002</v>
      </c>
      <c r="V9717">
        <v>1</v>
      </c>
      <c r="W9717" t="s">
        <v>1371</v>
      </c>
      <c r="X9717" t="s">
        <v>1436</v>
      </c>
    </row>
    <row r="9718" spans="1:24" x14ac:dyDescent="0.3">
      <c r="A9718">
        <v>12442</v>
      </c>
      <c r="B9718" s="15" t="s">
        <v>931</v>
      </c>
      <c r="C9718" t="str">
        <f>_xlfn.XLOOKUP($B9718, STANDARDS!$A:$A, STANDARDS!$B:$B,,0,2)</f>
        <v>Sete Lagoas Fm, Bambui Gp</v>
      </c>
      <c r="D9718" t="s">
        <v>1053</v>
      </c>
      <c r="E9718" t="s">
        <v>1231</v>
      </c>
      <c r="J9718" cm="1">
        <f t="array" ref="J9718:L9718">_xlfn.XLOOKUP($C9718, AGE!$A:$A,AGE!$B:$D,,0,2)</f>
        <v>586</v>
      </c>
      <c r="K9718">
        <v>35</v>
      </c>
      <c r="L9718" t="str">
        <v xml:space="preserve">Caxito et al 2021; Babinski et al. 2007; Caxito et al. 2012; Warren et al. 2014; Perrella Júnior et al. 2017; Paula-Santos et al. 2015; DaSilva et al. 2022 </v>
      </c>
      <c r="M9718" t="s">
        <v>1335</v>
      </c>
      <c r="P9718" t="s">
        <v>243</v>
      </c>
      <c r="Q9718">
        <v>10.1</v>
      </c>
      <c r="V9718">
        <v>1</v>
      </c>
      <c r="W9718" t="s">
        <v>1371</v>
      </c>
      <c r="X9718" t="s">
        <v>1436</v>
      </c>
    </row>
    <row r="9719" spans="1:24" x14ac:dyDescent="0.3">
      <c r="A9719">
        <v>12443</v>
      </c>
      <c r="B9719" s="15" t="s">
        <v>931</v>
      </c>
      <c r="C9719" t="str">
        <f>_xlfn.XLOOKUP($B9719, STANDARDS!$A:$A, STANDARDS!$B:$B,,0,2)</f>
        <v>Sete Lagoas Fm, Bambui Gp</v>
      </c>
      <c r="D9719" t="s">
        <v>1053</v>
      </c>
      <c r="E9719" t="s">
        <v>1230</v>
      </c>
      <c r="J9719" cm="1">
        <f t="array" ref="J9719:L9719">_xlfn.XLOOKUP($C9719, AGE!$A:$A,AGE!$B:$D,,0,2)</f>
        <v>586</v>
      </c>
      <c r="K9719">
        <v>35</v>
      </c>
      <c r="L9719" t="str">
        <v xml:space="preserve">Caxito et al 2021; Babinski et al. 2007; Caxito et al. 2012; Warren et al. 2014; Perrella Júnior et al. 2017; Paula-Santos et al. 2015; DaSilva et al. 2022 </v>
      </c>
      <c r="M9719" t="s">
        <v>1335</v>
      </c>
      <c r="P9719" t="s">
        <v>243</v>
      </c>
      <c r="Q9719">
        <v>1.7</v>
      </c>
      <c r="V9719">
        <v>1</v>
      </c>
      <c r="W9719" t="s">
        <v>1371</v>
      </c>
      <c r="X9719" t="s">
        <v>1436</v>
      </c>
    </row>
    <row r="9720" spans="1:24" x14ac:dyDescent="0.3">
      <c r="A9720">
        <v>12444</v>
      </c>
      <c r="B9720" s="15" t="s">
        <v>932</v>
      </c>
      <c r="C9720" t="str">
        <f>_xlfn.XLOOKUP($B9720, STANDARDS!$A:$A, STANDARDS!$B:$B,,0,2)</f>
        <v>Lagoa do Jacare Fm, Bambui Gp</v>
      </c>
      <c r="D9720" t="s">
        <v>1053</v>
      </c>
      <c r="E9720" t="s">
        <v>1231</v>
      </c>
      <c r="J9720" cm="1">
        <f t="array" ref="J9720:L9720">_xlfn.XLOOKUP($C9720, AGE!$A:$A,AGE!$B:$D,,0,2)</f>
        <v>548</v>
      </c>
      <c r="K9720">
        <v>33</v>
      </c>
      <c r="L9720" t="str">
        <v>Moreia et al. 2020; DaSilva et al. 2022; Okubo et al. 2022; Babinski et al. 2007; Caxito et al. 2021; Paula-Santos et al. 2015</v>
      </c>
      <c r="M9720" t="s">
        <v>1335</v>
      </c>
      <c r="P9720" t="s">
        <v>243</v>
      </c>
      <c r="Q9720">
        <v>10.5</v>
      </c>
      <c r="V9720">
        <v>1</v>
      </c>
      <c r="W9720" t="s">
        <v>1371</v>
      </c>
      <c r="X9720" t="s">
        <v>1436</v>
      </c>
    </row>
    <row r="9721" spans="1:24" x14ac:dyDescent="0.3">
      <c r="A9721">
        <v>12445</v>
      </c>
      <c r="B9721" s="15" t="s">
        <v>931</v>
      </c>
      <c r="C9721" t="str">
        <f>_xlfn.XLOOKUP($B9721, STANDARDS!$A:$A, STANDARDS!$B:$B,,0,2)</f>
        <v>Sete Lagoas Fm, Bambui Gp</v>
      </c>
      <c r="D9721" t="s">
        <v>1053</v>
      </c>
      <c r="E9721" t="s">
        <v>1230</v>
      </c>
      <c r="J9721" cm="1">
        <f t="array" ref="J9721:L9721">_xlfn.XLOOKUP($C9721, AGE!$A:$A,AGE!$B:$D,,0,2)</f>
        <v>586</v>
      </c>
      <c r="K9721">
        <v>35</v>
      </c>
      <c r="L9721" t="str">
        <v xml:space="preserve">Caxito et al 2021; Babinski et al. 2007; Caxito et al. 2012; Warren et al. 2014; Perrella Júnior et al. 2017; Paula-Santos et al. 2015; DaSilva et al. 2022 </v>
      </c>
      <c r="M9721" t="s">
        <v>1335</v>
      </c>
      <c r="P9721" t="s">
        <v>243</v>
      </c>
      <c r="Q9721">
        <v>-2.8</v>
      </c>
      <c r="V9721">
        <v>1</v>
      </c>
      <c r="W9721" t="s">
        <v>1371</v>
      </c>
      <c r="X9721" t="s">
        <v>1436</v>
      </c>
    </row>
    <row r="9722" spans="1:24" x14ac:dyDescent="0.3">
      <c r="A9722">
        <v>12446</v>
      </c>
      <c r="B9722" s="15" t="s">
        <v>931</v>
      </c>
      <c r="C9722" t="str">
        <f>_xlfn.XLOOKUP($B9722, STANDARDS!$A:$A, STANDARDS!$B:$B,,0,2)</f>
        <v>Sete Lagoas Fm, Bambui Gp</v>
      </c>
      <c r="D9722" t="s">
        <v>1053</v>
      </c>
      <c r="E9722" t="s">
        <v>1230</v>
      </c>
      <c r="J9722" cm="1">
        <f t="array" ref="J9722:L9722">_xlfn.XLOOKUP($C9722, AGE!$A:$A,AGE!$B:$D,,0,2)</f>
        <v>586</v>
      </c>
      <c r="K9722">
        <v>35</v>
      </c>
      <c r="L9722" t="str">
        <v xml:space="preserve">Caxito et al 2021; Babinski et al. 2007; Caxito et al. 2012; Warren et al. 2014; Perrella Júnior et al. 2017; Paula-Santos et al. 2015; DaSilva et al. 2022 </v>
      </c>
      <c r="M9722" t="s">
        <v>1335</v>
      </c>
      <c r="P9722" t="s">
        <v>243</v>
      </c>
      <c r="Q9722">
        <v>-3.7</v>
      </c>
      <c r="V9722">
        <v>1</v>
      </c>
      <c r="W9722" t="s">
        <v>1371</v>
      </c>
      <c r="X9722" t="s">
        <v>1436</v>
      </c>
    </row>
    <row r="9723" spans="1:24" x14ac:dyDescent="0.3">
      <c r="A9723">
        <v>12447</v>
      </c>
      <c r="B9723" s="15" t="s">
        <v>931</v>
      </c>
      <c r="C9723" t="str">
        <f>_xlfn.XLOOKUP($B9723, STANDARDS!$A:$A, STANDARDS!$B:$B,,0,2)</f>
        <v>Sete Lagoas Fm, Bambui Gp</v>
      </c>
      <c r="D9723" t="s">
        <v>1053</v>
      </c>
      <c r="E9723" t="s">
        <v>1230</v>
      </c>
      <c r="J9723" cm="1">
        <f t="array" ref="J9723:L9723">_xlfn.XLOOKUP($C9723, AGE!$A:$A,AGE!$B:$D,,0,2)</f>
        <v>586</v>
      </c>
      <c r="K9723">
        <v>35</v>
      </c>
      <c r="L9723" t="str">
        <v xml:space="preserve">Caxito et al 2021; Babinski et al. 2007; Caxito et al. 2012; Warren et al. 2014; Perrella Júnior et al. 2017; Paula-Santos et al. 2015; DaSilva et al. 2022 </v>
      </c>
      <c r="M9723" t="s">
        <v>1335</v>
      </c>
      <c r="P9723" t="s">
        <v>243</v>
      </c>
      <c r="Q9723">
        <v>2.5</v>
      </c>
      <c r="V9723">
        <v>1</v>
      </c>
      <c r="W9723" t="s">
        <v>1371</v>
      </c>
      <c r="X9723" t="s">
        <v>1436</v>
      </c>
    </row>
    <row r="9724" spans="1:24" x14ac:dyDescent="0.3">
      <c r="A9724">
        <v>12448</v>
      </c>
      <c r="B9724" s="15" t="s">
        <v>931</v>
      </c>
      <c r="C9724" t="str">
        <f>_xlfn.XLOOKUP($B9724, STANDARDS!$A:$A, STANDARDS!$B:$B,,0,2)</f>
        <v>Sete Lagoas Fm, Bambui Gp</v>
      </c>
      <c r="D9724" t="s">
        <v>1053</v>
      </c>
      <c r="E9724" t="s">
        <v>1231</v>
      </c>
      <c r="J9724" cm="1">
        <f t="array" ref="J9724:L9724">_xlfn.XLOOKUP($C9724, AGE!$A:$A,AGE!$B:$D,,0,2)</f>
        <v>586</v>
      </c>
      <c r="K9724">
        <v>35</v>
      </c>
      <c r="L9724" t="str">
        <v xml:space="preserve">Caxito et al 2021; Babinski et al. 2007; Caxito et al. 2012; Warren et al. 2014; Perrella Júnior et al. 2017; Paula-Santos et al. 2015; DaSilva et al. 2022 </v>
      </c>
      <c r="M9724" t="s">
        <v>1335</v>
      </c>
      <c r="P9724" t="s">
        <v>243</v>
      </c>
      <c r="Q9724">
        <v>9.4</v>
      </c>
      <c r="V9724">
        <v>1</v>
      </c>
      <c r="W9724" t="s">
        <v>1371</v>
      </c>
      <c r="X9724" t="s">
        <v>1436</v>
      </c>
    </row>
    <row r="9725" spans="1:24" x14ac:dyDescent="0.3">
      <c r="A9725">
        <v>12449</v>
      </c>
      <c r="B9725" s="15" t="s">
        <v>931</v>
      </c>
      <c r="C9725" t="str">
        <f>_xlfn.XLOOKUP($B9725, STANDARDS!$A:$A, STANDARDS!$B:$B,,0,2)</f>
        <v>Sete Lagoas Fm, Bambui Gp</v>
      </c>
      <c r="D9725" t="s">
        <v>1053</v>
      </c>
      <c r="E9725" t="s">
        <v>1230</v>
      </c>
      <c r="J9725" cm="1">
        <f t="array" ref="J9725:L9725">_xlfn.XLOOKUP($C9725, AGE!$A:$A,AGE!$B:$D,,0,2)</f>
        <v>586</v>
      </c>
      <c r="K9725">
        <v>35</v>
      </c>
      <c r="L9725" t="str">
        <v xml:space="preserve">Caxito et al 2021; Babinski et al. 2007; Caxito et al. 2012; Warren et al. 2014; Perrella Júnior et al. 2017; Paula-Santos et al. 2015; DaSilva et al. 2022 </v>
      </c>
      <c r="M9725" t="s">
        <v>1335</v>
      </c>
      <c r="P9725" t="s">
        <v>243</v>
      </c>
      <c r="Q9725">
        <v>-2.4</v>
      </c>
      <c r="V9725">
        <v>1</v>
      </c>
      <c r="W9725" t="s">
        <v>1371</v>
      </c>
      <c r="X9725" t="s">
        <v>1436</v>
      </c>
    </row>
    <row r="9726" spans="1:24" x14ac:dyDescent="0.3">
      <c r="A9726">
        <v>12450</v>
      </c>
      <c r="B9726" s="15" t="s">
        <v>931</v>
      </c>
      <c r="C9726" t="str">
        <f>_xlfn.XLOOKUP($B9726, STANDARDS!$A:$A, STANDARDS!$B:$B,,0,2)</f>
        <v>Sete Lagoas Fm, Bambui Gp</v>
      </c>
      <c r="D9726" t="s">
        <v>1053</v>
      </c>
      <c r="E9726" t="s">
        <v>1230</v>
      </c>
      <c r="J9726" cm="1">
        <f t="array" ref="J9726:L9726">_xlfn.XLOOKUP($C9726, AGE!$A:$A,AGE!$B:$D,,0,2)</f>
        <v>586</v>
      </c>
      <c r="K9726">
        <v>35</v>
      </c>
      <c r="L9726" t="str">
        <v xml:space="preserve">Caxito et al 2021; Babinski et al. 2007; Caxito et al. 2012; Warren et al. 2014; Perrella Júnior et al. 2017; Paula-Santos et al. 2015; DaSilva et al. 2022 </v>
      </c>
      <c r="M9726" t="s">
        <v>1347</v>
      </c>
      <c r="P9726" t="s">
        <v>243</v>
      </c>
      <c r="Q9726">
        <v>1.6</v>
      </c>
      <c r="V9726">
        <v>1</v>
      </c>
      <c r="W9726" t="s">
        <v>1371</v>
      </c>
      <c r="X9726" t="s">
        <v>1436</v>
      </c>
    </row>
    <row r="9727" spans="1:24" x14ac:dyDescent="0.3">
      <c r="A9727">
        <v>12451</v>
      </c>
      <c r="B9727" s="15" t="s">
        <v>932</v>
      </c>
      <c r="C9727" t="str">
        <f>_xlfn.XLOOKUP($B9727, STANDARDS!$A:$A, STANDARDS!$B:$B,,0,2)</f>
        <v>Lagoa do Jacare Fm, Bambui Gp</v>
      </c>
      <c r="D9727" t="s">
        <v>1053</v>
      </c>
      <c r="E9727" t="s">
        <v>1230</v>
      </c>
      <c r="J9727" cm="1">
        <f t="array" ref="J9727:L9727">_xlfn.XLOOKUP($C9727, AGE!$A:$A,AGE!$B:$D,,0,2)</f>
        <v>548</v>
      </c>
      <c r="K9727">
        <v>33</v>
      </c>
      <c r="L9727" t="str">
        <v>Moreia et al. 2020; DaSilva et al. 2022; Okubo et al. 2022; Babinski et al. 2007; Caxito et al. 2021; Paula-Santos et al. 2015</v>
      </c>
      <c r="M9727" t="s">
        <v>1335</v>
      </c>
      <c r="P9727" t="s">
        <v>243</v>
      </c>
      <c r="Q9727">
        <v>8.9</v>
      </c>
      <c r="V9727">
        <v>1</v>
      </c>
      <c r="W9727" t="s">
        <v>1371</v>
      </c>
      <c r="X9727" t="s">
        <v>1436</v>
      </c>
    </row>
    <row r="9728" spans="1:24" x14ac:dyDescent="0.3">
      <c r="A9728">
        <v>12452</v>
      </c>
      <c r="B9728" s="15" t="s">
        <v>932</v>
      </c>
      <c r="C9728" t="str">
        <f>_xlfn.XLOOKUP($B9728, STANDARDS!$A:$A, STANDARDS!$B:$B,,0,2)</f>
        <v>Lagoa do Jacare Fm, Bambui Gp</v>
      </c>
      <c r="D9728" t="s">
        <v>1053</v>
      </c>
      <c r="E9728" t="s">
        <v>1230</v>
      </c>
      <c r="J9728" cm="1">
        <f t="array" ref="J9728:L9728">_xlfn.XLOOKUP($C9728, AGE!$A:$A,AGE!$B:$D,,0,2)</f>
        <v>548</v>
      </c>
      <c r="K9728">
        <v>33</v>
      </c>
      <c r="L9728" t="str">
        <v>Moreia et al. 2020; DaSilva et al. 2022; Okubo et al. 2022; Babinski et al. 2007; Caxito et al. 2021; Paula-Santos et al. 2015</v>
      </c>
      <c r="M9728" t="s">
        <v>1335</v>
      </c>
      <c r="P9728" t="s">
        <v>243</v>
      </c>
      <c r="Q9728">
        <v>10.5</v>
      </c>
      <c r="V9728">
        <v>1</v>
      </c>
      <c r="W9728" t="s">
        <v>1371</v>
      </c>
      <c r="X9728" t="s">
        <v>1436</v>
      </c>
    </row>
    <row r="9729" spans="1:24" x14ac:dyDescent="0.3">
      <c r="A9729">
        <v>12453</v>
      </c>
      <c r="B9729" s="15" t="s">
        <v>932</v>
      </c>
      <c r="C9729" t="str">
        <f>_xlfn.XLOOKUP($B9729, STANDARDS!$A:$A, STANDARDS!$B:$B,,0,2)</f>
        <v>Lagoa do Jacare Fm, Bambui Gp</v>
      </c>
      <c r="D9729" t="s">
        <v>1053</v>
      </c>
      <c r="E9729" t="s">
        <v>1232</v>
      </c>
      <c r="J9729" cm="1">
        <f t="array" ref="J9729:L9729">_xlfn.XLOOKUP($C9729, AGE!$A:$A,AGE!$B:$D,,0,2)</f>
        <v>548</v>
      </c>
      <c r="K9729">
        <v>33</v>
      </c>
      <c r="L9729" t="str">
        <v>Moreia et al. 2020; DaSilva et al. 2022; Okubo et al. 2022; Babinski et al. 2007; Caxito et al. 2021; Paula-Santos et al. 2015</v>
      </c>
      <c r="M9729" t="s">
        <v>1335</v>
      </c>
      <c r="P9729" t="s">
        <v>243</v>
      </c>
      <c r="Q9729">
        <v>12.8</v>
      </c>
      <c r="V9729">
        <v>1</v>
      </c>
      <c r="W9729" t="s">
        <v>1371</v>
      </c>
      <c r="X9729" t="s">
        <v>1436</v>
      </c>
    </row>
    <row r="9730" spans="1:24" x14ac:dyDescent="0.3">
      <c r="A9730">
        <v>12454</v>
      </c>
      <c r="B9730" s="15" t="s">
        <v>930</v>
      </c>
      <c r="C9730" t="str">
        <f>_xlfn.XLOOKUP($B9730, STANDARDS!$A:$A, STANDARDS!$B:$B,,0,2)</f>
        <v>Serra de Santa Helena Fm, Bambui Gp</v>
      </c>
      <c r="D9730" t="s">
        <v>1053</v>
      </c>
      <c r="E9730" t="s">
        <v>1230</v>
      </c>
      <c r="J9730" cm="1">
        <f t="array" ref="J9730:L9730">_xlfn.XLOOKUP($C9730, AGE!$A:$A,AGE!$B:$D,,0,2)</f>
        <v>548</v>
      </c>
      <c r="K9730">
        <v>33</v>
      </c>
      <c r="L9730" t="str">
        <v>Moreia et al. 2020; DaSilva et al. 2022; Okubo et al. 2022; Babinski et al. 2007; Caxito et al. 2021; Paula-Santos et al. 2015</v>
      </c>
      <c r="M9730" t="s">
        <v>1335</v>
      </c>
      <c r="P9730" t="s">
        <v>243</v>
      </c>
      <c r="Q9730">
        <v>13.5</v>
      </c>
      <c r="V9730">
        <v>1</v>
      </c>
      <c r="W9730" t="s">
        <v>1371</v>
      </c>
      <c r="X9730" t="s">
        <v>1436</v>
      </c>
    </row>
    <row r="9731" spans="1:24" x14ac:dyDescent="0.3">
      <c r="A9731">
        <v>12455</v>
      </c>
      <c r="B9731" s="15" t="s">
        <v>932</v>
      </c>
      <c r="C9731" t="str">
        <f>_xlfn.XLOOKUP($B9731, STANDARDS!$A:$A, STANDARDS!$B:$B,,0,2)</f>
        <v>Lagoa do Jacare Fm, Bambui Gp</v>
      </c>
      <c r="D9731" t="s">
        <v>1053</v>
      </c>
      <c r="E9731" t="s">
        <v>1230</v>
      </c>
      <c r="J9731" cm="1">
        <f t="array" ref="J9731:L9731">_xlfn.XLOOKUP($C9731, AGE!$A:$A,AGE!$B:$D,,0,2)</f>
        <v>548</v>
      </c>
      <c r="K9731">
        <v>33</v>
      </c>
      <c r="L9731" t="str">
        <v>Moreia et al. 2020; DaSilva et al. 2022; Okubo et al. 2022; Babinski et al. 2007; Caxito et al. 2021; Paula-Santos et al. 2015</v>
      </c>
      <c r="M9731" t="s">
        <v>1335</v>
      </c>
      <c r="P9731" t="s">
        <v>243</v>
      </c>
      <c r="Q9731">
        <v>9.5</v>
      </c>
      <c r="V9731">
        <v>1</v>
      </c>
      <c r="W9731" t="s">
        <v>1371</v>
      </c>
      <c r="X9731" t="s">
        <v>1436</v>
      </c>
    </row>
    <row r="9732" spans="1:24" x14ac:dyDescent="0.3">
      <c r="A9732">
        <v>12456</v>
      </c>
      <c r="B9732" s="15" t="s">
        <v>931</v>
      </c>
      <c r="C9732" t="str">
        <f>_xlfn.XLOOKUP($B9732, STANDARDS!$A:$A, STANDARDS!$B:$B,,0,2)</f>
        <v>Sete Lagoas Fm, Bambui Gp</v>
      </c>
      <c r="D9732" t="s">
        <v>1053</v>
      </c>
      <c r="E9732" t="s">
        <v>1230</v>
      </c>
      <c r="J9732" cm="1">
        <f t="array" ref="J9732:L9732">_xlfn.XLOOKUP($C9732, AGE!$A:$A,AGE!$B:$D,,0,2)</f>
        <v>586</v>
      </c>
      <c r="K9732">
        <v>35</v>
      </c>
      <c r="L9732" t="str">
        <v xml:space="preserve">Caxito et al 2021; Babinski et al. 2007; Caxito et al. 2012; Warren et al. 2014; Perrella Júnior et al. 2017; Paula-Santos et al. 2015; DaSilva et al. 2022 </v>
      </c>
      <c r="M9732" t="s">
        <v>1335</v>
      </c>
      <c r="P9732" t="s">
        <v>243</v>
      </c>
      <c r="Q9732">
        <v>2.2000000000000002</v>
      </c>
      <c r="V9732">
        <v>1</v>
      </c>
      <c r="W9732" t="s">
        <v>1371</v>
      </c>
      <c r="X9732" t="s">
        <v>1436</v>
      </c>
    </row>
    <row r="9733" spans="1:24" x14ac:dyDescent="0.3">
      <c r="A9733">
        <v>12457</v>
      </c>
      <c r="B9733" s="15" t="s">
        <v>931</v>
      </c>
      <c r="C9733" t="str">
        <f>_xlfn.XLOOKUP($B9733, STANDARDS!$A:$A, STANDARDS!$B:$B,,0,2)</f>
        <v>Sete Lagoas Fm, Bambui Gp</v>
      </c>
      <c r="D9733" t="s">
        <v>1053</v>
      </c>
      <c r="E9733" t="s">
        <v>1232</v>
      </c>
      <c r="J9733" cm="1">
        <f t="array" ref="J9733:L9733">_xlfn.XLOOKUP($C9733, AGE!$A:$A,AGE!$B:$D,,0,2)</f>
        <v>586</v>
      </c>
      <c r="K9733">
        <v>35</v>
      </c>
      <c r="L9733" t="str">
        <v xml:space="preserve">Caxito et al 2021; Babinski et al. 2007; Caxito et al. 2012; Warren et al. 2014; Perrella Júnior et al. 2017; Paula-Santos et al. 2015; DaSilva et al. 2022 </v>
      </c>
      <c r="M9733" t="s">
        <v>1335</v>
      </c>
      <c r="P9733" t="s">
        <v>243</v>
      </c>
      <c r="Q9733">
        <v>9.8000000000000007</v>
      </c>
      <c r="V9733">
        <v>1</v>
      </c>
      <c r="W9733" t="s">
        <v>1371</v>
      </c>
      <c r="X9733" t="s">
        <v>1436</v>
      </c>
    </row>
    <row r="9734" spans="1:24" x14ac:dyDescent="0.3">
      <c r="A9734">
        <v>12458</v>
      </c>
      <c r="B9734" s="15" t="s">
        <v>931</v>
      </c>
      <c r="C9734" t="str">
        <f>_xlfn.XLOOKUP($B9734, STANDARDS!$A:$A, STANDARDS!$B:$B,,0,2)</f>
        <v>Sete Lagoas Fm, Bambui Gp</v>
      </c>
      <c r="D9734" t="s">
        <v>1053</v>
      </c>
      <c r="E9734" t="s">
        <v>1230</v>
      </c>
      <c r="J9734" cm="1">
        <f t="array" ref="J9734:L9734">_xlfn.XLOOKUP($C9734, AGE!$A:$A,AGE!$B:$D,,0,2)</f>
        <v>586</v>
      </c>
      <c r="K9734">
        <v>35</v>
      </c>
      <c r="L9734" t="str">
        <v xml:space="preserve">Caxito et al 2021; Babinski et al. 2007; Caxito et al. 2012; Warren et al. 2014; Perrella Júnior et al. 2017; Paula-Santos et al. 2015; DaSilva et al. 2022 </v>
      </c>
      <c r="M9734" t="s">
        <v>1335</v>
      </c>
      <c r="P9734" t="s">
        <v>243</v>
      </c>
      <c r="Q9734">
        <v>2.2999999999999998</v>
      </c>
      <c r="V9734">
        <v>1</v>
      </c>
      <c r="W9734" t="s">
        <v>1371</v>
      </c>
      <c r="X9734" t="s">
        <v>1436</v>
      </c>
    </row>
    <row r="9735" spans="1:24" x14ac:dyDescent="0.3">
      <c r="A9735">
        <v>12459</v>
      </c>
      <c r="B9735" s="15" t="s">
        <v>931</v>
      </c>
      <c r="C9735" t="str">
        <f>_xlfn.XLOOKUP($B9735, STANDARDS!$A:$A, STANDARDS!$B:$B,,0,2)</f>
        <v>Sete Lagoas Fm, Bambui Gp</v>
      </c>
      <c r="D9735" t="s">
        <v>1053</v>
      </c>
      <c r="E9735" t="s">
        <v>1230</v>
      </c>
      <c r="J9735" cm="1">
        <f t="array" ref="J9735:L9735">_xlfn.XLOOKUP($C9735, AGE!$A:$A,AGE!$B:$D,,0,2)</f>
        <v>586</v>
      </c>
      <c r="K9735">
        <v>35</v>
      </c>
      <c r="L9735" t="str">
        <v xml:space="preserve">Caxito et al 2021; Babinski et al. 2007; Caxito et al. 2012; Warren et al. 2014; Perrella Júnior et al. 2017; Paula-Santos et al. 2015; DaSilva et al. 2022 </v>
      </c>
      <c r="M9735" t="s">
        <v>583</v>
      </c>
      <c r="P9735" t="s">
        <v>243</v>
      </c>
      <c r="Q9735">
        <v>1.2</v>
      </c>
      <c r="V9735">
        <v>1</v>
      </c>
      <c r="W9735" t="s">
        <v>1371</v>
      </c>
      <c r="X9735" t="s">
        <v>1436</v>
      </c>
    </row>
    <row r="9736" spans="1:24" x14ac:dyDescent="0.3">
      <c r="A9736">
        <v>12460</v>
      </c>
      <c r="B9736" s="15" t="s">
        <v>931</v>
      </c>
      <c r="C9736" t="str">
        <f>_xlfn.XLOOKUP($B9736, STANDARDS!$A:$A, STANDARDS!$B:$B,,0,2)</f>
        <v>Sete Lagoas Fm, Bambui Gp</v>
      </c>
      <c r="D9736" t="s">
        <v>1053</v>
      </c>
      <c r="E9736" t="s">
        <v>1230</v>
      </c>
      <c r="J9736" cm="1">
        <f t="array" ref="J9736:L9736">_xlfn.XLOOKUP($C9736, AGE!$A:$A,AGE!$B:$D,,0,2)</f>
        <v>586</v>
      </c>
      <c r="K9736">
        <v>35</v>
      </c>
      <c r="L9736" t="str">
        <v xml:space="preserve">Caxito et al 2021; Babinski et al. 2007; Caxito et al. 2012; Warren et al. 2014; Perrella Júnior et al. 2017; Paula-Santos et al. 2015; DaSilva et al. 2022 </v>
      </c>
      <c r="M9736" t="s">
        <v>583</v>
      </c>
      <c r="P9736" t="s">
        <v>243</v>
      </c>
      <c r="Q9736">
        <v>1.2</v>
      </c>
      <c r="V9736">
        <v>1</v>
      </c>
      <c r="W9736" t="s">
        <v>1371</v>
      </c>
      <c r="X9736" t="s">
        <v>1436</v>
      </c>
    </row>
    <row r="9737" spans="1:24" x14ac:dyDescent="0.3">
      <c r="A9737">
        <v>12461</v>
      </c>
      <c r="B9737" s="15" t="s">
        <v>931</v>
      </c>
      <c r="C9737" t="str">
        <f>_xlfn.XLOOKUP($B9737, STANDARDS!$A:$A, STANDARDS!$B:$B,,0,2)</f>
        <v>Sete Lagoas Fm, Bambui Gp</v>
      </c>
      <c r="D9737" t="s">
        <v>1053</v>
      </c>
      <c r="E9737" t="s">
        <v>1232</v>
      </c>
      <c r="J9737" cm="1">
        <f t="array" ref="J9737:L9737">_xlfn.XLOOKUP($C9737, AGE!$A:$A,AGE!$B:$D,,0,2)</f>
        <v>586</v>
      </c>
      <c r="K9737">
        <v>35</v>
      </c>
      <c r="L9737" t="str">
        <v xml:space="preserve">Caxito et al 2021; Babinski et al. 2007; Caxito et al. 2012; Warren et al. 2014; Perrella Júnior et al. 2017; Paula-Santos et al. 2015; DaSilva et al. 2022 </v>
      </c>
      <c r="M9737" t="s">
        <v>583</v>
      </c>
      <c r="P9737" t="s">
        <v>243</v>
      </c>
      <c r="Q9737">
        <v>-2.6</v>
      </c>
      <c r="V9737">
        <v>1</v>
      </c>
      <c r="W9737" t="s">
        <v>1371</v>
      </c>
      <c r="X9737" t="s">
        <v>1436</v>
      </c>
    </row>
    <row r="9738" spans="1:24" x14ac:dyDescent="0.3">
      <c r="A9738">
        <v>12462</v>
      </c>
      <c r="B9738" s="15" t="s">
        <v>931</v>
      </c>
      <c r="C9738" t="str">
        <f>_xlfn.XLOOKUP($B9738, STANDARDS!$A:$A, STANDARDS!$B:$B,,0,2)</f>
        <v>Sete Lagoas Fm, Bambui Gp</v>
      </c>
      <c r="D9738" t="s">
        <v>1053</v>
      </c>
      <c r="E9738" t="s">
        <v>1230</v>
      </c>
      <c r="J9738" cm="1">
        <f t="array" ref="J9738:L9738">_xlfn.XLOOKUP($C9738, AGE!$A:$A,AGE!$B:$D,,0,2)</f>
        <v>586</v>
      </c>
      <c r="K9738">
        <v>35</v>
      </c>
      <c r="L9738" t="str">
        <v xml:space="preserve">Caxito et al 2021; Babinski et al. 2007; Caxito et al. 2012; Warren et al. 2014; Perrella Júnior et al. 2017; Paula-Santos et al. 2015; DaSilva et al. 2022 </v>
      </c>
      <c r="M9738" t="s">
        <v>583</v>
      </c>
      <c r="P9738" t="s">
        <v>243</v>
      </c>
      <c r="Q9738">
        <v>0.9</v>
      </c>
      <c r="V9738">
        <v>1</v>
      </c>
      <c r="W9738" t="s">
        <v>1371</v>
      </c>
      <c r="X9738" t="s">
        <v>1436</v>
      </c>
    </row>
    <row r="9739" spans="1:24" x14ac:dyDescent="0.3">
      <c r="A9739">
        <v>12463</v>
      </c>
      <c r="B9739" s="15" t="s">
        <v>931</v>
      </c>
      <c r="C9739" t="str">
        <f>_xlfn.XLOOKUP($B9739, STANDARDS!$A:$A, STANDARDS!$B:$B,,0,2)</f>
        <v>Sete Lagoas Fm, Bambui Gp</v>
      </c>
      <c r="D9739" t="s">
        <v>1053</v>
      </c>
      <c r="E9739" t="s">
        <v>1232</v>
      </c>
      <c r="J9739" cm="1">
        <f t="array" ref="J9739:L9739">_xlfn.XLOOKUP($C9739, AGE!$A:$A,AGE!$B:$D,,0,2)</f>
        <v>586</v>
      </c>
      <c r="K9739">
        <v>35</v>
      </c>
      <c r="L9739" t="str">
        <v xml:space="preserve">Caxito et al 2021; Babinski et al. 2007; Caxito et al. 2012; Warren et al. 2014; Perrella Júnior et al. 2017; Paula-Santos et al. 2015; DaSilva et al. 2022 </v>
      </c>
      <c r="M9739" t="s">
        <v>583</v>
      </c>
      <c r="P9739" t="s">
        <v>243</v>
      </c>
      <c r="Q9739">
        <v>-1</v>
      </c>
      <c r="V9739">
        <v>1</v>
      </c>
      <c r="W9739" t="s">
        <v>1371</v>
      </c>
      <c r="X9739" t="s">
        <v>1436</v>
      </c>
    </row>
    <row r="9740" spans="1:24" x14ac:dyDescent="0.3">
      <c r="A9740">
        <v>12464</v>
      </c>
      <c r="B9740" s="15" t="s">
        <v>931</v>
      </c>
      <c r="C9740" t="str">
        <f>_xlfn.XLOOKUP($B9740, STANDARDS!$A:$A, STANDARDS!$B:$B,,0,2)</f>
        <v>Sete Lagoas Fm, Bambui Gp</v>
      </c>
      <c r="D9740" t="s">
        <v>1053</v>
      </c>
      <c r="E9740" t="s">
        <v>1232</v>
      </c>
      <c r="J9740" cm="1">
        <f t="array" ref="J9740:L9740">_xlfn.XLOOKUP($C9740, AGE!$A:$A,AGE!$B:$D,,0,2)</f>
        <v>586</v>
      </c>
      <c r="K9740">
        <v>35</v>
      </c>
      <c r="L9740" t="str">
        <v xml:space="preserve">Caxito et al 2021; Babinski et al. 2007; Caxito et al. 2012; Warren et al. 2014; Perrella Júnior et al. 2017; Paula-Santos et al. 2015; DaSilva et al. 2022 </v>
      </c>
      <c r="M9740" t="s">
        <v>583</v>
      </c>
      <c r="P9740" t="s">
        <v>243</v>
      </c>
      <c r="Q9740">
        <v>-2.2000000000000002</v>
      </c>
      <c r="V9740">
        <v>1</v>
      </c>
      <c r="W9740" t="s">
        <v>1371</v>
      </c>
      <c r="X9740" t="s">
        <v>1436</v>
      </c>
    </row>
    <row r="9741" spans="1:24" x14ac:dyDescent="0.3">
      <c r="A9741">
        <v>12465</v>
      </c>
      <c r="B9741" s="15" t="s">
        <v>931</v>
      </c>
      <c r="C9741" t="str">
        <f>_xlfn.XLOOKUP($B9741, STANDARDS!$A:$A, STANDARDS!$B:$B,,0,2)</f>
        <v>Sete Lagoas Fm, Bambui Gp</v>
      </c>
      <c r="D9741" t="s">
        <v>1053</v>
      </c>
      <c r="E9741" t="s">
        <v>1232</v>
      </c>
      <c r="J9741" cm="1">
        <f t="array" ref="J9741:L9741">_xlfn.XLOOKUP($C9741, AGE!$A:$A,AGE!$B:$D,,0,2)</f>
        <v>586</v>
      </c>
      <c r="K9741">
        <v>35</v>
      </c>
      <c r="L9741" t="str">
        <v xml:space="preserve">Caxito et al 2021; Babinski et al. 2007; Caxito et al. 2012; Warren et al. 2014; Perrella Júnior et al. 2017; Paula-Santos et al. 2015; DaSilva et al. 2022 </v>
      </c>
      <c r="M9741" t="s">
        <v>583</v>
      </c>
      <c r="P9741" t="s">
        <v>243</v>
      </c>
      <c r="Q9741">
        <v>-1.5</v>
      </c>
      <c r="V9741">
        <v>1</v>
      </c>
      <c r="W9741" t="s">
        <v>1371</v>
      </c>
      <c r="X9741" t="s">
        <v>1436</v>
      </c>
    </row>
    <row r="9742" spans="1:24" x14ac:dyDescent="0.3">
      <c r="A9742">
        <v>12466</v>
      </c>
      <c r="B9742" s="15" t="s">
        <v>931</v>
      </c>
      <c r="C9742" t="str">
        <f>_xlfn.XLOOKUP($B9742, STANDARDS!$A:$A, STANDARDS!$B:$B,,0,2)</f>
        <v>Sete Lagoas Fm, Bambui Gp</v>
      </c>
      <c r="D9742" t="s">
        <v>1053</v>
      </c>
      <c r="E9742" t="s">
        <v>1230</v>
      </c>
      <c r="J9742" cm="1">
        <f t="array" ref="J9742:L9742">_xlfn.XLOOKUP($C9742, AGE!$A:$A,AGE!$B:$D,,0,2)</f>
        <v>586</v>
      </c>
      <c r="K9742">
        <v>35</v>
      </c>
      <c r="L9742" t="str">
        <v xml:space="preserve">Caxito et al 2021; Babinski et al. 2007; Caxito et al. 2012; Warren et al. 2014; Perrella Júnior et al. 2017; Paula-Santos et al. 2015; DaSilva et al. 2022 </v>
      </c>
      <c r="M9742" t="s">
        <v>583</v>
      </c>
      <c r="P9742" t="s">
        <v>243</v>
      </c>
      <c r="Q9742">
        <v>3.1</v>
      </c>
      <c r="V9742">
        <v>1</v>
      </c>
      <c r="W9742" t="s">
        <v>1371</v>
      </c>
      <c r="X9742" t="s">
        <v>1436</v>
      </c>
    </row>
    <row r="9743" spans="1:24" x14ac:dyDescent="0.3">
      <c r="A9743">
        <v>12467</v>
      </c>
      <c r="B9743" s="15" t="s">
        <v>931</v>
      </c>
      <c r="C9743" t="str">
        <f>_xlfn.XLOOKUP($B9743, STANDARDS!$A:$A, STANDARDS!$B:$B,,0,2)</f>
        <v>Sete Lagoas Fm, Bambui Gp</v>
      </c>
      <c r="D9743" t="s">
        <v>1053</v>
      </c>
      <c r="E9743" t="s">
        <v>1232</v>
      </c>
      <c r="J9743" cm="1">
        <f t="array" ref="J9743:L9743">_xlfn.XLOOKUP($C9743, AGE!$A:$A,AGE!$B:$D,,0,2)</f>
        <v>586</v>
      </c>
      <c r="K9743">
        <v>35</v>
      </c>
      <c r="L9743" t="str">
        <v xml:space="preserve">Caxito et al 2021; Babinski et al. 2007; Caxito et al. 2012; Warren et al. 2014; Perrella Júnior et al. 2017; Paula-Santos et al. 2015; DaSilva et al. 2022 </v>
      </c>
      <c r="M9743" t="s">
        <v>583</v>
      </c>
      <c r="P9743" t="s">
        <v>243</v>
      </c>
      <c r="Q9743">
        <v>0.2</v>
      </c>
      <c r="V9743">
        <v>1</v>
      </c>
      <c r="W9743" t="s">
        <v>1371</v>
      </c>
      <c r="X9743" t="s">
        <v>1436</v>
      </c>
    </row>
    <row r="9744" spans="1:24" x14ac:dyDescent="0.3">
      <c r="A9744">
        <v>12468</v>
      </c>
      <c r="B9744" s="15" t="s">
        <v>931</v>
      </c>
      <c r="C9744" t="str">
        <f>_xlfn.XLOOKUP($B9744, STANDARDS!$A:$A, STANDARDS!$B:$B,,0,2)</f>
        <v>Sete Lagoas Fm, Bambui Gp</v>
      </c>
      <c r="D9744" t="s">
        <v>1053</v>
      </c>
      <c r="E9744" t="s">
        <v>1230</v>
      </c>
      <c r="J9744" cm="1">
        <f t="array" ref="J9744:L9744">_xlfn.XLOOKUP($C9744, AGE!$A:$A,AGE!$B:$D,,0,2)</f>
        <v>586</v>
      </c>
      <c r="K9744">
        <v>35</v>
      </c>
      <c r="L9744" t="str">
        <v xml:space="preserve">Caxito et al 2021; Babinski et al. 2007; Caxito et al. 2012; Warren et al. 2014; Perrella Júnior et al. 2017; Paula-Santos et al. 2015; DaSilva et al. 2022 </v>
      </c>
      <c r="M9744" t="s">
        <v>583</v>
      </c>
      <c r="P9744" t="s">
        <v>243</v>
      </c>
      <c r="Q9744">
        <v>2.8</v>
      </c>
      <c r="V9744">
        <v>1</v>
      </c>
      <c r="W9744" t="s">
        <v>1371</v>
      </c>
      <c r="X9744" t="s">
        <v>1436</v>
      </c>
    </row>
    <row r="9745" spans="1:24" x14ac:dyDescent="0.3">
      <c r="A9745">
        <v>12469</v>
      </c>
      <c r="B9745" s="15" t="s">
        <v>931</v>
      </c>
      <c r="C9745" t="str">
        <f>_xlfn.XLOOKUP($B9745, STANDARDS!$A:$A, STANDARDS!$B:$B,,0,2)</f>
        <v>Sete Lagoas Fm, Bambui Gp</v>
      </c>
      <c r="D9745" t="s">
        <v>1053</v>
      </c>
      <c r="E9745" t="s">
        <v>1230</v>
      </c>
      <c r="J9745" cm="1">
        <f t="array" ref="J9745:L9745">_xlfn.XLOOKUP($C9745, AGE!$A:$A,AGE!$B:$D,,0,2)</f>
        <v>586</v>
      </c>
      <c r="K9745">
        <v>35</v>
      </c>
      <c r="L9745" t="str">
        <v xml:space="preserve">Caxito et al 2021; Babinski et al. 2007; Caxito et al. 2012; Warren et al. 2014; Perrella Júnior et al. 2017; Paula-Santos et al. 2015; DaSilva et al. 2022 </v>
      </c>
      <c r="M9745" t="s">
        <v>583</v>
      </c>
      <c r="P9745" t="s">
        <v>243</v>
      </c>
      <c r="Q9745">
        <v>2.9</v>
      </c>
      <c r="V9745">
        <v>1</v>
      </c>
      <c r="W9745" t="s">
        <v>1371</v>
      </c>
      <c r="X9745" t="s">
        <v>1436</v>
      </c>
    </row>
    <row r="9746" spans="1:24" x14ac:dyDescent="0.3">
      <c r="A9746">
        <v>12470</v>
      </c>
      <c r="B9746" s="15" t="s">
        <v>931</v>
      </c>
      <c r="C9746" t="str">
        <f>_xlfn.XLOOKUP($B9746, STANDARDS!$A:$A, STANDARDS!$B:$B,,0,2)</f>
        <v>Sete Lagoas Fm, Bambui Gp</v>
      </c>
      <c r="D9746" t="s">
        <v>1053</v>
      </c>
      <c r="E9746" t="s">
        <v>1230</v>
      </c>
      <c r="J9746" cm="1">
        <f t="array" ref="J9746:L9746">_xlfn.XLOOKUP($C9746, AGE!$A:$A,AGE!$B:$D,,0,2)</f>
        <v>586</v>
      </c>
      <c r="K9746">
        <v>35</v>
      </c>
      <c r="L9746" t="str">
        <v xml:space="preserve">Caxito et al 2021; Babinski et al. 2007; Caxito et al. 2012; Warren et al. 2014; Perrella Júnior et al. 2017; Paula-Santos et al. 2015; DaSilva et al. 2022 </v>
      </c>
      <c r="M9746" t="s">
        <v>583</v>
      </c>
      <c r="P9746" t="s">
        <v>243</v>
      </c>
      <c r="Q9746">
        <v>2.7</v>
      </c>
      <c r="V9746">
        <v>1</v>
      </c>
      <c r="W9746" t="s">
        <v>1371</v>
      </c>
      <c r="X9746" t="s">
        <v>1436</v>
      </c>
    </row>
    <row r="9747" spans="1:24" x14ac:dyDescent="0.3">
      <c r="A9747">
        <v>12471</v>
      </c>
      <c r="B9747" s="15" t="s">
        <v>931</v>
      </c>
      <c r="C9747" t="str">
        <f>_xlfn.XLOOKUP($B9747, STANDARDS!$A:$A, STANDARDS!$B:$B,,0,2)</f>
        <v>Sete Lagoas Fm, Bambui Gp</v>
      </c>
      <c r="D9747" t="s">
        <v>1053</v>
      </c>
      <c r="E9747" t="s">
        <v>1230</v>
      </c>
      <c r="J9747" cm="1">
        <f t="array" ref="J9747:L9747">_xlfn.XLOOKUP($C9747, AGE!$A:$A,AGE!$B:$D,,0,2)</f>
        <v>586</v>
      </c>
      <c r="K9747">
        <v>35</v>
      </c>
      <c r="L9747" t="str">
        <v xml:space="preserve">Caxito et al 2021; Babinski et al. 2007; Caxito et al. 2012; Warren et al. 2014; Perrella Júnior et al. 2017; Paula-Santos et al. 2015; DaSilva et al. 2022 </v>
      </c>
      <c r="M9747" t="s">
        <v>583</v>
      </c>
      <c r="P9747" t="s">
        <v>243</v>
      </c>
      <c r="Q9747">
        <v>2.7</v>
      </c>
      <c r="V9747">
        <v>1</v>
      </c>
      <c r="W9747" t="s">
        <v>1371</v>
      </c>
      <c r="X9747" t="s">
        <v>1436</v>
      </c>
    </row>
    <row r="9748" spans="1:24" x14ac:dyDescent="0.3">
      <c r="A9748">
        <v>12472</v>
      </c>
      <c r="B9748" s="15" t="s">
        <v>931</v>
      </c>
      <c r="C9748" t="str">
        <f>_xlfn.XLOOKUP($B9748, STANDARDS!$A:$A, STANDARDS!$B:$B,,0,2)</f>
        <v>Sete Lagoas Fm, Bambui Gp</v>
      </c>
      <c r="D9748" t="s">
        <v>1053</v>
      </c>
      <c r="E9748" t="s">
        <v>1230</v>
      </c>
      <c r="J9748" cm="1">
        <f t="array" ref="J9748:L9748">_xlfn.XLOOKUP($C9748, AGE!$A:$A,AGE!$B:$D,,0,2)</f>
        <v>586</v>
      </c>
      <c r="K9748">
        <v>35</v>
      </c>
      <c r="L9748" t="str">
        <v xml:space="preserve">Caxito et al 2021; Babinski et al. 2007; Caxito et al. 2012; Warren et al. 2014; Perrella Júnior et al. 2017; Paula-Santos et al. 2015; DaSilva et al. 2022 </v>
      </c>
      <c r="M9748" t="s">
        <v>583</v>
      </c>
      <c r="P9748" t="s">
        <v>243</v>
      </c>
      <c r="Q9748">
        <v>2.2999999999999998</v>
      </c>
      <c r="V9748">
        <v>1</v>
      </c>
      <c r="W9748" t="s">
        <v>1371</v>
      </c>
      <c r="X9748" t="s">
        <v>1436</v>
      </c>
    </row>
    <row r="9749" spans="1:24" x14ac:dyDescent="0.3">
      <c r="A9749">
        <v>12473</v>
      </c>
      <c r="B9749" s="15" t="s">
        <v>931</v>
      </c>
      <c r="C9749" t="str">
        <f>_xlfn.XLOOKUP($B9749, STANDARDS!$A:$A, STANDARDS!$B:$B,,0,2)</f>
        <v>Sete Lagoas Fm, Bambui Gp</v>
      </c>
      <c r="D9749" t="s">
        <v>1053</v>
      </c>
      <c r="E9749" t="s">
        <v>1230</v>
      </c>
      <c r="J9749" cm="1">
        <f t="array" ref="J9749:L9749">_xlfn.XLOOKUP($C9749, AGE!$A:$A,AGE!$B:$D,,0,2)</f>
        <v>586</v>
      </c>
      <c r="K9749">
        <v>35</v>
      </c>
      <c r="L9749" t="str">
        <v xml:space="preserve">Caxito et al 2021; Babinski et al. 2007; Caxito et al. 2012; Warren et al. 2014; Perrella Júnior et al. 2017; Paula-Santos et al. 2015; DaSilva et al. 2022 </v>
      </c>
      <c r="M9749" t="s">
        <v>583</v>
      </c>
      <c r="P9749" t="s">
        <v>243</v>
      </c>
      <c r="Q9749">
        <v>2.4</v>
      </c>
      <c r="V9749">
        <v>1</v>
      </c>
      <c r="W9749" t="s">
        <v>1371</v>
      </c>
      <c r="X9749" t="s">
        <v>1436</v>
      </c>
    </row>
    <row r="9750" spans="1:24" x14ac:dyDescent="0.3">
      <c r="A9750">
        <v>12474</v>
      </c>
      <c r="B9750" s="15" t="s">
        <v>931</v>
      </c>
      <c r="C9750" t="str">
        <f>_xlfn.XLOOKUP($B9750, STANDARDS!$A:$A, STANDARDS!$B:$B,,0,2)</f>
        <v>Sete Lagoas Fm, Bambui Gp</v>
      </c>
      <c r="D9750" t="s">
        <v>1053</v>
      </c>
      <c r="E9750" t="s">
        <v>1230</v>
      </c>
      <c r="J9750" cm="1">
        <f t="array" ref="J9750:L9750">_xlfn.XLOOKUP($C9750, AGE!$A:$A,AGE!$B:$D,,0,2)</f>
        <v>586</v>
      </c>
      <c r="K9750">
        <v>35</v>
      </c>
      <c r="L9750" t="str">
        <v xml:space="preserve">Caxito et al 2021; Babinski et al. 2007; Caxito et al. 2012; Warren et al. 2014; Perrella Júnior et al. 2017; Paula-Santos et al. 2015; DaSilva et al. 2022 </v>
      </c>
      <c r="M9750" t="s">
        <v>583</v>
      </c>
      <c r="P9750" t="s">
        <v>243</v>
      </c>
      <c r="Q9750">
        <v>4</v>
      </c>
      <c r="V9750">
        <v>1</v>
      </c>
      <c r="W9750" t="s">
        <v>1371</v>
      </c>
      <c r="X9750" t="s">
        <v>1436</v>
      </c>
    </row>
    <row r="9751" spans="1:24" x14ac:dyDescent="0.3">
      <c r="A9751">
        <v>12475</v>
      </c>
      <c r="B9751" s="15" t="s">
        <v>931</v>
      </c>
      <c r="C9751" t="str">
        <f>_xlfn.XLOOKUP($B9751, STANDARDS!$A:$A, STANDARDS!$B:$B,,0,2)</f>
        <v>Sete Lagoas Fm, Bambui Gp</v>
      </c>
      <c r="D9751" t="s">
        <v>1053</v>
      </c>
      <c r="E9751" t="s">
        <v>1230</v>
      </c>
      <c r="J9751" cm="1">
        <f t="array" ref="J9751:L9751">_xlfn.XLOOKUP($C9751, AGE!$A:$A,AGE!$B:$D,,0,2)</f>
        <v>586</v>
      </c>
      <c r="K9751">
        <v>35</v>
      </c>
      <c r="L9751" t="str">
        <v xml:space="preserve">Caxito et al 2021; Babinski et al. 2007; Caxito et al. 2012; Warren et al. 2014; Perrella Júnior et al. 2017; Paula-Santos et al. 2015; DaSilva et al. 2022 </v>
      </c>
      <c r="M9751" t="s">
        <v>583</v>
      </c>
      <c r="P9751" t="s">
        <v>243</v>
      </c>
      <c r="Q9751">
        <v>2.1</v>
      </c>
      <c r="V9751">
        <v>1</v>
      </c>
      <c r="W9751" t="s">
        <v>1371</v>
      </c>
      <c r="X9751" t="s">
        <v>1436</v>
      </c>
    </row>
    <row r="9752" spans="1:24" x14ac:dyDescent="0.3">
      <c r="A9752">
        <v>12476</v>
      </c>
      <c r="B9752" s="15" t="s">
        <v>931</v>
      </c>
      <c r="C9752" t="str">
        <f>_xlfn.XLOOKUP($B9752, STANDARDS!$A:$A, STANDARDS!$B:$B,,0,2)</f>
        <v>Sete Lagoas Fm, Bambui Gp</v>
      </c>
      <c r="D9752" t="s">
        <v>1053</v>
      </c>
      <c r="E9752" t="s">
        <v>1230</v>
      </c>
      <c r="J9752" cm="1">
        <f t="array" ref="J9752:L9752">_xlfn.XLOOKUP($C9752, AGE!$A:$A,AGE!$B:$D,,0,2)</f>
        <v>586</v>
      </c>
      <c r="K9752">
        <v>35</v>
      </c>
      <c r="L9752" t="str">
        <v xml:space="preserve">Caxito et al 2021; Babinski et al. 2007; Caxito et al. 2012; Warren et al. 2014; Perrella Júnior et al. 2017; Paula-Santos et al. 2015; DaSilva et al. 2022 </v>
      </c>
      <c r="M9752" t="s">
        <v>583</v>
      </c>
      <c r="P9752" t="s">
        <v>243</v>
      </c>
      <c r="Q9752">
        <v>3.3</v>
      </c>
      <c r="V9752">
        <v>1</v>
      </c>
      <c r="W9752" t="s">
        <v>1371</v>
      </c>
      <c r="X9752" t="s">
        <v>1436</v>
      </c>
    </row>
    <row r="9753" spans="1:24" x14ac:dyDescent="0.3">
      <c r="A9753">
        <v>12477</v>
      </c>
      <c r="B9753" s="15" t="s">
        <v>931</v>
      </c>
      <c r="C9753" t="str">
        <f>_xlfn.XLOOKUP($B9753, STANDARDS!$A:$A, STANDARDS!$B:$B,,0,2)</f>
        <v>Sete Lagoas Fm, Bambui Gp</v>
      </c>
      <c r="D9753" t="s">
        <v>1053</v>
      </c>
      <c r="E9753" t="s">
        <v>1230</v>
      </c>
      <c r="J9753" cm="1">
        <f t="array" ref="J9753:L9753">_xlfn.XLOOKUP($C9753, AGE!$A:$A,AGE!$B:$D,,0,2)</f>
        <v>586</v>
      </c>
      <c r="K9753">
        <v>35</v>
      </c>
      <c r="L9753" t="str">
        <v xml:space="preserve">Caxito et al 2021; Babinski et al. 2007; Caxito et al. 2012; Warren et al. 2014; Perrella Júnior et al. 2017; Paula-Santos et al. 2015; DaSilva et al. 2022 </v>
      </c>
      <c r="M9753" t="s">
        <v>583</v>
      </c>
      <c r="P9753" t="s">
        <v>243</v>
      </c>
      <c r="Q9753">
        <v>4.0999999999999996</v>
      </c>
      <c r="V9753">
        <v>1</v>
      </c>
      <c r="W9753" t="s">
        <v>1371</v>
      </c>
      <c r="X9753" t="s">
        <v>1436</v>
      </c>
    </row>
    <row r="9754" spans="1:24" x14ac:dyDescent="0.3">
      <c r="A9754">
        <v>12478</v>
      </c>
      <c r="B9754" s="15" t="s">
        <v>931</v>
      </c>
      <c r="C9754" t="str">
        <f>_xlfn.XLOOKUP($B9754, STANDARDS!$A:$A, STANDARDS!$B:$B,,0,2)</f>
        <v>Sete Lagoas Fm, Bambui Gp</v>
      </c>
      <c r="D9754" t="s">
        <v>1053</v>
      </c>
      <c r="E9754" t="s">
        <v>1230</v>
      </c>
      <c r="J9754" cm="1">
        <f t="array" ref="J9754:L9754">_xlfn.XLOOKUP($C9754, AGE!$A:$A,AGE!$B:$D,,0,2)</f>
        <v>586</v>
      </c>
      <c r="K9754">
        <v>35</v>
      </c>
      <c r="L9754" t="str">
        <v xml:space="preserve">Caxito et al 2021; Babinski et al. 2007; Caxito et al. 2012; Warren et al. 2014; Perrella Júnior et al. 2017; Paula-Santos et al. 2015; DaSilva et al. 2022 </v>
      </c>
      <c r="M9754" t="s">
        <v>583</v>
      </c>
      <c r="P9754" t="s">
        <v>243</v>
      </c>
      <c r="Q9754">
        <v>1.9</v>
      </c>
      <c r="V9754">
        <v>1</v>
      </c>
      <c r="W9754" t="s">
        <v>1371</v>
      </c>
      <c r="X9754" t="s">
        <v>1436</v>
      </c>
    </row>
    <row r="9755" spans="1:24" x14ac:dyDescent="0.3">
      <c r="A9755">
        <v>12479</v>
      </c>
      <c r="B9755" s="15" t="s">
        <v>933</v>
      </c>
      <c r="C9755" t="str">
        <f>_xlfn.XLOOKUP($B9755, STANDARDS!$A:$A, STANDARDS!$B:$B,,0,2)</f>
        <v>Paranoa Gp</v>
      </c>
      <c r="D9755" t="s">
        <v>1053</v>
      </c>
      <c r="E9755" t="s">
        <v>1230</v>
      </c>
      <c r="J9755" s="13">
        <v>800</v>
      </c>
      <c r="K9755" s="13">
        <v>100</v>
      </c>
      <c r="L9755" s="16" t="s">
        <v>1328</v>
      </c>
      <c r="M9755" t="s">
        <v>583</v>
      </c>
      <c r="P9755" t="s">
        <v>243</v>
      </c>
      <c r="Q9755">
        <v>0.8</v>
      </c>
      <c r="V9755">
        <v>1</v>
      </c>
      <c r="W9755" t="s">
        <v>1371</v>
      </c>
      <c r="X9755" t="s">
        <v>1436</v>
      </c>
    </row>
    <row r="9756" spans="1:24" x14ac:dyDescent="0.3">
      <c r="A9756">
        <v>12480</v>
      </c>
      <c r="B9756" s="15" t="s">
        <v>933</v>
      </c>
      <c r="C9756" t="str">
        <f>_xlfn.XLOOKUP($B9756, STANDARDS!$A:$A, STANDARDS!$B:$B,,0,2)</f>
        <v>Paranoa Gp</v>
      </c>
      <c r="D9756" t="s">
        <v>1053</v>
      </c>
      <c r="E9756" t="s">
        <v>1230</v>
      </c>
      <c r="J9756" s="13">
        <v>800</v>
      </c>
      <c r="K9756" s="13">
        <v>100</v>
      </c>
      <c r="L9756" s="16" t="s">
        <v>1328</v>
      </c>
      <c r="M9756" t="s">
        <v>583</v>
      </c>
      <c r="P9756" t="s">
        <v>243</v>
      </c>
      <c r="Q9756">
        <v>0.1</v>
      </c>
      <c r="V9756">
        <v>1</v>
      </c>
      <c r="W9756" t="s">
        <v>1371</v>
      </c>
      <c r="X9756" t="s">
        <v>1436</v>
      </c>
    </row>
    <row r="9757" spans="1:24" x14ac:dyDescent="0.3">
      <c r="A9757">
        <v>12481</v>
      </c>
      <c r="B9757" s="15" t="s">
        <v>933</v>
      </c>
      <c r="C9757" t="str">
        <f>_xlfn.XLOOKUP($B9757, STANDARDS!$A:$A, STANDARDS!$B:$B,,0,2)</f>
        <v>Paranoa Gp</v>
      </c>
      <c r="D9757" t="s">
        <v>1053</v>
      </c>
      <c r="E9757" t="s">
        <v>1230</v>
      </c>
      <c r="J9757" s="13">
        <v>800</v>
      </c>
      <c r="K9757" s="13">
        <v>100</v>
      </c>
      <c r="L9757" s="16" t="s">
        <v>1328</v>
      </c>
      <c r="M9757" t="s">
        <v>583</v>
      </c>
      <c r="P9757" t="s">
        <v>243</v>
      </c>
      <c r="Q9757">
        <v>0.9</v>
      </c>
      <c r="V9757">
        <v>1</v>
      </c>
      <c r="W9757" t="s">
        <v>1371</v>
      </c>
      <c r="X9757" t="s">
        <v>1436</v>
      </c>
    </row>
    <row r="9758" spans="1:24" x14ac:dyDescent="0.3">
      <c r="A9758">
        <v>12482</v>
      </c>
      <c r="B9758" s="15" t="s">
        <v>933</v>
      </c>
      <c r="C9758" t="str">
        <f>_xlfn.XLOOKUP($B9758, STANDARDS!$A:$A, STANDARDS!$B:$B,,0,2)</f>
        <v>Paranoa Gp</v>
      </c>
      <c r="D9758" t="s">
        <v>1053</v>
      </c>
      <c r="E9758" t="s">
        <v>1230</v>
      </c>
      <c r="J9758" s="13">
        <v>800</v>
      </c>
      <c r="K9758" s="13">
        <v>100</v>
      </c>
      <c r="L9758" s="16" t="s">
        <v>1328</v>
      </c>
      <c r="M9758" t="s">
        <v>583</v>
      </c>
      <c r="P9758" t="s">
        <v>243</v>
      </c>
      <c r="Q9758">
        <v>1</v>
      </c>
      <c r="V9758">
        <v>1</v>
      </c>
      <c r="W9758" t="s">
        <v>1371</v>
      </c>
      <c r="X9758" t="s">
        <v>1436</v>
      </c>
    </row>
    <row r="9759" spans="1:24" x14ac:dyDescent="0.3">
      <c r="A9759">
        <v>12483</v>
      </c>
      <c r="B9759" s="15" t="s">
        <v>933</v>
      </c>
      <c r="C9759" t="str">
        <f>_xlfn.XLOOKUP($B9759, STANDARDS!$A:$A, STANDARDS!$B:$B,,0,2)</f>
        <v>Paranoa Gp</v>
      </c>
      <c r="D9759" t="s">
        <v>1053</v>
      </c>
      <c r="E9759" t="s">
        <v>1230</v>
      </c>
      <c r="J9759" s="13">
        <v>800</v>
      </c>
      <c r="K9759" s="13">
        <v>100</v>
      </c>
      <c r="L9759" s="16" t="s">
        <v>1328</v>
      </c>
      <c r="M9759" t="s">
        <v>583</v>
      </c>
      <c r="P9759" t="s">
        <v>243</v>
      </c>
      <c r="Q9759">
        <v>1.3</v>
      </c>
      <c r="V9759">
        <v>1</v>
      </c>
      <c r="W9759" t="s">
        <v>1371</v>
      </c>
      <c r="X9759" t="s">
        <v>1436</v>
      </c>
    </row>
    <row r="9760" spans="1:24" x14ac:dyDescent="0.3">
      <c r="A9760">
        <v>12484</v>
      </c>
      <c r="B9760" s="15" t="s">
        <v>933</v>
      </c>
      <c r="C9760" t="str">
        <f>_xlfn.XLOOKUP($B9760, STANDARDS!$A:$A, STANDARDS!$B:$B,,0,2)</f>
        <v>Paranoa Gp</v>
      </c>
      <c r="D9760" t="s">
        <v>1053</v>
      </c>
      <c r="E9760" t="s">
        <v>1230</v>
      </c>
      <c r="J9760" s="13">
        <v>800</v>
      </c>
      <c r="K9760" s="13">
        <v>100</v>
      </c>
      <c r="L9760" s="16" t="s">
        <v>1328</v>
      </c>
      <c r="M9760" t="s">
        <v>583</v>
      </c>
      <c r="P9760" t="s">
        <v>243</v>
      </c>
      <c r="Q9760">
        <v>0.4</v>
      </c>
      <c r="V9760">
        <v>1</v>
      </c>
      <c r="W9760" t="s">
        <v>1371</v>
      </c>
      <c r="X9760" t="s">
        <v>1436</v>
      </c>
    </row>
    <row r="9761" spans="1:24" x14ac:dyDescent="0.3">
      <c r="A9761">
        <v>12485</v>
      </c>
      <c r="B9761" s="15" t="s">
        <v>933</v>
      </c>
      <c r="C9761" t="str">
        <f>_xlfn.XLOOKUP($B9761, STANDARDS!$A:$A, STANDARDS!$B:$B,,0,2)</f>
        <v>Paranoa Gp</v>
      </c>
      <c r="D9761" t="s">
        <v>1053</v>
      </c>
      <c r="E9761" t="s">
        <v>1230</v>
      </c>
      <c r="J9761" s="13">
        <v>800</v>
      </c>
      <c r="K9761" s="13">
        <v>100</v>
      </c>
      <c r="L9761" s="16" t="s">
        <v>1328</v>
      </c>
      <c r="M9761" t="s">
        <v>583</v>
      </c>
      <c r="P9761" t="s">
        <v>243</v>
      </c>
      <c r="Q9761">
        <v>0.4</v>
      </c>
      <c r="V9761">
        <v>1</v>
      </c>
      <c r="W9761" t="s">
        <v>1371</v>
      </c>
      <c r="X9761" t="s">
        <v>1436</v>
      </c>
    </row>
    <row r="9762" spans="1:24" x14ac:dyDescent="0.3">
      <c r="A9762">
        <v>12486</v>
      </c>
      <c r="B9762" s="15" t="s">
        <v>933</v>
      </c>
      <c r="C9762" t="str">
        <f>_xlfn.XLOOKUP($B9762, STANDARDS!$A:$A, STANDARDS!$B:$B,,0,2)</f>
        <v>Paranoa Gp</v>
      </c>
      <c r="D9762" t="s">
        <v>1053</v>
      </c>
      <c r="E9762" t="s">
        <v>1230</v>
      </c>
      <c r="J9762" s="13">
        <v>800</v>
      </c>
      <c r="K9762" s="13">
        <v>100</v>
      </c>
      <c r="L9762" s="16" t="s">
        <v>1328</v>
      </c>
      <c r="M9762" t="s">
        <v>583</v>
      </c>
      <c r="P9762" t="s">
        <v>243</v>
      </c>
      <c r="Q9762">
        <v>0.9</v>
      </c>
      <c r="V9762">
        <v>1</v>
      </c>
      <c r="W9762" t="s">
        <v>1371</v>
      </c>
      <c r="X9762" t="s">
        <v>1436</v>
      </c>
    </row>
    <row r="9763" spans="1:24" x14ac:dyDescent="0.3">
      <c r="A9763">
        <v>12487</v>
      </c>
      <c r="B9763" s="15" t="s">
        <v>933</v>
      </c>
      <c r="C9763" t="str">
        <f>_xlfn.XLOOKUP($B9763, STANDARDS!$A:$A, STANDARDS!$B:$B,,0,2)</f>
        <v>Paranoa Gp</v>
      </c>
      <c r="D9763" t="s">
        <v>1053</v>
      </c>
      <c r="E9763" t="s">
        <v>1230</v>
      </c>
      <c r="J9763" s="13">
        <v>800</v>
      </c>
      <c r="K9763" s="13">
        <v>100</v>
      </c>
      <c r="L9763" s="16" t="s">
        <v>1328</v>
      </c>
      <c r="M9763" t="s">
        <v>583</v>
      </c>
      <c r="P9763" t="s">
        <v>243</v>
      </c>
      <c r="Q9763">
        <v>1.4</v>
      </c>
      <c r="V9763">
        <v>1</v>
      </c>
      <c r="W9763" t="s">
        <v>1371</v>
      </c>
      <c r="X9763" t="s">
        <v>1436</v>
      </c>
    </row>
    <row r="9764" spans="1:24" x14ac:dyDescent="0.3">
      <c r="A9764">
        <v>12488</v>
      </c>
      <c r="B9764" s="15" t="s">
        <v>933</v>
      </c>
      <c r="C9764" t="str">
        <f>_xlfn.XLOOKUP($B9764, STANDARDS!$A:$A, STANDARDS!$B:$B,,0,2)</f>
        <v>Paranoa Gp</v>
      </c>
      <c r="D9764" t="s">
        <v>1053</v>
      </c>
      <c r="E9764" t="s">
        <v>1230</v>
      </c>
      <c r="J9764" s="13">
        <v>800</v>
      </c>
      <c r="K9764" s="13">
        <v>100</v>
      </c>
      <c r="L9764" s="16" t="s">
        <v>1328</v>
      </c>
      <c r="M9764" t="s">
        <v>583</v>
      </c>
      <c r="P9764" t="s">
        <v>243</v>
      </c>
      <c r="Q9764">
        <v>0.6</v>
      </c>
      <c r="V9764">
        <v>1</v>
      </c>
      <c r="W9764" t="s">
        <v>1371</v>
      </c>
      <c r="X9764" t="s">
        <v>1436</v>
      </c>
    </row>
    <row r="9765" spans="1:24" x14ac:dyDescent="0.3">
      <c r="A9765">
        <v>12489</v>
      </c>
      <c r="B9765" s="15" t="s">
        <v>933</v>
      </c>
      <c r="C9765" t="str">
        <f>_xlfn.XLOOKUP($B9765, STANDARDS!$A:$A, STANDARDS!$B:$B,,0,2)</f>
        <v>Paranoa Gp</v>
      </c>
      <c r="D9765" t="s">
        <v>1053</v>
      </c>
      <c r="E9765" t="s">
        <v>1230</v>
      </c>
      <c r="J9765" s="13">
        <v>800</v>
      </c>
      <c r="K9765" s="13">
        <v>100</v>
      </c>
      <c r="L9765" s="16" t="s">
        <v>1328</v>
      </c>
      <c r="M9765" t="s">
        <v>583</v>
      </c>
      <c r="P9765" t="s">
        <v>243</v>
      </c>
      <c r="Q9765">
        <v>1.4</v>
      </c>
      <c r="V9765">
        <v>1</v>
      </c>
      <c r="W9765" t="s">
        <v>1371</v>
      </c>
      <c r="X9765" t="s">
        <v>1436</v>
      </c>
    </row>
    <row r="9766" spans="1:24" x14ac:dyDescent="0.3">
      <c r="A9766">
        <v>12490</v>
      </c>
      <c r="B9766" s="15" t="s">
        <v>739</v>
      </c>
      <c r="C9766" t="str">
        <f>_xlfn.XLOOKUP($B9766, STANDARDS!$A:$A, STANDARDS!$B:$B,,0,2)</f>
        <v>Bhander Limestone</v>
      </c>
      <c r="D9766" t="s">
        <v>1056</v>
      </c>
      <c r="E9766" t="s">
        <v>1233</v>
      </c>
      <c r="J9766" s="13">
        <v>600</v>
      </c>
      <c r="K9766" s="13">
        <v>100</v>
      </c>
      <c r="L9766" s="16"/>
      <c r="M9766" t="s">
        <v>1335</v>
      </c>
      <c r="O9766">
        <v>0.56999999999999995</v>
      </c>
      <c r="P9766" t="s">
        <v>243</v>
      </c>
      <c r="Q9766">
        <v>-4.18</v>
      </c>
      <c r="V9766">
        <v>1</v>
      </c>
      <c r="W9766" t="s">
        <v>1371</v>
      </c>
      <c r="X9766" t="s">
        <v>1437</v>
      </c>
    </row>
    <row r="9767" spans="1:24" x14ac:dyDescent="0.3">
      <c r="A9767">
        <v>12491</v>
      </c>
      <c r="B9767" s="15" t="s">
        <v>739</v>
      </c>
      <c r="C9767" t="str">
        <f>_xlfn.XLOOKUP($B9767, STANDARDS!$A:$A, STANDARDS!$B:$B,,0,2)</f>
        <v>Bhander Limestone</v>
      </c>
      <c r="D9767" t="s">
        <v>1056</v>
      </c>
      <c r="E9767" t="s">
        <v>1233</v>
      </c>
      <c r="J9767" s="13">
        <v>600</v>
      </c>
      <c r="K9767" s="13">
        <v>100</v>
      </c>
      <c r="L9767" s="16"/>
      <c r="M9767" t="s">
        <v>1335</v>
      </c>
      <c r="O9767">
        <v>0.66</v>
      </c>
      <c r="P9767" t="s">
        <v>243</v>
      </c>
      <c r="Q9767">
        <v>-2.2599999999999998</v>
      </c>
      <c r="V9767">
        <v>1</v>
      </c>
      <c r="W9767" t="s">
        <v>1371</v>
      </c>
      <c r="X9767" t="s">
        <v>1437</v>
      </c>
    </row>
    <row r="9768" spans="1:24" x14ac:dyDescent="0.3">
      <c r="A9768">
        <v>12492</v>
      </c>
      <c r="B9768" s="15" t="s">
        <v>739</v>
      </c>
      <c r="C9768" t="str">
        <f>_xlfn.XLOOKUP($B9768, STANDARDS!$A:$A, STANDARDS!$B:$B,,0,2)</f>
        <v>Bhander Limestone</v>
      </c>
      <c r="D9768" t="s">
        <v>1056</v>
      </c>
      <c r="E9768" t="s">
        <v>1233</v>
      </c>
      <c r="J9768" s="13">
        <v>600</v>
      </c>
      <c r="K9768" s="13">
        <v>100</v>
      </c>
      <c r="L9768" s="16"/>
      <c r="M9768" t="s">
        <v>1335</v>
      </c>
      <c r="O9768">
        <v>0.82</v>
      </c>
      <c r="P9768" t="s">
        <v>243</v>
      </c>
      <c r="Q9768">
        <v>3.71</v>
      </c>
      <c r="V9768">
        <v>1</v>
      </c>
      <c r="W9768" t="s">
        <v>1371</v>
      </c>
      <c r="X9768" t="s">
        <v>1437</v>
      </c>
    </row>
    <row r="9769" spans="1:24" x14ac:dyDescent="0.3">
      <c r="A9769">
        <v>12493</v>
      </c>
      <c r="B9769" s="15" t="s">
        <v>739</v>
      </c>
      <c r="C9769" t="str">
        <f>_xlfn.XLOOKUP($B9769, STANDARDS!$A:$A, STANDARDS!$B:$B,,0,2)</f>
        <v>Bhander Limestone</v>
      </c>
      <c r="D9769" t="s">
        <v>1056</v>
      </c>
      <c r="E9769" t="s">
        <v>1233</v>
      </c>
      <c r="J9769" s="13">
        <v>600</v>
      </c>
      <c r="K9769" s="13">
        <v>100</v>
      </c>
      <c r="L9769" s="16"/>
      <c r="M9769" t="s">
        <v>1335</v>
      </c>
      <c r="O9769">
        <v>0.37</v>
      </c>
      <c r="P9769" t="s">
        <v>243</v>
      </c>
      <c r="Q9769">
        <v>-1.62</v>
      </c>
      <c r="V9769">
        <v>1</v>
      </c>
      <c r="W9769" t="s">
        <v>1371</v>
      </c>
      <c r="X9769" t="s">
        <v>1437</v>
      </c>
    </row>
    <row r="9770" spans="1:24" x14ac:dyDescent="0.3">
      <c r="A9770">
        <v>12494</v>
      </c>
      <c r="B9770" s="15" t="s">
        <v>739</v>
      </c>
      <c r="C9770" t="str">
        <f>_xlfn.XLOOKUP($B9770, STANDARDS!$A:$A, STANDARDS!$B:$B,,0,2)</f>
        <v>Bhander Limestone</v>
      </c>
      <c r="D9770" t="s">
        <v>1056</v>
      </c>
      <c r="E9770" t="s">
        <v>1233</v>
      </c>
      <c r="J9770" s="13">
        <v>600</v>
      </c>
      <c r="K9770" s="13">
        <v>100</v>
      </c>
      <c r="L9770" s="16"/>
      <c r="M9770" t="s">
        <v>1335</v>
      </c>
      <c r="O9770">
        <v>0.56000000000000005</v>
      </c>
      <c r="P9770" t="s">
        <v>243</v>
      </c>
      <c r="Q9770">
        <v>-2</v>
      </c>
      <c r="V9770">
        <v>1</v>
      </c>
      <c r="W9770" t="s">
        <v>1371</v>
      </c>
      <c r="X9770" t="s">
        <v>1437</v>
      </c>
    </row>
    <row r="9771" spans="1:24" x14ac:dyDescent="0.3">
      <c r="A9771">
        <v>12495</v>
      </c>
      <c r="B9771" s="15" t="s">
        <v>739</v>
      </c>
      <c r="C9771" t="str">
        <f>_xlfn.XLOOKUP($B9771, STANDARDS!$A:$A, STANDARDS!$B:$B,,0,2)</f>
        <v>Bhander Limestone</v>
      </c>
      <c r="D9771" t="s">
        <v>1056</v>
      </c>
      <c r="E9771" t="s">
        <v>1233</v>
      </c>
      <c r="J9771" s="13">
        <v>600</v>
      </c>
      <c r="K9771" s="13">
        <v>100</v>
      </c>
      <c r="L9771" s="16"/>
      <c r="M9771" t="s">
        <v>1335</v>
      </c>
      <c r="O9771">
        <v>0.51</v>
      </c>
      <c r="P9771" t="s">
        <v>243</v>
      </c>
      <c r="Q9771">
        <v>3.6</v>
      </c>
      <c r="V9771">
        <v>1</v>
      </c>
      <c r="W9771" t="s">
        <v>1371</v>
      </c>
      <c r="X9771" t="s">
        <v>1437</v>
      </c>
    </row>
    <row r="9772" spans="1:24" x14ac:dyDescent="0.3">
      <c r="A9772">
        <v>12496</v>
      </c>
      <c r="B9772" s="15" t="s">
        <v>739</v>
      </c>
      <c r="C9772" t="str">
        <f>_xlfn.XLOOKUP($B9772, STANDARDS!$A:$A, STANDARDS!$B:$B,,0,2)</f>
        <v>Bhander Limestone</v>
      </c>
      <c r="D9772" t="s">
        <v>1056</v>
      </c>
      <c r="E9772" t="s">
        <v>1233</v>
      </c>
      <c r="J9772" s="13">
        <v>600</v>
      </c>
      <c r="K9772" s="13">
        <v>100</v>
      </c>
      <c r="L9772" s="16"/>
      <c r="M9772" t="s">
        <v>1335</v>
      </c>
      <c r="O9772">
        <v>0.81</v>
      </c>
      <c r="P9772" t="s">
        <v>243</v>
      </c>
      <c r="Q9772">
        <v>-3.1</v>
      </c>
      <c r="V9772">
        <v>1</v>
      </c>
      <c r="W9772" t="s">
        <v>1371</v>
      </c>
      <c r="X9772" t="s">
        <v>1437</v>
      </c>
    </row>
    <row r="9773" spans="1:24" x14ac:dyDescent="0.3">
      <c r="A9773">
        <v>12497</v>
      </c>
      <c r="B9773" s="15" t="s">
        <v>739</v>
      </c>
      <c r="C9773" t="str">
        <f>_xlfn.XLOOKUP($B9773, STANDARDS!$A:$A, STANDARDS!$B:$B,,0,2)</f>
        <v>Bhander Limestone</v>
      </c>
      <c r="D9773" t="s">
        <v>1056</v>
      </c>
      <c r="E9773" t="s">
        <v>1233</v>
      </c>
      <c r="J9773" s="13">
        <v>600</v>
      </c>
      <c r="K9773" s="13">
        <v>100</v>
      </c>
      <c r="L9773" s="16"/>
      <c r="M9773" t="s">
        <v>1335</v>
      </c>
      <c r="O9773">
        <v>0.69</v>
      </c>
      <c r="P9773" t="s">
        <v>243</v>
      </c>
      <c r="Q9773">
        <v>1</v>
      </c>
      <c r="V9773">
        <v>1</v>
      </c>
      <c r="W9773" t="s">
        <v>1371</v>
      </c>
      <c r="X9773" t="s">
        <v>1437</v>
      </c>
    </row>
    <row r="9774" spans="1:24" x14ac:dyDescent="0.3">
      <c r="A9774">
        <v>12498</v>
      </c>
      <c r="B9774" s="15" t="s">
        <v>739</v>
      </c>
      <c r="C9774" t="str">
        <f>_xlfn.XLOOKUP($B9774, STANDARDS!$A:$A, STANDARDS!$B:$B,,0,2)</f>
        <v>Bhander Limestone</v>
      </c>
      <c r="D9774" t="s">
        <v>1056</v>
      </c>
      <c r="E9774" t="s">
        <v>1233</v>
      </c>
      <c r="J9774" s="13">
        <v>600</v>
      </c>
      <c r="K9774" s="13">
        <v>100</v>
      </c>
      <c r="L9774" s="16"/>
      <c r="M9774" t="s">
        <v>1335</v>
      </c>
      <c r="P9774" t="s">
        <v>243</v>
      </c>
      <c r="Q9774">
        <v>3.32</v>
      </c>
      <c r="V9774">
        <v>1</v>
      </c>
      <c r="W9774" t="s">
        <v>1371</v>
      </c>
      <c r="X9774" t="s">
        <v>1437</v>
      </c>
    </row>
    <row r="9775" spans="1:24" x14ac:dyDescent="0.3">
      <c r="A9775">
        <v>12499</v>
      </c>
      <c r="B9775" s="15" t="s">
        <v>739</v>
      </c>
      <c r="C9775" t="str">
        <f>_xlfn.XLOOKUP($B9775, STANDARDS!$A:$A, STANDARDS!$B:$B,,0,2)</f>
        <v>Bhander Limestone</v>
      </c>
      <c r="D9775" t="s">
        <v>1056</v>
      </c>
      <c r="E9775" t="s">
        <v>1233</v>
      </c>
      <c r="J9775" s="13">
        <v>600</v>
      </c>
      <c r="K9775" s="13">
        <v>100</v>
      </c>
      <c r="L9775" s="16"/>
      <c r="M9775" t="s">
        <v>1335</v>
      </c>
      <c r="O9775">
        <v>0.52</v>
      </c>
      <c r="P9775" t="s">
        <v>243</v>
      </c>
      <c r="Q9775">
        <v>-4.6900000000000004</v>
      </c>
      <c r="V9775">
        <v>1</v>
      </c>
      <c r="W9775" t="s">
        <v>1371</v>
      </c>
      <c r="X9775" t="s">
        <v>1437</v>
      </c>
    </row>
    <row r="9776" spans="1:24" x14ac:dyDescent="0.3">
      <c r="A9776">
        <v>12500</v>
      </c>
      <c r="B9776" s="15" t="s">
        <v>739</v>
      </c>
      <c r="C9776" t="str">
        <f>_xlfn.XLOOKUP($B9776, STANDARDS!$A:$A, STANDARDS!$B:$B,,0,2)</f>
        <v>Bhander Limestone</v>
      </c>
      <c r="D9776" t="s">
        <v>1056</v>
      </c>
      <c r="E9776" t="s">
        <v>1233</v>
      </c>
      <c r="J9776" s="13">
        <v>600</v>
      </c>
      <c r="K9776" s="13">
        <v>100</v>
      </c>
      <c r="L9776" s="16"/>
      <c r="M9776" t="s">
        <v>1335</v>
      </c>
      <c r="O9776">
        <v>0.55000000000000004</v>
      </c>
      <c r="P9776" t="s">
        <v>243</v>
      </c>
      <c r="Q9776">
        <v>3.85</v>
      </c>
      <c r="V9776">
        <v>1</v>
      </c>
      <c r="W9776" t="s">
        <v>1371</v>
      </c>
      <c r="X9776" t="s">
        <v>1437</v>
      </c>
    </row>
    <row r="9777" spans="1:24" x14ac:dyDescent="0.3">
      <c r="A9777">
        <v>12501</v>
      </c>
      <c r="B9777" s="15" t="s">
        <v>739</v>
      </c>
      <c r="C9777" t="str">
        <f>_xlfn.XLOOKUP($B9777, STANDARDS!$A:$A, STANDARDS!$B:$B,,0,2)</f>
        <v>Bhander Limestone</v>
      </c>
      <c r="D9777" t="s">
        <v>1056</v>
      </c>
      <c r="E9777" t="s">
        <v>1233</v>
      </c>
      <c r="J9777" s="13">
        <v>600</v>
      </c>
      <c r="K9777" s="13">
        <v>100</v>
      </c>
      <c r="L9777" s="16"/>
      <c r="M9777" t="s">
        <v>1335</v>
      </c>
      <c r="O9777">
        <v>0.32</v>
      </c>
      <c r="P9777" t="s">
        <v>243</v>
      </c>
      <c r="Q9777">
        <v>0.2</v>
      </c>
      <c r="V9777">
        <v>1</v>
      </c>
      <c r="W9777" t="s">
        <v>1371</v>
      </c>
      <c r="X9777" t="s">
        <v>1437</v>
      </c>
    </row>
    <row r="9778" spans="1:24" x14ac:dyDescent="0.3">
      <c r="A9778">
        <v>12502</v>
      </c>
      <c r="B9778" s="15" t="s">
        <v>739</v>
      </c>
      <c r="C9778" t="str">
        <f>_xlfn.XLOOKUP($B9778, STANDARDS!$A:$A, STANDARDS!$B:$B,,0,2)</f>
        <v>Bhander Limestone</v>
      </c>
      <c r="D9778" t="s">
        <v>1056</v>
      </c>
      <c r="E9778" t="s">
        <v>1233</v>
      </c>
      <c r="J9778" s="13">
        <v>600</v>
      </c>
      <c r="K9778" s="13">
        <v>100</v>
      </c>
      <c r="L9778" s="16"/>
      <c r="M9778" t="s">
        <v>1335</v>
      </c>
      <c r="O9778">
        <v>0.42</v>
      </c>
      <c r="P9778" t="s">
        <v>243</v>
      </c>
      <c r="Q9778">
        <v>3.6</v>
      </c>
      <c r="V9778">
        <v>1</v>
      </c>
      <c r="W9778" t="s">
        <v>1371</v>
      </c>
      <c r="X9778" t="s">
        <v>1437</v>
      </c>
    </row>
    <row r="9779" spans="1:24" x14ac:dyDescent="0.3">
      <c r="A9779">
        <v>12503</v>
      </c>
      <c r="B9779" s="15" t="s">
        <v>739</v>
      </c>
      <c r="C9779" t="str">
        <f>_xlfn.XLOOKUP($B9779, STANDARDS!$A:$A, STANDARDS!$B:$B,,0,2)</f>
        <v>Bhander Limestone</v>
      </c>
      <c r="D9779" t="s">
        <v>1056</v>
      </c>
      <c r="E9779" t="s">
        <v>1233</v>
      </c>
      <c r="J9779" s="13">
        <v>600</v>
      </c>
      <c r="K9779" s="13">
        <v>100</v>
      </c>
      <c r="L9779" s="16"/>
      <c r="M9779" t="s">
        <v>1335</v>
      </c>
      <c r="O9779">
        <v>0.76</v>
      </c>
      <c r="P9779" t="s">
        <v>243</v>
      </c>
      <c r="Q9779">
        <v>-2.42</v>
      </c>
      <c r="V9779">
        <v>1</v>
      </c>
      <c r="W9779" t="s">
        <v>1371</v>
      </c>
      <c r="X9779" t="s">
        <v>1437</v>
      </c>
    </row>
    <row r="9780" spans="1:24" x14ac:dyDescent="0.3">
      <c r="A9780">
        <v>12504</v>
      </c>
      <c r="B9780" s="15" t="s">
        <v>739</v>
      </c>
      <c r="C9780" t="str">
        <f>_xlfn.XLOOKUP($B9780, STANDARDS!$A:$A, STANDARDS!$B:$B,,0,2)</f>
        <v>Bhander Limestone</v>
      </c>
      <c r="D9780" t="s">
        <v>1056</v>
      </c>
      <c r="E9780" t="s">
        <v>1233</v>
      </c>
      <c r="J9780" s="13">
        <v>600</v>
      </c>
      <c r="K9780" s="13">
        <v>100</v>
      </c>
      <c r="L9780" s="16"/>
      <c r="M9780" t="s">
        <v>1335</v>
      </c>
      <c r="O9780">
        <v>0.48</v>
      </c>
      <c r="P9780" t="s">
        <v>243</v>
      </c>
      <c r="Q9780">
        <v>-1.32</v>
      </c>
      <c r="V9780">
        <v>1</v>
      </c>
      <c r="W9780" t="s">
        <v>1371</v>
      </c>
      <c r="X9780" t="s">
        <v>1437</v>
      </c>
    </row>
    <row r="9781" spans="1:24" x14ac:dyDescent="0.3">
      <c r="A9781">
        <v>12505</v>
      </c>
      <c r="B9781" s="15" t="s">
        <v>739</v>
      </c>
      <c r="C9781" t="str">
        <f>_xlfn.XLOOKUP($B9781, STANDARDS!$A:$A, STANDARDS!$B:$B,,0,2)</f>
        <v>Bhander Limestone</v>
      </c>
      <c r="D9781" t="s">
        <v>1056</v>
      </c>
      <c r="E9781" t="s">
        <v>1233</v>
      </c>
      <c r="J9781" s="13">
        <v>600</v>
      </c>
      <c r="K9781" s="13">
        <v>100</v>
      </c>
      <c r="L9781" s="16"/>
      <c r="M9781" t="s">
        <v>1335</v>
      </c>
      <c r="O9781">
        <v>0.62</v>
      </c>
      <c r="P9781" t="s">
        <v>243</v>
      </c>
      <c r="Q9781">
        <v>-3.2</v>
      </c>
      <c r="V9781">
        <v>1</v>
      </c>
      <c r="W9781" t="s">
        <v>1371</v>
      </c>
      <c r="X9781" t="s">
        <v>1437</v>
      </c>
    </row>
    <row r="9782" spans="1:24" x14ac:dyDescent="0.3">
      <c r="A9782">
        <v>12506</v>
      </c>
      <c r="B9782" s="15" t="s">
        <v>739</v>
      </c>
      <c r="C9782" t="str">
        <f>_xlfn.XLOOKUP($B9782, STANDARDS!$A:$A, STANDARDS!$B:$B,,0,2)</f>
        <v>Bhander Limestone</v>
      </c>
      <c r="D9782" t="s">
        <v>1056</v>
      </c>
      <c r="E9782" t="s">
        <v>1233</v>
      </c>
      <c r="J9782" s="13">
        <v>600</v>
      </c>
      <c r="K9782" s="13">
        <v>100</v>
      </c>
      <c r="L9782" s="16"/>
      <c r="M9782" t="s">
        <v>1335</v>
      </c>
      <c r="O9782">
        <v>0.59</v>
      </c>
      <c r="P9782" t="s">
        <v>243</v>
      </c>
      <c r="Q9782">
        <v>3.28</v>
      </c>
      <c r="V9782">
        <v>1</v>
      </c>
      <c r="W9782" t="s">
        <v>1371</v>
      </c>
      <c r="X9782" t="s">
        <v>1437</v>
      </c>
    </row>
    <row r="9783" spans="1:24" x14ac:dyDescent="0.3">
      <c r="A9783">
        <v>12507</v>
      </c>
      <c r="B9783" s="15" t="s">
        <v>739</v>
      </c>
      <c r="C9783" t="str">
        <f>_xlfn.XLOOKUP($B9783, STANDARDS!$A:$A, STANDARDS!$B:$B,,0,2)</f>
        <v>Bhander Limestone</v>
      </c>
      <c r="D9783" t="s">
        <v>1056</v>
      </c>
      <c r="E9783" t="s">
        <v>1233</v>
      </c>
      <c r="J9783" s="13">
        <v>600</v>
      </c>
      <c r="K9783" s="13">
        <v>100</v>
      </c>
      <c r="L9783" s="16"/>
      <c r="M9783" t="s">
        <v>1335</v>
      </c>
      <c r="O9783">
        <v>0.38</v>
      </c>
      <c r="P9783" t="s">
        <v>243</v>
      </c>
      <c r="Q9783">
        <v>-4.88</v>
      </c>
      <c r="V9783">
        <v>1</v>
      </c>
      <c r="W9783" t="s">
        <v>1371</v>
      </c>
      <c r="X9783" t="s">
        <v>1437</v>
      </c>
    </row>
    <row r="9784" spans="1:24" x14ac:dyDescent="0.3">
      <c r="A9784">
        <v>12508</v>
      </c>
      <c r="B9784" s="15" t="s">
        <v>739</v>
      </c>
      <c r="C9784" t="str">
        <f>_xlfn.XLOOKUP($B9784, STANDARDS!$A:$A, STANDARDS!$B:$B,,0,2)</f>
        <v>Bhander Limestone</v>
      </c>
      <c r="D9784" t="s">
        <v>1056</v>
      </c>
      <c r="E9784" t="s">
        <v>1233</v>
      </c>
      <c r="J9784" s="13">
        <v>600</v>
      </c>
      <c r="K9784" s="13">
        <v>100</v>
      </c>
      <c r="L9784" s="16"/>
      <c r="M9784" t="s">
        <v>1335</v>
      </c>
      <c r="O9784">
        <v>0.34</v>
      </c>
      <c r="P9784" t="s">
        <v>243</v>
      </c>
      <c r="Q9784">
        <v>-4.67</v>
      </c>
      <c r="V9784">
        <v>1</v>
      </c>
      <c r="W9784" t="s">
        <v>1371</v>
      </c>
      <c r="X9784" t="s">
        <v>1437</v>
      </c>
    </row>
    <row r="9785" spans="1:24" x14ac:dyDescent="0.3">
      <c r="A9785">
        <v>12509</v>
      </c>
      <c r="B9785" s="15" t="s">
        <v>739</v>
      </c>
      <c r="C9785" t="str">
        <f>_xlfn.XLOOKUP($B9785, STANDARDS!$A:$A, STANDARDS!$B:$B,,0,2)</f>
        <v>Bhander Limestone</v>
      </c>
      <c r="D9785" t="s">
        <v>1056</v>
      </c>
      <c r="E9785" t="s">
        <v>1233</v>
      </c>
      <c r="J9785" s="13">
        <v>600</v>
      </c>
      <c r="K9785" s="13">
        <v>100</v>
      </c>
      <c r="L9785" s="16"/>
      <c r="M9785" t="s">
        <v>1335</v>
      </c>
      <c r="O9785">
        <v>0.67</v>
      </c>
      <c r="P9785" t="s">
        <v>243</v>
      </c>
      <c r="Q9785">
        <v>2.0099999999999998</v>
      </c>
      <c r="V9785">
        <v>1</v>
      </c>
      <c r="W9785" t="s">
        <v>1371</v>
      </c>
      <c r="X9785" t="s">
        <v>1437</v>
      </c>
    </row>
    <row r="9786" spans="1:24" x14ac:dyDescent="0.3">
      <c r="A9786">
        <v>12510</v>
      </c>
      <c r="B9786" s="15" t="s">
        <v>739</v>
      </c>
      <c r="C9786" t="str">
        <f>_xlfn.XLOOKUP($B9786, STANDARDS!$A:$A, STANDARDS!$B:$B,,0,2)</f>
        <v>Bhander Limestone</v>
      </c>
      <c r="D9786" t="s">
        <v>1056</v>
      </c>
      <c r="E9786" t="s">
        <v>1233</v>
      </c>
      <c r="J9786" s="13">
        <v>600</v>
      </c>
      <c r="K9786" s="13">
        <v>100</v>
      </c>
      <c r="L9786" s="16"/>
      <c r="M9786" t="s">
        <v>1335</v>
      </c>
      <c r="O9786">
        <v>0.28000000000000003</v>
      </c>
      <c r="P9786" t="s">
        <v>243</v>
      </c>
      <c r="Q9786">
        <v>1.65</v>
      </c>
      <c r="V9786">
        <v>1</v>
      </c>
      <c r="W9786" t="s">
        <v>1371</v>
      </c>
      <c r="X9786" t="s">
        <v>1437</v>
      </c>
    </row>
    <row r="9787" spans="1:24" x14ac:dyDescent="0.3">
      <c r="A9787">
        <v>12511</v>
      </c>
      <c r="B9787" s="15" t="s">
        <v>739</v>
      </c>
      <c r="C9787" t="str">
        <f>_xlfn.XLOOKUP($B9787, STANDARDS!$A:$A, STANDARDS!$B:$B,,0,2)</f>
        <v>Bhander Limestone</v>
      </c>
      <c r="D9787" t="s">
        <v>1056</v>
      </c>
      <c r="E9787" t="s">
        <v>1233</v>
      </c>
      <c r="J9787" s="13">
        <v>600</v>
      </c>
      <c r="K9787" s="13">
        <v>100</v>
      </c>
      <c r="L9787" s="16"/>
      <c r="M9787" t="s">
        <v>1335</v>
      </c>
      <c r="O9787">
        <v>0.42</v>
      </c>
      <c r="P9787" t="s">
        <v>243</v>
      </c>
      <c r="Q9787">
        <v>2.64</v>
      </c>
      <c r="V9787">
        <v>1</v>
      </c>
      <c r="W9787" t="s">
        <v>1371</v>
      </c>
      <c r="X9787" t="s">
        <v>1437</v>
      </c>
    </row>
    <row r="9788" spans="1:24" x14ac:dyDescent="0.3">
      <c r="A9788">
        <v>12512</v>
      </c>
      <c r="B9788" s="15" t="s">
        <v>739</v>
      </c>
      <c r="C9788" t="str">
        <f>_xlfn.XLOOKUP($B9788, STANDARDS!$A:$A, STANDARDS!$B:$B,,0,2)</f>
        <v>Bhander Limestone</v>
      </c>
      <c r="D9788" t="s">
        <v>1056</v>
      </c>
      <c r="E9788" t="s">
        <v>1233</v>
      </c>
      <c r="J9788" s="13">
        <v>600</v>
      </c>
      <c r="K9788" s="13">
        <v>100</v>
      </c>
      <c r="L9788" s="16"/>
      <c r="M9788" t="s">
        <v>1335</v>
      </c>
      <c r="O9788">
        <v>0.53</v>
      </c>
      <c r="P9788" t="s">
        <v>243</v>
      </c>
      <c r="Q9788">
        <v>-1.3</v>
      </c>
      <c r="V9788">
        <v>1</v>
      </c>
      <c r="W9788" t="s">
        <v>1371</v>
      </c>
      <c r="X9788" t="s">
        <v>1437</v>
      </c>
    </row>
    <row r="9789" spans="1:24" x14ac:dyDescent="0.3">
      <c r="A9789">
        <v>12513</v>
      </c>
      <c r="B9789" s="15" t="s">
        <v>739</v>
      </c>
      <c r="C9789" t="str">
        <f>_xlfn.XLOOKUP($B9789, STANDARDS!$A:$A, STANDARDS!$B:$B,,0,2)</f>
        <v>Bhander Limestone</v>
      </c>
      <c r="D9789" t="s">
        <v>1056</v>
      </c>
      <c r="E9789" t="s">
        <v>1233</v>
      </c>
      <c r="J9789" s="13">
        <v>600</v>
      </c>
      <c r="K9789" s="13">
        <v>100</v>
      </c>
      <c r="L9789" s="16"/>
      <c r="M9789" t="s">
        <v>1335</v>
      </c>
      <c r="O9789">
        <v>0.41</v>
      </c>
      <c r="P9789" t="s">
        <v>243</v>
      </c>
      <c r="Q9789">
        <v>-1.76</v>
      </c>
      <c r="V9789">
        <v>1</v>
      </c>
      <c r="W9789" t="s">
        <v>1371</v>
      </c>
      <c r="X9789" t="s">
        <v>1437</v>
      </c>
    </row>
    <row r="9790" spans="1:24" x14ac:dyDescent="0.3">
      <c r="A9790">
        <v>12514</v>
      </c>
      <c r="B9790" s="15" t="s">
        <v>739</v>
      </c>
      <c r="C9790" t="str">
        <f>_xlfn.XLOOKUP($B9790, STANDARDS!$A:$A, STANDARDS!$B:$B,,0,2)</f>
        <v>Bhander Limestone</v>
      </c>
      <c r="D9790" t="s">
        <v>1056</v>
      </c>
      <c r="E9790" t="s">
        <v>1233</v>
      </c>
      <c r="J9790" s="13">
        <v>600</v>
      </c>
      <c r="K9790" s="13">
        <v>100</v>
      </c>
      <c r="L9790" s="16"/>
      <c r="M9790" t="s">
        <v>1335</v>
      </c>
      <c r="O9790">
        <v>0.32</v>
      </c>
      <c r="P9790" t="s">
        <v>243</v>
      </c>
      <c r="Q9790">
        <v>-1.4</v>
      </c>
      <c r="V9790">
        <v>1</v>
      </c>
      <c r="W9790" t="s">
        <v>1371</v>
      </c>
      <c r="X9790" t="s">
        <v>1437</v>
      </c>
    </row>
    <row r="9791" spans="1:24" x14ac:dyDescent="0.3">
      <c r="A9791">
        <v>12515</v>
      </c>
      <c r="B9791" s="15" t="s">
        <v>739</v>
      </c>
      <c r="C9791" t="str">
        <f>_xlfn.XLOOKUP($B9791, STANDARDS!$A:$A, STANDARDS!$B:$B,,0,2)</f>
        <v>Bhander Limestone</v>
      </c>
      <c r="D9791" t="s">
        <v>1056</v>
      </c>
      <c r="E9791" t="s">
        <v>1233</v>
      </c>
      <c r="J9791" s="13">
        <v>600</v>
      </c>
      <c r="K9791" s="13">
        <v>100</v>
      </c>
      <c r="L9791" s="16"/>
      <c r="M9791" t="s">
        <v>1335</v>
      </c>
      <c r="O9791">
        <v>0.74</v>
      </c>
      <c r="P9791" t="s">
        <v>243</v>
      </c>
      <c r="Q9791">
        <v>-1.03</v>
      </c>
      <c r="V9791">
        <v>1</v>
      </c>
      <c r="W9791" t="s">
        <v>1371</v>
      </c>
      <c r="X9791" t="s">
        <v>1437</v>
      </c>
    </row>
    <row r="9792" spans="1:24" x14ac:dyDescent="0.3">
      <c r="A9792">
        <v>13171</v>
      </c>
      <c r="B9792" s="15" t="s">
        <v>934</v>
      </c>
      <c r="C9792" t="str">
        <f>_xlfn.XLOOKUP($B9792, STANDARDS!$A:$A, STANDARDS!$B:$B,,0,2)</f>
        <v>Baiyanshao</v>
      </c>
      <c r="D9792" t="s">
        <v>1064</v>
      </c>
      <c r="E9792" t="s">
        <v>1234</v>
      </c>
      <c r="J9792" s="13">
        <v>545</v>
      </c>
      <c r="K9792" s="13">
        <v>5</v>
      </c>
      <c r="L9792" s="16" t="s">
        <v>1317</v>
      </c>
      <c r="M9792" t="s">
        <v>583</v>
      </c>
      <c r="P9792" t="s">
        <v>243</v>
      </c>
      <c r="Q9792">
        <v>-1</v>
      </c>
      <c r="V9792">
        <v>1</v>
      </c>
      <c r="W9792" t="s">
        <v>1371</v>
      </c>
      <c r="X9792" t="s">
        <v>1438</v>
      </c>
    </row>
    <row r="9793" spans="1:24" x14ac:dyDescent="0.3">
      <c r="A9793">
        <v>13172</v>
      </c>
      <c r="B9793" s="15" t="s">
        <v>934</v>
      </c>
      <c r="C9793" t="str">
        <f>_xlfn.XLOOKUP($B9793, STANDARDS!$A:$A, STANDARDS!$B:$B,,0,2)</f>
        <v>Baiyanshao</v>
      </c>
      <c r="D9793" t="s">
        <v>1064</v>
      </c>
      <c r="E9793" t="s">
        <v>1234</v>
      </c>
      <c r="J9793" s="13">
        <v>545</v>
      </c>
      <c r="K9793" s="13">
        <v>5</v>
      </c>
      <c r="L9793" s="16" t="s">
        <v>1317</v>
      </c>
      <c r="M9793" t="s">
        <v>583</v>
      </c>
      <c r="P9793" t="s">
        <v>243</v>
      </c>
      <c r="Q9793">
        <v>-1</v>
      </c>
      <c r="V9793">
        <v>1</v>
      </c>
      <c r="W9793" t="s">
        <v>1371</v>
      </c>
      <c r="X9793" t="s">
        <v>1438</v>
      </c>
    </row>
    <row r="9794" spans="1:24" x14ac:dyDescent="0.3">
      <c r="A9794">
        <v>13173</v>
      </c>
      <c r="B9794" s="15" t="s">
        <v>934</v>
      </c>
      <c r="C9794" t="str">
        <f>_xlfn.XLOOKUP($B9794, STANDARDS!$A:$A, STANDARDS!$B:$B,,0,2)</f>
        <v>Baiyanshao</v>
      </c>
      <c r="D9794" t="s">
        <v>1064</v>
      </c>
      <c r="E9794" t="s">
        <v>1234</v>
      </c>
      <c r="J9794" s="13">
        <v>545</v>
      </c>
      <c r="K9794" s="13">
        <v>5</v>
      </c>
      <c r="L9794" s="16" t="s">
        <v>1317</v>
      </c>
      <c r="M9794" t="s">
        <v>583</v>
      </c>
      <c r="P9794" t="s">
        <v>243</v>
      </c>
      <c r="Q9794">
        <v>0.4</v>
      </c>
      <c r="V9794">
        <v>1</v>
      </c>
      <c r="W9794" t="s">
        <v>1371</v>
      </c>
      <c r="X9794" t="s">
        <v>1438</v>
      </c>
    </row>
    <row r="9795" spans="1:24" x14ac:dyDescent="0.3">
      <c r="A9795">
        <v>13174</v>
      </c>
      <c r="B9795" s="15" t="s">
        <v>934</v>
      </c>
      <c r="C9795" t="str">
        <f>_xlfn.XLOOKUP($B9795, STANDARDS!$A:$A, STANDARDS!$B:$B,,0,2)</f>
        <v>Baiyanshao</v>
      </c>
      <c r="D9795" t="s">
        <v>1064</v>
      </c>
      <c r="E9795" t="s">
        <v>1234</v>
      </c>
      <c r="J9795" s="13">
        <v>545</v>
      </c>
      <c r="K9795" s="13">
        <v>5</v>
      </c>
      <c r="L9795" s="16" t="s">
        <v>1317</v>
      </c>
      <c r="M9795" t="s">
        <v>583</v>
      </c>
      <c r="O9795">
        <v>0.15</v>
      </c>
      <c r="P9795" t="s">
        <v>243</v>
      </c>
      <c r="Q9795">
        <v>0.9</v>
      </c>
      <c r="S9795">
        <v>-27.91</v>
      </c>
      <c r="U9795" t="s">
        <v>245</v>
      </c>
      <c r="V9795">
        <v>1</v>
      </c>
      <c r="W9795" t="s">
        <v>1371</v>
      </c>
      <c r="X9795" t="s">
        <v>1438</v>
      </c>
    </row>
    <row r="9796" spans="1:24" x14ac:dyDescent="0.3">
      <c r="A9796">
        <v>13175</v>
      </c>
      <c r="B9796" s="15" t="s">
        <v>935</v>
      </c>
      <c r="C9796" t="str">
        <f>_xlfn.XLOOKUP($B9796, STANDARDS!$A:$A, STANDARDS!$B:$B,,0,2)</f>
        <v>Xiaowaitoushan Mbr, Yuhucun Fm</v>
      </c>
      <c r="D9796" t="s">
        <v>1064</v>
      </c>
      <c r="E9796" t="s">
        <v>1234</v>
      </c>
      <c r="J9796" s="13">
        <v>545</v>
      </c>
      <c r="K9796" s="13">
        <v>5</v>
      </c>
      <c r="L9796" s="16" t="s">
        <v>1317</v>
      </c>
      <c r="M9796" t="s">
        <v>583</v>
      </c>
      <c r="O9796">
        <v>0.16</v>
      </c>
      <c r="P9796" t="s">
        <v>243</v>
      </c>
      <c r="Q9796">
        <v>-3</v>
      </c>
      <c r="S9796">
        <v>-31.14</v>
      </c>
      <c r="U9796" t="s">
        <v>245</v>
      </c>
      <c r="V9796">
        <v>1</v>
      </c>
      <c r="W9796" t="s">
        <v>1371</v>
      </c>
      <c r="X9796" t="s">
        <v>1438</v>
      </c>
    </row>
    <row r="9797" spans="1:24" x14ac:dyDescent="0.3">
      <c r="A9797">
        <v>13176</v>
      </c>
      <c r="B9797" s="15" t="s">
        <v>934</v>
      </c>
      <c r="C9797" t="str">
        <f>_xlfn.XLOOKUP($B9797, STANDARDS!$A:$A, STANDARDS!$B:$B,,0,2)</f>
        <v>Baiyanshao</v>
      </c>
      <c r="D9797" t="s">
        <v>1064</v>
      </c>
      <c r="E9797" t="s">
        <v>1234</v>
      </c>
      <c r="J9797" s="13">
        <v>545</v>
      </c>
      <c r="K9797" s="13">
        <v>5</v>
      </c>
      <c r="L9797" s="16" t="s">
        <v>1317</v>
      </c>
      <c r="M9797" t="s">
        <v>583</v>
      </c>
      <c r="O9797">
        <v>0.15</v>
      </c>
      <c r="P9797" t="s">
        <v>243</v>
      </c>
      <c r="Q9797">
        <v>-1</v>
      </c>
      <c r="S9797">
        <v>-30.65</v>
      </c>
      <c r="U9797" t="s">
        <v>245</v>
      </c>
      <c r="V9797">
        <v>1</v>
      </c>
      <c r="W9797" t="s">
        <v>1371</v>
      </c>
      <c r="X9797" t="s">
        <v>1438</v>
      </c>
    </row>
    <row r="9798" spans="1:24" x14ac:dyDescent="0.3">
      <c r="A9798">
        <v>13177</v>
      </c>
      <c r="B9798" s="15" t="s">
        <v>934</v>
      </c>
      <c r="C9798" t="str">
        <f>_xlfn.XLOOKUP($B9798, STANDARDS!$A:$A, STANDARDS!$B:$B,,0,2)</f>
        <v>Baiyanshao</v>
      </c>
      <c r="D9798" t="s">
        <v>1064</v>
      </c>
      <c r="E9798" t="s">
        <v>1234</v>
      </c>
      <c r="J9798" s="13">
        <v>545</v>
      </c>
      <c r="K9798" s="13">
        <v>5</v>
      </c>
      <c r="L9798" s="16" t="s">
        <v>1317</v>
      </c>
      <c r="M9798" t="s">
        <v>583</v>
      </c>
      <c r="P9798" t="s">
        <v>243</v>
      </c>
      <c r="Q9798">
        <v>0.4</v>
      </c>
      <c r="V9798">
        <v>1</v>
      </c>
      <c r="W9798" t="s">
        <v>1371</v>
      </c>
      <c r="X9798" t="s">
        <v>1438</v>
      </c>
    </row>
    <row r="9799" spans="1:24" x14ac:dyDescent="0.3">
      <c r="A9799">
        <v>13178</v>
      </c>
      <c r="B9799" s="15" t="s">
        <v>934</v>
      </c>
      <c r="C9799" t="str">
        <f>_xlfn.XLOOKUP($B9799, STANDARDS!$A:$A, STANDARDS!$B:$B,,0,2)</f>
        <v>Baiyanshao</v>
      </c>
      <c r="D9799" t="s">
        <v>1064</v>
      </c>
      <c r="E9799" t="s">
        <v>1234</v>
      </c>
      <c r="J9799" s="13">
        <v>545</v>
      </c>
      <c r="K9799" s="13">
        <v>5</v>
      </c>
      <c r="L9799" s="16" t="s">
        <v>1317</v>
      </c>
      <c r="M9799" t="s">
        <v>583</v>
      </c>
      <c r="P9799" t="s">
        <v>243</v>
      </c>
      <c r="Q9799">
        <v>0.9</v>
      </c>
      <c r="V9799">
        <v>1</v>
      </c>
      <c r="W9799" t="s">
        <v>1371</v>
      </c>
      <c r="X9799" t="s">
        <v>1438</v>
      </c>
    </row>
    <row r="9800" spans="1:24" x14ac:dyDescent="0.3">
      <c r="A9800">
        <v>13179</v>
      </c>
      <c r="B9800" s="15" t="s">
        <v>934</v>
      </c>
      <c r="C9800" t="str">
        <f>_xlfn.XLOOKUP($B9800, STANDARDS!$A:$A, STANDARDS!$B:$B,,0,2)</f>
        <v>Baiyanshao</v>
      </c>
      <c r="D9800" t="s">
        <v>1064</v>
      </c>
      <c r="E9800" t="s">
        <v>1234</v>
      </c>
      <c r="J9800" s="13">
        <v>545</v>
      </c>
      <c r="K9800" s="13">
        <v>5</v>
      </c>
      <c r="L9800" s="16" t="s">
        <v>1317</v>
      </c>
      <c r="M9800" t="s">
        <v>583</v>
      </c>
      <c r="P9800" t="s">
        <v>243</v>
      </c>
      <c r="Q9800">
        <v>0.5</v>
      </c>
      <c r="V9800">
        <v>1</v>
      </c>
      <c r="W9800" t="s">
        <v>1371</v>
      </c>
      <c r="X9800" t="s">
        <v>1438</v>
      </c>
    </row>
    <row r="9801" spans="1:24" x14ac:dyDescent="0.3">
      <c r="A9801">
        <v>13180</v>
      </c>
      <c r="B9801" s="15" t="s">
        <v>934</v>
      </c>
      <c r="C9801" t="str">
        <f>_xlfn.XLOOKUP($B9801, STANDARDS!$A:$A, STANDARDS!$B:$B,,0,2)</f>
        <v>Baiyanshao</v>
      </c>
      <c r="D9801" t="s">
        <v>1064</v>
      </c>
      <c r="E9801" t="s">
        <v>1234</v>
      </c>
      <c r="J9801" s="13">
        <v>545</v>
      </c>
      <c r="K9801" s="13">
        <v>5</v>
      </c>
      <c r="L9801" s="16" t="s">
        <v>1317</v>
      </c>
      <c r="M9801" t="s">
        <v>583</v>
      </c>
      <c r="P9801" t="s">
        <v>243</v>
      </c>
      <c r="Q9801">
        <v>0.8</v>
      </c>
      <c r="V9801">
        <v>1</v>
      </c>
      <c r="W9801" t="s">
        <v>1371</v>
      </c>
      <c r="X9801" t="s">
        <v>1438</v>
      </c>
    </row>
    <row r="9802" spans="1:24" x14ac:dyDescent="0.3">
      <c r="A9802">
        <v>13181</v>
      </c>
      <c r="B9802" s="15" t="s">
        <v>935</v>
      </c>
      <c r="C9802" t="str">
        <f>_xlfn.XLOOKUP($B9802, STANDARDS!$A:$A, STANDARDS!$B:$B,,0,2)</f>
        <v>Xiaowaitoushan Mbr, Yuhucun Fm</v>
      </c>
      <c r="D9802" t="s">
        <v>1064</v>
      </c>
      <c r="E9802" t="s">
        <v>1234</v>
      </c>
      <c r="J9802" s="13">
        <v>545</v>
      </c>
      <c r="K9802" s="13">
        <v>5</v>
      </c>
      <c r="L9802" s="16" t="s">
        <v>1317</v>
      </c>
      <c r="M9802" t="s">
        <v>583</v>
      </c>
      <c r="O9802">
        <v>0.38</v>
      </c>
      <c r="P9802" t="s">
        <v>243</v>
      </c>
      <c r="Q9802">
        <v>-2.1</v>
      </c>
      <c r="S9802">
        <v>-31.8</v>
      </c>
      <c r="U9802" t="s">
        <v>245</v>
      </c>
      <c r="V9802">
        <v>1</v>
      </c>
      <c r="W9802" t="s">
        <v>1371</v>
      </c>
      <c r="X9802" t="s">
        <v>1438</v>
      </c>
    </row>
    <row r="9803" spans="1:24" x14ac:dyDescent="0.3">
      <c r="A9803">
        <v>13182</v>
      </c>
      <c r="B9803" s="15" t="s">
        <v>935</v>
      </c>
      <c r="C9803" t="str">
        <f>_xlfn.XLOOKUP($B9803, STANDARDS!$A:$A, STANDARDS!$B:$B,,0,2)</f>
        <v>Xiaowaitoushan Mbr, Yuhucun Fm</v>
      </c>
      <c r="D9803" t="s">
        <v>1064</v>
      </c>
      <c r="E9803" t="s">
        <v>1234</v>
      </c>
      <c r="J9803" s="13">
        <v>545</v>
      </c>
      <c r="K9803" s="13">
        <v>5</v>
      </c>
      <c r="L9803" s="16" t="s">
        <v>1317</v>
      </c>
      <c r="M9803" t="s">
        <v>583</v>
      </c>
      <c r="O9803">
        <v>0.24</v>
      </c>
      <c r="P9803" t="s">
        <v>243</v>
      </c>
      <c r="Q9803">
        <v>-3.1</v>
      </c>
      <c r="S9803">
        <v>-31.9</v>
      </c>
      <c r="U9803" t="s">
        <v>245</v>
      </c>
      <c r="V9803">
        <v>1</v>
      </c>
      <c r="W9803" t="s">
        <v>1371</v>
      </c>
      <c r="X9803" t="s">
        <v>1438</v>
      </c>
    </row>
    <row r="9804" spans="1:24" x14ac:dyDescent="0.3">
      <c r="A9804">
        <v>13183</v>
      </c>
      <c r="B9804" s="15" t="s">
        <v>934</v>
      </c>
      <c r="C9804" t="str">
        <f>_xlfn.XLOOKUP($B9804, STANDARDS!$A:$A, STANDARDS!$B:$B,,0,2)</f>
        <v>Baiyanshao</v>
      </c>
      <c r="D9804" t="s">
        <v>1064</v>
      </c>
      <c r="E9804" t="s">
        <v>1234</v>
      </c>
      <c r="J9804" s="13">
        <v>545</v>
      </c>
      <c r="K9804" s="13">
        <v>5</v>
      </c>
      <c r="L9804" s="16" t="s">
        <v>1317</v>
      </c>
      <c r="M9804" t="s">
        <v>583</v>
      </c>
      <c r="P9804" t="s">
        <v>243</v>
      </c>
      <c r="Q9804">
        <v>1.3</v>
      </c>
      <c r="V9804">
        <v>1</v>
      </c>
      <c r="W9804" t="s">
        <v>1371</v>
      </c>
      <c r="X9804" t="s">
        <v>1438</v>
      </c>
    </row>
    <row r="9805" spans="1:24" x14ac:dyDescent="0.3">
      <c r="A9805">
        <v>13184</v>
      </c>
      <c r="B9805" s="15" t="s">
        <v>934</v>
      </c>
      <c r="C9805" t="str">
        <f>_xlfn.XLOOKUP($B9805, STANDARDS!$A:$A, STANDARDS!$B:$B,,0,2)</f>
        <v>Baiyanshao</v>
      </c>
      <c r="D9805" t="s">
        <v>1064</v>
      </c>
      <c r="E9805" t="s">
        <v>1234</v>
      </c>
      <c r="J9805" s="13">
        <v>545</v>
      </c>
      <c r="K9805" s="13">
        <v>5</v>
      </c>
      <c r="L9805" s="16" t="s">
        <v>1317</v>
      </c>
      <c r="M9805" t="s">
        <v>583</v>
      </c>
      <c r="P9805" t="s">
        <v>243</v>
      </c>
      <c r="Q9805">
        <v>0.9</v>
      </c>
      <c r="V9805">
        <v>1</v>
      </c>
      <c r="W9805" t="s">
        <v>1371</v>
      </c>
      <c r="X9805" t="s">
        <v>1438</v>
      </c>
    </row>
    <row r="9806" spans="1:24" x14ac:dyDescent="0.3">
      <c r="A9806">
        <v>13185</v>
      </c>
      <c r="B9806" s="15" t="s">
        <v>934</v>
      </c>
      <c r="C9806" t="str">
        <f>_xlfn.XLOOKUP($B9806, STANDARDS!$A:$A, STANDARDS!$B:$B,,0,2)</f>
        <v>Baiyanshao</v>
      </c>
      <c r="D9806" t="s">
        <v>1064</v>
      </c>
      <c r="E9806" t="s">
        <v>1234</v>
      </c>
      <c r="J9806" s="13">
        <v>545</v>
      </c>
      <c r="K9806" s="13">
        <v>5</v>
      </c>
      <c r="L9806" s="16" t="s">
        <v>1317</v>
      </c>
      <c r="M9806" t="s">
        <v>583</v>
      </c>
      <c r="P9806" t="s">
        <v>243</v>
      </c>
      <c r="Q9806">
        <v>0.5</v>
      </c>
      <c r="V9806">
        <v>1</v>
      </c>
      <c r="W9806" t="s">
        <v>1371</v>
      </c>
      <c r="X9806" t="s">
        <v>1438</v>
      </c>
    </row>
    <row r="9807" spans="1:24" x14ac:dyDescent="0.3">
      <c r="A9807">
        <v>13186</v>
      </c>
      <c r="B9807" s="15" t="s">
        <v>935</v>
      </c>
      <c r="C9807" t="str">
        <f>_xlfn.XLOOKUP($B9807, STANDARDS!$A:$A, STANDARDS!$B:$B,,0,2)</f>
        <v>Xiaowaitoushan Mbr, Yuhucun Fm</v>
      </c>
      <c r="D9807" t="s">
        <v>1064</v>
      </c>
      <c r="E9807" t="s">
        <v>1234</v>
      </c>
      <c r="J9807" s="13">
        <v>545</v>
      </c>
      <c r="K9807" s="13">
        <v>5</v>
      </c>
      <c r="L9807" s="16" t="s">
        <v>1317</v>
      </c>
      <c r="M9807" t="s">
        <v>583</v>
      </c>
      <c r="P9807" t="s">
        <v>243</v>
      </c>
      <c r="Q9807">
        <v>-3.7</v>
      </c>
      <c r="V9807">
        <v>1</v>
      </c>
      <c r="W9807" t="s">
        <v>1371</v>
      </c>
      <c r="X9807" t="s">
        <v>1438</v>
      </c>
    </row>
    <row r="9808" spans="1:24" x14ac:dyDescent="0.3">
      <c r="A9808">
        <v>13187</v>
      </c>
      <c r="B9808" s="15" t="s">
        <v>935</v>
      </c>
      <c r="C9808" t="str">
        <f>_xlfn.XLOOKUP($B9808, STANDARDS!$A:$A, STANDARDS!$B:$B,,0,2)</f>
        <v>Xiaowaitoushan Mbr, Yuhucun Fm</v>
      </c>
      <c r="D9808" t="s">
        <v>1064</v>
      </c>
      <c r="E9808" t="s">
        <v>1234</v>
      </c>
      <c r="J9808" s="13">
        <v>545</v>
      </c>
      <c r="K9808" s="13">
        <v>5</v>
      </c>
      <c r="L9808" s="16" t="s">
        <v>1317</v>
      </c>
      <c r="M9808" t="s">
        <v>583</v>
      </c>
      <c r="P9808" t="s">
        <v>243</v>
      </c>
      <c r="Q9808">
        <v>-2.5</v>
      </c>
      <c r="V9808">
        <v>1</v>
      </c>
      <c r="W9808" t="s">
        <v>1371</v>
      </c>
      <c r="X9808" t="s">
        <v>1438</v>
      </c>
    </row>
    <row r="9809" spans="1:24" x14ac:dyDescent="0.3">
      <c r="A9809">
        <v>13188</v>
      </c>
      <c r="B9809" s="15" t="s">
        <v>934</v>
      </c>
      <c r="C9809" t="str">
        <f>_xlfn.XLOOKUP($B9809, STANDARDS!$A:$A, STANDARDS!$B:$B,,0,2)</f>
        <v>Baiyanshao</v>
      </c>
      <c r="D9809" t="s">
        <v>1064</v>
      </c>
      <c r="E9809" t="s">
        <v>1234</v>
      </c>
      <c r="J9809" s="13">
        <v>545</v>
      </c>
      <c r="K9809" s="13">
        <v>5</v>
      </c>
      <c r="L9809" s="16" t="s">
        <v>1317</v>
      </c>
      <c r="M9809" t="s">
        <v>583</v>
      </c>
      <c r="P9809" t="s">
        <v>243</v>
      </c>
      <c r="Q9809">
        <v>0.1</v>
      </c>
      <c r="V9809">
        <v>1</v>
      </c>
      <c r="W9809" t="s">
        <v>1371</v>
      </c>
      <c r="X9809" t="s">
        <v>1438</v>
      </c>
    </row>
    <row r="9810" spans="1:24" x14ac:dyDescent="0.3">
      <c r="A9810">
        <v>13189</v>
      </c>
      <c r="B9810" s="15" t="s">
        <v>934</v>
      </c>
      <c r="C9810" t="str">
        <f>_xlfn.XLOOKUP($B9810, STANDARDS!$A:$A, STANDARDS!$B:$B,,0,2)</f>
        <v>Baiyanshao</v>
      </c>
      <c r="D9810" t="s">
        <v>1064</v>
      </c>
      <c r="E9810" t="s">
        <v>1234</v>
      </c>
      <c r="J9810" s="13">
        <v>545</v>
      </c>
      <c r="K9810" s="13">
        <v>5</v>
      </c>
      <c r="L9810" s="16" t="s">
        <v>1317</v>
      </c>
      <c r="M9810" t="s">
        <v>583</v>
      </c>
      <c r="P9810" t="s">
        <v>243</v>
      </c>
      <c r="Q9810">
        <v>0.1</v>
      </c>
      <c r="V9810">
        <v>1</v>
      </c>
      <c r="W9810" t="s">
        <v>1371</v>
      </c>
      <c r="X9810" t="s">
        <v>1438</v>
      </c>
    </row>
    <row r="9811" spans="1:24" x14ac:dyDescent="0.3">
      <c r="A9811">
        <v>13190</v>
      </c>
      <c r="B9811" s="15" t="s">
        <v>935</v>
      </c>
      <c r="C9811" t="str">
        <f>_xlfn.XLOOKUP($B9811, STANDARDS!$A:$A, STANDARDS!$B:$B,,0,2)</f>
        <v>Xiaowaitoushan Mbr, Yuhucun Fm</v>
      </c>
      <c r="D9811" t="s">
        <v>1064</v>
      </c>
      <c r="E9811" t="s">
        <v>1234</v>
      </c>
      <c r="J9811" s="13">
        <v>545</v>
      </c>
      <c r="K9811" s="13">
        <v>5</v>
      </c>
      <c r="L9811" s="16" t="s">
        <v>1317</v>
      </c>
      <c r="M9811" t="s">
        <v>583</v>
      </c>
      <c r="O9811">
        <v>1.1399999999999999</v>
      </c>
      <c r="P9811" t="s">
        <v>243</v>
      </c>
      <c r="Q9811">
        <v>-1.4</v>
      </c>
      <c r="S9811">
        <v>-34.32</v>
      </c>
      <c r="U9811" t="s">
        <v>245</v>
      </c>
      <c r="V9811">
        <v>1</v>
      </c>
      <c r="W9811" t="s">
        <v>1371</v>
      </c>
      <c r="X9811" t="s">
        <v>1438</v>
      </c>
    </row>
    <row r="9812" spans="1:24" x14ac:dyDescent="0.3">
      <c r="A9812">
        <v>13191</v>
      </c>
      <c r="B9812" s="15" t="s">
        <v>935</v>
      </c>
      <c r="C9812" t="str">
        <f>_xlfn.XLOOKUP($B9812, STANDARDS!$A:$A, STANDARDS!$B:$B,,0,2)</f>
        <v>Xiaowaitoushan Mbr, Yuhucun Fm</v>
      </c>
      <c r="D9812" t="s">
        <v>1064</v>
      </c>
      <c r="E9812" t="s">
        <v>1234</v>
      </c>
      <c r="J9812" s="13">
        <v>545</v>
      </c>
      <c r="K9812" s="13">
        <v>5</v>
      </c>
      <c r="L9812" s="16" t="s">
        <v>1317</v>
      </c>
      <c r="M9812" t="s">
        <v>583</v>
      </c>
      <c r="P9812" t="s">
        <v>243</v>
      </c>
      <c r="Q9812">
        <v>-5.9</v>
      </c>
      <c r="V9812">
        <v>1</v>
      </c>
      <c r="W9812" t="s">
        <v>1371</v>
      </c>
      <c r="X9812" t="s">
        <v>1438</v>
      </c>
    </row>
    <row r="9813" spans="1:24" x14ac:dyDescent="0.3">
      <c r="A9813">
        <v>13192</v>
      </c>
      <c r="B9813" s="15" t="s">
        <v>935</v>
      </c>
      <c r="C9813" t="str">
        <f>_xlfn.XLOOKUP($B9813, STANDARDS!$A:$A, STANDARDS!$B:$B,,0,2)</f>
        <v>Xiaowaitoushan Mbr, Yuhucun Fm</v>
      </c>
      <c r="D9813" t="s">
        <v>1064</v>
      </c>
      <c r="E9813" t="s">
        <v>1234</v>
      </c>
      <c r="J9813" s="13">
        <v>545</v>
      </c>
      <c r="K9813" s="13">
        <v>5</v>
      </c>
      <c r="L9813" s="16" t="s">
        <v>1317</v>
      </c>
      <c r="M9813" t="s">
        <v>583</v>
      </c>
      <c r="O9813">
        <v>0.14000000000000001</v>
      </c>
      <c r="P9813" t="s">
        <v>243</v>
      </c>
      <c r="Q9813">
        <v>-2.4</v>
      </c>
      <c r="S9813">
        <v>-31.59</v>
      </c>
      <c r="U9813" t="s">
        <v>245</v>
      </c>
      <c r="V9813">
        <v>1</v>
      </c>
      <c r="W9813" t="s">
        <v>1371</v>
      </c>
      <c r="X9813" t="s">
        <v>1438</v>
      </c>
    </row>
    <row r="9814" spans="1:24" x14ac:dyDescent="0.3">
      <c r="A9814">
        <v>13193</v>
      </c>
      <c r="B9814" s="15" t="s">
        <v>935</v>
      </c>
      <c r="C9814" t="str">
        <f>_xlfn.XLOOKUP($B9814, STANDARDS!$A:$A, STANDARDS!$B:$B,,0,2)</f>
        <v>Xiaowaitoushan Mbr, Yuhucun Fm</v>
      </c>
      <c r="D9814" t="s">
        <v>1064</v>
      </c>
      <c r="E9814" t="s">
        <v>1234</v>
      </c>
      <c r="J9814" s="13">
        <v>545</v>
      </c>
      <c r="K9814" s="13">
        <v>5</v>
      </c>
      <c r="L9814" s="16" t="s">
        <v>1317</v>
      </c>
      <c r="M9814" t="s">
        <v>583</v>
      </c>
      <c r="P9814" t="s">
        <v>243</v>
      </c>
      <c r="Q9814">
        <v>-2.2000000000000002</v>
      </c>
      <c r="V9814">
        <v>1</v>
      </c>
      <c r="W9814" t="s">
        <v>1371</v>
      </c>
      <c r="X9814" t="s">
        <v>1438</v>
      </c>
    </row>
    <row r="9815" spans="1:24" x14ac:dyDescent="0.3">
      <c r="A9815">
        <v>13194</v>
      </c>
      <c r="B9815" s="15" t="s">
        <v>934</v>
      </c>
      <c r="C9815" t="str">
        <f>_xlfn.XLOOKUP($B9815, STANDARDS!$A:$A, STANDARDS!$B:$B,,0,2)</f>
        <v>Baiyanshao</v>
      </c>
      <c r="D9815" t="s">
        <v>1064</v>
      </c>
      <c r="E9815" t="s">
        <v>1234</v>
      </c>
      <c r="J9815" s="13">
        <v>545</v>
      </c>
      <c r="K9815" s="13">
        <v>5</v>
      </c>
      <c r="L9815" s="16" t="s">
        <v>1317</v>
      </c>
      <c r="M9815" t="s">
        <v>583</v>
      </c>
      <c r="P9815" t="s">
        <v>243</v>
      </c>
      <c r="Q9815">
        <v>-0.1</v>
      </c>
      <c r="V9815">
        <v>1</v>
      </c>
      <c r="W9815" t="s">
        <v>1371</v>
      </c>
      <c r="X9815" t="s">
        <v>1438</v>
      </c>
    </row>
    <row r="9816" spans="1:24" x14ac:dyDescent="0.3">
      <c r="A9816">
        <v>13195</v>
      </c>
      <c r="B9816" s="15" t="s">
        <v>935</v>
      </c>
      <c r="C9816" t="str">
        <f>_xlfn.XLOOKUP($B9816, STANDARDS!$A:$A, STANDARDS!$B:$B,,0,2)</f>
        <v>Xiaowaitoushan Mbr, Yuhucun Fm</v>
      </c>
      <c r="D9816" t="s">
        <v>1064</v>
      </c>
      <c r="E9816" t="s">
        <v>1234</v>
      </c>
      <c r="J9816" s="13">
        <v>545</v>
      </c>
      <c r="K9816" s="13">
        <v>5</v>
      </c>
      <c r="L9816" s="16" t="s">
        <v>1317</v>
      </c>
      <c r="M9816" t="s">
        <v>583</v>
      </c>
      <c r="P9816" t="s">
        <v>243</v>
      </c>
      <c r="Q9816">
        <v>-5.7</v>
      </c>
      <c r="V9816">
        <v>1</v>
      </c>
      <c r="W9816" t="s">
        <v>1371</v>
      </c>
      <c r="X9816" t="s">
        <v>1438</v>
      </c>
    </row>
    <row r="9817" spans="1:24" x14ac:dyDescent="0.3">
      <c r="A9817">
        <v>13196</v>
      </c>
      <c r="B9817" s="15" t="s">
        <v>935</v>
      </c>
      <c r="C9817" t="str">
        <f>_xlfn.XLOOKUP($B9817, STANDARDS!$A:$A, STANDARDS!$B:$B,,0,2)</f>
        <v>Xiaowaitoushan Mbr, Yuhucun Fm</v>
      </c>
      <c r="D9817" t="s">
        <v>1064</v>
      </c>
      <c r="E9817" t="s">
        <v>1234</v>
      </c>
      <c r="J9817" s="13">
        <v>545</v>
      </c>
      <c r="K9817" s="13">
        <v>5</v>
      </c>
      <c r="L9817" s="16" t="s">
        <v>1317</v>
      </c>
      <c r="M9817" t="s">
        <v>583</v>
      </c>
      <c r="P9817" t="s">
        <v>243</v>
      </c>
      <c r="Q9817">
        <v>-5.0999999999999996</v>
      </c>
      <c r="V9817">
        <v>1</v>
      </c>
      <c r="W9817" t="s">
        <v>1371</v>
      </c>
      <c r="X9817" t="s">
        <v>1438</v>
      </c>
    </row>
    <row r="9818" spans="1:24" x14ac:dyDescent="0.3">
      <c r="A9818">
        <v>13197</v>
      </c>
      <c r="B9818" s="15" t="s">
        <v>934</v>
      </c>
      <c r="C9818" t="str">
        <f>_xlfn.XLOOKUP($B9818, STANDARDS!$A:$A, STANDARDS!$B:$B,,0,2)</f>
        <v>Baiyanshao</v>
      </c>
      <c r="D9818" t="s">
        <v>1064</v>
      </c>
      <c r="E9818" t="s">
        <v>1234</v>
      </c>
      <c r="J9818" s="13">
        <v>545</v>
      </c>
      <c r="K9818" s="13">
        <v>5</v>
      </c>
      <c r="L9818" s="16" t="s">
        <v>1317</v>
      </c>
      <c r="M9818" t="s">
        <v>583</v>
      </c>
      <c r="P9818" t="s">
        <v>243</v>
      </c>
      <c r="Q9818">
        <v>-3.4</v>
      </c>
      <c r="V9818">
        <v>1</v>
      </c>
      <c r="W9818" t="s">
        <v>1371</v>
      </c>
      <c r="X9818" t="s">
        <v>1438</v>
      </c>
    </row>
    <row r="9819" spans="1:24" x14ac:dyDescent="0.3">
      <c r="A9819">
        <v>13198</v>
      </c>
      <c r="B9819" s="15" t="s">
        <v>935</v>
      </c>
      <c r="C9819" t="str">
        <f>_xlfn.XLOOKUP($B9819, STANDARDS!$A:$A, STANDARDS!$B:$B,,0,2)</f>
        <v>Xiaowaitoushan Mbr, Yuhucun Fm</v>
      </c>
      <c r="D9819" t="s">
        <v>1064</v>
      </c>
      <c r="E9819" t="s">
        <v>1234</v>
      </c>
      <c r="J9819" s="13">
        <v>545</v>
      </c>
      <c r="K9819" s="13">
        <v>5</v>
      </c>
      <c r="L9819" s="16" t="s">
        <v>1317</v>
      </c>
      <c r="M9819" t="s">
        <v>583</v>
      </c>
      <c r="O9819">
        <v>1.22</v>
      </c>
      <c r="P9819" t="s">
        <v>243</v>
      </c>
      <c r="Q9819">
        <v>-1.3</v>
      </c>
      <c r="S9819">
        <v>-34.770000000000003</v>
      </c>
      <c r="U9819" t="s">
        <v>245</v>
      </c>
      <c r="V9819">
        <v>1</v>
      </c>
      <c r="W9819" t="s">
        <v>1371</v>
      </c>
      <c r="X9819" t="s">
        <v>1438</v>
      </c>
    </row>
    <row r="9820" spans="1:24" x14ac:dyDescent="0.3">
      <c r="A9820">
        <v>13199</v>
      </c>
      <c r="B9820" s="15" t="s">
        <v>934</v>
      </c>
      <c r="C9820" t="str">
        <f>_xlfn.XLOOKUP($B9820, STANDARDS!$A:$A, STANDARDS!$B:$B,,0,2)</f>
        <v>Baiyanshao</v>
      </c>
      <c r="D9820" t="s">
        <v>1064</v>
      </c>
      <c r="E9820" t="s">
        <v>1234</v>
      </c>
      <c r="J9820" s="13">
        <v>545</v>
      </c>
      <c r="K9820" s="13">
        <v>5</v>
      </c>
      <c r="L9820" s="16" t="s">
        <v>1317</v>
      </c>
      <c r="M9820" t="s">
        <v>583</v>
      </c>
      <c r="P9820" t="s">
        <v>243</v>
      </c>
      <c r="Q9820">
        <v>0.1</v>
      </c>
      <c r="V9820">
        <v>1</v>
      </c>
      <c r="W9820" t="s">
        <v>1371</v>
      </c>
      <c r="X9820" t="s">
        <v>1438</v>
      </c>
    </row>
    <row r="9821" spans="1:24" x14ac:dyDescent="0.3">
      <c r="A9821">
        <v>13200</v>
      </c>
      <c r="B9821" s="15" t="s">
        <v>934</v>
      </c>
      <c r="C9821" t="str">
        <f>_xlfn.XLOOKUP($B9821, STANDARDS!$A:$A, STANDARDS!$B:$B,,0,2)</f>
        <v>Baiyanshao</v>
      </c>
      <c r="D9821" t="s">
        <v>1064</v>
      </c>
      <c r="E9821" t="s">
        <v>1234</v>
      </c>
      <c r="J9821" s="13">
        <v>545</v>
      </c>
      <c r="K9821" s="13">
        <v>5</v>
      </c>
      <c r="L9821" s="16" t="s">
        <v>1317</v>
      </c>
      <c r="M9821" t="s">
        <v>583</v>
      </c>
      <c r="P9821" t="s">
        <v>243</v>
      </c>
      <c r="Q9821">
        <v>-1</v>
      </c>
      <c r="V9821">
        <v>1</v>
      </c>
      <c r="W9821" t="s">
        <v>1371</v>
      </c>
      <c r="X9821" t="s">
        <v>1438</v>
      </c>
    </row>
    <row r="9822" spans="1:24" x14ac:dyDescent="0.3">
      <c r="A9822">
        <v>13201</v>
      </c>
      <c r="B9822" s="15" t="s">
        <v>934</v>
      </c>
      <c r="C9822" t="str">
        <f>_xlfn.XLOOKUP($B9822, STANDARDS!$A:$A, STANDARDS!$B:$B,,0,2)</f>
        <v>Baiyanshao</v>
      </c>
      <c r="D9822" t="s">
        <v>1064</v>
      </c>
      <c r="E9822" t="s">
        <v>1234</v>
      </c>
      <c r="J9822" s="13">
        <v>545</v>
      </c>
      <c r="K9822" s="13">
        <v>5</v>
      </c>
      <c r="L9822" s="16" t="s">
        <v>1317</v>
      </c>
      <c r="M9822" t="s">
        <v>583</v>
      </c>
      <c r="O9822">
        <v>0.27</v>
      </c>
      <c r="P9822" t="s">
        <v>243</v>
      </c>
      <c r="Q9822">
        <v>0.2</v>
      </c>
      <c r="S9822">
        <v>-33.33</v>
      </c>
      <c r="U9822" t="s">
        <v>245</v>
      </c>
      <c r="V9822">
        <v>1</v>
      </c>
      <c r="W9822" t="s">
        <v>1371</v>
      </c>
      <c r="X9822" t="s">
        <v>1438</v>
      </c>
    </row>
    <row r="9823" spans="1:24" x14ac:dyDescent="0.3">
      <c r="A9823">
        <v>13202</v>
      </c>
      <c r="B9823" s="15" t="s">
        <v>934</v>
      </c>
      <c r="C9823" t="str">
        <f>_xlfn.XLOOKUP($B9823, STANDARDS!$A:$A, STANDARDS!$B:$B,,0,2)</f>
        <v>Baiyanshao</v>
      </c>
      <c r="D9823" t="s">
        <v>1064</v>
      </c>
      <c r="E9823" t="s">
        <v>1234</v>
      </c>
      <c r="J9823" s="13">
        <v>545</v>
      </c>
      <c r="K9823" s="13">
        <v>5</v>
      </c>
      <c r="L9823" s="16" t="s">
        <v>1317</v>
      </c>
      <c r="M9823" t="s">
        <v>583</v>
      </c>
      <c r="P9823" t="s">
        <v>243</v>
      </c>
      <c r="Q9823">
        <v>-0.2</v>
      </c>
      <c r="V9823">
        <v>1</v>
      </c>
      <c r="W9823" t="s">
        <v>1371</v>
      </c>
      <c r="X9823" t="s">
        <v>1438</v>
      </c>
    </row>
    <row r="9824" spans="1:24" x14ac:dyDescent="0.3">
      <c r="A9824">
        <v>13203</v>
      </c>
      <c r="B9824" s="15" t="s">
        <v>934</v>
      </c>
      <c r="C9824" t="str">
        <f>_xlfn.XLOOKUP($B9824, STANDARDS!$A:$A, STANDARDS!$B:$B,,0,2)</f>
        <v>Baiyanshao</v>
      </c>
      <c r="D9824" t="s">
        <v>1064</v>
      </c>
      <c r="E9824" t="s">
        <v>1234</v>
      </c>
      <c r="J9824" s="13">
        <v>545</v>
      </c>
      <c r="K9824" s="13">
        <v>5</v>
      </c>
      <c r="L9824" s="16" t="s">
        <v>1317</v>
      </c>
      <c r="M9824" t="s">
        <v>583</v>
      </c>
      <c r="P9824" t="s">
        <v>243</v>
      </c>
      <c r="Q9824">
        <v>0.8</v>
      </c>
      <c r="V9824">
        <v>1</v>
      </c>
      <c r="W9824" t="s">
        <v>1371</v>
      </c>
      <c r="X9824" t="s">
        <v>1438</v>
      </c>
    </row>
    <row r="9825" spans="1:24" x14ac:dyDescent="0.3">
      <c r="A9825">
        <v>13204</v>
      </c>
      <c r="B9825" s="15" t="s">
        <v>935</v>
      </c>
      <c r="C9825" t="str">
        <f>_xlfn.XLOOKUP($B9825, STANDARDS!$A:$A, STANDARDS!$B:$B,,0,2)</f>
        <v>Xiaowaitoushan Mbr, Yuhucun Fm</v>
      </c>
      <c r="D9825" t="s">
        <v>1064</v>
      </c>
      <c r="E9825" t="s">
        <v>1234</v>
      </c>
      <c r="J9825" s="13">
        <v>545</v>
      </c>
      <c r="K9825" s="13">
        <v>5</v>
      </c>
      <c r="L9825" s="16" t="s">
        <v>1317</v>
      </c>
      <c r="M9825" t="s">
        <v>583</v>
      </c>
      <c r="P9825" t="s">
        <v>243</v>
      </c>
      <c r="Q9825">
        <v>-2.1</v>
      </c>
      <c r="V9825">
        <v>1</v>
      </c>
      <c r="W9825" t="s">
        <v>1371</v>
      </c>
      <c r="X9825" t="s">
        <v>1438</v>
      </c>
    </row>
    <row r="9826" spans="1:24" x14ac:dyDescent="0.3">
      <c r="A9826">
        <v>13205</v>
      </c>
      <c r="B9826" s="15" t="s">
        <v>934</v>
      </c>
      <c r="C9826" t="str">
        <f>_xlfn.XLOOKUP($B9826, STANDARDS!$A:$A, STANDARDS!$B:$B,,0,2)</f>
        <v>Baiyanshao</v>
      </c>
      <c r="D9826" t="s">
        <v>1064</v>
      </c>
      <c r="E9826" t="s">
        <v>1234</v>
      </c>
      <c r="J9826" s="13">
        <v>545</v>
      </c>
      <c r="K9826" s="13">
        <v>5</v>
      </c>
      <c r="L9826" s="16" t="s">
        <v>1317</v>
      </c>
      <c r="M9826" t="s">
        <v>583</v>
      </c>
      <c r="P9826" t="s">
        <v>243</v>
      </c>
      <c r="Q9826">
        <v>-0.2</v>
      </c>
      <c r="V9826">
        <v>1</v>
      </c>
      <c r="W9826" t="s">
        <v>1371</v>
      </c>
      <c r="X9826" t="s">
        <v>1438</v>
      </c>
    </row>
    <row r="9827" spans="1:24" x14ac:dyDescent="0.3">
      <c r="A9827">
        <v>13206</v>
      </c>
      <c r="B9827" s="15" t="s">
        <v>934</v>
      </c>
      <c r="C9827" t="str">
        <f>_xlfn.XLOOKUP($B9827, STANDARDS!$A:$A, STANDARDS!$B:$B,,0,2)</f>
        <v>Baiyanshao</v>
      </c>
      <c r="D9827" t="s">
        <v>1064</v>
      </c>
      <c r="E9827" t="s">
        <v>1234</v>
      </c>
      <c r="J9827" s="13">
        <v>545</v>
      </c>
      <c r="K9827" s="13">
        <v>5</v>
      </c>
      <c r="L9827" s="16" t="s">
        <v>1317</v>
      </c>
      <c r="M9827" t="s">
        <v>583</v>
      </c>
      <c r="P9827" t="s">
        <v>243</v>
      </c>
      <c r="Q9827">
        <v>-1.1000000000000001</v>
      </c>
      <c r="V9827">
        <v>1</v>
      </c>
      <c r="W9827" t="s">
        <v>1371</v>
      </c>
      <c r="X9827" t="s">
        <v>1438</v>
      </c>
    </row>
    <row r="9828" spans="1:24" x14ac:dyDescent="0.3">
      <c r="A9828">
        <v>13207</v>
      </c>
      <c r="B9828" s="15" t="s">
        <v>935</v>
      </c>
      <c r="C9828" t="str">
        <f>_xlfn.XLOOKUP($B9828, STANDARDS!$A:$A, STANDARDS!$B:$B,,0,2)</f>
        <v>Xiaowaitoushan Mbr, Yuhucun Fm</v>
      </c>
      <c r="D9828" t="s">
        <v>1064</v>
      </c>
      <c r="E9828" t="s">
        <v>1234</v>
      </c>
      <c r="J9828" s="13">
        <v>545</v>
      </c>
      <c r="K9828" s="13">
        <v>5</v>
      </c>
      <c r="L9828" s="16" t="s">
        <v>1317</v>
      </c>
      <c r="M9828" t="s">
        <v>583</v>
      </c>
      <c r="O9828">
        <v>0.63</v>
      </c>
      <c r="P9828" t="s">
        <v>243</v>
      </c>
      <c r="Q9828">
        <v>-1.3</v>
      </c>
      <c r="S9828">
        <v>-33.619999999999997</v>
      </c>
      <c r="U9828" t="s">
        <v>245</v>
      </c>
      <c r="V9828">
        <v>1</v>
      </c>
      <c r="W9828" t="s">
        <v>1371</v>
      </c>
      <c r="X9828" t="s">
        <v>1438</v>
      </c>
    </row>
    <row r="9829" spans="1:24" x14ac:dyDescent="0.3">
      <c r="A9829">
        <v>13208</v>
      </c>
      <c r="B9829" s="15" t="s">
        <v>935</v>
      </c>
      <c r="C9829" t="str">
        <f>_xlfn.XLOOKUP($B9829, STANDARDS!$A:$A, STANDARDS!$B:$B,,0,2)</f>
        <v>Xiaowaitoushan Mbr, Yuhucun Fm</v>
      </c>
      <c r="D9829" t="s">
        <v>1064</v>
      </c>
      <c r="E9829" t="s">
        <v>1234</v>
      </c>
      <c r="J9829" s="13">
        <v>545</v>
      </c>
      <c r="K9829" s="13">
        <v>5</v>
      </c>
      <c r="L9829" s="16" t="s">
        <v>1317</v>
      </c>
      <c r="M9829" t="s">
        <v>583</v>
      </c>
      <c r="P9829" t="s">
        <v>243</v>
      </c>
      <c r="Q9829">
        <v>-2</v>
      </c>
      <c r="V9829">
        <v>1</v>
      </c>
      <c r="W9829" t="s">
        <v>1371</v>
      </c>
      <c r="X9829" t="s">
        <v>1438</v>
      </c>
    </row>
    <row r="9830" spans="1:24" x14ac:dyDescent="0.3">
      <c r="A9830">
        <v>13209</v>
      </c>
      <c r="B9830" s="15" t="s">
        <v>935</v>
      </c>
      <c r="C9830" t="str">
        <f>_xlfn.XLOOKUP($B9830, STANDARDS!$A:$A, STANDARDS!$B:$B,,0,2)</f>
        <v>Xiaowaitoushan Mbr, Yuhucun Fm</v>
      </c>
      <c r="D9830" t="s">
        <v>1064</v>
      </c>
      <c r="E9830" t="s">
        <v>1234</v>
      </c>
      <c r="J9830" s="13">
        <v>545</v>
      </c>
      <c r="K9830" s="13">
        <v>5</v>
      </c>
      <c r="L9830" s="16" t="s">
        <v>1317</v>
      </c>
      <c r="M9830" t="s">
        <v>583</v>
      </c>
      <c r="O9830">
        <v>0.18</v>
      </c>
      <c r="P9830" t="s">
        <v>243</v>
      </c>
      <c r="Q9830">
        <v>-1</v>
      </c>
      <c r="S9830">
        <v>-28.48</v>
      </c>
      <c r="U9830" t="s">
        <v>245</v>
      </c>
      <c r="V9830">
        <v>1</v>
      </c>
      <c r="W9830" t="s">
        <v>1371</v>
      </c>
      <c r="X9830" t="s">
        <v>1438</v>
      </c>
    </row>
    <row r="9831" spans="1:24" x14ac:dyDescent="0.3">
      <c r="A9831">
        <v>13210</v>
      </c>
      <c r="B9831" s="15" t="s">
        <v>934</v>
      </c>
      <c r="C9831" t="str">
        <f>_xlfn.XLOOKUP($B9831, STANDARDS!$A:$A, STANDARDS!$B:$B,,0,2)</f>
        <v>Baiyanshao</v>
      </c>
      <c r="D9831" t="s">
        <v>1064</v>
      </c>
      <c r="E9831" t="s">
        <v>1234</v>
      </c>
      <c r="J9831" s="13">
        <v>545</v>
      </c>
      <c r="K9831" s="13">
        <v>5</v>
      </c>
      <c r="L9831" s="16" t="s">
        <v>1317</v>
      </c>
      <c r="M9831" t="s">
        <v>583</v>
      </c>
      <c r="P9831" t="s">
        <v>243</v>
      </c>
      <c r="Q9831">
        <v>-2.1</v>
      </c>
      <c r="V9831">
        <v>1</v>
      </c>
      <c r="W9831" t="s">
        <v>1371</v>
      </c>
      <c r="X9831" t="s">
        <v>1438</v>
      </c>
    </row>
    <row r="9832" spans="1:24" x14ac:dyDescent="0.3">
      <c r="A9832">
        <v>13211</v>
      </c>
      <c r="B9832" s="15" t="s">
        <v>934</v>
      </c>
      <c r="C9832" t="str">
        <f>_xlfn.XLOOKUP($B9832, STANDARDS!$A:$A, STANDARDS!$B:$B,,0,2)</f>
        <v>Baiyanshao</v>
      </c>
      <c r="D9832" t="s">
        <v>1064</v>
      </c>
      <c r="E9832" t="s">
        <v>1234</v>
      </c>
      <c r="J9832" s="13">
        <v>545</v>
      </c>
      <c r="K9832" s="13">
        <v>5</v>
      </c>
      <c r="L9832" s="16" t="s">
        <v>1317</v>
      </c>
      <c r="M9832" t="s">
        <v>583</v>
      </c>
      <c r="P9832" t="s">
        <v>243</v>
      </c>
      <c r="Q9832">
        <v>-3.4</v>
      </c>
      <c r="V9832">
        <v>1</v>
      </c>
      <c r="W9832" t="s">
        <v>1371</v>
      </c>
      <c r="X9832" t="s">
        <v>1438</v>
      </c>
    </row>
    <row r="9833" spans="1:24" x14ac:dyDescent="0.3">
      <c r="A9833">
        <v>13212</v>
      </c>
      <c r="B9833" s="15" t="s">
        <v>934</v>
      </c>
      <c r="C9833" t="str">
        <f>_xlfn.XLOOKUP($B9833, STANDARDS!$A:$A, STANDARDS!$B:$B,,0,2)</f>
        <v>Baiyanshao</v>
      </c>
      <c r="D9833" t="s">
        <v>1064</v>
      </c>
      <c r="E9833" t="s">
        <v>1234</v>
      </c>
      <c r="J9833" s="13">
        <v>545</v>
      </c>
      <c r="K9833" s="13">
        <v>5</v>
      </c>
      <c r="L9833" s="16" t="s">
        <v>1317</v>
      </c>
      <c r="M9833" t="s">
        <v>583</v>
      </c>
      <c r="P9833" t="s">
        <v>243</v>
      </c>
      <c r="Q9833">
        <v>-0.5</v>
      </c>
      <c r="V9833">
        <v>1</v>
      </c>
      <c r="W9833" t="s">
        <v>1371</v>
      </c>
      <c r="X9833" t="s">
        <v>1438</v>
      </c>
    </row>
    <row r="9834" spans="1:24" x14ac:dyDescent="0.3">
      <c r="A9834">
        <v>13213</v>
      </c>
      <c r="B9834" s="15" t="s">
        <v>934</v>
      </c>
      <c r="C9834" t="str">
        <f>_xlfn.XLOOKUP($B9834, STANDARDS!$A:$A, STANDARDS!$B:$B,,0,2)</f>
        <v>Baiyanshao</v>
      </c>
      <c r="D9834" t="s">
        <v>1064</v>
      </c>
      <c r="E9834" t="s">
        <v>1234</v>
      </c>
      <c r="J9834" s="13">
        <v>545</v>
      </c>
      <c r="K9834" s="13">
        <v>5</v>
      </c>
      <c r="L9834" s="16" t="s">
        <v>1317</v>
      </c>
      <c r="M9834" t="s">
        <v>583</v>
      </c>
      <c r="P9834" t="s">
        <v>243</v>
      </c>
      <c r="Q9834">
        <v>-4</v>
      </c>
      <c r="V9834">
        <v>1</v>
      </c>
      <c r="W9834" t="s">
        <v>1371</v>
      </c>
      <c r="X9834" t="s">
        <v>1438</v>
      </c>
    </row>
    <row r="9835" spans="1:24" x14ac:dyDescent="0.3">
      <c r="A9835">
        <v>13214</v>
      </c>
      <c r="B9835" s="15" t="s">
        <v>934</v>
      </c>
      <c r="C9835" t="str">
        <f>_xlfn.XLOOKUP($B9835, STANDARDS!$A:$A, STANDARDS!$B:$B,,0,2)</f>
        <v>Baiyanshao</v>
      </c>
      <c r="D9835" t="s">
        <v>1064</v>
      </c>
      <c r="E9835" t="s">
        <v>1234</v>
      </c>
      <c r="J9835" s="13">
        <v>545</v>
      </c>
      <c r="K9835" s="13">
        <v>5</v>
      </c>
      <c r="L9835" s="16" t="s">
        <v>1317</v>
      </c>
      <c r="M9835" t="s">
        <v>583</v>
      </c>
      <c r="P9835" t="s">
        <v>243</v>
      </c>
      <c r="Q9835">
        <v>0</v>
      </c>
      <c r="V9835">
        <v>1</v>
      </c>
      <c r="W9835" t="s">
        <v>1371</v>
      </c>
      <c r="X9835" t="s">
        <v>1438</v>
      </c>
    </row>
    <row r="9836" spans="1:24" x14ac:dyDescent="0.3">
      <c r="A9836">
        <v>13215</v>
      </c>
      <c r="B9836" s="15" t="s">
        <v>934</v>
      </c>
      <c r="C9836" t="str">
        <f>_xlfn.XLOOKUP($B9836, STANDARDS!$A:$A, STANDARDS!$B:$B,,0,2)</f>
        <v>Baiyanshao</v>
      </c>
      <c r="D9836" t="s">
        <v>1064</v>
      </c>
      <c r="E9836" t="s">
        <v>1234</v>
      </c>
      <c r="J9836" s="13">
        <v>545</v>
      </c>
      <c r="K9836" s="13">
        <v>5</v>
      </c>
      <c r="L9836" s="16" t="s">
        <v>1317</v>
      </c>
      <c r="M9836" t="s">
        <v>583</v>
      </c>
      <c r="P9836" t="s">
        <v>243</v>
      </c>
      <c r="Q9836">
        <v>-2.2000000000000002</v>
      </c>
      <c r="V9836">
        <v>1</v>
      </c>
      <c r="W9836" t="s">
        <v>1371</v>
      </c>
      <c r="X9836" t="s">
        <v>1438</v>
      </c>
    </row>
    <row r="9837" spans="1:24" x14ac:dyDescent="0.3">
      <c r="A9837">
        <v>13216</v>
      </c>
      <c r="B9837" s="15" t="s">
        <v>934</v>
      </c>
      <c r="C9837" t="str">
        <f>_xlfn.XLOOKUP($B9837, STANDARDS!$A:$A, STANDARDS!$B:$B,,0,2)</f>
        <v>Baiyanshao</v>
      </c>
      <c r="D9837" t="s">
        <v>1064</v>
      </c>
      <c r="E9837" t="s">
        <v>1234</v>
      </c>
      <c r="J9837" s="13">
        <v>545</v>
      </c>
      <c r="K9837" s="13">
        <v>5</v>
      </c>
      <c r="L9837" s="16" t="s">
        <v>1317</v>
      </c>
      <c r="M9837" t="s">
        <v>583</v>
      </c>
      <c r="P9837" t="s">
        <v>243</v>
      </c>
      <c r="Q9837">
        <v>0.4</v>
      </c>
      <c r="V9837">
        <v>1</v>
      </c>
      <c r="W9837" t="s">
        <v>1371</v>
      </c>
      <c r="X9837" t="s">
        <v>1438</v>
      </c>
    </row>
    <row r="9838" spans="1:24" x14ac:dyDescent="0.3">
      <c r="A9838">
        <v>13217</v>
      </c>
      <c r="B9838" s="15" t="s">
        <v>934</v>
      </c>
      <c r="C9838" t="str">
        <f>_xlfn.XLOOKUP($B9838, STANDARDS!$A:$A, STANDARDS!$B:$B,,0,2)</f>
        <v>Baiyanshao</v>
      </c>
      <c r="D9838" t="s">
        <v>1064</v>
      </c>
      <c r="E9838" t="s">
        <v>1234</v>
      </c>
      <c r="J9838" s="13">
        <v>545</v>
      </c>
      <c r="K9838" s="13">
        <v>5</v>
      </c>
      <c r="L9838" s="16" t="s">
        <v>1317</v>
      </c>
      <c r="M9838" t="s">
        <v>583</v>
      </c>
      <c r="P9838" t="s">
        <v>243</v>
      </c>
      <c r="Q9838">
        <v>-1.3</v>
      </c>
      <c r="V9838">
        <v>1</v>
      </c>
      <c r="W9838" t="s">
        <v>1371</v>
      </c>
      <c r="X9838" t="s">
        <v>1438</v>
      </c>
    </row>
    <row r="9839" spans="1:24" x14ac:dyDescent="0.3">
      <c r="A9839">
        <v>13218</v>
      </c>
      <c r="B9839" s="15" t="s">
        <v>934</v>
      </c>
      <c r="C9839" t="str">
        <f>_xlfn.XLOOKUP($B9839, STANDARDS!$A:$A, STANDARDS!$B:$B,,0,2)</f>
        <v>Baiyanshao</v>
      </c>
      <c r="D9839" t="s">
        <v>1064</v>
      </c>
      <c r="E9839" t="s">
        <v>1234</v>
      </c>
      <c r="J9839" s="13">
        <v>545</v>
      </c>
      <c r="K9839" s="13">
        <v>5</v>
      </c>
      <c r="L9839" s="16" t="s">
        <v>1317</v>
      </c>
      <c r="M9839" t="s">
        <v>583</v>
      </c>
      <c r="P9839" t="s">
        <v>243</v>
      </c>
      <c r="Q9839">
        <v>-1.7</v>
      </c>
      <c r="V9839">
        <v>1</v>
      </c>
      <c r="W9839" t="s">
        <v>1371</v>
      </c>
      <c r="X9839" t="s">
        <v>1438</v>
      </c>
    </row>
    <row r="9840" spans="1:24" x14ac:dyDescent="0.3">
      <c r="A9840">
        <v>13219</v>
      </c>
      <c r="B9840" s="15" t="s">
        <v>935</v>
      </c>
      <c r="C9840" t="str">
        <f>_xlfn.XLOOKUP($B9840, STANDARDS!$A:$A, STANDARDS!$B:$B,,0,2)</f>
        <v>Xiaowaitoushan Mbr, Yuhucun Fm</v>
      </c>
      <c r="D9840" t="s">
        <v>1064</v>
      </c>
      <c r="E9840" t="s">
        <v>1234</v>
      </c>
      <c r="J9840" s="13">
        <v>545</v>
      </c>
      <c r="K9840" s="13">
        <v>5</v>
      </c>
      <c r="L9840" s="16" t="s">
        <v>1317</v>
      </c>
      <c r="M9840" t="s">
        <v>583</v>
      </c>
      <c r="P9840" t="s">
        <v>243</v>
      </c>
      <c r="Q9840">
        <v>-1.4</v>
      </c>
      <c r="V9840">
        <v>1</v>
      </c>
      <c r="W9840" t="s">
        <v>1371</v>
      </c>
      <c r="X9840" t="s">
        <v>1438</v>
      </c>
    </row>
    <row r="9841" spans="1:24" x14ac:dyDescent="0.3">
      <c r="A9841">
        <v>13220</v>
      </c>
      <c r="B9841" s="15" t="s">
        <v>934</v>
      </c>
      <c r="C9841" t="str">
        <f>_xlfn.XLOOKUP($B9841, STANDARDS!$A:$A, STANDARDS!$B:$B,,0,2)</f>
        <v>Baiyanshao</v>
      </c>
      <c r="D9841" t="s">
        <v>1064</v>
      </c>
      <c r="E9841" t="s">
        <v>1234</v>
      </c>
      <c r="J9841" s="13">
        <v>545</v>
      </c>
      <c r="K9841" s="13">
        <v>5</v>
      </c>
      <c r="L9841" s="16" t="s">
        <v>1317</v>
      </c>
      <c r="M9841" t="s">
        <v>583</v>
      </c>
      <c r="P9841" t="s">
        <v>243</v>
      </c>
      <c r="Q9841">
        <v>-3.1</v>
      </c>
      <c r="V9841">
        <v>1</v>
      </c>
      <c r="W9841" t="s">
        <v>1371</v>
      </c>
      <c r="X9841" t="s">
        <v>1438</v>
      </c>
    </row>
    <row r="9842" spans="1:24" x14ac:dyDescent="0.3">
      <c r="A9842">
        <v>13221</v>
      </c>
      <c r="B9842" s="15" t="s">
        <v>934</v>
      </c>
      <c r="C9842" t="str">
        <f>_xlfn.XLOOKUP($B9842, STANDARDS!$A:$A, STANDARDS!$B:$B,,0,2)</f>
        <v>Baiyanshao</v>
      </c>
      <c r="D9842" t="s">
        <v>1064</v>
      </c>
      <c r="E9842" t="s">
        <v>1234</v>
      </c>
      <c r="J9842" s="13">
        <v>545</v>
      </c>
      <c r="K9842" s="13">
        <v>5</v>
      </c>
      <c r="L9842" s="16" t="s">
        <v>1317</v>
      </c>
      <c r="M9842" t="s">
        <v>583</v>
      </c>
      <c r="P9842" t="s">
        <v>243</v>
      </c>
      <c r="Q9842">
        <v>-2</v>
      </c>
      <c r="V9842">
        <v>1</v>
      </c>
      <c r="W9842" t="s">
        <v>1371</v>
      </c>
      <c r="X9842" t="s">
        <v>1438</v>
      </c>
    </row>
    <row r="9843" spans="1:24" x14ac:dyDescent="0.3">
      <c r="A9843">
        <v>13222</v>
      </c>
      <c r="B9843" s="15" t="s">
        <v>934</v>
      </c>
      <c r="C9843" t="str">
        <f>_xlfn.XLOOKUP($B9843, STANDARDS!$A:$A, STANDARDS!$B:$B,,0,2)</f>
        <v>Baiyanshao</v>
      </c>
      <c r="D9843" t="s">
        <v>1064</v>
      </c>
      <c r="E9843" t="s">
        <v>1234</v>
      </c>
      <c r="J9843" s="13">
        <v>545</v>
      </c>
      <c r="K9843" s="13">
        <v>5</v>
      </c>
      <c r="L9843" s="16" t="s">
        <v>1317</v>
      </c>
      <c r="M9843" t="s">
        <v>583</v>
      </c>
      <c r="P9843" t="s">
        <v>243</v>
      </c>
      <c r="Q9843">
        <v>-2.5</v>
      </c>
      <c r="V9843">
        <v>1</v>
      </c>
      <c r="W9843" t="s">
        <v>1371</v>
      </c>
      <c r="X9843" t="s">
        <v>1438</v>
      </c>
    </row>
    <row r="9844" spans="1:24" x14ac:dyDescent="0.3">
      <c r="A9844">
        <v>13223</v>
      </c>
      <c r="B9844" s="15" t="s">
        <v>934</v>
      </c>
      <c r="C9844" t="str">
        <f>_xlfn.XLOOKUP($B9844, STANDARDS!$A:$A, STANDARDS!$B:$B,,0,2)</f>
        <v>Baiyanshao</v>
      </c>
      <c r="D9844" t="s">
        <v>1064</v>
      </c>
      <c r="E9844" t="s">
        <v>1234</v>
      </c>
      <c r="J9844" s="13">
        <v>545</v>
      </c>
      <c r="K9844" s="13">
        <v>5</v>
      </c>
      <c r="L9844" s="16" t="s">
        <v>1317</v>
      </c>
      <c r="M9844" t="s">
        <v>583</v>
      </c>
      <c r="P9844" t="s">
        <v>243</v>
      </c>
      <c r="Q9844">
        <v>-3.1</v>
      </c>
      <c r="V9844">
        <v>1</v>
      </c>
      <c r="W9844" t="s">
        <v>1371</v>
      </c>
      <c r="X9844" t="s">
        <v>1438</v>
      </c>
    </row>
    <row r="9845" spans="1:24" x14ac:dyDescent="0.3">
      <c r="A9845">
        <v>13224</v>
      </c>
      <c r="B9845" s="15" t="s">
        <v>936</v>
      </c>
      <c r="C9845" t="str">
        <f>_xlfn.XLOOKUP($B9845, STANDARDS!$A:$A, STANDARDS!$B:$B,,0,2)</f>
        <v>Dahai Mbr, Yuhucun Fm</v>
      </c>
      <c r="D9845" t="s">
        <v>1064</v>
      </c>
      <c r="E9845" t="s">
        <v>1234</v>
      </c>
      <c r="J9845" s="13">
        <v>530</v>
      </c>
      <c r="K9845" s="13">
        <v>5</v>
      </c>
      <c r="L9845" s="16" t="s">
        <v>1317</v>
      </c>
      <c r="M9845" t="s">
        <v>583</v>
      </c>
      <c r="P9845" t="s">
        <v>243</v>
      </c>
      <c r="Q9845">
        <v>-1.7</v>
      </c>
      <c r="V9845">
        <v>1</v>
      </c>
      <c r="W9845" t="s">
        <v>1371</v>
      </c>
      <c r="X9845" t="s">
        <v>1438</v>
      </c>
    </row>
    <row r="9846" spans="1:24" x14ac:dyDescent="0.3">
      <c r="A9846">
        <v>13225</v>
      </c>
      <c r="B9846" s="15" t="s">
        <v>936</v>
      </c>
      <c r="C9846" t="str">
        <f>_xlfn.XLOOKUP($B9846, STANDARDS!$A:$A, STANDARDS!$B:$B,,0,2)</f>
        <v>Dahai Mbr, Yuhucun Fm</v>
      </c>
      <c r="D9846" t="s">
        <v>1064</v>
      </c>
      <c r="E9846" t="s">
        <v>1234</v>
      </c>
      <c r="J9846" s="13">
        <v>530</v>
      </c>
      <c r="K9846" s="13">
        <v>5</v>
      </c>
      <c r="L9846" s="16" t="s">
        <v>1317</v>
      </c>
      <c r="M9846" t="s">
        <v>583</v>
      </c>
      <c r="P9846" t="s">
        <v>243</v>
      </c>
      <c r="Q9846">
        <v>-1.6</v>
      </c>
      <c r="V9846">
        <v>1</v>
      </c>
      <c r="W9846" t="s">
        <v>1371</v>
      </c>
      <c r="X9846" t="s">
        <v>1438</v>
      </c>
    </row>
    <row r="9847" spans="1:24" x14ac:dyDescent="0.3">
      <c r="A9847">
        <v>13226</v>
      </c>
      <c r="B9847" s="15" t="s">
        <v>936</v>
      </c>
      <c r="C9847" t="str">
        <f>_xlfn.XLOOKUP($B9847, STANDARDS!$A:$A, STANDARDS!$B:$B,,0,2)</f>
        <v>Dahai Mbr, Yuhucun Fm</v>
      </c>
      <c r="D9847" t="s">
        <v>1064</v>
      </c>
      <c r="E9847" t="s">
        <v>1234</v>
      </c>
      <c r="J9847" s="13">
        <v>530</v>
      </c>
      <c r="K9847" s="13">
        <v>5</v>
      </c>
      <c r="L9847" s="16" t="s">
        <v>1317</v>
      </c>
      <c r="M9847" t="s">
        <v>583</v>
      </c>
      <c r="P9847" t="s">
        <v>243</v>
      </c>
      <c r="Q9847">
        <v>-0.8</v>
      </c>
      <c r="V9847">
        <v>1</v>
      </c>
      <c r="W9847" t="s">
        <v>1371</v>
      </c>
      <c r="X9847" t="s">
        <v>1438</v>
      </c>
    </row>
    <row r="9848" spans="1:24" x14ac:dyDescent="0.3">
      <c r="A9848">
        <v>13227</v>
      </c>
      <c r="B9848" s="15" t="s">
        <v>936</v>
      </c>
      <c r="C9848" t="str">
        <f>_xlfn.XLOOKUP($B9848, STANDARDS!$A:$A, STANDARDS!$B:$B,,0,2)</f>
        <v>Dahai Mbr, Yuhucun Fm</v>
      </c>
      <c r="D9848" t="s">
        <v>1064</v>
      </c>
      <c r="E9848" t="s">
        <v>1234</v>
      </c>
      <c r="J9848" s="13">
        <v>530</v>
      </c>
      <c r="K9848" s="13">
        <v>5</v>
      </c>
      <c r="L9848" s="16" t="s">
        <v>1317</v>
      </c>
      <c r="M9848" t="s">
        <v>583</v>
      </c>
      <c r="P9848" t="s">
        <v>243</v>
      </c>
      <c r="Q9848">
        <v>-2.1</v>
      </c>
      <c r="V9848">
        <v>1</v>
      </c>
      <c r="W9848" t="s">
        <v>1371</v>
      </c>
      <c r="X9848" t="s">
        <v>1438</v>
      </c>
    </row>
    <row r="9849" spans="1:24" x14ac:dyDescent="0.3">
      <c r="A9849">
        <v>13228</v>
      </c>
      <c r="B9849" s="15" t="s">
        <v>936</v>
      </c>
      <c r="C9849" t="str">
        <f>_xlfn.XLOOKUP($B9849, STANDARDS!$A:$A, STANDARDS!$B:$B,,0,2)</f>
        <v>Dahai Mbr, Yuhucun Fm</v>
      </c>
      <c r="D9849" t="s">
        <v>1064</v>
      </c>
      <c r="E9849" t="s">
        <v>1234</v>
      </c>
      <c r="J9849" s="13">
        <v>530</v>
      </c>
      <c r="K9849" s="13">
        <v>5</v>
      </c>
      <c r="L9849" s="16" t="s">
        <v>1317</v>
      </c>
      <c r="M9849" t="s">
        <v>583</v>
      </c>
      <c r="P9849" t="s">
        <v>243</v>
      </c>
      <c r="Q9849">
        <v>-1.1000000000000001</v>
      </c>
      <c r="V9849">
        <v>1</v>
      </c>
      <c r="W9849" t="s">
        <v>1371</v>
      </c>
      <c r="X9849" t="s">
        <v>1438</v>
      </c>
    </row>
    <row r="9850" spans="1:24" x14ac:dyDescent="0.3">
      <c r="A9850">
        <v>13229</v>
      </c>
      <c r="B9850" s="15" t="s">
        <v>936</v>
      </c>
      <c r="C9850" t="str">
        <f>_xlfn.XLOOKUP($B9850, STANDARDS!$A:$A, STANDARDS!$B:$B,,0,2)</f>
        <v>Dahai Mbr, Yuhucun Fm</v>
      </c>
      <c r="D9850" t="s">
        <v>1064</v>
      </c>
      <c r="E9850" t="s">
        <v>1234</v>
      </c>
      <c r="J9850" s="13">
        <v>530</v>
      </c>
      <c r="K9850" s="13">
        <v>5</v>
      </c>
      <c r="L9850" s="16" t="s">
        <v>1317</v>
      </c>
      <c r="M9850" t="s">
        <v>583</v>
      </c>
      <c r="P9850" t="s">
        <v>243</v>
      </c>
      <c r="Q9850">
        <v>-1.1000000000000001</v>
      </c>
      <c r="V9850">
        <v>1</v>
      </c>
      <c r="W9850" t="s">
        <v>1371</v>
      </c>
      <c r="X9850" t="s">
        <v>1438</v>
      </c>
    </row>
    <row r="9851" spans="1:24" x14ac:dyDescent="0.3">
      <c r="A9851">
        <v>13230</v>
      </c>
      <c r="B9851" s="15" t="s">
        <v>936</v>
      </c>
      <c r="C9851" t="str">
        <f>_xlfn.XLOOKUP($B9851, STANDARDS!$A:$A, STANDARDS!$B:$B,,0,2)</f>
        <v>Dahai Mbr, Yuhucun Fm</v>
      </c>
      <c r="D9851" t="s">
        <v>1064</v>
      </c>
      <c r="E9851" t="s">
        <v>1234</v>
      </c>
      <c r="J9851" s="13">
        <v>530</v>
      </c>
      <c r="K9851" s="13">
        <v>5</v>
      </c>
      <c r="L9851" s="16" t="s">
        <v>1317</v>
      </c>
      <c r="M9851" t="s">
        <v>583</v>
      </c>
      <c r="P9851" t="s">
        <v>243</v>
      </c>
      <c r="Q9851">
        <v>-0.5</v>
      </c>
      <c r="V9851">
        <v>1</v>
      </c>
      <c r="W9851" t="s">
        <v>1371</v>
      </c>
      <c r="X9851" t="s">
        <v>1438</v>
      </c>
    </row>
    <row r="9852" spans="1:24" x14ac:dyDescent="0.3">
      <c r="A9852">
        <v>13231</v>
      </c>
      <c r="B9852" s="15" t="s">
        <v>936</v>
      </c>
      <c r="C9852" t="str">
        <f>_xlfn.XLOOKUP($B9852, STANDARDS!$A:$A, STANDARDS!$B:$B,,0,2)</f>
        <v>Dahai Mbr, Yuhucun Fm</v>
      </c>
      <c r="D9852" t="s">
        <v>1064</v>
      </c>
      <c r="E9852" t="s">
        <v>1234</v>
      </c>
      <c r="J9852" s="13">
        <v>530</v>
      </c>
      <c r="K9852" s="13">
        <v>5</v>
      </c>
      <c r="L9852" s="16" t="s">
        <v>1317</v>
      </c>
      <c r="M9852" t="s">
        <v>583</v>
      </c>
      <c r="P9852" t="s">
        <v>243</v>
      </c>
      <c r="Q9852">
        <v>-1</v>
      </c>
      <c r="V9852">
        <v>1</v>
      </c>
      <c r="W9852" t="s">
        <v>1371</v>
      </c>
      <c r="X9852" t="s">
        <v>1438</v>
      </c>
    </row>
    <row r="9853" spans="1:24" x14ac:dyDescent="0.3">
      <c r="A9853">
        <v>13232</v>
      </c>
      <c r="B9853" s="15" t="s">
        <v>936</v>
      </c>
      <c r="C9853" t="str">
        <f>_xlfn.XLOOKUP($B9853, STANDARDS!$A:$A, STANDARDS!$B:$B,,0,2)</f>
        <v>Dahai Mbr, Yuhucun Fm</v>
      </c>
      <c r="D9853" t="s">
        <v>1064</v>
      </c>
      <c r="E9853" t="s">
        <v>1234</v>
      </c>
      <c r="J9853" s="13">
        <v>530</v>
      </c>
      <c r="K9853" s="13">
        <v>5</v>
      </c>
      <c r="L9853" s="16" t="s">
        <v>1317</v>
      </c>
      <c r="M9853" t="s">
        <v>583</v>
      </c>
      <c r="P9853" t="s">
        <v>243</v>
      </c>
      <c r="Q9853">
        <v>-1</v>
      </c>
      <c r="V9853">
        <v>1</v>
      </c>
      <c r="W9853" t="s">
        <v>1371</v>
      </c>
      <c r="X9853" t="s">
        <v>1438</v>
      </c>
    </row>
    <row r="9854" spans="1:24" x14ac:dyDescent="0.3">
      <c r="A9854">
        <v>13233</v>
      </c>
      <c r="B9854" s="15" t="s">
        <v>936</v>
      </c>
      <c r="C9854" t="str">
        <f>_xlfn.XLOOKUP($B9854, STANDARDS!$A:$A, STANDARDS!$B:$B,,0,2)</f>
        <v>Dahai Mbr, Yuhucun Fm</v>
      </c>
      <c r="D9854" t="s">
        <v>1064</v>
      </c>
      <c r="E9854" t="s">
        <v>1234</v>
      </c>
      <c r="J9854" s="13">
        <v>530</v>
      </c>
      <c r="K9854" s="13">
        <v>5</v>
      </c>
      <c r="L9854" s="16" t="s">
        <v>1317</v>
      </c>
      <c r="M9854" t="s">
        <v>583</v>
      </c>
      <c r="P9854" t="s">
        <v>243</v>
      </c>
      <c r="Q9854">
        <v>-1.4</v>
      </c>
      <c r="V9854">
        <v>1</v>
      </c>
      <c r="W9854" t="s">
        <v>1371</v>
      </c>
      <c r="X9854" t="s">
        <v>1438</v>
      </c>
    </row>
    <row r="9855" spans="1:24" x14ac:dyDescent="0.3">
      <c r="A9855">
        <v>13234</v>
      </c>
      <c r="B9855" s="15" t="s">
        <v>936</v>
      </c>
      <c r="C9855" t="str">
        <f>_xlfn.XLOOKUP($B9855, STANDARDS!$A:$A, STANDARDS!$B:$B,,0,2)</f>
        <v>Dahai Mbr, Yuhucun Fm</v>
      </c>
      <c r="D9855" t="s">
        <v>1064</v>
      </c>
      <c r="E9855" t="s">
        <v>1234</v>
      </c>
      <c r="J9855" s="13">
        <v>530</v>
      </c>
      <c r="K9855" s="13">
        <v>5</v>
      </c>
      <c r="L9855" s="16" t="s">
        <v>1317</v>
      </c>
      <c r="M9855" t="s">
        <v>583</v>
      </c>
      <c r="P9855" t="s">
        <v>243</v>
      </c>
      <c r="Q9855">
        <v>-0.8</v>
      </c>
      <c r="V9855">
        <v>1</v>
      </c>
      <c r="W9855" t="s">
        <v>1371</v>
      </c>
      <c r="X9855" t="s">
        <v>1438</v>
      </c>
    </row>
    <row r="9856" spans="1:24" x14ac:dyDescent="0.3">
      <c r="A9856">
        <v>13235</v>
      </c>
      <c r="B9856" s="15" t="s">
        <v>936</v>
      </c>
      <c r="C9856" t="str">
        <f>_xlfn.XLOOKUP($B9856, STANDARDS!$A:$A, STANDARDS!$B:$B,,0,2)</f>
        <v>Dahai Mbr, Yuhucun Fm</v>
      </c>
      <c r="D9856" t="s">
        <v>1064</v>
      </c>
      <c r="E9856" t="s">
        <v>1234</v>
      </c>
      <c r="J9856" s="13">
        <v>530</v>
      </c>
      <c r="K9856" s="13">
        <v>5</v>
      </c>
      <c r="L9856" s="16" t="s">
        <v>1317</v>
      </c>
      <c r="M9856" t="s">
        <v>583</v>
      </c>
      <c r="P9856" t="s">
        <v>243</v>
      </c>
      <c r="Q9856">
        <v>-1.3</v>
      </c>
      <c r="V9856">
        <v>1</v>
      </c>
      <c r="W9856" t="s">
        <v>1371</v>
      </c>
      <c r="X9856" t="s">
        <v>1438</v>
      </c>
    </row>
    <row r="9857" spans="1:24" x14ac:dyDescent="0.3">
      <c r="A9857">
        <v>13236</v>
      </c>
      <c r="B9857" s="15" t="s">
        <v>936</v>
      </c>
      <c r="C9857" t="str">
        <f>_xlfn.XLOOKUP($B9857, STANDARDS!$A:$A, STANDARDS!$B:$B,,0,2)</f>
        <v>Dahai Mbr, Yuhucun Fm</v>
      </c>
      <c r="D9857" t="s">
        <v>1064</v>
      </c>
      <c r="E9857" t="s">
        <v>1234</v>
      </c>
      <c r="J9857" s="13">
        <v>530</v>
      </c>
      <c r="K9857" s="13">
        <v>5</v>
      </c>
      <c r="L9857" s="16" t="s">
        <v>1317</v>
      </c>
      <c r="M9857" t="s">
        <v>583</v>
      </c>
      <c r="P9857" t="s">
        <v>243</v>
      </c>
      <c r="Q9857">
        <v>-1.3</v>
      </c>
      <c r="V9857">
        <v>1</v>
      </c>
      <c r="W9857" t="s">
        <v>1371</v>
      </c>
      <c r="X9857" t="s">
        <v>1438</v>
      </c>
    </row>
    <row r="9858" spans="1:24" x14ac:dyDescent="0.3">
      <c r="A9858">
        <v>13237</v>
      </c>
      <c r="B9858" s="15" t="s">
        <v>936</v>
      </c>
      <c r="C9858" t="str">
        <f>_xlfn.XLOOKUP($B9858, STANDARDS!$A:$A, STANDARDS!$B:$B,,0,2)</f>
        <v>Dahai Mbr, Yuhucun Fm</v>
      </c>
      <c r="D9858" t="s">
        <v>1064</v>
      </c>
      <c r="E9858" t="s">
        <v>1234</v>
      </c>
      <c r="J9858" s="13">
        <v>530</v>
      </c>
      <c r="K9858" s="13">
        <v>5</v>
      </c>
      <c r="L9858" s="16" t="s">
        <v>1317</v>
      </c>
      <c r="M9858" t="s">
        <v>583</v>
      </c>
      <c r="P9858" t="s">
        <v>243</v>
      </c>
      <c r="Q9858">
        <v>-0.5</v>
      </c>
      <c r="V9858">
        <v>1</v>
      </c>
      <c r="W9858" t="s">
        <v>1371</v>
      </c>
      <c r="X9858" t="s">
        <v>1438</v>
      </c>
    </row>
    <row r="9859" spans="1:24" x14ac:dyDescent="0.3">
      <c r="A9859">
        <v>13238</v>
      </c>
      <c r="B9859" s="15" t="s">
        <v>937</v>
      </c>
      <c r="C9859" t="str">
        <f>_xlfn.XLOOKUP($B9859, STANDARDS!$A:$A, STANDARDS!$B:$B,,0,2)</f>
        <v>Tsagaan Oloom Fm</v>
      </c>
      <c r="D9859" t="s">
        <v>1058</v>
      </c>
      <c r="J9859" s="13">
        <v>650</v>
      </c>
      <c r="K9859" s="13">
        <v>75</v>
      </c>
      <c r="L9859" s="16" t="s">
        <v>1329</v>
      </c>
      <c r="M9859" t="s">
        <v>1335</v>
      </c>
      <c r="P9859" t="s">
        <v>243</v>
      </c>
      <c r="Q9859">
        <v>7.05</v>
      </c>
      <c r="V9859">
        <v>1</v>
      </c>
      <c r="W9859" t="s">
        <v>1371</v>
      </c>
      <c r="X9859" t="s">
        <v>1439</v>
      </c>
    </row>
    <row r="9860" spans="1:24" x14ac:dyDescent="0.3">
      <c r="A9860">
        <v>13239</v>
      </c>
      <c r="B9860" s="15" t="s">
        <v>937</v>
      </c>
      <c r="C9860" t="str">
        <f>_xlfn.XLOOKUP($B9860, STANDARDS!$A:$A, STANDARDS!$B:$B,,0,2)</f>
        <v>Tsagaan Oloom Fm</v>
      </c>
      <c r="D9860" t="s">
        <v>1058</v>
      </c>
      <c r="J9860" s="13">
        <v>650</v>
      </c>
      <c r="K9860" s="13">
        <v>75</v>
      </c>
      <c r="L9860" s="16" t="s">
        <v>1329</v>
      </c>
      <c r="M9860" t="s">
        <v>1335</v>
      </c>
      <c r="P9860" t="s">
        <v>243</v>
      </c>
      <c r="Q9860">
        <v>7.05</v>
      </c>
      <c r="V9860">
        <v>1</v>
      </c>
      <c r="W9860" t="s">
        <v>1371</v>
      </c>
      <c r="X9860" t="s">
        <v>1439</v>
      </c>
    </row>
    <row r="9861" spans="1:24" x14ac:dyDescent="0.3">
      <c r="A9861">
        <v>13240</v>
      </c>
      <c r="B9861" s="15" t="s">
        <v>937</v>
      </c>
      <c r="C9861" t="str">
        <f>_xlfn.XLOOKUP($B9861, STANDARDS!$A:$A, STANDARDS!$B:$B,,0,2)</f>
        <v>Tsagaan Oloom Fm</v>
      </c>
      <c r="D9861" t="s">
        <v>1058</v>
      </c>
      <c r="J9861" s="13">
        <v>650</v>
      </c>
      <c r="K9861" s="13">
        <v>75</v>
      </c>
      <c r="L9861" s="16" t="s">
        <v>1329</v>
      </c>
      <c r="M9861" t="s">
        <v>1335</v>
      </c>
      <c r="P9861" t="s">
        <v>243</v>
      </c>
      <c r="Q9861">
        <v>-0.9</v>
      </c>
      <c r="V9861">
        <v>1</v>
      </c>
      <c r="W9861" t="s">
        <v>1371</v>
      </c>
      <c r="X9861" t="s">
        <v>1439</v>
      </c>
    </row>
    <row r="9862" spans="1:24" x14ac:dyDescent="0.3">
      <c r="A9862">
        <v>13241</v>
      </c>
      <c r="B9862" s="15" t="s">
        <v>937</v>
      </c>
      <c r="C9862" t="str">
        <f>_xlfn.XLOOKUP($B9862, STANDARDS!$A:$A, STANDARDS!$B:$B,,0,2)</f>
        <v>Tsagaan Oloom Fm</v>
      </c>
      <c r="D9862" t="s">
        <v>1058</v>
      </c>
      <c r="J9862" s="13">
        <v>650</v>
      </c>
      <c r="K9862" s="13">
        <v>75</v>
      </c>
      <c r="L9862" s="16" t="s">
        <v>1329</v>
      </c>
      <c r="M9862" t="s">
        <v>1335</v>
      </c>
      <c r="P9862" t="s">
        <v>243</v>
      </c>
      <c r="Q9862">
        <v>-0.9</v>
      </c>
      <c r="V9862">
        <v>1</v>
      </c>
      <c r="W9862" t="s">
        <v>1371</v>
      </c>
      <c r="X9862" t="s">
        <v>1439</v>
      </c>
    </row>
    <row r="9863" spans="1:24" x14ac:dyDescent="0.3">
      <c r="A9863">
        <v>13242</v>
      </c>
      <c r="B9863" s="15" t="s">
        <v>937</v>
      </c>
      <c r="C9863" t="str">
        <f>_xlfn.XLOOKUP($B9863, STANDARDS!$A:$A, STANDARDS!$B:$B,,0,2)</f>
        <v>Tsagaan Oloom Fm</v>
      </c>
      <c r="D9863" t="s">
        <v>1058</v>
      </c>
      <c r="J9863" s="13">
        <v>650</v>
      </c>
      <c r="K9863" s="13">
        <v>75</v>
      </c>
      <c r="L9863" s="16" t="s">
        <v>1329</v>
      </c>
      <c r="M9863" t="s">
        <v>1335</v>
      </c>
      <c r="P9863" t="s">
        <v>243</v>
      </c>
      <c r="Q9863">
        <v>7.38</v>
      </c>
      <c r="V9863">
        <v>1</v>
      </c>
      <c r="W9863" t="s">
        <v>1371</v>
      </c>
      <c r="X9863" t="s">
        <v>1439</v>
      </c>
    </row>
    <row r="9864" spans="1:24" x14ac:dyDescent="0.3">
      <c r="A9864">
        <v>13243</v>
      </c>
      <c r="B9864" s="15" t="s">
        <v>937</v>
      </c>
      <c r="C9864" t="str">
        <f>_xlfn.XLOOKUP($B9864, STANDARDS!$A:$A, STANDARDS!$B:$B,,0,2)</f>
        <v>Tsagaan Oloom Fm</v>
      </c>
      <c r="D9864" t="s">
        <v>1058</v>
      </c>
      <c r="J9864" s="13">
        <v>650</v>
      </c>
      <c r="K9864" s="13">
        <v>75</v>
      </c>
      <c r="L9864" s="16" t="s">
        <v>1329</v>
      </c>
      <c r="M9864" t="s">
        <v>1335</v>
      </c>
      <c r="P9864" t="s">
        <v>243</v>
      </c>
      <c r="Q9864">
        <v>8.35</v>
      </c>
      <c r="V9864">
        <v>1</v>
      </c>
      <c r="W9864" t="s">
        <v>1371</v>
      </c>
      <c r="X9864" t="s">
        <v>1439</v>
      </c>
    </row>
    <row r="9865" spans="1:24" x14ac:dyDescent="0.3">
      <c r="A9865">
        <v>13244</v>
      </c>
      <c r="B9865" s="15" t="s">
        <v>937</v>
      </c>
      <c r="C9865" t="str">
        <f>_xlfn.XLOOKUP($B9865, STANDARDS!$A:$A, STANDARDS!$B:$B,,0,2)</f>
        <v>Tsagaan Oloom Fm</v>
      </c>
      <c r="D9865" t="s">
        <v>1058</v>
      </c>
      <c r="J9865" s="13">
        <v>650</v>
      </c>
      <c r="K9865" s="13">
        <v>75</v>
      </c>
      <c r="L9865" s="16" t="s">
        <v>1329</v>
      </c>
      <c r="M9865" t="s">
        <v>1335</v>
      </c>
      <c r="P9865" t="s">
        <v>243</v>
      </c>
      <c r="Q9865">
        <v>9.4700000000000006</v>
      </c>
      <c r="V9865">
        <v>1</v>
      </c>
      <c r="W9865" t="s">
        <v>1371</v>
      </c>
      <c r="X9865" t="s">
        <v>1439</v>
      </c>
    </row>
    <row r="9866" spans="1:24" x14ac:dyDescent="0.3">
      <c r="A9866">
        <v>13246</v>
      </c>
      <c r="B9866" s="15" t="s">
        <v>938</v>
      </c>
      <c r="C9866" t="str">
        <f>_xlfn.XLOOKUP($B9866, STANDARDS!$A:$A, STANDARDS!$B:$B,,0,2)</f>
        <v>Taoudenni Basin</v>
      </c>
      <c r="D9866" t="s">
        <v>1063</v>
      </c>
      <c r="E9866" t="s">
        <v>1235</v>
      </c>
      <c r="J9866" s="13">
        <v>866</v>
      </c>
      <c r="K9866" s="13">
        <v>134</v>
      </c>
      <c r="L9866" s="16" t="s">
        <v>1330</v>
      </c>
      <c r="M9866" t="s">
        <v>1335</v>
      </c>
      <c r="P9866" t="s">
        <v>243</v>
      </c>
      <c r="Q9866">
        <v>1.28</v>
      </c>
      <c r="V9866">
        <v>1</v>
      </c>
      <c r="W9866" t="s">
        <v>1371</v>
      </c>
      <c r="X9866" t="s">
        <v>1533</v>
      </c>
    </row>
    <row r="9867" spans="1:24" x14ac:dyDescent="0.3">
      <c r="A9867">
        <v>13247</v>
      </c>
      <c r="B9867" s="15" t="s">
        <v>938</v>
      </c>
      <c r="C9867" t="str">
        <f>_xlfn.XLOOKUP($B9867, STANDARDS!$A:$A, STANDARDS!$B:$B,,0,2)</f>
        <v>Taoudenni Basin</v>
      </c>
      <c r="D9867" t="s">
        <v>1063</v>
      </c>
      <c r="E9867" t="s">
        <v>1235</v>
      </c>
      <c r="J9867" s="13">
        <v>866</v>
      </c>
      <c r="K9867" s="13">
        <v>134</v>
      </c>
      <c r="L9867" s="16" t="s">
        <v>1330</v>
      </c>
      <c r="M9867" t="s">
        <v>1335</v>
      </c>
      <c r="P9867" t="s">
        <v>243</v>
      </c>
      <c r="Q9867">
        <v>1.56</v>
      </c>
      <c r="V9867">
        <v>1</v>
      </c>
      <c r="W9867" t="s">
        <v>1371</v>
      </c>
      <c r="X9867" t="s">
        <v>1533</v>
      </c>
    </row>
    <row r="9868" spans="1:24" x14ac:dyDescent="0.3">
      <c r="A9868">
        <v>13248</v>
      </c>
      <c r="B9868" s="15" t="s">
        <v>939</v>
      </c>
      <c r="C9868" t="str">
        <f>_xlfn.XLOOKUP($B9868, STANDARDS!$A:$A, STANDARDS!$B:$B,,0,2)</f>
        <v>Taoudenni Basin</v>
      </c>
      <c r="D9868" t="s">
        <v>1063</v>
      </c>
      <c r="E9868" t="s">
        <v>1235</v>
      </c>
      <c r="J9868" s="13">
        <v>874</v>
      </c>
      <c r="K9868" s="13">
        <v>126</v>
      </c>
      <c r="L9868" s="16" t="s">
        <v>1316</v>
      </c>
      <c r="M9868" t="s">
        <v>1335</v>
      </c>
      <c r="P9868" t="s">
        <v>243</v>
      </c>
      <c r="Q9868">
        <v>-2.4</v>
      </c>
      <c r="V9868">
        <v>1</v>
      </c>
      <c r="W9868" t="s">
        <v>1371</v>
      </c>
      <c r="X9868" t="s">
        <v>1533</v>
      </c>
    </row>
    <row r="9869" spans="1:24" x14ac:dyDescent="0.3">
      <c r="A9869">
        <v>13249</v>
      </c>
      <c r="B9869" s="15" t="s">
        <v>940</v>
      </c>
      <c r="C9869" t="str">
        <f>_xlfn.XLOOKUP($B9869, STANDARDS!$A:$A, STANDARDS!$B:$B,,0,2)</f>
        <v>Taoudenni Basin</v>
      </c>
      <c r="D9869" t="s">
        <v>1063</v>
      </c>
      <c r="E9869" t="s">
        <v>1235</v>
      </c>
      <c r="J9869" s="13">
        <v>890</v>
      </c>
      <c r="K9869" s="13">
        <v>140</v>
      </c>
      <c r="L9869" s="16" t="s">
        <v>1316</v>
      </c>
      <c r="M9869" t="s">
        <v>1335</v>
      </c>
      <c r="P9869" t="s">
        <v>243</v>
      </c>
      <c r="Q9869">
        <v>-0.32</v>
      </c>
      <c r="V9869">
        <v>1</v>
      </c>
      <c r="W9869" t="s">
        <v>1371</v>
      </c>
      <c r="X9869" t="s">
        <v>1533</v>
      </c>
    </row>
    <row r="9870" spans="1:24" x14ac:dyDescent="0.3">
      <c r="A9870">
        <v>13250</v>
      </c>
      <c r="B9870" s="15" t="s">
        <v>938</v>
      </c>
      <c r="C9870" t="str">
        <f>_xlfn.XLOOKUP($B9870, STANDARDS!$A:$A, STANDARDS!$B:$B,,0,2)</f>
        <v>Taoudenni Basin</v>
      </c>
      <c r="D9870" t="s">
        <v>1063</v>
      </c>
      <c r="E9870" t="s">
        <v>1235</v>
      </c>
      <c r="J9870" s="13">
        <v>866</v>
      </c>
      <c r="K9870" s="13">
        <v>134</v>
      </c>
      <c r="L9870" s="16" t="s">
        <v>1330</v>
      </c>
      <c r="M9870" t="s">
        <v>1335</v>
      </c>
      <c r="P9870" t="s">
        <v>243</v>
      </c>
      <c r="Q9870">
        <v>1.8</v>
      </c>
      <c r="V9870">
        <v>1</v>
      </c>
      <c r="W9870" t="s">
        <v>1371</v>
      </c>
      <c r="X9870" t="s">
        <v>1533</v>
      </c>
    </row>
    <row r="9871" spans="1:24" x14ac:dyDescent="0.3">
      <c r="A9871">
        <v>13251</v>
      </c>
      <c r="B9871" s="15" t="s">
        <v>941</v>
      </c>
      <c r="C9871" t="str">
        <f>_xlfn.XLOOKUP($B9871, STANDARDS!$A:$A, STANDARDS!$B:$B,,0,2)</f>
        <v>Taoudenni Basin</v>
      </c>
      <c r="D9871" t="s">
        <v>1063</v>
      </c>
      <c r="E9871" t="s">
        <v>1235</v>
      </c>
      <c r="J9871" s="13">
        <v>770</v>
      </c>
      <c r="K9871" s="13">
        <v>230</v>
      </c>
      <c r="L9871" s="16" t="s">
        <v>1316</v>
      </c>
      <c r="M9871" t="s">
        <v>1335</v>
      </c>
      <c r="P9871" t="s">
        <v>243</v>
      </c>
      <c r="Q9871">
        <v>-0.73899999999999999</v>
      </c>
      <c r="V9871">
        <v>1</v>
      </c>
      <c r="W9871" t="s">
        <v>1371</v>
      </c>
      <c r="X9871" t="s">
        <v>1533</v>
      </c>
    </row>
    <row r="9872" spans="1:24" x14ac:dyDescent="0.3">
      <c r="A9872">
        <v>13252</v>
      </c>
      <c r="B9872" s="15" t="s">
        <v>938</v>
      </c>
      <c r="C9872" t="str">
        <f>_xlfn.XLOOKUP($B9872, STANDARDS!$A:$A, STANDARDS!$B:$B,,0,2)</f>
        <v>Taoudenni Basin</v>
      </c>
      <c r="D9872" t="s">
        <v>1063</v>
      </c>
      <c r="E9872" t="s">
        <v>1235</v>
      </c>
      <c r="J9872" s="13">
        <v>866</v>
      </c>
      <c r="K9872" s="13">
        <v>134</v>
      </c>
      <c r="L9872" s="16" t="s">
        <v>1330</v>
      </c>
      <c r="M9872" t="s">
        <v>1335</v>
      </c>
      <c r="P9872" t="s">
        <v>243</v>
      </c>
      <c r="Q9872">
        <v>1.39</v>
      </c>
      <c r="V9872">
        <v>1</v>
      </c>
      <c r="W9872" t="s">
        <v>1371</v>
      </c>
      <c r="X9872" t="s">
        <v>1533</v>
      </c>
    </row>
    <row r="9873" spans="1:24" x14ac:dyDescent="0.3">
      <c r="A9873">
        <v>13253</v>
      </c>
      <c r="B9873" s="15" t="s">
        <v>942</v>
      </c>
      <c r="C9873" t="str">
        <f>_xlfn.XLOOKUP($B9873, STANDARDS!$A:$A, STANDARDS!$B:$B,,0,2)</f>
        <v>Taoudenni Basin</v>
      </c>
      <c r="D9873" t="s">
        <v>1063</v>
      </c>
      <c r="E9873" t="s">
        <v>1235</v>
      </c>
      <c r="J9873" s="13">
        <v>870</v>
      </c>
      <c r="K9873" s="13">
        <v>130</v>
      </c>
      <c r="L9873" s="16" t="s">
        <v>1330</v>
      </c>
      <c r="M9873" t="s">
        <v>1335</v>
      </c>
      <c r="P9873" t="s">
        <v>243</v>
      </c>
      <c r="Q9873">
        <v>0.37</v>
      </c>
      <c r="V9873">
        <v>1</v>
      </c>
      <c r="W9873" t="s">
        <v>1371</v>
      </c>
      <c r="X9873" t="s">
        <v>1533</v>
      </c>
    </row>
    <row r="9874" spans="1:24" x14ac:dyDescent="0.3">
      <c r="A9874">
        <v>13254</v>
      </c>
      <c r="B9874" s="15" t="s">
        <v>942</v>
      </c>
      <c r="C9874" t="str">
        <f>_xlfn.XLOOKUP($B9874, STANDARDS!$A:$A, STANDARDS!$B:$B,,0,2)</f>
        <v>Taoudenni Basin</v>
      </c>
      <c r="D9874" t="s">
        <v>1063</v>
      </c>
      <c r="E9874" t="s">
        <v>1235</v>
      </c>
      <c r="J9874" s="13">
        <v>870</v>
      </c>
      <c r="K9874" s="13">
        <v>130</v>
      </c>
      <c r="L9874" s="16" t="s">
        <v>1330</v>
      </c>
      <c r="M9874" t="s">
        <v>1335</v>
      </c>
      <c r="P9874" t="s">
        <v>243</v>
      </c>
      <c r="Q9874">
        <v>0.38</v>
      </c>
      <c r="V9874">
        <v>1</v>
      </c>
      <c r="W9874" t="s">
        <v>1371</v>
      </c>
      <c r="X9874" t="s">
        <v>1533</v>
      </c>
    </row>
    <row r="9875" spans="1:24" x14ac:dyDescent="0.3">
      <c r="A9875">
        <v>13255</v>
      </c>
      <c r="B9875" s="15" t="s">
        <v>939</v>
      </c>
      <c r="C9875" t="str">
        <f>_xlfn.XLOOKUP($B9875, STANDARDS!$A:$A, STANDARDS!$B:$B,,0,2)</f>
        <v>Taoudenni Basin</v>
      </c>
      <c r="D9875" t="s">
        <v>1063</v>
      </c>
      <c r="E9875" t="s">
        <v>1235</v>
      </c>
      <c r="J9875" s="13">
        <v>874</v>
      </c>
      <c r="K9875" s="13">
        <v>126</v>
      </c>
      <c r="L9875" s="16" t="s">
        <v>1316</v>
      </c>
      <c r="M9875" t="s">
        <v>1335</v>
      </c>
      <c r="P9875" t="s">
        <v>243</v>
      </c>
      <c r="Q9875">
        <v>-2.484</v>
      </c>
      <c r="V9875">
        <v>1</v>
      </c>
      <c r="W9875" t="s">
        <v>1371</v>
      </c>
      <c r="X9875" t="s">
        <v>1533</v>
      </c>
    </row>
    <row r="9876" spans="1:24" x14ac:dyDescent="0.3">
      <c r="A9876">
        <v>13256</v>
      </c>
      <c r="B9876" s="15" t="s">
        <v>939</v>
      </c>
      <c r="C9876" t="str">
        <f>_xlfn.XLOOKUP($B9876, STANDARDS!$A:$A, STANDARDS!$B:$B,,0,2)</f>
        <v>Taoudenni Basin</v>
      </c>
      <c r="D9876" t="s">
        <v>1063</v>
      </c>
      <c r="E9876" t="s">
        <v>1235</v>
      </c>
      <c r="J9876" s="13">
        <v>874</v>
      </c>
      <c r="K9876" s="13">
        <v>126</v>
      </c>
      <c r="L9876" s="16" t="s">
        <v>1316</v>
      </c>
      <c r="M9876" t="s">
        <v>1335</v>
      </c>
      <c r="P9876" t="s">
        <v>243</v>
      </c>
      <c r="Q9876">
        <v>-2.2410000000000001</v>
      </c>
      <c r="V9876">
        <v>1</v>
      </c>
      <c r="W9876" t="s">
        <v>1371</v>
      </c>
      <c r="X9876" t="s">
        <v>1533</v>
      </c>
    </row>
    <row r="9877" spans="1:24" x14ac:dyDescent="0.3">
      <c r="A9877">
        <v>13257</v>
      </c>
      <c r="B9877" s="15" t="s">
        <v>941</v>
      </c>
      <c r="C9877" t="str">
        <f>_xlfn.XLOOKUP($B9877, STANDARDS!$A:$A, STANDARDS!$B:$B,,0,2)</f>
        <v>Taoudenni Basin</v>
      </c>
      <c r="D9877" t="s">
        <v>1063</v>
      </c>
      <c r="E9877" t="s">
        <v>1235</v>
      </c>
      <c r="J9877" s="13">
        <v>770</v>
      </c>
      <c r="K9877" s="13">
        <v>230</v>
      </c>
      <c r="L9877" s="16"/>
      <c r="M9877" t="s">
        <v>1335</v>
      </c>
      <c r="P9877" t="s">
        <v>243</v>
      </c>
      <c r="Q9877">
        <v>-1.74</v>
      </c>
      <c r="V9877">
        <v>1</v>
      </c>
      <c r="W9877" t="s">
        <v>1371</v>
      </c>
      <c r="X9877" t="s">
        <v>1533</v>
      </c>
    </row>
    <row r="9878" spans="1:24" x14ac:dyDescent="0.3">
      <c r="A9878">
        <v>13258</v>
      </c>
      <c r="B9878" s="15" t="s">
        <v>939</v>
      </c>
      <c r="C9878" t="str">
        <f>_xlfn.XLOOKUP($B9878, STANDARDS!$A:$A, STANDARDS!$B:$B,,0,2)</f>
        <v>Taoudenni Basin</v>
      </c>
      <c r="D9878" t="s">
        <v>1063</v>
      </c>
      <c r="E9878" t="s">
        <v>1235</v>
      </c>
      <c r="J9878" s="13">
        <v>874</v>
      </c>
      <c r="K9878" s="13">
        <v>126</v>
      </c>
      <c r="L9878" s="16" t="s">
        <v>1316</v>
      </c>
      <c r="M9878" t="s">
        <v>1335</v>
      </c>
      <c r="P9878" t="s">
        <v>243</v>
      </c>
      <c r="Q9878">
        <v>-1.603</v>
      </c>
      <c r="V9878">
        <v>1</v>
      </c>
      <c r="W9878" t="s">
        <v>1371</v>
      </c>
      <c r="X9878" t="s">
        <v>1533</v>
      </c>
    </row>
    <row r="9879" spans="1:24" x14ac:dyDescent="0.3">
      <c r="A9879">
        <v>13259</v>
      </c>
      <c r="B9879" s="15" t="s">
        <v>939</v>
      </c>
      <c r="C9879" t="str">
        <f>_xlfn.XLOOKUP($B9879, STANDARDS!$A:$A, STANDARDS!$B:$B,,0,2)</f>
        <v>Taoudenni Basin</v>
      </c>
      <c r="D9879" t="s">
        <v>1063</v>
      </c>
      <c r="E9879" t="s">
        <v>1235</v>
      </c>
      <c r="J9879" s="13">
        <v>874</v>
      </c>
      <c r="K9879" s="13">
        <v>126</v>
      </c>
      <c r="L9879" s="16" t="s">
        <v>1316</v>
      </c>
      <c r="M9879" t="s">
        <v>1335</v>
      </c>
      <c r="P9879" t="s">
        <v>243</v>
      </c>
      <c r="Q9879">
        <v>-2.0289999999999999</v>
      </c>
      <c r="V9879">
        <v>1</v>
      </c>
      <c r="W9879" t="s">
        <v>1371</v>
      </c>
      <c r="X9879" t="s">
        <v>1533</v>
      </c>
    </row>
    <row r="9880" spans="1:24" x14ac:dyDescent="0.3">
      <c r="A9880">
        <v>13260</v>
      </c>
      <c r="B9880" s="15" t="s">
        <v>939</v>
      </c>
      <c r="C9880" t="str">
        <f>_xlfn.XLOOKUP($B9880, STANDARDS!$A:$A, STANDARDS!$B:$B,,0,2)</f>
        <v>Taoudenni Basin</v>
      </c>
      <c r="D9880" t="s">
        <v>1063</v>
      </c>
      <c r="E9880" t="s">
        <v>1235</v>
      </c>
      <c r="J9880" s="13">
        <v>874</v>
      </c>
      <c r="K9880" s="13">
        <v>126</v>
      </c>
      <c r="L9880" s="16" t="s">
        <v>1316</v>
      </c>
      <c r="M9880" t="s">
        <v>1335</v>
      </c>
      <c r="P9880" t="s">
        <v>243</v>
      </c>
      <c r="Q9880">
        <v>-1.8520000000000001</v>
      </c>
      <c r="V9880">
        <v>1</v>
      </c>
      <c r="W9880" t="s">
        <v>1371</v>
      </c>
      <c r="X9880" t="s">
        <v>1533</v>
      </c>
    </row>
    <row r="9881" spans="1:24" x14ac:dyDescent="0.3">
      <c r="A9881">
        <v>13261</v>
      </c>
      <c r="B9881" s="15" t="s">
        <v>938</v>
      </c>
      <c r="C9881" t="str">
        <f>_xlfn.XLOOKUP($B9881, STANDARDS!$A:$A, STANDARDS!$B:$B,,0,2)</f>
        <v>Taoudenni Basin</v>
      </c>
      <c r="D9881" t="s">
        <v>1063</v>
      </c>
      <c r="E9881" t="s">
        <v>1235</v>
      </c>
      <c r="J9881" s="13">
        <v>866</v>
      </c>
      <c r="K9881" s="13">
        <v>134</v>
      </c>
      <c r="L9881" s="16" t="s">
        <v>1316</v>
      </c>
      <c r="M9881" t="s">
        <v>1335</v>
      </c>
      <c r="P9881" t="s">
        <v>243</v>
      </c>
      <c r="Q9881">
        <v>1.397</v>
      </c>
      <c r="V9881">
        <v>1</v>
      </c>
      <c r="W9881" t="s">
        <v>1371</v>
      </c>
      <c r="X9881" t="s">
        <v>1533</v>
      </c>
    </row>
    <row r="9882" spans="1:24" x14ac:dyDescent="0.3">
      <c r="A9882">
        <v>13262</v>
      </c>
      <c r="B9882" s="15" t="s">
        <v>940</v>
      </c>
      <c r="C9882" t="str">
        <f>_xlfn.XLOOKUP($B9882, STANDARDS!$A:$A, STANDARDS!$B:$B,,0,2)</f>
        <v>Taoudenni Basin</v>
      </c>
      <c r="D9882" t="s">
        <v>1063</v>
      </c>
      <c r="E9882" t="s">
        <v>1235</v>
      </c>
      <c r="J9882" s="13">
        <v>890</v>
      </c>
      <c r="K9882" s="13">
        <v>140</v>
      </c>
      <c r="L9882" s="16" t="s">
        <v>1330</v>
      </c>
      <c r="M9882" t="s">
        <v>1335</v>
      </c>
      <c r="P9882" t="s">
        <v>243</v>
      </c>
      <c r="Q9882">
        <v>-0.2</v>
      </c>
      <c r="V9882">
        <v>1</v>
      </c>
      <c r="W9882" t="s">
        <v>1371</v>
      </c>
      <c r="X9882" t="s">
        <v>1533</v>
      </c>
    </row>
    <row r="9883" spans="1:24" x14ac:dyDescent="0.3">
      <c r="A9883">
        <v>13263</v>
      </c>
      <c r="B9883" s="15" t="s">
        <v>939</v>
      </c>
      <c r="C9883" t="str">
        <f>_xlfn.XLOOKUP($B9883, STANDARDS!$A:$A, STANDARDS!$B:$B,,0,2)</f>
        <v>Taoudenni Basin</v>
      </c>
      <c r="D9883" t="s">
        <v>1063</v>
      </c>
      <c r="E9883" t="s">
        <v>1235</v>
      </c>
      <c r="J9883" s="13">
        <v>874</v>
      </c>
      <c r="K9883" s="13">
        <v>126</v>
      </c>
      <c r="L9883" s="16" t="s">
        <v>1316</v>
      </c>
      <c r="M9883" t="s">
        <v>1335</v>
      </c>
      <c r="P9883" t="s">
        <v>243</v>
      </c>
      <c r="Q9883">
        <v>-1.611</v>
      </c>
      <c r="V9883">
        <v>1</v>
      </c>
      <c r="W9883" t="s">
        <v>1371</v>
      </c>
      <c r="X9883" t="s">
        <v>1533</v>
      </c>
    </row>
    <row r="9884" spans="1:24" x14ac:dyDescent="0.3">
      <c r="A9884">
        <v>13264</v>
      </c>
      <c r="B9884" s="15" t="s">
        <v>938</v>
      </c>
      <c r="C9884" t="str">
        <f>_xlfn.XLOOKUP($B9884, STANDARDS!$A:$A, STANDARDS!$B:$B,,0,2)</f>
        <v>Taoudenni Basin</v>
      </c>
      <c r="D9884" t="s">
        <v>1063</v>
      </c>
      <c r="E9884" t="s">
        <v>1235</v>
      </c>
      <c r="J9884" s="13">
        <v>866</v>
      </c>
      <c r="K9884" s="13">
        <v>134</v>
      </c>
      <c r="L9884" s="16" t="s">
        <v>1316</v>
      </c>
      <c r="M9884" t="s">
        <v>1335</v>
      </c>
      <c r="P9884" t="s">
        <v>243</v>
      </c>
      <c r="Q9884">
        <v>1.7689999999999999</v>
      </c>
      <c r="V9884">
        <v>1</v>
      </c>
      <c r="W9884" t="s">
        <v>1371</v>
      </c>
      <c r="X9884" t="s">
        <v>1533</v>
      </c>
    </row>
    <row r="9885" spans="1:24" x14ac:dyDescent="0.3">
      <c r="A9885">
        <v>13265</v>
      </c>
      <c r="B9885" s="15" t="s">
        <v>941</v>
      </c>
      <c r="C9885" t="str">
        <f>_xlfn.XLOOKUP($B9885, STANDARDS!$A:$A, STANDARDS!$B:$B,,0,2)</f>
        <v>Taoudenni Basin</v>
      </c>
      <c r="D9885" t="s">
        <v>1063</v>
      </c>
      <c r="E9885" t="s">
        <v>1235</v>
      </c>
      <c r="J9885" s="13">
        <v>770</v>
      </c>
      <c r="K9885" s="13">
        <v>230</v>
      </c>
      <c r="L9885" s="16" t="s">
        <v>1316</v>
      </c>
      <c r="M9885" t="s">
        <v>1335</v>
      </c>
      <c r="P9885" t="s">
        <v>243</v>
      </c>
      <c r="Q9885">
        <v>-1.347</v>
      </c>
      <c r="V9885">
        <v>1</v>
      </c>
      <c r="W9885" t="s">
        <v>1371</v>
      </c>
      <c r="X9885" t="s">
        <v>1533</v>
      </c>
    </row>
    <row r="9886" spans="1:24" x14ac:dyDescent="0.3">
      <c r="A9886">
        <v>13266</v>
      </c>
      <c r="B9886" s="15" t="s">
        <v>939</v>
      </c>
      <c r="C9886" t="str">
        <f>_xlfn.XLOOKUP($B9886, STANDARDS!$A:$A, STANDARDS!$B:$B,,0,2)</f>
        <v>Taoudenni Basin</v>
      </c>
      <c r="D9886" t="s">
        <v>1063</v>
      </c>
      <c r="E9886" t="s">
        <v>1235</v>
      </c>
      <c r="J9886" s="13">
        <v>874</v>
      </c>
      <c r="K9886" s="13">
        <v>126</v>
      </c>
      <c r="L9886" s="16" t="s">
        <v>1316</v>
      </c>
      <c r="M9886" t="s">
        <v>1335</v>
      </c>
      <c r="P9886" t="s">
        <v>243</v>
      </c>
      <c r="Q9886">
        <v>-0.107</v>
      </c>
      <c r="V9886">
        <v>1</v>
      </c>
      <c r="W9886" t="s">
        <v>1371</v>
      </c>
      <c r="X9886" t="s">
        <v>1533</v>
      </c>
    </row>
    <row r="9887" spans="1:24" x14ac:dyDescent="0.3">
      <c r="A9887">
        <v>13267</v>
      </c>
      <c r="B9887" s="15" t="s">
        <v>939</v>
      </c>
      <c r="C9887" t="str">
        <f>_xlfn.XLOOKUP($B9887, STANDARDS!$A:$A, STANDARDS!$B:$B,,0,2)</f>
        <v>Taoudenni Basin</v>
      </c>
      <c r="D9887" t="s">
        <v>1063</v>
      </c>
      <c r="E9887" t="s">
        <v>1235</v>
      </c>
      <c r="J9887" s="13">
        <v>874</v>
      </c>
      <c r="K9887" s="13">
        <v>126</v>
      </c>
      <c r="L9887" s="16" t="s">
        <v>1316</v>
      </c>
      <c r="M9887" t="s">
        <v>1335</v>
      </c>
      <c r="P9887" t="s">
        <v>243</v>
      </c>
      <c r="Q9887">
        <v>-2.1800000000000002</v>
      </c>
      <c r="V9887">
        <v>1</v>
      </c>
      <c r="W9887" t="s">
        <v>1371</v>
      </c>
      <c r="X9887" t="s">
        <v>1533</v>
      </c>
    </row>
    <row r="9888" spans="1:24" x14ac:dyDescent="0.3">
      <c r="A9888">
        <v>13268</v>
      </c>
      <c r="B9888" s="15" t="s">
        <v>938</v>
      </c>
      <c r="C9888" t="str">
        <f>_xlfn.XLOOKUP($B9888, STANDARDS!$A:$A, STANDARDS!$B:$B,,0,2)</f>
        <v>Taoudenni Basin</v>
      </c>
      <c r="D9888" t="s">
        <v>1063</v>
      </c>
      <c r="E9888" t="s">
        <v>1235</v>
      </c>
      <c r="J9888" s="13">
        <v>866</v>
      </c>
      <c r="K9888" s="13">
        <v>134</v>
      </c>
      <c r="L9888" s="16" t="s">
        <v>1316</v>
      </c>
      <c r="M9888" t="s">
        <v>1335</v>
      </c>
      <c r="P9888" t="s">
        <v>243</v>
      </c>
      <c r="Q9888">
        <v>1.524</v>
      </c>
      <c r="V9888">
        <v>1</v>
      </c>
      <c r="W9888" t="s">
        <v>1371</v>
      </c>
      <c r="X9888" t="s">
        <v>1533</v>
      </c>
    </row>
    <row r="9889" spans="1:24" x14ac:dyDescent="0.3">
      <c r="A9889">
        <v>13269</v>
      </c>
      <c r="B9889" s="15" t="s">
        <v>939</v>
      </c>
      <c r="C9889" t="str">
        <f>_xlfn.XLOOKUP($B9889, STANDARDS!$A:$A, STANDARDS!$B:$B,,0,2)</f>
        <v>Taoudenni Basin</v>
      </c>
      <c r="D9889" t="s">
        <v>1063</v>
      </c>
      <c r="E9889" t="s">
        <v>1235</v>
      </c>
      <c r="J9889" s="13">
        <v>874</v>
      </c>
      <c r="K9889" s="13">
        <v>126</v>
      </c>
      <c r="L9889" s="16" t="s">
        <v>1316</v>
      </c>
      <c r="M9889" t="s">
        <v>1335</v>
      </c>
      <c r="P9889" t="s">
        <v>243</v>
      </c>
      <c r="Q9889">
        <v>-1.706</v>
      </c>
      <c r="V9889">
        <v>1</v>
      </c>
      <c r="W9889" t="s">
        <v>1371</v>
      </c>
      <c r="X9889" t="s">
        <v>1533</v>
      </c>
    </row>
    <row r="9890" spans="1:24" x14ac:dyDescent="0.3">
      <c r="A9890">
        <v>13270</v>
      </c>
      <c r="B9890" s="15" t="s">
        <v>938</v>
      </c>
      <c r="C9890" t="str">
        <f>_xlfn.XLOOKUP($B9890, STANDARDS!$A:$A, STANDARDS!$B:$B,,0,2)</f>
        <v>Taoudenni Basin</v>
      </c>
      <c r="D9890" t="s">
        <v>1063</v>
      </c>
      <c r="E9890" t="s">
        <v>1235</v>
      </c>
      <c r="J9890" s="13">
        <v>866</v>
      </c>
      <c r="K9890" s="13">
        <v>134</v>
      </c>
      <c r="L9890" s="16" t="s">
        <v>1316</v>
      </c>
      <c r="M9890" t="s">
        <v>1335</v>
      </c>
      <c r="P9890" t="s">
        <v>243</v>
      </c>
      <c r="Q9890">
        <v>1.6919999999999999</v>
      </c>
      <c r="V9890">
        <v>1</v>
      </c>
      <c r="W9890" t="s">
        <v>1371</v>
      </c>
      <c r="X9890" t="s">
        <v>1533</v>
      </c>
    </row>
    <row r="9891" spans="1:24" x14ac:dyDescent="0.3">
      <c r="A9891">
        <v>13271</v>
      </c>
      <c r="B9891" s="15" t="s">
        <v>938</v>
      </c>
      <c r="C9891" t="str">
        <f>_xlfn.XLOOKUP($B9891, STANDARDS!$A:$A, STANDARDS!$B:$B,,0,2)</f>
        <v>Taoudenni Basin</v>
      </c>
      <c r="D9891" t="s">
        <v>1063</v>
      </c>
      <c r="E9891" t="s">
        <v>1235</v>
      </c>
      <c r="J9891" s="13">
        <v>866</v>
      </c>
      <c r="K9891" s="13">
        <v>134</v>
      </c>
      <c r="L9891" s="16" t="s">
        <v>1316</v>
      </c>
      <c r="M9891" t="s">
        <v>1335</v>
      </c>
      <c r="P9891" t="s">
        <v>243</v>
      </c>
      <c r="Q9891">
        <v>1.738</v>
      </c>
      <c r="V9891">
        <v>1</v>
      </c>
      <c r="W9891" t="s">
        <v>1371</v>
      </c>
      <c r="X9891" t="s">
        <v>1533</v>
      </c>
    </row>
    <row r="9892" spans="1:24" x14ac:dyDescent="0.3">
      <c r="A9892">
        <v>13272</v>
      </c>
      <c r="B9892" s="15" t="s">
        <v>938</v>
      </c>
      <c r="C9892" t="str">
        <f>_xlfn.XLOOKUP($B9892, STANDARDS!$A:$A, STANDARDS!$B:$B,,0,2)</f>
        <v>Taoudenni Basin</v>
      </c>
      <c r="D9892" t="s">
        <v>1063</v>
      </c>
      <c r="E9892" t="s">
        <v>1235</v>
      </c>
      <c r="J9892" s="13">
        <v>866</v>
      </c>
      <c r="K9892" s="13">
        <v>134</v>
      </c>
      <c r="L9892" s="16" t="s">
        <v>1316</v>
      </c>
      <c r="M9892" t="s">
        <v>1335</v>
      </c>
      <c r="P9892" t="s">
        <v>243</v>
      </c>
      <c r="Q9892">
        <v>1.262</v>
      </c>
      <c r="V9892">
        <v>1</v>
      </c>
      <c r="W9892" t="s">
        <v>1371</v>
      </c>
      <c r="X9892" t="s">
        <v>1533</v>
      </c>
    </row>
    <row r="9893" spans="1:24" x14ac:dyDescent="0.3">
      <c r="A9893">
        <v>13273</v>
      </c>
      <c r="B9893" s="15" t="s">
        <v>939</v>
      </c>
      <c r="C9893" t="str">
        <f>_xlfn.XLOOKUP($B9893, STANDARDS!$A:$A, STANDARDS!$B:$B,,0,2)</f>
        <v>Taoudenni Basin</v>
      </c>
      <c r="D9893" t="s">
        <v>1063</v>
      </c>
      <c r="E9893" t="s">
        <v>1235</v>
      </c>
      <c r="J9893" s="13">
        <v>874</v>
      </c>
      <c r="K9893" s="13">
        <v>126</v>
      </c>
      <c r="L9893" s="16" t="s">
        <v>1316</v>
      </c>
      <c r="M9893" t="s">
        <v>1335</v>
      </c>
      <c r="P9893" t="s">
        <v>243</v>
      </c>
      <c r="Q9893">
        <v>-2.5310000000000001</v>
      </c>
      <c r="V9893">
        <v>1</v>
      </c>
      <c r="W9893" t="s">
        <v>1371</v>
      </c>
      <c r="X9893" t="s">
        <v>1533</v>
      </c>
    </row>
    <row r="9894" spans="1:24" x14ac:dyDescent="0.3">
      <c r="A9894">
        <v>13274</v>
      </c>
      <c r="B9894" s="15" t="s">
        <v>938</v>
      </c>
      <c r="C9894" t="str">
        <f>_xlfn.XLOOKUP($B9894, STANDARDS!$A:$A, STANDARDS!$B:$B,,0,2)</f>
        <v>Taoudenni Basin</v>
      </c>
      <c r="D9894" t="s">
        <v>1063</v>
      </c>
      <c r="E9894" t="s">
        <v>1235</v>
      </c>
      <c r="J9894" s="13">
        <v>866</v>
      </c>
      <c r="K9894" s="13">
        <v>134</v>
      </c>
      <c r="L9894" s="16" t="s">
        <v>1316</v>
      </c>
      <c r="M9894" t="s">
        <v>1335</v>
      </c>
      <c r="P9894" t="s">
        <v>243</v>
      </c>
      <c r="Q9894">
        <v>1.698</v>
      </c>
      <c r="V9894">
        <v>1</v>
      </c>
      <c r="W9894" t="s">
        <v>1371</v>
      </c>
      <c r="X9894" t="s">
        <v>1533</v>
      </c>
    </row>
    <row r="9895" spans="1:24" x14ac:dyDescent="0.3">
      <c r="A9895">
        <v>13275</v>
      </c>
      <c r="B9895" s="15" t="s">
        <v>939</v>
      </c>
      <c r="C9895" t="str">
        <f>_xlfn.XLOOKUP($B9895, STANDARDS!$A:$A, STANDARDS!$B:$B,,0,2)</f>
        <v>Taoudenni Basin</v>
      </c>
      <c r="D9895" t="s">
        <v>1063</v>
      </c>
      <c r="E9895" t="s">
        <v>1235</v>
      </c>
      <c r="J9895" s="13">
        <v>874</v>
      </c>
      <c r="K9895" s="13">
        <v>126</v>
      </c>
      <c r="L9895" s="16" t="s">
        <v>1316</v>
      </c>
      <c r="M9895" t="s">
        <v>1335</v>
      </c>
      <c r="P9895" t="s">
        <v>243</v>
      </c>
      <c r="Q9895">
        <v>2.3199999999999998</v>
      </c>
      <c r="V9895">
        <v>1</v>
      </c>
      <c r="W9895" t="s">
        <v>1371</v>
      </c>
      <c r="X9895" t="s">
        <v>1533</v>
      </c>
    </row>
    <row r="9896" spans="1:24" x14ac:dyDescent="0.3">
      <c r="A9896">
        <v>13276</v>
      </c>
      <c r="B9896" s="15" t="s">
        <v>941</v>
      </c>
      <c r="C9896" t="str">
        <f>_xlfn.XLOOKUP($B9896, STANDARDS!$A:$A, STANDARDS!$B:$B,,0,2)</f>
        <v>Taoudenni Basin</v>
      </c>
      <c r="D9896" t="s">
        <v>1063</v>
      </c>
      <c r="E9896" t="s">
        <v>1235</v>
      </c>
      <c r="J9896" s="13">
        <v>770</v>
      </c>
      <c r="K9896" s="13">
        <v>230</v>
      </c>
      <c r="L9896" s="16" t="s">
        <v>1316</v>
      </c>
      <c r="M9896" t="s">
        <v>1335</v>
      </c>
      <c r="P9896" t="s">
        <v>243</v>
      </c>
      <c r="Q9896">
        <v>-0.77400000000000002</v>
      </c>
      <c r="V9896">
        <v>1</v>
      </c>
      <c r="W9896" t="s">
        <v>1371</v>
      </c>
      <c r="X9896" t="s">
        <v>1533</v>
      </c>
    </row>
    <row r="9897" spans="1:24" x14ac:dyDescent="0.3">
      <c r="A9897">
        <v>13277</v>
      </c>
      <c r="B9897" s="15" t="s">
        <v>941</v>
      </c>
      <c r="C9897" t="str">
        <f>_xlfn.XLOOKUP($B9897, STANDARDS!$A:$A, STANDARDS!$B:$B,,0,2)</f>
        <v>Taoudenni Basin</v>
      </c>
      <c r="D9897" t="s">
        <v>1063</v>
      </c>
      <c r="E9897" t="s">
        <v>1235</v>
      </c>
      <c r="J9897" s="13">
        <v>770</v>
      </c>
      <c r="K9897" s="13">
        <v>230</v>
      </c>
      <c r="L9897" s="16" t="s">
        <v>1316</v>
      </c>
      <c r="M9897" t="s">
        <v>1335</v>
      </c>
      <c r="P9897" t="s">
        <v>243</v>
      </c>
      <c r="Q9897">
        <v>-0.61499999999999999</v>
      </c>
      <c r="V9897">
        <v>1</v>
      </c>
      <c r="W9897" t="s">
        <v>1371</v>
      </c>
      <c r="X9897" t="s">
        <v>1533</v>
      </c>
    </row>
    <row r="9898" spans="1:24" x14ac:dyDescent="0.3">
      <c r="A9898">
        <v>13278</v>
      </c>
      <c r="B9898" s="15" t="s">
        <v>938</v>
      </c>
      <c r="C9898" t="str">
        <f>_xlfn.XLOOKUP($B9898, STANDARDS!$A:$A, STANDARDS!$B:$B,,0,2)</f>
        <v>Taoudenni Basin</v>
      </c>
      <c r="D9898" t="s">
        <v>1063</v>
      </c>
      <c r="E9898" t="s">
        <v>1235</v>
      </c>
      <c r="J9898" s="13">
        <v>866</v>
      </c>
      <c r="K9898" s="13">
        <v>134</v>
      </c>
      <c r="L9898" s="16" t="s">
        <v>1316</v>
      </c>
      <c r="M9898" t="s">
        <v>1335</v>
      </c>
      <c r="P9898" t="s">
        <v>243</v>
      </c>
      <c r="Q9898">
        <v>1.1120000000000001</v>
      </c>
      <c r="V9898">
        <v>1</v>
      </c>
      <c r="W9898" t="s">
        <v>1371</v>
      </c>
      <c r="X9898" t="s">
        <v>1533</v>
      </c>
    </row>
    <row r="9899" spans="1:24" x14ac:dyDescent="0.3">
      <c r="A9899">
        <v>13279</v>
      </c>
      <c r="B9899" s="15" t="s">
        <v>939</v>
      </c>
      <c r="C9899" t="str">
        <f>_xlfn.XLOOKUP($B9899, STANDARDS!$A:$A, STANDARDS!$B:$B,,0,2)</f>
        <v>Taoudenni Basin</v>
      </c>
      <c r="D9899" t="s">
        <v>1063</v>
      </c>
      <c r="E9899" t="s">
        <v>1235</v>
      </c>
      <c r="J9899" s="13">
        <v>874</v>
      </c>
      <c r="K9899" s="13">
        <v>126</v>
      </c>
      <c r="L9899" s="16" t="s">
        <v>1316</v>
      </c>
      <c r="M9899" t="s">
        <v>1335</v>
      </c>
      <c r="P9899" t="s">
        <v>243</v>
      </c>
      <c r="Q9899">
        <v>-0.92300000000000004</v>
      </c>
      <c r="V9899">
        <v>1</v>
      </c>
      <c r="W9899" t="s">
        <v>1371</v>
      </c>
      <c r="X9899" t="s">
        <v>1533</v>
      </c>
    </row>
    <row r="9900" spans="1:24" x14ac:dyDescent="0.3">
      <c r="A9900">
        <v>13280</v>
      </c>
      <c r="B9900" s="15" t="s">
        <v>938</v>
      </c>
      <c r="C9900" t="str">
        <f>_xlfn.XLOOKUP($B9900, STANDARDS!$A:$A, STANDARDS!$B:$B,,0,2)</f>
        <v>Taoudenni Basin</v>
      </c>
      <c r="D9900" t="s">
        <v>1063</v>
      </c>
      <c r="E9900" t="s">
        <v>1235</v>
      </c>
      <c r="J9900" s="13">
        <v>866</v>
      </c>
      <c r="K9900" s="13">
        <v>134</v>
      </c>
      <c r="L9900" s="16" t="s">
        <v>1316</v>
      </c>
      <c r="M9900" t="s">
        <v>1335</v>
      </c>
      <c r="P9900" t="s">
        <v>243</v>
      </c>
      <c r="Q9900">
        <v>1.147</v>
      </c>
      <c r="V9900">
        <v>1</v>
      </c>
      <c r="W9900" t="s">
        <v>1371</v>
      </c>
      <c r="X9900" t="s">
        <v>1533</v>
      </c>
    </row>
    <row r="9901" spans="1:24" x14ac:dyDescent="0.3">
      <c r="A9901">
        <v>13281</v>
      </c>
      <c r="B9901" s="15" t="s">
        <v>941</v>
      </c>
      <c r="C9901" t="str">
        <f>_xlfn.XLOOKUP($B9901, STANDARDS!$A:$A, STANDARDS!$B:$B,,0,2)</f>
        <v>Taoudenni Basin</v>
      </c>
      <c r="D9901" t="s">
        <v>1063</v>
      </c>
      <c r="E9901" t="s">
        <v>1235</v>
      </c>
      <c r="J9901" s="13">
        <v>770</v>
      </c>
      <c r="K9901" s="13">
        <v>230</v>
      </c>
      <c r="L9901" s="16" t="s">
        <v>1316</v>
      </c>
      <c r="M9901" t="s">
        <v>1335</v>
      </c>
      <c r="P9901" t="s">
        <v>243</v>
      </c>
      <c r="Q9901">
        <v>-0.60199999999999998</v>
      </c>
      <c r="V9901">
        <v>1</v>
      </c>
      <c r="W9901" t="s">
        <v>1371</v>
      </c>
      <c r="X9901" t="s">
        <v>1533</v>
      </c>
    </row>
    <row r="9902" spans="1:24" x14ac:dyDescent="0.3">
      <c r="A9902">
        <v>13282</v>
      </c>
      <c r="B9902" s="15" t="s">
        <v>938</v>
      </c>
      <c r="C9902" t="str">
        <f>_xlfn.XLOOKUP($B9902, STANDARDS!$A:$A, STANDARDS!$B:$B,,0,2)</f>
        <v>Taoudenni Basin</v>
      </c>
      <c r="D9902" t="s">
        <v>1063</v>
      </c>
      <c r="E9902" t="s">
        <v>1235</v>
      </c>
      <c r="J9902" s="13">
        <v>866</v>
      </c>
      <c r="K9902" s="13">
        <v>134</v>
      </c>
      <c r="L9902" s="16" t="s">
        <v>1316</v>
      </c>
      <c r="M9902" t="s">
        <v>1335</v>
      </c>
      <c r="P9902" t="s">
        <v>243</v>
      </c>
      <c r="Q9902">
        <v>0.77</v>
      </c>
      <c r="V9902">
        <v>1</v>
      </c>
      <c r="W9902" t="s">
        <v>1371</v>
      </c>
      <c r="X9902" t="s">
        <v>1533</v>
      </c>
    </row>
    <row r="9903" spans="1:24" x14ac:dyDescent="0.3">
      <c r="A9903">
        <v>13283</v>
      </c>
      <c r="B9903" s="15" t="s">
        <v>941</v>
      </c>
      <c r="C9903" t="str">
        <f>_xlfn.XLOOKUP($B9903, STANDARDS!$A:$A, STANDARDS!$B:$B,,0,2)</f>
        <v>Taoudenni Basin</v>
      </c>
      <c r="D9903" t="s">
        <v>1063</v>
      </c>
      <c r="E9903" t="s">
        <v>1235</v>
      </c>
      <c r="J9903" s="13">
        <v>770</v>
      </c>
      <c r="K9903" s="13">
        <v>230</v>
      </c>
      <c r="L9903" s="16" t="s">
        <v>1316</v>
      </c>
      <c r="M9903" t="s">
        <v>1335</v>
      </c>
      <c r="P9903" t="s">
        <v>243</v>
      </c>
      <c r="Q9903">
        <v>-1.0680000000000001</v>
      </c>
      <c r="V9903">
        <v>1</v>
      </c>
      <c r="W9903" t="s">
        <v>1371</v>
      </c>
      <c r="X9903" t="s">
        <v>1533</v>
      </c>
    </row>
    <row r="9904" spans="1:24" x14ac:dyDescent="0.3">
      <c r="A9904">
        <v>13284</v>
      </c>
      <c r="B9904" s="15" t="s">
        <v>939</v>
      </c>
      <c r="C9904" t="str">
        <f>_xlfn.XLOOKUP($B9904, STANDARDS!$A:$A, STANDARDS!$B:$B,,0,2)</f>
        <v>Taoudenni Basin</v>
      </c>
      <c r="D9904" t="s">
        <v>1063</v>
      </c>
      <c r="E9904" t="s">
        <v>1235</v>
      </c>
      <c r="J9904" s="13">
        <v>874</v>
      </c>
      <c r="K9904" s="13">
        <v>126</v>
      </c>
      <c r="L9904" s="16" t="s">
        <v>1316</v>
      </c>
      <c r="M9904" t="s">
        <v>1335</v>
      </c>
      <c r="P9904" t="s">
        <v>243</v>
      </c>
      <c r="Q9904">
        <v>-0.29199999999999998</v>
      </c>
      <c r="V9904">
        <v>1</v>
      </c>
      <c r="W9904" t="s">
        <v>1371</v>
      </c>
      <c r="X9904" t="s">
        <v>1533</v>
      </c>
    </row>
    <row r="9905" spans="1:24" x14ac:dyDescent="0.3">
      <c r="A9905">
        <v>13285</v>
      </c>
      <c r="B9905" s="15" t="s">
        <v>943</v>
      </c>
      <c r="C9905" t="str">
        <f>_xlfn.XLOOKUP($B9905, STANDARDS!$A:$A, STANDARDS!$B:$B,,0,2)</f>
        <v>Taoudenni Basin</v>
      </c>
      <c r="D9905" t="s">
        <v>1063</v>
      </c>
      <c r="E9905" t="s">
        <v>1235</v>
      </c>
      <c r="J9905" s="13">
        <v>870</v>
      </c>
      <c r="K9905" s="13">
        <v>130</v>
      </c>
      <c r="L9905" s="16" t="s">
        <v>1316</v>
      </c>
      <c r="M9905" t="s">
        <v>1335</v>
      </c>
      <c r="P9905" t="s">
        <v>243</v>
      </c>
      <c r="Q9905">
        <v>0.432</v>
      </c>
      <c r="V9905">
        <v>1</v>
      </c>
      <c r="W9905" t="s">
        <v>1371</v>
      </c>
      <c r="X9905" t="s">
        <v>1533</v>
      </c>
    </row>
    <row r="9906" spans="1:24" x14ac:dyDescent="0.3">
      <c r="A9906">
        <v>13286</v>
      </c>
      <c r="B9906" s="15" t="s">
        <v>938</v>
      </c>
      <c r="C9906" t="str">
        <f>_xlfn.XLOOKUP($B9906, STANDARDS!$A:$A, STANDARDS!$B:$B,,0,2)</f>
        <v>Taoudenni Basin</v>
      </c>
      <c r="D9906" t="s">
        <v>1063</v>
      </c>
      <c r="E9906" t="s">
        <v>1235</v>
      </c>
      <c r="J9906" s="13">
        <v>866</v>
      </c>
      <c r="K9906" s="13">
        <v>134</v>
      </c>
      <c r="L9906" s="16" t="s">
        <v>1316</v>
      </c>
      <c r="M9906" t="s">
        <v>1335</v>
      </c>
      <c r="P9906" t="s">
        <v>243</v>
      </c>
      <c r="Q9906">
        <v>1.415</v>
      </c>
      <c r="V9906">
        <v>1</v>
      </c>
      <c r="W9906" t="s">
        <v>1371</v>
      </c>
      <c r="X9906" t="s">
        <v>1533</v>
      </c>
    </row>
    <row r="9907" spans="1:24" x14ac:dyDescent="0.3">
      <c r="A9907">
        <v>13287</v>
      </c>
      <c r="B9907" s="15" t="s">
        <v>941</v>
      </c>
      <c r="C9907" t="str">
        <f>_xlfn.XLOOKUP($B9907, STANDARDS!$A:$A, STANDARDS!$B:$B,,0,2)</f>
        <v>Taoudenni Basin</v>
      </c>
      <c r="D9907" t="s">
        <v>1063</v>
      </c>
      <c r="E9907" t="s">
        <v>1235</v>
      </c>
      <c r="J9907" s="13">
        <v>770</v>
      </c>
      <c r="K9907" s="13">
        <v>230</v>
      </c>
      <c r="L9907" s="16" t="s">
        <v>1316</v>
      </c>
      <c r="M9907" t="s">
        <v>1335</v>
      </c>
      <c r="P9907" t="s">
        <v>243</v>
      </c>
      <c r="Q9907">
        <v>-0.96799999999999997</v>
      </c>
      <c r="V9907">
        <v>1</v>
      </c>
      <c r="W9907" t="s">
        <v>1371</v>
      </c>
      <c r="X9907" t="s">
        <v>1533</v>
      </c>
    </row>
    <row r="9908" spans="1:24" x14ac:dyDescent="0.3">
      <c r="A9908">
        <v>13288</v>
      </c>
      <c r="B9908" s="15" t="s">
        <v>938</v>
      </c>
      <c r="C9908" t="str">
        <f>_xlfn.XLOOKUP($B9908, STANDARDS!$A:$A, STANDARDS!$B:$B,,0,2)</f>
        <v>Taoudenni Basin</v>
      </c>
      <c r="D9908" t="s">
        <v>1063</v>
      </c>
      <c r="E9908" t="s">
        <v>1235</v>
      </c>
      <c r="J9908" s="13">
        <v>866</v>
      </c>
      <c r="K9908" s="13">
        <v>134</v>
      </c>
      <c r="L9908" s="16" t="s">
        <v>1316</v>
      </c>
      <c r="M9908" t="s">
        <v>1335</v>
      </c>
      <c r="P9908" t="s">
        <v>243</v>
      </c>
      <c r="Q9908">
        <v>0.99199999999999999</v>
      </c>
      <c r="V9908">
        <v>1</v>
      </c>
      <c r="W9908" t="s">
        <v>1371</v>
      </c>
      <c r="X9908" t="s">
        <v>1533</v>
      </c>
    </row>
    <row r="9909" spans="1:24" x14ac:dyDescent="0.3">
      <c r="A9909">
        <v>13289</v>
      </c>
      <c r="B9909" s="15" t="s">
        <v>941</v>
      </c>
      <c r="C9909" t="str">
        <f>_xlfn.XLOOKUP($B9909, STANDARDS!$A:$A, STANDARDS!$B:$B,,0,2)</f>
        <v>Taoudenni Basin</v>
      </c>
      <c r="D9909" t="s">
        <v>1063</v>
      </c>
      <c r="E9909" t="s">
        <v>1235</v>
      </c>
      <c r="J9909" s="13">
        <v>770</v>
      </c>
      <c r="K9909" s="13">
        <v>230</v>
      </c>
      <c r="L9909" s="16" t="s">
        <v>1316</v>
      </c>
      <c r="M9909" t="s">
        <v>1335</v>
      </c>
      <c r="P9909" t="s">
        <v>243</v>
      </c>
      <c r="Q9909">
        <v>-0.77600000000000002</v>
      </c>
      <c r="V9909">
        <v>1</v>
      </c>
      <c r="W9909" t="s">
        <v>1371</v>
      </c>
      <c r="X9909" t="s">
        <v>1533</v>
      </c>
    </row>
    <row r="9910" spans="1:24" x14ac:dyDescent="0.3">
      <c r="A9910">
        <v>13290</v>
      </c>
      <c r="B9910" s="15" t="s">
        <v>939</v>
      </c>
      <c r="C9910" t="str">
        <f>_xlfn.XLOOKUP($B9910, STANDARDS!$A:$A, STANDARDS!$B:$B,,0,2)</f>
        <v>Taoudenni Basin</v>
      </c>
      <c r="D9910" t="s">
        <v>1063</v>
      </c>
      <c r="E9910" t="s">
        <v>1235</v>
      </c>
      <c r="J9910" s="13">
        <v>874</v>
      </c>
      <c r="K9910" s="13">
        <v>126</v>
      </c>
      <c r="L9910" s="16" t="s">
        <v>1316</v>
      </c>
      <c r="M9910" t="s">
        <v>1335</v>
      </c>
      <c r="P9910" t="s">
        <v>243</v>
      </c>
      <c r="Q9910">
        <v>-1.673</v>
      </c>
      <c r="V9910">
        <v>1</v>
      </c>
      <c r="W9910" t="s">
        <v>1371</v>
      </c>
      <c r="X9910" t="s">
        <v>1533</v>
      </c>
    </row>
    <row r="9911" spans="1:24" x14ac:dyDescent="0.3">
      <c r="A9911">
        <v>13291</v>
      </c>
      <c r="B9911" s="15" t="s">
        <v>943</v>
      </c>
      <c r="C9911" t="str">
        <f>_xlfn.XLOOKUP($B9911, STANDARDS!$A:$A, STANDARDS!$B:$B,,0,2)</f>
        <v>Taoudenni Basin</v>
      </c>
      <c r="D9911" t="s">
        <v>1063</v>
      </c>
      <c r="E9911" t="s">
        <v>1235</v>
      </c>
      <c r="J9911" s="13">
        <v>870</v>
      </c>
      <c r="K9911" s="13">
        <v>130</v>
      </c>
      <c r="L9911" s="16" t="s">
        <v>1316</v>
      </c>
      <c r="M9911" t="s">
        <v>1335</v>
      </c>
      <c r="P9911" t="s">
        <v>243</v>
      </c>
      <c r="Q9911">
        <v>0.63800000000000001</v>
      </c>
      <c r="V9911">
        <v>1</v>
      </c>
      <c r="W9911" t="s">
        <v>1371</v>
      </c>
      <c r="X9911" t="s">
        <v>1533</v>
      </c>
    </row>
    <row r="9912" spans="1:24" x14ac:dyDescent="0.3">
      <c r="A9912">
        <v>13292</v>
      </c>
      <c r="B9912" s="15" t="s">
        <v>941</v>
      </c>
      <c r="C9912" t="str">
        <f>_xlfn.XLOOKUP($B9912, STANDARDS!$A:$A, STANDARDS!$B:$B,,0,2)</f>
        <v>Taoudenni Basin</v>
      </c>
      <c r="D9912" t="s">
        <v>1063</v>
      </c>
      <c r="E9912" t="s">
        <v>1235</v>
      </c>
      <c r="J9912" s="13">
        <v>770</v>
      </c>
      <c r="K9912" s="13">
        <v>230</v>
      </c>
      <c r="L9912" s="16" t="s">
        <v>1316</v>
      </c>
      <c r="M9912" t="s">
        <v>1335</v>
      </c>
      <c r="P9912" t="s">
        <v>243</v>
      </c>
      <c r="Q9912">
        <v>-0.91</v>
      </c>
      <c r="V9912">
        <v>1</v>
      </c>
      <c r="W9912" t="s">
        <v>1371</v>
      </c>
      <c r="X9912" t="s">
        <v>1533</v>
      </c>
    </row>
    <row r="9913" spans="1:24" x14ac:dyDescent="0.3">
      <c r="A9913">
        <v>13293</v>
      </c>
      <c r="B9913" s="15" t="s">
        <v>941</v>
      </c>
      <c r="C9913" t="str">
        <f>_xlfn.XLOOKUP($B9913, STANDARDS!$A:$A, STANDARDS!$B:$B,,0,2)</f>
        <v>Taoudenni Basin</v>
      </c>
      <c r="D9913" t="s">
        <v>1063</v>
      </c>
      <c r="E9913" t="s">
        <v>1235</v>
      </c>
      <c r="J9913" s="13">
        <v>770</v>
      </c>
      <c r="K9913" s="13">
        <v>230</v>
      </c>
      <c r="L9913" s="16" t="s">
        <v>1316</v>
      </c>
      <c r="M9913" t="s">
        <v>1335</v>
      </c>
      <c r="P9913" t="s">
        <v>243</v>
      </c>
      <c r="Q9913">
        <v>-0.08</v>
      </c>
      <c r="V9913">
        <v>1</v>
      </c>
      <c r="W9913" t="s">
        <v>1371</v>
      </c>
      <c r="X9913" t="s">
        <v>1533</v>
      </c>
    </row>
    <row r="9914" spans="1:24" x14ac:dyDescent="0.3">
      <c r="A9914">
        <v>13294</v>
      </c>
      <c r="B9914" s="15" t="s">
        <v>941</v>
      </c>
      <c r="C9914" t="str">
        <f>_xlfn.XLOOKUP($B9914, STANDARDS!$A:$A, STANDARDS!$B:$B,,0,2)</f>
        <v>Taoudenni Basin</v>
      </c>
      <c r="D9914" t="s">
        <v>1063</v>
      </c>
      <c r="E9914" t="s">
        <v>1235</v>
      </c>
      <c r="J9914" s="13">
        <v>770</v>
      </c>
      <c r="K9914" s="13">
        <v>230</v>
      </c>
      <c r="L9914" s="16" t="s">
        <v>1316</v>
      </c>
      <c r="M9914" t="s">
        <v>1335</v>
      </c>
      <c r="P9914" t="s">
        <v>243</v>
      </c>
      <c r="Q9914">
        <v>-0.55500000000000005</v>
      </c>
      <c r="V9914">
        <v>1</v>
      </c>
      <c r="W9914" t="s">
        <v>1371</v>
      </c>
      <c r="X9914" t="s">
        <v>1533</v>
      </c>
    </row>
    <row r="9915" spans="1:24" x14ac:dyDescent="0.3">
      <c r="A9915">
        <v>13295</v>
      </c>
      <c r="B9915" s="15" t="s">
        <v>938</v>
      </c>
      <c r="C9915" t="str">
        <f>_xlfn.XLOOKUP($B9915, STANDARDS!$A:$A, STANDARDS!$B:$B,,0,2)</f>
        <v>Taoudenni Basin</v>
      </c>
      <c r="D9915" t="s">
        <v>1063</v>
      </c>
      <c r="E9915" t="s">
        <v>1235</v>
      </c>
      <c r="J9915" s="13">
        <v>866</v>
      </c>
      <c r="K9915" s="13">
        <v>134</v>
      </c>
      <c r="L9915" s="16" t="s">
        <v>1316</v>
      </c>
      <c r="M9915" t="s">
        <v>1335</v>
      </c>
      <c r="P9915" t="s">
        <v>243</v>
      </c>
      <c r="Q9915">
        <v>1.631</v>
      </c>
      <c r="V9915">
        <v>1</v>
      </c>
      <c r="W9915" t="s">
        <v>1371</v>
      </c>
      <c r="X9915" t="s">
        <v>1533</v>
      </c>
    </row>
    <row r="9916" spans="1:24" x14ac:dyDescent="0.3">
      <c r="A9916">
        <v>13296</v>
      </c>
      <c r="B9916" s="15" t="s">
        <v>939</v>
      </c>
      <c r="C9916" t="str">
        <f>_xlfn.XLOOKUP($B9916, STANDARDS!$A:$A, STANDARDS!$B:$B,,0,2)</f>
        <v>Taoudenni Basin</v>
      </c>
      <c r="D9916" t="s">
        <v>1063</v>
      </c>
      <c r="E9916" t="s">
        <v>1235</v>
      </c>
      <c r="J9916" s="13">
        <v>874</v>
      </c>
      <c r="K9916" s="13">
        <v>126</v>
      </c>
      <c r="L9916" s="16" t="s">
        <v>1316</v>
      </c>
      <c r="M9916" t="s">
        <v>1335</v>
      </c>
      <c r="P9916" t="s">
        <v>243</v>
      </c>
      <c r="Q9916">
        <v>1.24</v>
      </c>
      <c r="V9916">
        <v>1</v>
      </c>
      <c r="W9916" t="s">
        <v>1371</v>
      </c>
      <c r="X9916" t="s">
        <v>1533</v>
      </c>
    </row>
    <row r="9917" spans="1:24" x14ac:dyDescent="0.3">
      <c r="A9917">
        <v>13297</v>
      </c>
      <c r="B9917" s="15" t="s">
        <v>943</v>
      </c>
      <c r="C9917" t="str">
        <f>_xlfn.XLOOKUP($B9917, STANDARDS!$A:$A, STANDARDS!$B:$B,,0,2)</f>
        <v>Taoudenni Basin</v>
      </c>
      <c r="D9917" t="s">
        <v>1063</v>
      </c>
      <c r="E9917" t="s">
        <v>1235</v>
      </c>
      <c r="J9917" s="13">
        <v>870</v>
      </c>
      <c r="K9917" s="13">
        <v>130</v>
      </c>
      <c r="L9917" s="16" t="s">
        <v>1316</v>
      </c>
      <c r="M9917" t="s">
        <v>1335</v>
      </c>
      <c r="P9917" t="s">
        <v>243</v>
      </c>
      <c r="Q9917">
        <v>1.9730000000000001</v>
      </c>
      <c r="V9917">
        <v>1</v>
      </c>
      <c r="W9917" t="s">
        <v>1371</v>
      </c>
      <c r="X9917" t="s">
        <v>1533</v>
      </c>
    </row>
    <row r="9918" spans="1:24" x14ac:dyDescent="0.3">
      <c r="A9918">
        <v>13298</v>
      </c>
      <c r="B9918" s="15" t="s">
        <v>939</v>
      </c>
      <c r="C9918" t="str">
        <f>_xlfn.XLOOKUP($B9918, STANDARDS!$A:$A, STANDARDS!$B:$B,,0,2)</f>
        <v>Taoudenni Basin</v>
      </c>
      <c r="D9918" t="s">
        <v>1063</v>
      </c>
      <c r="E9918" t="s">
        <v>1235</v>
      </c>
      <c r="J9918" s="13">
        <v>874</v>
      </c>
      <c r="K9918" s="13">
        <v>126</v>
      </c>
      <c r="L9918" s="16" t="s">
        <v>1316</v>
      </c>
      <c r="M9918" t="s">
        <v>1335</v>
      </c>
      <c r="P9918" t="s">
        <v>243</v>
      </c>
      <c r="Q9918">
        <v>-1.8120000000000001</v>
      </c>
      <c r="V9918">
        <v>1</v>
      </c>
      <c r="W9918" t="s">
        <v>1371</v>
      </c>
      <c r="X9918" t="s">
        <v>1533</v>
      </c>
    </row>
    <row r="9919" spans="1:24" x14ac:dyDescent="0.3">
      <c r="A9919">
        <v>13299</v>
      </c>
      <c r="B9919" s="15" t="s">
        <v>941</v>
      </c>
      <c r="C9919" t="str">
        <f>_xlfn.XLOOKUP($B9919, STANDARDS!$A:$A, STANDARDS!$B:$B,,0,2)</f>
        <v>Taoudenni Basin</v>
      </c>
      <c r="D9919" t="s">
        <v>1063</v>
      </c>
      <c r="E9919" t="s">
        <v>1235</v>
      </c>
      <c r="J9919" s="13">
        <v>770</v>
      </c>
      <c r="K9919" s="13">
        <v>230</v>
      </c>
      <c r="L9919" s="16"/>
      <c r="M9919" t="s">
        <v>1335</v>
      </c>
      <c r="P9919" t="s">
        <v>243</v>
      </c>
      <c r="Q9919">
        <v>-1.1399999999999999</v>
      </c>
      <c r="V9919">
        <v>1</v>
      </c>
      <c r="W9919" t="s">
        <v>1371</v>
      </c>
      <c r="X9919" t="s">
        <v>1533</v>
      </c>
    </row>
    <row r="9920" spans="1:24" x14ac:dyDescent="0.3">
      <c r="A9920">
        <v>13300</v>
      </c>
      <c r="B9920" s="15" t="s">
        <v>943</v>
      </c>
      <c r="C9920" t="str">
        <f>_xlfn.XLOOKUP($B9920, STANDARDS!$A:$A, STANDARDS!$B:$B,,0,2)</f>
        <v>Taoudenni Basin</v>
      </c>
      <c r="D9920" t="s">
        <v>1063</v>
      </c>
      <c r="E9920" t="s">
        <v>1235</v>
      </c>
      <c r="J9920" s="13">
        <v>870</v>
      </c>
      <c r="K9920" s="13">
        <v>130</v>
      </c>
      <c r="L9920" s="16" t="s">
        <v>1316</v>
      </c>
      <c r="M9920" t="s">
        <v>1335</v>
      </c>
      <c r="P9920" t="s">
        <v>243</v>
      </c>
      <c r="Q9920">
        <v>1.4039999999999999</v>
      </c>
      <c r="V9920">
        <v>1</v>
      </c>
      <c r="W9920" t="s">
        <v>1371</v>
      </c>
      <c r="X9920" t="s">
        <v>1533</v>
      </c>
    </row>
    <row r="9921" spans="1:24" x14ac:dyDescent="0.3">
      <c r="A9921">
        <v>13301</v>
      </c>
      <c r="B9921" s="15" t="s">
        <v>938</v>
      </c>
      <c r="C9921" t="str">
        <f>_xlfn.XLOOKUP($B9921, STANDARDS!$A:$A, STANDARDS!$B:$B,,0,2)</f>
        <v>Taoudenni Basin</v>
      </c>
      <c r="D9921" t="s">
        <v>1063</v>
      </c>
      <c r="E9921" t="s">
        <v>1235</v>
      </c>
      <c r="J9921" s="13">
        <v>866</v>
      </c>
      <c r="K9921" s="13">
        <v>134</v>
      </c>
      <c r="L9921" s="16" t="s">
        <v>1316</v>
      </c>
      <c r="M9921" t="s">
        <v>1335</v>
      </c>
      <c r="P9921" t="s">
        <v>243</v>
      </c>
      <c r="Q9921">
        <v>1.542</v>
      </c>
      <c r="V9921">
        <v>1</v>
      </c>
      <c r="W9921" t="s">
        <v>1371</v>
      </c>
      <c r="X9921" t="s">
        <v>1533</v>
      </c>
    </row>
    <row r="9922" spans="1:24" x14ac:dyDescent="0.3">
      <c r="A9922">
        <v>13302</v>
      </c>
      <c r="B9922" s="15" t="s">
        <v>943</v>
      </c>
      <c r="C9922" t="str">
        <f>_xlfn.XLOOKUP($B9922, STANDARDS!$A:$A, STANDARDS!$B:$B,,0,2)</f>
        <v>Taoudenni Basin</v>
      </c>
      <c r="D9922" t="s">
        <v>1063</v>
      </c>
      <c r="E9922" t="s">
        <v>1235</v>
      </c>
      <c r="J9922" s="13">
        <v>870</v>
      </c>
      <c r="K9922" s="13">
        <v>130</v>
      </c>
      <c r="L9922" s="16" t="s">
        <v>1316</v>
      </c>
      <c r="M9922" t="s">
        <v>1335</v>
      </c>
      <c r="P9922" t="s">
        <v>243</v>
      </c>
      <c r="Q9922">
        <v>1.264</v>
      </c>
      <c r="V9922">
        <v>1</v>
      </c>
      <c r="W9922" t="s">
        <v>1371</v>
      </c>
      <c r="X9922" t="s">
        <v>1533</v>
      </c>
    </row>
    <row r="9923" spans="1:24" x14ac:dyDescent="0.3">
      <c r="A9923">
        <v>13303</v>
      </c>
      <c r="B9923" s="15" t="s">
        <v>939</v>
      </c>
      <c r="C9923" t="str">
        <f>_xlfn.XLOOKUP($B9923, STANDARDS!$A:$A, STANDARDS!$B:$B,,0,2)</f>
        <v>Taoudenni Basin</v>
      </c>
      <c r="D9923" t="s">
        <v>1063</v>
      </c>
      <c r="E9923" t="s">
        <v>1235</v>
      </c>
      <c r="J9923" s="13">
        <v>874</v>
      </c>
      <c r="K9923" s="13">
        <v>126</v>
      </c>
      <c r="L9923" s="16" t="s">
        <v>1316</v>
      </c>
      <c r="M9923" t="s">
        <v>1335</v>
      </c>
      <c r="P9923" t="s">
        <v>243</v>
      </c>
      <c r="Q9923">
        <v>-1.2430000000000001</v>
      </c>
      <c r="V9923">
        <v>1</v>
      </c>
      <c r="W9923" t="s">
        <v>1371</v>
      </c>
      <c r="X9923" t="s">
        <v>1533</v>
      </c>
    </row>
    <row r="9924" spans="1:24" x14ac:dyDescent="0.3">
      <c r="A9924">
        <v>13304</v>
      </c>
      <c r="B9924" s="15" t="s">
        <v>943</v>
      </c>
      <c r="C9924" t="str">
        <f>_xlfn.XLOOKUP($B9924, STANDARDS!$A:$A, STANDARDS!$B:$B,,0,2)</f>
        <v>Taoudenni Basin</v>
      </c>
      <c r="D9924" t="s">
        <v>1063</v>
      </c>
      <c r="E9924" t="s">
        <v>1235</v>
      </c>
      <c r="J9924" s="13">
        <v>870</v>
      </c>
      <c r="K9924" s="13">
        <v>130</v>
      </c>
      <c r="L9924" s="16" t="s">
        <v>1316</v>
      </c>
      <c r="M9924" t="s">
        <v>1335</v>
      </c>
      <c r="P9924" t="s">
        <v>243</v>
      </c>
      <c r="Q9924">
        <v>0.76500000000000001</v>
      </c>
      <c r="V9924">
        <v>1</v>
      </c>
      <c r="W9924" t="s">
        <v>1371</v>
      </c>
      <c r="X9924" t="s">
        <v>1533</v>
      </c>
    </row>
    <row r="9925" spans="1:24" x14ac:dyDescent="0.3">
      <c r="A9925">
        <v>13305</v>
      </c>
      <c r="B9925" s="15" t="s">
        <v>941</v>
      </c>
      <c r="C9925" t="str">
        <f>_xlfn.XLOOKUP($B9925, STANDARDS!$A:$A, STANDARDS!$B:$B,,0,2)</f>
        <v>Taoudenni Basin</v>
      </c>
      <c r="D9925" t="s">
        <v>1063</v>
      </c>
      <c r="E9925" t="s">
        <v>1235</v>
      </c>
      <c r="J9925" s="13">
        <v>770</v>
      </c>
      <c r="K9925" s="13">
        <v>230</v>
      </c>
      <c r="L9925" s="16" t="s">
        <v>1316</v>
      </c>
      <c r="M9925" t="s">
        <v>1335</v>
      </c>
      <c r="P9925" t="s">
        <v>243</v>
      </c>
      <c r="Q9925">
        <v>-0.69199999999999995</v>
      </c>
      <c r="V9925">
        <v>1</v>
      </c>
      <c r="W9925" t="s">
        <v>1371</v>
      </c>
      <c r="X9925" t="s">
        <v>1533</v>
      </c>
    </row>
    <row r="9926" spans="1:24" x14ac:dyDescent="0.3">
      <c r="A9926">
        <v>13306</v>
      </c>
      <c r="B9926" s="15" t="s">
        <v>941</v>
      </c>
      <c r="C9926" t="str">
        <f>_xlfn.XLOOKUP($B9926, STANDARDS!$A:$A, STANDARDS!$B:$B,,0,2)</f>
        <v>Taoudenni Basin</v>
      </c>
      <c r="D9926" t="s">
        <v>1063</v>
      </c>
      <c r="E9926" t="s">
        <v>1235</v>
      </c>
      <c r="J9926" s="13">
        <v>770</v>
      </c>
      <c r="K9926" s="13">
        <v>230</v>
      </c>
      <c r="L9926" s="16" t="s">
        <v>1316</v>
      </c>
      <c r="M9926" t="s">
        <v>1335</v>
      </c>
      <c r="P9926" t="s">
        <v>243</v>
      </c>
      <c r="Q9926">
        <v>-0.96099999999999997</v>
      </c>
      <c r="V9926">
        <v>1</v>
      </c>
      <c r="W9926" t="s">
        <v>1371</v>
      </c>
      <c r="X9926" t="s">
        <v>1533</v>
      </c>
    </row>
    <row r="9927" spans="1:24" x14ac:dyDescent="0.3">
      <c r="A9927">
        <v>13307</v>
      </c>
      <c r="B9927" s="15" t="s">
        <v>943</v>
      </c>
      <c r="C9927" t="str">
        <f>_xlfn.XLOOKUP($B9927, STANDARDS!$A:$A, STANDARDS!$B:$B,,0,2)</f>
        <v>Taoudenni Basin</v>
      </c>
      <c r="D9927" t="s">
        <v>1063</v>
      </c>
      <c r="E9927" t="s">
        <v>1235</v>
      </c>
      <c r="J9927" s="13">
        <v>870</v>
      </c>
      <c r="K9927" s="13">
        <v>130</v>
      </c>
      <c r="L9927" s="16" t="s">
        <v>1316</v>
      </c>
      <c r="M9927" t="s">
        <v>1335</v>
      </c>
      <c r="P9927" t="s">
        <v>243</v>
      </c>
      <c r="Q9927">
        <v>2.782</v>
      </c>
      <c r="V9927">
        <v>1</v>
      </c>
      <c r="W9927" t="s">
        <v>1371</v>
      </c>
      <c r="X9927" t="s">
        <v>1533</v>
      </c>
    </row>
    <row r="9928" spans="1:24" x14ac:dyDescent="0.3">
      <c r="A9928">
        <v>13308</v>
      </c>
      <c r="B9928" s="15" t="s">
        <v>941</v>
      </c>
      <c r="C9928" t="str">
        <f>_xlfn.XLOOKUP($B9928, STANDARDS!$A:$A, STANDARDS!$B:$B,,0,2)</f>
        <v>Taoudenni Basin</v>
      </c>
      <c r="D9928" t="s">
        <v>1063</v>
      </c>
      <c r="E9928" t="s">
        <v>1235</v>
      </c>
      <c r="J9928" s="13">
        <v>770</v>
      </c>
      <c r="K9928" s="13">
        <v>230</v>
      </c>
      <c r="L9928" s="16" t="s">
        <v>1316</v>
      </c>
      <c r="M9928" t="s">
        <v>1335</v>
      </c>
      <c r="P9928" t="s">
        <v>243</v>
      </c>
      <c r="Q9928">
        <v>-0.73799999999999999</v>
      </c>
      <c r="V9928">
        <v>1</v>
      </c>
      <c r="W9928" t="s">
        <v>1371</v>
      </c>
      <c r="X9928" t="s">
        <v>1533</v>
      </c>
    </row>
    <row r="9929" spans="1:24" x14ac:dyDescent="0.3">
      <c r="A9929">
        <v>13309</v>
      </c>
      <c r="B9929" s="15" t="s">
        <v>943</v>
      </c>
      <c r="C9929" t="str">
        <f>_xlfn.XLOOKUP($B9929, STANDARDS!$A:$A, STANDARDS!$B:$B,,0,2)</f>
        <v>Taoudenni Basin</v>
      </c>
      <c r="D9929" t="s">
        <v>1063</v>
      </c>
      <c r="E9929" t="s">
        <v>1235</v>
      </c>
      <c r="J9929" s="13">
        <v>870</v>
      </c>
      <c r="K9929" s="13">
        <v>130</v>
      </c>
      <c r="L9929" s="16" t="s">
        <v>1316</v>
      </c>
      <c r="M9929" t="s">
        <v>1335</v>
      </c>
      <c r="P9929" t="s">
        <v>243</v>
      </c>
      <c r="Q9929">
        <v>2.0579999999999998</v>
      </c>
      <c r="V9929">
        <v>1</v>
      </c>
      <c r="W9929" t="s">
        <v>1371</v>
      </c>
      <c r="X9929" t="s">
        <v>1533</v>
      </c>
    </row>
    <row r="9930" spans="1:24" x14ac:dyDescent="0.3">
      <c r="A9930">
        <v>13310</v>
      </c>
      <c r="B9930" s="15" t="s">
        <v>943</v>
      </c>
      <c r="C9930" t="str">
        <f>_xlfn.XLOOKUP($B9930, STANDARDS!$A:$A, STANDARDS!$B:$B,,0,2)</f>
        <v>Taoudenni Basin</v>
      </c>
      <c r="D9930" t="s">
        <v>1063</v>
      </c>
      <c r="E9930" t="s">
        <v>1235</v>
      </c>
      <c r="J9930" s="13">
        <v>870</v>
      </c>
      <c r="K9930" s="13">
        <v>130</v>
      </c>
      <c r="L9930" s="16" t="s">
        <v>1316</v>
      </c>
      <c r="M9930" t="s">
        <v>1335</v>
      </c>
      <c r="P9930" t="s">
        <v>243</v>
      </c>
      <c r="Q9930">
        <v>2.6019999999999999</v>
      </c>
      <c r="V9930">
        <v>1</v>
      </c>
      <c r="W9930" t="s">
        <v>1371</v>
      </c>
      <c r="X9930" t="s">
        <v>1533</v>
      </c>
    </row>
    <row r="9931" spans="1:24" x14ac:dyDescent="0.3">
      <c r="A9931">
        <v>13311</v>
      </c>
      <c r="B9931" s="15" t="s">
        <v>944</v>
      </c>
      <c r="C9931" t="str">
        <f>_xlfn.XLOOKUP($B9931, STANDARDS!$A:$A, STANDARDS!$B:$B,,0,2)</f>
        <v>Taoudenni Basin</v>
      </c>
      <c r="D9931" t="s">
        <v>1063</v>
      </c>
      <c r="E9931" t="s">
        <v>1235</v>
      </c>
      <c r="J9931" s="13">
        <v>770</v>
      </c>
      <c r="K9931" s="13">
        <v>230</v>
      </c>
      <c r="L9931" s="16" t="s">
        <v>1316</v>
      </c>
      <c r="M9931" t="s">
        <v>1335</v>
      </c>
      <c r="P9931" t="s">
        <v>243</v>
      </c>
      <c r="Q9931">
        <v>0.65500000000000003</v>
      </c>
      <c r="V9931">
        <v>1</v>
      </c>
      <c r="W9931" t="s">
        <v>1371</v>
      </c>
      <c r="X9931" t="s">
        <v>1533</v>
      </c>
    </row>
    <row r="9932" spans="1:24" x14ac:dyDescent="0.3">
      <c r="A9932">
        <v>13312</v>
      </c>
      <c r="B9932" s="15" t="s">
        <v>941</v>
      </c>
      <c r="C9932" t="str">
        <f>_xlfn.XLOOKUP($B9932, STANDARDS!$A:$A, STANDARDS!$B:$B,,0,2)</f>
        <v>Taoudenni Basin</v>
      </c>
      <c r="D9932" t="s">
        <v>1063</v>
      </c>
      <c r="E9932" t="s">
        <v>1235</v>
      </c>
      <c r="J9932" s="13">
        <v>770</v>
      </c>
      <c r="K9932" s="13">
        <v>230</v>
      </c>
      <c r="L9932" s="16" t="s">
        <v>1316</v>
      </c>
      <c r="M9932" t="s">
        <v>1335</v>
      </c>
      <c r="P9932" t="s">
        <v>243</v>
      </c>
      <c r="Q9932">
        <v>-0.94599999999999995</v>
      </c>
      <c r="V9932">
        <v>1</v>
      </c>
      <c r="W9932" t="s">
        <v>1371</v>
      </c>
      <c r="X9932" t="s">
        <v>1533</v>
      </c>
    </row>
    <row r="9933" spans="1:24" x14ac:dyDescent="0.3">
      <c r="A9933">
        <v>13313</v>
      </c>
      <c r="B9933" s="15" t="s">
        <v>943</v>
      </c>
      <c r="C9933" t="str">
        <f>_xlfn.XLOOKUP($B9933, STANDARDS!$A:$A, STANDARDS!$B:$B,,0,2)</f>
        <v>Taoudenni Basin</v>
      </c>
      <c r="D9933" t="s">
        <v>1063</v>
      </c>
      <c r="E9933" t="s">
        <v>1235</v>
      </c>
      <c r="J9933" s="13">
        <v>870</v>
      </c>
      <c r="K9933" s="13">
        <v>130</v>
      </c>
      <c r="L9933" s="16" t="s">
        <v>1316</v>
      </c>
      <c r="M9933" t="s">
        <v>1335</v>
      </c>
      <c r="P9933" t="s">
        <v>243</v>
      </c>
      <c r="Q9933">
        <v>1.88</v>
      </c>
      <c r="V9933">
        <v>1</v>
      </c>
      <c r="W9933" t="s">
        <v>1371</v>
      </c>
      <c r="X9933" t="s">
        <v>1533</v>
      </c>
    </row>
    <row r="9934" spans="1:24" x14ac:dyDescent="0.3">
      <c r="A9934">
        <v>13314</v>
      </c>
      <c r="B9934" s="15" t="s">
        <v>941</v>
      </c>
      <c r="C9934" t="str">
        <f>_xlfn.XLOOKUP($B9934, STANDARDS!$A:$A, STANDARDS!$B:$B,,0,2)</f>
        <v>Taoudenni Basin</v>
      </c>
      <c r="D9934" t="s">
        <v>1063</v>
      </c>
      <c r="E9934" t="s">
        <v>1235</v>
      </c>
      <c r="J9934" s="13">
        <v>770</v>
      </c>
      <c r="K9934" s="13">
        <v>230</v>
      </c>
      <c r="L9934" s="16" t="s">
        <v>1316</v>
      </c>
      <c r="M9934" t="s">
        <v>1335</v>
      </c>
      <c r="P9934" t="s">
        <v>243</v>
      </c>
      <c r="Q9934">
        <v>-0.40600000000000003</v>
      </c>
      <c r="V9934">
        <v>1</v>
      </c>
      <c r="W9934" t="s">
        <v>1371</v>
      </c>
      <c r="X9934" t="s">
        <v>1533</v>
      </c>
    </row>
    <row r="9935" spans="1:24" x14ac:dyDescent="0.3">
      <c r="A9935">
        <v>13315</v>
      </c>
      <c r="B9935" s="15" t="s">
        <v>943</v>
      </c>
      <c r="C9935" t="str">
        <f>_xlfn.XLOOKUP($B9935, STANDARDS!$A:$A, STANDARDS!$B:$B,,0,2)</f>
        <v>Taoudenni Basin</v>
      </c>
      <c r="D9935" t="s">
        <v>1063</v>
      </c>
      <c r="E9935" t="s">
        <v>1235</v>
      </c>
      <c r="J9935" s="13">
        <v>870</v>
      </c>
      <c r="K9935" s="13">
        <v>130</v>
      </c>
      <c r="L9935" s="16" t="s">
        <v>1316</v>
      </c>
      <c r="M9935" t="s">
        <v>1335</v>
      </c>
      <c r="P9935" t="s">
        <v>243</v>
      </c>
      <c r="Q9935">
        <v>2.2839999999999998</v>
      </c>
      <c r="V9935">
        <v>1</v>
      </c>
      <c r="W9935" t="s">
        <v>1371</v>
      </c>
      <c r="X9935" t="s">
        <v>1533</v>
      </c>
    </row>
    <row r="9936" spans="1:24" x14ac:dyDescent="0.3">
      <c r="A9936">
        <v>13316</v>
      </c>
      <c r="B9936" s="15" t="s">
        <v>941</v>
      </c>
      <c r="C9936" t="str">
        <f>_xlfn.XLOOKUP($B9936, STANDARDS!$A:$A, STANDARDS!$B:$B,,0,2)</f>
        <v>Taoudenni Basin</v>
      </c>
      <c r="D9936" t="s">
        <v>1063</v>
      </c>
      <c r="E9936" t="s">
        <v>1235</v>
      </c>
      <c r="J9936" s="13">
        <v>770</v>
      </c>
      <c r="K9936" s="13">
        <v>230</v>
      </c>
      <c r="L9936" s="16" t="s">
        <v>1316</v>
      </c>
      <c r="M9936" t="s">
        <v>1335</v>
      </c>
      <c r="P9936" t="s">
        <v>243</v>
      </c>
      <c r="Q9936">
        <v>-0.24299999999999999</v>
      </c>
      <c r="V9936">
        <v>1</v>
      </c>
      <c r="W9936" t="s">
        <v>1371</v>
      </c>
      <c r="X9936" t="s">
        <v>1533</v>
      </c>
    </row>
    <row r="9937" spans="1:24" x14ac:dyDescent="0.3">
      <c r="A9937">
        <v>13317</v>
      </c>
      <c r="B9937" s="15" t="s">
        <v>943</v>
      </c>
      <c r="C9937" t="str">
        <f>_xlfn.XLOOKUP($B9937, STANDARDS!$A:$A, STANDARDS!$B:$B,,0,2)</f>
        <v>Taoudenni Basin</v>
      </c>
      <c r="D9937" t="s">
        <v>1063</v>
      </c>
      <c r="E9937" t="s">
        <v>1235</v>
      </c>
      <c r="J9937" s="13">
        <v>870</v>
      </c>
      <c r="K9937" s="13">
        <v>130</v>
      </c>
      <c r="L9937" s="16" t="s">
        <v>1316</v>
      </c>
      <c r="M9937" t="s">
        <v>1335</v>
      </c>
      <c r="P9937" t="s">
        <v>243</v>
      </c>
      <c r="Q9937">
        <v>2.5739999999999998</v>
      </c>
      <c r="V9937">
        <v>1</v>
      </c>
      <c r="W9937" t="s">
        <v>1371</v>
      </c>
      <c r="X9937" t="s">
        <v>1533</v>
      </c>
    </row>
    <row r="9938" spans="1:24" x14ac:dyDescent="0.3">
      <c r="A9938">
        <v>13318</v>
      </c>
      <c r="B9938" s="15" t="s">
        <v>943</v>
      </c>
      <c r="C9938" t="str">
        <f>_xlfn.XLOOKUP($B9938, STANDARDS!$A:$A, STANDARDS!$B:$B,,0,2)</f>
        <v>Taoudenni Basin</v>
      </c>
      <c r="D9938" t="s">
        <v>1063</v>
      </c>
      <c r="E9938" t="s">
        <v>1235</v>
      </c>
      <c r="J9938" s="13">
        <v>870</v>
      </c>
      <c r="K9938" s="13">
        <v>130</v>
      </c>
      <c r="L9938" s="16" t="s">
        <v>1316</v>
      </c>
      <c r="M9938" t="s">
        <v>1335</v>
      </c>
      <c r="P9938" t="s">
        <v>243</v>
      </c>
      <c r="Q9938">
        <v>2.3980000000000001</v>
      </c>
      <c r="V9938">
        <v>1</v>
      </c>
      <c r="W9938" t="s">
        <v>1371</v>
      </c>
      <c r="X9938" t="s">
        <v>1533</v>
      </c>
    </row>
    <row r="9939" spans="1:24" x14ac:dyDescent="0.3">
      <c r="A9939">
        <v>13319</v>
      </c>
      <c r="B9939" s="15" t="s">
        <v>943</v>
      </c>
      <c r="C9939" t="str">
        <f>_xlfn.XLOOKUP($B9939, STANDARDS!$A:$A, STANDARDS!$B:$B,,0,2)</f>
        <v>Taoudenni Basin</v>
      </c>
      <c r="D9939" t="s">
        <v>1063</v>
      </c>
      <c r="E9939" t="s">
        <v>1235</v>
      </c>
      <c r="J9939" s="13">
        <v>870</v>
      </c>
      <c r="K9939" s="13">
        <v>130</v>
      </c>
      <c r="L9939" s="16" t="s">
        <v>1316</v>
      </c>
      <c r="M9939" t="s">
        <v>1335</v>
      </c>
      <c r="P9939" t="s">
        <v>243</v>
      </c>
      <c r="Q9939">
        <v>1.821</v>
      </c>
      <c r="V9939">
        <v>1</v>
      </c>
      <c r="W9939" t="s">
        <v>1371</v>
      </c>
      <c r="X9939" t="s">
        <v>1533</v>
      </c>
    </row>
    <row r="9940" spans="1:24" x14ac:dyDescent="0.3">
      <c r="A9940">
        <v>13320</v>
      </c>
      <c r="B9940" s="15" t="s">
        <v>941</v>
      </c>
      <c r="C9940" t="str">
        <f>_xlfn.XLOOKUP($B9940, STANDARDS!$A:$A, STANDARDS!$B:$B,,0,2)</f>
        <v>Taoudenni Basin</v>
      </c>
      <c r="D9940" t="s">
        <v>1063</v>
      </c>
      <c r="E9940" t="s">
        <v>1235</v>
      </c>
      <c r="J9940" s="13">
        <v>770</v>
      </c>
      <c r="K9940" s="13">
        <v>230</v>
      </c>
      <c r="L9940" s="16" t="s">
        <v>1316</v>
      </c>
      <c r="M9940" t="s">
        <v>1335</v>
      </c>
      <c r="P9940" t="s">
        <v>243</v>
      </c>
      <c r="Q9940">
        <v>-0.35399999999999998</v>
      </c>
      <c r="V9940">
        <v>1</v>
      </c>
      <c r="W9940" t="s">
        <v>1371</v>
      </c>
      <c r="X9940" t="s">
        <v>1533</v>
      </c>
    </row>
    <row r="9941" spans="1:24" x14ac:dyDescent="0.3">
      <c r="A9941">
        <v>13321</v>
      </c>
      <c r="B9941" s="15" t="s">
        <v>943</v>
      </c>
      <c r="C9941" t="str">
        <f>_xlfn.XLOOKUP($B9941, STANDARDS!$A:$A, STANDARDS!$B:$B,,0,2)</f>
        <v>Taoudenni Basin</v>
      </c>
      <c r="D9941" t="s">
        <v>1063</v>
      </c>
      <c r="E9941" t="s">
        <v>1235</v>
      </c>
      <c r="J9941" s="13">
        <v>870</v>
      </c>
      <c r="K9941" s="13">
        <v>130</v>
      </c>
      <c r="L9941" s="16" t="s">
        <v>1316</v>
      </c>
      <c r="M9941" t="s">
        <v>1335</v>
      </c>
      <c r="P9941" t="s">
        <v>243</v>
      </c>
      <c r="Q9941">
        <v>2.2210000000000001</v>
      </c>
      <c r="V9941">
        <v>1</v>
      </c>
      <c r="W9941" t="s">
        <v>1371</v>
      </c>
      <c r="X9941" t="s">
        <v>1533</v>
      </c>
    </row>
    <row r="9942" spans="1:24" x14ac:dyDescent="0.3">
      <c r="A9942">
        <v>13322</v>
      </c>
      <c r="B9942" s="15" t="s">
        <v>943</v>
      </c>
      <c r="C9942" t="str">
        <f>_xlfn.XLOOKUP($B9942, STANDARDS!$A:$A, STANDARDS!$B:$B,,0,2)</f>
        <v>Taoudenni Basin</v>
      </c>
      <c r="D9942" t="s">
        <v>1063</v>
      </c>
      <c r="E9942" t="s">
        <v>1235</v>
      </c>
      <c r="J9942" s="13">
        <v>870</v>
      </c>
      <c r="K9942" s="13">
        <v>130</v>
      </c>
      <c r="L9942" s="16" t="s">
        <v>1316</v>
      </c>
      <c r="M9942" t="s">
        <v>1335</v>
      </c>
      <c r="P9942" t="s">
        <v>243</v>
      </c>
      <c r="Q9942">
        <v>1.204</v>
      </c>
      <c r="V9942">
        <v>1</v>
      </c>
      <c r="W9942" t="s">
        <v>1371</v>
      </c>
      <c r="X9942" t="s">
        <v>1533</v>
      </c>
    </row>
    <row r="9943" spans="1:24" x14ac:dyDescent="0.3">
      <c r="A9943">
        <v>13323</v>
      </c>
      <c r="B9943" s="15" t="s">
        <v>943</v>
      </c>
      <c r="C9943" t="str">
        <f>_xlfn.XLOOKUP($B9943, STANDARDS!$A:$A, STANDARDS!$B:$B,,0,2)</f>
        <v>Taoudenni Basin</v>
      </c>
      <c r="D9943" t="s">
        <v>1063</v>
      </c>
      <c r="E9943" t="s">
        <v>1235</v>
      </c>
      <c r="J9943" s="13">
        <v>870</v>
      </c>
      <c r="K9943" s="13">
        <v>130</v>
      </c>
      <c r="L9943" s="16" t="s">
        <v>1316</v>
      </c>
      <c r="M9943" t="s">
        <v>1335</v>
      </c>
      <c r="P9943" t="s">
        <v>243</v>
      </c>
      <c r="Q9943">
        <v>1.7390000000000001</v>
      </c>
      <c r="V9943">
        <v>1</v>
      </c>
      <c r="W9943" t="s">
        <v>1371</v>
      </c>
      <c r="X9943" t="s">
        <v>1533</v>
      </c>
    </row>
    <row r="9944" spans="1:24" x14ac:dyDescent="0.3">
      <c r="A9944">
        <v>13324</v>
      </c>
      <c r="B9944" s="15" t="s">
        <v>943</v>
      </c>
      <c r="C9944" t="str">
        <f>_xlfn.XLOOKUP($B9944, STANDARDS!$A:$A, STANDARDS!$B:$B,,0,2)</f>
        <v>Taoudenni Basin</v>
      </c>
      <c r="D9944" t="s">
        <v>1063</v>
      </c>
      <c r="E9944" t="s">
        <v>1235</v>
      </c>
      <c r="J9944" s="13">
        <v>870</v>
      </c>
      <c r="K9944" s="13">
        <v>130</v>
      </c>
      <c r="L9944" s="16" t="s">
        <v>1316</v>
      </c>
      <c r="M9944" t="s">
        <v>1335</v>
      </c>
      <c r="P9944" t="s">
        <v>243</v>
      </c>
      <c r="Q9944">
        <v>2.12</v>
      </c>
      <c r="V9944">
        <v>1</v>
      </c>
      <c r="W9944" t="s">
        <v>1371</v>
      </c>
      <c r="X9944" t="s">
        <v>1533</v>
      </c>
    </row>
    <row r="9945" spans="1:24" x14ac:dyDescent="0.3">
      <c r="A9945">
        <v>13325</v>
      </c>
      <c r="B9945" s="15" t="s">
        <v>941</v>
      </c>
      <c r="C9945" t="str">
        <f>_xlfn.XLOOKUP($B9945, STANDARDS!$A:$A, STANDARDS!$B:$B,,0,2)</f>
        <v>Taoudenni Basin</v>
      </c>
      <c r="D9945" t="s">
        <v>1063</v>
      </c>
      <c r="E9945" t="s">
        <v>1235</v>
      </c>
      <c r="J9945" s="13">
        <v>770</v>
      </c>
      <c r="K9945" s="13">
        <v>230</v>
      </c>
      <c r="L9945" s="16" t="s">
        <v>1316</v>
      </c>
      <c r="M9945" t="s">
        <v>1335</v>
      </c>
      <c r="P9945" t="s">
        <v>243</v>
      </c>
      <c r="Q9945">
        <v>-0.44900000000000001</v>
      </c>
      <c r="V9945">
        <v>1</v>
      </c>
      <c r="W9945" t="s">
        <v>1371</v>
      </c>
      <c r="X9945" t="s">
        <v>1533</v>
      </c>
    </row>
    <row r="9946" spans="1:24" x14ac:dyDescent="0.3">
      <c r="A9946">
        <v>13326</v>
      </c>
      <c r="B9946" s="15" t="s">
        <v>943</v>
      </c>
      <c r="C9946" t="str">
        <f>_xlfn.XLOOKUP($B9946, STANDARDS!$A:$A, STANDARDS!$B:$B,,0,2)</f>
        <v>Taoudenni Basin</v>
      </c>
      <c r="D9946" t="s">
        <v>1063</v>
      </c>
      <c r="E9946" t="s">
        <v>1235</v>
      </c>
      <c r="J9946" s="13">
        <v>870</v>
      </c>
      <c r="K9946" s="13">
        <v>130</v>
      </c>
      <c r="L9946" s="16" t="s">
        <v>1316</v>
      </c>
      <c r="M9946" t="s">
        <v>1335</v>
      </c>
      <c r="P9946" t="s">
        <v>243</v>
      </c>
      <c r="Q9946">
        <v>0.47899999999999998</v>
      </c>
      <c r="V9946">
        <v>1</v>
      </c>
      <c r="W9946" t="s">
        <v>1371</v>
      </c>
      <c r="X9946" t="s">
        <v>1533</v>
      </c>
    </row>
    <row r="9947" spans="1:24" x14ac:dyDescent="0.3">
      <c r="A9947">
        <v>13327</v>
      </c>
      <c r="B9947" s="15" t="s">
        <v>943</v>
      </c>
      <c r="C9947" t="str">
        <f>_xlfn.XLOOKUP($B9947, STANDARDS!$A:$A, STANDARDS!$B:$B,,0,2)</f>
        <v>Taoudenni Basin</v>
      </c>
      <c r="D9947" t="s">
        <v>1063</v>
      </c>
      <c r="E9947" t="s">
        <v>1235</v>
      </c>
      <c r="J9947" s="13">
        <v>870</v>
      </c>
      <c r="K9947" s="13">
        <v>130</v>
      </c>
      <c r="L9947" s="16" t="s">
        <v>1316</v>
      </c>
      <c r="M9947" t="s">
        <v>1335</v>
      </c>
      <c r="P9947" t="s">
        <v>243</v>
      </c>
      <c r="Q9947">
        <v>0.83</v>
      </c>
      <c r="V9947">
        <v>1</v>
      </c>
      <c r="W9947" t="s">
        <v>1371</v>
      </c>
      <c r="X9947" t="s">
        <v>1533</v>
      </c>
    </row>
    <row r="9948" spans="1:24" x14ac:dyDescent="0.3">
      <c r="A9948">
        <v>13328</v>
      </c>
      <c r="B9948" s="15" t="s">
        <v>943</v>
      </c>
      <c r="C9948" t="str">
        <f>_xlfn.XLOOKUP($B9948, STANDARDS!$A:$A, STANDARDS!$B:$B,,0,2)</f>
        <v>Taoudenni Basin</v>
      </c>
      <c r="D9948" t="s">
        <v>1063</v>
      </c>
      <c r="E9948" t="s">
        <v>1235</v>
      </c>
      <c r="J9948" s="13">
        <v>870</v>
      </c>
      <c r="K9948" s="13">
        <v>130</v>
      </c>
      <c r="L9948" s="16" t="s">
        <v>1316</v>
      </c>
      <c r="M9948" t="s">
        <v>1335</v>
      </c>
      <c r="P9948" t="s">
        <v>243</v>
      </c>
      <c r="Q9948">
        <v>1.3420000000000001</v>
      </c>
      <c r="V9948">
        <v>1</v>
      </c>
      <c r="W9948" t="s">
        <v>1371</v>
      </c>
      <c r="X9948" t="s">
        <v>1533</v>
      </c>
    </row>
    <row r="9949" spans="1:24" x14ac:dyDescent="0.3">
      <c r="A9949">
        <v>13329</v>
      </c>
      <c r="B9949" s="15" t="s">
        <v>943</v>
      </c>
      <c r="C9949" t="str">
        <f>_xlfn.XLOOKUP($B9949, STANDARDS!$A:$A, STANDARDS!$B:$B,,0,2)</f>
        <v>Taoudenni Basin</v>
      </c>
      <c r="D9949" t="s">
        <v>1063</v>
      </c>
      <c r="E9949" t="s">
        <v>1235</v>
      </c>
      <c r="J9949" s="13">
        <v>870</v>
      </c>
      <c r="K9949" s="13">
        <v>130</v>
      </c>
      <c r="L9949" s="16" t="s">
        <v>1316</v>
      </c>
      <c r="M9949" t="s">
        <v>1335</v>
      </c>
      <c r="P9949" t="s">
        <v>243</v>
      </c>
      <c r="Q9949">
        <v>1.2350000000000001</v>
      </c>
      <c r="V9949">
        <v>1</v>
      </c>
      <c r="W9949" t="s">
        <v>1371</v>
      </c>
      <c r="X9949" t="s">
        <v>1533</v>
      </c>
    </row>
    <row r="9950" spans="1:24" x14ac:dyDescent="0.3">
      <c r="A9950">
        <v>13330</v>
      </c>
      <c r="B9950" s="15" t="s">
        <v>943</v>
      </c>
      <c r="C9950" t="str">
        <f>_xlfn.XLOOKUP($B9950, STANDARDS!$A:$A, STANDARDS!$B:$B,,0,2)</f>
        <v>Taoudenni Basin</v>
      </c>
      <c r="D9950" t="s">
        <v>1063</v>
      </c>
      <c r="E9950" t="s">
        <v>1235</v>
      </c>
      <c r="J9950" s="13">
        <v>870</v>
      </c>
      <c r="K9950" s="13">
        <v>130</v>
      </c>
      <c r="L9950" s="16" t="s">
        <v>1316</v>
      </c>
      <c r="M9950" t="s">
        <v>1335</v>
      </c>
      <c r="P9950" t="s">
        <v>243</v>
      </c>
      <c r="Q9950">
        <v>0.05</v>
      </c>
      <c r="V9950">
        <v>1</v>
      </c>
      <c r="W9950" t="s">
        <v>1371</v>
      </c>
      <c r="X9950" t="s">
        <v>1533</v>
      </c>
    </row>
    <row r="9951" spans="1:24" x14ac:dyDescent="0.3">
      <c r="A9951">
        <v>13331</v>
      </c>
      <c r="B9951" s="15" t="s">
        <v>943</v>
      </c>
      <c r="C9951" t="str">
        <f>_xlfn.XLOOKUP($B9951, STANDARDS!$A:$A, STANDARDS!$B:$B,,0,2)</f>
        <v>Taoudenni Basin</v>
      </c>
      <c r="D9951" t="s">
        <v>1063</v>
      </c>
      <c r="E9951" t="s">
        <v>1235</v>
      </c>
      <c r="J9951" s="13">
        <v>870</v>
      </c>
      <c r="K9951" s="13">
        <v>130</v>
      </c>
      <c r="L9951" s="16" t="s">
        <v>1316</v>
      </c>
      <c r="M9951" t="s">
        <v>1335</v>
      </c>
      <c r="P9951" t="s">
        <v>243</v>
      </c>
      <c r="Q9951">
        <v>0.21099999999999999</v>
      </c>
      <c r="V9951">
        <v>1</v>
      </c>
      <c r="W9951" t="s">
        <v>1371</v>
      </c>
      <c r="X9951" t="s">
        <v>1533</v>
      </c>
    </row>
    <row r="9952" spans="1:24" x14ac:dyDescent="0.3">
      <c r="A9952">
        <v>13334</v>
      </c>
      <c r="B9952" s="15" t="s">
        <v>945</v>
      </c>
      <c r="C9952" t="str">
        <f>_xlfn.XLOOKUP($B9952, STANDARDS!$A:$A, STANDARDS!$B:$B,,0,2)</f>
        <v>Taoudenni Basin</v>
      </c>
      <c r="D9952" t="s">
        <v>1063</v>
      </c>
      <c r="E9952" t="s">
        <v>1235</v>
      </c>
      <c r="J9952" s="13">
        <v>770</v>
      </c>
      <c r="K9952" s="13">
        <v>230</v>
      </c>
      <c r="L9952" s="16" t="s">
        <v>1316</v>
      </c>
      <c r="M9952" t="s">
        <v>583</v>
      </c>
      <c r="P9952" t="s">
        <v>243</v>
      </c>
      <c r="Q9952">
        <v>-1.1910000000000001</v>
      </c>
      <c r="V9952">
        <v>1</v>
      </c>
      <c r="W9952" t="s">
        <v>1371</v>
      </c>
      <c r="X9952" t="s">
        <v>1533</v>
      </c>
    </row>
    <row r="9953" spans="1:24" x14ac:dyDescent="0.3">
      <c r="A9953">
        <v>13335</v>
      </c>
      <c r="B9953" s="15" t="s">
        <v>941</v>
      </c>
      <c r="C9953" t="str">
        <f>_xlfn.XLOOKUP($B9953, STANDARDS!$A:$A, STANDARDS!$B:$B,,0,2)</f>
        <v>Taoudenni Basin</v>
      </c>
      <c r="D9953" t="s">
        <v>1063</v>
      </c>
      <c r="E9953" t="s">
        <v>1235</v>
      </c>
      <c r="J9953" s="13">
        <v>770</v>
      </c>
      <c r="K9953" s="13">
        <v>230</v>
      </c>
      <c r="L9953" s="16"/>
      <c r="M9953" t="s">
        <v>583</v>
      </c>
      <c r="P9953" t="s">
        <v>243</v>
      </c>
      <c r="Q9953">
        <v>-0.81</v>
      </c>
      <c r="V9953">
        <v>1</v>
      </c>
      <c r="W9953" t="s">
        <v>1371</v>
      </c>
      <c r="X9953" t="s">
        <v>1533</v>
      </c>
    </row>
    <row r="9954" spans="1:24" x14ac:dyDescent="0.3">
      <c r="A9954">
        <v>13336</v>
      </c>
      <c r="B9954" s="15" t="s">
        <v>941</v>
      </c>
      <c r="C9954" t="str">
        <f>_xlfn.XLOOKUP($B9954, STANDARDS!$A:$A, STANDARDS!$B:$B,,0,2)</f>
        <v>Taoudenni Basin</v>
      </c>
      <c r="D9954" t="s">
        <v>1063</v>
      </c>
      <c r="E9954" t="s">
        <v>1235</v>
      </c>
      <c r="J9954" s="13">
        <v>770</v>
      </c>
      <c r="K9954" s="13">
        <v>230</v>
      </c>
      <c r="L9954" s="16"/>
      <c r="M9954" t="s">
        <v>583</v>
      </c>
      <c r="P9954" t="s">
        <v>243</v>
      </c>
      <c r="Q9954">
        <v>-0.1</v>
      </c>
      <c r="V9954">
        <v>1</v>
      </c>
      <c r="W9954" t="s">
        <v>1371</v>
      </c>
      <c r="X9954" t="s">
        <v>1533</v>
      </c>
    </row>
    <row r="9955" spans="1:24" x14ac:dyDescent="0.3">
      <c r="A9955">
        <v>13337</v>
      </c>
      <c r="B9955" s="15" t="s">
        <v>946</v>
      </c>
      <c r="C9955" t="str">
        <f>_xlfn.XLOOKUP($B9955, STANDARDS!$A:$A, STANDARDS!$B:$B,,0,2)</f>
        <v>Taoudenni Basin</v>
      </c>
      <c r="D9955" t="s">
        <v>1063</v>
      </c>
      <c r="E9955" t="s">
        <v>1235</v>
      </c>
      <c r="J9955" s="13">
        <v>770</v>
      </c>
      <c r="K9955" s="13">
        <v>230</v>
      </c>
      <c r="L9955" s="16" t="s">
        <v>1316</v>
      </c>
      <c r="M9955" t="s">
        <v>583</v>
      </c>
      <c r="P9955" t="s">
        <v>243</v>
      </c>
      <c r="Q9955">
        <v>1.53</v>
      </c>
      <c r="V9955">
        <v>1</v>
      </c>
      <c r="W9955" t="s">
        <v>1371</v>
      </c>
      <c r="X9955" t="s">
        <v>1533</v>
      </c>
    </row>
    <row r="9956" spans="1:24" x14ac:dyDescent="0.3">
      <c r="A9956">
        <v>13338</v>
      </c>
      <c r="B9956" s="15" t="s">
        <v>941</v>
      </c>
      <c r="C9956" t="str">
        <f>_xlfn.XLOOKUP($B9956, STANDARDS!$A:$A, STANDARDS!$B:$B,,0,2)</f>
        <v>Taoudenni Basin</v>
      </c>
      <c r="D9956" t="s">
        <v>1063</v>
      </c>
      <c r="E9956" t="s">
        <v>1235</v>
      </c>
      <c r="J9956" s="13">
        <v>770</v>
      </c>
      <c r="K9956" s="13">
        <v>230</v>
      </c>
      <c r="L9956" s="16"/>
      <c r="M9956" t="s">
        <v>583</v>
      </c>
      <c r="P9956" t="s">
        <v>243</v>
      </c>
      <c r="Q9956">
        <v>-0.41</v>
      </c>
      <c r="V9956">
        <v>1</v>
      </c>
      <c r="W9956" t="s">
        <v>1371</v>
      </c>
      <c r="X9956" t="s">
        <v>1533</v>
      </c>
    </row>
    <row r="9957" spans="1:24" x14ac:dyDescent="0.3">
      <c r="A9957">
        <v>13339</v>
      </c>
      <c r="B9957" s="15" t="s">
        <v>941</v>
      </c>
      <c r="C9957" t="str">
        <f>_xlfn.XLOOKUP($B9957, STANDARDS!$A:$A, STANDARDS!$B:$B,,0,2)</f>
        <v>Taoudenni Basin</v>
      </c>
      <c r="D9957" t="s">
        <v>1063</v>
      </c>
      <c r="E9957" t="s">
        <v>1235</v>
      </c>
      <c r="J9957" s="13">
        <v>770</v>
      </c>
      <c r="K9957" s="13">
        <v>230</v>
      </c>
      <c r="L9957" s="16" t="s">
        <v>1316</v>
      </c>
      <c r="M9957" t="s">
        <v>583</v>
      </c>
      <c r="P9957" t="s">
        <v>243</v>
      </c>
      <c r="Q9957">
        <v>-0.89</v>
      </c>
      <c r="V9957">
        <v>1</v>
      </c>
      <c r="W9957" t="s">
        <v>1371</v>
      </c>
      <c r="X9957" t="s">
        <v>1533</v>
      </c>
    </row>
    <row r="9958" spans="1:24" x14ac:dyDescent="0.3">
      <c r="A9958">
        <v>13340</v>
      </c>
      <c r="B9958" s="15" t="s">
        <v>941</v>
      </c>
      <c r="C9958" t="str">
        <f>_xlfn.XLOOKUP($B9958, STANDARDS!$A:$A, STANDARDS!$B:$B,,0,2)</f>
        <v>Taoudenni Basin</v>
      </c>
      <c r="D9958" t="s">
        <v>1063</v>
      </c>
      <c r="E9958" t="s">
        <v>1235</v>
      </c>
      <c r="J9958" s="13">
        <v>770</v>
      </c>
      <c r="K9958" s="13">
        <v>230</v>
      </c>
      <c r="L9958" s="16" t="s">
        <v>1316</v>
      </c>
      <c r="M9958" t="s">
        <v>583</v>
      </c>
      <c r="P9958" t="s">
        <v>243</v>
      </c>
      <c r="Q9958">
        <v>-0.625</v>
      </c>
      <c r="V9958">
        <v>1</v>
      </c>
      <c r="W9958" t="s">
        <v>1371</v>
      </c>
      <c r="X9958" t="s">
        <v>1533</v>
      </c>
    </row>
    <row r="9959" spans="1:24" x14ac:dyDescent="0.3">
      <c r="A9959">
        <v>13341</v>
      </c>
      <c r="B9959" s="15" t="s">
        <v>945</v>
      </c>
      <c r="C9959" t="str">
        <f>_xlfn.XLOOKUP($B9959, STANDARDS!$A:$A, STANDARDS!$B:$B,,0,2)</f>
        <v>Taoudenni Basin</v>
      </c>
      <c r="D9959" t="s">
        <v>1063</v>
      </c>
      <c r="E9959" t="s">
        <v>1235</v>
      </c>
      <c r="J9959" s="13">
        <v>770</v>
      </c>
      <c r="K9959" s="13">
        <v>230</v>
      </c>
      <c r="L9959" s="16" t="s">
        <v>1316</v>
      </c>
      <c r="M9959" t="s">
        <v>583</v>
      </c>
      <c r="P9959" t="s">
        <v>243</v>
      </c>
      <c r="Q9959">
        <v>6.7000000000000004E-2</v>
      </c>
      <c r="V9959">
        <v>1</v>
      </c>
      <c r="W9959" t="s">
        <v>1371</v>
      </c>
      <c r="X9959" t="s">
        <v>1533</v>
      </c>
    </row>
    <row r="9960" spans="1:24" x14ac:dyDescent="0.3">
      <c r="A9960">
        <v>13342</v>
      </c>
      <c r="B9960" s="15" t="s">
        <v>941</v>
      </c>
      <c r="C9960" t="str">
        <f>_xlfn.XLOOKUP($B9960, STANDARDS!$A:$A, STANDARDS!$B:$B,,0,2)</f>
        <v>Taoudenni Basin</v>
      </c>
      <c r="D9960" t="s">
        <v>1063</v>
      </c>
      <c r="E9960" t="s">
        <v>1235</v>
      </c>
      <c r="J9960" s="13">
        <v>770</v>
      </c>
      <c r="K9960" s="13">
        <v>230</v>
      </c>
      <c r="L9960" s="16" t="s">
        <v>1316</v>
      </c>
      <c r="M9960" t="s">
        <v>583</v>
      </c>
      <c r="P9960" t="s">
        <v>243</v>
      </c>
      <c r="Q9960">
        <v>-0.19600000000000001</v>
      </c>
      <c r="V9960">
        <v>1</v>
      </c>
      <c r="W9960" t="s">
        <v>1371</v>
      </c>
      <c r="X9960" t="s">
        <v>1533</v>
      </c>
    </row>
    <row r="9961" spans="1:24" x14ac:dyDescent="0.3">
      <c r="A9961">
        <v>13343</v>
      </c>
      <c r="B9961" s="15" t="s">
        <v>941</v>
      </c>
      <c r="C9961" t="str">
        <f>_xlfn.XLOOKUP($B9961, STANDARDS!$A:$A, STANDARDS!$B:$B,,0,2)</f>
        <v>Taoudenni Basin</v>
      </c>
      <c r="D9961" t="s">
        <v>1063</v>
      </c>
      <c r="E9961" t="s">
        <v>1235</v>
      </c>
      <c r="J9961" s="13">
        <v>770</v>
      </c>
      <c r="K9961" s="13">
        <v>230</v>
      </c>
      <c r="L9961" s="16" t="s">
        <v>1316</v>
      </c>
      <c r="M9961" t="s">
        <v>583</v>
      </c>
      <c r="P9961" t="s">
        <v>243</v>
      </c>
      <c r="Q9961">
        <v>-0.59599999999999997</v>
      </c>
      <c r="V9961">
        <v>1</v>
      </c>
      <c r="W9961" t="s">
        <v>1371</v>
      </c>
      <c r="X9961" t="s">
        <v>1533</v>
      </c>
    </row>
    <row r="9962" spans="1:24" x14ac:dyDescent="0.3">
      <c r="A9962">
        <v>13344</v>
      </c>
      <c r="B9962" s="15" t="s">
        <v>941</v>
      </c>
      <c r="C9962" t="str">
        <f>_xlfn.XLOOKUP($B9962, STANDARDS!$A:$A, STANDARDS!$B:$B,,0,2)</f>
        <v>Taoudenni Basin</v>
      </c>
      <c r="D9962" t="s">
        <v>1063</v>
      </c>
      <c r="E9962" t="s">
        <v>1235</v>
      </c>
      <c r="J9962" s="13">
        <v>770</v>
      </c>
      <c r="K9962" s="13">
        <v>230</v>
      </c>
      <c r="L9962" s="16" t="s">
        <v>1316</v>
      </c>
      <c r="M9962" t="s">
        <v>583</v>
      </c>
      <c r="P9962" t="s">
        <v>243</v>
      </c>
      <c r="Q9962">
        <v>-0.86899999999999999</v>
      </c>
      <c r="V9962">
        <v>1</v>
      </c>
      <c r="W9962" t="s">
        <v>1371</v>
      </c>
      <c r="X9962" t="s">
        <v>1533</v>
      </c>
    </row>
    <row r="9963" spans="1:24" x14ac:dyDescent="0.3">
      <c r="A9963">
        <v>13345</v>
      </c>
      <c r="B9963" s="15" t="s">
        <v>941</v>
      </c>
      <c r="C9963" t="str">
        <f>_xlfn.XLOOKUP($B9963, STANDARDS!$A:$A, STANDARDS!$B:$B,,0,2)</f>
        <v>Taoudenni Basin</v>
      </c>
      <c r="D9963" t="s">
        <v>1063</v>
      </c>
      <c r="E9963" t="s">
        <v>1235</v>
      </c>
      <c r="J9963" s="13">
        <v>770</v>
      </c>
      <c r="K9963" s="13">
        <v>230</v>
      </c>
      <c r="L9963" s="16" t="s">
        <v>1316</v>
      </c>
      <c r="M9963" t="s">
        <v>583</v>
      </c>
      <c r="P9963" t="s">
        <v>243</v>
      </c>
      <c r="Q9963">
        <v>-0.218</v>
      </c>
      <c r="V9963">
        <v>1</v>
      </c>
      <c r="W9963" t="s">
        <v>1371</v>
      </c>
      <c r="X9963" t="s">
        <v>1533</v>
      </c>
    </row>
    <row r="9964" spans="1:24" x14ac:dyDescent="0.3">
      <c r="A9964">
        <v>13346</v>
      </c>
      <c r="B9964" s="15" t="s">
        <v>941</v>
      </c>
      <c r="C9964" t="str">
        <f>_xlfn.XLOOKUP($B9964, STANDARDS!$A:$A, STANDARDS!$B:$B,,0,2)</f>
        <v>Taoudenni Basin</v>
      </c>
      <c r="D9964" t="s">
        <v>1063</v>
      </c>
      <c r="E9964" t="s">
        <v>1235</v>
      </c>
      <c r="J9964" s="13">
        <v>770</v>
      </c>
      <c r="K9964" s="13">
        <v>230</v>
      </c>
      <c r="L9964" s="16" t="s">
        <v>1316</v>
      </c>
      <c r="M9964" t="s">
        <v>583</v>
      </c>
      <c r="P9964" t="s">
        <v>243</v>
      </c>
      <c r="Q9964">
        <v>-0.51600000000000001</v>
      </c>
      <c r="V9964">
        <v>1</v>
      </c>
      <c r="W9964" t="s">
        <v>1371</v>
      </c>
      <c r="X9964" t="s">
        <v>1533</v>
      </c>
    </row>
    <row r="9965" spans="1:24" x14ac:dyDescent="0.3">
      <c r="A9965">
        <v>13347</v>
      </c>
      <c r="B9965" s="15" t="s">
        <v>941</v>
      </c>
      <c r="C9965" t="str">
        <f>_xlfn.XLOOKUP($B9965, STANDARDS!$A:$A, STANDARDS!$B:$B,,0,2)</f>
        <v>Taoudenni Basin</v>
      </c>
      <c r="D9965" t="s">
        <v>1063</v>
      </c>
      <c r="E9965" t="s">
        <v>1235</v>
      </c>
      <c r="J9965" s="13">
        <v>770</v>
      </c>
      <c r="K9965" s="13">
        <v>230</v>
      </c>
      <c r="L9965" s="16" t="s">
        <v>1316</v>
      </c>
      <c r="M9965" t="s">
        <v>583</v>
      </c>
      <c r="P9965" t="s">
        <v>243</v>
      </c>
      <c r="Q9965">
        <v>-0.60399999999999998</v>
      </c>
      <c r="V9965">
        <v>1</v>
      </c>
      <c r="W9965" t="s">
        <v>1371</v>
      </c>
      <c r="X9965" t="s">
        <v>1533</v>
      </c>
    </row>
    <row r="9966" spans="1:24" x14ac:dyDescent="0.3">
      <c r="A9966">
        <v>13348</v>
      </c>
      <c r="B9966" s="15" t="s">
        <v>941</v>
      </c>
      <c r="C9966" t="str">
        <f>_xlfn.XLOOKUP($B9966, STANDARDS!$A:$A, STANDARDS!$B:$B,,0,2)</f>
        <v>Taoudenni Basin</v>
      </c>
      <c r="D9966" t="s">
        <v>1063</v>
      </c>
      <c r="E9966" t="s">
        <v>1235</v>
      </c>
      <c r="J9966" s="13">
        <v>770</v>
      </c>
      <c r="K9966" s="13">
        <v>230</v>
      </c>
      <c r="L9966" s="16" t="s">
        <v>1316</v>
      </c>
      <c r="M9966" t="s">
        <v>583</v>
      </c>
      <c r="P9966" t="s">
        <v>243</v>
      </c>
      <c r="Q9966">
        <v>-0.496</v>
      </c>
      <c r="V9966">
        <v>1</v>
      </c>
      <c r="W9966" t="s">
        <v>1371</v>
      </c>
      <c r="X9966" t="s">
        <v>1533</v>
      </c>
    </row>
    <row r="9967" spans="1:24" x14ac:dyDescent="0.3">
      <c r="A9967">
        <v>13349</v>
      </c>
      <c r="B9967" s="15" t="s">
        <v>941</v>
      </c>
      <c r="C9967" t="str">
        <f>_xlfn.XLOOKUP($B9967, STANDARDS!$A:$A, STANDARDS!$B:$B,,0,2)</f>
        <v>Taoudenni Basin</v>
      </c>
      <c r="D9967" t="s">
        <v>1063</v>
      </c>
      <c r="E9967" t="s">
        <v>1235</v>
      </c>
      <c r="J9967" s="13">
        <v>770</v>
      </c>
      <c r="K9967" s="13">
        <v>230</v>
      </c>
      <c r="L9967" s="16" t="s">
        <v>1316</v>
      </c>
      <c r="M9967" t="s">
        <v>583</v>
      </c>
      <c r="P9967" t="s">
        <v>243</v>
      </c>
      <c r="Q9967">
        <v>-0.27400000000000002</v>
      </c>
      <c r="V9967">
        <v>1</v>
      </c>
      <c r="W9967" t="s">
        <v>1371</v>
      </c>
      <c r="X9967" t="s">
        <v>1533</v>
      </c>
    </row>
    <row r="9968" spans="1:24" x14ac:dyDescent="0.3">
      <c r="A9968">
        <v>13350</v>
      </c>
      <c r="B9968" s="15" t="s">
        <v>941</v>
      </c>
      <c r="C9968" t="str">
        <f>_xlfn.XLOOKUP($B9968, STANDARDS!$A:$A, STANDARDS!$B:$B,,0,2)</f>
        <v>Taoudenni Basin</v>
      </c>
      <c r="D9968" t="s">
        <v>1063</v>
      </c>
      <c r="E9968" t="s">
        <v>1235</v>
      </c>
      <c r="J9968" s="13">
        <v>770</v>
      </c>
      <c r="K9968" s="13">
        <v>230</v>
      </c>
      <c r="L9968" s="16" t="s">
        <v>1316</v>
      </c>
      <c r="M9968" t="s">
        <v>583</v>
      </c>
      <c r="P9968" t="s">
        <v>243</v>
      </c>
      <c r="Q9968">
        <v>-0.54200000000000004</v>
      </c>
      <c r="V9968">
        <v>1</v>
      </c>
      <c r="W9968" t="s">
        <v>1371</v>
      </c>
      <c r="X9968" t="s">
        <v>1533</v>
      </c>
    </row>
    <row r="9969" spans="1:24" x14ac:dyDescent="0.3">
      <c r="A9969">
        <v>13351</v>
      </c>
      <c r="B9969" s="15" t="s">
        <v>941</v>
      </c>
      <c r="C9969" t="str">
        <f>_xlfn.XLOOKUP($B9969, STANDARDS!$A:$A, STANDARDS!$B:$B,,0,2)</f>
        <v>Taoudenni Basin</v>
      </c>
      <c r="D9969" t="s">
        <v>1063</v>
      </c>
      <c r="E9969" t="s">
        <v>1235</v>
      </c>
      <c r="J9969" s="13">
        <v>770</v>
      </c>
      <c r="K9969" s="13">
        <v>230</v>
      </c>
      <c r="L9969" s="16" t="s">
        <v>1316</v>
      </c>
      <c r="M9969" t="s">
        <v>583</v>
      </c>
      <c r="P9969" t="s">
        <v>243</v>
      </c>
      <c r="Q9969">
        <v>-0.38800000000000001</v>
      </c>
      <c r="V9969">
        <v>1</v>
      </c>
      <c r="W9969" t="s">
        <v>1371</v>
      </c>
      <c r="X9969" t="s">
        <v>1533</v>
      </c>
    </row>
    <row r="9970" spans="1:24" x14ac:dyDescent="0.3">
      <c r="A9970">
        <v>13352</v>
      </c>
      <c r="B9970" s="15" t="s">
        <v>941</v>
      </c>
      <c r="C9970" t="str">
        <f>_xlfn.XLOOKUP($B9970, STANDARDS!$A:$A, STANDARDS!$B:$B,,0,2)</f>
        <v>Taoudenni Basin</v>
      </c>
      <c r="D9970" t="s">
        <v>1063</v>
      </c>
      <c r="E9970" t="s">
        <v>1235</v>
      </c>
      <c r="J9970" s="13">
        <v>770</v>
      </c>
      <c r="K9970" s="13">
        <v>230</v>
      </c>
      <c r="L9970" s="16" t="s">
        <v>1316</v>
      </c>
      <c r="M9970" t="s">
        <v>583</v>
      </c>
      <c r="P9970" t="s">
        <v>243</v>
      </c>
      <c r="Q9970">
        <v>-0.35199999999999998</v>
      </c>
      <c r="V9970">
        <v>1</v>
      </c>
      <c r="W9970" t="s">
        <v>1371</v>
      </c>
      <c r="X9970" t="s">
        <v>1533</v>
      </c>
    </row>
    <row r="9971" spans="1:24" x14ac:dyDescent="0.3">
      <c r="A9971">
        <v>13353</v>
      </c>
      <c r="B9971" s="15" t="s">
        <v>941</v>
      </c>
      <c r="C9971" t="str">
        <f>_xlfn.XLOOKUP($B9971, STANDARDS!$A:$A, STANDARDS!$B:$B,,0,2)</f>
        <v>Taoudenni Basin</v>
      </c>
      <c r="D9971" t="s">
        <v>1063</v>
      </c>
      <c r="E9971" t="s">
        <v>1235</v>
      </c>
      <c r="J9971" s="13">
        <v>770</v>
      </c>
      <c r="K9971" s="13">
        <v>230</v>
      </c>
      <c r="L9971" s="16" t="s">
        <v>1316</v>
      </c>
      <c r="M9971" t="s">
        <v>583</v>
      </c>
      <c r="P9971" t="s">
        <v>243</v>
      </c>
      <c r="Q9971">
        <v>-0.443</v>
      </c>
      <c r="V9971">
        <v>1</v>
      </c>
      <c r="W9971" t="s">
        <v>1371</v>
      </c>
      <c r="X9971" t="s">
        <v>1533</v>
      </c>
    </row>
    <row r="9972" spans="1:24" x14ac:dyDescent="0.3">
      <c r="A9972">
        <v>13358</v>
      </c>
      <c r="B9972" s="15" t="s">
        <v>938</v>
      </c>
      <c r="C9972" t="str">
        <f>_xlfn.XLOOKUP($B9972, STANDARDS!$A:$A, STANDARDS!$B:$B,,0,2)</f>
        <v>Taoudenni Basin</v>
      </c>
      <c r="D9972" t="s">
        <v>1063</v>
      </c>
      <c r="E9972" t="s">
        <v>1235</v>
      </c>
      <c r="J9972" s="13">
        <v>866</v>
      </c>
      <c r="K9972" s="13">
        <v>134</v>
      </c>
      <c r="L9972" s="16" t="s">
        <v>1330</v>
      </c>
      <c r="M9972" t="s">
        <v>583</v>
      </c>
      <c r="P9972" t="s">
        <v>243</v>
      </c>
      <c r="Q9972">
        <v>-0.26</v>
      </c>
      <c r="V9972">
        <v>1</v>
      </c>
      <c r="W9972" t="s">
        <v>1371</v>
      </c>
      <c r="X9972" t="s">
        <v>1533</v>
      </c>
    </row>
    <row r="9973" spans="1:24" x14ac:dyDescent="0.3">
      <c r="A9973">
        <v>13359</v>
      </c>
      <c r="B9973" s="15" t="s">
        <v>938</v>
      </c>
      <c r="C9973" t="str">
        <f>_xlfn.XLOOKUP($B9973, STANDARDS!$A:$A, STANDARDS!$B:$B,,0,2)</f>
        <v>Taoudenni Basin</v>
      </c>
      <c r="D9973" t="s">
        <v>1063</v>
      </c>
      <c r="E9973" t="s">
        <v>1235</v>
      </c>
      <c r="J9973" s="13">
        <v>866</v>
      </c>
      <c r="K9973" s="13">
        <v>134</v>
      </c>
      <c r="L9973" s="16" t="s">
        <v>1330</v>
      </c>
      <c r="M9973" t="s">
        <v>583</v>
      </c>
      <c r="P9973" t="s">
        <v>243</v>
      </c>
      <c r="Q9973">
        <v>2.4300000000000002</v>
      </c>
      <c r="V9973">
        <v>1</v>
      </c>
      <c r="W9973" t="s">
        <v>1371</v>
      </c>
      <c r="X9973" t="s">
        <v>1533</v>
      </c>
    </row>
    <row r="9974" spans="1:24" x14ac:dyDescent="0.3">
      <c r="A9974">
        <v>13372</v>
      </c>
      <c r="B9974" s="15" t="s">
        <v>947</v>
      </c>
      <c r="C9974" t="str">
        <f>_xlfn.XLOOKUP($B9974, STANDARDS!$A:$A, STANDARDS!$B:$B,,0,2)</f>
        <v>Taoudenni Basin</v>
      </c>
      <c r="D9974" t="s">
        <v>1063</v>
      </c>
      <c r="E9974" t="s">
        <v>1235</v>
      </c>
      <c r="J9974" s="13">
        <v>890</v>
      </c>
      <c r="K9974" s="13">
        <v>140</v>
      </c>
      <c r="L9974" s="16" t="s">
        <v>1330</v>
      </c>
      <c r="M9974" t="s">
        <v>583</v>
      </c>
      <c r="P9974" t="s">
        <v>243</v>
      </c>
      <c r="Q9974">
        <v>0.61899999999999999</v>
      </c>
      <c r="V9974">
        <v>1</v>
      </c>
      <c r="W9974" t="s">
        <v>1371</v>
      </c>
      <c r="X9974" t="s">
        <v>1533</v>
      </c>
    </row>
    <row r="9975" spans="1:24" x14ac:dyDescent="0.3">
      <c r="A9975">
        <v>13373</v>
      </c>
      <c r="B9975" s="15" t="s">
        <v>947</v>
      </c>
      <c r="C9975" t="str">
        <f>_xlfn.XLOOKUP($B9975, STANDARDS!$A:$A, STANDARDS!$B:$B,,0,2)</f>
        <v>Taoudenni Basin</v>
      </c>
      <c r="D9975" t="s">
        <v>1063</v>
      </c>
      <c r="E9975" t="s">
        <v>1235</v>
      </c>
      <c r="J9975" s="13">
        <v>890</v>
      </c>
      <c r="K9975" s="13">
        <v>140</v>
      </c>
      <c r="L9975" s="16" t="s">
        <v>1316</v>
      </c>
      <c r="M9975" t="s">
        <v>583</v>
      </c>
      <c r="P9975" t="s">
        <v>243</v>
      </c>
      <c r="Q9975">
        <v>0.1</v>
      </c>
      <c r="V9975">
        <v>1</v>
      </c>
      <c r="W9975" t="s">
        <v>1371</v>
      </c>
      <c r="X9975" t="s">
        <v>1533</v>
      </c>
    </row>
    <row r="9976" spans="1:24" x14ac:dyDescent="0.3">
      <c r="A9976">
        <v>13374</v>
      </c>
      <c r="B9976" s="15" t="s">
        <v>947</v>
      </c>
      <c r="C9976" t="str">
        <f>_xlfn.XLOOKUP($B9976, STANDARDS!$A:$A, STANDARDS!$B:$B,,0,2)</f>
        <v>Taoudenni Basin</v>
      </c>
      <c r="D9976" t="s">
        <v>1063</v>
      </c>
      <c r="E9976" t="s">
        <v>1235</v>
      </c>
      <c r="J9976" s="13">
        <v>890</v>
      </c>
      <c r="K9976" s="13">
        <v>140</v>
      </c>
      <c r="L9976" s="16" t="s">
        <v>1316</v>
      </c>
      <c r="M9976" t="s">
        <v>583</v>
      </c>
      <c r="P9976" t="s">
        <v>243</v>
      </c>
      <c r="Q9976">
        <v>0.53100000000000003</v>
      </c>
      <c r="V9976">
        <v>1</v>
      </c>
      <c r="W9976" t="s">
        <v>1371</v>
      </c>
      <c r="X9976" t="s">
        <v>1533</v>
      </c>
    </row>
    <row r="9977" spans="1:24" x14ac:dyDescent="0.3">
      <c r="A9977">
        <v>13375</v>
      </c>
      <c r="B9977" s="15" t="s">
        <v>947</v>
      </c>
      <c r="C9977" t="str">
        <f>_xlfn.XLOOKUP($B9977, STANDARDS!$A:$A, STANDARDS!$B:$B,,0,2)</f>
        <v>Taoudenni Basin</v>
      </c>
      <c r="D9977" t="s">
        <v>1063</v>
      </c>
      <c r="E9977" t="s">
        <v>1235</v>
      </c>
      <c r="J9977" s="13">
        <v>890</v>
      </c>
      <c r="K9977" s="13">
        <v>140</v>
      </c>
      <c r="L9977" s="16" t="s">
        <v>1316</v>
      </c>
      <c r="M9977" t="s">
        <v>583</v>
      </c>
      <c r="P9977" t="s">
        <v>243</v>
      </c>
      <c r="Q9977">
        <v>0.67600000000000005</v>
      </c>
      <c r="V9977">
        <v>1</v>
      </c>
      <c r="W9977" t="s">
        <v>1371</v>
      </c>
      <c r="X9977" t="s">
        <v>1533</v>
      </c>
    </row>
    <row r="9978" spans="1:24" x14ac:dyDescent="0.3">
      <c r="A9978">
        <v>13376</v>
      </c>
      <c r="B9978" s="15" t="s">
        <v>947</v>
      </c>
      <c r="C9978" t="str">
        <f>_xlfn.XLOOKUP($B9978, STANDARDS!$A:$A, STANDARDS!$B:$B,,0,2)</f>
        <v>Taoudenni Basin</v>
      </c>
      <c r="D9978" t="s">
        <v>1063</v>
      </c>
      <c r="E9978" t="s">
        <v>1235</v>
      </c>
      <c r="J9978" s="13">
        <v>890</v>
      </c>
      <c r="K9978" s="13">
        <v>140</v>
      </c>
      <c r="L9978" s="16" t="s">
        <v>1330</v>
      </c>
      <c r="M9978" t="s">
        <v>583</v>
      </c>
      <c r="P9978" t="s">
        <v>243</v>
      </c>
      <c r="Q9978">
        <v>0.06</v>
      </c>
      <c r="V9978">
        <v>1</v>
      </c>
      <c r="W9978" t="s">
        <v>1371</v>
      </c>
      <c r="X9978" t="s">
        <v>1533</v>
      </c>
    </row>
    <row r="9979" spans="1:24" x14ac:dyDescent="0.3">
      <c r="A9979">
        <v>13377</v>
      </c>
      <c r="B9979" s="15" t="s">
        <v>940</v>
      </c>
      <c r="C9979" t="str">
        <f>_xlfn.XLOOKUP($B9979, STANDARDS!$A:$A, STANDARDS!$B:$B,,0,2)</f>
        <v>Taoudenni Basin</v>
      </c>
      <c r="D9979" t="s">
        <v>1063</v>
      </c>
      <c r="E9979" t="s">
        <v>1235</v>
      </c>
      <c r="J9979" s="13">
        <v>890</v>
      </c>
      <c r="K9979" s="13">
        <v>140</v>
      </c>
      <c r="L9979" s="16" t="s">
        <v>1316</v>
      </c>
      <c r="M9979" t="s">
        <v>583</v>
      </c>
      <c r="P9979" t="s">
        <v>243</v>
      </c>
      <c r="Q9979">
        <v>1.04</v>
      </c>
      <c r="V9979">
        <v>1</v>
      </c>
      <c r="W9979" t="s">
        <v>1371</v>
      </c>
      <c r="X9979" t="s">
        <v>1533</v>
      </c>
    </row>
    <row r="9980" spans="1:24" x14ac:dyDescent="0.3">
      <c r="A9980">
        <v>13378</v>
      </c>
      <c r="B9980" s="15" t="s">
        <v>947</v>
      </c>
      <c r="C9980" t="str">
        <f>_xlfn.XLOOKUP($B9980, STANDARDS!$A:$A, STANDARDS!$B:$B,,0,2)</f>
        <v>Taoudenni Basin</v>
      </c>
      <c r="D9980" t="s">
        <v>1063</v>
      </c>
      <c r="E9980" t="s">
        <v>1235</v>
      </c>
      <c r="J9980" s="13">
        <v>890</v>
      </c>
      <c r="K9980" s="13">
        <v>140</v>
      </c>
      <c r="L9980" s="16" t="s">
        <v>1316</v>
      </c>
      <c r="M9980" t="s">
        <v>583</v>
      </c>
      <c r="P9980" t="s">
        <v>243</v>
      </c>
      <c r="Q9980">
        <v>1.276</v>
      </c>
      <c r="V9980">
        <v>1</v>
      </c>
      <c r="W9980" t="s">
        <v>1371</v>
      </c>
      <c r="X9980" t="s">
        <v>1533</v>
      </c>
    </row>
    <row r="9981" spans="1:24" x14ac:dyDescent="0.3">
      <c r="A9981">
        <v>13379</v>
      </c>
      <c r="B9981" s="15" t="s">
        <v>948</v>
      </c>
      <c r="C9981" t="str">
        <f>_xlfn.XLOOKUP($B9981, STANDARDS!$A:$A, STANDARDS!$B:$B,,0,2)</f>
        <v>Taoudenni Basin</v>
      </c>
      <c r="D9981" t="s">
        <v>1063</v>
      </c>
      <c r="E9981" t="s">
        <v>1235</v>
      </c>
      <c r="J9981" s="13">
        <v>890</v>
      </c>
      <c r="K9981" s="13">
        <v>140</v>
      </c>
      <c r="L9981" s="16" t="s">
        <v>1316</v>
      </c>
      <c r="M9981" t="s">
        <v>583</v>
      </c>
      <c r="P9981" t="s">
        <v>243</v>
      </c>
      <c r="Q9981">
        <v>4.7889999999999997</v>
      </c>
      <c r="V9981">
        <v>1</v>
      </c>
      <c r="W9981" t="s">
        <v>1371</v>
      </c>
      <c r="X9981" t="s">
        <v>1533</v>
      </c>
    </row>
    <row r="9982" spans="1:24" x14ac:dyDescent="0.3">
      <c r="A9982">
        <v>13380</v>
      </c>
      <c r="B9982" s="15" t="s">
        <v>947</v>
      </c>
      <c r="C9982" t="str">
        <f>_xlfn.XLOOKUP($B9982, STANDARDS!$A:$A, STANDARDS!$B:$B,,0,2)</f>
        <v>Taoudenni Basin</v>
      </c>
      <c r="D9982" t="s">
        <v>1063</v>
      </c>
      <c r="E9982" t="s">
        <v>1235</v>
      </c>
      <c r="J9982" s="13">
        <v>890</v>
      </c>
      <c r="K9982" s="13">
        <v>140</v>
      </c>
      <c r="L9982" s="16" t="s">
        <v>1316</v>
      </c>
      <c r="M9982" t="s">
        <v>583</v>
      </c>
      <c r="P9982" t="s">
        <v>243</v>
      </c>
      <c r="Q9982">
        <v>1.1479999999999999</v>
      </c>
      <c r="V9982">
        <v>1</v>
      </c>
      <c r="W9982" t="s">
        <v>1371</v>
      </c>
      <c r="X9982" t="s">
        <v>1533</v>
      </c>
    </row>
    <row r="9983" spans="1:24" x14ac:dyDescent="0.3">
      <c r="A9983">
        <v>13381</v>
      </c>
      <c r="B9983" s="15" t="s">
        <v>947</v>
      </c>
      <c r="C9983" t="str">
        <f>_xlfn.XLOOKUP($B9983, STANDARDS!$A:$A, STANDARDS!$B:$B,,0,2)</f>
        <v>Taoudenni Basin</v>
      </c>
      <c r="D9983" t="s">
        <v>1063</v>
      </c>
      <c r="E9983" t="s">
        <v>1235</v>
      </c>
      <c r="J9983" s="13">
        <v>890</v>
      </c>
      <c r="K9983" s="13">
        <v>140</v>
      </c>
      <c r="L9983" s="16" t="s">
        <v>1316</v>
      </c>
      <c r="M9983" t="s">
        <v>583</v>
      </c>
      <c r="P9983" t="s">
        <v>243</v>
      </c>
      <c r="Q9983">
        <v>0.86399999999999999</v>
      </c>
      <c r="V9983">
        <v>1</v>
      </c>
      <c r="W9983" t="s">
        <v>1371</v>
      </c>
      <c r="X9983" t="s">
        <v>1533</v>
      </c>
    </row>
    <row r="9984" spans="1:24" x14ac:dyDescent="0.3">
      <c r="A9984">
        <v>13382</v>
      </c>
      <c r="B9984" s="15" t="s">
        <v>940</v>
      </c>
      <c r="C9984" t="str">
        <f>_xlfn.XLOOKUP($B9984, STANDARDS!$A:$A, STANDARDS!$B:$B,,0,2)</f>
        <v>Taoudenni Basin</v>
      </c>
      <c r="D9984" t="s">
        <v>1063</v>
      </c>
      <c r="E9984" t="s">
        <v>1235</v>
      </c>
      <c r="J9984" s="13">
        <v>890</v>
      </c>
      <c r="K9984" s="13">
        <v>140</v>
      </c>
      <c r="L9984" s="16" t="s">
        <v>1330</v>
      </c>
      <c r="M9984" t="s">
        <v>583</v>
      </c>
      <c r="P9984" t="s">
        <v>243</v>
      </c>
      <c r="Q9984">
        <v>0.91</v>
      </c>
      <c r="V9984">
        <v>1</v>
      </c>
      <c r="W9984" t="s">
        <v>1371</v>
      </c>
      <c r="X9984" t="s">
        <v>1533</v>
      </c>
    </row>
    <row r="9985" spans="1:24" x14ac:dyDescent="0.3">
      <c r="A9985">
        <v>13383</v>
      </c>
      <c r="B9985" s="15" t="s">
        <v>947</v>
      </c>
      <c r="C9985" t="str">
        <f>_xlfn.XLOOKUP($B9985, STANDARDS!$A:$A, STANDARDS!$B:$B,,0,2)</f>
        <v>Taoudenni Basin</v>
      </c>
      <c r="D9985" t="s">
        <v>1063</v>
      </c>
      <c r="E9985" t="s">
        <v>1235</v>
      </c>
      <c r="J9985" s="13">
        <v>890</v>
      </c>
      <c r="K9985" s="13">
        <v>140</v>
      </c>
      <c r="L9985" s="16" t="s">
        <v>1316</v>
      </c>
      <c r="M9985" t="s">
        <v>583</v>
      </c>
      <c r="P9985" t="s">
        <v>243</v>
      </c>
      <c r="Q9985">
        <v>0.78300000000000003</v>
      </c>
      <c r="V9985">
        <v>1</v>
      </c>
      <c r="W9985" t="s">
        <v>1371</v>
      </c>
      <c r="X9985" t="s">
        <v>1533</v>
      </c>
    </row>
    <row r="9986" spans="1:24" x14ac:dyDescent="0.3">
      <c r="A9986">
        <v>13384</v>
      </c>
      <c r="B9986" s="15" t="s">
        <v>947</v>
      </c>
      <c r="C9986" t="str">
        <f>_xlfn.XLOOKUP($B9986, STANDARDS!$A:$A, STANDARDS!$B:$B,,0,2)</f>
        <v>Taoudenni Basin</v>
      </c>
      <c r="D9986" t="s">
        <v>1063</v>
      </c>
      <c r="E9986" t="s">
        <v>1235</v>
      </c>
      <c r="J9986" s="13">
        <v>890</v>
      </c>
      <c r="K9986" s="13">
        <v>140</v>
      </c>
      <c r="L9986" s="16" t="s">
        <v>1316</v>
      </c>
      <c r="M9986" t="s">
        <v>583</v>
      </c>
      <c r="P9986" t="s">
        <v>243</v>
      </c>
      <c r="Q9986">
        <v>1.212</v>
      </c>
      <c r="V9986">
        <v>1</v>
      </c>
      <c r="W9986" t="s">
        <v>1371</v>
      </c>
      <c r="X9986" t="s">
        <v>1533</v>
      </c>
    </row>
    <row r="9987" spans="1:24" x14ac:dyDescent="0.3">
      <c r="A9987">
        <v>13385</v>
      </c>
      <c r="B9987" s="15" t="s">
        <v>947</v>
      </c>
      <c r="C9987" t="str">
        <f>_xlfn.XLOOKUP($B9987, STANDARDS!$A:$A, STANDARDS!$B:$B,,0,2)</f>
        <v>Taoudenni Basin</v>
      </c>
      <c r="D9987" t="s">
        <v>1063</v>
      </c>
      <c r="E9987" t="s">
        <v>1235</v>
      </c>
      <c r="J9987" s="13">
        <v>890</v>
      </c>
      <c r="K9987" s="13">
        <v>140</v>
      </c>
      <c r="L9987" s="16" t="s">
        <v>1316</v>
      </c>
      <c r="M9987" t="s">
        <v>583</v>
      </c>
      <c r="P9987" t="s">
        <v>243</v>
      </c>
      <c r="Q9987">
        <v>1.702</v>
      </c>
      <c r="V9987">
        <v>1</v>
      </c>
      <c r="W9987" t="s">
        <v>1371</v>
      </c>
      <c r="X9987" t="s">
        <v>1533</v>
      </c>
    </row>
    <row r="9988" spans="1:24" x14ac:dyDescent="0.3">
      <c r="A9988">
        <v>13386</v>
      </c>
      <c r="B9988" s="15" t="s">
        <v>947</v>
      </c>
      <c r="C9988" t="str">
        <f>_xlfn.XLOOKUP($B9988, STANDARDS!$A:$A, STANDARDS!$B:$B,,0,2)</f>
        <v>Taoudenni Basin</v>
      </c>
      <c r="D9988" t="s">
        <v>1063</v>
      </c>
      <c r="E9988" t="s">
        <v>1235</v>
      </c>
      <c r="J9988" s="13">
        <v>890</v>
      </c>
      <c r="K9988" s="13">
        <v>140</v>
      </c>
      <c r="L9988" s="16" t="s">
        <v>1316</v>
      </c>
      <c r="M9988" t="s">
        <v>583</v>
      </c>
      <c r="P9988" t="s">
        <v>243</v>
      </c>
      <c r="Q9988">
        <v>2.2959999999999998</v>
      </c>
      <c r="V9988">
        <v>1</v>
      </c>
      <c r="W9988" t="s">
        <v>1371</v>
      </c>
      <c r="X9988" t="s">
        <v>1533</v>
      </c>
    </row>
    <row r="9989" spans="1:24" x14ac:dyDescent="0.3">
      <c r="A9989">
        <v>13387</v>
      </c>
      <c r="B9989" s="15" t="s">
        <v>947</v>
      </c>
      <c r="C9989" t="str">
        <f>_xlfn.XLOOKUP($B9989, STANDARDS!$A:$A, STANDARDS!$B:$B,,0,2)</f>
        <v>Taoudenni Basin</v>
      </c>
      <c r="D9989" t="s">
        <v>1063</v>
      </c>
      <c r="E9989" t="s">
        <v>1235</v>
      </c>
      <c r="J9989" s="13">
        <v>890</v>
      </c>
      <c r="K9989" s="13">
        <v>140</v>
      </c>
      <c r="L9989" s="16" t="s">
        <v>1330</v>
      </c>
      <c r="M9989" t="s">
        <v>583</v>
      </c>
      <c r="P9989" t="s">
        <v>243</v>
      </c>
      <c r="Q9989">
        <v>1.345</v>
      </c>
      <c r="V9989">
        <v>1</v>
      </c>
      <c r="W9989" t="s">
        <v>1371</v>
      </c>
      <c r="X9989" t="s">
        <v>1533</v>
      </c>
    </row>
    <row r="9990" spans="1:24" x14ac:dyDescent="0.3">
      <c r="A9990">
        <v>13388</v>
      </c>
      <c r="B9990" s="15" t="s">
        <v>949</v>
      </c>
      <c r="C9990" t="str">
        <f>_xlfn.XLOOKUP($B9990, STANDARDS!$A:$A, STANDARDS!$B:$B,,0,2)</f>
        <v>Taoudenni Basin</v>
      </c>
      <c r="D9990" t="s">
        <v>1063</v>
      </c>
      <c r="E9990" t="s">
        <v>1235</v>
      </c>
      <c r="J9990" s="13">
        <v>890</v>
      </c>
      <c r="K9990" s="13">
        <v>140</v>
      </c>
      <c r="L9990" s="16" t="s">
        <v>1330</v>
      </c>
      <c r="M9990" t="s">
        <v>583</v>
      </c>
      <c r="P9990" t="s">
        <v>243</v>
      </c>
      <c r="Q9990">
        <v>0.251</v>
      </c>
      <c r="V9990">
        <v>1</v>
      </c>
      <c r="W9990" t="s">
        <v>1371</v>
      </c>
      <c r="X9990" t="s">
        <v>1533</v>
      </c>
    </row>
    <row r="9991" spans="1:24" x14ac:dyDescent="0.3">
      <c r="A9991">
        <v>13389</v>
      </c>
      <c r="B9991" s="15" t="s">
        <v>947</v>
      </c>
      <c r="C9991" t="str">
        <f>_xlfn.XLOOKUP($B9991, STANDARDS!$A:$A, STANDARDS!$B:$B,,0,2)</f>
        <v>Taoudenni Basin</v>
      </c>
      <c r="D9991" t="s">
        <v>1063</v>
      </c>
      <c r="E9991" t="s">
        <v>1235</v>
      </c>
      <c r="J9991" s="13">
        <v>890</v>
      </c>
      <c r="K9991" s="13">
        <v>140</v>
      </c>
      <c r="L9991" s="16" t="s">
        <v>1316</v>
      </c>
      <c r="M9991" t="s">
        <v>583</v>
      </c>
      <c r="P9991" t="s">
        <v>243</v>
      </c>
      <c r="Q9991">
        <v>0.86399999999999999</v>
      </c>
      <c r="V9991">
        <v>1</v>
      </c>
      <c r="W9991" t="s">
        <v>1371</v>
      </c>
      <c r="X9991" t="s">
        <v>1533</v>
      </c>
    </row>
    <row r="9992" spans="1:24" x14ac:dyDescent="0.3">
      <c r="A9992">
        <v>13390</v>
      </c>
      <c r="B9992" s="15" t="s">
        <v>947</v>
      </c>
      <c r="C9992" t="str">
        <f>_xlfn.XLOOKUP($B9992, STANDARDS!$A:$A, STANDARDS!$B:$B,,0,2)</f>
        <v>Taoudenni Basin</v>
      </c>
      <c r="D9992" t="s">
        <v>1063</v>
      </c>
      <c r="E9992" t="s">
        <v>1235</v>
      </c>
      <c r="J9992" s="13">
        <v>890</v>
      </c>
      <c r="K9992" s="13">
        <v>140</v>
      </c>
      <c r="L9992" s="16" t="s">
        <v>1316</v>
      </c>
      <c r="M9992" t="s">
        <v>583</v>
      </c>
      <c r="P9992" t="s">
        <v>243</v>
      </c>
      <c r="Q9992">
        <v>1.677</v>
      </c>
      <c r="V9992">
        <v>1</v>
      </c>
      <c r="W9992" t="s">
        <v>1371</v>
      </c>
      <c r="X9992" t="s">
        <v>1533</v>
      </c>
    </row>
    <row r="9993" spans="1:24" x14ac:dyDescent="0.3">
      <c r="A9993">
        <v>13391</v>
      </c>
      <c r="B9993" s="15" t="s">
        <v>947</v>
      </c>
      <c r="C9993" t="str">
        <f>_xlfn.XLOOKUP($B9993, STANDARDS!$A:$A, STANDARDS!$B:$B,,0,2)</f>
        <v>Taoudenni Basin</v>
      </c>
      <c r="D9993" t="s">
        <v>1063</v>
      </c>
      <c r="E9993" t="s">
        <v>1235</v>
      </c>
      <c r="J9993" s="13">
        <v>890</v>
      </c>
      <c r="K9993" s="13">
        <v>140</v>
      </c>
      <c r="L9993" s="16" t="s">
        <v>1316</v>
      </c>
      <c r="M9993" t="s">
        <v>583</v>
      </c>
      <c r="P9993" t="s">
        <v>243</v>
      </c>
      <c r="Q9993">
        <v>2.048</v>
      </c>
      <c r="V9993">
        <v>1</v>
      </c>
      <c r="W9993" t="s">
        <v>1371</v>
      </c>
      <c r="X9993" t="s">
        <v>1533</v>
      </c>
    </row>
    <row r="9994" spans="1:24" x14ac:dyDescent="0.3">
      <c r="A9994">
        <v>13392</v>
      </c>
      <c r="B9994" s="15" t="s">
        <v>947</v>
      </c>
      <c r="C9994" t="str">
        <f>_xlfn.XLOOKUP($B9994, STANDARDS!$A:$A, STANDARDS!$B:$B,,0,2)</f>
        <v>Taoudenni Basin</v>
      </c>
      <c r="D9994" t="s">
        <v>1063</v>
      </c>
      <c r="E9994" t="s">
        <v>1235</v>
      </c>
      <c r="J9994" s="13">
        <v>890</v>
      </c>
      <c r="K9994" s="13">
        <v>140</v>
      </c>
      <c r="L9994" s="16" t="s">
        <v>1316</v>
      </c>
      <c r="M9994" t="s">
        <v>583</v>
      </c>
      <c r="P9994" t="s">
        <v>243</v>
      </c>
      <c r="Q9994">
        <v>2.2599999999999998</v>
      </c>
      <c r="V9994">
        <v>1</v>
      </c>
      <c r="W9994" t="s">
        <v>1371</v>
      </c>
      <c r="X9994" t="s">
        <v>1533</v>
      </c>
    </row>
    <row r="9995" spans="1:24" x14ac:dyDescent="0.3">
      <c r="A9995">
        <v>13396</v>
      </c>
      <c r="B9995" s="15" t="s">
        <v>950</v>
      </c>
      <c r="C9995" t="str">
        <f>_xlfn.XLOOKUP($B9995, STANDARDS!$A:$A, STANDARDS!$B:$B,,0,2)</f>
        <v>Taoudenni Basin</v>
      </c>
      <c r="D9995" t="s">
        <v>1063</v>
      </c>
      <c r="E9995" t="s">
        <v>1235</v>
      </c>
      <c r="J9995" s="13">
        <v>998</v>
      </c>
      <c r="K9995" s="13">
        <v>102</v>
      </c>
      <c r="L9995" s="16" t="s">
        <v>1316</v>
      </c>
      <c r="M9995" t="s">
        <v>583</v>
      </c>
      <c r="P9995" t="s">
        <v>243</v>
      </c>
      <c r="Q9995">
        <v>-1.65</v>
      </c>
      <c r="V9995">
        <v>1</v>
      </c>
      <c r="W9995" t="s">
        <v>1371</v>
      </c>
      <c r="X9995" t="s">
        <v>1533</v>
      </c>
    </row>
    <row r="9996" spans="1:24" x14ac:dyDescent="0.3">
      <c r="A9996">
        <v>13398</v>
      </c>
      <c r="B9996" s="15">
        <v>16</v>
      </c>
      <c r="C9996" t="str">
        <f>_xlfn.XLOOKUP($B9996, STANDARDS!$A:$A, STANDARDS!$B:$B,,0,2)</f>
        <v>16, Tsagaan Gol</v>
      </c>
      <c r="D9996" t="s">
        <v>1058</v>
      </c>
      <c r="E9996" t="s">
        <v>1236</v>
      </c>
      <c r="J9996" s="13">
        <v>650</v>
      </c>
      <c r="K9996" s="13">
        <v>50</v>
      </c>
      <c r="L9996" s="16"/>
      <c r="M9996" t="s">
        <v>1335</v>
      </c>
      <c r="P9996" t="s">
        <v>243</v>
      </c>
      <c r="Q9996">
        <v>-3.2679999999999998</v>
      </c>
      <c r="S9996">
        <v>-28.88</v>
      </c>
      <c r="U9996" t="s">
        <v>245</v>
      </c>
      <c r="V9996">
        <v>1</v>
      </c>
      <c r="W9996" t="s">
        <v>1371</v>
      </c>
      <c r="X9996" t="s">
        <v>1534</v>
      </c>
    </row>
    <row r="9997" spans="1:24" x14ac:dyDescent="0.3">
      <c r="A9997">
        <v>13399</v>
      </c>
      <c r="B9997" s="15">
        <v>16</v>
      </c>
      <c r="C9997" t="str">
        <f>_xlfn.XLOOKUP($B9997, STANDARDS!$A:$A, STANDARDS!$B:$B,,0,2)</f>
        <v>16, Tsagaan Gol</v>
      </c>
      <c r="D9997" t="s">
        <v>1058</v>
      </c>
      <c r="E9997" t="s">
        <v>1236</v>
      </c>
      <c r="J9997" s="13">
        <v>650</v>
      </c>
      <c r="K9997" s="13">
        <v>50</v>
      </c>
      <c r="L9997" s="16"/>
      <c r="M9997" t="s">
        <v>1335</v>
      </c>
      <c r="P9997" t="s">
        <v>243</v>
      </c>
      <c r="Q9997">
        <v>-1.988</v>
      </c>
      <c r="S9997">
        <v>-30.64</v>
      </c>
      <c r="U9997" t="s">
        <v>245</v>
      </c>
      <c r="V9997">
        <v>1</v>
      </c>
      <c r="W9997" t="s">
        <v>1371</v>
      </c>
      <c r="X9997" t="s">
        <v>1534</v>
      </c>
    </row>
    <row r="9998" spans="1:24" x14ac:dyDescent="0.3">
      <c r="A9998">
        <v>13400</v>
      </c>
      <c r="B9998" s="15">
        <v>16</v>
      </c>
      <c r="C9998" t="str">
        <f>_xlfn.XLOOKUP($B9998, STANDARDS!$A:$A, STANDARDS!$B:$B,,0,2)</f>
        <v>16, Tsagaan Gol</v>
      </c>
      <c r="D9998" t="s">
        <v>1058</v>
      </c>
      <c r="E9998" t="s">
        <v>1236</v>
      </c>
      <c r="J9998" s="13">
        <v>650</v>
      </c>
      <c r="K9998" s="13">
        <v>50</v>
      </c>
      <c r="L9998" s="16"/>
      <c r="M9998" t="s">
        <v>1335</v>
      </c>
      <c r="P9998" t="s">
        <v>243</v>
      </c>
      <c r="Q9998">
        <v>-1.1879999999999999</v>
      </c>
      <c r="S9998">
        <v>-30.11</v>
      </c>
      <c r="U9998" t="s">
        <v>245</v>
      </c>
      <c r="V9998">
        <v>1</v>
      </c>
      <c r="W9998" t="s">
        <v>1371</v>
      </c>
      <c r="X9998" t="s">
        <v>1534</v>
      </c>
    </row>
    <row r="9999" spans="1:24" x14ac:dyDescent="0.3">
      <c r="A9999">
        <v>13401</v>
      </c>
      <c r="B9999" s="15">
        <v>16</v>
      </c>
      <c r="C9999" t="str">
        <f>_xlfn.XLOOKUP($B9999, STANDARDS!$A:$A, STANDARDS!$B:$B,,0,2)</f>
        <v>16, Tsagaan Gol</v>
      </c>
      <c r="D9999" t="s">
        <v>1058</v>
      </c>
      <c r="E9999" t="s">
        <v>1236</v>
      </c>
      <c r="J9999" s="13">
        <v>650</v>
      </c>
      <c r="K9999" s="13">
        <v>50</v>
      </c>
      <c r="L9999" s="16"/>
      <c r="M9999" t="s">
        <v>1335</v>
      </c>
      <c r="P9999" t="s">
        <v>243</v>
      </c>
      <c r="Q9999">
        <v>-0.67300000000000004</v>
      </c>
      <c r="S9999">
        <v>-30.38</v>
      </c>
      <c r="U9999" t="s">
        <v>245</v>
      </c>
      <c r="V9999">
        <v>1</v>
      </c>
      <c r="W9999" t="s">
        <v>1371</v>
      </c>
      <c r="X9999" t="s">
        <v>1534</v>
      </c>
    </row>
    <row r="10000" spans="1:24" x14ac:dyDescent="0.3">
      <c r="A10000">
        <v>13402</v>
      </c>
      <c r="B10000" s="15">
        <v>16</v>
      </c>
      <c r="C10000" t="str">
        <f>_xlfn.XLOOKUP($B10000, STANDARDS!$A:$A, STANDARDS!$B:$B,,0,2)</f>
        <v>16, Tsagaan Gol</v>
      </c>
      <c r="D10000" t="s">
        <v>1058</v>
      </c>
      <c r="E10000" t="s">
        <v>1236</v>
      </c>
      <c r="J10000" s="13">
        <v>650</v>
      </c>
      <c r="K10000" s="13">
        <v>50</v>
      </c>
      <c r="L10000" s="16"/>
      <c r="M10000" t="s">
        <v>1335</v>
      </c>
      <c r="P10000" t="s">
        <v>243</v>
      </c>
      <c r="Q10000">
        <v>-0.55300000000000005</v>
      </c>
      <c r="V10000">
        <v>1</v>
      </c>
      <c r="W10000" t="s">
        <v>1371</v>
      </c>
      <c r="X10000" t="s">
        <v>1534</v>
      </c>
    </row>
    <row r="10001" spans="1:24" x14ac:dyDescent="0.3">
      <c r="A10001">
        <v>13403</v>
      </c>
      <c r="B10001" s="15">
        <v>18</v>
      </c>
      <c r="C10001" t="str">
        <f>_xlfn.XLOOKUP($B10001, STANDARDS!$A:$A, STANDARDS!$B:$B,,0,2)</f>
        <v>18, Tsagaan Gol</v>
      </c>
      <c r="D10001" t="s">
        <v>1058</v>
      </c>
      <c r="E10001" t="s">
        <v>1236</v>
      </c>
      <c r="J10001" s="13">
        <v>650</v>
      </c>
      <c r="K10001" s="13">
        <v>50</v>
      </c>
      <c r="L10001" s="16"/>
      <c r="M10001" t="s">
        <v>1335</v>
      </c>
      <c r="P10001" t="s">
        <v>243</v>
      </c>
      <c r="Q10001">
        <v>7.5970000000000004</v>
      </c>
      <c r="S10001">
        <v>-23.91</v>
      </c>
      <c r="U10001" t="s">
        <v>245</v>
      </c>
      <c r="V10001">
        <v>1</v>
      </c>
      <c r="W10001" t="s">
        <v>1371</v>
      </c>
      <c r="X10001" t="s">
        <v>1534</v>
      </c>
    </row>
    <row r="10002" spans="1:24" x14ac:dyDescent="0.3">
      <c r="A10002">
        <v>13404</v>
      </c>
      <c r="B10002" s="15">
        <v>16</v>
      </c>
      <c r="C10002" t="str">
        <f>_xlfn.XLOOKUP($B10002, STANDARDS!$A:$A, STANDARDS!$B:$B,,0,2)</f>
        <v>16, Tsagaan Gol</v>
      </c>
      <c r="D10002" t="s">
        <v>1058</v>
      </c>
      <c r="E10002" t="s">
        <v>1236</v>
      </c>
      <c r="J10002" s="13">
        <v>650</v>
      </c>
      <c r="K10002" s="13">
        <v>50</v>
      </c>
      <c r="L10002" s="16"/>
      <c r="M10002" t="s">
        <v>1335</v>
      </c>
      <c r="P10002" t="s">
        <v>243</v>
      </c>
      <c r="Q10002">
        <v>0.13200000000000001</v>
      </c>
      <c r="S10002">
        <v>-30.53</v>
      </c>
      <c r="U10002" t="s">
        <v>245</v>
      </c>
      <c r="V10002">
        <v>1</v>
      </c>
      <c r="W10002" t="s">
        <v>1371</v>
      </c>
      <c r="X10002" t="s">
        <v>1534</v>
      </c>
    </row>
    <row r="10003" spans="1:24" x14ac:dyDescent="0.3">
      <c r="A10003">
        <v>13405</v>
      </c>
      <c r="B10003" s="15">
        <v>16</v>
      </c>
      <c r="C10003" t="str">
        <f>_xlfn.XLOOKUP($B10003, STANDARDS!$A:$A, STANDARDS!$B:$B,,0,2)</f>
        <v>16, Tsagaan Gol</v>
      </c>
      <c r="D10003" t="s">
        <v>1058</v>
      </c>
      <c r="E10003" t="s">
        <v>1236</v>
      </c>
      <c r="J10003" s="13">
        <v>650</v>
      </c>
      <c r="K10003" s="13">
        <v>50</v>
      </c>
      <c r="L10003" s="16"/>
      <c r="M10003" t="s">
        <v>1335</v>
      </c>
      <c r="P10003" t="s">
        <v>243</v>
      </c>
      <c r="Q10003">
        <v>-1.6579999999999999</v>
      </c>
      <c r="S10003">
        <v>-28.88</v>
      </c>
      <c r="U10003" t="s">
        <v>245</v>
      </c>
      <c r="V10003">
        <v>1</v>
      </c>
      <c r="W10003" t="s">
        <v>1371</v>
      </c>
      <c r="X10003" t="s">
        <v>1534</v>
      </c>
    </row>
    <row r="10004" spans="1:24" x14ac:dyDescent="0.3">
      <c r="A10004">
        <v>13406</v>
      </c>
      <c r="B10004" s="15">
        <v>16</v>
      </c>
      <c r="C10004" t="str">
        <f>_xlfn.XLOOKUP($B10004, STANDARDS!$A:$A, STANDARDS!$B:$B,,0,2)</f>
        <v>16, Tsagaan Gol</v>
      </c>
      <c r="D10004" t="s">
        <v>1058</v>
      </c>
      <c r="E10004" t="s">
        <v>1236</v>
      </c>
      <c r="J10004" s="13">
        <v>650</v>
      </c>
      <c r="K10004" s="13">
        <v>50</v>
      </c>
      <c r="L10004" s="16"/>
      <c r="M10004" t="s">
        <v>1335</v>
      </c>
      <c r="P10004" t="s">
        <v>243</v>
      </c>
      <c r="Q10004">
        <v>0.159</v>
      </c>
      <c r="V10004">
        <v>1</v>
      </c>
      <c r="W10004" t="s">
        <v>1371</v>
      </c>
      <c r="X10004" t="s">
        <v>1534</v>
      </c>
    </row>
    <row r="10005" spans="1:24" x14ac:dyDescent="0.3">
      <c r="A10005">
        <v>13407</v>
      </c>
      <c r="B10005" s="15">
        <v>16</v>
      </c>
      <c r="C10005" t="str">
        <f>_xlfn.XLOOKUP($B10005, STANDARDS!$A:$A, STANDARDS!$B:$B,,0,2)</f>
        <v>16, Tsagaan Gol</v>
      </c>
      <c r="D10005" t="s">
        <v>1058</v>
      </c>
      <c r="E10005" t="s">
        <v>1236</v>
      </c>
      <c r="J10005" s="13">
        <v>650</v>
      </c>
      <c r="K10005" s="13">
        <v>50</v>
      </c>
      <c r="L10005" s="16"/>
      <c r="M10005" t="s">
        <v>1335</v>
      </c>
      <c r="P10005" t="s">
        <v>243</v>
      </c>
      <c r="Q10005">
        <v>-0.32400000000000001</v>
      </c>
      <c r="S10005">
        <v>-30.78</v>
      </c>
      <c r="U10005" t="s">
        <v>245</v>
      </c>
      <c r="V10005">
        <v>1</v>
      </c>
      <c r="W10005" t="s">
        <v>1371</v>
      </c>
      <c r="X10005" t="s">
        <v>1534</v>
      </c>
    </row>
    <row r="10006" spans="1:24" x14ac:dyDescent="0.3">
      <c r="A10006">
        <v>13408</v>
      </c>
      <c r="B10006" s="15">
        <v>16</v>
      </c>
      <c r="C10006" t="str">
        <f>_xlfn.XLOOKUP($B10006, STANDARDS!$A:$A, STANDARDS!$B:$B,,0,2)</f>
        <v>16, Tsagaan Gol</v>
      </c>
      <c r="D10006" t="s">
        <v>1058</v>
      </c>
      <c r="E10006" t="s">
        <v>1236</v>
      </c>
      <c r="J10006" s="13">
        <v>650</v>
      </c>
      <c r="K10006" s="13">
        <v>50</v>
      </c>
      <c r="L10006" s="16"/>
      <c r="M10006" t="s">
        <v>1335</v>
      </c>
      <c r="P10006" t="s">
        <v>243</v>
      </c>
      <c r="Q10006">
        <v>0.17199999999999999</v>
      </c>
      <c r="V10006">
        <v>1</v>
      </c>
      <c r="W10006" t="s">
        <v>1371</v>
      </c>
      <c r="X10006" t="s">
        <v>1534</v>
      </c>
    </row>
    <row r="10007" spans="1:24" x14ac:dyDescent="0.3">
      <c r="A10007">
        <v>13409</v>
      </c>
      <c r="B10007" s="15">
        <v>16</v>
      </c>
      <c r="C10007" t="str">
        <f>_xlfn.XLOOKUP($B10007, STANDARDS!$A:$A, STANDARDS!$B:$B,,0,2)</f>
        <v>16, Tsagaan Gol</v>
      </c>
      <c r="D10007" t="s">
        <v>1058</v>
      </c>
      <c r="E10007" t="s">
        <v>1236</v>
      </c>
      <c r="J10007" s="13">
        <v>650</v>
      </c>
      <c r="K10007" s="13">
        <v>50</v>
      </c>
      <c r="L10007" s="16"/>
      <c r="M10007" t="s">
        <v>1335</v>
      </c>
      <c r="P10007" t="s">
        <v>243</v>
      </c>
      <c r="Q10007">
        <v>-0.41599999999999998</v>
      </c>
      <c r="S10007">
        <v>-30.15</v>
      </c>
      <c r="U10007" t="s">
        <v>245</v>
      </c>
      <c r="V10007">
        <v>1</v>
      </c>
      <c r="W10007" t="s">
        <v>1371</v>
      </c>
      <c r="X10007" t="s">
        <v>1534</v>
      </c>
    </row>
    <row r="10008" spans="1:24" x14ac:dyDescent="0.3">
      <c r="A10008">
        <v>13410</v>
      </c>
      <c r="B10008" s="15">
        <v>16</v>
      </c>
      <c r="C10008" t="str">
        <f>_xlfn.XLOOKUP($B10008, STANDARDS!$A:$A, STANDARDS!$B:$B,,0,2)</f>
        <v>16, Tsagaan Gol</v>
      </c>
      <c r="D10008" t="s">
        <v>1058</v>
      </c>
      <c r="E10008" t="s">
        <v>1236</v>
      </c>
      <c r="J10008" s="13">
        <v>650</v>
      </c>
      <c r="K10008" s="13">
        <v>50</v>
      </c>
      <c r="L10008" s="16"/>
      <c r="M10008" t="s">
        <v>1335</v>
      </c>
      <c r="P10008" t="s">
        <v>243</v>
      </c>
      <c r="Q10008">
        <v>0.114</v>
      </c>
      <c r="V10008">
        <v>1</v>
      </c>
      <c r="W10008" t="s">
        <v>1371</v>
      </c>
      <c r="X10008" t="s">
        <v>1534</v>
      </c>
    </row>
    <row r="10009" spans="1:24" x14ac:dyDescent="0.3">
      <c r="A10009">
        <v>13411</v>
      </c>
      <c r="B10009" s="15">
        <v>19</v>
      </c>
      <c r="C10009" t="str">
        <f>_xlfn.XLOOKUP($B10009, STANDARDS!$A:$A, STANDARDS!$B:$B,,0,2)</f>
        <v>19, Tsagaan Gol</v>
      </c>
      <c r="D10009" t="s">
        <v>1058</v>
      </c>
      <c r="E10009" t="s">
        <v>1236</v>
      </c>
      <c r="J10009" s="13">
        <v>650</v>
      </c>
      <c r="K10009" s="13">
        <v>50</v>
      </c>
      <c r="L10009" s="16"/>
      <c r="M10009" t="s">
        <v>1335</v>
      </c>
      <c r="P10009" t="s">
        <v>243</v>
      </c>
      <c r="Q10009">
        <v>4.968</v>
      </c>
      <c r="S10009">
        <v>-27.87</v>
      </c>
      <c r="U10009" t="s">
        <v>245</v>
      </c>
      <c r="V10009">
        <v>1</v>
      </c>
      <c r="W10009" t="s">
        <v>1371</v>
      </c>
      <c r="X10009" t="s">
        <v>1534</v>
      </c>
    </row>
    <row r="10010" spans="1:24" x14ac:dyDescent="0.3">
      <c r="A10010">
        <v>13412</v>
      </c>
      <c r="B10010" s="15">
        <v>16</v>
      </c>
      <c r="C10010" t="str">
        <f>_xlfn.XLOOKUP($B10010, STANDARDS!$A:$A, STANDARDS!$B:$B,,0,2)</f>
        <v>16, Tsagaan Gol</v>
      </c>
      <c r="D10010" t="s">
        <v>1058</v>
      </c>
      <c r="E10010" t="s">
        <v>1236</v>
      </c>
      <c r="J10010" s="13">
        <v>650</v>
      </c>
      <c r="K10010" s="13">
        <v>50</v>
      </c>
      <c r="L10010" s="16"/>
      <c r="M10010" t="s">
        <v>1335</v>
      </c>
      <c r="P10010" t="s">
        <v>243</v>
      </c>
      <c r="Q10010">
        <v>-1.5129999999999999</v>
      </c>
      <c r="S10010">
        <v>-31.59</v>
      </c>
      <c r="U10010" t="s">
        <v>245</v>
      </c>
      <c r="V10010">
        <v>1</v>
      </c>
      <c r="W10010" t="s">
        <v>1371</v>
      </c>
      <c r="X10010" t="s">
        <v>1534</v>
      </c>
    </row>
    <row r="10011" spans="1:24" x14ac:dyDescent="0.3">
      <c r="A10011">
        <v>13413</v>
      </c>
      <c r="B10011" s="15">
        <v>16</v>
      </c>
      <c r="C10011" t="str">
        <f>_xlfn.XLOOKUP($B10011, STANDARDS!$A:$A, STANDARDS!$B:$B,,0,2)</f>
        <v>16, Tsagaan Gol</v>
      </c>
      <c r="D10011" t="s">
        <v>1058</v>
      </c>
      <c r="E10011" t="s">
        <v>1236</v>
      </c>
      <c r="J10011" s="13">
        <v>650</v>
      </c>
      <c r="K10011" s="13">
        <v>50</v>
      </c>
      <c r="L10011" s="16"/>
      <c r="M10011" t="s">
        <v>1335</v>
      </c>
      <c r="P10011" t="s">
        <v>243</v>
      </c>
      <c r="Q10011">
        <v>1.0999999999999999E-2</v>
      </c>
      <c r="S10011">
        <v>-30.48</v>
      </c>
      <c r="U10011" t="s">
        <v>245</v>
      </c>
      <c r="V10011">
        <v>1</v>
      </c>
      <c r="W10011" t="s">
        <v>1371</v>
      </c>
      <c r="X10011" t="s">
        <v>1534</v>
      </c>
    </row>
    <row r="10012" spans="1:24" x14ac:dyDescent="0.3">
      <c r="A10012">
        <v>13414</v>
      </c>
      <c r="B10012" s="15">
        <v>16</v>
      </c>
      <c r="C10012" t="str">
        <f>_xlfn.XLOOKUP($B10012, STANDARDS!$A:$A, STANDARDS!$B:$B,,0,2)</f>
        <v>16, Tsagaan Gol</v>
      </c>
      <c r="D10012" t="s">
        <v>1058</v>
      </c>
      <c r="E10012" t="s">
        <v>1236</v>
      </c>
      <c r="J10012" s="13">
        <v>650</v>
      </c>
      <c r="K10012" s="13">
        <v>50</v>
      </c>
      <c r="L10012" s="16"/>
      <c r="M10012" t="s">
        <v>1335</v>
      </c>
      <c r="P10012" t="s">
        <v>243</v>
      </c>
      <c r="Q10012">
        <v>4.5999999999999999E-2</v>
      </c>
      <c r="S10012">
        <v>-29.68</v>
      </c>
      <c r="U10012" t="s">
        <v>245</v>
      </c>
      <c r="V10012">
        <v>1</v>
      </c>
      <c r="W10012" t="s">
        <v>1371</v>
      </c>
      <c r="X10012" t="s">
        <v>1534</v>
      </c>
    </row>
    <row r="10013" spans="1:24" x14ac:dyDescent="0.3">
      <c r="A10013">
        <v>13415</v>
      </c>
      <c r="B10013" s="15">
        <v>18</v>
      </c>
      <c r="C10013" t="str">
        <f>_xlfn.XLOOKUP($B10013, STANDARDS!$A:$A, STANDARDS!$B:$B,,0,2)</f>
        <v>18, Tsagaan Gol</v>
      </c>
      <c r="D10013" t="s">
        <v>1058</v>
      </c>
      <c r="E10013" t="s">
        <v>1236</v>
      </c>
      <c r="J10013" s="13">
        <v>650</v>
      </c>
      <c r="K10013" s="13">
        <v>50</v>
      </c>
      <c r="L10013" s="16"/>
      <c r="M10013" t="s">
        <v>1335</v>
      </c>
      <c r="P10013" t="s">
        <v>243</v>
      </c>
      <c r="Q10013">
        <v>5.9359999999999999</v>
      </c>
      <c r="S10013">
        <v>-26.14</v>
      </c>
      <c r="U10013" t="s">
        <v>245</v>
      </c>
      <c r="V10013">
        <v>1</v>
      </c>
      <c r="W10013" t="s">
        <v>1371</v>
      </c>
      <c r="X10013" t="s">
        <v>1534</v>
      </c>
    </row>
    <row r="10014" spans="1:24" x14ac:dyDescent="0.3">
      <c r="A10014">
        <v>13416</v>
      </c>
      <c r="B10014" s="15">
        <v>16</v>
      </c>
      <c r="C10014" t="str">
        <f>_xlfn.XLOOKUP($B10014, STANDARDS!$A:$A, STANDARDS!$B:$B,,0,2)</f>
        <v>16, Tsagaan Gol</v>
      </c>
      <c r="D10014" t="s">
        <v>1058</v>
      </c>
      <c r="E10014" t="s">
        <v>1236</v>
      </c>
      <c r="J10014" s="13">
        <v>650</v>
      </c>
      <c r="K10014" s="13">
        <v>50</v>
      </c>
      <c r="L10014" s="16"/>
      <c r="M10014" t="s">
        <v>1335</v>
      </c>
      <c r="P10014" t="s">
        <v>243</v>
      </c>
      <c r="Q10014">
        <v>-1.2010000000000001</v>
      </c>
      <c r="S10014">
        <v>-30.78</v>
      </c>
      <c r="U10014" t="s">
        <v>245</v>
      </c>
      <c r="V10014">
        <v>1</v>
      </c>
      <c r="W10014" t="s">
        <v>1371</v>
      </c>
      <c r="X10014" t="s">
        <v>1534</v>
      </c>
    </row>
    <row r="10015" spans="1:24" x14ac:dyDescent="0.3">
      <c r="A10015">
        <v>13417</v>
      </c>
      <c r="B10015" s="15">
        <v>16</v>
      </c>
      <c r="C10015" t="str">
        <f>_xlfn.XLOOKUP($B10015, STANDARDS!$A:$A, STANDARDS!$B:$B,,0,2)</f>
        <v>16, Tsagaan Gol</v>
      </c>
      <c r="D10015" t="s">
        <v>1058</v>
      </c>
      <c r="E10015" t="s">
        <v>1236</v>
      </c>
      <c r="J10015" s="13">
        <v>650</v>
      </c>
      <c r="K10015" s="13">
        <v>50</v>
      </c>
      <c r="L10015" s="16"/>
      <c r="M10015" t="s">
        <v>1335</v>
      </c>
      <c r="P10015" t="s">
        <v>243</v>
      </c>
      <c r="Q10015">
        <v>-0.89900000000000002</v>
      </c>
      <c r="S10015">
        <v>-29.82</v>
      </c>
      <c r="U10015" t="s">
        <v>245</v>
      </c>
      <c r="V10015">
        <v>1</v>
      </c>
      <c r="W10015" t="s">
        <v>1371</v>
      </c>
      <c r="X10015" t="s">
        <v>1534</v>
      </c>
    </row>
    <row r="10016" spans="1:24" x14ac:dyDescent="0.3">
      <c r="A10016">
        <v>13418</v>
      </c>
      <c r="B10016" s="15">
        <v>16</v>
      </c>
      <c r="C10016" t="str">
        <f>_xlfn.XLOOKUP($B10016, STANDARDS!$A:$A, STANDARDS!$B:$B,,0,2)</f>
        <v>16, Tsagaan Gol</v>
      </c>
      <c r="D10016" t="s">
        <v>1058</v>
      </c>
      <c r="E10016" t="s">
        <v>1236</v>
      </c>
      <c r="J10016" s="13">
        <v>650</v>
      </c>
      <c r="K10016" s="13">
        <v>50</v>
      </c>
      <c r="L10016" s="16"/>
      <c r="M10016" t="s">
        <v>1335</v>
      </c>
      <c r="P10016" t="s">
        <v>243</v>
      </c>
      <c r="Q10016">
        <v>0.66800000000000004</v>
      </c>
      <c r="V10016">
        <v>1</v>
      </c>
      <c r="W10016" t="s">
        <v>1371</v>
      </c>
      <c r="X10016" t="s">
        <v>1534</v>
      </c>
    </row>
    <row r="10017" spans="1:24" x14ac:dyDescent="0.3">
      <c r="A10017">
        <v>13419</v>
      </c>
      <c r="B10017" s="15">
        <v>17</v>
      </c>
      <c r="C10017" t="str">
        <f>_xlfn.XLOOKUP($B10017, STANDARDS!$A:$A, STANDARDS!$B:$B,,0,2)</f>
        <v>17, Tsagaan Gol</v>
      </c>
      <c r="D10017" t="s">
        <v>1058</v>
      </c>
      <c r="E10017" t="s">
        <v>1236</v>
      </c>
      <c r="J10017" s="13">
        <v>650</v>
      </c>
      <c r="K10017" s="13">
        <v>50</v>
      </c>
      <c r="L10017" s="16"/>
      <c r="M10017" t="s">
        <v>1335</v>
      </c>
      <c r="P10017" t="s">
        <v>243</v>
      </c>
      <c r="Q10017">
        <v>3.0339999999999998</v>
      </c>
      <c r="S10017">
        <v>-28.4</v>
      </c>
      <c r="U10017" t="s">
        <v>245</v>
      </c>
      <c r="V10017">
        <v>1</v>
      </c>
      <c r="W10017" t="s">
        <v>1371</v>
      </c>
      <c r="X10017" t="s">
        <v>1534</v>
      </c>
    </row>
    <row r="10018" spans="1:24" x14ac:dyDescent="0.3">
      <c r="A10018">
        <v>13420</v>
      </c>
      <c r="B10018" s="15">
        <v>19</v>
      </c>
      <c r="C10018" t="str">
        <f>_xlfn.XLOOKUP($B10018, STANDARDS!$A:$A, STANDARDS!$B:$B,,0,2)</f>
        <v>19, Tsagaan Gol</v>
      </c>
      <c r="D10018" t="s">
        <v>1058</v>
      </c>
      <c r="E10018" t="s">
        <v>1236</v>
      </c>
      <c r="J10018" s="13">
        <v>650</v>
      </c>
      <c r="K10018" s="13">
        <v>50</v>
      </c>
      <c r="L10018" s="16"/>
      <c r="M10018" t="s">
        <v>1335</v>
      </c>
      <c r="P10018" t="s">
        <v>243</v>
      </c>
      <c r="Q10018">
        <v>8.0090000000000003</v>
      </c>
      <c r="S10018">
        <v>-27.21</v>
      </c>
      <c r="U10018" t="s">
        <v>245</v>
      </c>
      <c r="V10018">
        <v>1</v>
      </c>
      <c r="W10018" t="s">
        <v>1371</v>
      </c>
      <c r="X10018" t="s">
        <v>1534</v>
      </c>
    </row>
    <row r="10019" spans="1:24" x14ac:dyDescent="0.3">
      <c r="A10019">
        <v>13421</v>
      </c>
      <c r="B10019" s="15">
        <v>16</v>
      </c>
      <c r="C10019" t="str">
        <f>_xlfn.XLOOKUP($B10019, STANDARDS!$A:$A, STANDARDS!$B:$B,,0,2)</f>
        <v>16, Tsagaan Gol</v>
      </c>
      <c r="D10019" t="s">
        <v>1058</v>
      </c>
      <c r="E10019" t="s">
        <v>1236</v>
      </c>
      <c r="J10019" s="13">
        <v>650</v>
      </c>
      <c r="K10019" s="13">
        <v>50</v>
      </c>
      <c r="L10019" s="16"/>
      <c r="M10019" t="s">
        <v>1335</v>
      </c>
      <c r="P10019" t="s">
        <v>243</v>
      </c>
      <c r="Q10019">
        <v>7.2999999999999995E-2</v>
      </c>
      <c r="S10019">
        <v>-31.38</v>
      </c>
      <c r="U10019" t="s">
        <v>245</v>
      </c>
      <c r="V10019">
        <v>1</v>
      </c>
      <c r="W10019" t="s">
        <v>1371</v>
      </c>
      <c r="X10019" t="s">
        <v>1534</v>
      </c>
    </row>
    <row r="10020" spans="1:24" x14ac:dyDescent="0.3">
      <c r="A10020">
        <v>13422</v>
      </c>
      <c r="B10020" s="15">
        <v>16</v>
      </c>
      <c r="C10020" t="str">
        <f>_xlfn.XLOOKUP($B10020, STANDARDS!$A:$A, STANDARDS!$B:$B,,0,2)</f>
        <v>16, Tsagaan Gol</v>
      </c>
      <c r="D10020" t="s">
        <v>1058</v>
      </c>
      <c r="E10020" t="s">
        <v>1236</v>
      </c>
      <c r="J10020" s="13">
        <v>650</v>
      </c>
      <c r="K10020" s="13">
        <v>50</v>
      </c>
      <c r="L10020" s="16"/>
      <c r="M10020" t="s">
        <v>1335</v>
      </c>
      <c r="P10020" t="s">
        <v>243</v>
      </c>
      <c r="Q10020">
        <v>-0.309</v>
      </c>
      <c r="S10020">
        <v>-29.11</v>
      </c>
      <c r="U10020" t="s">
        <v>245</v>
      </c>
      <c r="V10020">
        <v>1</v>
      </c>
      <c r="W10020" t="s">
        <v>1371</v>
      </c>
      <c r="X10020" t="s">
        <v>1534</v>
      </c>
    </row>
    <row r="10021" spans="1:24" x14ac:dyDescent="0.3">
      <c r="A10021">
        <v>13423</v>
      </c>
      <c r="B10021" s="15">
        <v>16</v>
      </c>
      <c r="C10021" t="str">
        <f>_xlfn.XLOOKUP($B10021, STANDARDS!$A:$A, STANDARDS!$B:$B,,0,2)</f>
        <v>16, Tsagaan Gol</v>
      </c>
      <c r="D10021" t="s">
        <v>1058</v>
      </c>
      <c r="E10021" t="s">
        <v>1236</v>
      </c>
      <c r="J10021" s="13">
        <v>650</v>
      </c>
      <c r="K10021" s="13">
        <v>50</v>
      </c>
      <c r="L10021" s="16"/>
      <c r="M10021" t="s">
        <v>1335</v>
      </c>
      <c r="P10021" t="s">
        <v>243</v>
      </c>
      <c r="Q10021">
        <v>0.59499999999999997</v>
      </c>
      <c r="V10021">
        <v>1</v>
      </c>
      <c r="W10021" t="s">
        <v>1371</v>
      </c>
      <c r="X10021" t="s">
        <v>1534</v>
      </c>
    </row>
    <row r="10022" spans="1:24" x14ac:dyDescent="0.3">
      <c r="A10022">
        <v>13424</v>
      </c>
      <c r="B10022" s="15">
        <v>19</v>
      </c>
      <c r="C10022" t="str">
        <f>_xlfn.XLOOKUP($B10022, STANDARDS!$A:$A, STANDARDS!$B:$B,,0,2)</f>
        <v>19, Tsagaan Gol</v>
      </c>
      <c r="D10022" t="s">
        <v>1058</v>
      </c>
      <c r="E10022" t="s">
        <v>1236</v>
      </c>
      <c r="J10022" s="13">
        <v>650</v>
      </c>
      <c r="K10022" s="13">
        <v>50</v>
      </c>
      <c r="L10022" s="16"/>
      <c r="M10022" t="s">
        <v>1335</v>
      </c>
      <c r="P10022" t="s">
        <v>243</v>
      </c>
      <c r="Q10022">
        <v>6.7519999999999998</v>
      </c>
      <c r="S10022">
        <v>-25.91</v>
      </c>
      <c r="U10022" t="s">
        <v>245</v>
      </c>
      <c r="V10022">
        <v>1</v>
      </c>
      <c r="W10022" t="s">
        <v>1371</v>
      </c>
      <c r="X10022" t="s">
        <v>1534</v>
      </c>
    </row>
    <row r="10023" spans="1:24" x14ac:dyDescent="0.3">
      <c r="A10023">
        <v>13425</v>
      </c>
      <c r="B10023" s="15">
        <v>16</v>
      </c>
      <c r="C10023" t="str">
        <f>_xlfn.XLOOKUP($B10023, STANDARDS!$A:$A, STANDARDS!$B:$B,,0,2)</f>
        <v>16, Tsagaan Gol</v>
      </c>
      <c r="D10023" t="s">
        <v>1058</v>
      </c>
      <c r="E10023" t="s">
        <v>1236</v>
      </c>
      <c r="J10023" s="13">
        <v>650</v>
      </c>
      <c r="K10023" s="13">
        <v>50</v>
      </c>
      <c r="L10023" s="16"/>
      <c r="M10023" t="s">
        <v>1335</v>
      </c>
      <c r="P10023" t="s">
        <v>243</v>
      </c>
      <c r="Q10023">
        <v>-0.53800000000000003</v>
      </c>
      <c r="S10023">
        <v>-30.9</v>
      </c>
      <c r="U10023" t="s">
        <v>245</v>
      </c>
      <c r="V10023">
        <v>1</v>
      </c>
      <c r="W10023" t="s">
        <v>1371</v>
      </c>
      <c r="X10023" t="s">
        <v>1534</v>
      </c>
    </row>
    <row r="10024" spans="1:24" x14ac:dyDescent="0.3">
      <c r="A10024">
        <v>13426</v>
      </c>
      <c r="B10024" s="15">
        <v>19</v>
      </c>
      <c r="C10024" t="str">
        <f>_xlfn.XLOOKUP($B10024, STANDARDS!$A:$A, STANDARDS!$B:$B,,0,2)</f>
        <v>19, Tsagaan Gol</v>
      </c>
      <c r="D10024" t="s">
        <v>1058</v>
      </c>
      <c r="E10024" t="s">
        <v>1236</v>
      </c>
      <c r="J10024" s="13">
        <v>650</v>
      </c>
      <c r="K10024" s="13">
        <v>50</v>
      </c>
      <c r="L10024" s="16"/>
      <c r="M10024" t="s">
        <v>1335</v>
      </c>
      <c r="P10024" t="s">
        <v>243</v>
      </c>
      <c r="Q10024">
        <v>-2.82</v>
      </c>
      <c r="S10024">
        <v>-29.19</v>
      </c>
      <c r="U10024" t="s">
        <v>245</v>
      </c>
      <c r="V10024">
        <v>1</v>
      </c>
      <c r="W10024" t="s">
        <v>1371</v>
      </c>
      <c r="X10024" t="s">
        <v>1534</v>
      </c>
    </row>
    <row r="10025" spans="1:24" x14ac:dyDescent="0.3">
      <c r="A10025">
        <v>13427</v>
      </c>
      <c r="B10025" s="15">
        <v>17</v>
      </c>
      <c r="C10025" t="str">
        <f>_xlfn.XLOOKUP($B10025, STANDARDS!$A:$A, STANDARDS!$B:$B,,0,2)</f>
        <v>17, Tsagaan Gol</v>
      </c>
      <c r="D10025" t="s">
        <v>1058</v>
      </c>
      <c r="E10025" t="s">
        <v>1236</v>
      </c>
      <c r="J10025" s="13">
        <v>650</v>
      </c>
      <c r="K10025" s="13">
        <v>50</v>
      </c>
      <c r="L10025" s="16"/>
      <c r="M10025" t="s">
        <v>1335</v>
      </c>
      <c r="P10025" t="s">
        <v>243</v>
      </c>
      <c r="Q10025">
        <v>3.1739999999999999</v>
      </c>
      <c r="V10025">
        <v>1</v>
      </c>
      <c r="W10025" t="s">
        <v>1371</v>
      </c>
      <c r="X10025" t="s">
        <v>1534</v>
      </c>
    </row>
    <row r="10026" spans="1:24" x14ac:dyDescent="0.3">
      <c r="A10026">
        <v>13428</v>
      </c>
      <c r="B10026" s="15">
        <v>19</v>
      </c>
      <c r="C10026" t="str">
        <f>_xlfn.XLOOKUP($B10026, STANDARDS!$A:$A, STANDARDS!$B:$B,,0,2)</f>
        <v>19, Tsagaan Gol</v>
      </c>
      <c r="D10026" t="s">
        <v>1058</v>
      </c>
      <c r="E10026" t="s">
        <v>1236</v>
      </c>
      <c r="J10026" s="13">
        <v>650</v>
      </c>
      <c r="K10026" s="13">
        <v>50</v>
      </c>
      <c r="L10026" s="16"/>
      <c r="M10026" t="s">
        <v>1335</v>
      </c>
      <c r="P10026" t="s">
        <v>243</v>
      </c>
      <c r="Q10026">
        <v>9.19</v>
      </c>
      <c r="S10026">
        <v>-27.7</v>
      </c>
      <c r="U10026" t="s">
        <v>245</v>
      </c>
      <c r="V10026">
        <v>1</v>
      </c>
      <c r="W10026" t="s">
        <v>1371</v>
      </c>
      <c r="X10026" t="s">
        <v>1534</v>
      </c>
    </row>
    <row r="10027" spans="1:24" x14ac:dyDescent="0.3">
      <c r="A10027">
        <v>13429</v>
      </c>
      <c r="B10027" s="15">
        <v>16</v>
      </c>
      <c r="C10027" t="str">
        <f>_xlfn.XLOOKUP($B10027, STANDARDS!$A:$A, STANDARDS!$B:$B,,0,2)</f>
        <v>16, Tsagaan Gol</v>
      </c>
      <c r="D10027" t="s">
        <v>1058</v>
      </c>
      <c r="E10027" t="s">
        <v>1236</v>
      </c>
      <c r="J10027" s="13">
        <v>650</v>
      </c>
      <c r="K10027" s="13">
        <v>50</v>
      </c>
      <c r="L10027" s="16"/>
      <c r="M10027" t="s">
        <v>1335</v>
      </c>
      <c r="P10027" t="s">
        <v>243</v>
      </c>
      <c r="Q10027">
        <v>0.623</v>
      </c>
      <c r="S10027">
        <v>-30.25</v>
      </c>
      <c r="U10027" t="s">
        <v>245</v>
      </c>
      <c r="V10027">
        <v>1</v>
      </c>
      <c r="W10027" t="s">
        <v>1371</v>
      </c>
      <c r="X10027" t="s">
        <v>1534</v>
      </c>
    </row>
    <row r="10028" spans="1:24" x14ac:dyDescent="0.3">
      <c r="A10028">
        <v>13430</v>
      </c>
      <c r="B10028" s="15">
        <v>19</v>
      </c>
      <c r="C10028" t="str">
        <f>_xlfn.XLOOKUP($B10028, STANDARDS!$A:$A, STANDARDS!$B:$B,,0,2)</f>
        <v>19, Tsagaan Gol</v>
      </c>
      <c r="D10028" t="s">
        <v>1058</v>
      </c>
      <c r="E10028" t="s">
        <v>1236</v>
      </c>
      <c r="J10028" s="13">
        <v>650</v>
      </c>
      <c r="K10028" s="13">
        <v>50</v>
      </c>
      <c r="L10028" s="16"/>
      <c r="M10028" t="s">
        <v>1335</v>
      </c>
      <c r="P10028" t="s">
        <v>243</v>
      </c>
      <c r="Q10028">
        <v>7.3680000000000003</v>
      </c>
      <c r="S10028">
        <v>-28.55</v>
      </c>
      <c r="U10028" t="s">
        <v>245</v>
      </c>
      <c r="V10028">
        <v>1</v>
      </c>
      <c r="W10028" t="s">
        <v>1371</v>
      </c>
      <c r="X10028" t="s">
        <v>1534</v>
      </c>
    </row>
    <row r="10029" spans="1:24" x14ac:dyDescent="0.3">
      <c r="A10029">
        <v>13431</v>
      </c>
      <c r="B10029" s="15">
        <v>19</v>
      </c>
      <c r="C10029" t="str">
        <f>_xlfn.XLOOKUP($B10029, STANDARDS!$A:$A, STANDARDS!$B:$B,,0,2)</f>
        <v>19, Tsagaan Gol</v>
      </c>
      <c r="D10029" t="s">
        <v>1058</v>
      </c>
      <c r="E10029" t="s">
        <v>1236</v>
      </c>
      <c r="J10029" s="13">
        <v>650</v>
      </c>
      <c r="K10029" s="13">
        <v>50</v>
      </c>
      <c r="L10029" s="16"/>
      <c r="M10029" t="s">
        <v>1335</v>
      </c>
      <c r="P10029" t="s">
        <v>243</v>
      </c>
      <c r="Q10029">
        <v>4.915</v>
      </c>
      <c r="S10029">
        <v>-26.54</v>
      </c>
      <c r="U10029" t="s">
        <v>245</v>
      </c>
      <c r="V10029">
        <v>1</v>
      </c>
      <c r="W10029" t="s">
        <v>1371</v>
      </c>
      <c r="X10029" t="s">
        <v>1534</v>
      </c>
    </row>
    <row r="10030" spans="1:24" x14ac:dyDescent="0.3">
      <c r="A10030">
        <v>13432</v>
      </c>
      <c r="B10030" s="15">
        <v>19</v>
      </c>
      <c r="C10030" t="str">
        <f>_xlfn.XLOOKUP($B10030, STANDARDS!$A:$A, STANDARDS!$B:$B,,0,2)</f>
        <v>19, Tsagaan Gol</v>
      </c>
      <c r="D10030" t="s">
        <v>1058</v>
      </c>
      <c r="E10030" t="s">
        <v>1236</v>
      </c>
      <c r="J10030" s="13">
        <v>650</v>
      </c>
      <c r="K10030" s="13">
        <v>50</v>
      </c>
      <c r="L10030" s="16"/>
      <c r="M10030" t="s">
        <v>1335</v>
      </c>
      <c r="P10030" t="s">
        <v>243</v>
      </c>
      <c r="Q10030">
        <v>3.6819999999999999</v>
      </c>
      <c r="V10030">
        <v>1</v>
      </c>
      <c r="W10030" t="s">
        <v>1371</v>
      </c>
      <c r="X10030" t="s">
        <v>1534</v>
      </c>
    </row>
    <row r="10031" spans="1:24" x14ac:dyDescent="0.3">
      <c r="A10031">
        <v>13433</v>
      </c>
      <c r="B10031" s="15">
        <v>16</v>
      </c>
      <c r="C10031" t="str">
        <f>_xlfn.XLOOKUP($B10031, STANDARDS!$A:$A, STANDARDS!$B:$B,,0,2)</f>
        <v>16, Tsagaan Gol</v>
      </c>
      <c r="D10031" t="s">
        <v>1058</v>
      </c>
      <c r="E10031" t="s">
        <v>1236</v>
      </c>
      <c r="J10031" s="13">
        <v>650</v>
      </c>
      <c r="K10031" s="13">
        <v>50</v>
      </c>
      <c r="L10031" s="16"/>
      <c r="M10031" t="s">
        <v>1335</v>
      </c>
      <c r="P10031" t="s">
        <v>243</v>
      </c>
      <c r="Q10031">
        <v>0.46800000000000003</v>
      </c>
      <c r="S10031">
        <v>-30.46</v>
      </c>
      <c r="U10031" t="s">
        <v>245</v>
      </c>
      <c r="V10031">
        <v>1</v>
      </c>
      <c r="W10031" t="s">
        <v>1371</v>
      </c>
      <c r="X10031" t="s">
        <v>1534</v>
      </c>
    </row>
    <row r="10032" spans="1:24" x14ac:dyDescent="0.3">
      <c r="A10032">
        <v>13434</v>
      </c>
      <c r="B10032" s="15">
        <v>19</v>
      </c>
      <c r="C10032" t="str">
        <f>_xlfn.XLOOKUP($B10032, STANDARDS!$A:$A, STANDARDS!$B:$B,,0,2)</f>
        <v>19, Tsagaan Gol</v>
      </c>
      <c r="D10032" t="s">
        <v>1058</v>
      </c>
      <c r="E10032" t="s">
        <v>1236</v>
      </c>
      <c r="J10032" s="13">
        <v>650</v>
      </c>
      <c r="K10032" s="13">
        <v>50</v>
      </c>
      <c r="L10032" s="16"/>
      <c r="M10032" t="s">
        <v>1335</v>
      </c>
      <c r="P10032" t="s">
        <v>243</v>
      </c>
      <c r="Q10032">
        <v>3.923</v>
      </c>
      <c r="V10032">
        <v>1</v>
      </c>
      <c r="W10032" t="s">
        <v>1371</v>
      </c>
      <c r="X10032" t="s">
        <v>1534</v>
      </c>
    </row>
    <row r="10033" spans="1:24" x14ac:dyDescent="0.3">
      <c r="A10033">
        <v>13435</v>
      </c>
      <c r="B10033" s="15">
        <v>18</v>
      </c>
      <c r="C10033" t="str">
        <f>_xlfn.XLOOKUP($B10033, STANDARDS!$A:$A, STANDARDS!$B:$B,,0,2)</f>
        <v>18, Tsagaan Gol</v>
      </c>
      <c r="D10033" t="s">
        <v>1058</v>
      </c>
      <c r="E10033" t="s">
        <v>1236</v>
      </c>
      <c r="J10033" s="13">
        <v>650</v>
      </c>
      <c r="K10033" s="13">
        <v>50</v>
      </c>
      <c r="L10033" s="16"/>
      <c r="M10033" t="s">
        <v>1335</v>
      </c>
      <c r="P10033" t="s">
        <v>243</v>
      </c>
      <c r="Q10033">
        <v>3.75</v>
      </c>
      <c r="V10033">
        <v>1</v>
      </c>
      <c r="W10033" t="s">
        <v>1371</v>
      </c>
      <c r="X10033" t="s">
        <v>1534</v>
      </c>
    </row>
    <row r="10034" spans="1:24" x14ac:dyDescent="0.3">
      <c r="A10034">
        <v>13436</v>
      </c>
      <c r="B10034" s="15">
        <v>19</v>
      </c>
      <c r="C10034" t="str">
        <f>_xlfn.XLOOKUP($B10034, STANDARDS!$A:$A, STANDARDS!$B:$B,,0,2)</f>
        <v>19, Tsagaan Gol</v>
      </c>
      <c r="D10034" t="s">
        <v>1058</v>
      </c>
      <c r="E10034" t="s">
        <v>1236</v>
      </c>
      <c r="J10034" s="13">
        <v>650</v>
      </c>
      <c r="K10034" s="13">
        <v>50</v>
      </c>
      <c r="L10034" s="16"/>
      <c r="M10034" t="s">
        <v>1335</v>
      </c>
      <c r="P10034" t="s">
        <v>243</v>
      </c>
      <c r="Q10034">
        <v>8.9169999999999998</v>
      </c>
      <c r="S10034">
        <v>-23.89</v>
      </c>
      <c r="U10034" t="s">
        <v>245</v>
      </c>
      <c r="V10034">
        <v>1</v>
      </c>
      <c r="W10034" t="s">
        <v>1371</v>
      </c>
      <c r="X10034" t="s">
        <v>1534</v>
      </c>
    </row>
    <row r="10035" spans="1:24" x14ac:dyDescent="0.3">
      <c r="A10035">
        <v>13437</v>
      </c>
      <c r="B10035" s="15">
        <v>19</v>
      </c>
      <c r="C10035" t="str">
        <f>_xlfn.XLOOKUP($B10035, STANDARDS!$A:$A, STANDARDS!$B:$B,,0,2)</f>
        <v>19, Tsagaan Gol</v>
      </c>
      <c r="D10035" t="s">
        <v>1058</v>
      </c>
      <c r="E10035" t="s">
        <v>1236</v>
      </c>
      <c r="J10035" s="13">
        <v>650</v>
      </c>
      <c r="K10035" s="13">
        <v>50</v>
      </c>
      <c r="L10035" s="16"/>
      <c r="M10035" t="s">
        <v>1335</v>
      </c>
      <c r="P10035" t="s">
        <v>243</v>
      </c>
      <c r="Q10035">
        <v>9.2479999999999993</v>
      </c>
      <c r="V10035">
        <v>1</v>
      </c>
      <c r="W10035" t="s">
        <v>1371</v>
      </c>
      <c r="X10035" t="s">
        <v>1534</v>
      </c>
    </row>
    <row r="10036" spans="1:24" x14ac:dyDescent="0.3">
      <c r="A10036">
        <v>13438</v>
      </c>
      <c r="B10036" s="15">
        <v>18</v>
      </c>
      <c r="C10036" t="str">
        <f>_xlfn.XLOOKUP($B10036, STANDARDS!$A:$A, STANDARDS!$B:$B,,0,2)</f>
        <v>18, Tsagaan Gol</v>
      </c>
      <c r="D10036" t="s">
        <v>1058</v>
      </c>
      <c r="E10036" t="s">
        <v>1236</v>
      </c>
      <c r="J10036" s="13">
        <v>650</v>
      </c>
      <c r="K10036" s="13">
        <v>50</v>
      </c>
      <c r="L10036" s="16"/>
      <c r="M10036" t="s">
        <v>1335</v>
      </c>
      <c r="P10036" t="s">
        <v>243</v>
      </c>
      <c r="Q10036">
        <v>4.5220000000000002</v>
      </c>
      <c r="V10036">
        <v>1</v>
      </c>
      <c r="W10036" t="s">
        <v>1371</v>
      </c>
      <c r="X10036" t="s">
        <v>1534</v>
      </c>
    </row>
    <row r="10037" spans="1:24" x14ac:dyDescent="0.3">
      <c r="A10037">
        <v>13439</v>
      </c>
      <c r="B10037" s="15">
        <v>19</v>
      </c>
      <c r="C10037" t="str">
        <f>_xlfn.XLOOKUP($B10037, STANDARDS!$A:$A, STANDARDS!$B:$B,,0,2)</f>
        <v>19, Tsagaan Gol</v>
      </c>
      <c r="D10037" t="s">
        <v>1058</v>
      </c>
      <c r="E10037" t="s">
        <v>1236</v>
      </c>
      <c r="J10037" s="13">
        <v>650</v>
      </c>
      <c r="K10037" s="13">
        <v>50</v>
      </c>
      <c r="L10037" s="16"/>
      <c r="M10037" t="s">
        <v>1335</v>
      </c>
      <c r="P10037" t="s">
        <v>243</v>
      </c>
      <c r="Q10037">
        <v>7.32</v>
      </c>
      <c r="S10037">
        <v>-25.16</v>
      </c>
      <c r="U10037" t="s">
        <v>245</v>
      </c>
      <c r="V10037">
        <v>1</v>
      </c>
      <c r="W10037" t="s">
        <v>1371</v>
      </c>
      <c r="X10037" t="s">
        <v>1534</v>
      </c>
    </row>
    <row r="10038" spans="1:24" x14ac:dyDescent="0.3">
      <c r="A10038">
        <v>13440</v>
      </c>
      <c r="B10038" s="15">
        <v>19</v>
      </c>
      <c r="C10038" t="str">
        <f>_xlfn.XLOOKUP($B10038, STANDARDS!$A:$A, STANDARDS!$B:$B,,0,2)</f>
        <v>19, Tsagaan Gol</v>
      </c>
      <c r="D10038" t="s">
        <v>1058</v>
      </c>
      <c r="E10038" t="s">
        <v>1236</v>
      </c>
      <c r="J10038" s="13">
        <v>650</v>
      </c>
      <c r="K10038" s="13">
        <v>50</v>
      </c>
      <c r="L10038" s="16"/>
      <c r="M10038" t="s">
        <v>1335</v>
      </c>
      <c r="P10038" t="s">
        <v>243</v>
      </c>
      <c r="Q10038">
        <v>7.6180000000000003</v>
      </c>
      <c r="V10038">
        <v>1</v>
      </c>
      <c r="W10038" t="s">
        <v>1371</v>
      </c>
      <c r="X10038" t="s">
        <v>1534</v>
      </c>
    </row>
    <row r="10039" spans="1:24" x14ac:dyDescent="0.3">
      <c r="A10039">
        <v>13441</v>
      </c>
      <c r="B10039" s="15">
        <v>19</v>
      </c>
      <c r="C10039" t="str">
        <f>_xlfn.XLOOKUP($B10039, STANDARDS!$A:$A, STANDARDS!$B:$B,,0,2)</f>
        <v>19, Tsagaan Gol</v>
      </c>
      <c r="D10039" t="s">
        <v>1058</v>
      </c>
      <c r="E10039" t="s">
        <v>1236</v>
      </c>
      <c r="J10039" s="13">
        <v>650</v>
      </c>
      <c r="K10039" s="13">
        <v>50</v>
      </c>
      <c r="L10039" s="16"/>
      <c r="M10039" t="s">
        <v>1335</v>
      </c>
      <c r="P10039" t="s">
        <v>243</v>
      </c>
      <c r="Q10039">
        <v>9.9849999999999994</v>
      </c>
      <c r="V10039">
        <v>1</v>
      </c>
      <c r="W10039" t="s">
        <v>1371</v>
      </c>
      <c r="X10039" t="s">
        <v>1534</v>
      </c>
    </row>
    <row r="10040" spans="1:24" x14ac:dyDescent="0.3">
      <c r="A10040">
        <v>13442</v>
      </c>
      <c r="B10040" s="15">
        <v>19</v>
      </c>
      <c r="C10040" t="str">
        <f>_xlfn.XLOOKUP($B10040, STANDARDS!$A:$A, STANDARDS!$B:$B,,0,2)</f>
        <v>19, Tsagaan Gol</v>
      </c>
      <c r="D10040" t="s">
        <v>1058</v>
      </c>
      <c r="E10040" t="s">
        <v>1236</v>
      </c>
      <c r="J10040" s="13">
        <v>650</v>
      </c>
      <c r="K10040" s="13">
        <v>50</v>
      </c>
      <c r="L10040" s="16"/>
      <c r="M10040" t="s">
        <v>1335</v>
      </c>
      <c r="P10040" t="s">
        <v>243</v>
      </c>
      <c r="Q10040">
        <v>8.9879999999999995</v>
      </c>
      <c r="S10040">
        <v>-23.74</v>
      </c>
      <c r="U10040" t="s">
        <v>245</v>
      </c>
      <c r="V10040">
        <v>1</v>
      </c>
      <c r="W10040" t="s">
        <v>1371</v>
      </c>
      <c r="X10040" t="s">
        <v>1534</v>
      </c>
    </row>
    <row r="10041" spans="1:24" x14ac:dyDescent="0.3">
      <c r="A10041">
        <v>13443</v>
      </c>
      <c r="B10041" s="15">
        <v>19</v>
      </c>
      <c r="C10041" t="str">
        <f>_xlfn.XLOOKUP($B10041, STANDARDS!$A:$A, STANDARDS!$B:$B,,0,2)</f>
        <v>19, Tsagaan Gol</v>
      </c>
      <c r="D10041" t="s">
        <v>1058</v>
      </c>
      <c r="E10041" t="s">
        <v>1236</v>
      </c>
      <c r="J10041" s="13">
        <v>650</v>
      </c>
      <c r="K10041" s="13">
        <v>50</v>
      </c>
      <c r="L10041" s="16"/>
      <c r="M10041" t="s">
        <v>1335</v>
      </c>
      <c r="P10041" t="s">
        <v>243</v>
      </c>
      <c r="Q10041">
        <v>7.3789999999999996</v>
      </c>
      <c r="V10041">
        <v>1</v>
      </c>
      <c r="W10041" t="s">
        <v>1371</v>
      </c>
      <c r="X10041" t="s">
        <v>1534</v>
      </c>
    </row>
    <row r="10042" spans="1:24" x14ac:dyDescent="0.3">
      <c r="A10042">
        <v>13444</v>
      </c>
      <c r="B10042" s="15">
        <v>19</v>
      </c>
      <c r="C10042" t="str">
        <f>_xlfn.XLOOKUP($B10042, STANDARDS!$A:$A, STANDARDS!$B:$B,,0,2)</f>
        <v>19, Tsagaan Gol</v>
      </c>
      <c r="D10042" t="s">
        <v>1058</v>
      </c>
      <c r="E10042" t="s">
        <v>1236</v>
      </c>
      <c r="J10042" s="13">
        <v>650</v>
      </c>
      <c r="K10042" s="13">
        <v>50</v>
      </c>
      <c r="L10042" s="16"/>
      <c r="M10042" t="s">
        <v>1335</v>
      </c>
      <c r="P10042" t="s">
        <v>243</v>
      </c>
      <c r="Q10042">
        <v>5.5449999999999999</v>
      </c>
      <c r="S10042">
        <v>-23.68</v>
      </c>
      <c r="U10042" t="s">
        <v>245</v>
      </c>
      <c r="V10042">
        <v>1</v>
      </c>
      <c r="W10042" t="s">
        <v>1371</v>
      </c>
      <c r="X10042" t="s">
        <v>1534</v>
      </c>
    </row>
    <row r="10043" spans="1:24" x14ac:dyDescent="0.3">
      <c r="A10043">
        <v>13445</v>
      </c>
      <c r="B10043" s="15">
        <v>19</v>
      </c>
      <c r="C10043" t="str">
        <f>_xlfn.XLOOKUP($B10043, STANDARDS!$A:$A, STANDARDS!$B:$B,,0,2)</f>
        <v>19, Tsagaan Gol</v>
      </c>
      <c r="D10043" t="s">
        <v>1058</v>
      </c>
      <c r="E10043" t="s">
        <v>1236</v>
      </c>
      <c r="J10043" s="13">
        <v>650</v>
      </c>
      <c r="K10043" s="13">
        <v>50</v>
      </c>
      <c r="L10043" s="16"/>
      <c r="M10043" t="s">
        <v>1335</v>
      </c>
      <c r="P10043" t="s">
        <v>243</v>
      </c>
      <c r="Q10043">
        <v>7.8250000000000002</v>
      </c>
      <c r="V10043">
        <v>1</v>
      </c>
      <c r="W10043" t="s">
        <v>1371</v>
      </c>
      <c r="X10043" t="s">
        <v>1534</v>
      </c>
    </row>
    <row r="10044" spans="1:24" x14ac:dyDescent="0.3">
      <c r="A10044">
        <v>13446</v>
      </c>
      <c r="B10044" s="15">
        <v>19</v>
      </c>
      <c r="C10044" t="str">
        <f>_xlfn.XLOOKUP($B10044, STANDARDS!$A:$A, STANDARDS!$B:$B,,0,2)</f>
        <v>19, Tsagaan Gol</v>
      </c>
      <c r="D10044" t="s">
        <v>1058</v>
      </c>
      <c r="E10044" t="s">
        <v>1236</v>
      </c>
      <c r="J10044" s="13">
        <v>650</v>
      </c>
      <c r="K10044" s="13">
        <v>50</v>
      </c>
      <c r="L10044" s="16"/>
      <c r="M10044" t="s">
        <v>1335</v>
      </c>
      <c r="P10044" t="s">
        <v>243</v>
      </c>
      <c r="Q10044">
        <v>7.49</v>
      </c>
      <c r="S10044">
        <v>-27.57</v>
      </c>
      <c r="U10044" t="s">
        <v>245</v>
      </c>
      <c r="V10044">
        <v>1</v>
      </c>
      <c r="W10044" t="s">
        <v>1371</v>
      </c>
      <c r="X10044" t="s">
        <v>1534</v>
      </c>
    </row>
    <row r="10045" spans="1:24" x14ac:dyDescent="0.3">
      <c r="A10045">
        <v>13447</v>
      </c>
      <c r="B10045" s="15">
        <v>18</v>
      </c>
      <c r="C10045" t="str">
        <f>_xlfn.XLOOKUP($B10045, STANDARDS!$A:$A, STANDARDS!$B:$B,,0,2)</f>
        <v>18, Tsagaan Gol</v>
      </c>
      <c r="D10045" t="s">
        <v>1058</v>
      </c>
      <c r="E10045" t="s">
        <v>1236</v>
      </c>
      <c r="J10045" s="13">
        <v>650</v>
      </c>
      <c r="K10045" s="13">
        <v>50</v>
      </c>
      <c r="L10045" s="16"/>
      <c r="M10045" t="s">
        <v>1335</v>
      </c>
      <c r="P10045" t="s">
        <v>243</v>
      </c>
      <c r="Q10045">
        <v>3.9209999999999998</v>
      </c>
      <c r="S10045">
        <v>-23.57</v>
      </c>
      <c r="U10045" t="s">
        <v>245</v>
      </c>
      <c r="V10045">
        <v>1</v>
      </c>
      <c r="W10045" t="s">
        <v>1371</v>
      </c>
      <c r="X10045" t="s">
        <v>1534</v>
      </c>
    </row>
    <row r="10046" spans="1:24" x14ac:dyDescent="0.3">
      <c r="A10046">
        <v>13448</v>
      </c>
      <c r="B10046" s="15">
        <v>19</v>
      </c>
      <c r="C10046" t="str">
        <f>_xlfn.XLOOKUP($B10046, STANDARDS!$A:$A, STANDARDS!$B:$B,,0,2)</f>
        <v>19, Tsagaan Gol</v>
      </c>
      <c r="D10046" t="s">
        <v>1058</v>
      </c>
      <c r="E10046" t="s">
        <v>1236</v>
      </c>
      <c r="J10046" s="13">
        <v>650</v>
      </c>
      <c r="K10046" s="13">
        <v>50</v>
      </c>
      <c r="L10046" s="16"/>
      <c r="M10046" t="s">
        <v>1335</v>
      </c>
      <c r="P10046" t="s">
        <v>243</v>
      </c>
      <c r="Q10046">
        <v>8.3460000000000001</v>
      </c>
      <c r="V10046">
        <v>1</v>
      </c>
      <c r="W10046" t="s">
        <v>1371</v>
      </c>
      <c r="X10046" t="s">
        <v>1534</v>
      </c>
    </row>
    <row r="10047" spans="1:24" x14ac:dyDescent="0.3">
      <c r="A10047">
        <v>13449</v>
      </c>
      <c r="B10047" s="15">
        <v>19</v>
      </c>
      <c r="C10047" t="str">
        <f>_xlfn.XLOOKUP($B10047, STANDARDS!$A:$A, STANDARDS!$B:$B,,0,2)</f>
        <v>19, Tsagaan Gol</v>
      </c>
      <c r="D10047" t="s">
        <v>1058</v>
      </c>
      <c r="E10047" t="s">
        <v>1236</v>
      </c>
      <c r="J10047" s="13">
        <v>650</v>
      </c>
      <c r="K10047" s="13">
        <v>50</v>
      </c>
      <c r="L10047" s="16"/>
      <c r="M10047" t="s">
        <v>1335</v>
      </c>
      <c r="P10047" t="s">
        <v>243</v>
      </c>
      <c r="Q10047">
        <v>9.4649999999999999</v>
      </c>
      <c r="S10047">
        <v>-24.04</v>
      </c>
      <c r="U10047" t="s">
        <v>245</v>
      </c>
      <c r="V10047">
        <v>1</v>
      </c>
      <c r="W10047" t="s">
        <v>1371</v>
      </c>
      <c r="X10047" t="s">
        <v>1534</v>
      </c>
    </row>
    <row r="10048" spans="1:24" x14ac:dyDescent="0.3">
      <c r="A10048">
        <v>13450</v>
      </c>
      <c r="B10048" s="15">
        <v>19</v>
      </c>
      <c r="C10048" t="str">
        <f>_xlfn.XLOOKUP($B10048, STANDARDS!$A:$A, STANDARDS!$B:$B,,0,2)</f>
        <v>19, Tsagaan Gol</v>
      </c>
      <c r="D10048" t="s">
        <v>1058</v>
      </c>
      <c r="E10048" t="s">
        <v>1236</v>
      </c>
      <c r="J10048" s="13">
        <v>650</v>
      </c>
      <c r="K10048" s="13">
        <v>50</v>
      </c>
      <c r="L10048" s="16"/>
      <c r="M10048" t="s">
        <v>1335</v>
      </c>
      <c r="P10048" t="s">
        <v>243</v>
      </c>
      <c r="Q10048">
        <v>8.8260000000000005</v>
      </c>
      <c r="S10048">
        <v>-29.8</v>
      </c>
      <c r="U10048" t="s">
        <v>245</v>
      </c>
      <c r="V10048">
        <v>1</v>
      </c>
      <c r="W10048" t="s">
        <v>1371</v>
      </c>
      <c r="X10048" t="s">
        <v>1534</v>
      </c>
    </row>
    <row r="10049" spans="1:24" x14ac:dyDescent="0.3">
      <c r="A10049">
        <v>13451</v>
      </c>
      <c r="B10049" s="15">
        <v>19</v>
      </c>
      <c r="C10049" t="str">
        <f>_xlfn.XLOOKUP($B10049, STANDARDS!$A:$A, STANDARDS!$B:$B,,0,2)</f>
        <v>19, Tsagaan Gol</v>
      </c>
      <c r="D10049" t="s">
        <v>1058</v>
      </c>
      <c r="E10049" t="s">
        <v>1236</v>
      </c>
      <c r="J10049" s="13">
        <v>650</v>
      </c>
      <c r="K10049" s="13">
        <v>50</v>
      </c>
      <c r="L10049" s="16"/>
      <c r="M10049" t="s">
        <v>1335</v>
      </c>
      <c r="P10049" t="s">
        <v>243</v>
      </c>
      <c r="Q10049">
        <v>6.7919999999999998</v>
      </c>
      <c r="V10049">
        <v>1</v>
      </c>
      <c r="W10049" t="s">
        <v>1371</v>
      </c>
      <c r="X10049" t="s">
        <v>1534</v>
      </c>
    </row>
    <row r="10050" spans="1:24" x14ac:dyDescent="0.3">
      <c r="A10050">
        <v>13452</v>
      </c>
      <c r="B10050" s="15">
        <v>19</v>
      </c>
      <c r="C10050" t="str">
        <f>_xlfn.XLOOKUP($B10050, STANDARDS!$A:$A, STANDARDS!$B:$B,,0,2)</f>
        <v>19, Tsagaan Gol</v>
      </c>
      <c r="D10050" t="s">
        <v>1058</v>
      </c>
      <c r="E10050" t="s">
        <v>1236</v>
      </c>
      <c r="J10050" s="13">
        <v>650</v>
      </c>
      <c r="K10050" s="13">
        <v>50</v>
      </c>
      <c r="L10050" s="16"/>
      <c r="M10050" t="s">
        <v>1335</v>
      </c>
      <c r="P10050" t="s">
        <v>243</v>
      </c>
      <c r="Q10050">
        <v>10.260999999999999</v>
      </c>
      <c r="S10050">
        <v>-22.24</v>
      </c>
      <c r="U10050" t="s">
        <v>245</v>
      </c>
      <c r="V10050">
        <v>1</v>
      </c>
      <c r="W10050" t="s">
        <v>1371</v>
      </c>
      <c r="X10050" t="s">
        <v>1534</v>
      </c>
    </row>
    <row r="10051" spans="1:24" x14ac:dyDescent="0.3">
      <c r="A10051">
        <v>13453</v>
      </c>
      <c r="B10051" s="15">
        <v>19</v>
      </c>
      <c r="C10051" t="str">
        <f>_xlfn.XLOOKUP($B10051, STANDARDS!$A:$A, STANDARDS!$B:$B,,0,2)</f>
        <v>19, Tsagaan Gol</v>
      </c>
      <c r="D10051" t="s">
        <v>1058</v>
      </c>
      <c r="E10051" t="s">
        <v>1236</v>
      </c>
      <c r="J10051" s="13">
        <v>650</v>
      </c>
      <c r="K10051" s="13">
        <v>50</v>
      </c>
      <c r="L10051" s="16"/>
      <c r="M10051" t="s">
        <v>1335</v>
      </c>
      <c r="P10051" t="s">
        <v>243</v>
      </c>
      <c r="Q10051">
        <v>8.702</v>
      </c>
      <c r="S10051">
        <v>-26.21</v>
      </c>
      <c r="U10051" t="s">
        <v>245</v>
      </c>
      <c r="V10051">
        <v>1</v>
      </c>
      <c r="W10051" t="s">
        <v>1371</v>
      </c>
      <c r="X10051" t="s">
        <v>1534</v>
      </c>
    </row>
    <row r="10052" spans="1:24" x14ac:dyDescent="0.3">
      <c r="A10052">
        <v>13454</v>
      </c>
      <c r="B10052" s="15">
        <v>19</v>
      </c>
      <c r="C10052" t="str">
        <f>_xlfn.XLOOKUP($B10052, STANDARDS!$A:$A, STANDARDS!$B:$B,,0,2)</f>
        <v>19, Tsagaan Gol</v>
      </c>
      <c r="D10052" t="s">
        <v>1058</v>
      </c>
      <c r="E10052" t="s">
        <v>1236</v>
      </c>
      <c r="J10052" s="13">
        <v>650</v>
      </c>
      <c r="K10052" s="13">
        <v>50</v>
      </c>
      <c r="L10052" s="16"/>
      <c r="M10052" t="s">
        <v>1335</v>
      </c>
      <c r="P10052" t="s">
        <v>243</v>
      </c>
      <c r="Q10052">
        <v>11.597</v>
      </c>
      <c r="V10052">
        <v>1</v>
      </c>
      <c r="W10052" t="s">
        <v>1371</v>
      </c>
      <c r="X10052" t="s">
        <v>1534</v>
      </c>
    </row>
    <row r="10053" spans="1:24" x14ac:dyDescent="0.3">
      <c r="A10053">
        <v>13455</v>
      </c>
      <c r="B10053" s="15">
        <v>19</v>
      </c>
      <c r="C10053" t="str">
        <f>_xlfn.XLOOKUP($B10053, STANDARDS!$A:$A, STANDARDS!$B:$B,,0,2)</f>
        <v>19, Tsagaan Gol</v>
      </c>
      <c r="D10053" t="s">
        <v>1058</v>
      </c>
      <c r="E10053" t="s">
        <v>1236</v>
      </c>
      <c r="J10053" s="13">
        <v>650</v>
      </c>
      <c r="K10053" s="13">
        <v>50</v>
      </c>
      <c r="L10053" s="16"/>
      <c r="M10053" t="s">
        <v>1335</v>
      </c>
      <c r="P10053" t="s">
        <v>243</v>
      </c>
      <c r="Q10053">
        <v>9.82</v>
      </c>
      <c r="S10053">
        <v>-21.49</v>
      </c>
      <c r="U10053" t="s">
        <v>245</v>
      </c>
      <c r="V10053">
        <v>1</v>
      </c>
      <c r="W10053" t="s">
        <v>1371</v>
      </c>
      <c r="X10053" t="s">
        <v>1534</v>
      </c>
    </row>
    <row r="10054" spans="1:24" x14ac:dyDescent="0.3">
      <c r="A10054">
        <v>13456</v>
      </c>
      <c r="B10054" s="15">
        <v>18</v>
      </c>
      <c r="C10054" t="str">
        <f>_xlfn.XLOOKUP($B10054, STANDARDS!$A:$A, STANDARDS!$B:$B,,0,2)</f>
        <v>18, Tsagaan Gol</v>
      </c>
      <c r="D10054" t="s">
        <v>1058</v>
      </c>
      <c r="E10054" t="s">
        <v>1236</v>
      </c>
      <c r="J10054" s="13">
        <v>650</v>
      </c>
      <c r="K10054" s="13">
        <v>50</v>
      </c>
      <c r="L10054" s="16"/>
      <c r="M10054" t="s">
        <v>583</v>
      </c>
      <c r="P10054" t="s">
        <v>243</v>
      </c>
      <c r="Q10054">
        <v>7.048</v>
      </c>
      <c r="S10054">
        <v>-23.94</v>
      </c>
      <c r="U10054" t="s">
        <v>245</v>
      </c>
      <c r="V10054">
        <v>1</v>
      </c>
      <c r="W10054" t="s">
        <v>1371</v>
      </c>
      <c r="X10054" t="s">
        <v>1534</v>
      </c>
    </row>
    <row r="10055" spans="1:24" x14ac:dyDescent="0.3">
      <c r="A10055">
        <v>13457</v>
      </c>
      <c r="B10055" s="15">
        <v>19</v>
      </c>
      <c r="C10055" t="str">
        <f>_xlfn.XLOOKUP($B10055, STANDARDS!$A:$A, STANDARDS!$B:$B,,0,2)</f>
        <v>19, Tsagaan Gol</v>
      </c>
      <c r="D10055" t="s">
        <v>1058</v>
      </c>
      <c r="E10055" t="s">
        <v>1236</v>
      </c>
      <c r="J10055" s="13">
        <v>650</v>
      </c>
      <c r="K10055" s="13">
        <v>50</v>
      </c>
      <c r="L10055" s="16"/>
      <c r="M10055" t="s">
        <v>583</v>
      </c>
      <c r="P10055" t="s">
        <v>243</v>
      </c>
      <c r="Q10055">
        <v>2.403</v>
      </c>
      <c r="V10055">
        <v>1</v>
      </c>
      <c r="W10055" t="s">
        <v>1371</v>
      </c>
      <c r="X10055" t="s">
        <v>1534</v>
      </c>
    </row>
    <row r="10056" spans="1:24" x14ac:dyDescent="0.3">
      <c r="A10056">
        <v>13458</v>
      </c>
      <c r="B10056" s="15">
        <v>19</v>
      </c>
      <c r="C10056" t="str">
        <f>_xlfn.XLOOKUP($B10056, STANDARDS!$A:$A, STANDARDS!$B:$B,,0,2)</f>
        <v>19, Tsagaan Gol</v>
      </c>
      <c r="D10056" t="s">
        <v>1058</v>
      </c>
      <c r="E10056" t="s">
        <v>1236</v>
      </c>
      <c r="J10056" s="13">
        <v>650</v>
      </c>
      <c r="K10056" s="13">
        <v>50</v>
      </c>
      <c r="L10056" s="16"/>
      <c r="M10056" t="s">
        <v>583</v>
      </c>
      <c r="P10056" t="s">
        <v>243</v>
      </c>
      <c r="Q10056">
        <v>6.9119999999999999</v>
      </c>
      <c r="S10056">
        <v>-26.3</v>
      </c>
      <c r="U10056" t="s">
        <v>245</v>
      </c>
      <c r="V10056">
        <v>1</v>
      </c>
      <c r="W10056" t="s">
        <v>1371</v>
      </c>
      <c r="X10056" t="s">
        <v>1534</v>
      </c>
    </row>
    <row r="10057" spans="1:24" x14ac:dyDescent="0.3">
      <c r="A10057">
        <v>13459</v>
      </c>
      <c r="B10057" s="15">
        <v>19</v>
      </c>
      <c r="C10057" t="str">
        <f>_xlfn.XLOOKUP($B10057, STANDARDS!$A:$A, STANDARDS!$B:$B,,0,2)</f>
        <v>19, Tsagaan Gol</v>
      </c>
      <c r="D10057" t="s">
        <v>1058</v>
      </c>
      <c r="E10057" t="s">
        <v>1236</v>
      </c>
      <c r="J10057" s="13">
        <v>650</v>
      </c>
      <c r="K10057" s="13">
        <v>50</v>
      </c>
      <c r="L10057" s="16"/>
      <c r="M10057" t="s">
        <v>583</v>
      </c>
      <c r="P10057" t="s">
        <v>243</v>
      </c>
      <c r="Q10057">
        <v>9.2490000000000006</v>
      </c>
      <c r="V10057">
        <v>1</v>
      </c>
      <c r="W10057" t="s">
        <v>1371</v>
      </c>
      <c r="X10057" t="s">
        <v>1534</v>
      </c>
    </row>
    <row r="10058" spans="1:24" x14ac:dyDescent="0.3">
      <c r="A10058">
        <v>13460</v>
      </c>
      <c r="B10058" s="15">
        <v>19</v>
      </c>
      <c r="C10058" t="str">
        <f>_xlfn.XLOOKUP($B10058, STANDARDS!$A:$A, STANDARDS!$B:$B,,0,2)</f>
        <v>19, Tsagaan Gol</v>
      </c>
      <c r="D10058" t="s">
        <v>1058</v>
      </c>
      <c r="E10058" t="s">
        <v>1236</v>
      </c>
      <c r="J10058" s="13">
        <v>650</v>
      </c>
      <c r="K10058" s="13">
        <v>50</v>
      </c>
      <c r="L10058" s="16"/>
      <c r="M10058" t="s">
        <v>583</v>
      </c>
      <c r="P10058" t="s">
        <v>243</v>
      </c>
      <c r="Q10058">
        <v>8.32</v>
      </c>
      <c r="V10058">
        <v>1</v>
      </c>
      <c r="W10058" t="s">
        <v>1371</v>
      </c>
      <c r="X10058" t="s">
        <v>1534</v>
      </c>
    </row>
    <row r="10059" spans="1:24" x14ac:dyDescent="0.3">
      <c r="A10059">
        <v>13461</v>
      </c>
      <c r="B10059" s="15">
        <v>25</v>
      </c>
      <c r="C10059" t="str">
        <f>_xlfn.XLOOKUP($B10059, STANDARDS!$A:$A, STANDARDS!$B:$B,,0,2)</f>
        <v>25, Tsagaan Gol</v>
      </c>
      <c r="D10059" t="s">
        <v>1058</v>
      </c>
      <c r="E10059" t="s">
        <v>1236</v>
      </c>
      <c r="J10059" s="13">
        <v>570</v>
      </c>
      <c r="K10059" s="13">
        <v>27</v>
      </c>
      <c r="L10059" s="16"/>
      <c r="M10059" t="s">
        <v>1335</v>
      </c>
      <c r="P10059" t="s">
        <v>243</v>
      </c>
      <c r="Q10059">
        <v>0.55900000000000005</v>
      </c>
      <c r="V10059">
        <v>1</v>
      </c>
      <c r="W10059" t="s">
        <v>1371</v>
      </c>
      <c r="X10059" t="s">
        <v>1534</v>
      </c>
    </row>
    <row r="10060" spans="1:24" x14ac:dyDescent="0.3">
      <c r="A10060">
        <v>13462</v>
      </c>
      <c r="B10060" s="15">
        <v>25</v>
      </c>
      <c r="C10060" t="str">
        <f>_xlfn.XLOOKUP($B10060, STANDARDS!$A:$A, STANDARDS!$B:$B,,0,2)</f>
        <v>25, Tsagaan Gol</v>
      </c>
      <c r="D10060" t="s">
        <v>1058</v>
      </c>
      <c r="E10060" t="s">
        <v>1236</v>
      </c>
      <c r="J10060" s="13">
        <v>570</v>
      </c>
      <c r="K10060" s="13">
        <v>27</v>
      </c>
      <c r="L10060" s="16"/>
      <c r="M10060" t="s">
        <v>1335</v>
      </c>
      <c r="P10060" t="s">
        <v>243</v>
      </c>
      <c r="Q10060">
        <v>1.427</v>
      </c>
      <c r="V10060">
        <v>1</v>
      </c>
      <c r="W10060" t="s">
        <v>1371</v>
      </c>
      <c r="X10060" t="s">
        <v>1534</v>
      </c>
    </row>
    <row r="10061" spans="1:24" x14ac:dyDescent="0.3">
      <c r="A10061">
        <v>13463</v>
      </c>
      <c r="B10061" s="15">
        <v>21</v>
      </c>
      <c r="C10061" t="str">
        <f>_xlfn.XLOOKUP($B10061, STANDARDS!$A:$A, STANDARDS!$B:$B,,0,2)</f>
        <v>21, Tsagaan Gol</v>
      </c>
      <c r="D10061" t="s">
        <v>1058</v>
      </c>
      <c r="E10061" t="s">
        <v>1236</v>
      </c>
      <c r="J10061" s="13">
        <v>570</v>
      </c>
      <c r="K10061" s="13">
        <v>27</v>
      </c>
      <c r="L10061" s="16"/>
      <c r="M10061" t="s">
        <v>1335</v>
      </c>
      <c r="P10061" t="s">
        <v>243</v>
      </c>
      <c r="Q10061">
        <v>5.5110000000000001</v>
      </c>
      <c r="V10061">
        <v>1</v>
      </c>
      <c r="W10061" t="s">
        <v>1371</v>
      </c>
      <c r="X10061" t="s">
        <v>1534</v>
      </c>
    </row>
    <row r="10062" spans="1:24" x14ac:dyDescent="0.3">
      <c r="A10062">
        <v>13464</v>
      </c>
      <c r="B10062" s="15">
        <v>25</v>
      </c>
      <c r="C10062" t="str">
        <f>_xlfn.XLOOKUP($B10062, STANDARDS!$A:$A, STANDARDS!$B:$B,,0,2)</f>
        <v>25, Tsagaan Gol</v>
      </c>
      <c r="D10062" t="s">
        <v>1058</v>
      </c>
      <c r="E10062" t="s">
        <v>1236</v>
      </c>
      <c r="J10062" s="13">
        <v>570</v>
      </c>
      <c r="K10062" s="13">
        <v>27</v>
      </c>
      <c r="L10062" s="16"/>
      <c r="M10062" t="s">
        <v>1335</v>
      </c>
      <c r="P10062" t="s">
        <v>243</v>
      </c>
      <c r="Q10062">
        <v>1.472</v>
      </c>
      <c r="V10062">
        <v>1</v>
      </c>
      <c r="W10062" t="s">
        <v>1371</v>
      </c>
      <c r="X10062" t="s">
        <v>1534</v>
      </c>
    </row>
    <row r="10063" spans="1:24" x14ac:dyDescent="0.3">
      <c r="A10063">
        <v>13465</v>
      </c>
      <c r="B10063" s="15">
        <v>22</v>
      </c>
      <c r="C10063" t="str">
        <f>_xlfn.XLOOKUP($B10063, STANDARDS!$A:$A, STANDARDS!$B:$B,,0,2)</f>
        <v>22, Tsagaan Gol</v>
      </c>
      <c r="D10063" t="s">
        <v>1058</v>
      </c>
      <c r="E10063" t="s">
        <v>1236</v>
      </c>
      <c r="J10063" s="13">
        <v>570</v>
      </c>
      <c r="K10063" s="13">
        <v>27</v>
      </c>
      <c r="L10063" s="16"/>
      <c r="M10063" t="s">
        <v>1335</v>
      </c>
      <c r="P10063" t="s">
        <v>243</v>
      </c>
      <c r="Q10063">
        <v>5.0289999999999999</v>
      </c>
      <c r="S10063">
        <v>-26.53</v>
      </c>
      <c r="U10063" t="s">
        <v>245</v>
      </c>
      <c r="V10063">
        <v>1</v>
      </c>
      <c r="W10063" t="s">
        <v>1371</v>
      </c>
      <c r="X10063" t="s">
        <v>1534</v>
      </c>
    </row>
    <row r="10064" spans="1:24" x14ac:dyDescent="0.3">
      <c r="A10064">
        <v>13466</v>
      </c>
      <c r="B10064" s="15">
        <v>20</v>
      </c>
      <c r="C10064" t="str">
        <f>_xlfn.XLOOKUP($B10064, STANDARDS!$A:$A, STANDARDS!$B:$B,,0,2)</f>
        <v>20, Tsagaan Gol</v>
      </c>
      <c r="D10064" t="s">
        <v>1058</v>
      </c>
      <c r="E10064" t="s">
        <v>1236</v>
      </c>
      <c r="J10064" s="13">
        <v>570</v>
      </c>
      <c r="K10064" s="13">
        <v>27</v>
      </c>
      <c r="L10064" s="16"/>
      <c r="M10064" t="s">
        <v>1335</v>
      </c>
      <c r="P10064" t="s">
        <v>243</v>
      </c>
      <c r="Q10064">
        <v>7.2990000000000004</v>
      </c>
      <c r="V10064">
        <v>1</v>
      </c>
      <c r="W10064" t="s">
        <v>1371</v>
      </c>
      <c r="X10064" t="s">
        <v>1534</v>
      </c>
    </row>
    <row r="10065" spans="1:24" x14ac:dyDescent="0.3">
      <c r="A10065">
        <v>13467</v>
      </c>
      <c r="B10065" s="15">
        <v>21</v>
      </c>
      <c r="C10065" t="str">
        <f>_xlfn.XLOOKUP($B10065, STANDARDS!$A:$A, STANDARDS!$B:$B,,0,2)</f>
        <v>21, Tsagaan Gol</v>
      </c>
      <c r="D10065" t="s">
        <v>1058</v>
      </c>
      <c r="E10065" t="s">
        <v>1236</v>
      </c>
      <c r="J10065" s="13">
        <v>570</v>
      </c>
      <c r="K10065" s="13">
        <v>27</v>
      </c>
      <c r="L10065" s="16"/>
      <c r="M10065" t="s">
        <v>1335</v>
      </c>
      <c r="P10065" t="s">
        <v>243</v>
      </c>
      <c r="Q10065">
        <v>7.5709999999999997</v>
      </c>
      <c r="S10065">
        <v>-26.73</v>
      </c>
      <c r="U10065" t="s">
        <v>245</v>
      </c>
      <c r="V10065">
        <v>1</v>
      </c>
      <c r="W10065" t="s">
        <v>1371</v>
      </c>
      <c r="X10065" t="s">
        <v>1534</v>
      </c>
    </row>
    <row r="10066" spans="1:24" x14ac:dyDescent="0.3">
      <c r="A10066">
        <v>13468</v>
      </c>
      <c r="B10066" s="15">
        <v>21</v>
      </c>
      <c r="C10066" t="str">
        <f>_xlfn.XLOOKUP($B10066, STANDARDS!$A:$A, STANDARDS!$B:$B,,0,2)</f>
        <v>21, Tsagaan Gol</v>
      </c>
      <c r="D10066" t="s">
        <v>1058</v>
      </c>
      <c r="E10066" t="s">
        <v>1236</v>
      </c>
      <c r="J10066" s="13">
        <v>570</v>
      </c>
      <c r="K10066" s="13">
        <v>27</v>
      </c>
      <c r="L10066" s="16"/>
      <c r="M10066" t="s">
        <v>1335</v>
      </c>
      <c r="P10066" t="s">
        <v>243</v>
      </c>
      <c r="Q10066">
        <v>4.2939999999999996</v>
      </c>
      <c r="S10066">
        <v>-27.73</v>
      </c>
      <c r="U10066" t="s">
        <v>245</v>
      </c>
      <c r="V10066">
        <v>1</v>
      </c>
      <c r="W10066" t="s">
        <v>1371</v>
      </c>
      <c r="X10066" t="s">
        <v>1534</v>
      </c>
    </row>
    <row r="10067" spans="1:24" x14ac:dyDescent="0.3">
      <c r="A10067">
        <v>13469</v>
      </c>
      <c r="B10067" s="15">
        <v>20</v>
      </c>
      <c r="C10067" t="str">
        <f>_xlfn.XLOOKUP($B10067, STANDARDS!$A:$A, STANDARDS!$B:$B,,0,2)</f>
        <v>20, Tsagaan Gol</v>
      </c>
      <c r="D10067" t="s">
        <v>1058</v>
      </c>
      <c r="E10067" t="s">
        <v>1236</v>
      </c>
      <c r="J10067" s="13">
        <v>570</v>
      </c>
      <c r="K10067" s="13">
        <v>27</v>
      </c>
      <c r="L10067" s="16"/>
      <c r="M10067" t="s">
        <v>1335</v>
      </c>
      <c r="P10067" t="s">
        <v>243</v>
      </c>
      <c r="Q10067">
        <v>4.4249999999999998</v>
      </c>
      <c r="S10067">
        <v>-28.09</v>
      </c>
      <c r="U10067" t="s">
        <v>245</v>
      </c>
      <c r="V10067">
        <v>1</v>
      </c>
      <c r="W10067" t="s">
        <v>1371</v>
      </c>
      <c r="X10067" t="s">
        <v>1534</v>
      </c>
    </row>
    <row r="10068" spans="1:24" x14ac:dyDescent="0.3">
      <c r="A10068">
        <v>13470</v>
      </c>
      <c r="B10068" s="15">
        <v>25</v>
      </c>
      <c r="C10068" t="str">
        <f>_xlfn.XLOOKUP($B10068, STANDARDS!$A:$A, STANDARDS!$B:$B,,0,2)</f>
        <v>25, Tsagaan Gol</v>
      </c>
      <c r="D10068" t="s">
        <v>1058</v>
      </c>
      <c r="E10068" t="s">
        <v>1236</v>
      </c>
      <c r="J10068" s="13">
        <v>570</v>
      </c>
      <c r="K10068" s="13">
        <v>27</v>
      </c>
      <c r="L10068" s="16"/>
      <c r="M10068" t="s">
        <v>1335</v>
      </c>
      <c r="P10068" t="s">
        <v>243</v>
      </c>
      <c r="Q10068">
        <v>1.766</v>
      </c>
      <c r="V10068">
        <v>1</v>
      </c>
      <c r="W10068" t="s">
        <v>1371</v>
      </c>
      <c r="X10068" t="s">
        <v>1534</v>
      </c>
    </row>
    <row r="10069" spans="1:24" x14ac:dyDescent="0.3">
      <c r="A10069">
        <v>13471</v>
      </c>
      <c r="B10069" s="15">
        <v>21</v>
      </c>
      <c r="C10069" t="str">
        <f>_xlfn.XLOOKUP($B10069, STANDARDS!$A:$A, STANDARDS!$B:$B,,0,2)</f>
        <v>21, Tsagaan Gol</v>
      </c>
      <c r="D10069" t="s">
        <v>1058</v>
      </c>
      <c r="E10069" t="s">
        <v>1236</v>
      </c>
      <c r="J10069" s="13">
        <v>570</v>
      </c>
      <c r="K10069" s="13">
        <v>27</v>
      </c>
      <c r="L10069" s="16"/>
      <c r="M10069" t="s">
        <v>1335</v>
      </c>
      <c r="P10069" t="s">
        <v>243</v>
      </c>
      <c r="Q10069">
        <v>4.2530000000000001</v>
      </c>
      <c r="V10069">
        <v>1</v>
      </c>
      <c r="W10069" t="s">
        <v>1371</v>
      </c>
      <c r="X10069" t="s">
        <v>1534</v>
      </c>
    </row>
    <row r="10070" spans="1:24" x14ac:dyDescent="0.3">
      <c r="A10070">
        <v>13472</v>
      </c>
      <c r="B10070" s="15">
        <v>20</v>
      </c>
      <c r="C10070" t="str">
        <f>_xlfn.XLOOKUP($B10070, STANDARDS!$A:$A, STANDARDS!$B:$B,,0,2)</f>
        <v>20, Tsagaan Gol</v>
      </c>
      <c r="D10070" t="s">
        <v>1058</v>
      </c>
      <c r="E10070" t="s">
        <v>1236</v>
      </c>
      <c r="J10070" s="13">
        <v>570</v>
      </c>
      <c r="K10070" s="13">
        <v>27</v>
      </c>
      <c r="L10070" s="16"/>
      <c r="M10070" t="s">
        <v>1335</v>
      </c>
      <c r="P10070" t="s">
        <v>243</v>
      </c>
      <c r="Q10070">
        <v>2.6059999999999999</v>
      </c>
      <c r="S10070">
        <v>-28.64</v>
      </c>
      <c r="U10070" t="s">
        <v>245</v>
      </c>
      <c r="V10070">
        <v>1</v>
      </c>
      <c r="W10070" t="s">
        <v>1371</v>
      </c>
      <c r="X10070" t="s">
        <v>1534</v>
      </c>
    </row>
    <row r="10071" spans="1:24" x14ac:dyDescent="0.3">
      <c r="A10071">
        <v>13473</v>
      </c>
      <c r="B10071" s="15">
        <v>20</v>
      </c>
      <c r="C10071" t="str">
        <f>_xlfn.XLOOKUP($B10071, STANDARDS!$A:$A, STANDARDS!$B:$B,,0,2)</f>
        <v>20, Tsagaan Gol</v>
      </c>
      <c r="D10071" t="s">
        <v>1058</v>
      </c>
      <c r="E10071" t="s">
        <v>1236</v>
      </c>
      <c r="J10071" s="13">
        <v>570</v>
      </c>
      <c r="K10071" s="13">
        <v>27</v>
      </c>
      <c r="L10071" s="16"/>
      <c r="M10071" t="s">
        <v>1335</v>
      </c>
      <c r="P10071" t="s">
        <v>243</v>
      </c>
      <c r="Q10071">
        <v>4.9409999999999998</v>
      </c>
      <c r="S10071">
        <v>-28.2</v>
      </c>
      <c r="U10071" t="s">
        <v>245</v>
      </c>
      <c r="V10071">
        <v>1</v>
      </c>
      <c r="W10071" t="s">
        <v>1371</v>
      </c>
      <c r="X10071" t="s">
        <v>1534</v>
      </c>
    </row>
    <row r="10072" spans="1:24" x14ac:dyDescent="0.3">
      <c r="A10072">
        <v>13474</v>
      </c>
      <c r="B10072" s="15">
        <v>22</v>
      </c>
      <c r="C10072" t="str">
        <f>_xlfn.XLOOKUP($B10072, STANDARDS!$A:$A, STANDARDS!$B:$B,,0,2)</f>
        <v>22, Tsagaan Gol</v>
      </c>
      <c r="D10072" t="s">
        <v>1058</v>
      </c>
      <c r="E10072" t="s">
        <v>1236</v>
      </c>
      <c r="J10072" s="13">
        <v>570</v>
      </c>
      <c r="K10072" s="13">
        <v>27</v>
      </c>
      <c r="L10072" s="16"/>
      <c r="M10072" t="s">
        <v>583</v>
      </c>
      <c r="P10072" t="s">
        <v>243</v>
      </c>
      <c r="Q10072">
        <v>3.9950000000000001</v>
      </c>
      <c r="V10072">
        <v>1</v>
      </c>
      <c r="W10072" t="s">
        <v>1371</v>
      </c>
      <c r="X10072" t="s">
        <v>1534</v>
      </c>
    </row>
    <row r="10073" spans="1:24" x14ac:dyDescent="0.3">
      <c r="A10073">
        <v>13475</v>
      </c>
      <c r="B10073" s="15" t="s">
        <v>951</v>
      </c>
      <c r="C10073" t="str">
        <f>_xlfn.XLOOKUP($B10073, STANDARDS!$A:$A, STANDARDS!$B:$B,,0,2)</f>
        <v>Lastours</v>
      </c>
      <c r="D10073" t="s">
        <v>1068</v>
      </c>
      <c r="E10073" t="s">
        <v>1237</v>
      </c>
      <c r="J10073" s="13">
        <v>512</v>
      </c>
      <c r="K10073" s="13"/>
      <c r="L10073" s="16"/>
      <c r="M10073" t="s">
        <v>1335</v>
      </c>
      <c r="P10073" t="s">
        <v>243</v>
      </c>
      <c r="Q10073">
        <v>-0.45</v>
      </c>
      <c r="V10073">
        <v>1</v>
      </c>
      <c r="W10073" t="s">
        <v>1371</v>
      </c>
      <c r="X10073" t="s">
        <v>1541</v>
      </c>
    </row>
    <row r="10074" spans="1:24" x14ac:dyDescent="0.3">
      <c r="A10074">
        <v>13476</v>
      </c>
      <c r="B10074" s="15" t="s">
        <v>951</v>
      </c>
      <c r="C10074" t="str">
        <f>_xlfn.XLOOKUP($B10074, STANDARDS!$A:$A, STANDARDS!$B:$B,,0,2)</f>
        <v>Lastours</v>
      </c>
      <c r="D10074" t="s">
        <v>1068</v>
      </c>
      <c r="E10074" t="s">
        <v>1237</v>
      </c>
      <c r="J10074" s="13">
        <v>512</v>
      </c>
      <c r="K10074" s="13"/>
      <c r="L10074" s="16"/>
      <c r="M10074" t="s">
        <v>1335</v>
      </c>
      <c r="P10074" t="s">
        <v>243</v>
      </c>
      <c r="Q10074">
        <v>0.2</v>
      </c>
      <c r="V10074">
        <v>1</v>
      </c>
      <c r="W10074" t="s">
        <v>1371</v>
      </c>
      <c r="X10074" t="s">
        <v>1541</v>
      </c>
    </row>
    <row r="10075" spans="1:24" x14ac:dyDescent="0.3">
      <c r="A10075">
        <v>13477</v>
      </c>
      <c r="B10075" s="15" t="s">
        <v>951</v>
      </c>
      <c r="C10075" t="str">
        <f>_xlfn.XLOOKUP($B10075, STANDARDS!$A:$A, STANDARDS!$B:$B,,0,2)</f>
        <v>Lastours</v>
      </c>
      <c r="D10075" t="s">
        <v>1068</v>
      </c>
      <c r="E10075" t="s">
        <v>1238</v>
      </c>
      <c r="J10075" s="13">
        <v>512</v>
      </c>
      <c r="K10075" s="13"/>
      <c r="L10075" s="16"/>
      <c r="M10075" t="s">
        <v>1335</v>
      </c>
      <c r="P10075" t="s">
        <v>243</v>
      </c>
      <c r="Q10075">
        <v>-0.14000000000000001</v>
      </c>
      <c r="V10075">
        <v>1</v>
      </c>
      <c r="W10075" t="s">
        <v>1371</v>
      </c>
      <c r="X10075" t="s">
        <v>1541</v>
      </c>
    </row>
    <row r="10076" spans="1:24" x14ac:dyDescent="0.3">
      <c r="A10076">
        <v>13478</v>
      </c>
      <c r="B10076" s="15" t="s">
        <v>951</v>
      </c>
      <c r="C10076" t="str">
        <f>_xlfn.XLOOKUP($B10076, STANDARDS!$A:$A, STANDARDS!$B:$B,,0,2)</f>
        <v>Lastours</v>
      </c>
      <c r="D10076" t="s">
        <v>1068</v>
      </c>
      <c r="E10076" t="s">
        <v>1237</v>
      </c>
      <c r="J10076" s="13">
        <v>512</v>
      </c>
      <c r="K10076" s="13"/>
      <c r="L10076" s="16"/>
      <c r="M10076" t="s">
        <v>1335</v>
      </c>
      <c r="P10076" t="s">
        <v>243</v>
      </c>
      <c r="Q10076">
        <v>-0.45</v>
      </c>
      <c r="V10076">
        <v>1</v>
      </c>
      <c r="W10076" t="s">
        <v>1371</v>
      </c>
      <c r="X10076" t="s">
        <v>1541</v>
      </c>
    </row>
    <row r="10077" spans="1:24" x14ac:dyDescent="0.3">
      <c r="A10077">
        <v>13479</v>
      </c>
      <c r="B10077" s="15" t="s">
        <v>951</v>
      </c>
      <c r="C10077" t="str">
        <f>_xlfn.XLOOKUP($B10077, STANDARDS!$A:$A, STANDARDS!$B:$B,,0,2)</f>
        <v>Lastours</v>
      </c>
      <c r="D10077" t="s">
        <v>1068</v>
      </c>
      <c r="E10077" t="s">
        <v>1237</v>
      </c>
      <c r="J10077" s="13">
        <v>512</v>
      </c>
      <c r="K10077" s="13"/>
      <c r="L10077" s="16"/>
      <c r="M10077" t="s">
        <v>1335</v>
      </c>
      <c r="P10077" t="s">
        <v>243</v>
      </c>
      <c r="Q10077">
        <v>0.34</v>
      </c>
      <c r="V10077">
        <v>1</v>
      </c>
      <c r="W10077" t="s">
        <v>1371</v>
      </c>
      <c r="X10077" t="s">
        <v>1541</v>
      </c>
    </row>
    <row r="10078" spans="1:24" x14ac:dyDescent="0.3">
      <c r="A10078">
        <v>13480</v>
      </c>
      <c r="B10078" s="15" t="s">
        <v>951</v>
      </c>
      <c r="C10078" t="str">
        <f>_xlfn.XLOOKUP($B10078, STANDARDS!$A:$A, STANDARDS!$B:$B,,0,2)</f>
        <v>Lastours</v>
      </c>
      <c r="D10078" t="s">
        <v>1068</v>
      </c>
      <c r="E10078" t="s">
        <v>1237</v>
      </c>
      <c r="J10078" s="13">
        <v>512</v>
      </c>
      <c r="K10078" s="13"/>
      <c r="L10078" s="16"/>
      <c r="M10078" t="s">
        <v>1335</v>
      </c>
      <c r="P10078" t="s">
        <v>243</v>
      </c>
      <c r="Q10078">
        <v>-0.99</v>
      </c>
      <c r="V10078">
        <v>1</v>
      </c>
      <c r="W10078" t="s">
        <v>1371</v>
      </c>
      <c r="X10078" t="s">
        <v>1541</v>
      </c>
    </row>
    <row r="10079" spans="1:24" x14ac:dyDescent="0.3">
      <c r="A10079">
        <v>13481</v>
      </c>
      <c r="B10079" s="15" t="s">
        <v>952</v>
      </c>
      <c r="C10079" t="str">
        <f>_xlfn.XLOOKUP($B10079, STANDARDS!$A:$A, STANDARDS!$B:$B,,0,2)</f>
        <v>Lancara</v>
      </c>
      <c r="D10079" t="s">
        <v>1069</v>
      </c>
      <c r="E10079" t="s">
        <v>1239</v>
      </c>
      <c r="J10079" s="13">
        <v>512</v>
      </c>
      <c r="K10079" s="13"/>
      <c r="L10079" s="16"/>
      <c r="M10079" t="s">
        <v>1335</v>
      </c>
      <c r="P10079" t="s">
        <v>243</v>
      </c>
      <c r="Q10079">
        <v>-0.46</v>
      </c>
      <c r="V10079">
        <v>1</v>
      </c>
      <c r="W10079" t="s">
        <v>1371</v>
      </c>
      <c r="X10079" t="s">
        <v>1541</v>
      </c>
    </row>
    <row r="10080" spans="1:24" x14ac:dyDescent="0.3">
      <c r="A10080">
        <v>13482</v>
      </c>
      <c r="B10080" s="15" t="s">
        <v>951</v>
      </c>
      <c r="C10080" t="str">
        <f>_xlfn.XLOOKUP($B10080, STANDARDS!$A:$A, STANDARDS!$B:$B,,0,2)</f>
        <v>Lastours</v>
      </c>
      <c r="D10080" t="s">
        <v>1068</v>
      </c>
      <c r="E10080" t="s">
        <v>1237</v>
      </c>
      <c r="J10080" s="13">
        <v>512</v>
      </c>
      <c r="K10080" s="13"/>
      <c r="L10080" s="16"/>
      <c r="M10080" t="s">
        <v>1335</v>
      </c>
      <c r="P10080" t="s">
        <v>243</v>
      </c>
      <c r="Q10080">
        <v>0.01</v>
      </c>
      <c r="V10080">
        <v>1</v>
      </c>
      <c r="W10080" t="s">
        <v>1371</v>
      </c>
      <c r="X10080" t="s">
        <v>1541</v>
      </c>
    </row>
    <row r="10081" spans="1:24" x14ac:dyDescent="0.3">
      <c r="A10081">
        <v>13483</v>
      </c>
      <c r="B10081" s="15" t="s">
        <v>953</v>
      </c>
      <c r="C10081" t="str">
        <f>_xlfn.XLOOKUP($B10081, STANDARDS!$A:$A, STANDARDS!$B:$B,,0,2)</f>
        <v>Lancara</v>
      </c>
      <c r="D10081" t="s">
        <v>1069</v>
      </c>
      <c r="E10081" t="s">
        <v>1239</v>
      </c>
      <c r="J10081" s="13">
        <v>508</v>
      </c>
      <c r="K10081" s="13"/>
      <c r="L10081" s="16"/>
      <c r="M10081" t="s">
        <v>1335</v>
      </c>
      <c r="P10081" t="s">
        <v>243</v>
      </c>
      <c r="Q10081">
        <v>0.65</v>
      </c>
      <c r="V10081">
        <v>1</v>
      </c>
      <c r="W10081" t="s">
        <v>1371</v>
      </c>
      <c r="X10081" t="s">
        <v>1541</v>
      </c>
    </row>
    <row r="10082" spans="1:24" x14ac:dyDescent="0.3">
      <c r="A10082">
        <v>13484</v>
      </c>
      <c r="B10082" s="15" t="s">
        <v>952</v>
      </c>
      <c r="C10082" t="str">
        <f>_xlfn.XLOOKUP($B10082, STANDARDS!$A:$A, STANDARDS!$B:$B,,0,2)</f>
        <v>Lancara</v>
      </c>
      <c r="D10082" t="s">
        <v>1069</v>
      </c>
      <c r="E10082" t="s">
        <v>1239</v>
      </c>
      <c r="J10082" s="13">
        <v>512</v>
      </c>
      <c r="K10082" s="13"/>
      <c r="L10082" s="16"/>
      <c r="M10082" t="s">
        <v>1335</v>
      </c>
      <c r="P10082" t="s">
        <v>243</v>
      </c>
      <c r="Q10082">
        <v>-0.38</v>
      </c>
      <c r="V10082">
        <v>1</v>
      </c>
      <c r="W10082" t="s">
        <v>1371</v>
      </c>
      <c r="X10082" t="s">
        <v>1541</v>
      </c>
    </row>
    <row r="10083" spans="1:24" x14ac:dyDescent="0.3">
      <c r="A10083">
        <v>13485</v>
      </c>
      <c r="B10083" s="15" t="s">
        <v>952</v>
      </c>
      <c r="C10083" t="str">
        <f>_xlfn.XLOOKUP($B10083, STANDARDS!$A:$A, STANDARDS!$B:$B,,0,2)</f>
        <v>Lancara</v>
      </c>
      <c r="D10083" t="s">
        <v>1069</v>
      </c>
      <c r="E10083" t="s">
        <v>1239</v>
      </c>
      <c r="J10083" s="13">
        <v>512</v>
      </c>
      <c r="K10083" s="13"/>
      <c r="L10083" s="16"/>
      <c r="M10083" t="s">
        <v>1335</v>
      </c>
      <c r="P10083" t="s">
        <v>243</v>
      </c>
      <c r="Q10083">
        <v>0.3</v>
      </c>
      <c r="V10083">
        <v>1</v>
      </c>
      <c r="W10083" t="s">
        <v>1371</v>
      </c>
      <c r="X10083" t="s">
        <v>1541</v>
      </c>
    </row>
    <row r="10084" spans="1:24" x14ac:dyDescent="0.3">
      <c r="A10084">
        <v>13486</v>
      </c>
      <c r="B10084" s="15" t="s">
        <v>952</v>
      </c>
      <c r="C10084" t="str">
        <f>_xlfn.XLOOKUP($B10084, STANDARDS!$A:$A, STANDARDS!$B:$B,,0,2)</f>
        <v>Lancara</v>
      </c>
      <c r="D10084" t="s">
        <v>1069</v>
      </c>
      <c r="E10084" t="s">
        <v>1239</v>
      </c>
      <c r="J10084" s="13">
        <v>512</v>
      </c>
      <c r="K10084" s="13"/>
      <c r="L10084" s="16"/>
      <c r="M10084" t="s">
        <v>1335</v>
      </c>
      <c r="P10084" t="s">
        <v>243</v>
      </c>
      <c r="Q10084">
        <v>0.02</v>
      </c>
      <c r="V10084">
        <v>1</v>
      </c>
      <c r="W10084" t="s">
        <v>1371</v>
      </c>
      <c r="X10084" t="s">
        <v>1541</v>
      </c>
    </row>
    <row r="10085" spans="1:24" x14ac:dyDescent="0.3">
      <c r="A10085">
        <v>13487</v>
      </c>
      <c r="B10085" s="15" t="s">
        <v>953</v>
      </c>
      <c r="C10085" t="str">
        <f>_xlfn.XLOOKUP($B10085, STANDARDS!$A:$A, STANDARDS!$B:$B,,0,2)</f>
        <v>Lancara</v>
      </c>
      <c r="D10085" t="s">
        <v>1069</v>
      </c>
      <c r="E10085" t="s">
        <v>1239</v>
      </c>
      <c r="J10085" s="13">
        <v>508</v>
      </c>
      <c r="K10085" s="13"/>
      <c r="L10085" s="16"/>
      <c r="M10085" t="s">
        <v>1335</v>
      </c>
      <c r="P10085" t="s">
        <v>243</v>
      </c>
      <c r="Q10085">
        <v>-0.21</v>
      </c>
      <c r="V10085">
        <v>1</v>
      </c>
      <c r="W10085" t="s">
        <v>1371</v>
      </c>
      <c r="X10085" t="s">
        <v>1541</v>
      </c>
    </row>
    <row r="10086" spans="1:24" x14ac:dyDescent="0.3">
      <c r="A10086">
        <v>13488</v>
      </c>
      <c r="B10086" s="15" t="s">
        <v>952</v>
      </c>
      <c r="C10086" t="str">
        <f>_xlfn.XLOOKUP($B10086, STANDARDS!$A:$A, STANDARDS!$B:$B,,0,2)</f>
        <v>Lancara</v>
      </c>
      <c r="D10086" t="s">
        <v>1069</v>
      </c>
      <c r="E10086" t="s">
        <v>1239</v>
      </c>
      <c r="J10086" s="13">
        <v>512</v>
      </c>
      <c r="K10086" s="13"/>
      <c r="L10086" s="16"/>
      <c r="M10086" t="s">
        <v>1335</v>
      </c>
      <c r="P10086" t="s">
        <v>243</v>
      </c>
      <c r="Q10086">
        <v>-0.22</v>
      </c>
      <c r="V10086">
        <v>1</v>
      </c>
      <c r="W10086" t="s">
        <v>1371</v>
      </c>
      <c r="X10086" t="s">
        <v>1541</v>
      </c>
    </row>
    <row r="10087" spans="1:24" x14ac:dyDescent="0.3">
      <c r="A10087">
        <v>13489</v>
      </c>
      <c r="B10087" s="15" t="s">
        <v>952</v>
      </c>
      <c r="C10087" t="str">
        <f>_xlfn.XLOOKUP($B10087, STANDARDS!$A:$A, STANDARDS!$B:$B,,0,2)</f>
        <v>Lancara</v>
      </c>
      <c r="D10087" t="s">
        <v>1069</v>
      </c>
      <c r="E10087" t="s">
        <v>1239</v>
      </c>
      <c r="J10087" s="13">
        <v>512</v>
      </c>
      <c r="K10087" s="13"/>
      <c r="L10087" s="16"/>
      <c r="M10087" t="s">
        <v>1335</v>
      </c>
      <c r="P10087" t="s">
        <v>243</v>
      </c>
      <c r="Q10087">
        <v>-0.42</v>
      </c>
      <c r="V10087">
        <v>1</v>
      </c>
      <c r="W10087" t="s">
        <v>1371</v>
      </c>
      <c r="X10087" t="s">
        <v>1541</v>
      </c>
    </row>
    <row r="10088" spans="1:24" x14ac:dyDescent="0.3">
      <c r="A10088">
        <v>13490</v>
      </c>
      <c r="B10088" s="15" t="s">
        <v>952</v>
      </c>
      <c r="C10088" t="str">
        <f>_xlfn.XLOOKUP($B10088, STANDARDS!$A:$A, STANDARDS!$B:$B,,0,2)</f>
        <v>Lancara</v>
      </c>
      <c r="D10088" t="s">
        <v>1069</v>
      </c>
      <c r="E10088" t="s">
        <v>1239</v>
      </c>
      <c r="J10088" s="13">
        <v>512</v>
      </c>
      <c r="K10088" s="13"/>
      <c r="L10088" s="16"/>
      <c r="M10088" t="s">
        <v>1335</v>
      </c>
      <c r="P10088" t="s">
        <v>243</v>
      </c>
      <c r="Q10088">
        <v>0.21</v>
      </c>
      <c r="V10088">
        <v>1</v>
      </c>
      <c r="W10088" t="s">
        <v>1371</v>
      </c>
      <c r="X10088" t="s">
        <v>1541</v>
      </c>
    </row>
    <row r="10089" spans="1:24" x14ac:dyDescent="0.3">
      <c r="A10089">
        <v>13491</v>
      </c>
      <c r="B10089" s="15" t="s">
        <v>952</v>
      </c>
      <c r="C10089" t="str">
        <f>_xlfn.XLOOKUP($B10089, STANDARDS!$A:$A, STANDARDS!$B:$B,,0,2)</f>
        <v>Lancara</v>
      </c>
      <c r="D10089" t="s">
        <v>1069</v>
      </c>
      <c r="E10089" t="s">
        <v>1239</v>
      </c>
      <c r="J10089" s="13">
        <v>512</v>
      </c>
      <c r="K10089" s="13"/>
      <c r="L10089" s="16"/>
      <c r="M10089" t="s">
        <v>1335</v>
      </c>
      <c r="P10089" t="s">
        <v>243</v>
      </c>
      <c r="Q10089">
        <v>-0.42</v>
      </c>
      <c r="V10089">
        <v>1</v>
      </c>
      <c r="W10089" t="s">
        <v>1371</v>
      </c>
      <c r="X10089" t="s">
        <v>1541</v>
      </c>
    </row>
    <row r="10090" spans="1:24" x14ac:dyDescent="0.3">
      <c r="A10090">
        <v>13492</v>
      </c>
      <c r="B10090" s="15" t="s">
        <v>953</v>
      </c>
      <c r="C10090" t="str">
        <f>_xlfn.XLOOKUP($B10090, STANDARDS!$A:$A, STANDARDS!$B:$B,,0,2)</f>
        <v>Lancara</v>
      </c>
      <c r="D10090" t="s">
        <v>1069</v>
      </c>
      <c r="E10090" t="s">
        <v>1239</v>
      </c>
      <c r="J10090" s="13">
        <v>508</v>
      </c>
      <c r="K10090" s="13"/>
      <c r="L10090" s="16"/>
      <c r="M10090" t="s">
        <v>1335</v>
      </c>
      <c r="P10090" t="s">
        <v>243</v>
      </c>
      <c r="Q10090">
        <v>-0.4</v>
      </c>
      <c r="V10090">
        <v>1</v>
      </c>
      <c r="W10090" t="s">
        <v>1371</v>
      </c>
      <c r="X10090" t="s">
        <v>1541</v>
      </c>
    </row>
    <row r="10091" spans="1:24" x14ac:dyDescent="0.3">
      <c r="A10091">
        <v>13493</v>
      </c>
      <c r="B10091" s="15" t="s">
        <v>952</v>
      </c>
      <c r="C10091" t="str">
        <f>_xlfn.XLOOKUP($B10091, STANDARDS!$A:$A, STANDARDS!$B:$B,,0,2)</f>
        <v>Lancara</v>
      </c>
      <c r="D10091" t="s">
        <v>1069</v>
      </c>
      <c r="E10091" t="s">
        <v>1239</v>
      </c>
      <c r="J10091" s="13">
        <v>512</v>
      </c>
      <c r="K10091" s="13"/>
      <c r="L10091" s="16"/>
      <c r="M10091" t="s">
        <v>1335</v>
      </c>
      <c r="P10091" t="s">
        <v>243</v>
      </c>
      <c r="Q10091">
        <v>-0.05</v>
      </c>
      <c r="V10091">
        <v>1</v>
      </c>
      <c r="W10091" t="s">
        <v>1371</v>
      </c>
      <c r="X10091" t="s">
        <v>1541</v>
      </c>
    </row>
    <row r="10092" spans="1:24" x14ac:dyDescent="0.3">
      <c r="A10092">
        <v>13494</v>
      </c>
      <c r="B10092" s="15" t="s">
        <v>952</v>
      </c>
      <c r="C10092" t="str">
        <f>_xlfn.XLOOKUP($B10092, STANDARDS!$A:$A, STANDARDS!$B:$B,,0,2)</f>
        <v>Lancara</v>
      </c>
      <c r="D10092" t="s">
        <v>1069</v>
      </c>
      <c r="E10092" t="s">
        <v>1239</v>
      </c>
      <c r="J10092" s="13">
        <v>512</v>
      </c>
      <c r="K10092" s="13"/>
      <c r="L10092" s="16"/>
      <c r="M10092" t="s">
        <v>1335</v>
      </c>
      <c r="P10092" t="s">
        <v>243</v>
      </c>
      <c r="Q10092">
        <v>-0.42</v>
      </c>
      <c r="V10092">
        <v>1</v>
      </c>
      <c r="W10092" t="s">
        <v>1371</v>
      </c>
      <c r="X10092" t="s">
        <v>1541</v>
      </c>
    </row>
    <row r="10093" spans="1:24" x14ac:dyDescent="0.3">
      <c r="A10093">
        <v>13495</v>
      </c>
      <c r="B10093" s="15" t="s">
        <v>953</v>
      </c>
      <c r="C10093" t="str">
        <f>_xlfn.XLOOKUP($B10093, STANDARDS!$A:$A, STANDARDS!$B:$B,,0,2)</f>
        <v>Lancara</v>
      </c>
      <c r="D10093" t="s">
        <v>1069</v>
      </c>
      <c r="E10093" t="s">
        <v>1239</v>
      </c>
      <c r="J10093" s="13">
        <v>508</v>
      </c>
      <c r="K10093" s="13"/>
      <c r="L10093" s="16"/>
      <c r="M10093" t="s">
        <v>1335</v>
      </c>
      <c r="P10093" t="s">
        <v>243</v>
      </c>
      <c r="Q10093">
        <v>1.34</v>
      </c>
      <c r="V10093">
        <v>1</v>
      </c>
      <c r="W10093" t="s">
        <v>1371</v>
      </c>
      <c r="X10093" t="s">
        <v>1541</v>
      </c>
    </row>
    <row r="10094" spans="1:24" x14ac:dyDescent="0.3">
      <c r="A10094">
        <v>13496</v>
      </c>
      <c r="B10094" s="15" t="s">
        <v>952</v>
      </c>
      <c r="C10094" t="str">
        <f>_xlfn.XLOOKUP($B10094, STANDARDS!$A:$A, STANDARDS!$B:$B,,0,2)</f>
        <v>Lancara</v>
      </c>
      <c r="D10094" t="s">
        <v>1069</v>
      </c>
      <c r="E10094" t="s">
        <v>1239</v>
      </c>
      <c r="J10094" s="13">
        <v>512</v>
      </c>
      <c r="K10094" s="13"/>
      <c r="L10094" s="16"/>
      <c r="M10094" t="s">
        <v>1335</v>
      </c>
      <c r="P10094" t="s">
        <v>243</v>
      </c>
      <c r="Q10094">
        <v>-0.78</v>
      </c>
      <c r="V10094">
        <v>1</v>
      </c>
      <c r="W10094" t="s">
        <v>1371</v>
      </c>
      <c r="X10094" t="s">
        <v>1541</v>
      </c>
    </row>
    <row r="10095" spans="1:24" x14ac:dyDescent="0.3">
      <c r="A10095">
        <v>13497</v>
      </c>
      <c r="B10095" s="15" t="s">
        <v>952</v>
      </c>
      <c r="C10095" t="str">
        <f>_xlfn.XLOOKUP($B10095, STANDARDS!$A:$A, STANDARDS!$B:$B,,0,2)</f>
        <v>Lancara</v>
      </c>
      <c r="D10095" t="s">
        <v>1069</v>
      </c>
      <c r="E10095" t="s">
        <v>1239</v>
      </c>
      <c r="J10095" s="13">
        <v>512</v>
      </c>
      <c r="K10095" s="13"/>
      <c r="L10095" s="16"/>
      <c r="M10095" t="s">
        <v>1335</v>
      </c>
      <c r="P10095" t="s">
        <v>243</v>
      </c>
      <c r="Q10095">
        <v>-0.46</v>
      </c>
      <c r="V10095">
        <v>1</v>
      </c>
      <c r="W10095" t="s">
        <v>1371</v>
      </c>
      <c r="X10095" t="s">
        <v>1541</v>
      </c>
    </row>
    <row r="10096" spans="1:24" x14ac:dyDescent="0.3">
      <c r="A10096">
        <v>13498</v>
      </c>
      <c r="B10096" s="15" t="s">
        <v>952</v>
      </c>
      <c r="C10096" t="str">
        <f>_xlfn.XLOOKUP($B10096, STANDARDS!$A:$A, STANDARDS!$B:$B,,0,2)</f>
        <v>Lancara</v>
      </c>
      <c r="D10096" t="s">
        <v>1069</v>
      </c>
      <c r="E10096" t="s">
        <v>1239</v>
      </c>
      <c r="J10096" s="13">
        <v>512</v>
      </c>
      <c r="K10096" s="13"/>
      <c r="L10096" s="16"/>
      <c r="M10096" t="s">
        <v>1335</v>
      </c>
      <c r="P10096" t="s">
        <v>243</v>
      </c>
      <c r="Q10096">
        <v>-0.56000000000000005</v>
      </c>
      <c r="V10096">
        <v>1</v>
      </c>
      <c r="W10096" t="s">
        <v>1371</v>
      </c>
      <c r="X10096" t="s">
        <v>1541</v>
      </c>
    </row>
    <row r="10097" spans="1:24" x14ac:dyDescent="0.3">
      <c r="A10097">
        <v>13499</v>
      </c>
      <c r="B10097" s="15" t="s">
        <v>953</v>
      </c>
      <c r="C10097" t="str">
        <f>_xlfn.XLOOKUP($B10097, STANDARDS!$A:$A, STANDARDS!$B:$B,,0,2)</f>
        <v>Lancara</v>
      </c>
      <c r="D10097" t="s">
        <v>1069</v>
      </c>
      <c r="E10097" t="s">
        <v>1239</v>
      </c>
      <c r="J10097" s="13">
        <v>508</v>
      </c>
      <c r="K10097" s="13"/>
      <c r="L10097" s="16"/>
      <c r="M10097" t="s">
        <v>1335</v>
      </c>
      <c r="P10097" t="s">
        <v>243</v>
      </c>
      <c r="Q10097">
        <v>0.74</v>
      </c>
      <c r="V10097">
        <v>1</v>
      </c>
      <c r="W10097" t="s">
        <v>1371</v>
      </c>
      <c r="X10097" t="s">
        <v>1541</v>
      </c>
    </row>
    <row r="10098" spans="1:24" x14ac:dyDescent="0.3">
      <c r="A10098">
        <v>13500</v>
      </c>
      <c r="B10098" s="15" t="s">
        <v>953</v>
      </c>
      <c r="C10098" t="str">
        <f>_xlfn.XLOOKUP($B10098, STANDARDS!$A:$A, STANDARDS!$B:$B,,0,2)</f>
        <v>Lancara</v>
      </c>
      <c r="D10098" t="s">
        <v>1069</v>
      </c>
      <c r="E10098" t="s">
        <v>1239</v>
      </c>
      <c r="J10098" s="13">
        <v>508</v>
      </c>
      <c r="K10098" s="13"/>
      <c r="L10098" s="16"/>
      <c r="M10098" t="s">
        <v>1335</v>
      </c>
      <c r="P10098" t="s">
        <v>243</v>
      </c>
      <c r="Q10098">
        <v>-0.01</v>
      </c>
      <c r="V10098">
        <v>1</v>
      </c>
      <c r="W10098" t="s">
        <v>1371</v>
      </c>
      <c r="X10098" t="s">
        <v>1541</v>
      </c>
    </row>
    <row r="10099" spans="1:24" x14ac:dyDescent="0.3">
      <c r="A10099">
        <v>13501</v>
      </c>
      <c r="B10099" s="15" t="s">
        <v>952</v>
      </c>
      <c r="C10099" t="str">
        <f>_xlfn.XLOOKUP($B10099, STANDARDS!$A:$A, STANDARDS!$B:$B,,0,2)</f>
        <v>Lancara</v>
      </c>
      <c r="D10099" t="s">
        <v>1069</v>
      </c>
      <c r="E10099" t="s">
        <v>1239</v>
      </c>
      <c r="J10099" s="13">
        <v>512</v>
      </c>
      <c r="K10099" s="13"/>
      <c r="L10099" s="16"/>
      <c r="M10099" t="s">
        <v>1335</v>
      </c>
      <c r="P10099" t="s">
        <v>243</v>
      </c>
      <c r="Q10099">
        <v>-0.3</v>
      </c>
      <c r="V10099">
        <v>1</v>
      </c>
      <c r="W10099" t="s">
        <v>1371</v>
      </c>
      <c r="X10099" t="s">
        <v>1541</v>
      </c>
    </row>
    <row r="10100" spans="1:24" x14ac:dyDescent="0.3">
      <c r="A10100">
        <v>13502</v>
      </c>
      <c r="B10100" s="15" t="s">
        <v>952</v>
      </c>
      <c r="C10100" t="str">
        <f>_xlfn.XLOOKUP($B10100, STANDARDS!$A:$A, STANDARDS!$B:$B,,0,2)</f>
        <v>Lancara</v>
      </c>
      <c r="D10100" t="s">
        <v>1069</v>
      </c>
      <c r="E10100" t="s">
        <v>1239</v>
      </c>
      <c r="J10100" s="13">
        <v>512</v>
      </c>
      <c r="K10100" s="13"/>
      <c r="L10100" s="16"/>
      <c r="M10100" t="s">
        <v>1335</v>
      </c>
      <c r="P10100" t="s">
        <v>243</v>
      </c>
      <c r="Q10100">
        <v>-0.53</v>
      </c>
      <c r="V10100">
        <v>1</v>
      </c>
      <c r="W10100" t="s">
        <v>1371</v>
      </c>
      <c r="X10100" t="s">
        <v>1541</v>
      </c>
    </row>
    <row r="10101" spans="1:24" x14ac:dyDescent="0.3">
      <c r="A10101">
        <v>13503</v>
      </c>
      <c r="B10101" s="15" t="s">
        <v>952</v>
      </c>
      <c r="C10101" t="str">
        <f>_xlfn.XLOOKUP($B10101, STANDARDS!$A:$A, STANDARDS!$B:$B,,0,2)</f>
        <v>Lancara</v>
      </c>
      <c r="D10101" t="s">
        <v>1069</v>
      </c>
      <c r="E10101" t="s">
        <v>1239</v>
      </c>
      <c r="J10101" s="13">
        <v>512</v>
      </c>
      <c r="K10101" s="13"/>
      <c r="L10101" s="16"/>
      <c r="M10101" t="s">
        <v>1335</v>
      </c>
      <c r="P10101" t="s">
        <v>243</v>
      </c>
      <c r="Q10101">
        <v>-0.13</v>
      </c>
      <c r="V10101">
        <v>1</v>
      </c>
      <c r="W10101" t="s">
        <v>1371</v>
      </c>
      <c r="X10101" t="s">
        <v>1541</v>
      </c>
    </row>
    <row r="10102" spans="1:24" x14ac:dyDescent="0.3">
      <c r="A10102">
        <v>13504</v>
      </c>
      <c r="B10102" s="15" t="s">
        <v>953</v>
      </c>
      <c r="C10102" t="str">
        <f>_xlfn.XLOOKUP($B10102, STANDARDS!$A:$A, STANDARDS!$B:$B,,0,2)</f>
        <v>Lancara</v>
      </c>
      <c r="D10102" t="s">
        <v>1069</v>
      </c>
      <c r="E10102" t="s">
        <v>1239</v>
      </c>
      <c r="J10102" s="13">
        <v>508</v>
      </c>
      <c r="K10102" s="13"/>
      <c r="L10102" s="16"/>
      <c r="M10102" t="s">
        <v>1335</v>
      </c>
      <c r="P10102" t="s">
        <v>243</v>
      </c>
      <c r="Q10102">
        <v>0.28000000000000003</v>
      </c>
      <c r="V10102">
        <v>1</v>
      </c>
      <c r="W10102" t="s">
        <v>1371</v>
      </c>
      <c r="X10102" t="s">
        <v>1541</v>
      </c>
    </row>
    <row r="10103" spans="1:24" x14ac:dyDescent="0.3">
      <c r="A10103">
        <v>13505</v>
      </c>
      <c r="B10103" s="15" t="s">
        <v>952</v>
      </c>
      <c r="C10103" t="str">
        <f>_xlfn.XLOOKUP($B10103, STANDARDS!$A:$A, STANDARDS!$B:$B,,0,2)</f>
        <v>Lancara</v>
      </c>
      <c r="D10103" t="s">
        <v>1069</v>
      </c>
      <c r="E10103" t="s">
        <v>1239</v>
      </c>
      <c r="J10103" s="13">
        <v>512</v>
      </c>
      <c r="K10103" s="13"/>
      <c r="L10103" s="16"/>
      <c r="M10103" t="s">
        <v>1335</v>
      </c>
      <c r="P10103" t="s">
        <v>243</v>
      </c>
      <c r="Q10103">
        <v>0.38</v>
      </c>
      <c r="V10103">
        <v>1</v>
      </c>
      <c r="W10103" t="s">
        <v>1371</v>
      </c>
      <c r="X10103" t="s">
        <v>1541</v>
      </c>
    </row>
    <row r="10104" spans="1:24" x14ac:dyDescent="0.3">
      <c r="A10104">
        <v>13506</v>
      </c>
      <c r="B10104" s="15" t="s">
        <v>952</v>
      </c>
      <c r="C10104" t="str">
        <f>_xlfn.XLOOKUP($B10104, STANDARDS!$A:$A, STANDARDS!$B:$B,,0,2)</f>
        <v>Lancara</v>
      </c>
      <c r="D10104" t="s">
        <v>1069</v>
      </c>
      <c r="E10104" t="s">
        <v>1239</v>
      </c>
      <c r="J10104" s="13">
        <v>512</v>
      </c>
      <c r="K10104" s="13"/>
      <c r="L10104" s="16"/>
      <c r="M10104" t="s">
        <v>1335</v>
      </c>
      <c r="P10104" t="s">
        <v>243</v>
      </c>
      <c r="Q10104">
        <v>0.21</v>
      </c>
      <c r="V10104">
        <v>1</v>
      </c>
      <c r="W10104" t="s">
        <v>1371</v>
      </c>
      <c r="X10104" t="s">
        <v>1541</v>
      </c>
    </row>
    <row r="10105" spans="1:24" x14ac:dyDescent="0.3">
      <c r="A10105">
        <v>13507</v>
      </c>
      <c r="B10105" s="15" t="s">
        <v>952</v>
      </c>
      <c r="C10105" t="str">
        <f>_xlfn.XLOOKUP($B10105, STANDARDS!$A:$A, STANDARDS!$B:$B,,0,2)</f>
        <v>Lancara</v>
      </c>
      <c r="D10105" t="s">
        <v>1069</v>
      </c>
      <c r="E10105" t="s">
        <v>1239</v>
      </c>
      <c r="J10105" s="13">
        <v>512</v>
      </c>
      <c r="K10105" s="13"/>
      <c r="L10105" s="16"/>
      <c r="M10105" t="s">
        <v>1335</v>
      </c>
      <c r="P10105" t="s">
        <v>243</v>
      </c>
      <c r="Q10105">
        <v>-0.02</v>
      </c>
      <c r="V10105">
        <v>1</v>
      </c>
      <c r="W10105" t="s">
        <v>1371</v>
      </c>
      <c r="X10105" t="s">
        <v>1541</v>
      </c>
    </row>
    <row r="10106" spans="1:24" x14ac:dyDescent="0.3">
      <c r="A10106">
        <v>13508</v>
      </c>
      <c r="B10106" s="15" t="s">
        <v>952</v>
      </c>
      <c r="C10106" t="str">
        <f>_xlfn.XLOOKUP($B10106, STANDARDS!$A:$A, STANDARDS!$B:$B,,0,2)</f>
        <v>Lancara</v>
      </c>
      <c r="D10106" t="s">
        <v>1069</v>
      </c>
      <c r="E10106" t="s">
        <v>1239</v>
      </c>
      <c r="J10106" s="13">
        <v>512</v>
      </c>
      <c r="K10106" s="13"/>
      <c r="L10106" s="16"/>
      <c r="M10106" t="s">
        <v>1335</v>
      </c>
      <c r="P10106" t="s">
        <v>243</v>
      </c>
      <c r="Q10106">
        <v>-0.35</v>
      </c>
      <c r="V10106">
        <v>1</v>
      </c>
      <c r="W10106" t="s">
        <v>1371</v>
      </c>
      <c r="X10106" t="s">
        <v>1541</v>
      </c>
    </row>
    <row r="10107" spans="1:24" x14ac:dyDescent="0.3">
      <c r="A10107">
        <v>13509</v>
      </c>
      <c r="B10107" s="15" t="s">
        <v>952</v>
      </c>
      <c r="C10107" t="str">
        <f>_xlfn.XLOOKUP($B10107, STANDARDS!$A:$A, STANDARDS!$B:$B,,0,2)</f>
        <v>Lancara</v>
      </c>
      <c r="D10107" t="s">
        <v>1069</v>
      </c>
      <c r="E10107" t="s">
        <v>1239</v>
      </c>
      <c r="J10107" s="13">
        <v>512</v>
      </c>
      <c r="K10107" s="13"/>
      <c r="L10107" s="16"/>
      <c r="M10107" t="s">
        <v>1335</v>
      </c>
      <c r="P10107" t="s">
        <v>243</v>
      </c>
      <c r="Q10107">
        <v>-0.31</v>
      </c>
      <c r="V10107">
        <v>1</v>
      </c>
      <c r="W10107" t="s">
        <v>1371</v>
      </c>
      <c r="X10107" t="s">
        <v>1541</v>
      </c>
    </row>
    <row r="10108" spans="1:24" x14ac:dyDescent="0.3">
      <c r="A10108">
        <v>13510</v>
      </c>
      <c r="B10108" s="15" t="s">
        <v>952</v>
      </c>
      <c r="C10108" t="str">
        <f>_xlfn.XLOOKUP($B10108, STANDARDS!$A:$A, STANDARDS!$B:$B,,0,2)</f>
        <v>Lancara</v>
      </c>
      <c r="D10108" t="s">
        <v>1069</v>
      </c>
      <c r="E10108" t="s">
        <v>1239</v>
      </c>
      <c r="J10108" s="13">
        <v>512</v>
      </c>
      <c r="K10108" s="13"/>
      <c r="L10108" s="16"/>
      <c r="M10108" t="s">
        <v>1335</v>
      </c>
      <c r="P10108" t="s">
        <v>243</v>
      </c>
      <c r="Q10108">
        <v>-0.44</v>
      </c>
      <c r="V10108">
        <v>1</v>
      </c>
      <c r="W10108" t="s">
        <v>1371</v>
      </c>
      <c r="X10108" t="s">
        <v>1541</v>
      </c>
    </row>
    <row r="10109" spans="1:24" x14ac:dyDescent="0.3">
      <c r="A10109">
        <v>13511</v>
      </c>
      <c r="B10109" s="15" t="s">
        <v>952</v>
      </c>
      <c r="C10109" t="str">
        <f>_xlfn.XLOOKUP($B10109, STANDARDS!$A:$A, STANDARDS!$B:$B,,0,2)</f>
        <v>Lancara</v>
      </c>
      <c r="D10109" t="s">
        <v>1069</v>
      </c>
      <c r="E10109" t="s">
        <v>1239</v>
      </c>
      <c r="J10109" s="13">
        <v>512</v>
      </c>
      <c r="K10109" s="13"/>
      <c r="L10109" s="16"/>
      <c r="M10109" t="s">
        <v>1335</v>
      </c>
      <c r="P10109" t="s">
        <v>243</v>
      </c>
      <c r="Q10109">
        <v>-0.31</v>
      </c>
      <c r="V10109">
        <v>1</v>
      </c>
      <c r="W10109" t="s">
        <v>1371</v>
      </c>
      <c r="X10109" t="s">
        <v>1541</v>
      </c>
    </row>
    <row r="10110" spans="1:24" x14ac:dyDescent="0.3">
      <c r="A10110">
        <v>13512</v>
      </c>
      <c r="B10110" s="15" t="s">
        <v>952</v>
      </c>
      <c r="C10110" t="str">
        <f>_xlfn.XLOOKUP($B10110, STANDARDS!$A:$A, STANDARDS!$B:$B,,0,2)</f>
        <v>Lancara</v>
      </c>
      <c r="D10110" t="s">
        <v>1069</v>
      </c>
      <c r="E10110" t="s">
        <v>1239</v>
      </c>
      <c r="J10110" s="13">
        <v>512</v>
      </c>
      <c r="K10110" s="13"/>
      <c r="L10110" s="16"/>
      <c r="M10110" t="s">
        <v>1335</v>
      </c>
      <c r="P10110" t="s">
        <v>243</v>
      </c>
      <c r="Q10110">
        <v>0.32</v>
      </c>
      <c r="V10110">
        <v>1</v>
      </c>
      <c r="W10110" t="s">
        <v>1371</v>
      </c>
      <c r="X10110" t="s">
        <v>1541</v>
      </c>
    </row>
    <row r="10111" spans="1:24" x14ac:dyDescent="0.3">
      <c r="A10111">
        <v>13513</v>
      </c>
      <c r="B10111" s="15" t="s">
        <v>952</v>
      </c>
      <c r="C10111" t="str">
        <f>_xlfn.XLOOKUP($B10111, STANDARDS!$A:$A, STANDARDS!$B:$B,,0,2)</f>
        <v>Lancara</v>
      </c>
      <c r="D10111" t="s">
        <v>1069</v>
      </c>
      <c r="E10111" t="s">
        <v>1239</v>
      </c>
      <c r="J10111" s="13">
        <v>512</v>
      </c>
      <c r="K10111" s="13"/>
      <c r="L10111" s="16"/>
      <c r="M10111" t="s">
        <v>1335</v>
      </c>
      <c r="P10111" t="s">
        <v>243</v>
      </c>
      <c r="Q10111">
        <v>-0.59</v>
      </c>
      <c r="V10111">
        <v>1</v>
      </c>
      <c r="W10111" t="s">
        <v>1371</v>
      </c>
      <c r="X10111" t="s">
        <v>1541</v>
      </c>
    </row>
    <row r="10112" spans="1:24" x14ac:dyDescent="0.3">
      <c r="A10112">
        <v>13514</v>
      </c>
      <c r="B10112" s="15" t="s">
        <v>952</v>
      </c>
      <c r="C10112" t="str">
        <f>_xlfn.XLOOKUP($B10112, STANDARDS!$A:$A, STANDARDS!$B:$B,,0,2)</f>
        <v>Lancara</v>
      </c>
      <c r="D10112" t="s">
        <v>1069</v>
      </c>
      <c r="E10112" t="s">
        <v>1239</v>
      </c>
      <c r="J10112" s="13">
        <v>512</v>
      </c>
      <c r="K10112" s="13"/>
      <c r="L10112" s="16"/>
      <c r="M10112" t="s">
        <v>1335</v>
      </c>
      <c r="P10112" t="s">
        <v>243</v>
      </c>
      <c r="Q10112">
        <v>-7.0000000000000007E-2</v>
      </c>
      <c r="V10112">
        <v>1</v>
      </c>
      <c r="W10112" t="s">
        <v>1371</v>
      </c>
      <c r="X10112" t="s">
        <v>1541</v>
      </c>
    </row>
    <row r="10113" spans="1:24" x14ac:dyDescent="0.3">
      <c r="A10113">
        <v>13515</v>
      </c>
      <c r="B10113" s="15" t="s">
        <v>952</v>
      </c>
      <c r="C10113" t="str">
        <f>_xlfn.XLOOKUP($B10113, STANDARDS!$A:$A, STANDARDS!$B:$B,,0,2)</f>
        <v>Lancara</v>
      </c>
      <c r="D10113" t="s">
        <v>1069</v>
      </c>
      <c r="E10113" t="s">
        <v>1239</v>
      </c>
      <c r="J10113" s="13">
        <v>512</v>
      </c>
      <c r="K10113" s="13"/>
      <c r="L10113" s="16"/>
      <c r="M10113" t="s">
        <v>1335</v>
      </c>
      <c r="P10113" t="s">
        <v>243</v>
      </c>
      <c r="Q10113">
        <v>-0.46</v>
      </c>
      <c r="V10113">
        <v>1</v>
      </c>
      <c r="W10113" t="s">
        <v>1371</v>
      </c>
      <c r="X10113" t="s">
        <v>1541</v>
      </c>
    </row>
    <row r="10114" spans="1:24" x14ac:dyDescent="0.3">
      <c r="A10114">
        <v>13516</v>
      </c>
      <c r="B10114" s="15" t="s">
        <v>953</v>
      </c>
      <c r="C10114" t="str">
        <f>_xlfn.XLOOKUP($B10114, STANDARDS!$A:$A, STANDARDS!$B:$B,,0,2)</f>
        <v>Lancara</v>
      </c>
      <c r="D10114" t="s">
        <v>1069</v>
      </c>
      <c r="E10114" t="s">
        <v>1239</v>
      </c>
      <c r="J10114" s="13">
        <v>508</v>
      </c>
      <c r="K10114" s="13"/>
      <c r="L10114" s="16"/>
      <c r="M10114" t="s">
        <v>1335</v>
      </c>
      <c r="P10114" t="s">
        <v>243</v>
      </c>
      <c r="Q10114">
        <v>1.02</v>
      </c>
      <c r="V10114">
        <v>1</v>
      </c>
      <c r="W10114" t="s">
        <v>1371</v>
      </c>
      <c r="X10114" t="s">
        <v>1541</v>
      </c>
    </row>
    <row r="10115" spans="1:24" x14ac:dyDescent="0.3">
      <c r="A10115">
        <v>13517</v>
      </c>
      <c r="B10115" s="15" t="s">
        <v>952</v>
      </c>
      <c r="C10115" t="str">
        <f>_xlfn.XLOOKUP($B10115, STANDARDS!$A:$A, STANDARDS!$B:$B,,0,2)</f>
        <v>Lancara</v>
      </c>
      <c r="D10115" t="s">
        <v>1069</v>
      </c>
      <c r="E10115" t="s">
        <v>1239</v>
      </c>
      <c r="J10115" s="13">
        <v>512</v>
      </c>
      <c r="K10115" s="13"/>
      <c r="L10115" s="16"/>
      <c r="M10115" t="s">
        <v>1335</v>
      </c>
      <c r="P10115" t="s">
        <v>243</v>
      </c>
      <c r="Q10115">
        <v>-0.17</v>
      </c>
      <c r="V10115">
        <v>1</v>
      </c>
      <c r="W10115" t="s">
        <v>1371</v>
      </c>
      <c r="X10115" t="s">
        <v>1541</v>
      </c>
    </row>
    <row r="10116" spans="1:24" x14ac:dyDescent="0.3">
      <c r="A10116">
        <v>13518</v>
      </c>
      <c r="B10116" s="15" t="s">
        <v>952</v>
      </c>
      <c r="C10116" t="str">
        <f>_xlfn.XLOOKUP($B10116, STANDARDS!$A:$A, STANDARDS!$B:$B,,0,2)</f>
        <v>Lancara</v>
      </c>
      <c r="D10116" t="s">
        <v>1069</v>
      </c>
      <c r="E10116" t="s">
        <v>1239</v>
      </c>
      <c r="J10116" s="13">
        <v>512</v>
      </c>
      <c r="K10116" s="13"/>
      <c r="L10116" s="16"/>
      <c r="M10116" t="s">
        <v>1335</v>
      </c>
      <c r="P10116" t="s">
        <v>243</v>
      </c>
      <c r="Q10116">
        <v>-0.3</v>
      </c>
      <c r="V10116">
        <v>1</v>
      </c>
      <c r="W10116" t="s">
        <v>1371</v>
      </c>
      <c r="X10116" t="s">
        <v>1541</v>
      </c>
    </row>
    <row r="10117" spans="1:24" x14ac:dyDescent="0.3">
      <c r="A10117">
        <v>13519</v>
      </c>
      <c r="B10117" s="15" t="s">
        <v>952</v>
      </c>
      <c r="C10117" t="str">
        <f>_xlfn.XLOOKUP($B10117, STANDARDS!$A:$A, STANDARDS!$B:$B,,0,2)</f>
        <v>Lancara</v>
      </c>
      <c r="D10117" t="s">
        <v>1069</v>
      </c>
      <c r="E10117" t="s">
        <v>1239</v>
      </c>
      <c r="J10117" s="13">
        <v>512</v>
      </c>
      <c r="K10117" s="13"/>
      <c r="L10117" s="16"/>
      <c r="M10117" t="s">
        <v>1335</v>
      </c>
      <c r="P10117" t="s">
        <v>243</v>
      </c>
      <c r="Q10117">
        <v>0.45</v>
      </c>
      <c r="V10117">
        <v>1</v>
      </c>
      <c r="W10117" t="s">
        <v>1371</v>
      </c>
      <c r="X10117" t="s">
        <v>1541</v>
      </c>
    </row>
    <row r="10118" spans="1:24" x14ac:dyDescent="0.3">
      <c r="A10118">
        <v>13520</v>
      </c>
      <c r="B10118" s="15" t="s">
        <v>953</v>
      </c>
      <c r="C10118" t="str">
        <f>_xlfn.XLOOKUP($B10118, STANDARDS!$A:$A, STANDARDS!$B:$B,,0,2)</f>
        <v>Lancara</v>
      </c>
      <c r="D10118" t="s">
        <v>1069</v>
      </c>
      <c r="E10118" t="s">
        <v>1239</v>
      </c>
      <c r="J10118" s="13">
        <v>508</v>
      </c>
      <c r="K10118" s="13"/>
      <c r="L10118" s="16"/>
      <c r="M10118" t="s">
        <v>1335</v>
      </c>
      <c r="P10118" t="s">
        <v>243</v>
      </c>
      <c r="Q10118">
        <v>1.1100000000000001</v>
      </c>
      <c r="V10118">
        <v>1</v>
      </c>
      <c r="W10118" t="s">
        <v>1371</v>
      </c>
      <c r="X10118" t="s">
        <v>1541</v>
      </c>
    </row>
    <row r="10119" spans="1:24" x14ac:dyDescent="0.3">
      <c r="A10119">
        <v>13521</v>
      </c>
      <c r="B10119" s="15" t="s">
        <v>953</v>
      </c>
      <c r="C10119" t="str">
        <f>_xlfn.XLOOKUP($B10119, STANDARDS!$A:$A, STANDARDS!$B:$B,,0,2)</f>
        <v>Lancara</v>
      </c>
      <c r="D10119" t="s">
        <v>1069</v>
      </c>
      <c r="E10119" t="s">
        <v>1239</v>
      </c>
      <c r="J10119" s="13">
        <v>508</v>
      </c>
      <c r="K10119" s="13"/>
      <c r="L10119" s="16"/>
      <c r="M10119" t="s">
        <v>1335</v>
      </c>
      <c r="P10119" t="s">
        <v>243</v>
      </c>
      <c r="Q10119">
        <v>0.94</v>
      </c>
      <c r="V10119">
        <v>1</v>
      </c>
      <c r="W10119" t="s">
        <v>1371</v>
      </c>
      <c r="X10119" t="s">
        <v>1541</v>
      </c>
    </row>
    <row r="10120" spans="1:24" x14ac:dyDescent="0.3">
      <c r="A10120">
        <v>13522</v>
      </c>
      <c r="B10120" s="15" t="s">
        <v>952</v>
      </c>
      <c r="C10120" t="str">
        <f>_xlfn.XLOOKUP($B10120, STANDARDS!$A:$A, STANDARDS!$B:$B,,0,2)</f>
        <v>Lancara</v>
      </c>
      <c r="D10120" t="s">
        <v>1069</v>
      </c>
      <c r="E10120" t="s">
        <v>1239</v>
      </c>
      <c r="J10120" s="13">
        <v>512</v>
      </c>
      <c r="K10120" s="13"/>
      <c r="L10120" s="16"/>
      <c r="M10120" t="s">
        <v>1335</v>
      </c>
      <c r="P10120" t="s">
        <v>243</v>
      </c>
      <c r="Q10120">
        <v>0.6</v>
      </c>
      <c r="V10120">
        <v>1</v>
      </c>
      <c r="W10120" t="s">
        <v>1371</v>
      </c>
      <c r="X10120" t="s">
        <v>1541</v>
      </c>
    </row>
    <row r="10121" spans="1:24" x14ac:dyDescent="0.3">
      <c r="A10121">
        <v>13523</v>
      </c>
      <c r="B10121" s="15" t="s">
        <v>952</v>
      </c>
      <c r="C10121" t="str">
        <f>_xlfn.XLOOKUP($B10121, STANDARDS!$A:$A, STANDARDS!$B:$B,,0,2)</f>
        <v>Lancara</v>
      </c>
      <c r="D10121" t="s">
        <v>1069</v>
      </c>
      <c r="E10121" t="s">
        <v>1239</v>
      </c>
      <c r="J10121" s="13">
        <v>512</v>
      </c>
      <c r="K10121" s="13"/>
      <c r="L10121" s="16"/>
      <c r="M10121" t="s">
        <v>1335</v>
      </c>
      <c r="P10121" t="s">
        <v>243</v>
      </c>
      <c r="Q10121">
        <v>-0.2</v>
      </c>
      <c r="V10121">
        <v>1</v>
      </c>
      <c r="W10121" t="s">
        <v>1371</v>
      </c>
      <c r="X10121" t="s">
        <v>1541</v>
      </c>
    </row>
    <row r="10122" spans="1:24" x14ac:dyDescent="0.3">
      <c r="A10122">
        <v>13524</v>
      </c>
      <c r="B10122" s="15" t="s">
        <v>952</v>
      </c>
      <c r="C10122" t="str">
        <f>_xlfn.XLOOKUP($B10122, STANDARDS!$A:$A, STANDARDS!$B:$B,,0,2)</f>
        <v>Lancara</v>
      </c>
      <c r="D10122" t="s">
        <v>1069</v>
      </c>
      <c r="E10122" t="s">
        <v>1239</v>
      </c>
      <c r="J10122" s="13">
        <v>512</v>
      </c>
      <c r="K10122" s="13"/>
      <c r="L10122" s="16"/>
      <c r="M10122" t="s">
        <v>1335</v>
      </c>
      <c r="P10122" t="s">
        <v>243</v>
      </c>
      <c r="Q10122">
        <v>0.1</v>
      </c>
      <c r="V10122">
        <v>1</v>
      </c>
      <c r="W10122" t="s">
        <v>1371</v>
      </c>
      <c r="X10122" t="s">
        <v>1541</v>
      </c>
    </row>
    <row r="10123" spans="1:24" x14ac:dyDescent="0.3">
      <c r="A10123">
        <v>13525</v>
      </c>
      <c r="B10123" s="15" t="s">
        <v>952</v>
      </c>
      <c r="C10123" t="str">
        <f>_xlfn.XLOOKUP($B10123, STANDARDS!$A:$A, STANDARDS!$B:$B,,0,2)</f>
        <v>Lancara</v>
      </c>
      <c r="D10123" t="s">
        <v>1069</v>
      </c>
      <c r="E10123" t="s">
        <v>1239</v>
      </c>
      <c r="J10123" s="13">
        <v>512</v>
      </c>
      <c r="K10123" s="13"/>
      <c r="L10123" s="16"/>
      <c r="M10123" t="s">
        <v>1335</v>
      </c>
      <c r="P10123" t="s">
        <v>243</v>
      </c>
      <c r="Q10123">
        <v>-0.1</v>
      </c>
      <c r="V10123">
        <v>1</v>
      </c>
      <c r="W10123" t="s">
        <v>1371</v>
      </c>
      <c r="X10123" t="s">
        <v>1541</v>
      </c>
    </row>
    <row r="10124" spans="1:24" x14ac:dyDescent="0.3">
      <c r="A10124">
        <v>13526</v>
      </c>
      <c r="B10124" s="15" t="s">
        <v>953</v>
      </c>
      <c r="C10124" t="str">
        <f>_xlfn.XLOOKUP($B10124, STANDARDS!$A:$A, STANDARDS!$B:$B,,0,2)</f>
        <v>Lancara</v>
      </c>
      <c r="D10124" t="s">
        <v>1069</v>
      </c>
      <c r="E10124" t="s">
        <v>1239</v>
      </c>
      <c r="J10124" s="13">
        <v>508</v>
      </c>
      <c r="K10124" s="13"/>
      <c r="L10124" s="16"/>
      <c r="M10124" t="s">
        <v>1335</v>
      </c>
      <c r="P10124" t="s">
        <v>243</v>
      </c>
      <c r="Q10124">
        <v>1.1100000000000001</v>
      </c>
      <c r="V10124">
        <v>1</v>
      </c>
      <c r="W10124" t="s">
        <v>1371</v>
      </c>
      <c r="X10124" t="s">
        <v>1541</v>
      </c>
    </row>
    <row r="10125" spans="1:24" x14ac:dyDescent="0.3">
      <c r="A10125">
        <v>13527</v>
      </c>
      <c r="B10125" s="15" t="s">
        <v>953</v>
      </c>
      <c r="C10125" t="str">
        <f>_xlfn.XLOOKUP($B10125, STANDARDS!$A:$A, STANDARDS!$B:$B,,0,2)</f>
        <v>Lancara</v>
      </c>
      <c r="D10125" t="s">
        <v>1069</v>
      </c>
      <c r="E10125" t="s">
        <v>1239</v>
      </c>
      <c r="J10125" s="13">
        <v>508</v>
      </c>
      <c r="K10125" s="13"/>
      <c r="L10125" s="16"/>
      <c r="M10125" t="s">
        <v>1335</v>
      </c>
      <c r="P10125" t="s">
        <v>243</v>
      </c>
      <c r="Q10125">
        <v>1.64</v>
      </c>
      <c r="V10125">
        <v>1</v>
      </c>
      <c r="W10125" t="s">
        <v>1371</v>
      </c>
      <c r="X10125" t="s">
        <v>1541</v>
      </c>
    </row>
    <row r="10126" spans="1:24" x14ac:dyDescent="0.3">
      <c r="A10126">
        <v>13532</v>
      </c>
      <c r="B10126" s="15" t="s">
        <v>954</v>
      </c>
      <c r="C10126" t="str">
        <f>_xlfn.XLOOKUP($B10126, STANDARDS!$A:$A, STANDARDS!$B:$B,,0,2)</f>
        <v>Uygurian</v>
      </c>
      <c r="D10126" t="s">
        <v>1057</v>
      </c>
      <c r="E10126" t="s">
        <v>1240</v>
      </c>
      <c r="J10126" s="13">
        <v>493</v>
      </c>
      <c r="K10126" s="13">
        <v>10</v>
      </c>
      <c r="L10126" s="16" t="s">
        <v>1331</v>
      </c>
      <c r="M10126" t="s">
        <v>1335</v>
      </c>
      <c r="P10126" t="s">
        <v>243</v>
      </c>
      <c r="Q10126">
        <v>-0.41</v>
      </c>
      <c r="V10126">
        <v>1</v>
      </c>
      <c r="W10126" t="s">
        <v>1371</v>
      </c>
      <c r="X10126" t="s">
        <v>1542</v>
      </c>
    </row>
    <row r="10127" spans="1:24" x14ac:dyDescent="0.3">
      <c r="A10127">
        <v>13533</v>
      </c>
      <c r="B10127" s="15" t="s">
        <v>955</v>
      </c>
      <c r="C10127" t="str">
        <f>_xlfn.XLOOKUP($B10127, STANDARDS!$A:$A, STANDARDS!$B:$B,,0,2)</f>
        <v>Kuljumbe</v>
      </c>
      <c r="D10127" t="s">
        <v>1057</v>
      </c>
      <c r="E10127" t="s">
        <v>1240</v>
      </c>
      <c r="J10127" s="13">
        <v>493</v>
      </c>
      <c r="K10127" s="13">
        <v>10</v>
      </c>
      <c r="L10127" s="16" t="s">
        <v>1331</v>
      </c>
      <c r="M10127" t="s">
        <v>1335</v>
      </c>
      <c r="P10127" t="s">
        <v>243</v>
      </c>
      <c r="Q10127">
        <v>-0.56999999999999995</v>
      </c>
      <c r="V10127">
        <v>1</v>
      </c>
      <c r="W10127" t="s">
        <v>1371</v>
      </c>
      <c r="X10127" t="s">
        <v>1542</v>
      </c>
    </row>
    <row r="10128" spans="1:24" x14ac:dyDescent="0.3">
      <c r="A10128">
        <v>13534</v>
      </c>
      <c r="B10128" s="15" t="s">
        <v>955</v>
      </c>
      <c r="C10128" t="str">
        <f>_xlfn.XLOOKUP($B10128, STANDARDS!$A:$A, STANDARDS!$B:$B,,0,2)</f>
        <v>Kuljumbe</v>
      </c>
      <c r="D10128" t="s">
        <v>1057</v>
      </c>
      <c r="E10128" t="s">
        <v>1240</v>
      </c>
      <c r="J10128" s="13">
        <v>493</v>
      </c>
      <c r="K10128" s="13">
        <v>10</v>
      </c>
      <c r="L10128" s="16" t="s">
        <v>1331</v>
      </c>
      <c r="M10128" t="s">
        <v>1335</v>
      </c>
      <c r="P10128" t="s">
        <v>243</v>
      </c>
      <c r="Q10128">
        <v>0.64</v>
      </c>
      <c r="V10128">
        <v>1</v>
      </c>
      <c r="W10128" t="s">
        <v>1371</v>
      </c>
      <c r="X10128" t="s">
        <v>1542</v>
      </c>
    </row>
    <row r="10129" spans="1:24" x14ac:dyDescent="0.3">
      <c r="A10129">
        <v>13535</v>
      </c>
      <c r="B10129" s="15" t="s">
        <v>955</v>
      </c>
      <c r="C10129" t="str">
        <f>_xlfn.XLOOKUP($B10129, STANDARDS!$A:$A, STANDARDS!$B:$B,,0,2)</f>
        <v>Kuljumbe</v>
      </c>
      <c r="D10129" t="s">
        <v>1057</v>
      </c>
      <c r="E10129" t="s">
        <v>1240</v>
      </c>
      <c r="J10129" s="13">
        <v>495</v>
      </c>
      <c r="K10129" s="13">
        <v>10</v>
      </c>
      <c r="L10129" s="16" t="s">
        <v>1331</v>
      </c>
      <c r="M10129" t="s">
        <v>1335</v>
      </c>
      <c r="P10129" t="s">
        <v>243</v>
      </c>
      <c r="Q10129">
        <v>-0.65</v>
      </c>
      <c r="V10129">
        <v>1</v>
      </c>
      <c r="W10129" t="s">
        <v>1371</v>
      </c>
      <c r="X10129" t="s">
        <v>1542</v>
      </c>
    </row>
    <row r="10130" spans="1:24" x14ac:dyDescent="0.3">
      <c r="A10130">
        <v>13536</v>
      </c>
      <c r="B10130" s="15" t="s">
        <v>955</v>
      </c>
      <c r="C10130" t="str">
        <f>_xlfn.XLOOKUP($B10130, STANDARDS!$A:$A, STANDARDS!$B:$B,,0,2)</f>
        <v>Kuljumbe</v>
      </c>
      <c r="D10130" t="s">
        <v>1057</v>
      </c>
      <c r="E10130" t="s">
        <v>1240</v>
      </c>
      <c r="J10130" s="13">
        <v>493</v>
      </c>
      <c r="K10130" s="13">
        <v>10</v>
      </c>
      <c r="L10130" s="16" t="s">
        <v>1331</v>
      </c>
      <c r="M10130" t="s">
        <v>1335</v>
      </c>
      <c r="P10130" t="s">
        <v>243</v>
      </c>
      <c r="Q10130">
        <v>-0.02</v>
      </c>
      <c r="V10130">
        <v>1</v>
      </c>
      <c r="W10130" t="s">
        <v>1371</v>
      </c>
      <c r="X10130" t="s">
        <v>1542</v>
      </c>
    </row>
    <row r="10131" spans="1:24" x14ac:dyDescent="0.3">
      <c r="A10131">
        <v>13537</v>
      </c>
      <c r="B10131" s="15" t="s">
        <v>955</v>
      </c>
      <c r="C10131" t="str">
        <f>_xlfn.XLOOKUP($B10131, STANDARDS!$A:$A, STANDARDS!$B:$B,,0,2)</f>
        <v>Kuljumbe</v>
      </c>
      <c r="D10131" t="s">
        <v>1057</v>
      </c>
      <c r="E10131" t="s">
        <v>1240</v>
      </c>
      <c r="J10131" s="13">
        <v>493</v>
      </c>
      <c r="K10131" s="13">
        <v>10</v>
      </c>
      <c r="L10131" s="16" t="s">
        <v>1331</v>
      </c>
      <c r="M10131" t="s">
        <v>1335</v>
      </c>
      <c r="P10131" t="s">
        <v>243</v>
      </c>
      <c r="Q10131">
        <v>-0.83</v>
      </c>
      <c r="V10131">
        <v>1</v>
      </c>
      <c r="W10131" t="s">
        <v>1371</v>
      </c>
      <c r="X10131" t="s">
        <v>1542</v>
      </c>
    </row>
    <row r="10132" spans="1:24" x14ac:dyDescent="0.3">
      <c r="A10132">
        <v>13538</v>
      </c>
      <c r="B10132" s="15" t="s">
        <v>955</v>
      </c>
      <c r="C10132" t="str">
        <f>_xlfn.XLOOKUP($B10132, STANDARDS!$A:$A, STANDARDS!$B:$B,,0,2)</f>
        <v>Kuljumbe</v>
      </c>
      <c r="D10132" t="s">
        <v>1057</v>
      </c>
      <c r="E10132" t="s">
        <v>1240</v>
      </c>
      <c r="J10132" s="13">
        <v>495</v>
      </c>
      <c r="K10132" s="13">
        <v>10</v>
      </c>
      <c r="L10132" s="16" t="s">
        <v>1331</v>
      </c>
      <c r="M10132" t="s">
        <v>1335</v>
      </c>
      <c r="P10132" t="s">
        <v>243</v>
      </c>
      <c r="Q10132">
        <v>0.48</v>
      </c>
      <c r="V10132">
        <v>1</v>
      </c>
      <c r="W10132" t="s">
        <v>1371</v>
      </c>
      <c r="X10132" t="s">
        <v>1542</v>
      </c>
    </row>
    <row r="10133" spans="1:24" x14ac:dyDescent="0.3">
      <c r="A10133">
        <v>13539</v>
      </c>
      <c r="B10133" s="15" t="s">
        <v>954</v>
      </c>
      <c r="C10133" t="str">
        <f>_xlfn.XLOOKUP($B10133, STANDARDS!$A:$A, STANDARDS!$B:$B,,0,2)</f>
        <v>Uygurian</v>
      </c>
      <c r="D10133" t="s">
        <v>1057</v>
      </c>
      <c r="E10133" t="s">
        <v>1240</v>
      </c>
      <c r="J10133" s="13">
        <v>493</v>
      </c>
      <c r="K10133" s="13">
        <v>10</v>
      </c>
      <c r="L10133" s="16" t="s">
        <v>1331</v>
      </c>
      <c r="M10133" t="s">
        <v>1335</v>
      </c>
      <c r="P10133" t="s">
        <v>243</v>
      </c>
      <c r="Q10133">
        <v>0.22</v>
      </c>
      <c r="V10133">
        <v>1</v>
      </c>
      <c r="W10133" t="s">
        <v>1371</v>
      </c>
      <c r="X10133" t="s">
        <v>1542</v>
      </c>
    </row>
    <row r="10134" spans="1:24" x14ac:dyDescent="0.3">
      <c r="A10134">
        <v>13540</v>
      </c>
      <c r="B10134" s="15" t="s">
        <v>954</v>
      </c>
      <c r="C10134" t="str">
        <f>_xlfn.XLOOKUP($B10134, STANDARDS!$A:$A, STANDARDS!$B:$B,,0,2)</f>
        <v>Uygurian</v>
      </c>
      <c r="D10134" t="s">
        <v>1057</v>
      </c>
      <c r="E10134" t="s">
        <v>1240</v>
      </c>
      <c r="J10134" s="13">
        <v>493</v>
      </c>
      <c r="K10134" s="13">
        <v>10</v>
      </c>
      <c r="L10134" s="16" t="s">
        <v>1331</v>
      </c>
      <c r="M10134" t="s">
        <v>1335</v>
      </c>
      <c r="P10134" t="s">
        <v>243</v>
      </c>
      <c r="Q10134">
        <v>0.19</v>
      </c>
      <c r="V10134">
        <v>1</v>
      </c>
      <c r="W10134" t="s">
        <v>1371</v>
      </c>
      <c r="X10134" t="s">
        <v>1542</v>
      </c>
    </row>
    <row r="10135" spans="1:24" x14ac:dyDescent="0.3">
      <c r="A10135">
        <v>13541</v>
      </c>
      <c r="B10135" s="15" t="s">
        <v>954</v>
      </c>
      <c r="C10135" t="str">
        <f>_xlfn.XLOOKUP($B10135, STANDARDS!$A:$A, STANDARDS!$B:$B,,0,2)</f>
        <v>Uygurian</v>
      </c>
      <c r="D10135" t="s">
        <v>1057</v>
      </c>
      <c r="E10135" t="s">
        <v>1240</v>
      </c>
      <c r="J10135" s="13">
        <v>493</v>
      </c>
      <c r="K10135" s="13">
        <v>10</v>
      </c>
      <c r="L10135" s="16" t="s">
        <v>1331</v>
      </c>
      <c r="M10135" t="s">
        <v>1335</v>
      </c>
      <c r="P10135" t="s">
        <v>243</v>
      </c>
      <c r="Q10135">
        <v>0.42</v>
      </c>
      <c r="V10135">
        <v>1</v>
      </c>
      <c r="W10135" t="s">
        <v>1371</v>
      </c>
      <c r="X10135" t="s">
        <v>1542</v>
      </c>
    </row>
    <row r="10136" spans="1:24" x14ac:dyDescent="0.3">
      <c r="A10136">
        <v>13542</v>
      </c>
      <c r="B10136" s="15" t="s">
        <v>956</v>
      </c>
      <c r="C10136" t="str">
        <f>_xlfn.XLOOKUP($B10136, STANDARDS!$A:$A, STANDARDS!$B:$B,,0,2)</f>
        <v>Ilvitska</v>
      </c>
      <c r="D10136" t="s">
        <v>1057</v>
      </c>
      <c r="E10136" t="s">
        <v>1240</v>
      </c>
      <c r="J10136" s="13">
        <v>492</v>
      </c>
      <c r="K10136" s="13">
        <v>10</v>
      </c>
      <c r="L10136" s="16" t="s">
        <v>1331</v>
      </c>
      <c r="M10136" t="s">
        <v>1335</v>
      </c>
      <c r="P10136" t="s">
        <v>243</v>
      </c>
      <c r="Q10136">
        <v>-0.3</v>
      </c>
      <c r="V10136">
        <v>1</v>
      </c>
      <c r="W10136" t="s">
        <v>1371</v>
      </c>
      <c r="X10136" t="s">
        <v>1542</v>
      </c>
    </row>
    <row r="10137" spans="1:24" x14ac:dyDescent="0.3">
      <c r="A10137">
        <v>13543</v>
      </c>
      <c r="B10137" s="15" t="s">
        <v>954</v>
      </c>
      <c r="C10137" t="str">
        <f>_xlfn.XLOOKUP($B10137, STANDARDS!$A:$A, STANDARDS!$B:$B,,0,2)</f>
        <v>Uygurian</v>
      </c>
      <c r="D10137" t="s">
        <v>1057</v>
      </c>
      <c r="E10137" t="s">
        <v>1240</v>
      </c>
      <c r="J10137" s="13">
        <v>493</v>
      </c>
      <c r="K10137" s="13">
        <v>10</v>
      </c>
      <c r="L10137" s="16" t="s">
        <v>1331</v>
      </c>
      <c r="M10137" t="s">
        <v>1335</v>
      </c>
      <c r="P10137" t="s">
        <v>243</v>
      </c>
      <c r="Q10137">
        <v>0.13</v>
      </c>
      <c r="V10137">
        <v>1</v>
      </c>
      <c r="W10137" t="s">
        <v>1371</v>
      </c>
      <c r="X10137" t="s">
        <v>1542</v>
      </c>
    </row>
    <row r="10138" spans="1:24" x14ac:dyDescent="0.3">
      <c r="A10138">
        <v>13544</v>
      </c>
      <c r="B10138" s="15" t="s">
        <v>955</v>
      </c>
      <c r="C10138" t="str">
        <f>_xlfn.XLOOKUP($B10138, STANDARDS!$A:$A, STANDARDS!$B:$B,,0,2)</f>
        <v>Kuljumbe</v>
      </c>
      <c r="D10138" t="s">
        <v>1057</v>
      </c>
      <c r="E10138" t="s">
        <v>1240</v>
      </c>
      <c r="J10138" s="13">
        <v>495</v>
      </c>
      <c r="K10138" s="13">
        <v>10</v>
      </c>
      <c r="L10138" s="16" t="s">
        <v>1331</v>
      </c>
      <c r="M10138" t="s">
        <v>1335</v>
      </c>
      <c r="P10138" t="s">
        <v>243</v>
      </c>
      <c r="Q10138">
        <v>3.84</v>
      </c>
      <c r="V10138">
        <v>1</v>
      </c>
      <c r="W10138" t="s">
        <v>1371</v>
      </c>
      <c r="X10138" t="s">
        <v>1542</v>
      </c>
    </row>
    <row r="10139" spans="1:24" x14ac:dyDescent="0.3">
      <c r="A10139">
        <v>13545</v>
      </c>
      <c r="B10139" s="15" t="s">
        <v>955</v>
      </c>
      <c r="C10139" t="str">
        <f>_xlfn.XLOOKUP($B10139, STANDARDS!$A:$A, STANDARDS!$B:$B,,0,2)</f>
        <v>Kuljumbe</v>
      </c>
      <c r="D10139" t="s">
        <v>1057</v>
      </c>
      <c r="E10139" t="s">
        <v>1240</v>
      </c>
      <c r="J10139" s="13">
        <v>495</v>
      </c>
      <c r="K10139" s="13">
        <v>10</v>
      </c>
      <c r="L10139" s="16" t="s">
        <v>1331</v>
      </c>
      <c r="M10139" t="s">
        <v>1335</v>
      </c>
      <c r="P10139" t="s">
        <v>243</v>
      </c>
      <c r="Q10139">
        <v>2.62</v>
      </c>
      <c r="V10139">
        <v>1</v>
      </c>
      <c r="W10139" t="s">
        <v>1371</v>
      </c>
      <c r="X10139" t="s">
        <v>1542</v>
      </c>
    </row>
    <row r="10140" spans="1:24" x14ac:dyDescent="0.3">
      <c r="A10140">
        <v>13546</v>
      </c>
      <c r="B10140" s="15" t="s">
        <v>955</v>
      </c>
      <c r="C10140" t="str">
        <f>_xlfn.XLOOKUP($B10140, STANDARDS!$A:$A, STANDARDS!$B:$B,,0,2)</f>
        <v>Kuljumbe</v>
      </c>
      <c r="D10140" t="s">
        <v>1057</v>
      </c>
      <c r="E10140" t="s">
        <v>1240</v>
      </c>
      <c r="J10140" s="13">
        <v>495</v>
      </c>
      <c r="K10140" s="13">
        <v>10</v>
      </c>
      <c r="L10140" s="16" t="s">
        <v>1331</v>
      </c>
      <c r="M10140" t="s">
        <v>1335</v>
      </c>
      <c r="P10140" t="s">
        <v>243</v>
      </c>
      <c r="Q10140">
        <v>-0.16</v>
      </c>
      <c r="V10140">
        <v>1</v>
      </c>
      <c r="W10140" t="s">
        <v>1371</v>
      </c>
      <c r="X10140" t="s">
        <v>1542</v>
      </c>
    </row>
    <row r="10141" spans="1:24" x14ac:dyDescent="0.3">
      <c r="A10141">
        <v>13547</v>
      </c>
      <c r="B10141" s="15" t="s">
        <v>957</v>
      </c>
      <c r="C10141" t="str">
        <f>_xlfn.XLOOKUP($B10141, STANDARDS!$A:$A, STANDARDS!$B:$B,,0,2)</f>
        <v>Labzny</v>
      </c>
      <c r="D10141" t="s">
        <v>1057</v>
      </c>
      <c r="E10141" t="s">
        <v>1240</v>
      </c>
      <c r="J10141" s="13">
        <v>499</v>
      </c>
      <c r="K10141" s="13">
        <v>10</v>
      </c>
      <c r="L10141" s="16" t="s">
        <v>1331</v>
      </c>
      <c r="M10141" t="s">
        <v>1335</v>
      </c>
      <c r="P10141" t="s">
        <v>243</v>
      </c>
      <c r="Q10141">
        <v>-0.13</v>
      </c>
      <c r="V10141">
        <v>1</v>
      </c>
      <c r="W10141" t="s">
        <v>1371</v>
      </c>
      <c r="X10141" t="s">
        <v>1542</v>
      </c>
    </row>
    <row r="10142" spans="1:24" x14ac:dyDescent="0.3">
      <c r="A10142">
        <v>13548</v>
      </c>
      <c r="B10142" s="15" t="s">
        <v>958</v>
      </c>
      <c r="C10142" t="str">
        <f>_xlfn.XLOOKUP($B10142, STANDARDS!$A:$A, STANDARDS!$B:$B,,0,2)</f>
        <v>Orakta</v>
      </c>
      <c r="D10142" t="s">
        <v>1057</v>
      </c>
      <c r="E10142" t="s">
        <v>1240</v>
      </c>
      <c r="J10142" s="13">
        <v>497</v>
      </c>
      <c r="K10142" s="13">
        <v>10</v>
      </c>
      <c r="L10142" s="16" t="s">
        <v>1331</v>
      </c>
      <c r="M10142" t="s">
        <v>1335</v>
      </c>
      <c r="P10142" t="s">
        <v>243</v>
      </c>
      <c r="Q10142">
        <v>-0.1</v>
      </c>
      <c r="V10142">
        <v>1</v>
      </c>
      <c r="W10142" t="s">
        <v>1371</v>
      </c>
      <c r="X10142" t="s">
        <v>1542</v>
      </c>
    </row>
    <row r="10143" spans="1:24" x14ac:dyDescent="0.3">
      <c r="A10143">
        <v>13549</v>
      </c>
      <c r="B10143" s="15" t="s">
        <v>957</v>
      </c>
      <c r="C10143" t="str">
        <f>_xlfn.XLOOKUP($B10143, STANDARDS!$A:$A, STANDARDS!$B:$B,,0,2)</f>
        <v>Labzny</v>
      </c>
      <c r="D10143" t="s">
        <v>1057</v>
      </c>
      <c r="E10143" t="s">
        <v>1240</v>
      </c>
      <c r="J10143" s="13">
        <v>502</v>
      </c>
      <c r="K10143" s="13">
        <v>10</v>
      </c>
      <c r="L10143" s="16" t="s">
        <v>1331</v>
      </c>
      <c r="M10143" t="s">
        <v>1335</v>
      </c>
      <c r="P10143" t="s">
        <v>243</v>
      </c>
      <c r="Q10143">
        <v>0.33</v>
      </c>
      <c r="V10143">
        <v>1</v>
      </c>
      <c r="W10143" t="s">
        <v>1371</v>
      </c>
      <c r="X10143" t="s">
        <v>1542</v>
      </c>
    </row>
    <row r="10144" spans="1:24" x14ac:dyDescent="0.3">
      <c r="A10144">
        <v>13550</v>
      </c>
      <c r="B10144" s="15" t="s">
        <v>955</v>
      </c>
      <c r="C10144" t="str">
        <f>_xlfn.XLOOKUP($B10144, STANDARDS!$A:$A, STANDARDS!$B:$B,,0,2)</f>
        <v>Kuljumbe</v>
      </c>
      <c r="D10144" t="s">
        <v>1057</v>
      </c>
      <c r="E10144" t="s">
        <v>1240</v>
      </c>
      <c r="J10144" s="13">
        <v>495</v>
      </c>
      <c r="K10144" s="13">
        <v>10</v>
      </c>
      <c r="L10144" s="16" t="s">
        <v>1331</v>
      </c>
      <c r="M10144" t="s">
        <v>1335</v>
      </c>
      <c r="P10144" t="s">
        <v>243</v>
      </c>
      <c r="Q10144">
        <v>-0.56999999999999995</v>
      </c>
      <c r="V10144">
        <v>1</v>
      </c>
      <c r="W10144" t="s">
        <v>1371</v>
      </c>
      <c r="X10144" t="s">
        <v>1542</v>
      </c>
    </row>
    <row r="10145" spans="1:24" x14ac:dyDescent="0.3">
      <c r="A10145">
        <v>13551</v>
      </c>
      <c r="B10145" s="15" t="s">
        <v>955</v>
      </c>
      <c r="C10145" t="str">
        <f>_xlfn.XLOOKUP($B10145, STANDARDS!$A:$A, STANDARDS!$B:$B,,0,2)</f>
        <v>Kuljumbe</v>
      </c>
      <c r="D10145" t="s">
        <v>1057</v>
      </c>
      <c r="E10145" t="s">
        <v>1240</v>
      </c>
      <c r="J10145" s="13">
        <v>495</v>
      </c>
      <c r="K10145" s="13">
        <v>10</v>
      </c>
      <c r="L10145" s="16" t="s">
        <v>1331</v>
      </c>
      <c r="M10145" t="s">
        <v>1335</v>
      </c>
      <c r="P10145" t="s">
        <v>243</v>
      </c>
      <c r="Q10145">
        <v>1.05</v>
      </c>
      <c r="V10145">
        <v>1</v>
      </c>
      <c r="W10145" t="s">
        <v>1371</v>
      </c>
      <c r="X10145" t="s">
        <v>1542</v>
      </c>
    </row>
    <row r="10146" spans="1:24" x14ac:dyDescent="0.3">
      <c r="A10146">
        <v>13552</v>
      </c>
      <c r="B10146" s="15" t="s">
        <v>955</v>
      </c>
      <c r="C10146" t="str">
        <f>_xlfn.XLOOKUP($B10146, STANDARDS!$A:$A, STANDARDS!$B:$B,,0,2)</f>
        <v>Kuljumbe</v>
      </c>
      <c r="D10146" t="s">
        <v>1057</v>
      </c>
      <c r="E10146" t="s">
        <v>1240</v>
      </c>
      <c r="J10146" s="13">
        <v>495</v>
      </c>
      <c r="K10146" s="13">
        <v>10</v>
      </c>
      <c r="L10146" s="16" t="s">
        <v>1331</v>
      </c>
      <c r="M10146" t="s">
        <v>1335</v>
      </c>
      <c r="P10146" t="s">
        <v>243</v>
      </c>
      <c r="Q10146">
        <v>0.44</v>
      </c>
      <c r="V10146">
        <v>1</v>
      </c>
      <c r="W10146" t="s">
        <v>1371</v>
      </c>
      <c r="X10146" t="s">
        <v>1542</v>
      </c>
    </row>
    <row r="10147" spans="1:24" x14ac:dyDescent="0.3">
      <c r="A10147">
        <v>13553</v>
      </c>
      <c r="B10147" s="15" t="s">
        <v>956</v>
      </c>
      <c r="C10147" t="str">
        <f>_xlfn.XLOOKUP($B10147, STANDARDS!$A:$A, STANDARDS!$B:$B,,0,2)</f>
        <v>Ilvitska</v>
      </c>
      <c r="D10147" t="s">
        <v>1057</v>
      </c>
      <c r="E10147" t="s">
        <v>1240</v>
      </c>
      <c r="J10147" s="13">
        <v>492</v>
      </c>
      <c r="K10147" s="13">
        <v>10</v>
      </c>
      <c r="L10147" s="16" t="s">
        <v>1331</v>
      </c>
      <c r="M10147" t="s">
        <v>1335</v>
      </c>
      <c r="P10147" t="s">
        <v>243</v>
      </c>
      <c r="Q10147">
        <v>-0.04</v>
      </c>
      <c r="V10147">
        <v>1</v>
      </c>
      <c r="W10147" t="s">
        <v>1371</v>
      </c>
      <c r="X10147" t="s">
        <v>1542</v>
      </c>
    </row>
    <row r="10148" spans="1:24" x14ac:dyDescent="0.3">
      <c r="A10148">
        <v>13554</v>
      </c>
      <c r="B10148" s="15" t="s">
        <v>957</v>
      </c>
      <c r="C10148" t="str">
        <f>_xlfn.XLOOKUP($B10148, STANDARDS!$A:$A, STANDARDS!$B:$B,,0,2)</f>
        <v>Labzny</v>
      </c>
      <c r="D10148" t="s">
        <v>1057</v>
      </c>
      <c r="E10148" t="s">
        <v>1240</v>
      </c>
      <c r="J10148" s="13">
        <v>499</v>
      </c>
      <c r="K10148" s="13">
        <v>10</v>
      </c>
      <c r="L10148" s="16" t="s">
        <v>1331</v>
      </c>
      <c r="M10148" t="s">
        <v>1335</v>
      </c>
      <c r="P10148" t="s">
        <v>243</v>
      </c>
      <c r="Q10148">
        <v>0.54</v>
      </c>
      <c r="V10148">
        <v>1</v>
      </c>
      <c r="W10148" t="s">
        <v>1371</v>
      </c>
      <c r="X10148" t="s">
        <v>1542</v>
      </c>
    </row>
    <row r="10149" spans="1:24" x14ac:dyDescent="0.3">
      <c r="A10149">
        <v>13555</v>
      </c>
      <c r="B10149" s="15" t="s">
        <v>954</v>
      </c>
      <c r="C10149" t="str">
        <f>_xlfn.XLOOKUP($B10149, STANDARDS!$A:$A, STANDARDS!$B:$B,,0,2)</f>
        <v>Uygurian</v>
      </c>
      <c r="D10149" t="s">
        <v>1057</v>
      </c>
      <c r="E10149" t="s">
        <v>1240</v>
      </c>
      <c r="J10149" s="13">
        <v>493</v>
      </c>
      <c r="K10149" s="13">
        <v>10</v>
      </c>
      <c r="L10149" s="16" t="s">
        <v>1331</v>
      </c>
      <c r="M10149" t="s">
        <v>1335</v>
      </c>
      <c r="P10149" t="s">
        <v>243</v>
      </c>
      <c r="Q10149">
        <v>0.33</v>
      </c>
      <c r="V10149">
        <v>1</v>
      </c>
      <c r="W10149" t="s">
        <v>1371</v>
      </c>
      <c r="X10149" t="s">
        <v>1542</v>
      </c>
    </row>
    <row r="10150" spans="1:24" x14ac:dyDescent="0.3">
      <c r="A10150">
        <v>13556</v>
      </c>
      <c r="B10150" s="15" t="s">
        <v>957</v>
      </c>
      <c r="C10150" t="str">
        <f>_xlfn.XLOOKUP($B10150, STANDARDS!$A:$A, STANDARDS!$B:$B,,0,2)</f>
        <v>Labzny</v>
      </c>
      <c r="D10150" t="s">
        <v>1057</v>
      </c>
      <c r="E10150" t="s">
        <v>1240</v>
      </c>
      <c r="J10150" s="13">
        <v>499</v>
      </c>
      <c r="K10150" s="13">
        <v>10</v>
      </c>
      <c r="L10150" s="16" t="s">
        <v>1331</v>
      </c>
      <c r="M10150" t="s">
        <v>1335</v>
      </c>
      <c r="P10150" t="s">
        <v>243</v>
      </c>
      <c r="Q10150">
        <v>-0.25</v>
      </c>
      <c r="V10150">
        <v>1</v>
      </c>
      <c r="W10150" t="s">
        <v>1371</v>
      </c>
      <c r="X10150" t="s">
        <v>1542</v>
      </c>
    </row>
    <row r="10151" spans="1:24" x14ac:dyDescent="0.3">
      <c r="A10151">
        <v>13557</v>
      </c>
      <c r="B10151" s="15" t="s">
        <v>957</v>
      </c>
      <c r="C10151" t="str">
        <f>_xlfn.XLOOKUP($B10151, STANDARDS!$A:$A, STANDARDS!$B:$B,,0,2)</f>
        <v>Labzny</v>
      </c>
      <c r="D10151" t="s">
        <v>1057</v>
      </c>
      <c r="E10151" t="s">
        <v>1240</v>
      </c>
      <c r="J10151" s="13">
        <v>499</v>
      </c>
      <c r="K10151" s="13">
        <v>10</v>
      </c>
      <c r="L10151" s="16" t="s">
        <v>1331</v>
      </c>
      <c r="M10151" t="s">
        <v>1335</v>
      </c>
      <c r="P10151" t="s">
        <v>243</v>
      </c>
      <c r="Q10151">
        <v>0.38</v>
      </c>
      <c r="V10151">
        <v>1</v>
      </c>
      <c r="W10151" t="s">
        <v>1371</v>
      </c>
      <c r="X10151" t="s">
        <v>1542</v>
      </c>
    </row>
    <row r="10152" spans="1:24" x14ac:dyDescent="0.3">
      <c r="A10152">
        <v>13558</v>
      </c>
      <c r="B10152" s="15" t="s">
        <v>957</v>
      </c>
      <c r="C10152" t="str">
        <f>_xlfn.XLOOKUP($B10152, STANDARDS!$A:$A, STANDARDS!$B:$B,,0,2)</f>
        <v>Labzny</v>
      </c>
      <c r="D10152" t="s">
        <v>1057</v>
      </c>
      <c r="E10152" t="s">
        <v>1240</v>
      </c>
      <c r="J10152" s="13">
        <v>499</v>
      </c>
      <c r="K10152" s="13">
        <v>10</v>
      </c>
      <c r="L10152" s="16" t="s">
        <v>1331</v>
      </c>
      <c r="M10152" t="s">
        <v>1335</v>
      </c>
      <c r="P10152" t="s">
        <v>243</v>
      </c>
      <c r="Q10152">
        <v>0.06</v>
      </c>
      <c r="V10152">
        <v>1</v>
      </c>
      <c r="W10152" t="s">
        <v>1371</v>
      </c>
      <c r="X10152" t="s">
        <v>1542</v>
      </c>
    </row>
    <row r="10153" spans="1:24" x14ac:dyDescent="0.3">
      <c r="A10153">
        <v>13559</v>
      </c>
      <c r="B10153" s="15" t="s">
        <v>958</v>
      </c>
      <c r="C10153" t="str">
        <f>_xlfn.XLOOKUP($B10153, STANDARDS!$A:$A, STANDARDS!$B:$B,,0,2)</f>
        <v>Orakta</v>
      </c>
      <c r="D10153" t="s">
        <v>1057</v>
      </c>
      <c r="E10153" t="s">
        <v>1240</v>
      </c>
      <c r="J10153" s="13">
        <v>497</v>
      </c>
      <c r="K10153" s="13">
        <v>10</v>
      </c>
      <c r="L10153" s="16" t="s">
        <v>1331</v>
      </c>
      <c r="M10153" t="s">
        <v>1335</v>
      </c>
      <c r="P10153" t="s">
        <v>243</v>
      </c>
      <c r="Q10153">
        <v>-0.8</v>
      </c>
      <c r="V10153">
        <v>1</v>
      </c>
      <c r="W10153" t="s">
        <v>1371</v>
      </c>
      <c r="X10153" t="s">
        <v>1542</v>
      </c>
    </row>
    <row r="10154" spans="1:24" x14ac:dyDescent="0.3">
      <c r="A10154">
        <v>13560</v>
      </c>
      <c r="B10154" s="15" t="s">
        <v>957</v>
      </c>
      <c r="C10154" t="str">
        <f>_xlfn.XLOOKUP($B10154, STANDARDS!$A:$A, STANDARDS!$B:$B,,0,2)</f>
        <v>Labzny</v>
      </c>
      <c r="D10154" t="s">
        <v>1057</v>
      </c>
      <c r="E10154" t="s">
        <v>1240</v>
      </c>
      <c r="J10154" s="13">
        <v>498</v>
      </c>
      <c r="K10154" s="13">
        <v>10</v>
      </c>
      <c r="L10154" s="16" t="s">
        <v>1331</v>
      </c>
      <c r="M10154" t="s">
        <v>1335</v>
      </c>
      <c r="P10154" t="s">
        <v>243</v>
      </c>
      <c r="Q10154">
        <v>-0.37</v>
      </c>
      <c r="V10154">
        <v>1</v>
      </c>
      <c r="W10154" t="s">
        <v>1371</v>
      </c>
      <c r="X10154" t="s">
        <v>1542</v>
      </c>
    </row>
    <row r="10155" spans="1:24" x14ac:dyDescent="0.3">
      <c r="A10155">
        <v>13561</v>
      </c>
      <c r="B10155" s="15" t="s">
        <v>957</v>
      </c>
      <c r="C10155" t="str">
        <f>_xlfn.XLOOKUP($B10155, STANDARDS!$A:$A, STANDARDS!$B:$B,,0,2)</f>
        <v>Labzny</v>
      </c>
      <c r="D10155" t="s">
        <v>1057</v>
      </c>
      <c r="E10155" t="s">
        <v>1240</v>
      </c>
      <c r="J10155" s="13">
        <v>502</v>
      </c>
      <c r="K10155" s="13">
        <v>10</v>
      </c>
      <c r="L10155" s="16" t="s">
        <v>1331</v>
      </c>
      <c r="M10155" t="s">
        <v>1335</v>
      </c>
      <c r="P10155" t="s">
        <v>243</v>
      </c>
      <c r="Q10155">
        <v>0.59</v>
      </c>
      <c r="V10155">
        <v>1</v>
      </c>
      <c r="W10155" t="s">
        <v>1371</v>
      </c>
      <c r="X10155" t="s">
        <v>1542</v>
      </c>
    </row>
    <row r="10156" spans="1:24" x14ac:dyDescent="0.3">
      <c r="A10156">
        <v>13562</v>
      </c>
      <c r="B10156" s="15" t="s">
        <v>959</v>
      </c>
      <c r="C10156" t="str">
        <f>_xlfn.XLOOKUP($B10156, STANDARDS!$A:$A, STANDARDS!$B:$B,,0,2)</f>
        <v>Krasnoprog</v>
      </c>
      <c r="D10156" t="s">
        <v>1057</v>
      </c>
      <c r="E10156" t="s">
        <v>1240</v>
      </c>
      <c r="J10156" s="13">
        <v>522</v>
      </c>
      <c r="K10156" s="13">
        <v>10</v>
      </c>
      <c r="L10156" s="16" t="s">
        <v>1331</v>
      </c>
      <c r="M10156" t="s">
        <v>1335</v>
      </c>
      <c r="P10156" t="s">
        <v>243</v>
      </c>
      <c r="Q10156">
        <v>-0.76</v>
      </c>
      <c r="V10156">
        <v>1</v>
      </c>
      <c r="W10156" t="s">
        <v>1371</v>
      </c>
      <c r="X10156" t="s">
        <v>1542</v>
      </c>
    </row>
    <row r="10157" spans="1:24" x14ac:dyDescent="0.3">
      <c r="A10157">
        <v>13563</v>
      </c>
      <c r="B10157" s="15" t="s">
        <v>957</v>
      </c>
      <c r="C10157" t="str">
        <f>_xlfn.XLOOKUP($B10157, STANDARDS!$A:$A, STANDARDS!$B:$B,,0,2)</f>
        <v>Labzny</v>
      </c>
      <c r="D10157" t="s">
        <v>1057</v>
      </c>
      <c r="E10157" t="s">
        <v>1240</v>
      </c>
      <c r="J10157" s="13">
        <v>502</v>
      </c>
      <c r="K10157" s="13">
        <v>10</v>
      </c>
      <c r="L10157" s="16" t="s">
        <v>1331</v>
      </c>
      <c r="M10157" t="s">
        <v>1335</v>
      </c>
      <c r="P10157" t="s">
        <v>243</v>
      </c>
      <c r="Q10157">
        <v>0.2</v>
      </c>
      <c r="V10157">
        <v>1</v>
      </c>
      <c r="W10157" t="s">
        <v>1371</v>
      </c>
      <c r="X10157" t="s">
        <v>1542</v>
      </c>
    </row>
    <row r="10158" spans="1:24" x14ac:dyDescent="0.3">
      <c r="A10158">
        <v>13564</v>
      </c>
      <c r="B10158" s="15" t="s">
        <v>957</v>
      </c>
      <c r="C10158" t="str">
        <f>_xlfn.XLOOKUP($B10158, STANDARDS!$A:$A, STANDARDS!$B:$B,,0,2)</f>
        <v>Labzny</v>
      </c>
      <c r="D10158" t="s">
        <v>1057</v>
      </c>
      <c r="E10158" t="s">
        <v>1240</v>
      </c>
      <c r="J10158" s="13">
        <v>499</v>
      </c>
      <c r="K10158" s="13">
        <v>10</v>
      </c>
      <c r="L10158" s="16" t="s">
        <v>1331</v>
      </c>
      <c r="M10158" t="s">
        <v>1335</v>
      </c>
      <c r="P10158" t="s">
        <v>243</v>
      </c>
      <c r="Q10158">
        <v>-0.19</v>
      </c>
      <c r="V10158">
        <v>1</v>
      </c>
      <c r="W10158" t="s">
        <v>1371</v>
      </c>
      <c r="X10158" t="s">
        <v>1542</v>
      </c>
    </row>
    <row r="10159" spans="1:24" x14ac:dyDescent="0.3">
      <c r="A10159">
        <v>13565</v>
      </c>
      <c r="B10159" s="15" t="s">
        <v>957</v>
      </c>
      <c r="C10159" t="str">
        <f>_xlfn.XLOOKUP($B10159, STANDARDS!$A:$A, STANDARDS!$B:$B,,0,2)</f>
        <v>Labzny</v>
      </c>
      <c r="D10159" t="s">
        <v>1057</v>
      </c>
      <c r="E10159" t="s">
        <v>1240</v>
      </c>
      <c r="J10159" s="13">
        <v>502</v>
      </c>
      <c r="K10159" s="13">
        <v>10</v>
      </c>
      <c r="L10159" s="16" t="s">
        <v>1331</v>
      </c>
      <c r="M10159" t="s">
        <v>1335</v>
      </c>
      <c r="P10159" t="s">
        <v>243</v>
      </c>
      <c r="Q10159">
        <v>0.2</v>
      </c>
      <c r="V10159">
        <v>1</v>
      </c>
      <c r="W10159" t="s">
        <v>1371</v>
      </c>
      <c r="X10159" t="s">
        <v>1542</v>
      </c>
    </row>
    <row r="10160" spans="1:24" x14ac:dyDescent="0.3">
      <c r="A10160">
        <v>13566</v>
      </c>
      <c r="B10160" s="15" t="s">
        <v>956</v>
      </c>
      <c r="C10160" t="str">
        <f>_xlfn.XLOOKUP($B10160, STANDARDS!$A:$A, STANDARDS!$B:$B,,0,2)</f>
        <v>Ilvitska</v>
      </c>
      <c r="D10160" t="s">
        <v>1057</v>
      </c>
      <c r="E10160" t="s">
        <v>1240</v>
      </c>
      <c r="J10160" s="13">
        <v>492</v>
      </c>
      <c r="K10160" s="13">
        <v>10</v>
      </c>
      <c r="L10160" s="16" t="s">
        <v>1331</v>
      </c>
      <c r="M10160" t="s">
        <v>1335</v>
      </c>
      <c r="P10160" t="s">
        <v>243</v>
      </c>
      <c r="Q10160">
        <v>0.62</v>
      </c>
      <c r="V10160">
        <v>1</v>
      </c>
      <c r="W10160" t="s">
        <v>1371</v>
      </c>
      <c r="X10160" t="s">
        <v>1542</v>
      </c>
    </row>
    <row r="10161" spans="1:24" x14ac:dyDescent="0.3">
      <c r="A10161">
        <v>13567</v>
      </c>
      <c r="B10161" s="15" t="s">
        <v>958</v>
      </c>
      <c r="C10161" t="str">
        <f>_xlfn.XLOOKUP($B10161, STANDARDS!$A:$A, STANDARDS!$B:$B,,0,2)</f>
        <v>Orakta</v>
      </c>
      <c r="D10161" t="s">
        <v>1057</v>
      </c>
      <c r="E10161" t="s">
        <v>1240</v>
      </c>
      <c r="J10161" s="13">
        <v>498</v>
      </c>
      <c r="K10161" s="13">
        <v>10</v>
      </c>
      <c r="L10161" s="16" t="s">
        <v>1331</v>
      </c>
      <c r="M10161" t="s">
        <v>1335</v>
      </c>
      <c r="P10161" t="s">
        <v>243</v>
      </c>
      <c r="Q10161">
        <v>-0.28999999999999998</v>
      </c>
      <c r="V10161">
        <v>1</v>
      </c>
      <c r="W10161" t="s">
        <v>1371</v>
      </c>
      <c r="X10161" t="s">
        <v>1542</v>
      </c>
    </row>
    <row r="10162" spans="1:24" x14ac:dyDescent="0.3">
      <c r="A10162">
        <v>13568</v>
      </c>
      <c r="B10162" s="15" t="s">
        <v>955</v>
      </c>
      <c r="C10162" t="str">
        <f>_xlfn.XLOOKUP($B10162, STANDARDS!$A:$A, STANDARDS!$B:$B,,0,2)</f>
        <v>Kuljumbe</v>
      </c>
      <c r="D10162" t="s">
        <v>1057</v>
      </c>
      <c r="E10162" t="s">
        <v>1240</v>
      </c>
      <c r="J10162" s="13">
        <v>495</v>
      </c>
      <c r="K10162" s="13">
        <v>10</v>
      </c>
      <c r="L10162" s="16" t="s">
        <v>1331</v>
      </c>
      <c r="M10162" t="s">
        <v>1335</v>
      </c>
      <c r="P10162" t="s">
        <v>243</v>
      </c>
      <c r="Q10162">
        <v>0.62</v>
      </c>
      <c r="V10162">
        <v>1</v>
      </c>
      <c r="W10162" t="s">
        <v>1371</v>
      </c>
      <c r="X10162" t="s">
        <v>1542</v>
      </c>
    </row>
    <row r="10163" spans="1:24" x14ac:dyDescent="0.3">
      <c r="A10163">
        <v>13569</v>
      </c>
      <c r="B10163" s="15" t="s">
        <v>957</v>
      </c>
      <c r="C10163" t="str">
        <f>_xlfn.XLOOKUP($B10163, STANDARDS!$A:$A, STANDARDS!$B:$B,,0,2)</f>
        <v>Labzny</v>
      </c>
      <c r="D10163" t="s">
        <v>1057</v>
      </c>
      <c r="E10163" t="s">
        <v>1240</v>
      </c>
      <c r="J10163" s="13">
        <v>502</v>
      </c>
      <c r="K10163" s="13">
        <v>10</v>
      </c>
      <c r="L10163" s="16" t="s">
        <v>1331</v>
      </c>
      <c r="M10163" t="s">
        <v>1335</v>
      </c>
      <c r="P10163" t="s">
        <v>243</v>
      </c>
      <c r="Q10163">
        <v>0.4</v>
      </c>
      <c r="V10163">
        <v>1</v>
      </c>
      <c r="W10163" t="s">
        <v>1371</v>
      </c>
      <c r="X10163" t="s">
        <v>1542</v>
      </c>
    </row>
    <row r="10164" spans="1:24" x14ac:dyDescent="0.3">
      <c r="A10164">
        <v>13570</v>
      </c>
      <c r="B10164" s="15" t="s">
        <v>957</v>
      </c>
      <c r="C10164" t="str">
        <f>_xlfn.XLOOKUP($B10164, STANDARDS!$A:$A, STANDARDS!$B:$B,,0,2)</f>
        <v>Labzny</v>
      </c>
      <c r="D10164" t="s">
        <v>1057</v>
      </c>
      <c r="E10164" t="s">
        <v>1240</v>
      </c>
      <c r="J10164" s="13">
        <v>502</v>
      </c>
      <c r="K10164" s="13">
        <v>10</v>
      </c>
      <c r="L10164" s="16" t="s">
        <v>1331</v>
      </c>
      <c r="M10164" t="s">
        <v>1335</v>
      </c>
      <c r="P10164" t="s">
        <v>243</v>
      </c>
      <c r="Q10164">
        <v>0.37</v>
      </c>
      <c r="V10164">
        <v>1</v>
      </c>
      <c r="W10164" t="s">
        <v>1371</v>
      </c>
      <c r="X10164" t="s">
        <v>1542</v>
      </c>
    </row>
    <row r="10165" spans="1:24" x14ac:dyDescent="0.3">
      <c r="A10165">
        <v>13571</v>
      </c>
      <c r="B10165" s="15" t="s">
        <v>958</v>
      </c>
      <c r="C10165" t="str">
        <f>_xlfn.XLOOKUP($B10165, STANDARDS!$A:$A, STANDARDS!$B:$B,,0,2)</f>
        <v>Orakta</v>
      </c>
      <c r="D10165" t="s">
        <v>1057</v>
      </c>
      <c r="E10165" t="s">
        <v>1240</v>
      </c>
      <c r="J10165" s="13">
        <v>498</v>
      </c>
      <c r="K10165" s="13">
        <v>10</v>
      </c>
      <c r="L10165" s="16" t="s">
        <v>1331</v>
      </c>
      <c r="M10165" t="s">
        <v>1335</v>
      </c>
      <c r="P10165" t="s">
        <v>243</v>
      </c>
      <c r="Q10165">
        <v>-0.3</v>
      </c>
      <c r="V10165">
        <v>1</v>
      </c>
      <c r="W10165" t="s">
        <v>1371</v>
      </c>
      <c r="X10165" t="s">
        <v>1542</v>
      </c>
    </row>
    <row r="10166" spans="1:24" x14ac:dyDescent="0.3">
      <c r="A10166">
        <v>13572</v>
      </c>
      <c r="B10166" s="15" t="s">
        <v>957</v>
      </c>
      <c r="C10166" t="str">
        <f>_xlfn.XLOOKUP($B10166, STANDARDS!$A:$A, STANDARDS!$B:$B,,0,2)</f>
        <v>Labzny</v>
      </c>
      <c r="D10166" t="s">
        <v>1057</v>
      </c>
      <c r="E10166" t="s">
        <v>1240</v>
      </c>
      <c r="J10166" s="13">
        <v>499</v>
      </c>
      <c r="K10166" s="13">
        <v>10</v>
      </c>
      <c r="L10166" s="16" t="s">
        <v>1331</v>
      </c>
      <c r="M10166" t="s">
        <v>1335</v>
      </c>
      <c r="P10166" t="s">
        <v>243</v>
      </c>
      <c r="Q10166">
        <v>-0.15</v>
      </c>
      <c r="V10166">
        <v>1</v>
      </c>
      <c r="W10166" t="s">
        <v>1371</v>
      </c>
      <c r="X10166" t="s">
        <v>1542</v>
      </c>
    </row>
    <row r="10167" spans="1:24" x14ac:dyDescent="0.3">
      <c r="A10167">
        <v>13573</v>
      </c>
      <c r="B10167" s="15" t="s">
        <v>957</v>
      </c>
      <c r="C10167" t="str">
        <f>_xlfn.XLOOKUP($B10167, STANDARDS!$A:$A, STANDARDS!$B:$B,,0,2)</f>
        <v>Labzny</v>
      </c>
      <c r="D10167" t="s">
        <v>1057</v>
      </c>
      <c r="E10167" t="s">
        <v>1240</v>
      </c>
      <c r="J10167" s="13">
        <v>502</v>
      </c>
      <c r="K10167" s="13">
        <v>10</v>
      </c>
      <c r="L10167" s="16" t="s">
        <v>1331</v>
      </c>
      <c r="M10167" t="s">
        <v>1335</v>
      </c>
      <c r="P10167" t="s">
        <v>243</v>
      </c>
      <c r="Q10167">
        <v>0.24</v>
      </c>
      <c r="V10167">
        <v>1</v>
      </c>
      <c r="W10167" t="s">
        <v>1371</v>
      </c>
      <c r="X10167" t="s">
        <v>1542</v>
      </c>
    </row>
    <row r="10168" spans="1:24" x14ac:dyDescent="0.3">
      <c r="A10168">
        <v>13574</v>
      </c>
      <c r="B10168" s="15" t="s">
        <v>958</v>
      </c>
      <c r="C10168" t="str">
        <f>_xlfn.XLOOKUP($B10168, STANDARDS!$A:$A, STANDARDS!$B:$B,,0,2)</f>
        <v>Orakta</v>
      </c>
      <c r="D10168" t="s">
        <v>1057</v>
      </c>
      <c r="E10168" t="s">
        <v>1240</v>
      </c>
      <c r="J10168" s="13">
        <v>497</v>
      </c>
      <c r="K10168" s="13">
        <v>10</v>
      </c>
      <c r="L10168" s="16" t="s">
        <v>1331</v>
      </c>
      <c r="M10168" t="s">
        <v>1335</v>
      </c>
      <c r="P10168" t="s">
        <v>243</v>
      </c>
      <c r="Q10168">
        <v>-0.64</v>
      </c>
      <c r="V10168">
        <v>1</v>
      </c>
      <c r="W10168" t="s">
        <v>1371</v>
      </c>
      <c r="X10168" t="s">
        <v>1542</v>
      </c>
    </row>
    <row r="10169" spans="1:24" x14ac:dyDescent="0.3">
      <c r="A10169">
        <v>13575</v>
      </c>
      <c r="B10169" s="15" t="s">
        <v>954</v>
      </c>
      <c r="C10169" t="str">
        <f>_xlfn.XLOOKUP($B10169, STANDARDS!$A:$A, STANDARDS!$B:$B,,0,2)</f>
        <v>Uygurian</v>
      </c>
      <c r="D10169" t="s">
        <v>1057</v>
      </c>
      <c r="E10169" t="s">
        <v>1240</v>
      </c>
      <c r="J10169" s="13">
        <v>493</v>
      </c>
      <c r="K10169" s="13">
        <v>10</v>
      </c>
      <c r="L10169" s="16" t="s">
        <v>1331</v>
      </c>
      <c r="M10169" t="s">
        <v>1335</v>
      </c>
      <c r="P10169" t="s">
        <v>243</v>
      </c>
      <c r="Q10169">
        <v>0.62</v>
      </c>
      <c r="V10169">
        <v>1</v>
      </c>
      <c r="W10169" t="s">
        <v>1371</v>
      </c>
      <c r="X10169" t="s">
        <v>1542</v>
      </c>
    </row>
    <row r="10170" spans="1:24" x14ac:dyDescent="0.3">
      <c r="A10170">
        <v>13576</v>
      </c>
      <c r="B10170" s="15" t="s">
        <v>957</v>
      </c>
      <c r="C10170" t="str">
        <f>_xlfn.XLOOKUP($B10170, STANDARDS!$A:$A, STANDARDS!$B:$B,,0,2)</f>
        <v>Labzny</v>
      </c>
      <c r="D10170" t="s">
        <v>1057</v>
      </c>
      <c r="E10170" t="s">
        <v>1240</v>
      </c>
      <c r="J10170" s="13">
        <v>502</v>
      </c>
      <c r="K10170" s="13">
        <v>10</v>
      </c>
      <c r="L10170" s="16" t="s">
        <v>1331</v>
      </c>
      <c r="M10170" t="s">
        <v>1335</v>
      </c>
      <c r="P10170" t="s">
        <v>243</v>
      </c>
      <c r="Q10170">
        <v>0.12</v>
      </c>
      <c r="V10170">
        <v>1</v>
      </c>
      <c r="W10170" t="s">
        <v>1371</v>
      </c>
      <c r="X10170" t="s">
        <v>1542</v>
      </c>
    </row>
    <row r="10171" spans="1:24" x14ac:dyDescent="0.3">
      <c r="A10171">
        <v>13577</v>
      </c>
      <c r="B10171" s="15" t="s">
        <v>957</v>
      </c>
      <c r="C10171" t="str">
        <f>_xlfn.XLOOKUP($B10171, STANDARDS!$A:$A, STANDARDS!$B:$B,,0,2)</f>
        <v>Labzny</v>
      </c>
      <c r="D10171" t="s">
        <v>1057</v>
      </c>
      <c r="E10171" t="s">
        <v>1240</v>
      </c>
      <c r="J10171" s="13">
        <v>502</v>
      </c>
      <c r="K10171" s="13">
        <v>10</v>
      </c>
      <c r="L10171" s="16" t="s">
        <v>1331</v>
      </c>
      <c r="M10171" t="s">
        <v>1335</v>
      </c>
      <c r="P10171" t="s">
        <v>243</v>
      </c>
      <c r="Q10171">
        <v>0.47</v>
      </c>
      <c r="V10171">
        <v>1</v>
      </c>
      <c r="W10171" t="s">
        <v>1371</v>
      </c>
      <c r="X10171" t="s">
        <v>1542</v>
      </c>
    </row>
    <row r="10172" spans="1:24" x14ac:dyDescent="0.3">
      <c r="A10172">
        <v>13578</v>
      </c>
      <c r="B10172" s="15" t="s">
        <v>958</v>
      </c>
      <c r="C10172" t="str">
        <f>_xlfn.XLOOKUP($B10172, STANDARDS!$A:$A, STANDARDS!$B:$B,,0,2)</f>
        <v>Orakta</v>
      </c>
      <c r="D10172" t="s">
        <v>1057</v>
      </c>
      <c r="E10172" t="s">
        <v>1240</v>
      </c>
      <c r="J10172" s="13">
        <v>497</v>
      </c>
      <c r="K10172" s="13">
        <v>10</v>
      </c>
      <c r="L10172" s="16" t="s">
        <v>1331</v>
      </c>
      <c r="M10172" t="s">
        <v>1335</v>
      </c>
      <c r="P10172" t="s">
        <v>243</v>
      </c>
      <c r="Q10172">
        <v>-0.78</v>
      </c>
      <c r="V10172">
        <v>1</v>
      </c>
      <c r="W10172" t="s">
        <v>1371</v>
      </c>
      <c r="X10172" t="s">
        <v>1542</v>
      </c>
    </row>
    <row r="10173" spans="1:24" x14ac:dyDescent="0.3">
      <c r="A10173">
        <v>13579</v>
      </c>
      <c r="B10173" s="15" t="s">
        <v>958</v>
      </c>
      <c r="C10173" t="str">
        <f>_xlfn.XLOOKUP($B10173, STANDARDS!$A:$A, STANDARDS!$B:$B,,0,2)</f>
        <v>Orakta</v>
      </c>
      <c r="D10173" t="s">
        <v>1057</v>
      </c>
      <c r="E10173" t="s">
        <v>1240</v>
      </c>
      <c r="J10173" s="13">
        <v>497</v>
      </c>
      <c r="K10173" s="13">
        <v>10</v>
      </c>
      <c r="L10173" s="16" t="s">
        <v>1331</v>
      </c>
      <c r="M10173" t="s">
        <v>1335</v>
      </c>
      <c r="P10173" t="s">
        <v>243</v>
      </c>
      <c r="Q10173">
        <v>0.13</v>
      </c>
      <c r="V10173">
        <v>1</v>
      </c>
      <c r="W10173" t="s">
        <v>1371</v>
      </c>
      <c r="X10173" t="s">
        <v>1542</v>
      </c>
    </row>
    <row r="10174" spans="1:24" x14ac:dyDescent="0.3">
      <c r="A10174">
        <v>13580</v>
      </c>
      <c r="B10174" s="15" t="s">
        <v>958</v>
      </c>
      <c r="C10174" t="str">
        <f>_xlfn.XLOOKUP($B10174, STANDARDS!$A:$A, STANDARDS!$B:$B,,0,2)</f>
        <v>Orakta</v>
      </c>
      <c r="D10174" t="s">
        <v>1057</v>
      </c>
      <c r="E10174" t="s">
        <v>1240</v>
      </c>
      <c r="J10174" s="13">
        <v>498</v>
      </c>
      <c r="K10174" s="13">
        <v>10</v>
      </c>
      <c r="L10174" s="16" t="s">
        <v>1331</v>
      </c>
      <c r="M10174" t="s">
        <v>1335</v>
      </c>
      <c r="P10174" t="s">
        <v>243</v>
      </c>
      <c r="Q10174">
        <v>-0.42</v>
      </c>
      <c r="V10174">
        <v>1</v>
      </c>
      <c r="W10174" t="s">
        <v>1371</v>
      </c>
      <c r="X10174" t="s">
        <v>1542</v>
      </c>
    </row>
    <row r="10175" spans="1:24" x14ac:dyDescent="0.3">
      <c r="A10175">
        <v>13581</v>
      </c>
      <c r="B10175" s="15" t="s">
        <v>959</v>
      </c>
      <c r="C10175" t="str">
        <f>_xlfn.XLOOKUP($B10175, STANDARDS!$A:$A, STANDARDS!$B:$B,,0,2)</f>
        <v>Krasnoprog</v>
      </c>
      <c r="D10175" t="s">
        <v>1057</v>
      </c>
      <c r="E10175" t="s">
        <v>1240</v>
      </c>
      <c r="J10175" s="13">
        <v>520</v>
      </c>
      <c r="K10175" s="13">
        <v>10</v>
      </c>
      <c r="L10175" s="16" t="s">
        <v>1331</v>
      </c>
      <c r="M10175" t="s">
        <v>1335</v>
      </c>
      <c r="P10175" t="s">
        <v>243</v>
      </c>
      <c r="Q10175">
        <v>1.38</v>
      </c>
      <c r="V10175">
        <v>1</v>
      </c>
      <c r="W10175" t="s">
        <v>1371</v>
      </c>
      <c r="X10175" t="s">
        <v>1542</v>
      </c>
    </row>
    <row r="10176" spans="1:24" x14ac:dyDescent="0.3">
      <c r="A10176">
        <v>13582</v>
      </c>
      <c r="B10176" s="15" t="s">
        <v>957</v>
      </c>
      <c r="C10176" t="str">
        <f>_xlfn.XLOOKUP($B10176, STANDARDS!$A:$A, STANDARDS!$B:$B,,0,2)</f>
        <v>Labzny</v>
      </c>
      <c r="D10176" t="s">
        <v>1057</v>
      </c>
      <c r="E10176" t="s">
        <v>1240</v>
      </c>
      <c r="J10176" s="13">
        <v>499</v>
      </c>
      <c r="K10176" s="13">
        <v>10</v>
      </c>
      <c r="L10176" s="16" t="s">
        <v>1331</v>
      </c>
      <c r="M10176" t="s">
        <v>1335</v>
      </c>
      <c r="P10176" t="s">
        <v>243</v>
      </c>
      <c r="Q10176">
        <v>-0.01</v>
      </c>
      <c r="V10176">
        <v>1</v>
      </c>
      <c r="W10176" t="s">
        <v>1371</v>
      </c>
      <c r="X10176" t="s">
        <v>1542</v>
      </c>
    </row>
    <row r="10177" spans="1:24" x14ac:dyDescent="0.3">
      <c r="A10177">
        <v>13583</v>
      </c>
      <c r="B10177" s="15" t="s">
        <v>954</v>
      </c>
      <c r="C10177" t="str">
        <f>_xlfn.XLOOKUP($B10177, STANDARDS!$A:$A, STANDARDS!$B:$B,,0,2)</f>
        <v>Uygurian</v>
      </c>
      <c r="D10177" t="s">
        <v>1057</v>
      </c>
      <c r="E10177" t="s">
        <v>1240</v>
      </c>
      <c r="J10177" s="13">
        <v>493</v>
      </c>
      <c r="K10177" s="13">
        <v>10</v>
      </c>
      <c r="L10177" s="16" t="s">
        <v>1331</v>
      </c>
      <c r="M10177" t="s">
        <v>1335</v>
      </c>
      <c r="P10177" t="s">
        <v>243</v>
      </c>
      <c r="Q10177">
        <v>0.83</v>
      </c>
      <c r="V10177">
        <v>1</v>
      </c>
      <c r="W10177" t="s">
        <v>1371</v>
      </c>
      <c r="X10177" t="s">
        <v>1542</v>
      </c>
    </row>
    <row r="10178" spans="1:24" x14ac:dyDescent="0.3">
      <c r="A10178">
        <v>13584</v>
      </c>
      <c r="B10178" s="15" t="s">
        <v>959</v>
      </c>
      <c r="C10178" t="str">
        <f>_xlfn.XLOOKUP($B10178, STANDARDS!$A:$A, STANDARDS!$B:$B,,0,2)</f>
        <v>Krasnoprog</v>
      </c>
      <c r="D10178" t="s">
        <v>1057</v>
      </c>
      <c r="E10178" t="s">
        <v>1240</v>
      </c>
      <c r="J10178" s="13">
        <v>522</v>
      </c>
      <c r="K10178" s="13">
        <v>10</v>
      </c>
      <c r="L10178" s="16" t="s">
        <v>1331</v>
      </c>
      <c r="M10178" t="s">
        <v>1335</v>
      </c>
      <c r="P10178" t="s">
        <v>243</v>
      </c>
      <c r="Q10178">
        <v>-2.34</v>
      </c>
      <c r="V10178">
        <v>1</v>
      </c>
      <c r="W10178" t="s">
        <v>1371</v>
      </c>
      <c r="X10178" t="s">
        <v>1542</v>
      </c>
    </row>
    <row r="10179" spans="1:24" x14ac:dyDescent="0.3">
      <c r="A10179">
        <v>13585</v>
      </c>
      <c r="B10179" s="15" t="s">
        <v>958</v>
      </c>
      <c r="C10179" t="str">
        <f>_xlfn.XLOOKUP($B10179, STANDARDS!$A:$A, STANDARDS!$B:$B,,0,2)</f>
        <v>Orakta</v>
      </c>
      <c r="D10179" t="s">
        <v>1057</v>
      </c>
      <c r="E10179" t="s">
        <v>1240</v>
      </c>
      <c r="J10179" s="13">
        <v>497</v>
      </c>
      <c r="K10179" s="13">
        <v>10</v>
      </c>
      <c r="L10179" s="16" t="s">
        <v>1331</v>
      </c>
      <c r="M10179" t="s">
        <v>1335</v>
      </c>
      <c r="P10179" t="s">
        <v>243</v>
      </c>
      <c r="Q10179">
        <v>-0.47</v>
      </c>
      <c r="V10179">
        <v>1</v>
      </c>
      <c r="W10179" t="s">
        <v>1371</v>
      </c>
      <c r="X10179" t="s">
        <v>1542</v>
      </c>
    </row>
    <row r="10180" spans="1:24" x14ac:dyDescent="0.3">
      <c r="A10180">
        <v>13586</v>
      </c>
      <c r="B10180" s="15" t="s">
        <v>959</v>
      </c>
      <c r="C10180" t="str">
        <f>_xlfn.XLOOKUP($B10180, STANDARDS!$A:$A, STANDARDS!$B:$B,,0,2)</f>
        <v>Krasnoprog</v>
      </c>
      <c r="D10180" t="s">
        <v>1057</v>
      </c>
      <c r="E10180" t="s">
        <v>1240</v>
      </c>
      <c r="J10180" s="13">
        <v>522</v>
      </c>
      <c r="K10180" s="13">
        <v>10</v>
      </c>
      <c r="L10180" s="16" t="s">
        <v>1331</v>
      </c>
      <c r="M10180" t="s">
        <v>1335</v>
      </c>
      <c r="P10180" t="s">
        <v>243</v>
      </c>
      <c r="Q10180">
        <v>-2.74</v>
      </c>
      <c r="V10180">
        <v>1</v>
      </c>
      <c r="W10180" t="s">
        <v>1371</v>
      </c>
      <c r="X10180" t="s">
        <v>1542</v>
      </c>
    </row>
    <row r="10181" spans="1:24" x14ac:dyDescent="0.3">
      <c r="A10181">
        <v>13587</v>
      </c>
      <c r="B10181" s="15" t="s">
        <v>959</v>
      </c>
      <c r="C10181" t="str">
        <f>_xlfn.XLOOKUP($B10181, STANDARDS!$A:$A, STANDARDS!$B:$B,,0,2)</f>
        <v>Krasnoprog</v>
      </c>
      <c r="D10181" t="s">
        <v>1057</v>
      </c>
      <c r="E10181" t="s">
        <v>1240</v>
      </c>
      <c r="J10181" s="13">
        <v>522</v>
      </c>
      <c r="K10181" s="13">
        <v>10</v>
      </c>
      <c r="L10181" s="16" t="s">
        <v>1331</v>
      </c>
      <c r="M10181" t="s">
        <v>1335</v>
      </c>
      <c r="P10181" t="s">
        <v>243</v>
      </c>
      <c r="Q10181">
        <v>-0.56000000000000005</v>
      </c>
      <c r="V10181">
        <v>1</v>
      </c>
      <c r="W10181" t="s">
        <v>1371</v>
      </c>
      <c r="X10181" t="s">
        <v>1542</v>
      </c>
    </row>
    <row r="10182" spans="1:24" x14ac:dyDescent="0.3">
      <c r="A10182">
        <v>13588</v>
      </c>
      <c r="B10182" s="15" t="s">
        <v>959</v>
      </c>
      <c r="C10182" t="str">
        <f>_xlfn.XLOOKUP($B10182, STANDARDS!$A:$A, STANDARDS!$B:$B,,0,2)</f>
        <v>Krasnoprog</v>
      </c>
      <c r="D10182" t="s">
        <v>1057</v>
      </c>
      <c r="E10182" t="s">
        <v>1240</v>
      </c>
      <c r="J10182" s="13">
        <v>524</v>
      </c>
      <c r="K10182" s="13">
        <v>10</v>
      </c>
      <c r="L10182" s="16" t="s">
        <v>1331</v>
      </c>
      <c r="M10182" t="s">
        <v>1335</v>
      </c>
      <c r="P10182" t="s">
        <v>243</v>
      </c>
      <c r="Q10182">
        <v>5.89</v>
      </c>
      <c r="V10182">
        <v>1</v>
      </c>
      <c r="W10182" t="s">
        <v>1371</v>
      </c>
      <c r="X10182" t="s">
        <v>1542</v>
      </c>
    </row>
    <row r="10183" spans="1:24" x14ac:dyDescent="0.3">
      <c r="A10183">
        <v>13589</v>
      </c>
      <c r="B10183" s="15" t="s">
        <v>959</v>
      </c>
      <c r="C10183" t="str">
        <f>_xlfn.XLOOKUP($B10183, STANDARDS!$A:$A, STANDARDS!$B:$B,,0,2)</f>
        <v>Krasnoprog</v>
      </c>
      <c r="D10183" t="s">
        <v>1057</v>
      </c>
      <c r="E10183" t="s">
        <v>1240</v>
      </c>
      <c r="J10183" s="13">
        <v>520</v>
      </c>
      <c r="K10183" s="13">
        <v>10</v>
      </c>
      <c r="L10183" s="16" t="s">
        <v>1331</v>
      </c>
      <c r="M10183" t="s">
        <v>1335</v>
      </c>
      <c r="P10183" t="s">
        <v>243</v>
      </c>
      <c r="Q10183">
        <v>-0.69</v>
      </c>
      <c r="V10183">
        <v>1</v>
      </c>
      <c r="W10183" t="s">
        <v>1371</v>
      </c>
      <c r="X10183" t="s">
        <v>1542</v>
      </c>
    </row>
    <row r="10184" spans="1:24" x14ac:dyDescent="0.3">
      <c r="A10184">
        <v>13590</v>
      </c>
      <c r="B10184" s="15" t="s">
        <v>959</v>
      </c>
      <c r="C10184" t="str">
        <f>_xlfn.XLOOKUP($B10184, STANDARDS!$A:$A, STANDARDS!$B:$B,,0,2)</f>
        <v>Krasnoprog</v>
      </c>
      <c r="D10184" t="s">
        <v>1057</v>
      </c>
      <c r="E10184" t="s">
        <v>1240</v>
      </c>
      <c r="J10184" s="13">
        <v>520</v>
      </c>
      <c r="K10184" s="13">
        <v>10</v>
      </c>
      <c r="L10184" s="16" t="s">
        <v>1331</v>
      </c>
      <c r="M10184" t="s">
        <v>1335</v>
      </c>
      <c r="P10184" t="s">
        <v>243</v>
      </c>
      <c r="Q10184">
        <v>-0.69</v>
      </c>
      <c r="V10184">
        <v>1</v>
      </c>
      <c r="W10184" t="s">
        <v>1371</v>
      </c>
      <c r="X10184" t="s">
        <v>1542</v>
      </c>
    </row>
    <row r="10185" spans="1:24" x14ac:dyDescent="0.3">
      <c r="A10185">
        <v>13591</v>
      </c>
      <c r="B10185" s="15" t="s">
        <v>960</v>
      </c>
      <c r="C10185" t="str">
        <f>_xlfn.XLOOKUP($B10185, STANDARDS!$A:$A, STANDARDS!$B:$B,,0,2)</f>
        <v>Sukhharikhan Fm</v>
      </c>
      <c r="D10185" t="s">
        <v>1057</v>
      </c>
      <c r="E10185" t="s">
        <v>1240</v>
      </c>
      <c r="J10185" s="13">
        <v>526</v>
      </c>
      <c r="K10185" s="13">
        <v>10</v>
      </c>
      <c r="L10185" s="16" t="s">
        <v>1331</v>
      </c>
      <c r="M10185" t="s">
        <v>1335</v>
      </c>
      <c r="P10185" t="s">
        <v>243</v>
      </c>
      <c r="Q10185">
        <v>0.19</v>
      </c>
      <c r="V10185">
        <v>1</v>
      </c>
      <c r="W10185" t="s">
        <v>1371</v>
      </c>
      <c r="X10185" t="s">
        <v>1542</v>
      </c>
    </row>
    <row r="10186" spans="1:24" x14ac:dyDescent="0.3">
      <c r="A10186">
        <v>13592</v>
      </c>
      <c r="B10186" s="15" t="s">
        <v>960</v>
      </c>
      <c r="C10186" t="str">
        <f>_xlfn.XLOOKUP($B10186, STANDARDS!$A:$A, STANDARDS!$B:$B,,0,2)</f>
        <v>Sukhharikhan Fm</v>
      </c>
      <c r="D10186" t="s">
        <v>1057</v>
      </c>
      <c r="E10186" t="s">
        <v>1240</v>
      </c>
      <c r="J10186" s="13">
        <v>526</v>
      </c>
      <c r="K10186" s="13">
        <v>10</v>
      </c>
      <c r="L10186" s="16" t="s">
        <v>1331</v>
      </c>
      <c r="M10186" t="s">
        <v>1335</v>
      </c>
      <c r="P10186" t="s">
        <v>243</v>
      </c>
      <c r="Q10186">
        <v>-0.68</v>
      </c>
      <c r="V10186">
        <v>1</v>
      </c>
      <c r="W10186" t="s">
        <v>1371</v>
      </c>
      <c r="X10186" t="s">
        <v>1542</v>
      </c>
    </row>
    <row r="10187" spans="1:24" x14ac:dyDescent="0.3">
      <c r="A10187">
        <v>13593</v>
      </c>
      <c r="B10187" s="15" t="s">
        <v>959</v>
      </c>
      <c r="C10187" t="str">
        <f>_xlfn.XLOOKUP($B10187, STANDARDS!$A:$A, STANDARDS!$B:$B,,0,2)</f>
        <v>Krasnoprog</v>
      </c>
      <c r="D10187" t="s">
        <v>1057</v>
      </c>
      <c r="E10187" t="s">
        <v>1240</v>
      </c>
      <c r="J10187" s="13">
        <v>526</v>
      </c>
      <c r="K10187" s="13">
        <v>10</v>
      </c>
      <c r="L10187" s="16" t="s">
        <v>1331</v>
      </c>
      <c r="M10187" t="s">
        <v>1335</v>
      </c>
      <c r="P10187" t="s">
        <v>243</v>
      </c>
      <c r="Q10187">
        <v>2.79</v>
      </c>
      <c r="V10187">
        <v>1</v>
      </c>
      <c r="W10187" t="s">
        <v>1371</v>
      </c>
      <c r="X10187" t="s">
        <v>1542</v>
      </c>
    </row>
    <row r="10188" spans="1:24" x14ac:dyDescent="0.3">
      <c r="A10188">
        <v>13594</v>
      </c>
      <c r="B10188" s="15" t="s">
        <v>960</v>
      </c>
      <c r="C10188" t="str">
        <f>_xlfn.XLOOKUP($B10188, STANDARDS!$A:$A, STANDARDS!$B:$B,,0,2)</f>
        <v>Sukhharikhan Fm</v>
      </c>
      <c r="D10188" t="s">
        <v>1057</v>
      </c>
      <c r="E10188" t="s">
        <v>1240</v>
      </c>
      <c r="J10188" s="13">
        <v>528</v>
      </c>
      <c r="K10188" s="13">
        <v>10</v>
      </c>
      <c r="L10188" s="16" t="s">
        <v>1331</v>
      </c>
      <c r="M10188" t="s">
        <v>1335</v>
      </c>
      <c r="P10188" t="s">
        <v>243</v>
      </c>
      <c r="Q10188">
        <v>4.2699999999999996</v>
      </c>
      <c r="V10188">
        <v>1</v>
      </c>
      <c r="W10188" t="s">
        <v>1371</v>
      </c>
      <c r="X10188" t="s">
        <v>1542</v>
      </c>
    </row>
    <row r="10189" spans="1:24" x14ac:dyDescent="0.3">
      <c r="A10189">
        <v>13595</v>
      </c>
      <c r="B10189" s="15" t="s">
        <v>959</v>
      </c>
      <c r="C10189" t="str">
        <f>_xlfn.XLOOKUP($B10189, STANDARDS!$A:$A, STANDARDS!$B:$B,,0,2)</f>
        <v>Krasnoprog</v>
      </c>
      <c r="D10189" t="s">
        <v>1057</v>
      </c>
      <c r="E10189" t="s">
        <v>1240</v>
      </c>
      <c r="J10189" s="13">
        <v>524</v>
      </c>
      <c r="K10189" s="13">
        <v>10</v>
      </c>
      <c r="L10189" s="16" t="s">
        <v>1331</v>
      </c>
      <c r="M10189" t="s">
        <v>1335</v>
      </c>
      <c r="P10189" t="s">
        <v>243</v>
      </c>
      <c r="Q10189">
        <v>3.52</v>
      </c>
      <c r="V10189">
        <v>1</v>
      </c>
      <c r="W10189" t="s">
        <v>1371</v>
      </c>
      <c r="X10189" t="s">
        <v>1542</v>
      </c>
    </row>
    <row r="10190" spans="1:24" x14ac:dyDescent="0.3">
      <c r="A10190">
        <v>13596</v>
      </c>
      <c r="B10190" s="15" t="s">
        <v>960</v>
      </c>
      <c r="C10190" t="str">
        <f>_xlfn.XLOOKUP($B10190, STANDARDS!$A:$A, STANDARDS!$B:$B,,0,2)</f>
        <v>Sukhharikhan Fm</v>
      </c>
      <c r="D10190" t="s">
        <v>1057</v>
      </c>
      <c r="E10190" t="s">
        <v>1240</v>
      </c>
      <c r="J10190" s="13">
        <v>528</v>
      </c>
      <c r="K10190" s="13">
        <v>10</v>
      </c>
      <c r="L10190" s="16" t="s">
        <v>1331</v>
      </c>
      <c r="M10190" t="s">
        <v>1335</v>
      </c>
      <c r="P10190" t="s">
        <v>243</v>
      </c>
      <c r="Q10190">
        <v>2.77</v>
      </c>
      <c r="V10190">
        <v>1</v>
      </c>
      <c r="W10190" t="s">
        <v>1371</v>
      </c>
      <c r="X10190" t="s">
        <v>1542</v>
      </c>
    </row>
    <row r="10191" spans="1:24" x14ac:dyDescent="0.3">
      <c r="A10191">
        <v>13597</v>
      </c>
      <c r="B10191" s="15" t="s">
        <v>960</v>
      </c>
      <c r="C10191" t="str">
        <f>_xlfn.XLOOKUP($B10191, STANDARDS!$A:$A, STANDARDS!$B:$B,,0,2)</f>
        <v>Sukhharikhan Fm</v>
      </c>
      <c r="D10191" t="s">
        <v>1057</v>
      </c>
      <c r="E10191" t="s">
        <v>1240</v>
      </c>
      <c r="J10191" s="13">
        <v>528</v>
      </c>
      <c r="K10191" s="13">
        <v>10</v>
      </c>
      <c r="L10191" s="16" t="s">
        <v>1331</v>
      </c>
      <c r="M10191" t="s">
        <v>1335</v>
      </c>
      <c r="P10191" t="s">
        <v>243</v>
      </c>
      <c r="Q10191">
        <v>3.55</v>
      </c>
      <c r="V10191">
        <v>1</v>
      </c>
      <c r="W10191" t="s">
        <v>1371</v>
      </c>
      <c r="X10191" t="s">
        <v>1542</v>
      </c>
    </row>
    <row r="10192" spans="1:24" x14ac:dyDescent="0.3">
      <c r="A10192">
        <v>13598</v>
      </c>
      <c r="B10192" s="15" t="s">
        <v>960</v>
      </c>
      <c r="C10192" t="str">
        <f>_xlfn.XLOOKUP($B10192, STANDARDS!$A:$A, STANDARDS!$B:$B,,0,2)</f>
        <v>Sukhharikhan Fm</v>
      </c>
      <c r="D10192" t="s">
        <v>1057</v>
      </c>
      <c r="E10192" t="s">
        <v>1240</v>
      </c>
      <c r="J10192" s="13">
        <v>526</v>
      </c>
      <c r="K10192" s="13">
        <v>10</v>
      </c>
      <c r="L10192" s="16" t="s">
        <v>1331</v>
      </c>
      <c r="M10192" t="s">
        <v>1335</v>
      </c>
      <c r="P10192" t="s">
        <v>243</v>
      </c>
      <c r="Q10192">
        <v>0.66</v>
      </c>
      <c r="V10192">
        <v>1</v>
      </c>
      <c r="W10192" t="s">
        <v>1371</v>
      </c>
      <c r="X10192" t="s">
        <v>1542</v>
      </c>
    </row>
    <row r="10193" spans="1:24" x14ac:dyDescent="0.3">
      <c r="A10193">
        <v>13599</v>
      </c>
      <c r="B10193" s="15" t="s">
        <v>960</v>
      </c>
      <c r="C10193" t="str">
        <f>_xlfn.XLOOKUP($B10193, STANDARDS!$A:$A, STANDARDS!$B:$B,,0,2)</f>
        <v>Sukhharikhan Fm</v>
      </c>
      <c r="D10193" t="s">
        <v>1057</v>
      </c>
      <c r="E10193" t="s">
        <v>1240</v>
      </c>
      <c r="J10193" s="13">
        <v>528</v>
      </c>
      <c r="K10193" s="13">
        <v>10</v>
      </c>
      <c r="L10193" s="16" t="s">
        <v>1331</v>
      </c>
      <c r="M10193" t="s">
        <v>1335</v>
      </c>
      <c r="P10193" t="s">
        <v>243</v>
      </c>
      <c r="Q10193">
        <v>3.13</v>
      </c>
      <c r="V10193">
        <v>1</v>
      </c>
      <c r="W10193" t="s">
        <v>1371</v>
      </c>
      <c r="X10193" t="s">
        <v>1542</v>
      </c>
    </row>
    <row r="10194" spans="1:24" x14ac:dyDescent="0.3">
      <c r="A10194">
        <v>13611</v>
      </c>
      <c r="B10194" s="15" t="s">
        <v>961</v>
      </c>
      <c r="C10194" t="str">
        <f>_xlfn.XLOOKUP($B10194, STANDARDS!$A:$A, STANDARDS!$B:$B,,0,2)</f>
        <v>Caddy Canyon Quartzite</v>
      </c>
      <c r="D10194" t="s">
        <v>1060</v>
      </c>
      <c r="E10194" t="s">
        <v>1241</v>
      </c>
      <c r="J10194" s="13">
        <v>650</v>
      </c>
      <c r="K10194" s="13">
        <v>50</v>
      </c>
      <c r="L10194" s="16"/>
      <c r="M10194" t="s">
        <v>1335</v>
      </c>
      <c r="P10194" t="s">
        <v>243</v>
      </c>
      <c r="Q10194">
        <v>8.8000000000000007</v>
      </c>
      <c r="S10194">
        <v>-17.399999999999999</v>
      </c>
      <c r="U10194" t="s">
        <v>245</v>
      </c>
      <c r="V10194">
        <v>1</v>
      </c>
      <c r="W10194" t="s">
        <v>1371</v>
      </c>
      <c r="X10194" t="s">
        <v>1440</v>
      </c>
    </row>
    <row r="10195" spans="1:24" x14ac:dyDescent="0.3">
      <c r="A10195">
        <v>13612</v>
      </c>
      <c r="B10195" s="15" t="s">
        <v>962</v>
      </c>
      <c r="C10195" t="str">
        <f>_xlfn.XLOOKUP($B10195, STANDARDS!$A:$A, STANDARDS!$B:$B,,0,2)</f>
        <v>Pocatello Fm</v>
      </c>
      <c r="D10195" t="s">
        <v>1060</v>
      </c>
      <c r="E10195" t="s">
        <v>1241</v>
      </c>
      <c r="J10195" s="13">
        <v>650</v>
      </c>
      <c r="K10195" s="13">
        <v>50</v>
      </c>
      <c r="L10195" s="16"/>
      <c r="M10195" t="s">
        <v>1335</v>
      </c>
      <c r="P10195" t="s">
        <v>243</v>
      </c>
      <c r="Q10195">
        <v>-4.5999999999999996</v>
      </c>
      <c r="S10195">
        <v>-22.5</v>
      </c>
      <c r="U10195" t="s">
        <v>245</v>
      </c>
      <c r="V10195">
        <v>1</v>
      </c>
      <c r="W10195" t="s">
        <v>1371</v>
      </c>
      <c r="X10195" t="s">
        <v>1440</v>
      </c>
    </row>
    <row r="10196" spans="1:24" x14ac:dyDescent="0.3">
      <c r="A10196">
        <v>13613</v>
      </c>
      <c r="B10196" s="15" t="s">
        <v>962</v>
      </c>
      <c r="C10196" t="str">
        <f>_xlfn.XLOOKUP($B10196, STANDARDS!$A:$A, STANDARDS!$B:$B,,0,2)</f>
        <v>Pocatello Fm</v>
      </c>
      <c r="D10196" t="s">
        <v>1060</v>
      </c>
      <c r="E10196" t="s">
        <v>1241</v>
      </c>
      <c r="J10196" s="13">
        <v>650</v>
      </c>
      <c r="K10196" s="13">
        <v>50</v>
      </c>
      <c r="L10196" s="16"/>
      <c r="M10196" t="s">
        <v>1335</v>
      </c>
      <c r="P10196" t="s">
        <v>243</v>
      </c>
      <c r="Q10196">
        <v>-4.2</v>
      </c>
      <c r="V10196">
        <v>1</v>
      </c>
      <c r="W10196" t="s">
        <v>1371</v>
      </c>
      <c r="X10196" t="s">
        <v>1440</v>
      </c>
    </row>
    <row r="10197" spans="1:24" x14ac:dyDescent="0.3">
      <c r="A10197">
        <v>13614</v>
      </c>
      <c r="B10197" s="15" t="s">
        <v>962</v>
      </c>
      <c r="C10197" t="str">
        <f>_xlfn.XLOOKUP($B10197, STANDARDS!$A:$A, STANDARDS!$B:$B,,0,2)</f>
        <v>Pocatello Fm</v>
      </c>
      <c r="D10197" t="s">
        <v>1060</v>
      </c>
      <c r="E10197" t="s">
        <v>1241</v>
      </c>
      <c r="J10197" s="13">
        <v>650</v>
      </c>
      <c r="K10197" s="13">
        <v>50</v>
      </c>
      <c r="L10197" s="16"/>
      <c r="M10197" t="s">
        <v>1335</v>
      </c>
      <c r="P10197" t="s">
        <v>243</v>
      </c>
      <c r="Q10197">
        <v>-4.2</v>
      </c>
      <c r="S10197">
        <v>-24.2</v>
      </c>
      <c r="U10197" t="s">
        <v>245</v>
      </c>
      <c r="V10197">
        <v>1</v>
      </c>
      <c r="W10197" t="s">
        <v>1371</v>
      </c>
      <c r="X10197" t="s">
        <v>1440</v>
      </c>
    </row>
    <row r="10198" spans="1:24" x14ac:dyDescent="0.3">
      <c r="A10198">
        <v>13615</v>
      </c>
      <c r="B10198" s="15" t="s">
        <v>963</v>
      </c>
      <c r="C10198" t="str">
        <f>_xlfn.XLOOKUP($B10198, STANDARDS!$A:$A, STANDARDS!$B:$B,,0,2)</f>
        <v>Blackrock Canyon Limsetone</v>
      </c>
      <c r="D10198" t="s">
        <v>1060</v>
      </c>
      <c r="E10198" t="s">
        <v>1241</v>
      </c>
      <c r="J10198" s="13">
        <v>650</v>
      </c>
      <c r="K10198" s="13">
        <v>50</v>
      </c>
      <c r="L10198" s="16"/>
      <c r="M10198" t="s">
        <v>1335</v>
      </c>
      <c r="P10198" t="s">
        <v>243</v>
      </c>
      <c r="Q10198">
        <v>1.3</v>
      </c>
      <c r="S10198">
        <v>-22.4</v>
      </c>
      <c r="U10198" t="s">
        <v>245</v>
      </c>
      <c r="V10198">
        <v>1</v>
      </c>
      <c r="W10198" t="s">
        <v>1371</v>
      </c>
      <c r="X10198" t="s">
        <v>1440</v>
      </c>
    </row>
    <row r="10199" spans="1:24" x14ac:dyDescent="0.3">
      <c r="A10199">
        <v>13616</v>
      </c>
      <c r="B10199" s="15" t="s">
        <v>962</v>
      </c>
      <c r="C10199" t="str">
        <f>_xlfn.XLOOKUP($B10199, STANDARDS!$A:$A, STANDARDS!$B:$B,,0,2)</f>
        <v>Pocatello Fm</v>
      </c>
      <c r="D10199" t="s">
        <v>1060</v>
      </c>
      <c r="E10199" t="s">
        <v>1241</v>
      </c>
      <c r="J10199" s="13">
        <v>650</v>
      </c>
      <c r="K10199" s="13">
        <v>50</v>
      </c>
      <c r="L10199" s="16"/>
      <c r="M10199" t="s">
        <v>1335</v>
      </c>
      <c r="P10199" t="s">
        <v>243</v>
      </c>
      <c r="Q10199">
        <v>-4.7</v>
      </c>
      <c r="S10199">
        <v>-20</v>
      </c>
      <c r="U10199" t="s">
        <v>245</v>
      </c>
      <c r="V10199">
        <v>1</v>
      </c>
      <c r="W10199" t="s">
        <v>1371</v>
      </c>
      <c r="X10199" t="s">
        <v>1440</v>
      </c>
    </row>
    <row r="10200" spans="1:24" x14ac:dyDescent="0.3">
      <c r="A10200">
        <v>13617</v>
      </c>
      <c r="B10200" s="15" t="s">
        <v>963</v>
      </c>
      <c r="C10200" t="str">
        <f>_xlfn.XLOOKUP($B10200, STANDARDS!$A:$A, STANDARDS!$B:$B,,0,2)</f>
        <v>Blackrock Canyon Limsetone</v>
      </c>
      <c r="D10200" t="s">
        <v>1060</v>
      </c>
      <c r="E10200" t="s">
        <v>1241</v>
      </c>
      <c r="J10200" s="13">
        <v>650</v>
      </c>
      <c r="K10200" s="13">
        <v>50</v>
      </c>
      <c r="L10200" s="16"/>
      <c r="M10200" t="s">
        <v>1335</v>
      </c>
      <c r="P10200" t="s">
        <v>243</v>
      </c>
      <c r="Q10200">
        <v>-0.2</v>
      </c>
      <c r="S10200">
        <v>-22.1</v>
      </c>
      <c r="U10200" t="s">
        <v>245</v>
      </c>
      <c r="V10200">
        <v>1</v>
      </c>
      <c r="W10200" t="s">
        <v>1371</v>
      </c>
      <c r="X10200" t="s">
        <v>1440</v>
      </c>
    </row>
    <row r="10201" spans="1:24" x14ac:dyDescent="0.3">
      <c r="A10201">
        <v>13618</v>
      </c>
      <c r="B10201" s="15" t="s">
        <v>962</v>
      </c>
      <c r="C10201" t="str">
        <f>_xlfn.XLOOKUP($B10201, STANDARDS!$A:$A, STANDARDS!$B:$B,,0,2)</f>
        <v>Pocatello Fm</v>
      </c>
      <c r="D10201" t="s">
        <v>1060</v>
      </c>
      <c r="E10201" t="s">
        <v>1241</v>
      </c>
      <c r="J10201" s="13">
        <v>650</v>
      </c>
      <c r="K10201" s="13">
        <v>50</v>
      </c>
      <c r="L10201" s="16"/>
      <c r="M10201" t="s">
        <v>1335</v>
      </c>
      <c r="P10201" t="s">
        <v>243</v>
      </c>
      <c r="Q10201">
        <v>-4.9000000000000004</v>
      </c>
      <c r="S10201">
        <v>-17.899999999999999</v>
      </c>
      <c r="U10201" t="s">
        <v>245</v>
      </c>
      <c r="V10201">
        <v>1</v>
      </c>
      <c r="W10201" t="s">
        <v>1371</v>
      </c>
      <c r="X10201" t="s">
        <v>1440</v>
      </c>
    </row>
    <row r="10202" spans="1:24" x14ac:dyDescent="0.3">
      <c r="A10202">
        <v>13619</v>
      </c>
      <c r="B10202" s="15" t="s">
        <v>962</v>
      </c>
      <c r="C10202" t="str">
        <f>_xlfn.XLOOKUP($B10202, STANDARDS!$A:$A, STANDARDS!$B:$B,,0,2)</f>
        <v>Pocatello Fm</v>
      </c>
      <c r="D10202" t="s">
        <v>1060</v>
      </c>
      <c r="E10202" t="s">
        <v>1241</v>
      </c>
      <c r="J10202" s="13">
        <v>650</v>
      </c>
      <c r="K10202" s="13">
        <v>50</v>
      </c>
      <c r="L10202" s="16"/>
      <c r="M10202" t="s">
        <v>1335</v>
      </c>
      <c r="P10202" t="s">
        <v>243</v>
      </c>
      <c r="Q10202">
        <v>-4.2</v>
      </c>
      <c r="S10202">
        <v>-21.9</v>
      </c>
      <c r="U10202" t="s">
        <v>245</v>
      </c>
      <c r="V10202">
        <v>1</v>
      </c>
      <c r="W10202" t="s">
        <v>1371</v>
      </c>
      <c r="X10202" t="s">
        <v>1440</v>
      </c>
    </row>
    <row r="10203" spans="1:24" x14ac:dyDescent="0.3">
      <c r="A10203">
        <v>13620</v>
      </c>
      <c r="B10203" s="15" t="s">
        <v>962</v>
      </c>
      <c r="C10203" t="str">
        <f>_xlfn.XLOOKUP($B10203, STANDARDS!$A:$A, STANDARDS!$B:$B,,0,2)</f>
        <v>Pocatello Fm</v>
      </c>
      <c r="D10203" t="s">
        <v>1060</v>
      </c>
      <c r="E10203" t="s">
        <v>1241</v>
      </c>
      <c r="J10203" s="13">
        <v>650</v>
      </c>
      <c r="K10203" s="13">
        <v>50</v>
      </c>
      <c r="L10203" s="16"/>
      <c r="M10203" t="s">
        <v>1335</v>
      </c>
      <c r="P10203" t="s">
        <v>243</v>
      </c>
      <c r="Q10203">
        <v>-5</v>
      </c>
      <c r="S10203">
        <v>-22.7</v>
      </c>
      <c r="U10203" t="s">
        <v>245</v>
      </c>
      <c r="V10203">
        <v>1</v>
      </c>
      <c r="W10203" t="s">
        <v>1371</v>
      </c>
      <c r="X10203" t="s">
        <v>1440</v>
      </c>
    </row>
    <row r="10204" spans="1:24" x14ac:dyDescent="0.3">
      <c r="A10204">
        <v>13621</v>
      </c>
      <c r="B10204" s="15" t="s">
        <v>962</v>
      </c>
      <c r="C10204" t="str">
        <f>_xlfn.XLOOKUP($B10204, STANDARDS!$A:$A, STANDARDS!$B:$B,,0,2)</f>
        <v>Pocatello Fm</v>
      </c>
      <c r="D10204" t="s">
        <v>1060</v>
      </c>
      <c r="E10204" t="s">
        <v>1241</v>
      </c>
      <c r="J10204" s="13">
        <v>650</v>
      </c>
      <c r="K10204" s="13">
        <v>50</v>
      </c>
      <c r="L10204" s="16"/>
      <c r="M10204" t="s">
        <v>1335</v>
      </c>
      <c r="P10204" t="s">
        <v>243</v>
      </c>
      <c r="Q10204">
        <v>-4.7</v>
      </c>
      <c r="S10204">
        <v>-22.5</v>
      </c>
      <c r="U10204" t="s">
        <v>245</v>
      </c>
      <c r="V10204">
        <v>1</v>
      </c>
      <c r="W10204" t="s">
        <v>1371</v>
      </c>
      <c r="X10204" t="s">
        <v>1440</v>
      </c>
    </row>
    <row r="10205" spans="1:24" x14ac:dyDescent="0.3">
      <c r="A10205">
        <v>13622</v>
      </c>
      <c r="B10205" s="15" t="s">
        <v>963</v>
      </c>
      <c r="C10205" t="str">
        <f>_xlfn.XLOOKUP($B10205, STANDARDS!$A:$A, STANDARDS!$B:$B,,0,2)</f>
        <v>Blackrock Canyon Limsetone</v>
      </c>
      <c r="D10205" t="s">
        <v>1060</v>
      </c>
      <c r="E10205" t="s">
        <v>1241</v>
      </c>
      <c r="J10205" s="13">
        <v>650</v>
      </c>
      <c r="K10205" s="13">
        <v>50</v>
      </c>
      <c r="L10205" s="16"/>
      <c r="M10205" t="s">
        <v>1335</v>
      </c>
      <c r="P10205" t="s">
        <v>243</v>
      </c>
      <c r="Q10205">
        <v>-11</v>
      </c>
      <c r="S10205">
        <v>-21.5</v>
      </c>
      <c r="U10205" t="s">
        <v>245</v>
      </c>
      <c r="V10205">
        <v>1</v>
      </c>
      <c r="W10205" t="s">
        <v>1371</v>
      </c>
      <c r="X10205" t="s">
        <v>1440</v>
      </c>
    </row>
    <row r="10206" spans="1:24" x14ac:dyDescent="0.3">
      <c r="A10206">
        <v>13623</v>
      </c>
      <c r="B10206" s="15" t="s">
        <v>963</v>
      </c>
      <c r="C10206" t="str">
        <f>_xlfn.XLOOKUP($B10206, STANDARDS!$A:$A, STANDARDS!$B:$B,,0,2)</f>
        <v>Blackrock Canyon Limsetone</v>
      </c>
      <c r="D10206" t="s">
        <v>1060</v>
      </c>
      <c r="E10206" t="s">
        <v>1241</v>
      </c>
      <c r="J10206" s="13">
        <v>650</v>
      </c>
      <c r="K10206" s="13">
        <v>50</v>
      </c>
      <c r="L10206" s="16"/>
      <c r="M10206" t="s">
        <v>1335</v>
      </c>
      <c r="P10206" t="s">
        <v>243</v>
      </c>
      <c r="Q10206">
        <v>1.1000000000000001</v>
      </c>
      <c r="S10206">
        <v>-23.2</v>
      </c>
      <c r="U10206" t="s">
        <v>245</v>
      </c>
      <c r="V10206">
        <v>1</v>
      </c>
      <c r="W10206" t="s">
        <v>1371</v>
      </c>
      <c r="X10206" t="s">
        <v>1440</v>
      </c>
    </row>
    <row r="10207" spans="1:24" x14ac:dyDescent="0.3">
      <c r="A10207">
        <v>13624</v>
      </c>
      <c r="B10207" s="15" t="s">
        <v>962</v>
      </c>
      <c r="C10207" t="str">
        <f>_xlfn.XLOOKUP($B10207, STANDARDS!$A:$A, STANDARDS!$B:$B,,0,2)</f>
        <v>Pocatello Fm</v>
      </c>
      <c r="D10207" t="s">
        <v>1060</v>
      </c>
      <c r="E10207" t="s">
        <v>1241</v>
      </c>
      <c r="J10207" s="13">
        <v>650</v>
      </c>
      <c r="K10207" s="13">
        <v>50</v>
      </c>
      <c r="L10207" s="16"/>
      <c r="M10207" t="s">
        <v>1335</v>
      </c>
      <c r="P10207" t="s">
        <v>243</v>
      </c>
      <c r="Q10207">
        <v>-3.2</v>
      </c>
      <c r="S10207">
        <v>-20.5</v>
      </c>
      <c r="U10207" t="s">
        <v>245</v>
      </c>
      <c r="V10207">
        <v>1</v>
      </c>
      <c r="W10207" t="s">
        <v>1371</v>
      </c>
      <c r="X10207" t="s">
        <v>1440</v>
      </c>
    </row>
    <row r="10208" spans="1:24" x14ac:dyDescent="0.3">
      <c r="A10208">
        <v>13625</v>
      </c>
      <c r="B10208" s="15" t="s">
        <v>963</v>
      </c>
      <c r="C10208" t="str">
        <f>_xlfn.XLOOKUP($B10208, STANDARDS!$A:$A, STANDARDS!$B:$B,,0,2)</f>
        <v>Blackrock Canyon Limsetone</v>
      </c>
      <c r="D10208" t="s">
        <v>1060</v>
      </c>
      <c r="E10208" t="s">
        <v>1241</v>
      </c>
      <c r="J10208" s="13">
        <v>650</v>
      </c>
      <c r="K10208" s="13">
        <v>50</v>
      </c>
      <c r="L10208" s="16"/>
      <c r="M10208" t="s">
        <v>1335</v>
      </c>
      <c r="P10208" t="s">
        <v>243</v>
      </c>
      <c r="Q10208">
        <v>-0.9</v>
      </c>
      <c r="S10208">
        <v>-25.4</v>
      </c>
      <c r="U10208" t="s">
        <v>245</v>
      </c>
      <c r="V10208">
        <v>1</v>
      </c>
      <c r="W10208" t="s">
        <v>1371</v>
      </c>
      <c r="X10208" t="s">
        <v>1440</v>
      </c>
    </row>
    <row r="10209" spans="1:24" x14ac:dyDescent="0.3">
      <c r="A10209">
        <v>13626</v>
      </c>
      <c r="B10209" s="15" t="s">
        <v>961</v>
      </c>
      <c r="C10209" t="str">
        <f>_xlfn.XLOOKUP($B10209, STANDARDS!$A:$A, STANDARDS!$B:$B,,0,2)</f>
        <v>Caddy Canyon Quartzite</v>
      </c>
      <c r="D10209" t="s">
        <v>1060</v>
      </c>
      <c r="E10209" t="s">
        <v>1241</v>
      </c>
      <c r="J10209" s="13">
        <v>650</v>
      </c>
      <c r="K10209" s="13">
        <v>50</v>
      </c>
      <c r="L10209" s="16"/>
      <c r="M10209" t="s">
        <v>583</v>
      </c>
      <c r="P10209" t="s">
        <v>243</v>
      </c>
      <c r="Q10209">
        <v>3.9</v>
      </c>
      <c r="S10209">
        <v>-14.5</v>
      </c>
      <c r="U10209" t="s">
        <v>245</v>
      </c>
      <c r="V10209">
        <v>1</v>
      </c>
      <c r="W10209" t="s">
        <v>1371</v>
      </c>
      <c r="X10209" t="s">
        <v>1440</v>
      </c>
    </row>
    <row r="10210" spans="1:24" x14ac:dyDescent="0.3">
      <c r="A10210">
        <v>13627</v>
      </c>
      <c r="B10210" s="15" t="s">
        <v>962</v>
      </c>
      <c r="C10210" t="str">
        <f>_xlfn.XLOOKUP($B10210, STANDARDS!$A:$A, STANDARDS!$B:$B,,0,2)</f>
        <v>Pocatello Fm</v>
      </c>
      <c r="D10210" t="s">
        <v>1060</v>
      </c>
      <c r="E10210" t="s">
        <v>1241</v>
      </c>
      <c r="J10210" s="13">
        <v>650</v>
      </c>
      <c r="K10210" s="13">
        <v>50</v>
      </c>
      <c r="L10210" s="16"/>
      <c r="M10210" t="s">
        <v>583</v>
      </c>
      <c r="P10210" t="s">
        <v>243</v>
      </c>
      <c r="Q10210">
        <v>-3.4</v>
      </c>
      <c r="S10210">
        <v>-16.7</v>
      </c>
      <c r="U10210" t="s">
        <v>245</v>
      </c>
      <c r="V10210">
        <v>1</v>
      </c>
      <c r="W10210" t="s">
        <v>1371</v>
      </c>
      <c r="X10210" t="s">
        <v>1440</v>
      </c>
    </row>
    <row r="10211" spans="1:24" x14ac:dyDescent="0.3">
      <c r="A10211">
        <v>13628</v>
      </c>
      <c r="B10211" s="15" t="s">
        <v>961</v>
      </c>
      <c r="C10211" t="str">
        <f>_xlfn.XLOOKUP($B10211, STANDARDS!$A:$A, STANDARDS!$B:$B,,0,2)</f>
        <v>Caddy Canyon Quartzite</v>
      </c>
      <c r="D10211" t="s">
        <v>1060</v>
      </c>
      <c r="E10211" t="s">
        <v>1241</v>
      </c>
      <c r="J10211" s="13">
        <v>650</v>
      </c>
      <c r="K10211" s="13">
        <v>50</v>
      </c>
      <c r="L10211" s="16"/>
      <c r="M10211" t="s">
        <v>583</v>
      </c>
      <c r="P10211" t="s">
        <v>243</v>
      </c>
      <c r="Q10211">
        <v>8</v>
      </c>
      <c r="S10211">
        <v>-21.4</v>
      </c>
      <c r="U10211" t="s">
        <v>245</v>
      </c>
      <c r="V10211">
        <v>1</v>
      </c>
      <c r="W10211" t="s">
        <v>1371</v>
      </c>
      <c r="X10211" t="s">
        <v>1440</v>
      </c>
    </row>
    <row r="10212" spans="1:24" x14ac:dyDescent="0.3">
      <c r="A10212">
        <v>13629</v>
      </c>
      <c r="B10212" s="15" t="s">
        <v>962</v>
      </c>
      <c r="C10212" t="str">
        <f>_xlfn.XLOOKUP($B10212, STANDARDS!$A:$A, STANDARDS!$B:$B,,0,2)</f>
        <v>Pocatello Fm</v>
      </c>
      <c r="D10212" t="s">
        <v>1060</v>
      </c>
      <c r="E10212" t="s">
        <v>1241</v>
      </c>
      <c r="J10212" s="13">
        <v>650</v>
      </c>
      <c r="K10212" s="13">
        <v>50</v>
      </c>
      <c r="L10212" s="16"/>
      <c r="M10212" t="s">
        <v>583</v>
      </c>
      <c r="P10212" t="s">
        <v>243</v>
      </c>
      <c r="Q10212">
        <v>-3.1</v>
      </c>
      <c r="S10212">
        <v>-22.7</v>
      </c>
      <c r="U10212" t="s">
        <v>245</v>
      </c>
      <c r="V10212">
        <v>1</v>
      </c>
      <c r="W10212" t="s">
        <v>1371</v>
      </c>
      <c r="X10212" t="s">
        <v>1440</v>
      </c>
    </row>
    <row r="10213" spans="1:24" x14ac:dyDescent="0.3">
      <c r="A10213">
        <v>13630</v>
      </c>
      <c r="B10213" s="15" t="s">
        <v>964</v>
      </c>
      <c r="C10213" t="str">
        <f>_xlfn.XLOOKUP($B10213, STANDARDS!$A:$A, STANDARDS!$B:$B,,0,2)</f>
        <v>Sargur Complex, Dharwar Craton</v>
      </c>
      <c r="D10213" t="s">
        <v>1056</v>
      </c>
      <c r="E10213" t="s">
        <v>1242</v>
      </c>
      <c r="J10213" s="13"/>
      <c r="K10213" s="13"/>
      <c r="L10213" s="16"/>
      <c r="M10213" t="s">
        <v>1340</v>
      </c>
      <c r="P10213" t="s">
        <v>243</v>
      </c>
      <c r="Q10213">
        <v>-1.4</v>
      </c>
      <c r="V10213">
        <v>1</v>
      </c>
      <c r="W10213" t="s">
        <v>1371</v>
      </c>
      <c r="X10213" t="s">
        <v>1441</v>
      </c>
    </row>
    <row r="10214" spans="1:24" x14ac:dyDescent="0.3">
      <c r="A10214">
        <v>13631</v>
      </c>
      <c r="B10214" s="15" t="s">
        <v>964</v>
      </c>
      <c r="C10214" t="str">
        <f>_xlfn.XLOOKUP($B10214, STANDARDS!$A:$A, STANDARDS!$B:$B,,0,2)</f>
        <v>Sargur Complex, Dharwar Craton</v>
      </c>
      <c r="D10214" t="s">
        <v>1056</v>
      </c>
      <c r="E10214" t="s">
        <v>1242</v>
      </c>
      <c r="J10214" s="13"/>
      <c r="K10214" s="13"/>
      <c r="L10214" s="16"/>
      <c r="M10214" t="s">
        <v>1340</v>
      </c>
      <c r="P10214" t="s">
        <v>243</v>
      </c>
      <c r="Q10214">
        <v>-1.3</v>
      </c>
      <c r="V10214">
        <v>1</v>
      </c>
      <c r="W10214" t="s">
        <v>1371</v>
      </c>
      <c r="X10214" t="s">
        <v>1441</v>
      </c>
    </row>
    <row r="10215" spans="1:24" x14ac:dyDescent="0.3">
      <c r="A10215">
        <v>13632</v>
      </c>
      <c r="B10215" s="15" t="s">
        <v>964</v>
      </c>
      <c r="C10215" t="str">
        <f>_xlfn.XLOOKUP($B10215, STANDARDS!$A:$A, STANDARDS!$B:$B,,0,2)</f>
        <v>Sargur Complex, Dharwar Craton</v>
      </c>
      <c r="D10215" t="s">
        <v>1056</v>
      </c>
      <c r="E10215" t="s">
        <v>1242</v>
      </c>
      <c r="J10215" s="13"/>
      <c r="K10215" s="13"/>
      <c r="L10215" s="16"/>
      <c r="M10215" t="s">
        <v>1347</v>
      </c>
      <c r="P10215" t="s">
        <v>243</v>
      </c>
      <c r="Q10215">
        <v>-1.1000000000000001</v>
      </c>
      <c r="V10215">
        <v>1</v>
      </c>
      <c r="W10215" t="s">
        <v>1371</v>
      </c>
      <c r="X10215" t="s">
        <v>1441</v>
      </c>
    </row>
    <row r="10216" spans="1:24" x14ac:dyDescent="0.3">
      <c r="A10216">
        <v>13633</v>
      </c>
      <c r="B10216" s="15" t="s">
        <v>964</v>
      </c>
      <c r="C10216" t="str">
        <f>_xlfn.XLOOKUP($B10216, STANDARDS!$A:$A, STANDARDS!$B:$B,,0,2)</f>
        <v>Sargur Complex, Dharwar Craton</v>
      </c>
      <c r="D10216" t="s">
        <v>1056</v>
      </c>
      <c r="E10216" t="s">
        <v>1242</v>
      </c>
      <c r="J10216" s="13"/>
      <c r="K10216" s="13"/>
      <c r="L10216" s="16"/>
      <c r="M10216" t="s">
        <v>1347</v>
      </c>
      <c r="P10216" t="s">
        <v>243</v>
      </c>
      <c r="Q10216">
        <v>-0.5</v>
      </c>
      <c r="V10216">
        <v>1</v>
      </c>
      <c r="W10216" t="s">
        <v>1371</v>
      </c>
      <c r="X10216" t="s">
        <v>1441</v>
      </c>
    </row>
    <row r="10217" spans="1:24" x14ac:dyDescent="0.3">
      <c r="A10217">
        <v>13634</v>
      </c>
      <c r="B10217" s="15" t="s">
        <v>964</v>
      </c>
      <c r="C10217" t="str">
        <f>_xlfn.XLOOKUP($B10217, STANDARDS!$A:$A, STANDARDS!$B:$B,,0,2)</f>
        <v>Sargur Complex, Dharwar Craton</v>
      </c>
      <c r="D10217" t="s">
        <v>1056</v>
      </c>
      <c r="E10217" t="s">
        <v>1242</v>
      </c>
      <c r="J10217" s="13"/>
      <c r="K10217" s="13"/>
      <c r="L10217" s="16"/>
      <c r="M10217" t="s">
        <v>1347</v>
      </c>
      <c r="P10217" t="s">
        <v>243</v>
      </c>
      <c r="Q10217">
        <v>-0.5</v>
      </c>
      <c r="V10217">
        <v>1</v>
      </c>
      <c r="W10217" t="s">
        <v>1371</v>
      </c>
      <c r="X10217" t="s">
        <v>1441</v>
      </c>
    </row>
    <row r="10218" spans="1:24" x14ac:dyDescent="0.3">
      <c r="A10218">
        <v>13635</v>
      </c>
      <c r="B10218" s="15" t="s">
        <v>964</v>
      </c>
      <c r="C10218" t="str">
        <f>_xlfn.XLOOKUP($B10218, STANDARDS!$A:$A, STANDARDS!$B:$B,,0,2)</f>
        <v>Sargur Complex, Dharwar Craton</v>
      </c>
      <c r="D10218" t="s">
        <v>1056</v>
      </c>
      <c r="E10218" t="s">
        <v>1242</v>
      </c>
      <c r="J10218" s="13"/>
      <c r="K10218" s="13"/>
      <c r="L10218" s="16"/>
      <c r="M10218" t="s">
        <v>1347</v>
      </c>
      <c r="P10218" t="s">
        <v>243</v>
      </c>
      <c r="Q10218">
        <v>-0.7</v>
      </c>
      <c r="V10218">
        <v>1</v>
      </c>
      <c r="W10218" t="s">
        <v>1371</v>
      </c>
      <c r="X10218" t="s">
        <v>1441</v>
      </c>
    </row>
    <row r="10219" spans="1:24" x14ac:dyDescent="0.3">
      <c r="A10219">
        <v>13636</v>
      </c>
      <c r="B10219" s="15" t="s">
        <v>964</v>
      </c>
      <c r="C10219" t="str">
        <f>_xlfn.XLOOKUP($B10219, STANDARDS!$A:$A, STANDARDS!$B:$B,,0,2)</f>
        <v>Sargur Complex, Dharwar Craton</v>
      </c>
      <c r="D10219" t="s">
        <v>1056</v>
      </c>
      <c r="E10219" t="s">
        <v>1242</v>
      </c>
      <c r="J10219" s="13"/>
      <c r="K10219" s="13"/>
      <c r="L10219" s="16"/>
      <c r="M10219" t="s">
        <v>1347</v>
      </c>
      <c r="P10219" t="s">
        <v>243</v>
      </c>
      <c r="Q10219">
        <v>-0.2</v>
      </c>
      <c r="V10219">
        <v>1</v>
      </c>
      <c r="W10219" t="s">
        <v>1371</v>
      </c>
      <c r="X10219" t="s">
        <v>1441</v>
      </c>
    </row>
    <row r="10220" spans="1:24" x14ac:dyDescent="0.3">
      <c r="A10220">
        <v>13637</v>
      </c>
      <c r="B10220" s="15" t="s">
        <v>964</v>
      </c>
      <c r="C10220" t="str">
        <f>_xlfn.XLOOKUP($B10220, STANDARDS!$A:$A, STANDARDS!$B:$B,,0,2)</f>
        <v>Sargur Complex, Dharwar Craton</v>
      </c>
      <c r="D10220" t="s">
        <v>1056</v>
      </c>
      <c r="E10220" t="s">
        <v>1242</v>
      </c>
      <c r="J10220" s="13"/>
      <c r="K10220" s="13"/>
      <c r="L10220" s="16"/>
      <c r="M10220" t="s">
        <v>1362</v>
      </c>
      <c r="P10220" t="s">
        <v>243</v>
      </c>
      <c r="Q10220">
        <v>-0.3</v>
      </c>
      <c r="V10220">
        <v>1</v>
      </c>
      <c r="W10220" t="s">
        <v>1371</v>
      </c>
      <c r="X10220" t="s">
        <v>1441</v>
      </c>
    </row>
    <row r="10221" spans="1:24" x14ac:dyDescent="0.3">
      <c r="A10221">
        <v>13638</v>
      </c>
      <c r="B10221" s="15" t="s">
        <v>964</v>
      </c>
      <c r="C10221" t="str">
        <f>_xlfn.XLOOKUP($B10221, STANDARDS!$A:$A, STANDARDS!$B:$B,,0,2)</f>
        <v>Sargur Complex, Dharwar Craton</v>
      </c>
      <c r="D10221" t="s">
        <v>1056</v>
      </c>
      <c r="E10221" t="s">
        <v>1242</v>
      </c>
      <c r="J10221" s="13"/>
      <c r="K10221" s="13"/>
      <c r="L10221" s="16"/>
      <c r="M10221" t="s">
        <v>1362</v>
      </c>
      <c r="P10221" t="s">
        <v>243</v>
      </c>
      <c r="Q10221">
        <v>-0.6</v>
      </c>
      <c r="V10221">
        <v>1</v>
      </c>
      <c r="W10221" t="s">
        <v>1371</v>
      </c>
      <c r="X10221" t="s">
        <v>1441</v>
      </c>
    </row>
    <row r="10222" spans="1:24" x14ac:dyDescent="0.3">
      <c r="A10222">
        <v>13639</v>
      </c>
      <c r="B10222" s="15" t="s">
        <v>964</v>
      </c>
      <c r="C10222" t="str">
        <f>_xlfn.XLOOKUP($B10222, STANDARDS!$A:$A, STANDARDS!$B:$B,,0,2)</f>
        <v>Sargur Complex, Dharwar Craton</v>
      </c>
      <c r="D10222" t="s">
        <v>1056</v>
      </c>
      <c r="E10222" t="s">
        <v>1242</v>
      </c>
      <c r="J10222" s="13"/>
      <c r="K10222" s="13"/>
      <c r="L10222" s="16"/>
      <c r="M10222" t="s">
        <v>1362</v>
      </c>
      <c r="P10222" t="s">
        <v>243</v>
      </c>
      <c r="Q10222">
        <v>-0.5</v>
      </c>
      <c r="V10222">
        <v>1</v>
      </c>
      <c r="W10222" t="s">
        <v>1371</v>
      </c>
      <c r="X10222" t="s">
        <v>1441</v>
      </c>
    </row>
    <row r="10223" spans="1:24" x14ac:dyDescent="0.3">
      <c r="A10223">
        <v>13640</v>
      </c>
      <c r="B10223" s="15" t="s">
        <v>964</v>
      </c>
      <c r="C10223" t="str">
        <f>_xlfn.XLOOKUP($B10223, STANDARDS!$A:$A, STANDARDS!$B:$B,,0,2)</f>
        <v>Sargur Complex, Dharwar Craton</v>
      </c>
      <c r="D10223" t="s">
        <v>1056</v>
      </c>
      <c r="E10223" t="s">
        <v>1242</v>
      </c>
      <c r="J10223" s="13"/>
      <c r="K10223" s="13"/>
      <c r="L10223" s="16"/>
      <c r="M10223" t="s">
        <v>1362</v>
      </c>
      <c r="P10223" t="s">
        <v>243</v>
      </c>
      <c r="Q10223">
        <v>-1</v>
      </c>
      <c r="V10223">
        <v>1</v>
      </c>
      <c r="W10223" t="s">
        <v>1371</v>
      </c>
      <c r="X10223" t="s">
        <v>1441</v>
      </c>
    </row>
    <row r="10224" spans="1:24" x14ac:dyDescent="0.3">
      <c r="A10224">
        <v>13641</v>
      </c>
      <c r="B10224" s="15" t="s">
        <v>964</v>
      </c>
      <c r="C10224" t="str">
        <f>_xlfn.XLOOKUP($B10224, STANDARDS!$A:$A, STANDARDS!$B:$B,,0,2)</f>
        <v>Sargur Complex, Dharwar Craton</v>
      </c>
      <c r="D10224" t="s">
        <v>1056</v>
      </c>
      <c r="E10224" t="s">
        <v>1242</v>
      </c>
      <c r="J10224" s="13"/>
      <c r="K10224" s="13"/>
      <c r="L10224" s="16"/>
      <c r="M10224" t="s">
        <v>1363</v>
      </c>
      <c r="P10224" t="s">
        <v>243</v>
      </c>
      <c r="Q10224">
        <v>-0.3</v>
      </c>
      <c r="V10224">
        <v>1</v>
      </c>
      <c r="W10224" t="s">
        <v>1371</v>
      </c>
      <c r="X10224" t="s">
        <v>1441</v>
      </c>
    </row>
    <row r="10225" spans="1:24" x14ac:dyDescent="0.3">
      <c r="A10225">
        <v>13642</v>
      </c>
      <c r="B10225" s="15" t="s">
        <v>964</v>
      </c>
      <c r="C10225" t="str">
        <f>_xlfn.XLOOKUP($B10225, STANDARDS!$A:$A, STANDARDS!$B:$B,,0,2)</f>
        <v>Sargur Complex, Dharwar Craton</v>
      </c>
      <c r="D10225" t="s">
        <v>1056</v>
      </c>
      <c r="E10225" t="s">
        <v>1242</v>
      </c>
      <c r="J10225" s="13"/>
      <c r="K10225" s="13"/>
      <c r="L10225" s="16"/>
      <c r="M10225" t="s">
        <v>1363</v>
      </c>
      <c r="P10225" t="s">
        <v>243</v>
      </c>
      <c r="Q10225">
        <v>-0.9</v>
      </c>
      <c r="V10225">
        <v>1</v>
      </c>
      <c r="W10225" t="s">
        <v>1371</v>
      </c>
      <c r="X10225" t="s">
        <v>1441</v>
      </c>
    </row>
    <row r="10226" spans="1:24" x14ac:dyDescent="0.3">
      <c r="A10226">
        <v>13643</v>
      </c>
      <c r="B10226" s="15" t="s">
        <v>965</v>
      </c>
      <c r="C10226" t="str">
        <f>_xlfn.XLOOKUP($B10226, STANDARDS!$A:$A, STANDARDS!$B:$B,,0,2)</f>
        <v>Madukkarai</v>
      </c>
      <c r="D10226" t="s">
        <v>1056</v>
      </c>
      <c r="E10226" t="s">
        <v>1243</v>
      </c>
      <c r="J10226" s="13"/>
      <c r="K10226" s="13"/>
      <c r="L10226" s="16"/>
      <c r="M10226" t="s">
        <v>1335</v>
      </c>
      <c r="P10226" t="s">
        <v>243</v>
      </c>
      <c r="Q10226">
        <v>0.2</v>
      </c>
      <c r="V10226">
        <v>1</v>
      </c>
      <c r="W10226" t="s">
        <v>1371</v>
      </c>
      <c r="X10226" t="s">
        <v>1441</v>
      </c>
    </row>
    <row r="10227" spans="1:24" x14ac:dyDescent="0.3">
      <c r="A10227">
        <v>13644</v>
      </c>
      <c r="B10227" s="15" t="s">
        <v>965</v>
      </c>
      <c r="C10227" t="str">
        <f>_xlfn.XLOOKUP($B10227, STANDARDS!$A:$A, STANDARDS!$B:$B,,0,2)</f>
        <v>Madukkarai</v>
      </c>
      <c r="D10227" t="s">
        <v>1056</v>
      </c>
      <c r="E10227" t="s">
        <v>1243</v>
      </c>
      <c r="J10227" s="13"/>
      <c r="K10227" s="13"/>
      <c r="L10227" s="16"/>
      <c r="M10227" t="s">
        <v>1335</v>
      </c>
      <c r="P10227" t="s">
        <v>243</v>
      </c>
      <c r="Q10227">
        <v>0.9</v>
      </c>
      <c r="V10227">
        <v>1</v>
      </c>
      <c r="W10227" t="s">
        <v>1371</v>
      </c>
      <c r="X10227" t="s">
        <v>1441</v>
      </c>
    </row>
    <row r="10228" spans="1:24" x14ac:dyDescent="0.3">
      <c r="A10228">
        <v>13645</v>
      </c>
      <c r="B10228" s="15" t="s">
        <v>965</v>
      </c>
      <c r="C10228" t="str">
        <f>_xlfn.XLOOKUP($B10228, STANDARDS!$A:$A, STANDARDS!$B:$B,,0,2)</f>
        <v>Madukkarai</v>
      </c>
      <c r="D10228" t="s">
        <v>1056</v>
      </c>
      <c r="E10228" t="s">
        <v>1243</v>
      </c>
      <c r="J10228" s="13"/>
      <c r="K10228" s="13"/>
      <c r="L10228" s="16"/>
      <c r="M10228" t="s">
        <v>1335</v>
      </c>
      <c r="P10228" t="s">
        <v>243</v>
      </c>
      <c r="Q10228">
        <v>0.1</v>
      </c>
      <c r="V10228">
        <v>1</v>
      </c>
      <c r="W10228" t="s">
        <v>1371</v>
      </c>
      <c r="X10228" t="s">
        <v>1441</v>
      </c>
    </row>
    <row r="10229" spans="1:24" x14ac:dyDescent="0.3">
      <c r="A10229">
        <v>13646</v>
      </c>
      <c r="B10229" s="15" t="s">
        <v>965</v>
      </c>
      <c r="C10229" t="str">
        <f>_xlfn.XLOOKUP($B10229, STANDARDS!$A:$A, STANDARDS!$B:$B,,0,2)</f>
        <v>Madukkarai</v>
      </c>
      <c r="D10229" t="s">
        <v>1056</v>
      </c>
      <c r="E10229" t="s">
        <v>1243</v>
      </c>
      <c r="J10229" s="13"/>
      <c r="K10229" s="13"/>
      <c r="L10229" s="16"/>
      <c r="M10229" t="s">
        <v>1335</v>
      </c>
      <c r="P10229" t="s">
        <v>243</v>
      </c>
      <c r="Q10229">
        <v>2</v>
      </c>
      <c r="V10229">
        <v>1</v>
      </c>
      <c r="W10229" t="s">
        <v>1371</v>
      </c>
      <c r="X10229" t="s">
        <v>1441</v>
      </c>
    </row>
    <row r="10230" spans="1:24" x14ac:dyDescent="0.3">
      <c r="A10230">
        <v>13647</v>
      </c>
      <c r="B10230" s="15" t="s">
        <v>965</v>
      </c>
      <c r="C10230" t="str">
        <f>_xlfn.XLOOKUP($B10230, STANDARDS!$A:$A, STANDARDS!$B:$B,,0,2)</f>
        <v>Madukkarai</v>
      </c>
      <c r="D10230" t="s">
        <v>1056</v>
      </c>
      <c r="E10230" t="s">
        <v>1243</v>
      </c>
      <c r="J10230" s="13"/>
      <c r="K10230" s="13"/>
      <c r="L10230" s="16"/>
      <c r="M10230" t="s">
        <v>1340</v>
      </c>
      <c r="P10230" t="s">
        <v>243</v>
      </c>
      <c r="Q10230">
        <v>3.4</v>
      </c>
      <c r="V10230">
        <v>1</v>
      </c>
      <c r="W10230" t="s">
        <v>1371</v>
      </c>
      <c r="X10230" t="s">
        <v>1441</v>
      </c>
    </row>
    <row r="10231" spans="1:24" x14ac:dyDescent="0.3">
      <c r="A10231">
        <v>13648</v>
      </c>
      <c r="B10231" s="15" t="s">
        <v>965</v>
      </c>
      <c r="C10231" t="str">
        <f>_xlfn.XLOOKUP($B10231, STANDARDS!$A:$A, STANDARDS!$B:$B,,0,2)</f>
        <v>Madukkarai</v>
      </c>
      <c r="D10231" t="s">
        <v>1056</v>
      </c>
      <c r="E10231" t="s">
        <v>1243</v>
      </c>
      <c r="J10231" s="13"/>
      <c r="K10231" s="13"/>
      <c r="L10231" s="16"/>
      <c r="M10231" t="s">
        <v>1340</v>
      </c>
      <c r="P10231" t="s">
        <v>243</v>
      </c>
      <c r="Q10231">
        <v>2.2999999999999998</v>
      </c>
      <c r="V10231">
        <v>1</v>
      </c>
      <c r="W10231" t="s">
        <v>1371</v>
      </c>
      <c r="X10231" t="s">
        <v>1441</v>
      </c>
    </row>
    <row r="10232" spans="1:24" x14ac:dyDescent="0.3">
      <c r="A10232">
        <v>13649</v>
      </c>
      <c r="B10232" s="15" t="s">
        <v>965</v>
      </c>
      <c r="C10232" t="str">
        <f>_xlfn.XLOOKUP($B10232, STANDARDS!$A:$A, STANDARDS!$B:$B,,0,2)</f>
        <v>Madukkarai</v>
      </c>
      <c r="D10232" t="s">
        <v>1056</v>
      </c>
      <c r="E10232" t="s">
        <v>1243</v>
      </c>
      <c r="J10232" s="13"/>
      <c r="K10232" s="13"/>
      <c r="L10232" s="16"/>
      <c r="M10232" t="s">
        <v>1340</v>
      </c>
      <c r="P10232" t="s">
        <v>243</v>
      </c>
      <c r="Q10232">
        <v>3.3</v>
      </c>
      <c r="V10232">
        <v>1</v>
      </c>
      <c r="W10232" t="s">
        <v>1371</v>
      </c>
      <c r="X10232" t="s">
        <v>1441</v>
      </c>
    </row>
    <row r="10233" spans="1:24" x14ac:dyDescent="0.3">
      <c r="A10233">
        <v>13650</v>
      </c>
      <c r="B10233" s="15" t="s">
        <v>965</v>
      </c>
      <c r="C10233" t="str">
        <f>_xlfn.XLOOKUP($B10233, STANDARDS!$A:$A, STANDARDS!$B:$B,,0,2)</f>
        <v>Madukkarai</v>
      </c>
      <c r="D10233" t="s">
        <v>1056</v>
      </c>
      <c r="E10233" t="s">
        <v>1243</v>
      </c>
      <c r="J10233" s="13"/>
      <c r="K10233" s="13"/>
      <c r="L10233" s="16"/>
      <c r="M10233" t="s">
        <v>1347</v>
      </c>
      <c r="P10233" t="s">
        <v>243</v>
      </c>
      <c r="Q10233">
        <v>3</v>
      </c>
      <c r="V10233">
        <v>1</v>
      </c>
      <c r="W10233" t="s">
        <v>1371</v>
      </c>
      <c r="X10233" t="s">
        <v>1441</v>
      </c>
    </row>
    <row r="10234" spans="1:24" x14ac:dyDescent="0.3">
      <c r="A10234">
        <v>13651</v>
      </c>
      <c r="B10234" s="15" t="s">
        <v>965</v>
      </c>
      <c r="C10234" t="str">
        <f>_xlfn.XLOOKUP($B10234, STANDARDS!$A:$A, STANDARDS!$B:$B,,0,2)</f>
        <v>Madukkarai</v>
      </c>
      <c r="D10234" t="s">
        <v>1056</v>
      </c>
      <c r="E10234" t="s">
        <v>1243</v>
      </c>
      <c r="J10234" s="13"/>
      <c r="K10234" s="13"/>
      <c r="L10234" s="16"/>
      <c r="M10234" t="s">
        <v>1347</v>
      </c>
      <c r="P10234" t="s">
        <v>243</v>
      </c>
      <c r="Q10234">
        <v>1.8</v>
      </c>
      <c r="V10234">
        <v>1</v>
      </c>
      <c r="W10234" t="s">
        <v>1371</v>
      </c>
      <c r="X10234" t="s">
        <v>1441</v>
      </c>
    </row>
    <row r="10235" spans="1:24" x14ac:dyDescent="0.3">
      <c r="A10235">
        <v>13652</v>
      </c>
      <c r="B10235" s="15" t="s">
        <v>965</v>
      </c>
      <c r="C10235" t="str">
        <f>_xlfn.XLOOKUP($B10235, STANDARDS!$A:$A, STANDARDS!$B:$B,,0,2)</f>
        <v>Madukkarai</v>
      </c>
      <c r="D10235" t="s">
        <v>1056</v>
      </c>
      <c r="E10235" t="s">
        <v>1243</v>
      </c>
      <c r="J10235" s="13"/>
      <c r="K10235" s="13"/>
      <c r="L10235" s="16"/>
      <c r="M10235" t="s">
        <v>583</v>
      </c>
      <c r="P10235" t="s">
        <v>243</v>
      </c>
      <c r="Q10235">
        <v>3.3</v>
      </c>
      <c r="V10235">
        <v>1</v>
      </c>
      <c r="W10235" t="s">
        <v>1371</v>
      </c>
      <c r="X10235" t="s">
        <v>1441</v>
      </c>
    </row>
    <row r="10236" spans="1:24" x14ac:dyDescent="0.3">
      <c r="A10236">
        <v>13707</v>
      </c>
      <c r="B10236" s="15" t="s">
        <v>966</v>
      </c>
      <c r="C10236" t="str">
        <f>_xlfn.XLOOKUP($B10236, STANDARDS!$A:$A, STANDARDS!$B:$B,,0,2)</f>
        <v>Yatulain</v>
      </c>
      <c r="D10236" t="s">
        <v>1057</v>
      </c>
      <c r="E10236" t="s">
        <v>1244</v>
      </c>
      <c r="J10236" s="13">
        <v>2000</v>
      </c>
      <c r="K10236" s="13"/>
      <c r="L10236" s="16"/>
      <c r="M10236" t="s">
        <v>1335</v>
      </c>
      <c r="P10236" t="s">
        <v>243</v>
      </c>
      <c r="Q10236">
        <v>3.5</v>
      </c>
      <c r="V10236">
        <v>1</v>
      </c>
      <c r="W10236" t="s">
        <v>1371</v>
      </c>
      <c r="X10236" t="s">
        <v>1442</v>
      </c>
    </row>
    <row r="10237" spans="1:24" x14ac:dyDescent="0.3">
      <c r="A10237">
        <v>13708</v>
      </c>
      <c r="B10237" s="15" t="s">
        <v>966</v>
      </c>
      <c r="C10237" t="str">
        <f>_xlfn.XLOOKUP($B10237, STANDARDS!$A:$A, STANDARDS!$B:$B,,0,2)</f>
        <v>Yatulain</v>
      </c>
      <c r="D10237" t="s">
        <v>1057</v>
      </c>
      <c r="E10237" t="s">
        <v>1244</v>
      </c>
      <c r="J10237" s="13">
        <v>2000</v>
      </c>
      <c r="K10237" s="13"/>
      <c r="L10237" s="16"/>
      <c r="M10237" t="s">
        <v>1335</v>
      </c>
      <c r="P10237" t="s">
        <v>243</v>
      </c>
      <c r="Q10237">
        <v>13.7</v>
      </c>
      <c r="V10237">
        <v>1</v>
      </c>
      <c r="W10237" t="s">
        <v>1371</v>
      </c>
      <c r="X10237" t="s">
        <v>1442</v>
      </c>
    </row>
    <row r="10238" spans="1:24" x14ac:dyDescent="0.3">
      <c r="A10238">
        <v>13709</v>
      </c>
      <c r="B10238" s="15" t="s">
        <v>967</v>
      </c>
      <c r="C10238" t="str">
        <f>_xlfn.XLOOKUP($B10238, STANDARDS!$A:$A, STANDARDS!$B:$B,,0,2)</f>
        <v>Luidikovian</v>
      </c>
      <c r="D10238" t="s">
        <v>1057</v>
      </c>
      <c r="E10238" t="s">
        <v>1244</v>
      </c>
      <c r="J10238" s="13">
        <v>2100</v>
      </c>
      <c r="K10238" s="13"/>
      <c r="L10238" s="16"/>
      <c r="M10238" t="s">
        <v>1335</v>
      </c>
      <c r="P10238" t="s">
        <v>243</v>
      </c>
      <c r="Q10238">
        <v>3.5</v>
      </c>
      <c r="V10238">
        <v>1</v>
      </c>
      <c r="W10238" t="s">
        <v>1371</v>
      </c>
      <c r="X10238" t="s">
        <v>1442</v>
      </c>
    </row>
    <row r="10239" spans="1:24" x14ac:dyDescent="0.3">
      <c r="A10239">
        <v>13710</v>
      </c>
      <c r="B10239" s="15" t="s">
        <v>967</v>
      </c>
      <c r="C10239" t="str">
        <f>_xlfn.XLOOKUP($B10239, STANDARDS!$A:$A, STANDARDS!$B:$B,,0,2)</f>
        <v>Luidikovian</v>
      </c>
      <c r="D10239" t="s">
        <v>1057</v>
      </c>
      <c r="E10239" t="s">
        <v>1244</v>
      </c>
      <c r="J10239" s="13">
        <v>2100</v>
      </c>
      <c r="K10239" s="13"/>
      <c r="L10239" s="16"/>
      <c r="M10239" t="s">
        <v>583</v>
      </c>
      <c r="P10239" t="s">
        <v>243</v>
      </c>
      <c r="Q10239">
        <v>-19.3</v>
      </c>
      <c r="V10239">
        <v>1</v>
      </c>
      <c r="W10239" t="s">
        <v>1371</v>
      </c>
      <c r="X10239" t="s">
        <v>1442</v>
      </c>
    </row>
    <row r="10240" spans="1:24" x14ac:dyDescent="0.3">
      <c r="A10240">
        <v>13711</v>
      </c>
      <c r="B10240" s="15" t="s">
        <v>967</v>
      </c>
      <c r="C10240" t="str">
        <f>_xlfn.XLOOKUP($B10240, STANDARDS!$A:$A, STANDARDS!$B:$B,,0,2)</f>
        <v>Luidikovian</v>
      </c>
      <c r="D10240" t="s">
        <v>1057</v>
      </c>
      <c r="E10240" t="s">
        <v>1244</v>
      </c>
      <c r="J10240" s="13">
        <v>2100</v>
      </c>
      <c r="K10240" s="13"/>
      <c r="L10240" s="16"/>
      <c r="M10240" t="s">
        <v>583</v>
      </c>
      <c r="P10240" t="s">
        <v>243</v>
      </c>
      <c r="Q10240">
        <v>-24.7</v>
      </c>
      <c r="V10240">
        <v>1</v>
      </c>
      <c r="W10240" t="s">
        <v>1371</v>
      </c>
      <c r="X10240" t="s">
        <v>1442</v>
      </c>
    </row>
    <row r="10241" spans="1:24" x14ac:dyDescent="0.3">
      <c r="A10241">
        <v>13712</v>
      </c>
      <c r="B10241" s="15" t="s">
        <v>966</v>
      </c>
      <c r="C10241" t="str">
        <f>_xlfn.XLOOKUP($B10241, STANDARDS!$A:$A, STANDARDS!$B:$B,,0,2)</f>
        <v>Yatulain</v>
      </c>
      <c r="D10241" t="s">
        <v>1057</v>
      </c>
      <c r="E10241" t="s">
        <v>1244</v>
      </c>
      <c r="J10241" s="13">
        <v>2000</v>
      </c>
      <c r="K10241" s="13"/>
      <c r="L10241" s="16"/>
      <c r="M10241" t="s">
        <v>583</v>
      </c>
      <c r="P10241" t="s">
        <v>243</v>
      </c>
      <c r="Q10241">
        <v>4.3</v>
      </c>
      <c r="V10241">
        <v>1</v>
      </c>
      <c r="W10241" t="s">
        <v>1371</v>
      </c>
      <c r="X10241" t="s">
        <v>1442</v>
      </c>
    </row>
    <row r="10242" spans="1:24" x14ac:dyDescent="0.3">
      <c r="A10242">
        <v>13713</v>
      </c>
      <c r="B10242" s="15" t="s">
        <v>966</v>
      </c>
      <c r="C10242" t="str">
        <f>_xlfn.XLOOKUP($B10242, STANDARDS!$A:$A, STANDARDS!$B:$B,,0,2)</f>
        <v>Yatulain</v>
      </c>
      <c r="D10242" t="s">
        <v>1057</v>
      </c>
      <c r="E10242" t="s">
        <v>1244</v>
      </c>
      <c r="J10242" s="13">
        <v>2000</v>
      </c>
      <c r="K10242" s="13"/>
      <c r="L10242" s="16"/>
      <c r="M10242" t="s">
        <v>583</v>
      </c>
      <c r="P10242" t="s">
        <v>243</v>
      </c>
      <c r="Q10242">
        <v>6.7</v>
      </c>
      <c r="V10242">
        <v>1</v>
      </c>
      <c r="W10242" t="s">
        <v>1371</v>
      </c>
      <c r="X10242" t="s">
        <v>1442</v>
      </c>
    </row>
    <row r="10243" spans="1:24" x14ac:dyDescent="0.3">
      <c r="A10243">
        <v>13714</v>
      </c>
      <c r="B10243" s="15" t="s">
        <v>966</v>
      </c>
      <c r="C10243" t="str">
        <f>_xlfn.XLOOKUP($B10243, STANDARDS!$A:$A, STANDARDS!$B:$B,,0,2)</f>
        <v>Yatulain</v>
      </c>
      <c r="D10243" t="s">
        <v>1057</v>
      </c>
      <c r="E10243" t="s">
        <v>1244</v>
      </c>
      <c r="J10243" s="13">
        <v>2000</v>
      </c>
      <c r="K10243" s="13"/>
      <c r="L10243" s="16"/>
      <c r="M10243" t="s">
        <v>583</v>
      </c>
      <c r="P10243" t="s">
        <v>243</v>
      </c>
      <c r="Q10243">
        <v>7.7</v>
      </c>
      <c r="V10243">
        <v>1</v>
      </c>
      <c r="W10243" t="s">
        <v>1371</v>
      </c>
      <c r="X10243" t="s">
        <v>1442</v>
      </c>
    </row>
    <row r="10244" spans="1:24" x14ac:dyDescent="0.3">
      <c r="A10244">
        <v>13715</v>
      </c>
      <c r="B10244" s="15" t="s">
        <v>967</v>
      </c>
      <c r="C10244" t="str">
        <f>_xlfn.XLOOKUP($B10244, STANDARDS!$A:$A, STANDARDS!$B:$B,,0,2)</f>
        <v>Luidikovian</v>
      </c>
      <c r="D10244" t="s">
        <v>1057</v>
      </c>
      <c r="E10244" t="s">
        <v>1244</v>
      </c>
      <c r="J10244" s="13">
        <v>2100</v>
      </c>
      <c r="K10244" s="13"/>
      <c r="L10244" s="16"/>
      <c r="M10244" t="s">
        <v>583</v>
      </c>
      <c r="P10244" t="s">
        <v>243</v>
      </c>
      <c r="Q10244">
        <v>2.1</v>
      </c>
      <c r="V10244">
        <v>1</v>
      </c>
      <c r="W10244" t="s">
        <v>1371</v>
      </c>
      <c r="X10244" t="s">
        <v>1442</v>
      </c>
    </row>
    <row r="10245" spans="1:24" x14ac:dyDescent="0.3">
      <c r="A10245">
        <v>13716</v>
      </c>
      <c r="B10245" s="15" t="s">
        <v>966</v>
      </c>
      <c r="C10245" t="str">
        <f>_xlfn.XLOOKUP($B10245, STANDARDS!$A:$A, STANDARDS!$B:$B,,0,2)</f>
        <v>Yatulain</v>
      </c>
      <c r="D10245" t="s">
        <v>1057</v>
      </c>
      <c r="E10245" t="s">
        <v>1244</v>
      </c>
      <c r="J10245" s="13">
        <v>2000</v>
      </c>
      <c r="K10245" s="13"/>
      <c r="L10245" s="16"/>
      <c r="M10245" t="s">
        <v>583</v>
      </c>
      <c r="P10245" t="s">
        <v>243</v>
      </c>
      <c r="Q10245">
        <v>10.199999999999999</v>
      </c>
      <c r="V10245">
        <v>1</v>
      </c>
      <c r="W10245" t="s">
        <v>1371</v>
      </c>
      <c r="X10245" t="s">
        <v>1442</v>
      </c>
    </row>
    <row r="10246" spans="1:24" x14ac:dyDescent="0.3">
      <c r="A10246">
        <v>13717</v>
      </c>
      <c r="B10246" s="15" t="s">
        <v>966</v>
      </c>
      <c r="C10246" t="str">
        <f>_xlfn.XLOOKUP($B10246, STANDARDS!$A:$A, STANDARDS!$B:$B,,0,2)</f>
        <v>Yatulain</v>
      </c>
      <c r="D10246" t="s">
        <v>1057</v>
      </c>
      <c r="E10246" t="s">
        <v>1244</v>
      </c>
      <c r="J10246" s="13">
        <v>2000</v>
      </c>
      <c r="K10246" s="13"/>
      <c r="L10246" s="16"/>
      <c r="M10246" t="s">
        <v>583</v>
      </c>
      <c r="P10246" t="s">
        <v>243</v>
      </c>
      <c r="Q10246">
        <v>13.1</v>
      </c>
      <c r="V10246">
        <v>1</v>
      </c>
      <c r="W10246" t="s">
        <v>1371</v>
      </c>
      <c r="X10246" t="s">
        <v>1442</v>
      </c>
    </row>
    <row r="10247" spans="1:24" x14ac:dyDescent="0.3">
      <c r="A10247">
        <v>13718</v>
      </c>
      <c r="B10247" s="15" t="s">
        <v>966</v>
      </c>
      <c r="C10247" t="str">
        <f>_xlfn.XLOOKUP($B10247, STANDARDS!$A:$A, STANDARDS!$B:$B,,0,2)</f>
        <v>Yatulain</v>
      </c>
      <c r="D10247" t="s">
        <v>1057</v>
      </c>
      <c r="E10247" t="s">
        <v>1244</v>
      </c>
      <c r="J10247" s="13">
        <v>2000</v>
      </c>
      <c r="K10247" s="13"/>
      <c r="L10247" s="16"/>
      <c r="M10247" t="s">
        <v>583</v>
      </c>
      <c r="P10247" t="s">
        <v>243</v>
      </c>
      <c r="Q10247">
        <v>7.7</v>
      </c>
      <c r="V10247">
        <v>1</v>
      </c>
      <c r="W10247" t="s">
        <v>1371</v>
      </c>
      <c r="X10247" t="s">
        <v>1442</v>
      </c>
    </row>
    <row r="10248" spans="1:24" x14ac:dyDescent="0.3">
      <c r="A10248">
        <v>13719</v>
      </c>
      <c r="B10248" s="15" t="s">
        <v>967</v>
      </c>
      <c r="C10248" t="str">
        <f>_xlfn.XLOOKUP($B10248, STANDARDS!$A:$A, STANDARDS!$B:$B,,0,2)</f>
        <v>Luidikovian</v>
      </c>
      <c r="D10248" t="s">
        <v>1057</v>
      </c>
      <c r="E10248" t="s">
        <v>1244</v>
      </c>
      <c r="J10248" s="13">
        <v>2100</v>
      </c>
      <c r="K10248" s="13"/>
      <c r="L10248" s="16"/>
      <c r="M10248" t="s">
        <v>583</v>
      </c>
      <c r="P10248" t="s">
        <v>243</v>
      </c>
      <c r="Q10248">
        <v>0.2</v>
      </c>
      <c r="V10248">
        <v>1</v>
      </c>
      <c r="W10248" t="s">
        <v>1371</v>
      </c>
      <c r="X10248" t="s">
        <v>1442</v>
      </c>
    </row>
    <row r="10249" spans="1:24" x14ac:dyDescent="0.3">
      <c r="A10249">
        <v>13720</v>
      </c>
      <c r="B10249" s="15" t="s">
        <v>966</v>
      </c>
      <c r="C10249" t="str">
        <f>_xlfn.XLOOKUP($B10249, STANDARDS!$A:$A, STANDARDS!$B:$B,,0,2)</f>
        <v>Yatulain</v>
      </c>
      <c r="D10249" t="s">
        <v>1057</v>
      </c>
      <c r="E10249" t="s">
        <v>1244</v>
      </c>
      <c r="J10249" s="13">
        <v>2000</v>
      </c>
      <c r="K10249" s="13"/>
      <c r="L10249" s="16"/>
      <c r="M10249" t="s">
        <v>583</v>
      </c>
      <c r="P10249" t="s">
        <v>243</v>
      </c>
      <c r="Q10249">
        <v>12.3</v>
      </c>
      <c r="V10249">
        <v>1</v>
      </c>
      <c r="W10249" t="s">
        <v>1371</v>
      </c>
      <c r="X10249" t="s">
        <v>1442</v>
      </c>
    </row>
    <row r="10250" spans="1:24" x14ac:dyDescent="0.3">
      <c r="A10250">
        <v>13721</v>
      </c>
      <c r="B10250" s="15" t="s">
        <v>966</v>
      </c>
      <c r="C10250" t="str">
        <f>_xlfn.XLOOKUP($B10250, STANDARDS!$A:$A, STANDARDS!$B:$B,,0,2)</f>
        <v>Yatulain</v>
      </c>
      <c r="D10250" t="s">
        <v>1057</v>
      </c>
      <c r="E10250" t="s">
        <v>1244</v>
      </c>
      <c r="J10250" s="13">
        <v>2000</v>
      </c>
      <c r="K10250" s="13"/>
      <c r="L10250" s="16"/>
      <c r="M10250" t="s">
        <v>583</v>
      </c>
      <c r="P10250" t="s">
        <v>243</v>
      </c>
      <c r="Q10250">
        <v>12.4</v>
      </c>
      <c r="V10250">
        <v>1</v>
      </c>
      <c r="W10250" t="s">
        <v>1371</v>
      </c>
      <c r="X10250" t="s">
        <v>1442</v>
      </c>
    </row>
    <row r="10251" spans="1:24" x14ac:dyDescent="0.3">
      <c r="A10251">
        <v>13722</v>
      </c>
      <c r="B10251" s="15" t="s">
        <v>966</v>
      </c>
      <c r="C10251" t="str">
        <f>_xlfn.XLOOKUP($B10251, STANDARDS!$A:$A, STANDARDS!$B:$B,,0,2)</f>
        <v>Yatulain</v>
      </c>
      <c r="D10251" t="s">
        <v>1057</v>
      </c>
      <c r="E10251" t="s">
        <v>1244</v>
      </c>
      <c r="J10251" s="13">
        <v>2000</v>
      </c>
      <c r="K10251" s="13"/>
      <c r="L10251" s="16"/>
      <c r="M10251" t="s">
        <v>583</v>
      </c>
      <c r="P10251" t="s">
        <v>243</v>
      </c>
      <c r="Q10251">
        <v>7.7</v>
      </c>
      <c r="V10251">
        <v>1</v>
      </c>
      <c r="W10251" t="s">
        <v>1371</v>
      </c>
      <c r="X10251" t="s">
        <v>1442</v>
      </c>
    </row>
    <row r="10252" spans="1:24" x14ac:dyDescent="0.3">
      <c r="A10252">
        <v>13723</v>
      </c>
      <c r="B10252" s="15" t="s">
        <v>966</v>
      </c>
      <c r="C10252" t="str">
        <f>_xlfn.XLOOKUP($B10252, STANDARDS!$A:$A, STANDARDS!$B:$B,,0,2)</f>
        <v>Yatulain</v>
      </c>
      <c r="D10252" t="s">
        <v>1057</v>
      </c>
      <c r="E10252" t="s">
        <v>1244</v>
      </c>
      <c r="J10252" s="13">
        <v>2000</v>
      </c>
      <c r="K10252" s="13"/>
      <c r="L10252" s="16"/>
      <c r="M10252" t="s">
        <v>583</v>
      </c>
      <c r="P10252" t="s">
        <v>243</v>
      </c>
      <c r="Q10252">
        <v>8.8000000000000007</v>
      </c>
      <c r="V10252">
        <v>1</v>
      </c>
      <c r="W10252" t="s">
        <v>1371</v>
      </c>
      <c r="X10252" t="s">
        <v>1442</v>
      </c>
    </row>
    <row r="10253" spans="1:24" x14ac:dyDescent="0.3">
      <c r="A10253">
        <v>13724</v>
      </c>
      <c r="B10253" s="15" t="s">
        <v>966</v>
      </c>
      <c r="C10253" t="str">
        <f>_xlfn.XLOOKUP($B10253, STANDARDS!$A:$A, STANDARDS!$B:$B,,0,2)</f>
        <v>Yatulain</v>
      </c>
      <c r="D10253" t="s">
        <v>1057</v>
      </c>
      <c r="E10253" t="s">
        <v>1244</v>
      </c>
      <c r="J10253" s="13">
        <v>2000</v>
      </c>
      <c r="K10253" s="13"/>
      <c r="L10253" s="16"/>
      <c r="M10253" t="s">
        <v>583</v>
      </c>
      <c r="P10253" t="s">
        <v>243</v>
      </c>
      <c r="Q10253">
        <v>10.5</v>
      </c>
      <c r="V10253">
        <v>1</v>
      </c>
      <c r="W10253" t="s">
        <v>1371</v>
      </c>
      <c r="X10253" t="s">
        <v>1442</v>
      </c>
    </row>
    <row r="10254" spans="1:24" x14ac:dyDescent="0.3">
      <c r="A10254">
        <v>13725</v>
      </c>
      <c r="B10254" s="15" t="s">
        <v>966</v>
      </c>
      <c r="C10254" t="str">
        <f>_xlfn.XLOOKUP($B10254, STANDARDS!$A:$A, STANDARDS!$B:$B,,0,2)</f>
        <v>Yatulain</v>
      </c>
      <c r="D10254" t="s">
        <v>1057</v>
      </c>
      <c r="E10254" t="s">
        <v>1244</v>
      </c>
      <c r="J10254" s="13">
        <v>2000</v>
      </c>
      <c r="K10254" s="13"/>
      <c r="L10254" s="16"/>
      <c r="M10254" t="s">
        <v>583</v>
      </c>
      <c r="P10254" t="s">
        <v>243</v>
      </c>
      <c r="Q10254">
        <v>8.8000000000000007</v>
      </c>
      <c r="V10254">
        <v>1</v>
      </c>
      <c r="W10254" t="s">
        <v>1371</v>
      </c>
      <c r="X10254" t="s">
        <v>1442</v>
      </c>
    </row>
    <row r="10255" spans="1:24" x14ac:dyDescent="0.3">
      <c r="A10255">
        <v>13726</v>
      </c>
      <c r="B10255" s="15" t="s">
        <v>966</v>
      </c>
      <c r="C10255" t="str">
        <f>_xlfn.XLOOKUP($B10255, STANDARDS!$A:$A, STANDARDS!$B:$B,,0,2)</f>
        <v>Yatulain</v>
      </c>
      <c r="D10255" t="s">
        <v>1057</v>
      </c>
      <c r="E10255" t="s">
        <v>1244</v>
      </c>
      <c r="J10255" s="13">
        <v>2000</v>
      </c>
      <c r="K10255" s="13"/>
      <c r="L10255" s="16"/>
      <c r="M10255" t="s">
        <v>583</v>
      </c>
      <c r="P10255" t="s">
        <v>243</v>
      </c>
      <c r="Q10255">
        <v>9.5</v>
      </c>
      <c r="V10255">
        <v>1</v>
      </c>
      <c r="W10255" t="s">
        <v>1371</v>
      </c>
      <c r="X10255" t="s">
        <v>1442</v>
      </c>
    </row>
    <row r="10256" spans="1:24" x14ac:dyDescent="0.3">
      <c r="A10256">
        <v>13727</v>
      </c>
      <c r="B10256" s="15" t="s">
        <v>966</v>
      </c>
      <c r="C10256" t="str">
        <f>_xlfn.XLOOKUP($B10256, STANDARDS!$A:$A, STANDARDS!$B:$B,,0,2)</f>
        <v>Yatulain</v>
      </c>
      <c r="D10256" t="s">
        <v>1057</v>
      </c>
      <c r="E10256" t="s">
        <v>1244</v>
      </c>
      <c r="J10256" s="13">
        <v>2000</v>
      </c>
      <c r="K10256" s="13"/>
      <c r="L10256" s="16"/>
      <c r="M10256" t="s">
        <v>583</v>
      </c>
      <c r="P10256" t="s">
        <v>243</v>
      </c>
      <c r="Q10256">
        <v>8.6</v>
      </c>
      <c r="V10256">
        <v>1</v>
      </c>
      <c r="W10256" t="s">
        <v>1371</v>
      </c>
      <c r="X10256" t="s">
        <v>1442</v>
      </c>
    </row>
    <row r="10257" spans="1:24" x14ac:dyDescent="0.3">
      <c r="A10257">
        <v>13728</v>
      </c>
      <c r="B10257" s="15" t="s">
        <v>966</v>
      </c>
      <c r="C10257" t="str">
        <f>_xlfn.XLOOKUP($B10257, STANDARDS!$A:$A, STANDARDS!$B:$B,,0,2)</f>
        <v>Yatulain</v>
      </c>
      <c r="D10257" t="s">
        <v>1057</v>
      </c>
      <c r="E10257" t="s">
        <v>1244</v>
      </c>
      <c r="J10257" s="13">
        <v>2000</v>
      </c>
      <c r="K10257" s="13"/>
      <c r="L10257" s="16"/>
      <c r="M10257" t="s">
        <v>583</v>
      </c>
      <c r="P10257" t="s">
        <v>243</v>
      </c>
      <c r="Q10257">
        <v>7.2</v>
      </c>
      <c r="V10257">
        <v>1</v>
      </c>
      <c r="W10257" t="s">
        <v>1371</v>
      </c>
      <c r="X10257" t="s">
        <v>1442</v>
      </c>
    </row>
    <row r="10258" spans="1:24" x14ac:dyDescent="0.3">
      <c r="A10258">
        <v>13729</v>
      </c>
      <c r="B10258" s="15" t="s">
        <v>966</v>
      </c>
      <c r="C10258" t="str">
        <f>_xlfn.XLOOKUP($B10258, STANDARDS!$A:$A, STANDARDS!$B:$B,,0,2)</f>
        <v>Yatulain</v>
      </c>
      <c r="D10258" t="s">
        <v>1057</v>
      </c>
      <c r="E10258" t="s">
        <v>1244</v>
      </c>
      <c r="J10258" s="13">
        <v>2000</v>
      </c>
      <c r="K10258" s="13"/>
      <c r="L10258" s="16"/>
      <c r="M10258" t="s">
        <v>583</v>
      </c>
      <c r="P10258" t="s">
        <v>243</v>
      </c>
      <c r="Q10258">
        <v>12.2</v>
      </c>
      <c r="V10258">
        <v>1</v>
      </c>
      <c r="W10258" t="s">
        <v>1371</v>
      </c>
      <c r="X10258" t="s">
        <v>1442</v>
      </c>
    </row>
    <row r="10259" spans="1:24" x14ac:dyDescent="0.3">
      <c r="A10259">
        <v>13730</v>
      </c>
      <c r="B10259" s="15" t="s">
        <v>966</v>
      </c>
      <c r="C10259" t="str">
        <f>_xlfn.XLOOKUP($B10259, STANDARDS!$A:$A, STANDARDS!$B:$B,,0,2)</f>
        <v>Yatulain</v>
      </c>
      <c r="D10259" t="s">
        <v>1057</v>
      </c>
      <c r="E10259" t="s">
        <v>1244</v>
      </c>
      <c r="J10259" s="13">
        <v>2000</v>
      </c>
      <c r="K10259" s="13"/>
      <c r="L10259" s="16"/>
      <c r="M10259" t="s">
        <v>583</v>
      </c>
      <c r="P10259" t="s">
        <v>243</v>
      </c>
      <c r="Q10259">
        <v>8.1</v>
      </c>
      <c r="V10259">
        <v>1</v>
      </c>
      <c r="W10259" t="s">
        <v>1371</v>
      </c>
      <c r="X10259" t="s">
        <v>1442</v>
      </c>
    </row>
    <row r="10260" spans="1:24" x14ac:dyDescent="0.3">
      <c r="A10260">
        <v>13731</v>
      </c>
      <c r="B10260" s="15" t="s">
        <v>967</v>
      </c>
      <c r="C10260" t="str">
        <f>_xlfn.XLOOKUP($B10260, STANDARDS!$A:$A, STANDARDS!$B:$B,,0,2)</f>
        <v>Luidikovian</v>
      </c>
      <c r="D10260" t="s">
        <v>1057</v>
      </c>
      <c r="E10260" t="s">
        <v>1244</v>
      </c>
      <c r="J10260" s="13">
        <v>2100</v>
      </c>
      <c r="K10260" s="13"/>
      <c r="L10260" s="16"/>
      <c r="M10260" t="s">
        <v>583</v>
      </c>
      <c r="P10260" t="s">
        <v>243</v>
      </c>
      <c r="Q10260">
        <v>7.4</v>
      </c>
      <c r="V10260">
        <v>1</v>
      </c>
      <c r="W10260" t="s">
        <v>1371</v>
      </c>
      <c r="X10260" t="s">
        <v>1442</v>
      </c>
    </row>
    <row r="10261" spans="1:24" x14ac:dyDescent="0.3">
      <c r="A10261">
        <v>13732</v>
      </c>
      <c r="B10261" s="15" t="s">
        <v>966</v>
      </c>
      <c r="C10261" t="str">
        <f>_xlfn.XLOOKUP($B10261, STANDARDS!$A:$A, STANDARDS!$B:$B,,0,2)</f>
        <v>Yatulain</v>
      </c>
      <c r="D10261" t="s">
        <v>1057</v>
      </c>
      <c r="E10261" t="s">
        <v>1244</v>
      </c>
      <c r="J10261" s="13">
        <v>2000</v>
      </c>
      <c r="K10261" s="13"/>
      <c r="L10261" s="16"/>
      <c r="M10261" t="s">
        <v>583</v>
      </c>
      <c r="P10261" t="s">
        <v>243</v>
      </c>
      <c r="Q10261">
        <v>8.1</v>
      </c>
      <c r="V10261">
        <v>1</v>
      </c>
      <c r="W10261" t="s">
        <v>1371</v>
      </c>
      <c r="X10261" t="s">
        <v>1442</v>
      </c>
    </row>
    <row r="10262" spans="1:24" x14ac:dyDescent="0.3">
      <c r="A10262">
        <v>13733</v>
      </c>
      <c r="B10262" s="15" t="s">
        <v>968</v>
      </c>
      <c r="C10262" t="str">
        <f>_xlfn.XLOOKUP($B10262, STANDARDS!$A:$A, STANDARDS!$B:$B,,0,2)</f>
        <v>Yatulian</v>
      </c>
      <c r="D10262" t="s">
        <v>1057</v>
      </c>
      <c r="E10262" t="s">
        <v>1244</v>
      </c>
      <c r="J10262" s="13"/>
      <c r="K10262" s="13"/>
      <c r="L10262" s="16"/>
      <c r="M10262" t="s">
        <v>583</v>
      </c>
      <c r="P10262" t="s">
        <v>243</v>
      </c>
      <c r="Q10262">
        <v>5.3</v>
      </c>
      <c r="V10262">
        <v>1</v>
      </c>
      <c r="W10262" t="s">
        <v>1371</v>
      </c>
      <c r="X10262" t="s">
        <v>1442</v>
      </c>
    </row>
    <row r="10263" spans="1:24" x14ac:dyDescent="0.3">
      <c r="A10263">
        <v>13898</v>
      </c>
      <c r="B10263" s="15" t="s">
        <v>969</v>
      </c>
      <c r="C10263" t="str">
        <f>_xlfn.XLOOKUP($B10263, STANDARDS!$A:$A, STANDARDS!$B:$B,,0,2)</f>
        <v>Yellowknife Sgp</v>
      </c>
      <c r="D10263" t="s">
        <v>517</v>
      </c>
      <c r="E10263" t="s">
        <v>1245</v>
      </c>
      <c r="J10263" s="13">
        <v>2714</v>
      </c>
      <c r="K10263" s="13">
        <v>19</v>
      </c>
      <c r="L10263" s="16"/>
      <c r="M10263" t="s">
        <v>1335</v>
      </c>
      <c r="P10263" t="s">
        <v>243</v>
      </c>
      <c r="Q10263">
        <v>-2.97</v>
      </c>
      <c r="V10263">
        <v>1</v>
      </c>
      <c r="W10263" t="s">
        <v>1371</v>
      </c>
      <c r="X10263" t="s">
        <v>1535</v>
      </c>
    </row>
    <row r="10264" spans="1:24" x14ac:dyDescent="0.3">
      <c r="A10264">
        <v>13899</v>
      </c>
      <c r="B10264" s="15" t="s">
        <v>969</v>
      </c>
      <c r="C10264" t="str">
        <f>_xlfn.XLOOKUP($B10264, STANDARDS!$A:$A, STANDARDS!$B:$B,,0,2)</f>
        <v>Yellowknife Sgp</v>
      </c>
      <c r="D10264" t="s">
        <v>517</v>
      </c>
      <c r="E10264" t="s">
        <v>1245</v>
      </c>
      <c r="J10264" s="13">
        <v>2714</v>
      </c>
      <c r="K10264" s="13">
        <v>19</v>
      </c>
      <c r="L10264" s="16"/>
      <c r="M10264" t="s">
        <v>1335</v>
      </c>
      <c r="P10264" t="s">
        <v>243</v>
      </c>
      <c r="Q10264">
        <v>-4.59</v>
      </c>
      <c r="V10264">
        <v>1</v>
      </c>
      <c r="W10264" t="s">
        <v>1371</v>
      </c>
      <c r="X10264" t="s">
        <v>1535</v>
      </c>
    </row>
    <row r="10265" spans="1:24" x14ac:dyDescent="0.3">
      <c r="A10265">
        <v>13900</v>
      </c>
      <c r="B10265" s="15" t="s">
        <v>970</v>
      </c>
      <c r="C10265" t="str">
        <f>_xlfn.XLOOKUP($B10265, STANDARDS!$A:$A, STANDARDS!$B:$B,,0,2)</f>
        <v>Abitibi Greenstone Belt</v>
      </c>
      <c r="D10265" t="s">
        <v>517</v>
      </c>
      <c r="E10265" t="s">
        <v>1246</v>
      </c>
      <c r="J10265" s="13">
        <v>2685</v>
      </c>
      <c r="K10265" s="13">
        <v>15</v>
      </c>
      <c r="L10265" s="16"/>
      <c r="M10265" t="s">
        <v>1335</v>
      </c>
      <c r="P10265" t="s">
        <v>243</v>
      </c>
      <c r="Q10265">
        <v>-0.69</v>
      </c>
      <c r="V10265">
        <v>1</v>
      </c>
      <c r="W10265" t="s">
        <v>1371</v>
      </c>
      <c r="X10265" t="s">
        <v>1535</v>
      </c>
    </row>
    <row r="10266" spans="1:24" x14ac:dyDescent="0.3">
      <c r="A10266">
        <v>13901</v>
      </c>
      <c r="B10266" s="15" t="s">
        <v>970</v>
      </c>
      <c r="C10266" t="str">
        <f>_xlfn.XLOOKUP($B10266, STANDARDS!$A:$A, STANDARDS!$B:$B,,0,2)</f>
        <v>Abitibi Greenstone Belt</v>
      </c>
      <c r="D10266" t="s">
        <v>517</v>
      </c>
      <c r="E10266" t="s">
        <v>1246</v>
      </c>
      <c r="J10266" s="13">
        <v>2685</v>
      </c>
      <c r="K10266" s="13">
        <v>15</v>
      </c>
      <c r="L10266" s="16"/>
      <c r="M10266" t="s">
        <v>1335</v>
      </c>
      <c r="P10266" t="s">
        <v>243</v>
      </c>
      <c r="Q10266">
        <v>-0.84</v>
      </c>
      <c r="V10266">
        <v>1</v>
      </c>
      <c r="W10266" t="s">
        <v>1371</v>
      </c>
      <c r="X10266" t="s">
        <v>1535</v>
      </c>
    </row>
    <row r="10267" spans="1:24" x14ac:dyDescent="0.3">
      <c r="A10267">
        <v>13902</v>
      </c>
      <c r="B10267" s="15" t="s">
        <v>969</v>
      </c>
      <c r="C10267" t="str">
        <f>_xlfn.XLOOKUP($B10267, STANDARDS!$A:$A, STANDARDS!$B:$B,,0,2)</f>
        <v>Yellowknife Sgp</v>
      </c>
      <c r="D10267" t="s">
        <v>517</v>
      </c>
      <c r="E10267" t="s">
        <v>1247</v>
      </c>
      <c r="J10267" s="13">
        <v>2714</v>
      </c>
      <c r="K10267" s="13">
        <v>19</v>
      </c>
      <c r="L10267" s="16"/>
      <c r="M10267" t="s">
        <v>1335</v>
      </c>
      <c r="P10267" t="s">
        <v>243</v>
      </c>
      <c r="Q10267">
        <v>-9.6199999999999992</v>
      </c>
      <c r="V10267">
        <v>1</v>
      </c>
      <c r="W10267" t="s">
        <v>1371</v>
      </c>
      <c r="X10267" t="s">
        <v>1535</v>
      </c>
    </row>
    <row r="10268" spans="1:24" x14ac:dyDescent="0.3">
      <c r="A10268">
        <v>13903</v>
      </c>
      <c r="B10268" s="15" t="s">
        <v>970</v>
      </c>
      <c r="C10268" t="str">
        <f>_xlfn.XLOOKUP($B10268, STANDARDS!$A:$A, STANDARDS!$B:$B,,0,2)</f>
        <v>Abitibi Greenstone Belt</v>
      </c>
      <c r="D10268" t="s">
        <v>517</v>
      </c>
      <c r="E10268" t="s">
        <v>1246</v>
      </c>
      <c r="J10268" s="13">
        <v>2685</v>
      </c>
      <c r="K10268" s="13">
        <v>15</v>
      </c>
      <c r="L10268" s="16"/>
      <c r="M10268" t="s">
        <v>1335</v>
      </c>
      <c r="P10268" t="s">
        <v>243</v>
      </c>
      <c r="Q10268">
        <v>-1.1000000000000001</v>
      </c>
      <c r="V10268">
        <v>1</v>
      </c>
      <c r="W10268" t="s">
        <v>1371</v>
      </c>
      <c r="X10268" t="s">
        <v>1535</v>
      </c>
    </row>
    <row r="10269" spans="1:24" x14ac:dyDescent="0.3">
      <c r="A10269">
        <v>13904</v>
      </c>
      <c r="B10269" s="15" t="s">
        <v>970</v>
      </c>
      <c r="C10269" t="str">
        <f>_xlfn.XLOOKUP($B10269, STANDARDS!$A:$A, STANDARDS!$B:$B,,0,2)</f>
        <v>Abitibi Greenstone Belt</v>
      </c>
      <c r="D10269" t="s">
        <v>517</v>
      </c>
      <c r="E10269" t="s">
        <v>1246</v>
      </c>
      <c r="J10269" s="13">
        <v>2685</v>
      </c>
      <c r="K10269" s="13">
        <v>15</v>
      </c>
      <c r="L10269" s="16"/>
      <c r="M10269" t="s">
        <v>1335</v>
      </c>
      <c r="P10269" t="s">
        <v>243</v>
      </c>
      <c r="Q10269">
        <v>-0.77</v>
      </c>
      <c r="V10269">
        <v>1</v>
      </c>
      <c r="W10269" t="s">
        <v>1371</v>
      </c>
      <c r="X10269" t="s">
        <v>1535</v>
      </c>
    </row>
    <row r="10270" spans="1:24" x14ac:dyDescent="0.3">
      <c r="A10270">
        <v>13905</v>
      </c>
      <c r="B10270" s="15" t="s">
        <v>969</v>
      </c>
      <c r="C10270" t="str">
        <f>_xlfn.XLOOKUP($B10270, STANDARDS!$A:$A, STANDARDS!$B:$B,,0,2)</f>
        <v>Yellowknife Sgp</v>
      </c>
      <c r="D10270" t="s">
        <v>517</v>
      </c>
      <c r="E10270" t="s">
        <v>1245</v>
      </c>
      <c r="J10270" s="13">
        <v>2714</v>
      </c>
      <c r="K10270" s="13">
        <v>19</v>
      </c>
      <c r="L10270" s="16"/>
      <c r="M10270" t="s">
        <v>1335</v>
      </c>
      <c r="P10270" t="s">
        <v>243</v>
      </c>
      <c r="Q10270">
        <v>-2.4300000000000002</v>
      </c>
      <c r="V10270">
        <v>1</v>
      </c>
      <c r="W10270" t="s">
        <v>1371</v>
      </c>
      <c r="X10270" t="s">
        <v>1535</v>
      </c>
    </row>
    <row r="10271" spans="1:24" x14ac:dyDescent="0.3">
      <c r="A10271">
        <v>13906</v>
      </c>
      <c r="B10271" s="15" t="s">
        <v>540</v>
      </c>
      <c r="C10271" t="str">
        <f>_xlfn.XLOOKUP($B10271, STANDARDS!$A:$A, STANDARDS!$B:$B,,0,2)</f>
        <v>Steep Rock Gp</v>
      </c>
      <c r="D10271" t="s">
        <v>517</v>
      </c>
      <c r="E10271" t="s">
        <v>1248</v>
      </c>
      <c r="J10271" s="13">
        <v>2714</v>
      </c>
      <c r="K10271" s="13">
        <v>19</v>
      </c>
      <c r="L10271" s="16"/>
      <c r="M10271" t="s">
        <v>1335</v>
      </c>
      <c r="P10271" t="s">
        <v>243</v>
      </c>
      <c r="Q10271">
        <v>-3.6</v>
      </c>
      <c r="V10271">
        <v>1</v>
      </c>
      <c r="W10271" t="s">
        <v>1371</v>
      </c>
      <c r="X10271" t="s">
        <v>1535</v>
      </c>
    </row>
    <row r="10272" spans="1:24" x14ac:dyDescent="0.3">
      <c r="A10272">
        <v>13907</v>
      </c>
      <c r="B10272" s="15" t="s">
        <v>970</v>
      </c>
      <c r="C10272" t="str">
        <f>_xlfn.XLOOKUP($B10272, STANDARDS!$A:$A, STANDARDS!$B:$B,,0,2)</f>
        <v>Abitibi Greenstone Belt</v>
      </c>
      <c r="D10272" t="s">
        <v>517</v>
      </c>
      <c r="E10272" t="s">
        <v>1246</v>
      </c>
      <c r="J10272" s="13">
        <v>2685</v>
      </c>
      <c r="K10272" s="13">
        <v>15</v>
      </c>
      <c r="L10272" s="16"/>
      <c r="M10272" t="s">
        <v>1335</v>
      </c>
      <c r="P10272" t="s">
        <v>243</v>
      </c>
      <c r="Q10272">
        <v>-0.97</v>
      </c>
      <c r="V10272">
        <v>1</v>
      </c>
      <c r="W10272" t="s">
        <v>1371</v>
      </c>
      <c r="X10272" t="s">
        <v>1535</v>
      </c>
    </row>
    <row r="10273" spans="1:24" x14ac:dyDescent="0.3">
      <c r="A10273">
        <v>13908</v>
      </c>
      <c r="B10273" s="15" t="s">
        <v>540</v>
      </c>
      <c r="C10273" t="str">
        <f>_xlfn.XLOOKUP($B10273, STANDARDS!$A:$A, STANDARDS!$B:$B,,0,2)</f>
        <v>Steep Rock Gp</v>
      </c>
      <c r="D10273" t="s">
        <v>517</v>
      </c>
      <c r="E10273" t="s">
        <v>1248</v>
      </c>
      <c r="J10273" s="13">
        <v>2714</v>
      </c>
      <c r="K10273" s="13">
        <v>19</v>
      </c>
      <c r="L10273" s="16"/>
      <c r="M10273" t="s">
        <v>1335</v>
      </c>
      <c r="P10273" t="s">
        <v>243</v>
      </c>
      <c r="Q10273">
        <v>-2.65</v>
      </c>
      <c r="V10273">
        <v>1</v>
      </c>
      <c r="W10273" t="s">
        <v>1371</v>
      </c>
      <c r="X10273" t="s">
        <v>1535</v>
      </c>
    </row>
    <row r="10274" spans="1:24" x14ac:dyDescent="0.3">
      <c r="A10274">
        <v>13909</v>
      </c>
      <c r="B10274" s="15" t="s">
        <v>970</v>
      </c>
      <c r="C10274" t="str">
        <f>_xlfn.XLOOKUP($B10274, STANDARDS!$A:$A, STANDARDS!$B:$B,,0,2)</f>
        <v>Abitibi Greenstone Belt</v>
      </c>
      <c r="D10274" t="s">
        <v>517</v>
      </c>
      <c r="E10274" t="s">
        <v>1246</v>
      </c>
      <c r="J10274" s="13">
        <v>2685</v>
      </c>
      <c r="K10274" s="13">
        <v>15</v>
      </c>
      <c r="L10274" s="16"/>
      <c r="M10274" t="s">
        <v>1335</v>
      </c>
      <c r="P10274" t="s">
        <v>243</v>
      </c>
      <c r="Q10274">
        <v>-0.57999999999999996</v>
      </c>
      <c r="V10274">
        <v>1</v>
      </c>
      <c r="W10274" t="s">
        <v>1371</v>
      </c>
      <c r="X10274" t="s">
        <v>1535</v>
      </c>
    </row>
    <row r="10275" spans="1:24" x14ac:dyDescent="0.3">
      <c r="A10275">
        <v>13910</v>
      </c>
      <c r="B10275" s="15" t="s">
        <v>970</v>
      </c>
      <c r="C10275" t="str">
        <f>_xlfn.XLOOKUP($B10275, STANDARDS!$A:$A, STANDARDS!$B:$B,,0,2)</f>
        <v>Abitibi Greenstone Belt</v>
      </c>
      <c r="D10275" t="s">
        <v>517</v>
      </c>
      <c r="E10275" t="s">
        <v>1246</v>
      </c>
      <c r="J10275" s="13">
        <v>2685</v>
      </c>
      <c r="K10275" s="13">
        <v>15</v>
      </c>
      <c r="L10275" s="16"/>
      <c r="M10275" t="s">
        <v>1335</v>
      </c>
      <c r="P10275" t="s">
        <v>243</v>
      </c>
      <c r="Q10275">
        <v>-0.55000000000000004</v>
      </c>
      <c r="V10275">
        <v>1</v>
      </c>
      <c r="W10275" t="s">
        <v>1371</v>
      </c>
      <c r="X10275" t="s">
        <v>1535</v>
      </c>
    </row>
    <row r="10276" spans="1:24" x14ac:dyDescent="0.3">
      <c r="A10276">
        <v>13911</v>
      </c>
      <c r="B10276" s="15" t="s">
        <v>969</v>
      </c>
      <c r="C10276" t="str">
        <f>_xlfn.XLOOKUP($B10276, STANDARDS!$A:$A, STANDARDS!$B:$B,,0,2)</f>
        <v>Yellowknife Sgp</v>
      </c>
      <c r="D10276" t="s">
        <v>517</v>
      </c>
      <c r="E10276" t="s">
        <v>1245</v>
      </c>
      <c r="J10276" s="13">
        <v>2714</v>
      </c>
      <c r="K10276" s="13">
        <v>19</v>
      </c>
      <c r="L10276" s="16"/>
      <c r="M10276" t="s">
        <v>1335</v>
      </c>
      <c r="P10276" t="s">
        <v>243</v>
      </c>
      <c r="Q10276">
        <v>-0.76</v>
      </c>
      <c r="V10276">
        <v>1</v>
      </c>
      <c r="W10276" t="s">
        <v>1371</v>
      </c>
      <c r="X10276" t="s">
        <v>1535</v>
      </c>
    </row>
    <row r="10277" spans="1:24" x14ac:dyDescent="0.3">
      <c r="A10277">
        <v>13912</v>
      </c>
      <c r="B10277" s="15" t="s">
        <v>970</v>
      </c>
      <c r="C10277" t="str">
        <f>_xlfn.XLOOKUP($B10277, STANDARDS!$A:$A, STANDARDS!$B:$B,,0,2)</f>
        <v>Abitibi Greenstone Belt</v>
      </c>
      <c r="D10277" t="s">
        <v>517</v>
      </c>
      <c r="E10277" t="s">
        <v>1246</v>
      </c>
      <c r="J10277" s="13">
        <v>2685</v>
      </c>
      <c r="K10277" s="13">
        <v>15</v>
      </c>
      <c r="L10277" s="16"/>
      <c r="M10277" t="s">
        <v>1335</v>
      </c>
      <c r="P10277" t="s">
        <v>243</v>
      </c>
      <c r="Q10277">
        <v>-0.18</v>
      </c>
      <c r="V10277">
        <v>1</v>
      </c>
      <c r="W10277" t="s">
        <v>1371</v>
      </c>
      <c r="X10277" t="s">
        <v>1535</v>
      </c>
    </row>
    <row r="10278" spans="1:24" x14ac:dyDescent="0.3">
      <c r="A10278">
        <v>13913</v>
      </c>
      <c r="B10278" s="15" t="s">
        <v>970</v>
      </c>
      <c r="C10278" t="str">
        <f>_xlfn.XLOOKUP($B10278, STANDARDS!$A:$A, STANDARDS!$B:$B,,0,2)</f>
        <v>Abitibi Greenstone Belt</v>
      </c>
      <c r="D10278" t="s">
        <v>517</v>
      </c>
      <c r="E10278" t="s">
        <v>1246</v>
      </c>
      <c r="J10278" s="13">
        <v>2685</v>
      </c>
      <c r="K10278" s="13">
        <v>15</v>
      </c>
      <c r="L10278" s="16"/>
      <c r="M10278" t="s">
        <v>1335</v>
      </c>
      <c r="P10278" t="s">
        <v>243</v>
      </c>
      <c r="Q10278">
        <v>-0.27</v>
      </c>
      <c r="V10278">
        <v>1</v>
      </c>
      <c r="W10278" t="s">
        <v>1371</v>
      </c>
      <c r="X10278" t="s">
        <v>1535</v>
      </c>
    </row>
    <row r="10279" spans="1:24" x14ac:dyDescent="0.3">
      <c r="A10279">
        <v>13914</v>
      </c>
      <c r="B10279" s="15" t="s">
        <v>970</v>
      </c>
      <c r="C10279" t="str">
        <f>_xlfn.XLOOKUP($B10279, STANDARDS!$A:$A, STANDARDS!$B:$B,,0,2)</f>
        <v>Abitibi Greenstone Belt</v>
      </c>
      <c r="D10279" t="s">
        <v>517</v>
      </c>
      <c r="E10279" t="s">
        <v>1246</v>
      </c>
      <c r="J10279" s="13">
        <v>2685</v>
      </c>
      <c r="K10279" s="13">
        <v>15</v>
      </c>
      <c r="L10279" s="16"/>
      <c r="M10279" t="s">
        <v>1335</v>
      </c>
      <c r="P10279" t="s">
        <v>243</v>
      </c>
      <c r="Q10279">
        <v>-1.39</v>
      </c>
      <c r="V10279">
        <v>1</v>
      </c>
      <c r="W10279" t="s">
        <v>1371</v>
      </c>
      <c r="X10279" t="s">
        <v>1535</v>
      </c>
    </row>
    <row r="10280" spans="1:24" x14ac:dyDescent="0.3">
      <c r="A10280">
        <v>13915</v>
      </c>
      <c r="B10280" s="15" t="s">
        <v>970</v>
      </c>
      <c r="C10280" t="str">
        <f>_xlfn.XLOOKUP($B10280, STANDARDS!$A:$A, STANDARDS!$B:$B,,0,2)</f>
        <v>Abitibi Greenstone Belt</v>
      </c>
      <c r="D10280" t="s">
        <v>517</v>
      </c>
      <c r="E10280" t="s">
        <v>1246</v>
      </c>
      <c r="J10280" s="13">
        <v>2685</v>
      </c>
      <c r="K10280" s="13">
        <v>15</v>
      </c>
      <c r="L10280" s="16"/>
      <c r="M10280" t="s">
        <v>1335</v>
      </c>
      <c r="P10280" t="s">
        <v>243</v>
      </c>
      <c r="Q10280">
        <v>-1.7</v>
      </c>
      <c r="V10280">
        <v>1</v>
      </c>
      <c r="W10280" t="s">
        <v>1371</v>
      </c>
      <c r="X10280" t="s">
        <v>1535</v>
      </c>
    </row>
    <row r="10281" spans="1:24" x14ac:dyDescent="0.3">
      <c r="A10281">
        <v>13916</v>
      </c>
      <c r="B10281" s="15" t="s">
        <v>970</v>
      </c>
      <c r="C10281" t="str">
        <f>_xlfn.XLOOKUP($B10281, STANDARDS!$A:$A, STANDARDS!$B:$B,,0,2)</f>
        <v>Abitibi Greenstone Belt</v>
      </c>
      <c r="D10281" t="s">
        <v>517</v>
      </c>
      <c r="E10281" t="s">
        <v>1246</v>
      </c>
      <c r="J10281" s="13">
        <v>2685</v>
      </c>
      <c r="K10281" s="13">
        <v>15</v>
      </c>
      <c r="L10281" s="16"/>
      <c r="M10281" t="s">
        <v>1335</v>
      </c>
      <c r="P10281" t="s">
        <v>243</v>
      </c>
      <c r="Q10281">
        <v>-1.39</v>
      </c>
      <c r="V10281">
        <v>1</v>
      </c>
      <c r="W10281" t="s">
        <v>1371</v>
      </c>
      <c r="X10281" t="s">
        <v>1535</v>
      </c>
    </row>
    <row r="10282" spans="1:24" x14ac:dyDescent="0.3">
      <c r="A10282">
        <v>13917</v>
      </c>
      <c r="B10282" s="15" t="s">
        <v>970</v>
      </c>
      <c r="C10282" t="str">
        <f>_xlfn.XLOOKUP($B10282, STANDARDS!$A:$A, STANDARDS!$B:$B,,0,2)</f>
        <v>Abitibi Greenstone Belt</v>
      </c>
      <c r="D10282" t="s">
        <v>517</v>
      </c>
      <c r="E10282" t="s">
        <v>1246</v>
      </c>
      <c r="J10282" s="13">
        <v>2685</v>
      </c>
      <c r="K10282" s="13">
        <v>15</v>
      </c>
      <c r="L10282" s="16"/>
      <c r="M10282" t="s">
        <v>1335</v>
      </c>
      <c r="P10282" t="s">
        <v>243</v>
      </c>
      <c r="Q10282">
        <v>-1.32</v>
      </c>
      <c r="V10282">
        <v>1</v>
      </c>
      <c r="W10282" t="s">
        <v>1371</v>
      </c>
      <c r="X10282" t="s">
        <v>1535</v>
      </c>
    </row>
    <row r="10283" spans="1:24" x14ac:dyDescent="0.3">
      <c r="A10283">
        <v>13918</v>
      </c>
      <c r="B10283" s="15" t="s">
        <v>970</v>
      </c>
      <c r="C10283" t="str">
        <f>_xlfn.XLOOKUP($B10283, STANDARDS!$A:$A, STANDARDS!$B:$B,,0,2)</f>
        <v>Abitibi Greenstone Belt</v>
      </c>
      <c r="D10283" t="s">
        <v>517</v>
      </c>
      <c r="E10283" t="s">
        <v>1246</v>
      </c>
      <c r="J10283" s="13">
        <v>2685</v>
      </c>
      <c r="K10283" s="13">
        <v>15</v>
      </c>
      <c r="L10283" s="16"/>
      <c r="M10283" t="s">
        <v>1335</v>
      </c>
      <c r="P10283" t="s">
        <v>243</v>
      </c>
      <c r="Q10283">
        <v>-1.82</v>
      </c>
      <c r="V10283">
        <v>1</v>
      </c>
      <c r="W10283" t="s">
        <v>1371</v>
      </c>
      <c r="X10283" t="s">
        <v>1535</v>
      </c>
    </row>
    <row r="10284" spans="1:24" x14ac:dyDescent="0.3">
      <c r="A10284">
        <v>13919</v>
      </c>
      <c r="B10284" s="15" t="s">
        <v>969</v>
      </c>
      <c r="C10284" t="str">
        <f>_xlfn.XLOOKUP($B10284, STANDARDS!$A:$A, STANDARDS!$B:$B,,0,2)</f>
        <v>Yellowknife Sgp</v>
      </c>
      <c r="D10284" t="s">
        <v>517</v>
      </c>
      <c r="E10284" t="s">
        <v>1249</v>
      </c>
      <c r="J10284" s="13">
        <v>2714</v>
      </c>
      <c r="K10284" s="13">
        <v>19</v>
      </c>
      <c r="L10284" s="16"/>
      <c r="M10284" t="s">
        <v>1335</v>
      </c>
      <c r="P10284" t="s">
        <v>243</v>
      </c>
      <c r="Q10284">
        <v>-0.75</v>
      </c>
      <c r="V10284">
        <v>1</v>
      </c>
      <c r="W10284" t="s">
        <v>1371</v>
      </c>
      <c r="X10284" t="s">
        <v>1535</v>
      </c>
    </row>
    <row r="10285" spans="1:24" x14ac:dyDescent="0.3">
      <c r="A10285">
        <v>13920</v>
      </c>
      <c r="B10285" s="15" t="s">
        <v>970</v>
      </c>
      <c r="C10285" t="str">
        <f>_xlfn.XLOOKUP($B10285, STANDARDS!$A:$A, STANDARDS!$B:$B,,0,2)</f>
        <v>Abitibi Greenstone Belt</v>
      </c>
      <c r="D10285" t="s">
        <v>517</v>
      </c>
      <c r="E10285" t="s">
        <v>1246</v>
      </c>
      <c r="J10285" s="13">
        <v>2685</v>
      </c>
      <c r="K10285" s="13">
        <v>15</v>
      </c>
      <c r="L10285" s="16"/>
      <c r="M10285" t="s">
        <v>1335</v>
      </c>
      <c r="P10285" t="s">
        <v>243</v>
      </c>
      <c r="Q10285">
        <v>-1.62</v>
      </c>
      <c r="V10285">
        <v>1</v>
      </c>
      <c r="W10285" t="s">
        <v>1371</v>
      </c>
      <c r="X10285" t="s">
        <v>1535</v>
      </c>
    </row>
    <row r="10286" spans="1:24" x14ac:dyDescent="0.3">
      <c r="A10286">
        <v>13921</v>
      </c>
      <c r="B10286" s="15" t="s">
        <v>970</v>
      </c>
      <c r="C10286" t="str">
        <f>_xlfn.XLOOKUP($B10286, STANDARDS!$A:$A, STANDARDS!$B:$B,,0,2)</f>
        <v>Abitibi Greenstone Belt</v>
      </c>
      <c r="D10286" t="s">
        <v>517</v>
      </c>
      <c r="E10286" t="s">
        <v>1246</v>
      </c>
      <c r="J10286" s="13">
        <v>2685</v>
      </c>
      <c r="K10286" s="13">
        <v>15</v>
      </c>
      <c r="L10286" s="16"/>
      <c r="M10286" t="s">
        <v>1335</v>
      </c>
      <c r="P10286" t="s">
        <v>243</v>
      </c>
      <c r="Q10286">
        <v>-1.23</v>
      </c>
      <c r="V10286">
        <v>1</v>
      </c>
      <c r="W10286" t="s">
        <v>1371</v>
      </c>
      <c r="X10286" t="s">
        <v>1535</v>
      </c>
    </row>
    <row r="10287" spans="1:24" x14ac:dyDescent="0.3">
      <c r="A10287">
        <v>13922</v>
      </c>
      <c r="B10287" s="15" t="s">
        <v>970</v>
      </c>
      <c r="C10287" t="str">
        <f>_xlfn.XLOOKUP($B10287, STANDARDS!$A:$A, STANDARDS!$B:$B,,0,2)</f>
        <v>Abitibi Greenstone Belt</v>
      </c>
      <c r="D10287" t="s">
        <v>517</v>
      </c>
      <c r="E10287" t="s">
        <v>1246</v>
      </c>
      <c r="J10287" s="13">
        <v>2685</v>
      </c>
      <c r="K10287" s="13">
        <v>15</v>
      </c>
      <c r="L10287" s="16"/>
      <c r="M10287" t="s">
        <v>1335</v>
      </c>
      <c r="P10287" t="s">
        <v>243</v>
      </c>
      <c r="Q10287">
        <v>-2.15</v>
      </c>
      <c r="V10287">
        <v>1</v>
      </c>
      <c r="W10287" t="s">
        <v>1371</v>
      </c>
      <c r="X10287" t="s">
        <v>1535</v>
      </c>
    </row>
    <row r="10288" spans="1:24" x14ac:dyDescent="0.3">
      <c r="A10288">
        <v>13923</v>
      </c>
      <c r="B10288" s="15" t="s">
        <v>970</v>
      </c>
      <c r="C10288" t="str">
        <f>_xlfn.XLOOKUP($B10288, STANDARDS!$A:$A, STANDARDS!$B:$B,,0,2)</f>
        <v>Abitibi Greenstone Belt</v>
      </c>
      <c r="D10288" t="s">
        <v>517</v>
      </c>
      <c r="E10288" t="s">
        <v>1246</v>
      </c>
      <c r="J10288" s="13">
        <v>2685</v>
      </c>
      <c r="K10288" s="13">
        <v>15</v>
      </c>
      <c r="L10288" s="16"/>
      <c r="M10288" t="s">
        <v>583</v>
      </c>
      <c r="P10288" t="s">
        <v>243</v>
      </c>
      <c r="Q10288">
        <v>-2.37</v>
      </c>
      <c r="V10288">
        <v>1</v>
      </c>
      <c r="W10288" t="s">
        <v>1371</v>
      </c>
      <c r="X10288" t="s">
        <v>1535</v>
      </c>
    </row>
    <row r="10289" spans="1:24" x14ac:dyDescent="0.3">
      <c r="A10289">
        <v>13924</v>
      </c>
      <c r="B10289" s="15" t="s">
        <v>970</v>
      </c>
      <c r="C10289" t="str">
        <f>_xlfn.XLOOKUP($B10289, STANDARDS!$A:$A, STANDARDS!$B:$B,,0,2)</f>
        <v>Abitibi Greenstone Belt</v>
      </c>
      <c r="D10289" t="s">
        <v>517</v>
      </c>
      <c r="E10289" t="s">
        <v>1246</v>
      </c>
      <c r="J10289" s="13">
        <v>2685</v>
      </c>
      <c r="K10289" s="13">
        <v>15</v>
      </c>
      <c r="L10289" s="16"/>
      <c r="M10289" t="s">
        <v>583</v>
      </c>
      <c r="P10289" t="s">
        <v>243</v>
      </c>
      <c r="Q10289">
        <v>-1.92</v>
      </c>
      <c r="V10289">
        <v>1</v>
      </c>
      <c r="W10289" t="s">
        <v>1371</v>
      </c>
      <c r="X10289" t="s">
        <v>1535</v>
      </c>
    </row>
    <row r="10290" spans="1:24" x14ac:dyDescent="0.3">
      <c r="A10290">
        <v>13925</v>
      </c>
      <c r="B10290" s="15" t="s">
        <v>970</v>
      </c>
      <c r="C10290" t="str">
        <f>_xlfn.XLOOKUP($B10290, STANDARDS!$A:$A, STANDARDS!$B:$B,,0,2)</f>
        <v>Abitibi Greenstone Belt</v>
      </c>
      <c r="D10290" t="s">
        <v>517</v>
      </c>
      <c r="E10290" t="s">
        <v>1246</v>
      </c>
      <c r="J10290" s="13">
        <v>2685</v>
      </c>
      <c r="K10290" s="13">
        <v>15</v>
      </c>
      <c r="L10290" s="16"/>
      <c r="M10290" t="s">
        <v>583</v>
      </c>
      <c r="P10290" t="s">
        <v>243</v>
      </c>
      <c r="Q10290">
        <v>-4.5599999999999996</v>
      </c>
      <c r="V10290">
        <v>1</v>
      </c>
      <c r="W10290" t="s">
        <v>1371</v>
      </c>
      <c r="X10290" t="s">
        <v>1535</v>
      </c>
    </row>
    <row r="10291" spans="1:24" x14ac:dyDescent="0.3">
      <c r="A10291">
        <v>13926</v>
      </c>
      <c r="B10291" s="15" t="s">
        <v>970</v>
      </c>
      <c r="C10291" t="str">
        <f>_xlfn.XLOOKUP($B10291, STANDARDS!$A:$A, STANDARDS!$B:$B,,0,2)</f>
        <v>Abitibi Greenstone Belt</v>
      </c>
      <c r="D10291" t="s">
        <v>517</v>
      </c>
      <c r="E10291" t="s">
        <v>1246</v>
      </c>
      <c r="J10291" s="13">
        <v>2685</v>
      </c>
      <c r="K10291" s="13">
        <v>15</v>
      </c>
      <c r="L10291" s="16"/>
      <c r="M10291" t="s">
        <v>583</v>
      </c>
      <c r="P10291" t="s">
        <v>243</v>
      </c>
      <c r="Q10291">
        <v>-4.41</v>
      </c>
      <c r="V10291">
        <v>1</v>
      </c>
      <c r="W10291" t="s">
        <v>1371</v>
      </c>
      <c r="X10291" t="s">
        <v>1535</v>
      </c>
    </row>
    <row r="10292" spans="1:24" x14ac:dyDescent="0.3">
      <c r="A10292">
        <v>13927</v>
      </c>
      <c r="B10292" s="15" t="s">
        <v>970</v>
      </c>
      <c r="C10292" t="str">
        <f>_xlfn.XLOOKUP($B10292, STANDARDS!$A:$A, STANDARDS!$B:$B,,0,2)</f>
        <v>Abitibi Greenstone Belt</v>
      </c>
      <c r="D10292" t="s">
        <v>517</v>
      </c>
      <c r="E10292" t="s">
        <v>1246</v>
      </c>
      <c r="J10292" s="13">
        <v>2685</v>
      </c>
      <c r="K10292" s="13">
        <v>15</v>
      </c>
      <c r="L10292" s="16"/>
      <c r="M10292" t="s">
        <v>583</v>
      </c>
      <c r="P10292" t="s">
        <v>243</v>
      </c>
      <c r="Q10292">
        <v>-4.8499999999999996</v>
      </c>
      <c r="V10292">
        <v>1</v>
      </c>
      <c r="W10292" t="s">
        <v>1371</v>
      </c>
      <c r="X10292" t="s">
        <v>1535</v>
      </c>
    </row>
    <row r="10293" spans="1:24" x14ac:dyDescent="0.3">
      <c r="A10293">
        <v>13928</v>
      </c>
      <c r="B10293" s="15" t="s">
        <v>970</v>
      </c>
      <c r="C10293" t="str">
        <f>_xlfn.XLOOKUP($B10293, STANDARDS!$A:$A, STANDARDS!$B:$B,,0,2)</f>
        <v>Abitibi Greenstone Belt</v>
      </c>
      <c r="D10293" t="s">
        <v>517</v>
      </c>
      <c r="E10293" t="s">
        <v>1246</v>
      </c>
      <c r="J10293" s="13">
        <v>2685</v>
      </c>
      <c r="K10293" s="13">
        <v>15</v>
      </c>
      <c r="L10293" s="16"/>
      <c r="M10293" t="s">
        <v>583</v>
      </c>
      <c r="P10293" t="s">
        <v>243</v>
      </c>
      <c r="Q10293">
        <v>-5.76</v>
      </c>
      <c r="V10293">
        <v>1</v>
      </c>
      <c r="W10293" t="s">
        <v>1371</v>
      </c>
      <c r="X10293" t="s">
        <v>1535</v>
      </c>
    </row>
    <row r="10294" spans="1:24" x14ac:dyDescent="0.3">
      <c r="A10294">
        <v>13929</v>
      </c>
      <c r="B10294" s="15" t="s">
        <v>970</v>
      </c>
      <c r="C10294" t="str">
        <f>_xlfn.XLOOKUP($B10294, STANDARDS!$A:$A, STANDARDS!$B:$B,,0,2)</f>
        <v>Abitibi Greenstone Belt</v>
      </c>
      <c r="D10294" t="s">
        <v>517</v>
      </c>
      <c r="E10294" t="s">
        <v>1246</v>
      </c>
      <c r="J10294" s="13">
        <v>2685</v>
      </c>
      <c r="K10294" s="13">
        <v>15</v>
      </c>
      <c r="L10294" s="16"/>
      <c r="M10294" t="s">
        <v>583</v>
      </c>
      <c r="P10294" t="s">
        <v>243</v>
      </c>
      <c r="Q10294">
        <v>-4.05</v>
      </c>
      <c r="V10294">
        <v>1</v>
      </c>
      <c r="W10294" t="s">
        <v>1371</v>
      </c>
      <c r="X10294" t="s">
        <v>1535</v>
      </c>
    </row>
    <row r="10295" spans="1:24" x14ac:dyDescent="0.3">
      <c r="A10295">
        <v>13930</v>
      </c>
      <c r="B10295" s="15" t="s">
        <v>970</v>
      </c>
      <c r="C10295" t="str">
        <f>_xlfn.XLOOKUP($B10295, STANDARDS!$A:$A, STANDARDS!$B:$B,,0,2)</f>
        <v>Abitibi Greenstone Belt</v>
      </c>
      <c r="D10295" t="s">
        <v>517</v>
      </c>
      <c r="E10295" t="s">
        <v>1246</v>
      </c>
      <c r="J10295" s="13">
        <v>2685</v>
      </c>
      <c r="K10295" s="13">
        <v>15</v>
      </c>
      <c r="L10295" s="16"/>
      <c r="M10295" t="s">
        <v>583</v>
      </c>
      <c r="P10295" t="s">
        <v>243</v>
      </c>
      <c r="Q10295">
        <v>-4.28</v>
      </c>
      <c r="V10295">
        <v>1</v>
      </c>
      <c r="W10295" t="s">
        <v>1371</v>
      </c>
      <c r="X10295" t="s">
        <v>1535</v>
      </c>
    </row>
    <row r="10296" spans="1:24" x14ac:dyDescent="0.3">
      <c r="A10296">
        <v>13931</v>
      </c>
      <c r="B10296" s="15" t="s">
        <v>970</v>
      </c>
      <c r="C10296" t="str">
        <f>_xlfn.XLOOKUP($B10296, STANDARDS!$A:$A, STANDARDS!$B:$B,,0,2)</f>
        <v>Abitibi Greenstone Belt</v>
      </c>
      <c r="D10296" t="s">
        <v>517</v>
      </c>
      <c r="E10296" t="s">
        <v>1246</v>
      </c>
      <c r="J10296" s="13">
        <v>2685</v>
      </c>
      <c r="K10296" s="13">
        <v>15</v>
      </c>
      <c r="L10296" s="16"/>
      <c r="M10296" t="s">
        <v>583</v>
      </c>
      <c r="P10296" t="s">
        <v>243</v>
      </c>
      <c r="Q10296">
        <v>-6.01</v>
      </c>
      <c r="V10296">
        <v>1</v>
      </c>
      <c r="W10296" t="s">
        <v>1371</v>
      </c>
      <c r="X10296" t="s">
        <v>1535</v>
      </c>
    </row>
    <row r="10297" spans="1:24" x14ac:dyDescent="0.3">
      <c r="A10297">
        <v>13932</v>
      </c>
      <c r="B10297" s="15" t="s">
        <v>970</v>
      </c>
      <c r="C10297" t="str">
        <f>_xlfn.XLOOKUP($B10297, STANDARDS!$A:$A, STANDARDS!$B:$B,,0,2)</f>
        <v>Abitibi Greenstone Belt</v>
      </c>
      <c r="D10297" t="s">
        <v>517</v>
      </c>
      <c r="E10297" t="s">
        <v>1246</v>
      </c>
      <c r="J10297" s="13">
        <v>2685</v>
      </c>
      <c r="K10297" s="13">
        <v>15</v>
      </c>
      <c r="L10297" s="16"/>
      <c r="M10297" t="s">
        <v>583</v>
      </c>
      <c r="P10297" t="s">
        <v>243</v>
      </c>
      <c r="Q10297">
        <v>-3.97</v>
      </c>
      <c r="V10297">
        <v>1</v>
      </c>
      <c r="W10297" t="s">
        <v>1371</v>
      </c>
      <c r="X10297" t="s">
        <v>1535</v>
      </c>
    </row>
    <row r="10298" spans="1:24" x14ac:dyDescent="0.3">
      <c r="A10298">
        <v>13933</v>
      </c>
      <c r="B10298" s="15" t="s">
        <v>970</v>
      </c>
      <c r="C10298" t="str">
        <f>_xlfn.XLOOKUP($B10298, STANDARDS!$A:$A, STANDARDS!$B:$B,,0,2)</f>
        <v>Abitibi Greenstone Belt</v>
      </c>
      <c r="D10298" t="s">
        <v>517</v>
      </c>
      <c r="E10298" t="s">
        <v>1246</v>
      </c>
      <c r="J10298" s="13">
        <v>2685</v>
      </c>
      <c r="K10298" s="13">
        <v>15</v>
      </c>
      <c r="L10298" s="16"/>
      <c r="M10298" t="s">
        <v>583</v>
      </c>
      <c r="P10298" t="s">
        <v>243</v>
      </c>
      <c r="Q10298">
        <v>-2.1</v>
      </c>
      <c r="V10298">
        <v>1</v>
      </c>
      <c r="W10298" t="s">
        <v>1371</v>
      </c>
      <c r="X10298" t="s">
        <v>1535</v>
      </c>
    </row>
    <row r="10299" spans="1:24" x14ac:dyDescent="0.3">
      <c r="A10299">
        <v>13934</v>
      </c>
      <c r="B10299" s="15" t="s">
        <v>970</v>
      </c>
      <c r="C10299" t="str">
        <f>_xlfn.XLOOKUP($B10299, STANDARDS!$A:$A, STANDARDS!$B:$B,,0,2)</f>
        <v>Abitibi Greenstone Belt</v>
      </c>
      <c r="D10299" t="s">
        <v>517</v>
      </c>
      <c r="E10299" t="s">
        <v>1246</v>
      </c>
      <c r="J10299" s="13">
        <v>2685</v>
      </c>
      <c r="K10299" s="13">
        <v>15</v>
      </c>
      <c r="L10299" s="16"/>
      <c r="M10299" t="s">
        <v>583</v>
      </c>
      <c r="P10299" t="s">
        <v>243</v>
      </c>
      <c r="Q10299">
        <v>-5.8</v>
      </c>
      <c r="V10299">
        <v>1</v>
      </c>
      <c r="W10299" t="s">
        <v>1371</v>
      </c>
      <c r="X10299" t="s">
        <v>1535</v>
      </c>
    </row>
    <row r="10300" spans="1:24" x14ac:dyDescent="0.3">
      <c r="A10300">
        <v>13935</v>
      </c>
      <c r="B10300" s="15" t="s">
        <v>970</v>
      </c>
      <c r="C10300" t="str">
        <f>_xlfn.XLOOKUP($B10300, STANDARDS!$A:$A, STANDARDS!$B:$B,,0,2)</f>
        <v>Abitibi Greenstone Belt</v>
      </c>
      <c r="D10300" t="s">
        <v>517</v>
      </c>
      <c r="E10300" t="s">
        <v>1246</v>
      </c>
      <c r="J10300" s="13">
        <v>2685</v>
      </c>
      <c r="K10300" s="13">
        <v>15</v>
      </c>
      <c r="L10300" s="16"/>
      <c r="M10300" t="s">
        <v>583</v>
      </c>
      <c r="P10300" t="s">
        <v>243</v>
      </c>
      <c r="Q10300">
        <v>-5</v>
      </c>
      <c r="V10300">
        <v>1</v>
      </c>
      <c r="W10300" t="s">
        <v>1371</v>
      </c>
      <c r="X10300" t="s">
        <v>1535</v>
      </c>
    </row>
    <row r="10301" spans="1:24" x14ac:dyDescent="0.3">
      <c r="A10301">
        <v>13936</v>
      </c>
      <c r="B10301" s="15" t="s">
        <v>970</v>
      </c>
      <c r="C10301" t="str">
        <f>_xlfn.XLOOKUP($B10301, STANDARDS!$A:$A, STANDARDS!$B:$B,,0,2)</f>
        <v>Abitibi Greenstone Belt</v>
      </c>
      <c r="D10301" t="s">
        <v>517</v>
      </c>
      <c r="E10301" t="s">
        <v>1246</v>
      </c>
      <c r="J10301" s="13">
        <v>2685</v>
      </c>
      <c r="K10301" s="13">
        <v>15</v>
      </c>
      <c r="L10301" s="16"/>
      <c r="M10301" t="s">
        <v>583</v>
      </c>
      <c r="P10301" t="s">
        <v>243</v>
      </c>
      <c r="Q10301">
        <v>-5.68</v>
      </c>
      <c r="V10301">
        <v>1</v>
      </c>
      <c r="W10301" t="s">
        <v>1371</v>
      </c>
      <c r="X10301" t="s">
        <v>1535</v>
      </c>
    </row>
    <row r="10302" spans="1:24" x14ac:dyDescent="0.3">
      <c r="A10302">
        <v>13937</v>
      </c>
      <c r="B10302" s="15" t="s">
        <v>970</v>
      </c>
      <c r="C10302" t="str">
        <f>_xlfn.XLOOKUP($B10302, STANDARDS!$A:$A, STANDARDS!$B:$B,,0,2)</f>
        <v>Abitibi Greenstone Belt</v>
      </c>
      <c r="D10302" t="s">
        <v>517</v>
      </c>
      <c r="E10302" t="s">
        <v>1246</v>
      </c>
      <c r="J10302" s="13">
        <v>2685</v>
      </c>
      <c r="K10302" s="13">
        <v>15</v>
      </c>
      <c r="L10302" s="16"/>
      <c r="M10302" t="s">
        <v>583</v>
      </c>
      <c r="P10302" t="s">
        <v>243</v>
      </c>
      <c r="Q10302">
        <v>-2.7</v>
      </c>
      <c r="V10302">
        <v>1</v>
      </c>
      <c r="W10302" t="s">
        <v>1371</v>
      </c>
      <c r="X10302" t="s">
        <v>1535</v>
      </c>
    </row>
    <row r="10303" spans="1:24" x14ac:dyDescent="0.3">
      <c r="A10303">
        <v>13938</v>
      </c>
      <c r="B10303" s="15" t="s">
        <v>970</v>
      </c>
      <c r="C10303" t="str">
        <f>_xlfn.XLOOKUP($B10303, STANDARDS!$A:$A, STANDARDS!$B:$B,,0,2)</f>
        <v>Abitibi Greenstone Belt</v>
      </c>
      <c r="D10303" t="s">
        <v>517</v>
      </c>
      <c r="E10303" t="s">
        <v>1246</v>
      </c>
      <c r="J10303" s="13">
        <v>2685</v>
      </c>
      <c r="K10303" s="13">
        <v>15</v>
      </c>
      <c r="L10303" s="16"/>
      <c r="M10303" t="s">
        <v>583</v>
      </c>
      <c r="P10303" t="s">
        <v>243</v>
      </c>
      <c r="Q10303">
        <v>-6.21</v>
      </c>
      <c r="V10303">
        <v>1</v>
      </c>
      <c r="W10303" t="s">
        <v>1371</v>
      </c>
      <c r="X10303" t="s">
        <v>1535</v>
      </c>
    </row>
    <row r="10304" spans="1:24" x14ac:dyDescent="0.3">
      <c r="A10304">
        <v>13939</v>
      </c>
      <c r="B10304" s="15" t="s">
        <v>970</v>
      </c>
      <c r="C10304" t="str">
        <f>_xlfn.XLOOKUP($B10304, STANDARDS!$A:$A, STANDARDS!$B:$B,,0,2)</f>
        <v>Abitibi Greenstone Belt</v>
      </c>
      <c r="D10304" t="s">
        <v>517</v>
      </c>
      <c r="E10304" t="s">
        <v>1246</v>
      </c>
      <c r="J10304" s="13">
        <v>2685</v>
      </c>
      <c r="K10304" s="13">
        <v>15</v>
      </c>
      <c r="L10304" s="16"/>
      <c r="M10304" t="s">
        <v>583</v>
      </c>
      <c r="P10304" t="s">
        <v>243</v>
      </c>
      <c r="Q10304">
        <v>-4.55</v>
      </c>
      <c r="V10304">
        <v>1</v>
      </c>
      <c r="W10304" t="s">
        <v>1371</v>
      </c>
      <c r="X10304" t="s">
        <v>1535</v>
      </c>
    </row>
    <row r="10305" spans="1:24" x14ac:dyDescent="0.3">
      <c r="A10305">
        <v>13940</v>
      </c>
      <c r="B10305" s="15" t="s">
        <v>970</v>
      </c>
      <c r="C10305" t="str">
        <f>_xlfn.XLOOKUP($B10305, STANDARDS!$A:$A, STANDARDS!$B:$B,,0,2)</f>
        <v>Abitibi Greenstone Belt</v>
      </c>
      <c r="D10305" t="s">
        <v>517</v>
      </c>
      <c r="E10305" t="s">
        <v>1246</v>
      </c>
      <c r="J10305" s="13">
        <v>2685</v>
      </c>
      <c r="K10305" s="13">
        <v>15</v>
      </c>
      <c r="L10305" s="16"/>
      <c r="M10305" t="s">
        <v>583</v>
      </c>
      <c r="P10305" t="s">
        <v>243</v>
      </c>
      <c r="Q10305">
        <v>-2.69</v>
      </c>
      <c r="V10305">
        <v>1</v>
      </c>
      <c r="W10305" t="s">
        <v>1371</v>
      </c>
      <c r="X10305" t="s">
        <v>1535</v>
      </c>
    </row>
    <row r="10306" spans="1:24" x14ac:dyDescent="0.3">
      <c r="A10306">
        <v>13941</v>
      </c>
      <c r="B10306" s="15" t="s">
        <v>970</v>
      </c>
      <c r="C10306" t="str">
        <f>_xlfn.XLOOKUP($B10306, STANDARDS!$A:$A, STANDARDS!$B:$B,,0,2)</f>
        <v>Abitibi Greenstone Belt</v>
      </c>
      <c r="D10306" t="s">
        <v>517</v>
      </c>
      <c r="E10306" t="s">
        <v>1246</v>
      </c>
      <c r="J10306" s="13">
        <v>2685</v>
      </c>
      <c r="K10306" s="13">
        <v>15</v>
      </c>
      <c r="L10306" s="16"/>
      <c r="M10306" t="s">
        <v>583</v>
      </c>
      <c r="P10306" t="s">
        <v>243</v>
      </c>
      <c r="Q10306">
        <v>-4.63</v>
      </c>
      <c r="V10306">
        <v>1</v>
      </c>
      <c r="W10306" t="s">
        <v>1371</v>
      </c>
      <c r="X10306" t="s">
        <v>1535</v>
      </c>
    </row>
    <row r="10307" spans="1:24" x14ac:dyDescent="0.3">
      <c r="A10307">
        <v>13942</v>
      </c>
      <c r="B10307" s="15" t="s">
        <v>970</v>
      </c>
      <c r="C10307" t="str">
        <f>_xlfn.XLOOKUP($B10307, STANDARDS!$A:$A, STANDARDS!$B:$B,,0,2)</f>
        <v>Abitibi Greenstone Belt</v>
      </c>
      <c r="D10307" t="s">
        <v>517</v>
      </c>
      <c r="E10307" t="s">
        <v>1246</v>
      </c>
      <c r="J10307" s="13">
        <v>2685</v>
      </c>
      <c r="K10307" s="13">
        <v>15</v>
      </c>
      <c r="L10307" s="16"/>
      <c r="M10307" t="s">
        <v>583</v>
      </c>
      <c r="P10307" t="s">
        <v>243</v>
      </c>
      <c r="Q10307">
        <v>-2.56</v>
      </c>
      <c r="V10307">
        <v>1</v>
      </c>
      <c r="W10307" t="s">
        <v>1371</v>
      </c>
      <c r="X10307" t="s">
        <v>1535</v>
      </c>
    </row>
    <row r="10308" spans="1:24" x14ac:dyDescent="0.3">
      <c r="A10308">
        <v>13943</v>
      </c>
      <c r="B10308" s="15" t="s">
        <v>970</v>
      </c>
      <c r="C10308" t="str">
        <f>_xlfn.XLOOKUP($B10308, STANDARDS!$A:$A, STANDARDS!$B:$B,,0,2)</f>
        <v>Abitibi Greenstone Belt</v>
      </c>
      <c r="D10308" t="s">
        <v>517</v>
      </c>
      <c r="E10308" t="s">
        <v>1246</v>
      </c>
      <c r="J10308" s="13">
        <v>2685</v>
      </c>
      <c r="K10308" s="13">
        <v>15</v>
      </c>
      <c r="L10308" s="16"/>
      <c r="M10308" t="s">
        <v>583</v>
      </c>
      <c r="P10308" t="s">
        <v>243</v>
      </c>
      <c r="Q10308">
        <v>-3.19</v>
      </c>
      <c r="V10308">
        <v>1</v>
      </c>
      <c r="W10308" t="s">
        <v>1371</v>
      </c>
      <c r="X10308" t="s">
        <v>1535</v>
      </c>
    </row>
    <row r="10309" spans="1:24" x14ac:dyDescent="0.3">
      <c r="A10309">
        <v>13944</v>
      </c>
      <c r="B10309" s="15" t="s">
        <v>970</v>
      </c>
      <c r="C10309" t="str">
        <f>_xlfn.XLOOKUP($B10309, STANDARDS!$A:$A, STANDARDS!$B:$B,,0,2)</f>
        <v>Abitibi Greenstone Belt</v>
      </c>
      <c r="D10309" t="s">
        <v>517</v>
      </c>
      <c r="E10309" t="s">
        <v>1246</v>
      </c>
      <c r="J10309" s="13">
        <v>2685</v>
      </c>
      <c r="K10309" s="13">
        <v>15</v>
      </c>
      <c r="L10309" s="16"/>
      <c r="M10309" t="s">
        <v>583</v>
      </c>
      <c r="P10309" t="s">
        <v>243</v>
      </c>
      <c r="Q10309">
        <v>-4.53</v>
      </c>
      <c r="V10309">
        <v>1</v>
      </c>
      <c r="W10309" t="s">
        <v>1371</v>
      </c>
      <c r="X10309" t="s">
        <v>1535</v>
      </c>
    </row>
    <row r="10310" spans="1:24" x14ac:dyDescent="0.3">
      <c r="A10310">
        <v>13945</v>
      </c>
      <c r="B10310" s="15" t="s">
        <v>970</v>
      </c>
      <c r="C10310" t="str">
        <f>_xlfn.XLOOKUP($B10310, STANDARDS!$A:$A, STANDARDS!$B:$B,,0,2)</f>
        <v>Abitibi Greenstone Belt</v>
      </c>
      <c r="D10310" t="s">
        <v>517</v>
      </c>
      <c r="E10310" t="s">
        <v>1246</v>
      </c>
      <c r="J10310" s="13">
        <v>2685</v>
      </c>
      <c r="K10310" s="13">
        <v>15</v>
      </c>
      <c r="L10310" s="16"/>
      <c r="M10310" t="s">
        <v>583</v>
      </c>
      <c r="P10310" t="s">
        <v>243</v>
      </c>
      <c r="Q10310">
        <v>-3.6</v>
      </c>
      <c r="V10310">
        <v>1</v>
      </c>
      <c r="W10310" t="s">
        <v>1371</v>
      </c>
      <c r="X10310" t="s">
        <v>1535</v>
      </c>
    </row>
    <row r="10311" spans="1:24" x14ac:dyDescent="0.3">
      <c r="A10311">
        <v>13946</v>
      </c>
      <c r="B10311" s="15" t="s">
        <v>970</v>
      </c>
      <c r="C10311" t="str">
        <f>_xlfn.XLOOKUP($B10311, STANDARDS!$A:$A, STANDARDS!$B:$B,,0,2)</f>
        <v>Abitibi Greenstone Belt</v>
      </c>
      <c r="D10311" t="s">
        <v>517</v>
      </c>
      <c r="E10311" t="s">
        <v>1246</v>
      </c>
      <c r="J10311" s="13">
        <v>2685</v>
      </c>
      <c r="K10311" s="13">
        <v>15</v>
      </c>
      <c r="L10311" s="16"/>
      <c r="M10311" t="s">
        <v>583</v>
      </c>
      <c r="P10311" t="s">
        <v>243</v>
      </c>
      <c r="Q10311">
        <v>-4.9000000000000004</v>
      </c>
      <c r="V10311">
        <v>1</v>
      </c>
      <c r="W10311" t="s">
        <v>1371</v>
      </c>
      <c r="X10311" t="s">
        <v>1535</v>
      </c>
    </row>
    <row r="10312" spans="1:24" x14ac:dyDescent="0.3">
      <c r="A10312">
        <v>13947</v>
      </c>
      <c r="B10312" s="15" t="s">
        <v>970</v>
      </c>
      <c r="C10312" t="str">
        <f>_xlfn.XLOOKUP($B10312, STANDARDS!$A:$A, STANDARDS!$B:$B,,0,2)</f>
        <v>Abitibi Greenstone Belt</v>
      </c>
      <c r="D10312" t="s">
        <v>517</v>
      </c>
      <c r="E10312" t="s">
        <v>1246</v>
      </c>
      <c r="J10312" s="13">
        <v>2685</v>
      </c>
      <c r="K10312" s="13">
        <v>15</v>
      </c>
      <c r="L10312" s="16"/>
      <c r="M10312" t="s">
        <v>583</v>
      </c>
      <c r="P10312" t="s">
        <v>243</v>
      </c>
      <c r="Q10312">
        <v>-3.2</v>
      </c>
      <c r="V10312">
        <v>1</v>
      </c>
      <c r="W10312" t="s">
        <v>1371</v>
      </c>
      <c r="X10312" t="s">
        <v>1535</v>
      </c>
    </row>
    <row r="10313" spans="1:24" x14ac:dyDescent="0.3">
      <c r="A10313">
        <v>13948</v>
      </c>
      <c r="B10313" s="15" t="s">
        <v>970</v>
      </c>
      <c r="C10313" t="str">
        <f>_xlfn.XLOOKUP($B10313, STANDARDS!$A:$A, STANDARDS!$B:$B,,0,2)</f>
        <v>Abitibi Greenstone Belt</v>
      </c>
      <c r="D10313" t="s">
        <v>517</v>
      </c>
      <c r="E10313" t="s">
        <v>1246</v>
      </c>
      <c r="J10313" s="13">
        <v>2685</v>
      </c>
      <c r="K10313" s="13">
        <v>15</v>
      </c>
      <c r="L10313" s="16"/>
      <c r="M10313" t="s">
        <v>583</v>
      </c>
      <c r="P10313" t="s">
        <v>243</v>
      </c>
      <c r="Q10313">
        <v>-3</v>
      </c>
      <c r="V10313">
        <v>1</v>
      </c>
      <c r="W10313" t="s">
        <v>1371</v>
      </c>
      <c r="X10313" t="s">
        <v>1535</v>
      </c>
    </row>
    <row r="10314" spans="1:24" x14ac:dyDescent="0.3">
      <c r="A10314">
        <v>13949</v>
      </c>
      <c r="B10314" s="15" t="s">
        <v>970</v>
      </c>
      <c r="C10314" t="str">
        <f>_xlfn.XLOOKUP($B10314, STANDARDS!$A:$A, STANDARDS!$B:$B,,0,2)</f>
        <v>Abitibi Greenstone Belt</v>
      </c>
      <c r="D10314" t="s">
        <v>517</v>
      </c>
      <c r="E10314" t="s">
        <v>1246</v>
      </c>
      <c r="J10314" s="13">
        <v>2685</v>
      </c>
      <c r="K10314" s="13">
        <v>15</v>
      </c>
      <c r="L10314" s="16"/>
      <c r="M10314" t="s">
        <v>583</v>
      </c>
      <c r="P10314" t="s">
        <v>243</v>
      </c>
      <c r="Q10314">
        <v>-3.15</v>
      </c>
      <c r="V10314">
        <v>1</v>
      </c>
      <c r="W10314" t="s">
        <v>1371</v>
      </c>
      <c r="X10314" t="s">
        <v>1535</v>
      </c>
    </row>
    <row r="10315" spans="1:24" x14ac:dyDescent="0.3">
      <c r="A10315">
        <v>13950</v>
      </c>
      <c r="B10315" s="15" t="s">
        <v>970</v>
      </c>
      <c r="C10315" t="str">
        <f>_xlfn.XLOOKUP($B10315, STANDARDS!$A:$A, STANDARDS!$B:$B,,0,2)</f>
        <v>Abitibi Greenstone Belt</v>
      </c>
      <c r="D10315" t="s">
        <v>517</v>
      </c>
      <c r="E10315" t="s">
        <v>1246</v>
      </c>
      <c r="J10315" s="13">
        <v>2685</v>
      </c>
      <c r="K10315" s="13">
        <v>15</v>
      </c>
      <c r="L10315" s="16"/>
      <c r="M10315" t="s">
        <v>583</v>
      </c>
      <c r="P10315" t="s">
        <v>243</v>
      </c>
      <c r="Q10315">
        <v>-3.78</v>
      </c>
      <c r="V10315">
        <v>1</v>
      </c>
      <c r="W10315" t="s">
        <v>1371</v>
      </c>
      <c r="X10315" t="s">
        <v>1535</v>
      </c>
    </row>
    <row r="10316" spans="1:24" x14ac:dyDescent="0.3">
      <c r="A10316">
        <v>13951</v>
      </c>
      <c r="B10316" s="15" t="s">
        <v>970</v>
      </c>
      <c r="C10316" t="str">
        <f>_xlfn.XLOOKUP($B10316, STANDARDS!$A:$A, STANDARDS!$B:$B,,0,2)</f>
        <v>Abitibi Greenstone Belt</v>
      </c>
      <c r="D10316" t="s">
        <v>517</v>
      </c>
      <c r="E10316" t="s">
        <v>1246</v>
      </c>
      <c r="J10316" s="13">
        <v>2685</v>
      </c>
      <c r="K10316" s="13">
        <v>15</v>
      </c>
      <c r="L10316" s="16"/>
      <c r="M10316" t="s">
        <v>583</v>
      </c>
      <c r="P10316" t="s">
        <v>243</v>
      </c>
      <c r="Q10316">
        <v>-2.17</v>
      </c>
      <c r="V10316">
        <v>1</v>
      </c>
      <c r="W10316" t="s">
        <v>1371</v>
      </c>
      <c r="X10316" t="s">
        <v>1535</v>
      </c>
    </row>
    <row r="10317" spans="1:24" x14ac:dyDescent="0.3">
      <c r="A10317">
        <v>13952</v>
      </c>
      <c r="B10317" s="15" t="s">
        <v>970</v>
      </c>
      <c r="C10317" t="str">
        <f>_xlfn.XLOOKUP($B10317, STANDARDS!$A:$A, STANDARDS!$B:$B,,0,2)</f>
        <v>Abitibi Greenstone Belt</v>
      </c>
      <c r="D10317" t="s">
        <v>517</v>
      </c>
      <c r="E10317" t="s">
        <v>1246</v>
      </c>
      <c r="J10317" s="13">
        <v>2685</v>
      </c>
      <c r="K10317" s="13">
        <v>15</v>
      </c>
      <c r="L10317" s="16"/>
      <c r="M10317" t="s">
        <v>583</v>
      </c>
      <c r="P10317" t="s">
        <v>243</v>
      </c>
      <c r="Q10317">
        <v>-2.0099999999999998</v>
      </c>
      <c r="V10317">
        <v>1</v>
      </c>
      <c r="W10317" t="s">
        <v>1371</v>
      </c>
      <c r="X10317" t="s">
        <v>1535</v>
      </c>
    </row>
    <row r="10318" spans="1:24" x14ac:dyDescent="0.3">
      <c r="A10318">
        <v>13953</v>
      </c>
      <c r="B10318" s="15" t="s">
        <v>970</v>
      </c>
      <c r="C10318" t="str">
        <f>_xlfn.XLOOKUP($B10318, STANDARDS!$A:$A, STANDARDS!$B:$B,,0,2)</f>
        <v>Abitibi Greenstone Belt</v>
      </c>
      <c r="D10318" t="s">
        <v>517</v>
      </c>
      <c r="E10318" t="s">
        <v>1246</v>
      </c>
      <c r="J10318" s="13">
        <v>2685</v>
      </c>
      <c r="K10318" s="13">
        <v>15</v>
      </c>
      <c r="L10318" s="16"/>
      <c r="M10318" t="s">
        <v>583</v>
      </c>
      <c r="P10318" t="s">
        <v>243</v>
      </c>
      <c r="Q10318">
        <v>-2.15</v>
      </c>
      <c r="V10318">
        <v>1</v>
      </c>
      <c r="W10318" t="s">
        <v>1371</v>
      </c>
      <c r="X10318" t="s">
        <v>1535</v>
      </c>
    </row>
    <row r="10319" spans="1:24" x14ac:dyDescent="0.3">
      <c r="A10319">
        <v>13954</v>
      </c>
      <c r="B10319" s="15" t="s">
        <v>970</v>
      </c>
      <c r="C10319" t="str">
        <f>_xlfn.XLOOKUP($B10319, STANDARDS!$A:$A, STANDARDS!$B:$B,,0,2)</f>
        <v>Abitibi Greenstone Belt</v>
      </c>
      <c r="D10319" t="s">
        <v>517</v>
      </c>
      <c r="E10319" t="s">
        <v>1246</v>
      </c>
      <c r="J10319" s="13">
        <v>2685</v>
      </c>
      <c r="K10319" s="13">
        <v>15</v>
      </c>
      <c r="L10319" s="16"/>
      <c r="M10319" t="s">
        <v>1364</v>
      </c>
      <c r="P10319" t="s">
        <v>243</v>
      </c>
      <c r="Q10319">
        <v>-2.76</v>
      </c>
      <c r="V10319">
        <v>1</v>
      </c>
      <c r="W10319" t="s">
        <v>1371</v>
      </c>
      <c r="X10319" t="s">
        <v>1535</v>
      </c>
    </row>
    <row r="10320" spans="1:24" x14ac:dyDescent="0.3">
      <c r="A10320">
        <v>13955</v>
      </c>
      <c r="B10320" s="15" t="s">
        <v>970</v>
      </c>
      <c r="C10320" t="str">
        <f>_xlfn.XLOOKUP($B10320, STANDARDS!$A:$A, STANDARDS!$B:$B,,0,2)</f>
        <v>Abitibi Greenstone Belt</v>
      </c>
      <c r="D10320" t="s">
        <v>517</v>
      </c>
      <c r="E10320" t="s">
        <v>1246</v>
      </c>
      <c r="J10320" s="13">
        <v>2685</v>
      </c>
      <c r="K10320" s="13">
        <v>15</v>
      </c>
      <c r="L10320" s="16"/>
      <c r="M10320" t="s">
        <v>1364</v>
      </c>
      <c r="P10320" t="s">
        <v>243</v>
      </c>
      <c r="Q10320">
        <v>-3.96</v>
      </c>
      <c r="V10320">
        <v>1</v>
      </c>
      <c r="W10320" t="s">
        <v>1371</v>
      </c>
      <c r="X10320" t="s">
        <v>1535</v>
      </c>
    </row>
    <row r="10321" spans="1:24" x14ac:dyDescent="0.3">
      <c r="A10321">
        <v>13956</v>
      </c>
      <c r="B10321" s="15" t="s">
        <v>970</v>
      </c>
      <c r="C10321" t="str">
        <f>_xlfn.XLOOKUP($B10321, STANDARDS!$A:$A, STANDARDS!$B:$B,,0,2)</f>
        <v>Abitibi Greenstone Belt</v>
      </c>
      <c r="D10321" t="s">
        <v>517</v>
      </c>
      <c r="E10321" t="s">
        <v>1246</v>
      </c>
      <c r="J10321" s="13">
        <v>2685</v>
      </c>
      <c r="K10321" s="13">
        <v>15</v>
      </c>
      <c r="L10321" s="16"/>
      <c r="M10321" t="s">
        <v>1364</v>
      </c>
      <c r="P10321" t="s">
        <v>243</v>
      </c>
      <c r="Q10321">
        <v>-4.04</v>
      </c>
      <c r="V10321">
        <v>1</v>
      </c>
      <c r="W10321" t="s">
        <v>1371</v>
      </c>
      <c r="X10321" t="s">
        <v>1535</v>
      </c>
    </row>
    <row r="10322" spans="1:24" x14ac:dyDescent="0.3">
      <c r="A10322">
        <v>13958</v>
      </c>
      <c r="B10322" s="15" t="s">
        <v>970</v>
      </c>
      <c r="C10322" t="str">
        <f>_xlfn.XLOOKUP($B10322, STANDARDS!$A:$A, STANDARDS!$B:$B,,0,2)</f>
        <v>Abitibi Greenstone Belt</v>
      </c>
      <c r="D10322" t="s">
        <v>517</v>
      </c>
      <c r="E10322" t="s">
        <v>1246</v>
      </c>
      <c r="J10322" s="13">
        <v>2685</v>
      </c>
      <c r="K10322" s="13">
        <v>15</v>
      </c>
      <c r="L10322" s="16"/>
      <c r="M10322" t="s">
        <v>1364</v>
      </c>
      <c r="P10322" t="s">
        <v>243</v>
      </c>
      <c r="Q10322">
        <v>-2.87</v>
      </c>
      <c r="V10322">
        <v>1</v>
      </c>
      <c r="W10322" t="s">
        <v>1371</v>
      </c>
      <c r="X10322" t="s">
        <v>1535</v>
      </c>
    </row>
    <row r="10323" spans="1:24" x14ac:dyDescent="0.3">
      <c r="A10323">
        <v>13959</v>
      </c>
      <c r="B10323" s="15" t="s">
        <v>970</v>
      </c>
      <c r="C10323" t="str">
        <f>_xlfn.XLOOKUP($B10323, STANDARDS!$A:$A, STANDARDS!$B:$B,,0,2)</f>
        <v>Abitibi Greenstone Belt</v>
      </c>
      <c r="D10323" t="s">
        <v>517</v>
      </c>
      <c r="E10323" t="s">
        <v>1246</v>
      </c>
      <c r="J10323" s="13">
        <v>2685</v>
      </c>
      <c r="K10323" s="13">
        <v>15</v>
      </c>
      <c r="L10323" s="16"/>
      <c r="M10323" t="s">
        <v>1364</v>
      </c>
      <c r="P10323" t="s">
        <v>243</v>
      </c>
      <c r="Q10323">
        <v>-3</v>
      </c>
      <c r="V10323">
        <v>1</v>
      </c>
      <c r="W10323" t="s">
        <v>1371</v>
      </c>
      <c r="X10323" t="s">
        <v>1535</v>
      </c>
    </row>
    <row r="10324" spans="1:24" x14ac:dyDescent="0.3">
      <c r="A10324">
        <v>13963</v>
      </c>
      <c r="B10324" s="15" t="s">
        <v>970</v>
      </c>
      <c r="C10324" t="str">
        <f>_xlfn.XLOOKUP($B10324, STANDARDS!$A:$A, STANDARDS!$B:$B,,0,2)</f>
        <v>Abitibi Greenstone Belt</v>
      </c>
      <c r="D10324" t="s">
        <v>517</v>
      </c>
      <c r="E10324" t="s">
        <v>1246</v>
      </c>
      <c r="J10324" s="13">
        <v>2685</v>
      </c>
      <c r="K10324" s="13">
        <v>15</v>
      </c>
      <c r="L10324" s="16"/>
      <c r="M10324" t="s">
        <v>1364</v>
      </c>
      <c r="P10324" t="s">
        <v>243</v>
      </c>
      <c r="Q10324">
        <v>-3.81</v>
      </c>
      <c r="V10324">
        <v>1</v>
      </c>
      <c r="W10324" t="s">
        <v>1371</v>
      </c>
      <c r="X10324" t="s">
        <v>1535</v>
      </c>
    </row>
    <row r="10325" spans="1:24" x14ac:dyDescent="0.3">
      <c r="A10325">
        <v>13964</v>
      </c>
      <c r="B10325" s="15" t="s">
        <v>970</v>
      </c>
      <c r="C10325" t="str">
        <f>_xlfn.XLOOKUP($B10325, STANDARDS!$A:$A, STANDARDS!$B:$B,,0,2)</f>
        <v>Abitibi Greenstone Belt</v>
      </c>
      <c r="D10325" t="s">
        <v>517</v>
      </c>
      <c r="E10325" t="s">
        <v>1246</v>
      </c>
      <c r="J10325" s="13">
        <v>2685</v>
      </c>
      <c r="K10325" s="13">
        <v>15</v>
      </c>
      <c r="L10325" s="16"/>
      <c r="M10325" t="s">
        <v>1364</v>
      </c>
      <c r="P10325" t="s">
        <v>243</v>
      </c>
      <c r="Q10325">
        <v>-2.54</v>
      </c>
      <c r="V10325">
        <v>1</v>
      </c>
      <c r="W10325" t="s">
        <v>1371</v>
      </c>
      <c r="X10325" t="s">
        <v>1535</v>
      </c>
    </row>
    <row r="10326" spans="1:24" x14ac:dyDescent="0.3">
      <c r="A10326">
        <v>13965</v>
      </c>
      <c r="B10326" s="15" t="s">
        <v>970</v>
      </c>
      <c r="C10326" t="str">
        <f>_xlfn.XLOOKUP($B10326, STANDARDS!$A:$A, STANDARDS!$B:$B,,0,2)</f>
        <v>Abitibi Greenstone Belt</v>
      </c>
      <c r="D10326" t="s">
        <v>517</v>
      </c>
      <c r="E10326" t="s">
        <v>1246</v>
      </c>
      <c r="J10326" s="13">
        <v>2685</v>
      </c>
      <c r="K10326" s="13">
        <v>15</v>
      </c>
      <c r="L10326" s="16"/>
      <c r="M10326" t="s">
        <v>1364</v>
      </c>
      <c r="P10326" t="s">
        <v>243</v>
      </c>
      <c r="Q10326">
        <v>-3.1</v>
      </c>
      <c r="V10326">
        <v>1</v>
      </c>
      <c r="W10326" t="s">
        <v>1371</v>
      </c>
      <c r="X10326" t="s">
        <v>1535</v>
      </c>
    </row>
    <row r="10327" spans="1:24" x14ac:dyDescent="0.3">
      <c r="A10327">
        <v>13966</v>
      </c>
      <c r="B10327" s="15" t="s">
        <v>970</v>
      </c>
      <c r="C10327" t="str">
        <f>_xlfn.XLOOKUP($B10327, STANDARDS!$A:$A, STANDARDS!$B:$B,,0,2)</f>
        <v>Abitibi Greenstone Belt</v>
      </c>
      <c r="D10327" t="s">
        <v>517</v>
      </c>
      <c r="E10327" t="s">
        <v>1246</v>
      </c>
      <c r="J10327" s="13">
        <v>2685</v>
      </c>
      <c r="K10327" s="13">
        <v>15</v>
      </c>
      <c r="L10327" s="16"/>
      <c r="M10327" t="s">
        <v>1364</v>
      </c>
      <c r="P10327" t="s">
        <v>243</v>
      </c>
      <c r="Q10327">
        <v>-6.7</v>
      </c>
      <c r="V10327">
        <v>1</v>
      </c>
      <c r="W10327" t="s">
        <v>1371</v>
      </c>
      <c r="X10327" t="s">
        <v>1535</v>
      </c>
    </row>
    <row r="10328" spans="1:24" x14ac:dyDescent="0.3">
      <c r="A10328">
        <v>13967</v>
      </c>
      <c r="B10328" s="15" t="s">
        <v>970</v>
      </c>
      <c r="C10328" t="str">
        <f>_xlfn.XLOOKUP($B10328, STANDARDS!$A:$A, STANDARDS!$B:$B,,0,2)</f>
        <v>Abitibi Greenstone Belt</v>
      </c>
      <c r="D10328" t="s">
        <v>517</v>
      </c>
      <c r="E10328" t="s">
        <v>1246</v>
      </c>
      <c r="J10328" s="13">
        <v>2685</v>
      </c>
      <c r="K10328" s="13">
        <v>15</v>
      </c>
      <c r="L10328" s="16"/>
      <c r="M10328" t="s">
        <v>1364</v>
      </c>
      <c r="P10328" t="s">
        <v>243</v>
      </c>
      <c r="Q10328">
        <v>-6.22</v>
      </c>
      <c r="V10328">
        <v>1</v>
      </c>
      <c r="W10328" t="s">
        <v>1371</v>
      </c>
      <c r="X10328" t="s">
        <v>1535</v>
      </c>
    </row>
    <row r="10329" spans="1:24" x14ac:dyDescent="0.3">
      <c r="A10329">
        <v>13969</v>
      </c>
      <c r="B10329" s="15" t="s">
        <v>970</v>
      </c>
      <c r="C10329" t="str">
        <f>_xlfn.XLOOKUP($B10329, STANDARDS!$A:$A, STANDARDS!$B:$B,,0,2)</f>
        <v>Abitibi Greenstone Belt</v>
      </c>
      <c r="D10329" t="s">
        <v>517</v>
      </c>
      <c r="E10329" t="s">
        <v>1246</v>
      </c>
      <c r="J10329" s="13">
        <v>2685</v>
      </c>
      <c r="K10329" s="13">
        <v>15</v>
      </c>
      <c r="L10329" s="16"/>
      <c r="M10329" t="s">
        <v>1365</v>
      </c>
      <c r="P10329" t="s">
        <v>243</v>
      </c>
      <c r="Q10329">
        <v>-6.8</v>
      </c>
      <c r="V10329">
        <v>1</v>
      </c>
      <c r="W10329" t="s">
        <v>1371</v>
      </c>
      <c r="X10329" t="s">
        <v>1535</v>
      </c>
    </row>
    <row r="10330" spans="1:24" x14ac:dyDescent="0.3">
      <c r="A10330">
        <v>13970</v>
      </c>
      <c r="B10330" s="15" t="s">
        <v>970</v>
      </c>
      <c r="C10330" t="str">
        <f>_xlfn.XLOOKUP($B10330, STANDARDS!$A:$A, STANDARDS!$B:$B,,0,2)</f>
        <v>Abitibi Greenstone Belt</v>
      </c>
      <c r="D10330" t="s">
        <v>517</v>
      </c>
      <c r="E10330" t="s">
        <v>1246</v>
      </c>
      <c r="J10330" s="13">
        <v>2685</v>
      </c>
      <c r="K10330" s="13">
        <v>15</v>
      </c>
      <c r="L10330" s="16"/>
      <c r="M10330" t="s">
        <v>1364</v>
      </c>
      <c r="P10330" t="s">
        <v>243</v>
      </c>
      <c r="Q10330">
        <v>-7.65</v>
      </c>
      <c r="V10330">
        <v>1</v>
      </c>
      <c r="W10330" t="s">
        <v>1371</v>
      </c>
      <c r="X10330" t="s">
        <v>1535</v>
      </c>
    </row>
    <row r="10331" spans="1:24" x14ac:dyDescent="0.3">
      <c r="A10331">
        <v>13971</v>
      </c>
      <c r="B10331" s="15" t="s">
        <v>970</v>
      </c>
      <c r="C10331" t="str">
        <f>_xlfn.XLOOKUP($B10331, STANDARDS!$A:$A, STANDARDS!$B:$B,,0,2)</f>
        <v>Abitibi Greenstone Belt</v>
      </c>
      <c r="D10331" t="s">
        <v>517</v>
      </c>
      <c r="E10331" t="s">
        <v>1246</v>
      </c>
      <c r="J10331" s="13">
        <v>2685</v>
      </c>
      <c r="K10331" s="13">
        <v>15</v>
      </c>
      <c r="L10331" s="16"/>
      <c r="M10331" t="s">
        <v>1364</v>
      </c>
      <c r="P10331" t="s">
        <v>243</v>
      </c>
      <c r="Q10331">
        <v>-8.02</v>
      </c>
      <c r="V10331">
        <v>1</v>
      </c>
      <c r="W10331" t="s">
        <v>1371</v>
      </c>
      <c r="X10331" t="s">
        <v>1535</v>
      </c>
    </row>
    <row r="10332" spans="1:24" x14ac:dyDescent="0.3">
      <c r="A10332">
        <v>13972</v>
      </c>
      <c r="B10332" s="15" t="s">
        <v>970</v>
      </c>
      <c r="C10332" t="str">
        <f>_xlfn.XLOOKUP($B10332, STANDARDS!$A:$A, STANDARDS!$B:$B,,0,2)</f>
        <v>Abitibi Greenstone Belt</v>
      </c>
      <c r="D10332" t="s">
        <v>517</v>
      </c>
      <c r="E10332" t="s">
        <v>1246</v>
      </c>
      <c r="J10332" s="13">
        <v>2685</v>
      </c>
      <c r="K10332" s="13">
        <v>15</v>
      </c>
      <c r="L10332" s="16"/>
      <c r="M10332" t="s">
        <v>1364</v>
      </c>
      <c r="P10332" t="s">
        <v>243</v>
      </c>
      <c r="Q10332">
        <v>-6.2</v>
      </c>
      <c r="V10332">
        <v>1</v>
      </c>
      <c r="W10332" t="s">
        <v>1371</v>
      </c>
      <c r="X10332" t="s">
        <v>1535</v>
      </c>
    </row>
    <row r="10333" spans="1:24" x14ac:dyDescent="0.3">
      <c r="A10333">
        <v>13973</v>
      </c>
      <c r="B10333" s="15" t="s">
        <v>970</v>
      </c>
      <c r="C10333" t="str">
        <f>_xlfn.XLOOKUP($B10333, STANDARDS!$A:$A, STANDARDS!$B:$B,,0,2)</f>
        <v>Abitibi Greenstone Belt</v>
      </c>
      <c r="D10333" t="s">
        <v>517</v>
      </c>
      <c r="E10333" t="s">
        <v>1246</v>
      </c>
      <c r="J10333" s="13">
        <v>2685</v>
      </c>
      <c r="K10333" s="13">
        <v>15</v>
      </c>
      <c r="L10333" s="16"/>
      <c r="M10333" t="s">
        <v>1364</v>
      </c>
      <c r="P10333" t="s">
        <v>243</v>
      </c>
      <c r="Q10333">
        <v>-8.5</v>
      </c>
      <c r="V10333">
        <v>1</v>
      </c>
      <c r="W10333" t="s">
        <v>1371</v>
      </c>
      <c r="X10333" t="s">
        <v>1535</v>
      </c>
    </row>
    <row r="10334" spans="1:24" x14ac:dyDescent="0.3">
      <c r="A10334">
        <v>13974</v>
      </c>
      <c r="B10334" s="15" t="s">
        <v>970</v>
      </c>
      <c r="C10334" t="str">
        <f>_xlfn.XLOOKUP($B10334, STANDARDS!$A:$A, STANDARDS!$B:$B,,0,2)</f>
        <v>Abitibi Greenstone Belt</v>
      </c>
      <c r="D10334" t="s">
        <v>517</v>
      </c>
      <c r="E10334" t="s">
        <v>1246</v>
      </c>
      <c r="J10334" s="13">
        <v>2685</v>
      </c>
      <c r="K10334" s="13">
        <v>15</v>
      </c>
      <c r="L10334" s="16"/>
      <c r="M10334" t="s">
        <v>1364</v>
      </c>
      <c r="P10334" t="s">
        <v>243</v>
      </c>
      <c r="Q10334">
        <v>-4.24</v>
      </c>
      <c r="V10334">
        <v>1</v>
      </c>
      <c r="W10334" t="s">
        <v>1371</v>
      </c>
      <c r="X10334" t="s">
        <v>1535</v>
      </c>
    </row>
    <row r="10335" spans="1:24" x14ac:dyDescent="0.3">
      <c r="A10335">
        <v>13976</v>
      </c>
      <c r="B10335" s="15" t="s">
        <v>970</v>
      </c>
      <c r="C10335" t="str">
        <f>_xlfn.XLOOKUP($B10335, STANDARDS!$A:$A, STANDARDS!$B:$B,,0,2)</f>
        <v>Abitibi Greenstone Belt</v>
      </c>
      <c r="D10335" t="s">
        <v>517</v>
      </c>
      <c r="E10335" t="s">
        <v>1246</v>
      </c>
      <c r="J10335" s="13">
        <v>2685</v>
      </c>
      <c r="K10335" s="13">
        <v>15</v>
      </c>
      <c r="L10335" s="16"/>
      <c r="M10335" t="s">
        <v>1364</v>
      </c>
      <c r="P10335" t="s">
        <v>243</v>
      </c>
      <c r="Q10335">
        <v>-2.94</v>
      </c>
      <c r="V10335">
        <v>1</v>
      </c>
      <c r="W10335" t="s">
        <v>1371</v>
      </c>
      <c r="X10335" t="s">
        <v>1535</v>
      </c>
    </row>
    <row r="10336" spans="1:24" x14ac:dyDescent="0.3">
      <c r="A10336">
        <v>13977</v>
      </c>
      <c r="B10336" s="15" t="s">
        <v>970</v>
      </c>
      <c r="C10336" t="str">
        <f>_xlfn.XLOOKUP($B10336, STANDARDS!$A:$A, STANDARDS!$B:$B,,0,2)</f>
        <v>Abitibi Greenstone Belt</v>
      </c>
      <c r="D10336" t="s">
        <v>517</v>
      </c>
      <c r="E10336" t="s">
        <v>1246</v>
      </c>
      <c r="J10336" s="13">
        <v>2685</v>
      </c>
      <c r="K10336" s="13">
        <v>15</v>
      </c>
      <c r="L10336" s="16"/>
      <c r="M10336" t="s">
        <v>1364</v>
      </c>
      <c r="P10336" t="s">
        <v>243</v>
      </c>
      <c r="Q10336">
        <v>-3.02</v>
      </c>
      <c r="V10336">
        <v>1</v>
      </c>
      <c r="W10336" t="s">
        <v>1371</v>
      </c>
      <c r="X10336" t="s">
        <v>1535</v>
      </c>
    </row>
    <row r="10337" spans="1:24" x14ac:dyDescent="0.3">
      <c r="A10337">
        <v>13978</v>
      </c>
      <c r="B10337" s="15" t="s">
        <v>540</v>
      </c>
      <c r="C10337" t="str">
        <f>_xlfn.XLOOKUP($B10337, STANDARDS!$A:$A, STANDARDS!$B:$B,,0,2)</f>
        <v>Steep Rock Gp</v>
      </c>
      <c r="D10337" t="s">
        <v>517</v>
      </c>
      <c r="E10337" t="s">
        <v>1248</v>
      </c>
      <c r="J10337" s="13">
        <v>2714</v>
      </c>
      <c r="K10337" s="13">
        <v>19</v>
      </c>
      <c r="L10337" s="16"/>
      <c r="M10337" t="s">
        <v>1364</v>
      </c>
      <c r="P10337" t="s">
        <v>243</v>
      </c>
      <c r="Q10337">
        <v>-1.4</v>
      </c>
      <c r="V10337">
        <v>1</v>
      </c>
      <c r="W10337" t="s">
        <v>1371</v>
      </c>
      <c r="X10337" t="s">
        <v>1535</v>
      </c>
    </row>
    <row r="10338" spans="1:24" x14ac:dyDescent="0.3">
      <c r="A10338">
        <v>13979</v>
      </c>
      <c r="B10338" s="15" t="s">
        <v>540</v>
      </c>
      <c r="C10338" t="str">
        <f>_xlfn.XLOOKUP($B10338, STANDARDS!$A:$A, STANDARDS!$B:$B,,0,2)</f>
        <v>Steep Rock Gp</v>
      </c>
      <c r="D10338" t="s">
        <v>517</v>
      </c>
      <c r="E10338" t="s">
        <v>1248</v>
      </c>
      <c r="J10338" s="13">
        <v>2714</v>
      </c>
      <c r="K10338" s="13">
        <v>19</v>
      </c>
      <c r="L10338" s="16"/>
      <c r="M10338" t="s">
        <v>1364</v>
      </c>
      <c r="P10338" t="s">
        <v>243</v>
      </c>
      <c r="Q10338">
        <v>-2.2000000000000002</v>
      </c>
      <c r="V10338">
        <v>1</v>
      </c>
      <c r="W10338" t="s">
        <v>1371</v>
      </c>
      <c r="X10338" t="s">
        <v>1535</v>
      </c>
    </row>
    <row r="10339" spans="1:24" x14ac:dyDescent="0.3">
      <c r="A10339">
        <v>13980</v>
      </c>
      <c r="B10339" s="15" t="s">
        <v>540</v>
      </c>
      <c r="C10339" t="str">
        <f>_xlfn.XLOOKUP($B10339, STANDARDS!$A:$A, STANDARDS!$B:$B,,0,2)</f>
        <v>Steep Rock Gp</v>
      </c>
      <c r="D10339" t="s">
        <v>517</v>
      </c>
      <c r="E10339" t="s">
        <v>1248</v>
      </c>
      <c r="J10339" s="13">
        <v>2714</v>
      </c>
      <c r="K10339" s="13">
        <v>19</v>
      </c>
      <c r="L10339" s="16"/>
      <c r="M10339" t="s">
        <v>1364</v>
      </c>
      <c r="P10339" t="s">
        <v>243</v>
      </c>
      <c r="Q10339">
        <v>-1.71</v>
      </c>
      <c r="V10339">
        <v>1</v>
      </c>
      <c r="W10339" t="s">
        <v>1371</v>
      </c>
      <c r="X10339" t="s">
        <v>1535</v>
      </c>
    </row>
    <row r="10340" spans="1:24" x14ac:dyDescent="0.3">
      <c r="A10340">
        <v>13982</v>
      </c>
      <c r="B10340" s="15" t="s">
        <v>540</v>
      </c>
      <c r="C10340" t="str">
        <f>_xlfn.XLOOKUP($B10340, STANDARDS!$A:$A, STANDARDS!$B:$B,,0,2)</f>
        <v>Steep Rock Gp</v>
      </c>
      <c r="D10340" t="s">
        <v>517</v>
      </c>
      <c r="E10340" t="s">
        <v>1248</v>
      </c>
      <c r="J10340" s="13">
        <v>2714</v>
      </c>
      <c r="K10340" s="13">
        <v>19</v>
      </c>
      <c r="L10340" s="16"/>
      <c r="M10340" t="s">
        <v>1364</v>
      </c>
      <c r="P10340" t="s">
        <v>243</v>
      </c>
      <c r="Q10340">
        <v>-1.3</v>
      </c>
      <c r="V10340">
        <v>1</v>
      </c>
      <c r="W10340" t="s">
        <v>1371</v>
      </c>
      <c r="X10340" t="s">
        <v>1535</v>
      </c>
    </row>
    <row r="10341" spans="1:24" x14ac:dyDescent="0.3">
      <c r="A10341">
        <v>13983</v>
      </c>
      <c r="B10341" s="15" t="s">
        <v>969</v>
      </c>
      <c r="C10341" t="str">
        <f>_xlfn.XLOOKUP($B10341, STANDARDS!$A:$A, STANDARDS!$B:$B,,0,2)</f>
        <v>Yellowknife Sgp</v>
      </c>
      <c r="D10341" t="s">
        <v>517</v>
      </c>
      <c r="E10341" t="s">
        <v>1250</v>
      </c>
      <c r="J10341" s="13">
        <v>2714</v>
      </c>
      <c r="K10341" s="13">
        <v>19</v>
      </c>
      <c r="L10341" s="16"/>
      <c r="M10341" t="s">
        <v>1364</v>
      </c>
      <c r="P10341" t="s">
        <v>243</v>
      </c>
      <c r="Q10341">
        <v>-1.5</v>
      </c>
      <c r="V10341">
        <v>1</v>
      </c>
      <c r="W10341" t="s">
        <v>1371</v>
      </c>
      <c r="X10341" t="s">
        <v>1535</v>
      </c>
    </row>
    <row r="10342" spans="1:24" x14ac:dyDescent="0.3">
      <c r="A10342">
        <v>13984</v>
      </c>
      <c r="B10342" s="15" t="s">
        <v>969</v>
      </c>
      <c r="C10342" t="str">
        <f>_xlfn.XLOOKUP($B10342, STANDARDS!$A:$A, STANDARDS!$B:$B,,0,2)</f>
        <v>Yellowknife Sgp</v>
      </c>
      <c r="D10342" t="s">
        <v>517</v>
      </c>
      <c r="E10342" t="s">
        <v>1250</v>
      </c>
      <c r="J10342" s="13">
        <v>2714</v>
      </c>
      <c r="K10342" s="13">
        <v>19</v>
      </c>
      <c r="L10342" s="16"/>
      <c r="M10342" t="s">
        <v>1364</v>
      </c>
      <c r="P10342" t="s">
        <v>243</v>
      </c>
      <c r="Q10342">
        <v>-0.6</v>
      </c>
      <c r="V10342">
        <v>1</v>
      </c>
      <c r="W10342" t="s">
        <v>1371</v>
      </c>
      <c r="X10342" t="s">
        <v>1535</v>
      </c>
    </row>
    <row r="10343" spans="1:24" x14ac:dyDescent="0.3">
      <c r="A10343">
        <v>13985</v>
      </c>
      <c r="B10343" s="15" t="s">
        <v>969</v>
      </c>
      <c r="C10343" t="str">
        <f>_xlfn.XLOOKUP($B10343, STANDARDS!$A:$A, STANDARDS!$B:$B,,0,2)</f>
        <v>Yellowknife Sgp</v>
      </c>
      <c r="D10343" t="s">
        <v>517</v>
      </c>
      <c r="E10343" t="s">
        <v>1251</v>
      </c>
      <c r="J10343" s="13">
        <v>2714</v>
      </c>
      <c r="K10343" s="13">
        <v>19</v>
      </c>
      <c r="L10343" s="16"/>
      <c r="M10343" t="s">
        <v>1364</v>
      </c>
      <c r="P10343" t="s">
        <v>243</v>
      </c>
      <c r="Q10343">
        <v>-3.5</v>
      </c>
      <c r="V10343">
        <v>1</v>
      </c>
      <c r="W10343" t="s">
        <v>1371</v>
      </c>
      <c r="X10343" t="s">
        <v>1535</v>
      </c>
    </row>
    <row r="10344" spans="1:24" x14ac:dyDescent="0.3">
      <c r="A10344">
        <v>13986</v>
      </c>
      <c r="B10344" s="15" t="s">
        <v>969</v>
      </c>
      <c r="C10344" t="str">
        <f>_xlfn.XLOOKUP($B10344, STANDARDS!$A:$A, STANDARDS!$B:$B,,0,2)</f>
        <v>Yellowknife Sgp</v>
      </c>
      <c r="D10344" t="s">
        <v>517</v>
      </c>
      <c r="E10344" t="s">
        <v>1249</v>
      </c>
      <c r="J10344" s="13">
        <v>2714</v>
      </c>
      <c r="K10344" s="13">
        <v>19</v>
      </c>
      <c r="L10344" s="16"/>
      <c r="M10344" t="s">
        <v>1364</v>
      </c>
      <c r="P10344" t="s">
        <v>243</v>
      </c>
      <c r="Q10344">
        <v>-0.8</v>
      </c>
      <c r="V10344">
        <v>1</v>
      </c>
      <c r="W10344" t="s">
        <v>1371</v>
      </c>
      <c r="X10344" t="s">
        <v>1535</v>
      </c>
    </row>
    <row r="10345" spans="1:24" x14ac:dyDescent="0.3">
      <c r="A10345">
        <v>13987</v>
      </c>
      <c r="C10345">
        <f>_xlfn.XLOOKUP($B10345, STANDARDS!$A:$A, STANDARDS!$B:$B,,0,2)</f>
        <v>0</v>
      </c>
      <c r="D10345" t="s">
        <v>2195</v>
      </c>
      <c r="J10345" s="13">
        <v>3425</v>
      </c>
      <c r="K10345" s="13">
        <v>25</v>
      </c>
      <c r="L10345" s="16"/>
      <c r="M10345" t="s">
        <v>1335</v>
      </c>
      <c r="P10345" t="s">
        <v>243</v>
      </c>
      <c r="Q10345">
        <v>0.9</v>
      </c>
      <c r="V10345">
        <v>1</v>
      </c>
      <c r="W10345" t="s">
        <v>1371</v>
      </c>
      <c r="X10345" t="s">
        <v>1535</v>
      </c>
    </row>
    <row r="10346" spans="1:24" x14ac:dyDescent="0.3">
      <c r="A10346">
        <v>13988</v>
      </c>
      <c r="B10346" s="15" t="s">
        <v>971</v>
      </c>
      <c r="C10346" t="str">
        <f>_xlfn.XLOOKUP($B10346, STANDARDS!$A:$A, STANDARDS!$B:$B,,0,2)</f>
        <v>Hooggenoeg Fm</v>
      </c>
      <c r="D10346" t="s">
        <v>2195</v>
      </c>
      <c r="E10346" t="s">
        <v>1252</v>
      </c>
      <c r="J10346" s="13">
        <v>3425</v>
      </c>
      <c r="K10346" s="13">
        <v>25</v>
      </c>
      <c r="L10346" s="16"/>
      <c r="M10346" t="s">
        <v>1335</v>
      </c>
      <c r="P10346" t="s">
        <v>243</v>
      </c>
      <c r="Q10346">
        <v>-0.3</v>
      </c>
      <c r="V10346">
        <v>1</v>
      </c>
      <c r="W10346" t="s">
        <v>1371</v>
      </c>
      <c r="X10346" t="s">
        <v>1535</v>
      </c>
    </row>
    <row r="10347" spans="1:24" x14ac:dyDescent="0.3">
      <c r="A10347">
        <v>13989</v>
      </c>
      <c r="B10347" s="15" t="s">
        <v>972</v>
      </c>
      <c r="C10347" t="str">
        <f>_xlfn.XLOOKUP($B10347, STANDARDS!$A:$A, STANDARDS!$B:$B,,0,2)</f>
        <v>Kromberg Fm</v>
      </c>
      <c r="D10347" t="s">
        <v>2195</v>
      </c>
      <c r="E10347" t="s">
        <v>1253</v>
      </c>
      <c r="J10347" s="13">
        <v>3425</v>
      </c>
      <c r="K10347" s="13">
        <v>25</v>
      </c>
      <c r="L10347" s="16"/>
      <c r="M10347" t="s">
        <v>1335</v>
      </c>
      <c r="P10347" t="s">
        <v>243</v>
      </c>
      <c r="Q10347">
        <v>-0.9</v>
      </c>
      <c r="V10347">
        <v>1</v>
      </c>
      <c r="W10347" t="s">
        <v>1371</v>
      </c>
      <c r="X10347" t="s">
        <v>1535</v>
      </c>
    </row>
    <row r="10348" spans="1:24" x14ac:dyDescent="0.3">
      <c r="A10348">
        <v>13990</v>
      </c>
      <c r="B10348" s="15" t="s">
        <v>972</v>
      </c>
      <c r="C10348" t="str">
        <f>_xlfn.XLOOKUP($B10348, STANDARDS!$A:$A, STANDARDS!$B:$B,,0,2)</f>
        <v>Kromberg Fm</v>
      </c>
      <c r="D10348" t="s">
        <v>2195</v>
      </c>
      <c r="E10348" t="s">
        <v>1253</v>
      </c>
      <c r="J10348" s="13">
        <v>3425</v>
      </c>
      <c r="K10348" s="13">
        <v>25</v>
      </c>
      <c r="L10348" s="16"/>
      <c r="M10348" t="s">
        <v>1335</v>
      </c>
      <c r="P10348" t="s">
        <v>243</v>
      </c>
      <c r="Q10348">
        <v>-0.1</v>
      </c>
      <c r="V10348">
        <v>1</v>
      </c>
      <c r="W10348" t="s">
        <v>1371</v>
      </c>
      <c r="X10348" t="s">
        <v>1535</v>
      </c>
    </row>
    <row r="10349" spans="1:24" x14ac:dyDescent="0.3">
      <c r="A10349">
        <v>13991</v>
      </c>
      <c r="B10349" s="15" t="s">
        <v>973</v>
      </c>
      <c r="C10349" t="str">
        <f>_xlfn.XLOOKUP($B10349, STANDARDS!$A:$A, STANDARDS!$B:$B,,0,2)</f>
        <v>McPhee</v>
      </c>
      <c r="D10349" t="s">
        <v>535</v>
      </c>
      <c r="E10349" t="s">
        <v>1254</v>
      </c>
      <c r="J10349" s="13">
        <v>3504</v>
      </c>
      <c r="K10349" s="13">
        <v>86</v>
      </c>
      <c r="L10349" s="16"/>
      <c r="M10349" t="s">
        <v>1335</v>
      </c>
      <c r="P10349" t="s">
        <v>243</v>
      </c>
      <c r="Q10349">
        <v>1.3</v>
      </c>
      <c r="V10349">
        <v>1</v>
      </c>
      <c r="W10349" t="s">
        <v>1371</v>
      </c>
      <c r="X10349" t="s">
        <v>1535</v>
      </c>
    </row>
    <row r="10350" spans="1:24" x14ac:dyDescent="0.3">
      <c r="A10350">
        <v>13992</v>
      </c>
      <c r="B10350" s="15" t="s">
        <v>974</v>
      </c>
      <c r="C10350" t="str">
        <f>_xlfn.XLOOKUP($B10350, STANDARDS!$A:$A, STANDARDS!$B:$B,,0,2)</f>
        <v>Swaziland Sgp</v>
      </c>
      <c r="D10350" t="s">
        <v>2195</v>
      </c>
      <c r="E10350" t="s">
        <v>1255</v>
      </c>
      <c r="J10350" s="13">
        <v>3425</v>
      </c>
      <c r="K10350" s="13">
        <v>25</v>
      </c>
      <c r="L10350" s="16"/>
      <c r="M10350" t="s">
        <v>1335</v>
      </c>
      <c r="P10350" t="s">
        <v>243</v>
      </c>
      <c r="Q10350">
        <v>1.4</v>
      </c>
      <c r="V10350">
        <v>1</v>
      </c>
      <c r="W10350" t="s">
        <v>1371</v>
      </c>
      <c r="X10350" t="s">
        <v>1535</v>
      </c>
    </row>
    <row r="10351" spans="1:24" x14ac:dyDescent="0.3">
      <c r="A10351">
        <v>13993</v>
      </c>
      <c r="B10351" s="15" t="s">
        <v>972</v>
      </c>
      <c r="C10351" t="str">
        <f>_xlfn.XLOOKUP($B10351, STANDARDS!$A:$A, STANDARDS!$B:$B,,0,2)</f>
        <v>Kromberg Fm</v>
      </c>
      <c r="D10351" t="s">
        <v>2195</v>
      </c>
      <c r="E10351" t="s">
        <v>1256</v>
      </c>
      <c r="J10351" s="13">
        <v>3425</v>
      </c>
      <c r="K10351" s="13">
        <v>25</v>
      </c>
      <c r="L10351" s="16"/>
      <c r="M10351" t="s">
        <v>1335</v>
      </c>
      <c r="P10351" t="s">
        <v>243</v>
      </c>
      <c r="Q10351">
        <v>-0.84</v>
      </c>
      <c r="V10351">
        <v>1</v>
      </c>
      <c r="W10351" t="s">
        <v>1371</v>
      </c>
      <c r="X10351" t="s">
        <v>1535</v>
      </c>
    </row>
    <row r="10352" spans="1:24" x14ac:dyDescent="0.3">
      <c r="A10352">
        <v>13994</v>
      </c>
      <c r="B10352" s="15" t="s">
        <v>971</v>
      </c>
      <c r="C10352" t="str">
        <f>_xlfn.XLOOKUP($B10352, STANDARDS!$A:$A, STANDARDS!$B:$B,,0,2)</f>
        <v>Hooggenoeg Fm</v>
      </c>
      <c r="D10352" t="s">
        <v>2195</v>
      </c>
      <c r="E10352" t="s">
        <v>1252</v>
      </c>
      <c r="J10352" s="13">
        <v>3425</v>
      </c>
      <c r="K10352" s="13">
        <v>25</v>
      </c>
      <c r="L10352" s="16"/>
      <c r="M10352" t="s">
        <v>1335</v>
      </c>
      <c r="P10352" t="s">
        <v>243</v>
      </c>
      <c r="Q10352">
        <v>2.1</v>
      </c>
      <c r="V10352">
        <v>1</v>
      </c>
      <c r="W10352" t="s">
        <v>1371</v>
      </c>
      <c r="X10352" t="s">
        <v>1535</v>
      </c>
    </row>
    <row r="10353" spans="1:24" x14ac:dyDescent="0.3">
      <c r="A10353">
        <v>13995</v>
      </c>
      <c r="B10353" s="15" t="s">
        <v>975</v>
      </c>
      <c r="C10353" t="str">
        <f>_xlfn.XLOOKUP($B10353, STANDARDS!$A:$A, STANDARDS!$B:$B,,0,2)</f>
        <v>Swaziland Sgp</v>
      </c>
      <c r="D10353" t="s">
        <v>2195</v>
      </c>
      <c r="E10353" t="s">
        <v>1255</v>
      </c>
      <c r="J10353" s="13">
        <v>3425</v>
      </c>
      <c r="K10353" s="13">
        <v>25</v>
      </c>
      <c r="L10353" s="16"/>
      <c r="M10353" t="s">
        <v>1364</v>
      </c>
      <c r="P10353" t="s">
        <v>243</v>
      </c>
      <c r="Q10353">
        <v>2.2000000000000002</v>
      </c>
      <c r="V10353">
        <v>1</v>
      </c>
      <c r="W10353" t="s">
        <v>1371</v>
      </c>
      <c r="X10353" t="s">
        <v>1535</v>
      </c>
    </row>
    <row r="10354" spans="1:24" x14ac:dyDescent="0.3">
      <c r="A10354">
        <v>13996</v>
      </c>
      <c r="B10354" s="15" t="s">
        <v>976</v>
      </c>
      <c r="C10354" t="str">
        <f>_xlfn.XLOOKUP($B10354, STANDARDS!$A:$A, STANDARDS!$B:$B,,0,2)</f>
        <v>Kromberg Fm</v>
      </c>
      <c r="D10354" t="s">
        <v>2195</v>
      </c>
      <c r="J10354" s="13">
        <v>3425</v>
      </c>
      <c r="K10354" s="13">
        <v>25</v>
      </c>
      <c r="L10354" s="16"/>
      <c r="M10354" t="s">
        <v>1364</v>
      </c>
      <c r="P10354" t="s">
        <v>243</v>
      </c>
      <c r="Q10354">
        <v>-0.1</v>
      </c>
      <c r="V10354">
        <v>1</v>
      </c>
      <c r="W10354" t="s">
        <v>1371</v>
      </c>
      <c r="X10354" t="s">
        <v>1535</v>
      </c>
    </row>
    <row r="10355" spans="1:24" x14ac:dyDescent="0.3">
      <c r="A10355">
        <v>13997</v>
      </c>
      <c r="B10355" s="15" t="s">
        <v>972</v>
      </c>
      <c r="C10355" t="str">
        <f>_xlfn.XLOOKUP($B10355, STANDARDS!$A:$A, STANDARDS!$B:$B,,0,2)</f>
        <v>Kromberg Fm</v>
      </c>
      <c r="D10355" t="s">
        <v>2195</v>
      </c>
      <c r="E10355" t="s">
        <v>1252</v>
      </c>
      <c r="J10355" s="13">
        <v>3425</v>
      </c>
      <c r="K10355" s="13">
        <v>25</v>
      </c>
      <c r="L10355" s="16"/>
      <c r="M10355" t="s">
        <v>1364</v>
      </c>
      <c r="P10355" t="s">
        <v>243</v>
      </c>
      <c r="Q10355">
        <v>-0.94</v>
      </c>
      <c r="V10355">
        <v>1</v>
      </c>
      <c r="W10355" t="s">
        <v>1371</v>
      </c>
      <c r="X10355" t="s">
        <v>1535</v>
      </c>
    </row>
    <row r="10356" spans="1:24" x14ac:dyDescent="0.3">
      <c r="A10356">
        <v>13998</v>
      </c>
      <c r="B10356" s="15" t="s">
        <v>972</v>
      </c>
      <c r="C10356" t="str">
        <f>_xlfn.XLOOKUP($B10356, STANDARDS!$A:$A, STANDARDS!$B:$B,,0,2)</f>
        <v>Kromberg Fm</v>
      </c>
      <c r="D10356" t="s">
        <v>2195</v>
      </c>
      <c r="E10356" t="s">
        <v>1253</v>
      </c>
      <c r="J10356" s="13">
        <v>3425</v>
      </c>
      <c r="K10356" s="13">
        <v>25</v>
      </c>
      <c r="L10356" s="16"/>
      <c r="M10356" t="s">
        <v>1364</v>
      </c>
      <c r="P10356" t="s">
        <v>243</v>
      </c>
      <c r="Q10356">
        <v>1.5</v>
      </c>
      <c r="V10356">
        <v>1</v>
      </c>
      <c r="W10356" t="s">
        <v>1371</v>
      </c>
      <c r="X10356" t="s">
        <v>1535</v>
      </c>
    </row>
    <row r="10357" spans="1:24" x14ac:dyDescent="0.3">
      <c r="A10357">
        <v>14000</v>
      </c>
      <c r="B10357" s="15" t="s">
        <v>977</v>
      </c>
      <c r="C10357" t="str">
        <f>_xlfn.XLOOKUP($B10357, STANDARDS!$A:$A, STANDARDS!$B:$B,,0,2)</f>
        <v>Komati Fm, Onverwacht Gp</v>
      </c>
      <c r="D10357" t="s">
        <v>2195</v>
      </c>
      <c r="E10357" t="s">
        <v>1252</v>
      </c>
      <c r="J10357" s="13">
        <v>3425</v>
      </c>
      <c r="K10357" s="13">
        <v>25</v>
      </c>
      <c r="L10357" s="16"/>
      <c r="M10357" t="s">
        <v>1364</v>
      </c>
      <c r="P10357" t="s">
        <v>243</v>
      </c>
      <c r="Q10357">
        <v>-3.2</v>
      </c>
      <c r="V10357">
        <v>1</v>
      </c>
      <c r="W10357" t="s">
        <v>1371</v>
      </c>
      <c r="X10357" t="s">
        <v>1535</v>
      </c>
    </row>
    <row r="10358" spans="1:24" x14ac:dyDescent="0.3">
      <c r="A10358">
        <v>14001</v>
      </c>
      <c r="B10358" s="15" t="s">
        <v>971</v>
      </c>
      <c r="C10358" t="str">
        <f>_xlfn.XLOOKUP($B10358, STANDARDS!$A:$A, STANDARDS!$B:$B,,0,2)</f>
        <v>Hooggenoeg Fm</v>
      </c>
      <c r="D10358" t="s">
        <v>2195</v>
      </c>
      <c r="E10358" t="s">
        <v>1252</v>
      </c>
      <c r="J10358" s="13">
        <v>3425</v>
      </c>
      <c r="K10358" s="13">
        <v>25</v>
      </c>
      <c r="L10358" s="16"/>
      <c r="M10358" t="s">
        <v>1364</v>
      </c>
      <c r="P10358" t="s">
        <v>243</v>
      </c>
      <c r="Q10358">
        <v>1.8</v>
      </c>
      <c r="V10358">
        <v>1</v>
      </c>
      <c r="W10358" t="s">
        <v>1371</v>
      </c>
      <c r="X10358" t="s">
        <v>1535</v>
      </c>
    </row>
    <row r="10359" spans="1:24" x14ac:dyDescent="0.3">
      <c r="A10359">
        <v>14002</v>
      </c>
      <c r="B10359" s="15" t="s">
        <v>971</v>
      </c>
      <c r="C10359" t="str">
        <f>_xlfn.XLOOKUP($B10359, STANDARDS!$A:$A, STANDARDS!$B:$B,,0,2)</f>
        <v>Hooggenoeg Fm</v>
      </c>
      <c r="D10359" t="s">
        <v>2195</v>
      </c>
      <c r="E10359" t="s">
        <v>1252</v>
      </c>
      <c r="J10359" s="13">
        <v>3425</v>
      </c>
      <c r="K10359" s="13">
        <v>25</v>
      </c>
      <c r="L10359" s="16"/>
      <c r="M10359" t="s">
        <v>1364</v>
      </c>
      <c r="P10359" t="s">
        <v>243</v>
      </c>
      <c r="Q10359">
        <v>1.45</v>
      </c>
      <c r="V10359">
        <v>1</v>
      </c>
      <c r="W10359" t="s">
        <v>1371</v>
      </c>
      <c r="X10359" t="s">
        <v>1535</v>
      </c>
    </row>
    <row r="10360" spans="1:24" x14ac:dyDescent="0.3">
      <c r="A10360">
        <v>14009</v>
      </c>
      <c r="B10360" s="15" t="s">
        <v>973</v>
      </c>
      <c r="C10360" t="str">
        <f>_xlfn.XLOOKUP($B10360, STANDARDS!$A:$A, STANDARDS!$B:$B,,0,2)</f>
        <v>McPhee</v>
      </c>
      <c r="D10360" t="s">
        <v>535</v>
      </c>
      <c r="E10360" t="s">
        <v>1254</v>
      </c>
      <c r="J10360" s="13">
        <v>3504</v>
      </c>
      <c r="K10360" s="13">
        <v>86</v>
      </c>
      <c r="L10360" s="16"/>
      <c r="M10360" t="s">
        <v>1364</v>
      </c>
      <c r="P10360" t="s">
        <v>243</v>
      </c>
      <c r="Q10360">
        <v>-1.3</v>
      </c>
      <c r="V10360">
        <v>1</v>
      </c>
      <c r="W10360" t="s">
        <v>1371</v>
      </c>
      <c r="X10360" t="s">
        <v>1535</v>
      </c>
    </row>
    <row r="10361" spans="1:24" x14ac:dyDescent="0.3">
      <c r="A10361">
        <v>14010</v>
      </c>
      <c r="B10361" s="15" t="s">
        <v>973</v>
      </c>
      <c r="C10361" t="str">
        <f>_xlfn.XLOOKUP($B10361, STANDARDS!$A:$A, STANDARDS!$B:$B,,0,2)</f>
        <v>McPhee</v>
      </c>
      <c r="D10361" t="s">
        <v>535</v>
      </c>
      <c r="E10361" t="s">
        <v>1254</v>
      </c>
      <c r="J10361" s="13">
        <v>3504</v>
      </c>
      <c r="K10361" s="13">
        <v>86</v>
      </c>
      <c r="L10361" s="16"/>
      <c r="M10361" t="s">
        <v>1364</v>
      </c>
      <c r="P10361" t="s">
        <v>243</v>
      </c>
      <c r="Q10361">
        <v>-11.4</v>
      </c>
      <c r="V10361">
        <v>1</v>
      </c>
      <c r="W10361" t="s">
        <v>1371</v>
      </c>
      <c r="X10361" t="s">
        <v>1535</v>
      </c>
    </row>
    <row r="10362" spans="1:24" x14ac:dyDescent="0.3">
      <c r="A10362">
        <v>14011</v>
      </c>
      <c r="B10362" s="15" t="s">
        <v>973</v>
      </c>
      <c r="C10362" t="str">
        <f>_xlfn.XLOOKUP($B10362, STANDARDS!$A:$A, STANDARDS!$B:$B,,0,2)</f>
        <v>McPhee</v>
      </c>
      <c r="D10362" t="s">
        <v>535</v>
      </c>
      <c r="E10362" t="s">
        <v>1254</v>
      </c>
      <c r="J10362" s="13">
        <v>3504</v>
      </c>
      <c r="K10362" s="13">
        <v>86</v>
      </c>
      <c r="L10362" s="16"/>
      <c r="M10362" t="s">
        <v>1364</v>
      </c>
      <c r="P10362" t="s">
        <v>243</v>
      </c>
      <c r="Q10362">
        <v>-1.2</v>
      </c>
      <c r="V10362">
        <v>1</v>
      </c>
      <c r="W10362" t="s">
        <v>1371</v>
      </c>
      <c r="X10362" t="s">
        <v>1535</v>
      </c>
    </row>
    <row r="10363" spans="1:24" x14ac:dyDescent="0.3">
      <c r="A10363">
        <v>14012</v>
      </c>
      <c r="B10363" s="15" t="s">
        <v>973</v>
      </c>
      <c r="C10363" t="str">
        <f>_xlfn.XLOOKUP($B10363, STANDARDS!$A:$A, STANDARDS!$B:$B,,0,2)</f>
        <v>McPhee</v>
      </c>
      <c r="D10363" t="s">
        <v>535</v>
      </c>
      <c r="E10363" t="s">
        <v>1254</v>
      </c>
      <c r="J10363" s="13">
        <v>3504</v>
      </c>
      <c r="K10363" s="13">
        <v>86</v>
      </c>
      <c r="L10363" s="16"/>
      <c r="M10363" t="s">
        <v>1364</v>
      </c>
      <c r="P10363" t="s">
        <v>243</v>
      </c>
      <c r="Q10363">
        <v>-2</v>
      </c>
      <c r="V10363">
        <v>1</v>
      </c>
      <c r="W10363" t="s">
        <v>1371</v>
      </c>
      <c r="X10363" t="s">
        <v>1535</v>
      </c>
    </row>
    <row r="10364" spans="1:24" x14ac:dyDescent="0.3">
      <c r="A10364">
        <v>14013</v>
      </c>
      <c r="B10364" s="15" t="s">
        <v>978</v>
      </c>
      <c r="C10364" t="str">
        <f>_xlfn.XLOOKUP($B10364, STANDARDS!$A:$A, STANDARDS!$B:$B,,0,2)</f>
        <v>Uchi Greenstone Belt</v>
      </c>
      <c r="D10364" t="s">
        <v>517</v>
      </c>
      <c r="E10364" t="s">
        <v>1257</v>
      </c>
      <c r="J10364" s="13">
        <v>2855</v>
      </c>
      <c r="K10364" s="13">
        <v>95</v>
      </c>
      <c r="L10364" s="16"/>
      <c r="M10364" t="s">
        <v>1335</v>
      </c>
      <c r="P10364" t="s">
        <v>243</v>
      </c>
      <c r="Q10364">
        <v>-3.6</v>
      </c>
      <c r="V10364">
        <v>1</v>
      </c>
      <c r="W10364" t="s">
        <v>1371</v>
      </c>
      <c r="X10364" t="s">
        <v>1536</v>
      </c>
    </row>
    <row r="10365" spans="1:24" x14ac:dyDescent="0.3">
      <c r="A10365">
        <v>14014</v>
      </c>
      <c r="B10365" s="15" t="s">
        <v>978</v>
      </c>
      <c r="C10365" t="str">
        <f>_xlfn.XLOOKUP($B10365, STANDARDS!$A:$A, STANDARDS!$B:$B,,0,2)</f>
        <v>Uchi Greenstone Belt</v>
      </c>
      <c r="D10365" t="s">
        <v>517</v>
      </c>
      <c r="E10365" t="s">
        <v>1258</v>
      </c>
      <c r="J10365" s="13">
        <v>2855</v>
      </c>
      <c r="K10365" s="13">
        <v>95</v>
      </c>
      <c r="L10365" s="16"/>
      <c r="M10365" t="s">
        <v>1335</v>
      </c>
      <c r="P10365" t="s">
        <v>243</v>
      </c>
      <c r="Q10365">
        <v>0.89</v>
      </c>
      <c r="V10365">
        <v>1</v>
      </c>
      <c r="W10365" t="s">
        <v>1371</v>
      </c>
      <c r="X10365" t="s">
        <v>1536</v>
      </c>
    </row>
    <row r="10366" spans="1:24" x14ac:dyDescent="0.3">
      <c r="A10366">
        <v>14015</v>
      </c>
      <c r="B10366" s="15" t="s">
        <v>978</v>
      </c>
      <c r="C10366" t="str">
        <f>_xlfn.XLOOKUP($B10366, STANDARDS!$A:$A, STANDARDS!$B:$B,,0,2)</f>
        <v>Uchi Greenstone Belt</v>
      </c>
      <c r="D10366" t="s">
        <v>517</v>
      </c>
      <c r="E10366" t="s">
        <v>1258</v>
      </c>
      <c r="J10366" s="13">
        <v>2855</v>
      </c>
      <c r="K10366" s="13">
        <v>95</v>
      </c>
      <c r="L10366" s="16"/>
      <c r="M10366" t="s">
        <v>1335</v>
      </c>
      <c r="P10366" t="s">
        <v>243</v>
      </c>
      <c r="Q10366">
        <v>0.2</v>
      </c>
      <c r="V10366">
        <v>1</v>
      </c>
      <c r="W10366" t="s">
        <v>1371</v>
      </c>
      <c r="X10366" t="s">
        <v>1536</v>
      </c>
    </row>
    <row r="10367" spans="1:24" x14ac:dyDescent="0.3">
      <c r="A10367">
        <v>14016</v>
      </c>
      <c r="B10367" s="15" t="s">
        <v>978</v>
      </c>
      <c r="C10367" t="str">
        <f>_xlfn.XLOOKUP($B10367, STANDARDS!$A:$A, STANDARDS!$B:$B,,0,2)</f>
        <v>Uchi Greenstone Belt</v>
      </c>
      <c r="D10367" t="s">
        <v>517</v>
      </c>
      <c r="E10367" t="s">
        <v>1258</v>
      </c>
      <c r="J10367" s="13">
        <v>2855</v>
      </c>
      <c r="K10367" s="13">
        <v>95</v>
      </c>
      <c r="L10367" s="16"/>
      <c r="M10367" t="s">
        <v>1335</v>
      </c>
      <c r="P10367" t="s">
        <v>243</v>
      </c>
      <c r="Q10367">
        <v>0.61</v>
      </c>
      <c r="V10367">
        <v>1</v>
      </c>
      <c r="W10367" t="s">
        <v>1371</v>
      </c>
      <c r="X10367" t="s">
        <v>1536</v>
      </c>
    </row>
    <row r="10368" spans="1:24" x14ac:dyDescent="0.3">
      <c r="A10368">
        <v>14017</v>
      </c>
      <c r="B10368" s="15" t="s">
        <v>978</v>
      </c>
      <c r="C10368" t="str">
        <f>_xlfn.XLOOKUP($B10368, STANDARDS!$A:$A, STANDARDS!$B:$B,,0,2)</f>
        <v>Uchi Greenstone Belt</v>
      </c>
      <c r="D10368" t="s">
        <v>517</v>
      </c>
      <c r="E10368" t="s">
        <v>1258</v>
      </c>
      <c r="J10368" s="13">
        <v>2855</v>
      </c>
      <c r="K10368" s="13">
        <v>95</v>
      </c>
      <c r="L10368" s="16"/>
      <c r="M10368" t="s">
        <v>1335</v>
      </c>
      <c r="P10368" t="s">
        <v>243</v>
      </c>
      <c r="Q10368">
        <v>0.3</v>
      </c>
      <c r="V10368">
        <v>1</v>
      </c>
      <c r="W10368" t="s">
        <v>1371</v>
      </c>
      <c r="X10368" t="s">
        <v>1536</v>
      </c>
    </row>
    <row r="10369" spans="1:24" x14ac:dyDescent="0.3">
      <c r="A10369">
        <v>14018</v>
      </c>
      <c r="B10369" s="15" t="s">
        <v>978</v>
      </c>
      <c r="C10369" t="str">
        <f>_xlfn.XLOOKUP($B10369, STANDARDS!$A:$A, STANDARDS!$B:$B,,0,2)</f>
        <v>Uchi Greenstone Belt</v>
      </c>
      <c r="D10369" t="s">
        <v>517</v>
      </c>
      <c r="E10369" t="s">
        <v>1258</v>
      </c>
      <c r="J10369" s="13">
        <v>2855</v>
      </c>
      <c r="K10369" s="13">
        <v>95</v>
      </c>
      <c r="L10369" s="16"/>
      <c r="M10369" t="s">
        <v>1335</v>
      </c>
      <c r="P10369" t="s">
        <v>243</v>
      </c>
      <c r="Q10369">
        <v>0.9</v>
      </c>
      <c r="V10369">
        <v>1</v>
      </c>
      <c r="W10369" t="s">
        <v>1371</v>
      </c>
      <c r="X10369" t="s">
        <v>1536</v>
      </c>
    </row>
    <row r="10370" spans="1:24" x14ac:dyDescent="0.3">
      <c r="A10370">
        <v>14019</v>
      </c>
      <c r="B10370" s="15" t="s">
        <v>978</v>
      </c>
      <c r="C10370" t="str">
        <f>_xlfn.XLOOKUP($B10370, STANDARDS!$A:$A, STANDARDS!$B:$B,,0,2)</f>
        <v>Uchi Greenstone Belt</v>
      </c>
      <c r="D10370" t="s">
        <v>517</v>
      </c>
      <c r="E10370" t="s">
        <v>1258</v>
      </c>
      <c r="J10370" s="13">
        <v>2855</v>
      </c>
      <c r="K10370" s="13">
        <v>95</v>
      </c>
      <c r="L10370" s="16"/>
      <c r="M10370" t="s">
        <v>1335</v>
      </c>
      <c r="P10370" t="s">
        <v>243</v>
      </c>
      <c r="Q10370">
        <v>0.8</v>
      </c>
      <c r="V10370">
        <v>1</v>
      </c>
      <c r="W10370" t="s">
        <v>1371</v>
      </c>
      <c r="X10370" t="s">
        <v>1536</v>
      </c>
    </row>
    <row r="10371" spans="1:24" x14ac:dyDescent="0.3">
      <c r="A10371">
        <v>14020</v>
      </c>
      <c r="B10371" s="15" t="s">
        <v>978</v>
      </c>
      <c r="C10371" t="str">
        <f>_xlfn.XLOOKUP($B10371, STANDARDS!$A:$A, STANDARDS!$B:$B,,0,2)</f>
        <v>Uchi Greenstone Belt</v>
      </c>
      <c r="D10371" t="s">
        <v>517</v>
      </c>
      <c r="E10371" t="s">
        <v>1258</v>
      </c>
      <c r="J10371" s="13">
        <v>2855</v>
      </c>
      <c r="K10371" s="13">
        <v>95</v>
      </c>
      <c r="L10371" s="16"/>
      <c r="M10371" t="s">
        <v>1335</v>
      </c>
      <c r="P10371" t="s">
        <v>243</v>
      </c>
      <c r="Q10371">
        <v>1.1399999999999999</v>
      </c>
      <c r="V10371">
        <v>1</v>
      </c>
      <c r="W10371" t="s">
        <v>1371</v>
      </c>
      <c r="X10371" t="s">
        <v>1536</v>
      </c>
    </row>
    <row r="10372" spans="1:24" x14ac:dyDescent="0.3">
      <c r="A10372">
        <v>14021</v>
      </c>
      <c r="B10372" s="15" t="s">
        <v>978</v>
      </c>
      <c r="C10372" t="str">
        <f>_xlfn.XLOOKUP($B10372, STANDARDS!$A:$A, STANDARDS!$B:$B,,0,2)</f>
        <v>Uchi Greenstone Belt</v>
      </c>
      <c r="D10372" t="s">
        <v>517</v>
      </c>
      <c r="E10372" t="s">
        <v>1258</v>
      </c>
      <c r="J10372" s="13">
        <v>2855</v>
      </c>
      <c r="K10372" s="13">
        <v>95</v>
      </c>
      <c r="L10372" s="16"/>
      <c r="M10372" t="s">
        <v>1335</v>
      </c>
      <c r="P10372" t="s">
        <v>243</v>
      </c>
      <c r="Q10372">
        <v>0.9</v>
      </c>
      <c r="V10372">
        <v>1</v>
      </c>
      <c r="W10372" t="s">
        <v>1371</v>
      </c>
      <c r="X10372" t="s">
        <v>1536</v>
      </c>
    </row>
    <row r="10373" spans="1:24" x14ac:dyDescent="0.3">
      <c r="A10373">
        <v>14022</v>
      </c>
      <c r="B10373" s="15" t="s">
        <v>978</v>
      </c>
      <c r="C10373" t="str">
        <f>_xlfn.XLOOKUP($B10373, STANDARDS!$A:$A, STANDARDS!$B:$B,,0,2)</f>
        <v>Uchi Greenstone Belt</v>
      </c>
      <c r="D10373" t="s">
        <v>517</v>
      </c>
      <c r="E10373" t="s">
        <v>1258</v>
      </c>
      <c r="J10373" s="13">
        <v>2855</v>
      </c>
      <c r="K10373" s="13">
        <v>95</v>
      </c>
      <c r="L10373" s="16"/>
      <c r="M10373" t="s">
        <v>1335</v>
      </c>
      <c r="P10373" t="s">
        <v>243</v>
      </c>
      <c r="Q10373">
        <v>0.87</v>
      </c>
      <c r="V10373">
        <v>1</v>
      </c>
      <c r="W10373" t="s">
        <v>1371</v>
      </c>
      <c r="X10373" t="s">
        <v>1536</v>
      </c>
    </row>
    <row r="10374" spans="1:24" x14ac:dyDescent="0.3">
      <c r="A10374">
        <v>14023</v>
      </c>
      <c r="B10374" s="15" t="s">
        <v>978</v>
      </c>
      <c r="C10374" t="str">
        <f>_xlfn.XLOOKUP($B10374, STANDARDS!$A:$A, STANDARDS!$B:$B,,0,2)</f>
        <v>Uchi Greenstone Belt</v>
      </c>
      <c r="D10374" t="s">
        <v>517</v>
      </c>
      <c r="E10374" t="s">
        <v>1258</v>
      </c>
      <c r="J10374" s="13">
        <v>2855</v>
      </c>
      <c r="K10374" s="13">
        <v>95</v>
      </c>
      <c r="L10374" s="16"/>
      <c r="M10374" t="s">
        <v>1335</v>
      </c>
      <c r="P10374" t="s">
        <v>243</v>
      </c>
      <c r="Q10374">
        <v>1.18</v>
      </c>
      <c r="V10374">
        <v>1</v>
      </c>
      <c r="W10374" t="s">
        <v>1371</v>
      </c>
      <c r="X10374" t="s">
        <v>1536</v>
      </c>
    </row>
    <row r="10375" spans="1:24" x14ac:dyDescent="0.3">
      <c r="A10375">
        <v>14024</v>
      </c>
      <c r="B10375" s="15" t="s">
        <v>978</v>
      </c>
      <c r="C10375" t="str">
        <f>_xlfn.XLOOKUP($B10375, STANDARDS!$A:$A, STANDARDS!$B:$B,,0,2)</f>
        <v>Uchi Greenstone Belt</v>
      </c>
      <c r="D10375" t="s">
        <v>517</v>
      </c>
      <c r="E10375" t="s">
        <v>1258</v>
      </c>
      <c r="J10375" s="13">
        <v>2855</v>
      </c>
      <c r="K10375" s="13">
        <v>95</v>
      </c>
      <c r="L10375" s="16"/>
      <c r="M10375" t="s">
        <v>1335</v>
      </c>
      <c r="P10375" t="s">
        <v>243</v>
      </c>
      <c r="Q10375">
        <v>0.97</v>
      </c>
      <c r="V10375">
        <v>1</v>
      </c>
      <c r="W10375" t="s">
        <v>1371</v>
      </c>
      <c r="X10375" t="s">
        <v>1536</v>
      </c>
    </row>
    <row r="10376" spans="1:24" x14ac:dyDescent="0.3">
      <c r="A10376">
        <v>14025</v>
      </c>
      <c r="B10376" s="15" t="s">
        <v>978</v>
      </c>
      <c r="C10376" t="str">
        <f>_xlfn.XLOOKUP($B10376, STANDARDS!$A:$A, STANDARDS!$B:$B,,0,2)</f>
        <v>Uchi Greenstone Belt</v>
      </c>
      <c r="D10376" t="s">
        <v>517</v>
      </c>
      <c r="E10376" t="s">
        <v>1258</v>
      </c>
      <c r="J10376" s="13">
        <v>2855</v>
      </c>
      <c r="K10376" s="13">
        <v>95</v>
      </c>
      <c r="L10376" s="16"/>
      <c r="M10376" t="s">
        <v>1335</v>
      </c>
      <c r="P10376" t="s">
        <v>243</v>
      </c>
      <c r="Q10376">
        <v>1.23</v>
      </c>
      <c r="V10376">
        <v>1</v>
      </c>
      <c r="W10376" t="s">
        <v>1371</v>
      </c>
      <c r="X10376" t="s">
        <v>1536</v>
      </c>
    </row>
    <row r="10377" spans="1:24" x14ac:dyDescent="0.3">
      <c r="A10377">
        <v>14026</v>
      </c>
      <c r="B10377" s="15" t="s">
        <v>978</v>
      </c>
      <c r="C10377" t="str">
        <f>_xlfn.XLOOKUP($B10377, STANDARDS!$A:$A, STANDARDS!$B:$B,,0,2)</f>
        <v>Uchi Greenstone Belt</v>
      </c>
      <c r="D10377" t="s">
        <v>517</v>
      </c>
      <c r="E10377" t="s">
        <v>1258</v>
      </c>
      <c r="J10377" s="13">
        <v>2855</v>
      </c>
      <c r="K10377" s="13">
        <v>95</v>
      </c>
      <c r="L10377" s="16"/>
      <c r="M10377" t="s">
        <v>1335</v>
      </c>
      <c r="P10377" t="s">
        <v>243</v>
      </c>
      <c r="Q10377">
        <v>1.07</v>
      </c>
      <c r="V10377">
        <v>1</v>
      </c>
      <c r="W10377" t="s">
        <v>1371</v>
      </c>
      <c r="X10377" t="s">
        <v>1536</v>
      </c>
    </row>
    <row r="10378" spans="1:24" x14ac:dyDescent="0.3">
      <c r="A10378">
        <v>14027</v>
      </c>
      <c r="B10378" s="15" t="s">
        <v>978</v>
      </c>
      <c r="C10378" t="str">
        <f>_xlfn.XLOOKUP($B10378, STANDARDS!$A:$A, STANDARDS!$B:$B,,0,2)</f>
        <v>Uchi Greenstone Belt</v>
      </c>
      <c r="D10378" t="s">
        <v>517</v>
      </c>
      <c r="E10378" t="s">
        <v>1258</v>
      </c>
      <c r="J10378" s="13">
        <v>2855</v>
      </c>
      <c r="K10378" s="13">
        <v>95</v>
      </c>
      <c r="L10378" s="16"/>
      <c r="M10378" t="s">
        <v>1335</v>
      </c>
      <c r="P10378" t="s">
        <v>243</v>
      </c>
      <c r="Q10378">
        <v>0.81</v>
      </c>
      <c r="V10378">
        <v>1</v>
      </c>
      <c r="W10378" t="s">
        <v>1371</v>
      </c>
      <c r="X10378" t="s">
        <v>1536</v>
      </c>
    </row>
    <row r="10379" spans="1:24" x14ac:dyDescent="0.3">
      <c r="A10379">
        <v>14028</v>
      </c>
      <c r="B10379" s="15" t="s">
        <v>978</v>
      </c>
      <c r="C10379" t="str">
        <f>_xlfn.XLOOKUP($B10379, STANDARDS!$A:$A, STANDARDS!$B:$B,,0,2)</f>
        <v>Uchi Greenstone Belt</v>
      </c>
      <c r="D10379" t="s">
        <v>517</v>
      </c>
      <c r="E10379" t="s">
        <v>1258</v>
      </c>
      <c r="J10379" s="13">
        <v>2855</v>
      </c>
      <c r="K10379" s="13">
        <v>95</v>
      </c>
      <c r="L10379" s="16"/>
      <c r="M10379" t="s">
        <v>1335</v>
      </c>
      <c r="P10379" t="s">
        <v>243</v>
      </c>
      <c r="Q10379">
        <v>0.4</v>
      </c>
      <c r="V10379">
        <v>1</v>
      </c>
      <c r="W10379" t="s">
        <v>1371</v>
      </c>
      <c r="X10379" t="s">
        <v>1536</v>
      </c>
    </row>
    <row r="10380" spans="1:24" x14ac:dyDescent="0.3">
      <c r="A10380">
        <v>14029</v>
      </c>
      <c r="B10380" s="15" t="s">
        <v>978</v>
      </c>
      <c r="C10380" t="str">
        <f>_xlfn.XLOOKUP($B10380, STANDARDS!$A:$A, STANDARDS!$B:$B,,0,2)</f>
        <v>Uchi Greenstone Belt</v>
      </c>
      <c r="D10380" t="s">
        <v>517</v>
      </c>
      <c r="E10380" t="s">
        <v>1258</v>
      </c>
      <c r="J10380" s="13">
        <v>2855</v>
      </c>
      <c r="K10380" s="13">
        <v>95</v>
      </c>
      <c r="L10380" s="16"/>
      <c r="M10380" t="s">
        <v>1335</v>
      </c>
      <c r="P10380" t="s">
        <v>243</v>
      </c>
      <c r="Q10380">
        <v>1.3</v>
      </c>
      <c r="V10380">
        <v>1</v>
      </c>
      <c r="W10380" t="s">
        <v>1371</v>
      </c>
      <c r="X10380" t="s">
        <v>1536</v>
      </c>
    </row>
    <row r="10381" spans="1:24" x14ac:dyDescent="0.3">
      <c r="A10381">
        <v>14030</v>
      </c>
      <c r="B10381" s="15" t="s">
        <v>978</v>
      </c>
      <c r="C10381" t="str">
        <f>_xlfn.XLOOKUP($B10381, STANDARDS!$A:$A, STANDARDS!$B:$B,,0,2)</f>
        <v>Uchi Greenstone Belt</v>
      </c>
      <c r="D10381" t="s">
        <v>517</v>
      </c>
      <c r="E10381" t="s">
        <v>1258</v>
      </c>
      <c r="J10381" s="13">
        <v>2855</v>
      </c>
      <c r="K10381" s="13">
        <v>95</v>
      </c>
      <c r="L10381" s="16"/>
      <c r="M10381" t="s">
        <v>1335</v>
      </c>
      <c r="P10381" t="s">
        <v>243</v>
      </c>
      <c r="Q10381">
        <v>1.3</v>
      </c>
      <c r="V10381">
        <v>1</v>
      </c>
      <c r="W10381" t="s">
        <v>1371</v>
      </c>
      <c r="X10381" t="s">
        <v>1536</v>
      </c>
    </row>
    <row r="10382" spans="1:24" x14ac:dyDescent="0.3">
      <c r="A10382">
        <v>14031</v>
      </c>
      <c r="B10382" s="15" t="s">
        <v>979</v>
      </c>
      <c r="C10382" t="str">
        <f>_xlfn.XLOOKUP($B10382, STANDARDS!$A:$A, STANDARDS!$B:$B,,0,2)</f>
        <v>Bulawayan Sgp</v>
      </c>
      <c r="D10382" t="s">
        <v>542</v>
      </c>
      <c r="E10382" t="s">
        <v>1259</v>
      </c>
      <c r="J10382" cm="1">
        <f t="array" ref="J10382:L10382">_xlfn.XLOOKUP($C10382, AGE!$A:$A,AGE!$B:$D,,0,2)</f>
        <v>2770</v>
      </c>
      <c r="K10382">
        <v>103</v>
      </c>
      <c r="L10382" t="str">
        <v>Wilson et al. 1995 in Prendergast and Wingate 2013; Prendergast and Wingate 2013</v>
      </c>
      <c r="M10382" t="s">
        <v>1335</v>
      </c>
      <c r="P10382" t="s">
        <v>243</v>
      </c>
      <c r="Q10382">
        <v>0.01</v>
      </c>
      <c r="V10382">
        <v>1</v>
      </c>
      <c r="W10382" t="s">
        <v>1371</v>
      </c>
      <c r="X10382" t="s">
        <v>1536</v>
      </c>
    </row>
    <row r="10383" spans="1:24" x14ac:dyDescent="0.3">
      <c r="A10383">
        <v>14032</v>
      </c>
      <c r="B10383" s="15" t="s">
        <v>979</v>
      </c>
      <c r="C10383" t="str">
        <f>_xlfn.XLOOKUP($B10383, STANDARDS!$A:$A, STANDARDS!$B:$B,,0,2)</f>
        <v>Bulawayan Sgp</v>
      </c>
      <c r="D10383" t="s">
        <v>542</v>
      </c>
      <c r="E10383" t="s">
        <v>1260</v>
      </c>
      <c r="J10383" cm="1">
        <f t="array" ref="J10383:L10383">_xlfn.XLOOKUP($C10383, AGE!$A:$A,AGE!$B:$D,,0,2)</f>
        <v>2770</v>
      </c>
      <c r="K10383">
        <v>103</v>
      </c>
      <c r="L10383" t="str">
        <v>Wilson et al. 1995 in Prendergast and Wingate 2013; Prendergast and Wingate 2013</v>
      </c>
      <c r="M10383" t="s">
        <v>1335</v>
      </c>
      <c r="P10383" t="s">
        <v>243</v>
      </c>
      <c r="Q10383">
        <v>-0.1</v>
      </c>
      <c r="V10383">
        <v>1</v>
      </c>
      <c r="W10383" t="s">
        <v>1371</v>
      </c>
      <c r="X10383" t="s">
        <v>1536</v>
      </c>
    </row>
    <row r="10384" spans="1:24" x14ac:dyDescent="0.3">
      <c r="A10384">
        <v>14033</v>
      </c>
      <c r="B10384" s="15" t="s">
        <v>979</v>
      </c>
      <c r="C10384" t="str">
        <f>_xlfn.XLOOKUP($B10384, STANDARDS!$A:$A, STANDARDS!$B:$B,,0,2)</f>
        <v>Bulawayan Sgp</v>
      </c>
      <c r="D10384" t="s">
        <v>542</v>
      </c>
      <c r="E10384" t="s">
        <v>1261</v>
      </c>
      <c r="J10384" cm="1">
        <f t="array" ref="J10384:L10384">_xlfn.XLOOKUP($C10384, AGE!$A:$A,AGE!$B:$D,,0,2)</f>
        <v>2770</v>
      </c>
      <c r="K10384">
        <v>103</v>
      </c>
      <c r="L10384" t="str">
        <v>Wilson et al. 1995 in Prendergast and Wingate 2013; Prendergast and Wingate 2013</v>
      </c>
      <c r="M10384" t="s">
        <v>1335</v>
      </c>
      <c r="P10384" t="s">
        <v>243</v>
      </c>
      <c r="Q10384">
        <v>1.3</v>
      </c>
      <c r="V10384">
        <v>1</v>
      </c>
      <c r="W10384" t="s">
        <v>1371</v>
      </c>
      <c r="X10384" t="s">
        <v>1536</v>
      </c>
    </row>
    <row r="10385" spans="1:24" x14ac:dyDescent="0.3">
      <c r="A10385">
        <v>14034</v>
      </c>
      <c r="B10385" s="15" t="s">
        <v>979</v>
      </c>
      <c r="C10385" t="str">
        <f>_xlfn.XLOOKUP($B10385, STANDARDS!$A:$A, STANDARDS!$B:$B,,0,2)</f>
        <v>Bulawayan Sgp</v>
      </c>
      <c r="D10385" t="s">
        <v>542</v>
      </c>
      <c r="E10385" t="s">
        <v>1260</v>
      </c>
      <c r="J10385" cm="1">
        <f t="array" ref="J10385:L10385">_xlfn.XLOOKUP($C10385, AGE!$A:$A,AGE!$B:$D,,0,2)</f>
        <v>2770</v>
      </c>
      <c r="K10385">
        <v>103</v>
      </c>
      <c r="L10385" t="str">
        <v>Wilson et al. 1995 in Prendergast and Wingate 2013; Prendergast and Wingate 2013</v>
      </c>
      <c r="M10385" t="s">
        <v>1335</v>
      </c>
      <c r="P10385" t="s">
        <v>243</v>
      </c>
      <c r="Q10385">
        <v>-0.2</v>
      </c>
      <c r="V10385">
        <v>1</v>
      </c>
      <c r="W10385" t="s">
        <v>1371</v>
      </c>
      <c r="X10385" t="s">
        <v>1536</v>
      </c>
    </row>
    <row r="10386" spans="1:24" x14ac:dyDescent="0.3">
      <c r="A10386">
        <v>14035</v>
      </c>
      <c r="B10386" s="15" t="s">
        <v>979</v>
      </c>
      <c r="C10386" t="str">
        <f>_xlfn.XLOOKUP($B10386, STANDARDS!$A:$A, STANDARDS!$B:$B,,0,2)</f>
        <v>Bulawayan Sgp</v>
      </c>
      <c r="D10386" t="s">
        <v>542</v>
      </c>
      <c r="E10386" t="s">
        <v>1260</v>
      </c>
      <c r="J10386" cm="1">
        <f t="array" ref="J10386:L10386">_xlfn.XLOOKUP($C10386, AGE!$A:$A,AGE!$B:$D,,0,2)</f>
        <v>2770</v>
      </c>
      <c r="K10386">
        <v>103</v>
      </c>
      <c r="L10386" t="str">
        <v>Wilson et al. 1995 in Prendergast and Wingate 2013; Prendergast and Wingate 2013</v>
      </c>
      <c r="M10386" t="s">
        <v>1335</v>
      </c>
      <c r="P10386" t="s">
        <v>243</v>
      </c>
      <c r="Q10386">
        <v>-0.5</v>
      </c>
      <c r="V10386">
        <v>1</v>
      </c>
      <c r="W10386" t="s">
        <v>1371</v>
      </c>
      <c r="X10386" t="s">
        <v>1536</v>
      </c>
    </row>
    <row r="10387" spans="1:24" x14ac:dyDescent="0.3">
      <c r="A10387">
        <v>14036</v>
      </c>
      <c r="B10387" s="15" t="s">
        <v>979</v>
      </c>
      <c r="C10387" t="str">
        <f>_xlfn.XLOOKUP($B10387, STANDARDS!$A:$A, STANDARDS!$B:$B,,0,2)</f>
        <v>Bulawayan Sgp</v>
      </c>
      <c r="D10387" t="s">
        <v>542</v>
      </c>
      <c r="E10387" t="s">
        <v>1260</v>
      </c>
      <c r="J10387" cm="1">
        <f t="array" ref="J10387:L10387">_xlfn.XLOOKUP($C10387, AGE!$A:$A,AGE!$B:$D,,0,2)</f>
        <v>2770</v>
      </c>
      <c r="K10387">
        <v>103</v>
      </c>
      <c r="L10387" t="str">
        <v>Wilson et al. 1995 in Prendergast and Wingate 2013; Prendergast and Wingate 2013</v>
      </c>
      <c r="M10387" t="s">
        <v>1335</v>
      </c>
      <c r="P10387" t="s">
        <v>243</v>
      </c>
      <c r="Q10387">
        <v>-0.8</v>
      </c>
      <c r="V10387">
        <v>1</v>
      </c>
      <c r="W10387" t="s">
        <v>1371</v>
      </c>
      <c r="X10387" t="s">
        <v>1536</v>
      </c>
    </row>
    <row r="10388" spans="1:24" x14ac:dyDescent="0.3">
      <c r="A10388">
        <v>14037</v>
      </c>
      <c r="B10388" s="15" t="s">
        <v>979</v>
      </c>
      <c r="C10388" t="str">
        <f>_xlfn.XLOOKUP($B10388, STANDARDS!$A:$A, STANDARDS!$B:$B,,0,2)</f>
        <v>Bulawayan Sgp</v>
      </c>
      <c r="D10388" t="s">
        <v>542</v>
      </c>
      <c r="E10388" t="s">
        <v>1262</v>
      </c>
      <c r="J10388" cm="1">
        <f t="array" ref="J10388:L10388">_xlfn.XLOOKUP($C10388, AGE!$A:$A,AGE!$B:$D,,0,2)</f>
        <v>2770</v>
      </c>
      <c r="K10388">
        <v>103</v>
      </c>
      <c r="L10388" t="str">
        <v>Wilson et al. 1995 in Prendergast and Wingate 2013; Prendergast and Wingate 2013</v>
      </c>
      <c r="M10388" t="s">
        <v>1335</v>
      </c>
      <c r="P10388" t="s">
        <v>243</v>
      </c>
      <c r="Q10388">
        <v>-0.1</v>
      </c>
      <c r="V10388">
        <v>1</v>
      </c>
      <c r="W10388" t="s">
        <v>1371</v>
      </c>
      <c r="X10388" t="s">
        <v>1536</v>
      </c>
    </row>
    <row r="10389" spans="1:24" x14ac:dyDescent="0.3">
      <c r="A10389">
        <v>14038</v>
      </c>
      <c r="B10389" s="15" t="s">
        <v>969</v>
      </c>
      <c r="C10389" t="str">
        <f>_xlfn.XLOOKUP($B10389, STANDARDS!$A:$A, STANDARDS!$B:$B,,0,2)</f>
        <v>Yellowknife Sgp</v>
      </c>
      <c r="D10389" t="s">
        <v>517</v>
      </c>
      <c r="E10389" t="s">
        <v>1263</v>
      </c>
      <c r="J10389" s="13">
        <v>2686.5</v>
      </c>
      <c r="K10389" s="13">
        <v>23.5</v>
      </c>
      <c r="L10389" s="16"/>
      <c r="M10389" t="s">
        <v>1335</v>
      </c>
      <c r="P10389" t="s">
        <v>243</v>
      </c>
      <c r="Q10389">
        <v>-3.2</v>
      </c>
      <c r="V10389">
        <v>1</v>
      </c>
      <c r="W10389" t="s">
        <v>1371</v>
      </c>
      <c r="X10389" t="s">
        <v>1536</v>
      </c>
    </row>
    <row r="10390" spans="1:24" x14ac:dyDescent="0.3">
      <c r="A10390">
        <v>14039</v>
      </c>
      <c r="B10390" s="15" t="s">
        <v>969</v>
      </c>
      <c r="C10390" t="str">
        <f>_xlfn.XLOOKUP($B10390, STANDARDS!$A:$A, STANDARDS!$B:$B,,0,2)</f>
        <v>Yellowknife Sgp</v>
      </c>
      <c r="D10390" t="s">
        <v>517</v>
      </c>
      <c r="E10390" t="s">
        <v>1263</v>
      </c>
      <c r="J10390" s="13">
        <v>2686.5</v>
      </c>
      <c r="K10390" s="13">
        <v>23.5</v>
      </c>
      <c r="L10390" s="16"/>
      <c r="M10390" t="s">
        <v>1335</v>
      </c>
      <c r="P10390" t="s">
        <v>243</v>
      </c>
      <c r="Q10390">
        <v>-5.7</v>
      </c>
      <c r="V10390">
        <v>1</v>
      </c>
      <c r="W10390" t="s">
        <v>1371</v>
      </c>
      <c r="X10390" t="s">
        <v>1536</v>
      </c>
    </row>
    <row r="10391" spans="1:24" x14ac:dyDescent="0.3">
      <c r="A10391">
        <v>14040</v>
      </c>
      <c r="B10391" s="15" t="s">
        <v>979</v>
      </c>
      <c r="C10391" t="str">
        <f>_xlfn.XLOOKUP($B10391, STANDARDS!$A:$A, STANDARDS!$B:$B,,0,2)</f>
        <v>Bulawayan Sgp</v>
      </c>
      <c r="D10391" t="s">
        <v>542</v>
      </c>
      <c r="E10391" t="s">
        <v>1264</v>
      </c>
      <c r="J10391" cm="1">
        <f t="array" ref="J10391:L10391">_xlfn.XLOOKUP($C10391, AGE!$A:$A,AGE!$B:$D,,0,2)</f>
        <v>2770</v>
      </c>
      <c r="K10391">
        <v>103</v>
      </c>
      <c r="L10391" t="str">
        <v>Wilson et al. 1995 in Prendergast and Wingate 2013; Prendergast and Wingate 2013</v>
      </c>
      <c r="M10391" t="s">
        <v>1335</v>
      </c>
      <c r="P10391" t="s">
        <v>243</v>
      </c>
      <c r="Q10391">
        <v>0.2</v>
      </c>
      <c r="V10391">
        <v>1</v>
      </c>
      <c r="W10391" t="s">
        <v>1371</v>
      </c>
      <c r="X10391" t="s">
        <v>1536</v>
      </c>
    </row>
    <row r="10392" spans="1:24" x14ac:dyDescent="0.3">
      <c r="A10392">
        <v>14041</v>
      </c>
      <c r="B10392" s="15" t="s">
        <v>969</v>
      </c>
      <c r="C10392" t="str">
        <f>_xlfn.XLOOKUP($B10392, STANDARDS!$A:$A, STANDARDS!$B:$B,,0,2)</f>
        <v>Yellowknife Sgp</v>
      </c>
      <c r="D10392" t="s">
        <v>517</v>
      </c>
      <c r="E10392" t="s">
        <v>1263</v>
      </c>
      <c r="J10392" s="13">
        <v>2686.5</v>
      </c>
      <c r="K10392" s="13">
        <v>23.5</v>
      </c>
      <c r="L10392" s="16"/>
      <c r="M10392" t="s">
        <v>1335</v>
      </c>
      <c r="P10392" t="s">
        <v>243</v>
      </c>
      <c r="Q10392">
        <v>-6</v>
      </c>
      <c r="V10392">
        <v>1</v>
      </c>
      <c r="W10392" t="s">
        <v>1371</v>
      </c>
      <c r="X10392" t="s">
        <v>1536</v>
      </c>
    </row>
    <row r="10393" spans="1:24" x14ac:dyDescent="0.3">
      <c r="A10393">
        <v>14042</v>
      </c>
      <c r="B10393" s="15" t="s">
        <v>969</v>
      </c>
      <c r="C10393" t="str">
        <f>_xlfn.XLOOKUP($B10393, STANDARDS!$A:$A, STANDARDS!$B:$B,,0,2)</f>
        <v>Yellowknife Sgp</v>
      </c>
      <c r="D10393" t="s">
        <v>517</v>
      </c>
      <c r="E10393" t="s">
        <v>1263</v>
      </c>
      <c r="J10393" s="13">
        <v>2686.5</v>
      </c>
      <c r="K10393" s="13">
        <v>23.5</v>
      </c>
      <c r="L10393" s="16"/>
      <c r="M10393" t="s">
        <v>1335</v>
      </c>
      <c r="P10393" t="s">
        <v>243</v>
      </c>
      <c r="Q10393">
        <v>-5.97</v>
      </c>
      <c r="V10393">
        <v>1</v>
      </c>
      <c r="W10393" t="s">
        <v>1371</v>
      </c>
      <c r="X10393" t="s">
        <v>1536</v>
      </c>
    </row>
    <row r="10394" spans="1:24" x14ac:dyDescent="0.3">
      <c r="A10394">
        <v>14043</v>
      </c>
      <c r="B10394" s="15" t="s">
        <v>969</v>
      </c>
      <c r="C10394" t="str">
        <f>_xlfn.XLOOKUP($B10394, STANDARDS!$A:$A, STANDARDS!$B:$B,,0,2)</f>
        <v>Yellowknife Sgp</v>
      </c>
      <c r="D10394" t="s">
        <v>517</v>
      </c>
      <c r="E10394" t="s">
        <v>1263</v>
      </c>
      <c r="J10394" s="13">
        <v>2686.5</v>
      </c>
      <c r="K10394" s="13">
        <v>23.5</v>
      </c>
      <c r="L10394" s="16"/>
      <c r="M10394" t="s">
        <v>1335</v>
      </c>
      <c r="P10394" t="s">
        <v>243</v>
      </c>
      <c r="Q10394">
        <v>-5.4</v>
      </c>
      <c r="V10394">
        <v>1</v>
      </c>
      <c r="W10394" t="s">
        <v>1371</v>
      </c>
      <c r="X10394" t="s">
        <v>1536</v>
      </c>
    </row>
    <row r="10395" spans="1:24" x14ac:dyDescent="0.3">
      <c r="A10395">
        <v>14044</v>
      </c>
      <c r="B10395" s="15" t="s">
        <v>969</v>
      </c>
      <c r="C10395" t="str">
        <f>_xlfn.XLOOKUP($B10395, STANDARDS!$A:$A, STANDARDS!$B:$B,,0,2)</f>
        <v>Yellowknife Sgp</v>
      </c>
      <c r="D10395" t="s">
        <v>517</v>
      </c>
      <c r="E10395" t="s">
        <v>1263</v>
      </c>
      <c r="J10395" s="13">
        <v>2686.5</v>
      </c>
      <c r="K10395" s="13">
        <v>23.5</v>
      </c>
      <c r="L10395" s="16"/>
      <c r="M10395" t="s">
        <v>1335</v>
      </c>
      <c r="P10395" t="s">
        <v>243</v>
      </c>
      <c r="Q10395">
        <v>-14.37</v>
      </c>
      <c r="V10395">
        <v>1</v>
      </c>
      <c r="W10395" t="s">
        <v>1371</v>
      </c>
      <c r="X10395" t="s">
        <v>1536</v>
      </c>
    </row>
    <row r="10396" spans="1:24" x14ac:dyDescent="0.3">
      <c r="A10396">
        <v>14045</v>
      </c>
      <c r="B10396" s="15" t="s">
        <v>980</v>
      </c>
      <c r="C10396" t="str">
        <f>_xlfn.XLOOKUP($B10396, STANDARDS!$A:$A, STANDARDS!$B:$B,,0,2)</f>
        <v>Michipicoten Greenstone Belt</v>
      </c>
      <c r="D10396" t="s">
        <v>517</v>
      </c>
      <c r="E10396" t="s">
        <v>1265</v>
      </c>
      <c r="J10396" s="13">
        <v>2721</v>
      </c>
      <c r="K10396" s="13">
        <v>31</v>
      </c>
      <c r="L10396" s="16"/>
      <c r="M10396" t="s">
        <v>1335</v>
      </c>
      <c r="P10396" t="s">
        <v>243</v>
      </c>
      <c r="Q10396">
        <v>2.39</v>
      </c>
      <c r="V10396">
        <v>1</v>
      </c>
      <c r="W10396" t="s">
        <v>1371</v>
      </c>
      <c r="X10396" t="s">
        <v>1536</v>
      </c>
    </row>
    <row r="10397" spans="1:24" x14ac:dyDescent="0.3">
      <c r="A10397">
        <v>14046</v>
      </c>
      <c r="B10397" s="15" t="s">
        <v>970</v>
      </c>
      <c r="C10397" t="str">
        <f>_xlfn.XLOOKUP($B10397, STANDARDS!$A:$A, STANDARDS!$B:$B,,0,2)</f>
        <v>Abitibi Greenstone Belt</v>
      </c>
      <c r="D10397" t="s">
        <v>517</v>
      </c>
      <c r="E10397" t="s">
        <v>1246</v>
      </c>
      <c r="J10397" s="13">
        <v>2685</v>
      </c>
      <c r="K10397" s="13">
        <v>15</v>
      </c>
      <c r="L10397" s="16"/>
      <c r="M10397" t="s">
        <v>1335</v>
      </c>
      <c r="P10397" t="s">
        <v>243</v>
      </c>
      <c r="Q10397">
        <v>-0.1</v>
      </c>
      <c r="V10397">
        <v>1</v>
      </c>
      <c r="W10397" t="s">
        <v>1371</v>
      </c>
      <c r="X10397" t="s">
        <v>1536</v>
      </c>
    </row>
    <row r="10398" spans="1:24" x14ac:dyDescent="0.3">
      <c r="A10398">
        <v>14047</v>
      </c>
      <c r="B10398" s="15" t="s">
        <v>980</v>
      </c>
      <c r="C10398" t="str">
        <f>_xlfn.XLOOKUP($B10398, STANDARDS!$A:$A, STANDARDS!$B:$B,,0,2)</f>
        <v>Michipicoten Greenstone Belt</v>
      </c>
      <c r="D10398" t="s">
        <v>517</v>
      </c>
      <c r="E10398" t="s">
        <v>1265</v>
      </c>
      <c r="J10398" s="13">
        <v>2721</v>
      </c>
      <c r="K10398" s="13">
        <v>31</v>
      </c>
      <c r="L10398" s="16"/>
      <c r="M10398" t="s">
        <v>1335</v>
      </c>
      <c r="P10398" t="s">
        <v>243</v>
      </c>
      <c r="Q10398">
        <v>1.99</v>
      </c>
      <c r="V10398">
        <v>1</v>
      </c>
      <c r="W10398" t="s">
        <v>1371</v>
      </c>
      <c r="X10398" t="s">
        <v>1536</v>
      </c>
    </row>
    <row r="10399" spans="1:24" x14ac:dyDescent="0.3">
      <c r="A10399">
        <v>14048</v>
      </c>
      <c r="B10399" s="15" t="s">
        <v>980</v>
      </c>
      <c r="C10399" t="str">
        <f>_xlfn.XLOOKUP($B10399, STANDARDS!$A:$A, STANDARDS!$B:$B,,0,2)</f>
        <v>Michipicoten Greenstone Belt</v>
      </c>
      <c r="D10399" t="s">
        <v>517</v>
      </c>
      <c r="E10399" t="s">
        <v>1265</v>
      </c>
      <c r="J10399" s="13">
        <v>2721</v>
      </c>
      <c r="K10399" s="13">
        <v>31</v>
      </c>
      <c r="L10399" s="16"/>
      <c r="M10399" t="s">
        <v>1335</v>
      </c>
      <c r="P10399" t="s">
        <v>243</v>
      </c>
      <c r="Q10399">
        <v>2.42</v>
      </c>
      <c r="V10399">
        <v>1</v>
      </c>
      <c r="W10399" t="s">
        <v>1371</v>
      </c>
      <c r="X10399" t="s">
        <v>1536</v>
      </c>
    </row>
    <row r="10400" spans="1:24" x14ac:dyDescent="0.3">
      <c r="A10400">
        <v>14049</v>
      </c>
      <c r="B10400" s="15" t="s">
        <v>970</v>
      </c>
      <c r="C10400" t="str">
        <f>_xlfn.XLOOKUP($B10400, STANDARDS!$A:$A, STANDARDS!$B:$B,,0,2)</f>
        <v>Abitibi Greenstone Belt</v>
      </c>
      <c r="D10400" t="s">
        <v>517</v>
      </c>
      <c r="E10400" t="s">
        <v>1246</v>
      </c>
      <c r="J10400" s="13">
        <v>2685</v>
      </c>
      <c r="K10400" s="13">
        <v>15</v>
      </c>
      <c r="L10400" s="16"/>
      <c r="M10400" t="s">
        <v>1335</v>
      </c>
      <c r="P10400" t="s">
        <v>243</v>
      </c>
      <c r="Q10400">
        <v>-0.3</v>
      </c>
      <c r="V10400">
        <v>1</v>
      </c>
      <c r="W10400" t="s">
        <v>1371</v>
      </c>
      <c r="X10400" t="s">
        <v>1536</v>
      </c>
    </row>
    <row r="10401" spans="1:24" x14ac:dyDescent="0.3">
      <c r="A10401">
        <v>14050</v>
      </c>
      <c r="B10401" s="15" t="s">
        <v>979</v>
      </c>
      <c r="C10401" t="str">
        <f>_xlfn.XLOOKUP($B10401, STANDARDS!$A:$A, STANDARDS!$B:$B,,0,2)</f>
        <v>Bulawayan Sgp</v>
      </c>
      <c r="D10401" t="s">
        <v>542</v>
      </c>
      <c r="E10401" t="s">
        <v>1266</v>
      </c>
      <c r="J10401" cm="1">
        <f t="array" ref="J10401:L10401">_xlfn.XLOOKUP($C10401, AGE!$A:$A,AGE!$B:$D,,0,2)</f>
        <v>2770</v>
      </c>
      <c r="K10401">
        <v>103</v>
      </c>
      <c r="L10401" t="str">
        <v>Wilson et al. 1995 in Prendergast and Wingate 2013; Prendergast and Wingate 2013</v>
      </c>
      <c r="M10401" t="s">
        <v>1335</v>
      </c>
      <c r="P10401" t="s">
        <v>243</v>
      </c>
      <c r="Q10401">
        <v>-0.4</v>
      </c>
      <c r="V10401">
        <v>1</v>
      </c>
      <c r="W10401" t="s">
        <v>1371</v>
      </c>
      <c r="X10401" t="s">
        <v>1536</v>
      </c>
    </row>
    <row r="10402" spans="1:24" x14ac:dyDescent="0.3">
      <c r="A10402">
        <v>14051</v>
      </c>
      <c r="B10402" s="15" t="s">
        <v>980</v>
      </c>
      <c r="C10402" t="str">
        <f>_xlfn.XLOOKUP($B10402, STANDARDS!$A:$A, STANDARDS!$B:$B,,0,2)</f>
        <v>Michipicoten Greenstone Belt</v>
      </c>
      <c r="D10402" t="s">
        <v>517</v>
      </c>
      <c r="E10402" t="s">
        <v>1265</v>
      </c>
      <c r="J10402" s="13">
        <v>2721</v>
      </c>
      <c r="K10402" s="13">
        <v>31</v>
      </c>
      <c r="L10402" s="16"/>
      <c r="M10402" t="s">
        <v>1335</v>
      </c>
      <c r="P10402" t="s">
        <v>243</v>
      </c>
      <c r="Q10402">
        <v>2.2799999999999998</v>
      </c>
      <c r="V10402">
        <v>1</v>
      </c>
      <c r="W10402" t="s">
        <v>1371</v>
      </c>
      <c r="X10402" t="s">
        <v>1536</v>
      </c>
    </row>
    <row r="10403" spans="1:24" x14ac:dyDescent="0.3">
      <c r="A10403">
        <v>14052</v>
      </c>
      <c r="B10403" s="15" t="s">
        <v>970</v>
      </c>
      <c r="C10403" t="str">
        <f>_xlfn.XLOOKUP($B10403, STANDARDS!$A:$A, STANDARDS!$B:$B,,0,2)</f>
        <v>Abitibi Greenstone Belt</v>
      </c>
      <c r="D10403" t="s">
        <v>517</v>
      </c>
      <c r="E10403" t="s">
        <v>1246</v>
      </c>
      <c r="J10403" s="13">
        <v>2685</v>
      </c>
      <c r="K10403" s="13">
        <v>15</v>
      </c>
      <c r="L10403" s="16"/>
      <c r="M10403" t="s">
        <v>1335</v>
      </c>
      <c r="P10403" t="s">
        <v>243</v>
      </c>
      <c r="Q10403">
        <v>-0.2</v>
      </c>
      <c r="V10403">
        <v>1</v>
      </c>
      <c r="W10403" t="s">
        <v>1371</v>
      </c>
      <c r="X10403" t="s">
        <v>1536</v>
      </c>
    </row>
    <row r="10404" spans="1:24" x14ac:dyDescent="0.3">
      <c r="A10404">
        <v>14053</v>
      </c>
      <c r="B10404" s="15" t="s">
        <v>980</v>
      </c>
      <c r="C10404" t="str">
        <f>_xlfn.XLOOKUP($B10404, STANDARDS!$A:$A, STANDARDS!$B:$B,,0,2)</f>
        <v>Michipicoten Greenstone Belt</v>
      </c>
      <c r="D10404" t="s">
        <v>517</v>
      </c>
      <c r="E10404" t="s">
        <v>1265</v>
      </c>
      <c r="J10404" s="13">
        <v>2721</v>
      </c>
      <c r="K10404" s="13">
        <v>31</v>
      </c>
      <c r="L10404" s="16"/>
      <c r="M10404" t="s">
        <v>1335</v>
      </c>
      <c r="P10404" t="s">
        <v>243</v>
      </c>
      <c r="Q10404">
        <v>2.46</v>
      </c>
      <c r="V10404">
        <v>1</v>
      </c>
      <c r="W10404" t="s">
        <v>1371</v>
      </c>
      <c r="X10404" t="s">
        <v>1536</v>
      </c>
    </row>
    <row r="10405" spans="1:24" x14ac:dyDescent="0.3">
      <c r="A10405">
        <v>14054</v>
      </c>
      <c r="B10405" s="15" t="s">
        <v>980</v>
      </c>
      <c r="C10405" t="str">
        <f>_xlfn.XLOOKUP($B10405, STANDARDS!$A:$A, STANDARDS!$B:$B,,0,2)</f>
        <v>Michipicoten Greenstone Belt</v>
      </c>
      <c r="D10405" t="s">
        <v>517</v>
      </c>
      <c r="E10405" t="s">
        <v>1265</v>
      </c>
      <c r="J10405" s="13">
        <v>2721</v>
      </c>
      <c r="K10405" s="13">
        <v>31</v>
      </c>
      <c r="L10405" s="16"/>
      <c r="M10405" t="s">
        <v>1335</v>
      </c>
      <c r="P10405" t="s">
        <v>243</v>
      </c>
      <c r="Q10405">
        <v>2.42</v>
      </c>
      <c r="V10405">
        <v>1</v>
      </c>
      <c r="W10405" t="s">
        <v>1371</v>
      </c>
      <c r="X10405" t="s">
        <v>1536</v>
      </c>
    </row>
    <row r="10406" spans="1:24" x14ac:dyDescent="0.3">
      <c r="A10406">
        <v>14055</v>
      </c>
      <c r="B10406" s="15" t="s">
        <v>980</v>
      </c>
      <c r="C10406" t="str">
        <f>_xlfn.XLOOKUP($B10406, STANDARDS!$A:$A, STANDARDS!$B:$B,,0,2)</f>
        <v>Michipicoten Greenstone Belt</v>
      </c>
      <c r="D10406" t="s">
        <v>517</v>
      </c>
      <c r="E10406" t="s">
        <v>1265</v>
      </c>
      <c r="J10406" s="13">
        <v>2721</v>
      </c>
      <c r="K10406" s="13">
        <v>31</v>
      </c>
      <c r="L10406" s="16"/>
      <c r="M10406" t="s">
        <v>1335</v>
      </c>
      <c r="P10406" t="s">
        <v>243</v>
      </c>
      <c r="Q10406">
        <v>2.4300000000000002</v>
      </c>
      <c r="V10406">
        <v>1</v>
      </c>
      <c r="W10406" t="s">
        <v>1371</v>
      </c>
      <c r="X10406" t="s">
        <v>1536</v>
      </c>
    </row>
    <row r="10407" spans="1:24" x14ac:dyDescent="0.3">
      <c r="A10407">
        <v>14056</v>
      </c>
      <c r="B10407" s="15" t="s">
        <v>980</v>
      </c>
      <c r="C10407" t="str">
        <f>_xlfn.XLOOKUP($B10407, STANDARDS!$A:$A, STANDARDS!$B:$B,,0,2)</f>
        <v>Michipicoten Greenstone Belt</v>
      </c>
      <c r="D10407" t="s">
        <v>517</v>
      </c>
      <c r="E10407" t="s">
        <v>1265</v>
      </c>
      <c r="J10407" s="13">
        <v>2721</v>
      </c>
      <c r="K10407" s="13">
        <v>31</v>
      </c>
      <c r="L10407" s="16"/>
      <c r="M10407" t="s">
        <v>1335</v>
      </c>
      <c r="P10407" t="s">
        <v>243</v>
      </c>
      <c r="Q10407">
        <v>2.2999999999999998</v>
      </c>
      <c r="V10407">
        <v>1</v>
      </c>
      <c r="W10407" t="s">
        <v>1371</v>
      </c>
      <c r="X10407" t="s">
        <v>1536</v>
      </c>
    </row>
    <row r="10408" spans="1:24" x14ac:dyDescent="0.3">
      <c r="A10408">
        <v>14057</v>
      </c>
      <c r="B10408" s="15" t="s">
        <v>980</v>
      </c>
      <c r="C10408" t="str">
        <f>_xlfn.XLOOKUP($B10408, STANDARDS!$A:$A, STANDARDS!$B:$B,,0,2)</f>
        <v>Michipicoten Greenstone Belt</v>
      </c>
      <c r="D10408" t="s">
        <v>517</v>
      </c>
      <c r="E10408" t="s">
        <v>1265</v>
      </c>
      <c r="J10408" s="13">
        <v>2721</v>
      </c>
      <c r="K10408" s="13">
        <v>31</v>
      </c>
      <c r="L10408" s="16"/>
      <c r="M10408" t="s">
        <v>1335</v>
      </c>
      <c r="P10408" t="s">
        <v>243</v>
      </c>
      <c r="Q10408">
        <v>2.58</v>
      </c>
      <c r="V10408">
        <v>1</v>
      </c>
      <c r="W10408" t="s">
        <v>1371</v>
      </c>
      <c r="X10408" t="s">
        <v>1536</v>
      </c>
    </row>
    <row r="10409" spans="1:24" x14ac:dyDescent="0.3">
      <c r="A10409">
        <v>14058</v>
      </c>
      <c r="B10409" s="15" t="s">
        <v>980</v>
      </c>
      <c r="C10409" t="str">
        <f>_xlfn.XLOOKUP($B10409, STANDARDS!$A:$A, STANDARDS!$B:$B,,0,2)</f>
        <v>Michipicoten Greenstone Belt</v>
      </c>
      <c r="D10409" t="s">
        <v>517</v>
      </c>
      <c r="E10409" t="s">
        <v>1265</v>
      </c>
      <c r="J10409" s="13">
        <v>2721</v>
      </c>
      <c r="K10409" s="13">
        <v>31</v>
      </c>
      <c r="L10409" s="16"/>
      <c r="M10409" t="s">
        <v>1335</v>
      </c>
      <c r="P10409" t="s">
        <v>243</v>
      </c>
      <c r="Q10409">
        <v>2.5</v>
      </c>
      <c r="V10409">
        <v>1</v>
      </c>
      <c r="W10409" t="s">
        <v>1371</v>
      </c>
      <c r="X10409" t="s">
        <v>1536</v>
      </c>
    </row>
    <row r="10410" spans="1:24" x14ac:dyDescent="0.3">
      <c r="A10410">
        <v>14059</v>
      </c>
      <c r="B10410" s="15" t="s">
        <v>980</v>
      </c>
      <c r="C10410" t="str">
        <f>_xlfn.XLOOKUP($B10410, STANDARDS!$A:$A, STANDARDS!$B:$B,,0,2)</f>
        <v>Michipicoten Greenstone Belt</v>
      </c>
      <c r="D10410" t="s">
        <v>517</v>
      </c>
      <c r="E10410" t="s">
        <v>1265</v>
      </c>
      <c r="J10410" s="13">
        <v>2721</v>
      </c>
      <c r="K10410" s="13">
        <v>31</v>
      </c>
      <c r="L10410" s="16"/>
      <c r="M10410" t="s">
        <v>1335</v>
      </c>
      <c r="P10410" t="s">
        <v>243</v>
      </c>
      <c r="Q10410">
        <v>2.4500000000000002</v>
      </c>
      <c r="V10410">
        <v>1</v>
      </c>
      <c r="W10410" t="s">
        <v>1371</v>
      </c>
      <c r="X10410" t="s">
        <v>1536</v>
      </c>
    </row>
    <row r="10411" spans="1:24" x14ac:dyDescent="0.3">
      <c r="A10411">
        <v>14060</v>
      </c>
      <c r="B10411" s="15" t="s">
        <v>980</v>
      </c>
      <c r="C10411" t="str">
        <f>_xlfn.XLOOKUP($B10411, STANDARDS!$A:$A, STANDARDS!$B:$B,,0,2)</f>
        <v>Michipicoten Greenstone Belt</v>
      </c>
      <c r="D10411" t="s">
        <v>517</v>
      </c>
      <c r="E10411" t="s">
        <v>1265</v>
      </c>
      <c r="J10411" s="13">
        <v>2721</v>
      </c>
      <c r="K10411" s="13">
        <v>31</v>
      </c>
      <c r="L10411" s="16"/>
      <c r="M10411" t="s">
        <v>1335</v>
      </c>
      <c r="P10411" t="s">
        <v>243</v>
      </c>
      <c r="Q10411">
        <v>2.34</v>
      </c>
      <c r="V10411">
        <v>1</v>
      </c>
      <c r="W10411" t="s">
        <v>1371</v>
      </c>
      <c r="X10411" t="s">
        <v>1536</v>
      </c>
    </row>
    <row r="10412" spans="1:24" x14ac:dyDescent="0.3">
      <c r="A10412">
        <v>14061</v>
      </c>
      <c r="B10412" s="15" t="s">
        <v>540</v>
      </c>
      <c r="C10412" t="str">
        <f>_xlfn.XLOOKUP($B10412, STANDARDS!$A:$A, STANDARDS!$B:$B,,0,2)</f>
        <v>Steep Rock Gp</v>
      </c>
      <c r="D10412" t="s">
        <v>517</v>
      </c>
      <c r="E10412" t="s">
        <v>1267</v>
      </c>
      <c r="J10412" cm="1">
        <f t="array" ref="J10412:L10412">_xlfn.XLOOKUP($C10412, AGE!$A:$A,AGE!$B:$D,,0,2)</f>
        <v>2892</v>
      </c>
      <c r="K10412">
        <v>113</v>
      </c>
      <c r="L10412" t="str">
        <v>Tomlinson et al. 2003</v>
      </c>
      <c r="M10412" t="s">
        <v>1335</v>
      </c>
      <c r="P10412" t="s">
        <v>243</v>
      </c>
      <c r="Q10412">
        <v>2.2999999999999998</v>
      </c>
      <c r="V10412">
        <v>1</v>
      </c>
      <c r="W10412" t="s">
        <v>1371</v>
      </c>
      <c r="X10412" t="s">
        <v>1536</v>
      </c>
    </row>
    <row r="10413" spans="1:24" x14ac:dyDescent="0.3">
      <c r="A10413">
        <v>14062</v>
      </c>
      <c r="B10413" s="15" t="s">
        <v>540</v>
      </c>
      <c r="C10413" t="str">
        <f>_xlfn.XLOOKUP($B10413, STANDARDS!$A:$A, STANDARDS!$B:$B,,0,2)</f>
        <v>Steep Rock Gp</v>
      </c>
      <c r="D10413" t="s">
        <v>517</v>
      </c>
      <c r="E10413" t="s">
        <v>1267</v>
      </c>
      <c r="J10413" cm="1">
        <f t="array" ref="J10413:L10413">_xlfn.XLOOKUP($C10413, AGE!$A:$A,AGE!$B:$D,,0,2)</f>
        <v>2892</v>
      </c>
      <c r="K10413">
        <v>113</v>
      </c>
      <c r="L10413" t="str">
        <v>Tomlinson et al. 2003</v>
      </c>
      <c r="M10413" t="s">
        <v>1335</v>
      </c>
      <c r="P10413" t="s">
        <v>243</v>
      </c>
      <c r="Q10413">
        <v>2.08</v>
      </c>
      <c r="V10413">
        <v>1</v>
      </c>
      <c r="W10413" t="s">
        <v>1371</v>
      </c>
      <c r="X10413" t="s">
        <v>1536</v>
      </c>
    </row>
    <row r="10414" spans="1:24" x14ac:dyDescent="0.3">
      <c r="A10414">
        <v>14063</v>
      </c>
      <c r="B10414" s="15" t="s">
        <v>980</v>
      </c>
      <c r="C10414" t="str">
        <f>_xlfn.XLOOKUP($B10414, STANDARDS!$A:$A, STANDARDS!$B:$B,,0,2)</f>
        <v>Michipicoten Greenstone Belt</v>
      </c>
      <c r="D10414" t="s">
        <v>517</v>
      </c>
      <c r="E10414" t="s">
        <v>1265</v>
      </c>
      <c r="J10414" s="13">
        <v>2721</v>
      </c>
      <c r="K10414" s="13">
        <v>31</v>
      </c>
      <c r="L10414" s="16"/>
      <c r="M10414" t="s">
        <v>1335</v>
      </c>
      <c r="P10414" t="s">
        <v>243</v>
      </c>
      <c r="Q10414">
        <v>2.76</v>
      </c>
      <c r="V10414">
        <v>1</v>
      </c>
      <c r="W10414" t="s">
        <v>1371</v>
      </c>
      <c r="X10414" t="s">
        <v>1536</v>
      </c>
    </row>
    <row r="10415" spans="1:24" x14ac:dyDescent="0.3">
      <c r="A10415">
        <v>14064</v>
      </c>
      <c r="B10415" s="15" t="s">
        <v>980</v>
      </c>
      <c r="C10415" t="str">
        <f>_xlfn.XLOOKUP($B10415, STANDARDS!$A:$A, STANDARDS!$B:$B,,0,2)</f>
        <v>Michipicoten Greenstone Belt</v>
      </c>
      <c r="D10415" t="s">
        <v>517</v>
      </c>
      <c r="E10415" t="s">
        <v>1265</v>
      </c>
      <c r="J10415" s="13">
        <v>2721</v>
      </c>
      <c r="K10415" s="13">
        <v>31</v>
      </c>
      <c r="L10415" s="16"/>
      <c r="M10415" t="s">
        <v>1335</v>
      </c>
      <c r="P10415" t="s">
        <v>243</v>
      </c>
      <c r="Q10415">
        <v>2.99</v>
      </c>
      <c r="V10415">
        <v>1</v>
      </c>
      <c r="W10415" t="s">
        <v>1371</v>
      </c>
      <c r="X10415" t="s">
        <v>1536</v>
      </c>
    </row>
    <row r="10416" spans="1:24" x14ac:dyDescent="0.3">
      <c r="A10416">
        <v>14065</v>
      </c>
      <c r="B10416" s="15" t="s">
        <v>980</v>
      </c>
      <c r="C10416" t="str">
        <f>_xlfn.XLOOKUP($B10416, STANDARDS!$A:$A, STANDARDS!$B:$B,,0,2)</f>
        <v>Michipicoten Greenstone Belt</v>
      </c>
      <c r="D10416" t="s">
        <v>517</v>
      </c>
      <c r="E10416" t="s">
        <v>1265</v>
      </c>
      <c r="J10416" s="13">
        <v>2721</v>
      </c>
      <c r="K10416" s="13">
        <v>31</v>
      </c>
      <c r="L10416" s="16"/>
      <c r="M10416" t="s">
        <v>1335</v>
      </c>
      <c r="P10416" t="s">
        <v>243</v>
      </c>
      <c r="Q10416">
        <v>2.35</v>
      </c>
      <c r="V10416">
        <v>1</v>
      </c>
      <c r="W10416" t="s">
        <v>1371</v>
      </c>
      <c r="X10416" t="s">
        <v>1536</v>
      </c>
    </row>
    <row r="10417" spans="1:24" x14ac:dyDescent="0.3">
      <c r="A10417">
        <v>14066</v>
      </c>
      <c r="B10417" s="15" t="s">
        <v>979</v>
      </c>
      <c r="C10417" t="str">
        <f>_xlfn.XLOOKUP($B10417, STANDARDS!$A:$A, STANDARDS!$B:$B,,0,2)</f>
        <v>Bulawayan Sgp</v>
      </c>
      <c r="D10417" t="s">
        <v>542</v>
      </c>
      <c r="E10417" t="s">
        <v>1264</v>
      </c>
      <c r="J10417" cm="1">
        <f t="array" ref="J10417:L10417">_xlfn.XLOOKUP($C10417, AGE!$A:$A,AGE!$B:$D,,0,2)</f>
        <v>2770</v>
      </c>
      <c r="K10417">
        <v>103</v>
      </c>
      <c r="L10417" t="str">
        <v>Wilson et al. 1995 in Prendergast and Wingate 2013; Prendergast and Wingate 2013</v>
      </c>
      <c r="M10417" t="s">
        <v>1335</v>
      </c>
      <c r="P10417" t="s">
        <v>243</v>
      </c>
      <c r="Q10417">
        <v>1.3</v>
      </c>
      <c r="V10417">
        <v>1</v>
      </c>
      <c r="W10417" t="s">
        <v>1371</v>
      </c>
      <c r="X10417" t="s">
        <v>1536</v>
      </c>
    </row>
    <row r="10418" spans="1:24" x14ac:dyDescent="0.3">
      <c r="A10418">
        <v>14067</v>
      </c>
      <c r="B10418" s="15" t="s">
        <v>980</v>
      </c>
      <c r="C10418" t="str">
        <f>_xlfn.XLOOKUP($B10418, STANDARDS!$A:$A, STANDARDS!$B:$B,,0,2)</f>
        <v>Michipicoten Greenstone Belt</v>
      </c>
      <c r="D10418" t="s">
        <v>517</v>
      </c>
      <c r="E10418" t="s">
        <v>1265</v>
      </c>
      <c r="J10418" s="13">
        <v>2721</v>
      </c>
      <c r="K10418" s="13">
        <v>31</v>
      </c>
      <c r="L10418" s="16"/>
      <c r="M10418" t="s">
        <v>1335</v>
      </c>
      <c r="P10418" t="s">
        <v>243</v>
      </c>
      <c r="Q10418">
        <v>2.64</v>
      </c>
      <c r="V10418">
        <v>1</v>
      </c>
      <c r="W10418" t="s">
        <v>1371</v>
      </c>
      <c r="X10418" t="s">
        <v>1536</v>
      </c>
    </row>
    <row r="10419" spans="1:24" x14ac:dyDescent="0.3">
      <c r="A10419">
        <v>14068</v>
      </c>
      <c r="B10419" s="15" t="s">
        <v>979</v>
      </c>
      <c r="C10419" t="str">
        <f>_xlfn.XLOOKUP($B10419, STANDARDS!$A:$A, STANDARDS!$B:$B,,0,2)</f>
        <v>Bulawayan Sgp</v>
      </c>
      <c r="D10419" t="s">
        <v>542</v>
      </c>
      <c r="E10419" t="s">
        <v>1262</v>
      </c>
      <c r="J10419" cm="1">
        <f t="array" ref="J10419:L10419">_xlfn.XLOOKUP($C10419, AGE!$A:$A,AGE!$B:$D,,0,2)</f>
        <v>2770</v>
      </c>
      <c r="K10419">
        <v>103</v>
      </c>
      <c r="L10419" t="str">
        <v>Wilson et al. 1995 in Prendergast and Wingate 2013; Prendergast and Wingate 2013</v>
      </c>
      <c r="M10419" t="s">
        <v>1335</v>
      </c>
      <c r="P10419" t="s">
        <v>243</v>
      </c>
      <c r="Q10419">
        <v>0.4</v>
      </c>
      <c r="V10419">
        <v>1</v>
      </c>
      <c r="W10419" t="s">
        <v>1371</v>
      </c>
      <c r="X10419" t="s">
        <v>1536</v>
      </c>
    </row>
    <row r="10420" spans="1:24" x14ac:dyDescent="0.3">
      <c r="A10420">
        <v>14069</v>
      </c>
      <c r="B10420" s="15" t="s">
        <v>979</v>
      </c>
      <c r="C10420" t="str">
        <f>_xlfn.XLOOKUP($B10420, STANDARDS!$A:$A, STANDARDS!$B:$B,,0,2)</f>
        <v>Bulawayan Sgp</v>
      </c>
      <c r="D10420" t="s">
        <v>542</v>
      </c>
      <c r="E10420" t="s">
        <v>1259</v>
      </c>
      <c r="J10420" cm="1">
        <f t="array" ref="J10420:L10420">_xlfn.XLOOKUP($C10420, AGE!$A:$A,AGE!$B:$D,,0,2)</f>
        <v>2770</v>
      </c>
      <c r="K10420">
        <v>103</v>
      </c>
      <c r="L10420" t="str">
        <v>Wilson et al. 1995 in Prendergast and Wingate 2013; Prendergast and Wingate 2013</v>
      </c>
      <c r="M10420" t="s">
        <v>1335</v>
      </c>
      <c r="P10420" t="s">
        <v>243</v>
      </c>
      <c r="Q10420">
        <v>1.3</v>
      </c>
      <c r="V10420">
        <v>1</v>
      </c>
      <c r="W10420" t="s">
        <v>1371</v>
      </c>
      <c r="X10420" t="s">
        <v>1536</v>
      </c>
    </row>
    <row r="10421" spans="1:24" x14ac:dyDescent="0.3">
      <c r="A10421">
        <v>14070</v>
      </c>
      <c r="B10421" s="15" t="s">
        <v>980</v>
      </c>
      <c r="C10421" t="str">
        <f>_xlfn.XLOOKUP($B10421, STANDARDS!$A:$A, STANDARDS!$B:$B,,0,2)</f>
        <v>Michipicoten Greenstone Belt</v>
      </c>
      <c r="D10421" t="s">
        <v>517</v>
      </c>
      <c r="E10421" t="s">
        <v>1265</v>
      </c>
      <c r="J10421" s="13">
        <v>2721</v>
      </c>
      <c r="K10421" s="13">
        <v>31</v>
      </c>
      <c r="L10421" s="16"/>
      <c r="M10421" t="s">
        <v>1335</v>
      </c>
      <c r="P10421" t="s">
        <v>243</v>
      </c>
      <c r="Q10421">
        <v>2.56</v>
      </c>
      <c r="V10421">
        <v>1</v>
      </c>
      <c r="W10421" t="s">
        <v>1371</v>
      </c>
      <c r="X10421" t="s">
        <v>1536</v>
      </c>
    </row>
    <row r="10422" spans="1:24" x14ac:dyDescent="0.3">
      <c r="A10422">
        <v>14071</v>
      </c>
      <c r="B10422" s="15" t="s">
        <v>980</v>
      </c>
      <c r="C10422" t="str">
        <f>_xlfn.XLOOKUP($B10422, STANDARDS!$A:$A, STANDARDS!$B:$B,,0,2)</f>
        <v>Michipicoten Greenstone Belt</v>
      </c>
      <c r="D10422" t="s">
        <v>517</v>
      </c>
      <c r="E10422" t="s">
        <v>1265</v>
      </c>
      <c r="J10422" s="13">
        <v>2721</v>
      </c>
      <c r="K10422" s="13">
        <v>31</v>
      </c>
      <c r="L10422" s="16"/>
      <c r="M10422" t="s">
        <v>1335</v>
      </c>
      <c r="P10422" t="s">
        <v>243</v>
      </c>
      <c r="Q10422">
        <v>2.57</v>
      </c>
      <c r="V10422">
        <v>1</v>
      </c>
      <c r="W10422" t="s">
        <v>1371</v>
      </c>
      <c r="X10422" t="s">
        <v>1536</v>
      </c>
    </row>
    <row r="10423" spans="1:24" x14ac:dyDescent="0.3">
      <c r="A10423">
        <v>14072</v>
      </c>
      <c r="B10423" s="15" t="s">
        <v>980</v>
      </c>
      <c r="C10423" t="str">
        <f>_xlfn.XLOOKUP($B10423, STANDARDS!$A:$A, STANDARDS!$B:$B,,0,2)</f>
        <v>Michipicoten Greenstone Belt</v>
      </c>
      <c r="D10423" t="s">
        <v>517</v>
      </c>
      <c r="E10423" t="s">
        <v>1265</v>
      </c>
      <c r="J10423" s="13">
        <v>2721</v>
      </c>
      <c r="K10423" s="13">
        <v>31</v>
      </c>
      <c r="L10423" s="16"/>
      <c r="M10423" t="s">
        <v>1335</v>
      </c>
      <c r="P10423" t="s">
        <v>243</v>
      </c>
      <c r="Q10423">
        <v>2.56</v>
      </c>
      <c r="V10423">
        <v>1</v>
      </c>
      <c r="W10423" t="s">
        <v>1371</v>
      </c>
      <c r="X10423" t="s">
        <v>1536</v>
      </c>
    </row>
    <row r="10424" spans="1:24" x14ac:dyDescent="0.3">
      <c r="A10424">
        <v>14073</v>
      </c>
      <c r="B10424" s="15" t="s">
        <v>980</v>
      </c>
      <c r="C10424" t="str">
        <f>_xlfn.XLOOKUP($B10424, STANDARDS!$A:$A, STANDARDS!$B:$B,,0,2)</f>
        <v>Michipicoten Greenstone Belt</v>
      </c>
      <c r="D10424" t="s">
        <v>517</v>
      </c>
      <c r="E10424" t="s">
        <v>1265</v>
      </c>
      <c r="J10424" s="13">
        <v>2721</v>
      </c>
      <c r="K10424" s="13">
        <v>31</v>
      </c>
      <c r="L10424" s="16"/>
      <c r="M10424" t="s">
        <v>1335</v>
      </c>
      <c r="P10424" t="s">
        <v>243</v>
      </c>
      <c r="Q10424">
        <v>2.78</v>
      </c>
      <c r="V10424">
        <v>1</v>
      </c>
      <c r="W10424" t="s">
        <v>1371</v>
      </c>
      <c r="X10424" t="s">
        <v>1536</v>
      </c>
    </row>
    <row r="10425" spans="1:24" x14ac:dyDescent="0.3">
      <c r="A10425">
        <v>14074</v>
      </c>
      <c r="B10425" s="15" t="s">
        <v>979</v>
      </c>
      <c r="C10425" t="str">
        <f>_xlfn.XLOOKUP($B10425, STANDARDS!$A:$A, STANDARDS!$B:$B,,0,2)</f>
        <v>Bulawayan Sgp</v>
      </c>
      <c r="D10425" t="s">
        <v>542</v>
      </c>
      <c r="E10425" t="s">
        <v>1264</v>
      </c>
      <c r="J10425" cm="1">
        <f t="array" ref="J10425:L10425">_xlfn.XLOOKUP($C10425, AGE!$A:$A,AGE!$B:$D,,0,2)</f>
        <v>2770</v>
      </c>
      <c r="K10425">
        <v>103</v>
      </c>
      <c r="L10425" t="str">
        <v>Wilson et al. 1995 in Prendergast and Wingate 2013; Prendergast and Wingate 2013</v>
      </c>
      <c r="M10425" t="s">
        <v>1335</v>
      </c>
      <c r="P10425" t="s">
        <v>243</v>
      </c>
      <c r="Q10425">
        <v>1.3</v>
      </c>
      <c r="V10425">
        <v>1</v>
      </c>
      <c r="W10425" t="s">
        <v>1371</v>
      </c>
      <c r="X10425" t="s">
        <v>1536</v>
      </c>
    </row>
    <row r="10426" spans="1:24" x14ac:dyDescent="0.3">
      <c r="A10426">
        <v>14075</v>
      </c>
      <c r="B10426" s="15" t="s">
        <v>540</v>
      </c>
      <c r="C10426" t="str">
        <f>_xlfn.XLOOKUP($B10426, STANDARDS!$A:$A, STANDARDS!$B:$B,,0,2)</f>
        <v>Steep Rock Gp</v>
      </c>
      <c r="D10426" t="s">
        <v>517</v>
      </c>
      <c r="E10426" t="s">
        <v>1267</v>
      </c>
      <c r="J10426" cm="1">
        <f t="array" ref="J10426:L10426">_xlfn.XLOOKUP($C10426, AGE!$A:$A,AGE!$B:$D,,0,2)</f>
        <v>2892</v>
      </c>
      <c r="K10426">
        <v>113</v>
      </c>
      <c r="L10426" t="str">
        <v>Tomlinson et al. 2003</v>
      </c>
      <c r="M10426" t="s">
        <v>1335</v>
      </c>
      <c r="P10426" t="s">
        <v>243</v>
      </c>
      <c r="Q10426">
        <v>2.21</v>
      </c>
      <c r="V10426">
        <v>1</v>
      </c>
      <c r="W10426" t="s">
        <v>1371</v>
      </c>
      <c r="X10426" t="s">
        <v>1536</v>
      </c>
    </row>
    <row r="10427" spans="1:24" x14ac:dyDescent="0.3">
      <c r="A10427">
        <v>14076</v>
      </c>
      <c r="B10427" s="15" t="s">
        <v>540</v>
      </c>
      <c r="C10427" t="str">
        <f>_xlfn.XLOOKUP($B10427, STANDARDS!$A:$A, STANDARDS!$B:$B,,0,2)</f>
        <v>Steep Rock Gp</v>
      </c>
      <c r="D10427" t="s">
        <v>517</v>
      </c>
      <c r="E10427" t="s">
        <v>1267</v>
      </c>
      <c r="J10427" cm="1">
        <f t="array" ref="J10427:L10427">_xlfn.XLOOKUP($C10427, AGE!$A:$A,AGE!$B:$D,,0,2)</f>
        <v>2892</v>
      </c>
      <c r="K10427">
        <v>113</v>
      </c>
      <c r="L10427" t="str">
        <v>Tomlinson et al. 2003</v>
      </c>
      <c r="M10427" t="s">
        <v>1335</v>
      </c>
      <c r="P10427" t="s">
        <v>243</v>
      </c>
      <c r="Q10427">
        <v>1.6</v>
      </c>
      <c r="V10427">
        <v>1</v>
      </c>
      <c r="W10427" t="s">
        <v>1371</v>
      </c>
      <c r="X10427" t="s">
        <v>1536</v>
      </c>
    </row>
    <row r="10428" spans="1:24" x14ac:dyDescent="0.3">
      <c r="A10428">
        <v>14077</v>
      </c>
      <c r="B10428" s="15" t="s">
        <v>540</v>
      </c>
      <c r="C10428" t="str">
        <f>_xlfn.XLOOKUP($B10428, STANDARDS!$A:$A, STANDARDS!$B:$B,,0,2)</f>
        <v>Steep Rock Gp</v>
      </c>
      <c r="D10428" t="s">
        <v>517</v>
      </c>
      <c r="E10428" t="s">
        <v>1267</v>
      </c>
      <c r="J10428" cm="1">
        <f t="array" ref="J10428:L10428">_xlfn.XLOOKUP($C10428, AGE!$A:$A,AGE!$B:$D,,0,2)</f>
        <v>2892</v>
      </c>
      <c r="K10428">
        <v>113</v>
      </c>
      <c r="L10428" t="str">
        <v>Tomlinson et al. 2003</v>
      </c>
      <c r="M10428" t="s">
        <v>1335</v>
      </c>
      <c r="P10428" t="s">
        <v>243</v>
      </c>
      <c r="Q10428">
        <v>2</v>
      </c>
      <c r="V10428">
        <v>1</v>
      </c>
      <c r="W10428" t="s">
        <v>1371</v>
      </c>
      <c r="X10428" t="s">
        <v>1536</v>
      </c>
    </row>
    <row r="10429" spans="1:24" x14ac:dyDescent="0.3">
      <c r="A10429">
        <v>14078</v>
      </c>
      <c r="B10429" s="15" t="s">
        <v>980</v>
      </c>
      <c r="C10429" t="str">
        <f>_xlfn.XLOOKUP($B10429, STANDARDS!$A:$A, STANDARDS!$B:$B,,0,2)</f>
        <v>Michipicoten Greenstone Belt</v>
      </c>
      <c r="D10429" t="s">
        <v>517</v>
      </c>
      <c r="E10429" t="s">
        <v>1265</v>
      </c>
      <c r="J10429" s="13">
        <v>2721</v>
      </c>
      <c r="K10429" s="13">
        <v>31</v>
      </c>
      <c r="L10429" s="16"/>
      <c r="M10429" t="s">
        <v>1335</v>
      </c>
      <c r="P10429" t="s">
        <v>243</v>
      </c>
      <c r="Q10429">
        <v>3.69</v>
      </c>
      <c r="V10429">
        <v>1</v>
      </c>
      <c r="W10429" t="s">
        <v>1371</v>
      </c>
      <c r="X10429" t="s">
        <v>1536</v>
      </c>
    </row>
    <row r="10430" spans="1:24" x14ac:dyDescent="0.3">
      <c r="A10430">
        <v>14079</v>
      </c>
      <c r="B10430" s="15" t="s">
        <v>540</v>
      </c>
      <c r="C10430" t="str">
        <f>_xlfn.XLOOKUP($B10430, STANDARDS!$A:$A, STANDARDS!$B:$B,,0,2)</f>
        <v>Steep Rock Gp</v>
      </c>
      <c r="D10430" t="s">
        <v>517</v>
      </c>
      <c r="E10430" t="s">
        <v>1267</v>
      </c>
      <c r="J10430" cm="1">
        <f t="array" ref="J10430:L10430">_xlfn.XLOOKUP($C10430, AGE!$A:$A,AGE!$B:$D,,0,2)</f>
        <v>2892</v>
      </c>
      <c r="K10430">
        <v>113</v>
      </c>
      <c r="L10430" t="str">
        <v>Tomlinson et al. 2003</v>
      </c>
      <c r="M10430" t="s">
        <v>1335</v>
      </c>
      <c r="P10430" t="s">
        <v>243</v>
      </c>
      <c r="Q10430">
        <v>1.42</v>
      </c>
      <c r="V10430">
        <v>1</v>
      </c>
      <c r="W10430" t="s">
        <v>1371</v>
      </c>
      <c r="X10430" t="s">
        <v>1536</v>
      </c>
    </row>
    <row r="10431" spans="1:24" x14ac:dyDescent="0.3">
      <c r="A10431">
        <v>14080</v>
      </c>
      <c r="B10431" s="15" t="s">
        <v>540</v>
      </c>
      <c r="C10431" t="str">
        <f>_xlfn.XLOOKUP($B10431, STANDARDS!$A:$A, STANDARDS!$B:$B,,0,2)</f>
        <v>Steep Rock Gp</v>
      </c>
      <c r="D10431" t="s">
        <v>517</v>
      </c>
      <c r="E10431" t="s">
        <v>1267</v>
      </c>
      <c r="J10431" cm="1">
        <f t="array" ref="J10431:L10431">_xlfn.XLOOKUP($C10431, AGE!$A:$A,AGE!$B:$D,,0,2)</f>
        <v>2892</v>
      </c>
      <c r="K10431">
        <v>113</v>
      </c>
      <c r="L10431" t="str">
        <v>Tomlinson et al. 2003</v>
      </c>
      <c r="M10431" t="s">
        <v>1335</v>
      </c>
      <c r="P10431" t="s">
        <v>243</v>
      </c>
      <c r="Q10431">
        <v>1.92</v>
      </c>
      <c r="V10431">
        <v>1</v>
      </c>
      <c r="W10431" t="s">
        <v>1371</v>
      </c>
      <c r="X10431" t="s">
        <v>1536</v>
      </c>
    </row>
    <row r="10432" spans="1:24" x14ac:dyDescent="0.3">
      <c r="A10432">
        <v>14081</v>
      </c>
      <c r="B10432" s="15" t="s">
        <v>540</v>
      </c>
      <c r="C10432" t="str">
        <f>_xlfn.XLOOKUP($B10432, STANDARDS!$A:$A, STANDARDS!$B:$B,,0,2)</f>
        <v>Steep Rock Gp</v>
      </c>
      <c r="D10432" t="s">
        <v>517</v>
      </c>
      <c r="E10432" t="s">
        <v>1267</v>
      </c>
      <c r="J10432" cm="1">
        <f t="array" ref="J10432:L10432">_xlfn.XLOOKUP($C10432, AGE!$A:$A,AGE!$B:$D,,0,2)</f>
        <v>2892</v>
      </c>
      <c r="K10432">
        <v>113</v>
      </c>
      <c r="L10432" t="str">
        <v>Tomlinson et al. 2003</v>
      </c>
      <c r="M10432" t="s">
        <v>1335</v>
      </c>
      <c r="P10432" t="s">
        <v>243</v>
      </c>
      <c r="Q10432">
        <v>2.2200000000000002</v>
      </c>
      <c r="V10432">
        <v>1</v>
      </c>
      <c r="W10432" t="s">
        <v>1371</v>
      </c>
      <c r="X10432" t="s">
        <v>1536</v>
      </c>
    </row>
    <row r="10433" spans="1:24" x14ac:dyDescent="0.3">
      <c r="A10433">
        <v>14082</v>
      </c>
      <c r="B10433" s="15" t="s">
        <v>979</v>
      </c>
      <c r="C10433" t="str">
        <f>_xlfn.XLOOKUP($B10433, STANDARDS!$A:$A, STANDARDS!$B:$B,,0,2)</f>
        <v>Bulawayan Sgp</v>
      </c>
      <c r="D10433" t="s">
        <v>542</v>
      </c>
      <c r="E10433" t="s">
        <v>1268</v>
      </c>
      <c r="J10433" cm="1">
        <f t="array" ref="J10433:L10433">_xlfn.XLOOKUP($C10433, AGE!$A:$A,AGE!$B:$D,,0,2)</f>
        <v>2770</v>
      </c>
      <c r="K10433">
        <v>103</v>
      </c>
      <c r="L10433" t="str">
        <v>Wilson et al. 1995 in Prendergast and Wingate 2013; Prendergast and Wingate 2013</v>
      </c>
      <c r="M10433" t="s">
        <v>1335</v>
      </c>
      <c r="P10433" t="s">
        <v>243</v>
      </c>
      <c r="Q10433">
        <v>0.8</v>
      </c>
      <c r="V10433">
        <v>1</v>
      </c>
      <c r="W10433" t="s">
        <v>1371</v>
      </c>
      <c r="X10433" t="s">
        <v>1536</v>
      </c>
    </row>
    <row r="10434" spans="1:24" x14ac:dyDescent="0.3">
      <c r="A10434">
        <v>14083</v>
      </c>
      <c r="B10434" s="15" t="s">
        <v>979</v>
      </c>
      <c r="C10434" t="str">
        <f>_xlfn.XLOOKUP($B10434, STANDARDS!$A:$A, STANDARDS!$B:$B,,0,2)</f>
        <v>Bulawayan Sgp</v>
      </c>
      <c r="D10434" t="s">
        <v>542</v>
      </c>
      <c r="E10434" t="s">
        <v>1268</v>
      </c>
      <c r="J10434" cm="1">
        <f t="array" ref="J10434:L10434">_xlfn.XLOOKUP($C10434, AGE!$A:$A,AGE!$B:$D,,0,2)</f>
        <v>2770</v>
      </c>
      <c r="K10434">
        <v>103</v>
      </c>
      <c r="L10434" t="str">
        <v>Wilson et al. 1995 in Prendergast and Wingate 2013; Prendergast and Wingate 2013</v>
      </c>
      <c r="M10434" t="s">
        <v>1335</v>
      </c>
      <c r="P10434" t="s">
        <v>243</v>
      </c>
      <c r="Q10434">
        <v>0.8</v>
      </c>
      <c r="V10434">
        <v>1</v>
      </c>
      <c r="W10434" t="s">
        <v>1371</v>
      </c>
      <c r="X10434" t="s">
        <v>1536</v>
      </c>
    </row>
    <row r="10435" spans="1:24" x14ac:dyDescent="0.3">
      <c r="A10435">
        <v>14084</v>
      </c>
      <c r="B10435" s="15" t="s">
        <v>540</v>
      </c>
      <c r="C10435" t="str">
        <f>_xlfn.XLOOKUP($B10435, STANDARDS!$A:$A, STANDARDS!$B:$B,,0,2)</f>
        <v>Steep Rock Gp</v>
      </c>
      <c r="D10435" t="s">
        <v>517</v>
      </c>
      <c r="E10435" t="s">
        <v>1267</v>
      </c>
      <c r="J10435" cm="1">
        <f t="array" ref="J10435:L10435">_xlfn.XLOOKUP($C10435, AGE!$A:$A,AGE!$B:$D,,0,2)</f>
        <v>2892</v>
      </c>
      <c r="K10435">
        <v>113</v>
      </c>
      <c r="L10435" t="str">
        <v>Tomlinson et al. 2003</v>
      </c>
      <c r="M10435" t="s">
        <v>1335</v>
      </c>
      <c r="P10435" t="s">
        <v>243</v>
      </c>
      <c r="Q10435">
        <v>1.94</v>
      </c>
      <c r="V10435">
        <v>1</v>
      </c>
      <c r="W10435" t="s">
        <v>1371</v>
      </c>
      <c r="X10435" t="s">
        <v>1536</v>
      </c>
    </row>
    <row r="10436" spans="1:24" x14ac:dyDescent="0.3">
      <c r="A10436">
        <v>14085</v>
      </c>
      <c r="B10436" s="15" t="s">
        <v>540</v>
      </c>
      <c r="C10436" t="str">
        <f>_xlfn.XLOOKUP($B10436, STANDARDS!$A:$A, STANDARDS!$B:$B,,0,2)</f>
        <v>Steep Rock Gp</v>
      </c>
      <c r="D10436" t="s">
        <v>517</v>
      </c>
      <c r="E10436" t="s">
        <v>1267</v>
      </c>
      <c r="J10436" cm="1">
        <f t="array" ref="J10436:L10436">_xlfn.XLOOKUP($C10436, AGE!$A:$A,AGE!$B:$D,,0,2)</f>
        <v>2892</v>
      </c>
      <c r="K10436">
        <v>113</v>
      </c>
      <c r="L10436" t="str">
        <v>Tomlinson et al. 2003</v>
      </c>
      <c r="M10436" t="s">
        <v>1335</v>
      </c>
      <c r="P10436" t="s">
        <v>243</v>
      </c>
      <c r="Q10436">
        <v>2.5499999999999998</v>
      </c>
      <c r="V10436">
        <v>1</v>
      </c>
      <c r="W10436" t="s">
        <v>1371</v>
      </c>
      <c r="X10436" t="s">
        <v>1536</v>
      </c>
    </row>
    <row r="10437" spans="1:24" x14ac:dyDescent="0.3">
      <c r="A10437">
        <v>14086</v>
      </c>
      <c r="B10437" s="15" t="s">
        <v>540</v>
      </c>
      <c r="C10437" t="str">
        <f>_xlfn.XLOOKUP($B10437, STANDARDS!$A:$A, STANDARDS!$B:$B,,0,2)</f>
        <v>Steep Rock Gp</v>
      </c>
      <c r="D10437" t="s">
        <v>517</v>
      </c>
      <c r="E10437" t="s">
        <v>1267</v>
      </c>
      <c r="J10437" cm="1">
        <f t="array" ref="J10437:L10437">_xlfn.XLOOKUP($C10437, AGE!$A:$A,AGE!$B:$D,,0,2)</f>
        <v>2892</v>
      </c>
      <c r="K10437">
        <v>113</v>
      </c>
      <c r="L10437" t="str">
        <v>Tomlinson et al. 2003</v>
      </c>
      <c r="M10437" t="s">
        <v>1335</v>
      </c>
      <c r="P10437" t="s">
        <v>243</v>
      </c>
      <c r="Q10437">
        <v>1.98</v>
      </c>
      <c r="V10437">
        <v>1</v>
      </c>
      <c r="W10437" t="s">
        <v>1371</v>
      </c>
      <c r="X10437" t="s">
        <v>1536</v>
      </c>
    </row>
    <row r="10438" spans="1:24" x14ac:dyDescent="0.3">
      <c r="A10438">
        <v>14087</v>
      </c>
      <c r="B10438" s="15" t="s">
        <v>540</v>
      </c>
      <c r="C10438" t="str">
        <f>_xlfn.XLOOKUP($B10438, STANDARDS!$A:$A, STANDARDS!$B:$B,,0,2)</f>
        <v>Steep Rock Gp</v>
      </c>
      <c r="D10438" t="s">
        <v>517</v>
      </c>
      <c r="E10438" t="s">
        <v>1267</v>
      </c>
      <c r="J10438" cm="1">
        <f t="array" ref="J10438:L10438">_xlfn.XLOOKUP($C10438, AGE!$A:$A,AGE!$B:$D,,0,2)</f>
        <v>2892</v>
      </c>
      <c r="K10438">
        <v>113</v>
      </c>
      <c r="L10438" t="str">
        <v>Tomlinson et al. 2003</v>
      </c>
      <c r="M10438" t="s">
        <v>1335</v>
      </c>
      <c r="P10438" t="s">
        <v>243</v>
      </c>
      <c r="Q10438">
        <v>1.88</v>
      </c>
      <c r="V10438">
        <v>1</v>
      </c>
      <c r="W10438" t="s">
        <v>1371</v>
      </c>
      <c r="X10438" t="s">
        <v>1536</v>
      </c>
    </row>
    <row r="10439" spans="1:24" x14ac:dyDescent="0.3">
      <c r="A10439">
        <v>14088</v>
      </c>
      <c r="B10439" s="15" t="s">
        <v>540</v>
      </c>
      <c r="C10439" t="str">
        <f>_xlfn.XLOOKUP($B10439, STANDARDS!$A:$A, STANDARDS!$B:$B,,0,2)</f>
        <v>Steep Rock Gp</v>
      </c>
      <c r="D10439" t="s">
        <v>517</v>
      </c>
      <c r="E10439" t="s">
        <v>1267</v>
      </c>
      <c r="J10439" cm="1">
        <f t="array" ref="J10439:L10439">_xlfn.XLOOKUP($C10439, AGE!$A:$A,AGE!$B:$D,,0,2)</f>
        <v>2892</v>
      </c>
      <c r="K10439">
        <v>113</v>
      </c>
      <c r="L10439" t="str">
        <v>Tomlinson et al. 2003</v>
      </c>
      <c r="M10439" t="s">
        <v>1335</v>
      </c>
      <c r="P10439" t="s">
        <v>243</v>
      </c>
      <c r="Q10439">
        <v>2.16</v>
      </c>
      <c r="V10439">
        <v>1</v>
      </c>
      <c r="W10439" t="s">
        <v>1371</v>
      </c>
      <c r="X10439" t="s">
        <v>1536</v>
      </c>
    </row>
    <row r="10440" spans="1:24" x14ac:dyDescent="0.3">
      <c r="A10440">
        <v>14089</v>
      </c>
      <c r="B10440" s="15" t="s">
        <v>540</v>
      </c>
      <c r="C10440" t="str">
        <f>_xlfn.XLOOKUP($B10440, STANDARDS!$A:$A, STANDARDS!$B:$B,,0,2)</f>
        <v>Steep Rock Gp</v>
      </c>
      <c r="D10440" t="s">
        <v>517</v>
      </c>
      <c r="E10440" t="s">
        <v>1267</v>
      </c>
      <c r="J10440" cm="1">
        <f t="array" ref="J10440:L10440">_xlfn.XLOOKUP($C10440, AGE!$A:$A,AGE!$B:$D,,0,2)</f>
        <v>2892</v>
      </c>
      <c r="K10440">
        <v>113</v>
      </c>
      <c r="L10440" t="str">
        <v>Tomlinson et al. 2003</v>
      </c>
      <c r="M10440" t="s">
        <v>1335</v>
      </c>
      <c r="P10440" t="s">
        <v>243</v>
      </c>
      <c r="Q10440">
        <v>2.02</v>
      </c>
      <c r="V10440">
        <v>1</v>
      </c>
      <c r="W10440" t="s">
        <v>1371</v>
      </c>
      <c r="X10440" t="s">
        <v>1536</v>
      </c>
    </row>
    <row r="10441" spans="1:24" x14ac:dyDescent="0.3">
      <c r="A10441">
        <v>14090</v>
      </c>
      <c r="B10441" s="15" t="s">
        <v>540</v>
      </c>
      <c r="C10441" t="str">
        <f>_xlfn.XLOOKUP($B10441, STANDARDS!$A:$A, STANDARDS!$B:$B,,0,2)</f>
        <v>Steep Rock Gp</v>
      </c>
      <c r="D10441" t="s">
        <v>517</v>
      </c>
      <c r="E10441" t="s">
        <v>1267</v>
      </c>
      <c r="J10441" cm="1">
        <f t="array" ref="J10441:L10441">_xlfn.XLOOKUP($C10441, AGE!$A:$A,AGE!$B:$D,,0,2)</f>
        <v>2892</v>
      </c>
      <c r="K10441">
        <v>113</v>
      </c>
      <c r="L10441" t="str">
        <v>Tomlinson et al. 2003</v>
      </c>
      <c r="M10441" t="s">
        <v>1335</v>
      </c>
      <c r="P10441" t="s">
        <v>243</v>
      </c>
      <c r="Q10441">
        <v>2</v>
      </c>
      <c r="V10441">
        <v>1</v>
      </c>
      <c r="W10441" t="s">
        <v>1371</v>
      </c>
      <c r="X10441" t="s">
        <v>1536</v>
      </c>
    </row>
    <row r="10442" spans="1:24" x14ac:dyDescent="0.3">
      <c r="A10442">
        <v>14091</v>
      </c>
      <c r="B10442" s="15" t="s">
        <v>540</v>
      </c>
      <c r="C10442" t="str">
        <f>_xlfn.XLOOKUP($B10442, STANDARDS!$A:$A, STANDARDS!$B:$B,,0,2)</f>
        <v>Steep Rock Gp</v>
      </c>
      <c r="D10442" t="s">
        <v>517</v>
      </c>
      <c r="E10442" t="s">
        <v>1267</v>
      </c>
      <c r="J10442" cm="1">
        <f t="array" ref="J10442:L10442">_xlfn.XLOOKUP($C10442, AGE!$A:$A,AGE!$B:$D,,0,2)</f>
        <v>2892</v>
      </c>
      <c r="K10442">
        <v>113</v>
      </c>
      <c r="L10442" t="str">
        <v>Tomlinson et al. 2003</v>
      </c>
      <c r="M10442" t="s">
        <v>1335</v>
      </c>
      <c r="P10442" t="s">
        <v>243</v>
      </c>
      <c r="Q10442">
        <v>2</v>
      </c>
      <c r="V10442">
        <v>1</v>
      </c>
      <c r="W10442" t="s">
        <v>1371</v>
      </c>
      <c r="X10442" t="s">
        <v>1536</v>
      </c>
    </row>
    <row r="10443" spans="1:24" x14ac:dyDescent="0.3">
      <c r="A10443">
        <v>14092</v>
      </c>
      <c r="B10443" s="15" t="s">
        <v>540</v>
      </c>
      <c r="C10443" t="str">
        <f>_xlfn.XLOOKUP($B10443, STANDARDS!$A:$A, STANDARDS!$B:$B,,0,2)</f>
        <v>Steep Rock Gp</v>
      </c>
      <c r="D10443" t="s">
        <v>517</v>
      </c>
      <c r="E10443" t="s">
        <v>1267</v>
      </c>
      <c r="J10443" cm="1">
        <f t="array" ref="J10443:L10443">_xlfn.XLOOKUP($C10443, AGE!$A:$A,AGE!$B:$D,,0,2)</f>
        <v>2892</v>
      </c>
      <c r="K10443">
        <v>113</v>
      </c>
      <c r="L10443" t="str">
        <v>Tomlinson et al. 2003</v>
      </c>
      <c r="M10443" t="s">
        <v>1335</v>
      </c>
      <c r="P10443" t="s">
        <v>243</v>
      </c>
      <c r="Q10443">
        <v>2.12</v>
      </c>
      <c r="V10443">
        <v>1</v>
      </c>
      <c r="W10443" t="s">
        <v>1371</v>
      </c>
      <c r="X10443" t="s">
        <v>1536</v>
      </c>
    </row>
    <row r="10444" spans="1:24" x14ac:dyDescent="0.3">
      <c r="A10444">
        <v>14093</v>
      </c>
      <c r="B10444" s="15" t="s">
        <v>540</v>
      </c>
      <c r="C10444" t="str">
        <f>_xlfn.XLOOKUP($B10444, STANDARDS!$A:$A, STANDARDS!$B:$B,,0,2)</f>
        <v>Steep Rock Gp</v>
      </c>
      <c r="D10444" t="s">
        <v>517</v>
      </c>
      <c r="E10444" t="s">
        <v>1267</v>
      </c>
      <c r="J10444" cm="1">
        <f t="array" ref="J10444:L10444">_xlfn.XLOOKUP($C10444, AGE!$A:$A,AGE!$B:$D,,0,2)</f>
        <v>2892</v>
      </c>
      <c r="K10444">
        <v>113</v>
      </c>
      <c r="L10444" t="str">
        <v>Tomlinson et al. 2003</v>
      </c>
      <c r="M10444" t="s">
        <v>1335</v>
      </c>
      <c r="P10444" t="s">
        <v>243</v>
      </c>
      <c r="Q10444">
        <v>2.4</v>
      </c>
      <c r="V10444">
        <v>1</v>
      </c>
      <c r="W10444" t="s">
        <v>1371</v>
      </c>
      <c r="X10444" t="s">
        <v>1536</v>
      </c>
    </row>
    <row r="10445" spans="1:24" x14ac:dyDescent="0.3">
      <c r="A10445">
        <v>14094</v>
      </c>
      <c r="B10445" s="15" t="s">
        <v>540</v>
      </c>
      <c r="C10445" t="str">
        <f>_xlfn.XLOOKUP($B10445, STANDARDS!$A:$A, STANDARDS!$B:$B,,0,2)</f>
        <v>Steep Rock Gp</v>
      </c>
      <c r="D10445" t="s">
        <v>517</v>
      </c>
      <c r="E10445" t="s">
        <v>1267</v>
      </c>
      <c r="J10445" cm="1">
        <f t="array" ref="J10445:L10445">_xlfn.XLOOKUP($C10445, AGE!$A:$A,AGE!$B:$D,,0,2)</f>
        <v>2892</v>
      </c>
      <c r="K10445">
        <v>113</v>
      </c>
      <c r="L10445" t="str">
        <v>Tomlinson et al. 2003</v>
      </c>
      <c r="M10445" t="s">
        <v>1335</v>
      </c>
      <c r="P10445" t="s">
        <v>243</v>
      </c>
      <c r="Q10445">
        <v>2.34</v>
      </c>
      <c r="V10445">
        <v>1</v>
      </c>
      <c r="W10445" t="s">
        <v>1371</v>
      </c>
      <c r="X10445" t="s">
        <v>1536</v>
      </c>
    </row>
    <row r="10446" spans="1:24" x14ac:dyDescent="0.3">
      <c r="A10446">
        <v>14095</v>
      </c>
      <c r="B10446" s="15" t="s">
        <v>540</v>
      </c>
      <c r="C10446" t="str">
        <f>_xlfn.XLOOKUP($B10446, STANDARDS!$A:$A, STANDARDS!$B:$B,,0,2)</f>
        <v>Steep Rock Gp</v>
      </c>
      <c r="D10446" t="s">
        <v>517</v>
      </c>
      <c r="E10446" t="s">
        <v>1267</v>
      </c>
      <c r="J10446" cm="1">
        <f t="array" ref="J10446:L10446">_xlfn.XLOOKUP($C10446, AGE!$A:$A,AGE!$B:$D,,0,2)</f>
        <v>2892</v>
      </c>
      <c r="K10446">
        <v>113</v>
      </c>
      <c r="L10446" t="str">
        <v>Tomlinson et al. 2003</v>
      </c>
      <c r="M10446" t="s">
        <v>1335</v>
      </c>
      <c r="P10446" t="s">
        <v>243</v>
      </c>
      <c r="Q10446">
        <v>1.96</v>
      </c>
      <c r="V10446">
        <v>1</v>
      </c>
      <c r="W10446" t="s">
        <v>1371</v>
      </c>
      <c r="X10446" t="s">
        <v>1536</v>
      </c>
    </row>
    <row r="10447" spans="1:24" x14ac:dyDescent="0.3">
      <c r="A10447">
        <v>14096</v>
      </c>
      <c r="B10447" s="15" t="s">
        <v>540</v>
      </c>
      <c r="C10447" t="str">
        <f>_xlfn.XLOOKUP($B10447, STANDARDS!$A:$A, STANDARDS!$B:$B,,0,2)</f>
        <v>Steep Rock Gp</v>
      </c>
      <c r="D10447" t="s">
        <v>517</v>
      </c>
      <c r="E10447" t="s">
        <v>1267</v>
      </c>
      <c r="J10447" cm="1">
        <f t="array" ref="J10447:L10447">_xlfn.XLOOKUP($C10447, AGE!$A:$A,AGE!$B:$D,,0,2)</f>
        <v>2892</v>
      </c>
      <c r="K10447">
        <v>113</v>
      </c>
      <c r="L10447" t="str">
        <v>Tomlinson et al. 2003</v>
      </c>
      <c r="M10447" t="s">
        <v>1335</v>
      </c>
      <c r="P10447" t="s">
        <v>243</v>
      </c>
      <c r="Q10447">
        <v>2.2000000000000002</v>
      </c>
      <c r="V10447">
        <v>1</v>
      </c>
      <c r="W10447" t="s">
        <v>1371</v>
      </c>
      <c r="X10447" t="s">
        <v>1536</v>
      </c>
    </row>
    <row r="10448" spans="1:24" x14ac:dyDescent="0.3">
      <c r="A10448">
        <v>14097</v>
      </c>
      <c r="B10448" s="15" t="s">
        <v>540</v>
      </c>
      <c r="C10448" t="str">
        <f>_xlfn.XLOOKUP($B10448, STANDARDS!$A:$A, STANDARDS!$B:$B,,0,2)</f>
        <v>Steep Rock Gp</v>
      </c>
      <c r="D10448" t="s">
        <v>517</v>
      </c>
      <c r="E10448" t="s">
        <v>1267</v>
      </c>
      <c r="J10448" cm="1">
        <f t="array" ref="J10448:L10448">_xlfn.XLOOKUP($C10448, AGE!$A:$A,AGE!$B:$D,,0,2)</f>
        <v>2892</v>
      </c>
      <c r="K10448">
        <v>113</v>
      </c>
      <c r="L10448" t="str">
        <v>Tomlinson et al. 2003</v>
      </c>
      <c r="M10448" t="s">
        <v>1335</v>
      </c>
      <c r="P10448" t="s">
        <v>243</v>
      </c>
      <c r="Q10448">
        <v>2.23</v>
      </c>
      <c r="V10448">
        <v>1</v>
      </c>
      <c r="W10448" t="s">
        <v>1371</v>
      </c>
      <c r="X10448" t="s">
        <v>1536</v>
      </c>
    </row>
    <row r="10449" spans="1:24" x14ac:dyDescent="0.3">
      <c r="A10449">
        <v>14098</v>
      </c>
      <c r="B10449" s="15" t="s">
        <v>540</v>
      </c>
      <c r="C10449" t="str">
        <f>_xlfn.XLOOKUP($B10449, STANDARDS!$A:$A, STANDARDS!$B:$B,,0,2)</f>
        <v>Steep Rock Gp</v>
      </c>
      <c r="D10449" t="s">
        <v>517</v>
      </c>
      <c r="E10449" t="s">
        <v>1267</v>
      </c>
      <c r="J10449" cm="1">
        <f t="array" ref="J10449:L10449">_xlfn.XLOOKUP($C10449, AGE!$A:$A,AGE!$B:$D,,0,2)</f>
        <v>2892</v>
      </c>
      <c r="K10449">
        <v>113</v>
      </c>
      <c r="L10449" t="str">
        <v>Tomlinson et al. 2003</v>
      </c>
      <c r="M10449" t="s">
        <v>1335</v>
      </c>
      <c r="P10449" t="s">
        <v>243</v>
      </c>
      <c r="Q10449">
        <v>1.66</v>
      </c>
      <c r="V10449">
        <v>1</v>
      </c>
      <c r="W10449" t="s">
        <v>1371</v>
      </c>
      <c r="X10449" t="s">
        <v>1536</v>
      </c>
    </row>
    <row r="10450" spans="1:24" x14ac:dyDescent="0.3">
      <c r="A10450">
        <v>14099</v>
      </c>
      <c r="B10450" s="15" t="s">
        <v>540</v>
      </c>
      <c r="C10450" t="str">
        <f>_xlfn.XLOOKUP($B10450, STANDARDS!$A:$A, STANDARDS!$B:$B,,0,2)</f>
        <v>Steep Rock Gp</v>
      </c>
      <c r="D10450" t="s">
        <v>517</v>
      </c>
      <c r="E10450" t="s">
        <v>1267</v>
      </c>
      <c r="J10450" cm="1">
        <f t="array" ref="J10450:L10450">_xlfn.XLOOKUP($C10450, AGE!$A:$A,AGE!$B:$D,,0,2)</f>
        <v>2892</v>
      </c>
      <c r="K10450">
        <v>113</v>
      </c>
      <c r="L10450" t="str">
        <v>Tomlinson et al. 2003</v>
      </c>
      <c r="M10450" t="s">
        <v>1335</v>
      </c>
      <c r="P10450" t="s">
        <v>243</v>
      </c>
      <c r="Q10450">
        <v>2.58</v>
      </c>
      <c r="V10450">
        <v>1</v>
      </c>
      <c r="W10450" t="s">
        <v>1371</v>
      </c>
      <c r="X10450" t="s">
        <v>1536</v>
      </c>
    </row>
    <row r="10451" spans="1:24" x14ac:dyDescent="0.3">
      <c r="A10451">
        <v>14100</v>
      </c>
      <c r="B10451" s="15" t="s">
        <v>540</v>
      </c>
      <c r="C10451" t="str">
        <f>_xlfn.XLOOKUP($B10451, STANDARDS!$A:$A, STANDARDS!$B:$B,,0,2)</f>
        <v>Steep Rock Gp</v>
      </c>
      <c r="D10451" t="s">
        <v>517</v>
      </c>
      <c r="E10451" t="s">
        <v>1267</v>
      </c>
      <c r="J10451" cm="1">
        <f t="array" ref="J10451:L10451">_xlfn.XLOOKUP($C10451, AGE!$A:$A,AGE!$B:$D,,0,2)</f>
        <v>2892</v>
      </c>
      <c r="K10451">
        <v>113</v>
      </c>
      <c r="L10451" t="str">
        <v>Tomlinson et al. 2003</v>
      </c>
      <c r="M10451" t="s">
        <v>1335</v>
      </c>
      <c r="P10451" t="s">
        <v>243</v>
      </c>
      <c r="Q10451">
        <v>2.5</v>
      </c>
      <c r="V10451">
        <v>1</v>
      </c>
      <c r="W10451" t="s">
        <v>1371</v>
      </c>
      <c r="X10451" t="s">
        <v>1536</v>
      </c>
    </row>
    <row r="10452" spans="1:24" x14ac:dyDescent="0.3">
      <c r="A10452">
        <v>14101</v>
      </c>
      <c r="B10452" s="15" t="s">
        <v>540</v>
      </c>
      <c r="C10452" t="str">
        <f>_xlfn.XLOOKUP($B10452, STANDARDS!$A:$A, STANDARDS!$B:$B,,0,2)</f>
        <v>Steep Rock Gp</v>
      </c>
      <c r="D10452" t="s">
        <v>517</v>
      </c>
      <c r="E10452" t="s">
        <v>1267</v>
      </c>
      <c r="J10452" cm="1">
        <f t="array" ref="J10452:L10452">_xlfn.XLOOKUP($C10452, AGE!$A:$A,AGE!$B:$D,,0,2)</f>
        <v>2892</v>
      </c>
      <c r="K10452">
        <v>113</v>
      </c>
      <c r="L10452" t="str">
        <v>Tomlinson et al. 2003</v>
      </c>
      <c r="M10452" t="s">
        <v>1335</v>
      </c>
      <c r="P10452" t="s">
        <v>243</v>
      </c>
      <c r="Q10452">
        <v>2.4900000000000002</v>
      </c>
      <c r="V10452">
        <v>1</v>
      </c>
      <c r="W10452" t="s">
        <v>1371</v>
      </c>
      <c r="X10452" t="s">
        <v>1536</v>
      </c>
    </row>
    <row r="10453" spans="1:24" x14ac:dyDescent="0.3">
      <c r="A10453">
        <v>14102</v>
      </c>
      <c r="B10453" s="15" t="s">
        <v>540</v>
      </c>
      <c r="C10453" t="str">
        <f>_xlfn.XLOOKUP($B10453, STANDARDS!$A:$A, STANDARDS!$B:$B,,0,2)</f>
        <v>Steep Rock Gp</v>
      </c>
      <c r="D10453" t="s">
        <v>517</v>
      </c>
      <c r="E10453" t="s">
        <v>1267</v>
      </c>
      <c r="J10453" cm="1">
        <f t="array" ref="J10453:L10453">_xlfn.XLOOKUP($C10453, AGE!$A:$A,AGE!$B:$D,,0,2)</f>
        <v>2892</v>
      </c>
      <c r="K10453">
        <v>113</v>
      </c>
      <c r="L10453" t="str">
        <v>Tomlinson et al. 2003</v>
      </c>
      <c r="M10453" t="s">
        <v>1335</v>
      </c>
      <c r="P10453" t="s">
        <v>243</v>
      </c>
      <c r="Q10453">
        <v>1.77</v>
      </c>
      <c r="V10453">
        <v>1</v>
      </c>
      <c r="W10453" t="s">
        <v>1371</v>
      </c>
      <c r="X10453" t="s">
        <v>1536</v>
      </c>
    </row>
    <row r="10454" spans="1:24" x14ac:dyDescent="0.3">
      <c r="A10454">
        <v>14103</v>
      </c>
      <c r="B10454" s="15" t="s">
        <v>540</v>
      </c>
      <c r="C10454" t="str">
        <f>_xlfn.XLOOKUP($B10454, STANDARDS!$A:$A, STANDARDS!$B:$B,,0,2)</f>
        <v>Steep Rock Gp</v>
      </c>
      <c r="D10454" t="s">
        <v>517</v>
      </c>
      <c r="E10454" t="s">
        <v>1267</v>
      </c>
      <c r="J10454" cm="1">
        <f t="array" ref="J10454:L10454">_xlfn.XLOOKUP($C10454, AGE!$A:$A,AGE!$B:$D,,0,2)</f>
        <v>2892</v>
      </c>
      <c r="K10454">
        <v>113</v>
      </c>
      <c r="L10454" t="str">
        <v>Tomlinson et al. 2003</v>
      </c>
      <c r="M10454" t="s">
        <v>1335</v>
      </c>
      <c r="P10454" t="s">
        <v>243</v>
      </c>
      <c r="Q10454">
        <v>2.38</v>
      </c>
      <c r="V10454">
        <v>1</v>
      </c>
      <c r="W10454" t="s">
        <v>1371</v>
      </c>
      <c r="X10454" t="s">
        <v>1536</v>
      </c>
    </row>
    <row r="10455" spans="1:24" x14ac:dyDescent="0.3">
      <c r="A10455">
        <v>14104</v>
      </c>
      <c r="B10455" s="15" t="s">
        <v>540</v>
      </c>
      <c r="C10455" t="str">
        <f>_xlfn.XLOOKUP($B10455, STANDARDS!$A:$A, STANDARDS!$B:$B,,0,2)</f>
        <v>Steep Rock Gp</v>
      </c>
      <c r="D10455" t="s">
        <v>517</v>
      </c>
      <c r="E10455" t="s">
        <v>1267</v>
      </c>
      <c r="J10455" cm="1">
        <f t="array" ref="J10455:L10455">_xlfn.XLOOKUP($C10455, AGE!$A:$A,AGE!$B:$D,,0,2)</f>
        <v>2892</v>
      </c>
      <c r="K10455">
        <v>113</v>
      </c>
      <c r="L10455" t="str">
        <v>Tomlinson et al. 2003</v>
      </c>
      <c r="M10455" t="s">
        <v>1335</v>
      </c>
      <c r="P10455" t="s">
        <v>243</v>
      </c>
      <c r="Q10455">
        <v>1.9</v>
      </c>
      <c r="V10455">
        <v>1</v>
      </c>
      <c r="W10455" t="s">
        <v>1371</v>
      </c>
      <c r="X10455" t="s">
        <v>1536</v>
      </c>
    </row>
    <row r="10456" spans="1:24" x14ac:dyDescent="0.3">
      <c r="A10456">
        <v>14105</v>
      </c>
      <c r="B10456" s="15" t="s">
        <v>540</v>
      </c>
      <c r="C10456" t="str">
        <f>_xlfn.XLOOKUP($B10456, STANDARDS!$A:$A, STANDARDS!$B:$B,,0,2)</f>
        <v>Steep Rock Gp</v>
      </c>
      <c r="D10456" t="s">
        <v>517</v>
      </c>
      <c r="E10456" t="s">
        <v>1267</v>
      </c>
      <c r="J10456" cm="1">
        <f t="array" ref="J10456:L10456">_xlfn.XLOOKUP($C10456, AGE!$A:$A,AGE!$B:$D,,0,2)</f>
        <v>2892</v>
      </c>
      <c r="K10456">
        <v>113</v>
      </c>
      <c r="L10456" t="str">
        <v>Tomlinson et al. 2003</v>
      </c>
      <c r="M10456" t="s">
        <v>1335</v>
      </c>
      <c r="P10456" t="s">
        <v>243</v>
      </c>
      <c r="Q10456">
        <v>1.53</v>
      </c>
      <c r="V10456">
        <v>1</v>
      </c>
      <c r="W10456" t="s">
        <v>1371</v>
      </c>
      <c r="X10456" t="s">
        <v>1536</v>
      </c>
    </row>
    <row r="10457" spans="1:24" x14ac:dyDescent="0.3">
      <c r="A10457">
        <v>14106</v>
      </c>
      <c r="B10457" s="15" t="s">
        <v>540</v>
      </c>
      <c r="C10457" t="str">
        <f>_xlfn.XLOOKUP($B10457, STANDARDS!$A:$A, STANDARDS!$B:$B,,0,2)</f>
        <v>Steep Rock Gp</v>
      </c>
      <c r="D10457" t="s">
        <v>517</v>
      </c>
      <c r="E10457" t="s">
        <v>1267</v>
      </c>
      <c r="J10457" cm="1">
        <f t="array" ref="J10457:L10457">_xlfn.XLOOKUP($C10457, AGE!$A:$A,AGE!$B:$D,,0,2)</f>
        <v>2892</v>
      </c>
      <c r="K10457">
        <v>113</v>
      </c>
      <c r="L10457" t="str">
        <v>Tomlinson et al. 2003</v>
      </c>
      <c r="M10457" t="s">
        <v>1335</v>
      </c>
      <c r="P10457" t="s">
        <v>243</v>
      </c>
      <c r="Q10457">
        <v>2.0099999999999998</v>
      </c>
      <c r="V10457">
        <v>1</v>
      </c>
      <c r="W10457" t="s">
        <v>1371</v>
      </c>
      <c r="X10457" t="s">
        <v>1536</v>
      </c>
    </row>
    <row r="10458" spans="1:24" x14ac:dyDescent="0.3">
      <c r="A10458">
        <v>14107</v>
      </c>
      <c r="B10458" s="15" t="s">
        <v>540</v>
      </c>
      <c r="C10458" t="str">
        <f>_xlfn.XLOOKUP($B10458, STANDARDS!$A:$A, STANDARDS!$B:$B,,0,2)</f>
        <v>Steep Rock Gp</v>
      </c>
      <c r="D10458" t="s">
        <v>517</v>
      </c>
      <c r="E10458" t="s">
        <v>1267</v>
      </c>
      <c r="J10458" cm="1">
        <f t="array" ref="J10458:L10458">_xlfn.XLOOKUP($C10458, AGE!$A:$A,AGE!$B:$D,,0,2)</f>
        <v>2892</v>
      </c>
      <c r="K10458">
        <v>113</v>
      </c>
      <c r="L10458" t="str">
        <v>Tomlinson et al. 2003</v>
      </c>
      <c r="M10458" t="s">
        <v>1335</v>
      </c>
      <c r="P10458" t="s">
        <v>243</v>
      </c>
      <c r="Q10458">
        <v>2.37</v>
      </c>
      <c r="V10458">
        <v>1</v>
      </c>
      <c r="W10458" t="s">
        <v>1371</v>
      </c>
      <c r="X10458" t="s">
        <v>1536</v>
      </c>
    </row>
    <row r="10459" spans="1:24" x14ac:dyDescent="0.3">
      <c r="A10459">
        <v>14108</v>
      </c>
      <c r="B10459" s="15" t="s">
        <v>540</v>
      </c>
      <c r="C10459" t="str">
        <f>_xlfn.XLOOKUP($B10459, STANDARDS!$A:$A, STANDARDS!$B:$B,,0,2)</f>
        <v>Steep Rock Gp</v>
      </c>
      <c r="D10459" t="s">
        <v>517</v>
      </c>
      <c r="E10459" t="s">
        <v>1267</v>
      </c>
      <c r="J10459" cm="1">
        <f t="array" ref="J10459:L10459">_xlfn.XLOOKUP($C10459, AGE!$A:$A,AGE!$B:$D,,0,2)</f>
        <v>2892</v>
      </c>
      <c r="K10459">
        <v>113</v>
      </c>
      <c r="L10459" t="str">
        <v>Tomlinson et al. 2003</v>
      </c>
      <c r="M10459" t="s">
        <v>1335</v>
      </c>
      <c r="P10459" t="s">
        <v>243</v>
      </c>
      <c r="Q10459">
        <v>2.4</v>
      </c>
      <c r="V10459">
        <v>1</v>
      </c>
      <c r="W10459" t="s">
        <v>1371</v>
      </c>
      <c r="X10459" t="s">
        <v>1536</v>
      </c>
    </row>
    <row r="10460" spans="1:24" x14ac:dyDescent="0.3">
      <c r="A10460">
        <v>14109</v>
      </c>
      <c r="B10460" s="15" t="s">
        <v>540</v>
      </c>
      <c r="C10460" t="str">
        <f>_xlfn.XLOOKUP($B10460, STANDARDS!$A:$A, STANDARDS!$B:$B,,0,2)</f>
        <v>Steep Rock Gp</v>
      </c>
      <c r="D10460" t="s">
        <v>517</v>
      </c>
      <c r="E10460" t="s">
        <v>1267</v>
      </c>
      <c r="J10460" cm="1">
        <f t="array" ref="J10460:L10460">_xlfn.XLOOKUP($C10460, AGE!$A:$A,AGE!$B:$D,,0,2)</f>
        <v>2892</v>
      </c>
      <c r="K10460">
        <v>113</v>
      </c>
      <c r="L10460" t="str">
        <v>Tomlinson et al. 2003</v>
      </c>
      <c r="M10460" t="s">
        <v>1335</v>
      </c>
      <c r="P10460" t="s">
        <v>243</v>
      </c>
      <c r="Q10460">
        <v>0.97</v>
      </c>
      <c r="V10460">
        <v>1</v>
      </c>
      <c r="W10460" t="s">
        <v>1371</v>
      </c>
      <c r="X10460" t="s">
        <v>1536</v>
      </c>
    </row>
    <row r="10461" spans="1:24" x14ac:dyDescent="0.3">
      <c r="A10461">
        <v>14110</v>
      </c>
      <c r="B10461" s="15" t="s">
        <v>540</v>
      </c>
      <c r="C10461" t="str">
        <f>_xlfn.XLOOKUP($B10461, STANDARDS!$A:$A, STANDARDS!$B:$B,,0,2)</f>
        <v>Steep Rock Gp</v>
      </c>
      <c r="D10461" t="s">
        <v>517</v>
      </c>
      <c r="E10461" t="s">
        <v>1267</v>
      </c>
      <c r="J10461" cm="1">
        <f t="array" ref="J10461:L10461">_xlfn.XLOOKUP($C10461, AGE!$A:$A,AGE!$B:$D,,0,2)</f>
        <v>2892</v>
      </c>
      <c r="K10461">
        <v>113</v>
      </c>
      <c r="L10461" t="str">
        <v>Tomlinson et al. 2003</v>
      </c>
      <c r="M10461" t="s">
        <v>1335</v>
      </c>
      <c r="P10461" t="s">
        <v>243</v>
      </c>
      <c r="Q10461">
        <v>0.75</v>
      </c>
      <c r="V10461">
        <v>1</v>
      </c>
      <c r="W10461" t="s">
        <v>1371</v>
      </c>
      <c r="X10461" t="s">
        <v>1536</v>
      </c>
    </row>
    <row r="10462" spans="1:24" x14ac:dyDescent="0.3">
      <c r="A10462">
        <v>14111</v>
      </c>
      <c r="B10462" s="15" t="s">
        <v>540</v>
      </c>
      <c r="C10462" t="str">
        <f>_xlfn.XLOOKUP($B10462, STANDARDS!$A:$A, STANDARDS!$B:$B,,0,2)</f>
        <v>Steep Rock Gp</v>
      </c>
      <c r="D10462" t="s">
        <v>517</v>
      </c>
      <c r="E10462" t="s">
        <v>1267</v>
      </c>
      <c r="J10462" cm="1">
        <f t="array" ref="J10462:L10462">_xlfn.XLOOKUP($C10462, AGE!$A:$A,AGE!$B:$D,,0,2)</f>
        <v>2892</v>
      </c>
      <c r="K10462">
        <v>113</v>
      </c>
      <c r="L10462" t="str">
        <v>Tomlinson et al. 2003</v>
      </c>
      <c r="M10462" t="s">
        <v>1335</v>
      </c>
      <c r="P10462" t="s">
        <v>243</v>
      </c>
      <c r="Q10462">
        <v>0.8</v>
      </c>
      <c r="V10462">
        <v>1</v>
      </c>
      <c r="W10462" t="s">
        <v>1371</v>
      </c>
      <c r="X10462" t="s">
        <v>1536</v>
      </c>
    </row>
    <row r="10463" spans="1:24" x14ac:dyDescent="0.3">
      <c r="A10463">
        <v>14112</v>
      </c>
      <c r="B10463" s="15" t="s">
        <v>540</v>
      </c>
      <c r="C10463" t="str">
        <f>_xlfn.XLOOKUP($B10463, STANDARDS!$A:$A, STANDARDS!$B:$B,,0,2)</f>
        <v>Steep Rock Gp</v>
      </c>
      <c r="D10463" t="s">
        <v>517</v>
      </c>
      <c r="E10463" t="s">
        <v>1267</v>
      </c>
      <c r="J10463" cm="1">
        <f t="array" ref="J10463:L10463">_xlfn.XLOOKUP($C10463, AGE!$A:$A,AGE!$B:$D,,0,2)</f>
        <v>2892</v>
      </c>
      <c r="K10463">
        <v>113</v>
      </c>
      <c r="L10463" t="str">
        <v>Tomlinson et al. 2003</v>
      </c>
      <c r="M10463" t="s">
        <v>1335</v>
      </c>
      <c r="P10463" t="s">
        <v>243</v>
      </c>
      <c r="Q10463">
        <v>1.97</v>
      </c>
      <c r="V10463">
        <v>1</v>
      </c>
      <c r="W10463" t="s">
        <v>1371</v>
      </c>
      <c r="X10463" t="s">
        <v>1536</v>
      </c>
    </row>
    <row r="10464" spans="1:24" x14ac:dyDescent="0.3">
      <c r="A10464">
        <v>14113</v>
      </c>
      <c r="B10464" s="15" t="s">
        <v>540</v>
      </c>
      <c r="C10464" t="str">
        <f>_xlfn.XLOOKUP($B10464, STANDARDS!$A:$A, STANDARDS!$B:$B,,0,2)</f>
        <v>Steep Rock Gp</v>
      </c>
      <c r="D10464" t="s">
        <v>517</v>
      </c>
      <c r="E10464" t="s">
        <v>1267</v>
      </c>
      <c r="J10464" cm="1">
        <f t="array" ref="J10464:L10464">_xlfn.XLOOKUP($C10464, AGE!$A:$A,AGE!$B:$D,,0,2)</f>
        <v>2892</v>
      </c>
      <c r="K10464">
        <v>113</v>
      </c>
      <c r="L10464" t="str">
        <v>Tomlinson et al. 2003</v>
      </c>
      <c r="M10464" t="s">
        <v>1335</v>
      </c>
      <c r="P10464" t="s">
        <v>243</v>
      </c>
      <c r="Q10464">
        <v>0.89</v>
      </c>
      <c r="V10464">
        <v>1</v>
      </c>
      <c r="W10464" t="s">
        <v>1371</v>
      </c>
      <c r="X10464" t="s">
        <v>1536</v>
      </c>
    </row>
    <row r="10465" spans="1:24" x14ac:dyDescent="0.3">
      <c r="A10465">
        <v>14114</v>
      </c>
      <c r="B10465" s="15" t="s">
        <v>540</v>
      </c>
      <c r="C10465" t="str">
        <f>_xlfn.XLOOKUP($B10465, STANDARDS!$A:$A, STANDARDS!$B:$B,,0,2)</f>
        <v>Steep Rock Gp</v>
      </c>
      <c r="D10465" t="s">
        <v>517</v>
      </c>
      <c r="E10465" t="s">
        <v>1267</v>
      </c>
      <c r="J10465" cm="1">
        <f t="array" ref="J10465:L10465">_xlfn.XLOOKUP($C10465, AGE!$A:$A,AGE!$B:$D,,0,2)</f>
        <v>2892</v>
      </c>
      <c r="K10465">
        <v>113</v>
      </c>
      <c r="L10465" t="str">
        <v>Tomlinson et al. 2003</v>
      </c>
      <c r="M10465" t="s">
        <v>1335</v>
      </c>
      <c r="P10465" t="s">
        <v>243</v>
      </c>
      <c r="Q10465">
        <v>1.32</v>
      </c>
      <c r="V10465">
        <v>1</v>
      </c>
      <c r="W10465" t="s">
        <v>1371</v>
      </c>
      <c r="X10465" t="s">
        <v>1536</v>
      </c>
    </row>
    <row r="10466" spans="1:24" x14ac:dyDescent="0.3">
      <c r="A10466">
        <v>14115</v>
      </c>
      <c r="B10466" s="15" t="s">
        <v>540</v>
      </c>
      <c r="C10466" t="str">
        <f>_xlfn.XLOOKUP($B10466, STANDARDS!$A:$A, STANDARDS!$B:$B,,0,2)</f>
        <v>Steep Rock Gp</v>
      </c>
      <c r="D10466" t="s">
        <v>517</v>
      </c>
      <c r="E10466" t="s">
        <v>1267</v>
      </c>
      <c r="J10466" cm="1">
        <f t="array" ref="J10466:L10466">_xlfn.XLOOKUP($C10466, AGE!$A:$A,AGE!$B:$D,,0,2)</f>
        <v>2892</v>
      </c>
      <c r="K10466">
        <v>113</v>
      </c>
      <c r="L10466" t="str">
        <v>Tomlinson et al. 2003</v>
      </c>
      <c r="M10466" t="s">
        <v>1335</v>
      </c>
      <c r="P10466" t="s">
        <v>243</v>
      </c>
      <c r="Q10466">
        <v>1.8</v>
      </c>
      <c r="V10466">
        <v>1</v>
      </c>
      <c r="W10466" t="s">
        <v>1371</v>
      </c>
      <c r="X10466" t="s">
        <v>1536</v>
      </c>
    </row>
    <row r="10467" spans="1:24" x14ac:dyDescent="0.3">
      <c r="A10467">
        <v>14116</v>
      </c>
      <c r="B10467" s="15" t="s">
        <v>540</v>
      </c>
      <c r="C10467" t="str">
        <f>_xlfn.XLOOKUP($B10467, STANDARDS!$A:$A, STANDARDS!$B:$B,,0,2)</f>
        <v>Steep Rock Gp</v>
      </c>
      <c r="D10467" t="s">
        <v>517</v>
      </c>
      <c r="E10467" t="s">
        <v>1267</v>
      </c>
      <c r="J10467" cm="1">
        <f t="array" ref="J10467:L10467">_xlfn.XLOOKUP($C10467, AGE!$A:$A,AGE!$B:$D,,0,2)</f>
        <v>2892</v>
      </c>
      <c r="K10467">
        <v>113</v>
      </c>
      <c r="L10467" t="str">
        <v>Tomlinson et al. 2003</v>
      </c>
      <c r="M10467" t="s">
        <v>1335</v>
      </c>
      <c r="P10467" t="s">
        <v>243</v>
      </c>
      <c r="Q10467">
        <v>2</v>
      </c>
      <c r="V10467">
        <v>1</v>
      </c>
      <c r="W10467" t="s">
        <v>1371</v>
      </c>
      <c r="X10467" t="s">
        <v>1536</v>
      </c>
    </row>
    <row r="10468" spans="1:24" x14ac:dyDescent="0.3">
      <c r="A10468">
        <v>14117</v>
      </c>
      <c r="B10468" s="15" t="s">
        <v>540</v>
      </c>
      <c r="C10468" t="str">
        <f>_xlfn.XLOOKUP($B10468, STANDARDS!$A:$A, STANDARDS!$B:$B,,0,2)</f>
        <v>Steep Rock Gp</v>
      </c>
      <c r="D10468" t="s">
        <v>517</v>
      </c>
      <c r="E10468" t="s">
        <v>1267</v>
      </c>
      <c r="J10468" cm="1">
        <f t="array" ref="J10468:L10468">_xlfn.XLOOKUP($C10468, AGE!$A:$A,AGE!$B:$D,,0,2)</f>
        <v>2892</v>
      </c>
      <c r="K10468">
        <v>113</v>
      </c>
      <c r="L10468" t="str">
        <v>Tomlinson et al. 2003</v>
      </c>
      <c r="M10468" t="s">
        <v>1335</v>
      </c>
      <c r="P10468" t="s">
        <v>243</v>
      </c>
      <c r="Q10468">
        <v>1.91</v>
      </c>
      <c r="V10468">
        <v>1</v>
      </c>
      <c r="W10468" t="s">
        <v>1371</v>
      </c>
      <c r="X10468" t="s">
        <v>1536</v>
      </c>
    </row>
    <row r="10469" spans="1:24" x14ac:dyDescent="0.3">
      <c r="A10469">
        <v>14118</v>
      </c>
      <c r="B10469" s="15" t="s">
        <v>969</v>
      </c>
      <c r="C10469" t="str">
        <f>_xlfn.XLOOKUP($B10469, STANDARDS!$A:$A, STANDARDS!$B:$B,,0,2)</f>
        <v>Yellowknife Sgp</v>
      </c>
      <c r="D10469" t="s">
        <v>517</v>
      </c>
      <c r="E10469" t="s">
        <v>1263</v>
      </c>
      <c r="J10469" s="13">
        <v>2686.5</v>
      </c>
      <c r="K10469" s="13">
        <v>23.5</v>
      </c>
      <c r="L10469" s="16"/>
      <c r="M10469" t="s">
        <v>583</v>
      </c>
      <c r="P10469" t="s">
        <v>243</v>
      </c>
      <c r="Q10469">
        <v>-1.5</v>
      </c>
      <c r="V10469">
        <v>1</v>
      </c>
      <c r="W10469" t="s">
        <v>1371</v>
      </c>
      <c r="X10469" t="s">
        <v>1536</v>
      </c>
    </row>
    <row r="10470" spans="1:24" x14ac:dyDescent="0.3">
      <c r="A10470">
        <v>14119</v>
      </c>
      <c r="B10470" s="15" t="s">
        <v>969</v>
      </c>
      <c r="C10470" t="str">
        <f>_xlfn.XLOOKUP($B10470, STANDARDS!$A:$A, STANDARDS!$B:$B,,0,2)</f>
        <v>Yellowknife Sgp</v>
      </c>
      <c r="D10470" t="s">
        <v>517</v>
      </c>
      <c r="E10470" t="s">
        <v>1263</v>
      </c>
      <c r="J10470" s="13">
        <v>2686.5</v>
      </c>
      <c r="K10470" s="13">
        <v>23.5</v>
      </c>
      <c r="L10470" s="16"/>
      <c r="M10470" t="s">
        <v>583</v>
      </c>
      <c r="P10470" t="s">
        <v>243</v>
      </c>
      <c r="Q10470">
        <v>-1</v>
      </c>
      <c r="V10470">
        <v>1</v>
      </c>
      <c r="W10470" t="s">
        <v>1371</v>
      </c>
      <c r="X10470" t="s">
        <v>1536</v>
      </c>
    </row>
    <row r="10471" spans="1:24" x14ac:dyDescent="0.3">
      <c r="A10471">
        <v>14120</v>
      </c>
      <c r="B10471" s="15" t="s">
        <v>969</v>
      </c>
      <c r="C10471" t="str">
        <f>_xlfn.XLOOKUP($B10471, STANDARDS!$A:$A, STANDARDS!$B:$B,,0,2)</f>
        <v>Yellowknife Sgp</v>
      </c>
      <c r="D10471" t="s">
        <v>517</v>
      </c>
      <c r="E10471" t="s">
        <v>1263</v>
      </c>
      <c r="J10471" s="13">
        <v>2686.5</v>
      </c>
      <c r="K10471" s="13">
        <v>23.5</v>
      </c>
      <c r="L10471" s="16"/>
      <c r="M10471" t="s">
        <v>583</v>
      </c>
      <c r="P10471" t="s">
        <v>243</v>
      </c>
      <c r="Q10471">
        <v>-0.3</v>
      </c>
      <c r="V10471">
        <v>1</v>
      </c>
      <c r="W10471" t="s">
        <v>1371</v>
      </c>
      <c r="X10471" t="s">
        <v>1536</v>
      </c>
    </row>
    <row r="10472" spans="1:24" x14ac:dyDescent="0.3">
      <c r="A10472">
        <v>14121</v>
      </c>
      <c r="B10472" s="15" t="s">
        <v>969</v>
      </c>
      <c r="C10472" t="str">
        <f>_xlfn.XLOOKUP($B10472, STANDARDS!$A:$A, STANDARDS!$B:$B,,0,2)</f>
        <v>Yellowknife Sgp</v>
      </c>
      <c r="D10472" t="s">
        <v>517</v>
      </c>
      <c r="E10472" t="s">
        <v>1263</v>
      </c>
      <c r="J10472" s="13">
        <v>2686.5</v>
      </c>
      <c r="K10472" s="13">
        <v>23.5</v>
      </c>
      <c r="L10472" s="16"/>
      <c r="M10472" t="s">
        <v>1365</v>
      </c>
      <c r="P10472" t="s">
        <v>243</v>
      </c>
      <c r="Q10472">
        <v>-3.03</v>
      </c>
      <c r="V10472">
        <v>1</v>
      </c>
      <c r="W10472" t="s">
        <v>1371</v>
      </c>
      <c r="X10472" t="s">
        <v>1536</v>
      </c>
    </row>
    <row r="10473" spans="1:24" x14ac:dyDescent="0.3">
      <c r="A10473">
        <v>14122</v>
      </c>
      <c r="B10473" s="15" t="s">
        <v>540</v>
      </c>
      <c r="C10473" t="str">
        <f>_xlfn.XLOOKUP($B10473, STANDARDS!$A:$A, STANDARDS!$B:$B,,0,2)</f>
        <v>Steep Rock Gp</v>
      </c>
      <c r="D10473" t="s">
        <v>517</v>
      </c>
      <c r="E10473" t="s">
        <v>1267</v>
      </c>
      <c r="J10473" cm="1">
        <f t="array" ref="J10473:L10473">_xlfn.XLOOKUP($C10473, AGE!$A:$A,AGE!$B:$D,,0,2)</f>
        <v>2892</v>
      </c>
      <c r="K10473">
        <v>113</v>
      </c>
      <c r="L10473" t="str">
        <v>Tomlinson et al. 2003</v>
      </c>
      <c r="M10473" t="s">
        <v>583</v>
      </c>
      <c r="P10473" t="s">
        <v>243</v>
      </c>
      <c r="Q10473">
        <v>-3.1</v>
      </c>
      <c r="V10473">
        <v>1</v>
      </c>
      <c r="W10473" t="s">
        <v>1371</v>
      </c>
      <c r="X10473" t="s">
        <v>1536</v>
      </c>
    </row>
    <row r="10474" spans="1:24" x14ac:dyDescent="0.3">
      <c r="A10474">
        <v>14123</v>
      </c>
      <c r="B10474" s="15" t="s">
        <v>540</v>
      </c>
      <c r="C10474" t="str">
        <f>_xlfn.XLOOKUP($B10474, STANDARDS!$A:$A, STANDARDS!$B:$B,,0,2)</f>
        <v>Steep Rock Gp</v>
      </c>
      <c r="D10474" t="s">
        <v>517</v>
      </c>
      <c r="E10474" t="s">
        <v>1267</v>
      </c>
      <c r="J10474" cm="1">
        <f t="array" ref="J10474:L10474">_xlfn.XLOOKUP($C10474, AGE!$A:$A,AGE!$B:$D,,0,2)</f>
        <v>2892</v>
      </c>
      <c r="K10474">
        <v>113</v>
      </c>
      <c r="L10474" t="str">
        <v>Tomlinson et al. 2003</v>
      </c>
      <c r="M10474" t="s">
        <v>583</v>
      </c>
      <c r="P10474" t="s">
        <v>243</v>
      </c>
      <c r="Q10474">
        <v>2.1</v>
      </c>
      <c r="V10474">
        <v>1</v>
      </c>
      <c r="W10474" t="s">
        <v>1371</v>
      </c>
      <c r="X10474" t="s">
        <v>1536</v>
      </c>
    </row>
    <row r="10475" spans="1:24" x14ac:dyDescent="0.3">
      <c r="A10475">
        <v>14124</v>
      </c>
      <c r="B10475" s="15" t="s">
        <v>540</v>
      </c>
      <c r="C10475" t="str">
        <f>_xlfn.XLOOKUP($B10475, STANDARDS!$A:$A, STANDARDS!$B:$B,,0,2)</f>
        <v>Steep Rock Gp</v>
      </c>
      <c r="D10475" t="s">
        <v>517</v>
      </c>
      <c r="E10475" t="s">
        <v>1267</v>
      </c>
      <c r="J10475" cm="1">
        <f t="array" ref="J10475:L10475">_xlfn.XLOOKUP($C10475, AGE!$A:$A,AGE!$B:$D,,0,2)</f>
        <v>2892</v>
      </c>
      <c r="K10475">
        <v>113</v>
      </c>
      <c r="L10475" t="str">
        <v>Tomlinson et al. 2003</v>
      </c>
      <c r="M10475" t="s">
        <v>583</v>
      </c>
      <c r="P10475" t="s">
        <v>243</v>
      </c>
      <c r="Q10475">
        <v>1.6</v>
      </c>
      <c r="V10475">
        <v>1</v>
      </c>
      <c r="W10475" t="s">
        <v>1371</v>
      </c>
      <c r="X10475" t="s">
        <v>1536</v>
      </c>
    </row>
    <row r="10476" spans="1:24" x14ac:dyDescent="0.3">
      <c r="A10476">
        <v>14125</v>
      </c>
      <c r="B10476" s="15" t="s">
        <v>540</v>
      </c>
      <c r="C10476" t="str">
        <f>_xlfn.XLOOKUP($B10476, STANDARDS!$A:$A, STANDARDS!$B:$B,,0,2)</f>
        <v>Steep Rock Gp</v>
      </c>
      <c r="D10476" t="s">
        <v>517</v>
      </c>
      <c r="E10476" t="s">
        <v>1267</v>
      </c>
      <c r="J10476" cm="1">
        <f t="array" ref="J10476:L10476">_xlfn.XLOOKUP($C10476, AGE!$A:$A,AGE!$B:$D,,0,2)</f>
        <v>2892</v>
      </c>
      <c r="K10476">
        <v>113</v>
      </c>
      <c r="L10476" t="str">
        <v>Tomlinson et al. 2003</v>
      </c>
      <c r="M10476" t="s">
        <v>583</v>
      </c>
      <c r="P10476" t="s">
        <v>243</v>
      </c>
      <c r="Q10476">
        <v>2.8</v>
      </c>
      <c r="V10476">
        <v>1</v>
      </c>
      <c r="W10476" t="s">
        <v>1371</v>
      </c>
      <c r="X10476" t="s">
        <v>1536</v>
      </c>
    </row>
    <row r="10477" spans="1:24" x14ac:dyDescent="0.3">
      <c r="A10477">
        <v>14126</v>
      </c>
      <c r="B10477" s="15" t="s">
        <v>540</v>
      </c>
      <c r="C10477" t="str">
        <f>_xlfn.XLOOKUP($B10477, STANDARDS!$A:$A, STANDARDS!$B:$B,,0,2)</f>
        <v>Steep Rock Gp</v>
      </c>
      <c r="D10477" t="s">
        <v>517</v>
      </c>
      <c r="E10477" t="s">
        <v>1267</v>
      </c>
      <c r="J10477" cm="1">
        <f t="array" ref="J10477:L10477">_xlfn.XLOOKUP($C10477, AGE!$A:$A,AGE!$B:$D,,0,2)</f>
        <v>2892</v>
      </c>
      <c r="K10477">
        <v>113</v>
      </c>
      <c r="L10477" t="str">
        <v>Tomlinson et al. 2003</v>
      </c>
      <c r="M10477" t="s">
        <v>583</v>
      </c>
      <c r="P10477" t="s">
        <v>243</v>
      </c>
      <c r="Q10477">
        <v>2.35</v>
      </c>
      <c r="V10477">
        <v>1</v>
      </c>
      <c r="W10477" t="s">
        <v>1371</v>
      </c>
      <c r="X10477" t="s">
        <v>1536</v>
      </c>
    </row>
    <row r="10478" spans="1:24" x14ac:dyDescent="0.3">
      <c r="A10478">
        <v>14130</v>
      </c>
      <c r="B10478" s="15" t="s">
        <v>540</v>
      </c>
      <c r="C10478" t="str">
        <f>_xlfn.XLOOKUP($B10478, STANDARDS!$A:$A, STANDARDS!$B:$B,,0,2)</f>
        <v>Steep Rock Gp</v>
      </c>
      <c r="D10478" t="s">
        <v>517</v>
      </c>
      <c r="E10478" t="s">
        <v>1267</v>
      </c>
      <c r="J10478" cm="1">
        <f t="array" ref="J10478:L10478">_xlfn.XLOOKUP($C10478, AGE!$A:$A,AGE!$B:$D,,0,2)</f>
        <v>2892</v>
      </c>
      <c r="K10478">
        <v>113</v>
      </c>
      <c r="L10478" t="str">
        <v>Tomlinson et al. 2003</v>
      </c>
      <c r="M10478" t="s">
        <v>1364</v>
      </c>
      <c r="P10478" t="s">
        <v>243</v>
      </c>
      <c r="Q10478">
        <v>2.9</v>
      </c>
      <c r="V10478">
        <v>1</v>
      </c>
      <c r="W10478" t="s">
        <v>1371</v>
      </c>
      <c r="X10478" t="s">
        <v>1536</v>
      </c>
    </row>
    <row r="10479" spans="1:24" x14ac:dyDescent="0.3">
      <c r="A10479">
        <v>14132</v>
      </c>
      <c r="B10479" s="15" t="s">
        <v>980</v>
      </c>
      <c r="C10479" t="str">
        <f>_xlfn.XLOOKUP($B10479, STANDARDS!$A:$A, STANDARDS!$B:$B,,0,2)</f>
        <v>Michipicoten Greenstone Belt</v>
      </c>
      <c r="D10479" t="s">
        <v>517</v>
      </c>
      <c r="E10479" t="s">
        <v>1265</v>
      </c>
      <c r="J10479" s="13">
        <v>2721</v>
      </c>
      <c r="K10479" s="13">
        <v>31</v>
      </c>
      <c r="L10479" s="16"/>
      <c r="M10479" t="s">
        <v>1364</v>
      </c>
      <c r="P10479" t="s">
        <v>243</v>
      </c>
      <c r="Q10479">
        <v>2.09</v>
      </c>
      <c r="V10479">
        <v>1</v>
      </c>
      <c r="W10479" t="s">
        <v>1371</v>
      </c>
      <c r="X10479" t="s">
        <v>1536</v>
      </c>
    </row>
    <row r="10480" spans="1:24" x14ac:dyDescent="0.3">
      <c r="A10480">
        <v>14133</v>
      </c>
      <c r="B10480" s="15" t="s">
        <v>980</v>
      </c>
      <c r="C10480" t="str">
        <f>_xlfn.XLOOKUP($B10480, STANDARDS!$A:$A, STANDARDS!$B:$B,,0,2)</f>
        <v>Michipicoten Greenstone Belt</v>
      </c>
      <c r="D10480" t="s">
        <v>517</v>
      </c>
      <c r="E10480" t="s">
        <v>1265</v>
      </c>
      <c r="J10480" s="13">
        <v>2721</v>
      </c>
      <c r="K10480" s="13">
        <v>31</v>
      </c>
      <c r="L10480" s="16"/>
      <c r="M10480" t="s">
        <v>1364</v>
      </c>
      <c r="P10480" t="s">
        <v>243</v>
      </c>
      <c r="Q10480">
        <v>-0.06</v>
      </c>
      <c r="V10480">
        <v>1</v>
      </c>
      <c r="W10480" t="s">
        <v>1371</v>
      </c>
      <c r="X10480" t="s">
        <v>1536</v>
      </c>
    </row>
    <row r="10481" spans="1:24" x14ac:dyDescent="0.3">
      <c r="A10481">
        <v>14135</v>
      </c>
      <c r="B10481" s="15" t="s">
        <v>980</v>
      </c>
      <c r="C10481" t="str">
        <f>_xlfn.XLOOKUP($B10481, STANDARDS!$A:$A, STANDARDS!$B:$B,,0,2)</f>
        <v>Michipicoten Greenstone Belt</v>
      </c>
      <c r="D10481" t="s">
        <v>517</v>
      </c>
      <c r="E10481" t="s">
        <v>1265</v>
      </c>
      <c r="J10481" s="13">
        <v>2721</v>
      </c>
      <c r="K10481" s="13">
        <v>31</v>
      </c>
      <c r="L10481" s="16"/>
      <c r="M10481" t="s">
        <v>1365</v>
      </c>
      <c r="P10481" t="s">
        <v>243</v>
      </c>
      <c r="Q10481">
        <v>0.85</v>
      </c>
      <c r="V10481">
        <v>1</v>
      </c>
      <c r="W10481" t="s">
        <v>1371</v>
      </c>
      <c r="X10481" t="s">
        <v>1536</v>
      </c>
    </row>
    <row r="10482" spans="1:24" x14ac:dyDescent="0.3">
      <c r="A10482">
        <v>14136</v>
      </c>
      <c r="B10482" s="15" t="s">
        <v>980</v>
      </c>
      <c r="C10482" t="str">
        <f>_xlfn.XLOOKUP($B10482, STANDARDS!$A:$A, STANDARDS!$B:$B,,0,2)</f>
        <v>Michipicoten Greenstone Belt</v>
      </c>
      <c r="D10482" t="s">
        <v>517</v>
      </c>
      <c r="E10482" t="s">
        <v>1265</v>
      </c>
      <c r="J10482" s="13">
        <v>2721</v>
      </c>
      <c r="K10482" s="13">
        <v>31</v>
      </c>
      <c r="L10482" s="16"/>
      <c r="M10482" t="s">
        <v>1364</v>
      </c>
      <c r="P10482" t="s">
        <v>243</v>
      </c>
      <c r="Q10482">
        <v>2.7</v>
      </c>
      <c r="V10482">
        <v>1</v>
      </c>
      <c r="W10482" t="s">
        <v>1371</v>
      </c>
      <c r="X10482" t="s">
        <v>1536</v>
      </c>
    </row>
    <row r="10483" spans="1:24" x14ac:dyDescent="0.3">
      <c r="A10483">
        <v>14137</v>
      </c>
      <c r="B10483" s="15" t="s">
        <v>980</v>
      </c>
      <c r="C10483" t="str">
        <f>_xlfn.XLOOKUP($B10483, STANDARDS!$A:$A, STANDARDS!$B:$B,,0,2)</f>
        <v>Michipicoten Greenstone Belt</v>
      </c>
      <c r="D10483" t="s">
        <v>517</v>
      </c>
      <c r="E10483" t="s">
        <v>1265</v>
      </c>
      <c r="J10483" s="13">
        <v>2721</v>
      </c>
      <c r="K10483" s="13">
        <v>31</v>
      </c>
      <c r="L10483" s="16"/>
      <c r="M10483" t="s">
        <v>1364</v>
      </c>
      <c r="P10483" t="s">
        <v>243</v>
      </c>
      <c r="Q10483">
        <v>1.5</v>
      </c>
      <c r="V10483">
        <v>1</v>
      </c>
      <c r="W10483" t="s">
        <v>1371</v>
      </c>
      <c r="X10483" t="s">
        <v>1536</v>
      </c>
    </row>
    <row r="10484" spans="1:24" x14ac:dyDescent="0.3">
      <c r="A10484">
        <v>14138</v>
      </c>
      <c r="B10484" s="15" t="s">
        <v>980</v>
      </c>
      <c r="C10484" t="str">
        <f>_xlfn.XLOOKUP($B10484, STANDARDS!$A:$A, STANDARDS!$B:$B,,0,2)</f>
        <v>Michipicoten Greenstone Belt</v>
      </c>
      <c r="D10484" t="s">
        <v>517</v>
      </c>
      <c r="E10484" t="s">
        <v>1265</v>
      </c>
      <c r="J10484" s="13">
        <v>2721</v>
      </c>
      <c r="K10484" s="13">
        <v>31</v>
      </c>
      <c r="L10484" s="16"/>
      <c r="M10484" t="s">
        <v>1364</v>
      </c>
      <c r="P10484" t="s">
        <v>243</v>
      </c>
      <c r="Q10484">
        <v>2.2999999999999998</v>
      </c>
      <c r="V10484">
        <v>1</v>
      </c>
      <c r="W10484" t="s">
        <v>1371</v>
      </c>
      <c r="X10484" t="s">
        <v>1536</v>
      </c>
    </row>
    <row r="10485" spans="1:24" x14ac:dyDescent="0.3">
      <c r="A10485">
        <v>14143</v>
      </c>
      <c r="B10485" s="15" t="s">
        <v>980</v>
      </c>
      <c r="C10485" t="str">
        <f>_xlfn.XLOOKUP($B10485, STANDARDS!$A:$A, STANDARDS!$B:$B,,0,2)</f>
        <v>Michipicoten Greenstone Belt</v>
      </c>
      <c r="D10485" t="s">
        <v>517</v>
      </c>
      <c r="E10485" t="s">
        <v>1265</v>
      </c>
      <c r="J10485" s="13">
        <v>2721</v>
      </c>
      <c r="K10485" s="13">
        <v>31</v>
      </c>
      <c r="L10485" s="16"/>
      <c r="M10485" t="s">
        <v>1365</v>
      </c>
      <c r="P10485" t="s">
        <v>243</v>
      </c>
      <c r="Q10485">
        <v>-1.6</v>
      </c>
      <c r="V10485">
        <v>1</v>
      </c>
      <c r="W10485" t="s">
        <v>1371</v>
      </c>
      <c r="X10485" t="s">
        <v>1536</v>
      </c>
    </row>
    <row r="10486" spans="1:24" x14ac:dyDescent="0.3">
      <c r="A10486">
        <v>14145</v>
      </c>
      <c r="B10486" s="15" t="s">
        <v>980</v>
      </c>
      <c r="C10486" t="str">
        <f>_xlfn.XLOOKUP($B10486, STANDARDS!$A:$A, STANDARDS!$B:$B,,0,2)</f>
        <v>Michipicoten Greenstone Belt</v>
      </c>
      <c r="D10486" t="s">
        <v>517</v>
      </c>
      <c r="E10486" t="s">
        <v>1265</v>
      </c>
      <c r="J10486" s="13">
        <v>2721</v>
      </c>
      <c r="K10486" s="13">
        <v>31</v>
      </c>
      <c r="L10486" s="16"/>
      <c r="M10486" t="s">
        <v>1365</v>
      </c>
      <c r="P10486" t="s">
        <v>243</v>
      </c>
      <c r="Q10486">
        <v>-0.1</v>
      </c>
      <c r="V10486">
        <v>1</v>
      </c>
      <c r="W10486" t="s">
        <v>1371</v>
      </c>
      <c r="X10486" t="s">
        <v>1536</v>
      </c>
    </row>
    <row r="10487" spans="1:24" x14ac:dyDescent="0.3">
      <c r="A10487">
        <v>14147</v>
      </c>
      <c r="B10487" s="15" t="s">
        <v>980</v>
      </c>
      <c r="C10487" t="str">
        <f>_xlfn.XLOOKUP($B10487, STANDARDS!$A:$A, STANDARDS!$B:$B,,0,2)</f>
        <v>Michipicoten Greenstone Belt</v>
      </c>
      <c r="D10487" t="s">
        <v>517</v>
      </c>
      <c r="E10487" t="s">
        <v>1265</v>
      </c>
      <c r="J10487" s="13">
        <v>2721</v>
      </c>
      <c r="K10487" s="13">
        <v>31</v>
      </c>
      <c r="L10487" s="16"/>
      <c r="M10487" t="s">
        <v>1365</v>
      </c>
      <c r="P10487" t="s">
        <v>243</v>
      </c>
      <c r="Q10487">
        <v>0.6</v>
      </c>
      <c r="V10487">
        <v>1</v>
      </c>
      <c r="W10487" t="s">
        <v>1371</v>
      </c>
      <c r="X10487" t="s">
        <v>1536</v>
      </c>
    </row>
    <row r="10488" spans="1:24" x14ac:dyDescent="0.3">
      <c r="A10488">
        <v>14152</v>
      </c>
      <c r="B10488" s="15" t="s">
        <v>980</v>
      </c>
      <c r="C10488" t="str">
        <f>_xlfn.XLOOKUP($B10488, STANDARDS!$A:$A, STANDARDS!$B:$B,,0,2)</f>
        <v>Michipicoten Greenstone Belt</v>
      </c>
      <c r="D10488" t="s">
        <v>517</v>
      </c>
      <c r="E10488" t="s">
        <v>1265</v>
      </c>
      <c r="J10488" s="13">
        <v>2721</v>
      </c>
      <c r="K10488" s="13">
        <v>31</v>
      </c>
      <c r="L10488" s="16"/>
      <c r="M10488" t="s">
        <v>1365</v>
      </c>
      <c r="P10488" t="s">
        <v>243</v>
      </c>
      <c r="Q10488">
        <v>-0.1</v>
      </c>
      <c r="V10488">
        <v>1</v>
      </c>
      <c r="W10488" t="s">
        <v>1371</v>
      </c>
      <c r="X10488" t="s">
        <v>1536</v>
      </c>
    </row>
    <row r="10489" spans="1:24" x14ac:dyDescent="0.3">
      <c r="A10489">
        <v>14154</v>
      </c>
      <c r="B10489" s="15" t="s">
        <v>980</v>
      </c>
      <c r="C10489" t="str">
        <f>_xlfn.XLOOKUP($B10489, STANDARDS!$A:$A, STANDARDS!$B:$B,,0,2)</f>
        <v>Michipicoten Greenstone Belt</v>
      </c>
      <c r="D10489" t="s">
        <v>517</v>
      </c>
      <c r="E10489" t="s">
        <v>1265</v>
      </c>
      <c r="J10489" s="13">
        <v>2721</v>
      </c>
      <c r="K10489" s="13">
        <v>31</v>
      </c>
      <c r="L10489" s="16"/>
      <c r="M10489" t="s">
        <v>1364</v>
      </c>
      <c r="P10489" t="s">
        <v>243</v>
      </c>
      <c r="Q10489">
        <v>-0.5</v>
      </c>
      <c r="V10489">
        <v>1</v>
      </c>
      <c r="W10489" t="s">
        <v>1371</v>
      </c>
      <c r="X10489" t="s">
        <v>1536</v>
      </c>
    </row>
    <row r="10490" spans="1:24" x14ac:dyDescent="0.3">
      <c r="A10490">
        <v>14155</v>
      </c>
      <c r="B10490" s="15" t="s">
        <v>980</v>
      </c>
      <c r="C10490" t="str">
        <f>_xlfn.XLOOKUP($B10490, STANDARDS!$A:$A, STANDARDS!$B:$B,,0,2)</f>
        <v>Michipicoten Greenstone Belt</v>
      </c>
      <c r="D10490" t="s">
        <v>517</v>
      </c>
      <c r="E10490" t="s">
        <v>1265</v>
      </c>
      <c r="J10490" s="13">
        <v>2721</v>
      </c>
      <c r="K10490" s="13">
        <v>31</v>
      </c>
      <c r="L10490" s="16"/>
      <c r="M10490" t="s">
        <v>1365</v>
      </c>
      <c r="P10490" t="s">
        <v>243</v>
      </c>
      <c r="Q10490">
        <v>2.2000000000000002</v>
      </c>
      <c r="V10490">
        <v>1</v>
      </c>
      <c r="W10490" t="s">
        <v>1371</v>
      </c>
      <c r="X10490" t="s">
        <v>1536</v>
      </c>
    </row>
    <row r="10491" spans="1:24" x14ac:dyDescent="0.3">
      <c r="A10491">
        <v>14157</v>
      </c>
      <c r="B10491" s="15" t="s">
        <v>980</v>
      </c>
      <c r="C10491" t="str">
        <f>_xlfn.XLOOKUP($B10491, STANDARDS!$A:$A, STANDARDS!$B:$B,,0,2)</f>
        <v>Michipicoten Greenstone Belt</v>
      </c>
      <c r="D10491" t="s">
        <v>517</v>
      </c>
      <c r="E10491" t="s">
        <v>1265</v>
      </c>
      <c r="J10491" s="13">
        <v>2721</v>
      </c>
      <c r="K10491" s="13">
        <v>31</v>
      </c>
      <c r="L10491" s="16"/>
      <c r="M10491" t="s">
        <v>1365</v>
      </c>
      <c r="P10491" t="s">
        <v>243</v>
      </c>
      <c r="Q10491">
        <v>-0.05</v>
      </c>
      <c r="V10491">
        <v>1</v>
      </c>
      <c r="W10491" t="s">
        <v>1371</v>
      </c>
      <c r="X10491" t="s">
        <v>1536</v>
      </c>
    </row>
    <row r="10492" spans="1:24" x14ac:dyDescent="0.3">
      <c r="A10492">
        <v>14158</v>
      </c>
      <c r="B10492" s="15" t="s">
        <v>980</v>
      </c>
      <c r="C10492" t="str">
        <f>_xlfn.XLOOKUP($B10492, STANDARDS!$A:$A, STANDARDS!$B:$B,,0,2)</f>
        <v>Michipicoten Greenstone Belt</v>
      </c>
      <c r="D10492" t="s">
        <v>517</v>
      </c>
      <c r="E10492" t="s">
        <v>1265</v>
      </c>
      <c r="J10492" s="13">
        <v>2721</v>
      </c>
      <c r="K10492" s="13">
        <v>31</v>
      </c>
      <c r="L10492" s="16"/>
      <c r="M10492" t="s">
        <v>1364</v>
      </c>
      <c r="P10492" t="s">
        <v>243</v>
      </c>
      <c r="Q10492">
        <v>0.05</v>
      </c>
      <c r="V10492">
        <v>1</v>
      </c>
      <c r="W10492" t="s">
        <v>1371</v>
      </c>
      <c r="X10492" t="s">
        <v>1536</v>
      </c>
    </row>
    <row r="10493" spans="1:24" x14ac:dyDescent="0.3">
      <c r="A10493">
        <v>14159</v>
      </c>
      <c r="B10493" s="15" t="s">
        <v>980</v>
      </c>
      <c r="C10493" t="str">
        <f>_xlfn.XLOOKUP($B10493, STANDARDS!$A:$A, STANDARDS!$B:$B,,0,2)</f>
        <v>Michipicoten Greenstone Belt</v>
      </c>
      <c r="D10493" t="s">
        <v>517</v>
      </c>
      <c r="E10493" t="s">
        <v>1265</v>
      </c>
      <c r="J10493" s="13">
        <v>2721</v>
      </c>
      <c r="K10493" s="13">
        <v>31</v>
      </c>
      <c r="L10493" s="16"/>
      <c r="M10493" t="s">
        <v>1365</v>
      </c>
      <c r="P10493" t="s">
        <v>243</v>
      </c>
      <c r="Q10493">
        <v>-1</v>
      </c>
      <c r="V10493">
        <v>1</v>
      </c>
      <c r="W10493" t="s">
        <v>1371</v>
      </c>
      <c r="X10493" t="s">
        <v>1536</v>
      </c>
    </row>
    <row r="10494" spans="1:24" x14ac:dyDescent="0.3">
      <c r="A10494">
        <v>14160</v>
      </c>
      <c r="B10494" s="15" t="s">
        <v>979</v>
      </c>
      <c r="C10494" t="str">
        <f>_xlfn.XLOOKUP($B10494, STANDARDS!$A:$A, STANDARDS!$B:$B,,0,2)</f>
        <v>Bulawayan Sgp</v>
      </c>
      <c r="D10494" t="s">
        <v>542</v>
      </c>
      <c r="E10494" t="s">
        <v>1262</v>
      </c>
      <c r="J10494" cm="1">
        <f t="array" ref="J10494:L10494">_xlfn.XLOOKUP($C10494, AGE!$A:$A,AGE!$B:$D,,0,2)</f>
        <v>2770</v>
      </c>
      <c r="K10494">
        <v>103</v>
      </c>
      <c r="L10494" t="str">
        <v>Wilson et al. 1995 in Prendergast and Wingate 2013; Prendergast and Wingate 2013</v>
      </c>
      <c r="M10494" t="s">
        <v>1364</v>
      </c>
      <c r="P10494" t="s">
        <v>243</v>
      </c>
      <c r="Q10494">
        <v>2.5</v>
      </c>
      <c r="V10494">
        <v>1</v>
      </c>
      <c r="W10494" t="s">
        <v>1371</v>
      </c>
      <c r="X10494" t="s">
        <v>1536</v>
      </c>
    </row>
    <row r="10495" spans="1:24" x14ac:dyDescent="0.3">
      <c r="A10495">
        <v>14161</v>
      </c>
      <c r="B10495" s="15" t="s">
        <v>981</v>
      </c>
      <c r="C10495" t="str">
        <f>_xlfn.XLOOKUP($B10495, STANDARDS!$A:$A, STANDARDS!$B:$B,,0,2)</f>
        <v>Sargur Complex, Dharwar Craton</v>
      </c>
      <c r="D10495" t="s">
        <v>1056</v>
      </c>
      <c r="E10495" t="s">
        <v>1269</v>
      </c>
      <c r="J10495" s="13">
        <v>3200</v>
      </c>
      <c r="K10495" s="13">
        <v>200</v>
      </c>
      <c r="L10495" s="16"/>
      <c r="M10495" t="s">
        <v>1335</v>
      </c>
      <c r="P10495" t="s">
        <v>243</v>
      </c>
      <c r="Q10495">
        <v>-0.7</v>
      </c>
      <c r="V10495">
        <v>1</v>
      </c>
      <c r="W10495" t="s">
        <v>1371</v>
      </c>
      <c r="X10495" t="s">
        <v>1536</v>
      </c>
    </row>
    <row r="10496" spans="1:24" x14ac:dyDescent="0.3">
      <c r="A10496">
        <v>14162</v>
      </c>
      <c r="B10496" s="15" t="s">
        <v>981</v>
      </c>
      <c r="C10496" t="str">
        <f>_xlfn.XLOOKUP($B10496, STANDARDS!$A:$A, STANDARDS!$B:$B,,0,2)</f>
        <v>Sargur Complex, Dharwar Craton</v>
      </c>
      <c r="D10496" t="s">
        <v>1056</v>
      </c>
      <c r="E10496" t="s">
        <v>1269</v>
      </c>
      <c r="J10496" s="13">
        <v>3200</v>
      </c>
      <c r="K10496" s="13">
        <v>200</v>
      </c>
      <c r="L10496" s="16"/>
      <c r="M10496" t="s">
        <v>1335</v>
      </c>
      <c r="P10496" t="s">
        <v>243</v>
      </c>
      <c r="Q10496">
        <v>-0.6</v>
      </c>
      <c r="V10496">
        <v>1</v>
      </c>
      <c r="W10496" t="s">
        <v>1371</v>
      </c>
      <c r="X10496" t="s">
        <v>1536</v>
      </c>
    </row>
    <row r="10497" spans="1:24" x14ac:dyDescent="0.3">
      <c r="A10497">
        <v>14163</v>
      </c>
      <c r="B10497" s="15" t="s">
        <v>981</v>
      </c>
      <c r="C10497" t="str">
        <f>_xlfn.XLOOKUP($B10497, STANDARDS!$A:$A, STANDARDS!$B:$B,,0,2)</f>
        <v>Sargur Complex, Dharwar Craton</v>
      </c>
      <c r="D10497" t="s">
        <v>1056</v>
      </c>
      <c r="E10497" t="s">
        <v>1269</v>
      </c>
      <c r="J10497" s="13">
        <v>3200</v>
      </c>
      <c r="K10497" s="13">
        <v>200</v>
      </c>
      <c r="L10497" s="16"/>
      <c r="M10497" t="s">
        <v>1335</v>
      </c>
      <c r="P10497" t="s">
        <v>243</v>
      </c>
      <c r="Q10497">
        <v>-1</v>
      </c>
      <c r="V10497">
        <v>1</v>
      </c>
      <c r="W10497" t="s">
        <v>1371</v>
      </c>
      <c r="X10497" t="s">
        <v>1536</v>
      </c>
    </row>
    <row r="10498" spans="1:24" x14ac:dyDescent="0.3">
      <c r="A10498">
        <v>14164</v>
      </c>
      <c r="B10498" s="15" t="s">
        <v>981</v>
      </c>
      <c r="C10498" t="str">
        <f>_xlfn.XLOOKUP($B10498, STANDARDS!$A:$A, STANDARDS!$B:$B,,0,2)</f>
        <v>Sargur Complex, Dharwar Craton</v>
      </c>
      <c r="D10498" t="s">
        <v>1056</v>
      </c>
      <c r="E10498" t="s">
        <v>1269</v>
      </c>
      <c r="J10498" s="13">
        <v>3200</v>
      </c>
      <c r="K10498" s="13">
        <v>200</v>
      </c>
      <c r="L10498" s="16"/>
      <c r="M10498" t="s">
        <v>1335</v>
      </c>
      <c r="P10498" t="s">
        <v>243</v>
      </c>
      <c r="Q10498">
        <v>-0.6</v>
      </c>
      <c r="V10498">
        <v>1</v>
      </c>
      <c r="W10498" t="s">
        <v>1371</v>
      </c>
      <c r="X10498" t="s">
        <v>1536</v>
      </c>
    </row>
    <row r="10499" spans="1:24" x14ac:dyDescent="0.3">
      <c r="A10499">
        <v>14165</v>
      </c>
      <c r="B10499" s="15" t="s">
        <v>982</v>
      </c>
      <c r="C10499" t="str">
        <f>_xlfn.XLOOKUP($B10499, STANDARDS!$A:$A, STANDARDS!$B:$B,,0,2)</f>
        <v>Kromberg Fm</v>
      </c>
      <c r="D10499" t="s">
        <v>2195</v>
      </c>
      <c r="E10499" t="s">
        <v>1253</v>
      </c>
      <c r="J10499" s="13">
        <v>3425</v>
      </c>
      <c r="K10499" s="13">
        <v>25</v>
      </c>
      <c r="L10499" s="16"/>
      <c r="P10499" t="s">
        <v>243</v>
      </c>
      <c r="Q10499">
        <v>1.55</v>
      </c>
      <c r="V10499">
        <v>1</v>
      </c>
      <c r="W10499" t="s">
        <v>1371</v>
      </c>
      <c r="X10499" t="s">
        <v>1536</v>
      </c>
    </row>
    <row r="10500" spans="1:24" x14ac:dyDescent="0.3">
      <c r="A10500">
        <v>14166</v>
      </c>
      <c r="B10500" s="15" t="s">
        <v>981</v>
      </c>
      <c r="C10500" t="str">
        <f>_xlfn.XLOOKUP($B10500, STANDARDS!$A:$A, STANDARDS!$B:$B,,0,2)</f>
        <v>Sargur Complex, Dharwar Craton</v>
      </c>
      <c r="D10500" t="s">
        <v>1056</v>
      </c>
      <c r="E10500" t="s">
        <v>1269</v>
      </c>
      <c r="J10500" s="13">
        <v>3200</v>
      </c>
      <c r="K10500" s="13">
        <v>200</v>
      </c>
      <c r="L10500" s="16"/>
      <c r="M10500" t="s">
        <v>1335</v>
      </c>
      <c r="P10500" t="s">
        <v>243</v>
      </c>
      <c r="Q10500">
        <v>-0.3</v>
      </c>
      <c r="V10500">
        <v>1</v>
      </c>
      <c r="W10500" t="s">
        <v>1371</v>
      </c>
      <c r="X10500" t="s">
        <v>1536</v>
      </c>
    </row>
    <row r="10501" spans="1:24" x14ac:dyDescent="0.3">
      <c r="A10501">
        <v>14167</v>
      </c>
      <c r="B10501" s="15" t="s">
        <v>973</v>
      </c>
      <c r="C10501" t="str">
        <f>_xlfn.XLOOKUP($B10501, STANDARDS!$A:$A, STANDARDS!$B:$B,,0,2)</f>
        <v>McPhee</v>
      </c>
      <c r="D10501" t="s">
        <v>535</v>
      </c>
      <c r="E10501" t="s">
        <v>1254</v>
      </c>
      <c r="J10501" s="13">
        <v>3504</v>
      </c>
      <c r="K10501" s="13">
        <v>86</v>
      </c>
      <c r="L10501" s="16"/>
      <c r="M10501" t="s">
        <v>1335</v>
      </c>
      <c r="P10501" t="s">
        <v>243</v>
      </c>
      <c r="Q10501">
        <v>-2.8</v>
      </c>
      <c r="V10501">
        <v>1</v>
      </c>
      <c r="W10501" t="s">
        <v>1371</v>
      </c>
      <c r="X10501" t="s">
        <v>1536</v>
      </c>
    </row>
    <row r="10502" spans="1:24" x14ac:dyDescent="0.3">
      <c r="A10502">
        <v>14168</v>
      </c>
      <c r="B10502" s="15" t="s">
        <v>982</v>
      </c>
      <c r="C10502" t="str">
        <f>_xlfn.XLOOKUP($B10502, STANDARDS!$A:$A, STANDARDS!$B:$B,,0,2)</f>
        <v>Kromberg Fm</v>
      </c>
      <c r="D10502" t="s">
        <v>2195</v>
      </c>
      <c r="E10502" t="s">
        <v>1253</v>
      </c>
      <c r="J10502" s="13">
        <v>3425</v>
      </c>
      <c r="K10502" s="13">
        <v>25</v>
      </c>
      <c r="L10502" s="16"/>
      <c r="M10502" t="s">
        <v>583</v>
      </c>
      <c r="P10502" t="s">
        <v>243</v>
      </c>
      <c r="Q10502">
        <v>1.6</v>
      </c>
      <c r="V10502">
        <v>1</v>
      </c>
      <c r="W10502" t="s">
        <v>1371</v>
      </c>
      <c r="X10502" t="s">
        <v>1536</v>
      </c>
    </row>
    <row r="10503" spans="1:24" x14ac:dyDescent="0.3">
      <c r="A10503">
        <v>14169</v>
      </c>
      <c r="B10503" s="15" t="s">
        <v>982</v>
      </c>
      <c r="C10503" t="str">
        <f>_xlfn.XLOOKUP($B10503, STANDARDS!$A:$A, STANDARDS!$B:$B,,0,2)</f>
        <v>Kromberg Fm</v>
      </c>
      <c r="D10503" t="s">
        <v>2195</v>
      </c>
      <c r="E10503" t="s">
        <v>1253</v>
      </c>
      <c r="J10503" s="13">
        <v>3425</v>
      </c>
      <c r="K10503" s="13">
        <v>25</v>
      </c>
      <c r="L10503" s="16"/>
      <c r="M10503" t="s">
        <v>583</v>
      </c>
      <c r="P10503" t="s">
        <v>243</v>
      </c>
      <c r="Q10503">
        <v>-0.1</v>
      </c>
      <c r="V10503">
        <v>1</v>
      </c>
      <c r="W10503" t="s">
        <v>1371</v>
      </c>
      <c r="X10503" t="s">
        <v>1536</v>
      </c>
    </row>
    <row r="10504" spans="1:24" x14ac:dyDescent="0.3">
      <c r="A10504">
        <v>14170</v>
      </c>
      <c r="B10504" s="15" t="s">
        <v>982</v>
      </c>
      <c r="C10504" t="str">
        <f>_xlfn.XLOOKUP($B10504, STANDARDS!$A:$A, STANDARDS!$B:$B,,0,2)</f>
        <v>Kromberg Fm</v>
      </c>
      <c r="D10504" t="s">
        <v>2195</v>
      </c>
      <c r="E10504" t="s">
        <v>1253</v>
      </c>
      <c r="J10504" s="13">
        <v>3425</v>
      </c>
      <c r="K10504" s="13">
        <v>25</v>
      </c>
      <c r="L10504" s="16"/>
      <c r="M10504" t="s">
        <v>583</v>
      </c>
      <c r="P10504" t="s">
        <v>243</v>
      </c>
      <c r="Q10504">
        <v>-3.2</v>
      </c>
      <c r="V10504">
        <v>1</v>
      </c>
      <c r="W10504" t="s">
        <v>1371</v>
      </c>
      <c r="X10504" t="s">
        <v>1536</v>
      </c>
    </row>
    <row r="10505" spans="1:24" x14ac:dyDescent="0.3">
      <c r="A10505">
        <v>14171</v>
      </c>
      <c r="B10505" s="15" t="s">
        <v>982</v>
      </c>
      <c r="C10505" t="str">
        <f>_xlfn.XLOOKUP($B10505, STANDARDS!$A:$A, STANDARDS!$B:$B,,0,2)</f>
        <v>Kromberg Fm</v>
      </c>
      <c r="D10505" t="s">
        <v>2195</v>
      </c>
      <c r="E10505" t="s">
        <v>1253</v>
      </c>
      <c r="J10505" s="13">
        <v>3425</v>
      </c>
      <c r="K10505" s="13">
        <v>25</v>
      </c>
      <c r="L10505" s="16"/>
      <c r="M10505" t="s">
        <v>583</v>
      </c>
      <c r="P10505" t="s">
        <v>243</v>
      </c>
      <c r="Q10505">
        <v>-3.5</v>
      </c>
      <c r="V10505">
        <v>1</v>
      </c>
      <c r="W10505" t="s">
        <v>1371</v>
      </c>
      <c r="X10505" t="s">
        <v>1536</v>
      </c>
    </row>
    <row r="10506" spans="1:24" x14ac:dyDescent="0.3">
      <c r="A10506">
        <v>14172</v>
      </c>
      <c r="B10506" s="15" t="s">
        <v>983</v>
      </c>
      <c r="C10506" t="str">
        <f>_xlfn.XLOOKUP($B10506, STANDARDS!$A:$A, STANDARDS!$B:$B,,0,2)</f>
        <v>Fig Tree Gp</v>
      </c>
      <c r="D10506" t="s">
        <v>2195</v>
      </c>
      <c r="E10506" t="s">
        <v>1270</v>
      </c>
      <c r="J10506" s="13">
        <v>3425</v>
      </c>
      <c r="K10506" s="13">
        <v>25</v>
      </c>
      <c r="L10506" s="16"/>
      <c r="M10506" t="s">
        <v>1364</v>
      </c>
      <c r="P10506" t="s">
        <v>243</v>
      </c>
      <c r="Q10506">
        <v>1.01</v>
      </c>
      <c r="V10506">
        <v>1</v>
      </c>
      <c r="W10506" t="s">
        <v>1371</v>
      </c>
      <c r="X10506" t="s">
        <v>1536</v>
      </c>
    </row>
    <row r="10507" spans="1:24" x14ac:dyDescent="0.3">
      <c r="A10507">
        <v>14173</v>
      </c>
      <c r="B10507" s="15" t="s">
        <v>983</v>
      </c>
      <c r="C10507" t="str">
        <f>_xlfn.XLOOKUP($B10507, STANDARDS!$A:$A, STANDARDS!$B:$B,,0,2)</f>
        <v>Fig Tree Gp</v>
      </c>
      <c r="D10507" t="s">
        <v>2195</v>
      </c>
      <c r="E10507" t="s">
        <v>1270</v>
      </c>
      <c r="J10507" s="13">
        <v>3425</v>
      </c>
      <c r="K10507" s="13">
        <v>25</v>
      </c>
      <c r="L10507" s="16"/>
      <c r="M10507" t="s">
        <v>1364</v>
      </c>
      <c r="P10507" t="s">
        <v>243</v>
      </c>
      <c r="Q10507">
        <v>1.18</v>
      </c>
      <c r="V10507">
        <v>1</v>
      </c>
      <c r="W10507" t="s">
        <v>1371</v>
      </c>
      <c r="X10507" t="s">
        <v>1536</v>
      </c>
    </row>
    <row r="10508" spans="1:24" x14ac:dyDescent="0.3">
      <c r="A10508">
        <v>14176</v>
      </c>
      <c r="B10508" s="15" t="s">
        <v>983</v>
      </c>
      <c r="C10508" t="str">
        <f>_xlfn.XLOOKUP($B10508, STANDARDS!$A:$A, STANDARDS!$B:$B,,0,2)</f>
        <v>Fig Tree Gp</v>
      </c>
      <c r="D10508" t="s">
        <v>2195</v>
      </c>
      <c r="E10508" t="s">
        <v>1270</v>
      </c>
      <c r="J10508" s="13">
        <v>3425</v>
      </c>
      <c r="K10508" s="13">
        <v>25</v>
      </c>
      <c r="L10508" s="16"/>
      <c r="M10508" t="s">
        <v>1364</v>
      </c>
      <c r="P10508" t="s">
        <v>243</v>
      </c>
      <c r="Q10508">
        <v>1.2</v>
      </c>
      <c r="V10508">
        <v>1</v>
      </c>
      <c r="W10508" t="s">
        <v>1371</v>
      </c>
      <c r="X10508" t="s">
        <v>1536</v>
      </c>
    </row>
    <row r="10509" spans="1:24" x14ac:dyDescent="0.3">
      <c r="A10509">
        <v>14177</v>
      </c>
      <c r="B10509" s="15" t="s">
        <v>983</v>
      </c>
      <c r="C10509" t="str">
        <f>_xlfn.XLOOKUP($B10509, STANDARDS!$A:$A, STANDARDS!$B:$B,,0,2)</f>
        <v>Fig Tree Gp</v>
      </c>
      <c r="D10509" t="s">
        <v>2195</v>
      </c>
      <c r="E10509" t="s">
        <v>1270</v>
      </c>
      <c r="J10509" s="13">
        <v>3425</v>
      </c>
      <c r="K10509" s="13">
        <v>25</v>
      </c>
      <c r="L10509" s="16"/>
      <c r="M10509" t="s">
        <v>1364</v>
      </c>
      <c r="P10509" t="s">
        <v>243</v>
      </c>
      <c r="Q10509">
        <v>1.56</v>
      </c>
      <c r="V10509">
        <v>1</v>
      </c>
      <c r="W10509" t="s">
        <v>1371</v>
      </c>
      <c r="X10509" t="s">
        <v>1536</v>
      </c>
    </row>
    <row r="10510" spans="1:24" x14ac:dyDescent="0.3">
      <c r="A10510">
        <v>14178</v>
      </c>
      <c r="B10510" s="15" t="s">
        <v>983</v>
      </c>
      <c r="C10510" t="str">
        <f>_xlfn.XLOOKUP($B10510, STANDARDS!$A:$A, STANDARDS!$B:$B,,0,2)</f>
        <v>Fig Tree Gp</v>
      </c>
      <c r="D10510" t="s">
        <v>2195</v>
      </c>
      <c r="E10510" t="s">
        <v>1270</v>
      </c>
      <c r="J10510" s="13">
        <v>3425</v>
      </c>
      <c r="K10510" s="13">
        <v>25</v>
      </c>
      <c r="L10510" s="16"/>
      <c r="M10510" t="s">
        <v>1364</v>
      </c>
      <c r="P10510" t="s">
        <v>243</v>
      </c>
      <c r="Q10510">
        <v>1.3</v>
      </c>
      <c r="V10510">
        <v>1</v>
      </c>
      <c r="W10510" t="s">
        <v>1371</v>
      </c>
      <c r="X10510" t="s">
        <v>1536</v>
      </c>
    </row>
    <row r="10511" spans="1:24" x14ac:dyDescent="0.3">
      <c r="A10511">
        <v>14179</v>
      </c>
      <c r="B10511" s="15" t="s">
        <v>983</v>
      </c>
      <c r="C10511" t="str">
        <f>_xlfn.XLOOKUP($B10511, STANDARDS!$A:$A, STANDARDS!$B:$B,,0,2)</f>
        <v>Fig Tree Gp</v>
      </c>
      <c r="D10511" t="s">
        <v>2195</v>
      </c>
      <c r="E10511" t="s">
        <v>1270</v>
      </c>
      <c r="J10511" s="13">
        <v>3425</v>
      </c>
      <c r="K10511" s="13">
        <v>25</v>
      </c>
      <c r="L10511" s="16"/>
      <c r="M10511" t="s">
        <v>1364</v>
      </c>
      <c r="P10511" t="s">
        <v>243</v>
      </c>
      <c r="Q10511">
        <v>0.6</v>
      </c>
      <c r="V10511">
        <v>1</v>
      </c>
      <c r="W10511" t="s">
        <v>1371</v>
      </c>
      <c r="X10511" t="s">
        <v>1536</v>
      </c>
    </row>
    <row r="10512" spans="1:24" x14ac:dyDescent="0.3">
      <c r="A10512">
        <v>14180</v>
      </c>
      <c r="B10512" s="15" t="s">
        <v>983</v>
      </c>
      <c r="C10512" t="str">
        <f>_xlfn.XLOOKUP($B10512, STANDARDS!$A:$A, STANDARDS!$B:$B,,0,2)</f>
        <v>Fig Tree Gp</v>
      </c>
      <c r="D10512" t="s">
        <v>2195</v>
      </c>
      <c r="E10512" t="s">
        <v>1270</v>
      </c>
      <c r="J10512" s="13">
        <v>3425</v>
      </c>
      <c r="K10512" s="13">
        <v>25</v>
      </c>
      <c r="L10512" s="16"/>
      <c r="M10512" t="s">
        <v>1364</v>
      </c>
      <c r="P10512" t="s">
        <v>243</v>
      </c>
      <c r="Q10512">
        <v>1.23</v>
      </c>
      <c r="V10512">
        <v>1</v>
      </c>
      <c r="W10512" t="s">
        <v>1371</v>
      </c>
      <c r="X10512" t="s">
        <v>1536</v>
      </c>
    </row>
    <row r="10513" spans="1:24" x14ac:dyDescent="0.3">
      <c r="A10513">
        <v>14182</v>
      </c>
      <c r="B10513" s="15" t="s">
        <v>983</v>
      </c>
      <c r="C10513" t="str">
        <f>_xlfn.XLOOKUP($B10513, STANDARDS!$A:$A, STANDARDS!$B:$B,,0,2)</f>
        <v>Fig Tree Gp</v>
      </c>
      <c r="D10513" t="s">
        <v>2195</v>
      </c>
      <c r="E10513" t="s">
        <v>1270</v>
      </c>
      <c r="J10513" s="13">
        <v>3425</v>
      </c>
      <c r="K10513" s="13">
        <v>25</v>
      </c>
      <c r="L10513" s="16"/>
      <c r="M10513" t="s">
        <v>1364</v>
      </c>
      <c r="P10513" t="s">
        <v>243</v>
      </c>
      <c r="Q10513">
        <v>0.8</v>
      </c>
      <c r="V10513">
        <v>1</v>
      </c>
      <c r="W10513" t="s">
        <v>1371</v>
      </c>
      <c r="X10513" t="s">
        <v>1536</v>
      </c>
    </row>
    <row r="10514" spans="1:24" x14ac:dyDescent="0.3">
      <c r="A10514">
        <v>14183</v>
      </c>
      <c r="B10514" s="15" t="s">
        <v>982</v>
      </c>
      <c r="C10514" t="str">
        <f>_xlfn.XLOOKUP($B10514, STANDARDS!$A:$A, STANDARDS!$B:$B,,0,2)</f>
        <v>Kromberg Fm</v>
      </c>
      <c r="D10514" t="s">
        <v>2195</v>
      </c>
      <c r="E10514" t="s">
        <v>1253</v>
      </c>
      <c r="J10514" s="13">
        <v>3425</v>
      </c>
      <c r="K10514" s="13">
        <v>25</v>
      </c>
      <c r="L10514" s="16"/>
      <c r="M10514" t="s">
        <v>1364</v>
      </c>
      <c r="P10514" t="s">
        <v>243</v>
      </c>
      <c r="Q10514">
        <v>2.97</v>
      </c>
      <c r="V10514">
        <v>1</v>
      </c>
      <c r="W10514" t="s">
        <v>1371</v>
      </c>
      <c r="X10514" t="s">
        <v>1536</v>
      </c>
    </row>
    <row r="10515" spans="1:24" x14ac:dyDescent="0.3">
      <c r="A10515">
        <v>14184</v>
      </c>
      <c r="B10515" s="15" t="s">
        <v>982</v>
      </c>
      <c r="C10515" t="str">
        <f>_xlfn.XLOOKUP($B10515, STANDARDS!$A:$A, STANDARDS!$B:$B,,0,2)</f>
        <v>Kromberg Fm</v>
      </c>
      <c r="D10515" t="s">
        <v>2195</v>
      </c>
      <c r="E10515" t="s">
        <v>1253</v>
      </c>
      <c r="J10515" s="13">
        <v>3425</v>
      </c>
      <c r="K10515" s="13">
        <v>25</v>
      </c>
      <c r="L10515" s="16"/>
      <c r="M10515" t="s">
        <v>1364</v>
      </c>
      <c r="P10515" t="s">
        <v>243</v>
      </c>
      <c r="Q10515">
        <v>1.9</v>
      </c>
      <c r="V10515">
        <v>1</v>
      </c>
      <c r="W10515" t="s">
        <v>1371</v>
      </c>
      <c r="X10515" t="s">
        <v>1536</v>
      </c>
    </row>
    <row r="10516" spans="1:24" x14ac:dyDescent="0.3">
      <c r="A10516">
        <v>14185</v>
      </c>
      <c r="B10516" s="15" t="s">
        <v>982</v>
      </c>
      <c r="C10516" t="str">
        <f>_xlfn.XLOOKUP($B10516, STANDARDS!$A:$A, STANDARDS!$B:$B,,0,2)</f>
        <v>Kromberg Fm</v>
      </c>
      <c r="D10516" t="s">
        <v>2195</v>
      </c>
      <c r="E10516" t="s">
        <v>1253</v>
      </c>
      <c r="J10516" s="13">
        <v>3425</v>
      </c>
      <c r="K10516" s="13">
        <v>25</v>
      </c>
      <c r="L10516" s="16"/>
      <c r="M10516" t="s">
        <v>1364</v>
      </c>
      <c r="P10516" t="s">
        <v>243</v>
      </c>
      <c r="Q10516">
        <v>1.82</v>
      </c>
      <c r="V10516">
        <v>1</v>
      </c>
      <c r="W10516" t="s">
        <v>1371</v>
      </c>
      <c r="X10516" t="s">
        <v>1536</v>
      </c>
    </row>
    <row r="10517" spans="1:24" x14ac:dyDescent="0.3">
      <c r="A10517">
        <v>14186</v>
      </c>
      <c r="B10517" s="15" t="s">
        <v>982</v>
      </c>
      <c r="C10517" t="str">
        <f>_xlfn.XLOOKUP($B10517, STANDARDS!$A:$A, STANDARDS!$B:$B,,0,2)</f>
        <v>Kromberg Fm</v>
      </c>
      <c r="D10517" t="s">
        <v>2195</v>
      </c>
      <c r="E10517" t="s">
        <v>1253</v>
      </c>
      <c r="J10517" s="13">
        <v>3425</v>
      </c>
      <c r="K10517" s="13">
        <v>25</v>
      </c>
      <c r="L10517" s="16"/>
      <c r="M10517" t="s">
        <v>1364</v>
      </c>
      <c r="P10517" t="s">
        <v>243</v>
      </c>
      <c r="Q10517">
        <v>0.2</v>
      </c>
      <c r="V10517">
        <v>1</v>
      </c>
      <c r="W10517" t="s">
        <v>1371</v>
      </c>
      <c r="X10517" t="s">
        <v>1536</v>
      </c>
    </row>
    <row r="10518" spans="1:24" x14ac:dyDescent="0.3">
      <c r="A10518">
        <v>14187</v>
      </c>
      <c r="B10518" s="15" t="s">
        <v>982</v>
      </c>
      <c r="C10518" t="str">
        <f>_xlfn.XLOOKUP($B10518, STANDARDS!$A:$A, STANDARDS!$B:$B,,0,2)</f>
        <v>Kromberg Fm</v>
      </c>
      <c r="D10518" t="s">
        <v>2195</v>
      </c>
      <c r="E10518" t="s">
        <v>1253</v>
      </c>
      <c r="J10518" s="13">
        <v>3425</v>
      </c>
      <c r="K10518" s="13">
        <v>25</v>
      </c>
      <c r="L10518" s="16"/>
      <c r="M10518" t="s">
        <v>1364</v>
      </c>
      <c r="P10518" t="s">
        <v>243</v>
      </c>
      <c r="Q10518">
        <v>1.62</v>
      </c>
      <c r="V10518">
        <v>1</v>
      </c>
      <c r="W10518" t="s">
        <v>1371</v>
      </c>
      <c r="X10518" t="s">
        <v>1536</v>
      </c>
    </row>
    <row r="10519" spans="1:24" x14ac:dyDescent="0.3">
      <c r="A10519">
        <v>14188</v>
      </c>
      <c r="B10519" s="15" t="s">
        <v>982</v>
      </c>
      <c r="C10519" t="str">
        <f>_xlfn.XLOOKUP($B10519, STANDARDS!$A:$A, STANDARDS!$B:$B,,0,2)</f>
        <v>Kromberg Fm</v>
      </c>
      <c r="D10519" t="s">
        <v>2195</v>
      </c>
      <c r="E10519" t="s">
        <v>1253</v>
      </c>
      <c r="J10519" s="13">
        <v>3425</v>
      </c>
      <c r="K10519" s="13">
        <v>25</v>
      </c>
      <c r="L10519" s="16"/>
      <c r="M10519" t="s">
        <v>1364</v>
      </c>
      <c r="P10519" t="s">
        <v>243</v>
      </c>
      <c r="Q10519">
        <v>1.73</v>
      </c>
      <c r="V10519">
        <v>1</v>
      </c>
      <c r="W10519" t="s">
        <v>1371</v>
      </c>
      <c r="X10519" t="s">
        <v>1536</v>
      </c>
    </row>
    <row r="10520" spans="1:24" x14ac:dyDescent="0.3">
      <c r="A10520">
        <v>14189</v>
      </c>
      <c r="B10520" s="15" t="s">
        <v>982</v>
      </c>
      <c r="C10520" t="str">
        <f>_xlfn.XLOOKUP($B10520, STANDARDS!$A:$A, STANDARDS!$B:$B,,0,2)</f>
        <v>Kromberg Fm</v>
      </c>
      <c r="D10520" t="s">
        <v>2195</v>
      </c>
      <c r="E10520" t="s">
        <v>1253</v>
      </c>
      <c r="J10520" s="13">
        <v>3425</v>
      </c>
      <c r="K10520" s="13">
        <v>25</v>
      </c>
      <c r="L10520" s="16"/>
      <c r="M10520" t="s">
        <v>1364</v>
      </c>
      <c r="P10520" t="s">
        <v>243</v>
      </c>
      <c r="Q10520">
        <v>1.8</v>
      </c>
      <c r="V10520">
        <v>1</v>
      </c>
      <c r="W10520" t="s">
        <v>1371</v>
      </c>
      <c r="X10520" t="s">
        <v>1536</v>
      </c>
    </row>
    <row r="10521" spans="1:24" x14ac:dyDescent="0.3">
      <c r="A10521">
        <v>14190</v>
      </c>
      <c r="B10521" s="15" t="s">
        <v>982</v>
      </c>
      <c r="C10521" t="str">
        <f>_xlfn.XLOOKUP($B10521, STANDARDS!$A:$A, STANDARDS!$B:$B,,0,2)</f>
        <v>Kromberg Fm</v>
      </c>
      <c r="D10521" t="s">
        <v>2195</v>
      </c>
      <c r="E10521" t="s">
        <v>1253</v>
      </c>
      <c r="J10521" s="13">
        <v>3425</v>
      </c>
      <c r="K10521" s="13">
        <v>25</v>
      </c>
      <c r="L10521" s="16"/>
      <c r="M10521" t="s">
        <v>1364</v>
      </c>
      <c r="P10521" t="s">
        <v>243</v>
      </c>
      <c r="Q10521">
        <v>1.81</v>
      </c>
      <c r="V10521">
        <v>1</v>
      </c>
      <c r="W10521" t="s">
        <v>1371</v>
      </c>
      <c r="X10521" t="s">
        <v>1536</v>
      </c>
    </row>
    <row r="10522" spans="1:24" x14ac:dyDescent="0.3">
      <c r="A10522">
        <v>14191</v>
      </c>
      <c r="B10522" s="15" t="s">
        <v>982</v>
      </c>
      <c r="C10522" t="str">
        <f>_xlfn.XLOOKUP($B10522, STANDARDS!$A:$A, STANDARDS!$B:$B,,0,2)</f>
        <v>Kromberg Fm</v>
      </c>
      <c r="D10522" t="s">
        <v>2195</v>
      </c>
      <c r="E10522" t="s">
        <v>1253</v>
      </c>
      <c r="J10522" s="13">
        <v>3425</v>
      </c>
      <c r="K10522" s="13">
        <v>25</v>
      </c>
      <c r="L10522" s="16"/>
      <c r="M10522" t="s">
        <v>1364</v>
      </c>
      <c r="P10522" t="s">
        <v>243</v>
      </c>
      <c r="Q10522">
        <v>1.83</v>
      </c>
      <c r="V10522">
        <v>1</v>
      </c>
      <c r="W10522" t="s">
        <v>1371</v>
      </c>
      <c r="X10522" t="s">
        <v>1536</v>
      </c>
    </row>
    <row r="10523" spans="1:24" x14ac:dyDescent="0.3">
      <c r="A10523">
        <v>14192</v>
      </c>
      <c r="B10523" s="15" t="s">
        <v>983</v>
      </c>
      <c r="C10523" t="str">
        <f>_xlfn.XLOOKUP($B10523, STANDARDS!$A:$A, STANDARDS!$B:$B,,0,2)</f>
        <v>Fig Tree Gp</v>
      </c>
      <c r="D10523" t="s">
        <v>2195</v>
      </c>
      <c r="E10523" t="s">
        <v>1270</v>
      </c>
      <c r="J10523" s="13">
        <v>3425</v>
      </c>
      <c r="K10523" s="13">
        <v>25</v>
      </c>
      <c r="L10523" s="16"/>
      <c r="M10523" t="s">
        <v>1364</v>
      </c>
      <c r="P10523" t="s">
        <v>243</v>
      </c>
      <c r="Q10523">
        <v>0.6</v>
      </c>
      <c r="V10523">
        <v>1</v>
      </c>
      <c r="W10523" t="s">
        <v>1371</v>
      </c>
      <c r="X10523" t="s">
        <v>1536</v>
      </c>
    </row>
    <row r="10524" spans="1:24" x14ac:dyDescent="0.3">
      <c r="A10524">
        <v>14194</v>
      </c>
      <c r="B10524" s="15" t="s">
        <v>982</v>
      </c>
      <c r="C10524" t="str">
        <f>_xlfn.XLOOKUP($B10524, STANDARDS!$A:$A, STANDARDS!$B:$B,,0,2)</f>
        <v>Kromberg Fm</v>
      </c>
      <c r="D10524" t="s">
        <v>2195</v>
      </c>
      <c r="E10524" t="s">
        <v>1253</v>
      </c>
      <c r="J10524" s="13">
        <v>3425</v>
      </c>
      <c r="K10524" s="13">
        <v>25</v>
      </c>
      <c r="L10524" s="16"/>
      <c r="M10524" t="s">
        <v>1364</v>
      </c>
      <c r="P10524" t="s">
        <v>243</v>
      </c>
      <c r="Q10524">
        <v>1.6</v>
      </c>
      <c r="V10524">
        <v>1</v>
      </c>
      <c r="W10524" t="s">
        <v>1371</v>
      </c>
      <c r="X10524" t="s">
        <v>1536</v>
      </c>
    </row>
    <row r="10525" spans="1:24" x14ac:dyDescent="0.3">
      <c r="A10525">
        <v>14195</v>
      </c>
      <c r="B10525" s="15" t="s">
        <v>982</v>
      </c>
      <c r="C10525" t="str">
        <f>_xlfn.XLOOKUP($B10525, STANDARDS!$A:$A, STANDARDS!$B:$B,,0,2)</f>
        <v>Kromberg Fm</v>
      </c>
      <c r="D10525" t="s">
        <v>2195</v>
      </c>
      <c r="E10525" t="s">
        <v>1253</v>
      </c>
      <c r="J10525" s="13">
        <v>3425</v>
      </c>
      <c r="K10525" s="13">
        <v>25</v>
      </c>
      <c r="L10525" s="16"/>
      <c r="M10525" t="s">
        <v>1365</v>
      </c>
      <c r="P10525" t="s">
        <v>243</v>
      </c>
      <c r="Q10525">
        <v>-2.11</v>
      </c>
      <c r="V10525">
        <v>1</v>
      </c>
      <c r="W10525" t="s">
        <v>1371</v>
      </c>
      <c r="X10525" t="s">
        <v>1536</v>
      </c>
    </row>
    <row r="10526" spans="1:24" x14ac:dyDescent="0.3">
      <c r="A10526">
        <v>14196</v>
      </c>
      <c r="B10526" s="15" t="s">
        <v>983</v>
      </c>
      <c r="C10526" t="str">
        <f>_xlfn.XLOOKUP($B10526, STANDARDS!$A:$A, STANDARDS!$B:$B,,0,2)</f>
        <v>Fig Tree Gp</v>
      </c>
      <c r="D10526" t="s">
        <v>2195</v>
      </c>
      <c r="E10526" t="s">
        <v>1270</v>
      </c>
      <c r="J10526" s="13">
        <v>3425</v>
      </c>
      <c r="K10526" s="13">
        <v>25</v>
      </c>
      <c r="L10526" s="16"/>
      <c r="M10526" t="s">
        <v>1364</v>
      </c>
      <c r="P10526" t="s">
        <v>243</v>
      </c>
      <c r="Q10526">
        <v>1.3</v>
      </c>
      <c r="V10526">
        <v>1</v>
      </c>
      <c r="W10526" t="s">
        <v>1371</v>
      </c>
      <c r="X10526" t="s">
        <v>1536</v>
      </c>
    </row>
    <row r="10527" spans="1:24" x14ac:dyDescent="0.3">
      <c r="A10527">
        <v>14197</v>
      </c>
      <c r="B10527" s="15" t="s">
        <v>973</v>
      </c>
      <c r="C10527" t="str">
        <f>_xlfn.XLOOKUP($B10527, STANDARDS!$A:$A, STANDARDS!$B:$B,,0,2)</f>
        <v>McPhee</v>
      </c>
      <c r="D10527" t="s">
        <v>535</v>
      </c>
      <c r="E10527" t="s">
        <v>1254</v>
      </c>
      <c r="J10527" s="13">
        <v>3504</v>
      </c>
      <c r="K10527" s="13">
        <v>86</v>
      </c>
      <c r="L10527" s="16"/>
      <c r="M10527" t="s">
        <v>583</v>
      </c>
      <c r="P10527" t="s">
        <v>243</v>
      </c>
      <c r="Q10527">
        <v>-3.8</v>
      </c>
      <c r="V10527">
        <v>1</v>
      </c>
      <c r="W10527" t="s">
        <v>1371</v>
      </c>
      <c r="X10527" t="s">
        <v>1536</v>
      </c>
    </row>
    <row r="10528" spans="1:24" x14ac:dyDescent="0.3">
      <c r="A10528">
        <v>14198</v>
      </c>
      <c r="B10528" s="15" t="s">
        <v>981</v>
      </c>
      <c r="C10528" t="str">
        <f>_xlfn.XLOOKUP($B10528, STANDARDS!$A:$A, STANDARDS!$B:$B,,0,2)</f>
        <v>Sargur Complex, Dharwar Craton</v>
      </c>
      <c r="D10528" t="s">
        <v>1056</v>
      </c>
      <c r="E10528" t="s">
        <v>1269</v>
      </c>
      <c r="J10528" s="13">
        <v>3200</v>
      </c>
      <c r="K10528" s="13">
        <v>200</v>
      </c>
      <c r="L10528" s="16"/>
      <c r="M10528" t="s">
        <v>1364</v>
      </c>
      <c r="P10528" t="s">
        <v>243</v>
      </c>
      <c r="Q10528">
        <v>-0.4</v>
      </c>
      <c r="V10528">
        <v>1</v>
      </c>
      <c r="W10528" t="s">
        <v>1371</v>
      </c>
      <c r="X10528" t="s">
        <v>1536</v>
      </c>
    </row>
    <row r="10529" spans="1:24" x14ac:dyDescent="0.3">
      <c r="A10529">
        <v>14199</v>
      </c>
      <c r="B10529" s="15" t="s">
        <v>981</v>
      </c>
      <c r="C10529" t="str">
        <f>_xlfn.XLOOKUP($B10529, STANDARDS!$A:$A, STANDARDS!$B:$B,,0,2)</f>
        <v>Sargur Complex, Dharwar Craton</v>
      </c>
      <c r="D10529" t="s">
        <v>1056</v>
      </c>
      <c r="E10529" t="s">
        <v>1269</v>
      </c>
      <c r="J10529" s="13">
        <v>3200</v>
      </c>
      <c r="K10529" s="13">
        <v>200</v>
      </c>
      <c r="L10529" s="16"/>
      <c r="M10529" t="s">
        <v>1364</v>
      </c>
      <c r="P10529" t="s">
        <v>243</v>
      </c>
      <c r="Q10529">
        <v>-0.5</v>
      </c>
      <c r="V10529">
        <v>1</v>
      </c>
      <c r="W10529" t="s">
        <v>1371</v>
      </c>
      <c r="X10529" t="s">
        <v>1536</v>
      </c>
    </row>
    <row r="10530" spans="1:24" x14ac:dyDescent="0.3">
      <c r="A10530">
        <v>14201</v>
      </c>
      <c r="B10530" s="15" t="s">
        <v>981</v>
      </c>
      <c r="C10530" t="str">
        <f>_xlfn.XLOOKUP($B10530, STANDARDS!$A:$A, STANDARDS!$B:$B,,0,2)</f>
        <v>Sargur Complex, Dharwar Craton</v>
      </c>
      <c r="D10530" t="s">
        <v>1056</v>
      </c>
      <c r="E10530" t="s">
        <v>1269</v>
      </c>
      <c r="J10530" s="13">
        <v>3200</v>
      </c>
      <c r="K10530" s="13">
        <v>200</v>
      </c>
      <c r="L10530" s="16"/>
      <c r="M10530" t="s">
        <v>1364</v>
      </c>
      <c r="P10530" t="s">
        <v>243</v>
      </c>
      <c r="Q10530">
        <v>0.1</v>
      </c>
      <c r="V10530">
        <v>1</v>
      </c>
      <c r="W10530" t="s">
        <v>1371</v>
      </c>
      <c r="X10530" t="s">
        <v>1536</v>
      </c>
    </row>
    <row r="10531" spans="1:24" x14ac:dyDescent="0.3">
      <c r="A10531">
        <v>14202</v>
      </c>
      <c r="B10531" s="15" t="s">
        <v>984</v>
      </c>
      <c r="C10531" t="str">
        <f>_xlfn.XLOOKUP($B10531, STANDARDS!$A:$A, STANDARDS!$B:$B,,0,2)</f>
        <v>Ubatha Dolomite</v>
      </c>
      <c r="D10531" t="s">
        <v>2195</v>
      </c>
      <c r="E10531" t="s">
        <v>1271</v>
      </c>
      <c r="J10531" s="13">
        <v>2900</v>
      </c>
      <c r="K10531" s="13">
        <v>60</v>
      </c>
      <c r="L10531" s="16"/>
      <c r="M10531" t="s">
        <v>1335</v>
      </c>
      <c r="P10531" t="s">
        <v>243</v>
      </c>
      <c r="Q10531">
        <v>-13.82</v>
      </c>
      <c r="V10531">
        <v>1</v>
      </c>
      <c r="W10531" t="s">
        <v>1371</v>
      </c>
      <c r="X10531" t="s">
        <v>1443</v>
      </c>
    </row>
    <row r="10532" spans="1:24" x14ac:dyDescent="0.3">
      <c r="A10532">
        <v>14203</v>
      </c>
      <c r="B10532" s="15" t="s">
        <v>984</v>
      </c>
      <c r="C10532" t="str">
        <f>_xlfn.XLOOKUP($B10532, STANDARDS!$A:$A, STANDARDS!$B:$B,,0,2)</f>
        <v>Ubatha Dolomite</v>
      </c>
      <c r="D10532" t="s">
        <v>2195</v>
      </c>
      <c r="E10532" t="s">
        <v>1271</v>
      </c>
      <c r="J10532" s="13">
        <v>2900</v>
      </c>
      <c r="K10532" s="13">
        <v>60</v>
      </c>
      <c r="L10532" s="16"/>
      <c r="M10532" t="s">
        <v>1335</v>
      </c>
      <c r="P10532" t="s">
        <v>243</v>
      </c>
      <c r="Q10532">
        <v>0.1</v>
      </c>
      <c r="V10532">
        <v>1</v>
      </c>
      <c r="W10532" t="s">
        <v>1371</v>
      </c>
      <c r="X10532" t="s">
        <v>1443</v>
      </c>
    </row>
    <row r="10533" spans="1:24" x14ac:dyDescent="0.3">
      <c r="A10533">
        <v>14204</v>
      </c>
      <c r="B10533" s="15" t="s">
        <v>985</v>
      </c>
      <c r="C10533" t="str">
        <f>_xlfn.XLOOKUP($B10533, STANDARDS!$A:$A, STANDARDS!$B:$B,,0,2)</f>
        <v>Tholeni Dolomite</v>
      </c>
      <c r="D10533" t="s">
        <v>2195</v>
      </c>
      <c r="E10533" t="s">
        <v>1271</v>
      </c>
      <c r="J10533" s="13">
        <v>2900</v>
      </c>
      <c r="K10533" s="13">
        <v>60</v>
      </c>
      <c r="L10533" s="16"/>
      <c r="M10533" t="s">
        <v>1335</v>
      </c>
      <c r="P10533" t="s">
        <v>243</v>
      </c>
      <c r="Q10533">
        <v>0.23</v>
      </c>
      <c r="V10533">
        <v>1</v>
      </c>
      <c r="W10533" t="s">
        <v>1371</v>
      </c>
      <c r="X10533" t="s">
        <v>1443</v>
      </c>
    </row>
    <row r="10534" spans="1:24" x14ac:dyDescent="0.3">
      <c r="A10534">
        <v>14205</v>
      </c>
      <c r="B10534" s="15" t="s">
        <v>985</v>
      </c>
      <c r="C10534" t="str">
        <f>_xlfn.XLOOKUP($B10534, STANDARDS!$A:$A, STANDARDS!$B:$B,,0,2)</f>
        <v>Tholeni Dolomite</v>
      </c>
      <c r="D10534" t="s">
        <v>2195</v>
      </c>
      <c r="E10534" t="s">
        <v>1271</v>
      </c>
      <c r="J10534" s="13">
        <v>2900</v>
      </c>
      <c r="K10534" s="13">
        <v>60</v>
      </c>
      <c r="L10534" s="16"/>
      <c r="M10534" t="s">
        <v>1335</v>
      </c>
      <c r="P10534" t="s">
        <v>243</v>
      </c>
      <c r="Q10534">
        <v>0.15</v>
      </c>
      <c r="V10534">
        <v>1</v>
      </c>
      <c r="W10534" t="s">
        <v>1371</v>
      </c>
      <c r="X10534" t="s">
        <v>1443</v>
      </c>
    </row>
    <row r="10535" spans="1:24" x14ac:dyDescent="0.3">
      <c r="A10535">
        <v>14206</v>
      </c>
      <c r="B10535" s="15" t="s">
        <v>984</v>
      </c>
      <c r="C10535" t="str">
        <f>_xlfn.XLOOKUP($B10535, STANDARDS!$A:$A, STANDARDS!$B:$B,,0,2)</f>
        <v>Ubatha Dolomite</v>
      </c>
      <c r="D10535" t="s">
        <v>2195</v>
      </c>
      <c r="E10535" t="s">
        <v>1271</v>
      </c>
      <c r="J10535" s="13">
        <v>2900</v>
      </c>
      <c r="K10535" s="13">
        <v>60</v>
      </c>
      <c r="L10535" s="16"/>
      <c r="M10535" t="s">
        <v>1335</v>
      </c>
      <c r="P10535" t="s">
        <v>243</v>
      </c>
      <c r="Q10535">
        <v>-0.12</v>
      </c>
      <c r="V10535">
        <v>1</v>
      </c>
      <c r="W10535" t="s">
        <v>1371</v>
      </c>
      <c r="X10535" t="s">
        <v>1443</v>
      </c>
    </row>
    <row r="10536" spans="1:24" x14ac:dyDescent="0.3">
      <c r="A10536">
        <v>14207</v>
      </c>
      <c r="B10536" s="15" t="s">
        <v>985</v>
      </c>
      <c r="C10536" t="str">
        <f>_xlfn.XLOOKUP($B10536, STANDARDS!$A:$A, STANDARDS!$B:$B,,0,2)</f>
        <v>Tholeni Dolomite</v>
      </c>
      <c r="D10536" t="s">
        <v>2195</v>
      </c>
      <c r="E10536" t="s">
        <v>1271</v>
      </c>
      <c r="J10536" s="13">
        <v>2900</v>
      </c>
      <c r="K10536" s="13">
        <v>60</v>
      </c>
      <c r="L10536" s="16"/>
      <c r="M10536" t="s">
        <v>1335</v>
      </c>
      <c r="P10536" t="s">
        <v>243</v>
      </c>
      <c r="Q10536">
        <v>-0.45</v>
      </c>
      <c r="V10536">
        <v>1</v>
      </c>
      <c r="W10536" t="s">
        <v>1371</v>
      </c>
      <c r="X10536" t="s">
        <v>1443</v>
      </c>
    </row>
    <row r="10537" spans="1:24" x14ac:dyDescent="0.3">
      <c r="A10537">
        <v>14208</v>
      </c>
      <c r="B10537" s="15" t="s">
        <v>984</v>
      </c>
      <c r="C10537" t="str">
        <f>_xlfn.XLOOKUP($B10537, STANDARDS!$A:$A, STANDARDS!$B:$B,,0,2)</f>
        <v>Ubatha Dolomite</v>
      </c>
      <c r="D10537" t="s">
        <v>2195</v>
      </c>
      <c r="E10537" t="s">
        <v>1271</v>
      </c>
      <c r="J10537" s="13">
        <v>2900</v>
      </c>
      <c r="K10537" s="13">
        <v>60</v>
      </c>
      <c r="L10537" s="16"/>
      <c r="M10537" t="s">
        <v>1335</v>
      </c>
      <c r="P10537" t="s">
        <v>243</v>
      </c>
      <c r="Q10537">
        <v>0.28999999999999998</v>
      </c>
      <c r="V10537">
        <v>1</v>
      </c>
      <c r="W10537" t="s">
        <v>1371</v>
      </c>
      <c r="X10537" t="s">
        <v>1443</v>
      </c>
    </row>
    <row r="10538" spans="1:24" x14ac:dyDescent="0.3">
      <c r="A10538">
        <v>14209</v>
      </c>
      <c r="B10538" s="15" t="s">
        <v>984</v>
      </c>
      <c r="C10538" t="str">
        <f>_xlfn.XLOOKUP($B10538, STANDARDS!$A:$A, STANDARDS!$B:$B,,0,2)</f>
        <v>Ubatha Dolomite</v>
      </c>
      <c r="D10538" t="s">
        <v>2195</v>
      </c>
      <c r="E10538" t="s">
        <v>1271</v>
      </c>
      <c r="J10538" s="13">
        <v>2900</v>
      </c>
      <c r="K10538" s="13">
        <v>60</v>
      </c>
      <c r="L10538" s="16"/>
      <c r="M10538" t="s">
        <v>583</v>
      </c>
      <c r="P10538" t="s">
        <v>243</v>
      </c>
      <c r="Q10538">
        <v>0.01</v>
      </c>
      <c r="V10538">
        <v>1</v>
      </c>
      <c r="W10538" t="s">
        <v>1371</v>
      </c>
      <c r="X10538" t="s">
        <v>1443</v>
      </c>
    </row>
    <row r="10539" spans="1:24" x14ac:dyDescent="0.3">
      <c r="A10539">
        <v>14210</v>
      </c>
      <c r="B10539" s="15" t="s">
        <v>986</v>
      </c>
      <c r="C10539" t="str">
        <f>_xlfn.XLOOKUP($B10539, STANDARDS!$A:$A, STANDARDS!$B:$B,,0,2)</f>
        <v>Mandeva Dolomite</v>
      </c>
      <c r="D10539" t="s">
        <v>2195</v>
      </c>
      <c r="E10539" t="s">
        <v>1271</v>
      </c>
      <c r="J10539" s="13">
        <v>2900</v>
      </c>
      <c r="K10539" s="13">
        <v>60</v>
      </c>
      <c r="L10539" s="16"/>
      <c r="M10539" t="s">
        <v>583</v>
      </c>
      <c r="P10539" t="s">
        <v>243</v>
      </c>
      <c r="Q10539">
        <v>1.6</v>
      </c>
      <c r="V10539">
        <v>1</v>
      </c>
      <c r="W10539" t="s">
        <v>1371</v>
      </c>
      <c r="X10539" t="s">
        <v>1443</v>
      </c>
    </row>
    <row r="10540" spans="1:24" x14ac:dyDescent="0.3">
      <c r="A10540">
        <v>14211</v>
      </c>
      <c r="B10540" s="15" t="s">
        <v>984</v>
      </c>
      <c r="C10540" t="str">
        <f>_xlfn.XLOOKUP($B10540, STANDARDS!$A:$A, STANDARDS!$B:$B,,0,2)</f>
        <v>Ubatha Dolomite</v>
      </c>
      <c r="D10540" t="s">
        <v>2195</v>
      </c>
      <c r="E10540" t="s">
        <v>1271</v>
      </c>
      <c r="J10540" s="13">
        <v>2900</v>
      </c>
      <c r="K10540" s="13">
        <v>60</v>
      </c>
      <c r="L10540" s="16"/>
      <c r="M10540" t="s">
        <v>583</v>
      </c>
      <c r="P10540" t="s">
        <v>243</v>
      </c>
      <c r="Q10540">
        <v>2</v>
      </c>
      <c r="V10540">
        <v>1</v>
      </c>
      <c r="W10540" t="s">
        <v>1371</v>
      </c>
      <c r="X10540" t="s">
        <v>1443</v>
      </c>
    </row>
    <row r="10541" spans="1:24" x14ac:dyDescent="0.3">
      <c r="A10541">
        <v>14212</v>
      </c>
      <c r="C10541">
        <f>_xlfn.XLOOKUP($B10541, STANDARDS!$A:$A, STANDARDS!$B:$B,,0,2)</f>
        <v>0</v>
      </c>
      <c r="D10541" t="s">
        <v>2195</v>
      </c>
      <c r="E10541" t="s">
        <v>1271</v>
      </c>
      <c r="J10541" s="13">
        <v>2900</v>
      </c>
      <c r="K10541" s="13">
        <v>60</v>
      </c>
      <c r="L10541" s="16"/>
      <c r="M10541" t="s">
        <v>583</v>
      </c>
      <c r="P10541" t="s">
        <v>243</v>
      </c>
      <c r="Q10541">
        <v>1.74</v>
      </c>
      <c r="V10541">
        <v>1</v>
      </c>
      <c r="W10541" t="s">
        <v>1371</v>
      </c>
      <c r="X10541" t="s">
        <v>1443</v>
      </c>
    </row>
    <row r="10542" spans="1:24" x14ac:dyDescent="0.3">
      <c r="A10542">
        <v>14213</v>
      </c>
      <c r="B10542" s="15" t="s">
        <v>984</v>
      </c>
      <c r="C10542" t="str">
        <f>_xlfn.XLOOKUP($B10542, STANDARDS!$A:$A, STANDARDS!$B:$B,,0,2)</f>
        <v>Ubatha Dolomite</v>
      </c>
      <c r="D10542" t="s">
        <v>2195</v>
      </c>
      <c r="E10542" t="s">
        <v>1271</v>
      </c>
      <c r="J10542" s="13">
        <v>2900</v>
      </c>
      <c r="K10542" s="13">
        <v>60</v>
      </c>
      <c r="L10542" s="16"/>
      <c r="M10542" t="s">
        <v>583</v>
      </c>
      <c r="P10542" t="s">
        <v>243</v>
      </c>
      <c r="Q10542">
        <v>2.11</v>
      </c>
      <c r="V10542">
        <v>1</v>
      </c>
      <c r="W10542" t="s">
        <v>1371</v>
      </c>
      <c r="X10542" t="s">
        <v>1443</v>
      </c>
    </row>
    <row r="10543" spans="1:24" x14ac:dyDescent="0.3">
      <c r="A10543">
        <v>14214</v>
      </c>
      <c r="B10543" s="15" t="s">
        <v>984</v>
      </c>
      <c r="C10543" t="str">
        <f>_xlfn.XLOOKUP($B10543, STANDARDS!$A:$A, STANDARDS!$B:$B,,0,2)</f>
        <v>Ubatha Dolomite</v>
      </c>
      <c r="D10543" t="s">
        <v>2195</v>
      </c>
      <c r="E10543" t="s">
        <v>1271</v>
      </c>
      <c r="J10543" s="13">
        <v>2900</v>
      </c>
      <c r="K10543" s="13">
        <v>60</v>
      </c>
      <c r="L10543" s="16"/>
      <c r="M10543" t="s">
        <v>583</v>
      </c>
      <c r="P10543" t="s">
        <v>243</v>
      </c>
      <c r="Q10543">
        <v>2.6</v>
      </c>
      <c r="V10543">
        <v>1</v>
      </c>
      <c r="W10543" t="s">
        <v>1371</v>
      </c>
      <c r="X10543" t="s">
        <v>1443</v>
      </c>
    </row>
    <row r="10544" spans="1:24" x14ac:dyDescent="0.3">
      <c r="A10544">
        <v>14215</v>
      </c>
      <c r="C10544">
        <f>_xlfn.XLOOKUP($B10544, STANDARDS!$A:$A, STANDARDS!$B:$B,,0,2)</f>
        <v>0</v>
      </c>
      <c r="D10544" t="s">
        <v>2195</v>
      </c>
      <c r="E10544" t="s">
        <v>1271</v>
      </c>
      <c r="J10544" s="13">
        <v>2900</v>
      </c>
      <c r="K10544" s="13">
        <v>60</v>
      </c>
      <c r="L10544" s="16"/>
      <c r="M10544" t="s">
        <v>583</v>
      </c>
      <c r="P10544" t="s">
        <v>243</v>
      </c>
      <c r="Q10544">
        <v>1.78</v>
      </c>
      <c r="V10544">
        <v>1</v>
      </c>
      <c r="W10544" t="s">
        <v>1371</v>
      </c>
      <c r="X10544" t="s">
        <v>1443</v>
      </c>
    </row>
    <row r="10545" spans="1:24" x14ac:dyDescent="0.3">
      <c r="A10545">
        <v>14216</v>
      </c>
      <c r="B10545" s="15" t="s">
        <v>985</v>
      </c>
      <c r="C10545" t="str">
        <f>_xlfn.XLOOKUP($B10545, STANDARDS!$A:$A, STANDARDS!$B:$B,,0,2)</f>
        <v>Tholeni Dolomite</v>
      </c>
      <c r="D10545" t="s">
        <v>2195</v>
      </c>
      <c r="E10545" t="s">
        <v>1271</v>
      </c>
      <c r="J10545" s="13">
        <v>2900</v>
      </c>
      <c r="K10545" s="13">
        <v>60</v>
      </c>
      <c r="L10545" s="16"/>
      <c r="M10545" t="s">
        <v>583</v>
      </c>
      <c r="P10545" t="s">
        <v>243</v>
      </c>
      <c r="Q10545">
        <v>2.5</v>
      </c>
      <c r="V10545">
        <v>1</v>
      </c>
      <c r="W10545" t="s">
        <v>1371</v>
      </c>
      <c r="X10545" t="s">
        <v>1443</v>
      </c>
    </row>
    <row r="10546" spans="1:24" x14ac:dyDescent="0.3">
      <c r="A10546">
        <v>14217</v>
      </c>
      <c r="B10546" s="15" t="s">
        <v>985</v>
      </c>
      <c r="C10546" t="str">
        <f>_xlfn.XLOOKUP($B10546, STANDARDS!$A:$A, STANDARDS!$B:$B,,0,2)</f>
        <v>Tholeni Dolomite</v>
      </c>
      <c r="D10546" t="s">
        <v>2195</v>
      </c>
      <c r="E10546" t="s">
        <v>1271</v>
      </c>
      <c r="J10546" s="13">
        <v>2900</v>
      </c>
      <c r="K10546" s="13">
        <v>60</v>
      </c>
      <c r="L10546" s="16"/>
      <c r="M10546" t="s">
        <v>583</v>
      </c>
      <c r="P10546" t="s">
        <v>243</v>
      </c>
      <c r="Q10546">
        <v>2.6</v>
      </c>
      <c r="V10546">
        <v>1</v>
      </c>
      <c r="W10546" t="s">
        <v>1371</v>
      </c>
      <c r="X10546" t="s">
        <v>1443</v>
      </c>
    </row>
    <row r="10547" spans="1:24" x14ac:dyDescent="0.3">
      <c r="A10547">
        <v>14218</v>
      </c>
      <c r="B10547" s="15" t="s">
        <v>987</v>
      </c>
      <c r="C10547" t="str">
        <f>_xlfn.XLOOKUP($B10547, STANDARDS!$A:$A, STANDARDS!$B:$B,,0,2)</f>
        <v>Nyashana Dolomite</v>
      </c>
      <c r="D10547" t="s">
        <v>2195</v>
      </c>
      <c r="E10547" t="s">
        <v>1271</v>
      </c>
      <c r="J10547" s="13">
        <v>2900</v>
      </c>
      <c r="K10547" s="13">
        <v>60</v>
      </c>
      <c r="L10547" s="16"/>
      <c r="M10547" t="s">
        <v>583</v>
      </c>
      <c r="P10547" t="s">
        <v>243</v>
      </c>
      <c r="Q10547">
        <v>3.03</v>
      </c>
      <c r="V10547">
        <v>1</v>
      </c>
      <c r="W10547" t="s">
        <v>1371</v>
      </c>
      <c r="X10547" t="s">
        <v>1443</v>
      </c>
    </row>
    <row r="10548" spans="1:24" x14ac:dyDescent="0.3">
      <c r="A10548">
        <v>14219</v>
      </c>
      <c r="C10548">
        <f>_xlfn.XLOOKUP($B10548, STANDARDS!$A:$A, STANDARDS!$B:$B,,0,2)</f>
        <v>0</v>
      </c>
      <c r="D10548" t="s">
        <v>2195</v>
      </c>
      <c r="E10548" t="s">
        <v>1271</v>
      </c>
      <c r="J10548" s="13">
        <v>2900</v>
      </c>
      <c r="K10548" s="13">
        <v>60</v>
      </c>
      <c r="L10548" s="16"/>
      <c r="M10548" t="s">
        <v>583</v>
      </c>
      <c r="P10548" t="s">
        <v>243</v>
      </c>
      <c r="Q10548">
        <v>2.57</v>
      </c>
      <c r="V10548">
        <v>1</v>
      </c>
      <c r="W10548" t="s">
        <v>1371</v>
      </c>
      <c r="X10548" t="s">
        <v>1443</v>
      </c>
    </row>
    <row r="10549" spans="1:24" x14ac:dyDescent="0.3">
      <c r="A10549">
        <v>14220</v>
      </c>
      <c r="B10549" s="15" t="s">
        <v>984</v>
      </c>
      <c r="C10549" t="str">
        <f>_xlfn.XLOOKUP($B10549, STANDARDS!$A:$A, STANDARDS!$B:$B,,0,2)</f>
        <v>Ubatha Dolomite</v>
      </c>
      <c r="D10549" t="s">
        <v>2195</v>
      </c>
      <c r="E10549" t="s">
        <v>1271</v>
      </c>
      <c r="J10549" s="13">
        <v>2900</v>
      </c>
      <c r="K10549" s="13">
        <v>60</v>
      </c>
      <c r="L10549" s="16"/>
      <c r="M10549" t="s">
        <v>583</v>
      </c>
      <c r="P10549" t="s">
        <v>243</v>
      </c>
      <c r="Q10549">
        <v>3.02</v>
      </c>
      <c r="V10549">
        <v>1</v>
      </c>
      <c r="W10549" t="s">
        <v>1371</v>
      </c>
      <c r="X10549" t="s">
        <v>1443</v>
      </c>
    </row>
    <row r="10550" spans="1:24" x14ac:dyDescent="0.3">
      <c r="A10550">
        <v>14221</v>
      </c>
      <c r="B10550" s="15" t="s">
        <v>986</v>
      </c>
      <c r="C10550" t="str">
        <f>_xlfn.XLOOKUP($B10550, STANDARDS!$A:$A, STANDARDS!$B:$B,,0,2)</f>
        <v>Mandeva Dolomite</v>
      </c>
      <c r="D10550" t="s">
        <v>2195</v>
      </c>
      <c r="E10550" t="s">
        <v>1271</v>
      </c>
      <c r="J10550" s="13">
        <v>2900</v>
      </c>
      <c r="K10550" s="13">
        <v>60</v>
      </c>
      <c r="L10550" s="16"/>
      <c r="M10550" t="s">
        <v>583</v>
      </c>
      <c r="P10550" t="s">
        <v>243</v>
      </c>
      <c r="Q10550">
        <v>1.7</v>
      </c>
      <c r="V10550">
        <v>1</v>
      </c>
      <c r="W10550" t="s">
        <v>1371</v>
      </c>
      <c r="X10550" t="s">
        <v>1443</v>
      </c>
    </row>
    <row r="10551" spans="1:24" x14ac:dyDescent="0.3">
      <c r="A10551">
        <v>14222</v>
      </c>
      <c r="B10551" s="15" t="s">
        <v>984</v>
      </c>
      <c r="C10551" t="str">
        <f>_xlfn.XLOOKUP($B10551, STANDARDS!$A:$A, STANDARDS!$B:$B,,0,2)</f>
        <v>Ubatha Dolomite</v>
      </c>
      <c r="D10551" t="s">
        <v>2195</v>
      </c>
      <c r="E10551" t="s">
        <v>1271</v>
      </c>
      <c r="J10551" s="13">
        <v>2900</v>
      </c>
      <c r="K10551" s="13">
        <v>60</v>
      </c>
      <c r="L10551" s="16"/>
      <c r="M10551" t="s">
        <v>583</v>
      </c>
      <c r="P10551" t="s">
        <v>243</v>
      </c>
      <c r="Q10551">
        <v>2.71</v>
      </c>
      <c r="V10551">
        <v>1</v>
      </c>
      <c r="W10551" t="s">
        <v>1371</v>
      </c>
      <c r="X10551" t="s">
        <v>1443</v>
      </c>
    </row>
    <row r="10552" spans="1:24" x14ac:dyDescent="0.3">
      <c r="A10552">
        <v>14223</v>
      </c>
      <c r="B10552" s="15" t="s">
        <v>984</v>
      </c>
      <c r="C10552" t="str">
        <f>_xlfn.XLOOKUP($B10552, STANDARDS!$A:$A, STANDARDS!$B:$B,,0,2)</f>
        <v>Ubatha Dolomite</v>
      </c>
      <c r="D10552" t="s">
        <v>2195</v>
      </c>
      <c r="E10552" t="s">
        <v>1271</v>
      </c>
      <c r="J10552" s="13">
        <v>2900</v>
      </c>
      <c r="K10552" s="13">
        <v>60</v>
      </c>
      <c r="L10552" s="16"/>
      <c r="M10552" t="s">
        <v>583</v>
      </c>
      <c r="P10552" t="s">
        <v>243</v>
      </c>
      <c r="Q10552">
        <v>1.5</v>
      </c>
      <c r="V10552">
        <v>1</v>
      </c>
      <c r="W10552" t="s">
        <v>1371</v>
      </c>
      <c r="X10552" t="s">
        <v>1443</v>
      </c>
    </row>
    <row r="10553" spans="1:24" x14ac:dyDescent="0.3">
      <c r="A10553">
        <v>14224</v>
      </c>
      <c r="B10553" s="15" t="s">
        <v>984</v>
      </c>
      <c r="C10553" t="str">
        <f>_xlfn.XLOOKUP($B10553, STANDARDS!$A:$A, STANDARDS!$B:$B,,0,2)</f>
        <v>Ubatha Dolomite</v>
      </c>
      <c r="D10553" t="s">
        <v>2195</v>
      </c>
      <c r="E10553" t="s">
        <v>1271</v>
      </c>
      <c r="J10553" s="13">
        <v>2900</v>
      </c>
      <c r="K10553" s="13">
        <v>60</v>
      </c>
      <c r="L10553" s="16"/>
      <c r="M10553" t="s">
        <v>583</v>
      </c>
      <c r="P10553" t="s">
        <v>243</v>
      </c>
      <c r="Q10553">
        <v>2.84</v>
      </c>
      <c r="V10553">
        <v>1</v>
      </c>
      <c r="W10553" t="s">
        <v>1371</v>
      </c>
      <c r="X10553" t="s">
        <v>1443</v>
      </c>
    </row>
    <row r="10554" spans="1:24" x14ac:dyDescent="0.3">
      <c r="A10554">
        <v>14229</v>
      </c>
      <c r="B10554" s="15" t="s">
        <v>984</v>
      </c>
      <c r="C10554" t="str">
        <f>_xlfn.XLOOKUP($B10554, STANDARDS!$A:$A, STANDARDS!$B:$B,,0,2)</f>
        <v>Ubatha Dolomite</v>
      </c>
      <c r="D10554" t="s">
        <v>2195</v>
      </c>
      <c r="E10554" t="s">
        <v>1271</v>
      </c>
      <c r="J10554" s="13">
        <v>2900</v>
      </c>
      <c r="K10554" s="13">
        <v>60</v>
      </c>
      <c r="L10554" s="16"/>
      <c r="M10554" t="s">
        <v>1364</v>
      </c>
      <c r="P10554" t="s">
        <v>243</v>
      </c>
      <c r="Q10554">
        <v>-0.21</v>
      </c>
      <c r="V10554">
        <v>1</v>
      </c>
      <c r="W10554" t="s">
        <v>1371</v>
      </c>
      <c r="X10554" t="s">
        <v>1443</v>
      </c>
    </row>
    <row r="10555" spans="1:24" x14ac:dyDescent="0.3">
      <c r="A10555">
        <v>14231</v>
      </c>
      <c r="B10555" s="15" t="s">
        <v>984</v>
      </c>
      <c r="C10555" t="str">
        <f>_xlfn.XLOOKUP($B10555, STANDARDS!$A:$A, STANDARDS!$B:$B,,0,2)</f>
        <v>Ubatha Dolomite</v>
      </c>
      <c r="D10555" t="s">
        <v>2195</v>
      </c>
      <c r="E10555" t="s">
        <v>1271</v>
      </c>
      <c r="J10555" s="13">
        <v>2900</v>
      </c>
      <c r="K10555" s="13">
        <v>60</v>
      </c>
      <c r="L10555" s="16"/>
      <c r="M10555" t="s">
        <v>1364</v>
      </c>
      <c r="P10555" t="s">
        <v>243</v>
      </c>
      <c r="Q10555">
        <v>0.5</v>
      </c>
      <c r="V10555">
        <v>1</v>
      </c>
      <c r="W10555" t="s">
        <v>1371</v>
      </c>
      <c r="X10555" t="s">
        <v>1443</v>
      </c>
    </row>
    <row r="10556" spans="1:24" x14ac:dyDescent="0.3">
      <c r="A10556">
        <v>14233</v>
      </c>
      <c r="B10556" s="15" t="s">
        <v>986</v>
      </c>
      <c r="C10556" t="str">
        <f>_xlfn.XLOOKUP($B10556, STANDARDS!$A:$A, STANDARDS!$B:$B,,0,2)</f>
        <v>Mandeva Dolomite</v>
      </c>
      <c r="D10556" t="s">
        <v>2195</v>
      </c>
      <c r="E10556" t="s">
        <v>1271</v>
      </c>
      <c r="J10556" s="13">
        <v>2900</v>
      </c>
      <c r="K10556" s="13">
        <v>60</v>
      </c>
      <c r="L10556" s="16"/>
      <c r="M10556" t="s">
        <v>1364</v>
      </c>
      <c r="P10556" t="s">
        <v>243</v>
      </c>
      <c r="Q10556">
        <v>1.5</v>
      </c>
      <c r="V10556">
        <v>1</v>
      </c>
      <c r="W10556" t="s">
        <v>1371</v>
      </c>
      <c r="X10556" t="s">
        <v>1443</v>
      </c>
    </row>
    <row r="10557" spans="1:24" x14ac:dyDescent="0.3">
      <c r="A10557">
        <v>14235</v>
      </c>
      <c r="B10557" s="15" t="s">
        <v>988</v>
      </c>
      <c r="C10557" t="str">
        <f>_xlfn.XLOOKUP($B10557, STANDARDS!$A:$A, STANDARDS!$B:$B,,0,2)</f>
        <v>Bothaville</v>
      </c>
      <c r="D10557" t="s">
        <v>2195</v>
      </c>
      <c r="E10557" t="s">
        <v>1272</v>
      </c>
      <c r="J10557" s="13">
        <v>2643</v>
      </c>
      <c r="K10557" s="13">
        <v>80</v>
      </c>
      <c r="L10557" s="16"/>
      <c r="M10557" t="s">
        <v>1335</v>
      </c>
      <c r="P10557" t="s">
        <v>243</v>
      </c>
      <c r="Q10557">
        <v>-2.6</v>
      </c>
      <c r="V10557">
        <v>1</v>
      </c>
      <c r="W10557" t="s">
        <v>1371</v>
      </c>
      <c r="X10557" t="s">
        <v>1443</v>
      </c>
    </row>
    <row r="10558" spans="1:24" x14ac:dyDescent="0.3">
      <c r="A10558">
        <v>14236</v>
      </c>
      <c r="B10558" s="15" t="s">
        <v>988</v>
      </c>
      <c r="C10558" t="str">
        <f>_xlfn.XLOOKUP($B10558, STANDARDS!$A:$A, STANDARDS!$B:$B,,0,2)</f>
        <v>Bothaville</v>
      </c>
      <c r="D10558" t="s">
        <v>2195</v>
      </c>
      <c r="E10558" t="s">
        <v>1272</v>
      </c>
      <c r="J10558" s="13">
        <v>2643</v>
      </c>
      <c r="K10558" s="13">
        <v>80</v>
      </c>
      <c r="L10558" s="16"/>
      <c r="M10558" t="s">
        <v>1335</v>
      </c>
      <c r="P10558" t="s">
        <v>243</v>
      </c>
      <c r="Q10558">
        <v>-2.5299999999999998</v>
      </c>
      <c r="V10558">
        <v>1</v>
      </c>
      <c r="W10558" t="s">
        <v>1371</v>
      </c>
      <c r="X10558" t="s">
        <v>1443</v>
      </c>
    </row>
    <row r="10559" spans="1:24" x14ac:dyDescent="0.3">
      <c r="A10559">
        <v>14237</v>
      </c>
      <c r="B10559" s="15" t="s">
        <v>988</v>
      </c>
      <c r="C10559" t="str">
        <f>_xlfn.XLOOKUP($B10559, STANDARDS!$A:$A, STANDARDS!$B:$B,,0,2)</f>
        <v>Bothaville</v>
      </c>
      <c r="D10559" t="s">
        <v>2195</v>
      </c>
      <c r="E10559" t="s">
        <v>1272</v>
      </c>
      <c r="J10559" s="13">
        <v>2643</v>
      </c>
      <c r="K10559" s="13">
        <v>80</v>
      </c>
      <c r="L10559" s="16"/>
      <c r="M10559" t="s">
        <v>1335</v>
      </c>
      <c r="P10559" t="s">
        <v>243</v>
      </c>
      <c r="Q10559">
        <v>-1.72</v>
      </c>
      <c r="V10559">
        <v>1</v>
      </c>
      <c r="W10559" t="s">
        <v>1371</v>
      </c>
      <c r="X10559" t="s">
        <v>1443</v>
      </c>
    </row>
    <row r="10560" spans="1:24" x14ac:dyDescent="0.3">
      <c r="A10560">
        <v>14238</v>
      </c>
      <c r="B10560" s="15" t="s">
        <v>988</v>
      </c>
      <c r="C10560" t="str">
        <f>_xlfn.XLOOKUP($B10560, STANDARDS!$A:$A, STANDARDS!$B:$B,,0,2)</f>
        <v>Bothaville</v>
      </c>
      <c r="D10560" t="s">
        <v>2195</v>
      </c>
      <c r="E10560" t="s">
        <v>1272</v>
      </c>
      <c r="J10560" s="13">
        <v>2643</v>
      </c>
      <c r="K10560" s="13">
        <v>80</v>
      </c>
      <c r="L10560" s="16"/>
      <c r="M10560" t="s">
        <v>1335</v>
      </c>
      <c r="P10560" t="s">
        <v>243</v>
      </c>
      <c r="Q10560">
        <v>-1.66</v>
      </c>
      <c r="V10560">
        <v>1</v>
      </c>
      <c r="W10560" t="s">
        <v>1371</v>
      </c>
      <c r="X10560" t="s">
        <v>1443</v>
      </c>
    </row>
    <row r="10561" spans="1:24" x14ac:dyDescent="0.3">
      <c r="A10561">
        <v>14239</v>
      </c>
      <c r="B10561" s="15" t="s">
        <v>988</v>
      </c>
      <c r="C10561" t="str">
        <f>_xlfn.XLOOKUP($B10561, STANDARDS!$A:$A, STANDARDS!$B:$B,,0,2)</f>
        <v>Bothaville</v>
      </c>
      <c r="D10561" t="s">
        <v>2195</v>
      </c>
      <c r="E10561" t="s">
        <v>1272</v>
      </c>
      <c r="J10561" s="13">
        <v>2643</v>
      </c>
      <c r="K10561" s="13">
        <v>80</v>
      </c>
      <c r="L10561" s="16"/>
      <c r="M10561" t="s">
        <v>1335</v>
      </c>
      <c r="P10561" t="s">
        <v>243</v>
      </c>
      <c r="Q10561">
        <v>-2.1</v>
      </c>
      <c r="V10561">
        <v>1</v>
      </c>
      <c r="W10561" t="s">
        <v>1371</v>
      </c>
      <c r="X10561" t="s">
        <v>1443</v>
      </c>
    </row>
    <row r="10562" spans="1:24" x14ac:dyDescent="0.3">
      <c r="A10562">
        <v>14240</v>
      </c>
      <c r="B10562" s="15" t="s">
        <v>988</v>
      </c>
      <c r="C10562" t="str">
        <f>_xlfn.XLOOKUP($B10562, STANDARDS!$A:$A, STANDARDS!$B:$B,,0,2)</f>
        <v>Bothaville</v>
      </c>
      <c r="D10562" t="s">
        <v>2195</v>
      </c>
      <c r="E10562" t="s">
        <v>1272</v>
      </c>
      <c r="J10562" s="13">
        <v>2643</v>
      </c>
      <c r="K10562" s="13">
        <v>80</v>
      </c>
      <c r="L10562" s="16"/>
      <c r="M10562" t="s">
        <v>1335</v>
      </c>
      <c r="P10562" t="s">
        <v>243</v>
      </c>
      <c r="Q10562">
        <v>-2.1</v>
      </c>
      <c r="V10562">
        <v>1</v>
      </c>
      <c r="W10562" t="s">
        <v>1371</v>
      </c>
      <c r="X10562" t="s">
        <v>1443</v>
      </c>
    </row>
    <row r="10563" spans="1:24" x14ac:dyDescent="0.3">
      <c r="A10563">
        <v>14241</v>
      </c>
      <c r="B10563" s="15" t="s">
        <v>988</v>
      </c>
      <c r="C10563" t="str">
        <f>_xlfn.XLOOKUP($B10563, STANDARDS!$A:$A, STANDARDS!$B:$B,,0,2)</f>
        <v>Bothaville</v>
      </c>
      <c r="D10563" t="s">
        <v>2195</v>
      </c>
      <c r="E10563" t="s">
        <v>1272</v>
      </c>
      <c r="J10563" s="13">
        <v>2643</v>
      </c>
      <c r="K10563" s="13">
        <v>80</v>
      </c>
      <c r="L10563" s="16"/>
      <c r="M10563" t="s">
        <v>1335</v>
      </c>
      <c r="P10563" t="s">
        <v>243</v>
      </c>
      <c r="Q10563">
        <v>-1.96</v>
      </c>
      <c r="V10563">
        <v>1</v>
      </c>
      <c r="W10563" t="s">
        <v>1371</v>
      </c>
      <c r="X10563" t="s">
        <v>1443</v>
      </c>
    </row>
    <row r="10564" spans="1:24" x14ac:dyDescent="0.3">
      <c r="A10564">
        <v>14242</v>
      </c>
      <c r="B10564" s="15" t="s">
        <v>988</v>
      </c>
      <c r="C10564" t="str">
        <f>_xlfn.XLOOKUP($B10564, STANDARDS!$A:$A, STANDARDS!$B:$B,,0,2)</f>
        <v>Bothaville</v>
      </c>
      <c r="D10564" t="s">
        <v>2195</v>
      </c>
      <c r="E10564" t="s">
        <v>1272</v>
      </c>
      <c r="J10564" s="13">
        <v>2643</v>
      </c>
      <c r="K10564" s="13">
        <v>80</v>
      </c>
      <c r="L10564" s="16"/>
      <c r="M10564" t="s">
        <v>1335</v>
      </c>
      <c r="P10564" t="s">
        <v>243</v>
      </c>
      <c r="Q10564">
        <v>-1.99</v>
      </c>
      <c r="V10564">
        <v>1</v>
      </c>
      <c r="W10564" t="s">
        <v>1371</v>
      </c>
      <c r="X10564" t="s">
        <v>1443</v>
      </c>
    </row>
    <row r="10565" spans="1:24" x14ac:dyDescent="0.3">
      <c r="A10565">
        <v>14243</v>
      </c>
      <c r="B10565" s="15" t="s">
        <v>988</v>
      </c>
      <c r="C10565" t="str">
        <f>_xlfn.XLOOKUP($B10565, STANDARDS!$A:$A, STANDARDS!$B:$B,,0,2)</f>
        <v>Bothaville</v>
      </c>
      <c r="D10565" t="s">
        <v>2195</v>
      </c>
      <c r="E10565" t="s">
        <v>1272</v>
      </c>
      <c r="J10565" s="13">
        <v>2643</v>
      </c>
      <c r="K10565" s="13">
        <v>80</v>
      </c>
      <c r="L10565" s="16"/>
      <c r="M10565" t="s">
        <v>1335</v>
      </c>
      <c r="P10565" t="s">
        <v>243</v>
      </c>
      <c r="Q10565">
        <v>-1.83</v>
      </c>
      <c r="V10565">
        <v>1</v>
      </c>
      <c r="W10565" t="s">
        <v>1371</v>
      </c>
      <c r="X10565" t="s">
        <v>1443</v>
      </c>
    </row>
    <row r="10566" spans="1:24" x14ac:dyDescent="0.3">
      <c r="A10566">
        <v>14244</v>
      </c>
      <c r="B10566" s="15" t="s">
        <v>989</v>
      </c>
      <c r="C10566" t="str">
        <f>_xlfn.XLOOKUP($B10566, STANDARDS!$A:$A, STANDARDS!$B:$B,,0,2)</f>
        <v>Klippan Fm</v>
      </c>
      <c r="D10566" t="s">
        <v>2195</v>
      </c>
      <c r="E10566" t="s">
        <v>1272</v>
      </c>
      <c r="J10566" s="13">
        <v>2643</v>
      </c>
      <c r="K10566" s="13">
        <v>80</v>
      </c>
      <c r="L10566" s="16"/>
      <c r="M10566" t="s">
        <v>1335</v>
      </c>
      <c r="P10566" t="s">
        <v>243</v>
      </c>
      <c r="Q10566">
        <v>-4.32</v>
      </c>
      <c r="V10566">
        <v>1</v>
      </c>
      <c r="W10566" t="s">
        <v>1371</v>
      </c>
      <c r="X10566" t="s">
        <v>1443</v>
      </c>
    </row>
    <row r="10567" spans="1:24" x14ac:dyDescent="0.3">
      <c r="A10567">
        <v>14245</v>
      </c>
      <c r="B10567" s="15" t="s">
        <v>989</v>
      </c>
      <c r="C10567" t="str">
        <f>_xlfn.XLOOKUP($B10567, STANDARDS!$A:$A, STANDARDS!$B:$B,,0,2)</f>
        <v>Klippan Fm</v>
      </c>
      <c r="D10567" t="s">
        <v>2195</v>
      </c>
      <c r="E10567" t="s">
        <v>1272</v>
      </c>
      <c r="J10567" s="13">
        <v>2643</v>
      </c>
      <c r="K10567" s="13">
        <v>80</v>
      </c>
      <c r="L10567" s="16"/>
      <c r="M10567" t="s">
        <v>1335</v>
      </c>
      <c r="P10567" t="s">
        <v>243</v>
      </c>
      <c r="Q10567">
        <v>-3.67</v>
      </c>
      <c r="V10567">
        <v>1</v>
      </c>
      <c r="W10567" t="s">
        <v>1371</v>
      </c>
      <c r="X10567" t="s">
        <v>1443</v>
      </c>
    </row>
    <row r="10568" spans="1:24" x14ac:dyDescent="0.3">
      <c r="A10568">
        <v>14246</v>
      </c>
      <c r="B10568" s="15" t="s">
        <v>989</v>
      </c>
      <c r="C10568" t="str">
        <f>_xlfn.XLOOKUP($B10568, STANDARDS!$A:$A, STANDARDS!$B:$B,,0,2)</f>
        <v>Klippan Fm</v>
      </c>
      <c r="D10568" t="s">
        <v>2195</v>
      </c>
      <c r="E10568" t="s">
        <v>1272</v>
      </c>
      <c r="J10568" s="13">
        <v>2643</v>
      </c>
      <c r="K10568" s="13">
        <v>80</v>
      </c>
      <c r="L10568" s="16"/>
      <c r="M10568" t="s">
        <v>1335</v>
      </c>
      <c r="P10568" t="s">
        <v>243</v>
      </c>
      <c r="Q10568">
        <v>-3.19</v>
      </c>
      <c r="V10568">
        <v>1</v>
      </c>
      <c r="W10568" t="s">
        <v>1371</v>
      </c>
      <c r="X10568" t="s">
        <v>1443</v>
      </c>
    </row>
    <row r="10569" spans="1:24" x14ac:dyDescent="0.3">
      <c r="A10569">
        <v>14247</v>
      </c>
      <c r="B10569" s="15" t="s">
        <v>989</v>
      </c>
      <c r="C10569" t="str">
        <f>_xlfn.XLOOKUP($B10569, STANDARDS!$A:$A, STANDARDS!$B:$B,,0,2)</f>
        <v>Klippan Fm</v>
      </c>
      <c r="D10569" t="s">
        <v>2195</v>
      </c>
      <c r="E10569" t="s">
        <v>1272</v>
      </c>
      <c r="J10569" s="13">
        <v>2643</v>
      </c>
      <c r="K10569" s="13">
        <v>80</v>
      </c>
      <c r="L10569" s="16"/>
      <c r="M10569" t="s">
        <v>1335</v>
      </c>
      <c r="P10569" t="s">
        <v>243</v>
      </c>
      <c r="Q10569">
        <v>-4.34</v>
      </c>
      <c r="V10569">
        <v>1</v>
      </c>
      <c r="W10569" t="s">
        <v>1371</v>
      </c>
      <c r="X10569" t="s">
        <v>1443</v>
      </c>
    </row>
    <row r="10570" spans="1:24" x14ac:dyDescent="0.3">
      <c r="A10570">
        <v>14248</v>
      </c>
      <c r="B10570" s="15" t="s">
        <v>989</v>
      </c>
      <c r="C10570" t="str">
        <f>_xlfn.XLOOKUP($B10570, STANDARDS!$A:$A, STANDARDS!$B:$B,,0,2)</f>
        <v>Klippan Fm</v>
      </c>
      <c r="D10570" t="s">
        <v>2195</v>
      </c>
      <c r="E10570" t="s">
        <v>1272</v>
      </c>
      <c r="J10570" s="13">
        <v>2643</v>
      </c>
      <c r="K10570" s="13">
        <v>80</v>
      </c>
      <c r="L10570" s="16"/>
      <c r="M10570" t="s">
        <v>1335</v>
      </c>
      <c r="P10570" t="s">
        <v>243</v>
      </c>
      <c r="Q10570">
        <v>-4.5</v>
      </c>
      <c r="V10570">
        <v>1</v>
      </c>
      <c r="W10570" t="s">
        <v>1371</v>
      </c>
      <c r="X10570" t="s">
        <v>1443</v>
      </c>
    </row>
    <row r="10571" spans="1:24" x14ac:dyDescent="0.3">
      <c r="A10571">
        <v>14249</v>
      </c>
      <c r="B10571" s="15" t="s">
        <v>989</v>
      </c>
      <c r="C10571" t="str">
        <f>_xlfn.XLOOKUP($B10571, STANDARDS!$A:$A, STANDARDS!$B:$B,,0,2)</f>
        <v>Klippan Fm</v>
      </c>
      <c r="D10571" t="s">
        <v>2195</v>
      </c>
      <c r="E10571" t="s">
        <v>1272</v>
      </c>
      <c r="J10571" s="13">
        <v>2643</v>
      </c>
      <c r="K10571" s="13">
        <v>80</v>
      </c>
      <c r="L10571" s="16"/>
      <c r="M10571" t="s">
        <v>1335</v>
      </c>
      <c r="P10571" t="s">
        <v>243</v>
      </c>
      <c r="Q10571">
        <v>-4</v>
      </c>
      <c r="V10571">
        <v>1</v>
      </c>
      <c r="W10571" t="s">
        <v>1371</v>
      </c>
      <c r="X10571" t="s">
        <v>1443</v>
      </c>
    </row>
    <row r="10572" spans="1:24" x14ac:dyDescent="0.3">
      <c r="A10572">
        <v>14250</v>
      </c>
      <c r="B10572" s="15" t="s">
        <v>990</v>
      </c>
      <c r="C10572" t="str">
        <f>_xlfn.XLOOKUP($B10572, STANDARDS!$A:$A, STANDARDS!$B:$B,,0,2)</f>
        <v>Tumbiana Fm, Fortescue Gp</v>
      </c>
      <c r="D10572" t="s">
        <v>535</v>
      </c>
      <c r="E10572" t="s">
        <v>1273</v>
      </c>
      <c r="J10572" s="13">
        <v>2500</v>
      </c>
      <c r="K10572" s="13"/>
      <c r="L10572" s="16"/>
      <c r="M10572" t="s">
        <v>1335</v>
      </c>
      <c r="P10572" t="s">
        <v>243</v>
      </c>
      <c r="Q10572">
        <v>-4.01</v>
      </c>
      <c r="V10572">
        <v>1</v>
      </c>
      <c r="W10572" t="s">
        <v>1371</v>
      </c>
      <c r="X10572" t="s">
        <v>1443</v>
      </c>
    </row>
    <row r="10573" spans="1:24" x14ac:dyDescent="0.3">
      <c r="A10573">
        <v>14251</v>
      </c>
      <c r="B10573" s="15" t="s">
        <v>990</v>
      </c>
      <c r="C10573" t="str">
        <f>_xlfn.XLOOKUP($B10573, STANDARDS!$A:$A, STANDARDS!$B:$B,,0,2)</f>
        <v>Tumbiana Fm, Fortescue Gp</v>
      </c>
      <c r="D10573" t="s">
        <v>535</v>
      </c>
      <c r="E10573" t="s">
        <v>1273</v>
      </c>
      <c r="J10573" s="13">
        <v>2500</v>
      </c>
      <c r="K10573" s="13"/>
      <c r="L10573" s="16"/>
      <c r="M10573" t="s">
        <v>1335</v>
      </c>
      <c r="P10573" t="s">
        <v>243</v>
      </c>
      <c r="Q10573">
        <v>-3.23</v>
      </c>
      <c r="V10573">
        <v>1</v>
      </c>
      <c r="W10573" t="s">
        <v>1371</v>
      </c>
      <c r="X10573" t="s">
        <v>1443</v>
      </c>
    </row>
    <row r="10574" spans="1:24" x14ac:dyDescent="0.3">
      <c r="A10574">
        <v>14252</v>
      </c>
      <c r="B10574" s="15" t="s">
        <v>989</v>
      </c>
      <c r="C10574" t="str">
        <f>_xlfn.XLOOKUP($B10574, STANDARDS!$A:$A, STANDARDS!$B:$B,,0,2)</f>
        <v>Klippan Fm</v>
      </c>
      <c r="D10574" t="s">
        <v>2195</v>
      </c>
      <c r="E10574" t="s">
        <v>1272</v>
      </c>
      <c r="J10574" s="13">
        <v>2643</v>
      </c>
      <c r="K10574" s="13">
        <v>80</v>
      </c>
      <c r="L10574" s="16"/>
      <c r="M10574" t="s">
        <v>1335</v>
      </c>
      <c r="P10574" t="s">
        <v>243</v>
      </c>
      <c r="Q10574">
        <v>-3</v>
      </c>
      <c r="V10574">
        <v>1</v>
      </c>
      <c r="W10574" t="s">
        <v>1371</v>
      </c>
      <c r="X10574" t="s">
        <v>1443</v>
      </c>
    </row>
    <row r="10575" spans="1:24" x14ac:dyDescent="0.3">
      <c r="A10575">
        <v>14253</v>
      </c>
      <c r="B10575" s="15" t="s">
        <v>990</v>
      </c>
      <c r="C10575" t="str">
        <f>_xlfn.XLOOKUP($B10575, STANDARDS!$A:$A, STANDARDS!$B:$B,,0,2)</f>
        <v>Tumbiana Fm, Fortescue Gp</v>
      </c>
      <c r="D10575" t="s">
        <v>535</v>
      </c>
      <c r="E10575" t="s">
        <v>1273</v>
      </c>
      <c r="J10575" s="13">
        <v>2500</v>
      </c>
      <c r="K10575" s="13"/>
      <c r="L10575" s="16"/>
      <c r="M10575" t="s">
        <v>1335</v>
      </c>
      <c r="P10575" t="s">
        <v>243</v>
      </c>
      <c r="Q10575">
        <v>-2.48</v>
      </c>
      <c r="V10575">
        <v>1</v>
      </c>
      <c r="W10575" t="s">
        <v>1371</v>
      </c>
      <c r="X10575" t="s">
        <v>1443</v>
      </c>
    </row>
    <row r="10576" spans="1:24" x14ac:dyDescent="0.3">
      <c r="A10576">
        <v>14254</v>
      </c>
      <c r="B10576" s="15" t="s">
        <v>988</v>
      </c>
      <c r="C10576" t="str">
        <f>_xlfn.XLOOKUP($B10576, STANDARDS!$A:$A, STANDARDS!$B:$B,,0,2)</f>
        <v>Bothaville</v>
      </c>
      <c r="D10576" t="s">
        <v>2195</v>
      </c>
      <c r="E10576" t="s">
        <v>1272</v>
      </c>
      <c r="J10576" s="13">
        <v>2643</v>
      </c>
      <c r="K10576" s="13">
        <v>80</v>
      </c>
      <c r="L10576" s="16"/>
      <c r="M10576" t="s">
        <v>1335</v>
      </c>
      <c r="P10576" t="s">
        <v>243</v>
      </c>
      <c r="Q10576">
        <v>-2.5099999999999998</v>
      </c>
      <c r="V10576">
        <v>1</v>
      </c>
      <c r="W10576" t="s">
        <v>1371</v>
      </c>
      <c r="X10576" t="s">
        <v>1443</v>
      </c>
    </row>
    <row r="10577" spans="1:24" x14ac:dyDescent="0.3">
      <c r="A10577">
        <v>14255</v>
      </c>
      <c r="B10577" s="15" t="s">
        <v>988</v>
      </c>
      <c r="C10577" t="str">
        <f>_xlfn.XLOOKUP($B10577, STANDARDS!$A:$A, STANDARDS!$B:$B,,0,2)</f>
        <v>Bothaville</v>
      </c>
      <c r="D10577" t="s">
        <v>2195</v>
      </c>
      <c r="E10577" t="s">
        <v>1272</v>
      </c>
      <c r="J10577" s="13">
        <v>2643</v>
      </c>
      <c r="K10577" s="13">
        <v>80</v>
      </c>
      <c r="L10577" s="16"/>
      <c r="M10577" t="s">
        <v>1335</v>
      </c>
      <c r="P10577" t="s">
        <v>243</v>
      </c>
      <c r="Q10577">
        <v>-2.13</v>
      </c>
      <c r="V10577">
        <v>1</v>
      </c>
      <c r="W10577" t="s">
        <v>1371</v>
      </c>
      <c r="X10577" t="s">
        <v>1443</v>
      </c>
    </row>
    <row r="10578" spans="1:24" x14ac:dyDescent="0.3">
      <c r="A10578">
        <v>14256</v>
      </c>
      <c r="B10578" s="15" t="s">
        <v>988</v>
      </c>
      <c r="C10578" t="str">
        <f>_xlfn.XLOOKUP($B10578, STANDARDS!$A:$A, STANDARDS!$B:$B,,0,2)</f>
        <v>Bothaville</v>
      </c>
      <c r="D10578" t="s">
        <v>2195</v>
      </c>
      <c r="E10578" t="s">
        <v>1272</v>
      </c>
      <c r="J10578" s="13">
        <v>2643</v>
      </c>
      <c r="K10578" s="13">
        <v>80</v>
      </c>
      <c r="L10578" s="16"/>
      <c r="M10578" t="s">
        <v>1335</v>
      </c>
      <c r="P10578" t="s">
        <v>243</v>
      </c>
      <c r="Q10578">
        <v>-2.1</v>
      </c>
      <c r="V10578">
        <v>1</v>
      </c>
      <c r="W10578" t="s">
        <v>1371</v>
      </c>
      <c r="X10578" t="s">
        <v>1443</v>
      </c>
    </row>
    <row r="10579" spans="1:24" x14ac:dyDescent="0.3">
      <c r="A10579">
        <v>14257</v>
      </c>
      <c r="B10579" s="15" t="s">
        <v>991</v>
      </c>
      <c r="C10579" t="str">
        <f>_xlfn.XLOOKUP($B10579, STANDARDS!$A:$A, STANDARDS!$B:$B,,0,2)</f>
        <v>Carawine Dolomite, Hamersley Gp</v>
      </c>
      <c r="D10579" t="s">
        <v>535</v>
      </c>
      <c r="E10579" t="s">
        <v>1274</v>
      </c>
      <c r="J10579" cm="1">
        <f t="array" ref="J10579:L10579">_xlfn.XLOOKUP($C10579, AGE!$A:$A,AGE!$B:$D,,0,2)</f>
        <v>2580</v>
      </c>
      <c r="K10579">
        <v>57</v>
      </c>
      <c r="L10579" t="str">
        <v>Woodhead et al. 1998; Rasmussen et al. 2005</v>
      </c>
      <c r="M10579" t="s">
        <v>1335</v>
      </c>
      <c r="P10579" t="s">
        <v>243</v>
      </c>
      <c r="Q10579">
        <v>-3.57</v>
      </c>
      <c r="V10579">
        <v>1</v>
      </c>
      <c r="W10579" t="s">
        <v>1371</v>
      </c>
      <c r="X10579" t="s">
        <v>1443</v>
      </c>
    </row>
    <row r="10580" spans="1:24" x14ac:dyDescent="0.3">
      <c r="A10580">
        <v>14258</v>
      </c>
      <c r="B10580" s="15" t="s">
        <v>990</v>
      </c>
      <c r="C10580" t="str">
        <f>_xlfn.XLOOKUP($B10580, STANDARDS!$A:$A, STANDARDS!$B:$B,,0,2)</f>
        <v>Tumbiana Fm, Fortescue Gp</v>
      </c>
      <c r="D10580" t="s">
        <v>535</v>
      </c>
      <c r="E10580" t="s">
        <v>1273</v>
      </c>
      <c r="J10580" cm="1">
        <f t="array" ref="J10580:L10580">_xlfn.XLOOKUP($C10580, AGE!$A:$A,AGE!$B:$D,,0,2)</f>
        <v>2730</v>
      </c>
      <c r="K10580">
        <v>15</v>
      </c>
      <c r="L10580" t="str">
        <v>Blake et al. 2004</v>
      </c>
      <c r="M10580" t="s">
        <v>1335</v>
      </c>
      <c r="P10580" t="s">
        <v>243</v>
      </c>
      <c r="Q10580">
        <v>-2.06</v>
      </c>
      <c r="V10580">
        <v>1</v>
      </c>
      <c r="W10580" t="s">
        <v>1371</v>
      </c>
      <c r="X10580" t="s">
        <v>1443</v>
      </c>
    </row>
    <row r="10581" spans="1:24" x14ac:dyDescent="0.3">
      <c r="A10581">
        <v>14259</v>
      </c>
      <c r="B10581" s="15" t="s">
        <v>990</v>
      </c>
      <c r="C10581" t="str">
        <f>_xlfn.XLOOKUP($B10581, STANDARDS!$A:$A, STANDARDS!$B:$B,,0,2)</f>
        <v>Tumbiana Fm, Fortescue Gp</v>
      </c>
      <c r="D10581" t="s">
        <v>535</v>
      </c>
      <c r="E10581" t="s">
        <v>1273</v>
      </c>
      <c r="J10581" cm="1">
        <f t="array" ref="J10581:L10581">_xlfn.XLOOKUP($C10581, AGE!$A:$A,AGE!$B:$D,,0,2)</f>
        <v>2730</v>
      </c>
      <c r="K10581">
        <v>15</v>
      </c>
      <c r="L10581" t="str">
        <v>Blake et al. 2004</v>
      </c>
      <c r="M10581" t="s">
        <v>583</v>
      </c>
      <c r="P10581" t="s">
        <v>243</v>
      </c>
      <c r="Q10581">
        <v>-9.43</v>
      </c>
      <c r="V10581">
        <v>1</v>
      </c>
      <c r="W10581" t="s">
        <v>1371</v>
      </c>
      <c r="X10581" t="s">
        <v>1443</v>
      </c>
    </row>
    <row r="10582" spans="1:24" x14ac:dyDescent="0.3">
      <c r="A10582">
        <v>14260</v>
      </c>
      <c r="B10582" s="15" t="s">
        <v>990</v>
      </c>
      <c r="C10582" t="str">
        <f>_xlfn.XLOOKUP($B10582, STANDARDS!$A:$A, STANDARDS!$B:$B,,0,2)</f>
        <v>Tumbiana Fm, Fortescue Gp</v>
      </c>
      <c r="D10582" t="s">
        <v>535</v>
      </c>
      <c r="E10582" t="s">
        <v>1273</v>
      </c>
      <c r="J10582" cm="1">
        <f t="array" ref="J10582:L10582">_xlfn.XLOOKUP($C10582, AGE!$A:$A,AGE!$B:$D,,0,2)</f>
        <v>2730</v>
      </c>
      <c r="K10582">
        <v>15</v>
      </c>
      <c r="L10582" t="str">
        <v>Blake et al. 2004</v>
      </c>
      <c r="M10582" t="s">
        <v>1364</v>
      </c>
      <c r="P10582" t="s">
        <v>243</v>
      </c>
      <c r="Q10582">
        <v>-9.35</v>
      </c>
      <c r="V10582">
        <v>1</v>
      </c>
      <c r="W10582" t="s">
        <v>1371</v>
      </c>
      <c r="X10582" t="s">
        <v>1443</v>
      </c>
    </row>
    <row r="10583" spans="1:24" x14ac:dyDescent="0.3">
      <c r="A10583">
        <v>14262</v>
      </c>
      <c r="B10583" s="15" t="s">
        <v>992</v>
      </c>
      <c r="C10583" t="str">
        <f>_xlfn.XLOOKUP($B10583, STANDARDS!$A:$A, STANDARDS!$B:$B,,0,2)</f>
        <v>Wittenoom Fm, Hamersley Gp</v>
      </c>
      <c r="D10583" t="s">
        <v>535</v>
      </c>
      <c r="E10583" t="s">
        <v>1275</v>
      </c>
      <c r="J10583" cm="1">
        <f t="array" ref="J10583:L10583">_xlfn.XLOOKUP($C10583, AGE!$A:$A,AGE!$B:$D,,0,2)</f>
        <v>2563</v>
      </c>
      <c r="K10583">
        <v>40</v>
      </c>
      <c r="L10583" t="str">
        <v>Woodhead et al. 1998; Trendall et al. 1998</v>
      </c>
      <c r="M10583" t="s">
        <v>583</v>
      </c>
      <c r="P10583" t="s">
        <v>243</v>
      </c>
      <c r="Q10583">
        <v>-0.65</v>
      </c>
      <c r="V10583">
        <v>1</v>
      </c>
      <c r="W10583" t="s">
        <v>1371</v>
      </c>
      <c r="X10583" t="s">
        <v>1443</v>
      </c>
    </row>
    <row r="10584" spans="1:24" x14ac:dyDescent="0.3">
      <c r="A10584">
        <v>14263</v>
      </c>
      <c r="B10584" s="15" t="s">
        <v>565</v>
      </c>
      <c r="C10584" t="str">
        <f>_xlfn.XLOOKUP($B10584, STANDARDS!$A:$A, STANDARDS!$B:$B,,0,2)</f>
        <v>Wittenoom Fm, Hamersley Gp</v>
      </c>
      <c r="D10584" t="s">
        <v>535</v>
      </c>
      <c r="E10584" t="s">
        <v>1275</v>
      </c>
      <c r="J10584" cm="1">
        <f t="array" ref="J10584:L10584">_xlfn.XLOOKUP($C10584, AGE!$A:$A,AGE!$B:$D,,0,2)</f>
        <v>2563</v>
      </c>
      <c r="K10584">
        <v>40</v>
      </c>
      <c r="L10584" t="str">
        <v>Woodhead et al. 1998; Trendall et al. 1998</v>
      </c>
      <c r="M10584" t="s">
        <v>583</v>
      </c>
      <c r="P10584" t="s">
        <v>243</v>
      </c>
      <c r="Q10584">
        <v>-0.02</v>
      </c>
      <c r="V10584">
        <v>1</v>
      </c>
      <c r="W10584" t="s">
        <v>1371</v>
      </c>
      <c r="X10584" t="s">
        <v>1443</v>
      </c>
    </row>
    <row r="10585" spans="1:24" x14ac:dyDescent="0.3">
      <c r="A10585">
        <v>14264</v>
      </c>
      <c r="B10585" s="15" t="s">
        <v>565</v>
      </c>
      <c r="C10585" t="str">
        <f>_xlfn.XLOOKUP($B10585, STANDARDS!$A:$A, STANDARDS!$B:$B,,0,2)</f>
        <v>Wittenoom Fm, Hamersley Gp</v>
      </c>
      <c r="D10585" t="s">
        <v>535</v>
      </c>
      <c r="E10585" t="s">
        <v>1275</v>
      </c>
      <c r="J10585" cm="1">
        <f t="array" ref="J10585:L10585">_xlfn.XLOOKUP($C10585, AGE!$A:$A,AGE!$B:$D,,0,2)</f>
        <v>2563</v>
      </c>
      <c r="K10585">
        <v>40</v>
      </c>
      <c r="L10585" t="str">
        <v>Woodhead et al. 1998; Trendall et al. 1998</v>
      </c>
      <c r="M10585" t="s">
        <v>583</v>
      </c>
      <c r="P10585" t="s">
        <v>243</v>
      </c>
      <c r="Q10585">
        <v>0.27</v>
      </c>
      <c r="V10585">
        <v>1</v>
      </c>
      <c r="W10585" t="s">
        <v>1371</v>
      </c>
      <c r="X10585" t="s">
        <v>1443</v>
      </c>
    </row>
    <row r="10586" spans="1:24" x14ac:dyDescent="0.3">
      <c r="A10586">
        <v>14265</v>
      </c>
      <c r="B10586" s="15" t="s">
        <v>565</v>
      </c>
      <c r="C10586" t="str">
        <f>_xlfn.XLOOKUP($B10586, STANDARDS!$A:$A, STANDARDS!$B:$B,,0,2)</f>
        <v>Wittenoom Fm, Hamersley Gp</v>
      </c>
      <c r="D10586" t="s">
        <v>535</v>
      </c>
      <c r="E10586" t="s">
        <v>1275</v>
      </c>
      <c r="J10586" cm="1">
        <f t="array" ref="J10586:L10586">_xlfn.XLOOKUP($C10586, AGE!$A:$A,AGE!$B:$D,,0,2)</f>
        <v>2563</v>
      </c>
      <c r="K10586">
        <v>40</v>
      </c>
      <c r="L10586" t="str">
        <v>Woodhead et al. 1998; Trendall et al. 1998</v>
      </c>
      <c r="M10586" t="s">
        <v>583</v>
      </c>
      <c r="P10586" t="s">
        <v>243</v>
      </c>
      <c r="Q10586">
        <v>0.24</v>
      </c>
      <c r="V10586">
        <v>1</v>
      </c>
      <c r="W10586" t="s">
        <v>1371</v>
      </c>
      <c r="X10586" t="s">
        <v>1443</v>
      </c>
    </row>
    <row r="10587" spans="1:24" x14ac:dyDescent="0.3">
      <c r="A10587">
        <v>14266</v>
      </c>
      <c r="B10587" s="15" t="s">
        <v>565</v>
      </c>
      <c r="C10587" t="str">
        <f>_xlfn.XLOOKUP($B10587, STANDARDS!$A:$A, STANDARDS!$B:$B,,0,2)</f>
        <v>Wittenoom Fm, Hamersley Gp</v>
      </c>
      <c r="D10587" t="s">
        <v>535</v>
      </c>
      <c r="E10587" t="s">
        <v>1275</v>
      </c>
      <c r="J10587" cm="1">
        <f t="array" ref="J10587:L10587">_xlfn.XLOOKUP($C10587, AGE!$A:$A,AGE!$B:$D,,0,2)</f>
        <v>2563</v>
      </c>
      <c r="K10587">
        <v>40</v>
      </c>
      <c r="L10587" t="str">
        <v>Woodhead et al. 1998; Trendall et al. 1998</v>
      </c>
      <c r="M10587" t="s">
        <v>583</v>
      </c>
      <c r="P10587" t="s">
        <v>243</v>
      </c>
      <c r="Q10587">
        <v>0.28000000000000003</v>
      </c>
      <c r="V10587">
        <v>1</v>
      </c>
      <c r="W10587" t="s">
        <v>1371</v>
      </c>
      <c r="X10587" t="s">
        <v>1443</v>
      </c>
    </row>
    <row r="10588" spans="1:24" x14ac:dyDescent="0.3">
      <c r="A10588">
        <v>14267</v>
      </c>
      <c r="B10588" s="15" t="s">
        <v>565</v>
      </c>
      <c r="C10588" t="str">
        <f>_xlfn.XLOOKUP($B10588, STANDARDS!$A:$A, STANDARDS!$B:$B,,0,2)</f>
        <v>Wittenoom Fm, Hamersley Gp</v>
      </c>
      <c r="D10588" t="s">
        <v>535</v>
      </c>
      <c r="E10588" t="s">
        <v>1275</v>
      </c>
      <c r="J10588" cm="1">
        <f t="array" ref="J10588:L10588">_xlfn.XLOOKUP($C10588, AGE!$A:$A,AGE!$B:$D,,0,2)</f>
        <v>2563</v>
      </c>
      <c r="K10588">
        <v>40</v>
      </c>
      <c r="L10588" t="str">
        <v>Woodhead et al. 1998; Trendall et al. 1998</v>
      </c>
      <c r="M10588" t="s">
        <v>583</v>
      </c>
      <c r="P10588" t="s">
        <v>243</v>
      </c>
      <c r="Q10588">
        <v>0.24</v>
      </c>
      <c r="V10588">
        <v>1</v>
      </c>
      <c r="W10588" t="s">
        <v>1371</v>
      </c>
      <c r="X10588" t="s">
        <v>1443</v>
      </c>
    </row>
    <row r="10589" spans="1:24" x14ac:dyDescent="0.3">
      <c r="A10589">
        <v>14268</v>
      </c>
      <c r="B10589" s="15" t="s">
        <v>565</v>
      </c>
      <c r="C10589" t="str">
        <f>_xlfn.XLOOKUP($B10589, STANDARDS!$A:$A, STANDARDS!$B:$B,,0,2)</f>
        <v>Wittenoom Fm, Hamersley Gp</v>
      </c>
      <c r="D10589" t="s">
        <v>535</v>
      </c>
      <c r="E10589" t="s">
        <v>1275</v>
      </c>
      <c r="J10589" cm="1">
        <f t="array" ref="J10589:L10589">_xlfn.XLOOKUP($C10589, AGE!$A:$A,AGE!$B:$D,,0,2)</f>
        <v>2563</v>
      </c>
      <c r="K10589">
        <v>40</v>
      </c>
      <c r="L10589" t="str">
        <v>Woodhead et al. 1998; Trendall et al. 1998</v>
      </c>
      <c r="M10589" t="s">
        <v>583</v>
      </c>
      <c r="P10589" t="s">
        <v>243</v>
      </c>
      <c r="Q10589">
        <v>0.22</v>
      </c>
      <c r="V10589">
        <v>1</v>
      </c>
      <c r="W10589" t="s">
        <v>1371</v>
      </c>
      <c r="X10589" t="s">
        <v>1443</v>
      </c>
    </row>
    <row r="10590" spans="1:24" x14ac:dyDescent="0.3">
      <c r="A10590">
        <v>14269</v>
      </c>
      <c r="B10590" s="15" t="s">
        <v>565</v>
      </c>
      <c r="C10590" t="str">
        <f>_xlfn.XLOOKUP($B10590, STANDARDS!$A:$A, STANDARDS!$B:$B,,0,2)</f>
        <v>Wittenoom Fm, Hamersley Gp</v>
      </c>
      <c r="D10590" t="s">
        <v>535</v>
      </c>
      <c r="E10590" t="s">
        <v>1275</v>
      </c>
      <c r="J10590" cm="1">
        <f t="array" ref="J10590:L10590">_xlfn.XLOOKUP($C10590, AGE!$A:$A,AGE!$B:$D,,0,2)</f>
        <v>2563</v>
      </c>
      <c r="K10590">
        <v>40</v>
      </c>
      <c r="L10590" t="str">
        <v>Woodhead et al. 1998; Trendall et al. 1998</v>
      </c>
      <c r="M10590" t="s">
        <v>583</v>
      </c>
      <c r="P10590" t="s">
        <v>243</v>
      </c>
      <c r="Q10590">
        <v>0.28999999999999998</v>
      </c>
      <c r="V10590">
        <v>1</v>
      </c>
      <c r="W10590" t="s">
        <v>1371</v>
      </c>
      <c r="X10590" t="s">
        <v>1443</v>
      </c>
    </row>
    <row r="10591" spans="1:24" x14ac:dyDescent="0.3">
      <c r="A10591">
        <v>14270</v>
      </c>
      <c r="B10591" s="15" t="s">
        <v>565</v>
      </c>
      <c r="C10591" t="str">
        <f>_xlfn.XLOOKUP($B10591, STANDARDS!$A:$A, STANDARDS!$B:$B,,0,2)</f>
        <v>Wittenoom Fm, Hamersley Gp</v>
      </c>
      <c r="D10591" t="s">
        <v>535</v>
      </c>
      <c r="E10591" t="s">
        <v>1275</v>
      </c>
      <c r="J10591" cm="1">
        <f t="array" ref="J10591:L10591">_xlfn.XLOOKUP($C10591, AGE!$A:$A,AGE!$B:$D,,0,2)</f>
        <v>2563</v>
      </c>
      <c r="K10591">
        <v>40</v>
      </c>
      <c r="L10591" t="str">
        <v>Woodhead et al. 1998; Trendall et al. 1998</v>
      </c>
      <c r="M10591" t="s">
        <v>583</v>
      </c>
      <c r="P10591" t="s">
        <v>243</v>
      </c>
      <c r="Q10591">
        <v>0.28999999999999998</v>
      </c>
      <c r="V10591">
        <v>1</v>
      </c>
      <c r="W10591" t="s">
        <v>1371</v>
      </c>
      <c r="X10591" t="s">
        <v>1443</v>
      </c>
    </row>
    <row r="10592" spans="1:24" x14ac:dyDescent="0.3">
      <c r="A10592">
        <v>14271</v>
      </c>
      <c r="B10592" s="15" t="s">
        <v>565</v>
      </c>
      <c r="C10592" t="str">
        <f>_xlfn.XLOOKUP($B10592, STANDARDS!$A:$A, STANDARDS!$B:$B,,0,2)</f>
        <v>Wittenoom Fm, Hamersley Gp</v>
      </c>
      <c r="D10592" t="s">
        <v>535</v>
      </c>
      <c r="E10592" t="s">
        <v>1275</v>
      </c>
      <c r="J10592" cm="1">
        <f t="array" ref="J10592:L10592">_xlfn.XLOOKUP($C10592, AGE!$A:$A,AGE!$B:$D,,0,2)</f>
        <v>2563</v>
      </c>
      <c r="K10592">
        <v>40</v>
      </c>
      <c r="L10592" t="str">
        <v>Woodhead et al. 1998; Trendall et al. 1998</v>
      </c>
      <c r="M10592" t="s">
        <v>583</v>
      </c>
      <c r="P10592" t="s">
        <v>243</v>
      </c>
      <c r="Q10592">
        <v>0.25</v>
      </c>
      <c r="V10592">
        <v>1</v>
      </c>
      <c r="W10592" t="s">
        <v>1371</v>
      </c>
      <c r="X10592" t="s">
        <v>1443</v>
      </c>
    </row>
    <row r="10593" spans="1:24" x14ac:dyDescent="0.3">
      <c r="A10593">
        <v>14272</v>
      </c>
      <c r="B10593" s="15" t="s">
        <v>565</v>
      </c>
      <c r="C10593" t="str">
        <f>_xlfn.XLOOKUP($B10593, STANDARDS!$A:$A, STANDARDS!$B:$B,,0,2)</f>
        <v>Wittenoom Fm, Hamersley Gp</v>
      </c>
      <c r="D10593" t="s">
        <v>535</v>
      </c>
      <c r="E10593" t="s">
        <v>1275</v>
      </c>
      <c r="J10593" cm="1">
        <f t="array" ref="J10593:L10593">_xlfn.XLOOKUP($C10593, AGE!$A:$A,AGE!$B:$D,,0,2)</f>
        <v>2563</v>
      </c>
      <c r="K10593">
        <v>40</v>
      </c>
      <c r="L10593" t="str">
        <v>Woodhead et al. 1998; Trendall et al. 1998</v>
      </c>
      <c r="M10593" t="s">
        <v>583</v>
      </c>
      <c r="P10593" t="s">
        <v>243</v>
      </c>
      <c r="Q10593">
        <v>0.3</v>
      </c>
      <c r="V10593">
        <v>1</v>
      </c>
      <c r="W10593" t="s">
        <v>1371</v>
      </c>
      <c r="X10593" t="s">
        <v>1443</v>
      </c>
    </row>
    <row r="10594" spans="1:24" x14ac:dyDescent="0.3">
      <c r="A10594">
        <v>14273</v>
      </c>
      <c r="B10594" s="15" t="s">
        <v>565</v>
      </c>
      <c r="C10594" t="str">
        <f>_xlfn.XLOOKUP($B10594, STANDARDS!$A:$A, STANDARDS!$B:$B,,0,2)</f>
        <v>Wittenoom Fm, Hamersley Gp</v>
      </c>
      <c r="D10594" t="s">
        <v>535</v>
      </c>
      <c r="E10594" t="s">
        <v>1275</v>
      </c>
      <c r="J10594" cm="1">
        <f t="array" ref="J10594:L10594">_xlfn.XLOOKUP($C10594, AGE!$A:$A,AGE!$B:$D,,0,2)</f>
        <v>2563</v>
      </c>
      <c r="K10594">
        <v>40</v>
      </c>
      <c r="L10594" t="str">
        <v>Woodhead et al. 1998; Trendall et al. 1998</v>
      </c>
      <c r="M10594" t="s">
        <v>583</v>
      </c>
      <c r="P10594" t="s">
        <v>243</v>
      </c>
      <c r="Q10594">
        <v>0.16</v>
      </c>
      <c r="V10594">
        <v>1</v>
      </c>
      <c r="W10594" t="s">
        <v>1371</v>
      </c>
      <c r="X10594" t="s">
        <v>1443</v>
      </c>
    </row>
    <row r="10595" spans="1:24" x14ac:dyDescent="0.3">
      <c r="A10595">
        <v>14274</v>
      </c>
      <c r="B10595" s="15" t="s">
        <v>565</v>
      </c>
      <c r="C10595" t="str">
        <f>_xlfn.XLOOKUP($B10595, STANDARDS!$A:$A, STANDARDS!$B:$B,,0,2)</f>
        <v>Wittenoom Fm, Hamersley Gp</v>
      </c>
      <c r="D10595" t="s">
        <v>535</v>
      </c>
      <c r="E10595" t="s">
        <v>1275</v>
      </c>
      <c r="J10595" cm="1">
        <f t="array" ref="J10595:L10595">_xlfn.XLOOKUP($C10595, AGE!$A:$A,AGE!$B:$D,,0,2)</f>
        <v>2563</v>
      </c>
      <c r="K10595">
        <v>40</v>
      </c>
      <c r="L10595" t="str">
        <v>Woodhead et al. 1998; Trendall et al. 1998</v>
      </c>
      <c r="M10595" t="s">
        <v>583</v>
      </c>
      <c r="P10595" t="s">
        <v>243</v>
      </c>
      <c r="Q10595">
        <v>0.28000000000000003</v>
      </c>
      <c r="V10595">
        <v>1</v>
      </c>
      <c r="W10595" t="s">
        <v>1371</v>
      </c>
      <c r="X10595" t="s">
        <v>1443</v>
      </c>
    </row>
    <row r="10596" spans="1:24" x14ac:dyDescent="0.3">
      <c r="A10596">
        <v>14275</v>
      </c>
      <c r="B10596" s="15" t="s">
        <v>565</v>
      </c>
      <c r="C10596" t="str">
        <f>_xlfn.XLOOKUP($B10596, STANDARDS!$A:$A, STANDARDS!$B:$B,,0,2)</f>
        <v>Wittenoom Fm, Hamersley Gp</v>
      </c>
      <c r="D10596" t="s">
        <v>535</v>
      </c>
      <c r="E10596" t="s">
        <v>1275</v>
      </c>
      <c r="J10596" cm="1">
        <f t="array" ref="J10596:L10596">_xlfn.XLOOKUP($C10596, AGE!$A:$A,AGE!$B:$D,,0,2)</f>
        <v>2563</v>
      </c>
      <c r="K10596">
        <v>40</v>
      </c>
      <c r="L10596" t="str">
        <v>Woodhead et al. 1998; Trendall et al. 1998</v>
      </c>
      <c r="M10596" t="s">
        <v>583</v>
      </c>
      <c r="P10596" t="s">
        <v>243</v>
      </c>
      <c r="Q10596">
        <v>0.26</v>
      </c>
      <c r="V10596">
        <v>1</v>
      </c>
      <c r="W10596" t="s">
        <v>1371</v>
      </c>
      <c r="X10596" t="s">
        <v>1443</v>
      </c>
    </row>
    <row r="10597" spans="1:24" x14ac:dyDescent="0.3">
      <c r="A10597">
        <v>14276</v>
      </c>
      <c r="B10597" s="15" t="s">
        <v>565</v>
      </c>
      <c r="C10597" t="str">
        <f>_xlfn.XLOOKUP($B10597, STANDARDS!$A:$A, STANDARDS!$B:$B,,0,2)</f>
        <v>Wittenoom Fm, Hamersley Gp</v>
      </c>
      <c r="D10597" t="s">
        <v>535</v>
      </c>
      <c r="E10597" t="s">
        <v>1275</v>
      </c>
      <c r="J10597" cm="1">
        <f t="array" ref="J10597:L10597">_xlfn.XLOOKUP($C10597, AGE!$A:$A,AGE!$B:$D,,0,2)</f>
        <v>2563</v>
      </c>
      <c r="K10597">
        <v>40</v>
      </c>
      <c r="L10597" t="str">
        <v>Woodhead et al. 1998; Trendall et al. 1998</v>
      </c>
      <c r="M10597" t="s">
        <v>583</v>
      </c>
      <c r="P10597" t="s">
        <v>243</v>
      </c>
      <c r="Q10597">
        <v>0.43</v>
      </c>
      <c r="V10597">
        <v>1</v>
      </c>
      <c r="W10597" t="s">
        <v>1371</v>
      </c>
      <c r="X10597" t="s">
        <v>1443</v>
      </c>
    </row>
    <row r="10598" spans="1:24" x14ac:dyDescent="0.3">
      <c r="A10598">
        <v>14277</v>
      </c>
      <c r="B10598" s="15" t="s">
        <v>565</v>
      </c>
      <c r="C10598" t="str">
        <f>_xlfn.XLOOKUP($B10598, STANDARDS!$A:$A, STANDARDS!$B:$B,,0,2)</f>
        <v>Wittenoom Fm, Hamersley Gp</v>
      </c>
      <c r="D10598" t="s">
        <v>535</v>
      </c>
      <c r="E10598" t="s">
        <v>1275</v>
      </c>
      <c r="J10598" cm="1">
        <f t="array" ref="J10598:L10598">_xlfn.XLOOKUP($C10598, AGE!$A:$A,AGE!$B:$D,,0,2)</f>
        <v>2563</v>
      </c>
      <c r="K10598">
        <v>40</v>
      </c>
      <c r="L10598" t="str">
        <v>Woodhead et al. 1998; Trendall et al. 1998</v>
      </c>
      <c r="M10598" t="s">
        <v>583</v>
      </c>
      <c r="P10598" t="s">
        <v>243</v>
      </c>
      <c r="Q10598">
        <v>0.57999999999999996</v>
      </c>
      <c r="V10598">
        <v>1</v>
      </c>
      <c r="W10598" t="s">
        <v>1371</v>
      </c>
      <c r="X10598" t="s">
        <v>1443</v>
      </c>
    </row>
    <row r="10599" spans="1:24" x14ac:dyDescent="0.3">
      <c r="A10599">
        <v>14278</v>
      </c>
      <c r="B10599" s="15" t="s">
        <v>565</v>
      </c>
      <c r="C10599" t="str">
        <f>_xlfn.XLOOKUP($B10599, STANDARDS!$A:$A, STANDARDS!$B:$B,,0,2)</f>
        <v>Wittenoom Fm, Hamersley Gp</v>
      </c>
      <c r="D10599" t="s">
        <v>535</v>
      </c>
      <c r="E10599" t="s">
        <v>1275</v>
      </c>
      <c r="J10599" cm="1">
        <f t="array" ref="J10599:L10599">_xlfn.XLOOKUP($C10599, AGE!$A:$A,AGE!$B:$D,,0,2)</f>
        <v>2563</v>
      </c>
      <c r="K10599">
        <v>40</v>
      </c>
      <c r="L10599" t="str">
        <v>Woodhead et al. 1998; Trendall et al. 1998</v>
      </c>
      <c r="M10599" t="s">
        <v>583</v>
      </c>
      <c r="P10599" t="s">
        <v>243</v>
      </c>
      <c r="Q10599">
        <v>0.27</v>
      </c>
      <c r="V10599">
        <v>1</v>
      </c>
      <c r="W10599" t="s">
        <v>1371</v>
      </c>
      <c r="X10599" t="s">
        <v>1443</v>
      </c>
    </row>
    <row r="10600" spans="1:24" x14ac:dyDescent="0.3">
      <c r="A10600">
        <v>14279</v>
      </c>
      <c r="B10600" s="15" t="s">
        <v>565</v>
      </c>
      <c r="C10600" t="str">
        <f>_xlfn.XLOOKUP($B10600, STANDARDS!$A:$A, STANDARDS!$B:$B,,0,2)</f>
        <v>Wittenoom Fm, Hamersley Gp</v>
      </c>
      <c r="D10600" t="s">
        <v>535</v>
      </c>
      <c r="E10600" t="s">
        <v>1275</v>
      </c>
      <c r="J10600" cm="1">
        <f t="array" ref="J10600:L10600">_xlfn.XLOOKUP($C10600, AGE!$A:$A,AGE!$B:$D,,0,2)</f>
        <v>2563</v>
      </c>
      <c r="K10600">
        <v>40</v>
      </c>
      <c r="L10600" t="str">
        <v>Woodhead et al. 1998; Trendall et al. 1998</v>
      </c>
      <c r="M10600" t="s">
        <v>583</v>
      </c>
      <c r="P10600" t="s">
        <v>243</v>
      </c>
      <c r="Q10600">
        <v>0.31</v>
      </c>
      <c r="V10600">
        <v>1</v>
      </c>
      <c r="W10600" t="s">
        <v>1371</v>
      </c>
      <c r="X10600" t="s">
        <v>1443</v>
      </c>
    </row>
    <row r="10601" spans="1:24" x14ac:dyDescent="0.3">
      <c r="A10601">
        <v>14280</v>
      </c>
      <c r="B10601" s="15" t="s">
        <v>565</v>
      </c>
      <c r="C10601" t="str">
        <f>_xlfn.XLOOKUP($B10601, STANDARDS!$A:$A, STANDARDS!$B:$B,,0,2)</f>
        <v>Wittenoom Fm, Hamersley Gp</v>
      </c>
      <c r="D10601" t="s">
        <v>535</v>
      </c>
      <c r="E10601" t="s">
        <v>1275</v>
      </c>
      <c r="J10601" cm="1">
        <f t="array" ref="J10601:L10601">_xlfn.XLOOKUP($C10601, AGE!$A:$A,AGE!$B:$D,,0,2)</f>
        <v>2563</v>
      </c>
      <c r="K10601">
        <v>40</v>
      </c>
      <c r="L10601" t="str">
        <v>Woodhead et al. 1998; Trendall et al. 1998</v>
      </c>
      <c r="M10601" t="s">
        <v>583</v>
      </c>
      <c r="P10601" t="s">
        <v>243</v>
      </c>
      <c r="Q10601">
        <v>0.38</v>
      </c>
      <c r="V10601">
        <v>1</v>
      </c>
      <c r="W10601" t="s">
        <v>1371</v>
      </c>
      <c r="X10601" t="s">
        <v>1443</v>
      </c>
    </row>
    <row r="10602" spans="1:24" x14ac:dyDescent="0.3">
      <c r="A10602">
        <v>14281</v>
      </c>
      <c r="B10602" s="15" t="s">
        <v>565</v>
      </c>
      <c r="C10602" t="str">
        <f>_xlfn.XLOOKUP($B10602, STANDARDS!$A:$A, STANDARDS!$B:$B,,0,2)</f>
        <v>Wittenoom Fm, Hamersley Gp</v>
      </c>
      <c r="D10602" t="s">
        <v>535</v>
      </c>
      <c r="E10602" t="s">
        <v>1275</v>
      </c>
      <c r="J10602" cm="1">
        <f t="array" ref="J10602:L10602">_xlfn.XLOOKUP($C10602, AGE!$A:$A,AGE!$B:$D,,0,2)</f>
        <v>2563</v>
      </c>
      <c r="K10602">
        <v>40</v>
      </c>
      <c r="L10602" t="str">
        <v>Woodhead et al. 1998; Trendall et al. 1998</v>
      </c>
      <c r="M10602" t="s">
        <v>583</v>
      </c>
      <c r="P10602" t="s">
        <v>243</v>
      </c>
      <c r="Q10602">
        <v>0.26</v>
      </c>
      <c r="V10602">
        <v>1</v>
      </c>
      <c r="W10602" t="s">
        <v>1371</v>
      </c>
      <c r="X10602" t="s">
        <v>1443</v>
      </c>
    </row>
    <row r="10603" spans="1:24" x14ac:dyDescent="0.3">
      <c r="A10603">
        <v>14282</v>
      </c>
      <c r="B10603" s="15" t="s">
        <v>565</v>
      </c>
      <c r="C10603" t="str">
        <f>_xlfn.XLOOKUP($B10603, STANDARDS!$A:$A, STANDARDS!$B:$B,,0,2)</f>
        <v>Wittenoom Fm, Hamersley Gp</v>
      </c>
      <c r="D10603" t="s">
        <v>535</v>
      </c>
      <c r="E10603" t="s">
        <v>1275</v>
      </c>
      <c r="J10603" cm="1">
        <f t="array" ref="J10603:L10603">_xlfn.XLOOKUP($C10603, AGE!$A:$A,AGE!$B:$D,,0,2)</f>
        <v>2563</v>
      </c>
      <c r="K10603">
        <v>40</v>
      </c>
      <c r="L10603" t="str">
        <v>Woodhead et al. 1998; Trendall et al. 1998</v>
      </c>
      <c r="M10603" t="s">
        <v>583</v>
      </c>
      <c r="P10603" t="s">
        <v>243</v>
      </c>
      <c r="Q10603">
        <v>0.28000000000000003</v>
      </c>
      <c r="V10603">
        <v>1</v>
      </c>
      <c r="W10603" t="s">
        <v>1371</v>
      </c>
      <c r="X10603" t="s">
        <v>1443</v>
      </c>
    </row>
    <row r="10604" spans="1:24" x14ac:dyDescent="0.3">
      <c r="A10604">
        <v>14283</v>
      </c>
      <c r="B10604" s="15" t="s">
        <v>565</v>
      </c>
      <c r="C10604" t="str">
        <f>_xlfn.XLOOKUP($B10604, STANDARDS!$A:$A, STANDARDS!$B:$B,,0,2)</f>
        <v>Wittenoom Fm, Hamersley Gp</v>
      </c>
      <c r="D10604" t="s">
        <v>535</v>
      </c>
      <c r="E10604" t="s">
        <v>1275</v>
      </c>
      <c r="J10604" cm="1">
        <f t="array" ref="J10604:L10604">_xlfn.XLOOKUP($C10604, AGE!$A:$A,AGE!$B:$D,,0,2)</f>
        <v>2563</v>
      </c>
      <c r="K10604">
        <v>40</v>
      </c>
      <c r="L10604" t="str">
        <v>Woodhead et al. 1998; Trendall et al. 1998</v>
      </c>
      <c r="M10604" t="s">
        <v>583</v>
      </c>
      <c r="P10604" t="s">
        <v>243</v>
      </c>
      <c r="Q10604">
        <v>0.24</v>
      </c>
      <c r="V10604">
        <v>1</v>
      </c>
      <c r="W10604" t="s">
        <v>1371</v>
      </c>
      <c r="X10604" t="s">
        <v>1443</v>
      </c>
    </row>
    <row r="10605" spans="1:24" x14ac:dyDescent="0.3">
      <c r="A10605">
        <v>14284</v>
      </c>
      <c r="B10605" s="15" t="s">
        <v>565</v>
      </c>
      <c r="C10605" t="str">
        <f>_xlfn.XLOOKUP($B10605, STANDARDS!$A:$A, STANDARDS!$B:$B,,0,2)</f>
        <v>Wittenoom Fm, Hamersley Gp</v>
      </c>
      <c r="D10605" t="s">
        <v>535</v>
      </c>
      <c r="E10605" t="s">
        <v>1275</v>
      </c>
      <c r="J10605" cm="1">
        <f t="array" ref="J10605:L10605">_xlfn.XLOOKUP($C10605, AGE!$A:$A,AGE!$B:$D,,0,2)</f>
        <v>2563</v>
      </c>
      <c r="K10605">
        <v>40</v>
      </c>
      <c r="L10605" t="str">
        <v>Woodhead et al. 1998; Trendall et al. 1998</v>
      </c>
      <c r="M10605" t="s">
        <v>583</v>
      </c>
      <c r="P10605" t="s">
        <v>243</v>
      </c>
      <c r="Q10605">
        <v>0.25</v>
      </c>
      <c r="V10605">
        <v>1</v>
      </c>
      <c r="W10605" t="s">
        <v>1371</v>
      </c>
      <c r="X10605" t="s">
        <v>1443</v>
      </c>
    </row>
    <row r="10606" spans="1:24" x14ac:dyDescent="0.3">
      <c r="A10606">
        <v>14285</v>
      </c>
      <c r="B10606" s="15" t="s">
        <v>565</v>
      </c>
      <c r="C10606" t="str">
        <f>_xlfn.XLOOKUP($B10606, STANDARDS!$A:$A, STANDARDS!$B:$B,,0,2)</f>
        <v>Wittenoom Fm, Hamersley Gp</v>
      </c>
      <c r="D10606" t="s">
        <v>535</v>
      </c>
      <c r="E10606" t="s">
        <v>1275</v>
      </c>
      <c r="J10606" cm="1">
        <f t="array" ref="J10606:L10606">_xlfn.XLOOKUP($C10606, AGE!$A:$A,AGE!$B:$D,,0,2)</f>
        <v>2563</v>
      </c>
      <c r="K10606">
        <v>40</v>
      </c>
      <c r="L10606" t="str">
        <v>Woodhead et al. 1998; Trendall et al. 1998</v>
      </c>
      <c r="M10606" t="s">
        <v>583</v>
      </c>
      <c r="P10606" t="s">
        <v>243</v>
      </c>
      <c r="Q10606">
        <v>0.28999999999999998</v>
      </c>
      <c r="V10606">
        <v>1</v>
      </c>
      <c r="W10606" t="s">
        <v>1371</v>
      </c>
      <c r="X10606" t="s">
        <v>1443</v>
      </c>
    </row>
    <row r="10607" spans="1:24" x14ac:dyDescent="0.3">
      <c r="A10607">
        <v>14286</v>
      </c>
      <c r="B10607" s="15" t="s">
        <v>565</v>
      </c>
      <c r="C10607" t="str">
        <f>_xlfn.XLOOKUP($B10607, STANDARDS!$A:$A, STANDARDS!$B:$B,,0,2)</f>
        <v>Wittenoom Fm, Hamersley Gp</v>
      </c>
      <c r="D10607" t="s">
        <v>535</v>
      </c>
      <c r="E10607" t="s">
        <v>1275</v>
      </c>
      <c r="J10607" cm="1">
        <f t="array" ref="J10607:L10607">_xlfn.XLOOKUP($C10607, AGE!$A:$A,AGE!$B:$D,,0,2)</f>
        <v>2563</v>
      </c>
      <c r="K10607">
        <v>40</v>
      </c>
      <c r="L10607" t="str">
        <v>Woodhead et al. 1998; Trendall et al. 1998</v>
      </c>
      <c r="M10607" t="s">
        <v>583</v>
      </c>
      <c r="P10607" t="s">
        <v>243</v>
      </c>
      <c r="Q10607">
        <v>0.28000000000000003</v>
      </c>
      <c r="V10607">
        <v>1</v>
      </c>
      <c r="W10607" t="s">
        <v>1371</v>
      </c>
      <c r="X10607" t="s">
        <v>1443</v>
      </c>
    </row>
    <row r="10608" spans="1:24" x14ac:dyDescent="0.3">
      <c r="A10608">
        <v>14287</v>
      </c>
      <c r="B10608" s="15" t="s">
        <v>565</v>
      </c>
      <c r="C10608" t="str">
        <f>_xlfn.XLOOKUP($B10608, STANDARDS!$A:$A, STANDARDS!$B:$B,,0,2)</f>
        <v>Wittenoom Fm, Hamersley Gp</v>
      </c>
      <c r="D10608" t="s">
        <v>535</v>
      </c>
      <c r="E10608" t="s">
        <v>1275</v>
      </c>
      <c r="J10608" cm="1">
        <f t="array" ref="J10608:L10608">_xlfn.XLOOKUP($C10608, AGE!$A:$A,AGE!$B:$D,,0,2)</f>
        <v>2563</v>
      </c>
      <c r="K10608">
        <v>40</v>
      </c>
      <c r="L10608" t="str">
        <v>Woodhead et al. 1998; Trendall et al. 1998</v>
      </c>
      <c r="M10608" t="s">
        <v>583</v>
      </c>
      <c r="P10608" t="s">
        <v>243</v>
      </c>
      <c r="Q10608">
        <v>0.24</v>
      </c>
      <c r="V10608">
        <v>1</v>
      </c>
      <c r="W10608" t="s">
        <v>1371</v>
      </c>
      <c r="X10608" t="s">
        <v>1443</v>
      </c>
    </row>
    <row r="10609" spans="1:24" x14ac:dyDescent="0.3">
      <c r="A10609">
        <v>14288</v>
      </c>
      <c r="B10609" s="15" t="s">
        <v>565</v>
      </c>
      <c r="C10609" t="str">
        <f>_xlfn.XLOOKUP($B10609, STANDARDS!$A:$A, STANDARDS!$B:$B,,0,2)</f>
        <v>Wittenoom Fm, Hamersley Gp</v>
      </c>
      <c r="D10609" t="s">
        <v>535</v>
      </c>
      <c r="E10609" t="s">
        <v>1275</v>
      </c>
      <c r="J10609" cm="1">
        <f t="array" ref="J10609:L10609">_xlfn.XLOOKUP($C10609, AGE!$A:$A,AGE!$B:$D,,0,2)</f>
        <v>2563</v>
      </c>
      <c r="K10609">
        <v>40</v>
      </c>
      <c r="L10609" t="str">
        <v>Woodhead et al. 1998; Trendall et al. 1998</v>
      </c>
      <c r="M10609" t="s">
        <v>583</v>
      </c>
      <c r="P10609" t="s">
        <v>243</v>
      </c>
      <c r="Q10609">
        <v>0.28000000000000003</v>
      </c>
      <c r="V10609">
        <v>1</v>
      </c>
      <c r="W10609" t="s">
        <v>1371</v>
      </c>
      <c r="X10609" t="s">
        <v>1443</v>
      </c>
    </row>
    <row r="10610" spans="1:24" x14ac:dyDescent="0.3">
      <c r="A10610">
        <v>14289</v>
      </c>
      <c r="B10610" s="15" t="s">
        <v>565</v>
      </c>
      <c r="C10610" t="str">
        <f>_xlfn.XLOOKUP($B10610, STANDARDS!$A:$A, STANDARDS!$B:$B,,0,2)</f>
        <v>Wittenoom Fm, Hamersley Gp</v>
      </c>
      <c r="D10610" t="s">
        <v>535</v>
      </c>
      <c r="E10610" t="s">
        <v>1275</v>
      </c>
      <c r="J10610" cm="1">
        <f t="array" ref="J10610:L10610">_xlfn.XLOOKUP($C10610, AGE!$A:$A,AGE!$B:$D,,0,2)</f>
        <v>2563</v>
      </c>
      <c r="K10610">
        <v>40</v>
      </c>
      <c r="L10610" t="str">
        <v>Woodhead et al. 1998; Trendall et al. 1998</v>
      </c>
      <c r="M10610" t="s">
        <v>583</v>
      </c>
      <c r="P10610" t="s">
        <v>243</v>
      </c>
      <c r="Q10610">
        <v>0.25</v>
      </c>
      <c r="V10610">
        <v>1</v>
      </c>
      <c r="W10610" t="s">
        <v>1371</v>
      </c>
      <c r="X10610" t="s">
        <v>1443</v>
      </c>
    </row>
    <row r="10611" spans="1:24" x14ac:dyDescent="0.3">
      <c r="A10611">
        <v>14290</v>
      </c>
      <c r="B10611" s="15" t="s">
        <v>565</v>
      </c>
      <c r="C10611" t="str">
        <f>_xlfn.XLOOKUP($B10611, STANDARDS!$A:$A, STANDARDS!$B:$B,,0,2)</f>
        <v>Wittenoom Fm, Hamersley Gp</v>
      </c>
      <c r="D10611" t="s">
        <v>535</v>
      </c>
      <c r="E10611" t="s">
        <v>1275</v>
      </c>
      <c r="J10611" cm="1">
        <f t="array" ref="J10611:L10611">_xlfn.XLOOKUP($C10611, AGE!$A:$A,AGE!$B:$D,,0,2)</f>
        <v>2563</v>
      </c>
      <c r="K10611">
        <v>40</v>
      </c>
      <c r="L10611" t="str">
        <v>Woodhead et al. 1998; Trendall et al. 1998</v>
      </c>
      <c r="M10611" t="s">
        <v>583</v>
      </c>
      <c r="P10611" t="s">
        <v>243</v>
      </c>
      <c r="Q10611">
        <v>0.35</v>
      </c>
      <c r="V10611">
        <v>1</v>
      </c>
      <c r="W10611" t="s">
        <v>1371</v>
      </c>
      <c r="X10611" t="s">
        <v>1443</v>
      </c>
    </row>
    <row r="10612" spans="1:24" x14ac:dyDescent="0.3">
      <c r="A10612">
        <v>14291</v>
      </c>
      <c r="B10612" s="15" t="s">
        <v>565</v>
      </c>
      <c r="C10612" t="str">
        <f>_xlfn.XLOOKUP($B10612, STANDARDS!$A:$A, STANDARDS!$B:$B,,0,2)</f>
        <v>Wittenoom Fm, Hamersley Gp</v>
      </c>
      <c r="D10612" t="s">
        <v>535</v>
      </c>
      <c r="E10612" t="s">
        <v>1275</v>
      </c>
      <c r="J10612" cm="1">
        <f t="array" ref="J10612:L10612">_xlfn.XLOOKUP($C10612, AGE!$A:$A,AGE!$B:$D,,0,2)</f>
        <v>2563</v>
      </c>
      <c r="K10612">
        <v>40</v>
      </c>
      <c r="L10612" t="str">
        <v>Woodhead et al. 1998; Trendall et al. 1998</v>
      </c>
      <c r="M10612" t="s">
        <v>583</v>
      </c>
      <c r="P10612" t="s">
        <v>243</v>
      </c>
      <c r="Q10612">
        <v>0.34</v>
      </c>
      <c r="V10612">
        <v>1</v>
      </c>
      <c r="W10612" t="s">
        <v>1371</v>
      </c>
      <c r="X10612" t="s">
        <v>1443</v>
      </c>
    </row>
    <row r="10613" spans="1:24" x14ac:dyDescent="0.3">
      <c r="A10613">
        <v>14292</v>
      </c>
      <c r="B10613" s="15" t="s">
        <v>565</v>
      </c>
      <c r="C10613" t="str">
        <f>_xlfn.XLOOKUP($B10613, STANDARDS!$A:$A, STANDARDS!$B:$B,,0,2)</f>
        <v>Wittenoom Fm, Hamersley Gp</v>
      </c>
      <c r="D10613" t="s">
        <v>535</v>
      </c>
      <c r="E10613" t="s">
        <v>1275</v>
      </c>
      <c r="J10613" cm="1">
        <f t="array" ref="J10613:L10613">_xlfn.XLOOKUP($C10613, AGE!$A:$A,AGE!$B:$D,,0,2)</f>
        <v>2563</v>
      </c>
      <c r="K10613">
        <v>40</v>
      </c>
      <c r="L10613" t="str">
        <v>Woodhead et al. 1998; Trendall et al. 1998</v>
      </c>
      <c r="M10613" t="s">
        <v>583</v>
      </c>
      <c r="P10613" t="s">
        <v>243</v>
      </c>
      <c r="Q10613">
        <v>0.41</v>
      </c>
      <c r="V10613">
        <v>1</v>
      </c>
      <c r="W10613" t="s">
        <v>1371</v>
      </c>
      <c r="X10613" t="s">
        <v>1443</v>
      </c>
    </row>
    <row r="10614" spans="1:24" x14ac:dyDescent="0.3">
      <c r="A10614">
        <v>14293</v>
      </c>
      <c r="B10614" s="15" t="s">
        <v>565</v>
      </c>
      <c r="C10614" t="str">
        <f>_xlfn.XLOOKUP($B10614, STANDARDS!$A:$A, STANDARDS!$B:$B,,0,2)</f>
        <v>Wittenoom Fm, Hamersley Gp</v>
      </c>
      <c r="D10614" t="s">
        <v>535</v>
      </c>
      <c r="E10614" t="s">
        <v>1275</v>
      </c>
      <c r="J10614" cm="1">
        <f t="array" ref="J10614:L10614">_xlfn.XLOOKUP($C10614, AGE!$A:$A,AGE!$B:$D,,0,2)</f>
        <v>2563</v>
      </c>
      <c r="K10614">
        <v>40</v>
      </c>
      <c r="L10614" t="str">
        <v>Woodhead et al. 1998; Trendall et al. 1998</v>
      </c>
      <c r="M10614" t="s">
        <v>583</v>
      </c>
      <c r="P10614" t="s">
        <v>243</v>
      </c>
      <c r="Q10614">
        <v>0.28999999999999998</v>
      </c>
      <c r="V10614">
        <v>1</v>
      </c>
      <c r="W10614" t="s">
        <v>1371</v>
      </c>
      <c r="X10614" t="s">
        <v>1443</v>
      </c>
    </row>
    <row r="10615" spans="1:24" x14ac:dyDescent="0.3">
      <c r="A10615">
        <v>14294</v>
      </c>
      <c r="B10615" s="15" t="s">
        <v>991</v>
      </c>
      <c r="C10615" t="str">
        <f>_xlfn.XLOOKUP($B10615, STANDARDS!$A:$A, STANDARDS!$B:$B,,0,2)</f>
        <v>Carawine Dolomite, Hamersley Gp</v>
      </c>
      <c r="D10615" t="s">
        <v>535</v>
      </c>
      <c r="E10615" t="s">
        <v>1274</v>
      </c>
      <c r="J10615" cm="1">
        <f t="array" ref="J10615:L10615">_xlfn.XLOOKUP($C10615, AGE!$A:$A,AGE!$B:$D,,0,2)</f>
        <v>2580</v>
      </c>
      <c r="K10615">
        <v>57</v>
      </c>
      <c r="L10615" t="str">
        <v>Woodhead et al. 1998; Rasmussen et al. 2005</v>
      </c>
      <c r="M10615" t="s">
        <v>583</v>
      </c>
      <c r="P10615" t="s">
        <v>243</v>
      </c>
      <c r="Q10615">
        <v>-0.36</v>
      </c>
      <c r="V10615">
        <v>1</v>
      </c>
      <c r="W10615" t="s">
        <v>1371</v>
      </c>
      <c r="X10615" t="s">
        <v>1443</v>
      </c>
    </row>
    <row r="10616" spans="1:24" x14ac:dyDescent="0.3">
      <c r="A10616">
        <v>14295</v>
      </c>
      <c r="B10616" s="15" t="s">
        <v>991</v>
      </c>
      <c r="C10616" t="str">
        <f>_xlfn.XLOOKUP($B10616, STANDARDS!$A:$A, STANDARDS!$B:$B,,0,2)</f>
        <v>Carawine Dolomite, Hamersley Gp</v>
      </c>
      <c r="D10616" t="s">
        <v>535</v>
      </c>
      <c r="E10616" t="s">
        <v>1274</v>
      </c>
      <c r="J10616" cm="1">
        <f t="array" ref="J10616:L10616">_xlfn.XLOOKUP($C10616, AGE!$A:$A,AGE!$B:$D,,0,2)</f>
        <v>2580</v>
      </c>
      <c r="K10616">
        <v>57</v>
      </c>
      <c r="L10616" t="str">
        <v>Woodhead et al. 1998; Rasmussen et al. 2005</v>
      </c>
      <c r="M10616" t="s">
        <v>583</v>
      </c>
      <c r="P10616" t="s">
        <v>243</v>
      </c>
      <c r="Q10616">
        <v>-0.3</v>
      </c>
      <c r="V10616">
        <v>1</v>
      </c>
      <c r="W10616" t="s">
        <v>1371</v>
      </c>
      <c r="X10616" t="s">
        <v>1443</v>
      </c>
    </row>
    <row r="10617" spans="1:24" x14ac:dyDescent="0.3">
      <c r="A10617">
        <v>14296</v>
      </c>
      <c r="B10617" s="15" t="s">
        <v>565</v>
      </c>
      <c r="C10617" t="str">
        <f>_xlfn.XLOOKUP($B10617, STANDARDS!$A:$A, STANDARDS!$B:$B,,0,2)</f>
        <v>Wittenoom Fm, Hamersley Gp</v>
      </c>
      <c r="D10617" t="s">
        <v>535</v>
      </c>
      <c r="E10617" t="s">
        <v>1275</v>
      </c>
      <c r="J10617" cm="1">
        <f t="array" ref="J10617:L10617">_xlfn.XLOOKUP($C10617, AGE!$A:$A,AGE!$B:$D,,0,2)</f>
        <v>2563</v>
      </c>
      <c r="K10617">
        <v>40</v>
      </c>
      <c r="L10617" t="str">
        <v>Woodhead et al. 1998; Trendall et al. 1998</v>
      </c>
      <c r="M10617" t="s">
        <v>583</v>
      </c>
      <c r="P10617" t="s">
        <v>243</v>
      </c>
      <c r="Q10617">
        <v>0.41</v>
      </c>
      <c r="V10617">
        <v>1</v>
      </c>
      <c r="W10617" t="s">
        <v>1371</v>
      </c>
      <c r="X10617" t="s">
        <v>1443</v>
      </c>
    </row>
    <row r="10618" spans="1:24" x14ac:dyDescent="0.3">
      <c r="A10618">
        <v>14297</v>
      </c>
      <c r="B10618" s="15" t="s">
        <v>565</v>
      </c>
      <c r="C10618" t="str">
        <f>_xlfn.XLOOKUP($B10618, STANDARDS!$A:$A, STANDARDS!$B:$B,,0,2)</f>
        <v>Wittenoom Fm, Hamersley Gp</v>
      </c>
      <c r="D10618" t="s">
        <v>535</v>
      </c>
      <c r="E10618" t="s">
        <v>1275</v>
      </c>
      <c r="J10618" cm="1">
        <f t="array" ref="J10618:L10618">_xlfn.XLOOKUP($C10618, AGE!$A:$A,AGE!$B:$D,,0,2)</f>
        <v>2563</v>
      </c>
      <c r="K10618">
        <v>40</v>
      </c>
      <c r="L10618" t="str">
        <v>Woodhead et al. 1998; Trendall et al. 1998</v>
      </c>
      <c r="M10618" t="s">
        <v>583</v>
      </c>
      <c r="P10618" t="s">
        <v>243</v>
      </c>
      <c r="Q10618">
        <v>0.62</v>
      </c>
      <c r="V10618">
        <v>1</v>
      </c>
      <c r="W10618" t="s">
        <v>1371</v>
      </c>
      <c r="X10618" t="s">
        <v>1443</v>
      </c>
    </row>
    <row r="10619" spans="1:24" x14ac:dyDescent="0.3">
      <c r="A10619">
        <v>14298</v>
      </c>
      <c r="B10619" s="15" t="s">
        <v>565</v>
      </c>
      <c r="C10619" t="str">
        <f>_xlfn.XLOOKUP($B10619, STANDARDS!$A:$A, STANDARDS!$B:$B,,0,2)</f>
        <v>Wittenoom Fm, Hamersley Gp</v>
      </c>
      <c r="D10619" t="s">
        <v>535</v>
      </c>
      <c r="E10619" t="s">
        <v>1275</v>
      </c>
      <c r="J10619" cm="1">
        <f t="array" ref="J10619:L10619">_xlfn.XLOOKUP($C10619, AGE!$A:$A,AGE!$B:$D,,0,2)</f>
        <v>2563</v>
      </c>
      <c r="K10619">
        <v>40</v>
      </c>
      <c r="L10619" t="str">
        <v>Woodhead et al. 1998; Trendall et al. 1998</v>
      </c>
      <c r="M10619" t="s">
        <v>583</v>
      </c>
      <c r="P10619" t="s">
        <v>243</v>
      </c>
      <c r="Q10619">
        <v>0.56000000000000005</v>
      </c>
      <c r="V10619">
        <v>1</v>
      </c>
      <c r="W10619" t="s">
        <v>1371</v>
      </c>
      <c r="X10619" t="s">
        <v>1443</v>
      </c>
    </row>
    <row r="10620" spans="1:24" x14ac:dyDescent="0.3">
      <c r="A10620">
        <v>14299</v>
      </c>
      <c r="B10620" s="15" t="s">
        <v>991</v>
      </c>
      <c r="C10620" t="str">
        <f>_xlfn.XLOOKUP($B10620, STANDARDS!$A:$A, STANDARDS!$B:$B,,0,2)</f>
        <v>Carawine Dolomite, Hamersley Gp</v>
      </c>
      <c r="D10620" t="s">
        <v>535</v>
      </c>
      <c r="J10620" cm="1">
        <f t="array" ref="J10620:L10620">_xlfn.XLOOKUP($C10620, AGE!$A:$A,AGE!$B:$D,,0,2)</f>
        <v>2580</v>
      </c>
      <c r="K10620">
        <v>57</v>
      </c>
      <c r="L10620" t="str">
        <v>Woodhead et al. 1998; Rasmussen et al. 2005</v>
      </c>
      <c r="M10620" t="s">
        <v>583</v>
      </c>
      <c r="P10620" t="s">
        <v>243</v>
      </c>
      <c r="Q10620">
        <v>-0.23</v>
      </c>
      <c r="V10620">
        <v>1</v>
      </c>
      <c r="W10620" t="s">
        <v>1371</v>
      </c>
      <c r="X10620" t="s">
        <v>1443</v>
      </c>
    </row>
    <row r="10621" spans="1:24" x14ac:dyDescent="0.3">
      <c r="A10621">
        <v>14300</v>
      </c>
      <c r="B10621" s="15" t="s">
        <v>565</v>
      </c>
      <c r="C10621" t="str">
        <f>_xlfn.XLOOKUP($B10621, STANDARDS!$A:$A, STANDARDS!$B:$B,,0,2)</f>
        <v>Wittenoom Fm, Hamersley Gp</v>
      </c>
      <c r="D10621" t="s">
        <v>535</v>
      </c>
      <c r="E10621" t="s">
        <v>1275</v>
      </c>
      <c r="J10621" cm="1">
        <f t="array" ref="J10621:L10621">_xlfn.XLOOKUP($C10621, AGE!$A:$A,AGE!$B:$D,,0,2)</f>
        <v>2563</v>
      </c>
      <c r="K10621">
        <v>40</v>
      </c>
      <c r="L10621" t="str">
        <v>Woodhead et al. 1998; Trendall et al. 1998</v>
      </c>
      <c r="M10621" t="s">
        <v>583</v>
      </c>
      <c r="P10621" t="s">
        <v>243</v>
      </c>
      <c r="Q10621">
        <v>0.62</v>
      </c>
      <c r="V10621">
        <v>1</v>
      </c>
      <c r="W10621" t="s">
        <v>1371</v>
      </c>
      <c r="X10621" t="s">
        <v>1443</v>
      </c>
    </row>
    <row r="10622" spans="1:24" x14ac:dyDescent="0.3">
      <c r="A10622">
        <v>14301</v>
      </c>
      <c r="B10622" s="15" t="s">
        <v>565</v>
      </c>
      <c r="C10622" t="str">
        <f>_xlfn.XLOOKUP($B10622, STANDARDS!$A:$A, STANDARDS!$B:$B,,0,2)</f>
        <v>Wittenoom Fm, Hamersley Gp</v>
      </c>
      <c r="D10622" t="s">
        <v>535</v>
      </c>
      <c r="E10622" t="s">
        <v>1275</v>
      </c>
      <c r="J10622" cm="1">
        <f t="array" ref="J10622:L10622">_xlfn.XLOOKUP($C10622, AGE!$A:$A,AGE!$B:$D,,0,2)</f>
        <v>2563</v>
      </c>
      <c r="K10622">
        <v>40</v>
      </c>
      <c r="L10622" t="str">
        <v>Woodhead et al. 1998; Trendall et al. 1998</v>
      </c>
      <c r="M10622" t="s">
        <v>583</v>
      </c>
      <c r="P10622" t="s">
        <v>243</v>
      </c>
      <c r="Q10622">
        <v>0.54</v>
      </c>
      <c r="V10622">
        <v>1</v>
      </c>
      <c r="W10622" t="s">
        <v>1371</v>
      </c>
      <c r="X10622" t="s">
        <v>1443</v>
      </c>
    </row>
    <row r="10623" spans="1:24" x14ac:dyDescent="0.3">
      <c r="A10623">
        <v>14302</v>
      </c>
      <c r="B10623" s="15" t="s">
        <v>565</v>
      </c>
      <c r="C10623" t="str">
        <f>_xlfn.XLOOKUP($B10623, STANDARDS!$A:$A, STANDARDS!$B:$B,,0,2)</f>
        <v>Wittenoom Fm, Hamersley Gp</v>
      </c>
      <c r="D10623" t="s">
        <v>535</v>
      </c>
      <c r="E10623" t="s">
        <v>1275</v>
      </c>
      <c r="J10623" cm="1">
        <f t="array" ref="J10623:L10623">_xlfn.XLOOKUP($C10623, AGE!$A:$A,AGE!$B:$D,,0,2)</f>
        <v>2563</v>
      </c>
      <c r="K10623">
        <v>40</v>
      </c>
      <c r="L10623" t="str">
        <v>Woodhead et al. 1998; Trendall et al. 1998</v>
      </c>
      <c r="M10623" t="s">
        <v>583</v>
      </c>
      <c r="P10623" t="s">
        <v>243</v>
      </c>
      <c r="Q10623">
        <v>1.05</v>
      </c>
      <c r="V10623">
        <v>1</v>
      </c>
      <c r="W10623" t="s">
        <v>1371</v>
      </c>
      <c r="X10623" t="s">
        <v>1443</v>
      </c>
    </row>
    <row r="10624" spans="1:24" x14ac:dyDescent="0.3">
      <c r="A10624">
        <v>14303</v>
      </c>
      <c r="B10624" s="15" t="s">
        <v>991</v>
      </c>
      <c r="C10624" t="str">
        <f>_xlfn.XLOOKUP($B10624, STANDARDS!$A:$A, STANDARDS!$B:$B,,0,2)</f>
        <v>Carawine Dolomite, Hamersley Gp</v>
      </c>
      <c r="D10624" t="s">
        <v>535</v>
      </c>
      <c r="E10624" t="s">
        <v>1274</v>
      </c>
      <c r="J10624" cm="1">
        <f t="array" ref="J10624:L10624">_xlfn.XLOOKUP($C10624, AGE!$A:$A,AGE!$B:$D,,0,2)</f>
        <v>2580</v>
      </c>
      <c r="K10624">
        <v>57</v>
      </c>
      <c r="L10624" t="str">
        <v>Woodhead et al. 1998; Rasmussen et al. 2005</v>
      </c>
      <c r="M10624" t="s">
        <v>583</v>
      </c>
      <c r="P10624" t="s">
        <v>243</v>
      </c>
      <c r="Q10624">
        <v>0.91</v>
      </c>
      <c r="V10624">
        <v>1</v>
      </c>
      <c r="W10624" t="s">
        <v>1371</v>
      </c>
      <c r="X10624" t="s">
        <v>1443</v>
      </c>
    </row>
    <row r="10625" spans="1:24" x14ac:dyDescent="0.3">
      <c r="A10625">
        <v>14304</v>
      </c>
      <c r="B10625" s="15" t="s">
        <v>565</v>
      </c>
      <c r="C10625" t="str">
        <f>_xlfn.XLOOKUP($B10625, STANDARDS!$A:$A, STANDARDS!$B:$B,,0,2)</f>
        <v>Wittenoom Fm, Hamersley Gp</v>
      </c>
      <c r="D10625" t="s">
        <v>535</v>
      </c>
      <c r="E10625" t="s">
        <v>1275</v>
      </c>
      <c r="J10625" cm="1">
        <f t="array" ref="J10625:L10625">_xlfn.XLOOKUP($C10625, AGE!$A:$A,AGE!$B:$D,,0,2)</f>
        <v>2563</v>
      </c>
      <c r="K10625">
        <v>40</v>
      </c>
      <c r="L10625" t="str">
        <v>Woodhead et al. 1998; Trendall et al. 1998</v>
      </c>
      <c r="M10625" t="s">
        <v>583</v>
      </c>
      <c r="P10625" t="s">
        <v>243</v>
      </c>
      <c r="Q10625">
        <v>0.9</v>
      </c>
      <c r="V10625">
        <v>1</v>
      </c>
      <c r="W10625" t="s">
        <v>1371</v>
      </c>
      <c r="X10625" t="s">
        <v>1443</v>
      </c>
    </row>
    <row r="10626" spans="1:24" x14ac:dyDescent="0.3">
      <c r="A10626">
        <v>14305</v>
      </c>
      <c r="B10626" s="15" t="s">
        <v>991</v>
      </c>
      <c r="C10626" t="str">
        <f>_xlfn.XLOOKUP($B10626, STANDARDS!$A:$A, STANDARDS!$B:$B,,0,2)</f>
        <v>Carawine Dolomite, Hamersley Gp</v>
      </c>
      <c r="D10626" t="s">
        <v>535</v>
      </c>
      <c r="E10626" t="s">
        <v>1274</v>
      </c>
      <c r="J10626" cm="1">
        <f t="array" ref="J10626:L10626">_xlfn.XLOOKUP($C10626, AGE!$A:$A,AGE!$B:$D,,0,2)</f>
        <v>2580</v>
      </c>
      <c r="K10626">
        <v>57</v>
      </c>
      <c r="L10626" t="str">
        <v>Woodhead et al. 1998; Rasmussen et al. 2005</v>
      </c>
      <c r="M10626" t="s">
        <v>583</v>
      </c>
      <c r="P10626" t="s">
        <v>243</v>
      </c>
      <c r="Q10626">
        <v>-1.3</v>
      </c>
      <c r="V10626">
        <v>1</v>
      </c>
      <c r="W10626" t="s">
        <v>1371</v>
      </c>
      <c r="X10626" t="s">
        <v>1443</v>
      </c>
    </row>
    <row r="10627" spans="1:24" x14ac:dyDescent="0.3">
      <c r="A10627">
        <v>14306</v>
      </c>
      <c r="B10627" s="15" t="s">
        <v>565</v>
      </c>
      <c r="C10627" t="str">
        <f>_xlfn.XLOOKUP($B10627, STANDARDS!$A:$A, STANDARDS!$B:$B,,0,2)</f>
        <v>Wittenoom Fm, Hamersley Gp</v>
      </c>
      <c r="D10627" t="s">
        <v>535</v>
      </c>
      <c r="E10627" t="s">
        <v>1275</v>
      </c>
      <c r="J10627" cm="1">
        <f t="array" ref="J10627:L10627">_xlfn.XLOOKUP($C10627, AGE!$A:$A,AGE!$B:$D,,0,2)</f>
        <v>2563</v>
      </c>
      <c r="K10627">
        <v>40</v>
      </c>
      <c r="L10627" t="str">
        <v>Woodhead et al. 1998; Trendall et al. 1998</v>
      </c>
      <c r="M10627" t="s">
        <v>583</v>
      </c>
      <c r="P10627" t="s">
        <v>243</v>
      </c>
      <c r="Q10627">
        <v>1.1499999999999999</v>
      </c>
      <c r="V10627">
        <v>1</v>
      </c>
      <c r="W10627" t="s">
        <v>1371</v>
      </c>
      <c r="X10627" t="s">
        <v>1443</v>
      </c>
    </row>
    <row r="10628" spans="1:24" x14ac:dyDescent="0.3">
      <c r="A10628">
        <v>14307</v>
      </c>
      <c r="B10628" s="15" t="s">
        <v>565</v>
      </c>
      <c r="C10628" t="str">
        <f>_xlfn.XLOOKUP($B10628, STANDARDS!$A:$A, STANDARDS!$B:$B,,0,2)</f>
        <v>Wittenoom Fm, Hamersley Gp</v>
      </c>
      <c r="D10628" t="s">
        <v>535</v>
      </c>
      <c r="E10628" t="s">
        <v>1275</v>
      </c>
      <c r="J10628" cm="1">
        <f t="array" ref="J10628:L10628">_xlfn.XLOOKUP($C10628, AGE!$A:$A,AGE!$B:$D,,0,2)</f>
        <v>2563</v>
      </c>
      <c r="K10628">
        <v>40</v>
      </c>
      <c r="L10628" t="str">
        <v>Woodhead et al. 1998; Trendall et al. 1998</v>
      </c>
      <c r="M10628" t="s">
        <v>583</v>
      </c>
      <c r="P10628" t="s">
        <v>243</v>
      </c>
      <c r="Q10628">
        <v>0.84</v>
      </c>
      <c r="V10628">
        <v>1</v>
      </c>
      <c r="W10628" t="s">
        <v>1371</v>
      </c>
      <c r="X10628" t="s">
        <v>1443</v>
      </c>
    </row>
    <row r="10629" spans="1:24" x14ac:dyDescent="0.3">
      <c r="A10629">
        <v>14308</v>
      </c>
      <c r="B10629" s="15" t="s">
        <v>991</v>
      </c>
      <c r="C10629" t="str">
        <f>_xlfn.XLOOKUP($B10629, STANDARDS!$A:$A, STANDARDS!$B:$B,,0,2)</f>
        <v>Carawine Dolomite, Hamersley Gp</v>
      </c>
      <c r="D10629" t="s">
        <v>535</v>
      </c>
      <c r="E10629" t="s">
        <v>1274</v>
      </c>
      <c r="J10629" cm="1">
        <f t="array" ref="J10629:L10629">_xlfn.XLOOKUP($C10629, AGE!$A:$A,AGE!$B:$D,,0,2)</f>
        <v>2580</v>
      </c>
      <c r="K10629">
        <v>57</v>
      </c>
      <c r="L10629" t="str">
        <v>Woodhead et al. 1998; Rasmussen et al. 2005</v>
      </c>
      <c r="M10629" t="s">
        <v>583</v>
      </c>
      <c r="P10629" t="s">
        <v>243</v>
      </c>
      <c r="Q10629">
        <v>0.53</v>
      </c>
      <c r="V10629">
        <v>1</v>
      </c>
      <c r="W10629" t="s">
        <v>1371</v>
      </c>
      <c r="X10629" t="s">
        <v>1443</v>
      </c>
    </row>
    <row r="10630" spans="1:24" x14ac:dyDescent="0.3">
      <c r="A10630">
        <v>14309</v>
      </c>
      <c r="B10630" s="15" t="s">
        <v>991</v>
      </c>
      <c r="C10630" t="str">
        <f>_xlfn.XLOOKUP($B10630, STANDARDS!$A:$A, STANDARDS!$B:$B,,0,2)</f>
        <v>Carawine Dolomite, Hamersley Gp</v>
      </c>
      <c r="D10630" t="s">
        <v>535</v>
      </c>
      <c r="J10630" cm="1">
        <f t="array" ref="J10630:L10630">_xlfn.XLOOKUP($C10630, AGE!$A:$A,AGE!$B:$D,,0,2)</f>
        <v>2580</v>
      </c>
      <c r="K10630">
        <v>57</v>
      </c>
      <c r="L10630" t="str">
        <v>Woodhead et al. 1998; Rasmussen et al. 2005</v>
      </c>
      <c r="M10630" t="s">
        <v>583</v>
      </c>
      <c r="P10630" t="s">
        <v>243</v>
      </c>
      <c r="Q10630">
        <v>-0.56000000000000005</v>
      </c>
      <c r="V10630">
        <v>1</v>
      </c>
      <c r="W10630" t="s">
        <v>1371</v>
      </c>
      <c r="X10630" t="s">
        <v>1443</v>
      </c>
    </row>
    <row r="10631" spans="1:24" x14ac:dyDescent="0.3">
      <c r="A10631">
        <v>14310</v>
      </c>
      <c r="B10631" s="15" t="s">
        <v>991</v>
      </c>
      <c r="C10631" t="str">
        <f>_xlfn.XLOOKUP($B10631, STANDARDS!$A:$A, STANDARDS!$B:$B,,0,2)</f>
        <v>Carawine Dolomite, Hamersley Gp</v>
      </c>
      <c r="D10631" t="s">
        <v>535</v>
      </c>
      <c r="E10631" t="s">
        <v>1274</v>
      </c>
      <c r="J10631" cm="1">
        <f t="array" ref="J10631:L10631">_xlfn.XLOOKUP($C10631, AGE!$A:$A,AGE!$B:$D,,0,2)</f>
        <v>2580</v>
      </c>
      <c r="K10631">
        <v>57</v>
      </c>
      <c r="L10631" t="str">
        <v>Woodhead et al. 1998; Rasmussen et al. 2005</v>
      </c>
      <c r="M10631" t="s">
        <v>583</v>
      </c>
      <c r="P10631" t="s">
        <v>243</v>
      </c>
      <c r="Q10631">
        <v>0.38</v>
      </c>
      <c r="V10631">
        <v>1</v>
      </c>
      <c r="W10631" t="s">
        <v>1371</v>
      </c>
      <c r="X10631" t="s">
        <v>1443</v>
      </c>
    </row>
    <row r="10632" spans="1:24" x14ac:dyDescent="0.3">
      <c r="A10632">
        <v>14311</v>
      </c>
      <c r="B10632" s="15" t="s">
        <v>991</v>
      </c>
      <c r="C10632" t="str">
        <f>_xlfn.XLOOKUP($B10632, STANDARDS!$A:$A, STANDARDS!$B:$B,,0,2)</f>
        <v>Carawine Dolomite, Hamersley Gp</v>
      </c>
      <c r="D10632" t="s">
        <v>535</v>
      </c>
      <c r="E10632" t="s">
        <v>1274</v>
      </c>
      <c r="J10632" cm="1">
        <f t="array" ref="J10632:L10632">_xlfn.XLOOKUP($C10632, AGE!$A:$A,AGE!$B:$D,,0,2)</f>
        <v>2580</v>
      </c>
      <c r="K10632">
        <v>57</v>
      </c>
      <c r="L10632" t="str">
        <v>Woodhead et al. 1998; Rasmussen et al. 2005</v>
      </c>
      <c r="M10632" t="s">
        <v>583</v>
      </c>
      <c r="P10632" t="s">
        <v>243</v>
      </c>
      <c r="Q10632">
        <v>0.42</v>
      </c>
      <c r="V10632">
        <v>1</v>
      </c>
      <c r="W10632" t="s">
        <v>1371</v>
      </c>
      <c r="X10632" t="s">
        <v>1443</v>
      </c>
    </row>
    <row r="10633" spans="1:24" x14ac:dyDescent="0.3">
      <c r="A10633">
        <v>14312</v>
      </c>
      <c r="B10633" s="15" t="s">
        <v>991</v>
      </c>
      <c r="C10633" t="str">
        <f>_xlfn.XLOOKUP($B10633, STANDARDS!$A:$A, STANDARDS!$B:$B,,0,2)</f>
        <v>Carawine Dolomite, Hamersley Gp</v>
      </c>
      <c r="D10633" t="s">
        <v>535</v>
      </c>
      <c r="E10633" t="s">
        <v>1274</v>
      </c>
      <c r="J10633" cm="1">
        <f t="array" ref="J10633:L10633">_xlfn.XLOOKUP($C10633, AGE!$A:$A,AGE!$B:$D,,0,2)</f>
        <v>2580</v>
      </c>
      <c r="K10633">
        <v>57</v>
      </c>
      <c r="L10633" t="str">
        <v>Woodhead et al. 1998; Rasmussen et al. 2005</v>
      </c>
      <c r="M10633" t="s">
        <v>583</v>
      </c>
      <c r="P10633" t="s">
        <v>243</v>
      </c>
      <c r="Q10633">
        <v>0.08</v>
      </c>
      <c r="V10633">
        <v>1</v>
      </c>
      <c r="W10633" t="s">
        <v>1371</v>
      </c>
      <c r="X10633" t="s">
        <v>1443</v>
      </c>
    </row>
    <row r="10634" spans="1:24" x14ac:dyDescent="0.3">
      <c r="A10634">
        <v>14313</v>
      </c>
      <c r="B10634" s="15" t="s">
        <v>991</v>
      </c>
      <c r="C10634" t="str">
        <f>_xlfn.XLOOKUP($B10634, STANDARDS!$A:$A, STANDARDS!$B:$B,,0,2)</f>
        <v>Carawine Dolomite, Hamersley Gp</v>
      </c>
      <c r="D10634" t="s">
        <v>535</v>
      </c>
      <c r="E10634" t="s">
        <v>1274</v>
      </c>
      <c r="J10634" cm="1">
        <f t="array" ref="J10634:L10634">_xlfn.XLOOKUP($C10634, AGE!$A:$A,AGE!$B:$D,,0,2)</f>
        <v>2580</v>
      </c>
      <c r="K10634">
        <v>57</v>
      </c>
      <c r="L10634" t="str">
        <v>Woodhead et al. 1998; Rasmussen et al. 2005</v>
      </c>
      <c r="M10634" t="s">
        <v>583</v>
      </c>
      <c r="P10634" t="s">
        <v>243</v>
      </c>
      <c r="Q10634">
        <v>7.0000000000000007E-2</v>
      </c>
      <c r="V10634">
        <v>1</v>
      </c>
      <c r="W10634" t="s">
        <v>1371</v>
      </c>
      <c r="X10634" t="s">
        <v>1443</v>
      </c>
    </row>
    <row r="10635" spans="1:24" x14ac:dyDescent="0.3">
      <c r="A10635">
        <v>14314</v>
      </c>
      <c r="B10635" s="15" t="s">
        <v>565</v>
      </c>
      <c r="C10635" t="str">
        <f>_xlfn.XLOOKUP($B10635, STANDARDS!$A:$A, STANDARDS!$B:$B,,0,2)</f>
        <v>Wittenoom Fm, Hamersley Gp</v>
      </c>
      <c r="D10635" t="s">
        <v>535</v>
      </c>
      <c r="E10635" t="s">
        <v>1275</v>
      </c>
      <c r="J10635" cm="1">
        <f t="array" ref="J10635:L10635">_xlfn.XLOOKUP($C10635, AGE!$A:$A,AGE!$B:$D,,0,2)</f>
        <v>2563</v>
      </c>
      <c r="K10635">
        <v>40</v>
      </c>
      <c r="L10635" t="str">
        <v>Woodhead et al. 1998; Trendall et al. 1998</v>
      </c>
      <c r="M10635" t="s">
        <v>583</v>
      </c>
      <c r="P10635" t="s">
        <v>243</v>
      </c>
      <c r="Q10635">
        <v>1.3</v>
      </c>
      <c r="V10635">
        <v>1</v>
      </c>
      <c r="W10635" t="s">
        <v>1371</v>
      </c>
      <c r="X10635" t="s">
        <v>1443</v>
      </c>
    </row>
    <row r="10636" spans="1:24" x14ac:dyDescent="0.3">
      <c r="A10636">
        <v>14315</v>
      </c>
      <c r="B10636" s="15" t="s">
        <v>991</v>
      </c>
      <c r="C10636" t="str">
        <f>_xlfn.XLOOKUP($B10636, STANDARDS!$A:$A, STANDARDS!$B:$B,,0,2)</f>
        <v>Carawine Dolomite, Hamersley Gp</v>
      </c>
      <c r="D10636" t="s">
        <v>535</v>
      </c>
      <c r="E10636" t="s">
        <v>1274</v>
      </c>
      <c r="J10636" cm="1">
        <f t="array" ref="J10636:L10636">_xlfn.XLOOKUP($C10636, AGE!$A:$A,AGE!$B:$D,,0,2)</f>
        <v>2580</v>
      </c>
      <c r="K10636">
        <v>57</v>
      </c>
      <c r="L10636" t="str">
        <v>Woodhead et al. 1998; Rasmussen et al. 2005</v>
      </c>
      <c r="M10636" t="s">
        <v>583</v>
      </c>
      <c r="P10636" t="s">
        <v>243</v>
      </c>
      <c r="Q10636">
        <v>0.56999999999999995</v>
      </c>
      <c r="V10636">
        <v>1</v>
      </c>
      <c r="W10636" t="s">
        <v>1371</v>
      </c>
      <c r="X10636" t="s">
        <v>1443</v>
      </c>
    </row>
    <row r="10637" spans="1:24" x14ac:dyDescent="0.3">
      <c r="A10637">
        <v>14316</v>
      </c>
      <c r="B10637" s="15" t="s">
        <v>991</v>
      </c>
      <c r="C10637" t="str">
        <f>_xlfn.XLOOKUP($B10637, STANDARDS!$A:$A, STANDARDS!$B:$B,,0,2)</f>
        <v>Carawine Dolomite, Hamersley Gp</v>
      </c>
      <c r="D10637" t="s">
        <v>535</v>
      </c>
      <c r="E10637" t="s">
        <v>1274</v>
      </c>
      <c r="J10637" cm="1">
        <f t="array" ref="J10637:L10637">_xlfn.XLOOKUP($C10637, AGE!$A:$A,AGE!$B:$D,,0,2)</f>
        <v>2580</v>
      </c>
      <c r="K10637">
        <v>57</v>
      </c>
      <c r="L10637" t="str">
        <v>Woodhead et al. 1998; Rasmussen et al. 2005</v>
      </c>
      <c r="M10637" t="s">
        <v>583</v>
      </c>
      <c r="P10637" t="s">
        <v>243</v>
      </c>
      <c r="Q10637">
        <v>0.46</v>
      </c>
      <c r="V10637">
        <v>1</v>
      </c>
      <c r="W10637" t="s">
        <v>1371</v>
      </c>
      <c r="X10637" t="s">
        <v>1443</v>
      </c>
    </row>
    <row r="10638" spans="1:24" x14ac:dyDescent="0.3">
      <c r="A10638">
        <v>14317</v>
      </c>
      <c r="B10638" s="15" t="s">
        <v>991</v>
      </c>
      <c r="C10638" t="str">
        <f>_xlfn.XLOOKUP($B10638, STANDARDS!$A:$A, STANDARDS!$B:$B,,0,2)</f>
        <v>Carawine Dolomite, Hamersley Gp</v>
      </c>
      <c r="D10638" t="s">
        <v>535</v>
      </c>
      <c r="E10638" t="s">
        <v>1274</v>
      </c>
      <c r="J10638" cm="1">
        <f t="array" ref="J10638:L10638">_xlfn.XLOOKUP($C10638, AGE!$A:$A,AGE!$B:$D,,0,2)</f>
        <v>2580</v>
      </c>
      <c r="K10638">
        <v>57</v>
      </c>
      <c r="L10638" t="str">
        <v>Woodhead et al. 1998; Rasmussen et al. 2005</v>
      </c>
      <c r="M10638" t="s">
        <v>583</v>
      </c>
      <c r="P10638" t="s">
        <v>243</v>
      </c>
      <c r="Q10638">
        <v>0.22</v>
      </c>
      <c r="V10638">
        <v>1</v>
      </c>
      <c r="W10638" t="s">
        <v>1371</v>
      </c>
      <c r="X10638" t="s">
        <v>1443</v>
      </c>
    </row>
    <row r="10639" spans="1:24" x14ac:dyDescent="0.3">
      <c r="A10639">
        <v>14318</v>
      </c>
      <c r="B10639" s="15" t="s">
        <v>991</v>
      </c>
      <c r="C10639" t="str">
        <f>_xlfn.XLOOKUP($B10639, STANDARDS!$A:$A, STANDARDS!$B:$B,,0,2)</f>
        <v>Carawine Dolomite, Hamersley Gp</v>
      </c>
      <c r="D10639" t="s">
        <v>535</v>
      </c>
      <c r="E10639" t="s">
        <v>1274</v>
      </c>
      <c r="J10639" cm="1">
        <f t="array" ref="J10639:L10639">_xlfn.XLOOKUP($C10639, AGE!$A:$A,AGE!$B:$D,,0,2)</f>
        <v>2580</v>
      </c>
      <c r="K10639">
        <v>57</v>
      </c>
      <c r="L10639" t="str">
        <v>Woodhead et al. 1998; Rasmussen et al. 2005</v>
      </c>
      <c r="M10639" t="s">
        <v>583</v>
      </c>
      <c r="P10639" t="s">
        <v>243</v>
      </c>
      <c r="Q10639">
        <v>0.38</v>
      </c>
      <c r="V10639">
        <v>1</v>
      </c>
      <c r="W10639" t="s">
        <v>1371</v>
      </c>
      <c r="X10639" t="s">
        <v>1443</v>
      </c>
    </row>
    <row r="10640" spans="1:24" x14ac:dyDescent="0.3">
      <c r="A10640">
        <v>14319</v>
      </c>
      <c r="B10640" s="15" t="s">
        <v>991</v>
      </c>
      <c r="C10640" t="str">
        <f>_xlfn.XLOOKUP($B10640, STANDARDS!$A:$A, STANDARDS!$B:$B,,0,2)</f>
        <v>Carawine Dolomite, Hamersley Gp</v>
      </c>
      <c r="D10640" t="s">
        <v>535</v>
      </c>
      <c r="E10640" t="s">
        <v>1274</v>
      </c>
      <c r="J10640" cm="1">
        <f t="array" ref="J10640:L10640">_xlfn.XLOOKUP($C10640, AGE!$A:$A,AGE!$B:$D,,0,2)</f>
        <v>2580</v>
      </c>
      <c r="K10640">
        <v>57</v>
      </c>
      <c r="L10640" t="str">
        <v>Woodhead et al. 1998; Rasmussen et al. 2005</v>
      </c>
      <c r="M10640" t="s">
        <v>583</v>
      </c>
      <c r="P10640" t="s">
        <v>243</v>
      </c>
      <c r="Q10640">
        <v>0.28000000000000003</v>
      </c>
      <c r="V10640">
        <v>1</v>
      </c>
      <c r="W10640" t="s">
        <v>1371</v>
      </c>
      <c r="X10640" t="s">
        <v>1443</v>
      </c>
    </row>
    <row r="10641" spans="1:24" x14ac:dyDescent="0.3">
      <c r="A10641">
        <v>14320</v>
      </c>
      <c r="B10641" s="15" t="s">
        <v>991</v>
      </c>
      <c r="C10641" t="str">
        <f>_xlfn.XLOOKUP($B10641, STANDARDS!$A:$A, STANDARDS!$B:$B,,0,2)</f>
        <v>Carawine Dolomite, Hamersley Gp</v>
      </c>
      <c r="D10641" t="s">
        <v>535</v>
      </c>
      <c r="E10641" t="s">
        <v>1274</v>
      </c>
      <c r="J10641" cm="1">
        <f t="array" ref="J10641:L10641">_xlfn.XLOOKUP($C10641, AGE!$A:$A,AGE!$B:$D,,0,2)</f>
        <v>2580</v>
      </c>
      <c r="K10641">
        <v>57</v>
      </c>
      <c r="L10641" t="str">
        <v>Woodhead et al. 1998; Rasmussen et al. 2005</v>
      </c>
      <c r="M10641" t="s">
        <v>583</v>
      </c>
      <c r="P10641" t="s">
        <v>243</v>
      </c>
      <c r="Q10641">
        <v>0.49</v>
      </c>
      <c r="V10641">
        <v>1</v>
      </c>
      <c r="W10641" t="s">
        <v>1371</v>
      </c>
      <c r="X10641" t="s">
        <v>1443</v>
      </c>
    </row>
    <row r="10642" spans="1:24" x14ac:dyDescent="0.3">
      <c r="A10642">
        <v>14321</v>
      </c>
      <c r="B10642" s="15" t="s">
        <v>991</v>
      </c>
      <c r="C10642" t="str">
        <f>_xlfn.XLOOKUP($B10642, STANDARDS!$A:$A, STANDARDS!$B:$B,,0,2)</f>
        <v>Carawine Dolomite, Hamersley Gp</v>
      </c>
      <c r="D10642" t="s">
        <v>535</v>
      </c>
      <c r="E10642" t="s">
        <v>1274</v>
      </c>
      <c r="J10642" cm="1">
        <f t="array" ref="J10642:L10642">_xlfn.XLOOKUP($C10642, AGE!$A:$A,AGE!$B:$D,,0,2)</f>
        <v>2580</v>
      </c>
      <c r="K10642">
        <v>57</v>
      </c>
      <c r="L10642" t="str">
        <v>Woodhead et al. 1998; Rasmussen et al. 2005</v>
      </c>
      <c r="M10642" t="s">
        <v>583</v>
      </c>
      <c r="P10642" t="s">
        <v>243</v>
      </c>
      <c r="Q10642">
        <v>0.37</v>
      </c>
      <c r="V10642">
        <v>1</v>
      </c>
      <c r="W10642" t="s">
        <v>1371</v>
      </c>
      <c r="X10642" t="s">
        <v>1443</v>
      </c>
    </row>
    <row r="10643" spans="1:24" x14ac:dyDescent="0.3">
      <c r="A10643">
        <v>14322</v>
      </c>
      <c r="B10643" s="15" t="s">
        <v>991</v>
      </c>
      <c r="C10643" t="str">
        <f>_xlfn.XLOOKUP($B10643, STANDARDS!$A:$A, STANDARDS!$B:$B,,0,2)</f>
        <v>Carawine Dolomite, Hamersley Gp</v>
      </c>
      <c r="D10643" t="s">
        <v>535</v>
      </c>
      <c r="E10643" t="s">
        <v>1274</v>
      </c>
      <c r="J10643" cm="1">
        <f t="array" ref="J10643:L10643">_xlfn.XLOOKUP($C10643, AGE!$A:$A,AGE!$B:$D,,0,2)</f>
        <v>2580</v>
      </c>
      <c r="K10643">
        <v>57</v>
      </c>
      <c r="L10643" t="str">
        <v>Woodhead et al. 1998; Rasmussen et al. 2005</v>
      </c>
      <c r="M10643" t="s">
        <v>583</v>
      </c>
      <c r="P10643" t="s">
        <v>243</v>
      </c>
      <c r="Q10643">
        <v>0.48</v>
      </c>
      <c r="V10643">
        <v>1</v>
      </c>
      <c r="W10643" t="s">
        <v>1371</v>
      </c>
      <c r="X10643" t="s">
        <v>1443</v>
      </c>
    </row>
    <row r="10644" spans="1:24" x14ac:dyDescent="0.3">
      <c r="A10644">
        <v>14323</v>
      </c>
      <c r="B10644" s="15" t="s">
        <v>991</v>
      </c>
      <c r="C10644" t="str">
        <f>_xlfn.XLOOKUP($B10644, STANDARDS!$A:$A, STANDARDS!$B:$B,,0,2)</f>
        <v>Carawine Dolomite, Hamersley Gp</v>
      </c>
      <c r="D10644" t="s">
        <v>535</v>
      </c>
      <c r="E10644" t="s">
        <v>1274</v>
      </c>
      <c r="J10644" cm="1">
        <f t="array" ref="J10644:L10644">_xlfn.XLOOKUP($C10644, AGE!$A:$A,AGE!$B:$D,,0,2)</f>
        <v>2580</v>
      </c>
      <c r="K10644">
        <v>57</v>
      </c>
      <c r="L10644" t="str">
        <v>Woodhead et al. 1998; Rasmussen et al. 2005</v>
      </c>
      <c r="M10644" t="s">
        <v>583</v>
      </c>
      <c r="P10644" t="s">
        <v>243</v>
      </c>
      <c r="Q10644">
        <v>0.14000000000000001</v>
      </c>
      <c r="V10644">
        <v>1</v>
      </c>
      <c r="W10644" t="s">
        <v>1371</v>
      </c>
      <c r="X10644" t="s">
        <v>1443</v>
      </c>
    </row>
    <row r="10645" spans="1:24" x14ac:dyDescent="0.3">
      <c r="A10645">
        <v>14324</v>
      </c>
      <c r="B10645" s="15" t="s">
        <v>991</v>
      </c>
      <c r="C10645" t="str">
        <f>_xlfn.XLOOKUP($B10645, STANDARDS!$A:$A, STANDARDS!$B:$B,,0,2)</f>
        <v>Carawine Dolomite, Hamersley Gp</v>
      </c>
      <c r="D10645" t="s">
        <v>535</v>
      </c>
      <c r="E10645" t="s">
        <v>1274</v>
      </c>
      <c r="J10645" cm="1">
        <f t="array" ref="J10645:L10645">_xlfn.XLOOKUP($C10645, AGE!$A:$A,AGE!$B:$D,,0,2)</f>
        <v>2580</v>
      </c>
      <c r="K10645">
        <v>57</v>
      </c>
      <c r="L10645" t="str">
        <v>Woodhead et al. 1998; Rasmussen et al. 2005</v>
      </c>
      <c r="M10645" t="s">
        <v>583</v>
      </c>
      <c r="P10645" t="s">
        <v>243</v>
      </c>
      <c r="Q10645">
        <v>-0.27</v>
      </c>
      <c r="V10645">
        <v>1</v>
      </c>
      <c r="W10645" t="s">
        <v>1371</v>
      </c>
      <c r="X10645" t="s">
        <v>1443</v>
      </c>
    </row>
    <row r="10646" spans="1:24" x14ac:dyDescent="0.3">
      <c r="A10646">
        <v>14325</v>
      </c>
      <c r="B10646" s="15" t="s">
        <v>991</v>
      </c>
      <c r="C10646" t="str">
        <f>_xlfn.XLOOKUP($B10646, STANDARDS!$A:$A, STANDARDS!$B:$B,,0,2)</f>
        <v>Carawine Dolomite, Hamersley Gp</v>
      </c>
      <c r="D10646" t="s">
        <v>535</v>
      </c>
      <c r="E10646" t="s">
        <v>1274</v>
      </c>
      <c r="J10646" cm="1">
        <f t="array" ref="J10646:L10646">_xlfn.XLOOKUP($C10646, AGE!$A:$A,AGE!$B:$D,,0,2)</f>
        <v>2580</v>
      </c>
      <c r="K10646">
        <v>57</v>
      </c>
      <c r="L10646" t="str">
        <v>Woodhead et al. 1998; Rasmussen et al. 2005</v>
      </c>
      <c r="M10646" t="s">
        <v>583</v>
      </c>
      <c r="P10646" t="s">
        <v>243</v>
      </c>
      <c r="Q10646">
        <v>-0.77</v>
      </c>
      <c r="V10646">
        <v>1</v>
      </c>
      <c r="W10646" t="s">
        <v>1371</v>
      </c>
      <c r="X10646" t="s">
        <v>1443</v>
      </c>
    </row>
    <row r="10647" spans="1:24" x14ac:dyDescent="0.3">
      <c r="A10647">
        <v>14326</v>
      </c>
      <c r="B10647" s="15" t="s">
        <v>991</v>
      </c>
      <c r="C10647" t="str">
        <f>_xlfn.XLOOKUP($B10647, STANDARDS!$A:$A, STANDARDS!$B:$B,,0,2)</f>
        <v>Carawine Dolomite, Hamersley Gp</v>
      </c>
      <c r="D10647" t="s">
        <v>535</v>
      </c>
      <c r="E10647" t="s">
        <v>1274</v>
      </c>
      <c r="J10647" cm="1">
        <f t="array" ref="J10647:L10647">_xlfn.XLOOKUP($C10647, AGE!$A:$A,AGE!$B:$D,,0,2)</f>
        <v>2580</v>
      </c>
      <c r="K10647">
        <v>57</v>
      </c>
      <c r="L10647" t="str">
        <v>Woodhead et al. 1998; Rasmussen et al. 2005</v>
      </c>
      <c r="M10647" t="s">
        <v>583</v>
      </c>
      <c r="P10647" t="s">
        <v>243</v>
      </c>
      <c r="Q10647">
        <v>0.32</v>
      </c>
      <c r="V10647">
        <v>1</v>
      </c>
      <c r="W10647" t="s">
        <v>1371</v>
      </c>
      <c r="X10647" t="s">
        <v>1443</v>
      </c>
    </row>
    <row r="10648" spans="1:24" x14ac:dyDescent="0.3">
      <c r="A10648">
        <v>14327</v>
      </c>
      <c r="B10648" s="15" t="s">
        <v>991</v>
      </c>
      <c r="C10648" t="str">
        <f>_xlfn.XLOOKUP($B10648, STANDARDS!$A:$A, STANDARDS!$B:$B,,0,2)</f>
        <v>Carawine Dolomite, Hamersley Gp</v>
      </c>
      <c r="D10648" t="s">
        <v>535</v>
      </c>
      <c r="E10648" t="s">
        <v>1274</v>
      </c>
      <c r="J10648" cm="1">
        <f t="array" ref="J10648:L10648">_xlfn.XLOOKUP($C10648, AGE!$A:$A,AGE!$B:$D,,0,2)</f>
        <v>2580</v>
      </c>
      <c r="K10648">
        <v>57</v>
      </c>
      <c r="L10648" t="str">
        <v>Woodhead et al. 1998; Rasmussen et al. 2005</v>
      </c>
      <c r="M10648" t="s">
        <v>583</v>
      </c>
      <c r="P10648" t="s">
        <v>243</v>
      </c>
      <c r="Q10648">
        <v>0.52</v>
      </c>
      <c r="V10648">
        <v>1</v>
      </c>
      <c r="W10648" t="s">
        <v>1371</v>
      </c>
      <c r="X10648" t="s">
        <v>1443</v>
      </c>
    </row>
    <row r="10649" spans="1:24" x14ac:dyDescent="0.3">
      <c r="A10649">
        <v>14328</v>
      </c>
      <c r="B10649" s="15" t="s">
        <v>991</v>
      </c>
      <c r="C10649" t="str">
        <f>_xlfn.XLOOKUP($B10649, STANDARDS!$A:$A, STANDARDS!$B:$B,,0,2)</f>
        <v>Carawine Dolomite, Hamersley Gp</v>
      </c>
      <c r="D10649" t="s">
        <v>535</v>
      </c>
      <c r="E10649" t="s">
        <v>1274</v>
      </c>
      <c r="J10649" cm="1">
        <f t="array" ref="J10649:L10649">_xlfn.XLOOKUP($C10649, AGE!$A:$A,AGE!$B:$D,,0,2)</f>
        <v>2580</v>
      </c>
      <c r="K10649">
        <v>57</v>
      </c>
      <c r="L10649" t="str">
        <v>Woodhead et al. 1998; Rasmussen et al. 2005</v>
      </c>
      <c r="M10649" t="s">
        <v>583</v>
      </c>
      <c r="P10649" t="s">
        <v>243</v>
      </c>
      <c r="Q10649">
        <v>0.65</v>
      </c>
      <c r="V10649">
        <v>1</v>
      </c>
      <c r="W10649" t="s">
        <v>1371</v>
      </c>
      <c r="X10649" t="s">
        <v>1443</v>
      </c>
    </row>
    <row r="10650" spans="1:24" x14ac:dyDescent="0.3">
      <c r="A10650">
        <v>14329</v>
      </c>
      <c r="B10650" s="15" t="s">
        <v>991</v>
      </c>
      <c r="C10650" t="str">
        <f>_xlfn.XLOOKUP($B10650, STANDARDS!$A:$A, STANDARDS!$B:$B,,0,2)</f>
        <v>Carawine Dolomite, Hamersley Gp</v>
      </c>
      <c r="D10650" t="s">
        <v>535</v>
      </c>
      <c r="E10650" t="s">
        <v>1274</v>
      </c>
      <c r="J10650" cm="1">
        <f t="array" ref="J10650:L10650">_xlfn.XLOOKUP($C10650, AGE!$A:$A,AGE!$B:$D,,0,2)</f>
        <v>2580</v>
      </c>
      <c r="K10650">
        <v>57</v>
      </c>
      <c r="L10650" t="str">
        <v>Woodhead et al. 1998; Rasmussen et al. 2005</v>
      </c>
      <c r="M10650" t="s">
        <v>583</v>
      </c>
      <c r="P10650" t="s">
        <v>243</v>
      </c>
      <c r="Q10650">
        <v>0.83</v>
      </c>
      <c r="V10650">
        <v>1</v>
      </c>
      <c r="W10650" t="s">
        <v>1371</v>
      </c>
      <c r="X10650" t="s">
        <v>1443</v>
      </c>
    </row>
    <row r="10651" spans="1:24" x14ac:dyDescent="0.3">
      <c r="A10651">
        <v>14330</v>
      </c>
      <c r="B10651" s="15" t="s">
        <v>991</v>
      </c>
      <c r="C10651" t="str">
        <f>_xlfn.XLOOKUP($B10651, STANDARDS!$A:$A, STANDARDS!$B:$B,,0,2)</f>
        <v>Carawine Dolomite, Hamersley Gp</v>
      </c>
      <c r="D10651" t="s">
        <v>535</v>
      </c>
      <c r="E10651" t="s">
        <v>1274</v>
      </c>
      <c r="J10651" cm="1">
        <f t="array" ref="J10651:L10651">_xlfn.XLOOKUP($C10651, AGE!$A:$A,AGE!$B:$D,,0,2)</f>
        <v>2580</v>
      </c>
      <c r="K10651">
        <v>57</v>
      </c>
      <c r="L10651" t="str">
        <v>Woodhead et al. 1998; Rasmussen et al. 2005</v>
      </c>
      <c r="M10651" t="s">
        <v>583</v>
      </c>
      <c r="P10651" t="s">
        <v>243</v>
      </c>
      <c r="Q10651">
        <v>-0.1</v>
      </c>
      <c r="V10651">
        <v>1</v>
      </c>
      <c r="W10651" t="s">
        <v>1371</v>
      </c>
      <c r="X10651" t="s">
        <v>1443</v>
      </c>
    </row>
    <row r="10652" spans="1:24" x14ac:dyDescent="0.3">
      <c r="A10652">
        <v>14331</v>
      </c>
      <c r="B10652" s="15" t="s">
        <v>991</v>
      </c>
      <c r="C10652" t="str">
        <f>_xlfn.XLOOKUP($B10652, STANDARDS!$A:$A, STANDARDS!$B:$B,,0,2)</f>
        <v>Carawine Dolomite, Hamersley Gp</v>
      </c>
      <c r="D10652" t="s">
        <v>535</v>
      </c>
      <c r="E10652" t="s">
        <v>1274</v>
      </c>
      <c r="J10652" cm="1">
        <f t="array" ref="J10652:L10652">_xlfn.XLOOKUP($C10652, AGE!$A:$A,AGE!$B:$D,,0,2)</f>
        <v>2580</v>
      </c>
      <c r="K10652">
        <v>57</v>
      </c>
      <c r="L10652" t="str">
        <v>Woodhead et al. 1998; Rasmussen et al. 2005</v>
      </c>
      <c r="M10652" t="s">
        <v>583</v>
      </c>
      <c r="P10652" t="s">
        <v>243</v>
      </c>
      <c r="Q10652">
        <v>0.08</v>
      </c>
      <c r="V10652">
        <v>1</v>
      </c>
      <c r="W10652" t="s">
        <v>1371</v>
      </c>
      <c r="X10652" t="s">
        <v>1443</v>
      </c>
    </row>
    <row r="10653" spans="1:24" x14ac:dyDescent="0.3">
      <c r="A10653">
        <v>14332</v>
      </c>
      <c r="B10653" s="15" t="s">
        <v>991</v>
      </c>
      <c r="C10653" t="str">
        <f>_xlfn.XLOOKUP($B10653, STANDARDS!$A:$A, STANDARDS!$B:$B,,0,2)</f>
        <v>Carawine Dolomite, Hamersley Gp</v>
      </c>
      <c r="D10653" t="s">
        <v>535</v>
      </c>
      <c r="E10653" t="s">
        <v>1274</v>
      </c>
      <c r="J10653" cm="1">
        <f t="array" ref="J10653:L10653">_xlfn.XLOOKUP($C10653, AGE!$A:$A,AGE!$B:$D,,0,2)</f>
        <v>2580</v>
      </c>
      <c r="K10653">
        <v>57</v>
      </c>
      <c r="L10653" t="str">
        <v>Woodhead et al. 1998; Rasmussen et al. 2005</v>
      </c>
      <c r="M10653" t="s">
        <v>583</v>
      </c>
      <c r="P10653" t="s">
        <v>243</v>
      </c>
      <c r="Q10653">
        <v>0.47</v>
      </c>
      <c r="V10653">
        <v>1</v>
      </c>
      <c r="W10653" t="s">
        <v>1371</v>
      </c>
      <c r="X10653" t="s">
        <v>1443</v>
      </c>
    </row>
    <row r="10654" spans="1:24" x14ac:dyDescent="0.3">
      <c r="A10654">
        <v>14333</v>
      </c>
      <c r="B10654" s="15" t="s">
        <v>991</v>
      </c>
      <c r="C10654" t="str">
        <f>_xlfn.XLOOKUP($B10654, STANDARDS!$A:$A, STANDARDS!$B:$B,,0,2)</f>
        <v>Carawine Dolomite, Hamersley Gp</v>
      </c>
      <c r="D10654" t="s">
        <v>535</v>
      </c>
      <c r="E10654" t="s">
        <v>1274</v>
      </c>
      <c r="J10654" cm="1">
        <f t="array" ref="J10654:L10654">_xlfn.XLOOKUP($C10654, AGE!$A:$A,AGE!$B:$D,,0,2)</f>
        <v>2580</v>
      </c>
      <c r="K10654">
        <v>57</v>
      </c>
      <c r="L10654" t="str">
        <v>Woodhead et al. 1998; Rasmussen et al. 2005</v>
      </c>
      <c r="M10654" t="s">
        <v>583</v>
      </c>
      <c r="P10654" t="s">
        <v>243</v>
      </c>
      <c r="Q10654">
        <v>0.28999999999999998</v>
      </c>
      <c r="V10654">
        <v>1</v>
      </c>
      <c r="W10654" t="s">
        <v>1371</v>
      </c>
      <c r="X10654" t="s">
        <v>1443</v>
      </c>
    </row>
    <row r="10655" spans="1:24" x14ac:dyDescent="0.3">
      <c r="A10655">
        <v>14334</v>
      </c>
      <c r="B10655" s="15" t="s">
        <v>993</v>
      </c>
      <c r="C10655" t="str">
        <f>_xlfn.XLOOKUP($B10655, STANDARDS!$A:$A, STANDARDS!$B:$B,,0,2)</f>
        <v>Malmani Dolomite, Transvaal Sgp</v>
      </c>
      <c r="D10655" t="s">
        <v>2195</v>
      </c>
      <c r="E10655" t="s">
        <v>1276</v>
      </c>
      <c r="J10655" s="13">
        <v>2520</v>
      </c>
      <c r="K10655" s="13">
        <v>120</v>
      </c>
      <c r="L10655" s="16" t="s">
        <v>1323</v>
      </c>
      <c r="M10655" t="s">
        <v>1335</v>
      </c>
      <c r="P10655" t="s">
        <v>243</v>
      </c>
      <c r="Q10655">
        <v>-2.21</v>
      </c>
      <c r="V10655">
        <v>1</v>
      </c>
      <c r="W10655" t="s">
        <v>1371</v>
      </c>
      <c r="X10655" t="s">
        <v>1537</v>
      </c>
    </row>
    <row r="10656" spans="1:24" x14ac:dyDescent="0.3">
      <c r="A10656">
        <v>14335</v>
      </c>
      <c r="B10656" s="15" t="s">
        <v>993</v>
      </c>
      <c r="C10656" t="str">
        <f>_xlfn.XLOOKUP($B10656, STANDARDS!$A:$A, STANDARDS!$B:$B,,0,2)</f>
        <v>Malmani Dolomite, Transvaal Sgp</v>
      </c>
      <c r="D10656" t="s">
        <v>2195</v>
      </c>
      <c r="E10656" t="s">
        <v>1276</v>
      </c>
      <c r="J10656" s="13">
        <v>2520</v>
      </c>
      <c r="K10656" s="13">
        <v>120</v>
      </c>
      <c r="L10656" s="16" t="s">
        <v>1323</v>
      </c>
      <c r="M10656" t="s">
        <v>583</v>
      </c>
      <c r="P10656" t="s">
        <v>243</v>
      </c>
      <c r="Q10656">
        <v>-2.0099999999999998</v>
      </c>
      <c r="V10656">
        <v>1</v>
      </c>
      <c r="W10656" t="s">
        <v>1371</v>
      </c>
      <c r="X10656" t="s">
        <v>1537</v>
      </c>
    </row>
    <row r="10657" spans="1:24" x14ac:dyDescent="0.3">
      <c r="A10657">
        <v>14336</v>
      </c>
      <c r="B10657" s="15" t="s">
        <v>993</v>
      </c>
      <c r="C10657" t="str">
        <f>_xlfn.XLOOKUP($B10657, STANDARDS!$A:$A, STANDARDS!$B:$B,,0,2)</f>
        <v>Malmani Dolomite, Transvaal Sgp</v>
      </c>
      <c r="D10657" t="s">
        <v>2195</v>
      </c>
      <c r="E10657" t="s">
        <v>1276</v>
      </c>
      <c r="J10657" s="13">
        <v>2520</v>
      </c>
      <c r="K10657" s="13">
        <v>120</v>
      </c>
      <c r="L10657" s="16" t="s">
        <v>1323</v>
      </c>
      <c r="M10657" t="s">
        <v>583</v>
      </c>
      <c r="P10657" t="s">
        <v>243</v>
      </c>
      <c r="Q10657">
        <v>-0.68</v>
      </c>
      <c r="V10657">
        <v>1</v>
      </c>
      <c r="W10657" t="s">
        <v>1371</v>
      </c>
      <c r="X10657" t="s">
        <v>1537</v>
      </c>
    </row>
    <row r="10658" spans="1:24" x14ac:dyDescent="0.3">
      <c r="A10658">
        <v>14337</v>
      </c>
      <c r="B10658" s="15" t="s">
        <v>993</v>
      </c>
      <c r="C10658" t="str">
        <f>_xlfn.XLOOKUP($B10658, STANDARDS!$A:$A, STANDARDS!$B:$B,,0,2)</f>
        <v>Malmani Dolomite, Transvaal Sgp</v>
      </c>
      <c r="D10658" t="s">
        <v>2195</v>
      </c>
      <c r="E10658" t="s">
        <v>1276</v>
      </c>
      <c r="J10658" s="13">
        <v>2520</v>
      </c>
      <c r="K10658" s="13">
        <v>120</v>
      </c>
      <c r="L10658" s="16" t="s">
        <v>1323</v>
      </c>
      <c r="M10658" t="s">
        <v>583</v>
      </c>
      <c r="P10658" t="s">
        <v>243</v>
      </c>
      <c r="Q10658">
        <v>-0.78</v>
      </c>
      <c r="V10658">
        <v>1</v>
      </c>
      <c r="W10658" t="s">
        <v>1371</v>
      </c>
      <c r="X10658" t="s">
        <v>1537</v>
      </c>
    </row>
    <row r="10659" spans="1:24" x14ac:dyDescent="0.3">
      <c r="A10659">
        <v>14338</v>
      </c>
      <c r="B10659" s="15" t="s">
        <v>993</v>
      </c>
      <c r="C10659" t="str">
        <f>_xlfn.XLOOKUP($B10659, STANDARDS!$A:$A, STANDARDS!$B:$B,,0,2)</f>
        <v>Malmani Dolomite, Transvaal Sgp</v>
      </c>
      <c r="D10659" t="s">
        <v>2195</v>
      </c>
      <c r="E10659" t="s">
        <v>1276</v>
      </c>
      <c r="J10659" s="13">
        <v>2520</v>
      </c>
      <c r="K10659" s="13">
        <v>120</v>
      </c>
      <c r="L10659" s="16" t="s">
        <v>1323</v>
      </c>
      <c r="M10659" t="s">
        <v>583</v>
      </c>
      <c r="P10659" t="s">
        <v>243</v>
      </c>
      <c r="Q10659">
        <v>-0.67</v>
      </c>
      <c r="V10659">
        <v>1</v>
      </c>
      <c r="W10659" t="s">
        <v>1371</v>
      </c>
      <c r="X10659" t="s">
        <v>1537</v>
      </c>
    </row>
    <row r="10660" spans="1:24" x14ac:dyDescent="0.3">
      <c r="A10660">
        <v>14339</v>
      </c>
      <c r="B10660" s="15" t="s">
        <v>993</v>
      </c>
      <c r="C10660" t="str">
        <f>_xlfn.XLOOKUP($B10660, STANDARDS!$A:$A, STANDARDS!$B:$B,,0,2)</f>
        <v>Malmani Dolomite, Transvaal Sgp</v>
      </c>
      <c r="D10660" t="s">
        <v>2195</v>
      </c>
      <c r="E10660" t="s">
        <v>1276</v>
      </c>
      <c r="J10660" s="13">
        <v>2520</v>
      </c>
      <c r="K10660" s="13">
        <v>120</v>
      </c>
      <c r="L10660" s="16" t="s">
        <v>1323</v>
      </c>
      <c r="M10660" t="s">
        <v>583</v>
      </c>
      <c r="P10660" t="s">
        <v>243</v>
      </c>
      <c r="Q10660">
        <v>-1.39</v>
      </c>
      <c r="V10660">
        <v>1</v>
      </c>
      <c r="W10660" t="s">
        <v>1371</v>
      </c>
      <c r="X10660" t="s">
        <v>1537</v>
      </c>
    </row>
    <row r="10661" spans="1:24" x14ac:dyDescent="0.3">
      <c r="A10661">
        <v>14340</v>
      </c>
      <c r="B10661" s="15" t="s">
        <v>993</v>
      </c>
      <c r="C10661" t="str">
        <f>_xlfn.XLOOKUP($B10661, STANDARDS!$A:$A, STANDARDS!$B:$B,,0,2)</f>
        <v>Malmani Dolomite, Transvaal Sgp</v>
      </c>
      <c r="D10661" t="s">
        <v>2195</v>
      </c>
      <c r="E10661" t="s">
        <v>1276</v>
      </c>
      <c r="J10661" s="13">
        <v>2520</v>
      </c>
      <c r="K10661" s="13">
        <v>120</v>
      </c>
      <c r="L10661" s="16" t="s">
        <v>1323</v>
      </c>
      <c r="M10661" t="s">
        <v>583</v>
      </c>
      <c r="P10661" t="s">
        <v>243</v>
      </c>
      <c r="Q10661">
        <v>-1.43</v>
      </c>
      <c r="V10661">
        <v>1</v>
      </c>
      <c r="W10661" t="s">
        <v>1371</v>
      </c>
      <c r="X10661" t="s">
        <v>1537</v>
      </c>
    </row>
    <row r="10662" spans="1:24" x14ac:dyDescent="0.3">
      <c r="A10662">
        <v>14341</v>
      </c>
      <c r="B10662" s="15" t="s">
        <v>993</v>
      </c>
      <c r="C10662" t="str">
        <f>_xlfn.XLOOKUP($B10662, STANDARDS!$A:$A, STANDARDS!$B:$B,,0,2)</f>
        <v>Malmani Dolomite, Transvaal Sgp</v>
      </c>
      <c r="D10662" t="s">
        <v>2195</v>
      </c>
      <c r="E10662" t="s">
        <v>1276</v>
      </c>
      <c r="J10662" s="13">
        <v>2520</v>
      </c>
      <c r="K10662" s="13">
        <v>120</v>
      </c>
      <c r="L10662" s="16" t="s">
        <v>1323</v>
      </c>
      <c r="M10662" t="s">
        <v>583</v>
      </c>
      <c r="P10662" t="s">
        <v>243</v>
      </c>
      <c r="Q10662">
        <v>-0.84</v>
      </c>
      <c r="V10662">
        <v>1</v>
      </c>
      <c r="W10662" t="s">
        <v>1371</v>
      </c>
      <c r="X10662" t="s">
        <v>1537</v>
      </c>
    </row>
    <row r="10663" spans="1:24" x14ac:dyDescent="0.3">
      <c r="A10663">
        <v>14342</v>
      </c>
      <c r="B10663" s="15" t="s">
        <v>993</v>
      </c>
      <c r="C10663" t="str">
        <f>_xlfn.XLOOKUP($B10663, STANDARDS!$A:$A, STANDARDS!$B:$B,,0,2)</f>
        <v>Malmani Dolomite, Transvaal Sgp</v>
      </c>
      <c r="D10663" t="s">
        <v>2195</v>
      </c>
      <c r="E10663" t="s">
        <v>1276</v>
      </c>
      <c r="J10663" s="13">
        <v>2520</v>
      </c>
      <c r="K10663" s="13">
        <v>120</v>
      </c>
      <c r="L10663" s="16" t="s">
        <v>1323</v>
      </c>
      <c r="M10663" t="s">
        <v>583</v>
      </c>
      <c r="P10663" t="s">
        <v>243</v>
      </c>
      <c r="Q10663">
        <v>-0.52</v>
      </c>
      <c r="V10663">
        <v>1</v>
      </c>
      <c r="W10663" t="s">
        <v>1371</v>
      </c>
      <c r="X10663" t="s">
        <v>1537</v>
      </c>
    </row>
    <row r="10664" spans="1:24" x14ac:dyDescent="0.3">
      <c r="A10664">
        <v>14343</v>
      </c>
      <c r="B10664" s="15" t="s">
        <v>993</v>
      </c>
      <c r="C10664" t="str">
        <f>_xlfn.XLOOKUP($B10664, STANDARDS!$A:$A, STANDARDS!$B:$B,,0,2)</f>
        <v>Malmani Dolomite, Transvaal Sgp</v>
      </c>
      <c r="D10664" t="s">
        <v>2195</v>
      </c>
      <c r="E10664" t="s">
        <v>1276</v>
      </c>
      <c r="J10664" s="13">
        <v>2520</v>
      </c>
      <c r="K10664" s="13">
        <v>120</v>
      </c>
      <c r="L10664" s="16" t="s">
        <v>1323</v>
      </c>
      <c r="M10664" t="s">
        <v>583</v>
      </c>
      <c r="P10664" t="s">
        <v>243</v>
      </c>
      <c r="Q10664">
        <v>0.15</v>
      </c>
      <c r="V10664">
        <v>1</v>
      </c>
      <c r="W10664" t="s">
        <v>1371</v>
      </c>
      <c r="X10664" t="s">
        <v>1537</v>
      </c>
    </row>
    <row r="10665" spans="1:24" x14ac:dyDescent="0.3">
      <c r="A10665">
        <v>14344</v>
      </c>
      <c r="B10665" s="15" t="s">
        <v>993</v>
      </c>
      <c r="C10665" t="str">
        <f>_xlfn.XLOOKUP($B10665, STANDARDS!$A:$A, STANDARDS!$B:$B,,0,2)</f>
        <v>Malmani Dolomite, Transvaal Sgp</v>
      </c>
      <c r="D10665" t="s">
        <v>2195</v>
      </c>
      <c r="E10665" t="s">
        <v>1276</v>
      </c>
      <c r="J10665" s="13">
        <v>2520</v>
      </c>
      <c r="K10665" s="13">
        <v>120</v>
      </c>
      <c r="L10665" s="16" t="s">
        <v>1323</v>
      </c>
      <c r="M10665" t="s">
        <v>583</v>
      </c>
      <c r="P10665" t="s">
        <v>243</v>
      </c>
      <c r="Q10665">
        <v>1.52</v>
      </c>
      <c r="V10665">
        <v>1</v>
      </c>
      <c r="W10665" t="s">
        <v>1371</v>
      </c>
      <c r="X10665" t="s">
        <v>1537</v>
      </c>
    </row>
    <row r="10666" spans="1:24" x14ac:dyDescent="0.3">
      <c r="A10666">
        <v>14345</v>
      </c>
      <c r="B10666" s="15" t="s">
        <v>993</v>
      </c>
      <c r="C10666" t="str">
        <f>_xlfn.XLOOKUP($B10666, STANDARDS!$A:$A, STANDARDS!$B:$B,,0,2)</f>
        <v>Malmani Dolomite, Transvaal Sgp</v>
      </c>
      <c r="D10666" t="s">
        <v>2195</v>
      </c>
      <c r="E10666" t="s">
        <v>1276</v>
      </c>
      <c r="J10666" s="13">
        <v>2520</v>
      </c>
      <c r="K10666" s="13">
        <v>120</v>
      </c>
      <c r="L10666" s="16" t="s">
        <v>1323</v>
      </c>
      <c r="M10666" t="s">
        <v>583</v>
      </c>
      <c r="P10666" t="s">
        <v>243</v>
      </c>
      <c r="Q10666">
        <v>-0.76</v>
      </c>
      <c r="V10666">
        <v>1</v>
      </c>
      <c r="W10666" t="s">
        <v>1371</v>
      </c>
      <c r="X10666" t="s">
        <v>1537</v>
      </c>
    </row>
    <row r="10667" spans="1:24" x14ac:dyDescent="0.3">
      <c r="A10667">
        <v>14346</v>
      </c>
      <c r="B10667" s="15" t="s">
        <v>993</v>
      </c>
      <c r="C10667" t="str">
        <f>_xlfn.XLOOKUP($B10667, STANDARDS!$A:$A, STANDARDS!$B:$B,,0,2)</f>
        <v>Malmani Dolomite, Transvaal Sgp</v>
      </c>
      <c r="D10667" t="s">
        <v>2195</v>
      </c>
      <c r="E10667" t="s">
        <v>1276</v>
      </c>
      <c r="J10667" s="13">
        <v>2520</v>
      </c>
      <c r="K10667" s="13">
        <v>120</v>
      </c>
      <c r="L10667" s="16" t="s">
        <v>1323</v>
      </c>
      <c r="M10667" t="s">
        <v>583</v>
      </c>
      <c r="P10667" t="s">
        <v>243</v>
      </c>
      <c r="Q10667">
        <v>0.48</v>
      </c>
      <c r="V10667">
        <v>1</v>
      </c>
      <c r="W10667" t="s">
        <v>1371</v>
      </c>
      <c r="X10667" t="s">
        <v>1537</v>
      </c>
    </row>
    <row r="10668" spans="1:24" x14ac:dyDescent="0.3">
      <c r="A10668">
        <v>14347</v>
      </c>
      <c r="B10668" s="15" t="s">
        <v>993</v>
      </c>
      <c r="C10668" t="str">
        <f>_xlfn.XLOOKUP($B10668, STANDARDS!$A:$A, STANDARDS!$B:$B,,0,2)</f>
        <v>Malmani Dolomite, Transvaal Sgp</v>
      </c>
      <c r="D10668" t="s">
        <v>2195</v>
      </c>
      <c r="E10668" t="s">
        <v>1276</v>
      </c>
      <c r="J10668" s="13">
        <v>2520</v>
      </c>
      <c r="K10668" s="13">
        <v>120</v>
      </c>
      <c r="L10668" s="16" t="s">
        <v>1323</v>
      </c>
      <c r="M10668" t="s">
        <v>583</v>
      </c>
      <c r="P10668" t="s">
        <v>243</v>
      </c>
      <c r="Q10668">
        <v>-0.63</v>
      </c>
      <c r="V10668">
        <v>1</v>
      </c>
      <c r="W10668" t="s">
        <v>1371</v>
      </c>
      <c r="X10668" t="s">
        <v>1537</v>
      </c>
    </row>
    <row r="10669" spans="1:24" x14ac:dyDescent="0.3">
      <c r="A10669">
        <v>14348</v>
      </c>
      <c r="B10669" s="15" t="s">
        <v>993</v>
      </c>
      <c r="C10669" t="str">
        <f>_xlfn.XLOOKUP($B10669, STANDARDS!$A:$A, STANDARDS!$B:$B,,0,2)</f>
        <v>Malmani Dolomite, Transvaal Sgp</v>
      </c>
      <c r="D10669" t="s">
        <v>2195</v>
      </c>
      <c r="E10669" t="s">
        <v>1276</v>
      </c>
      <c r="J10669" s="13">
        <v>2520</v>
      </c>
      <c r="K10669" s="13">
        <v>120</v>
      </c>
      <c r="L10669" s="16" t="s">
        <v>1323</v>
      </c>
      <c r="M10669" t="s">
        <v>583</v>
      </c>
      <c r="P10669" t="s">
        <v>243</v>
      </c>
      <c r="Q10669">
        <v>-0.83</v>
      </c>
      <c r="V10669">
        <v>1</v>
      </c>
      <c r="W10669" t="s">
        <v>1371</v>
      </c>
      <c r="X10669" t="s">
        <v>1537</v>
      </c>
    </row>
    <row r="10670" spans="1:24" x14ac:dyDescent="0.3">
      <c r="A10670">
        <v>14349</v>
      </c>
      <c r="B10670" s="15" t="s">
        <v>993</v>
      </c>
      <c r="C10670" t="str">
        <f>_xlfn.XLOOKUP($B10670, STANDARDS!$A:$A, STANDARDS!$B:$B,,0,2)</f>
        <v>Malmani Dolomite, Transvaal Sgp</v>
      </c>
      <c r="D10670" t="s">
        <v>2195</v>
      </c>
      <c r="E10670" t="s">
        <v>1276</v>
      </c>
      <c r="J10670" s="13">
        <v>2520</v>
      </c>
      <c r="K10670" s="13">
        <v>120</v>
      </c>
      <c r="L10670" s="16" t="s">
        <v>1323</v>
      </c>
      <c r="M10670" t="s">
        <v>583</v>
      </c>
      <c r="P10670" t="s">
        <v>243</v>
      </c>
      <c r="Q10670">
        <v>-0.46</v>
      </c>
      <c r="V10670">
        <v>1</v>
      </c>
      <c r="W10670" t="s">
        <v>1371</v>
      </c>
      <c r="X10670" t="s">
        <v>1537</v>
      </c>
    </row>
    <row r="10671" spans="1:24" x14ac:dyDescent="0.3">
      <c r="A10671">
        <v>14350</v>
      </c>
      <c r="B10671" s="15" t="s">
        <v>993</v>
      </c>
      <c r="C10671" t="str">
        <f>_xlfn.XLOOKUP($B10671, STANDARDS!$A:$A, STANDARDS!$B:$B,,0,2)</f>
        <v>Malmani Dolomite, Transvaal Sgp</v>
      </c>
      <c r="D10671" t="s">
        <v>2195</v>
      </c>
      <c r="E10671" t="s">
        <v>1276</v>
      </c>
      <c r="J10671" s="13">
        <v>2520</v>
      </c>
      <c r="K10671" s="13">
        <v>120</v>
      </c>
      <c r="L10671" s="16" t="s">
        <v>1323</v>
      </c>
      <c r="M10671" t="s">
        <v>583</v>
      </c>
      <c r="P10671" t="s">
        <v>243</v>
      </c>
      <c r="Q10671">
        <v>-0.9</v>
      </c>
      <c r="V10671">
        <v>1</v>
      </c>
      <c r="W10671" t="s">
        <v>1371</v>
      </c>
      <c r="X10671" t="s">
        <v>1537</v>
      </c>
    </row>
    <row r="10672" spans="1:24" x14ac:dyDescent="0.3">
      <c r="A10672">
        <v>14351</v>
      </c>
      <c r="B10672" s="15" t="s">
        <v>993</v>
      </c>
      <c r="C10672" t="str">
        <f>_xlfn.XLOOKUP($B10672, STANDARDS!$A:$A, STANDARDS!$B:$B,,0,2)</f>
        <v>Malmani Dolomite, Transvaal Sgp</v>
      </c>
      <c r="D10672" t="s">
        <v>2195</v>
      </c>
      <c r="E10672" t="s">
        <v>1276</v>
      </c>
      <c r="J10672" s="13">
        <v>2520</v>
      </c>
      <c r="K10672" s="13">
        <v>120</v>
      </c>
      <c r="L10672" s="16" t="s">
        <v>1323</v>
      </c>
      <c r="M10672" t="s">
        <v>583</v>
      </c>
      <c r="P10672" t="s">
        <v>243</v>
      </c>
      <c r="Q10672">
        <v>-0.63</v>
      </c>
      <c r="V10672">
        <v>1</v>
      </c>
      <c r="W10672" t="s">
        <v>1371</v>
      </c>
      <c r="X10672" t="s">
        <v>1537</v>
      </c>
    </row>
    <row r="10673" spans="1:24" x14ac:dyDescent="0.3">
      <c r="A10673">
        <v>14352</v>
      </c>
      <c r="B10673" s="15" t="s">
        <v>993</v>
      </c>
      <c r="C10673" t="str">
        <f>_xlfn.XLOOKUP($B10673, STANDARDS!$A:$A, STANDARDS!$B:$B,,0,2)</f>
        <v>Malmani Dolomite, Transvaal Sgp</v>
      </c>
      <c r="D10673" t="s">
        <v>2195</v>
      </c>
      <c r="E10673" t="s">
        <v>1276</v>
      </c>
      <c r="J10673" s="13">
        <v>2520</v>
      </c>
      <c r="K10673" s="13">
        <v>120</v>
      </c>
      <c r="L10673" s="16" t="s">
        <v>1323</v>
      </c>
      <c r="M10673" t="s">
        <v>583</v>
      </c>
      <c r="P10673" t="s">
        <v>243</v>
      </c>
      <c r="Q10673">
        <v>-0.64</v>
      </c>
      <c r="V10673">
        <v>1</v>
      </c>
      <c r="W10673" t="s">
        <v>1371</v>
      </c>
      <c r="X10673" t="s">
        <v>1537</v>
      </c>
    </row>
    <row r="10674" spans="1:24" x14ac:dyDescent="0.3">
      <c r="A10674">
        <v>14353</v>
      </c>
      <c r="B10674" s="15" t="s">
        <v>993</v>
      </c>
      <c r="C10674" t="str">
        <f>_xlfn.XLOOKUP($B10674, STANDARDS!$A:$A, STANDARDS!$B:$B,,0,2)</f>
        <v>Malmani Dolomite, Transvaal Sgp</v>
      </c>
      <c r="D10674" t="s">
        <v>2195</v>
      </c>
      <c r="E10674" t="s">
        <v>1276</v>
      </c>
      <c r="J10674" s="13">
        <v>2520</v>
      </c>
      <c r="K10674" s="13">
        <v>120</v>
      </c>
      <c r="L10674" s="16" t="s">
        <v>1323</v>
      </c>
      <c r="M10674" t="s">
        <v>583</v>
      </c>
      <c r="P10674" t="s">
        <v>243</v>
      </c>
      <c r="Q10674">
        <v>-0.81</v>
      </c>
      <c r="V10674">
        <v>1</v>
      </c>
      <c r="W10674" t="s">
        <v>1371</v>
      </c>
      <c r="X10674" t="s">
        <v>1537</v>
      </c>
    </row>
    <row r="10675" spans="1:24" x14ac:dyDescent="0.3">
      <c r="A10675">
        <v>14354</v>
      </c>
      <c r="B10675" s="15" t="s">
        <v>993</v>
      </c>
      <c r="C10675" t="str">
        <f>_xlfn.XLOOKUP($B10675, STANDARDS!$A:$A, STANDARDS!$B:$B,,0,2)</f>
        <v>Malmani Dolomite, Transvaal Sgp</v>
      </c>
      <c r="D10675" t="s">
        <v>2195</v>
      </c>
      <c r="E10675" t="s">
        <v>1276</v>
      </c>
      <c r="J10675" s="13">
        <v>2520</v>
      </c>
      <c r="K10675" s="13">
        <v>120</v>
      </c>
      <c r="L10675" s="16" t="s">
        <v>1323</v>
      </c>
      <c r="M10675" t="s">
        <v>583</v>
      </c>
      <c r="P10675" t="s">
        <v>243</v>
      </c>
      <c r="Q10675">
        <v>-0.98</v>
      </c>
      <c r="V10675">
        <v>1</v>
      </c>
      <c r="W10675" t="s">
        <v>1371</v>
      </c>
      <c r="X10675" t="s">
        <v>1537</v>
      </c>
    </row>
    <row r="10676" spans="1:24" x14ac:dyDescent="0.3">
      <c r="A10676">
        <v>14355</v>
      </c>
      <c r="B10676" s="15" t="s">
        <v>993</v>
      </c>
      <c r="C10676" t="str">
        <f>_xlfn.XLOOKUP($B10676, STANDARDS!$A:$A, STANDARDS!$B:$B,,0,2)</f>
        <v>Malmani Dolomite, Transvaal Sgp</v>
      </c>
      <c r="D10676" t="s">
        <v>2195</v>
      </c>
      <c r="E10676" t="s">
        <v>1276</v>
      </c>
      <c r="J10676" s="13">
        <v>2520</v>
      </c>
      <c r="K10676" s="13">
        <v>120</v>
      </c>
      <c r="L10676" s="16" t="s">
        <v>1323</v>
      </c>
      <c r="M10676" t="s">
        <v>583</v>
      </c>
      <c r="P10676" t="s">
        <v>243</v>
      </c>
      <c r="Q10676">
        <v>-0.54</v>
      </c>
      <c r="V10676">
        <v>1</v>
      </c>
      <c r="W10676" t="s">
        <v>1371</v>
      </c>
      <c r="X10676" t="s">
        <v>1537</v>
      </c>
    </row>
    <row r="10677" spans="1:24" x14ac:dyDescent="0.3">
      <c r="A10677">
        <v>14356</v>
      </c>
      <c r="B10677" s="15" t="s">
        <v>993</v>
      </c>
      <c r="C10677" t="str">
        <f>_xlfn.XLOOKUP($B10677, STANDARDS!$A:$A, STANDARDS!$B:$B,,0,2)</f>
        <v>Malmani Dolomite, Transvaal Sgp</v>
      </c>
      <c r="D10677" t="s">
        <v>2195</v>
      </c>
      <c r="E10677" t="s">
        <v>1276</v>
      </c>
      <c r="J10677" s="13">
        <v>2520</v>
      </c>
      <c r="K10677" s="13">
        <v>120</v>
      </c>
      <c r="L10677" s="16" t="s">
        <v>1323</v>
      </c>
      <c r="M10677" t="s">
        <v>583</v>
      </c>
      <c r="P10677" t="s">
        <v>243</v>
      </c>
      <c r="Q10677">
        <v>-0.73</v>
      </c>
      <c r="V10677">
        <v>1</v>
      </c>
      <c r="W10677" t="s">
        <v>1371</v>
      </c>
      <c r="X10677" t="s">
        <v>1537</v>
      </c>
    </row>
    <row r="10678" spans="1:24" x14ac:dyDescent="0.3">
      <c r="A10678">
        <v>14357</v>
      </c>
      <c r="B10678" s="15" t="s">
        <v>993</v>
      </c>
      <c r="C10678" t="str">
        <f>_xlfn.XLOOKUP($B10678, STANDARDS!$A:$A, STANDARDS!$B:$B,,0,2)</f>
        <v>Malmani Dolomite, Transvaal Sgp</v>
      </c>
      <c r="D10678" t="s">
        <v>2195</v>
      </c>
      <c r="E10678" t="s">
        <v>1276</v>
      </c>
      <c r="J10678" s="13">
        <v>2520</v>
      </c>
      <c r="K10678" s="13">
        <v>120</v>
      </c>
      <c r="L10678" s="16" t="s">
        <v>1323</v>
      </c>
      <c r="M10678" t="s">
        <v>583</v>
      </c>
      <c r="P10678" t="s">
        <v>243</v>
      </c>
      <c r="Q10678">
        <v>-1.04</v>
      </c>
      <c r="V10678">
        <v>1</v>
      </c>
      <c r="W10678" t="s">
        <v>1371</v>
      </c>
      <c r="X10678" t="s">
        <v>1537</v>
      </c>
    </row>
    <row r="10679" spans="1:24" x14ac:dyDescent="0.3">
      <c r="A10679">
        <v>14358</v>
      </c>
      <c r="B10679" s="15" t="s">
        <v>993</v>
      </c>
      <c r="C10679" t="str">
        <f>_xlfn.XLOOKUP($B10679, STANDARDS!$A:$A, STANDARDS!$B:$B,,0,2)</f>
        <v>Malmani Dolomite, Transvaal Sgp</v>
      </c>
      <c r="D10679" t="s">
        <v>2195</v>
      </c>
      <c r="E10679" t="s">
        <v>1276</v>
      </c>
      <c r="J10679" s="13">
        <v>2520</v>
      </c>
      <c r="K10679" s="13">
        <v>120</v>
      </c>
      <c r="L10679" s="16" t="s">
        <v>1323</v>
      </c>
      <c r="M10679" t="s">
        <v>583</v>
      </c>
      <c r="P10679" t="s">
        <v>243</v>
      </c>
      <c r="Q10679">
        <v>-0.82</v>
      </c>
      <c r="V10679">
        <v>1</v>
      </c>
      <c r="W10679" t="s">
        <v>1371</v>
      </c>
      <c r="X10679" t="s">
        <v>1537</v>
      </c>
    </row>
    <row r="10680" spans="1:24" x14ac:dyDescent="0.3">
      <c r="A10680">
        <v>14359</v>
      </c>
      <c r="B10680" s="15" t="s">
        <v>993</v>
      </c>
      <c r="C10680" t="str">
        <f>_xlfn.XLOOKUP($B10680, STANDARDS!$A:$A, STANDARDS!$B:$B,,0,2)</f>
        <v>Malmani Dolomite, Transvaal Sgp</v>
      </c>
      <c r="D10680" t="s">
        <v>2195</v>
      </c>
      <c r="E10680" t="s">
        <v>1276</v>
      </c>
      <c r="J10680" s="13">
        <v>2520</v>
      </c>
      <c r="K10680" s="13">
        <v>120</v>
      </c>
      <c r="L10680" s="16" t="s">
        <v>1323</v>
      </c>
      <c r="M10680" t="s">
        <v>583</v>
      </c>
      <c r="P10680" t="s">
        <v>243</v>
      </c>
      <c r="Q10680">
        <v>-0.34</v>
      </c>
      <c r="V10680">
        <v>1</v>
      </c>
      <c r="W10680" t="s">
        <v>1371</v>
      </c>
      <c r="X10680" t="s">
        <v>1537</v>
      </c>
    </row>
    <row r="10681" spans="1:24" x14ac:dyDescent="0.3">
      <c r="A10681">
        <v>14360</v>
      </c>
      <c r="B10681" s="15" t="s">
        <v>993</v>
      </c>
      <c r="C10681" t="str">
        <f>_xlfn.XLOOKUP($B10681, STANDARDS!$A:$A, STANDARDS!$B:$B,,0,2)</f>
        <v>Malmani Dolomite, Transvaal Sgp</v>
      </c>
      <c r="D10681" t="s">
        <v>2195</v>
      </c>
      <c r="E10681" t="s">
        <v>1276</v>
      </c>
      <c r="J10681" s="13">
        <v>2520</v>
      </c>
      <c r="K10681" s="13">
        <v>120</v>
      </c>
      <c r="L10681" s="16" t="s">
        <v>1323</v>
      </c>
      <c r="M10681" t="s">
        <v>583</v>
      </c>
      <c r="P10681" t="s">
        <v>243</v>
      </c>
      <c r="Q10681">
        <v>-0.94</v>
      </c>
      <c r="V10681">
        <v>1</v>
      </c>
      <c r="W10681" t="s">
        <v>1371</v>
      </c>
      <c r="X10681" t="s">
        <v>1537</v>
      </c>
    </row>
    <row r="10682" spans="1:24" x14ac:dyDescent="0.3">
      <c r="A10682">
        <v>14361</v>
      </c>
      <c r="B10682" s="15" t="s">
        <v>993</v>
      </c>
      <c r="C10682" t="str">
        <f>_xlfn.XLOOKUP($B10682, STANDARDS!$A:$A, STANDARDS!$B:$B,,0,2)</f>
        <v>Malmani Dolomite, Transvaal Sgp</v>
      </c>
      <c r="D10682" t="s">
        <v>2195</v>
      </c>
      <c r="E10682" t="s">
        <v>1276</v>
      </c>
      <c r="J10682" s="13">
        <v>2520</v>
      </c>
      <c r="K10682" s="13">
        <v>120</v>
      </c>
      <c r="L10682" s="16" t="s">
        <v>1323</v>
      </c>
      <c r="M10682" t="s">
        <v>583</v>
      </c>
      <c r="P10682" t="s">
        <v>243</v>
      </c>
      <c r="Q10682">
        <v>-1.17</v>
      </c>
      <c r="V10682">
        <v>1</v>
      </c>
      <c r="W10682" t="s">
        <v>1371</v>
      </c>
      <c r="X10682" t="s">
        <v>1537</v>
      </c>
    </row>
    <row r="10683" spans="1:24" x14ac:dyDescent="0.3">
      <c r="A10683">
        <v>14362</v>
      </c>
      <c r="B10683" s="15" t="s">
        <v>993</v>
      </c>
      <c r="C10683" t="str">
        <f>_xlfn.XLOOKUP($B10683, STANDARDS!$A:$A, STANDARDS!$B:$B,,0,2)</f>
        <v>Malmani Dolomite, Transvaal Sgp</v>
      </c>
      <c r="D10683" t="s">
        <v>2195</v>
      </c>
      <c r="E10683" t="s">
        <v>1276</v>
      </c>
      <c r="J10683" s="13">
        <v>2520</v>
      </c>
      <c r="K10683" s="13">
        <v>120</v>
      </c>
      <c r="L10683" s="16" t="s">
        <v>1323</v>
      </c>
      <c r="M10683" t="s">
        <v>583</v>
      </c>
      <c r="P10683" t="s">
        <v>243</v>
      </c>
      <c r="Q10683">
        <v>0.02</v>
      </c>
      <c r="V10683">
        <v>1</v>
      </c>
      <c r="W10683" t="s">
        <v>1371</v>
      </c>
      <c r="X10683" t="s">
        <v>1537</v>
      </c>
    </row>
    <row r="10684" spans="1:24" x14ac:dyDescent="0.3">
      <c r="A10684">
        <v>14363</v>
      </c>
      <c r="B10684" s="15" t="s">
        <v>993</v>
      </c>
      <c r="C10684" t="str">
        <f>_xlfn.XLOOKUP($B10684, STANDARDS!$A:$A, STANDARDS!$B:$B,,0,2)</f>
        <v>Malmani Dolomite, Transvaal Sgp</v>
      </c>
      <c r="D10684" t="s">
        <v>2195</v>
      </c>
      <c r="E10684" t="s">
        <v>1276</v>
      </c>
      <c r="J10684" s="13">
        <v>2520</v>
      </c>
      <c r="K10684" s="13">
        <v>120</v>
      </c>
      <c r="L10684" s="16" t="s">
        <v>1323</v>
      </c>
      <c r="M10684" t="s">
        <v>583</v>
      </c>
      <c r="P10684" t="s">
        <v>243</v>
      </c>
      <c r="Q10684">
        <v>-0.89</v>
      </c>
      <c r="V10684">
        <v>1</v>
      </c>
      <c r="W10684" t="s">
        <v>1371</v>
      </c>
      <c r="X10684" t="s">
        <v>1537</v>
      </c>
    </row>
    <row r="10685" spans="1:24" x14ac:dyDescent="0.3">
      <c r="A10685">
        <v>14364</v>
      </c>
      <c r="B10685" s="15" t="s">
        <v>993</v>
      </c>
      <c r="C10685" t="str">
        <f>_xlfn.XLOOKUP($B10685, STANDARDS!$A:$A, STANDARDS!$B:$B,,0,2)</f>
        <v>Malmani Dolomite, Transvaal Sgp</v>
      </c>
      <c r="D10685" t="s">
        <v>2195</v>
      </c>
      <c r="E10685" t="s">
        <v>1276</v>
      </c>
      <c r="J10685" s="13">
        <v>2520</v>
      </c>
      <c r="K10685" s="13">
        <v>120</v>
      </c>
      <c r="L10685" s="16" t="s">
        <v>1323</v>
      </c>
      <c r="M10685" t="s">
        <v>583</v>
      </c>
      <c r="P10685" t="s">
        <v>243</v>
      </c>
      <c r="Q10685">
        <v>-0.09</v>
      </c>
      <c r="V10685">
        <v>1</v>
      </c>
      <c r="W10685" t="s">
        <v>1371</v>
      </c>
      <c r="X10685" t="s">
        <v>1537</v>
      </c>
    </row>
    <row r="10686" spans="1:24" x14ac:dyDescent="0.3">
      <c r="A10686">
        <v>14365</v>
      </c>
      <c r="B10686" s="15" t="s">
        <v>993</v>
      </c>
      <c r="C10686" t="str">
        <f>_xlfn.XLOOKUP($B10686, STANDARDS!$A:$A, STANDARDS!$B:$B,,0,2)</f>
        <v>Malmani Dolomite, Transvaal Sgp</v>
      </c>
      <c r="D10686" t="s">
        <v>2195</v>
      </c>
      <c r="E10686" t="s">
        <v>1276</v>
      </c>
      <c r="J10686" s="13">
        <v>2520</v>
      </c>
      <c r="K10686" s="13">
        <v>120</v>
      </c>
      <c r="L10686" s="16" t="s">
        <v>1323</v>
      </c>
      <c r="M10686" t="s">
        <v>583</v>
      </c>
      <c r="P10686" t="s">
        <v>243</v>
      </c>
      <c r="Q10686">
        <v>1.55</v>
      </c>
      <c r="V10686">
        <v>1</v>
      </c>
      <c r="W10686" t="s">
        <v>1371</v>
      </c>
      <c r="X10686" t="s">
        <v>1537</v>
      </c>
    </row>
    <row r="10687" spans="1:24" x14ac:dyDescent="0.3">
      <c r="A10687">
        <v>14366</v>
      </c>
      <c r="B10687" s="15" t="s">
        <v>993</v>
      </c>
      <c r="C10687" t="str">
        <f>_xlfn.XLOOKUP($B10687, STANDARDS!$A:$A, STANDARDS!$B:$B,,0,2)</f>
        <v>Malmani Dolomite, Transvaal Sgp</v>
      </c>
      <c r="D10687" t="s">
        <v>2195</v>
      </c>
      <c r="E10687" t="s">
        <v>1276</v>
      </c>
      <c r="J10687" s="13">
        <v>2520</v>
      </c>
      <c r="K10687" s="13">
        <v>120</v>
      </c>
      <c r="L10687" s="16" t="s">
        <v>1323</v>
      </c>
      <c r="M10687" t="s">
        <v>583</v>
      </c>
      <c r="P10687" t="s">
        <v>243</v>
      </c>
      <c r="Q10687">
        <v>-0.53</v>
      </c>
      <c r="V10687">
        <v>1</v>
      </c>
      <c r="W10687" t="s">
        <v>1371</v>
      </c>
      <c r="X10687" t="s">
        <v>1537</v>
      </c>
    </row>
    <row r="10688" spans="1:24" x14ac:dyDescent="0.3">
      <c r="A10688">
        <v>14367</v>
      </c>
      <c r="B10688" s="15" t="s">
        <v>993</v>
      </c>
      <c r="C10688" t="str">
        <f>_xlfn.XLOOKUP($B10688, STANDARDS!$A:$A, STANDARDS!$B:$B,,0,2)</f>
        <v>Malmani Dolomite, Transvaal Sgp</v>
      </c>
      <c r="D10688" t="s">
        <v>2195</v>
      </c>
      <c r="E10688" t="s">
        <v>1276</v>
      </c>
      <c r="J10688" s="13">
        <v>2520</v>
      </c>
      <c r="K10688" s="13">
        <v>120</v>
      </c>
      <c r="L10688" s="16" t="s">
        <v>1323</v>
      </c>
      <c r="M10688" t="s">
        <v>583</v>
      </c>
      <c r="P10688" t="s">
        <v>243</v>
      </c>
      <c r="Q10688">
        <v>-0.85</v>
      </c>
      <c r="V10688">
        <v>1</v>
      </c>
      <c r="W10688" t="s">
        <v>1371</v>
      </c>
      <c r="X10688" t="s">
        <v>1537</v>
      </c>
    </row>
    <row r="10689" spans="1:24" x14ac:dyDescent="0.3">
      <c r="A10689">
        <v>14368</v>
      </c>
      <c r="B10689" s="15" t="s">
        <v>993</v>
      </c>
      <c r="C10689" t="str">
        <f>_xlfn.XLOOKUP($B10689, STANDARDS!$A:$A, STANDARDS!$B:$B,,0,2)</f>
        <v>Malmani Dolomite, Transvaal Sgp</v>
      </c>
      <c r="D10689" t="s">
        <v>2195</v>
      </c>
      <c r="E10689" t="s">
        <v>1276</v>
      </c>
      <c r="J10689" s="13">
        <v>2520</v>
      </c>
      <c r="K10689" s="13">
        <v>120</v>
      </c>
      <c r="L10689" s="16" t="s">
        <v>1323</v>
      </c>
      <c r="M10689" t="s">
        <v>583</v>
      </c>
      <c r="P10689" t="s">
        <v>243</v>
      </c>
      <c r="Q10689">
        <v>-0.12</v>
      </c>
      <c r="V10689">
        <v>1</v>
      </c>
      <c r="W10689" t="s">
        <v>1371</v>
      </c>
      <c r="X10689" t="s">
        <v>1537</v>
      </c>
    </row>
    <row r="10690" spans="1:24" x14ac:dyDescent="0.3">
      <c r="A10690">
        <v>14369</v>
      </c>
      <c r="B10690" s="15" t="s">
        <v>993</v>
      </c>
      <c r="C10690" t="str">
        <f>_xlfn.XLOOKUP($B10690, STANDARDS!$A:$A, STANDARDS!$B:$B,,0,2)</f>
        <v>Malmani Dolomite, Transvaal Sgp</v>
      </c>
      <c r="D10690" t="s">
        <v>2195</v>
      </c>
      <c r="E10690" t="s">
        <v>1276</v>
      </c>
      <c r="J10690" s="13">
        <v>2520</v>
      </c>
      <c r="K10690" s="13">
        <v>120</v>
      </c>
      <c r="L10690" s="16" t="s">
        <v>1323</v>
      </c>
      <c r="M10690" t="s">
        <v>583</v>
      </c>
      <c r="P10690" t="s">
        <v>243</v>
      </c>
      <c r="Q10690">
        <v>-0.68</v>
      </c>
      <c r="V10690">
        <v>1</v>
      </c>
      <c r="W10690" t="s">
        <v>1371</v>
      </c>
      <c r="X10690" t="s">
        <v>1537</v>
      </c>
    </row>
    <row r="10691" spans="1:24" x14ac:dyDescent="0.3">
      <c r="A10691">
        <v>14370</v>
      </c>
      <c r="B10691" s="15" t="s">
        <v>993</v>
      </c>
      <c r="C10691" t="str">
        <f>_xlfn.XLOOKUP($B10691, STANDARDS!$A:$A, STANDARDS!$B:$B,,0,2)</f>
        <v>Malmani Dolomite, Transvaal Sgp</v>
      </c>
      <c r="D10691" t="s">
        <v>2195</v>
      </c>
      <c r="E10691" t="s">
        <v>1276</v>
      </c>
      <c r="J10691" s="13">
        <v>2520</v>
      </c>
      <c r="K10691" s="13">
        <v>120</v>
      </c>
      <c r="L10691" s="16" t="s">
        <v>1323</v>
      </c>
      <c r="M10691" t="s">
        <v>583</v>
      </c>
      <c r="P10691" t="s">
        <v>243</v>
      </c>
      <c r="Q10691">
        <v>-0.56999999999999995</v>
      </c>
      <c r="V10691">
        <v>1</v>
      </c>
      <c r="W10691" t="s">
        <v>1371</v>
      </c>
      <c r="X10691" t="s">
        <v>1537</v>
      </c>
    </row>
    <row r="10692" spans="1:24" x14ac:dyDescent="0.3">
      <c r="A10692">
        <v>14371</v>
      </c>
      <c r="B10692" s="15" t="s">
        <v>993</v>
      </c>
      <c r="C10692" t="str">
        <f>_xlfn.XLOOKUP($B10692, STANDARDS!$A:$A, STANDARDS!$B:$B,,0,2)</f>
        <v>Malmani Dolomite, Transvaal Sgp</v>
      </c>
      <c r="D10692" t="s">
        <v>2195</v>
      </c>
      <c r="E10692" t="s">
        <v>1276</v>
      </c>
      <c r="J10692" s="13">
        <v>2520</v>
      </c>
      <c r="K10692" s="13">
        <v>120</v>
      </c>
      <c r="L10692" s="16" t="s">
        <v>1323</v>
      </c>
      <c r="M10692" t="s">
        <v>583</v>
      </c>
      <c r="P10692" t="s">
        <v>243</v>
      </c>
      <c r="Q10692">
        <v>-0.38</v>
      </c>
      <c r="V10692">
        <v>1</v>
      </c>
      <c r="W10692" t="s">
        <v>1371</v>
      </c>
      <c r="X10692" t="s">
        <v>1537</v>
      </c>
    </row>
    <row r="10693" spans="1:24" x14ac:dyDescent="0.3">
      <c r="A10693">
        <v>14372</v>
      </c>
      <c r="B10693" s="15" t="s">
        <v>993</v>
      </c>
      <c r="C10693" t="str">
        <f>_xlfn.XLOOKUP($B10693, STANDARDS!$A:$A, STANDARDS!$B:$B,,0,2)</f>
        <v>Malmani Dolomite, Transvaal Sgp</v>
      </c>
      <c r="D10693" t="s">
        <v>2195</v>
      </c>
      <c r="E10693" t="s">
        <v>1276</v>
      </c>
      <c r="J10693" s="13">
        <v>2520</v>
      </c>
      <c r="K10693" s="13">
        <v>120</v>
      </c>
      <c r="L10693" s="16" t="s">
        <v>1323</v>
      </c>
      <c r="M10693" t="s">
        <v>583</v>
      </c>
      <c r="P10693" t="s">
        <v>243</v>
      </c>
      <c r="Q10693">
        <v>-0.54</v>
      </c>
      <c r="V10693">
        <v>1</v>
      </c>
      <c r="W10693" t="s">
        <v>1371</v>
      </c>
      <c r="X10693" t="s">
        <v>1537</v>
      </c>
    </row>
    <row r="10694" spans="1:24" x14ac:dyDescent="0.3">
      <c r="A10694">
        <v>14373</v>
      </c>
      <c r="B10694" s="15" t="s">
        <v>993</v>
      </c>
      <c r="C10694" t="str">
        <f>_xlfn.XLOOKUP($B10694, STANDARDS!$A:$A, STANDARDS!$B:$B,,0,2)</f>
        <v>Malmani Dolomite, Transvaal Sgp</v>
      </c>
      <c r="D10694" t="s">
        <v>2195</v>
      </c>
      <c r="E10694" t="s">
        <v>1276</v>
      </c>
      <c r="J10694" s="13">
        <v>2520</v>
      </c>
      <c r="K10694" s="13">
        <v>120</v>
      </c>
      <c r="L10694" s="16" t="s">
        <v>1323</v>
      </c>
      <c r="M10694" t="s">
        <v>583</v>
      </c>
      <c r="P10694" t="s">
        <v>243</v>
      </c>
      <c r="Q10694">
        <v>-0.55000000000000004</v>
      </c>
      <c r="V10694">
        <v>1</v>
      </c>
      <c r="W10694" t="s">
        <v>1371</v>
      </c>
      <c r="X10694" t="s">
        <v>1537</v>
      </c>
    </row>
    <row r="10695" spans="1:24" x14ac:dyDescent="0.3">
      <c r="A10695">
        <v>14374</v>
      </c>
      <c r="B10695" s="15" t="s">
        <v>993</v>
      </c>
      <c r="C10695" t="str">
        <f>_xlfn.XLOOKUP($B10695, STANDARDS!$A:$A, STANDARDS!$B:$B,,0,2)</f>
        <v>Malmani Dolomite, Transvaal Sgp</v>
      </c>
      <c r="D10695" t="s">
        <v>2195</v>
      </c>
      <c r="E10695" t="s">
        <v>1276</v>
      </c>
      <c r="J10695" s="13">
        <v>2520</v>
      </c>
      <c r="K10695" s="13">
        <v>120</v>
      </c>
      <c r="L10695" s="16" t="s">
        <v>1323</v>
      </c>
      <c r="M10695" t="s">
        <v>583</v>
      </c>
      <c r="P10695" t="s">
        <v>243</v>
      </c>
      <c r="Q10695">
        <v>0.35</v>
      </c>
      <c r="V10695">
        <v>1</v>
      </c>
      <c r="W10695" t="s">
        <v>1371</v>
      </c>
      <c r="X10695" t="s">
        <v>1537</v>
      </c>
    </row>
    <row r="10696" spans="1:24" x14ac:dyDescent="0.3">
      <c r="A10696">
        <v>14375</v>
      </c>
      <c r="B10696" s="15" t="s">
        <v>993</v>
      </c>
      <c r="C10696" t="str">
        <f>_xlfn.XLOOKUP($B10696, STANDARDS!$A:$A, STANDARDS!$B:$B,,0,2)</f>
        <v>Malmani Dolomite, Transvaal Sgp</v>
      </c>
      <c r="D10696" t="s">
        <v>2195</v>
      </c>
      <c r="E10696" t="s">
        <v>1276</v>
      </c>
      <c r="J10696" s="13">
        <v>2520</v>
      </c>
      <c r="K10696" s="13">
        <v>120</v>
      </c>
      <c r="L10696" s="16" t="s">
        <v>1323</v>
      </c>
      <c r="M10696" t="s">
        <v>583</v>
      </c>
      <c r="P10696" t="s">
        <v>243</v>
      </c>
      <c r="Q10696">
        <v>0.21</v>
      </c>
      <c r="V10696">
        <v>1</v>
      </c>
      <c r="W10696" t="s">
        <v>1371</v>
      </c>
      <c r="X10696" t="s">
        <v>1537</v>
      </c>
    </row>
    <row r="10697" spans="1:24" x14ac:dyDescent="0.3">
      <c r="A10697">
        <v>14376</v>
      </c>
      <c r="B10697" s="15" t="s">
        <v>993</v>
      </c>
      <c r="C10697" t="str">
        <f>_xlfn.XLOOKUP($B10697, STANDARDS!$A:$A, STANDARDS!$B:$B,,0,2)</f>
        <v>Malmani Dolomite, Transvaal Sgp</v>
      </c>
      <c r="D10697" t="s">
        <v>2195</v>
      </c>
      <c r="E10697" t="s">
        <v>1276</v>
      </c>
      <c r="J10697" s="13">
        <v>2520</v>
      </c>
      <c r="K10697" s="13">
        <v>120</v>
      </c>
      <c r="L10697" s="16" t="s">
        <v>1323</v>
      </c>
      <c r="M10697" t="s">
        <v>583</v>
      </c>
      <c r="P10697" t="s">
        <v>243</v>
      </c>
      <c r="Q10697">
        <v>-0.74</v>
      </c>
      <c r="V10697">
        <v>1</v>
      </c>
      <c r="W10697" t="s">
        <v>1371</v>
      </c>
      <c r="X10697" t="s">
        <v>1537</v>
      </c>
    </row>
    <row r="10698" spans="1:24" x14ac:dyDescent="0.3">
      <c r="A10698">
        <v>14377</v>
      </c>
      <c r="B10698" s="15" t="s">
        <v>993</v>
      </c>
      <c r="C10698" t="str">
        <f>_xlfn.XLOOKUP($B10698, STANDARDS!$A:$A, STANDARDS!$B:$B,,0,2)</f>
        <v>Malmani Dolomite, Transvaal Sgp</v>
      </c>
      <c r="D10698" t="s">
        <v>2195</v>
      </c>
      <c r="E10698" t="s">
        <v>1276</v>
      </c>
      <c r="J10698" s="13">
        <v>2520</v>
      </c>
      <c r="K10698" s="13">
        <v>120</v>
      </c>
      <c r="L10698" s="16" t="s">
        <v>1323</v>
      </c>
      <c r="M10698" t="s">
        <v>583</v>
      </c>
      <c r="P10698" t="s">
        <v>243</v>
      </c>
      <c r="Q10698">
        <v>-0.28999999999999998</v>
      </c>
      <c r="V10698">
        <v>1</v>
      </c>
      <c r="W10698" t="s">
        <v>1371</v>
      </c>
      <c r="X10698" t="s">
        <v>1537</v>
      </c>
    </row>
    <row r="10699" spans="1:24" x14ac:dyDescent="0.3">
      <c r="A10699">
        <v>14378</v>
      </c>
      <c r="B10699" s="15" t="s">
        <v>993</v>
      </c>
      <c r="C10699" t="str">
        <f>_xlfn.XLOOKUP($B10699, STANDARDS!$A:$A, STANDARDS!$B:$B,,0,2)</f>
        <v>Malmani Dolomite, Transvaal Sgp</v>
      </c>
      <c r="D10699" t="s">
        <v>2195</v>
      </c>
      <c r="E10699" t="s">
        <v>1276</v>
      </c>
      <c r="J10699" s="13">
        <v>2520</v>
      </c>
      <c r="K10699" s="13">
        <v>120</v>
      </c>
      <c r="L10699" s="16" t="s">
        <v>1323</v>
      </c>
      <c r="M10699" t="s">
        <v>583</v>
      </c>
      <c r="P10699" t="s">
        <v>243</v>
      </c>
      <c r="Q10699">
        <v>-0.64</v>
      </c>
      <c r="V10699">
        <v>1</v>
      </c>
      <c r="W10699" t="s">
        <v>1371</v>
      </c>
      <c r="X10699" t="s">
        <v>1537</v>
      </c>
    </row>
    <row r="10700" spans="1:24" x14ac:dyDescent="0.3">
      <c r="A10700">
        <v>14379</v>
      </c>
      <c r="B10700" s="15" t="s">
        <v>993</v>
      </c>
      <c r="C10700" t="str">
        <f>_xlfn.XLOOKUP($B10700, STANDARDS!$A:$A, STANDARDS!$B:$B,,0,2)</f>
        <v>Malmani Dolomite, Transvaal Sgp</v>
      </c>
      <c r="D10700" t="s">
        <v>2195</v>
      </c>
      <c r="E10700" t="s">
        <v>1276</v>
      </c>
      <c r="J10700" s="13">
        <v>2520</v>
      </c>
      <c r="K10700" s="13">
        <v>120</v>
      </c>
      <c r="L10700" s="16" t="s">
        <v>1323</v>
      </c>
      <c r="M10700" t="s">
        <v>583</v>
      </c>
      <c r="P10700" t="s">
        <v>243</v>
      </c>
      <c r="Q10700">
        <v>-0.8</v>
      </c>
      <c r="V10700">
        <v>1</v>
      </c>
      <c r="W10700" t="s">
        <v>1371</v>
      </c>
      <c r="X10700" t="s">
        <v>1537</v>
      </c>
    </row>
    <row r="10701" spans="1:24" x14ac:dyDescent="0.3">
      <c r="A10701">
        <v>14380</v>
      </c>
      <c r="B10701" s="15" t="s">
        <v>993</v>
      </c>
      <c r="C10701" t="str">
        <f>_xlfn.XLOOKUP($B10701, STANDARDS!$A:$A, STANDARDS!$B:$B,,0,2)</f>
        <v>Malmani Dolomite, Transvaal Sgp</v>
      </c>
      <c r="D10701" t="s">
        <v>2195</v>
      </c>
      <c r="E10701" t="s">
        <v>1276</v>
      </c>
      <c r="J10701" s="13">
        <v>2520</v>
      </c>
      <c r="K10701" s="13">
        <v>120</v>
      </c>
      <c r="L10701" s="16" t="s">
        <v>1323</v>
      </c>
      <c r="M10701" t="s">
        <v>583</v>
      </c>
      <c r="P10701" t="s">
        <v>243</v>
      </c>
      <c r="Q10701">
        <v>-0.56000000000000005</v>
      </c>
      <c r="V10701">
        <v>1</v>
      </c>
      <c r="W10701" t="s">
        <v>1371</v>
      </c>
      <c r="X10701" t="s">
        <v>1537</v>
      </c>
    </row>
    <row r="10702" spans="1:24" x14ac:dyDescent="0.3">
      <c r="A10702">
        <v>14381</v>
      </c>
      <c r="B10702" s="15" t="s">
        <v>993</v>
      </c>
      <c r="C10702" t="str">
        <f>_xlfn.XLOOKUP($B10702, STANDARDS!$A:$A, STANDARDS!$B:$B,,0,2)</f>
        <v>Malmani Dolomite, Transvaal Sgp</v>
      </c>
      <c r="D10702" t="s">
        <v>2195</v>
      </c>
      <c r="E10702" t="s">
        <v>1276</v>
      </c>
      <c r="J10702" s="13">
        <v>2520</v>
      </c>
      <c r="K10702" s="13">
        <v>120</v>
      </c>
      <c r="L10702" s="16" t="s">
        <v>1323</v>
      </c>
      <c r="M10702" t="s">
        <v>583</v>
      </c>
      <c r="P10702" t="s">
        <v>243</v>
      </c>
      <c r="Q10702">
        <v>0.25</v>
      </c>
      <c r="V10702">
        <v>1</v>
      </c>
      <c r="W10702" t="s">
        <v>1371</v>
      </c>
      <c r="X10702" t="s">
        <v>1537</v>
      </c>
    </row>
    <row r="10703" spans="1:24" x14ac:dyDescent="0.3">
      <c r="A10703">
        <v>14382</v>
      </c>
      <c r="B10703" s="15" t="s">
        <v>993</v>
      </c>
      <c r="C10703" t="str">
        <f>_xlfn.XLOOKUP($B10703, STANDARDS!$A:$A, STANDARDS!$B:$B,,0,2)</f>
        <v>Malmani Dolomite, Transvaal Sgp</v>
      </c>
      <c r="D10703" t="s">
        <v>2195</v>
      </c>
      <c r="E10703" t="s">
        <v>1276</v>
      </c>
      <c r="J10703" s="13">
        <v>2520</v>
      </c>
      <c r="K10703" s="13">
        <v>120</v>
      </c>
      <c r="L10703" s="16" t="s">
        <v>1323</v>
      </c>
      <c r="M10703" t="s">
        <v>583</v>
      </c>
      <c r="P10703" t="s">
        <v>243</v>
      </c>
      <c r="Q10703">
        <v>0.26</v>
      </c>
      <c r="V10703">
        <v>1</v>
      </c>
      <c r="W10703" t="s">
        <v>1371</v>
      </c>
      <c r="X10703" t="s">
        <v>1537</v>
      </c>
    </row>
    <row r="10704" spans="1:24" x14ac:dyDescent="0.3">
      <c r="A10704">
        <v>14383</v>
      </c>
      <c r="B10704" s="15" t="s">
        <v>993</v>
      </c>
      <c r="C10704" t="str">
        <f>_xlfn.XLOOKUP($B10704, STANDARDS!$A:$A, STANDARDS!$B:$B,,0,2)</f>
        <v>Malmani Dolomite, Transvaal Sgp</v>
      </c>
      <c r="D10704" t="s">
        <v>2195</v>
      </c>
      <c r="E10704" t="s">
        <v>1276</v>
      </c>
      <c r="J10704" s="13">
        <v>2520</v>
      </c>
      <c r="K10704" s="13">
        <v>120</v>
      </c>
      <c r="L10704" s="16" t="s">
        <v>1323</v>
      </c>
      <c r="M10704" t="s">
        <v>583</v>
      </c>
      <c r="P10704" t="s">
        <v>243</v>
      </c>
      <c r="Q10704">
        <v>-0.62</v>
      </c>
      <c r="V10704">
        <v>1</v>
      </c>
      <c r="W10704" t="s">
        <v>1371</v>
      </c>
      <c r="X10704" t="s">
        <v>1537</v>
      </c>
    </row>
    <row r="10705" spans="1:24" x14ac:dyDescent="0.3">
      <c r="A10705">
        <v>14384</v>
      </c>
      <c r="B10705" s="15" t="s">
        <v>993</v>
      </c>
      <c r="C10705" t="str">
        <f>_xlfn.XLOOKUP($B10705, STANDARDS!$A:$A, STANDARDS!$B:$B,,0,2)</f>
        <v>Malmani Dolomite, Transvaal Sgp</v>
      </c>
      <c r="D10705" t="s">
        <v>2195</v>
      </c>
      <c r="E10705" t="s">
        <v>1276</v>
      </c>
      <c r="J10705" s="13">
        <v>2520</v>
      </c>
      <c r="K10705" s="13">
        <v>120</v>
      </c>
      <c r="L10705" s="16" t="s">
        <v>1323</v>
      </c>
      <c r="M10705" t="s">
        <v>583</v>
      </c>
      <c r="P10705" t="s">
        <v>243</v>
      </c>
      <c r="Q10705">
        <v>-0.66</v>
      </c>
      <c r="V10705">
        <v>1</v>
      </c>
      <c r="W10705" t="s">
        <v>1371</v>
      </c>
      <c r="X10705" t="s">
        <v>1537</v>
      </c>
    </row>
    <row r="10706" spans="1:24" x14ac:dyDescent="0.3">
      <c r="A10706">
        <v>14385</v>
      </c>
      <c r="B10706" s="15" t="s">
        <v>993</v>
      </c>
      <c r="C10706" t="str">
        <f>_xlfn.XLOOKUP($B10706, STANDARDS!$A:$A, STANDARDS!$B:$B,,0,2)</f>
        <v>Malmani Dolomite, Transvaal Sgp</v>
      </c>
      <c r="D10706" t="s">
        <v>2195</v>
      </c>
      <c r="E10706" t="s">
        <v>1276</v>
      </c>
      <c r="J10706" s="13">
        <v>2520</v>
      </c>
      <c r="K10706" s="13">
        <v>120</v>
      </c>
      <c r="L10706" s="16" t="s">
        <v>1323</v>
      </c>
      <c r="M10706" t="s">
        <v>583</v>
      </c>
      <c r="P10706" t="s">
        <v>243</v>
      </c>
      <c r="Q10706">
        <v>-0.49</v>
      </c>
      <c r="V10706">
        <v>1</v>
      </c>
      <c r="W10706" t="s">
        <v>1371</v>
      </c>
      <c r="X10706" t="s">
        <v>1537</v>
      </c>
    </row>
    <row r="10707" spans="1:24" x14ac:dyDescent="0.3">
      <c r="A10707">
        <v>14386</v>
      </c>
      <c r="B10707" s="15" t="s">
        <v>993</v>
      </c>
      <c r="C10707" t="str">
        <f>_xlfn.XLOOKUP($B10707, STANDARDS!$A:$A, STANDARDS!$B:$B,,0,2)</f>
        <v>Malmani Dolomite, Transvaal Sgp</v>
      </c>
      <c r="D10707" t="s">
        <v>2195</v>
      </c>
      <c r="E10707" t="s">
        <v>1276</v>
      </c>
      <c r="J10707" s="13">
        <v>2520</v>
      </c>
      <c r="K10707" s="13">
        <v>120</v>
      </c>
      <c r="L10707" s="16" t="s">
        <v>1323</v>
      </c>
      <c r="M10707" t="s">
        <v>583</v>
      </c>
      <c r="P10707" t="s">
        <v>243</v>
      </c>
      <c r="Q10707">
        <v>-0.37</v>
      </c>
      <c r="V10707">
        <v>1</v>
      </c>
      <c r="W10707" t="s">
        <v>1371</v>
      </c>
      <c r="X10707" t="s">
        <v>1537</v>
      </c>
    </row>
    <row r="10708" spans="1:24" x14ac:dyDescent="0.3">
      <c r="A10708">
        <v>14387</v>
      </c>
      <c r="B10708" s="15" t="s">
        <v>993</v>
      </c>
      <c r="C10708" t="str">
        <f>_xlfn.XLOOKUP($B10708, STANDARDS!$A:$A, STANDARDS!$B:$B,,0,2)</f>
        <v>Malmani Dolomite, Transvaal Sgp</v>
      </c>
      <c r="D10708" t="s">
        <v>2195</v>
      </c>
      <c r="E10708" t="s">
        <v>1276</v>
      </c>
      <c r="J10708" s="13">
        <v>2520</v>
      </c>
      <c r="K10708" s="13">
        <v>120</v>
      </c>
      <c r="L10708" s="16" t="s">
        <v>1323</v>
      </c>
      <c r="M10708" t="s">
        <v>583</v>
      </c>
      <c r="P10708" t="s">
        <v>243</v>
      </c>
      <c r="Q10708">
        <v>0.31</v>
      </c>
      <c r="V10708">
        <v>1</v>
      </c>
      <c r="W10708" t="s">
        <v>1371</v>
      </c>
      <c r="X10708" t="s">
        <v>1537</v>
      </c>
    </row>
    <row r="10709" spans="1:24" x14ac:dyDescent="0.3">
      <c r="A10709">
        <v>14388</v>
      </c>
      <c r="B10709" s="15" t="s">
        <v>993</v>
      </c>
      <c r="C10709" t="str">
        <f>_xlfn.XLOOKUP($B10709, STANDARDS!$A:$A, STANDARDS!$B:$B,,0,2)</f>
        <v>Malmani Dolomite, Transvaal Sgp</v>
      </c>
      <c r="D10709" t="s">
        <v>2195</v>
      </c>
      <c r="E10709" t="s">
        <v>1276</v>
      </c>
      <c r="J10709" s="13">
        <v>2520</v>
      </c>
      <c r="K10709" s="13">
        <v>120</v>
      </c>
      <c r="L10709" s="16" t="s">
        <v>1323</v>
      </c>
      <c r="M10709" t="s">
        <v>583</v>
      </c>
      <c r="P10709" t="s">
        <v>243</v>
      </c>
      <c r="Q10709">
        <v>-0.2</v>
      </c>
      <c r="V10709">
        <v>1</v>
      </c>
      <c r="W10709" t="s">
        <v>1371</v>
      </c>
      <c r="X10709" t="s">
        <v>1537</v>
      </c>
    </row>
    <row r="10710" spans="1:24" x14ac:dyDescent="0.3">
      <c r="A10710">
        <v>14389</v>
      </c>
      <c r="B10710" s="15" t="s">
        <v>993</v>
      </c>
      <c r="C10710" t="str">
        <f>_xlfn.XLOOKUP($B10710, STANDARDS!$A:$A, STANDARDS!$B:$B,,0,2)</f>
        <v>Malmani Dolomite, Transvaal Sgp</v>
      </c>
      <c r="D10710" t="s">
        <v>2195</v>
      </c>
      <c r="E10710" t="s">
        <v>1276</v>
      </c>
      <c r="J10710" s="13">
        <v>2520</v>
      </c>
      <c r="K10710" s="13">
        <v>120</v>
      </c>
      <c r="L10710" s="16" t="s">
        <v>1323</v>
      </c>
      <c r="M10710" t="s">
        <v>583</v>
      </c>
      <c r="P10710" t="s">
        <v>243</v>
      </c>
      <c r="Q10710">
        <v>-0.82</v>
      </c>
      <c r="V10710">
        <v>1</v>
      </c>
      <c r="W10710" t="s">
        <v>1371</v>
      </c>
      <c r="X10710" t="s">
        <v>1537</v>
      </c>
    </row>
    <row r="10711" spans="1:24" x14ac:dyDescent="0.3">
      <c r="A10711">
        <v>14390</v>
      </c>
      <c r="B10711" s="15" t="s">
        <v>993</v>
      </c>
      <c r="C10711" t="str">
        <f>_xlfn.XLOOKUP($B10711, STANDARDS!$A:$A, STANDARDS!$B:$B,,0,2)</f>
        <v>Malmani Dolomite, Transvaal Sgp</v>
      </c>
      <c r="D10711" t="s">
        <v>2195</v>
      </c>
      <c r="E10711" t="s">
        <v>1276</v>
      </c>
      <c r="J10711" s="13">
        <v>2520</v>
      </c>
      <c r="K10711" s="13">
        <v>120</v>
      </c>
      <c r="L10711" s="16" t="s">
        <v>1323</v>
      </c>
      <c r="M10711" t="s">
        <v>583</v>
      </c>
      <c r="P10711" t="s">
        <v>243</v>
      </c>
      <c r="Q10711">
        <v>0.25</v>
      </c>
      <c r="V10711">
        <v>1</v>
      </c>
      <c r="W10711" t="s">
        <v>1371</v>
      </c>
      <c r="X10711" t="s">
        <v>1537</v>
      </c>
    </row>
    <row r="10712" spans="1:24" x14ac:dyDescent="0.3">
      <c r="A10712">
        <v>14391</v>
      </c>
      <c r="B10712" s="15" t="s">
        <v>993</v>
      </c>
      <c r="C10712" t="str">
        <f>_xlfn.XLOOKUP($B10712, STANDARDS!$A:$A, STANDARDS!$B:$B,,0,2)</f>
        <v>Malmani Dolomite, Transvaal Sgp</v>
      </c>
      <c r="D10712" t="s">
        <v>2195</v>
      </c>
      <c r="E10712" t="s">
        <v>1276</v>
      </c>
      <c r="J10712" s="13">
        <v>2520</v>
      </c>
      <c r="K10712" s="13">
        <v>120</v>
      </c>
      <c r="L10712" s="16" t="s">
        <v>1323</v>
      </c>
      <c r="M10712" t="s">
        <v>583</v>
      </c>
      <c r="P10712" t="s">
        <v>243</v>
      </c>
      <c r="Q10712">
        <v>-0.68</v>
      </c>
      <c r="V10712">
        <v>1</v>
      </c>
      <c r="W10712" t="s">
        <v>1371</v>
      </c>
      <c r="X10712" t="s">
        <v>1537</v>
      </c>
    </row>
    <row r="10713" spans="1:24" x14ac:dyDescent="0.3">
      <c r="A10713">
        <v>14392</v>
      </c>
      <c r="B10713" s="15" t="s">
        <v>993</v>
      </c>
      <c r="C10713" t="str">
        <f>_xlfn.XLOOKUP($B10713, STANDARDS!$A:$A, STANDARDS!$B:$B,,0,2)</f>
        <v>Malmani Dolomite, Transvaal Sgp</v>
      </c>
      <c r="D10713" t="s">
        <v>2195</v>
      </c>
      <c r="E10713" t="s">
        <v>1276</v>
      </c>
      <c r="J10713" s="13">
        <v>2520</v>
      </c>
      <c r="K10713" s="13">
        <v>120</v>
      </c>
      <c r="L10713" s="16" t="s">
        <v>1323</v>
      </c>
      <c r="M10713" t="s">
        <v>583</v>
      </c>
      <c r="P10713" t="s">
        <v>243</v>
      </c>
      <c r="Q10713">
        <v>-1.19</v>
      </c>
      <c r="V10713">
        <v>1</v>
      </c>
      <c r="W10713" t="s">
        <v>1371</v>
      </c>
      <c r="X10713" t="s">
        <v>1537</v>
      </c>
    </row>
    <row r="10714" spans="1:24" x14ac:dyDescent="0.3">
      <c r="A10714">
        <v>14393</v>
      </c>
      <c r="B10714" s="15" t="s">
        <v>993</v>
      </c>
      <c r="C10714" t="str">
        <f>_xlfn.XLOOKUP($B10714, STANDARDS!$A:$A, STANDARDS!$B:$B,,0,2)</f>
        <v>Malmani Dolomite, Transvaal Sgp</v>
      </c>
      <c r="D10714" t="s">
        <v>2195</v>
      </c>
      <c r="E10714" t="s">
        <v>1276</v>
      </c>
      <c r="J10714" s="13">
        <v>2520</v>
      </c>
      <c r="K10714" s="13">
        <v>120</v>
      </c>
      <c r="L10714" s="16" t="s">
        <v>1323</v>
      </c>
      <c r="M10714" t="s">
        <v>583</v>
      </c>
      <c r="P10714" t="s">
        <v>243</v>
      </c>
      <c r="Q10714">
        <v>-0.39</v>
      </c>
      <c r="V10714">
        <v>1</v>
      </c>
      <c r="W10714" t="s">
        <v>1371</v>
      </c>
      <c r="X10714" t="s">
        <v>1537</v>
      </c>
    </row>
    <row r="10715" spans="1:24" x14ac:dyDescent="0.3">
      <c r="A10715">
        <v>14394</v>
      </c>
      <c r="B10715" s="15" t="s">
        <v>993</v>
      </c>
      <c r="C10715" t="str">
        <f>_xlfn.XLOOKUP($B10715, STANDARDS!$A:$A, STANDARDS!$B:$B,,0,2)</f>
        <v>Malmani Dolomite, Transvaal Sgp</v>
      </c>
      <c r="D10715" t="s">
        <v>2195</v>
      </c>
      <c r="E10715" t="s">
        <v>1276</v>
      </c>
      <c r="J10715" s="13">
        <v>2520</v>
      </c>
      <c r="K10715" s="13">
        <v>120</v>
      </c>
      <c r="L10715" s="16" t="s">
        <v>1323</v>
      </c>
      <c r="M10715" t="s">
        <v>583</v>
      </c>
      <c r="P10715" t="s">
        <v>243</v>
      </c>
      <c r="Q10715">
        <v>0.03</v>
      </c>
      <c r="V10715">
        <v>1</v>
      </c>
      <c r="W10715" t="s">
        <v>1371</v>
      </c>
      <c r="X10715" t="s">
        <v>1537</v>
      </c>
    </row>
    <row r="10716" spans="1:24" x14ac:dyDescent="0.3">
      <c r="A10716">
        <v>14395</v>
      </c>
      <c r="B10716" s="15" t="s">
        <v>993</v>
      </c>
      <c r="C10716" t="str">
        <f>_xlfn.XLOOKUP($B10716, STANDARDS!$A:$A, STANDARDS!$B:$B,,0,2)</f>
        <v>Malmani Dolomite, Transvaal Sgp</v>
      </c>
      <c r="D10716" t="s">
        <v>2195</v>
      </c>
      <c r="E10716" t="s">
        <v>1276</v>
      </c>
      <c r="J10716" s="13">
        <v>2520</v>
      </c>
      <c r="K10716" s="13">
        <v>120</v>
      </c>
      <c r="L10716" s="16" t="s">
        <v>1323</v>
      </c>
      <c r="M10716" t="s">
        <v>583</v>
      </c>
      <c r="P10716" t="s">
        <v>243</v>
      </c>
      <c r="Q10716">
        <v>0.04</v>
      </c>
      <c r="V10716">
        <v>1</v>
      </c>
      <c r="W10716" t="s">
        <v>1371</v>
      </c>
      <c r="X10716" t="s">
        <v>1537</v>
      </c>
    </row>
    <row r="10717" spans="1:24" x14ac:dyDescent="0.3">
      <c r="A10717">
        <v>14396</v>
      </c>
      <c r="B10717" s="15" t="s">
        <v>993</v>
      </c>
      <c r="C10717" t="str">
        <f>_xlfn.XLOOKUP($B10717, STANDARDS!$A:$A, STANDARDS!$B:$B,,0,2)</f>
        <v>Malmani Dolomite, Transvaal Sgp</v>
      </c>
      <c r="D10717" t="s">
        <v>2195</v>
      </c>
      <c r="E10717" t="s">
        <v>1276</v>
      </c>
      <c r="J10717" s="13">
        <v>2520</v>
      </c>
      <c r="K10717" s="13">
        <v>120</v>
      </c>
      <c r="L10717" s="16" t="s">
        <v>1323</v>
      </c>
      <c r="M10717" t="s">
        <v>583</v>
      </c>
      <c r="P10717" t="s">
        <v>243</v>
      </c>
      <c r="Q10717">
        <v>-0.54</v>
      </c>
      <c r="V10717">
        <v>1</v>
      </c>
      <c r="W10717" t="s">
        <v>1371</v>
      </c>
      <c r="X10717" t="s">
        <v>1537</v>
      </c>
    </row>
    <row r="10718" spans="1:24" x14ac:dyDescent="0.3">
      <c r="A10718">
        <v>14397</v>
      </c>
      <c r="B10718" s="15" t="s">
        <v>993</v>
      </c>
      <c r="C10718" t="str">
        <f>_xlfn.XLOOKUP($B10718, STANDARDS!$A:$A, STANDARDS!$B:$B,,0,2)</f>
        <v>Malmani Dolomite, Transvaal Sgp</v>
      </c>
      <c r="D10718" t="s">
        <v>2195</v>
      </c>
      <c r="E10718" t="s">
        <v>1276</v>
      </c>
      <c r="J10718" s="13">
        <v>2520</v>
      </c>
      <c r="K10718" s="13">
        <v>120</v>
      </c>
      <c r="L10718" s="16" t="s">
        <v>1323</v>
      </c>
      <c r="M10718" t="s">
        <v>583</v>
      </c>
      <c r="P10718" t="s">
        <v>243</v>
      </c>
      <c r="Q10718">
        <v>0.45</v>
      </c>
      <c r="V10718">
        <v>1</v>
      </c>
      <c r="W10718" t="s">
        <v>1371</v>
      </c>
      <c r="X10718" t="s">
        <v>1537</v>
      </c>
    </row>
    <row r="10719" spans="1:24" x14ac:dyDescent="0.3">
      <c r="A10719">
        <v>14398</v>
      </c>
      <c r="B10719" s="15" t="s">
        <v>993</v>
      </c>
      <c r="C10719" t="str">
        <f>_xlfn.XLOOKUP($B10719, STANDARDS!$A:$A, STANDARDS!$B:$B,,0,2)</f>
        <v>Malmani Dolomite, Transvaal Sgp</v>
      </c>
      <c r="D10719" t="s">
        <v>2195</v>
      </c>
      <c r="E10719" t="s">
        <v>1276</v>
      </c>
      <c r="J10719" s="13">
        <v>2520</v>
      </c>
      <c r="K10719" s="13">
        <v>120</v>
      </c>
      <c r="L10719" s="16" t="s">
        <v>1323</v>
      </c>
      <c r="M10719" t="s">
        <v>583</v>
      </c>
      <c r="P10719" t="s">
        <v>243</v>
      </c>
      <c r="Q10719">
        <v>-0.54</v>
      </c>
      <c r="V10719">
        <v>1</v>
      </c>
      <c r="W10719" t="s">
        <v>1371</v>
      </c>
      <c r="X10719" t="s">
        <v>1537</v>
      </c>
    </row>
    <row r="10720" spans="1:24" x14ac:dyDescent="0.3">
      <c r="A10720">
        <v>14399</v>
      </c>
      <c r="B10720" s="15" t="s">
        <v>993</v>
      </c>
      <c r="C10720" t="str">
        <f>_xlfn.XLOOKUP($B10720, STANDARDS!$A:$A, STANDARDS!$B:$B,,0,2)</f>
        <v>Malmani Dolomite, Transvaal Sgp</v>
      </c>
      <c r="D10720" t="s">
        <v>2195</v>
      </c>
      <c r="E10720" t="s">
        <v>1276</v>
      </c>
      <c r="J10720" s="13">
        <v>2520</v>
      </c>
      <c r="K10720" s="13">
        <v>120</v>
      </c>
      <c r="L10720" s="16" t="s">
        <v>1323</v>
      </c>
      <c r="M10720" t="s">
        <v>583</v>
      </c>
      <c r="P10720" t="s">
        <v>243</v>
      </c>
      <c r="Q10720">
        <v>-0.48</v>
      </c>
      <c r="V10720">
        <v>1</v>
      </c>
      <c r="W10720" t="s">
        <v>1371</v>
      </c>
      <c r="X10720" t="s">
        <v>1537</v>
      </c>
    </row>
    <row r="10721" spans="1:24" x14ac:dyDescent="0.3">
      <c r="A10721">
        <v>14400</v>
      </c>
      <c r="B10721" s="15" t="s">
        <v>993</v>
      </c>
      <c r="C10721" t="str">
        <f>_xlfn.XLOOKUP($B10721, STANDARDS!$A:$A, STANDARDS!$B:$B,,0,2)</f>
        <v>Malmani Dolomite, Transvaal Sgp</v>
      </c>
      <c r="D10721" t="s">
        <v>2195</v>
      </c>
      <c r="E10721" t="s">
        <v>1276</v>
      </c>
      <c r="J10721" s="13">
        <v>2520</v>
      </c>
      <c r="K10721" s="13">
        <v>120</v>
      </c>
      <c r="L10721" s="16" t="s">
        <v>1323</v>
      </c>
      <c r="M10721" t="s">
        <v>583</v>
      </c>
      <c r="P10721" t="s">
        <v>243</v>
      </c>
      <c r="Q10721">
        <v>0.32</v>
      </c>
      <c r="V10721">
        <v>1</v>
      </c>
      <c r="W10721" t="s">
        <v>1371</v>
      </c>
      <c r="X10721" t="s">
        <v>1537</v>
      </c>
    </row>
    <row r="10722" spans="1:24" x14ac:dyDescent="0.3">
      <c r="A10722">
        <v>14401</v>
      </c>
      <c r="B10722" s="15" t="s">
        <v>993</v>
      </c>
      <c r="C10722" t="str">
        <f>_xlfn.XLOOKUP($B10722, STANDARDS!$A:$A, STANDARDS!$B:$B,,0,2)</f>
        <v>Malmani Dolomite, Transvaal Sgp</v>
      </c>
      <c r="D10722" t="s">
        <v>2195</v>
      </c>
      <c r="E10722" t="s">
        <v>1276</v>
      </c>
      <c r="J10722" s="13">
        <v>2520</v>
      </c>
      <c r="K10722" s="13">
        <v>120</v>
      </c>
      <c r="L10722" s="16" t="s">
        <v>1323</v>
      </c>
      <c r="M10722" t="s">
        <v>583</v>
      </c>
      <c r="P10722" t="s">
        <v>243</v>
      </c>
      <c r="Q10722">
        <v>0.18</v>
      </c>
      <c r="V10722">
        <v>1</v>
      </c>
      <c r="W10722" t="s">
        <v>1371</v>
      </c>
      <c r="X10722" t="s">
        <v>1537</v>
      </c>
    </row>
    <row r="10723" spans="1:24" x14ac:dyDescent="0.3">
      <c r="A10723">
        <v>14402</v>
      </c>
      <c r="B10723" s="15" t="s">
        <v>993</v>
      </c>
      <c r="C10723" t="str">
        <f>_xlfn.XLOOKUP($B10723, STANDARDS!$A:$A, STANDARDS!$B:$B,,0,2)</f>
        <v>Malmani Dolomite, Transvaal Sgp</v>
      </c>
      <c r="D10723" t="s">
        <v>2195</v>
      </c>
      <c r="E10723" t="s">
        <v>1276</v>
      </c>
      <c r="J10723" s="13">
        <v>2520</v>
      </c>
      <c r="K10723" s="13">
        <v>120</v>
      </c>
      <c r="L10723" s="16" t="s">
        <v>1323</v>
      </c>
      <c r="M10723" t="s">
        <v>583</v>
      </c>
      <c r="P10723" t="s">
        <v>243</v>
      </c>
      <c r="Q10723">
        <v>-0.7</v>
      </c>
      <c r="V10723">
        <v>1</v>
      </c>
      <c r="W10723" t="s">
        <v>1371</v>
      </c>
      <c r="X10723" t="s">
        <v>1537</v>
      </c>
    </row>
    <row r="10724" spans="1:24" x14ac:dyDescent="0.3">
      <c r="A10724">
        <v>14403</v>
      </c>
      <c r="B10724" s="15" t="s">
        <v>993</v>
      </c>
      <c r="C10724" t="str">
        <f>_xlfn.XLOOKUP($B10724, STANDARDS!$A:$A, STANDARDS!$B:$B,,0,2)</f>
        <v>Malmani Dolomite, Transvaal Sgp</v>
      </c>
      <c r="D10724" t="s">
        <v>2195</v>
      </c>
      <c r="E10724" t="s">
        <v>1276</v>
      </c>
      <c r="J10724" s="13">
        <v>2520</v>
      </c>
      <c r="K10724" s="13">
        <v>120</v>
      </c>
      <c r="L10724" s="16" t="s">
        <v>1323</v>
      </c>
      <c r="M10724" t="s">
        <v>583</v>
      </c>
      <c r="P10724" t="s">
        <v>243</v>
      </c>
      <c r="Q10724">
        <v>0.06</v>
      </c>
      <c r="V10724">
        <v>1</v>
      </c>
      <c r="W10724" t="s">
        <v>1371</v>
      </c>
      <c r="X10724" t="s">
        <v>1537</v>
      </c>
    </row>
    <row r="10725" spans="1:24" x14ac:dyDescent="0.3">
      <c r="A10725">
        <v>14404</v>
      </c>
      <c r="B10725" s="15" t="s">
        <v>993</v>
      </c>
      <c r="C10725" t="str">
        <f>_xlfn.XLOOKUP($B10725, STANDARDS!$A:$A, STANDARDS!$B:$B,,0,2)</f>
        <v>Malmani Dolomite, Transvaal Sgp</v>
      </c>
      <c r="D10725" t="s">
        <v>2195</v>
      </c>
      <c r="E10725" t="s">
        <v>1276</v>
      </c>
      <c r="J10725" s="13">
        <v>2520</v>
      </c>
      <c r="K10725" s="13">
        <v>120</v>
      </c>
      <c r="L10725" s="16" t="s">
        <v>1323</v>
      </c>
      <c r="M10725" t="s">
        <v>583</v>
      </c>
      <c r="P10725" t="s">
        <v>243</v>
      </c>
      <c r="Q10725">
        <v>-0.59</v>
      </c>
      <c r="V10725">
        <v>1</v>
      </c>
      <c r="W10725" t="s">
        <v>1371</v>
      </c>
      <c r="X10725" t="s">
        <v>1537</v>
      </c>
    </row>
    <row r="10726" spans="1:24" x14ac:dyDescent="0.3">
      <c r="A10726">
        <v>14405</v>
      </c>
      <c r="B10726" s="15" t="s">
        <v>993</v>
      </c>
      <c r="C10726" t="str">
        <f>_xlfn.XLOOKUP($B10726, STANDARDS!$A:$A, STANDARDS!$B:$B,,0,2)</f>
        <v>Malmani Dolomite, Transvaal Sgp</v>
      </c>
      <c r="D10726" t="s">
        <v>2195</v>
      </c>
      <c r="E10726" t="s">
        <v>1276</v>
      </c>
      <c r="J10726" s="13">
        <v>2520</v>
      </c>
      <c r="K10726" s="13">
        <v>120</v>
      </c>
      <c r="L10726" s="16" t="s">
        <v>1323</v>
      </c>
      <c r="M10726" t="s">
        <v>583</v>
      </c>
      <c r="P10726" t="s">
        <v>243</v>
      </c>
      <c r="Q10726">
        <v>0.22</v>
      </c>
      <c r="V10726">
        <v>1</v>
      </c>
      <c r="W10726" t="s">
        <v>1371</v>
      </c>
      <c r="X10726" t="s">
        <v>1537</v>
      </c>
    </row>
    <row r="10727" spans="1:24" x14ac:dyDescent="0.3">
      <c r="A10727">
        <v>14406</v>
      </c>
      <c r="B10727" s="15" t="s">
        <v>993</v>
      </c>
      <c r="C10727" t="str">
        <f>_xlfn.XLOOKUP($B10727, STANDARDS!$A:$A, STANDARDS!$B:$B,,0,2)</f>
        <v>Malmani Dolomite, Transvaal Sgp</v>
      </c>
      <c r="D10727" t="s">
        <v>2195</v>
      </c>
      <c r="E10727" t="s">
        <v>1276</v>
      </c>
      <c r="J10727" s="13">
        <v>2520</v>
      </c>
      <c r="K10727" s="13">
        <v>120</v>
      </c>
      <c r="L10727" s="16" t="s">
        <v>1323</v>
      </c>
      <c r="M10727" t="s">
        <v>583</v>
      </c>
      <c r="P10727" t="s">
        <v>243</v>
      </c>
      <c r="Q10727">
        <v>0.22</v>
      </c>
      <c r="V10727">
        <v>1</v>
      </c>
      <c r="W10727" t="s">
        <v>1371</v>
      </c>
      <c r="X10727" t="s">
        <v>1537</v>
      </c>
    </row>
    <row r="10728" spans="1:24" x14ac:dyDescent="0.3">
      <c r="A10728">
        <v>14407</v>
      </c>
      <c r="B10728" s="15" t="s">
        <v>993</v>
      </c>
      <c r="C10728" t="str">
        <f>_xlfn.XLOOKUP($B10728, STANDARDS!$A:$A, STANDARDS!$B:$B,,0,2)</f>
        <v>Malmani Dolomite, Transvaal Sgp</v>
      </c>
      <c r="D10728" t="s">
        <v>2195</v>
      </c>
      <c r="E10728" t="s">
        <v>1276</v>
      </c>
      <c r="J10728" s="13">
        <v>2520</v>
      </c>
      <c r="K10728" s="13">
        <v>120</v>
      </c>
      <c r="L10728" s="16" t="s">
        <v>1323</v>
      </c>
      <c r="M10728" t="s">
        <v>583</v>
      </c>
      <c r="P10728" t="s">
        <v>243</v>
      </c>
      <c r="Q10728">
        <v>0.26</v>
      </c>
      <c r="V10728">
        <v>1</v>
      </c>
      <c r="W10728" t="s">
        <v>1371</v>
      </c>
      <c r="X10728" t="s">
        <v>1537</v>
      </c>
    </row>
    <row r="10729" spans="1:24" x14ac:dyDescent="0.3">
      <c r="A10729">
        <v>14408</v>
      </c>
      <c r="B10729" s="15" t="s">
        <v>993</v>
      </c>
      <c r="C10729" t="str">
        <f>_xlfn.XLOOKUP($B10729, STANDARDS!$A:$A, STANDARDS!$B:$B,,0,2)</f>
        <v>Malmani Dolomite, Transvaal Sgp</v>
      </c>
      <c r="D10729" t="s">
        <v>2195</v>
      </c>
      <c r="E10729" t="s">
        <v>1276</v>
      </c>
      <c r="J10729" s="13">
        <v>2520</v>
      </c>
      <c r="K10729" s="13">
        <v>120</v>
      </c>
      <c r="L10729" s="16" t="s">
        <v>1323</v>
      </c>
      <c r="M10729" t="s">
        <v>583</v>
      </c>
      <c r="P10729" t="s">
        <v>243</v>
      </c>
      <c r="Q10729">
        <v>0.01</v>
      </c>
      <c r="V10729">
        <v>1</v>
      </c>
      <c r="W10729" t="s">
        <v>1371</v>
      </c>
      <c r="X10729" t="s">
        <v>1537</v>
      </c>
    </row>
    <row r="10730" spans="1:24" x14ac:dyDescent="0.3">
      <c r="A10730">
        <v>14409</v>
      </c>
      <c r="B10730" s="15" t="s">
        <v>993</v>
      </c>
      <c r="C10730" t="str">
        <f>_xlfn.XLOOKUP($B10730, STANDARDS!$A:$A, STANDARDS!$B:$B,,0,2)</f>
        <v>Malmani Dolomite, Transvaal Sgp</v>
      </c>
      <c r="D10730" t="s">
        <v>2195</v>
      </c>
      <c r="E10730" t="s">
        <v>1276</v>
      </c>
      <c r="J10730" s="13">
        <v>2520</v>
      </c>
      <c r="K10730" s="13">
        <v>120</v>
      </c>
      <c r="L10730" s="16" t="s">
        <v>1323</v>
      </c>
      <c r="M10730" t="s">
        <v>583</v>
      </c>
      <c r="P10730" t="s">
        <v>243</v>
      </c>
      <c r="Q10730">
        <v>0.06</v>
      </c>
      <c r="V10730">
        <v>1</v>
      </c>
      <c r="W10730" t="s">
        <v>1371</v>
      </c>
      <c r="X10730" t="s">
        <v>1537</v>
      </c>
    </row>
    <row r="10731" spans="1:24" x14ac:dyDescent="0.3">
      <c r="A10731">
        <v>14410</v>
      </c>
      <c r="B10731" s="15" t="s">
        <v>993</v>
      </c>
      <c r="C10731" t="str">
        <f>_xlfn.XLOOKUP($B10731, STANDARDS!$A:$A, STANDARDS!$B:$B,,0,2)</f>
        <v>Malmani Dolomite, Transvaal Sgp</v>
      </c>
      <c r="D10731" t="s">
        <v>2195</v>
      </c>
      <c r="E10731" t="s">
        <v>1276</v>
      </c>
      <c r="J10731" s="13">
        <v>2520</v>
      </c>
      <c r="K10731" s="13">
        <v>120</v>
      </c>
      <c r="L10731" s="16" t="s">
        <v>1323</v>
      </c>
      <c r="M10731" t="s">
        <v>583</v>
      </c>
      <c r="P10731" t="s">
        <v>243</v>
      </c>
      <c r="Q10731">
        <v>-0.11</v>
      </c>
      <c r="V10731">
        <v>1</v>
      </c>
      <c r="W10731" t="s">
        <v>1371</v>
      </c>
      <c r="X10731" t="s">
        <v>1537</v>
      </c>
    </row>
    <row r="10732" spans="1:24" x14ac:dyDescent="0.3">
      <c r="A10732">
        <v>14411</v>
      </c>
      <c r="B10732" s="15" t="s">
        <v>993</v>
      </c>
      <c r="C10732" t="str">
        <f>_xlfn.XLOOKUP($B10732, STANDARDS!$A:$A, STANDARDS!$B:$B,,0,2)</f>
        <v>Malmani Dolomite, Transvaal Sgp</v>
      </c>
      <c r="D10732" t="s">
        <v>2195</v>
      </c>
      <c r="E10732" t="s">
        <v>1276</v>
      </c>
      <c r="J10732" s="13">
        <v>2520</v>
      </c>
      <c r="K10732" s="13">
        <v>120</v>
      </c>
      <c r="L10732" s="16" t="s">
        <v>1323</v>
      </c>
      <c r="M10732" t="s">
        <v>583</v>
      </c>
      <c r="P10732" t="s">
        <v>243</v>
      </c>
      <c r="Q10732">
        <v>0.01</v>
      </c>
      <c r="V10732">
        <v>1</v>
      </c>
      <c r="W10732" t="s">
        <v>1371</v>
      </c>
      <c r="X10732" t="s">
        <v>1537</v>
      </c>
    </row>
    <row r="10733" spans="1:24" x14ac:dyDescent="0.3">
      <c r="A10733">
        <v>14412</v>
      </c>
      <c r="B10733" s="15" t="s">
        <v>993</v>
      </c>
      <c r="C10733" t="str">
        <f>_xlfn.XLOOKUP($B10733, STANDARDS!$A:$A, STANDARDS!$B:$B,,0,2)</f>
        <v>Malmani Dolomite, Transvaal Sgp</v>
      </c>
      <c r="D10733" t="s">
        <v>2195</v>
      </c>
      <c r="E10733" t="s">
        <v>1276</v>
      </c>
      <c r="J10733" s="13">
        <v>2520</v>
      </c>
      <c r="K10733" s="13">
        <v>120</v>
      </c>
      <c r="L10733" s="16" t="s">
        <v>1323</v>
      </c>
      <c r="M10733" t="s">
        <v>583</v>
      </c>
      <c r="P10733" t="s">
        <v>243</v>
      </c>
      <c r="Q10733">
        <v>-0.61</v>
      </c>
      <c r="V10733">
        <v>1</v>
      </c>
      <c r="W10733" t="s">
        <v>1371</v>
      </c>
      <c r="X10733" t="s">
        <v>1537</v>
      </c>
    </row>
    <row r="10734" spans="1:24" x14ac:dyDescent="0.3">
      <c r="A10734">
        <v>14413</v>
      </c>
      <c r="B10734" s="15" t="s">
        <v>993</v>
      </c>
      <c r="C10734" t="str">
        <f>_xlfn.XLOOKUP($B10734, STANDARDS!$A:$A, STANDARDS!$B:$B,,0,2)</f>
        <v>Malmani Dolomite, Transvaal Sgp</v>
      </c>
      <c r="D10734" t="s">
        <v>2195</v>
      </c>
      <c r="E10734" t="s">
        <v>1276</v>
      </c>
      <c r="J10734" s="13">
        <v>2520</v>
      </c>
      <c r="K10734" s="13">
        <v>120</v>
      </c>
      <c r="L10734" s="16" t="s">
        <v>1323</v>
      </c>
      <c r="M10734" t="s">
        <v>583</v>
      </c>
      <c r="P10734" t="s">
        <v>243</v>
      </c>
      <c r="Q10734">
        <v>0.03</v>
      </c>
      <c r="V10734">
        <v>1</v>
      </c>
      <c r="W10734" t="s">
        <v>1371</v>
      </c>
      <c r="X10734" t="s">
        <v>1537</v>
      </c>
    </row>
    <row r="10735" spans="1:24" x14ac:dyDescent="0.3">
      <c r="A10735">
        <v>14414</v>
      </c>
      <c r="B10735" s="15" t="s">
        <v>993</v>
      </c>
      <c r="C10735" t="str">
        <f>_xlfn.XLOOKUP($B10735, STANDARDS!$A:$A, STANDARDS!$B:$B,,0,2)</f>
        <v>Malmani Dolomite, Transvaal Sgp</v>
      </c>
      <c r="D10735" t="s">
        <v>2195</v>
      </c>
      <c r="E10735" t="s">
        <v>1276</v>
      </c>
      <c r="J10735" s="13">
        <v>2520</v>
      </c>
      <c r="K10735" s="13">
        <v>120</v>
      </c>
      <c r="L10735" s="16" t="s">
        <v>1323</v>
      </c>
      <c r="M10735" t="s">
        <v>583</v>
      </c>
      <c r="P10735" t="s">
        <v>243</v>
      </c>
      <c r="Q10735">
        <v>-0.04</v>
      </c>
      <c r="V10735">
        <v>1</v>
      </c>
      <c r="W10735" t="s">
        <v>1371</v>
      </c>
      <c r="X10735" t="s">
        <v>1537</v>
      </c>
    </row>
    <row r="10736" spans="1:24" x14ac:dyDescent="0.3">
      <c r="A10736">
        <v>14415</v>
      </c>
      <c r="B10736" s="15" t="s">
        <v>993</v>
      </c>
      <c r="C10736" t="str">
        <f>_xlfn.XLOOKUP($B10736, STANDARDS!$A:$A, STANDARDS!$B:$B,,0,2)</f>
        <v>Malmani Dolomite, Transvaal Sgp</v>
      </c>
      <c r="D10736" t="s">
        <v>2195</v>
      </c>
      <c r="E10736" t="s">
        <v>1276</v>
      </c>
      <c r="J10736" s="13">
        <v>2520</v>
      </c>
      <c r="K10736" s="13">
        <v>120</v>
      </c>
      <c r="L10736" s="16" t="s">
        <v>1323</v>
      </c>
      <c r="M10736" t="s">
        <v>583</v>
      </c>
      <c r="P10736" t="s">
        <v>243</v>
      </c>
      <c r="Q10736">
        <v>0.01</v>
      </c>
      <c r="V10736">
        <v>1</v>
      </c>
      <c r="W10736" t="s">
        <v>1371</v>
      </c>
      <c r="X10736" t="s">
        <v>1537</v>
      </c>
    </row>
    <row r="10737" spans="1:24" x14ac:dyDescent="0.3">
      <c r="A10737">
        <v>14416</v>
      </c>
      <c r="B10737" s="15" t="s">
        <v>993</v>
      </c>
      <c r="C10737" t="str">
        <f>_xlfn.XLOOKUP($B10737, STANDARDS!$A:$A, STANDARDS!$B:$B,,0,2)</f>
        <v>Malmani Dolomite, Transvaal Sgp</v>
      </c>
      <c r="D10737" t="s">
        <v>2195</v>
      </c>
      <c r="E10737" t="s">
        <v>1276</v>
      </c>
      <c r="J10737" s="13">
        <v>2520</v>
      </c>
      <c r="K10737" s="13">
        <v>120</v>
      </c>
      <c r="L10737" s="16" t="s">
        <v>1323</v>
      </c>
      <c r="M10737" t="s">
        <v>583</v>
      </c>
      <c r="P10737" t="s">
        <v>243</v>
      </c>
      <c r="Q10737">
        <v>0.56000000000000005</v>
      </c>
      <c r="V10737">
        <v>1</v>
      </c>
      <c r="W10737" t="s">
        <v>1371</v>
      </c>
      <c r="X10737" t="s">
        <v>1537</v>
      </c>
    </row>
    <row r="10738" spans="1:24" x14ac:dyDescent="0.3">
      <c r="A10738">
        <v>14417</v>
      </c>
      <c r="B10738" s="15" t="s">
        <v>993</v>
      </c>
      <c r="C10738" t="str">
        <f>_xlfn.XLOOKUP($B10738, STANDARDS!$A:$A, STANDARDS!$B:$B,,0,2)</f>
        <v>Malmani Dolomite, Transvaal Sgp</v>
      </c>
      <c r="D10738" t="s">
        <v>2195</v>
      </c>
      <c r="E10738" t="s">
        <v>1276</v>
      </c>
      <c r="J10738" s="13">
        <v>2520</v>
      </c>
      <c r="K10738" s="13">
        <v>120</v>
      </c>
      <c r="L10738" s="16" t="s">
        <v>1323</v>
      </c>
      <c r="M10738" t="s">
        <v>583</v>
      </c>
      <c r="P10738" t="s">
        <v>243</v>
      </c>
      <c r="Q10738">
        <v>7.0000000000000007E-2</v>
      </c>
      <c r="V10738">
        <v>1</v>
      </c>
      <c r="W10738" t="s">
        <v>1371</v>
      </c>
      <c r="X10738" t="s">
        <v>1537</v>
      </c>
    </row>
    <row r="10739" spans="1:24" x14ac:dyDescent="0.3">
      <c r="A10739">
        <v>14418</v>
      </c>
      <c r="B10739" s="15" t="s">
        <v>993</v>
      </c>
      <c r="C10739" t="str">
        <f>_xlfn.XLOOKUP($B10739, STANDARDS!$A:$A, STANDARDS!$B:$B,,0,2)</f>
        <v>Malmani Dolomite, Transvaal Sgp</v>
      </c>
      <c r="D10739" t="s">
        <v>2195</v>
      </c>
      <c r="E10739" t="s">
        <v>1276</v>
      </c>
      <c r="J10739" s="13">
        <v>2520</v>
      </c>
      <c r="K10739" s="13">
        <v>120</v>
      </c>
      <c r="L10739" s="16" t="s">
        <v>1323</v>
      </c>
      <c r="M10739" t="s">
        <v>583</v>
      </c>
      <c r="P10739" t="s">
        <v>243</v>
      </c>
      <c r="Q10739">
        <v>-0.5</v>
      </c>
      <c r="V10739">
        <v>1</v>
      </c>
      <c r="W10739" t="s">
        <v>1371</v>
      </c>
      <c r="X10739" t="s">
        <v>1537</v>
      </c>
    </row>
    <row r="10740" spans="1:24" x14ac:dyDescent="0.3">
      <c r="A10740">
        <v>14419</v>
      </c>
      <c r="B10740" s="15" t="s">
        <v>993</v>
      </c>
      <c r="C10740" t="str">
        <f>_xlfn.XLOOKUP($B10740, STANDARDS!$A:$A, STANDARDS!$B:$B,,0,2)</f>
        <v>Malmani Dolomite, Transvaal Sgp</v>
      </c>
      <c r="D10740" t="s">
        <v>2195</v>
      </c>
      <c r="E10740" t="s">
        <v>1276</v>
      </c>
      <c r="J10740" s="13">
        <v>2520</v>
      </c>
      <c r="K10740" s="13">
        <v>120</v>
      </c>
      <c r="L10740" s="16" t="s">
        <v>1323</v>
      </c>
      <c r="M10740" t="s">
        <v>583</v>
      </c>
      <c r="P10740" t="s">
        <v>243</v>
      </c>
      <c r="Q10740">
        <v>0.41</v>
      </c>
      <c r="V10740">
        <v>1</v>
      </c>
      <c r="W10740" t="s">
        <v>1371</v>
      </c>
      <c r="X10740" t="s">
        <v>1537</v>
      </c>
    </row>
    <row r="10741" spans="1:24" x14ac:dyDescent="0.3">
      <c r="A10741">
        <v>14420</v>
      </c>
      <c r="B10741" s="15" t="s">
        <v>993</v>
      </c>
      <c r="C10741" t="str">
        <f>_xlfn.XLOOKUP($B10741, STANDARDS!$A:$A, STANDARDS!$B:$B,,0,2)</f>
        <v>Malmani Dolomite, Transvaal Sgp</v>
      </c>
      <c r="D10741" t="s">
        <v>2195</v>
      </c>
      <c r="E10741" t="s">
        <v>1276</v>
      </c>
      <c r="J10741" s="13">
        <v>2520</v>
      </c>
      <c r="K10741" s="13">
        <v>120</v>
      </c>
      <c r="L10741" s="16" t="s">
        <v>1323</v>
      </c>
      <c r="M10741" t="s">
        <v>583</v>
      </c>
      <c r="P10741" t="s">
        <v>243</v>
      </c>
      <c r="Q10741">
        <v>0.2</v>
      </c>
      <c r="V10741">
        <v>1</v>
      </c>
      <c r="W10741" t="s">
        <v>1371</v>
      </c>
      <c r="X10741" t="s">
        <v>1537</v>
      </c>
    </row>
    <row r="10742" spans="1:24" x14ac:dyDescent="0.3">
      <c r="A10742">
        <v>14421</v>
      </c>
      <c r="B10742" s="15" t="s">
        <v>993</v>
      </c>
      <c r="C10742" t="str">
        <f>_xlfn.XLOOKUP($B10742, STANDARDS!$A:$A, STANDARDS!$B:$B,,0,2)</f>
        <v>Malmani Dolomite, Transvaal Sgp</v>
      </c>
      <c r="D10742" t="s">
        <v>2195</v>
      </c>
      <c r="E10742" t="s">
        <v>1276</v>
      </c>
      <c r="J10742" s="13">
        <v>2520</v>
      </c>
      <c r="K10742" s="13">
        <v>120</v>
      </c>
      <c r="L10742" s="16" t="s">
        <v>1323</v>
      </c>
      <c r="M10742" t="s">
        <v>583</v>
      </c>
      <c r="P10742" t="s">
        <v>243</v>
      </c>
      <c r="Q10742">
        <v>0.08</v>
      </c>
      <c r="V10742">
        <v>1</v>
      </c>
      <c r="W10742" t="s">
        <v>1371</v>
      </c>
      <c r="X10742" t="s">
        <v>1537</v>
      </c>
    </row>
    <row r="10743" spans="1:24" x14ac:dyDescent="0.3">
      <c r="A10743">
        <v>14422</v>
      </c>
      <c r="B10743" s="15" t="s">
        <v>564</v>
      </c>
      <c r="C10743" t="str">
        <f>_xlfn.XLOOKUP($B10743, STANDARDS!$A:$A, STANDARDS!$B:$B,,0,2)</f>
        <v>Duck Creek Dolomite, Wyloo Gp</v>
      </c>
      <c r="D10743" t="s">
        <v>535</v>
      </c>
      <c r="E10743" t="s">
        <v>1277</v>
      </c>
      <c r="J10743" cm="1">
        <f t="array" ref="J10743:L10743">_xlfn.XLOOKUP($C10743, AGE!$A:$A,AGE!$B:$D,,0,2)</f>
        <v>1931</v>
      </c>
      <c r="K10743">
        <v>107</v>
      </c>
      <c r="L10743" t="str">
        <v>Sircombe et al. 2003 in Müller et al. 2005; Müller et al. 2005</v>
      </c>
      <c r="M10743" t="s">
        <v>583</v>
      </c>
      <c r="P10743" t="s">
        <v>243</v>
      </c>
      <c r="Q10743">
        <v>-0.22</v>
      </c>
      <c r="V10743">
        <v>1</v>
      </c>
      <c r="W10743" t="s">
        <v>1371</v>
      </c>
      <c r="X10743" t="s">
        <v>1537</v>
      </c>
    </row>
    <row r="10744" spans="1:24" x14ac:dyDescent="0.3">
      <c r="A10744">
        <v>14423</v>
      </c>
      <c r="B10744" s="15" t="s">
        <v>564</v>
      </c>
      <c r="C10744" t="str">
        <f>_xlfn.XLOOKUP($B10744, STANDARDS!$A:$A, STANDARDS!$B:$B,,0,2)</f>
        <v>Duck Creek Dolomite, Wyloo Gp</v>
      </c>
      <c r="D10744" t="s">
        <v>535</v>
      </c>
      <c r="E10744" t="s">
        <v>1277</v>
      </c>
      <c r="J10744" cm="1">
        <f t="array" ref="J10744:L10744">_xlfn.XLOOKUP($C10744, AGE!$A:$A,AGE!$B:$D,,0,2)</f>
        <v>1931</v>
      </c>
      <c r="K10744">
        <v>107</v>
      </c>
      <c r="L10744" t="str">
        <v>Sircombe et al. 2003 in Müller et al. 2005; Müller et al. 2005</v>
      </c>
      <c r="M10744" t="s">
        <v>583</v>
      </c>
      <c r="P10744" t="s">
        <v>243</v>
      </c>
      <c r="Q10744">
        <v>0.89</v>
      </c>
      <c r="V10744">
        <v>1</v>
      </c>
      <c r="W10744" t="s">
        <v>1371</v>
      </c>
      <c r="X10744" t="s">
        <v>1537</v>
      </c>
    </row>
    <row r="10745" spans="1:24" x14ac:dyDescent="0.3">
      <c r="A10745">
        <v>14424</v>
      </c>
      <c r="B10745" s="15" t="s">
        <v>564</v>
      </c>
      <c r="C10745" t="str">
        <f>_xlfn.XLOOKUP($B10745, STANDARDS!$A:$A, STANDARDS!$B:$B,,0,2)</f>
        <v>Duck Creek Dolomite, Wyloo Gp</v>
      </c>
      <c r="D10745" t="s">
        <v>535</v>
      </c>
      <c r="E10745" t="s">
        <v>1277</v>
      </c>
      <c r="J10745" cm="1">
        <f t="array" ref="J10745:L10745">_xlfn.XLOOKUP($C10745, AGE!$A:$A,AGE!$B:$D,,0,2)</f>
        <v>1931</v>
      </c>
      <c r="K10745">
        <v>107</v>
      </c>
      <c r="L10745" t="str">
        <v>Sircombe et al. 2003 in Müller et al. 2005; Müller et al. 2005</v>
      </c>
      <c r="M10745" t="s">
        <v>583</v>
      </c>
      <c r="P10745" t="s">
        <v>243</v>
      </c>
      <c r="Q10745">
        <v>0.52</v>
      </c>
      <c r="V10745">
        <v>1</v>
      </c>
      <c r="W10745" t="s">
        <v>1371</v>
      </c>
      <c r="X10745" t="s">
        <v>1537</v>
      </c>
    </row>
    <row r="10746" spans="1:24" x14ac:dyDescent="0.3">
      <c r="A10746">
        <v>14425</v>
      </c>
      <c r="B10746" s="15" t="s">
        <v>564</v>
      </c>
      <c r="C10746" t="str">
        <f>_xlfn.XLOOKUP($B10746, STANDARDS!$A:$A, STANDARDS!$B:$B,,0,2)</f>
        <v>Duck Creek Dolomite, Wyloo Gp</v>
      </c>
      <c r="D10746" t="s">
        <v>535</v>
      </c>
      <c r="E10746" t="s">
        <v>1277</v>
      </c>
      <c r="J10746" cm="1">
        <f t="array" ref="J10746:L10746">_xlfn.XLOOKUP($C10746, AGE!$A:$A,AGE!$B:$D,,0,2)</f>
        <v>1931</v>
      </c>
      <c r="K10746">
        <v>107</v>
      </c>
      <c r="L10746" t="str">
        <v>Sircombe et al. 2003 in Müller et al. 2005; Müller et al. 2005</v>
      </c>
      <c r="M10746" t="s">
        <v>583</v>
      </c>
      <c r="P10746" t="s">
        <v>243</v>
      </c>
      <c r="Q10746">
        <v>0.55000000000000004</v>
      </c>
      <c r="V10746">
        <v>1</v>
      </c>
      <c r="W10746" t="s">
        <v>1371</v>
      </c>
      <c r="X10746" t="s">
        <v>1537</v>
      </c>
    </row>
    <row r="10747" spans="1:24" x14ac:dyDescent="0.3">
      <c r="A10747">
        <v>14426</v>
      </c>
      <c r="B10747" s="15" t="s">
        <v>564</v>
      </c>
      <c r="C10747" t="str">
        <f>_xlfn.XLOOKUP($B10747, STANDARDS!$A:$A, STANDARDS!$B:$B,,0,2)</f>
        <v>Duck Creek Dolomite, Wyloo Gp</v>
      </c>
      <c r="D10747" t="s">
        <v>535</v>
      </c>
      <c r="E10747" t="s">
        <v>1277</v>
      </c>
      <c r="J10747" cm="1">
        <f t="array" ref="J10747:L10747">_xlfn.XLOOKUP($C10747, AGE!$A:$A,AGE!$B:$D,,0,2)</f>
        <v>1931</v>
      </c>
      <c r="K10747">
        <v>107</v>
      </c>
      <c r="L10747" t="str">
        <v>Sircombe et al. 2003 in Müller et al. 2005; Müller et al. 2005</v>
      </c>
      <c r="M10747" t="s">
        <v>583</v>
      </c>
      <c r="P10747" t="s">
        <v>243</v>
      </c>
      <c r="Q10747">
        <v>0.42</v>
      </c>
      <c r="V10747">
        <v>1</v>
      </c>
      <c r="W10747" t="s">
        <v>1371</v>
      </c>
      <c r="X10747" t="s">
        <v>1537</v>
      </c>
    </row>
    <row r="10748" spans="1:24" x14ac:dyDescent="0.3">
      <c r="A10748">
        <v>14427</v>
      </c>
      <c r="B10748" s="15" t="s">
        <v>564</v>
      </c>
      <c r="C10748" t="str">
        <f>_xlfn.XLOOKUP($B10748, STANDARDS!$A:$A, STANDARDS!$B:$B,,0,2)</f>
        <v>Duck Creek Dolomite, Wyloo Gp</v>
      </c>
      <c r="D10748" t="s">
        <v>535</v>
      </c>
      <c r="E10748" t="s">
        <v>1277</v>
      </c>
      <c r="J10748" cm="1">
        <f t="array" ref="J10748:L10748">_xlfn.XLOOKUP($C10748, AGE!$A:$A,AGE!$B:$D,,0,2)</f>
        <v>1931</v>
      </c>
      <c r="K10748">
        <v>107</v>
      </c>
      <c r="L10748" t="str">
        <v>Sircombe et al. 2003 in Müller et al. 2005; Müller et al. 2005</v>
      </c>
      <c r="M10748" t="s">
        <v>583</v>
      </c>
      <c r="P10748" t="s">
        <v>243</v>
      </c>
      <c r="Q10748">
        <v>0.04</v>
      </c>
      <c r="V10748">
        <v>1</v>
      </c>
      <c r="W10748" t="s">
        <v>1371</v>
      </c>
      <c r="X10748" t="s">
        <v>1537</v>
      </c>
    </row>
    <row r="10749" spans="1:24" x14ac:dyDescent="0.3">
      <c r="A10749">
        <v>14428</v>
      </c>
      <c r="B10749" s="15" t="s">
        <v>564</v>
      </c>
      <c r="C10749" t="str">
        <f>_xlfn.XLOOKUP($B10749, STANDARDS!$A:$A, STANDARDS!$B:$B,,0,2)</f>
        <v>Duck Creek Dolomite, Wyloo Gp</v>
      </c>
      <c r="D10749" t="s">
        <v>535</v>
      </c>
      <c r="E10749" t="s">
        <v>1277</v>
      </c>
      <c r="J10749" cm="1">
        <f t="array" ref="J10749:L10749">_xlfn.XLOOKUP($C10749, AGE!$A:$A,AGE!$B:$D,,0,2)</f>
        <v>1931</v>
      </c>
      <c r="K10749">
        <v>107</v>
      </c>
      <c r="L10749" t="str">
        <v>Sircombe et al. 2003 in Müller et al. 2005; Müller et al. 2005</v>
      </c>
      <c r="M10749" t="s">
        <v>583</v>
      </c>
      <c r="P10749" t="s">
        <v>243</v>
      </c>
      <c r="Q10749">
        <v>0.75</v>
      </c>
      <c r="V10749">
        <v>1</v>
      </c>
      <c r="W10749" t="s">
        <v>1371</v>
      </c>
      <c r="X10749" t="s">
        <v>1537</v>
      </c>
    </row>
    <row r="10750" spans="1:24" x14ac:dyDescent="0.3">
      <c r="A10750">
        <v>14429</v>
      </c>
      <c r="B10750" s="15" t="s">
        <v>564</v>
      </c>
      <c r="C10750" t="str">
        <f>_xlfn.XLOOKUP($B10750, STANDARDS!$A:$A, STANDARDS!$B:$B,,0,2)</f>
        <v>Duck Creek Dolomite, Wyloo Gp</v>
      </c>
      <c r="D10750" t="s">
        <v>535</v>
      </c>
      <c r="E10750" t="s">
        <v>1277</v>
      </c>
      <c r="J10750" cm="1">
        <f t="array" ref="J10750:L10750">_xlfn.XLOOKUP($C10750, AGE!$A:$A,AGE!$B:$D,,0,2)</f>
        <v>1931</v>
      </c>
      <c r="K10750">
        <v>107</v>
      </c>
      <c r="L10750" t="str">
        <v>Sircombe et al. 2003 in Müller et al. 2005; Müller et al. 2005</v>
      </c>
      <c r="M10750" t="s">
        <v>583</v>
      </c>
      <c r="P10750" t="s">
        <v>243</v>
      </c>
      <c r="Q10750">
        <v>0.56999999999999995</v>
      </c>
      <c r="V10750">
        <v>1</v>
      </c>
      <c r="W10750" t="s">
        <v>1371</v>
      </c>
      <c r="X10750" t="s">
        <v>1537</v>
      </c>
    </row>
    <row r="10751" spans="1:24" x14ac:dyDescent="0.3">
      <c r="A10751">
        <v>14430</v>
      </c>
      <c r="B10751" s="15" t="s">
        <v>564</v>
      </c>
      <c r="C10751" t="str">
        <f>_xlfn.XLOOKUP($B10751, STANDARDS!$A:$A, STANDARDS!$B:$B,,0,2)</f>
        <v>Duck Creek Dolomite, Wyloo Gp</v>
      </c>
      <c r="D10751" t="s">
        <v>535</v>
      </c>
      <c r="E10751" t="s">
        <v>1277</v>
      </c>
      <c r="J10751" cm="1">
        <f t="array" ref="J10751:L10751">_xlfn.XLOOKUP($C10751, AGE!$A:$A,AGE!$B:$D,,0,2)</f>
        <v>1931</v>
      </c>
      <c r="K10751">
        <v>107</v>
      </c>
      <c r="L10751" t="str">
        <v>Sircombe et al. 2003 in Müller et al. 2005; Müller et al. 2005</v>
      </c>
      <c r="M10751" t="s">
        <v>583</v>
      </c>
      <c r="P10751" t="s">
        <v>243</v>
      </c>
      <c r="Q10751">
        <v>0.37</v>
      </c>
      <c r="V10751">
        <v>1</v>
      </c>
      <c r="W10751" t="s">
        <v>1371</v>
      </c>
      <c r="X10751" t="s">
        <v>1537</v>
      </c>
    </row>
    <row r="10752" spans="1:24" x14ac:dyDescent="0.3">
      <c r="A10752">
        <v>14431</v>
      </c>
      <c r="B10752" s="15" t="s">
        <v>564</v>
      </c>
      <c r="C10752" t="str">
        <f>_xlfn.XLOOKUP($B10752, STANDARDS!$A:$A, STANDARDS!$B:$B,,0,2)</f>
        <v>Duck Creek Dolomite, Wyloo Gp</v>
      </c>
      <c r="D10752" t="s">
        <v>535</v>
      </c>
      <c r="E10752" t="s">
        <v>1277</v>
      </c>
      <c r="J10752" cm="1">
        <f t="array" ref="J10752:L10752">_xlfn.XLOOKUP($C10752, AGE!$A:$A,AGE!$B:$D,,0,2)</f>
        <v>1931</v>
      </c>
      <c r="K10752">
        <v>107</v>
      </c>
      <c r="L10752" t="str">
        <v>Sircombe et al. 2003 in Müller et al. 2005; Müller et al. 2005</v>
      </c>
      <c r="M10752" t="s">
        <v>583</v>
      </c>
      <c r="P10752" t="s">
        <v>243</v>
      </c>
      <c r="Q10752">
        <v>-0.48</v>
      </c>
      <c r="V10752">
        <v>1</v>
      </c>
      <c r="W10752" t="s">
        <v>1371</v>
      </c>
      <c r="X10752" t="s">
        <v>1537</v>
      </c>
    </row>
    <row r="10753" spans="1:24" x14ac:dyDescent="0.3">
      <c r="A10753">
        <v>14432</v>
      </c>
      <c r="B10753" s="15" t="s">
        <v>564</v>
      </c>
      <c r="C10753" t="str">
        <f>_xlfn.XLOOKUP($B10753, STANDARDS!$A:$A, STANDARDS!$B:$B,,0,2)</f>
        <v>Duck Creek Dolomite, Wyloo Gp</v>
      </c>
      <c r="D10753" t="s">
        <v>535</v>
      </c>
      <c r="E10753" t="s">
        <v>1277</v>
      </c>
      <c r="J10753" cm="1">
        <f t="array" ref="J10753:L10753">_xlfn.XLOOKUP($C10753, AGE!$A:$A,AGE!$B:$D,,0,2)</f>
        <v>1931</v>
      </c>
      <c r="K10753">
        <v>107</v>
      </c>
      <c r="L10753" t="str">
        <v>Sircombe et al. 2003 in Müller et al. 2005; Müller et al. 2005</v>
      </c>
      <c r="M10753" t="s">
        <v>583</v>
      </c>
      <c r="P10753" t="s">
        <v>243</v>
      </c>
      <c r="Q10753">
        <v>0.81</v>
      </c>
      <c r="V10753">
        <v>1</v>
      </c>
      <c r="W10753" t="s">
        <v>1371</v>
      </c>
      <c r="X10753" t="s">
        <v>1537</v>
      </c>
    </row>
    <row r="10754" spans="1:24" x14ac:dyDescent="0.3">
      <c r="A10754">
        <v>14433</v>
      </c>
      <c r="B10754" s="15" t="s">
        <v>564</v>
      </c>
      <c r="C10754" t="str">
        <f>_xlfn.XLOOKUP($B10754, STANDARDS!$A:$A, STANDARDS!$B:$B,,0,2)</f>
        <v>Duck Creek Dolomite, Wyloo Gp</v>
      </c>
      <c r="D10754" t="s">
        <v>535</v>
      </c>
      <c r="E10754" t="s">
        <v>1277</v>
      </c>
      <c r="J10754" cm="1">
        <f t="array" ref="J10754:L10754">_xlfn.XLOOKUP($C10754, AGE!$A:$A,AGE!$B:$D,,0,2)</f>
        <v>1931</v>
      </c>
      <c r="K10754">
        <v>107</v>
      </c>
      <c r="L10754" t="str">
        <v>Sircombe et al. 2003 in Müller et al. 2005; Müller et al. 2005</v>
      </c>
      <c r="M10754" t="s">
        <v>583</v>
      </c>
      <c r="P10754" t="s">
        <v>243</v>
      </c>
      <c r="Q10754">
        <v>0.66</v>
      </c>
      <c r="V10754">
        <v>1</v>
      </c>
      <c r="W10754" t="s">
        <v>1371</v>
      </c>
      <c r="X10754" t="s">
        <v>1537</v>
      </c>
    </row>
    <row r="10755" spans="1:24" x14ac:dyDescent="0.3">
      <c r="A10755">
        <v>14434</v>
      </c>
      <c r="B10755" s="15" t="s">
        <v>564</v>
      </c>
      <c r="C10755" t="str">
        <f>_xlfn.XLOOKUP($B10755, STANDARDS!$A:$A, STANDARDS!$B:$B,,0,2)</f>
        <v>Duck Creek Dolomite, Wyloo Gp</v>
      </c>
      <c r="D10755" t="s">
        <v>535</v>
      </c>
      <c r="E10755" t="s">
        <v>1277</v>
      </c>
      <c r="J10755" cm="1">
        <f t="array" ref="J10755:L10755">_xlfn.XLOOKUP($C10755, AGE!$A:$A,AGE!$B:$D,,0,2)</f>
        <v>1931</v>
      </c>
      <c r="K10755">
        <v>107</v>
      </c>
      <c r="L10755" t="str">
        <v>Sircombe et al. 2003 in Müller et al. 2005; Müller et al. 2005</v>
      </c>
      <c r="M10755" t="s">
        <v>583</v>
      </c>
      <c r="P10755" t="s">
        <v>243</v>
      </c>
      <c r="Q10755">
        <v>0.82</v>
      </c>
      <c r="V10755">
        <v>1</v>
      </c>
      <c r="W10755" t="s">
        <v>1371</v>
      </c>
      <c r="X10755" t="s">
        <v>1537</v>
      </c>
    </row>
    <row r="10756" spans="1:24" x14ac:dyDescent="0.3">
      <c r="A10756">
        <v>14435</v>
      </c>
      <c r="B10756" s="15" t="s">
        <v>564</v>
      </c>
      <c r="C10756" t="str">
        <f>_xlfn.XLOOKUP($B10756, STANDARDS!$A:$A, STANDARDS!$B:$B,,0,2)</f>
        <v>Duck Creek Dolomite, Wyloo Gp</v>
      </c>
      <c r="D10756" t="s">
        <v>535</v>
      </c>
      <c r="E10756" t="s">
        <v>1277</v>
      </c>
      <c r="J10756" cm="1">
        <f t="array" ref="J10756:L10756">_xlfn.XLOOKUP($C10756, AGE!$A:$A,AGE!$B:$D,,0,2)</f>
        <v>1931</v>
      </c>
      <c r="K10756">
        <v>107</v>
      </c>
      <c r="L10756" t="str">
        <v>Sircombe et al. 2003 in Müller et al. 2005; Müller et al. 2005</v>
      </c>
      <c r="M10756" t="s">
        <v>583</v>
      </c>
      <c r="P10756" t="s">
        <v>243</v>
      </c>
      <c r="Q10756">
        <v>0.69</v>
      </c>
      <c r="V10756">
        <v>1</v>
      </c>
      <c r="W10756" t="s">
        <v>1371</v>
      </c>
      <c r="X10756" t="s">
        <v>1537</v>
      </c>
    </row>
    <row r="10757" spans="1:24" x14ac:dyDescent="0.3">
      <c r="A10757">
        <v>14436</v>
      </c>
      <c r="B10757" s="15" t="s">
        <v>564</v>
      </c>
      <c r="C10757" t="str">
        <f>_xlfn.XLOOKUP($B10757, STANDARDS!$A:$A, STANDARDS!$B:$B,,0,2)</f>
        <v>Duck Creek Dolomite, Wyloo Gp</v>
      </c>
      <c r="D10757" t="s">
        <v>535</v>
      </c>
      <c r="E10757" t="s">
        <v>1277</v>
      </c>
      <c r="J10757" cm="1">
        <f t="array" ref="J10757:L10757">_xlfn.XLOOKUP($C10757, AGE!$A:$A,AGE!$B:$D,,0,2)</f>
        <v>1931</v>
      </c>
      <c r="K10757">
        <v>107</v>
      </c>
      <c r="L10757" t="str">
        <v>Sircombe et al. 2003 in Müller et al. 2005; Müller et al. 2005</v>
      </c>
      <c r="M10757" t="s">
        <v>583</v>
      </c>
      <c r="P10757" t="s">
        <v>243</v>
      </c>
      <c r="Q10757">
        <v>1.45</v>
      </c>
      <c r="V10757">
        <v>1</v>
      </c>
      <c r="W10757" t="s">
        <v>1371</v>
      </c>
      <c r="X10757" t="s">
        <v>1537</v>
      </c>
    </row>
    <row r="10758" spans="1:24" x14ac:dyDescent="0.3">
      <c r="A10758">
        <v>14437</v>
      </c>
      <c r="B10758" s="15" t="s">
        <v>564</v>
      </c>
      <c r="C10758" t="str">
        <f>_xlfn.XLOOKUP($B10758, STANDARDS!$A:$A, STANDARDS!$B:$B,,0,2)</f>
        <v>Duck Creek Dolomite, Wyloo Gp</v>
      </c>
      <c r="D10758" t="s">
        <v>535</v>
      </c>
      <c r="E10758" t="s">
        <v>1277</v>
      </c>
      <c r="J10758" cm="1">
        <f t="array" ref="J10758:L10758">_xlfn.XLOOKUP($C10758, AGE!$A:$A,AGE!$B:$D,,0,2)</f>
        <v>1931</v>
      </c>
      <c r="K10758">
        <v>107</v>
      </c>
      <c r="L10758" t="str">
        <v>Sircombe et al. 2003 in Müller et al. 2005; Müller et al. 2005</v>
      </c>
      <c r="M10758" t="s">
        <v>583</v>
      </c>
      <c r="P10758" t="s">
        <v>243</v>
      </c>
      <c r="Q10758">
        <v>-0.08</v>
      </c>
      <c r="V10758">
        <v>1</v>
      </c>
      <c r="W10758" t="s">
        <v>1371</v>
      </c>
      <c r="X10758" t="s">
        <v>1537</v>
      </c>
    </row>
    <row r="10759" spans="1:24" x14ac:dyDescent="0.3">
      <c r="A10759">
        <v>14438</v>
      </c>
      <c r="B10759" s="15" t="s">
        <v>564</v>
      </c>
      <c r="C10759" t="str">
        <f>_xlfn.XLOOKUP($B10759, STANDARDS!$A:$A, STANDARDS!$B:$B,,0,2)</f>
        <v>Duck Creek Dolomite, Wyloo Gp</v>
      </c>
      <c r="D10759" t="s">
        <v>535</v>
      </c>
      <c r="E10759" t="s">
        <v>1277</v>
      </c>
      <c r="J10759" cm="1">
        <f t="array" ref="J10759:L10759">_xlfn.XLOOKUP($C10759, AGE!$A:$A,AGE!$B:$D,,0,2)</f>
        <v>1931</v>
      </c>
      <c r="K10759">
        <v>107</v>
      </c>
      <c r="L10759" t="str">
        <v>Sircombe et al. 2003 in Müller et al. 2005; Müller et al. 2005</v>
      </c>
      <c r="M10759" t="s">
        <v>583</v>
      </c>
      <c r="P10759" t="s">
        <v>243</v>
      </c>
      <c r="Q10759">
        <v>1.42</v>
      </c>
      <c r="V10759">
        <v>1</v>
      </c>
      <c r="W10759" t="s">
        <v>1371</v>
      </c>
      <c r="X10759" t="s">
        <v>1537</v>
      </c>
    </row>
    <row r="10760" spans="1:24" x14ac:dyDescent="0.3">
      <c r="A10760">
        <v>14439</v>
      </c>
      <c r="B10760" s="15" t="s">
        <v>564</v>
      </c>
      <c r="C10760" t="str">
        <f>_xlfn.XLOOKUP($B10760, STANDARDS!$A:$A, STANDARDS!$B:$B,,0,2)</f>
        <v>Duck Creek Dolomite, Wyloo Gp</v>
      </c>
      <c r="D10760" t="s">
        <v>535</v>
      </c>
      <c r="E10760" t="s">
        <v>1277</v>
      </c>
      <c r="J10760" cm="1">
        <f t="array" ref="J10760:L10760">_xlfn.XLOOKUP($C10760, AGE!$A:$A,AGE!$B:$D,,0,2)</f>
        <v>1931</v>
      </c>
      <c r="K10760">
        <v>107</v>
      </c>
      <c r="L10760" t="str">
        <v>Sircombe et al. 2003 in Müller et al. 2005; Müller et al. 2005</v>
      </c>
      <c r="M10760" t="s">
        <v>583</v>
      </c>
      <c r="P10760" t="s">
        <v>243</v>
      </c>
      <c r="Q10760">
        <v>0.93</v>
      </c>
      <c r="V10760">
        <v>1</v>
      </c>
      <c r="W10760" t="s">
        <v>1371</v>
      </c>
      <c r="X10760" t="s">
        <v>1537</v>
      </c>
    </row>
    <row r="10761" spans="1:24" x14ac:dyDescent="0.3">
      <c r="A10761">
        <v>14440</v>
      </c>
      <c r="B10761" s="15" t="s">
        <v>564</v>
      </c>
      <c r="C10761" t="str">
        <f>_xlfn.XLOOKUP($B10761, STANDARDS!$A:$A, STANDARDS!$B:$B,,0,2)</f>
        <v>Duck Creek Dolomite, Wyloo Gp</v>
      </c>
      <c r="D10761" t="s">
        <v>535</v>
      </c>
      <c r="E10761" t="s">
        <v>1277</v>
      </c>
      <c r="J10761" cm="1">
        <f t="array" ref="J10761:L10761">_xlfn.XLOOKUP($C10761, AGE!$A:$A,AGE!$B:$D,,0,2)</f>
        <v>1931</v>
      </c>
      <c r="K10761">
        <v>107</v>
      </c>
      <c r="L10761" t="str">
        <v>Sircombe et al. 2003 in Müller et al. 2005; Müller et al. 2005</v>
      </c>
      <c r="M10761" t="s">
        <v>583</v>
      </c>
      <c r="P10761" t="s">
        <v>243</v>
      </c>
      <c r="Q10761">
        <v>-1.65</v>
      </c>
      <c r="V10761">
        <v>1</v>
      </c>
      <c r="W10761" t="s">
        <v>1371</v>
      </c>
      <c r="X10761" t="s">
        <v>1537</v>
      </c>
    </row>
    <row r="10762" spans="1:24" x14ac:dyDescent="0.3">
      <c r="A10762">
        <v>14441</v>
      </c>
      <c r="B10762" s="15" t="s">
        <v>564</v>
      </c>
      <c r="C10762" t="str">
        <f>_xlfn.XLOOKUP($B10762, STANDARDS!$A:$A, STANDARDS!$B:$B,,0,2)</f>
        <v>Duck Creek Dolomite, Wyloo Gp</v>
      </c>
      <c r="D10762" t="s">
        <v>535</v>
      </c>
      <c r="E10762" t="s">
        <v>1277</v>
      </c>
      <c r="J10762" cm="1">
        <f t="array" ref="J10762:L10762">_xlfn.XLOOKUP($C10762, AGE!$A:$A,AGE!$B:$D,,0,2)</f>
        <v>1931</v>
      </c>
      <c r="K10762">
        <v>107</v>
      </c>
      <c r="L10762" t="str">
        <v>Sircombe et al. 2003 in Müller et al. 2005; Müller et al. 2005</v>
      </c>
      <c r="M10762" t="s">
        <v>583</v>
      </c>
      <c r="P10762" t="s">
        <v>243</v>
      </c>
      <c r="Q10762">
        <v>-0.15</v>
      </c>
      <c r="V10762">
        <v>1</v>
      </c>
      <c r="W10762" t="s">
        <v>1371</v>
      </c>
      <c r="X10762" t="s">
        <v>1537</v>
      </c>
    </row>
    <row r="10763" spans="1:24" x14ac:dyDescent="0.3">
      <c r="A10763">
        <v>14442</v>
      </c>
      <c r="B10763" s="15" t="s">
        <v>564</v>
      </c>
      <c r="C10763" t="str">
        <f>_xlfn.XLOOKUP($B10763, STANDARDS!$A:$A, STANDARDS!$B:$B,,0,2)</f>
        <v>Duck Creek Dolomite, Wyloo Gp</v>
      </c>
      <c r="D10763" t="s">
        <v>535</v>
      </c>
      <c r="E10763" t="s">
        <v>1277</v>
      </c>
      <c r="J10763" cm="1">
        <f t="array" ref="J10763:L10763">_xlfn.XLOOKUP($C10763, AGE!$A:$A,AGE!$B:$D,,0,2)</f>
        <v>1931</v>
      </c>
      <c r="K10763">
        <v>107</v>
      </c>
      <c r="L10763" t="str">
        <v>Sircombe et al. 2003 in Müller et al. 2005; Müller et al. 2005</v>
      </c>
      <c r="M10763" t="s">
        <v>583</v>
      </c>
      <c r="P10763" t="s">
        <v>243</v>
      </c>
      <c r="Q10763">
        <v>-4.79</v>
      </c>
      <c r="V10763">
        <v>1</v>
      </c>
      <c r="W10763" t="s">
        <v>1371</v>
      </c>
      <c r="X10763" t="s">
        <v>1537</v>
      </c>
    </row>
    <row r="10764" spans="1:24" x14ac:dyDescent="0.3">
      <c r="A10764">
        <v>14443</v>
      </c>
      <c r="B10764" s="15" t="s">
        <v>994</v>
      </c>
      <c r="C10764" t="str">
        <f>_xlfn.XLOOKUP($B10764, STANDARDS!$A:$A, STANDARDS!$B:$B,,0,2)</f>
        <v>Bruce Fm</v>
      </c>
      <c r="D10764" t="s">
        <v>517</v>
      </c>
      <c r="E10764" t="s">
        <v>1278</v>
      </c>
      <c r="J10764" s="13">
        <v>2350</v>
      </c>
      <c r="K10764" s="13">
        <v>100</v>
      </c>
      <c r="L10764" s="16"/>
      <c r="M10764" t="s">
        <v>1335</v>
      </c>
      <c r="P10764" t="s">
        <v>243</v>
      </c>
      <c r="Q10764">
        <v>-1.52</v>
      </c>
      <c r="V10764">
        <v>1</v>
      </c>
      <c r="W10764" t="s">
        <v>1371</v>
      </c>
      <c r="X10764" t="s">
        <v>1537</v>
      </c>
    </row>
    <row r="10765" spans="1:24" x14ac:dyDescent="0.3">
      <c r="A10765">
        <v>14444</v>
      </c>
      <c r="B10765" s="15" t="s">
        <v>994</v>
      </c>
      <c r="C10765" t="str">
        <f>_xlfn.XLOOKUP($B10765, STANDARDS!$A:$A, STANDARDS!$B:$B,,0,2)</f>
        <v>Bruce Fm</v>
      </c>
      <c r="D10765" t="s">
        <v>517</v>
      </c>
      <c r="E10765" t="s">
        <v>1278</v>
      </c>
      <c r="J10765" s="13">
        <v>2350</v>
      </c>
      <c r="K10765" s="13">
        <v>100</v>
      </c>
      <c r="L10765" s="16"/>
      <c r="M10765" t="s">
        <v>1335</v>
      </c>
      <c r="P10765" t="s">
        <v>243</v>
      </c>
      <c r="Q10765">
        <v>-1.41</v>
      </c>
      <c r="V10765">
        <v>1</v>
      </c>
      <c r="W10765" t="s">
        <v>1371</v>
      </c>
      <c r="X10765" t="s">
        <v>1537</v>
      </c>
    </row>
    <row r="10766" spans="1:24" x14ac:dyDescent="0.3">
      <c r="A10766">
        <v>14445</v>
      </c>
      <c r="B10766" s="15" t="s">
        <v>994</v>
      </c>
      <c r="C10766" t="str">
        <f>_xlfn.XLOOKUP($B10766, STANDARDS!$A:$A, STANDARDS!$B:$B,,0,2)</f>
        <v>Bruce Fm</v>
      </c>
      <c r="D10766" t="s">
        <v>517</v>
      </c>
      <c r="E10766" t="s">
        <v>1278</v>
      </c>
      <c r="J10766" s="13">
        <v>2350</v>
      </c>
      <c r="K10766" s="13">
        <v>100</v>
      </c>
      <c r="L10766" s="16"/>
      <c r="M10766" t="s">
        <v>1335</v>
      </c>
      <c r="P10766" t="s">
        <v>243</v>
      </c>
      <c r="Q10766">
        <v>-1.25</v>
      </c>
      <c r="V10766">
        <v>1</v>
      </c>
      <c r="W10766" t="s">
        <v>1371</v>
      </c>
      <c r="X10766" t="s">
        <v>1537</v>
      </c>
    </row>
    <row r="10767" spans="1:24" x14ac:dyDescent="0.3">
      <c r="A10767">
        <v>14446</v>
      </c>
      <c r="B10767" s="15" t="s">
        <v>994</v>
      </c>
      <c r="C10767" t="str">
        <f>_xlfn.XLOOKUP($B10767, STANDARDS!$A:$A, STANDARDS!$B:$B,,0,2)</f>
        <v>Bruce Fm</v>
      </c>
      <c r="D10767" t="s">
        <v>517</v>
      </c>
      <c r="E10767" t="s">
        <v>1278</v>
      </c>
      <c r="J10767" s="13">
        <v>2350</v>
      </c>
      <c r="K10767" s="13">
        <v>100</v>
      </c>
      <c r="L10767" s="16"/>
      <c r="M10767" t="s">
        <v>1335</v>
      </c>
      <c r="P10767" t="s">
        <v>243</v>
      </c>
      <c r="Q10767">
        <v>-1.24</v>
      </c>
      <c r="V10767">
        <v>1</v>
      </c>
      <c r="W10767" t="s">
        <v>1371</v>
      </c>
      <c r="X10767" t="s">
        <v>1537</v>
      </c>
    </row>
    <row r="10768" spans="1:24" x14ac:dyDescent="0.3">
      <c r="A10768">
        <v>14447</v>
      </c>
      <c r="B10768" s="15" t="s">
        <v>994</v>
      </c>
      <c r="C10768" t="str">
        <f>_xlfn.XLOOKUP($B10768, STANDARDS!$A:$A, STANDARDS!$B:$B,,0,2)</f>
        <v>Bruce Fm</v>
      </c>
      <c r="D10768" t="s">
        <v>517</v>
      </c>
      <c r="E10768" t="s">
        <v>1278</v>
      </c>
      <c r="J10768" s="13">
        <v>2350</v>
      </c>
      <c r="K10768" s="13">
        <v>100</v>
      </c>
      <c r="L10768" s="16"/>
      <c r="M10768" t="s">
        <v>1335</v>
      </c>
      <c r="P10768" t="s">
        <v>243</v>
      </c>
      <c r="Q10768">
        <v>-1.46</v>
      </c>
      <c r="V10768">
        <v>1</v>
      </c>
      <c r="W10768" t="s">
        <v>1371</v>
      </c>
      <c r="X10768" t="s">
        <v>1537</v>
      </c>
    </row>
    <row r="10769" spans="1:24" x14ac:dyDescent="0.3">
      <c r="A10769">
        <v>14448</v>
      </c>
      <c r="B10769" s="15" t="s">
        <v>994</v>
      </c>
      <c r="C10769" t="str">
        <f>_xlfn.XLOOKUP($B10769, STANDARDS!$A:$A, STANDARDS!$B:$B,,0,2)</f>
        <v>Bruce Fm</v>
      </c>
      <c r="D10769" t="s">
        <v>517</v>
      </c>
      <c r="E10769" t="s">
        <v>1278</v>
      </c>
      <c r="J10769" s="13">
        <v>2350</v>
      </c>
      <c r="K10769" s="13">
        <v>100</v>
      </c>
      <c r="L10769" s="16"/>
      <c r="M10769" t="s">
        <v>1335</v>
      </c>
      <c r="P10769" t="s">
        <v>243</v>
      </c>
      <c r="Q10769">
        <v>-1.46</v>
      </c>
      <c r="V10769">
        <v>1</v>
      </c>
      <c r="W10769" t="s">
        <v>1371</v>
      </c>
      <c r="X10769" t="s">
        <v>1537</v>
      </c>
    </row>
    <row r="10770" spans="1:24" x14ac:dyDescent="0.3">
      <c r="A10770">
        <v>14449</v>
      </c>
      <c r="B10770" s="15" t="s">
        <v>994</v>
      </c>
      <c r="C10770" t="str">
        <f>_xlfn.XLOOKUP($B10770, STANDARDS!$A:$A, STANDARDS!$B:$B,,0,2)</f>
        <v>Bruce Fm</v>
      </c>
      <c r="D10770" t="s">
        <v>517</v>
      </c>
      <c r="E10770" t="s">
        <v>1278</v>
      </c>
      <c r="J10770" s="13">
        <v>2350</v>
      </c>
      <c r="K10770" s="13">
        <v>100</v>
      </c>
      <c r="L10770" s="16"/>
      <c r="M10770" t="s">
        <v>1335</v>
      </c>
      <c r="P10770" t="s">
        <v>243</v>
      </c>
      <c r="Q10770">
        <v>-1.29</v>
      </c>
      <c r="V10770">
        <v>1</v>
      </c>
      <c r="W10770" t="s">
        <v>1371</v>
      </c>
      <c r="X10770" t="s">
        <v>1537</v>
      </c>
    </row>
    <row r="10771" spans="1:24" x14ac:dyDescent="0.3">
      <c r="A10771">
        <v>14450</v>
      </c>
      <c r="B10771" s="15" t="s">
        <v>994</v>
      </c>
      <c r="C10771" t="str">
        <f>_xlfn.XLOOKUP($B10771, STANDARDS!$A:$A, STANDARDS!$B:$B,,0,2)</f>
        <v>Bruce Fm</v>
      </c>
      <c r="D10771" t="s">
        <v>517</v>
      </c>
      <c r="E10771" t="s">
        <v>1278</v>
      </c>
      <c r="J10771" s="13">
        <v>2350</v>
      </c>
      <c r="K10771" s="13">
        <v>100</v>
      </c>
      <c r="L10771" s="16"/>
      <c r="M10771" t="s">
        <v>1335</v>
      </c>
      <c r="P10771" t="s">
        <v>243</v>
      </c>
      <c r="Q10771">
        <v>-1.24</v>
      </c>
      <c r="V10771">
        <v>1</v>
      </c>
      <c r="W10771" t="s">
        <v>1371</v>
      </c>
      <c r="X10771" t="s">
        <v>1537</v>
      </c>
    </row>
    <row r="10772" spans="1:24" x14ac:dyDescent="0.3">
      <c r="A10772">
        <v>14451</v>
      </c>
      <c r="B10772" s="15" t="s">
        <v>994</v>
      </c>
      <c r="C10772" t="str">
        <f>_xlfn.XLOOKUP($B10772, STANDARDS!$A:$A, STANDARDS!$B:$B,,0,2)</f>
        <v>Bruce Fm</v>
      </c>
      <c r="D10772" t="s">
        <v>517</v>
      </c>
      <c r="E10772" t="s">
        <v>1278</v>
      </c>
      <c r="J10772" s="13">
        <v>2350</v>
      </c>
      <c r="K10772" s="13">
        <v>100</v>
      </c>
      <c r="L10772" s="16"/>
      <c r="M10772" t="s">
        <v>1335</v>
      </c>
      <c r="P10772" t="s">
        <v>243</v>
      </c>
      <c r="Q10772">
        <v>-1.23</v>
      </c>
      <c r="V10772">
        <v>1</v>
      </c>
      <c r="W10772" t="s">
        <v>1371</v>
      </c>
      <c r="X10772" t="s">
        <v>1537</v>
      </c>
    </row>
    <row r="10773" spans="1:24" x14ac:dyDescent="0.3">
      <c r="A10773">
        <v>14452</v>
      </c>
      <c r="B10773" s="15" t="s">
        <v>994</v>
      </c>
      <c r="C10773" t="str">
        <f>_xlfn.XLOOKUP($B10773, STANDARDS!$A:$A, STANDARDS!$B:$B,,0,2)</f>
        <v>Bruce Fm</v>
      </c>
      <c r="D10773" t="s">
        <v>517</v>
      </c>
      <c r="E10773" t="s">
        <v>1278</v>
      </c>
      <c r="J10773" s="13">
        <v>2350</v>
      </c>
      <c r="K10773" s="13">
        <v>100</v>
      </c>
      <c r="L10773" s="16"/>
      <c r="M10773" t="s">
        <v>1335</v>
      </c>
      <c r="P10773" t="s">
        <v>243</v>
      </c>
      <c r="Q10773">
        <v>-1.2</v>
      </c>
      <c r="V10773">
        <v>1</v>
      </c>
      <c r="W10773" t="s">
        <v>1371</v>
      </c>
      <c r="X10773" t="s">
        <v>1537</v>
      </c>
    </row>
    <row r="10774" spans="1:24" x14ac:dyDescent="0.3">
      <c r="A10774">
        <v>14453</v>
      </c>
      <c r="B10774" s="15" t="s">
        <v>994</v>
      </c>
      <c r="C10774" t="str">
        <f>_xlfn.XLOOKUP($B10774, STANDARDS!$A:$A, STANDARDS!$B:$B,,0,2)</f>
        <v>Bruce Fm</v>
      </c>
      <c r="D10774" t="s">
        <v>517</v>
      </c>
      <c r="E10774" t="s">
        <v>1278</v>
      </c>
      <c r="J10774" s="13">
        <v>2350</v>
      </c>
      <c r="K10774" s="13">
        <v>100</v>
      </c>
      <c r="L10774" s="16"/>
      <c r="M10774" t="s">
        <v>1335</v>
      </c>
      <c r="P10774" t="s">
        <v>243</v>
      </c>
      <c r="Q10774">
        <v>-1.22</v>
      </c>
      <c r="V10774">
        <v>1</v>
      </c>
      <c r="W10774" t="s">
        <v>1371</v>
      </c>
      <c r="X10774" t="s">
        <v>1537</v>
      </c>
    </row>
    <row r="10775" spans="1:24" x14ac:dyDescent="0.3">
      <c r="A10775">
        <v>14454</v>
      </c>
      <c r="B10775" s="15" t="s">
        <v>994</v>
      </c>
      <c r="C10775" t="str">
        <f>_xlfn.XLOOKUP($B10775, STANDARDS!$A:$A, STANDARDS!$B:$B,,0,2)</f>
        <v>Bruce Fm</v>
      </c>
      <c r="D10775" t="s">
        <v>517</v>
      </c>
      <c r="E10775" t="s">
        <v>1278</v>
      </c>
      <c r="J10775" s="13">
        <v>2350</v>
      </c>
      <c r="K10775" s="13">
        <v>100</v>
      </c>
      <c r="L10775" s="16"/>
      <c r="M10775" t="s">
        <v>1335</v>
      </c>
      <c r="P10775" t="s">
        <v>243</v>
      </c>
      <c r="Q10775">
        <v>-1.58</v>
      </c>
      <c r="V10775">
        <v>1</v>
      </c>
      <c r="W10775" t="s">
        <v>1371</v>
      </c>
      <c r="X10775" t="s">
        <v>1537</v>
      </c>
    </row>
    <row r="10776" spans="1:24" x14ac:dyDescent="0.3">
      <c r="A10776">
        <v>14455</v>
      </c>
      <c r="B10776" s="15" t="s">
        <v>994</v>
      </c>
      <c r="C10776" t="str">
        <f>_xlfn.XLOOKUP($B10776, STANDARDS!$A:$A, STANDARDS!$B:$B,,0,2)</f>
        <v>Bruce Fm</v>
      </c>
      <c r="D10776" t="s">
        <v>517</v>
      </c>
      <c r="E10776" t="s">
        <v>1278</v>
      </c>
      <c r="J10776" s="13">
        <v>2350</v>
      </c>
      <c r="K10776" s="13">
        <v>100</v>
      </c>
      <c r="L10776" s="16"/>
      <c r="M10776" t="s">
        <v>1335</v>
      </c>
      <c r="P10776" t="s">
        <v>243</v>
      </c>
      <c r="Q10776">
        <v>-1.38</v>
      </c>
      <c r="V10776">
        <v>1</v>
      </c>
      <c r="W10776" t="s">
        <v>1371</v>
      </c>
      <c r="X10776" t="s">
        <v>1537</v>
      </c>
    </row>
    <row r="10777" spans="1:24" x14ac:dyDescent="0.3">
      <c r="A10777">
        <v>14456</v>
      </c>
      <c r="B10777" s="15" t="s">
        <v>994</v>
      </c>
      <c r="C10777" t="str">
        <f>_xlfn.XLOOKUP($B10777, STANDARDS!$A:$A, STANDARDS!$B:$B,,0,2)</f>
        <v>Bruce Fm</v>
      </c>
      <c r="D10777" t="s">
        <v>517</v>
      </c>
      <c r="E10777" t="s">
        <v>1278</v>
      </c>
      <c r="J10777" s="13">
        <v>2350</v>
      </c>
      <c r="K10777" s="13">
        <v>100</v>
      </c>
      <c r="L10777" s="16"/>
      <c r="M10777" t="s">
        <v>1335</v>
      </c>
      <c r="P10777" t="s">
        <v>243</v>
      </c>
      <c r="Q10777">
        <v>-1.4</v>
      </c>
      <c r="V10777">
        <v>1</v>
      </c>
      <c r="W10777" t="s">
        <v>1371</v>
      </c>
      <c r="X10777" t="s">
        <v>1537</v>
      </c>
    </row>
    <row r="10778" spans="1:24" x14ac:dyDescent="0.3">
      <c r="A10778">
        <v>14457</v>
      </c>
      <c r="B10778" s="15" t="s">
        <v>994</v>
      </c>
      <c r="C10778" t="str">
        <f>_xlfn.XLOOKUP($B10778, STANDARDS!$A:$A, STANDARDS!$B:$B,,0,2)</f>
        <v>Bruce Fm</v>
      </c>
      <c r="D10778" t="s">
        <v>517</v>
      </c>
      <c r="E10778" t="s">
        <v>1278</v>
      </c>
      <c r="J10778" s="13">
        <v>2350</v>
      </c>
      <c r="K10778" s="13">
        <v>100</v>
      </c>
      <c r="L10778" s="16"/>
      <c r="M10778" t="s">
        <v>583</v>
      </c>
      <c r="P10778" t="s">
        <v>243</v>
      </c>
      <c r="Q10778">
        <v>-1.68</v>
      </c>
      <c r="V10778">
        <v>1</v>
      </c>
      <c r="W10778" t="s">
        <v>1371</v>
      </c>
      <c r="X10778" t="s">
        <v>1537</v>
      </c>
    </row>
    <row r="10779" spans="1:24" x14ac:dyDescent="0.3">
      <c r="A10779">
        <v>14458</v>
      </c>
      <c r="B10779" s="15" t="s">
        <v>994</v>
      </c>
      <c r="C10779" t="str">
        <f>_xlfn.XLOOKUP($B10779, STANDARDS!$A:$A, STANDARDS!$B:$B,,0,2)</f>
        <v>Bruce Fm</v>
      </c>
      <c r="D10779" t="s">
        <v>517</v>
      </c>
      <c r="E10779" t="s">
        <v>1278</v>
      </c>
      <c r="J10779" s="13">
        <v>2350</v>
      </c>
      <c r="K10779" s="13">
        <v>100</v>
      </c>
      <c r="L10779" s="16"/>
      <c r="M10779" t="s">
        <v>583</v>
      </c>
      <c r="P10779" t="s">
        <v>243</v>
      </c>
      <c r="Q10779">
        <v>-1.5</v>
      </c>
      <c r="V10779">
        <v>1</v>
      </c>
      <c r="W10779" t="s">
        <v>1371</v>
      </c>
      <c r="X10779" t="s">
        <v>1537</v>
      </c>
    </row>
    <row r="10780" spans="1:24" x14ac:dyDescent="0.3">
      <c r="A10780">
        <v>14459</v>
      </c>
      <c r="B10780" s="15" t="s">
        <v>994</v>
      </c>
      <c r="C10780" t="str">
        <f>_xlfn.XLOOKUP($B10780, STANDARDS!$A:$A, STANDARDS!$B:$B,,0,2)</f>
        <v>Bruce Fm</v>
      </c>
      <c r="D10780" t="s">
        <v>517</v>
      </c>
      <c r="E10780" t="s">
        <v>1278</v>
      </c>
      <c r="J10780" s="13">
        <v>2350</v>
      </c>
      <c r="K10780" s="13">
        <v>100</v>
      </c>
      <c r="L10780" s="16"/>
      <c r="M10780" t="s">
        <v>583</v>
      </c>
      <c r="P10780" t="s">
        <v>243</v>
      </c>
      <c r="Q10780">
        <v>-1.38</v>
      </c>
      <c r="V10780">
        <v>1</v>
      </c>
      <c r="W10780" t="s">
        <v>1371</v>
      </c>
      <c r="X10780" t="s">
        <v>1537</v>
      </c>
    </row>
    <row r="10781" spans="1:24" x14ac:dyDescent="0.3">
      <c r="A10781">
        <v>14460</v>
      </c>
      <c r="B10781" s="15" t="s">
        <v>994</v>
      </c>
      <c r="C10781" t="str">
        <f>_xlfn.XLOOKUP($B10781, STANDARDS!$A:$A, STANDARDS!$B:$B,,0,2)</f>
        <v>Bruce Fm</v>
      </c>
      <c r="D10781" t="s">
        <v>517</v>
      </c>
      <c r="E10781" t="s">
        <v>1278</v>
      </c>
      <c r="J10781" s="13">
        <v>2350</v>
      </c>
      <c r="K10781" s="13">
        <v>100</v>
      </c>
      <c r="L10781" s="16"/>
      <c r="M10781" t="s">
        <v>583</v>
      </c>
      <c r="P10781" t="s">
        <v>243</v>
      </c>
      <c r="Q10781">
        <v>-1.33</v>
      </c>
      <c r="V10781">
        <v>1</v>
      </c>
      <c r="W10781" t="s">
        <v>1371</v>
      </c>
      <c r="X10781" t="s">
        <v>1537</v>
      </c>
    </row>
    <row r="10782" spans="1:24" x14ac:dyDescent="0.3">
      <c r="A10782">
        <v>14461</v>
      </c>
      <c r="B10782" s="15" t="s">
        <v>994</v>
      </c>
      <c r="C10782" t="str">
        <f>_xlfn.XLOOKUP($B10782, STANDARDS!$A:$A, STANDARDS!$B:$B,,0,2)</f>
        <v>Bruce Fm</v>
      </c>
      <c r="D10782" t="s">
        <v>517</v>
      </c>
      <c r="E10782" t="s">
        <v>1278</v>
      </c>
      <c r="J10782" s="13">
        <v>2350</v>
      </c>
      <c r="K10782" s="13">
        <v>100</v>
      </c>
      <c r="L10782" s="16"/>
      <c r="M10782" t="s">
        <v>583</v>
      </c>
      <c r="P10782" t="s">
        <v>243</v>
      </c>
      <c r="Q10782">
        <v>-1.99</v>
      </c>
      <c r="V10782">
        <v>1</v>
      </c>
      <c r="W10782" t="s">
        <v>1371</v>
      </c>
      <c r="X10782" t="s">
        <v>1537</v>
      </c>
    </row>
    <row r="10783" spans="1:24" x14ac:dyDescent="0.3">
      <c r="A10783">
        <v>14462</v>
      </c>
      <c r="B10783" s="15" t="s">
        <v>994</v>
      </c>
      <c r="C10783" t="str">
        <f>_xlfn.XLOOKUP($B10783, STANDARDS!$A:$A, STANDARDS!$B:$B,,0,2)</f>
        <v>Bruce Fm</v>
      </c>
      <c r="D10783" t="s">
        <v>517</v>
      </c>
      <c r="E10783" t="s">
        <v>1278</v>
      </c>
      <c r="J10783" s="13">
        <v>2350</v>
      </c>
      <c r="K10783" s="13">
        <v>100</v>
      </c>
      <c r="L10783" s="16"/>
      <c r="M10783" t="s">
        <v>583</v>
      </c>
      <c r="P10783" t="s">
        <v>243</v>
      </c>
      <c r="Q10783">
        <v>-0.94</v>
      </c>
      <c r="V10783">
        <v>1</v>
      </c>
      <c r="W10783" t="s">
        <v>1371</v>
      </c>
      <c r="X10783" t="s">
        <v>1537</v>
      </c>
    </row>
    <row r="10784" spans="1:24" x14ac:dyDescent="0.3">
      <c r="A10784">
        <v>14463</v>
      </c>
      <c r="B10784" s="15" t="s">
        <v>994</v>
      </c>
      <c r="C10784" t="str">
        <f>_xlfn.XLOOKUP($B10784, STANDARDS!$A:$A, STANDARDS!$B:$B,,0,2)</f>
        <v>Bruce Fm</v>
      </c>
      <c r="D10784" t="s">
        <v>517</v>
      </c>
      <c r="E10784" t="s">
        <v>1278</v>
      </c>
      <c r="J10784" s="13">
        <v>2350</v>
      </c>
      <c r="K10784" s="13">
        <v>100</v>
      </c>
      <c r="L10784" s="16"/>
      <c r="M10784" t="s">
        <v>583</v>
      </c>
      <c r="P10784" t="s">
        <v>243</v>
      </c>
      <c r="Q10784">
        <v>-0.89</v>
      </c>
      <c r="V10784">
        <v>1</v>
      </c>
      <c r="W10784" t="s">
        <v>1371</v>
      </c>
      <c r="X10784" t="s">
        <v>1537</v>
      </c>
    </row>
    <row r="10785" spans="1:24" x14ac:dyDescent="0.3">
      <c r="A10785">
        <v>14464</v>
      </c>
      <c r="B10785" s="15" t="s">
        <v>994</v>
      </c>
      <c r="C10785" t="str">
        <f>_xlfn.XLOOKUP($B10785, STANDARDS!$A:$A, STANDARDS!$B:$B,,0,2)</f>
        <v>Bruce Fm</v>
      </c>
      <c r="D10785" t="s">
        <v>517</v>
      </c>
      <c r="E10785" t="s">
        <v>1278</v>
      </c>
      <c r="J10785" s="13">
        <v>2350</v>
      </c>
      <c r="K10785" s="13">
        <v>100</v>
      </c>
      <c r="L10785" s="16"/>
      <c r="M10785" t="s">
        <v>583</v>
      </c>
      <c r="P10785" t="s">
        <v>243</v>
      </c>
      <c r="Q10785">
        <v>-1.25</v>
      </c>
      <c r="V10785">
        <v>1</v>
      </c>
      <c r="W10785" t="s">
        <v>1371</v>
      </c>
      <c r="X10785" t="s">
        <v>1537</v>
      </c>
    </row>
    <row r="10786" spans="1:24" x14ac:dyDescent="0.3">
      <c r="A10786">
        <v>14465</v>
      </c>
      <c r="B10786" s="15" t="s">
        <v>994</v>
      </c>
      <c r="C10786" t="str">
        <f>_xlfn.XLOOKUP($B10786, STANDARDS!$A:$A, STANDARDS!$B:$B,,0,2)</f>
        <v>Bruce Fm</v>
      </c>
      <c r="D10786" t="s">
        <v>517</v>
      </c>
      <c r="E10786" t="s">
        <v>1278</v>
      </c>
      <c r="J10786" s="13">
        <v>2350</v>
      </c>
      <c r="K10786" s="13">
        <v>100</v>
      </c>
      <c r="L10786" s="16"/>
      <c r="M10786" t="s">
        <v>583</v>
      </c>
      <c r="P10786" t="s">
        <v>243</v>
      </c>
      <c r="Q10786">
        <v>-1.1599999999999999</v>
      </c>
      <c r="V10786">
        <v>1</v>
      </c>
      <c r="W10786" t="s">
        <v>1371</v>
      </c>
      <c r="X10786" t="s">
        <v>1537</v>
      </c>
    </row>
    <row r="10787" spans="1:24" x14ac:dyDescent="0.3">
      <c r="A10787">
        <v>14466</v>
      </c>
      <c r="B10787" s="15" t="s">
        <v>994</v>
      </c>
      <c r="C10787" t="str">
        <f>_xlfn.XLOOKUP($B10787, STANDARDS!$A:$A, STANDARDS!$B:$B,,0,2)</f>
        <v>Bruce Fm</v>
      </c>
      <c r="D10787" t="s">
        <v>517</v>
      </c>
      <c r="E10787" t="s">
        <v>1278</v>
      </c>
      <c r="J10787" s="13">
        <v>2350</v>
      </c>
      <c r="K10787" s="13">
        <v>100</v>
      </c>
      <c r="L10787" s="16"/>
      <c r="M10787" t="s">
        <v>583</v>
      </c>
      <c r="P10787" t="s">
        <v>243</v>
      </c>
      <c r="Q10787">
        <v>-1.48</v>
      </c>
      <c r="V10787">
        <v>1</v>
      </c>
      <c r="W10787" t="s">
        <v>1371</v>
      </c>
      <c r="X10787" t="s">
        <v>1537</v>
      </c>
    </row>
    <row r="10788" spans="1:24" x14ac:dyDescent="0.3">
      <c r="A10788">
        <v>14467</v>
      </c>
      <c r="B10788" s="15" t="s">
        <v>994</v>
      </c>
      <c r="C10788" t="str">
        <f>_xlfn.XLOOKUP($B10788, STANDARDS!$A:$A, STANDARDS!$B:$B,,0,2)</f>
        <v>Bruce Fm</v>
      </c>
      <c r="D10788" t="s">
        <v>517</v>
      </c>
      <c r="E10788" t="s">
        <v>1278</v>
      </c>
      <c r="J10788" s="13">
        <v>2350</v>
      </c>
      <c r="K10788" s="13">
        <v>100</v>
      </c>
      <c r="L10788" s="16"/>
      <c r="M10788" t="s">
        <v>583</v>
      </c>
      <c r="P10788" t="s">
        <v>243</v>
      </c>
      <c r="Q10788">
        <v>-1.0900000000000001</v>
      </c>
      <c r="V10788">
        <v>1</v>
      </c>
      <c r="W10788" t="s">
        <v>1371</v>
      </c>
      <c r="X10788" t="s">
        <v>1537</v>
      </c>
    </row>
    <row r="10789" spans="1:24" x14ac:dyDescent="0.3">
      <c r="A10789">
        <v>14468</v>
      </c>
      <c r="B10789" s="15" t="s">
        <v>994</v>
      </c>
      <c r="C10789" t="str">
        <f>_xlfn.XLOOKUP($B10789, STANDARDS!$A:$A, STANDARDS!$B:$B,,0,2)</f>
        <v>Bruce Fm</v>
      </c>
      <c r="D10789" t="s">
        <v>517</v>
      </c>
      <c r="E10789" t="s">
        <v>1278</v>
      </c>
      <c r="J10789" s="13">
        <v>2350</v>
      </c>
      <c r="K10789" s="13">
        <v>100</v>
      </c>
      <c r="L10789" s="16"/>
      <c r="M10789" t="s">
        <v>583</v>
      </c>
      <c r="P10789" t="s">
        <v>243</v>
      </c>
      <c r="Q10789">
        <v>-0.84</v>
      </c>
      <c r="V10789">
        <v>1</v>
      </c>
      <c r="W10789" t="s">
        <v>1371</v>
      </c>
      <c r="X10789" t="s">
        <v>1537</v>
      </c>
    </row>
    <row r="10790" spans="1:24" x14ac:dyDescent="0.3">
      <c r="A10790">
        <v>14469</v>
      </c>
      <c r="B10790" s="15" t="s">
        <v>994</v>
      </c>
      <c r="C10790" t="str">
        <f>_xlfn.XLOOKUP($B10790, STANDARDS!$A:$A, STANDARDS!$B:$B,,0,2)</f>
        <v>Bruce Fm</v>
      </c>
      <c r="D10790" t="s">
        <v>517</v>
      </c>
      <c r="E10790" t="s">
        <v>1278</v>
      </c>
      <c r="J10790" s="13">
        <v>2350</v>
      </c>
      <c r="K10790" s="13">
        <v>100</v>
      </c>
      <c r="L10790" s="16"/>
      <c r="M10790" t="s">
        <v>583</v>
      </c>
      <c r="P10790" t="s">
        <v>243</v>
      </c>
      <c r="Q10790">
        <v>-1.24</v>
      </c>
      <c r="V10790">
        <v>1</v>
      </c>
      <c r="W10790" t="s">
        <v>1371</v>
      </c>
      <c r="X10790" t="s">
        <v>1537</v>
      </c>
    </row>
    <row r="10791" spans="1:24" x14ac:dyDescent="0.3">
      <c r="A10791">
        <v>14470</v>
      </c>
      <c r="B10791" s="15" t="s">
        <v>994</v>
      </c>
      <c r="C10791" t="str">
        <f>_xlfn.XLOOKUP($B10791, STANDARDS!$A:$A, STANDARDS!$B:$B,,0,2)</f>
        <v>Bruce Fm</v>
      </c>
      <c r="D10791" t="s">
        <v>517</v>
      </c>
      <c r="E10791" t="s">
        <v>1278</v>
      </c>
      <c r="J10791" s="13">
        <v>2350</v>
      </c>
      <c r="K10791" s="13">
        <v>100</v>
      </c>
      <c r="L10791" s="16"/>
      <c r="M10791" t="s">
        <v>583</v>
      </c>
      <c r="P10791" t="s">
        <v>243</v>
      </c>
      <c r="Q10791">
        <v>-1.02</v>
      </c>
      <c r="V10791">
        <v>1</v>
      </c>
      <c r="W10791" t="s">
        <v>1371</v>
      </c>
      <c r="X10791" t="s">
        <v>1537</v>
      </c>
    </row>
    <row r="10792" spans="1:24" x14ac:dyDescent="0.3">
      <c r="A10792">
        <v>14471</v>
      </c>
      <c r="B10792" s="15" t="s">
        <v>994</v>
      </c>
      <c r="C10792" t="str">
        <f>_xlfn.XLOOKUP($B10792, STANDARDS!$A:$A, STANDARDS!$B:$B,,0,2)</f>
        <v>Bruce Fm</v>
      </c>
      <c r="D10792" t="s">
        <v>517</v>
      </c>
      <c r="E10792" t="s">
        <v>1278</v>
      </c>
      <c r="J10792" s="13">
        <v>2350</v>
      </c>
      <c r="K10792" s="13">
        <v>100</v>
      </c>
      <c r="L10792" s="16"/>
      <c r="M10792" t="s">
        <v>583</v>
      </c>
      <c r="P10792" t="s">
        <v>243</v>
      </c>
      <c r="Q10792">
        <v>-0.94</v>
      </c>
      <c r="V10792">
        <v>1</v>
      </c>
      <c r="W10792" t="s">
        <v>1371</v>
      </c>
      <c r="X10792" t="s">
        <v>1537</v>
      </c>
    </row>
    <row r="10793" spans="1:24" x14ac:dyDescent="0.3">
      <c r="A10793">
        <v>14472</v>
      </c>
      <c r="B10793" s="15" t="s">
        <v>994</v>
      </c>
      <c r="C10793" t="str">
        <f>_xlfn.XLOOKUP($B10793, STANDARDS!$A:$A, STANDARDS!$B:$B,,0,2)</f>
        <v>Bruce Fm</v>
      </c>
      <c r="D10793" t="s">
        <v>517</v>
      </c>
      <c r="E10793" t="s">
        <v>1278</v>
      </c>
      <c r="J10793" s="13">
        <v>2350</v>
      </c>
      <c r="K10793" s="13">
        <v>100</v>
      </c>
      <c r="L10793" s="16"/>
      <c r="M10793" t="s">
        <v>583</v>
      </c>
      <c r="P10793" t="s">
        <v>243</v>
      </c>
      <c r="Q10793">
        <v>-0.83</v>
      </c>
      <c r="V10793">
        <v>1</v>
      </c>
      <c r="W10793" t="s">
        <v>1371</v>
      </c>
      <c r="X10793" t="s">
        <v>1537</v>
      </c>
    </row>
    <row r="10794" spans="1:24" x14ac:dyDescent="0.3">
      <c r="A10794">
        <v>14473</v>
      </c>
      <c r="B10794" s="15" t="s">
        <v>994</v>
      </c>
      <c r="C10794" t="str">
        <f>_xlfn.XLOOKUP($B10794, STANDARDS!$A:$A, STANDARDS!$B:$B,,0,2)</f>
        <v>Bruce Fm</v>
      </c>
      <c r="D10794" t="s">
        <v>517</v>
      </c>
      <c r="E10794" t="s">
        <v>1278</v>
      </c>
      <c r="J10794" s="13">
        <v>2350</v>
      </c>
      <c r="K10794" s="13">
        <v>100</v>
      </c>
      <c r="L10794" s="16"/>
      <c r="M10794" t="s">
        <v>583</v>
      </c>
      <c r="P10794" t="s">
        <v>243</v>
      </c>
      <c r="Q10794">
        <v>-0.96</v>
      </c>
      <c r="V10794">
        <v>1</v>
      </c>
      <c r="W10794" t="s">
        <v>1371</v>
      </c>
      <c r="X10794" t="s">
        <v>1537</v>
      </c>
    </row>
    <row r="10795" spans="1:24" x14ac:dyDescent="0.3">
      <c r="A10795">
        <v>14474</v>
      </c>
      <c r="B10795" s="15" t="s">
        <v>994</v>
      </c>
      <c r="C10795" t="str">
        <f>_xlfn.XLOOKUP($B10795, STANDARDS!$A:$A, STANDARDS!$B:$B,,0,2)</f>
        <v>Bruce Fm</v>
      </c>
      <c r="D10795" t="s">
        <v>517</v>
      </c>
      <c r="E10795" t="s">
        <v>1278</v>
      </c>
      <c r="J10795" s="13">
        <v>2350</v>
      </c>
      <c r="K10795" s="13">
        <v>100</v>
      </c>
      <c r="L10795" s="16"/>
      <c r="M10795" t="s">
        <v>583</v>
      </c>
      <c r="P10795" t="s">
        <v>243</v>
      </c>
      <c r="Q10795">
        <v>-1.1100000000000001</v>
      </c>
      <c r="V10795">
        <v>1</v>
      </c>
      <c r="W10795" t="s">
        <v>1371</v>
      </c>
      <c r="X10795" t="s">
        <v>1537</v>
      </c>
    </row>
    <row r="10796" spans="1:24" x14ac:dyDescent="0.3">
      <c r="A10796">
        <v>14475</v>
      </c>
      <c r="B10796" s="15" t="s">
        <v>994</v>
      </c>
      <c r="C10796" t="str">
        <f>_xlfn.XLOOKUP($B10796, STANDARDS!$A:$A, STANDARDS!$B:$B,,0,2)</f>
        <v>Bruce Fm</v>
      </c>
      <c r="D10796" t="s">
        <v>517</v>
      </c>
      <c r="E10796" t="s">
        <v>1278</v>
      </c>
      <c r="J10796" s="13">
        <v>2350</v>
      </c>
      <c r="K10796" s="13">
        <v>100</v>
      </c>
      <c r="L10796" s="16"/>
      <c r="M10796" t="s">
        <v>583</v>
      </c>
      <c r="P10796" t="s">
        <v>243</v>
      </c>
      <c r="Q10796">
        <v>-0.71</v>
      </c>
      <c r="V10796">
        <v>1</v>
      </c>
      <c r="W10796" t="s">
        <v>1371</v>
      </c>
      <c r="X10796" t="s">
        <v>1537</v>
      </c>
    </row>
    <row r="10797" spans="1:24" x14ac:dyDescent="0.3">
      <c r="A10797">
        <v>14476</v>
      </c>
      <c r="B10797" s="15" t="s">
        <v>994</v>
      </c>
      <c r="C10797" t="str">
        <f>_xlfn.XLOOKUP($B10797, STANDARDS!$A:$A, STANDARDS!$B:$B,,0,2)</f>
        <v>Bruce Fm</v>
      </c>
      <c r="D10797" t="s">
        <v>517</v>
      </c>
      <c r="E10797" t="s">
        <v>1278</v>
      </c>
      <c r="J10797" s="13">
        <v>2350</v>
      </c>
      <c r="K10797" s="13">
        <v>100</v>
      </c>
      <c r="L10797" s="16"/>
      <c r="M10797" t="s">
        <v>583</v>
      </c>
      <c r="P10797" t="s">
        <v>243</v>
      </c>
      <c r="Q10797">
        <v>-1</v>
      </c>
      <c r="V10797">
        <v>1</v>
      </c>
      <c r="W10797" t="s">
        <v>1371</v>
      </c>
      <c r="X10797" t="s">
        <v>1537</v>
      </c>
    </row>
    <row r="10798" spans="1:24" x14ac:dyDescent="0.3">
      <c r="A10798">
        <v>14477</v>
      </c>
      <c r="B10798" s="15" t="s">
        <v>995</v>
      </c>
      <c r="C10798" t="str">
        <f>_xlfn.XLOOKUP($B10798, STANDARDS!$A:$A, STANDARDS!$B:$B,,0,2)</f>
        <v>Cowles Lake Fm</v>
      </c>
      <c r="D10798" t="s">
        <v>517</v>
      </c>
      <c r="E10798" t="s">
        <v>1279</v>
      </c>
      <c r="J10798" cm="1">
        <f t="array" ref="J10798:L10798">_xlfn.XLOOKUP($C10798, AGE!$A:$A,AGE!$B:$D,,0,2)</f>
        <v>1882</v>
      </c>
      <c r="K10798">
        <v>11</v>
      </c>
      <c r="L10798" t="str">
        <v>Mitchell et al. 2010; Buchan et al. 2010 in Gong et al. 2018; Davis et al. 2004 in Gong et al. 2018; van Breeman et al. 2013</v>
      </c>
      <c r="M10798" t="s">
        <v>1335</v>
      </c>
      <c r="P10798" t="s">
        <v>243</v>
      </c>
      <c r="Q10798">
        <v>-1.83</v>
      </c>
      <c r="V10798">
        <v>1</v>
      </c>
      <c r="W10798" t="s">
        <v>1371</v>
      </c>
      <c r="X10798" t="s">
        <v>1538</v>
      </c>
    </row>
    <row r="10799" spans="1:24" x14ac:dyDescent="0.3">
      <c r="A10799">
        <v>14478</v>
      </c>
      <c r="B10799" s="15" t="s">
        <v>996</v>
      </c>
      <c r="C10799" t="str">
        <f>_xlfn.XLOOKUP($B10799, STANDARDS!$A:$A, STANDARDS!$B:$B,,0,2)</f>
        <v>Cowles Lake Fm</v>
      </c>
      <c r="D10799" t="s">
        <v>517</v>
      </c>
      <c r="E10799" t="s">
        <v>1279</v>
      </c>
      <c r="J10799" cm="1">
        <f t="array" ref="J10799:L10799">_xlfn.XLOOKUP($C10799, AGE!$A:$A,AGE!$B:$D,,0,2)</f>
        <v>1882</v>
      </c>
      <c r="K10799">
        <v>11</v>
      </c>
      <c r="L10799" t="str">
        <v>Mitchell et al. 2010; Buchan et al. 2010 in Gong et al. 2018; Davis et al. 2004 in Gong et al. 2018; van Breeman et al. 2013</v>
      </c>
      <c r="M10799" t="s">
        <v>1335</v>
      </c>
      <c r="P10799" t="s">
        <v>243</v>
      </c>
      <c r="Q10799">
        <v>1.8</v>
      </c>
      <c r="V10799">
        <v>1</v>
      </c>
      <c r="W10799" t="s">
        <v>1371</v>
      </c>
      <c r="X10799" t="s">
        <v>1538</v>
      </c>
    </row>
    <row r="10800" spans="1:24" x14ac:dyDescent="0.3">
      <c r="A10800">
        <v>14479</v>
      </c>
      <c r="B10800" s="15" t="s">
        <v>997</v>
      </c>
      <c r="C10800" t="str">
        <f>_xlfn.XLOOKUP($B10800, STANDARDS!$A:$A, STANDARDS!$B:$B,,0,2)</f>
        <v>Cowles Lake Fm</v>
      </c>
      <c r="D10800" t="s">
        <v>517</v>
      </c>
      <c r="E10800" t="s">
        <v>1279</v>
      </c>
      <c r="J10800" cm="1">
        <f t="array" ref="J10800:L10800">_xlfn.XLOOKUP($C10800, AGE!$A:$A,AGE!$B:$D,,0,2)</f>
        <v>1882</v>
      </c>
      <c r="K10800">
        <v>11</v>
      </c>
      <c r="L10800" t="str">
        <v>Mitchell et al. 2010; Buchan et al. 2010 in Gong et al. 2018; Davis et al. 2004 in Gong et al. 2018; van Breeman et al. 2013</v>
      </c>
      <c r="M10800" t="s">
        <v>1335</v>
      </c>
      <c r="P10800" t="s">
        <v>243</v>
      </c>
      <c r="Q10800">
        <v>1.4</v>
      </c>
      <c r="V10800">
        <v>1</v>
      </c>
      <c r="W10800" t="s">
        <v>1371</v>
      </c>
      <c r="X10800" t="s">
        <v>1538</v>
      </c>
    </row>
    <row r="10801" spans="1:24" x14ac:dyDescent="0.3">
      <c r="A10801">
        <v>14480</v>
      </c>
      <c r="B10801" s="15" t="s">
        <v>998</v>
      </c>
      <c r="C10801" t="str">
        <f>_xlfn.XLOOKUP($B10801, STANDARDS!$A:$A, STANDARDS!$B:$B,,0,2)</f>
        <v>Rocknest Fm, Epworth Gp</v>
      </c>
      <c r="D10801" t="s">
        <v>517</v>
      </c>
      <c r="E10801" t="s">
        <v>1279</v>
      </c>
      <c r="J10801" cm="1">
        <f t="array" ref="J10801:L10801">_xlfn.XLOOKUP($C10801, AGE!$A:$A,AGE!$B:$D,,0,2)</f>
        <v>1926</v>
      </c>
      <c r="K10801">
        <v>44</v>
      </c>
      <c r="L10801" t="str">
        <v>Buchan et al. 2016; Mitchell et al. 2010; Bowring and Grotzinger 1992</v>
      </c>
      <c r="M10801" t="s">
        <v>583</v>
      </c>
      <c r="P10801" t="s">
        <v>243</v>
      </c>
      <c r="Q10801">
        <v>-0.41</v>
      </c>
      <c r="V10801">
        <v>1</v>
      </c>
      <c r="W10801" t="s">
        <v>1371</v>
      </c>
      <c r="X10801" t="s">
        <v>1538</v>
      </c>
    </row>
    <row r="10802" spans="1:24" x14ac:dyDescent="0.3">
      <c r="A10802">
        <v>14481</v>
      </c>
      <c r="B10802" s="15" t="s">
        <v>999</v>
      </c>
      <c r="C10802" t="str">
        <f>_xlfn.XLOOKUP($B10802, STANDARDS!$A:$A, STANDARDS!$B:$B,,0,2)</f>
        <v>Coronation Sgp</v>
      </c>
      <c r="D10802" t="s">
        <v>517</v>
      </c>
      <c r="E10802" t="s">
        <v>1279</v>
      </c>
      <c r="J10802" cm="1">
        <f t="array" ref="J10802:L10802">_xlfn.XLOOKUP($C10802, AGE!$A:$A,AGE!$B:$D,,0,2)</f>
        <v>2085</v>
      </c>
      <c r="K10802">
        <v>215</v>
      </c>
      <c r="L10802" t="str">
        <v>Buchan et al. 2010 in Gong et al 2018; Tella et al. 2013</v>
      </c>
      <c r="M10802" t="s">
        <v>583</v>
      </c>
      <c r="P10802" t="s">
        <v>243</v>
      </c>
      <c r="Q10802">
        <v>1.01</v>
      </c>
      <c r="V10802">
        <v>1</v>
      </c>
      <c r="W10802" t="s">
        <v>1371</v>
      </c>
      <c r="X10802" t="s">
        <v>1538</v>
      </c>
    </row>
    <row r="10803" spans="1:24" x14ac:dyDescent="0.3">
      <c r="A10803">
        <v>14482</v>
      </c>
      <c r="B10803" s="15" t="s">
        <v>1000</v>
      </c>
      <c r="C10803" t="str">
        <f>_xlfn.XLOOKUP($B10803, STANDARDS!$A:$A, STANDARDS!$B:$B,,0,2)</f>
        <v>Coronation Sgp</v>
      </c>
      <c r="D10803" t="s">
        <v>517</v>
      </c>
      <c r="E10803" t="s">
        <v>1279</v>
      </c>
      <c r="J10803" cm="1">
        <f t="array" ref="J10803:L10803">_xlfn.XLOOKUP($C10803, AGE!$A:$A,AGE!$B:$D,,0,2)</f>
        <v>2085</v>
      </c>
      <c r="K10803">
        <v>215</v>
      </c>
      <c r="L10803" t="str">
        <v>Buchan et al. 2010 in Gong et al 2018; Tella et al. 2013</v>
      </c>
      <c r="M10803" t="s">
        <v>583</v>
      </c>
      <c r="P10803" t="s">
        <v>243</v>
      </c>
      <c r="Q10803">
        <v>1.02</v>
      </c>
      <c r="V10803">
        <v>1</v>
      </c>
      <c r="W10803" t="s">
        <v>1371</v>
      </c>
      <c r="X10803" t="s">
        <v>1538</v>
      </c>
    </row>
    <row r="10804" spans="1:24" x14ac:dyDescent="0.3">
      <c r="A10804">
        <v>14483</v>
      </c>
      <c r="B10804" s="15" t="s">
        <v>1001</v>
      </c>
      <c r="C10804" t="str">
        <f>_xlfn.XLOOKUP($B10804, STANDARDS!$A:$A, STANDARDS!$B:$B,,0,2)</f>
        <v>Coronation Sgp</v>
      </c>
      <c r="D10804" t="s">
        <v>517</v>
      </c>
      <c r="E10804" t="s">
        <v>1279</v>
      </c>
      <c r="J10804" cm="1">
        <f t="array" ref="J10804:L10804">_xlfn.XLOOKUP($C10804, AGE!$A:$A,AGE!$B:$D,,0,2)</f>
        <v>2085</v>
      </c>
      <c r="K10804">
        <v>215</v>
      </c>
      <c r="L10804" t="str">
        <v>Buchan et al. 2010 in Gong et al 2018; Tella et al. 2013</v>
      </c>
      <c r="M10804" t="s">
        <v>583</v>
      </c>
      <c r="P10804" t="s">
        <v>243</v>
      </c>
      <c r="Q10804">
        <v>1.71</v>
      </c>
      <c r="V10804">
        <v>1</v>
      </c>
      <c r="W10804" t="s">
        <v>1371</v>
      </c>
      <c r="X10804" t="s">
        <v>1538</v>
      </c>
    </row>
    <row r="10805" spans="1:24" x14ac:dyDescent="0.3">
      <c r="A10805">
        <v>14484</v>
      </c>
      <c r="B10805" s="15" t="s">
        <v>1002</v>
      </c>
      <c r="C10805" t="str">
        <f>_xlfn.XLOOKUP($B10805, STANDARDS!$A:$A, STANDARDS!$B:$B,,0,2)</f>
        <v>Coronation Sgp</v>
      </c>
      <c r="D10805" t="s">
        <v>517</v>
      </c>
      <c r="E10805" t="s">
        <v>1279</v>
      </c>
      <c r="J10805" cm="1">
        <f t="array" ref="J10805:L10805">_xlfn.XLOOKUP($C10805, AGE!$A:$A,AGE!$B:$D,,0,2)</f>
        <v>2085</v>
      </c>
      <c r="K10805">
        <v>215</v>
      </c>
      <c r="L10805" t="str">
        <v>Buchan et al. 2010 in Gong et al 2018; Tella et al. 2013</v>
      </c>
      <c r="M10805" t="s">
        <v>583</v>
      </c>
      <c r="P10805" t="s">
        <v>243</v>
      </c>
      <c r="Q10805">
        <v>1.22</v>
      </c>
      <c r="V10805">
        <v>1</v>
      </c>
      <c r="W10805" t="s">
        <v>1371</v>
      </c>
      <c r="X10805" t="s">
        <v>1538</v>
      </c>
    </row>
    <row r="10806" spans="1:24" x14ac:dyDescent="0.3">
      <c r="A10806">
        <v>14485</v>
      </c>
      <c r="B10806" s="15" t="s">
        <v>1003</v>
      </c>
      <c r="C10806" t="str">
        <f>_xlfn.XLOOKUP($B10806, STANDARDS!$A:$A, STANDARDS!$B:$B,,0,2)</f>
        <v>Coronation Sgp</v>
      </c>
      <c r="D10806" t="s">
        <v>517</v>
      </c>
      <c r="E10806" t="s">
        <v>1279</v>
      </c>
      <c r="J10806" cm="1">
        <f t="array" ref="J10806:L10806">_xlfn.XLOOKUP($C10806, AGE!$A:$A,AGE!$B:$D,,0,2)</f>
        <v>2085</v>
      </c>
      <c r="K10806">
        <v>215</v>
      </c>
      <c r="L10806" t="str">
        <v>Buchan et al. 2010 in Gong et al 2018; Tella et al. 2013</v>
      </c>
      <c r="M10806" t="s">
        <v>583</v>
      </c>
      <c r="P10806" t="s">
        <v>243</v>
      </c>
      <c r="Q10806">
        <v>1.84</v>
      </c>
      <c r="V10806">
        <v>1</v>
      </c>
      <c r="W10806" t="s">
        <v>1371</v>
      </c>
      <c r="X10806" t="s">
        <v>1538</v>
      </c>
    </row>
    <row r="10807" spans="1:24" x14ac:dyDescent="0.3">
      <c r="A10807">
        <v>14486</v>
      </c>
      <c r="B10807" s="15" t="s">
        <v>1004</v>
      </c>
      <c r="C10807" t="str">
        <f>_xlfn.XLOOKUP($B10807, STANDARDS!$A:$A, STANDARDS!$B:$B,,0,2)</f>
        <v>Coronation Sgp</v>
      </c>
      <c r="D10807" t="s">
        <v>517</v>
      </c>
      <c r="E10807" t="s">
        <v>1279</v>
      </c>
      <c r="J10807" cm="1">
        <f t="array" ref="J10807:L10807">_xlfn.XLOOKUP($C10807, AGE!$A:$A,AGE!$B:$D,,0,2)</f>
        <v>2085</v>
      </c>
      <c r="K10807">
        <v>215</v>
      </c>
      <c r="L10807" t="str">
        <v>Buchan et al. 2010 in Gong et al 2018; Tella et al. 2013</v>
      </c>
      <c r="M10807" t="s">
        <v>583</v>
      </c>
      <c r="P10807" t="s">
        <v>243</v>
      </c>
      <c r="Q10807">
        <v>-1.07</v>
      </c>
      <c r="V10807">
        <v>1</v>
      </c>
      <c r="W10807" t="s">
        <v>1371</v>
      </c>
      <c r="X10807" t="s">
        <v>1538</v>
      </c>
    </row>
    <row r="10808" spans="1:24" x14ac:dyDescent="0.3">
      <c r="A10808">
        <v>14487</v>
      </c>
      <c r="B10808" s="15" t="s">
        <v>1005</v>
      </c>
      <c r="C10808" t="str">
        <f>_xlfn.XLOOKUP($B10808, STANDARDS!$A:$A, STANDARDS!$B:$B,,0,2)</f>
        <v>Coronation Sgp</v>
      </c>
      <c r="D10808" t="s">
        <v>517</v>
      </c>
      <c r="E10808" t="s">
        <v>1279</v>
      </c>
      <c r="J10808" cm="1">
        <f t="array" ref="J10808:L10808">_xlfn.XLOOKUP($C10808, AGE!$A:$A,AGE!$B:$D,,0,2)</f>
        <v>2085</v>
      </c>
      <c r="K10808">
        <v>215</v>
      </c>
      <c r="L10808" t="str">
        <v>Buchan et al. 2010 in Gong et al 2018; Tella et al. 2013</v>
      </c>
      <c r="M10808" t="s">
        <v>583</v>
      </c>
      <c r="P10808" t="s">
        <v>243</v>
      </c>
      <c r="Q10808">
        <v>0.51</v>
      </c>
      <c r="V10808">
        <v>1</v>
      </c>
      <c r="W10808" t="s">
        <v>1371</v>
      </c>
      <c r="X10808" t="s">
        <v>1538</v>
      </c>
    </row>
    <row r="10809" spans="1:24" x14ac:dyDescent="0.3">
      <c r="A10809">
        <v>14488</v>
      </c>
      <c r="B10809" s="15" t="s">
        <v>1006</v>
      </c>
      <c r="C10809" t="str">
        <f>_xlfn.XLOOKUP($B10809, STANDARDS!$A:$A, STANDARDS!$B:$B,,0,2)</f>
        <v>Coronation Sgp</v>
      </c>
      <c r="D10809" t="s">
        <v>517</v>
      </c>
      <c r="E10809" t="s">
        <v>1279</v>
      </c>
      <c r="J10809" cm="1">
        <f t="array" ref="J10809:L10809">_xlfn.XLOOKUP($C10809, AGE!$A:$A,AGE!$B:$D,,0,2)</f>
        <v>2085</v>
      </c>
      <c r="K10809">
        <v>215</v>
      </c>
      <c r="L10809" t="str">
        <v>Buchan et al. 2010 in Gong et al 2018; Tella et al. 2013</v>
      </c>
      <c r="M10809" t="s">
        <v>583</v>
      </c>
      <c r="P10809" t="s">
        <v>243</v>
      </c>
      <c r="Q10809">
        <v>1.1499999999999999</v>
      </c>
      <c r="V10809">
        <v>1</v>
      </c>
      <c r="W10809" t="s">
        <v>1371</v>
      </c>
      <c r="X10809" t="s">
        <v>1538</v>
      </c>
    </row>
    <row r="10810" spans="1:24" x14ac:dyDescent="0.3">
      <c r="A10810">
        <v>14489</v>
      </c>
      <c r="B10810" s="15" t="s">
        <v>1007</v>
      </c>
      <c r="C10810" t="str">
        <f>_xlfn.XLOOKUP($B10810, STANDARDS!$A:$A, STANDARDS!$B:$B,,0,2)</f>
        <v>Coronation Sgp</v>
      </c>
      <c r="D10810" t="s">
        <v>517</v>
      </c>
      <c r="E10810" t="s">
        <v>1279</v>
      </c>
      <c r="J10810" cm="1">
        <f t="array" ref="J10810:L10810">_xlfn.XLOOKUP($C10810, AGE!$A:$A,AGE!$B:$D,,0,2)</f>
        <v>2085</v>
      </c>
      <c r="K10810">
        <v>215</v>
      </c>
      <c r="L10810" t="str">
        <v>Buchan et al. 2010 in Gong et al 2018; Tella et al. 2013</v>
      </c>
      <c r="M10810" t="s">
        <v>583</v>
      </c>
      <c r="P10810" t="s">
        <v>243</v>
      </c>
      <c r="Q10810">
        <v>-0.33</v>
      </c>
      <c r="V10810">
        <v>1</v>
      </c>
      <c r="W10810" t="s">
        <v>1371</v>
      </c>
      <c r="X10810" t="s">
        <v>1538</v>
      </c>
    </row>
    <row r="10811" spans="1:24" x14ac:dyDescent="0.3">
      <c r="A10811">
        <v>14490</v>
      </c>
      <c r="B10811" s="15" t="s">
        <v>1008</v>
      </c>
      <c r="C10811" t="str">
        <f>_xlfn.XLOOKUP($B10811, STANDARDS!$A:$A, STANDARDS!$B:$B,,0,2)</f>
        <v>Coronation Sgp</v>
      </c>
      <c r="D10811" t="s">
        <v>517</v>
      </c>
      <c r="E10811" t="s">
        <v>1279</v>
      </c>
      <c r="J10811" cm="1">
        <f t="array" ref="J10811:L10811">_xlfn.XLOOKUP($C10811, AGE!$A:$A,AGE!$B:$D,,0,2)</f>
        <v>2085</v>
      </c>
      <c r="K10811">
        <v>215</v>
      </c>
      <c r="L10811" t="str">
        <v>Buchan et al. 2010 in Gong et al 2018; Tella et al. 2013</v>
      </c>
      <c r="M10811" t="s">
        <v>583</v>
      </c>
      <c r="P10811" t="s">
        <v>243</v>
      </c>
      <c r="Q10811">
        <v>7.0000000000000007E-2</v>
      </c>
      <c r="V10811">
        <v>1</v>
      </c>
      <c r="W10811" t="s">
        <v>1371</v>
      </c>
      <c r="X10811" t="s">
        <v>1538</v>
      </c>
    </row>
    <row r="10812" spans="1:24" x14ac:dyDescent="0.3">
      <c r="A10812">
        <v>14491</v>
      </c>
      <c r="B10812" s="15" t="s">
        <v>1009</v>
      </c>
      <c r="C10812" t="str">
        <f>_xlfn.XLOOKUP($B10812, STANDARDS!$A:$A, STANDARDS!$B:$B,,0,2)</f>
        <v>Coronation Sgp</v>
      </c>
      <c r="D10812" t="s">
        <v>517</v>
      </c>
      <c r="E10812" t="s">
        <v>1279</v>
      </c>
      <c r="J10812" cm="1">
        <f t="array" ref="J10812:L10812">_xlfn.XLOOKUP($C10812, AGE!$A:$A,AGE!$B:$D,,0,2)</f>
        <v>2085</v>
      </c>
      <c r="K10812">
        <v>215</v>
      </c>
      <c r="L10812" t="str">
        <v>Buchan et al. 2010 in Gong et al 2018; Tella et al. 2013</v>
      </c>
      <c r="M10812" t="s">
        <v>583</v>
      </c>
      <c r="P10812" t="s">
        <v>243</v>
      </c>
      <c r="Q10812">
        <v>1.56</v>
      </c>
      <c r="V10812">
        <v>1</v>
      </c>
      <c r="W10812" t="s">
        <v>1371</v>
      </c>
      <c r="X10812" t="s">
        <v>1538</v>
      </c>
    </row>
    <row r="10813" spans="1:24" x14ac:dyDescent="0.3">
      <c r="A10813">
        <v>14492</v>
      </c>
      <c r="B10813" s="15" t="s">
        <v>1010</v>
      </c>
      <c r="C10813" t="str">
        <f>_xlfn.XLOOKUP($B10813, STANDARDS!$A:$A, STANDARDS!$B:$B,,0,2)</f>
        <v>Coronation Sgp</v>
      </c>
      <c r="D10813" t="s">
        <v>517</v>
      </c>
      <c r="E10813" t="s">
        <v>1279</v>
      </c>
      <c r="J10813" cm="1">
        <f t="array" ref="J10813:L10813">_xlfn.XLOOKUP($C10813, AGE!$A:$A,AGE!$B:$D,,0,2)</f>
        <v>2085</v>
      </c>
      <c r="K10813">
        <v>215</v>
      </c>
      <c r="L10813" t="str">
        <v>Buchan et al. 2010 in Gong et al 2018; Tella et al. 2013</v>
      </c>
      <c r="M10813" t="s">
        <v>583</v>
      </c>
      <c r="P10813" t="s">
        <v>243</v>
      </c>
      <c r="Q10813">
        <v>1</v>
      </c>
      <c r="V10813">
        <v>1</v>
      </c>
      <c r="W10813" t="s">
        <v>1371</v>
      </c>
      <c r="X10813" t="s">
        <v>1538</v>
      </c>
    </row>
    <row r="10814" spans="1:24" x14ac:dyDescent="0.3">
      <c r="A10814">
        <v>14493</v>
      </c>
      <c r="B10814" s="15" t="s">
        <v>1011</v>
      </c>
      <c r="C10814" t="str">
        <f>_xlfn.XLOOKUP($B10814, STANDARDS!$A:$A, STANDARDS!$B:$B,,0,2)</f>
        <v>Coronation Sgp</v>
      </c>
      <c r="D10814" t="s">
        <v>517</v>
      </c>
      <c r="E10814" t="s">
        <v>1279</v>
      </c>
      <c r="J10814" cm="1">
        <f t="array" ref="J10814:L10814">_xlfn.XLOOKUP($C10814, AGE!$A:$A,AGE!$B:$D,,0,2)</f>
        <v>2085</v>
      </c>
      <c r="K10814">
        <v>215</v>
      </c>
      <c r="L10814" t="str">
        <v>Buchan et al. 2010 in Gong et al 2018; Tella et al. 2013</v>
      </c>
      <c r="M10814" t="s">
        <v>583</v>
      </c>
      <c r="P10814" t="s">
        <v>243</v>
      </c>
      <c r="Q10814">
        <v>-0.43</v>
      </c>
      <c r="V10814">
        <v>1</v>
      </c>
      <c r="W10814" t="s">
        <v>1371</v>
      </c>
      <c r="X10814" t="s">
        <v>1538</v>
      </c>
    </row>
    <row r="10815" spans="1:24" x14ac:dyDescent="0.3">
      <c r="A10815">
        <v>14494</v>
      </c>
      <c r="B10815" s="15" t="s">
        <v>1012</v>
      </c>
      <c r="C10815" t="str">
        <f>_xlfn.XLOOKUP($B10815, STANDARDS!$A:$A, STANDARDS!$B:$B,,0,2)</f>
        <v>Coronation Sgp</v>
      </c>
      <c r="D10815" t="s">
        <v>517</v>
      </c>
      <c r="E10815" t="s">
        <v>1279</v>
      </c>
      <c r="J10815" cm="1">
        <f t="array" ref="J10815:L10815">_xlfn.XLOOKUP($C10815, AGE!$A:$A,AGE!$B:$D,,0,2)</f>
        <v>2085</v>
      </c>
      <c r="K10815">
        <v>215</v>
      </c>
      <c r="L10815" t="str">
        <v>Buchan et al. 2010 in Gong et al 2018; Tella et al. 2013</v>
      </c>
      <c r="M10815" t="s">
        <v>583</v>
      </c>
      <c r="P10815" t="s">
        <v>243</v>
      </c>
      <c r="Q10815">
        <v>1.48</v>
      </c>
      <c r="V10815">
        <v>1</v>
      </c>
      <c r="W10815" t="s">
        <v>1371</v>
      </c>
      <c r="X10815" t="s">
        <v>1538</v>
      </c>
    </row>
    <row r="10816" spans="1:24" x14ac:dyDescent="0.3">
      <c r="A10816">
        <v>14495</v>
      </c>
      <c r="B10816" s="15" t="s">
        <v>1013</v>
      </c>
      <c r="C10816" t="str">
        <f>_xlfn.XLOOKUP($B10816, STANDARDS!$A:$A, STANDARDS!$B:$B,,0,2)</f>
        <v>Coronation Sgp</v>
      </c>
      <c r="D10816" t="s">
        <v>517</v>
      </c>
      <c r="E10816" t="s">
        <v>1279</v>
      </c>
      <c r="J10816" cm="1">
        <f t="array" ref="J10816:L10816">_xlfn.XLOOKUP($C10816, AGE!$A:$A,AGE!$B:$D,,0,2)</f>
        <v>2085</v>
      </c>
      <c r="K10816">
        <v>215</v>
      </c>
      <c r="L10816" t="str">
        <v>Buchan et al. 2010 in Gong et al 2018; Tella et al. 2013</v>
      </c>
      <c r="M10816" t="s">
        <v>583</v>
      </c>
      <c r="P10816" t="s">
        <v>243</v>
      </c>
      <c r="Q10816">
        <v>0.97</v>
      </c>
      <c r="V10816">
        <v>1</v>
      </c>
      <c r="W10816" t="s">
        <v>1371</v>
      </c>
      <c r="X10816" t="s">
        <v>1538</v>
      </c>
    </row>
    <row r="10817" spans="1:24" x14ac:dyDescent="0.3">
      <c r="A10817">
        <v>14496</v>
      </c>
      <c r="B10817" s="15" t="s">
        <v>1014</v>
      </c>
      <c r="C10817" t="str">
        <f>_xlfn.XLOOKUP($B10817, STANDARDS!$A:$A, STANDARDS!$B:$B,,0,2)</f>
        <v>Odjick Fm, Epworth Gp</v>
      </c>
      <c r="D10817" t="s">
        <v>517</v>
      </c>
      <c r="E10817" t="s">
        <v>1279</v>
      </c>
      <c r="J10817" cm="1">
        <f t="array" ref="J10817:L10817">_xlfn.XLOOKUP($C10817, AGE!$A:$A,AGE!$B:$D,,0,2)</f>
        <v>1916</v>
      </c>
      <c r="K10817">
        <v>24</v>
      </c>
      <c r="L10817" t="str">
        <v>Buchan et al. 2016; Mitchell et al. 2010; Bowring et al. 1984</v>
      </c>
      <c r="M10817" t="s">
        <v>583</v>
      </c>
      <c r="P10817" t="s">
        <v>243</v>
      </c>
      <c r="Q10817">
        <v>1.55</v>
      </c>
      <c r="V10817">
        <v>1</v>
      </c>
      <c r="W10817" t="s">
        <v>1371</v>
      </c>
      <c r="X10817" t="s">
        <v>1538</v>
      </c>
    </row>
    <row r="10818" spans="1:24" x14ac:dyDescent="0.3">
      <c r="A10818">
        <v>14497</v>
      </c>
      <c r="B10818" s="15" t="s">
        <v>1015</v>
      </c>
      <c r="C10818" t="str">
        <f>_xlfn.XLOOKUP($B10818, STANDARDS!$A:$A, STANDARDS!$B:$B,,0,2)</f>
        <v>Odjick Fm, Epworth Gp</v>
      </c>
      <c r="D10818" t="s">
        <v>517</v>
      </c>
      <c r="E10818" t="s">
        <v>1279</v>
      </c>
      <c r="J10818" cm="1">
        <f t="array" ref="J10818:L10818">_xlfn.XLOOKUP($C10818, AGE!$A:$A,AGE!$B:$D,,0,2)</f>
        <v>1916</v>
      </c>
      <c r="K10818">
        <v>24</v>
      </c>
      <c r="L10818" t="str">
        <v>Buchan et al. 2016; Mitchell et al. 2010; Bowring et al. 1984</v>
      </c>
      <c r="M10818" t="s">
        <v>1364</v>
      </c>
      <c r="P10818" t="s">
        <v>243</v>
      </c>
      <c r="Q10818">
        <v>-6.95</v>
      </c>
      <c r="V10818">
        <v>1</v>
      </c>
      <c r="W10818" t="s">
        <v>1371</v>
      </c>
      <c r="X10818" t="s">
        <v>1538</v>
      </c>
    </row>
    <row r="10819" spans="1:24" x14ac:dyDescent="0.3">
      <c r="A10819">
        <v>14498</v>
      </c>
      <c r="B10819" s="15" t="s">
        <v>539</v>
      </c>
      <c r="C10819" t="str">
        <f>_xlfn.XLOOKUP($B10819, STANDARDS!$A:$A, STANDARDS!$B:$B,,0,2)</f>
        <v>McArthur Gp</v>
      </c>
      <c r="D10819" t="s">
        <v>535</v>
      </c>
      <c r="E10819" t="s">
        <v>1280</v>
      </c>
      <c r="J10819" cm="1">
        <f t="array" ref="J10819:L10819">_xlfn.XLOOKUP($C10819, AGE!$A:$A,AGE!$B:$D,,0,2)</f>
        <v>1689</v>
      </c>
      <c r="K10819">
        <v>72</v>
      </c>
      <c r="L10819" t="str">
        <v>Page et al. 2000; Hollis et al. 2010 in Anderson et al. 2017</v>
      </c>
      <c r="M10819" t="s">
        <v>583</v>
      </c>
      <c r="P10819" t="s">
        <v>243</v>
      </c>
      <c r="Q10819">
        <v>2.35</v>
      </c>
      <c r="V10819">
        <v>1</v>
      </c>
      <c r="W10819" t="s">
        <v>1371</v>
      </c>
      <c r="X10819" t="s">
        <v>1538</v>
      </c>
    </row>
    <row r="10820" spans="1:24" x14ac:dyDescent="0.3">
      <c r="A10820">
        <v>14499</v>
      </c>
      <c r="B10820" s="15" t="s">
        <v>539</v>
      </c>
      <c r="C10820" t="str">
        <f>_xlfn.XLOOKUP($B10820, STANDARDS!$A:$A, STANDARDS!$B:$B,,0,2)</f>
        <v>McArthur Gp</v>
      </c>
      <c r="D10820" t="s">
        <v>535</v>
      </c>
      <c r="E10820" t="s">
        <v>1280</v>
      </c>
      <c r="J10820" cm="1">
        <f t="array" ref="J10820:L10820">_xlfn.XLOOKUP($C10820, AGE!$A:$A,AGE!$B:$D,,0,2)</f>
        <v>1689</v>
      </c>
      <c r="K10820">
        <v>72</v>
      </c>
      <c r="L10820" t="str">
        <v>Page et al. 2000; Hollis et al. 2010 in Anderson et al. 2017</v>
      </c>
      <c r="M10820" t="s">
        <v>583</v>
      </c>
      <c r="P10820" t="s">
        <v>243</v>
      </c>
      <c r="Q10820">
        <v>1.68</v>
      </c>
      <c r="V10820">
        <v>1</v>
      </c>
      <c r="W10820" t="s">
        <v>1371</v>
      </c>
      <c r="X10820" t="s">
        <v>1538</v>
      </c>
    </row>
    <row r="10821" spans="1:24" x14ac:dyDescent="0.3">
      <c r="A10821">
        <v>14500</v>
      </c>
      <c r="B10821" s="15" t="s">
        <v>539</v>
      </c>
      <c r="C10821" t="str">
        <f>_xlfn.XLOOKUP($B10821, STANDARDS!$A:$A, STANDARDS!$B:$B,,0,2)</f>
        <v>McArthur Gp</v>
      </c>
      <c r="D10821" t="s">
        <v>535</v>
      </c>
      <c r="E10821" t="s">
        <v>1280</v>
      </c>
      <c r="J10821" cm="1">
        <f t="array" ref="J10821:L10821">_xlfn.XLOOKUP($C10821, AGE!$A:$A,AGE!$B:$D,,0,2)</f>
        <v>1689</v>
      </c>
      <c r="K10821">
        <v>72</v>
      </c>
      <c r="L10821" t="str">
        <v>Page et al. 2000; Hollis et al. 2010 in Anderson et al. 2017</v>
      </c>
      <c r="M10821" t="s">
        <v>583</v>
      </c>
      <c r="P10821" t="s">
        <v>243</v>
      </c>
      <c r="Q10821">
        <v>0.79</v>
      </c>
      <c r="V10821">
        <v>1</v>
      </c>
      <c r="W10821" t="s">
        <v>1371</v>
      </c>
      <c r="X10821" t="s">
        <v>1538</v>
      </c>
    </row>
    <row r="10822" spans="1:24" x14ac:dyDescent="0.3">
      <c r="A10822">
        <v>14501</v>
      </c>
      <c r="B10822" s="15" t="s">
        <v>539</v>
      </c>
      <c r="C10822" t="str">
        <f>_xlfn.XLOOKUP($B10822, STANDARDS!$A:$A, STANDARDS!$B:$B,,0,2)</f>
        <v>McArthur Gp</v>
      </c>
      <c r="D10822" t="s">
        <v>535</v>
      </c>
      <c r="E10822" t="s">
        <v>1280</v>
      </c>
      <c r="J10822" cm="1">
        <f t="array" ref="J10822:L10822">_xlfn.XLOOKUP($C10822, AGE!$A:$A,AGE!$B:$D,,0,2)</f>
        <v>1689</v>
      </c>
      <c r="K10822">
        <v>72</v>
      </c>
      <c r="L10822" t="str">
        <v>Page et al. 2000; Hollis et al. 2010 in Anderson et al. 2017</v>
      </c>
      <c r="M10822" t="s">
        <v>583</v>
      </c>
      <c r="P10822" t="s">
        <v>243</v>
      </c>
      <c r="Q10822">
        <v>0.91</v>
      </c>
      <c r="V10822">
        <v>1</v>
      </c>
      <c r="W10822" t="s">
        <v>1371</v>
      </c>
      <c r="X10822" t="s">
        <v>1538</v>
      </c>
    </row>
    <row r="10823" spans="1:24" x14ac:dyDescent="0.3">
      <c r="A10823">
        <v>14502</v>
      </c>
      <c r="B10823" s="15" t="s">
        <v>539</v>
      </c>
      <c r="C10823" t="str">
        <f>_xlfn.XLOOKUP($B10823, STANDARDS!$A:$A, STANDARDS!$B:$B,,0,2)</f>
        <v>McArthur Gp</v>
      </c>
      <c r="D10823" t="s">
        <v>535</v>
      </c>
      <c r="E10823" t="s">
        <v>1280</v>
      </c>
      <c r="J10823" cm="1">
        <f t="array" ref="J10823:L10823">_xlfn.XLOOKUP($C10823, AGE!$A:$A,AGE!$B:$D,,0,2)</f>
        <v>1689</v>
      </c>
      <c r="K10823">
        <v>72</v>
      </c>
      <c r="L10823" t="str">
        <v>Page et al. 2000; Hollis et al. 2010 in Anderson et al. 2017</v>
      </c>
      <c r="M10823" t="s">
        <v>583</v>
      </c>
      <c r="P10823" t="s">
        <v>243</v>
      </c>
      <c r="Q10823">
        <v>0.88</v>
      </c>
      <c r="V10823">
        <v>1</v>
      </c>
      <c r="W10823" t="s">
        <v>1371</v>
      </c>
      <c r="X10823" t="s">
        <v>1538</v>
      </c>
    </row>
    <row r="10824" spans="1:24" x14ac:dyDescent="0.3">
      <c r="A10824">
        <v>14503</v>
      </c>
      <c r="B10824" s="15" t="s">
        <v>539</v>
      </c>
      <c r="C10824" t="str">
        <f>_xlfn.XLOOKUP($B10824, STANDARDS!$A:$A, STANDARDS!$B:$B,,0,2)</f>
        <v>McArthur Gp</v>
      </c>
      <c r="D10824" t="s">
        <v>535</v>
      </c>
      <c r="E10824" t="s">
        <v>1280</v>
      </c>
      <c r="J10824" cm="1">
        <f t="array" ref="J10824:L10824">_xlfn.XLOOKUP($C10824, AGE!$A:$A,AGE!$B:$D,,0,2)</f>
        <v>1689</v>
      </c>
      <c r="K10824">
        <v>72</v>
      </c>
      <c r="L10824" t="str">
        <v>Page et al. 2000; Hollis et al. 2010 in Anderson et al. 2017</v>
      </c>
      <c r="M10824" t="s">
        <v>583</v>
      </c>
      <c r="P10824" t="s">
        <v>243</v>
      </c>
      <c r="Q10824">
        <v>-0.4</v>
      </c>
      <c r="V10824">
        <v>1</v>
      </c>
      <c r="W10824" t="s">
        <v>1371</v>
      </c>
      <c r="X10824" t="s">
        <v>1538</v>
      </c>
    </row>
    <row r="10825" spans="1:24" x14ac:dyDescent="0.3">
      <c r="A10825">
        <v>14504</v>
      </c>
      <c r="B10825" s="15" t="s">
        <v>539</v>
      </c>
      <c r="C10825" t="str">
        <f>_xlfn.XLOOKUP($B10825, STANDARDS!$A:$A, STANDARDS!$B:$B,,0,2)</f>
        <v>McArthur Gp</v>
      </c>
      <c r="D10825" t="s">
        <v>535</v>
      </c>
      <c r="E10825" t="s">
        <v>1280</v>
      </c>
      <c r="J10825" cm="1">
        <f t="array" ref="J10825:L10825">_xlfn.XLOOKUP($C10825, AGE!$A:$A,AGE!$B:$D,,0,2)</f>
        <v>1689</v>
      </c>
      <c r="K10825">
        <v>72</v>
      </c>
      <c r="L10825" t="str">
        <v>Page et al. 2000; Hollis et al. 2010 in Anderson et al. 2017</v>
      </c>
      <c r="M10825" t="s">
        <v>583</v>
      </c>
      <c r="P10825" t="s">
        <v>243</v>
      </c>
      <c r="Q10825">
        <v>0.73</v>
      </c>
      <c r="V10825">
        <v>1</v>
      </c>
      <c r="W10825" t="s">
        <v>1371</v>
      </c>
      <c r="X10825" t="s">
        <v>1538</v>
      </c>
    </row>
    <row r="10826" spans="1:24" x14ac:dyDescent="0.3">
      <c r="A10826">
        <v>14505</v>
      </c>
      <c r="B10826" s="15" t="s">
        <v>539</v>
      </c>
      <c r="C10826" t="str">
        <f>_xlfn.XLOOKUP($B10826, STANDARDS!$A:$A, STANDARDS!$B:$B,,0,2)</f>
        <v>McArthur Gp</v>
      </c>
      <c r="D10826" t="s">
        <v>535</v>
      </c>
      <c r="E10826" t="s">
        <v>1280</v>
      </c>
      <c r="J10826" cm="1">
        <f t="array" ref="J10826:L10826">_xlfn.XLOOKUP($C10826, AGE!$A:$A,AGE!$B:$D,,0,2)</f>
        <v>1689</v>
      </c>
      <c r="K10826">
        <v>72</v>
      </c>
      <c r="L10826" t="str">
        <v>Page et al. 2000; Hollis et al. 2010 in Anderson et al. 2017</v>
      </c>
      <c r="M10826" t="s">
        <v>583</v>
      </c>
      <c r="P10826" t="s">
        <v>243</v>
      </c>
      <c r="Q10826">
        <v>1.51</v>
      </c>
      <c r="V10826">
        <v>1</v>
      </c>
      <c r="W10826" t="s">
        <v>1371</v>
      </c>
      <c r="X10826" t="s">
        <v>1538</v>
      </c>
    </row>
    <row r="10827" spans="1:24" x14ac:dyDescent="0.3">
      <c r="A10827">
        <v>14506</v>
      </c>
      <c r="B10827" s="15" t="s">
        <v>539</v>
      </c>
      <c r="C10827" t="str">
        <f>_xlfn.XLOOKUP($B10827, STANDARDS!$A:$A, STANDARDS!$B:$B,,0,2)</f>
        <v>McArthur Gp</v>
      </c>
      <c r="D10827" t="s">
        <v>535</v>
      </c>
      <c r="E10827" t="s">
        <v>1280</v>
      </c>
      <c r="J10827" cm="1">
        <f t="array" ref="J10827:L10827">_xlfn.XLOOKUP($C10827, AGE!$A:$A,AGE!$B:$D,,0,2)</f>
        <v>1689</v>
      </c>
      <c r="K10827">
        <v>72</v>
      </c>
      <c r="L10827" t="str">
        <v>Page et al. 2000; Hollis et al. 2010 in Anderson et al. 2017</v>
      </c>
      <c r="M10827" t="s">
        <v>583</v>
      </c>
      <c r="P10827" t="s">
        <v>243</v>
      </c>
      <c r="Q10827">
        <v>-0.01</v>
      </c>
      <c r="V10827">
        <v>1</v>
      </c>
      <c r="W10827" t="s">
        <v>1371</v>
      </c>
      <c r="X10827" t="s">
        <v>1538</v>
      </c>
    </row>
    <row r="10828" spans="1:24" x14ac:dyDescent="0.3">
      <c r="A10828">
        <v>14507</v>
      </c>
      <c r="B10828" s="15" t="s">
        <v>539</v>
      </c>
      <c r="C10828" t="str">
        <f>_xlfn.XLOOKUP($B10828, STANDARDS!$A:$A, STANDARDS!$B:$B,,0,2)</f>
        <v>McArthur Gp</v>
      </c>
      <c r="D10828" t="s">
        <v>535</v>
      </c>
      <c r="E10828" t="s">
        <v>1280</v>
      </c>
      <c r="J10828" cm="1">
        <f t="array" ref="J10828:L10828">_xlfn.XLOOKUP($C10828, AGE!$A:$A,AGE!$B:$D,,0,2)</f>
        <v>1689</v>
      </c>
      <c r="K10828">
        <v>72</v>
      </c>
      <c r="L10828" t="str">
        <v>Page et al. 2000; Hollis et al. 2010 in Anderson et al. 2017</v>
      </c>
      <c r="M10828" t="s">
        <v>583</v>
      </c>
      <c r="P10828" t="s">
        <v>243</v>
      </c>
      <c r="Q10828">
        <v>0.48</v>
      </c>
      <c r="V10828">
        <v>1</v>
      </c>
      <c r="W10828" t="s">
        <v>1371</v>
      </c>
      <c r="X10828" t="s">
        <v>1538</v>
      </c>
    </row>
    <row r="10829" spans="1:24" x14ac:dyDescent="0.3">
      <c r="A10829">
        <v>14508</v>
      </c>
      <c r="B10829" s="15" t="s">
        <v>539</v>
      </c>
      <c r="C10829" t="str">
        <f>_xlfn.XLOOKUP($B10829, STANDARDS!$A:$A, STANDARDS!$B:$B,,0,2)</f>
        <v>McArthur Gp</v>
      </c>
      <c r="D10829" t="s">
        <v>535</v>
      </c>
      <c r="E10829" t="s">
        <v>1280</v>
      </c>
      <c r="J10829" cm="1">
        <f t="array" ref="J10829:L10829">_xlfn.XLOOKUP($C10829, AGE!$A:$A,AGE!$B:$D,,0,2)</f>
        <v>1689</v>
      </c>
      <c r="K10829">
        <v>72</v>
      </c>
      <c r="L10829" t="str">
        <v>Page et al. 2000; Hollis et al. 2010 in Anderson et al. 2017</v>
      </c>
      <c r="M10829" t="s">
        <v>583</v>
      </c>
      <c r="P10829" t="s">
        <v>243</v>
      </c>
      <c r="Q10829">
        <v>1.07</v>
      </c>
      <c r="V10829">
        <v>1</v>
      </c>
      <c r="W10829" t="s">
        <v>1371</v>
      </c>
      <c r="X10829" t="s">
        <v>1538</v>
      </c>
    </row>
    <row r="10830" spans="1:24" x14ac:dyDescent="0.3">
      <c r="A10830">
        <v>14509</v>
      </c>
      <c r="B10830" s="15" t="s">
        <v>539</v>
      </c>
      <c r="C10830" t="str">
        <f>_xlfn.XLOOKUP($B10830, STANDARDS!$A:$A, STANDARDS!$B:$B,,0,2)</f>
        <v>McArthur Gp</v>
      </c>
      <c r="D10830" t="s">
        <v>535</v>
      </c>
      <c r="E10830" t="s">
        <v>1280</v>
      </c>
      <c r="J10830" cm="1">
        <f t="array" ref="J10830:L10830">_xlfn.XLOOKUP($C10830, AGE!$A:$A,AGE!$B:$D,,0,2)</f>
        <v>1689</v>
      </c>
      <c r="K10830">
        <v>72</v>
      </c>
      <c r="L10830" t="str">
        <v>Page et al. 2000; Hollis et al. 2010 in Anderson et al. 2017</v>
      </c>
      <c r="M10830" t="s">
        <v>583</v>
      </c>
      <c r="P10830" t="s">
        <v>243</v>
      </c>
      <c r="Q10830">
        <v>0.56000000000000005</v>
      </c>
      <c r="V10830">
        <v>1</v>
      </c>
      <c r="W10830" t="s">
        <v>1371</v>
      </c>
      <c r="X10830" t="s">
        <v>1538</v>
      </c>
    </row>
    <row r="10831" spans="1:24" x14ac:dyDescent="0.3">
      <c r="A10831">
        <v>14510</v>
      </c>
      <c r="B10831" s="15" t="s">
        <v>539</v>
      </c>
      <c r="C10831" t="str">
        <f>_xlfn.XLOOKUP($B10831, STANDARDS!$A:$A, STANDARDS!$B:$B,,0,2)</f>
        <v>McArthur Gp</v>
      </c>
      <c r="D10831" t="s">
        <v>535</v>
      </c>
      <c r="E10831" t="s">
        <v>1280</v>
      </c>
      <c r="J10831" cm="1">
        <f t="array" ref="J10831:L10831">_xlfn.XLOOKUP($C10831, AGE!$A:$A,AGE!$B:$D,,0,2)</f>
        <v>1689</v>
      </c>
      <c r="K10831">
        <v>72</v>
      </c>
      <c r="L10831" t="str">
        <v>Page et al. 2000; Hollis et al. 2010 in Anderson et al. 2017</v>
      </c>
      <c r="M10831" t="s">
        <v>583</v>
      </c>
      <c r="P10831" t="s">
        <v>243</v>
      </c>
      <c r="Q10831">
        <v>0.15</v>
      </c>
      <c r="V10831">
        <v>1</v>
      </c>
      <c r="W10831" t="s">
        <v>1371</v>
      </c>
      <c r="X10831" t="s">
        <v>1538</v>
      </c>
    </row>
    <row r="10832" spans="1:24" x14ac:dyDescent="0.3">
      <c r="A10832">
        <v>14511</v>
      </c>
      <c r="B10832" s="15" t="s">
        <v>539</v>
      </c>
      <c r="C10832" t="str">
        <f>_xlfn.XLOOKUP($B10832, STANDARDS!$A:$A, STANDARDS!$B:$B,,0,2)</f>
        <v>McArthur Gp</v>
      </c>
      <c r="D10832" t="s">
        <v>535</v>
      </c>
      <c r="E10832" t="s">
        <v>1280</v>
      </c>
      <c r="J10832" cm="1">
        <f t="array" ref="J10832:L10832">_xlfn.XLOOKUP($C10832, AGE!$A:$A,AGE!$B:$D,,0,2)</f>
        <v>1689</v>
      </c>
      <c r="K10832">
        <v>72</v>
      </c>
      <c r="L10832" t="str">
        <v>Page et al. 2000; Hollis et al. 2010 in Anderson et al. 2017</v>
      </c>
      <c r="M10832" t="s">
        <v>583</v>
      </c>
      <c r="P10832" t="s">
        <v>243</v>
      </c>
      <c r="Q10832">
        <v>0.63</v>
      </c>
      <c r="V10832">
        <v>1</v>
      </c>
      <c r="W10832" t="s">
        <v>1371</v>
      </c>
      <c r="X10832" t="s">
        <v>1538</v>
      </c>
    </row>
    <row r="10833" spans="1:24" x14ac:dyDescent="0.3">
      <c r="A10833">
        <v>14512</v>
      </c>
      <c r="B10833" s="15" t="s">
        <v>539</v>
      </c>
      <c r="C10833" t="str">
        <f>_xlfn.XLOOKUP($B10833, STANDARDS!$A:$A, STANDARDS!$B:$B,,0,2)</f>
        <v>McArthur Gp</v>
      </c>
      <c r="D10833" t="s">
        <v>535</v>
      </c>
      <c r="E10833" t="s">
        <v>1280</v>
      </c>
      <c r="J10833" cm="1">
        <f t="array" ref="J10833:L10833">_xlfn.XLOOKUP($C10833, AGE!$A:$A,AGE!$B:$D,,0,2)</f>
        <v>1689</v>
      </c>
      <c r="K10833">
        <v>72</v>
      </c>
      <c r="L10833" t="str">
        <v>Page et al. 2000; Hollis et al. 2010 in Anderson et al. 2017</v>
      </c>
      <c r="M10833" t="s">
        <v>583</v>
      </c>
      <c r="P10833" t="s">
        <v>243</v>
      </c>
      <c r="Q10833">
        <v>1.08</v>
      </c>
      <c r="V10833">
        <v>1</v>
      </c>
      <c r="W10833" t="s">
        <v>1371</v>
      </c>
      <c r="X10833" t="s">
        <v>1538</v>
      </c>
    </row>
    <row r="10834" spans="1:24" x14ac:dyDescent="0.3">
      <c r="A10834">
        <v>14513</v>
      </c>
      <c r="B10834" s="15" t="s">
        <v>539</v>
      </c>
      <c r="C10834" t="str">
        <f>_xlfn.XLOOKUP($B10834, STANDARDS!$A:$A, STANDARDS!$B:$B,,0,2)</f>
        <v>McArthur Gp</v>
      </c>
      <c r="D10834" t="s">
        <v>535</v>
      </c>
      <c r="E10834" t="s">
        <v>1280</v>
      </c>
      <c r="J10834" cm="1">
        <f t="array" ref="J10834:L10834">_xlfn.XLOOKUP($C10834, AGE!$A:$A,AGE!$B:$D,,0,2)</f>
        <v>1689</v>
      </c>
      <c r="K10834">
        <v>72</v>
      </c>
      <c r="L10834" t="str">
        <v>Page et al. 2000; Hollis et al. 2010 in Anderson et al. 2017</v>
      </c>
      <c r="M10834" t="s">
        <v>583</v>
      </c>
      <c r="P10834" t="s">
        <v>243</v>
      </c>
      <c r="Q10834">
        <v>1.02</v>
      </c>
      <c r="V10834">
        <v>1</v>
      </c>
      <c r="W10834" t="s">
        <v>1371</v>
      </c>
      <c r="X10834" t="s">
        <v>1538</v>
      </c>
    </row>
    <row r="10835" spans="1:24" x14ac:dyDescent="0.3">
      <c r="A10835">
        <v>14514</v>
      </c>
      <c r="B10835" s="15" t="s">
        <v>539</v>
      </c>
      <c r="C10835" t="str">
        <f>_xlfn.XLOOKUP($B10835, STANDARDS!$A:$A, STANDARDS!$B:$B,,0,2)</f>
        <v>McArthur Gp</v>
      </c>
      <c r="D10835" t="s">
        <v>535</v>
      </c>
      <c r="E10835" t="s">
        <v>1280</v>
      </c>
      <c r="J10835" cm="1">
        <f t="array" ref="J10835:L10835">_xlfn.XLOOKUP($C10835, AGE!$A:$A,AGE!$B:$D,,0,2)</f>
        <v>1689</v>
      </c>
      <c r="K10835">
        <v>72</v>
      </c>
      <c r="L10835" t="str">
        <v>Page et al. 2000; Hollis et al. 2010 in Anderson et al. 2017</v>
      </c>
      <c r="M10835" t="s">
        <v>583</v>
      </c>
      <c r="P10835" t="s">
        <v>243</v>
      </c>
      <c r="Q10835">
        <v>0.78</v>
      </c>
      <c r="V10835">
        <v>1</v>
      </c>
      <c r="W10835" t="s">
        <v>1371</v>
      </c>
      <c r="X10835" t="s">
        <v>1538</v>
      </c>
    </row>
    <row r="10836" spans="1:24" x14ac:dyDescent="0.3">
      <c r="A10836">
        <v>14515</v>
      </c>
      <c r="B10836" s="15" t="s">
        <v>539</v>
      </c>
      <c r="C10836" t="str">
        <f>_xlfn.XLOOKUP($B10836, STANDARDS!$A:$A, STANDARDS!$B:$B,,0,2)</f>
        <v>McArthur Gp</v>
      </c>
      <c r="D10836" t="s">
        <v>535</v>
      </c>
      <c r="E10836" t="s">
        <v>1280</v>
      </c>
      <c r="J10836" cm="1">
        <f t="array" ref="J10836:L10836">_xlfn.XLOOKUP($C10836, AGE!$A:$A,AGE!$B:$D,,0,2)</f>
        <v>1689</v>
      </c>
      <c r="K10836">
        <v>72</v>
      </c>
      <c r="L10836" t="str">
        <v>Page et al. 2000; Hollis et al. 2010 in Anderson et al. 2017</v>
      </c>
      <c r="M10836" t="s">
        <v>583</v>
      </c>
      <c r="P10836" t="s">
        <v>243</v>
      </c>
      <c r="Q10836">
        <v>0.64</v>
      </c>
      <c r="V10836">
        <v>1</v>
      </c>
      <c r="W10836" t="s">
        <v>1371</v>
      </c>
      <c r="X10836" t="s">
        <v>1538</v>
      </c>
    </row>
    <row r="10837" spans="1:24" x14ac:dyDescent="0.3">
      <c r="A10837">
        <v>14516</v>
      </c>
      <c r="B10837" s="15" t="s">
        <v>539</v>
      </c>
      <c r="C10837" t="str">
        <f>_xlfn.XLOOKUP($B10837, STANDARDS!$A:$A, STANDARDS!$B:$B,,0,2)</f>
        <v>McArthur Gp</v>
      </c>
      <c r="D10837" t="s">
        <v>535</v>
      </c>
      <c r="E10837" t="s">
        <v>1281</v>
      </c>
      <c r="J10837" cm="1">
        <f t="array" ref="J10837:L10837">_xlfn.XLOOKUP($C10837, AGE!$A:$A,AGE!$B:$D,,0,2)</f>
        <v>1689</v>
      </c>
      <c r="K10837">
        <v>72</v>
      </c>
      <c r="L10837" t="str">
        <v>Page et al. 2000; Hollis et al. 2010 in Anderson et al. 2017</v>
      </c>
      <c r="M10837" t="s">
        <v>583</v>
      </c>
      <c r="P10837" t="s">
        <v>243</v>
      </c>
      <c r="Q10837">
        <v>-1.06</v>
      </c>
      <c r="V10837">
        <v>1</v>
      </c>
      <c r="W10837" t="s">
        <v>1371</v>
      </c>
      <c r="X10837" t="s">
        <v>1538</v>
      </c>
    </row>
    <row r="10838" spans="1:24" x14ac:dyDescent="0.3">
      <c r="A10838">
        <v>14517</v>
      </c>
      <c r="B10838" s="15" t="s">
        <v>539</v>
      </c>
      <c r="C10838" t="str">
        <f>_xlfn.XLOOKUP($B10838, STANDARDS!$A:$A, STANDARDS!$B:$B,,0,2)</f>
        <v>McArthur Gp</v>
      </c>
      <c r="D10838" t="s">
        <v>535</v>
      </c>
      <c r="E10838" t="s">
        <v>1281</v>
      </c>
      <c r="J10838" cm="1">
        <f t="array" ref="J10838:L10838">_xlfn.XLOOKUP($C10838, AGE!$A:$A,AGE!$B:$D,,0,2)</f>
        <v>1689</v>
      </c>
      <c r="K10838">
        <v>72</v>
      </c>
      <c r="L10838" t="str">
        <v>Page et al. 2000; Hollis et al. 2010 in Anderson et al. 2017</v>
      </c>
      <c r="M10838" t="s">
        <v>583</v>
      </c>
      <c r="P10838" t="s">
        <v>243</v>
      </c>
      <c r="Q10838">
        <v>-1.05</v>
      </c>
      <c r="V10838">
        <v>1</v>
      </c>
      <c r="W10838" t="s">
        <v>1371</v>
      </c>
      <c r="X10838" t="s">
        <v>1538</v>
      </c>
    </row>
    <row r="10839" spans="1:24" x14ac:dyDescent="0.3">
      <c r="A10839">
        <v>14518</v>
      </c>
      <c r="B10839" s="15" t="s">
        <v>539</v>
      </c>
      <c r="C10839" t="str">
        <f>_xlfn.XLOOKUP($B10839, STANDARDS!$A:$A, STANDARDS!$B:$B,,0,2)</f>
        <v>McArthur Gp</v>
      </c>
      <c r="D10839" t="s">
        <v>535</v>
      </c>
      <c r="E10839" t="s">
        <v>1281</v>
      </c>
      <c r="J10839" cm="1">
        <f t="array" ref="J10839:L10839">_xlfn.XLOOKUP($C10839, AGE!$A:$A,AGE!$B:$D,,0,2)</f>
        <v>1689</v>
      </c>
      <c r="K10839">
        <v>72</v>
      </c>
      <c r="L10839" t="str">
        <v>Page et al. 2000; Hollis et al. 2010 in Anderson et al. 2017</v>
      </c>
      <c r="M10839" t="s">
        <v>583</v>
      </c>
      <c r="P10839" t="s">
        <v>243</v>
      </c>
      <c r="Q10839">
        <v>-0.74</v>
      </c>
      <c r="V10839">
        <v>1</v>
      </c>
      <c r="W10839" t="s">
        <v>1371</v>
      </c>
      <c r="X10839" t="s">
        <v>1538</v>
      </c>
    </row>
    <row r="10840" spans="1:24" x14ac:dyDescent="0.3">
      <c r="A10840">
        <v>14519</v>
      </c>
      <c r="B10840" s="15" t="s">
        <v>539</v>
      </c>
      <c r="C10840" t="str">
        <f>_xlfn.XLOOKUP($B10840, STANDARDS!$A:$A, STANDARDS!$B:$B,,0,2)</f>
        <v>McArthur Gp</v>
      </c>
      <c r="D10840" t="s">
        <v>535</v>
      </c>
      <c r="E10840" t="s">
        <v>1281</v>
      </c>
      <c r="J10840" cm="1">
        <f t="array" ref="J10840:L10840">_xlfn.XLOOKUP($C10840, AGE!$A:$A,AGE!$B:$D,,0,2)</f>
        <v>1689</v>
      </c>
      <c r="K10840">
        <v>72</v>
      </c>
      <c r="L10840" t="str">
        <v>Page et al. 2000; Hollis et al. 2010 in Anderson et al. 2017</v>
      </c>
      <c r="M10840" t="s">
        <v>583</v>
      </c>
      <c r="P10840" t="s">
        <v>243</v>
      </c>
      <c r="Q10840">
        <v>-1.04</v>
      </c>
      <c r="V10840">
        <v>1</v>
      </c>
      <c r="W10840" t="s">
        <v>1371</v>
      </c>
      <c r="X10840" t="s">
        <v>1538</v>
      </c>
    </row>
    <row r="10841" spans="1:24" x14ac:dyDescent="0.3">
      <c r="A10841">
        <v>14520</v>
      </c>
      <c r="B10841" s="15" t="s">
        <v>539</v>
      </c>
      <c r="C10841" t="str">
        <f>_xlfn.XLOOKUP($B10841, STANDARDS!$A:$A, STANDARDS!$B:$B,,0,2)</f>
        <v>McArthur Gp</v>
      </c>
      <c r="D10841" t="s">
        <v>535</v>
      </c>
      <c r="E10841" t="s">
        <v>1281</v>
      </c>
      <c r="J10841" cm="1">
        <f t="array" ref="J10841:L10841">_xlfn.XLOOKUP($C10841, AGE!$A:$A,AGE!$B:$D,,0,2)</f>
        <v>1689</v>
      </c>
      <c r="K10841">
        <v>72</v>
      </c>
      <c r="L10841" t="str">
        <v>Page et al. 2000; Hollis et al. 2010 in Anderson et al. 2017</v>
      </c>
      <c r="M10841" t="s">
        <v>583</v>
      </c>
      <c r="P10841" t="s">
        <v>243</v>
      </c>
      <c r="Q10841">
        <v>-1.08</v>
      </c>
      <c r="V10841">
        <v>1</v>
      </c>
      <c r="W10841" t="s">
        <v>1371</v>
      </c>
      <c r="X10841" t="s">
        <v>1538</v>
      </c>
    </row>
    <row r="10842" spans="1:24" x14ac:dyDescent="0.3">
      <c r="A10842">
        <v>14521</v>
      </c>
      <c r="B10842" s="15" t="s">
        <v>539</v>
      </c>
      <c r="C10842" t="str">
        <f>_xlfn.XLOOKUP($B10842, STANDARDS!$A:$A, STANDARDS!$B:$B,,0,2)</f>
        <v>McArthur Gp</v>
      </c>
      <c r="D10842" t="s">
        <v>535</v>
      </c>
      <c r="E10842" t="s">
        <v>1281</v>
      </c>
      <c r="J10842" cm="1">
        <f t="array" ref="J10842:L10842">_xlfn.XLOOKUP($C10842, AGE!$A:$A,AGE!$B:$D,,0,2)</f>
        <v>1689</v>
      </c>
      <c r="K10842">
        <v>72</v>
      </c>
      <c r="L10842" t="str">
        <v>Page et al. 2000; Hollis et al. 2010 in Anderson et al. 2017</v>
      </c>
      <c r="M10842" t="s">
        <v>583</v>
      </c>
      <c r="P10842" t="s">
        <v>243</v>
      </c>
      <c r="Q10842">
        <v>-1.02</v>
      </c>
      <c r="V10842">
        <v>1</v>
      </c>
      <c r="W10842" t="s">
        <v>1371</v>
      </c>
      <c r="X10842" t="s">
        <v>1538</v>
      </c>
    </row>
    <row r="10843" spans="1:24" x14ac:dyDescent="0.3">
      <c r="A10843">
        <v>14522</v>
      </c>
      <c r="B10843" s="15" t="s">
        <v>539</v>
      </c>
      <c r="C10843" t="str">
        <f>_xlfn.XLOOKUP($B10843, STANDARDS!$A:$A, STANDARDS!$B:$B,,0,2)</f>
        <v>McArthur Gp</v>
      </c>
      <c r="D10843" t="s">
        <v>535</v>
      </c>
      <c r="E10843" t="s">
        <v>1281</v>
      </c>
      <c r="J10843" cm="1">
        <f t="array" ref="J10843:L10843">_xlfn.XLOOKUP($C10843, AGE!$A:$A,AGE!$B:$D,,0,2)</f>
        <v>1689</v>
      </c>
      <c r="K10843">
        <v>72</v>
      </c>
      <c r="L10843" t="str">
        <v>Page et al. 2000; Hollis et al. 2010 in Anderson et al. 2017</v>
      </c>
      <c r="M10843" t="s">
        <v>583</v>
      </c>
      <c r="P10843" t="s">
        <v>243</v>
      </c>
      <c r="Q10843">
        <v>-0.99</v>
      </c>
      <c r="V10843">
        <v>1</v>
      </c>
      <c r="W10843" t="s">
        <v>1371</v>
      </c>
      <c r="X10843" t="s">
        <v>1538</v>
      </c>
    </row>
    <row r="10844" spans="1:24" x14ac:dyDescent="0.3">
      <c r="A10844">
        <v>14523</v>
      </c>
      <c r="B10844" s="15" t="s">
        <v>539</v>
      </c>
      <c r="C10844" t="str">
        <f>_xlfn.XLOOKUP($B10844, STANDARDS!$A:$A, STANDARDS!$B:$B,,0,2)</f>
        <v>McArthur Gp</v>
      </c>
      <c r="D10844" t="s">
        <v>535</v>
      </c>
      <c r="E10844" t="s">
        <v>1281</v>
      </c>
      <c r="J10844" cm="1">
        <f t="array" ref="J10844:L10844">_xlfn.XLOOKUP($C10844, AGE!$A:$A,AGE!$B:$D,,0,2)</f>
        <v>1689</v>
      </c>
      <c r="K10844">
        <v>72</v>
      </c>
      <c r="L10844" t="str">
        <v>Page et al. 2000; Hollis et al. 2010 in Anderson et al. 2017</v>
      </c>
      <c r="M10844" t="s">
        <v>583</v>
      </c>
      <c r="P10844" t="s">
        <v>243</v>
      </c>
      <c r="Q10844">
        <v>-1.01</v>
      </c>
      <c r="V10844">
        <v>1</v>
      </c>
      <c r="W10844" t="s">
        <v>1371</v>
      </c>
      <c r="X10844" t="s">
        <v>1538</v>
      </c>
    </row>
    <row r="10845" spans="1:24" x14ac:dyDescent="0.3">
      <c r="A10845">
        <v>14524</v>
      </c>
      <c r="B10845" s="15" t="s">
        <v>539</v>
      </c>
      <c r="C10845" t="str">
        <f>_xlfn.XLOOKUP($B10845, STANDARDS!$A:$A, STANDARDS!$B:$B,,0,2)</f>
        <v>McArthur Gp</v>
      </c>
      <c r="D10845" t="s">
        <v>535</v>
      </c>
      <c r="E10845" t="s">
        <v>1281</v>
      </c>
      <c r="J10845" cm="1">
        <f t="array" ref="J10845:L10845">_xlfn.XLOOKUP($C10845, AGE!$A:$A,AGE!$B:$D,,0,2)</f>
        <v>1689</v>
      </c>
      <c r="K10845">
        <v>72</v>
      </c>
      <c r="L10845" t="str">
        <v>Page et al. 2000; Hollis et al. 2010 in Anderson et al. 2017</v>
      </c>
      <c r="M10845" t="s">
        <v>583</v>
      </c>
      <c r="P10845" t="s">
        <v>243</v>
      </c>
      <c r="Q10845">
        <v>0.78</v>
      </c>
      <c r="V10845">
        <v>1</v>
      </c>
      <c r="W10845" t="s">
        <v>1371</v>
      </c>
      <c r="X10845" t="s">
        <v>1538</v>
      </c>
    </row>
    <row r="10846" spans="1:24" x14ac:dyDescent="0.3">
      <c r="A10846">
        <v>14525</v>
      </c>
      <c r="B10846" s="15" t="s">
        <v>539</v>
      </c>
      <c r="C10846" t="str">
        <f>_xlfn.XLOOKUP($B10846, STANDARDS!$A:$A, STANDARDS!$B:$B,,0,2)</f>
        <v>McArthur Gp</v>
      </c>
      <c r="D10846" t="s">
        <v>535</v>
      </c>
      <c r="E10846" t="s">
        <v>1281</v>
      </c>
      <c r="J10846" cm="1">
        <f t="array" ref="J10846:L10846">_xlfn.XLOOKUP($C10846, AGE!$A:$A,AGE!$B:$D,,0,2)</f>
        <v>1689</v>
      </c>
      <c r="K10846">
        <v>72</v>
      </c>
      <c r="L10846" t="str">
        <v>Page et al. 2000; Hollis et al. 2010 in Anderson et al. 2017</v>
      </c>
      <c r="M10846" t="s">
        <v>583</v>
      </c>
      <c r="P10846" t="s">
        <v>243</v>
      </c>
      <c r="Q10846">
        <v>1.02</v>
      </c>
      <c r="V10846">
        <v>1</v>
      </c>
      <c r="W10846" t="s">
        <v>1371</v>
      </c>
      <c r="X10846" t="s">
        <v>1538</v>
      </c>
    </row>
    <row r="10847" spans="1:24" x14ac:dyDescent="0.3">
      <c r="A10847">
        <v>14526</v>
      </c>
      <c r="B10847" s="15" t="s">
        <v>539</v>
      </c>
      <c r="C10847" t="str">
        <f>_xlfn.XLOOKUP($B10847, STANDARDS!$A:$A, STANDARDS!$B:$B,,0,2)</f>
        <v>McArthur Gp</v>
      </c>
      <c r="D10847" t="s">
        <v>535</v>
      </c>
      <c r="E10847" t="s">
        <v>1281</v>
      </c>
      <c r="J10847" cm="1">
        <f t="array" ref="J10847:L10847">_xlfn.XLOOKUP($C10847, AGE!$A:$A,AGE!$B:$D,,0,2)</f>
        <v>1689</v>
      </c>
      <c r="K10847">
        <v>72</v>
      </c>
      <c r="L10847" t="str">
        <v>Page et al. 2000; Hollis et al. 2010 in Anderson et al. 2017</v>
      </c>
      <c r="M10847" t="s">
        <v>583</v>
      </c>
      <c r="P10847" t="s">
        <v>243</v>
      </c>
      <c r="Q10847">
        <v>0.57999999999999996</v>
      </c>
      <c r="V10847">
        <v>1</v>
      </c>
      <c r="W10847" t="s">
        <v>1371</v>
      </c>
      <c r="X10847" t="s">
        <v>1538</v>
      </c>
    </row>
    <row r="10848" spans="1:24" x14ac:dyDescent="0.3">
      <c r="A10848">
        <v>14527</v>
      </c>
      <c r="B10848" s="15" t="s">
        <v>539</v>
      </c>
      <c r="C10848" t="str">
        <f>_xlfn.XLOOKUP($B10848, STANDARDS!$A:$A, STANDARDS!$B:$B,,0,2)</f>
        <v>McArthur Gp</v>
      </c>
      <c r="D10848" t="s">
        <v>535</v>
      </c>
      <c r="E10848" t="s">
        <v>1281</v>
      </c>
      <c r="J10848" cm="1">
        <f t="array" ref="J10848:L10848">_xlfn.XLOOKUP($C10848, AGE!$A:$A,AGE!$B:$D,,0,2)</f>
        <v>1689</v>
      </c>
      <c r="K10848">
        <v>72</v>
      </c>
      <c r="L10848" t="str">
        <v>Page et al. 2000; Hollis et al. 2010 in Anderson et al. 2017</v>
      </c>
      <c r="M10848" t="s">
        <v>1364</v>
      </c>
      <c r="P10848" t="s">
        <v>243</v>
      </c>
      <c r="Q10848">
        <v>1.04</v>
      </c>
      <c r="V10848">
        <v>1</v>
      </c>
      <c r="W10848" t="s">
        <v>1371</v>
      </c>
      <c r="X10848" t="s">
        <v>1538</v>
      </c>
    </row>
    <row r="10849" spans="1:24" x14ac:dyDescent="0.3">
      <c r="A10849">
        <v>14528</v>
      </c>
      <c r="B10849" s="15" t="s">
        <v>539</v>
      </c>
      <c r="C10849" t="str">
        <f>_xlfn.XLOOKUP($B10849, STANDARDS!$A:$A, STANDARDS!$B:$B,,0,2)</f>
        <v>McArthur Gp</v>
      </c>
      <c r="D10849" t="s">
        <v>535</v>
      </c>
      <c r="E10849" t="s">
        <v>1281</v>
      </c>
      <c r="J10849" cm="1">
        <f t="array" ref="J10849:L10849">_xlfn.XLOOKUP($C10849, AGE!$A:$A,AGE!$B:$D,,0,2)</f>
        <v>1689</v>
      </c>
      <c r="K10849">
        <v>72</v>
      </c>
      <c r="L10849" t="str">
        <v>Page et al. 2000; Hollis et al. 2010 in Anderson et al. 2017</v>
      </c>
      <c r="M10849" t="s">
        <v>1364</v>
      </c>
      <c r="P10849" t="s">
        <v>243</v>
      </c>
      <c r="Q10849">
        <v>1.02</v>
      </c>
      <c r="V10849">
        <v>1</v>
      </c>
      <c r="W10849" t="s">
        <v>1371</v>
      </c>
      <c r="X10849" t="s">
        <v>1538</v>
      </c>
    </row>
    <row r="10850" spans="1:24" x14ac:dyDescent="0.3">
      <c r="A10850">
        <v>14529</v>
      </c>
      <c r="C10850">
        <f>_xlfn.XLOOKUP($B10850, STANDARDS!$A:$A, STANDARDS!$B:$B,,0,2)</f>
        <v>0</v>
      </c>
      <c r="J10850" s="13">
        <v>491</v>
      </c>
      <c r="K10850" s="13"/>
      <c r="L10850" s="16"/>
      <c r="P10850" t="s">
        <v>243</v>
      </c>
      <c r="Q10850">
        <v>-1.1399999999999999</v>
      </c>
      <c r="V10850">
        <v>1</v>
      </c>
      <c r="W10850" t="s">
        <v>1371</v>
      </c>
      <c r="X10850" t="s">
        <v>1539</v>
      </c>
    </row>
    <row r="10851" spans="1:24" x14ac:dyDescent="0.3">
      <c r="A10851">
        <v>14530</v>
      </c>
      <c r="C10851">
        <f>_xlfn.XLOOKUP($B10851, STANDARDS!$A:$A, STANDARDS!$B:$B,,0,2)</f>
        <v>0</v>
      </c>
      <c r="J10851" s="13">
        <v>491</v>
      </c>
      <c r="K10851" s="13"/>
      <c r="L10851" s="16"/>
      <c r="P10851" t="s">
        <v>243</v>
      </c>
      <c r="Q10851">
        <v>-1.52</v>
      </c>
      <c r="V10851">
        <v>1</v>
      </c>
      <c r="W10851" t="s">
        <v>1371</v>
      </c>
      <c r="X10851" t="s">
        <v>1539</v>
      </c>
    </row>
    <row r="10852" spans="1:24" x14ac:dyDescent="0.3">
      <c r="A10852">
        <v>14531</v>
      </c>
      <c r="C10852">
        <f>_xlfn.XLOOKUP($B10852, STANDARDS!$A:$A, STANDARDS!$B:$B,,0,2)</f>
        <v>0</v>
      </c>
      <c r="J10852" s="13">
        <v>491</v>
      </c>
      <c r="K10852" s="13"/>
      <c r="L10852" s="16"/>
      <c r="P10852" t="s">
        <v>243</v>
      </c>
      <c r="Q10852">
        <v>-0.73</v>
      </c>
      <c r="V10852">
        <v>1</v>
      </c>
      <c r="W10852" t="s">
        <v>1371</v>
      </c>
      <c r="X10852" t="s">
        <v>1539</v>
      </c>
    </row>
    <row r="10853" spans="1:24" x14ac:dyDescent="0.3">
      <c r="A10853">
        <v>14532</v>
      </c>
      <c r="C10853">
        <f>_xlfn.XLOOKUP($B10853, STANDARDS!$A:$A, STANDARDS!$B:$B,,0,2)</f>
        <v>0</v>
      </c>
      <c r="J10853" s="13">
        <v>491</v>
      </c>
      <c r="K10853" s="13"/>
      <c r="L10853" s="16"/>
      <c r="P10853" t="s">
        <v>243</v>
      </c>
      <c r="Q10853">
        <v>-1.1000000000000001</v>
      </c>
      <c r="V10853">
        <v>1</v>
      </c>
      <c r="W10853" t="s">
        <v>1371</v>
      </c>
      <c r="X10853" t="s">
        <v>1539</v>
      </c>
    </row>
    <row r="10854" spans="1:24" x14ac:dyDescent="0.3">
      <c r="A10854">
        <v>14533</v>
      </c>
      <c r="C10854">
        <f>_xlfn.XLOOKUP($B10854, STANDARDS!$A:$A, STANDARDS!$B:$B,,0,2)</f>
        <v>0</v>
      </c>
      <c r="J10854" s="13">
        <v>491</v>
      </c>
      <c r="K10854" s="13"/>
      <c r="L10854" s="16"/>
      <c r="P10854" t="s">
        <v>243</v>
      </c>
      <c r="Q10854">
        <v>-0.92</v>
      </c>
      <c r="V10854">
        <v>1</v>
      </c>
      <c r="W10854" t="s">
        <v>1371</v>
      </c>
      <c r="X10854" t="s">
        <v>1539</v>
      </c>
    </row>
    <row r="10855" spans="1:24" x14ac:dyDescent="0.3">
      <c r="A10855">
        <v>14535</v>
      </c>
      <c r="C10855">
        <f>_xlfn.XLOOKUP($B10855, STANDARDS!$A:$A, STANDARDS!$B:$B,,0,2)</f>
        <v>0</v>
      </c>
      <c r="J10855" s="13">
        <v>525</v>
      </c>
      <c r="K10855" s="13">
        <v>10</v>
      </c>
      <c r="L10855" s="16"/>
      <c r="M10855" t="s">
        <v>1335</v>
      </c>
      <c r="P10855" t="s">
        <v>243</v>
      </c>
      <c r="Q10855">
        <v>-1</v>
      </c>
      <c r="V10855">
        <v>1</v>
      </c>
      <c r="W10855" t="s">
        <v>1371</v>
      </c>
      <c r="X10855" t="s">
        <v>1540</v>
      </c>
    </row>
    <row r="10856" spans="1:24" x14ac:dyDescent="0.3">
      <c r="A10856">
        <v>14536</v>
      </c>
      <c r="C10856">
        <f>_xlfn.XLOOKUP($B10856, STANDARDS!$A:$A, STANDARDS!$B:$B,,0,2)</f>
        <v>0</v>
      </c>
      <c r="J10856" s="13">
        <v>525</v>
      </c>
      <c r="K10856" s="13">
        <v>10</v>
      </c>
      <c r="L10856" s="16"/>
      <c r="M10856" t="s">
        <v>1335</v>
      </c>
      <c r="P10856" t="s">
        <v>243</v>
      </c>
      <c r="Q10856">
        <v>-2.2999999999999998</v>
      </c>
      <c r="V10856">
        <v>1</v>
      </c>
      <c r="W10856" t="s">
        <v>1371</v>
      </c>
      <c r="X10856" t="s">
        <v>1540</v>
      </c>
    </row>
    <row r="10857" spans="1:24" x14ac:dyDescent="0.3">
      <c r="A10857">
        <v>14537</v>
      </c>
      <c r="C10857">
        <f>_xlfn.XLOOKUP($B10857, STANDARDS!$A:$A, STANDARDS!$B:$B,,0,2)</f>
        <v>0</v>
      </c>
      <c r="J10857" s="13">
        <v>525</v>
      </c>
      <c r="K10857" s="13">
        <v>10</v>
      </c>
      <c r="L10857" s="16"/>
      <c r="M10857" t="s">
        <v>1335</v>
      </c>
      <c r="P10857" t="s">
        <v>243</v>
      </c>
      <c r="Q10857">
        <v>-2.2999999999999998</v>
      </c>
      <c r="V10857">
        <v>1</v>
      </c>
      <c r="W10857" t="s">
        <v>1371</v>
      </c>
      <c r="X10857" t="s">
        <v>1540</v>
      </c>
    </row>
    <row r="10858" spans="1:24" x14ac:dyDescent="0.3">
      <c r="A10858">
        <v>14538</v>
      </c>
      <c r="C10858">
        <f>_xlfn.XLOOKUP($B10858, STANDARDS!$A:$A, STANDARDS!$B:$B,,0,2)</f>
        <v>0</v>
      </c>
      <c r="J10858" s="13">
        <v>525</v>
      </c>
      <c r="K10858" s="13">
        <v>10</v>
      </c>
      <c r="L10858" s="16"/>
      <c r="M10858" t="s">
        <v>1335</v>
      </c>
      <c r="P10858" t="s">
        <v>243</v>
      </c>
      <c r="Q10858">
        <v>-2.2000000000000002</v>
      </c>
      <c r="V10858">
        <v>1</v>
      </c>
      <c r="W10858" t="s">
        <v>1371</v>
      </c>
      <c r="X10858" t="s">
        <v>1540</v>
      </c>
    </row>
    <row r="10859" spans="1:24" x14ac:dyDescent="0.3">
      <c r="A10859">
        <v>14539</v>
      </c>
      <c r="C10859">
        <f>_xlfn.XLOOKUP($B10859, STANDARDS!$A:$A, STANDARDS!$B:$B,,0,2)</f>
        <v>0</v>
      </c>
      <c r="J10859" s="13">
        <v>525</v>
      </c>
      <c r="K10859" s="13">
        <v>10</v>
      </c>
      <c r="L10859" s="16"/>
      <c r="M10859" t="s">
        <v>1335</v>
      </c>
      <c r="P10859" t="s">
        <v>243</v>
      </c>
      <c r="Q10859">
        <v>-1.7</v>
      </c>
      <c r="V10859">
        <v>1</v>
      </c>
      <c r="W10859" t="s">
        <v>1371</v>
      </c>
      <c r="X10859" t="s">
        <v>1540</v>
      </c>
    </row>
    <row r="10860" spans="1:24" x14ac:dyDescent="0.3">
      <c r="A10860">
        <v>14540</v>
      </c>
      <c r="C10860">
        <f>_xlfn.XLOOKUP($B10860, STANDARDS!$A:$A, STANDARDS!$B:$B,,0,2)</f>
        <v>0</v>
      </c>
      <c r="J10860" s="13">
        <v>525</v>
      </c>
      <c r="K10860" s="13">
        <v>10</v>
      </c>
      <c r="L10860" s="16"/>
      <c r="M10860" t="s">
        <v>1335</v>
      </c>
      <c r="P10860" t="s">
        <v>243</v>
      </c>
      <c r="Q10860">
        <v>-2</v>
      </c>
      <c r="V10860">
        <v>1</v>
      </c>
      <c r="W10860" t="s">
        <v>1371</v>
      </c>
      <c r="X10860" t="s">
        <v>1540</v>
      </c>
    </row>
    <row r="10861" spans="1:24" x14ac:dyDescent="0.3">
      <c r="A10861">
        <v>14541</v>
      </c>
      <c r="C10861">
        <f>_xlfn.XLOOKUP($B10861, STANDARDS!$A:$A, STANDARDS!$B:$B,,0,2)</f>
        <v>0</v>
      </c>
      <c r="J10861" s="13">
        <v>525</v>
      </c>
      <c r="K10861" s="13">
        <v>10</v>
      </c>
      <c r="L10861" s="16"/>
      <c r="M10861" t="s">
        <v>1335</v>
      </c>
      <c r="P10861" t="s">
        <v>243</v>
      </c>
      <c r="Q10861">
        <v>-1.9</v>
      </c>
      <c r="V10861">
        <v>1</v>
      </c>
      <c r="W10861" t="s">
        <v>1371</v>
      </c>
      <c r="X10861" t="s">
        <v>1540</v>
      </c>
    </row>
    <row r="10862" spans="1:24" x14ac:dyDescent="0.3">
      <c r="A10862">
        <v>14542</v>
      </c>
      <c r="C10862">
        <f>_xlfn.XLOOKUP($B10862, STANDARDS!$A:$A, STANDARDS!$B:$B,,0,2)</f>
        <v>0</v>
      </c>
      <c r="J10862" s="13">
        <v>525</v>
      </c>
      <c r="K10862" s="13">
        <v>10</v>
      </c>
      <c r="L10862" s="16"/>
      <c r="M10862" t="s">
        <v>1335</v>
      </c>
      <c r="P10862" t="s">
        <v>243</v>
      </c>
      <c r="Q10862">
        <v>-2.2999999999999998</v>
      </c>
      <c r="V10862">
        <v>1</v>
      </c>
      <c r="W10862" t="s">
        <v>1371</v>
      </c>
      <c r="X10862" t="s">
        <v>1540</v>
      </c>
    </row>
    <row r="10863" spans="1:24" x14ac:dyDescent="0.3">
      <c r="A10863">
        <v>14543</v>
      </c>
      <c r="C10863">
        <f>_xlfn.XLOOKUP($B10863, STANDARDS!$A:$A, STANDARDS!$B:$B,,0,2)</f>
        <v>0</v>
      </c>
      <c r="J10863" s="13">
        <v>525</v>
      </c>
      <c r="K10863" s="13">
        <v>10</v>
      </c>
      <c r="L10863" s="16"/>
      <c r="M10863" t="s">
        <v>1335</v>
      </c>
      <c r="P10863" t="s">
        <v>243</v>
      </c>
      <c r="Q10863">
        <v>-2</v>
      </c>
      <c r="V10863">
        <v>1</v>
      </c>
      <c r="W10863" t="s">
        <v>1371</v>
      </c>
      <c r="X10863" t="s">
        <v>1540</v>
      </c>
    </row>
    <row r="10864" spans="1:24" x14ac:dyDescent="0.3">
      <c r="A10864">
        <v>14544</v>
      </c>
      <c r="C10864">
        <f>_xlfn.XLOOKUP($B10864, STANDARDS!$A:$A, STANDARDS!$B:$B,,0,2)</f>
        <v>0</v>
      </c>
      <c r="J10864" s="13">
        <v>525</v>
      </c>
      <c r="K10864" s="13">
        <v>10</v>
      </c>
      <c r="L10864" s="16"/>
      <c r="M10864" t="s">
        <v>1335</v>
      </c>
      <c r="P10864" t="s">
        <v>243</v>
      </c>
      <c r="Q10864">
        <v>0.4</v>
      </c>
      <c r="V10864">
        <v>1</v>
      </c>
      <c r="W10864" t="s">
        <v>1371</v>
      </c>
      <c r="X10864" t="s">
        <v>1540</v>
      </c>
    </row>
    <row r="10865" spans="1:24" x14ac:dyDescent="0.3">
      <c r="A10865">
        <v>14545</v>
      </c>
      <c r="C10865">
        <f>_xlfn.XLOOKUP($B10865, STANDARDS!$A:$A, STANDARDS!$B:$B,,0,2)</f>
        <v>0</v>
      </c>
      <c r="J10865" s="13">
        <v>525</v>
      </c>
      <c r="K10865" s="13">
        <v>10</v>
      </c>
      <c r="L10865" s="16"/>
      <c r="M10865" t="s">
        <v>1335</v>
      </c>
      <c r="P10865" t="s">
        <v>243</v>
      </c>
      <c r="Q10865">
        <v>0.3</v>
      </c>
      <c r="V10865">
        <v>1</v>
      </c>
      <c r="W10865" t="s">
        <v>1371</v>
      </c>
      <c r="X10865" t="s">
        <v>1540</v>
      </c>
    </row>
    <row r="10866" spans="1:24" x14ac:dyDescent="0.3">
      <c r="A10866">
        <v>14546</v>
      </c>
      <c r="C10866">
        <f>_xlfn.XLOOKUP($B10866, STANDARDS!$A:$A, STANDARDS!$B:$B,,0,2)</f>
        <v>0</v>
      </c>
      <c r="J10866" s="13">
        <v>525</v>
      </c>
      <c r="K10866" s="13">
        <v>10</v>
      </c>
      <c r="L10866" s="16"/>
      <c r="M10866" t="s">
        <v>1335</v>
      </c>
      <c r="P10866" t="s">
        <v>243</v>
      </c>
      <c r="Q10866">
        <v>-2.2000000000000002</v>
      </c>
      <c r="V10866">
        <v>1</v>
      </c>
      <c r="W10866" t="s">
        <v>1371</v>
      </c>
      <c r="X10866" t="s">
        <v>1540</v>
      </c>
    </row>
    <row r="10867" spans="1:24" x14ac:dyDescent="0.3">
      <c r="A10867">
        <v>14547</v>
      </c>
      <c r="C10867">
        <f>_xlfn.XLOOKUP($B10867, STANDARDS!$A:$A, STANDARDS!$B:$B,,0,2)</f>
        <v>0</v>
      </c>
      <c r="J10867" s="13">
        <v>525</v>
      </c>
      <c r="K10867" s="13">
        <v>10</v>
      </c>
      <c r="L10867" s="16"/>
      <c r="M10867" t="s">
        <v>1335</v>
      </c>
      <c r="P10867" t="s">
        <v>243</v>
      </c>
      <c r="Q10867">
        <v>-0.1</v>
      </c>
      <c r="V10867">
        <v>1</v>
      </c>
      <c r="W10867" t="s">
        <v>1371</v>
      </c>
      <c r="X10867" t="s">
        <v>1540</v>
      </c>
    </row>
    <row r="10868" spans="1:24" x14ac:dyDescent="0.3">
      <c r="A10868">
        <v>14548</v>
      </c>
      <c r="C10868">
        <f>_xlfn.XLOOKUP($B10868, STANDARDS!$A:$A, STANDARDS!$B:$B,,0,2)</f>
        <v>0</v>
      </c>
      <c r="J10868" s="13">
        <v>525</v>
      </c>
      <c r="K10868" s="13">
        <v>10</v>
      </c>
      <c r="L10868" s="16"/>
      <c r="M10868" t="s">
        <v>1335</v>
      </c>
      <c r="P10868" t="s">
        <v>243</v>
      </c>
      <c r="Q10868">
        <v>0</v>
      </c>
      <c r="V10868">
        <v>1</v>
      </c>
      <c r="W10868" t="s">
        <v>1371</v>
      </c>
      <c r="X10868" t="s">
        <v>1540</v>
      </c>
    </row>
    <row r="10869" spans="1:24" x14ac:dyDescent="0.3">
      <c r="A10869">
        <v>14549</v>
      </c>
      <c r="C10869">
        <f>_xlfn.XLOOKUP($B10869, STANDARDS!$A:$A, STANDARDS!$B:$B,,0,2)</f>
        <v>0</v>
      </c>
      <c r="J10869" s="13">
        <v>525</v>
      </c>
      <c r="K10869" s="13">
        <v>10</v>
      </c>
      <c r="L10869" s="16"/>
      <c r="M10869" t="s">
        <v>1335</v>
      </c>
      <c r="P10869" t="s">
        <v>243</v>
      </c>
      <c r="Q10869">
        <v>-0.2</v>
      </c>
      <c r="V10869">
        <v>1</v>
      </c>
      <c r="W10869" t="s">
        <v>1371</v>
      </c>
      <c r="X10869" t="s">
        <v>1540</v>
      </c>
    </row>
    <row r="10870" spans="1:24" x14ac:dyDescent="0.3">
      <c r="A10870">
        <v>14550</v>
      </c>
      <c r="C10870">
        <f>_xlfn.XLOOKUP($B10870, STANDARDS!$A:$A, STANDARDS!$B:$B,,0,2)</f>
        <v>0</v>
      </c>
      <c r="J10870" s="13">
        <v>525</v>
      </c>
      <c r="K10870" s="13">
        <v>10</v>
      </c>
      <c r="L10870" s="16"/>
      <c r="M10870" t="s">
        <v>1335</v>
      </c>
      <c r="P10870" t="s">
        <v>243</v>
      </c>
      <c r="Q10870">
        <v>-0.1</v>
      </c>
      <c r="V10870">
        <v>1</v>
      </c>
      <c r="W10870" t="s">
        <v>1371</v>
      </c>
      <c r="X10870" t="s">
        <v>1540</v>
      </c>
    </row>
    <row r="10871" spans="1:24" x14ac:dyDescent="0.3">
      <c r="A10871">
        <v>14551</v>
      </c>
      <c r="C10871">
        <f>_xlfn.XLOOKUP($B10871, STANDARDS!$A:$A, STANDARDS!$B:$B,,0,2)</f>
        <v>0</v>
      </c>
      <c r="J10871" s="13">
        <v>525</v>
      </c>
      <c r="K10871" s="13">
        <v>10</v>
      </c>
      <c r="L10871" s="16"/>
      <c r="M10871" t="s">
        <v>1335</v>
      </c>
      <c r="P10871" t="s">
        <v>243</v>
      </c>
      <c r="Q10871">
        <v>0</v>
      </c>
      <c r="V10871">
        <v>1</v>
      </c>
      <c r="W10871" t="s">
        <v>1371</v>
      </c>
      <c r="X10871" t="s">
        <v>1540</v>
      </c>
    </row>
    <row r="10872" spans="1:24" x14ac:dyDescent="0.3">
      <c r="A10872">
        <v>14552</v>
      </c>
      <c r="C10872">
        <f>_xlfn.XLOOKUP($B10872, STANDARDS!$A:$A, STANDARDS!$B:$B,,0,2)</f>
        <v>0</v>
      </c>
      <c r="J10872" s="13">
        <v>525</v>
      </c>
      <c r="K10872" s="13">
        <v>10</v>
      </c>
      <c r="L10872" s="16"/>
      <c r="M10872" t="s">
        <v>1335</v>
      </c>
      <c r="P10872" t="s">
        <v>243</v>
      </c>
      <c r="Q10872">
        <v>0.1</v>
      </c>
      <c r="V10872">
        <v>1</v>
      </c>
      <c r="W10872" t="s">
        <v>1371</v>
      </c>
      <c r="X10872" t="s">
        <v>1540</v>
      </c>
    </row>
    <row r="10873" spans="1:24" x14ac:dyDescent="0.3">
      <c r="A10873">
        <v>14553</v>
      </c>
      <c r="C10873">
        <f>_xlfn.XLOOKUP($B10873, STANDARDS!$A:$A, STANDARDS!$B:$B,,0,2)</f>
        <v>0</v>
      </c>
      <c r="J10873" s="13">
        <v>525</v>
      </c>
      <c r="K10873" s="13">
        <v>10</v>
      </c>
      <c r="L10873" s="16"/>
      <c r="M10873" t="s">
        <v>1335</v>
      </c>
      <c r="P10873" t="s">
        <v>243</v>
      </c>
      <c r="Q10873">
        <v>-0.2</v>
      </c>
      <c r="V10873">
        <v>1</v>
      </c>
      <c r="W10873" t="s">
        <v>1371</v>
      </c>
      <c r="X10873" t="s">
        <v>1540</v>
      </c>
    </row>
    <row r="10874" spans="1:24" x14ac:dyDescent="0.3">
      <c r="A10874">
        <v>14554</v>
      </c>
      <c r="C10874">
        <f>_xlfn.XLOOKUP($B10874, STANDARDS!$A:$A, STANDARDS!$B:$B,,0,2)</f>
        <v>0</v>
      </c>
      <c r="J10874" s="13">
        <v>525</v>
      </c>
      <c r="K10874" s="13">
        <v>10</v>
      </c>
      <c r="L10874" s="16"/>
      <c r="M10874" t="s">
        <v>1335</v>
      </c>
      <c r="P10874" t="s">
        <v>243</v>
      </c>
      <c r="Q10874">
        <v>-0.2</v>
      </c>
      <c r="V10874">
        <v>1</v>
      </c>
      <c r="W10874" t="s">
        <v>1371</v>
      </c>
      <c r="X10874" t="s">
        <v>1540</v>
      </c>
    </row>
    <row r="10875" spans="1:24" x14ac:dyDescent="0.3">
      <c r="A10875">
        <v>14555</v>
      </c>
      <c r="C10875">
        <f>_xlfn.XLOOKUP($B10875, STANDARDS!$A:$A, STANDARDS!$B:$B,,0,2)</f>
        <v>0</v>
      </c>
      <c r="J10875" s="13">
        <v>525</v>
      </c>
      <c r="K10875" s="13">
        <v>10</v>
      </c>
      <c r="L10875" s="16"/>
      <c r="M10875" t="s">
        <v>1335</v>
      </c>
      <c r="P10875" t="s">
        <v>243</v>
      </c>
      <c r="Q10875">
        <v>0.2</v>
      </c>
      <c r="V10875">
        <v>1</v>
      </c>
      <c r="W10875" t="s">
        <v>1371</v>
      </c>
      <c r="X10875" t="s">
        <v>1540</v>
      </c>
    </row>
    <row r="10876" spans="1:24" x14ac:dyDescent="0.3">
      <c r="A10876">
        <v>14556</v>
      </c>
      <c r="C10876">
        <f>_xlfn.XLOOKUP($B10876, STANDARDS!$A:$A, STANDARDS!$B:$B,,0,2)</f>
        <v>0</v>
      </c>
      <c r="J10876" s="13">
        <v>525</v>
      </c>
      <c r="K10876" s="13">
        <v>10</v>
      </c>
      <c r="L10876" s="16"/>
      <c r="M10876" t="s">
        <v>1335</v>
      </c>
      <c r="P10876" t="s">
        <v>243</v>
      </c>
      <c r="Q10876">
        <v>0.1</v>
      </c>
      <c r="V10876">
        <v>1</v>
      </c>
      <c r="W10876" t="s">
        <v>1371</v>
      </c>
      <c r="X10876" t="s">
        <v>1540</v>
      </c>
    </row>
    <row r="10877" spans="1:24" x14ac:dyDescent="0.3">
      <c r="A10877">
        <v>14557</v>
      </c>
      <c r="B10877" s="15" t="s">
        <v>1016</v>
      </c>
      <c r="C10877" t="str">
        <f>_xlfn.XLOOKUP($B10877, STANDARDS!$A:$A, STANDARDS!$B:$B,,0,2)</f>
        <v>Utsingi Fm, Pethei Gp</v>
      </c>
      <c r="D10877" t="s">
        <v>517</v>
      </c>
      <c r="E10877" t="s">
        <v>1282</v>
      </c>
      <c r="J10877" cm="1">
        <f t="array" ref="J10877:L10877">_xlfn.XLOOKUP($C10877, AGE!$A:$A,AGE!$B:$D,,0,2)</f>
        <v>1882</v>
      </c>
      <c r="K10877">
        <v>11</v>
      </c>
      <c r="L10877" t="str">
        <v>Mitchell et al. 2010; Buchan et al. 2010 in Gong et al. 2018; Davis et al. 2004 in Gong et al. 2018; van Breeman et al. 2013</v>
      </c>
      <c r="M10877" t="s">
        <v>1335</v>
      </c>
      <c r="P10877" t="s">
        <v>243</v>
      </c>
      <c r="Q10877">
        <v>1</v>
      </c>
      <c r="V10877">
        <v>1</v>
      </c>
      <c r="W10877" t="s">
        <v>1371</v>
      </c>
      <c r="X10877" t="s">
        <v>1444</v>
      </c>
    </row>
    <row r="10878" spans="1:24" x14ac:dyDescent="0.3">
      <c r="A10878">
        <v>14558</v>
      </c>
      <c r="B10878" s="15" t="s">
        <v>1016</v>
      </c>
      <c r="C10878" t="str">
        <f>_xlfn.XLOOKUP($B10878, STANDARDS!$A:$A, STANDARDS!$B:$B,,0,2)</f>
        <v>Utsingi Fm, Pethei Gp</v>
      </c>
      <c r="D10878" t="s">
        <v>517</v>
      </c>
      <c r="E10878" t="s">
        <v>1282</v>
      </c>
      <c r="J10878" cm="1">
        <f t="array" ref="J10878:L10878">_xlfn.XLOOKUP($C10878, AGE!$A:$A,AGE!$B:$D,,0,2)</f>
        <v>1882</v>
      </c>
      <c r="K10878">
        <v>11</v>
      </c>
      <c r="L10878" t="str">
        <v>Mitchell et al. 2010; Buchan et al. 2010 in Gong et al. 2018; Davis et al. 2004 in Gong et al. 2018; van Breeman et al. 2013</v>
      </c>
      <c r="M10878" t="s">
        <v>1335</v>
      </c>
      <c r="P10878" t="s">
        <v>243</v>
      </c>
      <c r="Q10878">
        <v>0.9</v>
      </c>
      <c r="V10878">
        <v>1</v>
      </c>
      <c r="W10878" t="s">
        <v>1371</v>
      </c>
      <c r="X10878" t="s">
        <v>1444</v>
      </c>
    </row>
    <row r="10879" spans="1:24" x14ac:dyDescent="0.3">
      <c r="A10879">
        <v>14559</v>
      </c>
      <c r="B10879" s="15" t="s">
        <v>1016</v>
      </c>
      <c r="C10879" t="str">
        <f>_xlfn.XLOOKUP($B10879, STANDARDS!$A:$A, STANDARDS!$B:$B,,0,2)</f>
        <v>Utsingi Fm, Pethei Gp</v>
      </c>
      <c r="D10879" t="s">
        <v>517</v>
      </c>
      <c r="E10879" t="s">
        <v>1282</v>
      </c>
      <c r="J10879" cm="1">
        <f t="array" ref="J10879:L10879">_xlfn.XLOOKUP($C10879, AGE!$A:$A,AGE!$B:$D,,0,2)</f>
        <v>1882</v>
      </c>
      <c r="K10879">
        <v>11</v>
      </c>
      <c r="L10879" t="str">
        <v>Mitchell et al. 2010; Buchan et al. 2010 in Gong et al. 2018; Davis et al. 2004 in Gong et al. 2018; van Breeman et al. 2013</v>
      </c>
      <c r="M10879" t="s">
        <v>1335</v>
      </c>
      <c r="P10879" t="s">
        <v>243</v>
      </c>
      <c r="Q10879">
        <v>0.4</v>
      </c>
      <c r="V10879">
        <v>1</v>
      </c>
      <c r="W10879" t="s">
        <v>1371</v>
      </c>
      <c r="X10879" t="s">
        <v>1444</v>
      </c>
    </row>
    <row r="10880" spans="1:24" x14ac:dyDescent="0.3">
      <c r="A10880">
        <v>14560</v>
      </c>
      <c r="B10880" s="15" t="s">
        <v>1016</v>
      </c>
      <c r="C10880" t="str">
        <f>_xlfn.XLOOKUP($B10880, STANDARDS!$A:$A, STANDARDS!$B:$B,,0,2)</f>
        <v>Utsingi Fm, Pethei Gp</v>
      </c>
      <c r="D10880" t="s">
        <v>517</v>
      </c>
      <c r="E10880" t="s">
        <v>1282</v>
      </c>
      <c r="J10880" cm="1">
        <f t="array" ref="J10880:L10880">_xlfn.XLOOKUP($C10880, AGE!$A:$A,AGE!$B:$D,,0,2)</f>
        <v>1882</v>
      </c>
      <c r="K10880">
        <v>11</v>
      </c>
      <c r="L10880" t="str">
        <v>Mitchell et al. 2010; Buchan et al. 2010 in Gong et al. 2018; Davis et al. 2004 in Gong et al. 2018; van Breeman et al. 2013</v>
      </c>
      <c r="M10880" t="s">
        <v>1335</v>
      </c>
      <c r="P10880" t="s">
        <v>243</v>
      </c>
      <c r="Q10880">
        <v>1.4</v>
      </c>
      <c r="V10880">
        <v>1</v>
      </c>
      <c r="W10880" t="s">
        <v>1371</v>
      </c>
      <c r="X10880" t="s">
        <v>1444</v>
      </c>
    </row>
    <row r="10881" spans="1:24" x14ac:dyDescent="0.3">
      <c r="A10881">
        <v>14561</v>
      </c>
      <c r="B10881" s="15" t="s">
        <v>1016</v>
      </c>
      <c r="C10881" t="str">
        <f>_xlfn.XLOOKUP($B10881, STANDARDS!$A:$A, STANDARDS!$B:$B,,0,2)</f>
        <v>Utsingi Fm, Pethei Gp</v>
      </c>
      <c r="D10881" t="s">
        <v>517</v>
      </c>
      <c r="E10881" t="s">
        <v>1282</v>
      </c>
      <c r="J10881" cm="1">
        <f t="array" ref="J10881:L10881">_xlfn.XLOOKUP($C10881, AGE!$A:$A,AGE!$B:$D,,0,2)</f>
        <v>1882</v>
      </c>
      <c r="K10881">
        <v>11</v>
      </c>
      <c r="L10881" t="str">
        <v>Mitchell et al. 2010; Buchan et al. 2010 in Gong et al. 2018; Davis et al. 2004 in Gong et al. 2018; van Breeman et al. 2013</v>
      </c>
      <c r="M10881" t="s">
        <v>1335</v>
      </c>
      <c r="P10881" t="s">
        <v>243</v>
      </c>
      <c r="Q10881">
        <v>1.3</v>
      </c>
      <c r="V10881">
        <v>1</v>
      </c>
      <c r="W10881" t="s">
        <v>1371</v>
      </c>
      <c r="X10881" t="s">
        <v>1444</v>
      </c>
    </row>
    <row r="10882" spans="1:24" x14ac:dyDescent="0.3">
      <c r="A10882">
        <v>14562</v>
      </c>
      <c r="B10882" s="15" t="s">
        <v>1017</v>
      </c>
      <c r="C10882" t="str">
        <f>_xlfn.XLOOKUP($B10882, STANDARDS!$A:$A, STANDARDS!$B:$B,,0,2)</f>
        <v>Taltheilei Fm, Pethei Gp</v>
      </c>
      <c r="D10882" t="s">
        <v>517</v>
      </c>
      <c r="E10882" t="s">
        <v>1282</v>
      </c>
      <c r="J10882" cm="1">
        <f t="array" ref="J10882:L10882">_xlfn.XLOOKUP($C10882, AGE!$A:$A,AGE!$B:$D,,0,2)</f>
        <v>1882</v>
      </c>
      <c r="K10882">
        <v>11</v>
      </c>
      <c r="L10882" t="str">
        <v>Mitchell et al. 2010; Buchan et al. 2010 in Gong et al. 2018; Davis et al. 2004 in Gong et al. 2018; van Breeman et al. 2013</v>
      </c>
      <c r="M10882" t="s">
        <v>1335</v>
      </c>
      <c r="P10882" t="s">
        <v>243</v>
      </c>
      <c r="Q10882">
        <v>0.4</v>
      </c>
      <c r="V10882">
        <v>1</v>
      </c>
      <c r="W10882" t="s">
        <v>1371</v>
      </c>
      <c r="X10882" t="s">
        <v>1444</v>
      </c>
    </row>
    <row r="10883" spans="1:24" x14ac:dyDescent="0.3">
      <c r="A10883">
        <v>14563</v>
      </c>
      <c r="B10883" s="15" t="s">
        <v>1016</v>
      </c>
      <c r="C10883" t="str">
        <f>_xlfn.XLOOKUP($B10883, STANDARDS!$A:$A, STANDARDS!$B:$B,,0,2)</f>
        <v>Utsingi Fm, Pethei Gp</v>
      </c>
      <c r="D10883" t="s">
        <v>517</v>
      </c>
      <c r="E10883" t="s">
        <v>1282</v>
      </c>
      <c r="J10883" cm="1">
        <f t="array" ref="J10883:L10883">_xlfn.XLOOKUP($C10883, AGE!$A:$A,AGE!$B:$D,,0,2)</f>
        <v>1882</v>
      </c>
      <c r="K10883">
        <v>11</v>
      </c>
      <c r="L10883" t="str">
        <v>Mitchell et al. 2010; Buchan et al. 2010 in Gong et al. 2018; Davis et al. 2004 in Gong et al. 2018; van Breeman et al. 2013</v>
      </c>
      <c r="M10883" t="s">
        <v>1335</v>
      </c>
      <c r="P10883" t="s">
        <v>243</v>
      </c>
      <c r="Q10883">
        <v>1.1000000000000001</v>
      </c>
      <c r="V10883">
        <v>1</v>
      </c>
      <c r="W10883" t="s">
        <v>1371</v>
      </c>
      <c r="X10883" t="s">
        <v>1444</v>
      </c>
    </row>
    <row r="10884" spans="1:24" x14ac:dyDescent="0.3">
      <c r="A10884">
        <v>14564</v>
      </c>
      <c r="B10884" s="15" t="s">
        <v>1016</v>
      </c>
      <c r="C10884" t="str">
        <f>_xlfn.XLOOKUP($B10884, STANDARDS!$A:$A, STANDARDS!$B:$B,,0,2)</f>
        <v>Utsingi Fm, Pethei Gp</v>
      </c>
      <c r="D10884" t="s">
        <v>517</v>
      </c>
      <c r="E10884" t="s">
        <v>1282</v>
      </c>
      <c r="J10884" cm="1">
        <f t="array" ref="J10884:L10884">_xlfn.XLOOKUP($C10884, AGE!$A:$A,AGE!$B:$D,,0,2)</f>
        <v>1882</v>
      </c>
      <c r="K10884">
        <v>11</v>
      </c>
      <c r="L10884" t="str">
        <v>Mitchell et al. 2010; Buchan et al. 2010 in Gong et al. 2018; Davis et al. 2004 in Gong et al. 2018; van Breeman et al. 2013</v>
      </c>
      <c r="M10884" t="s">
        <v>1335</v>
      </c>
      <c r="P10884" t="s">
        <v>243</v>
      </c>
      <c r="Q10884">
        <v>1.3</v>
      </c>
      <c r="V10884">
        <v>1</v>
      </c>
      <c r="W10884" t="s">
        <v>1371</v>
      </c>
      <c r="X10884" t="s">
        <v>1444</v>
      </c>
    </row>
    <row r="10885" spans="1:24" x14ac:dyDescent="0.3">
      <c r="A10885">
        <v>14565</v>
      </c>
      <c r="B10885" s="15" t="s">
        <v>1016</v>
      </c>
      <c r="C10885" t="str">
        <f>_xlfn.XLOOKUP($B10885, STANDARDS!$A:$A, STANDARDS!$B:$B,,0,2)</f>
        <v>Utsingi Fm, Pethei Gp</v>
      </c>
      <c r="D10885" t="s">
        <v>517</v>
      </c>
      <c r="E10885" t="s">
        <v>1282</v>
      </c>
      <c r="J10885" cm="1">
        <f t="array" ref="J10885:L10885">_xlfn.XLOOKUP($C10885, AGE!$A:$A,AGE!$B:$D,,0,2)</f>
        <v>1882</v>
      </c>
      <c r="K10885">
        <v>11</v>
      </c>
      <c r="L10885" t="str">
        <v>Mitchell et al. 2010; Buchan et al. 2010 in Gong et al. 2018; Davis et al. 2004 in Gong et al. 2018; van Breeman et al. 2013</v>
      </c>
      <c r="M10885" t="s">
        <v>1335</v>
      </c>
      <c r="P10885" t="s">
        <v>243</v>
      </c>
      <c r="Q10885">
        <v>1.5</v>
      </c>
      <c r="V10885">
        <v>1</v>
      </c>
      <c r="W10885" t="s">
        <v>1371</v>
      </c>
      <c r="X10885" t="s">
        <v>1444</v>
      </c>
    </row>
    <row r="10886" spans="1:24" x14ac:dyDescent="0.3">
      <c r="A10886">
        <v>14566</v>
      </c>
      <c r="B10886" s="15" t="s">
        <v>1017</v>
      </c>
      <c r="C10886" t="str">
        <f>_xlfn.XLOOKUP($B10886, STANDARDS!$A:$A, STANDARDS!$B:$B,,0,2)</f>
        <v>Taltheilei Fm, Pethei Gp</v>
      </c>
      <c r="D10886" t="s">
        <v>517</v>
      </c>
      <c r="E10886" t="s">
        <v>1282</v>
      </c>
      <c r="J10886" cm="1">
        <f t="array" ref="J10886:L10886">_xlfn.XLOOKUP($C10886, AGE!$A:$A,AGE!$B:$D,,0,2)</f>
        <v>1882</v>
      </c>
      <c r="K10886">
        <v>11</v>
      </c>
      <c r="L10886" t="str">
        <v>Mitchell et al. 2010; Buchan et al. 2010 in Gong et al. 2018; Davis et al. 2004 in Gong et al. 2018; van Breeman et al. 2013</v>
      </c>
      <c r="M10886" t="s">
        <v>1335</v>
      </c>
      <c r="P10886" t="s">
        <v>243</v>
      </c>
      <c r="Q10886">
        <v>1</v>
      </c>
      <c r="V10886">
        <v>1</v>
      </c>
      <c r="W10886" t="s">
        <v>1371</v>
      </c>
      <c r="X10886" t="s">
        <v>1444</v>
      </c>
    </row>
    <row r="10887" spans="1:24" x14ac:dyDescent="0.3">
      <c r="A10887">
        <v>14567</v>
      </c>
      <c r="B10887" s="15" t="s">
        <v>1018</v>
      </c>
      <c r="C10887" t="str">
        <f>_xlfn.XLOOKUP($B10887, STANDARDS!$A:$A, STANDARDS!$B:$B,,0,2)</f>
        <v>Wildbread Fm, Pethei Gp</v>
      </c>
      <c r="D10887" t="s">
        <v>517</v>
      </c>
      <c r="E10887" t="s">
        <v>1282</v>
      </c>
      <c r="J10887" cm="1">
        <f t="array" ref="J10887:L10887">_xlfn.XLOOKUP($C10887, AGE!$A:$A,AGE!$B:$D,,0,2)</f>
        <v>1882</v>
      </c>
      <c r="K10887">
        <v>11</v>
      </c>
      <c r="L10887" t="str">
        <v>Mitchell et al. 2010; Buchan et al. 2010 in Gong et al. 2018; Davis et al. 2004 in Gong et al. 2018; van Breeman et al. 2013</v>
      </c>
      <c r="M10887" t="s">
        <v>1335</v>
      </c>
      <c r="P10887" t="s">
        <v>243</v>
      </c>
      <c r="Q10887">
        <v>0.3</v>
      </c>
      <c r="V10887">
        <v>1</v>
      </c>
      <c r="W10887" t="s">
        <v>1371</v>
      </c>
      <c r="X10887" t="s">
        <v>1444</v>
      </c>
    </row>
    <row r="10888" spans="1:24" x14ac:dyDescent="0.3">
      <c r="A10888">
        <v>14568</v>
      </c>
      <c r="B10888" s="15" t="s">
        <v>1016</v>
      </c>
      <c r="C10888" t="str">
        <f>_xlfn.XLOOKUP($B10888, STANDARDS!$A:$A, STANDARDS!$B:$B,,0,2)</f>
        <v>Utsingi Fm, Pethei Gp</v>
      </c>
      <c r="D10888" t="s">
        <v>517</v>
      </c>
      <c r="E10888" t="s">
        <v>1282</v>
      </c>
      <c r="J10888" cm="1">
        <f t="array" ref="J10888:L10888">_xlfn.XLOOKUP($C10888, AGE!$A:$A,AGE!$B:$D,,0,2)</f>
        <v>1882</v>
      </c>
      <c r="K10888">
        <v>11</v>
      </c>
      <c r="L10888" t="str">
        <v>Mitchell et al. 2010; Buchan et al. 2010 in Gong et al. 2018; Davis et al. 2004 in Gong et al. 2018; van Breeman et al. 2013</v>
      </c>
      <c r="M10888" t="s">
        <v>1335</v>
      </c>
      <c r="P10888" t="s">
        <v>243</v>
      </c>
      <c r="Q10888">
        <v>1.3</v>
      </c>
      <c r="V10888">
        <v>1</v>
      </c>
      <c r="W10888" t="s">
        <v>1371</v>
      </c>
      <c r="X10888" t="s">
        <v>1444</v>
      </c>
    </row>
    <row r="10889" spans="1:24" x14ac:dyDescent="0.3">
      <c r="A10889">
        <v>14569</v>
      </c>
      <c r="B10889" s="15" t="s">
        <v>1017</v>
      </c>
      <c r="C10889" t="str">
        <f>_xlfn.XLOOKUP($B10889, STANDARDS!$A:$A, STANDARDS!$B:$B,,0,2)</f>
        <v>Taltheilei Fm, Pethei Gp</v>
      </c>
      <c r="D10889" t="s">
        <v>517</v>
      </c>
      <c r="E10889" t="s">
        <v>1282</v>
      </c>
      <c r="J10889" cm="1">
        <f t="array" ref="J10889:L10889">_xlfn.XLOOKUP($C10889, AGE!$A:$A,AGE!$B:$D,,0,2)</f>
        <v>1882</v>
      </c>
      <c r="K10889">
        <v>11</v>
      </c>
      <c r="L10889" t="str">
        <v>Mitchell et al. 2010; Buchan et al. 2010 in Gong et al. 2018; Davis et al. 2004 in Gong et al. 2018; van Breeman et al. 2013</v>
      </c>
      <c r="M10889" t="s">
        <v>1335</v>
      </c>
      <c r="P10889" t="s">
        <v>243</v>
      </c>
      <c r="Q10889">
        <v>0.4</v>
      </c>
      <c r="V10889">
        <v>1</v>
      </c>
      <c r="W10889" t="s">
        <v>1371</v>
      </c>
      <c r="X10889" t="s">
        <v>1444</v>
      </c>
    </row>
    <row r="10890" spans="1:24" x14ac:dyDescent="0.3">
      <c r="A10890">
        <v>14570</v>
      </c>
      <c r="B10890" s="15" t="s">
        <v>1016</v>
      </c>
      <c r="C10890" t="str">
        <f>_xlfn.XLOOKUP($B10890, STANDARDS!$A:$A, STANDARDS!$B:$B,,0,2)</f>
        <v>Utsingi Fm, Pethei Gp</v>
      </c>
      <c r="D10890" t="s">
        <v>517</v>
      </c>
      <c r="E10890" t="s">
        <v>1282</v>
      </c>
      <c r="J10890" cm="1">
        <f t="array" ref="J10890:L10890">_xlfn.XLOOKUP($C10890, AGE!$A:$A,AGE!$B:$D,,0,2)</f>
        <v>1882</v>
      </c>
      <c r="K10890">
        <v>11</v>
      </c>
      <c r="L10890" t="str">
        <v>Mitchell et al. 2010; Buchan et al. 2010 in Gong et al. 2018; Davis et al. 2004 in Gong et al. 2018; van Breeman et al. 2013</v>
      </c>
      <c r="M10890" t="s">
        <v>1335</v>
      </c>
      <c r="P10890" t="s">
        <v>243</v>
      </c>
      <c r="Q10890">
        <v>1.3</v>
      </c>
      <c r="V10890">
        <v>1</v>
      </c>
      <c r="W10890" t="s">
        <v>1371</v>
      </c>
      <c r="X10890" t="s">
        <v>1444</v>
      </c>
    </row>
    <row r="10891" spans="1:24" x14ac:dyDescent="0.3">
      <c r="A10891">
        <v>14571</v>
      </c>
      <c r="B10891" s="15" t="s">
        <v>1017</v>
      </c>
      <c r="C10891" t="str">
        <f>_xlfn.XLOOKUP($B10891, STANDARDS!$A:$A, STANDARDS!$B:$B,,0,2)</f>
        <v>Taltheilei Fm, Pethei Gp</v>
      </c>
      <c r="D10891" t="s">
        <v>517</v>
      </c>
      <c r="E10891" t="s">
        <v>1282</v>
      </c>
      <c r="J10891" cm="1">
        <f t="array" ref="J10891:L10891">_xlfn.XLOOKUP($C10891, AGE!$A:$A,AGE!$B:$D,,0,2)</f>
        <v>1882</v>
      </c>
      <c r="K10891">
        <v>11</v>
      </c>
      <c r="L10891" t="str">
        <v>Mitchell et al. 2010; Buchan et al. 2010 in Gong et al. 2018; Davis et al. 2004 in Gong et al. 2018; van Breeman et al. 2013</v>
      </c>
      <c r="M10891" t="s">
        <v>1335</v>
      </c>
      <c r="P10891" t="s">
        <v>243</v>
      </c>
      <c r="Q10891">
        <v>0.4</v>
      </c>
      <c r="V10891">
        <v>1</v>
      </c>
      <c r="W10891" t="s">
        <v>1371</v>
      </c>
      <c r="X10891" t="s">
        <v>1444</v>
      </c>
    </row>
    <row r="10892" spans="1:24" x14ac:dyDescent="0.3">
      <c r="A10892">
        <v>14572</v>
      </c>
      <c r="B10892" s="15" t="s">
        <v>1016</v>
      </c>
      <c r="C10892" t="str">
        <f>_xlfn.XLOOKUP($B10892, STANDARDS!$A:$A, STANDARDS!$B:$B,,0,2)</f>
        <v>Utsingi Fm, Pethei Gp</v>
      </c>
      <c r="D10892" t="s">
        <v>517</v>
      </c>
      <c r="E10892" t="s">
        <v>1282</v>
      </c>
      <c r="J10892" cm="1">
        <f t="array" ref="J10892:L10892">_xlfn.XLOOKUP($C10892, AGE!$A:$A,AGE!$B:$D,,0,2)</f>
        <v>1882</v>
      </c>
      <c r="K10892">
        <v>11</v>
      </c>
      <c r="L10892" t="str">
        <v>Mitchell et al. 2010; Buchan et al. 2010 in Gong et al. 2018; Davis et al. 2004 in Gong et al. 2018; van Breeman et al. 2013</v>
      </c>
      <c r="M10892" t="s">
        <v>1335</v>
      </c>
      <c r="P10892" t="s">
        <v>243</v>
      </c>
      <c r="Q10892">
        <v>1.3</v>
      </c>
      <c r="V10892">
        <v>1</v>
      </c>
      <c r="W10892" t="s">
        <v>1371</v>
      </c>
      <c r="X10892" t="s">
        <v>1444</v>
      </c>
    </row>
    <row r="10893" spans="1:24" x14ac:dyDescent="0.3">
      <c r="A10893">
        <v>14573</v>
      </c>
      <c r="B10893" s="15" t="s">
        <v>1018</v>
      </c>
      <c r="C10893" t="str">
        <f>_xlfn.XLOOKUP($B10893, STANDARDS!$A:$A, STANDARDS!$B:$B,,0,2)</f>
        <v>Wildbread Fm, Pethei Gp</v>
      </c>
      <c r="D10893" t="s">
        <v>517</v>
      </c>
      <c r="E10893" t="s">
        <v>1282</v>
      </c>
      <c r="J10893" cm="1">
        <f t="array" ref="J10893:L10893">_xlfn.XLOOKUP($C10893, AGE!$A:$A,AGE!$B:$D,,0,2)</f>
        <v>1882</v>
      </c>
      <c r="K10893">
        <v>11</v>
      </c>
      <c r="L10893" t="str">
        <v>Mitchell et al. 2010; Buchan et al. 2010 in Gong et al. 2018; Davis et al. 2004 in Gong et al. 2018; van Breeman et al. 2013</v>
      </c>
      <c r="M10893" t="s">
        <v>1335</v>
      </c>
      <c r="P10893" t="s">
        <v>243</v>
      </c>
      <c r="Q10893">
        <v>1.5</v>
      </c>
      <c r="V10893">
        <v>1</v>
      </c>
      <c r="W10893" t="s">
        <v>1371</v>
      </c>
      <c r="X10893" t="s">
        <v>1444</v>
      </c>
    </row>
    <row r="10894" spans="1:24" x14ac:dyDescent="0.3">
      <c r="A10894">
        <v>14574</v>
      </c>
      <c r="B10894" s="15" t="s">
        <v>1016</v>
      </c>
      <c r="C10894" t="str">
        <f>_xlfn.XLOOKUP($B10894, STANDARDS!$A:$A, STANDARDS!$B:$B,,0,2)</f>
        <v>Utsingi Fm, Pethei Gp</v>
      </c>
      <c r="D10894" t="s">
        <v>517</v>
      </c>
      <c r="E10894" t="s">
        <v>1282</v>
      </c>
      <c r="J10894" cm="1">
        <f t="array" ref="J10894:L10894">_xlfn.XLOOKUP($C10894, AGE!$A:$A,AGE!$B:$D,,0,2)</f>
        <v>1882</v>
      </c>
      <c r="K10894">
        <v>11</v>
      </c>
      <c r="L10894" t="str">
        <v>Mitchell et al. 2010; Buchan et al. 2010 in Gong et al. 2018; Davis et al. 2004 in Gong et al. 2018; van Breeman et al. 2013</v>
      </c>
      <c r="M10894" t="s">
        <v>1335</v>
      </c>
      <c r="P10894" t="s">
        <v>243</v>
      </c>
      <c r="Q10894">
        <v>0.9</v>
      </c>
      <c r="V10894">
        <v>1</v>
      </c>
      <c r="W10894" t="s">
        <v>1371</v>
      </c>
      <c r="X10894" t="s">
        <v>1444</v>
      </c>
    </row>
    <row r="10895" spans="1:24" x14ac:dyDescent="0.3">
      <c r="A10895">
        <v>14575</v>
      </c>
      <c r="B10895" s="15" t="s">
        <v>1016</v>
      </c>
      <c r="C10895" t="str">
        <f>_xlfn.XLOOKUP($B10895, STANDARDS!$A:$A, STANDARDS!$B:$B,,0,2)</f>
        <v>Utsingi Fm, Pethei Gp</v>
      </c>
      <c r="D10895" t="s">
        <v>517</v>
      </c>
      <c r="E10895" t="s">
        <v>1282</v>
      </c>
      <c r="J10895" cm="1">
        <f t="array" ref="J10895:L10895">_xlfn.XLOOKUP($C10895, AGE!$A:$A,AGE!$B:$D,,0,2)</f>
        <v>1882</v>
      </c>
      <c r="K10895">
        <v>11</v>
      </c>
      <c r="L10895" t="str">
        <v>Mitchell et al. 2010; Buchan et al. 2010 in Gong et al. 2018; Davis et al. 2004 in Gong et al. 2018; van Breeman et al. 2013</v>
      </c>
      <c r="M10895" t="s">
        <v>1335</v>
      </c>
      <c r="P10895" t="s">
        <v>243</v>
      </c>
      <c r="Q10895">
        <v>1.2</v>
      </c>
      <c r="V10895">
        <v>1</v>
      </c>
      <c r="W10895" t="s">
        <v>1371</v>
      </c>
      <c r="X10895" t="s">
        <v>1444</v>
      </c>
    </row>
    <row r="10896" spans="1:24" x14ac:dyDescent="0.3">
      <c r="A10896">
        <v>14576</v>
      </c>
      <c r="B10896" s="15" t="s">
        <v>1016</v>
      </c>
      <c r="C10896" t="str">
        <f>_xlfn.XLOOKUP($B10896, STANDARDS!$A:$A, STANDARDS!$B:$B,,0,2)</f>
        <v>Utsingi Fm, Pethei Gp</v>
      </c>
      <c r="D10896" t="s">
        <v>517</v>
      </c>
      <c r="E10896" t="s">
        <v>1282</v>
      </c>
      <c r="J10896" cm="1">
        <f t="array" ref="J10896:L10896">_xlfn.XLOOKUP($C10896, AGE!$A:$A,AGE!$B:$D,,0,2)</f>
        <v>1882</v>
      </c>
      <c r="K10896">
        <v>11</v>
      </c>
      <c r="L10896" t="str">
        <v>Mitchell et al. 2010; Buchan et al. 2010 in Gong et al. 2018; Davis et al. 2004 in Gong et al. 2018; van Breeman et al. 2013</v>
      </c>
      <c r="M10896" t="s">
        <v>1335</v>
      </c>
      <c r="P10896" t="s">
        <v>243</v>
      </c>
      <c r="Q10896">
        <v>1</v>
      </c>
      <c r="V10896">
        <v>1</v>
      </c>
      <c r="W10896" t="s">
        <v>1371</v>
      </c>
      <c r="X10896" t="s">
        <v>1444</v>
      </c>
    </row>
    <row r="10897" spans="1:24" x14ac:dyDescent="0.3">
      <c r="A10897">
        <v>14577</v>
      </c>
      <c r="B10897" s="15" t="s">
        <v>1017</v>
      </c>
      <c r="C10897" t="str">
        <f>_xlfn.XLOOKUP($B10897, STANDARDS!$A:$A, STANDARDS!$B:$B,,0,2)</f>
        <v>Taltheilei Fm, Pethei Gp</v>
      </c>
      <c r="D10897" t="s">
        <v>517</v>
      </c>
      <c r="E10897" t="s">
        <v>1282</v>
      </c>
      <c r="J10897" cm="1">
        <f t="array" ref="J10897:L10897">_xlfn.XLOOKUP($C10897, AGE!$A:$A,AGE!$B:$D,,0,2)</f>
        <v>1882</v>
      </c>
      <c r="K10897">
        <v>11</v>
      </c>
      <c r="L10897" t="str">
        <v>Mitchell et al. 2010; Buchan et al. 2010 in Gong et al. 2018; Davis et al. 2004 in Gong et al. 2018; van Breeman et al. 2013</v>
      </c>
      <c r="M10897" t="s">
        <v>1335</v>
      </c>
      <c r="P10897" t="s">
        <v>243</v>
      </c>
      <c r="Q10897">
        <v>-0.2</v>
      </c>
      <c r="V10897">
        <v>1</v>
      </c>
      <c r="W10897" t="s">
        <v>1371</v>
      </c>
      <c r="X10897" t="s">
        <v>1444</v>
      </c>
    </row>
    <row r="10898" spans="1:24" x14ac:dyDescent="0.3">
      <c r="A10898">
        <v>14578</v>
      </c>
      <c r="B10898" s="15" t="s">
        <v>1016</v>
      </c>
      <c r="C10898" t="str">
        <f>_xlfn.XLOOKUP($B10898, STANDARDS!$A:$A, STANDARDS!$B:$B,,0,2)</f>
        <v>Utsingi Fm, Pethei Gp</v>
      </c>
      <c r="D10898" t="s">
        <v>517</v>
      </c>
      <c r="E10898" t="s">
        <v>1282</v>
      </c>
      <c r="J10898" cm="1">
        <f t="array" ref="J10898:L10898">_xlfn.XLOOKUP($C10898, AGE!$A:$A,AGE!$B:$D,,0,2)</f>
        <v>1882</v>
      </c>
      <c r="K10898">
        <v>11</v>
      </c>
      <c r="L10898" t="str">
        <v>Mitchell et al. 2010; Buchan et al. 2010 in Gong et al. 2018; Davis et al. 2004 in Gong et al. 2018; van Breeman et al. 2013</v>
      </c>
      <c r="M10898" t="s">
        <v>1335</v>
      </c>
      <c r="P10898" t="s">
        <v>243</v>
      </c>
      <c r="Q10898">
        <v>1.2</v>
      </c>
      <c r="V10898">
        <v>1</v>
      </c>
      <c r="W10898" t="s">
        <v>1371</v>
      </c>
      <c r="X10898" t="s">
        <v>1444</v>
      </c>
    </row>
    <row r="10899" spans="1:24" x14ac:dyDescent="0.3">
      <c r="A10899">
        <v>14579</v>
      </c>
      <c r="B10899" s="15" t="s">
        <v>1017</v>
      </c>
      <c r="C10899" t="str">
        <f>_xlfn.XLOOKUP($B10899, STANDARDS!$A:$A, STANDARDS!$B:$B,,0,2)</f>
        <v>Taltheilei Fm, Pethei Gp</v>
      </c>
      <c r="D10899" t="s">
        <v>517</v>
      </c>
      <c r="E10899" t="s">
        <v>1282</v>
      </c>
      <c r="J10899" cm="1">
        <f t="array" ref="J10899:L10899">_xlfn.XLOOKUP($C10899, AGE!$A:$A,AGE!$B:$D,,0,2)</f>
        <v>1882</v>
      </c>
      <c r="K10899">
        <v>11</v>
      </c>
      <c r="L10899" t="str">
        <v>Mitchell et al. 2010; Buchan et al. 2010 in Gong et al. 2018; Davis et al. 2004 in Gong et al. 2018; van Breeman et al. 2013</v>
      </c>
      <c r="M10899" t="s">
        <v>1335</v>
      </c>
      <c r="P10899" t="s">
        <v>243</v>
      </c>
      <c r="Q10899">
        <v>1.2</v>
      </c>
      <c r="V10899">
        <v>1</v>
      </c>
      <c r="W10899" t="s">
        <v>1371</v>
      </c>
      <c r="X10899" t="s">
        <v>1444</v>
      </c>
    </row>
    <row r="10900" spans="1:24" x14ac:dyDescent="0.3">
      <c r="A10900">
        <v>14580</v>
      </c>
      <c r="B10900" s="15" t="s">
        <v>1017</v>
      </c>
      <c r="C10900" t="str">
        <f>_xlfn.XLOOKUP($B10900, STANDARDS!$A:$A, STANDARDS!$B:$B,,0,2)</f>
        <v>Taltheilei Fm, Pethei Gp</v>
      </c>
      <c r="D10900" t="s">
        <v>517</v>
      </c>
      <c r="E10900" t="s">
        <v>1282</v>
      </c>
      <c r="J10900" cm="1">
        <f t="array" ref="J10900:L10900">_xlfn.XLOOKUP($C10900, AGE!$A:$A,AGE!$B:$D,,0,2)</f>
        <v>1882</v>
      </c>
      <c r="K10900">
        <v>11</v>
      </c>
      <c r="L10900" t="str">
        <v>Mitchell et al. 2010; Buchan et al. 2010 in Gong et al. 2018; Davis et al. 2004 in Gong et al. 2018; van Breeman et al. 2013</v>
      </c>
      <c r="M10900" t="s">
        <v>1335</v>
      </c>
      <c r="P10900" t="s">
        <v>243</v>
      </c>
      <c r="Q10900">
        <v>0.5</v>
      </c>
      <c r="V10900">
        <v>1</v>
      </c>
      <c r="W10900" t="s">
        <v>1371</v>
      </c>
      <c r="X10900" t="s">
        <v>1444</v>
      </c>
    </row>
    <row r="10901" spans="1:24" x14ac:dyDescent="0.3">
      <c r="A10901">
        <v>14581</v>
      </c>
      <c r="B10901" s="15" t="s">
        <v>1016</v>
      </c>
      <c r="C10901" t="str">
        <f>_xlfn.XLOOKUP($B10901, STANDARDS!$A:$A, STANDARDS!$B:$B,,0,2)</f>
        <v>Utsingi Fm, Pethei Gp</v>
      </c>
      <c r="D10901" t="s">
        <v>517</v>
      </c>
      <c r="E10901" t="s">
        <v>1282</v>
      </c>
      <c r="J10901" cm="1">
        <f t="array" ref="J10901:L10901">_xlfn.XLOOKUP($C10901, AGE!$A:$A,AGE!$B:$D,,0,2)</f>
        <v>1882</v>
      </c>
      <c r="K10901">
        <v>11</v>
      </c>
      <c r="L10901" t="str">
        <v>Mitchell et al. 2010; Buchan et al. 2010 in Gong et al. 2018; Davis et al. 2004 in Gong et al. 2018; van Breeman et al. 2013</v>
      </c>
      <c r="M10901" t="s">
        <v>1335</v>
      </c>
      <c r="P10901" t="s">
        <v>243</v>
      </c>
      <c r="Q10901">
        <v>1.3</v>
      </c>
      <c r="V10901">
        <v>1</v>
      </c>
      <c r="W10901" t="s">
        <v>1371</v>
      </c>
      <c r="X10901" t="s">
        <v>1444</v>
      </c>
    </row>
    <row r="10902" spans="1:24" x14ac:dyDescent="0.3">
      <c r="A10902">
        <v>14582</v>
      </c>
      <c r="B10902" s="15" t="s">
        <v>1018</v>
      </c>
      <c r="C10902" t="str">
        <f>_xlfn.XLOOKUP($B10902, STANDARDS!$A:$A, STANDARDS!$B:$B,,0,2)</f>
        <v>Wildbread Fm, Pethei Gp</v>
      </c>
      <c r="D10902" t="s">
        <v>517</v>
      </c>
      <c r="E10902" t="s">
        <v>1282</v>
      </c>
      <c r="J10902" cm="1">
        <f t="array" ref="J10902:L10902">_xlfn.XLOOKUP($C10902, AGE!$A:$A,AGE!$B:$D,,0,2)</f>
        <v>1882</v>
      </c>
      <c r="K10902">
        <v>11</v>
      </c>
      <c r="L10902" t="str">
        <v>Mitchell et al. 2010; Buchan et al. 2010 in Gong et al. 2018; Davis et al. 2004 in Gong et al. 2018; van Breeman et al. 2013</v>
      </c>
      <c r="M10902" t="s">
        <v>1335</v>
      </c>
      <c r="P10902" t="s">
        <v>243</v>
      </c>
      <c r="Q10902">
        <v>1.5</v>
      </c>
      <c r="V10902">
        <v>1</v>
      </c>
      <c r="W10902" t="s">
        <v>1371</v>
      </c>
      <c r="X10902" t="s">
        <v>1444</v>
      </c>
    </row>
    <row r="10903" spans="1:24" x14ac:dyDescent="0.3">
      <c r="A10903">
        <v>14583</v>
      </c>
      <c r="B10903" s="15" t="s">
        <v>1017</v>
      </c>
      <c r="C10903" t="str">
        <f>_xlfn.XLOOKUP($B10903, STANDARDS!$A:$A, STANDARDS!$B:$B,,0,2)</f>
        <v>Taltheilei Fm, Pethei Gp</v>
      </c>
      <c r="D10903" t="s">
        <v>517</v>
      </c>
      <c r="E10903" t="s">
        <v>1282</v>
      </c>
      <c r="J10903" cm="1">
        <f t="array" ref="J10903:L10903">_xlfn.XLOOKUP($C10903, AGE!$A:$A,AGE!$B:$D,,0,2)</f>
        <v>1882</v>
      </c>
      <c r="K10903">
        <v>11</v>
      </c>
      <c r="L10903" t="str">
        <v>Mitchell et al. 2010; Buchan et al. 2010 in Gong et al. 2018; Davis et al. 2004 in Gong et al. 2018; van Breeman et al. 2013</v>
      </c>
      <c r="M10903" t="s">
        <v>1335</v>
      </c>
      <c r="P10903" t="s">
        <v>243</v>
      </c>
      <c r="Q10903">
        <v>0.5</v>
      </c>
      <c r="V10903">
        <v>1</v>
      </c>
      <c r="W10903" t="s">
        <v>1371</v>
      </c>
      <c r="X10903" t="s">
        <v>1444</v>
      </c>
    </row>
    <row r="10904" spans="1:24" x14ac:dyDescent="0.3">
      <c r="A10904">
        <v>14584</v>
      </c>
      <c r="B10904" s="15" t="s">
        <v>1016</v>
      </c>
      <c r="C10904" t="str">
        <f>_xlfn.XLOOKUP($B10904, STANDARDS!$A:$A, STANDARDS!$B:$B,,0,2)</f>
        <v>Utsingi Fm, Pethei Gp</v>
      </c>
      <c r="D10904" t="s">
        <v>517</v>
      </c>
      <c r="E10904" t="s">
        <v>1282</v>
      </c>
      <c r="J10904" cm="1">
        <f t="array" ref="J10904:L10904">_xlfn.XLOOKUP($C10904, AGE!$A:$A,AGE!$B:$D,,0,2)</f>
        <v>1882</v>
      </c>
      <c r="K10904">
        <v>11</v>
      </c>
      <c r="L10904" t="str">
        <v>Mitchell et al. 2010; Buchan et al. 2010 in Gong et al. 2018; Davis et al. 2004 in Gong et al. 2018; van Breeman et al. 2013</v>
      </c>
      <c r="M10904" t="s">
        <v>1335</v>
      </c>
      <c r="P10904" t="s">
        <v>243</v>
      </c>
      <c r="Q10904">
        <v>1.4</v>
      </c>
      <c r="V10904">
        <v>1</v>
      </c>
      <c r="W10904" t="s">
        <v>1371</v>
      </c>
      <c r="X10904" t="s">
        <v>1444</v>
      </c>
    </row>
    <row r="10905" spans="1:24" x14ac:dyDescent="0.3">
      <c r="A10905">
        <v>14585</v>
      </c>
      <c r="B10905" s="15" t="s">
        <v>1016</v>
      </c>
      <c r="C10905" t="str">
        <f>_xlfn.XLOOKUP($B10905, STANDARDS!$A:$A, STANDARDS!$B:$B,,0,2)</f>
        <v>Utsingi Fm, Pethei Gp</v>
      </c>
      <c r="D10905" t="s">
        <v>517</v>
      </c>
      <c r="E10905" t="s">
        <v>1282</v>
      </c>
      <c r="J10905" cm="1">
        <f t="array" ref="J10905:L10905">_xlfn.XLOOKUP($C10905, AGE!$A:$A,AGE!$B:$D,,0,2)</f>
        <v>1882</v>
      </c>
      <c r="K10905">
        <v>11</v>
      </c>
      <c r="L10905" t="str">
        <v>Mitchell et al. 2010; Buchan et al. 2010 in Gong et al. 2018; Davis et al. 2004 in Gong et al. 2018; van Breeman et al. 2013</v>
      </c>
      <c r="M10905" t="s">
        <v>1335</v>
      </c>
      <c r="P10905" t="s">
        <v>243</v>
      </c>
      <c r="Q10905">
        <v>1.2</v>
      </c>
      <c r="V10905">
        <v>1</v>
      </c>
      <c r="W10905" t="s">
        <v>1371</v>
      </c>
      <c r="X10905" t="s">
        <v>1444</v>
      </c>
    </row>
    <row r="10906" spans="1:24" x14ac:dyDescent="0.3">
      <c r="A10906">
        <v>14586</v>
      </c>
      <c r="B10906" s="15" t="s">
        <v>1018</v>
      </c>
      <c r="C10906" t="str">
        <f>_xlfn.XLOOKUP($B10906, STANDARDS!$A:$A, STANDARDS!$B:$B,,0,2)</f>
        <v>Wildbread Fm, Pethei Gp</v>
      </c>
      <c r="D10906" t="s">
        <v>517</v>
      </c>
      <c r="E10906" t="s">
        <v>1282</v>
      </c>
      <c r="J10906" cm="1">
        <f t="array" ref="J10906:L10906">_xlfn.XLOOKUP($C10906, AGE!$A:$A,AGE!$B:$D,,0,2)</f>
        <v>1882</v>
      </c>
      <c r="K10906">
        <v>11</v>
      </c>
      <c r="L10906" t="str">
        <v>Mitchell et al. 2010; Buchan et al. 2010 in Gong et al. 2018; Davis et al. 2004 in Gong et al. 2018; van Breeman et al. 2013</v>
      </c>
      <c r="M10906" t="s">
        <v>1335</v>
      </c>
      <c r="P10906" t="s">
        <v>243</v>
      </c>
      <c r="Q10906">
        <v>1.2</v>
      </c>
      <c r="V10906">
        <v>1</v>
      </c>
      <c r="W10906" t="s">
        <v>1371</v>
      </c>
      <c r="X10906" t="s">
        <v>1444</v>
      </c>
    </row>
    <row r="10907" spans="1:24" x14ac:dyDescent="0.3">
      <c r="A10907">
        <v>14587</v>
      </c>
      <c r="B10907" s="15" t="s">
        <v>1016</v>
      </c>
      <c r="C10907" t="str">
        <f>_xlfn.XLOOKUP($B10907, STANDARDS!$A:$A, STANDARDS!$B:$B,,0,2)</f>
        <v>Utsingi Fm, Pethei Gp</v>
      </c>
      <c r="D10907" t="s">
        <v>517</v>
      </c>
      <c r="E10907" t="s">
        <v>1282</v>
      </c>
      <c r="J10907" cm="1">
        <f t="array" ref="J10907:L10907">_xlfn.XLOOKUP($C10907, AGE!$A:$A,AGE!$B:$D,,0,2)</f>
        <v>1882</v>
      </c>
      <c r="K10907">
        <v>11</v>
      </c>
      <c r="L10907" t="str">
        <v>Mitchell et al. 2010; Buchan et al. 2010 in Gong et al. 2018; Davis et al. 2004 in Gong et al. 2018; van Breeman et al. 2013</v>
      </c>
      <c r="M10907" t="s">
        <v>1335</v>
      </c>
      <c r="P10907" t="s">
        <v>243</v>
      </c>
      <c r="Q10907">
        <v>1.3</v>
      </c>
      <c r="V10907">
        <v>1</v>
      </c>
      <c r="W10907" t="s">
        <v>1371</v>
      </c>
      <c r="X10907" t="s">
        <v>1444</v>
      </c>
    </row>
    <row r="10908" spans="1:24" x14ac:dyDescent="0.3">
      <c r="A10908">
        <v>14588</v>
      </c>
      <c r="B10908" s="15" t="s">
        <v>1016</v>
      </c>
      <c r="C10908" t="str">
        <f>_xlfn.XLOOKUP($B10908, STANDARDS!$A:$A, STANDARDS!$B:$B,,0,2)</f>
        <v>Utsingi Fm, Pethei Gp</v>
      </c>
      <c r="D10908" t="s">
        <v>517</v>
      </c>
      <c r="E10908" t="s">
        <v>1282</v>
      </c>
      <c r="J10908" cm="1">
        <f t="array" ref="J10908:L10908">_xlfn.XLOOKUP($C10908, AGE!$A:$A,AGE!$B:$D,,0,2)</f>
        <v>1882</v>
      </c>
      <c r="K10908">
        <v>11</v>
      </c>
      <c r="L10908" t="str">
        <v>Mitchell et al. 2010; Buchan et al. 2010 in Gong et al. 2018; Davis et al. 2004 in Gong et al. 2018; van Breeman et al. 2013</v>
      </c>
      <c r="M10908" t="s">
        <v>1335</v>
      </c>
      <c r="P10908" t="s">
        <v>243</v>
      </c>
      <c r="Q10908">
        <v>1.1000000000000001</v>
      </c>
      <c r="V10908">
        <v>1</v>
      </c>
      <c r="W10908" t="s">
        <v>1371</v>
      </c>
      <c r="X10908" t="s">
        <v>1444</v>
      </c>
    </row>
    <row r="10909" spans="1:24" x14ac:dyDescent="0.3">
      <c r="A10909">
        <v>14589</v>
      </c>
      <c r="B10909" s="15" t="s">
        <v>1017</v>
      </c>
      <c r="C10909" t="str">
        <f>_xlfn.XLOOKUP($B10909, STANDARDS!$A:$A, STANDARDS!$B:$B,,0,2)</f>
        <v>Taltheilei Fm, Pethei Gp</v>
      </c>
      <c r="D10909" t="s">
        <v>517</v>
      </c>
      <c r="E10909" t="s">
        <v>1282</v>
      </c>
      <c r="J10909" cm="1">
        <f t="array" ref="J10909:L10909">_xlfn.XLOOKUP($C10909, AGE!$A:$A,AGE!$B:$D,,0,2)</f>
        <v>1882</v>
      </c>
      <c r="K10909">
        <v>11</v>
      </c>
      <c r="L10909" t="str">
        <v>Mitchell et al. 2010; Buchan et al. 2010 in Gong et al. 2018; Davis et al. 2004 in Gong et al. 2018; van Breeman et al. 2013</v>
      </c>
      <c r="M10909" t="s">
        <v>1335</v>
      </c>
      <c r="P10909" t="s">
        <v>243</v>
      </c>
      <c r="Q10909">
        <v>1.8</v>
      </c>
      <c r="V10909">
        <v>1</v>
      </c>
      <c r="W10909" t="s">
        <v>1371</v>
      </c>
      <c r="X10909" t="s">
        <v>1444</v>
      </c>
    </row>
    <row r="10910" spans="1:24" x14ac:dyDescent="0.3">
      <c r="A10910">
        <v>14590</v>
      </c>
      <c r="B10910" s="15" t="s">
        <v>1016</v>
      </c>
      <c r="C10910" t="str">
        <f>_xlfn.XLOOKUP($B10910, STANDARDS!$A:$A, STANDARDS!$B:$B,,0,2)</f>
        <v>Utsingi Fm, Pethei Gp</v>
      </c>
      <c r="D10910" t="s">
        <v>517</v>
      </c>
      <c r="E10910" t="s">
        <v>1282</v>
      </c>
      <c r="J10910" cm="1">
        <f t="array" ref="J10910:L10910">_xlfn.XLOOKUP($C10910, AGE!$A:$A,AGE!$B:$D,,0,2)</f>
        <v>1882</v>
      </c>
      <c r="K10910">
        <v>11</v>
      </c>
      <c r="L10910" t="str">
        <v>Mitchell et al. 2010; Buchan et al. 2010 in Gong et al. 2018; Davis et al. 2004 in Gong et al. 2018; van Breeman et al. 2013</v>
      </c>
      <c r="M10910" t="s">
        <v>1335</v>
      </c>
      <c r="P10910" t="s">
        <v>243</v>
      </c>
      <c r="Q10910">
        <v>1.3</v>
      </c>
      <c r="V10910">
        <v>1</v>
      </c>
      <c r="W10910" t="s">
        <v>1371</v>
      </c>
      <c r="X10910" t="s">
        <v>1444</v>
      </c>
    </row>
    <row r="10911" spans="1:24" x14ac:dyDescent="0.3">
      <c r="A10911">
        <v>14591</v>
      </c>
      <c r="B10911" s="15" t="s">
        <v>1016</v>
      </c>
      <c r="C10911" t="str">
        <f>_xlfn.XLOOKUP($B10911, STANDARDS!$A:$A, STANDARDS!$B:$B,,0,2)</f>
        <v>Utsingi Fm, Pethei Gp</v>
      </c>
      <c r="D10911" t="s">
        <v>517</v>
      </c>
      <c r="E10911" t="s">
        <v>1282</v>
      </c>
      <c r="J10911" cm="1">
        <f t="array" ref="J10911:L10911">_xlfn.XLOOKUP($C10911, AGE!$A:$A,AGE!$B:$D,,0,2)</f>
        <v>1882</v>
      </c>
      <c r="K10911">
        <v>11</v>
      </c>
      <c r="L10911" t="str">
        <v>Mitchell et al. 2010; Buchan et al. 2010 in Gong et al. 2018; Davis et al. 2004 in Gong et al. 2018; van Breeman et al. 2013</v>
      </c>
      <c r="M10911" t="s">
        <v>1335</v>
      </c>
      <c r="P10911" t="s">
        <v>243</v>
      </c>
      <c r="Q10911">
        <v>2.2000000000000002</v>
      </c>
      <c r="V10911">
        <v>1</v>
      </c>
      <c r="W10911" t="s">
        <v>1371</v>
      </c>
      <c r="X10911" t="s">
        <v>1444</v>
      </c>
    </row>
    <row r="10912" spans="1:24" x14ac:dyDescent="0.3">
      <c r="A10912">
        <v>14592</v>
      </c>
      <c r="B10912" s="15" t="s">
        <v>1016</v>
      </c>
      <c r="C10912" t="str">
        <f>_xlfn.XLOOKUP($B10912, STANDARDS!$A:$A, STANDARDS!$B:$B,,0,2)</f>
        <v>Utsingi Fm, Pethei Gp</v>
      </c>
      <c r="D10912" t="s">
        <v>517</v>
      </c>
      <c r="E10912" t="s">
        <v>1282</v>
      </c>
      <c r="J10912" cm="1">
        <f t="array" ref="J10912:L10912">_xlfn.XLOOKUP($C10912, AGE!$A:$A,AGE!$B:$D,,0,2)</f>
        <v>1882</v>
      </c>
      <c r="K10912">
        <v>11</v>
      </c>
      <c r="L10912" t="str">
        <v>Mitchell et al. 2010; Buchan et al. 2010 in Gong et al. 2018; Davis et al. 2004 in Gong et al. 2018; van Breeman et al. 2013</v>
      </c>
      <c r="M10912" t="s">
        <v>583</v>
      </c>
      <c r="P10912" t="s">
        <v>243</v>
      </c>
      <c r="Q10912">
        <v>1.3</v>
      </c>
      <c r="V10912">
        <v>1</v>
      </c>
      <c r="W10912" t="s">
        <v>1371</v>
      </c>
      <c r="X10912" t="s">
        <v>1444</v>
      </c>
    </row>
    <row r="10913" spans="1:24" x14ac:dyDescent="0.3">
      <c r="A10913">
        <v>14593</v>
      </c>
      <c r="B10913" s="15" t="s">
        <v>1017</v>
      </c>
      <c r="C10913" t="str">
        <f>_xlfn.XLOOKUP($B10913, STANDARDS!$A:$A, STANDARDS!$B:$B,,0,2)</f>
        <v>Taltheilei Fm, Pethei Gp</v>
      </c>
      <c r="D10913" t="s">
        <v>517</v>
      </c>
      <c r="E10913" t="s">
        <v>1282</v>
      </c>
      <c r="J10913" cm="1">
        <f t="array" ref="J10913:L10913">_xlfn.XLOOKUP($C10913, AGE!$A:$A,AGE!$B:$D,,0,2)</f>
        <v>1882</v>
      </c>
      <c r="K10913">
        <v>11</v>
      </c>
      <c r="L10913" t="str">
        <v>Mitchell et al. 2010; Buchan et al. 2010 in Gong et al. 2018; Davis et al. 2004 in Gong et al. 2018; van Breeman et al. 2013</v>
      </c>
      <c r="M10913" t="s">
        <v>583</v>
      </c>
      <c r="P10913" t="s">
        <v>243</v>
      </c>
      <c r="Q10913">
        <v>-0.1</v>
      </c>
      <c r="V10913">
        <v>1</v>
      </c>
      <c r="W10913" t="s">
        <v>1371</v>
      </c>
      <c r="X10913" t="s">
        <v>1444</v>
      </c>
    </row>
    <row r="10914" spans="1:24" x14ac:dyDescent="0.3">
      <c r="A10914">
        <v>14594</v>
      </c>
      <c r="B10914" s="15" t="s">
        <v>1017</v>
      </c>
      <c r="C10914" t="str">
        <f>_xlfn.XLOOKUP($B10914, STANDARDS!$A:$A, STANDARDS!$B:$B,,0,2)</f>
        <v>Taltheilei Fm, Pethei Gp</v>
      </c>
      <c r="D10914" t="s">
        <v>517</v>
      </c>
      <c r="E10914" t="s">
        <v>1282</v>
      </c>
      <c r="J10914" cm="1">
        <f t="array" ref="J10914:L10914">_xlfn.XLOOKUP($C10914, AGE!$A:$A,AGE!$B:$D,,0,2)</f>
        <v>1882</v>
      </c>
      <c r="K10914">
        <v>11</v>
      </c>
      <c r="L10914" t="str">
        <v>Mitchell et al. 2010; Buchan et al. 2010 in Gong et al. 2018; Davis et al. 2004 in Gong et al. 2018; van Breeman et al. 2013</v>
      </c>
      <c r="M10914" t="s">
        <v>583</v>
      </c>
      <c r="P10914" t="s">
        <v>243</v>
      </c>
      <c r="Q10914">
        <v>0.4</v>
      </c>
      <c r="V10914">
        <v>1</v>
      </c>
      <c r="W10914" t="s">
        <v>1371</v>
      </c>
      <c r="X10914" t="s">
        <v>1444</v>
      </c>
    </row>
    <row r="10915" spans="1:24" x14ac:dyDescent="0.3">
      <c r="A10915">
        <v>14595</v>
      </c>
      <c r="B10915" s="15" t="s">
        <v>1016</v>
      </c>
      <c r="C10915" t="str">
        <f>_xlfn.XLOOKUP($B10915, STANDARDS!$A:$A, STANDARDS!$B:$B,,0,2)</f>
        <v>Utsingi Fm, Pethei Gp</v>
      </c>
      <c r="D10915" t="s">
        <v>517</v>
      </c>
      <c r="E10915" t="s">
        <v>1282</v>
      </c>
      <c r="J10915" cm="1">
        <f t="array" ref="J10915:L10915">_xlfn.XLOOKUP($C10915, AGE!$A:$A,AGE!$B:$D,,0,2)</f>
        <v>1882</v>
      </c>
      <c r="K10915">
        <v>11</v>
      </c>
      <c r="L10915" t="str">
        <v>Mitchell et al. 2010; Buchan et al. 2010 in Gong et al. 2018; Davis et al. 2004 in Gong et al. 2018; van Breeman et al. 2013</v>
      </c>
      <c r="M10915" t="s">
        <v>583</v>
      </c>
      <c r="P10915" t="s">
        <v>243</v>
      </c>
      <c r="Q10915">
        <v>1.5</v>
      </c>
      <c r="V10915">
        <v>1</v>
      </c>
      <c r="W10915" t="s">
        <v>1371</v>
      </c>
      <c r="X10915" t="s">
        <v>1444</v>
      </c>
    </row>
    <row r="10916" spans="1:24" x14ac:dyDescent="0.3">
      <c r="A10916">
        <v>14596</v>
      </c>
      <c r="B10916" s="15" t="s">
        <v>1017</v>
      </c>
      <c r="C10916" t="str">
        <f>_xlfn.XLOOKUP($B10916, STANDARDS!$A:$A, STANDARDS!$B:$B,,0,2)</f>
        <v>Taltheilei Fm, Pethei Gp</v>
      </c>
      <c r="D10916" t="s">
        <v>517</v>
      </c>
      <c r="E10916" t="s">
        <v>1282</v>
      </c>
      <c r="J10916" cm="1">
        <f t="array" ref="J10916:L10916">_xlfn.XLOOKUP($C10916, AGE!$A:$A,AGE!$B:$D,,0,2)</f>
        <v>1882</v>
      </c>
      <c r="K10916">
        <v>11</v>
      </c>
      <c r="L10916" t="str">
        <v>Mitchell et al. 2010; Buchan et al. 2010 in Gong et al. 2018; Davis et al. 2004 in Gong et al. 2018; van Breeman et al. 2013</v>
      </c>
      <c r="M10916" t="s">
        <v>583</v>
      </c>
      <c r="P10916" t="s">
        <v>243</v>
      </c>
      <c r="Q10916">
        <v>0.9</v>
      </c>
      <c r="V10916">
        <v>1</v>
      </c>
      <c r="W10916" t="s">
        <v>1371</v>
      </c>
      <c r="X10916" t="s">
        <v>1444</v>
      </c>
    </row>
    <row r="10917" spans="1:24" x14ac:dyDescent="0.3">
      <c r="A10917">
        <v>14597</v>
      </c>
      <c r="B10917" s="15" t="s">
        <v>1017</v>
      </c>
      <c r="C10917" t="str">
        <f>_xlfn.XLOOKUP($B10917, STANDARDS!$A:$A, STANDARDS!$B:$B,,0,2)</f>
        <v>Taltheilei Fm, Pethei Gp</v>
      </c>
      <c r="D10917" t="s">
        <v>517</v>
      </c>
      <c r="E10917" t="s">
        <v>1282</v>
      </c>
      <c r="J10917" cm="1">
        <f t="array" ref="J10917:L10917">_xlfn.XLOOKUP($C10917, AGE!$A:$A,AGE!$B:$D,,0,2)</f>
        <v>1882</v>
      </c>
      <c r="K10917">
        <v>11</v>
      </c>
      <c r="L10917" t="str">
        <v>Mitchell et al. 2010; Buchan et al. 2010 in Gong et al. 2018; Davis et al. 2004 in Gong et al. 2018; van Breeman et al. 2013</v>
      </c>
      <c r="M10917" t="s">
        <v>583</v>
      </c>
      <c r="P10917" t="s">
        <v>243</v>
      </c>
      <c r="Q10917">
        <v>-0.2</v>
      </c>
      <c r="V10917">
        <v>1</v>
      </c>
      <c r="W10917" t="s">
        <v>1371</v>
      </c>
      <c r="X10917" t="s">
        <v>1444</v>
      </c>
    </row>
    <row r="10918" spans="1:24" x14ac:dyDescent="0.3">
      <c r="A10918">
        <v>14598</v>
      </c>
      <c r="B10918" s="15" t="s">
        <v>1017</v>
      </c>
      <c r="C10918" t="str">
        <f>_xlfn.XLOOKUP($B10918, STANDARDS!$A:$A, STANDARDS!$B:$B,,0,2)</f>
        <v>Taltheilei Fm, Pethei Gp</v>
      </c>
      <c r="D10918" t="s">
        <v>517</v>
      </c>
      <c r="E10918" t="s">
        <v>1282</v>
      </c>
      <c r="J10918" cm="1">
        <f t="array" ref="J10918:L10918">_xlfn.XLOOKUP($C10918, AGE!$A:$A,AGE!$B:$D,,0,2)</f>
        <v>1882</v>
      </c>
      <c r="K10918">
        <v>11</v>
      </c>
      <c r="L10918" t="str">
        <v>Mitchell et al. 2010; Buchan et al. 2010 in Gong et al. 2018; Davis et al. 2004 in Gong et al. 2018; van Breeman et al. 2013</v>
      </c>
      <c r="M10918" t="s">
        <v>583</v>
      </c>
      <c r="P10918" t="s">
        <v>243</v>
      </c>
      <c r="Q10918">
        <v>1.6</v>
      </c>
      <c r="V10918">
        <v>1</v>
      </c>
      <c r="W10918" t="s">
        <v>1371</v>
      </c>
      <c r="X10918" t="s">
        <v>1444</v>
      </c>
    </row>
    <row r="10919" spans="1:24" x14ac:dyDescent="0.3">
      <c r="A10919">
        <v>14599</v>
      </c>
      <c r="B10919" s="15" t="s">
        <v>1017</v>
      </c>
      <c r="C10919" t="str">
        <f>_xlfn.XLOOKUP($B10919, STANDARDS!$A:$A, STANDARDS!$B:$B,,0,2)</f>
        <v>Taltheilei Fm, Pethei Gp</v>
      </c>
      <c r="D10919" t="s">
        <v>517</v>
      </c>
      <c r="E10919" t="s">
        <v>1282</v>
      </c>
      <c r="J10919" cm="1">
        <f t="array" ref="J10919:L10919">_xlfn.XLOOKUP($C10919, AGE!$A:$A,AGE!$B:$D,,0,2)</f>
        <v>1882</v>
      </c>
      <c r="K10919">
        <v>11</v>
      </c>
      <c r="L10919" t="str">
        <v>Mitchell et al. 2010; Buchan et al. 2010 in Gong et al. 2018; Davis et al. 2004 in Gong et al. 2018; van Breeman et al. 2013</v>
      </c>
      <c r="M10919" t="s">
        <v>583</v>
      </c>
      <c r="P10919" t="s">
        <v>243</v>
      </c>
      <c r="Q10919">
        <v>0.1</v>
      </c>
      <c r="V10919">
        <v>1</v>
      </c>
      <c r="W10919" t="s">
        <v>1371</v>
      </c>
      <c r="X10919" t="s">
        <v>1444</v>
      </c>
    </row>
    <row r="10920" spans="1:24" x14ac:dyDescent="0.3">
      <c r="A10920">
        <v>14600</v>
      </c>
      <c r="B10920" s="15" t="s">
        <v>1016</v>
      </c>
      <c r="C10920" t="str">
        <f>_xlfn.XLOOKUP($B10920, STANDARDS!$A:$A, STANDARDS!$B:$B,,0,2)</f>
        <v>Utsingi Fm, Pethei Gp</v>
      </c>
      <c r="D10920" t="s">
        <v>517</v>
      </c>
      <c r="E10920" t="s">
        <v>1282</v>
      </c>
      <c r="J10920" cm="1">
        <f t="array" ref="J10920:L10920">_xlfn.XLOOKUP($C10920, AGE!$A:$A,AGE!$B:$D,,0,2)</f>
        <v>1882</v>
      </c>
      <c r="K10920">
        <v>11</v>
      </c>
      <c r="L10920" t="str">
        <v>Mitchell et al. 2010; Buchan et al. 2010 in Gong et al. 2018; Davis et al. 2004 in Gong et al. 2018; van Breeman et al. 2013</v>
      </c>
      <c r="M10920" t="s">
        <v>583</v>
      </c>
      <c r="P10920" t="s">
        <v>243</v>
      </c>
      <c r="Q10920">
        <v>1.7</v>
      </c>
      <c r="V10920">
        <v>1</v>
      </c>
      <c r="W10920" t="s">
        <v>1371</v>
      </c>
      <c r="X10920" t="s">
        <v>1444</v>
      </c>
    </row>
    <row r="10921" spans="1:24" x14ac:dyDescent="0.3">
      <c r="A10921">
        <v>14601</v>
      </c>
      <c r="B10921" s="15" t="s">
        <v>1016</v>
      </c>
      <c r="C10921" t="str">
        <f>_xlfn.XLOOKUP($B10921, STANDARDS!$A:$A, STANDARDS!$B:$B,,0,2)</f>
        <v>Utsingi Fm, Pethei Gp</v>
      </c>
      <c r="D10921" t="s">
        <v>517</v>
      </c>
      <c r="E10921" t="s">
        <v>1282</v>
      </c>
      <c r="J10921" cm="1">
        <f t="array" ref="J10921:L10921">_xlfn.XLOOKUP($C10921, AGE!$A:$A,AGE!$B:$D,,0,2)</f>
        <v>1882</v>
      </c>
      <c r="K10921">
        <v>11</v>
      </c>
      <c r="L10921" t="str">
        <v>Mitchell et al. 2010; Buchan et al. 2010 in Gong et al. 2018; Davis et al. 2004 in Gong et al. 2018; van Breeman et al. 2013</v>
      </c>
      <c r="M10921" t="s">
        <v>583</v>
      </c>
      <c r="P10921" t="s">
        <v>243</v>
      </c>
      <c r="Q10921">
        <v>1.7</v>
      </c>
      <c r="V10921">
        <v>1</v>
      </c>
      <c r="W10921" t="s">
        <v>1371</v>
      </c>
      <c r="X10921" t="s">
        <v>1444</v>
      </c>
    </row>
    <row r="10922" spans="1:24" x14ac:dyDescent="0.3">
      <c r="A10922">
        <v>14602</v>
      </c>
      <c r="B10922" s="15" t="s">
        <v>1016</v>
      </c>
      <c r="C10922" t="str">
        <f>_xlfn.XLOOKUP($B10922, STANDARDS!$A:$A, STANDARDS!$B:$B,,0,2)</f>
        <v>Utsingi Fm, Pethei Gp</v>
      </c>
      <c r="D10922" t="s">
        <v>517</v>
      </c>
      <c r="E10922" t="s">
        <v>1282</v>
      </c>
      <c r="J10922" cm="1">
        <f t="array" ref="J10922:L10922">_xlfn.XLOOKUP($C10922, AGE!$A:$A,AGE!$B:$D,,0,2)</f>
        <v>1882</v>
      </c>
      <c r="K10922">
        <v>11</v>
      </c>
      <c r="L10922" t="str">
        <v>Mitchell et al. 2010; Buchan et al. 2010 in Gong et al. 2018; Davis et al. 2004 in Gong et al. 2018; van Breeman et al. 2013</v>
      </c>
      <c r="M10922" t="s">
        <v>583</v>
      </c>
      <c r="P10922" t="s">
        <v>243</v>
      </c>
      <c r="Q10922">
        <v>1.8</v>
      </c>
      <c r="V10922">
        <v>1</v>
      </c>
      <c r="W10922" t="s">
        <v>1371</v>
      </c>
      <c r="X10922" t="s">
        <v>1444</v>
      </c>
    </row>
    <row r="10923" spans="1:24" x14ac:dyDescent="0.3">
      <c r="A10923">
        <v>14603</v>
      </c>
      <c r="B10923" s="15" t="s">
        <v>1016</v>
      </c>
      <c r="C10923" t="str">
        <f>_xlfn.XLOOKUP($B10923, STANDARDS!$A:$A, STANDARDS!$B:$B,,0,2)</f>
        <v>Utsingi Fm, Pethei Gp</v>
      </c>
      <c r="D10923" t="s">
        <v>517</v>
      </c>
      <c r="E10923" t="s">
        <v>1282</v>
      </c>
      <c r="J10923" cm="1">
        <f t="array" ref="J10923:L10923">_xlfn.XLOOKUP($C10923, AGE!$A:$A,AGE!$B:$D,,0,2)</f>
        <v>1882</v>
      </c>
      <c r="K10923">
        <v>11</v>
      </c>
      <c r="L10923" t="str">
        <v>Mitchell et al. 2010; Buchan et al. 2010 in Gong et al. 2018; Davis et al. 2004 in Gong et al. 2018; van Breeman et al. 2013</v>
      </c>
      <c r="M10923" t="s">
        <v>583</v>
      </c>
      <c r="P10923" t="s">
        <v>243</v>
      </c>
      <c r="Q10923">
        <v>1.8</v>
      </c>
      <c r="V10923">
        <v>1</v>
      </c>
      <c r="W10923" t="s">
        <v>1371</v>
      </c>
      <c r="X10923" t="s">
        <v>1444</v>
      </c>
    </row>
    <row r="10924" spans="1:24" x14ac:dyDescent="0.3">
      <c r="A10924">
        <v>14604</v>
      </c>
      <c r="B10924" s="15" t="s">
        <v>1016</v>
      </c>
      <c r="C10924" t="str">
        <f>_xlfn.XLOOKUP($B10924, STANDARDS!$A:$A, STANDARDS!$B:$B,,0,2)</f>
        <v>Utsingi Fm, Pethei Gp</v>
      </c>
      <c r="D10924" t="s">
        <v>517</v>
      </c>
      <c r="E10924" t="s">
        <v>1282</v>
      </c>
      <c r="J10924" cm="1">
        <f t="array" ref="J10924:L10924">_xlfn.XLOOKUP($C10924, AGE!$A:$A,AGE!$B:$D,,0,2)</f>
        <v>1882</v>
      </c>
      <c r="K10924">
        <v>11</v>
      </c>
      <c r="L10924" t="str">
        <v>Mitchell et al. 2010; Buchan et al. 2010 in Gong et al. 2018; Davis et al. 2004 in Gong et al. 2018; van Breeman et al. 2013</v>
      </c>
      <c r="M10924" t="s">
        <v>583</v>
      </c>
      <c r="P10924" t="s">
        <v>243</v>
      </c>
      <c r="Q10924">
        <v>1.9</v>
      </c>
      <c r="V10924">
        <v>1</v>
      </c>
      <c r="W10924" t="s">
        <v>1371</v>
      </c>
      <c r="X10924" t="s">
        <v>1444</v>
      </c>
    </row>
    <row r="10925" spans="1:24" x14ac:dyDescent="0.3">
      <c r="A10925">
        <v>14605</v>
      </c>
      <c r="B10925" s="15" t="s">
        <v>1018</v>
      </c>
      <c r="C10925" t="str">
        <f>_xlfn.XLOOKUP($B10925, STANDARDS!$A:$A, STANDARDS!$B:$B,,0,2)</f>
        <v>Wildbread Fm, Pethei Gp</v>
      </c>
      <c r="D10925" t="s">
        <v>517</v>
      </c>
      <c r="E10925" t="s">
        <v>1282</v>
      </c>
      <c r="J10925" cm="1">
        <f t="array" ref="J10925:L10925">_xlfn.XLOOKUP($C10925, AGE!$A:$A,AGE!$B:$D,,0,2)</f>
        <v>1882</v>
      </c>
      <c r="K10925">
        <v>11</v>
      </c>
      <c r="L10925" t="str">
        <v>Mitchell et al. 2010; Buchan et al. 2010 in Gong et al. 2018; Davis et al. 2004 in Gong et al. 2018; van Breeman et al. 2013</v>
      </c>
      <c r="M10925" t="s">
        <v>583</v>
      </c>
      <c r="P10925" t="s">
        <v>243</v>
      </c>
      <c r="Q10925">
        <v>1.6</v>
      </c>
      <c r="V10925">
        <v>1</v>
      </c>
      <c r="W10925" t="s">
        <v>1371</v>
      </c>
      <c r="X10925" t="s">
        <v>1444</v>
      </c>
    </row>
    <row r="10926" spans="1:24" x14ac:dyDescent="0.3">
      <c r="A10926">
        <v>14606</v>
      </c>
      <c r="B10926" s="15" t="s">
        <v>1016</v>
      </c>
      <c r="C10926" t="str">
        <f>_xlfn.XLOOKUP($B10926, STANDARDS!$A:$A, STANDARDS!$B:$B,,0,2)</f>
        <v>Utsingi Fm, Pethei Gp</v>
      </c>
      <c r="D10926" t="s">
        <v>517</v>
      </c>
      <c r="E10926" t="s">
        <v>1282</v>
      </c>
      <c r="J10926" cm="1">
        <f t="array" ref="J10926:L10926">_xlfn.XLOOKUP($C10926, AGE!$A:$A,AGE!$B:$D,,0,2)</f>
        <v>1882</v>
      </c>
      <c r="K10926">
        <v>11</v>
      </c>
      <c r="L10926" t="str">
        <v>Mitchell et al. 2010; Buchan et al. 2010 in Gong et al. 2018; Davis et al. 2004 in Gong et al. 2018; van Breeman et al. 2013</v>
      </c>
      <c r="M10926" t="s">
        <v>583</v>
      </c>
      <c r="P10926" t="s">
        <v>243</v>
      </c>
      <c r="Q10926">
        <v>1.4</v>
      </c>
      <c r="V10926">
        <v>1</v>
      </c>
      <c r="W10926" t="s">
        <v>1371</v>
      </c>
      <c r="X10926" t="s">
        <v>1444</v>
      </c>
    </row>
    <row r="10927" spans="1:24" x14ac:dyDescent="0.3">
      <c r="A10927">
        <v>14607</v>
      </c>
      <c r="B10927" s="15" t="s">
        <v>1016</v>
      </c>
      <c r="C10927" t="str">
        <f>_xlfn.XLOOKUP($B10927, STANDARDS!$A:$A, STANDARDS!$B:$B,,0,2)</f>
        <v>Utsingi Fm, Pethei Gp</v>
      </c>
      <c r="D10927" t="s">
        <v>517</v>
      </c>
      <c r="E10927" t="s">
        <v>1282</v>
      </c>
      <c r="J10927" cm="1">
        <f t="array" ref="J10927:L10927">_xlfn.XLOOKUP($C10927, AGE!$A:$A,AGE!$B:$D,,0,2)</f>
        <v>1882</v>
      </c>
      <c r="K10927">
        <v>11</v>
      </c>
      <c r="L10927" t="str">
        <v>Mitchell et al. 2010; Buchan et al. 2010 in Gong et al. 2018; Davis et al. 2004 in Gong et al. 2018; van Breeman et al. 2013</v>
      </c>
      <c r="M10927" t="s">
        <v>583</v>
      </c>
      <c r="P10927" t="s">
        <v>243</v>
      </c>
      <c r="Q10927">
        <v>1.9</v>
      </c>
      <c r="V10927">
        <v>1</v>
      </c>
      <c r="W10927" t="s">
        <v>1371</v>
      </c>
      <c r="X10927" t="s">
        <v>1444</v>
      </c>
    </row>
    <row r="10928" spans="1:24" x14ac:dyDescent="0.3">
      <c r="A10928">
        <v>14608</v>
      </c>
      <c r="B10928" s="15" t="s">
        <v>1017</v>
      </c>
      <c r="C10928" t="str">
        <f>_xlfn.XLOOKUP($B10928, STANDARDS!$A:$A, STANDARDS!$B:$B,,0,2)</f>
        <v>Taltheilei Fm, Pethei Gp</v>
      </c>
      <c r="D10928" t="s">
        <v>517</v>
      </c>
      <c r="E10928" t="s">
        <v>1282</v>
      </c>
      <c r="J10928" cm="1">
        <f t="array" ref="J10928:L10928">_xlfn.XLOOKUP($C10928, AGE!$A:$A,AGE!$B:$D,,0,2)</f>
        <v>1882</v>
      </c>
      <c r="K10928">
        <v>11</v>
      </c>
      <c r="L10928" t="str">
        <v>Mitchell et al. 2010; Buchan et al. 2010 in Gong et al. 2018; Davis et al. 2004 in Gong et al. 2018; van Breeman et al. 2013</v>
      </c>
      <c r="M10928" t="s">
        <v>583</v>
      </c>
      <c r="P10928" t="s">
        <v>243</v>
      </c>
      <c r="Q10928">
        <v>1.6</v>
      </c>
      <c r="V10928">
        <v>1</v>
      </c>
      <c r="W10928" t="s">
        <v>1371</v>
      </c>
      <c r="X10928" t="s">
        <v>1444</v>
      </c>
    </row>
    <row r="10929" spans="1:24" x14ac:dyDescent="0.3">
      <c r="A10929">
        <v>14609</v>
      </c>
      <c r="B10929" s="15" t="s">
        <v>1018</v>
      </c>
      <c r="C10929" t="str">
        <f>_xlfn.XLOOKUP($B10929, STANDARDS!$A:$A, STANDARDS!$B:$B,,0,2)</f>
        <v>Wildbread Fm, Pethei Gp</v>
      </c>
      <c r="D10929" t="s">
        <v>517</v>
      </c>
      <c r="E10929" t="s">
        <v>1282</v>
      </c>
      <c r="J10929" cm="1">
        <f t="array" ref="J10929:L10929">_xlfn.XLOOKUP($C10929, AGE!$A:$A,AGE!$B:$D,,0,2)</f>
        <v>1882</v>
      </c>
      <c r="K10929">
        <v>11</v>
      </c>
      <c r="L10929" t="str">
        <v>Mitchell et al. 2010; Buchan et al. 2010 in Gong et al. 2018; Davis et al. 2004 in Gong et al. 2018; van Breeman et al. 2013</v>
      </c>
      <c r="M10929" t="s">
        <v>583</v>
      </c>
      <c r="P10929" t="s">
        <v>243</v>
      </c>
      <c r="Q10929">
        <v>1.6</v>
      </c>
      <c r="V10929">
        <v>1</v>
      </c>
      <c r="W10929" t="s">
        <v>1371</v>
      </c>
      <c r="X10929" t="s">
        <v>1444</v>
      </c>
    </row>
    <row r="10930" spans="1:24" x14ac:dyDescent="0.3">
      <c r="A10930">
        <v>14610</v>
      </c>
      <c r="B10930" s="15" t="s">
        <v>1017</v>
      </c>
      <c r="C10930" t="str">
        <f>_xlfn.XLOOKUP($B10930, STANDARDS!$A:$A, STANDARDS!$B:$B,,0,2)</f>
        <v>Taltheilei Fm, Pethei Gp</v>
      </c>
      <c r="D10930" t="s">
        <v>517</v>
      </c>
      <c r="E10930" t="s">
        <v>1282</v>
      </c>
      <c r="J10930" cm="1">
        <f t="array" ref="J10930:L10930">_xlfn.XLOOKUP($C10930, AGE!$A:$A,AGE!$B:$D,,0,2)</f>
        <v>1882</v>
      </c>
      <c r="K10930">
        <v>11</v>
      </c>
      <c r="L10930" t="str">
        <v>Mitchell et al. 2010; Buchan et al. 2010 in Gong et al. 2018; Davis et al. 2004 in Gong et al. 2018; van Breeman et al. 2013</v>
      </c>
      <c r="M10930" t="s">
        <v>583</v>
      </c>
      <c r="P10930" t="s">
        <v>243</v>
      </c>
      <c r="Q10930">
        <v>1.4</v>
      </c>
      <c r="V10930">
        <v>1</v>
      </c>
      <c r="W10930" t="s">
        <v>1371</v>
      </c>
      <c r="X10930" t="s">
        <v>1444</v>
      </c>
    </row>
    <row r="10931" spans="1:24" x14ac:dyDescent="0.3">
      <c r="A10931">
        <v>14611</v>
      </c>
      <c r="B10931" s="15" t="s">
        <v>1016</v>
      </c>
      <c r="C10931" t="str">
        <f>_xlfn.XLOOKUP($B10931, STANDARDS!$A:$A, STANDARDS!$B:$B,,0,2)</f>
        <v>Utsingi Fm, Pethei Gp</v>
      </c>
      <c r="D10931" t="s">
        <v>517</v>
      </c>
      <c r="E10931" t="s">
        <v>1282</v>
      </c>
      <c r="J10931" cm="1">
        <f t="array" ref="J10931:L10931">_xlfn.XLOOKUP($C10931, AGE!$A:$A,AGE!$B:$D,,0,2)</f>
        <v>1882</v>
      </c>
      <c r="K10931">
        <v>11</v>
      </c>
      <c r="L10931" t="str">
        <v>Mitchell et al. 2010; Buchan et al. 2010 in Gong et al. 2018; Davis et al. 2004 in Gong et al. 2018; van Breeman et al. 2013</v>
      </c>
      <c r="M10931" t="s">
        <v>583</v>
      </c>
      <c r="P10931" t="s">
        <v>243</v>
      </c>
      <c r="Q10931">
        <v>1.4</v>
      </c>
      <c r="V10931">
        <v>1</v>
      </c>
      <c r="W10931" t="s">
        <v>1371</v>
      </c>
      <c r="X10931" t="s">
        <v>1444</v>
      </c>
    </row>
    <row r="10932" spans="1:24" x14ac:dyDescent="0.3">
      <c r="A10932">
        <v>14612</v>
      </c>
      <c r="B10932" s="15" t="s">
        <v>1016</v>
      </c>
      <c r="C10932" t="str">
        <f>_xlfn.XLOOKUP($B10932, STANDARDS!$A:$A, STANDARDS!$B:$B,,0,2)</f>
        <v>Utsingi Fm, Pethei Gp</v>
      </c>
      <c r="D10932" t="s">
        <v>517</v>
      </c>
      <c r="E10932" t="s">
        <v>1282</v>
      </c>
      <c r="J10932" cm="1">
        <f t="array" ref="J10932:L10932">_xlfn.XLOOKUP($C10932, AGE!$A:$A,AGE!$B:$D,,0,2)</f>
        <v>1882</v>
      </c>
      <c r="K10932">
        <v>11</v>
      </c>
      <c r="L10932" t="str">
        <v>Mitchell et al. 2010; Buchan et al. 2010 in Gong et al. 2018; Davis et al. 2004 in Gong et al. 2018; van Breeman et al. 2013</v>
      </c>
      <c r="M10932" t="s">
        <v>583</v>
      </c>
      <c r="P10932" t="s">
        <v>243</v>
      </c>
      <c r="Q10932">
        <v>2.2999999999999998</v>
      </c>
      <c r="V10932">
        <v>1</v>
      </c>
      <c r="W10932" t="s">
        <v>1371</v>
      </c>
      <c r="X10932" t="s">
        <v>1444</v>
      </c>
    </row>
    <row r="10933" spans="1:24" x14ac:dyDescent="0.3">
      <c r="A10933">
        <v>14613</v>
      </c>
      <c r="B10933" s="15" t="s">
        <v>1016</v>
      </c>
      <c r="C10933" t="str">
        <f>_xlfn.XLOOKUP($B10933, STANDARDS!$A:$A, STANDARDS!$B:$B,,0,2)</f>
        <v>Utsingi Fm, Pethei Gp</v>
      </c>
      <c r="D10933" t="s">
        <v>517</v>
      </c>
      <c r="E10933" t="s">
        <v>1282</v>
      </c>
      <c r="J10933" cm="1">
        <f t="array" ref="J10933:L10933">_xlfn.XLOOKUP($C10933, AGE!$A:$A,AGE!$B:$D,,0,2)</f>
        <v>1882</v>
      </c>
      <c r="K10933">
        <v>11</v>
      </c>
      <c r="L10933" t="str">
        <v>Mitchell et al. 2010; Buchan et al. 2010 in Gong et al. 2018; Davis et al. 2004 in Gong et al. 2018; van Breeman et al. 2013</v>
      </c>
      <c r="M10933" t="s">
        <v>583</v>
      </c>
      <c r="P10933" t="s">
        <v>243</v>
      </c>
      <c r="Q10933">
        <v>2.2000000000000002</v>
      </c>
      <c r="V10933">
        <v>1</v>
      </c>
      <c r="W10933" t="s">
        <v>1371</v>
      </c>
      <c r="X10933" t="s">
        <v>1444</v>
      </c>
    </row>
    <row r="10934" spans="1:24" x14ac:dyDescent="0.3">
      <c r="A10934">
        <v>14614</v>
      </c>
      <c r="B10934" s="15" t="s">
        <v>1017</v>
      </c>
      <c r="C10934" t="str">
        <f>_xlfn.XLOOKUP($B10934, STANDARDS!$A:$A, STANDARDS!$B:$B,,0,2)</f>
        <v>Taltheilei Fm, Pethei Gp</v>
      </c>
      <c r="D10934" t="s">
        <v>517</v>
      </c>
      <c r="E10934" t="s">
        <v>1282</v>
      </c>
      <c r="J10934" cm="1">
        <f t="array" ref="J10934:L10934">_xlfn.XLOOKUP($C10934, AGE!$A:$A,AGE!$B:$D,,0,2)</f>
        <v>1882</v>
      </c>
      <c r="K10934">
        <v>11</v>
      </c>
      <c r="L10934" t="str">
        <v>Mitchell et al. 2010; Buchan et al. 2010 in Gong et al. 2018; Davis et al. 2004 in Gong et al. 2018; van Breeman et al. 2013</v>
      </c>
      <c r="M10934" t="s">
        <v>583</v>
      </c>
      <c r="P10934" t="s">
        <v>243</v>
      </c>
      <c r="Q10934">
        <v>0.8</v>
      </c>
      <c r="V10934">
        <v>1</v>
      </c>
      <c r="W10934" t="s">
        <v>1371</v>
      </c>
      <c r="X10934" t="s">
        <v>1444</v>
      </c>
    </row>
    <row r="10935" spans="1:24" x14ac:dyDescent="0.3">
      <c r="A10935">
        <v>14615</v>
      </c>
      <c r="B10935" s="15" t="s">
        <v>1017</v>
      </c>
      <c r="C10935" t="str">
        <f>_xlfn.XLOOKUP($B10935, STANDARDS!$A:$A, STANDARDS!$B:$B,,0,2)</f>
        <v>Taltheilei Fm, Pethei Gp</v>
      </c>
      <c r="D10935" t="s">
        <v>517</v>
      </c>
      <c r="E10935" t="s">
        <v>1282</v>
      </c>
      <c r="J10935" cm="1">
        <f t="array" ref="J10935:L10935">_xlfn.XLOOKUP($C10935, AGE!$A:$A,AGE!$B:$D,,0,2)</f>
        <v>1882</v>
      </c>
      <c r="K10935">
        <v>11</v>
      </c>
      <c r="L10935" t="str">
        <v>Mitchell et al. 2010; Buchan et al. 2010 in Gong et al. 2018; Davis et al. 2004 in Gong et al. 2018; van Breeman et al. 2013</v>
      </c>
      <c r="M10935" t="s">
        <v>583</v>
      </c>
      <c r="P10935" t="s">
        <v>243</v>
      </c>
      <c r="Q10935">
        <v>0.8</v>
      </c>
      <c r="V10935">
        <v>1</v>
      </c>
      <c r="W10935" t="s">
        <v>1371</v>
      </c>
      <c r="X10935" t="s">
        <v>1444</v>
      </c>
    </row>
    <row r="10936" spans="1:24" x14ac:dyDescent="0.3">
      <c r="A10936">
        <v>14616</v>
      </c>
      <c r="B10936" s="15" t="s">
        <v>1016</v>
      </c>
      <c r="C10936" t="str">
        <f>_xlfn.XLOOKUP($B10936, STANDARDS!$A:$A, STANDARDS!$B:$B,,0,2)</f>
        <v>Utsingi Fm, Pethei Gp</v>
      </c>
      <c r="D10936" t="s">
        <v>517</v>
      </c>
      <c r="E10936" t="s">
        <v>1282</v>
      </c>
      <c r="J10936" cm="1">
        <f t="array" ref="J10936:L10936">_xlfn.XLOOKUP($C10936, AGE!$A:$A,AGE!$B:$D,,0,2)</f>
        <v>1882</v>
      </c>
      <c r="K10936">
        <v>11</v>
      </c>
      <c r="L10936" t="str">
        <v>Mitchell et al. 2010; Buchan et al. 2010 in Gong et al. 2018; Davis et al. 2004 in Gong et al. 2018; van Breeman et al. 2013</v>
      </c>
      <c r="M10936" t="s">
        <v>583</v>
      </c>
      <c r="P10936" t="s">
        <v>243</v>
      </c>
      <c r="Q10936">
        <v>1.6</v>
      </c>
      <c r="V10936">
        <v>1</v>
      </c>
      <c r="W10936" t="s">
        <v>1371</v>
      </c>
      <c r="X10936" t="s">
        <v>1444</v>
      </c>
    </row>
    <row r="10937" spans="1:24" x14ac:dyDescent="0.3">
      <c r="A10937">
        <v>14617</v>
      </c>
      <c r="B10937" s="15" t="s">
        <v>1016</v>
      </c>
      <c r="C10937" t="str">
        <f>_xlfn.XLOOKUP($B10937, STANDARDS!$A:$A, STANDARDS!$B:$B,,0,2)</f>
        <v>Utsingi Fm, Pethei Gp</v>
      </c>
      <c r="D10937" t="s">
        <v>517</v>
      </c>
      <c r="E10937" t="s">
        <v>1282</v>
      </c>
      <c r="J10937" cm="1">
        <f t="array" ref="J10937:L10937">_xlfn.XLOOKUP($C10937, AGE!$A:$A,AGE!$B:$D,,0,2)</f>
        <v>1882</v>
      </c>
      <c r="K10937">
        <v>11</v>
      </c>
      <c r="L10937" t="str">
        <v>Mitchell et al. 2010; Buchan et al. 2010 in Gong et al. 2018; Davis et al. 2004 in Gong et al. 2018; van Breeman et al. 2013</v>
      </c>
      <c r="M10937" t="s">
        <v>583</v>
      </c>
      <c r="P10937" t="s">
        <v>243</v>
      </c>
      <c r="Q10937">
        <v>1.2</v>
      </c>
      <c r="V10937">
        <v>1</v>
      </c>
      <c r="W10937" t="s">
        <v>1371</v>
      </c>
      <c r="X10937" t="s">
        <v>1444</v>
      </c>
    </row>
    <row r="10938" spans="1:24" x14ac:dyDescent="0.3">
      <c r="A10938">
        <v>14618</v>
      </c>
      <c r="B10938" s="15" t="s">
        <v>1016</v>
      </c>
      <c r="C10938" t="str">
        <f>_xlfn.XLOOKUP($B10938, STANDARDS!$A:$A, STANDARDS!$B:$B,,0,2)</f>
        <v>Utsingi Fm, Pethei Gp</v>
      </c>
      <c r="D10938" t="s">
        <v>517</v>
      </c>
      <c r="E10938" t="s">
        <v>1282</v>
      </c>
      <c r="J10938" cm="1">
        <f t="array" ref="J10938:L10938">_xlfn.XLOOKUP($C10938, AGE!$A:$A,AGE!$B:$D,,0,2)</f>
        <v>1882</v>
      </c>
      <c r="K10938">
        <v>11</v>
      </c>
      <c r="L10938" t="str">
        <v>Mitchell et al. 2010; Buchan et al. 2010 in Gong et al. 2018; Davis et al. 2004 in Gong et al. 2018; van Breeman et al. 2013</v>
      </c>
      <c r="M10938" t="s">
        <v>583</v>
      </c>
      <c r="P10938" t="s">
        <v>243</v>
      </c>
      <c r="Q10938">
        <v>2.1</v>
      </c>
      <c r="V10938">
        <v>1</v>
      </c>
      <c r="W10938" t="s">
        <v>1371</v>
      </c>
      <c r="X10938" t="s">
        <v>1444</v>
      </c>
    </row>
    <row r="10939" spans="1:24" x14ac:dyDescent="0.3">
      <c r="A10939">
        <v>14619</v>
      </c>
      <c r="B10939" s="15" t="s">
        <v>1016</v>
      </c>
      <c r="C10939" t="str">
        <f>_xlfn.XLOOKUP($B10939, STANDARDS!$A:$A, STANDARDS!$B:$B,,0,2)</f>
        <v>Utsingi Fm, Pethei Gp</v>
      </c>
      <c r="D10939" t="s">
        <v>517</v>
      </c>
      <c r="E10939" t="s">
        <v>1282</v>
      </c>
      <c r="J10939" cm="1">
        <f t="array" ref="J10939:L10939">_xlfn.XLOOKUP($C10939, AGE!$A:$A,AGE!$B:$D,,0,2)</f>
        <v>1882</v>
      </c>
      <c r="K10939">
        <v>11</v>
      </c>
      <c r="L10939" t="str">
        <v>Mitchell et al. 2010; Buchan et al. 2010 in Gong et al. 2018; Davis et al. 2004 in Gong et al. 2018; van Breeman et al. 2013</v>
      </c>
      <c r="M10939" t="s">
        <v>583</v>
      </c>
      <c r="P10939" t="s">
        <v>243</v>
      </c>
      <c r="Q10939">
        <v>1.4</v>
      </c>
      <c r="V10939">
        <v>1</v>
      </c>
      <c r="W10939" t="s">
        <v>1371</v>
      </c>
      <c r="X10939" t="s">
        <v>1444</v>
      </c>
    </row>
    <row r="10940" spans="1:24" x14ac:dyDescent="0.3">
      <c r="A10940">
        <v>14620</v>
      </c>
      <c r="B10940" s="15" t="s">
        <v>1016</v>
      </c>
      <c r="C10940" t="str">
        <f>_xlfn.XLOOKUP($B10940, STANDARDS!$A:$A, STANDARDS!$B:$B,,0,2)</f>
        <v>Utsingi Fm, Pethei Gp</v>
      </c>
      <c r="D10940" t="s">
        <v>517</v>
      </c>
      <c r="E10940" t="s">
        <v>1282</v>
      </c>
      <c r="J10940" cm="1">
        <f t="array" ref="J10940:L10940">_xlfn.XLOOKUP($C10940, AGE!$A:$A,AGE!$B:$D,,0,2)</f>
        <v>1882</v>
      </c>
      <c r="K10940">
        <v>11</v>
      </c>
      <c r="L10940" t="str">
        <v>Mitchell et al. 2010; Buchan et al. 2010 in Gong et al. 2018; Davis et al. 2004 in Gong et al. 2018; van Breeman et al. 2013</v>
      </c>
      <c r="M10940" t="s">
        <v>583</v>
      </c>
      <c r="P10940" t="s">
        <v>243</v>
      </c>
      <c r="Q10940">
        <v>1.7</v>
      </c>
      <c r="V10940">
        <v>1</v>
      </c>
      <c r="W10940" t="s">
        <v>1371</v>
      </c>
      <c r="X10940" t="s">
        <v>1444</v>
      </c>
    </row>
    <row r="10941" spans="1:24" x14ac:dyDescent="0.3">
      <c r="A10941">
        <v>14621</v>
      </c>
      <c r="B10941" s="15" t="s">
        <v>1017</v>
      </c>
      <c r="C10941" t="str">
        <f>_xlfn.XLOOKUP($B10941, STANDARDS!$A:$A, STANDARDS!$B:$B,,0,2)</f>
        <v>Taltheilei Fm, Pethei Gp</v>
      </c>
      <c r="D10941" t="s">
        <v>517</v>
      </c>
      <c r="E10941" t="s">
        <v>1282</v>
      </c>
      <c r="J10941" cm="1">
        <f t="array" ref="J10941:L10941">_xlfn.XLOOKUP($C10941, AGE!$A:$A,AGE!$B:$D,,0,2)</f>
        <v>1882</v>
      </c>
      <c r="K10941">
        <v>11</v>
      </c>
      <c r="L10941" t="str">
        <v>Mitchell et al. 2010; Buchan et al. 2010 in Gong et al. 2018; Davis et al. 2004 in Gong et al. 2018; van Breeman et al. 2013</v>
      </c>
      <c r="M10941" t="s">
        <v>583</v>
      </c>
      <c r="P10941" t="s">
        <v>243</v>
      </c>
      <c r="Q10941">
        <v>1.4</v>
      </c>
      <c r="V10941">
        <v>1</v>
      </c>
      <c r="W10941" t="s">
        <v>1371</v>
      </c>
      <c r="X10941" t="s">
        <v>1444</v>
      </c>
    </row>
    <row r="10942" spans="1:24" x14ac:dyDescent="0.3">
      <c r="A10942">
        <v>14622</v>
      </c>
      <c r="B10942" s="15" t="s">
        <v>1017</v>
      </c>
      <c r="C10942" t="str">
        <f>_xlfn.XLOOKUP($B10942, STANDARDS!$A:$A, STANDARDS!$B:$B,,0,2)</f>
        <v>Taltheilei Fm, Pethei Gp</v>
      </c>
      <c r="D10942" t="s">
        <v>517</v>
      </c>
      <c r="E10942" t="s">
        <v>1282</v>
      </c>
      <c r="J10942" cm="1">
        <f t="array" ref="J10942:L10942">_xlfn.XLOOKUP($C10942, AGE!$A:$A,AGE!$B:$D,,0,2)</f>
        <v>1882</v>
      </c>
      <c r="K10942">
        <v>11</v>
      </c>
      <c r="L10942" t="str">
        <v>Mitchell et al. 2010; Buchan et al. 2010 in Gong et al. 2018; Davis et al. 2004 in Gong et al. 2018; van Breeman et al. 2013</v>
      </c>
      <c r="M10942" t="s">
        <v>583</v>
      </c>
      <c r="P10942" t="s">
        <v>243</v>
      </c>
      <c r="Q10942">
        <v>1.2</v>
      </c>
      <c r="V10942">
        <v>1</v>
      </c>
      <c r="W10942" t="s">
        <v>1371</v>
      </c>
      <c r="X10942" t="s">
        <v>1444</v>
      </c>
    </row>
    <row r="10943" spans="1:24" x14ac:dyDescent="0.3">
      <c r="A10943">
        <v>14623</v>
      </c>
      <c r="B10943" s="15" t="s">
        <v>1017</v>
      </c>
      <c r="C10943" t="str">
        <f>_xlfn.XLOOKUP($B10943, STANDARDS!$A:$A, STANDARDS!$B:$B,,0,2)</f>
        <v>Taltheilei Fm, Pethei Gp</v>
      </c>
      <c r="D10943" t="s">
        <v>517</v>
      </c>
      <c r="E10943" t="s">
        <v>1282</v>
      </c>
      <c r="J10943" cm="1">
        <f t="array" ref="J10943:L10943">_xlfn.XLOOKUP($C10943, AGE!$A:$A,AGE!$B:$D,,0,2)</f>
        <v>1882</v>
      </c>
      <c r="K10943">
        <v>11</v>
      </c>
      <c r="L10943" t="str">
        <v>Mitchell et al. 2010; Buchan et al. 2010 in Gong et al. 2018; Davis et al. 2004 in Gong et al. 2018; van Breeman et al. 2013</v>
      </c>
      <c r="M10943" t="s">
        <v>583</v>
      </c>
      <c r="P10943" t="s">
        <v>243</v>
      </c>
      <c r="Q10943">
        <v>1</v>
      </c>
      <c r="V10943">
        <v>1</v>
      </c>
      <c r="W10943" t="s">
        <v>1371</v>
      </c>
      <c r="X10943" t="s">
        <v>1444</v>
      </c>
    </row>
    <row r="10944" spans="1:24" x14ac:dyDescent="0.3">
      <c r="A10944">
        <v>14624</v>
      </c>
      <c r="B10944" s="15" t="s">
        <v>1017</v>
      </c>
      <c r="C10944" t="str">
        <f>_xlfn.XLOOKUP($B10944, STANDARDS!$A:$A, STANDARDS!$B:$B,,0,2)</f>
        <v>Taltheilei Fm, Pethei Gp</v>
      </c>
      <c r="D10944" t="s">
        <v>517</v>
      </c>
      <c r="E10944" t="s">
        <v>1282</v>
      </c>
      <c r="J10944" cm="1">
        <f t="array" ref="J10944:L10944">_xlfn.XLOOKUP($C10944, AGE!$A:$A,AGE!$B:$D,,0,2)</f>
        <v>1882</v>
      </c>
      <c r="K10944">
        <v>11</v>
      </c>
      <c r="L10944" t="str">
        <v>Mitchell et al. 2010; Buchan et al. 2010 in Gong et al. 2018; Davis et al. 2004 in Gong et al. 2018; van Breeman et al. 2013</v>
      </c>
      <c r="M10944" t="s">
        <v>583</v>
      </c>
      <c r="P10944" t="s">
        <v>243</v>
      </c>
      <c r="Q10944">
        <v>1.3</v>
      </c>
      <c r="V10944">
        <v>1</v>
      </c>
      <c r="W10944" t="s">
        <v>1371</v>
      </c>
      <c r="X10944" t="s">
        <v>1444</v>
      </c>
    </row>
    <row r="10945" spans="1:24" x14ac:dyDescent="0.3">
      <c r="A10945">
        <v>14625</v>
      </c>
      <c r="B10945" s="15" t="s">
        <v>1017</v>
      </c>
      <c r="C10945" t="str">
        <f>_xlfn.XLOOKUP($B10945, STANDARDS!$A:$A, STANDARDS!$B:$B,,0,2)</f>
        <v>Taltheilei Fm, Pethei Gp</v>
      </c>
      <c r="D10945" t="s">
        <v>517</v>
      </c>
      <c r="E10945" t="s">
        <v>1282</v>
      </c>
      <c r="J10945" cm="1">
        <f t="array" ref="J10945:L10945">_xlfn.XLOOKUP($C10945, AGE!$A:$A,AGE!$B:$D,,0,2)</f>
        <v>1882</v>
      </c>
      <c r="K10945">
        <v>11</v>
      </c>
      <c r="L10945" t="str">
        <v>Mitchell et al. 2010; Buchan et al. 2010 in Gong et al. 2018; Davis et al. 2004 in Gong et al. 2018; van Breeman et al. 2013</v>
      </c>
      <c r="M10945" t="s">
        <v>583</v>
      </c>
      <c r="P10945" t="s">
        <v>243</v>
      </c>
      <c r="Q10945">
        <v>1.5</v>
      </c>
      <c r="V10945">
        <v>1</v>
      </c>
      <c r="W10945" t="s">
        <v>1371</v>
      </c>
      <c r="X10945" t="s">
        <v>1444</v>
      </c>
    </row>
    <row r="10946" spans="1:24" x14ac:dyDescent="0.3">
      <c r="A10946">
        <v>14626</v>
      </c>
      <c r="B10946" s="15" t="s">
        <v>1017</v>
      </c>
      <c r="C10946" t="str">
        <f>_xlfn.XLOOKUP($B10946, STANDARDS!$A:$A, STANDARDS!$B:$B,,0,2)</f>
        <v>Taltheilei Fm, Pethei Gp</v>
      </c>
      <c r="D10946" t="s">
        <v>517</v>
      </c>
      <c r="E10946" t="s">
        <v>1282</v>
      </c>
      <c r="J10946" cm="1">
        <f t="array" ref="J10946:L10946">_xlfn.XLOOKUP($C10946, AGE!$A:$A,AGE!$B:$D,,0,2)</f>
        <v>1882</v>
      </c>
      <c r="K10946">
        <v>11</v>
      </c>
      <c r="L10946" t="str">
        <v>Mitchell et al. 2010; Buchan et al. 2010 in Gong et al. 2018; Davis et al. 2004 in Gong et al. 2018; van Breeman et al. 2013</v>
      </c>
      <c r="M10946" t="s">
        <v>583</v>
      </c>
      <c r="P10946" t="s">
        <v>243</v>
      </c>
      <c r="Q10946">
        <v>1.2</v>
      </c>
      <c r="V10946">
        <v>1</v>
      </c>
      <c r="W10946" t="s">
        <v>1371</v>
      </c>
      <c r="X10946" t="s">
        <v>1444</v>
      </c>
    </row>
    <row r="10947" spans="1:24" x14ac:dyDescent="0.3">
      <c r="A10947">
        <v>14627</v>
      </c>
      <c r="B10947" s="15" t="s">
        <v>1017</v>
      </c>
      <c r="C10947" t="str">
        <f>_xlfn.XLOOKUP($B10947, STANDARDS!$A:$A, STANDARDS!$B:$B,,0,2)</f>
        <v>Taltheilei Fm, Pethei Gp</v>
      </c>
      <c r="D10947" t="s">
        <v>517</v>
      </c>
      <c r="E10947" t="s">
        <v>1282</v>
      </c>
      <c r="J10947" cm="1">
        <f t="array" ref="J10947:L10947">_xlfn.XLOOKUP($C10947, AGE!$A:$A,AGE!$B:$D,,0,2)</f>
        <v>1882</v>
      </c>
      <c r="K10947">
        <v>11</v>
      </c>
      <c r="L10947" t="str">
        <v>Mitchell et al. 2010; Buchan et al. 2010 in Gong et al. 2018; Davis et al. 2004 in Gong et al. 2018; van Breeman et al. 2013</v>
      </c>
      <c r="M10947" t="s">
        <v>583</v>
      </c>
      <c r="P10947" t="s">
        <v>243</v>
      </c>
      <c r="Q10947">
        <v>1.6</v>
      </c>
      <c r="V10947">
        <v>1</v>
      </c>
      <c r="W10947" t="s">
        <v>1371</v>
      </c>
      <c r="X10947" t="s">
        <v>1444</v>
      </c>
    </row>
    <row r="10948" spans="1:24" x14ac:dyDescent="0.3">
      <c r="A10948">
        <v>14628</v>
      </c>
      <c r="B10948" s="15" t="s">
        <v>1016</v>
      </c>
      <c r="C10948" t="str">
        <f>_xlfn.XLOOKUP($B10948, STANDARDS!$A:$A, STANDARDS!$B:$B,,0,2)</f>
        <v>Utsingi Fm, Pethei Gp</v>
      </c>
      <c r="D10948" t="s">
        <v>517</v>
      </c>
      <c r="E10948" t="s">
        <v>1282</v>
      </c>
      <c r="J10948" cm="1">
        <f t="array" ref="J10948:L10948">_xlfn.XLOOKUP($C10948, AGE!$A:$A,AGE!$B:$D,,0,2)</f>
        <v>1882</v>
      </c>
      <c r="K10948">
        <v>11</v>
      </c>
      <c r="L10948" t="str">
        <v>Mitchell et al. 2010; Buchan et al. 2010 in Gong et al. 2018; Davis et al. 2004 in Gong et al. 2018; van Breeman et al. 2013</v>
      </c>
      <c r="M10948" t="s">
        <v>583</v>
      </c>
      <c r="P10948" t="s">
        <v>243</v>
      </c>
      <c r="Q10948">
        <v>1.5</v>
      </c>
      <c r="V10948">
        <v>1</v>
      </c>
      <c r="W10948" t="s">
        <v>1371</v>
      </c>
      <c r="X10948" t="s">
        <v>1444</v>
      </c>
    </row>
    <row r="10949" spans="1:24" x14ac:dyDescent="0.3">
      <c r="A10949">
        <v>14629</v>
      </c>
      <c r="B10949" s="15" t="s">
        <v>1017</v>
      </c>
      <c r="C10949" t="str">
        <f>_xlfn.XLOOKUP($B10949, STANDARDS!$A:$A, STANDARDS!$B:$B,,0,2)</f>
        <v>Taltheilei Fm, Pethei Gp</v>
      </c>
      <c r="D10949" t="s">
        <v>517</v>
      </c>
      <c r="E10949" t="s">
        <v>1282</v>
      </c>
      <c r="J10949" cm="1">
        <f t="array" ref="J10949:L10949">_xlfn.XLOOKUP($C10949, AGE!$A:$A,AGE!$B:$D,,0,2)</f>
        <v>1882</v>
      </c>
      <c r="K10949">
        <v>11</v>
      </c>
      <c r="L10949" t="str">
        <v>Mitchell et al. 2010; Buchan et al. 2010 in Gong et al. 2018; Davis et al. 2004 in Gong et al. 2018; van Breeman et al. 2013</v>
      </c>
      <c r="M10949" t="s">
        <v>583</v>
      </c>
      <c r="P10949" t="s">
        <v>243</v>
      </c>
      <c r="Q10949">
        <v>1.7</v>
      </c>
      <c r="V10949">
        <v>1</v>
      </c>
      <c r="W10949" t="s">
        <v>1371</v>
      </c>
      <c r="X10949" t="s">
        <v>1444</v>
      </c>
    </row>
    <row r="10950" spans="1:24" x14ac:dyDescent="0.3">
      <c r="A10950">
        <v>14630</v>
      </c>
      <c r="B10950" s="15" t="s">
        <v>1017</v>
      </c>
      <c r="C10950" t="str">
        <f>_xlfn.XLOOKUP($B10950, STANDARDS!$A:$A, STANDARDS!$B:$B,,0,2)</f>
        <v>Taltheilei Fm, Pethei Gp</v>
      </c>
      <c r="D10950" t="s">
        <v>517</v>
      </c>
      <c r="E10950" t="s">
        <v>1282</v>
      </c>
      <c r="J10950" cm="1">
        <f t="array" ref="J10950:L10950">_xlfn.XLOOKUP($C10950, AGE!$A:$A,AGE!$B:$D,,0,2)</f>
        <v>1882</v>
      </c>
      <c r="K10950">
        <v>11</v>
      </c>
      <c r="L10950" t="str">
        <v>Mitchell et al. 2010; Buchan et al. 2010 in Gong et al. 2018; Davis et al. 2004 in Gong et al. 2018; van Breeman et al. 2013</v>
      </c>
      <c r="M10950" t="s">
        <v>583</v>
      </c>
      <c r="P10950" t="s">
        <v>243</v>
      </c>
      <c r="Q10950">
        <v>1.4</v>
      </c>
      <c r="V10950">
        <v>1</v>
      </c>
      <c r="W10950" t="s">
        <v>1371</v>
      </c>
      <c r="X10950" t="s">
        <v>1444</v>
      </c>
    </row>
    <row r="10951" spans="1:24" x14ac:dyDescent="0.3">
      <c r="A10951">
        <v>14631</v>
      </c>
      <c r="B10951" s="15" t="s">
        <v>1017</v>
      </c>
      <c r="C10951" t="str">
        <f>_xlfn.XLOOKUP($B10951, STANDARDS!$A:$A, STANDARDS!$B:$B,,0,2)</f>
        <v>Taltheilei Fm, Pethei Gp</v>
      </c>
      <c r="D10951" t="s">
        <v>517</v>
      </c>
      <c r="E10951" t="s">
        <v>1282</v>
      </c>
      <c r="J10951" cm="1">
        <f t="array" ref="J10951:L10951">_xlfn.XLOOKUP($C10951, AGE!$A:$A,AGE!$B:$D,,0,2)</f>
        <v>1882</v>
      </c>
      <c r="K10951">
        <v>11</v>
      </c>
      <c r="L10951" t="str">
        <v>Mitchell et al. 2010; Buchan et al. 2010 in Gong et al. 2018; Davis et al. 2004 in Gong et al. 2018; van Breeman et al. 2013</v>
      </c>
      <c r="M10951" t="s">
        <v>583</v>
      </c>
      <c r="P10951" t="s">
        <v>243</v>
      </c>
      <c r="Q10951">
        <v>0</v>
      </c>
      <c r="V10951">
        <v>1</v>
      </c>
      <c r="W10951" t="s">
        <v>1371</v>
      </c>
      <c r="X10951" t="s">
        <v>1444</v>
      </c>
    </row>
    <row r="10952" spans="1:24" x14ac:dyDescent="0.3">
      <c r="A10952">
        <v>14632</v>
      </c>
      <c r="B10952" s="15" t="s">
        <v>1016</v>
      </c>
      <c r="C10952" t="str">
        <f>_xlfn.XLOOKUP($B10952, STANDARDS!$A:$A, STANDARDS!$B:$B,,0,2)</f>
        <v>Utsingi Fm, Pethei Gp</v>
      </c>
      <c r="D10952" t="s">
        <v>517</v>
      </c>
      <c r="E10952" t="s">
        <v>1282</v>
      </c>
      <c r="J10952" cm="1">
        <f t="array" ref="J10952:L10952">_xlfn.XLOOKUP($C10952, AGE!$A:$A,AGE!$B:$D,,0,2)</f>
        <v>1882</v>
      </c>
      <c r="K10952">
        <v>11</v>
      </c>
      <c r="L10952" t="str">
        <v>Mitchell et al. 2010; Buchan et al. 2010 in Gong et al. 2018; Davis et al. 2004 in Gong et al. 2018; van Breeman et al. 2013</v>
      </c>
      <c r="M10952" t="s">
        <v>583</v>
      </c>
      <c r="P10952" t="s">
        <v>243</v>
      </c>
      <c r="Q10952">
        <v>1.5</v>
      </c>
      <c r="V10952">
        <v>1</v>
      </c>
      <c r="W10952" t="s">
        <v>1371</v>
      </c>
      <c r="X10952" t="s">
        <v>1444</v>
      </c>
    </row>
    <row r="10953" spans="1:24" x14ac:dyDescent="0.3">
      <c r="A10953">
        <v>14633</v>
      </c>
      <c r="B10953" s="15" t="s">
        <v>1018</v>
      </c>
      <c r="C10953" t="str">
        <f>_xlfn.XLOOKUP($B10953, STANDARDS!$A:$A, STANDARDS!$B:$B,,0,2)</f>
        <v>Wildbread Fm, Pethei Gp</v>
      </c>
      <c r="D10953" t="s">
        <v>517</v>
      </c>
      <c r="E10953" t="s">
        <v>1282</v>
      </c>
      <c r="J10953" cm="1">
        <f t="array" ref="J10953:L10953">_xlfn.XLOOKUP($C10953, AGE!$A:$A,AGE!$B:$D,,0,2)</f>
        <v>1882</v>
      </c>
      <c r="K10953">
        <v>11</v>
      </c>
      <c r="L10953" t="str">
        <v>Mitchell et al. 2010; Buchan et al. 2010 in Gong et al. 2018; Davis et al. 2004 in Gong et al. 2018; van Breeman et al. 2013</v>
      </c>
      <c r="M10953" t="s">
        <v>583</v>
      </c>
      <c r="P10953" t="s">
        <v>243</v>
      </c>
      <c r="Q10953">
        <v>1.6</v>
      </c>
      <c r="V10953">
        <v>1</v>
      </c>
      <c r="W10953" t="s">
        <v>1371</v>
      </c>
      <c r="X10953" t="s">
        <v>1444</v>
      </c>
    </row>
    <row r="10954" spans="1:24" x14ac:dyDescent="0.3">
      <c r="A10954">
        <v>14634</v>
      </c>
      <c r="B10954" s="15" t="s">
        <v>1016</v>
      </c>
      <c r="C10954" t="str">
        <f>_xlfn.XLOOKUP($B10954, STANDARDS!$A:$A, STANDARDS!$B:$B,,0,2)</f>
        <v>Utsingi Fm, Pethei Gp</v>
      </c>
      <c r="D10954" t="s">
        <v>517</v>
      </c>
      <c r="E10954" t="s">
        <v>1282</v>
      </c>
      <c r="J10954" cm="1">
        <f t="array" ref="J10954:L10954">_xlfn.XLOOKUP($C10954, AGE!$A:$A,AGE!$B:$D,,0,2)</f>
        <v>1882</v>
      </c>
      <c r="K10954">
        <v>11</v>
      </c>
      <c r="L10954" t="str">
        <v>Mitchell et al. 2010; Buchan et al. 2010 in Gong et al. 2018; Davis et al. 2004 in Gong et al. 2018; van Breeman et al. 2013</v>
      </c>
      <c r="M10954" t="s">
        <v>583</v>
      </c>
      <c r="P10954" t="s">
        <v>243</v>
      </c>
      <c r="Q10954">
        <v>1.8</v>
      </c>
      <c r="V10954">
        <v>1</v>
      </c>
      <c r="W10954" t="s">
        <v>1371</v>
      </c>
      <c r="X10954" t="s">
        <v>1444</v>
      </c>
    </row>
    <row r="10955" spans="1:24" x14ac:dyDescent="0.3">
      <c r="A10955">
        <v>14635</v>
      </c>
      <c r="B10955" s="15" t="s">
        <v>1017</v>
      </c>
      <c r="C10955" t="str">
        <f>_xlfn.XLOOKUP($B10955, STANDARDS!$A:$A, STANDARDS!$B:$B,,0,2)</f>
        <v>Taltheilei Fm, Pethei Gp</v>
      </c>
      <c r="D10955" t="s">
        <v>517</v>
      </c>
      <c r="E10955" t="s">
        <v>1282</v>
      </c>
      <c r="J10955" cm="1">
        <f t="array" ref="J10955:L10955">_xlfn.XLOOKUP($C10955, AGE!$A:$A,AGE!$B:$D,,0,2)</f>
        <v>1882</v>
      </c>
      <c r="K10955">
        <v>11</v>
      </c>
      <c r="L10955" t="str">
        <v>Mitchell et al. 2010; Buchan et al. 2010 in Gong et al. 2018; Davis et al. 2004 in Gong et al. 2018; van Breeman et al. 2013</v>
      </c>
      <c r="M10955" t="s">
        <v>583</v>
      </c>
      <c r="P10955" t="s">
        <v>243</v>
      </c>
      <c r="Q10955">
        <v>-0.4</v>
      </c>
      <c r="V10955">
        <v>1</v>
      </c>
      <c r="W10955" t="s">
        <v>1371</v>
      </c>
      <c r="X10955" t="s">
        <v>1444</v>
      </c>
    </row>
    <row r="10956" spans="1:24" x14ac:dyDescent="0.3">
      <c r="A10956">
        <v>14636</v>
      </c>
      <c r="B10956" s="15" t="s">
        <v>1018</v>
      </c>
      <c r="C10956" t="str">
        <f>_xlfn.XLOOKUP($B10956, STANDARDS!$A:$A, STANDARDS!$B:$B,,0,2)</f>
        <v>Wildbread Fm, Pethei Gp</v>
      </c>
      <c r="D10956" t="s">
        <v>517</v>
      </c>
      <c r="E10956" t="s">
        <v>1282</v>
      </c>
      <c r="J10956" cm="1">
        <f t="array" ref="J10956:L10956">_xlfn.XLOOKUP($C10956, AGE!$A:$A,AGE!$B:$D,,0,2)</f>
        <v>1882</v>
      </c>
      <c r="K10956">
        <v>11</v>
      </c>
      <c r="L10956" t="str">
        <v>Mitchell et al. 2010; Buchan et al. 2010 in Gong et al. 2018; Davis et al. 2004 in Gong et al. 2018; van Breeman et al. 2013</v>
      </c>
      <c r="M10956" t="s">
        <v>583</v>
      </c>
      <c r="P10956" t="s">
        <v>243</v>
      </c>
      <c r="Q10956">
        <v>1.2</v>
      </c>
      <c r="V10956">
        <v>1</v>
      </c>
      <c r="W10956" t="s">
        <v>1371</v>
      </c>
      <c r="X10956" t="s">
        <v>1444</v>
      </c>
    </row>
    <row r="10957" spans="1:24" x14ac:dyDescent="0.3">
      <c r="A10957">
        <v>14637</v>
      </c>
      <c r="B10957" s="15" t="s">
        <v>1018</v>
      </c>
      <c r="C10957" t="str">
        <f>_xlfn.XLOOKUP($B10957, STANDARDS!$A:$A, STANDARDS!$B:$B,,0,2)</f>
        <v>Wildbread Fm, Pethei Gp</v>
      </c>
      <c r="D10957" t="s">
        <v>517</v>
      </c>
      <c r="E10957" t="s">
        <v>1282</v>
      </c>
      <c r="J10957" cm="1">
        <f t="array" ref="J10957:L10957">_xlfn.XLOOKUP($C10957, AGE!$A:$A,AGE!$B:$D,,0,2)</f>
        <v>1882</v>
      </c>
      <c r="K10957">
        <v>11</v>
      </c>
      <c r="L10957" t="str">
        <v>Mitchell et al. 2010; Buchan et al. 2010 in Gong et al. 2018; Davis et al. 2004 in Gong et al. 2018; van Breeman et al. 2013</v>
      </c>
      <c r="M10957" t="s">
        <v>583</v>
      </c>
      <c r="P10957" t="s">
        <v>243</v>
      </c>
      <c r="Q10957">
        <v>1.5</v>
      </c>
      <c r="V10957">
        <v>1</v>
      </c>
      <c r="W10957" t="s">
        <v>1371</v>
      </c>
      <c r="X10957" t="s">
        <v>1444</v>
      </c>
    </row>
    <row r="10958" spans="1:24" x14ac:dyDescent="0.3">
      <c r="A10958">
        <v>14652</v>
      </c>
      <c r="B10958" s="15" t="s">
        <v>1019</v>
      </c>
      <c r="C10958" t="str">
        <f>_xlfn.XLOOKUP($B10958, STANDARDS!$A:$A, STANDARDS!$B:$B,,0,2)</f>
        <v>Gunflint Iron Fm</v>
      </c>
      <c r="D10958" t="s">
        <v>517</v>
      </c>
      <c r="E10958" t="s">
        <v>1283</v>
      </c>
      <c r="J10958" s="13">
        <v>2000</v>
      </c>
      <c r="K10958" s="13"/>
      <c r="L10958" s="16"/>
      <c r="M10958" t="s">
        <v>1335</v>
      </c>
      <c r="P10958" t="s">
        <v>243</v>
      </c>
      <c r="Q10958">
        <v>-9.5</v>
      </c>
      <c r="V10958">
        <v>1</v>
      </c>
      <c r="W10958" t="s">
        <v>1371</v>
      </c>
      <c r="X10958" t="s">
        <v>1445</v>
      </c>
    </row>
    <row r="10959" spans="1:24" x14ac:dyDescent="0.3">
      <c r="A10959">
        <v>14653</v>
      </c>
      <c r="B10959" s="15" t="s">
        <v>1019</v>
      </c>
      <c r="C10959" t="str">
        <f>_xlfn.XLOOKUP($B10959, STANDARDS!$A:$A, STANDARDS!$B:$B,,0,2)</f>
        <v>Gunflint Iron Fm</v>
      </c>
      <c r="D10959" t="s">
        <v>517</v>
      </c>
      <c r="E10959" t="s">
        <v>1283</v>
      </c>
      <c r="J10959" s="13">
        <v>2000</v>
      </c>
      <c r="K10959" s="13"/>
      <c r="L10959" s="16"/>
      <c r="M10959" t="s">
        <v>1335</v>
      </c>
      <c r="P10959" t="s">
        <v>243</v>
      </c>
      <c r="Q10959">
        <v>-5.0999999999999996</v>
      </c>
      <c r="V10959">
        <v>1</v>
      </c>
      <c r="W10959" t="s">
        <v>1371</v>
      </c>
      <c r="X10959" t="s">
        <v>1445</v>
      </c>
    </row>
    <row r="10960" spans="1:24" x14ac:dyDescent="0.3">
      <c r="A10960">
        <v>14654</v>
      </c>
      <c r="B10960" s="15" t="s">
        <v>1019</v>
      </c>
      <c r="C10960" t="str">
        <f>_xlfn.XLOOKUP($B10960, STANDARDS!$A:$A, STANDARDS!$B:$B,,0,2)</f>
        <v>Gunflint Iron Fm</v>
      </c>
      <c r="D10960" t="s">
        <v>517</v>
      </c>
      <c r="E10960" t="s">
        <v>1283</v>
      </c>
      <c r="J10960" s="13">
        <v>2000</v>
      </c>
      <c r="K10960" s="13"/>
      <c r="L10960" s="16"/>
      <c r="M10960" t="s">
        <v>1335</v>
      </c>
      <c r="P10960" t="s">
        <v>243</v>
      </c>
      <c r="Q10960">
        <v>-4.5</v>
      </c>
      <c r="V10960">
        <v>1</v>
      </c>
      <c r="W10960" t="s">
        <v>1371</v>
      </c>
      <c r="X10960" t="s">
        <v>1445</v>
      </c>
    </row>
    <row r="10961" spans="1:24" x14ac:dyDescent="0.3">
      <c r="A10961">
        <v>14655</v>
      </c>
      <c r="B10961" s="15" t="s">
        <v>1019</v>
      </c>
      <c r="C10961" t="str">
        <f>_xlfn.XLOOKUP($B10961, STANDARDS!$A:$A, STANDARDS!$B:$B,,0,2)</f>
        <v>Gunflint Iron Fm</v>
      </c>
      <c r="D10961" t="s">
        <v>517</v>
      </c>
      <c r="E10961" t="s">
        <v>1283</v>
      </c>
      <c r="J10961" s="13">
        <v>2000</v>
      </c>
      <c r="K10961" s="13"/>
      <c r="L10961" s="16"/>
      <c r="M10961" t="s">
        <v>1335</v>
      </c>
      <c r="P10961" t="s">
        <v>243</v>
      </c>
      <c r="Q10961">
        <v>-6.8</v>
      </c>
      <c r="V10961">
        <v>1</v>
      </c>
      <c r="W10961" t="s">
        <v>1371</v>
      </c>
      <c r="X10961" t="s">
        <v>1445</v>
      </c>
    </row>
    <row r="10962" spans="1:24" x14ac:dyDescent="0.3">
      <c r="A10962">
        <v>14656</v>
      </c>
      <c r="B10962" s="15" t="s">
        <v>1019</v>
      </c>
      <c r="C10962" t="str">
        <f>_xlfn.XLOOKUP($B10962, STANDARDS!$A:$A, STANDARDS!$B:$B,,0,2)</f>
        <v>Gunflint Iron Fm</v>
      </c>
      <c r="D10962" t="s">
        <v>517</v>
      </c>
      <c r="E10962" t="s">
        <v>1283</v>
      </c>
      <c r="J10962" s="13">
        <v>2000</v>
      </c>
      <c r="K10962" s="13"/>
      <c r="L10962" s="16"/>
      <c r="M10962" t="s">
        <v>1335</v>
      </c>
      <c r="P10962" t="s">
        <v>243</v>
      </c>
      <c r="Q10962">
        <v>-5.7</v>
      </c>
      <c r="V10962">
        <v>1</v>
      </c>
      <c r="W10962" t="s">
        <v>1371</v>
      </c>
      <c r="X10962" t="s">
        <v>1445</v>
      </c>
    </row>
    <row r="10963" spans="1:24" x14ac:dyDescent="0.3">
      <c r="A10963">
        <v>14657</v>
      </c>
      <c r="B10963" s="15" t="s">
        <v>1019</v>
      </c>
      <c r="C10963" t="str">
        <f>_xlfn.XLOOKUP($B10963, STANDARDS!$A:$A, STANDARDS!$B:$B,,0,2)</f>
        <v>Gunflint Iron Fm</v>
      </c>
      <c r="D10963" t="s">
        <v>517</v>
      </c>
      <c r="E10963" t="s">
        <v>1283</v>
      </c>
      <c r="J10963" s="13">
        <v>2000</v>
      </c>
      <c r="K10963" s="13"/>
      <c r="L10963" s="16"/>
      <c r="M10963" t="s">
        <v>1335</v>
      </c>
      <c r="P10963" t="s">
        <v>243</v>
      </c>
      <c r="Q10963">
        <v>-6.9</v>
      </c>
      <c r="V10963">
        <v>1</v>
      </c>
      <c r="W10963" t="s">
        <v>1371</v>
      </c>
      <c r="X10963" t="s">
        <v>1445</v>
      </c>
    </row>
    <row r="10964" spans="1:24" x14ac:dyDescent="0.3">
      <c r="A10964">
        <v>14658</v>
      </c>
      <c r="B10964" s="15" t="s">
        <v>1019</v>
      </c>
      <c r="C10964" t="str">
        <f>_xlfn.XLOOKUP($B10964, STANDARDS!$A:$A, STANDARDS!$B:$B,,0,2)</f>
        <v>Gunflint Iron Fm</v>
      </c>
      <c r="D10964" t="s">
        <v>517</v>
      </c>
      <c r="E10964" t="s">
        <v>1283</v>
      </c>
      <c r="J10964" s="13">
        <v>2000</v>
      </c>
      <c r="K10964" s="13"/>
      <c r="L10964" s="16"/>
      <c r="M10964" t="s">
        <v>1335</v>
      </c>
      <c r="P10964" t="s">
        <v>243</v>
      </c>
      <c r="Q10964">
        <v>-5.6</v>
      </c>
      <c r="V10964">
        <v>1</v>
      </c>
      <c r="W10964" t="s">
        <v>1371</v>
      </c>
      <c r="X10964" t="s">
        <v>1445</v>
      </c>
    </row>
    <row r="10965" spans="1:24" x14ac:dyDescent="0.3">
      <c r="A10965">
        <v>14659</v>
      </c>
      <c r="B10965" s="15" t="s">
        <v>1019</v>
      </c>
      <c r="C10965" t="str">
        <f>_xlfn.XLOOKUP($B10965, STANDARDS!$A:$A, STANDARDS!$B:$B,,0,2)</f>
        <v>Gunflint Iron Fm</v>
      </c>
      <c r="D10965" t="s">
        <v>517</v>
      </c>
      <c r="E10965" t="s">
        <v>1283</v>
      </c>
      <c r="J10965" s="13">
        <v>2000</v>
      </c>
      <c r="K10965" s="13"/>
      <c r="L10965" s="16"/>
      <c r="M10965" t="s">
        <v>1335</v>
      </c>
      <c r="P10965" t="s">
        <v>243</v>
      </c>
      <c r="Q10965">
        <v>-4.2</v>
      </c>
      <c r="V10965">
        <v>1</v>
      </c>
      <c r="W10965" t="s">
        <v>1371</v>
      </c>
      <c r="X10965" t="s">
        <v>1445</v>
      </c>
    </row>
    <row r="10966" spans="1:24" x14ac:dyDescent="0.3">
      <c r="A10966">
        <v>14660</v>
      </c>
      <c r="B10966" s="15" t="s">
        <v>1019</v>
      </c>
      <c r="C10966" t="str">
        <f>_xlfn.XLOOKUP($B10966, STANDARDS!$A:$A, STANDARDS!$B:$B,,0,2)</f>
        <v>Gunflint Iron Fm</v>
      </c>
      <c r="D10966" t="s">
        <v>517</v>
      </c>
      <c r="E10966" t="s">
        <v>1284</v>
      </c>
      <c r="J10966" s="13">
        <v>2000</v>
      </c>
      <c r="K10966" s="13"/>
      <c r="L10966" s="16"/>
      <c r="M10966" t="s">
        <v>1335</v>
      </c>
      <c r="P10966" t="s">
        <v>243</v>
      </c>
      <c r="Q10966">
        <v>-16.3</v>
      </c>
      <c r="V10966">
        <v>1</v>
      </c>
      <c r="W10966" t="s">
        <v>1371</v>
      </c>
      <c r="X10966" t="s">
        <v>1445</v>
      </c>
    </row>
    <row r="10967" spans="1:24" x14ac:dyDescent="0.3">
      <c r="A10967">
        <v>14661</v>
      </c>
      <c r="B10967" s="15" t="s">
        <v>1019</v>
      </c>
      <c r="C10967" t="str">
        <f>_xlfn.XLOOKUP($B10967, STANDARDS!$A:$A, STANDARDS!$B:$B,,0,2)</f>
        <v>Gunflint Iron Fm</v>
      </c>
      <c r="D10967" t="s">
        <v>517</v>
      </c>
      <c r="E10967" t="s">
        <v>1283</v>
      </c>
      <c r="J10967" s="13">
        <v>2000</v>
      </c>
      <c r="K10967" s="13"/>
      <c r="L10967" s="16"/>
      <c r="M10967" t="s">
        <v>1335</v>
      </c>
      <c r="P10967" t="s">
        <v>243</v>
      </c>
      <c r="Q10967">
        <v>-14.5</v>
      </c>
      <c r="V10967">
        <v>1</v>
      </c>
      <c r="W10967" t="s">
        <v>1371</v>
      </c>
      <c r="X10967" t="s">
        <v>1445</v>
      </c>
    </row>
    <row r="10968" spans="1:24" x14ac:dyDescent="0.3">
      <c r="A10968">
        <v>14662</v>
      </c>
      <c r="B10968" s="15" t="s">
        <v>1019</v>
      </c>
      <c r="C10968" t="str">
        <f>_xlfn.XLOOKUP($B10968, STANDARDS!$A:$A, STANDARDS!$B:$B,,0,2)</f>
        <v>Gunflint Iron Fm</v>
      </c>
      <c r="D10968" t="s">
        <v>517</v>
      </c>
      <c r="E10968" t="s">
        <v>1283</v>
      </c>
      <c r="J10968" s="13">
        <v>2000</v>
      </c>
      <c r="K10968" s="13"/>
      <c r="L10968" s="16"/>
      <c r="M10968" t="s">
        <v>1335</v>
      </c>
      <c r="P10968" t="s">
        <v>243</v>
      </c>
      <c r="Q10968">
        <v>-6.2</v>
      </c>
      <c r="V10968">
        <v>1</v>
      </c>
      <c r="W10968" t="s">
        <v>1371</v>
      </c>
      <c r="X10968" t="s">
        <v>1445</v>
      </c>
    </row>
    <row r="10969" spans="1:24" x14ac:dyDescent="0.3">
      <c r="A10969">
        <v>14663</v>
      </c>
      <c r="B10969" s="15" t="s">
        <v>1019</v>
      </c>
      <c r="C10969" t="str">
        <f>_xlfn.XLOOKUP($B10969, STANDARDS!$A:$A, STANDARDS!$B:$B,,0,2)</f>
        <v>Gunflint Iron Fm</v>
      </c>
      <c r="D10969" t="s">
        <v>517</v>
      </c>
      <c r="E10969" t="s">
        <v>1283</v>
      </c>
      <c r="J10969" s="13">
        <v>2000</v>
      </c>
      <c r="K10969" s="13"/>
      <c r="L10969" s="16"/>
      <c r="M10969" t="s">
        <v>1335</v>
      </c>
      <c r="P10969" t="s">
        <v>243</v>
      </c>
      <c r="Q10969">
        <v>-13.4</v>
      </c>
      <c r="V10969">
        <v>1</v>
      </c>
      <c r="W10969" t="s">
        <v>1371</v>
      </c>
      <c r="X10969" t="s">
        <v>1445</v>
      </c>
    </row>
    <row r="10970" spans="1:24" x14ac:dyDescent="0.3">
      <c r="A10970">
        <v>14664</v>
      </c>
      <c r="B10970" s="15" t="s">
        <v>1019</v>
      </c>
      <c r="C10970" t="str">
        <f>_xlfn.XLOOKUP($B10970, STANDARDS!$A:$A, STANDARDS!$B:$B,,0,2)</f>
        <v>Gunflint Iron Fm</v>
      </c>
      <c r="D10970" t="s">
        <v>517</v>
      </c>
      <c r="E10970" t="s">
        <v>1283</v>
      </c>
      <c r="J10970" s="13">
        <v>2000</v>
      </c>
      <c r="K10970" s="13"/>
      <c r="L10970" s="16"/>
      <c r="M10970" t="s">
        <v>1335</v>
      </c>
      <c r="P10970" t="s">
        <v>243</v>
      </c>
      <c r="Q10970">
        <v>-3.4</v>
      </c>
      <c r="V10970">
        <v>1</v>
      </c>
      <c r="W10970" t="s">
        <v>1371</v>
      </c>
      <c r="X10970" t="s">
        <v>1445</v>
      </c>
    </row>
    <row r="10971" spans="1:24" x14ac:dyDescent="0.3">
      <c r="A10971">
        <v>14665</v>
      </c>
      <c r="B10971" s="15" t="s">
        <v>1019</v>
      </c>
      <c r="C10971" t="str">
        <f>_xlfn.XLOOKUP($B10971, STANDARDS!$A:$A, STANDARDS!$B:$B,,0,2)</f>
        <v>Gunflint Iron Fm</v>
      </c>
      <c r="D10971" t="s">
        <v>517</v>
      </c>
      <c r="E10971" t="s">
        <v>1283</v>
      </c>
      <c r="J10971" s="13">
        <v>2000</v>
      </c>
      <c r="K10971" s="13"/>
      <c r="L10971" s="16"/>
      <c r="M10971" t="s">
        <v>1335</v>
      </c>
      <c r="P10971" t="s">
        <v>243</v>
      </c>
      <c r="Q10971">
        <v>-2.6</v>
      </c>
      <c r="V10971">
        <v>1</v>
      </c>
      <c r="W10971" t="s">
        <v>1371</v>
      </c>
      <c r="X10971" t="s">
        <v>1445</v>
      </c>
    </row>
    <row r="10972" spans="1:24" x14ac:dyDescent="0.3">
      <c r="A10972">
        <v>14666</v>
      </c>
      <c r="B10972" s="15" t="s">
        <v>1019</v>
      </c>
      <c r="C10972" t="str">
        <f>_xlfn.XLOOKUP($B10972, STANDARDS!$A:$A, STANDARDS!$B:$B,,0,2)</f>
        <v>Gunflint Iron Fm</v>
      </c>
      <c r="D10972" t="s">
        <v>517</v>
      </c>
      <c r="E10972" t="s">
        <v>1284</v>
      </c>
      <c r="J10972" s="13">
        <v>2000</v>
      </c>
      <c r="K10972" s="13"/>
      <c r="L10972" s="16"/>
      <c r="M10972" t="s">
        <v>1335</v>
      </c>
      <c r="P10972" t="s">
        <v>243</v>
      </c>
      <c r="Q10972">
        <v>-15.4</v>
      </c>
      <c r="V10972">
        <v>1</v>
      </c>
      <c r="W10972" t="s">
        <v>1371</v>
      </c>
      <c r="X10972" t="s">
        <v>1445</v>
      </c>
    </row>
    <row r="10973" spans="1:24" x14ac:dyDescent="0.3">
      <c r="A10973">
        <v>14667</v>
      </c>
      <c r="B10973" s="15" t="s">
        <v>1019</v>
      </c>
      <c r="C10973" t="str">
        <f>_xlfn.XLOOKUP($B10973, STANDARDS!$A:$A, STANDARDS!$B:$B,,0,2)</f>
        <v>Gunflint Iron Fm</v>
      </c>
      <c r="D10973" t="s">
        <v>517</v>
      </c>
      <c r="E10973" t="s">
        <v>1284</v>
      </c>
      <c r="J10973" s="13">
        <v>2000</v>
      </c>
      <c r="K10973" s="13"/>
      <c r="L10973" s="16"/>
      <c r="M10973" t="s">
        <v>1335</v>
      </c>
      <c r="P10973" t="s">
        <v>243</v>
      </c>
      <c r="Q10973">
        <v>-12.8</v>
      </c>
      <c r="V10973">
        <v>1</v>
      </c>
      <c r="W10973" t="s">
        <v>1371</v>
      </c>
      <c r="X10973" t="s">
        <v>1445</v>
      </c>
    </row>
    <row r="10974" spans="1:24" x14ac:dyDescent="0.3">
      <c r="A10974">
        <v>14668</v>
      </c>
      <c r="B10974" s="15" t="s">
        <v>1019</v>
      </c>
      <c r="C10974" t="str">
        <f>_xlfn.XLOOKUP($B10974, STANDARDS!$A:$A, STANDARDS!$B:$B,,0,2)</f>
        <v>Gunflint Iron Fm</v>
      </c>
      <c r="D10974" t="s">
        <v>517</v>
      </c>
      <c r="E10974" t="s">
        <v>1285</v>
      </c>
      <c r="J10974" s="13">
        <v>2000</v>
      </c>
      <c r="K10974" s="13"/>
      <c r="L10974" s="16"/>
      <c r="M10974" t="s">
        <v>1335</v>
      </c>
      <c r="P10974" t="s">
        <v>243</v>
      </c>
      <c r="Q10974">
        <v>-2</v>
      </c>
      <c r="V10974">
        <v>1</v>
      </c>
      <c r="W10974" t="s">
        <v>1371</v>
      </c>
      <c r="X10974" t="s">
        <v>1445</v>
      </c>
    </row>
    <row r="10975" spans="1:24" x14ac:dyDescent="0.3">
      <c r="A10975">
        <v>14669</v>
      </c>
      <c r="B10975" s="15" t="s">
        <v>1019</v>
      </c>
      <c r="C10975" t="str">
        <f>_xlfn.XLOOKUP($B10975, STANDARDS!$A:$A, STANDARDS!$B:$B,,0,2)</f>
        <v>Gunflint Iron Fm</v>
      </c>
      <c r="D10975" t="s">
        <v>517</v>
      </c>
      <c r="E10975" t="s">
        <v>1284</v>
      </c>
      <c r="J10975" s="13">
        <v>2000</v>
      </c>
      <c r="K10975" s="13"/>
      <c r="L10975" s="16"/>
      <c r="M10975" t="s">
        <v>1335</v>
      </c>
      <c r="P10975" t="s">
        <v>243</v>
      </c>
      <c r="Q10975">
        <v>-14</v>
      </c>
      <c r="V10975">
        <v>1</v>
      </c>
      <c r="W10975" t="s">
        <v>1371</v>
      </c>
      <c r="X10975" t="s">
        <v>1445</v>
      </c>
    </row>
    <row r="10976" spans="1:24" x14ac:dyDescent="0.3">
      <c r="A10976">
        <v>14670</v>
      </c>
      <c r="B10976" s="15" t="s">
        <v>1019</v>
      </c>
      <c r="C10976" t="str">
        <f>_xlfn.XLOOKUP($B10976, STANDARDS!$A:$A, STANDARDS!$B:$B,,0,2)</f>
        <v>Gunflint Iron Fm</v>
      </c>
      <c r="D10976" t="s">
        <v>517</v>
      </c>
      <c r="E10976" t="s">
        <v>1284</v>
      </c>
      <c r="J10976" s="13">
        <v>2000</v>
      </c>
      <c r="K10976" s="13"/>
      <c r="L10976" s="16"/>
      <c r="M10976" t="s">
        <v>1335</v>
      </c>
      <c r="P10976" t="s">
        <v>243</v>
      </c>
      <c r="Q10976">
        <v>-7.9</v>
      </c>
      <c r="V10976">
        <v>1</v>
      </c>
      <c r="W10976" t="s">
        <v>1371</v>
      </c>
      <c r="X10976" t="s">
        <v>1445</v>
      </c>
    </row>
    <row r="10977" spans="1:24" x14ac:dyDescent="0.3">
      <c r="A10977">
        <v>14671</v>
      </c>
      <c r="B10977" s="15" t="s">
        <v>1019</v>
      </c>
      <c r="C10977" t="str">
        <f>_xlfn.XLOOKUP($B10977, STANDARDS!$A:$A, STANDARDS!$B:$B,,0,2)</f>
        <v>Gunflint Iron Fm</v>
      </c>
      <c r="D10977" t="s">
        <v>517</v>
      </c>
      <c r="E10977" t="s">
        <v>1284</v>
      </c>
      <c r="J10977" s="13">
        <v>2000</v>
      </c>
      <c r="K10977" s="13"/>
      <c r="L10977" s="16"/>
      <c r="M10977" t="s">
        <v>1335</v>
      </c>
      <c r="P10977" t="s">
        <v>243</v>
      </c>
      <c r="Q10977">
        <v>-8.8000000000000007</v>
      </c>
      <c r="V10977">
        <v>1</v>
      </c>
      <c r="W10977" t="s">
        <v>1371</v>
      </c>
      <c r="X10977" t="s">
        <v>1445</v>
      </c>
    </row>
    <row r="10978" spans="1:24" x14ac:dyDescent="0.3">
      <c r="A10978">
        <v>14672</v>
      </c>
      <c r="B10978" s="15" t="s">
        <v>1019</v>
      </c>
      <c r="C10978" t="str">
        <f>_xlfn.XLOOKUP($B10978, STANDARDS!$A:$A, STANDARDS!$B:$B,,0,2)</f>
        <v>Gunflint Iron Fm</v>
      </c>
      <c r="D10978" t="s">
        <v>517</v>
      </c>
      <c r="E10978" t="s">
        <v>1284</v>
      </c>
      <c r="J10978" s="13">
        <v>2000</v>
      </c>
      <c r="K10978" s="13"/>
      <c r="L10978" s="16"/>
      <c r="M10978" t="s">
        <v>1335</v>
      </c>
      <c r="P10978" t="s">
        <v>243</v>
      </c>
      <c r="Q10978">
        <v>-9.1999999999999993</v>
      </c>
      <c r="V10978">
        <v>1</v>
      </c>
      <c r="W10978" t="s">
        <v>1371</v>
      </c>
      <c r="X10978" t="s">
        <v>1445</v>
      </c>
    </row>
    <row r="10979" spans="1:24" x14ac:dyDescent="0.3">
      <c r="A10979">
        <v>14673</v>
      </c>
      <c r="B10979" s="15" t="s">
        <v>1019</v>
      </c>
      <c r="C10979" t="str">
        <f>_xlfn.XLOOKUP($B10979, STANDARDS!$A:$A, STANDARDS!$B:$B,,0,2)</f>
        <v>Gunflint Iron Fm</v>
      </c>
      <c r="D10979" t="s">
        <v>517</v>
      </c>
      <c r="E10979" t="s">
        <v>1283</v>
      </c>
      <c r="J10979" s="13">
        <v>2000</v>
      </c>
      <c r="K10979" s="13"/>
      <c r="L10979" s="16"/>
      <c r="M10979" t="s">
        <v>1335</v>
      </c>
      <c r="P10979" t="s">
        <v>243</v>
      </c>
      <c r="Q10979">
        <v>-0.5</v>
      </c>
      <c r="V10979">
        <v>1</v>
      </c>
      <c r="W10979" t="s">
        <v>1371</v>
      </c>
      <c r="X10979" t="s">
        <v>1445</v>
      </c>
    </row>
    <row r="10980" spans="1:24" x14ac:dyDescent="0.3">
      <c r="A10980">
        <v>14674</v>
      </c>
      <c r="B10980" s="15" t="s">
        <v>1019</v>
      </c>
      <c r="C10980" t="str">
        <f>_xlfn.XLOOKUP($B10980, STANDARDS!$A:$A, STANDARDS!$B:$B,,0,2)</f>
        <v>Gunflint Iron Fm</v>
      </c>
      <c r="D10980" t="s">
        <v>517</v>
      </c>
      <c r="E10980" t="s">
        <v>1283</v>
      </c>
      <c r="J10980" s="13">
        <v>2000</v>
      </c>
      <c r="K10980" s="13"/>
      <c r="L10980" s="16"/>
      <c r="M10980" t="s">
        <v>1335</v>
      </c>
      <c r="P10980" t="s">
        <v>243</v>
      </c>
      <c r="Q10980">
        <v>1.4</v>
      </c>
      <c r="V10980">
        <v>1</v>
      </c>
      <c r="W10980" t="s">
        <v>1371</v>
      </c>
      <c r="X10980" t="s">
        <v>1445</v>
      </c>
    </row>
    <row r="10981" spans="1:24" x14ac:dyDescent="0.3">
      <c r="A10981">
        <v>14675</v>
      </c>
      <c r="B10981" s="15" t="s">
        <v>1019</v>
      </c>
      <c r="C10981" t="str">
        <f>_xlfn.XLOOKUP($B10981, STANDARDS!$A:$A, STANDARDS!$B:$B,,0,2)</f>
        <v>Gunflint Iron Fm</v>
      </c>
      <c r="D10981" t="s">
        <v>517</v>
      </c>
      <c r="E10981" t="s">
        <v>1285</v>
      </c>
      <c r="J10981" s="13">
        <v>2000</v>
      </c>
      <c r="K10981" s="13"/>
      <c r="L10981" s="16"/>
      <c r="M10981" t="s">
        <v>1335</v>
      </c>
      <c r="P10981" t="s">
        <v>243</v>
      </c>
      <c r="Q10981">
        <v>-0.7</v>
      </c>
      <c r="V10981">
        <v>1</v>
      </c>
      <c r="W10981" t="s">
        <v>1371</v>
      </c>
      <c r="X10981" t="s">
        <v>1445</v>
      </c>
    </row>
    <row r="10982" spans="1:24" x14ac:dyDescent="0.3">
      <c r="A10982">
        <v>14676</v>
      </c>
      <c r="B10982" s="15" t="s">
        <v>1019</v>
      </c>
      <c r="C10982" t="str">
        <f>_xlfn.XLOOKUP($B10982, STANDARDS!$A:$A, STANDARDS!$B:$B,,0,2)</f>
        <v>Gunflint Iron Fm</v>
      </c>
      <c r="D10982" t="s">
        <v>517</v>
      </c>
      <c r="E10982" t="s">
        <v>1283</v>
      </c>
      <c r="J10982" s="13">
        <v>2000</v>
      </c>
      <c r="K10982" s="13"/>
      <c r="L10982" s="16"/>
      <c r="M10982" t="s">
        <v>1335</v>
      </c>
      <c r="P10982" t="s">
        <v>243</v>
      </c>
      <c r="Q10982">
        <v>-0.2</v>
      </c>
      <c r="V10982">
        <v>1</v>
      </c>
      <c r="W10982" t="s">
        <v>1371</v>
      </c>
      <c r="X10982" t="s">
        <v>1445</v>
      </c>
    </row>
    <row r="10983" spans="1:24" x14ac:dyDescent="0.3">
      <c r="A10983">
        <v>14677</v>
      </c>
      <c r="B10983" s="15" t="s">
        <v>1019</v>
      </c>
      <c r="C10983" t="str">
        <f>_xlfn.XLOOKUP($B10983, STANDARDS!$A:$A, STANDARDS!$B:$B,,0,2)</f>
        <v>Gunflint Iron Fm</v>
      </c>
      <c r="D10983" t="s">
        <v>517</v>
      </c>
      <c r="E10983" t="s">
        <v>1283</v>
      </c>
      <c r="J10983" s="13">
        <v>2000</v>
      </c>
      <c r="K10983" s="13"/>
      <c r="L10983" s="16"/>
      <c r="M10983" t="s">
        <v>1335</v>
      </c>
      <c r="P10983" t="s">
        <v>243</v>
      </c>
      <c r="Q10983">
        <v>-0.2</v>
      </c>
      <c r="V10983">
        <v>1</v>
      </c>
      <c r="W10983" t="s">
        <v>1371</v>
      </c>
      <c r="X10983" t="s">
        <v>1445</v>
      </c>
    </row>
    <row r="10984" spans="1:24" x14ac:dyDescent="0.3">
      <c r="A10984">
        <v>14678</v>
      </c>
      <c r="B10984" s="15" t="s">
        <v>1019</v>
      </c>
      <c r="C10984" t="str">
        <f>_xlfn.XLOOKUP($B10984, STANDARDS!$A:$A, STANDARDS!$B:$B,,0,2)</f>
        <v>Gunflint Iron Fm</v>
      </c>
      <c r="D10984" t="s">
        <v>517</v>
      </c>
      <c r="E10984" t="s">
        <v>1286</v>
      </c>
      <c r="J10984" s="13">
        <v>2000</v>
      </c>
      <c r="K10984" s="13"/>
      <c r="L10984" s="16"/>
      <c r="P10984" t="s">
        <v>243</v>
      </c>
      <c r="Q10984">
        <v>-4.8</v>
      </c>
      <c r="V10984">
        <v>1</v>
      </c>
      <c r="W10984" t="s">
        <v>1371</v>
      </c>
      <c r="X10984" t="s">
        <v>1445</v>
      </c>
    </row>
    <row r="10985" spans="1:24" x14ac:dyDescent="0.3">
      <c r="A10985">
        <v>14679</v>
      </c>
      <c r="B10985" s="15" t="s">
        <v>1019</v>
      </c>
      <c r="C10985" t="str">
        <f>_xlfn.XLOOKUP($B10985, STANDARDS!$A:$A, STANDARDS!$B:$B,,0,2)</f>
        <v>Gunflint Iron Fm</v>
      </c>
      <c r="D10985" t="s">
        <v>517</v>
      </c>
      <c r="E10985" t="s">
        <v>1287</v>
      </c>
      <c r="J10985" s="13">
        <v>2000</v>
      </c>
      <c r="K10985" s="13"/>
      <c r="L10985" s="16"/>
      <c r="M10985" t="s">
        <v>1335</v>
      </c>
      <c r="P10985" t="s">
        <v>243</v>
      </c>
      <c r="Q10985">
        <v>-5.5</v>
      </c>
      <c r="V10985">
        <v>1</v>
      </c>
      <c r="W10985" t="s">
        <v>1371</v>
      </c>
      <c r="X10985" t="s">
        <v>1445</v>
      </c>
    </row>
    <row r="10986" spans="1:24" x14ac:dyDescent="0.3">
      <c r="A10986">
        <v>14680</v>
      </c>
      <c r="B10986" s="15" t="s">
        <v>1019</v>
      </c>
      <c r="C10986" t="str">
        <f>_xlfn.XLOOKUP($B10986, STANDARDS!$A:$A, STANDARDS!$B:$B,,0,2)</f>
        <v>Gunflint Iron Fm</v>
      </c>
      <c r="D10986" t="s">
        <v>517</v>
      </c>
      <c r="E10986" t="s">
        <v>1287</v>
      </c>
      <c r="J10986" s="13">
        <v>2000</v>
      </c>
      <c r="K10986" s="13"/>
      <c r="L10986" s="16"/>
      <c r="M10986" t="s">
        <v>1335</v>
      </c>
      <c r="P10986" t="s">
        <v>243</v>
      </c>
      <c r="Q10986">
        <v>-4.5999999999999996</v>
      </c>
      <c r="V10986">
        <v>1</v>
      </c>
      <c r="W10986" t="s">
        <v>1371</v>
      </c>
      <c r="X10986" t="s">
        <v>1445</v>
      </c>
    </row>
    <row r="10987" spans="1:24" x14ac:dyDescent="0.3">
      <c r="A10987">
        <v>14681</v>
      </c>
      <c r="B10987" s="15" t="s">
        <v>1019</v>
      </c>
      <c r="C10987" t="str">
        <f>_xlfn.XLOOKUP($B10987, STANDARDS!$A:$A, STANDARDS!$B:$B,,0,2)</f>
        <v>Gunflint Iron Fm</v>
      </c>
      <c r="D10987" t="s">
        <v>517</v>
      </c>
      <c r="E10987" t="s">
        <v>1287</v>
      </c>
      <c r="J10987" s="13">
        <v>2000</v>
      </c>
      <c r="K10987" s="13"/>
      <c r="L10987" s="16"/>
      <c r="M10987" t="s">
        <v>1335</v>
      </c>
      <c r="P10987" t="s">
        <v>243</v>
      </c>
      <c r="Q10987">
        <v>-3.7</v>
      </c>
      <c r="V10987">
        <v>1</v>
      </c>
      <c r="W10987" t="s">
        <v>1371</v>
      </c>
      <c r="X10987" t="s">
        <v>1445</v>
      </c>
    </row>
    <row r="10988" spans="1:24" x14ac:dyDescent="0.3">
      <c r="A10988">
        <v>14779</v>
      </c>
      <c r="B10988" s="15" t="s">
        <v>1019</v>
      </c>
      <c r="C10988" t="str">
        <f>_xlfn.XLOOKUP($B10988, STANDARDS!$A:$A, STANDARDS!$B:$B,,0,2)</f>
        <v>Gunflint Iron Fm</v>
      </c>
      <c r="D10988" t="s">
        <v>517</v>
      </c>
      <c r="E10988" t="s">
        <v>1288</v>
      </c>
      <c r="J10988" s="13">
        <v>2000</v>
      </c>
      <c r="K10988" s="13"/>
      <c r="L10988" s="16"/>
      <c r="M10988" t="s">
        <v>1365</v>
      </c>
      <c r="P10988" t="s">
        <v>243</v>
      </c>
      <c r="Q10988">
        <v>-3.5</v>
      </c>
      <c r="V10988">
        <v>1</v>
      </c>
      <c r="W10988" t="s">
        <v>1371</v>
      </c>
      <c r="X10988" t="s">
        <v>1445</v>
      </c>
    </row>
    <row r="10989" spans="1:24" x14ac:dyDescent="0.3">
      <c r="A10989">
        <v>14780</v>
      </c>
      <c r="B10989" s="15" t="s">
        <v>1019</v>
      </c>
      <c r="C10989" t="str">
        <f>_xlfn.XLOOKUP($B10989, STANDARDS!$A:$A, STANDARDS!$B:$B,,0,2)</f>
        <v>Gunflint Iron Fm</v>
      </c>
      <c r="D10989" t="s">
        <v>517</v>
      </c>
      <c r="E10989" t="s">
        <v>1286</v>
      </c>
      <c r="J10989" s="13">
        <v>2000</v>
      </c>
      <c r="K10989" s="13"/>
      <c r="L10989" s="16"/>
      <c r="M10989" t="s">
        <v>1365</v>
      </c>
      <c r="P10989" t="s">
        <v>243</v>
      </c>
      <c r="Q10989">
        <v>-4.3</v>
      </c>
      <c r="V10989">
        <v>1</v>
      </c>
      <c r="W10989" t="s">
        <v>1371</v>
      </c>
      <c r="X10989" t="s">
        <v>1445</v>
      </c>
    </row>
    <row r="10990" spans="1:24" x14ac:dyDescent="0.3">
      <c r="A10990">
        <v>14781</v>
      </c>
      <c r="B10990" s="15" t="s">
        <v>1019</v>
      </c>
      <c r="C10990" t="str">
        <f>_xlfn.XLOOKUP($B10990, STANDARDS!$A:$A, STANDARDS!$B:$B,,0,2)</f>
        <v>Gunflint Iron Fm</v>
      </c>
      <c r="D10990" t="s">
        <v>517</v>
      </c>
      <c r="E10990" t="s">
        <v>1286</v>
      </c>
      <c r="J10990" s="13">
        <v>2000</v>
      </c>
      <c r="K10990" s="13"/>
      <c r="L10990" s="16"/>
      <c r="M10990" t="s">
        <v>1365</v>
      </c>
      <c r="P10990" t="s">
        <v>243</v>
      </c>
      <c r="Q10990">
        <v>-3.4</v>
      </c>
      <c r="V10990">
        <v>1</v>
      </c>
      <c r="W10990" t="s">
        <v>1371</v>
      </c>
      <c r="X10990" t="s">
        <v>1445</v>
      </c>
    </row>
    <row r="10991" spans="1:24" x14ac:dyDescent="0.3">
      <c r="A10991">
        <v>14782</v>
      </c>
      <c r="B10991" s="15" t="s">
        <v>1019</v>
      </c>
      <c r="C10991" t="str">
        <f>_xlfn.XLOOKUP($B10991, STANDARDS!$A:$A, STANDARDS!$B:$B,,0,2)</f>
        <v>Gunflint Iron Fm</v>
      </c>
      <c r="D10991" t="s">
        <v>517</v>
      </c>
      <c r="E10991" t="s">
        <v>1286</v>
      </c>
      <c r="J10991" s="13">
        <v>2000</v>
      </c>
      <c r="K10991" s="13"/>
      <c r="L10991" s="16"/>
      <c r="M10991" t="s">
        <v>1366</v>
      </c>
      <c r="P10991" t="s">
        <v>243</v>
      </c>
      <c r="Q10991">
        <v>-3.5</v>
      </c>
      <c r="V10991">
        <v>1</v>
      </c>
      <c r="W10991" t="s">
        <v>1371</v>
      </c>
      <c r="X10991" t="s">
        <v>1445</v>
      </c>
    </row>
    <row r="10992" spans="1:24" x14ac:dyDescent="0.3">
      <c r="A10992">
        <v>14783</v>
      </c>
      <c r="B10992" s="15" t="s">
        <v>1019</v>
      </c>
      <c r="C10992" t="str">
        <f>_xlfn.XLOOKUP($B10992, STANDARDS!$A:$A, STANDARDS!$B:$B,,0,2)</f>
        <v>Gunflint Iron Fm</v>
      </c>
      <c r="D10992" t="s">
        <v>517</v>
      </c>
      <c r="E10992" t="s">
        <v>1286</v>
      </c>
      <c r="J10992" s="13">
        <v>2000</v>
      </c>
      <c r="K10992" s="13"/>
      <c r="L10992" s="16"/>
      <c r="M10992" t="s">
        <v>1366</v>
      </c>
      <c r="P10992" t="s">
        <v>243</v>
      </c>
      <c r="Q10992">
        <v>-3.8</v>
      </c>
      <c r="V10992">
        <v>1</v>
      </c>
      <c r="W10992" t="s">
        <v>1371</v>
      </c>
      <c r="X10992" t="s">
        <v>1445</v>
      </c>
    </row>
    <row r="10993" spans="1:24" x14ac:dyDescent="0.3">
      <c r="A10993">
        <v>14784</v>
      </c>
      <c r="B10993" s="15" t="s">
        <v>1019</v>
      </c>
      <c r="C10993" t="str">
        <f>_xlfn.XLOOKUP($B10993, STANDARDS!$A:$A, STANDARDS!$B:$B,,0,2)</f>
        <v>Gunflint Iron Fm</v>
      </c>
      <c r="D10993" t="s">
        <v>517</v>
      </c>
      <c r="E10993" t="s">
        <v>1286</v>
      </c>
      <c r="J10993" s="13">
        <v>2000</v>
      </c>
      <c r="K10993" s="13"/>
      <c r="L10993" s="16"/>
      <c r="M10993" t="s">
        <v>1365</v>
      </c>
      <c r="P10993" t="s">
        <v>243</v>
      </c>
      <c r="Q10993">
        <v>-4</v>
      </c>
      <c r="V10993">
        <v>1</v>
      </c>
      <c r="W10993" t="s">
        <v>1371</v>
      </c>
      <c r="X10993" t="s">
        <v>1445</v>
      </c>
    </row>
    <row r="10994" spans="1:24" x14ac:dyDescent="0.3">
      <c r="A10994">
        <v>14785</v>
      </c>
      <c r="B10994" s="15" t="s">
        <v>1019</v>
      </c>
      <c r="C10994" t="str">
        <f>_xlfn.XLOOKUP($B10994, STANDARDS!$A:$A, STANDARDS!$B:$B,,0,2)</f>
        <v>Gunflint Iron Fm</v>
      </c>
      <c r="D10994" t="s">
        <v>517</v>
      </c>
      <c r="E10994" t="s">
        <v>1286</v>
      </c>
      <c r="J10994" s="13">
        <v>2000</v>
      </c>
      <c r="K10994" s="13"/>
      <c r="L10994" s="16"/>
      <c r="M10994" t="s">
        <v>1365</v>
      </c>
      <c r="P10994" t="s">
        <v>243</v>
      </c>
      <c r="Q10994">
        <v>-3.6</v>
      </c>
      <c r="V10994">
        <v>1</v>
      </c>
      <c r="W10994" t="s">
        <v>1371</v>
      </c>
      <c r="X10994" t="s">
        <v>1445</v>
      </c>
    </row>
    <row r="10995" spans="1:24" x14ac:dyDescent="0.3">
      <c r="A10995">
        <v>14786</v>
      </c>
      <c r="B10995" s="15" t="s">
        <v>1019</v>
      </c>
      <c r="C10995" t="str">
        <f>_xlfn.XLOOKUP($B10995, STANDARDS!$A:$A, STANDARDS!$B:$B,,0,2)</f>
        <v>Gunflint Iron Fm</v>
      </c>
      <c r="D10995" t="s">
        <v>517</v>
      </c>
      <c r="E10995" t="s">
        <v>1286</v>
      </c>
      <c r="J10995" s="13">
        <v>2000</v>
      </c>
      <c r="K10995" s="13"/>
      <c r="L10995" s="16"/>
      <c r="M10995" t="s">
        <v>1365</v>
      </c>
      <c r="P10995" t="s">
        <v>243</v>
      </c>
      <c r="Q10995">
        <v>-4</v>
      </c>
      <c r="V10995">
        <v>1</v>
      </c>
      <c r="W10995" t="s">
        <v>1371</v>
      </c>
      <c r="X10995" t="s">
        <v>1445</v>
      </c>
    </row>
    <row r="10996" spans="1:24" x14ac:dyDescent="0.3">
      <c r="A10996">
        <v>14787</v>
      </c>
      <c r="B10996" s="15" t="s">
        <v>1019</v>
      </c>
      <c r="C10996" t="str">
        <f>_xlfn.XLOOKUP($B10996, STANDARDS!$A:$A, STANDARDS!$B:$B,,0,2)</f>
        <v>Gunflint Iron Fm</v>
      </c>
      <c r="D10996" t="s">
        <v>517</v>
      </c>
      <c r="E10996" t="s">
        <v>1286</v>
      </c>
      <c r="J10996" s="13">
        <v>2000</v>
      </c>
      <c r="K10996" s="13"/>
      <c r="L10996" s="16"/>
      <c r="M10996" t="s">
        <v>1365</v>
      </c>
      <c r="P10996" t="s">
        <v>243</v>
      </c>
      <c r="Q10996">
        <v>-4.0999999999999996</v>
      </c>
      <c r="V10996">
        <v>1</v>
      </c>
      <c r="W10996" t="s">
        <v>1371</v>
      </c>
      <c r="X10996" t="s">
        <v>1445</v>
      </c>
    </row>
    <row r="10997" spans="1:24" x14ac:dyDescent="0.3">
      <c r="A10997">
        <v>14788</v>
      </c>
      <c r="B10997" s="15" t="s">
        <v>1019</v>
      </c>
      <c r="C10997" t="str">
        <f>_xlfn.XLOOKUP($B10997, STANDARDS!$A:$A, STANDARDS!$B:$B,,0,2)</f>
        <v>Gunflint Iron Fm</v>
      </c>
      <c r="D10997" t="s">
        <v>517</v>
      </c>
      <c r="E10997" t="s">
        <v>1286</v>
      </c>
      <c r="J10997" s="13">
        <v>2000</v>
      </c>
      <c r="K10997" s="13"/>
      <c r="L10997" s="16"/>
      <c r="M10997" t="s">
        <v>1366</v>
      </c>
      <c r="P10997" t="s">
        <v>243</v>
      </c>
      <c r="Q10997">
        <v>-3.9</v>
      </c>
      <c r="V10997">
        <v>1</v>
      </c>
      <c r="W10997" t="s">
        <v>1371</v>
      </c>
      <c r="X10997" t="s">
        <v>1445</v>
      </c>
    </row>
    <row r="10998" spans="1:24" x14ac:dyDescent="0.3">
      <c r="A10998">
        <v>14789</v>
      </c>
      <c r="B10998" s="15" t="s">
        <v>1019</v>
      </c>
      <c r="C10998" t="str">
        <f>_xlfn.XLOOKUP($B10998, STANDARDS!$A:$A, STANDARDS!$B:$B,,0,2)</f>
        <v>Gunflint Iron Fm</v>
      </c>
      <c r="D10998" t="s">
        <v>517</v>
      </c>
      <c r="E10998" t="s">
        <v>1286</v>
      </c>
      <c r="J10998" s="13">
        <v>2000</v>
      </c>
      <c r="K10998" s="13"/>
      <c r="L10998" s="16"/>
      <c r="M10998" t="s">
        <v>1365</v>
      </c>
      <c r="P10998" t="s">
        <v>243</v>
      </c>
      <c r="Q10998">
        <v>-4</v>
      </c>
      <c r="V10998">
        <v>1</v>
      </c>
      <c r="W10998" t="s">
        <v>1371</v>
      </c>
      <c r="X10998" t="s">
        <v>1445</v>
      </c>
    </row>
    <row r="10999" spans="1:24" x14ac:dyDescent="0.3">
      <c r="A10999">
        <v>14790</v>
      </c>
      <c r="B10999" s="15" t="s">
        <v>1019</v>
      </c>
      <c r="C10999" t="str">
        <f>_xlfn.XLOOKUP($B10999, STANDARDS!$A:$A, STANDARDS!$B:$B,,0,2)</f>
        <v>Gunflint Iron Fm</v>
      </c>
      <c r="D10999" t="s">
        <v>517</v>
      </c>
      <c r="E10999" t="s">
        <v>1286</v>
      </c>
      <c r="J10999" s="13">
        <v>2000</v>
      </c>
      <c r="K10999" s="13"/>
      <c r="L10999" s="16"/>
      <c r="M10999" t="s">
        <v>1364</v>
      </c>
      <c r="P10999" t="s">
        <v>243</v>
      </c>
      <c r="Q10999">
        <v>-3.5</v>
      </c>
      <c r="V10999">
        <v>1</v>
      </c>
      <c r="W10999" t="s">
        <v>1371</v>
      </c>
      <c r="X10999" t="s">
        <v>1445</v>
      </c>
    </row>
    <row r="11000" spans="1:24" x14ac:dyDescent="0.3">
      <c r="A11000">
        <v>14791</v>
      </c>
      <c r="B11000" s="15" t="s">
        <v>1019</v>
      </c>
      <c r="C11000" t="str">
        <f>_xlfn.XLOOKUP($B11000, STANDARDS!$A:$A, STANDARDS!$B:$B,,0,2)</f>
        <v>Gunflint Iron Fm</v>
      </c>
      <c r="D11000" t="s">
        <v>517</v>
      </c>
      <c r="E11000" t="s">
        <v>1286</v>
      </c>
      <c r="J11000" s="13">
        <v>2000</v>
      </c>
      <c r="K11000" s="13"/>
      <c r="L11000" s="16"/>
      <c r="M11000" t="s">
        <v>1365</v>
      </c>
      <c r="P11000" t="s">
        <v>243</v>
      </c>
      <c r="Q11000">
        <v>-4</v>
      </c>
      <c r="V11000">
        <v>1</v>
      </c>
      <c r="W11000" t="s">
        <v>1371</v>
      </c>
      <c r="X11000" t="s">
        <v>1445</v>
      </c>
    </row>
    <row r="11001" spans="1:24" x14ac:dyDescent="0.3">
      <c r="A11001">
        <v>14792</v>
      </c>
      <c r="B11001" s="15" t="s">
        <v>1019</v>
      </c>
      <c r="C11001" t="str">
        <f>_xlfn.XLOOKUP($B11001, STANDARDS!$A:$A, STANDARDS!$B:$B,,0,2)</f>
        <v>Gunflint Iron Fm</v>
      </c>
      <c r="D11001" t="s">
        <v>517</v>
      </c>
      <c r="E11001" t="s">
        <v>1289</v>
      </c>
      <c r="J11001" s="13">
        <v>2000</v>
      </c>
      <c r="K11001" s="13"/>
      <c r="L11001" s="16"/>
      <c r="M11001" t="s">
        <v>1365</v>
      </c>
      <c r="P11001" t="s">
        <v>243</v>
      </c>
      <c r="Q11001">
        <v>-1.6</v>
      </c>
      <c r="V11001">
        <v>1</v>
      </c>
      <c r="W11001" t="s">
        <v>1371</v>
      </c>
      <c r="X11001" t="s">
        <v>1445</v>
      </c>
    </row>
    <row r="11002" spans="1:24" x14ac:dyDescent="0.3">
      <c r="A11002">
        <v>14793</v>
      </c>
      <c r="B11002" s="15" t="s">
        <v>1019</v>
      </c>
      <c r="C11002" t="str">
        <f>_xlfn.XLOOKUP($B11002, STANDARDS!$A:$A, STANDARDS!$B:$B,,0,2)</f>
        <v>Gunflint Iron Fm</v>
      </c>
      <c r="D11002" t="s">
        <v>517</v>
      </c>
      <c r="E11002" t="s">
        <v>1290</v>
      </c>
      <c r="J11002" s="13">
        <v>2000</v>
      </c>
      <c r="K11002" s="13"/>
      <c r="L11002" s="16"/>
      <c r="M11002" t="s">
        <v>1364</v>
      </c>
      <c r="P11002" t="s">
        <v>243</v>
      </c>
      <c r="Q11002">
        <v>-2.1</v>
      </c>
      <c r="V11002">
        <v>1</v>
      </c>
      <c r="W11002" t="s">
        <v>1371</v>
      </c>
      <c r="X11002" t="s">
        <v>1445</v>
      </c>
    </row>
    <row r="11003" spans="1:24" x14ac:dyDescent="0.3">
      <c r="A11003">
        <v>14794</v>
      </c>
      <c r="B11003" s="15" t="s">
        <v>1019</v>
      </c>
      <c r="C11003" t="str">
        <f>_xlfn.XLOOKUP($B11003, STANDARDS!$A:$A, STANDARDS!$B:$B,,0,2)</f>
        <v>Gunflint Iron Fm</v>
      </c>
      <c r="D11003" t="s">
        <v>517</v>
      </c>
      <c r="E11003" t="s">
        <v>1289</v>
      </c>
      <c r="J11003" s="13">
        <v>2000</v>
      </c>
      <c r="K11003" s="13"/>
      <c r="L11003" s="16"/>
      <c r="M11003" t="s">
        <v>1365</v>
      </c>
      <c r="P11003" t="s">
        <v>243</v>
      </c>
      <c r="Q11003">
        <v>-2.4</v>
      </c>
      <c r="V11003">
        <v>1</v>
      </c>
      <c r="W11003" t="s">
        <v>1371</v>
      </c>
      <c r="X11003" t="s">
        <v>1445</v>
      </c>
    </row>
    <row r="11004" spans="1:24" x14ac:dyDescent="0.3">
      <c r="A11004">
        <v>14795</v>
      </c>
      <c r="B11004" s="15" t="s">
        <v>1019</v>
      </c>
      <c r="C11004" t="str">
        <f>_xlfn.XLOOKUP($B11004, STANDARDS!$A:$A, STANDARDS!$B:$B,,0,2)</f>
        <v>Gunflint Iron Fm</v>
      </c>
      <c r="D11004" t="s">
        <v>517</v>
      </c>
      <c r="E11004" t="s">
        <v>1290</v>
      </c>
      <c r="J11004" s="13">
        <v>2000</v>
      </c>
      <c r="K11004" s="13"/>
      <c r="L11004" s="16"/>
      <c r="M11004" t="s">
        <v>1364</v>
      </c>
      <c r="P11004" t="s">
        <v>243</v>
      </c>
      <c r="Q11004">
        <v>-1.9</v>
      </c>
      <c r="V11004">
        <v>1</v>
      </c>
      <c r="W11004" t="s">
        <v>1371</v>
      </c>
      <c r="X11004" t="s">
        <v>1445</v>
      </c>
    </row>
    <row r="11005" spans="1:24" x14ac:dyDescent="0.3">
      <c r="A11005">
        <v>14796</v>
      </c>
      <c r="B11005" s="15" t="s">
        <v>1019</v>
      </c>
      <c r="C11005" t="str">
        <f>_xlfn.XLOOKUP($B11005, STANDARDS!$A:$A, STANDARDS!$B:$B,,0,2)</f>
        <v>Gunflint Iron Fm</v>
      </c>
      <c r="D11005" t="s">
        <v>517</v>
      </c>
      <c r="E11005" t="s">
        <v>1290</v>
      </c>
      <c r="J11005" s="13">
        <v>2000</v>
      </c>
      <c r="K11005" s="13"/>
      <c r="L11005" s="16"/>
      <c r="M11005" t="s">
        <v>1364</v>
      </c>
      <c r="P11005" t="s">
        <v>243</v>
      </c>
      <c r="Q11005">
        <v>-2.5</v>
      </c>
      <c r="V11005">
        <v>1</v>
      </c>
      <c r="W11005" t="s">
        <v>1371</v>
      </c>
      <c r="X11005" t="s">
        <v>1445</v>
      </c>
    </row>
    <row r="11006" spans="1:24" x14ac:dyDescent="0.3">
      <c r="A11006">
        <v>14797</v>
      </c>
      <c r="B11006" s="15" t="s">
        <v>1019</v>
      </c>
      <c r="C11006" t="str">
        <f>_xlfn.XLOOKUP($B11006, STANDARDS!$A:$A, STANDARDS!$B:$B,,0,2)</f>
        <v>Gunflint Iron Fm</v>
      </c>
      <c r="D11006" t="s">
        <v>517</v>
      </c>
      <c r="E11006" t="s">
        <v>1290</v>
      </c>
      <c r="J11006" s="13">
        <v>2000</v>
      </c>
      <c r="K11006" s="13"/>
      <c r="L11006" s="16"/>
      <c r="M11006" t="s">
        <v>1364</v>
      </c>
      <c r="P11006" t="s">
        <v>243</v>
      </c>
      <c r="Q11006">
        <v>-1.4</v>
      </c>
      <c r="V11006">
        <v>1</v>
      </c>
      <c r="W11006" t="s">
        <v>1371</v>
      </c>
      <c r="X11006" t="s">
        <v>1445</v>
      </c>
    </row>
    <row r="11007" spans="1:24" x14ac:dyDescent="0.3">
      <c r="A11007">
        <v>14798</v>
      </c>
      <c r="B11007" s="15" t="s">
        <v>1019</v>
      </c>
      <c r="C11007" t="str">
        <f>_xlfn.XLOOKUP($B11007, STANDARDS!$A:$A, STANDARDS!$B:$B,,0,2)</f>
        <v>Gunflint Iron Fm</v>
      </c>
      <c r="D11007" t="s">
        <v>517</v>
      </c>
      <c r="E11007" t="s">
        <v>1290</v>
      </c>
      <c r="J11007" s="13">
        <v>2000</v>
      </c>
      <c r="K11007" s="13"/>
      <c r="L11007" s="16"/>
      <c r="M11007" t="s">
        <v>1364</v>
      </c>
      <c r="P11007" t="s">
        <v>243</v>
      </c>
      <c r="Q11007">
        <v>-2.4</v>
      </c>
      <c r="V11007">
        <v>1</v>
      </c>
      <c r="W11007" t="s">
        <v>1371</v>
      </c>
      <c r="X11007" t="s">
        <v>1445</v>
      </c>
    </row>
    <row r="11008" spans="1:24" x14ac:dyDescent="0.3">
      <c r="A11008">
        <v>14799</v>
      </c>
      <c r="B11008" s="15" t="s">
        <v>1019</v>
      </c>
      <c r="C11008" t="str">
        <f>_xlfn.XLOOKUP($B11008, STANDARDS!$A:$A, STANDARDS!$B:$B,,0,2)</f>
        <v>Gunflint Iron Fm</v>
      </c>
      <c r="D11008" t="s">
        <v>517</v>
      </c>
      <c r="E11008" t="s">
        <v>1290</v>
      </c>
      <c r="J11008" s="13">
        <v>2000</v>
      </c>
      <c r="K11008" s="13"/>
      <c r="L11008" s="16"/>
      <c r="M11008" t="s">
        <v>1364</v>
      </c>
      <c r="P11008" t="s">
        <v>243</v>
      </c>
      <c r="Q11008">
        <v>-2</v>
      </c>
      <c r="V11008">
        <v>1</v>
      </c>
      <c r="W11008" t="s">
        <v>1371</v>
      </c>
      <c r="X11008" t="s">
        <v>1445</v>
      </c>
    </row>
    <row r="11009" spans="1:24" x14ac:dyDescent="0.3">
      <c r="A11009">
        <v>14800</v>
      </c>
      <c r="B11009" s="15" t="s">
        <v>1019</v>
      </c>
      <c r="C11009" t="str">
        <f>_xlfn.XLOOKUP($B11009, STANDARDS!$A:$A, STANDARDS!$B:$B,,0,2)</f>
        <v>Gunflint Iron Fm</v>
      </c>
      <c r="D11009" t="s">
        <v>517</v>
      </c>
      <c r="E11009" t="s">
        <v>1290</v>
      </c>
      <c r="J11009" s="13">
        <v>2000</v>
      </c>
      <c r="K11009" s="13"/>
      <c r="L11009" s="16"/>
      <c r="M11009" t="s">
        <v>1364</v>
      </c>
      <c r="P11009" t="s">
        <v>243</v>
      </c>
      <c r="Q11009">
        <v>-1.9</v>
      </c>
      <c r="V11009">
        <v>1</v>
      </c>
      <c r="W11009" t="s">
        <v>1371</v>
      </c>
      <c r="X11009" t="s">
        <v>1445</v>
      </c>
    </row>
    <row r="11010" spans="1:24" x14ac:dyDescent="0.3">
      <c r="A11010">
        <v>14801</v>
      </c>
      <c r="B11010" s="15" t="s">
        <v>1019</v>
      </c>
      <c r="C11010" t="str">
        <f>_xlfn.XLOOKUP($B11010, STANDARDS!$A:$A, STANDARDS!$B:$B,,0,2)</f>
        <v>Gunflint Iron Fm</v>
      </c>
      <c r="D11010" t="s">
        <v>517</v>
      </c>
      <c r="E11010" t="s">
        <v>1290</v>
      </c>
      <c r="J11010" s="13">
        <v>2000</v>
      </c>
      <c r="K11010" s="13"/>
      <c r="L11010" s="16"/>
      <c r="M11010" t="s">
        <v>1364</v>
      </c>
      <c r="P11010" t="s">
        <v>243</v>
      </c>
      <c r="Q11010">
        <v>-1.2</v>
      </c>
      <c r="V11010">
        <v>1</v>
      </c>
      <c r="W11010" t="s">
        <v>1371</v>
      </c>
      <c r="X11010" t="s">
        <v>1445</v>
      </c>
    </row>
    <row r="11011" spans="1:24" x14ac:dyDescent="0.3">
      <c r="A11011">
        <v>14802</v>
      </c>
      <c r="B11011" s="15" t="s">
        <v>1019</v>
      </c>
      <c r="C11011" t="str">
        <f>_xlfn.XLOOKUP($B11011, STANDARDS!$A:$A, STANDARDS!$B:$B,,0,2)</f>
        <v>Gunflint Iron Fm</v>
      </c>
      <c r="D11011" t="s">
        <v>517</v>
      </c>
      <c r="E11011" t="s">
        <v>1290</v>
      </c>
      <c r="J11011" s="13">
        <v>2000</v>
      </c>
      <c r="K11011" s="13"/>
      <c r="L11011" s="16"/>
      <c r="M11011" t="s">
        <v>1364</v>
      </c>
      <c r="P11011" t="s">
        <v>243</v>
      </c>
      <c r="Q11011">
        <v>-1.2</v>
      </c>
      <c r="V11011">
        <v>1</v>
      </c>
      <c r="W11011" t="s">
        <v>1371</v>
      </c>
      <c r="X11011" t="s">
        <v>1445</v>
      </c>
    </row>
    <row r="11012" spans="1:24" x14ac:dyDescent="0.3">
      <c r="A11012">
        <v>14803</v>
      </c>
      <c r="B11012" s="15" t="s">
        <v>1019</v>
      </c>
      <c r="C11012" t="str">
        <f>_xlfn.XLOOKUP($B11012, STANDARDS!$A:$A, STANDARDS!$B:$B,,0,2)</f>
        <v>Gunflint Iron Fm</v>
      </c>
      <c r="D11012" t="s">
        <v>517</v>
      </c>
      <c r="E11012" t="s">
        <v>1290</v>
      </c>
      <c r="J11012" s="13">
        <v>2000</v>
      </c>
      <c r="K11012" s="13"/>
      <c r="L11012" s="16"/>
      <c r="M11012" t="s">
        <v>1364</v>
      </c>
      <c r="P11012" t="s">
        <v>243</v>
      </c>
      <c r="Q11012">
        <v>-3.3</v>
      </c>
      <c r="V11012">
        <v>1</v>
      </c>
      <c r="W11012" t="s">
        <v>1371</v>
      </c>
      <c r="X11012" t="s">
        <v>1445</v>
      </c>
    </row>
    <row r="11013" spans="1:24" x14ac:dyDescent="0.3">
      <c r="A11013">
        <v>14804</v>
      </c>
      <c r="B11013" s="15" t="s">
        <v>1019</v>
      </c>
      <c r="C11013" t="str">
        <f>_xlfn.XLOOKUP($B11013, STANDARDS!$A:$A, STANDARDS!$B:$B,,0,2)</f>
        <v>Gunflint Iron Fm</v>
      </c>
      <c r="D11013" t="s">
        <v>517</v>
      </c>
      <c r="E11013" t="s">
        <v>1290</v>
      </c>
      <c r="J11013" s="13">
        <v>2000</v>
      </c>
      <c r="K11013" s="13"/>
      <c r="L11013" s="16"/>
      <c r="M11013" t="s">
        <v>1364</v>
      </c>
      <c r="P11013" t="s">
        <v>243</v>
      </c>
      <c r="Q11013">
        <v>-3.1</v>
      </c>
      <c r="V11013">
        <v>1</v>
      </c>
      <c r="W11013" t="s">
        <v>1371</v>
      </c>
      <c r="X11013" t="s">
        <v>1445</v>
      </c>
    </row>
    <row r="11014" spans="1:24" x14ac:dyDescent="0.3">
      <c r="A11014">
        <v>14805</v>
      </c>
      <c r="B11014" s="15" t="s">
        <v>1019</v>
      </c>
      <c r="C11014" t="str">
        <f>_xlfn.XLOOKUP($B11014, STANDARDS!$A:$A, STANDARDS!$B:$B,,0,2)</f>
        <v>Gunflint Iron Fm</v>
      </c>
      <c r="D11014" t="s">
        <v>517</v>
      </c>
      <c r="E11014" t="s">
        <v>1290</v>
      </c>
      <c r="J11014" s="13">
        <v>2000</v>
      </c>
      <c r="K11014" s="13"/>
      <c r="L11014" s="16"/>
      <c r="M11014" t="s">
        <v>1364</v>
      </c>
      <c r="P11014" t="s">
        <v>243</v>
      </c>
      <c r="Q11014">
        <v>-3.8</v>
      </c>
      <c r="V11014">
        <v>1</v>
      </c>
      <c r="W11014" t="s">
        <v>1371</v>
      </c>
      <c r="X11014" t="s">
        <v>1445</v>
      </c>
    </row>
    <row r="11015" spans="1:24" x14ac:dyDescent="0.3">
      <c r="A11015">
        <v>14806</v>
      </c>
      <c r="B11015" s="15" t="s">
        <v>1019</v>
      </c>
      <c r="C11015" t="str">
        <f>_xlfn.XLOOKUP($B11015, STANDARDS!$A:$A, STANDARDS!$B:$B,,0,2)</f>
        <v>Gunflint Iron Fm</v>
      </c>
      <c r="D11015" t="s">
        <v>517</v>
      </c>
      <c r="E11015" t="s">
        <v>1290</v>
      </c>
      <c r="J11015" s="13">
        <v>2000</v>
      </c>
      <c r="K11015" s="13"/>
      <c r="L11015" s="16"/>
      <c r="M11015" t="s">
        <v>1364</v>
      </c>
      <c r="P11015" t="s">
        <v>243</v>
      </c>
      <c r="Q11015">
        <v>-3.2</v>
      </c>
      <c r="V11015">
        <v>1</v>
      </c>
      <c r="W11015" t="s">
        <v>1371</v>
      </c>
      <c r="X11015" t="s">
        <v>1445</v>
      </c>
    </row>
    <row r="11016" spans="1:24" x14ac:dyDescent="0.3">
      <c r="A11016">
        <v>14807</v>
      </c>
      <c r="B11016" s="15" t="s">
        <v>1019</v>
      </c>
      <c r="C11016" t="str">
        <f>_xlfn.XLOOKUP($B11016, STANDARDS!$A:$A, STANDARDS!$B:$B,,0,2)</f>
        <v>Gunflint Iron Fm</v>
      </c>
      <c r="D11016" t="s">
        <v>517</v>
      </c>
      <c r="E11016" t="s">
        <v>1290</v>
      </c>
      <c r="J11016" s="13">
        <v>2000</v>
      </c>
      <c r="K11016" s="13"/>
      <c r="L11016" s="16"/>
      <c r="M11016" t="s">
        <v>1364</v>
      </c>
      <c r="P11016" t="s">
        <v>243</v>
      </c>
      <c r="Q11016">
        <v>-8</v>
      </c>
      <c r="V11016">
        <v>1</v>
      </c>
      <c r="W11016" t="s">
        <v>1371</v>
      </c>
      <c r="X11016" t="s">
        <v>1445</v>
      </c>
    </row>
    <row r="11017" spans="1:24" x14ac:dyDescent="0.3">
      <c r="A11017">
        <v>14808</v>
      </c>
      <c r="B11017" s="15" t="s">
        <v>1019</v>
      </c>
      <c r="C11017" t="str">
        <f>_xlfn.XLOOKUP($B11017, STANDARDS!$A:$A, STANDARDS!$B:$B,,0,2)</f>
        <v>Gunflint Iron Fm</v>
      </c>
      <c r="D11017" t="s">
        <v>517</v>
      </c>
      <c r="E11017" t="s">
        <v>1290</v>
      </c>
      <c r="J11017" s="13">
        <v>2000</v>
      </c>
      <c r="K11017" s="13"/>
      <c r="L11017" s="16"/>
      <c r="M11017" t="s">
        <v>1364</v>
      </c>
      <c r="P11017" t="s">
        <v>243</v>
      </c>
      <c r="Q11017">
        <v>-7.3</v>
      </c>
      <c r="V11017">
        <v>1</v>
      </c>
      <c r="W11017" t="s">
        <v>1371</v>
      </c>
      <c r="X11017" t="s">
        <v>1445</v>
      </c>
    </row>
    <row r="11018" spans="1:24" x14ac:dyDescent="0.3">
      <c r="A11018">
        <v>14809</v>
      </c>
      <c r="B11018" s="15" t="s">
        <v>1019</v>
      </c>
      <c r="C11018" t="str">
        <f>_xlfn.XLOOKUP($B11018, STANDARDS!$A:$A, STANDARDS!$B:$B,,0,2)</f>
        <v>Gunflint Iron Fm</v>
      </c>
      <c r="D11018" t="s">
        <v>517</v>
      </c>
      <c r="E11018" t="s">
        <v>1289</v>
      </c>
      <c r="J11018" s="13">
        <v>2000</v>
      </c>
      <c r="K11018" s="13"/>
      <c r="L11018" s="16"/>
      <c r="M11018" t="s">
        <v>1365</v>
      </c>
      <c r="P11018" t="s">
        <v>243</v>
      </c>
      <c r="Q11018">
        <v>-2</v>
      </c>
      <c r="V11018">
        <v>1</v>
      </c>
      <c r="W11018" t="s">
        <v>1371</v>
      </c>
      <c r="X11018" t="s">
        <v>1445</v>
      </c>
    </row>
    <row r="11019" spans="1:24" x14ac:dyDescent="0.3">
      <c r="A11019">
        <v>14810</v>
      </c>
      <c r="B11019" s="15" t="s">
        <v>1019</v>
      </c>
      <c r="C11019" t="str">
        <f>_xlfn.XLOOKUP($B11019, STANDARDS!$A:$A, STANDARDS!$B:$B,,0,2)</f>
        <v>Gunflint Iron Fm</v>
      </c>
      <c r="D11019" t="s">
        <v>517</v>
      </c>
      <c r="E11019" t="s">
        <v>1290</v>
      </c>
      <c r="J11019" s="13">
        <v>2000</v>
      </c>
      <c r="K11019" s="13"/>
      <c r="L11019" s="16"/>
      <c r="M11019" t="s">
        <v>1364</v>
      </c>
      <c r="P11019" t="s">
        <v>243</v>
      </c>
      <c r="Q11019">
        <v>-7.7</v>
      </c>
      <c r="V11019">
        <v>1</v>
      </c>
      <c r="W11019" t="s">
        <v>1371</v>
      </c>
      <c r="X11019" t="s">
        <v>1445</v>
      </c>
    </row>
    <row r="11020" spans="1:24" x14ac:dyDescent="0.3">
      <c r="A11020">
        <v>14811</v>
      </c>
      <c r="B11020" s="15" t="s">
        <v>1019</v>
      </c>
      <c r="C11020" t="str">
        <f>_xlfn.XLOOKUP($B11020, STANDARDS!$A:$A, STANDARDS!$B:$B,,0,2)</f>
        <v>Gunflint Iron Fm</v>
      </c>
      <c r="D11020" t="s">
        <v>517</v>
      </c>
      <c r="E11020" t="s">
        <v>1290</v>
      </c>
      <c r="J11020" s="13">
        <v>2000</v>
      </c>
      <c r="K11020" s="13"/>
      <c r="L11020" s="16"/>
      <c r="M11020" t="s">
        <v>1364</v>
      </c>
      <c r="P11020" t="s">
        <v>243</v>
      </c>
      <c r="Q11020">
        <v>-7.6</v>
      </c>
      <c r="V11020">
        <v>1</v>
      </c>
      <c r="W11020" t="s">
        <v>1371</v>
      </c>
      <c r="X11020" t="s">
        <v>1445</v>
      </c>
    </row>
    <row r="11021" spans="1:24" x14ac:dyDescent="0.3">
      <c r="A11021">
        <v>14812</v>
      </c>
      <c r="B11021" s="15" t="s">
        <v>1019</v>
      </c>
      <c r="C11021" t="str">
        <f>_xlfn.XLOOKUP($B11021, STANDARDS!$A:$A, STANDARDS!$B:$B,,0,2)</f>
        <v>Gunflint Iron Fm</v>
      </c>
      <c r="D11021" t="s">
        <v>517</v>
      </c>
      <c r="E11021" t="s">
        <v>1290</v>
      </c>
      <c r="J11021" s="13">
        <v>2000</v>
      </c>
      <c r="K11021" s="13"/>
      <c r="L11021" s="16"/>
      <c r="M11021" t="s">
        <v>1364</v>
      </c>
      <c r="P11021" t="s">
        <v>243</v>
      </c>
      <c r="Q11021">
        <v>-7.5</v>
      </c>
      <c r="V11021">
        <v>1</v>
      </c>
      <c r="W11021" t="s">
        <v>1371</v>
      </c>
      <c r="X11021" t="s">
        <v>1445</v>
      </c>
    </row>
    <row r="11022" spans="1:24" x14ac:dyDescent="0.3">
      <c r="A11022">
        <v>14813</v>
      </c>
      <c r="B11022" s="15" t="s">
        <v>1019</v>
      </c>
      <c r="C11022" t="str">
        <f>_xlfn.XLOOKUP($B11022, STANDARDS!$A:$A, STANDARDS!$B:$B,,0,2)</f>
        <v>Gunflint Iron Fm</v>
      </c>
      <c r="D11022" t="s">
        <v>517</v>
      </c>
      <c r="E11022" t="s">
        <v>1290</v>
      </c>
      <c r="J11022" s="13">
        <v>2000</v>
      </c>
      <c r="K11022" s="13"/>
      <c r="L11022" s="16"/>
      <c r="M11022" t="s">
        <v>1364</v>
      </c>
      <c r="P11022" t="s">
        <v>243</v>
      </c>
      <c r="Q11022">
        <v>-7.9</v>
      </c>
      <c r="V11022">
        <v>1</v>
      </c>
      <c r="W11022" t="s">
        <v>1371</v>
      </c>
      <c r="X11022" t="s">
        <v>1445</v>
      </c>
    </row>
    <row r="11023" spans="1:24" x14ac:dyDescent="0.3">
      <c r="A11023">
        <v>14814</v>
      </c>
      <c r="B11023" s="15" t="s">
        <v>1019</v>
      </c>
      <c r="C11023" t="str">
        <f>_xlfn.XLOOKUP($B11023, STANDARDS!$A:$A, STANDARDS!$B:$B,,0,2)</f>
        <v>Gunflint Iron Fm</v>
      </c>
      <c r="D11023" t="s">
        <v>517</v>
      </c>
      <c r="E11023" t="s">
        <v>1290</v>
      </c>
      <c r="J11023" s="13">
        <v>2000</v>
      </c>
      <c r="K11023" s="13"/>
      <c r="L11023" s="16"/>
      <c r="M11023" t="s">
        <v>1364</v>
      </c>
      <c r="P11023" t="s">
        <v>243</v>
      </c>
      <c r="Q11023">
        <v>-6.9</v>
      </c>
      <c r="V11023">
        <v>1</v>
      </c>
      <c r="W11023" t="s">
        <v>1371</v>
      </c>
      <c r="X11023" t="s">
        <v>1445</v>
      </c>
    </row>
    <row r="11024" spans="1:24" x14ac:dyDescent="0.3">
      <c r="A11024">
        <v>14815</v>
      </c>
      <c r="B11024" s="15" t="s">
        <v>1019</v>
      </c>
      <c r="C11024" t="str">
        <f>_xlfn.XLOOKUP($B11024, STANDARDS!$A:$A, STANDARDS!$B:$B,,0,2)</f>
        <v>Gunflint Iron Fm</v>
      </c>
      <c r="D11024" t="s">
        <v>517</v>
      </c>
      <c r="E11024" t="s">
        <v>1291</v>
      </c>
      <c r="J11024" s="13">
        <v>2000</v>
      </c>
      <c r="K11024" s="13"/>
      <c r="L11024" s="16"/>
      <c r="M11024" t="s">
        <v>1366</v>
      </c>
      <c r="P11024" t="s">
        <v>243</v>
      </c>
      <c r="Q11024">
        <v>-3.9</v>
      </c>
      <c r="V11024">
        <v>1</v>
      </c>
      <c r="W11024" t="s">
        <v>1371</v>
      </c>
      <c r="X11024" t="s">
        <v>1445</v>
      </c>
    </row>
    <row r="11025" spans="1:24" x14ac:dyDescent="0.3">
      <c r="A11025">
        <v>14816</v>
      </c>
      <c r="B11025" s="15" t="s">
        <v>1019</v>
      </c>
      <c r="C11025" t="str">
        <f>_xlfn.XLOOKUP($B11025, STANDARDS!$A:$A, STANDARDS!$B:$B,,0,2)</f>
        <v>Gunflint Iron Fm</v>
      </c>
      <c r="D11025" t="s">
        <v>517</v>
      </c>
      <c r="E11025" t="s">
        <v>1291</v>
      </c>
      <c r="J11025" s="13">
        <v>2000</v>
      </c>
      <c r="K11025" s="13"/>
      <c r="L11025" s="16"/>
      <c r="M11025" t="s">
        <v>1366</v>
      </c>
      <c r="P11025" t="s">
        <v>243</v>
      </c>
      <c r="Q11025">
        <v>-3.7</v>
      </c>
      <c r="V11025">
        <v>1</v>
      </c>
      <c r="W11025" t="s">
        <v>1371</v>
      </c>
      <c r="X11025" t="s">
        <v>1445</v>
      </c>
    </row>
    <row r="11026" spans="1:24" x14ac:dyDescent="0.3">
      <c r="A11026">
        <v>14817</v>
      </c>
      <c r="B11026" s="15" t="s">
        <v>1019</v>
      </c>
      <c r="C11026" t="str">
        <f>_xlfn.XLOOKUP($B11026, STANDARDS!$A:$A, STANDARDS!$B:$B,,0,2)</f>
        <v>Gunflint Iron Fm</v>
      </c>
      <c r="D11026" t="s">
        <v>517</v>
      </c>
      <c r="E11026" t="s">
        <v>1291</v>
      </c>
      <c r="J11026" s="13">
        <v>2000</v>
      </c>
      <c r="K11026" s="13"/>
      <c r="L11026" s="16"/>
      <c r="M11026" t="s">
        <v>1365</v>
      </c>
      <c r="P11026" t="s">
        <v>243</v>
      </c>
      <c r="Q11026">
        <v>-4.3</v>
      </c>
      <c r="V11026">
        <v>1</v>
      </c>
      <c r="W11026" t="s">
        <v>1371</v>
      </c>
      <c r="X11026" t="s">
        <v>1445</v>
      </c>
    </row>
    <row r="11027" spans="1:24" x14ac:dyDescent="0.3">
      <c r="A11027">
        <v>14818</v>
      </c>
      <c r="B11027" s="15" t="s">
        <v>1019</v>
      </c>
      <c r="C11027" t="str">
        <f>_xlfn.XLOOKUP($B11027, STANDARDS!$A:$A, STANDARDS!$B:$B,,0,2)</f>
        <v>Gunflint Iron Fm</v>
      </c>
      <c r="D11027" t="s">
        <v>517</v>
      </c>
      <c r="E11027" t="s">
        <v>1291</v>
      </c>
      <c r="J11027" s="13">
        <v>2000</v>
      </c>
      <c r="K11027" s="13"/>
      <c r="L11027" s="16"/>
      <c r="M11027" t="s">
        <v>1366</v>
      </c>
      <c r="P11027" t="s">
        <v>243</v>
      </c>
      <c r="Q11027">
        <v>-2.9</v>
      </c>
      <c r="V11027">
        <v>1</v>
      </c>
      <c r="W11027" t="s">
        <v>1371</v>
      </c>
      <c r="X11027" t="s">
        <v>1445</v>
      </c>
    </row>
    <row r="11028" spans="1:24" x14ac:dyDescent="0.3">
      <c r="A11028">
        <v>14819</v>
      </c>
      <c r="B11028" s="15" t="s">
        <v>1019</v>
      </c>
      <c r="C11028" t="str">
        <f>_xlfn.XLOOKUP($B11028, STANDARDS!$A:$A, STANDARDS!$B:$B,,0,2)</f>
        <v>Gunflint Iron Fm</v>
      </c>
      <c r="D11028" t="s">
        <v>517</v>
      </c>
      <c r="E11028" t="s">
        <v>1291</v>
      </c>
      <c r="J11028" s="13">
        <v>2000</v>
      </c>
      <c r="K11028" s="13"/>
      <c r="L11028" s="16"/>
      <c r="M11028" t="s">
        <v>1365</v>
      </c>
      <c r="P11028" t="s">
        <v>243</v>
      </c>
      <c r="Q11028">
        <v>-3.9</v>
      </c>
      <c r="V11028">
        <v>1</v>
      </c>
      <c r="W11028" t="s">
        <v>1371</v>
      </c>
      <c r="X11028" t="s">
        <v>1445</v>
      </c>
    </row>
    <row r="11029" spans="1:24" x14ac:dyDescent="0.3">
      <c r="A11029">
        <v>14820</v>
      </c>
      <c r="B11029" s="15" t="s">
        <v>1019</v>
      </c>
      <c r="C11029" t="str">
        <f>_xlfn.XLOOKUP($B11029, STANDARDS!$A:$A, STANDARDS!$B:$B,,0,2)</f>
        <v>Gunflint Iron Fm</v>
      </c>
      <c r="D11029" t="s">
        <v>517</v>
      </c>
      <c r="E11029" t="s">
        <v>1291</v>
      </c>
      <c r="J11029" s="13">
        <v>2000</v>
      </c>
      <c r="K11029" s="13"/>
      <c r="L11029" s="16"/>
      <c r="M11029" t="s">
        <v>1365</v>
      </c>
      <c r="P11029" t="s">
        <v>243</v>
      </c>
      <c r="Q11029">
        <v>-4.0999999999999996</v>
      </c>
      <c r="V11029">
        <v>1</v>
      </c>
      <c r="W11029" t="s">
        <v>1371</v>
      </c>
      <c r="X11029" t="s">
        <v>1445</v>
      </c>
    </row>
    <row r="11030" spans="1:24" x14ac:dyDescent="0.3">
      <c r="A11030">
        <v>14821</v>
      </c>
      <c r="B11030" s="15" t="s">
        <v>1019</v>
      </c>
      <c r="C11030" t="str">
        <f>_xlfn.XLOOKUP($B11030, STANDARDS!$A:$A, STANDARDS!$B:$B,,0,2)</f>
        <v>Gunflint Iron Fm</v>
      </c>
      <c r="D11030" t="s">
        <v>517</v>
      </c>
      <c r="E11030" t="s">
        <v>1291</v>
      </c>
      <c r="J11030" s="13">
        <v>2000</v>
      </c>
      <c r="K11030" s="13"/>
      <c r="L11030" s="16"/>
      <c r="M11030" t="s">
        <v>1365</v>
      </c>
      <c r="P11030" t="s">
        <v>243</v>
      </c>
      <c r="Q11030">
        <v>-3.8</v>
      </c>
      <c r="V11030">
        <v>1</v>
      </c>
      <c r="W11030" t="s">
        <v>1371</v>
      </c>
      <c r="X11030" t="s">
        <v>1445</v>
      </c>
    </row>
    <row r="11031" spans="1:24" x14ac:dyDescent="0.3">
      <c r="A11031">
        <v>14822</v>
      </c>
      <c r="B11031" s="15" t="s">
        <v>1019</v>
      </c>
      <c r="C11031" t="str">
        <f>_xlfn.XLOOKUP($B11031, STANDARDS!$A:$A, STANDARDS!$B:$B,,0,2)</f>
        <v>Gunflint Iron Fm</v>
      </c>
      <c r="D11031" t="s">
        <v>517</v>
      </c>
      <c r="E11031" t="s">
        <v>1291</v>
      </c>
      <c r="J11031" s="13">
        <v>2000</v>
      </c>
      <c r="K11031" s="13"/>
      <c r="L11031" s="16"/>
      <c r="M11031" t="s">
        <v>1365</v>
      </c>
      <c r="P11031" t="s">
        <v>243</v>
      </c>
      <c r="Q11031">
        <v>-3.8</v>
      </c>
      <c r="V11031">
        <v>1</v>
      </c>
      <c r="W11031" t="s">
        <v>1371</v>
      </c>
      <c r="X11031" t="s">
        <v>1445</v>
      </c>
    </row>
    <row r="11032" spans="1:24" x14ac:dyDescent="0.3">
      <c r="A11032">
        <v>14823</v>
      </c>
      <c r="B11032" s="15" t="s">
        <v>1019</v>
      </c>
      <c r="C11032" t="str">
        <f>_xlfn.XLOOKUP($B11032, STANDARDS!$A:$A, STANDARDS!$B:$B,,0,2)</f>
        <v>Gunflint Iron Fm</v>
      </c>
      <c r="D11032" t="s">
        <v>517</v>
      </c>
      <c r="E11032" t="s">
        <v>1291</v>
      </c>
      <c r="J11032" s="13">
        <v>2000</v>
      </c>
      <c r="K11032" s="13"/>
      <c r="L11032" s="16"/>
      <c r="M11032" t="s">
        <v>1365</v>
      </c>
      <c r="P11032" t="s">
        <v>243</v>
      </c>
      <c r="Q11032">
        <v>-3.8</v>
      </c>
      <c r="V11032">
        <v>1</v>
      </c>
      <c r="W11032" t="s">
        <v>1371</v>
      </c>
      <c r="X11032" t="s">
        <v>1445</v>
      </c>
    </row>
    <row r="11033" spans="1:24" x14ac:dyDescent="0.3">
      <c r="A11033">
        <v>14824</v>
      </c>
      <c r="B11033" s="15" t="s">
        <v>1019</v>
      </c>
      <c r="C11033" t="str">
        <f>_xlfn.XLOOKUP($B11033, STANDARDS!$A:$A, STANDARDS!$B:$B,,0,2)</f>
        <v>Gunflint Iron Fm</v>
      </c>
      <c r="D11033" t="s">
        <v>517</v>
      </c>
      <c r="E11033" t="s">
        <v>1291</v>
      </c>
      <c r="J11033" s="13">
        <v>2000</v>
      </c>
      <c r="K11033" s="13"/>
      <c r="L11033" s="16"/>
      <c r="M11033" t="s">
        <v>1365</v>
      </c>
      <c r="P11033" t="s">
        <v>243</v>
      </c>
      <c r="Q11033">
        <v>-4</v>
      </c>
      <c r="V11033">
        <v>1</v>
      </c>
      <c r="W11033" t="s">
        <v>1371</v>
      </c>
      <c r="X11033" t="s">
        <v>1445</v>
      </c>
    </row>
    <row r="11034" spans="1:24" x14ac:dyDescent="0.3">
      <c r="A11034">
        <v>14825</v>
      </c>
      <c r="B11034" s="15" t="s">
        <v>1019</v>
      </c>
      <c r="C11034" t="str">
        <f>_xlfn.XLOOKUP($B11034, STANDARDS!$A:$A, STANDARDS!$B:$B,,0,2)</f>
        <v>Gunflint Iron Fm</v>
      </c>
      <c r="D11034" t="s">
        <v>517</v>
      </c>
      <c r="E11034" t="s">
        <v>1291</v>
      </c>
      <c r="J11034" s="13">
        <v>2000</v>
      </c>
      <c r="K11034" s="13"/>
      <c r="L11034" s="16"/>
      <c r="M11034" t="s">
        <v>1365</v>
      </c>
      <c r="P11034" t="s">
        <v>243</v>
      </c>
      <c r="Q11034">
        <v>-3.9</v>
      </c>
      <c r="V11034">
        <v>1</v>
      </c>
      <c r="W11034" t="s">
        <v>1371</v>
      </c>
      <c r="X11034" t="s">
        <v>1445</v>
      </c>
    </row>
    <row r="11035" spans="1:24" x14ac:dyDescent="0.3">
      <c r="A11035">
        <v>14826</v>
      </c>
      <c r="B11035" s="15" t="s">
        <v>1019</v>
      </c>
      <c r="C11035" t="str">
        <f>_xlfn.XLOOKUP($B11035, STANDARDS!$A:$A, STANDARDS!$B:$B,,0,2)</f>
        <v>Gunflint Iron Fm</v>
      </c>
      <c r="D11035" t="s">
        <v>517</v>
      </c>
      <c r="E11035" t="s">
        <v>1291</v>
      </c>
      <c r="J11035" s="13">
        <v>2000</v>
      </c>
      <c r="K11035" s="13"/>
      <c r="L11035" s="16"/>
      <c r="M11035" t="s">
        <v>1365</v>
      </c>
      <c r="P11035" t="s">
        <v>243</v>
      </c>
      <c r="Q11035">
        <v>-3.7</v>
      </c>
      <c r="V11035">
        <v>1</v>
      </c>
      <c r="W11035" t="s">
        <v>1371</v>
      </c>
      <c r="X11035" t="s">
        <v>1445</v>
      </c>
    </row>
    <row r="11036" spans="1:24" x14ac:dyDescent="0.3">
      <c r="A11036">
        <v>14827</v>
      </c>
      <c r="B11036" s="15" t="s">
        <v>1019</v>
      </c>
      <c r="C11036" t="str">
        <f>_xlfn.XLOOKUP($B11036, STANDARDS!$A:$A, STANDARDS!$B:$B,,0,2)</f>
        <v>Gunflint Iron Fm</v>
      </c>
      <c r="D11036" t="s">
        <v>517</v>
      </c>
      <c r="E11036" t="s">
        <v>1291</v>
      </c>
      <c r="J11036" s="13">
        <v>2000</v>
      </c>
      <c r="K11036" s="13"/>
      <c r="L11036" s="16"/>
      <c r="M11036" t="s">
        <v>1365</v>
      </c>
      <c r="P11036" t="s">
        <v>243</v>
      </c>
      <c r="Q11036">
        <v>-4.0999999999999996</v>
      </c>
      <c r="V11036">
        <v>1</v>
      </c>
      <c r="W11036" t="s">
        <v>1371</v>
      </c>
      <c r="X11036" t="s">
        <v>1445</v>
      </c>
    </row>
    <row r="11037" spans="1:24" x14ac:dyDescent="0.3">
      <c r="A11037">
        <v>14828</v>
      </c>
      <c r="B11037" s="15" t="s">
        <v>1019</v>
      </c>
      <c r="C11037" t="str">
        <f>_xlfn.XLOOKUP($B11037, STANDARDS!$A:$A, STANDARDS!$B:$B,,0,2)</f>
        <v>Gunflint Iron Fm</v>
      </c>
      <c r="D11037" t="s">
        <v>517</v>
      </c>
      <c r="E11037" t="s">
        <v>1291</v>
      </c>
      <c r="J11037" s="13">
        <v>2000</v>
      </c>
      <c r="K11037" s="13"/>
      <c r="L11037" s="16"/>
      <c r="M11037" t="s">
        <v>1364</v>
      </c>
      <c r="P11037" t="s">
        <v>243</v>
      </c>
      <c r="Q11037">
        <v>-3.3</v>
      </c>
      <c r="V11037">
        <v>1</v>
      </c>
      <c r="W11037" t="s">
        <v>1371</v>
      </c>
      <c r="X11037" t="s">
        <v>1445</v>
      </c>
    </row>
    <row r="11038" spans="1:24" x14ac:dyDescent="0.3">
      <c r="A11038">
        <v>14829</v>
      </c>
      <c r="B11038" s="15" t="s">
        <v>1019</v>
      </c>
      <c r="C11038" t="str">
        <f>_xlfn.XLOOKUP($B11038, STANDARDS!$A:$A, STANDARDS!$B:$B,,0,2)</f>
        <v>Gunflint Iron Fm</v>
      </c>
      <c r="D11038" t="s">
        <v>517</v>
      </c>
      <c r="E11038" t="s">
        <v>1291</v>
      </c>
      <c r="J11038" s="13">
        <v>2000</v>
      </c>
      <c r="K11038" s="13"/>
      <c r="L11038" s="16"/>
      <c r="M11038" t="s">
        <v>1364</v>
      </c>
      <c r="P11038" t="s">
        <v>243</v>
      </c>
      <c r="Q11038">
        <v>-2.7</v>
      </c>
      <c r="V11038">
        <v>1</v>
      </c>
      <c r="W11038" t="s">
        <v>1371</v>
      </c>
      <c r="X11038" t="s">
        <v>1445</v>
      </c>
    </row>
    <row r="11039" spans="1:24" x14ac:dyDescent="0.3">
      <c r="A11039">
        <v>14830</v>
      </c>
      <c r="B11039" s="15" t="s">
        <v>1019</v>
      </c>
      <c r="C11039" t="str">
        <f>_xlfn.XLOOKUP($B11039, STANDARDS!$A:$A, STANDARDS!$B:$B,,0,2)</f>
        <v>Gunflint Iron Fm</v>
      </c>
      <c r="D11039" t="s">
        <v>517</v>
      </c>
      <c r="E11039" t="s">
        <v>1292</v>
      </c>
      <c r="J11039" s="13">
        <v>2000</v>
      </c>
      <c r="K11039" s="13"/>
      <c r="L11039" s="16"/>
      <c r="M11039" t="s">
        <v>1364</v>
      </c>
      <c r="P11039" t="s">
        <v>243</v>
      </c>
      <c r="Q11039">
        <v>-0.5</v>
      </c>
      <c r="V11039">
        <v>1</v>
      </c>
      <c r="W11039" t="s">
        <v>1371</v>
      </c>
      <c r="X11039" t="s">
        <v>1445</v>
      </c>
    </row>
    <row r="11040" spans="1:24" x14ac:dyDescent="0.3">
      <c r="A11040">
        <v>14831</v>
      </c>
      <c r="B11040" s="15" t="s">
        <v>1019</v>
      </c>
      <c r="C11040" t="str">
        <f>_xlfn.XLOOKUP($B11040, STANDARDS!$A:$A, STANDARDS!$B:$B,,0,2)</f>
        <v>Gunflint Iron Fm</v>
      </c>
      <c r="D11040" t="s">
        <v>517</v>
      </c>
      <c r="E11040" t="s">
        <v>1292</v>
      </c>
      <c r="J11040" s="13">
        <v>2000</v>
      </c>
      <c r="K11040" s="13"/>
      <c r="L11040" s="16"/>
      <c r="M11040" t="s">
        <v>1364</v>
      </c>
      <c r="P11040" t="s">
        <v>243</v>
      </c>
      <c r="Q11040">
        <v>-0.6</v>
      </c>
      <c r="V11040">
        <v>1</v>
      </c>
      <c r="W11040" t="s">
        <v>1371</v>
      </c>
      <c r="X11040" t="s">
        <v>1445</v>
      </c>
    </row>
    <row r="11041" spans="1:24" x14ac:dyDescent="0.3">
      <c r="A11041">
        <v>14832</v>
      </c>
      <c r="B11041" s="15" t="s">
        <v>1019</v>
      </c>
      <c r="C11041" t="str">
        <f>_xlfn.XLOOKUP($B11041, STANDARDS!$A:$A, STANDARDS!$B:$B,,0,2)</f>
        <v>Gunflint Iron Fm</v>
      </c>
      <c r="D11041" t="s">
        <v>517</v>
      </c>
      <c r="E11041" t="s">
        <v>1288</v>
      </c>
      <c r="J11041" s="13">
        <v>2000</v>
      </c>
      <c r="K11041" s="13"/>
      <c r="L11041" s="16"/>
      <c r="M11041" t="s">
        <v>1365</v>
      </c>
      <c r="P11041" t="s">
        <v>243</v>
      </c>
      <c r="Q11041">
        <v>-4.2</v>
      </c>
      <c r="V11041">
        <v>1</v>
      </c>
      <c r="W11041" t="s">
        <v>1371</v>
      </c>
      <c r="X11041" t="s">
        <v>1445</v>
      </c>
    </row>
    <row r="11042" spans="1:24" x14ac:dyDescent="0.3">
      <c r="A11042">
        <v>14833</v>
      </c>
      <c r="B11042" s="15" t="s">
        <v>1019</v>
      </c>
      <c r="C11042" t="str">
        <f>_xlfn.XLOOKUP($B11042, STANDARDS!$A:$A, STANDARDS!$B:$B,,0,2)</f>
        <v>Gunflint Iron Fm</v>
      </c>
      <c r="D11042" t="s">
        <v>517</v>
      </c>
      <c r="E11042" t="s">
        <v>1289</v>
      </c>
      <c r="J11042" s="13">
        <v>2000</v>
      </c>
      <c r="K11042" s="13"/>
      <c r="L11042" s="16"/>
      <c r="M11042" t="s">
        <v>1365</v>
      </c>
      <c r="P11042" t="s">
        <v>243</v>
      </c>
      <c r="Q11042">
        <v>0.4</v>
      </c>
      <c r="V11042">
        <v>1</v>
      </c>
      <c r="W11042" t="s">
        <v>1371</v>
      </c>
      <c r="X11042" t="s">
        <v>1445</v>
      </c>
    </row>
    <row r="11043" spans="1:24" x14ac:dyDescent="0.3">
      <c r="A11043">
        <v>14834</v>
      </c>
      <c r="B11043" s="15" t="s">
        <v>1019</v>
      </c>
      <c r="C11043" t="str">
        <f>_xlfn.XLOOKUP($B11043, STANDARDS!$A:$A, STANDARDS!$B:$B,,0,2)</f>
        <v>Gunflint Iron Fm</v>
      </c>
      <c r="D11043" t="s">
        <v>517</v>
      </c>
      <c r="E11043" t="s">
        <v>1289</v>
      </c>
      <c r="J11043" s="13">
        <v>2000</v>
      </c>
      <c r="K11043" s="13"/>
      <c r="L11043" s="16"/>
      <c r="M11043" t="s">
        <v>1365</v>
      </c>
      <c r="P11043" t="s">
        <v>243</v>
      </c>
      <c r="Q11043">
        <v>-0.5</v>
      </c>
      <c r="V11043">
        <v>1</v>
      </c>
      <c r="W11043" t="s">
        <v>1371</v>
      </c>
      <c r="X11043" t="s">
        <v>1445</v>
      </c>
    </row>
    <row r="11044" spans="1:24" x14ac:dyDescent="0.3">
      <c r="A11044">
        <v>14835</v>
      </c>
      <c r="B11044" s="15" t="s">
        <v>1019</v>
      </c>
      <c r="C11044" t="str">
        <f>_xlfn.XLOOKUP($B11044, STANDARDS!$A:$A, STANDARDS!$B:$B,,0,2)</f>
        <v>Gunflint Iron Fm</v>
      </c>
      <c r="D11044" t="s">
        <v>517</v>
      </c>
      <c r="E11044" t="s">
        <v>1289</v>
      </c>
      <c r="J11044" s="13">
        <v>2000</v>
      </c>
      <c r="K11044" s="13"/>
      <c r="L11044" s="16"/>
      <c r="M11044" t="s">
        <v>1365</v>
      </c>
      <c r="P11044" t="s">
        <v>243</v>
      </c>
      <c r="Q11044">
        <v>-0.6</v>
      </c>
      <c r="V11044">
        <v>1</v>
      </c>
      <c r="W11044" t="s">
        <v>1371</v>
      </c>
      <c r="X11044" t="s">
        <v>1445</v>
      </c>
    </row>
    <row r="11045" spans="1:24" x14ac:dyDescent="0.3">
      <c r="A11045">
        <v>14836</v>
      </c>
      <c r="B11045" s="15" t="s">
        <v>1019</v>
      </c>
      <c r="C11045" t="str">
        <f>_xlfn.XLOOKUP($B11045, STANDARDS!$A:$A, STANDARDS!$B:$B,,0,2)</f>
        <v>Gunflint Iron Fm</v>
      </c>
      <c r="D11045" t="s">
        <v>517</v>
      </c>
      <c r="E11045" t="s">
        <v>1289</v>
      </c>
      <c r="J11045" s="13">
        <v>2000</v>
      </c>
      <c r="K11045" s="13"/>
      <c r="L11045" s="16"/>
      <c r="M11045" t="s">
        <v>1365</v>
      </c>
      <c r="P11045" t="s">
        <v>243</v>
      </c>
      <c r="Q11045">
        <v>0.5</v>
      </c>
      <c r="V11045">
        <v>1</v>
      </c>
      <c r="W11045" t="s">
        <v>1371</v>
      </c>
      <c r="X11045" t="s">
        <v>1445</v>
      </c>
    </row>
    <row r="11046" spans="1:24" x14ac:dyDescent="0.3">
      <c r="A11046">
        <v>14837</v>
      </c>
      <c r="B11046" s="15" t="s">
        <v>1019</v>
      </c>
      <c r="C11046" t="str">
        <f>_xlfn.XLOOKUP($B11046, STANDARDS!$A:$A, STANDARDS!$B:$B,,0,2)</f>
        <v>Gunflint Iron Fm</v>
      </c>
      <c r="D11046" t="s">
        <v>517</v>
      </c>
      <c r="E11046" t="s">
        <v>1293</v>
      </c>
      <c r="J11046" s="13">
        <v>2000</v>
      </c>
      <c r="K11046" s="13"/>
      <c r="L11046" s="16"/>
      <c r="M11046" t="s">
        <v>1364</v>
      </c>
      <c r="P11046" t="s">
        <v>243</v>
      </c>
      <c r="Q11046">
        <v>-1.4</v>
      </c>
      <c r="V11046">
        <v>1</v>
      </c>
      <c r="W11046" t="s">
        <v>1371</v>
      </c>
      <c r="X11046" t="s">
        <v>1445</v>
      </c>
    </row>
    <row r="11047" spans="1:24" x14ac:dyDescent="0.3">
      <c r="A11047">
        <v>14838</v>
      </c>
      <c r="B11047" s="15" t="s">
        <v>1019</v>
      </c>
      <c r="C11047" t="str">
        <f>_xlfn.XLOOKUP($B11047, STANDARDS!$A:$A, STANDARDS!$B:$B,,0,2)</f>
        <v>Gunflint Iron Fm</v>
      </c>
      <c r="D11047" t="s">
        <v>517</v>
      </c>
      <c r="E11047" t="s">
        <v>1293</v>
      </c>
      <c r="J11047" s="13">
        <v>2000</v>
      </c>
      <c r="K11047" s="13"/>
      <c r="L11047" s="16"/>
      <c r="M11047" t="s">
        <v>1364</v>
      </c>
      <c r="P11047" t="s">
        <v>243</v>
      </c>
      <c r="Q11047">
        <v>-0.4</v>
      </c>
      <c r="V11047">
        <v>1</v>
      </c>
      <c r="W11047" t="s">
        <v>1371</v>
      </c>
      <c r="X11047" t="s">
        <v>1445</v>
      </c>
    </row>
    <row r="11048" spans="1:24" x14ac:dyDescent="0.3">
      <c r="A11048">
        <v>14839</v>
      </c>
      <c r="B11048" s="15" t="s">
        <v>1019</v>
      </c>
      <c r="C11048" t="str">
        <f>_xlfn.XLOOKUP($B11048, STANDARDS!$A:$A, STANDARDS!$B:$B,,0,2)</f>
        <v>Gunflint Iron Fm</v>
      </c>
      <c r="D11048" t="s">
        <v>517</v>
      </c>
      <c r="E11048" t="s">
        <v>1293</v>
      </c>
      <c r="J11048" s="13">
        <v>2000</v>
      </c>
      <c r="K11048" s="13"/>
      <c r="L11048" s="16"/>
      <c r="M11048" t="s">
        <v>1364</v>
      </c>
      <c r="P11048" t="s">
        <v>243</v>
      </c>
      <c r="Q11048">
        <v>-0.3</v>
      </c>
      <c r="V11048">
        <v>1</v>
      </c>
      <c r="W11048" t="s">
        <v>1371</v>
      </c>
      <c r="X11048" t="s">
        <v>1445</v>
      </c>
    </row>
    <row r="11049" spans="1:24" x14ac:dyDescent="0.3">
      <c r="A11049">
        <v>14840</v>
      </c>
      <c r="B11049" s="15" t="s">
        <v>1019</v>
      </c>
      <c r="C11049" t="str">
        <f>_xlfn.XLOOKUP($B11049, STANDARDS!$A:$A, STANDARDS!$B:$B,,0,2)</f>
        <v>Gunflint Iron Fm</v>
      </c>
      <c r="D11049" t="s">
        <v>517</v>
      </c>
      <c r="E11049" t="s">
        <v>1294</v>
      </c>
      <c r="J11049" s="13">
        <v>2000</v>
      </c>
      <c r="K11049" s="13"/>
      <c r="L11049" s="16"/>
      <c r="M11049" t="s">
        <v>1364</v>
      </c>
      <c r="P11049" t="s">
        <v>243</v>
      </c>
      <c r="Q11049">
        <v>-2.2000000000000002</v>
      </c>
      <c r="V11049">
        <v>1</v>
      </c>
      <c r="W11049" t="s">
        <v>1371</v>
      </c>
      <c r="X11049" t="s">
        <v>1445</v>
      </c>
    </row>
    <row r="11050" spans="1:24" x14ac:dyDescent="0.3">
      <c r="A11050">
        <v>14841</v>
      </c>
      <c r="B11050" s="15" t="s">
        <v>1019</v>
      </c>
      <c r="C11050" t="str">
        <f>_xlfn.XLOOKUP($B11050, STANDARDS!$A:$A, STANDARDS!$B:$B,,0,2)</f>
        <v>Gunflint Iron Fm</v>
      </c>
      <c r="D11050" t="s">
        <v>517</v>
      </c>
      <c r="E11050" t="s">
        <v>1294</v>
      </c>
      <c r="J11050" s="13">
        <v>2000</v>
      </c>
      <c r="K11050" s="13"/>
      <c r="L11050" s="16"/>
      <c r="M11050" t="s">
        <v>1364</v>
      </c>
      <c r="P11050" t="s">
        <v>243</v>
      </c>
      <c r="Q11050">
        <v>-2.2999999999999998</v>
      </c>
      <c r="V11050">
        <v>1</v>
      </c>
      <c r="W11050" t="s">
        <v>1371</v>
      </c>
      <c r="X11050" t="s">
        <v>1445</v>
      </c>
    </row>
    <row r="11051" spans="1:24" x14ac:dyDescent="0.3">
      <c r="A11051">
        <v>14842</v>
      </c>
      <c r="B11051" s="15" t="s">
        <v>1019</v>
      </c>
      <c r="C11051" t="str">
        <f>_xlfn.XLOOKUP($B11051, STANDARDS!$A:$A, STANDARDS!$B:$B,,0,2)</f>
        <v>Gunflint Iron Fm</v>
      </c>
      <c r="D11051" t="s">
        <v>517</v>
      </c>
      <c r="E11051" t="s">
        <v>1294</v>
      </c>
      <c r="J11051" s="13">
        <v>2000</v>
      </c>
      <c r="K11051" s="13"/>
      <c r="L11051" s="16"/>
      <c r="M11051" t="s">
        <v>1364</v>
      </c>
      <c r="P11051" t="s">
        <v>243</v>
      </c>
      <c r="Q11051">
        <v>-4.5</v>
      </c>
      <c r="V11051">
        <v>1</v>
      </c>
      <c r="W11051" t="s">
        <v>1371</v>
      </c>
      <c r="X11051" t="s">
        <v>1445</v>
      </c>
    </row>
    <row r="11052" spans="1:24" x14ac:dyDescent="0.3">
      <c r="A11052">
        <v>14843</v>
      </c>
      <c r="B11052" s="15" t="s">
        <v>1019</v>
      </c>
      <c r="C11052" t="str">
        <f>_xlfn.XLOOKUP($B11052, STANDARDS!$A:$A, STANDARDS!$B:$B,,0,2)</f>
        <v>Gunflint Iron Fm</v>
      </c>
      <c r="D11052" t="s">
        <v>517</v>
      </c>
      <c r="E11052" t="s">
        <v>1294</v>
      </c>
      <c r="J11052" s="13">
        <v>2000</v>
      </c>
      <c r="K11052" s="13"/>
      <c r="L11052" s="16"/>
      <c r="M11052" t="s">
        <v>1364</v>
      </c>
      <c r="P11052" t="s">
        <v>243</v>
      </c>
      <c r="Q11052">
        <v>-4.2</v>
      </c>
      <c r="V11052">
        <v>1</v>
      </c>
      <c r="W11052" t="s">
        <v>1371</v>
      </c>
      <c r="X11052" t="s">
        <v>1445</v>
      </c>
    </row>
    <row r="11053" spans="1:24" x14ac:dyDescent="0.3">
      <c r="A11053">
        <v>14844</v>
      </c>
      <c r="B11053" s="15" t="s">
        <v>1019</v>
      </c>
      <c r="C11053" t="str">
        <f>_xlfn.XLOOKUP($B11053, STANDARDS!$A:$A, STANDARDS!$B:$B,,0,2)</f>
        <v>Gunflint Iron Fm</v>
      </c>
      <c r="D11053" t="s">
        <v>517</v>
      </c>
      <c r="E11053" t="s">
        <v>1294</v>
      </c>
      <c r="J11053" s="13">
        <v>2000</v>
      </c>
      <c r="K11053" s="13"/>
      <c r="L11053" s="16"/>
      <c r="M11053" t="s">
        <v>1364</v>
      </c>
      <c r="P11053" t="s">
        <v>243</v>
      </c>
      <c r="Q11053">
        <v>-4.0999999999999996</v>
      </c>
      <c r="V11053">
        <v>1</v>
      </c>
      <c r="W11053" t="s">
        <v>1371</v>
      </c>
      <c r="X11053" t="s">
        <v>1445</v>
      </c>
    </row>
    <row r="11054" spans="1:24" x14ac:dyDescent="0.3">
      <c r="A11054">
        <v>14845</v>
      </c>
      <c r="B11054" s="15" t="s">
        <v>1019</v>
      </c>
      <c r="C11054" t="str">
        <f>_xlfn.XLOOKUP($B11054, STANDARDS!$A:$A, STANDARDS!$B:$B,,0,2)</f>
        <v>Gunflint Iron Fm</v>
      </c>
      <c r="D11054" t="s">
        <v>517</v>
      </c>
      <c r="E11054" t="s">
        <v>1294</v>
      </c>
      <c r="J11054" s="13">
        <v>2000</v>
      </c>
      <c r="K11054" s="13"/>
      <c r="L11054" s="16"/>
      <c r="M11054" t="s">
        <v>1364</v>
      </c>
      <c r="P11054" t="s">
        <v>243</v>
      </c>
      <c r="Q11054">
        <v>-1.1000000000000001</v>
      </c>
      <c r="V11054">
        <v>1</v>
      </c>
      <c r="W11054" t="s">
        <v>1371</v>
      </c>
      <c r="X11054" t="s">
        <v>1445</v>
      </c>
    </row>
    <row r="11055" spans="1:24" x14ac:dyDescent="0.3">
      <c r="A11055">
        <v>14846</v>
      </c>
      <c r="B11055" s="15" t="s">
        <v>1019</v>
      </c>
      <c r="C11055" t="str">
        <f>_xlfn.XLOOKUP($B11055, STANDARDS!$A:$A, STANDARDS!$B:$B,,0,2)</f>
        <v>Gunflint Iron Fm</v>
      </c>
      <c r="D11055" t="s">
        <v>517</v>
      </c>
      <c r="E11055" t="s">
        <v>1294</v>
      </c>
      <c r="J11055" s="13">
        <v>2000</v>
      </c>
      <c r="K11055" s="13"/>
      <c r="L11055" s="16"/>
      <c r="M11055" t="s">
        <v>1364</v>
      </c>
      <c r="P11055" t="s">
        <v>243</v>
      </c>
      <c r="Q11055">
        <v>-2.2999999999999998</v>
      </c>
      <c r="V11055">
        <v>1</v>
      </c>
      <c r="W11055" t="s">
        <v>1371</v>
      </c>
      <c r="X11055" t="s">
        <v>1445</v>
      </c>
    </row>
    <row r="11056" spans="1:24" x14ac:dyDescent="0.3">
      <c r="A11056">
        <v>14847</v>
      </c>
      <c r="B11056" s="15" t="s">
        <v>1019</v>
      </c>
      <c r="C11056" t="str">
        <f>_xlfn.XLOOKUP($B11056, STANDARDS!$A:$A, STANDARDS!$B:$B,,0,2)</f>
        <v>Gunflint Iron Fm</v>
      </c>
      <c r="D11056" t="s">
        <v>517</v>
      </c>
      <c r="E11056" t="s">
        <v>1294</v>
      </c>
      <c r="J11056" s="13">
        <v>2000</v>
      </c>
      <c r="K11056" s="13"/>
      <c r="L11056" s="16"/>
      <c r="M11056" t="s">
        <v>1364</v>
      </c>
      <c r="P11056" t="s">
        <v>243</v>
      </c>
      <c r="Q11056">
        <v>-1.8</v>
      </c>
      <c r="V11056">
        <v>1</v>
      </c>
      <c r="W11056" t="s">
        <v>1371</v>
      </c>
      <c r="X11056" t="s">
        <v>1445</v>
      </c>
    </row>
    <row r="11057" spans="1:24" x14ac:dyDescent="0.3">
      <c r="A11057">
        <v>14848</v>
      </c>
      <c r="B11057" s="15" t="s">
        <v>1019</v>
      </c>
      <c r="C11057" t="str">
        <f>_xlfn.XLOOKUP($B11057, STANDARDS!$A:$A, STANDARDS!$B:$B,,0,2)</f>
        <v>Gunflint Iron Fm</v>
      </c>
      <c r="D11057" t="s">
        <v>517</v>
      </c>
      <c r="E11057" t="s">
        <v>1289</v>
      </c>
      <c r="J11057" s="13">
        <v>2000</v>
      </c>
      <c r="K11057" s="13"/>
      <c r="L11057" s="16"/>
      <c r="M11057" t="s">
        <v>1364</v>
      </c>
      <c r="P11057" t="s">
        <v>243</v>
      </c>
      <c r="Q11057">
        <v>-5</v>
      </c>
      <c r="V11057">
        <v>1</v>
      </c>
      <c r="W11057" t="s">
        <v>1371</v>
      </c>
      <c r="X11057" t="s">
        <v>1445</v>
      </c>
    </row>
    <row r="11058" spans="1:24" x14ac:dyDescent="0.3">
      <c r="A11058">
        <v>14849</v>
      </c>
      <c r="B11058" s="15" t="s">
        <v>1019</v>
      </c>
      <c r="C11058" t="str">
        <f>_xlfn.XLOOKUP($B11058, STANDARDS!$A:$A, STANDARDS!$B:$B,,0,2)</f>
        <v>Gunflint Iron Fm</v>
      </c>
      <c r="D11058" t="s">
        <v>517</v>
      </c>
      <c r="E11058" t="s">
        <v>1289</v>
      </c>
      <c r="J11058" s="13">
        <v>2000</v>
      </c>
      <c r="K11058" s="13"/>
      <c r="L11058" s="16"/>
      <c r="M11058" t="s">
        <v>1364</v>
      </c>
      <c r="P11058" t="s">
        <v>243</v>
      </c>
      <c r="Q11058">
        <v>-4.8</v>
      </c>
      <c r="V11058">
        <v>1</v>
      </c>
      <c r="W11058" t="s">
        <v>1371</v>
      </c>
      <c r="X11058" t="s">
        <v>1445</v>
      </c>
    </row>
    <row r="11059" spans="1:24" x14ac:dyDescent="0.3">
      <c r="A11059">
        <v>14850</v>
      </c>
      <c r="B11059" s="15" t="s">
        <v>1019</v>
      </c>
      <c r="C11059" t="str">
        <f>_xlfn.XLOOKUP($B11059, STANDARDS!$A:$A, STANDARDS!$B:$B,,0,2)</f>
        <v>Gunflint Iron Fm</v>
      </c>
      <c r="D11059" t="s">
        <v>517</v>
      </c>
      <c r="E11059" t="s">
        <v>1289</v>
      </c>
      <c r="J11059" s="13">
        <v>2000</v>
      </c>
      <c r="K11059" s="13"/>
      <c r="L11059" s="16"/>
      <c r="M11059" t="s">
        <v>1364</v>
      </c>
      <c r="P11059" t="s">
        <v>243</v>
      </c>
      <c r="Q11059">
        <v>-5</v>
      </c>
      <c r="V11059">
        <v>1</v>
      </c>
      <c r="W11059" t="s">
        <v>1371</v>
      </c>
      <c r="X11059" t="s">
        <v>1445</v>
      </c>
    </row>
    <row r="11060" spans="1:24" x14ac:dyDescent="0.3">
      <c r="A11060">
        <v>14851</v>
      </c>
      <c r="B11060" s="15" t="s">
        <v>1019</v>
      </c>
      <c r="C11060" t="str">
        <f>_xlfn.XLOOKUP($B11060, STANDARDS!$A:$A, STANDARDS!$B:$B,,0,2)</f>
        <v>Gunflint Iron Fm</v>
      </c>
      <c r="D11060" t="s">
        <v>517</v>
      </c>
      <c r="E11060" t="s">
        <v>1289</v>
      </c>
      <c r="J11060" s="13">
        <v>2000</v>
      </c>
      <c r="K11060" s="13"/>
      <c r="L11060" s="16"/>
      <c r="M11060" t="s">
        <v>1365</v>
      </c>
      <c r="P11060" t="s">
        <v>243</v>
      </c>
      <c r="Q11060">
        <v>-1.9</v>
      </c>
      <c r="V11060">
        <v>1</v>
      </c>
      <c r="W11060" t="s">
        <v>1371</v>
      </c>
      <c r="X11060" t="s">
        <v>1445</v>
      </c>
    </row>
    <row r="11061" spans="1:24" x14ac:dyDescent="0.3">
      <c r="A11061">
        <v>14852</v>
      </c>
      <c r="B11061" s="15" t="s">
        <v>1019</v>
      </c>
      <c r="C11061" t="str">
        <f>_xlfn.XLOOKUP($B11061, STANDARDS!$A:$A, STANDARDS!$B:$B,,0,2)</f>
        <v>Gunflint Iron Fm</v>
      </c>
      <c r="D11061" t="s">
        <v>517</v>
      </c>
      <c r="E11061" t="s">
        <v>1294</v>
      </c>
      <c r="J11061" s="13">
        <v>2000</v>
      </c>
      <c r="K11061" s="13"/>
      <c r="L11061" s="16"/>
      <c r="M11061" t="s">
        <v>1364</v>
      </c>
      <c r="P11061" t="s">
        <v>243</v>
      </c>
      <c r="Q11061">
        <v>-2.2999999999999998</v>
      </c>
      <c r="V11061">
        <v>1</v>
      </c>
      <c r="W11061" t="s">
        <v>1371</v>
      </c>
      <c r="X11061" t="s">
        <v>1445</v>
      </c>
    </row>
    <row r="11062" spans="1:24" x14ac:dyDescent="0.3">
      <c r="A11062">
        <v>14853</v>
      </c>
      <c r="B11062" s="15" t="s">
        <v>1019</v>
      </c>
      <c r="C11062" t="str">
        <f>_xlfn.XLOOKUP($B11062, STANDARDS!$A:$A, STANDARDS!$B:$B,,0,2)</f>
        <v>Gunflint Iron Fm</v>
      </c>
      <c r="D11062" t="s">
        <v>517</v>
      </c>
      <c r="E11062" t="s">
        <v>1294</v>
      </c>
      <c r="J11062" s="13">
        <v>2000</v>
      </c>
      <c r="K11062" s="13"/>
      <c r="L11062" s="16"/>
      <c r="M11062" t="s">
        <v>1364</v>
      </c>
      <c r="P11062" t="s">
        <v>243</v>
      </c>
      <c r="Q11062">
        <v>-2.7</v>
      </c>
      <c r="V11062">
        <v>1</v>
      </c>
      <c r="W11062" t="s">
        <v>1371</v>
      </c>
      <c r="X11062" t="s">
        <v>1445</v>
      </c>
    </row>
    <row r="11063" spans="1:24" x14ac:dyDescent="0.3">
      <c r="A11063">
        <v>14854</v>
      </c>
      <c r="B11063" s="15" t="s">
        <v>1019</v>
      </c>
      <c r="C11063" t="str">
        <f>_xlfn.XLOOKUP($B11063, STANDARDS!$A:$A, STANDARDS!$B:$B,,0,2)</f>
        <v>Gunflint Iron Fm</v>
      </c>
      <c r="D11063" t="s">
        <v>517</v>
      </c>
      <c r="E11063" t="s">
        <v>1284</v>
      </c>
      <c r="J11063" s="13">
        <v>2000</v>
      </c>
      <c r="K11063" s="13"/>
      <c r="L11063" s="16"/>
      <c r="M11063" t="s">
        <v>1364</v>
      </c>
      <c r="P11063" t="s">
        <v>243</v>
      </c>
      <c r="Q11063">
        <v>-3.5</v>
      </c>
      <c r="V11063">
        <v>1</v>
      </c>
      <c r="W11063" t="s">
        <v>1371</v>
      </c>
      <c r="X11063" t="s">
        <v>1445</v>
      </c>
    </row>
    <row r="11064" spans="1:24" x14ac:dyDescent="0.3">
      <c r="A11064">
        <v>14855</v>
      </c>
      <c r="B11064" s="15" t="s">
        <v>1019</v>
      </c>
      <c r="C11064" t="str">
        <f>_xlfn.XLOOKUP($B11064, STANDARDS!$A:$A, STANDARDS!$B:$B,,0,2)</f>
        <v>Gunflint Iron Fm</v>
      </c>
      <c r="D11064" t="s">
        <v>517</v>
      </c>
      <c r="E11064" t="s">
        <v>1284</v>
      </c>
      <c r="J11064" s="13">
        <v>2000</v>
      </c>
      <c r="K11064" s="13"/>
      <c r="L11064" s="16"/>
      <c r="M11064" t="s">
        <v>1364</v>
      </c>
      <c r="P11064" t="s">
        <v>243</v>
      </c>
      <c r="Q11064">
        <v>-1.8</v>
      </c>
      <c r="V11064">
        <v>1</v>
      </c>
      <c r="W11064" t="s">
        <v>1371</v>
      </c>
      <c r="X11064" t="s">
        <v>1445</v>
      </c>
    </row>
    <row r="11065" spans="1:24" x14ac:dyDescent="0.3">
      <c r="A11065">
        <v>14856</v>
      </c>
      <c r="B11065" s="15" t="s">
        <v>1019</v>
      </c>
      <c r="C11065" t="str">
        <f>_xlfn.XLOOKUP($B11065, STANDARDS!$A:$A, STANDARDS!$B:$B,,0,2)</f>
        <v>Gunflint Iron Fm</v>
      </c>
      <c r="D11065" t="s">
        <v>517</v>
      </c>
      <c r="E11065" t="s">
        <v>1284</v>
      </c>
      <c r="J11065" s="13">
        <v>2000</v>
      </c>
      <c r="K11065" s="13"/>
      <c r="L11065" s="16"/>
      <c r="M11065" t="s">
        <v>1364</v>
      </c>
      <c r="P11065" t="s">
        <v>243</v>
      </c>
      <c r="Q11065">
        <v>-2.5</v>
      </c>
      <c r="V11065">
        <v>1</v>
      </c>
      <c r="W11065" t="s">
        <v>1371</v>
      </c>
      <c r="X11065" t="s">
        <v>1445</v>
      </c>
    </row>
    <row r="11066" spans="1:24" x14ac:dyDescent="0.3">
      <c r="A11066">
        <v>14857</v>
      </c>
      <c r="B11066" s="15" t="s">
        <v>1019</v>
      </c>
      <c r="C11066" t="str">
        <f>_xlfn.XLOOKUP($B11066, STANDARDS!$A:$A, STANDARDS!$B:$B,,0,2)</f>
        <v>Gunflint Iron Fm</v>
      </c>
      <c r="D11066" t="s">
        <v>517</v>
      </c>
      <c r="E11066" t="s">
        <v>1284</v>
      </c>
      <c r="J11066" s="13">
        <v>2000</v>
      </c>
      <c r="K11066" s="13"/>
      <c r="L11066" s="16"/>
      <c r="M11066" t="s">
        <v>1364</v>
      </c>
      <c r="P11066" t="s">
        <v>243</v>
      </c>
      <c r="Q11066">
        <v>-2.1</v>
      </c>
      <c r="V11066">
        <v>1</v>
      </c>
      <c r="W11066" t="s">
        <v>1371</v>
      </c>
      <c r="X11066" t="s">
        <v>1445</v>
      </c>
    </row>
    <row r="11067" spans="1:24" x14ac:dyDescent="0.3">
      <c r="A11067">
        <v>14858</v>
      </c>
      <c r="B11067" s="15" t="s">
        <v>1019</v>
      </c>
      <c r="C11067" t="str">
        <f>_xlfn.XLOOKUP($B11067, STANDARDS!$A:$A, STANDARDS!$B:$B,,0,2)</f>
        <v>Gunflint Iron Fm</v>
      </c>
      <c r="D11067" t="s">
        <v>517</v>
      </c>
      <c r="E11067" t="s">
        <v>1284</v>
      </c>
      <c r="J11067" s="13">
        <v>2000</v>
      </c>
      <c r="K11067" s="13"/>
      <c r="L11067" s="16"/>
      <c r="M11067" t="s">
        <v>1364</v>
      </c>
      <c r="P11067" t="s">
        <v>243</v>
      </c>
      <c r="Q11067">
        <v>-1.9</v>
      </c>
      <c r="V11067">
        <v>1</v>
      </c>
      <c r="W11067" t="s">
        <v>1371</v>
      </c>
      <c r="X11067" t="s">
        <v>1445</v>
      </c>
    </row>
    <row r="11068" spans="1:24" x14ac:dyDescent="0.3">
      <c r="A11068">
        <v>14859</v>
      </c>
      <c r="B11068" s="15" t="s">
        <v>1019</v>
      </c>
      <c r="C11068" t="str">
        <f>_xlfn.XLOOKUP($B11068, STANDARDS!$A:$A, STANDARDS!$B:$B,,0,2)</f>
        <v>Gunflint Iron Fm</v>
      </c>
      <c r="D11068" t="s">
        <v>517</v>
      </c>
      <c r="E11068" t="s">
        <v>1284</v>
      </c>
      <c r="J11068" s="13">
        <v>2000</v>
      </c>
      <c r="K11068" s="13"/>
      <c r="L11068" s="16"/>
      <c r="M11068" t="s">
        <v>1364</v>
      </c>
      <c r="P11068" t="s">
        <v>243</v>
      </c>
      <c r="Q11068">
        <v>-1.4</v>
      </c>
      <c r="V11068">
        <v>1</v>
      </c>
      <c r="W11068" t="s">
        <v>1371</v>
      </c>
      <c r="X11068" t="s">
        <v>1445</v>
      </c>
    </row>
    <row r="11069" spans="1:24" x14ac:dyDescent="0.3">
      <c r="A11069">
        <v>14860</v>
      </c>
      <c r="B11069" s="15" t="s">
        <v>1019</v>
      </c>
      <c r="C11069" t="str">
        <f>_xlfn.XLOOKUP($B11069, STANDARDS!$A:$A, STANDARDS!$B:$B,,0,2)</f>
        <v>Gunflint Iron Fm</v>
      </c>
      <c r="D11069" t="s">
        <v>517</v>
      </c>
      <c r="E11069" t="s">
        <v>1284</v>
      </c>
      <c r="J11069" s="13">
        <v>2000</v>
      </c>
      <c r="K11069" s="13"/>
      <c r="L11069" s="16"/>
      <c r="M11069" t="s">
        <v>1364</v>
      </c>
      <c r="P11069" t="s">
        <v>243</v>
      </c>
      <c r="Q11069">
        <v>-1.4</v>
      </c>
      <c r="V11069">
        <v>1</v>
      </c>
      <c r="W11069" t="s">
        <v>1371</v>
      </c>
      <c r="X11069" t="s">
        <v>1445</v>
      </c>
    </row>
    <row r="11070" spans="1:24" x14ac:dyDescent="0.3">
      <c r="A11070">
        <v>14861</v>
      </c>
      <c r="B11070" s="15" t="s">
        <v>1019</v>
      </c>
      <c r="C11070" t="str">
        <f>_xlfn.XLOOKUP($B11070, STANDARDS!$A:$A, STANDARDS!$B:$B,,0,2)</f>
        <v>Gunflint Iron Fm</v>
      </c>
      <c r="D11070" t="s">
        <v>517</v>
      </c>
      <c r="E11070" t="s">
        <v>1284</v>
      </c>
      <c r="J11070" s="13">
        <v>2000</v>
      </c>
      <c r="K11070" s="13"/>
      <c r="L11070" s="16"/>
      <c r="M11070" t="s">
        <v>1364</v>
      </c>
      <c r="P11070" t="s">
        <v>243</v>
      </c>
      <c r="Q11070">
        <v>-3.2</v>
      </c>
      <c r="V11070">
        <v>1</v>
      </c>
      <c r="W11070" t="s">
        <v>1371</v>
      </c>
      <c r="X11070" t="s">
        <v>1445</v>
      </c>
    </row>
    <row r="11071" spans="1:24" x14ac:dyDescent="0.3">
      <c r="A11071">
        <v>14862</v>
      </c>
      <c r="B11071" s="15" t="s">
        <v>1019</v>
      </c>
      <c r="C11071" t="str">
        <f>_xlfn.XLOOKUP($B11071, STANDARDS!$A:$A, STANDARDS!$B:$B,,0,2)</f>
        <v>Gunflint Iron Fm</v>
      </c>
      <c r="D11071" t="s">
        <v>517</v>
      </c>
      <c r="E11071" t="s">
        <v>1284</v>
      </c>
      <c r="J11071" s="13">
        <v>2000</v>
      </c>
      <c r="K11071" s="13"/>
      <c r="L11071" s="16"/>
      <c r="M11071" t="s">
        <v>1364</v>
      </c>
      <c r="P11071" t="s">
        <v>243</v>
      </c>
      <c r="Q11071">
        <v>-1.3</v>
      </c>
      <c r="V11071">
        <v>1</v>
      </c>
      <c r="W11071" t="s">
        <v>1371</v>
      </c>
      <c r="X11071" t="s">
        <v>1445</v>
      </c>
    </row>
    <row r="11072" spans="1:24" x14ac:dyDescent="0.3">
      <c r="A11072">
        <v>14863</v>
      </c>
      <c r="B11072" s="15" t="s">
        <v>1019</v>
      </c>
      <c r="C11072" t="str">
        <f>_xlfn.XLOOKUP($B11072, STANDARDS!$A:$A, STANDARDS!$B:$B,,0,2)</f>
        <v>Gunflint Iron Fm</v>
      </c>
      <c r="D11072" t="s">
        <v>517</v>
      </c>
      <c r="E11072" t="s">
        <v>1284</v>
      </c>
      <c r="J11072" s="13">
        <v>2000</v>
      </c>
      <c r="K11072" s="13"/>
      <c r="L11072" s="16"/>
      <c r="M11072" t="s">
        <v>1364</v>
      </c>
      <c r="P11072" t="s">
        <v>243</v>
      </c>
      <c r="Q11072">
        <v>-3.3</v>
      </c>
      <c r="V11072">
        <v>1</v>
      </c>
      <c r="W11072" t="s">
        <v>1371</v>
      </c>
      <c r="X11072" t="s">
        <v>1445</v>
      </c>
    </row>
    <row r="11073" spans="1:24" x14ac:dyDescent="0.3">
      <c r="A11073">
        <v>14864</v>
      </c>
      <c r="B11073" s="15" t="s">
        <v>1019</v>
      </c>
      <c r="C11073" t="str">
        <f>_xlfn.XLOOKUP($B11073, STANDARDS!$A:$A, STANDARDS!$B:$B,,0,2)</f>
        <v>Gunflint Iron Fm</v>
      </c>
      <c r="D11073" t="s">
        <v>517</v>
      </c>
      <c r="E11073" t="s">
        <v>1284</v>
      </c>
      <c r="J11073" s="13">
        <v>2000</v>
      </c>
      <c r="K11073" s="13"/>
      <c r="L11073" s="16"/>
      <c r="M11073" t="s">
        <v>1364</v>
      </c>
      <c r="P11073" t="s">
        <v>243</v>
      </c>
      <c r="Q11073">
        <v>-1.9</v>
      </c>
      <c r="V11073">
        <v>1</v>
      </c>
      <c r="W11073" t="s">
        <v>1371</v>
      </c>
      <c r="X11073" t="s">
        <v>1445</v>
      </c>
    </row>
    <row r="11074" spans="1:24" x14ac:dyDescent="0.3">
      <c r="A11074">
        <v>14865</v>
      </c>
      <c r="B11074" s="15" t="s">
        <v>1019</v>
      </c>
      <c r="C11074" t="str">
        <f>_xlfn.XLOOKUP($B11074, STANDARDS!$A:$A, STANDARDS!$B:$B,,0,2)</f>
        <v>Gunflint Iron Fm</v>
      </c>
      <c r="D11074" t="s">
        <v>517</v>
      </c>
      <c r="E11074" t="s">
        <v>1284</v>
      </c>
      <c r="J11074" s="13">
        <v>2000</v>
      </c>
      <c r="K11074" s="13"/>
      <c r="L11074" s="16"/>
      <c r="M11074" t="s">
        <v>1364</v>
      </c>
      <c r="P11074" t="s">
        <v>243</v>
      </c>
      <c r="Q11074">
        <v>-0.2</v>
      </c>
      <c r="V11074">
        <v>1</v>
      </c>
      <c r="W11074" t="s">
        <v>1371</v>
      </c>
      <c r="X11074" t="s">
        <v>1445</v>
      </c>
    </row>
    <row r="11075" spans="1:24" x14ac:dyDescent="0.3">
      <c r="A11075">
        <v>14866</v>
      </c>
      <c r="B11075" s="15" t="s">
        <v>1019</v>
      </c>
      <c r="C11075" t="str">
        <f>_xlfn.XLOOKUP($B11075, STANDARDS!$A:$A, STANDARDS!$B:$B,,0,2)</f>
        <v>Gunflint Iron Fm</v>
      </c>
      <c r="D11075" t="s">
        <v>517</v>
      </c>
      <c r="E11075" t="s">
        <v>1284</v>
      </c>
      <c r="J11075" s="13">
        <v>2000</v>
      </c>
      <c r="K11075" s="13"/>
      <c r="L11075" s="16"/>
      <c r="M11075" t="s">
        <v>1364</v>
      </c>
      <c r="P11075" t="s">
        <v>243</v>
      </c>
      <c r="Q11075">
        <v>-2.1</v>
      </c>
      <c r="V11075">
        <v>1</v>
      </c>
      <c r="W11075" t="s">
        <v>1371</v>
      </c>
      <c r="X11075" t="s">
        <v>1445</v>
      </c>
    </row>
    <row r="11076" spans="1:24" x14ac:dyDescent="0.3">
      <c r="A11076">
        <v>14867</v>
      </c>
      <c r="B11076" s="15" t="s">
        <v>1019</v>
      </c>
      <c r="C11076" t="str">
        <f>_xlfn.XLOOKUP($B11076, STANDARDS!$A:$A, STANDARDS!$B:$B,,0,2)</f>
        <v>Gunflint Iron Fm</v>
      </c>
      <c r="D11076" t="s">
        <v>517</v>
      </c>
      <c r="E11076" t="s">
        <v>1289</v>
      </c>
      <c r="J11076" s="13">
        <v>2000</v>
      </c>
      <c r="K11076" s="13"/>
      <c r="L11076" s="16"/>
      <c r="M11076" t="s">
        <v>1365</v>
      </c>
      <c r="P11076" t="s">
        <v>243</v>
      </c>
      <c r="Q11076">
        <v>-2.6</v>
      </c>
      <c r="V11076">
        <v>1</v>
      </c>
      <c r="W11076" t="s">
        <v>1371</v>
      </c>
      <c r="X11076" t="s">
        <v>1445</v>
      </c>
    </row>
    <row r="11077" spans="1:24" x14ac:dyDescent="0.3">
      <c r="A11077">
        <v>14868</v>
      </c>
      <c r="B11077" s="15" t="s">
        <v>1019</v>
      </c>
      <c r="C11077" t="str">
        <f>_xlfn.XLOOKUP($B11077, STANDARDS!$A:$A, STANDARDS!$B:$B,,0,2)</f>
        <v>Gunflint Iron Fm</v>
      </c>
      <c r="D11077" t="s">
        <v>517</v>
      </c>
      <c r="E11077" t="s">
        <v>1289</v>
      </c>
      <c r="J11077" s="13">
        <v>2000</v>
      </c>
      <c r="K11077" s="13"/>
      <c r="L11077" s="16"/>
      <c r="M11077" t="s">
        <v>1365</v>
      </c>
      <c r="P11077" t="s">
        <v>243</v>
      </c>
      <c r="Q11077">
        <v>-2.8</v>
      </c>
      <c r="V11077">
        <v>1</v>
      </c>
      <c r="W11077" t="s">
        <v>1371</v>
      </c>
      <c r="X11077" t="s">
        <v>1445</v>
      </c>
    </row>
    <row r="11078" spans="1:24" x14ac:dyDescent="0.3">
      <c r="A11078">
        <v>14869</v>
      </c>
      <c r="B11078" s="15" t="s">
        <v>1019</v>
      </c>
      <c r="C11078" t="str">
        <f>_xlfn.XLOOKUP($B11078, STANDARDS!$A:$A, STANDARDS!$B:$B,,0,2)</f>
        <v>Gunflint Iron Fm</v>
      </c>
      <c r="D11078" t="s">
        <v>517</v>
      </c>
      <c r="E11078" t="s">
        <v>1289</v>
      </c>
      <c r="J11078" s="13">
        <v>2000</v>
      </c>
      <c r="K11078" s="13"/>
      <c r="L11078" s="16"/>
      <c r="M11078" t="s">
        <v>1365</v>
      </c>
      <c r="P11078" t="s">
        <v>243</v>
      </c>
      <c r="Q11078">
        <v>-3.3</v>
      </c>
      <c r="V11078">
        <v>1</v>
      </c>
      <c r="W11078" t="s">
        <v>1371</v>
      </c>
      <c r="X11078" t="s">
        <v>1445</v>
      </c>
    </row>
    <row r="11079" spans="1:24" x14ac:dyDescent="0.3">
      <c r="A11079">
        <v>14870</v>
      </c>
      <c r="B11079" s="15" t="s">
        <v>1019</v>
      </c>
      <c r="C11079" t="str">
        <f>_xlfn.XLOOKUP($B11079, STANDARDS!$A:$A, STANDARDS!$B:$B,,0,2)</f>
        <v>Gunflint Iron Fm</v>
      </c>
      <c r="D11079" t="s">
        <v>517</v>
      </c>
      <c r="E11079" t="s">
        <v>1289</v>
      </c>
      <c r="J11079" s="13">
        <v>2000</v>
      </c>
      <c r="K11079" s="13"/>
      <c r="L11079" s="16"/>
      <c r="M11079" t="s">
        <v>1365</v>
      </c>
      <c r="P11079" t="s">
        <v>243</v>
      </c>
      <c r="Q11079">
        <v>-2.6</v>
      </c>
      <c r="V11079">
        <v>1</v>
      </c>
      <c r="W11079" t="s">
        <v>1371</v>
      </c>
      <c r="X11079" t="s">
        <v>1445</v>
      </c>
    </row>
    <row r="11080" spans="1:24" x14ac:dyDescent="0.3">
      <c r="A11080">
        <v>14871</v>
      </c>
      <c r="B11080" s="15" t="s">
        <v>1019</v>
      </c>
      <c r="C11080" t="str">
        <f>_xlfn.XLOOKUP($B11080, STANDARDS!$A:$A, STANDARDS!$B:$B,,0,2)</f>
        <v>Gunflint Iron Fm</v>
      </c>
      <c r="D11080" t="s">
        <v>517</v>
      </c>
      <c r="E11080" t="s">
        <v>1289</v>
      </c>
      <c r="J11080" s="13">
        <v>2000</v>
      </c>
      <c r="K11080" s="13"/>
      <c r="L11080" s="16"/>
      <c r="M11080" t="s">
        <v>1365</v>
      </c>
      <c r="P11080" t="s">
        <v>243</v>
      </c>
      <c r="Q11080">
        <v>-3</v>
      </c>
      <c r="V11080">
        <v>1</v>
      </c>
      <c r="W11080" t="s">
        <v>1371</v>
      </c>
      <c r="X11080" t="s">
        <v>1445</v>
      </c>
    </row>
    <row r="11081" spans="1:24" x14ac:dyDescent="0.3">
      <c r="A11081">
        <v>14872</v>
      </c>
      <c r="B11081" s="15" t="s">
        <v>1019</v>
      </c>
      <c r="C11081" t="str">
        <f>_xlfn.XLOOKUP($B11081, STANDARDS!$A:$A, STANDARDS!$B:$B,,0,2)</f>
        <v>Gunflint Iron Fm</v>
      </c>
      <c r="D11081" t="s">
        <v>517</v>
      </c>
      <c r="E11081" t="s">
        <v>1289</v>
      </c>
      <c r="J11081" s="13">
        <v>2000</v>
      </c>
      <c r="K11081" s="13"/>
      <c r="L11081" s="16"/>
      <c r="M11081" t="s">
        <v>1365</v>
      </c>
      <c r="P11081" t="s">
        <v>243</v>
      </c>
      <c r="Q11081">
        <v>-3.1</v>
      </c>
      <c r="V11081">
        <v>1</v>
      </c>
      <c r="W11081" t="s">
        <v>1371</v>
      </c>
      <c r="X11081" t="s">
        <v>1445</v>
      </c>
    </row>
    <row r="11082" spans="1:24" x14ac:dyDescent="0.3">
      <c r="A11082">
        <v>14873</v>
      </c>
      <c r="B11082" s="15" t="s">
        <v>1019</v>
      </c>
      <c r="C11082" t="str">
        <f>_xlfn.XLOOKUP($B11082, STANDARDS!$A:$A, STANDARDS!$B:$B,,0,2)</f>
        <v>Gunflint Iron Fm</v>
      </c>
      <c r="D11082" t="s">
        <v>517</v>
      </c>
      <c r="E11082" t="s">
        <v>1289</v>
      </c>
      <c r="J11082" s="13">
        <v>2000</v>
      </c>
      <c r="K11082" s="13"/>
      <c r="L11082" s="16"/>
      <c r="M11082" t="s">
        <v>1365</v>
      </c>
      <c r="P11082" t="s">
        <v>243</v>
      </c>
      <c r="Q11082">
        <v>-2.8</v>
      </c>
      <c r="V11082">
        <v>1</v>
      </c>
      <c r="W11082" t="s">
        <v>1371</v>
      </c>
      <c r="X11082" t="s">
        <v>1445</v>
      </c>
    </row>
    <row r="11083" spans="1:24" x14ac:dyDescent="0.3">
      <c r="A11083">
        <v>14874</v>
      </c>
      <c r="B11083" s="15" t="s">
        <v>1019</v>
      </c>
      <c r="C11083" t="str">
        <f>_xlfn.XLOOKUP($B11083, STANDARDS!$A:$A, STANDARDS!$B:$B,,0,2)</f>
        <v>Gunflint Iron Fm</v>
      </c>
      <c r="D11083" t="s">
        <v>517</v>
      </c>
      <c r="E11083" t="s">
        <v>1289</v>
      </c>
      <c r="J11083" s="13">
        <v>2000</v>
      </c>
      <c r="K11083" s="13"/>
      <c r="L11083" s="16"/>
      <c r="M11083" t="s">
        <v>1365</v>
      </c>
      <c r="P11083" t="s">
        <v>243</v>
      </c>
      <c r="Q11083">
        <v>-2.8</v>
      </c>
      <c r="V11083">
        <v>1</v>
      </c>
      <c r="W11083" t="s">
        <v>1371</v>
      </c>
      <c r="X11083" t="s">
        <v>1445</v>
      </c>
    </row>
    <row r="11084" spans="1:24" x14ac:dyDescent="0.3">
      <c r="A11084">
        <v>14875</v>
      </c>
      <c r="B11084" s="15" t="s">
        <v>1019</v>
      </c>
      <c r="C11084" t="str">
        <f>_xlfn.XLOOKUP($B11084, STANDARDS!$A:$A, STANDARDS!$B:$B,,0,2)</f>
        <v>Gunflint Iron Fm</v>
      </c>
      <c r="D11084" t="s">
        <v>517</v>
      </c>
      <c r="E11084" t="s">
        <v>1289</v>
      </c>
      <c r="J11084" s="13">
        <v>2000</v>
      </c>
      <c r="K11084" s="13"/>
      <c r="L11084" s="16"/>
      <c r="M11084" t="s">
        <v>1365</v>
      </c>
      <c r="P11084" t="s">
        <v>243</v>
      </c>
      <c r="Q11084">
        <v>-2.7</v>
      </c>
      <c r="V11084">
        <v>1</v>
      </c>
      <c r="W11084" t="s">
        <v>1371</v>
      </c>
      <c r="X11084" t="s">
        <v>1445</v>
      </c>
    </row>
    <row r="11085" spans="1:24" x14ac:dyDescent="0.3">
      <c r="A11085">
        <v>14876</v>
      </c>
      <c r="B11085" s="15" t="s">
        <v>1019</v>
      </c>
      <c r="C11085" t="str">
        <f>_xlfn.XLOOKUP($B11085, STANDARDS!$A:$A, STANDARDS!$B:$B,,0,2)</f>
        <v>Gunflint Iron Fm</v>
      </c>
      <c r="D11085" t="s">
        <v>517</v>
      </c>
      <c r="E11085" t="s">
        <v>1289</v>
      </c>
      <c r="J11085" s="13">
        <v>2000</v>
      </c>
      <c r="K11085" s="13"/>
      <c r="L11085" s="16"/>
      <c r="M11085" t="s">
        <v>1365</v>
      </c>
      <c r="P11085" t="s">
        <v>243</v>
      </c>
      <c r="Q11085">
        <v>-2.7</v>
      </c>
      <c r="V11085">
        <v>1</v>
      </c>
      <c r="W11085" t="s">
        <v>1371</v>
      </c>
      <c r="X11085" t="s">
        <v>1445</v>
      </c>
    </row>
    <row r="11086" spans="1:24" x14ac:dyDescent="0.3">
      <c r="A11086">
        <v>14877</v>
      </c>
      <c r="B11086" s="15" t="s">
        <v>1019</v>
      </c>
      <c r="C11086" t="str">
        <f>_xlfn.XLOOKUP($B11086, STANDARDS!$A:$A, STANDARDS!$B:$B,,0,2)</f>
        <v>Gunflint Iron Fm</v>
      </c>
      <c r="D11086" t="s">
        <v>517</v>
      </c>
      <c r="E11086" t="s">
        <v>1289</v>
      </c>
      <c r="J11086" s="13">
        <v>2000</v>
      </c>
      <c r="K11086" s="13"/>
      <c r="L11086" s="16"/>
      <c r="M11086" t="s">
        <v>1365</v>
      </c>
      <c r="P11086" t="s">
        <v>243</v>
      </c>
      <c r="Q11086">
        <v>-2.7</v>
      </c>
      <c r="V11086">
        <v>1</v>
      </c>
      <c r="W11086" t="s">
        <v>1371</v>
      </c>
      <c r="X11086" t="s">
        <v>1445</v>
      </c>
    </row>
    <row r="11087" spans="1:24" x14ac:dyDescent="0.3">
      <c r="A11087">
        <v>14878</v>
      </c>
      <c r="B11087" s="15" t="s">
        <v>1019</v>
      </c>
      <c r="C11087" t="str">
        <f>_xlfn.XLOOKUP($B11087, STANDARDS!$A:$A, STANDARDS!$B:$B,,0,2)</f>
        <v>Gunflint Iron Fm</v>
      </c>
      <c r="D11087" t="s">
        <v>517</v>
      </c>
      <c r="E11087" t="s">
        <v>1289</v>
      </c>
      <c r="J11087" s="13">
        <v>2000</v>
      </c>
      <c r="K11087" s="13"/>
      <c r="L11087" s="16"/>
      <c r="M11087" t="s">
        <v>1365</v>
      </c>
      <c r="P11087" t="s">
        <v>243</v>
      </c>
      <c r="Q11087">
        <v>-2.6</v>
      </c>
      <c r="V11087">
        <v>1</v>
      </c>
      <c r="W11087" t="s">
        <v>1371</v>
      </c>
      <c r="X11087" t="s">
        <v>1445</v>
      </c>
    </row>
    <row r="11088" spans="1:24" x14ac:dyDescent="0.3">
      <c r="A11088">
        <v>14879</v>
      </c>
      <c r="B11088" s="15" t="s">
        <v>1019</v>
      </c>
      <c r="C11088" t="str">
        <f>_xlfn.XLOOKUP($B11088, STANDARDS!$A:$A, STANDARDS!$B:$B,,0,2)</f>
        <v>Gunflint Iron Fm</v>
      </c>
      <c r="D11088" t="s">
        <v>517</v>
      </c>
      <c r="E11088" t="s">
        <v>1289</v>
      </c>
      <c r="J11088" s="13">
        <v>2000</v>
      </c>
      <c r="K11088" s="13"/>
      <c r="L11088" s="16"/>
      <c r="M11088" t="s">
        <v>1365</v>
      </c>
      <c r="P11088" t="s">
        <v>243</v>
      </c>
      <c r="Q11088">
        <v>-2.8</v>
      </c>
      <c r="V11088">
        <v>1</v>
      </c>
      <c r="W11088" t="s">
        <v>1371</v>
      </c>
      <c r="X11088" t="s">
        <v>1445</v>
      </c>
    </row>
    <row r="11089" spans="1:24" x14ac:dyDescent="0.3">
      <c r="A11089">
        <v>14880</v>
      </c>
      <c r="B11089" s="15" t="s">
        <v>1019</v>
      </c>
      <c r="C11089" t="str">
        <f>_xlfn.XLOOKUP($B11089, STANDARDS!$A:$A, STANDARDS!$B:$B,,0,2)</f>
        <v>Gunflint Iron Fm</v>
      </c>
      <c r="D11089" t="s">
        <v>517</v>
      </c>
      <c r="E11089" t="s">
        <v>1288</v>
      </c>
      <c r="J11089" s="13">
        <v>2000</v>
      </c>
      <c r="K11089" s="13"/>
      <c r="L11089" s="16"/>
      <c r="M11089" t="s">
        <v>1365</v>
      </c>
      <c r="P11089" t="s">
        <v>243</v>
      </c>
      <c r="Q11089">
        <v>-5.7</v>
      </c>
      <c r="V11089">
        <v>1</v>
      </c>
      <c r="W11089" t="s">
        <v>1371</v>
      </c>
      <c r="X11089" t="s">
        <v>1445</v>
      </c>
    </row>
    <row r="11090" spans="1:24" x14ac:dyDescent="0.3">
      <c r="A11090">
        <v>14881</v>
      </c>
      <c r="B11090" s="15" t="s">
        <v>1019</v>
      </c>
      <c r="C11090" t="str">
        <f>_xlfn.XLOOKUP($B11090, STANDARDS!$A:$A, STANDARDS!$B:$B,,0,2)</f>
        <v>Gunflint Iron Fm</v>
      </c>
      <c r="D11090" t="s">
        <v>517</v>
      </c>
      <c r="E11090" t="s">
        <v>1288</v>
      </c>
      <c r="J11090" s="13">
        <v>2000</v>
      </c>
      <c r="K11090" s="13"/>
      <c r="L11090" s="16"/>
      <c r="M11090" t="s">
        <v>1365</v>
      </c>
      <c r="P11090" t="s">
        <v>243</v>
      </c>
      <c r="Q11090">
        <v>-6</v>
      </c>
      <c r="V11090">
        <v>1</v>
      </c>
      <c r="W11090" t="s">
        <v>1371</v>
      </c>
      <c r="X11090" t="s">
        <v>1445</v>
      </c>
    </row>
    <row r="11091" spans="1:24" x14ac:dyDescent="0.3">
      <c r="A11091">
        <v>14882</v>
      </c>
      <c r="B11091" s="15" t="s">
        <v>1019</v>
      </c>
      <c r="C11091" t="str">
        <f>_xlfn.XLOOKUP($B11091, STANDARDS!$A:$A, STANDARDS!$B:$B,,0,2)</f>
        <v>Gunflint Iron Fm</v>
      </c>
      <c r="D11091" t="s">
        <v>517</v>
      </c>
      <c r="E11091" t="s">
        <v>1288</v>
      </c>
      <c r="J11091" s="13">
        <v>2000</v>
      </c>
      <c r="K11091" s="13"/>
      <c r="L11091" s="16"/>
      <c r="M11091" t="s">
        <v>1365</v>
      </c>
      <c r="P11091" t="s">
        <v>243</v>
      </c>
      <c r="Q11091">
        <v>-2.8</v>
      </c>
      <c r="V11091">
        <v>1</v>
      </c>
      <c r="W11091" t="s">
        <v>1371</v>
      </c>
      <c r="X11091" t="s">
        <v>1445</v>
      </c>
    </row>
    <row r="11092" spans="1:24" x14ac:dyDescent="0.3">
      <c r="A11092">
        <v>14883</v>
      </c>
      <c r="B11092" s="15" t="s">
        <v>1019</v>
      </c>
      <c r="C11092" t="str">
        <f>_xlfn.XLOOKUP($B11092, STANDARDS!$A:$A, STANDARDS!$B:$B,,0,2)</f>
        <v>Gunflint Iron Fm</v>
      </c>
      <c r="D11092" t="s">
        <v>517</v>
      </c>
      <c r="E11092" t="s">
        <v>1288</v>
      </c>
      <c r="J11092" s="13">
        <v>2000</v>
      </c>
      <c r="K11092" s="13"/>
      <c r="L11092" s="16"/>
      <c r="M11092" t="s">
        <v>1365</v>
      </c>
      <c r="P11092" t="s">
        <v>243</v>
      </c>
      <c r="Q11092">
        <v>-3.3</v>
      </c>
      <c r="V11092">
        <v>1</v>
      </c>
      <c r="W11092" t="s">
        <v>1371</v>
      </c>
      <c r="X11092" t="s">
        <v>1445</v>
      </c>
    </row>
    <row r="11093" spans="1:24" x14ac:dyDescent="0.3">
      <c r="A11093">
        <v>14884</v>
      </c>
      <c r="B11093" s="15" t="s">
        <v>1019</v>
      </c>
      <c r="C11093" t="str">
        <f>_xlfn.XLOOKUP($B11093, STANDARDS!$A:$A, STANDARDS!$B:$B,,0,2)</f>
        <v>Gunflint Iron Fm</v>
      </c>
      <c r="D11093" t="s">
        <v>517</v>
      </c>
      <c r="E11093" t="s">
        <v>1288</v>
      </c>
      <c r="J11093" s="13">
        <v>2000</v>
      </c>
      <c r="K11093" s="13"/>
      <c r="L11093" s="16"/>
      <c r="M11093" t="s">
        <v>1365</v>
      </c>
      <c r="P11093" t="s">
        <v>243</v>
      </c>
      <c r="Q11093">
        <v>-3.2</v>
      </c>
      <c r="V11093">
        <v>1</v>
      </c>
      <c r="W11093" t="s">
        <v>1371</v>
      </c>
      <c r="X11093" t="s">
        <v>1445</v>
      </c>
    </row>
    <row r="11094" spans="1:24" x14ac:dyDescent="0.3">
      <c r="A11094">
        <v>14885</v>
      </c>
      <c r="B11094" s="15" t="s">
        <v>1019</v>
      </c>
      <c r="C11094" t="str">
        <f>_xlfn.XLOOKUP($B11094, STANDARDS!$A:$A, STANDARDS!$B:$B,,0,2)</f>
        <v>Gunflint Iron Fm</v>
      </c>
      <c r="D11094" t="s">
        <v>517</v>
      </c>
      <c r="E11094" t="s">
        <v>1288</v>
      </c>
      <c r="J11094" s="13">
        <v>2000</v>
      </c>
      <c r="K11094" s="13"/>
      <c r="L11094" s="16"/>
      <c r="M11094" t="s">
        <v>1365</v>
      </c>
      <c r="P11094" t="s">
        <v>243</v>
      </c>
      <c r="Q11094">
        <v>-4.5999999999999996</v>
      </c>
      <c r="V11094">
        <v>1</v>
      </c>
      <c r="W11094" t="s">
        <v>1371</v>
      </c>
      <c r="X11094" t="s">
        <v>1445</v>
      </c>
    </row>
    <row r="11095" spans="1:24" x14ac:dyDescent="0.3">
      <c r="A11095">
        <v>14886</v>
      </c>
      <c r="B11095" s="15" t="s">
        <v>1019</v>
      </c>
      <c r="C11095" t="str">
        <f>_xlfn.XLOOKUP($B11095, STANDARDS!$A:$A, STANDARDS!$B:$B,,0,2)</f>
        <v>Gunflint Iron Fm</v>
      </c>
      <c r="D11095" t="s">
        <v>517</v>
      </c>
      <c r="E11095" t="s">
        <v>1288</v>
      </c>
      <c r="J11095" s="13">
        <v>2000</v>
      </c>
      <c r="K11095" s="13"/>
      <c r="L11095" s="16"/>
      <c r="M11095" t="s">
        <v>1365</v>
      </c>
      <c r="P11095" t="s">
        <v>243</v>
      </c>
      <c r="Q11095">
        <v>-3.8</v>
      </c>
      <c r="V11095">
        <v>1</v>
      </c>
      <c r="W11095" t="s">
        <v>1371</v>
      </c>
      <c r="X11095" t="s">
        <v>1445</v>
      </c>
    </row>
    <row r="11096" spans="1:24" x14ac:dyDescent="0.3">
      <c r="A11096">
        <v>14887</v>
      </c>
      <c r="B11096" s="15" t="s">
        <v>1019</v>
      </c>
      <c r="C11096" t="str">
        <f>_xlfn.XLOOKUP($B11096, STANDARDS!$A:$A, STANDARDS!$B:$B,,0,2)</f>
        <v>Gunflint Iron Fm</v>
      </c>
      <c r="D11096" t="s">
        <v>517</v>
      </c>
      <c r="E11096" t="s">
        <v>1289</v>
      </c>
      <c r="J11096" s="13">
        <v>2000</v>
      </c>
      <c r="K11096" s="13"/>
      <c r="L11096" s="16"/>
      <c r="M11096" t="s">
        <v>1365</v>
      </c>
      <c r="P11096" t="s">
        <v>243</v>
      </c>
      <c r="Q11096">
        <v>-2.6</v>
      </c>
      <c r="V11096">
        <v>1</v>
      </c>
      <c r="W11096" t="s">
        <v>1371</v>
      </c>
      <c r="X11096" t="s">
        <v>1445</v>
      </c>
    </row>
    <row r="11097" spans="1:24" x14ac:dyDescent="0.3">
      <c r="A11097">
        <v>14888</v>
      </c>
      <c r="B11097" s="15" t="s">
        <v>1019</v>
      </c>
      <c r="C11097" t="str">
        <f>_xlfn.XLOOKUP($B11097, STANDARDS!$A:$A, STANDARDS!$B:$B,,0,2)</f>
        <v>Gunflint Iron Fm</v>
      </c>
      <c r="D11097" t="s">
        <v>517</v>
      </c>
      <c r="E11097" t="s">
        <v>1289</v>
      </c>
      <c r="J11097" s="13">
        <v>2000</v>
      </c>
      <c r="K11097" s="13"/>
      <c r="L11097" s="16"/>
      <c r="M11097" t="s">
        <v>1365</v>
      </c>
      <c r="P11097" t="s">
        <v>243</v>
      </c>
      <c r="Q11097">
        <v>-2.9</v>
      </c>
      <c r="V11097">
        <v>1</v>
      </c>
      <c r="W11097" t="s">
        <v>1371</v>
      </c>
      <c r="X11097" t="s">
        <v>1445</v>
      </c>
    </row>
    <row r="11098" spans="1:24" x14ac:dyDescent="0.3">
      <c r="A11098">
        <v>14889</v>
      </c>
      <c r="B11098" s="15" t="s">
        <v>1019</v>
      </c>
      <c r="C11098" t="str">
        <f>_xlfn.XLOOKUP($B11098, STANDARDS!$A:$A, STANDARDS!$B:$B,,0,2)</f>
        <v>Gunflint Iron Fm</v>
      </c>
      <c r="D11098" t="s">
        <v>517</v>
      </c>
      <c r="E11098" t="s">
        <v>1289</v>
      </c>
      <c r="J11098" s="13">
        <v>2000</v>
      </c>
      <c r="K11098" s="13"/>
      <c r="L11098" s="16"/>
      <c r="M11098" t="s">
        <v>1365</v>
      </c>
      <c r="P11098" t="s">
        <v>243</v>
      </c>
      <c r="Q11098">
        <v>-2.6</v>
      </c>
      <c r="V11098">
        <v>1</v>
      </c>
      <c r="W11098" t="s">
        <v>1371</v>
      </c>
      <c r="X11098" t="s">
        <v>1445</v>
      </c>
    </row>
    <row r="11099" spans="1:24" x14ac:dyDescent="0.3">
      <c r="A11099">
        <v>14890</v>
      </c>
      <c r="B11099" s="15" t="s">
        <v>1019</v>
      </c>
      <c r="C11099" t="str">
        <f>_xlfn.XLOOKUP($B11099, STANDARDS!$A:$A, STANDARDS!$B:$B,,0,2)</f>
        <v>Gunflint Iron Fm</v>
      </c>
      <c r="D11099" t="s">
        <v>517</v>
      </c>
      <c r="E11099" t="s">
        <v>1289</v>
      </c>
      <c r="J11099" s="13">
        <v>2000</v>
      </c>
      <c r="K11099" s="13"/>
      <c r="L11099" s="16"/>
      <c r="M11099" t="s">
        <v>1365</v>
      </c>
      <c r="P11099" t="s">
        <v>243</v>
      </c>
      <c r="Q11099">
        <v>-2.8</v>
      </c>
      <c r="V11099">
        <v>1</v>
      </c>
      <c r="W11099" t="s">
        <v>1371</v>
      </c>
      <c r="X11099" t="s">
        <v>1445</v>
      </c>
    </row>
    <row r="11100" spans="1:24" x14ac:dyDescent="0.3">
      <c r="A11100">
        <v>14891</v>
      </c>
      <c r="B11100" s="15" t="s">
        <v>1019</v>
      </c>
      <c r="C11100" t="str">
        <f>_xlfn.XLOOKUP($B11100, STANDARDS!$A:$A, STANDARDS!$B:$B,,0,2)</f>
        <v>Gunflint Iron Fm</v>
      </c>
      <c r="D11100" t="s">
        <v>517</v>
      </c>
      <c r="E11100" t="s">
        <v>1289</v>
      </c>
      <c r="J11100" s="13">
        <v>2000</v>
      </c>
      <c r="K11100" s="13"/>
      <c r="L11100" s="16"/>
      <c r="M11100" t="s">
        <v>1364</v>
      </c>
      <c r="P11100" t="s">
        <v>243</v>
      </c>
      <c r="Q11100">
        <v>-5.5</v>
      </c>
      <c r="V11100">
        <v>1</v>
      </c>
      <c r="W11100" t="s">
        <v>1371</v>
      </c>
      <c r="X11100" t="s">
        <v>1445</v>
      </c>
    </row>
    <row r="11101" spans="1:24" x14ac:dyDescent="0.3">
      <c r="A11101">
        <v>14892</v>
      </c>
      <c r="B11101" s="15" t="s">
        <v>1019</v>
      </c>
      <c r="C11101" t="str">
        <f>_xlfn.XLOOKUP($B11101, STANDARDS!$A:$A, STANDARDS!$B:$B,,0,2)</f>
        <v>Gunflint Iron Fm</v>
      </c>
      <c r="D11101" t="s">
        <v>517</v>
      </c>
      <c r="E11101" t="s">
        <v>1289</v>
      </c>
      <c r="J11101" s="13">
        <v>2000</v>
      </c>
      <c r="K11101" s="13"/>
      <c r="L11101" s="16"/>
      <c r="M11101" t="s">
        <v>1364</v>
      </c>
      <c r="P11101" t="s">
        <v>243</v>
      </c>
      <c r="Q11101">
        <v>-5.0999999999999996</v>
      </c>
      <c r="V11101">
        <v>1</v>
      </c>
      <c r="W11101" t="s">
        <v>1371</v>
      </c>
      <c r="X11101" t="s">
        <v>1445</v>
      </c>
    </row>
    <row r="11102" spans="1:24" x14ac:dyDescent="0.3">
      <c r="A11102">
        <v>14893</v>
      </c>
      <c r="B11102" s="15" t="s">
        <v>1019</v>
      </c>
      <c r="C11102" t="str">
        <f>_xlfn.XLOOKUP($B11102, STANDARDS!$A:$A, STANDARDS!$B:$B,,0,2)</f>
        <v>Gunflint Iron Fm</v>
      </c>
      <c r="D11102" t="s">
        <v>517</v>
      </c>
      <c r="E11102" t="s">
        <v>1289</v>
      </c>
      <c r="J11102" s="13">
        <v>2000</v>
      </c>
      <c r="K11102" s="13"/>
      <c r="L11102" s="16"/>
      <c r="M11102" t="s">
        <v>1364</v>
      </c>
      <c r="P11102" t="s">
        <v>243</v>
      </c>
      <c r="Q11102">
        <v>-5.5</v>
      </c>
      <c r="V11102">
        <v>1</v>
      </c>
      <c r="W11102" t="s">
        <v>1371</v>
      </c>
      <c r="X11102" t="s">
        <v>1445</v>
      </c>
    </row>
    <row r="11103" spans="1:24" x14ac:dyDescent="0.3">
      <c r="A11103">
        <v>14894</v>
      </c>
      <c r="B11103" s="15" t="s">
        <v>1019</v>
      </c>
      <c r="C11103" t="str">
        <f>_xlfn.XLOOKUP($B11103, STANDARDS!$A:$A, STANDARDS!$B:$B,,0,2)</f>
        <v>Gunflint Iron Fm</v>
      </c>
      <c r="D11103" t="s">
        <v>517</v>
      </c>
      <c r="E11103" t="s">
        <v>1290</v>
      </c>
      <c r="J11103" s="13">
        <v>2000</v>
      </c>
      <c r="K11103" s="13"/>
      <c r="L11103" s="16"/>
      <c r="M11103" t="s">
        <v>1364</v>
      </c>
      <c r="P11103" t="s">
        <v>243</v>
      </c>
      <c r="Q11103">
        <v>-8.6999999999999993</v>
      </c>
      <c r="V11103">
        <v>1</v>
      </c>
      <c r="W11103" t="s">
        <v>1371</v>
      </c>
      <c r="X11103" t="s">
        <v>1445</v>
      </c>
    </row>
    <row r="11104" spans="1:24" x14ac:dyDescent="0.3">
      <c r="A11104">
        <v>14895</v>
      </c>
      <c r="B11104" s="15" t="s">
        <v>1019</v>
      </c>
      <c r="C11104" t="str">
        <f>_xlfn.XLOOKUP($B11104, STANDARDS!$A:$A, STANDARDS!$B:$B,,0,2)</f>
        <v>Gunflint Iron Fm</v>
      </c>
      <c r="D11104" t="s">
        <v>517</v>
      </c>
      <c r="E11104" t="s">
        <v>1286</v>
      </c>
      <c r="J11104" s="13">
        <v>2000</v>
      </c>
      <c r="K11104" s="13"/>
      <c r="L11104" s="16"/>
      <c r="M11104" t="s">
        <v>1365</v>
      </c>
      <c r="P11104" t="s">
        <v>243</v>
      </c>
      <c r="Q11104">
        <v>-4.9000000000000004</v>
      </c>
      <c r="V11104">
        <v>1</v>
      </c>
      <c r="W11104" t="s">
        <v>1371</v>
      </c>
      <c r="X11104" t="s">
        <v>1445</v>
      </c>
    </row>
    <row r="11105" spans="1:24" x14ac:dyDescent="0.3">
      <c r="A11105">
        <v>14896</v>
      </c>
      <c r="B11105" s="15" t="s">
        <v>1019</v>
      </c>
      <c r="C11105" t="str">
        <f>_xlfn.XLOOKUP($B11105, STANDARDS!$A:$A, STANDARDS!$B:$B,,0,2)</f>
        <v>Gunflint Iron Fm</v>
      </c>
      <c r="D11105" t="s">
        <v>517</v>
      </c>
      <c r="E11105" t="s">
        <v>1286</v>
      </c>
      <c r="J11105" s="13">
        <v>2000</v>
      </c>
      <c r="K11105" s="13"/>
      <c r="L11105" s="16"/>
      <c r="M11105" t="s">
        <v>1365</v>
      </c>
      <c r="P11105" t="s">
        <v>243</v>
      </c>
      <c r="Q11105">
        <v>-4.9000000000000004</v>
      </c>
      <c r="V11105">
        <v>1</v>
      </c>
      <c r="W11105" t="s">
        <v>1371</v>
      </c>
      <c r="X11105" t="s">
        <v>1445</v>
      </c>
    </row>
    <row r="11106" spans="1:24" x14ac:dyDescent="0.3">
      <c r="A11106">
        <v>14897</v>
      </c>
      <c r="B11106" s="15" t="s">
        <v>1019</v>
      </c>
      <c r="C11106" t="str">
        <f>_xlfn.XLOOKUP($B11106, STANDARDS!$A:$A, STANDARDS!$B:$B,,0,2)</f>
        <v>Gunflint Iron Fm</v>
      </c>
      <c r="D11106" t="s">
        <v>517</v>
      </c>
      <c r="E11106" t="s">
        <v>1286</v>
      </c>
      <c r="J11106" s="13">
        <v>2000</v>
      </c>
      <c r="K11106" s="13"/>
      <c r="L11106" s="16"/>
      <c r="M11106" t="s">
        <v>1365</v>
      </c>
      <c r="P11106" t="s">
        <v>243</v>
      </c>
      <c r="Q11106">
        <v>-4.4000000000000004</v>
      </c>
      <c r="V11106">
        <v>1</v>
      </c>
      <c r="W11106" t="s">
        <v>1371</v>
      </c>
      <c r="X11106" t="s">
        <v>1445</v>
      </c>
    </row>
    <row r="11107" spans="1:24" x14ac:dyDescent="0.3">
      <c r="A11107">
        <v>14898</v>
      </c>
      <c r="B11107" s="15" t="s">
        <v>1019</v>
      </c>
      <c r="C11107" t="str">
        <f>_xlfn.XLOOKUP($B11107, STANDARDS!$A:$A, STANDARDS!$B:$B,,0,2)</f>
        <v>Gunflint Iron Fm</v>
      </c>
      <c r="D11107" t="s">
        <v>517</v>
      </c>
      <c r="E11107" t="s">
        <v>1286</v>
      </c>
      <c r="J11107" s="13">
        <v>2000</v>
      </c>
      <c r="K11107" s="13"/>
      <c r="L11107" s="16"/>
      <c r="M11107" t="s">
        <v>1364</v>
      </c>
      <c r="P11107" t="s">
        <v>243</v>
      </c>
      <c r="Q11107">
        <v>-1.7</v>
      </c>
      <c r="V11107">
        <v>1</v>
      </c>
      <c r="W11107" t="s">
        <v>1371</v>
      </c>
      <c r="X11107" t="s">
        <v>1445</v>
      </c>
    </row>
    <row r="11108" spans="1:24" x14ac:dyDescent="0.3">
      <c r="A11108">
        <v>14899</v>
      </c>
      <c r="B11108" s="15" t="s">
        <v>1019</v>
      </c>
      <c r="C11108" t="str">
        <f>_xlfn.XLOOKUP($B11108, STANDARDS!$A:$A, STANDARDS!$B:$B,,0,2)</f>
        <v>Gunflint Iron Fm</v>
      </c>
      <c r="D11108" t="s">
        <v>517</v>
      </c>
      <c r="E11108" t="s">
        <v>1284</v>
      </c>
      <c r="J11108" s="13">
        <v>2000</v>
      </c>
      <c r="K11108" s="13"/>
      <c r="L11108" s="16"/>
      <c r="M11108" t="s">
        <v>1364</v>
      </c>
      <c r="P11108" t="s">
        <v>243</v>
      </c>
      <c r="Q11108">
        <v>-2.2999999999999998</v>
      </c>
      <c r="V11108">
        <v>1</v>
      </c>
      <c r="W11108" t="s">
        <v>1371</v>
      </c>
      <c r="X11108" t="s">
        <v>1445</v>
      </c>
    </row>
    <row r="11109" spans="1:24" x14ac:dyDescent="0.3">
      <c r="A11109">
        <v>14900</v>
      </c>
      <c r="B11109" s="15" t="s">
        <v>1019</v>
      </c>
      <c r="C11109" t="str">
        <f>_xlfn.XLOOKUP($B11109, STANDARDS!$A:$A, STANDARDS!$B:$B,,0,2)</f>
        <v>Gunflint Iron Fm</v>
      </c>
      <c r="D11109" t="s">
        <v>517</v>
      </c>
      <c r="E11109" t="s">
        <v>1289</v>
      </c>
      <c r="J11109" s="13">
        <v>2000</v>
      </c>
      <c r="K11109" s="13"/>
      <c r="L11109" s="16"/>
      <c r="M11109" t="s">
        <v>1364</v>
      </c>
      <c r="P11109" t="s">
        <v>243</v>
      </c>
      <c r="Q11109">
        <v>-5.4</v>
      </c>
      <c r="V11109">
        <v>1</v>
      </c>
      <c r="W11109" t="s">
        <v>1371</v>
      </c>
      <c r="X11109" t="s">
        <v>1445</v>
      </c>
    </row>
    <row r="11110" spans="1:24" x14ac:dyDescent="0.3">
      <c r="A11110">
        <v>14901</v>
      </c>
      <c r="B11110" s="15" t="s">
        <v>1020</v>
      </c>
      <c r="C11110" t="str">
        <f>_xlfn.XLOOKUP($B11110, STANDARDS!$A:$A, STANDARDS!$B:$B,,0,2)</f>
        <v>Erdaohe Fm</v>
      </c>
      <c r="D11110" t="s">
        <v>1064</v>
      </c>
      <c r="E11110" t="s">
        <v>1295</v>
      </c>
      <c r="J11110" s="13">
        <v>1350</v>
      </c>
      <c r="K11110" s="13">
        <v>250</v>
      </c>
      <c r="L11110" s="16"/>
      <c r="M11110" t="s">
        <v>1340</v>
      </c>
      <c r="P11110" t="s">
        <v>243</v>
      </c>
      <c r="Q11110">
        <v>-3</v>
      </c>
      <c r="V11110">
        <v>1</v>
      </c>
      <c r="W11110" t="s">
        <v>1371</v>
      </c>
      <c r="X11110" t="s">
        <v>1446</v>
      </c>
    </row>
    <row r="11111" spans="1:24" x14ac:dyDescent="0.3">
      <c r="A11111">
        <v>14902</v>
      </c>
      <c r="B11111" s="15" t="s">
        <v>1021</v>
      </c>
      <c r="C11111" t="str">
        <f>_xlfn.XLOOKUP($B11111, STANDARDS!$A:$A, STANDARDS!$B:$B,,0,2)</f>
        <v>Wumishan Fm</v>
      </c>
      <c r="D11111" t="s">
        <v>1064</v>
      </c>
      <c r="E11111" t="s">
        <v>1295</v>
      </c>
      <c r="J11111" s="13">
        <v>1350</v>
      </c>
      <c r="K11111" s="13">
        <v>250</v>
      </c>
      <c r="L11111" s="16"/>
      <c r="M11111" t="s">
        <v>1340</v>
      </c>
      <c r="P11111" t="s">
        <v>243</v>
      </c>
      <c r="Q11111">
        <v>0.8</v>
      </c>
      <c r="V11111">
        <v>1</v>
      </c>
      <c r="W11111" t="s">
        <v>1371</v>
      </c>
      <c r="X11111" t="s">
        <v>1446</v>
      </c>
    </row>
    <row r="11112" spans="1:24" x14ac:dyDescent="0.3">
      <c r="A11112">
        <v>14903</v>
      </c>
      <c r="B11112" s="15" t="s">
        <v>1021</v>
      </c>
      <c r="C11112" t="str">
        <f>_xlfn.XLOOKUP($B11112, STANDARDS!$A:$A, STANDARDS!$B:$B,,0,2)</f>
        <v>Wumishan Fm</v>
      </c>
      <c r="D11112" t="s">
        <v>1064</v>
      </c>
      <c r="E11112" t="s">
        <v>1295</v>
      </c>
      <c r="J11112" s="13">
        <v>1350</v>
      </c>
      <c r="K11112" s="13">
        <v>250</v>
      </c>
      <c r="L11112" s="16"/>
      <c r="P11112" t="s">
        <v>243</v>
      </c>
      <c r="Q11112">
        <v>1.2</v>
      </c>
      <c r="V11112">
        <v>1</v>
      </c>
      <c r="W11112" t="s">
        <v>1371</v>
      </c>
      <c r="X11112" t="s">
        <v>1446</v>
      </c>
    </row>
    <row r="11113" spans="1:24" x14ac:dyDescent="0.3">
      <c r="A11113">
        <v>14904</v>
      </c>
      <c r="B11113" s="15" t="s">
        <v>1022</v>
      </c>
      <c r="C11113" t="str">
        <f>_xlfn.XLOOKUP($B11113, STANDARDS!$A:$A, STANDARDS!$B:$B,,0,2)</f>
        <v>Jing'eryu Fm</v>
      </c>
      <c r="D11113" t="s">
        <v>1064</v>
      </c>
      <c r="E11113" t="s">
        <v>1295</v>
      </c>
      <c r="J11113" s="13">
        <v>1350</v>
      </c>
      <c r="K11113" s="13">
        <v>250</v>
      </c>
      <c r="L11113" s="16"/>
      <c r="M11113" t="s">
        <v>1335</v>
      </c>
      <c r="P11113" t="s">
        <v>243</v>
      </c>
      <c r="Q11113">
        <v>-0.3</v>
      </c>
      <c r="V11113">
        <v>1</v>
      </c>
      <c r="W11113" t="s">
        <v>1371</v>
      </c>
      <c r="X11113" t="s">
        <v>1446</v>
      </c>
    </row>
    <row r="11114" spans="1:24" x14ac:dyDescent="0.3">
      <c r="A11114">
        <v>14905</v>
      </c>
      <c r="B11114" s="15" t="s">
        <v>1023</v>
      </c>
      <c r="C11114" t="str">
        <f>_xlfn.XLOOKUP($B11114, STANDARDS!$A:$A, STANDARDS!$B:$B,,0,2)</f>
        <v>Gaoyuzhuang Fm</v>
      </c>
      <c r="D11114" t="s">
        <v>1064</v>
      </c>
      <c r="E11114" t="s">
        <v>1295</v>
      </c>
      <c r="J11114" s="13">
        <v>1350</v>
      </c>
      <c r="K11114" s="13">
        <v>250</v>
      </c>
      <c r="L11114" s="16"/>
      <c r="M11114" t="s">
        <v>1335</v>
      </c>
      <c r="P11114" t="s">
        <v>243</v>
      </c>
      <c r="Q11114">
        <v>-1.5</v>
      </c>
      <c r="V11114">
        <v>1</v>
      </c>
      <c r="W11114" t="s">
        <v>1371</v>
      </c>
      <c r="X11114" t="s">
        <v>1446</v>
      </c>
    </row>
    <row r="11115" spans="1:24" x14ac:dyDescent="0.3">
      <c r="A11115">
        <v>14906</v>
      </c>
      <c r="B11115" s="15" t="s">
        <v>1024</v>
      </c>
      <c r="C11115" t="str">
        <f>_xlfn.XLOOKUP($B11115, STANDARDS!$A:$A, STANDARDS!$B:$B,,0,2)</f>
        <v>Fujunshan Fm</v>
      </c>
      <c r="D11115" t="s">
        <v>1064</v>
      </c>
      <c r="E11115" t="s">
        <v>1295</v>
      </c>
      <c r="J11115" s="13">
        <v>1350</v>
      </c>
      <c r="K11115" s="13">
        <v>250</v>
      </c>
      <c r="L11115" s="16"/>
      <c r="M11115" t="s">
        <v>1340</v>
      </c>
      <c r="P11115" t="s">
        <v>243</v>
      </c>
      <c r="Q11115">
        <v>-1</v>
      </c>
      <c r="V11115">
        <v>1</v>
      </c>
      <c r="W11115" t="s">
        <v>1371</v>
      </c>
      <c r="X11115" t="s">
        <v>1446</v>
      </c>
    </row>
    <row r="11116" spans="1:24" x14ac:dyDescent="0.3">
      <c r="A11116">
        <v>14907</v>
      </c>
      <c r="B11116" s="15" t="s">
        <v>1021</v>
      </c>
      <c r="C11116" t="str">
        <f>_xlfn.XLOOKUP($B11116, STANDARDS!$A:$A, STANDARDS!$B:$B,,0,2)</f>
        <v>Wumishan Fm</v>
      </c>
      <c r="D11116" t="s">
        <v>1064</v>
      </c>
      <c r="E11116" t="s">
        <v>1295</v>
      </c>
      <c r="J11116" s="13">
        <v>1350</v>
      </c>
      <c r="K11116" s="13">
        <v>250</v>
      </c>
      <c r="L11116" s="16"/>
      <c r="M11116" t="s">
        <v>1340</v>
      </c>
      <c r="P11116" t="s">
        <v>243</v>
      </c>
      <c r="Q11116">
        <v>1</v>
      </c>
      <c r="V11116">
        <v>1</v>
      </c>
      <c r="W11116" t="s">
        <v>1371</v>
      </c>
      <c r="X11116" t="s">
        <v>1446</v>
      </c>
    </row>
    <row r="11117" spans="1:24" x14ac:dyDescent="0.3">
      <c r="A11117">
        <v>14908</v>
      </c>
      <c r="B11117" s="15" t="s">
        <v>1023</v>
      </c>
      <c r="C11117" t="str">
        <f>_xlfn.XLOOKUP($B11117, STANDARDS!$A:$A, STANDARDS!$B:$B,,0,2)</f>
        <v>Gaoyuzhuang Fm</v>
      </c>
      <c r="D11117" t="s">
        <v>1064</v>
      </c>
      <c r="E11117" t="s">
        <v>1295</v>
      </c>
      <c r="J11117" s="13">
        <v>1350</v>
      </c>
      <c r="K11117" s="13">
        <v>250</v>
      </c>
      <c r="L11117" s="16"/>
      <c r="M11117" t="s">
        <v>1340</v>
      </c>
      <c r="P11117" t="s">
        <v>243</v>
      </c>
      <c r="Q11117">
        <v>-0.4</v>
      </c>
      <c r="V11117">
        <v>1</v>
      </c>
      <c r="W11117" t="s">
        <v>1371</v>
      </c>
      <c r="X11117" t="s">
        <v>1446</v>
      </c>
    </row>
    <row r="11118" spans="1:24" x14ac:dyDescent="0.3">
      <c r="A11118">
        <v>14909</v>
      </c>
      <c r="B11118" s="15" t="s">
        <v>1021</v>
      </c>
      <c r="C11118" t="str">
        <f>_xlfn.XLOOKUP($B11118, STANDARDS!$A:$A, STANDARDS!$B:$B,,0,2)</f>
        <v>Wumishan Fm</v>
      </c>
      <c r="D11118" t="s">
        <v>1064</v>
      </c>
      <c r="E11118" t="s">
        <v>1295</v>
      </c>
      <c r="J11118" s="13">
        <v>1350</v>
      </c>
      <c r="K11118" s="13">
        <v>250</v>
      </c>
      <c r="L11118" s="16"/>
      <c r="P11118" t="s">
        <v>243</v>
      </c>
      <c r="Q11118">
        <v>-0.7</v>
      </c>
      <c r="V11118">
        <v>1</v>
      </c>
      <c r="W11118" t="s">
        <v>1371</v>
      </c>
      <c r="X11118" t="s">
        <v>1446</v>
      </c>
    </row>
    <row r="11119" spans="1:24" x14ac:dyDescent="0.3">
      <c r="A11119">
        <v>14910</v>
      </c>
      <c r="B11119" s="15" t="s">
        <v>1025</v>
      </c>
      <c r="C11119" t="str">
        <f>_xlfn.XLOOKUP($B11119, STANDARDS!$A:$A, STANDARDS!$B:$B,,0,2)</f>
        <v>Lonjiayuan Fm</v>
      </c>
      <c r="D11119" t="s">
        <v>1064</v>
      </c>
      <c r="E11119" t="s">
        <v>1295</v>
      </c>
      <c r="J11119" s="13">
        <v>1350</v>
      </c>
      <c r="K11119" s="13">
        <v>250</v>
      </c>
      <c r="L11119" s="16"/>
      <c r="M11119" t="s">
        <v>1340</v>
      </c>
      <c r="P11119" t="s">
        <v>243</v>
      </c>
      <c r="Q11119">
        <v>1.2</v>
      </c>
      <c r="V11119">
        <v>1</v>
      </c>
      <c r="W11119" t="s">
        <v>1371</v>
      </c>
      <c r="X11119" t="s">
        <v>1446</v>
      </c>
    </row>
    <row r="11120" spans="1:24" x14ac:dyDescent="0.3">
      <c r="A11120">
        <v>14911</v>
      </c>
      <c r="B11120" s="15" t="s">
        <v>1022</v>
      </c>
      <c r="C11120" t="str">
        <f>_xlfn.XLOOKUP($B11120, STANDARDS!$A:$A, STANDARDS!$B:$B,,0,2)</f>
        <v>Jing'eryu Fm</v>
      </c>
      <c r="D11120" t="s">
        <v>1064</v>
      </c>
      <c r="E11120" t="s">
        <v>1295</v>
      </c>
      <c r="J11120" s="13">
        <v>1350</v>
      </c>
      <c r="K11120" s="13">
        <v>250</v>
      </c>
      <c r="L11120" s="16"/>
      <c r="M11120" t="s">
        <v>1335</v>
      </c>
      <c r="P11120" t="s">
        <v>243</v>
      </c>
      <c r="Q11120">
        <v>0.3</v>
      </c>
      <c r="V11120">
        <v>1</v>
      </c>
      <c r="W11120" t="s">
        <v>1371</v>
      </c>
      <c r="X11120" t="s">
        <v>1446</v>
      </c>
    </row>
    <row r="11121" spans="1:24" x14ac:dyDescent="0.3">
      <c r="A11121">
        <v>14912</v>
      </c>
      <c r="B11121" s="15" t="s">
        <v>1026</v>
      </c>
      <c r="C11121" t="str">
        <f>_xlfn.XLOOKUP($B11121, STANDARDS!$A:$A, STANDARDS!$B:$B,,0,2)</f>
        <v>Xunjiansi Fm</v>
      </c>
      <c r="D11121" t="s">
        <v>1064</v>
      </c>
      <c r="E11121" t="s">
        <v>1295</v>
      </c>
      <c r="J11121" s="13">
        <v>1350</v>
      </c>
      <c r="K11121" s="13">
        <v>250</v>
      </c>
      <c r="L11121" s="16"/>
      <c r="M11121" t="s">
        <v>1340</v>
      </c>
      <c r="P11121" t="s">
        <v>243</v>
      </c>
      <c r="Q11121">
        <v>-0.1</v>
      </c>
      <c r="V11121">
        <v>1</v>
      </c>
      <c r="W11121" t="s">
        <v>1371</v>
      </c>
      <c r="X11121" t="s">
        <v>1446</v>
      </c>
    </row>
    <row r="11122" spans="1:24" x14ac:dyDescent="0.3">
      <c r="A11122">
        <v>14913</v>
      </c>
      <c r="B11122" s="15" t="s">
        <v>1027</v>
      </c>
      <c r="C11122" t="str">
        <f>_xlfn.XLOOKUP($B11122, STANDARDS!$A:$A, STANDARDS!$B:$B,,0,2)</f>
        <v>Shizhuang Fm</v>
      </c>
      <c r="D11122" t="s">
        <v>1064</v>
      </c>
      <c r="E11122" t="s">
        <v>1295</v>
      </c>
      <c r="J11122" s="13">
        <v>1350</v>
      </c>
      <c r="K11122" s="13">
        <v>250</v>
      </c>
      <c r="L11122" s="16"/>
      <c r="M11122" t="s">
        <v>1340</v>
      </c>
      <c r="P11122" t="s">
        <v>243</v>
      </c>
      <c r="Q11122">
        <v>-0.7</v>
      </c>
      <c r="V11122">
        <v>1</v>
      </c>
      <c r="W11122" t="s">
        <v>1371</v>
      </c>
      <c r="X11122" t="s">
        <v>1446</v>
      </c>
    </row>
    <row r="11123" spans="1:24" x14ac:dyDescent="0.3">
      <c r="A11123">
        <v>14914</v>
      </c>
      <c r="B11123" s="15" t="s">
        <v>1023</v>
      </c>
      <c r="C11123" t="str">
        <f>_xlfn.XLOOKUP($B11123, STANDARDS!$A:$A, STANDARDS!$B:$B,,0,2)</f>
        <v>Gaoyuzhuang Fm</v>
      </c>
      <c r="D11123" t="s">
        <v>1064</v>
      </c>
      <c r="E11123" t="s">
        <v>1295</v>
      </c>
      <c r="J11123" s="13">
        <v>1350</v>
      </c>
      <c r="K11123" s="13">
        <v>250</v>
      </c>
      <c r="L11123" s="16"/>
      <c r="M11123" t="s">
        <v>1340</v>
      </c>
      <c r="P11123" t="s">
        <v>243</v>
      </c>
      <c r="Q11123">
        <v>-0.1</v>
      </c>
      <c r="V11123">
        <v>1</v>
      </c>
      <c r="W11123" t="s">
        <v>1371</v>
      </c>
      <c r="X11123" t="s">
        <v>1446</v>
      </c>
    </row>
    <row r="11124" spans="1:24" x14ac:dyDescent="0.3">
      <c r="A11124">
        <v>14915</v>
      </c>
      <c r="B11124" s="15" t="s">
        <v>1028</v>
      </c>
      <c r="C11124" t="str">
        <f>_xlfn.XLOOKUP($B11124, STANDARDS!$A:$A, STANDARDS!$B:$B,,0,2)</f>
        <v>Yangzhuang Fm</v>
      </c>
      <c r="D11124" t="s">
        <v>1064</v>
      </c>
      <c r="E11124" t="s">
        <v>1295</v>
      </c>
      <c r="J11124" s="13">
        <v>1350</v>
      </c>
      <c r="K11124" s="13">
        <v>250</v>
      </c>
      <c r="L11124" s="16"/>
      <c r="M11124" t="s">
        <v>1340</v>
      </c>
      <c r="P11124" t="s">
        <v>243</v>
      </c>
      <c r="Q11124">
        <v>-1.4</v>
      </c>
      <c r="V11124">
        <v>1</v>
      </c>
      <c r="W11124" t="s">
        <v>1371</v>
      </c>
      <c r="X11124" t="s">
        <v>1446</v>
      </c>
    </row>
    <row r="11125" spans="1:24" x14ac:dyDescent="0.3">
      <c r="A11125">
        <v>14916</v>
      </c>
      <c r="B11125" s="15" t="s">
        <v>1026</v>
      </c>
      <c r="C11125" t="str">
        <f>_xlfn.XLOOKUP($B11125, STANDARDS!$A:$A, STANDARDS!$B:$B,,0,2)</f>
        <v>Xunjiansi Fm</v>
      </c>
      <c r="D11125" t="s">
        <v>1064</v>
      </c>
      <c r="E11125" t="s">
        <v>1295</v>
      </c>
      <c r="J11125" s="13">
        <v>1350</v>
      </c>
      <c r="K11125" s="13">
        <v>250</v>
      </c>
      <c r="L11125" s="16"/>
      <c r="M11125" t="s">
        <v>1340</v>
      </c>
      <c r="P11125" t="s">
        <v>243</v>
      </c>
      <c r="Q11125">
        <v>-0.2</v>
      </c>
      <c r="V11125">
        <v>1</v>
      </c>
      <c r="W11125" t="s">
        <v>1371</v>
      </c>
      <c r="X11125" t="s">
        <v>1446</v>
      </c>
    </row>
    <row r="11126" spans="1:24" x14ac:dyDescent="0.3">
      <c r="A11126">
        <v>14917</v>
      </c>
      <c r="B11126" s="15" t="s">
        <v>1024</v>
      </c>
      <c r="C11126" t="str">
        <f>_xlfn.XLOOKUP($B11126, STANDARDS!$A:$A, STANDARDS!$B:$B,,0,2)</f>
        <v>Fujunshan Fm</v>
      </c>
      <c r="D11126" t="s">
        <v>1064</v>
      </c>
      <c r="E11126" t="s">
        <v>1295</v>
      </c>
      <c r="J11126" s="13">
        <v>1350</v>
      </c>
      <c r="K11126" s="13">
        <v>250</v>
      </c>
      <c r="L11126" s="16"/>
      <c r="M11126" t="s">
        <v>1340</v>
      </c>
      <c r="P11126" t="s">
        <v>243</v>
      </c>
      <c r="Q11126">
        <v>-0.3</v>
      </c>
      <c r="V11126">
        <v>1</v>
      </c>
      <c r="W11126" t="s">
        <v>1371</v>
      </c>
      <c r="X11126" t="s">
        <v>1446</v>
      </c>
    </row>
    <row r="11127" spans="1:24" x14ac:dyDescent="0.3">
      <c r="A11127">
        <v>14918</v>
      </c>
      <c r="B11127" s="15" t="s">
        <v>1021</v>
      </c>
      <c r="C11127" t="str">
        <f>_xlfn.XLOOKUP($B11127, STANDARDS!$A:$A, STANDARDS!$B:$B,,0,2)</f>
        <v>Wumishan Fm</v>
      </c>
      <c r="D11127" t="s">
        <v>1064</v>
      </c>
      <c r="E11127" t="s">
        <v>1295</v>
      </c>
      <c r="J11127" s="13">
        <v>1350</v>
      </c>
      <c r="K11127" s="13">
        <v>250</v>
      </c>
      <c r="L11127" s="16"/>
      <c r="M11127" t="s">
        <v>1340</v>
      </c>
      <c r="P11127" t="s">
        <v>243</v>
      </c>
      <c r="Q11127">
        <v>0.1</v>
      </c>
      <c r="V11127">
        <v>1</v>
      </c>
      <c r="W11127" t="s">
        <v>1371</v>
      </c>
      <c r="X11127" t="s">
        <v>1446</v>
      </c>
    </row>
    <row r="11128" spans="1:24" x14ac:dyDescent="0.3">
      <c r="A11128">
        <v>14919</v>
      </c>
      <c r="B11128" s="15" t="s">
        <v>1026</v>
      </c>
      <c r="C11128" t="str">
        <f>_xlfn.XLOOKUP($B11128, STANDARDS!$A:$A, STANDARDS!$B:$B,,0,2)</f>
        <v>Xunjiansi Fm</v>
      </c>
      <c r="D11128" t="s">
        <v>1064</v>
      </c>
      <c r="E11128" t="s">
        <v>1295</v>
      </c>
      <c r="J11128" s="13">
        <v>1350</v>
      </c>
      <c r="K11128" s="13">
        <v>250</v>
      </c>
      <c r="L11128" s="16"/>
      <c r="M11128" t="s">
        <v>1340</v>
      </c>
      <c r="P11128" t="s">
        <v>243</v>
      </c>
      <c r="Q11128">
        <v>0.1</v>
      </c>
      <c r="V11128">
        <v>1</v>
      </c>
      <c r="W11128" t="s">
        <v>1371</v>
      </c>
      <c r="X11128" t="s">
        <v>1446</v>
      </c>
    </row>
    <row r="11129" spans="1:24" x14ac:dyDescent="0.3">
      <c r="A11129">
        <v>14920</v>
      </c>
      <c r="B11129" s="15" t="s">
        <v>1025</v>
      </c>
      <c r="C11129" t="str">
        <f>_xlfn.XLOOKUP($B11129, STANDARDS!$A:$A, STANDARDS!$B:$B,,0,2)</f>
        <v>Lonjiayuan Fm</v>
      </c>
      <c r="D11129" t="s">
        <v>1064</v>
      </c>
      <c r="E11129" t="s">
        <v>1295</v>
      </c>
      <c r="J11129" s="13">
        <v>1350</v>
      </c>
      <c r="K11129" s="13">
        <v>250</v>
      </c>
      <c r="L11129" s="16"/>
      <c r="M11129" t="s">
        <v>1340</v>
      </c>
      <c r="P11129" t="s">
        <v>243</v>
      </c>
      <c r="Q11129">
        <v>0.8</v>
      </c>
      <c r="V11129">
        <v>1</v>
      </c>
      <c r="W11129" t="s">
        <v>1371</v>
      </c>
      <c r="X11129" t="s">
        <v>1446</v>
      </c>
    </row>
    <row r="11130" spans="1:24" x14ac:dyDescent="0.3">
      <c r="A11130">
        <v>14921</v>
      </c>
      <c r="B11130" s="15" t="s">
        <v>1025</v>
      </c>
      <c r="C11130" t="str">
        <f>_xlfn.XLOOKUP($B11130, STANDARDS!$A:$A, STANDARDS!$B:$B,,0,2)</f>
        <v>Lonjiayuan Fm</v>
      </c>
      <c r="D11130" t="s">
        <v>1064</v>
      </c>
      <c r="E11130" t="s">
        <v>1295</v>
      </c>
      <c r="J11130" s="13">
        <v>1350</v>
      </c>
      <c r="K11130" s="13">
        <v>250</v>
      </c>
      <c r="L11130" s="16"/>
      <c r="M11130" t="s">
        <v>1340</v>
      </c>
      <c r="P11130" t="s">
        <v>243</v>
      </c>
      <c r="Q11130">
        <v>-1.2</v>
      </c>
      <c r="V11130">
        <v>1</v>
      </c>
      <c r="W11130" t="s">
        <v>1371</v>
      </c>
      <c r="X11130" t="s">
        <v>1446</v>
      </c>
    </row>
    <row r="11131" spans="1:24" x14ac:dyDescent="0.3">
      <c r="A11131">
        <v>14922</v>
      </c>
      <c r="B11131" s="15" t="s">
        <v>1026</v>
      </c>
      <c r="C11131" t="str">
        <f>_xlfn.XLOOKUP($B11131, STANDARDS!$A:$A, STANDARDS!$B:$B,,0,2)</f>
        <v>Xunjiansi Fm</v>
      </c>
      <c r="D11131" t="s">
        <v>1064</v>
      </c>
      <c r="E11131" t="s">
        <v>1295</v>
      </c>
      <c r="J11131" s="13">
        <v>1350</v>
      </c>
      <c r="K11131" s="13">
        <v>250</v>
      </c>
      <c r="L11131" s="16"/>
      <c r="M11131" t="s">
        <v>1340</v>
      </c>
      <c r="P11131" t="s">
        <v>243</v>
      </c>
      <c r="Q11131">
        <v>-0.8</v>
      </c>
      <c r="V11131">
        <v>1</v>
      </c>
      <c r="W11131" t="s">
        <v>1371</v>
      </c>
      <c r="X11131" t="s">
        <v>1446</v>
      </c>
    </row>
    <row r="11132" spans="1:24" x14ac:dyDescent="0.3">
      <c r="A11132">
        <v>14923</v>
      </c>
      <c r="B11132" s="15" t="s">
        <v>1026</v>
      </c>
      <c r="C11132" t="str">
        <f>_xlfn.XLOOKUP($B11132, STANDARDS!$A:$A, STANDARDS!$B:$B,,0,2)</f>
        <v>Xunjiansi Fm</v>
      </c>
      <c r="D11132" t="s">
        <v>1064</v>
      </c>
      <c r="E11132" t="s">
        <v>1295</v>
      </c>
      <c r="J11132" s="13">
        <v>1350</v>
      </c>
      <c r="K11132" s="13">
        <v>250</v>
      </c>
      <c r="L11132" s="16"/>
      <c r="M11132" t="s">
        <v>1340</v>
      </c>
      <c r="P11132" t="s">
        <v>243</v>
      </c>
      <c r="Q11132">
        <v>-0.8</v>
      </c>
      <c r="V11132">
        <v>1</v>
      </c>
      <c r="W11132" t="s">
        <v>1371</v>
      </c>
      <c r="X11132" t="s">
        <v>1446</v>
      </c>
    </row>
    <row r="11133" spans="1:24" x14ac:dyDescent="0.3">
      <c r="A11133">
        <v>14924</v>
      </c>
      <c r="B11133" s="15" t="s">
        <v>1021</v>
      </c>
      <c r="C11133" t="str">
        <f>_xlfn.XLOOKUP($B11133, STANDARDS!$A:$A, STANDARDS!$B:$B,,0,2)</f>
        <v>Wumishan Fm</v>
      </c>
      <c r="D11133" t="s">
        <v>1064</v>
      </c>
      <c r="E11133" t="s">
        <v>1295</v>
      </c>
      <c r="J11133" s="13">
        <v>1350</v>
      </c>
      <c r="K11133" s="13">
        <v>250</v>
      </c>
      <c r="L11133" s="16"/>
      <c r="M11133" t="s">
        <v>1340</v>
      </c>
      <c r="P11133" t="s">
        <v>243</v>
      </c>
      <c r="Q11133">
        <v>-0.4</v>
      </c>
      <c r="V11133">
        <v>1</v>
      </c>
      <c r="W11133" t="s">
        <v>1371</v>
      </c>
      <c r="X11133" t="s">
        <v>1446</v>
      </c>
    </row>
    <row r="11134" spans="1:24" x14ac:dyDescent="0.3">
      <c r="A11134">
        <v>14925</v>
      </c>
      <c r="B11134" s="15" t="s">
        <v>1021</v>
      </c>
      <c r="C11134" t="str">
        <f>_xlfn.XLOOKUP($B11134, STANDARDS!$A:$A, STANDARDS!$B:$B,,0,2)</f>
        <v>Wumishan Fm</v>
      </c>
      <c r="D11134" t="s">
        <v>1064</v>
      </c>
      <c r="E11134" t="s">
        <v>1295</v>
      </c>
      <c r="J11134" s="13">
        <v>1350</v>
      </c>
      <c r="K11134" s="13">
        <v>250</v>
      </c>
      <c r="L11134" s="16"/>
      <c r="M11134" t="s">
        <v>1340</v>
      </c>
      <c r="P11134" t="s">
        <v>243</v>
      </c>
      <c r="Q11134">
        <v>0.5</v>
      </c>
      <c r="V11134">
        <v>1</v>
      </c>
      <c r="W11134" t="s">
        <v>1371</v>
      </c>
      <c r="X11134" t="s">
        <v>1446</v>
      </c>
    </row>
    <row r="11135" spans="1:24" x14ac:dyDescent="0.3">
      <c r="A11135">
        <v>14926</v>
      </c>
      <c r="B11135" s="15" t="s">
        <v>1025</v>
      </c>
      <c r="C11135" t="str">
        <f>_xlfn.XLOOKUP($B11135, STANDARDS!$A:$A, STANDARDS!$B:$B,,0,2)</f>
        <v>Lonjiayuan Fm</v>
      </c>
      <c r="D11135" t="s">
        <v>1064</v>
      </c>
      <c r="E11135" t="s">
        <v>1295</v>
      </c>
      <c r="J11135" s="13">
        <v>1350</v>
      </c>
      <c r="K11135" s="13">
        <v>250</v>
      </c>
      <c r="L11135" s="16"/>
      <c r="M11135" t="s">
        <v>1340</v>
      </c>
      <c r="P11135" t="s">
        <v>243</v>
      </c>
      <c r="Q11135">
        <v>1.1000000000000001</v>
      </c>
      <c r="V11135">
        <v>1</v>
      </c>
      <c r="W11135" t="s">
        <v>1371</v>
      </c>
      <c r="X11135" t="s">
        <v>1446</v>
      </c>
    </row>
    <row r="11136" spans="1:24" x14ac:dyDescent="0.3">
      <c r="A11136">
        <v>14927</v>
      </c>
      <c r="B11136" s="15" t="s">
        <v>1029</v>
      </c>
      <c r="C11136" t="str">
        <f>_xlfn.XLOOKUP($B11136, STANDARDS!$A:$A, STANDARDS!$B:$B,,0,2)</f>
        <v>Duguan Fm</v>
      </c>
      <c r="D11136" t="s">
        <v>1064</v>
      </c>
      <c r="E11136" t="s">
        <v>1295</v>
      </c>
      <c r="J11136" s="13">
        <v>1350</v>
      </c>
      <c r="K11136" s="13">
        <v>250</v>
      </c>
      <c r="L11136" s="16"/>
      <c r="M11136" t="s">
        <v>1340</v>
      </c>
      <c r="P11136" t="s">
        <v>243</v>
      </c>
      <c r="Q11136">
        <v>-0.2</v>
      </c>
      <c r="V11136">
        <v>1</v>
      </c>
      <c r="W11136" t="s">
        <v>1371</v>
      </c>
      <c r="X11136" t="s">
        <v>1446</v>
      </c>
    </row>
    <row r="11137" spans="1:24" x14ac:dyDescent="0.3">
      <c r="A11137">
        <v>14928</v>
      </c>
      <c r="B11137" s="15" t="s">
        <v>1025</v>
      </c>
      <c r="C11137" t="str">
        <f>_xlfn.XLOOKUP($B11137, STANDARDS!$A:$A, STANDARDS!$B:$B,,0,2)</f>
        <v>Lonjiayuan Fm</v>
      </c>
      <c r="D11137" t="s">
        <v>1064</v>
      </c>
      <c r="E11137" t="s">
        <v>1295</v>
      </c>
      <c r="J11137" s="13">
        <v>1350</v>
      </c>
      <c r="K11137" s="13">
        <v>250</v>
      </c>
      <c r="L11137" s="16"/>
      <c r="M11137" t="s">
        <v>1340</v>
      </c>
      <c r="P11137" t="s">
        <v>243</v>
      </c>
      <c r="Q11137">
        <v>1.1000000000000001</v>
      </c>
      <c r="V11137">
        <v>1</v>
      </c>
      <c r="W11137" t="s">
        <v>1371</v>
      </c>
      <c r="X11137" t="s">
        <v>1446</v>
      </c>
    </row>
    <row r="11138" spans="1:24" x14ac:dyDescent="0.3">
      <c r="A11138">
        <v>14929</v>
      </c>
      <c r="B11138" s="15" t="s">
        <v>1030</v>
      </c>
      <c r="C11138" t="str">
        <f>_xlfn.XLOOKUP($B11138, STANDARDS!$A:$A, STANDARDS!$B:$B,,0,2)</f>
        <v>Luoquan Fm</v>
      </c>
      <c r="D11138" t="s">
        <v>1064</v>
      </c>
      <c r="E11138" t="s">
        <v>1295</v>
      </c>
      <c r="J11138" s="13">
        <v>1350</v>
      </c>
      <c r="K11138" s="13">
        <v>250</v>
      </c>
      <c r="L11138" s="16"/>
      <c r="M11138" t="s">
        <v>1340</v>
      </c>
      <c r="P11138" t="s">
        <v>243</v>
      </c>
      <c r="Q11138">
        <v>-0.8</v>
      </c>
      <c r="V11138">
        <v>1</v>
      </c>
      <c r="W11138" t="s">
        <v>1371</v>
      </c>
      <c r="X11138" t="s">
        <v>1446</v>
      </c>
    </row>
    <row r="11139" spans="1:24" x14ac:dyDescent="0.3">
      <c r="A11139">
        <v>14930</v>
      </c>
      <c r="B11139" s="15" t="s">
        <v>1026</v>
      </c>
      <c r="C11139" t="str">
        <f>_xlfn.XLOOKUP($B11139, STANDARDS!$A:$A, STANDARDS!$B:$B,,0,2)</f>
        <v>Xunjiansi Fm</v>
      </c>
      <c r="D11139" t="s">
        <v>1064</v>
      </c>
      <c r="E11139" t="s">
        <v>1295</v>
      </c>
      <c r="J11139" s="13">
        <v>1350</v>
      </c>
      <c r="K11139" s="13">
        <v>250</v>
      </c>
      <c r="L11139" s="16"/>
      <c r="M11139" t="s">
        <v>1340</v>
      </c>
      <c r="P11139" t="s">
        <v>243</v>
      </c>
      <c r="Q11139">
        <v>-0.5</v>
      </c>
      <c r="V11139">
        <v>1</v>
      </c>
      <c r="W11139" t="s">
        <v>1371</v>
      </c>
      <c r="X11139" t="s">
        <v>1446</v>
      </c>
    </row>
    <row r="11140" spans="1:24" x14ac:dyDescent="0.3">
      <c r="A11140">
        <v>14931</v>
      </c>
      <c r="B11140" s="15" t="s">
        <v>1026</v>
      </c>
      <c r="C11140" t="str">
        <f>_xlfn.XLOOKUP($B11140, STANDARDS!$A:$A, STANDARDS!$B:$B,,0,2)</f>
        <v>Xunjiansi Fm</v>
      </c>
      <c r="D11140" t="s">
        <v>1064</v>
      </c>
      <c r="E11140" t="s">
        <v>1295</v>
      </c>
      <c r="J11140" s="13">
        <v>1350</v>
      </c>
      <c r="K11140" s="13">
        <v>250</v>
      </c>
      <c r="L11140" s="16"/>
      <c r="M11140" t="s">
        <v>1340</v>
      </c>
      <c r="P11140" t="s">
        <v>243</v>
      </c>
      <c r="Q11140">
        <v>-0.9</v>
      </c>
      <c r="V11140">
        <v>1</v>
      </c>
      <c r="W11140" t="s">
        <v>1371</v>
      </c>
      <c r="X11140" t="s">
        <v>1446</v>
      </c>
    </row>
    <row r="11141" spans="1:24" x14ac:dyDescent="0.3">
      <c r="A11141">
        <v>14932</v>
      </c>
      <c r="B11141" s="15" t="s">
        <v>1025</v>
      </c>
      <c r="C11141" t="str">
        <f>_xlfn.XLOOKUP($B11141, STANDARDS!$A:$A, STANDARDS!$B:$B,,0,2)</f>
        <v>Lonjiayuan Fm</v>
      </c>
      <c r="D11141" t="s">
        <v>1064</v>
      </c>
      <c r="E11141" t="s">
        <v>1295</v>
      </c>
      <c r="J11141" s="13">
        <v>1350</v>
      </c>
      <c r="K11141" s="13">
        <v>250</v>
      </c>
      <c r="L11141" s="16"/>
      <c r="M11141" t="s">
        <v>1340</v>
      </c>
      <c r="P11141" t="s">
        <v>243</v>
      </c>
      <c r="Q11141">
        <v>-0.6</v>
      </c>
      <c r="V11141">
        <v>1</v>
      </c>
      <c r="W11141" t="s">
        <v>1371</v>
      </c>
      <c r="X11141" t="s">
        <v>1446</v>
      </c>
    </row>
    <row r="11142" spans="1:24" x14ac:dyDescent="0.3">
      <c r="A11142">
        <v>14933</v>
      </c>
      <c r="B11142" s="15" t="s">
        <v>1025</v>
      </c>
      <c r="C11142" t="str">
        <f>_xlfn.XLOOKUP($B11142, STANDARDS!$A:$A, STANDARDS!$B:$B,,0,2)</f>
        <v>Lonjiayuan Fm</v>
      </c>
      <c r="D11142" t="s">
        <v>1064</v>
      </c>
      <c r="E11142" t="s">
        <v>1295</v>
      </c>
      <c r="J11142" s="13">
        <v>1350</v>
      </c>
      <c r="K11142" s="13">
        <v>250</v>
      </c>
      <c r="L11142" s="16"/>
      <c r="M11142" t="s">
        <v>1340</v>
      </c>
      <c r="P11142" t="s">
        <v>243</v>
      </c>
      <c r="Q11142">
        <v>1.1000000000000001</v>
      </c>
      <c r="V11142">
        <v>1</v>
      </c>
      <c r="W11142" t="s">
        <v>1371</v>
      </c>
      <c r="X11142" t="s">
        <v>1446</v>
      </c>
    </row>
    <row r="11143" spans="1:24" x14ac:dyDescent="0.3">
      <c r="A11143">
        <v>14934</v>
      </c>
      <c r="B11143" s="15" t="s">
        <v>1026</v>
      </c>
      <c r="C11143" t="str">
        <f>_xlfn.XLOOKUP($B11143, STANDARDS!$A:$A, STANDARDS!$B:$B,,0,2)</f>
        <v>Xunjiansi Fm</v>
      </c>
      <c r="D11143" t="s">
        <v>1064</v>
      </c>
      <c r="E11143" t="s">
        <v>1295</v>
      </c>
      <c r="J11143" s="13">
        <v>1350</v>
      </c>
      <c r="K11143" s="13">
        <v>250</v>
      </c>
      <c r="L11143" s="16"/>
      <c r="M11143" t="s">
        <v>1340</v>
      </c>
      <c r="P11143" t="s">
        <v>243</v>
      </c>
      <c r="Q11143">
        <v>1.2</v>
      </c>
      <c r="V11143">
        <v>1</v>
      </c>
      <c r="W11143" t="s">
        <v>1371</v>
      </c>
      <c r="X11143" t="s">
        <v>1446</v>
      </c>
    </row>
    <row r="11144" spans="1:24" x14ac:dyDescent="0.3">
      <c r="A11144">
        <v>14935</v>
      </c>
      <c r="B11144" s="15" t="s">
        <v>1025</v>
      </c>
      <c r="C11144" t="str">
        <f>_xlfn.XLOOKUP($B11144, STANDARDS!$A:$A, STANDARDS!$B:$B,,0,2)</f>
        <v>Lonjiayuan Fm</v>
      </c>
      <c r="D11144" t="s">
        <v>1064</v>
      </c>
      <c r="E11144" t="s">
        <v>1295</v>
      </c>
      <c r="J11144" s="13">
        <v>1350</v>
      </c>
      <c r="K11144" s="13">
        <v>250</v>
      </c>
      <c r="L11144" s="16"/>
      <c r="M11144" t="s">
        <v>1340</v>
      </c>
      <c r="P11144" t="s">
        <v>243</v>
      </c>
      <c r="Q11144">
        <v>1.3</v>
      </c>
      <c r="V11144">
        <v>1</v>
      </c>
      <c r="W11144" t="s">
        <v>1371</v>
      </c>
      <c r="X11144" t="s">
        <v>1446</v>
      </c>
    </row>
    <row r="11145" spans="1:24" x14ac:dyDescent="0.3">
      <c r="A11145">
        <v>14936</v>
      </c>
      <c r="B11145" s="15" t="s">
        <v>1025</v>
      </c>
      <c r="C11145" t="str">
        <f>_xlfn.XLOOKUP($B11145, STANDARDS!$A:$A, STANDARDS!$B:$B,,0,2)</f>
        <v>Lonjiayuan Fm</v>
      </c>
      <c r="D11145" t="s">
        <v>1064</v>
      </c>
      <c r="E11145" t="s">
        <v>1295</v>
      </c>
      <c r="J11145" s="13">
        <v>1350</v>
      </c>
      <c r="K11145" s="13">
        <v>250</v>
      </c>
      <c r="L11145" s="16"/>
      <c r="M11145" t="s">
        <v>1340</v>
      </c>
      <c r="P11145" t="s">
        <v>243</v>
      </c>
      <c r="Q11145">
        <v>-0.7</v>
      </c>
      <c r="V11145">
        <v>1</v>
      </c>
      <c r="W11145" t="s">
        <v>1371</v>
      </c>
      <c r="X11145" t="s">
        <v>1446</v>
      </c>
    </row>
    <row r="11146" spans="1:24" x14ac:dyDescent="0.3">
      <c r="A11146">
        <v>14937</v>
      </c>
      <c r="B11146" s="15" t="s">
        <v>1026</v>
      </c>
      <c r="C11146" t="str">
        <f>_xlfn.XLOOKUP($B11146, STANDARDS!$A:$A, STANDARDS!$B:$B,,0,2)</f>
        <v>Xunjiansi Fm</v>
      </c>
      <c r="D11146" t="s">
        <v>1064</v>
      </c>
      <c r="E11146" t="s">
        <v>1295</v>
      </c>
      <c r="J11146" s="13">
        <v>1350</v>
      </c>
      <c r="K11146" s="13">
        <v>250</v>
      </c>
      <c r="L11146" s="16"/>
      <c r="M11146" t="s">
        <v>1340</v>
      </c>
      <c r="P11146" t="s">
        <v>243</v>
      </c>
      <c r="Q11146">
        <v>-0.4</v>
      </c>
      <c r="V11146">
        <v>1</v>
      </c>
      <c r="W11146" t="s">
        <v>1371</v>
      </c>
      <c r="X11146" t="s">
        <v>1446</v>
      </c>
    </row>
    <row r="11147" spans="1:24" x14ac:dyDescent="0.3">
      <c r="A11147">
        <v>14938</v>
      </c>
      <c r="B11147" s="15" t="s">
        <v>1025</v>
      </c>
      <c r="C11147" t="str">
        <f>_xlfn.XLOOKUP($B11147, STANDARDS!$A:$A, STANDARDS!$B:$B,,0,2)</f>
        <v>Lonjiayuan Fm</v>
      </c>
      <c r="D11147" t="s">
        <v>1064</v>
      </c>
      <c r="E11147" t="s">
        <v>1295</v>
      </c>
      <c r="J11147" s="13">
        <v>1350</v>
      </c>
      <c r="K11147" s="13">
        <v>250</v>
      </c>
      <c r="L11147" s="16"/>
      <c r="M11147" t="s">
        <v>1340</v>
      </c>
      <c r="P11147" t="s">
        <v>243</v>
      </c>
      <c r="Q11147">
        <v>0.9</v>
      </c>
      <c r="V11147">
        <v>1</v>
      </c>
      <c r="W11147" t="s">
        <v>1371</v>
      </c>
      <c r="X11147" t="s">
        <v>1446</v>
      </c>
    </row>
    <row r="11148" spans="1:24" x14ac:dyDescent="0.3">
      <c r="A11148">
        <v>14939</v>
      </c>
      <c r="B11148" s="15" t="s">
        <v>1025</v>
      </c>
      <c r="C11148" t="str">
        <f>_xlfn.XLOOKUP($B11148, STANDARDS!$A:$A, STANDARDS!$B:$B,,0,2)</f>
        <v>Lonjiayuan Fm</v>
      </c>
      <c r="D11148" t="s">
        <v>1064</v>
      </c>
      <c r="E11148" t="s">
        <v>1295</v>
      </c>
      <c r="J11148" s="13">
        <v>1350</v>
      </c>
      <c r="K11148" s="13">
        <v>250</v>
      </c>
      <c r="L11148" s="16"/>
      <c r="M11148" t="s">
        <v>1340</v>
      </c>
      <c r="P11148" t="s">
        <v>243</v>
      </c>
      <c r="Q11148">
        <v>1.2</v>
      </c>
      <c r="V11148">
        <v>1</v>
      </c>
      <c r="W11148" t="s">
        <v>1371</v>
      </c>
      <c r="X11148" t="s">
        <v>1446</v>
      </c>
    </row>
    <row r="11149" spans="1:24" x14ac:dyDescent="0.3">
      <c r="A11149">
        <v>14940</v>
      </c>
      <c r="B11149" s="15" t="s">
        <v>1025</v>
      </c>
      <c r="C11149" t="str">
        <f>_xlfn.XLOOKUP($B11149, STANDARDS!$A:$A, STANDARDS!$B:$B,,0,2)</f>
        <v>Lonjiayuan Fm</v>
      </c>
      <c r="D11149" t="s">
        <v>1064</v>
      </c>
      <c r="E11149" t="s">
        <v>1295</v>
      </c>
      <c r="J11149" s="13">
        <v>1350</v>
      </c>
      <c r="K11149" s="13">
        <v>250</v>
      </c>
      <c r="L11149" s="16"/>
      <c r="M11149" t="s">
        <v>1340</v>
      </c>
      <c r="P11149" t="s">
        <v>243</v>
      </c>
      <c r="Q11149">
        <v>-1.2</v>
      </c>
      <c r="V11149">
        <v>1</v>
      </c>
      <c r="W11149" t="s">
        <v>1371</v>
      </c>
      <c r="X11149" t="s">
        <v>1446</v>
      </c>
    </row>
    <row r="11150" spans="1:24" x14ac:dyDescent="0.3">
      <c r="A11150">
        <v>14941</v>
      </c>
      <c r="B11150" s="15" t="s">
        <v>1023</v>
      </c>
      <c r="C11150" t="str">
        <f>_xlfn.XLOOKUP($B11150, STANDARDS!$A:$A, STANDARDS!$B:$B,,0,2)</f>
        <v>Gaoyuzhuang Fm</v>
      </c>
      <c r="D11150" t="s">
        <v>1064</v>
      </c>
      <c r="E11150" t="s">
        <v>1295</v>
      </c>
      <c r="J11150" s="13">
        <v>1350</v>
      </c>
      <c r="K11150" s="13">
        <v>250</v>
      </c>
      <c r="L11150" s="16"/>
      <c r="M11150" t="s">
        <v>1340</v>
      </c>
      <c r="P11150" t="s">
        <v>243</v>
      </c>
      <c r="Q11150">
        <v>-0.1</v>
      </c>
      <c r="V11150">
        <v>1</v>
      </c>
      <c r="W11150" t="s">
        <v>1371</v>
      </c>
      <c r="X11150" t="s">
        <v>1446</v>
      </c>
    </row>
    <row r="11151" spans="1:24" x14ac:dyDescent="0.3">
      <c r="A11151">
        <v>14942</v>
      </c>
      <c r="B11151" s="15" t="s">
        <v>1026</v>
      </c>
      <c r="C11151" t="str">
        <f>_xlfn.XLOOKUP($B11151, STANDARDS!$A:$A, STANDARDS!$B:$B,,0,2)</f>
        <v>Xunjiansi Fm</v>
      </c>
      <c r="D11151" t="s">
        <v>1064</v>
      </c>
      <c r="E11151" t="s">
        <v>1295</v>
      </c>
      <c r="J11151" s="13">
        <v>1350</v>
      </c>
      <c r="K11151" s="13">
        <v>250</v>
      </c>
      <c r="L11151" s="16"/>
      <c r="M11151" t="s">
        <v>1340</v>
      </c>
      <c r="P11151" t="s">
        <v>243</v>
      </c>
      <c r="Q11151">
        <v>-0.6</v>
      </c>
      <c r="V11151">
        <v>1</v>
      </c>
      <c r="W11151" t="s">
        <v>1371</v>
      </c>
      <c r="X11151" t="s">
        <v>1446</v>
      </c>
    </row>
    <row r="11152" spans="1:24" x14ac:dyDescent="0.3">
      <c r="A11152">
        <v>14943</v>
      </c>
      <c r="B11152" s="15" t="s">
        <v>1029</v>
      </c>
      <c r="C11152" t="str">
        <f>_xlfn.XLOOKUP($B11152, STANDARDS!$A:$A, STANDARDS!$B:$B,,0,2)</f>
        <v>Duguan Fm</v>
      </c>
      <c r="D11152" t="s">
        <v>1064</v>
      </c>
      <c r="E11152" t="s">
        <v>1295</v>
      </c>
      <c r="J11152" s="13">
        <v>1350</v>
      </c>
      <c r="K11152" s="13">
        <v>250</v>
      </c>
      <c r="L11152" s="16"/>
      <c r="M11152" t="s">
        <v>1340</v>
      </c>
      <c r="P11152" t="s">
        <v>243</v>
      </c>
      <c r="Q11152">
        <v>-0.3</v>
      </c>
      <c r="V11152">
        <v>1</v>
      </c>
      <c r="W11152" t="s">
        <v>1371</v>
      </c>
      <c r="X11152" t="s">
        <v>1446</v>
      </c>
    </row>
    <row r="11153" spans="1:24" x14ac:dyDescent="0.3">
      <c r="A11153">
        <v>14944</v>
      </c>
      <c r="B11153" s="15" t="s">
        <v>1025</v>
      </c>
      <c r="C11153" t="str">
        <f>_xlfn.XLOOKUP($B11153, STANDARDS!$A:$A, STANDARDS!$B:$B,,0,2)</f>
        <v>Lonjiayuan Fm</v>
      </c>
      <c r="D11153" t="s">
        <v>1064</v>
      </c>
      <c r="E11153" t="s">
        <v>1295</v>
      </c>
      <c r="J11153" s="13">
        <v>1350</v>
      </c>
      <c r="K11153" s="13">
        <v>250</v>
      </c>
      <c r="L11153" s="16"/>
      <c r="M11153" t="s">
        <v>1340</v>
      </c>
      <c r="P11153" t="s">
        <v>243</v>
      </c>
      <c r="Q11153">
        <v>-1.1000000000000001</v>
      </c>
      <c r="V11153">
        <v>1</v>
      </c>
      <c r="W11153" t="s">
        <v>1371</v>
      </c>
      <c r="X11153" t="s">
        <v>1446</v>
      </c>
    </row>
    <row r="11154" spans="1:24" x14ac:dyDescent="0.3">
      <c r="A11154">
        <v>14945</v>
      </c>
      <c r="B11154" s="15" t="s">
        <v>1026</v>
      </c>
      <c r="C11154" t="str">
        <f>_xlfn.XLOOKUP($B11154, STANDARDS!$A:$A, STANDARDS!$B:$B,,0,2)</f>
        <v>Xunjiansi Fm</v>
      </c>
      <c r="D11154" t="s">
        <v>1064</v>
      </c>
      <c r="E11154" t="s">
        <v>1295</v>
      </c>
      <c r="J11154" s="13">
        <v>1350</v>
      </c>
      <c r="K11154" s="13">
        <v>250</v>
      </c>
      <c r="L11154" s="16"/>
      <c r="M11154" t="s">
        <v>1340</v>
      </c>
      <c r="P11154" t="s">
        <v>243</v>
      </c>
      <c r="Q11154">
        <v>-0.5</v>
      </c>
      <c r="V11154">
        <v>1</v>
      </c>
      <c r="W11154" t="s">
        <v>1371</v>
      </c>
      <c r="X11154" t="s">
        <v>1446</v>
      </c>
    </row>
    <row r="11155" spans="1:24" x14ac:dyDescent="0.3">
      <c r="A11155">
        <v>14946</v>
      </c>
      <c r="B11155" s="15" t="s">
        <v>1021</v>
      </c>
      <c r="C11155" t="str">
        <f>_xlfn.XLOOKUP($B11155, STANDARDS!$A:$A, STANDARDS!$B:$B,,0,2)</f>
        <v>Wumishan Fm</v>
      </c>
      <c r="D11155" t="s">
        <v>1064</v>
      </c>
      <c r="E11155" t="s">
        <v>1295</v>
      </c>
      <c r="J11155" s="13">
        <v>1350</v>
      </c>
      <c r="K11155" s="13">
        <v>250</v>
      </c>
      <c r="L11155" s="16"/>
      <c r="M11155" t="s">
        <v>1340</v>
      </c>
      <c r="P11155" t="s">
        <v>243</v>
      </c>
      <c r="Q11155">
        <v>-0.4</v>
      </c>
      <c r="V11155">
        <v>1</v>
      </c>
      <c r="W11155" t="s">
        <v>1371</v>
      </c>
      <c r="X11155" t="s">
        <v>1446</v>
      </c>
    </row>
    <row r="11156" spans="1:24" x14ac:dyDescent="0.3">
      <c r="A11156">
        <v>14947</v>
      </c>
      <c r="B11156" s="15" t="s">
        <v>1023</v>
      </c>
      <c r="C11156" t="str">
        <f>_xlfn.XLOOKUP($B11156, STANDARDS!$A:$A, STANDARDS!$B:$B,,0,2)</f>
        <v>Gaoyuzhuang Fm</v>
      </c>
      <c r="D11156" t="s">
        <v>1064</v>
      </c>
      <c r="E11156" t="s">
        <v>1295</v>
      </c>
      <c r="J11156" s="13">
        <v>1350</v>
      </c>
      <c r="K11156" s="13">
        <v>250</v>
      </c>
      <c r="L11156" s="16"/>
      <c r="M11156" t="s">
        <v>1340</v>
      </c>
      <c r="P11156" t="s">
        <v>243</v>
      </c>
      <c r="Q11156">
        <v>0.1</v>
      </c>
      <c r="V11156">
        <v>1</v>
      </c>
      <c r="W11156" t="s">
        <v>1371</v>
      </c>
      <c r="X11156" t="s">
        <v>1446</v>
      </c>
    </row>
    <row r="11157" spans="1:24" x14ac:dyDescent="0.3">
      <c r="A11157">
        <v>14948</v>
      </c>
      <c r="B11157" s="15" t="s">
        <v>1029</v>
      </c>
      <c r="C11157" t="str">
        <f>_xlfn.XLOOKUP($B11157, STANDARDS!$A:$A, STANDARDS!$B:$B,,0,2)</f>
        <v>Duguan Fm</v>
      </c>
      <c r="D11157" t="s">
        <v>1064</v>
      </c>
      <c r="E11157" t="s">
        <v>1295</v>
      </c>
      <c r="J11157" s="13">
        <v>1350</v>
      </c>
      <c r="K11157" s="13">
        <v>250</v>
      </c>
      <c r="L11157" s="16"/>
      <c r="M11157" t="s">
        <v>1340</v>
      </c>
      <c r="P11157" t="s">
        <v>243</v>
      </c>
      <c r="Q11157">
        <v>1.4</v>
      </c>
      <c r="V11157">
        <v>1</v>
      </c>
      <c r="W11157" t="s">
        <v>1371</v>
      </c>
      <c r="X11157" t="s">
        <v>1446</v>
      </c>
    </row>
    <row r="11158" spans="1:24" x14ac:dyDescent="0.3">
      <c r="A11158">
        <v>14949</v>
      </c>
      <c r="B11158" s="15" t="s">
        <v>1026</v>
      </c>
      <c r="C11158" t="str">
        <f>_xlfn.XLOOKUP($B11158, STANDARDS!$A:$A, STANDARDS!$B:$B,,0,2)</f>
        <v>Xunjiansi Fm</v>
      </c>
      <c r="D11158" t="s">
        <v>1064</v>
      </c>
      <c r="E11158" t="s">
        <v>1295</v>
      </c>
      <c r="J11158" s="13">
        <v>1350</v>
      </c>
      <c r="K11158" s="13">
        <v>250</v>
      </c>
      <c r="L11158" s="16"/>
      <c r="M11158" t="s">
        <v>1340</v>
      </c>
      <c r="P11158" t="s">
        <v>243</v>
      </c>
      <c r="Q11158">
        <v>-0.8</v>
      </c>
      <c r="V11158">
        <v>1</v>
      </c>
      <c r="W11158" t="s">
        <v>1371</v>
      </c>
      <c r="X11158" t="s">
        <v>1446</v>
      </c>
    </row>
    <row r="11159" spans="1:24" x14ac:dyDescent="0.3">
      <c r="A11159">
        <v>14950</v>
      </c>
      <c r="B11159" s="15" t="s">
        <v>1025</v>
      </c>
      <c r="C11159" t="str">
        <f>_xlfn.XLOOKUP($B11159, STANDARDS!$A:$A, STANDARDS!$B:$B,,0,2)</f>
        <v>Lonjiayuan Fm</v>
      </c>
      <c r="D11159" t="s">
        <v>1064</v>
      </c>
      <c r="E11159" t="s">
        <v>1295</v>
      </c>
      <c r="J11159" s="13">
        <v>1350</v>
      </c>
      <c r="K11159" s="13">
        <v>250</v>
      </c>
      <c r="L11159" s="16"/>
      <c r="M11159" t="s">
        <v>1340</v>
      </c>
      <c r="P11159" t="s">
        <v>243</v>
      </c>
      <c r="Q11159">
        <v>-0.9</v>
      </c>
      <c r="V11159">
        <v>1</v>
      </c>
      <c r="W11159" t="s">
        <v>1371</v>
      </c>
      <c r="X11159" t="s">
        <v>1446</v>
      </c>
    </row>
    <row r="11160" spans="1:24" x14ac:dyDescent="0.3">
      <c r="A11160">
        <v>14951</v>
      </c>
      <c r="B11160" s="15" t="s">
        <v>1026</v>
      </c>
      <c r="C11160" t="str">
        <f>_xlfn.XLOOKUP($B11160, STANDARDS!$A:$A, STANDARDS!$B:$B,,0,2)</f>
        <v>Xunjiansi Fm</v>
      </c>
      <c r="D11160" t="s">
        <v>1064</v>
      </c>
      <c r="E11160" t="s">
        <v>1295</v>
      </c>
      <c r="J11160" s="13">
        <v>1350</v>
      </c>
      <c r="K11160" s="13">
        <v>250</v>
      </c>
      <c r="L11160" s="16"/>
      <c r="M11160" t="s">
        <v>1340</v>
      </c>
      <c r="P11160" t="s">
        <v>243</v>
      </c>
      <c r="Q11160">
        <v>-0.5</v>
      </c>
      <c r="V11160">
        <v>1</v>
      </c>
      <c r="W11160" t="s">
        <v>1371</v>
      </c>
      <c r="X11160" t="s">
        <v>1446</v>
      </c>
    </row>
    <row r="11161" spans="1:24" x14ac:dyDescent="0.3">
      <c r="A11161">
        <v>14952</v>
      </c>
      <c r="B11161" s="15" t="s">
        <v>1023</v>
      </c>
      <c r="C11161" t="str">
        <f>_xlfn.XLOOKUP($B11161, STANDARDS!$A:$A, STANDARDS!$B:$B,,0,2)</f>
        <v>Gaoyuzhuang Fm</v>
      </c>
      <c r="D11161" t="s">
        <v>1064</v>
      </c>
      <c r="E11161" t="s">
        <v>1295</v>
      </c>
      <c r="J11161" s="13">
        <v>1350</v>
      </c>
      <c r="K11161" s="13">
        <v>250</v>
      </c>
      <c r="L11161" s="16"/>
      <c r="M11161" t="s">
        <v>1335</v>
      </c>
      <c r="P11161" t="s">
        <v>243</v>
      </c>
      <c r="Q11161">
        <v>-0.8</v>
      </c>
      <c r="V11161">
        <v>1</v>
      </c>
      <c r="W11161" t="s">
        <v>1371</v>
      </c>
      <c r="X11161" t="s">
        <v>1446</v>
      </c>
    </row>
    <row r="11162" spans="1:24" x14ac:dyDescent="0.3">
      <c r="A11162">
        <v>14953</v>
      </c>
      <c r="B11162" s="15" t="s">
        <v>1021</v>
      </c>
      <c r="C11162" t="str">
        <f>_xlfn.XLOOKUP($B11162, STANDARDS!$A:$A, STANDARDS!$B:$B,,0,2)</f>
        <v>Wumishan Fm</v>
      </c>
      <c r="D11162" t="s">
        <v>1064</v>
      </c>
      <c r="E11162" t="s">
        <v>1295</v>
      </c>
      <c r="J11162" s="13">
        <v>1350</v>
      </c>
      <c r="K11162" s="13">
        <v>250</v>
      </c>
      <c r="L11162" s="16"/>
      <c r="M11162" t="s">
        <v>1340</v>
      </c>
      <c r="P11162" t="s">
        <v>243</v>
      </c>
      <c r="Q11162">
        <v>-0.3</v>
      </c>
      <c r="V11162">
        <v>1</v>
      </c>
      <c r="W11162" t="s">
        <v>1371</v>
      </c>
      <c r="X11162" t="s">
        <v>1446</v>
      </c>
    </row>
    <row r="11163" spans="1:24" x14ac:dyDescent="0.3">
      <c r="A11163">
        <v>14954</v>
      </c>
      <c r="B11163" s="15" t="s">
        <v>1023</v>
      </c>
      <c r="C11163" t="str">
        <f>_xlfn.XLOOKUP($B11163, STANDARDS!$A:$A, STANDARDS!$B:$B,,0,2)</f>
        <v>Gaoyuzhuang Fm</v>
      </c>
      <c r="D11163" t="s">
        <v>1064</v>
      </c>
      <c r="E11163" t="s">
        <v>1295</v>
      </c>
      <c r="J11163" s="13">
        <v>1350</v>
      </c>
      <c r="K11163" s="13">
        <v>250</v>
      </c>
      <c r="L11163" s="16"/>
      <c r="M11163" t="s">
        <v>1340</v>
      </c>
      <c r="P11163" t="s">
        <v>243</v>
      </c>
      <c r="Q11163">
        <v>0.3</v>
      </c>
      <c r="V11163">
        <v>1</v>
      </c>
      <c r="W11163" t="s">
        <v>1371</v>
      </c>
      <c r="X11163" t="s">
        <v>1446</v>
      </c>
    </row>
    <row r="11164" spans="1:24" x14ac:dyDescent="0.3">
      <c r="A11164">
        <v>14955</v>
      </c>
      <c r="B11164" s="15" t="s">
        <v>1023</v>
      </c>
      <c r="C11164" t="str">
        <f>_xlfn.XLOOKUP($B11164, STANDARDS!$A:$A, STANDARDS!$B:$B,,0,2)</f>
        <v>Gaoyuzhuang Fm</v>
      </c>
      <c r="D11164" t="s">
        <v>1064</v>
      </c>
      <c r="E11164" t="s">
        <v>1295</v>
      </c>
      <c r="J11164" s="13">
        <v>1350</v>
      </c>
      <c r="K11164" s="13">
        <v>250</v>
      </c>
      <c r="L11164" s="16"/>
      <c r="M11164" t="s">
        <v>1340</v>
      </c>
      <c r="P11164" t="s">
        <v>243</v>
      </c>
      <c r="Q11164">
        <v>-1.1000000000000001</v>
      </c>
      <c r="V11164">
        <v>1</v>
      </c>
      <c r="W11164" t="s">
        <v>1371</v>
      </c>
      <c r="X11164" t="s">
        <v>1446</v>
      </c>
    </row>
    <row r="11165" spans="1:24" x14ac:dyDescent="0.3">
      <c r="A11165">
        <v>14956</v>
      </c>
      <c r="B11165" s="15" t="s">
        <v>1023</v>
      </c>
      <c r="C11165" t="str">
        <f>_xlfn.XLOOKUP($B11165, STANDARDS!$A:$A, STANDARDS!$B:$B,,0,2)</f>
        <v>Gaoyuzhuang Fm</v>
      </c>
      <c r="D11165" t="s">
        <v>1064</v>
      </c>
      <c r="E11165" t="s">
        <v>1295</v>
      </c>
      <c r="J11165" s="13">
        <v>1350</v>
      </c>
      <c r="K11165" s="13">
        <v>250</v>
      </c>
      <c r="L11165" s="16"/>
      <c r="M11165" t="s">
        <v>1340</v>
      </c>
      <c r="P11165" t="s">
        <v>243</v>
      </c>
      <c r="Q11165">
        <v>0.1</v>
      </c>
      <c r="V11165">
        <v>1</v>
      </c>
      <c r="W11165" t="s">
        <v>1371</v>
      </c>
      <c r="X11165" t="s">
        <v>1446</v>
      </c>
    </row>
    <row r="11166" spans="1:24" x14ac:dyDescent="0.3">
      <c r="A11166">
        <v>14957</v>
      </c>
      <c r="B11166" s="15" t="s">
        <v>1022</v>
      </c>
      <c r="C11166" t="str">
        <f>_xlfn.XLOOKUP($B11166, STANDARDS!$A:$A, STANDARDS!$B:$B,,0,2)</f>
        <v>Jing'eryu Fm</v>
      </c>
      <c r="D11166" t="s">
        <v>1064</v>
      </c>
      <c r="E11166" t="s">
        <v>1295</v>
      </c>
      <c r="J11166" s="13">
        <v>1350</v>
      </c>
      <c r="K11166" s="13">
        <v>250</v>
      </c>
      <c r="L11166" s="16"/>
      <c r="M11166" t="s">
        <v>1335</v>
      </c>
      <c r="P11166" t="s">
        <v>243</v>
      </c>
      <c r="Q11166">
        <v>2.5</v>
      </c>
      <c r="V11166">
        <v>1</v>
      </c>
      <c r="W11166" t="s">
        <v>1371</v>
      </c>
      <c r="X11166" t="s">
        <v>1446</v>
      </c>
    </row>
    <row r="11167" spans="1:24" x14ac:dyDescent="0.3">
      <c r="A11167">
        <v>14958</v>
      </c>
      <c r="B11167" s="15" t="s">
        <v>1021</v>
      </c>
      <c r="C11167" t="str">
        <f>_xlfn.XLOOKUP($B11167, STANDARDS!$A:$A, STANDARDS!$B:$B,,0,2)</f>
        <v>Wumishan Fm</v>
      </c>
      <c r="D11167" t="s">
        <v>1064</v>
      </c>
      <c r="E11167" t="s">
        <v>1295</v>
      </c>
      <c r="J11167" s="13">
        <v>1350</v>
      </c>
      <c r="K11167" s="13">
        <v>250</v>
      </c>
      <c r="L11167" s="16"/>
      <c r="M11167" t="s">
        <v>1340</v>
      </c>
      <c r="P11167" t="s">
        <v>243</v>
      </c>
      <c r="Q11167">
        <v>-0.2</v>
      </c>
      <c r="V11167">
        <v>1</v>
      </c>
      <c r="W11167" t="s">
        <v>1371</v>
      </c>
      <c r="X11167" t="s">
        <v>1446</v>
      </c>
    </row>
    <row r="11168" spans="1:24" x14ac:dyDescent="0.3">
      <c r="A11168">
        <v>14959</v>
      </c>
      <c r="B11168" s="15" t="s">
        <v>1031</v>
      </c>
      <c r="C11168" t="str">
        <f>_xlfn.XLOOKUP($B11168, STANDARDS!$A:$A, STANDARDS!$B:$B,,0,2)</f>
        <v>Fengjiawan Fm</v>
      </c>
      <c r="D11168" t="s">
        <v>1064</v>
      </c>
      <c r="E11168" t="s">
        <v>1295</v>
      </c>
      <c r="J11168" s="13">
        <v>1350</v>
      </c>
      <c r="K11168" s="13">
        <v>250</v>
      </c>
      <c r="L11168" s="16"/>
      <c r="M11168" t="s">
        <v>1340</v>
      </c>
      <c r="P11168" t="s">
        <v>243</v>
      </c>
      <c r="Q11168">
        <v>1.6</v>
      </c>
      <c r="V11168">
        <v>1</v>
      </c>
      <c r="W11168" t="s">
        <v>1371</v>
      </c>
      <c r="X11168" t="s">
        <v>1446</v>
      </c>
    </row>
    <row r="11169" spans="1:24" x14ac:dyDescent="0.3">
      <c r="A11169">
        <v>14960</v>
      </c>
      <c r="B11169" s="15" t="s">
        <v>1026</v>
      </c>
      <c r="C11169" t="str">
        <f>_xlfn.XLOOKUP($B11169, STANDARDS!$A:$A, STANDARDS!$B:$B,,0,2)</f>
        <v>Xunjiansi Fm</v>
      </c>
      <c r="D11169" t="s">
        <v>1064</v>
      </c>
      <c r="E11169" t="s">
        <v>1295</v>
      </c>
      <c r="J11169" s="13">
        <v>1350</v>
      </c>
      <c r="K11169" s="13">
        <v>250</v>
      </c>
      <c r="L11169" s="16"/>
      <c r="M11169" t="s">
        <v>1340</v>
      </c>
      <c r="P11169" t="s">
        <v>243</v>
      </c>
      <c r="Q11169">
        <v>-1</v>
      </c>
      <c r="V11169">
        <v>1</v>
      </c>
      <c r="W11169" t="s">
        <v>1371</v>
      </c>
      <c r="X11169" t="s">
        <v>1446</v>
      </c>
    </row>
    <row r="11170" spans="1:24" x14ac:dyDescent="0.3">
      <c r="A11170">
        <v>14961</v>
      </c>
      <c r="B11170" s="15" t="s">
        <v>1025</v>
      </c>
      <c r="C11170" t="str">
        <f>_xlfn.XLOOKUP($B11170, STANDARDS!$A:$A, STANDARDS!$B:$B,,0,2)</f>
        <v>Lonjiayuan Fm</v>
      </c>
      <c r="D11170" t="s">
        <v>1064</v>
      </c>
      <c r="E11170" t="s">
        <v>1295</v>
      </c>
      <c r="J11170" s="13">
        <v>1350</v>
      </c>
      <c r="K11170" s="13">
        <v>250</v>
      </c>
      <c r="L11170" s="16"/>
      <c r="M11170" t="s">
        <v>1340</v>
      </c>
      <c r="P11170" t="s">
        <v>243</v>
      </c>
      <c r="Q11170">
        <v>-0.7</v>
      </c>
      <c r="V11170">
        <v>1</v>
      </c>
      <c r="W11170" t="s">
        <v>1371</v>
      </c>
      <c r="X11170" t="s">
        <v>1446</v>
      </c>
    </row>
    <row r="11171" spans="1:24" x14ac:dyDescent="0.3">
      <c r="A11171">
        <v>14962</v>
      </c>
      <c r="B11171" s="15" t="s">
        <v>1026</v>
      </c>
      <c r="C11171" t="str">
        <f>_xlfn.XLOOKUP($B11171, STANDARDS!$A:$A, STANDARDS!$B:$B,,0,2)</f>
        <v>Xunjiansi Fm</v>
      </c>
      <c r="D11171" t="s">
        <v>1064</v>
      </c>
      <c r="E11171" t="s">
        <v>1295</v>
      </c>
      <c r="J11171" s="13">
        <v>1350</v>
      </c>
      <c r="K11171" s="13">
        <v>250</v>
      </c>
      <c r="L11171" s="16"/>
      <c r="M11171" t="s">
        <v>1340</v>
      </c>
      <c r="P11171" t="s">
        <v>243</v>
      </c>
      <c r="Q11171">
        <v>-0.5</v>
      </c>
      <c r="V11171">
        <v>1</v>
      </c>
      <c r="W11171" t="s">
        <v>1371</v>
      </c>
      <c r="X11171" t="s">
        <v>1446</v>
      </c>
    </row>
    <row r="11172" spans="1:24" x14ac:dyDescent="0.3">
      <c r="A11172">
        <v>14963</v>
      </c>
      <c r="B11172" s="15" t="s">
        <v>1022</v>
      </c>
      <c r="C11172" t="str">
        <f>_xlfn.XLOOKUP($B11172, STANDARDS!$A:$A, STANDARDS!$B:$B,,0,2)</f>
        <v>Jing'eryu Fm</v>
      </c>
      <c r="D11172" t="s">
        <v>1064</v>
      </c>
      <c r="E11172" t="s">
        <v>1295</v>
      </c>
      <c r="J11172" s="13">
        <v>1350</v>
      </c>
      <c r="K11172" s="13">
        <v>250</v>
      </c>
      <c r="L11172" s="16"/>
      <c r="M11172" t="s">
        <v>1335</v>
      </c>
      <c r="P11172" t="s">
        <v>243</v>
      </c>
      <c r="Q11172">
        <v>2.7</v>
      </c>
      <c r="V11172">
        <v>1</v>
      </c>
      <c r="W11172" t="s">
        <v>1371</v>
      </c>
      <c r="X11172" t="s">
        <v>1446</v>
      </c>
    </row>
    <row r="11173" spans="1:24" x14ac:dyDescent="0.3">
      <c r="A11173">
        <v>14964</v>
      </c>
      <c r="B11173" s="15" t="s">
        <v>1026</v>
      </c>
      <c r="C11173" t="str">
        <f>_xlfn.XLOOKUP($B11173, STANDARDS!$A:$A, STANDARDS!$B:$B,,0,2)</f>
        <v>Xunjiansi Fm</v>
      </c>
      <c r="D11173" t="s">
        <v>1064</v>
      </c>
      <c r="E11173" t="s">
        <v>1295</v>
      </c>
      <c r="J11173" s="13">
        <v>1350</v>
      </c>
      <c r="K11173" s="13">
        <v>250</v>
      </c>
      <c r="L11173" s="16"/>
      <c r="M11173" t="s">
        <v>1340</v>
      </c>
      <c r="P11173" t="s">
        <v>243</v>
      </c>
      <c r="Q11173">
        <v>1.8</v>
      </c>
      <c r="V11173">
        <v>1</v>
      </c>
      <c r="W11173" t="s">
        <v>1371</v>
      </c>
      <c r="X11173" t="s">
        <v>1446</v>
      </c>
    </row>
    <row r="11174" spans="1:24" x14ac:dyDescent="0.3">
      <c r="A11174">
        <v>14965</v>
      </c>
      <c r="B11174" s="15" t="s">
        <v>1022</v>
      </c>
      <c r="C11174" t="str">
        <f>_xlfn.XLOOKUP($B11174, STANDARDS!$A:$A, STANDARDS!$B:$B,,0,2)</f>
        <v>Jing'eryu Fm</v>
      </c>
      <c r="D11174" t="s">
        <v>1064</v>
      </c>
      <c r="E11174" t="s">
        <v>1295</v>
      </c>
      <c r="J11174" s="13">
        <v>1350</v>
      </c>
      <c r="K11174" s="13">
        <v>250</v>
      </c>
      <c r="L11174" s="16"/>
      <c r="M11174" t="s">
        <v>1335</v>
      </c>
      <c r="P11174" t="s">
        <v>243</v>
      </c>
      <c r="Q11174">
        <v>3.4</v>
      </c>
      <c r="V11174">
        <v>1</v>
      </c>
      <c r="W11174" t="s">
        <v>1371</v>
      </c>
      <c r="X11174" t="s">
        <v>1446</v>
      </c>
    </row>
    <row r="11175" spans="1:24" x14ac:dyDescent="0.3">
      <c r="A11175">
        <v>14966</v>
      </c>
      <c r="B11175" s="15" t="s">
        <v>1023</v>
      </c>
      <c r="C11175" t="str">
        <f>_xlfn.XLOOKUP($B11175, STANDARDS!$A:$A, STANDARDS!$B:$B,,0,2)</f>
        <v>Gaoyuzhuang Fm</v>
      </c>
      <c r="D11175" t="s">
        <v>1064</v>
      </c>
      <c r="E11175" t="s">
        <v>1295</v>
      </c>
      <c r="J11175" s="13">
        <v>1350</v>
      </c>
      <c r="K11175" s="13">
        <v>250</v>
      </c>
      <c r="L11175" s="16"/>
      <c r="M11175" t="s">
        <v>1340</v>
      </c>
      <c r="P11175" t="s">
        <v>243</v>
      </c>
      <c r="Q11175">
        <v>-0.8</v>
      </c>
      <c r="V11175">
        <v>1</v>
      </c>
      <c r="W11175" t="s">
        <v>1371</v>
      </c>
      <c r="X11175" t="s">
        <v>1446</v>
      </c>
    </row>
    <row r="11176" spans="1:24" x14ac:dyDescent="0.3">
      <c r="A11176">
        <v>14967</v>
      </c>
      <c r="B11176" s="15" t="s">
        <v>1031</v>
      </c>
      <c r="C11176" t="str">
        <f>_xlfn.XLOOKUP($B11176, STANDARDS!$A:$A, STANDARDS!$B:$B,,0,2)</f>
        <v>Fengjiawan Fm</v>
      </c>
      <c r="D11176" t="s">
        <v>1064</v>
      </c>
      <c r="E11176" t="s">
        <v>1295</v>
      </c>
      <c r="J11176" s="13">
        <v>1350</v>
      </c>
      <c r="K11176" s="13">
        <v>250</v>
      </c>
      <c r="L11176" s="16"/>
      <c r="M11176" t="s">
        <v>1340</v>
      </c>
      <c r="P11176" t="s">
        <v>243</v>
      </c>
      <c r="Q11176">
        <v>1.7</v>
      </c>
      <c r="V11176">
        <v>1</v>
      </c>
      <c r="W11176" t="s">
        <v>1371</v>
      </c>
      <c r="X11176" t="s">
        <v>1446</v>
      </c>
    </row>
    <row r="11177" spans="1:24" x14ac:dyDescent="0.3">
      <c r="A11177">
        <v>14968</v>
      </c>
      <c r="B11177" s="15" t="s">
        <v>1026</v>
      </c>
      <c r="C11177" t="str">
        <f>_xlfn.XLOOKUP($B11177, STANDARDS!$A:$A, STANDARDS!$B:$B,,0,2)</f>
        <v>Xunjiansi Fm</v>
      </c>
      <c r="D11177" t="s">
        <v>1064</v>
      </c>
      <c r="E11177" t="s">
        <v>1295</v>
      </c>
      <c r="J11177" s="13">
        <v>1350</v>
      </c>
      <c r="K11177" s="13">
        <v>250</v>
      </c>
      <c r="L11177" s="16"/>
      <c r="M11177" t="s">
        <v>1340</v>
      </c>
      <c r="P11177" t="s">
        <v>243</v>
      </c>
      <c r="Q11177">
        <v>-0.5</v>
      </c>
      <c r="V11177">
        <v>1</v>
      </c>
      <c r="W11177" t="s">
        <v>1371</v>
      </c>
      <c r="X11177" t="s">
        <v>1446</v>
      </c>
    </row>
    <row r="11178" spans="1:24" x14ac:dyDescent="0.3">
      <c r="A11178">
        <v>14969</v>
      </c>
      <c r="B11178" s="15" t="s">
        <v>1031</v>
      </c>
      <c r="C11178" t="str">
        <f>_xlfn.XLOOKUP($B11178, STANDARDS!$A:$A, STANDARDS!$B:$B,,0,2)</f>
        <v>Fengjiawan Fm</v>
      </c>
      <c r="D11178" t="s">
        <v>1064</v>
      </c>
      <c r="E11178" t="s">
        <v>1295</v>
      </c>
      <c r="J11178" s="13">
        <v>1350</v>
      </c>
      <c r="K11178" s="13">
        <v>250</v>
      </c>
      <c r="L11178" s="16"/>
      <c r="M11178" t="s">
        <v>1340</v>
      </c>
      <c r="P11178" t="s">
        <v>243</v>
      </c>
      <c r="Q11178">
        <v>1.6</v>
      </c>
      <c r="V11178">
        <v>1</v>
      </c>
      <c r="W11178" t="s">
        <v>1371</v>
      </c>
      <c r="X11178" t="s">
        <v>1446</v>
      </c>
    </row>
    <row r="11179" spans="1:24" x14ac:dyDescent="0.3">
      <c r="A11179">
        <v>14970</v>
      </c>
      <c r="B11179" s="15" t="s">
        <v>1022</v>
      </c>
      <c r="C11179" t="str">
        <f>_xlfn.XLOOKUP($B11179, STANDARDS!$A:$A, STANDARDS!$B:$B,,0,2)</f>
        <v>Jing'eryu Fm</v>
      </c>
      <c r="D11179" t="s">
        <v>1064</v>
      </c>
      <c r="E11179" t="s">
        <v>1295</v>
      </c>
      <c r="J11179" s="13">
        <v>1350</v>
      </c>
      <c r="K11179" s="13">
        <v>250</v>
      </c>
      <c r="L11179" s="16"/>
      <c r="M11179" t="s">
        <v>1335</v>
      </c>
      <c r="P11179" t="s">
        <v>243</v>
      </c>
      <c r="Q11179">
        <v>3.5</v>
      </c>
      <c r="V11179">
        <v>1</v>
      </c>
      <c r="W11179" t="s">
        <v>1371</v>
      </c>
      <c r="X11179" t="s">
        <v>1446</v>
      </c>
    </row>
    <row r="11180" spans="1:24" x14ac:dyDescent="0.3">
      <c r="A11180">
        <v>14971</v>
      </c>
      <c r="B11180" s="15" t="s">
        <v>1031</v>
      </c>
      <c r="C11180" t="str">
        <f>_xlfn.XLOOKUP($B11180, STANDARDS!$A:$A, STANDARDS!$B:$B,,0,2)</f>
        <v>Fengjiawan Fm</v>
      </c>
      <c r="D11180" t="s">
        <v>1064</v>
      </c>
      <c r="E11180" t="s">
        <v>1295</v>
      </c>
      <c r="J11180" s="13">
        <v>1350</v>
      </c>
      <c r="K11180" s="13">
        <v>250</v>
      </c>
      <c r="L11180" s="16"/>
      <c r="M11180" t="s">
        <v>1340</v>
      </c>
      <c r="P11180" t="s">
        <v>243</v>
      </c>
      <c r="Q11180">
        <v>1.6</v>
      </c>
      <c r="V11180">
        <v>1</v>
      </c>
      <c r="W11180" t="s">
        <v>1371</v>
      </c>
      <c r="X11180" t="s">
        <v>1446</v>
      </c>
    </row>
    <row r="11181" spans="1:24" x14ac:dyDescent="0.3">
      <c r="A11181">
        <v>14972</v>
      </c>
      <c r="B11181" s="15" t="s">
        <v>1022</v>
      </c>
      <c r="C11181" t="str">
        <f>_xlfn.XLOOKUP($B11181, STANDARDS!$A:$A, STANDARDS!$B:$B,,0,2)</f>
        <v>Jing'eryu Fm</v>
      </c>
      <c r="D11181" t="s">
        <v>1064</v>
      </c>
      <c r="E11181" t="s">
        <v>1295</v>
      </c>
      <c r="J11181" s="13">
        <v>1350</v>
      </c>
      <c r="K11181" s="13">
        <v>250</v>
      </c>
      <c r="L11181" s="16"/>
      <c r="M11181" t="s">
        <v>1335</v>
      </c>
      <c r="P11181" t="s">
        <v>243</v>
      </c>
      <c r="Q11181">
        <v>4.0999999999999996</v>
      </c>
      <c r="V11181">
        <v>1</v>
      </c>
      <c r="W11181" t="s">
        <v>1371</v>
      </c>
      <c r="X11181" t="s">
        <v>1446</v>
      </c>
    </row>
    <row r="11182" spans="1:24" x14ac:dyDescent="0.3">
      <c r="A11182">
        <v>14973</v>
      </c>
      <c r="B11182" s="15" t="s">
        <v>1028</v>
      </c>
      <c r="C11182" t="str">
        <f>_xlfn.XLOOKUP($B11182, STANDARDS!$A:$A, STANDARDS!$B:$B,,0,2)</f>
        <v>Yangzhuang Fm</v>
      </c>
      <c r="D11182" t="s">
        <v>1064</v>
      </c>
      <c r="E11182" t="s">
        <v>1295</v>
      </c>
      <c r="J11182" s="13">
        <v>1350</v>
      </c>
      <c r="K11182" s="13">
        <v>250</v>
      </c>
      <c r="L11182" s="16"/>
      <c r="M11182" t="s">
        <v>1358</v>
      </c>
      <c r="P11182" t="s">
        <v>243</v>
      </c>
      <c r="Q11182">
        <v>-1.6</v>
      </c>
      <c r="V11182">
        <v>1</v>
      </c>
      <c r="W11182" t="s">
        <v>1371</v>
      </c>
      <c r="X11182" t="s">
        <v>1446</v>
      </c>
    </row>
    <row r="11183" spans="1:24" x14ac:dyDescent="0.3">
      <c r="A11183">
        <v>14974</v>
      </c>
      <c r="B11183" s="15" t="s">
        <v>1028</v>
      </c>
      <c r="C11183" t="str">
        <f>_xlfn.XLOOKUP($B11183, STANDARDS!$A:$A, STANDARDS!$B:$B,,0,2)</f>
        <v>Yangzhuang Fm</v>
      </c>
      <c r="D11183" t="s">
        <v>1064</v>
      </c>
      <c r="E11183" t="s">
        <v>1295</v>
      </c>
      <c r="J11183" s="13">
        <v>1350</v>
      </c>
      <c r="K11183" s="13">
        <v>250</v>
      </c>
      <c r="L11183" s="16"/>
      <c r="M11183" t="s">
        <v>1340</v>
      </c>
      <c r="P11183" t="s">
        <v>243</v>
      </c>
      <c r="Q11183">
        <v>-1.2</v>
      </c>
      <c r="V11183">
        <v>1</v>
      </c>
      <c r="W11183" t="s">
        <v>1371</v>
      </c>
      <c r="X11183" t="s">
        <v>1446</v>
      </c>
    </row>
    <row r="11184" spans="1:24" x14ac:dyDescent="0.3">
      <c r="A11184">
        <v>14975</v>
      </c>
      <c r="B11184" s="15" t="s">
        <v>1025</v>
      </c>
      <c r="C11184" t="str">
        <f>_xlfn.XLOOKUP($B11184, STANDARDS!$A:$A, STANDARDS!$B:$B,,0,2)</f>
        <v>Lonjiayuan Fm</v>
      </c>
      <c r="D11184" t="s">
        <v>1064</v>
      </c>
      <c r="E11184" t="s">
        <v>1295</v>
      </c>
      <c r="J11184" s="13">
        <v>1350</v>
      </c>
      <c r="K11184" s="13">
        <v>250</v>
      </c>
      <c r="L11184" s="16"/>
      <c r="M11184" t="s">
        <v>1340</v>
      </c>
      <c r="P11184" t="s">
        <v>243</v>
      </c>
      <c r="Q11184">
        <v>1</v>
      </c>
      <c r="V11184">
        <v>1</v>
      </c>
      <c r="W11184" t="s">
        <v>1371</v>
      </c>
      <c r="X11184" t="s">
        <v>1446</v>
      </c>
    </row>
    <row r="11185" spans="1:24" x14ac:dyDescent="0.3">
      <c r="A11185">
        <v>14976</v>
      </c>
      <c r="B11185" s="15" t="s">
        <v>1026</v>
      </c>
      <c r="C11185" t="str">
        <f>_xlfn.XLOOKUP($B11185, STANDARDS!$A:$A, STANDARDS!$B:$B,,0,2)</f>
        <v>Xunjiansi Fm</v>
      </c>
      <c r="D11185" t="s">
        <v>1064</v>
      </c>
      <c r="E11185" t="s">
        <v>1295</v>
      </c>
      <c r="J11185" s="13">
        <v>1350</v>
      </c>
      <c r="K11185" s="13">
        <v>250</v>
      </c>
      <c r="L11185" s="16"/>
      <c r="M11185" t="s">
        <v>583</v>
      </c>
      <c r="P11185" t="s">
        <v>243</v>
      </c>
      <c r="Q11185">
        <v>0.4</v>
      </c>
      <c r="V11185">
        <v>1</v>
      </c>
      <c r="W11185" t="s">
        <v>1371</v>
      </c>
      <c r="X11185" t="s">
        <v>1446</v>
      </c>
    </row>
    <row r="11186" spans="1:24" x14ac:dyDescent="0.3">
      <c r="A11186">
        <v>14977</v>
      </c>
      <c r="B11186" s="15" t="s">
        <v>1020</v>
      </c>
      <c r="C11186" t="str">
        <f>_xlfn.XLOOKUP($B11186, STANDARDS!$A:$A, STANDARDS!$B:$B,,0,2)</f>
        <v>Erdaohe Fm</v>
      </c>
      <c r="D11186" t="s">
        <v>1064</v>
      </c>
      <c r="E11186" t="s">
        <v>1295</v>
      </c>
      <c r="J11186" s="13">
        <v>1350</v>
      </c>
      <c r="K11186" s="13">
        <v>250</v>
      </c>
      <c r="L11186" s="16"/>
      <c r="M11186" t="s">
        <v>583</v>
      </c>
      <c r="P11186" t="s">
        <v>243</v>
      </c>
      <c r="Q11186">
        <v>-2.1</v>
      </c>
      <c r="V11186">
        <v>1</v>
      </c>
      <c r="W11186" t="s">
        <v>1371</v>
      </c>
      <c r="X11186" t="s">
        <v>1446</v>
      </c>
    </row>
    <row r="11187" spans="1:24" x14ac:dyDescent="0.3">
      <c r="A11187">
        <v>14978</v>
      </c>
      <c r="B11187" s="15" t="s">
        <v>1026</v>
      </c>
      <c r="C11187" t="str">
        <f>_xlfn.XLOOKUP($B11187, STANDARDS!$A:$A, STANDARDS!$B:$B,,0,2)</f>
        <v>Xunjiansi Fm</v>
      </c>
      <c r="D11187" t="s">
        <v>1064</v>
      </c>
      <c r="E11187" t="s">
        <v>1295</v>
      </c>
      <c r="J11187" s="13">
        <v>1350</v>
      </c>
      <c r="K11187" s="13">
        <v>250</v>
      </c>
      <c r="L11187" s="16"/>
      <c r="M11187" t="s">
        <v>583</v>
      </c>
      <c r="P11187" t="s">
        <v>243</v>
      </c>
      <c r="Q11187">
        <v>0.2</v>
      </c>
      <c r="V11187">
        <v>1</v>
      </c>
      <c r="W11187" t="s">
        <v>1371</v>
      </c>
      <c r="X11187" t="s">
        <v>1446</v>
      </c>
    </row>
    <row r="11188" spans="1:24" x14ac:dyDescent="0.3">
      <c r="A11188">
        <v>14979</v>
      </c>
      <c r="B11188" s="15" t="s">
        <v>1020</v>
      </c>
      <c r="C11188" t="str">
        <f>_xlfn.XLOOKUP($B11188, STANDARDS!$A:$A, STANDARDS!$B:$B,,0,2)</f>
        <v>Erdaohe Fm</v>
      </c>
      <c r="D11188" t="s">
        <v>1064</v>
      </c>
      <c r="E11188" t="s">
        <v>1295</v>
      </c>
      <c r="J11188" s="13">
        <v>1350</v>
      </c>
      <c r="K11188" s="13">
        <v>250</v>
      </c>
      <c r="L11188" s="16"/>
      <c r="M11188" t="s">
        <v>583</v>
      </c>
      <c r="P11188" t="s">
        <v>243</v>
      </c>
      <c r="Q11188">
        <v>-1.3</v>
      </c>
      <c r="V11188">
        <v>1</v>
      </c>
      <c r="W11188" t="s">
        <v>1371</v>
      </c>
      <c r="X11188" t="s">
        <v>1446</v>
      </c>
    </row>
    <row r="11189" spans="1:24" x14ac:dyDescent="0.3">
      <c r="A11189">
        <v>14980</v>
      </c>
      <c r="B11189" s="15" t="s">
        <v>1026</v>
      </c>
      <c r="C11189" t="str">
        <f>_xlfn.XLOOKUP($B11189, STANDARDS!$A:$A, STANDARDS!$B:$B,,0,2)</f>
        <v>Xunjiansi Fm</v>
      </c>
      <c r="D11189" t="s">
        <v>1064</v>
      </c>
      <c r="E11189" t="s">
        <v>1295</v>
      </c>
      <c r="J11189" s="13">
        <v>1350</v>
      </c>
      <c r="K11189" s="13">
        <v>250</v>
      </c>
      <c r="L11189" s="16"/>
      <c r="M11189" t="s">
        <v>583</v>
      </c>
      <c r="P11189" t="s">
        <v>243</v>
      </c>
      <c r="Q11189">
        <v>0</v>
      </c>
      <c r="V11189">
        <v>1</v>
      </c>
      <c r="W11189" t="s">
        <v>1371</v>
      </c>
      <c r="X11189" t="s">
        <v>1446</v>
      </c>
    </row>
    <row r="11190" spans="1:24" x14ac:dyDescent="0.3">
      <c r="A11190">
        <v>14981</v>
      </c>
      <c r="B11190" s="15" t="s">
        <v>1025</v>
      </c>
      <c r="C11190" t="str">
        <f>_xlfn.XLOOKUP($B11190, STANDARDS!$A:$A, STANDARDS!$B:$B,,0,2)</f>
        <v>Lonjiayuan Fm</v>
      </c>
      <c r="D11190" t="s">
        <v>1064</v>
      </c>
      <c r="E11190" t="s">
        <v>1295</v>
      </c>
      <c r="J11190" s="13">
        <v>1350</v>
      </c>
      <c r="K11190" s="13">
        <v>250</v>
      </c>
      <c r="L11190" s="16"/>
      <c r="M11190" t="s">
        <v>583</v>
      </c>
      <c r="P11190" t="s">
        <v>243</v>
      </c>
      <c r="Q11190">
        <v>-0.2</v>
      </c>
      <c r="V11190">
        <v>1</v>
      </c>
      <c r="W11190" t="s">
        <v>1371</v>
      </c>
      <c r="X11190" t="s">
        <v>1446</v>
      </c>
    </row>
    <row r="11191" spans="1:24" x14ac:dyDescent="0.3">
      <c r="A11191">
        <v>14982</v>
      </c>
      <c r="B11191" s="15" t="s">
        <v>1032</v>
      </c>
      <c r="C11191" t="str">
        <f>_xlfn.XLOOKUP($B11191, STANDARDS!$A:$A, STANDARDS!$B:$B,,0,2)</f>
        <v>Tuanshanzi Fm</v>
      </c>
      <c r="D11191" t="s">
        <v>1064</v>
      </c>
      <c r="E11191" t="s">
        <v>1295</v>
      </c>
      <c r="J11191" s="13">
        <v>1350</v>
      </c>
      <c r="K11191" s="13">
        <v>250</v>
      </c>
      <c r="L11191" s="16"/>
      <c r="M11191" t="s">
        <v>1347</v>
      </c>
      <c r="P11191" t="s">
        <v>243</v>
      </c>
      <c r="Q11191">
        <v>-6.2</v>
      </c>
      <c r="V11191">
        <v>1</v>
      </c>
      <c r="W11191" t="s">
        <v>1371</v>
      </c>
      <c r="X11191" t="s">
        <v>1446</v>
      </c>
    </row>
    <row r="11192" spans="1:24" x14ac:dyDescent="0.3">
      <c r="A11192">
        <v>14983</v>
      </c>
      <c r="B11192" s="15" t="s">
        <v>1026</v>
      </c>
      <c r="C11192" t="str">
        <f>_xlfn.XLOOKUP($B11192, STANDARDS!$A:$A, STANDARDS!$B:$B,,0,2)</f>
        <v>Xunjiansi Fm</v>
      </c>
      <c r="D11192" t="s">
        <v>1064</v>
      </c>
      <c r="E11192" t="s">
        <v>1295</v>
      </c>
      <c r="J11192" s="13">
        <v>1350</v>
      </c>
      <c r="K11192" s="13">
        <v>250</v>
      </c>
      <c r="L11192" s="16"/>
      <c r="M11192" t="s">
        <v>583</v>
      </c>
      <c r="P11192" t="s">
        <v>243</v>
      </c>
      <c r="Q11192">
        <v>-0.3</v>
      </c>
      <c r="V11192">
        <v>1</v>
      </c>
      <c r="W11192" t="s">
        <v>1371</v>
      </c>
      <c r="X11192" t="s">
        <v>1446</v>
      </c>
    </row>
    <row r="11193" spans="1:24" x14ac:dyDescent="0.3">
      <c r="A11193">
        <v>14984</v>
      </c>
      <c r="B11193" s="15" t="s">
        <v>1032</v>
      </c>
      <c r="C11193" t="str">
        <f>_xlfn.XLOOKUP($B11193, STANDARDS!$A:$A, STANDARDS!$B:$B,,0,2)</f>
        <v>Tuanshanzi Fm</v>
      </c>
      <c r="D11193" t="s">
        <v>1064</v>
      </c>
      <c r="E11193" t="s">
        <v>1295</v>
      </c>
      <c r="J11193" s="13">
        <v>1350</v>
      </c>
      <c r="K11193" s="13">
        <v>250</v>
      </c>
      <c r="L11193" s="16"/>
      <c r="M11193" t="s">
        <v>1347</v>
      </c>
      <c r="P11193" t="s">
        <v>243</v>
      </c>
      <c r="Q11193">
        <v>-2.2999999999999998</v>
      </c>
      <c r="V11193">
        <v>1</v>
      </c>
      <c r="W11193" t="s">
        <v>1371</v>
      </c>
      <c r="X11193" t="s">
        <v>1446</v>
      </c>
    </row>
    <row r="11194" spans="1:24" x14ac:dyDescent="0.3">
      <c r="A11194">
        <v>14985</v>
      </c>
      <c r="B11194" s="15" t="s">
        <v>1020</v>
      </c>
      <c r="C11194" t="str">
        <f>_xlfn.XLOOKUP($B11194, STANDARDS!$A:$A, STANDARDS!$B:$B,,0,2)</f>
        <v>Erdaohe Fm</v>
      </c>
      <c r="D11194" t="s">
        <v>1064</v>
      </c>
      <c r="E11194" t="s">
        <v>1295</v>
      </c>
      <c r="J11194" s="13">
        <v>1350</v>
      </c>
      <c r="K11194" s="13">
        <v>250</v>
      </c>
      <c r="L11194" s="16"/>
      <c r="M11194" t="s">
        <v>583</v>
      </c>
      <c r="P11194" t="s">
        <v>243</v>
      </c>
      <c r="Q11194">
        <v>-1.1000000000000001</v>
      </c>
      <c r="V11194">
        <v>1</v>
      </c>
      <c r="W11194" t="s">
        <v>1371</v>
      </c>
      <c r="X11194" t="s">
        <v>1446</v>
      </c>
    </row>
    <row r="11195" spans="1:24" x14ac:dyDescent="0.3">
      <c r="A11195">
        <v>14986</v>
      </c>
      <c r="B11195" s="15" t="s">
        <v>1025</v>
      </c>
      <c r="C11195" t="str">
        <f>_xlfn.XLOOKUP($B11195, STANDARDS!$A:$A, STANDARDS!$B:$B,,0,2)</f>
        <v>Lonjiayuan Fm</v>
      </c>
      <c r="D11195" t="s">
        <v>1064</v>
      </c>
      <c r="E11195" t="s">
        <v>1295</v>
      </c>
      <c r="J11195" s="13">
        <v>1350</v>
      </c>
      <c r="K11195" s="13">
        <v>250</v>
      </c>
      <c r="L11195" s="16"/>
      <c r="M11195" t="s">
        <v>583</v>
      </c>
      <c r="P11195" t="s">
        <v>243</v>
      </c>
      <c r="Q11195">
        <v>0.5</v>
      </c>
      <c r="V11195">
        <v>1</v>
      </c>
      <c r="W11195" t="s">
        <v>1371</v>
      </c>
      <c r="X11195" t="s">
        <v>1446</v>
      </c>
    </row>
    <row r="11196" spans="1:24" x14ac:dyDescent="0.3">
      <c r="A11196">
        <v>14987</v>
      </c>
      <c r="B11196" s="15" t="s">
        <v>1032</v>
      </c>
      <c r="C11196" t="str">
        <f>_xlfn.XLOOKUP($B11196, STANDARDS!$A:$A, STANDARDS!$B:$B,,0,2)</f>
        <v>Tuanshanzi Fm</v>
      </c>
      <c r="D11196" t="s">
        <v>1064</v>
      </c>
      <c r="E11196" t="s">
        <v>1295</v>
      </c>
      <c r="J11196" s="13">
        <v>1350</v>
      </c>
      <c r="K11196" s="13">
        <v>250</v>
      </c>
      <c r="L11196" s="16"/>
      <c r="M11196" t="s">
        <v>1347</v>
      </c>
      <c r="P11196" t="s">
        <v>243</v>
      </c>
      <c r="Q11196">
        <v>-3.8</v>
      </c>
      <c r="V11196">
        <v>1</v>
      </c>
      <c r="W11196" t="s">
        <v>1371</v>
      </c>
      <c r="X11196" t="s">
        <v>1446</v>
      </c>
    </row>
    <row r="11197" spans="1:24" x14ac:dyDescent="0.3">
      <c r="A11197">
        <v>14988</v>
      </c>
      <c r="B11197" s="15" t="s">
        <v>1029</v>
      </c>
      <c r="C11197" t="str">
        <f>_xlfn.XLOOKUP($B11197, STANDARDS!$A:$A, STANDARDS!$B:$B,,0,2)</f>
        <v>Duguan Fm</v>
      </c>
      <c r="D11197" t="s">
        <v>1064</v>
      </c>
      <c r="E11197" t="s">
        <v>1295</v>
      </c>
      <c r="J11197" s="13">
        <v>1350</v>
      </c>
      <c r="K11197" s="13">
        <v>250</v>
      </c>
      <c r="L11197" s="16"/>
      <c r="M11197" t="s">
        <v>1347</v>
      </c>
      <c r="P11197" t="s">
        <v>243</v>
      </c>
      <c r="Q11197">
        <v>-1.8</v>
      </c>
      <c r="V11197">
        <v>1</v>
      </c>
      <c r="W11197" t="s">
        <v>1371</v>
      </c>
      <c r="X11197" t="s">
        <v>1446</v>
      </c>
    </row>
    <row r="11198" spans="1:24" x14ac:dyDescent="0.3">
      <c r="A11198">
        <v>14989</v>
      </c>
      <c r="B11198" s="15" t="s">
        <v>1029</v>
      </c>
      <c r="C11198" t="str">
        <f>_xlfn.XLOOKUP($B11198, STANDARDS!$A:$A, STANDARDS!$B:$B,,0,2)</f>
        <v>Duguan Fm</v>
      </c>
      <c r="D11198" t="s">
        <v>1064</v>
      </c>
      <c r="E11198" t="s">
        <v>1295</v>
      </c>
      <c r="J11198" s="13">
        <v>1350</v>
      </c>
      <c r="K11198" s="13">
        <v>250</v>
      </c>
      <c r="L11198" s="16"/>
      <c r="M11198" t="s">
        <v>1347</v>
      </c>
      <c r="P11198" t="s">
        <v>243</v>
      </c>
      <c r="Q11198">
        <v>-4.0999999999999996</v>
      </c>
      <c r="V11198">
        <v>1</v>
      </c>
      <c r="W11198" t="s">
        <v>1371</v>
      </c>
      <c r="X11198" t="s">
        <v>1446</v>
      </c>
    </row>
    <row r="11199" spans="1:24" x14ac:dyDescent="0.3">
      <c r="A11199">
        <v>14990</v>
      </c>
      <c r="B11199" s="15" t="s">
        <v>1032</v>
      </c>
      <c r="C11199" t="str">
        <f>_xlfn.XLOOKUP($B11199, STANDARDS!$A:$A, STANDARDS!$B:$B,,0,2)</f>
        <v>Tuanshanzi Fm</v>
      </c>
      <c r="D11199" t="s">
        <v>1064</v>
      </c>
      <c r="E11199" t="s">
        <v>1295</v>
      </c>
      <c r="J11199" s="13">
        <v>1350</v>
      </c>
      <c r="K11199" s="13">
        <v>250</v>
      </c>
      <c r="L11199" s="16"/>
      <c r="M11199" t="s">
        <v>1347</v>
      </c>
      <c r="P11199" t="s">
        <v>243</v>
      </c>
      <c r="Q11199">
        <v>-5.5</v>
      </c>
      <c r="V11199">
        <v>1</v>
      </c>
      <c r="W11199" t="s">
        <v>1371</v>
      </c>
      <c r="X11199" t="s">
        <v>1446</v>
      </c>
    </row>
    <row r="11200" spans="1:24" x14ac:dyDescent="0.3">
      <c r="A11200">
        <v>14991</v>
      </c>
      <c r="B11200" s="15" t="s">
        <v>1026</v>
      </c>
      <c r="C11200" t="str">
        <f>_xlfn.XLOOKUP($B11200, STANDARDS!$A:$A, STANDARDS!$B:$B,,0,2)</f>
        <v>Xunjiansi Fm</v>
      </c>
      <c r="D11200" t="s">
        <v>1064</v>
      </c>
      <c r="E11200" t="s">
        <v>1295</v>
      </c>
      <c r="J11200" s="13">
        <v>1350</v>
      </c>
      <c r="K11200" s="13">
        <v>250</v>
      </c>
      <c r="L11200" s="16"/>
      <c r="M11200" t="s">
        <v>583</v>
      </c>
      <c r="P11200" t="s">
        <v>243</v>
      </c>
      <c r="Q11200">
        <v>0.3</v>
      </c>
      <c r="V11200">
        <v>1</v>
      </c>
      <c r="W11200" t="s">
        <v>1371</v>
      </c>
      <c r="X11200" t="s">
        <v>1446</v>
      </c>
    </row>
    <row r="11201" spans="1:24" x14ac:dyDescent="0.3">
      <c r="A11201">
        <v>14992</v>
      </c>
      <c r="B11201" s="15" t="s">
        <v>1020</v>
      </c>
      <c r="C11201" t="str">
        <f>_xlfn.XLOOKUP($B11201, STANDARDS!$A:$A, STANDARDS!$B:$B,,0,2)</f>
        <v>Erdaohe Fm</v>
      </c>
      <c r="D11201" t="s">
        <v>1064</v>
      </c>
      <c r="E11201" t="s">
        <v>1295</v>
      </c>
      <c r="J11201" s="13">
        <v>1350</v>
      </c>
      <c r="K11201" s="13">
        <v>250</v>
      </c>
      <c r="L11201" s="16"/>
      <c r="M11201" t="s">
        <v>583</v>
      </c>
      <c r="P11201" t="s">
        <v>243</v>
      </c>
      <c r="Q11201">
        <v>-0.8</v>
      </c>
      <c r="V11201">
        <v>1</v>
      </c>
      <c r="W11201" t="s">
        <v>1371</v>
      </c>
      <c r="X11201" t="s">
        <v>1446</v>
      </c>
    </row>
    <row r="11202" spans="1:24" x14ac:dyDescent="0.3">
      <c r="A11202">
        <v>14993</v>
      </c>
      <c r="B11202" s="15" t="s">
        <v>1020</v>
      </c>
      <c r="C11202" t="str">
        <f>_xlfn.XLOOKUP($B11202, STANDARDS!$A:$A, STANDARDS!$B:$B,,0,2)</f>
        <v>Erdaohe Fm</v>
      </c>
      <c r="D11202" t="s">
        <v>1064</v>
      </c>
      <c r="E11202" t="s">
        <v>1295</v>
      </c>
      <c r="J11202" s="13">
        <v>1350</v>
      </c>
      <c r="K11202" s="13">
        <v>250</v>
      </c>
      <c r="L11202" s="16"/>
      <c r="M11202" t="s">
        <v>583</v>
      </c>
      <c r="P11202" t="s">
        <v>243</v>
      </c>
      <c r="Q11202">
        <v>-0.8</v>
      </c>
      <c r="V11202">
        <v>1</v>
      </c>
      <c r="W11202" t="s">
        <v>1371</v>
      </c>
      <c r="X11202" t="s">
        <v>1446</v>
      </c>
    </row>
    <row r="11203" spans="1:24" x14ac:dyDescent="0.3">
      <c r="A11203">
        <v>14994</v>
      </c>
      <c r="B11203" s="15" t="s">
        <v>1029</v>
      </c>
      <c r="C11203" t="str">
        <f>_xlfn.XLOOKUP($B11203, STANDARDS!$A:$A, STANDARDS!$B:$B,,0,2)</f>
        <v>Duguan Fm</v>
      </c>
      <c r="D11203" t="s">
        <v>1064</v>
      </c>
      <c r="E11203" t="s">
        <v>1295</v>
      </c>
      <c r="J11203" s="13">
        <v>1350</v>
      </c>
      <c r="K11203" s="13">
        <v>250</v>
      </c>
      <c r="L11203" s="16"/>
      <c r="M11203" t="s">
        <v>1347</v>
      </c>
      <c r="P11203" t="s">
        <v>243</v>
      </c>
      <c r="Q11203">
        <v>-1.8</v>
      </c>
      <c r="V11203">
        <v>1</v>
      </c>
      <c r="W11203" t="s">
        <v>1371</v>
      </c>
      <c r="X11203" t="s">
        <v>1446</v>
      </c>
    </row>
    <row r="11204" spans="1:24" x14ac:dyDescent="0.3">
      <c r="A11204">
        <v>14995</v>
      </c>
      <c r="B11204" s="15" t="s">
        <v>1025</v>
      </c>
      <c r="C11204" t="str">
        <f>_xlfn.XLOOKUP($B11204, STANDARDS!$A:$A, STANDARDS!$B:$B,,0,2)</f>
        <v>Lonjiayuan Fm</v>
      </c>
      <c r="D11204" t="s">
        <v>1064</v>
      </c>
      <c r="E11204" t="s">
        <v>1295</v>
      </c>
      <c r="J11204" s="13">
        <v>1350</v>
      </c>
      <c r="K11204" s="13">
        <v>250</v>
      </c>
      <c r="L11204" s="16"/>
      <c r="M11204" t="s">
        <v>583</v>
      </c>
      <c r="P11204" t="s">
        <v>243</v>
      </c>
      <c r="Q11204">
        <v>-0.6</v>
      </c>
      <c r="V11204">
        <v>1</v>
      </c>
      <c r="W11204" t="s">
        <v>1371</v>
      </c>
      <c r="X11204" t="s">
        <v>1446</v>
      </c>
    </row>
    <row r="11205" spans="1:24" x14ac:dyDescent="0.3">
      <c r="A11205">
        <v>14996</v>
      </c>
      <c r="B11205" s="15" t="s">
        <v>1026</v>
      </c>
      <c r="C11205" t="str">
        <f>_xlfn.XLOOKUP($B11205, STANDARDS!$A:$A, STANDARDS!$B:$B,,0,2)</f>
        <v>Xunjiansi Fm</v>
      </c>
      <c r="D11205" t="s">
        <v>1064</v>
      </c>
      <c r="E11205" t="s">
        <v>1295</v>
      </c>
      <c r="J11205" s="13">
        <v>1350</v>
      </c>
      <c r="K11205" s="13">
        <v>250</v>
      </c>
      <c r="L11205" s="16"/>
      <c r="M11205" t="s">
        <v>583</v>
      </c>
      <c r="P11205" t="s">
        <v>243</v>
      </c>
      <c r="Q11205">
        <v>-0.4</v>
      </c>
      <c r="V11205">
        <v>1</v>
      </c>
      <c r="W11205" t="s">
        <v>1371</v>
      </c>
      <c r="X11205" t="s">
        <v>1446</v>
      </c>
    </row>
    <row r="11206" spans="1:24" x14ac:dyDescent="0.3">
      <c r="A11206">
        <v>14997</v>
      </c>
      <c r="B11206" s="15" t="s">
        <v>1025</v>
      </c>
      <c r="C11206" t="str">
        <f>_xlfn.XLOOKUP($B11206, STANDARDS!$A:$A, STANDARDS!$B:$B,,0,2)</f>
        <v>Lonjiayuan Fm</v>
      </c>
      <c r="D11206" t="s">
        <v>1064</v>
      </c>
      <c r="E11206" t="s">
        <v>1295</v>
      </c>
      <c r="J11206" s="13">
        <v>1350</v>
      </c>
      <c r="K11206" s="13">
        <v>250</v>
      </c>
      <c r="L11206" s="16"/>
      <c r="M11206" t="s">
        <v>583</v>
      </c>
      <c r="P11206" t="s">
        <v>243</v>
      </c>
      <c r="Q11206">
        <v>0.6</v>
      </c>
      <c r="V11206">
        <v>1</v>
      </c>
      <c r="W11206" t="s">
        <v>1371</v>
      </c>
      <c r="X11206" t="s">
        <v>1446</v>
      </c>
    </row>
    <row r="11207" spans="1:24" x14ac:dyDescent="0.3">
      <c r="A11207">
        <v>14998</v>
      </c>
      <c r="B11207" s="15" t="s">
        <v>1026</v>
      </c>
      <c r="C11207" t="str">
        <f>_xlfn.XLOOKUP($B11207, STANDARDS!$A:$A, STANDARDS!$B:$B,,0,2)</f>
        <v>Xunjiansi Fm</v>
      </c>
      <c r="D11207" t="s">
        <v>1064</v>
      </c>
      <c r="E11207" t="s">
        <v>1295</v>
      </c>
      <c r="J11207" s="13">
        <v>1350</v>
      </c>
      <c r="K11207" s="13">
        <v>250</v>
      </c>
      <c r="L11207" s="16"/>
      <c r="M11207" t="s">
        <v>583</v>
      </c>
      <c r="P11207" t="s">
        <v>243</v>
      </c>
      <c r="Q11207">
        <v>-0.5</v>
      </c>
      <c r="V11207">
        <v>1</v>
      </c>
      <c r="W11207" t="s">
        <v>1371</v>
      </c>
      <c r="X11207" t="s">
        <v>1446</v>
      </c>
    </row>
    <row r="11208" spans="1:24" x14ac:dyDescent="0.3">
      <c r="A11208">
        <v>14999</v>
      </c>
      <c r="B11208" s="15" t="s">
        <v>1032</v>
      </c>
      <c r="C11208" t="str">
        <f>_xlfn.XLOOKUP($B11208, STANDARDS!$A:$A, STANDARDS!$B:$B,,0,2)</f>
        <v>Tuanshanzi Fm</v>
      </c>
      <c r="D11208" t="s">
        <v>1064</v>
      </c>
      <c r="E11208" t="s">
        <v>1295</v>
      </c>
      <c r="J11208" s="13">
        <v>1350</v>
      </c>
      <c r="K11208" s="13">
        <v>250</v>
      </c>
      <c r="L11208" s="16"/>
      <c r="M11208" t="s">
        <v>1347</v>
      </c>
      <c r="P11208" t="s">
        <v>243</v>
      </c>
      <c r="Q11208">
        <v>-3.4</v>
      </c>
      <c r="V11208">
        <v>1</v>
      </c>
      <c r="W11208" t="s">
        <v>1371</v>
      </c>
      <c r="X11208" t="s">
        <v>1446</v>
      </c>
    </row>
    <row r="11209" spans="1:24" x14ac:dyDescent="0.3">
      <c r="A11209">
        <v>15000</v>
      </c>
      <c r="B11209" s="15" t="s">
        <v>1033</v>
      </c>
      <c r="C11209" t="str">
        <f>_xlfn.XLOOKUP($B11209, STANDARDS!$A:$A, STANDARDS!$B:$B,,0,2)</f>
        <v>Huanglianduo Fm</v>
      </c>
      <c r="D11209" t="s">
        <v>1064</v>
      </c>
      <c r="E11209" t="s">
        <v>1295</v>
      </c>
      <c r="J11209" s="13">
        <v>1350</v>
      </c>
      <c r="K11209" s="13">
        <v>250</v>
      </c>
      <c r="L11209" s="16"/>
      <c r="M11209" t="s">
        <v>583</v>
      </c>
      <c r="P11209" t="s">
        <v>243</v>
      </c>
      <c r="Q11209">
        <v>0.1</v>
      </c>
      <c r="V11209">
        <v>1</v>
      </c>
      <c r="W11209" t="s">
        <v>1371</v>
      </c>
      <c r="X11209" t="s">
        <v>1446</v>
      </c>
    </row>
    <row r="11210" spans="1:24" x14ac:dyDescent="0.3">
      <c r="A11210">
        <v>15001</v>
      </c>
      <c r="B11210" s="15" t="s">
        <v>1033</v>
      </c>
      <c r="C11210" t="str">
        <f>_xlfn.XLOOKUP($B11210, STANDARDS!$A:$A, STANDARDS!$B:$B,,0,2)</f>
        <v>Huanglianduo Fm</v>
      </c>
      <c r="D11210" t="s">
        <v>1064</v>
      </c>
      <c r="E11210" t="s">
        <v>1295</v>
      </c>
      <c r="J11210" s="13">
        <v>1350</v>
      </c>
      <c r="K11210" s="13">
        <v>250</v>
      </c>
      <c r="L11210" s="16"/>
      <c r="M11210" t="s">
        <v>583</v>
      </c>
      <c r="P11210" t="s">
        <v>243</v>
      </c>
      <c r="Q11210">
        <v>-1.1000000000000001</v>
      </c>
      <c r="V11210">
        <v>1</v>
      </c>
      <c r="W11210" t="s">
        <v>1371</v>
      </c>
      <c r="X11210" t="s">
        <v>1446</v>
      </c>
    </row>
    <row r="11211" spans="1:24" x14ac:dyDescent="0.3">
      <c r="A11211">
        <v>15002</v>
      </c>
      <c r="B11211" s="15" t="s">
        <v>1029</v>
      </c>
      <c r="C11211" t="str">
        <f>_xlfn.XLOOKUP($B11211, STANDARDS!$A:$A, STANDARDS!$B:$B,,0,2)</f>
        <v>Duguan Fm</v>
      </c>
      <c r="D11211" t="s">
        <v>1064</v>
      </c>
      <c r="E11211" t="s">
        <v>1295</v>
      </c>
      <c r="J11211" s="13">
        <v>1350</v>
      </c>
      <c r="K11211" s="13">
        <v>250</v>
      </c>
      <c r="L11211" s="16"/>
      <c r="M11211" t="s">
        <v>1347</v>
      </c>
      <c r="P11211" t="s">
        <v>243</v>
      </c>
      <c r="Q11211">
        <v>-4.0999999999999996</v>
      </c>
      <c r="V11211">
        <v>1</v>
      </c>
      <c r="W11211" t="s">
        <v>1371</v>
      </c>
      <c r="X11211" t="s">
        <v>1446</v>
      </c>
    </row>
    <row r="11212" spans="1:24" x14ac:dyDescent="0.3">
      <c r="A11212">
        <v>15003</v>
      </c>
      <c r="B11212" s="15" t="s">
        <v>1025</v>
      </c>
      <c r="C11212" t="str">
        <f>_xlfn.XLOOKUP($B11212, STANDARDS!$A:$A, STANDARDS!$B:$B,,0,2)</f>
        <v>Lonjiayuan Fm</v>
      </c>
      <c r="D11212" t="s">
        <v>1064</v>
      </c>
      <c r="E11212" t="s">
        <v>1295</v>
      </c>
      <c r="J11212" s="13">
        <v>1350</v>
      </c>
      <c r="K11212" s="13">
        <v>250</v>
      </c>
      <c r="L11212" s="16"/>
      <c r="M11212" t="s">
        <v>583</v>
      </c>
      <c r="P11212" t="s">
        <v>243</v>
      </c>
      <c r="Q11212">
        <v>1.2</v>
      </c>
      <c r="V11212">
        <v>1</v>
      </c>
      <c r="W11212" t="s">
        <v>1371</v>
      </c>
      <c r="X11212" t="s">
        <v>1446</v>
      </c>
    </row>
    <row r="11213" spans="1:24" x14ac:dyDescent="0.3">
      <c r="A11213">
        <v>15004</v>
      </c>
      <c r="B11213" s="15" t="s">
        <v>1033</v>
      </c>
      <c r="C11213" t="str">
        <f>_xlfn.XLOOKUP($B11213, STANDARDS!$A:$A, STANDARDS!$B:$B,,0,2)</f>
        <v>Huanglianduo Fm</v>
      </c>
      <c r="D11213" t="s">
        <v>1064</v>
      </c>
      <c r="E11213" t="s">
        <v>1295</v>
      </c>
      <c r="J11213" s="13">
        <v>1350</v>
      </c>
      <c r="K11213" s="13">
        <v>250</v>
      </c>
      <c r="L11213" s="16"/>
      <c r="M11213" t="s">
        <v>583</v>
      </c>
      <c r="P11213" t="s">
        <v>243</v>
      </c>
      <c r="Q11213">
        <v>-0.5</v>
      </c>
      <c r="V11213">
        <v>1</v>
      </c>
      <c r="W11213" t="s">
        <v>1371</v>
      </c>
      <c r="X11213" t="s">
        <v>1446</v>
      </c>
    </row>
    <row r="11214" spans="1:24" x14ac:dyDescent="0.3">
      <c r="A11214">
        <v>15005</v>
      </c>
      <c r="B11214" s="15" t="s">
        <v>1025</v>
      </c>
      <c r="C11214" t="str">
        <f>_xlfn.XLOOKUP($B11214, STANDARDS!$A:$A, STANDARDS!$B:$B,,0,2)</f>
        <v>Lonjiayuan Fm</v>
      </c>
      <c r="D11214" t="s">
        <v>1064</v>
      </c>
      <c r="E11214" t="s">
        <v>1295</v>
      </c>
      <c r="J11214" s="13">
        <v>1350</v>
      </c>
      <c r="K11214" s="13">
        <v>250</v>
      </c>
      <c r="L11214" s="16"/>
      <c r="M11214" t="s">
        <v>583</v>
      </c>
      <c r="P11214" t="s">
        <v>243</v>
      </c>
      <c r="Q11214">
        <v>-1.3</v>
      </c>
      <c r="V11214">
        <v>1</v>
      </c>
      <c r="W11214" t="s">
        <v>1371</v>
      </c>
      <c r="X11214" t="s">
        <v>1446</v>
      </c>
    </row>
    <row r="11215" spans="1:24" x14ac:dyDescent="0.3">
      <c r="A11215">
        <v>15006</v>
      </c>
      <c r="B11215" s="15" t="s">
        <v>1027</v>
      </c>
      <c r="C11215" t="str">
        <f>_xlfn.XLOOKUP($B11215, STANDARDS!$A:$A, STANDARDS!$B:$B,,0,2)</f>
        <v>Shizhuang Fm</v>
      </c>
      <c r="D11215" t="s">
        <v>1064</v>
      </c>
      <c r="E11215" t="s">
        <v>1295</v>
      </c>
      <c r="J11215" s="13">
        <v>1350</v>
      </c>
      <c r="K11215" s="13">
        <v>250</v>
      </c>
      <c r="L11215" s="16"/>
      <c r="M11215" t="s">
        <v>583</v>
      </c>
      <c r="P11215" t="s">
        <v>243</v>
      </c>
      <c r="Q11215">
        <v>-0.6</v>
      </c>
      <c r="V11215">
        <v>1</v>
      </c>
      <c r="W11215" t="s">
        <v>1371</v>
      </c>
      <c r="X11215" t="s">
        <v>1446</v>
      </c>
    </row>
    <row r="11216" spans="1:24" x14ac:dyDescent="0.3">
      <c r="A11216">
        <v>15007</v>
      </c>
      <c r="B11216" s="15" t="s">
        <v>1034</v>
      </c>
      <c r="C11216" t="str">
        <f>_xlfn.XLOOKUP($B11216, STANDARDS!$A:$A, STANDARDS!$B:$B,,0,2)</f>
        <v>Luoyukou Fm</v>
      </c>
      <c r="D11216" t="s">
        <v>1064</v>
      </c>
      <c r="E11216" t="s">
        <v>1295</v>
      </c>
      <c r="J11216" s="13">
        <v>1350</v>
      </c>
      <c r="K11216" s="13">
        <v>250</v>
      </c>
      <c r="L11216" s="16"/>
      <c r="M11216" t="s">
        <v>583</v>
      </c>
      <c r="P11216" t="s">
        <v>243</v>
      </c>
      <c r="Q11216">
        <v>-0.6</v>
      </c>
      <c r="V11216">
        <v>1</v>
      </c>
      <c r="W11216" t="s">
        <v>1371</v>
      </c>
      <c r="X11216" t="s">
        <v>1446</v>
      </c>
    </row>
    <row r="11217" spans="1:24" x14ac:dyDescent="0.3">
      <c r="A11217">
        <v>15008</v>
      </c>
      <c r="B11217" s="15" t="s">
        <v>1033</v>
      </c>
      <c r="C11217" t="str">
        <f>_xlfn.XLOOKUP($B11217, STANDARDS!$A:$A, STANDARDS!$B:$B,,0,2)</f>
        <v>Huanglianduo Fm</v>
      </c>
      <c r="D11217" t="s">
        <v>1064</v>
      </c>
      <c r="E11217" t="s">
        <v>1295</v>
      </c>
      <c r="J11217" s="13">
        <v>1350</v>
      </c>
      <c r="K11217" s="13">
        <v>250</v>
      </c>
      <c r="L11217" s="16"/>
      <c r="M11217" t="s">
        <v>583</v>
      </c>
      <c r="P11217" t="s">
        <v>243</v>
      </c>
      <c r="Q11217">
        <v>-0.8</v>
      </c>
      <c r="V11217">
        <v>1</v>
      </c>
      <c r="W11217" t="s">
        <v>1371</v>
      </c>
      <c r="X11217" t="s">
        <v>1446</v>
      </c>
    </row>
    <row r="11218" spans="1:24" x14ac:dyDescent="0.3">
      <c r="A11218">
        <v>15009</v>
      </c>
      <c r="B11218" s="15" t="s">
        <v>1033</v>
      </c>
      <c r="C11218" t="str">
        <f>_xlfn.XLOOKUP($B11218, STANDARDS!$A:$A, STANDARDS!$B:$B,,0,2)</f>
        <v>Huanglianduo Fm</v>
      </c>
      <c r="D11218" t="s">
        <v>1064</v>
      </c>
      <c r="E11218" t="s">
        <v>1295</v>
      </c>
      <c r="J11218" s="13">
        <v>1350</v>
      </c>
      <c r="K11218" s="13">
        <v>250</v>
      </c>
      <c r="L11218" s="16"/>
      <c r="M11218" t="s">
        <v>583</v>
      </c>
      <c r="P11218" t="s">
        <v>243</v>
      </c>
      <c r="Q11218">
        <v>-0.3</v>
      </c>
      <c r="V11218">
        <v>1</v>
      </c>
      <c r="W11218" t="s">
        <v>1371</v>
      </c>
      <c r="X11218" t="s">
        <v>1446</v>
      </c>
    </row>
    <row r="11219" spans="1:24" x14ac:dyDescent="0.3">
      <c r="A11219">
        <v>15010</v>
      </c>
      <c r="B11219" s="15" t="s">
        <v>1025</v>
      </c>
      <c r="C11219" t="str">
        <f>_xlfn.XLOOKUP($B11219, STANDARDS!$A:$A, STANDARDS!$B:$B,,0,2)</f>
        <v>Lonjiayuan Fm</v>
      </c>
      <c r="D11219" t="s">
        <v>1064</v>
      </c>
      <c r="E11219" t="s">
        <v>1295</v>
      </c>
      <c r="J11219" s="13">
        <v>1350</v>
      </c>
      <c r="K11219" s="13">
        <v>250</v>
      </c>
      <c r="L11219" s="16"/>
      <c r="M11219" t="s">
        <v>583</v>
      </c>
      <c r="P11219" t="s">
        <v>243</v>
      </c>
      <c r="Q11219">
        <v>-1</v>
      </c>
      <c r="V11219">
        <v>1</v>
      </c>
      <c r="W11219" t="s">
        <v>1371</v>
      </c>
      <c r="X11219" t="s">
        <v>1446</v>
      </c>
    </row>
    <row r="11220" spans="1:24" x14ac:dyDescent="0.3">
      <c r="A11220">
        <v>15011</v>
      </c>
      <c r="B11220" s="15" t="s">
        <v>1026</v>
      </c>
      <c r="C11220" t="str">
        <f>_xlfn.XLOOKUP($B11220, STANDARDS!$A:$A, STANDARDS!$B:$B,,0,2)</f>
        <v>Xunjiansi Fm</v>
      </c>
      <c r="D11220" t="s">
        <v>1064</v>
      </c>
      <c r="E11220" t="s">
        <v>1295</v>
      </c>
      <c r="J11220" s="13">
        <v>1350</v>
      </c>
      <c r="K11220" s="13">
        <v>250</v>
      </c>
      <c r="L11220" s="16"/>
      <c r="M11220" t="s">
        <v>583</v>
      </c>
      <c r="P11220" t="s">
        <v>243</v>
      </c>
      <c r="Q11220">
        <v>0.2</v>
      </c>
      <c r="V11220">
        <v>1</v>
      </c>
      <c r="W11220" t="s">
        <v>1371</v>
      </c>
      <c r="X11220" t="s">
        <v>1446</v>
      </c>
    </row>
    <row r="11221" spans="1:24" x14ac:dyDescent="0.3">
      <c r="A11221">
        <v>15012</v>
      </c>
      <c r="B11221" s="15" t="s">
        <v>1026</v>
      </c>
      <c r="C11221" t="str">
        <f>_xlfn.XLOOKUP($B11221, STANDARDS!$A:$A, STANDARDS!$B:$B,,0,2)</f>
        <v>Xunjiansi Fm</v>
      </c>
      <c r="D11221" t="s">
        <v>1064</v>
      </c>
      <c r="E11221" t="s">
        <v>1295</v>
      </c>
      <c r="J11221" s="13">
        <v>1350</v>
      </c>
      <c r="K11221" s="13">
        <v>250</v>
      </c>
      <c r="L11221" s="16"/>
      <c r="M11221" t="s">
        <v>583</v>
      </c>
      <c r="P11221" t="s">
        <v>243</v>
      </c>
      <c r="Q11221">
        <v>-0.5</v>
      </c>
      <c r="V11221">
        <v>1</v>
      </c>
      <c r="W11221" t="s">
        <v>1371</v>
      </c>
      <c r="X11221" t="s">
        <v>1446</v>
      </c>
    </row>
    <row r="11222" spans="1:24" x14ac:dyDescent="0.3">
      <c r="A11222">
        <v>15013</v>
      </c>
      <c r="B11222" s="15" t="s">
        <v>1033</v>
      </c>
      <c r="C11222" t="str">
        <f>_xlfn.XLOOKUP($B11222, STANDARDS!$A:$A, STANDARDS!$B:$B,,0,2)</f>
        <v>Huanglianduo Fm</v>
      </c>
      <c r="D11222" t="s">
        <v>1064</v>
      </c>
      <c r="E11222" t="s">
        <v>1295</v>
      </c>
      <c r="J11222" s="13">
        <v>1350</v>
      </c>
      <c r="K11222" s="13">
        <v>250</v>
      </c>
      <c r="L11222" s="16"/>
      <c r="M11222" t="s">
        <v>583</v>
      </c>
      <c r="P11222" t="s">
        <v>243</v>
      </c>
      <c r="Q11222">
        <v>0.2</v>
      </c>
      <c r="V11222">
        <v>1</v>
      </c>
      <c r="W11222" t="s">
        <v>1371</v>
      </c>
      <c r="X11222" t="s">
        <v>1446</v>
      </c>
    </row>
    <row r="11223" spans="1:24" x14ac:dyDescent="0.3">
      <c r="A11223">
        <v>15014</v>
      </c>
      <c r="B11223" s="15" t="s">
        <v>1025</v>
      </c>
      <c r="C11223" t="str">
        <f>_xlfn.XLOOKUP($B11223, STANDARDS!$A:$A, STANDARDS!$B:$B,,0,2)</f>
        <v>Lonjiayuan Fm</v>
      </c>
      <c r="D11223" t="s">
        <v>1064</v>
      </c>
      <c r="E11223" t="s">
        <v>1295</v>
      </c>
      <c r="J11223" s="13">
        <v>1350</v>
      </c>
      <c r="K11223" s="13">
        <v>250</v>
      </c>
      <c r="L11223" s="16"/>
      <c r="M11223" t="s">
        <v>583</v>
      </c>
      <c r="P11223" t="s">
        <v>243</v>
      </c>
      <c r="Q11223">
        <v>-1</v>
      </c>
      <c r="V11223">
        <v>1</v>
      </c>
      <c r="W11223" t="s">
        <v>1371</v>
      </c>
      <c r="X11223" t="s">
        <v>1446</v>
      </c>
    </row>
    <row r="11224" spans="1:24" x14ac:dyDescent="0.3">
      <c r="A11224">
        <v>15015</v>
      </c>
      <c r="B11224" s="15" t="s">
        <v>1027</v>
      </c>
      <c r="C11224" t="str">
        <f>_xlfn.XLOOKUP($B11224, STANDARDS!$A:$A, STANDARDS!$B:$B,,0,2)</f>
        <v>Shizhuang Fm</v>
      </c>
      <c r="D11224" t="s">
        <v>1064</v>
      </c>
      <c r="E11224" t="s">
        <v>1295</v>
      </c>
      <c r="J11224" s="13">
        <v>1350</v>
      </c>
      <c r="K11224" s="13">
        <v>250</v>
      </c>
      <c r="L11224" s="16"/>
      <c r="M11224" t="s">
        <v>583</v>
      </c>
      <c r="P11224" t="s">
        <v>243</v>
      </c>
      <c r="Q11224">
        <v>-0.4</v>
      </c>
      <c r="V11224">
        <v>1</v>
      </c>
      <c r="W11224" t="s">
        <v>1371</v>
      </c>
      <c r="X11224" t="s">
        <v>1446</v>
      </c>
    </row>
    <row r="11225" spans="1:24" x14ac:dyDescent="0.3">
      <c r="A11225">
        <v>15016</v>
      </c>
      <c r="B11225" s="15" t="s">
        <v>1034</v>
      </c>
      <c r="C11225" t="str">
        <f>_xlfn.XLOOKUP($B11225, STANDARDS!$A:$A, STANDARDS!$B:$B,,0,2)</f>
        <v>Luoyukou Fm</v>
      </c>
      <c r="D11225" t="s">
        <v>1064</v>
      </c>
      <c r="E11225" t="s">
        <v>1295</v>
      </c>
      <c r="J11225" s="13">
        <v>1350</v>
      </c>
      <c r="K11225" s="13">
        <v>250</v>
      </c>
      <c r="L11225" s="16"/>
      <c r="M11225" t="s">
        <v>583</v>
      </c>
      <c r="P11225" t="s">
        <v>243</v>
      </c>
      <c r="Q11225">
        <v>-0.4</v>
      </c>
      <c r="V11225">
        <v>1</v>
      </c>
      <c r="W11225" t="s">
        <v>1371</v>
      </c>
      <c r="X11225" t="s">
        <v>1446</v>
      </c>
    </row>
    <row r="11226" spans="1:24" x14ac:dyDescent="0.3">
      <c r="A11226">
        <v>15017</v>
      </c>
      <c r="B11226" s="15" t="s">
        <v>1027</v>
      </c>
      <c r="C11226" t="str">
        <f>_xlfn.XLOOKUP($B11226, STANDARDS!$A:$A, STANDARDS!$B:$B,,0,2)</f>
        <v>Shizhuang Fm</v>
      </c>
      <c r="D11226" t="s">
        <v>1064</v>
      </c>
      <c r="E11226" t="s">
        <v>1295</v>
      </c>
      <c r="J11226" s="13">
        <v>1350</v>
      </c>
      <c r="K11226" s="13">
        <v>250</v>
      </c>
      <c r="L11226" s="16"/>
      <c r="M11226" t="s">
        <v>583</v>
      </c>
      <c r="P11226" t="s">
        <v>243</v>
      </c>
      <c r="Q11226">
        <v>-0.4</v>
      </c>
      <c r="V11226">
        <v>1</v>
      </c>
      <c r="W11226" t="s">
        <v>1371</v>
      </c>
      <c r="X11226" t="s">
        <v>1446</v>
      </c>
    </row>
    <row r="11227" spans="1:24" x14ac:dyDescent="0.3">
      <c r="A11227">
        <v>15018</v>
      </c>
      <c r="B11227" s="15" t="s">
        <v>1025</v>
      </c>
      <c r="C11227" t="str">
        <f>_xlfn.XLOOKUP($B11227, STANDARDS!$A:$A, STANDARDS!$B:$B,,0,2)</f>
        <v>Lonjiayuan Fm</v>
      </c>
      <c r="D11227" t="s">
        <v>1064</v>
      </c>
      <c r="E11227" t="s">
        <v>1295</v>
      </c>
      <c r="J11227" s="13">
        <v>1350</v>
      </c>
      <c r="K11227" s="13">
        <v>250</v>
      </c>
      <c r="L11227" s="16"/>
      <c r="M11227" t="s">
        <v>583</v>
      </c>
      <c r="P11227" t="s">
        <v>243</v>
      </c>
      <c r="Q11227">
        <v>0.7</v>
      </c>
      <c r="V11227">
        <v>1</v>
      </c>
      <c r="W11227" t="s">
        <v>1371</v>
      </c>
      <c r="X11227" t="s">
        <v>1446</v>
      </c>
    </row>
    <row r="11228" spans="1:24" x14ac:dyDescent="0.3">
      <c r="A11228">
        <v>15019</v>
      </c>
      <c r="B11228" s="15" t="s">
        <v>1032</v>
      </c>
      <c r="C11228" t="str">
        <f>_xlfn.XLOOKUP($B11228, STANDARDS!$A:$A, STANDARDS!$B:$B,,0,2)</f>
        <v>Tuanshanzi Fm</v>
      </c>
      <c r="D11228" t="s">
        <v>1064</v>
      </c>
      <c r="E11228" t="s">
        <v>1295</v>
      </c>
      <c r="J11228" s="13">
        <v>1350</v>
      </c>
      <c r="K11228" s="13">
        <v>250</v>
      </c>
      <c r="L11228" s="16"/>
      <c r="M11228" t="s">
        <v>1347</v>
      </c>
      <c r="P11228" t="s">
        <v>243</v>
      </c>
      <c r="Q11228">
        <v>-2.7</v>
      </c>
      <c r="V11228">
        <v>1</v>
      </c>
      <c r="W11228" t="s">
        <v>1371</v>
      </c>
      <c r="X11228" t="s">
        <v>1446</v>
      </c>
    </row>
    <row r="11229" spans="1:24" x14ac:dyDescent="0.3">
      <c r="A11229">
        <v>15020</v>
      </c>
      <c r="B11229" s="15" t="s">
        <v>1026</v>
      </c>
      <c r="C11229" t="str">
        <f>_xlfn.XLOOKUP($B11229, STANDARDS!$A:$A, STANDARDS!$B:$B,,0,2)</f>
        <v>Xunjiansi Fm</v>
      </c>
      <c r="D11229" t="s">
        <v>1064</v>
      </c>
      <c r="E11229" t="s">
        <v>1295</v>
      </c>
      <c r="J11229" s="13">
        <v>1350</v>
      </c>
      <c r="K11229" s="13">
        <v>250</v>
      </c>
      <c r="L11229" s="16"/>
      <c r="M11229" t="s">
        <v>583</v>
      </c>
      <c r="P11229" t="s">
        <v>243</v>
      </c>
      <c r="Q11229">
        <v>-0.7</v>
      </c>
      <c r="V11229">
        <v>1</v>
      </c>
      <c r="W11229" t="s">
        <v>1371</v>
      </c>
      <c r="X11229" t="s">
        <v>1446</v>
      </c>
    </row>
    <row r="11230" spans="1:24" x14ac:dyDescent="0.3">
      <c r="A11230">
        <v>15021</v>
      </c>
      <c r="B11230" s="15" t="s">
        <v>1026</v>
      </c>
      <c r="C11230" t="str">
        <f>_xlfn.XLOOKUP($B11230, STANDARDS!$A:$A, STANDARDS!$B:$B,,0,2)</f>
        <v>Xunjiansi Fm</v>
      </c>
      <c r="D11230" t="s">
        <v>1064</v>
      </c>
      <c r="E11230" t="s">
        <v>1295</v>
      </c>
      <c r="J11230" s="13">
        <v>1350</v>
      </c>
      <c r="K11230" s="13">
        <v>250</v>
      </c>
      <c r="L11230" s="16"/>
      <c r="M11230" t="s">
        <v>583</v>
      </c>
      <c r="P11230" t="s">
        <v>243</v>
      </c>
      <c r="Q11230">
        <v>1.2</v>
      </c>
      <c r="V11230">
        <v>1</v>
      </c>
      <c r="W11230" t="s">
        <v>1371</v>
      </c>
      <c r="X11230" t="s">
        <v>1446</v>
      </c>
    </row>
    <row r="11231" spans="1:24" x14ac:dyDescent="0.3">
      <c r="A11231">
        <v>15022</v>
      </c>
      <c r="B11231" s="15" t="s">
        <v>1033</v>
      </c>
      <c r="C11231" t="str">
        <f>_xlfn.XLOOKUP($B11231, STANDARDS!$A:$A, STANDARDS!$B:$B,,0,2)</f>
        <v>Huanglianduo Fm</v>
      </c>
      <c r="D11231" t="s">
        <v>1064</v>
      </c>
      <c r="E11231" t="s">
        <v>1295</v>
      </c>
      <c r="J11231" s="13">
        <v>1350</v>
      </c>
      <c r="K11231" s="13">
        <v>250</v>
      </c>
      <c r="L11231" s="16"/>
      <c r="M11231" t="s">
        <v>583</v>
      </c>
      <c r="P11231" t="s">
        <v>243</v>
      </c>
      <c r="Q11231">
        <v>-0.6</v>
      </c>
      <c r="V11231">
        <v>1</v>
      </c>
      <c r="W11231" t="s">
        <v>1371</v>
      </c>
      <c r="X11231" t="s">
        <v>1446</v>
      </c>
    </row>
    <row r="11232" spans="1:24" x14ac:dyDescent="0.3">
      <c r="A11232">
        <v>15023</v>
      </c>
      <c r="B11232" s="15" t="s">
        <v>1033</v>
      </c>
      <c r="C11232" t="str">
        <f>_xlfn.XLOOKUP($B11232, STANDARDS!$A:$A, STANDARDS!$B:$B,,0,2)</f>
        <v>Huanglianduo Fm</v>
      </c>
      <c r="D11232" t="s">
        <v>1064</v>
      </c>
      <c r="E11232" t="s">
        <v>1295</v>
      </c>
      <c r="J11232" s="13">
        <v>1350</v>
      </c>
      <c r="K11232" s="13">
        <v>250</v>
      </c>
      <c r="L11232" s="16"/>
      <c r="M11232" t="s">
        <v>583</v>
      </c>
      <c r="P11232" t="s">
        <v>243</v>
      </c>
      <c r="Q11232">
        <v>-0.4</v>
      </c>
      <c r="V11232">
        <v>1</v>
      </c>
      <c r="W11232" t="s">
        <v>1371</v>
      </c>
      <c r="X11232" t="s">
        <v>1446</v>
      </c>
    </row>
    <row r="11233" spans="1:24" x14ac:dyDescent="0.3">
      <c r="A11233">
        <v>15024</v>
      </c>
      <c r="B11233" s="15" t="s">
        <v>1025</v>
      </c>
      <c r="C11233" t="str">
        <f>_xlfn.XLOOKUP($B11233, STANDARDS!$A:$A, STANDARDS!$B:$B,,0,2)</f>
        <v>Lonjiayuan Fm</v>
      </c>
      <c r="D11233" t="s">
        <v>1064</v>
      </c>
      <c r="E11233" t="s">
        <v>1295</v>
      </c>
      <c r="J11233" s="13">
        <v>1350</v>
      </c>
      <c r="K11233" s="13">
        <v>250</v>
      </c>
      <c r="L11233" s="16"/>
      <c r="M11233" t="s">
        <v>583</v>
      </c>
      <c r="P11233" t="s">
        <v>243</v>
      </c>
      <c r="Q11233">
        <v>-0.9</v>
      </c>
      <c r="V11233">
        <v>1</v>
      </c>
      <c r="W11233" t="s">
        <v>1371</v>
      </c>
      <c r="X11233" t="s">
        <v>1446</v>
      </c>
    </row>
    <row r="11234" spans="1:24" x14ac:dyDescent="0.3">
      <c r="A11234">
        <v>15025</v>
      </c>
      <c r="B11234" s="15" t="s">
        <v>1027</v>
      </c>
      <c r="C11234" t="str">
        <f>_xlfn.XLOOKUP($B11234, STANDARDS!$A:$A, STANDARDS!$B:$B,,0,2)</f>
        <v>Shizhuang Fm</v>
      </c>
      <c r="D11234" t="s">
        <v>1064</v>
      </c>
      <c r="E11234" t="s">
        <v>1295</v>
      </c>
      <c r="J11234" s="13">
        <v>1350</v>
      </c>
      <c r="K11234" s="13">
        <v>250</v>
      </c>
      <c r="L11234" s="16"/>
      <c r="M11234" t="s">
        <v>583</v>
      </c>
      <c r="P11234" t="s">
        <v>243</v>
      </c>
      <c r="Q11234">
        <v>-0.4</v>
      </c>
      <c r="V11234">
        <v>1</v>
      </c>
      <c r="W11234" t="s">
        <v>1371</v>
      </c>
      <c r="X11234" t="s">
        <v>1446</v>
      </c>
    </row>
    <row r="11235" spans="1:24" x14ac:dyDescent="0.3">
      <c r="A11235">
        <v>15026</v>
      </c>
      <c r="B11235" s="15" t="s">
        <v>1026</v>
      </c>
      <c r="C11235" t="str">
        <f>_xlfn.XLOOKUP($B11235, STANDARDS!$A:$A, STANDARDS!$B:$B,,0,2)</f>
        <v>Xunjiansi Fm</v>
      </c>
      <c r="D11235" t="s">
        <v>1064</v>
      </c>
      <c r="E11235" t="s">
        <v>1295</v>
      </c>
      <c r="J11235" s="13">
        <v>1350</v>
      </c>
      <c r="K11235" s="13">
        <v>250</v>
      </c>
      <c r="L11235" s="16"/>
      <c r="M11235" t="s">
        <v>583</v>
      </c>
      <c r="P11235" t="s">
        <v>243</v>
      </c>
      <c r="Q11235">
        <v>-0.5</v>
      </c>
      <c r="V11235">
        <v>1</v>
      </c>
      <c r="W11235" t="s">
        <v>1371</v>
      </c>
      <c r="X11235" t="s">
        <v>1446</v>
      </c>
    </row>
    <row r="11236" spans="1:24" x14ac:dyDescent="0.3">
      <c r="A11236">
        <v>15027</v>
      </c>
      <c r="B11236" s="15" t="s">
        <v>1034</v>
      </c>
      <c r="C11236" t="str">
        <f>_xlfn.XLOOKUP($B11236, STANDARDS!$A:$A, STANDARDS!$B:$B,,0,2)</f>
        <v>Luoyukou Fm</v>
      </c>
      <c r="D11236" t="s">
        <v>1064</v>
      </c>
      <c r="E11236" t="s">
        <v>1295</v>
      </c>
      <c r="J11236" s="13">
        <v>1350</v>
      </c>
      <c r="K11236" s="13">
        <v>250</v>
      </c>
      <c r="L11236" s="16"/>
      <c r="M11236" t="s">
        <v>583</v>
      </c>
      <c r="P11236" t="s">
        <v>243</v>
      </c>
      <c r="Q11236">
        <v>-0.4</v>
      </c>
      <c r="V11236">
        <v>1</v>
      </c>
      <c r="W11236" t="s">
        <v>1371</v>
      </c>
      <c r="X11236" t="s">
        <v>1446</v>
      </c>
    </row>
    <row r="11237" spans="1:24" x14ac:dyDescent="0.3">
      <c r="A11237">
        <v>15028</v>
      </c>
      <c r="B11237" s="15" t="s">
        <v>1033</v>
      </c>
      <c r="C11237" t="str">
        <f>_xlfn.XLOOKUP($B11237, STANDARDS!$A:$A, STANDARDS!$B:$B,,0,2)</f>
        <v>Huanglianduo Fm</v>
      </c>
      <c r="D11237" t="s">
        <v>1064</v>
      </c>
      <c r="E11237" t="s">
        <v>1295</v>
      </c>
      <c r="J11237" s="13">
        <v>1350</v>
      </c>
      <c r="K11237" s="13">
        <v>250</v>
      </c>
      <c r="L11237" s="16"/>
      <c r="M11237" t="s">
        <v>583</v>
      </c>
      <c r="P11237" t="s">
        <v>243</v>
      </c>
      <c r="Q11237">
        <v>-0.1</v>
      </c>
      <c r="V11237">
        <v>1</v>
      </c>
      <c r="W11237" t="s">
        <v>1371</v>
      </c>
      <c r="X11237" t="s">
        <v>1446</v>
      </c>
    </row>
    <row r="11238" spans="1:24" x14ac:dyDescent="0.3">
      <c r="A11238">
        <v>15029</v>
      </c>
      <c r="B11238" s="15" t="s">
        <v>1029</v>
      </c>
      <c r="C11238" t="str">
        <f>_xlfn.XLOOKUP($B11238, STANDARDS!$A:$A, STANDARDS!$B:$B,,0,2)</f>
        <v>Duguan Fm</v>
      </c>
      <c r="D11238" t="s">
        <v>1064</v>
      </c>
      <c r="E11238" t="s">
        <v>1295</v>
      </c>
      <c r="J11238" s="13">
        <v>1350</v>
      </c>
      <c r="K11238" s="13">
        <v>250</v>
      </c>
      <c r="L11238" s="16"/>
      <c r="M11238" t="s">
        <v>583</v>
      </c>
      <c r="P11238" t="s">
        <v>243</v>
      </c>
      <c r="Q11238">
        <v>1.2</v>
      </c>
      <c r="V11238">
        <v>1</v>
      </c>
      <c r="W11238" t="s">
        <v>1371</v>
      </c>
      <c r="X11238" t="s">
        <v>1446</v>
      </c>
    </row>
    <row r="11239" spans="1:24" x14ac:dyDescent="0.3">
      <c r="A11239">
        <v>15030</v>
      </c>
      <c r="B11239" s="15" t="s">
        <v>1027</v>
      </c>
      <c r="C11239" t="str">
        <f>_xlfn.XLOOKUP($B11239, STANDARDS!$A:$A, STANDARDS!$B:$B,,0,2)</f>
        <v>Shizhuang Fm</v>
      </c>
      <c r="D11239" t="s">
        <v>1064</v>
      </c>
      <c r="E11239" t="s">
        <v>1295</v>
      </c>
      <c r="J11239" s="13">
        <v>1350</v>
      </c>
      <c r="K11239" s="13">
        <v>250</v>
      </c>
      <c r="L11239" s="16"/>
      <c r="M11239" t="s">
        <v>583</v>
      </c>
      <c r="P11239" t="s">
        <v>243</v>
      </c>
      <c r="Q11239">
        <v>-0.3</v>
      </c>
      <c r="V11239">
        <v>1</v>
      </c>
      <c r="W11239" t="s">
        <v>1371</v>
      </c>
      <c r="X11239" t="s">
        <v>1446</v>
      </c>
    </row>
    <row r="11240" spans="1:24" x14ac:dyDescent="0.3">
      <c r="A11240">
        <v>15031</v>
      </c>
      <c r="B11240" s="15" t="s">
        <v>1034</v>
      </c>
      <c r="C11240" t="str">
        <f>_xlfn.XLOOKUP($B11240, STANDARDS!$A:$A, STANDARDS!$B:$B,,0,2)</f>
        <v>Luoyukou Fm</v>
      </c>
      <c r="D11240" t="s">
        <v>1064</v>
      </c>
      <c r="E11240" t="s">
        <v>1295</v>
      </c>
      <c r="J11240" s="13">
        <v>1350</v>
      </c>
      <c r="K11240" s="13">
        <v>250</v>
      </c>
      <c r="L11240" s="16"/>
      <c r="M11240" t="s">
        <v>583</v>
      </c>
      <c r="P11240" t="s">
        <v>243</v>
      </c>
      <c r="Q11240">
        <v>-0.5</v>
      </c>
      <c r="V11240">
        <v>1</v>
      </c>
      <c r="W11240" t="s">
        <v>1371</v>
      </c>
      <c r="X11240" t="s">
        <v>1446</v>
      </c>
    </row>
    <row r="11241" spans="1:24" x14ac:dyDescent="0.3">
      <c r="A11241">
        <v>15032</v>
      </c>
      <c r="B11241" s="15" t="s">
        <v>1033</v>
      </c>
      <c r="C11241" t="str">
        <f>_xlfn.XLOOKUP($B11241, STANDARDS!$A:$A, STANDARDS!$B:$B,,0,2)</f>
        <v>Huanglianduo Fm</v>
      </c>
      <c r="D11241" t="s">
        <v>1064</v>
      </c>
      <c r="E11241" t="s">
        <v>1295</v>
      </c>
      <c r="J11241" s="13">
        <v>1350</v>
      </c>
      <c r="K11241" s="13">
        <v>250</v>
      </c>
      <c r="L11241" s="16"/>
      <c r="M11241" t="s">
        <v>583</v>
      </c>
      <c r="P11241" t="s">
        <v>243</v>
      </c>
      <c r="Q11241">
        <v>0.1</v>
      </c>
      <c r="V11241">
        <v>1</v>
      </c>
      <c r="W11241" t="s">
        <v>1371</v>
      </c>
      <c r="X11241" t="s">
        <v>1446</v>
      </c>
    </row>
    <row r="11242" spans="1:24" x14ac:dyDescent="0.3">
      <c r="A11242">
        <v>15033</v>
      </c>
      <c r="B11242" s="15" t="s">
        <v>1023</v>
      </c>
      <c r="C11242" t="str">
        <f>_xlfn.XLOOKUP($B11242, STANDARDS!$A:$A, STANDARDS!$B:$B,,0,2)</f>
        <v>Gaoyuzhuang Fm</v>
      </c>
      <c r="D11242" t="s">
        <v>1064</v>
      </c>
      <c r="E11242" t="s">
        <v>1295</v>
      </c>
      <c r="J11242" s="13">
        <v>1350</v>
      </c>
      <c r="K11242" s="13">
        <v>250</v>
      </c>
      <c r="L11242" s="16"/>
      <c r="M11242" t="s">
        <v>1347</v>
      </c>
      <c r="P11242" t="s">
        <v>243</v>
      </c>
      <c r="Q11242">
        <v>-0.8</v>
      </c>
      <c r="V11242">
        <v>1</v>
      </c>
      <c r="W11242" t="s">
        <v>1371</v>
      </c>
      <c r="X11242" t="s">
        <v>1446</v>
      </c>
    </row>
    <row r="11243" spans="1:24" x14ac:dyDescent="0.3">
      <c r="A11243">
        <v>15034</v>
      </c>
      <c r="B11243" s="15" t="s">
        <v>1025</v>
      </c>
      <c r="C11243" t="str">
        <f>_xlfn.XLOOKUP($B11243, STANDARDS!$A:$A, STANDARDS!$B:$B,,0,2)</f>
        <v>Lonjiayuan Fm</v>
      </c>
      <c r="D11243" t="s">
        <v>1064</v>
      </c>
      <c r="E11243" t="s">
        <v>1295</v>
      </c>
      <c r="J11243" s="13">
        <v>1350</v>
      </c>
      <c r="K11243" s="13">
        <v>250</v>
      </c>
      <c r="L11243" s="16"/>
      <c r="M11243" t="s">
        <v>583</v>
      </c>
      <c r="P11243" t="s">
        <v>243</v>
      </c>
      <c r="Q11243">
        <v>1.5</v>
      </c>
      <c r="V11243">
        <v>1</v>
      </c>
      <c r="W11243" t="s">
        <v>1371</v>
      </c>
      <c r="X11243" t="s">
        <v>1446</v>
      </c>
    </row>
    <row r="11244" spans="1:24" x14ac:dyDescent="0.3">
      <c r="A11244">
        <v>15035</v>
      </c>
      <c r="B11244" s="15" t="s">
        <v>1034</v>
      </c>
      <c r="C11244" t="str">
        <f>_xlfn.XLOOKUP($B11244, STANDARDS!$A:$A, STANDARDS!$B:$B,,0,2)</f>
        <v>Luoyukou Fm</v>
      </c>
      <c r="D11244" t="s">
        <v>1064</v>
      </c>
      <c r="E11244" t="s">
        <v>1295</v>
      </c>
      <c r="J11244" s="13">
        <v>1350</v>
      </c>
      <c r="K11244" s="13">
        <v>250</v>
      </c>
      <c r="L11244" s="16"/>
      <c r="M11244" t="s">
        <v>583</v>
      </c>
      <c r="P11244" t="s">
        <v>243</v>
      </c>
      <c r="Q11244">
        <v>0</v>
      </c>
      <c r="V11244">
        <v>1</v>
      </c>
      <c r="W11244" t="s">
        <v>1371</v>
      </c>
      <c r="X11244" t="s">
        <v>1446</v>
      </c>
    </row>
    <row r="11245" spans="1:24" x14ac:dyDescent="0.3">
      <c r="A11245">
        <v>15036</v>
      </c>
      <c r="B11245" s="15" t="s">
        <v>1034</v>
      </c>
      <c r="C11245" t="str">
        <f>_xlfn.XLOOKUP($B11245, STANDARDS!$A:$A, STANDARDS!$B:$B,,0,2)</f>
        <v>Luoyukou Fm</v>
      </c>
      <c r="D11245" t="s">
        <v>1064</v>
      </c>
      <c r="E11245" t="s">
        <v>1295</v>
      </c>
      <c r="J11245" s="13">
        <v>1350</v>
      </c>
      <c r="K11245" s="13">
        <v>250</v>
      </c>
      <c r="L11245" s="16"/>
      <c r="M11245" t="s">
        <v>583</v>
      </c>
      <c r="P11245" t="s">
        <v>243</v>
      </c>
      <c r="Q11245">
        <v>-0.3</v>
      </c>
      <c r="V11245">
        <v>1</v>
      </c>
      <c r="W11245" t="s">
        <v>1371</v>
      </c>
      <c r="X11245" t="s">
        <v>1446</v>
      </c>
    </row>
    <row r="11246" spans="1:24" x14ac:dyDescent="0.3">
      <c r="A11246">
        <v>15037</v>
      </c>
      <c r="B11246" s="15" t="s">
        <v>1033</v>
      </c>
      <c r="C11246" t="str">
        <f>_xlfn.XLOOKUP($B11246, STANDARDS!$A:$A, STANDARDS!$B:$B,,0,2)</f>
        <v>Huanglianduo Fm</v>
      </c>
      <c r="D11246" t="s">
        <v>1064</v>
      </c>
      <c r="E11246" t="s">
        <v>1295</v>
      </c>
      <c r="J11246" s="13">
        <v>1350</v>
      </c>
      <c r="K11246" s="13">
        <v>250</v>
      </c>
      <c r="L11246" s="16"/>
      <c r="M11246" t="s">
        <v>583</v>
      </c>
      <c r="P11246" t="s">
        <v>243</v>
      </c>
      <c r="Q11246">
        <v>0</v>
      </c>
      <c r="V11246">
        <v>1</v>
      </c>
      <c r="W11246" t="s">
        <v>1371</v>
      </c>
      <c r="X11246" t="s">
        <v>1446</v>
      </c>
    </row>
    <row r="11247" spans="1:24" x14ac:dyDescent="0.3">
      <c r="A11247">
        <v>15038</v>
      </c>
      <c r="B11247" s="15" t="s">
        <v>1033</v>
      </c>
      <c r="C11247" t="str">
        <f>_xlfn.XLOOKUP($B11247, STANDARDS!$A:$A, STANDARDS!$B:$B,,0,2)</f>
        <v>Huanglianduo Fm</v>
      </c>
      <c r="D11247" t="s">
        <v>1064</v>
      </c>
      <c r="E11247" t="s">
        <v>1295</v>
      </c>
      <c r="J11247" s="13">
        <v>1350</v>
      </c>
      <c r="K11247" s="13">
        <v>250</v>
      </c>
      <c r="L11247" s="16"/>
      <c r="M11247" t="s">
        <v>583</v>
      </c>
      <c r="P11247" t="s">
        <v>243</v>
      </c>
      <c r="Q11247">
        <v>-1</v>
      </c>
      <c r="V11247">
        <v>1</v>
      </c>
      <c r="W11247" t="s">
        <v>1371</v>
      </c>
      <c r="X11247" t="s">
        <v>1446</v>
      </c>
    </row>
    <row r="11248" spans="1:24" x14ac:dyDescent="0.3">
      <c r="A11248">
        <v>15039</v>
      </c>
      <c r="B11248" s="15" t="s">
        <v>1026</v>
      </c>
      <c r="C11248" t="str">
        <f>_xlfn.XLOOKUP($B11248, STANDARDS!$A:$A, STANDARDS!$B:$B,,0,2)</f>
        <v>Xunjiansi Fm</v>
      </c>
      <c r="D11248" t="s">
        <v>1064</v>
      </c>
      <c r="E11248" t="s">
        <v>1295</v>
      </c>
      <c r="J11248" s="13">
        <v>1350</v>
      </c>
      <c r="K11248" s="13">
        <v>250</v>
      </c>
      <c r="L11248" s="16"/>
      <c r="M11248" t="s">
        <v>583</v>
      </c>
      <c r="P11248" t="s">
        <v>243</v>
      </c>
      <c r="Q11248">
        <v>-0.3</v>
      </c>
      <c r="V11248">
        <v>1</v>
      </c>
      <c r="W11248" t="s">
        <v>1371</v>
      </c>
      <c r="X11248" t="s">
        <v>1446</v>
      </c>
    </row>
    <row r="11249" spans="1:24" x14ac:dyDescent="0.3">
      <c r="A11249">
        <v>15040</v>
      </c>
      <c r="B11249" s="15" t="s">
        <v>1033</v>
      </c>
      <c r="C11249" t="str">
        <f>_xlfn.XLOOKUP($B11249, STANDARDS!$A:$A, STANDARDS!$B:$B,,0,2)</f>
        <v>Huanglianduo Fm</v>
      </c>
      <c r="D11249" t="s">
        <v>1064</v>
      </c>
      <c r="E11249" t="s">
        <v>1295</v>
      </c>
      <c r="J11249" s="13">
        <v>1350</v>
      </c>
      <c r="K11249" s="13">
        <v>250</v>
      </c>
      <c r="L11249" s="16"/>
      <c r="M11249" t="s">
        <v>583</v>
      </c>
      <c r="P11249" t="s">
        <v>243</v>
      </c>
      <c r="Q11249">
        <v>-0.2</v>
      </c>
      <c r="V11249">
        <v>1</v>
      </c>
      <c r="W11249" t="s">
        <v>1371</v>
      </c>
      <c r="X11249" t="s">
        <v>1446</v>
      </c>
    </row>
    <row r="11250" spans="1:24" x14ac:dyDescent="0.3">
      <c r="A11250">
        <v>15041</v>
      </c>
      <c r="B11250" s="15" t="s">
        <v>1034</v>
      </c>
      <c r="C11250" t="str">
        <f>_xlfn.XLOOKUP($B11250, STANDARDS!$A:$A, STANDARDS!$B:$B,,0,2)</f>
        <v>Luoyukou Fm</v>
      </c>
      <c r="D11250" t="s">
        <v>1064</v>
      </c>
      <c r="E11250" t="s">
        <v>1295</v>
      </c>
      <c r="J11250" s="13">
        <v>1350</v>
      </c>
      <c r="K11250" s="13">
        <v>250</v>
      </c>
      <c r="L11250" s="16"/>
      <c r="M11250" t="s">
        <v>583</v>
      </c>
      <c r="P11250" t="s">
        <v>243</v>
      </c>
      <c r="Q11250">
        <v>-0.3</v>
      </c>
      <c r="V11250">
        <v>1</v>
      </c>
      <c r="W11250" t="s">
        <v>1371</v>
      </c>
      <c r="X11250" t="s">
        <v>1446</v>
      </c>
    </row>
    <row r="11251" spans="1:24" x14ac:dyDescent="0.3">
      <c r="A11251">
        <v>15042</v>
      </c>
      <c r="B11251" s="15" t="s">
        <v>1033</v>
      </c>
      <c r="C11251" t="str">
        <f>_xlfn.XLOOKUP($B11251, STANDARDS!$A:$A, STANDARDS!$B:$B,,0,2)</f>
        <v>Huanglianduo Fm</v>
      </c>
      <c r="D11251" t="s">
        <v>1064</v>
      </c>
      <c r="E11251" t="s">
        <v>1295</v>
      </c>
      <c r="J11251" s="13">
        <v>1350</v>
      </c>
      <c r="K11251" s="13">
        <v>250</v>
      </c>
      <c r="L11251" s="16"/>
      <c r="M11251" t="s">
        <v>583</v>
      </c>
      <c r="P11251" t="s">
        <v>243</v>
      </c>
      <c r="Q11251">
        <v>-0.2</v>
      </c>
      <c r="V11251">
        <v>1</v>
      </c>
      <c r="W11251" t="s">
        <v>1371</v>
      </c>
      <c r="X11251" t="s">
        <v>1446</v>
      </c>
    </row>
    <row r="11252" spans="1:24" x14ac:dyDescent="0.3">
      <c r="A11252">
        <v>15043</v>
      </c>
      <c r="B11252" s="15" t="s">
        <v>1025</v>
      </c>
      <c r="C11252" t="str">
        <f>_xlfn.XLOOKUP($B11252, STANDARDS!$A:$A, STANDARDS!$B:$B,,0,2)</f>
        <v>Lonjiayuan Fm</v>
      </c>
      <c r="D11252" t="s">
        <v>1064</v>
      </c>
      <c r="E11252" t="s">
        <v>1295</v>
      </c>
      <c r="J11252" s="13">
        <v>1350</v>
      </c>
      <c r="K11252" s="13">
        <v>250</v>
      </c>
      <c r="L11252" s="16"/>
      <c r="M11252" t="s">
        <v>583</v>
      </c>
      <c r="P11252" t="s">
        <v>243</v>
      </c>
      <c r="Q11252">
        <v>1</v>
      </c>
      <c r="V11252">
        <v>1</v>
      </c>
      <c r="W11252" t="s">
        <v>1371</v>
      </c>
      <c r="X11252" t="s">
        <v>1446</v>
      </c>
    </row>
    <row r="11253" spans="1:24" x14ac:dyDescent="0.3">
      <c r="A11253">
        <v>15044</v>
      </c>
      <c r="B11253" s="15" t="s">
        <v>1021</v>
      </c>
      <c r="C11253" t="str">
        <f>_xlfn.XLOOKUP($B11253, STANDARDS!$A:$A, STANDARDS!$B:$B,,0,2)</f>
        <v>Wumishan Fm</v>
      </c>
      <c r="D11253" t="s">
        <v>1064</v>
      </c>
      <c r="E11253" t="s">
        <v>1295</v>
      </c>
      <c r="J11253" s="13">
        <v>1350</v>
      </c>
      <c r="K11253" s="13">
        <v>250</v>
      </c>
      <c r="L11253" s="16"/>
      <c r="M11253" t="s">
        <v>583</v>
      </c>
      <c r="P11253" t="s">
        <v>243</v>
      </c>
      <c r="Q11253">
        <v>-0.2</v>
      </c>
      <c r="V11253">
        <v>1</v>
      </c>
      <c r="W11253" t="s">
        <v>1371</v>
      </c>
      <c r="X11253" t="s">
        <v>1446</v>
      </c>
    </row>
    <row r="11254" spans="1:24" x14ac:dyDescent="0.3">
      <c r="A11254">
        <v>15045</v>
      </c>
      <c r="B11254" s="15" t="s">
        <v>1023</v>
      </c>
      <c r="C11254" t="str">
        <f>_xlfn.XLOOKUP($B11254, STANDARDS!$A:$A, STANDARDS!$B:$B,,0,2)</f>
        <v>Gaoyuzhuang Fm</v>
      </c>
      <c r="D11254" t="s">
        <v>1064</v>
      </c>
      <c r="E11254" t="s">
        <v>1295</v>
      </c>
      <c r="J11254" s="13">
        <v>1350</v>
      </c>
      <c r="K11254" s="13">
        <v>250</v>
      </c>
      <c r="L11254" s="16"/>
      <c r="M11254" t="s">
        <v>1347</v>
      </c>
      <c r="P11254" t="s">
        <v>243</v>
      </c>
      <c r="Q11254">
        <v>-0.2</v>
      </c>
      <c r="V11254">
        <v>1</v>
      </c>
      <c r="W11254" t="s">
        <v>1371</v>
      </c>
      <c r="X11254" t="s">
        <v>1446</v>
      </c>
    </row>
    <row r="11255" spans="1:24" x14ac:dyDescent="0.3">
      <c r="A11255">
        <v>15046</v>
      </c>
      <c r="B11255" s="15" t="s">
        <v>1033</v>
      </c>
      <c r="C11255" t="str">
        <f>_xlfn.XLOOKUP($B11255, STANDARDS!$A:$A, STANDARDS!$B:$B,,0,2)</f>
        <v>Huanglianduo Fm</v>
      </c>
      <c r="D11255" t="s">
        <v>1064</v>
      </c>
      <c r="E11255" t="s">
        <v>1295</v>
      </c>
      <c r="J11255" s="13">
        <v>1350</v>
      </c>
      <c r="K11255" s="13">
        <v>250</v>
      </c>
      <c r="L11255" s="16"/>
      <c r="M11255" t="s">
        <v>583</v>
      </c>
      <c r="P11255" t="s">
        <v>243</v>
      </c>
      <c r="Q11255">
        <v>-0.7</v>
      </c>
      <c r="V11255">
        <v>1</v>
      </c>
      <c r="W11255" t="s">
        <v>1371</v>
      </c>
      <c r="X11255" t="s">
        <v>1446</v>
      </c>
    </row>
    <row r="11256" spans="1:24" x14ac:dyDescent="0.3">
      <c r="A11256">
        <v>15047</v>
      </c>
      <c r="B11256" s="15" t="s">
        <v>1025</v>
      </c>
      <c r="C11256" t="str">
        <f>_xlfn.XLOOKUP($B11256, STANDARDS!$A:$A, STANDARDS!$B:$B,,0,2)</f>
        <v>Lonjiayuan Fm</v>
      </c>
      <c r="D11256" t="s">
        <v>1064</v>
      </c>
      <c r="E11256" t="s">
        <v>1295</v>
      </c>
      <c r="J11256" s="13">
        <v>1350</v>
      </c>
      <c r="K11256" s="13">
        <v>250</v>
      </c>
      <c r="L11256" s="16"/>
      <c r="M11256" t="s">
        <v>583</v>
      </c>
      <c r="P11256" t="s">
        <v>243</v>
      </c>
      <c r="Q11256">
        <v>-0.8</v>
      </c>
      <c r="V11256">
        <v>1</v>
      </c>
      <c r="W11256" t="s">
        <v>1371</v>
      </c>
      <c r="X11256" t="s">
        <v>1446</v>
      </c>
    </row>
    <row r="11257" spans="1:24" x14ac:dyDescent="0.3">
      <c r="A11257">
        <v>15048</v>
      </c>
      <c r="B11257" s="15" t="s">
        <v>1026</v>
      </c>
      <c r="C11257" t="str">
        <f>_xlfn.XLOOKUP($B11257, STANDARDS!$A:$A, STANDARDS!$B:$B,,0,2)</f>
        <v>Xunjiansi Fm</v>
      </c>
      <c r="D11257" t="s">
        <v>1064</v>
      </c>
      <c r="E11257" t="s">
        <v>1295</v>
      </c>
      <c r="J11257" s="13">
        <v>1350</v>
      </c>
      <c r="K11257" s="13">
        <v>250</v>
      </c>
      <c r="L11257" s="16"/>
      <c r="M11257" t="s">
        <v>583</v>
      </c>
      <c r="P11257" t="s">
        <v>243</v>
      </c>
      <c r="Q11257">
        <v>-0.7</v>
      </c>
      <c r="V11257">
        <v>1</v>
      </c>
      <c r="W11257" t="s">
        <v>1371</v>
      </c>
      <c r="X11257" t="s">
        <v>1446</v>
      </c>
    </row>
    <row r="11258" spans="1:24" x14ac:dyDescent="0.3">
      <c r="A11258">
        <v>15049</v>
      </c>
      <c r="B11258" s="15" t="s">
        <v>1033</v>
      </c>
      <c r="C11258" t="str">
        <f>_xlfn.XLOOKUP($B11258, STANDARDS!$A:$A, STANDARDS!$B:$B,,0,2)</f>
        <v>Huanglianduo Fm</v>
      </c>
      <c r="D11258" t="s">
        <v>1064</v>
      </c>
      <c r="E11258" t="s">
        <v>1295</v>
      </c>
      <c r="J11258" s="13">
        <v>1350</v>
      </c>
      <c r="K11258" s="13">
        <v>250</v>
      </c>
      <c r="L11258" s="16"/>
      <c r="M11258" t="s">
        <v>583</v>
      </c>
      <c r="P11258" t="s">
        <v>243</v>
      </c>
      <c r="Q11258">
        <v>-0.1</v>
      </c>
      <c r="V11258">
        <v>1</v>
      </c>
      <c r="W11258" t="s">
        <v>1371</v>
      </c>
      <c r="X11258" t="s">
        <v>1446</v>
      </c>
    </row>
    <row r="11259" spans="1:24" x14ac:dyDescent="0.3">
      <c r="A11259">
        <v>15050</v>
      </c>
      <c r="B11259" s="15" t="s">
        <v>1033</v>
      </c>
      <c r="C11259" t="str">
        <f>_xlfn.XLOOKUP($B11259, STANDARDS!$A:$A, STANDARDS!$B:$B,,0,2)</f>
        <v>Huanglianduo Fm</v>
      </c>
      <c r="D11259" t="s">
        <v>1064</v>
      </c>
      <c r="E11259" t="s">
        <v>1295</v>
      </c>
      <c r="J11259" s="13">
        <v>1350</v>
      </c>
      <c r="K11259" s="13">
        <v>250</v>
      </c>
      <c r="L11259" s="16"/>
      <c r="M11259" t="s">
        <v>583</v>
      </c>
      <c r="P11259" t="s">
        <v>243</v>
      </c>
      <c r="Q11259">
        <v>-0.2</v>
      </c>
      <c r="V11259">
        <v>1</v>
      </c>
      <c r="W11259" t="s">
        <v>1371</v>
      </c>
      <c r="X11259" t="s">
        <v>1446</v>
      </c>
    </row>
    <row r="11260" spans="1:24" x14ac:dyDescent="0.3">
      <c r="A11260">
        <v>15051</v>
      </c>
      <c r="B11260" s="15" t="s">
        <v>1026</v>
      </c>
      <c r="C11260" t="str">
        <f>_xlfn.XLOOKUP($B11260, STANDARDS!$A:$A, STANDARDS!$B:$B,,0,2)</f>
        <v>Xunjiansi Fm</v>
      </c>
      <c r="D11260" t="s">
        <v>1064</v>
      </c>
      <c r="E11260" t="s">
        <v>1295</v>
      </c>
      <c r="J11260" s="13">
        <v>1350</v>
      </c>
      <c r="K11260" s="13">
        <v>250</v>
      </c>
      <c r="L11260" s="16"/>
      <c r="M11260" t="s">
        <v>583</v>
      </c>
      <c r="P11260" t="s">
        <v>243</v>
      </c>
      <c r="Q11260">
        <v>-0.4</v>
      </c>
      <c r="V11260">
        <v>1</v>
      </c>
      <c r="W11260" t="s">
        <v>1371</v>
      </c>
      <c r="X11260" t="s">
        <v>1446</v>
      </c>
    </row>
    <row r="11261" spans="1:24" x14ac:dyDescent="0.3">
      <c r="A11261">
        <v>15052</v>
      </c>
      <c r="B11261" s="15" t="s">
        <v>1034</v>
      </c>
      <c r="C11261" t="str">
        <f>_xlfn.XLOOKUP($B11261, STANDARDS!$A:$A, STANDARDS!$B:$B,,0,2)</f>
        <v>Luoyukou Fm</v>
      </c>
      <c r="D11261" t="s">
        <v>1064</v>
      </c>
      <c r="E11261" t="s">
        <v>1295</v>
      </c>
      <c r="J11261" s="13">
        <v>1350</v>
      </c>
      <c r="K11261" s="13">
        <v>250</v>
      </c>
      <c r="L11261" s="16"/>
      <c r="M11261" t="s">
        <v>583</v>
      </c>
      <c r="P11261" t="s">
        <v>243</v>
      </c>
      <c r="Q11261">
        <v>0</v>
      </c>
      <c r="V11261">
        <v>1</v>
      </c>
      <c r="W11261" t="s">
        <v>1371</v>
      </c>
      <c r="X11261" t="s">
        <v>1446</v>
      </c>
    </row>
    <row r="11262" spans="1:24" x14ac:dyDescent="0.3">
      <c r="A11262">
        <v>15053</v>
      </c>
      <c r="B11262" s="15" t="s">
        <v>1033</v>
      </c>
      <c r="C11262" t="str">
        <f>_xlfn.XLOOKUP($B11262, STANDARDS!$A:$A, STANDARDS!$B:$B,,0,2)</f>
        <v>Huanglianduo Fm</v>
      </c>
      <c r="D11262" t="s">
        <v>1064</v>
      </c>
      <c r="E11262" t="s">
        <v>1295</v>
      </c>
      <c r="J11262" s="13">
        <v>1350</v>
      </c>
      <c r="K11262" s="13">
        <v>250</v>
      </c>
      <c r="L11262" s="16"/>
      <c r="M11262" t="s">
        <v>583</v>
      </c>
      <c r="P11262" t="s">
        <v>243</v>
      </c>
      <c r="Q11262">
        <v>0.4</v>
      </c>
      <c r="V11262">
        <v>1</v>
      </c>
      <c r="W11262" t="s">
        <v>1371</v>
      </c>
      <c r="X11262" t="s">
        <v>1446</v>
      </c>
    </row>
    <row r="11263" spans="1:24" x14ac:dyDescent="0.3">
      <c r="A11263">
        <v>15054</v>
      </c>
      <c r="B11263" s="15" t="s">
        <v>1033</v>
      </c>
      <c r="C11263" t="str">
        <f>_xlfn.XLOOKUP($B11263, STANDARDS!$A:$A, STANDARDS!$B:$B,,0,2)</f>
        <v>Huanglianduo Fm</v>
      </c>
      <c r="D11263" t="s">
        <v>1064</v>
      </c>
      <c r="E11263" t="s">
        <v>1295</v>
      </c>
      <c r="J11263" s="13">
        <v>1350</v>
      </c>
      <c r="K11263" s="13">
        <v>250</v>
      </c>
      <c r="L11263" s="16"/>
      <c r="M11263" t="s">
        <v>583</v>
      </c>
      <c r="P11263" t="s">
        <v>243</v>
      </c>
      <c r="Q11263">
        <v>-0.3</v>
      </c>
      <c r="V11263">
        <v>1</v>
      </c>
      <c r="W11263" t="s">
        <v>1371</v>
      </c>
      <c r="X11263" t="s">
        <v>1446</v>
      </c>
    </row>
    <row r="11264" spans="1:24" x14ac:dyDescent="0.3">
      <c r="A11264">
        <v>15055</v>
      </c>
      <c r="B11264" s="15" t="s">
        <v>1033</v>
      </c>
      <c r="C11264" t="str">
        <f>_xlfn.XLOOKUP($B11264, STANDARDS!$A:$A, STANDARDS!$B:$B,,0,2)</f>
        <v>Huanglianduo Fm</v>
      </c>
      <c r="D11264" t="s">
        <v>1064</v>
      </c>
      <c r="E11264" t="s">
        <v>1295</v>
      </c>
      <c r="J11264" s="13">
        <v>1350</v>
      </c>
      <c r="K11264" s="13">
        <v>250</v>
      </c>
      <c r="L11264" s="16"/>
      <c r="M11264" t="s">
        <v>583</v>
      </c>
      <c r="P11264" t="s">
        <v>243</v>
      </c>
      <c r="Q11264">
        <v>0.5</v>
      </c>
      <c r="V11264">
        <v>1</v>
      </c>
      <c r="W11264" t="s">
        <v>1371</v>
      </c>
      <c r="X11264" t="s">
        <v>1446</v>
      </c>
    </row>
    <row r="11265" spans="1:24" x14ac:dyDescent="0.3">
      <c r="A11265">
        <v>15056</v>
      </c>
      <c r="B11265" s="15" t="s">
        <v>1029</v>
      </c>
      <c r="C11265" t="str">
        <f>_xlfn.XLOOKUP($B11265, STANDARDS!$A:$A, STANDARDS!$B:$B,,0,2)</f>
        <v>Duguan Fm</v>
      </c>
      <c r="D11265" t="s">
        <v>1064</v>
      </c>
      <c r="E11265" t="s">
        <v>1295</v>
      </c>
      <c r="J11265" s="13">
        <v>1350</v>
      </c>
      <c r="K11265" s="13">
        <v>250</v>
      </c>
      <c r="L11265" s="16"/>
      <c r="M11265" t="s">
        <v>583</v>
      </c>
      <c r="P11265" t="s">
        <v>243</v>
      </c>
      <c r="Q11265">
        <v>-0.8</v>
      </c>
      <c r="V11265">
        <v>1</v>
      </c>
      <c r="W11265" t="s">
        <v>1371</v>
      </c>
      <c r="X11265" t="s">
        <v>1446</v>
      </c>
    </row>
    <row r="11266" spans="1:24" x14ac:dyDescent="0.3">
      <c r="A11266">
        <v>15057</v>
      </c>
      <c r="B11266" s="15" t="s">
        <v>1025</v>
      </c>
      <c r="C11266" t="str">
        <f>_xlfn.XLOOKUP($B11266, STANDARDS!$A:$A, STANDARDS!$B:$B,,0,2)</f>
        <v>Lonjiayuan Fm</v>
      </c>
      <c r="D11266" t="s">
        <v>1064</v>
      </c>
      <c r="E11266" t="s">
        <v>1295</v>
      </c>
      <c r="J11266" s="13">
        <v>1350</v>
      </c>
      <c r="K11266" s="13">
        <v>250</v>
      </c>
      <c r="L11266" s="16"/>
      <c r="M11266" t="s">
        <v>583</v>
      </c>
      <c r="P11266" t="s">
        <v>243</v>
      </c>
      <c r="Q11266">
        <v>-0.6</v>
      </c>
      <c r="V11266">
        <v>1</v>
      </c>
      <c r="W11266" t="s">
        <v>1371</v>
      </c>
      <c r="X11266" t="s">
        <v>1446</v>
      </c>
    </row>
    <row r="11267" spans="1:24" x14ac:dyDescent="0.3">
      <c r="A11267">
        <v>15058</v>
      </c>
      <c r="B11267" s="15" t="s">
        <v>1033</v>
      </c>
      <c r="C11267" t="str">
        <f>_xlfn.XLOOKUP($B11267, STANDARDS!$A:$A, STANDARDS!$B:$B,,0,2)</f>
        <v>Huanglianduo Fm</v>
      </c>
      <c r="D11267" t="s">
        <v>1064</v>
      </c>
      <c r="E11267" t="s">
        <v>1295</v>
      </c>
      <c r="J11267" s="13">
        <v>1350</v>
      </c>
      <c r="K11267" s="13">
        <v>250</v>
      </c>
      <c r="L11267" s="16"/>
      <c r="M11267" t="s">
        <v>583</v>
      </c>
      <c r="P11267" t="s">
        <v>243</v>
      </c>
      <c r="Q11267">
        <v>-0.5</v>
      </c>
      <c r="V11267">
        <v>1</v>
      </c>
      <c r="W11267" t="s">
        <v>1371</v>
      </c>
      <c r="X11267" t="s">
        <v>1446</v>
      </c>
    </row>
    <row r="11268" spans="1:24" x14ac:dyDescent="0.3">
      <c r="A11268">
        <v>15059</v>
      </c>
      <c r="B11268" s="15" t="s">
        <v>1033</v>
      </c>
      <c r="C11268" t="str">
        <f>_xlfn.XLOOKUP($B11268, STANDARDS!$A:$A, STANDARDS!$B:$B,,0,2)</f>
        <v>Huanglianduo Fm</v>
      </c>
      <c r="D11268" t="s">
        <v>1064</v>
      </c>
      <c r="E11268" t="s">
        <v>1295</v>
      </c>
      <c r="J11268" s="13">
        <v>1350</v>
      </c>
      <c r="K11268" s="13">
        <v>250</v>
      </c>
      <c r="L11268" s="16"/>
      <c r="M11268" t="s">
        <v>583</v>
      </c>
      <c r="P11268" t="s">
        <v>243</v>
      </c>
      <c r="Q11268">
        <v>-0.5</v>
      </c>
      <c r="V11268">
        <v>1</v>
      </c>
      <c r="W11268" t="s">
        <v>1371</v>
      </c>
      <c r="X11268" t="s">
        <v>1446</v>
      </c>
    </row>
    <row r="11269" spans="1:24" x14ac:dyDescent="0.3">
      <c r="A11269">
        <v>15060</v>
      </c>
      <c r="B11269" s="15" t="s">
        <v>1031</v>
      </c>
      <c r="C11269" t="str">
        <f>_xlfn.XLOOKUP($B11269, STANDARDS!$A:$A, STANDARDS!$B:$B,,0,2)</f>
        <v>Fengjiawan Fm</v>
      </c>
      <c r="D11269" t="s">
        <v>1064</v>
      </c>
      <c r="E11269" t="s">
        <v>1295</v>
      </c>
      <c r="J11269" s="13">
        <v>1350</v>
      </c>
      <c r="K11269" s="13">
        <v>250</v>
      </c>
      <c r="L11269" s="16"/>
      <c r="M11269" t="s">
        <v>583</v>
      </c>
      <c r="P11269" t="s">
        <v>243</v>
      </c>
      <c r="Q11269">
        <v>2.4</v>
      </c>
      <c r="V11269">
        <v>1</v>
      </c>
      <c r="W11269" t="s">
        <v>1371</v>
      </c>
      <c r="X11269" t="s">
        <v>1446</v>
      </c>
    </row>
    <row r="11270" spans="1:24" x14ac:dyDescent="0.3">
      <c r="A11270">
        <v>15061</v>
      </c>
      <c r="B11270" s="15" t="s">
        <v>1025</v>
      </c>
      <c r="C11270" t="str">
        <f>_xlfn.XLOOKUP($B11270, STANDARDS!$A:$A, STANDARDS!$B:$B,,0,2)</f>
        <v>Lonjiayuan Fm</v>
      </c>
      <c r="D11270" t="s">
        <v>1064</v>
      </c>
      <c r="E11270" t="s">
        <v>1295</v>
      </c>
      <c r="J11270" s="13">
        <v>1350</v>
      </c>
      <c r="K11270" s="13">
        <v>250</v>
      </c>
      <c r="L11270" s="16"/>
      <c r="M11270" t="s">
        <v>583</v>
      </c>
      <c r="P11270" t="s">
        <v>243</v>
      </c>
      <c r="Q11270">
        <v>-0.9</v>
      </c>
      <c r="V11270">
        <v>1</v>
      </c>
      <c r="W11270" t="s">
        <v>1371</v>
      </c>
      <c r="X11270" t="s">
        <v>1446</v>
      </c>
    </row>
    <row r="11271" spans="1:24" x14ac:dyDescent="0.3">
      <c r="A11271">
        <v>15062</v>
      </c>
      <c r="B11271" s="15" t="s">
        <v>1025</v>
      </c>
      <c r="C11271" t="str">
        <f>_xlfn.XLOOKUP($B11271, STANDARDS!$A:$A, STANDARDS!$B:$B,,0,2)</f>
        <v>Lonjiayuan Fm</v>
      </c>
      <c r="D11271" t="s">
        <v>1064</v>
      </c>
      <c r="E11271" t="s">
        <v>1295</v>
      </c>
      <c r="J11271" s="13">
        <v>1350</v>
      </c>
      <c r="K11271" s="13">
        <v>250</v>
      </c>
      <c r="L11271" s="16"/>
      <c r="M11271" t="s">
        <v>583</v>
      </c>
      <c r="P11271" t="s">
        <v>243</v>
      </c>
      <c r="Q11271">
        <v>-0.6</v>
      </c>
      <c r="V11271">
        <v>1</v>
      </c>
      <c r="W11271" t="s">
        <v>1371</v>
      </c>
      <c r="X11271" t="s">
        <v>1446</v>
      </c>
    </row>
    <row r="11272" spans="1:24" x14ac:dyDescent="0.3">
      <c r="A11272">
        <v>15063</v>
      </c>
      <c r="B11272" s="15" t="s">
        <v>1025</v>
      </c>
      <c r="C11272" t="str">
        <f>_xlfn.XLOOKUP($B11272, STANDARDS!$A:$A, STANDARDS!$B:$B,,0,2)</f>
        <v>Lonjiayuan Fm</v>
      </c>
      <c r="D11272" t="s">
        <v>1064</v>
      </c>
      <c r="E11272" t="s">
        <v>1295</v>
      </c>
      <c r="J11272" s="13">
        <v>1350</v>
      </c>
      <c r="K11272" s="13">
        <v>250</v>
      </c>
      <c r="L11272" s="16"/>
      <c r="M11272" t="s">
        <v>583</v>
      </c>
      <c r="P11272" t="s">
        <v>243</v>
      </c>
      <c r="Q11272">
        <v>-1</v>
      </c>
      <c r="V11272">
        <v>1</v>
      </c>
      <c r="W11272" t="s">
        <v>1371</v>
      </c>
      <c r="X11272" t="s">
        <v>1446</v>
      </c>
    </row>
    <row r="11273" spans="1:24" x14ac:dyDescent="0.3">
      <c r="A11273">
        <v>15064</v>
      </c>
      <c r="B11273" s="15" t="s">
        <v>1033</v>
      </c>
      <c r="C11273" t="str">
        <f>_xlfn.XLOOKUP($B11273, STANDARDS!$A:$A, STANDARDS!$B:$B,,0,2)</f>
        <v>Huanglianduo Fm</v>
      </c>
      <c r="D11273" t="s">
        <v>1064</v>
      </c>
      <c r="E11273" t="s">
        <v>1295</v>
      </c>
      <c r="J11273" s="13">
        <v>1350</v>
      </c>
      <c r="K11273" s="13">
        <v>250</v>
      </c>
      <c r="L11273" s="16"/>
      <c r="M11273" t="s">
        <v>583</v>
      </c>
      <c r="P11273" t="s">
        <v>243</v>
      </c>
      <c r="Q11273">
        <v>0.3</v>
      </c>
      <c r="V11273">
        <v>1</v>
      </c>
      <c r="W11273" t="s">
        <v>1371</v>
      </c>
      <c r="X11273" t="s">
        <v>1446</v>
      </c>
    </row>
    <row r="11274" spans="1:24" x14ac:dyDescent="0.3">
      <c r="A11274">
        <v>15065</v>
      </c>
      <c r="B11274" s="15" t="s">
        <v>1025</v>
      </c>
      <c r="C11274" t="str">
        <f>_xlfn.XLOOKUP($B11274, STANDARDS!$A:$A, STANDARDS!$B:$B,,0,2)</f>
        <v>Lonjiayuan Fm</v>
      </c>
      <c r="D11274" t="s">
        <v>1064</v>
      </c>
      <c r="E11274" t="s">
        <v>1295</v>
      </c>
      <c r="J11274" s="13">
        <v>1350</v>
      </c>
      <c r="K11274" s="13">
        <v>250</v>
      </c>
      <c r="L11274" s="16"/>
      <c r="M11274" t="s">
        <v>583</v>
      </c>
      <c r="P11274" t="s">
        <v>243</v>
      </c>
      <c r="Q11274">
        <v>-0.5</v>
      </c>
      <c r="V11274">
        <v>1</v>
      </c>
      <c r="W11274" t="s">
        <v>1371</v>
      </c>
      <c r="X11274" t="s">
        <v>1446</v>
      </c>
    </row>
    <row r="11275" spans="1:24" x14ac:dyDescent="0.3">
      <c r="A11275">
        <v>15066</v>
      </c>
      <c r="B11275" s="15" t="s">
        <v>1033</v>
      </c>
      <c r="C11275" t="str">
        <f>_xlfn.XLOOKUP($B11275, STANDARDS!$A:$A, STANDARDS!$B:$B,,0,2)</f>
        <v>Huanglianduo Fm</v>
      </c>
      <c r="D11275" t="s">
        <v>1064</v>
      </c>
      <c r="E11275" t="s">
        <v>1295</v>
      </c>
      <c r="J11275" s="13">
        <v>1350</v>
      </c>
      <c r="K11275" s="13">
        <v>250</v>
      </c>
      <c r="L11275" s="16"/>
      <c r="M11275" t="s">
        <v>583</v>
      </c>
      <c r="P11275" t="s">
        <v>243</v>
      </c>
      <c r="Q11275">
        <v>-0.3</v>
      </c>
      <c r="V11275">
        <v>1</v>
      </c>
      <c r="W11275" t="s">
        <v>1371</v>
      </c>
      <c r="X11275" t="s">
        <v>1446</v>
      </c>
    </row>
    <row r="11276" spans="1:24" x14ac:dyDescent="0.3">
      <c r="A11276">
        <v>15067</v>
      </c>
      <c r="B11276" s="15" t="s">
        <v>1026</v>
      </c>
      <c r="C11276" t="str">
        <f>_xlfn.XLOOKUP($B11276, STANDARDS!$A:$A, STANDARDS!$B:$B,,0,2)</f>
        <v>Xunjiansi Fm</v>
      </c>
      <c r="D11276" t="s">
        <v>1064</v>
      </c>
      <c r="E11276" t="s">
        <v>1295</v>
      </c>
      <c r="J11276" s="13">
        <v>1350</v>
      </c>
      <c r="K11276" s="13">
        <v>250</v>
      </c>
      <c r="L11276" s="16"/>
      <c r="M11276" t="s">
        <v>583</v>
      </c>
      <c r="P11276" t="s">
        <v>243</v>
      </c>
      <c r="Q11276">
        <v>1.9</v>
      </c>
      <c r="V11276">
        <v>1</v>
      </c>
      <c r="W11276" t="s">
        <v>1371</v>
      </c>
      <c r="X11276" t="s">
        <v>1446</v>
      </c>
    </row>
    <row r="11277" spans="1:24" x14ac:dyDescent="0.3">
      <c r="A11277">
        <v>15068</v>
      </c>
      <c r="B11277" s="15" t="s">
        <v>1029</v>
      </c>
      <c r="C11277" t="str">
        <f>_xlfn.XLOOKUP($B11277, STANDARDS!$A:$A, STANDARDS!$B:$B,,0,2)</f>
        <v>Duguan Fm</v>
      </c>
      <c r="D11277" t="s">
        <v>1064</v>
      </c>
      <c r="E11277" t="s">
        <v>1295</v>
      </c>
      <c r="J11277" s="13">
        <v>1350</v>
      </c>
      <c r="K11277" s="13">
        <v>250</v>
      </c>
      <c r="L11277" s="16"/>
      <c r="M11277" t="s">
        <v>583</v>
      </c>
      <c r="P11277" t="s">
        <v>243</v>
      </c>
      <c r="Q11277">
        <v>-0.5</v>
      </c>
      <c r="V11277">
        <v>1</v>
      </c>
      <c r="W11277" t="s">
        <v>1371</v>
      </c>
      <c r="X11277" t="s">
        <v>1446</v>
      </c>
    </row>
    <row r="11278" spans="1:24" x14ac:dyDescent="0.3">
      <c r="A11278">
        <v>15069</v>
      </c>
      <c r="B11278" s="15" t="s">
        <v>1031</v>
      </c>
      <c r="C11278" t="str">
        <f>_xlfn.XLOOKUP($B11278, STANDARDS!$A:$A, STANDARDS!$B:$B,,0,2)</f>
        <v>Fengjiawan Fm</v>
      </c>
      <c r="D11278" t="s">
        <v>1064</v>
      </c>
      <c r="E11278" t="s">
        <v>1295</v>
      </c>
      <c r="J11278" s="13">
        <v>1350</v>
      </c>
      <c r="K11278" s="13">
        <v>250</v>
      </c>
      <c r="L11278" s="16"/>
      <c r="M11278" t="s">
        <v>583</v>
      </c>
      <c r="P11278" t="s">
        <v>243</v>
      </c>
      <c r="Q11278">
        <v>1.9</v>
      </c>
      <c r="V11278">
        <v>1</v>
      </c>
      <c r="W11278" t="s">
        <v>1371</v>
      </c>
      <c r="X11278" t="s">
        <v>1446</v>
      </c>
    </row>
    <row r="11279" spans="1:24" x14ac:dyDescent="0.3">
      <c r="A11279">
        <v>15070</v>
      </c>
      <c r="B11279" s="15" t="s">
        <v>1033</v>
      </c>
      <c r="C11279" t="str">
        <f>_xlfn.XLOOKUP($B11279, STANDARDS!$A:$A, STANDARDS!$B:$B,,0,2)</f>
        <v>Huanglianduo Fm</v>
      </c>
      <c r="D11279" t="s">
        <v>1064</v>
      </c>
      <c r="E11279" t="s">
        <v>1295</v>
      </c>
      <c r="J11279" s="13">
        <v>1350</v>
      </c>
      <c r="K11279" s="13">
        <v>250</v>
      </c>
      <c r="L11279" s="16"/>
      <c r="M11279" t="s">
        <v>583</v>
      </c>
      <c r="P11279" t="s">
        <v>243</v>
      </c>
      <c r="Q11279">
        <v>0.3</v>
      </c>
      <c r="V11279">
        <v>1</v>
      </c>
      <c r="W11279" t="s">
        <v>1371</v>
      </c>
      <c r="X11279" t="s">
        <v>1446</v>
      </c>
    </row>
    <row r="11280" spans="1:24" x14ac:dyDescent="0.3">
      <c r="A11280">
        <v>15071</v>
      </c>
      <c r="B11280" s="15" t="s">
        <v>1025</v>
      </c>
      <c r="C11280" t="str">
        <f>_xlfn.XLOOKUP($B11280, STANDARDS!$A:$A, STANDARDS!$B:$B,,0,2)</f>
        <v>Lonjiayuan Fm</v>
      </c>
      <c r="D11280" t="s">
        <v>1064</v>
      </c>
      <c r="E11280" t="s">
        <v>1295</v>
      </c>
      <c r="J11280" s="13">
        <v>1350</v>
      </c>
      <c r="K11280" s="13">
        <v>250</v>
      </c>
      <c r="L11280" s="16"/>
      <c r="M11280" t="s">
        <v>583</v>
      </c>
      <c r="P11280" t="s">
        <v>243</v>
      </c>
      <c r="Q11280">
        <v>0.7</v>
      </c>
      <c r="V11280">
        <v>1</v>
      </c>
      <c r="W11280" t="s">
        <v>1371</v>
      </c>
      <c r="X11280" t="s">
        <v>1446</v>
      </c>
    </row>
    <row r="11281" spans="1:24" x14ac:dyDescent="0.3">
      <c r="A11281">
        <v>15072</v>
      </c>
      <c r="B11281" s="15" t="s">
        <v>1026</v>
      </c>
      <c r="C11281" t="str">
        <f>_xlfn.XLOOKUP($B11281, STANDARDS!$A:$A, STANDARDS!$B:$B,,0,2)</f>
        <v>Xunjiansi Fm</v>
      </c>
      <c r="D11281" t="s">
        <v>1064</v>
      </c>
      <c r="E11281" t="s">
        <v>1295</v>
      </c>
      <c r="J11281" s="13">
        <v>1350</v>
      </c>
      <c r="K11281" s="13">
        <v>250</v>
      </c>
      <c r="L11281" s="16"/>
      <c r="M11281" t="s">
        <v>583</v>
      </c>
      <c r="P11281" t="s">
        <v>243</v>
      </c>
      <c r="Q11281">
        <v>-0.3</v>
      </c>
      <c r="V11281">
        <v>1</v>
      </c>
      <c r="W11281" t="s">
        <v>1371</v>
      </c>
      <c r="X11281" t="s">
        <v>1446</v>
      </c>
    </row>
    <row r="11282" spans="1:24" x14ac:dyDescent="0.3">
      <c r="A11282">
        <v>15073</v>
      </c>
      <c r="B11282" s="15" t="s">
        <v>1033</v>
      </c>
      <c r="C11282" t="str">
        <f>_xlfn.XLOOKUP($B11282, STANDARDS!$A:$A, STANDARDS!$B:$B,,0,2)</f>
        <v>Huanglianduo Fm</v>
      </c>
      <c r="D11282" t="s">
        <v>1064</v>
      </c>
      <c r="E11282" t="s">
        <v>1295</v>
      </c>
      <c r="J11282" s="13">
        <v>1350</v>
      </c>
      <c r="K11282" s="13">
        <v>250</v>
      </c>
      <c r="L11282" s="16"/>
      <c r="M11282" t="s">
        <v>583</v>
      </c>
      <c r="P11282" t="s">
        <v>243</v>
      </c>
      <c r="Q11282">
        <v>0</v>
      </c>
      <c r="V11282">
        <v>1</v>
      </c>
      <c r="W11282" t="s">
        <v>1371</v>
      </c>
      <c r="X11282" t="s">
        <v>1446</v>
      </c>
    </row>
    <row r="11283" spans="1:24" x14ac:dyDescent="0.3">
      <c r="A11283">
        <v>15074</v>
      </c>
      <c r="B11283" s="15" t="s">
        <v>1033</v>
      </c>
      <c r="C11283" t="str">
        <f>_xlfn.XLOOKUP($B11283, STANDARDS!$A:$A, STANDARDS!$B:$B,,0,2)</f>
        <v>Huanglianduo Fm</v>
      </c>
      <c r="D11283" t="s">
        <v>1064</v>
      </c>
      <c r="E11283" t="s">
        <v>1295</v>
      </c>
      <c r="J11283" s="13">
        <v>1350</v>
      </c>
      <c r="K11283" s="13">
        <v>250</v>
      </c>
      <c r="L11283" s="16"/>
      <c r="M11283" t="s">
        <v>583</v>
      </c>
      <c r="P11283" t="s">
        <v>243</v>
      </c>
      <c r="Q11283">
        <v>-0.1</v>
      </c>
      <c r="V11283">
        <v>1</v>
      </c>
      <c r="W11283" t="s">
        <v>1371</v>
      </c>
      <c r="X11283" t="s">
        <v>1446</v>
      </c>
    </row>
    <row r="11284" spans="1:24" x14ac:dyDescent="0.3">
      <c r="A11284">
        <v>15075</v>
      </c>
      <c r="B11284" s="15" t="s">
        <v>1033</v>
      </c>
      <c r="C11284" t="str">
        <f>_xlfn.XLOOKUP($B11284, STANDARDS!$A:$A, STANDARDS!$B:$B,,0,2)</f>
        <v>Huanglianduo Fm</v>
      </c>
      <c r="D11284" t="s">
        <v>1064</v>
      </c>
      <c r="E11284" t="s">
        <v>1295</v>
      </c>
      <c r="J11284" s="13">
        <v>1350</v>
      </c>
      <c r="K11284" s="13">
        <v>250</v>
      </c>
      <c r="L11284" s="16"/>
      <c r="M11284" t="s">
        <v>583</v>
      </c>
      <c r="P11284" t="s">
        <v>243</v>
      </c>
      <c r="Q11284">
        <v>0.6</v>
      </c>
      <c r="V11284">
        <v>1</v>
      </c>
      <c r="W11284" t="s">
        <v>1371</v>
      </c>
      <c r="X11284" t="s">
        <v>1446</v>
      </c>
    </row>
    <row r="11285" spans="1:24" x14ac:dyDescent="0.3">
      <c r="A11285">
        <v>15076</v>
      </c>
      <c r="B11285" s="15" t="s">
        <v>1033</v>
      </c>
      <c r="C11285" t="str">
        <f>_xlfn.XLOOKUP($B11285, STANDARDS!$A:$A, STANDARDS!$B:$B,,0,2)</f>
        <v>Huanglianduo Fm</v>
      </c>
      <c r="D11285" t="s">
        <v>1064</v>
      </c>
      <c r="E11285" t="s">
        <v>1295</v>
      </c>
      <c r="J11285" s="13">
        <v>1350</v>
      </c>
      <c r="K11285" s="13">
        <v>250</v>
      </c>
      <c r="L11285" s="16"/>
      <c r="M11285" t="s">
        <v>583</v>
      </c>
      <c r="P11285" t="s">
        <v>243</v>
      </c>
      <c r="Q11285">
        <v>-0.1</v>
      </c>
      <c r="V11285">
        <v>1</v>
      </c>
      <c r="W11285" t="s">
        <v>1371</v>
      </c>
      <c r="X11285" t="s">
        <v>1446</v>
      </c>
    </row>
    <row r="11286" spans="1:24" x14ac:dyDescent="0.3">
      <c r="A11286">
        <v>15077</v>
      </c>
      <c r="B11286" s="15" t="s">
        <v>1033</v>
      </c>
      <c r="C11286" t="str">
        <f>_xlfn.XLOOKUP($B11286, STANDARDS!$A:$A, STANDARDS!$B:$B,,0,2)</f>
        <v>Huanglianduo Fm</v>
      </c>
      <c r="D11286" t="s">
        <v>1064</v>
      </c>
      <c r="E11286" t="s">
        <v>1295</v>
      </c>
      <c r="J11286" s="13">
        <v>1350</v>
      </c>
      <c r="K11286" s="13">
        <v>250</v>
      </c>
      <c r="L11286" s="16"/>
      <c r="M11286" t="s">
        <v>583</v>
      </c>
      <c r="P11286" t="s">
        <v>243</v>
      </c>
      <c r="Q11286">
        <v>0</v>
      </c>
      <c r="V11286">
        <v>1</v>
      </c>
      <c r="W11286" t="s">
        <v>1371</v>
      </c>
      <c r="X11286" t="s">
        <v>1446</v>
      </c>
    </row>
    <row r="11287" spans="1:24" x14ac:dyDescent="0.3">
      <c r="A11287">
        <v>15078</v>
      </c>
      <c r="B11287" s="15" t="s">
        <v>1029</v>
      </c>
      <c r="C11287" t="str">
        <f>_xlfn.XLOOKUP($B11287, STANDARDS!$A:$A, STANDARDS!$B:$B,,0,2)</f>
        <v>Duguan Fm</v>
      </c>
      <c r="D11287" t="s">
        <v>1064</v>
      </c>
      <c r="E11287" t="s">
        <v>1295</v>
      </c>
      <c r="J11287" s="13">
        <v>1350</v>
      </c>
      <c r="K11287" s="13">
        <v>250</v>
      </c>
      <c r="L11287" s="16"/>
      <c r="M11287" t="s">
        <v>583</v>
      </c>
      <c r="P11287" t="s">
        <v>243</v>
      </c>
      <c r="Q11287">
        <v>-1.2</v>
      </c>
      <c r="V11287">
        <v>1</v>
      </c>
      <c r="W11287" t="s">
        <v>1371</v>
      </c>
      <c r="X11287" t="s">
        <v>1446</v>
      </c>
    </row>
    <row r="11288" spans="1:24" x14ac:dyDescent="0.3">
      <c r="A11288">
        <v>15079</v>
      </c>
      <c r="B11288" s="15" t="s">
        <v>1026</v>
      </c>
      <c r="C11288" t="str">
        <f>_xlfn.XLOOKUP($B11288, STANDARDS!$A:$A, STANDARDS!$B:$B,,0,2)</f>
        <v>Xunjiansi Fm</v>
      </c>
      <c r="D11288" t="s">
        <v>1064</v>
      </c>
      <c r="E11288" t="s">
        <v>1295</v>
      </c>
      <c r="J11288" s="13">
        <v>1350</v>
      </c>
      <c r="K11288" s="13">
        <v>250</v>
      </c>
      <c r="L11288" s="16"/>
      <c r="M11288" t="s">
        <v>583</v>
      </c>
      <c r="P11288" t="s">
        <v>243</v>
      </c>
      <c r="Q11288">
        <v>-0.4</v>
      </c>
      <c r="V11288">
        <v>1</v>
      </c>
      <c r="W11288" t="s">
        <v>1371</v>
      </c>
      <c r="X11288" t="s">
        <v>1446</v>
      </c>
    </row>
    <row r="11289" spans="1:24" x14ac:dyDescent="0.3">
      <c r="A11289">
        <v>15080</v>
      </c>
      <c r="B11289" s="15" t="s">
        <v>1033</v>
      </c>
      <c r="C11289" t="str">
        <f>_xlfn.XLOOKUP($B11289, STANDARDS!$A:$A, STANDARDS!$B:$B,,0,2)</f>
        <v>Huanglianduo Fm</v>
      </c>
      <c r="D11289" t="s">
        <v>1064</v>
      </c>
      <c r="E11289" t="s">
        <v>1295</v>
      </c>
      <c r="J11289" s="13">
        <v>1350</v>
      </c>
      <c r="K11289" s="13">
        <v>250</v>
      </c>
      <c r="L11289" s="16"/>
      <c r="M11289" t="s">
        <v>583</v>
      </c>
      <c r="P11289" t="s">
        <v>243</v>
      </c>
      <c r="Q11289">
        <v>0.5</v>
      </c>
      <c r="V11289">
        <v>1</v>
      </c>
      <c r="W11289" t="s">
        <v>1371</v>
      </c>
      <c r="X11289" t="s">
        <v>1446</v>
      </c>
    </row>
    <row r="11290" spans="1:24" x14ac:dyDescent="0.3">
      <c r="A11290">
        <v>15081</v>
      </c>
      <c r="B11290" s="15" t="s">
        <v>1033</v>
      </c>
      <c r="C11290" t="str">
        <f>_xlfn.XLOOKUP($B11290, STANDARDS!$A:$A, STANDARDS!$B:$B,,0,2)</f>
        <v>Huanglianduo Fm</v>
      </c>
      <c r="D11290" t="s">
        <v>1064</v>
      </c>
      <c r="E11290" t="s">
        <v>1295</v>
      </c>
      <c r="J11290" s="13">
        <v>1350</v>
      </c>
      <c r="K11290" s="13">
        <v>250</v>
      </c>
      <c r="L11290" s="16"/>
      <c r="M11290" t="s">
        <v>583</v>
      </c>
      <c r="P11290" t="s">
        <v>243</v>
      </c>
      <c r="Q11290">
        <v>0.2</v>
      </c>
      <c r="V11290">
        <v>1</v>
      </c>
      <c r="W11290" t="s">
        <v>1371</v>
      </c>
      <c r="X11290" t="s">
        <v>1446</v>
      </c>
    </row>
    <row r="11291" spans="1:24" x14ac:dyDescent="0.3">
      <c r="A11291">
        <v>15082</v>
      </c>
      <c r="B11291" s="15" t="s">
        <v>1031</v>
      </c>
      <c r="C11291" t="str">
        <f>_xlfn.XLOOKUP($B11291, STANDARDS!$A:$A, STANDARDS!$B:$B,,0,2)</f>
        <v>Fengjiawan Fm</v>
      </c>
      <c r="D11291" t="s">
        <v>1064</v>
      </c>
      <c r="E11291" t="s">
        <v>1295</v>
      </c>
      <c r="J11291" s="13">
        <v>1350</v>
      </c>
      <c r="K11291" s="13">
        <v>250</v>
      </c>
      <c r="L11291" s="16"/>
      <c r="M11291" t="s">
        <v>583</v>
      </c>
      <c r="P11291" t="s">
        <v>243</v>
      </c>
      <c r="Q11291">
        <v>1.6</v>
      </c>
      <c r="V11291">
        <v>1</v>
      </c>
      <c r="W11291" t="s">
        <v>1371</v>
      </c>
      <c r="X11291" t="s">
        <v>1446</v>
      </c>
    </row>
    <row r="11292" spans="1:24" x14ac:dyDescent="0.3">
      <c r="A11292">
        <v>15083</v>
      </c>
      <c r="B11292" s="15" t="s">
        <v>1033</v>
      </c>
      <c r="C11292" t="str">
        <f>_xlfn.XLOOKUP($B11292, STANDARDS!$A:$A, STANDARDS!$B:$B,,0,2)</f>
        <v>Huanglianduo Fm</v>
      </c>
      <c r="D11292" t="s">
        <v>1064</v>
      </c>
      <c r="E11292" t="s">
        <v>1295</v>
      </c>
      <c r="J11292" s="13">
        <v>1350</v>
      </c>
      <c r="K11292" s="13">
        <v>250</v>
      </c>
      <c r="L11292" s="16"/>
      <c r="M11292" t="s">
        <v>583</v>
      </c>
      <c r="P11292" t="s">
        <v>243</v>
      </c>
      <c r="Q11292">
        <v>0.1</v>
      </c>
      <c r="V11292">
        <v>1</v>
      </c>
      <c r="W11292" t="s">
        <v>1371</v>
      </c>
      <c r="X11292" t="s">
        <v>1446</v>
      </c>
    </row>
    <row r="11293" spans="1:24" x14ac:dyDescent="0.3">
      <c r="A11293">
        <v>15084</v>
      </c>
      <c r="B11293" s="15" t="s">
        <v>1033</v>
      </c>
      <c r="C11293" t="str">
        <f>_xlfn.XLOOKUP($B11293, STANDARDS!$A:$A, STANDARDS!$B:$B,,0,2)</f>
        <v>Huanglianduo Fm</v>
      </c>
      <c r="D11293" t="s">
        <v>1064</v>
      </c>
      <c r="E11293" t="s">
        <v>1295</v>
      </c>
      <c r="J11293" s="13">
        <v>1350</v>
      </c>
      <c r="K11293" s="13">
        <v>250</v>
      </c>
      <c r="L11293" s="16"/>
      <c r="M11293" t="s">
        <v>583</v>
      </c>
      <c r="P11293" t="s">
        <v>243</v>
      </c>
      <c r="Q11293">
        <v>0.8</v>
      </c>
      <c r="V11293">
        <v>1</v>
      </c>
      <c r="W11293" t="s">
        <v>1371</v>
      </c>
      <c r="X11293" t="s">
        <v>1446</v>
      </c>
    </row>
    <row r="11294" spans="1:24" x14ac:dyDescent="0.3">
      <c r="A11294">
        <v>15085</v>
      </c>
      <c r="B11294" s="15" t="s">
        <v>1029</v>
      </c>
      <c r="C11294" t="str">
        <f>_xlfn.XLOOKUP($B11294, STANDARDS!$A:$A, STANDARDS!$B:$B,,0,2)</f>
        <v>Duguan Fm</v>
      </c>
      <c r="D11294" t="s">
        <v>1064</v>
      </c>
      <c r="E11294" t="s">
        <v>1295</v>
      </c>
      <c r="J11294" s="13">
        <v>1350</v>
      </c>
      <c r="K11294" s="13">
        <v>250</v>
      </c>
      <c r="L11294" s="16"/>
      <c r="M11294" t="s">
        <v>583</v>
      </c>
      <c r="P11294" t="s">
        <v>243</v>
      </c>
      <c r="Q11294">
        <v>-1.1000000000000001</v>
      </c>
      <c r="V11294">
        <v>1</v>
      </c>
      <c r="W11294" t="s">
        <v>1371</v>
      </c>
      <c r="X11294" t="s">
        <v>1446</v>
      </c>
    </row>
    <row r="11295" spans="1:24" x14ac:dyDescent="0.3">
      <c r="A11295">
        <v>15086</v>
      </c>
      <c r="B11295" s="15" t="s">
        <v>1033</v>
      </c>
      <c r="C11295" t="str">
        <f>_xlfn.XLOOKUP($B11295, STANDARDS!$A:$A, STANDARDS!$B:$B,,0,2)</f>
        <v>Huanglianduo Fm</v>
      </c>
      <c r="D11295" t="s">
        <v>1064</v>
      </c>
      <c r="E11295" t="s">
        <v>1295</v>
      </c>
      <c r="J11295" s="13">
        <v>1350</v>
      </c>
      <c r="K11295" s="13">
        <v>250</v>
      </c>
      <c r="L11295" s="16"/>
      <c r="M11295" t="s">
        <v>583</v>
      </c>
      <c r="P11295" t="s">
        <v>243</v>
      </c>
      <c r="Q11295">
        <v>1.5</v>
      </c>
      <c r="V11295">
        <v>1</v>
      </c>
      <c r="W11295" t="s">
        <v>1371</v>
      </c>
      <c r="X11295" t="s">
        <v>1446</v>
      </c>
    </row>
    <row r="11296" spans="1:24" x14ac:dyDescent="0.3">
      <c r="A11296">
        <v>15096</v>
      </c>
      <c r="B11296" s="15" t="s">
        <v>1035</v>
      </c>
      <c r="C11296" t="str">
        <f>_xlfn.XLOOKUP($B11296, STANDARDS!$A:$A, STANDARDS!$B:$B,,0,2)</f>
        <v>Tieling Fm</v>
      </c>
      <c r="D11296" t="s">
        <v>1064</v>
      </c>
      <c r="E11296" t="s">
        <v>1295</v>
      </c>
      <c r="J11296" s="13">
        <v>1145</v>
      </c>
      <c r="K11296" s="13">
        <v>95</v>
      </c>
      <c r="L11296" s="16"/>
      <c r="M11296" t="s">
        <v>1335</v>
      </c>
      <c r="P11296" t="s">
        <v>243</v>
      </c>
      <c r="Q11296">
        <v>0.2</v>
      </c>
      <c r="V11296">
        <v>1</v>
      </c>
      <c r="W11296" t="s">
        <v>1371</v>
      </c>
      <c r="X11296" t="s">
        <v>1446</v>
      </c>
    </row>
    <row r="11297" spans="1:24" x14ac:dyDescent="0.3">
      <c r="A11297">
        <v>15097</v>
      </c>
      <c r="B11297" s="15" t="s">
        <v>1035</v>
      </c>
      <c r="C11297" t="str">
        <f>_xlfn.XLOOKUP($B11297, STANDARDS!$A:$A, STANDARDS!$B:$B,,0,2)</f>
        <v>Tieling Fm</v>
      </c>
      <c r="D11297" t="s">
        <v>1064</v>
      </c>
      <c r="E11297" t="s">
        <v>1295</v>
      </c>
      <c r="J11297" s="13">
        <v>1145</v>
      </c>
      <c r="K11297" s="13">
        <v>95</v>
      </c>
      <c r="L11297" s="16"/>
      <c r="M11297" t="s">
        <v>1335</v>
      </c>
      <c r="P11297" t="s">
        <v>243</v>
      </c>
      <c r="Q11297">
        <v>-0.4</v>
      </c>
      <c r="V11297">
        <v>1</v>
      </c>
      <c r="W11297" t="s">
        <v>1371</v>
      </c>
      <c r="X11297" t="s">
        <v>1446</v>
      </c>
    </row>
    <row r="11298" spans="1:24" x14ac:dyDescent="0.3">
      <c r="A11298">
        <v>15098</v>
      </c>
      <c r="B11298" s="15" t="s">
        <v>1035</v>
      </c>
      <c r="C11298" t="str">
        <f>_xlfn.XLOOKUP($B11298, STANDARDS!$A:$A, STANDARDS!$B:$B,,0,2)</f>
        <v>Tieling Fm</v>
      </c>
      <c r="D11298" t="s">
        <v>1064</v>
      </c>
      <c r="E11298" t="s">
        <v>1295</v>
      </c>
      <c r="J11298" s="13">
        <v>1145</v>
      </c>
      <c r="K11298" s="13">
        <v>95</v>
      </c>
      <c r="L11298" s="16"/>
      <c r="M11298" t="s">
        <v>1335</v>
      </c>
      <c r="P11298" t="s">
        <v>243</v>
      </c>
      <c r="Q11298">
        <v>0.1</v>
      </c>
      <c r="V11298">
        <v>1</v>
      </c>
      <c r="W11298" t="s">
        <v>1371</v>
      </c>
      <c r="X11298" t="s">
        <v>1446</v>
      </c>
    </row>
    <row r="11299" spans="1:24" x14ac:dyDescent="0.3">
      <c r="A11299">
        <v>15099</v>
      </c>
      <c r="B11299" s="15" t="s">
        <v>1035</v>
      </c>
      <c r="C11299" t="str">
        <f>_xlfn.XLOOKUP($B11299, STANDARDS!$A:$A, STANDARDS!$B:$B,,0,2)</f>
        <v>Tieling Fm</v>
      </c>
      <c r="D11299" t="s">
        <v>1064</v>
      </c>
      <c r="E11299" t="s">
        <v>1295</v>
      </c>
      <c r="J11299" s="13">
        <v>1145</v>
      </c>
      <c r="K11299" s="13">
        <v>95</v>
      </c>
      <c r="L11299" s="16"/>
      <c r="M11299" t="s">
        <v>1335</v>
      </c>
      <c r="P11299" t="s">
        <v>243</v>
      </c>
      <c r="Q11299">
        <v>-0.1</v>
      </c>
      <c r="V11299">
        <v>1</v>
      </c>
      <c r="W11299" t="s">
        <v>1371</v>
      </c>
      <c r="X11299" t="s">
        <v>1446</v>
      </c>
    </row>
    <row r="11300" spans="1:24" x14ac:dyDescent="0.3">
      <c r="A11300">
        <v>15100</v>
      </c>
      <c r="B11300" s="15" t="s">
        <v>1035</v>
      </c>
      <c r="C11300" t="str">
        <f>_xlfn.XLOOKUP($B11300, STANDARDS!$A:$A, STANDARDS!$B:$B,,0,2)</f>
        <v>Tieling Fm</v>
      </c>
      <c r="D11300" t="s">
        <v>1064</v>
      </c>
      <c r="E11300" t="s">
        <v>1295</v>
      </c>
      <c r="J11300" s="13">
        <v>1145</v>
      </c>
      <c r="K11300" s="13">
        <v>95</v>
      </c>
      <c r="L11300" s="16"/>
      <c r="M11300" t="s">
        <v>1340</v>
      </c>
      <c r="P11300" t="s">
        <v>243</v>
      </c>
      <c r="Q11300">
        <v>-0.1</v>
      </c>
      <c r="V11300">
        <v>1</v>
      </c>
      <c r="W11300" t="s">
        <v>1371</v>
      </c>
      <c r="X11300" t="s">
        <v>1446</v>
      </c>
    </row>
    <row r="11301" spans="1:24" x14ac:dyDescent="0.3">
      <c r="A11301">
        <v>15101</v>
      </c>
      <c r="B11301" s="15" t="s">
        <v>1035</v>
      </c>
      <c r="C11301" t="str">
        <f>_xlfn.XLOOKUP($B11301, STANDARDS!$A:$A, STANDARDS!$B:$B,,0,2)</f>
        <v>Tieling Fm</v>
      </c>
      <c r="D11301" t="s">
        <v>1064</v>
      </c>
      <c r="E11301" t="s">
        <v>1295</v>
      </c>
      <c r="J11301" s="13">
        <v>1145</v>
      </c>
      <c r="K11301" s="13">
        <v>95</v>
      </c>
      <c r="L11301" s="16"/>
      <c r="M11301" t="s">
        <v>1335</v>
      </c>
      <c r="P11301" t="s">
        <v>243</v>
      </c>
      <c r="Q11301">
        <v>-0.4</v>
      </c>
      <c r="V11301">
        <v>1</v>
      </c>
      <c r="W11301" t="s">
        <v>1371</v>
      </c>
      <c r="X11301" t="s">
        <v>1446</v>
      </c>
    </row>
    <row r="11302" spans="1:24" x14ac:dyDescent="0.3">
      <c r="A11302">
        <v>15102</v>
      </c>
      <c r="B11302" s="15" t="s">
        <v>1035</v>
      </c>
      <c r="C11302" t="str">
        <f>_xlfn.XLOOKUP($B11302, STANDARDS!$A:$A, STANDARDS!$B:$B,,0,2)</f>
        <v>Tieling Fm</v>
      </c>
      <c r="D11302" t="s">
        <v>1064</v>
      </c>
      <c r="E11302" t="s">
        <v>1295</v>
      </c>
      <c r="J11302" s="13">
        <v>1145</v>
      </c>
      <c r="K11302" s="13">
        <v>95</v>
      </c>
      <c r="L11302" s="16"/>
      <c r="M11302" t="s">
        <v>1335</v>
      </c>
      <c r="P11302" t="s">
        <v>243</v>
      </c>
      <c r="Q11302">
        <v>-0.3</v>
      </c>
      <c r="V11302">
        <v>1</v>
      </c>
      <c r="W11302" t="s">
        <v>1371</v>
      </c>
      <c r="X11302" t="s">
        <v>1446</v>
      </c>
    </row>
    <row r="11303" spans="1:24" x14ac:dyDescent="0.3">
      <c r="A11303">
        <v>15103</v>
      </c>
      <c r="B11303" s="15" t="s">
        <v>1035</v>
      </c>
      <c r="C11303" t="str">
        <f>_xlfn.XLOOKUP($B11303, STANDARDS!$A:$A, STANDARDS!$B:$B,,0,2)</f>
        <v>Tieling Fm</v>
      </c>
      <c r="D11303" t="s">
        <v>1064</v>
      </c>
      <c r="E11303" t="s">
        <v>1295</v>
      </c>
      <c r="J11303" s="13">
        <v>1145</v>
      </c>
      <c r="K11303" s="13">
        <v>95</v>
      </c>
      <c r="L11303" s="16"/>
      <c r="M11303" t="s">
        <v>1335</v>
      </c>
      <c r="P11303" t="s">
        <v>243</v>
      </c>
      <c r="Q11303">
        <v>0.6</v>
      </c>
      <c r="V11303">
        <v>1</v>
      </c>
      <c r="W11303" t="s">
        <v>1371</v>
      </c>
      <c r="X11303" t="s">
        <v>1446</v>
      </c>
    </row>
    <row r="11304" spans="1:24" x14ac:dyDescent="0.3">
      <c r="A11304">
        <v>15104</v>
      </c>
      <c r="B11304" s="15" t="s">
        <v>1035</v>
      </c>
      <c r="C11304" t="str">
        <f>_xlfn.XLOOKUP($B11304, STANDARDS!$A:$A, STANDARDS!$B:$B,,0,2)</f>
        <v>Tieling Fm</v>
      </c>
      <c r="D11304" t="s">
        <v>1064</v>
      </c>
      <c r="E11304" t="s">
        <v>1295</v>
      </c>
      <c r="J11304" s="13">
        <v>1145</v>
      </c>
      <c r="K11304" s="13">
        <v>95</v>
      </c>
      <c r="L11304" s="16"/>
      <c r="M11304" t="s">
        <v>1340</v>
      </c>
      <c r="P11304" t="s">
        <v>243</v>
      </c>
      <c r="Q11304">
        <v>-1.8</v>
      </c>
      <c r="V11304">
        <v>1</v>
      </c>
      <c r="W11304" t="s">
        <v>1371</v>
      </c>
      <c r="X11304" t="s">
        <v>1446</v>
      </c>
    </row>
    <row r="11305" spans="1:24" x14ac:dyDescent="0.3">
      <c r="A11305">
        <v>15105</v>
      </c>
      <c r="B11305" s="15" t="s">
        <v>1035</v>
      </c>
      <c r="C11305" t="str">
        <f>_xlfn.XLOOKUP($B11305, STANDARDS!$A:$A, STANDARDS!$B:$B,,0,2)</f>
        <v>Tieling Fm</v>
      </c>
      <c r="D11305" t="s">
        <v>1064</v>
      </c>
      <c r="E11305" t="s">
        <v>1295</v>
      </c>
      <c r="J11305" s="13">
        <v>1145</v>
      </c>
      <c r="K11305" s="13">
        <v>95</v>
      </c>
      <c r="L11305" s="16"/>
      <c r="M11305" t="s">
        <v>1340</v>
      </c>
      <c r="P11305" t="s">
        <v>243</v>
      </c>
      <c r="Q11305">
        <v>-1.3</v>
      </c>
      <c r="V11305">
        <v>1</v>
      </c>
      <c r="W11305" t="s">
        <v>1371</v>
      </c>
      <c r="X11305" t="s">
        <v>1446</v>
      </c>
    </row>
    <row r="11306" spans="1:24" x14ac:dyDescent="0.3">
      <c r="A11306">
        <v>15106</v>
      </c>
      <c r="B11306" s="15" t="s">
        <v>1036</v>
      </c>
      <c r="C11306" t="str">
        <f>_xlfn.XLOOKUP($B11306, STANDARDS!$A:$A, STANDARDS!$B:$B,,0,2)</f>
        <v>Beidajian Fm</v>
      </c>
      <c r="D11306" t="s">
        <v>1064</v>
      </c>
      <c r="E11306" t="s">
        <v>1295</v>
      </c>
      <c r="J11306" s="13">
        <v>1150</v>
      </c>
      <c r="K11306" s="13">
        <v>50</v>
      </c>
      <c r="L11306" s="16"/>
      <c r="M11306" t="s">
        <v>583</v>
      </c>
      <c r="P11306" t="s">
        <v>243</v>
      </c>
      <c r="Q11306">
        <v>-1.8</v>
      </c>
      <c r="V11306">
        <v>1</v>
      </c>
      <c r="W11306" t="s">
        <v>1371</v>
      </c>
      <c r="X11306" t="s">
        <v>1446</v>
      </c>
    </row>
    <row r="11307" spans="1:24" x14ac:dyDescent="0.3">
      <c r="A11307">
        <v>15107</v>
      </c>
      <c r="B11307" s="15" t="s">
        <v>1036</v>
      </c>
      <c r="C11307" t="str">
        <f>_xlfn.XLOOKUP($B11307, STANDARDS!$A:$A, STANDARDS!$B:$B,,0,2)</f>
        <v>Beidajian Fm</v>
      </c>
      <c r="D11307" t="s">
        <v>1064</v>
      </c>
      <c r="E11307" t="s">
        <v>1295</v>
      </c>
      <c r="J11307" s="13">
        <v>1150</v>
      </c>
      <c r="K11307" s="13">
        <v>50</v>
      </c>
      <c r="L11307" s="16"/>
      <c r="M11307" t="s">
        <v>583</v>
      </c>
      <c r="P11307" t="s">
        <v>243</v>
      </c>
      <c r="Q11307">
        <v>-0.9</v>
      </c>
      <c r="V11307">
        <v>1</v>
      </c>
      <c r="W11307" t="s">
        <v>1371</v>
      </c>
      <c r="X11307" t="s">
        <v>1446</v>
      </c>
    </row>
    <row r="11308" spans="1:24" x14ac:dyDescent="0.3">
      <c r="A11308">
        <v>15108</v>
      </c>
      <c r="B11308" s="15" t="s">
        <v>1036</v>
      </c>
      <c r="C11308" t="str">
        <f>_xlfn.XLOOKUP($B11308, STANDARDS!$A:$A, STANDARDS!$B:$B,,0,2)</f>
        <v>Beidajian Fm</v>
      </c>
      <c r="D11308" t="s">
        <v>1064</v>
      </c>
      <c r="E11308" t="s">
        <v>1295</v>
      </c>
      <c r="J11308" s="13">
        <v>1150</v>
      </c>
      <c r="K11308" s="13">
        <v>50</v>
      </c>
      <c r="L11308" s="16"/>
      <c r="M11308" t="s">
        <v>583</v>
      </c>
      <c r="P11308" t="s">
        <v>243</v>
      </c>
      <c r="Q11308">
        <v>-0.2</v>
      </c>
      <c r="V11308">
        <v>1</v>
      </c>
      <c r="W11308" t="s">
        <v>1371</v>
      </c>
      <c r="X11308" t="s">
        <v>1446</v>
      </c>
    </row>
    <row r="11309" spans="1:24" x14ac:dyDescent="0.3">
      <c r="A11309">
        <v>15110</v>
      </c>
      <c r="B11309" s="15" t="s">
        <v>1037</v>
      </c>
      <c r="C11309" t="str">
        <f>_xlfn.XLOOKUP($B11309, STANDARDS!$A:$A, STANDARDS!$B:$B,,0,2)</f>
        <v>Dahongyu Fm</v>
      </c>
      <c r="D11309" t="s">
        <v>1064</v>
      </c>
      <c r="E11309" t="s">
        <v>1295</v>
      </c>
      <c r="J11309" s="13">
        <v>1625</v>
      </c>
      <c r="K11309" s="13">
        <v>6</v>
      </c>
      <c r="L11309" s="16"/>
      <c r="M11309" t="s">
        <v>1335</v>
      </c>
      <c r="P11309" t="s">
        <v>243</v>
      </c>
      <c r="Q11309">
        <v>-0.2</v>
      </c>
      <c r="V11309">
        <v>1</v>
      </c>
      <c r="W11309" t="s">
        <v>1371</v>
      </c>
      <c r="X11309" t="s">
        <v>1446</v>
      </c>
    </row>
    <row r="11310" spans="1:24" x14ac:dyDescent="0.3">
      <c r="A11310">
        <v>15111</v>
      </c>
      <c r="B11310" s="15" t="s">
        <v>1037</v>
      </c>
      <c r="C11310" t="str">
        <f>_xlfn.XLOOKUP($B11310, STANDARDS!$A:$A, STANDARDS!$B:$B,,0,2)</f>
        <v>Dahongyu Fm</v>
      </c>
      <c r="D11310" t="s">
        <v>1064</v>
      </c>
      <c r="E11310" t="s">
        <v>1295</v>
      </c>
      <c r="J11310" s="13">
        <v>1625</v>
      </c>
      <c r="K11310" s="13">
        <v>6</v>
      </c>
      <c r="L11310" s="16"/>
      <c r="M11310" t="s">
        <v>1347</v>
      </c>
      <c r="P11310" t="s">
        <v>243</v>
      </c>
      <c r="Q11310">
        <v>-1.9</v>
      </c>
      <c r="V11310">
        <v>1</v>
      </c>
      <c r="W11310" t="s">
        <v>1371</v>
      </c>
      <c r="X11310" t="s">
        <v>1446</v>
      </c>
    </row>
    <row r="11311" spans="1:24" x14ac:dyDescent="0.3">
      <c r="A11311">
        <v>15114</v>
      </c>
      <c r="B11311" s="15" t="s">
        <v>1038</v>
      </c>
      <c r="C11311" t="str">
        <f>_xlfn.XLOOKUP($B11311, STANDARDS!$A:$A, STANDARDS!$B:$B,,0,2)</f>
        <v>Doushantuo Fm</v>
      </c>
      <c r="D11311" t="s">
        <v>1064</v>
      </c>
      <c r="E11311" t="s">
        <v>1296</v>
      </c>
      <c r="J11311" s="13">
        <v>570</v>
      </c>
      <c r="K11311" s="13">
        <v>20</v>
      </c>
      <c r="L11311" s="16"/>
      <c r="M11311" t="s">
        <v>1335</v>
      </c>
      <c r="P11311" t="s">
        <v>243</v>
      </c>
      <c r="Q11311">
        <v>6.4</v>
      </c>
      <c r="V11311">
        <v>1</v>
      </c>
      <c r="W11311" t="s">
        <v>1371</v>
      </c>
      <c r="X11311" t="s">
        <v>1447</v>
      </c>
    </row>
    <row r="11312" spans="1:24" x14ac:dyDescent="0.3">
      <c r="A11312">
        <v>15115</v>
      </c>
      <c r="B11312" s="15" t="s">
        <v>1038</v>
      </c>
      <c r="C11312" t="str">
        <f>_xlfn.XLOOKUP($B11312, STANDARDS!$A:$A, STANDARDS!$B:$B,,0,2)</f>
        <v>Doushantuo Fm</v>
      </c>
      <c r="D11312" t="s">
        <v>1064</v>
      </c>
      <c r="E11312" t="s">
        <v>1296</v>
      </c>
      <c r="J11312" s="13">
        <v>570</v>
      </c>
      <c r="K11312" s="13">
        <v>20</v>
      </c>
      <c r="L11312" s="16"/>
      <c r="M11312" t="s">
        <v>1335</v>
      </c>
      <c r="P11312" t="s">
        <v>243</v>
      </c>
      <c r="Q11312">
        <v>4.7300000000000004</v>
      </c>
      <c r="V11312">
        <v>1</v>
      </c>
      <c r="W11312" t="s">
        <v>1371</v>
      </c>
      <c r="X11312" t="s">
        <v>1447</v>
      </c>
    </row>
    <row r="11313" spans="1:24" x14ac:dyDescent="0.3">
      <c r="A11313">
        <v>15116</v>
      </c>
      <c r="B11313" s="15" t="s">
        <v>1039</v>
      </c>
      <c r="C11313" t="str">
        <f>_xlfn.XLOOKUP($B11313, STANDARDS!$A:$A, STANDARDS!$B:$B,,0,2)</f>
        <v>Dengying Fm</v>
      </c>
      <c r="D11313" t="s">
        <v>1064</v>
      </c>
      <c r="E11313" t="s">
        <v>1296</v>
      </c>
      <c r="J11313" s="13">
        <v>550</v>
      </c>
      <c r="K11313" s="13">
        <v>9</v>
      </c>
      <c r="L11313" s="16"/>
      <c r="M11313" t="s">
        <v>1335</v>
      </c>
      <c r="P11313" t="s">
        <v>243</v>
      </c>
      <c r="Q11313">
        <v>2.9</v>
      </c>
      <c r="V11313">
        <v>1</v>
      </c>
      <c r="W11313" t="s">
        <v>1371</v>
      </c>
      <c r="X11313" t="s">
        <v>1447</v>
      </c>
    </row>
    <row r="11314" spans="1:24" x14ac:dyDescent="0.3">
      <c r="A11314">
        <v>15117</v>
      </c>
      <c r="B11314" s="15" t="s">
        <v>1039</v>
      </c>
      <c r="C11314" t="str">
        <f>_xlfn.XLOOKUP($B11314, STANDARDS!$A:$A, STANDARDS!$B:$B,,0,2)</f>
        <v>Dengying Fm</v>
      </c>
      <c r="D11314" t="s">
        <v>1064</v>
      </c>
      <c r="E11314" t="s">
        <v>1296</v>
      </c>
      <c r="J11314" s="13">
        <v>550</v>
      </c>
      <c r="K11314" s="13">
        <v>9</v>
      </c>
      <c r="L11314" s="16"/>
      <c r="M11314" t="s">
        <v>1335</v>
      </c>
      <c r="P11314" t="s">
        <v>243</v>
      </c>
      <c r="Q11314">
        <v>2.0299999999999998</v>
      </c>
      <c r="V11314">
        <v>1</v>
      </c>
      <c r="W11314" t="s">
        <v>1371</v>
      </c>
      <c r="X11314" t="s">
        <v>1447</v>
      </c>
    </row>
    <row r="11315" spans="1:24" x14ac:dyDescent="0.3">
      <c r="A11315">
        <v>15118</v>
      </c>
      <c r="B11315" s="15" t="s">
        <v>1039</v>
      </c>
      <c r="C11315" t="str">
        <f>_xlfn.XLOOKUP($B11315, STANDARDS!$A:$A, STANDARDS!$B:$B,,0,2)</f>
        <v>Dengying Fm</v>
      </c>
      <c r="D11315" t="s">
        <v>1064</v>
      </c>
      <c r="E11315" t="s">
        <v>1296</v>
      </c>
      <c r="J11315" s="13">
        <v>550</v>
      </c>
      <c r="K11315" s="13">
        <v>9</v>
      </c>
      <c r="L11315" s="16"/>
      <c r="M11315" t="s">
        <v>1335</v>
      </c>
      <c r="P11315" t="s">
        <v>243</v>
      </c>
      <c r="Q11315">
        <v>3.02</v>
      </c>
      <c r="V11315">
        <v>1</v>
      </c>
      <c r="W11315" t="s">
        <v>1371</v>
      </c>
      <c r="X11315" t="s">
        <v>1447</v>
      </c>
    </row>
    <row r="11316" spans="1:24" x14ac:dyDescent="0.3">
      <c r="A11316">
        <v>15119</v>
      </c>
      <c r="B11316" s="15" t="s">
        <v>1038</v>
      </c>
      <c r="C11316" t="str">
        <f>_xlfn.XLOOKUP($B11316, STANDARDS!$A:$A, STANDARDS!$B:$B,,0,2)</f>
        <v>Doushantuo Fm</v>
      </c>
      <c r="D11316" t="s">
        <v>1064</v>
      </c>
      <c r="E11316" t="s">
        <v>1296</v>
      </c>
      <c r="J11316" s="13">
        <v>570</v>
      </c>
      <c r="K11316" s="13">
        <v>20</v>
      </c>
      <c r="L11316" s="16"/>
      <c r="M11316" t="s">
        <v>1335</v>
      </c>
      <c r="P11316" t="s">
        <v>243</v>
      </c>
      <c r="Q11316">
        <v>4.0999999999999996</v>
      </c>
      <c r="V11316">
        <v>1</v>
      </c>
      <c r="W11316" t="s">
        <v>1371</v>
      </c>
      <c r="X11316" t="s">
        <v>1447</v>
      </c>
    </row>
    <row r="11317" spans="1:24" x14ac:dyDescent="0.3">
      <c r="A11317">
        <v>15120</v>
      </c>
      <c r="B11317" s="15" t="s">
        <v>1039</v>
      </c>
      <c r="C11317" t="str">
        <f>_xlfn.XLOOKUP($B11317, STANDARDS!$A:$A, STANDARDS!$B:$B,,0,2)</f>
        <v>Dengying Fm</v>
      </c>
      <c r="D11317" t="s">
        <v>1064</v>
      </c>
      <c r="E11317" t="s">
        <v>1296</v>
      </c>
      <c r="J11317" s="13">
        <v>550</v>
      </c>
      <c r="K11317" s="13">
        <v>9</v>
      </c>
      <c r="L11317" s="16"/>
      <c r="M11317" t="s">
        <v>1335</v>
      </c>
      <c r="P11317" t="s">
        <v>243</v>
      </c>
      <c r="Q11317">
        <v>2.97</v>
      </c>
      <c r="V11317">
        <v>1</v>
      </c>
      <c r="W11317" t="s">
        <v>1371</v>
      </c>
      <c r="X11317" t="s">
        <v>1447</v>
      </c>
    </row>
    <row r="11318" spans="1:24" x14ac:dyDescent="0.3">
      <c r="A11318">
        <v>15121</v>
      </c>
      <c r="B11318" s="15" t="s">
        <v>1039</v>
      </c>
      <c r="C11318" t="str">
        <f>_xlfn.XLOOKUP($B11318, STANDARDS!$A:$A, STANDARDS!$B:$B,,0,2)</f>
        <v>Dengying Fm</v>
      </c>
      <c r="D11318" t="s">
        <v>1064</v>
      </c>
      <c r="E11318" t="s">
        <v>1296</v>
      </c>
      <c r="J11318" s="13">
        <v>550</v>
      </c>
      <c r="K11318" s="13">
        <v>9</v>
      </c>
      <c r="L11318" s="16"/>
      <c r="M11318" t="s">
        <v>1335</v>
      </c>
      <c r="P11318" t="s">
        <v>243</v>
      </c>
      <c r="Q11318">
        <v>3.72</v>
      </c>
      <c r="V11318">
        <v>1</v>
      </c>
      <c r="W11318" t="s">
        <v>1371</v>
      </c>
      <c r="X11318" t="s">
        <v>1447</v>
      </c>
    </row>
    <row r="11319" spans="1:24" x14ac:dyDescent="0.3">
      <c r="A11319">
        <v>15122</v>
      </c>
      <c r="B11319" s="15" t="s">
        <v>1039</v>
      </c>
      <c r="C11319" t="str">
        <f>_xlfn.XLOOKUP($B11319, STANDARDS!$A:$A, STANDARDS!$B:$B,,0,2)</f>
        <v>Dengying Fm</v>
      </c>
      <c r="D11319" t="s">
        <v>1064</v>
      </c>
      <c r="E11319" t="s">
        <v>1296</v>
      </c>
      <c r="J11319" s="13">
        <v>550</v>
      </c>
      <c r="K11319" s="13">
        <v>9</v>
      </c>
      <c r="L11319" s="16"/>
      <c r="M11319" t="s">
        <v>1335</v>
      </c>
      <c r="P11319" t="s">
        <v>243</v>
      </c>
      <c r="Q11319">
        <v>2.56</v>
      </c>
      <c r="V11319">
        <v>1</v>
      </c>
      <c r="W11319" t="s">
        <v>1371</v>
      </c>
      <c r="X11319" t="s">
        <v>1447</v>
      </c>
    </row>
    <row r="11320" spans="1:24" x14ac:dyDescent="0.3">
      <c r="A11320">
        <v>15123</v>
      </c>
      <c r="B11320" s="15" t="s">
        <v>1039</v>
      </c>
      <c r="C11320" t="str">
        <f>_xlfn.XLOOKUP($B11320, STANDARDS!$A:$A, STANDARDS!$B:$B,,0,2)</f>
        <v>Dengying Fm</v>
      </c>
      <c r="D11320" t="s">
        <v>1064</v>
      </c>
      <c r="E11320" t="s">
        <v>1296</v>
      </c>
      <c r="J11320" s="13">
        <v>550</v>
      </c>
      <c r="K11320" s="13">
        <v>9</v>
      </c>
      <c r="L11320" s="16"/>
      <c r="M11320" t="s">
        <v>1335</v>
      </c>
      <c r="P11320" t="s">
        <v>243</v>
      </c>
      <c r="Q11320">
        <v>3.03</v>
      </c>
      <c r="V11320">
        <v>1</v>
      </c>
      <c r="W11320" t="s">
        <v>1371</v>
      </c>
      <c r="X11320" t="s">
        <v>1447</v>
      </c>
    </row>
    <row r="11321" spans="1:24" x14ac:dyDescent="0.3">
      <c r="A11321">
        <v>15124</v>
      </c>
      <c r="B11321" s="15" t="s">
        <v>1038</v>
      </c>
      <c r="C11321" t="str">
        <f>_xlfn.XLOOKUP($B11321, STANDARDS!$A:$A, STANDARDS!$B:$B,,0,2)</f>
        <v>Doushantuo Fm</v>
      </c>
      <c r="D11321" t="s">
        <v>1064</v>
      </c>
      <c r="E11321" t="s">
        <v>1296</v>
      </c>
      <c r="J11321" s="13">
        <v>570</v>
      </c>
      <c r="K11321" s="13">
        <v>20</v>
      </c>
      <c r="L11321" s="16"/>
      <c r="M11321" t="s">
        <v>1335</v>
      </c>
      <c r="P11321" t="s">
        <v>243</v>
      </c>
      <c r="Q11321">
        <v>4.08</v>
      </c>
      <c r="V11321">
        <v>1</v>
      </c>
      <c r="W11321" t="s">
        <v>1371</v>
      </c>
      <c r="X11321" t="s">
        <v>1447</v>
      </c>
    </row>
    <row r="11322" spans="1:24" x14ac:dyDescent="0.3">
      <c r="A11322">
        <v>15125</v>
      </c>
      <c r="B11322" s="15" t="s">
        <v>1038</v>
      </c>
      <c r="C11322" t="str">
        <f>_xlfn.XLOOKUP($B11322, STANDARDS!$A:$A, STANDARDS!$B:$B,,0,2)</f>
        <v>Doushantuo Fm</v>
      </c>
      <c r="D11322" t="s">
        <v>1064</v>
      </c>
      <c r="E11322" t="s">
        <v>1296</v>
      </c>
      <c r="J11322" s="13">
        <v>570</v>
      </c>
      <c r="K11322" s="13">
        <v>20</v>
      </c>
      <c r="L11322" s="16"/>
      <c r="M11322" t="s">
        <v>1335</v>
      </c>
      <c r="P11322" t="s">
        <v>243</v>
      </c>
      <c r="Q11322">
        <v>5.36</v>
      </c>
      <c r="V11322">
        <v>1</v>
      </c>
      <c r="W11322" t="s">
        <v>1371</v>
      </c>
      <c r="X11322" t="s">
        <v>1447</v>
      </c>
    </row>
    <row r="11323" spans="1:24" x14ac:dyDescent="0.3">
      <c r="A11323">
        <v>15126</v>
      </c>
      <c r="B11323" s="15" t="s">
        <v>1038</v>
      </c>
      <c r="C11323" t="str">
        <f>_xlfn.XLOOKUP($B11323, STANDARDS!$A:$A, STANDARDS!$B:$B,,0,2)</f>
        <v>Doushantuo Fm</v>
      </c>
      <c r="D11323" t="s">
        <v>1064</v>
      </c>
      <c r="E11323" t="s">
        <v>1296</v>
      </c>
      <c r="J11323" s="13">
        <v>570</v>
      </c>
      <c r="K11323" s="13">
        <v>20</v>
      </c>
      <c r="L11323" s="16"/>
      <c r="M11323" t="s">
        <v>1335</v>
      </c>
      <c r="P11323" t="s">
        <v>243</v>
      </c>
      <c r="Q11323">
        <v>5.32</v>
      </c>
      <c r="V11323">
        <v>1</v>
      </c>
      <c r="W11323" t="s">
        <v>1371</v>
      </c>
      <c r="X11323" t="s">
        <v>1447</v>
      </c>
    </row>
    <row r="11324" spans="1:24" x14ac:dyDescent="0.3">
      <c r="A11324">
        <v>15127</v>
      </c>
      <c r="B11324" s="15" t="s">
        <v>1038</v>
      </c>
      <c r="C11324" t="str">
        <f>_xlfn.XLOOKUP($B11324, STANDARDS!$A:$A, STANDARDS!$B:$B,,0,2)</f>
        <v>Doushantuo Fm</v>
      </c>
      <c r="D11324" t="s">
        <v>1064</v>
      </c>
      <c r="E11324" t="s">
        <v>1296</v>
      </c>
      <c r="J11324" s="13">
        <v>570</v>
      </c>
      <c r="K11324" s="13">
        <v>20</v>
      </c>
      <c r="L11324" s="16"/>
      <c r="M11324" t="s">
        <v>1335</v>
      </c>
      <c r="P11324" t="s">
        <v>243</v>
      </c>
      <c r="Q11324">
        <v>5.08</v>
      </c>
      <c r="V11324">
        <v>1</v>
      </c>
      <c r="W11324" t="s">
        <v>1371</v>
      </c>
      <c r="X11324" t="s">
        <v>1447</v>
      </c>
    </row>
    <row r="11325" spans="1:24" x14ac:dyDescent="0.3">
      <c r="A11325">
        <v>15128</v>
      </c>
      <c r="B11325" s="15" t="s">
        <v>1039</v>
      </c>
      <c r="C11325" t="str">
        <f>_xlfn.XLOOKUP($B11325, STANDARDS!$A:$A, STANDARDS!$B:$B,,0,2)</f>
        <v>Dengying Fm</v>
      </c>
      <c r="D11325" t="s">
        <v>1064</v>
      </c>
      <c r="E11325" t="s">
        <v>1296</v>
      </c>
      <c r="J11325" s="13">
        <v>550</v>
      </c>
      <c r="K11325" s="13">
        <v>9</v>
      </c>
      <c r="L11325" s="16"/>
      <c r="M11325" t="s">
        <v>583</v>
      </c>
      <c r="P11325" t="s">
        <v>243</v>
      </c>
      <c r="Q11325">
        <v>3.34</v>
      </c>
      <c r="V11325">
        <v>1</v>
      </c>
      <c r="W11325" t="s">
        <v>1371</v>
      </c>
      <c r="X11325" t="s">
        <v>1447</v>
      </c>
    </row>
    <row r="11326" spans="1:24" x14ac:dyDescent="0.3">
      <c r="A11326">
        <v>15129</v>
      </c>
      <c r="B11326" s="15" t="s">
        <v>1039</v>
      </c>
      <c r="C11326" t="str">
        <f>_xlfn.XLOOKUP($B11326, STANDARDS!$A:$A, STANDARDS!$B:$B,,0,2)</f>
        <v>Dengying Fm</v>
      </c>
      <c r="D11326" t="s">
        <v>1064</v>
      </c>
      <c r="E11326" t="s">
        <v>1296</v>
      </c>
      <c r="J11326" s="13">
        <v>550</v>
      </c>
      <c r="K11326" s="13">
        <v>9</v>
      </c>
      <c r="L11326" s="16"/>
      <c r="M11326" t="s">
        <v>583</v>
      </c>
      <c r="P11326" t="s">
        <v>243</v>
      </c>
      <c r="Q11326">
        <v>3.3</v>
      </c>
      <c r="V11326">
        <v>1</v>
      </c>
      <c r="W11326" t="s">
        <v>1371</v>
      </c>
      <c r="X11326" t="s">
        <v>1447</v>
      </c>
    </row>
    <row r="11327" spans="1:24" x14ac:dyDescent="0.3">
      <c r="A11327">
        <v>15130</v>
      </c>
      <c r="B11327" s="15" t="s">
        <v>1039</v>
      </c>
      <c r="C11327" t="str">
        <f>_xlfn.XLOOKUP($B11327, STANDARDS!$A:$A, STANDARDS!$B:$B,,0,2)</f>
        <v>Dengying Fm</v>
      </c>
      <c r="D11327" t="s">
        <v>1064</v>
      </c>
      <c r="E11327" t="s">
        <v>1296</v>
      </c>
      <c r="J11327" s="13">
        <v>550</v>
      </c>
      <c r="K11327" s="13">
        <v>9</v>
      </c>
      <c r="L11327" s="16"/>
      <c r="M11327" t="s">
        <v>583</v>
      </c>
      <c r="P11327" t="s">
        <v>243</v>
      </c>
      <c r="Q11327">
        <v>-0.51</v>
      </c>
      <c r="V11327">
        <v>1</v>
      </c>
      <c r="W11327" t="s">
        <v>1371</v>
      </c>
      <c r="X11327" t="s">
        <v>1447</v>
      </c>
    </row>
    <row r="11328" spans="1:24" x14ac:dyDescent="0.3">
      <c r="A11328">
        <v>15131</v>
      </c>
      <c r="B11328" s="15" t="s">
        <v>1039</v>
      </c>
      <c r="C11328" t="str">
        <f>_xlfn.XLOOKUP($B11328, STANDARDS!$A:$A, STANDARDS!$B:$B,,0,2)</f>
        <v>Dengying Fm</v>
      </c>
      <c r="D11328" t="s">
        <v>1064</v>
      </c>
      <c r="E11328" t="s">
        <v>1296</v>
      </c>
      <c r="J11328" s="13">
        <v>550</v>
      </c>
      <c r="K11328" s="13">
        <v>9</v>
      </c>
      <c r="L11328" s="16"/>
      <c r="M11328" t="s">
        <v>583</v>
      </c>
      <c r="P11328" t="s">
        <v>243</v>
      </c>
      <c r="Q11328">
        <v>2.86</v>
      </c>
      <c r="V11328">
        <v>1</v>
      </c>
      <c r="W11328" t="s">
        <v>1371</v>
      </c>
      <c r="X11328" t="s">
        <v>1447</v>
      </c>
    </row>
    <row r="11329" spans="1:24" x14ac:dyDescent="0.3">
      <c r="A11329">
        <v>15132</v>
      </c>
      <c r="B11329" s="15" t="s">
        <v>1039</v>
      </c>
      <c r="C11329" t="str">
        <f>_xlfn.XLOOKUP($B11329, STANDARDS!$A:$A, STANDARDS!$B:$B,,0,2)</f>
        <v>Dengying Fm</v>
      </c>
      <c r="D11329" t="s">
        <v>1064</v>
      </c>
      <c r="E11329" t="s">
        <v>1296</v>
      </c>
      <c r="J11329" s="13">
        <v>550</v>
      </c>
      <c r="K11329" s="13">
        <v>9</v>
      </c>
      <c r="L11329" s="16"/>
      <c r="M11329" t="s">
        <v>583</v>
      </c>
      <c r="P11329" t="s">
        <v>243</v>
      </c>
      <c r="Q11329">
        <v>2.56</v>
      </c>
      <c r="V11329">
        <v>1</v>
      </c>
      <c r="W11329" t="s">
        <v>1371</v>
      </c>
      <c r="X11329" t="s">
        <v>1447</v>
      </c>
    </row>
    <row r="11330" spans="1:24" x14ac:dyDescent="0.3">
      <c r="A11330">
        <v>15133</v>
      </c>
      <c r="B11330" s="15" t="s">
        <v>1039</v>
      </c>
      <c r="C11330" t="str">
        <f>_xlfn.XLOOKUP($B11330, STANDARDS!$A:$A, STANDARDS!$B:$B,,0,2)</f>
        <v>Dengying Fm</v>
      </c>
      <c r="D11330" t="s">
        <v>1064</v>
      </c>
      <c r="E11330" t="s">
        <v>1296</v>
      </c>
      <c r="J11330" s="13">
        <v>550</v>
      </c>
      <c r="K11330" s="13">
        <v>9</v>
      </c>
      <c r="L11330" s="16"/>
      <c r="M11330" t="s">
        <v>583</v>
      </c>
      <c r="P11330" t="s">
        <v>243</v>
      </c>
      <c r="Q11330">
        <v>2.86</v>
      </c>
      <c r="V11330">
        <v>1</v>
      </c>
      <c r="W11330" t="s">
        <v>1371</v>
      </c>
      <c r="X11330" t="s">
        <v>1447</v>
      </c>
    </row>
    <row r="11331" spans="1:24" x14ac:dyDescent="0.3">
      <c r="A11331">
        <v>15134</v>
      </c>
      <c r="B11331" s="15" t="s">
        <v>1039</v>
      </c>
      <c r="C11331" t="str">
        <f>_xlfn.XLOOKUP($B11331, STANDARDS!$A:$A, STANDARDS!$B:$B,,0,2)</f>
        <v>Dengying Fm</v>
      </c>
      <c r="D11331" t="s">
        <v>1064</v>
      </c>
      <c r="E11331" t="s">
        <v>1296</v>
      </c>
      <c r="J11331" s="13">
        <v>550</v>
      </c>
      <c r="K11331" s="13">
        <v>9</v>
      </c>
      <c r="L11331" s="16"/>
      <c r="M11331" t="s">
        <v>583</v>
      </c>
      <c r="P11331" t="s">
        <v>243</v>
      </c>
      <c r="Q11331">
        <v>0.27</v>
      </c>
      <c r="V11331">
        <v>1</v>
      </c>
      <c r="W11331" t="s">
        <v>1371</v>
      </c>
      <c r="X11331" t="s">
        <v>1447</v>
      </c>
    </row>
    <row r="11332" spans="1:24" x14ac:dyDescent="0.3">
      <c r="A11332">
        <v>15135</v>
      </c>
      <c r="B11332" s="15" t="s">
        <v>1039</v>
      </c>
      <c r="C11332" t="str">
        <f>_xlfn.XLOOKUP($B11332, STANDARDS!$A:$A, STANDARDS!$B:$B,,0,2)</f>
        <v>Dengying Fm</v>
      </c>
      <c r="D11332" t="s">
        <v>1064</v>
      </c>
      <c r="E11332" t="s">
        <v>1296</v>
      </c>
      <c r="J11332" s="13">
        <v>550</v>
      </c>
      <c r="K11332" s="13">
        <v>9</v>
      </c>
      <c r="L11332" s="16"/>
      <c r="M11332" t="s">
        <v>583</v>
      </c>
      <c r="P11332" t="s">
        <v>243</v>
      </c>
      <c r="Q11332">
        <v>2.48</v>
      </c>
      <c r="V11332">
        <v>1</v>
      </c>
      <c r="W11332" t="s">
        <v>1371</v>
      </c>
      <c r="X11332" t="s">
        <v>1447</v>
      </c>
    </row>
    <row r="11333" spans="1:24" x14ac:dyDescent="0.3">
      <c r="A11333">
        <v>15136</v>
      </c>
      <c r="B11333" s="15" t="s">
        <v>1039</v>
      </c>
      <c r="C11333" t="str">
        <f>_xlfn.XLOOKUP($B11333, STANDARDS!$A:$A, STANDARDS!$B:$B,,0,2)</f>
        <v>Dengying Fm</v>
      </c>
      <c r="D11333" t="s">
        <v>1064</v>
      </c>
      <c r="E11333" t="s">
        <v>1296</v>
      </c>
      <c r="J11333" s="13">
        <v>550</v>
      </c>
      <c r="K11333" s="13">
        <v>9</v>
      </c>
      <c r="L11333" s="16"/>
      <c r="M11333" t="s">
        <v>583</v>
      </c>
      <c r="P11333" t="s">
        <v>243</v>
      </c>
      <c r="Q11333">
        <v>2.56</v>
      </c>
      <c r="V11333">
        <v>1</v>
      </c>
      <c r="W11333" t="s">
        <v>1371</v>
      </c>
      <c r="X11333" t="s">
        <v>1447</v>
      </c>
    </row>
    <row r="11334" spans="1:24" x14ac:dyDescent="0.3">
      <c r="A11334">
        <v>15137</v>
      </c>
      <c r="B11334" s="15" t="s">
        <v>1039</v>
      </c>
      <c r="C11334" t="str">
        <f>_xlfn.XLOOKUP($B11334, STANDARDS!$A:$A, STANDARDS!$B:$B,,0,2)</f>
        <v>Dengying Fm</v>
      </c>
      <c r="D11334" t="s">
        <v>1064</v>
      </c>
      <c r="E11334" t="s">
        <v>1296</v>
      </c>
      <c r="J11334" s="13">
        <v>550</v>
      </c>
      <c r="K11334" s="13">
        <v>9</v>
      </c>
      <c r="L11334" s="16"/>
      <c r="M11334" t="s">
        <v>583</v>
      </c>
      <c r="P11334" t="s">
        <v>243</v>
      </c>
      <c r="Q11334">
        <v>2.61</v>
      </c>
      <c r="V11334">
        <v>1</v>
      </c>
      <c r="W11334" t="s">
        <v>1371</v>
      </c>
      <c r="X11334" t="s">
        <v>1447</v>
      </c>
    </row>
    <row r="11335" spans="1:24" x14ac:dyDescent="0.3">
      <c r="A11335">
        <v>15138</v>
      </c>
      <c r="B11335" s="15" t="s">
        <v>1039</v>
      </c>
      <c r="C11335" t="str">
        <f>_xlfn.XLOOKUP($B11335, STANDARDS!$A:$A, STANDARDS!$B:$B,,0,2)</f>
        <v>Dengying Fm</v>
      </c>
      <c r="D11335" t="s">
        <v>1064</v>
      </c>
      <c r="E11335" t="s">
        <v>1296</v>
      </c>
      <c r="J11335" s="13">
        <v>550</v>
      </c>
      <c r="K11335" s="13">
        <v>9</v>
      </c>
      <c r="L11335" s="16"/>
      <c r="M11335" t="s">
        <v>583</v>
      </c>
      <c r="P11335" t="s">
        <v>243</v>
      </c>
      <c r="Q11335">
        <v>2.54</v>
      </c>
      <c r="V11335">
        <v>1</v>
      </c>
      <c r="W11335" t="s">
        <v>1371</v>
      </c>
      <c r="X11335" t="s">
        <v>1447</v>
      </c>
    </row>
    <row r="11336" spans="1:24" x14ac:dyDescent="0.3">
      <c r="A11336">
        <v>15139</v>
      </c>
      <c r="B11336" s="15" t="s">
        <v>1039</v>
      </c>
      <c r="C11336" t="str">
        <f>_xlfn.XLOOKUP($B11336, STANDARDS!$A:$A, STANDARDS!$B:$B,,0,2)</f>
        <v>Dengying Fm</v>
      </c>
      <c r="D11336" t="s">
        <v>1064</v>
      </c>
      <c r="E11336" t="s">
        <v>1296</v>
      </c>
      <c r="J11336" s="13">
        <v>550</v>
      </c>
      <c r="K11336" s="13">
        <v>9</v>
      </c>
      <c r="L11336" s="16"/>
      <c r="M11336" t="s">
        <v>583</v>
      </c>
      <c r="P11336" t="s">
        <v>243</v>
      </c>
      <c r="Q11336">
        <v>2.37</v>
      </c>
      <c r="V11336">
        <v>1</v>
      </c>
      <c r="W11336" t="s">
        <v>1371</v>
      </c>
      <c r="X11336" t="s">
        <v>1447</v>
      </c>
    </row>
    <row r="11337" spans="1:24" x14ac:dyDescent="0.3">
      <c r="A11337">
        <v>15140</v>
      </c>
      <c r="B11337" s="15" t="s">
        <v>1039</v>
      </c>
      <c r="C11337" t="str">
        <f>_xlfn.XLOOKUP($B11337, STANDARDS!$A:$A, STANDARDS!$B:$B,,0,2)</f>
        <v>Dengying Fm</v>
      </c>
      <c r="D11337" t="s">
        <v>1064</v>
      </c>
      <c r="E11337" t="s">
        <v>1296</v>
      </c>
      <c r="J11337" s="13">
        <v>550</v>
      </c>
      <c r="K11337" s="13">
        <v>9</v>
      </c>
      <c r="L11337" s="16"/>
      <c r="M11337" t="s">
        <v>583</v>
      </c>
      <c r="P11337" t="s">
        <v>243</v>
      </c>
      <c r="Q11337">
        <v>2.35</v>
      </c>
      <c r="V11337">
        <v>1</v>
      </c>
      <c r="W11337" t="s">
        <v>1371</v>
      </c>
      <c r="X11337" t="s">
        <v>1447</v>
      </c>
    </row>
    <row r="11338" spans="1:24" x14ac:dyDescent="0.3">
      <c r="A11338">
        <v>15141</v>
      </c>
      <c r="B11338" s="15" t="s">
        <v>1039</v>
      </c>
      <c r="C11338" t="str">
        <f>_xlfn.XLOOKUP($B11338, STANDARDS!$A:$A, STANDARDS!$B:$B,,0,2)</f>
        <v>Dengying Fm</v>
      </c>
      <c r="D11338" t="s">
        <v>1064</v>
      </c>
      <c r="E11338" t="s">
        <v>1296</v>
      </c>
      <c r="J11338" s="13">
        <v>550</v>
      </c>
      <c r="K11338" s="13">
        <v>9</v>
      </c>
      <c r="L11338" s="16"/>
      <c r="M11338" t="s">
        <v>583</v>
      </c>
      <c r="P11338" t="s">
        <v>243</v>
      </c>
      <c r="Q11338">
        <v>3.09</v>
      </c>
      <c r="V11338">
        <v>1</v>
      </c>
      <c r="W11338" t="s">
        <v>1371</v>
      </c>
      <c r="X11338" t="s">
        <v>1447</v>
      </c>
    </row>
    <row r="11339" spans="1:24" x14ac:dyDescent="0.3">
      <c r="A11339">
        <v>15142</v>
      </c>
      <c r="B11339" s="15" t="s">
        <v>1039</v>
      </c>
      <c r="C11339" t="str">
        <f>_xlfn.XLOOKUP($B11339, STANDARDS!$A:$A, STANDARDS!$B:$B,,0,2)</f>
        <v>Dengying Fm</v>
      </c>
      <c r="D11339" t="s">
        <v>1064</v>
      </c>
      <c r="E11339" t="s">
        <v>1296</v>
      </c>
      <c r="J11339" s="13">
        <v>550</v>
      </c>
      <c r="K11339" s="13">
        <v>9</v>
      </c>
      <c r="L11339" s="16"/>
      <c r="M11339" t="s">
        <v>583</v>
      </c>
      <c r="P11339" t="s">
        <v>243</v>
      </c>
      <c r="Q11339">
        <v>2.79</v>
      </c>
      <c r="V11339">
        <v>1</v>
      </c>
      <c r="W11339" t="s">
        <v>1371</v>
      </c>
      <c r="X11339" t="s">
        <v>1447</v>
      </c>
    </row>
    <row r="11340" spans="1:24" x14ac:dyDescent="0.3">
      <c r="A11340">
        <v>15143</v>
      </c>
      <c r="B11340" s="15" t="s">
        <v>1039</v>
      </c>
      <c r="C11340" t="str">
        <f>_xlfn.XLOOKUP($B11340, STANDARDS!$A:$A, STANDARDS!$B:$B,,0,2)</f>
        <v>Dengying Fm</v>
      </c>
      <c r="D11340" t="s">
        <v>1064</v>
      </c>
      <c r="E11340" t="s">
        <v>1296</v>
      </c>
      <c r="J11340" s="13">
        <v>550</v>
      </c>
      <c r="K11340" s="13">
        <v>9</v>
      </c>
      <c r="L11340" s="16"/>
      <c r="M11340" t="s">
        <v>583</v>
      </c>
      <c r="P11340" t="s">
        <v>243</v>
      </c>
      <c r="Q11340">
        <v>3.42</v>
      </c>
      <c r="V11340">
        <v>1</v>
      </c>
      <c r="W11340" t="s">
        <v>1371</v>
      </c>
      <c r="X11340" t="s">
        <v>1447</v>
      </c>
    </row>
    <row r="11341" spans="1:24" x14ac:dyDescent="0.3">
      <c r="A11341">
        <v>15144</v>
      </c>
      <c r="B11341" s="15" t="s">
        <v>1039</v>
      </c>
      <c r="C11341" t="str">
        <f>_xlfn.XLOOKUP($B11341, STANDARDS!$A:$A, STANDARDS!$B:$B,,0,2)</f>
        <v>Dengying Fm</v>
      </c>
      <c r="D11341" t="s">
        <v>1064</v>
      </c>
      <c r="E11341" t="s">
        <v>1296</v>
      </c>
      <c r="J11341" s="13">
        <v>550</v>
      </c>
      <c r="K11341" s="13">
        <v>9</v>
      </c>
      <c r="L11341" s="16"/>
      <c r="M11341" t="s">
        <v>583</v>
      </c>
      <c r="P11341" t="s">
        <v>243</v>
      </c>
      <c r="Q11341">
        <v>2.65</v>
      </c>
      <c r="V11341">
        <v>1</v>
      </c>
      <c r="W11341" t="s">
        <v>1371</v>
      </c>
      <c r="X11341" t="s">
        <v>1447</v>
      </c>
    </row>
    <row r="11342" spans="1:24" x14ac:dyDescent="0.3">
      <c r="A11342">
        <v>15145</v>
      </c>
      <c r="B11342" s="15" t="s">
        <v>1039</v>
      </c>
      <c r="C11342" t="str">
        <f>_xlfn.XLOOKUP($B11342, STANDARDS!$A:$A, STANDARDS!$B:$B,,0,2)</f>
        <v>Dengying Fm</v>
      </c>
      <c r="D11342" t="s">
        <v>1064</v>
      </c>
      <c r="E11342" t="s">
        <v>1296</v>
      </c>
      <c r="J11342" s="13">
        <v>550</v>
      </c>
      <c r="K11342" s="13">
        <v>9</v>
      </c>
      <c r="L11342" s="16"/>
      <c r="M11342" t="s">
        <v>583</v>
      </c>
      <c r="P11342" t="s">
        <v>243</v>
      </c>
      <c r="Q11342">
        <v>2.4900000000000002</v>
      </c>
      <c r="V11342">
        <v>1</v>
      </c>
      <c r="W11342" t="s">
        <v>1371</v>
      </c>
      <c r="X11342" t="s">
        <v>1447</v>
      </c>
    </row>
    <row r="11343" spans="1:24" x14ac:dyDescent="0.3">
      <c r="A11343">
        <v>15146</v>
      </c>
      <c r="B11343" s="15" t="s">
        <v>1039</v>
      </c>
      <c r="C11343" t="str">
        <f>_xlfn.XLOOKUP($B11343, STANDARDS!$A:$A, STANDARDS!$B:$B,,0,2)</f>
        <v>Dengying Fm</v>
      </c>
      <c r="D11343" t="s">
        <v>1064</v>
      </c>
      <c r="E11343" t="s">
        <v>1296</v>
      </c>
      <c r="J11343" s="13">
        <v>550</v>
      </c>
      <c r="K11343" s="13">
        <v>9</v>
      </c>
      <c r="L11343" s="16"/>
      <c r="M11343" t="s">
        <v>583</v>
      </c>
      <c r="P11343" t="s">
        <v>243</v>
      </c>
      <c r="Q11343">
        <v>3.29</v>
      </c>
      <c r="V11343">
        <v>1</v>
      </c>
      <c r="W11343" t="s">
        <v>1371</v>
      </c>
      <c r="X11343" t="s">
        <v>1447</v>
      </c>
    </row>
    <row r="11344" spans="1:24" x14ac:dyDescent="0.3">
      <c r="A11344">
        <v>15147</v>
      </c>
      <c r="B11344" s="15" t="s">
        <v>1039</v>
      </c>
      <c r="C11344" t="str">
        <f>_xlfn.XLOOKUP($B11344, STANDARDS!$A:$A, STANDARDS!$B:$B,,0,2)</f>
        <v>Dengying Fm</v>
      </c>
      <c r="D11344" t="s">
        <v>1064</v>
      </c>
      <c r="E11344" t="s">
        <v>1296</v>
      </c>
      <c r="J11344" s="13">
        <v>550</v>
      </c>
      <c r="K11344" s="13">
        <v>9</v>
      </c>
      <c r="L11344" s="16"/>
      <c r="M11344" t="s">
        <v>583</v>
      </c>
      <c r="P11344" t="s">
        <v>243</v>
      </c>
      <c r="Q11344">
        <v>1.74</v>
      </c>
      <c r="V11344">
        <v>1</v>
      </c>
      <c r="W11344" t="s">
        <v>1371</v>
      </c>
      <c r="X11344" t="s">
        <v>1447</v>
      </c>
    </row>
    <row r="11345" spans="1:24" x14ac:dyDescent="0.3">
      <c r="A11345">
        <v>15148</v>
      </c>
      <c r="B11345" s="15" t="s">
        <v>1039</v>
      </c>
      <c r="C11345" t="str">
        <f>_xlfn.XLOOKUP($B11345, STANDARDS!$A:$A, STANDARDS!$B:$B,,0,2)</f>
        <v>Dengying Fm</v>
      </c>
      <c r="D11345" t="s">
        <v>1064</v>
      </c>
      <c r="E11345" t="s">
        <v>1296</v>
      </c>
      <c r="J11345" s="13">
        <v>550</v>
      </c>
      <c r="K11345" s="13">
        <v>9</v>
      </c>
      <c r="L11345" s="16"/>
      <c r="M11345" t="s">
        <v>583</v>
      </c>
      <c r="P11345" t="s">
        <v>243</v>
      </c>
      <c r="Q11345">
        <v>6.29</v>
      </c>
      <c r="V11345">
        <v>1</v>
      </c>
      <c r="W11345" t="s">
        <v>1371</v>
      </c>
      <c r="X11345" t="s">
        <v>1447</v>
      </c>
    </row>
    <row r="11346" spans="1:24" x14ac:dyDescent="0.3">
      <c r="A11346">
        <v>15149</v>
      </c>
      <c r="B11346" s="15" t="s">
        <v>1039</v>
      </c>
      <c r="C11346" t="str">
        <f>_xlfn.XLOOKUP($B11346, STANDARDS!$A:$A, STANDARDS!$B:$B,,0,2)</f>
        <v>Dengying Fm</v>
      </c>
      <c r="D11346" t="s">
        <v>1064</v>
      </c>
      <c r="E11346" t="s">
        <v>1296</v>
      </c>
      <c r="J11346" s="13">
        <v>550</v>
      </c>
      <c r="K11346" s="13">
        <v>9</v>
      </c>
      <c r="L11346" s="16"/>
      <c r="M11346" t="s">
        <v>583</v>
      </c>
      <c r="P11346" t="s">
        <v>243</v>
      </c>
      <c r="Q11346">
        <v>3.24</v>
      </c>
      <c r="V11346">
        <v>1</v>
      </c>
      <c r="W11346" t="s">
        <v>1371</v>
      </c>
      <c r="X11346" t="s">
        <v>1447</v>
      </c>
    </row>
    <row r="11347" spans="1:24" x14ac:dyDescent="0.3">
      <c r="A11347">
        <v>15150</v>
      </c>
      <c r="B11347" s="15" t="s">
        <v>1039</v>
      </c>
      <c r="C11347" t="str">
        <f>_xlfn.XLOOKUP($B11347, STANDARDS!$A:$A, STANDARDS!$B:$B,,0,2)</f>
        <v>Dengying Fm</v>
      </c>
      <c r="D11347" t="s">
        <v>1064</v>
      </c>
      <c r="E11347" t="s">
        <v>1296</v>
      </c>
      <c r="J11347" s="13">
        <v>550</v>
      </c>
      <c r="K11347" s="13">
        <v>9</v>
      </c>
      <c r="L11347" s="16"/>
      <c r="M11347" t="s">
        <v>583</v>
      </c>
      <c r="P11347" t="s">
        <v>243</v>
      </c>
      <c r="Q11347">
        <v>2.5299999999999998</v>
      </c>
      <c r="V11347">
        <v>1</v>
      </c>
      <c r="W11347" t="s">
        <v>1371</v>
      </c>
      <c r="X11347" t="s">
        <v>1447</v>
      </c>
    </row>
    <row r="11348" spans="1:24" x14ac:dyDescent="0.3">
      <c r="A11348">
        <v>15151</v>
      </c>
      <c r="B11348" s="15" t="s">
        <v>1039</v>
      </c>
      <c r="C11348" t="str">
        <f>_xlfn.XLOOKUP($B11348, STANDARDS!$A:$A, STANDARDS!$B:$B,,0,2)</f>
        <v>Dengying Fm</v>
      </c>
      <c r="D11348" t="s">
        <v>1064</v>
      </c>
      <c r="E11348" t="s">
        <v>1296</v>
      </c>
      <c r="J11348" s="13">
        <v>550</v>
      </c>
      <c r="K11348" s="13">
        <v>9</v>
      </c>
      <c r="L11348" s="16"/>
      <c r="M11348" t="s">
        <v>583</v>
      </c>
      <c r="P11348" t="s">
        <v>243</v>
      </c>
      <c r="Q11348">
        <v>2.34</v>
      </c>
      <c r="V11348">
        <v>1</v>
      </c>
      <c r="W11348" t="s">
        <v>1371</v>
      </c>
      <c r="X11348" t="s">
        <v>1447</v>
      </c>
    </row>
    <row r="11349" spans="1:24" x14ac:dyDescent="0.3">
      <c r="A11349">
        <v>15152</v>
      </c>
      <c r="B11349" s="15" t="s">
        <v>1039</v>
      </c>
      <c r="C11349" t="str">
        <f>_xlfn.XLOOKUP($B11349, STANDARDS!$A:$A, STANDARDS!$B:$B,,0,2)</f>
        <v>Dengying Fm</v>
      </c>
      <c r="D11349" t="s">
        <v>1064</v>
      </c>
      <c r="E11349" t="s">
        <v>1296</v>
      </c>
      <c r="J11349" s="13">
        <v>550</v>
      </c>
      <c r="K11349" s="13">
        <v>9</v>
      </c>
      <c r="L11349" s="16"/>
      <c r="M11349" t="s">
        <v>583</v>
      </c>
      <c r="P11349" t="s">
        <v>243</v>
      </c>
      <c r="Q11349">
        <v>3.06</v>
      </c>
      <c r="V11349">
        <v>1</v>
      </c>
      <c r="W11349" t="s">
        <v>1371</v>
      </c>
      <c r="X11349" t="s">
        <v>1447</v>
      </c>
    </row>
    <row r="11350" spans="1:24" x14ac:dyDescent="0.3">
      <c r="A11350">
        <v>15153</v>
      </c>
      <c r="B11350" s="15" t="s">
        <v>1039</v>
      </c>
      <c r="C11350" t="str">
        <f>_xlfn.XLOOKUP($B11350, STANDARDS!$A:$A, STANDARDS!$B:$B,,0,2)</f>
        <v>Dengying Fm</v>
      </c>
      <c r="D11350" t="s">
        <v>1064</v>
      </c>
      <c r="E11350" t="s">
        <v>1296</v>
      </c>
      <c r="J11350" s="13">
        <v>550</v>
      </c>
      <c r="K11350" s="13">
        <v>9</v>
      </c>
      <c r="L11350" s="16"/>
      <c r="M11350" t="s">
        <v>583</v>
      </c>
      <c r="P11350" t="s">
        <v>243</v>
      </c>
      <c r="Q11350">
        <v>3.02</v>
      </c>
      <c r="V11350">
        <v>1</v>
      </c>
      <c r="W11350" t="s">
        <v>1371</v>
      </c>
      <c r="X11350" t="s">
        <v>1447</v>
      </c>
    </row>
    <row r="11351" spans="1:24" x14ac:dyDescent="0.3">
      <c r="A11351">
        <v>15154</v>
      </c>
      <c r="B11351" s="15" t="s">
        <v>1039</v>
      </c>
      <c r="C11351" t="str">
        <f>_xlfn.XLOOKUP($B11351, STANDARDS!$A:$A, STANDARDS!$B:$B,,0,2)</f>
        <v>Dengying Fm</v>
      </c>
      <c r="D11351" t="s">
        <v>1064</v>
      </c>
      <c r="E11351" t="s">
        <v>1296</v>
      </c>
      <c r="J11351" s="13">
        <v>550</v>
      </c>
      <c r="K11351" s="13">
        <v>9</v>
      </c>
      <c r="L11351" s="16"/>
      <c r="M11351" t="s">
        <v>583</v>
      </c>
      <c r="P11351" t="s">
        <v>243</v>
      </c>
      <c r="Q11351">
        <v>2.69</v>
      </c>
      <c r="V11351">
        <v>1</v>
      </c>
      <c r="W11351" t="s">
        <v>1371</v>
      </c>
      <c r="X11351" t="s">
        <v>1447</v>
      </c>
    </row>
    <row r="11352" spans="1:24" x14ac:dyDescent="0.3">
      <c r="A11352">
        <v>15155</v>
      </c>
      <c r="B11352" s="15" t="s">
        <v>1039</v>
      </c>
      <c r="C11352" t="str">
        <f>_xlfn.XLOOKUP($B11352, STANDARDS!$A:$A, STANDARDS!$B:$B,,0,2)</f>
        <v>Dengying Fm</v>
      </c>
      <c r="D11352" t="s">
        <v>1064</v>
      </c>
      <c r="E11352" t="s">
        <v>1296</v>
      </c>
      <c r="J11352" s="13">
        <v>550</v>
      </c>
      <c r="K11352" s="13">
        <v>9</v>
      </c>
      <c r="L11352" s="16"/>
      <c r="M11352" t="s">
        <v>583</v>
      </c>
      <c r="P11352" t="s">
        <v>243</v>
      </c>
      <c r="Q11352">
        <v>3.94</v>
      </c>
      <c r="V11352">
        <v>1</v>
      </c>
      <c r="W11352" t="s">
        <v>1371</v>
      </c>
      <c r="X11352" t="s">
        <v>1447</v>
      </c>
    </row>
    <row r="11353" spans="1:24" x14ac:dyDescent="0.3">
      <c r="A11353">
        <v>15156</v>
      </c>
      <c r="B11353" s="15" t="s">
        <v>1039</v>
      </c>
      <c r="C11353" t="str">
        <f>_xlfn.XLOOKUP($B11353, STANDARDS!$A:$A, STANDARDS!$B:$B,,0,2)</f>
        <v>Dengying Fm</v>
      </c>
      <c r="D11353" t="s">
        <v>1064</v>
      </c>
      <c r="E11353" t="s">
        <v>1296</v>
      </c>
      <c r="J11353" s="13">
        <v>550</v>
      </c>
      <c r="K11353" s="13">
        <v>9</v>
      </c>
      <c r="L11353" s="16"/>
      <c r="M11353" t="s">
        <v>583</v>
      </c>
      <c r="P11353" t="s">
        <v>243</v>
      </c>
      <c r="Q11353">
        <v>2.95</v>
      </c>
      <c r="V11353">
        <v>1</v>
      </c>
      <c r="W11353" t="s">
        <v>1371</v>
      </c>
      <c r="X11353" t="s">
        <v>1447</v>
      </c>
    </row>
    <row r="11354" spans="1:24" x14ac:dyDescent="0.3">
      <c r="A11354">
        <v>15157</v>
      </c>
      <c r="B11354" s="15" t="s">
        <v>1039</v>
      </c>
      <c r="C11354" t="str">
        <f>_xlfn.XLOOKUP($B11354, STANDARDS!$A:$A, STANDARDS!$B:$B,,0,2)</f>
        <v>Dengying Fm</v>
      </c>
      <c r="D11354" t="s">
        <v>1064</v>
      </c>
      <c r="E11354" t="s">
        <v>1296</v>
      </c>
      <c r="J11354" s="13">
        <v>550</v>
      </c>
      <c r="K11354" s="13">
        <v>9</v>
      </c>
      <c r="L11354" s="16"/>
      <c r="M11354" t="s">
        <v>583</v>
      </c>
      <c r="P11354" t="s">
        <v>243</v>
      </c>
      <c r="Q11354">
        <v>2.74</v>
      </c>
      <c r="V11354">
        <v>1</v>
      </c>
      <c r="W11354" t="s">
        <v>1371</v>
      </c>
      <c r="X11354" t="s">
        <v>1447</v>
      </c>
    </row>
    <row r="11355" spans="1:24" x14ac:dyDescent="0.3">
      <c r="A11355">
        <v>15158</v>
      </c>
      <c r="B11355" s="15" t="s">
        <v>1039</v>
      </c>
      <c r="C11355" t="str">
        <f>_xlfn.XLOOKUP($B11355, STANDARDS!$A:$A, STANDARDS!$B:$B,,0,2)</f>
        <v>Dengying Fm</v>
      </c>
      <c r="D11355" t="s">
        <v>1064</v>
      </c>
      <c r="E11355" t="s">
        <v>1296</v>
      </c>
      <c r="J11355" s="13">
        <v>550</v>
      </c>
      <c r="K11355" s="13">
        <v>9</v>
      </c>
      <c r="L11355" s="16"/>
      <c r="M11355" t="s">
        <v>583</v>
      </c>
      <c r="P11355" t="s">
        <v>243</v>
      </c>
      <c r="Q11355">
        <v>2.66</v>
      </c>
      <c r="V11355">
        <v>1</v>
      </c>
      <c r="W11355" t="s">
        <v>1371</v>
      </c>
      <c r="X11355" t="s">
        <v>1447</v>
      </c>
    </row>
    <row r="11356" spans="1:24" x14ac:dyDescent="0.3">
      <c r="A11356">
        <v>15159</v>
      </c>
      <c r="B11356" s="15" t="s">
        <v>1039</v>
      </c>
      <c r="C11356" t="str">
        <f>_xlfn.XLOOKUP($B11356, STANDARDS!$A:$A, STANDARDS!$B:$B,,0,2)</f>
        <v>Dengying Fm</v>
      </c>
      <c r="D11356" t="s">
        <v>1064</v>
      </c>
      <c r="E11356" t="s">
        <v>1296</v>
      </c>
      <c r="J11356" s="13">
        <v>550</v>
      </c>
      <c r="K11356" s="13">
        <v>9</v>
      </c>
      <c r="L11356" s="16"/>
      <c r="M11356" t="s">
        <v>583</v>
      </c>
      <c r="P11356" t="s">
        <v>243</v>
      </c>
      <c r="Q11356">
        <v>3.35</v>
      </c>
      <c r="V11356">
        <v>1</v>
      </c>
      <c r="W11356" t="s">
        <v>1371</v>
      </c>
      <c r="X11356" t="s">
        <v>1447</v>
      </c>
    </row>
    <row r="11357" spans="1:24" x14ac:dyDescent="0.3">
      <c r="A11357">
        <v>15160</v>
      </c>
      <c r="B11357" s="15" t="s">
        <v>1039</v>
      </c>
      <c r="C11357" t="str">
        <f>_xlfn.XLOOKUP($B11357, STANDARDS!$A:$A, STANDARDS!$B:$B,,0,2)</f>
        <v>Dengying Fm</v>
      </c>
      <c r="D11357" t="s">
        <v>1064</v>
      </c>
      <c r="E11357" t="s">
        <v>1296</v>
      </c>
      <c r="J11357" s="13">
        <v>550</v>
      </c>
      <c r="K11357" s="13">
        <v>9</v>
      </c>
      <c r="L11357" s="16"/>
      <c r="M11357" t="s">
        <v>583</v>
      </c>
      <c r="P11357" t="s">
        <v>243</v>
      </c>
      <c r="Q11357">
        <v>2.0499999999999998</v>
      </c>
      <c r="V11357">
        <v>1</v>
      </c>
      <c r="W11357" t="s">
        <v>1371</v>
      </c>
      <c r="X11357" t="s">
        <v>1447</v>
      </c>
    </row>
    <row r="11358" spans="1:24" x14ac:dyDescent="0.3">
      <c r="A11358">
        <v>15161</v>
      </c>
      <c r="B11358" s="15" t="s">
        <v>1039</v>
      </c>
      <c r="C11358" t="str">
        <f>_xlfn.XLOOKUP($B11358, STANDARDS!$A:$A, STANDARDS!$B:$B,,0,2)</f>
        <v>Dengying Fm</v>
      </c>
      <c r="D11358" t="s">
        <v>1064</v>
      </c>
      <c r="E11358" t="s">
        <v>1296</v>
      </c>
      <c r="J11358" s="13">
        <v>550</v>
      </c>
      <c r="K11358" s="13">
        <v>9</v>
      </c>
      <c r="L11358" s="16"/>
      <c r="M11358" t="s">
        <v>583</v>
      </c>
      <c r="P11358" t="s">
        <v>243</v>
      </c>
      <c r="Q11358">
        <v>3.36</v>
      </c>
      <c r="V11358">
        <v>1</v>
      </c>
      <c r="W11358" t="s">
        <v>1371</v>
      </c>
      <c r="X11358" t="s">
        <v>1447</v>
      </c>
    </row>
    <row r="11359" spans="1:24" x14ac:dyDescent="0.3">
      <c r="A11359">
        <v>15162</v>
      </c>
      <c r="B11359" s="15" t="s">
        <v>1039</v>
      </c>
      <c r="C11359" t="str">
        <f>_xlfn.XLOOKUP($B11359, STANDARDS!$A:$A, STANDARDS!$B:$B,,0,2)</f>
        <v>Dengying Fm</v>
      </c>
      <c r="D11359" t="s">
        <v>1064</v>
      </c>
      <c r="E11359" t="s">
        <v>1296</v>
      </c>
      <c r="J11359" s="13">
        <v>550</v>
      </c>
      <c r="K11359" s="13">
        <v>9</v>
      </c>
      <c r="L11359" s="16"/>
      <c r="M11359" t="s">
        <v>583</v>
      </c>
      <c r="P11359" t="s">
        <v>243</v>
      </c>
      <c r="Q11359">
        <v>1.52</v>
      </c>
      <c r="V11359">
        <v>1</v>
      </c>
      <c r="W11359" t="s">
        <v>1371</v>
      </c>
      <c r="X11359" t="s">
        <v>1447</v>
      </c>
    </row>
    <row r="11360" spans="1:24" x14ac:dyDescent="0.3">
      <c r="A11360">
        <v>15163</v>
      </c>
      <c r="B11360" s="15" t="s">
        <v>1039</v>
      </c>
      <c r="C11360" t="str">
        <f>_xlfn.XLOOKUP($B11360, STANDARDS!$A:$A, STANDARDS!$B:$B,,0,2)</f>
        <v>Dengying Fm</v>
      </c>
      <c r="D11360" t="s">
        <v>1064</v>
      </c>
      <c r="E11360" t="s">
        <v>1296</v>
      </c>
      <c r="J11360" s="13">
        <v>550</v>
      </c>
      <c r="K11360" s="13">
        <v>9</v>
      </c>
      <c r="L11360" s="16"/>
      <c r="M11360" t="s">
        <v>583</v>
      </c>
      <c r="P11360" t="s">
        <v>243</v>
      </c>
      <c r="Q11360">
        <v>3.05</v>
      </c>
      <c r="V11360">
        <v>1</v>
      </c>
      <c r="W11360" t="s">
        <v>1371</v>
      </c>
      <c r="X11360" t="s">
        <v>1447</v>
      </c>
    </row>
    <row r="11361" spans="1:24" x14ac:dyDescent="0.3">
      <c r="A11361">
        <v>15164</v>
      </c>
      <c r="B11361" s="15" t="s">
        <v>1038</v>
      </c>
      <c r="C11361" t="str">
        <f>_xlfn.XLOOKUP($B11361, STANDARDS!$A:$A, STANDARDS!$B:$B,,0,2)</f>
        <v>Doushantuo Fm</v>
      </c>
      <c r="D11361" t="s">
        <v>1064</v>
      </c>
      <c r="E11361" t="s">
        <v>1296</v>
      </c>
      <c r="J11361" s="13">
        <v>570</v>
      </c>
      <c r="K11361" s="13">
        <v>20</v>
      </c>
      <c r="L11361" s="16"/>
      <c r="M11361" t="s">
        <v>583</v>
      </c>
      <c r="P11361" t="s">
        <v>243</v>
      </c>
      <c r="Q11361">
        <v>-4.07</v>
      </c>
      <c r="V11361">
        <v>1</v>
      </c>
      <c r="W11361" t="s">
        <v>1371</v>
      </c>
      <c r="X11361" t="s">
        <v>1447</v>
      </c>
    </row>
    <row r="11362" spans="1:24" x14ac:dyDescent="0.3">
      <c r="A11362">
        <v>15165</v>
      </c>
      <c r="B11362" s="15" t="s">
        <v>1038</v>
      </c>
      <c r="C11362" t="str">
        <f>_xlfn.XLOOKUP($B11362, STANDARDS!$A:$A, STANDARDS!$B:$B,,0,2)</f>
        <v>Doushantuo Fm</v>
      </c>
      <c r="D11362" t="s">
        <v>1064</v>
      </c>
      <c r="E11362" t="s">
        <v>1296</v>
      </c>
      <c r="J11362" s="13">
        <v>570</v>
      </c>
      <c r="K11362" s="13">
        <v>20</v>
      </c>
      <c r="L11362" s="16"/>
      <c r="M11362" t="s">
        <v>583</v>
      </c>
      <c r="P11362" t="s">
        <v>243</v>
      </c>
      <c r="Q11362">
        <v>-2.82</v>
      </c>
      <c r="V11362">
        <v>1</v>
      </c>
      <c r="W11362" t="s">
        <v>1371</v>
      </c>
      <c r="X11362" t="s">
        <v>1447</v>
      </c>
    </row>
    <row r="11363" spans="1:24" x14ac:dyDescent="0.3">
      <c r="A11363">
        <v>15166</v>
      </c>
      <c r="B11363" s="15" t="s">
        <v>1038</v>
      </c>
      <c r="C11363" t="str">
        <f>_xlfn.XLOOKUP($B11363, STANDARDS!$A:$A, STANDARDS!$B:$B,,0,2)</f>
        <v>Doushantuo Fm</v>
      </c>
      <c r="D11363" t="s">
        <v>1064</v>
      </c>
      <c r="E11363" t="s">
        <v>1296</v>
      </c>
      <c r="J11363" s="13">
        <v>570</v>
      </c>
      <c r="K11363" s="13">
        <v>20</v>
      </c>
      <c r="L11363" s="16"/>
      <c r="M11363" t="s">
        <v>583</v>
      </c>
      <c r="P11363" t="s">
        <v>243</v>
      </c>
      <c r="Q11363">
        <v>-1.1499999999999999</v>
      </c>
      <c r="V11363">
        <v>1</v>
      </c>
      <c r="W11363" t="s">
        <v>1371</v>
      </c>
      <c r="X11363" t="s">
        <v>1447</v>
      </c>
    </row>
    <row r="11364" spans="1:24" x14ac:dyDescent="0.3">
      <c r="A11364">
        <v>15167</v>
      </c>
      <c r="B11364" s="15" t="s">
        <v>1038</v>
      </c>
      <c r="C11364" t="str">
        <f>_xlfn.XLOOKUP($B11364, STANDARDS!$A:$A, STANDARDS!$B:$B,,0,2)</f>
        <v>Doushantuo Fm</v>
      </c>
      <c r="D11364" t="s">
        <v>1064</v>
      </c>
      <c r="E11364" t="s">
        <v>1296</v>
      </c>
      <c r="J11364" s="13">
        <v>570</v>
      </c>
      <c r="K11364" s="13">
        <v>20</v>
      </c>
      <c r="L11364" s="16"/>
      <c r="M11364" t="s">
        <v>583</v>
      </c>
      <c r="P11364" t="s">
        <v>243</v>
      </c>
      <c r="Q11364">
        <v>-13.99</v>
      </c>
      <c r="V11364">
        <v>1</v>
      </c>
      <c r="W11364" t="s">
        <v>1371</v>
      </c>
      <c r="X11364" t="s">
        <v>1447</v>
      </c>
    </row>
    <row r="11365" spans="1:24" x14ac:dyDescent="0.3">
      <c r="A11365">
        <v>15168</v>
      </c>
      <c r="B11365" s="15" t="s">
        <v>1038</v>
      </c>
      <c r="C11365" t="str">
        <f>_xlfn.XLOOKUP($B11365, STANDARDS!$A:$A, STANDARDS!$B:$B,,0,2)</f>
        <v>Doushantuo Fm</v>
      </c>
      <c r="D11365" t="s">
        <v>1064</v>
      </c>
      <c r="E11365" t="s">
        <v>1296</v>
      </c>
      <c r="J11365" s="13">
        <v>570</v>
      </c>
      <c r="K11365" s="13">
        <v>20</v>
      </c>
      <c r="L11365" s="16"/>
      <c r="M11365" t="s">
        <v>583</v>
      </c>
      <c r="P11365" t="s">
        <v>243</v>
      </c>
      <c r="Q11365">
        <v>2.54</v>
      </c>
      <c r="V11365">
        <v>1</v>
      </c>
      <c r="W11365" t="s">
        <v>1371</v>
      </c>
      <c r="X11365" t="s">
        <v>1447</v>
      </c>
    </row>
    <row r="11366" spans="1:24" x14ac:dyDescent="0.3">
      <c r="A11366">
        <v>15169</v>
      </c>
      <c r="B11366" s="15" t="s">
        <v>1038</v>
      </c>
      <c r="C11366" t="str">
        <f>_xlfn.XLOOKUP($B11366, STANDARDS!$A:$A, STANDARDS!$B:$B,,0,2)</f>
        <v>Doushantuo Fm</v>
      </c>
      <c r="D11366" t="s">
        <v>1064</v>
      </c>
      <c r="E11366" t="s">
        <v>1296</v>
      </c>
      <c r="J11366" s="13">
        <v>570</v>
      </c>
      <c r="K11366" s="13">
        <v>20</v>
      </c>
      <c r="L11366" s="16"/>
      <c r="M11366" t="s">
        <v>583</v>
      </c>
      <c r="P11366" t="s">
        <v>243</v>
      </c>
      <c r="Q11366">
        <v>3.13</v>
      </c>
      <c r="V11366">
        <v>1</v>
      </c>
      <c r="W11366" t="s">
        <v>1371</v>
      </c>
      <c r="X11366" t="s">
        <v>1447</v>
      </c>
    </row>
    <row r="11367" spans="1:24" x14ac:dyDescent="0.3">
      <c r="A11367">
        <v>15170</v>
      </c>
      <c r="B11367" s="15" t="s">
        <v>1038</v>
      </c>
      <c r="C11367" t="str">
        <f>_xlfn.XLOOKUP($B11367, STANDARDS!$A:$A, STANDARDS!$B:$B,,0,2)</f>
        <v>Doushantuo Fm</v>
      </c>
      <c r="D11367" t="s">
        <v>1064</v>
      </c>
      <c r="E11367" t="s">
        <v>1296</v>
      </c>
      <c r="J11367" s="13">
        <v>570</v>
      </c>
      <c r="K11367" s="13">
        <v>20</v>
      </c>
      <c r="L11367" s="16"/>
      <c r="M11367" t="s">
        <v>583</v>
      </c>
      <c r="P11367" t="s">
        <v>243</v>
      </c>
      <c r="Q11367">
        <v>-3.13</v>
      </c>
      <c r="V11367">
        <v>1</v>
      </c>
      <c r="W11367" t="s">
        <v>1371</v>
      </c>
      <c r="X11367" t="s">
        <v>1447</v>
      </c>
    </row>
    <row r="11368" spans="1:24" x14ac:dyDescent="0.3">
      <c r="A11368">
        <v>15171</v>
      </c>
      <c r="B11368" s="15" t="s">
        <v>1038</v>
      </c>
      <c r="C11368" t="str">
        <f>_xlfn.XLOOKUP($B11368, STANDARDS!$A:$A, STANDARDS!$B:$B,,0,2)</f>
        <v>Doushantuo Fm</v>
      </c>
      <c r="D11368" t="s">
        <v>1064</v>
      </c>
      <c r="E11368" t="s">
        <v>1296</v>
      </c>
      <c r="J11368" s="13">
        <v>570</v>
      </c>
      <c r="K11368" s="13">
        <v>20</v>
      </c>
      <c r="L11368" s="16"/>
      <c r="M11368" t="s">
        <v>583</v>
      </c>
      <c r="P11368" t="s">
        <v>243</v>
      </c>
      <c r="Q11368">
        <v>-3.09</v>
      </c>
      <c r="V11368">
        <v>1</v>
      </c>
      <c r="W11368" t="s">
        <v>1371</v>
      </c>
      <c r="X11368" t="s">
        <v>1447</v>
      </c>
    </row>
    <row r="11369" spans="1:24" x14ac:dyDescent="0.3">
      <c r="A11369">
        <v>15172</v>
      </c>
      <c r="B11369" s="15" t="s">
        <v>1038</v>
      </c>
      <c r="C11369" t="str">
        <f>_xlfn.XLOOKUP($B11369, STANDARDS!$A:$A, STANDARDS!$B:$B,,0,2)</f>
        <v>Doushantuo Fm</v>
      </c>
      <c r="D11369" t="s">
        <v>1064</v>
      </c>
      <c r="E11369" t="s">
        <v>1296</v>
      </c>
      <c r="J11369" s="13">
        <v>570</v>
      </c>
      <c r="K11369" s="13">
        <v>20</v>
      </c>
      <c r="L11369" s="16"/>
      <c r="M11369" t="s">
        <v>583</v>
      </c>
      <c r="P11369" t="s">
        <v>243</v>
      </c>
      <c r="Q11369">
        <v>3.63</v>
      </c>
      <c r="V11369">
        <v>1</v>
      </c>
      <c r="W11369" t="s">
        <v>1371</v>
      </c>
      <c r="X11369" t="s">
        <v>1447</v>
      </c>
    </row>
    <row r="11370" spans="1:24" x14ac:dyDescent="0.3">
      <c r="A11370">
        <v>15173</v>
      </c>
      <c r="B11370" s="15" t="s">
        <v>1038</v>
      </c>
      <c r="C11370" t="str">
        <f>_xlfn.XLOOKUP($B11370, STANDARDS!$A:$A, STANDARDS!$B:$B,,0,2)</f>
        <v>Doushantuo Fm</v>
      </c>
      <c r="D11370" t="s">
        <v>1064</v>
      </c>
      <c r="E11370" t="s">
        <v>1296</v>
      </c>
      <c r="J11370" s="13">
        <v>570</v>
      </c>
      <c r="K11370" s="13">
        <v>20</v>
      </c>
      <c r="L11370" s="16"/>
      <c r="M11370" t="s">
        <v>583</v>
      </c>
      <c r="P11370" t="s">
        <v>243</v>
      </c>
      <c r="Q11370">
        <v>3.62</v>
      </c>
      <c r="V11370">
        <v>1</v>
      </c>
      <c r="W11370" t="s">
        <v>1371</v>
      </c>
      <c r="X11370" t="s">
        <v>1447</v>
      </c>
    </row>
    <row r="11371" spans="1:24" x14ac:dyDescent="0.3">
      <c r="A11371">
        <v>15174</v>
      </c>
      <c r="B11371" s="15" t="s">
        <v>1038</v>
      </c>
      <c r="C11371" t="str">
        <f>_xlfn.XLOOKUP($B11371, STANDARDS!$A:$A, STANDARDS!$B:$B,,0,2)</f>
        <v>Doushantuo Fm</v>
      </c>
      <c r="D11371" t="s">
        <v>1064</v>
      </c>
      <c r="E11371" t="s">
        <v>1296</v>
      </c>
      <c r="J11371" s="13">
        <v>570</v>
      </c>
      <c r="K11371" s="13">
        <v>20</v>
      </c>
      <c r="L11371" s="16"/>
      <c r="M11371" t="s">
        <v>583</v>
      </c>
      <c r="P11371" t="s">
        <v>243</v>
      </c>
      <c r="Q11371">
        <v>4.38</v>
      </c>
      <c r="V11371">
        <v>1</v>
      </c>
      <c r="W11371" t="s">
        <v>1371</v>
      </c>
      <c r="X11371" t="s">
        <v>1447</v>
      </c>
    </row>
    <row r="11372" spans="1:24" x14ac:dyDescent="0.3">
      <c r="A11372">
        <v>15175</v>
      </c>
      <c r="B11372" s="15" t="s">
        <v>1038</v>
      </c>
      <c r="C11372" t="str">
        <f>_xlfn.XLOOKUP($B11372, STANDARDS!$A:$A, STANDARDS!$B:$B,,0,2)</f>
        <v>Doushantuo Fm</v>
      </c>
      <c r="D11372" t="s">
        <v>1064</v>
      </c>
      <c r="E11372" t="s">
        <v>1296</v>
      </c>
      <c r="J11372" s="13">
        <v>570</v>
      </c>
      <c r="K11372" s="13">
        <v>20</v>
      </c>
      <c r="L11372" s="16"/>
      <c r="M11372" t="s">
        <v>583</v>
      </c>
      <c r="P11372" t="s">
        <v>243</v>
      </c>
      <c r="Q11372">
        <v>2.04</v>
      </c>
      <c r="V11372">
        <v>1</v>
      </c>
      <c r="W11372" t="s">
        <v>1371</v>
      </c>
      <c r="X11372" t="s">
        <v>1447</v>
      </c>
    </row>
    <row r="11373" spans="1:24" x14ac:dyDescent="0.3">
      <c r="A11373">
        <v>15176</v>
      </c>
      <c r="B11373" s="15" t="s">
        <v>1038</v>
      </c>
      <c r="C11373" t="str">
        <f>_xlfn.XLOOKUP($B11373, STANDARDS!$A:$A, STANDARDS!$B:$B,,0,2)</f>
        <v>Doushantuo Fm</v>
      </c>
      <c r="D11373" t="s">
        <v>1064</v>
      </c>
      <c r="E11373" t="s">
        <v>1296</v>
      </c>
      <c r="J11373" s="13">
        <v>570</v>
      </c>
      <c r="K11373" s="13">
        <v>20</v>
      </c>
      <c r="L11373" s="16"/>
      <c r="M11373" t="s">
        <v>583</v>
      </c>
      <c r="P11373" t="s">
        <v>243</v>
      </c>
      <c r="Q11373">
        <v>1.64</v>
      </c>
      <c r="V11373">
        <v>1</v>
      </c>
      <c r="W11373" t="s">
        <v>1371</v>
      </c>
      <c r="X11373" t="s">
        <v>1447</v>
      </c>
    </row>
    <row r="11374" spans="1:24" x14ac:dyDescent="0.3">
      <c r="A11374">
        <v>15177</v>
      </c>
      <c r="B11374" s="15" t="s">
        <v>1038</v>
      </c>
      <c r="C11374" t="str">
        <f>_xlfn.XLOOKUP($B11374, STANDARDS!$A:$A, STANDARDS!$B:$B,,0,2)</f>
        <v>Doushantuo Fm</v>
      </c>
      <c r="D11374" t="s">
        <v>1064</v>
      </c>
      <c r="E11374" t="s">
        <v>1296</v>
      </c>
      <c r="J11374" s="13">
        <v>570</v>
      </c>
      <c r="K11374" s="13">
        <v>20</v>
      </c>
      <c r="L11374" s="16"/>
      <c r="M11374" t="s">
        <v>583</v>
      </c>
      <c r="P11374" t="s">
        <v>243</v>
      </c>
      <c r="Q11374">
        <v>2.02</v>
      </c>
      <c r="V11374">
        <v>1</v>
      </c>
      <c r="W11374" t="s">
        <v>1371</v>
      </c>
      <c r="X11374" t="s">
        <v>1447</v>
      </c>
    </row>
    <row r="11375" spans="1:24" x14ac:dyDescent="0.3">
      <c r="A11375">
        <v>15178</v>
      </c>
      <c r="B11375" s="15" t="s">
        <v>1038</v>
      </c>
      <c r="C11375" t="str">
        <f>_xlfn.XLOOKUP($B11375, STANDARDS!$A:$A, STANDARDS!$B:$B,,0,2)</f>
        <v>Doushantuo Fm</v>
      </c>
      <c r="D11375" t="s">
        <v>1064</v>
      </c>
      <c r="E11375" t="s">
        <v>1296</v>
      </c>
      <c r="J11375" s="13">
        <v>570</v>
      </c>
      <c r="K11375" s="13">
        <v>20</v>
      </c>
      <c r="L11375" s="16"/>
      <c r="M11375" t="s">
        <v>583</v>
      </c>
      <c r="P11375" t="s">
        <v>243</v>
      </c>
      <c r="Q11375">
        <v>-4.9000000000000004</v>
      </c>
      <c r="V11375">
        <v>1</v>
      </c>
      <c r="W11375" t="s">
        <v>1371</v>
      </c>
      <c r="X11375" t="s">
        <v>1447</v>
      </c>
    </row>
    <row r="11376" spans="1:24" x14ac:dyDescent="0.3">
      <c r="A11376">
        <v>15179</v>
      </c>
      <c r="B11376" s="15" t="s">
        <v>1038</v>
      </c>
      <c r="C11376" t="str">
        <f>_xlfn.XLOOKUP($B11376, STANDARDS!$A:$A, STANDARDS!$B:$B,,0,2)</f>
        <v>Doushantuo Fm</v>
      </c>
      <c r="D11376" t="s">
        <v>1064</v>
      </c>
      <c r="E11376" t="s">
        <v>1296</v>
      </c>
      <c r="J11376" s="13">
        <v>570</v>
      </c>
      <c r="K11376" s="13">
        <v>20</v>
      </c>
      <c r="L11376" s="16"/>
      <c r="M11376" t="s">
        <v>583</v>
      </c>
      <c r="P11376" t="s">
        <v>243</v>
      </c>
      <c r="Q11376">
        <v>2.81</v>
      </c>
      <c r="V11376">
        <v>1</v>
      </c>
      <c r="W11376" t="s">
        <v>1371</v>
      </c>
      <c r="X11376" t="s">
        <v>1447</v>
      </c>
    </row>
    <row r="11377" spans="1:24" x14ac:dyDescent="0.3">
      <c r="A11377">
        <v>15180</v>
      </c>
      <c r="B11377" s="15" t="s">
        <v>1038</v>
      </c>
      <c r="C11377" t="str">
        <f>_xlfn.XLOOKUP($B11377, STANDARDS!$A:$A, STANDARDS!$B:$B,,0,2)</f>
        <v>Doushantuo Fm</v>
      </c>
      <c r="D11377" t="s">
        <v>1064</v>
      </c>
      <c r="E11377" t="s">
        <v>1296</v>
      </c>
      <c r="J11377" s="13">
        <v>570</v>
      </c>
      <c r="K11377" s="13">
        <v>20</v>
      </c>
      <c r="L11377" s="16"/>
      <c r="M11377" t="s">
        <v>583</v>
      </c>
      <c r="P11377" t="s">
        <v>243</v>
      </c>
      <c r="Q11377">
        <v>-0.1</v>
      </c>
      <c r="V11377">
        <v>1</v>
      </c>
      <c r="W11377" t="s">
        <v>1371</v>
      </c>
      <c r="X11377" t="s">
        <v>1447</v>
      </c>
    </row>
    <row r="11378" spans="1:24" x14ac:dyDescent="0.3">
      <c r="A11378">
        <v>15181</v>
      </c>
      <c r="B11378" s="15" t="s">
        <v>1038</v>
      </c>
      <c r="C11378" t="str">
        <f>_xlfn.XLOOKUP($B11378, STANDARDS!$A:$A, STANDARDS!$B:$B,,0,2)</f>
        <v>Doushantuo Fm</v>
      </c>
      <c r="D11378" t="s">
        <v>1064</v>
      </c>
      <c r="E11378" t="s">
        <v>1296</v>
      </c>
      <c r="J11378" s="13">
        <v>570</v>
      </c>
      <c r="K11378" s="13">
        <v>20</v>
      </c>
      <c r="L11378" s="16"/>
      <c r="M11378" t="s">
        <v>583</v>
      </c>
      <c r="P11378" t="s">
        <v>243</v>
      </c>
      <c r="Q11378">
        <v>-1.07</v>
      </c>
      <c r="V11378">
        <v>1</v>
      </c>
      <c r="W11378" t="s">
        <v>1371</v>
      </c>
      <c r="X11378" t="s">
        <v>1447</v>
      </c>
    </row>
    <row r="11379" spans="1:24" x14ac:dyDescent="0.3">
      <c r="A11379">
        <v>15182</v>
      </c>
      <c r="B11379" s="15" t="s">
        <v>1038</v>
      </c>
      <c r="C11379" t="str">
        <f>_xlfn.XLOOKUP($B11379, STANDARDS!$A:$A, STANDARDS!$B:$B,,0,2)</f>
        <v>Doushantuo Fm</v>
      </c>
      <c r="D11379" t="s">
        <v>1064</v>
      </c>
      <c r="E11379" t="s">
        <v>1296</v>
      </c>
      <c r="J11379" s="13">
        <v>570</v>
      </c>
      <c r="K11379" s="13">
        <v>20</v>
      </c>
      <c r="L11379" s="16"/>
      <c r="M11379" t="s">
        <v>583</v>
      </c>
      <c r="P11379" t="s">
        <v>243</v>
      </c>
      <c r="Q11379">
        <v>4.43</v>
      </c>
      <c r="V11379">
        <v>1</v>
      </c>
      <c r="W11379" t="s">
        <v>1371</v>
      </c>
      <c r="X11379" t="s">
        <v>1447</v>
      </c>
    </row>
    <row r="11380" spans="1:24" x14ac:dyDescent="0.3">
      <c r="A11380">
        <v>15183</v>
      </c>
      <c r="B11380" s="15" t="s">
        <v>1038</v>
      </c>
      <c r="C11380" t="str">
        <f>_xlfn.XLOOKUP($B11380, STANDARDS!$A:$A, STANDARDS!$B:$B,,0,2)</f>
        <v>Doushantuo Fm</v>
      </c>
      <c r="D11380" t="s">
        <v>1064</v>
      </c>
      <c r="E11380" t="s">
        <v>1296</v>
      </c>
      <c r="J11380" s="13">
        <v>570</v>
      </c>
      <c r="K11380" s="13">
        <v>20</v>
      </c>
      <c r="L11380" s="16"/>
      <c r="M11380" t="s">
        <v>583</v>
      </c>
      <c r="P11380" t="s">
        <v>243</v>
      </c>
      <c r="Q11380">
        <v>1.36</v>
      </c>
      <c r="V11380">
        <v>1</v>
      </c>
      <c r="W11380" t="s">
        <v>1371</v>
      </c>
      <c r="X11380" t="s">
        <v>1447</v>
      </c>
    </row>
    <row r="11381" spans="1:24" x14ac:dyDescent="0.3">
      <c r="A11381">
        <v>15184</v>
      </c>
      <c r="B11381" s="15" t="s">
        <v>1038</v>
      </c>
      <c r="C11381" t="str">
        <f>_xlfn.XLOOKUP($B11381, STANDARDS!$A:$A, STANDARDS!$B:$B,,0,2)</f>
        <v>Doushantuo Fm</v>
      </c>
      <c r="D11381" t="s">
        <v>1064</v>
      </c>
      <c r="E11381" t="s">
        <v>1296</v>
      </c>
      <c r="J11381" s="13">
        <v>570</v>
      </c>
      <c r="K11381" s="13">
        <v>20</v>
      </c>
      <c r="L11381" s="16"/>
      <c r="M11381" t="s">
        <v>583</v>
      </c>
      <c r="P11381" t="s">
        <v>243</v>
      </c>
      <c r="Q11381">
        <v>0.98</v>
      </c>
      <c r="V11381">
        <v>1</v>
      </c>
      <c r="W11381" t="s">
        <v>1371</v>
      </c>
      <c r="X11381" t="s">
        <v>1447</v>
      </c>
    </row>
    <row r="11382" spans="1:24" x14ac:dyDescent="0.3">
      <c r="A11382">
        <v>15185</v>
      </c>
      <c r="B11382" s="15" t="s">
        <v>1038</v>
      </c>
      <c r="C11382" t="str">
        <f>_xlfn.XLOOKUP($B11382, STANDARDS!$A:$A, STANDARDS!$B:$B,,0,2)</f>
        <v>Doushantuo Fm</v>
      </c>
      <c r="D11382" t="s">
        <v>1064</v>
      </c>
      <c r="E11382" t="s">
        <v>1296</v>
      </c>
      <c r="J11382" s="13">
        <v>570</v>
      </c>
      <c r="K11382" s="13">
        <v>20</v>
      </c>
      <c r="L11382" s="16"/>
      <c r="M11382" t="s">
        <v>583</v>
      </c>
      <c r="P11382" t="s">
        <v>243</v>
      </c>
      <c r="Q11382">
        <v>1.81</v>
      </c>
      <c r="V11382">
        <v>1</v>
      </c>
      <c r="W11382" t="s">
        <v>1371</v>
      </c>
      <c r="X11382" t="s">
        <v>1447</v>
      </c>
    </row>
    <row r="11383" spans="1:24" x14ac:dyDescent="0.3">
      <c r="A11383">
        <v>15186</v>
      </c>
      <c r="B11383" s="15" t="s">
        <v>1038</v>
      </c>
      <c r="C11383" t="str">
        <f>_xlfn.XLOOKUP($B11383, STANDARDS!$A:$A, STANDARDS!$B:$B,,0,2)</f>
        <v>Doushantuo Fm</v>
      </c>
      <c r="D11383" t="s">
        <v>1064</v>
      </c>
      <c r="E11383" t="s">
        <v>1296</v>
      </c>
      <c r="J11383" s="13">
        <v>570</v>
      </c>
      <c r="K11383" s="13">
        <v>20</v>
      </c>
      <c r="L11383" s="16"/>
      <c r="M11383" t="s">
        <v>583</v>
      </c>
      <c r="P11383" t="s">
        <v>243</v>
      </c>
      <c r="Q11383">
        <v>0.43</v>
      </c>
      <c r="V11383">
        <v>1</v>
      </c>
      <c r="W11383" t="s">
        <v>1371</v>
      </c>
      <c r="X11383" t="s">
        <v>1447</v>
      </c>
    </row>
    <row r="11384" spans="1:24" x14ac:dyDescent="0.3">
      <c r="A11384">
        <v>15187</v>
      </c>
      <c r="B11384" s="15" t="s">
        <v>1040</v>
      </c>
      <c r="C11384" t="str">
        <f>_xlfn.XLOOKUP($B11384, STANDARDS!$A:$A, STANDARDS!$B:$B,,0,2)</f>
        <v>Nantou Fm</v>
      </c>
      <c r="D11384" t="s">
        <v>1064</v>
      </c>
      <c r="E11384" t="s">
        <v>1296</v>
      </c>
      <c r="J11384" s="13">
        <v>590</v>
      </c>
      <c r="K11384" s="13"/>
      <c r="L11384" s="16"/>
      <c r="M11384" t="s">
        <v>1367</v>
      </c>
      <c r="P11384" t="s">
        <v>243</v>
      </c>
      <c r="Q11384">
        <v>-7.8</v>
      </c>
      <c r="V11384">
        <v>1</v>
      </c>
      <c r="W11384" t="s">
        <v>1371</v>
      </c>
      <c r="X11384" t="s">
        <v>1447</v>
      </c>
    </row>
    <row r="11385" spans="1:24" x14ac:dyDescent="0.3">
      <c r="A11385">
        <v>15188</v>
      </c>
      <c r="B11385" s="15" t="s">
        <v>1040</v>
      </c>
      <c r="C11385" t="str">
        <f>_xlfn.XLOOKUP($B11385, STANDARDS!$A:$A, STANDARDS!$B:$B,,0,2)</f>
        <v>Nantou Fm</v>
      </c>
      <c r="D11385" t="s">
        <v>1064</v>
      </c>
      <c r="E11385" t="s">
        <v>1296</v>
      </c>
      <c r="J11385" s="13">
        <v>590</v>
      </c>
      <c r="K11385" s="13"/>
      <c r="L11385" s="16"/>
      <c r="M11385" t="s">
        <v>1367</v>
      </c>
      <c r="P11385" t="s">
        <v>243</v>
      </c>
      <c r="Q11385">
        <v>-4.7</v>
      </c>
      <c r="V11385">
        <v>1</v>
      </c>
      <c r="W11385" t="s">
        <v>1371</v>
      </c>
      <c r="X11385" t="s">
        <v>1447</v>
      </c>
    </row>
    <row r="11386" spans="1:24" x14ac:dyDescent="0.3">
      <c r="A11386">
        <v>15189</v>
      </c>
      <c r="B11386" s="15" t="s">
        <v>1040</v>
      </c>
      <c r="C11386" t="str">
        <f>_xlfn.XLOOKUP($B11386, STANDARDS!$A:$A, STANDARDS!$B:$B,,0,2)</f>
        <v>Nantou Fm</v>
      </c>
      <c r="D11386" t="s">
        <v>1064</v>
      </c>
      <c r="E11386" t="s">
        <v>1296</v>
      </c>
      <c r="J11386" s="13">
        <v>590</v>
      </c>
      <c r="K11386" s="13"/>
      <c r="L11386" s="16"/>
      <c r="M11386" t="s">
        <v>1367</v>
      </c>
      <c r="P11386" t="s">
        <v>243</v>
      </c>
      <c r="Q11386">
        <v>-7.1</v>
      </c>
      <c r="V11386">
        <v>1</v>
      </c>
      <c r="W11386" t="s">
        <v>1371</v>
      </c>
      <c r="X11386" t="s">
        <v>1447</v>
      </c>
    </row>
    <row r="11387" spans="1:24" x14ac:dyDescent="0.3">
      <c r="A11387">
        <v>15190</v>
      </c>
      <c r="B11387" s="15" t="s">
        <v>1041</v>
      </c>
      <c r="C11387" t="str">
        <f>_xlfn.XLOOKUP($B11387, STANDARDS!$A:$A, STANDARDS!$B:$B,,0,2)</f>
        <v>Tulomozerskaya Fm</v>
      </c>
      <c r="D11387" t="s">
        <v>1057</v>
      </c>
      <c r="E11387" t="s">
        <v>1297</v>
      </c>
      <c r="J11387" s="13">
        <v>2080</v>
      </c>
      <c r="K11387" s="13">
        <v>120</v>
      </c>
      <c r="L11387" s="16"/>
      <c r="M11387" t="s">
        <v>1335</v>
      </c>
      <c r="P11387" t="s">
        <v>243</v>
      </c>
      <c r="Q11387">
        <v>-10.8</v>
      </c>
      <c r="V11387">
        <v>1</v>
      </c>
      <c r="W11387" t="s">
        <v>1371</v>
      </c>
      <c r="X11387" t="s">
        <v>1448</v>
      </c>
    </row>
    <row r="11388" spans="1:24" x14ac:dyDescent="0.3">
      <c r="A11388">
        <v>15191</v>
      </c>
      <c r="B11388" s="15" t="s">
        <v>1041</v>
      </c>
      <c r="C11388" t="str">
        <f>_xlfn.XLOOKUP($B11388, STANDARDS!$A:$A, STANDARDS!$B:$B,,0,2)</f>
        <v>Tulomozerskaya Fm</v>
      </c>
      <c r="D11388" t="s">
        <v>1057</v>
      </c>
      <c r="E11388" t="s">
        <v>1297</v>
      </c>
      <c r="J11388" s="13">
        <v>2080</v>
      </c>
      <c r="K11388" s="13">
        <v>120</v>
      </c>
      <c r="L11388" s="16"/>
      <c r="M11388" t="s">
        <v>1335</v>
      </c>
      <c r="P11388" t="s">
        <v>243</v>
      </c>
      <c r="Q11388">
        <v>-5.6</v>
      </c>
      <c r="V11388">
        <v>1</v>
      </c>
      <c r="W11388" t="s">
        <v>1371</v>
      </c>
      <c r="X11388" t="s">
        <v>1448</v>
      </c>
    </row>
    <row r="11389" spans="1:24" x14ac:dyDescent="0.3">
      <c r="A11389">
        <v>15192</v>
      </c>
      <c r="B11389" s="15" t="s">
        <v>1041</v>
      </c>
      <c r="C11389" t="str">
        <f>_xlfn.XLOOKUP($B11389, STANDARDS!$A:$A, STANDARDS!$B:$B,,0,2)</f>
        <v>Tulomozerskaya Fm</v>
      </c>
      <c r="D11389" t="s">
        <v>1057</v>
      </c>
      <c r="E11389" t="s">
        <v>1297</v>
      </c>
      <c r="J11389" s="13">
        <v>2080</v>
      </c>
      <c r="K11389" s="13">
        <v>120</v>
      </c>
      <c r="L11389" s="16"/>
      <c r="M11389" t="s">
        <v>1335</v>
      </c>
      <c r="P11389" t="s">
        <v>243</v>
      </c>
      <c r="Q11389">
        <v>-10</v>
      </c>
      <c r="V11389">
        <v>1</v>
      </c>
      <c r="W11389" t="s">
        <v>1371</v>
      </c>
      <c r="X11389" t="s">
        <v>1448</v>
      </c>
    </row>
    <row r="11390" spans="1:24" x14ac:dyDescent="0.3">
      <c r="A11390">
        <v>15193</v>
      </c>
      <c r="B11390" s="15" t="s">
        <v>1041</v>
      </c>
      <c r="C11390" t="str">
        <f>_xlfn.XLOOKUP($B11390, STANDARDS!$A:$A, STANDARDS!$B:$B,,0,2)</f>
        <v>Tulomozerskaya Fm</v>
      </c>
      <c r="D11390" t="s">
        <v>1057</v>
      </c>
      <c r="E11390" t="s">
        <v>1297</v>
      </c>
      <c r="J11390" s="13">
        <v>2080</v>
      </c>
      <c r="K11390" s="13">
        <v>120</v>
      </c>
      <c r="L11390" s="16"/>
      <c r="M11390" t="s">
        <v>1335</v>
      </c>
      <c r="P11390" t="s">
        <v>243</v>
      </c>
      <c r="Q11390">
        <v>-11.8</v>
      </c>
      <c r="V11390">
        <v>1</v>
      </c>
      <c r="W11390" t="s">
        <v>1371</v>
      </c>
      <c r="X11390" t="s">
        <v>1448</v>
      </c>
    </row>
    <row r="11391" spans="1:24" x14ac:dyDescent="0.3">
      <c r="A11391">
        <v>15194</v>
      </c>
      <c r="B11391" s="15" t="s">
        <v>1041</v>
      </c>
      <c r="C11391" t="str">
        <f>_xlfn.XLOOKUP($B11391, STANDARDS!$A:$A, STANDARDS!$B:$B,,0,2)</f>
        <v>Tulomozerskaya Fm</v>
      </c>
      <c r="D11391" t="s">
        <v>1057</v>
      </c>
      <c r="E11391" t="s">
        <v>1297</v>
      </c>
      <c r="J11391" s="13">
        <v>2080</v>
      </c>
      <c r="K11391" s="13">
        <v>120</v>
      </c>
      <c r="L11391" s="16"/>
      <c r="M11391" t="s">
        <v>1335</v>
      </c>
      <c r="P11391" t="s">
        <v>243</v>
      </c>
      <c r="Q11391">
        <v>-2</v>
      </c>
      <c r="V11391">
        <v>1</v>
      </c>
      <c r="W11391" t="s">
        <v>1371</v>
      </c>
      <c r="X11391" t="s">
        <v>1448</v>
      </c>
    </row>
    <row r="11392" spans="1:24" x14ac:dyDescent="0.3">
      <c r="A11392">
        <v>15195</v>
      </c>
      <c r="B11392" s="15" t="s">
        <v>1041</v>
      </c>
      <c r="C11392" t="str">
        <f>_xlfn.XLOOKUP($B11392, STANDARDS!$A:$A, STANDARDS!$B:$B,,0,2)</f>
        <v>Tulomozerskaya Fm</v>
      </c>
      <c r="D11392" t="s">
        <v>1057</v>
      </c>
      <c r="E11392" t="s">
        <v>1297</v>
      </c>
      <c r="J11392" s="13">
        <v>2080</v>
      </c>
      <c r="K11392" s="13">
        <v>120</v>
      </c>
      <c r="L11392" s="16"/>
      <c r="M11392" t="s">
        <v>1340</v>
      </c>
      <c r="P11392" t="s">
        <v>243</v>
      </c>
      <c r="Q11392">
        <v>12.5</v>
      </c>
      <c r="V11392">
        <v>1</v>
      </c>
      <c r="W11392" t="s">
        <v>1371</v>
      </c>
      <c r="X11392" t="s">
        <v>1448</v>
      </c>
    </row>
    <row r="11393" spans="1:24" x14ac:dyDescent="0.3">
      <c r="A11393">
        <v>15196</v>
      </c>
      <c r="B11393" s="15" t="s">
        <v>1041</v>
      </c>
      <c r="C11393" t="str">
        <f>_xlfn.XLOOKUP($B11393, STANDARDS!$A:$A, STANDARDS!$B:$B,,0,2)</f>
        <v>Tulomozerskaya Fm</v>
      </c>
      <c r="D11393" t="s">
        <v>1057</v>
      </c>
      <c r="E11393" t="s">
        <v>1297</v>
      </c>
      <c r="J11393" s="13">
        <v>2080</v>
      </c>
      <c r="K11393" s="13">
        <v>120</v>
      </c>
      <c r="L11393" s="16"/>
      <c r="M11393" t="s">
        <v>1340</v>
      </c>
      <c r="P11393" t="s">
        <v>243</v>
      </c>
      <c r="Q11393">
        <v>13.8</v>
      </c>
      <c r="V11393">
        <v>1</v>
      </c>
      <c r="W11393" t="s">
        <v>1371</v>
      </c>
      <c r="X11393" t="s">
        <v>1448</v>
      </c>
    </row>
    <row r="11394" spans="1:24" x14ac:dyDescent="0.3">
      <c r="A11394">
        <v>15197</v>
      </c>
      <c r="B11394" s="15" t="s">
        <v>1041</v>
      </c>
      <c r="C11394" t="str">
        <f>_xlfn.XLOOKUP($B11394, STANDARDS!$A:$A, STANDARDS!$B:$B,,0,2)</f>
        <v>Tulomozerskaya Fm</v>
      </c>
      <c r="D11394" t="s">
        <v>1057</v>
      </c>
      <c r="E11394" t="s">
        <v>1297</v>
      </c>
      <c r="J11394" s="13">
        <v>2080</v>
      </c>
      <c r="K11394" s="13">
        <v>120</v>
      </c>
      <c r="L11394" s="16"/>
      <c r="M11394" t="s">
        <v>583</v>
      </c>
      <c r="P11394" t="s">
        <v>243</v>
      </c>
      <c r="Q11394">
        <v>3.6</v>
      </c>
      <c r="V11394">
        <v>1</v>
      </c>
      <c r="W11394" t="s">
        <v>1371</v>
      </c>
      <c r="X11394" t="s">
        <v>1448</v>
      </c>
    </row>
    <row r="11395" spans="1:24" x14ac:dyDescent="0.3">
      <c r="A11395">
        <v>15198</v>
      </c>
      <c r="B11395" s="15" t="s">
        <v>1041</v>
      </c>
      <c r="C11395" t="str">
        <f>_xlfn.XLOOKUP($B11395, STANDARDS!$A:$A, STANDARDS!$B:$B,,0,2)</f>
        <v>Tulomozerskaya Fm</v>
      </c>
      <c r="D11395" t="s">
        <v>1057</v>
      </c>
      <c r="E11395" t="s">
        <v>1297</v>
      </c>
      <c r="J11395" s="13">
        <v>2080</v>
      </c>
      <c r="K11395" s="13">
        <v>120</v>
      </c>
      <c r="L11395" s="16"/>
      <c r="M11395" t="s">
        <v>583</v>
      </c>
      <c r="P11395" t="s">
        <v>243</v>
      </c>
      <c r="Q11395">
        <v>-3.6</v>
      </c>
      <c r="V11395">
        <v>1</v>
      </c>
      <c r="W11395" t="s">
        <v>1371</v>
      </c>
      <c r="X11395" t="s">
        <v>1448</v>
      </c>
    </row>
    <row r="11396" spans="1:24" x14ac:dyDescent="0.3">
      <c r="A11396">
        <v>15199</v>
      </c>
      <c r="B11396" s="15" t="s">
        <v>1041</v>
      </c>
      <c r="C11396" t="str">
        <f>_xlfn.XLOOKUP($B11396, STANDARDS!$A:$A, STANDARDS!$B:$B,,0,2)</f>
        <v>Tulomozerskaya Fm</v>
      </c>
      <c r="D11396" t="s">
        <v>1057</v>
      </c>
      <c r="E11396" t="s">
        <v>1297</v>
      </c>
      <c r="J11396" s="13">
        <v>2080</v>
      </c>
      <c r="K11396" s="13">
        <v>120</v>
      </c>
      <c r="L11396" s="16"/>
      <c r="M11396" t="s">
        <v>583</v>
      </c>
      <c r="P11396" t="s">
        <v>243</v>
      </c>
      <c r="Q11396">
        <v>9</v>
      </c>
      <c r="V11396">
        <v>1</v>
      </c>
      <c r="W11396" t="s">
        <v>1371</v>
      </c>
      <c r="X11396" t="s">
        <v>1448</v>
      </c>
    </row>
    <row r="11397" spans="1:24" x14ac:dyDescent="0.3">
      <c r="A11397">
        <v>15200</v>
      </c>
      <c r="B11397" s="15" t="s">
        <v>1041</v>
      </c>
      <c r="C11397" t="str">
        <f>_xlfn.XLOOKUP($B11397, STANDARDS!$A:$A, STANDARDS!$B:$B,,0,2)</f>
        <v>Tulomozerskaya Fm</v>
      </c>
      <c r="D11397" t="s">
        <v>1057</v>
      </c>
      <c r="E11397" t="s">
        <v>1297</v>
      </c>
      <c r="J11397" s="13">
        <v>2080</v>
      </c>
      <c r="K11397" s="13">
        <v>120</v>
      </c>
      <c r="L11397" s="16"/>
      <c r="M11397" t="s">
        <v>583</v>
      </c>
      <c r="P11397" t="s">
        <v>243</v>
      </c>
      <c r="Q11397">
        <v>5.6</v>
      </c>
      <c r="V11397">
        <v>1</v>
      </c>
      <c r="W11397" t="s">
        <v>1371</v>
      </c>
      <c r="X11397" t="s">
        <v>1448</v>
      </c>
    </row>
    <row r="11398" spans="1:24" x14ac:dyDescent="0.3">
      <c r="A11398">
        <v>15201</v>
      </c>
      <c r="B11398" s="15" t="s">
        <v>1041</v>
      </c>
      <c r="C11398" t="str">
        <f>_xlfn.XLOOKUP($B11398, STANDARDS!$A:$A, STANDARDS!$B:$B,,0,2)</f>
        <v>Tulomozerskaya Fm</v>
      </c>
      <c r="D11398" t="s">
        <v>1057</v>
      </c>
      <c r="E11398" t="s">
        <v>1297</v>
      </c>
      <c r="J11398" s="13">
        <v>2080</v>
      </c>
      <c r="K11398" s="13">
        <v>120</v>
      </c>
      <c r="L11398" s="16"/>
      <c r="M11398" t="s">
        <v>583</v>
      </c>
      <c r="P11398" t="s">
        <v>243</v>
      </c>
      <c r="Q11398">
        <v>-3.5</v>
      </c>
      <c r="V11398">
        <v>1</v>
      </c>
      <c r="W11398" t="s">
        <v>1371</v>
      </c>
      <c r="X11398" t="s">
        <v>1448</v>
      </c>
    </row>
    <row r="11399" spans="1:24" x14ac:dyDescent="0.3">
      <c r="A11399">
        <v>15202</v>
      </c>
      <c r="B11399" s="15" t="s">
        <v>1041</v>
      </c>
      <c r="C11399" t="str">
        <f>_xlfn.XLOOKUP($B11399, STANDARDS!$A:$A, STANDARDS!$B:$B,,0,2)</f>
        <v>Tulomozerskaya Fm</v>
      </c>
      <c r="D11399" t="s">
        <v>1057</v>
      </c>
      <c r="E11399" t="s">
        <v>1297</v>
      </c>
      <c r="J11399" s="13">
        <v>2080</v>
      </c>
      <c r="K11399" s="13">
        <v>120</v>
      </c>
      <c r="L11399" s="16"/>
      <c r="M11399" t="s">
        <v>583</v>
      </c>
      <c r="P11399" t="s">
        <v>243</v>
      </c>
      <c r="Q11399">
        <v>11.9</v>
      </c>
      <c r="V11399">
        <v>1</v>
      </c>
      <c r="W11399" t="s">
        <v>1371</v>
      </c>
      <c r="X11399" t="s">
        <v>1448</v>
      </c>
    </row>
    <row r="11400" spans="1:24" x14ac:dyDescent="0.3">
      <c r="A11400">
        <v>15203</v>
      </c>
      <c r="B11400" s="15" t="s">
        <v>1041</v>
      </c>
      <c r="C11400" t="str">
        <f>_xlfn.XLOOKUP($B11400, STANDARDS!$A:$A, STANDARDS!$B:$B,,0,2)</f>
        <v>Tulomozerskaya Fm</v>
      </c>
      <c r="D11400" t="s">
        <v>1057</v>
      </c>
      <c r="E11400" t="s">
        <v>1297</v>
      </c>
      <c r="J11400" s="13">
        <v>2080</v>
      </c>
      <c r="K11400" s="13">
        <v>120</v>
      </c>
      <c r="L11400" s="16"/>
      <c r="M11400" t="s">
        <v>583</v>
      </c>
      <c r="P11400" t="s">
        <v>243</v>
      </c>
      <c r="Q11400">
        <v>-5.2</v>
      </c>
      <c r="V11400">
        <v>1</v>
      </c>
      <c r="W11400" t="s">
        <v>1371</v>
      </c>
      <c r="X11400" t="s">
        <v>1448</v>
      </c>
    </row>
    <row r="11401" spans="1:24" x14ac:dyDescent="0.3">
      <c r="A11401">
        <v>15204</v>
      </c>
      <c r="B11401" s="15" t="s">
        <v>1041</v>
      </c>
      <c r="C11401" t="str">
        <f>_xlfn.XLOOKUP($B11401, STANDARDS!$A:$A, STANDARDS!$B:$B,,0,2)</f>
        <v>Tulomozerskaya Fm</v>
      </c>
      <c r="D11401" t="s">
        <v>1057</v>
      </c>
      <c r="E11401" t="s">
        <v>1297</v>
      </c>
      <c r="J11401" s="13">
        <v>2080</v>
      </c>
      <c r="K11401" s="13">
        <v>120</v>
      </c>
      <c r="L11401" s="16"/>
      <c r="M11401" t="s">
        <v>583</v>
      </c>
      <c r="P11401" t="s">
        <v>243</v>
      </c>
      <c r="Q11401">
        <v>-1.3</v>
      </c>
      <c r="V11401">
        <v>1</v>
      </c>
      <c r="W11401" t="s">
        <v>1371</v>
      </c>
      <c r="X11401" t="s">
        <v>1448</v>
      </c>
    </row>
    <row r="11402" spans="1:24" x14ac:dyDescent="0.3">
      <c r="A11402">
        <v>15205</v>
      </c>
      <c r="B11402" s="15" t="s">
        <v>1041</v>
      </c>
      <c r="C11402" t="str">
        <f>_xlfn.XLOOKUP($B11402, STANDARDS!$A:$A, STANDARDS!$B:$B,,0,2)</f>
        <v>Tulomozerskaya Fm</v>
      </c>
      <c r="D11402" t="s">
        <v>1057</v>
      </c>
      <c r="E11402" t="s">
        <v>1297</v>
      </c>
      <c r="J11402" s="13">
        <v>2080</v>
      </c>
      <c r="K11402" s="13">
        <v>120</v>
      </c>
      <c r="L11402" s="16"/>
      <c r="M11402" t="s">
        <v>583</v>
      </c>
      <c r="P11402" t="s">
        <v>243</v>
      </c>
      <c r="Q11402">
        <v>-4</v>
      </c>
      <c r="V11402">
        <v>1</v>
      </c>
      <c r="W11402" t="s">
        <v>1371</v>
      </c>
      <c r="X11402" t="s">
        <v>1448</v>
      </c>
    </row>
    <row r="11403" spans="1:24" x14ac:dyDescent="0.3">
      <c r="A11403">
        <v>15206</v>
      </c>
      <c r="B11403" s="15" t="s">
        <v>1041</v>
      </c>
      <c r="C11403" t="str">
        <f>_xlfn.XLOOKUP($B11403, STANDARDS!$A:$A, STANDARDS!$B:$B,,0,2)</f>
        <v>Tulomozerskaya Fm</v>
      </c>
      <c r="D11403" t="s">
        <v>1057</v>
      </c>
      <c r="E11403" t="s">
        <v>1297</v>
      </c>
      <c r="J11403" s="13">
        <v>2080</v>
      </c>
      <c r="K11403" s="13">
        <v>120</v>
      </c>
      <c r="L11403" s="16"/>
      <c r="M11403" t="s">
        <v>583</v>
      </c>
      <c r="P11403" t="s">
        <v>243</v>
      </c>
      <c r="Q11403">
        <v>7.9</v>
      </c>
      <c r="V11403">
        <v>1</v>
      </c>
      <c r="W11403" t="s">
        <v>1371</v>
      </c>
      <c r="X11403" t="s">
        <v>1448</v>
      </c>
    </row>
    <row r="11404" spans="1:24" x14ac:dyDescent="0.3">
      <c r="A11404">
        <v>15207</v>
      </c>
      <c r="B11404" s="15" t="s">
        <v>1041</v>
      </c>
      <c r="C11404" t="str">
        <f>_xlfn.XLOOKUP($B11404, STANDARDS!$A:$A, STANDARDS!$B:$B,,0,2)</f>
        <v>Tulomozerskaya Fm</v>
      </c>
      <c r="D11404" t="s">
        <v>1057</v>
      </c>
      <c r="E11404" t="s">
        <v>1297</v>
      </c>
      <c r="J11404" s="13">
        <v>2080</v>
      </c>
      <c r="K11404" s="13">
        <v>120</v>
      </c>
      <c r="L11404" s="16"/>
      <c r="M11404" t="s">
        <v>583</v>
      </c>
      <c r="P11404" t="s">
        <v>243</v>
      </c>
      <c r="Q11404">
        <v>-7.3</v>
      </c>
      <c r="V11404">
        <v>1</v>
      </c>
      <c r="W11404" t="s">
        <v>1371</v>
      </c>
      <c r="X11404" t="s">
        <v>1448</v>
      </c>
    </row>
    <row r="11405" spans="1:24" x14ac:dyDescent="0.3">
      <c r="A11405">
        <v>15208</v>
      </c>
      <c r="B11405" s="15" t="s">
        <v>1041</v>
      </c>
      <c r="C11405" t="str">
        <f>_xlfn.XLOOKUP($B11405, STANDARDS!$A:$A, STANDARDS!$B:$B,,0,2)</f>
        <v>Tulomozerskaya Fm</v>
      </c>
      <c r="D11405" t="s">
        <v>1057</v>
      </c>
      <c r="E11405" t="s">
        <v>1297</v>
      </c>
      <c r="J11405" s="13">
        <v>2080</v>
      </c>
      <c r="K11405" s="13">
        <v>120</v>
      </c>
      <c r="L11405" s="16"/>
      <c r="M11405" t="s">
        <v>583</v>
      </c>
      <c r="P11405" t="s">
        <v>243</v>
      </c>
      <c r="Q11405">
        <v>11.4</v>
      </c>
      <c r="V11405">
        <v>1</v>
      </c>
      <c r="W11405" t="s">
        <v>1371</v>
      </c>
      <c r="X11405" t="s">
        <v>1448</v>
      </c>
    </row>
    <row r="11406" spans="1:24" x14ac:dyDescent="0.3">
      <c r="A11406">
        <v>15209</v>
      </c>
      <c r="B11406" s="15" t="s">
        <v>1041</v>
      </c>
      <c r="C11406" t="str">
        <f>_xlfn.XLOOKUP($B11406, STANDARDS!$A:$A, STANDARDS!$B:$B,,0,2)</f>
        <v>Tulomozerskaya Fm</v>
      </c>
      <c r="D11406" t="s">
        <v>1057</v>
      </c>
      <c r="E11406" t="s">
        <v>1297</v>
      </c>
      <c r="J11406" s="13">
        <v>2080</v>
      </c>
      <c r="K11406" s="13">
        <v>120</v>
      </c>
      <c r="L11406" s="16"/>
      <c r="M11406" t="s">
        <v>583</v>
      </c>
      <c r="P11406" t="s">
        <v>243</v>
      </c>
      <c r="Q11406">
        <v>1.5</v>
      </c>
      <c r="V11406">
        <v>1</v>
      </c>
      <c r="W11406" t="s">
        <v>1371</v>
      </c>
      <c r="X11406" t="s">
        <v>1448</v>
      </c>
    </row>
    <row r="11407" spans="1:24" x14ac:dyDescent="0.3">
      <c r="A11407">
        <v>15210</v>
      </c>
      <c r="B11407" s="15" t="s">
        <v>1041</v>
      </c>
      <c r="C11407" t="str">
        <f>_xlfn.XLOOKUP($B11407, STANDARDS!$A:$A, STANDARDS!$B:$B,,0,2)</f>
        <v>Tulomozerskaya Fm</v>
      </c>
      <c r="D11407" t="s">
        <v>1057</v>
      </c>
      <c r="E11407" t="s">
        <v>1297</v>
      </c>
      <c r="J11407" s="13">
        <v>2080</v>
      </c>
      <c r="K11407" s="13">
        <v>120</v>
      </c>
      <c r="L11407" s="16"/>
      <c r="M11407" t="s">
        <v>583</v>
      </c>
      <c r="P11407" t="s">
        <v>243</v>
      </c>
      <c r="Q11407">
        <v>7.2</v>
      </c>
      <c r="V11407">
        <v>1</v>
      </c>
      <c r="W11407" t="s">
        <v>1371</v>
      </c>
      <c r="X11407" t="s">
        <v>1448</v>
      </c>
    </row>
    <row r="11408" spans="1:24" x14ac:dyDescent="0.3">
      <c r="A11408">
        <v>15211</v>
      </c>
      <c r="B11408" s="15" t="s">
        <v>1041</v>
      </c>
      <c r="C11408" t="str">
        <f>_xlfn.XLOOKUP($B11408, STANDARDS!$A:$A, STANDARDS!$B:$B,,0,2)</f>
        <v>Tulomozerskaya Fm</v>
      </c>
      <c r="D11408" t="s">
        <v>1057</v>
      </c>
      <c r="E11408" t="s">
        <v>1297</v>
      </c>
      <c r="J11408" s="13">
        <v>2080</v>
      </c>
      <c r="K11408" s="13">
        <v>120</v>
      </c>
      <c r="L11408" s="16"/>
      <c r="M11408" t="s">
        <v>583</v>
      </c>
      <c r="P11408" t="s">
        <v>243</v>
      </c>
      <c r="Q11408">
        <v>7</v>
      </c>
      <c r="V11408">
        <v>1</v>
      </c>
      <c r="W11408" t="s">
        <v>1371</v>
      </c>
      <c r="X11408" t="s">
        <v>1448</v>
      </c>
    </row>
    <row r="11409" spans="1:24" x14ac:dyDescent="0.3">
      <c r="A11409">
        <v>15212</v>
      </c>
      <c r="B11409" s="15" t="s">
        <v>1041</v>
      </c>
      <c r="C11409" t="str">
        <f>_xlfn.XLOOKUP($B11409, STANDARDS!$A:$A, STANDARDS!$B:$B,,0,2)</f>
        <v>Tulomozerskaya Fm</v>
      </c>
      <c r="D11409" t="s">
        <v>1057</v>
      </c>
      <c r="E11409" t="s">
        <v>1297</v>
      </c>
      <c r="J11409" s="13">
        <v>2080</v>
      </c>
      <c r="K11409" s="13">
        <v>120</v>
      </c>
      <c r="L11409" s="16"/>
      <c r="M11409" t="s">
        <v>583</v>
      </c>
      <c r="P11409" t="s">
        <v>243</v>
      </c>
      <c r="Q11409">
        <v>-4.2</v>
      </c>
      <c r="V11409">
        <v>1</v>
      </c>
      <c r="W11409" t="s">
        <v>1371</v>
      </c>
      <c r="X11409" t="s">
        <v>1448</v>
      </c>
    </row>
    <row r="11410" spans="1:24" x14ac:dyDescent="0.3">
      <c r="A11410">
        <v>15213</v>
      </c>
      <c r="B11410" s="15" t="s">
        <v>1041</v>
      </c>
      <c r="C11410" t="str">
        <f>_xlfn.XLOOKUP($B11410, STANDARDS!$A:$A, STANDARDS!$B:$B,,0,2)</f>
        <v>Tulomozerskaya Fm</v>
      </c>
      <c r="D11410" t="s">
        <v>1057</v>
      </c>
      <c r="E11410" t="s">
        <v>1297</v>
      </c>
      <c r="J11410" s="13">
        <v>2080</v>
      </c>
      <c r="K11410" s="13">
        <v>120</v>
      </c>
      <c r="L11410" s="16"/>
      <c r="M11410" t="s">
        <v>583</v>
      </c>
      <c r="P11410" t="s">
        <v>243</v>
      </c>
      <c r="Q11410">
        <v>18</v>
      </c>
      <c r="V11410">
        <v>1</v>
      </c>
      <c r="W11410" t="s">
        <v>1371</v>
      </c>
      <c r="X11410" t="s">
        <v>1448</v>
      </c>
    </row>
    <row r="11411" spans="1:24" x14ac:dyDescent="0.3">
      <c r="A11411">
        <v>15214</v>
      </c>
      <c r="B11411" s="15" t="s">
        <v>1041</v>
      </c>
      <c r="C11411" t="str">
        <f>_xlfn.XLOOKUP($B11411, STANDARDS!$A:$A, STANDARDS!$B:$B,,0,2)</f>
        <v>Tulomozerskaya Fm</v>
      </c>
      <c r="D11411" t="s">
        <v>1057</v>
      </c>
      <c r="E11411" t="s">
        <v>1297</v>
      </c>
      <c r="J11411" s="13">
        <v>2080</v>
      </c>
      <c r="K11411" s="13">
        <v>120</v>
      </c>
      <c r="L11411" s="16"/>
      <c r="M11411" t="s">
        <v>1368</v>
      </c>
      <c r="P11411" t="s">
        <v>243</v>
      </c>
      <c r="Q11411">
        <v>1.8</v>
      </c>
      <c r="V11411">
        <v>1</v>
      </c>
      <c r="W11411" t="s">
        <v>1371</v>
      </c>
      <c r="X11411" t="s">
        <v>1448</v>
      </c>
    </row>
    <row r="11412" spans="1:24" x14ac:dyDescent="0.3">
      <c r="A11412">
        <v>15215</v>
      </c>
      <c r="C11412">
        <f>_xlfn.XLOOKUP($B11412, STANDARDS!$A:$A, STANDARDS!$B:$B,,0,2)</f>
        <v>0</v>
      </c>
      <c r="D11412" t="s">
        <v>1057</v>
      </c>
      <c r="E11412" t="s">
        <v>1298</v>
      </c>
      <c r="J11412" s="13"/>
      <c r="K11412" s="13"/>
      <c r="L11412" s="16"/>
      <c r="M11412" t="s">
        <v>583</v>
      </c>
      <c r="P11412" t="s">
        <v>243</v>
      </c>
      <c r="Q11412">
        <v>-2.2000000000000002</v>
      </c>
      <c r="V11412">
        <v>1</v>
      </c>
      <c r="W11412" t="s">
        <v>1371</v>
      </c>
      <c r="X11412" t="s">
        <v>1448</v>
      </c>
    </row>
    <row r="11413" spans="1:24" x14ac:dyDescent="0.3">
      <c r="A11413">
        <v>15216</v>
      </c>
      <c r="C11413">
        <f>_xlfn.XLOOKUP($B11413, STANDARDS!$A:$A, STANDARDS!$B:$B,,0,2)</f>
        <v>0</v>
      </c>
      <c r="D11413" t="s">
        <v>1057</v>
      </c>
      <c r="E11413" t="s">
        <v>1298</v>
      </c>
      <c r="J11413" s="13"/>
      <c r="K11413" s="13"/>
      <c r="L11413" s="16"/>
      <c r="M11413" t="s">
        <v>583</v>
      </c>
      <c r="P11413" t="s">
        <v>243</v>
      </c>
      <c r="Q11413">
        <v>3.8</v>
      </c>
      <c r="V11413">
        <v>1</v>
      </c>
      <c r="W11413" t="s">
        <v>1371</v>
      </c>
      <c r="X11413" t="s">
        <v>1448</v>
      </c>
    </row>
    <row r="11414" spans="1:24" x14ac:dyDescent="0.3">
      <c r="A11414">
        <v>15217</v>
      </c>
      <c r="B11414" s="15" t="s">
        <v>1042</v>
      </c>
      <c r="C11414" t="str">
        <f>_xlfn.XLOOKUP($B11414, STANDARDS!$A:$A, STANDARDS!$B:$B,,0,2)</f>
        <v>Ramagiri Schist Belt</v>
      </c>
      <c r="D11414" t="s">
        <v>1056</v>
      </c>
      <c r="E11414" t="s">
        <v>1299</v>
      </c>
      <c r="J11414" s="13">
        <v>3100</v>
      </c>
      <c r="K11414" s="13"/>
      <c r="L11414" s="16" t="s">
        <v>1332</v>
      </c>
      <c r="M11414" t="s">
        <v>1335</v>
      </c>
      <c r="P11414" t="s">
        <v>243</v>
      </c>
      <c r="Q11414">
        <v>-0.85</v>
      </c>
      <c r="V11414">
        <v>1</v>
      </c>
      <c r="W11414" t="s">
        <v>1371</v>
      </c>
      <c r="X11414" t="s">
        <v>1449</v>
      </c>
    </row>
    <row r="11415" spans="1:24" x14ac:dyDescent="0.3">
      <c r="A11415">
        <v>15218</v>
      </c>
      <c r="B11415" s="15" t="s">
        <v>1043</v>
      </c>
      <c r="C11415" t="str">
        <f>_xlfn.XLOOKUP($B11415, STANDARDS!$A:$A, STANDARDS!$B:$B,,0,2)</f>
        <v>Beck Spring Dolomite</v>
      </c>
      <c r="D11415" t="s">
        <v>1060</v>
      </c>
      <c r="E11415" t="s">
        <v>1300</v>
      </c>
      <c r="J11415" s="13">
        <v>890</v>
      </c>
      <c r="K11415" s="13">
        <v>190</v>
      </c>
      <c r="L11415" s="16" t="s">
        <v>1333</v>
      </c>
      <c r="M11415" t="s">
        <v>1335</v>
      </c>
      <c r="P11415" t="s">
        <v>243</v>
      </c>
      <c r="Q11415">
        <v>1.1000000000000001</v>
      </c>
      <c r="V11415">
        <v>1</v>
      </c>
      <c r="W11415" t="s">
        <v>1371</v>
      </c>
      <c r="X11415" t="s">
        <v>1450</v>
      </c>
    </row>
    <row r="11416" spans="1:24" x14ac:dyDescent="0.3">
      <c r="A11416">
        <v>15219</v>
      </c>
      <c r="B11416" s="15" t="s">
        <v>1043</v>
      </c>
      <c r="C11416" t="str">
        <f>_xlfn.XLOOKUP($B11416, STANDARDS!$A:$A, STANDARDS!$B:$B,,0,2)</f>
        <v>Beck Spring Dolomite</v>
      </c>
      <c r="D11416" t="s">
        <v>1060</v>
      </c>
      <c r="E11416" t="s">
        <v>1300</v>
      </c>
      <c r="J11416" s="13">
        <v>890</v>
      </c>
      <c r="K11416" s="13">
        <v>190</v>
      </c>
      <c r="L11416" s="16" t="s">
        <v>1333</v>
      </c>
      <c r="M11416" t="s">
        <v>1335</v>
      </c>
      <c r="P11416" t="s">
        <v>243</v>
      </c>
      <c r="Q11416">
        <v>1</v>
      </c>
      <c r="V11416">
        <v>1</v>
      </c>
      <c r="W11416" t="s">
        <v>1371</v>
      </c>
      <c r="X11416" t="s">
        <v>1450</v>
      </c>
    </row>
    <row r="11417" spans="1:24" x14ac:dyDescent="0.3">
      <c r="A11417">
        <v>15220</v>
      </c>
      <c r="B11417" s="15" t="s">
        <v>1043</v>
      </c>
      <c r="C11417" t="str">
        <f>_xlfn.XLOOKUP($B11417, STANDARDS!$A:$A, STANDARDS!$B:$B,,0,2)</f>
        <v>Beck Spring Dolomite</v>
      </c>
      <c r="D11417" t="s">
        <v>1060</v>
      </c>
      <c r="E11417" t="s">
        <v>1300</v>
      </c>
      <c r="J11417" s="13">
        <v>890</v>
      </c>
      <c r="K11417" s="13">
        <v>190</v>
      </c>
      <c r="L11417" s="16" t="s">
        <v>1333</v>
      </c>
      <c r="M11417" t="s">
        <v>1335</v>
      </c>
      <c r="P11417" t="s">
        <v>243</v>
      </c>
      <c r="Q11417">
        <v>1.5</v>
      </c>
      <c r="V11417">
        <v>1</v>
      </c>
      <c r="W11417" t="s">
        <v>1371</v>
      </c>
      <c r="X11417" t="s">
        <v>1450</v>
      </c>
    </row>
    <row r="11418" spans="1:24" x14ac:dyDescent="0.3">
      <c r="A11418">
        <v>15221</v>
      </c>
      <c r="B11418" s="15" t="s">
        <v>1043</v>
      </c>
      <c r="C11418" t="str">
        <f>_xlfn.XLOOKUP($B11418, STANDARDS!$A:$A, STANDARDS!$B:$B,,0,2)</f>
        <v>Beck Spring Dolomite</v>
      </c>
      <c r="D11418" t="s">
        <v>1060</v>
      </c>
      <c r="E11418" t="s">
        <v>1300</v>
      </c>
      <c r="J11418" s="13">
        <v>890</v>
      </c>
      <c r="K11418" s="13">
        <v>190</v>
      </c>
      <c r="L11418" s="16" t="s">
        <v>1333</v>
      </c>
      <c r="M11418" t="s">
        <v>1335</v>
      </c>
      <c r="P11418" t="s">
        <v>243</v>
      </c>
      <c r="Q11418">
        <v>2.1</v>
      </c>
      <c r="V11418">
        <v>1</v>
      </c>
      <c r="W11418" t="s">
        <v>1371</v>
      </c>
      <c r="X11418" t="s">
        <v>1450</v>
      </c>
    </row>
    <row r="11419" spans="1:24" x14ac:dyDescent="0.3">
      <c r="A11419">
        <v>15222</v>
      </c>
      <c r="B11419" s="15" t="s">
        <v>1043</v>
      </c>
      <c r="C11419" t="str">
        <f>_xlfn.XLOOKUP($B11419, STANDARDS!$A:$A, STANDARDS!$B:$B,,0,2)</f>
        <v>Beck Spring Dolomite</v>
      </c>
      <c r="D11419" t="s">
        <v>1060</v>
      </c>
      <c r="E11419" t="s">
        <v>1300</v>
      </c>
      <c r="J11419" s="13">
        <v>890</v>
      </c>
      <c r="K11419" s="13">
        <v>190</v>
      </c>
      <c r="L11419" s="16" t="s">
        <v>1333</v>
      </c>
      <c r="M11419" t="s">
        <v>1335</v>
      </c>
      <c r="P11419" t="s">
        <v>243</v>
      </c>
      <c r="Q11419">
        <v>0.8</v>
      </c>
      <c r="V11419">
        <v>1</v>
      </c>
      <c r="W11419" t="s">
        <v>1371</v>
      </c>
      <c r="X11419" t="s">
        <v>1450</v>
      </c>
    </row>
    <row r="11420" spans="1:24" x14ac:dyDescent="0.3">
      <c r="A11420">
        <v>15223</v>
      </c>
      <c r="B11420" s="15" t="s">
        <v>1043</v>
      </c>
      <c r="C11420" t="str">
        <f>_xlfn.XLOOKUP($B11420, STANDARDS!$A:$A, STANDARDS!$B:$B,,0,2)</f>
        <v>Beck Spring Dolomite</v>
      </c>
      <c r="D11420" t="s">
        <v>1060</v>
      </c>
      <c r="E11420" t="s">
        <v>1301</v>
      </c>
      <c r="J11420" s="13">
        <v>890</v>
      </c>
      <c r="K11420" s="13">
        <v>190</v>
      </c>
      <c r="L11420" s="16" t="s">
        <v>1333</v>
      </c>
      <c r="M11420" t="s">
        <v>583</v>
      </c>
      <c r="P11420" t="s">
        <v>243</v>
      </c>
      <c r="Q11420">
        <v>3.8</v>
      </c>
      <c r="V11420">
        <v>1</v>
      </c>
      <c r="W11420" t="s">
        <v>1371</v>
      </c>
      <c r="X11420" t="s">
        <v>1450</v>
      </c>
    </row>
    <row r="11421" spans="1:24" x14ac:dyDescent="0.3">
      <c r="A11421">
        <v>15224</v>
      </c>
      <c r="B11421" s="15" t="s">
        <v>1043</v>
      </c>
      <c r="C11421" t="str">
        <f>_xlfn.XLOOKUP($B11421, STANDARDS!$A:$A, STANDARDS!$B:$B,,0,2)</f>
        <v>Beck Spring Dolomite</v>
      </c>
      <c r="D11421" t="s">
        <v>1060</v>
      </c>
      <c r="E11421" t="s">
        <v>1302</v>
      </c>
      <c r="J11421" s="13">
        <v>890</v>
      </c>
      <c r="K11421" s="13">
        <v>190</v>
      </c>
      <c r="L11421" s="16" t="s">
        <v>1333</v>
      </c>
      <c r="M11421" t="s">
        <v>583</v>
      </c>
      <c r="P11421" t="s">
        <v>243</v>
      </c>
      <c r="Q11421">
        <v>3.4</v>
      </c>
      <c r="V11421">
        <v>1</v>
      </c>
      <c r="W11421" t="s">
        <v>1371</v>
      </c>
      <c r="X11421" t="s">
        <v>1450</v>
      </c>
    </row>
    <row r="11422" spans="1:24" x14ac:dyDescent="0.3">
      <c r="A11422">
        <v>15225</v>
      </c>
      <c r="B11422" s="15" t="s">
        <v>1043</v>
      </c>
      <c r="C11422" t="str">
        <f>_xlfn.XLOOKUP($B11422, STANDARDS!$A:$A, STANDARDS!$B:$B,,0,2)</f>
        <v>Beck Spring Dolomite</v>
      </c>
      <c r="D11422" t="s">
        <v>1060</v>
      </c>
      <c r="E11422" t="s">
        <v>1303</v>
      </c>
      <c r="J11422" s="13">
        <v>890</v>
      </c>
      <c r="K11422" s="13">
        <v>190</v>
      </c>
      <c r="L11422" s="16" t="s">
        <v>1333</v>
      </c>
      <c r="M11422" t="s">
        <v>583</v>
      </c>
      <c r="P11422" t="s">
        <v>243</v>
      </c>
      <c r="Q11422">
        <v>2.2999999999999998</v>
      </c>
      <c r="V11422">
        <v>1</v>
      </c>
      <c r="W11422" t="s">
        <v>1371</v>
      </c>
      <c r="X11422" t="s">
        <v>1450</v>
      </c>
    </row>
    <row r="11423" spans="1:24" x14ac:dyDescent="0.3">
      <c r="A11423">
        <v>15226</v>
      </c>
      <c r="B11423" s="15" t="s">
        <v>1043</v>
      </c>
      <c r="C11423" t="str">
        <f>_xlfn.XLOOKUP($B11423, STANDARDS!$A:$A, STANDARDS!$B:$B,,0,2)</f>
        <v>Beck Spring Dolomite</v>
      </c>
      <c r="D11423" t="s">
        <v>1060</v>
      </c>
      <c r="E11423" t="s">
        <v>1302</v>
      </c>
      <c r="J11423" s="13">
        <v>890</v>
      </c>
      <c r="K11423" s="13">
        <v>190</v>
      </c>
      <c r="L11423" s="16" t="s">
        <v>1333</v>
      </c>
      <c r="M11423" t="s">
        <v>583</v>
      </c>
      <c r="P11423" t="s">
        <v>243</v>
      </c>
      <c r="Q11423">
        <v>2</v>
      </c>
      <c r="V11423">
        <v>1</v>
      </c>
      <c r="W11423" t="s">
        <v>1371</v>
      </c>
      <c r="X11423" t="s">
        <v>1450</v>
      </c>
    </row>
    <row r="11424" spans="1:24" x14ac:dyDescent="0.3">
      <c r="A11424">
        <v>15227</v>
      </c>
      <c r="B11424" s="15" t="s">
        <v>1043</v>
      </c>
      <c r="C11424" t="str">
        <f>_xlfn.XLOOKUP($B11424, STANDARDS!$A:$A, STANDARDS!$B:$B,,0,2)</f>
        <v>Beck Spring Dolomite</v>
      </c>
      <c r="D11424" t="s">
        <v>1060</v>
      </c>
      <c r="E11424" t="s">
        <v>1302</v>
      </c>
      <c r="J11424" s="13">
        <v>890</v>
      </c>
      <c r="K11424" s="13">
        <v>190</v>
      </c>
      <c r="L11424" s="16" t="s">
        <v>1333</v>
      </c>
      <c r="M11424" t="s">
        <v>583</v>
      </c>
      <c r="P11424" t="s">
        <v>243</v>
      </c>
      <c r="Q11424">
        <v>2.6</v>
      </c>
      <c r="V11424">
        <v>1</v>
      </c>
      <c r="W11424" t="s">
        <v>1371</v>
      </c>
      <c r="X11424" t="s">
        <v>1450</v>
      </c>
    </row>
    <row r="11425" spans="1:24" x14ac:dyDescent="0.3">
      <c r="A11425">
        <v>15228</v>
      </c>
      <c r="B11425" s="15" t="s">
        <v>1043</v>
      </c>
      <c r="C11425" t="str">
        <f>_xlfn.XLOOKUP($B11425, STANDARDS!$A:$A, STANDARDS!$B:$B,,0,2)</f>
        <v>Beck Spring Dolomite</v>
      </c>
      <c r="D11425" t="s">
        <v>1060</v>
      </c>
      <c r="E11425" t="s">
        <v>1303</v>
      </c>
      <c r="J11425" s="13">
        <v>890</v>
      </c>
      <c r="K11425" s="13">
        <v>190</v>
      </c>
      <c r="L11425" s="16" t="s">
        <v>1333</v>
      </c>
      <c r="M11425" t="s">
        <v>583</v>
      </c>
      <c r="P11425" t="s">
        <v>243</v>
      </c>
      <c r="Q11425">
        <v>3.4</v>
      </c>
      <c r="V11425">
        <v>1</v>
      </c>
      <c r="W11425" t="s">
        <v>1371</v>
      </c>
      <c r="X11425" t="s">
        <v>1450</v>
      </c>
    </row>
    <row r="11426" spans="1:24" x14ac:dyDescent="0.3">
      <c r="A11426">
        <v>15229</v>
      </c>
      <c r="B11426" s="15" t="s">
        <v>1043</v>
      </c>
      <c r="C11426" t="str">
        <f>_xlfn.XLOOKUP($B11426, STANDARDS!$A:$A, STANDARDS!$B:$B,,0,2)</f>
        <v>Beck Spring Dolomite</v>
      </c>
      <c r="D11426" t="s">
        <v>1060</v>
      </c>
      <c r="E11426" t="s">
        <v>1304</v>
      </c>
      <c r="J11426" s="13">
        <v>890</v>
      </c>
      <c r="K11426" s="13">
        <v>190</v>
      </c>
      <c r="L11426" s="16" t="s">
        <v>1333</v>
      </c>
      <c r="M11426" t="s">
        <v>583</v>
      </c>
      <c r="P11426" t="s">
        <v>243</v>
      </c>
      <c r="Q11426">
        <v>2.6</v>
      </c>
      <c r="V11426">
        <v>1</v>
      </c>
      <c r="W11426" t="s">
        <v>1371</v>
      </c>
      <c r="X11426" t="s">
        <v>1450</v>
      </c>
    </row>
    <row r="11427" spans="1:24" x14ac:dyDescent="0.3">
      <c r="A11427">
        <v>15230</v>
      </c>
      <c r="B11427" s="15" t="s">
        <v>1043</v>
      </c>
      <c r="C11427" t="str">
        <f>_xlfn.XLOOKUP($B11427, STANDARDS!$A:$A, STANDARDS!$B:$B,,0,2)</f>
        <v>Beck Spring Dolomite</v>
      </c>
      <c r="D11427" t="s">
        <v>1060</v>
      </c>
      <c r="E11427" t="s">
        <v>1303</v>
      </c>
      <c r="J11427" s="13">
        <v>890</v>
      </c>
      <c r="K11427" s="13">
        <v>190</v>
      </c>
      <c r="L11427" s="16" t="s">
        <v>1333</v>
      </c>
      <c r="M11427" t="s">
        <v>583</v>
      </c>
      <c r="P11427" t="s">
        <v>243</v>
      </c>
      <c r="Q11427">
        <v>2.5</v>
      </c>
      <c r="V11427">
        <v>1</v>
      </c>
      <c r="W11427" t="s">
        <v>1371</v>
      </c>
      <c r="X11427" t="s">
        <v>1450</v>
      </c>
    </row>
    <row r="11428" spans="1:24" x14ac:dyDescent="0.3">
      <c r="A11428">
        <v>15231</v>
      </c>
      <c r="B11428" s="15" t="s">
        <v>1043</v>
      </c>
      <c r="C11428" t="str">
        <f>_xlfn.XLOOKUP($B11428, STANDARDS!$A:$A, STANDARDS!$B:$B,,0,2)</f>
        <v>Beck Spring Dolomite</v>
      </c>
      <c r="D11428" t="s">
        <v>1060</v>
      </c>
      <c r="E11428" t="s">
        <v>1303</v>
      </c>
      <c r="J11428" s="13">
        <v>890</v>
      </c>
      <c r="K11428" s="13">
        <v>190</v>
      </c>
      <c r="L11428" s="16" t="s">
        <v>1333</v>
      </c>
      <c r="M11428" t="s">
        <v>583</v>
      </c>
      <c r="P11428" t="s">
        <v>243</v>
      </c>
      <c r="Q11428">
        <v>3.7</v>
      </c>
      <c r="V11428">
        <v>1</v>
      </c>
      <c r="W11428" t="s">
        <v>1371</v>
      </c>
      <c r="X11428" t="s">
        <v>1450</v>
      </c>
    </row>
    <row r="11429" spans="1:24" x14ac:dyDescent="0.3">
      <c r="A11429">
        <v>15232</v>
      </c>
      <c r="B11429" s="15" t="s">
        <v>1043</v>
      </c>
      <c r="C11429" t="str">
        <f>_xlfn.XLOOKUP($B11429, STANDARDS!$A:$A, STANDARDS!$B:$B,,0,2)</f>
        <v>Beck Spring Dolomite</v>
      </c>
      <c r="D11429" t="s">
        <v>1060</v>
      </c>
      <c r="E11429" t="s">
        <v>1301</v>
      </c>
      <c r="J11429" s="13">
        <v>890</v>
      </c>
      <c r="K11429" s="13">
        <v>190</v>
      </c>
      <c r="L11429" s="16" t="s">
        <v>1333</v>
      </c>
      <c r="M11429" t="s">
        <v>583</v>
      </c>
      <c r="P11429" t="s">
        <v>243</v>
      </c>
      <c r="Q11429">
        <v>0.9</v>
      </c>
      <c r="V11429">
        <v>1</v>
      </c>
      <c r="W11429" t="s">
        <v>1371</v>
      </c>
      <c r="X11429" t="s">
        <v>1450</v>
      </c>
    </row>
    <row r="11430" spans="1:24" x14ac:dyDescent="0.3">
      <c r="A11430">
        <v>15233</v>
      </c>
      <c r="B11430" s="15" t="s">
        <v>1043</v>
      </c>
      <c r="C11430" t="str">
        <f>_xlfn.XLOOKUP($B11430, STANDARDS!$A:$A, STANDARDS!$B:$B,,0,2)</f>
        <v>Beck Spring Dolomite</v>
      </c>
      <c r="D11430" t="s">
        <v>1060</v>
      </c>
      <c r="E11430" t="s">
        <v>1302</v>
      </c>
      <c r="J11430" s="13">
        <v>890</v>
      </c>
      <c r="K11430" s="13">
        <v>190</v>
      </c>
      <c r="L11430" s="16" t="s">
        <v>1333</v>
      </c>
      <c r="M11430" t="s">
        <v>583</v>
      </c>
      <c r="P11430" t="s">
        <v>243</v>
      </c>
      <c r="Q11430">
        <v>3.9</v>
      </c>
      <c r="V11430">
        <v>1</v>
      </c>
      <c r="W11430" t="s">
        <v>1371</v>
      </c>
      <c r="X11430" t="s">
        <v>1450</v>
      </c>
    </row>
    <row r="11431" spans="1:24" x14ac:dyDescent="0.3">
      <c r="A11431">
        <v>15234</v>
      </c>
      <c r="B11431" s="15" t="s">
        <v>1043</v>
      </c>
      <c r="C11431" t="str">
        <f>_xlfn.XLOOKUP($B11431, STANDARDS!$A:$A, STANDARDS!$B:$B,,0,2)</f>
        <v>Beck Spring Dolomite</v>
      </c>
      <c r="D11431" t="s">
        <v>1060</v>
      </c>
      <c r="E11431" t="s">
        <v>1304</v>
      </c>
      <c r="J11431" s="13">
        <v>890</v>
      </c>
      <c r="K11431" s="13">
        <v>190</v>
      </c>
      <c r="L11431" s="16" t="s">
        <v>1333</v>
      </c>
      <c r="M11431" t="s">
        <v>583</v>
      </c>
      <c r="P11431" t="s">
        <v>243</v>
      </c>
      <c r="Q11431">
        <v>4.3</v>
      </c>
      <c r="V11431">
        <v>1</v>
      </c>
      <c r="W11431" t="s">
        <v>1371</v>
      </c>
      <c r="X11431" t="s">
        <v>1450</v>
      </c>
    </row>
    <row r="11432" spans="1:24" x14ac:dyDescent="0.3">
      <c r="A11432">
        <v>15235</v>
      </c>
      <c r="B11432" s="15" t="s">
        <v>1043</v>
      </c>
      <c r="C11432" t="str">
        <f>_xlfn.XLOOKUP($B11432, STANDARDS!$A:$A, STANDARDS!$B:$B,,0,2)</f>
        <v>Beck Spring Dolomite</v>
      </c>
      <c r="D11432" t="s">
        <v>1060</v>
      </c>
      <c r="E11432" t="s">
        <v>1301</v>
      </c>
      <c r="J11432" s="13">
        <v>890</v>
      </c>
      <c r="K11432" s="13">
        <v>190</v>
      </c>
      <c r="L11432" s="16" t="s">
        <v>1333</v>
      </c>
      <c r="M11432" t="s">
        <v>583</v>
      </c>
      <c r="P11432" t="s">
        <v>243</v>
      </c>
      <c r="Q11432">
        <v>3.1</v>
      </c>
      <c r="V11432">
        <v>1</v>
      </c>
      <c r="W11432" t="s">
        <v>1371</v>
      </c>
      <c r="X11432" t="s">
        <v>1450</v>
      </c>
    </row>
    <row r="11433" spans="1:24" x14ac:dyDescent="0.3">
      <c r="A11433">
        <v>15236</v>
      </c>
      <c r="B11433" s="15" t="s">
        <v>1043</v>
      </c>
      <c r="C11433" t="str">
        <f>_xlfn.XLOOKUP($B11433, STANDARDS!$A:$A, STANDARDS!$B:$B,,0,2)</f>
        <v>Beck Spring Dolomite</v>
      </c>
      <c r="D11433" t="s">
        <v>1060</v>
      </c>
      <c r="E11433" t="s">
        <v>1302</v>
      </c>
      <c r="J11433" s="13">
        <v>890</v>
      </c>
      <c r="K11433" s="13">
        <v>190</v>
      </c>
      <c r="L11433" s="16" t="s">
        <v>1333</v>
      </c>
      <c r="M11433" t="s">
        <v>583</v>
      </c>
      <c r="P11433" t="s">
        <v>243</v>
      </c>
      <c r="Q11433">
        <v>4.5</v>
      </c>
      <c r="V11433">
        <v>1</v>
      </c>
      <c r="W11433" t="s">
        <v>1371</v>
      </c>
      <c r="X11433" t="s">
        <v>1450</v>
      </c>
    </row>
    <row r="11434" spans="1:24" x14ac:dyDescent="0.3">
      <c r="A11434">
        <v>15237</v>
      </c>
      <c r="B11434" s="15" t="s">
        <v>1043</v>
      </c>
      <c r="C11434" t="str">
        <f>_xlfn.XLOOKUP($B11434, STANDARDS!$A:$A, STANDARDS!$B:$B,,0,2)</f>
        <v>Beck Spring Dolomite</v>
      </c>
      <c r="D11434" t="s">
        <v>1060</v>
      </c>
      <c r="E11434" t="s">
        <v>1302</v>
      </c>
      <c r="J11434" s="13">
        <v>890</v>
      </c>
      <c r="K11434" s="13">
        <v>190</v>
      </c>
      <c r="L11434" s="16" t="s">
        <v>1333</v>
      </c>
      <c r="M11434" t="s">
        <v>583</v>
      </c>
      <c r="P11434" t="s">
        <v>243</v>
      </c>
      <c r="Q11434">
        <v>4.5999999999999996</v>
      </c>
      <c r="V11434">
        <v>1</v>
      </c>
      <c r="W11434" t="s">
        <v>1371</v>
      </c>
      <c r="X11434" t="s">
        <v>1450</v>
      </c>
    </row>
    <row r="11435" spans="1:24" x14ac:dyDescent="0.3">
      <c r="A11435">
        <v>15238</v>
      </c>
      <c r="B11435" s="15" t="s">
        <v>1043</v>
      </c>
      <c r="C11435" t="str">
        <f>_xlfn.XLOOKUP($B11435, STANDARDS!$A:$A, STANDARDS!$B:$B,,0,2)</f>
        <v>Beck Spring Dolomite</v>
      </c>
      <c r="D11435" t="s">
        <v>1060</v>
      </c>
      <c r="E11435" t="s">
        <v>1303</v>
      </c>
      <c r="J11435" s="13">
        <v>890</v>
      </c>
      <c r="K11435" s="13">
        <v>190</v>
      </c>
      <c r="L11435" s="16" t="s">
        <v>1333</v>
      </c>
      <c r="M11435" t="s">
        <v>583</v>
      </c>
      <c r="P11435" t="s">
        <v>243</v>
      </c>
      <c r="Q11435">
        <v>4.4000000000000004</v>
      </c>
      <c r="V11435">
        <v>1</v>
      </c>
      <c r="W11435" t="s">
        <v>1371</v>
      </c>
      <c r="X11435" t="s">
        <v>1450</v>
      </c>
    </row>
    <row r="11436" spans="1:24" x14ac:dyDescent="0.3">
      <c r="A11436">
        <v>15239</v>
      </c>
      <c r="B11436" s="15" t="s">
        <v>1043</v>
      </c>
      <c r="C11436" t="str">
        <f>_xlfn.XLOOKUP($B11436, STANDARDS!$A:$A, STANDARDS!$B:$B,,0,2)</f>
        <v>Beck Spring Dolomite</v>
      </c>
      <c r="D11436" t="s">
        <v>1060</v>
      </c>
      <c r="E11436" t="s">
        <v>1304</v>
      </c>
      <c r="J11436" s="13">
        <v>890</v>
      </c>
      <c r="K11436" s="13">
        <v>190</v>
      </c>
      <c r="L11436" s="16" t="s">
        <v>1333</v>
      </c>
      <c r="M11436" t="s">
        <v>583</v>
      </c>
      <c r="P11436" t="s">
        <v>243</v>
      </c>
      <c r="Q11436">
        <v>5.3</v>
      </c>
      <c r="V11436">
        <v>1</v>
      </c>
      <c r="W11436" t="s">
        <v>1371</v>
      </c>
      <c r="X11436" t="s">
        <v>1450</v>
      </c>
    </row>
    <row r="11437" spans="1:24" x14ac:dyDescent="0.3">
      <c r="A11437">
        <v>15240</v>
      </c>
      <c r="B11437" s="15" t="s">
        <v>1043</v>
      </c>
      <c r="C11437" t="str">
        <f>_xlfn.XLOOKUP($B11437, STANDARDS!$A:$A, STANDARDS!$B:$B,,0,2)</f>
        <v>Beck Spring Dolomite</v>
      </c>
      <c r="D11437" t="s">
        <v>1060</v>
      </c>
      <c r="E11437" t="s">
        <v>1302</v>
      </c>
      <c r="J11437" s="13">
        <v>890</v>
      </c>
      <c r="K11437" s="13">
        <v>190</v>
      </c>
      <c r="L11437" s="16" t="s">
        <v>1333</v>
      </c>
      <c r="M11437" t="s">
        <v>583</v>
      </c>
      <c r="P11437" t="s">
        <v>243</v>
      </c>
      <c r="Q11437">
        <v>5.0999999999999996</v>
      </c>
      <c r="V11437">
        <v>1</v>
      </c>
      <c r="W11437" t="s">
        <v>1371</v>
      </c>
      <c r="X11437" t="s">
        <v>1450</v>
      </c>
    </row>
    <row r="11438" spans="1:24" x14ac:dyDescent="0.3">
      <c r="A11438">
        <v>15241</v>
      </c>
      <c r="B11438" s="15" t="s">
        <v>1043</v>
      </c>
      <c r="C11438" t="str">
        <f>_xlfn.XLOOKUP($B11438, STANDARDS!$A:$A, STANDARDS!$B:$B,,0,2)</f>
        <v>Beck Spring Dolomite</v>
      </c>
      <c r="D11438" t="s">
        <v>1060</v>
      </c>
      <c r="E11438" t="s">
        <v>1303</v>
      </c>
      <c r="J11438" s="13">
        <v>890</v>
      </c>
      <c r="K11438" s="13">
        <v>190</v>
      </c>
      <c r="L11438" s="16" t="s">
        <v>1333</v>
      </c>
      <c r="M11438" t="s">
        <v>583</v>
      </c>
      <c r="P11438" t="s">
        <v>243</v>
      </c>
      <c r="Q11438">
        <v>4.7</v>
      </c>
      <c r="V11438">
        <v>1</v>
      </c>
      <c r="W11438" t="s">
        <v>1371</v>
      </c>
      <c r="X11438" t="s">
        <v>1450</v>
      </c>
    </row>
    <row r="11439" spans="1:24" x14ac:dyDescent="0.3">
      <c r="A11439">
        <v>15242</v>
      </c>
      <c r="B11439" s="15" t="s">
        <v>1043</v>
      </c>
      <c r="C11439" t="str">
        <f>_xlfn.XLOOKUP($B11439, STANDARDS!$A:$A, STANDARDS!$B:$B,,0,2)</f>
        <v>Beck Spring Dolomite</v>
      </c>
      <c r="D11439" t="s">
        <v>1060</v>
      </c>
      <c r="E11439" t="s">
        <v>1304</v>
      </c>
      <c r="J11439" s="13">
        <v>890</v>
      </c>
      <c r="K11439" s="13">
        <v>190</v>
      </c>
      <c r="L11439" s="16" t="s">
        <v>1333</v>
      </c>
      <c r="M11439" t="s">
        <v>583</v>
      </c>
      <c r="P11439" t="s">
        <v>243</v>
      </c>
      <c r="Q11439">
        <v>5.6</v>
      </c>
      <c r="V11439">
        <v>1</v>
      </c>
      <c r="W11439" t="s">
        <v>1371</v>
      </c>
      <c r="X11439" t="s">
        <v>1450</v>
      </c>
    </row>
    <row r="11440" spans="1:24" x14ac:dyDescent="0.3">
      <c r="A11440">
        <v>15245</v>
      </c>
      <c r="B11440" s="15" t="s">
        <v>1044</v>
      </c>
      <c r="C11440" t="str">
        <f>_xlfn.XLOOKUP($B11440, STANDARDS!$A:$A, STANDARDS!$B:$B,,0,2)</f>
        <v>Jixian</v>
      </c>
      <c r="D11440" t="s">
        <v>1064</v>
      </c>
      <c r="E11440" t="s">
        <v>1305</v>
      </c>
      <c r="J11440" s="13">
        <v>1400</v>
      </c>
      <c r="K11440" s="13"/>
      <c r="L11440" s="16"/>
      <c r="M11440" t="s">
        <v>583</v>
      </c>
      <c r="P11440" t="s">
        <v>243</v>
      </c>
      <c r="Q11440">
        <v>0.97</v>
      </c>
      <c r="V11440">
        <v>1</v>
      </c>
      <c r="W11440" t="s">
        <v>1371</v>
      </c>
      <c r="X11440" t="s">
        <v>1451</v>
      </c>
    </row>
    <row r="11441" spans="1:24" x14ac:dyDescent="0.3">
      <c r="A11441">
        <v>15246</v>
      </c>
      <c r="B11441" s="15" t="s">
        <v>1044</v>
      </c>
      <c r="C11441" t="str">
        <f>_xlfn.XLOOKUP($B11441, STANDARDS!$A:$A, STANDARDS!$B:$B,,0,2)</f>
        <v>Jixian</v>
      </c>
      <c r="D11441" t="s">
        <v>1064</v>
      </c>
      <c r="E11441" t="s">
        <v>1305</v>
      </c>
      <c r="J11441" s="13">
        <v>1400</v>
      </c>
      <c r="K11441" s="13"/>
      <c r="L11441" s="16"/>
      <c r="M11441" t="s">
        <v>583</v>
      </c>
      <c r="P11441" t="s">
        <v>243</v>
      </c>
      <c r="Q11441">
        <v>-1.01</v>
      </c>
      <c r="V11441">
        <v>1</v>
      </c>
      <c r="W11441" t="s">
        <v>1371</v>
      </c>
      <c r="X11441" t="s">
        <v>1451</v>
      </c>
    </row>
    <row r="11442" spans="1:24" x14ac:dyDescent="0.3">
      <c r="A11442">
        <v>15247</v>
      </c>
      <c r="B11442" s="15" t="s">
        <v>1044</v>
      </c>
      <c r="C11442" t="str">
        <f>_xlfn.XLOOKUP($B11442, STANDARDS!$A:$A, STANDARDS!$B:$B,,0,2)</f>
        <v>Jixian</v>
      </c>
      <c r="D11442" t="s">
        <v>1064</v>
      </c>
      <c r="E11442" t="s">
        <v>1305</v>
      </c>
      <c r="J11442" s="13">
        <v>1400</v>
      </c>
      <c r="K11442" s="13"/>
      <c r="L11442" s="16"/>
      <c r="M11442" t="s">
        <v>583</v>
      </c>
      <c r="P11442" t="s">
        <v>243</v>
      </c>
      <c r="Q11442">
        <v>-0.81</v>
      </c>
      <c r="V11442">
        <v>1</v>
      </c>
      <c r="W11442" t="s">
        <v>1371</v>
      </c>
      <c r="X11442" t="s">
        <v>1451</v>
      </c>
    </row>
    <row r="11443" spans="1:24" x14ac:dyDescent="0.3">
      <c r="A11443">
        <v>15248</v>
      </c>
      <c r="B11443" s="15" t="s">
        <v>1044</v>
      </c>
      <c r="C11443" t="str">
        <f>_xlfn.XLOOKUP($B11443, STANDARDS!$A:$A, STANDARDS!$B:$B,,0,2)</f>
        <v>Jixian</v>
      </c>
      <c r="D11443" t="s">
        <v>1064</v>
      </c>
      <c r="E11443" t="s">
        <v>1305</v>
      </c>
      <c r="J11443" s="13">
        <v>1400</v>
      </c>
      <c r="K11443" s="13"/>
      <c r="L11443" s="16"/>
      <c r="M11443" t="s">
        <v>583</v>
      </c>
      <c r="P11443" t="s">
        <v>243</v>
      </c>
      <c r="Q11443">
        <v>-0.77</v>
      </c>
      <c r="V11443">
        <v>1</v>
      </c>
      <c r="W11443" t="s">
        <v>1371</v>
      </c>
      <c r="X11443" t="s">
        <v>1451</v>
      </c>
    </row>
    <row r="11444" spans="1:24" x14ac:dyDescent="0.3">
      <c r="A11444">
        <v>15249</v>
      </c>
      <c r="B11444" s="15" t="s">
        <v>1044</v>
      </c>
      <c r="C11444" t="str">
        <f>_xlfn.XLOOKUP($B11444, STANDARDS!$A:$A, STANDARDS!$B:$B,,0,2)</f>
        <v>Jixian</v>
      </c>
      <c r="D11444" t="s">
        <v>1064</v>
      </c>
      <c r="E11444" t="s">
        <v>1305</v>
      </c>
      <c r="J11444" s="13">
        <v>1400</v>
      </c>
      <c r="K11444" s="13"/>
      <c r="L11444" s="16"/>
      <c r="M11444" t="s">
        <v>583</v>
      </c>
      <c r="P11444" t="s">
        <v>243</v>
      </c>
      <c r="Q11444">
        <v>-0.77</v>
      </c>
      <c r="V11444">
        <v>1</v>
      </c>
      <c r="W11444" t="s">
        <v>1371</v>
      </c>
      <c r="X11444" t="s">
        <v>1451</v>
      </c>
    </row>
    <row r="11445" spans="1:24" x14ac:dyDescent="0.3">
      <c r="A11445">
        <v>15250</v>
      </c>
      <c r="B11445" s="15" t="s">
        <v>1044</v>
      </c>
      <c r="C11445" t="str">
        <f>_xlfn.XLOOKUP($B11445, STANDARDS!$A:$A, STANDARDS!$B:$B,,0,2)</f>
        <v>Jixian</v>
      </c>
      <c r="D11445" t="s">
        <v>1064</v>
      </c>
      <c r="E11445" t="s">
        <v>1305</v>
      </c>
      <c r="J11445" s="13">
        <v>1400</v>
      </c>
      <c r="K11445" s="13"/>
      <c r="L11445" s="16"/>
      <c r="M11445" t="s">
        <v>583</v>
      </c>
      <c r="P11445" t="s">
        <v>243</v>
      </c>
      <c r="Q11445">
        <v>-0.64</v>
      </c>
      <c r="V11445">
        <v>1</v>
      </c>
      <c r="W11445" t="s">
        <v>1371</v>
      </c>
      <c r="X11445" t="s">
        <v>1451</v>
      </c>
    </row>
    <row r="11446" spans="1:24" x14ac:dyDescent="0.3">
      <c r="A11446">
        <v>15251</v>
      </c>
      <c r="B11446" s="15" t="s">
        <v>1044</v>
      </c>
      <c r="C11446" t="str">
        <f>_xlfn.XLOOKUP($B11446, STANDARDS!$A:$A, STANDARDS!$B:$B,,0,2)</f>
        <v>Jixian</v>
      </c>
      <c r="D11446" t="s">
        <v>1064</v>
      </c>
      <c r="E11446" t="s">
        <v>1305</v>
      </c>
      <c r="J11446" s="13">
        <v>1400</v>
      </c>
      <c r="K11446" s="13"/>
      <c r="L11446" s="16"/>
      <c r="M11446" t="s">
        <v>583</v>
      </c>
      <c r="P11446" t="s">
        <v>243</v>
      </c>
      <c r="Q11446">
        <v>-0.41</v>
      </c>
      <c r="V11446">
        <v>1</v>
      </c>
      <c r="W11446" t="s">
        <v>1371</v>
      </c>
      <c r="X11446" t="s">
        <v>1451</v>
      </c>
    </row>
    <row r="11447" spans="1:24" x14ac:dyDescent="0.3">
      <c r="A11447">
        <v>15252</v>
      </c>
      <c r="B11447" s="15" t="s">
        <v>1044</v>
      </c>
      <c r="C11447" t="str">
        <f>_xlfn.XLOOKUP($B11447, STANDARDS!$A:$A, STANDARDS!$B:$B,,0,2)</f>
        <v>Jixian</v>
      </c>
      <c r="D11447" t="s">
        <v>1064</v>
      </c>
      <c r="E11447" t="s">
        <v>1305</v>
      </c>
      <c r="J11447" s="13">
        <v>1400</v>
      </c>
      <c r="K11447" s="13"/>
      <c r="L11447" s="16"/>
      <c r="M11447" t="s">
        <v>583</v>
      </c>
      <c r="P11447" t="s">
        <v>243</v>
      </c>
      <c r="Q11447">
        <v>-0.46</v>
      </c>
      <c r="V11447">
        <v>1</v>
      </c>
      <c r="W11447" t="s">
        <v>1371</v>
      </c>
      <c r="X11447" t="s">
        <v>1451</v>
      </c>
    </row>
    <row r="11448" spans="1:24" x14ac:dyDescent="0.3">
      <c r="A11448">
        <v>15253</v>
      </c>
      <c r="B11448" s="15" t="s">
        <v>1044</v>
      </c>
      <c r="C11448" t="str">
        <f>_xlfn.XLOOKUP($B11448, STANDARDS!$A:$A, STANDARDS!$B:$B,,0,2)</f>
        <v>Jixian</v>
      </c>
      <c r="D11448" t="s">
        <v>1064</v>
      </c>
      <c r="E11448" t="s">
        <v>1305</v>
      </c>
      <c r="J11448" s="13">
        <v>1400</v>
      </c>
      <c r="K11448" s="13"/>
      <c r="L11448" s="16"/>
      <c r="M11448" t="s">
        <v>583</v>
      </c>
      <c r="P11448" t="s">
        <v>243</v>
      </c>
      <c r="Q11448">
        <v>-0.39</v>
      </c>
      <c r="V11448">
        <v>1</v>
      </c>
      <c r="W11448" t="s">
        <v>1371</v>
      </c>
      <c r="X11448" t="s">
        <v>1451</v>
      </c>
    </row>
    <row r="11449" spans="1:24" x14ac:dyDescent="0.3">
      <c r="A11449">
        <v>15254</v>
      </c>
      <c r="B11449" s="15" t="s">
        <v>1044</v>
      </c>
      <c r="C11449" t="str">
        <f>_xlfn.XLOOKUP($B11449, STANDARDS!$A:$A, STANDARDS!$B:$B,,0,2)</f>
        <v>Jixian</v>
      </c>
      <c r="D11449" t="s">
        <v>1064</v>
      </c>
      <c r="E11449" t="s">
        <v>1305</v>
      </c>
      <c r="J11449" s="13">
        <v>1400</v>
      </c>
      <c r="K11449" s="13"/>
      <c r="L11449" s="16"/>
      <c r="M11449" t="s">
        <v>583</v>
      </c>
      <c r="P11449" t="s">
        <v>243</v>
      </c>
      <c r="Q11449">
        <v>-0.53</v>
      </c>
      <c r="V11449">
        <v>1</v>
      </c>
      <c r="W11449" t="s">
        <v>1371</v>
      </c>
      <c r="X11449" t="s">
        <v>1451</v>
      </c>
    </row>
    <row r="11450" spans="1:24" x14ac:dyDescent="0.3">
      <c r="A11450">
        <v>15255</v>
      </c>
      <c r="B11450" s="15" t="s">
        <v>1044</v>
      </c>
      <c r="C11450" t="str">
        <f>_xlfn.XLOOKUP($B11450, STANDARDS!$A:$A, STANDARDS!$B:$B,,0,2)</f>
        <v>Jixian</v>
      </c>
      <c r="D11450" t="s">
        <v>1064</v>
      </c>
      <c r="E11450" t="s">
        <v>1305</v>
      </c>
      <c r="J11450" s="13">
        <v>1400</v>
      </c>
      <c r="K11450" s="13"/>
      <c r="L11450" s="16"/>
      <c r="M11450" t="s">
        <v>583</v>
      </c>
      <c r="P11450" t="s">
        <v>243</v>
      </c>
      <c r="Q11450">
        <v>-0.39</v>
      </c>
      <c r="V11450">
        <v>1</v>
      </c>
      <c r="W11450" t="s">
        <v>1371</v>
      </c>
      <c r="X11450" t="s">
        <v>1451</v>
      </c>
    </row>
    <row r="11451" spans="1:24" x14ac:dyDescent="0.3">
      <c r="A11451">
        <v>15256</v>
      </c>
      <c r="B11451" s="15" t="s">
        <v>1044</v>
      </c>
      <c r="C11451" t="str">
        <f>_xlfn.XLOOKUP($B11451, STANDARDS!$A:$A, STANDARDS!$B:$B,,0,2)</f>
        <v>Jixian</v>
      </c>
      <c r="D11451" t="s">
        <v>1064</v>
      </c>
      <c r="E11451" t="s">
        <v>1305</v>
      </c>
      <c r="J11451" s="13">
        <v>1400</v>
      </c>
      <c r="K11451" s="13"/>
      <c r="L11451" s="16"/>
      <c r="M11451" t="s">
        <v>583</v>
      </c>
      <c r="P11451" t="s">
        <v>243</v>
      </c>
      <c r="Q11451">
        <v>-0.88</v>
      </c>
      <c r="V11451">
        <v>1</v>
      </c>
      <c r="W11451" t="s">
        <v>1371</v>
      </c>
      <c r="X11451" t="s">
        <v>1451</v>
      </c>
    </row>
    <row r="11452" spans="1:24" x14ac:dyDescent="0.3">
      <c r="A11452">
        <v>15257</v>
      </c>
      <c r="B11452" s="15" t="s">
        <v>1044</v>
      </c>
      <c r="C11452" t="str">
        <f>_xlfn.XLOOKUP($B11452, STANDARDS!$A:$A, STANDARDS!$B:$B,,0,2)</f>
        <v>Jixian</v>
      </c>
      <c r="D11452" t="s">
        <v>1064</v>
      </c>
      <c r="E11452" t="s">
        <v>1305</v>
      </c>
      <c r="J11452" s="13">
        <v>1400</v>
      </c>
      <c r="K11452" s="13"/>
      <c r="L11452" s="16"/>
      <c r="M11452" t="s">
        <v>583</v>
      </c>
      <c r="P11452" t="s">
        <v>243</v>
      </c>
      <c r="Q11452">
        <v>-1.1299999999999999</v>
      </c>
      <c r="V11452">
        <v>1</v>
      </c>
      <c r="W11452" t="s">
        <v>1371</v>
      </c>
      <c r="X11452" t="s">
        <v>1451</v>
      </c>
    </row>
    <row r="11453" spans="1:24" x14ac:dyDescent="0.3">
      <c r="A11453">
        <v>15258</v>
      </c>
      <c r="B11453" s="15" t="s">
        <v>1044</v>
      </c>
      <c r="C11453" t="str">
        <f>_xlfn.XLOOKUP($B11453, STANDARDS!$A:$A, STANDARDS!$B:$B,,0,2)</f>
        <v>Jixian</v>
      </c>
      <c r="D11453" t="s">
        <v>1064</v>
      </c>
      <c r="E11453" t="s">
        <v>1305</v>
      </c>
      <c r="J11453" s="13">
        <v>1400</v>
      </c>
      <c r="K11453" s="13"/>
      <c r="L11453" s="16"/>
      <c r="M11453" t="s">
        <v>583</v>
      </c>
      <c r="P11453" t="s">
        <v>243</v>
      </c>
      <c r="Q11453">
        <v>-1.27</v>
      </c>
      <c r="V11453">
        <v>1</v>
      </c>
      <c r="W11453" t="s">
        <v>1371</v>
      </c>
      <c r="X11453" t="s">
        <v>1451</v>
      </c>
    </row>
    <row r="11454" spans="1:24" x14ac:dyDescent="0.3">
      <c r="A11454">
        <v>15259</v>
      </c>
      <c r="B11454" s="15" t="s">
        <v>1044</v>
      </c>
      <c r="C11454" t="str">
        <f>_xlfn.XLOOKUP($B11454, STANDARDS!$A:$A, STANDARDS!$B:$B,,0,2)</f>
        <v>Jixian</v>
      </c>
      <c r="D11454" t="s">
        <v>1064</v>
      </c>
      <c r="E11454" t="s">
        <v>1305</v>
      </c>
      <c r="J11454" s="13">
        <v>1400</v>
      </c>
      <c r="K11454" s="13"/>
      <c r="L11454" s="16"/>
      <c r="M11454" t="s">
        <v>583</v>
      </c>
      <c r="P11454" t="s">
        <v>243</v>
      </c>
      <c r="Q11454">
        <v>-1.05</v>
      </c>
      <c r="V11454">
        <v>1</v>
      </c>
      <c r="W11454" t="s">
        <v>1371</v>
      </c>
      <c r="X11454" t="s">
        <v>1451</v>
      </c>
    </row>
    <row r="11455" spans="1:24" x14ac:dyDescent="0.3">
      <c r="A11455">
        <v>15260</v>
      </c>
      <c r="B11455" s="15" t="s">
        <v>1044</v>
      </c>
      <c r="C11455" t="str">
        <f>_xlfn.XLOOKUP($B11455, STANDARDS!$A:$A, STANDARDS!$B:$B,,0,2)</f>
        <v>Jixian</v>
      </c>
      <c r="D11455" t="s">
        <v>1064</v>
      </c>
      <c r="E11455" t="s">
        <v>1305</v>
      </c>
      <c r="J11455" s="13">
        <v>1400</v>
      </c>
      <c r="K11455" s="13"/>
      <c r="L11455" s="16"/>
      <c r="M11455" t="s">
        <v>583</v>
      </c>
      <c r="P11455" t="s">
        <v>243</v>
      </c>
      <c r="Q11455">
        <v>-0.99</v>
      </c>
      <c r="V11455">
        <v>1</v>
      </c>
      <c r="W11455" t="s">
        <v>1371</v>
      </c>
      <c r="X11455" t="s">
        <v>1451</v>
      </c>
    </row>
    <row r="11456" spans="1:24" x14ac:dyDescent="0.3">
      <c r="A11456">
        <v>15261</v>
      </c>
      <c r="B11456" s="15" t="s">
        <v>1044</v>
      </c>
      <c r="C11456" t="str">
        <f>_xlfn.XLOOKUP($B11456, STANDARDS!$A:$A, STANDARDS!$B:$B,,0,2)</f>
        <v>Jixian</v>
      </c>
      <c r="D11456" t="s">
        <v>1064</v>
      </c>
      <c r="E11456" t="s">
        <v>1305</v>
      </c>
      <c r="J11456" s="13">
        <v>1400</v>
      </c>
      <c r="K11456" s="13"/>
      <c r="L11456" s="16"/>
      <c r="M11456" t="s">
        <v>583</v>
      </c>
      <c r="P11456" t="s">
        <v>243</v>
      </c>
      <c r="Q11456">
        <v>-0.94</v>
      </c>
      <c r="V11456">
        <v>1</v>
      </c>
      <c r="W11456" t="s">
        <v>1371</v>
      </c>
      <c r="X11456" t="s">
        <v>1451</v>
      </c>
    </row>
    <row r="11457" spans="1:24" x14ac:dyDescent="0.3">
      <c r="A11457">
        <v>15262</v>
      </c>
      <c r="B11457" s="15" t="s">
        <v>1044</v>
      </c>
      <c r="C11457" t="str">
        <f>_xlfn.XLOOKUP($B11457, STANDARDS!$A:$A, STANDARDS!$B:$B,,0,2)</f>
        <v>Jixian</v>
      </c>
      <c r="D11457" t="s">
        <v>1064</v>
      </c>
      <c r="E11457" t="s">
        <v>1305</v>
      </c>
      <c r="J11457" s="13">
        <v>1400</v>
      </c>
      <c r="K11457" s="13"/>
      <c r="L11457" s="16"/>
      <c r="M11457" t="s">
        <v>583</v>
      </c>
      <c r="P11457" t="s">
        <v>243</v>
      </c>
      <c r="Q11457">
        <v>-1.1000000000000001</v>
      </c>
      <c r="V11457">
        <v>1</v>
      </c>
      <c r="W11457" t="s">
        <v>1371</v>
      </c>
      <c r="X11457" t="s">
        <v>1451</v>
      </c>
    </row>
    <row r="11458" spans="1:24" x14ac:dyDescent="0.3">
      <c r="A11458">
        <v>15263</v>
      </c>
      <c r="B11458" s="15" t="s">
        <v>1044</v>
      </c>
      <c r="C11458" t="str">
        <f>_xlfn.XLOOKUP($B11458, STANDARDS!$A:$A, STANDARDS!$B:$B,,0,2)</f>
        <v>Jixian</v>
      </c>
      <c r="D11458" t="s">
        <v>1064</v>
      </c>
      <c r="E11458" t="s">
        <v>1305</v>
      </c>
      <c r="J11458" s="13">
        <v>1400</v>
      </c>
      <c r="K11458" s="13"/>
      <c r="L11458" s="16"/>
      <c r="M11458" t="s">
        <v>583</v>
      </c>
      <c r="P11458" t="s">
        <v>243</v>
      </c>
      <c r="Q11458">
        <v>-0.99</v>
      </c>
      <c r="V11458">
        <v>1</v>
      </c>
      <c r="W11458" t="s">
        <v>1371</v>
      </c>
      <c r="X11458" t="s">
        <v>1451</v>
      </c>
    </row>
    <row r="11459" spans="1:24" x14ac:dyDescent="0.3">
      <c r="A11459">
        <v>15264</v>
      </c>
      <c r="B11459" s="15" t="s">
        <v>1044</v>
      </c>
      <c r="C11459" t="str">
        <f>_xlfn.XLOOKUP($B11459, STANDARDS!$A:$A, STANDARDS!$B:$B,,0,2)</f>
        <v>Jixian</v>
      </c>
      <c r="D11459" t="s">
        <v>1064</v>
      </c>
      <c r="E11459" t="s">
        <v>1305</v>
      </c>
      <c r="J11459" s="13">
        <v>1400</v>
      </c>
      <c r="K11459" s="13"/>
      <c r="L11459" s="16"/>
      <c r="M11459" t="s">
        <v>583</v>
      </c>
      <c r="P11459" t="s">
        <v>243</v>
      </c>
      <c r="Q11459">
        <v>-0.99</v>
      </c>
      <c r="V11459">
        <v>1</v>
      </c>
      <c r="W11459" t="s">
        <v>1371</v>
      </c>
      <c r="X11459" t="s">
        <v>1451</v>
      </c>
    </row>
    <row r="11460" spans="1:24" x14ac:dyDescent="0.3">
      <c r="A11460">
        <v>15265</v>
      </c>
      <c r="B11460" s="15" t="s">
        <v>1044</v>
      </c>
      <c r="C11460" t="str">
        <f>_xlfn.XLOOKUP($B11460, STANDARDS!$A:$A, STANDARDS!$B:$B,,0,2)</f>
        <v>Jixian</v>
      </c>
      <c r="D11460" t="s">
        <v>1064</v>
      </c>
      <c r="E11460" t="s">
        <v>1305</v>
      </c>
      <c r="J11460" s="13">
        <v>1400</v>
      </c>
      <c r="K11460" s="13"/>
      <c r="L11460" s="16"/>
      <c r="M11460" t="s">
        <v>583</v>
      </c>
      <c r="P11460" t="s">
        <v>243</v>
      </c>
      <c r="Q11460">
        <v>-0.91</v>
      </c>
      <c r="V11460">
        <v>1</v>
      </c>
      <c r="W11460" t="s">
        <v>1371</v>
      </c>
      <c r="X11460" t="s">
        <v>1451</v>
      </c>
    </row>
    <row r="11461" spans="1:24" x14ac:dyDescent="0.3">
      <c r="A11461">
        <v>15266</v>
      </c>
      <c r="B11461" s="15" t="s">
        <v>1044</v>
      </c>
      <c r="C11461" t="str">
        <f>_xlfn.XLOOKUP($B11461, STANDARDS!$A:$A, STANDARDS!$B:$B,,0,2)</f>
        <v>Jixian</v>
      </c>
      <c r="D11461" t="s">
        <v>1064</v>
      </c>
      <c r="E11461" t="s">
        <v>1305</v>
      </c>
      <c r="J11461" s="13">
        <v>1400</v>
      </c>
      <c r="K11461" s="13"/>
      <c r="L11461" s="16"/>
      <c r="M11461" t="s">
        <v>583</v>
      </c>
      <c r="P11461" t="s">
        <v>243</v>
      </c>
      <c r="Q11461">
        <v>-0.82</v>
      </c>
      <c r="V11461">
        <v>1</v>
      </c>
      <c r="W11461" t="s">
        <v>1371</v>
      </c>
      <c r="X11461" t="s">
        <v>1451</v>
      </c>
    </row>
    <row r="11462" spans="1:24" x14ac:dyDescent="0.3">
      <c r="A11462">
        <v>15267</v>
      </c>
      <c r="B11462" s="15" t="s">
        <v>1044</v>
      </c>
      <c r="C11462" t="str">
        <f>_xlfn.XLOOKUP($B11462, STANDARDS!$A:$A, STANDARDS!$B:$B,,0,2)</f>
        <v>Jixian</v>
      </c>
      <c r="D11462" t="s">
        <v>1064</v>
      </c>
      <c r="E11462" t="s">
        <v>1305</v>
      </c>
      <c r="J11462" s="13">
        <v>1400</v>
      </c>
      <c r="K11462" s="13"/>
      <c r="L11462" s="16"/>
      <c r="M11462" t="s">
        <v>583</v>
      </c>
      <c r="P11462" t="s">
        <v>243</v>
      </c>
      <c r="Q11462">
        <v>-0.42</v>
      </c>
      <c r="V11462">
        <v>1</v>
      </c>
      <c r="W11462" t="s">
        <v>1371</v>
      </c>
      <c r="X11462" t="s">
        <v>1451</v>
      </c>
    </row>
    <row r="11463" spans="1:24" x14ac:dyDescent="0.3">
      <c r="A11463">
        <v>15268</v>
      </c>
      <c r="B11463" s="15" t="s">
        <v>1044</v>
      </c>
      <c r="C11463" t="str">
        <f>_xlfn.XLOOKUP($B11463, STANDARDS!$A:$A, STANDARDS!$B:$B,,0,2)</f>
        <v>Jixian</v>
      </c>
      <c r="D11463" t="s">
        <v>1064</v>
      </c>
      <c r="E11463" t="s">
        <v>1305</v>
      </c>
      <c r="J11463" s="13">
        <v>1400</v>
      </c>
      <c r="K11463" s="13"/>
      <c r="L11463" s="16"/>
      <c r="M11463" t="s">
        <v>583</v>
      </c>
      <c r="P11463" t="s">
        <v>243</v>
      </c>
      <c r="Q11463">
        <v>-0.22</v>
      </c>
      <c r="V11463">
        <v>1</v>
      </c>
      <c r="W11463" t="s">
        <v>1371</v>
      </c>
      <c r="X11463" t="s">
        <v>1451</v>
      </c>
    </row>
    <row r="11464" spans="1:24" x14ac:dyDescent="0.3">
      <c r="A11464">
        <v>15269</v>
      </c>
      <c r="B11464" s="15" t="s">
        <v>1044</v>
      </c>
      <c r="C11464" t="str">
        <f>_xlfn.XLOOKUP($B11464, STANDARDS!$A:$A, STANDARDS!$B:$B,,0,2)</f>
        <v>Jixian</v>
      </c>
      <c r="D11464" t="s">
        <v>1064</v>
      </c>
      <c r="E11464" t="s">
        <v>1305</v>
      </c>
      <c r="J11464" s="13">
        <v>1400</v>
      </c>
      <c r="K11464" s="13"/>
      <c r="L11464" s="16"/>
      <c r="M11464" t="s">
        <v>583</v>
      </c>
      <c r="P11464" t="s">
        <v>243</v>
      </c>
      <c r="Q11464">
        <v>-0.31</v>
      </c>
      <c r="V11464">
        <v>1</v>
      </c>
      <c r="W11464" t="s">
        <v>1371</v>
      </c>
      <c r="X11464" t="s">
        <v>1451</v>
      </c>
    </row>
    <row r="11465" spans="1:24" x14ac:dyDescent="0.3">
      <c r="A11465">
        <v>15270</v>
      </c>
      <c r="B11465" s="15" t="s">
        <v>1044</v>
      </c>
      <c r="C11465" t="str">
        <f>_xlfn.XLOOKUP($B11465, STANDARDS!$A:$A, STANDARDS!$B:$B,,0,2)</f>
        <v>Jixian</v>
      </c>
      <c r="D11465" t="s">
        <v>1064</v>
      </c>
      <c r="E11465" t="s">
        <v>1305</v>
      </c>
      <c r="J11465" s="13">
        <v>1400</v>
      </c>
      <c r="K11465" s="13"/>
      <c r="L11465" s="16"/>
      <c r="M11465" t="s">
        <v>583</v>
      </c>
      <c r="P11465" t="s">
        <v>243</v>
      </c>
      <c r="Q11465">
        <v>-0.22</v>
      </c>
      <c r="V11465">
        <v>1</v>
      </c>
      <c r="W11465" t="s">
        <v>1371</v>
      </c>
      <c r="X11465" t="s">
        <v>1451</v>
      </c>
    </row>
    <row r="11466" spans="1:24" x14ac:dyDescent="0.3">
      <c r="A11466">
        <v>15271</v>
      </c>
      <c r="B11466" s="15" t="s">
        <v>1044</v>
      </c>
      <c r="C11466" t="str">
        <f>_xlfn.XLOOKUP($B11466, STANDARDS!$A:$A, STANDARDS!$B:$B,,0,2)</f>
        <v>Jixian</v>
      </c>
      <c r="D11466" t="s">
        <v>1064</v>
      </c>
      <c r="E11466" t="s">
        <v>1305</v>
      </c>
      <c r="J11466" s="13">
        <v>1400</v>
      </c>
      <c r="K11466" s="13"/>
      <c r="L11466" s="16"/>
      <c r="M11466" t="s">
        <v>583</v>
      </c>
      <c r="P11466" t="s">
        <v>243</v>
      </c>
      <c r="Q11466">
        <v>-0.39</v>
      </c>
      <c r="V11466">
        <v>1</v>
      </c>
      <c r="W11466" t="s">
        <v>1371</v>
      </c>
      <c r="X11466" t="s">
        <v>1451</v>
      </c>
    </row>
    <row r="11467" spans="1:24" x14ac:dyDescent="0.3">
      <c r="A11467">
        <v>15272</v>
      </c>
      <c r="B11467" s="15" t="s">
        <v>1044</v>
      </c>
      <c r="C11467" t="str">
        <f>_xlfn.XLOOKUP($B11467, STANDARDS!$A:$A, STANDARDS!$B:$B,,0,2)</f>
        <v>Jixian</v>
      </c>
      <c r="D11467" t="s">
        <v>1064</v>
      </c>
      <c r="E11467" t="s">
        <v>1305</v>
      </c>
      <c r="J11467" s="13">
        <v>1400</v>
      </c>
      <c r="K11467" s="13"/>
      <c r="L11467" s="16"/>
      <c r="M11467" t="s">
        <v>583</v>
      </c>
      <c r="P11467" t="s">
        <v>243</v>
      </c>
      <c r="Q11467">
        <v>-0.3</v>
      </c>
      <c r="V11467">
        <v>1</v>
      </c>
      <c r="W11467" t="s">
        <v>1371</v>
      </c>
      <c r="X11467" t="s">
        <v>1451</v>
      </c>
    </row>
    <row r="11468" spans="1:24" x14ac:dyDescent="0.3">
      <c r="A11468">
        <v>15273</v>
      </c>
      <c r="B11468" s="15" t="s">
        <v>1044</v>
      </c>
      <c r="C11468" t="str">
        <f>_xlfn.XLOOKUP($B11468, STANDARDS!$A:$A, STANDARDS!$B:$B,,0,2)</f>
        <v>Jixian</v>
      </c>
      <c r="D11468" t="s">
        <v>1064</v>
      </c>
      <c r="E11468" t="s">
        <v>1305</v>
      </c>
      <c r="J11468" s="13">
        <v>1400</v>
      </c>
      <c r="K11468" s="13"/>
      <c r="L11468" s="16"/>
      <c r="M11468" t="s">
        <v>583</v>
      </c>
      <c r="P11468" t="s">
        <v>243</v>
      </c>
      <c r="Q11468">
        <v>-4</v>
      </c>
      <c r="V11468">
        <v>1</v>
      </c>
      <c r="W11468" t="s">
        <v>1371</v>
      </c>
      <c r="X11468" t="s">
        <v>1451</v>
      </c>
    </row>
    <row r="11469" spans="1:24" x14ac:dyDescent="0.3">
      <c r="A11469">
        <v>15274</v>
      </c>
      <c r="B11469" s="15" t="s">
        <v>1044</v>
      </c>
      <c r="C11469" t="str">
        <f>_xlfn.XLOOKUP($B11469, STANDARDS!$A:$A, STANDARDS!$B:$B,,0,2)</f>
        <v>Jixian</v>
      </c>
      <c r="D11469" t="s">
        <v>1064</v>
      </c>
      <c r="E11469" t="s">
        <v>1305</v>
      </c>
      <c r="J11469" s="13">
        <v>1400</v>
      </c>
      <c r="K11469" s="13"/>
      <c r="L11469" s="16"/>
      <c r="M11469" t="s">
        <v>583</v>
      </c>
      <c r="P11469" t="s">
        <v>243</v>
      </c>
      <c r="Q11469">
        <v>-0.52</v>
      </c>
      <c r="V11469">
        <v>1</v>
      </c>
      <c r="W11469" t="s">
        <v>1371</v>
      </c>
      <c r="X11469" t="s">
        <v>1451</v>
      </c>
    </row>
    <row r="11470" spans="1:24" x14ac:dyDescent="0.3">
      <c r="A11470">
        <v>15275</v>
      </c>
      <c r="B11470" s="15" t="s">
        <v>1044</v>
      </c>
      <c r="C11470" t="str">
        <f>_xlfn.XLOOKUP($B11470, STANDARDS!$A:$A, STANDARDS!$B:$B,,0,2)</f>
        <v>Jixian</v>
      </c>
      <c r="D11470" t="s">
        <v>1064</v>
      </c>
      <c r="E11470" t="s">
        <v>1305</v>
      </c>
      <c r="J11470" s="13">
        <v>1400</v>
      </c>
      <c r="K11470" s="13"/>
      <c r="L11470" s="16"/>
      <c r="M11470" t="s">
        <v>583</v>
      </c>
      <c r="P11470" t="s">
        <v>243</v>
      </c>
      <c r="Q11470">
        <v>-0.28999999999999998</v>
      </c>
      <c r="V11470">
        <v>1</v>
      </c>
      <c r="W11470" t="s">
        <v>1371</v>
      </c>
      <c r="X11470" t="s">
        <v>1451</v>
      </c>
    </row>
    <row r="11471" spans="1:24" x14ac:dyDescent="0.3">
      <c r="A11471">
        <v>15276</v>
      </c>
      <c r="B11471" s="15" t="s">
        <v>1044</v>
      </c>
      <c r="C11471" t="str">
        <f>_xlfn.XLOOKUP($B11471, STANDARDS!$A:$A, STANDARDS!$B:$B,,0,2)</f>
        <v>Jixian</v>
      </c>
      <c r="D11471" t="s">
        <v>1064</v>
      </c>
      <c r="E11471" t="s">
        <v>1305</v>
      </c>
      <c r="J11471" s="13">
        <v>1400</v>
      </c>
      <c r="K11471" s="13"/>
      <c r="L11471" s="16"/>
      <c r="M11471" t="s">
        <v>583</v>
      </c>
      <c r="P11471" t="s">
        <v>243</v>
      </c>
      <c r="Q11471">
        <v>-0.41</v>
      </c>
      <c r="V11471">
        <v>1</v>
      </c>
      <c r="W11471" t="s">
        <v>1371</v>
      </c>
      <c r="X11471" t="s">
        <v>1451</v>
      </c>
    </row>
    <row r="11472" spans="1:24" x14ac:dyDescent="0.3">
      <c r="A11472">
        <v>15277</v>
      </c>
      <c r="B11472" s="15" t="s">
        <v>1044</v>
      </c>
      <c r="C11472" t="str">
        <f>_xlfn.XLOOKUP($B11472, STANDARDS!$A:$A, STANDARDS!$B:$B,,0,2)</f>
        <v>Jixian</v>
      </c>
      <c r="D11472" t="s">
        <v>1064</v>
      </c>
      <c r="E11472" t="s">
        <v>1305</v>
      </c>
      <c r="J11472" s="13">
        <v>1400</v>
      </c>
      <c r="K11472" s="13"/>
      <c r="L11472" s="16"/>
      <c r="M11472" t="s">
        <v>583</v>
      </c>
      <c r="P11472" t="s">
        <v>243</v>
      </c>
      <c r="Q11472">
        <v>-0.19</v>
      </c>
      <c r="V11472">
        <v>1</v>
      </c>
      <c r="W11472" t="s">
        <v>1371</v>
      </c>
      <c r="X11472" t="s">
        <v>1451</v>
      </c>
    </row>
    <row r="11473" spans="1:24" x14ac:dyDescent="0.3">
      <c r="A11473">
        <v>15278</v>
      </c>
      <c r="B11473" s="15" t="s">
        <v>1045</v>
      </c>
      <c r="C11473" t="str">
        <f>_xlfn.XLOOKUP($B11473, STANDARDS!$A:$A, STANDARDS!$B:$B,,0,2)</f>
        <v>Ming Tombs</v>
      </c>
      <c r="D11473" t="s">
        <v>1064</v>
      </c>
      <c r="E11473" t="s">
        <v>1306</v>
      </c>
      <c r="J11473" s="13">
        <v>1400</v>
      </c>
      <c r="K11473" s="13"/>
      <c r="L11473" s="16"/>
      <c r="M11473" t="s">
        <v>583</v>
      </c>
      <c r="P11473" t="s">
        <v>243</v>
      </c>
      <c r="Q11473">
        <v>-1.1299999999999999</v>
      </c>
      <c r="V11473">
        <v>1</v>
      </c>
      <c r="W11473" t="s">
        <v>1371</v>
      </c>
      <c r="X11473" t="s">
        <v>1451</v>
      </c>
    </row>
    <row r="11474" spans="1:24" x14ac:dyDescent="0.3">
      <c r="A11474">
        <v>15279</v>
      </c>
      <c r="B11474" s="15" t="s">
        <v>1045</v>
      </c>
      <c r="C11474" t="str">
        <f>_xlfn.XLOOKUP($B11474, STANDARDS!$A:$A, STANDARDS!$B:$B,,0,2)</f>
        <v>Ming Tombs</v>
      </c>
      <c r="D11474" t="s">
        <v>1064</v>
      </c>
      <c r="E11474" t="s">
        <v>1306</v>
      </c>
      <c r="J11474" s="13">
        <v>1400</v>
      </c>
      <c r="K11474" s="13"/>
      <c r="L11474" s="16"/>
      <c r="M11474" t="s">
        <v>583</v>
      </c>
      <c r="P11474" t="s">
        <v>243</v>
      </c>
      <c r="Q11474">
        <v>-0.44</v>
      </c>
      <c r="V11474">
        <v>1</v>
      </c>
      <c r="W11474" t="s">
        <v>1371</v>
      </c>
      <c r="X11474" t="s">
        <v>1451</v>
      </c>
    </row>
    <row r="11475" spans="1:24" x14ac:dyDescent="0.3">
      <c r="A11475">
        <v>15280</v>
      </c>
      <c r="B11475" s="15" t="s">
        <v>1045</v>
      </c>
      <c r="C11475" t="str">
        <f>_xlfn.XLOOKUP($B11475, STANDARDS!$A:$A, STANDARDS!$B:$B,,0,2)</f>
        <v>Ming Tombs</v>
      </c>
      <c r="D11475" t="s">
        <v>1064</v>
      </c>
      <c r="E11475" t="s">
        <v>1306</v>
      </c>
      <c r="J11475" s="13">
        <v>1400</v>
      </c>
      <c r="K11475" s="13"/>
      <c r="L11475" s="16"/>
      <c r="M11475" t="s">
        <v>583</v>
      </c>
      <c r="P11475" t="s">
        <v>243</v>
      </c>
      <c r="Q11475">
        <v>-0.55000000000000004</v>
      </c>
      <c r="V11475">
        <v>1</v>
      </c>
      <c r="W11475" t="s">
        <v>1371</v>
      </c>
      <c r="X11475" t="s">
        <v>1451</v>
      </c>
    </row>
    <row r="11476" spans="1:24" x14ac:dyDescent="0.3">
      <c r="A11476">
        <v>15281</v>
      </c>
      <c r="B11476" s="15" t="s">
        <v>1045</v>
      </c>
      <c r="C11476" t="str">
        <f>_xlfn.XLOOKUP($B11476, STANDARDS!$A:$A, STANDARDS!$B:$B,,0,2)</f>
        <v>Ming Tombs</v>
      </c>
      <c r="D11476" t="s">
        <v>1064</v>
      </c>
      <c r="E11476" t="s">
        <v>1306</v>
      </c>
      <c r="J11476" s="13">
        <v>1400</v>
      </c>
      <c r="K11476" s="13"/>
      <c r="L11476" s="16"/>
      <c r="M11476" t="s">
        <v>583</v>
      </c>
      <c r="P11476" t="s">
        <v>243</v>
      </c>
      <c r="Q11476">
        <v>-0.84</v>
      </c>
      <c r="V11476">
        <v>1</v>
      </c>
      <c r="W11476" t="s">
        <v>1371</v>
      </c>
      <c r="X11476" t="s">
        <v>1451</v>
      </c>
    </row>
    <row r="11477" spans="1:24" x14ac:dyDescent="0.3">
      <c r="A11477">
        <v>15282</v>
      </c>
      <c r="B11477" s="15" t="s">
        <v>1045</v>
      </c>
      <c r="C11477" t="str">
        <f>_xlfn.XLOOKUP($B11477, STANDARDS!$A:$A, STANDARDS!$B:$B,,0,2)</f>
        <v>Ming Tombs</v>
      </c>
      <c r="D11477" t="s">
        <v>1064</v>
      </c>
      <c r="E11477" t="s">
        <v>1306</v>
      </c>
      <c r="J11477" s="13">
        <v>1400</v>
      </c>
      <c r="K11477" s="13"/>
      <c r="L11477" s="16"/>
      <c r="M11477" t="s">
        <v>583</v>
      </c>
      <c r="P11477" t="s">
        <v>243</v>
      </c>
      <c r="Q11477">
        <v>-0.56000000000000005</v>
      </c>
      <c r="V11477">
        <v>1</v>
      </c>
      <c r="W11477" t="s">
        <v>1371</v>
      </c>
      <c r="X11477" t="s">
        <v>1451</v>
      </c>
    </row>
    <row r="11478" spans="1:24" x14ac:dyDescent="0.3">
      <c r="A11478">
        <v>15283</v>
      </c>
      <c r="B11478" s="15" t="s">
        <v>1045</v>
      </c>
      <c r="C11478" t="str">
        <f>_xlfn.XLOOKUP($B11478, STANDARDS!$A:$A, STANDARDS!$B:$B,,0,2)</f>
        <v>Ming Tombs</v>
      </c>
      <c r="D11478" t="s">
        <v>1064</v>
      </c>
      <c r="E11478" t="s">
        <v>1306</v>
      </c>
      <c r="J11478" s="13">
        <v>1400</v>
      </c>
      <c r="K11478" s="13"/>
      <c r="L11478" s="16"/>
      <c r="M11478" t="s">
        <v>583</v>
      </c>
      <c r="P11478" t="s">
        <v>243</v>
      </c>
      <c r="Q11478">
        <v>-0.45</v>
      </c>
      <c r="V11478">
        <v>1</v>
      </c>
      <c r="W11478" t="s">
        <v>1371</v>
      </c>
      <c r="X11478" t="s">
        <v>1451</v>
      </c>
    </row>
    <row r="11479" spans="1:24" x14ac:dyDescent="0.3">
      <c r="A11479">
        <v>15284</v>
      </c>
      <c r="B11479" s="15" t="s">
        <v>1045</v>
      </c>
      <c r="C11479" t="str">
        <f>_xlfn.XLOOKUP($B11479, STANDARDS!$A:$A, STANDARDS!$B:$B,,0,2)</f>
        <v>Ming Tombs</v>
      </c>
      <c r="D11479" t="s">
        <v>1064</v>
      </c>
      <c r="E11479" t="s">
        <v>1306</v>
      </c>
      <c r="J11479" s="13">
        <v>1400</v>
      </c>
      <c r="K11479" s="13"/>
      <c r="L11479" s="16"/>
      <c r="M11479" t="s">
        <v>583</v>
      </c>
      <c r="P11479" t="s">
        <v>243</v>
      </c>
      <c r="Q11479">
        <v>-0.45</v>
      </c>
      <c r="V11479">
        <v>1</v>
      </c>
      <c r="W11479" t="s">
        <v>1371</v>
      </c>
      <c r="X11479" t="s">
        <v>1451</v>
      </c>
    </row>
    <row r="11480" spans="1:24" x14ac:dyDescent="0.3">
      <c r="A11480">
        <v>15285</v>
      </c>
      <c r="B11480" s="15" t="s">
        <v>1045</v>
      </c>
      <c r="C11480" t="str">
        <f>_xlfn.XLOOKUP($B11480, STANDARDS!$A:$A, STANDARDS!$B:$B,,0,2)</f>
        <v>Ming Tombs</v>
      </c>
      <c r="D11480" t="s">
        <v>1064</v>
      </c>
      <c r="E11480" t="s">
        <v>1306</v>
      </c>
      <c r="J11480" s="13">
        <v>1400</v>
      </c>
      <c r="K11480" s="13"/>
      <c r="L11480" s="16"/>
      <c r="M11480" t="s">
        <v>583</v>
      </c>
      <c r="P11480" t="s">
        <v>243</v>
      </c>
      <c r="Q11480">
        <v>-0.41</v>
      </c>
      <c r="V11480">
        <v>1</v>
      </c>
      <c r="W11480" t="s">
        <v>1371</v>
      </c>
      <c r="X11480" t="s">
        <v>1451</v>
      </c>
    </row>
    <row r="11481" spans="1:24" x14ac:dyDescent="0.3">
      <c r="A11481">
        <v>15286</v>
      </c>
      <c r="B11481" s="15" t="s">
        <v>1045</v>
      </c>
      <c r="C11481" t="str">
        <f>_xlfn.XLOOKUP($B11481, STANDARDS!$A:$A, STANDARDS!$B:$B,,0,2)</f>
        <v>Ming Tombs</v>
      </c>
      <c r="D11481" t="s">
        <v>1064</v>
      </c>
      <c r="E11481" t="s">
        <v>1306</v>
      </c>
      <c r="J11481" s="13">
        <v>1400</v>
      </c>
      <c r="K11481" s="13"/>
      <c r="L11481" s="16"/>
      <c r="M11481" t="s">
        <v>583</v>
      </c>
      <c r="P11481" t="s">
        <v>243</v>
      </c>
      <c r="Q11481">
        <v>-0.4</v>
      </c>
      <c r="V11481">
        <v>1</v>
      </c>
      <c r="W11481" t="s">
        <v>1371</v>
      </c>
      <c r="X11481" t="s">
        <v>1451</v>
      </c>
    </row>
    <row r="11482" spans="1:24" x14ac:dyDescent="0.3">
      <c r="A11482">
        <v>15287</v>
      </c>
      <c r="B11482" s="15" t="s">
        <v>1045</v>
      </c>
      <c r="C11482" t="str">
        <f>_xlfn.XLOOKUP($B11482, STANDARDS!$A:$A, STANDARDS!$B:$B,,0,2)</f>
        <v>Ming Tombs</v>
      </c>
      <c r="D11482" t="s">
        <v>1064</v>
      </c>
      <c r="E11482" t="s">
        <v>1306</v>
      </c>
      <c r="J11482" s="13">
        <v>1400</v>
      </c>
      <c r="K11482" s="13"/>
      <c r="L11482" s="16"/>
      <c r="M11482" t="s">
        <v>583</v>
      </c>
      <c r="P11482" t="s">
        <v>243</v>
      </c>
      <c r="Q11482">
        <v>-0.39</v>
      </c>
      <c r="V11482">
        <v>1</v>
      </c>
      <c r="W11482" t="s">
        <v>1371</v>
      </c>
      <c r="X11482" t="s">
        <v>1451</v>
      </c>
    </row>
    <row r="11483" spans="1:24" x14ac:dyDescent="0.3">
      <c r="A11483">
        <v>15288</v>
      </c>
      <c r="B11483" s="15" t="s">
        <v>1045</v>
      </c>
      <c r="C11483" t="str">
        <f>_xlfn.XLOOKUP($B11483, STANDARDS!$A:$A, STANDARDS!$B:$B,,0,2)</f>
        <v>Ming Tombs</v>
      </c>
      <c r="D11483" t="s">
        <v>1064</v>
      </c>
      <c r="E11483" t="s">
        <v>1306</v>
      </c>
      <c r="J11483" s="13">
        <v>1400</v>
      </c>
      <c r="K11483" s="13"/>
      <c r="L11483" s="16"/>
      <c r="M11483" t="s">
        <v>583</v>
      </c>
      <c r="P11483" t="s">
        <v>243</v>
      </c>
      <c r="Q11483">
        <v>-0.77</v>
      </c>
      <c r="V11483">
        <v>1</v>
      </c>
      <c r="W11483" t="s">
        <v>1371</v>
      </c>
      <c r="X11483" t="s">
        <v>1451</v>
      </c>
    </row>
    <row r="11484" spans="1:24" x14ac:dyDescent="0.3">
      <c r="A11484">
        <v>15289</v>
      </c>
      <c r="B11484" s="15" t="s">
        <v>1045</v>
      </c>
      <c r="C11484" t="str">
        <f>_xlfn.XLOOKUP($B11484, STANDARDS!$A:$A, STANDARDS!$B:$B,,0,2)</f>
        <v>Ming Tombs</v>
      </c>
      <c r="D11484" t="s">
        <v>1064</v>
      </c>
      <c r="E11484" t="s">
        <v>1306</v>
      </c>
      <c r="J11484" s="13">
        <v>1400</v>
      </c>
      <c r="K11484" s="13"/>
      <c r="L11484" s="16"/>
      <c r="M11484" t="s">
        <v>583</v>
      </c>
      <c r="P11484" t="s">
        <v>243</v>
      </c>
      <c r="Q11484">
        <v>-0.77</v>
      </c>
      <c r="V11484">
        <v>1</v>
      </c>
      <c r="W11484" t="s">
        <v>1371</v>
      </c>
      <c r="X11484" t="s">
        <v>1451</v>
      </c>
    </row>
    <row r="11485" spans="1:24" x14ac:dyDescent="0.3">
      <c r="A11485">
        <v>15290</v>
      </c>
      <c r="B11485" s="15" t="s">
        <v>1045</v>
      </c>
      <c r="C11485" t="str">
        <f>_xlfn.XLOOKUP($B11485, STANDARDS!$A:$A, STANDARDS!$B:$B,,0,2)</f>
        <v>Ming Tombs</v>
      </c>
      <c r="D11485" t="s">
        <v>1064</v>
      </c>
      <c r="E11485" t="s">
        <v>1306</v>
      </c>
      <c r="J11485" s="13">
        <v>1400</v>
      </c>
      <c r="K11485" s="13"/>
      <c r="L11485" s="16"/>
      <c r="M11485" t="s">
        <v>583</v>
      </c>
      <c r="P11485" t="s">
        <v>243</v>
      </c>
      <c r="Q11485">
        <v>-0.41</v>
      </c>
      <c r="V11485">
        <v>1</v>
      </c>
      <c r="W11485" t="s">
        <v>1371</v>
      </c>
      <c r="X11485" t="s">
        <v>1451</v>
      </c>
    </row>
    <row r="11486" spans="1:24" x14ac:dyDescent="0.3">
      <c r="A11486">
        <v>15291</v>
      </c>
      <c r="B11486" s="15" t="s">
        <v>1045</v>
      </c>
      <c r="C11486" t="str">
        <f>_xlfn.XLOOKUP($B11486, STANDARDS!$A:$A, STANDARDS!$B:$B,,0,2)</f>
        <v>Ming Tombs</v>
      </c>
      <c r="D11486" t="s">
        <v>1064</v>
      </c>
      <c r="E11486" t="s">
        <v>1306</v>
      </c>
      <c r="J11486" s="13">
        <v>1400</v>
      </c>
      <c r="K11486" s="13"/>
      <c r="L11486" s="16"/>
      <c r="M11486" t="s">
        <v>583</v>
      </c>
      <c r="P11486" t="s">
        <v>243</v>
      </c>
      <c r="Q11486">
        <v>-0.51</v>
      </c>
      <c r="V11486">
        <v>1</v>
      </c>
      <c r="W11486" t="s">
        <v>1371</v>
      </c>
      <c r="X11486" t="s">
        <v>1451</v>
      </c>
    </row>
    <row r="11487" spans="1:24" x14ac:dyDescent="0.3">
      <c r="A11487">
        <v>15292</v>
      </c>
      <c r="B11487" s="15" t="s">
        <v>1045</v>
      </c>
      <c r="C11487" t="str">
        <f>_xlfn.XLOOKUP($B11487, STANDARDS!$A:$A, STANDARDS!$B:$B,,0,2)</f>
        <v>Ming Tombs</v>
      </c>
      <c r="D11487" t="s">
        <v>1064</v>
      </c>
      <c r="E11487" t="s">
        <v>1306</v>
      </c>
      <c r="J11487" s="13">
        <v>1400</v>
      </c>
      <c r="K11487" s="13"/>
      <c r="L11487" s="16"/>
      <c r="M11487" t="s">
        <v>583</v>
      </c>
      <c r="P11487" t="s">
        <v>243</v>
      </c>
      <c r="Q11487">
        <v>-0.54</v>
      </c>
      <c r="V11487">
        <v>1</v>
      </c>
      <c r="W11487" t="s">
        <v>1371</v>
      </c>
      <c r="X11487" t="s">
        <v>1451</v>
      </c>
    </row>
    <row r="11488" spans="1:24" x14ac:dyDescent="0.3">
      <c r="A11488">
        <v>15293</v>
      </c>
      <c r="B11488" s="15" t="s">
        <v>1045</v>
      </c>
      <c r="C11488" t="str">
        <f>_xlfn.XLOOKUP($B11488, STANDARDS!$A:$A, STANDARDS!$B:$B,,0,2)</f>
        <v>Ming Tombs</v>
      </c>
      <c r="D11488" t="s">
        <v>1064</v>
      </c>
      <c r="E11488" t="s">
        <v>1306</v>
      </c>
      <c r="J11488" s="13">
        <v>1400</v>
      </c>
      <c r="K11488" s="13"/>
      <c r="L11488" s="16"/>
      <c r="M11488" t="s">
        <v>583</v>
      </c>
      <c r="P11488" t="s">
        <v>243</v>
      </c>
      <c r="Q11488">
        <v>-0.52</v>
      </c>
      <c r="V11488">
        <v>1</v>
      </c>
      <c r="W11488" t="s">
        <v>1371</v>
      </c>
      <c r="X11488" t="s">
        <v>1451</v>
      </c>
    </row>
    <row r="11489" spans="1:24" x14ac:dyDescent="0.3">
      <c r="A11489">
        <v>15294</v>
      </c>
      <c r="B11489" s="15" t="s">
        <v>1045</v>
      </c>
      <c r="C11489" t="str">
        <f>_xlfn.XLOOKUP($B11489, STANDARDS!$A:$A, STANDARDS!$B:$B,,0,2)</f>
        <v>Ming Tombs</v>
      </c>
      <c r="D11489" t="s">
        <v>1064</v>
      </c>
      <c r="E11489" t="s">
        <v>1306</v>
      </c>
      <c r="J11489" s="13">
        <v>1400</v>
      </c>
      <c r="K11489" s="13"/>
      <c r="L11489" s="16"/>
      <c r="M11489" t="s">
        <v>583</v>
      </c>
      <c r="P11489" t="s">
        <v>243</v>
      </c>
      <c r="Q11489">
        <v>-0.93</v>
      </c>
      <c r="V11489">
        <v>1</v>
      </c>
      <c r="W11489" t="s">
        <v>1371</v>
      </c>
      <c r="X11489" t="s">
        <v>1451</v>
      </c>
    </row>
    <row r="11490" spans="1:24" x14ac:dyDescent="0.3">
      <c r="A11490">
        <v>15295</v>
      </c>
      <c r="B11490" s="15" t="s">
        <v>1045</v>
      </c>
      <c r="C11490" t="str">
        <f>_xlfn.XLOOKUP($B11490, STANDARDS!$A:$A, STANDARDS!$B:$B,,0,2)</f>
        <v>Ming Tombs</v>
      </c>
      <c r="D11490" t="s">
        <v>1064</v>
      </c>
      <c r="E11490" t="s">
        <v>1306</v>
      </c>
      <c r="J11490" s="13">
        <v>1400</v>
      </c>
      <c r="K11490" s="13"/>
      <c r="L11490" s="16"/>
      <c r="M11490" t="s">
        <v>583</v>
      </c>
      <c r="P11490" t="s">
        <v>243</v>
      </c>
      <c r="Q11490">
        <v>-0.79</v>
      </c>
      <c r="V11490">
        <v>1</v>
      </c>
      <c r="W11490" t="s">
        <v>1371</v>
      </c>
      <c r="X11490" t="s">
        <v>1451</v>
      </c>
    </row>
    <row r="11491" spans="1:24" x14ac:dyDescent="0.3">
      <c r="A11491">
        <v>15296</v>
      </c>
      <c r="B11491" s="15" t="s">
        <v>1045</v>
      </c>
      <c r="C11491" t="str">
        <f>_xlfn.XLOOKUP($B11491, STANDARDS!$A:$A, STANDARDS!$B:$B,,0,2)</f>
        <v>Ming Tombs</v>
      </c>
      <c r="D11491" t="s">
        <v>1064</v>
      </c>
      <c r="E11491" t="s">
        <v>1306</v>
      </c>
      <c r="J11491" s="13">
        <v>1400</v>
      </c>
      <c r="K11491" s="13"/>
      <c r="L11491" s="16"/>
      <c r="M11491" t="s">
        <v>583</v>
      </c>
      <c r="P11491" t="s">
        <v>243</v>
      </c>
      <c r="Q11491">
        <v>-0.78</v>
      </c>
      <c r="V11491">
        <v>1</v>
      </c>
      <c r="W11491" t="s">
        <v>1371</v>
      </c>
      <c r="X11491" t="s">
        <v>1451</v>
      </c>
    </row>
    <row r="11492" spans="1:24" x14ac:dyDescent="0.3">
      <c r="A11492">
        <v>15297</v>
      </c>
      <c r="B11492" s="15" t="s">
        <v>1045</v>
      </c>
      <c r="C11492" t="str">
        <f>_xlfn.XLOOKUP($B11492, STANDARDS!$A:$A, STANDARDS!$B:$B,,0,2)</f>
        <v>Ming Tombs</v>
      </c>
      <c r="D11492" t="s">
        <v>1064</v>
      </c>
      <c r="E11492" t="s">
        <v>1306</v>
      </c>
      <c r="J11492" s="13">
        <v>1400</v>
      </c>
      <c r="K11492" s="13"/>
      <c r="L11492" s="16"/>
      <c r="M11492" t="s">
        <v>583</v>
      </c>
      <c r="P11492" t="s">
        <v>243</v>
      </c>
      <c r="Q11492">
        <v>-0.68</v>
      </c>
      <c r="V11492">
        <v>1</v>
      </c>
      <c r="W11492" t="s">
        <v>1371</v>
      </c>
      <c r="X11492" t="s">
        <v>1451</v>
      </c>
    </row>
    <row r="11493" spans="1:24" x14ac:dyDescent="0.3">
      <c r="A11493">
        <v>15298</v>
      </c>
      <c r="B11493" s="15" t="s">
        <v>1045</v>
      </c>
      <c r="C11493" t="str">
        <f>_xlfn.XLOOKUP($B11493, STANDARDS!$A:$A, STANDARDS!$B:$B,,0,2)</f>
        <v>Ming Tombs</v>
      </c>
      <c r="D11493" t="s">
        <v>1064</v>
      </c>
      <c r="E11493" t="s">
        <v>1306</v>
      </c>
      <c r="J11493" s="13">
        <v>1400</v>
      </c>
      <c r="K11493" s="13"/>
      <c r="L11493" s="16"/>
      <c r="M11493" t="s">
        <v>583</v>
      </c>
      <c r="P11493" t="s">
        <v>243</v>
      </c>
      <c r="Q11493">
        <v>-1.02</v>
      </c>
      <c r="V11493">
        <v>1</v>
      </c>
      <c r="W11493" t="s">
        <v>1371</v>
      </c>
      <c r="X11493" t="s">
        <v>1451</v>
      </c>
    </row>
    <row r="11494" spans="1:24" x14ac:dyDescent="0.3">
      <c r="A11494">
        <v>15299</v>
      </c>
      <c r="B11494" s="15" t="s">
        <v>1045</v>
      </c>
      <c r="C11494" t="str">
        <f>_xlfn.XLOOKUP($B11494, STANDARDS!$A:$A, STANDARDS!$B:$B,,0,2)</f>
        <v>Ming Tombs</v>
      </c>
      <c r="D11494" t="s">
        <v>1064</v>
      </c>
      <c r="E11494" t="s">
        <v>1306</v>
      </c>
      <c r="J11494" s="13">
        <v>1400</v>
      </c>
      <c r="K11494" s="13"/>
      <c r="L11494" s="16"/>
      <c r="M11494" t="s">
        <v>583</v>
      </c>
      <c r="P11494" t="s">
        <v>243</v>
      </c>
      <c r="Q11494">
        <v>-0.96</v>
      </c>
      <c r="V11494">
        <v>1</v>
      </c>
      <c r="W11494" t="s">
        <v>1371</v>
      </c>
      <c r="X11494" t="s">
        <v>1451</v>
      </c>
    </row>
    <row r="11495" spans="1:24" x14ac:dyDescent="0.3">
      <c r="A11495">
        <v>15300</v>
      </c>
      <c r="B11495" s="15" t="s">
        <v>1045</v>
      </c>
      <c r="C11495" t="str">
        <f>_xlfn.XLOOKUP($B11495, STANDARDS!$A:$A, STANDARDS!$B:$B,,0,2)</f>
        <v>Ming Tombs</v>
      </c>
      <c r="D11495" t="s">
        <v>1064</v>
      </c>
      <c r="E11495" t="s">
        <v>1306</v>
      </c>
      <c r="J11495" s="13">
        <v>1400</v>
      </c>
      <c r="K11495" s="13"/>
      <c r="L11495" s="16"/>
      <c r="M11495" t="s">
        <v>583</v>
      </c>
      <c r="P11495" t="s">
        <v>243</v>
      </c>
      <c r="Q11495">
        <v>-0.75</v>
      </c>
      <c r="V11495">
        <v>1</v>
      </c>
      <c r="W11495" t="s">
        <v>1371</v>
      </c>
      <c r="X11495" t="s">
        <v>1451</v>
      </c>
    </row>
    <row r="11496" spans="1:24" x14ac:dyDescent="0.3">
      <c r="A11496">
        <v>15301</v>
      </c>
      <c r="B11496" s="15" t="s">
        <v>1045</v>
      </c>
      <c r="C11496" t="str">
        <f>_xlfn.XLOOKUP($B11496, STANDARDS!$A:$A, STANDARDS!$B:$B,,0,2)</f>
        <v>Ming Tombs</v>
      </c>
      <c r="D11496" t="s">
        <v>1064</v>
      </c>
      <c r="E11496" t="s">
        <v>1306</v>
      </c>
      <c r="J11496" s="13">
        <v>1400</v>
      </c>
      <c r="K11496" s="13"/>
      <c r="L11496" s="16"/>
      <c r="M11496" t="s">
        <v>583</v>
      </c>
      <c r="P11496" t="s">
        <v>243</v>
      </c>
      <c r="Q11496">
        <v>-0.68</v>
      </c>
      <c r="V11496">
        <v>1</v>
      </c>
      <c r="W11496" t="s">
        <v>1371</v>
      </c>
      <c r="X11496" t="s">
        <v>1451</v>
      </c>
    </row>
    <row r="11497" spans="1:24" x14ac:dyDescent="0.3">
      <c r="A11497">
        <v>15302</v>
      </c>
      <c r="B11497" s="15" t="s">
        <v>1045</v>
      </c>
      <c r="C11497" t="str">
        <f>_xlfn.XLOOKUP($B11497, STANDARDS!$A:$A, STANDARDS!$B:$B,,0,2)</f>
        <v>Ming Tombs</v>
      </c>
      <c r="D11497" t="s">
        <v>1064</v>
      </c>
      <c r="E11497" t="s">
        <v>1306</v>
      </c>
      <c r="J11497" s="13">
        <v>1400</v>
      </c>
      <c r="K11497" s="13"/>
      <c r="L11497" s="16"/>
      <c r="M11497" t="s">
        <v>583</v>
      </c>
      <c r="P11497" t="s">
        <v>243</v>
      </c>
      <c r="Q11497">
        <v>-0.72</v>
      </c>
      <c r="V11497">
        <v>1</v>
      </c>
      <c r="W11497" t="s">
        <v>1371</v>
      </c>
      <c r="X11497" t="s">
        <v>1451</v>
      </c>
    </row>
    <row r="11498" spans="1:24" x14ac:dyDescent="0.3">
      <c r="A11498">
        <v>15303</v>
      </c>
      <c r="B11498" s="15" t="s">
        <v>1045</v>
      </c>
      <c r="C11498" t="str">
        <f>_xlfn.XLOOKUP($B11498, STANDARDS!$A:$A, STANDARDS!$B:$B,,0,2)</f>
        <v>Ming Tombs</v>
      </c>
      <c r="D11498" t="s">
        <v>1064</v>
      </c>
      <c r="E11498" t="s">
        <v>1306</v>
      </c>
      <c r="J11498" s="13">
        <v>1400</v>
      </c>
      <c r="K11498" s="13"/>
      <c r="L11498" s="16"/>
      <c r="M11498" t="s">
        <v>583</v>
      </c>
      <c r="P11498" t="s">
        <v>243</v>
      </c>
      <c r="Q11498">
        <v>-0.68</v>
      </c>
      <c r="V11498">
        <v>1</v>
      </c>
      <c r="W11498" t="s">
        <v>1371</v>
      </c>
      <c r="X11498" t="s">
        <v>1451</v>
      </c>
    </row>
    <row r="11499" spans="1:24" x14ac:dyDescent="0.3">
      <c r="A11499">
        <v>15304</v>
      </c>
      <c r="B11499" s="15" t="s">
        <v>1045</v>
      </c>
      <c r="C11499" t="str">
        <f>_xlfn.XLOOKUP($B11499, STANDARDS!$A:$A, STANDARDS!$B:$B,,0,2)</f>
        <v>Ming Tombs</v>
      </c>
      <c r="D11499" t="s">
        <v>1064</v>
      </c>
      <c r="E11499" t="s">
        <v>1306</v>
      </c>
      <c r="J11499" s="13">
        <v>1400</v>
      </c>
      <c r="K11499" s="13"/>
      <c r="L11499" s="16"/>
      <c r="M11499" t="s">
        <v>583</v>
      </c>
      <c r="P11499" t="s">
        <v>243</v>
      </c>
      <c r="Q11499">
        <v>-0.75</v>
      </c>
      <c r="V11499">
        <v>1</v>
      </c>
      <c r="W11499" t="s">
        <v>1371</v>
      </c>
      <c r="X11499" t="s">
        <v>1451</v>
      </c>
    </row>
    <row r="11500" spans="1:24" x14ac:dyDescent="0.3">
      <c r="A11500">
        <v>15305</v>
      </c>
      <c r="B11500" s="15" t="s">
        <v>1045</v>
      </c>
      <c r="C11500" t="str">
        <f>_xlfn.XLOOKUP($B11500, STANDARDS!$A:$A, STANDARDS!$B:$B,,0,2)</f>
        <v>Ming Tombs</v>
      </c>
      <c r="D11500" t="s">
        <v>1064</v>
      </c>
      <c r="E11500" t="s">
        <v>1306</v>
      </c>
      <c r="J11500" s="13">
        <v>1400</v>
      </c>
      <c r="K11500" s="13"/>
      <c r="L11500" s="16"/>
      <c r="M11500" t="s">
        <v>583</v>
      </c>
      <c r="P11500" t="s">
        <v>243</v>
      </c>
      <c r="Q11500">
        <v>-0.91</v>
      </c>
      <c r="V11500">
        <v>1</v>
      </c>
      <c r="W11500" t="s">
        <v>1371</v>
      </c>
      <c r="X11500" t="s">
        <v>1451</v>
      </c>
    </row>
    <row r="11501" spans="1:24" x14ac:dyDescent="0.3">
      <c r="A11501">
        <v>15306</v>
      </c>
      <c r="B11501" s="15" t="s">
        <v>1045</v>
      </c>
      <c r="C11501" t="str">
        <f>_xlfn.XLOOKUP($B11501, STANDARDS!$A:$A, STANDARDS!$B:$B,,0,2)</f>
        <v>Ming Tombs</v>
      </c>
      <c r="D11501" t="s">
        <v>1064</v>
      </c>
      <c r="E11501" t="s">
        <v>1306</v>
      </c>
      <c r="J11501" s="13">
        <v>1400</v>
      </c>
      <c r="K11501" s="13"/>
      <c r="L11501" s="16"/>
      <c r="M11501" t="s">
        <v>583</v>
      </c>
      <c r="P11501" t="s">
        <v>243</v>
      </c>
      <c r="Q11501">
        <v>-1.17</v>
      </c>
      <c r="V11501">
        <v>1</v>
      </c>
      <c r="W11501" t="s">
        <v>1371</v>
      </c>
      <c r="X11501" t="s">
        <v>1451</v>
      </c>
    </row>
    <row r="11502" spans="1:24" x14ac:dyDescent="0.3">
      <c r="A11502">
        <v>15307</v>
      </c>
      <c r="B11502" s="15" t="s">
        <v>1045</v>
      </c>
      <c r="C11502" t="str">
        <f>_xlfn.XLOOKUP($B11502, STANDARDS!$A:$A, STANDARDS!$B:$B,,0,2)</f>
        <v>Ming Tombs</v>
      </c>
      <c r="D11502" t="s">
        <v>1064</v>
      </c>
      <c r="E11502" t="s">
        <v>1306</v>
      </c>
      <c r="J11502" s="13">
        <v>1400</v>
      </c>
      <c r="K11502" s="13"/>
      <c r="L11502" s="16"/>
      <c r="M11502" t="s">
        <v>583</v>
      </c>
      <c r="P11502" t="s">
        <v>243</v>
      </c>
      <c r="Q11502">
        <v>-1.07</v>
      </c>
      <c r="V11502">
        <v>1</v>
      </c>
      <c r="W11502" t="s">
        <v>1371</v>
      </c>
      <c r="X11502" t="s">
        <v>1451</v>
      </c>
    </row>
    <row r="11503" spans="1:24" x14ac:dyDescent="0.3">
      <c r="A11503">
        <v>15308</v>
      </c>
      <c r="B11503" s="15" t="s">
        <v>1045</v>
      </c>
      <c r="C11503" t="str">
        <f>_xlfn.XLOOKUP($B11503, STANDARDS!$A:$A, STANDARDS!$B:$B,,0,2)</f>
        <v>Ming Tombs</v>
      </c>
      <c r="D11503" t="s">
        <v>1064</v>
      </c>
      <c r="E11503" t="s">
        <v>1306</v>
      </c>
      <c r="J11503" s="13">
        <v>1400</v>
      </c>
      <c r="K11503" s="13"/>
      <c r="L11503" s="16"/>
      <c r="M11503" t="s">
        <v>583</v>
      </c>
      <c r="P11503" t="s">
        <v>243</v>
      </c>
      <c r="Q11503">
        <v>-1.27</v>
      </c>
      <c r="V11503">
        <v>1</v>
      </c>
      <c r="W11503" t="s">
        <v>1371</v>
      </c>
      <c r="X11503" t="s">
        <v>1451</v>
      </c>
    </row>
    <row r="11504" spans="1:24" x14ac:dyDescent="0.3">
      <c r="A11504">
        <v>15309</v>
      </c>
      <c r="B11504" s="15" t="s">
        <v>1045</v>
      </c>
      <c r="C11504" t="str">
        <f>_xlfn.XLOOKUP($B11504, STANDARDS!$A:$A, STANDARDS!$B:$B,,0,2)</f>
        <v>Ming Tombs</v>
      </c>
      <c r="D11504" t="s">
        <v>1064</v>
      </c>
      <c r="E11504" t="s">
        <v>1306</v>
      </c>
      <c r="J11504" s="13">
        <v>1400</v>
      </c>
      <c r="K11504" s="13"/>
      <c r="L11504" s="16"/>
      <c r="M11504" t="s">
        <v>583</v>
      </c>
      <c r="P11504" t="s">
        <v>243</v>
      </c>
      <c r="Q11504">
        <v>-0.93</v>
      </c>
      <c r="V11504">
        <v>1</v>
      </c>
      <c r="W11504" t="s">
        <v>1371</v>
      </c>
      <c r="X11504" t="s">
        <v>1451</v>
      </c>
    </row>
    <row r="11505" spans="1:24" x14ac:dyDescent="0.3">
      <c r="A11505">
        <v>15310</v>
      </c>
      <c r="B11505" s="15" t="s">
        <v>1045</v>
      </c>
      <c r="C11505" t="str">
        <f>_xlfn.XLOOKUP($B11505, STANDARDS!$A:$A, STANDARDS!$B:$B,,0,2)</f>
        <v>Ming Tombs</v>
      </c>
      <c r="D11505" t="s">
        <v>1064</v>
      </c>
      <c r="E11505" t="s">
        <v>1306</v>
      </c>
      <c r="J11505" s="13">
        <v>1400</v>
      </c>
      <c r="K11505" s="13"/>
      <c r="L11505" s="16"/>
      <c r="M11505" t="s">
        <v>583</v>
      </c>
      <c r="P11505" t="s">
        <v>243</v>
      </c>
      <c r="Q11505">
        <v>-0.71</v>
      </c>
      <c r="V11505">
        <v>1</v>
      </c>
      <c r="W11505" t="s">
        <v>1371</v>
      </c>
      <c r="X11505" t="s">
        <v>1451</v>
      </c>
    </row>
    <row r="11506" spans="1:24" x14ac:dyDescent="0.3">
      <c r="A11506">
        <v>15311</v>
      </c>
      <c r="B11506" s="15" t="s">
        <v>1045</v>
      </c>
      <c r="C11506" t="str">
        <f>_xlfn.XLOOKUP($B11506, STANDARDS!$A:$A, STANDARDS!$B:$B,,0,2)</f>
        <v>Ming Tombs</v>
      </c>
      <c r="D11506" t="s">
        <v>1064</v>
      </c>
      <c r="E11506" t="s">
        <v>1306</v>
      </c>
      <c r="J11506" s="13">
        <v>1400</v>
      </c>
      <c r="K11506" s="13"/>
      <c r="L11506" s="16"/>
      <c r="M11506" t="s">
        <v>583</v>
      </c>
      <c r="P11506" t="s">
        <v>243</v>
      </c>
      <c r="Q11506">
        <v>-1.1000000000000001</v>
      </c>
      <c r="V11506">
        <v>1</v>
      </c>
      <c r="W11506" t="s">
        <v>1371</v>
      </c>
      <c r="X11506" t="s">
        <v>1451</v>
      </c>
    </row>
    <row r="11507" spans="1:24" x14ac:dyDescent="0.3">
      <c r="A11507">
        <v>15312</v>
      </c>
      <c r="B11507" s="15" t="s">
        <v>1045</v>
      </c>
      <c r="C11507" t="str">
        <f>_xlfn.XLOOKUP($B11507, STANDARDS!$A:$A, STANDARDS!$B:$B,,0,2)</f>
        <v>Ming Tombs</v>
      </c>
      <c r="D11507" t="s">
        <v>1064</v>
      </c>
      <c r="E11507" t="s">
        <v>1306</v>
      </c>
      <c r="J11507" s="13">
        <v>1400</v>
      </c>
      <c r="K11507" s="13"/>
      <c r="L11507" s="16"/>
      <c r="M11507" t="s">
        <v>583</v>
      </c>
      <c r="P11507" t="s">
        <v>243</v>
      </c>
      <c r="Q11507">
        <v>-0.78</v>
      </c>
      <c r="V11507">
        <v>1</v>
      </c>
      <c r="W11507" t="s">
        <v>1371</v>
      </c>
      <c r="X11507" t="s">
        <v>1451</v>
      </c>
    </row>
    <row r="11508" spans="1:24" x14ac:dyDescent="0.3">
      <c r="A11508">
        <v>15313</v>
      </c>
      <c r="B11508" s="15" t="s">
        <v>1045</v>
      </c>
      <c r="C11508" t="str">
        <f>_xlfn.XLOOKUP($B11508, STANDARDS!$A:$A, STANDARDS!$B:$B,,0,2)</f>
        <v>Ming Tombs</v>
      </c>
      <c r="D11508" t="s">
        <v>1064</v>
      </c>
      <c r="E11508" t="s">
        <v>1306</v>
      </c>
      <c r="J11508" s="13">
        <v>1400</v>
      </c>
      <c r="K11508" s="13"/>
      <c r="L11508" s="16"/>
      <c r="M11508" t="s">
        <v>583</v>
      </c>
      <c r="P11508" t="s">
        <v>243</v>
      </c>
      <c r="Q11508">
        <v>-1.25</v>
      </c>
      <c r="V11508">
        <v>1</v>
      </c>
      <c r="W11508" t="s">
        <v>1371</v>
      </c>
      <c r="X11508" t="s">
        <v>1451</v>
      </c>
    </row>
    <row r="11509" spans="1:24" x14ac:dyDescent="0.3">
      <c r="A11509">
        <v>15314</v>
      </c>
      <c r="B11509" s="15" t="s">
        <v>1045</v>
      </c>
      <c r="C11509" t="str">
        <f>_xlfn.XLOOKUP($B11509, STANDARDS!$A:$A, STANDARDS!$B:$B,,0,2)</f>
        <v>Ming Tombs</v>
      </c>
      <c r="D11509" t="s">
        <v>1064</v>
      </c>
      <c r="E11509" t="s">
        <v>1306</v>
      </c>
      <c r="J11509" s="13">
        <v>1400</v>
      </c>
      <c r="K11509" s="13"/>
      <c r="L11509" s="16"/>
      <c r="M11509" t="s">
        <v>583</v>
      </c>
      <c r="P11509" t="s">
        <v>243</v>
      </c>
      <c r="Q11509">
        <v>-1.3</v>
      </c>
      <c r="V11509">
        <v>1</v>
      </c>
      <c r="W11509" t="s">
        <v>1371</v>
      </c>
      <c r="X11509" t="s">
        <v>1451</v>
      </c>
    </row>
    <row r="11510" spans="1:24" x14ac:dyDescent="0.3">
      <c r="A11510">
        <v>15315</v>
      </c>
      <c r="B11510" s="15" t="s">
        <v>1045</v>
      </c>
      <c r="C11510" t="str">
        <f>_xlfn.XLOOKUP($B11510, STANDARDS!$A:$A, STANDARDS!$B:$B,,0,2)</f>
        <v>Ming Tombs</v>
      </c>
      <c r="D11510" t="s">
        <v>1064</v>
      </c>
      <c r="E11510" t="s">
        <v>1306</v>
      </c>
      <c r="J11510" s="13">
        <v>1400</v>
      </c>
      <c r="K11510" s="13"/>
      <c r="L11510" s="16"/>
      <c r="M11510" t="s">
        <v>583</v>
      </c>
      <c r="P11510" t="s">
        <v>243</v>
      </c>
      <c r="Q11510">
        <v>-1.59</v>
      </c>
      <c r="V11510">
        <v>1</v>
      </c>
      <c r="W11510" t="s">
        <v>1371</v>
      </c>
      <c r="X11510" t="s">
        <v>1451</v>
      </c>
    </row>
    <row r="11511" spans="1:24" x14ac:dyDescent="0.3">
      <c r="A11511">
        <v>15316</v>
      </c>
      <c r="B11511" s="15" t="s">
        <v>1045</v>
      </c>
      <c r="C11511" t="str">
        <f>_xlfn.XLOOKUP($B11511, STANDARDS!$A:$A, STANDARDS!$B:$B,,0,2)</f>
        <v>Ming Tombs</v>
      </c>
      <c r="D11511" t="s">
        <v>1064</v>
      </c>
      <c r="E11511" t="s">
        <v>1306</v>
      </c>
      <c r="J11511" s="13">
        <v>1400</v>
      </c>
      <c r="K11511" s="13"/>
      <c r="L11511" s="16"/>
      <c r="M11511" t="s">
        <v>583</v>
      </c>
      <c r="P11511" t="s">
        <v>243</v>
      </c>
      <c r="Q11511">
        <v>-1.63</v>
      </c>
      <c r="V11511">
        <v>1</v>
      </c>
      <c r="W11511" t="s">
        <v>1371</v>
      </c>
      <c r="X11511" t="s">
        <v>1451</v>
      </c>
    </row>
    <row r="11512" spans="1:24" x14ac:dyDescent="0.3">
      <c r="A11512">
        <v>15317</v>
      </c>
      <c r="B11512" s="15" t="s">
        <v>1045</v>
      </c>
      <c r="C11512" t="str">
        <f>_xlfn.XLOOKUP($B11512, STANDARDS!$A:$A, STANDARDS!$B:$B,,0,2)</f>
        <v>Ming Tombs</v>
      </c>
      <c r="D11512" t="s">
        <v>1064</v>
      </c>
      <c r="E11512" t="s">
        <v>1306</v>
      </c>
      <c r="J11512" s="13">
        <v>1400</v>
      </c>
      <c r="K11512" s="13"/>
      <c r="L11512" s="16"/>
      <c r="M11512" t="s">
        <v>583</v>
      </c>
      <c r="P11512" t="s">
        <v>243</v>
      </c>
      <c r="Q11512">
        <v>-0.97</v>
      </c>
      <c r="V11512">
        <v>1</v>
      </c>
      <c r="W11512" t="s">
        <v>1371</v>
      </c>
      <c r="X11512" t="s">
        <v>1451</v>
      </c>
    </row>
    <row r="11513" spans="1:24" x14ac:dyDescent="0.3">
      <c r="A11513">
        <v>15318</v>
      </c>
      <c r="B11513" s="15" t="s">
        <v>1045</v>
      </c>
      <c r="C11513" t="str">
        <f>_xlfn.XLOOKUP($B11513, STANDARDS!$A:$A, STANDARDS!$B:$B,,0,2)</f>
        <v>Ming Tombs</v>
      </c>
      <c r="D11513" t="s">
        <v>1064</v>
      </c>
      <c r="E11513" t="s">
        <v>1306</v>
      </c>
      <c r="J11513" s="13">
        <v>1400</v>
      </c>
      <c r="K11513" s="13"/>
      <c r="L11513" s="16"/>
      <c r="M11513" t="s">
        <v>583</v>
      </c>
      <c r="P11513" t="s">
        <v>243</v>
      </c>
      <c r="Q11513">
        <v>-1.57</v>
      </c>
      <c r="V11513">
        <v>1</v>
      </c>
      <c r="W11513" t="s">
        <v>1371</v>
      </c>
      <c r="X11513" t="s">
        <v>1451</v>
      </c>
    </row>
    <row r="11514" spans="1:24" x14ac:dyDescent="0.3">
      <c r="A11514">
        <v>15319</v>
      </c>
      <c r="B11514" s="15" t="s">
        <v>1045</v>
      </c>
      <c r="C11514" t="str">
        <f>_xlfn.XLOOKUP($B11514, STANDARDS!$A:$A, STANDARDS!$B:$B,,0,2)</f>
        <v>Ming Tombs</v>
      </c>
      <c r="D11514" t="s">
        <v>1064</v>
      </c>
      <c r="E11514" t="s">
        <v>1306</v>
      </c>
      <c r="J11514" s="13">
        <v>1400</v>
      </c>
      <c r="K11514" s="13"/>
      <c r="L11514" s="16"/>
      <c r="M11514" t="s">
        <v>583</v>
      </c>
      <c r="P11514" t="s">
        <v>243</v>
      </c>
      <c r="Q11514">
        <v>-1.54</v>
      </c>
      <c r="V11514">
        <v>1</v>
      </c>
      <c r="W11514" t="s">
        <v>1371</v>
      </c>
      <c r="X11514" t="s">
        <v>1451</v>
      </c>
    </row>
    <row r="11515" spans="1:24" x14ac:dyDescent="0.3">
      <c r="A11515">
        <v>15320</v>
      </c>
      <c r="B11515" s="15" t="s">
        <v>1045</v>
      </c>
      <c r="C11515" t="str">
        <f>_xlfn.XLOOKUP($B11515, STANDARDS!$A:$A, STANDARDS!$B:$B,,0,2)</f>
        <v>Ming Tombs</v>
      </c>
      <c r="D11515" t="s">
        <v>1064</v>
      </c>
      <c r="E11515" t="s">
        <v>1306</v>
      </c>
      <c r="J11515" s="13">
        <v>1400</v>
      </c>
      <c r="K11515" s="13"/>
      <c r="L11515" s="16"/>
      <c r="M11515" t="s">
        <v>583</v>
      </c>
      <c r="P11515" t="s">
        <v>243</v>
      </c>
      <c r="Q11515">
        <v>-1.86</v>
      </c>
      <c r="V11515">
        <v>1</v>
      </c>
      <c r="W11515" t="s">
        <v>1371</v>
      </c>
      <c r="X11515" t="s">
        <v>1451</v>
      </c>
    </row>
    <row r="11516" spans="1:24" x14ac:dyDescent="0.3">
      <c r="A11516">
        <v>15321</v>
      </c>
      <c r="B11516" s="15" t="s">
        <v>1045</v>
      </c>
      <c r="C11516" t="str">
        <f>_xlfn.XLOOKUP($B11516, STANDARDS!$A:$A, STANDARDS!$B:$B,,0,2)</f>
        <v>Ming Tombs</v>
      </c>
      <c r="D11516" t="s">
        <v>1064</v>
      </c>
      <c r="E11516" t="s">
        <v>1306</v>
      </c>
      <c r="J11516" s="13">
        <v>1400</v>
      </c>
      <c r="K11516" s="13"/>
      <c r="L11516" s="16"/>
      <c r="M11516" t="s">
        <v>583</v>
      </c>
      <c r="P11516" t="s">
        <v>243</v>
      </c>
      <c r="Q11516">
        <v>-1.45</v>
      </c>
      <c r="V11516">
        <v>1</v>
      </c>
      <c r="W11516" t="s">
        <v>1371</v>
      </c>
      <c r="X11516" t="s">
        <v>1451</v>
      </c>
    </row>
    <row r="11517" spans="1:24" x14ac:dyDescent="0.3">
      <c r="A11517">
        <v>15322</v>
      </c>
      <c r="B11517" s="15" t="s">
        <v>1045</v>
      </c>
      <c r="C11517" t="str">
        <f>_xlfn.XLOOKUP($B11517, STANDARDS!$A:$A, STANDARDS!$B:$B,,0,2)</f>
        <v>Ming Tombs</v>
      </c>
      <c r="D11517" t="s">
        <v>1064</v>
      </c>
      <c r="E11517" t="s">
        <v>1306</v>
      </c>
      <c r="J11517" s="13">
        <v>1400</v>
      </c>
      <c r="K11517" s="13"/>
      <c r="L11517" s="16"/>
      <c r="M11517" t="s">
        <v>583</v>
      </c>
      <c r="P11517" t="s">
        <v>243</v>
      </c>
      <c r="Q11517">
        <v>-1.6</v>
      </c>
      <c r="V11517">
        <v>1</v>
      </c>
      <c r="W11517" t="s">
        <v>1371</v>
      </c>
      <c r="X11517" t="s">
        <v>1451</v>
      </c>
    </row>
    <row r="11518" spans="1:24" x14ac:dyDescent="0.3">
      <c r="A11518">
        <v>15323</v>
      </c>
      <c r="B11518" s="15" t="s">
        <v>1045</v>
      </c>
      <c r="C11518" t="str">
        <f>_xlfn.XLOOKUP($B11518, STANDARDS!$A:$A, STANDARDS!$B:$B,,0,2)</f>
        <v>Ming Tombs</v>
      </c>
      <c r="D11518" t="s">
        <v>1064</v>
      </c>
      <c r="E11518" t="s">
        <v>1306</v>
      </c>
      <c r="J11518" s="13">
        <v>1400</v>
      </c>
      <c r="K11518" s="13"/>
      <c r="L11518" s="16"/>
      <c r="M11518" t="s">
        <v>583</v>
      </c>
      <c r="P11518" t="s">
        <v>243</v>
      </c>
      <c r="Q11518">
        <v>-1.97</v>
      </c>
      <c r="V11518">
        <v>1</v>
      </c>
      <c r="W11518" t="s">
        <v>1371</v>
      </c>
      <c r="X11518" t="s">
        <v>1451</v>
      </c>
    </row>
    <row r="11519" spans="1:24" x14ac:dyDescent="0.3">
      <c r="A11519">
        <v>15324</v>
      </c>
      <c r="B11519" s="15" t="s">
        <v>1045</v>
      </c>
      <c r="C11519" t="str">
        <f>_xlfn.XLOOKUP($B11519, STANDARDS!$A:$A, STANDARDS!$B:$B,,0,2)</f>
        <v>Ming Tombs</v>
      </c>
      <c r="D11519" t="s">
        <v>1064</v>
      </c>
      <c r="E11519" t="s">
        <v>1306</v>
      </c>
      <c r="J11519" s="13">
        <v>1400</v>
      </c>
      <c r="K11519" s="13"/>
      <c r="L11519" s="16"/>
      <c r="M11519" t="s">
        <v>583</v>
      </c>
      <c r="P11519" t="s">
        <v>243</v>
      </c>
      <c r="Q11519">
        <v>-1.43</v>
      </c>
      <c r="V11519">
        <v>1</v>
      </c>
      <c r="W11519" t="s">
        <v>1371</v>
      </c>
      <c r="X11519" t="s">
        <v>1451</v>
      </c>
    </row>
    <row r="11520" spans="1:24" x14ac:dyDescent="0.3">
      <c r="A11520">
        <v>15325</v>
      </c>
      <c r="B11520" s="15" t="s">
        <v>1045</v>
      </c>
      <c r="C11520" t="str">
        <f>_xlfn.XLOOKUP($B11520, STANDARDS!$A:$A, STANDARDS!$B:$B,,0,2)</f>
        <v>Ming Tombs</v>
      </c>
      <c r="D11520" t="s">
        <v>1064</v>
      </c>
      <c r="E11520" t="s">
        <v>1306</v>
      </c>
      <c r="J11520" s="13">
        <v>1400</v>
      </c>
      <c r="K11520" s="13"/>
      <c r="L11520" s="16"/>
      <c r="M11520" t="s">
        <v>583</v>
      </c>
      <c r="P11520" t="s">
        <v>243</v>
      </c>
      <c r="Q11520">
        <v>-1.74</v>
      </c>
      <c r="V11520">
        <v>1</v>
      </c>
      <c r="W11520" t="s">
        <v>1371</v>
      </c>
      <c r="X11520" t="s">
        <v>1451</v>
      </c>
    </row>
    <row r="11521" spans="1:24" x14ac:dyDescent="0.3">
      <c r="A11521">
        <v>15326</v>
      </c>
      <c r="B11521" s="15" t="s">
        <v>1045</v>
      </c>
      <c r="C11521" t="str">
        <f>_xlfn.XLOOKUP($B11521, STANDARDS!$A:$A, STANDARDS!$B:$B,,0,2)</f>
        <v>Ming Tombs</v>
      </c>
      <c r="D11521" t="s">
        <v>1064</v>
      </c>
      <c r="E11521" t="s">
        <v>1306</v>
      </c>
      <c r="J11521" s="13">
        <v>1400</v>
      </c>
      <c r="K11521" s="13"/>
      <c r="L11521" s="16"/>
      <c r="M11521" t="s">
        <v>583</v>
      </c>
      <c r="P11521" t="s">
        <v>243</v>
      </c>
      <c r="Q11521">
        <v>-1.06</v>
      </c>
      <c r="V11521">
        <v>1</v>
      </c>
      <c r="W11521" t="s">
        <v>1371</v>
      </c>
      <c r="X11521" t="s">
        <v>1451</v>
      </c>
    </row>
    <row r="11522" spans="1:24" x14ac:dyDescent="0.3">
      <c r="A11522">
        <v>15327</v>
      </c>
      <c r="B11522" s="15" t="s">
        <v>1045</v>
      </c>
      <c r="C11522" t="str">
        <f>_xlfn.XLOOKUP($B11522, STANDARDS!$A:$A, STANDARDS!$B:$B,,0,2)</f>
        <v>Ming Tombs</v>
      </c>
      <c r="D11522" t="s">
        <v>1064</v>
      </c>
      <c r="E11522" t="s">
        <v>1306</v>
      </c>
      <c r="J11522" s="13">
        <v>1400</v>
      </c>
      <c r="K11522" s="13"/>
      <c r="L11522" s="16"/>
      <c r="M11522" t="s">
        <v>583</v>
      </c>
      <c r="P11522" t="s">
        <v>243</v>
      </c>
      <c r="Q11522">
        <v>-0.57999999999999996</v>
      </c>
      <c r="V11522">
        <v>1</v>
      </c>
      <c r="W11522" t="s">
        <v>1371</v>
      </c>
      <c r="X11522" t="s">
        <v>1451</v>
      </c>
    </row>
    <row r="11523" spans="1:24" x14ac:dyDescent="0.3">
      <c r="A11523">
        <v>15328</v>
      </c>
      <c r="B11523" s="15" t="s">
        <v>1045</v>
      </c>
      <c r="C11523" t="str">
        <f>_xlfn.XLOOKUP($B11523, STANDARDS!$A:$A, STANDARDS!$B:$B,,0,2)</f>
        <v>Ming Tombs</v>
      </c>
      <c r="D11523" t="s">
        <v>1064</v>
      </c>
      <c r="E11523" t="s">
        <v>1306</v>
      </c>
      <c r="J11523" s="13">
        <v>1400</v>
      </c>
      <c r="K11523" s="13"/>
      <c r="L11523" s="16"/>
      <c r="M11523" t="s">
        <v>583</v>
      </c>
      <c r="P11523" t="s">
        <v>243</v>
      </c>
      <c r="Q11523">
        <v>-1.35</v>
      </c>
      <c r="V11523">
        <v>1</v>
      </c>
      <c r="W11523" t="s">
        <v>1371</v>
      </c>
      <c r="X11523" t="s">
        <v>1451</v>
      </c>
    </row>
    <row r="11524" spans="1:24" x14ac:dyDescent="0.3">
      <c r="A11524">
        <v>15329</v>
      </c>
      <c r="B11524" s="15" t="s">
        <v>1045</v>
      </c>
      <c r="C11524" t="str">
        <f>_xlfn.XLOOKUP($B11524, STANDARDS!$A:$A, STANDARDS!$B:$B,,0,2)</f>
        <v>Ming Tombs</v>
      </c>
      <c r="D11524" t="s">
        <v>1064</v>
      </c>
      <c r="E11524" t="s">
        <v>1306</v>
      </c>
      <c r="J11524" s="13">
        <v>1400</v>
      </c>
      <c r="K11524" s="13"/>
      <c r="L11524" s="16"/>
      <c r="M11524" t="s">
        <v>583</v>
      </c>
      <c r="P11524" t="s">
        <v>243</v>
      </c>
      <c r="Q11524">
        <v>-1.7</v>
      </c>
      <c r="V11524">
        <v>1</v>
      </c>
      <c r="W11524" t="s">
        <v>1371</v>
      </c>
      <c r="X11524" t="s">
        <v>1451</v>
      </c>
    </row>
    <row r="11525" spans="1:24" x14ac:dyDescent="0.3">
      <c r="A11525">
        <v>15330</v>
      </c>
      <c r="B11525" s="15" t="s">
        <v>1045</v>
      </c>
      <c r="C11525" t="str">
        <f>_xlfn.XLOOKUP($B11525, STANDARDS!$A:$A, STANDARDS!$B:$B,,0,2)</f>
        <v>Ming Tombs</v>
      </c>
      <c r="D11525" t="s">
        <v>1064</v>
      </c>
      <c r="E11525" t="s">
        <v>1306</v>
      </c>
      <c r="J11525" s="13">
        <v>1400</v>
      </c>
      <c r="K11525" s="13"/>
      <c r="L11525" s="16"/>
      <c r="M11525" t="s">
        <v>583</v>
      </c>
      <c r="P11525" t="s">
        <v>243</v>
      </c>
      <c r="Q11525">
        <v>-1.32</v>
      </c>
      <c r="V11525">
        <v>1</v>
      </c>
      <c r="W11525" t="s">
        <v>1371</v>
      </c>
      <c r="X11525" t="s">
        <v>1451</v>
      </c>
    </row>
    <row r="11526" spans="1:24" x14ac:dyDescent="0.3">
      <c r="A11526">
        <v>15331</v>
      </c>
      <c r="B11526" s="15" t="s">
        <v>1045</v>
      </c>
      <c r="C11526" t="str">
        <f>_xlfn.XLOOKUP($B11526, STANDARDS!$A:$A, STANDARDS!$B:$B,,0,2)</f>
        <v>Ming Tombs</v>
      </c>
      <c r="D11526" t="s">
        <v>1064</v>
      </c>
      <c r="E11526" t="s">
        <v>1306</v>
      </c>
      <c r="J11526" s="13">
        <v>1400</v>
      </c>
      <c r="K11526" s="13"/>
      <c r="L11526" s="16"/>
      <c r="M11526" t="s">
        <v>583</v>
      </c>
      <c r="P11526" t="s">
        <v>243</v>
      </c>
      <c r="Q11526">
        <v>-1.34</v>
      </c>
      <c r="V11526">
        <v>1</v>
      </c>
      <c r="W11526" t="s">
        <v>1371</v>
      </c>
      <c r="X11526" t="s">
        <v>1451</v>
      </c>
    </row>
    <row r="11527" spans="1:24" x14ac:dyDescent="0.3">
      <c r="A11527">
        <v>15332</v>
      </c>
      <c r="B11527" s="15" t="s">
        <v>1045</v>
      </c>
      <c r="C11527" t="str">
        <f>_xlfn.XLOOKUP($B11527, STANDARDS!$A:$A, STANDARDS!$B:$B,,0,2)</f>
        <v>Ming Tombs</v>
      </c>
      <c r="D11527" t="s">
        <v>1064</v>
      </c>
      <c r="E11527" t="s">
        <v>1306</v>
      </c>
      <c r="J11527" s="13">
        <v>1400</v>
      </c>
      <c r="K11527" s="13"/>
      <c r="L11527" s="16"/>
      <c r="M11527" t="s">
        <v>583</v>
      </c>
      <c r="P11527" t="s">
        <v>243</v>
      </c>
      <c r="Q11527">
        <v>-1.0900000000000001</v>
      </c>
      <c r="V11527">
        <v>1</v>
      </c>
      <c r="W11527" t="s">
        <v>1371</v>
      </c>
      <c r="X11527" t="s">
        <v>1451</v>
      </c>
    </row>
    <row r="11528" spans="1:24" x14ac:dyDescent="0.3">
      <c r="A11528">
        <v>15333</v>
      </c>
      <c r="B11528" s="15" t="s">
        <v>1045</v>
      </c>
      <c r="C11528" t="str">
        <f>_xlfn.XLOOKUP($B11528, STANDARDS!$A:$A, STANDARDS!$B:$B,,0,2)</f>
        <v>Ming Tombs</v>
      </c>
      <c r="D11528" t="s">
        <v>1064</v>
      </c>
      <c r="E11528" t="s">
        <v>1306</v>
      </c>
      <c r="J11528" s="13">
        <v>1400</v>
      </c>
      <c r="K11528" s="13"/>
      <c r="L11528" s="16"/>
      <c r="M11528" t="s">
        <v>583</v>
      </c>
      <c r="P11528" t="s">
        <v>243</v>
      </c>
      <c r="Q11528">
        <v>-1.0900000000000001</v>
      </c>
      <c r="V11528">
        <v>1</v>
      </c>
      <c r="W11528" t="s">
        <v>1371</v>
      </c>
      <c r="X11528" t="s">
        <v>1451</v>
      </c>
    </row>
    <row r="11529" spans="1:24" x14ac:dyDescent="0.3">
      <c r="A11529">
        <v>15334</v>
      </c>
      <c r="B11529" s="15" t="s">
        <v>1045</v>
      </c>
      <c r="C11529" t="str">
        <f>_xlfn.XLOOKUP($B11529, STANDARDS!$A:$A, STANDARDS!$B:$B,,0,2)</f>
        <v>Ming Tombs</v>
      </c>
      <c r="D11529" t="s">
        <v>1064</v>
      </c>
      <c r="E11529" t="s">
        <v>1306</v>
      </c>
      <c r="J11529" s="13">
        <v>1400</v>
      </c>
      <c r="K11529" s="13"/>
      <c r="L11529" s="16"/>
      <c r="M11529" t="s">
        <v>583</v>
      </c>
      <c r="P11529" t="s">
        <v>243</v>
      </c>
      <c r="Q11529">
        <v>-1.02</v>
      </c>
      <c r="V11529">
        <v>1</v>
      </c>
      <c r="W11529" t="s">
        <v>1371</v>
      </c>
      <c r="X11529" t="s">
        <v>1451</v>
      </c>
    </row>
    <row r="11530" spans="1:24" x14ac:dyDescent="0.3">
      <c r="A11530">
        <v>15335</v>
      </c>
      <c r="B11530" s="15" t="s">
        <v>1045</v>
      </c>
      <c r="C11530" t="str">
        <f>_xlfn.XLOOKUP($B11530, STANDARDS!$A:$A, STANDARDS!$B:$B,,0,2)</f>
        <v>Ming Tombs</v>
      </c>
      <c r="D11530" t="s">
        <v>1064</v>
      </c>
      <c r="E11530" t="s">
        <v>1306</v>
      </c>
      <c r="J11530" s="13">
        <v>1400</v>
      </c>
      <c r="K11530" s="13"/>
      <c r="L11530" s="16"/>
      <c r="M11530" t="s">
        <v>583</v>
      </c>
      <c r="P11530" t="s">
        <v>243</v>
      </c>
      <c r="Q11530">
        <v>-1.06</v>
      </c>
      <c r="V11530">
        <v>1</v>
      </c>
      <c r="W11530" t="s">
        <v>1371</v>
      </c>
      <c r="X11530" t="s">
        <v>1451</v>
      </c>
    </row>
    <row r="11531" spans="1:24" x14ac:dyDescent="0.3">
      <c r="A11531">
        <v>15336</v>
      </c>
      <c r="B11531" s="15" t="s">
        <v>1045</v>
      </c>
      <c r="C11531" t="str">
        <f>_xlfn.XLOOKUP($B11531, STANDARDS!$A:$A, STANDARDS!$B:$B,,0,2)</f>
        <v>Ming Tombs</v>
      </c>
      <c r="D11531" t="s">
        <v>1064</v>
      </c>
      <c r="E11531" t="s">
        <v>1306</v>
      </c>
      <c r="J11531" s="13">
        <v>1400</v>
      </c>
      <c r="K11531" s="13"/>
      <c r="L11531" s="16"/>
      <c r="M11531" t="s">
        <v>583</v>
      </c>
      <c r="P11531" t="s">
        <v>243</v>
      </c>
      <c r="Q11531">
        <v>-1.26</v>
      </c>
      <c r="V11531">
        <v>1</v>
      </c>
      <c r="W11531" t="s">
        <v>1371</v>
      </c>
      <c r="X11531" t="s">
        <v>1451</v>
      </c>
    </row>
    <row r="11532" spans="1:24" x14ac:dyDescent="0.3">
      <c r="A11532">
        <v>15337</v>
      </c>
      <c r="B11532" s="15" t="s">
        <v>1045</v>
      </c>
      <c r="C11532" t="str">
        <f>_xlfn.XLOOKUP($B11532, STANDARDS!$A:$A, STANDARDS!$B:$B,,0,2)</f>
        <v>Ming Tombs</v>
      </c>
      <c r="D11532" t="s">
        <v>1064</v>
      </c>
      <c r="E11532" t="s">
        <v>1306</v>
      </c>
      <c r="J11532" s="13">
        <v>1400</v>
      </c>
      <c r="K11532" s="13"/>
      <c r="L11532" s="16"/>
      <c r="M11532" t="s">
        <v>583</v>
      </c>
      <c r="P11532" t="s">
        <v>243</v>
      </c>
      <c r="Q11532">
        <v>-1.5</v>
      </c>
      <c r="V11532">
        <v>1</v>
      </c>
      <c r="W11532" t="s">
        <v>1371</v>
      </c>
      <c r="X11532" t="s">
        <v>1451</v>
      </c>
    </row>
    <row r="11533" spans="1:24" x14ac:dyDescent="0.3">
      <c r="A11533">
        <v>15338</v>
      </c>
      <c r="B11533" s="15" t="s">
        <v>1045</v>
      </c>
      <c r="C11533" t="str">
        <f>_xlfn.XLOOKUP($B11533, STANDARDS!$A:$A, STANDARDS!$B:$B,,0,2)</f>
        <v>Ming Tombs</v>
      </c>
      <c r="D11533" t="s">
        <v>1064</v>
      </c>
      <c r="E11533" t="s">
        <v>1306</v>
      </c>
      <c r="J11533" s="13">
        <v>1400</v>
      </c>
      <c r="K11533" s="13"/>
      <c r="L11533" s="16"/>
      <c r="M11533" t="s">
        <v>583</v>
      </c>
      <c r="P11533" t="s">
        <v>243</v>
      </c>
      <c r="Q11533">
        <v>-1.71</v>
      </c>
      <c r="V11533">
        <v>1</v>
      </c>
      <c r="W11533" t="s">
        <v>1371</v>
      </c>
      <c r="X11533" t="s">
        <v>1451</v>
      </c>
    </row>
    <row r="11534" spans="1:24" x14ac:dyDescent="0.3">
      <c r="A11534">
        <v>15339</v>
      </c>
      <c r="B11534" s="15" t="s">
        <v>1045</v>
      </c>
      <c r="C11534" t="str">
        <f>_xlfn.XLOOKUP($B11534, STANDARDS!$A:$A, STANDARDS!$B:$B,,0,2)</f>
        <v>Ming Tombs</v>
      </c>
      <c r="D11534" t="s">
        <v>1064</v>
      </c>
      <c r="E11534" t="s">
        <v>1306</v>
      </c>
      <c r="J11534" s="13">
        <v>1400</v>
      </c>
      <c r="K11534" s="13"/>
      <c r="L11534" s="16"/>
      <c r="M11534" t="s">
        <v>583</v>
      </c>
      <c r="P11534" t="s">
        <v>243</v>
      </c>
      <c r="Q11534">
        <v>-1.05</v>
      </c>
      <c r="V11534">
        <v>1</v>
      </c>
      <c r="W11534" t="s">
        <v>1371</v>
      </c>
      <c r="X11534" t="s">
        <v>1451</v>
      </c>
    </row>
    <row r="11535" spans="1:24" x14ac:dyDescent="0.3">
      <c r="A11535">
        <v>15340</v>
      </c>
      <c r="B11535" s="15" t="s">
        <v>1045</v>
      </c>
      <c r="C11535" t="str">
        <f>_xlfn.XLOOKUP($B11535, STANDARDS!$A:$A, STANDARDS!$B:$B,,0,2)</f>
        <v>Ming Tombs</v>
      </c>
      <c r="D11535" t="s">
        <v>1064</v>
      </c>
      <c r="E11535" t="s">
        <v>1306</v>
      </c>
      <c r="J11535" s="13">
        <v>1400</v>
      </c>
      <c r="K11535" s="13"/>
      <c r="L11535" s="16"/>
      <c r="M11535" t="s">
        <v>583</v>
      </c>
      <c r="P11535" t="s">
        <v>243</v>
      </c>
      <c r="Q11535">
        <v>-1.19</v>
      </c>
      <c r="V11535">
        <v>1</v>
      </c>
      <c r="W11535" t="s">
        <v>1371</v>
      </c>
      <c r="X11535" t="s">
        <v>1451</v>
      </c>
    </row>
    <row r="11536" spans="1:24" x14ac:dyDescent="0.3">
      <c r="A11536">
        <v>15341</v>
      </c>
      <c r="B11536" s="15" t="s">
        <v>1045</v>
      </c>
      <c r="C11536" t="str">
        <f>_xlfn.XLOOKUP($B11536, STANDARDS!$A:$A, STANDARDS!$B:$B,,0,2)</f>
        <v>Ming Tombs</v>
      </c>
      <c r="D11536" t="s">
        <v>1064</v>
      </c>
      <c r="E11536" t="s">
        <v>1306</v>
      </c>
      <c r="J11536" s="13">
        <v>1400</v>
      </c>
      <c r="K11536" s="13"/>
      <c r="L11536" s="16"/>
      <c r="M11536" t="s">
        <v>583</v>
      </c>
      <c r="P11536" t="s">
        <v>243</v>
      </c>
      <c r="Q11536">
        <v>-1.6</v>
      </c>
      <c r="V11536">
        <v>1</v>
      </c>
      <c r="W11536" t="s">
        <v>1371</v>
      </c>
      <c r="X11536" t="s">
        <v>1451</v>
      </c>
    </row>
    <row r="11537" spans="1:24" x14ac:dyDescent="0.3">
      <c r="A11537">
        <v>15342</v>
      </c>
      <c r="B11537" s="15" t="s">
        <v>1045</v>
      </c>
      <c r="C11537" t="str">
        <f>_xlfn.XLOOKUP($B11537, STANDARDS!$A:$A, STANDARDS!$B:$B,,0,2)</f>
        <v>Ming Tombs</v>
      </c>
      <c r="D11537" t="s">
        <v>1064</v>
      </c>
      <c r="E11537" t="s">
        <v>1306</v>
      </c>
      <c r="J11537" s="13">
        <v>1400</v>
      </c>
      <c r="K11537" s="13"/>
      <c r="L11537" s="16"/>
      <c r="M11537" t="s">
        <v>583</v>
      </c>
      <c r="P11537" t="s">
        <v>243</v>
      </c>
      <c r="Q11537">
        <v>-1.23</v>
      </c>
      <c r="V11537">
        <v>1</v>
      </c>
      <c r="W11537" t="s">
        <v>1371</v>
      </c>
      <c r="X11537" t="s">
        <v>1451</v>
      </c>
    </row>
    <row r="11538" spans="1:24" x14ac:dyDescent="0.3">
      <c r="A11538">
        <v>15343</v>
      </c>
      <c r="B11538" s="15" t="s">
        <v>1045</v>
      </c>
      <c r="C11538" t="str">
        <f>_xlfn.XLOOKUP($B11538, STANDARDS!$A:$A, STANDARDS!$B:$B,,0,2)</f>
        <v>Ming Tombs</v>
      </c>
      <c r="D11538" t="s">
        <v>1064</v>
      </c>
      <c r="E11538" t="s">
        <v>1306</v>
      </c>
      <c r="J11538" s="13">
        <v>1400</v>
      </c>
      <c r="K11538" s="13"/>
      <c r="L11538" s="16"/>
      <c r="M11538" t="s">
        <v>583</v>
      </c>
      <c r="P11538" t="s">
        <v>243</v>
      </c>
      <c r="Q11538">
        <v>-1.49</v>
      </c>
      <c r="V11538">
        <v>1</v>
      </c>
      <c r="W11538" t="s">
        <v>1371</v>
      </c>
      <c r="X11538" t="s">
        <v>1451</v>
      </c>
    </row>
    <row r="11539" spans="1:24" x14ac:dyDescent="0.3">
      <c r="A11539">
        <v>15344</v>
      </c>
      <c r="B11539" s="15" t="s">
        <v>1045</v>
      </c>
      <c r="C11539" t="str">
        <f>_xlfn.XLOOKUP($B11539, STANDARDS!$A:$A, STANDARDS!$B:$B,,0,2)</f>
        <v>Ming Tombs</v>
      </c>
      <c r="D11539" t="s">
        <v>1064</v>
      </c>
      <c r="E11539" t="s">
        <v>1306</v>
      </c>
      <c r="J11539" s="13">
        <v>1400</v>
      </c>
      <c r="K11539" s="13"/>
      <c r="L11539" s="16"/>
      <c r="M11539" t="s">
        <v>583</v>
      </c>
      <c r="P11539" t="s">
        <v>243</v>
      </c>
      <c r="Q11539">
        <v>-1.44</v>
      </c>
      <c r="V11539">
        <v>1</v>
      </c>
      <c r="W11539" t="s">
        <v>1371</v>
      </c>
      <c r="X11539" t="s">
        <v>1451</v>
      </c>
    </row>
    <row r="11540" spans="1:24" x14ac:dyDescent="0.3">
      <c r="A11540">
        <v>15345</v>
      </c>
      <c r="B11540" s="15" t="s">
        <v>1045</v>
      </c>
      <c r="C11540" t="str">
        <f>_xlfn.XLOOKUP($B11540, STANDARDS!$A:$A, STANDARDS!$B:$B,,0,2)</f>
        <v>Ming Tombs</v>
      </c>
      <c r="D11540" t="s">
        <v>1064</v>
      </c>
      <c r="E11540" t="s">
        <v>1306</v>
      </c>
      <c r="J11540" s="13">
        <v>1400</v>
      </c>
      <c r="K11540" s="13"/>
      <c r="L11540" s="16"/>
      <c r="M11540" t="s">
        <v>583</v>
      </c>
      <c r="P11540" t="s">
        <v>243</v>
      </c>
      <c r="Q11540">
        <v>-1.32</v>
      </c>
      <c r="V11540">
        <v>1</v>
      </c>
      <c r="W11540" t="s">
        <v>1371</v>
      </c>
      <c r="X11540" t="s">
        <v>1451</v>
      </c>
    </row>
    <row r="11541" spans="1:24" x14ac:dyDescent="0.3">
      <c r="A11541">
        <v>15346</v>
      </c>
      <c r="B11541" s="15" t="s">
        <v>1045</v>
      </c>
      <c r="C11541" t="str">
        <f>_xlfn.XLOOKUP($B11541, STANDARDS!$A:$A, STANDARDS!$B:$B,,0,2)</f>
        <v>Ming Tombs</v>
      </c>
      <c r="D11541" t="s">
        <v>1064</v>
      </c>
      <c r="E11541" t="s">
        <v>1306</v>
      </c>
      <c r="J11541" s="13">
        <v>1400</v>
      </c>
      <c r="K11541" s="13"/>
      <c r="L11541" s="16"/>
      <c r="M11541" t="s">
        <v>583</v>
      </c>
      <c r="P11541" t="s">
        <v>243</v>
      </c>
      <c r="Q11541">
        <v>-0.6</v>
      </c>
      <c r="V11541">
        <v>1</v>
      </c>
      <c r="W11541" t="s">
        <v>1371</v>
      </c>
      <c r="X11541" t="s">
        <v>1451</v>
      </c>
    </row>
    <row r="11542" spans="1:24" x14ac:dyDescent="0.3">
      <c r="A11542">
        <v>15347</v>
      </c>
      <c r="B11542" s="15" t="s">
        <v>1045</v>
      </c>
      <c r="C11542" t="str">
        <f>_xlfn.XLOOKUP($B11542, STANDARDS!$A:$A, STANDARDS!$B:$B,,0,2)</f>
        <v>Ming Tombs</v>
      </c>
      <c r="D11542" t="s">
        <v>1064</v>
      </c>
      <c r="E11542" t="s">
        <v>1306</v>
      </c>
      <c r="J11542" s="13">
        <v>1400</v>
      </c>
      <c r="K11542" s="13"/>
      <c r="L11542" s="16"/>
      <c r="M11542" t="s">
        <v>583</v>
      </c>
      <c r="P11542" t="s">
        <v>243</v>
      </c>
      <c r="Q11542">
        <v>-0.63</v>
      </c>
      <c r="V11542">
        <v>1</v>
      </c>
      <c r="W11542" t="s">
        <v>1371</v>
      </c>
      <c r="X11542" t="s">
        <v>1451</v>
      </c>
    </row>
    <row r="11543" spans="1:24" x14ac:dyDescent="0.3">
      <c r="A11543">
        <v>15348</v>
      </c>
      <c r="B11543" s="15" t="s">
        <v>1045</v>
      </c>
      <c r="C11543" t="str">
        <f>_xlfn.XLOOKUP($B11543, STANDARDS!$A:$A, STANDARDS!$B:$B,,0,2)</f>
        <v>Ming Tombs</v>
      </c>
      <c r="D11543" t="s">
        <v>1064</v>
      </c>
      <c r="E11543" t="s">
        <v>1306</v>
      </c>
      <c r="J11543" s="13">
        <v>1400</v>
      </c>
      <c r="K11543" s="13"/>
      <c r="L11543" s="16"/>
      <c r="M11543" t="s">
        <v>583</v>
      </c>
      <c r="P11543" t="s">
        <v>243</v>
      </c>
      <c r="Q11543">
        <v>-0.33</v>
      </c>
      <c r="V11543">
        <v>1</v>
      </c>
      <c r="W11543" t="s">
        <v>1371</v>
      </c>
      <c r="X11543" t="s">
        <v>1451</v>
      </c>
    </row>
    <row r="11544" spans="1:24" x14ac:dyDescent="0.3">
      <c r="A11544">
        <v>15349</v>
      </c>
      <c r="B11544" s="15" t="s">
        <v>1045</v>
      </c>
      <c r="C11544" t="str">
        <f>_xlfn.XLOOKUP($B11544, STANDARDS!$A:$A, STANDARDS!$B:$B,,0,2)</f>
        <v>Ming Tombs</v>
      </c>
      <c r="D11544" t="s">
        <v>1064</v>
      </c>
      <c r="E11544" t="s">
        <v>1306</v>
      </c>
      <c r="J11544" s="13">
        <v>1400</v>
      </c>
      <c r="K11544" s="13"/>
      <c r="L11544" s="16"/>
      <c r="M11544" t="s">
        <v>583</v>
      </c>
      <c r="P11544" t="s">
        <v>243</v>
      </c>
      <c r="Q11544">
        <v>-0.56999999999999995</v>
      </c>
      <c r="V11544">
        <v>1</v>
      </c>
      <c r="W11544" t="s">
        <v>1371</v>
      </c>
      <c r="X11544" t="s">
        <v>1451</v>
      </c>
    </row>
    <row r="11545" spans="1:24" x14ac:dyDescent="0.3">
      <c r="A11545">
        <v>15350</v>
      </c>
      <c r="B11545" s="15" t="s">
        <v>1045</v>
      </c>
      <c r="C11545" t="str">
        <f>_xlfn.XLOOKUP($B11545, STANDARDS!$A:$A, STANDARDS!$B:$B,,0,2)</f>
        <v>Ming Tombs</v>
      </c>
      <c r="D11545" t="s">
        <v>1064</v>
      </c>
      <c r="E11545" t="s">
        <v>1306</v>
      </c>
      <c r="J11545" s="13">
        <v>1400</v>
      </c>
      <c r="K11545" s="13"/>
      <c r="L11545" s="16"/>
      <c r="M11545" t="s">
        <v>583</v>
      </c>
      <c r="P11545" t="s">
        <v>243</v>
      </c>
      <c r="Q11545">
        <v>-0.1</v>
      </c>
      <c r="V11545">
        <v>1</v>
      </c>
      <c r="W11545" t="s">
        <v>1371</v>
      </c>
      <c r="X11545" t="s">
        <v>1451</v>
      </c>
    </row>
    <row r="11546" spans="1:24" x14ac:dyDescent="0.3">
      <c r="A11546">
        <v>15351</v>
      </c>
      <c r="B11546" s="15" t="s">
        <v>1045</v>
      </c>
      <c r="C11546" t="str">
        <f>_xlfn.XLOOKUP($B11546, STANDARDS!$A:$A, STANDARDS!$B:$B,,0,2)</f>
        <v>Ming Tombs</v>
      </c>
      <c r="D11546" t="s">
        <v>1064</v>
      </c>
      <c r="E11546" t="s">
        <v>1306</v>
      </c>
      <c r="J11546" s="13">
        <v>1400</v>
      </c>
      <c r="K11546" s="13"/>
      <c r="L11546" s="16"/>
      <c r="M11546" t="s">
        <v>583</v>
      </c>
      <c r="P11546" t="s">
        <v>243</v>
      </c>
      <c r="Q11546">
        <v>-0.31</v>
      </c>
      <c r="V11546">
        <v>1</v>
      </c>
      <c r="W11546" t="s">
        <v>1371</v>
      </c>
      <c r="X11546" t="s">
        <v>1451</v>
      </c>
    </row>
    <row r="11547" spans="1:24" x14ac:dyDescent="0.3">
      <c r="A11547">
        <v>15352</v>
      </c>
      <c r="B11547" s="15" t="s">
        <v>1045</v>
      </c>
      <c r="C11547" t="str">
        <f>_xlfn.XLOOKUP($B11547, STANDARDS!$A:$A, STANDARDS!$B:$B,,0,2)</f>
        <v>Ming Tombs</v>
      </c>
      <c r="D11547" t="s">
        <v>1064</v>
      </c>
      <c r="E11547" t="s">
        <v>1306</v>
      </c>
      <c r="J11547" s="13">
        <v>1400</v>
      </c>
      <c r="K11547" s="13"/>
      <c r="L11547" s="16"/>
      <c r="M11547" t="s">
        <v>583</v>
      </c>
      <c r="P11547" t="s">
        <v>243</v>
      </c>
      <c r="Q11547">
        <v>-0.76</v>
      </c>
      <c r="V11547">
        <v>1</v>
      </c>
      <c r="W11547" t="s">
        <v>1371</v>
      </c>
      <c r="X11547" t="s">
        <v>1451</v>
      </c>
    </row>
    <row r="11548" spans="1:24" x14ac:dyDescent="0.3">
      <c r="A11548">
        <v>15353</v>
      </c>
      <c r="B11548" s="15" t="s">
        <v>1045</v>
      </c>
      <c r="C11548" t="str">
        <f>_xlfn.XLOOKUP($B11548, STANDARDS!$A:$A, STANDARDS!$B:$B,,0,2)</f>
        <v>Ming Tombs</v>
      </c>
      <c r="D11548" t="s">
        <v>1064</v>
      </c>
      <c r="E11548" t="s">
        <v>1306</v>
      </c>
      <c r="J11548" s="13">
        <v>1400</v>
      </c>
      <c r="K11548" s="13"/>
      <c r="L11548" s="16"/>
      <c r="M11548" t="s">
        <v>583</v>
      </c>
      <c r="P11548" t="s">
        <v>243</v>
      </c>
      <c r="Q11548">
        <v>-0.75</v>
      </c>
      <c r="V11548">
        <v>1</v>
      </c>
      <c r="W11548" t="s">
        <v>1371</v>
      </c>
      <c r="X11548" t="s">
        <v>1451</v>
      </c>
    </row>
    <row r="11549" spans="1:24" x14ac:dyDescent="0.3">
      <c r="A11549">
        <v>15354</v>
      </c>
      <c r="B11549" s="15" t="s">
        <v>1045</v>
      </c>
      <c r="C11549" t="str">
        <f>_xlfn.XLOOKUP($B11549, STANDARDS!$A:$A, STANDARDS!$B:$B,,0,2)</f>
        <v>Ming Tombs</v>
      </c>
      <c r="D11549" t="s">
        <v>1064</v>
      </c>
      <c r="E11549" t="s">
        <v>1306</v>
      </c>
      <c r="J11549" s="13">
        <v>1400</v>
      </c>
      <c r="K11549" s="13"/>
      <c r="L11549" s="16"/>
      <c r="M11549" t="s">
        <v>583</v>
      </c>
      <c r="P11549" t="s">
        <v>243</v>
      </c>
      <c r="Q11549">
        <v>-0.69</v>
      </c>
      <c r="V11549">
        <v>1</v>
      </c>
      <c r="W11549" t="s">
        <v>1371</v>
      </c>
      <c r="X11549" t="s">
        <v>1451</v>
      </c>
    </row>
    <row r="11550" spans="1:24" x14ac:dyDescent="0.3">
      <c r="A11550">
        <v>15355</v>
      </c>
      <c r="B11550" s="15" t="s">
        <v>1045</v>
      </c>
      <c r="C11550" t="str">
        <f>_xlfn.XLOOKUP($B11550, STANDARDS!$A:$A, STANDARDS!$B:$B,,0,2)</f>
        <v>Ming Tombs</v>
      </c>
      <c r="D11550" t="s">
        <v>1064</v>
      </c>
      <c r="E11550" t="s">
        <v>1306</v>
      </c>
      <c r="J11550" s="13">
        <v>1400</v>
      </c>
      <c r="K11550" s="13"/>
      <c r="L11550" s="16"/>
      <c r="M11550" t="s">
        <v>583</v>
      </c>
      <c r="P11550" t="s">
        <v>243</v>
      </c>
      <c r="Q11550">
        <v>-0.65</v>
      </c>
      <c r="V11550">
        <v>1</v>
      </c>
      <c r="W11550" t="s">
        <v>1371</v>
      </c>
      <c r="X11550" t="s">
        <v>1451</v>
      </c>
    </row>
    <row r="11551" spans="1:24" x14ac:dyDescent="0.3">
      <c r="A11551">
        <v>15356</v>
      </c>
      <c r="B11551" s="15" t="s">
        <v>1045</v>
      </c>
      <c r="C11551" t="str">
        <f>_xlfn.XLOOKUP($B11551, STANDARDS!$A:$A, STANDARDS!$B:$B,,0,2)</f>
        <v>Ming Tombs</v>
      </c>
      <c r="D11551" t="s">
        <v>1064</v>
      </c>
      <c r="E11551" t="s">
        <v>1306</v>
      </c>
      <c r="J11551" s="13">
        <v>1400</v>
      </c>
      <c r="K11551" s="13"/>
      <c r="L11551" s="16"/>
      <c r="M11551" t="s">
        <v>583</v>
      </c>
      <c r="P11551" t="s">
        <v>243</v>
      </c>
      <c r="Q11551">
        <v>-0.56000000000000005</v>
      </c>
      <c r="V11551">
        <v>1</v>
      </c>
      <c r="W11551" t="s">
        <v>1371</v>
      </c>
      <c r="X11551" t="s">
        <v>1451</v>
      </c>
    </row>
    <row r="11552" spans="1:24" x14ac:dyDescent="0.3">
      <c r="A11552">
        <v>15357</v>
      </c>
      <c r="B11552" s="15" t="s">
        <v>1045</v>
      </c>
      <c r="C11552" t="str">
        <f>_xlfn.XLOOKUP($B11552, STANDARDS!$A:$A, STANDARDS!$B:$B,,0,2)</f>
        <v>Ming Tombs</v>
      </c>
      <c r="D11552" t="s">
        <v>1064</v>
      </c>
      <c r="E11552" t="s">
        <v>1306</v>
      </c>
      <c r="J11552" s="13">
        <v>1400</v>
      </c>
      <c r="K11552" s="13"/>
      <c r="L11552" s="16"/>
      <c r="M11552" t="s">
        <v>583</v>
      </c>
      <c r="P11552" t="s">
        <v>243</v>
      </c>
      <c r="Q11552">
        <v>-1.01</v>
      </c>
      <c r="V11552">
        <v>1</v>
      </c>
      <c r="W11552" t="s">
        <v>1371</v>
      </c>
      <c r="X11552" t="s">
        <v>1451</v>
      </c>
    </row>
    <row r="11553" spans="1:24" x14ac:dyDescent="0.3">
      <c r="A11553">
        <v>15358</v>
      </c>
      <c r="B11553" s="15" t="s">
        <v>1045</v>
      </c>
      <c r="C11553" t="str">
        <f>_xlfn.XLOOKUP($B11553, STANDARDS!$A:$A, STANDARDS!$B:$B,,0,2)</f>
        <v>Ming Tombs</v>
      </c>
      <c r="D11553" t="s">
        <v>1064</v>
      </c>
      <c r="E11553" t="s">
        <v>1306</v>
      </c>
      <c r="J11553" s="13">
        <v>1400</v>
      </c>
      <c r="K11553" s="13"/>
      <c r="L11553" s="16"/>
      <c r="M11553" t="s">
        <v>583</v>
      </c>
      <c r="P11553" t="s">
        <v>243</v>
      </c>
      <c r="Q11553">
        <v>-0.61</v>
      </c>
      <c r="V11553">
        <v>1</v>
      </c>
      <c r="W11553" t="s">
        <v>1371</v>
      </c>
      <c r="X11553" t="s">
        <v>1451</v>
      </c>
    </row>
    <row r="11554" spans="1:24" x14ac:dyDescent="0.3">
      <c r="A11554">
        <v>15359</v>
      </c>
      <c r="B11554" s="15" t="s">
        <v>1045</v>
      </c>
      <c r="C11554" t="str">
        <f>_xlfn.XLOOKUP($B11554, STANDARDS!$A:$A, STANDARDS!$B:$B,,0,2)</f>
        <v>Ming Tombs</v>
      </c>
      <c r="D11554" t="s">
        <v>1064</v>
      </c>
      <c r="E11554" t="s">
        <v>1306</v>
      </c>
      <c r="J11554" s="13">
        <v>1400</v>
      </c>
      <c r="K11554" s="13"/>
      <c r="L11554" s="16"/>
      <c r="M11554" t="s">
        <v>583</v>
      </c>
      <c r="P11554" t="s">
        <v>243</v>
      </c>
      <c r="Q11554">
        <v>-0.42</v>
      </c>
      <c r="V11554">
        <v>1</v>
      </c>
      <c r="W11554" t="s">
        <v>1371</v>
      </c>
      <c r="X11554" t="s">
        <v>1451</v>
      </c>
    </row>
    <row r="11555" spans="1:24" x14ac:dyDescent="0.3">
      <c r="A11555">
        <v>15360</v>
      </c>
      <c r="B11555" s="15" t="s">
        <v>1045</v>
      </c>
      <c r="C11555" t="str">
        <f>_xlfn.XLOOKUP($B11555, STANDARDS!$A:$A, STANDARDS!$B:$B,,0,2)</f>
        <v>Ming Tombs</v>
      </c>
      <c r="D11555" t="s">
        <v>1064</v>
      </c>
      <c r="E11555" t="s">
        <v>1306</v>
      </c>
      <c r="J11555" s="13">
        <v>1400</v>
      </c>
      <c r="K11555" s="13"/>
      <c r="L11555" s="16"/>
      <c r="M11555" t="s">
        <v>583</v>
      </c>
      <c r="P11555" t="s">
        <v>243</v>
      </c>
      <c r="Q11555">
        <v>-0.28000000000000003</v>
      </c>
      <c r="V11555">
        <v>1</v>
      </c>
      <c r="W11555" t="s">
        <v>1371</v>
      </c>
      <c r="X11555" t="s">
        <v>1451</v>
      </c>
    </row>
    <row r="11556" spans="1:24" x14ac:dyDescent="0.3">
      <c r="A11556">
        <v>15361</v>
      </c>
      <c r="B11556" s="15" t="s">
        <v>1045</v>
      </c>
      <c r="C11556" t="str">
        <f>_xlfn.XLOOKUP($B11556, STANDARDS!$A:$A, STANDARDS!$B:$B,,0,2)</f>
        <v>Ming Tombs</v>
      </c>
      <c r="D11556" t="s">
        <v>1064</v>
      </c>
      <c r="E11556" t="s">
        <v>1306</v>
      </c>
      <c r="J11556" s="13">
        <v>1400</v>
      </c>
      <c r="K11556" s="13"/>
      <c r="L11556" s="16"/>
      <c r="M11556" t="s">
        <v>583</v>
      </c>
      <c r="P11556" t="s">
        <v>243</v>
      </c>
      <c r="Q11556">
        <v>-0.46</v>
      </c>
      <c r="V11556">
        <v>1</v>
      </c>
      <c r="W11556" t="s">
        <v>1371</v>
      </c>
      <c r="X11556" t="s">
        <v>1451</v>
      </c>
    </row>
    <row r="11557" spans="1:24" x14ac:dyDescent="0.3">
      <c r="A11557">
        <v>15362</v>
      </c>
      <c r="B11557" s="15" t="s">
        <v>1045</v>
      </c>
      <c r="C11557" t="str">
        <f>_xlfn.XLOOKUP($B11557, STANDARDS!$A:$A, STANDARDS!$B:$B,,0,2)</f>
        <v>Ming Tombs</v>
      </c>
      <c r="D11557" t="s">
        <v>1064</v>
      </c>
      <c r="E11557" t="s">
        <v>1306</v>
      </c>
      <c r="J11557" s="13">
        <v>1400</v>
      </c>
      <c r="K11557" s="13"/>
      <c r="L11557" s="16"/>
      <c r="M11557" t="s">
        <v>583</v>
      </c>
      <c r="P11557" t="s">
        <v>243</v>
      </c>
      <c r="Q11557">
        <v>-1.06</v>
      </c>
      <c r="V11557">
        <v>1</v>
      </c>
      <c r="W11557" t="s">
        <v>1371</v>
      </c>
      <c r="X11557" t="s">
        <v>1451</v>
      </c>
    </row>
    <row r="11558" spans="1:24" x14ac:dyDescent="0.3">
      <c r="A11558">
        <v>15363</v>
      </c>
      <c r="B11558" s="15" t="s">
        <v>1045</v>
      </c>
      <c r="C11558" t="str">
        <f>_xlfn.XLOOKUP($B11558, STANDARDS!$A:$A, STANDARDS!$B:$B,,0,2)</f>
        <v>Ming Tombs</v>
      </c>
      <c r="D11558" t="s">
        <v>1064</v>
      </c>
      <c r="E11558" t="s">
        <v>1306</v>
      </c>
      <c r="J11558" s="13">
        <v>1400</v>
      </c>
      <c r="K11558" s="13"/>
      <c r="L11558" s="16"/>
      <c r="M11558" t="s">
        <v>583</v>
      </c>
      <c r="P11558" t="s">
        <v>243</v>
      </c>
      <c r="Q11558">
        <v>-0.53</v>
      </c>
      <c r="V11558">
        <v>1</v>
      </c>
      <c r="W11558" t="s">
        <v>1371</v>
      </c>
      <c r="X11558" t="s">
        <v>1451</v>
      </c>
    </row>
    <row r="11559" spans="1:24" x14ac:dyDescent="0.3">
      <c r="A11559">
        <v>15364</v>
      </c>
      <c r="B11559" s="15" t="s">
        <v>1045</v>
      </c>
      <c r="C11559" t="str">
        <f>_xlfn.XLOOKUP($B11559, STANDARDS!$A:$A, STANDARDS!$B:$B,,0,2)</f>
        <v>Ming Tombs</v>
      </c>
      <c r="D11559" t="s">
        <v>1064</v>
      </c>
      <c r="E11559" t="s">
        <v>1306</v>
      </c>
      <c r="J11559" s="13">
        <v>1400</v>
      </c>
      <c r="K11559" s="13"/>
      <c r="L11559" s="16"/>
      <c r="M11559" t="s">
        <v>583</v>
      </c>
      <c r="P11559" t="s">
        <v>243</v>
      </c>
      <c r="Q11559">
        <v>-0.4</v>
      </c>
      <c r="V11559">
        <v>1</v>
      </c>
      <c r="W11559" t="s">
        <v>1371</v>
      </c>
      <c r="X11559" t="s">
        <v>1451</v>
      </c>
    </row>
    <row r="11560" spans="1:24" x14ac:dyDescent="0.3">
      <c r="A11560">
        <v>15365</v>
      </c>
      <c r="B11560" s="15" t="s">
        <v>1045</v>
      </c>
      <c r="C11560" t="str">
        <f>_xlfn.XLOOKUP($B11560, STANDARDS!$A:$A, STANDARDS!$B:$B,,0,2)</f>
        <v>Ming Tombs</v>
      </c>
      <c r="D11560" t="s">
        <v>1064</v>
      </c>
      <c r="E11560" t="s">
        <v>1306</v>
      </c>
      <c r="J11560" s="13">
        <v>1400</v>
      </c>
      <c r="K11560" s="13"/>
      <c r="L11560" s="16"/>
      <c r="M11560" t="s">
        <v>583</v>
      </c>
      <c r="P11560" t="s">
        <v>243</v>
      </c>
      <c r="Q11560">
        <v>-0.39</v>
      </c>
      <c r="V11560">
        <v>1</v>
      </c>
      <c r="W11560" t="s">
        <v>1371</v>
      </c>
      <c r="X11560" t="s">
        <v>1451</v>
      </c>
    </row>
    <row r="11561" spans="1:24" x14ac:dyDescent="0.3">
      <c r="A11561">
        <v>15366</v>
      </c>
      <c r="B11561" s="15" t="s">
        <v>1045</v>
      </c>
      <c r="C11561" t="str">
        <f>_xlfn.XLOOKUP($B11561, STANDARDS!$A:$A, STANDARDS!$B:$B,,0,2)</f>
        <v>Ming Tombs</v>
      </c>
      <c r="D11561" t="s">
        <v>1064</v>
      </c>
      <c r="E11561" t="s">
        <v>1306</v>
      </c>
      <c r="J11561" s="13">
        <v>1400</v>
      </c>
      <c r="K11561" s="13"/>
      <c r="L11561" s="16"/>
      <c r="M11561" t="s">
        <v>583</v>
      </c>
      <c r="P11561" t="s">
        <v>243</v>
      </c>
      <c r="Q11561">
        <v>-0.5</v>
      </c>
      <c r="V11561">
        <v>1</v>
      </c>
      <c r="W11561" t="s">
        <v>1371</v>
      </c>
      <c r="X11561" t="s">
        <v>1451</v>
      </c>
    </row>
    <row r="11562" spans="1:24" x14ac:dyDescent="0.3">
      <c r="A11562">
        <v>15367</v>
      </c>
      <c r="B11562" s="15" t="s">
        <v>1045</v>
      </c>
      <c r="C11562" t="str">
        <f>_xlfn.XLOOKUP($B11562, STANDARDS!$A:$A, STANDARDS!$B:$B,,0,2)</f>
        <v>Ming Tombs</v>
      </c>
      <c r="D11562" t="s">
        <v>1064</v>
      </c>
      <c r="E11562" t="s">
        <v>1306</v>
      </c>
      <c r="J11562" s="13">
        <v>1400</v>
      </c>
      <c r="K11562" s="13"/>
      <c r="L11562" s="16"/>
      <c r="M11562" t="s">
        <v>583</v>
      </c>
      <c r="P11562" t="s">
        <v>243</v>
      </c>
      <c r="Q11562">
        <v>-0.23</v>
      </c>
      <c r="V11562">
        <v>1</v>
      </c>
      <c r="W11562" t="s">
        <v>1371</v>
      </c>
      <c r="X11562" t="s">
        <v>1451</v>
      </c>
    </row>
    <row r="11563" spans="1:24" x14ac:dyDescent="0.3">
      <c r="A11563">
        <v>15368</v>
      </c>
      <c r="B11563" s="15" t="s">
        <v>1045</v>
      </c>
      <c r="C11563" t="str">
        <f>_xlfn.XLOOKUP($B11563, STANDARDS!$A:$A, STANDARDS!$B:$B,,0,2)</f>
        <v>Ming Tombs</v>
      </c>
      <c r="D11563" t="s">
        <v>1064</v>
      </c>
      <c r="E11563" t="s">
        <v>1306</v>
      </c>
      <c r="J11563" s="13">
        <v>1400</v>
      </c>
      <c r="K11563" s="13"/>
      <c r="L11563" s="16"/>
      <c r="M11563" t="s">
        <v>583</v>
      </c>
      <c r="P11563" t="s">
        <v>243</v>
      </c>
      <c r="Q11563">
        <v>-0.43</v>
      </c>
      <c r="V11563">
        <v>1</v>
      </c>
      <c r="W11563" t="s">
        <v>1371</v>
      </c>
      <c r="X11563" t="s">
        <v>1451</v>
      </c>
    </row>
    <row r="11564" spans="1:24" x14ac:dyDescent="0.3">
      <c r="A11564">
        <v>15369</v>
      </c>
      <c r="B11564" s="15" t="s">
        <v>1045</v>
      </c>
      <c r="C11564" t="str">
        <f>_xlfn.XLOOKUP($B11564, STANDARDS!$A:$A, STANDARDS!$B:$B,,0,2)</f>
        <v>Ming Tombs</v>
      </c>
      <c r="D11564" t="s">
        <v>1064</v>
      </c>
      <c r="E11564" t="s">
        <v>1306</v>
      </c>
      <c r="J11564" s="13">
        <v>1400</v>
      </c>
      <c r="K11564" s="13"/>
      <c r="L11564" s="16"/>
      <c r="M11564" t="s">
        <v>583</v>
      </c>
      <c r="P11564" t="s">
        <v>243</v>
      </c>
      <c r="Q11564">
        <v>-0.27</v>
      </c>
      <c r="V11564">
        <v>1</v>
      </c>
      <c r="W11564" t="s">
        <v>1371</v>
      </c>
      <c r="X11564" t="s">
        <v>1451</v>
      </c>
    </row>
    <row r="11565" spans="1:24" x14ac:dyDescent="0.3">
      <c r="A11565">
        <v>15370</v>
      </c>
      <c r="B11565" s="15" t="s">
        <v>1045</v>
      </c>
      <c r="C11565" t="str">
        <f>_xlfn.XLOOKUP($B11565, STANDARDS!$A:$A, STANDARDS!$B:$B,,0,2)</f>
        <v>Ming Tombs</v>
      </c>
      <c r="D11565" t="s">
        <v>1064</v>
      </c>
      <c r="E11565" t="s">
        <v>1306</v>
      </c>
      <c r="J11565" s="13">
        <v>1400</v>
      </c>
      <c r="K11565" s="13"/>
      <c r="L11565" s="16"/>
      <c r="M11565" t="s">
        <v>583</v>
      </c>
      <c r="P11565" t="s">
        <v>243</v>
      </c>
      <c r="Q11565">
        <v>-0.3</v>
      </c>
      <c r="V11565">
        <v>1</v>
      </c>
      <c r="W11565" t="s">
        <v>1371</v>
      </c>
      <c r="X11565" t="s">
        <v>1451</v>
      </c>
    </row>
    <row r="11566" spans="1:24" x14ac:dyDescent="0.3">
      <c r="A11566">
        <v>15371</v>
      </c>
      <c r="B11566" s="15" t="s">
        <v>1045</v>
      </c>
      <c r="C11566" t="str">
        <f>_xlfn.XLOOKUP($B11566, STANDARDS!$A:$A, STANDARDS!$B:$B,,0,2)</f>
        <v>Ming Tombs</v>
      </c>
      <c r="D11566" t="s">
        <v>1064</v>
      </c>
      <c r="E11566" t="s">
        <v>1306</v>
      </c>
      <c r="J11566" s="13">
        <v>1400</v>
      </c>
      <c r="K11566" s="13"/>
      <c r="L11566" s="16"/>
      <c r="M11566" t="s">
        <v>583</v>
      </c>
      <c r="P11566" t="s">
        <v>243</v>
      </c>
      <c r="Q11566">
        <v>-0.21</v>
      </c>
      <c r="V11566">
        <v>1</v>
      </c>
      <c r="W11566" t="s">
        <v>1371</v>
      </c>
      <c r="X11566" t="s">
        <v>1451</v>
      </c>
    </row>
    <row r="11567" spans="1:24" x14ac:dyDescent="0.3">
      <c r="A11567">
        <v>15372</v>
      </c>
      <c r="B11567" s="15" t="s">
        <v>1045</v>
      </c>
      <c r="C11567" t="str">
        <f>_xlfn.XLOOKUP($B11567, STANDARDS!$A:$A, STANDARDS!$B:$B,,0,2)</f>
        <v>Ming Tombs</v>
      </c>
      <c r="D11567" t="s">
        <v>1064</v>
      </c>
      <c r="E11567" t="s">
        <v>1306</v>
      </c>
      <c r="J11567" s="13">
        <v>1400</v>
      </c>
      <c r="K11567" s="13"/>
      <c r="L11567" s="16"/>
      <c r="M11567" t="s">
        <v>583</v>
      </c>
      <c r="P11567" t="s">
        <v>243</v>
      </c>
      <c r="Q11567">
        <v>-0.39</v>
      </c>
      <c r="V11567">
        <v>1</v>
      </c>
      <c r="W11567" t="s">
        <v>1371</v>
      </c>
      <c r="X11567" t="s">
        <v>1451</v>
      </c>
    </row>
    <row r="11568" spans="1:24" x14ac:dyDescent="0.3">
      <c r="A11568">
        <v>15373</v>
      </c>
      <c r="B11568" s="15" t="s">
        <v>1045</v>
      </c>
      <c r="C11568" t="str">
        <f>_xlfn.XLOOKUP($B11568, STANDARDS!$A:$A, STANDARDS!$B:$B,,0,2)</f>
        <v>Ming Tombs</v>
      </c>
      <c r="D11568" t="s">
        <v>1064</v>
      </c>
      <c r="E11568" t="s">
        <v>1306</v>
      </c>
      <c r="J11568" s="13">
        <v>1400</v>
      </c>
      <c r="K11568" s="13"/>
      <c r="L11568" s="16"/>
      <c r="M11568" t="s">
        <v>583</v>
      </c>
      <c r="P11568" t="s">
        <v>243</v>
      </c>
      <c r="Q11568">
        <v>-0.76</v>
      </c>
      <c r="V11568">
        <v>1</v>
      </c>
      <c r="W11568" t="s">
        <v>1371</v>
      </c>
      <c r="X11568" t="s">
        <v>1451</v>
      </c>
    </row>
    <row r="11569" spans="1:24" x14ac:dyDescent="0.3">
      <c r="A11569">
        <v>15374</v>
      </c>
      <c r="B11569" s="15" t="s">
        <v>1045</v>
      </c>
      <c r="C11569" t="str">
        <f>_xlfn.XLOOKUP($B11569, STANDARDS!$A:$A, STANDARDS!$B:$B,,0,2)</f>
        <v>Ming Tombs</v>
      </c>
      <c r="D11569" t="s">
        <v>1064</v>
      </c>
      <c r="E11569" t="s">
        <v>1306</v>
      </c>
      <c r="J11569" s="13">
        <v>1400</v>
      </c>
      <c r="K11569" s="13"/>
      <c r="L11569" s="16"/>
      <c r="M11569" t="s">
        <v>583</v>
      </c>
      <c r="P11569" t="s">
        <v>243</v>
      </c>
      <c r="Q11569">
        <v>-0.28000000000000003</v>
      </c>
      <c r="V11569">
        <v>1</v>
      </c>
      <c r="W11569" t="s">
        <v>1371</v>
      </c>
      <c r="X11569" t="s">
        <v>1451</v>
      </c>
    </row>
    <row r="11570" spans="1:24" x14ac:dyDescent="0.3">
      <c r="A11570">
        <v>15375</v>
      </c>
      <c r="B11570" s="15" t="s">
        <v>1045</v>
      </c>
      <c r="C11570" t="str">
        <f>_xlfn.XLOOKUP($B11570, STANDARDS!$A:$A, STANDARDS!$B:$B,,0,2)</f>
        <v>Ming Tombs</v>
      </c>
      <c r="D11570" t="s">
        <v>1064</v>
      </c>
      <c r="E11570" t="s">
        <v>1306</v>
      </c>
      <c r="J11570" s="13">
        <v>1400</v>
      </c>
      <c r="K11570" s="13"/>
      <c r="L11570" s="16"/>
      <c r="M11570" t="s">
        <v>583</v>
      </c>
      <c r="P11570" t="s">
        <v>243</v>
      </c>
      <c r="Q11570">
        <v>-0.48</v>
      </c>
      <c r="V11570">
        <v>1</v>
      </c>
      <c r="W11570" t="s">
        <v>1371</v>
      </c>
      <c r="X11570" t="s">
        <v>1451</v>
      </c>
    </row>
    <row r="11571" spans="1:24" x14ac:dyDescent="0.3">
      <c r="A11571">
        <v>15376</v>
      </c>
      <c r="B11571" s="15" t="s">
        <v>1045</v>
      </c>
      <c r="C11571" t="str">
        <f>_xlfn.XLOOKUP($B11571, STANDARDS!$A:$A, STANDARDS!$B:$B,,0,2)</f>
        <v>Ming Tombs</v>
      </c>
      <c r="D11571" t="s">
        <v>1064</v>
      </c>
      <c r="E11571" t="s">
        <v>1306</v>
      </c>
      <c r="J11571" s="13">
        <v>1400</v>
      </c>
      <c r="K11571" s="13"/>
      <c r="L11571" s="16"/>
      <c r="M11571" t="s">
        <v>583</v>
      </c>
      <c r="P11571" t="s">
        <v>243</v>
      </c>
      <c r="Q11571">
        <v>-1.04</v>
      </c>
      <c r="V11571">
        <v>1</v>
      </c>
      <c r="W11571" t="s">
        <v>1371</v>
      </c>
      <c r="X11571" t="s">
        <v>1451</v>
      </c>
    </row>
    <row r="11572" spans="1:24" x14ac:dyDescent="0.3">
      <c r="A11572">
        <v>15377</v>
      </c>
      <c r="B11572" s="15" t="s">
        <v>1045</v>
      </c>
      <c r="C11572" t="str">
        <f>_xlfn.XLOOKUP($B11572, STANDARDS!$A:$A, STANDARDS!$B:$B,,0,2)</f>
        <v>Ming Tombs</v>
      </c>
      <c r="D11572" t="s">
        <v>1064</v>
      </c>
      <c r="E11572" t="s">
        <v>1306</v>
      </c>
      <c r="J11572" s="13">
        <v>1400</v>
      </c>
      <c r="K11572" s="13"/>
      <c r="L11572" s="16"/>
      <c r="M11572" t="s">
        <v>583</v>
      </c>
      <c r="P11572" t="s">
        <v>243</v>
      </c>
      <c r="Q11572">
        <v>-0.13</v>
      </c>
      <c r="V11572">
        <v>1</v>
      </c>
      <c r="W11572" t="s">
        <v>1371</v>
      </c>
      <c r="X11572" t="s">
        <v>1451</v>
      </c>
    </row>
    <row r="11573" spans="1:24" x14ac:dyDescent="0.3">
      <c r="A11573">
        <v>15378</v>
      </c>
      <c r="B11573" s="15" t="s">
        <v>1045</v>
      </c>
      <c r="C11573" t="str">
        <f>_xlfn.XLOOKUP($B11573, STANDARDS!$A:$A, STANDARDS!$B:$B,,0,2)</f>
        <v>Ming Tombs</v>
      </c>
      <c r="D11573" t="s">
        <v>1064</v>
      </c>
      <c r="E11573" t="s">
        <v>1306</v>
      </c>
      <c r="J11573" s="13">
        <v>1400</v>
      </c>
      <c r="K11573" s="13"/>
      <c r="L11573" s="16"/>
      <c r="M11573" t="s">
        <v>583</v>
      </c>
      <c r="P11573" t="s">
        <v>243</v>
      </c>
      <c r="Q11573">
        <v>-0.63</v>
      </c>
      <c r="V11573">
        <v>1</v>
      </c>
      <c r="W11573" t="s">
        <v>1371</v>
      </c>
      <c r="X11573" t="s">
        <v>1451</v>
      </c>
    </row>
    <row r="11574" spans="1:24" x14ac:dyDescent="0.3">
      <c r="A11574">
        <v>15379</v>
      </c>
      <c r="B11574" s="15" t="s">
        <v>1045</v>
      </c>
      <c r="C11574" t="str">
        <f>_xlfn.XLOOKUP($B11574, STANDARDS!$A:$A, STANDARDS!$B:$B,,0,2)</f>
        <v>Ming Tombs</v>
      </c>
      <c r="D11574" t="s">
        <v>1064</v>
      </c>
      <c r="E11574" t="s">
        <v>1306</v>
      </c>
      <c r="J11574" s="13">
        <v>1400</v>
      </c>
      <c r="K11574" s="13"/>
      <c r="L11574" s="16"/>
      <c r="M11574" t="s">
        <v>583</v>
      </c>
      <c r="P11574" t="s">
        <v>243</v>
      </c>
      <c r="Q11574">
        <v>-0.49</v>
      </c>
      <c r="V11574">
        <v>1</v>
      </c>
      <c r="W11574" t="s">
        <v>1371</v>
      </c>
      <c r="X11574" t="s">
        <v>1451</v>
      </c>
    </row>
    <row r="11575" spans="1:24" x14ac:dyDescent="0.3">
      <c r="A11575">
        <v>15380</v>
      </c>
      <c r="B11575" s="15" t="s">
        <v>1045</v>
      </c>
      <c r="C11575" t="str">
        <f>_xlfn.XLOOKUP($B11575, STANDARDS!$A:$A, STANDARDS!$B:$B,,0,2)</f>
        <v>Ming Tombs</v>
      </c>
      <c r="D11575" t="s">
        <v>1064</v>
      </c>
      <c r="E11575" t="s">
        <v>1306</v>
      </c>
      <c r="J11575" s="13">
        <v>1400</v>
      </c>
      <c r="K11575" s="13"/>
      <c r="L11575" s="16"/>
      <c r="M11575" t="s">
        <v>583</v>
      </c>
      <c r="P11575" t="s">
        <v>243</v>
      </c>
      <c r="Q11575">
        <v>-0.1</v>
      </c>
      <c r="V11575">
        <v>1</v>
      </c>
      <c r="W11575" t="s">
        <v>1371</v>
      </c>
      <c r="X11575" t="s">
        <v>1451</v>
      </c>
    </row>
    <row r="11576" spans="1:24" x14ac:dyDescent="0.3">
      <c r="A11576">
        <v>15381</v>
      </c>
      <c r="B11576" s="15" t="s">
        <v>1045</v>
      </c>
      <c r="C11576" t="str">
        <f>_xlfn.XLOOKUP($B11576, STANDARDS!$A:$A, STANDARDS!$B:$B,,0,2)</f>
        <v>Ming Tombs</v>
      </c>
      <c r="D11576" t="s">
        <v>1064</v>
      </c>
      <c r="E11576" t="s">
        <v>1306</v>
      </c>
      <c r="J11576" s="13">
        <v>1400</v>
      </c>
      <c r="K11576" s="13"/>
      <c r="L11576" s="16"/>
      <c r="M11576" t="s">
        <v>583</v>
      </c>
      <c r="P11576" t="s">
        <v>243</v>
      </c>
      <c r="Q11576">
        <v>-2.02</v>
      </c>
      <c r="V11576">
        <v>1</v>
      </c>
      <c r="W11576" t="s">
        <v>1371</v>
      </c>
      <c r="X11576" t="s">
        <v>1451</v>
      </c>
    </row>
    <row r="11577" spans="1:24" x14ac:dyDescent="0.3">
      <c r="A11577">
        <v>15382</v>
      </c>
      <c r="B11577" s="15" t="s">
        <v>1045</v>
      </c>
      <c r="C11577" t="str">
        <f>_xlfn.XLOOKUP($B11577, STANDARDS!$A:$A, STANDARDS!$B:$B,,0,2)</f>
        <v>Ming Tombs</v>
      </c>
      <c r="D11577" t="s">
        <v>1064</v>
      </c>
      <c r="E11577" t="s">
        <v>1306</v>
      </c>
      <c r="J11577" s="13">
        <v>1400</v>
      </c>
      <c r="K11577" s="13"/>
      <c r="L11577" s="16"/>
      <c r="M11577" t="s">
        <v>583</v>
      </c>
      <c r="P11577" t="s">
        <v>243</v>
      </c>
      <c r="Q11577">
        <v>-0.53</v>
      </c>
      <c r="V11577">
        <v>1</v>
      </c>
      <c r="W11577" t="s">
        <v>1371</v>
      </c>
      <c r="X11577" t="s">
        <v>1451</v>
      </c>
    </row>
    <row r="11578" spans="1:24" x14ac:dyDescent="0.3">
      <c r="A11578">
        <v>15383</v>
      </c>
      <c r="B11578" s="15" t="s">
        <v>1045</v>
      </c>
      <c r="C11578" t="str">
        <f>_xlfn.XLOOKUP($B11578, STANDARDS!$A:$A, STANDARDS!$B:$B,,0,2)</f>
        <v>Ming Tombs</v>
      </c>
      <c r="D11578" t="s">
        <v>1064</v>
      </c>
      <c r="E11578" t="s">
        <v>1306</v>
      </c>
      <c r="J11578" s="13">
        <v>1400</v>
      </c>
      <c r="K11578" s="13"/>
      <c r="L11578" s="16"/>
      <c r="M11578" t="s">
        <v>583</v>
      </c>
      <c r="P11578" t="s">
        <v>243</v>
      </c>
      <c r="Q11578">
        <v>-1.03</v>
      </c>
      <c r="V11578">
        <v>1</v>
      </c>
      <c r="W11578" t="s">
        <v>1371</v>
      </c>
      <c r="X11578" t="s">
        <v>1451</v>
      </c>
    </row>
    <row r="11579" spans="1:24" x14ac:dyDescent="0.3">
      <c r="A11579">
        <v>15384</v>
      </c>
      <c r="B11579" s="15" t="s">
        <v>1045</v>
      </c>
      <c r="C11579" t="str">
        <f>_xlfn.XLOOKUP($B11579, STANDARDS!$A:$A, STANDARDS!$B:$B,,0,2)</f>
        <v>Ming Tombs</v>
      </c>
      <c r="D11579" t="s">
        <v>1064</v>
      </c>
      <c r="E11579" t="s">
        <v>1306</v>
      </c>
      <c r="J11579" s="13">
        <v>1400</v>
      </c>
      <c r="K11579" s="13"/>
      <c r="L11579" s="16"/>
      <c r="M11579" t="s">
        <v>583</v>
      </c>
      <c r="P11579" t="s">
        <v>243</v>
      </c>
      <c r="Q11579">
        <v>-0.72</v>
      </c>
      <c r="V11579">
        <v>1</v>
      </c>
      <c r="W11579" t="s">
        <v>1371</v>
      </c>
      <c r="X11579" t="s">
        <v>1451</v>
      </c>
    </row>
    <row r="11580" spans="1:24" x14ac:dyDescent="0.3">
      <c r="A11580">
        <v>15385</v>
      </c>
      <c r="B11580" s="15" t="s">
        <v>1045</v>
      </c>
      <c r="C11580" t="str">
        <f>_xlfn.XLOOKUP($B11580, STANDARDS!$A:$A, STANDARDS!$B:$B,,0,2)</f>
        <v>Ming Tombs</v>
      </c>
      <c r="D11580" t="s">
        <v>1064</v>
      </c>
      <c r="E11580" t="s">
        <v>1306</v>
      </c>
      <c r="J11580" s="13">
        <v>1400</v>
      </c>
      <c r="K11580" s="13"/>
      <c r="L11580" s="16"/>
      <c r="M11580" t="s">
        <v>583</v>
      </c>
      <c r="P11580" t="s">
        <v>243</v>
      </c>
      <c r="Q11580">
        <v>-1.03</v>
      </c>
      <c r="V11580">
        <v>1</v>
      </c>
      <c r="W11580" t="s">
        <v>1371</v>
      </c>
      <c r="X11580" t="s">
        <v>1451</v>
      </c>
    </row>
    <row r="11581" spans="1:24" x14ac:dyDescent="0.3">
      <c r="A11581">
        <v>15386</v>
      </c>
      <c r="B11581" s="15" t="s">
        <v>1045</v>
      </c>
      <c r="C11581" t="str">
        <f>_xlfn.XLOOKUP($B11581, STANDARDS!$A:$A, STANDARDS!$B:$B,,0,2)</f>
        <v>Ming Tombs</v>
      </c>
      <c r="D11581" t="s">
        <v>1064</v>
      </c>
      <c r="E11581" t="s">
        <v>1306</v>
      </c>
      <c r="J11581" s="13">
        <v>1400</v>
      </c>
      <c r="K11581" s="13"/>
      <c r="L11581" s="16"/>
      <c r="M11581" t="s">
        <v>583</v>
      </c>
      <c r="P11581" t="s">
        <v>243</v>
      </c>
      <c r="Q11581">
        <v>-0.46</v>
      </c>
      <c r="V11581">
        <v>1</v>
      </c>
      <c r="W11581" t="s">
        <v>1371</v>
      </c>
      <c r="X11581" t="s">
        <v>1451</v>
      </c>
    </row>
    <row r="11582" spans="1:24" x14ac:dyDescent="0.3">
      <c r="A11582">
        <v>15387</v>
      </c>
      <c r="B11582" s="15" t="s">
        <v>1045</v>
      </c>
      <c r="C11582" t="str">
        <f>_xlfn.XLOOKUP($B11582, STANDARDS!$A:$A, STANDARDS!$B:$B,,0,2)</f>
        <v>Ming Tombs</v>
      </c>
      <c r="D11582" t="s">
        <v>1064</v>
      </c>
      <c r="E11582" t="s">
        <v>1306</v>
      </c>
      <c r="J11582" s="13">
        <v>1400</v>
      </c>
      <c r="K11582" s="13"/>
      <c r="L11582" s="16"/>
      <c r="M11582" t="s">
        <v>583</v>
      </c>
      <c r="P11582" t="s">
        <v>243</v>
      </c>
      <c r="Q11582">
        <v>-1.36</v>
      </c>
      <c r="V11582">
        <v>1</v>
      </c>
      <c r="W11582" t="s">
        <v>1371</v>
      </c>
      <c r="X11582" t="s">
        <v>1451</v>
      </c>
    </row>
    <row r="11583" spans="1:24" x14ac:dyDescent="0.3">
      <c r="A11583">
        <v>15388</v>
      </c>
      <c r="B11583" s="15" t="s">
        <v>1045</v>
      </c>
      <c r="C11583" t="str">
        <f>_xlfn.XLOOKUP($B11583, STANDARDS!$A:$A, STANDARDS!$B:$B,,0,2)</f>
        <v>Ming Tombs</v>
      </c>
      <c r="D11583" t="s">
        <v>1064</v>
      </c>
      <c r="E11583" t="s">
        <v>1306</v>
      </c>
      <c r="J11583" s="13">
        <v>1400</v>
      </c>
      <c r="K11583" s="13"/>
      <c r="L11583" s="16"/>
      <c r="M11583" t="s">
        <v>583</v>
      </c>
      <c r="P11583" t="s">
        <v>243</v>
      </c>
      <c r="Q11583">
        <v>-1.19</v>
      </c>
      <c r="V11583">
        <v>1</v>
      </c>
      <c r="W11583" t="s">
        <v>1371</v>
      </c>
      <c r="X11583" t="s">
        <v>1451</v>
      </c>
    </row>
    <row r="11584" spans="1:24" x14ac:dyDescent="0.3">
      <c r="A11584">
        <v>15389</v>
      </c>
      <c r="B11584" s="15" t="s">
        <v>1045</v>
      </c>
      <c r="C11584" t="str">
        <f>_xlfn.XLOOKUP($B11584, STANDARDS!$A:$A, STANDARDS!$B:$B,,0,2)</f>
        <v>Ming Tombs</v>
      </c>
      <c r="D11584" t="s">
        <v>1064</v>
      </c>
      <c r="E11584" t="s">
        <v>1306</v>
      </c>
      <c r="J11584" s="13">
        <v>1400</v>
      </c>
      <c r="K11584" s="13"/>
      <c r="L11584" s="16"/>
      <c r="M11584" t="s">
        <v>583</v>
      </c>
      <c r="P11584" t="s">
        <v>243</v>
      </c>
      <c r="Q11584">
        <v>-1.32</v>
      </c>
      <c r="V11584">
        <v>1</v>
      </c>
      <c r="W11584" t="s">
        <v>1371</v>
      </c>
      <c r="X11584" t="s">
        <v>1451</v>
      </c>
    </row>
    <row r="11585" spans="1:24" x14ac:dyDescent="0.3">
      <c r="A11585">
        <v>15390</v>
      </c>
      <c r="B11585" s="15" t="s">
        <v>1046</v>
      </c>
      <c r="C11585" t="str">
        <f>_xlfn.XLOOKUP($B11585, STANDARDS!$A:$A, STANDARDS!$B:$B,,0,2)</f>
        <v>Wenshan Fm</v>
      </c>
      <c r="D11585" t="s">
        <v>1064</v>
      </c>
      <c r="E11585" t="s">
        <v>1307</v>
      </c>
      <c r="J11585" s="13">
        <v>2200</v>
      </c>
      <c r="K11585" s="13">
        <v>200</v>
      </c>
      <c r="L11585" s="16" t="s">
        <v>1334</v>
      </c>
      <c r="M11585" t="s">
        <v>583</v>
      </c>
      <c r="P11585" t="s">
        <v>243</v>
      </c>
      <c r="Q11585">
        <v>0.36</v>
      </c>
      <c r="V11585">
        <v>1</v>
      </c>
      <c r="W11585" t="s">
        <v>1371</v>
      </c>
      <c r="X11585" t="s">
        <v>1452</v>
      </c>
    </row>
    <row r="11586" spans="1:24" x14ac:dyDescent="0.3">
      <c r="A11586">
        <v>15391</v>
      </c>
      <c r="B11586" s="15" t="s">
        <v>1047</v>
      </c>
      <c r="C11586" t="str">
        <f>_xlfn.XLOOKUP($B11586, STANDARDS!$A:$A, STANDARDS!$B:$B,,0,2)</f>
        <v>Jianancun Fm</v>
      </c>
      <c r="D11586" t="s">
        <v>1064</v>
      </c>
      <c r="E11586" t="s">
        <v>1307</v>
      </c>
      <c r="J11586" s="13">
        <v>2200</v>
      </c>
      <c r="K11586" s="13">
        <v>200</v>
      </c>
      <c r="L11586" s="16" t="s">
        <v>1334</v>
      </c>
      <c r="M11586" t="s">
        <v>583</v>
      </c>
      <c r="P11586" t="s">
        <v>243</v>
      </c>
      <c r="Q11586">
        <v>-0.69</v>
      </c>
      <c r="V11586">
        <v>1</v>
      </c>
      <c r="W11586" t="s">
        <v>1371</v>
      </c>
      <c r="X11586" t="s">
        <v>1452</v>
      </c>
    </row>
    <row r="11587" spans="1:24" x14ac:dyDescent="0.3">
      <c r="A11587">
        <v>15392</v>
      </c>
      <c r="B11587" s="15" t="s">
        <v>1047</v>
      </c>
      <c r="C11587" t="str">
        <f>_xlfn.XLOOKUP($B11587, STANDARDS!$A:$A, STANDARDS!$B:$B,,0,2)</f>
        <v>Jianancun Fm</v>
      </c>
      <c r="D11587" t="s">
        <v>1064</v>
      </c>
      <c r="E11587" t="s">
        <v>1307</v>
      </c>
      <c r="J11587" s="13">
        <v>2200</v>
      </c>
      <c r="K11587" s="13">
        <v>200</v>
      </c>
      <c r="L11587" s="16" t="s">
        <v>1334</v>
      </c>
      <c r="M11587" t="s">
        <v>583</v>
      </c>
      <c r="P11587" t="s">
        <v>243</v>
      </c>
      <c r="Q11587">
        <v>-0.81</v>
      </c>
      <c r="V11587">
        <v>1</v>
      </c>
      <c r="W11587" t="s">
        <v>1371</v>
      </c>
      <c r="X11587" t="s">
        <v>1452</v>
      </c>
    </row>
    <row r="11588" spans="1:24" x14ac:dyDescent="0.3">
      <c r="A11588">
        <v>15393</v>
      </c>
      <c r="B11588" s="15" t="s">
        <v>1047</v>
      </c>
      <c r="C11588" t="str">
        <f>_xlfn.XLOOKUP($B11588, STANDARDS!$A:$A, STANDARDS!$B:$B,,0,2)</f>
        <v>Jianancun Fm</v>
      </c>
      <c r="D11588" t="s">
        <v>1064</v>
      </c>
      <c r="E11588" t="s">
        <v>1307</v>
      </c>
      <c r="J11588" s="13">
        <v>2200</v>
      </c>
      <c r="K11588" s="13">
        <v>200</v>
      </c>
      <c r="L11588" s="16" t="s">
        <v>1334</v>
      </c>
      <c r="M11588" t="s">
        <v>583</v>
      </c>
      <c r="P11588" t="s">
        <v>243</v>
      </c>
      <c r="Q11588">
        <v>-0.83</v>
      </c>
      <c r="V11588">
        <v>1</v>
      </c>
      <c r="W11588" t="s">
        <v>1371</v>
      </c>
      <c r="X11588" t="s">
        <v>1452</v>
      </c>
    </row>
    <row r="11589" spans="1:24" x14ac:dyDescent="0.3">
      <c r="A11589">
        <v>15394</v>
      </c>
      <c r="B11589" s="15" t="s">
        <v>1047</v>
      </c>
      <c r="C11589" t="str">
        <f>_xlfn.XLOOKUP($B11589, STANDARDS!$A:$A, STANDARDS!$B:$B,,0,2)</f>
        <v>Jianancun Fm</v>
      </c>
      <c r="D11589" t="s">
        <v>1064</v>
      </c>
      <c r="E11589" t="s">
        <v>1307</v>
      </c>
      <c r="J11589" s="13">
        <v>2200</v>
      </c>
      <c r="K11589" s="13">
        <v>200</v>
      </c>
      <c r="L11589" s="16" t="s">
        <v>1334</v>
      </c>
      <c r="M11589" t="s">
        <v>583</v>
      </c>
      <c r="P11589" t="s">
        <v>243</v>
      </c>
      <c r="Q11589">
        <v>-0.8</v>
      </c>
      <c r="V11589">
        <v>1</v>
      </c>
      <c r="W11589" t="s">
        <v>1371</v>
      </c>
      <c r="X11589" t="s">
        <v>1452</v>
      </c>
    </row>
    <row r="11590" spans="1:24" x14ac:dyDescent="0.3">
      <c r="A11590">
        <v>15395</v>
      </c>
      <c r="B11590" s="15" t="s">
        <v>1047</v>
      </c>
      <c r="C11590" t="str">
        <f>_xlfn.XLOOKUP($B11590, STANDARDS!$A:$A, STANDARDS!$B:$B,,0,2)</f>
        <v>Jianancun Fm</v>
      </c>
      <c r="D11590" t="s">
        <v>1064</v>
      </c>
      <c r="E11590" t="s">
        <v>1307</v>
      </c>
      <c r="J11590" s="13">
        <v>2200</v>
      </c>
      <c r="K11590" s="13">
        <v>200</v>
      </c>
      <c r="L11590" s="16" t="s">
        <v>1334</v>
      </c>
      <c r="M11590" t="s">
        <v>583</v>
      </c>
      <c r="P11590" t="s">
        <v>243</v>
      </c>
      <c r="Q11590">
        <v>-0.44</v>
      </c>
      <c r="V11590">
        <v>1</v>
      </c>
      <c r="W11590" t="s">
        <v>1371</v>
      </c>
      <c r="X11590" t="s">
        <v>1452</v>
      </c>
    </row>
    <row r="11591" spans="1:24" x14ac:dyDescent="0.3">
      <c r="A11591">
        <v>15396</v>
      </c>
      <c r="B11591" s="15" t="s">
        <v>1047</v>
      </c>
      <c r="C11591" t="str">
        <f>_xlfn.XLOOKUP($B11591, STANDARDS!$A:$A, STANDARDS!$B:$B,,0,2)</f>
        <v>Jianancun Fm</v>
      </c>
      <c r="D11591" t="s">
        <v>1064</v>
      </c>
      <c r="E11591" t="s">
        <v>1307</v>
      </c>
      <c r="J11591" s="13">
        <v>2200</v>
      </c>
      <c r="K11591" s="13">
        <v>200</v>
      </c>
      <c r="L11591" s="16" t="s">
        <v>1334</v>
      </c>
      <c r="M11591" t="s">
        <v>583</v>
      </c>
      <c r="P11591" t="s">
        <v>243</v>
      </c>
      <c r="Q11591">
        <v>-0.51</v>
      </c>
      <c r="V11591">
        <v>1</v>
      </c>
      <c r="W11591" t="s">
        <v>1371</v>
      </c>
      <c r="X11591" t="s">
        <v>1452</v>
      </c>
    </row>
    <row r="11592" spans="1:24" x14ac:dyDescent="0.3">
      <c r="A11592">
        <v>15397</v>
      </c>
      <c r="B11592" s="15" t="s">
        <v>1047</v>
      </c>
      <c r="C11592" t="str">
        <f>_xlfn.XLOOKUP($B11592, STANDARDS!$A:$A, STANDARDS!$B:$B,,0,2)</f>
        <v>Jianancun Fm</v>
      </c>
      <c r="D11592" t="s">
        <v>1064</v>
      </c>
      <c r="E11592" t="s">
        <v>1307</v>
      </c>
      <c r="J11592" s="13">
        <v>2200</v>
      </c>
      <c r="K11592" s="13">
        <v>200</v>
      </c>
      <c r="L11592" s="16" t="s">
        <v>1334</v>
      </c>
      <c r="M11592" t="s">
        <v>583</v>
      </c>
      <c r="P11592" t="s">
        <v>243</v>
      </c>
      <c r="Q11592">
        <v>-0.52</v>
      </c>
      <c r="V11592">
        <v>1</v>
      </c>
      <c r="W11592" t="s">
        <v>1371</v>
      </c>
      <c r="X11592" t="s">
        <v>1452</v>
      </c>
    </row>
    <row r="11593" spans="1:24" x14ac:dyDescent="0.3">
      <c r="A11593">
        <v>15398</v>
      </c>
      <c r="B11593" s="15" t="s">
        <v>1047</v>
      </c>
      <c r="C11593" t="str">
        <f>_xlfn.XLOOKUP($B11593, STANDARDS!$A:$A, STANDARDS!$B:$B,,0,2)</f>
        <v>Jianancun Fm</v>
      </c>
      <c r="D11593" t="s">
        <v>1064</v>
      </c>
      <c r="E11593" t="s">
        <v>1307</v>
      </c>
      <c r="J11593" s="13">
        <v>2200</v>
      </c>
      <c r="K11593" s="13">
        <v>200</v>
      </c>
      <c r="L11593" s="16" t="s">
        <v>1334</v>
      </c>
      <c r="M11593" t="s">
        <v>583</v>
      </c>
      <c r="P11593" t="s">
        <v>243</v>
      </c>
      <c r="Q11593">
        <v>-0.89</v>
      </c>
      <c r="V11593">
        <v>1</v>
      </c>
      <c r="W11593" t="s">
        <v>1371</v>
      </c>
      <c r="X11593" t="s">
        <v>1452</v>
      </c>
    </row>
    <row r="11594" spans="1:24" x14ac:dyDescent="0.3">
      <c r="A11594">
        <v>15399</v>
      </c>
      <c r="B11594" s="15" t="s">
        <v>1047</v>
      </c>
      <c r="C11594" t="str">
        <f>_xlfn.XLOOKUP($B11594, STANDARDS!$A:$A, STANDARDS!$B:$B,,0,2)</f>
        <v>Jianancun Fm</v>
      </c>
      <c r="D11594" t="s">
        <v>1064</v>
      </c>
      <c r="E11594" t="s">
        <v>1307</v>
      </c>
      <c r="J11594" s="13">
        <v>2200</v>
      </c>
      <c r="K11594" s="13">
        <v>200</v>
      </c>
      <c r="L11594" s="16" t="s">
        <v>1334</v>
      </c>
      <c r="M11594" t="s">
        <v>583</v>
      </c>
      <c r="P11594" t="s">
        <v>243</v>
      </c>
      <c r="Q11594">
        <v>-0.65</v>
      </c>
      <c r="V11594">
        <v>1</v>
      </c>
      <c r="W11594" t="s">
        <v>1371</v>
      </c>
      <c r="X11594" t="s">
        <v>1452</v>
      </c>
    </row>
    <row r="11595" spans="1:24" x14ac:dyDescent="0.3">
      <c r="A11595">
        <v>15400</v>
      </c>
      <c r="B11595" s="15" t="s">
        <v>1047</v>
      </c>
      <c r="C11595" t="str">
        <f>_xlfn.XLOOKUP($B11595, STANDARDS!$A:$A, STANDARDS!$B:$B,,0,2)</f>
        <v>Jianancun Fm</v>
      </c>
      <c r="D11595" t="s">
        <v>1064</v>
      </c>
      <c r="E11595" t="s">
        <v>1307</v>
      </c>
      <c r="J11595" s="13">
        <v>2200</v>
      </c>
      <c r="K11595" s="13">
        <v>200</v>
      </c>
      <c r="L11595" s="16" t="s">
        <v>1334</v>
      </c>
      <c r="M11595" t="s">
        <v>583</v>
      </c>
      <c r="P11595" t="s">
        <v>243</v>
      </c>
      <c r="Q11595">
        <v>-0.65</v>
      </c>
      <c r="V11595">
        <v>1</v>
      </c>
      <c r="W11595" t="s">
        <v>1371</v>
      </c>
      <c r="X11595" t="s">
        <v>1452</v>
      </c>
    </row>
    <row r="11596" spans="1:24" x14ac:dyDescent="0.3">
      <c r="A11596">
        <v>15401</v>
      </c>
      <c r="B11596" s="15" t="s">
        <v>1047</v>
      </c>
      <c r="C11596" t="str">
        <f>_xlfn.XLOOKUP($B11596, STANDARDS!$A:$A, STANDARDS!$B:$B,,0,2)</f>
        <v>Jianancun Fm</v>
      </c>
      <c r="D11596" t="s">
        <v>1064</v>
      </c>
      <c r="E11596" t="s">
        <v>1307</v>
      </c>
      <c r="J11596" s="13">
        <v>2200</v>
      </c>
      <c r="K11596" s="13">
        <v>200</v>
      </c>
      <c r="L11596" s="16" t="s">
        <v>1334</v>
      </c>
      <c r="M11596" t="s">
        <v>583</v>
      </c>
      <c r="P11596" t="s">
        <v>243</v>
      </c>
      <c r="Q11596">
        <v>-0.79</v>
      </c>
      <c r="V11596">
        <v>1</v>
      </c>
      <c r="W11596" t="s">
        <v>1371</v>
      </c>
      <c r="X11596" t="s">
        <v>1452</v>
      </c>
    </row>
    <row r="11597" spans="1:24" x14ac:dyDescent="0.3">
      <c r="A11597">
        <v>15402</v>
      </c>
      <c r="B11597" s="15" t="s">
        <v>1047</v>
      </c>
      <c r="C11597" t="str">
        <f>_xlfn.XLOOKUP($B11597, STANDARDS!$A:$A, STANDARDS!$B:$B,,0,2)</f>
        <v>Jianancun Fm</v>
      </c>
      <c r="D11597" t="s">
        <v>1064</v>
      </c>
      <c r="E11597" t="s">
        <v>1307</v>
      </c>
      <c r="J11597" s="13">
        <v>2200</v>
      </c>
      <c r="K11597" s="13">
        <v>200</v>
      </c>
      <c r="L11597" s="16" t="s">
        <v>1334</v>
      </c>
      <c r="M11597" t="s">
        <v>583</v>
      </c>
      <c r="P11597" t="s">
        <v>243</v>
      </c>
      <c r="Q11597">
        <v>-0.76</v>
      </c>
      <c r="V11597">
        <v>1</v>
      </c>
      <c r="W11597" t="s">
        <v>1371</v>
      </c>
      <c r="X11597" t="s">
        <v>1452</v>
      </c>
    </row>
    <row r="11598" spans="1:24" x14ac:dyDescent="0.3">
      <c r="A11598">
        <v>15403</v>
      </c>
      <c r="B11598" s="15" t="s">
        <v>1047</v>
      </c>
      <c r="C11598" t="str">
        <f>_xlfn.XLOOKUP($B11598, STANDARDS!$A:$A, STANDARDS!$B:$B,,0,2)</f>
        <v>Jianancun Fm</v>
      </c>
      <c r="D11598" t="s">
        <v>1064</v>
      </c>
      <c r="E11598" t="s">
        <v>1307</v>
      </c>
      <c r="J11598" s="13">
        <v>2200</v>
      </c>
      <c r="K11598" s="13">
        <v>200</v>
      </c>
      <c r="L11598" s="16" t="s">
        <v>1334</v>
      </c>
      <c r="M11598" t="s">
        <v>583</v>
      </c>
      <c r="P11598" t="s">
        <v>243</v>
      </c>
      <c r="Q11598">
        <v>-0.71</v>
      </c>
      <c r="V11598">
        <v>1</v>
      </c>
      <c r="W11598" t="s">
        <v>1371</v>
      </c>
      <c r="X11598" t="s">
        <v>1452</v>
      </c>
    </row>
    <row r="11599" spans="1:24" x14ac:dyDescent="0.3">
      <c r="A11599">
        <v>15404</v>
      </c>
      <c r="B11599" s="15" t="s">
        <v>1047</v>
      </c>
      <c r="C11599" t="str">
        <f>_xlfn.XLOOKUP($B11599, STANDARDS!$A:$A, STANDARDS!$B:$B,,0,2)</f>
        <v>Jianancun Fm</v>
      </c>
      <c r="D11599" t="s">
        <v>1064</v>
      </c>
      <c r="E11599" t="s">
        <v>1307</v>
      </c>
      <c r="J11599" s="13">
        <v>2200</v>
      </c>
      <c r="K11599" s="13">
        <v>200</v>
      </c>
      <c r="L11599" s="16" t="s">
        <v>1334</v>
      </c>
      <c r="M11599" t="s">
        <v>583</v>
      </c>
      <c r="P11599" t="s">
        <v>243</v>
      </c>
      <c r="Q11599">
        <v>-0.72</v>
      </c>
      <c r="V11599">
        <v>1</v>
      </c>
      <c r="W11599" t="s">
        <v>1371</v>
      </c>
      <c r="X11599" t="s">
        <v>1452</v>
      </c>
    </row>
    <row r="11600" spans="1:24" x14ac:dyDescent="0.3">
      <c r="A11600">
        <v>15405</v>
      </c>
      <c r="B11600" s="15" t="s">
        <v>1047</v>
      </c>
      <c r="C11600" t="str">
        <f>_xlfn.XLOOKUP($B11600, STANDARDS!$A:$A, STANDARDS!$B:$B,,0,2)</f>
        <v>Jianancun Fm</v>
      </c>
      <c r="D11600" t="s">
        <v>1064</v>
      </c>
      <c r="E11600" t="s">
        <v>1307</v>
      </c>
      <c r="J11600" s="13">
        <v>2200</v>
      </c>
      <c r="K11600" s="13">
        <v>200</v>
      </c>
      <c r="L11600" s="16" t="s">
        <v>1334</v>
      </c>
      <c r="M11600" t="s">
        <v>583</v>
      </c>
      <c r="P11600" t="s">
        <v>243</v>
      </c>
      <c r="Q11600">
        <v>-0.75</v>
      </c>
      <c r="V11600">
        <v>1</v>
      </c>
      <c r="W11600" t="s">
        <v>1371</v>
      </c>
      <c r="X11600" t="s">
        <v>1452</v>
      </c>
    </row>
    <row r="11601" spans="1:24" x14ac:dyDescent="0.3">
      <c r="A11601">
        <v>15406</v>
      </c>
      <c r="B11601" s="15" t="s">
        <v>1047</v>
      </c>
      <c r="C11601" t="str">
        <f>_xlfn.XLOOKUP($B11601, STANDARDS!$A:$A, STANDARDS!$B:$B,,0,2)</f>
        <v>Jianancun Fm</v>
      </c>
      <c r="D11601" t="s">
        <v>1064</v>
      </c>
      <c r="E11601" t="s">
        <v>1307</v>
      </c>
      <c r="J11601" s="13">
        <v>2200</v>
      </c>
      <c r="K11601" s="13">
        <v>200</v>
      </c>
      <c r="L11601" s="16" t="s">
        <v>1334</v>
      </c>
      <c r="M11601" t="s">
        <v>583</v>
      </c>
      <c r="P11601" t="s">
        <v>243</v>
      </c>
      <c r="Q11601">
        <v>-0.67</v>
      </c>
      <c r="V11601">
        <v>1</v>
      </c>
      <c r="W11601" t="s">
        <v>1371</v>
      </c>
      <c r="X11601" t="s">
        <v>1452</v>
      </c>
    </row>
    <row r="11602" spans="1:24" x14ac:dyDescent="0.3">
      <c r="A11602">
        <v>15407</v>
      </c>
      <c r="B11602" s="15" t="s">
        <v>1047</v>
      </c>
      <c r="C11602" t="str">
        <f>_xlfn.XLOOKUP($B11602, STANDARDS!$A:$A, STANDARDS!$B:$B,,0,2)</f>
        <v>Jianancun Fm</v>
      </c>
      <c r="D11602" t="s">
        <v>1064</v>
      </c>
      <c r="E11602" t="s">
        <v>1307</v>
      </c>
      <c r="J11602" s="13">
        <v>2200</v>
      </c>
      <c r="K11602" s="13">
        <v>200</v>
      </c>
      <c r="L11602" s="16" t="s">
        <v>1334</v>
      </c>
      <c r="M11602" t="s">
        <v>583</v>
      </c>
      <c r="P11602" t="s">
        <v>243</v>
      </c>
      <c r="Q11602">
        <v>-1.32</v>
      </c>
      <c r="V11602">
        <v>1</v>
      </c>
      <c r="W11602" t="s">
        <v>1371</v>
      </c>
      <c r="X11602" t="s">
        <v>1452</v>
      </c>
    </row>
    <row r="11603" spans="1:24" x14ac:dyDescent="0.3">
      <c r="A11603">
        <v>15408</v>
      </c>
      <c r="B11603" s="15" t="s">
        <v>1047</v>
      </c>
      <c r="C11603" t="str">
        <f>_xlfn.XLOOKUP($B11603, STANDARDS!$A:$A, STANDARDS!$B:$B,,0,2)</f>
        <v>Jianancun Fm</v>
      </c>
      <c r="D11603" t="s">
        <v>1064</v>
      </c>
      <c r="E11603" t="s">
        <v>1307</v>
      </c>
      <c r="J11603" s="13">
        <v>2200</v>
      </c>
      <c r="K11603" s="13">
        <v>200</v>
      </c>
      <c r="L11603" s="16" t="s">
        <v>1334</v>
      </c>
      <c r="M11603" t="s">
        <v>583</v>
      </c>
      <c r="P11603" t="s">
        <v>243</v>
      </c>
      <c r="Q11603">
        <v>-1.1100000000000001</v>
      </c>
      <c r="V11603">
        <v>1</v>
      </c>
      <c r="W11603" t="s">
        <v>1371</v>
      </c>
      <c r="X11603" t="s">
        <v>1452</v>
      </c>
    </row>
    <row r="11604" spans="1:24" x14ac:dyDescent="0.3">
      <c r="A11604">
        <v>15409</v>
      </c>
      <c r="B11604" s="15" t="s">
        <v>1047</v>
      </c>
      <c r="C11604" t="str">
        <f>_xlfn.XLOOKUP($B11604, STANDARDS!$A:$A, STANDARDS!$B:$B,,0,2)</f>
        <v>Jianancun Fm</v>
      </c>
      <c r="D11604" t="s">
        <v>1064</v>
      </c>
      <c r="E11604" t="s">
        <v>1307</v>
      </c>
      <c r="J11604" s="13">
        <v>2200</v>
      </c>
      <c r="K11604" s="13">
        <v>200</v>
      </c>
      <c r="L11604" s="16" t="s">
        <v>1334</v>
      </c>
      <c r="M11604" t="s">
        <v>583</v>
      </c>
      <c r="P11604" t="s">
        <v>243</v>
      </c>
      <c r="Q11604">
        <v>-0.87</v>
      </c>
      <c r="V11604">
        <v>1</v>
      </c>
      <c r="W11604" t="s">
        <v>1371</v>
      </c>
      <c r="X11604" t="s">
        <v>1452</v>
      </c>
    </row>
    <row r="11605" spans="1:24" x14ac:dyDescent="0.3">
      <c r="A11605">
        <v>15410</v>
      </c>
      <c r="B11605" s="15" t="s">
        <v>1047</v>
      </c>
      <c r="C11605" t="str">
        <f>_xlfn.XLOOKUP($B11605, STANDARDS!$A:$A, STANDARDS!$B:$B,,0,2)</f>
        <v>Jianancun Fm</v>
      </c>
      <c r="D11605" t="s">
        <v>1064</v>
      </c>
      <c r="E11605" t="s">
        <v>1307</v>
      </c>
      <c r="J11605" s="13">
        <v>2200</v>
      </c>
      <c r="K11605" s="13">
        <v>200</v>
      </c>
      <c r="L11605" s="16" t="s">
        <v>1334</v>
      </c>
      <c r="M11605" t="s">
        <v>583</v>
      </c>
      <c r="P11605" t="s">
        <v>243</v>
      </c>
      <c r="Q11605">
        <v>-1.38</v>
      </c>
      <c r="V11605">
        <v>1</v>
      </c>
      <c r="W11605" t="s">
        <v>1371</v>
      </c>
      <c r="X11605" t="s">
        <v>1452</v>
      </c>
    </row>
    <row r="11606" spans="1:24" x14ac:dyDescent="0.3">
      <c r="A11606">
        <v>15411</v>
      </c>
      <c r="B11606" s="15" t="s">
        <v>1047</v>
      </c>
      <c r="C11606" t="str">
        <f>_xlfn.XLOOKUP($B11606, STANDARDS!$A:$A, STANDARDS!$B:$B,,0,2)</f>
        <v>Jianancun Fm</v>
      </c>
      <c r="D11606" t="s">
        <v>1064</v>
      </c>
      <c r="E11606" t="s">
        <v>1307</v>
      </c>
      <c r="J11606" s="13">
        <v>2200</v>
      </c>
      <c r="K11606" s="13">
        <v>200</v>
      </c>
      <c r="L11606" s="16" t="s">
        <v>1334</v>
      </c>
      <c r="M11606" t="s">
        <v>583</v>
      </c>
      <c r="P11606" t="s">
        <v>243</v>
      </c>
      <c r="Q11606">
        <v>-1.84</v>
      </c>
      <c r="V11606">
        <v>1</v>
      </c>
      <c r="W11606" t="s">
        <v>1371</v>
      </c>
      <c r="X11606" t="s">
        <v>1452</v>
      </c>
    </row>
    <row r="11607" spans="1:24" x14ac:dyDescent="0.3">
      <c r="A11607">
        <v>15412</v>
      </c>
      <c r="B11607" s="15" t="s">
        <v>1048</v>
      </c>
      <c r="C11607" t="str">
        <f>_xlfn.XLOOKUP($B11607, STANDARDS!$A:$A, STANDARDS!$B:$B,,0,2)</f>
        <v>Daguandong Fm</v>
      </c>
      <c r="D11607" t="s">
        <v>1064</v>
      </c>
      <c r="E11607" t="s">
        <v>1307</v>
      </c>
      <c r="J11607" s="13">
        <v>2200</v>
      </c>
      <c r="K11607" s="13">
        <v>200</v>
      </c>
      <c r="L11607" s="16" t="s">
        <v>1334</v>
      </c>
      <c r="M11607" t="s">
        <v>583</v>
      </c>
      <c r="P11607" t="s">
        <v>243</v>
      </c>
      <c r="Q11607">
        <v>0.45</v>
      </c>
      <c r="V11607">
        <v>1</v>
      </c>
      <c r="W11607" t="s">
        <v>1371</v>
      </c>
      <c r="X11607" t="s">
        <v>1452</v>
      </c>
    </row>
    <row r="11608" spans="1:24" x14ac:dyDescent="0.3">
      <c r="A11608">
        <v>15413</v>
      </c>
      <c r="B11608" s="15" t="s">
        <v>1048</v>
      </c>
      <c r="C11608" t="str">
        <f>_xlfn.XLOOKUP($B11608, STANDARDS!$A:$A, STANDARDS!$B:$B,,0,2)</f>
        <v>Daguandong Fm</v>
      </c>
      <c r="D11608" t="s">
        <v>1064</v>
      </c>
      <c r="E11608" t="s">
        <v>1307</v>
      </c>
      <c r="J11608" s="13">
        <v>2200</v>
      </c>
      <c r="K11608" s="13">
        <v>200</v>
      </c>
      <c r="L11608" s="16" t="s">
        <v>1334</v>
      </c>
      <c r="M11608" t="s">
        <v>583</v>
      </c>
      <c r="P11608" t="s">
        <v>243</v>
      </c>
      <c r="Q11608">
        <v>0.63</v>
      </c>
      <c r="V11608">
        <v>1</v>
      </c>
      <c r="W11608" t="s">
        <v>1371</v>
      </c>
      <c r="X11608" t="s">
        <v>1452</v>
      </c>
    </row>
    <row r="11609" spans="1:24" x14ac:dyDescent="0.3">
      <c r="A11609">
        <v>15414</v>
      </c>
      <c r="B11609" s="15" t="s">
        <v>1048</v>
      </c>
      <c r="C11609" t="str">
        <f>_xlfn.XLOOKUP($B11609, STANDARDS!$A:$A, STANDARDS!$B:$B,,0,2)</f>
        <v>Daguandong Fm</v>
      </c>
      <c r="D11609" t="s">
        <v>1064</v>
      </c>
      <c r="E11609" t="s">
        <v>1307</v>
      </c>
      <c r="J11609" s="13">
        <v>2200</v>
      </c>
      <c r="K11609" s="13">
        <v>200</v>
      </c>
      <c r="L11609" s="16" t="s">
        <v>1334</v>
      </c>
      <c r="M11609" t="s">
        <v>583</v>
      </c>
      <c r="P11609" t="s">
        <v>243</v>
      </c>
      <c r="Q11609">
        <v>0.24</v>
      </c>
      <c r="V11609">
        <v>1</v>
      </c>
      <c r="W11609" t="s">
        <v>1371</v>
      </c>
      <c r="X11609" t="s">
        <v>1452</v>
      </c>
    </row>
    <row r="11610" spans="1:24" x14ac:dyDescent="0.3">
      <c r="A11610">
        <v>15415</v>
      </c>
      <c r="B11610" s="15" t="s">
        <v>1048</v>
      </c>
      <c r="C11610" t="str">
        <f>_xlfn.XLOOKUP($B11610, STANDARDS!$A:$A, STANDARDS!$B:$B,,0,2)</f>
        <v>Daguandong Fm</v>
      </c>
      <c r="D11610" t="s">
        <v>1064</v>
      </c>
      <c r="E11610" t="s">
        <v>1307</v>
      </c>
      <c r="J11610" s="13">
        <v>2200</v>
      </c>
      <c r="K11610" s="13">
        <v>200</v>
      </c>
      <c r="L11610" s="16" t="s">
        <v>1334</v>
      </c>
      <c r="M11610" t="s">
        <v>583</v>
      </c>
      <c r="P11610" t="s">
        <v>243</v>
      </c>
      <c r="Q11610">
        <v>0.62</v>
      </c>
      <c r="V11610">
        <v>1</v>
      </c>
      <c r="W11610" t="s">
        <v>1371</v>
      </c>
      <c r="X11610" t="s">
        <v>1452</v>
      </c>
    </row>
    <row r="11611" spans="1:24" x14ac:dyDescent="0.3">
      <c r="A11611">
        <v>15416</v>
      </c>
      <c r="B11611" s="15" t="s">
        <v>1048</v>
      </c>
      <c r="C11611" t="str">
        <f>_xlfn.XLOOKUP($B11611, STANDARDS!$A:$A, STANDARDS!$B:$B,,0,2)</f>
        <v>Daguandong Fm</v>
      </c>
      <c r="D11611" t="s">
        <v>1064</v>
      </c>
      <c r="E11611" t="s">
        <v>1307</v>
      </c>
      <c r="J11611" s="13">
        <v>2200</v>
      </c>
      <c r="K11611" s="13">
        <v>200</v>
      </c>
      <c r="L11611" s="16" t="s">
        <v>1334</v>
      </c>
      <c r="M11611" t="s">
        <v>583</v>
      </c>
      <c r="P11611" t="s">
        <v>243</v>
      </c>
      <c r="Q11611">
        <v>0.6</v>
      </c>
      <c r="V11611">
        <v>1</v>
      </c>
      <c r="W11611" t="s">
        <v>1371</v>
      </c>
      <c r="X11611" t="s">
        <v>1452</v>
      </c>
    </row>
    <row r="11612" spans="1:24" x14ac:dyDescent="0.3">
      <c r="A11612">
        <v>15417</v>
      </c>
      <c r="B11612" s="15" t="s">
        <v>1048</v>
      </c>
      <c r="C11612" t="str">
        <f>_xlfn.XLOOKUP($B11612, STANDARDS!$A:$A, STANDARDS!$B:$B,,0,2)</f>
        <v>Daguandong Fm</v>
      </c>
      <c r="D11612" t="s">
        <v>1064</v>
      </c>
      <c r="E11612" t="s">
        <v>1307</v>
      </c>
      <c r="J11612" s="13">
        <v>2200</v>
      </c>
      <c r="K11612" s="13">
        <v>200</v>
      </c>
      <c r="L11612" s="16" t="s">
        <v>1334</v>
      </c>
      <c r="M11612" t="s">
        <v>583</v>
      </c>
      <c r="P11612" t="s">
        <v>243</v>
      </c>
      <c r="Q11612">
        <v>0.51</v>
      </c>
      <c r="V11612">
        <v>1</v>
      </c>
      <c r="W11612" t="s">
        <v>1371</v>
      </c>
      <c r="X11612" t="s">
        <v>1452</v>
      </c>
    </row>
    <row r="11613" spans="1:24" x14ac:dyDescent="0.3">
      <c r="A11613">
        <v>15418</v>
      </c>
      <c r="B11613" s="15" t="s">
        <v>1048</v>
      </c>
      <c r="C11613" t="str">
        <f>_xlfn.XLOOKUP($B11613, STANDARDS!$A:$A, STANDARDS!$B:$B,,0,2)</f>
        <v>Daguandong Fm</v>
      </c>
      <c r="D11613" t="s">
        <v>1064</v>
      </c>
      <c r="E11613" t="s">
        <v>1307</v>
      </c>
      <c r="J11613" s="13">
        <v>2200</v>
      </c>
      <c r="K11613" s="13">
        <v>200</v>
      </c>
      <c r="L11613" s="16" t="s">
        <v>1334</v>
      </c>
      <c r="M11613" t="s">
        <v>583</v>
      </c>
      <c r="P11613" t="s">
        <v>243</v>
      </c>
      <c r="Q11613">
        <v>0.86</v>
      </c>
      <c r="V11613">
        <v>1</v>
      </c>
      <c r="W11613" t="s">
        <v>1371</v>
      </c>
      <c r="X11613" t="s">
        <v>1452</v>
      </c>
    </row>
    <row r="11614" spans="1:24" x14ac:dyDescent="0.3">
      <c r="A11614">
        <v>15419</v>
      </c>
      <c r="B11614" s="15" t="s">
        <v>1048</v>
      </c>
      <c r="C11614" t="str">
        <f>_xlfn.XLOOKUP($B11614, STANDARDS!$A:$A, STANDARDS!$B:$B,,0,2)</f>
        <v>Daguandong Fm</v>
      </c>
      <c r="D11614" t="s">
        <v>1064</v>
      </c>
      <c r="E11614" t="s">
        <v>1307</v>
      </c>
      <c r="J11614" s="13">
        <v>2200</v>
      </c>
      <c r="K11614" s="13">
        <v>200</v>
      </c>
      <c r="L11614" s="16" t="s">
        <v>1334</v>
      </c>
      <c r="M11614" t="s">
        <v>583</v>
      </c>
      <c r="P11614" t="s">
        <v>243</v>
      </c>
      <c r="Q11614">
        <v>0.42</v>
      </c>
      <c r="V11614">
        <v>1</v>
      </c>
      <c r="W11614" t="s">
        <v>1371</v>
      </c>
      <c r="X11614" t="s">
        <v>1452</v>
      </c>
    </row>
    <row r="11615" spans="1:24" x14ac:dyDescent="0.3">
      <c r="A11615">
        <v>15420</v>
      </c>
      <c r="B11615" s="15" t="s">
        <v>1046</v>
      </c>
      <c r="C11615" t="str">
        <f>_xlfn.XLOOKUP($B11615, STANDARDS!$A:$A, STANDARDS!$B:$B,,0,2)</f>
        <v>Wenshan Fm</v>
      </c>
      <c r="D11615" t="s">
        <v>1064</v>
      </c>
      <c r="E11615" t="s">
        <v>1307</v>
      </c>
      <c r="J11615" s="13">
        <v>2200</v>
      </c>
      <c r="K11615" s="13">
        <v>200</v>
      </c>
      <c r="L11615" s="16" t="s">
        <v>1334</v>
      </c>
      <c r="M11615" t="s">
        <v>583</v>
      </c>
      <c r="P11615" t="s">
        <v>243</v>
      </c>
      <c r="Q11615">
        <v>0.77</v>
      </c>
      <c r="V11615">
        <v>1</v>
      </c>
      <c r="W11615" t="s">
        <v>1371</v>
      </c>
      <c r="X11615" t="s">
        <v>1452</v>
      </c>
    </row>
    <row r="11616" spans="1:24" x14ac:dyDescent="0.3">
      <c r="A11616">
        <v>15421</v>
      </c>
      <c r="B11616" s="15" t="s">
        <v>1048</v>
      </c>
      <c r="C11616" t="str">
        <f>_xlfn.XLOOKUP($B11616, STANDARDS!$A:$A, STANDARDS!$B:$B,,0,2)</f>
        <v>Daguandong Fm</v>
      </c>
      <c r="D11616" t="s">
        <v>1064</v>
      </c>
      <c r="E11616" t="s">
        <v>1307</v>
      </c>
      <c r="J11616" s="13">
        <v>2200</v>
      </c>
      <c r="K11616" s="13">
        <v>200</v>
      </c>
      <c r="L11616" s="16" t="s">
        <v>1334</v>
      </c>
      <c r="M11616" t="s">
        <v>583</v>
      </c>
      <c r="P11616" t="s">
        <v>243</v>
      </c>
      <c r="Q11616">
        <v>0.56000000000000005</v>
      </c>
      <c r="V11616">
        <v>1</v>
      </c>
      <c r="W11616" t="s">
        <v>1371</v>
      </c>
      <c r="X11616" t="s">
        <v>1452</v>
      </c>
    </row>
    <row r="11617" spans="1:24" x14ac:dyDescent="0.3">
      <c r="A11617">
        <v>15422</v>
      </c>
      <c r="B11617" s="15" t="s">
        <v>1048</v>
      </c>
      <c r="C11617" t="str">
        <f>_xlfn.XLOOKUP($B11617, STANDARDS!$A:$A, STANDARDS!$B:$B,,0,2)</f>
        <v>Daguandong Fm</v>
      </c>
      <c r="D11617" t="s">
        <v>1064</v>
      </c>
      <c r="E11617" t="s">
        <v>1307</v>
      </c>
      <c r="J11617" s="13">
        <v>2200</v>
      </c>
      <c r="K11617" s="13">
        <v>200</v>
      </c>
      <c r="L11617" s="16" t="s">
        <v>1334</v>
      </c>
      <c r="M11617" t="s">
        <v>583</v>
      </c>
      <c r="P11617" t="s">
        <v>243</v>
      </c>
      <c r="Q11617">
        <v>1.07</v>
      </c>
      <c r="V11617">
        <v>1</v>
      </c>
      <c r="W11617" t="s">
        <v>1371</v>
      </c>
      <c r="X11617" t="s">
        <v>1452</v>
      </c>
    </row>
    <row r="11618" spans="1:24" x14ac:dyDescent="0.3">
      <c r="A11618">
        <v>15423</v>
      </c>
      <c r="B11618" s="15" t="s">
        <v>1048</v>
      </c>
      <c r="C11618" t="str">
        <f>_xlfn.XLOOKUP($B11618, STANDARDS!$A:$A, STANDARDS!$B:$B,,0,2)</f>
        <v>Daguandong Fm</v>
      </c>
      <c r="D11618" t="s">
        <v>1064</v>
      </c>
      <c r="E11618" t="s">
        <v>1307</v>
      </c>
      <c r="J11618" s="13">
        <v>2200</v>
      </c>
      <c r="K11618" s="13">
        <v>200</v>
      </c>
      <c r="L11618" s="16" t="s">
        <v>1334</v>
      </c>
      <c r="M11618" t="s">
        <v>583</v>
      </c>
      <c r="P11618" t="s">
        <v>243</v>
      </c>
      <c r="Q11618">
        <v>1.02</v>
      </c>
      <c r="V11618">
        <v>1</v>
      </c>
      <c r="W11618" t="s">
        <v>1371</v>
      </c>
      <c r="X11618" t="s">
        <v>1452</v>
      </c>
    </row>
    <row r="11619" spans="1:24" x14ac:dyDescent="0.3">
      <c r="A11619">
        <v>15424</v>
      </c>
      <c r="B11619" s="15" t="s">
        <v>1048</v>
      </c>
      <c r="C11619" t="str">
        <f>_xlfn.XLOOKUP($B11619, STANDARDS!$A:$A, STANDARDS!$B:$B,,0,2)</f>
        <v>Daguandong Fm</v>
      </c>
      <c r="D11619" t="s">
        <v>1064</v>
      </c>
      <c r="E11619" t="s">
        <v>1307</v>
      </c>
      <c r="J11619" s="13">
        <v>2200</v>
      </c>
      <c r="K11619" s="13">
        <v>200</v>
      </c>
      <c r="L11619" s="16" t="s">
        <v>1334</v>
      </c>
      <c r="M11619" t="s">
        <v>583</v>
      </c>
      <c r="P11619" t="s">
        <v>243</v>
      </c>
      <c r="Q11619">
        <v>1.1599999999999999</v>
      </c>
      <c r="V11619">
        <v>1</v>
      </c>
      <c r="W11619" t="s">
        <v>1371</v>
      </c>
      <c r="X11619" t="s">
        <v>1452</v>
      </c>
    </row>
    <row r="11620" spans="1:24" x14ac:dyDescent="0.3">
      <c r="A11620">
        <v>15425</v>
      </c>
      <c r="B11620" s="15" t="s">
        <v>1048</v>
      </c>
      <c r="C11620" t="str">
        <f>_xlfn.XLOOKUP($B11620, STANDARDS!$A:$A, STANDARDS!$B:$B,,0,2)</f>
        <v>Daguandong Fm</v>
      </c>
      <c r="D11620" t="s">
        <v>1064</v>
      </c>
      <c r="E11620" t="s">
        <v>1307</v>
      </c>
      <c r="J11620" s="13">
        <v>2200</v>
      </c>
      <c r="K11620" s="13">
        <v>200</v>
      </c>
      <c r="L11620" s="16" t="s">
        <v>1334</v>
      </c>
      <c r="M11620" t="s">
        <v>583</v>
      </c>
      <c r="P11620" t="s">
        <v>243</v>
      </c>
      <c r="Q11620">
        <v>0.14000000000000001</v>
      </c>
      <c r="V11620">
        <v>1</v>
      </c>
      <c r="W11620" t="s">
        <v>1371</v>
      </c>
      <c r="X11620" t="s">
        <v>1452</v>
      </c>
    </row>
    <row r="11621" spans="1:24" x14ac:dyDescent="0.3">
      <c r="A11621">
        <v>15426</v>
      </c>
      <c r="B11621" s="15" t="s">
        <v>1048</v>
      </c>
      <c r="C11621" t="str">
        <f>_xlfn.XLOOKUP($B11621, STANDARDS!$A:$A, STANDARDS!$B:$B,,0,2)</f>
        <v>Daguandong Fm</v>
      </c>
      <c r="D11621" t="s">
        <v>1064</v>
      </c>
      <c r="E11621" t="s">
        <v>1307</v>
      </c>
      <c r="J11621" s="13">
        <v>2200</v>
      </c>
      <c r="K11621" s="13">
        <v>200</v>
      </c>
      <c r="L11621" s="16" t="s">
        <v>1334</v>
      </c>
      <c r="M11621" t="s">
        <v>583</v>
      </c>
      <c r="P11621" t="s">
        <v>243</v>
      </c>
      <c r="Q11621">
        <v>-0.13</v>
      </c>
      <c r="V11621">
        <v>1</v>
      </c>
      <c r="W11621" t="s">
        <v>1371</v>
      </c>
      <c r="X11621" t="s">
        <v>1452</v>
      </c>
    </row>
    <row r="11622" spans="1:24" x14ac:dyDescent="0.3">
      <c r="A11622">
        <v>15427</v>
      </c>
      <c r="B11622" s="15" t="s">
        <v>1048</v>
      </c>
      <c r="C11622" t="str">
        <f>_xlfn.XLOOKUP($B11622, STANDARDS!$A:$A, STANDARDS!$B:$B,,0,2)</f>
        <v>Daguandong Fm</v>
      </c>
      <c r="D11622" t="s">
        <v>1064</v>
      </c>
      <c r="E11622" t="s">
        <v>1307</v>
      </c>
      <c r="J11622" s="13">
        <v>2200</v>
      </c>
      <c r="K11622" s="13">
        <v>200</v>
      </c>
      <c r="L11622" s="16" t="s">
        <v>1334</v>
      </c>
      <c r="M11622" t="s">
        <v>583</v>
      </c>
      <c r="P11622" t="s">
        <v>243</v>
      </c>
      <c r="Q11622">
        <v>7.0000000000000007E-2</v>
      </c>
      <c r="V11622">
        <v>1</v>
      </c>
      <c r="W11622" t="s">
        <v>1371</v>
      </c>
      <c r="X11622" t="s">
        <v>1452</v>
      </c>
    </row>
    <row r="11623" spans="1:24" x14ac:dyDescent="0.3">
      <c r="A11623">
        <v>15428</v>
      </c>
      <c r="B11623" s="15" t="s">
        <v>1048</v>
      </c>
      <c r="C11623" t="str">
        <f>_xlfn.XLOOKUP($B11623, STANDARDS!$A:$A, STANDARDS!$B:$B,,0,2)</f>
        <v>Daguandong Fm</v>
      </c>
      <c r="D11623" t="s">
        <v>1064</v>
      </c>
      <c r="E11623" t="s">
        <v>1307</v>
      </c>
      <c r="J11623" s="13">
        <v>2200</v>
      </c>
      <c r="K11623" s="13">
        <v>200</v>
      </c>
      <c r="L11623" s="16" t="s">
        <v>1334</v>
      </c>
      <c r="M11623" t="s">
        <v>583</v>
      </c>
      <c r="P11623" t="s">
        <v>243</v>
      </c>
      <c r="Q11623">
        <v>-1.1299999999999999</v>
      </c>
      <c r="V11623">
        <v>1</v>
      </c>
      <c r="W11623" t="s">
        <v>1371</v>
      </c>
      <c r="X11623" t="s">
        <v>1452</v>
      </c>
    </row>
    <row r="11624" spans="1:24" x14ac:dyDescent="0.3">
      <c r="A11624">
        <v>15429</v>
      </c>
      <c r="B11624" s="15" t="s">
        <v>1048</v>
      </c>
      <c r="C11624" t="str">
        <f>_xlfn.XLOOKUP($B11624, STANDARDS!$A:$A, STANDARDS!$B:$B,,0,2)</f>
        <v>Daguandong Fm</v>
      </c>
      <c r="D11624" t="s">
        <v>1064</v>
      </c>
      <c r="E11624" t="s">
        <v>1307</v>
      </c>
      <c r="J11624" s="13">
        <v>2200</v>
      </c>
      <c r="K11624" s="13">
        <v>200</v>
      </c>
      <c r="L11624" s="16" t="s">
        <v>1334</v>
      </c>
      <c r="M11624" t="s">
        <v>583</v>
      </c>
      <c r="P11624" t="s">
        <v>243</v>
      </c>
      <c r="Q11624">
        <v>-1.22</v>
      </c>
      <c r="V11624">
        <v>1</v>
      </c>
      <c r="W11624" t="s">
        <v>1371</v>
      </c>
      <c r="X11624" t="s">
        <v>1452</v>
      </c>
    </row>
    <row r="11625" spans="1:24" x14ac:dyDescent="0.3">
      <c r="A11625">
        <v>15430</v>
      </c>
      <c r="B11625" s="15" t="s">
        <v>1048</v>
      </c>
      <c r="C11625" t="str">
        <f>_xlfn.XLOOKUP($B11625, STANDARDS!$A:$A, STANDARDS!$B:$B,,0,2)</f>
        <v>Daguandong Fm</v>
      </c>
      <c r="D11625" t="s">
        <v>1064</v>
      </c>
      <c r="E11625" t="s">
        <v>1307</v>
      </c>
      <c r="J11625" s="13">
        <v>2200</v>
      </c>
      <c r="K11625" s="13">
        <v>200</v>
      </c>
      <c r="L11625" s="16" t="s">
        <v>1334</v>
      </c>
      <c r="M11625" t="s">
        <v>583</v>
      </c>
      <c r="P11625" t="s">
        <v>243</v>
      </c>
      <c r="Q11625">
        <v>-0.92</v>
      </c>
      <c r="V11625">
        <v>1</v>
      </c>
      <c r="W11625" t="s">
        <v>1371</v>
      </c>
      <c r="X11625" t="s">
        <v>1452</v>
      </c>
    </row>
    <row r="11626" spans="1:24" x14ac:dyDescent="0.3">
      <c r="A11626">
        <v>15431</v>
      </c>
      <c r="B11626" s="15" t="s">
        <v>1046</v>
      </c>
      <c r="C11626" t="str">
        <f>_xlfn.XLOOKUP($B11626, STANDARDS!$A:$A, STANDARDS!$B:$B,,0,2)</f>
        <v>Wenshan Fm</v>
      </c>
      <c r="D11626" t="s">
        <v>1064</v>
      </c>
      <c r="E11626" t="s">
        <v>1307</v>
      </c>
      <c r="J11626" s="13">
        <v>2200</v>
      </c>
      <c r="K11626" s="13">
        <v>200</v>
      </c>
      <c r="L11626" s="16" t="s">
        <v>1334</v>
      </c>
      <c r="M11626" t="s">
        <v>583</v>
      </c>
      <c r="P11626" t="s">
        <v>243</v>
      </c>
      <c r="Q11626">
        <v>1.42</v>
      </c>
      <c r="V11626">
        <v>1</v>
      </c>
      <c r="W11626" t="s">
        <v>1371</v>
      </c>
      <c r="X11626" t="s">
        <v>1452</v>
      </c>
    </row>
    <row r="11627" spans="1:24" x14ac:dyDescent="0.3">
      <c r="A11627">
        <v>15432</v>
      </c>
      <c r="B11627" s="15" t="s">
        <v>1048</v>
      </c>
      <c r="C11627" t="str">
        <f>_xlfn.XLOOKUP($B11627, STANDARDS!$A:$A, STANDARDS!$B:$B,,0,2)</f>
        <v>Daguandong Fm</v>
      </c>
      <c r="D11627" t="s">
        <v>1064</v>
      </c>
      <c r="E11627" t="s">
        <v>1307</v>
      </c>
      <c r="J11627" s="13">
        <v>2200</v>
      </c>
      <c r="K11627" s="13">
        <v>200</v>
      </c>
      <c r="L11627" s="16" t="s">
        <v>1334</v>
      </c>
      <c r="M11627" t="s">
        <v>583</v>
      </c>
      <c r="P11627" t="s">
        <v>243</v>
      </c>
      <c r="Q11627">
        <v>-0.2</v>
      </c>
      <c r="V11627">
        <v>1</v>
      </c>
      <c r="W11627" t="s">
        <v>1371</v>
      </c>
      <c r="X11627" t="s">
        <v>1452</v>
      </c>
    </row>
    <row r="11628" spans="1:24" x14ac:dyDescent="0.3">
      <c r="A11628">
        <v>15433</v>
      </c>
      <c r="B11628" s="15" t="s">
        <v>1048</v>
      </c>
      <c r="C11628" t="str">
        <f>_xlfn.XLOOKUP($B11628, STANDARDS!$A:$A, STANDARDS!$B:$B,,0,2)</f>
        <v>Daguandong Fm</v>
      </c>
      <c r="D11628" t="s">
        <v>1064</v>
      </c>
      <c r="E11628" t="s">
        <v>1307</v>
      </c>
      <c r="J11628" s="13">
        <v>2200</v>
      </c>
      <c r="K11628" s="13">
        <v>200</v>
      </c>
      <c r="L11628" s="16" t="s">
        <v>1334</v>
      </c>
      <c r="M11628" t="s">
        <v>583</v>
      </c>
      <c r="P11628" t="s">
        <v>243</v>
      </c>
      <c r="Q11628">
        <v>-0.47</v>
      </c>
      <c r="V11628">
        <v>1</v>
      </c>
      <c r="W11628" t="s">
        <v>1371</v>
      </c>
      <c r="X11628" t="s">
        <v>1452</v>
      </c>
    </row>
    <row r="11629" spans="1:24" x14ac:dyDescent="0.3">
      <c r="A11629">
        <v>15434</v>
      </c>
      <c r="B11629" s="15" t="s">
        <v>1048</v>
      </c>
      <c r="C11629" t="str">
        <f>_xlfn.XLOOKUP($B11629, STANDARDS!$A:$A, STANDARDS!$B:$B,,0,2)</f>
        <v>Daguandong Fm</v>
      </c>
      <c r="D11629" t="s">
        <v>1064</v>
      </c>
      <c r="E11629" t="s">
        <v>1307</v>
      </c>
      <c r="J11629" s="13">
        <v>2200</v>
      </c>
      <c r="K11629" s="13">
        <v>200</v>
      </c>
      <c r="L11629" s="16" t="s">
        <v>1334</v>
      </c>
      <c r="M11629" t="s">
        <v>583</v>
      </c>
      <c r="P11629" t="s">
        <v>243</v>
      </c>
      <c r="Q11629">
        <v>-0.5</v>
      </c>
      <c r="V11629">
        <v>1</v>
      </c>
      <c r="W11629" t="s">
        <v>1371</v>
      </c>
      <c r="X11629" t="s">
        <v>1452</v>
      </c>
    </row>
    <row r="11630" spans="1:24" x14ac:dyDescent="0.3">
      <c r="A11630">
        <v>15435</v>
      </c>
      <c r="B11630" s="15" t="s">
        <v>1048</v>
      </c>
      <c r="C11630" t="str">
        <f>_xlfn.XLOOKUP($B11630, STANDARDS!$A:$A, STANDARDS!$B:$B,,0,2)</f>
        <v>Daguandong Fm</v>
      </c>
      <c r="D11630" t="s">
        <v>1064</v>
      </c>
      <c r="E11630" t="s">
        <v>1307</v>
      </c>
      <c r="J11630" s="13">
        <v>2200</v>
      </c>
      <c r="K11630" s="13">
        <v>200</v>
      </c>
      <c r="L11630" s="16" t="s">
        <v>1334</v>
      </c>
      <c r="M11630" t="s">
        <v>583</v>
      </c>
      <c r="P11630" t="s">
        <v>243</v>
      </c>
      <c r="Q11630">
        <v>-0.79</v>
      </c>
      <c r="V11630">
        <v>1</v>
      </c>
      <c r="W11630" t="s">
        <v>1371</v>
      </c>
      <c r="X11630" t="s">
        <v>1452</v>
      </c>
    </row>
    <row r="11631" spans="1:24" x14ac:dyDescent="0.3">
      <c r="A11631">
        <v>15436</v>
      </c>
      <c r="B11631" s="15" t="s">
        <v>1048</v>
      </c>
      <c r="C11631" t="str">
        <f>_xlfn.XLOOKUP($B11631, STANDARDS!$A:$A, STANDARDS!$B:$B,,0,2)</f>
        <v>Daguandong Fm</v>
      </c>
      <c r="D11631" t="s">
        <v>1064</v>
      </c>
      <c r="E11631" t="s">
        <v>1307</v>
      </c>
      <c r="J11631" s="13">
        <v>2200</v>
      </c>
      <c r="K11631" s="13">
        <v>200</v>
      </c>
      <c r="L11631" s="16" t="s">
        <v>1334</v>
      </c>
      <c r="M11631" t="s">
        <v>583</v>
      </c>
      <c r="P11631" t="s">
        <v>243</v>
      </c>
      <c r="Q11631">
        <v>-0.79</v>
      </c>
      <c r="V11631">
        <v>1</v>
      </c>
      <c r="W11631" t="s">
        <v>1371</v>
      </c>
      <c r="X11631" t="s">
        <v>1452</v>
      </c>
    </row>
    <row r="11632" spans="1:24" x14ac:dyDescent="0.3">
      <c r="A11632">
        <v>15437</v>
      </c>
      <c r="B11632" s="15" t="s">
        <v>1048</v>
      </c>
      <c r="C11632" t="str">
        <f>_xlfn.XLOOKUP($B11632, STANDARDS!$A:$A, STANDARDS!$B:$B,,0,2)</f>
        <v>Daguandong Fm</v>
      </c>
      <c r="D11632" t="s">
        <v>1064</v>
      </c>
      <c r="E11632" t="s">
        <v>1307</v>
      </c>
      <c r="J11632" s="13">
        <v>2200</v>
      </c>
      <c r="K11632" s="13">
        <v>200</v>
      </c>
      <c r="L11632" s="16" t="s">
        <v>1334</v>
      </c>
      <c r="M11632" t="s">
        <v>583</v>
      </c>
      <c r="P11632" t="s">
        <v>243</v>
      </c>
      <c r="Q11632">
        <v>-1.53</v>
      </c>
      <c r="V11632">
        <v>1</v>
      </c>
      <c r="W11632" t="s">
        <v>1371</v>
      </c>
      <c r="X11632" t="s">
        <v>1452</v>
      </c>
    </row>
    <row r="11633" spans="1:24" x14ac:dyDescent="0.3">
      <c r="A11633">
        <v>15438</v>
      </c>
      <c r="B11633" s="15" t="s">
        <v>1048</v>
      </c>
      <c r="C11633" t="str">
        <f>_xlfn.XLOOKUP($B11633, STANDARDS!$A:$A, STANDARDS!$B:$B,,0,2)</f>
        <v>Daguandong Fm</v>
      </c>
      <c r="D11633" t="s">
        <v>1064</v>
      </c>
      <c r="E11633" t="s">
        <v>1307</v>
      </c>
      <c r="J11633" s="13">
        <v>2200</v>
      </c>
      <c r="K11633" s="13">
        <v>200</v>
      </c>
      <c r="L11633" s="16" t="s">
        <v>1334</v>
      </c>
      <c r="M11633" t="s">
        <v>583</v>
      </c>
      <c r="P11633" t="s">
        <v>243</v>
      </c>
      <c r="Q11633">
        <v>-0.03</v>
      </c>
      <c r="V11633">
        <v>1</v>
      </c>
      <c r="W11633" t="s">
        <v>1371</v>
      </c>
      <c r="X11633" t="s">
        <v>1452</v>
      </c>
    </row>
    <row r="11634" spans="1:24" x14ac:dyDescent="0.3">
      <c r="A11634">
        <v>15439</v>
      </c>
      <c r="B11634" s="15" t="s">
        <v>1048</v>
      </c>
      <c r="C11634" t="str">
        <f>_xlfn.XLOOKUP($B11634, STANDARDS!$A:$A, STANDARDS!$B:$B,,0,2)</f>
        <v>Daguandong Fm</v>
      </c>
      <c r="D11634" t="s">
        <v>1064</v>
      </c>
      <c r="E11634" t="s">
        <v>1307</v>
      </c>
      <c r="J11634" s="13">
        <v>2200</v>
      </c>
      <c r="K11634" s="13">
        <v>200</v>
      </c>
      <c r="L11634" s="16" t="s">
        <v>1334</v>
      </c>
      <c r="M11634" t="s">
        <v>583</v>
      </c>
      <c r="P11634" t="s">
        <v>243</v>
      </c>
      <c r="Q11634">
        <v>-0.08</v>
      </c>
      <c r="V11634">
        <v>1</v>
      </c>
      <c r="W11634" t="s">
        <v>1371</v>
      </c>
      <c r="X11634" t="s">
        <v>1452</v>
      </c>
    </row>
    <row r="11635" spans="1:24" x14ac:dyDescent="0.3">
      <c r="A11635">
        <v>15440</v>
      </c>
      <c r="B11635" s="15" t="s">
        <v>1048</v>
      </c>
      <c r="C11635" t="str">
        <f>_xlfn.XLOOKUP($B11635, STANDARDS!$A:$A, STANDARDS!$B:$B,,0,2)</f>
        <v>Daguandong Fm</v>
      </c>
      <c r="D11635" t="s">
        <v>1064</v>
      </c>
      <c r="E11635" t="s">
        <v>1307</v>
      </c>
      <c r="J11635" s="13">
        <v>2200</v>
      </c>
      <c r="K11635" s="13">
        <v>200</v>
      </c>
      <c r="L11635" s="16" t="s">
        <v>1334</v>
      </c>
      <c r="M11635" t="s">
        <v>583</v>
      </c>
      <c r="P11635" t="s">
        <v>243</v>
      </c>
      <c r="Q11635">
        <v>-0.31</v>
      </c>
      <c r="V11635">
        <v>1</v>
      </c>
      <c r="W11635" t="s">
        <v>1371</v>
      </c>
      <c r="X11635" t="s">
        <v>1452</v>
      </c>
    </row>
    <row r="11636" spans="1:24" x14ac:dyDescent="0.3">
      <c r="A11636">
        <v>15441</v>
      </c>
      <c r="B11636" s="15" t="s">
        <v>1048</v>
      </c>
      <c r="C11636" t="str">
        <f>_xlfn.XLOOKUP($B11636, STANDARDS!$A:$A, STANDARDS!$B:$B,,0,2)</f>
        <v>Daguandong Fm</v>
      </c>
      <c r="D11636" t="s">
        <v>1064</v>
      </c>
      <c r="E11636" t="s">
        <v>1307</v>
      </c>
      <c r="J11636" s="13">
        <v>2200</v>
      </c>
      <c r="K11636" s="13">
        <v>200</v>
      </c>
      <c r="L11636" s="16" t="s">
        <v>1334</v>
      </c>
      <c r="M11636" t="s">
        <v>583</v>
      </c>
      <c r="P11636" t="s">
        <v>243</v>
      </c>
      <c r="Q11636">
        <v>-0.36</v>
      </c>
      <c r="V11636">
        <v>1</v>
      </c>
      <c r="W11636" t="s">
        <v>1371</v>
      </c>
      <c r="X11636" t="s">
        <v>1452</v>
      </c>
    </row>
    <row r="11637" spans="1:24" x14ac:dyDescent="0.3">
      <c r="A11637">
        <v>15442</v>
      </c>
      <c r="B11637" s="15" t="s">
        <v>1046</v>
      </c>
      <c r="C11637" t="str">
        <f>_xlfn.XLOOKUP($B11637, STANDARDS!$A:$A, STANDARDS!$B:$B,,0,2)</f>
        <v>Wenshan Fm</v>
      </c>
      <c r="D11637" t="s">
        <v>1064</v>
      </c>
      <c r="E11637" t="s">
        <v>1307</v>
      </c>
      <c r="J11637" s="13">
        <v>2200</v>
      </c>
      <c r="K11637" s="13">
        <v>200</v>
      </c>
      <c r="L11637" s="16" t="s">
        <v>1334</v>
      </c>
      <c r="M11637" t="s">
        <v>583</v>
      </c>
      <c r="P11637" t="s">
        <v>243</v>
      </c>
      <c r="Q11637">
        <v>0.64</v>
      </c>
      <c r="V11637">
        <v>1</v>
      </c>
      <c r="W11637" t="s">
        <v>1371</v>
      </c>
      <c r="X11637" t="s">
        <v>1452</v>
      </c>
    </row>
    <row r="11638" spans="1:24" x14ac:dyDescent="0.3">
      <c r="A11638">
        <v>15443</v>
      </c>
      <c r="B11638" s="15" t="s">
        <v>1048</v>
      </c>
      <c r="C11638" t="str">
        <f>_xlfn.XLOOKUP($B11638, STANDARDS!$A:$A, STANDARDS!$B:$B,,0,2)</f>
        <v>Daguandong Fm</v>
      </c>
      <c r="D11638" t="s">
        <v>1064</v>
      </c>
      <c r="E11638" t="s">
        <v>1307</v>
      </c>
      <c r="J11638" s="13">
        <v>2200</v>
      </c>
      <c r="K11638" s="13">
        <v>200</v>
      </c>
      <c r="L11638" s="16" t="s">
        <v>1334</v>
      </c>
      <c r="M11638" t="s">
        <v>583</v>
      </c>
      <c r="P11638" t="s">
        <v>243</v>
      </c>
      <c r="Q11638">
        <v>-0.31</v>
      </c>
      <c r="V11638">
        <v>1</v>
      </c>
      <c r="W11638" t="s">
        <v>1371</v>
      </c>
      <c r="X11638" t="s">
        <v>1452</v>
      </c>
    </row>
    <row r="11639" spans="1:24" x14ac:dyDescent="0.3">
      <c r="A11639">
        <v>15444</v>
      </c>
      <c r="B11639" s="15" t="s">
        <v>1048</v>
      </c>
      <c r="C11639" t="str">
        <f>_xlfn.XLOOKUP($B11639, STANDARDS!$A:$A, STANDARDS!$B:$B,,0,2)</f>
        <v>Daguandong Fm</v>
      </c>
      <c r="D11639" t="s">
        <v>1064</v>
      </c>
      <c r="E11639" t="s">
        <v>1307</v>
      </c>
      <c r="J11639" s="13">
        <v>2200</v>
      </c>
      <c r="K11639" s="13">
        <v>200</v>
      </c>
      <c r="L11639" s="16" t="s">
        <v>1334</v>
      </c>
      <c r="M11639" t="s">
        <v>583</v>
      </c>
      <c r="P11639" t="s">
        <v>243</v>
      </c>
      <c r="Q11639">
        <v>-0.18</v>
      </c>
      <c r="V11639">
        <v>1</v>
      </c>
      <c r="W11639" t="s">
        <v>1371</v>
      </c>
      <c r="X11639" t="s">
        <v>1452</v>
      </c>
    </row>
    <row r="11640" spans="1:24" x14ac:dyDescent="0.3">
      <c r="A11640">
        <v>15445</v>
      </c>
      <c r="B11640" s="15" t="s">
        <v>1048</v>
      </c>
      <c r="C11640" t="str">
        <f>_xlfn.XLOOKUP($B11640, STANDARDS!$A:$A, STANDARDS!$B:$B,,0,2)</f>
        <v>Daguandong Fm</v>
      </c>
      <c r="D11640" t="s">
        <v>1064</v>
      </c>
      <c r="E11640" t="s">
        <v>1307</v>
      </c>
      <c r="J11640" s="13">
        <v>2200</v>
      </c>
      <c r="K11640" s="13">
        <v>200</v>
      </c>
      <c r="L11640" s="16" t="s">
        <v>1334</v>
      </c>
      <c r="M11640" t="s">
        <v>583</v>
      </c>
      <c r="P11640" t="s">
        <v>243</v>
      </c>
      <c r="Q11640">
        <v>0.13</v>
      </c>
      <c r="V11640">
        <v>1</v>
      </c>
      <c r="W11640" t="s">
        <v>1371</v>
      </c>
      <c r="X11640" t="s">
        <v>1452</v>
      </c>
    </row>
    <row r="11641" spans="1:24" x14ac:dyDescent="0.3">
      <c r="A11641">
        <v>15446</v>
      </c>
      <c r="B11641" s="15" t="s">
        <v>1048</v>
      </c>
      <c r="C11641" t="str">
        <f>_xlfn.XLOOKUP($B11641, STANDARDS!$A:$A, STANDARDS!$B:$B,,0,2)</f>
        <v>Daguandong Fm</v>
      </c>
      <c r="D11641" t="s">
        <v>1064</v>
      </c>
      <c r="E11641" t="s">
        <v>1307</v>
      </c>
      <c r="J11641" s="13">
        <v>2200</v>
      </c>
      <c r="K11641" s="13">
        <v>200</v>
      </c>
      <c r="L11641" s="16" t="s">
        <v>1334</v>
      </c>
      <c r="M11641" t="s">
        <v>583</v>
      </c>
      <c r="P11641" t="s">
        <v>243</v>
      </c>
      <c r="Q11641">
        <v>0.22</v>
      </c>
      <c r="V11641">
        <v>1</v>
      </c>
      <c r="W11641" t="s">
        <v>1371</v>
      </c>
      <c r="X11641" t="s">
        <v>1452</v>
      </c>
    </row>
    <row r="11642" spans="1:24" x14ac:dyDescent="0.3">
      <c r="A11642">
        <v>15447</v>
      </c>
      <c r="B11642" s="15" t="s">
        <v>1048</v>
      </c>
      <c r="C11642" t="str">
        <f>_xlfn.XLOOKUP($B11642, STANDARDS!$A:$A, STANDARDS!$B:$B,,0,2)</f>
        <v>Daguandong Fm</v>
      </c>
      <c r="D11642" t="s">
        <v>1064</v>
      </c>
      <c r="E11642" t="s">
        <v>1307</v>
      </c>
      <c r="J11642" s="13">
        <v>2200</v>
      </c>
      <c r="K11642" s="13">
        <v>200</v>
      </c>
      <c r="L11642" s="16" t="s">
        <v>1334</v>
      </c>
      <c r="M11642" t="s">
        <v>583</v>
      </c>
      <c r="P11642" t="s">
        <v>243</v>
      </c>
      <c r="Q11642">
        <v>0.23</v>
      </c>
      <c r="V11642">
        <v>1</v>
      </c>
      <c r="W11642" t="s">
        <v>1371</v>
      </c>
      <c r="X11642" t="s">
        <v>1452</v>
      </c>
    </row>
    <row r="11643" spans="1:24" x14ac:dyDescent="0.3">
      <c r="A11643">
        <v>15448</v>
      </c>
      <c r="B11643" s="15" t="s">
        <v>1048</v>
      </c>
      <c r="C11643" t="str">
        <f>_xlfn.XLOOKUP($B11643, STANDARDS!$A:$A, STANDARDS!$B:$B,,0,2)</f>
        <v>Daguandong Fm</v>
      </c>
      <c r="D11643" t="s">
        <v>1064</v>
      </c>
      <c r="E11643" t="s">
        <v>1307</v>
      </c>
      <c r="J11643" s="13">
        <v>2200</v>
      </c>
      <c r="K11643" s="13">
        <v>200</v>
      </c>
      <c r="L11643" s="16" t="s">
        <v>1334</v>
      </c>
      <c r="M11643" t="s">
        <v>583</v>
      </c>
      <c r="P11643" t="s">
        <v>243</v>
      </c>
      <c r="Q11643">
        <v>-7.0000000000000007E-2</v>
      </c>
      <c r="V11643">
        <v>1</v>
      </c>
      <c r="W11643" t="s">
        <v>1371</v>
      </c>
      <c r="X11643" t="s">
        <v>1452</v>
      </c>
    </row>
    <row r="11644" spans="1:24" x14ac:dyDescent="0.3">
      <c r="A11644">
        <v>15449</v>
      </c>
      <c r="B11644" s="15" t="s">
        <v>1048</v>
      </c>
      <c r="C11644" t="str">
        <f>_xlfn.XLOOKUP($B11644, STANDARDS!$A:$A, STANDARDS!$B:$B,,0,2)</f>
        <v>Daguandong Fm</v>
      </c>
      <c r="D11644" t="s">
        <v>1064</v>
      </c>
      <c r="E11644" t="s">
        <v>1307</v>
      </c>
      <c r="J11644" s="13">
        <v>2200</v>
      </c>
      <c r="K11644" s="13">
        <v>200</v>
      </c>
      <c r="L11644" s="16" t="s">
        <v>1334</v>
      </c>
      <c r="M11644" t="s">
        <v>583</v>
      </c>
      <c r="P11644" t="s">
        <v>243</v>
      </c>
      <c r="Q11644">
        <v>-0.19</v>
      </c>
      <c r="V11644">
        <v>1</v>
      </c>
      <c r="W11644" t="s">
        <v>1371</v>
      </c>
      <c r="X11644" t="s">
        <v>1452</v>
      </c>
    </row>
    <row r="11645" spans="1:24" x14ac:dyDescent="0.3">
      <c r="A11645">
        <v>15450</v>
      </c>
      <c r="B11645" s="15" t="s">
        <v>1048</v>
      </c>
      <c r="C11645" t="str">
        <f>_xlfn.XLOOKUP($B11645, STANDARDS!$A:$A, STANDARDS!$B:$B,,0,2)</f>
        <v>Daguandong Fm</v>
      </c>
      <c r="D11645" t="s">
        <v>1064</v>
      </c>
      <c r="E11645" t="s">
        <v>1307</v>
      </c>
      <c r="J11645" s="13">
        <v>2200</v>
      </c>
      <c r="K11645" s="13">
        <v>200</v>
      </c>
      <c r="L11645" s="16" t="s">
        <v>1334</v>
      </c>
      <c r="M11645" t="s">
        <v>583</v>
      </c>
      <c r="P11645" t="s">
        <v>243</v>
      </c>
      <c r="Q11645">
        <v>0.18</v>
      </c>
      <c r="V11645">
        <v>1</v>
      </c>
      <c r="W11645" t="s">
        <v>1371</v>
      </c>
      <c r="X11645" t="s">
        <v>1452</v>
      </c>
    </row>
    <row r="11646" spans="1:24" x14ac:dyDescent="0.3">
      <c r="A11646">
        <v>15451</v>
      </c>
      <c r="B11646" s="15" t="s">
        <v>1048</v>
      </c>
      <c r="C11646" t="str">
        <f>_xlfn.XLOOKUP($B11646, STANDARDS!$A:$A, STANDARDS!$B:$B,,0,2)</f>
        <v>Daguandong Fm</v>
      </c>
      <c r="D11646" t="s">
        <v>1064</v>
      </c>
      <c r="E11646" t="s">
        <v>1307</v>
      </c>
      <c r="J11646" s="13">
        <v>2200</v>
      </c>
      <c r="K11646" s="13">
        <v>200</v>
      </c>
      <c r="L11646" s="16" t="s">
        <v>1334</v>
      </c>
      <c r="M11646" t="s">
        <v>583</v>
      </c>
      <c r="P11646" t="s">
        <v>243</v>
      </c>
      <c r="Q11646">
        <v>0.3</v>
      </c>
      <c r="V11646">
        <v>1</v>
      </c>
      <c r="W11646" t="s">
        <v>1371</v>
      </c>
      <c r="X11646" t="s">
        <v>1452</v>
      </c>
    </row>
    <row r="11647" spans="1:24" x14ac:dyDescent="0.3">
      <c r="A11647">
        <v>15452</v>
      </c>
      <c r="B11647" s="15" t="s">
        <v>1048</v>
      </c>
      <c r="C11647" t="str">
        <f>_xlfn.XLOOKUP($B11647, STANDARDS!$A:$A, STANDARDS!$B:$B,,0,2)</f>
        <v>Daguandong Fm</v>
      </c>
      <c r="D11647" t="s">
        <v>1064</v>
      </c>
      <c r="E11647" t="s">
        <v>1307</v>
      </c>
      <c r="J11647" s="13">
        <v>2200</v>
      </c>
      <c r="K11647" s="13">
        <v>200</v>
      </c>
      <c r="L11647" s="16" t="s">
        <v>1334</v>
      </c>
      <c r="M11647" t="s">
        <v>583</v>
      </c>
      <c r="P11647" t="s">
        <v>243</v>
      </c>
      <c r="Q11647">
        <v>-0.81</v>
      </c>
      <c r="V11647">
        <v>1</v>
      </c>
      <c r="W11647" t="s">
        <v>1371</v>
      </c>
      <c r="X11647" t="s">
        <v>1452</v>
      </c>
    </row>
    <row r="11648" spans="1:24" x14ac:dyDescent="0.3">
      <c r="A11648">
        <v>15453</v>
      </c>
      <c r="B11648" s="15" t="s">
        <v>1046</v>
      </c>
      <c r="C11648" t="str">
        <f>_xlfn.XLOOKUP($B11648, STANDARDS!$A:$A, STANDARDS!$B:$B,,0,2)</f>
        <v>Wenshan Fm</v>
      </c>
      <c r="D11648" t="s">
        <v>1064</v>
      </c>
      <c r="E11648" t="s">
        <v>1307</v>
      </c>
      <c r="J11648" s="13">
        <v>2200</v>
      </c>
      <c r="K11648" s="13">
        <v>200</v>
      </c>
      <c r="L11648" s="16" t="s">
        <v>1334</v>
      </c>
      <c r="M11648" t="s">
        <v>583</v>
      </c>
      <c r="P11648" t="s">
        <v>243</v>
      </c>
      <c r="Q11648">
        <v>0.43</v>
      </c>
      <c r="V11648">
        <v>1</v>
      </c>
      <c r="W11648" t="s">
        <v>1371</v>
      </c>
      <c r="X11648" t="s">
        <v>1452</v>
      </c>
    </row>
    <row r="11649" spans="1:24" x14ac:dyDescent="0.3">
      <c r="A11649">
        <v>15454</v>
      </c>
      <c r="B11649" s="15" t="s">
        <v>1048</v>
      </c>
      <c r="C11649" t="str">
        <f>_xlfn.XLOOKUP($B11649, STANDARDS!$A:$A, STANDARDS!$B:$B,,0,2)</f>
        <v>Daguandong Fm</v>
      </c>
      <c r="D11649" t="s">
        <v>1064</v>
      </c>
      <c r="E11649" t="s">
        <v>1307</v>
      </c>
      <c r="J11649" s="13">
        <v>2200</v>
      </c>
      <c r="K11649" s="13">
        <v>200</v>
      </c>
      <c r="L11649" s="16" t="s">
        <v>1334</v>
      </c>
      <c r="M11649" t="s">
        <v>583</v>
      </c>
      <c r="P11649" t="s">
        <v>243</v>
      </c>
      <c r="Q11649">
        <v>-0.2</v>
      </c>
      <c r="V11649">
        <v>1</v>
      </c>
      <c r="W11649" t="s">
        <v>1371</v>
      </c>
      <c r="X11649" t="s">
        <v>1452</v>
      </c>
    </row>
    <row r="11650" spans="1:24" x14ac:dyDescent="0.3">
      <c r="A11650">
        <v>15455</v>
      </c>
      <c r="B11650" s="15" t="s">
        <v>1048</v>
      </c>
      <c r="C11650" t="str">
        <f>_xlfn.XLOOKUP($B11650, STANDARDS!$A:$A, STANDARDS!$B:$B,,0,2)</f>
        <v>Daguandong Fm</v>
      </c>
      <c r="D11650" t="s">
        <v>1064</v>
      </c>
      <c r="E11650" t="s">
        <v>1307</v>
      </c>
      <c r="J11650" s="13">
        <v>2200</v>
      </c>
      <c r="K11650" s="13">
        <v>200</v>
      </c>
      <c r="L11650" s="16" t="s">
        <v>1334</v>
      </c>
      <c r="M11650" t="s">
        <v>583</v>
      </c>
      <c r="P11650" t="s">
        <v>243</v>
      </c>
      <c r="Q11650">
        <v>-0.82</v>
      </c>
      <c r="V11650">
        <v>1</v>
      </c>
      <c r="W11650" t="s">
        <v>1371</v>
      </c>
      <c r="X11650" t="s">
        <v>1452</v>
      </c>
    </row>
    <row r="11651" spans="1:24" x14ac:dyDescent="0.3">
      <c r="A11651">
        <v>15456</v>
      </c>
      <c r="B11651" s="15" t="s">
        <v>1048</v>
      </c>
      <c r="C11651" t="str">
        <f>_xlfn.XLOOKUP($B11651, STANDARDS!$A:$A, STANDARDS!$B:$B,,0,2)</f>
        <v>Daguandong Fm</v>
      </c>
      <c r="D11651" t="s">
        <v>1064</v>
      </c>
      <c r="E11651" t="s">
        <v>1307</v>
      </c>
      <c r="J11651" s="13">
        <v>2200</v>
      </c>
      <c r="K11651" s="13">
        <v>200</v>
      </c>
      <c r="L11651" s="16" t="s">
        <v>1334</v>
      </c>
      <c r="M11651" t="s">
        <v>583</v>
      </c>
      <c r="P11651" t="s">
        <v>243</v>
      </c>
      <c r="Q11651">
        <v>-0.39</v>
      </c>
      <c r="V11651">
        <v>1</v>
      </c>
      <c r="W11651" t="s">
        <v>1371</v>
      </c>
      <c r="X11651" t="s">
        <v>1452</v>
      </c>
    </row>
    <row r="11652" spans="1:24" x14ac:dyDescent="0.3">
      <c r="A11652">
        <v>15457</v>
      </c>
      <c r="B11652" s="15" t="s">
        <v>1048</v>
      </c>
      <c r="C11652" t="str">
        <f>_xlfn.XLOOKUP($B11652, STANDARDS!$A:$A, STANDARDS!$B:$B,,0,2)</f>
        <v>Daguandong Fm</v>
      </c>
      <c r="D11652" t="s">
        <v>1064</v>
      </c>
      <c r="E11652" t="s">
        <v>1307</v>
      </c>
      <c r="J11652" s="13">
        <v>2200</v>
      </c>
      <c r="K11652" s="13">
        <v>200</v>
      </c>
      <c r="L11652" s="16" t="s">
        <v>1334</v>
      </c>
      <c r="M11652" t="s">
        <v>583</v>
      </c>
      <c r="P11652" t="s">
        <v>243</v>
      </c>
      <c r="Q11652">
        <v>-1.08</v>
      </c>
      <c r="V11652">
        <v>1</v>
      </c>
      <c r="W11652" t="s">
        <v>1371</v>
      </c>
      <c r="X11652" t="s">
        <v>1452</v>
      </c>
    </row>
    <row r="11653" spans="1:24" x14ac:dyDescent="0.3">
      <c r="A11653">
        <v>15458</v>
      </c>
      <c r="B11653" s="15" t="s">
        <v>1048</v>
      </c>
      <c r="C11653" t="str">
        <f>_xlfn.XLOOKUP($B11653, STANDARDS!$A:$A, STANDARDS!$B:$B,,0,2)</f>
        <v>Daguandong Fm</v>
      </c>
      <c r="D11653" t="s">
        <v>1064</v>
      </c>
      <c r="E11653" t="s">
        <v>1307</v>
      </c>
      <c r="J11653" s="13">
        <v>2200</v>
      </c>
      <c r="K11653" s="13">
        <v>200</v>
      </c>
      <c r="L11653" s="16" t="s">
        <v>1334</v>
      </c>
      <c r="M11653" t="s">
        <v>583</v>
      </c>
      <c r="P11653" t="s">
        <v>243</v>
      </c>
      <c r="Q11653">
        <v>-0.43</v>
      </c>
      <c r="V11653">
        <v>1</v>
      </c>
      <c r="W11653" t="s">
        <v>1371</v>
      </c>
      <c r="X11653" t="s">
        <v>1452</v>
      </c>
    </row>
    <row r="11654" spans="1:24" x14ac:dyDescent="0.3">
      <c r="A11654">
        <v>15459</v>
      </c>
      <c r="B11654" s="15" t="s">
        <v>1048</v>
      </c>
      <c r="C11654" t="str">
        <f>_xlfn.XLOOKUP($B11654, STANDARDS!$A:$A, STANDARDS!$B:$B,,0,2)</f>
        <v>Daguandong Fm</v>
      </c>
      <c r="D11654" t="s">
        <v>1064</v>
      </c>
      <c r="E11654" t="s">
        <v>1307</v>
      </c>
      <c r="J11654" s="13">
        <v>2200</v>
      </c>
      <c r="K11654" s="13">
        <v>200</v>
      </c>
      <c r="L11654" s="16" t="s">
        <v>1334</v>
      </c>
      <c r="M11654" t="s">
        <v>583</v>
      </c>
      <c r="P11654" t="s">
        <v>243</v>
      </c>
      <c r="Q11654">
        <v>-0.72</v>
      </c>
      <c r="V11654">
        <v>1</v>
      </c>
      <c r="W11654" t="s">
        <v>1371</v>
      </c>
      <c r="X11654" t="s">
        <v>1452</v>
      </c>
    </row>
    <row r="11655" spans="1:24" x14ac:dyDescent="0.3">
      <c r="A11655">
        <v>15460</v>
      </c>
      <c r="B11655" s="15" t="s">
        <v>1048</v>
      </c>
      <c r="C11655" t="str">
        <f>_xlfn.XLOOKUP($B11655, STANDARDS!$A:$A, STANDARDS!$B:$B,,0,2)</f>
        <v>Daguandong Fm</v>
      </c>
      <c r="D11655" t="s">
        <v>1064</v>
      </c>
      <c r="E11655" t="s">
        <v>1307</v>
      </c>
      <c r="J11655" s="13">
        <v>2200</v>
      </c>
      <c r="K11655" s="13">
        <v>200</v>
      </c>
      <c r="L11655" s="16" t="s">
        <v>1334</v>
      </c>
      <c r="M11655" t="s">
        <v>583</v>
      </c>
      <c r="P11655" t="s">
        <v>243</v>
      </c>
      <c r="Q11655">
        <v>-1.96</v>
      </c>
      <c r="V11655">
        <v>1</v>
      </c>
      <c r="W11655" t="s">
        <v>1371</v>
      </c>
      <c r="X11655" t="s">
        <v>1452</v>
      </c>
    </row>
    <row r="11656" spans="1:24" x14ac:dyDescent="0.3">
      <c r="A11656">
        <v>15461</v>
      </c>
      <c r="B11656" s="15" t="s">
        <v>1048</v>
      </c>
      <c r="C11656" t="str">
        <f>_xlfn.XLOOKUP($B11656, STANDARDS!$A:$A, STANDARDS!$B:$B,,0,2)</f>
        <v>Daguandong Fm</v>
      </c>
      <c r="D11656" t="s">
        <v>1064</v>
      </c>
      <c r="E11656" t="s">
        <v>1307</v>
      </c>
      <c r="J11656" s="13">
        <v>2200</v>
      </c>
      <c r="K11656" s="13">
        <v>200</v>
      </c>
      <c r="L11656" s="16" t="s">
        <v>1334</v>
      </c>
      <c r="M11656" t="s">
        <v>583</v>
      </c>
      <c r="P11656" t="s">
        <v>243</v>
      </c>
      <c r="Q11656">
        <v>-1.49</v>
      </c>
      <c r="V11656">
        <v>1</v>
      </c>
      <c r="W11656" t="s">
        <v>1371</v>
      </c>
      <c r="X11656" t="s">
        <v>1452</v>
      </c>
    </row>
    <row r="11657" spans="1:24" x14ac:dyDescent="0.3">
      <c r="A11657">
        <v>15462</v>
      </c>
      <c r="B11657" s="15" t="s">
        <v>1048</v>
      </c>
      <c r="C11657" t="str">
        <f>_xlfn.XLOOKUP($B11657, STANDARDS!$A:$A, STANDARDS!$B:$B,,0,2)</f>
        <v>Daguandong Fm</v>
      </c>
      <c r="D11657" t="s">
        <v>1064</v>
      </c>
      <c r="E11657" t="s">
        <v>1307</v>
      </c>
      <c r="J11657" s="13">
        <v>2200</v>
      </c>
      <c r="K11657" s="13">
        <v>200</v>
      </c>
      <c r="L11657" s="16" t="s">
        <v>1334</v>
      </c>
      <c r="M11657" t="s">
        <v>583</v>
      </c>
      <c r="P11657" t="s">
        <v>243</v>
      </c>
      <c r="Q11657">
        <v>-0.63</v>
      </c>
      <c r="V11657">
        <v>1</v>
      </c>
      <c r="W11657" t="s">
        <v>1371</v>
      </c>
      <c r="X11657" t="s">
        <v>1452</v>
      </c>
    </row>
    <row r="11658" spans="1:24" x14ac:dyDescent="0.3">
      <c r="A11658">
        <v>15463</v>
      </c>
      <c r="B11658" s="15" t="s">
        <v>1048</v>
      </c>
      <c r="C11658" t="str">
        <f>_xlfn.XLOOKUP($B11658, STANDARDS!$A:$A, STANDARDS!$B:$B,,0,2)</f>
        <v>Daguandong Fm</v>
      </c>
      <c r="D11658" t="s">
        <v>1064</v>
      </c>
      <c r="E11658" t="s">
        <v>1307</v>
      </c>
      <c r="J11658" s="13">
        <v>2200</v>
      </c>
      <c r="K11658" s="13">
        <v>200</v>
      </c>
      <c r="L11658" s="16" t="s">
        <v>1334</v>
      </c>
      <c r="M11658" t="s">
        <v>583</v>
      </c>
      <c r="P11658" t="s">
        <v>243</v>
      </c>
      <c r="Q11658">
        <v>-0.39</v>
      </c>
      <c r="V11658">
        <v>1</v>
      </c>
      <c r="W11658" t="s">
        <v>1371</v>
      </c>
      <c r="X11658" t="s">
        <v>1452</v>
      </c>
    </row>
    <row r="11659" spans="1:24" x14ac:dyDescent="0.3">
      <c r="A11659">
        <v>15464</v>
      </c>
      <c r="B11659" s="15" t="s">
        <v>1048</v>
      </c>
      <c r="C11659" t="str">
        <f>_xlfn.XLOOKUP($B11659, STANDARDS!$A:$A, STANDARDS!$B:$B,,0,2)</f>
        <v>Daguandong Fm</v>
      </c>
      <c r="D11659" t="s">
        <v>1064</v>
      </c>
      <c r="E11659" t="s">
        <v>1307</v>
      </c>
      <c r="J11659" s="13">
        <v>2200</v>
      </c>
      <c r="K11659" s="13">
        <v>200</v>
      </c>
      <c r="L11659" s="16" t="s">
        <v>1334</v>
      </c>
      <c r="M11659" t="s">
        <v>583</v>
      </c>
      <c r="P11659" t="s">
        <v>243</v>
      </c>
      <c r="Q11659">
        <v>-0.55000000000000004</v>
      </c>
      <c r="V11659">
        <v>1</v>
      </c>
      <c r="W11659" t="s">
        <v>1371</v>
      </c>
      <c r="X11659" t="s">
        <v>1452</v>
      </c>
    </row>
    <row r="11660" spans="1:24" x14ac:dyDescent="0.3">
      <c r="A11660">
        <v>15465</v>
      </c>
      <c r="B11660" s="15" t="s">
        <v>1048</v>
      </c>
      <c r="C11660" t="str">
        <f>_xlfn.XLOOKUP($B11660, STANDARDS!$A:$A, STANDARDS!$B:$B,,0,2)</f>
        <v>Daguandong Fm</v>
      </c>
      <c r="D11660" t="s">
        <v>1064</v>
      </c>
      <c r="E11660" t="s">
        <v>1307</v>
      </c>
      <c r="J11660" s="13">
        <v>2200</v>
      </c>
      <c r="K11660" s="13">
        <v>200</v>
      </c>
      <c r="L11660" s="16" t="s">
        <v>1334</v>
      </c>
      <c r="M11660" t="s">
        <v>583</v>
      </c>
      <c r="P11660" t="s">
        <v>243</v>
      </c>
      <c r="Q11660">
        <v>-0.31</v>
      </c>
      <c r="V11660">
        <v>1</v>
      </c>
      <c r="W11660" t="s">
        <v>1371</v>
      </c>
      <c r="X11660" t="s">
        <v>1452</v>
      </c>
    </row>
    <row r="11661" spans="1:24" x14ac:dyDescent="0.3">
      <c r="A11661">
        <v>15466</v>
      </c>
      <c r="B11661" s="15" t="s">
        <v>1048</v>
      </c>
      <c r="C11661" t="str">
        <f>_xlfn.XLOOKUP($B11661, STANDARDS!$A:$A, STANDARDS!$B:$B,,0,2)</f>
        <v>Daguandong Fm</v>
      </c>
      <c r="D11661" t="s">
        <v>1064</v>
      </c>
      <c r="E11661" t="s">
        <v>1307</v>
      </c>
      <c r="J11661" s="13">
        <v>2200</v>
      </c>
      <c r="K11661" s="13">
        <v>200</v>
      </c>
      <c r="L11661" s="16" t="s">
        <v>1334</v>
      </c>
      <c r="M11661" t="s">
        <v>583</v>
      </c>
      <c r="P11661" t="s">
        <v>243</v>
      </c>
      <c r="Q11661">
        <v>-0.06</v>
      </c>
      <c r="V11661">
        <v>1</v>
      </c>
      <c r="W11661" t="s">
        <v>1371</v>
      </c>
      <c r="X11661" t="s">
        <v>1452</v>
      </c>
    </row>
    <row r="11662" spans="1:24" x14ac:dyDescent="0.3">
      <c r="A11662">
        <v>15467</v>
      </c>
      <c r="B11662" s="15" t="s">
        <v>1048</v>
      </c>
      <c r="C11662" t="str">
        <f>_xlfn.XLOOKUP($B11662, STANDARDS!$A:$A, STANDARDS!$B:$B,,0,2)</f>
        <v>Daguandong Fm</v>
      </c>
      <c r="D11662" t="s">
        <v>1064</v>
      </c>
      <c r="E11662" t="s">
        <v>1307</v>
      </c>
      <c r="J11662" s="13">
        <v>2200</v>
      </c>
      <c r="K11662" s="13">
        <v>200</v>
      </c>
      <c r="L11662" s="16" t="s">
        <v>1334</v>
      </c>
      <c r="M11662" t="s">
        <v>583</v>
      </c>
      <c r="P11662" t="s">
        <v>243</v>
      </c>
      <c r="Q11662">
        <v>-0.17</v>
      </c>
      <c r="V11662">
        <v>1</v>
      </c>
      <c r="W11662" t="s">
        <v>1371</v>
      </c>
      <c r="X11662" t="s">
        <v>1452</v>
      </c>
    </row>
    <row r="11663" spans="1:24" x14ac:dyDescent="0.3">
      <c r="A11663">
        <v>15468</v>
      </c>
      <c r="B11663" s="15" t="s">
        <v>1048</v>
      </c>
      <c r="C11663" t="str">
        <f>_xlfn.XLOOKUP($B11663, STANDARDS!$A:$A, STANDARDS!$B:$B,,0,2)</f>
        <v>Daguandong Fm</v>
      </c>
      <c r="D11663" t="s">
        <v>1064</v>
      </c>
      <c r="E11663" t="s">
        <v>1307</v>
      </c>
      <c r="J11663" s="13">
        <v>2200</v>
      </c>
      <c r="K11663" s="13">
        <v>200</v>
      </c>
      <c r="L11663" s="16" t="s">
        <v>1334</v>
      </c>
      <c r="M11663" t="s">
        <v>583</v>
      </c>
      <c r="P11663" t="s">
        <v>243</v>
      </c>
      <c r="Q11663">
        <v>-0.22</v>
      </c>
      <c r="V11663">
        <v>1</v>
      </c>
      <c r="W11663" t="s">
        <v>1371</v>
      </c>
      <c r="X11663" t="s">
        <v>1452</v>
      </c>
    </row>
    <row r="11664" spans="1:24" x14ac:dyDescent="0.3">
      <c r="A11664">
        <v>15469</v>
      </c>
      <c r="B11664" s="15" t="s">
        <v>1048</v>
      </c>
      <c r="C11664" t="str">
        <f>_xlfn.XLOOKUP($B11664, STANDARDS!$A:$A, STANDARDS!$B:$B,,0,2)</f>
        <v>Daguandong Fm</v>
      </c>
      <c r="D11664" t="s">
        <v>1064</v>
      </c>
      <c r="E11664" t="s">
        <v>1307</v>
      </c>
      <c r="J11664" s="13">
        <v>2200</v>
      </c>
      <c r="K11664" s="13">
        <v>200</v>
      </c>
      <c r="L11664" s="16" t="s">
        <v>1334</v>
      </c>
      <c r="M11664" t="s">
        <v>583</v>
      </c>
      <c r="P11664" t="s">
        <v>243</v>
      </c>
      <c r="Q11664">
        <v>-0.99</v>
      </c>
      <c r="V11664">
        <v>1</v>
      </c>
      <c r="W11664" t="s">
        <v>1371</v>
      </c>
      <c r="X11664" t="s">
        <v>1452</v>
      </c>
    </row>
    <row r="11665" spans="1:24" x14ac:dyDescent="0.3">
      <c r="A11665">
        <v>15470</v>
      </c>
      <c r="B11665" s="15" t="s">
        <v>1048</v>
      </c>
      <c r="C11665" t="str">
        <f>_xlfn.XLOOKUP($B11665, STANDARDS!$A:$A, STANDARDS!$B:$B,,0,2)</f>
        <v>Daguandong Fm</v>
      </c>
      <c r="D11665" t="s">
        <v>1064</v>
      </c>
      <c r="E11665" t="s">
        <v>1307</v>
      </c>
      <c r="J11665" s="13">
        <v>2200</v>
      </c>
      <c r="K11665" s="13">
        <v>200</v>
      </c>
      <c r="L11665" s="16" t="s">
        <v>1334</v>
      </c>
      <c r="M11665" t="s">
        <v>583</v>
      </c>
      <c r="P11665" t="s">
        <v>243</v>
      </c>
      <c r="Q11665">
        <v>-0.84</v>
      </c>
      <c r="V11665">
        <v>1</v>
      </c>
      <c r="W11665" t="s">
        <v>1371</v>
      </c>
      <c r="X11665" t="s">
        <v>1452</v>
      </c>
    </row>
    <row r="11666" spans="1:24" x14ac:dyDescent="0.3">
      <c r="A11666">
        <v>15471</v>
      </c>
      <c r="B11666" s="15" t="s">
        <v>1048</v>
      </c>
      <c r="C11666" t="str">
        <f>_xlfn.XLOOKUP($B11666, STANDARDS!$A:$A, STANDARDS!$B:$B,,0,2)</f>
        <v>Daguandong Fm</v>
      </c>
      <c r="D11666" t="s">
        <v>1064</v>
      </c>
      <c r="E11666" t="s">
        <v>1307</v>
      </c>
      <c r="J11666" s="13">
        <v>2200</v>
      </c>
      <c r="K11666" s="13">
        <v>200</v>
      </c>
      <c r="L11666" s="16" t="s">
        <v>1334</v>
      </c>
      <c r="M11666" t="s">
        <v>583</v>
      </c>
      <c r="P11666" t="s">
        <v>243</v>
      </c>
      <c r="Q11666">
        <v>-0.67</v>
      </c>
      <c r="V11666">
        <v>1</v>
      </c>
      <c r="W11666" t="s">
        <v>1371</v>
      </c>
      <c r="X11666" t="s">
        <v>1452</v>
      </c>
    </row>
    <row r="11667" spans="1:24" x14ac:dyDescent="0.3">
      <c r="A11667">
        <v>15472</v>
      </c>
      <c r="B11667" s="15" t="s">
        <v>1048</v>
      </c>
      <c r="C11667" t="str">
        <f>_xlfn.XLOOKUP($B11667, STANDARDS!$A:$A, STANDARDS!$B:$B,,0,2)</f>
        <v>Daguandong Fm</v>
      </c>
      <c r="D11667" t="s">
        <v>1064</v>
      </c>
      <c r="E11667" t="s">
        <v>1307</v>
      </c>
      <c r="J11667" s="13">
        <v>2200</v>
      </c>
      <c r="K11667" s="13">
        <v>200</v>
      </c>
      <c r="L11667" s="16" t="s">
        <v>1334</v>
      </c>
      <c r="M11667" t="s">
        <v>583</v>
      </c>
      <c r="P11667" t="s">
        <v>243</v>
      </c>
      <c r="Q11667">
        <v>-0.01</v>
      </c>
      <c r="V11667">
        <v>1</v>
      </c>
      <c r="W11667" t="s">
        <v>1371</v>
      </c>
      <c r="X11667" t="s">
        <v>1452</v>
      </c>
    </row>
    <row r="11668" spans="1:24" x14ac:dyDescent="0.3">
      <c r="A11668">
        <v>15473</v>
      </c>
      <c r="B11668" s="15" t="s">
        <v>1048</v>
      </c>
      <c r="C11668" t="str">
        <f>_xlfn.XLOOKUP($B11668, STANDARDS!$A:$A, STANDARDS!$B:$B,,0,2)</f>
        <v>Daguandong Fm</v>
      </c>
      <c r="D11668" t="s">
        <v>1064</v>
      </c>
      <c r="E11668" t="s">
        <v>1307</v>
      </c>
      <c r="J11668" s="13">
        <v>2200</v>
      </c>
      <c r="K11668" s="13">
        <v>200</v>
      </c>
      <c r="L11668" s="16" t="s">
        <v>1334</v>
      </c>
      <c r="M11668" t="s">
        <v>583</v>
      </c>
      <c r="P11668" t="s">
        <v>243</v>
      </c>
      <c r="Q11668">
        <v>0.08</v>
      </c>
      <c r="V11668">
        <v>1</v>
      </c>
      <c r="W11668" t="s">
        <v>1371</v>
      </c>
      <c r="X11668" t="s">
        <v>1452</v>
      </c>
    </row>
    <row r="11669" spans="1:24" x14ac:dyDescent="0.3">
      <c r="A11669">
        <v>15474</v>
      </c>
      <c r="B11669" s="15" t="s">
        <v>1048</v>
      </c>
      <c r="C11669" t="str">
        <f>_xlfn.XLOOKUP($B11669, STANDARDS!$A:$A, STANDARDS!$B:$B,,0,2)</f>
        <v>Daguandong Fm</v>
      </c>
      <c r="D11669" t="s">
        <v>1064</v>
      </c>
      <c r="E11669" t="s">
        <v>1307</v>
      </c>
      <c r="J11669" s="13">
        <v>2200</v>
      </c>
      <c r="K11669" s="13">
        <v>200</v>
      </c>
      <c r="L11669" s="16" t="s">
        <v>1334</v>
      </c>
      <c r="M11669" t="s">
        <v>583</v>
      </c>
      <c r="P11669" t="s">
        <v>243</v>
      </c>
      <c r="Q11669">
        <v>0.6</v>
      </c>
      <c r="V11669">
        <v>1</v>
      </c>
      <c r="W11669" t="s">
        <v>1371</v>
      </c>
      <c r="X11669" t="s">
        <v>1452</v>
      </c>
    </row>
    <row r="11670" spans="1:24" x14ac:dyDescent="0.3">
      <c r="A11670">
        <v>15475</v>
      </c>
      <c r="B11670" s="15" t="s">
        <v>1048</v>
      </c>
      <c r="C11670" t="str">
        <f>_xlfn.XLOOKUP($B11670, STANDARDS!$A:$A, STANDARDS!$B:$B,,0,2)</f>
        <v>Daguandong Fm</v>
      </c>
      <c r="D11670" t="s">
        <v>1064</v>
      </c>
      <c r="E11670" t="s">
        <v>1307</v>
      </c>
      <c r="J11670" s="13">
        <v>2200</v>
      </c>
      <c r="K11670" s="13">
        <v>200</v>
      </c>
      <c r="L11670" s="16" t="s">
        <v>1334</v>
      </c>
      <c r="M11670" t="s">
        <v>583</v>
      </c>
      <c r="P11670" t="s">
        <v>243</v>
      </c>
      <c r="Q11670">
        <v>0.12</v>
      </c>
      <c r="V11670">
        <v>1</v>
      </c>
      <c r="W11670" t="s">
        <v>1371</v>
      </c>
      <c r="X11670" t="s">
        <v>1452</v>
      </c>
    </row>
    <row r="11671" spans="1:24" x14ac:dyDescent="0.3">
      <c r="A11671">
        <v>15476</v>
      </c>
      <c r="B11671" s="15" t="s">
        <v>1048</v>
      </c>
      <c r="C11671" t="str">
        <f>_xlfn.XLOOKUP($B11671, STANDARDS!$A:$A, STANDARDS!$B:$B,,0,2)</f>
        <v>Daguandong Fm</v>
      </c>
      <c r="D11671" t="s">
        <v>1064</v>
      </c>
      <c r="E11671" t="s">
        <v>1307</v>
      </c>
      <c r="J11671" s="13">
        <v>2200</v>
      </c>
      <c r="K11671" s="13">
        <v>200</v>
      </c>
      <c r="L11671" s="16" t="s">
        <v>1334</v>
      </c>
      <c r="M11671" t="s">
        <v>583</v>
      </c>
      <c r="P11671" t="s">
        <v>243</v>
      </c>
      <c r="Q11671">
        <v>-0.39</v>
      </c>
      <c r="V11671">
        <v>1</v>
      </c>
      <c r="W11671" t="s">
        <v>1371</v>
      </c>
      <c r="X11671" t="s">
        <v>1452</v>
      </c>
    </row>
    <row r="11672" spans="1:24" x14ac:dyDescent="0.3">
      <c r="A11672">
        <v>15477</v>
      </c>
      <c r="B11672" s="15" t="s">
        <v>1048</v>
      </c>
      <c r="C11672" t="str">
        <f>_xlfn.XLOOKUP($B11672, STANDARDS!$A:$A, STANDARDS!$B:$B,,0,2)</f>
        <v>Daguandong Fm</v>
      </c>
      <c r="D11672" t="s">
        <v>1064</v>
      </c>
      <c r="E11672" t="s">
        <v>1307</v>
      </c>
      <c r="J11672" s="13">
        <v>2200</v>
      </c>
      <c r="K11672" s="13">
        <v>200</v>
      </c>
      <c r="L11672" s="16" t="s">
        <v>1334</v>
      </c>
      <c r="M11672" t="s">
        <v>583</v>
      </c>
      <c r="P11672" t="s">
        <v>243</v>
      </c>
      <c r="Q11672">
        <v>-0.63</v>
      </c>
      <c r="V11672">
        <v>1</v>
      </c>
      <c r="W11672" t="s">
        <v>1371</v>
      </c>
      <c r="X11672" t="s">
        <v>1452</v>
      </c>
    </row>
    <row r="11673" spans="1:24" x14ac:dyDescent="0.3">
      <c r="A11673">
        <v>15478</v>
      </c>
      <c r="B11673" s="15" t="s">
        <v>1048</v>
      </c>
      <c r="C11673" t="str">
        <f>_xlfn.XLOOKUP($B11673, STANDARDS!$A:$A, STANDARDS!$B:$B,,0,2)</f>
        <v>Daguandong Fm</v>
      </c>
      <c r="D11673" t="s">
        <v>1064</v>
      </c>
      <c r="E11673" t="s">
        <v>1307</v>
      </c>
      <c r="J11673" s="13">
        <v>2200</v>
      </c>
      <c r="K11673" s="13">
        <v>200</v>
      </c>
      <c r="L11673" s="16" t="s">
        <v>1334</v>
      </c>
      <c r="M11673" t="s">
        <v>583</v>
      </c>
      <c r="P11673" t="s">
        <v>243</v>
      </c>
      <c r="Q11673">
        <v>0.4</v>
      </c>
      <c r="V11673">
        <v>1</v>
      </c>
      <c r="W11673" t="s">
        <v>1371</v>
      </c>
      <c r="X11673" t="s">
        <v>1452</v>
      </c>
    </row>
    <row r="11674" spans="1:24" x14ac:dyDescent="0.3">
      <c r="A11674">
        <v>15479</v>
      </c>
      <c r="B11674" s="15" t="s">
        <v>1048</v>
      </c>
      <c r="C11674" t="str">
        <f>_xlfn.XLOOKUP($B11674, STANDARDS!$A:$A, STANDARDS!$B:$B,,0,2)</f>
        <v>Daguandong Fm</v>
      </c>
      <c r="D11674" t="s">
        <v>1064</v>
      </c>
      <c r="E11674" t="s">
        <v>1307</v>
      </c>
      <c r="J11674" s="13">
        <v>2200</v>
      </c>
      <c r="K11674" s="13">
        <v>200</v>
      </c>
      <c r="L11674" s="16" t="s">
        <v>1334</v>
      </c>
      <c r="M11674" t="s">
        <v>583</v>
      </c>
      <c r="P11674" t="s">
        <v>243</v>
      </c>
      <c r="Q11674">
        <v>0.32</v>
      </c>
      <c r="V11674">
        <v>1</v>
      </c>
      <c r="W11674" t="s">
        <v>1371</v>
      </c>
      <c r="X11674" t="s">
        <v>1452</v>
      </c>
    </row>
    <row r="11675" spans="1:24" x14ac:dyDescent="0.3">
      <c r="A11675">
        <v>15480</v>
      </c>
      <c r="B11675" s="15" t="s">
        <v>1048</v>
      </c>
      <c r="C11675" t="str">
        <f>_xlfn.XLOOKUP($B11675, STANDARDS!$A:$A, STANDARDS!$B:$B,,0,2)</f>
        <v>Daguandong Fm</v>
      </c>
      <c r="D11675" t="s">
        <v>1064</v>
      </c>
      <c r="E11675" t="s">
        <v>1307</v>
      </c>
      <c r="J11675" s="13">
        <v>2200</v>
      </c>
      <c r="K11675" s="13">
        <v>200</v>
      </c>
      <c r="L11675" s="16" t="s">
        <v>1334</v>
      </c>
      <c r="M11675" t="s">
        <v>583</v>
      </c>
      <c r="P11675" t="s">
        <v>243</v>
      </c>
      <c r="Q11675">
        <v>-0.11</v>
      </c>
      <c r="V11675">
        <v>1</v>
      </c>
      <c r="W11675" t="s">
        <v>1371</v>
      </c>
      <c r="X11675" t="s">
        <v>1452</v>
      </c>
    </row>
    <row r="11676" spans="1:24" x14ac:dyDescent="0.3">
      <c r="A11676">
        <v>15481</v>
      </c>
      <c r="B11676" s="15" t="s">
        <v>1048</v>
      </c>
      <c r="C11676" t="str">
        <f>_xlfn.XLOOKUP($B11676, STANDARDS!$A:$A, STANDARDS!$B:$B,,0,2)</f>
        <v>Daguandong Fm</v>
      </c>
      <c r="D11676" t="s">
        <v>1064</v>
      </c>
      <c r="E11676" t="s">
        <v>1307</v>
      </c>
      <c r="J11676" s="13">
        <v>2200</v>
      </c>
      <c r="K11676" s="13">
        <v>200</v>
      </c>
      <c r="L11676" s="16" t="s">
        <v>1334</v>
      </c>
      <c r="M11676" t="s">
        <v>583</v>
      </c>
      <c r="P11676" t="s">
        <v>243</v>
      </c>
      <c r="Q11676">
        <v>0.32</v>
      </c>
      <c r="V11676">
        <v>1</v>
      </c>
      <c r="W11676" t="s">
        <v>1371</v>
      </c>
      <c r="X11676" t="s">
        <v>1452</v>
      </c>
    </row>
    <row r="11677" spans="1:24" x14ac:dyDescent="0.3">
      <c r="A11677">
        <v>15482</v>
      </c>
      <c r="B11677" s="15" t="s">
        <v>1048</v>
      </c>
      <c r="C11677" t="str">
        <f>_xlfn.XLOOKUP($B11677, STANDARDS!$A:$A, STANDARDS!$B:$B,,0,2)</f>
        <v>Daguandong Fm</v>
      </c>
      <c r="D11677" t="s">
        <v>1064</v>
      </c>
      <c r="E11677" t="s">
        <v>1307</v>
      </c>
      <c r="J11677" s="13">
        <v>2200</v>
      </c>
      <c r="K11677" s="13">
        <v>200</v>
      </c>
      <c r="L11677" s="16" t="s">
        <v>1334</v>
      </c>
      <c r="M11677" t="s">
        <v>583</v>
      </c>
      <c r="P11677" t="s">
        <v>243</v>
      </c>
      <c r="Q11677">
        <v>0.04</v>
      </c>
      <c r="V11677">
        <v>1</v>
      </c>
      <c r="W11677" t="s">
        <v>1371</v>
      </c>
      <c r="X11677" t="s">
        <v>1452</v>
      </c>
    </row>
    <row r="11678" spans="1:24" x14ac:dyDescent="0.3">
      <c r="A11678">
        <v>15483</v>
      </c>
      <c r="B11678" s="15" t="s">
        <v>1048</v>
      </c>
      <c r="C11678" t="str">
        <f>_xlfn.XLOOKUP($B11678, STANDARDS!$A:$A, STANDARDS!$B:$B,,0,2)</f>
        <v>Daguandong Fm</v>
      </c>
      <c r="D11678" t="s">
        <v>1064</v>
      </c>
      <c r="E11678" t="s">
        <v>1307</v>
      </c>
      <c r="J11678" s="13">
        <v>2200</v>
      </c>
      <c r="K11678" s="13">
        <v>200</v>
      </c>
      <c r="L11678" s="16" t="s">
        <v>1334</v>
      </c>
      <c r="M11678" t="s">
        <v>583</v>
      </c>
      <c r="P11678" t="s">
        <v>243</v>
      </c>
      <c r="Q11678">
        <v>0.4</v>
      </c>
      <c r="V11678">
        <v>1</v>
      </c>
      <c r="W11678" t="s">
        <v>1371</v>
      </c>
      <c r="X11678" t="s">
        <v>1452</v>
      </c>
    </row>
    <row r="11679" spans="1:24" x14ac:dyDescent="0.3">
      <c r="A11679">
        <v>15484</v>
      </c>
      <c r="B11679" s="15" t="s">
        <v>1048</v>
      </c>
      <c r="C11679" t="str">
        <f>_xlfn.XLOOKUP($B11679, STANDARDS!$A:$A, STANDARDS!$B:$B,,0,2)</f>
        <v>Daguandong Fm</v>
      </c>
      <c r="D11679" t="s">
        <v>1064</v>
      </c>
      <c r="E11679" t="s">
        <v>1307</v>
      </c>
      <c r="J11679" s="13">
        <v>2200</v>
      </c>
      <c r="K11679" s="13">
        <v>200</v>
      </c>
      <c r="L11679" s="16" t="s">
        <v>1334</v>
      </c>
      <c r="M11679" t="s">
        <v>583</v>
      </c>
      <c r="P11679" t="s">
        <v>243</v>
      </c>
      <c r="Q11679">
        <v>1.4</v>
      </c>
      <c r="V11679">
        <v>1</v>
      </c>
      <c r="W11679" t="s">
        <v>1371</v>
      </c>
      <c r="X11679" t="s">
        <v>1452</v>
      </c>
    </row>
    <row r="11680" spans="1:24" x14ac:dyDescent="0.3">
      <c r="A11680">
        <v>15485</v>
      </c>
      <c r="B11680" s="15" t="s">
        <v>1048</v>
      </c>
      <c r="C11680" t="str">
        <f>_xlfn.XLOOKUP($B11680, STANDARDS!$A:$A, STANDARDS!$B:$B,,0,2)</f>
        <v>Daguandong Fm</v>
      </c>
      <c r="D11680" t="s">
        <v>1064</v>
      </c>
      <c r="E11680" t="s">
        <v>1307</v>
      </c>
      <c r="J11680" s="13">
        <v>2200</v>
      </c>
      <c r="K11680" s="13">
        <v>200</v>
      </c>
      <c r="L11680" s="16" t="s">
        <v>1334</v>
      </c>
      <c r="M11680" t="s">
        <v>583</v>
      </c>
      <c r="P11680" t="s">
        <v>243</v>
      </c>
      <c r="Q11680">
        <v>1.44</v>
      </c>
      <c r="V11680">
        <v>1</v>
      </c>
      <c r="W11680" t="s">
        <v>1371</v>
      </c>
      <c r="X11680" t="s">
        <v>1452</v>
      </c>
    </row>
    <row r="11681" spans="1:24" x14ac:dyDescent="0.3">
      <c r="A11681">
        <v>15486</v>
      </c>
      <c r="B11681" s="15" t="s">
        <v>1048</v>
      </c>
      <c r="C11681" t="str">
        <f>_xlfn.XLOOKUP($B11681, STANDARDS!$A:$A, STANDARDS!$B:$B,,0,2)</f>
        <v>Daguandong Fm</v>
      </c>
      <c r="D11681" t="s">
        <v>1064</v>
      </c>
      <c r="E11681" t="s">
        <v>1307</v>
      </c>
      <c r="J11681" s="13">
        <v>2200</v>
      </c>
      <c r="K11681" s="13">
        <v>200</v>
      </c>
      <c r="L11681" s="16" t="s">
        <v>1334</v>
      </c>
      <c r="M11681" t="s">
        <v>583</v>
      </c>
      <c r="P11681" t="s">
        <v>243</v>
      </c>
      <c r="Q11681">
        <v>1.33</v>
      </c>
      <c r="V11681">
        <v>1</v>
      </c>
      <c r="W11681" t="s">
        <v>1371</v>
      </c>
      <c r="X11681" t="s">
        <v>1452</v>
      </c>
    </row>
    <row r="11682" spans="1:24" x14ac:dyDescent="0.3">
      <c r="A11682">
        <v>15487</v>
      </c>
      <c r="B11682" s="15" t="s">
        <v>1048</v>
      </c>
      <c r="C11682" t="str">
        <f>_xlfn.XLOOKUP($B11682, STANDARDS!$A:$A, STANDARDS!$B:$B,,0,2)</f>
        <v>Daguandong Fm</v>
      </c>
      <c r="D11682" t="s">
        <v>1064</v>
      </c>
      <c r="E11682" t="s">
        <v>1307</v>
      </c>
      <c r="J11682" s="13">
        <v>2200</v>
      </c>
      <c r="K11682" s="13">
        <v>200</v>
      </c>
      <c r="L11682" s="16" t="s">
        <v>1334</v>
      </c>
      <c r="M11682" t="s">
        <v>583</v>
      </c>
      <c r="P11682" t="s">
        <v>243</v>
      </c>
      <c r="Q11682">
        <v>1.51</v>
      </c>
      <c r="V11682">
        <v>1</v>
      </c>
      <c r="W11682" t="s">
        <v>1371</v>
      </c>
      <c r="X11682" t="s">
        <v>1452</v>
      </c>
    </row>
    <row r="11683" spans="1:24" x14ac:dyDescent="0.3">
      <c r="A11683">
        <v>15488</v>
      </c>
      <c r="B11683" s="15" t="s">
        <v>1048</v>
      </c>
      <c r="C11683" t="str">
        <f>_xlfn.XLOOKUP($B11683, STANDARDS!$A:$A, STANDARDS!$B:$B,,0,2)</f>
        <v>Daguandong Fm</v>
      </c>
      <c r="D11683" t="s">
        <v>1064</v>
      </c>
      <c r="E11683" t="s">
        <v>1307</v>
      </c>
      <c r="J11683" s="13">
        <v>2200</v>
      </c>
      <c r="K11683" s="13">
        <v>200</v>
      </c>
      <c r="L11683" s="16" t="s">
        <v>1334</v>
      </c>
      <c r="M11683" t="s">
        <v>583</v>
      </c>
      <c r="P11683" t="s">
        <v>243</v>
      </c>
      <c r="Q11683">
        <v>1.4</v>
      </c>
      <c r="V11683">
        <v>1</v>
      </c>
      <c r="W11683" t="s">
        <v>1371</v>
      </c>
      <c r="X11683" t="s">
        <v>1452</v>
      </c>
    </row>
    <row r="11684" spans="1:24" x14ac:dyDescent="0.3">
      <c r="A11684">
        <v>15489</v>
      </c>
      <c r="B11684" s="15" t="s">
        <v>1048</v>
      </c>
      <c r="C11684" t="str">
        <f>_xlfn.XLOOKUP($B11684, STANDARDS!$A:$A, STANDARDS!$B:$B,,0,2)</f>
        <v>Daguandong Fm</v>
      </c>
      <c r="D11684" t="s">
        <v>1064</v>
      </c>
      <c r="E11684" t="s">
        <v>1307</v>
      </c>
      <c r="J11684" s="13">
        <v>2200</v>
      </c>
      <c r="K11684" s="13">
        <v>200</v>
      </c>
      <c r="L11684" s="16" t="s">
        <v>1334</v>
      </c>
      <c r="M11684" t="s">
        <v>583</v>
      </c>
      <c r="P11684" t="s">
        <v>243</v>
      </c>
      <c r="Q11684">
        <v>1.66</v>
      </c>
      <c r="V11684">
        <v>1</v>
      </c>
      <c r="W11684" t="s">
        <v>1371</v>
      </c>
      <c r="X11684" t="s">
        <v>1452</v>
      </c>
    </row>
    <row r="11685" spans="1:24" x14ac:dyDescent="0.3">
      <c r="A11685">
        <v>15490</v>
      </c>
      <c r="B11685" s="15" t="s">
        <v>1048</v>
      </c>
      <c r="C11685" t="str">
        <f>_xlfn.XLOOKUP($B11685, STANDARDS!$A:$A, STANDARDS!$B:$B,,0,2)</f>
        <v>Daguandong Fm</v>
      </c>
      <c r="D11685" t="s">
        <v>1064</v>
      </c>
      <c r="E11685" t="s">
        <v>1307</v>
      </c>
      <c r="J11685" s="13">
        <v>2200</v>
      </c>
      <c r="K11685" s="13">
        <v>200</v>
      </c>
      <c r="L11685" s="16" t="s">
        <v>1334</v>
      </c>
      <c r="M11685" t="s">
        <v>583</v>
      </c>
      <c r="P11685" t="s">
        <v>243</v>
      </c>
      <c r="Q11685">
        <v>1.72</v>
      </c>
      <c r="V11685">
        <v>1</v>
      </c>
      <c r="W11685" t="s">
        <v>1371</v>
      </c>
      <c r="X11685" t="s">
        <v>1452</v>
      </c>
    </row>
    <row r="11686" spans="1:24" x14ac:dyDescent="0.3">
      <c r="A11686">
        <v>15491</v>
      </c>
      <c r="B11686" s="15" t="s">
        <v>1048</v>
      </c>
      <c r="C11686" t="str">
        <f>_xlfn.XLOOKUP($B11686, STANDARDS!$A:$A, STANDARDS!$B:$B,,0,2)</f>
        <v>Daguandong Fm</v>
      </c>
      <c r="D11686" t="s">
        <v>1064</v>
      </c>
      <c r="E11686" t="s">
        <v>1307</v>
      </c>
      <c r="J11686" s="13">
        <v>2200</v>
      </c>
      <c r="K11686" s="13">
        <v>200</v>
      </c>
      <c r="L11686" s="16" t="s">
        <v>1334</v>
      </c>
      <c r="M11686" t="s">
        <v>583</v>
      </c>
      <c r="P11686" t="s">
        <v>243</v>
      </c>
      <c r="Q11686">
        <v>1.56</v>
      </c>
      <c r="V11686">
        <v>1</v>
      </c>
      <c r="W11686" t="s">
        <v>1371</v>
      </c>
      <c r="X11686" t="s">
        <v>1452</v>
      </c>
    </row>
    <row r="11687" spans="1:24" x14ac:dyDescent="0.3">
      <c r="A11687">
        <v>15492</v>
      </c>
      <c r="B11687" s="15" t="s">
        <v>1048</v>
      </c>
      <c r="C11687" t="str">
        <f>_xlfn.XLOOKUP($B11687, STANDARDS!$A:$A, STANDARDS!$B:$B,,0,2)</f>
        <v>Daguandong Fm</v>
      </c>
      <c r="D11687" t="s">
        <v>1064</v>
      </c>
      <c r="E11687" t="s">
        <v>1307</v>
      </c>
      <c r="J11687" s="13">
        <v>2200</v>
      </c>
      <c r="K11687" s="13">
        <v>200</v>
      </c>
      <c r="L11687" s="16" t="s">
        <v>1334</v>
      </c>
      <c r="M11687" t="s">
        <v>583</v>
      </c>
      <c r="P11687" t="s">
        <v>243</v>
      </c>
      <c r="Q11687">
        <v>0.37</v>
      </c>
      <c r="V11687">
        <v>1</v>
      </c>
      <c r="W11687" t="s">
        <v>1371</v>
      </c>
      <c r="X11687" t="s">
        <v>1452</v>
      </c>
    </row>
    <row r="11688" spans="1:24" x14ac:dyDescent="0.3">
      <c r="A11688">
        <v>15493</v>
      </c>
      <c r="B11688" s="15" t="s">
        <v>1048</v>
      </c>
      <c r="C11688" t="str">
        <f>_xlfn.XLOOKUP($B11688, STANDARDS!$A:$A, STANDARDS!$B:$B,,0,2)</f>
        <v>Daguandong Fm</v>
      </c>
      <c r="D11688" t="s">
        <v>1064</v>
      </c>
      <c r="E11688" t="s">
        <v>1307</v>
      </c>
      <c r="J11688" s="13">
        <v>2200</v>
      </c>
      <c r="K11688" s="13">
        <v>200</v>
      </c>
      <c r="L11688" s="16" t="s">
        <v>1334</v>
      </c>
      <c r="M11688" t="s">
        <v>583</v>
      </c>
      <c r="P11688" t="s">
        <v>243</v>
      </c>
      <c r="Q11688">
        <v>1.06</v>
      </c>
      <c r="V11688">
        <v>1</v>
      </c>
      <c r="W11688" t="s">
        <v>1371</v>
      </c>
      <c r="X11688" t="s">
        <v>1452</v>
      </c>
    </row>
    <row r="11689" spans="1:24" x14ac:dyDescent="0.3">
      <c r="A11689">
        <v>15494</v>
      </c>
      <c r="B11689" s="15" t="s">
        <v>1046</v>
      </c>
      <c r="C11689" t="str">
        <f>_xlfn.XLOOKUP($B11689, STANDARDS!$A:$A, STANDARDS!$B:$B,,0,2)</f>
        <v>Wenshan Fm</v>
      </c>
      <c r="D11689" t="s">
        <v>1064</v>
      </c>
      <c r="E11689" t="s">
        <v>1307</v>
      </c>
      <c r="J11689" s="13">
        <v>2200</v>
      </c>
      <c r="K11689" s="13">
        <v>200</v>
      </c>
      <c r="L11689" s="16" t="s">
        <v>1334</v>
      </c>
      <c r="M11689" t="s">
        <v>583</v>
      </c>
      <c r="P11689" t="s">
        <v>243</v>
      </c>
      <c r="Q11689">
        <v>0.68</v>
      </c>
      <c r="V11689">
        <v>1</v>
      </c>
      <c r="W11689" t="s">
        <v>1371</v>
      </c>
      <c r="X11689" t="s">
        <v>1452</v>
      </c>
    </row>
    <row r="11690" spans="1:24" x14ac:dyDescent="0.3">
      <c r="A11690">
        <v>15495</v>
      </c>
      <c r="B11690" s="15" t="s">
        <v>1048</v>
      </c>
      <c r="C11690" t="str">
        <f>_xlfn.XLOOKUP($B11690, STANDARDS!$A:$A, STANDARDS!$B:$B,,0,2)</f>
        <v>Daguandong Fm</v>
      </c>
      <c r="D11690" t="s">
        <v>1064</v>
      </c>
      <c r="E11690" t="s">
        <v>1307</v>
      </c>
      <c r="J11690" s="13">
        <v>2200</v>
      </c>
      <c r="K11690" s="13">
        <v>200</v>
      </c>
      <c r="L11690" s="16" t="s">
        <v>1334</v>
      </c>
      <c r="M11690" t="s">
        <v>583</v>
      </c>
      <c r="P11690" t="s">
        <v>243</v>
      </c>
      <c r="Q11690">
        <v>1.06</v>
      </c>
      <c r="V11690">
        <v>1</v>
      </c>
      <c r="W11690" t="s">
        <v>1371</v>
      </c>
      <c r="X11690" t="s">
        <v>1452</v>
      </c>
    </row>
    <row r="11691" spans="1:24" x14ac:dyDescent="0.3">
      <c r="A11691">
        <v>15496</v>
      </c>
      <c r="B11691" s="15" t="s">
        <v>1048</v>
      </c>
      <c r="C11691" t="str">
        <f>_xlfn.XLOOKUP($B11691, STANDARDS!$A:$A, STANDARDS!$B:$B,,0,2)</f>
        <v>Daguandong Fm</v>
      </c>
      <c r="D11691" t="s">
        <v>1064</v>
      </c>
      <c r="E11691" t="s">
        <v>1307</v>
      </c>
      <c r="J11691" s="13">
        <v>2200</v>
      </c>
      <c r="K11691" s="13">
        <v>200</v>
      </c>
      <c r="L11691" s="16" t="s">
        <v>1334</v>
      </c>
      <c r="M11691" t="s">
        <v>583</v>
      </c>
      <c r="P11691" t="s">
        <v>243</v>
      </c>
      <c r="Q11691">
        <v>0.68</v>
      </c>
      <c r="V11691">
        <v>1</v>
      </c>
      <c r="W11691" t="s">
        <v>1371</v>
      </c>
      <c r="X11691" t="s">
        <v>1452</v>
      </c>
    </row>
    <row r="11692" spans="1:24" x14ac:dyDescent="0.3">
      <c r="A11692">
        <v>15497</v>
      </c>
      <c r="B11692" s="15" t="s">
        <v>1048</v>
      </c>
      <c r="C11692" t="str">
        <f>_xlfn.XLOOKUP($B11692, STANDARDS!$A:$A, STANDARDS!$B:$B,,0,2)</f>
        <v>Daguandong Fm</v>
      </c>
      <c r="D11692" t="s">
        <v>1064</v>
      </c>
      <c r="E11692" t="s">
        <v>1307</v>
      </c>
      <c r="J11692" s="13">
        <v>2200</v>
      </c>
      <c r="K11692" s="13">
        <v>200</v>
      </c>
      <c r="L11692" s="16" t="s">
        <v>1334</v>
      </c>
      <c r="M11692" t="s">
        <v>583</v>
      </c>
      <c r="P11692" t="s">
        <v>243</v>
      </c>
      <c r="Q11692">
        <v>0.22</v>
      </c>
      <c r="V11692">
        <v>1</v>
      </c>
      <c r="W11692" t="s">
        <v>1371</v>
      </c>
      <c r="X11692" t="s">
        <v>1452</v>
      </c>
    </row>
    <row r="11693" spans="1:24" x14ac:dyDescent="0.3">
      <c r="A11693">
        <v>15498</v>
      </c>
      <c r="B11693" s="15" t="s">
        <v>1048</v>
      </c>
      <c r="C11693" t="str">
        <f>_xlfn.XLOOKUP($B11693, STANDARDS!$A:$A, STANDARDS!$B:$B,,0,2)</f>
        <v>Daguandong Fm</v>
      </c>
      <c r="D11693" t="s">
        <v>1064</v>
      </c>
      <c r="E11693" t="s">
        <v>1307</v>
      </c>
      <c r="J11693" s="13">
        <v>2200</v>
      </c>
      <c r="K11693" s="13">
        <v>200</v>
      </c>
      <c r="L11693" s="16" t="s">
        <v>1334</v>
      </c>
      <c r="M11693" t="s">
        <v>583</v>
      </c>
      <c r="P11693" t="s">
        <v>243</v>
      </c>
      <c r="Q11693">
        <v>1.64</v>
      </c>
      <c r="V11693">
        <v>1</v>
      </c>
      <c r="W11693" t="s">
        <v>1371</v>
      </c>
      <c r="X11693" t="s">
        <v>1452</v>
      </c>
    </row>
    <row r="11694" spans="1:24" x14ac:dyDescent="0.3">
      <c r="A11694">
        <v>15499</v>
      </c>
      <c r="B11694" s="15" t="s">
        <v>1048</v>
      </c>
      <c r="C11694" t="str">
        <f>_xlfn.XLOOKUP($B11694, STANDARDS!$A:$A, STANDARDS!$B:$B,,0,2)</f>
        <v>Daguandong Fm</v>
      </c>
      <c r="D11694" t="s">
        <v>1064</v>
      </c>
      <c r="E11694" t="s">
        <v>1307</v>
      </c>
      <c r="J11694" s="13">
        <v>2200</v>
      </c>
      <c r="K11694" s="13">
        <v>200</v>
      </c>
      <c r="L11694" s="16" t="s">
        <v>1334</v>
      </c>
      <c r="M11694" t="s">
        <v>583</v>
      </c>
      <c r="P11694" t="s">
        <v>243</v>
      </c>
      <c r="Q11694">
        <v>1.45</v>
      </c>
      <c r="V11694">
        <v>1</v>
      </c>
      <c r="W11694" t="s">
        <v>1371</v>
      </c>
      <c r="X11694" t="s">
        <v>1452</v>
      </c>
    </row>
    <row r="11695" spans="1:24" x14ac:dyDescent="0.3">
      <c r="A11695">
        <v>15500</v>
      </c>
      <c r="B11695" s="15" t="s">
        <v>1048</v>
      </c>
      <c r="C11695" t="str">
        <f>_xlfn.XLOOKUP($B11695, STANDARDS!$A:$A, STANDARDS!$B:$B,,0,2)</f>
        <v>Daguandong Fm</v>
      </c>
      <c r="D11695" t="s">
        <v>1064</v>
      </c>
      <c r="E11695" t="s">
        <v>1307</v>
      </c>
      <c r="J11695" s="13">
        <v>2200</v>
      </c>
      <c r="K11695" s="13">
        <v>200</v>
      </c>
      <c r="L11695" s="16" t="s">
        <v>1334</v>
      </c>
      <c r="M11695" t="s">
        <v>583</v>
      </c>
      <c r="P11695" t="s">
        <v>243</v>
      </c>
      <c r="Q11695">
        <v>0.44</v>
      </c>
      <c r="V11695">
        <v>1</v>
      </c>
      <c r="W11695" t="s">
        <v>1371</v>
      </c>
      <c r="X11695" t="s">
        <v>1452</v>
      </c>
    </row>
    <row r="11696" spans="1:24" x14ac:dyDescent="0.3">
      <c r="A11696">
        <v>15501</v>
      </c>
      <c r="B11696" s="15" t="s">
        <v>1048</v>
      </c>
      <c r="C11696" t="str">
        <f>_xlfn.XLOOKUP($B11696, STANDARDS!$A:$A, STANDARDS!$B:$B,,0,2)</f>
        <v>Daguandong Fm</v>
      </c>
      <c r="D11696" t="s">
        <v>1064</v>
      </c>
      <c r="E11696" t="s">
        <v>1307</v>
      </c>
      <c r="J11696" s="13">
        <v>2200</v>
      </c>
      <c r="K11696" s="13">
        <v>200</v>
      </c>
      <c r="L11696" s="16" t="s">
        <v>1334</v>
      </c>
      <c r="M11696" t="s">
        <v>583</v>
      </c>
      <c r="P11696" t="s">
        <v>243</v>
      </c>
      <c r="Q11696">
        <v>0.75</v>
      </c>
      <c r="V11696">
        <v>1</v>
      </c>
      <c r="W11696" t="s">
        <v>1371</v>
      </c>
      <c r="X11696" t="s">
        <v>1452</v>
      </c>
    </row>
    <row r="11697" spans="1:24" x14ac:dyDescent="0.3">
      <c r="A11697">
        <v>15502</v>
      </c>
      <c r="B11697" s="15" t="s">
        <v>1048</v>
      </c>
      <c r="C11697" t="str">
        <f>_xlfn.XLOOKUP($B11697, STANDARDS!$A:$A, STANDARDS!$B:$B,,0,2)</f>
        <v>Daguandong Fm</v>
      </c>
      <c r="D11697" t="s">
        <v>1064</v>
      </c>
      <c r="E11697" t="s">
        <v>1307</v>
      </c>
      <c r="J11697" s="13">
        <v>2200</v>
      </c>
      <c r="K11697" s="13">
        <v>200</v>
      </c>
      <c r="L11697" s="16" t="s">
        <v>1334</v>
      </c>
      <c r="M11697" t="s">
        <v>583</v>
      </c>
      <c r="P11697" t="s">
        <v>243</v>
      </c>
      <c r="Q11697">
        <v>1.54</v>
      </c>
      <c r="V11697">
        <v>1</v>
      </c>
      <c r="W11697" t="s">
        <v>1371</v>
      </c>
      <c r="X11697" t="s">
        <v>1452</v>
      </c>
    </row>
    <row r="11698" spans="1:24" x14ac:dyDescent="0.3">
      <c r="A11698">
        <v>15503</v>
      </c>
      <c r="B11698" s="15" t="s">
        <v>1048</v>
      </c>
      <c r="C11698" t="str">
        <f>_xlfn.XLOOKUP($B11698, STANDARDS!$A:$A, STANDARDS!$B:$B,,0,2)</f>
        <v>Daguandong Fm</v>
      </c>
      <c r="D11698" t="s">
        <v>1064</v>
      </c>
      <c r="E11698" t="s">
        <v>1307</v>
      </c>
      <c r="J11698" s="13">
        <v>2200</v>
      </c>
      <c r="K11698" s="13">
        <v>200</v>
      </c>
      <c r="L11698" s="16" t="s">
        <v>1334</v>
      </c>
      <c r="M11698" t="s">
        <v>583</v>
      </c>
      <c r="P11698" t="s">
        <v>243</v>
      </c>
      <c r="Q11698">
        <v>1.9</v>
      </c>
      <c r="V11698">
        <v>1</v>
      </c>
      <c r="W11698" t="s">
        <v>1371</v>
      </c>
      <c r="X11698" t="s">
        <v>1452</v>
      </c>
    </row>
    <row r="11699" spans="1:24" x14ac:dyDescent="0.3">
      <c r="A11699">
        <v>15504</v>
      </c>
      <c r="B11699" s="15" t="s">
        <v>1046</v>
      </c>
      <c r="C11699" t="str">
        <f>_xlfn.XLOOKUP($B11699, STANDARDS!$A:$A, STANDARDS!$B:$B,,0,2)</f>
        <v>Wenshan Fm</v>
      </c>
      <c r="D11699" t="s">
        <v>1064</v>
      </c>
      <c r="E11699" t="s">
        <v>1307</v>
      </c>
      <c r="J11699" s="13">
        <v>2200</v>
      </c>
      <c r="K11699" s="13">
        <v>200</v>
      </c>
      <c r="L11699" s="16" t="s">
        <v>1334</v>
      </c>
      <c r="M11699" t="s">
        <v>583</v>
      </c>
      <c r="P11699" t="s">
        <v>243</v>
      </c>
      <c r="Q11699">
        <v>1.1399999999999999</v>
      </c>
      <c r="V11699">
        <v>1</v>
      </c>
      <c r="W11699" t="s">
        <v>1371</v>
      </c>
      <c r="X11699" t="s">
        <v>1452</v>
      </c>
    </row>
    <row r="11700" spans="1:24" x14ac:dyDescent="0.3">
      <c r="A11700">
        <v>15505</v>
      </c>
      <c r="B11700" s="15" t="s">
        <v>1048</v>
      </c>
      <c r="C11700" t="str">
        <f>_xlfn.XLOOKUP($B11700, STANDARDS!$A:$A, STANDARDS!$B:$B,,0,2)</f>
        <v>Daguandong Fm</v>
      </c>
      <c r="D11700" t="s">
        <v>1064</v>
      </c>
      <c r="E11700" t="s">
        <v>1307</v>
      </c>
      <c r="J11700" s="13">
        <v>2200</v>
      </c>
      <c r="K11700" s="13">
        <v>200</v>
      </c>
      <c r="L11700" s="16" t="s">
        <v>1334</v>
      </c>
      <c r="M11700" t="s">
        <v>583</v>
      </c>
      <c r="P11700" t="s">
        <v>243</v>
      </c>
      <c r="Q11700">
        <v>1.26</v>
      </c>
      <c r="V11700">
        <v>1</v>
      </c>
      <c r="W11700" t="s">
        <v>1371</v>
      </c>
      <c r="X11700" t="s">
        <v>1452</v>
      </c>
    </row>
    <row r="11701" spans="1:24" x14ac:dyDescent="0.3">
      <c r="A11701">
        <v>15506</v>
      </c>
      <c r="B11701" s="15" t="s">
        <v>1048</v>
      </c>
      <c r="C11701" t="str">
        <f>_xlfn.XLOOKUP($B11701, STANDARDS!$A:$A, STANDARDS!$B:$B,,0,2)</f>
        <v>Daguandong Fm</v>
      </c>
      <c r="D11701" t="s">
        <v>1064</v>
      </c>
      <c r="E11701" t="s">
        <v>1307</v>
      </c>
      <c r="J11701" s="13">
        <v>2200</v>
      </c>
      <c r="K11701" s="13">
        <v>200</v>
      </c>
      <c r="L11701" s="16" t="s">
        <v>1334</v>
      </c>
      <c r="M11701" t="s">
        <v>583</v>
      </c>
      <c r="P11701" t="s">
        <v>243</v>
      </c>
      <c r="Q11701">
        <v>0.15</v>
      </c>
      <c r="V11701">
        <v>1</v>
      </c>
      <c r="W11701" t="s">
        <v>1371</v>
      </c>
      <c r="X11701" t="s">
        <v>1452</v>
      </c>
    </row>
    <row r="11702" spans="1:24" x14ac:dyDescent="0.3">
      <c r="A11702">
        <v>15507</v>
      </c>
      <c r="B11702" s="15" t="s">
        <v>1048</v>
      </c>
      <c r="C11702" t="str">
        <f>_xlfn.XLOOKUP($B11702, STANDARDS!$A:$A, STANDARDS!$B:$B,,0,2)</f>
        <v>Daguandong Fm</v>
      </c>
      <c r="D11702" t="s">
        <v>1064</v>
      </c>
      <c r="E11702" t="s">
        <v>1307</v>
      </c>
      <c r="J11702" s="13">
        <v>2200</v>
      </c>
      <c r="K11702" s="13">
        <v>200</v>
      </c>
      <c r="L11702" s="16" t="s">
        <v>1334</v>
      </c>
      <c r="M11702" t="s">
        <v>583</v>
      </c>
      <c r="P11702" t="s">
        <v>243</v>
      </c>
      <c r="Q11702">
        <v>0.12</v>
      </c>
      <c r="V11702">
        <v>1</v>
      </c>
      <c r="W11702" t="s">
        <v>1371</v>
      </c>
      <c r="X11702" t="s">
        <v>1452</v>
      </c>
    </row>
    <row r="11703" spans="1:24" x14ac:dyDescent="0.3">
      <c r="A11703">
        <v>15508</v>
      </c>
      <c r="B11703" s="15" t="s">
        <v>1048</v>
      </c>
      <c r="C11703" t="str">
        <f>_xlfn.XLOOKUP($B11703, STANDARDS!$A:$A, STANDARDS!$B:$B,,0,2)</f>
        <v>Daguandong Fm</v>
      </c>
      <c r="D11703" t="s">
        <v>1064</v>
      </c>
      <c r="E11703" t="s">
        <v>1307</v>
      </c>
      <c r="J11703" s="13">
        <v>2200</v>
      </c>
      <c r="K11703" s="13">
        <v>200</v>
      </c>
      <c r="L11703" s="16" t="s">
        <v>1334</v>
      </c>
      <c r="M11703" t="s">
        <v>583</v>
      </c>
      <c r="P11703" t="s">
        <v>243</v>
      </c>
      <c r="Q11703">
        <v>0.18</v>
      </c>
      <c r="V11703">
        <v>1</v>
      </c>
      <c r="W11703" t="s">
        <v>1371</v>
      </c>
      <c r="X11703" t="s">
        <v>1452</v>
      </c>
    </row>
    <row r="11704" spans="1:24" x14ac:dyDescent="0.3">
      <c r="A11704">
        <v>15509</v>
      </c>
      <c r="B11704" s="15" t="s">
        <v>1048</v>
      </c>
      <c r="C11704" t="str">
        <f>_xlfn.XLOOKUP($B11704, STANDARDS!$A:$A, STANDARDS!$B:$B,,0,2)</f>
        <v>Daguandong Fm</v>
      </c>
      <c r="D11704" t="s">
        <v>1064</v>
      </c>
      <c r="E11704" t="s">
        <v>1307</v>
      </c>
      <c r="J11704" s="13">
        <v>2200</v>
      </c>
      <c r="K11704" s="13">
        <v>200</v>
      </c>
      <c r="L11704" s="16" t="s">
        <v>1334</v>
      </c>
      <c r="M11704" t="s">
        <v>583</v>
      </c>
      <c r="P11704" t="s">
        <v>243</v>
      </c>
      <c r="Q11704">
        <v>0.5</v>
      </c>
      <c r="V11704">
        <v>1</v>
      </c>
      <c r="W11704" t="s">
        <v>1371</v>
      </c>
      <c r="X11704" t="s">
        <v>1452</v>
      </c>
    </row>
    <row r="11705" spans="1:24" x14ac:dyDescent="0.3">
      <c r="A11705">
        <v>15510</v>
      </c>
      <c r="B11705" s="15" t="s">
        <v>1048</v>
      </c>
      <c r="C11705" t="str">
        <f>_xlfn.XLOOKUP($B11705, STANDARDS!$A:$A, STANDARDS!$B:$B,,0,2)</f>
        <v>Daguandong Fm</v>
      </c>
      <c r="D11705" t="s">
        <v>1064</v>
      </c>
      <c r="E11705" t="s">
        <v>1307</v>
      </c>
      <c r="J11705" s="13">
        <v>2200</v>
      </c>
      <c r="K11705" s="13">
        <v>200</v>
      </c>
      <c r="L11705" s="16" t="s">
        <v>1334</v>
      </c>
      <c r="M11705" t="s">
        <v>583</v>
      </c>
      <c r="P11705" t="s">
        <v>243</v>
      </c>
      <c r="Q11705">
        <v>1.27</v>
      </c>
      <c r="V11705">
        <v>1</v>
      </c>
      <c r="W11705" t="s">
        <v>1371</v>
      </c>
      <c r="X11705" t="s">
        <v>1452</v>
      </c>
    </row>
    <row r="11706" spans="1:24" x14ac:dyDescent="0.3">
      <c r="A11706">
        <v>15511</v>
      </c>
      <c r="B11706" s="15" t="s">
        <v>1048</v>
      </c>
      <c r="C11706" t="str">
        <f>_xlfn.XLOOKUP($B11706, STANDARDS!$A:$A, STANDARDS!$B:$B,,0,2)</f>
        <v>Daguandong Fm</v>
      </c>
      <c r="D11706" t="s">
        <v>1064</v>
      </c>
      <c r="E11706" t="s">
        <v>1307</v>
      </c>
      <c r="J11706" s="13">
        <v>2200</v>
      </c>
      <c r="K11706" s="13">
        <v>200</v>
      </c>
      <c r="L11706" s="16" t="s">
        <v>1334</v>
      </c>
      <c r="M11706" t="s">
        <v>583</v>
      </c>
      <c r="P11706" t="s">
        <v>243</v>
      </c>
      <c r="Q11706">
        <v>0.03</v>
      </c>
      <c r="V11706">
        <v>1</v>
      </c>
      <c r="W11706" t="s">
        <v>1371</v>
      </c>
      <c r="X11706" t="s">
        <v>1452</v>
      </c>
    </row>
    <row r="11707" spans="1:24" x14ac:dyDescent="0.3">
      <c r="A11707">
        <v>15512</v>
      </c>
      <c r="B11707" s="15" t="s">
        <v>1048</v>
      </c>
      <c r="C11707" t="str">
        <f>_xlfn.XLOOKUP($B11707, STANDARDS!$A:$A, STANDARDS!$B:$B,,0,2)</f>
        <v>Daguandong Fm</v>
      </c>
      <c r="D11707" t="s">
        <v>1064</v>
      </c>
      <c r="E11707" t="s">
        <v>1307</v>
      </c>
      <c r="J11707" s="13">
        <v>2200</v>
      </c>
      <c r="K11707" s="13">
        <v>200</v>
      </c>
      <c r="L11707" s="16" t="s">
        <v>1334</v>
      </c>
      <c r="M11707" t="s">
        <v>583</v>
      </c>
      <c r="P11707" t="s">
        <v>243</v>
      </c>
      <c r="Q11707">
        <v>1.21</v>
      </c>
      <c r="V11707">
        <v>1</v>
      </c>
      <c r="W11707" t="s">
        <v>1371</v>
      </c>
      <c r="X11707" t="s">
        <v>1452</v>
      </c>
    </row>
    <row r="11708" spans="1:24" x14ac:dyDescent="0.3">
      <c r="A11708">
        <v>15513</v>
      </c>
      <c r="B11708" s="15" t="s">
        <v>1048</v>
      </c>
      <c r="C11708" t="str">
        <f>_xlfn.XLOOKUP($B11708, STANDARDS!$A:$A, STANDARDS!$B:$B,,0,2)</f>
        <v>Daguandong Fm</v>
      </c>
      <c r="D11708" t="s">
        <v>1064</v>
      </c>
      <c r="E11708" t="s">
        <v>1307</v>
      </c>
      <c r="J11708" s="13">
        <v>2200</v>
      </c>
      <c r="K11708" s="13">
        <v>200</v>
      </c>
      <c r="L11708" s="16" t="s">
        <v>1334</v>
      </c>
      <c r="M11708" t="s">
        <v>583</v>
      </c>
      <c r="P11708" t="s">
        <v>243</v>
      </c>
      <c r="Q11708">
        <v>1.1100000000000001</v>
      </c>
      <c r="V11708">
        <v>1</v>
      </c>
      <c r="W11708" t="s">
        <v>1371</v>
      </c>
      <c r="X11708" t="s">
        <v>1452</v>
      </c>
    </row>
    <row r="11709" spans="1:24" x14ac:dyDescent="0.3">
      <c r="A11709">
        <v>15514</v>
      </c>
      <c r="B11709" s="15" t="s">
        <v>1048</v>
      </c>
      <c r="C11709" t="str">
        <f>_xlfn.XLOOKUP($B11709, STANDARDS!$A:$A, STANDARDS!$B:$B,,0,2)</f>
        <v>Daguandong Fm</v>
      </c>
      <c r="D11709" t="s">
        <v>1064</v>
      </c>
      <c r="E11709" t="s">
        <v>1307</v>
      </c>
      <c r="J11709" s="13">
        <v>2200</v>
      </c>
      <c r="K11709" s="13">
        <v>200</v>
      </c>
      <c r="L11709" s="16" t="s">
        <v>1334</v>
      </c>
      <c r="M11709" t="s">
        <v>583</v>
      </c>
      <c r="P11709" t="s">
        <v>243</v>
      </c>
      <c r="Q11709">
        <v>1.1100000000000001</v>
      </c>
      <c r="V11709">
        <v>1</v>
      </c>
      <c r="W11709" t="s">
        <v>1371</v>
      </c>
      <c r="X11709" t="s">
        <v>1452</v>
      </c>
    </row>
    <row r="11710" spans="1:24" x14ac:dyDescent="0.3">
      <c r="A11710">
        <v>15515</v>
      </c>
      <c r="B11710" s="15" t="s">
        <v>1048</v>
      </c>
      <c r="C11710" t="str">
        <f>_xlfn.XLOOKUP($B11710, STANDARDS!$A:$A, STANDARDS!$B:$B,,0,2)</f>
        <v>Daguandong Fm</v>
      </c>
      <c r="D11710" t="s">
        <v>1064</v>
      </c>
      <c r="E11710" t="s">
        <v>1307</v>
      </c>
      <c r="J11710" s="13">
        <v>2200</v>
      </c>
      <c r="K11710" s="13">
        <v>200</v>
      </c>
      <c r="L11710" s="16" t="s">
        <v>1334</v>
      </c>
      <c r="M11710" t="s">
        <v>583</v>
      </c>
      <c r="P11710" t="s">
        <v>243</v>
      </c>
      <c r="Q11710">
        <v>0.11</v>
      </c>
      <c r="V11710">
        <v>1</v>
      </c>
      <c r="W11710" t="s">
        <v>1371</v>
      </c>
      <c r="X11710" t="s">
        <v>1452</v>
      </c>
    </row>
    <row r="11711" spans="1:24" x14ac:dyDescent="0.3">
      <c r="A11711">
        <v>15516</v>
      </c>
      <c r="B11711" s="15" t="s">
        <v>1048</v>
      </c>
      <c r="C11711" t="str">
        <f>_xlfn.XLOOKUP($B11711, STANDARDS!$A:$A, STANDARDS!$B:$B,,0,2)</f>
        <v>Daguandong Fm</v>
      </c>
      <c r="D11711" t="s">
        <v>1064</v>
      </c>
      <c r="E11711" t="s">
        <v>1307</v>
      </c>
      <c r="J11711" s="13">
        <v>2200</v>
      </c>
      <c r="K11711" s="13">
        <v>200</v>
      </c>
      <c r="L11711" s="16" t="s">
        <v>1334</v>
      </c>
      <c r="M11711" t="s">
        <v>583</v>
      </c>
      <c r="P11711" t="s">
        <v>243</v>
      </c>
      <c r="Q11711">
        <v>-1.1599999999999999</v>
      </c>
      <c r="V11711">
        <v>1</v>
      </c>
      <c r="W11711" t="s">
        <v>1371</v>
      </c>
      <c r="X11711" t="s">
        <v>1452</v>
      </c>
    </row>
    <row r="11712" spans="1:24" x14ac:dyDescent="0.3">
      <c r="A11712">
        <v>15517</v>
      </c>
      <c r="B11712" s="15" t="s">
        <v>1048</v>
      </c>
      <c r="C11712" t="str">
        <f>_xlfn.XLOOKUP($B11712, STANDARDS!$A:$A, STANDARDS!$B:$B,,0,2)</f>
        <v>Daguandong Fm</v>
      </c>
      <c r="D11712" t="s">
        <v>1064</v>
      </c>
      <c r="E11712" t="s">
        <v>1307</v>
      </c>
      <c r="J11712" s="13">
        <v>2200</v>
      </c>
      <c r="K11712" s="13">
        <v>200</v>
      </c>
      <c r="L11712" s="16" t="s">
        <v>1334</v>
      </c>
      <c r="M11712" t="s">
        <v>583</v>
      </c>
      <c r="P11712" t="s">
        <v>243</v>
      </c>
      <c r="Q11712">
        <v>0.08</v>
      </c>
      <c r="V11712">
        <v>1</v>
      </c>
      <c r="W11712" t="s">
        <v>1371</v>
      </c>
      <c r="X11712" t="s">
        <v>1452</v>
      </c>
    </row>
    <row r="11713" spans="1:24" x14ac:dyDescent="0.3">
      <c r="A11713">
        <v>15518</v>
      </c>
      <c r="B11713" s="15" t="s">
        <v>1048</v>
      </c>
      <c r="C11713" t="str">
        <f>_xlfn.XLOOKUP($B11713, STANDARDS!$A:$A, STANDARDS!$B:$B,,0,2)</f>
        <v>Daguandong Fm</v>
      </c>
      <c r="D11713" t="s">
        <v>1064</v>
      </c>
      <c r="E11713" t="s">
        <v>1307</v>
      </c>
      <c r="J11713" s="13">
        <v>2200</v>
      </c>
      <c r="K11713" s="13">
        <v>200</v>
      </c>
      <c r="L11713" s="16" t="s">
        <v>1334</v>
      </c>
      <c r="M11713" t="s">
        <v>583</v>
      </c>
      <c r="P11713" t="s">
        <v>243</v>
      </c>
      <c r="Q11713">
        <v>0.09</v>
      </c>
      <c r="V11713">
        <v>1</v>
      </c>
      <c r="W11713" t="s">
        <v>1371</v>
      </c>
      <c r="X11713" t="s">
        <v>1452</v>
      </c>
    </row>
    <row r="11714" spans="1:24" x14ac:dyDescent="0.3">
      <c r="A11714">
        <v>15519</v>
      </c>
      <c r="B11714" s="15" t="s">
        <v>1048</v>
      </c>
      <c r="C11714" t="str">
        <f>_xlfn.XLOOKUP($B11714, STANDARDS!$A:$A, STANDARDS!$B:$B,,0,2)</f>
        <v>Daguandong Fm</v>
      </c>
      <c r="D11714" t="s">
        <v>1064</v>
      </c>
      <c r="E11714" t="s">
        <v>1307</v>
      </c>
      <c r="J11714" s="13">
        <v>2200</v>
      </c>
      <c r="K11714" s="13">
        <v>200</v>
      </c>
      <c r="L11714" s="16" t="s">
        <v>1334</v>
      </c>
      <c r="M11714" t="s">
        <v>583</v>
      </c>
      <c r="P11714" t="s">
        <v>243</v>
      </c>
      <c r="Q11714">
        <v>-0.39</v>
      </c>
      <c r="V11714">
        <v>1</v>
      </c>
      <c r="W11714" t="s">
        <v>1371</v>
      </c>
      <c r="X11714" t="s">
        <v>1452</v>
      </c>
    </row>
    <row r="11715" spans="1:24" x14ac:dyDescent="0.3">
      <c r="A11715">
        <v>15520</v>
      </c>
      <c r="B11715" s="15" t="s">
        <v>1048</v>
      </c>
      <c r="C11715" t="str">
        <f>_xlfn.XLOOKUP($B11715, STANDARDS!$A:$A, STANDARDS!$B:$B,,0,2)</f>
        <v>Daguandong Fm</v>
      </c>
      <c r="D11715" t="s">
        <v>1064</v>
      </c>
      <c r="E11715" t="s">
        <v>1307</v>
      </c>
      <c r="J11715" s="13">
        <v>2200</v>
      </c>
      <c r="K11715" s="13">
        <v>200</v>
      </c>
      <c r="L11715" s="16" t="s">
        <v>1334</v>
      </c>
      <c r="M11715" t="s">
        <v>583</v>
      </c>
      <c r="P11715" t="s">
        <v>243</v>
      </c>
      <c r="Q11715">
        <v>-0.63</v>
      </c>
      <c r="V11715">
        <v>1</v>
      </c>
      <c r="W11715" t="s">
        <v>1371</v>
      </c>
      <c r="X11715" t="s">
        <v>1452</v>
      </c>
    </row>
    <row r="11716" spans="1:24" x14ac:dyDescent="0.3">
      <c r="A11716">
        <v>15521</v>
      </c>
      <c r="B11716" s="15" t="s">
        <v>1048</v>
      </c>
      <c r="C11716" t="str">
        <f>_xlfn.XLOOKUP($B11716, STANDARDS!$A:$A, STANDARDS!$B:$B,,0,2)</f>
        <v>Daguandong Fm</v>
      </c>
      <c r="D11716" t="s">
        <v>1064</v>
      </c>
      <c r="E11716" t="s">
        <v>1307</v>
      </c>
      <c r="J11716" s="13">
        <v>2200</v>
      </c>
      <c r="K11716" s="13">
        <v>200</v>
      </c>
      <c r="L11716" s="16" t="s">
        <v>1334</v>
      </c>
      <c r="M11716" t="s">
        <v>583</v>
      </c>
      <c r="P11716" t="s">
        <v>243</v>
      </c>
      <c r="Q11716">
        <v>0.17</v>
      </c>
      <c r="V11716">
        <v>1</v>
      </c>
      <c r="W11716" t="s">
        <v>1371</v>
      </c>
      <c r="X11716" t="s">
        <v>1452</v>
      </c>
    </row>
    <row r="11717" spans="1:24" x14ac:dyDescent="0.3">
      <c r="A11717">
        <v>15522</v>
      </c>
      <c r="B11717" s="15" t="s">
        <v>1048</v>
      </c>
      <c r="C11717" t="str">
        <f>_xlfn.XLOOKUP($B11717, STANDARDS!$A:$A, STANDARDS!$B:$B,,0,2)</f>
        <v>Daguandong Fm</v>
      </c>
      <c r="D11717" t="s">
        <v>1064</v>
      </c>
      <c r="E11717" t="s">
        <v>1307</v>
      </c>
      <c r="J11717" s="13">
        <v>2200</v>
      </c>
      <c r="K11717" s="13">
        <v>200</v>
      </c>
      <c r="L11717" s="16" t="s">
        <v>1334</v>
      </c>
      <c r="M11717" t="s">
        <v>583</v>
      </c>
      <c r="P11717" t="s">
        <v>243</v>
      </c>
      <c r="Q11717">
        <v>0</v>
      </c>
      <c r="V11717">
        <v>1</v>
      </c>
      <c r="W11717" t="s">
        <v>1371</v>
      </c>
      <c r="X11717" t="s">
        <v>1452</v>
      </c>
    </row>
    <row r="11718" spans="1:24" x14ac:dyDescent="0.3">
      <c r="A11718">
        <v>15523</v>
      </c>
      <c r="B11718" s="15" t="s">
        <v>1048</v>
      </c>
      <c r="C11718" t="str">
        <f>_xlfn.XLOOKUP($B11718, STANDARDS!$A:$A, STANDARDS!$B:$B,,0,2)</f>
        <v>Daguandong Fm</v>
      </c>
      <c r="D11718" t="s">
        <v>1064</v>
      </c>
      <c r="E11718" t="s">
        <v>1307</v>
      </c>
      <c r="J11718" s="13">
        <v>2200</v>
      </c>
      <c r="K11718" s="13">
        <v>200</v>
      </c>
      <c r="L11718" s="16" t="s">
        <v>1334</v>
      </c>
      <c r="M11718" t="s">
        <v>583</v>
      </c>
      <c r="P11718" t="s">
        <v>243</v>
      </c>
      <c r="Q11718">
        <v>-0.1</v>
      </c>
      <c r="V11718">
        <v>1</v>
      </c>
      <c r="W11718" t="s">
        <v>1371</v>
      </c>
      <c r="X11718" t="s">
        <v>1452</v>
      </c>
    </row>
    <row r="11719" spans="1:24" x14ac:dyDescent="0.3">
      <c r="A11719">
        <v>15524</v>
      </c>
      <c r="B11719" s="15" t="s">
        <v>1048</v>
      </c>
      <c r="C11719" t="str">
        <f>_xlfn.XLOOKUP($B11719, STANDARDS!$A:$A, STANDARDS!$B:$B,,0,2)</f>
        <v>Daguandong Fm</v>
      </c>
      <c r="D11719" t="s">
        <v>1064</v>
      </c>
      <c r="E11719" t="s">
        <v>1307</v>
      </c>
      <c r="J11719" s="13">
        <v>2200</v>
      </c>
      <c r="K11719" s="13">
        <v>200</v>
      </c>
      <c r="L11719" s="16" t="s">
        <v>1334</v>
      </c>
      <c r="M11719" t="s">
        <v>583</v>
      </c>
      <c r="P11719" t="s">
        <v>243</v>
      </c>
      <c r="Q11719">
        <v>-0.21</v>
      </c>
      <c r="V11719">
        <v>1</v>
      </c>
      <c r="W11719" t="s">
        <v>1371</v>
      </c>
      <c r="X11719" t="s">
        <v>1452</v>
      </c>
    </row>
    <row r="11720" spans="1:24" x14ac:dyDescent="0.3">
      <c r="A11720">
        <v>15525</v>
      </c>
      <c r="B11720" s="15" t="s">
        <v>1046</v>
      </c>
      <c r="C11720" t="str">
        <f>_xlfn.XLOOKUP($B11720, STANDARDS!$A:$A, STANDARDS!$B:$B,,0,2)</f>
        <v>Wenshan Fm</v>
      </c>
      <c r="D11720" t="s">
        <v>1064</v>
      </c>
      <c r="E11720" t="s">
        <v>1307</v>
      </c>
      <c r="J11720" s="13">
        <v>2200</v>
      </c>
      <c r="K11720" s="13">
        <v>200</v>
      </c>
      <c r="L11720" s="16" t="s">
        <v>1334</v>
      </c>
      <c r="M11720" t="s">
        <v>583</v>
      </c>
      <c r="P11720" t="s">
        <v>243</v>
      </c>
      <c r="Q11720">
        <v>0.62</v>
      </c>
      <c r="V11720">
        <v>1</v>
      </c>
      <c r="W11720" t="s">
        <v>1371</v>
      </c>
      <c r="X11720" t="s">
        <v>1452</v>
      </c>
    </row>
    <row r="11721" spans="1:24" x14ac:dyDescent="0.3">
      <c r="A11721">
        <v>15526</v>
      </c>
      <c r="B11721" s="15" t="s">
        <v>1048</v>
      </c>
      <c r="C11721" t="str">
        <f>_xlfn.XLOOKUP($B11721, STANDARDS!$A:$A, STANDARDS!$B:$B,,0,2)</f>
        <v>Daguandong Fm</v>
      </c>
      <c r="D11721" t="s">
        <v>1064</v>
      </c>
      <c r="E11721" t="s">
        <v>1307</v>
      </c>
      <c r="J11721" s="13">
        <v>2200</v>
      </c>
      <c r="K11721" s="13">
        <v>200</v>
      </c>
      <c r="L11721" s="16" t="s">
        <v>1334</v>
      </c>
      <c r="M11721" t="s">
        <v>583</v>
      </c>
      <c r="P11721" t="s">
        <v>243</v>
      </c>
      <c r="Q11721">
        <v>-0.01</v>
      </c>
      <c r="V11721">
        <v>1</v>
      </c>
      <c r="W11721" t="s">
        <v>1371</v>
      </c>
      <c r="X11721" t="s">
        <v>1452</v>
      </c>
    </row>
    <row r="11722" spans="1:24" x14ac:dyDescent="0.3">
      <c r="A11722">
        <v>15527</v>
      </c>
      <c r="B11722" s="15" t="s">
        <v>1048</v>
      </c>
      <c r="C11722" t="str">
        <f>_xlfn.XLOOKUP($B11722, STANDARDS!$A:$A, STANDARDS!$B:$B,,0,2)</f>
        <v>Daguandong Fm</v>
      </c>
      <c r="D11722" t="s">
        <v>1064</v>
      </c>
      <c r="E11722" t="s">
        <v>1307</v>
      </c>
      <c r="J11722" s="13">
        <v>2200</v>
      </c>
      <c r="K11722" s="13">
        <v>200</v>
      </c>
      <c r="L11722" s="16" t="s">
        <v>1334</v>
      </c>
      <c r="M11722" t="s">
        <v>583</v>
      </c>
      <c r="P11722" t="s">
        <v>243</v>
      </c>
      <c r="Q11722">
        <v>0.02</v>
      </c>
      <c r="V11722">
        <v>1</v>
      </c>
      <c r="W11722" t="s">
        <v>1371</v>
      </c>
      <c r="X11722" t="s">
        <v>1452</v>
      </c>
    </row>
    <row r="11723" spans="1:24" x14ac:dyDescent="0.3">
      <c r="A11723">
        <v>15528</v>
      </c>
      <c r="B11723" s="15" t="s">
        <v>1048</v>
      </c>
      <c r="C11723" t="str">
        <f>_xlfn.XLOOKUP($B11723, STANDARDS!$A:$A, STANDARDS!$B:$B,,0,2)</f>
        <v>Daguandong Fm</v>
      </c>
      <c r="D11723" t="s">
        <v>1064</v>
      </c>
      <c r="E11723" t="s">
        <v>1307</v>
      </c>
      <c r="J11723" s="13">
        <v>2200</v>
      </c>
      <c r="K11723" s="13">
        <v>200</v>
      </c>
      <c r="L11723" s="16" t="s">
        <v>1334</v>
      </c>
      <c r="M11723" t="s">
        <v>583</v>
      </c>
      <c r="P11723" t="s">
        <v>243</v>
      </c>
      <c r="Q11723">
        <v>-0.95</v>
      </c>
      <c r="V11723">
        <v>1</v>
      </c>
      <c r="W11723" t="s">
        <v>1371</v>
      </c>
      <c r="X11723" t="s">
        <v>1452</v>
      </c>
    </row>
    <row r="11724" spans="1:24" x14ac:dyDescent="0.3">
      <c r="A11724">
        <v>15529</v>
      </c>
      <c r="B11724" s="15" t="s">
        <v>1048</v>
      </c>
      <c r="C11724" t="str">
        <f>_xlfn.XLOOKUP($B11724, STANDARDS!$A:$A, STANDARDS!$B:$B,,0,2)</f>
        <v>Daguandong Fm</v>
      </c>
      <c r="D11724" t="s">
        <v>1064</v>
      </c>
      <c r="E11724" t="s">
        <v>1307</v>
      </c>
      <c r="J11724" s="13">
        <v>2200</v>
      </c>
      <c r="K11724" s="13">
        <v>200</v>
      </c>
      <c r="L11724" s="16" t="s">
        <v>1334</v>
      </c>
      <c r="M11724" t="s">
        <v>583</v>
      </c>
      <c r="P11724" t="s">
        <v>243</v>
      </c>
      <c r="Q11724">
        <v>-0.46</v>
      </c>
      <c r="V11724">
        <v>1</v>
      </c>
      <c r="W11724" t="s">
        <v>1371</v>
      </c>
      <c r="X11724" t="s">
        <v>1452</v>
      </c>
    </row>
    <row r="11725" spans="1:24" x14ac:dyDescent="0.3">
      <c r="A11725">
        <v>15530</v>
      </c>
      <c r="B11725" s="15" t="s">
        <v>1048</v>
      </c>
      <c r="C11725" t="str">
        <f>_xlfn.XLOOKUP($B11725, STANDARDS!$A:$A, STANDARDS!$B:$B,,0,2)</f>
        <v>Daguandong Fm</v>
      </c>
      <c r="D11725" t="s">
        <v>1064</v>
      </c>
      <c r="E11725" t="s">
        <v>1307</v>
      </c>
      <c r="J11725" s="13">
        <v>2200</v>
      </c>
      <c r="K11725" s="13">
        <v>200</v>
      </c>
      <c r="L11725" s="16" t="s">
        <v>1334</v>
      </c>
      <c r="M11725" t="s">
        <v>583</v>
      </c>
      <c r="P11725" t="s">
        <v>243</v>
      </c>
      <c r="Q11725">
        <v>0.18</v>
      </c>
      <c r="V11725">
        <v>1</v>
      </c>
      <c r="W11725" t="s">
        <v>1371</v>
      </c>
      <c r="X11725" t="s">
        <v>1452</v>
      </c>
    </row>
    <row r="11726" spans="1:24" x14ac:dyDescent="0.3">
      <c r="A11726">
        <v>15531</v>
      </c>
      <c r="B11726" s="15" t="s">
        <v>1048</v>
      </c>
      <c r="C11726" t="str">
        <f>_xlfn.XLOOKUP($B11726, STANDARDS!$A:$A, STANDARDS!$B:$B,,0,2)</f>
        <v>Daguandong Fm</v>
      </c>
      <c r="D11726" t="s">
        <v>1064</v>
      </c>
      <c r="E11726" t="s">
        <v>1307</v>
      </c>
      <c r="J11726" s="13">
        <v>2200</v>
      </c>
      <c r="K11726" s="13">
        <v>200</v>
      </c>
      <c r="L11726" s="16" t="s">
        <v>1334</v>
      </c>
      <c r="M11726" t="s">
        <v>583</v>
      </c>
      <c r="P11726" t="s">
        <v>243</v>
      </c>
      <c r="Q11726">
        <v>-0.12</v>
      </c>
      <c r="V11726">
        <v>1</v>
      </c>
      <c r="W11726" t="s">
        <v>1371</v>
      </c>
      <c r="X11726" t="s">
        <v>1452</v>
      </c>
    </row>
    <row r="11727" spans="1:24" x14ac:dyDescent="0.3">
      <c r="A11727">
        <v>15532</v>
      </c>
      <c r="B11727" s="15" t="s">
        <v>1048</v>
      </c>
      <c r="C11727" t="str">
        <f>_xlfn.XLOOKUP($B11727, STANDARDS!$A:$A, STANDARDS!$B:$B,,0,2)</f>
        <v>Daguandong Fm</v>
      </c>
      <c r="D11727" t="s">
        <v>1064</v>
      </c>
      <c r="E11727" t="s">
        <v>1307</v>
      </c>
      <c r="J11727" s="13">
        <v>2200</v>
      </c>
      <c r="K11727" s="13">
        <v>200</v>
      </c>
      <c r="L11727" s="16" t="s">
        <v>1334</v>
      </c>
      <c r="M11727" t="s">
        <v>583</v>
      </c>
      <c r="P11727" t="s">
        <v>243</v>
      </c>
      <c r="Q11727">
        <v>0.68</v>
      </c>
      <c r="V11727">
        <v>1</v>
      </c>
      <c r="W11727" t="s">
        <v>1371</v>
      </c>
      <c r="X11727" t="s">
        <v>1452</v>
      </c>
    </row>
    <row r="11728" spans="1:24" x14ac:dyDescent="0.3">
      <c r="A11728">
        <v>15533</v>
      </c>
      <c r="B11728" s="15" t="s">
        <v>1048</v>
      </c>
      <c r="C11728" t="str">
        <f>_xlfn.XLOOKUP($B11728, STANDARDS!$A:$A, STANDARDS!$B:$B,,0,2)</f>
        <v>Daguandong Fm</v>
      </c>
      <c r="D11728" t="s">
        <v>1064</v>
      </c>
      <c r="E11728" t="s">
        <v>1307</v>
      </c>
      <c r="J11728" s="13">
        <v>2200</v>
      </c>
      <c r="K11728" s="13">
        <v>200</v>
      </c>
      <c r="L11728" s="16" t="s">
        <v>1334</v>
      </c>
      <c r="M11728" t="s">
        <v>583</v>
      </c>
      <c r="P11728" t="s">
        <v>243</v>
      </c>
      <c r="Q11728">
        <v>-0.82</v>
      </c>
      <c r="V11728">
        <v>1</v>
      </c>
      <c r="W11728" t="s">
        <v>1371</v>
      </c>
      <c r="X11728" t="s">
        <v>1452</v>
      </c>
    </row>
    <row r="11729" spans="1:24" x14ac:dyDescent="0.3">
      <c r="A11729">
        <v>15534</v>
      </c>
      <c r="B11729" s="15" t="s">
        <v>1048</v>
      </c>
      <c r="C11729" t="str">
        <f>_xlfn.XLOOKUP($B11729, STANDARDS!$A:$A, STANDARDS!$B:$B,,0,2)</f>
        <v>Daguandong Fm</v>
      </c>
      <c r="D11729" t="s">
        <v>1064</v>
      </c>
      <c r="E11729" t="s">
        <v>1307</v>
      </c>
      <c r="J11729" s="13">
        <v>2200</v>
      </c>
      <c r="K11729" s="13">
        <v>200</v>
      </c>
      <c r="L11729" s="16" t="s">
        <v>1334</v>
      </c>
      <c r="M11729" t="s">
        <v>583</v>
      </c>
      <c r="P11729" t="s">
        <v>243</v>
      </c>
      <c r="Q11729">
        <v>-0.32</v>
      </c>
      <c r="V11729">
        <v>1</v>
      </c>
      <c r="W11729" t="s">
        <v>1371</v>
      </c>
      <c r="X11729" t="s">
        <v>1452</v>
      </c>
    </row>
    <row r="11730" spans="1:24" x14ac:dyDescent="0.3">
      <c r="A11730">
        <v>15535</v>
      </c>
      <c r="B11730" s="15" t="s">
        <v>1048</v>
      </c>
      <c r="C11730" t="str">
        <f>_xlfn.XLOOKUP($B11730, STANDARDS!$A:$A, STANDARDS!$B:$B,,0,2)</f>
        <v>Daguandong Fm</v>
      </c>
      <c r="D11730" t="s">
        <v>1064</v>
      </c>
      <c r="E11730" t="s">
        <v>1307</v>
      </c>
      <c r="J11730" s="13">
        <v>2200</v>
      </c>
      <c r="K11730" s="13">
        <v>200</v>
      </c>
      <c r="L11730" s="16" t="s">
        <v>1334</v>
      </c>
      <c r="M11730" t="s">
        <v>583</v>
      </c>
      <c r="P11730" t="s">
        <v>243</v>
      </c>
      <c r="Q11730">
        <v>-2.5299999999999998</v>
      </c>
      <c r="V11730">
        <v>1</v>
      </c>
      <c r="W11730" t="s">
        <v>1371</v>
      </c>
      <c r="X11730" t="s">
        <v>1452</v>
      </c>
    </row>
    <row r="11731" spans="1:24" x14ac:dyDescent="0.3">
      <c r="A11731">
        <v>15536</v>
      </c>
      <c r="B11731" s="15" t="s">
        <v>1046</v>
      </c>
      <c r="C11731" t="str">
        <f>_xlfn.XLOOKUP($B11731, STANDARDS!$A:$A, STANDARDS!$B:$B,,0,2)</f>
        <v>Wenshan Fm</v>
      </c>
      <c r="D11731" t="s">
        <v>1064</v>
      </c>
      <c r="E11731" t="s">
        <v>1307</v>
      </c>
      <c r="J11731" s="13">
        <v>2200</v>
      </c>
      <c r="K11731" s="13">
        <v>200</v>
      </c>
      <c r="L11731" s="16" t="s">
        <v>1334</v>
      </c>
      <c r="M11731" t="s">
        <v>583</v>
      </c>
      <c r="P11731" t="s">
        <v>243</v>
      </c>
      <c r="Q11731">
        <v>1.1499999999999999</v>
      </c>
      <c r="V11731">
        <v>1</v>
      </c>
      <c r="W11731" t="s">
        <v>1371</v>
      </c>
      <c r="X11731" t="s">
        <v>1452</v>
      </c>
    </row>
    <row r="11732" spans="1:24" x14ac:dyDescent="0.3">
      <c r="A11732">
        <v>15537</v>
      </c>
      <c r="B11732" s="15" t="s">
        <v>1048</v>
      </c>
      <c r="C11732" t="str">
        <f>_xlfn.XLOOKUP($B11732, STANDARDS!$A:$A, STANDARDS!$B:$B,,0,2)</f>
        <v>Daguandong Fm</v>
      </c>
      <c r="D11732" t="s">
        <v>1064</v>
      </c>
      <c r="E11732" t="s">
        <v>1307</v>
      </c>
      <c r="J11732" s="13">
        <v>2200</v>
      </c>
      <c r="K11732" s="13">
        <v>200</v>
      </c>
      <c r="L11732" s="16" t="s">
        <v>1334</v>
      </c>
      <c r="M11732" t="s">
        <v>583</v>
      </c>
      <c r="P11732" t="s">
        <v>243</v>
      </c>
      <c r="Q11732">
        <v>-2.91</v>
      </c>
      <c r="V11732">
        <v>1</v>
      </c>
      <c r="W11732" t="s">
        <v>1371</v>
      </c>
      <c r="X11732" t="s">
        <v>1452</v>
      </c>
    </row>
    <row r="11733" spans="1:24" x14ac:dyDescent="0.3">
      <c r="A11733">
        <v>15538</v>
      </c>
      <c r="B11733" s="15" t="s">
        <v>1048</v>
      </c>
      <c r="C11733" t="str">
        <f>_xlfn.XLOOKUP($B11733, STANDARDS!$A:$A, STANDARDS!$B:$B,,0,2)</f>
        <v>Daguandong Fm</v>
      </c>
      <c r="D11733" t="s">
        <v>1064</v>
      </c>
      <c r="E11733" t="s">
        <v>1307</v>
      </c>
      <c r="J11733" s="13">
        <v>2200</v>
      </c>
      <c r="K11733" s="13">
        <v>200</v>
      </c>
      <c r="L11733" s="16" t="s">
        <v>1334</v>
      </c>
      <c r="M11733" t="s">
        <v>583</v>
      </c>
      <c r="P11733" t="s">
        <v>243</v>
      </c>
      <c r="Q11733">
        <v>-3.07</v>
      </c>
      <c r="V11733">
        <v>1</v>
      </c>
      <c r="W11733" t="s">
        <v>1371</v>
      </c>
      <c r="X11733" t="s">
        <v>1452</v>
      </c>
    </row>
    <row r="11734" spans="1:24" x14ac:dyDescent="0.3">
      <c r="A11734">
        <v>15539</v>
      </c>
      <c r="B11734" s="15" t="s">
        <v>1048</v>
      </c>
      <c r="C11734" t="str">
        <f>_xlfn.XLOOKUP($B11734, STANDARDS!$A:$A, STANDARDS!$B:$B,,0,2)</f>
        <v>Daguandong Fm</v>
      </c>
      <c r="D11734" t="s">
        <v>1064</v>
      </c>
      <c r="E11734" t="s">
        <v>1307</v>
      </c>
      <c r="J11734" s="13">
        <v>2200</v>
      </c>
      <c r="K11734" s="13">
        <v>200</v>
      </c>
      <c r="L11734" s="16" t="s">
        <v>1334</v>
      </c>
      <c r="M11734" t="s">
        <v>583</v>
      </c>
      <c r="P11734" t="s">
        <v>243</v>
      </c>
      <c r="Q11734">
        <v>-3.67</v>
      </c>
      <c r="V11734">
        <v>1</v>
      </c>
      <c r="W11734" t="s">
        <v>1371</v>
      </c>
      <c r="X11734" t="s">
        <v>1452</v>
      </c>
    </row>
    <row r="11735" spans="1:24" x14ac:dyDescent="0.3">
      <c r="A11735">
        <v>15540</v>
      </c>
      <c r="B11735" s="15" t="s">
        <v>1049</v>
      </c>
      <c r="C11735" t="str">
        <f>_xlfn.XLOOKUP($B11735, STANDARDS!$A:$A, STANDARDS!$B:$B,,0,2)</f>
        <v>Huaiyincun Fm</v>
      </c>
      <c r="D11735" t="s">
        <v>1064</v>
      </c>
      <c r="E11735" t="s">
        <v>1307</v>
      </c>
      <c r="J11735" s="13">
        <v>2200</v>
      </c>
      <c r="K11735" s="13">
        <v>200</v>
      </c>
      <c r="L11735" s="16" t="s">
        <v>1334</v>
      </c>
      <c r="M11735" t="s">
        <v>583</v>
      </c>
      <c r="P11735" t="s">
        <v>243</v>
      </c>
      <c r="Q11735">
        <v>-1.8</v>
      </c>
      <c r="V11735">
        <v>1</v>
      </c>
      <c r="W11735" t="s">
        <v>1371</v>
      </c>
      <c r="X11735" t="s">
        <v>1452</v>
      </c>
    </row>
    <row r="11736" spans="1:24" x14ac:dyDescent="0.3">
      <c r="A11736">
        <v>15541</v>
      </c>
      <c r="B11736" s="15" t="s">
        <v>1049</v>
      </c>
      <c r="C11736" t="str">
        <f>_xlfn.XLOOKUP($B11736, STANDARDS!$A:$A, STANDARDS!$B:$B,,0,2)</f>
        <v>Huaiyincun Fm</v>
      </c>
      <c r="D11736" t="s">
        <v>1064</v>
      </c>
      <c r="E11736" t="s">
        <v>1307</v>
      </c>
      <c r="J11736" s="13">
        <v>2200</v>
      </c>
      <c r="K11736" s="13">
        <v>200</v>
      </c>
      <c r="L11736" s="16" t="s">
        <v>1334</v>
      </c>
      <c r="M11736" t="s">
        <v>583</v>
      </c>
      <c r="P11736" t="s">
        <v>243</v>
      </c>
      <c r="Q11736">
        <v>-3.05</v>
      </c>
      <c r="V11736">
        <v>1</v>
      </c>
      <c r="W11736" t="s">
        <v>1371</v>
      </c>
      <c r="X11736" t="s">
        <v>1452</v>
      </c>
    </row>
    <row r="11737" spans="1:24" x14ac:dyDescent="0.3">
      <c r="A11737">
        <v>15542</v>
      </c>
      <c r="B11737" s="15" t="s">
        <v>1049</v>
      </c>
      <c r="C11737" t="str">
        <f>_xlfn.XLOOKUP($B11737, STANDARDS!$A:$A, STANDARDS!$B:$B,,0,2)</f>
        <v>Huaiyincun Fm</v>
      </c>
      <c r="D11737" t="s">
        <v>1064</v>
      </c>
      <c r="E11737" t="s">
        <v>1307</v>
      </c>
      <c r="J11737" s="13">
        <v>2200</v>
      </c>
      <c r="K11737" s="13">
        <v>200</v>
      </c>
      <c r="L11737" s="16" t="s">
        <v>1334</v>
      </c>
      <c r="M11737" t="s">
        <v>583</v>
      </c>
      <c r="P11737" t="s">
        <v>243</v>
      </c>
      <c r="Q11737">
        <v>-3.53</v>
      </c>
      <c r="V11737">
        <v>1</v>
      </c>
      <c r="W11737" t="s">
        <v>1371</v>
      </c>
      <c r="X11737" t="s">
        <v>1452</v>
      </c>
    </row>
    <row r="11738" spans="1:24" x14ac:dyDescent="0.3">
      <c r="A11738">
        <v>15543</v>
      </c>
      <c r="B11738" s="15" t="s">
        <v>1049</v>
      </c>
      <c r="C11738" t="str">
        <f>_xlfn.XLOOKUP($B11738, STANDARDS!$A:$A, STANDARDS!$B:$B,,0,2)</f>
        <v>Huaiyincun Fm</v>
      </c>
      <c r="D11738" t="s">
        <v>1064</v>
      </c>
      <c r="E11738" t="s">
        <v>1307</v>
      </c>
      <c r="J11738" s="13">
        <v>2200</v>
      </c>
      <c r="K11738" s="13">
        <v>200</v>
      </c>
      <c r="L11738" s="16" t="s">
        <v>1334</v>
      </c>
      <c r="M11738" t="s">
        <v>583</v>
      </c>
      <c r="P11738" t="s">
        <v>243</v>
      </c>
      <c r="Q11738">
        <v>-3.15</v>
      </c>
      <c r="V11738">
        <v>1</v>
      </c>
      <c r="W11738" t="s">
        <v>1371</v>
      </c>
      <c r="X11738" t="s">
        <v>1452</v>
      </c>
    </row>
    <row r="11739" spans="1:24" x14ac:dyDescent="0.3">
      <c r="A11739">
        <v>15544</v>
      </c>
      <c r="B11739" s="15" t="s">
        <v>1049</v>
      </c>
      <c r="C11739" t="str">
        <f>_xlfn.XLOOKUP($B11739, STANDARDS!$A:$A, STANDARDS!$B:$B,,0,2)</f>
        <v>Huaiyincun Fm</v>
      </c>
      <c r="D11739" t="s">
        <v>1064</v>
      </c>
      <c r="E11739" t="s">
        <v>1307</v>
      </c>
      <c r="J11739" s="13">
        <v>2200</v>
      </c>
      <c r="K11739" s="13">
        <v>200</v>
      </c>
      <c r="L11739" s="16" t="s">
        <v>1334</v>
      </c>
      <c r="M11739" t="s">
        <v>583</v>
      </c>
      <c r="P11739" t="s">
        <v>243</v>
      </c>
      <c r="Q11739">
        <v>-2.98</v>
      </c>
      <c r="V11739">
        <v>1</v>
      </c>
      <c r="W11739" t="s">
        <v>1371</v>
      </c>
      <c r="X11739" t="s">
        <v>1452</v>
      </c>
    </row>
    <row r="11740" spans="1:24" x14ac:dyDescent="0.3">
      <c r="A11740">
        <v>15545</v>
      </c>
      <c r="B11740" s="15" t="s">
        <v>1049</v>
      </c>
      <c r="C11740" t="str">
        <f>_xlfn.XLOOKUP($B11740, STANDARDS!$A:$A, STANDARDS!$B:$B,,0,2)</f>
        <v>Huaiyincun Fm</v>
      </c>
      <c r="D11740" t="s">
        <v>1064</v>
      </c>
      <c r="E11740" t="s">
        <v>1307</v>
      </c>
      <c r="J11740" s="13">
        <v>2200</v>
      </c>
      <c r="K11740" s="13">
        <v>200</v>
      </c>
      <c r="L11740" s="16" t="s">
        <v>1334</v>
      </c>
      <c r="M11740" t="s">
        <v>583</v>
      </c>
      <c r="P11740" t="s">
        <v>243</v>
      </c>
      <c r="Q11740">
        <v>-2.99</v>
      </c>
      <c r="V11740">
        <v>1</v>
      </c>
      <c r="W11740" t="s">
        <v>1371</v>
      </c>
      <c r="X11740" t="s">
        <v>1452</v>
      </c>
    </row>
    <row r="11741" spans="1:24" x14ac:dyDescent="0.3">
      <c r="A11741">
        <v>15546</v>
      </c>
      <c r="B11741" s="15" t="s">
        <v>1049</v>
      </c>
      <c r="C11741" t="str">
        <f>_xlfn.XLOOKUP($B11741, STANDARDS!$A:$A, STANDARDS!$B:$B,,0,2)</f>
        <v>Huaiyincun Fm</v>
      </c>
      <c r="D11741" t="s">
        <v>1064</v>
      </c>
      <c r="E11741" t="s">
        <v>1307</v>
      </c>
      <c r="J11741" s="13">
        <v>2200</v>
      </c>
      <c r="K11741" s="13">
        <v>200</v>
      </c>
      <c r="L11741" s="16" t="s">
        <v>1334</v>
      </c>
      <c r="M11741" t="s">
        <v>583</v>
      </c>
      <c r="P11741" t="s">
        <v>243</v>
      </c>
      <c r="Q11741">
        <v>-2.85</v>
      </c>
      <c r="V11741">
        <v>1</v>
      </c>
      <c r="W11741" t="s">
        <v>1371</v>
      </c>
      <c r="X11741" t="s">
        <v>1452</v>
      </c>
    </row>
    <row r="11742" spans="1:24" x14ac:dyDescent="0.3">
      <c r="A11742">
        <v>15547</v>
      </c>
      <c r="B11742" s="15" t="s">
        <v>1046</v>
      </c>
      <c r="C11742" t="str">
        <f>_xlfn.XLOOKUP($B11742, STANDARDS!$A:$A, STANDARDS!$B:$B,,0,2)</f>
        <v>Wenshan Fm</v>
      </c>
      <c r="D11742" t="s">
        <v>1064</v>
      </c>
      <c r="E11742" t="s">
        <v>1307</v>
      </c>
      <c r="J11742" s="13">
        <v>2200</v>
      </c>
      <c r="K11742" s="13">
        <v>200</v>
      </c>
      <c r="L11742" s="16" t="s">
        <v>1334</v>
      </c>
      <c r="M11742" t="s">
        <v>583</v>
      </c>
      <c r="P11742" t="s">
        <v>243</v>
      </c>
      <c r="Q11742">
        <v>0.4</v>
      </c>
      <c r="V11742">
        <v>1</v>
      </c>
      <c r="W11742" t="s">
        <v>1371</v>
      </c>
      <c r="X11742" t="s">
        <v>1452</v>
      </c>
    </row>
    <row r="11743" spans="1:24" x14ac:dyDescent="0.3">
      <c r="A11743">
        <v>15548</v>
      </c>
      <c r="B11743" s="15" t="s">
        <v>1049</v>
      </c>
      <c r="C11743" t="str">
        <f>_xlfn.XLOOKUP($B11743, STANDARDS!$A:$A, STANDARDS!$B:$B,,0,2)</f>
        <v>Huaiyincun Fm</v>
      </c>
      <c r="D11743" t="s">
        <v>1064</v>
      </c>
      <c r="E11743" t="s">
        <v>1307</v>
      </c>
      <c r="J11743" s="13">
        <v>2200</v>
      </c>
      <c r="K11743" s="13">
        <v>200</v>
      </c>
      <c r="L11743" s="16" t="s">
        <v>1334</v>
      </c>
      <c r="M11743" t="s">
        <v>583</v>
      </c>
      <c r="P11743" t="s">
        <v>243</v>
      </c>
      <c r="Q11743">
        <v>-2.67</v>
      </c>
      <c r="V11743">
        <v>1</v>
      </c>
      <c r="W11743" t="s">
        <v>1371</v>
      </c>
      <c r="X11743" t="s">
        <v>1452</v>
      </c>
    </row>
    <row r="11744" spans="1:24" x14ac:dyDescent="0.3">
      <c r="A11744">
        <v>15549</v>
      </c>
      <c r="B11744" s="15" t="s">
        <v>1049</v>
      </c>
      <c r="C11744" t="str">
        <f>_xlfn.XLOOKUP($B11744, STANDARDS!$A:$A, STANDARDS!$B:$B,,0,2)</f>
        <v>Huaiyincun Fm</v>
      </c>
      <c r="D11744" t="s">
        <v>1064</v>
      </c>
      <c r="E11744" t="s">
        <v>1307</v>
      </c>
      <c r="J11744" s="13">
        <v>2200</v>
      </c>
      <c r="K11744" s="13">
        <v>200</v>
      </c>
      <c r="L11744" s="16" t="s">
        <v>1334</v>
      </c>
      <c r="M11744" t="s">
        <v>583</v>
      </c>
      <c r="P11744" t="s">
        <v>243</v>
      </c>
      <c r="Q11744">
        <v>-3.04</v>
      </c>
      <c r="V11744">
        <v>1</v>
      </c>
      <c r="W11744" t="s">
        <v>1371</v>
      </c>
      <c r="X11744" t="s">
        <v>1452</v>
      </c>
    </row>
    <row r="11745" spans="1:24" x14ac:dyDescent="0.3">
      <c r="A11745">
        <v>15550</v>
      </c>
      <c r="B11745" s="15" t="s">
        <v>1049</v>
      </c>
      <c r="C11745" t="str">
        <f>_xlfn.XLOOKUP($B11745, STANDARDS!$A:$A, STANDARDS!$B:$B,,0,2)</f>
        <v>Huaiyincun Fm</v>
      </c>
      <c r="D11745" t="s">
        <v>1064</v>
      </c>
      <c r="E11745" t="s">
        <v>1307</v>
      </c>
      <c r="J11745" s="13">
        <v>2200</v>
      </c>
      <c r="K11745" s="13">
        <v>200</v>
      </c>
      <c r="L11745" s="16" t="s">
        <v>1334</v>
      </c>
      <c r="M11745" t="s">
        <v>583</v>
      </c>
      <c r="P11745" t="s">
        <v>243</v>
      </c>
      <c r="Q11745">
        <v>-2.98</v>
      </c>
      <c r="V11745">
        <v>1</v>
      </c>
      <c r="W11745" t="s">
        <v>1371</v>
      </c>
      <c r="X11745" t="s">
        <v>1452</v>
      </c>
    </row>
    <row r="11746" spans="1:24" x14ac:dyDescent="0.3">
      <c r="A11746">
        <v>15551</v>
      </c>
      <c r="B11746" s="15" t="s">
        <v>1049</v>
      </c>
      <c r="C11746" t="str">
        <f>_xlfn.XLOOKUP($B11746, STANDARDS!$A:$A, STANDARDS!$B:$B,,0,2)</f>
        <v>Huaiyincun Fm</v>
      </c>
      <c r="D11746" t="s">
        <v>1064</v>
      </c>
      <c r="E11746" t="s">
        <v>1307</v>
      </c>
      <c r="J11746" s="13">
        <v>2200</v>
      </c>
      <c r="K11746" s="13">
        <v>200</v>
      </c>
      <c r="L11746" s="16" t="s">
        <v>1334</v>
      </c>
      <c r="M11746" t="s">
        <v>583</v>
      </c>
      <c r="P11746" t="s">
        <v>243</v>
      </c>
      <c r="Q11746">
        <v>-2.96</v>
      </c>
      <c r="V11746">
        <v>1</v>
      </c>
      <c r="W11746" t="s">
        <v>1371</v>
      </c>
      <c r="X11746" t="s">
        <v>1452</v>
      </c>
    </row>
    <row r="11747" spans="1:24" x14ac:dyDescent="0.3">
      <c r="A11747">
        <v>15552</v>
      </c>
      <c r="B11747" s="15" t="s">
        <v>1049</v>
      </c>
      <c r="C11747" t="str">
        <f>_xlfn.XLOOKUP($B11747, STANDARDS!$A:$A, STANDARDS!$B:$B,,0,2)</f>
        <v>Huaiyincun Fm</v>
      </c>
      <c r="D11747" t="s">
        <v>1064</v>
      </c>
      <c r="E11747" t="s">
        <v>1307</v>
      </c>
      <c r="J11747" s="13">
        <v>2200</v>
      </c>
      <c r="K11747" s="13">
        <v>200</v>
      </c>
      <c r="L11747" s="16" t="s">
        <v>1334</v>
      </c>
      <c r="M11747" t="s">
        <v>583</v>
      </c>
      <c r="P11747" t="s">
        <v>243</v>
      </c>
      <c r="Q11747">
        <v>-2.74</v>
      </c>
      <c r="V11747">
        <v>1</v>
      </c>
      <c r="W11747" t="s">
        <v>1371</v>
      </c>
      <c r="X11747" t="s">
        <v>1452</v>
      </c>
    </row>
    <row r="11748" spans="1:24" x14ac:dyDescent="0.3">
      <c r="A11748">
        <v>15553</v>
      </c>
      <c r="B11748" s="15" t="s">
        <v>1049</v>
      </c>
      <c r="C11748" t="str">
        <f>_xlfn.XLOOKUP($B11748, STANDARDS!$A:$A, STANDARDS!$B:$B,,0,2)</f>
        <v>Huaiyincun Fm</v>
      </c>
      <c r="D11748" t="s">
        <v>1064</v>
      </c>
      <c r="E11748" t="s">
        <v>1307</v>
      </c>
      <c r="J11748" s="13">
        <v>2200</v>
      </c>
      <c r="K11748" s="13">
        <v>200</v>
      </c>
      <c r="L11748" s="16" t="s">
        <v>1334</v>
      </c>
      <c r="M11748" t="s">
        <v>583</v>
      </c>
      <c r="P11748" t="s">
        <v>243</v>
      </c>
      <c r="Q11748">
        <v>-2.75</v>
      </c>
      <c r="V11748">
        <v>1</v>
      </c>
      <c r="W11748" t="s">
        <v>1371</v>
      </c>
      <c r="X11748" t="s">
        <v>1452</v>
      </c>
    </row>
    <row r="11749" spans="1:24" x14ac:dyDescent="0.3">
      <c r="A11749">
        <v>15554</v>
      </c>
      <c r="B11749" s="15" t="s">
        <v>1049</v>
      </c>
      <c r="C11749" t="str">
        <f>_xlfn.XLOOKUP($B11749, STANDARDS!$A:$A, STANDARDS!$B:$B,,0,2)</f>
        <v>Huaiyincun Fm</v>
      </c>
      <c r="D11749" t="s">
        <v>1064</v>
      </c>
      <c r="E11749" t="s">
        <v>1307</v>
      </c>
      <c r="J11749" s="13">
        <v>2200</v>
      </c>
      <c r="K11749" s="13">
        <v>200</v>
      </c>
      <c r="L11749" s="16" t="s">
        <v>1334</v>
      </c>
      <c r="M11749" t="s">
        <v>583</v>
      </c>
      <c r="P11749" t="s">
        <v>243</v>
      </c>
      <c r="Q11749">
        <v>-2.09</v>
      </c>
      <c r="V11749">
        <v>1</v>
      </c>
      <c r="W11749" t="s">
        <v>1371</v>
      </c>
      <c r="X11749" t="s">
        <v>1452</v>
      </c>
    </row>
    <row r="11750" spans="1:24" x14ac:dyDescent="0.3">
      <c r="A11750">
        <v>15555</v>
      </c>
      <c r="B11750" s="15" t="s">
        <v>1049</v>
      </c>
      <c r="C11750" t="str">
        <f>_xlfn.XLOOKUP($B11750, STANDARDS!$A:$A, STANDARDS!$B:$B,,0,2)</f>
        <v>Huaiyincun Fm</v>
      </c>
      <c r="D11750" t="s">
        <v>1064</v>
      </c>
      <c r="E11750" t="s">
        <v>1307</v>
      </c>
      <c r="J11750" s="13">
        <v>2200</v>
      </c>
      <c r="K11750" s="13">
        <v>200</v>
      </c>
      <c r="L11750" s="16" t="s">
        <v>1334</v>
      </c>
      <c r="M11750" t="s">
        <v>583</v>
      </c>
      <c r="P11750" t="s">
        <v>243</v>
      </c>
      <c r="Q11750">
        <v>-3.4</v>
      </c>
      <c r="V11750">
        <v>1</v>
      </c>
      <c r="W11750" t="s">
        <v>1371</v>
      </c>
      <c r="X11750" t="s">
        <v>1452</v>
      </c>
    </row>
    <row r="11751" spans="1:24" x14ac:dyDescent="0.3">
      <c r="A11751">
        <v>15556</v>
      </c>
      <c r="B11751" s="15" t="s">
        <v>1049</v>
      </c>
      <c r="C11751" t="str">
        <f>_xlfn.XLOOKUP($B11751, STANDARDS!$A:$A, STANDARDS!$B:$B,,0,2)</f>
        <v>Huaiyincun Fm</v>
      </c>
      <c r="D11751" t="s">
        <v>1064</v>
      </c>
      <c r="E11751" t="s">
        <v>1307</v>
      </c>
      <c r="J11751" s="13">
        <v>2200</v>
      </c>
      <c r="K11751" s="13">
        <v>200</v>
      </c>
      <c r="L11751" s="16" t="s">
        <v>1334</v>
      </c>
      <c r="M11751" t="s">
        <v>583</v>
      </c>
      <c r="P11751" t="s">
        <v>243</v>
      </c>
      <c r="Q11751">
        <v>-2.5499999999999998</v>
      </c>
      <c r="V11751">
        <v>1</v>
      </c>
      <c r="W11751" t="s">
        <v>1371</v>
      </c>
      <c r="X11751" t="s">
        <v>1452</v>
      </c>
    </row>
    <row r="11752" spans="1:24" x14ac:dyDescent="0.3">
      <c r="A11752">
        <v>15557</v>
      </c>
      <c r="B11752" s="15" t="s">
        <v>1049</v>
      </c>
      <c r="C11752" t="str">
        <f>_xlfn.XLOOKUP($B11752, STANDARDS!$A:$A, STANDARDS!$B:$B,,0,2)</f>
        <v>Huaiyincun Fm</v>
      </c>
      <c r="D11752" t="s">
        <v>1064</v>
      </c>
      <c r="E11752" t="s">
        <v>1307</v>
      </c>
      <c r="J11752" s="13">
        <v>2200</v>
      </c>
      <c r="K11752" s="13">
        <v>200</v>
      </c>
      <c r="L11752" s="16" t="s">
        <v>1334</v>
      </c>
      <c r="M11752" t="s">
        <v>583</v>
      </c>
      <c r="P11752" t="s">
        <v>243</v>
      </c>
      <c r="Q11752">
        <v>-2.44</v>
      </c>
      <c r="V11752">
        <v>1</v>
      </c>
      <c r="W11752" t="s">
        <v>1371</v>
      </c>
      <c r="X11752" t="s">
        <v>1452</v>
      </c>
    </row>
    <row r="11753" spans="1:24" x14ac:dyDescent="0.3">
      <c r="A11753">
        <v>15558</v>
      </c>
      <c r="B11753" s="15" t="s">
        <v>1046</v>
      </c>
      <c r="C11753" t="str">
        <f>_xlfn.XLOOKUP($B11753, STANDARDS!$A:$A, STANDARDS!$B:$B,,0,2)</f>
        <v>Wenshan Fm</v>
      </c>
      <c r="D11753" t="s">
        <v>1064</v>
      </c>
      <c r="E11753" t="s">
        <v>1307</v>
      </c>
      <c r="J11753" s="13">
        <v>2200</v>
      </c>
      <c r="K11753" s="13">
        <v>200</v>
      </c>
      <c r="L11753" s="16" t="s">
        <v>1334</v>
      </c>
      <c r="M11753" t="s">
        <v>583</v>
      </c>
      <c r="P11753" t="s">
        <v>243</v>
      </c>
      <c r="Q11753">
        <v>0.3</v>
      </c>
      <c r="V11753">
        <v>1</v>
      </c>
      <c r="W11753" t="s">
        <v>1371</v>
      </c>
      <c r="X11753" t="s">
        <v>1452</v>
      </c>
    </row>
    <row r="11754" spans="1:24" x14ac:dyDescent="0.3">
      <c r="A11754">
        <v>15559</v>
      </c>
      <c r="B11754" s="15" t="s">
        <v>1049</v>
      </c>
      <c r="C11754" t="str">
        <f>_xlfn.XLOOKUP($B11754, STANDARDS!$A:$A, STANDARDS!$B:$B,,0,2)</f>
        <v>Huaiyincun Fm</v>
      </c>
      <c r="D11754" t="s">
        <v>1064</v>
      </c>
      <c r="E11754" t="s">
        <v>1307</v>
      </c>
      <c r="J11754" s="13">
        <v>2200</v>
      </c>
      <c r="K11754" s="13">
        <v>200</v>
      </c>
      <c r="L11754" s="16" t="s">
        <v>1334</v>
      </c>
      <c r="M11754" t="s">
        <v>583</v>
      </c>
      <c r="P11754" t="s">
        <v>243</v>
      </c>
      <c r="Q11754">
        <v>-2.48</v>
      </c>
      <c r="V11754">
        <v>1</v>
      </c>
      <c r="W11754" t="s">
        <v>1371</v>
      </c>
      <c r="X11754" t="s">
        <v>1452</v>
      </c>
    </row>
    <row r="11755" spans="1:24" x14ac:dyDescent="0.3">
      <c r="A11755">
        <v>15560</v>
      </c>
      <c r="B11755" s="15" t="s">
        <v>1049</v>
      </c>
      <c r="C11755" t="str">
        <f>_xlfn.XLOOKUP($B11755, STANDARDS!$A:$A, STANDARDS!$B:$B,,0,2)</f>
        <v>Huaiyincun Fm</v>
      </c>
      <c r="D11755" t="s">
        <v>1064</v>
      </c>
      <c r="E11755" t="s">
        <v>1307</v>
      </c>
      <c r="J11755" s="13">
        <v>2200</v>
      </c>
      <c r="K11755" s="13">
        <v>200</v>
      </c>
      <c r="L11755" s="16" t="s">
        <v>1334</v>
      </c>
      <c r="M11755" t="s">
        <v>583</v>
      </c>
      <c r="P11755" t="s">
        <v>243</v>
      </c>
      <c r="Q11755">
        <v>-2.52</v>
      </c>
      <c r="V11755">
        <v>1</v>
      </c>
      <c r="W11755" t="s">
        <v>1371</v>
      </c>
      <c r="X11755" t="s">
        <v>1452</v>
      </c>
    </row>
    <row r="11756" spans="1:24" x14ac:dyDescent="0.3">
      <c r="A11756">
        <v>15561</v>
      </c>
      <c r="B11756" s="15" t="s">
        <v>1049</v>
      </c>
      <c r="C11756" t="str">
        <f>_xlfn.XLOOKUP($B11756, STANDARDS!$A:$A, STANDARDS!$B:$B,,0,2)</f>
        <v>Huaiyincun Fm</v>
      </c>
      <c r="D11756" t="s">
        <v>1064</v>
      </c>
      <c r="E11756" t="s">
        <v>1307</v>
      </c>
      <c r="J11756" s="13">
        <v>2200</v>
      </c>
      <c r="K11756" s="13">
        <v>200</v>
      </c>
      <c r="L11756" s="16" t="s">
        <v>1334</v>
      </c>
      <c r="M11756" t="s">
        <v>583</v>
      </c>
      <c r="P11756" t="s">
        <v>243</v>
      </c>
      <c r="Q11756">
        <v>-3.03</v>
      </c>
      <c r="V11756">
        <v>1</v>
      </c>
      <c r="W11756" t="s">
        <v>1371</v>
      </c>
      <c r="X11756" t="s">
        <v>1452</v>
      </c>
    </row>
    <row r="11757" spans="1:24" x14ac:dyDescent="0.3">
      <c r="A11757">
        <v>15562</v>
      </c>
      <c r="B11757" s="15" t="s">
        <v>1049</v>
      </c>
      <c r="C11757" t="str">
        <f>_xlfn.XLOOKUP($B11757, STANDARDS!$A:$A, STANDARDS!$B:$B,,0,2)</f>
        <v>Huaiyincun Fm</v>
      </c>
      <c r="D11757" t="s">
        <v>1064</v>
      </c>
      <c r="E11757" t="s">
        <v>1307</v>
      </c>
      <c r="J11757" s="13">
        <v>2200</v>
      </c>
      <c r="K11757" s="13">
        <v>200</v>
      </c>
      <c r="L11757" s="16" t="s">
        <v>1334</v>
      </c>
      <c r="M11757" t="s">
        <v>583</v>
      </c>
      <c r="P11757" t="s">
        <v>243</v>
      </c>
      <c r="Q11757">
        <v>-3.21</v>
      </c>
      <c r="V11757">
        <v>1</v>
      </c>
      <c r="W11757" t="s">
        <v>1371</v>
      </c>
      <c r="X11757" t="s">
        <v>1452</v>
      </c>
    </row>
    <row r="11758" spans="1:24" x14ac:dyDescent="0.3">
      <c r="A11758">
        <v>15563</v>
      </c>
      <c r="B11758" s="15" t="s">
        <v>1049</v>
      </c>
      <c r="C11758" t="str">
        <f>_xlfn.XLOOKUP($B11758, STANDARDS!$A:$A, STANDARDS!$B:$B,,0,2)</f>
        <v>Huaiyincun Fm</v>
      </c>
      <c r="D11758" t="s">
        <v>1064</v>
      </c>
      <c r="E11758" t="s">
        <v>1307</v>
      </c>
      <c r="J11758" s="13">
        <v>2200</v>
      </c>
      <c r="K11758" s="13">
        <v>200</v>
      </c>
      <c r="L11758" s="16" t="s">
        <v>1334</v>
      </c>
      <c r="M11758" t="s">
        <v>583</v>
      </c>
      <c r="P11758" t="s">
        <v>243</v>
      </c>
      <c r="Q11758">
        <v>-2.88</v>
      </c>
      <c r="V11758">
        <v>1</v>
      </c>
      <c r="W11758" t="s">
        <v>1371</v>
      </c>
      <c r="X11758" t="s">
        <v>1452</v>
      </c>
    </row>
    <row r="11759" spans="1:24" x14ac:dyDescent="0.3">
      <c r="A11759">
        <v>15564</v>
      </c>
      <c r="B11759" s="15" t="s">
        <v>1049</v>
      </c>
      <c r="C11759" t="str">
        <f>_xlfn.XLOOKUP($B11759, STANDARDS!$A:$A, STANDARDS!$B:$B,,0,2)</f>
        <v>Huaiyincun Fm</v>
      </c>
      <c r="D11759" t="s">
        <v>1064</v>
      </c>
      <c r="E11759" t="s">
        <v>1307</v>
      </c>
      <c r="J11759" s="13">
        <v>2200</v>
      </c>
      <c r="K11759" s="13">
        <v>200</v>
      </c>
      <c r="L11759" s="16" t="s">
        <v>1334</v>
      </c>
      <c r="M11759" t="s">
        <v>583</v>
      </c>
      <c r="P11759" t="s">
        <v>243</v>
      </c>
      <c r="Q11759">
        <v>-2.35</v>
      </c>
      <c r="V11759">
        <v>1</v>
      </c>
      <c r="W11759" t="s">
        <v>1371</v>
      </c>
      <c r="X11759" t="s">
        <v>1452</v>
      </c>
    </row>
    <row r="11760" spans="1:24" x14ac:dyDescent="0.3">
      <c r="A11760">
        <v>15565</v>
      </c>
      <c r="B11760" s="15" t="s">
        <v>1049</v>
      </c>
      <c r="C11760" t="str">
        <f>_xlfn.XLOOKUP($B11760, STANDARDS!$A:$A, STANDARDS!$B:$B,,0,2)</f>
        <v>Huaiyincun Fm</v>
      </c>
      <c r="D11760" t="s">
        <v>1064</v>
      </c>
      <c r="E11760" t="s">
        <v>1307</v>
      </c>
      <c r="J11760" s="13">
        <v>2200</v>
      </c>
      <c r="K11760" s="13">
        <v>200</v>
      </c>
      <c r="L11760" s="16" t="s">
        <v>1334</v>
      </c>
      <c r="M11760" t="s">
        <v>583</v>
      </c>
      <c r="P11760" t="s">
        <v>243</v>
      </c>
      <c r="Q11760">
        <v>-3.07</v>
      </c>
      <c r="V11760">
        <v>1</v>
      </c>
      <c r="W11760" t="s">
        <v>1371</v>
      </c>
      <c r="X11760" t="s">
        <v>1452</v>
      </c>
    </row>
    <row r="11761" spans="1:24" x14ac:dyDescent="0.3">
      <c r="A11761">
        <v>15566</v>
      </c>
      <c r="B11761" s="15" t="s">
        <v>1049</v>
      </c>
      <c r="C11761" t="str">
        <f>_xlfn.XLOOKUP($B11761, STANDARDS!$A:$A, STANDARDS!$B:$B,,0,2)</f>
        <v>Huaiyincun Fm</v>
      </c>
      <c r="D11761" t="s">
        <v>1064</v>
      </c>
      <c r="E11761" t="s">
        <v>1307</v>
      </c>
      <c r="J11761" s="13">
        <v>2200</v>
      </c>
      <c r="K11761" s="13">
        <v>200</v>
      </c>
      <c r="L11761" s="16" t="s">
        <v>1334</v>
      </c>
      <c r="M11761" t="s">
        <v>583</v>
      </c>
      <c r="P11761" t="s">
        <v>243</v>
      </c>
      <c r="Q11761">
        <v>-2.38</v>
      </c>
      <c r="V11761">
        <v>1</v>
      </c>
      <c r="W11761" t="s">
        <v>1371</v>
      </c>
      <c r="X11761" t="s">
        <v>1452</v>
      </c>
    </row>
    <row r="11762" spans="1:24" x14ac:dyDescent="0.3">
      <c r="A11762">
        <v>15567</v>
      </c>
      <c r="B11762" s="15" t="s">
        <v>1049</v>
      </c>
      <c r="C11762" t="str">
        <f>_xlfn.XLOOKUP($B11762, STANDARDS!$A:$A, STANDARDS!$B:$B,,0,2)</f>
        <v>Huaiyincun Fm</v>
      </c>
      <c r="D11762" t="s">
        <v>1064</v>
      </c>
      <c r="E11762" t="s">
        <v>1307</v>
      </c>
      <c r="J11762" s="13">
        <v>2200</v>
      </c>
      <c r="K11762" s="13">
        <v>200</v>
      </c>
      <c r="L11762" s="16" t="s">
        <v>1334</v>
      </c>
      <c r="M11762" t="s">
        <v>583</v>
      </c>
      <c r="P11762" t="s">
        <v>243</v>
      </c>
      <c r="Q11762">
        <v>-2.29</v>
      </c>
      <c r="V11762">
        <v>1</v>
      </c>
      <c r="W11762" t="s">
        <v>1371</v>
      </c>
      <c r="X11762" t="s">
        <v>1452</v>
      </c>
    </row>
    <row r="11763" spans="1:24" x14ac:dyDescent="0.3">
      <c r="A11763">
        <v>15568</v>
      </c>
      <c r="B11763" s="15" t="s">
        <v>1049</v>
      </c>
      <c r="C11763" t="str">
        <f>_xlfn.XLOOKUP($B11763, STANDARDS!$A:$A, STANDARDS!$B:$B,,0,2)</f>
        <v>Huaiyincun Fm</v>
      </c>
      <c r="D11763" t="s">
        <v>1064</v>
      </c>
      <c r="E11763" t="s">
        <v>1307</v>
      </c>
      <c r="J11763" s="13">
        <v>2200</v>
      </c>
      <c r="K11763" s="13">
        <v>200</v>
      </c>
      <c r="L11763" s="16" t="s">
        <v>1334</v>
      </c>
      <c r="M11763" t="s">
        <v>583</v>
      </c>
      <c r="P11763" t="s">
        <v>243</v>
      </c>
      <c r="Q11763">
        <v>-2.0099999999999998</v>
      </c>
      <c r="V11763">
        <v>1</v>
      </c>
      <c r="W11763" t="s">
        <v>1371</v>
      </c>
      <c r="X11763" t="s">
        <v>1452</v>
      </c>
    </row>
    <row r="11764" spans="1:24" x14ac:dyDescent="0.3">
      <c r="A11764">
        <v>15569</v>
      </c>
      <c r="B11764" s="15" t="s">
        <v>1046</v>
      </c>
      <c r="C11764" t="str">
        <f>_xlfn.XLOOKUP($B11764, STANDARDS!$A:$A, STANDARDS!$B:$B,,0,2)</f>
        <v>Wenshan Fm</v>
      </c>
      <c r="D11764" t="s">
        <v>1064</v>
      </c>
      <c r="E11764" t="s">
        <v>1307</v>
      </c>
      <c r="J11764" s="13">
        <v>2200</v>
      </c>
      <c r="K11764" s="13">
        <v>200</v>
      </c>
      <c r="L11764" s="16" t="s">
        <v>1334</v>
      </c>
      <c r="M11764" t="s">
        <v>583</v>
      </c>
      <c r="P11764" t="s">
        <v>243</v>
      </c>
      <c r="Q11764">
        <v>0.53</v>
      </c>
      <c r="V11764">
        <v>1</v>
      </c>
      <c r="W11764" t="s">
        <v>1371</v>
      </c>
      <c r="X11764" t="s">
        <v>1452</v>
      </c>
    </row>
    <row r="11765" spans="1:24" x14ac:dyDescent="0.3">
      <c r="A11765">
        <v>15570</v>
      </c>
      <c r="B11765" s="15" t="s">
        <v>1049</v>
      </c>
      <c r="C11765" t="str">
        <f>_xlfn.XLOOKUP($B11765, STANDARDS!$A:$A, STANDARDS!$B:$B,,0,2)</f>
        <v>Huaiyincun Fm</v>
      </c>
      <c r="D11765" t="s">
        <v>1064</v>
      </c>
      <c r="E11765" t="s">
        <v>1307</v>
      </c>
      <c r="J11765" s="13">
        <v>2200</v>
      </c>
      <c r="K11765" s="13">
        <v>200</v>
      </c>
      <c r="L11765" s="16" t="s">
        <v>1334</v>
      </c>
      <c r="M11765" t="s">
        <v>583</v>
      </c>
      <c r="P11765" t="s">
        <v>243</v>
      </c>
      <c r="Q11765">
        <v>-2.31</v>
      </c>
      <c r="V11765">
        <v>1</v>
      </c>
      <c r="W11765" t="s">
        <v>1371</v>
      </c>
      <c r="X11765" t="s">
        <v>1452</v>
      </c>
    </row>
    <row r="11766" spans="1:24" x14ac:dyDescent="0.3">
      <c r="A11766">
        <v>15571</v>
      </c>
      <c r="B11766" s="15" t="s">
        <v>1049</v>
      </c>
      <c r="C11766" t="str">
        <f>_xlfn.XLOOKUP($B11766, STANDARDS!$A:$A, STANDARDS!$B:$B,,0,2)</f>
        <v>Huaiyincun Fm</v>
      </c>
      <c r="D11766" t="s">
        <v>1064</v>
      </c>
      <c r="E11766" t="s">
        <v>1307</v>
      </c>
      <c r="J11766" s="13">
        <v>2200</v>
      </c>
      <c r="K11766" s="13">
        <v>200</v>
      </c>
      <c r="L11766" s="16" t="s">
        <v>1334</v>
      </c>
      <c r="M11766" t="s">
        <v>583</v>
      </c>
      <c r="P11766" t="s">
        <v>243</v>
      </c>
      <c r="Q11766">
        <v>-2.83</v>
      </c>
      <c r="V11766">
        <v>1</v>
      </c>
      <c r="W11766" t="s">
        <v>1371</v>
      </c>
      <c r="X11766" t="s">
        <v>1452</v>
      </c>
    </row>
    <row r="11767" spans="1:24" x14ac:dyDescent="0.3">
      <c r="A11767">
        <v>15572</v>
      </c>
      <c r="B11767" s="15" t="s">
        <v>1049</v>
      </c>
      <c r="C11767" t="str">
        <f>_xlfn.XLOOKUP($B11767, STANDARDS!$A:$A, STANDARDS!$B:$B,,0,2)</f>
        <v>Huaiyincun Fm</v>
      </c>
      <c r="D11767" t="s">
        <v>1064</v>
      </c>
      <c r="E11767" t="s">
        <v>1307</v>
      </c>
      <c r="J11767" s="13">
        <v>2200</v>
      </c>
      <c r="K11767" s="13">
        <v>200</v>
      </c>
      <c r="L11767" s="16" t="s">
        <v>1334</v>
      </c>
      <c r="M11767" t="s">
        <v>583</v>
      </c>
      <c r="P11767" t="s">
        <v>243</v>
      </c>
      <c r="Q11767">
        <v>-2.25</v>
      </c>
      <c r="V11767">
        <v>1</v>
      </c>
      <c r="W11767" t="s">
        <v>1371</v>
      </c>
      <c r="X11767" t="s">
        <v>1452</v>
      </c>
    </row>
    <row r="11768" spans="1:24" x14ac:dyDescent="0.3">
      <c r="A11768">
        <v>15573</v>
      </c>
      <c r="B11768" s="15" t="s">
        <v>1049</v>
      </c>
      <c r="C11768" t="str">
        <f>_xlfn.XLOOKUP($B11768, STANDARDS!$A:$A, STANDARDS!$B:$B,,0,2)</f>
        <v>Huaiyincun Fm</v>
      </c>
      <c r="D11768" t="s">
        <v>1064</v>
      </c>
      <c r="E11768" t="s">
        <v>1307</v>
      </c>
      <c r="J11768" s="13">
        <v>2200</v>
      </c>
      <c r="K11768" s="13">
        <v>200</v>
      </c>
      <c r="L11768" s="16" t="s">
        <v>1334</v>
      </c>
      <c r="M11768" t="s">
        <v>583</v>
      </c>
      <c r="P11768" t="s">
        <v>243</v>
      </c>
      <c r="Q11768">
        <v>-2.91</v>
      </c>
      <c r="V11768">
        <v>1</v>
      </c>
      <c r="W11768" t="s">
        <v>1371</v>
      </c>
      <c r="X11768" t="s">
        <v>1452</v>
      </c>
    </row>
    <row r="11769" spans="1:24" x14ac:dyDescent="0.3">
      <c r="A11769">
        <v>15574</v>
      </c>
      <c r="B11769" s="15" t="s">
        <v>1049</v>
      </c>
      <c r="C11769" t="str">
        <f>_xlfn.XLOOKUP($B11769, STANDARDS!$A:$A, STANDARDS!$B:$B,,0,2)</f>
        <v>Huaiyincun Fm</v>
      </c>
      <c r="D11769" t="s">
        <v>1064</v>
      </c>
      <c r="E11769" t="s">
        <v>1307</v>
      </c>
      <c r="J11769" s="13">
        <v>2200</v>
      </c>
      <c r="K11769" s="13">
        <v>200</v>
      </c>
      <c r="L11769" s="16" t="s">
        <v>1334</v>
      </c>
      <c r="M11769" t="s">
        <v>583</v>
      </c>
      <c r="P11769" t="s">
        <v>243</v>
      </c>
      <c r="Q11769">
        <v>-1.95</v>
      </c>
      <c r="V11769">
        <v>1</v>
      </c>
      <c r="W11769" t="s">
        <v>1371</v>
      </c>
      <c r="X11769" t="s">
        <v>1452</v>
      </c>
    </row>
    <row r="11770" spans="1:24" x14ac:dyDescent="0.3">
      <c r="A11770">
        <v>15575</v>
      </c>
      <c r="B11770" s="15" t="s">
        <v>1049</v>
      </c>
      <c r="C11770" t="str">
        <f>_xlfn.XLOOKUP($B11770, STANDARDS!$A:$A, STANDARDS!$B:$B,,0,2)</f>
        <v>Huaiyincun Fm</v>
      </c>
      <c r="D11770" t="s">
        <v>1064</v>
      </c>
      <c r="E11770" t="s">
        <v>1307</v>
      </c>
      <c r="J11770" s="13">
        <v>2200</v>
      </c>
      <c r="K11770" s="13">
        <v>200</v>
      </c>
      <c r="L11770" s="16" t="s">
        <v>1334</v>
      </c>
      <c r="M11770" t="s">
        <v>583</v>
      </c>
      <c r="P11770" t="s">
        <v>243</v>
      </c>
      <c r="Q11770">
        <v>-2.82</v>
      </c>
      <c r="V11770">
        <v>1</v>
      </c>
      <c r="W11770" t="s">
        <v>1371</v>
      </c>
      <c r="X11770" t="s">
        <v>1452</v>
      </c>
    </row>
    <row r="11771" spans="1:24" x14ac:dyDescent="0.3">
      <c r="A11771">
        <v>15576</v>
      </c>
      <c r="B11771" s="15" t="s">
        <v>1049</v>
      </c>
      <c r="C11771" t="str">
        <f>_xlfn.XLOOKUP($B11771, STANDARDS!$A:$A, STANDARDS!$B:$B,,0,2)</f>
        <v>Huaiyincun Fm</v>
      </c>
      <c r="D11771" t="s">
        <v>1064</v>
      </c>
      <c r="E11771" t="s">
        <v>1307</v>
      </c>
      <c r="J11771" s="13">
        <v>2200</v>
      </c>
      <c r="K11771" s="13">
        <v>200</v>
      </c>
      <c r="L11771" s="16" t="s">
        <v>1334</v>
      </c>
      <c r="M11771" t="s">
        <v>583</v>
      </c>
      <c r="P11771" t="s">
        <v>243</v>
      </c>
      <c r="Q11771">
        <v>-3.06</v>
      </c>
      <c r="V11771">
        <v>1</v>
      </c>
      <c r="W11771" t="s">
        <v>1371</v>
      </c>
      <c r="X11771" t="s">
        <v>1452</v>
      </c>
    </row>
    <row r="11772" spans="1:24" x14ac:dyDescent="0.3">
      <c r="A11772">
        <v>15577</v>
      </c>
      <c r="B11772" s="15" t="s">
        <v>1049</v>
      </c>
      <c r="C11772" t="str">
        <f>_xlfn.XLOOKUP($B11772, STANDARDS!$A:$A, STANDARDS!$B:$B,,0,2)</f>
        <v>Huaiyincun Fm</v>
      </c>
      <c r="D11772" t="s">
        <v>1064</v>
      </c>
      <c r="E11772" t="s">
        <v>1307</v>
      </c>
      <c r="J11772" s="13">
        <v>2200</v>
      </c>
      <c r="K11772" s="13">
        <v>200</v>
      </c>
      <c r="L11772" s="16" t="s">
        <v>1334</v>
      </c>
      <c r="M11772" t="s">
        <v>583</v>
      </c>
      <c r="P11772" t="s">
        <v>243</v>
      </c>
      <c r="Q11772">
        <v>-3.07</v>
      </c>
      <c r="V11772">
        <v>1</v>
      </c>
      <c r="W11772" t="s">
        <v>1371</v>
      </c>
      <c r="X11772" t="s">
        <v>1452</v>
      </c>
    </row>
    <row r="11773" spans="1:24" x14ac:dyDescent="0.3">
      <c r="A11773">
        <v>15578</v>
      </c>
      <c r="B11773" s="15" t="s">
        <v>1049</v>
      </c>
      <c r="C11773" t="str">
        <f>_xlfn.XLOOKUP($B11773, STANDARDS!$A:$A, STANDARDS!$B:$B,,0,2)</f>
        <v>Huaiyincun Fm</v>
      </c>
      <c r="D11773" t="s">
        <v>1064</v>
      </c>
      <c r="E11773" t="s">
        <v>1307</v>
      </c>
      <c r="J11773" s="13">
        <v>2200</v>
      </c>
      <c r="K11773" s="13">
        <v>200</v>
      </c>
      <c r="L11773" s="16" t="s">
        <v>1334</v>
      </c>
      <c r="M11773" t="s">
        <v>583</v>
      </c>
      <c r="P11773" t="s">
        <v>243</v>
      </c>
      <c r="Q11773">
        <v>-2.2599999999999998</v>
      </c>
      <c r="V11773">
        <v>1</v>
      </c>
      <c r="W11773" t="s">
        <v>1371</v>
      </c>
      <c r="X11773" t="s">
        <v>1452</v>
      </c>
    </row>
    <row r="11774" spans="1:24" x14ac:dyDescent="0.3">
      <c r="A11774">
        <v>15579</v>
      </c>
      <c r="B11774" s="15" t="s">
        <v>1049</v>
      </c>
      <c r="C11774" t="str">
        <f>_xlfn.XLOOKUP($B11774, STANDARDS!$A:$A, STANDARDS!$B:$B,,0,2)</f>
        <v>Huaiyincun Fm</v>
      </c>
      <c r="D11774" t="s">
        <v>1064</v>
      </c>
      <c r="E11774" t="s">
        <v>1307</v>
      </c>
      <c r="J11774" s="13">
        <v>2200</v>
      </c>
      <c r="K11774" s="13">
        <v>200</v>
      </c>
      <c r="L11774" s="16" t="s">
        <v>1334</v>
      </c>
      <c r="M11774" t="s">
        <v>583</v>
      </c>
      <c r="P11774" t="s">
        <v>243</v>
      </c>
      <c r="Q11774">
        <v>-3.02</v>
      </c>
      <c r="V11774">
        <v>1</v>
      </c>
      <c r="W11774" t="s">
        <v>1371</v>
      </c>
      <c r="X11774" t="s">
        <v>1452</v>
      </c>
    </row>
    <row r="11775" spans="1:24" x14ac:dyDescent="0.3">
      <c r="A11775">
        <v>15580</v>
      </c>
      <c r="B11775" s="15" t="s">
        <v>1046</v>
      </c>
      <c r="C11775" t="str">
        <f>_xlfn.XLOOKUP($B11775, STANDARDS!$A:$A, STANDARDS!$B:$B,,0,2)</f>
        <v>Wenshan Fm</v>
      </c>
      <c r="D11775" t="s">
        <v>1064</v>
      </c>
      <c r="E11775" t="s">
        <v>1307</v>
      </c>
      <c r="J11775" s="13">
        <v>2200</v>
      </c>
      <c r="K11775" s="13">
        <v>200</v>
      </c>
      <c r="L11775" s="16" t="s">
        <v>1334</v>
      </c>
      <c r="M11775" t="s">
        <v>583</v>
      </c>
      <c r="P11775" t="s">
        <v>243</v>
      </c>
      <c r="Q11775">
        <v>0.77</v>
      </c>
      <c r="V11775">
        <v>1</v>
      </c>
      <c r="W11775" t="s">
        <v>1371</v>
      </c>
      <c r="X11775" t="s">
        <v>1452</v>
      </c>
    </row>
    <row r="11776" spans="1:24" x14ac:dyDescent="0.3">
      <c r="A11776">
        <v>15581</v>
      </c>
      <c r="B11776" s="15" t="s">
        <v>1049</v>
      </c>
      <c r="C11776" t="str">
        <f>_xlfn.XLOOKUP($B11776, STANDARDS!$A:$A, STANDARDS!$B:$B,,0,2)</f>
        <v>Huaiyincun Fm</v>
      </c>
      <c r="D11776" t="s">
        <v>1064</v>
      </c>
      <c r="E11776" t="s">
        <v>1307</v>
      </c>
      <c r="J11776" s="13">
        <v>2200</v>
      </c>
      <c r="K11776" s="13">
        <v>200</v>
      </c>
      <c r="L11776" s="16" t="s">
        <v>1334</v>
      </c>
      <c r="M11776" t="s">
        <v>583</v>
      </c>
      <c r="P11776" t="s">
        <v>243</v>
      </c>
      <c r="Q11776">
        <v>-2.17</v>
      </c>
      <c r="V11776">
        <v>1</v>
      </c>
      <c r="W11776" t="s">
        <v>1371</v>
      </c>
      <c r="X11776" t="s">
        <v>1452</v>
      </c>
    </row>
    <row r="11777" spans="1:24" x14ac:dyDescent="0.3">
      <c r="A11777">
        <v>15582</v>
      </c>
      <c r="B11777" s="15" t="s">
        <v>1049</v>
      </c>
      <c r="C11777" t="str">
        <f>_xlfn.XLOOKUP($B11777, STANDARDS!$A:$A, STANDARDS!$B:$B,,0,2)</f>
        <v>Huaiyincun Fm</v>
      </c>
      <c r="D11777" t="s">
        <v>1064</v>
      </c>
      <c r="E11777" t="s">
        <v>1307</v>
      </c>
      <c r="J11777" s="13">
        <v>2200</v>
      </c>
      <c r="K11777" s="13">
        <v>200</v>
      </c>
      <c r="L11777" s="16" t="s">
        <v>1334</v>
      </c>
      <c r="M11777" t="s">
        <v>583</v>
      </c>
      <c r="P11777" t="s">
        <v>243</v>
      </c>
      <c r="Q11777">
        <v>-2.23</v>
      </c>
      <c r="V11777">
        <v>1</v>
      </c>
      <c r="W11777" t="s">
        <v>1371</v>
      </c>
      <c r="X11777" t="s">
        <v>1452</v>
      </c>
    </row>
    <row r="11778" spans="1:24" x14ac:dyDescent="0.3">
      <c r="A11778">
        <v>15583</v>
      </c>
      <c r="B11778" s="15" t="s">
        <v>1049</v>
      </c>
      <c r="C11778" t="str">
        <f>_xlfn.XLOOKUP($B11778, STANDARDS!$A:$A, STANDARDS!$B:$B,,0,2)</f>
        <v>Huaiyincun Fm</v>
      </c>
      <c r="D11778" t="s">
        <v>1064</v>
      </c>
      <c r="E11778" t="s">
        <v>1307</v>
      </c>
      <c r="J11778" s="13">
        <v>2200</v>
      </c>
      <c r="K11778" s="13">
        <v>200</v>
      </c>
      <c r="L11778" s="16" t="s">
        <v>1334</v>
      </c>
      <c r="M11778" t="s">
        <v>583</v>
      </c>
      <c r="P11778" t="s">
        <v>243</v>
      </c>
      <c r="Q11778">
        <v>-3.07</v>
      </c>
      <c r="V11778">
        <v>1</v>
      </c>
      <c r="W11778" t="s">
        <v>1371</v>
      </c>
      <c r="X11778" t="s">
        <v>1452</v>
      </c>
    </row>
    <row r="11779" spans="1:24" x14ac:dyDescent="0.3">
      <c r="A11779">
        <v>15584</v>
      </c>
      <c r="B11779" s="15" t="s">
        <v>1049</v>
      </c>
      <c r="C11779" t="str">
        <f>_xlfn.XLOOKUP($B11779, STANDARDS!$A:$A, STANDARDS!$B:$B,,0,2)</f>
        <v>Huaiyincun Fm</v>
      </c>
      <c r="D11779" t="s">
        <v>1064</v>
      </c>
      <c r="E11779" t="s">
        <v>1307</v>
      </c>
      <c r="J11779" s="13">
        <v>2200</v>
      </c>
      <c r="K11779" s="13">
        <v>200</v>
      </c>
      <c r="L11779" s="16" t="s">
        <v>1334</v>
      </c>
      <c r="M11779" t="s">
        <v>583</v>
      </c>
      <c r="P11779" t="s">
        <v>243</v>
      </c>
      <c r="Q11779">
        <v>-2.2400000000000002</v>
      </c>
      <c r="V11779">
        <v>1</v>
      </c>
      <c r="W11779" t="s">
        <v>1371</v>
      </c>
      <c r="X11779" t="s">
        <v>1452</v>
      </c>
    </row>
    <row r="11780" spans="1:24" x14ac:dyDescent="0.3">
      <c r="A11780">
        <v>15585</v>
      </c>
      <c r="B11780" s="15" t="s">
        <v>1049</v>
      </c>
      <c r="C11780" t="str">
        <f>_xlfn.XLOOKUP($B11780, STANDARDS!$A:$A, STANDARDS!$B:$B,,0,2)</f>
        <v>Huaiyincun Fm</v>
      </c>
      <c r="D11780" t="s">
        <v>1064</v>
      </c>
      <c r="E11780" t="s">
        <v>1307</v>
      </c>
      <c r="J11780" s="13">
        <v>2200</v>
      </c>
      <c r="K11780" s="13">
        <v>200</v>
      </c>
      <c r="L11780" s="16" t="s">
        <v>1334</v>
      </c>
      <c r="M11780" t="s">
        <v>583</v>
      </c>
      <c r="P11780" t="s">
        <v>243</v>
      </c>
      <c r="Q11780">
        <v>-2.1800000000000002</v>
      </c>
      <c r="V11780">
        <v>1</v>
      </c>
      <c r="W11780" t="s">
        <v>1371</v>
      </c>
      <c r="X11780" t="s">
        <v>1452</v>
      </c>
    </row>
    <row r="11781" spans="1:24" x14ac:dyDescent="0.3">
      <c r="A11781">
        <v>15586</v>
      </c>
      <c r="B11781" s="15" t="s">
        <v>1049</v>
      </c>
      <c r="C11781" t="str">
        <f>_xlfn.XLOOKUP($B11781, STANDARDS!$A:$A, STANDARDS!$B:$B,,0,2)</f>
        <v>Huaiyincun Fm</v>
      </c>
      <c r="D11781" t="s">
        <v>1064</v>
      </c>
      <c r="E11781" t="s">
        <v>1307</v>
      </c>
      <c r="J11781" s="13">
        <v>2200</v>
      </c>
      <c r="K11781" s="13">
        <v>200</v>
      </c>
      <c r="L11781" s="16" t="s">
        <v>1334</v>
      </c>
      <c r="M11781" t="s">
        <v>583</v>
      </c>
      <c r="P11781" t="s">
        <v>243</v>
      </c>
      <c r="Q11781">
        <v>-3.17</v>
      </c>
      <c r="V11781">
        <v>1</v>
      </c>
      <c r="W11781" t="s">
        <v>1371</v>
      </c>
      <c r="X11781" t="s">
        <v>1452</v>
      </c>
    </row>
    <row r="11782" spans="1:24" x14ac:dyDescent="0.3">
      <c r="A11782">
        <v>15587</v>
      </c>
      <c r="B11782" s="15" t="s">
        <v>1049</v>
      </c>
      <c r="C11782" t="str">
        <f>_xlfn.XLOOKUP($B11782, STANDARDS!$A:$A, STANDARDS!$B:$B,,0,2)</f>
        <v>Huaiyincun Fm</v>
      </c>
      <c r="D11782" t="s">
        <v>1064</v>
      </c>
      <c r="E11782" t="s">
        <v>1307</v>
      </c>
      <c r="J11782" s="13">
        <v>2200</v>
      </c>
      <c r="K11782" s="13">
        <v>200</v>
      </c>
      <c r="L11782" s="16" t="s">
        <v>1334</v>
      </c>
      <c r="M11782" t="s">
        <v>583</v>
      </c>
      <c r="P11782" t="s">
        <v>243</v>
      </c>
      <c r="Q11782">
        <v>-2.12</v>
      </c>
      <c r="V11782">
        <v>1</v>
      </c>
      <c r="W11782" t="s">
        <v>1371</v>
      </c>
      <c r="X11782" t="s">
        <v>1452</v>
      </c>
    </row>
    <row r="11783" spans="1:24" x14ac:dyDescent="0.3">
      <c r="A11783">
        <v>15588</v>
      </c>
      <c r="B11783" s="15" t="s">
        <v>1049</v>
      </c>
      <c r="C11783" t="str">
        <f>_xlfn.XLOOKUP($B11783, STANDARDS!$A:$A, STANDARDS!$B:$B,,0,2)</f>
        <v>Huaiyincun Fm</v>
      </c>
      <c r="D11783" t="s">
        <v>1064</v>
      </c>
      <c r="E11783" t="s">
        <v>1307</v>
      </c>
      <c r="J11783" s="13">
        <v>2200</v>
      </c>
      <c r="K11783" s="13">
        <v>200</v>
      </c>
      <c r="L11783" s="16" t="s">
        <v>1334</v>
      </c>
      <c r="M11783" t="s">
        <v>583</v>
      </c>
      <c r="P11783" t="s">
        <v>243</v>
      </c>
      <c r="Q11783">
        <v>-2.69</v>
      </c>
      <c r="V11783">
        <v>1</v>
      </c>
      <c r="W11783" t="s">
        <v>1371</v>
      </c>
      <c r="X11783" t="s">
        <v>1452</v>
      </c>
    </row>
    <row r="11784" spans="1:24" x14ac:dyDescent="0.3">
      <c r="A11784">
        <v>15589</v>
      </c>
      <c r="B11784" s="15" t="s">
        <v>1049</v>
      </c>
      <c r="C11784" t="str">
        <f>_xlfn.XLOOKUP($B11784, STANDARDS!$A:$A, STANDARDS!$B:$B,,0,2)</f>
        <v>Huaiyincun Fm</v>
      </c>
      <c r="D11784" t="s">
        <v>1064</v>
      </c>
      <c r="E11784" t="s">
        <v>1307</v>
      </c>
      <c r="J11784" s="13">
        <v>2200</v>
      </c>
      <c r="K11784" s="13">
        <v>200</v>
      </c>
      <c r="L11784" s="16" t="s">
        <v>1334</v>
      </c>
      <c r="M11784" t="s">
        <v>583</v>
      </c>
      <c r="P11784" t="s">
        <v>243</v>
      </c>
      <c r="Q11784">
        <v>-2.35</v>
      </c>
      <c r="V11784">
        <v>1</v>
      </c>
      <c r="W11784" t="s">
        <v>1371</v>
      </c>
      <c r="X11784" t="s">
        <v>1452</v>
      </c>
    </row>
    <row r="11785" spans="1:24" x14ac:dyDescent="0.3">
      <c r="A11785">
        <v>15590</v>
      </c>
      <c r="B11785" s="15" t="s">
        <v>1049</v>
      </c>
      <c r="C11785" t="str">
        <f>_xlfn.XLOOKUP($B11785, STANDARDS!$A:$A, STANDARDS!$B:$B,,0,2)</f>
        <v>Huaiyincun Fm</v>
      </c>
      <c r="D11785" t="s">
        <v>1064</v>
      </c>
      <c r="E11785" t="s">
        <v>1307</v>
      </c>
      <c r="J11785" s="13">
        <v>2200</v>
      </c>
      <c r="K11785" s="13">
        <v>200</v>
      </c>
      <c r="L11785" s="16" t="s">
        <v>1334</v>
      </c>
      <c r="M11785" t="s">
        <v>583</v>
      </c>
      <c r="P11785" t="s">
        <v>243</v>
      </c>
      <c r="Q11785">
        <v>-3</v>
      </c>
      <c r="V11785">
        <v>1</v>
      </c>
      <c r="W11785" t="s">
        <v>1371</v>
      </c>
      <c r="X11785" t="s">
        <v>1452</v>
      </c>
    </row>
    <row r="11786" spans="1:24" x14ac:dyDescent="0.3">
      <c r="A11786">
        <v>15591</v>
      </c>
      <c r="B11786" s="15" t="s">
        <v>1046</v>
      </c>
      <c r="C11786" t="str">
        <f>_xlfn.XLOOKUP($B11786, STANDARDS!$A:$A, STANDARDS!$B:$B,,0,2)</f>
        <v>Wenshan Fm</v>
      </c>
      <c r="D11786" t="s">
        <v>1064</v>
      </c>
      <c r="E11786" t="s">
        <v>1307</v>
      </c>
      <c r="J11786" s="13">
        <v>2200</v>
      </c>
      <c r="K11786" s="13">
        <v>200</v>
      </c>
      <c r="L11786" s="16" t="s">
        <v>1334</v>
      </c>
      <c r="M11786" t="s">
        <v>583</v>
      </c>
      <c r="P11786" t="s">
        <v>243</v>
      </c>
      <c r="Q11786">
        <v>1.1299999999999999</v>
      </c>
      <c r="V11786">
        <v>1</v>
      </c>
      <c r="W11786" t="s">
        <v>1371</v>
      </c>
      <c r="X11786" t="s">
        <v>1452</v>
      </c>
    </row>
    <row r="11787" spans="1:24" x14ac:dyDescent="0.3">
      <c r="A11787">
        <v>15592</v>
      </c>
      <c r="B11787" s="15" t="s">
        <v>1049</v>
      </c>
      <c r="C11787" t="str">
        <f>_xlfn.XLOOKUP($B11787, STANDARDS!$A:$A, STANDARDS!$B:$B,,0,2)</f>
        <v>Huaiyincun Fm</v>
      </c>
      <c r="D11787" t="s">
        <v>1064</v>
      </c>
      <c r="E11787" t="s">
        <v>1307</v>
      </c>
      <c r="J11787" s="13">
        <v>2200</v>
      </c>
      <c r="K11787" s="13">
        <v>200</v>
      </c>
      <c r="L11787" s="16" t="s">
        <v>1334</v>
      </c>
      <c r="M11787" t="s">
        <v>583</v>
      </c>
      <c r="P11787" t="s">
        <v>243</v>
      </c>
      <c r="Q11787">
        <v>-2.15</v>
      </c>
      <c r="V11787">
        <v>1</v>
      </c>
      <c r="W11787" t="s">
        <v>1371</v>
      </c>
      <c r="X11787" t="s">
        <v>1452</v>
      </c>
    </row>
    <row r="11788" spans="1:24" x14ac:dyDescent="0.3">
      <c r="A11788">
        <v>15593</v>
      </c>
      <c r="B11788" s="15" t="s">
        <v>1049</v>
      </c>
      <c r="C11788" t="str">
        <f>_xlfn.XLOOKUP($B11788, STANDARDS!$A:$A, STANDARDS!$B:$B,,0,2)</f>
        <v>Huaiyincun Fm</v>
      </c>
      <c r="D11788" t="s">
        <v>1064</v>
      </c>
      <c r="E11788" t="s">
        <v>1307</v>
      </c>
      <c r="J11788" s="13">
        <v>2200</v>
      </c>
      <c r="K11788" s="13">
        <v>200</v>
      </c>
      <c r="L11788" s="16" t="s">
        <v>1334</v>
      </c>
      <c r="M11788" t="s">
        <v>583</v>
      </c>
      <c r="P11788" t="s">
        <v>243</v>
      </c>
      <c r="Q11788">
        <v>-2.13</v>
      </c>
      <c r="V11788">
        <v>1</v>
      </c>
      <c r="W11788" t="s">
        <v>1371</v>
      </c>
      <c r="X11788" t="s">
        <v>1452</v>
      </c>
    </row>
    <row r="11789" spans="1:24" x14ac:dyDescent="0.3">
      <c r="A11789">
        <v>15594</v>
      </c>
      <c r="B11789" s="15" t="s">
        <v>1049</v>
      </c>
      <c r="C11789" t="str">
        <f>_xlfn.XLOOKUP($B11789, STANDARDS!$A:$A, STANDARDS!$B:$B,,0,2)</f>
        <v>Huaiyincun Fm</v>
      </c>
      <c r="D11789" t="s">
        <v>1064</v>
      </c>
      <c r="E11789" t="s">
        <v>1307</v>
      </c>
      <c r="J11789" s="13">
        <v>2200</v>
      </c>
      <c r="K11789" s="13">
        <v>200</v>
      </c>
      <c r="L11789" s="16" t="s">
        <v>1334</v>
      </c>
      <c r="M11789" t="s">
        <v>583</v>
      </c>
      <c r="P11789" t="s">
        <v>243</v>
      </c>
      <c r="Q11789">
        <v>-2.29</v>
      </c>
      <c r="V11789">
        <v>1</v>
      </c>
      <c r="W11789" t="s">
        <v>1371</v>
      </c>
      <c r="X11789" t="s">
        <v>1452</v>
      </c>
    </row>
    <row r="11790" spans="1:24" x14ac:dyDescent="0.3">
      <c r="A11790">
        <v>15595</v>
      </c>
      <c r="B11790" s="15" t="s">
        <v>1049</v>
      </c>
      <c r="C11790" t="str">
        <f>_xlfn.XLOOKUP($B11790, STANDARDS!$A:$A, STANDARDS!$B:$B,,0,2)</f>
        <v>Huaiyincun Fm</v>
      </c>
      <c r="D11790" t="s">
        <v>1064</v>
      </c>
      <c r="E11790" t="s">
        <v>1307</v>
      </c>
      <c r="J11790" s="13">
        <v>2200</v>
      </c>
      <c r="K11790" s="13">
        <v>200</v>
      </c>
      <c r="L11790" s="16" t="s">
        <v>1334</v>
      </c>
      <c r="M11790" t="s">
        <v>583</v>
      </c>
      <c r="P11790" t="s">
        <v>243</v>
      </c>
      <c r="Q11790">
        <v>-2.61</v>
      </c>
      <c r="V11790">
        <v>1</v>
      </c>
      <c r="W11790" t="s">
        <v>1371</v>
      </c>
      <c r="X11790" t="s">
        <v>1452</v>
      </c>
    </row>
    <row r="11791" spans="1:24" x14ac:dyDescent="0.3">
      <c r="A11791">
        <v>15596</v>
      </c>
      <c r="B11791" s="15" t="s">
        <v>1049</v>
      </c>
      <c r="C11791" t="str">
        <f>_xlfn.XLOOKUP($B11791, STANDARDS!$A:$A, STANDARDS!$B:$B,,0,2)</f>
        <v>Huaiyincun Fm</v>
      </c>
      <c r="D11791" t="s">
        <v>1064</v>
      </c>
      <c r="E11791" t="s">
        <v>1307</v>
      </c>
      <c r="J11791" s="13">
        <v>2200</v>
      </c>
      <c r="K11791" s="13">
        <v>200</v>
      </c>
      <c r="L11791" s="16" t="s">
        <v>1334</v>
      </c>
      <c r="M11791" t="s">
        <v>583</v>
      </c>
      <c r="P11791" t="s">
        <v>243</v>
      </c>
      <c r="Q11791">
        <v>-2.0299999999999998</v>
      </c>
      <c r="V11791">
        <v>1</v>
      </c>
      <c r="W11791" t="s">
        <v>1371</v>
      </c>
      <c r="X11791" t="s">
        <v>1452</v>
      </c>
    </row>
    <row r="11792" spans="1:24" x14ac:dyDescent="0.3">
      <c r="A11792">
        <v>15597</v>
      </c>
      <c r="B11792" s="15" t="s">
        <v>1049</v>
      </c>
      <c r="C11792" t="str">
        <f>_xlfn.XLOOKUP($B11792, STANDARDS!$A:$A, STANDARDS!$B:$B,,0,2)</f>
        <v>Huaiyincun Fm</v>
      </c>
      <c r="D11792" t="s">
        <v>1064</v>
      </c>
      <c r="E11792" t="s">
        <v>1307</v>
      </c>
      <c r="J11792" s="13">
        <v>2200</v>
      </c>
      <c r="K11792" s="13">
        <v>200</v>
      </c>
      <c r="L11792" s="16" t="s">
        <v>1334</v>
      </c>
      <c r="M11792" t="s">
        <v>583</v>
      </c>
      <c r="P11792" t="s">
        <v>243</v>
      </c>
      <c r="Q11792">
        <v>-1.95</v>
      </c>
      <c r="V11792">
        <v>1</v>
      </c>
      <c r="W11792" t="s">
        <v>1371</v>
      </c>
      <c r="X11792" t="s">
        <v>1452</v>
      </c>
    </row>
    <row r="11793" spans="1:24" x14ac:dyDescent="0.3">
      <c r="A11793">
        <v>15598</v>
      </c>
      <c r="B11793" s="15" t="s">
        <v>1049</v>
      </c>
      <c r="C11793" t="str">
        <f>_xlfn.XLOOKUP($B11793, STANDARDS!$A:$A, STANDARDS!$B:$B,,0,2)</f>
        <v>Huaiyincun Fm</v>
      </c>
      <c r="D11793" t="s">
        <v>1064</v>
      </c>
      <c r="E11793" t="s">
        <v>1307</v>
      </c>
      <c r="J11793" s="13">
        <v>2200</v>
      </c>
      <c r="K11793" s="13">
        <v>200</v>
      </c>
      <c r="L11793" s="16" t="s">
        <v>1334</v>
      </c>
      <c r="M11793" t="s">
        <v>583</v>
      </c>
      <c r="P11793" t="s">
        <v>243</v>
      </c>
      <c r="Q11793">
        <v>-1.89</v>
      </c>
      <c r="V11793">
        <v>1</v>
      </c>
      <c r="W11793" t="s">
        <v>1371</v>
      </c>
      <c r="X11793" t="s">
        <v>1452</v>
      </c>
    </row>
    <row r="11794" spans="1:24" x14ac:dyDescent="0.3">
      <c r="A11794">
        <v>15599</v>
      </c>
      <c r="B11794" s="15" t="s">
        <v>1049</v>
      </c>
      <c r="C11794" t="str">
        <f>_xlfn.XLOOKUP($B11794, STANDARDS!$A:$A, STANDARDS!$B:$B,,0,2)</f>
        <v>Huaiyincun Fm</v>
      </c>
      <c r="D11794" t="s">
        <v>1064</v>
      </c>
      <c r="E11794" t="s">
        <v>1307</v>
      </c>
      <c r="J11794" s="13">
        <v>2200</v>
      </c>
      <c r="K11794" s="13">
        <v>200</v>
      </c>
      <c r="L11794" s="16" t="s">
        <v>1334</v>
      </c>
      <c r="M11794" t="s">
        <v>583</v>
      </c>
      <c r="P11794" t="s">
        <v>243</v>
      </c>
      <c r="Q11794">
        <v>-1.74</v>
      </c>
      <c r="V11794">
        <v>1</v>
      </c>
      <c r="W11794" t="s">
        <v>1371</v>
      </c>
      <c r="X11794" t="s">
        <v>1452</v>
      </c>
    </row>
    <row r="11795" spans="1:24" x14ac:dyDescent="0.3">
      <c r="A11795">
        <v>15600</v>
      </c>
      <c r="B11795" s="15" t="s">
        <v>1049</v>
      </c>
      <c r="C11795" t="str">
        <f>_xlfn.XLOOKUP($B11795, STANDARDS!$A:$A, STANDARDS!$B:$B,,0,2)</f>
        <v>Huaiyincun Fm</v>
      </c>
      <c r="D11795" t="s">
        <v>1064</v>
      </c>
      <c r="E11795" t="s">
        <v>1307</v>
      </c>
      <c r="J11795" s="13">
        <v>2200</v>
      </c>
      <c r="K11795" s="13">
        <v>200</v>
      </c>
      <c r="L11795" s="16" t="s">
        <v>1334</v>
      </c>
      <c r="M11795" t="s">
        <v>583</v>
      </c>
      <c r="P11795" t="s">
        <v>243</v>
      </c>
      <c r="Q11795">
        <v>-1.1000000000000001</v>
      </c>
      <c r="V11795">
        <v>1</v>
      </c>
      <c r="W11795" t="s">
        <v>1371</v>
      </c>
      <c r="X11795" t="s">
        <v>1452</v>
      </c>
    </row>
    <row r="11796" spans="1:24" x14ac:dyDescent="0.3">
      <c r="A11796">
        <v>15601</v>
      </c>
      <c r="B11796" s="15" t="s">
        <v>1049</v>
      </c>
      <c r="C11796" t="str">
        <f>_xlfn.XLOOKUP($B11796, STANDARDS!$A:$A, STANDARDS!$B:$B,,0,2)</f>
        <v>Huaiyincun Fm</v>
      </c>
      <c r="D11796" t="s">
        <v>1064</v>
      </c>
      <c r="E11796" t="s">
        <v>1307</v>
      </c>
      <c r="J11796" s="13">
        <v>2200</v>
      </c>
      <c r="K11796" s="13">
        <v>200</v>
      </c>
      <c r="L11796" s="16" t="s">
        <v>1334</v>
      </c>
      <c r="M11796" t="s">
        <v>583</v>
      </c>
      <c r="P11796" t="s">
        <v>243</v>
      </c>
      <c r="Q11796">
        <v>-1.93</v>
      </c>
      <c r="V11796">
        <v>1</v>
      </c>
      <c r="W11796" t="s">
        <v>1371</v>
      </c>
      <c r="X11796" t="s">
        <v>1452</v>
      </c>
    </row>
    <row r="11797" spans="1:24" x14ac:dyDescent="0.3">
      <c r="A11797">
        <v>15602</v>
      </c>
      <c r="B11797" s="15" t="s">
        <v>1046</v>
      </c>
      <c r="C11797" t="str">
        <f>_xlfn.XLOOKUP($B11797, STANDARDS!$A:$A, STANDARDS!$B:$B,,0,2)</f>
        <v>Wenshan Fm</v>
      </c>
      <c r="D11797" t="s">
        <v>1064</v>
      </c>
      <c r="E11797" t="s">
        <v>1307</v>
      </c>
      <c r="J11797" s="13">
        <v>2200</v>
      </c>
      <c r="K11797" s="13">
        <v>200</v>
      </c>
      <c r="L11797" s="16" t="s">
        <v>1334</v>
      </c>
      <c r="M11797" t="s">
        <v>583</v>
      </c>
      <c r="P11797" t="s">
        <v>243</v>
      </c>
      <c r="Q11797">
        <v>1.32</v>
      </c>
      <c r="V11797">
        <v>1</v>
      </c>
      <c r="W11797" t="s">
        <v>1371</v>
      </c>
      <c r="X11797" t="s">
        <v>1452</v>
      </c>
    </row>
    <row r="11798" spans="1:24" x14ac:dyDescent="0.3">
      <c r="A11798">
        <v>15603</v>
      </c>
      <c r="B11798" s="15" t="s">
        <v>1049</v>
      </c>
      <c r="C11798" t="str">
        <f>_xlfn.XLOOKUP($B11798, STANDARDS!$A:$A, STANDARDS!$B:$B,,0,2)</f>
        <v>Huaiyincun Fm</v>
      </c>
      <c r="D11798" t="s">
        <v>1064</v>
      </c>
      <c r="E11798" t="s">
        <v>1307</v>
      </c>
      <c r="J11798" s="13">
        <v>2200</v>
      </c>
      <c r="K11798" s="13">
        <v>200</v>
      </c>
      <c r="L11798" s="16" t="s">
        <v>1334</v>
      </c>
      <c r="M11798" t="s">
        <v>583</v>
      </c>
      <c r="P11798" t="s">
        <v>243</v>
      </c>
      <c r="Q11798">
        <v>-2.02</v>
      </c>
      <c r="V11798">
        <v>1</v>
      </c>
      <c r="W11798" t="s">
        <v>1371</v>
      </c>
      <c r="X11798" t="s">
        <v>1452</v>
      </c>
    </row>
    <row r="11799" spans="1:24" x14ac:dyDescent="0.3">
      <c r="A11799">
        <v>15604</v>
      </c>
      <c r="B11799" s="15" t="s">
        <v>1049</v>
      </c>
      <c r="C11799" t="str">
        <f>_xlfn.XLOOKUP($B11799, STANDARDS!$A:$A, STANDARDS!$B:$B,,0,2)</f>
        <v>Huaiyincun Fm</v>
      </c>
      <c r="D11799" t="s">
        <v>1064</v>
      </c>
      <c r="E11799" t="s">
        <v>1307</v>
      </c>
      <c r="J11799" s="13">
        <v>2200</v>
      </c>
      <c r="K11799" s="13">
        <v>200</v>
      </c>
      <c r="L11799" s="16" t="s">
        <v>1334</v>
      </c>
      <c r="M11799" t="s">
        <v>583</v>
      </c>
      <c r="P11799" t="s">
        <v>243</v>
      </c>
      <c r="Q11799">
        <v>-0.8</v>
      </c>
      <c r="V11799">
        <v>1</v>
      </c>
      <c r="W11799" t="s">
        <v>1371</v>
      </c>
      <c r="X11799" t="s">
        <v>1452</v>
      </c>
    </row>
    <row r="11800" spans="1:24" x14ac:dyDescent="0.3">
      <c r="A11800">
        <v>15605</v>
      </c>
      <c r="B11800" s="15" t="s">
        <v>1046</v>
      </c>
      <c r="C11800" t="str">
        <f>_xlfn.XLOOKUP($B11800, STANDARDS!$A:$A, STANDARDS!$B:$B,,0,2)</f>
        <v>Wenshan Fm</v>
      </c>
      <c r="D11800" t="s">
        <v>1064</v>
      </c>
      <c r="E11800" t="s">
        <v>1307</v>
      </c>
      <c r="J11800" s="13">
        <v>2200</v>
      </c>
      <c r="K11800" s="13">
        <v>200</v>
      </c>
      <c r="L11800" s="16" t="s">
        <v>1334</v>
      </c>
      <c r="M11800" t="s">
        <v>583</v>
      </c>
      <c r="P11800" t="s">
        <v>243</v>
      </c>
      <c r="Q11800">
        <v>0.91</v>
      </c>
      <c r="V11800">
        <v>1</v>
      </c>
      <c r="W11800" t="s">
        <v>1371</v>
      </c>
      <c r="X11800" t="s">
        <v>1452</v>
      </c>
    </row>
    <row r="11801" spans="1:24" x14ac:dyDescent="0.3">
      <c r="A11801">
        <v>15606</v>
      </c>
      <c r="B11801" s="15" t="s">
        <v>1046</v>
      </c>
      <c r="C11801" t="str">
        <f>_xlfn.XLOOKUP($B11801, STANDARDS!$A:$A, STANDARDS!$B:$B,,0,2)</f>
        <v>Wenshan Fm</v>
      </c>
      <c r="D11801" t="s">
        <v>1064</v>
      </c>
      <c r="E11801" t="s">
        <v>1307</v>
      </c>
      <c r="J11801" s="13">
        <v>2200</v>
      </c>
      <c r="K11801" s="13">
        <v>200</v>
      </c>
      <c r="L11801" s="16" t="s">
        <v>1334</v>
      </c>
      <c r="M11801" t="s">
        <v>583</v>
      </c>
      <c r="P11801" t="s">
        <v>243</v>
      </c>
      <c r="Q11801">
        <v>1.04</v>
      </c>
      <c r="V11801">
        <v>1</v>
      </c>
      <c r="W11801" t="s">
        <v>1371</v>
      </c>
      <c r="X11801" t="s">
        <v>1452</v>
      </c>
    </row>
    <row r="11802" spans="1:24" x14ac:dyDescent="0.3">
      <c r="A11802">
        <v>15607</v>
      </c>
      <c r="B11802" s="15" t="s">
        <v>1046</v>
      </c>
      <c r="C11802" t="str">
        <f>_xlfn.XLOOKUP($B11802, STANDARDS!$A:$A, STANDARDS!$B:$B,,0,2)</f>
        <v>Wenshan Fm</v>
      </c>
      <c r="D11802" t="s">
        <v>1064</v>
      </c>
      <c r="E11802" t="s">
        <v>1307</v>
      </c>
      <c r="J11802" s="13">
        <v>2200</v>
      </c>
      <c r="K11802" s="13">
        <v>200</v>
      </c>
      <c r="L11802" s="16" t="s">
        <v>1334</v>
      </c>
      <c r="M11802" t="s">
        <v>583</v>
      </c>
      <c r="P11802" t="s">
        <v>243</v>
      </c>
      <c r="Q11802">
        <v>1.17</v>
      </c>
      <c r="V11802">
        <v>1</v>
      </c>
      <c r="W11802" t="s">
        <v>1371</v>
      </c>
      <c r="X11802" t="s">
        <v>1452</v>
      </c>
    </row>
    <row r="11803" spans="1:24" x14ac:dyDescent="0.3">
      <c r="A11803">
        <v>15608</v>
      </c>
      <c r="B11803" s="15" t="s">
        <v>1046</v>
      </c>
      <c r="C11803" t="str">
        <f>_xlfn.XLOOKUP($B11803, STANDARDS!$A:$A, STANDARDS!$B:$B,,0,2)</f>
        <v>Wenshan Fm</v>
      </c>
      <c r="D11803" t="s">
        <v>1064</v>
      </c>
      <c r="E11803" t="s">
        <v>1307</v>
      </c>
      <c r="J11803" s="13">
        <v>2200</v>
      </c>
      <c r="K11803" s="13">
        <v>200</v>
      </c>
      <c r="L11803" s="16" t="s">
        <v>1334</v>
      </c>
      <c r="M11803" t="s">
        <v>583</v>
      </c>
      <c r="P11803" t="s">
        <v>243</v>
      </c>
      <c r="Q11803">
        <v>1.23</v>
      </c>
      <c r="V11803">
        <v>1</v>
      </c>
      <c r="W11803" t="s">
        <v>1371</v>
      </c>
      <c r="X11803" t="s">
        <v>1452</v>
      </c>
    </row>
    <row r="11804" spans="1:24" x14ac:dyDescent="0.3">
      <c r="A11804">
        <v>15609</v>
      </c>
      <c r="B11804" s="15" t="s">
        <v>1046</v>
      </c>
      <c r="C11804" t="str">
        <f>_xlfn.XLOOKUP($B11804, STANDARDS!$A:$A, STANDARDS!$B:$B,,0,2)</f>
        <v>Wenshan Fm</v>
      </c>
      <c r="D11804" t="s">
        <v>1064</v>
      </c>
      <c r="E11804" t="s">
        <v>1307</v>
      </c>
      <c r="J11804" s="13">
        <v>2200</v>
      </c>
      <c r="K11804" s="13">
        <v>200</v>
      </c>
      <c r="L11804" s="16" t="s">
        <v>1334</v>
      </c>
      <c r="M11804" t="s">
        <v>583</v>
      </c>
      <c r="P11804" t="s">
        <v>243</v>
      </c>
      <c r="Q11804">
        <v>1.26</v>
      </c>
      <c r="V11804">
        <v>1</v>
      </c>
      <c r="W11804" t="s">
        <v>1371</v>
      </c>
      <c r="X11804" t="s">
        <v>1452</v>
      </c>
    </row>
    <row r="11805" spans="1:24" x14ac:dyDescent="0.3">
      <c r="A11805">
        <v>15610</v>
      </c>
      <c r="B11805" s="15" t="s">
        <v>1046</v>
      </c>
      <c r="C11805" t="str">
        <f>_xlfn.XLOOKUP($B11805, STANDARDS!$A:$A, STANDARDS!$B:$B,,0,2)</f>
        <v>Wenshan Fm</v>
      </c>
      <c r="D11805" t="s">
        <v>1064</v>
      </c>
      <c r="E11805" t="s">
        <v>1307</v>
      </c>
      <c r="J11805" s="13">
        <v>2200</v>
      </c>
      <c r="K11805" s="13">
        <v>200</v>
      </c>
      <c r="L11805" s="16" t="s">
        <v>1334</v>
      </c>
      <c r="M11805" t="s">
        <v>583</v>
      </c>
      <c r="P11805" t="s">
        <v>243</v>
      </c>
      <c r="Q11805">
        <v>1.42</v>
      </c>
      <c r="V11805">
        <v>1</v>
      </c>
      <c r="W11805" t="s">
        <v>1371</v>
      </c>
      <c r="X11805" t="s">
        <v>1452</v>
      </c>
    </row>
    <row r="11806" spans="1:24" x14ac:dyDescent="0.3">
      <c r="A11806">
        <v>15611</v>
      </c>
      <c r="B11806" s="15" t="s">
        <v>1046</v>
      </c>
      <c r="C11806" t="str">
        <f>_xlfn.XLOOKUP($B11806, STANDARDS!$A:$A, STANDARDS!$B:$B,,0,2)</f>
        <v>Wenshan Fm</v>
      </c>
      <c r="D11806" t="s">
        <v>1064</v>
      </c>
      <c r="E11806" t="s">
        <v>1307</v>
      </c>
      <c r="J11806" s="13">
        <v>2200</v>
      </c>
      <c r="K11806" s="13">
        <v>200</v>
      </c>
      <c r="L11806" s="16" t="s">
        <v>1334</v>
      </c>
      <c r="M11806" t="s">
        <v>583</v>
      </c>
      <c r="P11806" t="s">
        <v>243</v>
      </c>
      <c r="Q11806">
        <v>1.1000000000000001</v>
      </c>
      <c r="V11806">
        <v>1</v>
      </c>
      <c r="W11806" t="s">
        <v>1371</v>
      </c>
      <c r="X11806" t="s">
        <v>1452</v>
      </c>
    </row>
    <row r="11807" spans="1:24" x14ac:dyDescent="0.3">
      <c r="A11807">
        <v>15612</v>
      </c>
      <c r="B11807" s="15" t="s">
        <v>1050</v>
      </c>
      <c r="C11807" t="str">
        <f>_xlfn.XLOOKUP($B11807, STANDARDS!$A:$A, STANDARDS!$B:$B,,0,2)</f>
        <v>Hebiancun Fm</v>
      </c>
      <c r="D11807" t="s">
        <v>1064</v>
      </c>
      <c r="E11807" t="s">
        <v>1307</v>
      </c>
      <c r="J11807" s="13">
        <v>2200</v>
      </c>
      <c r="K11807" s="13">
        <v>200</v>
      </c>
      <c r="L11807" s="16" t="s">
        <v>1334</v>
      </c>
      <c r="M11807" t="s">
        <v>583</v>
      </c>
      <c r="P11807" t="s">
        <v>243</v>
      </c>
      <c r="Q11807">
        <v>1.97</v>
      </c>
      <c r="V11807">
        <v>1</v>
      </c>
      <c r="W11807" t="s">
        <v>1371</v>
      </c>
      <c r="X11807" t="s">
        <v>1452</v>
      </c>
    </row>
    <row r="11808" spans="1:24" x14ac:dyDescent="0.3">
      <c r="A11808">
        <v>15613</v>
      </c>
      <c r="B11808" s="15" t="s">
        <v>1051</v>
      </c>
      <c r="C11808" t="str">
        <f>_xlfn.XLOOKUP($B11808, STANDARDS!$A:$A, STANDARDS!$B:$B,,0,2)</f>
        <v>Beidaxing Fm</v>
      </c>
      <c r="D11808" t="s">
        <v>1064</v>
      </c>
      <c r="E11808" t="s">
        <v>1307</v>
      </c>
      <c r="J11808" s="13">
        <v>2200</v>
      </c>
      <c r="K11808" s="13">
        <v>200</v>
      </c>
      <c r="L11808" s="16" t="s">
        <v>1334</v>
      </c>
      <c r="M11808" t="s">
        <v>583</v>
      </c>
      <c r="P11808" t="s">
        <v>243</v>
      </c>
      <c r="Q11808">
        <v>-0.3</v>
      </c>
      <c r="V11808">
        <v>1</v>
      </c>
      <c r="W11808" t="s">
        <v>1371</v>
      </c>
      <c r="X11808" t="s">
        <v>1452</v>
      </c>
    </row>
    <row r="11809" spans="1:24" x14ac:dyDescent="0.3">
      <c r="A11809">
        <v>15614</v>
      </c>
      <c r="B11809" s="15" t="s">
        <v>1051</v>
      </c>
      <c r="C11809" t="str">
        <f>_xlfn.XLOOKUP($B11809, STANDARDS!$A:$A, STANDARDS!$B:$B,,0,2)</f>
        <v>Beidaxing Fm</v>
      </c>
      <c r="D11809" t="s">
        <v>1064</v>
      </c>
      <c r="E11809" t="s">
        <v>1307</v>
      </c>
      <c r="J11809" s="13">
        <v>2200</v>
      </c>
      <c r="K11809" s="13">
        <v>200</v>
      </c>
      <c r="L11809" s="16" t="s">
        <v>1334</v>
      </c>
      <c r="M11809" t="s">
        <v>583</v>
      </c>
      <c r="P11809" t="s">
        <v>243</v>
      </c>
      <c r="Q11809">
        <v>-0.35</v>
      </c>
      <c r="V11809">
        <v>1</v>
      </c>
      <c r="W11809" t="s">
        <v>1371</v>
      </c>
      <c r="X11809" t="s">
        <v>1452</v>
      </c>
    </row>
    <row r="11810" spans="1:24" x14ac:dyDescent="0.3">
      <c r="A11810">
        <v>15615</v>
      </c>
      <c r="B11810" s="15" t="s">
        <v>1051</v>
      </c>
      <c r="C11810" t="str">
        <f>_xlfn.XLOOKUP($B11810, STANDARDS!$A:$A, STANDARDS!$B:$B,,0,2)</f>
        <v>Beidaxing Fm</v>
      </c>
      <c r="D11810" t="s">
        <v>1064</v>
      </c>
      <c r="E11810" t="s">
        <v>1307</v>
      </c>
      <c r="J11810" s="13">
        <v>2200</v>
      </c>
      <c r="K11810" s="13">
        <v>200</v>
      </c>
      <c r="L11810" s="16" t="s">
        <v>1334</v>
      </c>
      <c r="M11810" t="s">
        <v>583</v>
      </c>
      <c r="P11810" t="s">
        <v>243</v>
      </c>
      <c r="Q11810">
        <v>-0.23</v>
      </c>
      <c r="V11810">
        <v>1</v>
      </c>
      <c r="W11810" t="s">
        <v>1371</v>
      </c>
      <c r="X11810" t="s">
        <v>1452</v>
      </c>
    </row>
    <row r="11811" spans="1:24" x14ac:dyDescent="0.3">
      <c r="A11811">
        <v>15616</v>
      </c>
      <c r="B11811" s="15" t="s">
        <v>1051</v>
      </c>
      <c r="C11811" t="str">
        <f>_xlfn.XLOOKUP($B11811, STANDARDS!$A:$A, STANDARDS!$B:$B,,0,2)</f>
        <v>Beidaxing Fm</v>
      </c>
      <c r="D11811" t="s">
        <v>1064</v>
      </c>
      <c r="E11811" t="s">
        <v>1307</v>
      </c>
      <c r="J11811" s="13">
        <v>2200</v>
      </c>
      <c r="K11811" s="13">
        <v>200</v>
      </c>
      <c r="L11811" s="16" t="s">
        <v>1334</v>
      </c>
      <c r="M11811" t="s">
        <v>583</v>
      </c>
      <c r="P11811" t="s">
        <v>243</v>
      </c>
      <c r="Q11811">
        <v>-0.5</v>
      </c>
      <c r="V11811">
        <v>1</v>
      </c>
      <c r="W11811" t="s">
        <v>1371</v>
      </c>
      <c r="X11811" t="s">
        <v>1452</v>
      </c>
    </row>
    <row r="11812" spans="1:24" x14ac:dyDescent="0.3">
      <c r="A11812">
        <v>15617</v>
      </c>
      <c r="B11812" s="15" t="s">
        <v>1051</v>
      </c>
      <c r="C11812" t="str">
        <f>_xlfn.XLOOKUP($B11812, STANDARDS!$A:$A, STANDARDS!$B:$B,,0,2)</f>
        <v>Beidaxing Fm</v>
      </c>
      <c r="D11812" t="s">
        <v>1064</v>
      </c>
      <c r="E11812" t="s">
        <v>1307</v>
      </c>
      <c r="J11812" s="13">
        <v>2200</v>
      </c>
      <c r="K11812" s="13">
        <v>200</v>
      </c>
      <c r="L11812" s="16" t="s">
        <v>1334</v>
      </c>
      <c r="M11812" t="s">
        <v>1368</v>
      </c>
      <c r="P11812" t="s">
        <v>243</v>
      </c>
      <c r="Q11812">
        <v>-0.12</v>
      </c>
      <c r="V11812">
        <v>1</v>
      </c>
      <c r="W11812" t="s">
        <v>1371</v>
      </c>
      <c r="X11812" t="s">
        <v>1452</v>
      </c>
    </row>
    <row r="11813" spans="1:24" x14ac:dyDescent="0.3">
      <c r="A11813">
        <v>15618</v>
      </c>
      <c r="B11813" s="15" t="s">
        <v>1051</v>
      </c>
      <c r="C11813" t="str">
        <f>_xlfn.XLOOKUP($B11813, STANDARDS!$A:$A, STANDARDS!$B:$B,,0,2)</f>
        <v>Beidaxing Fm</v>
      </c>
      <c r="D11813" t="s">
        <v>1064</v>
      </c>
      <c r="E11813" t="s">
        <v>1307</v>
      </c>
      <c r="J11813" s="13">
        <v>2200</v>
      </c>
      <c r="K11813" s="13">
        <v>200</v>
      </c>
      <c r="L11813" s="16" t="s">
        <v>1334</v>
      </c>
      <c r="M11813" t="s">
        <v>1368</v>
      </c>
      <c r="P11813" t="s">
        <v>243</v>
      </c>
      <c r="Q11813">
        <v>-0.09</v>
      </c>
      <c r="V11813">
        <v>1</v>
      </c>
      <c r="W11813" t="s">
        <v>1371</v>
      </c>
      <c r="X11813" t="s">
        <v>1452</v>
      </c>
    </row>
    <row r="11814" spans="1:24" x14ac:dyDescent="0.3">
      <c r="A11814">
        <v>15619</v>
      </c>
      <c r="B11814" s="15" t="s">
        <v>1050</v>
      </c>
      <c r="C11814" t="str">
        <f>_xlfn.XLOOKUP($B11814, STANDARDS!$A:$A, STANDARDS!$B:$B,,0,2)</f>
        <v>Hebiancun Fm</v>
      </c>
      <c r="D11814" t="s">
        <v>1064</v>
      </c>
      <c r="E11814" t="s">
        <v>1307</v>
      </c>
      <c r="J11814" s="13">
        <v>2200</v>
      </c>
      <c r="K11814" s="13">
        <v>200</v>
      </c>
      <c r="L11814" s="16" t="s">
        <v>1334</v>
      </c>
      <c r="M11814" t="s">
        <v>583</v>
      </c>
      <c r="P11814" t="s">
        <v>243</v>
      </c>
      <c r="Q11814">
        <v>1.83</v>
      </c>
      <c r="V11814">
        <v>1</v>
      </c>
      <c r="W11814" t="s">
        <v>1371</v>
      </c>
      <c r="X11814" t="s">
        <v>1452</v>
      </c>
    </row>
    <row r="11815" spans="1:24" x14ac:dyDescent="0.3">
      <c r="A11815">
        <v>15620</v>
      </c>
      <c r="B11815" s="15" t="s">
        <v>1051</v>
      </c>
      <c r="C11815" t="str">
        <f>_xlfn.XLOOKUP($B11815, STANDARDS!$A:$A, STANDARDS!$B:$B,,0,2)</f>
        <v>Beidaxing Fm</v>
      </c>
      <c r="D11815" t="s">
        <v>1064</v>
      </c>
      <c r="E11815" t="s">
        <v>1307</v>
      </c>
      <c r="J11815" s="13">
        <v>2200</v>
      </c>
      <c r="K11815" s="13">
        <v>200</v>
      </c>
      <c r="L11815" s="16" t="s">
        <v>1334</v>
      </c>
      <c r="M11815" t="s">
        <v>1368</v>
      </c>
      <c r="P11815" t="s">
        <v>243</v>
      </c>
      <c r="Q11815">
        <v>-0.19</v>
      </c>
      <c r="V11815">
        <v>1</v>
      </c>
      <c r="W11815" t="s">
        <v>1371</v>
      </c>
      <c r="X11815" t="s">
        <v>1452</v>
      </c>
    </row>
    <row r="11816" spans="1:24" x14ac:dyDescent="0.3">
      <c r="A11816">
        <v>15621</v>
      </c>
      <c r="B11816" s="15" t="s">
        <v>1051</v>
      </c>
      <c r="C11816" t="str">
        <f>_xlfn.XLOOKUP($B11816, STANDARDS!$A:$A, STANDARDS!$B:$B,,0,2)</f>
        <v>Beidaxing Fm</v>
      </c>
      <c r="D11816" t="s">
        <v>1064</v>
      </c>
      <c r="E11816" t="s">
        <v>1307</v>
      </c>
      <c r="J11816" s="13">
        <v>2200</v>
      </c>
      <c r="K11816" s="13">
        <v>200</v>
      </c>
      <c r="L11816" s="16" t="s">
        <v>1334</v>
      </c>
      <c r="M11816" t="s">
        <v>1368</v>
      </c>
      <c r="P11816" t="s">
        <v>243</v>
      </c>
      <c r="Q11816">
        <v>-1.37</v>
      </c>
      <c r="V11816">
        <v>1</v>
      </c>
      <c r="W11816" t="s">
        <v>1371</v>
      </c>
      <c r="X11816" t="s">
        <v>1452</v>
      </c>
    </row>
    <row r="11817" spans="1:24" x14ac:dyDescent="0.3">
      <c r="A11817">
        <v>15622</v>
      </c>
      <c r="B11817" s="15" t="s">
        <v>1051</v>
      </c>
      <c r="C11817" t="str">
        <f>_xlfn.XLOOKUP($B11817, STANDARDS!$A:$A, STANDARDS!$B:$B,,0,2)</f>
        <v>Beidaxing Fm</v>
      </c>
      <c r="D11817" t="s">
        <v>1064</v>
      </c>
      <c r="E11817" t="s">
        <v>1307</v>
      </c>
      <c r="J11817" s="13">
        <v>2200</v>
      </c>
      <c r="K11817" s="13">
        <v>200</v>
      </c>
      <c r="L11817" s="16" t="s">
        <v>1334</v>
      </c>
      <c r="M11817" t="s">
        <v>1368</v>
      </c>
      <c r="P11817" t="s">
        <v>243</v>
      </c>
      <c r="Q11817">
        <v>-0.43</v>
      </c>
      <c r="V11817">
        <v>1</v>
      </c>
      <c r="W11817" t="s">
        <v>1371</v>
      </c>
      <c r="X11817" t="s">
        <v>1452</v>
      </c>
    </row>
    <row r="11818" spans="1:24" x14ac:dyDescent="0.3">
      <c r="A11818">
        <v>15623</v>
      </c>
      <c r="B11818" s="15" t="s">
        <v>1051</v>
      </c>
      <c r="C11818" t="str">
        <f>_xlfn.XLOOKUP($B11818, STANDARDS!$A:$A, STANDARDS!$B:$B,,0,2)</f>
        <v>Beidaxing Fm</v>
      </c>
      <c r="D11818" t="s">
        <v>1064</v>
      </c>
      <c r="E11818" t="s">
        <v>1307</v>
      </c>
      <c r="J11818" s="13">
        <v>2200</v>
      </c>
      <c r="K11818" s="13">
        <v>200</v>
      </c>
      <c r="L11818" s="16" t="s">
        <v>1334</v>
      </c>
      <c r="M11818" t="s">
        <v>1368</v>
      </c>
      <c r="P11818" t="s">
        <v>243</v>
      </c>
      <c r="Q11818">
        <v>-1.06</v>
      </c>
      <c r="V11818">
        <v>1</v>
      </c>
      <c r="W11818" t="s">
        <v>1371</v>
      </c>
      <c r="X11818" t="s">
        <v>1452</v>
      </c>
    </row>
    <row r="11819" spans="1:24" x14ac:dyDescent="0.3">
      <c r="A11819">
        <v>15624</v>
      </c>
      <c r="B11819" s="15" t="s">
        <v>1051</v>
      </c>
      <c r="C11819" t="str">
        <f>_xlfn.XLOOKUP($B11819, STANDARDS!$A:$A, STANDARDS!$B:$B,,0,2)</f>
        <v>Beidaxing Fm</v>
      </c>
      <c r="D11819" t="s">
        <v>1064</v>
      </c>
      <c r="E11819" t="s">
        <v>1307</v>
      </c>
      <c r="J11819" s="13">
        <v>2200</v>
      </c>
      <c r="K11819" s="13">
        <v>200</v>
      </c>
      <c r="L11819" s="16" t="s">
        <v>1334</v>
      </c>
      <c r="M11819" t="s">
        <v>583</v>
      </c>
      <c r="P11819" t="s">
        <v>243</v>
      </c>
      <c r="Q11819">
        <v>-0.38</v>
      </c>
      <c r="V11819">
        <v>1</v>
      </c>
      <c r="W11819" t="s">
        <v>1371</v>
      </c>
      <c r="X11819" t="s">
        <v>1452</v>
      </c>
    </row>
    <row r="11820" spans="1:24" x14ac:dyDescent="0.3">
      <c r="A11820">
        <v>15625</v>
      </c>
      <c r="B11820" s="15" t="s">
        <v>1051</v>
      </c>
      <c r="C11820" t="str">
        <f>_xlfn.XLOOKUP($B11820, STANDARDS!$A:$A, STANDARDS!$B:$B,,0,2)</f>
        <v>Beidaxing Fm</v>
      </c>
      <c r="D11820" t="s">
        <v>1064</v>
      </c>
      <c r="E11820" t="s">
        <v>1307</v>
      </c>
      <c r="J11820" s="13">
        <v>2200</v>
      </c>
      <c r="K11820" s="13">
        <v>200</v>
      </c>
      <c r="L11820" s="16" t="s">
        <v>1334</v>
      </c>
      <c r="M11820" t="s">
        <v>583</v>
      </c>
      <c r="P11820" t="s">
        <v>243</v>
      </c>
      <c r="Q11820">
        <v>-1.06</v>
      </c>
      <c r="V11820">
        <v>1</v>
      </c>
      <c r="W11820" t="s">
        <v>1371</v>
      </c>
      <c r="X11820" t="s">
        <v>1452</v>
      </c>
    </row>
    <row r="11821" spans="1:24" x14ac:dyDescent="0.3">
      <c r="A11821">
        <v>15626</v>
      </c>
      <c r="B11821" s="15" t="s">
        <v>1051</v>
      </c>
      <c r="C11821" t="str">
        <f>_xlfn.XLOOKUP($B11821, STANDARDS!$A:$A, STANDARDS!$B:$B,,0,2)</f>
        <v>Beidaxing Fm</v>
      </c>
      <c r="D11821" t="s">
        <v>1064</v>
      </c>
      <c r="E11821" t="s">
        <v>1307</v>
      </c>
      <c r="J11821" s="13">
        <v>2200</v>
      </c>
      <c r="K11821" s="13">
        <v>200</v>
      </c>
      <c r="L11821" s="16" t="s">
        <v>1334</v>
      </c>
      <c r="M11821" t="s">
        <v>583</v>
      </c>
      <c r="P11821" t="s">
        <v>243</v>
      </c>
      <c r="Q11821">
        <v>-1.31</v>
      </c>
      <c r="V11821">
        <v>1</v>
      </c>
      <c r="W11821" t="s">
        <v>1371</v>
      </c>
      <c r="X11821" t="s">
        <v>1452</v>
      </c>
    </row>
    <row r="11822" spans="1:24" x14ac:dyDescent="0.3">
      <c r="A11822">
        <v>15627</v>
      </c>
      <c r="B11822" s="15" t="s">
        <v>1051</v>
      </c>
      <c r="C11822" t="str">
        <f>_xlfn.XLOOKUP($B11822, STANDARDS!$A:$A, STANDARDS!$B:$B,,0,2)</f>
        <v>Beidaxing Fm</v>
      </c>
      <c r="D11822" t="s">
        <v>1064</v>
      </c>
      <c r="E11822" t="s">
        <v>1307</v>
      </c>
      <c r="J11822" s="13">
        <v>2200</v>
      </c>
      <c r="K11822" s="13">
        <v>200</v>
      </c>
      <c r="L11822" s="16" t="s">
        <v>1334</v>
      </c>
      <c r="M11822" t="s">
        <v>583</v>
      </c>
      <c r="P11822" t="s">
        <v>243</v>
      </c>
      <c r="Q11822">
        <v>-1.39</v>
      </c>
      <c r="V11822">
        <v>1</v>
      </c>
      <c r="W11822" t="s">
        <v>1371</v>
      </c>
      <c r="X11822" t="s">
        <v>1452</v>
      </c>
    </row>
    <row r="11823" spans="1:24" x14ac:dyDescent="0.3">
      <c r="A11823">
        <v>15628</v>
      </c>
      <c r="B11823" s="15" t="s">
        <v>1051</v>
      </c>
      <c r="C11823" t="str">
        <f>_xlfn.XLOOKUP($B11823, STANDARDS!$A:$A, STANDARDS!$B:$B,,0,2)</f>
        <v>Beidaxing Fm</v>
      </c>
      <c r="D11823" t="s">
        <v>1064</v>
      </c>
      <c r="E11823" t="s">
        <v>1307</v>
      </c>
      <c r="J11823" s="13">
        <v>2200</v>
      </c>
      <c r="K11823" s="13">
        <v>200</v>
      </c>
      <c r="L11823" s="16" t="s">
        <v>1334</v>
      </c>
      <c r="M11823" t="s">
        <v>583</v>
      </c>
      <c r="P11823" t="s">
        <v>243</v>
      </c>
      <c r="Q11823">
        <v>-0.35</v>
      </c>
      <c r="V11823">
        <v>1</v>
      </c>
      <c r="W11823" t="s">
        <v>1371</v>
      </c>
      <c r="X11823" t="s">
        <v>1452</v>
      </c>
    </row>
    <row r="11824" spans="1:24" x14ac:dyDescent="0.3">
      <c r="A11824">
        <v>15629</v>
      </c>
      <c r="B11824" s="15" t="s">
        <v>1051</v>
      </c>
      <c r="C11824" t="str">
        <f>_xlfn.XLOOKUP($B11824, STANDARDS!$A:$A, STANDARDS!$B:$B,,0,2)</f>
        <v>Beidaxing Fm</v>
      </c>
      <c r="D11824" t="s">
        <v>1064</v>
      </c>
      <c r="E11824" t="s">
        <v>1307</v>
      </c>
      <c r="J11824" s="13">
        <v>2200</v>
      </c>
      <c r="K11824" s="13">
        <v>200</v>
      </c>
      <c r="L11824" s="16" t="s">
        <v>1334</v>
      </c>
      <c r="M11824" t="s">
        <v>583</v>
      </c>
      <c r="P11824" t="s">
        <v>243</v>
      </c>
      <c r="Q11824">
        <v>-1.07</v>
      </c>
      <c r="V11824">
        <v>1</v>
      </c>
      <c r="W11824" t="s">
        <v>1371</v>
      </c>
      <c r="X11824" t="s">
        <v>1452</v>
      </c>
    </row>
    <row r="11825" spans="1:24" x14ac:dyDescent="0.3">
      <c r="A11825">
        <v>15630</v>
      </c>
      <c r="B11825" s="15" t="s">
        <v>1050</v>
      </c>
      <c r="C11825" t="str">
        <f>_xlfn.XLOOKUP($B11825, STANDARDS!$A:$A, STANDARDS!$B:$B,,0,2)</f>
        <v>Hebiancun Fm</v>
      </c>
      <c r="D11825" t="s">
        <v>1064</v>
      </c>
      <c r="E11825" t="s">
        <v>1307</v>
      </c>
      <c r="J11825" s="13">
        <v>2200</v>
      </c>
      <c r="K11825" s="13">
        <v>200</v>
      </c>
      <c r="L11825" s="16" t="s">
        <v>1334</v>
      </c>
      <c r="M11825" t="s">
        <v>583</v>
      </c>
      <c r="P11825" t="s">
        <v>243</v>
      </c>
      <c r="Q11825">
        <v>1</v>
      </c>
      <c r="V11825">
        <v>1</v>
      </c>
      <c r="W11825" t="s">
        <v>1371</v>
      </c>
      <c r="X11825" t="s">
        <v>1452</v>
      </c>
    </row>
    <row r="11826" spans="1:24" x14ac:dyDescent="0.3">
      <c r="A11826">
        <v>15631</v>
      </c>
      <c r="B11826" s="15" t="s">
        <v>1051</v>
      </c>
      <c r="C11826" t="str">
        <f>_xlfn.XLOOKUP($B11826, STANDARDS!$A:$A, STANDARDS!$B:$B,,0,2)</f>
        <v>Beidaxing Fm</v>
      </c>
      <c r="D11826" t="s">
        <v>1064</v>
      </c>
      <c r="E11826" t="s">
        <v>1307</v>
      </c>
      <c r="J11826" s="13">
        <v>2200</v>
      </c>
      <c r="K11826" s="13">
        <v>200</v>
      </c>
      <c r="L11826" s="16" t="s">
        <v>1334</v>
      </c>
      <c r="M11826" t="s">
        <v>583</v>
      </c>
      <c r="P11826" t="s">
        <v>243</v>
      </c>
      <c r="Q11826">
        <v>-0.04</v>
      </c>
      <c r="V11826">
        <v>1</v>
      </c>
      <c r="W11826" t="s">
        <v>1371</v>
      </c>
      <c r="X11826" t="s">
        <v>1452</v>
      </c>
    </row>
    <row r="11827" spans="1:24" x14ac:dyDescent="0.3">
      <c r="A11827">
        <v>15632</v>
      </c>
      <c r="B11827" s="15" t="s">
        <v>1051</v>
      </c>
      <c r="C11827" t="str">
        <f>_xlfn.XLOOKUP($B11827, STANDARDS!$A:$A, STANDARDS!$B:$B,,0,2)</f>
        <v>Beidaxing Fm</v>
      </c>
      <c r="D11827" t="s">
        <v>1064</v>
      </c>
      <c r="E11827" t="s">
        <v>1307</v>
      </c>
      <c r="J11827" s="13">
        <v>2200</v>
      </c>
      <c r="K11827" s="13">
        <v>200</v>
      </c>
      <c r="L11827" s="16" t="s">
        <v>1334</v>
      </c>
      <c r="M11827" t="s">
        <v>583</v>
      </c>
      <c r="P11827" t="s">
        <v>243</v>
      </c>
      <c r="Q11827">
        <v>-0.49</v>
      </c>
      <c r="V11827">
        <v>1</v>
      </c>
      <c r="W11827" t="s">
        <v>1371</v>
      </c>
      <c r="X11827" t="s">
        <v>1452</v>
      </c>
    </row>
    <row r="11828" spans="1:24" x14ac:dyDescent="0.3">
      <c r="A11828">
        <v>15633</v>
      </c>
      <c r="B11828" s="15" t="s">
        <v>1051</v>
      </c>
      <c r="C11828" t="str">
        <f>_xlfn.XLOOKUP($B11828, STANDARDS!$A:$A, STANDARDS!$B:$B,,0,2)</f>
        <v>Beidaxing Fm</v>
      </c>
      <c r="D11828" t="s">
        <v>1064</v>
      </c>
      <c r="E11828" t="s">
        <v>1307</v>
      </c>
      <c r="J11828" s="13">
        <v>2200</v>
      </c>
      <c r="K11828" s="13">
        <v>200</v>
      </c>
      <c r="L11828" s="16" t="s">
        <v>1334</v>
      </c>
      <c r="M11828" t="s">
        <v>583</v>
      </c>
      <c r="P11828" t="s">
        <v>243</v>
      </c>
      <c r="Q11828">
        <v>-0.69</v>
      </c>
      <c r="V11828">
        <v>1</v>
      </c>
      <c r="W11828" t="s">
        <v>1371</v>
      </c>
      <c r="X11828" t="s">
        <v>1452</v>
      </c>
    </row>
    <row r="11829" spans="1:24" x14ac:dyDescent="0.3">
      <c r="A11829">
        <v>15634</v>
      </c>
      <c r="B11829" s="15" t="s">
        <v>1051</v>
      </c>
      <c r="C11829" t="str">
        <f>_xlfn.XLOOKUP($B11829, STANDARDS!$A:$A, STANDARDS!$B:$B,,0,2)</f>
        <v>Beidaxing Fm</v>
      </c>
      <c r="D11829" t="s">
        <v>1064</v>
      </c>
      <c r="E11829" t="s">
        <v>1307</v>
      </c>
      <c r="J11829" s="13">
        <v>2200</v>
      </c>
      <c r="K11829" s="13">
        <v>200</v>
      </c>
      <c r="L11829" s="16" t="s">
        <v>1334</v>
      </c>
      <c r="M11829" t="s">
        <v>583</v>
      </c>
      <c r="P11829" t="s">
        <v>243</v>
      </c>
      <c r="Q11829">
        <v>-0.51</v>
      </c>
      <c r="V11829">
        <v>1</v>
      </c>
      <c r="W11829" t="s">
        <v>1371</v>
      </c>
      <c r="X11829" t="s">
        <v>1452</v>
      </c>
    </row>
    <row r="11830" spans="1:24" x14ac:dyDescent="0.3">
      <c r="A11830">
        <v>15635</v>
      </c>
      <c r="B11830" s="15" t="s">
        <v>1051</v>
      </c>
      <c r="C11830" t="str">
        <f>_xlfn.XLOOKUP($B11830, STANDARDS!$A:$A, STANDARDS!$B:$B,,0,2)</f>
        <v>Beidaxing Fm</v>
      </c>
      <c r="D11830" t="s">
        <v>1064</v>
      </c>
      <c r="E11830" t="s">
        <v>1307</v>
      </c>
      <c r="J11830" s="13">
        <v>2200</v>
      </c>
      <c r="K11830" s="13">
        <v>200</v>
      </c>
      <c r="L11830" s="16" t="s">
        <v>1334</v>
      </c>
      <c r="M11830" t="s">
        <v>583</v>
      </c>
      <c r="P11830" t="s">
        <v>243</v>
      </c>
      <c r="Q11830">
        <v>0.25</v>
      </c>
      <c r="V11830">
        <v>1</v>
      </c>
      <c r="W11830" t="s">
        <v>1371</v>
      </c>
      <c r="X11830" t="s">
        <v>1452</v>
      </c>
    </row>
    <row r="11831" spans="1:24" x14ac:dyDescent="0.3">
      <c r="A11831">
        <v>15636</v>
      </c>
      <c r="B11831" s="15" t="s">
        <v>1051</v>
      </c>
      <c r="C11831" t="str">
        <f>_xlfn.XLOOKUP($B11831, STANDARDS!$A:$A, STANDARDS!$B:$B,,0,2)</f>
        <v>Beidaxing Fm</v>
      </c>
      <c r="D11831" t="s">
        <v>1064</v>
      </c>
      <c r="E11831" t="s">
        <v>1307</v>
      </c>
      <c r="J11831" s="13">
        <v>2200</v>
      </c>
      <c r="K11831" s="13">
        <v>200</v>
      </c>
      <c r="L11831" s="16" t="s">
        <v>1334</v>
      </c>
      <c r="M11831" t="s">
        <v>583</v>
      </c>
      <c r="P11831" t="s">
        <v>243</v>
      </c>
      <c r="Q11831">
        <v>0.06</v>
      </c>
      <c r="V11831">
        <v>1</v>
      </c>
      <c r="W11831" t="s">
        <v>1371</v>
      </c>
      <c r="X11831" t="s">
        <v>1452</v>
      </c>
    </row>
    <row r="11832" spans="1:24" x14ac:dyDescent="0.3">
      <c r="A11832">
        <v>15637</v>
      </c>
      <c r="B11832" s="15" t="s">
        <v>1051</v>
      </c>
      <c r="C11832" t="str">
        <f>_xlfn.XLOOKUP($B11832, STANDARDS!$A:$A, STANDARDS!$B:$B,,0,2)</f>
        <v>Beidaxing Fm</v>
      </c>
      <c r="D11832" t="s">
        <v>1064</v>
      </c>
      <c r="E11832" t="s">
        <v>1307</v>
      </c>
      <c r="J11832" s="13">
        <v>2200</v>
      </c>
      <c r="K11832" s="13">
        <v>200</v>
      </c>
      <c r="L11832" s="16" t="s">
        <v>1334</v>
      </c>
      <c r="M11832" t="s">
        <v>583</v>
      </c>
      <c r="P11832" t="s">
        <v>243</v>
      </c>
      <c r="Q11832">
        <v>0.19</v>
      </c>
      <c r="V11832">
        <v>1</v>
      </c>
      <c r="W11832" t="s">
        <v>1371</v>
      </c>
      <c r="X11832" t="s">
        <v>1452</v>
      </c>
    </row>
    <row r="11833" spans="1:24" x14ac:dyDescent="0.3">
      <c r="A11833">
        <v>15638</v>
      </c>
      <c r="B11833" s="15" t="s">
        <v>1051</v>
      </c>
      <c r="C11833" t="str">
        <f>_xlfn.XLOOKUP($B11833, STANDARDS!$A:$A, STANDARDS!$B:$B,,0,2)</f>
        <v>Beidaxing Fm</v>
      </c>
      <c r="D11833" t="s">
        <v>1064</v>
      </c>
      <c r="E11833" t="s">
        <v>1307</v>
      </c>
      <c r="J11833" s="13">
        <v>2200</v>
      </c>
      <c r="K11833" s="13">
        <v>200</v>
      </c>
      <c r="L11833" s="16" t="s">
        <v>1334</v>
      </c>
      <c r="M11833" t="s">
        <v>583</v>
      </c>
      <c r="P11833" t="s">
        <v>243</v>
      </c>
      <c r="Q11833">
        <v>-0.12</v>
      </c>
      <c r="V11833">
        <v>1</v>
      </c>
      <c r="W11833" t="s">
        <v>1371</v>
      </c>
      <c r="X11833" t="s">
        <v>1452</v>
      </c>
    </row>
    <row r="11834" spans="1:24" x14ac:dyDescent="0.3">
      <c r="A11834">
        <v>15639</v>
      </c>
      <c r="B11834" s="15" t="s">
        <v>1051</v>
      </c>
      <c r="C11834" t="str">
        <f>_xlfn.XLOOKUP($B11834, STANDARDS!$A:$A, STANDARDS!$B:$B,,0,2)</f>
        <v>Beidaxing Fm</v>
      </c>
      <c r="D11834" t="s">
        <v>1064</v>
      </c>
      <c r="E11834" t="s">
        <v>1307</v>
      </c>
      <c r="J11834" s="13">
        <v>2200</v>
      </c>
      <c r="K11834" s="13">
        <v>200</v>
      </c>
      <c r="L11834" s="16" t="s">
        <v>1334</v>
      </c>
      <c r="M11834" t="s">
        <v>583</v>
      </c>
      <c r="P11834" t="s">
        <v>243</v>
      </c>
      <c r="Q11834">
        <v>-0.08</v>
      </c>
      <c r="V11834">
        <v>1</v>
      </c>
      <c r="W11834" t="s">
        <v>1371</v>
      </c>
      <c r="X11834" t="s">
        <v>1452</v>
      </c>
    </row>
    <row r="11835" spans="1:24" x14ac:dyDescent="0.3">
      <c r="A11835">
        <v>15640</v>
      </c>
      <c r="B11835" s="15" t="s">
        <v>1051</v>
      </c>
      <c r="C11835" t="str">
        <f>_xlfn.XLOOKUP($B11835, STANDARDS!$A:$A, STANDARDS!$B:$B,,0,2)</f>
        <v>Beidaxing Fm</v>
      </c>
      <c r="D11835" t="s">
        <v>1064</v>
      </c>
      <c r="E11835" t="s">
        <v>1307</v>
      </c>
      <c r="J11835" s="13">
        <v>2200</v>
      </c>
      <c r="K11835" s="13">
        <v>200</v>
      </c>
      <c r="L11835" s="16" t="s">
        <v>1334</v>
      </c>
      <c r="M11835" t="s">
        <v>583</v>
      </c>
      <c r="P11835" t="s">
        <v>243</v>
      </c>
      <c r="Q11835">
        <v>0.01</v>
      </c>
      <c r="V11835">
        <v>1</v>
      </c>
      <c r="W11835" t="s">
        <v>1371</v>
      </c>
      <c r="X11835" t="s">
        <v>1452</v>
      </c>
    </row>
    <row r="11836" spans="1:24" x14ac:dyDescent="0.3">
      <c r="A11836">
        <v>15641</v>
      </c>
      <c r="B11836" s="15" t="s">
        <v>1050</v>
      </c>
      <c r="C11836" t="str">
        <f>_xlfn.XLOOKUP($B11836, STANDARDS!$A:$A, STANDARDS!$B:$B,,0,2)</f>
        <v>Hebiancun Fm</v>
      </c>
      <c r="D11836" t="s">
        <v>1064</v>
      </c>
      <c r="E11836" t="s">
        <v>1307</v>
      </c>
      <c r="J11836" s="13">
        <v>2200</v>
      </c>
      <c r="K11836" s="13">
        <v>200</v>
      </c>
      <c r="L11836" s="16" t="s">
        <v>1334</v>
      </c>
      <c r="M11836" t="s">
        <v>583</v>
      </c>
      <c r="P11836" t="s">
        <v>243</v>
      </c>
      <c r="Q11836">
        <v>0.98</v>
      </c>
      <c r="V11836">
        <v>1</v>
      </c>
      <c r="W11836" t="s">
        <v>1371</v>
      </c>
      <c r="X11836" t="s">
        <v>1452</v>
      </c>
    </row>
    <row r="11837" spans="1:24" x14ac:dyDescent="0.3">
      <c r="A11837">
        <v>15642</v>
      </c>
      <c r="B11837" s="15" t="s">
        <v>1051</v>
      </c>
      <c r="C11837" t="str">
        <f>_xlfn.XLOOKUP($B11837, STANDARDS!$A:$A, STANDARDS!$B:$B,,0,2)</f>
        <v>Beidaxing Fm</v>
      </c>
      <c r="D11837" t="s">
        <v>1064</v>
      </c>
      <c r="E11837" t="s">
        <v>1307</v>
      </c>
      <c r="J11837" s="13">
        <v>2200</v>
      </c>
      <c r="K11837" s="13">
        <v>200</v>
      </c>
      <c r="L11837" s="16" t="s">
        <v>1334</v>
      </c>
      <c r="M11837" t="s">
        <v>583</v>
      </c>
      <c r="P11837" t="s">
        <v>243</v>
      </c>
      <c r="Q11837">
        <v>0.03</v>
      </c>
      <c r="V11837">
        <v>1</v>
      </c>
      <c r="W11837" t="s">
        <v>1371</v>
      </c>
      <c r="X11837" t="s">
        <v>1452</v>
      </c>
    </row>
    <row r="11838" spans="1:24" x14ac:dyDescent="0.3">
      <c r="A11838">
        <v>15643</v>
      </c>
      <c r="B11838" s="15" t="s">
        <v>1051</v>
      </c>
      <c r="C11838" t="str">
        <f>_xlfn.XLOOKUP($B11838, STANDARDS!$A:$A, STANDARDS!$B:$B,,0,2)</f>
        <v>Beidaxing Fm</v>
      </c>
      <c r="D11838" t="s">
        <v>1064</v>
      </c>
      <c r="E11838" t="s">
        <v>1307</v>
      </c>
      <c r="J11838" s="13">
        <v>2200</v>
      </c>
      <c r="K11838" s="13">
        <v>200</v>
      </c>
      <c r="L11838" s="16" t="s">
        <v>1334</v>
      </c>
      <c r="M11838" t="s">
        <v>583</v>
      </c>
      <c r="P11838" t="s">
        <v>243</v>
      </c>
      <c r="Q11838">
        <v>-0.02</v>
      </c>
      <c r="V11838">
        <v>1</v>
      </c>
      <c r="W11838" t="s">
        <v>1371</v>
      </c>
      <c r="X11838" t="s">
        <v>1452</v>
      </c>
    </row>
    <row r="11839" spans="1:24" x14ac:dyDescent="0.3">
      <c r="A11839">
        <v>15644</v>
      </c>
      <c r="B11839" s="15" t="s">
        <v>1051</v>
      </c>
      <c r="C11839" t="str">
        <f>_xlfn.XLOOKUP($B11839, STANDARDS!$A:$A, STANDARDS!$B:$B,,0,2)</f>
        <v>Beidaxing Fm</v>
      </c>
      <c r="D11839" t="s">
        <v>1064</v>
      </c>
      <c r="E11839" t="s">
        <v>1307</v>
      </c>
      <c r="J11839" s="13">
        <v>2200</v>
      </c>
      <c r="K11839" s="13">
        <v>200</v>
      </c>
      <c r="L11839" s="16" t="s">
        <v>1334</v>
      </c>
      <c r="M11839" t="s">
        <v>583</v>
      </c>
      <c r="P11839" t="s">
        <v>243</v>
      </c>
      <c r="Q11839">
        <v>-0.11</v>
      </c>
      <c r="V11839">
        <v>1</v>
      </c>
      <c r="W11839" t="s">
        <v>1371</v>
      </c>
      <c r="X11839" t="s">
        <v>1452</v>
      </c>
    </row>
    <row r="11840" spans="1:24" x14ac:dyDescent="0.3">
      <c r="A11840">
        <v>15645</v>
      </c>
      <c r="B11840" s="15" t="s">
        <v>1051</v>
      </c>
      <c r="C11840" t="str">
        <f>_xlfn.XLOOKUP($B11840, STANDARDS!$A:$A, STANDARDS!$B:$B,,0,2)</f>
        <v>Beidaxing Fm</v>
      </c>
      <c r="D11840" t="s">
        <v>1064</v>
      </c>
      <c r="E11840" t="s">
        <v>1307</v>
      </c>
      <c r="J11840" s="13">
        <v>2200</v>
      </c>
      <c r="K11840" s="13">
        <v>200</v>
      </c>
      <c r="L11840" s="16" t="s">
        <v>1334</v>
      </c>
      <c r="M11840" t="s">
        <v>583</v>
      </c>
      <c r="P11840" t="s">
        <v>243</v>
      </c>
      <c r="Q11840">
        <v>-0.16</v>
      </c>
      <c r="V11840">
        <v>1</v>
      </c>
      <c r="W11840" t="s">
        <v>1371</v>
      </c>
      <c r="X11840" t="s">
        <v>1452</v>
      </c>
    </row>
    <row r="11841" spans="1:24" x14ac:dyDescent="0.3">
      <c r="A11841">
        <v>15646</v>
      </c>
      <c r="B11841" s="15" t="s">
        <v>1051</v>
      </c>
      <c r="C11841" t="str">
        <f>_xlfn.XLOOKUP($B11841, STANDARDS!$A:$A, STANDARDS!$B:$B,,0,2)</f>
        <v>Beidaxing Fm</v>
      </c>
      <c r="D11841" t="s">
        <v>1064</v>
      </c>
      <c r="E11841" t="s">
        <v>1307</v>
      </c>
      <c r="J11841" s="13">
        <v>2200</v>
      </c>
      <c r="K11841" s="13">
        <v>200</v>
      </c>
      <c r="L11841" s="16" t="s">
        <v>1334</v>
      </c>
      <c r="M11841" t="s">
        <v>583</v>
      </c>
      <c r="P11841" t="s">
        <v>243</v>
      </c>
      <c r="Q11841">
        <v>-0.84</v>
      </c>
      <c r="V11841">
        <v>1</v>
      </c>
      <c r="W11841" t="s">
        <v>1371</v>
      </c>
      <c r="X11841" t="s">
        <v>1452</v>
      </c>
    </row>
    <row r="11842" spans="1:24" x14ac:dyDescent="0.3">
      <c r="A11842">
        <v>15647</v>
      </c>
      <c r="B11842" s="15" t="s">
        <v>1051</v>
      </c>
      <c r="C11842" t="str">
        <f>_xlfn.XLOOKUP($B11842, STANDARDS!$A:$A, STANDARDS!$B:$B,,0,2)</f>
        <v>Beidaxing Fm</v>
      </c>
      <c r="D11842" t="s">
        <v>1064</v>
      </c>
      <c r="E11842" t="s">
        <v>1307</v>
      </c>
      <c r="J11842" s="13">
        <v>2200</v>
      </c>
      <c r="K11842" s="13">
        <v>200</v>
      </c>
      <c r="L11842" s="16" t="s">
        <v>1334</v>
      </c>
      <c r="M11842" t="s">
        <v>583</v>
      </c>
      <c r="P11842" t="s">
        <v>243</v>
      </c>
      <c r="Q11842">
        <v>-0.06</v>
      </c>
      <c r="V11842">
        <v>1</v>
      </c>
      <c r="W11842" t="s">
        <v>1371</v>
      </c>
      <c r="X11842" t="s">
        <v>1452</v>
      </c>
    </row>
    <row r="11843" spans="1:24" x14ac:dyDescent="0.3">
      <c r="A11843">
        <v>15648</v>
      </c>
      <c r="B11843" s="15" t="s">
        <v>1051</v>
      </c>
      <c r="C11843" t="str">
        <f>_xlfn.XLOOKUP($B11843, STANDARDS!$A:$A, STANDARDS!$B:$B,,0,2)</f>
        <v>Beidaxing Fm</v>
      </c>
      <c r="D11843" t="s">
        <v>1064</v>
      </c>
      <c r="E11843" t="s">
        <v>1307</v>
      </c>
      <c r="J11843" s="13">
        <v>2200</v>
      </c>
      <c r="K11843" s="13">
        <v>200</v>
      </c>
      <c r="L11843" s="16" t="s">
        <v>1334</v>
      </c>
      <c r="M11843" t="s">
        <v>583</v>
      </c>
      <c r="P11843" t="s">
        <v>243</v>
      </c>
      <c r="Q11843">
        <v>-0.25</v>
      </c>
      <c r="V11843">
        <v>1</v>
      </c>
      <c r="W11843" t="s">
        <v>1371</v>
      </c>
      <c r="X11843" t="s">
        <v>1452</v>
      </c>
    </row>
    <row r="11844" spans="1:24" x14ac:dyDescent="0.3">
      <c r="A11844">
        <v>15649</v>
      </c>
      <c r="B11844" s="15" t="s">
        <v>1051</v>
      </c>
      <c r="C11844" t="str">
        <f>_xlfn.XLOOKUP($B11844, STANDARDS!$A:$A, STANDARDS!$B:$B,,0,2)</f>
        <v>Beidaxing Fm</v>
      </c>
      <c r="D11844" t="s">
        <v>1064</v>
      </c>
      <c r="E11844" t="s">
        <v>1307</v>
      </c>
      <c r="J11844" s="13">
        <v>2200</v>
      </c>
      <c r="K11844" s="13">
        <v>200</v>
      </c>
      <c r="L11844" s="16" t="s">
        <v>1334</v>
      </c>
      <c r="M11844" t="s">
        <v>583</v>
      </c>
      <c r="P11844" t="s">
        <v>243</v>
      </c>
      <c r="Q11844">
        <v>0.14000000000000001</v>
      </c>
      <c r="V11844">
        <v>1</v>
      </c>
      <c r="W11844" t="s">
        <v>1371</v>
      </c>
      <c r="X11844" t="s">
        <v>1452</v>
      </c>
    </row>
    <row r="11845" spans="1:24" x14ac:dyDescent="0.3">
      <c r="A11845">
        <v>15650</v>
      </c>
      <c r="B11845" s="15" t="s">
        <v>1051</v>
      </c>
      <c r="C11845" t="str">
        <f>_xlfn.XLOOKUP($B11845, STANDARDS!$A:$A, STANDARDS!$B:$B,,0,2)</f>
        <v>Beidaxing Fm</v>
      </c>
      <c r="D11845" t="s">
        <v>1064</v>
      </c>
      <c r="E11845" t="s">
        <v>1307</v>
      </c>
      <c r="J11845" s="13">
        <v>2200</v>
      </c>
      <c r="K11845" s="13">
        <v>200</v>
      </c>
      <c r="L11845" s="16" t="s">
        <v>1334</v>
      </c>
      <c r="M11845" t="s">
        <v>583</v>
      </c>
      <c r="P11845" t="s">
        <v>243</v>
      </c>
      <c r="Q11845">
        <v>-0.85</v>
      </c>
      <c r="V11845">
        <v>1</v>
      </c>
      <c r="W11845" t="s">
        <v>1371</v>
      </c>
      <c r="X11845" t="s">
        <v>1452</v>
      </c>
    </row>
    <row r="11846" spans="1:24" x14ac:dyDescent="0.3">
      <c r="A11846">
        <v>15651</v>
      </c>
      <c r="B11846" s="15" t="s">
        <v>1051</v>
      </c>
      <c r="C11846" t="str">
        <f>_xlfn.XLOOKUP($B11846, STANDARDS!$A:$A, STANDARDS!$B:$B,,0,2)</f>
        <v>Beidaxing Fm</v>
      </c>
      <c r="D11846" t="s">
        <v>1064</v>
      </c>
      <c r="E11846" t="s">
        <v>1307</v>
      </c>
      <c r="J11846" s="13">
        <v>2200</v>
      </c>
      <c r="K11846" s="13">
        <v>200</v>
      </c>
      <c r="L11846" s="16" t="s">
        <v>1334</v>
      </c>
      <c r="M11846" t="s">
        <v>583</v>
      </c>
      <c r="P11846" t="s">
        <v>243</v>
      </c>
      <c r="Q11846">
        <v>0.64</v>
      </c>
      <c r="V11846">
        <v>1</v>
      </c>
      <c r="W11846" t="s">
        <v>1371</v>
      </c>
      <c r="X11846" t="s">
        <v>1452</v>
      </c>
    </row>
    <row r="11847" spans="1:24" x14ac:dyDescent="0.3">
      <c r="A11847">
        <v>15652</v>
      </c>
      <c r="B11847" s="15" t="s">
        <v>1050</v>
      </c>
      <c r="C11847" t="str">
        <f>_xlfn.XLOOKUP($B11847, STANDARDS!$A:$A, STANDARDS!$B:$B,,0,2)</f>
        <v>Hebiancun Fm</v>
      </c>
      <c r="D11847" t="s">
        <v>1064</v>
      </c>
      <c r="E11847" t="s">
        <v>1307</v>
      </c>
      <c r="J11847" s="13">
        <v>2200</v>
      </c>
      <c r="K11847" s="13">
        <v>200</v>
      </c>
      <c r="L11847" s="16" t="s">
        <v>1334</v>
      </c>
      <c r="M11847" t="s">
        <v>583</v>
      </c>
      <c r="P11847" t="s">
        <v>243</v>
      </c>
      <c r="Q11847">
        <v>0.41</v>
      </c>
      <c r="V11847">
        <v>1</v>
      </c>
      <c r="W11847" t="s">
        <v>1371</v>
      </c>
      <c r="X11847" t="s">
        <v>1452</v>
      </c>
    </row>
    <row r="11848" spans="1:24" x14ac:dyDescent="0.3">
      <c r="A11848">
        <v>15653</v>
      </c>
      <c r="B11848" s="15" t="s">
        <v>1051</v>
      </c>
      <c r="C11848" t="str">
        <f>_xlfn.XLOOKUP($B11848, STANDARDS!$A:$A, STANDARDS!$B:$B,,0,2)</f>
        <v>Beidaxing Fm</v>
      </c>
      <c r="D11848" t="s">
        <v>1064</v>
      </c>
      <c r="E11848" t="s">
        <v>1307</v>
      </c>
      <c r="J11848" s="13">
        <v>2200</v>
      </c>
      <c r="K11848" s="13">
        <v>200</v>
      </c>
      <c r="L11848" s="16" t="s">
        <v>1334</v>
      </c>
      <c r="M11848" t="s">
        <v>583</v>
      </c>
      <c r="P11848" t="s">
        <v>243</v>
      </c>
      <c r="Q11848">
        <v>0.09</v>
      </c>
      <c r="V11848">
        <v>1</v>
      </c>
      <c r="W11848" t="s">
        <v>1371</v>
      </c>
      <c r="X11848" t="s">
        <v>1452</v>
      </c>
    </row>
    <row r="11849" spans="1:24" x14ac:dyDescent="0.3">
      <c r="A11849">
        <v>15654</v>
      </c>
      <c r="B11849" s="15" t="s">
        <v>1051</v>
      </c>
      <c r="C11849" t="str">
        <f>_xlfn.XLOOKUP($B11849, STANDARDS!$A:$A, STANDARDS!$B:$B,,0,2)</f>
        <v>Beidaxing Fm</v>
      </c>
      <c r="D11849" t="s">
        <v>1064</v>
      </c>
      <c r="E11849" t="s">
        <v>1307</v>
      </c>
      <c r="J11849" s="13">
        <v>2200</v>
      </c>
      <c r="K11849" s="13">
        <v>200</v>
      </c>
      <c r="L11849" s="16" t="s">
        <v>1334</v>
      </c>
      <c r="M11849" t="s">
        <v>583</v>
      </c>
      <c r="P11849" t="s">
        <v>243</v>
      </c>
      <c r="Q11849">
        <v>-0.09</v>
      </c>
      <c r="V11849">
        <v>1</v>
      </c>
      <c r="W11849" t="s">
        <v>1371</v>
      </c>
      <c r="X11849" t="s">
        <v>1452</v>
      </c>
    </row>
    <row r="11850" spans="1:24" x14ac:dyDescent="0.3">
      <c r="A11850">
        <v>15655</v>
      </c>
      <c r="B11850" s="15" t="s">
        <v>1051</v>
      </c>
      <c r="C11850" t="str">
        <f>_xlfn.XLOOKUP($B11850, STANDARDS!$A:$A, STANDARDS!$B:$B,,0,2)</f>
        <v>Beidaxing Fm</v>
      </c>
      <c r="D11850" t="s">
        <v>1064</v>
      </c>
      <c r="E11850" t="s">
        <v>1307</v>
      </c>
      <c r="J11850" s="13">
        <v>2200</v>
      </c>
      <c r="K11850" s="13">
        <v>200</v>
      </c>
      <c r="L11850" s="16" t="s">
        <v>1334</v>
      </c>
      <c r="M11850" t="s">
        <v>583</v>
      </c>
      <c r="P11850" t="s">
        <v>243</v>
      </c>
      <c r="Q11850">
        <v>-0.37</v>
      </c>
      <c r="V11850">
        <v>1</v>
      </c>
      <c r="W11850" t="s">
        <v>1371</v>
      </c>
      <c r="X11850" t="s">
        <v>1452</v>
      </c>
    </row>
    <row r="11851" spans="1:24" x14ac:dyDescent="0.3">
      <c r="A11851">
        <v>15656</v>
      </c>
      <c r="B11851" s="15" t="s">
        <v>1051</v>
      </c>
      <c r="C11851" t="str">
        <f>_xlfn.XLOOKUP($B11851, STANDARDS!$A:$A, STANDARDS!$B:$B,,0,2)</f>
        <v>Beidaxing Fm</v>
      </c>
      <c r="D11851" t="s">
        <v>1064</v>
      </c>
      <c r="E11851" t="s">
        <v>1307</v>
      </c>
      <c r="J11851" s="13">
        <v>2200</v>
      </c>
      <c r="K11851" s="13">
        <v>200</v>
      </c>
      <c r="L11851" s="16" t="s">
        <v>1334</v>
      </c>
      <c r="M11851" t="s">
        <v>583</v>
      </c>
      <c r="P11851" t="s">
        <v>243</v>
      </c>
      <c r="Q11851">
        <v>-0.37</v>
      </c>
      <c r="V11851">
        <v>1</v>
      </c>
      <c r="W11851" t="s">
        <v>1371</v>
      </c>
      <c r="X11851" t="s">
        <v>1452</v>
      </c>
    </row>
    <row r="11852" spans="1:24" x14ac:dyDescent="0.3">
      <c r="A11852">
        <v>15657</v>
      </c>
      <c r="B11852" s="15" t="s">
        <v>1051</v>
      </c>
      <c r="C11852" t="str">
        <f>_xlfn.XLOOKUP($B11852, STANDARDS!$A:$A, STANDARDS!$B:$B,,0,2)</f>
        <v>Beidaxing Fm</v>
      </c>
      <c r="D11852" t="s">
        <v>1064</v>
      </c>
      <c r="E11852" t="s">
        <v>1307</v>
      </c>
      <c r="J11852" s="13">
        <v>2200</v>
      </c>
      <c r="K11852" s="13">
        <v>200</v>
      </c>
      <c r="L11852" s="16" t="s">
        <v>1334</v>
      </c>
      <c r="M11852" t="s">
        <v>583</v>
      </c>
      <c r="P11852" t="s">
        <v>243</v>
      </c>
      <c r="Q11852">
        <v>-0.17</v>
      </c>
      <c r="V11852">
        <v>1</v>
      </c>
      <c r="W11852" t="s">
        <v>1371</v>
      </c>
      <c r="X11852" t="s">
        <v>1452</v>
      </c>
    </row>
    <row r="11853" spans="1:24" x14ac:dyDescent="0.3">
      <c r="A11853">
        <v>15658</v>
      </c>
      <c r="B11853" s="15" t="s">
        <v>1051</v>
      </c>
      <c r="C11853" t="str">
        <f>_xlfn.XLOOKUP($B11853, STANDARDS!$A:$A, STANDARDS!$B:$B,,0,2)</f>
        <v>Beidaxing Fm</v>
      </c>
      <c r="D11853" t="s">
        <v>1064</v>
      </c>
      <c r="E11853" t="s">
        <v>1307</v>
      </c>
      <c r="J11853" s="13">
        <v>2200</v>
      </c>
      <c r="K11853" s="13">
        <v>200</v>
      </c>
      <c r="L11853" s="16" t="s">
        <v>1334</v>
      </c>
      <c r="M11853" t="s">
        <v>583</v>
      </c>
      <c r="P11853" t="s">
        <v>243</v>
      </c>
      <c r="Q11853">
        <v>-1.0900000000000001</v>
      </c>
      <c r="V11853">
        <v>1</v>
      </c>
      <c r="W11853" t="s">
        <v>1371</v>
      </c>
      <c r="X11853" t="s">
        <v>1452</v>
      </c>
    </row>
    <row r="11854" spans="1:24" x14ac:dyDescent="0.3">
      <c r="A11854">
        <v>15659</v>
      </c>
      <c r="B11854" s="15" t="s">
        <v>1051</v>
      </c>
      <c r="C11854" t="str">
        <f>_xlfn.XLOOKUP($B11854, STANDARDS!$A:$A, STANDARDS!$B:$B,,0,2)</f>
        <v>Beidaxing Fm</v>
      </c>
      <c r="D11854" t="s">
        <v>1064</v>
      </c>
      <c r="E11854" t="s">
        <v>1307</v>
      </c>
      <c r="J11854" s="13">
        <v>2200</v>
      </c>
      <c r="K11854" s="13">
        <v>200</v>
      </c>
      <c r="L11854" s="16" t="s">
        <v>1334</v>
      </c>
      <c r="M11854" t="s">
        <v>583</v>
      </c>
      <c r="P11854" t="s">
        <v>243</v>
      </c>
      <c r="Q11854">
        <v>-0.43</v>
      </c>
      <c r="V11854">
        <v>1</v>
      </c>
      <c r="W11854" t="s">
        <v>1371</v>
      </c>
      <c r="X11854" t="s">
        <v>1452</v>
      </c>
    </row>
    <row r="11855" spans="1:24" x14ac:dyDescent="0.3">
      <c r="A11855">
        <v>15660</v>
      </c>
      <c r="B11855" s="15" t="s">
        <v>1051</v>
      </c>
      <c r="C11855" t="str">
        <f>_xlfn.XLOOKUP($B11855, STANDARDS!$A:$A, STANDARDS!$B:$B,,0,2)</f>
        <v>Beidaxing Fm</v>
      </c>
      <c r="D11855" t="s">
        <v>1064</v>
      </c>
      <c r="E11855" t="s">
        <v>1307</v>
      </c>
      <c r="J11855" s="13">
        <v>2200</v>
      </c>
      <c r="K11855" s="13">
        <v>200</v>
      </c>
      <c r="L11855" s="16" t="s">
        <v>1334</v>
      </c>
      <c r="M11855" t="s">
        <v>583</v>
      </c>
      <c r="P11855" t="s">
        <v>243</v>
      </c>
      <c r="Q11855">
        <v>-0.3</v>
      </c>
      <c r="V11855">
        <v>1</v>
      </c>
      <c r="W11855" t="s">
        <v>1371</v>
      </c>
      <c r="X11855" t="s">
        <v>1452</v>
      </c>
    </row>
    <row r="11856" spans="1:24" x14ac:dyDescent="0.3">
      <c r="A11856">
        <v>15661</v>
      </c>
      <c r="B11856" s="15" t="s">
        <v>1051</v>
      </c>
      <c r="C11856" t="str">
        <f>_xlfn.XLOOKUP($B11856, STANDARDS!$A:$A, STANDARDS!$B:$B,,0,2)</f>
        <v>Beidaxing Fm</v>
      </c>
      <c r="D11856" t="s">
        <v>1064</v>
      </c>
      <c r="E11856" t="s">
        <v>1307</v>
      </c>
      <c r="J11856" s="13">
        <v>2200</v>
      </c>
      <c r="K11856" s="13">
        <v>200</v>
      </c>
      <c r="L11856" s="16" t="s">
        <v>1334</v>
      </c>
      <c r="M11856" t="s">
        <v>583</v>
      </c>
      <c r="P11856" t="s">
        <v>243</v>
      </c>
      <c r="Q11856">
        <v>0.2</v>
      </c>
      <c r="V11856">
        <v>1</v>
      </c>
      <c r="W11856" t="s">
        <v>1371</v>
      </c>
      <c r="X11856" t="s">
        <v>1452</v>
      </c>
    </row>
    <row r="11857" spans="1:24" x14ac:dyDescent="0.3">
      <c r="A11857">
        <v>15662</v>
      </c>
      <c r="B11857" s="15" t="s">
        <v>1051</v>
      </c>
      <c r="C11857" t="str">
        <f>_xlfn.XLOOKUP($B11857, STANDARDS!$A:$A, STANDARDS!$B:$B,,0,2)</f>
        <v>Beidaxing Fm</v>
      </c>
      <c r="D11857" t="s">
        <v>1064</v>
      </c>
      <c r="E11857" t="s">
        <v>1307</v>
      </c>
      <c r="J11857" s="13">
        <v>2200</v>
      </c>
      <c r="K11857" s="13">
        <v>200</v>
      </c>
      <c r="L11857" s="16" t="s">
        <v>1334</v>
      </c>
      <c r="M11857" t="s">
        <v>583</v>
      </c>
      <c r="P11857" t="s">
        <v>243</v>
      </c>
      <c r="Q11857">
        <v>0.3</v>
      </c>
      <c r="V11857">
        <v>1</v>
      </c>
      <c r="W11857" t="s">
        <v>1371</v>
      </c>
      <c r="X11857" t="s">
        <v>1452</v>
      </c>
    </row>
    <row r="11858" spans="1:24" x14ac:dyDescent="0.3">
      <c r="A11858">
        <v>15663</v>
      </c>
      <c r="B11858" s="15" t="s">
        <v>1050</v>
      </c>
      <c r="C11858" t="str">
        <f>_xlfn.XLOOKUP($B11858, STANDARDS!$A:$A, STANDARDS!$B:$B,,0,2)</f>
        <v>Hebiancun Fm</v>
      </c>
      <c r="D11858" t="s">
        <v>1064</v>
      </c>
      <c r="E11858" t="s">
        <v>1307</v>
      </c>
      <c r="J11858" s="13">
        <v>2200</v>
      </c>
      <c r="K11858" s="13">
        <v>200</v>
      </c>
      <c r="L11858" s="16" t="s">
        <v>1334</v>
      </c>
      <c r="M11858" t="s">
        <v>583</v>
      </c>
      <c r="P11858" t="s">
        <v>243</v>
      </c>
      <c r="Q11858">
        <v>1.7</v>
      </c>
      <c r="V11858">
        <v>1</v>
      </c>
      <c r="W11858" t="s">
        <v>1371</v>
      </c>
      <c r="X11858" t="s">
        <v>1452</v>
      </c>
    </row>
    <row r="11859" spans="1:24" x14ac:dyDescent="0.3">
      <c r="A11859">
        <v>15664</v>
      </c>
      <c r="B11859" s="15" t="s">
        <v>1051</v>
      </c>
      <c r="C11859" t="str">
        <f>_xlfn.XLOOKUP($B11859, STANDARDS!$A:$A, STANDARDS!$B:$B,,0,2)</f>
        <v>Beidaxing Fm</v>
      </c>
      <c r="D11859" t="s">
        <v>1064</v>
      </c>
      <c r="E11859" t="s">
        <v>1307</v>
      </c>
      <c r="J11859" s="13">
        <v>2200</v>
      </c>
      <c r="K11859" s="13">
        <v>200</v>
      </c>
      <c r="L11859" s="16" t="s">
        <v>1334</v>
      </c>
      <c r="M11859" t="s">
        <v>583</v>
      </c>
      <c r="P11859" t="s">
        <v>243</v>
      </c>
      <c r="Q11859">
        <v>0.12</v>
      </c>
      <c r="V11859">
        <v>1</v>
      </c>
      <c r="W11859" t="s">
        <v>1371</v>
      </c>
      <c r="X11859" t="s">
        <v>1452</v>
      </c>
    </row>
    <row r="11860" spans="1:24" x14ac:dyDescent="0.3">
      <c r="A11860">
        <v>15665</v>
      </c>
      <c r="B11860" s="15" t="s">
        <v>1051</v>
      </c>
      <c r="C11860" t="str">
        <f>_xlfn.XLOOKUP($B11860, STANDARDS!$A:$A, STANDARDS!$B:$B,,0,2)</f>
        <v>Beidaxing Fm</v>
      </c>
      <c r="D11860" t="s">
        <v>1064</v>
      </c>
      <c r="E11860" t="s">
        <v>1307</v>
      </c>
      <c r="J11860" s="13">
        <v>2200</v>
      </c>
      <c r="K11860" s="13">
        <v>200</v>
      </c>
      <c r="L11860" s="16" t="s">
        <v>1334</v>
      </c>
      <c r="M11860" t="s">
        <v>583</v>
      </c>
      <c r="P11860" t="s">
        <v>243</v>
      </c>
      <c r="Q11860">
        <v>0.34</v>
      </c>
      <c r="V11860">
        <v>1</v>
      </c>
      <c r="W11860" t="s">
        <v>1371</v>
      </c>
      <c r="X11860" t="s">
        <v>1452</v>
      </c>
    </row>
    <row r="11861" spans="1:24" x14ac:dyDescent="0.3">
      <c r="A11861">
        <v>15666</v>
      </c>
      <c r="B11861" s="15" t="s">
        <v>1051</v>
      </c>
      <c r="C11861" t="str">
        <f>_xlfn.XLOOKUP($B11861, STANDARDS!$A:$A, STANDARDS!$B:$B,,0,2)</f>
        <v>Beidaxing Fm</v>
      </c>
      <c r="D11861" t="s">
        <v>1064</v>
      </c>
      <c r="E11861" t="s">
        <v>1307</v>
      </c>
      <c r="J11861" s="13">
        <v>2200</v>
      </c>
      <c r="K11861" s="13">
        <v>200</v>
      </c>
      <c r="L11861" s="16" t="s">
        <v>1334</v>
      </c>
      <c r="M11861" t="s">
        <v>583</v>
      </c>
      <c r="P11861" t="s">
        <v>243</v>
      </c>
      <c r="Q11861">
        <v>0.37</v>
      </c>
      <c r="V11861">
        <v>1</v>
      </c>
      <c r="W11861" t="s">
        <v>1371</v>
      </c>
      <c r="X11861" t="s">
        <v>1452</v>
      </c>
    </row>
    <row r="11862" spans="1:24" x14ac:dyDescent="0.3">
      <c r="A11862">
        <v>15667</v>
      </c>
      <c r="B11862" s="15" t="s">
        <v>1051</v>
      </c>
      <c r="C11862" t="str">
        <f>_xlfn.XLOOKUP($B11862, STANDARDS!$A:$A, STANDARDS!$B:$B,,0,2)</f>
        <v>Beidaxing Fm</v>
      </c>
      <c r="D11862" t="s">
        <v>1064</v>
      </c>
      <c r="E11862" t="s">
        <v>1307</v>
      </c>
      <c r="J11862" s="13">
        <v>2200</v>
      </c>
      <c r="K11862" s="13">
        <v>200</v>
      </c>
      <c r="L11862" s="16" t="s">
        <v>1334</v>
      </c>
      <c r="M11862" t="s">
        <v>583</v>
      </c>
      <c r="P11862" t="s">
        <v>243</v>
      </c>
      <c r="Q11862">
        <v>0.42</v>
      </c>
      <c r="V11862">
        <v>1</v>
      </c>
      <c r="W11862" t="s">
        <v>1371</v>
      </c>
      <c r="X11862" t="s">
        <v>1452</v>
      </c>
    </row>
    <row r="11863" spans="1:24" x14ac:dyDescent="0.3">
      <c r="A11863">
        <v>15668</v>
      </c>
      <c r="B11863" s="15" t="s">
        <v>1051</v>
      </c>
      <c r="C11863" t="str">
        <f>_xlfn.XLOOKUP($B11863, STANDARDS!$A:$A, STANDARDS!$B:$B,,0,2)</f>
        <v>Beidaxing Fm</v>
      </c>
      <c r="D11863" t="s">
        <v>1064</v>
      </c>
      <c r="E11863" t="s">
        <v>1307</v>
      </c>
      <c r="J11863" s="13">
        <v>2200</v>
      </c>
      <c r="K11863" s="13">
        <v>200</v>
      </c>
      <c r="L11863" s="16" t="s">
        <v>1334</v>
      </c>
      <c r="M11863" t="s">
        <v>583</v>
      </c>
      <c r="P11863" t="s">
        <v>243</v>
      </c>
      <c r="Q11863">
        <v>-0.59</v>
      </c>
      <c r="V11863">
        <v>1</v>
      </c>
      <c r="W11863" t="s">
        <v>1371</v>
      </c>
      <c r="X11863" t="s">
        <v>1452</v>
      </c>
    </row>
    <row r="11864" spans="1:24" x14ac:dyDescent="0.3">
      <c r="A11864">
        <v>15669</v>
      </c>
      <c r="B11864" s="15" t="s">
        <v>1051</v>
      </c>
      <c r="C11864" t="str">
        <f>_xlfn.XLOOKUP($B11864, STANDARDS!$A:$A, STANDARDS!$B:$B,,0,2)</f>
        <v>Beidaxing Fm</v>
      </c>
      <c r="D11864" t="s">
        <v>1064</v>
      </c>
      <c r="E11864" t="s">
        <v>1307</v>
      </c>
      <c r="J11864" s="13">
        <v>2200</v>
      </c>
      <c r="K11864" s="13">
        <v>200</v>
      </c>
      <c r="L11864" s="16" t="s">
        <v>1334</v>
      </c>
      <c r="M11864" t="s">
        <v>583</v>
      </c>
      <c r="P11864" t="s">
        <v>243</v>
      </c>
      <c r="Q11864">
        <v>-0.25</v>
      </c>
      <c r="V11864">
        <v>1</v>
      </c>
      <c r="W11864" t="s">
        <v>1371</v>
      </c>
      <c r="X11864" t="s">
        <v>1452</v>
      </c>
    </row>
    <row r="11865" spans="1:24" x14ac:dyDescent="0.3">
      <c r="A11865">
        <v>15670</v>
      </c>
      <c r="B11865" s="15" t="s">
        <v>1051</v>
      </c>
      <c r="C11865" t="str">
        <f>_xlfn.XLOOKUP($B11865, STANDARDS!$A:$A, STANDARDS!$B:$B,,0,2)</f>
        <v>Beidaxing Fm</v>
      </c>
      <c r="D11865" t="s">
        <v>1064</v>
      </c>
      <c r="E11865" t="s">
        <v>1307</v>
      </c>
      <c r="J11865" s="13">
        <v>2200</v>
      </c>
      <c r="K11865" s="13">
        <v>200</v>
      </c>
      <c r="L11865" s="16" t="s">
        <v>1334</v>
      </c>
      <c r="M11865" t="s">
        <v>583</v>
      </c>
      <c r="P11865" t="s">
        <v>243</v>
      </c>
      <c r="Q11865">
        <v>-0.66</v>
      </c>
      <c r="V11865">
        <v>1</v>
      </c>
      <c r="W11865" t="s">
        <v>1371</v>
      </c>
      <c r="X11865" t="s">
        <v>1452</v>
      </c>
    </row>
    <row r="11866" spans="1:24" x14ac:dyDescent="0.3">
      <c r="A11866">
        <v>15671</v>
      </c>
      <c r="B11866" s="15" t="s">
        <v>1051</v>
      </c>
      <c r="C11866" t="str">
        <f>_xlfn.XLOOKUP($B11866, STANDARDS!$A:$A, STANDARDS!$B:$B,,0,2)</f>
        <v>Beidaxing Fm</v>
      </c>
      <c r="D11866" t="s">
        <v>1064</v>
      </c>
      <c r="E11866" t="s">
        <v>1307</v>
      </c>
      <c r="J11866" s="13">
        <v>2200</v>
      </c>
      <c r="K11866" s="13">
        <v>200</v>
      </c>
      <c r="L11866" s="16" t="s">
        <v>1334</v>
      </c>
      <c r="M11866" t="s">
        <v>583</v>
      </c>
      <c r="P11866" t="s">
        <v>243</v>
      </c>
      <c r="Q11866">
        <v>0.41</v>
      </c>
      <c r="V11866">
        <v>1</v>
      </c>
      <c r="W11866" t="s">
        <v>1371</v>
      </c>
      <c r="X11866" t="s">
        <v>1452</v>
      </c>
    </row>
    <row r="11867" spans="1:24" x14ac:dyDescent="0.3">
      <c r="A11867">
        <v>15672</v>
      </c>
      <c r="B11867" s="15" t="s">
        <v>1051</v>
      </c>
      <c r="C11867" t="str">
        <f>_xlfn.XLOOKUP($B11867, STANDARDS!$A:$A, STANDARDS!$B:$B,,0,2)</f>
        <v>Beidaxing Fm</v>
      </c>
      <c r="D11867" t="s">
        <v>1064</v>
      </c>
      <c r="E11867" t="s">
        <v>1307</v>
      </c>
      <c r="J11867" s="13">
        <v>2200</v>
      </c>
      <c r="K11867" s="13">
        <v>200</v>
      </c>
      <c r="L11867" s="16" t="s">
        <v>1334</v>
      </c>
      <c r="M11867" t="s">
        <v>583</v>
      </c>
      <c r="P11867" t="s">
        <v>243</v>
      </c>
      <c r="Q11867">
        <v>-0.33</v>
      </c>
      <c r="V11867">
        <v>1</v>
      </c>
      <c r="W11867" t="s">
        <v>1371</v>
      </c>
      <c r="X11867" t="s">
        <v>1452</v>
      </c>
    </row>
    <row r="11868" spans="1:24" x14ac:dyDescent="0.3">
      <c r="A11868">
        <v>15673</v>
      </c>
      <c r="B11868" s="15" t="s">
        <v>1051</v>
      </c>
      <c r="C11868" t="str">
        <f>_xlfn.XLOOKUP($B11868, STANDARDS!$A:$A, STANDARDS!$B:$B,,0,2)</f>
        <v>Beidaxing Fm</v>
      </c>
      <c r="D11868" t="s">
        <v>1064</v>
      </c>
      <c r="E11868" t="s">
        <v>1307</v>
      </c>
      <c r="J11868" s="13">
        <v>2200</v>
      </c>
      <c r="K11868" s="13">
        <v>200</v>
      </c>
      <c r="L11868" s="16" t="s">
        <v>1334</v>
      </c>
      <c r="M11868" t="s">
        <v>583</v>
      </c>
      <c r="P11868" t="s">
        <v>243</v>
      </c>
      <c r="Q11868">
        <v>0.21</v>
      </c>
      <c r="V11868">
        <v>1</v>
      </c>
      <c r="W11868" t="s">
        <v>1371</v>
      </c>
      <c r="X11868" t="s">
        <v>1452</v>
      </c>
    </row>
    <row r="11869" spans="1:24" x14ac:dyDescent="0.3">
      <c r="A11869">
        <v>15674</v>
      </c>
      <c r="B11869" s="15" t="s">
        <v>1050</v>
      </c>
      <c r="C11869" t="str">
        <f>_xlfn.XLOOKUP($B11869, STANDARDS!$A:$A, STANDARDS!$B:$B,,0,2)</f>
        <v>Hebiancun Fm</v>
      </c>
      <c r="D11869" t="s">
        <v>1064</v>
      </c>
      <c r="E11869" t="s">
        <v>1307</v>
      </c>
      <c r="J11869" s="13">
        <v>2200</v>
      </c>
      <c r="K11869" s="13">
        <v>200</v>
      </c>
      <c r="L11869" s="16" t="s">
        <v>1334</v>
      </c>
      <c r="M11869" t="s">
        <v>583</v>
      </c>
      <c r="P11869" t="s">
        <v>243</v>
      </c>
      <c r="Q11869">
        <v>1.46</v>
      </c>
      <c r="V11869">
        <v>1</v>
      </c>
      <c r="W11869" t="s">
        <v>1371</v>
      </c>
      <c r="X11869" t="s">
        <v>1452</v>
      </c>
    </row>
    <row r="11870" spans="1:24" x14ac:dyDescent="0.3">
      <c r="A11870">
        <v>15675</v>
      </c>
      <c r="B11870" s="15" t="s">
        <v>1051</v>
      </c>
      <c r="C11870" t="str">
        <f>_xlfn.XLOOKUP($B11870, STANDARDS!$A:$A, STANDARDS!$B:$B,,0,2)</f>
        <v>Beidaxing Fm</v>
      </c>
      <c r="D11870" t="s">
        <v>1064</v>
      </c>
      <c r="E11870" t="s">
        <v>1307</v>
      </c>
      <c r="J11870" s="13">
        <v>2200</v>
      </c>
      <c r="K11870" s="13">
        <v>200</v>
      </c>
      <c r="L11870" s="16" t="s">
        <v>1334</v>
      </c>
      <c r="M11870" t="s">
        <v>1368</v>
      </c>
      <c r="P11870" t="s">
        <v>243</v>
      </c>
      <c r="Q11870">
        <v>0.21</v>
      </c>
      <c r="V11870">
        <v>1</v>
      </c>
      <c r="W11870" t="s">
        <v>1371</v>
      </c>
      <c r="X11870" t="s">
        <v>1452</v>
      </c>
    </row>
    <row r="11871" spans="1:24" x14ac:dyDescent="0.3">
      <c r="A11871">
        <v>15676</v>
      </c>
      <c r="B11871" s="15" t="s">
        <v>1051</v>
      </c>
      <c r="C11871" t="str">
        <f>_xlfn.XLOOKUP($B11871, STANDARDS!$A:$A, STANDARDS!$B:$B,,0,2)</f>
        <v>Beidaxing Fm</v>
      </c>
      <c r="D11871" t="s">
        <v>1064</v>
      </c>
      <c r="E11871" t="s">
        <v>1307</v>
      </c>
      <c r="J11871" s="13">
        <v>2200</v>
      </c>
      <c r="K11871" s="13">
        <v>200</v>
      </c>
      <c r="L11871" s="16" t="s">
        <v>1334</v>
      </c>
      <c r="M11871" t="s">
        <v>1368</v>
      </c>
      <c r="P11871" t="s">
        <v>243</v>
      </c>
      <c r="Q11871">
        <v>0.11</v>
      </c>
      <c r="V11871">
        <v>1</v>
      </c>
      <c r="W11871" t="s">
        <v>1371</v>
      </c>
      <c r="X11871" t="s">
        <v>1452</v>
      </c>
    </row>
    <row r="11872" spans="1:24" x14ac:dyDescent="0.3">
      <c r="A11872">
        <v>15677</v>
      </c>
      <c r="B11872" s="15" t="s">
        <v>1051</v>
      </c>
      <c r="C11872" t="str">
        <f>_xlfn.XLOOKUP($B11872, STANDARDS!$A:$A, STANDARDS!$B:$B,,0,2)</f>
        <v>Beidaxing Fm</v>
      </c>
      <c r="D11872" t="s">
        <v>1064</v>
      </c>
      <c r="E11872" t="s">
        <v>1307</v>
      </c>
      <c r="J11872" s="13">
        <v>2200</v>
      </c>
      <c r="K11872" s="13">
        <v>200</v>
      </c>
      <c r="L11872" s="16" t="s">
        <v>1334</v>
      </c>
      <c r="M11872" t="s">
        <v>1368</v>
      </c>
      <c r="P11872" t="s">
        <v>243</v>
      </c>
      <c r="Q11872">
        <v>-0.74</v>
      </c>
      <c r="V11872">
        <v>1</v>
      </c>
      <c r="W11872" t="s">
        <v>1371</v>
      </c>
      <c r="X11872" t="s">
        <v>1452</v>
      </c>
    </row>
    <row r="11873" spans="1:24" x14ac:dyDescent="0.3">
      <c r="A11873">
        <v>15678</v>
      </c>
      <c r="B11873" s="15" t="s">
        <v>1051</v>
      </c>
      <c r="C11873" t="str">
        <f>_xlfn.XLOOKUP($B11873, STANDARDS!$A:$A, STANDARDS!$B:$B,,0,2)</f>
        <v>Beidaxing Fm</v>
      </c>
      <c r="D11873" t="s">
        <v>1064</v>
      </c>
      <c r="E11873" t="s">
        <v>1307</v>
      </c>
      <c r="J11873" s="13">
        <v>2200</v>
      </c>
      <c r="K11873" s="13">
        <v>200</v>
      </c>
      <c r="L11873" s="16" t="s">
        <v>1334</v>
      </c>
      <c r="M11873" t="s">
        <v>1368</v>
      </c>
      <c r="P11873" t="s">
        <v>243</v>
      </c>
      <c r="Q11873">
        <v>-0.04</v>
      </c>
      <c r="V11873">
        <v>1</v>
      </c>
      <c r="W11873" t="s">
        <v>1371</v>
      </c>
      <c r="X11873" t="s">
        <v>1452</v>
      </c>
    </row>
    <row r="11874" spans="1:24" x14ac:dyDescent="0.3">
      <c r="A11874">
        <v>15679</v>
      </c>
      <c r="B11874" s="15" t="s">
        <v>1051</v>
      </c>
      <c r="C11874" t="str">
        <f>_xlfn.XLOOKUP($B11874, STANDARDS!$A:$A, STANDARDS!$B:$B,,0,2)</f>
        <v>Beidaxing Fm</v>
      </c>
      <c r="D11874" t="s">
        <v>1064</v>
      </c>
      <c r="E11874" t="s">
        <v>1307</v>
      </c>
      <c r="J11874" s="13">
        <v>2200</v>
      </c>
      <c r="K11874" s="13">
        <v>200</v>
      </c>
      <c r="L11874" s="16" t="s">
        <v>1334</v>
      </c>
      <c r="M11874" t="s">
        <v>1368</v>
      </c>
      <c r="P11874" t="s">
        <v>243</v>
      </c>
      <c r="Q11874">
        <v>-0.14000000000000001</v>
      </c>
      <c r="V11874">
        <v>1</v>
      </c>
      <c r="W11874" t="s">
        <v>1371</v>
      </c>
      <c r="X11874" t="s">
        <v>1452</v>
      </c>
    </row>
    <row r="11875" spans="1:24" x14ac:dyDescent="0.3">
      <c r="A11875">
        <v>15680</v>
      </c>
      <c r="B11875" s="15" t="s">
        <v>1051</v>
      </c>
      <c r="C11875" t="str">
        <f>_xlfn.XLOOKUP($B11875, STANDARDS!$A:$A, STANDARDS!$B:$B,,0,2)</f>
        <v>Beidaxing Fm</v>
      </c>
      <c r="D11875" t="s">
        <v>1064</v>
      </c>
      <c r="E11875" t="s">
        <v>1307</v>
      </c>
      <c r="J11875" s="13">
        <v>2200</v>
      </c>
      <c r="K11875" s="13">
        <v>200</v>
      </c>
      <c r="L11875" s="16" t="s">
        <v>1334</v>
      </c>
      <c r="M11875" t="s">
        <v>1368</v>
      </c>
      <c r="P11875" t="s">
        <v>243</v>
      </c>
      <c r="Q11875">
        <v>-0.12</v>
      </c>
      <c r="V11875">
        <v>1</v>
      </c>
      <c r="W11875" t="s">
        <v>1371</v>
      </c>
      <c r="X11875" t="s">
        <v>1452</v>
      </c>
    </row>
    <row r="11876" spans="1:24" x14ac:dyDescent="0.3">
      <c r="A11876">
        <v>15681</v>
      </c>
      <c r="B11876" s="15" t="s">
        <v>1051</v>
      </c>
      <c r="C11876" t="str">
        <f>_xlfn.XLOOKUP($B11876, STANDARDS!$A:$A, STANDARDS!$B:$B,,0,2)</f>
        <v>Beidaxing Fm</v>
      </c>
      <c r="D11876" t="s">
        <v>1064</v>
      </c>
      <c r="E11876" t="s">
        <v>1307</v>
      </c>
      <c r="J11876" s="13">
        <v>2200</v>
      </c>
      <c r="K11876" s="13">
        <v>200</v>
      </c>
      <c r="L11876" s="16" t="s">
        <v>1334</v>
      </c>
      <c r="M11876" t="s">
        <v>1368</v>
      </c>
      <c r="P11876" t="s">
        <v>243</v>
      </c>
      <c r="Q11876">
        <v>-0.22</v>
      </c>
      <c r="V11876">
        <v>1</v>
      </c>
      <c r="W11876" t="s">
        <v>1371</v>
      </c>
      <c r="X11876" t="s">
        <v>1452</v>
      </c>
    </row>
    <row r="11877" spans="1:24" x14ac:dyDescent="0.3">
      <c r="A11877">
        <v>15682</v>
      </c>
      <c r="B11877" s="15" t="s">
        <v>1051</v>
      </c>
      <c r="C11877" t="str">
        <f>_xlfn.XLOOKUP($B11877, STANDARDS!$A:$A, STANDARDS!$B:$B,,0,2)</f>
        <v>Beidaxing Fm</v>
      </c>
      <c r="D11877" t="s">
        <v>1064</v>
      </c>
      <c r="E11877" t="s">
        <v>1307</v>
      </c>
      <c r="J11877" s="13">
        <v>2200</v>
      </c>
      <c r="K11877" s="13">
        <v>200</v>
      </c>
      <c r="L11877" s="16" t="s">
        <v>1334</v>
      </c>
      <c r="M11877" t="s">
        <v>1368</v>
      </c>
      <c r="P11877" t="s">
        <v>243</v>
      </c>
      <c r="Q11877">
        <v>-0.2</v>
      </c>
      <c r="V11877">
        <v>1</v>
      </c>
      <c r="W11877" t="s">
        <v>1371</v>
      </c>
      <c r="X11877" t="s">
        <v>1452</v>
      </c>
    </row>
    <row r="11878" spans="1:24" x14ac:dyDescent="0.3">
      <c r="A11878">
        <v>15683</v>
      </c>
      <c r="B11878" s="15" t="s">
        <v>1051</v>
      </c>
      <c r="C11878" t="str">
        <f>_xlfn.XLOOKUP($B11878, STANDARDS!$A:$A, STANDARDS!$B:$B,,0,2)</f>
        <v>Beidaxing Fm</v>
      </c>
      <c r="D11878" t="s">
        <v>1064</v>
      </c>
      <c r="E11878" t="s">
        <v>1307</v>
      </c>
      <c r="J11878" s="13">
        <v>2200</v>
      </c>
      <c r="K11878" s="13">
        <v>200</v>
      </c>
      <c r="L11878" s="16" t="s">
        <v>1334</v>
      </c>
      <c r="M11878" t="s">
        <v>1368</v>
      </c>
      <c r="P11878" t="s">
        <v>243</v>
      </c>
      <c r="Q11878">
        <v>-0.32</v>
      </c>
      <c r="V11878">
        <v>1</v>
      </c>
      <c r="W11878" t="s">
        <v>1371</v>
      </c>
      <c r="X11878" t="s">
        <v>1452</v>
      </c>
    </row>
    <row r="11879" spans="1:24" x14ac:dyDescent="0.3">
      <c r="A11879">
        <v>15684</v>
      </c>
      <c r="B11879" s="15" t="s">
        <v>1051</v>
      </c>
      <c r="C11879" t="str">
        <f>_xlfn.XLOOKUP($B11879, STANDARDS!$A:$A, STANDARDS!$B:$B,,0,2)</f>
        <v>Beidaxing Fm</v>
      </c>
      <c r="D11879" t="s">
        <v>1064</v>
      </c>
      <c r="E11879" t="s">
        <v>1307</v>
      </c>
      <c r="J11879" s="13">
        <v>2200</v>
      </c>
      <c r="K11879" s="13">
        <v>200</v>
      </c>
      <c r="L11879" s="16" t="s">
        <v>1334</v>
      </c>
      <c r="M11879" t="s">
        <v>1368</v>
      </c>
      <c r="P11879" t="s">
        <v>243</v>
      </c>
      <c r="Q11879">
        <v>-0.04</v>
      </c>
      <c r="V11879">
        <v>1</v>
      </c>
      <c r="W11879" t="s">
        <v>1371</v>
      </c>
      <c r="X11879" t="s">
        <v>1452</v>
      </c>
    </row>
    <row r="11880" spans="1:24" x14ac:dyDescent="0.3">
      <c r="A11880">
        <v>15685</v>
      </c>
      <c r="B11880" s="15" t="s">
        <v>1050</v>
      </c>
      <c r="C11880" t="str">
        <f>_xlfn.XLOOKUP($B11880, STANDARDS!$A:$A, STANDARDS!$B:$B,,0,2)</f>
        <v>Hebiancun Fm</v>
      </c>
      <c r="D11880" t="s">
        <v>1064</v>
      </c>
      <c r="E11880" t="s">
        <v>1307</v>
      </c>
      <c r="J11880" s="13">
        <v>2200</v>
      </c>
      <c r="K11880" s="13">
        <v>200</v>
      </c>
      <c r="L11880" s="16" t="s">
        <v>1334</v>
      </c>
      <c r="M11880" t="s">
        <v>583</v>
      </c>
      <c r="P11880" t="s">
        <v>243</v>
      </c>
      <c r="Q11880">
        <v>1.02</v>
      </c>
      <c r="V11880">
        <v>1</v>
      </c>
      <c r="W11880" t="s">
        <v>1371</v>
      </c>
      <c r="X11880" t="s">
        <v>1452</v>
      </c>
    </row>
    <row r="11881" spans="1:24" x14ac:dyDescent="0.3">
      <c r="A11881">
        <v>15686</v>
      </c>
      <c r="B11881" s="15" t="s">
        <v>1051</v>
      </c>
      <c r="C11881" t="str">
        <f>_xlfn.XLOOKUP($B11881, STANDARDS!$A:$A, STANDARDS!$B:$B,,0,2)</f>
        <v>Beidaxing Fm</v>
      </c>
      <c r="D11881" t="s">
        <v>1064</v>
      </c>
      <c r="E11881" t="s">
        <v>1307</v>
      </c>
      <c r="J11881" s="13">
        <v>2200</v>
      </c>
      <c r="K11881" s="13">
        <v>200</v>
      </c>
      <c r="L11881" s="16" t="s">
        <v>1334</v>
      </c>
      <c r="M11881" t="s">
        <v>1368</v>
      </c>
      <c r="P11881" t="s">
        <v>243</v>
      </c>
      <c r="Q11881">
        <v>-0.28999999999999998</v>
      </c>
      <c r="V11881">
        <v>1</v>
      </c>
      <c r="W11881" t="s">
        <v>1371</v>
      </c>
      <c r="X11881" t="s">
        <v>1452</v>
      </c>
    </row>
    <row r="11882" spans="1:24" x14ac:dyDescent="0.3">
      <c r="A11882">
        <v>15687</v>
      </c>
      <c r="B11882" s="15" t="s">
        <v>1051</v>
      </c>
      <c r="C11882" t="str">
        <f>_xlfn.XLOOKUP($B11882, STANDARDS!$A:$A, STANDARDS!$B:$B,,0,2)</f>
        <v>Beidaxing Fm</v>
      </c>
      <c r="D11882" t="s">
        <v>1064</v>
      </c>
      <c r="E11882" t="s">
        <v>1307</v>
      </c>
      <c r="J11882" s="13">
        <v>2200</v>
      </c>
      <c r="K11882" s="13">
        <v>200</v>
      </c>
      <c r="L11882" s="16" t="s">
        <v>1334</v>
      </c>
      <c r="M11882" t="s">
        <v>1368</v>
      </c>
      <c r="P11882" t="s">
        <v>243</v>
      </c>
      <c r="Q11882">
        <v>-0.23</v>
      </c>
      <c r="V11882">
        <v>1</v>
      </c>
      <c r="W11882" t="s">
        <v>1371</v>
      </c>
      <c r="X11882" t="s">
        <v>1452</v>
      </c>
    </row>
    <row r="11883" spans="1:24" x14ac:dyDescent="0.3">
      <c r="A11883">
        <v>15688</v>
      </c>
      <c r="B11883" s="15" t="s">
        <v>1051</v>
      </c>
      <c r="C11883" t="str">
        <f>_xlfn.XLOOKUP($B11883, STANDARDS!$A:$A, STANDARDS!$B:$B,,0,2)</f>
        <v>Beidaxing Fm</v>
      </c>
      <c r="D11883" t="s">
        <v>1064</v>
      </c>
      <c r="E11883" t="s">
        <v>1307</v>
      </c>
      <c r="J11883" s="13">
        <v>2200</v>
      </c>
      <c r="K11883" s="13">
        <v>200</v>
      </c>
      <c r="L11883" s="16" t="s">
        <v>1334</v>
      </c>
      <c r="M11883" t="s">
        <v>1368</v>
      </c>
      <c r="P11883" t="s">
        <v>243</v>
      </c>
      <c r="Q11883">
        <v>-0.26</v>
      </c>
      <c r="V11883">
        <v>1</v>
      </c>
      <c r="W11883" t="s">
        <v>1371</v>
      </c>
      <c r="X11883" t="s">
        <v>1452</v>
      </c>
    </row>
    <row r="11884" spans="1:24" x14ac:dyDescent="0.3">
      <c r="A11884">
        <v>15689</v>
      </c>
      <c r="B11884" s="15" t="s">
        <v>1051</v>
      </c>
      <c r="C11884" t="str">
        <f>_xlfn.XLOOKUP($B11884, STANDARDS!$A:$A, STANDARDS!$B:$B,,0,2)</f>
        <v>Beidaxing Fm</v>
      </c>
      <c r="D11884" t="s">
        <v>1064</v>
      </c>
      <c r="E11884" t="s">
        <v>1307</v>
      </c>
      <c r="J11884" s="13">
        <v>2200</v>
      </c>
      <c r="K11884" s="13">
        <v>200</v>
      </c>
      <c r="L11884" s="16" t="s">
        <v>1334</v>
      </c>
      <c r="M11884" t="s">
        <v>583</v>
      </c>
      <c r="P11884" t="s">
        <v>243</v>
      </c>
      <c r="Q11884">
        <v>-0.21</v>
      </c>
      <c r="V11884">
        <v>1</v>
      </c>
      <c r="W11884" t="s">
        <v>1371</v>
      </c>
      <c r="X11884" t="s">
        <v>1452</v>
      </c>
    </row>
    <row r="11885" spans="1:24" x14ac:dyDescent="0.3">
      <c r="A11885">
        <v>15690</v>
      </c>
      <c r="B11885" s="15" t="s">
        <v>1051</v>
      </c>
      <c r="C11885" t="str">
        <f>_xlfn.XLOOKUP($B11885, STANDARDS!$A:$A, STANDARDS!$B:$B,,0,2)</f>
        <v>Beidaxing Fm</v>
      </c>
      <c r="D11885" t="s">
        <v>1064</v>
      </c>
      <c r="E11885" t="s">
        <v>1307</v>
      </c>
      <c r="J11885" s="13">
        <v>2200</v>
      </c>
      <c r="K11885" s="13">
        <v>200</v>
      </c>
      <c r="L11885" s="16" t="s">
        <v>1334</v>
      </c>
      <c r="M11885" t="s">
        <v>583</v>
      </c>
      <c r="P11885" t="s">
        <v>243</v>
      </c>
      <c r="Q11885">
        <v>-0.41</v>
      </c>
      <c r="V11885">
        <v>1</v>
      </c>
      <c r="W11885" t="s">
        <v>1371</v>
      </c>
      <c r="X11885" t="s">
        <v>1452</v>
      </c>
    </row>
    <row r="11886" spans="1:24" x14ac:dyDescent="0.3">
      <c r="A11886">
        <v>15691</v>
      </c>
      <c r="B11886" s="15" t="s">
        <v>1051</v>
      </c>
      <c r="C11886" t="str">
        <f>_xlfn.XLOOKUP($B11886, STANDARDS!$A:$A, STANDARDS!$B:$B,,0,2)</f>
        <v>Beidaxing Fm</v>
      </c>
      <c r="D11886" t="s">
        <v>1064</v>
      </c>
      <c r="E11886" t="s">
        <v>1307</v>
      </c>
      <c r="J11886" s="13">
        <v>2200</v>
      </c>
      <c r="K11886" s="13">
        <v>200</v>
      </c>
      <c r="L11886" s="16" t="s">
        <v>1334</v>
      </c>
      <c r="M11886" t="s">
        <v>583</v>
      </c>
      <c r="P11886" t="s">
        <v>243</v>
      </c>
      <c r="Q11886">
        <v>-0.56999999999999995</v>
      </c>
      <c r="V11886">
        <v>1</v>
      </c>
      <c r="W11886" t="s">
        <v>1371</v>
      </c>
      <c r="X11886" t="s">
        <v>1452</v>
      </c>
    </row>
    <row r="11887" spans="1:24" x14ac:dyDescent="0.3">
      <c r="A11887">
        <v>15692</v>
      </c>
      <c r="B11887" s="15" t="s">
        <v>1051</v>
      </c>
      <c r="C11887" t="str">
        <f>_xlfn.XLOOKUP($B11887, STANDARDS!$A:$A, STANDARDS!$B:$B,,0,2)</f>
        <v>Beidaxing Fm</v>
      </c>
      <c r="D11887" t="s">
        <v>1064</v>
      </c>
      <c r="E11887" t="s">
        <v>1307</v>
      </c>
      <c r="J11887" s="13">
        <v>2200</v>
      </c>
      <c r="K11887" s="13">
        <v>200</v>
      </c>
      <c r="L11887" s="16" t="s">
        <v>1334</v>
      </c>
      <c r="M11887" t="s">
        <v>583</v>
      </c>
      <c r="P11887" t="s">
        <v>243</v>
      </c>
      <c r="Q11887">
        <v>-0.43</v>
      </c>
      <c r="V11887">
        <v>1</v>
      </c>
      <c r="W11887" t="s">
        <v>1371</v>
      </c>
      <c r="X11887" t="s">
        <v>1452</v>
      </c>
    </row>
    <row r="11888" spans="1:24" x14ac:dyDescent="0.3">
      <c r="A11888">
        <v>15693</v>
      </c>
      <c r="B11888" s="15" t="s">
        <v>1051</v>
      </c>
      <c r="C11888" t="str">
        <f>_xlfn.XLOOKUP($B11888, STANDARDS!$A:$A, STANDARDS!$B:$B,,0,2)</f>
        <v>Beidaxing Fm</v>
      </c>
      <c r="D11888" t="s">
        <v>1064</v>
      </c>
      <c r="E11888" t="s">
        <v>1307</v>
      </c>
      <c r="J11888" s="13">
        <v>2200</v>
      </c>
      <c r="K11888" s="13">
        <v>200</v>
      </c>
      <c r="L11888" s="16" t="s">
        <v>1334</v>
      </c>
      <c r="M11888" t="s">
        <v>583</v>
      </c>
      <c r="P11888" t="s">
        <v>243</v>
      </c>
      <c r="Q11888">
        <v>-0.33</v>
      </c>
      <c r="V11888">
        <v>1</v>
      </c>
      <c r="W11888" t="s">
        <v>1371</v>
      </c>
      <c r="X11888" t="s">
        <v>1452</v>
      </c>
    </row>
    <row r="11889" spans="1:24" x14ac:dyDescent="0.3">
      <c r="A11889">
        <v>15694</v>
      </c>
      <c r="B11889" s="15" t="s">
        <v>1051</v>
      </c>
      <c r="C11889" t="str">
        <f>_xlfn.XLOOKUP($B11889, STANDARDS!$A:$A, STANDARDS!$B:$B,,0,2)</f>
        <v>Beidaxing Fm</v>
      </c>
      <c r="D11889" t="s">
        <v>1064</v>
      </c>
      <c r="E11889" t="s">
        <v>1307</v>
      </c>
      <c r="J11889" s="13">
        <v>2200</v>
      </c>
      <c r="K11889" s="13">
        <v>200</v>
      </c>
      <c r="L11889" s="16" t="s">
        <v>1334</v>
      </c>
      <c r="M11889" t="s">
        <v>583</v>
      </c>
      <c r="P11889" t="s">
        <v>243</v>
      </c>
      <c r="Q11889">
        <v>-0.03</v>
      </c>
      <c r="V11889">
        <v>1</v>
      </c>
      <c r="W11889" t="s">
        <v>1371</v>
      </c>
      <c r="X11889" t="s">
        <v>1452</v>
      </c>
    </row>
    <row r="11890" spans="1:24" x14ac:dyDescent="0.3">
      <c r="A11890">
        <v>15695</v>
      </c>
      <c r="B11890" s="15" t="s">
        <v>1051</v>
      </c>
      <c r="C11890" t="str">
        <f>_xlfn.XLOOKUP($B11890, STANDARDS!$A:$A, STANDARDS!$B:$B,,0,2)</f>
        <v>Beidaxing Fm</v>
      </c>
      <c r="D11890" t="s">
        <v>1064</v>
      </c>
      <c r="E11890" t="s">
        <v>1307</v>
      </c>
      <c r="J11890" s="13">
        <v>2200</v>
      </c>
      <c r="K11890" s="13">
        <v>200</v>
      </c>
      <c r="L11890" s="16" t="s">
        <v>1334</v>
      </c>
      <c r="M11890" t="s">
        <v>583</v>
      </c>
      <c r="P11890" t="s">
        <v>243</v>
      </c>
      <c r="Q11890">
        <v>-0.23</v>
      </c>
      <c r="V11890">
        <v>1</v>
      </c>
      <c r="W11890" t="s">
        <v>1371</v>
      </c>
      <c r="X11890" t="s">
        <v>1452</v>
      </c>
    </row>
    <row r="11891" spans="1:24" x14ac:dyDescent="0.3">
      <c r="A11891">
        <v>15696</v>
      </c>
      <c r="B11891" s="15" t="s">
        <v>1050</v>
      </c>
      <c r="C11891" t="str">
        <f>_xlfn.XLOOKUP($B11891, STANDARDS!$A:$A, STANDARDS!$B:$B,,0,2)</f>
        <v>Hebiancun Fm</v>
      </c>
      <c r="D11891" t="s">
        <v>1064</v>
      </c>
      <c r="E11891" t="s">
        <v>1307</v>
      </c>
      <c r="J11891" s="13">
        <v>2200</v>
      </c>
      <c r="K11891" s="13">
        <v>200</v>
      </c>
      <c r="L11891" s="16" t="s">
        <v>1334</v>
      </c>
      <c r="M11891" t="s">
        <v>583</v>
      </c>
      <c r="P11891" t="s">
        <v>243</v>
      </c>
      <c r="Q11891">
        <v>0.01</v>
      </c>
      <c r="V11891">
        <v>1</v>
      </c>
      <c r="W11891" t="s">
        <v>1371</v>
      </c>
      <c r="X11891" t="s">
        <v>1452</v>
      </c>
    </row>
    <row r="11892" spans="1:24" x14ac:dyDescent="0.3">
      <c r="A11892">
        <v>15697</v>
      </c>
      <c r="B11892" s="15" t="s">
        <v>1051</v>
      </c>
      <c r="C11892" t="str">
        <f>_xlfn.XLOOKUP($B11892, STANDARDS!$A:$A, STANDARDS!$B:$B,,0,2)</f>
        <v>Beidaxing Fm</v>
      </c>
      <c r="D11892" t="s">
        <v>1064</v>
      </c>
      <c r="E11892" t="s">
        <v>1307</v>
      </c>
      <c r="J11892" s="13">
        <v>2200</v>
      </c>
      <c r="K11892" s="13">
        <v>200</v>
      </c>
      <c r="L11892" s="16" t="s">
        <v>1334</v>
      </c>
      <c r="M11892" t="s">
        <v>583</v>
      </c>
      <c r="P11892" t="s">
        <v>243</v>
      </c>
      <c r="Q11892">
        <v>-0.56000000000000005</v>
      </c>
      <c r="V11892">
        <v>1</v>
      </c>
      <c r="W11892" t="s">
        <v>1371</v>
      </c>
      <c r="X11892" t="s">
        <v>1452</v>
      </c>
    </row>
    <row r="11893" spans="1:24" x14ac:dyDescent="0.3">
      <c r="A11893">
        <v>15698</v>
      </c>
      <c r="B11893" s="15" t="s">
        <v>1051</v>
      </c>
      <c r="C11893" t="str">
        <f>_xlfn.XLOOKUP($B11893, STANDARDS!$A:$A, STANDARDS!$B:$B,,0,2)</f>
        <v>Beidaxing Fm</v>
      </c>
      <c r="D11893" t="s">
        <v>1064</v>
      </c>
      <c r="E11893" t="s">
        <v>1307</v>
      </c>
      <c r="J11893" s="13">
        <v>2200</v>
      </c>
      <c r="K11893" s="13">
        <v>200</v>
      </c>
      <c r="L11893" s="16" t="s">
        <v>1334</v>
      </c>
      <c r="M11893" t="s">
        <v>583</v>
      </c>
      <c r="P11893" t="s">
        <v>243</v>
      </c>
      <c r="Q11893">
        <v>-0.14000000000000001</v>
      </c>
      <c r="V11893">
        <v>1</v>
      </c>
      <c r="W11893" t="s">
        <v>1371</v>
      </c>
      <c r="X11893" t="s">
        <v>1452</v>
      </c>
    </row>
    <row r="11894" spans="1:24" x14ac:dyDescent="0.3">
      <c r="A11894">
        <v>15699</v>
      </c>
      <c r="B11894" s="15" t="s">
        <v>1051</v>
      </c>
      <c r="C11894" t="str">
        <f>_xlfn.XLOOKUP($B11894, STANDARDS!$A:$A, STANDARDS!$B:$B,,0,2)</f>
        <v>Beidaxing Fm</v>
      </c>
      <c r="D11894" t="s">
        <v>1064</v>
      </c>
      <c r="E11894" t="s">
        <v>1307</v>
      </c>
      <c r="J11894" s="13">
        <v>2200</v>
      </c>
      <c r="K11894" s="13">
        <v>200</v>
      </c>
      <c r="L11894" s="16" t="s">
        <v>1334</v>
      </c>
      <c r="M11894" t="s">
        <v>583</v>
      </c>
      <c r="P11894" t="s">
        <v>243</v>
      </c>
      <c r="Q11894">
        <v>-0.03</v>
      </c>
      <c r="V11894">
        <v>1</v>
      </c>
      <c r="W11894" t="s">
        <v>1371</v>
      </c>
      <c r="X11894" t="s">
        <v>1452</v>
      </c>
    </row>
    <row r="11895" spans="1:24" x14ac:dyDescent="0.3">
      <c r="A11895">
        <v>15700</v>
      </c>
      <c r="B11895" s="15" t="s">
        <v>1051</v>
      </c>
      <c r="C11895" t="str">
        <f>_xlfn.XLOOKUP($B11895, STANDARDS!$A:$A, STANDARDS!$B:$B,,0,2)</f>
        <v>Beidaxing Fm</v>
      </c>
      <c r="D11895" t="s">
        <v>1064</v>
      </c>
      <c r="E11895" t="s">
        <v>1307</v>
      </c>
      <c r="J11895" s="13">
        <v>2200</v>
      </c>
      <c r="K11895" s="13">
        <v>200</v>
      </c>
      <c r="L11895" s="16" t="s">
        <v>1334</v>
      </c>
      <c r="M11895" t="s">
        <v>583</v>
      </c>
      <c r="P11895" t="s">
        <v>243</v>
      </c>
      <c r="Q11895">
        <v>0.02</v>
      </c>
      <c r="V11895">
        <v>1</v>
      </c>
      <c r="W11895" t="s">
        <v>1371</v>
      </c>
      <c r="X11895" t="s">
        <v>1452</v>
      </c>
    </row>
    <row r="11896" spans="1:24" x14ac:dyDescent="0.3">
      <c r="A11896">
        <v>15701</v>
      </c>
      <c r="B11896" s="15" t="s">
        <v>1051</v>
      </c>
      <c r="C11896" t="str">
        <f>_xlfn.XLOOKUP($B11896, STANDARDS!$A:$A, STANDARDS!$B:$B,,0,2)</f>
        <v>Beidaxing Fm</v>
      </c>
      <c r="D11896" t="s">
        <v>1064</v>
      </c>
      <c r="E11896" t="s">
        <v>1307</v>
      </c>
      <c r="J11896" s="13">
        <v>2200</v>
      </c>
      <c r="K11896" s="13">
        <v>200</v>
      </c>
      <c r="L11896" s="16" t="s">
        <v>1334</v>
      </c>
      <c r="M11896" t="s">
        <v>583</v>
      </c>
      <c r="P11896" t="s">
        <v>243</v>
      </c>
      <c r="Q11896">
        <v>0.21</v>
      </c>
      <c r="V11896">
        <v>1</v>
      </c>
      <c r="W11896" t="s">
        <v>1371</v>
      </c>
      <c r="X11896" t="s">
        <v>1452</v>
      </c>
    </row>
    <row r="11897" spans="1:24" x14ac:dyDescent="0.3">
      <c r="A11897">
        <v>15702</v>
      </c>
      <c r="B11897" s="15" t="s">
        <v>1051</v>
      </c>
      <c r="C11897" t="str">
        <f>_xlfn.XLOOKUP($B11897, STANDARDS!$A:$A, STANDARDS!$B:$B,,0,2)</f>
        <v>Beidaxing Fm</v>
      </c>
      <c r="D11897" t="s">
        <v>1064</v>
      </c>
      <c r="E11897" t="s">
        <v>1307</v>
      </c>
      <c r="J11897" s="13">
        <v>2200</v>
      </c>
      <c r="K11897" s="13">
        <v>200</v>
      </c>
      <c r="L11897" s="16" t="s">
        <v>1334</v>
      </c>
      <c r="M11897" t="s">
        <v>583</v>
      </c>
      <c r="P11897" t="s">
        <v>243</v>
      </c>
      <c r="Q11897">
        <v>0.34</v>
      </c>
      <c r="V11897">
        <v>1</v>
      </c>
      <c r="W11897" t="s">
        <v>1371</v>
      </c>
      <c r="X11897" t="s">
        <v>1452</v>
      </c>
    </row>
    <row r="11898" spans="1:24" x14ac:dyDescent="0.3">
      <c r="A11898">
        <v>15703</v>
      </c>
      <c r="B11898" s="15" t="s">
        <v>1051</v>
      </c>
      <c r="C11898" t="str">
        <f>_xlfn.XLOOKUP($B11898, STANDARDS!$A:$A, STANDARDS!$B:$B,,0,2)</f>
        <v>Beidaxing Fm</v>
      </c>
      <c r="D11898" t="s">
        <v>1064</v>
      </c>
      <c r="E11898" t="s">
        <v>1307</v>
      </c>
      <c r="J11898" s="13">
        <v>2200</v>
      </c>
      <c r="K11898" s="13">
        <v>200</v>
      </c>
      <c r="L11898" s="16" t="s">
        <v>1334</v>
      </c>
      <c r="M11898" t="s">
        <v>583</v>
      </c>
      <c r="P11898" t="s">
        <v>243</v>
      </c>
      <c r="Q11898">
        <v>0.37</v>
      </c>
      <c r="V11898">
        <v>1</v>
      </c>
      <c r="W11898" t="s">
        <v>1371</v>
      </c>
      <c r="X11898" t="s">
        <v>1452</v>
      </c>
    </row>
    <row r="11899" spans="1:24" x14ac:dyDescent="0.3">
      <c r="A11899">
        <v>15704</v>
      </c>
      <c r="B11899" s="15" t="s">
        <v>1051</v>
      </c>
      <c r="C11899" t="str">
        <f>_xlfn.XLOOKUP($B11899, STANDARDS!$A:$A, STANDARDS!$B:$B,,0,2)</f>
        <v>Beidaxing Fm</v>
      </c>
      <c r="D11899" t="s">
        <v>1064</v>
      </c>
      <c r="E11899" t="s">
        <v>1307</v>
      </c>
      <c r="J11899" s="13">
        <v>2200</v>
      </c>
      <c r="K11899" s="13">
        <v>200</v>
      </c>
      <c r="L11899" s="16" t="s">
        <v>1334</v>
      </c>
      <c r="M11899" t="s">
        <v>583</v>
      </c>
      <c r="P11899" t="s">
        <v>243</v>
      </c>
      <c r="Q11899">
        <v>0.17</v>
      </c>
      <c r="V11899">
        <v>1</v>
      </c>
      <c r="W11899" t="s">
        <v>1371</v>
      </c>
      <c r="X11899" t="s">
        <v>1452</v>
      </c>
    </row>
    <row r="11900" spans="1:24" x14ac:dyDescent="0.3">
      <c r="A11900">
        <v>15705</v>
      </c>
      <c r="B11900" s="15" t="s">
        <v>1051</v>
      </c>
      <c r="C11900" t="str">
        <f>_xlfn.XLOOKUP($B11900, STANDARDS!$A:$A, STANDARDS!$B:$B,,0,2)</f>
        <v>Beidaxing Fm</v>
      </c>
      <c r="D11900" t="s">
        <v>1064</v>
      </c>
      <c r="E11900" t="s">
        <v>1307</v>
      </c>
      <c r="J11900" s="13">
        <v>2200</v>
      </c>
      <c r="K11900" s="13">
        <v>200</v>
      </c>
      <c r="L11900" s="16" t="s">
        <v>1334</v>
      </c>
      <c r="M11900" t="s">
        <v>583</v>
      </c>
      <c r="P11900" t="s">
        <v>243</v>
      </c>
      <c r="Q11900">
        <v>0.22</v>
      </c>
      <c r="V11900">
        <v>1</v>
      </c>
      <c r="W11900" t="s">
        <v>1371</v>
      </c>
      <c r="X11900" t="s">
        <v>1452</v>
      </c>
    </row>
    <row r="11901" spans="1:24" x14ac:dyDescent="0.3">
      <c r="A11901">
        <v>15706</v>
      </c>
      <c r="B11901" s="15" t="s">
        <v>1051</v>
      </c>
      <c r="C11901" t="str">
        <f>_xlfn.XLOOKUP($B11901, STANDARDS!$A:$A, STANDARDS!$B:$B,,0,2)</f>
        <v>Beidaxing Fm</v>
      </c>
      <c r="D11901" t="s">
        <v>1064</v>
      </c>
      <c r="E11901" t="s">
        <v>1307</v>
      </c>
      <c r="J11901" s="13">
        <v>2200</v>
      </c>
      <c r="K11901" s="13">
        <v>200</v>
      </c>
      <c r="L11901" s="16" t="s">
        <v>1334</v>
      </c>
      <c r="M11901" t="s">
        <v>583</v>
      </c>
      <c r="P11901" t="s">
        <v>243</v>
      </c>
      <c r="Q11901">
        <v>0.25</v>
      </c>
      <c r="V11901">
        <v>1</v>
      </c>
      <c r="W11901" t="s">
        <v>1371</v>
      </c>
      <c r="X11901" t="s">
        <v>1452</v>
      </c>
    </row>
    <row r="11902" spans="1:24" x14ac:dyDescent="0.3">
      <c r="A11902">
        <v>15707</v>
      </c>
      <c r="B11902" s="15" t="s">
        <v>1050</v>
      </c>
      <c r="C11902" t="str">
        <f>_xlfn.XLOOKUP($B11902, STANDARDS!$A:$A, STANDARDS!$B:$B,,0,2)</f>
        <v>Hebiancun Fm</v>
      </c>
      <c r="D11902" t="s">
        <v>1064</v>
      </c>
      <c r="E11902" t="s">
        <v>1307</v>
      </c>
      <c r="J11902" s="13">
        <v>2200</v>
      </c>
      <c r="K11902" s="13">
        <v>200</v>
      </c>
      <c r="L11902" s="16" t="s">
        <v>1334</v>
      </c>
      <c r="M11902" t="s">
        <v>583</v>
      </c>
      <c r="P11902" t="s">
        <v>243</v>
      </c>
      <c r="Q11902">
        <v>0.51</v>
      </c>
      <c r="V11902">
        <v>1</v>
      </c>
      <c r="W11902" t="s">
        <v>1371</v>
      </c>
      <c r="X11902" t="s">
        <v>1452</v>
      </c>
    </row>
    <row r="11903" spans="1:24" x14ac:dyDescent="0.3">
      <c r="A11903">
        <v>15708</v>
      </c>
      <c r="B11903" s="15" t="s">
        <v>1051</v>
      </c>
      <c r="C11903" t="str">
        <f>_xlfn.XLOOKUP($B11903, STANDARDS!$A:$A, STANDARDS!$B:$B,,0,2)</f>
        <v>Beidaxing Fm</v>
      </c>
      <c r="D11903" t="s">
        <v>1064</v>
      </c>
      <c r="E11903" t="s">
        <v>1307</v>
      </c>
      <c r="J11903" s="13">
        <v>2200</v>
      </c>
      <c r="K11903" s="13">
        <v>200</v>
      </c>
      <c r="L11903" s="16" t="s">
        <v>1334</v>
      </c>
      <c r="M11903" t="s">
        <v>583</v>
      </c>
      <c r="P11903" t="s">
        <v>243</v>
      </c>
      <c r="Q11903">
        <v>0.25</v>
      </c>
      <c r="V11903">
        <v>1</v>
      </c>
      <c r="W11903" t="s">
        <v>1371</v>
      </c>
      <c r="X11903" t="s">
        <v>1452</v>
      </c>
    </row>
    <row r="11904" spans="1:24" x14ac:dyDescent="0.3">
      <c r="A11904">
        <v>15709</v>
      </c>
      <c r="B11904" s="15" t="s">
        <v>1051</v>
      </c>
      <c r="C11904" t="str">
        <f>_xlfn.XLOOKUP($B11904, STANDARDS!$A:$A, STANDARDS!$B:$B,,0,2)</f>
        <v>Beidaxing Fm</v>
      </c>
      <c r="D11904" t="s">
        <v>1064</v>
      </c>
      <c r="E11904" t="s">
        <v>1307</v>
      </c>
      <c r="J11904" s="13">
        <v>2200</v>
      </c>
      <c r="K11904" s="13">
        <v>200</v>
      </c>
      <c r="L11904" s="16" t="s">
        <v>1334</v>
      </c>
      <c r="M11904" t="s">
        <v>583</v>
      </c>
      <c r="P11904" t="s">
        <v>243</v>
      </c>
      <c r="Q11904">
        <v>-0.75</v>
      </c>
      <c r="V11904">
        <v>1</v>
      </c>
      <c r="W11904" t="s">
        <v>1371</v>
      </c>
      <c r="X11904" t="s">
        <v>1452</v>
      </c>
    </row>
    <row r="11905" spans="1:24" x14ac:dyDescent="0.3">
      <c r="A11905">
        <v>15710</v>
      </c>
      <c r="B11905" s="15" t="s">
        <v>1051</v>
      </c>
      <c r="C11905" t="str">
        <f>_xlfn.XLOOKUP($B11905, STANDARDS!$A:$A, STANDARDS!$B:$B,,0,2)</f>
        <v>Beidaxing Fm</v>
      </c>
      <c r="D11905" t="s">
        <v>1064</v>
      </c>
      <c r="E11905" t="s">
        <v>1307</v>
      </c>
      <c r="J11905" s="13">
        <v>2200</v>
      </c>
      <c r="K11905" s="13">
        <v>200</v>
      </c>
      <c r="L11905" s="16" t="s">
        <v>1334</v>
      </c>
      <c r="M11905" t="s">
        <v>583</v>
      </c>
      <c r="P11905" t="s">
        <v>243</v>
      </c>
      <c r="Q11905">
        <v>-0.48</v>
      </c>
      <c r="V11905">
        <v>1</v>
      </c>
      <c r="W11905" t="s">
        <v>1371</v>
      </c>
      <c r="X11905" t="s">
        <v>1452</v>
      </c>
    </row>
    <row r="11906" spans="1:24" x14ac:dyDescent="0.3">
      <c r="A11906">
        <v>15711</v>
      </c>
      <c r="B11906" s="15" t="s">
        <v>1051</v>
      </c>
      <c r="C11906" t="str">
        <f>_xlfn.XLOOKUP($B11906, STANDARDS!$A:$A, STANDARDS!$B:$B,,0,2)</f>
        <v>Beidaxing Fm</v>
      </c>
      <c r="D11906" t="s">
        <v>1064</v>
      </c>
      <c r="E11906" t="s">
        <v>1307</v>
      </c>
      <c r="J11906" s="13">
        <v>2200</v>
      </c>
      <c r="K11906" s="13">
        <v>200</v>
      </c>
      <c r="L11906" s="16" t="s">
        <v>1334</v>
      </c>
      <c r="M11906" t="s">
        <v>583</v>
      </c>
      <c r="P11906" t="s">
        <v>243</v>
      </c>
      <c r="Q11906">
        <v>-0.48</v>
      </c>
      <c r="V11906">
        <v>1</v>
      </c>
      <c r="W11906" t="s">
        <v>1371</v>
      </c>
      <c r="X11906" t="s">
        <v>1452</v>
      </c>
    </row>
    <row r="11907" spans="1:24" x14ac:dyDescent="0.3">
      <c r="A11907">
        <v>15712</v>
      </c>
      <c r="B11907" s="15" t="s">
        <v>1051</v>
      </c>
      <c r="C11907" t="str">
        <f>_xlfn.XLOOKUP($B11907, STANDARDS!$A:$A, STANDARDS!$B:$B,,0,2)</f>
        <v>Beidaxing Fm</v>
      </c>
      <c r="D11907" t="s">
        <v>1064</v>
      </c>
      <c r="E11907" t="s">
        <v>1307</v>
      </c>
      <c r="J11907" s="13">
        <v>2200</v>
      </c>
      <c r="K11907" s="13">
        <v>200</v>
      </c>
      <c r="L11907" s="16" t="s">
        <v>1334</v>
      </c>
      <c r="M11907" t="s">
        <v>583</v>
      </c>
      <c r="P11907" t="s">
        <v>243</v>
      </c>
      <c r="Q11907">
        <v>-0.42</v>
      </c>
      <c r="V11907">
        <v>1</v>
      </c>
      <c r="W11907" t="s">
        <v>1371</v>
      </c>
      <c r="X11907" t="s">
        <v>1452</v>
      </c>
    </row>
    <row r="11908" spans="1:24" x14ac:dyDescent="0.3">
      <c r="A11908">
        <v>15713</v>
      </c>
      <c r="B11908" s="15" t="s">
        <v>1051</v>
      </c>
      <c r="C11908" t="str">
        <f>_xlfn.XLOOKUP($B11908, STANDARDS!$A:$A, STANDARDS!$B:$B,,0,2)</f>
        <v>Beidaxing Fm</v>
      </c>
      <c r="D11908" t="s">
        <v>1064</v>
      </c>
      <c r="E11908" t="s">
        <v>1307</v>
      </c>
      <c r="J11908" s="13">
        <v>2200</v>
      </c>
      <c r="K11908" s="13">
        <v>200</v>
      </c>
      <c r="L11908" s="16" t="s">
        <v>1334</v>
      </c>
      <c r="M11908" t="s">
        <v>583</v>
      </c>
      <c r="P11908" t="s">
        <v>243</v>
      </c>
      <c r="Q11908">
        <v>-0.19</v>
      </c>
      <c r="V11908">
        <v>1</v>
      </c>
      <c r="W11908" t="s">
        <v>1371</v>
      </c>
      <c r="X11908" t="s">
        <v>1452</v>
      </c>
    </row>
    <row r="11909" spans="1:24" x14ac:dyDescent="0.3">
      <c r="A11909">
        <v>15714</v>
      </c>
      <c r="B11909" s="15" t="s">
        <v>1051</v>
      </c>
      <c r="C11909" t="str">
        <f>_xlfn.XLOOKUP($B11909, STANDARDS!$A:$A, STANDARDS!$B:$B,,0,2)</f>
        <v>Beidaxing Fm</v>
      </c>
      <c r="D11909" t="s">
        <v>1064</v>
      </c>
      <c r="E11909" t="s">
        <v>1307</v>
      </c>
      <c r="J11909" s="13">
        <v>2200</v>
      </c>
      <c r="K11909" s="13">
        <v>200</v>
      </c>
      <c r="L11909" s="16" t="s">
        <v>1334</v>
      </c>
      <c r="M11909" t="s">
        <v>583</v>
      </c>
      <c r="P11909" t="s">
        <v>243</v>
      </c>
      <c r="Q11909">
        <v>-0.77</v>
      </c>
      <c r="V11909">
        <v>1</v>
      </c>
      <c r="W11909" t="s">
        <v>1371</v>
      </c>
      <c r="X11909" t="s">
        <v>1452</v>
      </c>
    </row>
    <row r="11910" spans="1:24" x14ac:dyDescent="0.3">
      <c r="A11910">
        <v>15715</v>
      </c>
      <c r="B11910" s="15" t="s">
        <v>1051</v>
      </c>
      <c r="C11910" t="str">
        <f>_xlfn.XLOOKUP($B11910, STANDARDS!$A:$A, STANDARDS!$B:$B,,0,2)</f>
        <v>Beidaxing Fm</v>
      </c>
      <c r="D11910" t="s">
        <v>1064</v>
      </c>
      <c r="E11910" t="s">
        <v>1307</v>
      </c>
      <c r="J11910" s="13">
        <v>2200</v>
      </c>
      <c r="K11910" s="13">
        <v>200</v>
      </c>
      <c r="L11910" s="16" t="s">
        <v>1334</v>
      </c>
      <c r="M11910" t="s">
        <v>583</v>
      </c>
      <c r="P11910" t="s">
        <v>243</v>
      </c>
      <c r="Q11910">
        <v>-0.74</v>
      </c>
      <c r="V11910">
        <v>1</v>
      </c>
      <c r="W11910" t="s">
        <v>1371</v>
      </c>
      <c r="X11910" t="s">
        <v>1452</v>
      </c>
    </row>
    <row r="11911" spans="1:24" x14ac:dyDescent="0.3">
      <c r="A11911">
        <v>15716</v>
      </c>
      <c r="B11911" s="15" t="s">
        <v>1050</v>
      </c>
      <c r="C11911" t="str">
        <f>_xlfn.XLOOKUP($B11911, STANDARDS!$A:$A, STANDARDS!$B:$B,,0,2)</f>
        <v>Hebiancun Fm</v>
      </c>
      <c r="D11911" t="s">
        <v>1064</v>
      </c>
      <c r="E11911" t="s">
        <v>1307</v>
      </c>
      <c r="J11911" s="13">
        <v>2200</v>
      </c>
      <c r="K11911" s="13">
        <v>200</v>
      </c>
      <c r="L11911" s="16" t="s">
        <v>1334</v>
      </c>
      <c r="M11911" t="s">
        <v>583</v>
      </c>
      <c r="P11911" t="s">
        <v>243</v>
      </c>
      <c r="Q11911">
        <v>-0.17</v>
      </c>
      <c r="V11911">
        <v>1</v>
      </c>
      <c r="W11911" t="s">
        <v>1371</v>
      </c>
      <c r="X11911" t="s">
        <v>1452</v>
      </c>
    </row>
    <row r="11912" spans="1:24" x14ac:dyDescent="0.3">
      <c r="A11912">
        <v>15717</v>
      </c>
      <c r="B11912" s="15" t="s">
        <v>1050</v>
      </c>
      <c r="C11912" t="str">
        <f>_xlfn.XLOOKUP($B11912, STANDARDS!$A:$A, STANDARDS!$B:$B,,0,2)</f>
        <v>Hebiancun Fm</v>
      </c>
      <c r="D11912" t="s">
        <v>1064</v>
      </c>
      <c r="E11912" t="s">
        <v>1307</v>
      </c>
      <c r="J11912" s="13">
        <v>2200</v>
      </c>
      <c r="K11912" s="13">
        <v>200</v>
      </c>
      <c r="L11912" s="16" t="s">
        <v>1334</v>
      </c>
      <c r="M11912" t="s">
        <v>583</v>
      </c>
      <c r="P11912" t="s">
        <v>243</v>
      </c>
      <c r="Q11912">
        <v>-0.39</v>
      </c>
      <c r="V11912">
        <v>1</v>
      </c>
      <c r="W11912" t="s">
        <v>1371</v>
      </c>
      <c r="X11912" t="s">
        <v>1452</v>
      </c>
    </row>
    <row r="11913" spans="1:24" x14ac:dyDescent="0.3">
      <c r="A11913">
        <v>15718</v>
      </c>
      <c r="B11913" s="15" t="s">
        <v>1050</v>
      </c>
      <c r="C11913" t="str">
        <f>_xlfn.XLOOKUP($B11913, STANDARDS!$A:$A, STANDARDS!$B:$B,,0,2)</f>
        <v>Hebiancun Fm</v>
      </c>
      <c r="D11913" t="s">
        <v>1064</v>
      </c>
      <c r="E11913" t="s">
        <v>1307</v>
      </c>
      <c r="J11913" s="13">
        <v>2200</v>
      </c>
      <c r="K11913" s="13">
        <v>200</v>
      </c>
      <c r="L11913" s="16" t="s">
        <v>1334</v>
      </c>
      <c r="M11913" t="s">
        <v>583</v>
      </c>
      <c r="P11913" t="s">
        <v>243</v>
      </c>
      <c r="Q11913">
        <v>-0.24</v>
      </c>
      <c r="V11913">
        <v>1</v>
      </c>
      <c r="W11913" t="s">
        <v>1371</v>
      </c>
      <c r="X11913" t="s">
        <v>1452</v>
      </c>
    </row>
    <row r="11914" spans="1:24" x14ac:dyDescent="0.3">
      <c r="A11914">
        <v>15719</v>
      </c>
      <c r="B11914" s="15" t="s">
        <v>1050</v>
      </c>
      <c r="C11914" t="str">
        <f>_xlfn.XLOOKUP($B11914, STANDARDS!$A:$A, STANDARDS!$B:$B,,0,2)</f>
        <v>Hebiancun Fm</v>
      </c>
      <c r="D11914" t="s">
        <v>1064</v>
      </c>
      <c r="E11914" t="s">
        <v>1307</v>
      </c>
      <c r="J11914" s="13">
        <v>2200</v>
      </c>
      <c r="K11914" s="13">
        <v>200</v>
      </c>
      <c r="L11914" s="16" t="s">
        <v>1334</v>
      </c>
      <c r="M11914" t="s">
        <v>583</v>
      </c>
      <c r="P11914" t="s">
        <v>243</v>
      </c>
      <c r="Q11914">
        <v>-0.26</v>
      </c>
      <c r="V11914">
        <v>1</v>
      </c>
      <c r="W11914" t="s">
        <v>1371</v>
      </c>
      <c r="X11914" t="s">
        <v>1452</v>
      </c>
    </row>
    <row r="11915" spans="1:24" x14ac:dyDescent="0.3">
      <c r="A11915">
        <v>15720</v>
      </c>
      <c r="B11915" s="15" t="s">
        <v>1050</v>
      </c>
      <c r="C11915" t="str">
        <f>_xlfn.XLOOKUP($B11915, STANDARDS!$A:$A, STANDARDS!$B:$B,,0,2)</f>
        <v>Hebiancun Fm</v>
      </c>
      <c r="D11915" t="s">
        <v>1064</v>
      </c>
      <c r="E11915" t="s">
        <v>1307</v>
      </c>
      <c r="J11915" s="13">
        <v>2200</v>
      </c>
      <c r="K11915" s="13">
        <v>200</v>
      </c>
      <c r="L11915" s="16" t="s">
        <v>1334</v>
      </c>
      <c r="M11915" t="s">
        <v>583</v>
      </c>
      <c r="P11915" t="s">
        <v>243</v>
      </c>
      <c r="Q11915">
        <v>0.1</v>
      </c>
      <c r="V11915">
        <v>1</v>
      </c>
      <c r="W11915" t="s">
        <v>1371</v>
      </c>
      <c r="X11915" t="s">
        <v>1452</v>
      </c>
    </row>
    <row r="11916" spans="1:24" x14ac:dyDescent="0.3">
      <c r="A11916">
        <v>15721</v>
      </c>
      <c r="B11916" s="15" t="s">
        <v>1050</v>
      </c>
      <c r="C11916" t="str">
        <f>_xlfn.XLOOKUP($B11916, STANDARDS!$A:$A, STANDARDS!$B:$B,,0,2)</f>
        <v>Hebiancun Fm</v>
      </c>
      <c r="D11916" t="s">
        <v>1064</v>
      </c>
      <c r="E11916" t="s">
        <v>1307</v>
      </c>
      <c r="J11916" s="13">
        <v>2200</v>
      </c>
      <c r="K11916" s="13">
        <v>200</v>
      </c>
      <c r="L11916" s="16" t="s">
        <v>1334</v>
      </c>
      <c r="M11916" t="s">
        <v>583</v>
      </c>
      <c r="P11916" t="s">
        <v>243</v>
      </c>
      <c r="Q11916">
        <v>0.04</v>
      </c>
      <c r="V11916">
        <v>1</v>
      </c>
      <c r="W11916" t="s">
        <v>1371</v>
      </c>
      <c r="X11916" t="s">
        <v>1452</v>
      </c>
    </row>
    <row r="11917" spans="1:24" x14ac:dyDescent="0.3">
      <c r="A11917">
        <v>15722</v>
      </c>
      <c r="B11917" s="15" t="s">
        <v>1050</v>
      </c>
      <c r="C11917" t="str">
        <f>_xlfn.XLOOKUP($B11917, STANDARDS!$A:$A, STANDARDS!$B:$B,,0,2)</f>
        <v>Hebiancun Fm</v>
      </c>
      <c r="D11917" t="s">
        <v>1064</v>
      </c>
      <c r="E11917" t="s">
        <v>1307</v>
      </c>
      <c r="J11917" s="13">
        <v>2200</v>
      </c>
      <c r="K11917" s="13">
        <v>200</v>
      </c>
      <c r="L11917" s="16" t="s">
        <v>1334</v>
      </c>
      <c r="M11917" t="s">
        <v>583</v>
      </c>
      <c r="P11917" t="s">
        <v>243</v>
      </c>
      <c r="Q11917">
        <v>0.34</v>
      </c>
      <c r="V11917">
        <v>1</v>
      </c>
      <c r="W11917" t="s">
        <v>1371</v>
      </c>
      <c r="X11917" t="s">
        <v>1452</v>
      </c>
    </row>
    <row r="11918" spans="1:24" x14ac:dyDescent="0.3">
      <c r="A11918">
        <v>15723</v>
      </c>
      <c r="B11918" s="15" t="s">
        <v>1050</v>
      </c>
      <c r="C11918" t="str">
        <f>_xlfn.XLOOKUP($B11918, STANDARDS!$A:$A, STANDARDS!$B:$B,,0,2)</f>
        <v>Hebiancun Fm</v>
      </c>
      <c r="D11918" t="s">
        <v>1064</v>
      </c>
      <c r="E11918" t="s">
        <v>1307</v>
      </c>
      <c r="J11918" s="13">
        <v>2200</v>
      </c>
      <c r="K11918" s="13">
        <v>200</v>
      </c>
      <c r="L11918" s="16" t="s">
        <v>1334</v>
      </c>
      <c r="M11918" t="s">
        <v>583</v>
      </c>
      <c r="P11918" t="s">
        <v>243</v>
      </c>
      <c r="Q11918">
        <v>-0.24</v>
      </c>
      <c r="V11918">
        <v>1</v>
      </c>
      <c r="W11918" t="s">
        <v>1371</v>
      </c>
      <c r="X11918" t="s">
        <v>1452</v>
      </c>
    </row>
    <row r="11919" spans="1:24" x14ac:dyDescent="0.3">
      <c r="A11919">
        <v>15724</v>
      </c>
      <c r="B11919" s="15" t="s">
        <v>1050</v>
      </c>
      <c r="C11919" t="str">
        <f>_xlfn.XLOOKUP($B11919, STANDARDS!$A:$A, STANDARDS!$B:$B,,0,2)</f>
        <v>Hebiancun Fm</v>
      </c>
      <c r="D11919" t="s">
        <v>1064</v>
      </c>
      <c r="E11919" t="s">
        <v>1307</v>
      </c>
      <c r="J11919" s="13">
        <v>2200</v>
      </c>
      <c r="K11919" s="13">
        <v>200</v>
      </c>
      <c r="L11919" s="16" t="s">
        <v>1334</v>
      </c>
      <c r="M11919" t="s">
        <v>583</v>
      </c>
      <c r="P11919" t="s">
        <v>243</v>
      </c>
      <c r="Q11919">
        <v>-0.12</v>
      </c>
      <c r="V11919">
        <v>1</v>
      </c>
      <c r="W11919" t="s">
        <v>1371</v>
      </c>
      <c r="X11919" t="s">
        <v>1452</v>
      </c>
    </row>
    <row r="11920" spans="1:24" x14ac:dyDescent="0.3">
      <c r="A11920">
        <v>15725</v>
      </c>
      <c r="B11920" s="15" t="s">
        <v>1050</v>
      </c>
      <c r="C11920" t="str">
        <f>_xlfn.XLOOKUP($B11920, STANDARDS!$A:$A, STANDARDS!$B:$B,,0,2)</f>
        <v>Hebiancun Fm</v>
      </c>
      <c r="D11920" t="s">
        <v>1064</v>
      </c>
      <c r="E11920" t="s">
        <v>1307</v>
      </c>
      <c r="J11920" s="13">
        <v>2200</v>
      </c>
      <c r="K11920" s="13">
        <v>200</v>
      </c>
      <c r="L11920" s="16" t="s">
        <v>1334</v>
      </c>
      <c r="M11920" t="s">
        <v>583</v>
      </c>
      <c r="P11920" t="s">
        <v>243</v>
      </c>
      <c r="Q11920">
        <v>-0.39</v>
      </c>
      <c r="V11920">
        <v>1</v>
      </c>
      <c r="W11920" t="s">
        <v>1371</v>
      </c>
      <c r="X11920" t="s">
        <v>1452</v>
      </c>
    </row>
    <row r="11921" spans="1:24" x14ac:dyDescent="0.3">
      <c r="A11921">
        <v>15726</v>
      </c>
      <c r="B11921" s="15" t="s">
        <v>1050</v>
      </c>
      <c r="C11921" t="str">
        <f>_xlfn.XLOOKUP($B11921, STANDARDS!$A:$A, STANDARDS!$B:$B,,0,2)</f>
        <v>Hebiancun Fm</v>
      </c>
      <c r="D11921" t="s">
        <v>1064</v>
      </c>
      <c r="E11921" t="s">
        <v>1307</v>
      </c>
      <c r="J11921" s="13">
        <v>2200</v>
      </c>
      <c r="K11921" s="13">
        <v>200</v>
      </c>
      <c r="L11921" s="16" t="s">
        <v>1334</v>
      </c>
      <c r="M11921" t="s">
        <v>583</v>
      </c>
      <c r="P11921" t="s">
        <v>243</v>
      </c>
      <c r="Q11921">
        <v>-0.23</v>
      </c>
      <c r="V11921">
        <v>1</v>
      </c>
      <c r="W11921" t="s">
        <v>1371</v>
      </c>
      <c r="X11921" t="s">
        <v>1452</v>
      </c>
    </row>
    <row r="11922" spans="1:24" x14ac:dyDescent="0.3">
      <c r="A11922">
        <v>15727</v>
      </c>
      <c r="B11922" s="15" t="s">
        <v>1050</v>
      </c>
      <c r="C11922" t="str">
        <f>_xlfn.XLOOKUP($B11922, STANDARDS!$A:$A, STANDARDS!$B:$B,,0,2)</f>
        <v>Hebiancun Fm</v>
      </c>
      <c r="D11922" t="s">
        <v>1064</v>
      </c>
      <c r="E11922" t="s">
        <v>1307</v>
      </c>
      <c r="J11922" s="13">
        <v>2200</v>
      </c>
      <c r="K11922" s="13">
        <v>200</v>
      </c>
      <c r="L11922" s="16" t="s">
        <v>1334</v>
      </c>
      <c r="M11922" t="s">
        <v>583</v>
      </c>
      <c r="P11922" t="s">
        <v>243</v>
      </c>
      <c r="Q11922">
        <v>-1.31</v>
      </c>
      <c r="V11922">
        <v>1</v>
      </c>
      <c r="W11922" t="s">
        <v>1371</v>
      </c>
      <c r="X11922" t="s">
        <v>1452</v>
      </c>
    </row>
    <row r="11923" spans="1:24" x14ac:dyDescent="0.3">
      <c r="A11923">
        <v>15728</v>
      </c>
      <c r="B11923" s="15" t="s">
        <v>1050</v>
      </c>
      <c r="C11923" t="str">
        <f>_xlfn.XLOOKUP($B11923, STANDARDS!$A:$A, STANDARDS!$B:$B,,0,2)</f>
        <v>Hebiancun Fm</v>
      </c>
      <c r="D11923" t="s">
        <v>1064</v>
      </c>
      <c r="E11923" t="s">
        <v>1307</v>
      </c>
      <c r="J11923" s="13">
        <v>2200</v>
      </c>
      <c r="K11923" s="13">
        <v>200</v>
      </c>
      <c r="L11923" s="16" t="s">
        <v>1334</v>
      </c>
      <c r="M11923" t="s">
        <v>583</v>
      </c>
      <c r="P11923" t="s">
        <v>243</v>
      </c>
      <c r="Q11923">
        <v>-1.02</v>
      </c>
      <c r="V11923">
        <v>1</v>
      </c>
      <c r="W11923" t="s">
        <v>1371</v>
      </c>
      <c r="X11923" t="s">
        <v>1452</v>
      </c>
    </row>
    <row r="11924" spans="1:24" x14ac:dyDescent="0.3">
      <c r="A11924">
        <v>15729</v>
      </c>
      <c r="B11924" s="15" t="s">
        <v>1050</v>
      </c>
      <c r="C11924" t="str">
        <f>_xlfn.XLOOKUP($B11924, STANDARDS!$A:$A, STANDARDS!$B:$B,,0,2)</f>
        <v>Hebiancun Fm</v>
      </c>
      <c r="D11924" t="s">
        <v>1064</v>
      </c>
      <c r="E11924" t="s">
        <v>1307</v>
      </c>
      <c r="J11924" s="13">
        <v>2200</v>
      </c>
      <c r="K11924" s="13">
        <v>200</v>
      </c>
      <c r="L11924" s="16" t="s">
        <v>1334</v>
      </c>
      <c r="M11924" t="s">
        <v>583</v>
      </c>
      <c r="P11924" t="s">
        <v>243</v>
      </c>
      <c r="Q11924">
        <v>-0.05</v>
      </c>
      <c r="V11924">
        <v>1</v>
      </c>
      <c r="W11924" t="s">
        <v>1371</v>
      </c>
      <c r="X11924" t="s">
        <v>1452</v>
      </c>
    </row>
    <row r="11925" spans="1:24" x14ac:dyDescent="0.3">
      <c r="A11925">
        <v>15730</v>
      </c>
      <c r="B11925" s="15" t="s">
        <v>1050</v>
      </c>
      <c r="C11925" t="str">
        <f>_xlfn.XLOOKUP($B11925, STANDARDS!$A:$A, STANDARDS!$B:$B,,0,2)</f>
        <v>Hebiancun Fm</v>
      </c>
      <c r="D11925" t="s">
        <v>1064</v>
      </c>
      <c r="E11925" t="s">
        <v>1307</v>
      </c>
      <c r="J11925" s="13">
        <v>2200</v>
      </c>
      <c r="K11925" s="13">
        <v>200</v>
      </c>
      <c r="L11925" s="16" t="s">
        <v>1334</v>
      </c>
      <c r="M11925" t="s">
        <v>583</v>
      </c>
      <c r="P11925" t="s">
        <v>243</v>
      </c>
      <c r="Q11925">
        <v>0.62</v>
      </c>
      <c r="V11925">
        <v>1</v>
      </c>
      <c r="W11925" t="s">
        <v>1371</v>
      </c>
      <c r="X11925" t="s">
        <v>1452</v>
      </c>
    </row>
    <row r="11926" spans="1:24" x14ac:dyDescent="0.3">
      <c r="A11926">
        <v>15731</v>
      </c>
      <c r="B11926" s="15" t="s">
        <v>1050</v>
      </c>
      <c r="C11926" t="str">
        <f>_xlfn.XLOOKUP($B11926, STANDARDS!$A:$A, STANDARDS!$B:$B,,0,2)</f>
        <v>Hebiancun Fm</v>
      </c>
      <c r="D11926" t="s">
        <v>1064</v>
      </c>
      <c r="E11926" t="s">
        <v>1307</v>
      </c>
      <c r="J11926" s="13">
        <v>2200</v>
      </c>
      <c r="K11926" s="13">
        <v>200</v>
      </c>
      <c r="L11926" s="16" t="s">
        <v>1334</v>
      </c>
      <c r="M11926" t="s">
        <v>583</v>
      </c>
      <c r="P11926" t="s">
        <v>243</v>
      </c>
      <c r="Q11926">
        <v>0.56999999999999995</v>
      </c>
      <c r="V11926">
        <v>1</v>
      </c>
      <c r="W11926" t="s">
        <v>1371</v>
      </c>
      <c r="X11926" t="s">
        <v>1452</v>
      </c>
    </row>
    <row r="11927" spans="1:24" x14ac:dyDescent="0.3">
      <c r="A11927">
        <v>15732</v>
      </c>
      <c r="B11927" s="15" t="s">
        <v>1050</v>
      </c>
      <c r="C11927" t="str">
        <f>_xlfn.XLOOKUP($B11927, STANDARDS!$A:$A, STANDARDS!$B:$B,,0,2)</f>
        <v>Hebiancun Fm</v>
      </c>
      <c r="D11927" t="s">
        <v>1064</v>
      </c>
      <c r="E11927" t="s">
        <v>1307</v>
      </c>
      <c r="J11927" s="13">
        <v>2200</v>
      </c>
      <c r="K11927" s="13">
        <v>200</v>
      </c>
      <c r="L11927" s="16" t="s">
        <v>1334</v>
      </c>
      <c r="M11927" t="s">
        <v>583</v>
      </c>
      <c r="P11927" t="s">
        <v>243</v>
      </c>
      <c r="Q11927">
        <v>0.72</v>
      </c>
      <c r="V11927">
        <v>1</v>
      </c>
      <c r="W11927" t="s">
        <v>1371</v>
      </c>
      <c r="X11927" t="s">
        <v>1452</v>
      </c>
    </row>
    <row r="11928" spans="1:24" x14ac:dyDescent="0.3">
      <c r="A11928">
        <v>15733</v>
      </c>
      <c r="B11928" s="15" t="s">
        <v>1050</v>
      </c>
      <c r="C11928" t="str">
        <f>_xlfn.XLOOKUP($B11928, STANDARDS!$A:$A, STANDARDS!$B:$B,,0,2)</f>
        <v>Hebiancun Fm</v>
      </c>
      <c r="D11928" t="s">
        <v>1064</v>
      </c>
      <c r="E11928" t="s">
        <v>1307</v>
      </c>
      <c r="J11928" s="13">
        <v>2200</v>
      </c>
      <c r="K11928" s="13">
        <v>200</v>
      </c>
      <c r="L11928" s="16" t="s">
        <v>1334</v>
      </c>
      <c r="M11928" t="s">
        <v>583</v>
      </c>
      <c r="P11928" t="s">
        <v>243</v>
      </c>
      <c r="Q11928">
        <v>1.1299999999999999</v>
      </c>
      <c r="V11928">
        <v>1</v>
      </c>
      <c r="W11928" t="s">
        <v>1371</v>
      </c>
      <c r="X11928" t="s">
        <v>1452</v>
      </c>
    </row>
    <row r="11929" spans="1:24" x14ac:dyDescent="0.3">
      <c r="A11929">
        <v>15734</v>
      </c>
      <c r="B11929" s="15" t="s">
        <v>1046</v>
      </c>
      <c r="C11929" t="str">
        <f>_xlfn.XLOOKUP($B11929, STANDARDS!$A:$A, STANDARDS!$B:$B,,0,2)</f>
        <v>Wenshan Fm</v>
      </c>
      <c r="D11929" t="s">
        <v>1064</v>
      </c>
      <c r="E11929" t="s">
        <v>1307</v>
      </c>
      <c r="J11929" s="13">
        <v>2200</v>
      </c>
      <c r="K11929" s="13">
        <v>200</v>
      </c>
      <c r="L11929" s="16" t="s">
        <v>1334</v>
      </c>
      <c r="M11929" t="s">
        <v>583</v>
      </c>
      <c r="P11929" t="s">
        <v>243</v>
      </c>
      <c r="Q11929">
        <v>0.15</v>
      </c>
      <c r="V11929">
        <v>1</v>
      </c>
      <c r="W11929" t="s">
        <v>1371</v>
      </c>
      <c r="X11929" t="s">
        <v>1452</v>
      </c>
    </row>
    <row r="11930" spans="1:24" x14ac:dyDescent="0.3">
      <c r="A11930">
        <v>15735</v>
      </c>
      <c r="B11930" s="15" t="s">
        <v>1050</v>
      </c>
      <c r="C11930" t="str">
        <f>_xlfn.XLOOKUP($B11930, STANDARDS!$A:$A, STANDARDS!$B:$B,,0,2)</f>
        <v>Hebiancun Fm</v>
      </c>
      <c r="D11930" t="s">
        <v>1064</v>
      </c>
      <c r="E11930" t="s">
        <v>1307</v>
      </c>
      <c r="J11930" s="13">
        <v>2200</v>
      </c>
      <c r="K11930" s="13">
        <v>200</v>
      </c>
      <c r="L11930" s="16" t="s">
        <v>1334</v>
      </c>
      <c r="M11930" t="s">
        <v>583</v>
      </c>
      <c r="P11930" t="s">
        <v>243</v>
      </c>
      <c r="Q11930">
        <v>0.77</v>
      </c>
      <c r="V11930">
        <v>1</v>
      </c>
      <c r="W11930" t="s">
        <v>1371</v>
      </c>
      <c r="X11930" t="s">
        <v>1452</v>
      </c>
    </row>
    <row r="11931" spans="1:24" x14ac:dyDescent="0.3">
      <c r="A11931">
        <v>15736</v>
      </c>
      <c r="B11931" s="15" t="s">
        <v>1050</v>
      </c>
      <c r="C11931" t="str">
        <f>_xlfn.XLOOKUP($B11931, STANDARDS!$A:$A, STANDARDS!$B:$B,,0,2)</f>
        <v>Hebiancun Fm</v>
      </c>
      <c r="D11931" t="s">
        <v>1064</v>
      </c>
      <c r="E11931" t="s">
        <v>1307</v>
      </c>
      <c r="J11931" s="13">
        <v>2200</v>
      </c>
      <c r="K11931" s="13">
        <v>200</v>
      </c>
      <c r="L11931" s="16" t="s">
        <v>1334</v>
      </c>
      <c r="M11931" t="s">
        <v>583</v>
      </c>
      <c r="P11931" t="s">
        <v>243</v>
      </c>
      <c r="Q11931">
        <v>0.35</v>
      </c>
      <c r="V11931">
        <v>1</v>
      </c>
      <c r="W11931" t="s">
        <v>1371</v>
      </c>
      <c r="X11931" t="s">
        <v>1452</v>
      </c>
    </row>
    <row r="11932" spans="1:24" x14ac:dyDescent="0.3">
      <c r="A11932">
        <v>15737</v>
      </c>
      <c r="B11932" s="15" t="s">
        <v>1050</v>
      </c>
      <c r="C11932" t="str">
        <f>_xlfn.XLOOKUP($B11932, STANDARDS!$A:$A, STANDARDS!$B:$B,,0,2)</f>
        <v>Hebiancun Fm</v>
      </c>
      <c r="D11932" t="s">
        <v>1064</v>
      </c>
      <c r="E11932" t="s">
        <v>1307</v>
      </c>
      <c r="J11932" s="13">
        <v>2200</v>
      </c>
      <c r="K11932" s="13">
        <v>200</v>
      </c>
      <c r="L11932" s="16" t="s">
        <v>1334</v>
      </c>
      <c r="M11932" t="s">
        <v>583</v>
      </c>
      <c r="P11932" t="s">
        <v>243</v>
      </c>
      <c r="Q11932">
        <v>0.09</v>
      </c>
      <c r="V11932">
        <v>1</v>
      </c>
      <c r="W11932" t="s">
        <v>1371</v>
      </c>
      <c r="X11932" t="s">
        <v>1452</v>
      </c>
    </row>
    <row r="11933" spans="1:24" x14ac:dyDescent="0.3">
      <c r="A11933">
        <v>15738</v>
      </c>
      <c r="B11933" s="15" t="s">
        <v>1050</v>
      </c>
      <c r="C11933" t="str">
        <f>_xlfn.XLOOKUP($B11933, STANDARDS!$A:$A, STANDARDS!$B:$B,,0,2)</f>
        <v>Hebiancun Fm</v>
      </c>
      <c r="D11933" t="s">
        <v>1064</v>
      </c>
      <c r="E11933" t="s">
        <v>1307</v>
      </c>
      <c r="J11933" s="13">
        <v>2200</v>
      </c>
      <c r="K11933" s="13">
        <v>200</v>
      </c>
      <c r="L11933" s="16" t="s">
        <v>1334</v>
      </c>
      <c r="M11933" t="s">
        <v>583</v>
      </c>
      <c r="P11933" t="s">
        <v>243</v>
      </c>
      <c r="Q11933">
        <v>0.05</v>
      </c>
      <c r="V11933">
        <v>1</v>
      </c>
      <c r="W11933" t="s">
        <v>1371</v>
      </c>
      <c r="X11933" t="s">
        <v>1452</v>
      </c>
    </row>
    <row r="11934" spans="1:24" x14ac:dyDescent="0.3">
      <c r="A11934">
        <v>15739</v>
      </c>
      <c r="B11934" s="15" t="s">
        <v>1050</v>
      </c>
      <c r="C11934" t="str">
        <f>_xlfn.XLOOKUP($B11934, STANDARDS!$A:$A, STANDARDS!$B:$B,,0,2)</f>
        <v>Hebiancun Fm</v>
      </c>
      <c r="D11934" t="s">
        <v>1064</v>
      </c>
      <c r="E11934" t="s">
        <v>1307</v>
      </c>
      <c r="J11934" s="13">
        <v>2200</v>
      </c>
      <c r="K11934" s="13">
        <v>200</v>
      </c>
      <c r="L11934" s="16" t="s">
        <v>1334</v>
      </c>
      <c r="M11934" t="s">
        <v>583</v>
      </c>
      <c r="P11934" t="s">
        <v>243</v>
      </c>
      <c r="Q11934">
        <v>0.45</v>
      </c>
      <c r="V11934">
        <v>1</v>
      </c>
      <c r="W11934" t="s">
        <v>1371</v>
      </c>
      <c r="X11934" t="s">
        <v>1452</v>
      </c>
    </row>
    <row r="11935" spans="1:24" x14ac:dyDescent="0.3">
      <c r="A11935">
        <v>15740</v>
      </c>
      <c r="B11935" s="15" t="s">
        <v>1050</v>
      </c>
      <c r="C11935" t="str">
        <f>_xlfn.XLOOKUP($B11935, STANDARDS!$A:$A, STANDARDS!$B:$B,,0,2)</f>
        <v>Hebiancun Fm</v>
      </c>
      <c r="D11935" t="s">
        <v>1064</v>
      </c>
      <c r="E11935" t="s">
        <v>1307</v>
      </c>
      <c r="J11935" s="13">
        <v>2200</v>
      </c>
      <c r="K11935" s="13">
        <v>200</v>
      </c>
      <c r="L11935" s="16" t="s">
        <v>1334</v>
      </c>
      <c r="M11935" t="s">
        <v>583</v>
      </c>
      <c r="P11935" t="s">
        <v>243</v>
      </c>
      <c r="Q11935">
        <v>1.27</v>
      </c>
      <c r="V11935">
        <v>1</v>
      </c>
      <c r="W11935" t="s">
        <v>1371</v>
      </c>
      <c r="X11935" t="s">
        <v>1452</v>
      </c>
    </row>
    <row r="11936" spans="1:24" x14ac:dyDescent="0.3">
      <c r="A11936">
        <v>15741</v>
      </c>
      <c r="B11936" s="15" t="s">
        <v>1050</v>
      </c>
      <c r="C11936" t="str">
        <f>_xlfn.XLOOKUP($B11936, STANDARDS!$A:$A, STANDARDS!$B:$B,,0,2)</f>
        <v>Hebiancun Fm</v>
      </c>
      <c r="D11936" t="s">
        <v>1064</v>
      </c>
      <c r="E11936" t="s">
        <v>1307</v>
      </c>
      <c r="J11936" s="13">
        <v>2200</v>
      </c>
      <c r="K11936" s="13">
        <v>200</v>
      </c>
      <c r="L11936" s="16" t="s">
        <v>1334</v>
      </c>
      <c r="M11936" t="s">
        <v>583</v>
      </c>
      <c r="P11936" t="s">
        <v>243</v>
      </c>
      <c r="Q11936">
        <v>0.98</v>
      </c>
      <c r="V11936">
        <v>1</v>
      </c>
      <c r="W11936" t="s">
        <v>1371</v>
      </c>
      <c r="X11936" t="s">
        <v>1452</v>
      </c>
    </row>
    <row r="11937" spans="1:24" x14ac:dyDescent="0.3">
      <c r="A11937">
        <v>15742</v>
      </c>
      <c r="B11937" s="15" t="s">
        <v>1050</v>
      </c>
      <c r="C11937" t="str">
        <f>_xlfn.XLOOKUP($B11937, STANDARDS!$A:$A, STANDARDS!$B:$B,,0,2)</f>
        <v>Hebiancun Fm</v>
      </c>
      <c r="D11937" t="s">
        <v>1064</v>
      </c>
      <c r="E11937" t="s">
        <v>1307</v>
      </c>
      <c r="J11937" s="13">
        <v>2200</v>
      </c>
      <c r="K11937" s="13">
        <v>200</v>
      </c>
      <c r="L11937" s="16" t="s">
        <v>1334</v>
      </c>
      <c r="M11937" t="s">
        <v>1368</v>
      </c>
      <c r="P11937" t="s">
        <v>243</v>
      </c>
      <c r="Q11937">
        <v>0.25</v>
      </c>
      <c r="V11937">
        <v>1</v>
      </c>
      <c r="W11937" t="s">
        <v>1371</v>
      </c>
      <c r="X11937" t="s">
        <v>1452</v>
      </c>
    </row>
    <row r="11938" spans="1:24" x14ac:dyDescent="0.3">
      <c r="A11938">
        <v>15743</v>
      </c>
      <c r="B11938" s="15" t="s">
        <v>1050</v>
      </c>
      <c r="C11938" t="str">
        <f>_xlfn.XLOOKUP($B11938, STANDARDS!$A:$A, STANDARDS!$B:$B,,0,2)</f>
        <v>Hebiancun Fm</v>
      </c>
      <c r="D11938" t="s">
        <v>1064</v>
      </c>
      <c r="E11938" t="s">
        <v>1307</v>
      </c>
      <c r="J11938" s="13">
        <v>2200</v>
      </c>
      <c r="K11938" s="13">
        <v>200</v>
      </c>
      <c r="L11938" s="16" t="s">
        <v>1334</v>
      </c>
      <c r="M11938" t="s">
        <v>1368</v>
      </c>
      <c r="P11938" t="s">
        <v>243</v>
      </c>
      <c r="Q11938">
        <v>0.39</v>
      </c>
      <c r="V11938">
        <v>1</v>
      </c>
      <c r="W11938" t="s">
        <v>1371</v>
      </c>
      <c r="X11938" t="s">
        <v>1452</v>
      </c>
    </row>
    <row r="11939" spans="1:24" x14ac:dyDescent="0.3">
      <c r="A11939">
        <v>15744</v>
      </c>
      <c r="B11939" s="15" t="s">
        <v>1050</v>
      </c>
      <c r="C11939" t="str">
        <f>_xlfn.XLOOKUP($B11939, STANDARDS!$A:$A, STANDARDS!$B:$B,,0,2)</f>
        <v>Hebiancun Fm</v>
      </c>
      <c r="D11939" t="s">
        <v>1064</v>
      </c>
      <c r="E11939" t="s">
        <v>1307</v>
      </c>
      <c r="J11939" s="13">
        <v>2200</v>
      </c>
      <c r="K11939" s="13">
        <v>200</v>
      </c>
      <c r="L11939" s="16" t="s">
        <v>1334</v>
      </c>
      <c r="M11939" t="s">
        <v>1368</v>
      </c>
      <c r="P11939" t="s">
        <v>243</v>
      </c>
      <c r="Q11939">
        <v>0.25</v>
      </c>
      <c r="V11939">
        <v>1</v>
      </c>
      <c r="W11939" t="s">
        <v>1371</v>
      </c>
      <c r="X11939" t="s">
        <v>1452</v>
      </c>
    </row>
    <row r="11940" spans="1:24" x14ac:dyDescent="0.3">
      <c r="A11940">
        <v>15745</v>
      </c>
      <c r="B11940" s="15" t="s">
        <v>1046</v>
      </c>
      <c r="C11940" t="str">
        <f>_xlfn.XLOOKUP($B11940, STANDARDS!$A:$A, STANDARDS!$B:$B,,0,2)</f>
        <v>Wenshan Fm</v>
      </c>
      <c r="D11940" t="s">
        <v>1064</v>
      </c>
      <c r="E11940" t="s">
        <v>1307</v>
      </c>
      <c r="J11940" s="13">
        <v>2200</v>
      </c>
      <c r="K11940" s="13">
        <v>200</v>
      </c>
      <c r="L11940" s="16" t="s">
        <v>1334</v>
      </c>
      <c r="M11940" t="s">
        <v>583</v>
      </c>
      <c r="P11940" t="s">
        <v>243</v>
      </c>
      <c r="Q11940">
        <v>0.26</v>
      </c>
      <c r="V11940">
        <v>1</v>
      </c>
      <c r="W11940" t="s">
        <v>1371</v>
      </c>
      <c r="X11940" t="s">
        <v>1452</v>
      </c>
    </row>
    <row r="11941" spans="1:24" x14ac:dyDescent="0.3">
      <c r="A11941">
        <v>15746</v>
      </c>
      <c r="B11941" s="15" t="s">
        <v>1050</v>
      </c>
      <c r="C11941" t="str">
        <f>_xlfn.XLOOKUP($B11941, STANDARDS!$A:$A, STANDARDS!$B:$B,,0,2)</f>
        <v>Hebiancun Fm</v>
      </c>
      <c r="D11941" t="s">
        <v>1064</v>
      </c>
      <c r="E11941" t="s">
        <v>1307</v>
      </c>
      <c r="J11941" s="13">
        <v>2200</v>
      </c>
      <c r="K11941" s="13">
        <v>200</v>
      </c>
      <c r="L11941" s="16" t="s">
        <v>1334</v>
      </c>
      <c r="M11941" t="s">
        <v>1368</v>
      </c>
      <c r="P11941" t="s">
        <v>243</v>
      </c>
      <c r="Q11941">
        <v>-0.46</v>
      </c>
      <c r="V11941">
        <v>1</v>
      </c>
      <c r="W11941" t="s">
        <v>1371</v>
      </c>
      <c r="X11941" t="s">
        <v>1452</v>
      </c>
    </row>
    <row r="11942" spans="1:24" x14ac:dyDescent="0.3">
      <c r="A11942">
        <v>15747</v>
      </c>
      <c r="B11942" s="15" t="s">
        <v>1050</v>
      </c>
      <c r="C11942" t="str">
        <f>_xlfn.XLOOKUP($B11942, STANDARDS!$A:$A, STANDARDS!$B:$B,,0,2)</f>
        <v>Hebiancun Fm</v>
      </c>
      <c r="D11942" t="s">
        <v>1064</v>
      </c>
      <c r="E11942" t="s">
        <v>1307</v>
      </c>
      <c r="J11942" s="13">
        <v>2200</v>
      </c>
      <c r="K11942" s="13">
        <v>200</v>
      </c>
      <c r="L11942" s="16" t="s">
        <v>1334</v>
      </c>
      <c r="M11942" t="s">
        <v>1368</v>
      </c>
      <c r="P11942" t="s">
        <v>243</v>
      </c>
      <c r="Q11942">
        <v>1.22</v>
      </c>
      <c r="V11942">
        <v>1</v>
      </c>
      <c r="W11942" t="s">
        <v>1371</v>
      </c>
      <c r="X11942" t="s">
        <v>1452</v>
      </c>
    </row>
    <row r="11943" spans="1:24" x14ac:dyDescent="0.3">
      <c r="A11943">
        <v>15748</v>
      </c>
      <c r="B11943" s="15" t="s">
        <v>1050</v>
      </c>
      <c r="C11943" t="str">
        <f>_xlfn.XLOOKUP($B11943, STANDARDS!$A:$A, STANDARDS!$B:$B,,0,2)</f>
        <v>Hebiancun Fm</v>
      </c>
      <c r="D11943" t="s">
        <v>1064</v>
      </c>
      <c r="E11943" t="s">
        <v>1307</v>
      </c>
      <c r="J11943" s="13">
        <v>2200</v>
      </c>
      <c r="K11943" s="13">
        <v>200</v>
      </c>
      <c r="L11943" s="16" t="s">
        <v>1334</v>
      </c>
      <c r="M11943" t="s">
        <v>1368</v>
      </c>
      <c r="P11943" t="s">
        <v>243</v>
      </c>
      <c r="Q11943">
        <v>0.06</v>
      </c>
      <c r="V11943">
        <v>1</v>
      </c>
      <c r="W11943" t="s">
        <v>1371</v>
      </c>
      <c r="X11943" t="s">
        <v>1452</v>
      </c>
    </row>
    <row r="11944" spans="1:24" x14ac:dyDescent="0.3">
      <c r="A11944">
        <v>15749</v>
      </c>
      <c r="B11944" s="15" t="s">
        <v>1050</v>
      </c>
      <c r="C11944" t="str">
        <f>_xlfn.XLOOKUP($B11944, STANDARDS!$A:$A, STANDARDS!$B:$B,,0,2)</f>
        <v>Hebiancun Fm</v>
      </c>
      <c r="D11944" t="s">
        <v>1064</v>
      </c>
      <c r="E11944" t="s">
        <v>1307</v>
      </c>
      <c r="J11944" s="13">
        <v>2200</v>
      </c>
      <c r="K11944" s="13">
        <v>200</v>
      </c>
      <c r="L11944" s="16" t="s">
        <v>1334</v>
      </c>
      <c r="M11944" t="s">
        <v>1368</v>
      </c>
      <c r="P11944" t="s">
        <v>243</v>
      </c>
      <c r="Q11944">
        <v>-0.84</v>
      </c>
      <c r="V11944">
        <v>1</v>
      </c>
      <c r="W11944" t="s">
        <v>1371</v>
      </c>
      <c r="X11944" t="s">
        <v>1452</v>
      </c>
    </row>
    <row r="11945" spans="1:24" x14ac:dyDescent="0.3">
      <c r="A11945">
        <v>15750</v>
      </c>
      <c r="B11945" s="15" t="s">
        <v>1050</v>
      </c>
      <c r="C11945" t="str">
        <f>_xlfn.XLOOKUP($B11945, STANDARDS!$A:$A, STANDARDS!$B:$B,,0,2)</f>
        <v>Hebiancun Fm</v>
      </c>
      <c r="D11945" t="s">
        <v>1064</v>
      </c>
      <c r="E11945" t="s">
        <v>1307</v>
      </c>
      <c r="J11945" s="13">
        <v>2200</v>
      </c>
      <c r="K11945" s="13">
        <v>200</v>
      </c>
      <c r="L11945" s="16" t="s">
        <v>1334</v>
      </c>
      <c r="M11945" t="s">
        <v>1368</v>
      </c>
      <c r="P11945" t="s">
        <v>243</v>
      </c>
      <c r="Q11945">
        <v>-1.3</v>
      </c>
      <c r="V11945">
        <v>1</v>
      </c>
      <c r="W11945" t="s">
        <v>1371</v>
      </c>
      <c r="X11945" t="s">
        <v>1452</v>
      </c>
    </row>
    <row r="11946" spans="1:24" x14ac:dyDescent="0.3">
      <c r="A11946">
        <v>15751</v>
      </c>
      <c r="B11946" s="15" t="s">
        <v>1047</v>
      </c>
      <c r="C11946" t="str">
        <f>_xlfn.XLOOKUP($B11946, STANDARDS!$A:$A, STANDARDS!$B:$B,,0,2)</f>
        <v>Jianancun Fm</v>
      </c>
      <c r="D11946" t="s">
        <v>1064</v>
      </c>
      <c r="E11946" t="s">
        <v>1307</v>
      </c>
      <c r="J11946" s="13">
        <v>2200</v>
      </c>
      <c r="K11946" s="13">
        <v>200</v>
      </c>
      <c r="L11946" s="16" t="s">
        <v>1334</v>
      </c>
      <c r="M11946" t="s">
        <v>583</v>
      </c>
      <c r="P11946" t="s">
        <v>243</v>
      </c>
      <c r="Q11946">
        <v>0.46</v>
      </c>
      <c r="V11946">
        <v>1</v>
      </c>
      <c r="W11946" t="s">
        <v>1371</v>
      </c>
      <c r="X11946" t="s">
        <v>1452</v>
      </c>
    </row>
    <row r="11947" spans="1:24" x14ac:dyDescent="0.3">
      <c r="A11947">
        <v>15752</v>
      </c>
      <c r="B11947" s="15" t="s">
        <v>1047</v>
      </c>
      <c r="C11947" t="str">
        <f>_xlfn.XLOOKUP($B11947, STANDARDS!$A:$A, STANDARDS!$B:$B,,0,2)</f>
        <v>Jianancun Fm</v>
      </c>
      <c r="D11947" t="s">
        <v>1064</v>
      </c>
      <c r="E11947" t="s">
        <v>1307</v>
      </c>
      <c r="J11947" s="13">
        <v>2200</v>
      </c>
      <c r="K11947" s="13">
        <v>200</v>
      </c>
      <c r="L11947" s="16" t="s">
        <v>1334</v>
      </c>
      <c r="M11947" t="s">
        <v>583</v>
      </c>
      <c r="P11947" t="s">
        <v>243</v>
      </c>
      <c r="Q11947">
        <v>-1.61</v>
      </c>
      <c r="V11947">
        <v>1</v>
      </c>
      <c r="W11947" t="s">
        <v>1371</v>
      </c>
      <c r="X11947" t="s">
        <v>1452</v>
      </c>
    </row>
    <row r="11948" spans="1:24" x14ac:dyDescent="0.3">
      <c r="A11948">
        <v>15753</v>
      </c>
      <c r="B11948" s="15" t="s">
        <v>1047</v>
      </c>
      <c r="C11948" t="str">
        <f>_xlfn.XLOOKUP($B11948, STANDARDS!$A:$A, STANDARDS!$B:$B,,0,2)</f>
        <v>Jianancun Fm</v>
      </c>
      <c r="D11948" t="s">
        <v>1064</v>
      </c>
      <c r="E11948" t="s">
        <v>1307</v>
      </c>
      <c r="J11948" s="13">
        <v>2200</v>
      </c>
      <c r="K11948" s="13">
        <v>200</v>
      </c>
      <c r="L11948" s="16" t="s">
        <v>1334</v>
      </c>
      <c r="M11948" t="s">
        <v>583</v>
      </c>
      <c r="P11948" t="s">
        <v>243</v>
      </c>
      <c r="Q11948">
        <v>-1.1200000000000001</v>
      </c>
      <c r="V11948">
        <v>1</v>
      </c>
      <c r="W11948" t="s">
        <v>1371</v>
      </c>
      <c r="X11948" t="s">
        <v>1452</v>
      </c>
    </row>
    <row r="11949" spans="1:24" x14ac:dyDescent="0.3">
      <c r="A11949">
        <v>15754</v>
      </c>
      <c r="B11949" s="15" t="s">
        <v>1046</v>
      </c>
      <c r="C11949" t="str">
        <f>_xlfn.XLOOKUP($B11949, STANDARDS!$A:$A, STANDARDS!$B:$B,,0,2)</f>
        <v>Wenshan Fm</v>
      </c>
      <c r="D11949" t="s">
        <v>1064</v>
      </c>
      <c r="E11949" t="s">
        <v>1307</v>
      </c>
      <c r="J11949" s="13">
        <v>2200</v>
      </c>
      <c r="K11949" s="13">
        <v>200</v>
      </c>
      <c r="L11949" s="16" t="s">
        <v>1334</v>
      </c>
      <c r="M11949" t="s">
        <v>583</v>
      </c>
      <c r="P11949" t="s">
        <v>243</v>
      </c>
      <c r="Q11949">
        <v>0.53</v>
      </c>
      <c r="V11949">
        <v>1</v>
      </c>
      <c r="W11949" t="s">
        <v>1371</v>
      </c>
      <c r="X11949" t="s">
        <v>1452</v>
      </c>
    </row>
    <row r="11950" spans="1:24" x14ac:dyDescent="0.3">
      <c r="A11950">
        <v>15755</v>
      </c>
      <c r="B11950" s="15" t="s">
        <v>1047</v>
      </c>
      <c r="C11950" t="str">
        <f>_xlfn.XLOOKUP($B11950, STANDARDS!$A:$A, STANDARDS!$B:$B,,0,2)</f>
        <v>Jianancun Fm</v>
      </c>
      <c r="D11950" t="s">
        <v>1064</v>
      </c>
      <c r="E11950" t="s">
        <v>1307</v>
      </c>
      <c r="J11950" s="13">
        <v>2200</v>
      </c>
      <c r="K11950" s="13">
        <v>200</v>
      </c>
      <c r="L11950" s="16" t="s">
        <v>1334</v>
      </c>
      <c r="M11950" t="s">
        <v>583</v>
      </c>
      <c r="P11950" t="s">
        <v>243</v>
      </c>
      <c r="Q11950">
        <v>0.15</v>
      </c>
      <c r="V11950">
        <v>1</v>
      </c>
      <c r="W11950" t="s">
        <v>1371</v>
      </c>
      <c r="X11950" t="s">
        <v>1452</v>
      </c>
    </row>
    <row r="11951" spans="1:24" x14ac:dyDescent="0.3">
      <c r="A11951">
        <v>15756</v>
      </c>
      <c r="B11951" s="15" t="s">
        <v>1047</v>
      </c>
      <c r="C11951" t="str">
        <f>_xlfn.XLOOKUP($B11951, STANDARDS!$A:$A, STANDARDS!$B:$B,,0,2)</f>
        <v>Jianancun Fm</v>
      </c>
      <c r="D11951" t="s">
        <v>1064</v>
      </c>
      <c r="E11951" t="s">
        <v>1307</v>
      </c>
      <c r="J11951" s="13">
        <v>2200</v>
      </c>
      <c r="K11951" s="13">
        <v>200</v>
      </c>
      <c r="L11951" s="16" t="s">
        <v>1334</v>
      </c>
      <c r="M11951" t="s">
        <v>583</v>
      </c>
      <c r="P11951" t="s">
        <v>243</v>
      </c>
      <c r="Q11951">
        <v>-0.69</v>
      </c>
      <c r="V11951">
        <v>1</v>
      </c>
      <c r="W11951" t="s">
        <v>1371</v>
      </c>
      <c r="X11951" t="s">
        <v>1452</v>
      </c>
    </row>
    <row r="11952" spans="1:24" x14ac:dyDescent="0.3">
      <c r="A11952">
        <v>15757</v>
      </c>
      <c r="B11952" s="15" t="s">
        <v>1047</v>
      </c>
      <c r="C11952" t="str">
        <f>_xlfn.XLOOKUP($B11952, STANDARDS!$A:$A, STANDARDS!$B:$B,,0,2)</f>
        <v>Jianancun Fm</v>
      </c>
      <c r="D11952" t="s">
        <v>1064</v>
      </c>
      <c r="E11952" t="s">
        <v>1307</v>
      </c>
      <c r="J11952" s="13">
        <v>2200</v>
      </c>
      <c r="K11952" s="13">
        <v>200</v>
      </c>
      <c r="L11952" s="16" t="s">
        <v>1334</v>
      </c>
      <c r="M11952" t="s">
        <v>583</v>
      </c>
      <c r="P11952" t="s">
        <v>243</v>
      </c>
      <c r="Q11952">
        <v>-1.57</v>
      </c>
      <c r="V11952">
        <v>1</v>
      </c>
      <c r="W11952" t="s">
        <v>1371</v>
      </c>
      <c r="X11952" t="s">
        <v>1452</v>
      </c>
    </row>
    <row r="11953" spans="1:24" x14ac:dyDescent="0.3">
      <c r="A11953">
        <v>15758</v>
      </c>
      <c r="B11953" s="15" t="s">
        <v>1047</v>
      </c>
      <c r="C11953" t="str">
        <f>_xlfn.XLOOKUP($B11953, STANDARDS!$A:$A, STANDARDS!$B:$B,,0,2)</f>
        <v>Jianancun Fm</v>
      </c>
      <c r="D11953" t="s">
        <v>1064</v>
      </c>
      <c r="E11953" t="s">
        <v>1307</v>
      </c>
      <c r="J11953" s="13">
        <v>2200</v>
      </c>
      <c r="K11953" s="13">
        <v>200</v>
      </c>
      <c r="L11953" s="16" t="s">
        <v>1334</v>
      </c>
      <c r="M11953" t="s">
        <v>583</v>
      </c>
      <c r="P11953" t="s">
        <v>243</v>
      </c>
      <c r="Q11953">
        <v>-0.99</v>
      </c>
      <c r="V11953">
        <v>1</v>
      </c>
      <c r="W11953" t="s">
        <v>1371</v>
      </c>
      <c r="X11953" t="s">
        <v>1452</v>
      </c>
    </row>
    <row r="11954" spans="1:24" x14ac:dyDescent="0.3">
      <c r="A11954">
        <v>15759</v>
      </c>
      <c r="B11954" s="15" t="s">
        <v>1047</v>
      </c>
      <c r="C11954" t="str">
        <f>_xlfn.XLOOKUP($B11954, STANDARDS!$A:$A, STANDARDS!$B:$B,,0,2)</f>
        <v>Jianancun Fm</v>
      </c>
      <c r="D11954" t="s">
        <v>1064</v>
      </c>
      <c r="E11954" t="s">
        <v>1307</v>
      </c>
      <c r="J11954" s="13">
        <v>2200</v>
      </c>
      <c r="K11954" s="13">
        <v>200</v>
      </c>
      <c r="L11954" s="16" t="s">
        <v>1334</v>
      </c>
      <c r="M11954" t="s">
        <v>583</v>
      </c>
      <c r="P11954" t="s">
        <v>243</v>
      </c>
      <c r="Q11954">
        <v>-1.0900000000000001</v>
      </c>
      <c r="V11954">
        <v>1</v>
      </c>
      <c r="W11954" t="s">
        <v>1371</v>
      </c>
      <c r="X11954" t="s">
        <v>1452</v>
      </c>
    </row>
    <row r="11955" spans="1:24" x14ac:dyDescent="0.3">
      <c r="A11955">
        <v>15760</v>
      </c>
      <c r="B11955" s="15" t="s">
        <v>1047</v>
      </c>
      <c r="C11955" t="str">
        <f>_xlfn.XLOOKUP($B11955, STANDARDS!$A:$A, STANDARDS!$B:$B,,0,2)</f>
        <v>Jianancun Fm</v>
      </c>
      <c r="D11955" t="s">
        <v>1064</v>
      </c>
      <c r="E11955" t="s">
        <v>1307</v>
      </c>
      <c r="J11955" s="13">
        <v>2200</v>
      </c>
      <c r="K11955" s="13">
        <v>200</v>
      </c>
      <c r="L11955" s="16" t="s">
        <v>1334</v>
      </c>
      <c r="M11955" t="s">
        <v>583</v>
      </c>
      <c r="P11955" t="s">
        <v>243</v>
      </c>
      <c r="Q11955">
        <v>-0.94</v>
      </c>
      <c r="V11955">
        <v>1</v>
      </c>
      <c r="W11955" t="s">
        <v>1371</v>
      </c>
      <c r="X11955" t="s">
        <v>1452</v>
      </c>
    </row>
    <row r="11956" spans="1:24" x14ac:dyDescent="0.3">
      <c r="A11956">
        <v>15761</v>
      </c>
      <c r="B11956" s="15" t="s">
        <v>1047</v>
      </c>
      <c r="C11956" t="str">
        <f>_xlfn.XLOOKUP($B11956, STANDARDS!$A:$A, STANDARDS!$B:$B,,0,2)</f>
        <v>Jianancun Fm</v>
      </c>
      <c r="D11956" t="s">
        <v>1064</v>
      </c>
      <c r="E11956" t="s">
        <v>1307</v>
      </c>
      <c r="J11956" s="13">
        <v>2200</v>
      </c>
      <c r="K11956" s="13">
        <v>200</v>
      </c>
      <c r="L11956" s="16" t="s">
        <v>1334</v>
      </c>
      <c r="M11956" t="s">
        <v>583</v>
      </c>
      <c r="P11956" t="s">
        <v>243</v>
      </c>
      <c r="Q11956">
        <v>-1</v>
      </c>
      <c r="V11956">
        <v>1</v>
      </c>
      <c r="W11956" t="s">
        <v>1371</v>
      </c>
      <c r="X11956" t="s">
        <v>1452</v>
      </c>
    </row>
    <row r="11957" spans="1:24" x14ac:dyDescent="0.3">
      <c r="A11957">
        <v>15762</v>
      </c>
      <c r="B11957" s="15" t="s">
        <v>1047</v>
      </c>
      <c r="C11957" t="str">
        <f>_xlfn.XLOOKUP($B11957, STANDARDS!$A:$A, STANDARDS!$B:$B,,0,2)</f>
        <v>Jianancun Fm</v>
      </c>
      <c r="D11957" t="s">
        <v>1064</v>
      </c>
      <c r="E11957" t="s">
        <v>1307</v>
      </c>
      <c r="J11957" s="13">
        <v>2200</v>
      </c>
      <c r="K11957" s="13">
        <v>200</v>
      </c>
      <c r="L11957" s="16" t="s">
        <v>1334</v>
      </c>
      <c r="M11957" t="s">
        <v>583</v>
      </c>
      <c r="P11957" t="s">
        <v>243</v>
      </c>
      <c r="Q11957">
        <v>-0.82</v>
      </c>
      <c r="V11957">
        <v>1</v>
      </c>
      <c r="W11957" t="s">
        <v>1371</v>
      </c>
      <c r="X11957" t="s">
        <v>1452</v>
      </c>
    </row>
    <row r="11958" spans="1:24" x14ac:dyDescent="0.3">
      <c r="A11958">
        <v>15763</v>
      </c>
      <c r="B11958" s="15" t="s">
        <v>1047</v>
      </c>
      <c r="C11958" t="str">
        <f>_xlfn.XLOOKUP($B11958, STANDARDS!$A:$A, STANDARDS!$B:$B,,0,2)</f>
        <v>Jianancun Fm</v>
      </c>
      <c r="D11958" t="s">
        <v>1064</v>
      </c>
      <c r="E11958" t="s">
        <v>1307</v>
      </c>
      <c r="J11958" s="13">
        <v>2200</v>
      </c>
      <c r="K11958" s="13">
        <v>200</v>
      </c>
      <c r="L11958" s="16" t="s">
        <v>1334</v>
      </c>
      <c r="M11958" t="s">
        <v>583</v>
      </c>
      <c r="P11958" t="s">
        <v>243</v>
      </c>
      <c r="Q11958">
        <v>-0.77</v>
      </c>
      <c r="V11958">
        <v>1</v>
      </c>
      <c r="W11958" t="s">
        <v>1371</v>
      </c>
      <c r="X11958" t="s">
        <v>1452</v>
      </c>
    </row>
    <row r="11959" spans="1:24" x14ac:dyDescent="0.3">
      <c r="A11959">
        <v>15764</v>
      </c>
      <c r="B11959" s="15" t="s">
        <v>1052</v>
      </c>
      <c r="C11959" t="str">
        <f>_xlfn.XLOOKUP($B11959, STANDARDS!$A:$A, STANDARDS!$B:$B,,0,2)</f>
        <v>Nandaxian Mbr, Dashling Fm</v>
      </c>
      <c r="D11959" t="s">
        <v>1064</v>
      </c>
      <c r="E11959" t="s">
        <v>1307</v>
      </c>
      <c r="J11959" s="13">
        <v>2450</v>
      </c>
      <c r="K11959" s="13">
        <v>50</v>
      </c>
      <c r="L11959" s="16" t="s">
        <v>1334</v>
      </c>
      <c r="M11959" t="s">
        <v>583</v>
      </c>
      <c r="P11959" t="s">
        <v>243</v>
      </c>
      <c r="Q11959">
        <v>1.65</v>
      </c>
      <c r="V11959">
        <v>1</v>
      </c>
      <c r="W11959" t="s">
        <v>1371</v>
      </c>
      <c r="X11959" t="s">
        <v>1452</v>
      </c>
    </row>
    <row r="11960" spans="1:24" x14ac:dyDescent="0.3">
      <c r="A11960">
        <v>15765</v>
      </c>
      <c r="B11960" s="15" t="s">
        <v>1052</v>
      </c>
      <c r="C11960" t="str">
        <f>_xlfn.XLOOKUP($B11960, STANDARDS!$A:$A, STANDARDS!$B:$B,,0,2)</f>
        <v>Nandaxian Mbr, Dashling Fm</v>
      </c>
      <c r="D11960" t="s">
        <v>1064</v>
      </c>
      <c r="E11960" t="s">
        <v>1307</v>
      </c>
      <c r="J11960" s="13">
        <v>2450</v>
      </c>
      <c r="K11960" s="13">
        <v>50</v>
      </c>
      <c r="L11960" s="16" t="s">
        <v>1334</v>
      </c>
      <c r="M11960" t="s">
        <v>583</v>
      </c>
      <c r="P11960" t="s">
        <v>243</v>
      </c>
      <c r="Q11960">
        <v>1.33</v>
      </c>
      <c r="V11960">
        <v>1</v>
      </c>
      <c r="W11960" t="s">
        <v>1371</v>
      </c>
      <c r="X11960" t="s">
        <v>1452</v>
      </c>
    </row>
    <row r="11961" spans="1:24" x14ac:dyDescent="0.3">
      <c r="A11961">
        <v>15766</v>
      </c>
      <c r="B11961" s="15" t="s">
        <v>1052</v>
      </c>
      <c r="C11961" t="str">
        <f>_xlfn.XLOOKUP($B11961, STANDARDS!$A:$A, STANDARDS!$B:$B,,0,2)</f>
        <v>Nandaxian Mbr, Dashling Fm</v>
      </c>
      <c r="D11961" t="s">
        <v>1064</v>
      </c>
      <c r="E11961" t="s">
        <v>1307</v>
      </c>
      <c r="J11961" s="13">
        <v>2450</v>
      </c>
      <c r="K11961" s="13">
        <v>50</v>
      </c>
      <c r="L11961" s="16" t="s">
        <v>1334</v>
      </c>
      <c r="M11961" t="s">
        <v>583</v>
      </c>
      <c r="P11961" t="s">
        <v>243</v>
      </c>
      <c r="Q11961">
        <v>1.24</v>
      </c>
      <c r="V11961">
        <v>1</v>
      </c>
      <c r="W11961" t="s">
        <v>1371</v>
      </c>
      <c r="X11961" t="s">
        <v>1452</v>
      </c>
    </row>
    <row r="11962" spans="1:24" x14ac:dyDescent="0.3">
      <c r="A11962">
        <v>15767</v>
      </c>
      <c r="B11962" s="15" t="s">
        <v>1052</v>
      </c>
      <c r="C11962" t="str">
        <f>_xlfn.XLOOKUP($B11962, STANDARDS!$A:$A, STANDARDS!$B:$B,,0,2)</f>
        <v>Nandaxian Mbr, Dashling Fm</v>
      </c>
      <c r="D11962" t="s">
        <v>1064</v>
      </c>
      <c r="E11962" t="s">
        <v>1307</v>
      </c>
      <c r="J11962" s="13">
        <v>2450</v>
      </c>
      <c r="K11962" s="13">
        <v>50</v>
      </c>
      <c r="L11962" s="16" t="s">
        <v>1334</v>
      </c>
      <c r="M11962" t="s">
        <v>583</v>
      </c>
      <c r="P11962" t="s">
        <v>243</v>
      </c>
      <c r="Q11962">
        <v>1.67</v>
      </c>
      <c r="V11962">
        <v>1</v>
      </c>
      <c r="W11962" t="s">
        <v>1371</v>
      </c>
      <c r="X11962" t="s">
        <v>1452</v>
      </c>
    </row>
    <row r="11963" spans="1:24" x14ac:dyDescent="0.3">
      <c r="A11963">
        <v>15768</v>
      </c>
      <c r="B11963" s="15" t="s">
        <v>1052</v>
      </c>
      <c r="C11963" t="str">
        <f>_xlfn.XLOOKUP($B11963, STANDARDS!$A:$A, STANDARDS!$B:$B,,0,2)</f>
        <v>Nandaxian Mbr, Dashling Fm</v>
      </c>
      <c r="D11963" t="s">
        <v>1064</v>
      </c>
      <c r="E11963" t="s">
        <v>1307</v>
      </c>
      <c r="J11963" s="13">
        <v>2450</v>
      </c>
      <c r="K11963" s="13">
        <v>50</v>
      </c>
      <c r="L11963" s="16" t="s">
        <v>1334</v>
      </c>
      <c r="M11963" t="s">
        <v>583</v>
      </c>
      <c r="P11963" t="s">
        <v>243</v>
      </c>
      <c r="Q11963">
        <v>1.44</v>
      </c>
      <c r="V11963">
        <v>1</v>
      </c>
      <c r="W11963" t="s">
        <v>1371</v>
      </c>
      <c r="X11963" t="s">
        <v>1452</v>
      </c>
    </row>
    <row r="11964" spans="1:24" x14ac:dyDescent="0.3">
      <c r="A11964">
        <v>15769</v>
      </c>
      <c r="B11964" s="15" t="s">
        <v>1052</v>
      </c>
      <c r="C11964" t="str">
        <f>_xlfn.XLOOKUP($B11964, STANDARDS!$A:$A, STANDARDS!$B:$B,,0,2)</f>
        <v>Nandaxian Mbr, Dashling Fm</v>
      </c>
      <c r="D11964" t="s">
        <v>1064</v>
      </c>
      <c r="E11964" t="s">
        <v>1307</v>
      </c>
      <c r="J11964" s="13">
        <v>2450</v>
      </c>
      <c r="K11964" s="13">
        <v>50</v>
      </c>
      <c r="L11964" s="16" t="s">
        <v>1334</v>
      </c>
      <c r="M11964" t="s">
        <v>583</v>
      </c>
      <c r="P11964" t="s">
        <v>243</v>
      </c>
      <c r="Q11964">
        <v>1.47</v>
      </c>
      <c r="V11964">
        <v>1</v>
      </c>
      <c r="W11964" t="s">
        <v>1371</v>
      </c>
      <c r="X11964" t="s">
        <v>1452</v>
      </c>
    </row>
    <row r="11965" spans="1:24" x14ac:dyDescent="0.3">
      <c r="A11965">
        <v>15770</v>
      </c>
      <c r="B11965" s="15" t="s">
        <v>1052</v>
      </c>
      <c r="C11965" t="str">
        <f>_xlfn.XLOOKUP($B11965, STANDARDS!$A:$A, STANDARDS!$B:$B,,0,2)</f>
        <v>Nandaxian Mbr, Dashling Fm</v>
      </c>
      <c r="D11965" t="s">
        <v>1064</v>
      </c>
      <c r="E11965" t="s">
        <v>1307</v>
      </c>
      <c r="J11965" s="13">
        <v>2450</v>
      </c>
      <c r="K11965" s="13">
        <v>50</v>
      </c>
      <c r="L11965" s="16" t="s">
        <v>1334</v>
      </c>
      <c r="M11965" t="s">
        <v>583</v>
      </c>
      <c r="P11965" t="s">
        <v>243</v>
      </c>
      <c r="Q11965">
        <v>1.68</v>
      </c>
      <c r="V11965">
        <v>1</v>
      </c>
      <c r="W11965" t="s">
        <v>1371</v>
      </c>
      <c r="X11965" t="s">
        <v>1452</v>
      </c>
    </row>
    <row r="11966" spans="1:24" x14ac:dyDescent="0.3">
      <c r="A11966">
        <v>15771</v>
      </c>
      <c r="B11966" s="15" t="s">
        <v>1052</v>
      </c>
      <c r="C11966" t="str">
        <f>_xlfn.XLOOKUP($B11966, STANDARDS!$A:$A, STANDARDS!$B:$B,,0,2)</f>
        <v>Nandaxian Mbr, Dashling Fm</v>
      </c>
      <c r="D11966" t="s">
        <v>1064</v>
      </c>
      <c r="E11966" t="s">
        <v>1307</v>
      </c>
      <c r="J11966" s="13">
        <v>2450</v>
      </c>
      <c r="K11966" s="13">
        <v>50</v>
      </c>
      <c r="L11966" s="16" t="s">
        <v>1334</v>
      </c>
      <c r="M11966" t="s">
        <v>583</v>
      </c>
      <c r="P11966" t="s">
        <v>243</v>
      </c>
      <c r="Q11966">
        <v>1.67</v>
      </c>
      <c r="V11966">
        <v>1</v>
      </c>
      <c r="W11966" t="s">
        <v>1371</v>
      </c>
      <c r="X11966" t="s">
        <v>1452</v>
      </c>
    </row>
    <row r="11967" spans="1:24" x14ac:dyDescent="0.3">
      <c r="A11967">
        <v>15772</v>
      </c>
      <c r="B11967" s="15" t="s">
        <v>1052</v>
      </c>
      <c r="C11967" t="str">
        <f>_xlfn.XLOOKUP($B11967, STANDARDS!$A:$A, STANDARDS!$B:$B,,0,2)</f>
        <v>Nandaxian Mbr, Dashling Fm</v>
      </c>
      <c r="D11967" t="s">
        <v>1064</v>
      </c>
      <c r="E11967" t="s">
        <v>1307</v>
      </c>
      <c r="J11967" s="13">
        <v>2450</v>
      </c>
      <c r="K11967" s="13">
        <v>50</v>
      </c>
      <c r="L11967" s="16" t="s">
        <v>1334</v>
      </c>
      <c r="M11967" t="s">
        <v>583</v>
      </c>
      <c r="P11967" t="s">
        <v>243</v>
      </c>
      <c r="Q11967">
        <v>2.02</v>
      </c>
      <c r="V11967">
        <v>1</v>
      </c>
      <c r="W11967" t="s">
        <v>1371</v>
      </c>
      <c r="X11967" t="s">
        <v>1452</v>
      </c>
    </row>
    <row r="11968" spans="1:24" x14ac:dyDescent="0.3">
      <c r="A11968">
        <v>15773</v>
      </c>
      <c r="B11968" s="15" t="s">
        <v>1052</v>
      </c>
      <c r="C11968" t="str">
        <f>_xlfn.XLOOKUP($B11968, STANDARDS!$A:$A, STANDARDS!$B:$B,,0,2)</f>
        <v>Nandaxian Mbr, Dashling Fm</v>
      </c>
      <c r="D11968" t="s">
        <v>1064</v>
      </c>
      <c r="E11968" t="s">
        <v>1307</v>
      </c>
      <c r="J11968" s="13">
        <v>2450</v>
      </c>
      <c r="K11968" s="13">
        <v>50</v>
      </c>
      <c r="L11968" s="16" t="s">
        <v>1334</v>
      </c>
      <c r="M11968" t="s">
        <v>583</v>
      </c>
      <c r="P11968" t="s">
        <v>243</v>
      </c>
      <c r="Q11968">
        <v>1.68</v>
      </c>
      <c r="V11968">
        <v>1</v>
      </c>
      <c r="W11968" t="s">
        <v>1371</v>
      </c>
      <c r="X11968" t="s">
        <v>1452</v>
      </c>
    </row>
    <row r="11969" spans="1:24" x14ac:dyDescent="0.3">
      <c r="A11969">
        <v>15774</v>
      </c>
      <c r="B11969" s="15" t="s">
        <v>1052</v>
      </c>
      <c r="C11969" t="str">
        <f>_xlfn.XLOOKUP($B11969, STANDARDS!$A:$A, STANDARDS!$B:$B,,0,2)</f>
        <v>Nandaxian Mbr, Dashling Fm</v>
      </c>
      <c r="D11969" t="s">
        <v>1064</v>
      </c>
      <c r="E11969" t="s">
        <v>1307</v>
      </c>
      <c r="J11969" s="13">
        <v>2450</v>
      </c>
      <c r="K11969" s="13">
        <v>50</v>
      </c>
      <c r="L11969" s="16" t="s">
        <v>1334</v>
      </c>
      <c r="M11969" t="s">
        <v>583</v>
      </c>
      <c r="P11969" t="s">
        <v>243</v>
      </c>
      <c r="Q11969">
        <v>1.46</v>
      </c>
      <c r="V11969">
        <v>1</v>
      </c>
      <c r="W11969" t="s">
        <v>1371</v>
      </c>
      <c r="X11969" t="s">
        <v>1452</v>
      </c>
    </row>
    <row r="11970" spans="1:24" x14ac:dyDescent="0.3">
      <c r="A11970">
        <v>15775</v>
      </c>
      <c r="B11970" s="15" t="s">
        <v>1052</v>
      </c>
      <c r="C11970" t="str">
        <f>_xlfn.XLOOKUP($B11970, STANDARDS!$A:$A, STANDARDS!$B:$B,,0,2)</f>
        <v>Nandaxian Mbr, Dashling Fm</v>
      </c>
      <c r="D11970" t="s">
        <v>1064</v>
      </c>
      <c r="E11970" t="s">
        <v>1307</v>
      </c>
      <c r="J11970" s="13">
        <v>2450</v>
      </c>
      <c r="K11970" s="13">
        <v>50</v>
      </c>
      <c r="L11970" s="16" t="s">
        <v>1334</v>
      </c>
      <c r="M11970" t="s">
        <v>583</v>
      </c>
      <c r="P11970" t="s">
        <v>243</v>
      </c>
      <c r="Q11970">
        <v>1.74</v>
      </c>
      <c r="V11970">
        <v>1</v>
      </c>
      <c r="W11970" t="s">
        <v>1371</v>
      </c>
      <c r="X11970" t="s">
        <v>1452</v>
      </c>
    </row>
    <row r="11971" spans="1:24" x14ac:dyDescent="0.3">
      <c r="A11971">
        <v>15776</v>
      </c>
      <c r="B11971" s="15" t="s">
        <v>1052</v>
      </c>
      <c r="C11971" t="str">
        <f>_xlfn.XLOOKUP($B11971, STANDARDS!$A:$A, STANDARDS!$B:$B,,0,2)</f>
        <v>Nandaxian Mbr, Dashling Fm</v>
      </c>
      <c r="D11971" t="s">
        <v>1064</v>
      </c>
      <c r="E11971" t="s">
        <v>1307</v>
      </c>
      <c r="J11971" s="13">
        <v>2450</v>
      </c>
      <c r="K11971" s="13">
        <v>50</v>
      </c>
      <c r="L11971" s="16" t="s">
        <v>1334</v>
      </c>
      <c r="M11971" t="s">
        <v>583</v>
      </c>
      <c r="P11971" t="s">
        <v>243</v>
      </c>
      <c r="Q11971">
        <v>1.34</v>
      </c>
      <c r="V11971">
        <v>1</v>
      </c>
      <c r="W11971" t="s">
        <v>1371</v>
      </c>
      <c r="X11971" t="s">
        <v>1452</v>
      </c>
    </row>
    <row r="11972" spans="1:24" x14ac:dyDescent="0.3">
      <c r="A11972">
        <v>15777</v>
      </c>
      <c r="B11972" s="15" t="s">
        <v>1052</v>
      </c>
      <c r="C11972" t="str">
        <f>_xlfn.XLOOKUP($B11972, STANDARDS!$A:$A, STANDARDS!$B:$B,,0,2)</f>
        <v>Nandaxian Mbr, Dashling Fm</v>
      </c>
      <c r="D11972" t="s">
        <v>1064</v>
      </c>
      <c r="E11972" t="s">
        <v>1307</v>
      </c>
      <c r="J11972" s="13">
        <v>2450</v>
      </c>
      <c r="K11972" s="13">
        <v>50</v>
      </c>
      <c r="L11972" s="16" t="s">
        <v>1334</v>
      </c>
      <c r="M11972" t="s">
        <v>583</v>
      </c>
      <c r="P11972" t="s">
        <v>243</v>
      </c>
      <c r="Q11972">
        <v>2.25</v>
      </c>
      <c r="V11972">
        <v>1</v>
      </c>
      <c r="W11972" t="s">
        <v>1371</v>
      </c>
      <c r="X11972" t="s">
        <v>1452</v>
      </c>
    </row>
    <row r="11973" spans="1:24" x14ac:dyDescent="0.3">
      <c r="A11973">
        <v>15778</v>
      </c>
      <c r="B11973" s="15" t="s">
        <v>1052</v>
      </c>
      <c r="C11973" t="str">
        <f>_xlfn.XLOOKUP($B11973, STANDARDS!$A:$A, STANDARDS!$B:$B,,0,2)</f>
        <v>Nandaxian Mbr, Dashling Fm</v>
      </c>
      <c r="D11973" t="s">
        <v>1064</v>
      </c>
      <c r="E11973" t="s">
        <v>1307</v>
      </c>
      <c r="J11973" s="13">
        <v>2450</v>
      </c>
      <c r="K11973" s="13">
        <v>50</v>
      </c>
      <c r="L11973" s="16" t="s">
        <v>1334</v>
      </c>
      <c r="M11973" t="s">
        <v>583</v>
      </c>
      <c r="P11973" t="s">
        <v>243</v>
      </c>
      <c r="Q11973">
        <v>2.61</v>
      </c>
      <c r="V11973">
        <v>1</v>
      </c>
      <c r="W11973" t="s">
        <v>1371</v>
      </c>
      <c r="X11973" t="s">
        <v>1452</v>
      </c>
    </row>
    <row r="11974" spans="1:24" x14ac:dyDescent="0.3">
      <c r="A11974">
        <v>15779</v>
      </c>
      <c r="B11974" s="15" t="s">
        <v>1052</v>
      </c>
      <c r="C11974" t="str">
        <f>_xlfn.XLOOKUP($B11974, STANDARDS!$A:$A, STANDARDS!$B:$B,,0,2)</f>
        <v>Nandaxian Mbr, Dashling Fm</v>
      </c>
      <c r="D11974" t="s">
        <v>1064</v>
      </c>
      <c r="E11974" t="s">
        <v>1307</v>
      </c>
      <c r="J11974" s="13">
        <v>2450</v>
      </c>
      <c r="K11974" s="13">
        <v>50</v>
      </c>
      <c r="L11974" s="16" t="s">
        <v>1334</v>
      </c>
      <c r="M11974" t="s">
        <v>583</v>
      </c>
      <c r="P11974" t="s">
        <v>243</v>
      </c>
      <c r="Q11974">
        <v>3.08</v>
      </c>
      <c r="V11974">
        <v>1</v>
      </c>
      <c r="W11974" t="s">
        <v>1371</v>
      </c>
      <c r="X11974" t="s">
        <v>1452</v>
      </c>
    </row>
    <row r="11975" spans="1:24" x14ac:dyDescent="0.3">
      <c r="A11975">
        <v>15780</v>
      </c>
      <c r="B11975" s="15" t="s">
        <v>1052</v>
      </c>
      <c r="C11975" t="str">
        <f>_xlfn.XLOOKUP($B11975, STANDARDS!$A:$A, STANDARDS!$B:$B,,0,2)</f>
        <v>Nandaxian Mbr, Dashling Fm</v>
      </c>
      <c r="D11975" t="s">
        <v>1064</v>
      </c>
      <c r="E11975" t="s">
        <v>1307</v>
      </c>
      <c r="J11975" s="13">
        <v>2450</v>
      </c>
      <c r="K11975" s="13">
        <v>50</v>
      </c>
      <c r="L11975" s="16" t="s">
        <v>1334</v>
      </c>
      <c r="M11975" t="s">
        <v>583</v>
      </c>
      <c r="P11975" t="s">
        <v>243</v>
      </c>
      <c r="Q11975">
        <v>2.44</v>
      </c>
      <c r="V11975">
        <v>1</v>
      </c>
      <c r="W11975" t="s">
        <v>1371</v>
      </c>
      <c r="X11975" t="s">
        <v>1452</v>
      </c>
    </row>
    <row r="11976" spans="1:24" x14ac:dyDescent="0.3">
      <c r="A11976">
        <v>15781</v>
      </c>
      <c r="B11976" s="15" t="s">
        <v>1052</v>
      </c>
      <c r="C11976" t="str">
        <f>_xlfn.XLOOKUP($B11976, STANDARDS!$A:$A, STANDARDS!$B:$B,,0,2)</f>
        <v>Nandaxian Mbr, Dashling Fm</v>
      </c>
      <c r="D11976" t="s">
        <v>1064</v>
      </c>
      <c r="E11976" t="s">
        <v>1307</v>
      </c>
      <c r="J11976" s="13">
        <v>2450</v>
      </c>
      <c r="K11976" s="13">
        <v>50</v>
      </c>
      <c r="L11976" s="16" t="s">
        <v>1334</v>
      </c>
      <c r="M11976" t="s">
        <v>583</v>
      </c>
      <c r="P11976" t="s">
        <v>243</v>
      </c>
      <c r="Q11976">
        <v>2.39</v>
      </c>
      <c r="V11976">
        <v>1</v>
      </c>
      <c r="W11976" t="s">
        <v>1371</v>
      </c>
      <c r="X11976" t="s">
        <v>1452</v>
      </c>
    </row>
    <row r="11977" spans="1:24" x14ac:dyDescent="0.3">
      <c r="A11977">
        <v>15782</v>
      </c>
      <c r="B11977" s="15" t="s">
        <v>1052</v>
      </c>
      <c r="C11977" t="str">
        <f>_xlfn.XLOOKUP($B11977, STANDARDS!$A:$A, STANDARDS!$B:$B,,0,2)</f>
        <v>Nandaxian Mbr, Dashling Fm</v>
      </c>
      <c r="D11977" t="s">
        <v>1064</v>
      </c>
      <c r="E11977" t="s">
        <v>1307</v>
      </c>
      <c r="J11977" s="13">
        <v>2450</v>
      </c>
      <c r="K11977" s="13">
        <v>50</v>
      </c>
      <c r="L11977" s="16" t="s">
        <v>1334</v>
      </c>
      <c r="M11977" t="s">
        <v>583</v>
      </c>
      <c r="P11977" t="s">
        <v>243</v>
      </c>
      <c r="Q11977">
        <v>2.68</v>
      </c>
      <c r="V11977">
        <v>1</v>
      </c>
      <c r="W11977" t="s">
        <v>1371</v>
      </c>
      <c r="X11977" t="s">
        <v>1452</v>
      </c>
    </row>
    <row r="11978" spans="1:24" x14ac:dyDescent="0.3">
      <c r="A11978">
        <v>15783</v>
      </c>
      <c r="B11978" s="15" t="s">
        <v>1052</v>
      </c>
      <c r="C11978" t="str">
        <f>_xlfn.XLOOKUP($B11978, STANDARDS!$A:$A, STANDARDS!$B:$B,,0,2)</f>
        <v>Nandaxian Mbr, Dashling Fm</v>
      </c>
      <c r="D11978" t="s">
        <v>1064</v>
      </c>
      <c r="E11978" t="s">
        <v>1307</v>
      </c>
      <c r="J11978" s="13">
        <v>2450</v>
      </c>
      <c r="K11978" s="13">
        <v>50</v>
      </c>
      <c r="L11978" s="16" t="s">
        <v>1334</v>
      </c>
      <c r="M11978" t="s">
        <v>583</v>
      </c>
      <c r="P11978" t="s">
        <v>243</v>
      </c>
      <c r="Q11978">
        <v>2.29</v>
      </c>
      <c r="V11978">
        <v>1</v>
      </c>
      <c r="W11978" t="s">
        <v>1371</v>
      </c>
      <c r="X11978" t="s">
        <v>1452</v>
      </c>
    </row>
    <row r="11979" spans="1:24" x14ac:dyDescent="0.3">
      <c r="A11979">
        <v>15784</v>
      </c>
      <c r="B11979" s="15" t="s">
        <v>1052</v>
      </c>
      <c r="C11979" t="str">
        <f>_xlfn.XLOOKUP($B11979, STANDARDS!$A:$A, STANDARDS!$B:$B,,0,2)</f>
        <v>Nandaxian Mbr, Dashling Fm</v>
      </c>
      <c r="D11979" t="s">
        <v>1064</v>
      </c>
      <c r="E11979" t="s">
        <v>1307</v>
      </c>
      <c r="J11979" s="13">
        <v>2450</v>
      </c>
      <c r="K11979" s="13">
        <v>50</v>
      </c>
      <c r="L11979" s="16" t="s">
        <v>1334</v>
      </c>
      <c r="M11979" t="s">
        <v>583</v>
      </c>
      <c r="P11979" t="s">
        <v>243</v>
      </c>
      <c r="Q11979">
        <v>2.52</v>
      </c>
      <c r="V11979">
        <v>1</v>
      </c>
      <c r="W11979" t="s">
        <v>1371</v>
      </c>
      <c r="X11979" t="s">
        <v>1452</v>
      </c>
    </row>
    <row r="11980" spans="1:24" x14ac:dyDescent="0.3">
      <c r="A11980">
        <v>15785</v>
      </c>
      <c r="B11980" s="15" t="s">
        <v>1052</v>
      </c>
      <c r="C11980" t="str">
        <f>_xlfn.XLOOKUP($B11980, STANDARDS!$A:$A, STANDARDS!$B:$B,,0,2)</f>
        <v>Nandaxian Mbr, Dashling Fm</v>
      </c>
      <c r="D11980" t="s">
        <v>1064</v>
      </c>
      <c r="E11980" t="s">
        <v>1307</v>
      </c>
      <c r="J11980" s="13">
        <v>2450</v>
      </c>
      <c r="K11980" s="13">
        <v>50</v>
      </c>
      <c r="L11980" s="16" t="s">
        <v>1334</v>
      </c>
      <c r="M11980" t="s">
        <v>583</v>
      </c>
      <c r="P11980" t="s">
        <v>243</v>
      </c>
      <c r="Q11980">
        <v>3.08</v>
      </c>
      <c r="V11980">
        <v>1</v>
      </c>
      <c r="W11980" t="s">
        <v>1371</v>
      </c>
      <c r="X11980" t="s">
        <v>1452</v>
      </c>
    </row>
    <row r="11981" spans="1:24" x14ac:dyDescent="0.3">
      <c r="A11981">
        <v>15786</v>
      </c>
      <c r="B11981" s="15" t="s">
        <v>1052</v>
      </c>
      <c r="C11981" t="str">
        <f>_xlfn.XLOOKUP($B11981, STANDARDS!$A:$A, STANDARDS!$B:$B,,0,2)</f>
        <v>Nandaxian Mbr, Dashling Fm</v>
      </c>
      <c r="D11981" t="s">
        <v>1064</v>
      </c>
      <c r="E11981" t="s">
        <v>1307</v>
      </c>
      <c r="J11981" s="13">
        <v>2450</v>
      </c>
      <c r="K11981" s="13">
        <v>50</v>
      </c>
      <c r="L11981" s="16" t="s">
        <v>1334</v>
      </c>
      <c r="M11981" t="s">
        <v>583</v>
      </c>
      <c r="P11981" t="s">
        <v>243</v>
      </c>
      <c r="Q11981">
        <v>3.12</v>
      </c>
      <c r="V11981">
        <v>1</v>
      </c>
      <c r="W11981" t="s">
        <v>1371</v>
      </c>
      <c r="X11981" t="s">
        <v>1452</v>
      </c>
    </row>
    <row r="11982" spans="1:24" x14ac:dyDescent="0.3">
      <c r="A11982">
        <v>15787</v>
      </c>
      <c r="B11982" s="15" t="s">
        <v>1052</v>
      </c>
      <c r="C11982" t="str">
        <f>_xlfn.XLOOKUP($B11982, STANDARDS!$A:$A, STANDARDS!$B:$B,,0,2)</f>
        <v>Nandaxian Mbr, Dashling Fm</v>
      </c>
      <c r="D11982" t="s">
        <v>1064</v>
      </c>
      <c r="E11982" t="s">
        <v>1307</v>
      </c>
      <c r="J11982" s="13">
        <v>2450</v>
      </c>
      <c r="K11982" s="13">
        <v>50</v>
      </c>
      <c r="L11982" s="16" t="s">
        <v>1334</v>
      </c>
      <c r="M11982" t="s">
        <v>583</v>
      </c>
      <c r="P11982" t="s">
        <v>243</v>
      </c>
      <c r="Q11982">
        <v>3.12</v>
      </c>
      <c r="V11982">
        <v>1</v>
      </c>
      <c r="W11982" t="s">
        <v>1371</v>
      </c>
      <c r="X11982" t="s">
        <v>1452</v>
      </c>
    </row>
    <row r="11983" spans="1:24" x14ac:dyDescent="0.3">
      <c r="A11983">
        <v>15788</v>
      </c>
      <c r="B11983" s="15" t="s">
        <v>1052</v>
      </c>
      <c r="C11983" t="str">
        <f>_xlfn.XLOOKUP($B11983, STANDARDS!$A:$A, STANDARDS!$B:$B,,0,2)</f>
        <v>Nandaxian Mbr, Dashling Fm</v>
      </c>
      <c r="D11983" t="s">
        <v>1064</v>
      </c>
      <c r="E11983" t="s">
        <v>1307</v>
      </c>
      <c r="J11983" s="13">
        <v>2450</v>
      </c>
      <c r="K11983" s="13">
        <v>50</v>
      </c>
      <c r="L11983" s="16" t="s">
        <v>1334</v>
      </c>
      <c r="M11983" t="s">
        <v>583</v>
      </c>
      <c r="P11983" t="s">
        <v>243</v>
      </c>
      <c r="Q11983">
        <v>1.76</v>
      </c>
      <c r="V11983">
        <v>1</v>
      </c>
      <c r="W11983" t="s">
        <v>1371</v>
      </c>
      <c r="X11983" t="s">
        <v>1452</v>
      </c>
    </row>
    <row r="11984" spans="1:24" x14ac:dyDescent="0.3">
      <c r="A11984">
        <v>15789</v>
      </c>
      <c r="B11984" s="15" t="s">
        <v>1052</v>
      </c>
      <c r="C11984" t="str">
        <f>_xlfn.XLOOKUP($B11984, STANDARDS!$A:$A, STANDARDS!$B:$B,,0,2)</f>
        <v>Nandaxian Mbr, Dashling Fm</v>
      </c>
      <c r="D11984" t="s">
        <v>1064</v>
      </c>
      <c r="E11984" t="s">
        <v>1307</v>
      </c>
      <c r="J11984" s="13">
        <v>2450</v>
      </c>
      <c r="K11984" s="13">
        <v>50</v>
      </c>
      <c r="L11984" s="16" t="s">
        <v>1334</v>
      </c>
      <c r="M11984" t="s">
        <v>583</v>
      </c>
      <c r="P11984" t="s">
        <v>243</v>
      </c>
      <c r="Q11984">
        <v>2.72</v>
      </c>
      <c r="V11984">
        <v>1</v>
      </c>
      <c r="W11984" t="s">
        <v>1371</v>
      </c>
      <c r="X11984" t="s">
        <v>1452</v>
      </c>
    </row>
    <row r="11985" spans="1:24" x14ac:dyDescent="0.3">
      <c r="A11985">
        <v>15790</v>
      </c>
      <c r="B11985" s="15" t="s">
        <v>1052</v>
      </c>
      <c r="C11985" t="str">
        <f>_xlfn.XLOOKUP($B11985, STANDARDS!$A:$A, STANDARDS!$B:$B,,0,2)</f>
        <v>Nandaxian Mbr, Dashling Fm</v>
      </c>
      <c r="D11985" t="s">
        <v>1064</v>
      </c>
      <c r="E11985" t="s">
        <v>1307</v>
      </c>
      <c r="J11985" s="13">
        <v>2450</v>
      </c>
      <c r="K11985" s="13">
        <v>50</v>
      </c>
      <c r="L11985" s="16" t="s">
        <v>1334</v>
      </c>
      <c r="M11985" t="s">
        <v>583</v>
      </c>
      <c r="P11985" t="s">
        <v>243</v>
      </c>
      <c r="Q11985">
        <v>2.69</v>
      </c>
      <c r="V11985">
        <v>1</v>
      </c>
      <c r="W11985" t="s">
        <v>1371</v>
      </c>
      <c r="X11985" t="s">
        <v>1452</v>
      </c>
    </row>
    <row r="11986" spans="1:24" x14ac:dyDescent="0.3">
      <c r="A11986">
        <v>15791</v>
      </c>
      <c r="B11986" s="15" t="s">
        <v>1052</v>
      </c>
      <c r="C11986" t="str">
        <f>_xlfn.XLOOKUP($B11986, STANDARDS!$A:$A, STANDARDS!$B:$B,,0,2)</f>
        <v>Nandaxian Mbr, Dashling Fm</v>
      </c>
      <c r="D11986" t="s">
        <v>1064</v>
      </c>
      <c r="E11986" t="s">
        <v>1307</v>
      </c>
      <c r="J11986" s="13">
        <v>2450</v>
      </c>
      <c r="K11986" s="13">
        <v>50</v>
      </c>
      <c r="L11986" s="16" t="s">
        <v>1334</v>
      </c>
      <c r="M11986" t="s">
        <v>583</v>
      </c>
      <c r="P11986" t="s">
        <v>243</v>
      </c>
      <c r="Q11986">
        <v>2.65</v>
      </c>
      <c r="V11986">
        <v>1</v>
      </c>
      <c r="W11986" t="s">
        <v>1371</v>
      </c>
      <c r="X11986" t="s">
        <v>1452</v>
      </c>
    </row>
    <row r="11987" spans="1:24" x14ac:dyDescent="0.3">
      <c r="A11987">
        <v>15792</v>
      </c>
      <c r="B11987" s="15" t="s">
        <v>1052</v>
      </c>
      <c r="C11987" t="str">
        <f>_xlfn.XLOOKUP($B11987, STANDARDS!$A:$A, STANDARDS!$B:$B,,0,2)</f>
        <v>Nandaxian Mbr, Dashling Fm</v>
      </c>
      <c r="D11987" t="s">
        <v>1064</v>
      </c>
      <c r="E11987" t="s">
        <v>1307</v>
      </c>
      <c r="J11987" s="13">
        <v>2450</v>
      </c>
      <c r="K11987" s="13">
        <v>50</v>
      </c>
      <c r="L11987" s="16" t="s">
        <v>1334</v>
      </c>
      <c r="M11987" t="s">
        <v>583</v>
      </c>
      <c r="P11987" t="s">
        <v>243</v>
      </c>
      <c r="Q11987">
        <v>2.81</v>
      </c>
      <c r="V11987">
        <v>1</v>
      </c>
      <c r="W11987" t="s">
        <v>1371</v>
      </c>
      <c r="X11987" t="s">
        <v>1452</v>
      </c>
    </row>
    <row r="11988" spans="1:24" x14ac:dyDescent="0.3">
      <c r="A11988">
        <v>15793</v>
      </c>
      <c r="B11988" s="15" t="s">
        <v>1052</v>
      </c>
      <c r="C11988" t="str">
        <f>_xlfn.XLOOKUP($B11988, STANDARDS!$A:$A, STANDARDS!$B:$B,,0,2)</f>
        <v>Nandaxian Mbr, Dashling Fm</v>
      </c>
      <c r="D11988" t="s">
        <v>1064</v>
      </c>
      <c r="E11988" t="s">
        <v>1307</v>
      </c>
      <c r="J11988" s="13">
        <v>2450</v>
      </c>
      <c r="K11988" s="13">
        <v>50</v>
      </c>
      <c r="L11988" s="16" t="s">
        <v>1334</v>
      </c>
      <c r="M11988" t="s">
        <v>583</v>
      </c>
      <c r="P11988" t="s">
        <v>243</v>
      </c>
      <c r="Q11988">
        <v>2.89</v>
      </c>
      <c r="V11988">
        <v>1</v>
      </c>
      <c r="W11988" t="s">
        <v>1371</v>
      </c>
      <c r="X11988" t="s">
        <v>1452</v>
      </c>
    </row>
    <row r="11989" spans="1:24" x14ac:dyDescent="0.3">
      <c r="A11989">
        <v>15794</v>
      </c>
      <c r="B11989" s="15" t="s">
        <v>1052</v>
      </c>
      <c r="C11989" t="str">
        <f>_xlfn.XLOOKUP($B11989, STANDARDS!$A:$A, STANDARDS!$B:$B,,0,2)</f>
        <v>Nandaxian Mbr, Dashling Fm</v>
      </c>
      <c r="D11989" t="s">
        <v>1064</v>
      </c>
      <c r="E11989" t="s">
        <v>1307</v>
      </c>
      <c r="J11989" s="13">
        <v>2450</v>
      </c>
      <c r="K11989" s="13">
        <v>50</v>
      </c>
      <c r="L11989" s="16" t="s">
        <v>1334</v>
      </c>
      <c r="M11989" t="s">
        <v>583</v>
      </c>
      <c r="P11989" t="s">
        <v>243</v>
      </c>
      <c r="Q11989">
        <v>2.61</v>
      </c>
      <c r="V11989">
        <v>1</v>
      </c>
      <c r="W11989" t="s">
        <v>1371</v>
      </c>
      <c r="X11989" t="s">
        <v>1452</v>
      </c>
    </row>
    <row r="11990" spans="1:24" x14ac:dyDescent="0.3">
      <c r="A11990">
        <v>15795</v>
      </c>
      <c r="B11990" s="15" t="s">
        <v>1052</v>
      </c>
      <c r="C11990" t="str">
        <f>_xlfn.XLOOKUP($B11990, STANDARDS!$A:$A, STANDARDS!$B:$B,,0,2)</f>
        <v>Nandaxian Mbr, Dashling Fm</v>
      </c>
      <c r="D11990" t="s">
        <v>1064</v>
      </c>
      <c r="E11990" t="s">
        <v>1307</v>
      </c>
      <c r="J11990" s="13">
        <v>2450</v>
      </c>
      <c r="K11990" s="13">
        <v>50</v>
      </c>
      <c r="L11990" s="16" t="s">
        <v>1334</v>
      </c>
      <c r="M11990" t="s">
        <v>583</v>
      </c>
      <c r="P11990" t="s">
        <v>243</v>
      </c>
      <c r="Q11990">
        <v>2.81</v>
      </c>
      <c r="V11990">
        <v>1</v>
      </c>
      <c r="W11990" t="s">
        <v>1371</v>
      </c>
      <c r="X11990" t="s">
        <v>1452</v>
      </c>
    </row>
    <row r="11991" spans="1:24" x14ac:dyDescent="0.3">
      <c r="A11991">
        <v>15796</v>
      </c>
      <c r="B11991" s="15" t="s">
        <v>1052</v>
      </c>
      <c r="C11991" t="str">
        <f>_xlfn.XLOOKUP($B11991, STANDARDS!$A:$A, STANDARDS!$B:$B,,0,2)</f>
        <v>Nandaxian Mbr, Dashling Fm</v>
      </c>
      <c r="D11991" t="s">
        <v>1064</v>
      </c>
      <c r="E11991" t="s">
        <v>1307</v>
      </c>
      <c r="J11991" s="13">
        <v>2450</v>
      </c>
      <c r="K11991" s="13">
        <v>50</v>
      </c>
      <c r="L11991" s="16" t="s">
        <v>1334</v>
      </c>
      <c r="M11991" t="s">
        <v>583</v>
      </c>
      <c r="P11991" t="s">
        <v>243</v>
      </c>
      <c r="Q11991">
        <v>3.52</v>
      </c>
      <c r="V11991">
        <v>1</v>
      </c>
      <c r="W11991" t="s">
        <v>1371</v>
      </c>
      <c r="X11991" t="s">
        <v>1452</v>
      </c>
    </row>
    <row r="11992" spans="1:24" x14ac:dyDescent="0.3">
      <c r="A11992">
        <v>15797</v>
      </c>
      <c r="B11992" s="15" t="s">
        <v>1052</v>
      </c>
      <c r="C11992" t="str">
        <f>_xlfn.XLOOKUP($B11992, STANDARDS!$A:$A, STANDARDS!$B:$B,,0,2)</f>
        <v>Nandaxian Mbr, Dashling Fm</v>
      </c>
      <c r="D11992" t="s">
        <v>1064</v>
      </c>
      <c r="E11992" t="s">
        <v>1307</v>
      </c>
      <c r="J11992" s="13">
        <v>2450</v>
      </c>
      <c r="K11992" s="13">
        <v>50</v>
      </c>
      <c r="L11992" s="16" t="s">
        <v>1334</v>
      </c>
      <c r="M11992" t="s">
        <v>583</v>
      </c>
      <c r="P11992" t="s">
        <v>243</v>
      </c>
      <c r="Q11992">
        <v>1.76</v>
      </c>
      <c r="V11992">
        <v>1</v>
      </c>
      <c r="W11992" t="s">
        <v>1371</v>
      </c>
      <c r="X11992" t="s">
        <v>1452</v>
      </c>
    </row>
    <row r="11993" spans="1:24" x14ac:dyDescent="0.3">
      <c r="A11993">
        <v>15798</v>
      </c>
      <c r="B11993" s="15" t="s">
        <v>1052</v>
      </c>
      <c r="C11993" t="str">
        <f>_xlfn.XLOOKUP($B11993, STANDARDS!$A:$A, STANDARDS!$B:$B,,0,2)</f>
        <v>Nandaxian Mbr, Dashling Fm</v>
      </c>
      <c r="D11993" t="s">
        <v>1064</v>
      </c>
      <c r="E11993" t="s">
        <v>1307</v>
      </c>
      <c r="J11993" s="13">
        <v>2450</v>
      </c>
      <c r="K11993" s="13">
        <v>50</v>
      </c>
      <c r="L11993" s="16" t="s">
        <v>1334</v>
      </c>
      <c r="M11993" t="s">
        <v>583</v>
      </c>
      <c r="P11993" t="s">
        <v>243</v>
      </c>
      <c r="Q11993">
        <v>2.89</v>
      </c>
      <c r="V11993">
        <v>1</v>
      </c>
      <c r="W11993" t="s">
        <v>1371</v>
      </c>
      <c r="X11993" t="s">
        <v>1452</v>
      </c>
    </row>
    <row r="11994" spans="1:24" x14ac:dyDescent="0.3">
      <c r="A11994">
        <v>15799</v>
      </c>
      <c r="B11994" s="15" t="s">
        <v>1052</v>
      </c>
      <c r="C11994" t="str">
        <f>_xlfn.XLOOKUP($B11994, STANDARDS!$A:$A, STANDARDS!$B:$B,,0,2)</f>
        <v>Nandaxian Mbr, Dashling Fm</v>
      </c>
      <c r="D11994" t="s">
        <v>1064</v>
      </c>
      <c r="E11994" t="s">
        <v>1307</v>
      </c>
      <c r="J11994" s="13">
        <v>2450</v>
      </c>
      <c r="K11994" s="13">
        <v>50</v>
      </c>
      <c r="L11994" s="16" t="s">
        <v>1334</v>
      </c>
      <c r="M11994" t="s">
        <v>583</v>
      </c>
      <c r="P11994" t="s">
        <v>243</v>
      </c>
      <c r="Q11994">
        <v>2.68</v>
      </c>
      <c r="V11994">
        <v>1</v>
      </c>
      <c r="W11994" t="s">
        <v>1371</v>
      </c>
      <c r="X11994" t="s">
        <v>1452</v>
      </c>
    </row>
    <row r="11995" spans="1:24" x14ac:dyDescent="0.3">
      <c r="A11995">
        <v>15800</v>
      </c>
      <c r="B11995" s="15" t="s">
        <v>1052</v>
      </c>
      <c r="C11995" t="str">
        <f>_xlfn.XLOOKUP($B11995, STANDARDS!$A:$A, STANDARDS!$B:$B,,0,2)</f>
        <v>Nandaxian Mbr, Dashling Fm</v>
      </c>
      <c r="D11995" t="s">
        <v>1064</v>
      </c>
      <c r="E11995" t="s">
        <v>1307</v>
      </c>
      <c r="J11995" s="13">
        <v>2450</v>
      </c>
      <c r="K11995" s="13">
        <v>50</v>
      </c>
      <c r="L11995" s="16" t="s">
        <v>1334</v>
      </c>
      <c r="M11995" t="s">
        <v>583</v>
      </c>
      <c r="P11995" t="s">
        <v>243</v>
      </c>
      <c r="Q11995">
        <v>2.7</v>
      </c>
      <c r="V11995">
        <v>1</v>
      </c>
      <c r="W11995" t="s">
        <v>1371</v>
      </c>
      <c r="X11995" t="s">
        <v>1452</v>
      </c>
    </row>
    <row r="11996" spans="1:24" x14ac:dyDescent="0.3">
      <c r="A11996">
        <v>15801</v>
      </c>
      <c r="B11996" s="15" t="s">
        <v>1052</v>
      </c>
      <c r="C11996" t="str">
        <f>_xlfn.XLOOKUP($B11996, STANDARDS!$A:$A, STANDARDS!$B:$B,,0,2)</f>
        <v>Nandaxian Mbr, Dashling Fm</v>
      </c>
      <c r="D11996" t="s">
        <v>1064</v>
      </c>
      <c r="E11996" t="s">
        <v>1307</v>
      </c>
      <c r="J11996" s="13">
        <v>2450</v>
      </c>
      <c r="K11996" s="13">
        <v>50</v>
      </c>
      <c r="L11996" s="16" t="s">
        <v>1334</v>
      </c>
      <c r="M11996" t="s">
        <v>583</v>
      </c>
      <c r="P11996" t="s">
        <v>243</v>
      </c>
      <c r="Q11996">
        <v>2.35</v>
      </c>
      <c r="V11996">
        <v>1</v>
      </c>
      <c r="W11996" t="s">
        <v>1371</v>
      </c>
      <c r="X11996" t="s">
        <v>1452</v>
      </c>
    </row>
    <row r="11997" spans="1:24" x14ac:dyDescent="0.3">
      <c r="A11997">
        <v>15802</v>
      </c>
      <c r="B11997" s="15" t="s">
        <v>1052</v>
      </c>
      <c r="C11997" t="str">
        <f>_xlfn.XLOOKUP($B11997, STANDARDS!$A:$A, STANDARDS!$B:$B,,0,2)</f>
        <v>Nandaxian Mbr, Dashling Fm</v>
      </c>
      <c r="D11997" t="s">
        <v>1064</v>
      </c>
      <c r="E11997" t="s">
        <v>1307</v>
      </c>
      <c r="J11997" s="13">
        <v>2450</v>
      </c>
      <c r="K11997" s="13">
        <v>50</v>
      </c>
      <c r="L11997" s="16" t="s">
        <v>1334</v>
      </c>
      <c r="M11997" t="s">
        <v>583</v>
      </c>
      <c r="P11997" t="s">
        <v>243</v>
      </c>
      <c r="Q11997">
        <v>2.54</v>
      </c>
      <c r="V11997">
        <v>1</v>
      </c>
      <c r="W11997" t="s">
        <v>1371</v>
      </c>
      <c r="X11997" t="s">
        <v>1452</v>
      </c>
    </row>
    <row r="11998" spans="1:24" x14ac:dyDescent="0.3">
      <c r="A11998">
        <v>15803</v>
      </c>
      <c r="B11998" s="15" t="s">
        <v>1052</v>
      </c>
      <c r="C11998" t="str">
        <f>_xlfn.XLOOKUP($B11998, STANDARDS!$A:$A, STANDARDS!$B:$B,,0,2)</f>
        <v>Nandaxian Mbr, Dashling Fm</v>
      </c>
      <c r="D11998" t="s">
        <v>1064</v>
      </c>
      <c r="E11998" t="s">
        <v>1307</v>
      </c>
      <c r="J11998" s="13">
        <v>2450</v>
      </c>
      <c r="K11998" s="13">
        <v>50</v>
      </c>
      <c r="L11998" s="16" t="s">
        <v>1334</v>
      </c>
      <c r="M11998" t="s">
        <v>583</v>
      </c>
      <c r="P11998" t="s">
        <v>243</v>
      </c>
      <c r="Q11998">
        <v>2.44</v>
      </c>
      <c r="V11998">
        <v>1</v>
      </c>
      <c r="W11998" t="s">
        <v>1371</v>
      </c>
      <c r="X11998" t="s">
        <v>1452</v>
      </c>
    </row>
    <row r="11999" spans="1:24" x14ac:dyDescent="0.3">
      <c r="A11999">
        <v>15804</v>
      </c>
      <c r="B11999" s="15" t="s">
        <v>1052</v>
      </c>
      <c r="C11999" t="str">
        <f>_xlfn.XLOOKUP($B11999, STANDARDS!$A:$A, STANDARDS!$B:$B,,0,2)</f>
        <v>Nandaxian Mbr, Dashling Fm</v>
      </c>
      <c r="D11999" t="s">
        <v>1064</v>
      </c>
      <c r="E11999" t="s">
        <v>1307</v>
      </c>
      <c r="J11999" s="13">
        <v>2450</v>
      </c>
      <c r="K11999" s="13">
        <v>50</v>
      </c>
      <c r="L11999" s="16" t="s">
        <v>1334</v>
      </c>
      <c r="M11999" t="s">
        <v>583</v>
      </c>
      <c r="P11999" t="s">
        <v>243</v>
      </c>
      <c r="Q11999">
        <v>1.04</v>
      </c>
      <c r="V11999">
        <v>1</v>
      </c>
      <c r="W11999" t="s">
        <v>1371</v>
      </c>
      <c r="X11999" t="s">
        <v>1452</v>
      </c>
    </row>
    <row r="12000" spans="1:24" x14ac:dyDescent="0.3">
      <c r="A12000">
        <v>15805</v>
      </c>
      <c r="B12000" s="15" t="s">
        <v>1052</v>
      </c>
      <c r="C12000" t="str">
        <f>_xlfn.XLOOKUP($B12000, STANDARDS!$A:$A, STANDARDS!$B:$B,,0,2)</f>
        <v>Nandaxian Mbr, Dashling Fm</v>
      </c>
      <c r="D12000" t="s">
        <v>1064</v>
      </c>
      <c r="E12000" t="s">
        <v>1307</v>
      </c>
      <c r="J12000" s="13">
        <v>2450</v>
      </c>
      <c r="K12000" s="13">
        <v>50</v>
      </c>
      <c r="L12000" s="16" t="s">
        <v>1334</v>
      </c>
      <c r="M12000" t="s">
        <v>583</v>
      </c>
      <c r="P12000" t="s">
        <v>243</v>
      </c>
      <c r="Q12000">
        <v>1.74</v>
      </c>
      <c r="V12000">
        <v>1</v>
      </c>
      <c r="W12000" t="s">
        <v>1371</v>
      </c>
      <c r="X12000" t="s">
        <v>1452</v>
      </c>
    </row>
    <row r="12001" spans="1:24" x14ac:dyDescent="0.3">
      <c r="A12001">
        <v>15806</v>
      </c>
      <c r="B12001" s="15" t="s">
        <v>1052</v>
      </c>
      <c r="C12001" t="str">
        <f>_xlfn.XLOOKUP($B12001, STANDARDS!$A:$A, STANDARDS!$B:$B,,0,2)</f>
        <v>Nandaxian Mbr, Dashling Fm</v>
      </c>
      <c r="D12001" t="s">
        <v>1064</v>
      </c>
      <c r="E12001" t="s">
        <v>1307</v>
      </c>
      <c r="J12001" s="13">
        <v>2450</v>
      </c>
      <c r="K12001" s="13">
        <v>50</v>
      </c>
      <c r="L12001" s="16" t="s">
        <v>1334</v>
      </c>
      <c r="M12001" t="s">
        <v>583</v>
      </c>
      <c r="P12001" t="s">
        <v>243</v>
      </c>
      <c r="Q12001">
        <v>1.42</v>
      </c>
      <c r="V12001">
        <v>1</v>
      </c>
      <c r="W12001" t="s">
        <v>1371</v>
      </c>
      <c r="X12001" t="s">
        <v>1452</v>
      </c>
    </row>
    <row r="12002" spans="1:24" x14ac:dyDescent="0.3">
      <c r="A12002">
        <v>15807</v>
      </c>
      <c r="B12002" s="15" t="s">
        <v>1052</v>
      </c>
      <c r="C12002" t="str">
        <f>_xlfn.XLOOKUP($B12002, STANDARDS!$A:$A, STANDARDS!$B:$B,,0,2)</f>
        <v>Nandaxian Mbr, Dashling Fm</v>
      </c>
      <c r="D12002" t="s">
        <v>1064</v>
      </c>
      <c r="E12002" t="s">
        <v>1307</v>
      </c>
      <c r="J12002" s="13">
        <v>2450</v>
      </c>
      <c r="K12002" s="13">
        <v>50</v>
      </c>
      <c r="L12002" s="16" t="s">
        <v>1334</v>
      </c>
      <c r="M12002" t="s">
        <v>583</v>
      </c>
      <c r="P12002" t="s">
        <v>243</v>
      </c>
      <c r="Q12002">
        <v>2.0699999999999998</v>
      </c>
      <c r="V12002">
        <v>1</v>
      </c>
      <c r="W12002" t="s">
        <v>1371</v>
      </c>
      <c r="X12002" t="s">
        <v>1452</v>
      </c>
    </row>
    <row r="12003" spans="1:24" x14ac:dyDescent="0.3">
      <c r="A12003">
        <v>15808</v>
      </c>
      <c r="B12003" s="15" t="s">
        <v>1052</v>
      </c>
      <c r="C12003" t="str">
        <f>_xlfn.XLOOKUP($B12003, STANDARDS!$A:$A, STANDARDS!$B:$B,,0,2)</f>
        <v>Nandaxian Mbr, Dashling Fm</v>
      </c>
      <c r="D12003" t="s">
        <v>1064</v>
      </c>
      <c r="E12003" t="s">
        <v>1307</v>
      </c>
      <c r="J12003" s="13">
        <v>2450</v>
      </c>
      <c r="K12003" s="13">
        <v>50</v>
      </c>
      <c r="L12003" s="16" t="s">
        <v>1334</v>
      </c>
      <c r="M12003" t="s">
        <v>583</v>
      </c>
      <c r="P12003" t="s">
        <v>243</v>
      </c>
      <c r="Q12003">
        <v>1.96</v>
      </c>
      <c r="V12003">
        <v>1</v>
      </c>
      <c r="W12003" t="s">
        <v>1371</v>
      </c>
      <c r="X12003" t="s">
        <v>1452</v>
      </c>
    </row>
    <row r="12004" spans="1:24" x14ac:dyDescent="0.3">
      <c r="A12004">
        <v>15809</v>
      </c>
      <c r="B12004" s="15" t="s">
        <v>1052</v>
      </c>
      <c r="C12004" t="str">
        <f>_xlfn.XLOOKUP($B12004, STANDARDS!$A:$A, STANDARDS!$B:$B,,0,2)</f>
        <v>Nandaxian Mbr, Dashling Fm</v>
      </c>
      <c r="D12004" t="s">
        <v>1064</v>
      </c>
      <c r="E12004" t="s">
        <v>1307</v>
      </c>
      <c r="J12004" s="13">
        <v>2450</v>
      </c>
      <c r="K12004" s="13">
        <v>50</v>
      </c>
      <c r="L12004" s="16" t="s">
        <v>1334</v>
      </c>
      <c r="M12004" t="s">
        <v>583</v>
      </c>
      <c r="P12004" t="s">
        <v>243</v>
      </c>
      <c r="Q12004">
        <v>2.0699999999999998</v>
      </c>
      <c r="V12004">
        <v>1</v>
      </c>
      <c r="W12004" t="s">
        <v>1371</v>
      </c>
      <c r="X12004" t="s">
        <v>1452</v>
      </c>
    </row>
    <row r="12005" spans="1:24" x14ac:dyDescent="0.3">
      <c r="A12005">
        <v>15810</v>
      </c>
      <c r="B12005" s="15" t="s">
        <v>1052</v>
      </c>
      <c r="C12005" t="str">
        <f>_xlfn.XLOOKUP($B12005, STANDARDS!$A:$A, STANDARDS!$B:$B,,0,2)</f>
        <v>Nandaxian Mbr, Dashling Fm</v>
      </c>
      <c r="D12005" t="s">
        <v>1064</v>
      </c>
      <c r="E12005" t="s">
        <v>1307</v>
      </c>
      <c r="J12005" s="13">
        <v>2450</v>
      </c>
      <c r="K12005" s="13">
        <v>50</v>
      </c>
      <c r="L12005" s="16" t="s">
        <v>1334</v>
      </c>
      <c r="M12005" t="s">
        <v>583</v>
      </c>
      <c r="P12005" t="s">
        <v>243</v>
      </c>
      <c r="Q12005">
        <v>2.15</v>
      </c>
      <c r="V12005">
        <v>1</v>
      </c>
      <c r="W12005" t="s">
        <v>1371</v>
      </c>
      <c r="X12005" t="s">
        <v>1452</v>
      </c>
    </row>
    <row r="12006" spans="1:24" x14ac:dyDescent="0.3">
      <c r="A12006">
        <v>15811</v>
      </c>
      <c r="B12006" s="15" t="s">
        <v>1052</v>
      </c>
      <c r="C12006" t="str">
        <f>_xlfn.XLOOKUP($B12006, STANDARDS!$A:$A, STANDARDS!$B:$B,,0,2)</f>
        <v>Nandaxian Mbr, Dashling Fm</v>
      </c>
      <c r="D12006" t="s">
        <v>1064</v>
      </c>
      <c r="E12006" t="s">
        <v>1307</v>
      </c>
      <c r="J12006" s="13">
        <v>2450</v>
      </c>
      <c r="K12006" s="13">
        <v>50</v>
      </c>
      <c r="L12006" s="16" t="s">
        <v>1334</v>
      </c>
      <c r="M12006" t="s">
        <v>583</v>
      </c>
      <c r="P12006" t="s">
        <v>243</v>
      </c>
      <c r="Q12006">
        <v>1.84</v>
      </c>
      <c r="V12006">
        <v>1</v>
      </c>
      <c r="W12006" t="s">
        <v>1371</v>
      </c>
      <c r="X12006" t="s">
        <v>1452</v>
      </c>
    </row>
    <row r="12007" spans="1:24" x14ac:dyDescent="0.3">
      <c r="A12007">
        <v>15812</v>
      </c>
      <c r="B12007" s="15" t="s">
        <v>1052</v>
      </c>
      <c r="C12007" t="str">
        <f>_xlfn.XLOOKUP($B12007, STANDARDS!$A:$A, STANDARDS!$B:$B,,0,2)</f>
        <v>Nandaxian Mbr, Dashling Fm</v>
      </c>
      <c r="D12007" t="s">
        <v>1064</v>
      </c>
      <c r="E12007" t="s">
        <v>1307</v>
      </c>
      <c r="J12007" s="13">
        <v>2450</v>
      </c>
      <c r="K12007" s="13">
        <v>50</v>
      </c>
      <c r="L12007" s="16" t="s">
        <v>1334</v>
      </c>
      <c r="M12007" t="s">
        <v>583</v>
      </c>
      <c r="P12007" t="s">
        <v>243</v>
      </c>
      <c r="Q12007">
        <v>1.4</v>
      </c>
      <c r="V12007">
        <v>1</v>
      </c>
      <c r="W12007" t="s">
        <v>1371</v>
      </c>
      <c r="X12007" t="s">
        <v>1452</v>
      </c>
    </row>
    <row r="12008" spans="1:24" x14ac:dyDescent="0.3">
      <c r="A12008">
        <v>15813</v>
      </c>
      <c r="B12008" s="15" t="s">
        <v>1052</v>
      </c>
      <c r="C12008" t="str">
        <f>_xlfn.XLOOKUP($B12008, STANDARDS!$A:$A, STANDARDS!$B:$B,,0,2)</f>
        <v>Nandaxian Mbr, Dashling Fm</v>
      </c>
      <c r="D12008" t="s">
        <v>1064</v>
      </c>
      <c r="E12008" t="s">
        <v>1307</v>
      </c>
      <c r="J12008" s="13">
        <v>2450</v>
      </c>
      <c r="K12008" s="13">
        <v>50</v>
      </c>
      <c r="L12008" s="16" t="s">
        <v>1334</v>
      </c>
      <c r="M12008" t="s">
        <v>583</v>
      </c>
      <c r="P12008" t="s">
        <v>243</v>
      </c>
      <c r="Q12008">
        <v>1.55</v>
      </c>
      <c r="V12008">
        <v>1</v>
      </c>
      <c r="W12008" t="s">
        <v>1371</v>
      </c>
      <c r="X12008" t="s">
        <v>1452</v>
      </c>
    </row>
    <row r="12009" spans="1:24" x14ac:dyDescent="0.3">
      <c r="A12009">
        <v>15814</v>
      </c>
      <c r="B12009" s="15" t="s">
        <v>1052</v>
      </c>
      <c r="C12009" t="str">
        <f>_xlfn.XLOOKUP($B12009, STANDARDS!$A:$A, STANDARDS!$B:$B,,0,2)</f>
        <v>Nandaxian Mbr, Dashling Fm</v>
      </c>
      <c r="D12009" t="s">
        <v>1064</v>
      </c>
      <c r="E12009" t="s">
        <v>1307</v>
      </c>
      <c r="J12009" s="13">
        <v>2450</v>
      </c>
      <c r="K12009" s="13">
        <v>50</v>
      </c>
      <c r="L12009" s="16" t="s">
        <v>1334</v>
      </c>
      <c r="M12009" t="s">
        <v>583</v>
      </c>
      <c r="P12009" t="s">
        <v>243</v>
      </c>
      <c r="Q12009">
        <v>1.55</v>
      </c>
      <c r="V12009">
        <v>1</v>
      </c>
      <c r="W12009" t="s">
        <v>1371</v>
      </c>
      <c r="X12009" t="s">
        <v>1452</v>
      </c>
    </row>
    <row r="12010" spans="1:24" x14ac:dyDescent="0.3">
      <c r="A12010">
        <v>15815</v>
      </c>
      <c r="B12010" s="15" t="s">
        <v>1052</v>
      </c>
      <c r="C12010" t="str">
        <f>_xlfn.XLOOKUP($B12010, STANDARDS!$A:$A, STANDARDS!$B:$B,,0,2)</f>
        <v>Nandaxian Mbr, Dashling Fm</v>
      </c>
      <c r="D12010" t="s">
        <v>1064</v>
      </c>
      <c r="E12010" t="s">
        <v>1307</v>
      </c>
      <c r="J12010" s="13">
        <v>2450</v>
      </c>
      <c r="K12010" s="13">
        <v>50</v>
      </c>
      <c r="L12010" s="16" t="s">
        <v>1334</v>
      </c>
      <c r="M12010" t="s">
        <v>583</v>
      </c>
      <c r="P12010" t="s">
        <v>243</v>
      </c>
      <c r="Q12010">
        <v>1.56</v>
      </c>
      <c r="V12010">
        <v>1</v>
      </c>
      <c r="W12010" t="s">
        <v>1371</v>
      </c>
      <c r="X12010" t="s">
        <v>1452</v>
      </c>
    </row>
    <row r="12011" spans="1:24" x14ac:dyDescent="0.3">
      <c r="A12011">
        <v>15816</v>
      </c>
      <c r="B12011" s="15" t="s">
        <v>1052</v>
      </c>
      <c r="C12011" t="str">
        <f>_xlfn.XLOOKUP($B12011, STANDARDS!$A:$A, STANDARDS!$B:$B,,0,2)</f>
        <v>Nandaxian Mbr, Dashling Fm</v>
      </c>
      <c r="D12011" t="s">
        <v>1064</v>
      </c>
      <c r="E12011" t="s">
        <v>1307</v>
      </c>
      <c r="J12011" s="13">
        <v>2450</v>
      </c>
      <c r="K12011" s="13">
        <v>50</v>
      </c>
      <c r="L12011" s="16" t="s">
        <v>1334</v>
      </c>
      <c r="M12011" t="s">
        <v>583</v>
      </c>
      <c r="P12011" t="s">
        <v>243</v>
      </c>
      <c r="Q12011">
        <v>1.59</v>
      </c>
      <c r="V12011">
        <v>1</v>
      </c>
      <c r="W12011" t="s">
        <v>1371</v>
      </c>
      <c r="X12011" t="s">
        <v>1452</v>
      </c>
    </row>
    <row r="12012" spans="1:24" x14ac:dyDescent="0.3">
      <c r="A12012">
        <v>15817</v>
      </c>
      <c r="B12012" s="15" t="s">
        <v>1052</v>
      </c>
      <c r="C12012" t="str">
        <f>_xlfn.XLOOKUP($B12012, STANDARDS!$A:$A, STANDARDS!$B:$B,,0,2)</f>
        <v>Nandaxian Mbr, Dashling Fm</v>
      </c>
      <c r="D12012" t="s">
        <v>1064</v>
      </c>
      <c r="E12012" t="s">
        <v>1307</v>
      </c>
      <c r="J12012" s="13">
        <v>2450</v>
      </c>
      <c r="K12012" s="13">
        <v>50</v>
      </c>
      <c r="L12012" s="16" t="s">
        <v>1334</v>
      </c>
      <c r="M12012" t="s">
        <v>583</v>
      </c>
      <c r="P12012" t="s">
        <v>243</v>
      </c>
      <c r="Q12012">
        <v>1.74</v>
      </c>
      <c r="V12012">
        <v>1</v>
      </c>
      <c r="W12012" t="s">
        <v>1371</v>
      </c>
      <c r="X12012" t="s">
        <v>1452</v>
      </c>
    </row>
    <row r="12013" spans="1:24" x14ac:dyDescent="0.3">
      <c r="A12013">
        <v>15818</v>
      </c>
      <c r="B12013" s="15" t="s">
        <v>1052</v>
      </c>
      <c r="C12013" t="str">
        <f>_xlfn.XLOOKUP($B12013, STANDARDS!$A:$A, STANDARDS!$B:$B,,0,2)</f>
        <v>Nandaxian Mbr, Dashling Fm</v>
      </c>
      <c r="D12013" t="s">
        <v>1064</v>
      </c>
      <c r="E12013" t="s">
        <v>1307</v>
      </c>
      <c r="J12013" s="13">
        <v>2450</v>
      </c>
      <c r="K12013" s="13">
        <v>50</v>
      </c>
      <c r="L12013" s="16" t="s">
        <v>1334</v>
      </c>
      <c r="M12013" t="s">
        <v>583</v>
      </c>
      <c r="P12013" t="s">
        <v>243</v>
      </c>
      <c r="Q12013">
        <v>1.36</v>
      </c>
      <c r="V12013">
        <v>1</v>
      </c>
      <c r="W12013" t="s">
        <v>1371</v>
      </c>
      <c r="X12013" t="s">
        <v>1452</v>
      </c>
    </row>
    <row r="12014" spans="1:24" x14ac:dyDescent="0.3">
      <c r="A12014">
        <v>15819</v>
      </c>
      <c r="B12014" s="15" t="s">
        <v>1052</v>
      </c>
      <c r="C12014" t="str">
        <f>_xlfn.XLOOKUP($B12014, STANDARDS!$A:$A, STANDARDS!$B:$B,,0,2)</f>
        <v>Nandaxian Mbr, Dashling Fm</v>
      </c>
      <c r="D12014" t="s">
        <v>1064</v>
      </c>
      <c r="E12014" t="s">
        <v>1307</v>
      </c>
      <c r="J12014" s="13">
        <v>2450</v>
      </c>
      <c r="K12014" s="13">
        <v>50</v>
      </c>
      <c r="L12014" s="16" t="s">
        <v>1334</v>
      </c>
      <c r="M12014" t="s">
        <v>583</v>
      </c>
      <c r="P12014" t="s">
        <v>243</v>
      </c>
      <c r="Q12014">
        <v>2.27</v>
      </c>
      <c r="V12014">
        <v>1</v>
      </c>
      <c r="W12014" t="s">
        <v>1371</v>
      </c>
      <c r="X12014" t="s">
        <v>1452</v>
      </c>
    </row>
    <row r="12015" spans="1:24" x14ac:dyDescent="0.3">
      <c r="A12015">
        <v>15820</v>
      </c>
      <c r="B12015" s="15" t="s">
        <v>1052</v>
      </c>
      <c r="C12015" t="str">
        <f>_xlfn.XLOOKUP($B12015, STANDARDS!$A:$A, STANDARDS!$B:$B,,0,2)</f>
        <v>Nandaxian Mbr, Dashling Fm</v>
      </c>
      <c r="D12015" t="s">
        <v>1064</v>
      </c>
      <c r="E12015" t="s">
        <v>1307</v>
      </c>
      <c r="J12015" s="13">
        <v>2450</v>
      </c>
      <c r="K12015" s="13">
        <v>50</v>
      </c>
      <c r="L12015" s="16" t="s">
        <v>1334</v>
      </c>
      <c r="M12015" t="s">
        <v>583</v>
      </c>
      <c r="P12015" t="s">
        <v>243</v>
      </c>
      <c r="Q12015">
        <v>1.39</v>
      </c>
      <c r="V12015">
        <v>1</v>
      </c>
      <c r="W12015" t="s">
        <v>1371</v>
      </c>
      <c r="X12015" t="s">
        <v>1452</v>
      </c>
    </row>
    <row r="12016" spans="1:24" x14ac:dyDescent="0.3">
      <c r="A12016">
        <v>15821</v>
      </c>
      <c r="B12016" s="15" t="s">
        <v>1052</v>
      </c>
      <c r="C12016" t="str">
        <f>_xlfn.XLOOKUP($B12016, STANDARDS!$A:$A, STANDARDS!$B:$B,,0,2)</f>
        <v>Nandaxian Mbr, Dashling Fm</v>
      </c>
      <c r="D12016" t="s">
        <v>1064</v>
      </c>
      <c r="E12016" t="s">
        <v>1307</v>
      </c>
      <c r="J12016" s="13">
        <v>2450</v>
      </c>
      <c r="K12016" s="13">
        <v>50</v>
      </c>
      <c r="L12016" s="16" t="s">
        <v>1334</v>
      </c>
      <c r="M12016" t="s">
        <v>583</v>
      </c>
      <c r="P12016" t="s">
        <v>243</v>
      </c>
      <c r="Q12016">
        <v>1.61</v>
      </c>
      <c r="V12016">
        <v>1</v>
      </c>
      <c r="W12016" t="s">
        <v>1371</v>
      </c>
      <c r="X12016" t="s">
        <v>1452</v>
      </c>
    </row>
    <row r="12017" spans="1:24" x14ac:dyDescent="0.3">
      <c r="A12017">
        <v>15822</v>
      </c>
      <c r="B12017" s="15" t="s">
        <v>1052</v>
      </c>
      <c r="C12017" t="str">
        <f>_xlfn.XLOOKUP($B12017, STANDARDS!$A:$A, STANDARDS!$B:$B,,0,2)</f>
        <v>Nandaxian Mbr, Dashling Fm</v>
      </c>
      <c r="D12017" t="s">
        <v>1064</v>
      </c>
      <c r="E12017" t="s">
        <v>1307</v>
      </c>
      <c r="J12017" s="13">
        <v>2450</v>
      </c>
      <c r="K12017" s="13">
        <v>50</v>
      </c>
      <c r="L12017" s="16" t="s">
        <v>1334</v>
      </c>
      <c r="M12017" t="s">
        <v>583</v>
      </c>
      <c r="P12017" t="s">
        <v>243</v>
      </c>
      <c r="Q12017">
        <v>1.56</v>
      </c>
      <c r="V12017">
        <v>1</v>
      </c>
      <c r="W12017" t="s">
        <v>1371</v>
      </c>
      <c r="X12017" t="s">
        <v>1452</v>
      </c>
    </row>
    <row r="12018" spans="1:24" x14ac:dyDescent="0.3">
      <c r="A12018">
        <v>15823</v>
      </c>
      <c r="B12018" s="15" t="s">
        <v>1052</v>
      </c>
      <c r="C12018" t="str">
        <f>_xlfn.XLOOKUP($B12018, STANDARDS!$A:$A, STANDARDS!$B:$B,,0,2)</f>
        <v>Nandaxian Mbr, Dashling Fm</v>
      </c>
      <c r="D12018" t="s">
        <v>1064</v>
      </c>
      <c r="E12018" t="s">
        <v>1307</v>
      </c>
      <c r="J12018" s="13">
        <v>2450</v>
      </c>
      <c r="K12018" s="13">
        <v>50</v>
      </c>
      <c r="L12018" s="16" t="s">
        <v>1334</v>
      </c>
      <c r="M12018" t="s">
        <v>583</v>
      </c>
      <c r="P12018" t="s">
        <v>243</v>
      </c>
      <c r="Q12018">
        <v>1.9</v>
      </c>
      <c r="V12018">
        <v>1</v>
      </c>
      <c r="W12018" t="s">
        <v>1371</v>
      </c>
      <c r="X12018" t="s">
        <v>1452</v>
      </c>
    </row>
    <row r="12019" spans="1:24" x14ac:dyDescent="0.3">
      <c r="A12019">
        <v>15824</v>
      </c>
      <c r="B12019" s="15" t="s">
        <v>1052</v>
      </c>
      <c r="C12019" t="str">
        <f>_xlfn.XLOOKUP($B12019, STANDARDS!$A:$A, STANDARDS!$B:$B,,0,2)</f>
        <v>Nandaxian Mbr, Dashling Fm</v>
      </c>
      <c r="D12019" t="s">
        <v>1064</v>
      </c>
      <c r="E12019" t="s">
        <v>1307</v>
      </c>
      <c r="J12019" s="13">
        <v>2450</v>
      </c>
      <c r="K12019" s="13">
        <v>50</v>
      </c>
      <c r="L12019" s="16" t="s">
        <v>1334</v>
      </c>
      <c r="M12019" t="s">
        <v>583</v>
      </c>
      <c r="P12019" t="s">
        <v>243</v>
      </c>
      <c r="Q12019">
        <v>1.53</v>
      </c>
      <c r="V12019">
        <v>1</v>
      </c>
      <c r="W12019" t="s">
        <v>1371</v>
      </c>
      <c r="X12019" t="s">
        <v>1452</v>
      </c>
    </row>
    <row r="12020" spans="1:24" x14ac:dyDescent="0.3">
      <c r="A12020">
        <v>15825</v>
      </c>
      <c r="B12020" s="15" t="s">
        <v>1052</v>
      </c>
      <c r="C12020" t="str">
        <f>_xlfn.XLOOKUP($B12020, STANDARDS!$A:$A, STANDARDS!$B:$B,,0,2)</f>
        <v>Nandaxian Mbr, Dashling Fm</v>
      </c>
      <c r="D12020" t="s">
        <v>1064</v>
      </c>
      <c r="E12020" t="s">
        <v>1307</v>
      </c>
      <c r="J12020" s="13">
        <v>2450</v>
      </c>
      <c r="K12020" s="13">
        <v>50</v>
      </c>
      <c r="L12020" s="16" t="s">
        <v>1334</v>
      </c>
      <c r="M12020" t="s">
        <v>583</v>
      </c>
      <c r="P12020" t="s">
        <v>243</v>
      </c>
      <c r="Q12020">
        <v>1.46</v>
      </c>
      <c r="V12020">
        <v>1</v>
      </c>
      <c r="W12020" t="s">
        <v>1371</v>
      </c>
      <c r="X12020" t="s">
        <v>1452</v>
      </c>
    </row>
    <row r="12021" spans="1:24" x14ac:dyDescent="0.3">
      <c r="A12021">
        <v>15826</v>
      </c>
      <c r="B12021" s="15" t="s">
        <v>1052</v>
      </c>
      <c r="C12021" t="str">
        <f>_xlfn.XLOOKUP($B12021, STANDARDS!$A:$A, STANDARDS!$B:$B,,0,2)</f>
        <v>Nandaxian Mbr, Dashling Fm</v>
      </c>
      <c r="D12021" t="s">
        <v>1064</v>
      </c>
      <c r="E12021" t="s">
        <v>1307</v>
      </c>
      <c r="J12021" s="13">
        <v>2450</v>
      </c>
      <c r="K12021" s="13">
        <v>50</v>
      </c>
      <c r="L12021" s="16" t="s">
        <v>1334</v>
      </c>
      <c r="M12021" t="s">
        <v>583</v>
      </c>
      <c r="P12021" t="s">
        <v>243</v>
      </c>
      <c r="Q12021">
        <v>1.54</v>
      </c>
      <c r="V12021">
        <v>1</v>
      </c>
      <c r="W12021" t="s">
        <v>1371</v>
      </c>
      <c r="X12021" t="s">
        <v>1452</v>
      </c>
    </row>
    <row r="12022" spans="1:24" x14ac:dyDescent="0.3">
      <c r="A12022">
        <v>15827</v>
      </c>
      <c r="B12022" s="15" t="s">
        <v>1052</v>
      </c>
      <c r="C12022" t="str">
        <f>_xlfn.XLOOKUP($B12022, STANDARDS!$A:$A, STANDARDS!$B:$B,,0,2)</f>
        <v>Nandaxian Mbr, Dashling Fm</v>
      </c>
      <c r="D12022" t="s">
        <v>1064</v>
      </c>
      <c r="E12022" t="s">
        <v>1307</v>
      </c>
      <c r="J12022" s="13">
        <v>2450</v>
      </c>
      <c r="K12022" s="13">
        <v>50</v>
      </c>
      <c r="L12022" s="16" t="s">
        <v>1334</v>
      </c>
      <c r="M12022" t="s">
        <v>583</v>
      </c>
      <c r="P12022" t="s">
        <v>243</v>
      </c>
      <c r="Q12022">
        <v>1.03</v>
      </c>
      <c r="V12022">
        <v>1</v>
      </c>
      <c r="W12022" t="s">
        <v>1371</v>
      </c>
      <c r="X12022" t="s">
        <v>1452</v>
      </c>
    </row>
    <row r="12023" spans="1:24" x14ac:dyDescent="0.3">
      <c r="A12023">
        <v>15828</v>
      </c>
      <c r="B12023" s="15" t="s">
        <v>1052</v>
      </c>
      <c r="C12023" t="str">
        <f>_xlfn.XLOOKUP($B12023, STANDARDS!$A:$A, STANDARDS!$B:$B,,0,2)</f>
        <v>Nandaxian Mbr, Dashling Fm</v>
      </c>
      <c r="D12023" t="s">
        <v>1064</v>
      </c>
      <c r="E12023" t="s">
        <v>1307</v>
      </c>
      <c r="J12023" s="13">
        <v>2450</v>
      </c>
      <c r="K12023" s="13">
        <v>50</v>
      </c>
      <c r="L12023" s="16" t="s">
        <v>1334</v>
      </c>
      <c r="M12023" t="s">
        <v>583</v>
      </c>
      <c r="P12023" t="s">
        <v>243</v>
      </c>
      <c r="Q12023">
        <v>1.2</v>
      </c>
      <c r="V12023">
        <v>1</v>
      </c>
      <c r="W12023" t="s">
        <v>1371</v>
      </c>
      <c r="X12023" t="s">
        <v>1452</v>
      </c>
    </row>
    <row r="12024" spans="1:24" x14ac:dyDescent="0.3">
      <c r="A12024">
        <v>15829</v>
      </c>
      <c r="B12024" s="15" t="s">
        <v>1052</v>
      </c>
      <c r="C12024" t="str">
        <f>_xlfn.XLOOKUP($B12024, STANDARDS!$A:$A, STANDARDS!$B:$B,,0,2)</f>
        <v>Nandaxian Mbr, Dashling Fm</v>
      </c>
      <c r="D12024" t="s">
        <v>1064</v>
      </c>
      <c r="E12024" t="s">
        <v>1307</v>
      </c>
      <c r="J12024" s="13">
        <v>2450</v>
      </c>
      <c r="K12024" s="13">
        <v>50</v>
      </c>
      <c r="L12024" s="16" t="s">
        <v>1334</v>
      </c>
      <c r="M12024" t="s">
        <v>583</v>
      </c>
      <c r="P12024" t="s">
        <v>243</v>
      </c>
      <c r="Q12024">
        <v>2.17</v>
      </c>
      <c r="V12024">
        <v>1</v>
      </c>
      <c r="W12024" t="s">
        <v>1371</v>
      </c>
      <c r="X12024" t="s">
        <v>1452</v>
      </c>
    </row>
    <row r="12025" spans="1:24" x14ac:dyDescent="0.3">
      <c r="A12025">
        <v>15830</v>
      </c>
      <c r="B12025" s="15" t="s">
        <v>1052</v>
      </c>
      <c r="C12025" t="str">
        <f>_xlfn.XLOOKUP($B12025, STANDARDS!$A:$A, STANDARDS!$B:$B,,0,2)</f>
        <v>Nandaxian Mbr, Dashling Fm</v>
      </c>
      <c r="D12025" t="s">
        <v>1064</v>
      </c>
      <c r="E12025" t="s">
        <v>1307</v>
      </c>
      <c r="J12025" s="13">
        <v>2450</v>
      </c>
      <c r="K12025" s="13">
        <v>50</v>
      </c>
      <c r="L12025" s="16" t="s">
        <v>1334</v>
      </c>
      <c r="M12025" t="s">
        <v>583</v>
      </c>
      <c r="P12025" t="s">
        <v>243</v>
      </c>
      <c r="Q12025">
        <v>1.44</v>
      </c>
      <c r="V12025">
        <v>1</v>
      </c>
      <c r="W12025" t="s">
        <v>1371</v>
      </c>
      <c r="X12025" t="s">
        <v>1452</v>
      </c>
    </row>
    <row r="12026" spans="1:24" x14ac:dyDescent="0.3">
      <c r="A12026">
        <v>15831</v>
      </c>
      <c r="B12026" s="15" t="s">
        <v>1052</v>
      </c>
      <c r="C12026" t="str">
        <f>_xlfn.XLOOKUP($B12026, STANDARDS!$A:$A, STANDARDS!$B:$B,,0,2)</f>
        <v>Nandaxian Mbr, Dashling Fm</v>
      </c>
      <c r="D12026" t="s">
        <v>1064</v>
      </c>
      <c r="E12026" t="s">
        <v>1307</v>
      </c>
      <c r="J12026" s="13">
        <v>2450</v>
      </c>
      <c r="K12026" s="13">
        <v>50</v>
      </c>
      <c r="L12026" s="16" t="s">
        <v>1334</v>
      </c>
      <c r="M12026" t="s">
        <v>583</v>
      </c>
      <c r="P12026" t="s">
        <v>243</v>
      </c>
      <c r="Q12026">
        <v>1.65</v>
      </c>
      <c r="V12026">
        <v>1</v>
      </c>
      <c r="W12026" t="s">
        <v>1371</v>
      </c>
      <c r="X12026" t="s">
        <v>1452</v>
      </c>
    </row>
    <row r="12027" spans="1:24" x14ac:dyDescent="0.3">
      <c r="A12027">
        <v>15832</v>
      </c>
      <c r="B12027" s="15" t="s">
        <v>1052</v>
      </c>
      <c r="C12027" t="str">
        <f>_xlfn.XLOOKUP($B12027, STANDARDS!$A:$A, STANDARDS!$B:$B,,0,2)</f>
        <v>Nandaxian Mbr, Dashling Fm</v>
      </c>
      <c r="D12027" t="s">
        <v>1064</v>
      </c>
      <c r="E12027" t="s">
        <v>1307</v>
      </c>
      <c r="J12027" s="13">
        <v>2450</v>
      </c>
      <c r="K12027" s="13">
        <v>50</v>
      </c>
      <c r="L12027" s="16" t="s">
        <v>1334</v>
      </c>
      <c r="M12027" t="s">
        <v>583</v>
      </c>
      <c r="P12027" t="s">
        <v>243</v>
      </c>
      <c r="Q12027">
        <v>1.32</v>
      </c>
      <c r="V12027">
        <v>1</v>
      </c>
      <c r="W12027" t="s">
        <v>1371</v>
      </c>
      <c r="X12027" t="s">
        <v>1452</v>
      </c>
    </row>
    <row r="12028" spans="1:24" x14ac:dyDescent="0.3">
      <c r="A12028">
        <v>15833</v>
      </c>
      <c r="B12028" s="15" t="s">
        <v>1052</v>
      </c>
      <c r="C12028" t="str">
        <f>_xlfn.XLOOKUP($B12028, STANDARDS!$A:$A, STANDARDS!$B:$B,,0,2)</f>
        <v>Nandaxian Mbr, Dashling Fm</v>
      </c>
      <c r="D12028" t="s">
        <v>1064</v>
      </c>
      <c r="E12028" t="s">
        <v>1307</v>
      </c>
      <c r="J12028" s="13">
        <v>2450</v>
      </c>
      <c r="K12028" s="13">
        <v>50</v>
      </c>
      <c r="L12028" s="16" t="s">
        <v>1334</v>
      </c>
      <c r="M12028" t="s">
        <v>583</v>
      </c>
      <c r="P12028" t="s">
        <v>243</v>
      </c>
      <c r="Q12028">
        <v>1.53</v>
      </c>
      <c r="V12028">
        <v>1</v>
      </c>
      <c r="W12028" t="s">
        <v>1371</v>
      </c>
      <c r="X12028" t="s">
        <v>1452</v>
      </c>
    </row>
    <row r="12029" spans="1:24" x14ac:dyDescent="0.3">
      <c r="A12029">
        <v>15834</v>
      </c>
      <c r="B12029" s="15" t="s">
        <v>1052</v>
      </c>
      <c r="C12029" t="str">
        <f>_xlfn.XLOOKUP($B12029, STANDARDS!$A:$A, STANDARDS!$B:$B,,0,2)</f>
        <v>Nandaxian Mbr, Dashling Fm</v>
      </c>
      <c r="D12029" t="s">
        <v>1064</v>
      </c>
      <c r="E12029" t="s">
        <v>1307</v>
      </c>
      <c r="J12029" s="13">
        <v>2450</v>
      </c>
      <c r="K12029" s="13">
        <v>50</v>
      </c>
      <c r="L12029" s="16" t="s">
        <v>1334</v>
      </c>
      <c r="M12029" t="s">
        <v>583</v>
      </c>
      <c r="P12029" t="s">
        <v>243</v>
      </c>
      <c r="Q12029">
        <v>0.61</v>
      </c>
      <c r="V12029">
        <v>1</v>
      </c>
      <c r="W12029" t="s">
        <v>1371</v>
      </c>
      <c r="X12029" t="s">
        <v>1452</v>
      </c>
    </row>
    <row r="12030" spans="1:24" x14ac:dyDescent="0.3">
      <c r="A12030">
        <v>15835</v>
      </c>
      <c r="B12030" s="15" t="s">
        <v>1052</v>
      </c>
      <c r="C12030" t="str">
        <f>_xlfn.XLOOKUP($B12030, STANDARDS!$A:$A, STANDARDS!$B:$B,,0,2)</f>
        <v>Nandaxian Mbr, Dashling Fm</v>
      </c>
      <c r="D12030" t="s">
        <v>1064</v>
      </c>
      <c r="E12030" t="s">
        <v>1307</v>
      </c>
      <c r="J12030" s="13">
        <v>2450</v>
      </c>
      <c r="K12030" s="13">
        <v>50</v>
      </c>
      <c r="L12030" s="16" t="s">
        <v>1334</v>
      </c>
      <c r="M12030" t="s">
        <v>583</v>
      </c>
      <c r="P12030" t="s">
        <v>243</v>
      </c>
      <c r="Q12030">
        <v>1.66</v>
      </c>
      <c r="V12030">
        <v>1</v>
      </c>
      <c r="W12030" t="s">
        <v>1371</v>
      </c>
      <c r="X12030" t="s">
        <v>1452</v>
      </c>
    </row>
    <row r="12031" spans="1:24" x14ac:dyDescent="0.3">
      <c r="A12031">
        <v>15836</v>
      </c>
      <c r="B12031" s="15" t="s">
        <v>1052</v>
      </c>
      <c r="C12031" t="str">
        <f>_xlfn.XLOOKUP($B12031, STANDARDS!$A:$A, STANDARDS!$B:$B,,0,2)</f>
        <v>Nandaxian Mbr, Dashling Fm</v>
      </c>
      <c r="D12031" t="s">
        <v>1064</v>
      </c>
      <c r="E12031" t="s">
        <v>1307</v>
      </c>
      <c r="J12031" s="13">
        <v>2450</v>
      </c>
      <c r="K12031" s="13">
        <v>50</v>
      </c>
      <c r="L12031" s="16" t="s">
        <v>1334</v>
      </c>
      <c r="M12031" t="s">
        <v>583</v>
      </c>
      <c r="P12031" t="s">
        <v>243</v>
      </c>
      <c r="Q12031">
        <v>1.46</v>
      </c>
      <c r="V12031">
        <v>1</v>
      </c>
      <c r="W12031" t="s">
        <v>1371</v>
      </c>
      <c r="X12031" t="s">
        <v>1452</v>
      </c>
    </row>
    <row r="12032" spans="1:24" x14ac:dyDescent="0.3">
      <c r="A12032">
        <v>15837</v>
      </c>
      <c r="B12032" s="15" t="s">
        <v>1052</v>
      </c>
      <c r="C12032" t="str">
        <f>_xlfn.XLOOKUP($B12032, STANDARDS!$A:$A, STANDARDS!$B:$B,,0,2)</f>
        <v>Nandaxian Mbr, Dashling Fm</v>
      </c>
      <c r="D12032" t="s">
        <v>1064</v>
      </c>
      <c r="E12032" t="s">
        <v>1307</v>
      </c>
      <c r="J12032" s="13">
        <v>2450</v>
      </c>
      <c r="K12032" s="13">
        <v>50</v>
      </c>
      <c r="L12032" s="16" t="s">
        <v>1334</v>
      </c>
      <c r="M12032" t="s">
        <v>583</v>
      </c>
      <c r="P12032" t="s">
        <v>243</v>
      </c>
      <c r="Q12032">
        <v>1.26</v>
      </c>
      <c r="V12032">
        <v>1</v>
      </c>
      <c r="W12032" t="s">
        <v>1371</v>
      </c>
      <c r="X12032" t="s">
        <v>1452</v>
      </c>
    </row>
    <row r="12033" spans="1:24" x14ac:dyDescent="0.3">
      <c r="A12033">
        <v>15838</v>
      </c>
      <c r="B12033" s="15" t="s">
        <v>1052</v>
      </c>
      <c r="C12033" t="str">
        <f>_xlfn.XLOOKUP($B12033, STANDARDS!$A:$A, STANDARDS!$B:$B,,0,2)</f>
        <v>Nandaxian Mbr, Dashling Fm</v>
      </c>
      <c r="D12033" t="s">
        <v>1064</v>
      </c>
      <c r="E12033" t="s">
        <v>1307</v>
      </c>
      <c r="J12033" s="13">
        <v>2450</v>
      </c>
      <c r="K12033" s="13">
        <v>50</v>
      </c>
      <c r="L12033" s="16" t="s">
        <v>1334</v>
      </c>
      <c r="M12033" t="s">
        <v>583</v>
      </c>
      <c r="P12033" t="s">
        <v>243</v>
      </c>
      <c r="Q12033">
        <v>1.71</v>
      </c>
      <c r="V12033">
        <v>1</v>
      </c>
      <c r="W12033" t="s">
        <v>1371</v>
      </c>
      <c r="X12033" t="s">
        <v>1452</v>
      </c>
    </row>
    <row r="12034" spans="1:24" x14ac:dyDescent="0.3">
      <c r="A12034">
        <v>15839</v>
      </c>
      <c r="B12034" s="15" t="s">
        <v>1052</v>
      </c>
      <c r="C12034" t="str">
        <f>_xlfn.XLOOKUP($B12034, STANDARDS!$A:$A, STANDARDS!$B:$B,,0,2)</f>
        <v>Nandaxian Mbr, Dashling Fm</v>
      </c>
      <c r="D12034" t="s">
        <v>1064</v>
      </c>
      <c r="E12034" t="s">
        <v>1307</v>
      </c>
      <c r="J12034" s="13">
        <v>2450</v>
      </c>
      <c r="K12034" s="13">
        <v>50</v>
      </c>
      <c r="L12034" s="16" t="s">
        <v>1334</v>
      </c>
      <c r="M12034" t="s">
        <v>583</v>
      </c>
      <c r="P12034" t="s">
        <v>243</v>
      </c>
      <c r="Q12034">
        <v>1.76</v>
      </c>
      <c r="V12034">
        <v>1</v>
      </c>
      <c r="W12034" t="s">
        <v>1371</v>
      </c>
      <c r="X12034" t="s">
        <v>1452</v>
      </c>
    </row>
    <row r="12035" spans="1:24" x14ac:dyDescent="0.3">
      <c r="A12035">
        <v>15840</v>
      </c>
      <c r="B12035" s="15" t="s">
        <v>1052</v>
      </c>
      <c r="C12035" t="str">
        <f>_xlfn.XLOOKUP($B12035, STANDARDS!$A:$A, STANDARDS!$B:$B,,0,2)</f>
        <v>Nandaxian Mbr, Dashling Fm</v>
      </c>
      <c r="D12035" t="s">
        <v>1064</v>
      </c>
      <c r="E12035" t="s">
        <v>1307</v>
      </c>
      <c r="J12035" s="13">
        <v>2450</v>
      </c>
      <c r="K12035" s="13">
        <v>50</v>
      </c>
      <c r="L12035" s="16" t="s">
        <v>1334</v>
      </c>
      <c r="M12035" t="s">
        <v>583</v>
      </c>
      <c r="P12035" t="s">
        <v>243</v>
      </c>
      <c r="Q12035">
        <v>1.46</v>
      </c>
      <c r="V12035">
        <v>1</v>
      </c>
      <c r="W12035" t="s">
        <v>1371</v>
      </c>
      <c r="X12035" t="s">
        <v>1452</v>
      </c>
    </row>
    <row r="12036" spans="1:24" x14ac:dyDescent="0.3">
      <c r="A12036">
        <v>15841</v>
      </c>
      <c r="B12036" s="15" t="s">
        <v>1052</v>
      </c>
      <c r="C12036" t="str">
        <f>_xlfn.XLOOKUP($B12036, STANDARDS!$A:$A, STANDARDS!$B:$B,,0,2)</f>
        <v>Nandaxian Mbr, Dashling Fm</v>
      </c>
      <c r="D12036" t="s">
        <v>1064</v>
      </c>
      <c r="E12036" t="s">
        <v>1307</v>
      </c>
      <c r="J12036" s="13">
        <v>2450</v>
      </c>
      <c r="K12036" s="13">
        <v>50</v>
      </c>
      <c r="L12036" s="16" t="s">
        <v>1334</v>
      </c>
      <c r="M12036" t="s">
        <v>583</v>
      </c>
      <c r="P12036" t="s">
        <v>243</v>
      </c>
      <c r="Q12036">
        <v>1.45</v>
      </c>
      <c r="V12036">
        <v>1</v>
      </c>
      <c r="W12036" t="s">
        <v>1371</v>
      </c>
      <c r="X12036" t="s">
        <v>1452</v>
      </c>
    </row>
    <row r="12037" spans="1:24" x14ac:dyDescent="0.3">
      <c r="A12037">
        <v>15842</v>
      </c>
      <c r="B12037" s="15" t="s">
        <v>1052</v>
      </c>
      <c r="C12037" t="str">
        <f>_xlfn.XLOOKUP($B12037, STANDARDS!$A:$A, STANDARDS!$B:$B,,0,2)</f>
        <v>Nandaxian Mbr, Dashling Fm</v>
      </c>
      <c r="D12037" t="s">
        <v>1064</v>
      </c>
      <c r="E12037" t="s">
        <v>1307</v>
      </c>
      <c r="J12037" s="13">
        <v>2450</v>
      </c>
      <c r="K12037" s="13">
        <v>50</v>
      </c>
      <c r="L12037" s="16" t="s">
        <v>1334</v>
      </c>
      <c r="M12037" t="s">
        <v>583</v>
      </c>
      <c r="P12037" t="s">
        <v>243</v>
      </c>
      <c r="Q12037">
        <v>1.82</v>
      </c>
      <c r="V12037">
        <v>1</v>
      </c>
      <c r="W12037" t="s">
        <v>1371</v>
      </c>
      <c r="X12037" t="s">
        <v>1452</v>
      </c>
    </row>
    <row r="12038" spans="1:24" x14ac:dyDescent="0.3">
      <c r="A12038">
        <v>15843</v>
      </c>
      <c r="B12038" s="15" t="s">
        <v>1052</v>
      </c>
      <c r="C12038" t="str">
        <f>_xlfn.XLOOKUP($B12038, STANDARDS!$A:$A, STANDARDS!$B:$B,,0,2)</f>
        <v>Nandaxian Mbr, Dashling Fm</v>
      </c>
      <c r="D12038" t="s">
        <v>1064</v>
      </c>
      <c r="E12038" t="s">
        <v>1307</v>
      </c>
      <c r="J12038" s="13">
        <v>2450</v>
      </c>
      <c r="K12038" s="13">
        <v>50</v>
      </c>
      <c r="L12038" s="16" t="s">
        <v>1334</v>
      </c>
      <c r="M12038" t="s">
        <v>583</v>
      </c>
      <c r="P12038" t="s">
        <v>243</v>
      </c>
      <c r="Q12038">
        <v>1.67</v>
      </c>
      <c r="V12038">
        <v>1</v>
      </c>
      <c r="W12038" t="s">
        <v>1371</v>
      </c>
      <c r="X12038" t="s">
        <v>1452</v>
      </c>
    </row>
    <row r="12039" spans="1:24" x14ac:dyDescent="0.3">
      <c r="A12039">
        <v>15844</v>
      </c>
      <c r="B12039" s="15" t="s">
        <v>1052</v>
      </c>
      <c r="C12039" t="str">
        <f>_xlfn.XLOOKUP($B12039, STANDARDS!$A:$A, STANDARDS!$B:$B,,0,2)</f>
        <v>Nandaxian Mbr, Dashling Fm</v>
      </c>
      <c r="D12039" t="s">
        <v>1064</v>
      </c>
      <c r="E12039" t="s">
        <v>1307</v>
      </c>
      <c r="J12039" s="13">
        <v>2450</v>
      </c>
      <c r="K12039" s="13">
        <v>50</v>
      </c>
      <c r="L12039" s="16" t="s">
        <v>1334</v>
      </c>
      <c r="M12039" t="s">
        <v>583</v>
      </c>
      <c r="P12039" t="s">
        <v>243</v>
      </c>
      <c r="Q12039">
        <v>2.14</v>
      </c>
      <c r="V12039">
        <v>1</v>
      </c>
      <c r="W12039" t="s">
        <v>1371</v>
      </c>
      <c r="X12039" t="s">
        <v>1452</v>
      </c>
    </row>
    <row r="12040" spans="1:24" x14ac:dyDescent="0.3">
      <c r="A12040">
        <v>15845</v>
      </c>
      <c r="B12040" s="15" t="s">
        <v>1052</v>
      </c>
      <c r="C12040" t="str">
        <f>_xlfn.XLOOKUP($B12040, STANDARDS!$A:$A, STANDARDS!$B:$B,,0,2)</f>
        <v>Nandaxian Mbr, Dashling Fm</v>
      </c>
      <c r="D12040" t="s">
        <v>1064</v>
      </c>
      <c r="E12040" t="s">
        <v>1307</v>
      </c>
      <c r="J12040" s="13">
        <v>2450</v>
      </c>
      <c r="K12040" s="13">
        <v>50</v>
      </c>
      <c r="L12040" s="16" t="s">
        <v>1334</v>
      </c>
      <c r="M12040" t="s">
        <v>583</v>
      </c>
      <c r="P12040" t="s">
        <v>243</v>
      </c>
      <c r="Q12040">
        <v>1.99</v>
      </c>
      <c r="V12040">
        <v>1</v>
      </c>
      <c r="W12040" t="s">
        <v>1371</v>
      </c>
      <c r="X12040" t="s">
        <v>1452</v>
      </c>
    </row>
    <row r="12041" spans="1:24" x14ac:dyDescent="0.3">
      <c r="A12041">
        <v>15846</v>
      </c>
      <c r="B12041" s="15" t="s">
        <v>1052</v>
      </c>
      <c r="C12041" t="str">
        <f>_xlfn.XLOOKUP($B12041, STANDARDS!$A:$A, STANDARDS!$B:$B,,0,2)</f>
        <v>Nandaxian Mbr, Dashling Fm</v>
      </c>
      <c r="D12041" t="s">
        <v>1064</v>
      </c>
      <c r="E12041" t="s">
        <v>1307</v>
      </c>
      <c r="J12041" s="13">
        <v>2450</v>
      </c>
      <c r="K12041" s="13">
        <v>50</v>
      </c>
      <c r="L12041" s="16" t="s">
        <v>1334</v>
      </c>
      <c r="M12041" t="s">
        <v>583</v>
      </c>
      <c r="P12041" t="s">
        <v>243</v>
      </c>
      <c r="Q12041">
        <v>2.02</v>
      </c>
      <c r="V12041">
        <v>1</v>
      </c>
      <c r="W12041" t="s">
        <v>1371</v>
      </c>
      <c r="X12041" t="s">
        <v>1452</v>
      </c>
    </row>
    <row r="12042" spans="1:24" x14ac:dyDescent="0.3">
      <c r="A12042">
        <v>15847</v>
      </c>
      <c r="B12042" s="15" t="s">
        <v>1052</v>
      </c>
      <c r="C12042" t="str">
        <f>_xlfn.XLOOKUP($B12042, STANDARDS!$A:$A, STANDARDS!$B:$B,,0,2)</f>
        <v>Nandaxian Mbr, Dashling Fm</v>
      </c>
      <c r="D12042" t="s">
        <v>1064</v>
      </c>
      <c r="E12042" t="s">
        <v>1307</v>
      </c>
      <c r="J12042" s="13">
        <v>2450</v>
      </c>
      <c r="K12042" s="13">
        <v>50</v>
      </c>
      <c r="L12042" s="16" t="s">
        <v>1334</v>
      </c>
      <c r="M12042" t="s">
        <v>583</v>
      </c>
      <c r="P12042" t="s">
        <v>243</v>
      </c>
      <c r="Q12042">
        <v>2.6</v>
      </c>
      <c r="V12042">
        <v>1</v>
      </c>
      <c r="W12042" t="s">
        <v>1371</v>
      </c>
      <c r="X12042" t="s">
        <v>1452</v>
      </c>
    </row>
    <row r="12043" spans="1:24" x14ac:dyDescent="0.3">
      <c r="A12043">
        <v>15848</v>
      </c>
      <c r="B12043" s="15" t="s">
        <v>1052</v>
      </c>
      <c r="C12043" t="str">
        <f>_xlfn.XLOOKUP($B12043, STANDARDS!$A:$A, STANDARDS!$B:$B,,0,2)</f>
        <v>Nandaxian Mbr, Dashling Fm</v>
      </c>
      <c r="D12043" t="s">
        <v>1064</v>
      </c>
      <c r="E12043" t="s">
        <v>1307</v>
      </c>
      <c r="J12043" s="13">
        <v>2450</v>
      </c>
      <c r="K12043" s="13">
        <v>50</v>
      </c>
      <c r="L12043" s="16" t="s">
        <v>1334</v>
      </c>
      <c r="M12043" t="s">
        <v>583</v>
      </c>
      <c r="P12043" t="s">
        <v>243</v>
      </c>
      <c r="Q12043">
        <v>2.41</v>
      </c>
      <c r="V12043">
        <v>1</v>
      </c>
      <c r="W12043" t="s">
        <v>1371</v>
      </c>
      <c r="X12043" t="s">
        <v>1452</v>
      </c>
    </row>
    <row r="12044" spans="1:24" x14ac:dyDescent="0.3">
      <c r="A12044">
        <v>15849</v>
      </c>
      <c r="B12044" s="15" t="s">
        <v>1052</v>
      </c>
      <c r="C12044" t="str">
        <f>_xlfn.XLOOKUP($B12044, STANDARDS!$A:$A, STANDARDS!$B:$B,,0,2)</f>
        <v>Nandaxian Mbr, Dashling Fm</v>
      </c>
      <c r="D12044" t="s">
        <v>1064</v>
      </c>
      <c r="E12044" t="s">
        <v>1307</v>
      </c>
      <c r="J12044" s="13">
        <v>2450</v>
      </c>
      <c r="K12044" s="13">
        <v>50</v>
      </c>
      <c r="L12044" s="16" t="s">
        <v>1334</v>
      </c>
      <c r="M12044" t="s">
        <v>583</v>
      </c>
      <c r="P12044" t="s">
        <v>243</v>
      </c>
      <c r="Q12044">
        <v>1.97</v>
      </c>
      <c r="V12044">
        <v>1</v>
      </c>
      <c r="W12044" t="s">
        <v>1371</v>
      </c>
      <c r="X12044" t="s">
        <v>1452</v>
      </c>
    </row>
    <row r="12045" spans="1:24" x14ac:dyDescent="0.3">
      <c r="A12045">
        <v>15850</v>
      </c>
      <c r="B12045" s="15" t="s">
        <v>1052</v>
      </c>
      <c r="C12045" t="str">
        <f>_xlfn.XLOOKUP($B12045, STANDARDS!$A:$A, STANDARDS!$B:$B,,0,2)</f>
        <v>Nandaxian Mbr, Dashling Fm</v>
      </c>
      <c r="D12045" t="s">
        <v>1064</v>
      </c>
      <c r="E12045" t="s">
        <v>1307</v>
      </c>
      <c r="J12045" s="13">
        <v>2450</v>
      </c>
      <c r="K12045" s="13">
        <v>50</v>
      </c>
      <c r="L12045" s="16" t="s">
        <v>1334</v>
      </c>
      <c r="M12045" t="s">
        <v>583</v>
      </c>
      <c r="P12045" t="s">
        <v>243</v>
      </c>
      <c r="Q12045">
        <v>1.92</v>
      </c>
      <c r="V12045">
        <v>1</v>
      </c>
      <c r="W12045" t="s">
        <v>1371</v>
      </c>
      <c r="X12045" t="s">
        <v>1452</v>
      </c>
    </row>
    <row r="12046" spans="1:24" x14ac:dyDescent="0.3">
      <c r="A12046">
        <v>15851</v>
      </c>
      <c r="B12046" s="15" t="s">
        <v>1052</v>
      </c>
      <c r="C12046" t="str">
        <f>_xlfn.XLOOKUP($B12046, STANDARDS!$A:$A, STANDARDS!$B:$B,,0,2)</f>
        <v>Nandaxian Mbr, Dashling Fm</v>
      </c>
      <c r="D12046" t="s">
        <v>1064</v>
      </c>
      <c r="E12046" t="s">
        <v>1307</v>
      </c>
      <c r="J12046" s="13">
        <v>2450</v>
      </c>
      <c r="K12046" s="13">
        <v>50</v>
      </c>
      <c r="L12046" s="16" t="s">
        <v>1334</v>
      </c>
      <c r="M12046" t="s">
        <v>583</v>
      </c>
      <c r="P12046" t="s">
        <v>243</v>
      </c>
      <c r="Q12046">
        <v>1.75</v>
      </c>
      <c r="V12046">
        <v>1</v>
      </c>
      <c r="W12046" t="s">
        <v>1371</v>
      </c>
      <c r="X12046" t="s">
        <v>1452</v>
      </c>
    </row>
    <row r="12047" spans="1:24" x14ac:dyDescent="0.3">
      <c r="A12047">
        <v>15852</v>
      </c>
      <c r="B12047" s="15" t="s">
        <v>1052</v>
      </c>
      <c r="C12047" t="str">
        <f>_xlfn.XLOOKUP($B12047, STANDARDS!$A:$A, STANDARDS!$B:$B,,0,2)</f>
        <v>Nandaxian Mbr, Dashling Fm</v>
      </c>
      <c r="D12047" t="s">
        <v>1064</v>
      </c>
      <c r="E12047" t="s">
        <v>1307</v>
      </c>
      <c r="J12047" s="13">
        <v>2450</v>
      </c>
      <c r="K12047" s="13">
        <v>50</v>
      </c>
      <c r="L12047" s="16" t="s">
        <v>1334</v>
      </c>
      <c r="M12047" t="s">
        <v>583</v>
      </c>
      <c r="P12047" t="s">
        <v>243</v>
      </c>
      <c r="Q12047">
        <v>1.55</v>
      </c>
      <c r="V12047">
        <v>1</v>
      </c>
      <c r="W12047" t="s">
        <v>1371</v>
      </c>
      <c r="X12047" t="s">
        <v>1452</v>
      </c>
    </row>
    <row r="12048" spans="1:24" x14ac:dyDescent="0.3">
      <c r="A12048">
        <v>15853</v>
      </c>
      <c r="B12048" s="15" t="s">
        <v>1052</v>
      </c>
      <c r="C12048" t="str">
        <f>_xlfn.XLOOKUP($B12048, STANDARDS!$A:$A, STANDARDS!$B:$B,,0,2)</f>
        <v>Nandaxian Mbr, Dashling Fm</v>
      </c>
      <c r="D12048" t="s">
        <v>1064</v>
      </c>
      <c r="E12048" t="s">
        <v>1307</v>
      </c>
      <c r="J12048" s="13">
        <v>2450</v>
      </c>
      <c r="K12048" s="13">
        <v>50</v>
      </c>
      <c r="L12048" s="16" t="s">
        <v>1334</v>
      </c>
      <c r="M12048" t="s">
        <v>583</v>
      </c>
      <c r="P12048" t="s">
        <v>243</v>
      </c>
      <c r="Q12048">
        <v>1.01</v>
      </c>
      <c r="V12048">
        <v>1</v>
      </c>
      <c r="W12048" t="s">
        <v>1371</v>
      </c>
      <c r="X12048" t="s">
        <v>1452</v>
      </c>
    </row>
    <row r="12049" spans="1:24" x14ac:dyDescent="0.3">
      <c r="A12049">
        <v>15854</v>
      </c>
      <c r="B12049" s="15" t="s">
        <v>1052</v>
      </c>
      <c r="C12049" t="str">
        <f>_xlfn.XLOOKUP($B12049, STANDARDS!$A:$A, STANDARDS!$B:$B,,0,2)</f>
        <v>Nandaxian Mbr, Dashling Fm</v>
      </c>
      <c r="D12049" t="s">
        <v>1064</v>
      </c>
      <c r="E12049" t="s">
        <v>1307</v>
      </c>
      <c r="J12049" s="13">
        <v>2450</v>
      </c>
      <c r="K12049" s="13">
        <v>50</v>
      </c>
      <c r="L12049" s="16" t="s">
        <v>1334</v>
      </c>
      <c r="M12049" t="s">
        <v>583</v>
      </c>
      <c r="P12049" t="s">
        <v>243</v>
      </c>
      <c r="Q12049">
        <v>1.63</v>
      </c>
      <c r="V12049">
        <v>1</v>
      </c>
      <c r="W12049" t="s">
        <v>1371</v>
      </c>
      <c r="X12049" t="s">
        <v>1452</v>
      </c>
    </row>
    <row r="12050" spans="1:24" x14ac:dyDescent="0.3">
      <c r="A12050">
        <v>15855</v>
      </c>
      <c r="B12050" s="15" t="s">
        <v>1052</v>
      </c>
      <c r="C12050" t="str">
        <f>_xlfn.XLOOKUP($B12050, STANDARDS!$A:$A, STANDARDS!$B:$B,,0,2)</f>
        <v>Nandaxian Mbr, Dashling Fm</v>
      </c>
      <c r="D12050" t="s">
        <v>1064</v>
      </c>
      <c r="E12050" t="s">
        <v>1307</v>
      </c>
      <c r="J12050" s="13">
        <v>2450</v>
      </c>
      <c r="K12050" s="13">
        <v>50</v>
      </c>
      <c r="L12050" s="16" t="s">
        <v>1334</v>
      </c>
      <c r="M12050" t="s">
        <v>583</v>
      </c>
      <c r="P12050" t="s">
        <v>243</v>
      </c>
      <c r="Q12050">
        <v>1.7</v>
      </c>
      <c r="V12050">
        <v>1</v>
      </c>
      <c r="W12050" t="s">
        <v>1371</v>
      </c>
      <c r="X12050" t="s">
        <v>1452</v>
      </c>
    </row>
    <row r="12051" spans="1:24" x14ac:dyDescent="0.3">
      <c r="A12051">
        <v>15856</v>
      </c>
      <c r="B12051" s="15" t="s">
        <v>1052</v>
      </c>
      <c r="C12051" t="str">
        <f>_xlfn.XLOOKUP($B12051, STANDARDS!$A:$A, STANDARDS!$B:$B,,0,2)</f>
        <v>Nandaxian Mbr, Dashling Fm</v>
      </c>
      <c r="D12051" t="s">
        <v>1064</v>
      </c>
      <c r="E12051" t="s">
        <v>1307</v>
      </c>
      <c r="J12051" s="13">
        <v>2450</v>
      </c>
      <c r="K12051" s="13">
        <v>50</v>
      </c>
      <c r="L12051" s="16" t="s">
        <v>1334</v>
      </c>
      <c r="M12051" t="s">
        <v>583</v>
      </c>
      <c r="P12051" t="s">
        <v>243</v>
      </c>
      <c r="Q12051">
        <v>0.75</v>
      </c>
      <c r="V12051">
        <v>1</v>
      </c>
      <c r="W12051" t="s">
        <v>1371</v>
      </c>
      <c r="X12051" t="s">
        <v>1452</v>
      </c>
    </row>
    <row r="12052" spans="1:24" x14ac:dyDescent="0.3">
      <c r="A12052">
        <v>15857</v>
      </c>
      <c r="B12052" s="15" t="s">
        <v>1052</v>
      </c>
      <c r="C12052" t="str">
        <f>_xlfn.XLOOKUP($B12052, STANDARDS!$A:$A, STANDARDS!$B:$B,,0,2)</f>
        <v>Nandaxian Mbr, Dashling Fm</v>
      </c>
      <c r="D12052" t="s">
        <v>1064</v>
      </c>
      <c r="E12052" t="s">
        <v>1307</v>
      </c>
      <c r="J12052" s="13">
        <v>2450</v>
      </c>
      <c r="K12052" s="13">
        <v>50</v>
      </c>
      <c r="L12052" s="16" t="s">
        <v>1334</v>
      </c>
      <c r="M12052" t="s">
        <v>583</v>
      </c>
      <c r="P12052" t="s">
        <v>243</v>
      </c>
      <c r="Q12052">
        <v>1.68</v>
      </c>
      <c r="V12052">
        <v>1</v>
      </c>
      <c r="W12052" t="s">
        <v>1371</v>
      </c>
      <c r="X12052" t="s">
        <v>1452</v>
      </c>
    </row>
    <row r="12053" spans="1:24" x14ac:dyDescent="0.3">
      <c r="A12053">
        <v>15858</v>
      </c>
      <c r="B12053" s="15" t="s">
        <v>1052</v>
      </c>
      <c r="C12053" t="str">
        <f>_xlfn.XLOOKUP($B12053, STANDARDS!$A:$A, STANDARDS!$B:$B,,0,2)</f>
        <v>Nandaxian Mbr, Dashling Fm</v>
      </c>
      <c r="D12053" t="s">
        <v>1064</v>
      </c>
      <c r="E12053" t="s">
        <v>1307</v>
      </c>
      <c r="J12053" s="13">
        <v>2450</v>
      </c>
      <c r="K12053" s="13">
        <v>50</v>
      </c>
      <c r="L12053" s="16" t="s">
        <v>1334</v>
      </c>
      <c r="M12053" t="s">
        <v>583</v>
      </c>
      <c r="P12053" t="s">
        <v>243</v>
      </c>
      <c r="Q12053">
        <v>1.27</v>
      </c>
      <c r="V12053">
        <v>1</v>
      </c>
      <c r="W12053" t="s">
        <v>1371</v>
      </c>
      <c r="X12053" t="s">
        <v>1452</v>
      </c>
    </row>
    <row r="12054" spans="1:24" x14ac:dyDescent="0.3">
      <c r="A12054">
        <v>15859</v>
      </c>
      <c r="B12054" s="15" t="s">
        <v>1052</v>
      </c>
      <c r="C12054" t="str">
        <f>_xlfn.XLOOKUP($B12054, STANDARDS!$A:$A, STANDARDS!$B:$B,,0,2)</f>
        <v>Nandaxian Mbr, Dashling Fm</v>
      </c>
      <c r="D12054" t="s">
        <v>1064</v>
      </c>
      <c r="E12054" t="s">
        <v>1307</v>
      </c>
      <c r="J12054" s="13">
        <v>2450</v>
      </c>
      <c r="K12054" s="13">
        <v>50</v>
      </c>
      <c r="L12054" s="16" t="s">
        <v>1334</v>
      </c>
      <c r="M12054" t="s">
        <v>583</v>
      </c>
      <c r="P12054" t="s">
        <v>243</v>
      </c>
      <c r="Q12054">
        <v>1.01</v>
      </c>
      <c r="V12054">
        <v>1</v>
      </c>
      <c r="W12054" t="s">
        <v>1371</v>
      </c>
      <c r="X12054" t="s">
        <v>1452</v>
      </c>
    </row>
    <row r="12055" spans="1:24" x14ac:dyDescent="0.3">
      <c r="A12055">
        <v>15860</v>
      </c>
      <c r="B12055" s="15" t="s">
        <v>1052</v>
      </c>
      <c r="C12055" t="str">
        <f>_xlfn.XLOOKUP($B12055, STANDARDS!$A:$A, STANDARDS!$B:$B,,0,2)</f>
        <v>Nandaxian Mbr, Dashling Fm</v>
      </c>
      <c r="D12055" t="s">
        <v>1064</v>
      </c>
      <c r="E12055" t="s">
        <v>1307</v>
      </c>
      <c r="J12055" s="13">
        <v>2450</v>
      </c>
      <c r="K12055" s="13">
        <v>50</v>
      </c>
      <c r="L12055" s="16" t="s">
        <v>1334</v>
      </c>
      <c r="M12055" t="s">
        <v>583</v>
      </c>
      <c r="P12055" t="s">
        <v>243</v>
      </c>
      <c r="Q12055">
        <v>1.92</v>
      </c>
      <c r="V12055">
        <v>1</v>
      </c>
      <c r="W12055" t="s">
        <v>1371</v>
      </c>
      <c r="X12055" t="s">
        <v>1452</v>
      </c>
    </row>
    <row r="12056" spans="1:24" x14ac:dyDescent="0.3">
      <c r="A12056">
        <v>15861</v>
      </c>
      <c r="B12056" s="15" t="s">
        <v>1052</v>
      </c>
      <c r="C12056" t="str">
        <f>_xlfn.XLOOKUP($B12056, STANDARDS!$A:$A, STANDARDS!$B:$B,,0,2)</f>
        <v>Nandaxian Mbr, Dashling Fm</v>
      </c>
      <c r="D12056" t="s">
        <v>1064</v>
      </c>
      <c r="E12056" t="s">
        <v>1307</v>
      </c>
      <c r="J12056" s="13">
        <v>2450</v>
      </c>
      <c r="K12056" s="13">
        <v>50</v>
      </c>
      <c r="L12056" s="16" t="s">
        <v>1334</v>
      </c>
      <c r="M12056" t="s">
        <v>583</v>
      </c>
      <c r="P12056" t="s">
        <v>243</v>
      </c>
      <c r="Q12056">
        <v>1.7</v>
      </c>
      <c r="V12056">
        <v>1</v>
      </c>
      <c r="W12056" t="s">
        <v>1371</v>
      </c>
      <c r="X12056" t="s">
        <v>1452</v>
      </c>
    </row>
    <row r="12057" spans="1:24" x14ac:dyDescent="0.3">
      <c r="A12057">
        <v>15862</v>
      </c>
      <c r="B12057" s="15" t="s">
        <v>1052</v>
      </c>
      <c r="C12057" t="str">
        <f>_xlfn.XLOOKUP($B12057, STANDARDS!$A:$A, STANDARDS!$B:$B,,0,2)</f>
        <v>Nandaxian Mbr, Dashling Fm</v>
      </c>
      <c r="D12057" t="s">
        <v>1064</v>
      </c>
      <c r="E12057" t="s">
        <v>1307</v>
      </c>
      <c r="J12057" s="13">
        <v>2450</v>
      </c>
      <c r="K12057" s="13">
        <v>50</v>
      </c>
      <c r="L12057" s="16" t="s">
        <v>1334</v>
      </c>
      <c r="M12057" t="s">
        <v>583</v>
      </c>
      <c r="P12057" t="s">
        <v>243</v>
      </c>
      <c r="Q12057">
        <v>2.19</v>
      </c>
      <c r="V12057">
        <v>1</v>
      </c>
      <c r="W12057" t="s">
        <v>1371</v>
      </c>
      <c r="X12057" t="s">
        <v>1452</v>
      </c>
    </row>
    <row r="12058" spans="1:24" x14ac:dyDescent="0.3">
      <c r="A12058">
        <v>15863</v>
      </c>
      <c r="B12058" s="15" t="s">
        <v>1052</v>
      </c>
      <c r="C12058" t="str">
        <f>_xlfn.XLOOKUP($B12058, STANDARDS!$A:$A, STANDARDS!$B:$B,,0,2)</f>
        <v>Nandaxian Mbr, Dashling Fm</v>
      </c>
      <c r="D12058" t="s">
        <v>1064</v>
      </c>
      <c r="E12058" t="s">
        <v>1307</v>
      </c>
      <c r="J12058" s="13">
        <v>2450</v>
      </c>
      <c r="K12058" s="13">
        <v>50</v>
      </c>
      <c r="L12058" s="16" t="s">
        <v>1334</v>
      </c>
      <c r="M12058" t="s">
        <v>583</v>
      </c>
      <c r="P12058" t="s">
        <v>243</v>
      </c>
      <c r="Q12058">
        <v>1.47</v>
      </c>
      <c r="V12058">
        <v>1</v>
      </c>
      <c r="W12058" t="s">
        <v>1371</v>
      </c>
      <c r="X12058" t="s">
        <v>1452</v>
      </c>
    </row>
    <row r="12059" spans="1:24" x14ac:dyDescent="0.3">
      <c r="A12059">
        <v>15864</v>
      </c>
      <c r="B12059" s="15" t="s">
        <v>1052</v>
      </c>
      <c r="C12059" t="str">
        <f>_xlfn.XLOOKUP($B12059, STANDARDS!$A:$A, STANDARDS!$B:$B,,0,2)</f>
        <v>Nandaxian Mbr, Dashling Fm</v>
      </c>
      <c r="D12059" t="s">
        <v>1064</v>
      </c>
      <c r="E12059" t="s">
        <v>1307</v>
      </c>
      <c r="J12059" s="13">
        <v>2450</v>
      </c>
      <c r="K12059" s="13">
        <v>50</v>
      </c>
      <c r="L12059" s="16" t="s">
        <v>1334</v>
      </c>
      <c r="M12059" t="s">
        <v>583</v>
      </c>
      <c r="P12059" t="s">
        <v>243</v>
      </c>
      <c r="Q12059">
        <v>1.47</v>
      </c>
      <c r="V12059">
        <v>1</v>
      </c>
      <c r="W12059" t="s">
        <v>1371</v>
      </c>
      <c r="X12059" t="s">
        <v>1452</v>
      </c>
    </row>
    <row r="12060" spans="1:24" x14ac:dyDescent="0.3">
      <c r="A12060">
        <v>15865</v>
      </c>
      <c r="B12060" s="15" t="s">
        <v>1052</v>
      </c>
      <c r="C12060" t="str">
        <f>_xlfn.XLOOKUP($B12060, STANDARDS!$A:$A, STANDARDS!$B:$B,,0,2)</f>
        <v>Nandaxian Mbr, Dashling Fm</v>
      </c>
      <c r="D12060" t="s">
        <v>1064</v>
      </c>
      <c r="E12060" t="s">
        <v>1307</v>
      </c>
      <c r="J12060" s="13">
        <v>2450</v>
      </c>
      <c r="K12060" s="13">
        <v>50</v>
      </c>
      <c r="L12060" s="16" t="s">
        <v>1334</v>
      </c>
      <c r="M12060" t="s">
        <v>583</v>
      </c>
      <c r="P12060" t="s">
        <v>243</v>
      </c>
      <c r="Q12060">
        <v>2.3199999999999998</v>
      </c>
      <c r="V12060">
        <v>1</v>
      </c>
      <c r="W12060" t="s">
        <v>1371</v>
      </c>
      <c r="X12060" t="s">
        <v>1452</v>
      </c>
    </row>
    <row r="12061" spans="1:24" x14ac:dyDescent="0.3">
      <c r="A12061">
        <v>15866</v>
      </c>
      <c r="B12061" s="15" t="s">
        <v>1052</v>
      </c>
      <c r="C12061" t="str">
        <f>_xlfn.XLOOKUP($B12061, STANDARDS!$A:$A, STANDARDS!$B:$B,,0,2)</f>
        <v>Nandaxian Mbr, Dashling Fm</v>
      </c>
      <c r="D12061" t="s">
        <v>1064</v>
      </c>
      <c r="E12061" t="s">
        <v>1307</v>
      </c>
      <c r="J12061" s="13">
        <v>2450</v>
      </c>
      <c r="K12061" s="13">
        <v>50</v>
      </c>
      <c r="L12061" s="16" t="s">
        <v>1334</v>
      </c>
      <c r="M12061" t="s">
        <v>583</v>
      </c>
      <c r="P12061" t="s">
        <v>243</v>
      </c>
      <c r="Q12061">
        <v>1.38</v>
      </c>
      <c r="V12061">
        <v>1</v>
      </c>
      <c r="W12061" t="s">
        <v>1371</v>
      </c>
      <c r="X12061" t="s">
        <v>1452</v>
      </c>
    </row>
    <row r="12062" spans="1:24" x14ac:dyDescent="0.3">
      <c r="A12062">
        <v>15867</v>
      </c>
      <c r="B12062" s="15" t="s">
        <v>1052</v>
      </c>
      <c r="C12062" t="str">
        <f>_xlfn.XLOOKUP($B12062, STANDARDS!$A:$A, STANDARDS!$B:$B,,0,2)</f>
        <v>Nandaxian Mbr, Dashling Fm</v>
      </c>
      <c r="D12062" t="s">
        <v>1064</v>
      </c>
      <c r="E12062" t="s">
        <v>1307</v>
      </c>
      <c r="J12062" s="13">
        <v>2450</v>
      </c>
      <c r="K12062" s="13">
        <v>50</v>
      </c>
      <c r="L12062" s="16" t="s">
        <v>1334</v>
      </c>
      <c r="M12062" t="s">
        <v>583</v>
      </c>
      <c r="P12062" t="s">
        <v>243</v>
      </c>
      <c r="Q12062">
        <v>1.81</v>
      </c>
      <c r="V12062">
        <v>1</v>
      </c>
      <c r="W12062" t="s">
        <v>1371</v>
      </c>
      <c r="X12062" t="s">
        <v>1452</v>
      </c>
    </row>
    <row r="12063" spans="1:24" x14ac:dyDescent="0.3">
      <c r="A12063">
        <v>15868</v>
      </c>
      <c r="B12063" s="15" t="s">
        <v>1052</v>
      </c>
      <c r="C12063" t="str">
        <f>_xlfn.XLOOKUP($B12063, STANDARDS!$A:$A, STANDARDS!$B:$B,,0,2)</f>
        <v>Nandaxian Mbr, Dashling Fm</v>
      </c>
      <c r="D12063" t="s">
        <v>1064</v>
      </c>
      <c r="E12063" t="s">
        <v>1307</v>
      </c>
      <c r="J12063" s="13">
        <v>2450</v>
      </c>
      <c r="K12063" s="13">
        <v>50</v>
      </c>
      <c r="L12063" s="16" t="s">
        <v>1334</v>
      </c>
      <c r="M12063" t="s">
        <v>583</v>
      </c>
      <c r="P12063" t="s">
        <v>243</v>
      </c>
      <c r="Q12063">
        <v>1.91</v>
      </c>
      <c r="V12063">
        <v>1</v>
      </c>
      <c r="W12063" t="s">
        <v>1371</v>
      </c>
      <c r="X12063" t="s">
        <v>1452</v>
      </c>
    </row>
    <row r="12064" spans="1:24" x14ac:dyDescent="0.3">
      <c r="A12064">
        <v>15869</v>
      </c>
      <c r="B12064" s="15" t="s">
        <v>1052</v>
      </c>
      <c r="C12064" t="str">
        <f>_xlfn.XLOOKUP($B12064, STANDARDS!$A:$A, STANDARDS!$B:$B,,0,2)</f>
        <v>Nandaxian Mbr, Dashling Fm</v>
      </c>
      <c r="D12064" t="s">
        <v>1064</v>
      </c>
      <c r="E12064" t="s">
        <v>1307</v>
      </c>
      <c r="J12064" s="13">
        <v>2450</v>
      </c>
      <c r="K12064" s="13">
        <v>50</v>
      </c>
      <c r="L12064" s="16" t="s">
        <v>1334</v>
      </c>
      <c r="M12064" t="s">
        <v>583</v>
      </c>
      <c r="P12064" t="s">
        <v>243</v>
      </c>
      <c r="Q12064">
        <v>1.44</v>
      </c>
      <c r="V12064">
        <v>1</v>
      </c>
      <c r="W12064" t="s">
        <v>1371</v>
      </c>
      <c r="X12064" t="s">
        <v>1452</v>
      </c>
    </row>
    <row r="12065" spans="1:24" x14ac:dyDescent="0.3">
      <c r="A12065">
        <v>15870</v>
      </c>
      <c r="B12065" s="15" t="s">
        <v>1052</v>
      </c>
      <c r="C12065" t="str">
        <f>_xlfn.XLOOKUP($B12065, STANDARDS!$A:$A, STANDARDS!$B:$B,,0,2)</f>
        <v>Nandaxian Mbr, Dashling Fm</v>
      </c>
      <c r="D12065" t="s">
        <v>1064</v>
      </c>
      <c r="E12065" t="s">
        <v>1307</v>
      </c>
      <c r="J12065" s="13">
        <v>2450</v>
      </c>
      <c r="K12065" s="13">
        <v>50</v>
      </c>
      <c r="L12065" s="16" t="s">
        <v>1334</v>
      </c>
      <c r="M12065" t="s">
        <v>583</v>
      </c>
      <c r="P12065" t="s">
        <v>243</v>
      </c>
      <c r="Q12065">
        <v>1.47</v>
      </c>
      <c r="V12065">
        <v>1</v>
      </c>
      <c r="W12065" t="s">
        <v>1371</v>
      </c>
      <c r="X12065" t="s">
        <v>1452</v>
      </c>
    </row>
    <row r="12066" spans="1:24" x14ac:dyDescent="0.3">
      <c r="A12066">
        <v>15871</v>
      </c>
      <c r="B12066" s="15" t="s">
        <v>1052</v>
      </c>
      <c r="C12066" t="str">
        <f>_xlfn.XLOOKUP($B12066, STANDARDS!$A:$A, STANDARDS!$B:$B,,0,2)</f>
        <v>Nandaxian Mbr, Dashling Fm</v>
      </c>
      <c r="D12066" t="s">
        <v>1064</v>
      </c>
      <c r="E12066" t="s">
        <v>1307</v>
      </c>
      <c r="J12066" s="13">
        <v>2450</v>
      </c>
      <c r="K12066" s="13">
        <v>50</v>
      </c>
      <c r="L12066" s="16" t="s">
        <v>1334</v>
      </c>
      <c r="M12066" t="s">
        <v>583</v>
      </c>
      <c r="P12066" t="s">
        <v>243</v>
      </c>
      <c r="Q12066">
        <v>1.71</v>
      </c>
      <c r="V12066">
        <v>1</v>
      </c>
      <c r="W12066" t="s">
        <v>1371</v>
      </c>
      <c r="X12066" t="s">
        <v>1452</v>
      </c>
    </row>
    <row r="12067" spans="1:24" x14ac:dyDescent="0.3">
      <c r="A12067">
        <v>15872</v>
      </c>
      <c r="B12067" s="15" t="s">
        <v>1052</v>
      </c>
      <c r="C12067" t="str">
        <f>_xlfn.XLOOKUP($B12067, STANDARDS!$A:$A, STANDARDS!$B:$B,,0,2)</f>
        <v>Nandaxian Mbr, Dashling Fm</v>
      </c>
      <c r="D12067" t="s">
        <v>1064</v>
      </c>
      <c r="E12067" t="s">
        <v>1307</v>
      </c>
      <c r="J12067" s="13">
        <v>2450</v>
      </c>
      <c r="K12067" s="13">
        <v>50</v>
      </c>
      <c r="L12067" s="16" t="s">
        <v>1334</v>
      </c>
      <c r="M12067" t="s">
        <v>583</v>
      </c>
      <c r="P12067" t="s">
        <v>243</v>
      </c>
      <c r="Q12067">
        <v>1.94</v>
      </c>
      <c r="V12067">
        <v>1</v>
      </c>
      <c r="W12067" t="s">
        <v>1371</v>
      </c>
      <c r="X12067" t="s">
        <v>1452</v>
      </c>
    </row>
    <row r="12068" spans="1:24" x14ac:dyDescent="0.3">
      <c r="A12068">
        <v>15873</v>
      </c>
      <c r="B12068" s="15" t="s">
        <v>1052</v>
      </c>
      <c r="C12068" t="str">
        <f>_xlfn.XLOOKUP($B12068, STANDARDS!$A:$A, STANDARDS!$B:$B,,0,2)</f>
        <v>Nandaxian Mbr, Dashling Fm</v>
      </c>
      <c r="D12068" t="s">
        <v>1064</v>
      </c>
      <c r="E12068" t="s">
        <v>1307</v>
      </c>
      <c r="J12068" s="13">
        <v>2450</v>
      </c>
      <c r="K12068" s="13">
        <v>50</v>
      </c>
      <c r="L12068" s="16" t="s">
        <v>1334</v>
      </c>
      <c r="M12068" t="s">
        <v>583</v>
      </c>
      <c r="P12068" t="s">
        <v>243</v>
      </c>
      <c r="Q12068">
        <v>1.89</v>
      </c>
      <c r="V12068">
        <v>1</v>
      </c>
      <c r="W12068" t="s">
        <v>1371</v>
      </c>
      <c r="X12068" t="s">
        <v>1452</v>
      </c>
    </row>
    <row r="12069" spans="1:24" x14ac:dyDescent="0.3">
      <c r="J12069" s="13"/>
      <c r="K12069" s="13"/>
      <c r="L12069" s="16"/>
    </row>
    <row r="12070" spans="1:24" x14ac:dyDescent="0.3">
      <c r="A12070">
        <v>15876</v>
      </c>
      <c r="B12070" s="15" t="s">
        <v>1547</v>
      </c>
      <c r="C12070" t="str">
        <f>_xlfn.XLOOKUP($B12070, STANDARDS!$A:$A, STANDARDS!$B:$B,,0,2)</f>
        <v>Nomtsas Fm, Schwartzrand Subgp, Nama Gp</v>
      </c>
      <c r="D12070" t="s">
        <v>1062</v>
      </c>
      <c r="E12070" t="s">
        <v>1171</v>
      </c>
      <c r="J12070" cm="1">
        <f t="array" ref="J12070:L12070">_xlfn.XLOOKUP($C12070, AGE!$A:$A,AGE!$B:$D,,0,2)</f>
        <v>538.17999999999995</v>
      </c>
      <c r="K12070">
        <v>1.1100000000000001</v>
      </c>
      <c r="L12070" t="str">
        <v>Buatois et al. 2018; Grotzinger et al. 1995 in Buatois et al</v>
      </c>
      <c r="M12070" t="s">
        <v>1594</v>
      </c>
      <c r="O12070">
        <v>3.4000000000000002E-2</v>
      </c>
      <c r="P12070" t="s">
        <v>243</v>
      </c>
      <c r="Q12070">
        <v>-5.71</v>
      </c>
      <c r="S12070">
        <v>-22.03</v>
      </c>
      <c r="U12070" t="s">
        <v>5</v>
      </c>
      <c r="V12070">
        <v>1</v>
      </c>
      <c r="W12070" t="s">
        <v>1409</v>
      </c>
    </row>
    <row r="12071" spans="1:24" x14ac:dyDescent="0.3">
      <c r="A12071">
        <v>15877</v>
      </c>
      <c r="B12071" s="15" t="s">
        <v>1547</v>
      </c>
      <c r="C12071" t="str">
        <f>_xlfn.XLOOKUP($B12071, STANDARDS!$A:$A, STANDARDS!$B:$B,,0,2)</f>
        <v>Nomtsas Fm, Schwartzrand Subgp, Nama Gp</v>
      </c>
      <c r="D12071" t="s">
        <v>1062</v>
      </c>
      <c r="E12071" t="s">
        <v>1171</v>
      </c>
      <c r="J12071" cm="1">
        <f t="array" ref="J12071:L12071">_xlfn.XLOOKUP($C12071, AGE!$A:$A,AGE!$B:$D,,0,2)</f>
        <v>538.17999999999995</v>
      </c>
      <c r="K12071">
        <v>1.1100000000000001</v>
      </c>
      <c r="L12071" t="str">
        <v>Buatois et al. 2018; Grotzinger et al. 1995 in Buatois et al</v>
      </c>
      <c r="M12071" t="s">
        <v>1595</v>
      </c>
      <c r="O12071">
        <v>5.0000000000000001E-3</v>
      </c>
      <c r="P12071" t="s">
        <v>243</v>
      </c>
      <c r="Q12071">
        <v>2.4</v>
      </c>
      <c r="S12071">
        <v>-23.82</v>
      </c>
      <c r="U12071" t="s">
        <v>5</v>
      </c>
      <c r="V12071">
        <v>1</v>
      </c>
      <c r="W12071" t="s">
        <v>1409</v>
      </c>
    </row>
    <row r="12072" spans="1:24" x14ac:dyDescent="0.3">
      <c r="A12072">
        <v>15878</v>
      </c>
      <c r="B12072" s="15" t="s">
        <v>1547</v>
      </c>
      <c r="C12072" t="str">
        <f>_xlfn.XLOOKUP($B12072, STANDARDS!$A:$A, STANDARDS!$B:$B,,0,2)</f>
        <v>Nomtsas Fm, Schwartzrand Subgp, Nama Gp</v>
      </c>
      <c r="D12072" t="s">
        <v>1062</v>
      </c>
      <c r="E12072" t="s">
        <v>1171</v>
      </c>
      <c r="J12072" cm="1">
        <f t="array" ref="J12072:L12072">_xlfn.XLOOKUP($C12072, AGE!$A:$A,AGE!$B:$D,,0,2)</f>
        <v>538.17999999999995</v>
      </c>
      <c r="K12072">
        <v>1.1100000000000001</v>
      </c>
      <c r="L12072" t="str">
        <v>Buatois et al. 2018; Grotzinger et al. 1995 in Buatois et al</v>
      </c>
      <c r="M12072" t="s">
        <v>1590</v>
      </c>
      <c r="O12072">
        <v>8.9999999999999993E-3</v>
      </c>
      <c r="P12072" t="s">
        <v>243</v>
      </c>
      <c r="Q12072">
        <v>1.8</v>
      </c>
      <c r="S12072">
        <v>-25.3</v>
      </c>
      <c r="U12072" t="s">
        <v>5</v>
      </c>
      <c r="V12072">
        <v>1</v>
      </c>
      <c r="W12072" t="s">
        <v>1409</v>
      </c>
    </row>
    <row r="12073" spans="1:24" x14ac:dyDescent="0.3">
      <c r="A12073">
        <v>15879</v>
      </c>
      <c r="B12073" s="15" t="s">
        <v>1547</v>
      </c>
      <c r="C12073" t="str">
        <f>_xlfn.XLOOKUP($B12073, STANDARDS!$A:$A, STANDARDS!$B:$B,,0,2)</f>
        <v>Nomtsas Fm, Schwartzrand Subgp, Nama Gp</v>
      </c>
      <c r="D12073" t="s">
        <v>1062</v>
      </c>
      <c r="E12073" t="s">
        <v>1171</v>
      </c>
      <c r="J12073" cm="1">
        <f t="array" ref="J12073:L12073">_xlfn.XLOOKUP($C12073, AGE!$A:$A,AGE!$B:$D,,0,2)</f>
        <v>538.17999999999995</v>
      </c>
      <c r="K12073">
        <v>1.1100000000000001</v>
      </c>
      <c r="L12073" t="str">
        <v>Buatois et al. 2018; Grotzinger et al. 1995 in Buatois et al</v>
      </c>
      <c r="M12073" t="s">
        <v>1585</v>
      </c>
      <c r="O12073">
        <v>4.0000000000000001E-3</v>
      </c>
      <c r="P12073" t="s">
        <v>243</v>
      </c>
      <c r="Q12073">
        <v>1.1100000000000001</v>
      </c>
      <c r="S12073">
        <v>-21.88</v>
      </c>
      <c r="U12073" t="s">
        <v>5</v>
      </c>
      <c r="V12073">
        <v>1</v>
      </c>
      <c r="W12073" t="s">
        <v>1409</v>
      </c>
    </row>
    <row r="12074" spans="1:24" x14ac:dyDescent="0.3">
      <c r="A12074">
        <v>15880</v>
      </c>
      <c r="B12074" s="15" t="s">
        <v>1547</v>
      </c>
      <c r="C12074" t="str">
        <f>_xlfn.XLOOKUP($B12074, STANDARDS!$A:$A, STANDARDS!$B:$B,,0,2)</f>
        <v>Nomtsas Fm, Schwartzrand Subgp, Nama Gp</v>
      </c>
      <c r="D12074" t="s">
        <v>1062</v>
      </c>
      <c r="E12074" t="s">
        <v>1171</v>
      </c>
      <c r="J12074" cm="1">
        <f t="array" ref="J12074:L12074">_xlfn.XLOOKUP($C12074, AGE!$A:$A,AGE!$B:$D,,0,2)</f>
        <v>538.17999999999995</v>
      </c>
      <c r="K12074">
        <v>1.1100000000000001</v>
      </c>
      <c r="L12074" t="str">
        <v>Buatois et al. 2018; Grotzinger et al. 1995 in Buatois et al</v>
      </c>
      <c r="M12074" t="s">
        <v>1596</v>
      </c>
      <c r="O12074">
        <v>8.9999999999999993E-3</v>
      </c>
      <c r="P12074" t="s">
        <v>243</v>
      </c>
      <c r="Q12074">
        <v>1.08</v>
      </c>
      <c r="S12074">
        <v>-24.31</v>
      </c>
      <c r="U12074" t="s">
        <v>5</v>
      </c>
      <c r="V12074">
        <v>1</v>
      </c>
      <c r="W12074" t="s">
        <v>1409</v>
      </c>
    </row>
    <row r="12075" spans="1:24" x14ac:dyDescent="0.3">
      <c r="A12075">
        <v>15881</v>
      </c>
      <c r="B12075" s="15" t="s">
        <v>1547</v>
      </c>
      <c r="C12075" t="str">
        <f>_xlfn.XLOOKUP($B12075, STANDARDS!$A:$A, STANDARDS!$B:$B,,0,2)</f>
        <v>Nomtsas Fm, Schwartzrand Subgp, Nama Gp</v>
      </c>
      <c r="D12075" t="s">
        <v>1062</v>
      </c>
      <c r="E12075" t="s">
        <v>1171</v>
      </c>
      <c r="J12075" cm="1">
        <f t="array" ref="J12075:L12075">_xlfn.XLOOKUP($C12075, AGE!$A:$A,AGE!$B:$D,,0,2)</f>
        <v>538.17999999999995</v>
      </c>
      <c r="K12075">
        <v>1.1100000000000001</v>
      </c>
      <c r="L12075" t="str">
        <v>Buatois et al. 2018; Grotzinger et al. 1995 in Buatois et al</v>
      </c>
      <c r="M12075" t="s">
        <v>1595</v>
      </c>
      <c r="O12075">
        <v>3.6999999999999998E-2</v>
      </c>
      <c r="P12075" t="s">
        <v>243</v>
      </c>
      <c r="Q12075">
        <v>1.05</v>
      </c>
      <c r="S12075">
        <v>-21.4</v>
      </c>
      <c r="U12075" t="s">
        <v>5</v>
      </c>
      <c r="V12075">
        <v>1</v>
      </c>
      <c r="W12075" t="s">
        <v>1409</v>
      </c>
    </row>
    <row r="12076" spans="1:24" x14ac:dyDescent="0.3">
      <c r="A12076">
        <v>15882</v>
      </c>
      <c r="B12076" s="15" t="s">
        <v>1547</v>
      </c>
      <c r="C12076" t="str">
        <f>_xlfn.XLOOKUP($B12076, STANDARDS!$A:$A, STANDARDS!$B:$B,,0,2)</f>
        <v>Nomtsas Fm, Schwartzrand Subgp, Nama Gp</v>
      </c>
      <c r="D12076" t="s">
        <v>1062</v>
      </c>
      <c r="E12076" t="s">
        <v>1171</v>
      </c>
      <c r="J12076" cm="1">
        <f t="array" ref="J12076:L12076">_xlfn.XLOOKUP($C12076, AGE!$A:$A,AGE!$B:$D,,0,2)</f>
        <v>538.17999999999995</v>
      </c>
      <c r="K12076">
        <v>1.1100000000000001</v>
      </c>
      <c r="L12076" t="str">
        <v>Buatois et al. 2018; Grotzinger et al. 1995 in Buatois et al</v>
      </c>
      <c r="M12076" t="s">
        <v>1585</v>
      </c>
      <c r="O12076">
        <v>1.7000000000000001E-2</v>
      </c>
      <c r="P12076" t="s">
        <v>243</v>
      </c>
      <c r="Q12076">
        <v>1.32</v>
      </c>
      <c r="S12076">
        <v>-19.72</v>
      </c>
      <c r="U12076" t="s">
        <v>5</v>
      </c>
      <c r="V12076">
        <v>1</v>
      </c>
      <c r="W12076" t="s">
        <v>1409</v>
      </c>
    </row>
    <row r="12077" spans="1:24" x14ac:dyDescent="0.3">
      <c r="A12077">
        <v>15883</v>
      </c>
      <c r="B12077" s="15" t="s">
        <v>1548</v>
      </c>
      <c r="C12077" t="str">
        <f>_xlfn.XLOOKUP($B12077, STANDARDS!$A:$A, STANDARDS!$B:$B,,0,2)</f>
        <v>Spitskop Mbr, Urusis Fm, Schwartzrand Subgp, Nama Gp</v>
      </c>
      <c r="D12077" t="s">
        <v>1062</v>
      </c>
      <c r="E12077" t="s">
        <v>1171</v>
      </c>
      <c r="J12077" cm="1">
        <f t="array" ref="J12077:L12077">_xlfn.XLOOKUP($C12077, AGE!$A:$A,AGE!$B:$D,,0,2)</f>
        <v>541.94000000000005</v>
      </c>
      <c r="K12077" s="7">
        <v>2</v>
      </c>
      <c r="L12077" t="str">
        <v>Buatois et al. 2018; Grotzinger et al. 1995 in Buatois et al</v>
      </c>
      <c r="M12077" t="s">
        <v>1585</v>
      </c>
      <c r="O12077">
        <v>3.5000000000000003E-2</v>
      </c>
      <c r="P12077" t="s">
        <v>243</v>
      </c>
      <c r="Q12077">
        <v>0.5</v>
      </c>
      <c r="S12077">
        <v>-25.44</v>
      </c>
      <c r="U12077" t="s">
        <v>5</v>
      </c>
      <c r="V12077">
        <v>1</v>
      </c>
      <c r="W12077" t="s">
        <v>1409</v>
      </c>
    </row>
    <row r="12078" spans="1:24" x14ac:dyDescent="0.3">
      <c r="A12078">
        <v>15884</v>
      </c>
      <c r="B12078" s="15" t="s">
        <v>1548</v>
      </c>
      <c r="C12078" t="str">
        <f>_xlfn.XLOOKUP($B12078, STANDARDS!$A:$A, STANDARDS!$B:$B,,0,2)</f>
        <v>Spitskop Mbr, Urusis Fm, Schwartzrand Subgp, Nama Gp</v>
      </c>
      <c r="D12078" t="s">
        <v>1062</v>
      </c>
      <c r="E12078" t="s">
        <v>1171</v>
      </c>
      <c r="J12078" cm="1">
        <f t="array" ref="J12078:L12078">_xlfn.XLOOKUP($C12078, AGE!$A:$A,AGE!$B:$D,,0,2)</f>
        <v>541.94000000000005</v>
      </c>
      <c r="K12078" s="7">
        <v>2</v>
      </c>
      <c r="L12078" t="str">
        <v>Buatois et al. 2018; Grotzinger et al. 1995 in Buatois et al</v>
      </c>
      <c r="M12078" t="s">
        <v>1597</v>
      </c>
      <c r="O12078">
        <v>4.2999999999999997E-2</v>
      </c>
      <c r="P12078" t="s">
        <v>243</v>
      </c>
      <c r="Q12078">
        <v>1.73</v>
      </c>
      <c r="S12078">
        <v>-25.27</v>
      </c>
      <c r="U12078" t="s">
        <v>5</v>
      </c>
      <c r="V12078">
        <v>1</v>
      </c>
      <c r="W12078" t="s">
        <v>1409</v>
      </c>
    </row>
    <row r="12079" spans="1:24" x14ac:dyDescent="0.3">
      <c r="A12079">
        <v>15885</v>
      </c>
      <c r="B12079" s="15" t="s">
        <v>1548</v>
      </c>
      <c r="C12079" t="str">
        <f>_xlfn.XLOOKUP($B12079, STANDARDS!$A:$A, STANDARDS!$B:$B,,0,2)</f>
        <v>Spitskop Mbr, Urusis Fm, Schwartzrand Subgp, Nama Gp</v>
      </c>
      <c r="D12079" t="s">
        <v>1062</v>
      </c>
      <c r="E12079" t="s">
        <v>1171</v>
      </c>
      <c r="J12079" cm="1">
        <f t="array" ref="J12079:L12079">_xlfn.XLOOKUP($C12079, AGE!$A:$A,AGE!$B:$D,,0,2)</f>
        <v>541.94000000000005</v>
      </c>
      <c r="K12079" s="7">
        <v>2</v>
      </c>
      <c r="L12079" t="str">
        <v>Buatois et al. 2018; Grotzinger et al. 1995 in Buatois et al</v>
      </c>
      <c r="M12079" t="s">
        <v>1590</v>
      </c>
      <c r="O12079">
        <v>3.5999999999999997E-2</v>
      </c>
      <c r="P12079" t="s">
        <v>243</v>
      </c>
      <c r="Q12079">
        <v>2.1</v>
      </c>
      <c r="S12079">
        <v>-24.62</v>
      </c>
      <c r="U12079" t="s">
        <v>5</v>
      </c>
      <c r="V12079">
        <v>1</v>
      </c>
      <c r="W12079" t="s">
        <v>1409</v>
      </c>
    </row>
    <row r="12080" spans="1:24" x14ac:dyDescent="0.3">
      <c r="A12080">
        <v>15886</v>
      </c>
      <c r="B12080" s="15" t="s">
        <v>1549</v>
      </c>
      <c r="C12080" t="str">
        <f>_xlfn.XLOOKUP($B12080, STANDARDS!$A:$A, STANDARDS!$B:$B,,0,2)</f>
        <v>Huns Mbr, Urusis Fm, Schwartzrand Subgp, Nama Gp</v>
      </c>
      <c r="D12080" t="s">
        <v>1062</v>
      </c>
      <c r="E12080" t="s">
        <v>1171</v>
      </c>
      <c r="J12080" cm="1">
        <f t="array" ref="J12080:L12080">_xlfn.XLOOKUP($C12080, AGE!$A:$A,AGE!$B:$D,,0,2)</f>
        <v>544.53</v>
      </c>
      <c r="K12080">
        <v>3.1000000000000227</v>
      </c>
      <c r="L12080" t="str">
        <v>Buatois et al. 2018; Grotzinger et al. 1995 in Buatois et al</v>
      </c>
      <c r="M12080" t="s">
        <v>1597</v>
      </c>
      <c r="O12080">
        <v>3.2000000000000001E-2</v>
      </c>
      <c r="P12080" t="s">
        <v>243</v>
      </c>
      <c r="Q12080">
        <v>0.82</v>
      </c>
      <c r="S12080">
        <v>-25.62</v>
      </c>
      <c r="U12080" t="s">
        <v>5</v>
      </c>
      <c r="V12080">
        <v>1</v>
      </c>
      <c r="W12080" t="s">
        <v>1409</v>
      </c>
    </row>
    <row r="12081" spans="1:23" x14ac:dyDescent="0.3">
      <c r="A12081">
        <v>15887</v>
      </c>
      <c r="B12081" s="15" t="s">
        <v>1549</v>
      </c>
      <c r="C12081" t="str">
        <f>_xlfn.XLOOKUP($B12081, STANDARDS!$A:$A, STANDARDS!$B:$B,,0,2)</f>
        <v>Huns Mbr, Urusis Fm, Schwartzrand Subgp, Nama Gp</v>
      </c>
      <c r="D12081" t="s">
        <v>1062</v>
      </c>
      <c r="E12081" t="s">
        <v>1171</v>
      </c>
      <c r="J12081" cm="1">
        <f t="array" ref="J12081:L12081">_xlfn.XLOOKUP($C12081, AGE!$A:$A,AGE!$B:$D,,0,2)</f>
        <v>544.53</v>
      </c>
      <c r="K12081">
        <v>3.1000000000000227</v>
      </c>
      <c r="L12081" t="str">
        <v>Buatois et al. 2018; Grotzinger et al. 1995 in Buatois et al</v>
      </c>
      <c r="M12081" t="s">
        <v>1597</v>
      </c>
      <c r="O12081">
        <v>4.5999999999999999E-2</v>
      </c>
      <c r="P12081" t="s">
        <v>243</v>
      </c>
      <c r="Q12081">
        <v>0.99</v>
      </c>
      <c r="S12081">
        <v>-27.35</v>
      </c>
      <c r="U12081" t="s">
        <v>5</v>
      </c>
      <c r="V12081">
        <v>1</v>
      </c>
      <c r="W12081" t="s">
        <v>1409</v>
      </c>
    </row>
    <row r="12082" spans="1:23" x14ac:dyDescent="0.3">
      <c r="A12082">
        <v>15888</v>
      </c>
      <c r="B12082" s="15" t="s">
        <v>1549</v>
      </c>
      <c r="C12082" t="str">
        <f>_xlfn.XLOOKUP($B12082, STANDARDS!$A:$A, STANDARDS!$B:$B,,0,2)</f>
        <v>Huns Mbr, Urusis Fm, Schwartzrand Subgp, Nama Gp</v>
      </c>
      <c r="D12082" t="s">
        <v>1062</v>
      </c>
      <c r="E12082" t="s">
        <v>1171</v>
      </c>
      <c r="J12082" cm="1">
        <f t="array" ref="J12082:L12082">_xlfn.XLOOKUP($C12082, AGE!$A:$A,AGE!$B:$D,,0,2)</f>
        <v>544.53</v>
      </c>
      <c r="K12082">
        <v>3.1000000000000227</v>
      </c>
      <c r="L12082" t="str">
        <v>Buatois et al. 2018; Grotzinger et al. 1995 in Buatois et al</v>
      </c>
      <c r="M12082" t="s">
        <v>1597</v>
      </c>
      <c r="O12082">
        <v>5.7000000000000002E-2</v>
      </c>
      <c r="P12082" t="s">
        <v>243</v>
      </c>
      <c r="Q12082">
        <v>1.82</v>
      </c>
      <c r="S12082">
        <v>-26.18</v>
      </c>
      <c r="U12082" t="s">
        <v>5</v>
      </c>
      <c r="V12082">
        <v>1</v>
      </c>
      <c r="W12082" t="s">
        <v>1409</v>
      </c>
    </row>
    <row r="12083" spans="1:23" x14ac:dyDescent="0.3">
      <c r="A12083">
        <v>15889</v>
      </c>
      <c r="B12083" s="15" t="s">
        <v>1549</v>
      </c>
      <c r="C12083" t="str">
        <f>_xlfn.XLOOKUP($B12083, STANDARDS!$A:$A, STANDARDS!$B:$B,,0,2)</f>
        <v>Huns Mbr, Urusis Fm, Schwartzrand Subgp, Nama Gp</v>
      </c>
      <c r="D12083" t="s">
        <v>1062</v>
      </c>
      <c r="E12083" t="s">
        <v>1171</v>
      </c>
      <c r="J12083" cm="1">
        <f t="array" ref="J12083:L12083">_xlfn.XLOOKUP($C12083, AGE!$A:$A,AGE!$B:$D,,0,2)</f>
        <v>544.53</v>
      </c>
      <c r="K12083">
        <v>3.1000000000000227</v>
      </c>
      <c r="L12083" t="str">
        <v>Buatois et al. 2018; Grotzinger et al. 1995 in Buatois et al</v>
      </c>
      <c r="M12083" t="s">
        <v>1597</v>
      </c>
      <c r="O12083">
        <v>3.4000000000000002E-2</v>
      </c>
      <c r="P12083" t="s">
        <v>243</v>
      </c>
      <c r="Q12083">
        <v>-0.14000000000000001</v>
      </c>
      <c r="S12083">
        <v>-26.7</v>
      </c>
      <c r="U12083" t="s">
        <v>5</v>
      </c>
      <c r="V12083">
        <v>1</v>
      </c>
      <c r="W12083" t="s">
        <v>1409</v>
      </c>
    </row>
    <row r="12084" spans="1:23" x14ac:dyDescent="0.3">
      <c r="A12084">
        <v>15890</v>
      </c>
      <c r="B12084" s="15" t="s">
        <v>1549</v>
      </c>
      <c r="C12084" t="str">
        <f>_xlfn.XLOOKUP($B12084, STANDARDS!$A:$A, STANDARDS!$B:$B,,0,2)</f>
        <v>Huns Mbr, Urusis Fm, Schwartzrand Subgp, Nama Gp</v>
      </c>
      <c r="D12084" t="s">
        <v>1062</v>
      </c>
      <c r="E12084" t="s">
        <v>1171</v>
      </c>
      <c r="J12084" cm="1">
        <f t="array" ref="J12084:L12084">_xlfn.XLOOKUP($C12084, AGE!$A:$A,AGE!$B:$D,,0,2)</f>
        <v>544.53</v>
      </c>
      <c r="K12084">
        <v>3.1000000000000227</v>
      </c>
      <c r="L12084" t="str">
        <v>Buatois et al. 2018; Grotzinger et al. 1995 in Buatois et al</v>
      </c>
      <c r="M12084" t="s">
        <v>1598</v>
      </c>
      <c r="O12084">
        <v>1.4999999999999999E-2</v>
      </c>
      <c r="P12084" t="s">
        <v>243</v>
      </c>
      <c r="Q12084">
        <v>1.22</v>
      </c>
      <c r="S12084">
        <v>-20.85</v>
      </c>
      <c r="U12084" t="s">
        <v>5</v>
      </c>
      <c r="V12084">
        <v>1</v>
      </c>
      <c r="W12084" t="s">
        <v>1409</v>
      </c>
    </row>
    <row r="12085" spans="1:23" x14ac:dyDescent="0.3">
      <c r="A12085">
        <v>15891</v>
      </c>
      <c r="B12085" s="15" t="s">
        <v>1549</v>
      </c>
      <c r="C12085" t="str">
        <f>_xlfn.XLOOKUP($B12085, STANDARDS!$A:$A, STANDARDS!$B:$B,,0,2)</f>
        <v>Huns Mbr, Urusis Fm, Schwartzrand Subgp, Nama Gp</v>
      </c>
      <c r="D12085" t="s">
        <v>1062</v>
      </c>
      <c r="E12085" t="s">
        <v>1171</v>
      </c>
      <c r="J12085" cm="1">
        <f t="array" ref="J12085:L12085">_xlfn.XLOOKUP($C12085, AGE!$A:$A,AGE!$B:$D,,0,2)</f>
        <v>544.53</v>
      </c>
      <c r="K12085">
        <v>3.1000000000000227</v>
      </c>
      <c r="L12085" t="str">
        <v>Buatois et al. 2018; Grotzinger et al. 1995 in Buatois et al</v>
      </c>
      <c r="M12085" t="s">
        <v>1599</v>
      </c>
      <c r="O12085">
        <v>2.4E-2</v>
      </c>
      <c r="P12085" t="s">
        <v>243</v>
      </c>
      <c r="Q12085">
        <v>1.7</v>
      </c>
      <c r="S12085">
        <v>-20.22</v>
      </c>
      <c r="U12085" t="s">
        <v>5</v>
      </c>
      <c r="V12085">
        <v>1</v>
      </c>
      <c r="W12085" t="s">
        <v>1409</v>
      </c>
    </row>
    <row r="12086" spans="1:23" x14ac:dyDescent="0.3">
      <c r="A12086">
        <v>15892</v>
      </c>
      <c r="B12086" s="15" t="s">
        <v>1549</v>
      </c>
      <c r="C12086" t="str">
        <f>_xlfn.XLOOKUP($B12086, STANDARDS!$A:$A, STANDARDS!$B:$B,,0,2)</f>
        <v>Huns Mbr, Urusis Fm, Schwartzrand Subgp, Nama Gp</v>
      </c>
      <c r="D12086" t="s">
        <v>1062</v>
      </c>
      <c r="E12086" t="s">
        <v>1171</v>
      </c>
      <c r="J12086" cm="1">
        <f t="array" ref="J12086:L12086">_xlfn.XLOOKUP($C12086, AGE!$A:$A,AGE!$B:$D,,0,2)</f>
        <v>544.53</v>
      </c>
      <c r="K12086">
        <v>3.1000000000000227</v>
      </c>
      <c r="L12086" t="str">
        <v>Buatois et al. 2018; Grotzinger et al. 1995 in Buatois et al</v>
      </c>
      <c r="M12086" t="s">
        <v>1600</v>
      </c>
      <c r="O12086">
        <v>4.7E-2</v>
      </c>
      <c r="P12086" t="s">
        <v>243</v>
      </c>
      <c r="Q12086">
        <v>1.85</v>
      </c>
      <c r="S12086">
        <v>-21.65</v>
      </c>
      <c r="U12086" t="s">
        <v>5</v>
      </c>
      <c r="V12086">
        <v>1</v>
      </c>
      <c r="W12086" t="s">
        <v>1409</v>
      </c>
    </row>
    <row r="12087" spans="1:23" x14ac:dyDescent="0.3">
      <c r="A12087">
        <v>15893</v>
      </c>
      <c r="B12087" s="15" t="s">
        <v>1549</v>
      </c>
      <c r="C12087" t="str">
        <f>_xlfn.XLOOKUP($B12087, STANDARDS!$A:$A, STANDARDS!$B:$B,,0,2)</f>
        <v>Huns Mbr, Urusis Fm, Schwartzrand Subgp, Nama Gp</v>
      </c>
      <c r="D12087" t="s">
        <v>1062</v>
      </c>
      <c r="E12087" t="s">
        <v>1171</v>
      </c>
      <c r="J12087" cm="1">
        <f t="array" ref="J12087:L12087">_xlfn.XLOOKUP($C12087, AGE!$A:$A,AGE!$B:$D,,0,2)</f>
        <v>544.53</v>
      </c>
      <c r="K12087">
        <v>3.1000000000000227</v>
      </c>
      <c r="L12087" t="str">
        <v>Buatois et al. 2018; Grotzinger et al. 1995 in Buatois et al</v>
      </c>
      <c r="M12087" t="s">
        <v>1585</v>
      </c>
      <c r="O12087">
        <v>1.7999999999999999E-2</v>
      </c>
      <c r="P12087" t="s">
        <v>243</v>
      </c>
      <c r="Q12087">
        <v>1.88</v>
      </c>
      <c r="S12087">
        <v>-21.03</v>
      </c>
      <c r="U12087" t="s">
        <v>5</v>
      </c>
      <c r="V12087">
        <v>1</v>
      </c>
      <c r="W12087" t="s">
        <v>1409</v>
      </c>
    </row>
    <row r="12088" spans="1:23" x14ac:dyDescent="0.3">
      <c r="A12088">
        <v>15894</v>
      </c>
      <c r="B12088" s="15" t="s">
        <v>1549</v>
      </c>
      <c r="C12088" t="str">
        <f>_xlfn.XLOOKUP($B12088, STANDARDS!$A:$A, STANDARDS!$B:$B,,0,2)</f>
        <v>Huns Mbr, Urusis Fm, Schwartzrand Subgp, Nama Gp</v>
      </c>
      <c r="D12088" t="s">
        <v>1062</v>
      </c>
      <c r="E12088" t="s">
        <v>1171</v>
      </c>
      <c r="J12088" cm="1">
        <f t="array" ref="J12088:L12088">_xlfn.XLOOKUP($C12088, AGE!$A:$A,AGE!$B:$D,,0,2)</f>
        <v>544.53</v>
      </c>
      <c r="K12088">
        <v>3.1000000000000227</v>
      </c>
      <c r="L12088" t="str">
        <v>Buatois et al. 2018; Grotzinger et al. 1995 in Buatois et al</v>
      </c>
      <c r="M12088" t="s">
        <v>1585</v>
      </c>
      <c r="O12088">
        <v>2.1999999999999999E-2</v>
      </c>
      <c r="P12088" t="s">
        <v>243</v>
      </c>
      <c r="Q12088">
        <v>1.21</v>
      </c>
      <c r="S12088">
        <v>-22.49</v>
      </c>
      <c r="U12088" t="s">
        <v>5</v>
      </c>
      <c r="V12088">
        <v>1</v>
      </c>
      <c r="W12088" t="s">
        <v>1409</v>
      </c>
    </row>
    <row r="12089" spans="1:23" x14ac:dyDescent="0.3">
      <c r="A12089">
        <v>15895</v>
      </c>
      <c r="B12089" s="15" t="s">
        <v>1549</v>
      </c>
      <c r="C12089" t="str">
        <f>_xlfn.XLOOKUP($B12089, STANDARDS!$A:$A, STANDARDS!$B:$B,,0,2)</f>
        <v>Huns Mbr, Urusis Fm, Schwartzrand Subgp, Nama Gp</v>
      </c>
      <c r="D12089" t="s">
        <v>1062</v>
      </c>
      <c r="E12089" t="s">
        <v>1171</v>
      </c>
      <c r="J12089" cm="1">
        <f t="array" ref="J12089:L12089">_xlfn.XLOOKUP($C12089, AGE!$A:$A,AGE!$B:$D,,0,2)</f>
        <v>544.53</v>
      </c>
      <c r="K12089">
        <v>3.1000000000000227</v>
      </c>
      <c r="L12089" t="str">
        <v>Buatois et al. 2018; Grotzinger et al. 1995 in Buatois et al</v>
      </c>
      <c r="M12089" t="s">
        <v>1592</v>
      </c>
      <c r="O12089">
        <v>2.7E-2</v>
      </c>
      <c r="P12089" t="s">
        <v>243</v>
      </c>
      <c r="Q12089">
        <v>1.44</v>
      </c>
      <c r="S12089">
        <v>-21.29</v>
      </c>
      <c r="U12089" t="s">
        <v>5</v>
      </c>
      <c r="V12089">
        <v>1</v>
      </c>
      <c r="W12089" t="s">
        <v>1409</v>
      </c>
    </row>
    <row r="12090" spans="1:23" x14ac:dyDescent="0.3">
      <c r="A12090">
        <v>15896</v>
      </c>
      <c r="B12090" s="15" t="s">
        <v>1549</v>
      </c>
      <c r="C12090" t="str">
        <f>_xlfn.XLOOKUP($B12090, STANDARDS!$A:$A, STANDARDS!$B:$B,,0,2)</f>
        <v>Huns Mbr, Urusis Fm, Schwartzrand Subgp, Nama Gp</v>
      </c>
      <c r="D12090" t="s">
        <v>1062</v>
      </c>
      <c r="E12090" t="s">
        <v>1171</v>
      </c>
      <c r="J12090" cm="1">
        <f t="array" ref="J12090:L12090">_xlfn.XLOOKUP($C12090, AGE!$A:$A,AGE!$B:$D,,0,2)</f>
        <v>544.53</v>
      </c>
      <c r="K12090">
        <v>3.1000000000000227</v>
      </c>
      <c r="L12090" t="str">
        <v>Buatois et al. 2018; Grotzinger et al. 1995 in Buatois et al</v>
      </c>
      <c r="M12090" t="s">
        <v>1592</v>
      </c>
      <c r="O12090">
        <v>2.5999999999999999E-2</v>
      </c>
      <c r="P12090" t="s">
        <v>243</v>
      </c>
      <c r="Q12090">
        <v>2.56</v>
      </c>
      <c r="S12090">
        <v>-21.03</v>
      </c>
      <c r="U12090" t="s">
        <v>5</v>
      </c>
      <c r="V12090">
        <v>1</v>
      </c>
      <c r="W12090" t="s">
        <v>1409</v>
      </c>
    </row>
    <row r="12091" spans="1:23" x14ac:dyDescent="0.3">
      <c r="A12091">
        <v>15897</v>
      </c>
      <c r="B12091" s="15" t="s">
        <v>1549</v>
      </c>
      <c r="C12091" t="str">
        <f>_xlfn.XLOOKUP($B12091, STANDARDS!$A:$A, STANDARDS!$B:$B,,0,2)</f>
        <v>Huns Mbr, Urusis Fm, Schwartzrand Subgp, Nama Gp</v>
      </c>
      <c r="D12091" t="s">
        <v>1062</v>
      </c>
      <c r="E12091" t="s">
        <v>1171</v>
      </c>
      <c r="J12091" cm="1">
        <f t="array" ref="J12091:L12091">_xlfn.XLOOKUP($C12091, AGE!$A:$A,AGE!$B:$D,,0,2)</f>
        <v>544.53</v>
      </c>
      <c r="K12091">
        <v>3.1000000000000227</v>
      </c>
      <c r="L12091" t="str">
        <v>Buatois et al. 2018; Grotzinger et al. 1995 in Buatois et al</v>
      </c>
      <c r="M12091" t="s">
        <v>1597</v>
      </c>
      <c r="O12091">
        <v>3.4000000000000002E-2</v>
      </c>
      <c r="P12091" t="s">
        <v>243</v>
      </c>
      <c r="Q12091">
        <v>1.57</v>
      </c>
      <c r="S12091">
        <v>-21.79</v>
      </c>
      <c r="U12091" t="s">
        <v>5</v>
      </c>
      <c r="V12091">
        <v>1</v>
      </c>
      <c r="W12091" t="s">
        <v>1409</v>
      </c>
    </row>
    <row r="12092" spans="1:23" x14ac:dyDescent="0.3">
      <c r="A12092">
        <v>15898</v>
      </c>
      <c r="B12092" s="15" t="s">
        <v>1549</v>
      </c>
      <c r="C12092" t="str">
        <f>_xlfn.XLOOKUP($B12092, STANDARDS!$A:$A, STANDARDS!$B:$B,,0,2)</f>
        <v>Huns Mbr, Urusis Fm, Schwartzrand Subgp, Nama Gp</v>
      </c>
      <c r="D12092" t="s">
        <v>1062</v>
      </c>
      <c r="E12092" t="s">
        <v>1171</v>
      </c>
      <c r="J12092" cm="1">
        <f t="array" ref="J12092:L12092">_xlfn.XLOOKUP($C12092, AGE!$A:$A,AGE!$B:$D,,0,2)</f>
        <v>544.53</v>
      </c>
      <c r="K12092">
        <v>3.1000000000000227</v>
      </c>
      <c r="L12092" t="str">
        <v>Buatois et al. 2018; Grotzinger et al. 1995 in Buatois et al</v>
      </c>
      <c r="M12092" t="s">
        <v>1601</v>
      </c>
      <c r="O12092">
        <v>6.0999999999999999E-2</v>
      </c>
      <c r="P12092" t="s">
        <v>243</v>
      </c>
      <c r="Q12092">
        <v>1.77</v>
      </c>
      <c r="S12092">
        <v>-20.2</v>
      </c>
      <c r="U12092" t="s">
        <v>5</v>
      </c>
      <c r="V12092">
        <v>1</v>
      </c>
      <c r="W12092" t="s">
        <v>1409</v>
      </c>
    </row>
    <row r="12093" spans="1:23" x14ac:dyDescent="0.3">
      <c r="A12093">
        <v>15899</v>
      </c>
      <c r="B12093" s="15" t="s">
        <v>1549</v>
      </c>
      <c r="C12093" t="str">
        <f>_xlfn.XLOOKUP($B12093, STANDARDS!$A:$A, STANDARDS!$B:$B,,0,2)</f>
        <v>Huns Mbr, Urusis Fm, Schwartzrand Subgp, Nama Gp</v>
      </c>
      <c r="D12093" t="s">
        <v>1062</v>
      </c>
      <c r="E12093" t="s">
        <v>1171</v>
      </c>
      <c r="J12093" cm="1">
        <f t="array" ref="J12093:L12093">_xlfn.XLOOKUP($C12093, AGE!$A:$A,AGE!$B:$D,,0,2)</f>
        <v>544.53</v>
      </c>
      <c r="K12093">
        <v>3.1000000000000227</v>
      </c>
      <c r="L12093" t="str">
        <v>Buatois et al. 2018; Grotzinger et al. 1995 in Buatois et al</v>
      </c>
      <c r="M12093" t="s">
        <v>1599</v>
      </c>
      <c r="O12093">
        <v>3.3000000000000002E-2</v>
      </c>
      <c r="P12093" t="s">
        <v>243</v>
      </c>
      <c r="Q12093">
        <v>1.46</v>
      </c>
      <c r="S12093">
        <v>-21.15</v>
      </c>
      <c r="U12093" t="s">
        <v>5</v>
      </c>
      <c r="V12093">
        <v>1</v>
      </c>
      <c r="W12093" t="s">
        <v>1409</v>
      </c>
    </row>
    <row r="12094" spans="1:23" x14ac:dyDescent="0.3">
      <c r="A12094">
        <v>15900</v>
      </c>
      <c r="B12094" s="15" t="s">
        <v>1549</v>
      </c>
      <c r="C12094" t="str">
        <f>_xlfn.XLOOKUP($B12094, STANDARDS!$A:$A, STANDARDS!$B:$B,,0,2)</f>
        <v>Huns Mbr, Urusis Fm, Schwartzrand Subgp, Nama Gp</v>
      </c>
      <c r="D12094" t="s">
        <v>1062</v>
      </c>
      <c r="E12094" t="s">
        <v>1171</v>
      </c>
      <c r="J12094" cm="1">
        <f t="array" ref="J12094:L12094">_xlfn.XLOOKUP($C12094, AGE!$A:$A,AGE!$B:$D,,0,2)</f>
        <v>544.53</v>
      </c>
      <c r="K12094">
        <v>3.1000000000000227</v>
      </c>
      <c r="L12094" t="str">
        <v>Buatois et al. 2018; Grotzinger et al. 1995 in Buatois et al</v>
      </c>
      <c r="M12094" t="s">
        <v>1597</v>
      </c>
      <c r="O12094">
        <v>0.04</v>
      </c>
      <c r="P12094" t="s">
        <v>243</v>
      </c>
      <c r="Q12094">
        <v>1.85</v>
      </c>
      <c r="S12094">
        <v>-20.68</v>
      </c>
      <c r="U12094" t="s">
        <v>5</v>
      </c>
      <c r="V12094">
        <v>1</v>
      </c>
      <c r="W12094" t="s">
        <v>1409</v>
      </c>
    </row>
    <row r="12095" spans="1:23" x14ac:dyDescent="0.3">
      <c r="A12095">
        <v>15901</v>
      </c>
      <c r="B12095" s="15" t="s">
        <v>1549</v>
      </c>
      <c r="C12095" t="str">
        <f>_xlfn.XLOOKUP($B12095, STANDARDS!$A:$A, STANDARDS!$B:$B,,0,2)</f>
        <v>Huns Mbr, Urusis Fm, Schwartzrand Subgp, Nama Gp</v>
      </c>
      <c r="D12095" t="s">
        <v>1062</v>
      </c>
      <c r="E12095" t="s">
        <v>1171</v>
      </c>
      <c r="J12095" cm="1">
        <f t="array" ref="J12095:L12095">_xlfn.XLOOKUP($C12095, AGE!$A:$A,AGE!$B:$D,,0,2)</f>
        <v>544.53</v>
      </c>
      <c r="K12095">
        <v>3.1000000000000227</v>
      </c>
      <c r="L12095" t="str">
        <v>Buatois et al. 2018; Grotzinger et al. 1995 in Buatois et al</v>
      </c>
      <c r="M12095" t="s">
        <v>1602</v>
      </c>
      <c r="O12095">
        <v>2.8000000000000001E-2</v>
      </c>
      <c r="P12095" t="s">
        <v>243</v>
      </c>
      <c r="Q12095">
        <v>2.42</v>
      </c>
      <c r="S12095">
        <v>-20.16</v>
      </c>
      <c r="U12095" t="s">
        <v>5</v>
      </c>
      <c r="V12095">
        <v>1</v>
      </c>
      <c r="W12095" t="s">
        <v>1409</v>
      </c>
    </row>
    <row r="12096" spans="1:23" x14ac:dyDescent="0.3">
      <c r="A12096">
        <v>15902</v>
      </c>
      <c r="B12096" s="15" t="s">
        <v>1550</v>
      </c>
      <c r="C12096" t="str">
        <f>_xlfn.XLOOKUP($B12096, STANDARDS!$A:$A, STANDARDS!$B:$B,,0,2)</f>
        <v>Zaris Fm, Kuibis Subgp, Nama Gp</v>
      </c>
      <c r="D12096" t="s">
        <v>1062</v>
      </c>
      <c r="E12096" t="s">
        <v>1171</v>
      </c>
      <c r="J12096" cm="1">
        <f t="array" ref="J12096:L12096">_xlfn.XLOOKUP($C12096, AGE!$A:$A,AGE!$B:$D,,0,2)</f>
        <v>547</v>
      </c>
      <c r="K12096">
        <v>3</v>
      </c>
      <c r="L12096" t="str">
        <v>Grotzinger et al. 2005</v>
      </c>
      <c r="M12096" t="s">
        <v>1585</v>
      </c>
      <c r="O12096">
        <v>0.01</v>
      </c>
      <c r="P12096" t="s">
        <v>243</v>
      </c>
      <c r="Q12096">
        <v>2.7</v>
      </c>
      <c r="S12096">
        <v>-24.75</v>
      </c>
      <c r="U12096" t="s">
        <v>5</v>
      </c>
      <c r="V12096">
        <v>1</v>
      </c>
      <c r="W12096" t="s">
        <v>1409</v>
      </c>
    </row>
    <row r="12097" spans="1:23" x14ac:dyDescent="0.3">
      <c r="A12097">
        <v>15903</v>
      </c>
      <c r="B12097" s="15" t="s">
        <v>1550</v>
      </c>
      <c r="C12097" t="str">
        <f>_xlfn.XLOOKUP($B12097, STANDARDS!$A:$A, STANDARDS!$B:$B,,0,2)</f>
        <v>Zaris Fm, Kuibis Subgp, Nama Gp</v>
      </c>
      <c r="D12097" t="s">
        <v>1062</v>
      </c>
      <c r="E12097" t="s">
        <v>1171</v>
      </c>
      <c r="J12097" cm="1">
        <f t="array" ref="J12097:L12097">_xlfn.XLOOKUP($C12097, AGE!$A:$A,AGE!$B:$D,,0,2)</f>
        <v>547</v>
      </c>
      <c r="K12097">
        <v>3</v>
      </c>
      <c r="L12097" t="str">
        <v>Grotzinger et al. 2005</v>
      </c>
      <c r="M12097" t="s">
        <v>1585</v>
      </c>
      <c r="O12097">
        <v>0.01</v>
      </c>
      <c r="P12097" t="s">
        <v>243</v>
      </c>
      <c r="Q12097">
        <v>2.52</v>
      </c>
      <c r="S12097">
        <v>-24.1</v>
      </c>
      <c r="U12097" t="s">
        <v>5</v>
      </c>
      <c r="V12097">
        <v>1</v>
      </c>
      <c r="W12097" t="s">
        <v>1409</v>
      </c>
    </row>
    <row r="12098" spans="1:23" x14ac:dyDescent="0.3">
      <c r="A12098">
        <v>15904</v>
      </c>
      <c r="B12098" s="15" t="s">
        <v>1551</v>
      </c>
      <c r="C12098" t="str">
        <f>_xlfn.XLOOKUP($B12098, STANDARDS!$A:$A, STANDARDS!$B:$B,,0,2)</f>
        <v>Mooifontein Mbr, Zaris Fm, Kuibis Subgp, Nama Gp</v>
      </c>
      <c r="D12098" t="s">
        <v>1062</v>
      </c>
      <c r="E12098" t="s">
        <v>1171</v>
      </c>
      <c r="J12098" cm="1">
        <f t="array" ref="J12098:L12098">_xlfn.XLOOKUP($C12098, AGE!$A:$A,AGE!$B:$D,,0,2)</f>
        <v>546.07000000000005</v>
      </c>
      <c r="K12098">
        <v>1.56</v>
      </c>
      <c r="L12098" t="str">
        <v>Buatois et al. 2018; Grotzinger et al. 1995 in Buatois et al</v>
      </c>
      <c r="M12098" t="s">
        <v>1590</v>
      </c>
      <c r="O12098">
        <v>4.8000000000000001E-2</v>
      </c>
      <c r="P12098" t="s">
        <v>243</v>
      </c>
      <c r="Q12098">
        <v>-1.24</v>
      </c>
      <c r="S12098">
        <v>-26.56</v>
      </c>
      <c r="U12098" t="s">
        <v>5</v>
      </c>
      <c r="V12098">
        <v>1</v>
      </c>
      <c r="W12098" t="s">
        <v>1409</v>
      </c>
    </row>
    <row r="12099" spans="1:23" x14ac:dyDescent="0.3">
      <c r="A12099">
        <v>15905</v>
      </c>
      <c r="B12099" s="15" t="s">
        <v>1551</v>
      </c>
      <c r="C12099" t="str">
        <f>_xlfn.XLOOKUP($B12099, STANDARDS!$A:$A, STANDARDS!$B:$B,,0,2)</f>
        <v>Mooifontein Mbr, Zaris Fm, Kuibis Subgp, Nama Gp</v>
      </c>
      <c r="D12099" t="s">
        <v>1062</v>
      </c>
      <c r="E12099" t="s">
        <v>1171</v>
      </c>
      <c r="J12099" cm="1">
        <f t="array" ref="J12099:L12099">_xlfn.XLOOKUP($C12099, AGE!$A:$A,AGE!$B:$D,,0,2)</f>
        <v>546.07000000000005</v>
      </c>
      <c r="K12099">
        <v>1.56</v>
      </c>
      <c r="L12099" t="str">
        <v>Buatois et al. 2018; Grotzinger et al. 1995 in Buatois et al</v>
      </c>
      <c r="M12099" t="s">
        <v>1597</v>
      </c>
      <c r="O12099">
        <v>6.9000000000000006E-2</v>
      </c>
      <c r="P12099" t="s">
        <v>243</v>
      </c>
      <c r="Q12099">
        <v>-1.72</v>
      </c>
      <c r="S12099">
        <v>-25.82</v>
      </c>
      <c r="U12099" t="s">
        <v>5</v>
      </c>
      <c r="V12099">
        <v>1</v>
      </c>
      <c r="W12099" t="s">
        <v>1409</v>
      </c>
    </row>
    <row r="12100" spans="1:23" x14ac:dyDescent="0.3">
      <c r="A12100">
        <v>15906</v>
      </c>
      <c r="B12100" s="15" t="s">
        <v>1551</v>
      </c>
      <c r="C12100" t="str">
        <f>_xlfn.XLOOKUP($B12100, STANDARDS!$A:$A, STANDARDS!$B:$B,,0,2)</f>
        <v>Mooifontein Mbr, Zaris Fm, Kuibis Subgp, Nama Gp</v>
      </c>
      <c r="D12100" t="s">
        <v>1062</v>
      </c>
      <c r="E12100" t="s">
        <v>1171</v>
      </c>
      <c r="J12100" cm="1">
        <f t="array" ref="J12100:L12100">_xlfn.XLOOKUP($C12100, AGE!$A:$A,AGE!$B:$D,,0,2)</f>
        <v>546.07000000000005</v>
      </c>
      <c r="K12100">
        <v>1.56</v>
      </c>
      <c r="L12100" t="str">
        <v>Buatois et al. 2018; Grotzinger et al. 1995 in Buatois et al</v>
      </c>
      <c r="M12100" t="s">
        <v>1602</v>
      </c>
      <c r="O12100">
        <v>5.7000000000000002E-2</v>
      </c>
      <c r="P12100" t="s">
        <v>243</v>
      </c>
      <c r="Q12100">
        <v>0.24</v>
      </c>
      <c r="S12100">
        <v>-24.9</v>
      </c>
      <c r="U12100" t="s">
        <v>5</v>
      </c>
      <c r="V12100">
        <v>1</v>
      </c>
      <c r="W12100" t="s">
        <v>1409</v>
      </c>
    </row>
    <row r="12101" spans="1:23" x14ac:dyDescent="0.3">
      <c r="A12101">
        <v>15907</v>
      </c>
      <c r="B12101" s="15" t="s">
        <v>1551</v>
      </c>
      <c r="C12101" t="str">
        <f>_xlfn.XLOOKUP($B12101, STANDARDS!$A:$A, STANDARDS!$B:$B,,0,2)</f>
        <v>Mooifontein Mbr, Zaris Fm, Kuibis Subgp, Nama Gp</v>
      </c>
      <c r="D12101" t="s">
        <v>1062</v>
      </c>
      <c r="E12101" t="s">
        <v>1171</v>
      </c>
      <c r="J12101" cm="1">
        <f t="array" ref="J12101:L12101">_xlfn.XLOOKUP($C12101, AGE!$A:$A,AGE!$B:$D,,0,2)</f>
        <v>546.07000000000005</v>
      </c>
      <c r="K12101">
        <v>1.56</v>
      </c>
      <c r="L12101" t="str">
        <v>Buatois et al. 2018; Grotzinger et al. 1995 in Buatois et al</v>
      </c>
      <c r="M12101" t="s">
        <v>1590</v>
      </c>
      <c r="O12101">
        <v>2.3E-2</v>
      </c>
      <c r="P12101" t="s">
        <v>243</v>
      </c>
      <c r="Q12101">
        <v>4.79</v>
      </c>
      <c r="S12101">
        <v>-23.93</v>
      </c>
      <c r="U12101" t="s">
        <v>5</v>
      </c>
      <c r="V12101">
        <v>1</v>
      </c>
      <c r="W12101" t="s">
        <v>1409</v>
      </c>
    </row>
    <row r="12102" spans="1:23" x14ac:dyDescent="0.3">
      <c r="A12102">
        <v>15908</v>
      </c>
      <c r="B12102" s="15" t="s">
        <v>1551</v>
      </c>
      <c r="C12102" t="str">
        <f>_xlfn.XLOOKUP($B12102, STANDARDS!$A:$A, STANDARDS!$B:$B,,0,2)</f>
        <v>Mooifontein Mbr, Zaris Fm, Kuibis Subgp, Nama Gp</v>
      </c>
      <c r="D12102" t="s">
        <v>1062</v>
      </c>
      <c r="E12102" t="s">
        <v>1171</v>
      </c>
      <c r="J12102" cm="1">
        <f t="array" ref="J12102:L12102">_xlfn.XLOOKUP($C12102, AGE!$A:$A,AGE!$B:$D,,0,2)</f>
        <v>546.07000000000005</v>
      </c>
      <c r="K12102">
        <v>1.56</v>
      </c>
      <c r="L12102" t="str">
        <v>Buatois et al. 2018; Grotzinger et al. 1995 in Buatois et al</v>
      </c>
      <c r="M12102" t="s">
        <v>1590</v>
      </c>
      <c r="O12102">
        <v>7.0000000000000007E-2</v>
      </c>
      <c r="P12102" t="s">
        <v>243</v>
      </c>
      <c r="Q12102">
        <v>4.32</v>
      </c>
      <c r="S12102">
        <v>-26.9</v>
      </c>
      <c r="U12102" t="s">
        <v>5</v>
      </c>
      <c r="V12102">
        <v>1</v>
      </c>
      <c r="W12102" t="s">
        <v>1409</v>
      </c>
    </row>
    <row r="12103" spans="1:23" x14ac:dyDescent="0.3">
      <c r="A12103">
        <v>15909</v>
      </c>
      <c r="B12103" s="15" t="s">
        <v>1551</v>
      </c>
      <c r="C12103" t="str">
        <f>_xlfn.XLOOKUP($B12103, STANDARDS!$A:$A, STANDARDS!$B:$B,,0,2)</f>
        <v>Mooifontein Mbr, Zaris Fm, Kuibis Subgp, Nama Gp</v>
      </c>
      <c r="D12103" t="s">
        <v>1062</v>
      </c>
      <c r="E12103" t="s">
        <v>1171</v>
      </c>
      <c r="J12103" cm="1">
        <f t="array" ref="J12103:L12103">_xlfn.XLOOKUP($C12103, AGE!$A:$A,AGE!$B:$D,,0,2)</f>
        <v>546.07000000000005</v>
      </c>
      <c r="K12103">
        <v>1.56</v>
      </c>
      <c r="L12103" t="str">
        <v>Buatois et al. 2018; Grotzinger et al. 1995 in Buatois et al</v>
      </c>
      <c r="M12103" t="s">
        <v>1590</v>
      </c>
      <c r="O12103">
        <v>3.9E-2</v>
      </c>
      <c r="P12103" t="s">
        <v>243</v>
      </c>
      <c r="Q12103">
        <v>5.15</v>
      </c>
      <c r="S12103">
        <v>-26.09</v>
      </c>
      <c r="U12103" t="s">
        <v>5</v>
      </c>
      <c r="V12103">
        <v>1</v>
      </c>
      <c r="W12103" t="s">
        <v>1409</v>
      </c>
    </row>
    <row r="12104" spans="1:23" x14ac:dyDescent="0.3">
      <c r="A12104">
        <v>15910</v>
      </c>
      <c r="B12104" s="15" t="s">
        <v>1551</v>
      </c>
      <c r="C12104" t="str">
        <f>_xlfn.XLOOKUP($B12104, STANDARDS!$A:$A, STANDARDS!$B:$B,,0,2)</f>
        <v>Mooifontein Mbr, Zaris Fm, Kuibis Subgp, Nama Gp</v>
      </c>
      <c r="D12104" t="s">
        <v>1062</v>
      </c>
      <c r="E12104" t="s">
        <v>1171</v>
      </c>
      <c r="J12104" cm="1">
        <f t="array" ref="J12104:L12104">_xlfn.XLOOKUP($C12104, AGE!$A:$A,AGE!$B:$D,,0,2)</f>
        <v>546.07000000000005</v>
      </c>
      <c r="K12104">
        <v>1.56</v>
      </c>
      <c r="L12104" t="str">
        <v>Buatois et al. 2018; Grotzinger et al. 1995 in Buatois et al</v>
      </c>
      <c r="M12104" t="s">
        <v>1603</v>
      </c>
      <c r="O12104">
        <v>0.04</v>
      </c>
      <c r="P12104" t="s">
        <v>243</v>
      </c>
      <c r="Q12104">
        <v>4.34</v>
      </c>
      <c r="S12104">
        <v>-25.56</v>
      </c>
      <c r="U12104" t="s">
        <v>5</v>
      </c>
      <c r="V12104">
        <v>1</v>
      </c>
      <c r="W12104" t="s">
        <v>1409</v>
      </c>
    </row>
    <row r="12105" spans="1:23" x14ac:dyDescent="0.3">
      <c r="A12105">
        <v>15911</v>
      </c>
      <c r="B12105" s="15" t="s">
        <v>1551</v>
      </c>
      <c r="C12105" t="str">
        <f>_xlfn.XLOOKUP($B12105, STANDARDS!$A:$A, STANDARDS!$B:$B,,0,2)</f>
        <v>Mooifontein Mbr, Zaris Fm, Kuibis Subgp, Nama Gp</v>
      </c>
      <c r="D12105" t="s">
        <v>1062</v>
      </c>
      <c r="E12105" t="s">
        <v>1171</v>
      </c>
      <c r="J12105" cm="1">
        <f t="array" ref="J12105:L12105">_xlfn.XLOOKUP($C12105, AGE!$A:$A,AGE!$B:$D,,0,2)</f>
        <v>546.07000000000005</v>
      </c>
      <c r="K12105">
        <v>1.56</v>
      </c>
      <c r="L12105" t="str">
        <v>Buatois et al. 2018; Grotzinger et al. 1995 in Buatois et al</v>
      </c>
      <c r="M12105" t="s">
        <v>1601</v>
      </c>
      <c r="O12105">
        <v>0.05</v>
      </c>
      <c r="P12105" t="s">
        <v>243</v>
      </c>
      <c r="Q12105">
        <v>6.3</v>
      </c>
      <c r="S12105">
        <v>-25.45</v>
      </c>
      <c r="U12105" t="s">
        <v>5</v>
      </c>
      <c r="V12105">
        <v>1</v>
      </c>
      <c r="W12105" t="s">
        <v>1409</v>
      </c>
    </row>
    <row r="12106" spans="1:23" x14ac:dyDescent="0.3">
      <c r="A12106">
        <v>15912</v>
      </c>
      <c r="B12106" s="15" t="s">
        <v>1551</v>
      </c>
      <c r="C12106" t="str">
        <f>_xlfn.XLOOKUP($B12106, STANDARDS!$A:$A, STANDARDS!$B:$B,,0,2)</f>
        <v>Mooifontein Mbr, Zaris Fm, Kuibis Subgp, Nama Gp</v>
      </c>
      <c r="D12106" t="s">
        <v>1062</v>
      </c>
      <c r="E12106" t="s">
        <v>1171</v>
      </c>
      <c r="J12106" cm="1">
        <f t="array" ref="J12106:L12106">_xlfn.XLOOKUP($C12106, AGE!$A:$A,AGE!$B:$D,,0,2)</f>
        <v>546.07000000000005</v>
      </c>
      <c r="K12106">
        <v>1.56</v>
      </c>
      <c r="L12106" t="str">
        <v>Buatois et al. 2018; Grotzinger et al. 1995 in Buatois et al</v>
      </c>
      <c r="M12106" t="s">
        <v>1601</v>
      </c>
      <c r="O12106">
        <v>0.02</v>
      </c>
      <c r="P12106" t="s">
        <v>243</v>
      </c>
      <c r="Q12106">
        <v>5.51</v>
      </c>
      <c r="S12106">
        <v>-23.02</v>
      </c>
      <c r="U12106" t="s">
        <v>5</v>
      </c>
      <c r="V12106">
        <v>1</v>
      </c>
      <c r="W12106" t="s">
        <v>1409</v>
      </c>
    </row>
    <row r="12107" spans="1:23" x14ac:dyDescent="0.3">
      <c r="A12107">
        <v>15913</v>
      </c>
      <c r="B12107" s="15" t="s">
        <v>1551</v>
      </c>
      <c r="C12107" t="str">
        <f>_xlfn.XLOOKUP($B12107, STANDARDS!$A:$A, STANDARDS!$B:$B,,0,2)</f>
        <v>Mooifontein Mbr, Zaris Fm, Kuibis Subgp, Nama Gp</v>
      </c>
      <c r="D12107" t="s">
        <v>1062</v>
      </c>
      <c r="E12107" t="s">
        <v>1171</v>
      </c>
      <c r="J12107" cm="1">
        <f t="array" ref="J12107:L12107">_xlfn.XLOOKUP($C12107, AGE!$A:$A,AGE!$B:$D,,0,2)</f>
        <v>546.07000000000005</v>
      </c>
      <c r="K12107">
        <v>1.56</v>
      </c>
      <c r="L12107" t="str">
        <v>Buatois et al. 2018; Grotzinger et al. 1995 in Buatois et al</v>
      </c>
      <c r="M12107" t="s">
        <v>1585</v>
      </c>
      <c r="O12107">
        <v>1.6E-2</v>
      </c>
      <c r="P12107" t="s">
        <v>243</v>
      </c>
      <c r="Q12107">
        <v>4.8600000000000003</v>
      </c>
      <c r="S12107">
        <v>-23.78</v>
      </c>
      <c r="U12107" t="s">
        <v>5</v>
      </c>
      <c r="V12107">
        <v>1</v>
      </c>
      <c r="W12107" t="s">
        <v>1409</v>
      </c>
    </row>
    <row r="12108" spans="1:23" x14ac:dyDescent="0.3">
      <c r="A12108">
        <v>15914</v>
      </c>
      <c r="B12108" s="15" t="s">
        <v>1551</v>
      </c>
      <c r="C12108" t="str">
        <f>_xlfn.XLOOKUP($B12108, STANDARDS!$A:$A, STANDARDS!$B:$B,,0,2)</f>
        <v>Mooifontein Mbr, Zaris Fm, Kuibis Subgp, Nama Gp</v>
      </c>
      <c r="D12108" t="s">
        <v>1062</v>
      </c>
      <c r="E12108" t="s">
        <v>1171</v>
      </c>
      <c r="J12108" cm="1">
        <f t="array" ref="J12108:L12108">_xlfn.XLOOKUP($C12108, AGE!$A:$A,AGE!$B:$D,,0,2)</f>
        <v>546.07000000000005</v>
      </c>
      <c r="K12108">
        <v>1.56</v>
      </c>
      <c r="L12108" t="str">
        <v>Buatois et al. 2018; Grotzinger et al. 1995 in Buatois et al</v>
      </c>
      <c r="M12108" t="s">
        <v>1602</v>
      </c>
      <c r="O12108">
        <v>3.1E-2</v>
      </c>
      <c r="P12108" t="s">
        <v>243</v>
      </c>
      <c r="Q12108">
        <v>3.17</v>
      </c>
      <c r="S12108">
        <v>-25.22</v>
      </c>
      <c r="U12108" t="s">
        <v>5</v>
      </c>
      <c r="V12108">
        <v>1</v>
      </c>
      <c r="W12108" t="s">
        <v>1409</v>
      </c>
    </row>
    <row r="12109" spans="1:23" x14ac:dyDescent="0.3">
      <c r="A12109">
        <v>15915</v>
      </c>
      <c r="B12109" s="15" t="s">
        <v>1552</v>
      </c>
      <c r="C12109" t="str">
        <f>_xlfn.XLOOKUP($B12109, STANDARDS!$A:$A, STANDARDS!$B:$B,,0,2)</f>
        <v>Hoogland Mbr, Zaris Fm, Kuibis Subgp, Nama Gp</v>
      </c>
      <c r="D12109" t="s">
        <v>1062</v>
      </c>
      <c r="E12109" t="s">
        <v>1171</v>
      </c>
      <c r="J12109" cm="1">
        <f t="array" ref="J12109:L12109">_xlfn.XLOOKUP($C12109, AGE!$A:$A,AGE!$B:$D,,0,2)</f>
        <v>547.32000000000005</v>
      </c>
      <c r="K12109">
        <v>0.31</v>
      </c>
      <c r="L12109" t="str">
        <v>Buatois et al. 2018; Grotzinger et al. 1995 in Buatois et al</v>
      </c>
      <c r="M12109" t="s">
        <v>1585</v>
      </c>
      <c r="O12109">
        <v>3.6999999999999998E-2</v>
      </c>
      <c r="P12109" t="s">
        <v>243</v>
      </c>
      <c r="Q12109">
        <v>4.96</v>
      </c>
      <c r="S12109">
        <v>-21.96</v>
      </c>
      <c r="U12109" t="s">
        <v>5</v>
      </c>
      <c r="V12109">
        <v>1</v>
      </c>
      <c r="W12109" t="s">
        <v>1409</v>
      </c>
    </row>
    <row r="12110" spans="1:23" x14ac:dyDescent="0.3">
      <c r="A12110">
        <v>15916</v>
      </c>
      <c r="B12110" s="15" t="s">
        <v>1552</v>
      </c>
      <c r="C12110" t="str">
        <f>_xlfn.XLOOKUP($B12110, STANDARDS!$A:$A, STANDARDS!$B:$B,,0,2)</f>
        <v>Hoogland Mbr, Zaris Fm, Kuibis Subgp, Nama Gp</v>
      </c>
      <c r="D12110" t="s">
        <v>1062</v>
      </c>
      <c r="E12110" t="s">
        <v>1171</v>
      </c>
      <c r="J12110" cm="1">
        <f t="array" ref="J12110:L12110">_xlfn.XLOOKUP($C12110, AGE!$A:$A,AGE!$B:$D,,0,2)</f>
        <v>547.32000000000005</v>
      </c>
      <c r="K12110">
        <v>0.31</v>
      </c>
      <c r="L12110" t="str">
        <v>Buatois et al. 2018; Grotzinger et al. 1995 in Buatois et al</v>
      </c>
      <c r="M12110" t="s">
        <v>1592</v>
      </c>
      <c r="O12110">
        <v>1.2E-2</v>
      </c>
      <c r="P12110" t="s">
        <v>243</v>
      </c>
      <c r="Q12110">
        <v>2.6</v>
      </c>
      <c r="S12110">
        <v>-22.38</v>
      </c>
      <c r="U12110" t="s">
        <v>5</v>
      </c>
      <c r="V12110">
        <v>1</v>
      </c>
      <c r="W12110" t="s">
        <v>1409</v>
      </c>
    </row>
    <row r="12111" spans="1:23" x14ac:dyDescent="0.3">
      <c r="A12111">
        <v>15917</v>
      </c>
      <c r="B12111" s="15" t="s">
        <v>1553</v>
      </c>
      <c r="C12111" t="str">
        <f>_xlfn.XLOOKUP($B12111, STANDARDS!$A:$A, STANDARDS!$B:$B,,0,2)</f>
        <v>Omkyk Mbr, Zaris Fm, Kuibis Subgp, Nama Gp</v>
      </c>
      <c r="D12111" t="s">
        <v>1062</v>
      </c>
      <c r="E12111" t="s">
        <v>1171</v>
      </c>
      <c r="J12111" cm="1">
        <f t="array" ref="J12111:L12111">_xlfn.XLOOKUP($C12111, AGE!$A:$A,AGE!$B:$D,,0,2)</f>
        <v>549.9</v>
      </c>
      <c r="K12111">
        <v>2.1</v>
      </c>
      <c r="L12111" t="str">
        <v>Grotzinger et al. 2005</v>
      </c>
      <c r="M12111" t="s">
        <v>1604</v>
      </c>
      <c r="O12111">
        <v>1E-3</v>
      </c>
      <c r="P12111" t="s">
        <v>243</v>
      </c>
      <c r="Q12111">
        <v>2.23</v>
      </c>
      <c r="S12111">
        <v>-23.6</v>
      </c>
      <c r="U12111" t="s">
        <v>5</v>
      </c>
      <c r="V12111">
        <v>1</v>
      </c>
      <c r="W12111" t="s">
        <v>1409</v>
      </c>
    </row>
    <row r="12112" spans="1:23" x14ac:dyDescent="0.3">
      <c r="A12112">
        <v>15918</v>
      </c>
      <c r="B12112" s="15" t="s">
        <v>1553</v>
      </c>
      <c r="C12112" t="str">
        <f>_xlfn.XLOOKUP($B12112, STANDARDS!$A:$A, STANDARDS!$B:$B,,0,2)</f>
        <v>Omkyk Mbr, Zaris Fm, Kuibis Subgp, Nama Gp</v>
      </c>
      <c r="D12112" t="s">
        <v>1062</v>
      </c>
      <c r="E12112" t="s">
        <v>1171</v>
      </c>
      <c r="J12112" cm="1">
        <f t="array" ref="J12112:L12112">_xlfn.XLOOKUP($C12112, AGE!$A:$A,AGE!$B:$D,,0,2)</f>
        <v>549.9</v>
      </c>
      <c r="K12112">
        <v>2.1</v>
      </c>
      <c r="L12112" t="str">
        <v>Grotzinger et al. 2005</v>
      </c>
      <c r="M12112" t="s">
        <v>1605</v>
      </c>
      <c r="O12112">
        <v>5.3999999999999999E-2</v>
      </c>
      <c r="P12112" t="s">
        <v>243</v>
      </c>
      <c r="Q12112">
        <v>5.42</v>
      </c>
      <c r="S12112">
        <v>-23.06</v>
      </c>
      <c r="U12112" t="s">
        <v>5</v>
      </c>
      <c r="V12112">
        <v>1</v>
      </c>
      <c r="W12112" t="s">
        <v>1409</v>
      </c>
    </row>
    <row r="12113" spans="1:23" x14ac:dyDescent="0.3">
      <c r="A12113">
        <v>15919</v>
      </c>
      <c r="B12113" s="15" t="s">
        <v>1553</v>
      </c>
      <c r="C12113" t="str">
        <f>_xlfn.XLOOKUP($B12113, STANDARDS!$A:$A, STANDARDS!$B:$B,,0,2)</f>
        <v>Omkyk Mbr, Zaris Fm, Kuibis Subgp, Nama Gp</v>
      </c>
      <c r="D12113" t="s">
        <v>1062</v>
      </c>
      <c r="E12113" t="s">
        <v>1171</v>
      </c>
      <c r="J12113" cm="1">
        <f t="array" ref="J12113:L12113">_xlfn.XLOOKUP($C12113, AGE!$A:$A,AGE!$B:$D,,0,2)</f>
        <v>549.9</v>
      </c>
      <c r="K12113">
        <v>2.1</v>
      </c>
      <c r="L12113" t="str">
        <v>Grotzinger et al. 2005</v>
      </c>
      <c r="M12113" t="s">
        <v>1601</v>
      </c>
      <c r="O12113">
        <v>1.7000000000000001E-2</v>
      </c>
      <c r="P12113" t="s">
        <v>243</v>
      </c>
      <c r="Q12113">
        <v>0.65</v>
      </c>
      <c r="S12113">
        <v>-25.51</v>
      </c>
      <c r="U12113" t="s">
        <v>5</v>
      </c>
      <c r="V12113">
        <v>1</v>
      </c>
      <c r="W12113" t="s">
        <v>1409</v>
      </c>
    </row>
    <row r="12114" spans="1:23" x14ac:dyDescent="0.3">
      <c r="A12114">
        <v>15920</v>
      </c>
      <c r="B12114" s="15" t="s">
        <v>1553</v>
      </c>
      <c r="C12114" t="str">
        <f>_xlfn.XLOOKUP($B12114, STANDARDS!$A:$A, STANDARDS!$B:$B,,0,2)</f>
        <v>Omkyk Mbr, Zaris Fm, Kuibis Subgp, Nama Gp</v>
      </c>
      <c r="D12114" t="s">
        <v>1062</v>
      </c>
      <c r="E12114" t="s">
        <v>1171</v>
      </c>
      <c r="J12114" cm="1">
        <f t="array" ref="J12114:L12114">_xlfn.XLOOKUP($C12114, AGE!$A:$A,AGE!$B:$D,,0,2)</f>
        <v>549.9</v>
      </c>
      <c r="K12114">
        <v>2.1</v>
      </c>
      <c r="L12114" t="str">
        <v>Grotzinger et al. 2005</v>
      </c>
      <c r="M12114" t="s">
        <v>1606</v>
      </c>
      <c r="O12114">
        <v>6.0000000000000001E-3</v>
      </c>
      <c r="P12114" t="s">
        <v>243</v>
      </c>
      <c r="Q12114">
        <v>2.14</v>
      </c>
      <c r="S12114">
        <v>-24.88</v>
      </c>
      <c r="U12114" t="s">
        <v>5</v>
      </c>
      <c r="V12114">
        <v>1</v>
      </c>
      <c r="W12114" t="s">
        <v>1409</v>
      </c>
    </row>
    <row r="12115" spans="1:23" x14ac:dyDescent="0.3">
      <c r="A12115">
        <v>15921</v>
      </c>
      <c r="B12115" s="15" t="s">
        <v>1553</v>
      </c>
      <c r="C12115" t="str">
        <f>_xlfn.XLOOKUP($B12115, STANDARDS!$A:$A, STANDARDS!$B:$B,,0,2)</f>
        <v>Omkyk Mbr, Zaris Fm, Kuibis Subgp, Nama Gp</v>
      </c>
      <c r="D12115" t="s">
        <v>1062</v>
      </c>
      <c r="E12115" t="s">
        <v>1171</v>
      </c>
      <c r="J12115" cm="1">
        <f t="array" ref="J12115:L12115">_xlfn.XLOOKUP($C12115, AGE!$A:$A,AGE!$B:$D,,0,2)</f>
        <v>549.9</v>
      </c>
      <c r="K12115">
        <v>2.1</v>
      </c>
      <c r="L12115" t="str">
        <v>Grotzinger et al. 2005</v>
      </c>
      <c r="M12115" t="s">
        <v>1585</v>
      </c>
      <c r="O12115">
        <v>1.4E-2</v>
      </c>
      <c r="P12115" t="s">
        <v>243</v>
      </c>
      <c r="Q12115">
        <v>1.91</v>
      </c>
      <c r="S12115">
        <v>-23.66</v>
      </c>
      <c r="U12115" t="s">
        <v>5</v>
      </c>
      <c r="V12115">
        <v>1</v>
      </c>
      <c r="W12115" t="s">
        <v>1409</v>
      </c>
    </row>
    <row r="12116" spans="1:23" x14ac:dyDescent="0.3">
      <c r="A12116">
        <v>15922</v>
      </c>
      <c r="B12116" s="15" t="s">
        <v>1553</v>
      </c>
      <c r="C12116" t="str">
        <f>_xlfn.XLOOKUP($B12116, STANDARDS!$A:$A, STANDARDS!$B:$B,,0,2)</f>
        <v>Omkyk Mbr, Zaris Fm, Kuibis Subgp, Nama Gp</v>
      </c>
      <c r="D12116" t="s">
        <v>1062</v>
      </c>
      <c r="E12116" t="s">
        <v>1171</v>
      </c>
      <c r="J12116" cm="1">
        <f t="array" ref="J12116:L12116">_xlfn.XLOOKUP($C12116, AGE!$A:$A,AGE!$B:$D,,0,2)</f>
        <v>549.9</v>
      </c>
      <c r="K12116">
        <v>2.1</v>
      </c>
      <c r="L12116" t="str">
        <v>Grotzinger et al. 2005</v>
      </c>
      <c r="M12116" t="s">
        <v>1585</v>
      </c>
      <c r="O12116">
        <v>8.9999999999999993E-3</v>
      </c>
      <c r="P12116" t="s">
        <v>243</v>
      </c>
      <c r="Q12116">
        <v>2.23</v>
      </c>
      <c r="S12116">
        <v>-23.6</v>
      </c>
      <c r="U12116" t="s">
        <v>5</v>
      </c>
      <c r="V12116">
        <v>1</v>
      </c>
      <c r="W12116" t="s">
        <v>1409</v>
      </c>
    </row>
    <row r="12117" spans="1:23" x14ac:dyDescent="0.3">
      <c r="A12117">
        <v>15923</v>
      </c>
      <c r="B12117" s="15" t="s">
        <v>1554</v>
      </c>
      <c r="C12117" t="str">
        <f>_xlfn.XLOOKUP($B12117, STANDARDS!$A:$A, STANDARDS!$B:$B,,0,2)</f>
        <v>Mara Mbr, Dabis Fm, Kuibis Subgp, Nama Gp</v>
      </c>
      <c r="D12117" t="s">
        <v>1062</v>
      </c>
      <c r="E12117" t="s">
        <v>1171</v>
      </c>
      <c r="J12117" cm="1">
        <f t="array" ref="J12117:L12117">_xlfn.XLOOKUP($C12117, AGE!$A:$A,AGE!$B:$D,,0,2)</f>
        <v>549.9</v>
      </c>
      <c r="K12117">
        <v>2.1</v>
      </c>
      <c r="L12117" t="str">
        <v>Grotzinger et al. 2005</v>
      </c>
      <c r="M12117" t="s">
        <v>1578</v>
      </c>
      <c r="O12117">
        <v>0.09</v>
      </c>
      <c r="P12117" t="s">
        <v>243</v>
      </c>
      <c r="Q12117">
        <v>-3.29</v>
      </c>
      <c r="S12117">
        <f>--27.74</f>
        <v>27.74</v>
      </c>
      <c r="U12117" t="s">
        <v>5</v>
      </c>
      <c r="V12117">
        <v>1</v>
      </c>
      <c r="W12117" t="s">
        <v>1409</v>
      </c>
    </row>
    <row r="12118" spans="1:23" x14ac:dyDescent="0.3">
      <c r="A12118">
        <v>15924</v>
      </c>
      <c r="B12118" s="15" t="s">
        <v>1554</v>
      </c>
      <c r="C12118" t="str">
        <f>_xlfn.XLOOKUP($B12118, STANDARDS!$A:$A, STANDARDS!$B:$B,,0,2)</f>
        <v>Mara Mbr, Dabis Fm, Kuibis Subgp, Nama Gp</v>
      </c>
      <c r="D12118" t="s">
        <v>1062</v>
      </c>
      <c r="E12118" t="s">
        <v>1171</v>
      </c>
      <c r="J12118" cm="1">
        <f t="array" ref="J12118:L12118">_xlfn.XLOOKUP($C12118, AGE!$A:$A,AGE!$B:$D,,0,2)</f>
        <v>549.9</v>
      </c>
      <c r="K12118">
        <v>2.1</v>
      </c>
      <c r="L12118" t="str">
        <v>Grotzinger et al. 2005</v>
      </c>
      <c r="M12118" t="s">
        <v>1585</v>
      </c>
      <c r="O12118">
        <v>2.9000000000000001E-2</v>
      </c>
      <c r="P12118" t="s">
        <v>243</v>
      </c>
      <c r="Q12118">
        <v>-6.2</v>
      </c>
      <c r="S12118">
        <v>-28.12</v>
      </c>
      <c r="U12118" t="s">
        <v>5</v>
      </c>
      <c r="V12118">
        <v>1</v>
      </c>
      <c r="W12118" t="s">
        <v>1409</v>
      </c>
    </row>
    <row r="12119" spans="1:23" x14ac:dyDescent="0.3">
      <c r="A12119">
        <v>15925</v>
      </c>
      <c r="B12119" s="15" t="s">
        <v>1554</v>
      </c>
      <c r="C12119" t="str">
        <f>_xlfn.XLOOKUP($B12119, STANDARDS!$A:$A, STANDARDS!$B:$B,,0,2)</f>
        <v>Mara Mbr, Dabis Fm, Kuibis Subgp, Nama Gp</v>
      </c>
      <c r="D12119" t="s">
        <v>1062</v>
      </c>
      <c r="E12119" t="s">
        <v>1171</v>
      </c>
      <c r="J12119" cm="1">
        <f t="array" ref="J12119:L12119">_xlfn.XLOOKUP($C12119, AGE!$A:$A,AGE!$B:$D,,0,2)</f>
        <v>549.9</v>
      </c>
      <c r="K12119">
        <v>2.1</v>
      </c>
      <c r="L12119" t="str">
        <v>Grotzinger et al. 2005</v>
      </c>
      <c r="M12119" t="s">
        <v>1590</v>
      </c>
      <c r="O12119">
        <v>5.2999999999999999E-2</v>
      </c>
      <c r="P12119" t="s">
        <v>243</v>
      </c>
      <c r="Q12119">
        <v>-5.18</v>
      </c>
      <c r="S12119">
        <v>-31.5</v>
      </c>
      <c r="U12119" t="s">
        <v>5</v>
      </c>
      <c r="V12119">
        <v>1</v>
      </c>
      <c r="W12119" t="s">
        <v>1409</v>
      </c>
    </row>
    <row r="12120" spans="1:23" x14ac:dyDescent="0.3">
      <c r="A12120">
        <v>15926</v>
      </c>
      <c r="B12120" s="15" t="s">
        <v>1554</v>
      </c>
      <c r="C12120" t="str">
        <f>_xlfn.XLOOKUP($B12120, STANDARDS!$A:$A, STANDARDS!$B:$B,,0,2)</f>
        <v>Mara Mbr, Dabis Fm, Kuibis Subgp, Nama Gp</v>
      </c>
      <c r="D12120" t="s">
        <v>1062</v>
      </c>
      <c r="E12120" t="s">
        <v>1171</v>
      </c>
      <c r="J12120" cm="1">
        <f t="array" ref="J12120:L12120">_xlfn.XLOOKUP($C12120, AGE!$A:$A,AGE!$B:$D,,0,2)</f>
        <v>549.9</v>
      </c>
      <c r="K12120">
        <v>2.1</v>
      </c>
      <c r="L12120" t="str">
        <v>Grotzinger et al. 2005</v>
      </c>
      <c r="M12120" t="s">
        <v>1578</v>
      </c>
      <c r="O12120">
        <v>0.08</v>
      </c>
      <c r="P12120" t="s">
        <v>243</v>
      </c>
      <c r="Q12120">
        <v>-4.09</v>
      </c>
      <c r="S12120">
        <v>-29</v>
      </c>
      <c r="U12120" t="s">
        <v>5</v>
      </c>
      <c r="V12120">
        <v>1</v>
      </c>
      <c r="W12120" t="s">
        <v>1409</v>
      </c>
    </row>
    <row r="12121" spans="1:23" x14ac:dyDescent="0.3">
      <c r="A12121">
        <v>15927</v>
      </c>
      <c r="B12121" s="15" t="s">
        <v>1554</v>
      </c>
      <c r="C12121" t="str">
        <f>_xlfn.XLOOKUP($B12121, STANDARDS!$A:$A, STANDARDS!$B:$B,,0,2)</f>
        <v>Mara Mbr, Dabis Fm, Kuibis Subgp, Nama Gp</v>
      </c>
      <c r="D12121" t="s">
        <v>1062</v>
      </c>
      <c r="E12121" t="s">
        <v>1171</v>
      </c>
      <c r="J12121" cm="1">
        <f t="array" ref="J12121:L12121">_xlfn.XLOOKUP($C12121, AGE!$A:$A,AGE!$B:$D,,0,2)</f>
        <v>549.9</v>
      </c>
      <c r="K12121">
        <v>2.1</v>
      </c>
      <c r="L12121" t="str">
        <v>Grotzinger et al. 2005</v>
      </c>
      <c r="M12121" t="s">
        <v>1592</v>
      </c>
      <c r="O12121">
        <v>4.3999999999999997E-2</v>
      </c>
      <c r="P12121" t="s">
        <v>243</v>
      </c>
      <c r="Q12121">
        <v>-1.96</v>
      </c>
      <c r="S12121">
        <v>-26</v>
      </c>
      <c r="U12121" t="s">
        <v>5</v>
      </c>
      <c r="V12121">
        <v>1</v>
      </c>
      <c r="W12121" t="s">
        <v>1409</v>
      </c>
    </row>
    <row r="12122" spans="1:23" x14ac:dyDescent="0.3">
      <c r="A12122">
        <v>15928</v>
      </c>
      <c r="B12122" s="15" t="s">
        <v>1554</v>
      </c>
      <c r="C12122" t="str">
        <f>_xlfn.XLOOKUP($B12122, STANDARDS!$A:$A, STANDARDS!$B:$B,,0,2)</f>
        <v>Mara Mbr, Dabis Fm, Kuibis Subgp, Nama Gp</v>
      </c>
      <c r="D12122" t="s">
        <v>1062</v>
      </c>
      <c r="E12122" t="s">
        <v>1171</v>
      </c>
      <c r="J12122" cm="1">
        <f t="array" ref="J12122:L12122">_xlfn.XLOOKUP($C12122, AGE!$A:$A,AGE!$B:$D,,0,2)</f>
        <v>549.9</v>
      </c>
      <c r="K12122">
        <v>2.1</v>
      </c>
      <c r="L12122" t="str">
        <v>Grotzinger et al. 2005</v>
      </c>
      <c r="M12122" t="s">
        <v>1578</v>
      </c>
      <c r="O12122">
        <v>9.8000000000000004E-2</v>
      </c>
      <c r="P12122" t="s">
        <v>243</v>
      </c>
      <c r="Q12122">
        <v>-1.52</v>
      </c>
      <c r="S12122">
        <v>-24.67</v>
      </c>
      <c r="U12122" t="s">
        <v>5</v>
      </c>
      <c r="V12122">
        <v>1</v>
      </c>
      <c r="W12122" t="s">
        <v>1409</v>
      </c>
    </row>
    <row r="12123" spans="1:23" x14ac:dyDescent="0.3">
      <c r="A12123">
        <v>15929</v>
      </c>
      <c r="B12123" s="15" t="s">
        <v>1555</v>
      </c>
      <c r="C12123" t="str">
        <f>_xlfn.XLOOKUP($B12123, STANDARDS!$A:$A, STANDARDS!$B:$B,,0,2)</f>
        <v>Okambara Mbr, Buschmannsklippe Fm, Witvlei Gp</v>
      </c>
      <c r="D12123" t="s">
        <v>1062</v>
      </c>
      <c r="E12123" t="s">
        <v>1171</v>
      </c>
      <c r="J12123" cm="1">
        <f t="array" ref="J12123:L12123">_xlfn.XLOOKUP($C12123, AGE!$A:$A,AGE!$B:$D,,0,2)</f>
        <v>593.4</v>
      </c>
      <c r="K12123">
        <v>43.4</v>
      </c>
      <c r="L12123" t="str">
        <v>Prave et al. 2011; Hoffman et al. 2004; Grotzinger et al. 2005</v>
      </c>
      <c r="M12123" t="s">
        <v>1584</v>
      </c>
      <c r="O12123">
        <v>3.0000000000000001E-3</v>
      </c>
      <c r="P12123" t="s">
        <v>243</v>
      </c>
      <c r="Q12123">
        <v>-2.92</v>
      </c>
      <c r="S12123">
        <v>-24.54</v>
      </c>
      <c r="U12123" t="s">
        <v>5</v>
      </c>
      <c r="V12123">
        <v>1</v>
      </c>
      <c r="W12123" t="s">
        <v>1409</v>
      </c>
    </row>
    <row r="12124" spans="1:23" x14ac:dyDescent="0.3">
      <c r="A12124">
        <v>15930</v>
      </c>
      <c r="B12124" s="15" t="s">
        <v>1555</v>
      </c>
      <c r="C12124" t="str">
        <f>_xlfn.XLOOKUP($B12124, STANDARDS!$A:$A, STANDARDS!$B:$B,,0,2)</f>
        <v>Okambara Mbr, Buschmannsklippe Fm, Witvlei Gp</v>
      </c>
      <c r="D12124" t="s">
        <v>1062</v>
      </c>
      <c r="E12124" t="s">
        <v>1171</v>
      </c>
      <c r="J12124" cm="1">
        <f t="array" ref="J12124:L12124">_xlfn.XLOOKUP($C12124, AGE!$A:$A,AGE!$B:$D,,0,2)</f>
        <v>593.4</v>
      </c>
      <c r="K12124">
        <v>43.4</v>
      </c>
      <c r="L12124" t="str">
        <v>Prave et al. 2011; Hoffman et al. 2004; Grotzinger et al. 2005</v>
      </c>
      <c r="M12124" t="s">
        <v>1607</v>
      </c>
      <c r="O12124">
        <v>1.7999999999999999E-2</v>
      </c>
      <c r="P12124" t="s">
        <v>243</v>
      </c>
      <c r="Q12124">
        <v>-3.91</v>
      </c>
      <c r="S12124">
        <v>-24.32</v>
      </c>
      <c r="U12124" t="s">
        <v>5</v>
      </c>
      <c r="V12124">
        <v>1</v>
      </c>
      <c r="W12124" t="s">
        <v>1409</v>
      </c>
    </row>
    <row r="12125" spans="1:23" x14ac:dyDescent="0.3">
      <c r="A12125">
        <v>15931</v>
      </c>
      <c r="B12125" s="15" t="s">
        <v>1555</v>
      </c>
      <c r="C12125" t="str">
        <f>_xlfn.XLOOKUP($B12125, STANDARDS!$A:$A, STANDARDS!$B:$B,,0,2)</f>
        <v>Okambara Mbr, Buschmannsklippe Fm, Witvlei Gp</v>
      </c>
      <c r="D12125" t="s">
        <v>1062</v>
      </c>
      <c r="E12125" t="s">
        <v>1171</v>
      </c>
      <c r="J12125" cm="1">
        <f t="array" ref="J12125:L12125">_xlfn.XLOOKUP($C12125, AGE!$A:$A,AGE!$B:$D,,0,2)</f>
        <v>593.4</v>
      </c>
      <c r="K12125">
        <v>43.4</v>
      </c>
      <c r="L12125" t="str">
        <v>Prave et al. 2011; Hoffman et al. 2004; Grotzinger et al. 2005</v>
      </c>
      <c r="M12125" t="s">
        <v>1608</v>
      </c>
      <c r="O12125">
        <v>2.1000000000000001E-2</v>
      </c>
      <c r="P12125" t="s">
        <v>243</v>
      </c>
      <c r="Q12125">
        <v>-4.5999999999999996</v>
      </c>
      <c r="S12125">
        <v>-20.28</v>
      </c>
      <c r="U12125" t="s">
        <v>5</v>
      </c>
      <c r="V12125">
        <v>1</v>
      </c>
      <c r="W12125" t="s">
        <v>1409</v>
      </c>
    </row>
    <row r="12126" spans="1:23" x14ac:dyDescent="0.3">
      <c r="A12126">
        <v>15932</v>
      </c>
      <c r="B12126" s="15" t="s">
        <v>1556</v>
      </c>
      <c r="C12126" t="str">
        <f>_xlfn.XLOOKUP($B12126, STANDARDS!$A:$A, STANDARDS!$B:$B,,0,2)</f>
        <v>La Fraque Mbr, Buschmannsklippe Fm, Witvlei Gp</v>
      </c>
      <c r="D12126" t="s">
        <v>1062</v>
      </c>
      <c r="E12126" t="s">
        <v>1171</v>
      </c>
      <c r="J12126" cm="1">
        <f t="array" ref="J12126:L12126">_xlfn.XLOOKUP($C12126, AGE!$A:$A,AGE!$B:$D,,0,2)</f>
        <v>593.4</v>
      </c>
      <c r="K12126">
        <v>43.4</v>
      </c>
      <c r="L12126" t="str">
        <v>Prave et al. 2011; Hoffman et al. 2004; Grotzinger et al. 2005</v>
      </c>
      <c r="M12126" t="s">
        <v>1609</v>
      </c>
      <c r="O12126">
        <v>1.6E-2</v>
      </c>
      <c r="P12126" t="s">
        <v>243</v>
      </c>
      <c r="Q12126">
        <v>-5.72</v>
      </c>
      <c r="S12126">
        <v>-24.71</v>
      </c>
      <c r="U12126" t="s">
        <v>5</v>
      </c>
      <c r="V12126">
        <v>1</v>
      </c>
      <c r="W12126" t="s">
        <v>1409</v>
      </c>
    </row>
    <row r="12127" spans="1:23" x14ac:dyDescent="0.3">
      <c r="A12127">
        <v>15933</v>
      </c>
      <c r="B12127" s="15" t="s">
        <v>1557</v>
      </c>
      <c r="C12127" t="str">
        <f>_xlfn.XLOOKUP($B12127, STANDARDS!$A:$A, STANDARDS!$B:$B,,0,2)</f>
        <v>Bildah Mbr, Buschmannsklippe Fm, Witvlei Gp</v>
      </c>
      <c r="D12127" t="s">
        <v>1062</v>
      </c>
      <c r="E12127" t="s">
        <v>1171</v>
      </c>
      <c r="J12127" cm="1">
        <f t="array" ref="J12127:L12127">_xlfn.XLOOKUP($C12127, AGE!$A:$A,AGE!$B:$D,,0,2)</f>
        <v>593.4</v>
      </c>
      <c r="K12127">
        <v>43.4</v>
      </c>
      <c r="L12127" t="str">
        <v>Prave et al. 2011; Hoffman et al. 2004; Grotzinger et al. 2005</v>
      </c>
      <c r="M12127" t="s">
        <v>1578</v>
      </c>
      <c r="P12127" t="s">
        <v>243</v>
      </c>
      <c r="Q12127">
        <v>-3.74</v>
      </c>
      <c r="V12127">
        <v>1</v>
      </c>
      <c r="W12127" t="s">
        <v>1409</v>
      </c>
    </row>
    <row r="12128" spans="1:23" x14ac:dyDescent="0.3">
      <c r="A12128">
        <v>15934</v>
      </c>
      <c r="B12128" s="15" t="s">
        <v>1557</v>
      </c>
      <c r="C12128" t="str">
        <f>_xlfn.XLOOKUP($B12128, STANDARDS!$A:$A, STANDARDS!$B:$B,,0,2)</f>
        <v>Bildah Mbr, Buschmannsklippe Fm, Witvlei Gp</v>
      </c>
      <c r="D12128" t="s">
        <v>1062</v>
      </c>
      <c r="E12128" t="s">
        <v>1171</v>
      </c>
      <c r="J12128" cm="1">
        <f t="array" ref="J12128:L12128">_xlfn.XLOOKUP($C12128, AGE!$A:$A,AGE!$B:$D,,0,2)</f>
        <v>593.4</v>
      </c>
      <c r="K12128">
        <v>43.4</v>
      </c>
      <c r="L12128" t="str">
        <v>Prave et al. 2011; Hoffman et al. 2004; Grotzinger et al. 2005</v>
      </c>
      <c r="M12128" t="s">
        <v>1578</v>
      </c>
      <c r="O12128">
        <v>5.0000000000000001E-3</v>
      </c>
      <c r="P12128" t="s">
        <v>243</v>
      </c>
      <c r="Q12128">
        <v>-3.17</v>
      </c>
      <c r="S12128">
        <v>-23.36</v>
      </c>
      <c r="U12128" t="s">
        <v>5</v>
      </c>
      <c r="V12128">
        <v>1</v>
      </c>
      <c r="W12128" t="s">
        <v>1409</v>
      </c>
    </row>
    <row r="12129" spans="1:23" x14ac:dyDescent="0.3">
      <c r="A12129">
        <v>15935</v>
      </c>
      <c r="B12129" s="15" t="s">
        <v>1558</v>
      </c>
      <c r="C12129" t="str">
        <f>_xlfn.XLOOKUP($B12129, STANDARDS!$A:$A, STANDARDS!$B:$B,,0,2)</f>
        <v>Simmenau Mbr, Court Fm, Witvlei Gp</v>
      </c>
      <c r="D12129" t="s">
        <v>1062</v>
      </c>
      <c r="E12129" t="s">
        <v>1171</v>
      </c>
      <c r="J12129" cm="1">
        <f t="array" ref="J12129:L12129">_xlfn.XLOOKUP($C12129, AGE!$A:$A,AGE!$B:$D,,0,2)</f>
        <v>651</v>
      </c>
      <c r="K12129">
        <v>11</v>
      </c>
      <c r="L12129" t="str">
        <v>Hohl et al. 2022; Rooney et al. 2020a in Hoffman et al. 2021 Earth Science Reviews</v>
      </c>
      <c r="M12129" t="s">
        <v>1584</v>
      </c>
      <c r="O12129">
        <v>6.0000000000000001E-3</v>
      </c>
      <c r="P12129" t="s">
        <v>243</v>
      </c>
      <c r="Q12129">
        <v>1.73</v>
      </c>
      <c r="S12129">
        <v>-24.24</v>
      </c>
      <c r="U12129" t="s">
        <v>5</v>
      </c>
      <c r="V12129">
        <v>1</v>
      </c>
      <c r="W12129" t="s">
        <v>1409</v>
      </c>
    </row>
    <row r="12130" spans="1:23" x14ac:dyDescent="0.3">
      <c r="A12130">
        <v>15936</v>
      </c>
      <c r="B12130" s="15" t="s">
        <v>1558</v>
      </c>
      <c r="C12130" t="str">
        <f>_xlfn.XLOOKUP($B12130, STANDARDS!$A:$A, STANDARDS!$B:$B,,0,2)</f>
        <v>Simmenau Mbr, Court Fm, Witvlei Gp</v>
      </c>
      <c r="D12130" t="s">
        <v>1062</v>
      </c>
      <c r="E12130" t="s">
        <v>1171</v>
      </c>
      <c r="J12130" cm="1">
        <f t="array" ref="J12130:L12130">_xlfn.XLOOKUP($C12130, AGE!$A:$A,AGE!$B:$D,,0,2)</f>
        <v>651</v>
      </c>
      <c r="K12130">
        <v>11</v>
      </c>
      <c r="L12130" t="str">
        <v>Hohl et al. 2022; Rooney et al. 2020a in Hoffman et al. 2021 Earth Science Reviews</v>
      </c>
      <c r="M12130" t="s">
        <v>1602</v>
      </c>
      <c r="O12130">
        <v>0.01</v>
      </c>
      <c r="P12130" t="s">
        <v>243</v>
      </c>
      <c r="Q12130">
        <v>2.57</v>
      </c>
      <c r="S12130">
        <v>-21.62</v>
      </c>
      <c r="U12130" t="s">
        <v>5</v>
      </c>
      <c r="V12130">
        <v>1</v>
      </c>
      <c r="W12130" t="s">
        <v>1409</v>
      </c>
    </row>
    <row r="12131" spans="1:23" x14ac:dyDescent="0.3">
      <c r="A12131">
        <v>15937</v>
      </c>
      <c r="B12131" s="15" t="s">
        <v>1559</v>
      </c>
      <c r="C12131" t="str">
        <f>_xlfn.XLOOKUP($B12131, STANDARDS!$A:$A, STANDARDS!$B:$B,,0,2)</f>
        <v>Constance Mbr, Court Fm, Witvlei Gp</v>
      </c>
      <c r="D12131" t="s">
        <v>1062</v>
      </c>
      <c r="E12131" t="s">
        <v>1171</v>
      </c>
      <c r="J12131" cm="1">
        <f t="array" ref="J12131:L12131">_xlfn.XLOOKUP($C12131, AGE!$A:$A,AGE!$B:$D,,0,2)</f>
        <v>651</v>
      </c>
      <c r="K12131">
        <v>11</v>
      </c>
      <c r="L12131" t="str">
        <v>Hohl et al. 2022; Rooney et al. 2020a in Hoffman et al. 2021 Earth Science Reviews</v>
      </c>
      <c r="M12131" t="s">
        <v>1607</v>
      </c>
      <c r="O12131">
        <v>6.0000000000000001E-3</v>
      </c>
      <c r="P12131" t="s">
        <v>243</v>
      </c>
      <c r="Q12131">
        <v>-2.59</v>
      </c>
      <c r="S12131">
        <v>-22.84</v>
      </c>
      <c r="U12131" t="s">
        <v>5</v>
      </c>
      <c r="V12131">
        <v>1</v>
      </c>
      <c r="W12131" t="s">
        <v>1409</v>
      </c>
    </row>
    <row r="12132" spans="1:23" x14ac:dyDescent="0.3">
      <c r="A12132">
        <v>15938</v>
      </c>
      <c r="B12132" s="15" t="s">
        <v>1560</v>
      </c>
      <c r="C12132" t="str">
        <f>_xlfn.XLOOKUP($B12132, STANDARDS!$A:$A, STANDARDS!$B:$B,,0,2)</f>
        <v>Gobabis Mbr, Court Fm, Witvlei Gp</v>
      </c>
      <c r="D12132" t="s">
        <v>1062</v>
      </c>
      <c r="E12132" t="s">
        <v>1171</v>
      </c>
      <c r="J12132" cm="1">
        <f t="array" ref="J12132:L12132">_xlfn.XLOOKUP($C12132, AGE!$A:$A,AGE!$B:$D,,0,2)</f>
        <v>651</v>
      </c>
      <c r="K12132">
        <v>11</v>
      </c>
      <c r="L12132" t="str">
        <v>Hohl et al. 2022; Rooney et al. 2020a in Hoffman et al. 2021 Earth Science Reviews</v>
      </c>
      <c r="M12132" t="s">
        <v>1610</v>
      </c>
      <c r="O12132">
        <v>1.2E-2</v>
      </c>
      <c r="P12132" t="s">
        <v>243</v>
      </c>
      <c r="Q12132">
        <v>-1.55</v>
      </c>
      <c r="S12132">
        <v>-31.64</v>
      </c>
      <c r="U12132" t="s">
        <v>5</v>
      </c>
      <c r="V12132">
        <v>1</v>
      </c>
      <c r="W12132" t="s">
        <v>1409</v>
      </c>
    </row>
    <row r="12133" spans="1:23" x14ac:dyDescent="0.3">
      <c r="A12133">
        <v>15939</v>
      </c>
      <c r="B12133" s="15" t="s">
        <v>1560</v>
      </c>
      <c r="C12133" t="str">
        <f>_xlfn.XLOOKUP($B12133, STANDARDS!$A:$A, STANDARDS!$B:$B,,0,2)</f>
        <v>Gobabis Mbr, Court Fm, Witvlei Gp</v>
      </c>
      <c r="D12133" t="s">
        <v>1062</v>
      </c>
      <c r="E12133" t="s">
        <v>1171</v>
      </c>
      <c r="J12133" cm="1">
        <f t="array" ref="J12133:L12133">_xlfn.XLOOKUP($C12133, AGE!$A:$A,AGE!$B:$D,,0,2)</f>
        <v>651</v>
      </c>
      <c r="K12133">
        <v>11</v>
      </c>
      <c r="L12133" t="str">
        <v>Hohl et al. 2022; Rooney et al. 2020a in Hoffman et al. 2021 Earth Science Reviews</v>
      </c>
      <c r="M12133" t="s">
        <v>1597</v>
      </c>
      <c r="O12133">
        <v>0.115</v>
      </c>
      <c r="P12133" t="s">
        <v>243</v>
      </c>
      <c r="Q12133">
        <v>-2.0699999999999998</v>
      </c>
      <c r="S12133">
        <v>-31.79</v>
      </c>
      <c r="U12133" t="s">
        <v>5</v>
      </c>
      <c r="V12133">
        <v>1</v>
      </c>
      <c r="W12133" t="s">
        <v>1409</v>
      </c>
    </row>
    <row r="12134" spans="1:23" x14ac:dyDescent="0.3">
      <c r="A12134">
        <v>15940</v>
      </c>
      <c r="B12134" s="15" t="s">
        <v>1560</v>
      </c>
      <c r="C12134" t="str">
        <f>_xlfn.XLOOKUP($B12134, STANDARDS!$A:$A, STANDARDS!$B:$B,,0,2)</f>
        <v>Gobabis Mbr, Court Fm, Witvlei Gp</v>
      </c>
      <c r="D12134" t="s">
        <v>1062</v>
      </c>
      <c r="E12134" t="s">
        <v>1171</v>
      </c>
      <c r="J12134" cm="1">
        <f t="array" ref="J12134:L12134">_xlfn.XLOOKUP($C12134, AGE!$A:$A,AGE!$B:$D,,0,2)</f>
        <v>651</v>
      </c>
      <c r="K12134">
        <v>11</v>
      </c>
      <c r="L12134" t="str">
        <v>Hohl et al. 2022; Rooney et al. 2020a in Hoffman et al. 2021 Earth Science Reviews</v>
      </c>
      <c r="M12134" t="s">
        <v>1597</v>
      </c>
      <c r="O12134">
        <v>0.02</v>
      </c>
      <c r="P12134" t="s">
        <v>243</v>
      </c>
      <c r="Q12134">
        <v>-3.46</v>
      </c>
      <c r="S12134">
        <v>-33.369999999999997</v>
      </c>
      <c r="U12134" t="s">
        <v>5</v>
      </c>
      <c r="V12134">
        <v>1</v>
      </c>
      <c r="W12134" t="s">
        <v>1409</v>
      </c>
    </row>
    <row r="12135" spans="1:23" x14ac:dyDescent="0.3">
      <c r="A12135">
        <v>15941</v>
      </c>
      <c r="B12135" s="15" t="s">
        <v>1560</v>
      </c>
      <c r="C12135" t="str">
        <f>_xlfn.XLOOKUP($B12135, STANDARDS!$A:$A, STANDARDS!$B:$B,,0,2)</f>
        <v>Gobabis Mbr, Court Fm, Witvlei Gp</v>
      </c>
      <c r="D12135" t="s">
        <v>1062</v>
      </c>
      <c r="E12135" t="s">
        <v>1171</v>
      </c>
      <c r="J12135" cm="1">
        <f t="array" ref="J12135:L12135">_xlfn.XLOOKUP($C12135, AGE!$A:$A,AGE!$B:$D,,0,2)</f>
        <v>651</v>
      </c>
      <c r="K12135">
        <v>11</v>
      </c>
      <c r="L12135" t="str">
        <v>Hohl et al. 2022; Rooney et al. 2020a in Hoffman et al. 2021 Earth Science Reviews</v>
      </c>
      <c r="M12135" t="s">
        <v>1584</v>
      </c>
      <c r="O12135">
        <v>0.12</v>
      </c>
      <c r="P12135" t="s">
        <v>243</v>
      </c>
      <c r="Q12135">
        <v>1.86</v>
      </c>
      <c r="S12135">
        <v>-27.32</v>
      </c>
      <c r="U12135" t="s">
        <v>5</v>
      </c>
      <c r="V12135">
        <v>1</v>
      </c>
      <c r="W12135" t="s">
        <v>1409</v>
      </c>
    </row>
    <row r="12136" spans="1:23" x14ac:dyDescent="0.3">
      <c r="A12136">
        <v>15942</v>
      </c>
      <c r="B12136" s="15" t="s">
        <v>1561</v>
      </c>
      <c r="C12136" t="str">
        <f>_xlfn.XLOOKUP($B12136, STANDARDS!$A:$A, STANDARDS!$B:$B,,0,2)</f>
        <v>Huttenberg Fm, Tsumeb Subgp, Otavi Gp</v>
      </c>
      <c r="D12136" t="s">
        <v>1062</v>
      </c>
      <c r="E12136" t="s">
        <v>1617</v>
      </c>
      <c r="J12136" cm="1">
        <f t="array" ref="J12136:L12136">_xlfn.XLOOKUP($C12136, AGE!$A:$A,AGE!$B:$D,,0,2)</f>
        <v>593</v>
      </c>
      <c r="K12136">
        <v>43</v>
      </c>
      <c r="L12136" t="str">
        <v>Hoffman et al. 2004; Clauer and Kröner 1997; Lehmann et al. 2015; Seth et al. 1998; Goscombe et al. 2005 in Hoffman et al. 2021 Earth Science Reviews)</v>
      </c>
      <c r="M12136" t="s">
        <v>1579</v>
      </c>
      <c r="O12136">
        <v>0.71299999999999997</v>
      </c>
      <c r="P12136" t="s">
        <v>243</v>
      </c>
      <c r="Q12136">
        <v>1.1499999999999999</v>
      </c>
      <c r="S12136">
        <v>-24.78</v>
      </c>
      <c r="U12136" t="s">
        <v>5</v>
      </c>
      <c r="V12136">
        <v>1</v>
      </c>
      <c r="W12136" t="s">
        <v>1409</v>
      </c>
    </row>
    <row r="12137" spans="1:23" x14ac:dyDescent="0.3">
      <c r="A12137">
        <v>15943</v>
      </c>
      <c r="B12137" s="15" t="s">
        <v>1561</v>
      </c>
      <c r="C12137" t="str">
        <f>_xlfn.XLOOKUP($B12137, STANDARDS!$A:$A, STANDARDS!$B:$B,,0,2)</f>
        <v>Huttenberg Fm, Tsumeb Subgp, Otavi Gp</v>
      </c>
      <c r="D12137" t="s">
        <v>1062</v>
      </c>
      <c r="E12137" t="s">
        <v>1617</v>
      </c>
      <c r="J12137" cm="1">
        <f t="array" ref="J12137:L12137">_xlfn.XLOOKUP($C12137, AGE!$A:$A,AGE!$B:$D,,0,2)</f>
        <v>593</v>
      </c>
      <c r="K12137">
        <v>43</v>
      </c>
      <c r="L12137" t="str">
        <v>Hoffman et al. 2004; Clauer and Kröner 1997; Lehmann et al. 2015; Seth et al. 1998; Goscombe et al. 2005 in Hoffman et al. 2021 Earth Science Reviews)</v>
      </c>
      <c r="M12137" t="s">
        <v>1577</v>
      </c>
      <c r="O12137">
        <v>1.4E-2</v>
      </c>
      <c r="P12137" t="s">
        <v>243</v>
      </c>
      <c r="Q12137">
        <v>2.2400000000000002</v>
      </c>
      <c r="S12137">
        <v>-16.260000000000002</v>
      </c>
      <c r="U12137" t="s">
        <v>5</v>
      </c>
      <c r="V12137">
        <v>1</v>
      </c>
      <c r="W12137" t="s">
        <v>1409</v>
      </c>
    </row>
    <row r="12138" spans="1:23" x14ac:dyDescent="0.3">
      <c r="A12138">
        <v>15944</v>
      </c>
      <c r="B12138" s="15" t="s">
        <v>1561</v>
      </c>
      <c r="C12138" t="str">
        <f>_xlfn.XLOOKUP($B12138, STANDARDS!$A:$A, STANDARDS!$B:$B,,0,2)</f>
        <v>Huttenberg Fm, Tsumeb Subgp, Otavi Gp</v>
      </c>
      <c r="D12138" t="s">
        <v>1062</v>
      </c>
      <c r="E12138" t="s">
        <v>1617</v>
      </c>
      <c r="J12138" cm="1">
        <f t="array" ref="J12138:L12138">_xlfn.XLOOKUP($C12138, AGE!$A:$A,AGE!$B:$D,,0,2)</f>
        <v>593</v>
      </c>
      <c r="K12138">
        <v>43</v>
      </c>
      <c r="L12138" t="str">
        <v>Hoffman et al. 2004; Clauer and Kröner 1997; Lehmann et al. 2015; Seth et al. 1998; Goscombe et al. 2005 in Hoffman et al. 2021 Earth Science Reviews)</v>
      </c>
      <c r="M12138" t="s">
        <v>1578</v>
      </c>
      <c r="O12138">
        <v>1.1679999999999999</v>
      </c>
      <c r="P12138" t="s">
        <v>243</v>
      </c>
      <c r="Q12138">
        <v>1.59</v>
      </c>
      <c r="S12138">
        <v>-23.8</v>
      </c>
      <c r="U12138" t="s">
        <v>5</v>
      </c>
      <c r="V12138">
        <v>1</v>
      </c>
      <c r="W12138" t="s">
        <v>1409</v>
      </c>
    </row>
    <row r="12139" spans="1:23" x14ac:dyDescent="0.3">
      <c r="A12139">
        <v>15945</v>
      </c>
      <c r="B12139" s="15" t="s">
        <v>1561</v>
      </c>
      <c r="C12139" t="str">
        <f>_xlfn.XLOOKUP($B12139, STANDARDS!$A:$A, STANDARDS!$B:$B,,0,2)</f>
        <v>Huttenberg Fm, Tsumeb Subgp, Otavi Gp</v>
      </c>
      <c r="D12139" t="s">
        <v>1062</v>
      </c>
      <c r="E12139" t="s">
        <v>1617</v>
      </c>
      <c r="J12139" cm="1">
        <f t="array" ref="J12139:L12139">_xlfn.XLOOKUP($C12139, AGE!$A:$A,AGE!$B:$D,,0,2)</f>
        <v>593</v>
      </c>
      <c r="K12139">
        <v>43</v>
      </c>
      <c r="L12139" t="str">
        <v>Hoffman et al. 2004; Clauer and Kröner 1997; Lehmann et al. 2015; Seth et al. 1998; Goscombe et al. 2005 in Hoffman et al. 2021 Earth Science Reviews)</v>
      </c>
      <c r="M12139" t="s">
        <v>1578</v>
      </c>
      <c r="O12139">
        <v>0.82899999999999996</v>
      </c>
      <c r="P12139" t="s">
        <v>243</v>
      </c>
      <c r="Q12139">
        <v>0.27</v>
      </c>
      <c r="S12139">
        <v>-25.03</v>
      </c>
      <c r="U12139" t="s">
        <v>5</v>
      </c>
      <c r="V12139">
        <v>1</v>
      </c>
      <c r="W12139" t="s">
        <v>1409</v>
      </c>
    </row>
    <row r="12140" spans="1:23" x14ac:dyDescent="0.3">
      <c r="A12140">
        <v>15946</v>
      </c>
      <c r="B12140" s="15" t="s">
        <v>1561</v>
      </c>
      <c r="C12140" t="str">
        <f>_xlfn.XLOOKUP($B12140, STANDARDS!$A:$A, STANDARDS!$B:$B,,0,2)</f>
        <v>Huttenberg Fm, Tsumeb Subgp, Otavi Gp</v>
      </c>
      <c r="D12140" t="s">
        <v>1062</v>
      </c>
      <c r="E12140" t="s">
        <v>1617</v>
      </c>
      <c r="J12140" cm="1">
        <f t="array" ref="J12140:L12140">_xlfn.XLOOKUP($C12140, AGE!$A:$A,AGE!$B:$D,,0,2)</f>
        <v>593</v>
      </c>
      <c r="K12140">
        <v>43</v>
      </c>
      <c r="L12140" t="str">
        <v>Hoffman et al. 2004; Clauer and Kröner 1997; Lehmann et al. 2015; Seth et al. 1998; Goscombe et al. 2005 in Hoffman et al. 2021 Earth Science Reviews)</v>
      </c>
      <c r="M12140" t="s">
        <v>1579</v>
      </c>
      <c r="O12140">
        <v>1.7999999999999999E-2</v>
      </c>
      <c r="P12140" t="s">
        <v>243</v>
      </c>
      <c r="Q12140">
        <v>3.54</v>
      </c>
      <c r="S12140">
        <v>-15.99</v>
      </c>
      <c r="U12140" t="s">
        <v>5</v>
      </c>
      <c r="V12140">
        <v>1</v>
      </c>
      <c r="W12140" t="s">
        <v>1409</v>
      </c>
    </row>
    <row r="12141" spans="1:23" x14ac:dyDescent="0.3">
      <c r="A12141">
        <v>15947</v>
      </c>
      <c r="B12141" s="15" t="s">
        <v>1561</v>
      </c>
      <c r="C12141" t="str">
        <f>_xlfn.XLOOKUP($B12141, STANDARDS!$A:$A, STANDARDS!$B:$B,,0,2)</f>
        <v>Huttenberg Fm, Tsumeb Subgp, Otavi Gp</v>
      </c>
      <c r="D12141" t="s">
        <v>1062</v>
      </c>
      <c r="E12141" t="s">
        <v>1617</v>
      </c>
      <c r="J12141" cm="1">
        <f t="array" ref="J12141:L12141">_xlfn.XLOOKUP($C12141, AGE!$A:$A,AGE!$B:$D,,0,2)</f>
        <v>593</v>
      </c>
      <c r="K12141">
        <v>43</v>
      </c>
      <c r="L12141" t="str">
        <v>Hoffman et al. 2004; Clauer and Kröner 1997; Lehmann et al. 2015; Seth et al. 1998; Goscombe et al. 2005 in Hoffman et al. 2021 Earth Science Reviews)</v>
      </c>
      <c r="M12141" t="s">
        <v>1577</v>
      </c>
      <c r="O12141">
        <v>0.214</v>
      </c>
      <c r="P12141" t="s">
        <v>243</v>
      </c>
      <c r="Q12141">
        <v>8</v>
      </c>
      <c r="S12141">
        <v>-13.86</v>
      </c>
      <c r="U12141" t="s">
        <v>5</v>
      </c>
      <c r="V12141">
        <v>1</v>
      </c>
      <c r="W12141" t="s">
        <v>1409</v>
      </c>
    </row>
    <row r="12142" spans="1:23" x14ac:dyDescent="0.3">
      <c r="A12142">
        <v>15948</v>
      </c>
      <c r="B12142" s="15" t="s">
        <v>1561</v>
      </c>
      <c r="C12142" t="str">
        <f>_xlfn.XLOOKUP($B12142, STANDARDS!$A:$A, STANDARDS!$B:$B,,0,2)</f>
        <v>Huttenberg Fm, Tsumeb Subgp, Otavi Gp</v>
      </c>
      <c r="D12142" t="s">
        <v>1062</v>
      </c>
      <c r="E12142" t="s">
        <v>1617</v>
      </c>
      <c r="J12142" cm="1">
        <f t="array" ref="J12142:L12142">_xlfn.XLOOKUP($C12142, AGE!$A:$A,AGE!$B:$D,,0,2)</f>
        <v>593</v>
      </c>
      <c r="K12142">
        <v>43</v>
      </c>
      <c r="L12142" t="str">
        <v>Hoffman et al. 2004; Clauer and Kröner 1997; Lehmann et al. 2015; Seth et al. 1998; Goscombe et al. 2005 in Hoffman et al. 2021 Earth Science Reviews)</v>
      </c>
      <c r="M12142" t="s">
        <v>1611</v>
      </c>
      <c r="O12142">
        <v>5.2999999999999999E-2</v>
      </c>
      <c r="P12142" t="s">
        <v>243</v>
      </c>
      <c r="Q12142">
        <v>6.59</v>
      </c>
      <c r="S12142">
        <v>-15.01</v>
      </c>
      <c r="U12142" t="s">
        <v>5</v>
      </c>
      <c r="V12142">
        <v>1</v>
      </c>
      <c r="W12142" t="s">
        <v>1409</v>
      </c>
    </row>
    <row r="12143" spans="1:23" x14ac:dyDescent="0.3">
      <c r="A12143">
        <v>15949</v>
      </c>
      <c r="B12143" s="15" t="s">
        <v>1561</v>
      </c>
      <c r="C12143" t="str">
        <f>_xlfn.XLOOKUP($B12143, STANDARDS!$A:$A, STANDARDS!$B:$B,,0,2)</f>
        <v>Huttenberg Fm, Tsumeb Subgp, Otavi Gp</v>
      </c>
      <c r="D12143" t="s">
        <v>1062</v>
      </c>
      <c r="E12143" t="s">
        <v>1617</v>
      </c>
      <c r="J12143" cm="1">
        <f t="array" ref="J12143:L12143">_xlfn.XLOOKUP($C12143, AGE!$A:$A,AGE!$B:$D,,0,2)</f>
        <v>593</v>
      </c>
      <c r="K12143">
        <v>43</v>
      </c>
      <c r="L12143" t="str">
        <v>Hoffman et al. 2004; Clauer and Kröner 1997; Lehmann et al. 2015; Seth et al. 1998; Goscombe et al. 2005 in Hoffman et al. 2021 Earth Science Reviews)</v>
      </c>
      <c r="M12143" t="s">
        <v>1577</v>
      </c>
      <c r="O12143">
        <v>9.5000000000000001E-2</v>
      </c>
      <c r="P12143" t="s">
        <v>243</v>
      </c>
      <c r="Q12143">
        <v>7.34</v>
      </c>
      <c r="S12143">
        <v>-14.13</v>
      </c>
      <c r="U12143" t="s">
        <v>5</v>
      </c>
      <c r="V12143">
        <v>1</v>
      </c>
      <c r="W12143" t="s">
        <v>1409</v>
      </c>
    </row>
    <row r="12144" spans="1:23" x14ac:dyDescent="0.3">
      <c r="A12144">
        <v>15950</v>
      </c>
      <c r="B12144" s="15" t="s">
        <v>1561</v>
      </c>
      <c r="C12144" t="str">
        <f>_xlfn.XLOOKUP($B12144, STANDARDS!$A:$A, STANDARDS!$B:$B,,0,2)</f>
        <v>Huttenberg Fm, Tsumeb Subgp, Otavi Gp</v>
      </c>
      <c r="D12144" t="s">
        <v>1062</v>
      </c>
      <c r="E12144" t="s">
        <v>1617</v>
      </c>
      <c r="J12144" cm="1">
        <f t="array" ref="J12144:L12144">_xlfn.XLOOKUP($C12144, AGE!$A:$A,AGE!$B:$D,,0,2)</f>
        <v>593</v>
      </c>
      <c r="K12144">
        <v>43</v>
      </c>
      <c r="L12144" t="str">
        <v>Hoffman et al. 2004; Clauer and Kröner 1997; Lehmann et al. 2015; Seth et al. 1998; Goscombe et al. 2005 in Hoffman et al. 2021 Earth Science Reviews)</v>
      </c>
      <c r="M12144" t="s">
        <v>1612</v>
      </c>
      <c r="O12144">
        <v>0.48799999999999999</v>
      </c>
      <c r="P12144" t="s">
        <v>243</v>
      </c>
      <c r="Q12144">
        <v>7.56</v>
      </c>
      <c r="S12144">
        <v>-14.56</v>
      </c>
      <c r="U12144" t="s">
        <v>5</v>
      </c>
      <c r="V12144">
        <v>1</v>
      </c>
      <c r="W12144" t="s">
        <v>1409</v>
      </c>
    </row>
    <row r="12145" spans="1:23" x14ac:dyDescent="0.3">
      <c r="A12145">
        <v>15951</v>
      </c>
      <c r="B12145" s="15" t="s">
        <v>1561</v>
      </c>
      <c r="C12145" t="str">
        <f>_xlfn.XLOOKUP($B12145, STANDARDS!$A:$A, STANDARDS!$B:$B,,0,2)</f>
        <v>Huttenberg Fm, Tsumeb Subgp, Otavi Gp</v>
      </c>
      <c r="D12145" t="s">
        <v>1062</v>
      </c>
      <c r="E12145" t="s">
        <v>1617</v>
      </c>
      <c r="J12145" cm="1">
        <f t="array" ref="J12145:L12145">_xlfn.XLOOKUP($C12145, AGE!$A:$A,AGE!$B:$D,,0,2)</f>
        <v>593</v>
      </c>
      <c r="K12145">
        <v>43</v>
      </c>
      <c r="L12145" t="str">
        <v>Hoffman et al. 2004; Clauer and Kröner 1997; Lehmann et al. 2015; Seth et al. 1998; Goscombe et al. 2005 in Hoffman et al. 2021 Earth Science Reviews)</v>
      </c>
      <c r="M12145" t="s">
        <v>1577</v>
      </c>
      <c r="O12145">
        <v>0.14599999999999999</v>
      </c>
      <c r="P12145" t="s">
        <v>243</v>
      </c>
      <c r="Q12145">
        <v>9.17</v>
      </c>
      <c r="S12145">
        <v>-10.72</v>
      </c>
      <c r="U12145" t="s">
        <v>5</v>
      </c>
      <c r="V12145">
        <v>1</v>
      </c>
      <c r="W12145" t="s">
        <v>1409</v>
      </c>
    </row>
    <row r="12146" spans="1:23" x14ac:dyDescent="0.3">
      <c r="A12146">
        <v>15952</v>
      </c>
      <c r="B12146" s="15" t="s">
        <v>1561</v>
      </c>
      <c r="C12146" t="str">
        <f>_xlfn.XLOOKUP($B12146, STANDARDS!$A:$A, STANDARDS!$B:$B,,0,2)</f>
        <v>Huttenberg Fm, Tsumeb Subgp, Otavi Gp</v>
      </c>
      <c r="D12146" t="s">
        <v>1062</v>
      </c>
      <c r="E12146" t="s">
        <v>1617</v>
      </c>
      <c r="J12146" cm="1">
        <f t="array" ref="J12146:L12146">_xlfn.XLOOKUP($C12146, AGE!$A:$A,AGE!$B:$D,,0,2)</f>
        <v>593</v>
      </c>
      <c r="K12146">
        <v>43</v>
      </c>
      <c r="L12146" t="str">
        <v>Hoffman et al. 2004; Clauer and Kröner 1997; Lehmann et al. 2015; Seth et al. 1998; Goscombe et al. 2005 in Hoffman et al. 2021 Earth Science Reviews)</v>
      </c>
      <c r="M12146" t="s">
        <v>1613</v>
      </c>
      <c r="O12146">
        <v>0.11899999999999999</v>
      </c>
      <c r="P12146" t="s">
        <v>243</v>
      </c>
      <c r="Q12146">
        <v>7.22</v>
      </c>
      <c r="S12146">
        <v>-12.37</v>
      </c>
      <c r="U12146" t="s">
        <v>5</v>
      </c>
      <c r="V12146">
        <v>1</v>
      </c>
      <c r="W12146" t="s">
        <v>1409</v>
      </c>
    </row>
    <row r="12147" spans="1:23" x14ac:dyDescent="0.3">
      <c r="A12147">
        <v>15953</v>
      </c>
      <c r="B12147" s="15" t="s">
        <v>1561</v>
      </c>
      <c r="C12147" t="str">
        <f>_xlfn.XLOOKUP($B12147, STANDARDS!$A:$A, STANDARDS!$B:$B,,0,2)</f>
        <v>Huttenberg Fm, Tsumeb Subgp, Otavi Gp</v>
      </c>
      <c r="D12147" t="s">
        <v>1062</v>
      </c>
      <c r="E12147" t="s">
        <v>1617</v>
      </c>
      <c r="J12147" cm="1">
        <f t="array" ref="J12147:L12147">_xlfn.XLOOKUP($C12147, AGE!$A:$A,AGE!$B:$D,,0,2)</f>
        <v>593</v>
      </c>
      <c r="K12147">
        <v>43</v>
      </c>
      <c r="L12147" t="str">
        <v>Hoffman et al. 2004; Clauer and Kröner 1997; Lehmann et al. 2015; Seth et al. 1998; Goscombe et al. 2005 in Hoffman et al. 2021 Earth Science Reviews)</v>
      </c>
      <c r="M12147" t="s">
        <v>1577</v>
      </c>
      <c r="O12147">
        <v>0.11600000000000001</v>
      </c>
      <c r="P12147" t="s">
        <v>243</v>
      </c>
      <c r="Q12147">
        <v>9.44</v>
      </c>
      <c r="S12147">
        <v>-11.63</v>
      </c>
      <c r="U12147" t="s">
        <v>5</v>
      </c>
      <c r="V12147">
        <v>1</v>
      </c>
      <c r="W12147" t="s">
        <v>1409</v>
      </c>
    </row>
    <row r="12148" spans="1:23" x14ac:dyDescent="0.3">
      <c r="A12148">
        <v>15954</v>
      </c>
      <c r="B12148" s="15" t="s">
        <v>1561</v>
      </c>
      <c r="C12148" t="str">
        <f>_xlfn.XLOOKUP($B12148, STANDARDS!$A:$A, STANDARDS!$B:$B,,0,2)</f>
        <v>Huttenberg Fm, Tsumeb Subgp, Otavi Gp</v>
      </c>
      <c r="D12148" t="s">
        <v>1062</v>
      </c>
      <c r="E12148" t="s">
        <v>1617</v>
      </c>
      <c r="J12148" cm="1">
        <f t="array" ref="J12148:L12148">_xlfn.XLOOKUP($C12148, AGE!$A:$A,AGE!$B:$D,,0,2)</f>
        <v>593</v>
      </c>
      <c r="K12148">
        <v>43</v>
      </c>
      <c r="L12148" t="str">
        <v>Hoffman et al. 2004; Clauer and Kröner 1997; Lehmann et al. 2015; Seth et al. 1998; Goscombe et al. 2005 in Hoffman et al. 2021 Earth Science Reviews)</v>
      </c>
      <c r="M12148" t="s">
        <v>1613</v>
      </c>
      <c r="O12148">
        <v>1.2E-2</v>
      </c>
      <c r="P12148" t="s">
        <v>243</v>
      </c>
      <c r="Q12148">
        <v>8.2100000000000009</v>
      </c>
      <c r="S12148">
        <v>-21.43</v>
      </c>
      <c r="U12148" t="s">
        <v>5</v>
      </c>
      <c r="V12148">
        <v>1</v>
      </c>
      <c r="W12148" t="s">
        <v>1409</v>
      </c>
    </row>
    <row r="12149" spans="1:23" x14ac:dyDescent="0.3">
      <c r="A12149">
        <v>15955</v>
      </c>
      <c r="B12149" s="15" t="s">
        <v>1561</v>
      </c>
      <c r="C12149" t="str">
        <f>_xlfn.XLOOKUP($B12149, STANDARDS!$A:$A, STANDARDS!$B:$B,,0,2)</f>
        <v>Huttenberg Fm, Tsumeb Subgp, Otavi Gp</v>
      </c>
      <c r="D12149" t="s">
        <v>1062</v>
      </c>
      <c r="E12149" t="s">
        <v>1617</v>
      </c>
      <c r="J12149" cm="1">
        <f t="array" ref="J12149:L12149">_xlfn.XLOOKUP($C12149, AGE!$A:$A,AGE!$B:$D,,0,2)</f>
        <v>593</v>
      </c>
      <c r="K12149">
        <v>43</v>
      </c>
      <c r="L12149" t="str">
        <v>Hoffman et al. 2004; Clauer and Kröner 1997; Lehmann et al. 2015; Seth et al. 1998; Goscombe et al. 2005 in Hoffman et al. 2021 Earth Science Reviews)</v>
      </c>
      <c r="M12149" t="s">
        <v>1578</v>
      </c>
      <c r="O12149">
        <v>1.4999999999999999E-2</v>
      </c>
      <c r="P12149" t="s">
        <v>243</v>
      </c>
      <c r="Q12149">
        <v>2.78</v>
      </c>
      <c r="S12149">
        <v>-22.81</v>
      </c>
      <c r="U12149" t="s">
        <v>5</v>
      </c>
      <c r="V12149">
        <v>1</v>
      </c>
      <c r="W12149" t="s">
        <v>1409</v>
      </c>
    </row>
    <row r="12150" spans="1:23" x14ac:dyDescent="0.3">
      <c r="A12150">
        <v>15956</v>
      </c>
      <c r="B12150" s="15" t="s">
        <v>1561</v>
      </c>
      <c r="C12150" t="str">
        <f>_xlfn.XLOOKUP($B12150, STANDARDS!$A:$A, STANDARDS!$B:$B,,0,2)</f>
        <v>Huttenberg Fm, Tsumeb Subgp, Otavi Gp</v>
      </c>
      <c r="D12150" t="s">
        <v>1062</v>
      </c>
      <c r="E12150" t="s">
        <v>1617</v>
      </c>
      <c r="J12150" cm="1">
        <f t="array" ref="J12150:L12150">_xlfn.XLOOKUP($C12150, AGE!$A:$A,AGE!$B:$D,,0,2)</f>
        <v>593</v>
      </c>
      <c r="K12150">
        <v>43</v>
      </c>
      <c r="L12150" t="str">
        <v>Hoffman et al. 2004; Clauer and Kröner 1997; Lehmann et al. 2015; Seth et al. 1998; Goscombe et al. 2005 in Hoffman et al. 2021 Earth Science Reviews)</v>
      </c>
      <c r="M12150" t="s">
        <v>1614</v>
      </c>
      <c r="O12150">
        <v>1.0999999999999999E-2</v>
      </c>
      <c r="P12150" t="s">
        <v>243</v>
      </c>
      <c r="Q12150">
        <v>1.92</v>
      </c>
      <c r="S12150">
        <v>-21.62</v>
      </c>
      <c r="U12150" t="s">
        <v>5</v>
      </c>
      <c r="V12150">
        <v>1</v>
      </c>
      <c r="W12150" t="s">
        <v>1409</v>
      </c>
    </row>
    <row r="12151" spans="1:23" x14ac:dyDescent="0.3">
      <c r="A12151">
        <v>15957</v>
      </c>
      <c r="B12151" s="15" t="s">
        <v>1562</v>
      </c>
      <c r="C12151" t="str">
        <f>_xlfn.XLOOKUP($B12151, STANDARDS!$A:$A, STANDARDS!$B:$B,,0,2)</f>
        <v>Elandshoek Fm, Tsumeb Subgp, Otavi Gp</v>
      </c>
      <c r="D12151" t="s">
        <v>1062</v>
      </c>
      <c r="E12151" t="s">
        <v>1617</v>
      </c>
      <c r="J12151" cm="1">
        <f t="array" ref="J12151:L12151">_xlfn.XLOOKUP($C12151, AGE!$A:$A,AGE!$B:$D,,0,2)</f>
        <v>593</v>
      </c>
      <c r="K12151">
        <v>43</v>
      </c>
      <c r="L12151" t="str">
        <v>Hoffman et al. 2004; Clauer and Kröner 1997; Lehmann et al. 2015; Seth et al. 1998; Goscombe et al. 2005 in Hoffman et al. 2021 Earth Science Reviews)</v>
      </c>
      <c r="M12151" t="s">
        <v>1579</v>
      </c>
      <c r="O12151">
        <v>0.01</v>
      </c>
      <c r="P12151" t="s">
        <v>243</v>
      </c>
      <c r="Q12151">
        <v>2.41</v>
      </c>
      <c r="S12151">
        <v>-18.82</v>
      </c>
      <c r="U12151" t="s">
        <v>5</v>
      </c>
      <c r="V12151">
        <v>1</v>
      </c>
      <c r="W12151" t="s">
        <v>1409</v>
      </c>
    </row>
    <row r="12152" spans="1:23" x14ac:dyDescent="0.3">
      <c r="A12152">
        <v>15958</v>
      </c>
      <c r="B12152" s="15" t="s">
        <v>1562</v>
      </c>
      <c r="C12152" t="str">
        <f>_xlfn.XLOOKUP($B12152, STANDARDS!$A:$A, STANDARDS!$B:$B,,0,2)</f>
        <v>Elandshoek Fm, Tsumeb Subgp, Otavi Gp</v>
      </c>
      <c r="D12152" t="s">
        <v>1062</v>
      </c>
      <c r="E12152" t="s">
        <v>1617</v>
      </c>
      <c r="J12152" cm="1">
        <f t="array" ref="J12152:L12152">_xlfn.XLOOKUP($C12152, AGE!$A:$A,AGE!$B:$D,,0,2)</f>
        <v>593</v>
      </c>
      <c r="K12152">
        <v>43</v>
      </c>
      <c r="L12152" t="str">
        <v>Hoffman et al. 2004; Clauer and Kröner 1997; Lehmann et al. 2015; Seth et al. 1998; Goscombe et al. 2005 in Hoffman et al. 2021 Earth Science Reviews)</v>
      </c>
      <c r="M12152" t="s">
        <v>1577</v>
      </c>
      <c r="O12152">
        <v>4.0000000000000001E-3</v>
      </c>
      <c r="P12152" t="s">
        <v>243</v>
      </c>
      <c r="Q12152">
        <v>2.42</v>
      </c>
      <c r="S12152">
        <v>-17.8</v>
      </c>
      <c r="U12152" t="s">
        <v>5</v>
      </c>
      <c r="V12152">
        <v>1</v>
      </c>
      <c r="W12152" t="s">
        <v>1409</v>
      </c>
    </row>
    <row r="12153" spans="1:23" x14ac:dyDescent="0.3">
      <c r="A12153">
        <v>15959</v>
      </c>
      <c r="B12153" s="15" t="s">
        <v>1562</v>
      </c>
      <c r="C12153" t="str">
        <f>_xlfn.XLOOKUP($B12153, STANDARDS!$A:$A, STANDARDS!$B:$B,,0,2)</f>
        <v>Elandshoek Fm, Tsumeb Subgp, Otavi Gp</v>
      </c>
      <c r="D12153" t="s">
        <v>1062</v>
      </c>
      <c r="E12153" t="s">
        <v>1617</v>
      </c>
      <c r="J12153" cm="1">
        <f t="array" ref="J12153:L12153">_xlfn.XLOOKUP($C12153, AGE!$A:$A,AGE!$B:$D,,0,2)</f>
        <v>593</v>
      </c>
      <c r="K12153">
        <v>43</v>
      </c>
      <c r="L12153" t="str">
        <v>Hoffman et al. 2004; Clauer and Kröner 1997; Lehmann et al. 2015; Seth et al. 1998; Goscombe et al. 2005 in Hoffman et al. 2021 Earth Science Reviews)</v>
      </c>
      <c r="M12153" t="s">
        <v>1579</v>
      </c>
      <c r="O12153">
        <v>1.0999999999999999E-2</v>
      </c>
      <c r="P12153" t="s">
        <v>243</v>
      </c>
      <c r="Q12153">
        <v>-0.02</v>
      </c>
      <c r="S12153">
        <v>-17.25</v>
      </c>
      <c r="U12153" t="s">
        <v>5</v>
      </c>
      <c r="V12153">
        <v>1</v>
      </c>
      <c r="W12153" t="s">
        <v>1409</v>
      </c>
    </row>
    <row r="12154" spans="1:23" x14ac:dyDescent="0.3">
      <c r="A12154">
        <v>15960</v>
      </c>
      <c r="B12154" s="15" t="s">
        <v>1562</v>
      </c>
      <c r="C12154" t="str">
        <f>_xlfn.XLOOKUP($B12154, STANDARDS!$A:$A, STANDARDS!$B:$B,,0,2)</f>
        <v>Elandshoek Fm, Tsumeb Subgp, Otavi Gp</v>
      </c>
      <c r="D12154" t="s">
        <v>1062</v>
      </c>
      <c r="E12154" t="s">
        <v>1617</v>
      </c>
      <c r="J12154" cm="1">
        <f t="array" ref="J12154:L12154">_xlfn.XLOOKUP($C12154, AGE!$A:$A,AGE!$B:$D,,0,2)</f>
        <v>593</v>
      </c>
      <c r="K12154">
        <v>43</v>
      </c>
      <c r="L12154" t="str">
        <v>Hoffman et al. 2004; Clauer and Kröner 1997; Lehmann et al. 2015; Seth et al. 1998; Goscombe et al. 2005 in Hoffman et al. 2021 Earth Science Reviews)</v>
      </c>
      <c r="M12154" t="s">
        <v>1615</v>
      </c>
      <c r="O12154">
        <v>1.6E-2</v>
      </c>
      <c r="P12154" t="s">
        <v>243</v>
      </c>
      <c r="Q12154">
        <v>0.28999999999999998</v>
      </c>
      <c r="S12154">
        <v>-22.62</v>
      </c>
      <c r="U12154" t="s">
        <v>5</v>
      </c>
      <c r="V12154">
        <v>1</v>
      </c>
      <c r="W12154" t="s">
        <v>1409</v>
      </c>
    </row>
    <row r="12155" spans="1:23" x14ac:dyDescent="0.3">
      <c r="A12155">
        <v>15961</v>
      </c>
      <c r="B12155" s="15" t="s">
        <v>1562</v>
      </c>
      <c r="C12155" t="str">
        <f>_xlfn.XLOOKUP($B12155, STANDARDS!$A:$A, STANDARDS!$B:$B,,0,2)</f>
        <v>Elandshoek Fm, Tsumeb Subgp, Otavi Gp</v>
      </c>
      <c r="D12155" t="s">
        <v>1062</v>
      </c>
      <c r="E12155" t="s">
        <v>1617</v>
      </c>
      <c r="J12155" cm="1">
        <f t="array" ref="J12155:L12155">_xlfn.XLOOKUP($C12155, AGE!$A:$A,AGE!$B:$D,,0,2)</f>
        <v>593</v>
      </c>
      <c r="K12155">
        <v>43</v>
      </c>
      <c r="L12155" t="str">
        <v>Hoffman et al. 2004; Clauer and Kröner 1997; Lehmann et al. 2015; Seth et al. 1998; Goscombe et al. 2005 in Hoffman et al. 2021 Earth Science Reviews)</v>
      </c>
      <c r="M12155" t="s">
        <v>1578</v>
      </c>
      <c r="O12155">
        <v>2.1999999999999999E-2</v>
      </c>
      <c r="P12155" t="s">
        <v>243</v>
      </c>
      <c r="Q12155">
        <v>-1.26</v>
      </c>
      <c r="S12155">
        <v>-23.4</v>
      </c>
      <c r="U12155" t="s">
        <v>5</v>
      </c>
      <c r="V12155">
        <v>1</v>
      </c>
      <c r="W12155" t="s">
        <v>1409</v>
      </c>
    </row>
    <row r="12156" spans="1:23" x14ac:dyDescent="0.3">
      <c r="A12156">
        <v>15962</v>
      </c>
      <c r="B12156" s="15" t="s">
        <v>1562</v>
      </c>
      <c r="C12156" t="str">
        <f>_xlfn.XLOOKUP($B12156, STANDARDS!$A:$A, STANDARDS!$B:$B,,0,2)</f>
        <v>Elandshoek Fm, Tsumeb Subgp, Otavi Gp</v>
      </c>
      <c r="D12156" t="s">
        <v>1062</v>
      </c>
      <c r="E12156" t="s">
        <v>1617</v>
      </c>
      <c r="J12156" cm="1">
        <f t="array" ref="J12156:L12156">_xlfn.XLOOKUP($C12156, AGE!$A:$A,AGE!$B:$D,,0,2)</f>
        <v>593</v>
      </c>
      <c r="K12156">
        <v>43</v>
      </c>
      <c r="L12156" t="str">
        <v>Hoffman et al. 2004; Clauer and Kröner 1997; Lehmann et al. 2015; Seth et al. 1998; Goscombe et al. 2005 in Hoffman et al. 2021 Earth Science Reviews)</v>
      </c>
      <c r="M12156" t="s">
        <v>1615</v>
      </c>
      <c r="O12156">
        <v>0.01</v>
      </c>
      <c r="P12156" t="s">
        <v>243</v>
      </c>
      <c r="Q12156">
        <v>-1.23</v>
      </c>
      <c r="S12156">
        <v>-23.04</v>
      </c>
      <c r="U12156" t="s">
        <v>5</v>
      </c>
      <c r="V12156">
        <v>1</v>
      </c>
      <c r="W12156" t="s">
        <v>1409</v>
      </c>
    </row>
    <row r="12157" spans="1:23" x14ac:dyDescent="0.3">
      <c r="A12157">
        <v>15963</v>
      </c>
      <c r="B12157" s="15" t="s">
        <v>1562</v>
      </c>
      <c r="C12157" t="str">
        <f>_xlfn.XLOOKUP($B12157, STANDARDS!$A:$A, STANDARDS!$B:$B,,0,2)</f>
        <v>Elandshoek Fm, Tsumeb Subgp, Otavi Gp</v>
      </c>
      <c r="D12157" t="s">
        <v>1062</v>
      </c>
      <c r="E12157" t="s">
        <v>1617</v>
      </c>
      <c r="J12157" cm="1">
        <f t="array" ref="J12157:L12157">_xlfn.XLOOKUP($C12157, AGE!$A:$A,AGE!$B:$D,,0,2)</f>
        <v>593</v>
      </c>
      <c r="K12157">
        <v>43</v>
      </c>
      <c r="L12157" t="str">
        <v>Hoffman et al. 2004; Clauer and Kröner 1997; Lehmann et al. 2015; Seth et al. 1998; Goscombe et al. 2005 in Hoffman et al. 2021 Earth Science Reviews)</v>
      </c>
      <c r="M12157" t="s">
        <v>1579</v>
      </c>
      <c r="O12157">
        <v>0.02</v>
      </c>
      <c r="P12157" t="s">
        <v>243</v>
      </c>
      <c r="Q12157">
        <v>0.1</v>
      </c>
      <c r="S12157">
        <v>-22.51</v>
      </c>
      <c r="U12157" t="s">
        <v>5</v>
      </c>
      <c r="V12157">
        <v>1</v>
      </c>
      <c r="W12157" t="s">
        <v>1409</v>
      </c>
    </row>
    <row r="12158" spans="1:23" x14ac:dyDescent="0.3">
      <c r="A12158">
        <v>15964</v>
      </c>
      <c r="B12158" s="15" t="s">
        <v>1562</v>
      </c>
      <c r="C12158" t="str">
        <f>_xlfn.XLOOKUP($B12158, STANDARDS!$A:$A, STANDARDS!$B:$B,,0,2)</f>
        <v>Elandshoek Fm, Tsumeb Subgp, Otavi Gp</v>
      </c>
      <c r="D12158" t="s">
        <v>1062</v>
      </c>
      <c r="E12158" t="s">
        <v>1617</v>
      </c>
      <c r="J12158" cm="1">
        <f t="array" ref="J12158:L12158">_xlfn.XLOOKUP($C12158, AGE!$A:$A,AGE!$B:$D,,0,2)</f>
        <v>593</v>
      </c>
      <c r="K12158">
        <v>43</v>
      </c>
      <c r="L12158" t="str">
        <v>Hoffman et al. 2004; Clauer and Kröner 1997; Lehmann et al. 2015; Seth et al. 1998; Goscombe et al. 2005 in Hoffman et al. 2021 Earth Science Reviews)</v>
      </c>
      <c r="M12158" t="s">
        <v>1579</v>
      </c>
      <c r="O12158">
        <v>1.9E-2</v>
      </c>
      <c r="P12158" t="s">
        <v>243</v>
      </c>
      <c r="Q12158">
        <v>-0.55000000000000004</v>
      </c>
      <c r="S12158">
        <v>-16.91</v>
      </c>
      <c r="U12158" t="s">
        <v>5</v>
      </c>
      <c r="V12158">
        <v>1</v>
      </c>
      <c r="W12158" t="s">
        <v>1409</v>
      </c>
    </row>
    <row r="12159" spans="1:23" x14ac:dyDescent="0.3">
      <c r="A12159">
        <v>15965</v>
      </c>
      <c r="B12159" s="15" t="s">
        <v>1562</v>
      </c>
      <c r="C12159" t="str">
        <f>_xlfn.XLOOKUP($B12159, STANDARDS!$A:$A, STANDARDS!$B:$B,,0,2)</f>
        <v>Elandshoek Fm, Tsumeb Subgp, Otavi Gp</v>
      </c>
      <c r="D12159" t="s">
        <v>1062</v>
      </c>
      <c r="E12159" t="s">
        <v>1617</v>
      </c>
      <c r="J12159" cm="1">
        <f t="array" ref="J12159:L12159">_xlfn.XLOOKUP($C12159, AGE!$A:$A,AGE!$B:$D,,0,2)</f>
        <v>593</v>
      </c>
      <c r="K12159">
        <v>43</v>
      </c>
      <c r="L12159" t="str">
        <v>Hoffman et al. 2004; Clauer and Kröner 1997; Lehmann et al. 2015; Seth et al. 1998; Goscombe et al. 2005 in Hoffman et al. 2021 Earth Science Reviews)</v>
      </c>
      <c r="M12159" t="s">
        <v>1579</v>
      </c>
      <c r="O12159">
        <v>0.02</v>
      </c>
      <c r="P12159" t="s">
        <v>243</v>
      </c>
      <c r="Q12159">
        <v>-0.35</v>
      </c>
      <c r="S12159">
        <v>-22.4</v>
      </c>
      <c r="U12159" t="s">
        <v>5</v>
      </c>
      <c r="V12159">
        <v>1</v>
      </c>
      <c r="W12159" t="s">
        <v>1409</v>
      </c>
    </row>
    <row r="12160" spans="1:23" x14ac:dyDescent="0.3">
      <c r="A12160">
        <v>15966</v>
      </c>
      <c r="B12160" s="15" t="s">
        <v>1563</v>
      </c>
      <c r="C12160" t="str">
        <f>_xlfn.XLOOKUP($B12160, STANDARDS!$A:$A, STANDARDS!$B:$B,,0,2)</f>
        <v>Maieberg Fm, Tsumeb Subgp, Otavi Gp</v>
      </c>
      <c r="D12160" t="s">
        <v>1062</v>
      </c>
      <c r="E12160" t="s">
        <v>1617</v>
      </c>
      <c r="J12160" cm="1">
        <f t="array" ref="J12160:L12160">_xlfn.XLOOKUP($C12160, AGE!$A:$A,AGE!$B:$D,,0,2)</f>
        <v>593</v>
      </c>
      <c r="K12160">
        <v>43</v>
      </c>
      <c r="L12160" t="str">
        <v>Hoffman et al. 2004; Clauer and Kröner 1997; Lehmann et al. 2015; Seth et al. 1998; Goscombe et al. 2005 in Hoffman et al. 2021 Earth Science Reviews)</v>
      </c>
      <c r="M12160" t="s">
        <v>1616</v>
      </c>
      <c r="O12160">
        <v>5.5E-2</v>
      </c>
      <c r="P12160" t="s">
        <v>243</v>
      </c>
      <c r="Q12160">
        <v>-3.12</v>
      </c>
      <c r="S12160">
        <v>-23</v>
      </c>
      <c r="U12160" t="s">
        <v>5</v>
      </c>
      <c r="V12160">
        <v>1</v>
      </c>
      <c r="W12160" t="s">
        <v>1409</v>
      </c>
    </row>
    <row r="12161" spans="1:23" x14ac:dyDescent="0.3">
      <c r="A12161">
        <v>15967</v>
      </c>
      <c r="B12161" s="15" t="s">
        <v>1563</v>
      </c>
      <c r="C12161" t="str">
        <f>_xlfn.XLOOKUP($B12161, STANDARDS!$A:$A, STANDARDS!$B:$B,,0,2)</f>
        <v>Maieberg Fm, Tsumeb Subgp, Otavi Gp</v>
      </c>
      <c r="D12161" t="s">
        <v>1062</v>
      </c>
      <c r="E12161" t="s">
        <v>1617</v>
      </c>
      <c r="J12161" cm="1">
        <f t="array" ref="J12161:L12161">_xlfn.XLOOKUP($C12161, AGE!$A:$A,AGE!$B:$D,,0,2)</f>
        <v>593</v>
      </c>
      <c r="K12161">
        <v>43</v>
      </c>
      <c r="L12161" t="str">
        <v>Hoffman et al. 2004; Clauer and Kröner 1997; Lehmann et al. 2015; Seth et al. 1998; Goscombe et al. 2005 in Hoffman et al. 2021 Earth Science Reviews)</v>
      </c>
      <c r="M12161" t="s">
        <v>1575</v>
      </c>
      <c r="O12161">
        <v>4.5999999999999999E-2</v>
      </c>
      <c r="P12161" t="s">
        <v>243</v>
      </c>
      <c r="Q12161">
        <v>-3.54</v>
      </c>
      <c r="S12161">
        <v>-22.67</v>
      </c>
      <c r="U12161" t="s">
        <v>5</v>
      </c>
      <c r="V12161">
        <v>1</v>
      </c>
      <c r="W12161" t="s">
        <v>1409</v>
      </c>
    </row>
    <row r="12162" spans="1:23" x14ac:dyDescent="0.3">
      <c r="A12162">
        <v>15968</v>
      </c>
      <c r="B12162" s="15" t="s">
        <v>1563</v>
      </c>
      <c r="C12162" t="str">
        <f>_xlfn.XLOOKUP($B12162, STANDARDS!$A:$A, STANDARDS!$B:$B,,0,2)</f>
        <v>Maieberg Fm, Tsumeb Subgp, Otavi Gp</v>
      </c>
      <c r="D12162" t="s">
        <v>1062</v>
      </c>
      <c r="E12162" t="s">
        <v>1617</v>
      </c>
      <c r="J12162" cm="1">
        <f t="array" ref="J12162:L12162">_xlfn.XLOOKUP($C12162, AGE!$A:$A,AGE!$B:$D,,0,2)</f>
        <v>593</v>
      </c>
      <c r="K12162">
        <v>43</v>
      </c>
      <c r="L12162" t="str">
        <v>Hoffman et al. 2004; Clauer and Kröner 1997; Lehmann et al. 2015; Seth et al. 1998; Goscombe et al. 2005 in Hoffman et al. 2021 Earth Science Reviews)</v>
      </c>
      <c r="M12162" t="s">
        <v>1575</v>
      </c>
      <c r="O12162">
        <v>8.7999999999999995E-2</v>
      </c>
      <c r="P12162" t="s">
        <v>243</v>
      </c>
      <c r="Q12162">
        <v>-4.16</v>
      </c>
      <c r="S12162">
        <v>-23.41</v>
      </c>
      <c r="U12162" t="s">
        <v>5</v>
      </c>
      <c r="V12162">
        <v>1</v>
      </c>
      <c r="W12162" t="s">
        <v>1409</v>
      </c>
    </row>
    <row r="12163" spans="1:23" x14ac:dyDescent="0.3">
      <c r="A12163">
        <v>15969</v>
      </c>
      <c r="B12163" s="15" t="s">
        <v>1563</v>
      </c>
      <c r="C12163" t="str">
        <f>_xlfn.XLOOKUP($B12163, STANDARDS!$A:$A, STANDARDS!$B:$B,,0,2)</f>
        <v>Maieberg Fm, Tsumeb Subgp, Otavi Gp</v>
      </c>
      <c r="D12163" t="s">
        <v>1062</v>
      </c>
      <c r="E12163" t="s">
        <v>1617</v>
      </c>
      <c r="J12163" cm="1">
        <f t="array" ref="J12163:L12163">_xlfn.XLOOKUP($C12163, AGE!$A:$A,AGE!$B:$D,,0,2)</f>
        <v>593</v>
      </c>
      <c r="K12163">
        <v>43</v>
      </c>
      <c r="L12163" t="str">
        <v>Hoffman et al. 2004; Clauer and Kröner 1997; Lehmann et al. 2015; Seth et al. 1998; Goscombe et al. 2005 in Hoffman et al. 2021 Earth Science Reviews)</v>
      </c>
      <c r="M12163" t="s">
        <v>1575</v>
      </c>
      <c r="O12163">
        <v>5.5E-2</v>
      </c>
      <c r="P12163" t="s">
        <v>243</v>
      </c>
      <c r="Q12163">
        <v>-4.1399999999999997</v>
      </c>
      <c r="S12163">
        <v>-23.22</v>
      </c>
      <c r="U12163" t="s">
        <v>5</v>
      </c>
      <c r="V12163">
        <v>1</v>
      </c>
      <c r="W12163" t="s">
        <v>1409</v>
      </c>
    </row>
    <row r="12164" spans="1:23" x14ac:dyDescent="0.3">
      <c r="A12164">
        <v>15970</v>
      </c>
      <c r="B12164" s="15" t="s">
        <v>1563</v>
      </c>
      <c r="C12164" t="str">
        <f>_xlfn.XLOOKUP($B12164, STANDARDS!$A:$A, STANDARDS!$B:$B,,0,2)</f>
        <v>Maieberg Fm, Tsumeb Subgp, Otavi Gp</v>
      </c>
      <c r="D12164" t="s">
        <v>1062</v>
      </c>
      <c r="E12164" t="s">
        <v>1617</v>
      </c>
      <c r="J12164" cm="1">
        <f t="array" ref="J12164:L12164">_xlfn.XLOOKUP($C12164, AGE!$A:$A,AGE!$B:$D,,0,2)</f>
        <v>593</v>
      </c>
      <c r="K12164">
        <v>43</v>
      </c>
      <c r="L12164" t="str">
        <v>Hoffman et al. 2004; Clauer and Kröner 1997; Lehmann et al. 2015; Seth et al. 1998; Goscombe et al. 2005 in Hoffman et al. 2021 Earth Science Reviews)</v>
      </c>
      <c r="M12164" t="s">
        <v>1575</v>
      </c>
      <c r="O12164">
        <v>0.217</v>
      </c>
      <c r="P12164" t="s">
        <v>243</v>
      </c>
      <c r="Q12164">
        <v>-4.79</v>
      </c>
      <c r="S12164">
        <v>-23.2</v>
      </c>
      <c r="U12164" t="s">
        <v>5</v>
      </c>
      <c r="V12164">
        <v>1</v>
      </c>
      <c r="W12164" t="s">
        <v>1409</v>
      </c>
    </row>
    <row r="12165" spans="1:23" x14ac:dyDescent="0.3">
      <c r="A12165">
        <v>15971</v>
      </c>
      <c r="B12165" s="15" t="s">
        <v>1563</v>
      </c>
      <c r="C12165" t="str">
        <f>_xlfn.XLOOKUP($B12165, STANDARDS!$A:$A, STANDARDS!$B:$B,,0,2)</f>
        <v>Maieberg Fm, Tsumeb Subgp, Otavi Gp</v>
      </c>
      <c r="D12165" t="s">
        <v>1062</v>
      </c>
      <c r="E12165" t="s">
        <v>1617</v>
      </c>
      <c r="J12165" cm="1">
        <f t="array" ref="J12165:L12165">_xlfn.XLOOKUP($C12165, AGE!$A:$A,AGE!$B:$D,,0,2)</f>
        <v>593</v>
      </c>
      <c r="K12165">
        <v>43</v>
      </c>
      <c r="L12165" t="str">
        <v>Hoffman et al. 2004; Clauer and Kröner 1997; Lehmann et al. 2015; Seth et al. 1998; Goscombe et al. 2005 in Hoffman et al. 2021 Earth Science Reviews)</v>
      </c>
      <c r="M12165" t="s">
        <v>1575</v>
      </c>
      <c r="O12165">
        <v>9.2999999999999999E-2</v>
      </c>
      <c r="P12165" t="s">
        <v>243</v>
      </c>
      <c r="Q12165">
        <v>-4.8899999999999997</v>
      </c>
      <c r="S12165">
        <v>-23.03</v>
      </c>
      <c r="U12165" t="s">
        <v>5</v>
      </c>
      <c r="V12165">
        <v>1</v>
      </c>
      <c r="W12165" t="s">
        <v>1409</v>
      </c>
    </row>
    <row r="12166" spans="1:23" x14ac:dyDescent="0.3">
      <c r="A12166">
        <v>15972</v>
      </c>
      <c r="B12166" s="15" t="s">
        <v>1563</v>
      </c>
      <c r="C12166" t="str">
        <f>_xlfn.XLOOKUP($B12166, STANDARDS!$A:$A, STANDARDS!$B:$B,,0,2)</f>
        <v>Maieberg Fm, Tsumeb Subgp, Otavi Gp</v>
      </c>
      <c r="D12166" t="s">
        <v>1062</v>
      </c>
      <c r="E12166" t="s">
        <v>1617</v>
      </c>
      <c r="J12166" cm="1">
        <f t="array" ref="J12166:L12166">_xlfn.XLOOKUP($C12166, AGE!$A:$A,AGE!$B:$D,,0,2)</f>
        <v>593</v>
      </c>
      <c r="K12166">
        <v>43</v>
      </c>
      <c r="L12166" t="str">
        <v>Hoffman et al. 2004; Clauer and Kröner 1997; Lehmann et al. 2015; Seth et al. 1998; Goscombe et al. 2005 in Hoffman et al. 2021 Earth Science Reviews)</v>
      </c>
      <c r="M12166" t="s">
        <v>1577</v>
      </c>
      <c r="O12166">
        <v>0.05</v>
      </c>
      <c r="P12166" t="s">
        <v>243</v>
      </c>
      <c r="Q12166">
        <v>-5.0199999999999996</v>
      </c>
      <c r="S12166">
        <v>-22.55</v>
      </c>
      <c r="U12166" t="s">
        <v>5</v>
      </c>
      <c r="V12166">
        <v>1</v>
      </c>
      <c r="W12166" t="s">
        <v>1409</v>
      </c>
    </row>
    <row r="12167" spans="1:23" x14ac:dyDescent="0.3">
      <c r="A12167">
        <v>15973</v>
      </c>
      <c r="B12167" s="15" t="s">
        <v>1563</v>
      </c>
      <c r="C12167" t="str">
        <f>_xlfn.XLOOKUP($B12167, STANDARDS!$A:$A, STANDARDS!$B:$B,,0,2)</f>
        <v>Maieberg Fm, Tsumeb Subgp, Otavi Gp</v>
      </c>
      <c r="D12167" t="s">
        <v>1062</v>
      </c>
      <c r="E12167" t="s">
        <v>1617</v>
      </c>
      <c r="J12167" cm="1">
        <f t="array" ref="J12167:L12167">_xlfn.XLOOKUP($C12167, AGE!$A:$A,AGE!$B:$D,,0,2)</f>
        <v>593</v>
      </c>
      <c r="K12167">
        <v>43</v>
      </c>
      <c r="L12167" t="str">
        <v>Hoffman et al. 2004; Clauer and Kröner 1997; Lehmann et al. 2015; Seth et al. 1998; Goscombe et al. 2005 in Hoffman et al. 2021 Earth Science Reviews)</v>
      </c>
      <c r="M12167" t="s">
        <v>1575</v>
      </c>
      <c r="O12167">
        <v>0.01</v>
      </c>
      <c r="P12167" t="s">
        <v>243</v>
      </c>
      <c r="Q12167">
        <v>-4.5999999999999996</v>
      </c>
      <c r="S12167">
        <v>-22.77</v>
      </c>
      <c r="U12167" t="s">
        <v>5</v>
      </c>
      <c r="V12167">
        <v>1</v>
      </c>
      <c r="W12167" t="s">
        <v>1409</v>
      </c>
    </row>
    <row r="12168" spans="1:23" x14ac:dyDescent="0.3">
      <c r="A12168">
        <v>15974</v>
      </c>
      <c r="B12168" s="15" t="s">
        <v>1563</v>
      </c>
      <c r="C12168" t="str">
        <f>_xlfn.XLOOKUP($B12168, STANDARDS!$A:$A, STANDARDS!$B:$B,,0,2)</f>
        <v>Maieberg Fm, Tsumeb Subgp, Otavi Gp</v>
      </c>
      <c r="D12168" t="s">
        <v>1062</v>
      </c>
      <c r="E12168" t="s">
        <v>1617</v>
      </c>
      <c r="J12168" cm="1">
        <f t="array" ref="J12168:L12168">_xlfn.XLOOKUP($C12168, AGE!$A:$A,AGE!$B:$D,,0,2)</f>
        <v>593</v>
      </c>
      <c r="K12168">
        <v>43</v>
      </c>
      <c r="L12168" t="str">
        <v>Hoffman et al. 2004; Clauer and Kröner 1997; Lehmann et al. 2015; Seth et al. 1998; Goscombe et al. 2005 in Hoffman et al. 2021 Earth Science Reviews)</v>
      </c>
      <c r="M12168" t="s">
        <v>1576</v>
      </c>
      <c r="P12168" t="s">
        <v>243</v>
      </c>
      <c r="Q12168">
        <v>-0.1</v>
      </c>
      <c r="V12168">
        <v>1</v>
      </c>
      <c r="W12168" t="s">
        <v>1409</v>
      </c>
    </row>
    <row r="12169" spans="1:23" x14ac:dyDescent="0.3">
      <c r="A12169">
        <v>15975</v>
      </c>
      <c r="B12169" s="15" t="s">
        <v>1564</v>
      </c>
      <c r="C12169" t="str">
        <f>_xlfn.XLOOKUP($B12169, STANDARDS!$A:$A, STANDARDS!$B:$B,,0,2)</f>
        <v>Auros Fm, Abenab Subgp, Otavi Gp</v>
      </c>
      <c r="D12169" t="s">
        <v>1062</v>
      </c>
      <c r="E12169" t="s">
        <v>1617</v>
      </c>
      <c r="J12169" cm="1">
        <f t="array" ref="J12169:L12169">_xlfn.XLOOKUP($C12169, AGE!$A:$A,AGE!$B:$D,,0,2)</f>
        <v>650.21</v>
      </c>
      <c r="K12169">
        <v>10.910000000000036</v>
      </c>
      <c r="L12169" t="str">
        <v>Prave et al. 2016 in Hoffman et al. 2021 Earth Sciences Reviews; Rooney et al. 2020a in in Hoffman et al. 2021 Earth Sciences Reviews</v>
      </c>
      <c r="M12169" t="s">
        <v>1577</v>
      </c>
      <c r="O12169">
        <v>8.9999999999999993E-3</v>
      </c>
      <c r="P12169" t="s">
        <v>243</v>
      </c>
      <c r="Q12169">
        <v>-3.12</v>
      </c>
      <c r="S12169">
        <v>-24.04</v>
      </c>
      <c r="U12169" t="s">
        <v>5</v>
      </c>
      <c r="V12169">
        <v>1</v>
      </c>
      <c r="W12169" t="s">
        <v>1409</v>
      </c>
    </row>
    <row r="12170" spans="1:23" x14ac:dyDescent="0.3">
      <c r="A12170">
        <v>15976</v>
      </c>
      <c r="B12170" s="15" t="s">
        <v>1565</v>
      </c>
      <c r="C12170" t="str">
        <f>_xlfn.XLOOKUP($B12170, STANDARDS!$A:$A, STANDARDS!$B:$B,,0,2)</f>
        <v>Gauss Fm, Abenab Subgp, Otavi Gp</v>
      </c>
      <c r="D12170" t="s">
        <v>1062</v>
      </c>
      <c r="E12170" t="s">
        <v>1617</v>
      </c>
      <c r="J12170" cm="1">
        <f t="array" ref="J12170:L12170">_xlfn.XLOOKUP($C12170, AGE!$A:$A,AGE!$B:$D,,0,2)</f>
        <v>650.21</v>
      </c>
      <c r="K12170">
        <v>10.910000000000036</v>
      </c>
      <c r="L12170" t="str">
        <v>Prave et al. 2016 in Hoffman et al. 2021 Earth Sciences Reviews; Rooney et al. 2020a in in Hoffman et al. 2021 Earth Sciences Reviews</v>
      </c>
      <c r="M12170" t="s">
        <v>1578</v>
      </c>
      <c r="O12170">
        <v>0.01</v>
      </c>
      <c r="P12170" t="s">
        <v>243</v>
      </c>
      <c r="Q12170">
        <v>4.24</v>
      </c>
      <c r="S12170">
        <v>-22.61</v>
      </c>
      <c r="U12170" t="s">
        <v>5</v>
      </c>
      <c r="V12170">
        <v>1</v>
      </c>
      <c r="W12170" t="s">
        <v>1409</v>
      </c>
    </row>
    <row r="12171" spans="1:23" x14ac:dyDescent="0.3">
      <c r="A12171">
        <v>15977</v>
      </c>
      <c r="B12171" s="15" t="s">
        <v>1566</v>
      </c>
      <c r="C12171" t="str">
        <f>_xlfn.XLOOKUP($B12171, STANDARDS!$A:$A, STANDARDS!$B:$B,,0,2)</f>
        <v>Gauss Fm, Abenab Subgp, Otavi Gp</v>
      </c>
      <c r="D12171" t="s">
        <v>1062</v>
      </c>
      <c r="E12171" t="s">
        <v>1617</v>
      </c>
      <c r="J12171" cm="1">
        <f t="array" ref="J12171:L12171">_xlfn.XLOOKUP($C12171, AGE!$A:$A,AGE!$B:$D,,0,2)</f>
        <v>650.21</v>
      </c>
      <c r="K12171">
        <v>10.910000000000036</v>
      </c>
      <c r="L12171" t="str">
        <v>Prave et al. 2016 in Hoffman et al. 2021 Earth Sciences Reviews; Rooney et al. 2020a in in Hoffman et al. 2021 Earth Sciences Reviews</v>
      </c>
      <c r="M12171" t="s">
        <v>1577</v>
      </c>
      <c r="O12171">
        <v>4.0000000000000001E-3</v>
      </c>
      <c r="P12171" t="s">
        <v>243</v>
      </c>
      <c r="Q12171">
        <v>5.0199999999999996</v>
      </c>
      <c r="S12171">
        <v>-15.99</v>
      </c>
      <c r="U12171" t="s">
        <v>5</v>
      </c>
      <c r="V12171">
        <v>1</v>
      </c>
      <c r="W12171" t="s">
        <v>1409</v>
      </c>
    </row>
    <row r="12172" spans="1:23" x14ac:dyDescent="0.3">
      <c r="A12172">
        <v>15978</v>
      </c>
      <c r="B12172" s="15" t="s">
        <v>1566</v>
      </c>
      <c r="C12172" t="str">
        <f>_xlfn.XLOOKUP($B12172, STANDARDS!$A:$A, STANDARDS!$B:$B,,0,2)</f>
        <v>Gauss Fm, Abenab Subgp, Otavi Gp</v>
      </c>
      <c r="D12172" t="s">
        <v>1062</v>
      </c>
      <c r="E12172" t="s">
        <v>1617</v>
      </c>
      <c r="J12172" cm="1">
        <f t="array" ref="J12172:L12172">_xlfn.XLOOKUP($C12172, AGE!$A:$A,AGE!$B:$D,,0,2)</f>
        <v>650.21</v>
      </c>
      <c r="K12172">
        <v>10.910000000000036</v>
      </c>
      <c r="L12172" t="str">
        <v>Prave et al. 2016 in Hoffman et al. 2021 Earth Sciences Reviews; Rooney et al. 2020a in in Hoffman et al. 2021 Earth Sciences Reviews</v>
      </c>
      <c r="M12172" t="s">
        <v>1579</v>
      </c>
      <c r="O12172">
        <v>0.01</v>
      </c>
      <c r="P12172" t="s">
        <v>243</v>
      </c>
      <c r="Q12172">
        <v>5.81</v>
      </c>
      <c r="S12172">
        <v>-14.9</v>
      </c>
      <c r="U12172" t="s">
        <v>5</v>
      </c>
      <c r="V12172">
        <v>1</v>
      </c>
      <c r="W12172" t="s">
        <v>1409</v>
      </c>
    </row>
    <row r="12173" spans="1:23" x14ac:dyDescent="0.3">
      <c r="A12173">
        <v>15979</v>
      </c>
      <c r="B12173" s="15" t="s">
        <v>1567</v>
      </c>
      <c r="C12173" t="str">
        <f>_xlfn.XLOOKUP($B12173, STANDARDS!$A:$A, STANDARDS!$B:$B,,0,2)</f>
        <v>Berk Aukas Fm, Abenab Subgp, Otavi Gp</v>
      </c>
      <c r="D12173" t="s">
        <v>1062</v>
      </c>
      <c r="E12173" t="s">
        <v>1617</v>
      </c>
      <c r="J12173" cm="1">
        <f t="array" ref="J12173:L12173">_xlfn.XLOOKUP($C12173, AGE!$A:$A,AGE!$B:$D,,0,2)</f>
        <v>650.21</v>
      </c>
      <c r="K12173">
        <v>10.910000000000036</v>
      </c>
      <c r="L12173" t="str">
        <v>Prave et al. 2016 in Hoffman et al. 2021 Earth Sciences Reviews; Rooney et al. 2020a in in Hoffman et al. 2021 Earth Sciences Reviews</v>
      </c>
      <c r="M12173" t="s">
        <v>1575</v>
      </c>
      <c r="O12173">
        <v>1.7000000000000001E-2</v>
      </c>
      <c r="P12173" t="s">
        <v>243</v>
      </c>
      <c r="Q12173">
        <v>3.08</v>
      </c>
      <c r="S12173">
        <v>-10.42</v>
      </c>
      <c r="U12173" t="s">
        <v>5</v>
      </c>
      <c r="V12173">
        <v>1</v>
      </c>
      <c r="W12173" t="s">
        <v>1409</v>
      </c>
    </row>
    <row r="12174" spans="1:23" x14ac:dyDescent="0.3">
      <c r="A12174">
        <v>15980</v>
      </c>
      <c r="B12174" s="15" t="s">
        <v>1567</v>
      </c>
      <c r="C12174" t="str">
        <f>_xlfn.XLOOKUP($B12174, STANDARDS!$A:$A, STANDARDS!$B:$B,,0,2)</f>
        <v>Berk Aukas Fm, Abenab Subgp, Otavi Gp</v>
      </c>
      <c r="D12174" t="s">
        <v>1062</v>
      </c>
      <c r="E12174" t="s">
        <v>1617</v>
      </c>
      <c r="J12174" cm="1">
        <f t="array" ref="J12174:L12174">_xlfn.XLOOKUP($C12174, AGE!$A:$A,AGE!$B:$D,,0,2)</f>
        <v>650.21</v>
      </c>
      <c r="K12174">
        <v>10.910000000000036</v>
      </c>
      <c r="L12174" t="str">
        <v>Prave et al. 2016 in Hoffman et al. 2021 Earth Sciences Reviews; Rooney et al. 2020a in in Hoffman et al. 2021 Earth Sciences Reviews</v>
      </c>
      <c r="M12174" t="s">
        <v>1578</v>
      </c>
      <c r="O12174">
        <v>0.02</v>
      </c>
      <c r="P12174" t="s">
        <v>243</v>
      </c>
      <c r="Q12174">
        <v>2.85</v>
      </c>
      <c r="S12174">
        <v>-9.64</v>
      </c>
      <c r="U12174" t="s">
        <v>5</v>
      </c>
      <c r="V12174">
        <v>1</v>
      </c>
      <c r="W12174" t="s">
        <v>1409</v>
      </c>
    </row>
    <row r="12175" spans="1:23" x14ac:dyDescent="0.3">
      <c r="A12175">
        <v>15981</v>
      </c>
      <c r="B12175" s="15" t="s">
        <v>1567</v>
      </c>
      <c r="C12175" t="str">
        <f>_xlfn.XLOOKUP($B12175, STANDARDS!$A:$A, STANDARDS!$B:$B,,0,2)</f>
        <v>Berk Aukas Fm, Abenab Subgp, Otavi Gp</v>
      </c>
      <c r="D12175" t="s">
        <v>1062</v>
      </c>
      <c r="E12175" t="s">
        <v>1617</v>
      </c>
      <c r="J12175" cm="1">
        <f t="array" ref="J12175:L12175">_xlfn.XLOOKUP($C12175, AGE!$A:$A,AGE!$B:$D,,0,2)</f>
        <v>650.21</v>
      </c>
      <c r="K12175">
        <v>10.910000000000036</v>
      </c>
      <c r="L12175" t="str">
        <v>Prave et al. 2016 in Hoffman et al. 2021 Earth Sciences Reviews; Rooney et al. 2020a in in Hoffman et al. 2021 Earth Sciences Reviews</v>
      </c>
      <c r="M12175" t="s">
        <v>1576</v>
      </c>
      <c r="O12175">
        <v>3.7999999999999999E-2</v>
      </c>
      <c r="P12175" t="s">
        <v>243</v>
      </c>
      <c r="Q12175">
        <v>2.09</v>
      </c>
      <c r="S12175">
        <v>-13.72</v>
      </c>
      <c r="U12175" t="s">
        <v>5</v>
      </c>
      <c r="V12175">
        <v>1</v>
      </c>
      <c r="W12175" t="s">
        <v>1409</v>
      </c>
    </row>
    <row r="12176" spans="1:23" x14ac:dyDescent="0.3">
      <c r="A12176">
        <v>15982</v>
      </c>
      <c r="B12176" s="15" t="s">
        <v>1568</v>
      </c>
      <c r="C12176" t="str">
        <f>_xlfn.XLOOKUP($B12176, STANDARDS!$A:$A, STANDARDS!$B:$B,,0,2)</f>
        <v>Numees Fm, Port Nolloth Gp</v>
      </c>
      <c r="D12176" t="s">
        <v>1062</v>
      </c>
      <c r="E12176" t="s">
        <v>1172</v>
      </c>
      <c r="J12176" cm="1">
        <f t="array" ref="J12176:L12176">_xlfn.XLOOKUP($C12176, AGE!$A:$A,AGE!$B:$D,,0,2)</f>
        <v>675.5</v>
      </c>
      <c r="K12176">
        <v>38.799999999999997</v>
      </c>
      <c r="L12176" t="str">
        <v>Macdonald et al. 2010; Hoffman et al. 2004 in Macdonald et al. 2010; Frimmel et al. 2011</v>
      </c>
      <c r="M12176" t="s">
        <v>1580</v>
      </c>
      <c r="O12176">
        <v>7.0000000000000001E-3</v>
      </c>
      <c r="P12176" t="s">
        <v>243</v>
      </c>
      <c r="Q12176">
        <v>-4.6500000000000004</v>
      </c>
      <c r="S12176">
        <v>-24.89</v>
      </c>
      <c r="U12176" t="s">
        <v>5</v>
      </c>
      <c r="V12176">
        <v>1</v>
      </c>
      <c r="W12176" t="s">
        <v>1409</v>
      </c>
    </row>
    <row r="12177" spans="1:23" x14ac:dyDescent="0.3">
      <c r="A12177">
        <v>15983</v>
      </c>
      <c r="B12177" s="15" t="s">
        <v>1568</v>
      </c>
      <c r="C12177" t="str">
        <f>_xlfn.XLOOKUP($B12177, STANDARDS!$A:$A, STANDARDS!$B:$B,,0,2)</f>
        <v>Numees Fm, Port Nolloth Gp</v>
      </c>
      <c r="D12177" t="s">
        <v>1062</v>
      </c>
      <c r="E12177" t="s">
        <v>1172</v>
      </c>
      <c r="J12177" cm="1">
        <f t="array" ref="J12177:L12177">_xlfn.XLOOKUP($C12177, AGE!$A:$A,AGE!$B:$D,,0,2)</f>
        <v>675.5</v>
      </c>
      <c r="K12177">
        <v>38.799999999999997</v>
      </c>
      <c r="L12177" t="str">
        <v>Macdonald et al. 2010; Hoffman et al. 2004 in Macdonald et al. 2010; Frimmel et al. 2011</v>
      </c>
      <c r="M12177" t="s">
        <v>1581</v>
      </c>
      <c r="O12177">
        <v>1.0999999999999999E-2</v>
      </c>
      <c r="P12177" t="s">
        <v>243</v>
      </c>
      <c r="Q12177">
        <v>-3.09</v>
      </c>
      <c r="S12177">
        <v>-24.48</v>
      </c>
      <c r="U12177" t="s">
        <v>5</v>
      </c>
      <c r="V12177">
        <v>1</v>
      </c>
      <c r="W12177" t="s">
        <v>1409</v>
      </c>
    </row>
    <row r="12178" spans="1:23" x14ac:dyDescent="0.3">
      <c r="A12178">
        <v>15984</v>
      </c>
      <c r="B12178" s="15" t="s">
        <v>1568</v>
      </c>
      <c r="C12178" t="str">
        <f>_xlfn.XLOOKUP($B12178, STANDARDS!$A:$A, STANDARDS!$B:$B,,0,2)</f>
        <v>Numees Fm, Port Nolloth Gp</v>
      </c>
      <c r="D12178" t="s">
        <v>1062</v>
      </c>
      <c r="E12178" t="s">
        <v>1172</v>
      </c>
      <c r="J12178" cm="1">
        <f t="array" ref="J12178:L12178">_xlfn.XLOOKUP($C12178, AGE!$A:$A,AGE!$B:$D,,0,2)</f>
        <v>675.5</v>
      </c>
      <c r="K12178">
        <v>38.799999999999997</v>
      </c>
      <c r="L12178" t="str">
        <v>Macdonald et al. 2010; Hoffman et al. 2004 in Macdonald et al. 2010; Frimmel et al. 2011</v>
      </c>
      <c r="M12178" t="s">
        <v>1577</v>
      </c>
      <c r="O12178">
        <v>2.3E-2</v>
      </c>
      <c r="P12178" t="s">
        <v>243</v>
      </c>
      <c r="Q12178">
        <v>4.1500000000000004</v>
      </c>
      <c r="S12178">
        <v>-8.34</v>
      </c>
      <c r="U12178" t="s">
        <v>5</v>
      </c>
      <c r="V12178">
        <v>1</v>
      </c>
      <c r="W12178" t="s">
        <v>1409</v>
      </c>
    </row>
    <row r="12179" spans="1:23" x14ac:dyDescent="0.3">
      <c r="A12179">
        <v>15985</v>
      </c>
      <c r="B12179" s="15" t="s">
        <v>1568</v>
      </c>
      <c r="C12179" t="str">
        <f>_xlfn.XLOOKUP($B12179, STANDARDS!$A:$A, STANDARDS!$B:$B,,0,2)</f>
        <v>Numees Fm, Port Nolloth Gp</v>
      </c>
      <c r="D12179" t="s">
        <v>1062</v>
      </c>
      <c r="E12179" t="s">
        <v>1172</v>
      </c>
      <c r="J12179" cm="1">
        <f t="array" ref="J12179:L12179">_xlfn.XLOOKUP($C12179, AGE!$A:$A,AGE!$B:$D,,0,2)</f>
        <v>675.5</v>
      </c>
      <c r="K12179">
        <v>38.799999999999997</v>
      </c>
      <c r="L12179" t="str">
        <v>Macdonald et al. 2010; Hoffman et al. 2004 in Macdonald et al. 2010; Frimmel et al. 2011</v>
      </c>
      <c r="M12179" t="s">
        <v>1582</v>
      </c>
      <c r="O12179">
        <v>6.3E-2</v>
      </c>
      <c r="P12179" t="s">
        <v>243</v>
      </c>
      <c r="Q12179">
        <v>4</v>
      </c>
      <c r="S12179">
        <v>-5.33</v>
      </c>
      <c r="U12179" t="s">
        <v>5</v>
      </c>
      <c r="V12179">
        <v>1</v>
      </c>
      <c r="W12179" t="s">
        <v>1409</v>
      </c>
    </row>
    <row r="12180" spans="1:23" x14ac:dyDescent="0.3">
      <c r="A12180">
        <v>15986</v>
      </c>
      <c r="B12180" s="15" t="s">
        <v>1569</v>
      </c>
      <c r="C12180" t="str">
        <f>_xlfn.XLOOKUP($B12180, STANDARDS!$A:$A, STANDARDS!$B:$B,,0,2)</f>
        <v>Numees Fm, Port Nolloth Gp</v>
      </c>
      <c r="D12180" t="s">
        <v>1062</v>
      </c>
      <c r="E12180" t="s">
        <v>1172</v>
      </c>
      <c r="J12180" cm="1">
        <f t="array" ref="J12180:L12180">_xlfn.XLOOKUP($C12180, AGE!$A:$A,AGE!$B:$D,,0,2)</f>
        <v>675.5</v>
      </c>
      <c r="K12180">
        <v>38.799999999999997</v>
      </c>
      <c r="L12180" t="str">
        <v>Macdonald et al. 2010; Hoffman et al. 2004 in Macdonald et al. 2010; Frimmel et al. 2011</v>
      </c>
      <c r="M12180" t="s">
        <v>1583</v>
      </c>
      <c r="O12180">
        <v>0.13500000000000001</v>
      </c>
      <c r="P12180" t="s">
        <v>243</v>
      </c>
      <c r="Q12180">
        <v>0.75</v>
      </c>
      <c r="S12180">
        <v>-8.4</v>
      </c>
      <c r="U12180" t="s">
        <v>5</v>
      </c>
      <c r="V12180">
        <v>1</v>
      </c>
      <c r="W12180" t="s">
        <v>1409</v>
      </c>
    </row>
    <row r="12181" spans="1:23" x14ac:dyDescent="0.3">
      <c r="A12181">
        <v>15987</v>
      </c>
      <c r="B12181" s="15" t="s">
        <v>1569</v>
      </c>
      <c r="C12181" t="str">
        <f>_xlfn.XLOOKUP($B12181, STANDARDS!$A:$A, STANDARDS!$B:$B,,0,2)</f>
        <v>Numees Fm, Port Nolloth Gp</v>
      </c>
      <c r="D12181" t="s">
        <v>1062</v>
      </c>
      <c r="E12181" t="s">
        <v>1172</v>
      </c>
      <c r="J12181" cm="1">
        <f t="array" ref="J12181:L12181">_xlfn.XLOOKUP($C12181, AGE!$A:$A,AGE!$B:$D,,0,2)</f>
        <v>675.5</v>
      </c>
      <c r="K12181">
        <v>38.799999999999997</v>
      </c>
      <c r="L12181" t="str">
        <v>Macdonald et al. 2010; Hoffman et al. 2004 in Macdonald et al. 2010; Frimmel et al. 2011</v>
      </c>
      <c r="M12181" t="s">
        <v>1584</v>
      </c>
      <c r="O12181">
        <v>0.21099999999999999</v>
      </c>
      <c r="P12181" t="s">
        <v>243</v>
      </c>
      <c r="Q12181">
        <v>-4.28</v>
      </c>
      <c r="S12181">
        <v>-13.22</v>
      </c>
      <c r="U12181" t="s">
        <v>5</v>
      </c>
      <c r="V12181">
        <v>1</v>
      </c>
      <c r="W12181" t="s">
        <v>1409</v>
      </c>
    </row>
    <row r="12182" spans="1:23" x14ac:dyDescent="0.3">
      <c r="A12182">
        <v>15988</v>
      </c>
      <c r="B12182" s="15" t="s">
        <v>1622</v>
      </c>
      <c r="C12182" t="str">
        <f>_xlfn.XLOOKUP($B12182, STANDARDS!$A:$A, STANDARDS!$B:$B,,0,2)</f>
        <v>Hilda Subgp, Port Nolloth Gp</v>
      </c>
      <c r="D12182" t="s">
        <v>1062</v>
      </c>
      <c r="E12182" t="s">
        <v>1172</v>
      </c>
      <c r="J12182" cm="1">
        <f t="array" ref="J12182:L12182">_xlfn.XLOOKUP($C12182, AGE!$A:$A,AGE!$B:$D,,0,2)</f>
        <v>737</v>
      </c>
      <c r="K12182" s="7">
        <v>21</v>
      </c>
      <c r="L12182" t="str">
        <v>Macdonald et al. 2010; Borg et al. 2003 in Macdonald et al. 2010</v>
      </c>
      <c r="M12182" t="s">
        <v>1585</v>
      </c>
      <c r="O12182">
        <v>6.8000000000000005E-2</v>
      </c>
      <c r="P12182" t="s">
        <v>243</v>
      </c>
      <c r="Q12182">
        <v>-1.71</v>
      </c>
      <c r="S12182">
        <v>-14.13</v>
      </c>
      <c r="U12182" t="s">
        <v>5</v>
      </c>
      <c r="V12182">
        <v>1</v>
      </c>
      <c r="W12182" t="s">
        <v>1409</v>
      </c>
    </row>
    <row r="12183" spans="1:23" x14ac:dyDescent="0.3">
      <c r="A12183">
        <v>15989</v>
      </c>
      <c r="B12183" s="15" t="s">
        <v>1622</v>
      </c>
      <c r="C12183" t="str">
        <f>_xlfn.XLOOKUP($B12183, STANDARDS!$A:$A, STANDARDS!$B:$B,,0,2)</f>
        <v>Hilda Subgp, Port Nolloth Gp</v>
      </c>
      <c r="D12183" t="s">
        <v>1062</v>
      </c>
      <c r="E12183" t="s">
        <v>1172</v>
      </c>
      <c r="J12183" cm="1">
        <f t="array" ref="J12183:L12183">_xlfn.XLOOKUP($C12183, AGE!$A:$A,AGE!$B:$D,,0,2)</f>
        <v>737</v>
      </c>
      <c r="K12183" s="7">
        <v>21</v>
      </c>
      <c r="L12183" t="str">
        <v>Macdonald et al. 2010; Borg et al. 2003 in Macdonald et al. 2010</v>
      </c>
      <c r="M12183" t="s">
        <v>1586</v>
      </c>
      <c r="O12183">
        <v>7.0999999999999994E-2</v>
      </c>
      <c r="P12183" t="s">
        <v>243</v>
      </c>
      <c r="Q12183">
        <v>7.93</v>
      </c>
      <c r="S12183">
        <v>1.31</v>
      </c>
      <c r="U12183" t="s">
        <v>5</v>
      </c>
      <c r="V12183">
        <v>1</v>
      </c>
      <c r="W12183" t="s">
        <v>1409</v>
      </c>
    </row>
    <row r="12184" spans="1:23" x14ac:dyDescent="0.3">
      <c r="A12184">
        <v>15990</v>
      </c>
      <c r="B12184" s="15" t="s">
        <v>1622</v>
      </c>
      <c r="C12184" t="str">
        <f>_xlfn.XLOOKUP($B12184, STANDARDS!$A:$A, STANDARDS!$B:$B,,0,2)</f>
        <v>Hilda Subgp, Port Nolloth Gp</v>
      </c>
      <c r="D12184" t="s">
        <v>1062</v>
      </c>
      <c r="E12184" t="s">
        <v>1172</v>
      </c>
      <c r="J12184" cm="1">
        <f t="array" ref="J12184:L12184">_xlfn.XLOOKUP($C12184, AGE!$A:$A,AGE!$B:$D,,0,2)</f>
        <v>737</v>
      </c>
      <c r="K12184" s="7">
        <v>21</v>
      </c>
      <c r="L12184" t="str">
        <v>Macdonald et al. 2010; Borg et al. 2003 in Macdonald et al. 2010</v>
      </c>
      <c r="M12184" t="s">
        <v>1587</v>
      </c>
      <c r="O12184">
        <v>0.17199999999999999</v>
      </c>
      <c r="P12184" t="s">
        <v>243</v>
      </c>
      <c r="Q12184">
        <v>4.67</v>
      </c>
      <c r="S12184">
        <v>-5.25</v>
      </c>
      <c r="U12184" t="s">
        <v>5</v>
      </c>
      <c r="V12184">
        <v>1</v>
      </c>
      <c r="W12184" t="s">
        <v>1409</v>
      </c>
    </row>
    <row r="12185" spans="1:23" x14ac:dyDescent="0.3">
      <c r="A12185">
        <v>15991</v>
      </c>
      <c r="B12185" s="15" t="s">
        <v>1570</v>
      </c>
      <c r="C12185" t="str">
        <f>_xlfn.XLOOKUP($B12185, STANDARDS!$A:$A, STANDARDS!$B:$B,,0,2)</f>
        <v>Stinkfontein Subgp, Port Nolloth Group</v>
      </c>
      <c r="D12185" t="s">
        <v>1062</v>
      </c>
      <c r="E12185" t="s">
        <v>1172</v>
      </c>
      <c r="J12185" cm="1">
        <f t="array" ref="J12185:L12185">_xlfn.XLOOKUP($C12185, AGE!$A:$A,AGE!$B:$D,,0,2)</f>
        <v>762</v>
      </c>
      <c r="K12185">
        <v>4</v>
      </c>
      <c r="L12185" t="str">
        <v>Macdonald et al. 2010; Borg et al. 2003 in Macdonald et al. 2010; Frimmel et al. 2001 in Macdonald et al. 2010</v>
      </c>
      <c r="M12185" t="s">
        <v>1586</v>
      </c>
      <c r="O12185">
        <v>4.0000000000000001E-3</v>
      </c>
      <c r="P12185" t="s">
        <v>243</v>
      </c>
      <c r="Q12185">
        <v>-2.9</v>
      </c>
      <c r="S12185">
        <v>-22.6</v>
      </c>
      <c r="U12185" t="s">
        <v>5</v>
      </c>
      <c r="V12185">
        <v>1</v>
      </c>
      <c r="W12185" t="s">
        <v>1409</v>
      </c>
    </row>
    <row r="12186" spans="1:23" x14ac:dyDescent="0.3">
      <c r="A12186">
        <v>15992</v>
      </c>
      <c r="B12186" s="15" t="s">
        <v>1571</v>
      </c>
      <c r="C12186" t="str">
        <f>_xlfn.XLOOKUP($B12186, STANDARDS!$A:$A, STANDARDS!$B:$B,,0,2)</f>
        <v>Tschudi Fm, Mulden Gp</v>
      </c>
      <c r="D12186" t="s">
        <v>1062</v>
      </c>
      <c r="E12186" t="s">
        <v>1172</v>
      </c>
      <c r="J12186" cm="1">
        <f t="array" ref="J12186:L12186">_xlfn.XLOOKUP($C12186, AGE!$A:$A,AGE!$B:$D,,0,2)</f>
        <v>586</v>
      </c>
      <c r="K12186">
        <v>51</v>
      </c>
      <c r="L12186" t="str">
        <v>Hoffman et al. 2004; Clauer and Kröner 1997</v>
      </c>
      <c r="M12186" t="s">
        <v>1588</v>
      </c>
      <c r="O12186">
        <v>0.1</v>
      </c>
      <c r="P12186" t="s">
        <v>243</v>
      </c>
      <c r="Q12186">
        <v>-2.91</v>
      </c>
      <c r="S12186">
        <v>-22.05</v>
      </c>
      <c r="U12186" t="s">
        <v>5</v>
      </c>
      <c r="V12186">
        <v>1</v>
      </c>
      <c r="W12186" t="s">
        <v>1409</v>
      </c>
    </row>
    <row r="12187" spans="1:23" x14ac:dyDescent="0.3">
      <c r="A12187">
        <v>15993</v>
      </c>
      <c r="B12187" s="15" t="s">
        <v>1571</v>
      </c>
      <c r="C12187" t="str">
        <f>_xlfn.XLOOKUP($B12187, STANDARDS!$A:$A, STANDARDS!$B:$B,,0,2)</f>
        <v>Tschudi Fm, Mulden Gp</v>
      </c>
      <c r="D12187" t="s">
        <v>1062</v>
      </c>
      <c r="E12187" t="s">
        <v>1172</v>
      </c>
      <c r="J12187" cm="1">
        <f t="array" ref="J12187:L12187">_xlfn.XLOOKUP($C12187, AGE!$A:$A,AGE!$B:$D,,0,2)</f>
        <v>586</v>
      </c>
      <c r="K12187">
        <v>51</v>
      </c>
      <c r="L12187" t="str">
        <v>Hoffman et al. 2004; Clauer and Kröner 1997</v>
      </c>
      <c r="M12187" t="s">
        <v>1588</v>
      </c>
      <c r="O12187">
        <v>3.7999999999999999E-2</v>
      </c>
      <c r="P12187" t="s">
        <v>243</v>
      </c>
      <c r="S12187">
        <v>-19.579999999999998</v>
      </c>
      <c r="U12187" t="s">
        <v>5</v>
      </c>
      <c r="V12187">
        <v>1</v>
      </c>
      <c r="W12187" t="s">
        <v>1409</v>
      </c>
    </row>
    <row r="12188" spans="1:23" x14ac:dyDescent="0.3">
      <c r="A12188">
        <v>15994</v>
      </c>
      <c r="B12188" s="15" t="s">
        <v>1571</v>
      </c>
      <c r="C12188" t="str">
        <f>_xlfn.XLOOKUP($B12188, STANDARDS!$A:$A, STANDARDS!$B:$B,,0,2)</f>
        <v>Tschudi Fm, Mulden Gp</v>
      </c>
      <c r="D12188" t="s">
        <v>1062</v>
      </c>
      <c r="E12188" t="s">
        <v>1172</v>
      </c>
      <c r="J12188" cm="1">
        <f t="array" ref="J12188:L12188">_xlfn.XLOOKUP($C12188, AGE!$A:$A,AGE!$B:$D,,0,2)</f>
        <v>586</v>
      </c>
      <c r="K12188">
        <v>51</v>
      </c>
      <c r="L12188" t="str">
        <v>Hoffman et al. 2004; Clauer and Kröner 1997</v>
      </c>
      <c r="M12188" t="s">
        <v>1588</v>
      </c>
      <c r="O12188">
        <v>0.41</v>
      </c>
      <c r="P12188" t="s">
        <v>243</v>
      </c>
      <c r="Q12188">
        <v>5.0599999999999996</v>
      </c>
      <c r="S12188">
        <v>-17.399999999999999</v>
      </c>
      <c r="U12188" t="s">
        <v>5</v>
      </c>
      <c r="V12188">
        <v>1</v>
      </c>
      <c r="W12188" t="s">
        <v>1409</v>
      </c>
    </row>
    <row r="12189" spans="1:23" x14ac:dyDescent="0.3">
      <c r="A12189">
        <v>15995</v>
      </c>
      <c r="B12189" s="15" t="s">
        <v>1571</v>
      </c>
      <c r="C12189" t="str">
        <f>_xlfn.XLOOKUP($B12189, STANDARDS!$A:$A, STANDARDS!$B:$B,,0,2)</f>
        <v>Tschudi Fm, Mulden Gp</v>
      </c>
      <c r="D12189" t="s">
        <v>1062</v>
      </c>
      <c r="E12189" t="s">
        <v>1172</v>
      </c>
      <c r="J12189" cm="1">
        <f t="array" ref="J12189:L12189">_xlfn.XLOOKUP($C12189, AGE!$A:$A,AGE!$B:$D,,0,2)</f>
        <v>586</v>
      </c>
      <c r="K12189">
        <v>51</v>
      </c>
      <c r="L12189" t="str">
        <v>Hoffman et al. 2004; Clauer and Kröner 1997</v>
      </c>
      <c r="M12189" t="s">
        <v>1588</v>
      </c>
      <c r="O12189">
        <v>7.8E-2</v>
      </c>
      <c r="P12189" t="s">
        <v>243</v>
      </c>
      <c r="Q12189">
        <v>-0.28000000000000003</v>
      </c>
      <c r="S12189">
        <v>-21.75</v>
      </c>
      <c r="U12189" t="s">
        <v>5</v>
      </c>
      <c r="V12189">
        <v>1</v>
      </c>
      <c r="W12189" t="s">
        <v>1409</v>
      </c>
    </row>
    <row r="12190" spans="1:23" x14ac:dyDescent="0.3">
      <c r="A12190">
        <v>15996</v>
      </c>
      <c r="B12190" s="15" t="s">
        <v>1572</v>
      </c>
      <c r="C12190" t="str">
        <f>_xlfn.XLOOKUP($B12190, STANDARDS!$A:$A, STANDARDS!$B:$B,,0,2)</f>
        <v>Owambo Fm, Mulden Gp</v>
      </c>
      <c r="D12190" t="s">
        <v>1062</v>
      </c>
      <c r="E12190" t="s">
        <v>1172</v>
      </c>
      <c r="J12190" cm="1">
        <f t="array" ref="J12190:L12190">_xlfn.XLOOKUP($C12190, AGE!$A:$A,AGE!$B:$D,,0,2)</f>
        <v>586</v>
      </c>
      <c r="K12190">
        <v>51</v>
      </c>
      <c r="L12190" t="str">
        <v>Hoffman et al. 2004; Clauer and Kröner 1997</v>
      </c>
      <c r="M12190" t="s">
        <v>1588</v>
      </c>
      <c r="O12190">
        <v>6.3E-2</v>
      </c>
      <c r="P12190" t="s">
        <v>243</v>
      </c>
      <c r="Q12190">
        <v>-3.04</v>
      </c>
      <c r="S12190">
        <v>-20.97</v>
      </c>
      <c r="U12190" t="s">
        <v>5</v>
      </c>
      <c r="V12190">
        <v>1</v>
      </c>
      <c r="W12190" t="s">
        <v>1409</v>
      </c>
    </row>
    <row r="12191" spans="1:23" x14ac:dyDescent="0.3">
      <c r="A12191">
        <v>15997</v>
      </c>
      <c r="B12191" s="15" t="s">
        <v>1572</v>
      </c>
      <c r="C12191" t="str">
        <f>_xlfn.XLOOKUP($B12191, STANDARDS!$A:$A, STANDARDS!$B:$B,,0,2)</f>
        <v>Owambo Fm, Mulden Gp</v>
      </c>
      <c r="D12191" t="s">
        <v>1062</v>
      </c>
      <c r="E12191" t="s">
        <v>1172</v>
      </c>
      <c r="J12191" cm="1">
        <f t="array" ref="J12191:L12191">_xlfn.XLOOKUP($C12191, AGE!$A:$A,AGE!$B:$D,,0,2)</f>
        <v>586</v>
      </c>
      <c r="K12191">
        <v>51</v>
      </c>
      <c r="L12191" t="str">
        <v>Hoffman et al. 2004; Clauer and Kröner 1997</v>
      </c>
      <c r="M12191" t="s">
        <v>1589</v>
      </c>
      <c r="O12191">
        <v>3.5999999999999997E-2</v>
      </c>
      <c r="P12191" t="s">
        <v>243</v>
      </c>
      <c r="Q12191">
        <v>-3.67</v>
      </c>
      <c r="S12191">
        <v>-26.57</v>
      </c>
      <c r="U12191" t="s">
        <v>5</v>
      </c>
      <c r="V12191">
        <v>1</v>
      </c>
      <c r="W12191" t="s">
        <v>1409</v>
      </c>
    </row>
    <row r="12192" spans="1:23" x14ac:dyDescent="0.3">
      <c r="A12192">
        <v>15998</v>
      </c>
      <c r="B12192" s="15" t="s">
        <v>1572</v>
      </c>
      <c r="C12192" t="str">
        <f>_xlfn.XLOOKUP($B12192, STANDARDS!$A:$A, STANDARDS!$B:$B,,0,2)</f>
        <v>Owambo Fm, Mulden Gp</v>
      </c>
      <c r="D12192" t="s">
        <v>1062</v>
      </c>
      <c r="E12192" t="s">
        <v>1172</v>
      </c>
      <c r="J12192" cm="1">
        <f t="array" ref="J12192:L12192">_xlfn.XLOOKUP($C12192, AGE!$A:$A,AGE!$B:$D,,0,2)</f>
        <v>586</v>
      </c>
      <c r="K12192">
        <v>51</v>
      </c>
      <c r="L12192" t="str">
        <v>Hoffman et al. 2004; Clauer and Kröner 1997</v>
      </c>
      <c r="M12192" t="s">
        <v>1588</v>
      </c>
      <c r="O12192">
        <v>6.0999999999999999E-2</v>
      </c>
      <c r="P12192" t="s">
        <v>243</v>
      </c>
      <c r="Q12192">
        <v>-2.59</v>
      </c>
      <c r="S12192">
        <v>-21</v>
      </c>
      <c r="U12192" t="s">
        <v>5</v>
      </c>
      <c r="V12192">
        <v>1</v>
      </c>
      <c r="W12192" t="s">
        <v>1409</v>
      </c>
    </row>
    <row r="12193" spans="1:23" x14ac:dyDescent="0.3">
      <c r="A12193">
        <v>15999</v>
      </c>
      <c r="B12193" s="15" t="s">
        <v>1572</v>
      </c>
      <c r="C12193" t="str">
        <f>_xlfn.XLOOKUP($B12193, STANDARDS!$A:$A, STANDARDS!$B:$B,,0,2)</f>
        <v>Owambo Fm, Mulden Gp</v>
      </c>
      <c r="D12193" t="s">
        <v>1062</v>
      </c>
      <c r="E12193" t="s">
        <v>1172</v>
      </c>
      <c r="J12193" cm="1">
        <f t="array" ref="J12193:L12193">_xlfn.XLOOKUP($C12193, AGE!$A:$A,AGE!$B:$D,,0,2)</f>
        <v>586</v>
      </c>
      <c r="K12193">
        <v>51</v>
      </c>
      <c r="L12193" t="str">
        <v>Hoffman et al. 2004; Clauer and Kröner 1997</v>
      </c>
      <c r="M12193" t="s">
        <v>1588</v>
      </c>
      <c r="O12193">
        <v>6.3E-2</v>
      </c>
      <c r="P12193" t="s">
        <v>243</v>
      </c>
      <c r="Q12193">
        <v>-4.5199999999999996</v>
      </c>
      <c r="S12193">
        <v>-22.32</v>
      </c>
      <c r="U12193" t="s">
        <v>5</v>
      </c>
      <c r="V12193">
        <v>1</v>
      </c>
      <c r="W12193" t="s">
        <v>1409</v>
      </c>
    </row>
    <row r="12194" spans="1:23" x14ac:dyDescent="0.3">
      <c r="A12194">
        <v>16000</v>
      </c>
      <c r="B12194" s="15" t="s">
        <v>1572</v>
      </c>
      <c r="C12194" t="str">
        <f>_xlfn.XLOOKUP($B12194, STANDARDS!$A:$A, STANDARDS!$B:$B,,0,2)</f>
        <v>Owambo Fm, Mulden Gp</v>
      </c>
      <c r="D12194" t="s">
        <v>1062</v>
      </c>
      <c r="E12194" t="s">
        <v>1172</v>
      </c>
      <c r="J12194" cm="1">
        <f t="array" ref="J12194:L12194">_xlfn.XLOOKUP($C12194, AGE!$A:$A,AGE!$B:$D,,0,2)</f>
        <v>586</v>
      </c>
      <c r="K12194">
        <v>51</v>
      </c>
      <c r="L12194" t="str">
        <v>Hoffman et al. 2004; Clauer and Kröner 1997</v>
      </c>
      <c r="M12194" t="s">
        <v>1588</v>
      </c>
      <c r="O12194">
        <v>1.2150000000000001</v>
      </c>
      <c r="P12194" t="s">
        <v>243</v>
      </c>
      <c r="Q12194">
        <v>-5.72</v>
      </c>
      <c r="S12194">
        <v>-32.340000000000003</v>
      </c>
      <c r="U12194" t="s">
        <v>5</v>
      </c>
      <c r="V12194">
        <v>1</v>
      </c>
      <c r="W12194" t="s">
        <v>1409</v>
      </c>
    </row>
    <row r="12195" spans="1:23" x14ac:dyDescent="0.3">
      <c r="A12195">
        <v>16001</v>
      </c>
      <c r="B12195" s="15" t="s">
        <v>1572</v>
      </c>
      <c r="C12195" t="str">
        <f>_xlfn.XLOOKUP($B12195, STANDARDS!$A:$A, STANDARDS!$B:$B,,0,2)</f>
        <v>Owambo Fm, Mulden Gp</v>
      </c>
      <c r="D12195" t="s">
        <v>1062</v>
      </c>
      <c r="E12195" t="s">
        <v>1172</v>
      </c>
      <c r="J12195" cm="1">
        <f t="array" ref="J12195:L12195">_xlfn.XLOOKUP($C12195, AGE!$A:$A,AGE!$B:$D,,0,2)</f>
        <v>586</v>
      </c>
      <c r="K12195">
        <v>51</v>
      </c>
      <c r="L12195" t="str">
        <v>Hoffman et al. 2004; Clauer and Kröner 1997</v>
      </c>
      <c r="M12195" t="s">
        <v>1590</v>
      </c>
      <c r="O12195">
        <v>0.25900000000000001</v>
      </c>
      <c r="P12195" t="s">
        <v>243</v>
      </c>
      <c r="Q12195">
        <v>-2.1800000000000002</v>
      </c>
      <c r="S12195">
        <v>-31.93</v>
      </c>
      <c r="U12195" t="s">
        <v>5</v>
      </c>
      <c r="V12195">
        <v>1</v>
      </c>
      <c r="W12195" t="s">
        <v>1409</v>
      </c>
    </row>
    <row r="12196" spans="1:23" x14ac:dyDescent="0.3">
      <c r="A12196">
        <v>16002</v>
      </c>
      <c r="B12196" s="15" t="s">
        <v>1572</v>
      </c>
      <c r="C12196" t="str">
        <f>_xlfn.XLOOKUP($B12196, STANDARDS!$A:$A, STANDARDS!$B:$B,,0,2)</f>
        <v>Owambo Fm, Mulden Gp</v>
      </c>
      <c r="D12196" t="s">
        <v>1062</v>
      </c>
      <c r="E12196" t="s">
        <v>1172</v>
      </c>
      <c r="J12196" cm="1">
        <f t="array" ref="J12196:L12196">_xlfn.XLOOKUP($C12196, AGE!$A:$A,AGE!$B:$D,,0,2)</f>
        <v>586</v>
      </c>
      <c r="K12196">
        <v>51</v>
      </c>
      <c r="L12196" t="str">
        <v>Hoffman et al. 2004; Clauer and Kröner 1997</v>
      </c>
      <c r="M12196" t="s">
        <v>1591</v>
      </c>
      <c r="O12196">
        <v>1.2999999999999999E-2</v>
      </c>
      <c r="P12196" t="s">
        <v>243</v>
      </c>
      <c r="Q12196">
        <v>-8.27</v>
      </c>
      <c r="S12196">
        <v>-26.44</v>
      </c>
      <c r="U12196" t="s">
        <v>5</v>
      </c>
      <c r="V12196">
        <v>1</v>
      </c>
      <c r="W12196" t="s">
        <v>1409</v>
      </c>
    </row>
    <row r="12197" spans="1:23" x14ac:dyDescent="0.3">
      <c r="A12197">
        <v>16003</v>
      </c>
      <c r="B12197" s="15" t="s">
        <v>1572</v>
      </c>
      <c r="C12197" t="str">
        <f>_xlfn.XLOOKUP($B12197, STANDARDS!$A:$A, STANDARDS!$B:$B,,0,2)</f>
        <v>Owambo Fm, Mulden Gp</v>
      </c>
      <c r="D12197" t="s">
        <v>1062</v>
      </c>
      <c r="E12197" t="s">
        <v>1172</v>
      </c>
      <c r="J12197" cm="1">
        <f t="array" ref="J12197:L12197">_xlfn.XLOOKUP($C12197, AGE!$A:$A,AGE!$B:$D,,0,2)</f>
        <v>586</v>
      </c>
      <c r="K12197">
        <v>51</v>
      </c>
      <c r="L12197" t="str">
        <v>Hoffman et al. 2004; Clauer and Kröner 1997</v>
      </c>
      <c r="M12197" t="s">
        <v>1588</v>
      </c>
      <c r="P12197" t="s">
        <v>243</v>
      </c>
      <c r="Q12197">
        <v>-5.68</v>
      </c>
      <c r="V12197">
        <v>1</v>
      </c>
      <c r="W12197" t="s">
        <v>1409</v>
      </c>
    </row>
    <row r="12198" spans="1:23" x14ac:dyDescent="0.3">
      <c r="A12198">
        <v>16004</v>
      </c>
      <c r="B12198" s="15" t="s">
        <v>1572</v>
      </c>
      <c r="C12198" t="str">
        <f>_xlfn.XLOOKUP($B12198, STANDARDS!$A:$A, STANDARDS!$B:$B,,0,2)</f>
        <v>Owambo Fm, Mulden Gp</v>
      </c>
      <c r="D12198" t="s">
        <v>1062</v>
      </c>
      <c r="E12198" t="s">
        <v>1172</v>
      </c>
      <c r="J12198" cm="1">
        <f t="array" ref="J12198:L12198">_xlfn.XLOOKUP($C12198, AGE!$A:$A,AGE!$B:$D,,0,2)</f>
        <v>586</v>
      </c>
      <c r="K12198">
        <v>51</v>
      </c>
      <c r="L12198" t="str">
        <v>Hoffman et al. 2004; Clauer and Kröner 1997</v>
      </c>
      <c r="M12198" t="s">
        <v>1588</v>
      </c>
      <c r="O12198">
        <v>0.18099999999999999</v>
      </c>
      <c r="P12198" t="s">
        <v>243</v>
      </c>
      <c r="Q12198">
        <v>-5.43</v>
      </c>
      <c r="S12198">
        <v>-29.85</v>
      </c>
      <c r="U12198" t="s">
        <v>5</v>
      </c>
      <c r="V12198">
        <v>1</v>
      </c>
      <c r="W12198" t="s">
        <v>1409</v>
      </c>
    </row>
    <row r="12199" spans="1:23" x14ac:dyDescent="0.3">
      <c r="A12199">
        <v>16005</v>
      </c>
      <c r="B12199" s="15" t="s">
        <v>1572</v>
      </c>
      <c r="C12199" t="str">
        <f>_xlfn.XLOOKUP($B12199, STANDARDS!$A:$A, STANDARDS!$B:$B,,0,2)</f>
        <v>Owambo Fm, Mulden Gp</v>
      </c>
      <c r="D12199" t="s">
        <v>1062</v>
      </c>
      <c r="E12199" t="s">
        <v>1172</v>
      </c>
      <c r="J12199" cm="1">
        <f t="array" ref="J12199:L12199">_xlfn.XLOOKUP($C12199, AGE!$A:$A,AGE!$B:$D,,0,2)</f>
        <v>586</v>
      </c>
      <c r="K12199">
        <v>51</v>
      </c>
      <c r="L12199" t="str">
        <v>Hoffman et al. 2004; Clauer and Kröner 1997</v>
      </c>
      <c r="M12199" t="s">
        <v>1588</v>
      </c>
      <c r="O12199">
        <v>0.17399999999999999</v>
      </c>
      <c r="P12199" t="s">
        <v>243</v>
      </c>
      <c r="Q12199">
        <v>-6.85</v>
      </c>
      <c r="S12199">
        <v>-31.16</v>
      </c>
      <c r="U12199" t="s">
        <v>5</v>
      </c>
      <c r="V12199">
        <v>1</v>
      </c>
      <c r="W12199" t="s">
        <v>1409</v>
      </c>
    </row>
    <row r="12200" spans="1:23" x14ac:dyDescent="0.3">
      <c r="A12200">
        <v>16006</v>
      </c>
      <c r="B12200" s="15" t="s">
        <v>1572</v>
      </c>
      <c r="C12200" t="str">
        <f>_xlfn.XLOOKUP($B12200, STANDARDS!$A:$A, STANDARDS!$B:$B,,0,2)</f>
        <v>Owambo Fm, Mulden Gp</v>
      </c>
      <c r="D12200" t="s">
        <v>1062</v>
      </c>
      <c r="E12200" t="s">
        <v>1172</v>
      </c>
      <c r="J12200" cm="1">
        <f t="array" ref="J12200:L12200">_xlfn.XLOOKUP($C12200, AGE!$A:$A,AGE!$B:$D,,0,2)</f>
        <v>586</v>
      </c>
      <c r="K12200">
        <v>51</v>
      </c>
      <c r="L12200" t="str">
        <v>Hoffman et al. 2004; Clauer and Kröner 1997</v>
      </c>
      <c r="M12200" t="s">
        <v>1588</v>
      </c>
      <c r="O12200">
        <v>0.58699999999999997</v>
      </c>
      <c r="P12200" t="s">
        <v>243</v>
      </c>
      <c r="Q12200">
        <v>-2.77</v>
      </c>
      <c r="S12200">
        <v>-31.52</v>
      </c>
      <c r="U12200" t="s">
        <v>5</v>
      </c>
      <c r="V12200">
        <v>1</v>
      </c>
      <c r="W12200" t="s">
        <v>1409</v>
      </c>
    </row>
    <row r="12201" spans="1:23" x14ac:dyDescent="0.3">
      <c r="A12201">
        <v>16007</v>
      </c>
      <c r="B12201" s="15" t="s">
        <v>1572</v>
      </c>
      <c r="C12201" t="str">
        <f>_xlfn.XLOOKUP($B12201, STANDARDS!$A:$A, STANDARDS!$B:$B,,0,2)</f>
        <v>Owambo Fm, Mulden Gp</v>
      </c>
      <c r="D12201" t="s">
        <v>1062</v>
      </c>
      <c r="E12201" t="s">
        <v>1172</v>
      </c>
      <c r="J12201" cm="1">
        <f t="array" ref="J12201:L12201">_xlfn.XLOOKUP($C12201, AGE!$A:$A,AGE!$B:$D,,0,2)</f>
        <v>586</v>
      </c>
      <c r="K12201">
        <v>51</v>
      </c>
      <c r="L12201" t="str">
        <v>Hoffman et al. 2004; Clauer and Kröner 1997</v>
      </c>
      <c r="M12201" t="s">
        <v>1592</v>
      </c>
      <c r="O12201">
        <v>0.56000000000000005</v>
      </c>
      <c r="P12201" t="s">
        <v>243</v>
      </c>
      <c r="Q12201">
        <v>-3.19</v>
      </c>
      <c r="S12201">
        <v>-32.229999999999997</v>
      </c>
      <c r="U12201" t="s">
        <v>5</v>
      </c>
      <c r="V12201">
        <v>1</v>
      </c>
      <c r="W12201" t="s">
        <v>1409</v>
      </c>
    </row>
    <row r="12202" spans="1:23" x14ac:dyDescent="0.3">
      <c r="A12202">
        <v>16008</v>
      </c>
      <c r="B12202" s="15" t="s">
        <v>1572</v>
      </c>
      <c r="C12202" t="str">
        <f>_xlfn.XLOOKUP($B12202, STANDARDS!$A:$A, STANDARDS!$B:$B,,0,2)</f>
        <v>Owambo Fm, Mulden Gp</v>
      </c>
      <c r="D12202" t="s">
        <v>1062</v>
      </c>
      <c r="E12202" t="s">
        <v>1172</v>
      </c>
      <c r="J12202" cm="1">
        <f t="array" ref="J12202:L12202">_xlfn.XLOOKUP($C12202, AGE!$A:$A,AGE!$B:$D,,0,2)</f>
        <v>586</v>
      </c>
      <c r="K12202">
        <v>51</v>
      </c>
      <c r="L12202" t="str">
        <v>Hoffman et al. 2004; Clauer and Kröner 1997</v>
      </c>
      <c r="M12202" t="s">
        <v>1592</v>
      </c>
      <c r="O12202">
        <v>0.14599999999999999</v>
      </c>
      <c r="P12202" t="s">
        <v>243</v>
      </c>
      <c r="Q12202">
        <v>-3.4</v>
      </c>
      <c r="S12202">
        <v>-30.13</v>
      </c>
      <c r="U12202" t="s">
        <v>5</v>
      </c>
      <c r="V12202">
        <v>1</v>
      </c>
      <c r="W12202" t="s">
        <v>1409</v>
      </c>
    </row>
    <row r="12203" spans="1:23" x14ac:dyDescent="0.3">
      <c r="A12203">
        <v>16009</v>
      </c>
      <c r="B12203" s="15" t="s">
        <v>1572</v>
      </c>
      <c r="C12203" t="str">
        <f>_xlfn.XLOOKUP($B12203, STANDARDS!$A:$A, STANDARDS!$B:$B,,0,2)</f>
        <v>Owambo Fm, Mulden Gp</v>
      </c>
      <c r="D12203" t="s">
        <v>1062</v>
      </c>
      <c r="E12203" t="s">
        <v>1172</v>
      </c>
      <c r="J12203" cm="1">
        <f t="array" ref="J12203:L12203">_xlfn.XLOOKUP($C12203, AGE!$A:$A,AGE!$B:$D,,0,2)</f>
        <v>586</v>
      </c>
      <c r="K12203">
        <v>51</v>
      </c>
      <c r="L12203" t="str">
        <v>Hoffman et al. 2004; Clauer and Kröner 1997</v>
      </c>
      <c r="M12203" t="s">
        <v>1588</v>
      </c>
      <c r="O12203">
        <v>0.51500000000000001</v>
      </c>
      <c r="P12203" t="s">
        <v>243</v>
      </c>
      <c r="Q12203">
        <v>-3.15</v>
      </c>
      <c r="S12203">
        <v>-32.61</v>
      </c>
      <c r="U12203" t="s">
        <v>5</v>
      </c>
      <c r="V12203">
        <v>1</v>
      </c>
      <c r="W12203" t="s">
        <v>1409</v>
      </c>
    </row>
    <row r="12204" spans="1:23" x14ac:dyDescent="0.3">
      <c r="A12204">
        <v>16010</v>
      </c>
      <c r="B12204" s="15" t="s">
        <v>1572</v>
      </c>
      <c r="C12204" t="str">
        <f>_xlfn.XLOOKUP($B12204, STANDARDS!$A:$A, STANDARDS!$B:$B,,0,2)</f>
        <v>Owambo Fm, Mulden Gp</v>
      </c>
      <c r="D12204" t="s">
        <v>1062</v>
      </c>
      <c r="E12204" t="s">
        <v>1172</v>
      </c>
      <c r="J12204" cm="1">
        <f t="array" ref="J12204:L12204">_xlfn.XLOOKUP($C12204, AGE!$A:$A,AGE!$B:$D,,0,2)</f>
        <v>586</v>
      </c>
      <c r="K12204">
        <v>51</v>
      </c>
      <c r="L12204" t="str">
        <v>Hoffman et al. 2004; Clauer and Kröner 1997</v>
      </c>
      <c r="M12204" t="s">
        <v>1588</v>
      </c>
      <c r="O12204">
        <v>7.6999999999999999E-2</v>
      </c>
      <c r="P12204" t="s">
        <v>243</v>
      </c>
      <c r="Q12204">
        <v>-4.62</v>
      </c>
      <c r="S12204">
        <v>-30.82</v>
      </c>
      <c r="U12204" t="s">
        <v>5</v>
      </c>
      <c r="V12204">
        <v>1</v>
      </c>
      <c r="W12204" t="s">
        <v>1409</v>
      </c>
    </row>
    <row r="12205" spans="1:23" x14ac:dyDescent="0.3">
      <c r="A12205">
        <v>16011</v>
      </c>
      <c r="B12205" s="15" t="s">
        <v>1572</v>
      </c>
      <c r="C12205" t="str">
        <f>_xlfn.XLOOKUP($B12205, STANDARDS!$A:$A, STANDARDS!$B:$B,,0,2)</f>
        <v>Owambo Fm, Mulden Gp</v>
      </c>
      <c r="D12205" t="s">
        <v>1062</v>
      </c>
      <c r="E12205" t="s">
        <v>1172</v>
      </c>
      <c r="J12205" cm="1">
        <f t="array" ref="J12205:L12205">_xlfn.XLOOKUP($C12205, AGE!$A:$A,AGE!$B:$D,,0,2)</f>
        <v>586</v>
      </c>
      <c r="K12205">
        <v>51</v>
      </c>
      <c r="L12205" t="str">
        <v>Hoffman et al. 2004; Clauer and Kröner 1997</v>
      </c>
      <c r="M12205" t="s">
        <v>1588</v>
      </c>
      <c r="O12205">
        <v>0.01</v>
      </c>
      <c r="P12205" t="s">
        <v>243</v>
      </c>
      <c r="Q12205">
        <v>-4.57</v>
      </c>
      <c r="S12205">
        <v>-29.77</v>
      </c>
      <c r="U12205" t="s">
        <v>5</v>
      </c>
      <c r="V12205">
        <v>1</v>
      </c>
      <c r="W12205" t="s">
        <v>1409</v>
      </c>
    </row>
    <row r="12206" spans="1:23" x14ac:dyDescent="0.3">
      <c r="A12206">
        <v>16012</v>
      </c>
      <c r="B12206" s="15" t="s">
        <v>1572</v>
      </c>
      <c r="C12206" t="str">
        <f>_xlfn.XLOOKUP($B12206, STANDARDS!$A:$A, STANDARDS!$B:$B,,0,2)</f>
        <v>Owambo Fm, Mulden Gp</v>
      </c>
      <c r="D12206" t="s">
        <v>1062</v>
      </c>
      <c r="E12206" t="s">
        <v>1172</v>
      </c>
      <c r="J12206" cm="1">
        <f t="array" ref="J12206:L12206">_xlfn.XLOOKUP($C12206, AGE!$A:$A,AGE!$B:$D,,0,2)</f>
        <v>586</v>
      </c>
      <c r="K12206">
        <v>51</v>
      </c>
      <c r="L12206" t="str">
        <v>Hoffman et al. 2004; Clauer and Kröner 1997</v>
      </c>
      <c r="M12206" t="s">
        <v>1588</v>
      </c>
      <c r="O12206">
        <v>0.53900000000000003</v>
      </c>
      <c r="P12206" t="s">
        <v>243</v>
      </c>
      <c r="Q12206">
        <v>-2.62</v>
      </c>
      <c r="S12206">
        <v>-31.14</v>
      </c>
      <c r="U12206" t="s">
        <v>5</v>
      </c>
      <c r="V12206">
        <v>1</v>
      </c>
      <c r="W12206" t="s">
        <v>1409</v>
      </c>
    </row>
    <row r="12207" spans="1:23" x14ac:dyDescent="0.3">
      <c r="A12207">
        <v>16013</v>
      </c>
      <c r="B12207" s="15" t="s">
        <v>1572</v>
      </c>
      <c r="C12207" t="str">
        <f>_xlfn.XLOOKUP($B12207, STANDARDS!$A:$A, STANDARDS!$B:$B,,0,2)</f>
        <v>Owambo Fm, Mulden Gp</v>
      </c>
      <c r="D12207" t="s">
        <v>1062</v>
      </c>
      <c r="E12207" t="s">
        <v>1172</v>
      </c>
      <c r="J12207" cm="1">
        <f t="array" ref="J12207:L12207">_xlfn.XLOOKUP($C12207, AGE!$A:$A,AGE!$B:$D,,0,2)</f>
        <v>586</v>
      </c>
      <c r="K12207">
        <v>51</v>
      </c>
      <c r="L12207" t="str">
        <v>Hoffman et al. 2004; Clauer and Kröner 1997</v>
      </c>
      <c r="M12207" t="s">
        <v>1588</v>
      </c>
      <c r="O12207">
        <v>5.0999999999999997E-2</v>
      </c>
      <c r="P12207" t="s">
        <v>243</v>
      </c>
      <c r="Q12207">
        <v>-3.58</v>
      </c>
      <c r="S12207">
        <v>-29.42</v>
      </c>
      <c r="U12207" t="s">
        <v>5</v>
      </c>
      <c r="V12207">
        <v>1</v>
      </c>
      <c r="W12207" t="s">
        <v>1409</v>
      </c>
    </row>
    <row r="12208" spans="1:23" x14ac:dyDescent="0.3">
      <c r="A12208">
        <v>16014</v>
      </c>
      <c r="B12208" s="15" t="s">
        <v>1572</v>
      </c>
      <c r="C12208" t="str">
        <f>_xlfn.XLOOKUP($B12208, STANDARDS!$A:$A, STANDARDS!$B:$B,,0,2)</f>
        <v>Owambo Fm, Mulden Gp</v>
      </c>
      <c r="D12208" t="s">
        <v>1062</v>
      </c>
      <c r="E12208" t="s">
        <v>1172</v>
      </c>
      <c r="J12208" cm="1">
        <f t="array" ref="J12208:L12208">_xlfn.XLOOKUP($C12208, AGE!$A:$A,AGE!$B:$D,,0,2)</f>
        <v>586</v>
      </c>
      <c r="K12208">
        <v>51</v>
      </c>
      <c r="L12208" t="str">
        <v>Hoffman et al. 2004; Clauer and Kröner 1997</v>
      </c>
      <c r="M12208" t="s">
        <v>1591</v>
      </c>
      <c r="O12208">
        <v>0.11799999999999999</v>
      </c>
      <c r="P12208" t="s">
        <v>243</v>
      </c>
      <c r="Q12208">
        <v>-4.8099999999999996</v>
      </c>
      <c r="S12208">
        <v>-26.73</v>
      </c>
      <c r="U12208" t="s">
        <v>5</v>
      </c>
      <c r="V12208">
        <v>1</v>
      </c>
      <c r="W12208" t="s">
        <v>1409</v>
      </c>
    </row>
    <row r="12209" spans="1:29" x14ac:dyDescent="0.3">
      <c r="A12209">
        <v>16015</v>
      </c>
      <c r="B12209" s="15" t="s">
        <v>1572</v>
      </c>
      <c r="C12209" t="str">
        <f>_xlfn.XLOOKUP($B12209, STANDARDS!$A:$A, STANDARDS!$B:$B,,0,2)</f>
        <v>Owambo Fm, Mulden Gp</v>
      </c>
      <c r="D12209" t="s">
        <v>1062</v>
      </c>
      <c r="E12209" t="s">
        <v>1172</v>
      </c>
      <c r="J12209" cm="1">
        <f t="array" ref="J12209:L12209">_xlfn.XLOOKUP($C12209, AGE!$A:$A,AGE!$B:$D,,0,2)</f>
        <v>586</v>
      </c>
      <c r="K12209">
        <v>51</v>
      </c>
      <c r="L12209" t="str">
        <v>Hoffman et al. 2004; Clauer and Kröner 1997</v>
      </c>
      <c r="M12209" t="s">
        <v>1588</v>
      </c>
      <c r="O12209">
        <v>0.83199999999999996</v>
      </c>
      <c r="P12209" t="s">
        <v>243</v>
      </c>
      <c r="Q12209">
        <v>-2.63</v>
      </c>
      <c r="S12209">
        <v>-31.07</v>
      </c>
      <c r="U12209" t="s">
        <v>5</v>
      </c>
      <c r="V12209">
        <v>1</v>
      </c>
      <c r="W12209" t="s">
        <v>1409</v>
      </c>
    </row>
    <row r="12210" spans="1:29" x14ac:dyDescent="0.3">
      <c r="A12210">
        <v>16016</v>
      </c>
      <c r="B12210" s="15" t="s">
        <v>1572</v>
      </c>
      <c r="C12210" t="str">
        <f>_xlfn.XLOOKUP($B12210, STANDARDS!$A:$A, STANDARDS!$B:$B,,0,2)</f>
        <v>Owambo Fm, Mulden Gp</v>
      </c>
      <c r="D12210" t="s">
        <v>1062</v>
      </c>
      <c r="E12210" t="s">
        <v>1172</v>
      </c>
      <c r="J12210" cm="1">
        <f t="array" ref="J12210:L12210">_xlfn.XLOOKUP($C12210, AGE!$A:$A,AGE!$B:$D,,0,2)</f>
        <v>586</v>
      </c>
      <c r="K12210">
        <v>51</v>
      </c>
      <c r="L12210" t="str">
        <v>Hoffman et al. 2004; Clauer and Kröner 1997</v>
      </c>
      <c r="M12210" t="s">
        <v>1593</v>
      </c>
      <c r="O12210">
        <v>0.628</v>
      </c>
      <c r="P12210" t="s">
        <v>243</v>
      </c>
      <c r="Q12210">
        <v>-6.76</v>
      </c>
      <c r="S12210">
        <v>-32.35</v>
      </c>
      <c r="U12210" t="s">
        <v>5</v>
      </c>
      <c r="V12210">
        <v>1</v>
      </c>
      <c r="W12210" t="s">
        <v>1409</v>
      </c>
    </row>
    <row r="12211" spans="1:29" x14ac:dyDescent="0.3">
      <c r="A12211">
        <v>16017</v>
      </c>
      <c r="B12211" s="15" t="s">
        <v>1572</v>
      </c>
      <c r="C12211" t="str">
        <f>_xlfn.XLOOKUP($B12211, STANDARDS!$A:$A, STANDARDS!$B:$B,,0,2)</f>
        <v>Owambo Fm, Mulden Gp</v>
      </c>
      <c r="D12211" t="s">
        <v>1062</v>
      </c>
      <c r="E12211" t="s">
        <v>1172</v>
      </c>
      <c r="J12211" cm="1">
        <f t="array" ref="J12211:L12211">_xlfn.XLOOKUP($C12211, AGE!$A:$A,AGE!$B:$D,,0,2)</f>
        <v>586</v>
      </c>
      <c r="K12211">
        <v>51</v>
      </c>
      <c r="L12211" t="str">
        <v>Hoffman et al. 2004; Clauer and Kröner 1997</v>
      </c>
      <c r="M12211" t="s">
        <v>1588</v>
      </c>
      <c r="O12211">
        <v>0.22700000000000001</v>
      </c>
      <c r="P12211" t="s">
        <v>243</v>
      </c>
      <c r="Q12211">
        <v>-3.34</v>
      </c>
      <c r="S12211">
        <v>-29.64</v>
      </c>
      <c r="U12211" t="s">
        <v>5</v>
      </c>
      <c r="V12211">
        <v>1</v>
      </c>
      <c r="W12211" t="s">
        <v>1409</v>
      </c>
    </row>
    <row r="12212" spans="1:29" x14ac:dyDescent="0.3">
      <c r="A12212">
        <v>16018</v>
      </c>
      <c r="B12212" s="15" t="s">
        <v>1736</v>
      </c>
      <c r="C12212" t="str">
        <f>_xlfn.XLOOKUP($B12212, STANDARDS!$A:$A, STANDARDS!$B:$B,,0,2)</f>
        <v>Numees - Stinkfontein Fms, Port Nolloth Gp</v>
      </c>
      <c r="E12212" t="s">
        <v>1172</v>
      </c>
      <c r="J12212" cm="1">
        <f t="array" ref="J12212:L12212">_xlfn.XLOOKUP($C12212, AGE!$A:$A,AGE!$B:$D,,0,2)</f>
        <v>706</v>
      </c>
      <c r="K12212">
        <v>71</v>
      </c>
      <c r="L12212" t="str">
        <v>Frimmel et al. 2001 in Macdonald et al. 2010; Hoffman et al. 2004</v>
      </c>
      <c r="M12212" t="s">
        <v>245</v>
      </c>
      <c r="P12212" t="s">
        <v>243</v>
      </c>
      <c r="S12212">
        <v>0.9</v>
      </c>
      <c r="T12212">
        <v>1.4</v>
      </c>
      <c r="U12212" t="s">
        <v>245</v>
      </c>
      <c r="V12212">
        <v>1</v>
      </c>
      <c r="W12212" t="s">
        <v>1409</v>
      </c>
      <c r="AB12212" t="s">
        <v>248</v>
      </c>
      <c r="AC12212" t="s">
        <v>1627</v>
      </c>
    </row>
    <row r="12213" spans="1:29" x14ac:dyDescent="0.3">
      <c r="A12213">
        <v>15990</v>
      </c>
      <c r="B12213" s="15" t="s">
        <v>1622</v>
      </c>
      <c r="C12213" t="str">
        <f>_xlfn.XLOOKUP($B12213, STANDARDS!$A:$A, STANDARDS!$B:$B,,0,2)</f>
        <v>Hilda Subgp, Port Nolloth Gp</v>
      </c>
      <c r="D12213" t="s">
        <v>1062</v>
      </c>
      <c r="E12213" t="s">
        <v>1172</v>
      </c>
      <c r="J12213" cm="1">
        <f t="array" ref="J12213:L12213">_xlfn.XLOOKUP($C12213, AGE!$A:$A,AGE!$B:$D,,0,2)</f>
        <v>737</v>
      </c>
      <c r="K12213" s="7">
        <v>21</v>
      </c>
      <c r="L12213" t="str">
        <v>Macdonald et al. 2010; Borg et al. 2003 in Macdonald et al. 2010</v>
      </c>
      <c r="M12213" t="s">
        <v>245</v>
      </c>
      <c r="P12213" t="s">
        <v>243</v>
      </c>
      <c r="S12213">
        <v>-5.0999999999999996</v>
      </c>
      <c r="T12213">
        <v>0.4</v>
      </c>
      <c r="U12213" t="s">
        <v>245</v>
      </c>
      <c r="V12213">
        <v>1</v>
      </c>
      <c r="W12213" t="s">
        <v>1409</v>
      </c>
      <c r="AB12213" t="s">
        <v>248</v>
      </c>
      <c r="AC12213" t="s">
        <v>1627</v>
      </c>
    </row>
    <row r="12214" spans="1:29" x14ac:dyDescent="0.3">
      <c r="A12214">
        <v>15984</v>
      </c>
      <c r="B12214" s="15" t="s">
        <v>1568</v>
      </c>
      <c r="C12214" t="str">
        <f>_xlfn.XLOOKUP($B12214, STANDARDS!$A:$A, STANDARDS!$B:$B,,0,2)</f>
        <v>Numees Fm, Port Nolloth Gp</v>
      </c>
      <c r="D12214" t="s">
        <v>1062</v>
      </c>
      <c r="E12214" t="s">
        <v>1172</v>
      </c>
      <c r="J12214" cm="1">
        <f t="array" ref="J12214:L12214">_xlfn.XLOOKUP($C12214, AGE!$A:$A,AGE!$B:$D,,0,2)</f>
        <v>675.5</v>
      </c>
      <c r="K12214">
        <v>38.799999999999997</v>
      </c>
      <c r="L12214" t="str">
        <v>Macdonald et al. 2010; Hoffman et al. 2004 in Macdonald et al. 2010; Frimmel et al. 2011</v>
      </c>
      <c r="M12214" t="s">
        <v>245</v>
      </c>
      <c r="P12214" t="s">
        <v>243</v>
      </c>
      <c r="S12214">
        <v>-31.2</v>
      </c>
      <c r="T12214">
        <v>0.1</v>
      </c>
      <c r="U12214" t="s">
        <v>245</v>
      </c>
      <c r="V12214">
        <v>1</v>
      </c>
      <c r="W12214" t="s">
        <v>1409</v>
      </c>
      <c r="AB12214" t="s">
        <v>248</v>
      </c>
      <c r="AC12214" t="s">
        <v>1627</v>
      </c>
    </row>
    <row r="12215" spans="1:29" x14ac:dyDescent="0.3">
      <c r="A12215">
        <v>15985</v>
      </c>
      <c r="B12215" s="15" t="s">
        <v>1568</v>
      </c>
      <c r="C12215" t="str">
        <f>_xlfn.XLOOKUP($B12215, STANDARDS!$A:$A, STANDARDS!$B:$B,,0,2)</f>
        <v>Numees Fm, Port Nolloth Gp</v>
      </c>
      <c r="D12215" t="s">
        <v>1062</v>
      </c>
      <c r="E12215" t="s">
        <v>1172</v>
      </c>
      <c r="J12215" cm="1">
        <f t="array" ref="J12215:L12215">_xlfn.XLOOKUP($C12215, AGE!$A:$A,AGE!$B:$D,,0,2)</f>
        <v>675.5</v>
      </c>
      <c r="K12215">
        <v>38.799999999999997</v>
      </c>
      <c r="L12215" t="str">
        <v>Macdonald et al. 2010; Hoffman et al. 2004 in Macdonald et al. 2010; Frimmel et al. 2011</v>
      </c>
      <c r="M12215" t="s">
        <v>245</v>
      </c>
      <c r="P12215" t="s">
        <v>243</v>
      </c>
      <c r="S12215">
        <v>-8.4</v>
      </c>
      <c r="T12215">
        <v>4</v>
      </c>
      <c r="U12215" t="s">
        <v>245</v>
      </c>
      <c r="V12215">
        <v>1</v>
      </c>
      <c r="W12215" t="s">
        <v>1409</v>
      </c>
      <c r="AB12215" t="s">
        <v>248</v>
      </c>
      <c r="AC12215" t="s">
        <v>1627</v>
      </c>
    </row>
    <row r="12216" spans="1:29" x14ac:dyDescent="0.3">
      <c r="A12216">
        <v>15988</v>
      </c>
      <c r="B12216" s="15" t="s">
        <v>1622</v>
      </c>
      <c r="C12216" t="str">
        <f>_xlfn.XLOOKUP($B12216, STANDARDS!$A:$A, STANDARDS!$B:$B,,0,2)</f>
        <v>Hilda Subgp, Port Nolloth Gp</v>
      </c>
      <c r="D12216" t="s">
        <v>1062</v>
      </c>
      <c r="E12216" t="s">
        <v>1172</v>
      </c>
      <c r="J12216" cm="1">
        <f t="array" ref="J12216:L12216">_xlfn.XLOOKUP($C12216, AGE!$A:$A,AGE!$B:$D,,0,2)</f>
        <v>737</v>
      </c>
      <c r="K12216" s="7">
        <v>21</v>
      </c>
      <c r="L12216" t="str">
        <v>Macdonald et al. 2010; Borg et al. 2003 in Macdonald et al. 2010</v>
      </c>
      <c r="M12216" t="s">
        <v>245</v>
      </c>
      <c r="P12216" t="s">
        <v>243</v>
      </c>
      <c r="S12216">
        <v>-14.2</v>
      </c>
      <c r="T12216">
        <v>5</v>
      </c>
      <c r="U12216" t="s">
        <v>245</v>
      </c>
      <c r="V12216">
        <v>1</v>
      </c>
      <c r="W12216" t="s">
        <v>1409</v>
      </c>
      <c r="AB12216" t="s">
        <v>248</v>
      </c>
      <c r="AC12216" t="s">
        <v>1627</v>
      </c>
    </row>
    <row r="12217" spans="1:29" x14ac:dyDescent="0.3">
      <c r="A12217">
        <v>15987</v>
      </c>
      <c r="B12217" s="15" t="s">
        <v>1569</v>
      </c>
      <c r="C12217" t="str">
        <f>_xlfn.XLOOKUP($B12217, STANDARDS!$A:$A, STANDARDS!$B:$B,,0,2)</f>
        <v>Numees Fm, Port Nolloth Gp</v>
      </c>
      <c r="D12217" t="s">
        <v>1062</v>
      </c>
      <c r="E12217" t="s">
        <v>1172</v>
      </c>
      <c r="J12217" cm="1">
        <f t="array" ref="J12217:L12217">_xlfn.XLOOKUP($C12217, AGE!$A:$A,AGE!$B:$D,,0,2)</f>
        <v>675.5</v>
      </c>
      <c r="K12217">
        <v>38.799999999999997</v>
      </c>
      <c r="L12217" t="str">
        <v>Macdonald et al. 2010; Hoffman et al. 2004 in Macdonald et al. 2010; Frimmel et al. 2011</v>
      </c>
      <c r="M12217" t="s">
        <v>245</v>
      </c>
      <c r="P12217" t="s">
        <v>243</v>
      </c>
      <c r="S12217">
        <v>-13.9</v>
      </c>
      <c r="T12217">
        <v>0.2</v>
      </c>
      <c r="U12217" t="s">
        <v>245</v>
      </c>
      <c r="V12217">
        <v>1</v>
      </c>
      <c r="W12217" t="s">
        <v>1409</v>
      </c>
      <c r="AB12217" t="s">
        <v>248</v>
      </c>
      <c r="AC12217" t="s">
        <v>1627</v>
      </c>
    </row>
    <row r="12218" spans="1:29" x14ac:dyDescent="0.3">
      <c r="A12218">
        <v>16019</v>
      </c>
      <c r="B12218" s="15" t="s">
        <v>1628</v>
      </c>
      <c r="C12218" t="str">
        <f>_xlfn.XLOOKUP($B12218, STANDARDS!$A:$A, STANDARDS!$B:$B,,0,2)</f>
        <v>Keilberg Mbr, Ghaub Fm, Tsumeb Subgp, Otavi Gp</v>
      </c>
      <c r="D12218" t="s">
        <v>1062</v>
      </c>
      <c r="E12218" t="s">
        <v>1172</v>
      </c>
      <c r="F12218">
        <v>15</v>
      </c>
      <c r="G12218">
        <v>-20.2</v>
      </c>
      <c r="H12218">
        <v>0.1</v>
      </c>
      <c r="I12218" t="s">
        <v>592</v>
      </c>
      <c r="J12218" cm="1">
        <f t="array" ref="J12218:L12218">_xlfn.XLOOKUP($C12218, AGE!$A:$A,AGE!$B:$D,,0,2)</f>
        <v>635.5</v>
      </c>
      <c r="K12218">
        <v>1.2</v>
      </c>
      <c r="L12218" t="str">
        <v>Hoffman et al. 2004</v>
      </c>
      <c r="M12218" t="s">
        <v>1636</v>
      </c>
      <c r="P12218" t="s">
        <v>243</v>
      </c>
      <c r="Q12218">
        <v>-0.3</v>
      </c>
      <c r="V12218">
        <v>1</v>
      </c>
      <c r="W12218" t="s">
        <v>1643</v>
      </c>
    </row>
    <row r="12219" spans="1:29" x14ac:dyDescent="0.3">
      <c r="A12219">
        <v>16020</v>
      </c>
      <c r="B12219" s="15" t="s">
        <v>1628</v>
      </c>
      <c r="C12219" t="str">
        <f>_xlfn.XLOOKUP($B12219, STANDARDS!$A:$A, STANDARDS!$B:$B,,0,2)</f>
        <v>Keilberg Mbr, Ghaub Fm, Tsumeb Subgp, Otavi Gp</v>
      </c>
      <c r="D12219" t="s">
        <v>1062</v>
      </c>
      <c r="E12219" t="s">
        <v>1172</v>
      </c>
      <c r="F12219">
        <v>15</v>
      </c>
      <c r="G12219">
        <v>-20.2</v>
      </c>
      <c r="H12219">
        <v>0.1</v>
      </c>
      <c r="I12219" t="s">
        <v>592</v>
      </c>
      <c r="J12219" cm="1">
        <f t="array" ref="J12219:L12219">_xlfn.XLOOKUP($C12219, AGE!$A:$A,AGE!$B:$D,,0,2)</f>
        <v>635.5</v>
      </c>
      <c r="K12219">
        <v>1.2</v>
      </c>
      <c r="L12219" t="str">
        <v>Hoffman et al. 2004</v>
      </c>
      <c r="M12219" t="s">
        <v>1636</v>
      </c>
      <c r="P12219" t="s">
        <v>243</v>
      </c>
      <c r="Q12219">
        <v>-1.9</v>
      </c>
      <c r="V12219">
        <v>1</v>
      </c>
      <c r="W12219" t="s">
        <v>1643</v>
      </c>
    </row>
    <row r="12220" spans="1:29" x14ac:dyDescent="0.3">
      <c r="A12220">
        <v>16021</v>
      </c>
      <c r="B12220" s="15" t="s">
        <v>1628</v>
      </c>
      <c r="C12220" t="str">
        <f>_xlfn.XLOOKUP($B12220, STANDARDS!$A:$A, STANDARDS!$B:$B,,0,2)</f>
        <v>Keilberg Mbr, Ghaub Fm, Tsumeb Subgp, Otavi Gp</v>
      </c>
      <c r="D12220" t="s">
        <v>1062</v>
      </c>
      <c r="E12220" t="s">
        <v>1172</v>
      </c>
      <c r="F12220">
        <v>15</v>
      </c>
      <c r="G12220">
        <v>-20.2</v>
      </c>
      <c r="H12220">
        <v>0.1</v>
      </c>
      <c r="I12220" t="s">
        <v>592</v>
      </c>
      <c r="J12220" cm="1">
        <f t="array" ref="J12220:L12220">_xlfn.XLOOKUP($C12220, AGE!$A:$A,AGE!$B:$D,,0,2)</f>
        <v>635.5</v>
      </c>
      <c r="K12220">
        <v>1.2</v>
      </c>
      <c r="L12220" t="str">
        <v>Hoffman et al. 2004</v>
      </c>
      <c r="M12220" t="s">
        <v>1636</v>
      </c>
      <c r="P12220" t="s">
        <v>243</v>
      </c>
      <c r="Q12220">
        <v>-1.4</v>
      </c>
      <c r="V12220">
        <v>1</v>
      </c>
      <c r="W12220" t="s">
        <v>1643</v>
      </c>
    </row>
    <row r="12221" spans="1:29" x14ac:dyDescent="0.3">
      <c r="A12221">
        <v>16022</v>
      </c>
      <c r="B12221" s="15" t="s">
        <v>1628</v>
      </c>
      <c r="C12221" t="str">
        <f>_xlfn.XLOOKUP($B12221, STANDARDS!$A:$A, STANDARDS!$B:$B,,0,2)</f>
        <v>Keilberg Mbr, Ghaub Fm, Tsumeb Subgp, Otavi Gp</v>
      </c>
      <c r="D12221" t="s">
        <v>1062</v>
      </c>
      <c r="E12221" t="s">
        <v>1172</v>
      </c>
      <c r="F12221">
        <v>15</v>
      </c>
      <c r="G12221">
        <v>-20.2</v>
      </c>
      <c r="H12221">
        <v>0.1</v>
      </c>
      <c r="I12221" t="s">
        <v>592</v>
      </c>
      <c r="J12221" cm="1">
        <f t="array" ref="J12221:L12221">_xlfn.XLOOKUP($C12221, AGE!$A:$A,AGE!$B:$D,,0,2)</f>
        <v>635.5</v>
      </c>
      <c r="K12221">
        <v>1.2</v>
      </c>
      <c r="L12221" t="str">
        <v>Hoffman et al. 2004</v>
      </c>
      <c r="M12221" t="s">
        <v>1636</v>
      </c>
      <c r="P12221" t="s">
        <v>243</v>
      </c>
      <c r="Q12221">
        <v>-2</v>
      </c>
      <c r="V12221">
        <v>1</v>
      </c>
      <c r="W12221" t="s">
        <v>1643</v>
      </c>
    </row>
    <row r="12222" spans="1:29" x14ac:dyDescent="0.3">
      <c r="A12222">
        <v>16023</v>
      </c>
      <c r="B12222" s="15" t="s">
        <v>1628</v>
      </c>
      <c r="C12222" t="str">
        <f>_xlfn.XLOOKUP($B12222, STANDARDS!$A:$A, STANDARDS!$B:$B,,0,2)</f>
        <v>Keilberg Mbr, Ghaub Fm, Tsumeb Subgp, Otavi Gp</v>
      </c>
      <c r="D12222" t="s">
        <v>1062</v>
      </c>
      <c r="E12222" t="s">
        <v>1172</v>
      </c>
      <c r="F12222">
        <v>15</v>
      </c>
      <c r="G12222">
        <v>-20.2</v>
      </c>
      <c r="H12222">
        <v>0.1</v>
      </c>
      <c r="I12222" t="s">
        <v>592</v>
      </c>
      <c r="J12222" cm="1">
        <f t="array" ref="J12222:L12222">_xlfn.XLOOKUP($C12222, AGE!$A:$A,AGE!$B:$D,,0,2)</f>
        <v>635.5</v>
      </c>
      <c r="K12222">
        <v>1.2</v>
      </c>
      <c r="L12222" t="str">
        <v>Hoffman et al. 2004</v>
      </c>
      <c r="M12222" t="s">
        <v>1636</v>
      </c>
      <c r="P12222" t="s">
        <v>243</v>
      </c>
      <c r="Q12222">
        <v>-1.6</v>
      </c>
      <c r="V12222">
        <v>1</v>
      </c>
      <c r="W12222" t="s">
        <v>1643</v>
      </c>
    </row>
    <row r="12223" spans="1:29" x14ac:dyDescent="0.3">
      <c r="A12223">
        <v>16024</v>
      </c>
      <c r="B12223" s="15" t="s">
        <v>1628</v>
      </c>
      <c r="C12223" t="str">
        <f>_xlfn.XLOOKUP($B12223, STANDARDS!$A:$A, STANDARDS!$B:$B,,0,2)</f>
        <v>Keilberg Mbr, Ghaub Fm, Tsumeb Subgp, Otavi Gp</v>
      </c>
      <c r="D12223" t="s">
        <v>1062</v>
      </c>
      <c r="E12223" t="s">
        <v>1172</v>
      </c>
      <c r="F12223">
        <v>15</v>
      </c>
      <c r="G12223">
        <v>-20.2</v>
      </c>
      <c r="H12223">
        <v>0.1</v>
      </c>
      <c r="I12223" t="s">
        <v>592</v>
      </c>
      <c r="J12223" cm="1">
        <f t="array" ref="J12223:L12223">_xlfn.XLOOKUP($C12223, AGE!$A:$A,AGE!$B:$D,,0,2)</f>
        <v>635.5</v>
      </c>
      <c r="K12223">
        <v>1.2</v>
      </c>
      <c r="L12223" t="str">
        <v>Hoffman et al. 2004</v>
      </c>
      <c r="M12223" t="s">
        <v>1636</v>
      </c>
      <c r="P12223" t="s">
        <v>243</v>
      </c>
      <c r="Q12223">
        <v>-1.8</v>
      </c>
      <c r="V12223">
        <v>1</v>
      </c>
      <c r="W12223" t="s">
        <v>1643</v>
      </c>
    </row>
    <row r="12224" spans="1:29" x14ac:dyDescent="0.3">
      <c r="A12224">
        <v>16025</v>
      </c>
      <c r="B12224" s="15" t="s">
        <v>1628</v>
      </c>
      <c r="C12224" t="str">
        <f>_xlfn.XLOOKUP($B12224, STANDARDS!$A:$A, STANDARDS!$B:$B,,0,2)</f>
        <v>Keilberg Mbr, Ghaub Fm, Tsumeb Subgp, Otavi Gp</v>
      </c>
      <c r="D12224" t="s">
        <v>1062</v>
      </c>
      <c r="E12224" t="s">
        <v>1172</v>
      </c>
      <c r="F12224">
        <v>15</v>
      </c>
      <c r="G12224">
        <v>-20.2</v>
      </c>
      <c r="H12224">
        <v>0.1</v>
      </c>
      <c r="I12224" t="s">
        <v>592</v>
      </c>
      <c r="J12224" cm="1">
        <f t="array" ref="J12224:L12224">_xlfn.XLOOKUP($C12224, AGE!$A:$A,AGE!$B:$D,,0,2)</f>
        <v>635.5</v>
      </c>
      <c r="K12224">
        <v>1.2</v>
      </c>
      <c r="L12224" t="str">
        <v>Hoffman et al. 2004</v>
      </c>
      <c r="M12224" t="s">
        <v>1636</v>
      </c>
      <c r="P12224" t="s">
        <v>243</v>
      </c>
      <c r="Q12224">
        <v>-2.2999999999999998</v>
      </c>
      <c r="V12224">
        <v>1</v>
      </c>
      <c r="W12224" t="s">
        <v>1643</v>
      </c>
    </row>
    <row r="12225" spans="1:23" x14ac:dyDescent="0.3">
      <c r="A12225">
        <v>16026</v>
      </c>
      <c r="B12225" s="15" t="s">
        <v>1628</v>
      </c>
      <c r="C12225" t="str">
        <f>_xlfn.XLOOKUP($B12225, STANDARDS!$A:$A, STANDARDS!$B:$B,,0,2)</f>
        <v>Keilberg Mbr, Ghaub Fm, Tsumeb Subgp, Otavi Gp</v>
      </c>
      <c r="D12225" t="s">
        <v>1062</v>
      </c>
      <c r="E12225" t="s">
        <v>1172</v>
      </c>
      <c r="F12225">
        <v>15</v>
      </c>
      <c r="G12225">
        <v>-20.2</v>
      </c>
      <c r="H12225">
        <v>0.1</v>
      </c>
      <c r="I12225" t="s">
        <v>592</v>
      </c>
      <c r="J12225" cm="1">
        <f t="array" ref="J12225:L12225">_xlfn.XLOOKUP($C12225, AGE!$A:$A,AGE!$B:$D,,0,2)</f>
        <v>635.5</v>
      </c>
      <c r="K12225">
        <v>1.2</v>
      </c>
      <c r="L12225" t="str">
        <v>Hoffman et al. 2004</v>
      </c>
      <c r="M12225" t="s">
        <v>1636</v>
      </c>
      <c r="P12225" t="s">
        <v>243</v>
      </c>
      <c r="Q12225">
        <v>-1</v>
      </c>
      <c r="V12225">
        <v>1</v>
      </c>
      <c r="W12225" t="s">
        <v>1643</v>
      </c>
    </row>
    <row r="12226" spans="1:23" x14ac:dyDescent="0.3">
      <c r="A12226">
        <v>16027</v>
      </c>
      <c r="B12226" s="15" t="s">
        <v>1628</v>
      </c>
      <c r="C12226" t="str">
        <f>_xlfn.XLOOKUP($B12226, STANDARDS!$A:$A, STANDARDS!$B:$B,,0,2)</f>
        <v>Keilberg Mbr, Ghaub Fm, Tsumeb Subgp, Otavi Gp</v>
      </c>
      <c r="D12226" t="s">
        <v>1062</v>
      </c>
      <c r="E12226" t="s">
        <v>1172</v>
      </c>
      <c r="F12226">
        <v>15</v>
      </c>
      <c r="G12226">
        <v>-20.2</v>
      </c>
      <c r="H12226">
        <v>0.1</v>
      </c>
      <c r="I12226" t="s">
        <v>592</v>
      </c>
      <c r="J12226" cm="1">
        <f t="array" ref="J12226:L12226">_xlfn.XLOOKUP($C12226, AGE!$A:$A,AGE!$B:$D,,0,2)</f>
        <v>635.5</v>
      </c>
      <c r="K12226">
        <v>1.2</v>
      </c>
      <c r="L12226" t="str">
        <v>Hoffman et al. 2004</v>
      </c>
      <c r="M12226" t="s">
        <v>1636</v>
      </c>
      <c r="P12226" t="s">
        <v>243</v>
      </c>
      <c r="Q12226">
        <v>-1.4</v>
      </c>
      <c r="V12226">
        <v>1</v>
      </c>
      <c r="W12226" t="s">
        <v>1643</v>
      </c>
    </row>
    <row r="12227" spans="1:23" x14ac:dyDescent="0.3">
      <c r="A12227">
        <v>16028</v>
      </c>
      <c r="B12227" s="15" t="s">
        <v>1628</v>
      </c>
      <c r="C12227" t="str">
        <f>_xlfn.XLOOKUP($B12227, STANDARDS!$A:$A, STANDARDS!$B:$B,,0,2)</f>
        <v>Keilberg Mbr, Ghaub Fm, Tsumeb Subgp, Otavi Gp</v>
      </c>
      <c r="D12227" t="s">
        <v>1062</v>
      </c>
      <c r="E12227" t="s">
        <v>1172</v>
      </c>
      <c r="F12227">
        <v>15</v>
      </c>
      <c r="G12227">
        <v>-20.2</v>
      </c>
      <c r="H12227">
        <v>0.1</v>
      </c>
      <c r="I12227" t="s">
        <v>592</v>
      </c>
      <c r="J12227" cm="1">
        <f t="array" ref="J12227:L12227">_xlfn.XLOOKUP($C12227, AGE!$A:$A,AGE!$B:$D,,0,2)</f>
        <v>635.5</v>
      </c>
      <c r="K12227">
        <v>1.2</v>
      </c>
      <c r="L12227" t="str">
        <v>Hoffman et al. 2004</v>
      </c>
      <c r="M12227" t="s">
        <v>1636</v>
      </c>
      <c r="P12227" t="s">
        <v>243</v>
      </c>
      <c r="Q12227">
        <v>-2.5</v>
      </c>
      <c r="V12227">
        <v>1</v>
      </c>
      <c r="W12227" t="s">
        <v>1643</v>
      </c>
    </row>
    <row r="12228" spans="1:23" x14ac:dyDescent="0.3">
      <c r="A12228">
        <v>16029</v>
      </c>
      <c r="B12228" s="15" t="s">
        <v>1628</v>
      </c>
      <c r="C12228" t="str">
        <f>_xlfn.XLOOKUP($B12228, STANDARDS!$A:$A, STANDARDS!$B:$B,,0,2)</f>
        <v>Keilberg Mbr, Ghaub Fm, Tsumeb Subgp, Otavi Gp</v>
      </c>
      <c r="D12228" t="s">
        <v>1062</v>
      </c>
      <c r="E12228" t="s">
        <v>1172</v>
      </c>
      <c r="F12228">
        <v>15</v>
      </c>
      <c r="G12228">
        <v>-20.2</v>
      </c>
      <c r="H12228">
        <v>0.1</v>
      </c>
      <c r="I12228" t="s">
        <v>592</v>
      </c>
      <c r="J12228" cm="1">
        <f t="array" ref="J12228:L12228">_xlfn.XLOOKUP($C12228, AGE!$A:$A,AGE!$B:$D,,0,2)</f>
        <v>635.5</v>
      </c>
      <c r="K12228">
        <v>1.2</v>
      </c>
      <c r="L12228" t="str">
        <v>Hoffman et al. 2004</v>
      </c>
      <c r="M12228" t="s">
        <v>1636</v>
      </c>
      <c r="P12228" t="s">
        <v>243</v>
      </c>
      <c r="Q12228">
        <v>-2.5</v>
      </c>
      <c r="V12228">
        <v>1</v>
      </c>
      <c r="W12228" t="s">
        <v>1643</v>
      </c>
    </row>
    <row r="12229" spans="1:23" x14ac:dyDescent="0.3">
      <c r="A12229">
        <v>16030</v>
      </c>
      <c r="B12229" s="15" t="s">
        <v>1628</v>
      </c>
      <c r="C12229" t="str">
        <f>_xlfn.XLOOKUP($B12229, STANDARDS!$A:$A, STANDARDS!$B:$B,,0,2)</f>
        <v>Keilberg Mbr, Ghaub Fm, Tsumeb Subgp, Otavi Gp</v>
      </c>
      <c r="D12229" t="s">
        <v>1062</v>
      </c>
      <c r="E12229" t="s">
        <v>1172</v>
      </c>
      <c r="F12229">
        <v>15</v>
      </c>
      <c r="G12229">
        <v>-20.2</v>
      </c>
      <c r="H12229">
        <v>0.1</v>
      </c>
      <c r="I12229" t="s">
        <v>592</v>
      </c>
      <c r="J12229" cm="1">
        <f t="array" ref="J12229:L12229">_xlfn.XLOOKUP($C12229, AGE!$A:$A,AGE!$B:$D,,0,2)</f>
        <v>635.5</v>
      </c>
      <c r="K12229">
        <v>1.2</v>
      </c>
      <c r="L12229" t="str">
        <v>Hoffman et al. 2004</v>
      </c>
      <c r="M12229" t="s">
        <v>1636</v>
      </c>
      <c r="P12229" t="s">
        <v>243</v>
      </c>
      <c r="Q12229">
        <v>-2.6</v>
      </c>
      <c r="V12229">
        <v>1</v>
      </c>
      <c r="W12229" t="s">
        <v>1643</v>
      </c>
    </row>
    <row r="12230" spans="1:23" x14ac:dyDescent="0.3">
      <c r="A12230">
        <v>16031</v>
      </c>
      <c r="B12230" s="15" t="s">
        <v>1628</v>
      </c>
      <c r="C12230" t="str">
        <f>_xlfn.XLOOKUP($B12230, STANDARDS!$A:$A, STANDARDS!$B:$B,,0,2)</f>
        <v>Keilberg Mbr, Ghaub Fm, Tsumeb Subgp, Otavi Gp</v>
      </c>
      <c r="D12230" t="s">
        <v>1062</v>
      </c>
      <c r="E12230" t="s">
        <v>1172</v>
      </c>
      <c r="F12230">
        <v>15</v>
      </c>
      <c r="G12230">
        <v>-20.2</v>
      </c>
      <c r="H12230">
        <v>0.1</v>
      </c>
      <c r="I12230" t="s">
        <v>592</v>
      </c>
      <c r="J12230" cm="1">
        <f t="array" ref="J12230:L12230">_xlfn.XLOOKUP($C12230, AGE!$A:$A,AGE!$B:$D,,0,2)</f>
        <v>635.5</v>
      </c>
      <c r="K12230">
        <v>1.2</v>
      </c>
      <c r="L12230" t="str">
        <v>Hoffman et al. 2004</v>
      </c>
      <c r="M12230" t="s">
        <v>1636</v>
      </c>
      <c r="P12230" t="s">
        <v>243</v>
      </c>
      <c r="Q12230">
        <v>-2.2999999999999998</v>
      </c>
      <c r="V12230">
        <v>1</v>
      </c>
      <c r="W12230" t="s">
        <v>1643</v>
      </c>
    </row>
    <row r="12231" spans="1:23" x14ac:dyDescent="0.3">
      <c r="A12231">
        <v>16032</v>
      </c>
      <c r="B12231" s="15" t="s">
        <v>1628</v>
      </c>
      <c r="C12231" t="str">
        <f>_xlfn.XLOOKUP($B12231, STANDARDS!$A:$A, STANDARDS!$B:$B,,0,2)</f>
        <v>Keilberg Mbr, Ghaub Fm, Tsumeb Subgp, Otavi Gp</v>
      </c>
      <c r="D12231" t="s">
        <v>1062</v>
      </c>
      <c r="E12231" t="s">
        <v>1172</v>
      </c>
      <c r="F12231">
        <v>15</v>
      </c>
      <c r="G12231">
        <v>-20.2</v>
      </c>
      <c r="H12231">
        <v>0.1</v>
      </c>
      <c r="I12231" t="s">
        <v>592</v>
      </c>
      <c r="J12231" cm="1">
        <f t="array" ref="J12231:L12231">_xlfn.XLOOKUP($C12231, AGE!$A:$A,AGE!$B:$D,,0,2)</f>
        <v>635.5</v>
      </c>
      <c r="K12231">
        <v>1.2</v>
      </c>
      <c r="L12231" t="str">
        <v>Hoffman et al. 2004</v>
      </c>
      <c r="M12231" t="s">
        <v>1636</v>
      </c>
      <c r="P12231" t="s">
        <v>243</v>
      </c>
      <c r="Q12231">
        <v>-3.1</v>
      </c>
      <c r="V12231">
        <v>1</v>
      </c>
      <c r="W12231" t="s">
        <v>1643</v>
      </c>
    </row>
    <row r="12232" spans="1:23" x14ac:dyDescent="0.3">
      <c r="A12232">
        <v>16033</v>
      </c>
      <c r="B12232" s="15" t="s">
        <v>1628</v>
      </c>
      <c r="C12232" t="str">
        <f>_xlfn.XLOOKUP($B12232, STANDARDS!$A:$A, STANDARDS!$B:$B,,0,2)</f>
        <v>Keilberg Mbr, Ghaub Fm, Tsumeb Subgp, Otavi Gp</v>
      </c>
      <c r="D12232" t="s">
        <v>1062</v>
      </c>
      <c r="E12232" t="s">
        <v>1172</v>
      </c>
      <c r="F12232">
        <v>15</v>
      </c>
      <c r="G12232">
        <v>-20.2</v>
      </c>
      <c r="H12232">
        <v>0.1</v>
      </c>
      <c r="I12232" t="s">
        <v>592</v>
      </c>
      <c r="J12232" cm="1">
        <f t="array" ref="J12232:L12232">_xlfn.XLOOKUP($C12232, AGE!$A:$A,AGE!$B:$D,,0,2)</f>
        <v>635.5</v>
      </c>
      <c r="K12232">
        <v>1.2</v>
      </c>
      <c r="L12232" t="str">
        <v>Hoffman et al. 2004</v>
      </c>
      <c r="M12232" t="s">
        <v>1636</v>
      </c>
      <c r="P12232" t="s">
        <v>243</v>
      </c>
      <c r="Q12232">
        <v>-2.5</v>
      </c>
      <c r="V12232">
        <v>1</v>
      </c>
      <c r="W12232" t="s">
        <v>1643</v>
      </c>
    </row>
    <row r="12233" spans="1:23" x14ac:dyDescent="0.3">
      <c r="A12233">
        <v>16034</v>
      </c>
      <c r="B12233" s="15" t="s">
        <v>1628</v>
      </c>
      <c r="C12233" t="str">
        <f>_xlfn.XLOOKUP($B12233, STANDARDS!$A:$A, STANDARDS!$B:$B,,0,2)</f>
        <v>Keilberg Mbr, Ghaub Fm, Tsumeb Subgp, Otavi Gp</v>
      </c>
      <c r="D12233" t="s">
        <v>1062</v>
      </c>
      <c r="E12233" t="s">
        <v>1172</v>
      </c>
      <c r="F12233">
        <v>15</v>
      </c>
      <c r="G12233">
        <v>-20.2</v>
      </c>
      <c r="H12233">
        <v>0.1</v>
      </c>
      <c r="I12233" t="s">
        <v>592</v>
      </c>
      <c r="J12233" cm="1">
        <f t="array" ref="J12233:L12233">_xlfn.XLOOKUP($C12233, AGE!$A:$A,AGE!$B:$D,,0,2)</f>
        <v>635.5</v>
      </c>
      <c r="K12233">
        <v>1.2</v>
      </c>
      <c r="L12233" t="str">
        <v>Hoffman et al. 2004</v>
      </c>
      <c r="M12233" t="s">
        <v>1636</v>
      </c>
      <c r="P12233" t="s">
        <v>243</v>
      </c>
      <c r="Q12233">
        <v>-2.9</v>
      </c>
      <c r="V12233">
        <v>1</v>
      </c>
      <c r="W12233" t="s">
        <v>1643</v>
      </c>
    </row>
    <row r="12234" spans="1:23" x14ac:dyDescent="0.3">
      <c r="A12234">
        <v>16035</v>
      </c>
      <c r="B12234" s="15" t="s">
        <v>1628</v>
      </c>
      <c r="C12234" t="str">
        <f>_xlfn.XLOOKUP($B12234, STANDARDS!$A:$A, STANDARDS!$B:$B,,0,2)</f>
        <v>Keilberg Mbr, Ghaub Fm, Tsumeb Subgp, Otavi Gp</v>
      </c>
      <c r="D12234" t="s">
        <v>1062</v>
      </c>
      <c r="E12234" t="s">
        <v>1172</v>
      </c>
      <c r="F12234">
        <v>15</v>
      </c>
      <c r="G12234">
        <v>-20.2</v>
      </c>
      <c r="H12234">
        <v>0.1</v>
      </c>
      <c r="I12234" t="s">
        <v>592</v>
      </c>
      <c r="J12234" cm="1">
        <f t="array" ref="J12234:L12234">_xlfn.XLOOKUP($C12234, AGE!$A:$A,AGE!$B:$D,,0,2)</f>
        <v>635.5</v>
      </c>
      <c r="K12234">
        <v>1.2</v>
      </c>
      <c r="L12234" t="str">
        <v>Hoffman et al. 2004</v>
      </c>
      <c r="M12234" t="s">
        <v>1636</v>
      </c>
      <c r="P12234" t="s">
        <v>243</v>
      </c>
      <c r="Q12234">
        <v>-2.4</v>
      </c>
      <c r="V12234">
        <v>1</v>
      </c>
      <c r="W12234" t="s">
        <v>1643</v>
      </c>
    </row>
    <row r="12235" spans="1:23" x14ac:dyDescent="0.3">
      <c r="A12235">
        <v>16036</v>
      </c>
      <c r="B12235" s="15" t="s">
        <v>1628</v>
      </c>
      <c r="C12235" t="str">
        <f>_xlfn.XLOOKUP($B12235, STANDARDS!$A:$A, STANDARDS!$B:$B,,0,2)</f>
        <v>Keilberg Mbr, Ghaub Fm, Tsumeb Subgp, Otavi Gp</v>
      </c>
      <c r="D12235" t="s">
        <v>1062</v>
      </c>
      <c r="E12235" t="s">
        <v>1172</v>
      </c>
      <c r="F12235">
        <v>15</v>
      </c>
      <c r="G12235">
        <v>-20.2</v>
      </c>
      <c r="H12235">
        <v>0.1</v>
      </c>
      <c r="I12235" t="s">
        <v>592</v>
      </c>
      <c r="J12235" cm="1">
        <f t="array" ref="J12235:L12235">_xlfn.XLOOKUP($C12235, AGE!$A:$A,AGE!$B:$D,,0,2)</f>
        <v>635.5</v>
      </c>
      <c r="K12235">
        <v>1.2</v>
      </c>
      <c r="L12235" t="str">
        <v>Hoffman et al. 2004</v>
      </c>
      <c r="M12235" t="s">
        <v>1636</v>
      </c>
      <c r="P12235" t="s">
        <v>243</v>
      </c>
      <c r="Q12235">
        <v>-2.9</v>
      </c>
      <c r="V12235">
        <v>1</v>
      </c>
      <c r="W12235" t="s">
        <v>1643</v>
      </c>
    </row>
    <row r="12236" spans="1:23" x14ac:dyDescent="0.3">
      <c r="A12236">
        <v>16037</v>
      </c>
      <c r="B12236" s="15" t="s">
        <v>1628</v>
      </c>
      <c r="C12236" t="str">
        <f>_xlfn.XLOOKUP($B12236, STANDARDS!$A:$A, STANDARDS!$B:$B,,0,2)</f>
        <v>Keilberg Mbr, Ghaub Fm, Tsumeb Subgp, Otavi Gp</v>
      </c>
      <c r="D12236" t="s">
        <v>1062</v>
      </c>
      <c r="E12236" t="s">
        <v>1172</v>
      </c>
      <c r="F12236">
        <v>15</v>
      </c>
      <c r="G12236">
        <v>-20.2</v>
      </c>
      <c r="H12236">
        <v>0.1</v>
      </c>
      <c r="I12236" t="s">
        <v>592</v>
      </c>
      <c r="J12236" cm="1">
        <f t="array" ref="J12236:L12236">_xlfn.XLOOKUP($C12236, AGE!$A:$A,AGE!$B:$D,,0,2)</f>
        <v>635.5</v>
      </c>
      <c r="K12236">
        <v>1.2</v>
      </c>
      <c r="L12236" t="str">
        <v>Hoffman et al. 2004</v>
      </c>
      <c r="M12236" t="s">
        <v>1636</v>
      </c>
      <c r="P12236" t="s">
        <v>243</v>
      </c>
      <c r="Q12236">
        <v>-1.7</v>
      </c>
      <c r="V12236">
        <v>1</v>
      </c>
      <c r="W12236" t="s">
        <v>1643</v>
      </c>
    </row>
    <row r="12237" spans="1:23" x14ac:dyDescent="0.3">
      <c r="A12237">
        <v>16038</v>
      </c>
      <c r="B12237" s="15" t="s">
        <v>1629</v>
      </c>
      <c r="C12237" t="str">
        <f>_xlfn.XLOOKUP($B12237, STANDARDS!$A:$A, STANDARDS!$B:$B,,0,2)</f>
        <v>Maieberg Fm, Tsumeb Subgp, Otavi Gp</v>
      </c>
      <c r="D12237" t="s">
        <v>1062</v>
      </c>
      <c r="E12237" t="s">
        <v>1172</v>
      </c>
      <c r="F12237">
        <v>15</v>
      </c>
      <c r="G12237">
        <v>-20.2</v>
      </c>
      <c r="H12237">
        <v>0.1</v>
      </c>
      <c r="I12237" t="s">
        <v>592</v>
      </c>
      <c r="J12237" cm="1">
        <f t="array" ref="J12237:L12237">_xlfn.XLOOKUP($C12237, AGE!$A:$A,AGE!$B:$D,,0,2)</f>
        <v>593</v>
      </c>
      <c r="K12237">
        <v>43</v>
      </c>
      <c r="L12237" t="str">
        <v>Hoffman et al. 2004; Clauer and Kröner 1997; Lehmann et al. 2015; Seth et al. 1998; Goscombe et al. 2005 in Hoffman et al. 2021 Earth Science Reviews)</v>
      </c>
      <c r="M12237" t="s">
        <v>1637</v>
      </c>
      <c r="P12237" t="s">
        <v>243</v>
      </c>
      <c r="Q12237">
        <v>-4.9000000000000004</v>
      </c>
      <c r="V12237">
        <v>1</v>
      </c>
      <c r="W12237" t="s">
        <v>1643</v>
      </c>
    </row>
    <row r="12238" spans="1:23" x14ac:dyDescent="0.3">
      <c r="A12238">
        <v>16039</v>
      </c>
      <c r="B12238" s="15" t="s">
        <v>1629</v>
      </c>
      <c r="C12238" t="str">
        <f>_xlfn.XLOOKUP($B12238, STANDARDS!$A:$A, STANDARDS!$B:$B,,0,2)</f>
        <v>Maieberg Fm, Tsumeb Subgp, Otavi Gp</v>
      </c>
      <c r="D12238" t="s">
        <v>1062</v>
      </c>
      <c r="E12238" t="s">
        <v>1172</v>
      </c>
      <c r="F12238">
        <v>15</v>
      </c>
      <c r="G12238">
        <v>-20.2</v>
      </c>
      <c r="H12238">
        <v>0.1</v>
      </c>
      <c r="I12238" t="s">
        <v>592</v>
      </c>
      <c r="J12238" cm="1">
        <f t="array" ref="J12238:L12238">_xlfn.XLOOKUP($C12238, AGE!$A:$A,AGE!$B:$D,,0,2)</f>
        <v>593</v>
      </c>
      <c r="K12238">
        <v>43</v>
      </c>
      <c r="L12238" t="str">
        <v>Hoffman et al. 2004; Clauer and Kröner 1997; Lehmann et al. 2015; Seth et al. 1998; Goscombe et al. 2005 in Hoffman et al. 2021 Earth Science Reviews)</v>
      </c>
      <c r="M12238" t="s">
        <v>1637</v>
      </c>
      <c r="P12238" t="s">
        <v>243</v>
      </c>
      <c r="Q12238">
        <v>-5</v>
      </c>
      <c r="V12238">
        <v>1</v>
      </c>
      <c r="W12238" t="s">
        <v>1643</v>
      </c>
    </row>
    <row r="12239" spans="1:23" x14ac:dyDescent="0.3">
      <c r="A12239">
        <v>16040</v>
      </c>
      <c r="B12239" s="15" t="s">
        <v>1629</v>
      </c>
      <c r="C12239" t="str">
        <f>_xlfn.XLOOKUP($B12239, STANDARDS!$A:$A, STANDARDS!$B:$B,,0,2)</f>
        <v>Maieberg Fm, Tsumeb Subgp, Otavi Gp</v>
      </c>
      <c r="D12239" t="s">
        <v>1062</v>
      </c>
      <c r="E12239" t="s">
        <v>1172</v>
      </c>
      <c r="F12239">
        <v>15</v>
      </c>
      <c r="G12239">
        <v>-20.2</v>
      </c>
      <c r="H12239">
        <v>0.1</v>
      </c>
      <c r="I12239" t="s">
        <v>592</v>
      </c>
      <c r="J12239" cm="1">
        <f t="array" ref="J12239:L12239">_xlfn.XLOOKUP($C12239, AGE!$A:$A,AGE!$B:$D,,0,2)</f>
        <v>593</v>
      </c>
      <c r="K12239">
        <v>43</v>
      </c>
      <c r="L12239" t="str">
        <v>Hoffman et al. 2004; Clauer and Kröner 1997; Lehmann et al. 2015; Seth et al. 1998; Goscombe et al. 2005 in Hoffman et al. 2021 Earth Science Reviews)</v>
      </c>
      <c r="M12239" t="s">
        <v>1637</v>
      </c>
      <c r="P12239" t="s">
        <v>243</v>
      </c>
      <c r="Q12239">
        <v>-4.9000000000000004</v>
      </c>
      <c r="V12239">
        <v>1</v>
      </c>
      <c r="W12239" t="s">
        <v>1643</v>
      </c>
    </row>
    <row r="12240" spans="1:23" x14ac:dyDescent="0.3">
      <c r="A12240">
        <v>16041</v>
      </c>
      <c r="B12240" s="15" t="s">
        <v>1629</v>
      </c>
      <c r="C12240" t="str">
        <f>_xlfn.XLOOKUP($B12240, STANDARDS!$A:$A, STANDARDS!$B:$B,,0,2)</f>
        <v>Maieberg Fm, Tsumeb Subgp, Otavi Gp</v>
      </c>
      <c r="D12240" t="s">
        <v>1062</v>
      </c>
      <c r="E12240" t="s">
        <v>1172</v>
      </c>
      <c r="F12240">
        <v>15</v>
      </c>
      <c r="G12240">
        <v>-20.2</v>
      </c>
      <c r="H12240">
        <v>0.1</v>
      </c>
      <c r="I12240" t="s">
        <v>592</v>
      </c>
      <c r="J12240" cm="1">
        <f t="array" ref="J12240:L12240">_xlfn.XLOOKUP($C12240, AGE!$A:$A,AGE!$B:$D,,0,2)</f>
        <v>593</v>
      </c>
      <c r="K12240">
        <v>43</v>
      </c>
      <c r="L12240" t="str">
        <v>Hoffman et al. 2004; Clauer and Kröner 1997; Lehmann et al. 2015; Seth et al. 1998; Goscombe et al. 2005 in Hoffman et al. 2021 Earth Science Reviews)</v>
      </c>
      <c r="M12240" t="s">
        <v>1637</v>
      </c>
      <c r="P12240" t="s">
        <v>243</v>
      </c>
      <c r="Q12240">
        <v>-4.8</v>
      </c>
      <c r="V12240">
        <v>1</v>
      </c>
      <c r="W12240" t="s">
        <v>1643</v>
      </c>
    </row>
    <row r="12241" spans="1:23" x14ac:dyDescent="0.3">
      <c r="A12241">
        <v>16042</v>
      </c>
      <c r="B12241" s="15" t="s">
        <v>1629</v>
      </c>
      <c r="C12241" t="str">
        <f>_xlfn.XLOOKUP($B12241, STANDARDS!$A:$A, STANDARDS!$B:$B,,0,2)</f>
        <v>Maieberg Fm, Tsumeb Subgp, Otavi Gp</v>
      </c>
      <c r="D12241" t="s">
        <v>1062</v>
      </c>
      <c r="E12241" t="s">
        <v>1172</v>
      </c>
      <c r="F12241">
        <v>15</v>
      </c>
      <c r="G12241">
        <v>-20.2</v>
      </c>
      <c r="H12241">
        <v>0.1</v>
      </c>
      <c r="I12241" t="s">
        <v>592</v>
      </c>
      <c r="J12241" cm="1">
        <f t="array" ref="J12241:L12241">_xlfn.XLOOKUP($C12241, AGE!$A:$A,AGE!$B:$D,,0,2)</f>
        <v>593</v>
      </c>
      <c r="K12241">
        <v>43</v>
      </c>
      <c r="L12241" t="str">
        <v>Hoffman et al. 2004; Clauer and Kröner 1997; Lehmann et al. 2015; Seth et al. 1998; Goscombe et al. 2005 in Hoffman et al. 2021 Earth Science Reviews)</v>
      </c>
      <c r="M12241" t="s">
        <v>1637</v>
      </c>
      <c r="P12241" t="s">
        <v>243</v>
      </c>
      <c r="Q12241">
        <v>-4.7</v>
      </c>
      <c r="V12241">
        <v>1</v>
      </c>
      <c r="W12241" t="s">
        <v>1643</v>
      </c>
    </row>
    <row r="12242" spans="1:23" x14ac:dyDescent="0.3">
      <c r="A12242">
        <v>16043</v>
      </c>
      <c r="B12242" s="15" t="s">
        <v>1629</v>
      </c>
      <c r="C12242" t="str">
        <f>_xlfn.XLOOKUP($B12242, STANDARDS!$A:$A, STANDARDS!$B:$B,,0,2)</f>
        <v>Maieberg Fm, Tsumeb Subgp, Otavi Gp</v>
      </c>
      <c r="D12242" t="s">
        <v>1062</v>
      </c>
      <c r="E12242" t="s">
        <v>1172</v>
      </c>
      <c r="F12242">
        <v>15</v>
      </c>
      <c r="G12242">
        <v>-20.2</v>
      </c>
      <c r="H12242">
        <v>0.1</v>
      </c>
      <c r="I12242" t="s">
        <v>592</v>
      </c>
      <c r="J12242" cm="1">
        <f t="array" ref="J12242:L12242">_xlfn.XLOOKUP($C12242, AGE!$A:$A,AGE!$B:$D,,0,2)</f>
        <v>593</v>
      </c>
      <c r="K12242">
        <v>43</v>
      </c>
      <c r="L12242" t="str">
        <v>Hoffman et al. 2004; Clauer and Kröner 1997; Lehmann et al. 2015; Seth et al. 1998; Goscombe et al. 2005 in Hoffman et al. 2021 Earth Science Reviews)</v>
      </c>
      <c r="M12242" t="s">
        <v>1637</v>
      </c>
      <c r="P12242" t="s">
        <v>243</v>
      </c>
      <c r="Q12242">
        <v>-4.5999999999999996</v>
      </c>
      <c r="V12242">
        <v>1</v>
      </c>
      <c r="W12242" t="s">
        <v>1643</v>
      </c>
    </row>
    <row r="12243" spans="1:23" x14ac:dyDescent="0.3">
      <c r="A12243">
        <v>16044</v>
      </c>
      <c r="B12243" s="15" t="s">
        <v>1629</v>
      </c>
      <c r="C12243" t="str">
        <f>_xlfn.XLOOKUP($B12243, STANDARDS!$A:$A, STANDARDS!$B:$B,,0,2)</f>
        <v>Maieberg Fm, Tsumeb Subgp, Otavi Gp</v>
      </c>
      <c r="D12243" t="s">
        <v>1062</v>
      </c>
      <c r="E12243" t="s">
        <v>1172</v>
      </c>
      <c r="F12243">
        <v>15</v>
      </c>
      <c r="G12243">
        <v>-20.2</v>
      </c>
      <c r="H12243">
        <v>0.1</v>
      </c>
      <c r="I12243" t="s">
        <v>592</v>
      </c>
      <c r="J12243" cm="1">
        <f t="array" ref="J12243:L12243">_xlfn.XLOOKUP($C12243, AGE!$A:$A,AGE!$B:$D,,0,2)</f>
        <v>593</v>
      </c>
      <c r="K12243">
        <v>43</v>
      </c>
      <c r="L12243" t="str">
        <v>Hoffman et al. 2004; Clauer and Kröner 1997; Lehmann et al. 2015; Seth et al. 1998; Goscombe et al. 2005 in Hoffman et al. 2021 Earth Science Reviews)</v>
      </c>
      <c r="M12243" t="s">
        <v>1637</v>
      </c>
      <c r="P12243" t="s">
        <v>243</v>
      </c>
      <c r="Q12243">
        <v>-4.5</v>
      </c>
      <c r="V12243">
        <v>1</v>
      </c>
      <c r="W12243" t="s">
        <v>1643</v>
      </c>
    </row>
    <row r="12244" spans="1:23" x14ac:dyDescent="0.3">
      <c r="A12244">
        <v>16045</v>
      </c>
      <c r="B12244" s="15" t="s">
        <v>1629</v>
      </c>
      <c r="C12244" t="str">
        <f>_xlfn.XLOOKUP($B12244, STANDARDS!$A:$A, STANDARDS!$B:$B,,0,2)</f>
        <v>Maieberg Fm, Tsumeb Subgp, Otavi Gp</v>
      </c>
      <c r="D12244" t="s">
        <v>1062</v>
      </c>
      <c r="E12244" t="s">
        <v>1172</v>
      </c>
      <c r="F12244">
        <v>15</v>
      </c>
      <c r="G12244">
        <v>-20.2</v>
      </c>
      <c r="H12244">
        <v>0.1</v>
      </c>
      <c r="I12244" t="s">
        <v>592</v>
      </c>
      <c r="J12244" cm="1">
        <f t="array" ref="J12244:L12244">_xlfn.XLOOKUP($C12244, AGE!$A:$A,AGE!$B:$D,,0,2)</f>
        <v>593</v>
      </c>
      <c r="K12244">
        <v>43</v>
      </c>
      <c r="L12244" t="str">
        <v>Hoffman et al. 2004; Clauer and Kröner 1997; Lehmann et al. 2015; Seth et al. 1998; Goscombe et al. 2005 in Hoffman et al. 2021 Earth Science Reviews)</v>
      </c>
      <c r="M12244" t="s">
        <v>1637</v>
      </c>
      <c r="P12244" t="s">
        <v>243</v>
      </c>
      <c r="Q12244">
        <v>-4.4000000000000004</v>
      </c>
      <c r="V12244">
        <v>1</v>
      </c>
      <c r="W12244" t="s">
        <v>1643</v>
      </c>
    </row>
    <row r="12245" spans="1:23" x14ac:dyDescent="0.3">
      <c r="A12245">
        <v>16046</v>
      </c>
      <c r="B12245" s="15" t="s">
        <v>1629</v>
      </c>
      <c r="C12245" t="str">
        <f>_xlfn.XLOOKUP($B12245, STANDARDS!$A:$A, STANDARDS!$B:$B,,0,2)</f>
        <v>Maieberg Fm, Tsumeb Subgp, Otavi Gp</v>
      </c>
      <c r="D12245" t="s">
        <v>1062</v>
      </c>
      <c r="E12245" t="s">
        <v>1172</v>
      </c>
      <c r="F12245">
        <v>15</v>
      </c>
      <c r="G12245">
        <v>-20.2</v>
      </c>
      <c r="H12245">
        <v>0.1</v>
      </c>
      <c r="I12245" t="s">
        <v>592</v>
      </c>
      <c r="J12245" cm="1">
        <f t="array" ref="J12245:L12245">_xlfn.XLOOKUP($C12245, AGE!$A:$A,AGE!$B:$D,,0,2)</f>
        <v>593</v>
      </c>
      <c r="K12245">
        <v>43</v>
      </c>
      <c r="L12245" t="str">
        <v>Hoffman et al. 2004; Clauer and Kröner 1997; Lehmann et al. 2015; Seth et al. 1998; Goscombe et al. 2005 in Hoffman et al. 2021 Earth Science Reviews)</v>
      </c>
      <c r="M12245" t="s">
        <v>1637</v>
      </c>
      <c r="P12245" t="s">
        <v>243</v>
      </c>
      <c r="Q12245">
        <v>1.2</v>
      </c>
      <c r="V12245">
        <v>1</v>
      </c>
      <c r="W12245" t="s">
        <v>1643</v>
      </c>
    </row>
    <row r="12246" spans="1:23" x14ac:dyDescent="0.3">
      <c r="A12246">
        <v>16047</v>
      </c>
      <c r="B12246" s="15" t="s">
        <v>1629</v>
      </c>
      <c r="C12246" t="str">
        <f>_xlfn.XLOOKUP($B12246, STANDARDS!$A:$A, STANDARDS!$B:$B,,0,2)</f>
        <v>Maieberg Fm, Tsumeb Subgp, Otavi Gp</v>
      </c>
      <c r="D12246" t="s">
        <v>1062</v>
      </c>
      <c r="E12246" t="s">
        <v>1172</v>
      </c>
      <c r="F12246">
        <v>15</v>
      </c>
      <c r="G12246">
        <v>-20.2</v>
      </c>
      <c r="H12246">
        <v>0.1</v>
      </c>
      <c r="I12246" t="s">
        <v>592</v>
      </c>
      <c r="J12246" cm="1">
        <f t="array" ref="J12246:L12246">_xlfn.XLOOKUP($C12246, AGE!$A:$A,AGE!$B:$D,,0,2)</f>
        <v>593</v>
      </c>
      <c r="K12246">
        <v>43</v>
      </c>
      <c r="L12246" t="str">
        <v>Hoffman et al. 2004; Clauer and Kröner 1997; Lehmann et al. 2015; Seth et al. 1998; Goscombe et al. 2005 in Hoffman et al. 2021 Earth Science Reviews)</v>
      </c>
      <c r="M12246" t="s">
        <v>1637</v>
      </c>
      <c r="P12246" t="s">
        <v>243</v>
      </c>
      <c r="Q12246">
        <v>-2</v>
      </c>
      <c r="V12246">
        <v>1</v>
      </c>
      <c r="W12246" t="s">
        <v>1643</v>
      </c>
    </row>
    <row r="12247" spans="1:23" x14ac:dyDescent="0.3">
      <c r="A12247">
        <v>16048</v>
      </c>
      <c r="B12247" s="15" t="s">
        <v>1629</v>
      </c>
      <c r="C12247" t="str">
        <f>_xlfn.XLOOKUP($B12247, STANDARDS!$A:$A, STANDARDS!$B:$B,,0,2)</f>
        <v>Maieberg Fm, Tsumeb Subgp, Otavi Gp</v>
      </c>
      <c r="D12247" t="s">
        <v>1062</v>
      </c>
      <c r="E12247" t="s">
        <v>1172</v>
      </c>
      <c r="F12247">
        <v>15</v>
      </c>
      <c r="G12247">
        <v>-20.2</v>
      </c>
      <c r="H12247">
        <v>0.1</v>
      </c>
      <c r="I12247" t="s">
        <v>592</v>
      </c>
      <c r="J12247" cm="1">
        <f t="array" ref="J12247:L12247">_xlfn.XLOOKUP($C12247, AGE!$A:$A,AGE!$B:$D,,0,2)</f>
        <v>593</v>
      </c>
      <c r="K12247">
        <v>43</v>
      </c>
      <c r="L12247" t="str">
        <v>Hoffman et al. 2004; Clauer and Kröner 1997; Lehmann et al. 2015; Seth et al. 1998; Goscombe et al. 2005 in Hoffman et al. 2021 Earth Science Reviews)</v>
      </c>
      <c r="M12247" t="s">
        <v>1637</v>
      </c>
      <c r="P12247" t="s">
        <v>243</v>
      </c>
      <c r="Q12247">
        <v>2.8</v>
      </c>
      <c r="V12247">
        <v>1</v>
      </c>
      <c r="W12247" t="s">
        <v>1643</v>
      </c>
    </row>
    <row r="12248" spans="1:23" x14ac:dyDescent="0.3">
      <c r="A12248">
        <v>16049</v>
      </c>
      <c r="B12248" s="15" t="s">
        <v>1629</v>
      </c>
      <c r="C12248" t="str">
        <f>_xlfn.XLOOKUP($B12248, STANDARDS!$A:$A, STANDARDS!$B:$B,,0,2)</f>
        <v>Maieberg Fm, Tsumeb Subgp, Otavi Gp</v>
      </c>
      <c r="D12248" t="s">
        <v>1062</v>
      </c>
      <c r="E12248" t="s">
        <v>1172</v>
      </c>
      <c r="F12248">
        <v>15</v>
      </c>
      <c r="G12248">
        <v>-20.2</v>
      </c>
      <c r="H12248">
        <v>0.1</v>
      </c>
      <c r="I12248" t="s">
        <v>592</v>
      </c>
      <c r="J12248" cm="1">
        <f t="array" ref="J12248:L12248">_xlfn.XLOOKUP($C12248, AGE!$A:$A,AGE!$B:$D,,0,2)</f>
        <v>593</v>
      </c>
      <c r="K12248">
        <v>43</v>
      </c>
      <c r="L12248" t="str">
        <v>Hoffman et al. 2004; Clauer and Kröner 1997; Lehmann et al. 2015; Seth et al. 1998; Goscombe et al. 2005 in Hoffman et al. 2021 Earth Science Reviews)</v>
      </c>
      <c r="M12248" t="s">
        <v>1637</v>
      </c>
      <c r="P12248" t="s">
        <v>243</v>
      </c>
      <c r="Q12248">
        <v>-0.1</v>
      </c>
      <c r="V12248">
        <v>1</v>
      </c>
      <c r="W12248" t="s">
        <v>1643</v>
      </c>
    </row>
    <row r="12249" spans="1:23" x14ac:dyDescent="0.3">
      <c r="A12249">
        <v>16050</v>
      </c>
      <c r="B12249" s="15" t="s">
        <v>1629</v>
      </c>
      <c r="C12249" t="str">
        <f>_xlfn.XLOOKUP($B12249, STANDARDS!$A:$A, STANDARDS!$B:$B,,0,2)</f>
        <v>Maieberg Fm, Tsumeb Subgp, Otavi Gp</v>
      </c>
      <c r="D12249" t="s">
        <v>1062</v>
      </c>
      <c r="E12249" t="s">
        <v>1172</v>
      </c>
      <c r="F12249">
        <v>15</v>
      </c>
      <c r="G12249">
        <v>-20.2</v>
      </c>
      <c r="H12249">
        <v>0.1</v>
      </c>
      <c r="I12249" t="s">
        <v>592</v>
      </c>
      <c r="J12249" cm="1">
        <f t="array" ref="J12249:L12249">_xlfn.XLOOKUP($C12249, AGE!$A:$A,AGE!$B:$D,,0,2)</f>
        <v>593</v>
      </c>
      <c r="K12249">
        <v>43</v>
      </c>
      <c r="L12249" t="str">
        <v>Hoffman et al. 2004; Clauer and Kröner 1997; Lehmann et al. 2015; Seth et al. 1998; Goscombe et al. 2005 in Hoffman et al. 2021 Earth Science Reviews)</v>
      </c>
      <c r="M12249" t="s">
        <v>1637</v>
      </c>
      <c r="P12249" t="s">
        <v>243</v>
      </c>
      <c r="Q12249">
        <v>0.2</v>
      </c>
      <c r="V12249">
        <v>1</v>
      </c>
      <c r="W12249" t="s">
        <v>1643</v>
      </c>
    </row>
    <row r="12250" spans="1:23" x14ac:dyDescent="0.3">
      <c r="A12250">
        <v>16051</v>
      </c>
      <c r="B12250" s="15" t="s">
        <v>1629</v>
      </c>
      <c r="C12250" t="str">
        <f>_xlfn.XLOOKUP($B12250, STANDARDS!$A:$A, STANDARDS!$B:$B,,0,2)</f>
        <v>Maieberg Fm, Tsumeb Subgp, Otavi Gp</v>
      </c>
      <c r="D12250" t="s">
        <v>1062</v>
      </c>
      <c r="E12250" t="s">
        <v>1172</v>
      </c>
      <c r="F12250">
        <v>15</v>
      </c>
      <c r="G12250">
        <v>-20.2</v>
      </c>
      <c r="H12250">
        <v>0.1</v>
      </c>
      <c r="I12250" t="s">
        <v>592</v>
      </c>
      <c r="J12250" cm="1">
        <f t="array" ref="J12250:L12250">_xlfn.XLOOKUP($C12250, AGE!$A:$A,AGE!$B:$D,,0,2)</f>
        <v>593</v>
      </c>
      <c r="K12250">
        <v>43</v>
      </c>
      <c r="L12250" t="str">
        <v>Hoffman et al. 2004; Clauer and Kröner 1997; Lehmann et al. 2015; Seth et al. 1998; Goscombe et al. 2005 in Hoffman et al. 2021 Earth Science Reviews)</v>
      </c>
      <c r="M12250" t="s">
        <v>1637</v>
      </c>
      <c r="P12250" t="s">
        <v>243</v>
      </c>
      <c r="Q12250">
        <v>2</v>
      </c>
      <c r="V12250">
        <v>1</v>
      </c>
      <c r="W12250" t="s">
        <v>1643</v>
      </c>
    </row>
    <row r="12251" spans="1:23" x14ac:dyDescent="0.3">
      <c r="A12251">
        <v>16052</v>
      </c>
      <c r="B12251" s="15" t="s">
        <v>1629</v>
      </c>
      <c r="C12251" t="str">
        <f>_xlfn.XLOOKUP($B12251, STANDARDS!$A:$A, STANDARDS!$B:$B,,0,2)</f>
        <v>Maieberg Fm, Tsumeb Subgp, Otavi Gp</v>
      </c>
      <c r="D12251" t="s">
        <v>1062</v>
      </c>
      <c r="E12251" t="s">
        <v>1172</v>
      </c>
      <c r="F12251">
        <v>15</v>
      </c>
      <c r="G12251">
        <v>-20.2</v>
      </c>
      <c r="H12251">
        <v>0.1</v>
      </c>
      <c r="I12251" t="s">
        <v>592</v>
      </c>
      <c r="J12251" cm="1">
        <f t="array" ref="J12251:L12251">_xlfn.XLOOKUP($C12251, AGE!$A:$A,AGE!$B:$D,,0,2)</f>
        <v>593</v>
      </c>
      <c r="K12251">
        <v>43</v>
      </c>
      <c r="L12251" t="str">
        <v>Hoffman et al. 2004; Clauer and Kröner 1997; Lehmann et al. 2015; Seth et al. 1998; Goscombe et al. 2005 in Hoffman et al. 2021 Earth Science Reviews)</v>
      </c>
      <c r="M12251" t="s">
        <v>1637</v>
      </c>
      <c r="P12251" t="s">
        <v>243</v>
      </c>
      <c r="Q12251">
        <v>1.8</v>
      </c>
      <c r="V12251">
        <v>1</v>
      </c>
      <c r="W12251" t="s">
        <v>1643</v>
      </c>
    </row>
    <row r="12252" spans="1:23" x14ac:dyDescent="0.3">
      <c r="A12252">
        <v>16053</v>
      </c>
      <c r="B12252" s="15" t="s">
        <v>1629</v>
      </c>
      <c r="C12252" t="str">
        <f>_xlfn.XLOOKUP($B12252, STANDARDS!$A:$A, STANDARDS!$B:$B,,0,2)</f>
        <v>Maieberg Fm, Tsumeb Subgp, Otavi Gp</v>
      </c>
      <c r="D12252" t="s">
        <v>1062</v>
      </c>
      <c r="E12252" t="s">
        <v>1172</v>
      </c>
      <c r="F12252">
        <v>15</v>
      </c>
      <c r="G12252">
        <v>-20.2</v>
      </c>
      <c r="H12252">
        <v>0.1</v>
      </c>
      <c r="I12252" t="s">
        <v>592</v>
      </c>
      <c r="J12252" cm="1">
        <f t="array" ref="J12252:L12252">_xlfn.XLOOKUP($C12252, AGE!$A:$A,AGE!$B:$D,,0,2)</f>
        <v>593</v>
      </c>
      <c r="K12252">
        <v>43</v>
      </c>
      <c r="L12252" t="str">
        <v>Hoffman et al. 2004; Clauer and Kröner 1997; Lehmann et al. 2015; Seth et al. 1998; Goscombe et al. 2005 in Hoffman et al. 2021 Earth Science Reviews)</v>
      </c>
      <c r="M12252" t="s">
        <v>1637</v>
      </c>
      <c r="P12252" t="s">
        <v>243</v>
      </c>
      <c r="Q12252">
        <v>0.9</v>
      </c>
      <c r="V12252">
        <v>1</v>
      </c>
      <c r="W12252" t="s">
        <v>1643</v>
      </c>
    </row>
    <row r="12253" spans="1:23" x14ac:dyDescent="0.3">
      <c r="A12253">
        <v>16054</v>
      </c>
      <c r="B12253" s="15" t="s">
        <v>1629</v>
      </c>
      <c r="C12253" t="str">
        <f>_xlfn.XLOOKUP($B12253, STANDARDS!$A:$A, STANDARDS!$B:$B,,0,2)</f>
        <v>Maieberg Fm, Tsumeb Subgp, Otavi Gp</v>
      </c>
      <c r="D12253" t="s">
        <v>1062</v>
      </c>
      <c r="E12253" t="s">
        <v>1172</v>
      </c>
      <c r="F12253">
        <v>15</v>
      </c>
      <c r="G12253">
        <v>-20.2</v>
      </c>
      <c r="H12253">
        <v>0.1</v>
      </c>
      <c r="I12253" t="s">
        <v>592</v>
      </c>
      <c r="J12253" cm="1">
        <f t="array" ref="J12253:L12253">_xlfn.XLOOKUP($C12253, AGE!$A:$A,AGE!$B:$D,,0,2)</f>
        <v>593</v>
      </c>
      <c r="K12253">
        <v>43</v>
      </c>
      <c r="L12253" t="str">
        <v>Hoffman et al. 2004; Clauer and Kröner 1997; Lehmann et al. 2015; Seth et al. 1998; Goscombe et al. 2005 in Hoffman et al. 2021 Earth Science Reviews)</v>
      </c>
      <c r="M12253" t="s">
        <v>1637</v>
      </c>
      <c r="P12253" t="s">
        <v>243</v>
      </c>
      <c r="Q12253">
        <v>0.9</v>
      </c>
      <c r="V12253">
        <v>1</v>
      </c>
      <c r="W12253" t="s">
        <v>1643</v>
      </c>
    </row>
    <row r="12254" spans="1:23" x14ac:dyDescent="0.3">
      <c r="A12254">
        <v>16055</v>
      </c>
      <c r="B12254" s="15" t="s">
        <v>1629</v>
      </c>
      <c r="C12254" t="str">
        <f>_xlfn.XLOOKUP($B12254, STANDARDS!$A:$A, STANDARDS!$B:$B,,0,2)</f>
        <v>Maieberg Fm, Tsumeb Subgp, Otavi Gp</v>
      </c>
      <c r="D12254" t="s">
        <v>1062</v>
      </c>
      <c r="E12254" t="s">
        <v>1172</v>
      </c>
      <c r="F12254">
        <v>15</v>
      </c>
      <c r="G12254">
        <v>-20.2</v>
      </c>
      <c r="H12254">
        <v>0.1</v>
      </c>
      <c r="I12254" t="s">
        <v>592</v>
      </c>
      <c r="J12254" cm="1">
        <f t="array" ref="J12254:L12254">_xlfn.XLOOKUP($C12254, AGE!$A:$A,AGE!$B:$D,,0,2)</f>
        <v>593</v>
      </c>
      <c r="K12254">
        <v>43</v>
      </c>
      <c r="L12254" t="str">
        <v>Hoffman et al. 2004; Clauer and Kröner 1997; Lehmann et al. 2015; Seth et al. 1998; Goscombe et al. 2005 in Hoffman et al. 2021 Earth Science Reviews)</v>
      </c>
      <c r="M12254" t="s">
        <v>1637</v>
      </c>
      <c r="P12254" t="s">
        <v>243</v>
      </c>
      <c r="Q12254">
        <v>1.1000000000000001</v>
      </c>
      <c r="V12254">
        <v>1</v>
      </c>
      <c r="W12254" t="s">
        <v>1643</v>
      </c>
    </row>
    <row r="12255" spans="1:23" x14ac:dyDescent="0.3">
      <c r="A12255">
        <v>16056</v>
      </c>
      <c r="B12255" s="15" t="s">
        <v>1629</v>
      </c>
      <c r="C12255" t="str">
        <f>_xlfn.XLOOKUP($B12255, STANDARDS!$A:$A, STANDARDS!$B:$B,,0,2)</f>
        <v>Maieberg Fm, Tsumeb Subgp, Otavi Gp</v>
      </c>
      <c r="D12255" t="s">
        <v>1062</v>
      </c>
      <c r="E12255" t="s">
        <v>1172</v>
      </c>
      <c r="F12255">
        <v>15</v>
      </c>
      <c r="G12255">
        <v>-20.2</v>
      </c>
      <c r="H12255">
        <v>0.1</v>
      </c>
      <c r="I12255" t="s">
        <v>592</v>
      </c>
      <c r="J12255" cm="1">
        <f t="array" ref="J12255:L12255">_xlfn.XLOOKUP($C12255, AGE!$A:$A,AGE!$B:$D,,0,2)</f>
        <v>593</v>
      </c>
      <c r="K12255">
        <v>43</v>
      </c>
      <c r="L12255" t="str">
        <v>Hoffman et al. 2004; Clauer and Kröner 1997; Lehmann et al. 2015; Seth et al. 1998; Goscombe et al. 2005 in Hoffman et al. 2021 Earth Science Reviews)</v>
      </c>
      <c r="M12255" t="s">
        <v>1637</v>
      </c>
      <c r="P12255" t="s">
        <v>243</v>
      </c>
      <c r="Q12255">
        <v>0.7</v>
      </c>
      <c r="V12255">
        <v>1</v>
      </c>
      <c r="W12255" t="s">
        <v>1643</v>
      </c>
    </row>
    <row r="12256" spans="1:23" x14ac:dyDescent="0.3">
      <c r="A12256">
        <v>16057</v>
      </c>
      <c r="B12256" s="15" t="s">
        <v>1629</v>
      </c>
      <c r="C12256" t="str">
        <f>_xlfn.XLOOKUP($B12256, STANDARDS!$A:$A, STANDARDS!$B:$B,,0,2)</f>
        <v>Maieberg Fm, Tsumeb Subgp, Otavi Gp</v>
      </c>
      <c r="D12256" t="s">
        <v>1062</v>
      </c>
      <c r="E12256" t="s">
        <v>1172</v>
      </c>
      <c r="F12256">
        <v>15</v>
      </c>
      <c r="G12256">
        <v>-20.2</v>
      </c>
      <c r="H12256">
        <v>0.1</v>
      </c>
      <c r="I12256" t="s">
        <v>592</v>
      </c>
      <c r="J12256" cm="1">
        <f t="array" ref="J12256:L12256">_xlfn.XLOOKUP($C12256, AGE!$A:$A,AGE!$B:$D,,0,2)</f>
        <v>593</v>
      </c>
      <c r="K12256">
        <v>43</v>
      </c>
      <c r="L12256" t="str">
        <v>Hoffman et al. 2004; Clauer and Kröner 1997; Lehmann et al. 2015; Seth et al. 1998; Goscombe et al. 2005 in Hoffman et al. 2021 Earth Science Reviews)</v>
      </c>
      <c r="M12256" t="s">
        <v>1637</v>
      </c>
      <c r="P12256" t="s">
        <v>243</v>
      </c>
      <c r="Q12256">
        <v>0.9</v>
      </c>
      <c r="V12256">
        <v>1</v>
      </c>
      <c r="W12256" t="s">
        <v>1643</v>
      </c>
    </row>
    <row r="12257" spans="1:23" x14ac:dyDescent="0.3">
      <c r="A12257">
        <v>16058</v>
      </c>
      <c r="B12257" s="15" t="s">
        <v>1629</v>
      </c>
      <c r="C12257" t="str">
        <f>_xlfn.XLOOKUP($B12257, STANDARDS!$A:$A, STANDARDS!$B:$B,,0,2)</f>
        <v>Maieberg Fm, Tsumeb Subgp, Otavi Gp</v>
      </c>
      <c r="D12257" t="s">
        <v>1062</v>
      </c>
      <c r="E12257" t="s">
        <v>1172</v>
      </c>
      <c r="F12257">
        <v>15</v>
      </c>
      <c r="G12257">
        <v>-20.2</v>
      </c>
      <c r="H12257">
        <v>0.1</v>
      </c>
      <c r="I12257" t="s">
        <v>592</v>
      </c>
      <c r="J12257" cm="1">
        <f t="array" ref="J12257:L12257">_xlfn.XLOOKUP($C12257, AGE!$A:$A,AGE!$B:$D,,0,2)</f>
        <v>593</v>
      </c>
      <c r="K12257">
        <v>43</v>
      </c>
      <c r="L12257" t="str">
        <v>Hoffman et al. 2004; Clauer and Kröner 1997; Lehmann et al. 2015; Seth et al. 1998; Goscombe et al. 2005 in Hoffman et al. 2021 Earth Science Reviews)</v>
      </c>
      <c r="M12257" t="s">
        <v>1637</v>
      </c>
      <c r="P12257" t="s">
        <v>243</v>
      </c>
      <c r="Q12257">
        <v>-0.9</v>
      </c>
      <c r="V12257">
        <v>1</v>
      </c>
      <c r="W12257" t="s">
        <v>1643</v>
      </c>
    </row>
    <row r="12258" spans="1:23" x14ac:dyDescent="0.3">
      <c r="A12258">
        <v>16059</v>
      </c>
      <c r="B12258" s="15" t="s">
        <v>1629</v>
      </c>
      <c r="C12258" t="str">
        <f>_xlfn.XLOOKUP($B12258, STANDARDS!$A:$A, STANDARDS!$B:$B,,0,2)</f>
        <v>Maieberg Fm, Tsumeb Subgp, Otavi Gp</v>
      </c>
      <c r="D12258" t="s">
        <v>1062</v>
      </c>
      <c r="E12258" t="s">
        <v>1172</v>
      </c>
      <c r="F12258">
        <v>15</v>
      </c>
      <c r="G12258">
        <v>-20.2</v>
      </c>
      <c r="H12258">
        <v>0.1</v>
      </c>
      <c r="I12258" t="s">
        <v>592</v>
      </c>
      <c r="J12258" cm="1">
        <f t="array" ref="J12258:L12258">_xlfn.XLOOKUP($C12258, AGE!$A:$A,AGE!$B:$D,,0,2)</f>
        <v>593</v>
      </c>
      <c r="K12258">
        <v>43</v>
      </c>
      <c r="L12258" t="str">
        <v>Hoffman et al. 2004; Clauer and Kröner 1997; Lehmann et al. 2015; Seth et al. 1998; Goscombe et al. 2005 in Hoffman et al. 2021 Earth Science Reviews)</v>
      </c>
      <c r="M12258" t="s">
        <v>1637</v>
      </c>
      <c r="P12258" t="s">
        <v>243</v>
      </c>
      <c r="Q12258">
        <v>1.1000000000000001</v>
      </c>
      <c r="V12258">
        <v>1</v>
      </c>
      <c r="W12258" t="s">
        <v>1643</v>
      </c>
    </row>
    <row r="12259" spans="1:23" x14ac:dyDescent="0.3">
      <c r="A12259">
        <v>16060</v>
      </c>
      <c r="B12259" s="15" t="s">
        <v>1629</v>
      </c>
      <c r="C12259" t="str">
        <f>_xlfn.XLOOKUP($B12259, STANDARDS!$A:$A, STANDARDS!$B:$B,,0,2)</f>
        <v>Maieberg Fm, Tsumeb Subgp, Otavi Gp</v>
      </c>
      <c r="D12259" t="s">
        <v>1062</v>
      </c>
      <c r="E12259" t="s">
        <v>1172</v>
      </c>
      <c r="F12259">
        <v>15</v>
      </c>
      <c r="G12259">
        <v>-20.2</v>
      </c>
      <c r="H12259">
        <v>0.1</v>
      </c>
      <c r="I12259" t="s">
        <v>592</v>
      </c>
      <c r="J12259" cm="1">
        <f t="array" ref="J12259:L12259">_xlfn.XLOOKUP($C12259, AGE!$A:$A,AGE!$B:$D,,0,2)</f>
        <v>593</v>
      </c>
      <c r="K12259">
        <v>43</v>
      </c>
      <c r="L12259" t="str">
        <v>Hoffman et al. 2004; Clauer and Kröner 1997; Lehmann et al. 2015; Seth et al. 1998; Goscombe et al. 2005 in Hoffman et al. 2021 Earth Science Reviews)</v>
      </c>
      <c r="M12259" t="s">
        <v>1637</v>
      </c>
      <c r="P12259" t="s">
        <v>243</v>
      </c>
      <c r="Q12259">
        <v>1.1000000000000001</v>
      </c>
      <c r="V12259">
        <v>1</v>
      </c>
      <c r="W12259" t="s">
        <v>1643</v>
      </c>
    </row>
    <row r="12260" spans="1:23" x14ac:dyDescent="0.3">
      <c r="A12260">
        <v>16061</v>
      </c>
      <c r="B12260" s="15" t="s">
        <v>1629</v>
      </c>
      <c r="C12260" t="str">
        <f>_xlfn.XLOOKUP($B12260, STANDARDS!$A:$A, STANDARDS!$B:$B,,0,2)</f>
        <v>Maieberg Fm, Tsumeb Subgp, Otavi Gp</v>
      </c>
      <c r="D12260" t="s">
        <v>1062</v>
      </c>
      <c r="E12260" t="s">
        <v>1172</v>
      </c>
      <c r="F12260">
        <v>15</v>
      </c>
      <c r="G12260">
        <v>-20.2</v>
      </c>
      <c r="H12260">
        <v>0.1</v>
      </c>
      <c r="I12260" t="s">
        <v>592</v>
      </c>
      <c r="J12260" cm="1">
        <f t="array" ref="J12260:L12260">_xlfn.XLOOKUP($C12260, AGE!$A:$A,AGE!$B:$D,,0,2)</f>
        <v>593</v>
      </c>
      <c r="K12260">
        <v>43</v>
      </c>
      <c r="L12260" t="str">
        <v>Hoffman et al. 2004; Clauer and Kröner 1997; Lehmann et al. 2015; Seth et al. 1998; Goscombe et al. 2005 in Hoffman et al. 2021 Earth Science Reviews)</v>
      </c>
      <c r="M12260" t="s">
        <v>1637</v>
      </c>
      <c r="P12260" t="s">
        <v>243</v>
      </c>
      <c r="Q12260">
        <v>-0.6</v>
      </c>
      <c r="V12260">
        <v>1</v>
      </c>
      <c r="W12260" t="s">
        <v>1643</v>
      </c>
    </row>
    <row r="12261" spans="1:23" x14ac:dyDescent="0.3">
      <c r="A12261">
        <v>16062</v>
      </c>
      <c r="B12261" s="15" t="s">
        <v>1629</v>
      </c>
      <c r="C12261" t="str">
        <f>_xlfn.XLOOKUP($B12261, STANDARDS!$A:$A, STANDARDS!$B:$B,,0,2)</f>
        <v>Maieberg Fm, Tsumeb Subgp, Otavi Gp</v>
      </c>
      <c r="D12261" t="s">
        <v>1062</v>
      </c>
      <c r="E12261" t="s">
        <v>1172</v>
      </c>
      <c r="F12261">
        <v>15</v>
      </c>
      <c r="G12261">
        <v>-20.2</v>
      </c>
      <c r="H12261">
        <v>0.1</v>
      </c>
      <c r="I12261" t="s">
        <v>592</v>
      </c>
      <c r="J12261" cm="1">
        <f t="array" ref="J12261:L12261">_xlfn.XLOOKUP($C12261, AGE!$A:$A,AGE!$B:$D,,0,2)</f>
        <v>593</v>
      </c>
      <c r="K12261">
        <v>43</v>
      </c>
      <c r="L12261" t="str">
        <v>Hoffman et al. 2004; Clauer and Kröner 1997; Lehmann et al. 2015; Seth et al. 1998; Goscombe et al. 2005 in Hoffman et al. 2021 Earth Science Reviews)</v>
      </c>
      <c r="M12261" t="s">
        <v>1637</v>
      </c>
      <c r="P12261" t="s">
        <v>243</v>
      </c>
      <c r="Q12261">
        <v>1.3</v>
      </c>
      <c r="V12261">
        <v>1</v>
      </c>
      <c r="W12261" t="s">
        <v>1643</v>
      </c>
    </row>
    <row r="12262" spans="1:23" x14ac:dyDescent="0.3">
      <c r="A12262">
        <v>16063</v>
      </c>
      <c r="B12262" s="15" t="s">
        <v>1629</v>
      </c>
      <c r="C12262" t="str">
        <f>_xlfn.XLOOKUP($B12262, STANDARDS!$A:$A, STANDARDS!$B:$B,,0,2)</f>
        <v>Maieberg Fm, Tsumeb Subgp, Otavi Gp</v>
      </c>
      <c r="D12262" t="s">
        <v>1062</v>
      </c>
      <c r="E12262" t="s">
        <v>1172</v>
      </c>
      <c r="F12262">
        <v>15</v>
      </c>
      <c r="G12262">
        <v>-20.2</v>
      </c>
      <c r="H12262">
        <v>0.1</v>
      </c>
      <c r="I12262" t="s">
        <v>592</v>
      </c>
      <c r="J12262" cm="1">
        <f t="array" ref="J12262:L12262">_xlfn.XLOOKUP($C12262, AGE!$A:$A,AGE!$B:$D,,0,2)</f>
        <v>593</v>
      </c>
      <c r="K12262">
        <v>43</v>
      </c>
      <c r="L12262" t="str">
        <v>Hoffman et al. 2004; Clauer and Kröner 1997; Lehmann et al. 2015; Seth et al. 1998; Goscombe et al. 2005 in Hoffman et al. 2021 Earth Science Reviews)</v>
      </c>
      <c r="M12262" t="s">
        <v>1637</v>
      </c>
      <c r="P12262" t="s">
        <v>243</v>
      </c>
      <c r="Q12262">
        <v>1.7</v>
      </c>
      <c r="V12262">
        <v>1</v>
      </c>
      <c r="W12262" t="s">
        <v>1643</v>
      </c>
    </row>
    <row r="12263" spans="1:23" x14ac:dyDescent="0.3">
      <c r="A12263">
        <v>16064</v>
      </c>
      <c r="B12263" s="15" t="s">
        <v>1629</v>
      </c>
      <c r="C12263" t="str">
        <f>_xlfn.XLOOKUP($B12263, STANDARDS!$A:$A, STANDARDS!$B:$B,,0,2)</f>
        <v>Maieberg Fm, Tsumeb Subgp, Otavi Gp</v>
      </c>
      <c r="D12263" t="s">
        <v>1062</v>
      </c>
      <c r="E12263" t="s">
        <v>1172</v>
      </c>
      <c r="F12263">
        <v>15</v>
      </c>
      <c r="G12263">
        <v>-20.2</v>
      </c>
      <c r="H12263">
        <v>0.1</v>
      </c>
      <c r="I12263" t="s">
        <v>592</v>
      </c>
      <c r="J12263" cm="1">
        <f t="array" ref="J12263:L12263">_xlfn.XLOOKUP($C12263, AGE!$A:$A,AGE!$B:$D,,0,2)</f>
        <v>593</v>
      </c>
      <c r="K12263">
        <v>43</v>
      </c>
      <c r="L12263" t="str">
        <v>Hoffman et al. 2004; Clauer and Kröner 1997; Lehmann et al. 2015; Seth et al. 1998; Goscombe et al. 2005 in Hoffman et al. 2021 Earth Science Reviews)</v>
      </c>
      <c r="M12263" t="s">
        <v>1637</v>
      </c>
      <c r="P12263" t="s">
        <v>243</v>
      </c>
      <c r="Q12263">
        <v>1</v>
      </c>
      <c r="V12263">
        <v>1</v>
      </c>
      <c r="W12263" t="s">
        <v>1643</v>
      </c>
    </row>
    <row r="12264" spans="1:23" x14ac:dyDescent="0.3">
      <c r="A12264">
        <v>16065</v>
      </c>
      <c r="B12264" s="15" t="s">
        <v>1629</v>
      </c>
      <c r="C12264" t="str">
        <f>_xlfn.XLOOKUP($B12264, STANDARDS!$A:$A, STANDARDS!$B:$B,,0,2)</f>
        <v>Maieberg Fm, Tsumeb Subgp, Otavi Gp</v>
      </c>
      <c r="D12264" t="s">
        <v>1062</v>
      </c>
      <c r="E12264" t="s">
        <v>1172</v>
      </c>
      <c r="F12264">
        <v>15</v>
      </c>
      <c r="G12264">
        <v>-20.2</v>
      </c>
      <c r="H12264">
        <v>0.1</v>
      </c>
      <c r="I12264" t="s">
        <v>592</v>
      </c>
      <c r="J12264" cm="1">
        <f t="array" ref="J12264:L12264">_xlfn.XLOOKUP($C12264, AGE!$A:$A,AGE!$B:$D,,0,2)</f>
        <v>593</v>
      </c>
      <c r="K12264">
        <v>43</v>
      </c>
      <c r="L12264" t="str">
        <v>Hoffman et al. 2004; Clauer and Kröner 1997; Lehmann et al. 2015; Seth et al. 1998; Goscombe et al. 2005 in Hoffman et al. 2021 Earth Science Reviews)</v>
      </c>
      <c r="M12264" t="s">
        <v>1637</v>
      </c>
      <c r="P12264" t="s">
        <v>243</v>
      </c>
      <c r="Q12264">
        <v>1.1000000000000001</v>
      </c>
      <c r="V12264">
        <v>1</v>
      </c>
      <c r="W12264" t="s">
        <v>1643</v>
      </c>
    </row>
    <row r="12265" spans="1:23" x14ac:dyDescent="0.3">
      <c r="A12265">
        <v>16066</v>
      </c>
      <c r="B12265" s="15" t="s">
        <v>1629</v>
      </c>
      <c r="C12265" t="str">
        <f>_xlfn.XLOOKUP($B12265, STANDARDS!$A:$A, STANDARDS!$B:$B,,0,2)</f>
        <v>Maieberg Fm, Tsumeb Subgp, Otavi Gp</v>
      </c>
      <c r="D12265" t="s">
        <v>1062</v>
      </c>
      <c r="E12265" t="s">
        <v>1172</v>
      </c>
      <c r="F12265">
        <v>15</v>
      </c>
      <c r="G12265">
        <v>-20.2</v>
      </c>
      <c r="H12265">
        <v>0.1</v>
      </c>
      <c r="I12265" t="s">
        <v>592</v>
      </c>
      <c r="J12265" cm="1">
        <f t="array" ref="J12265:L12265">_xlfn.XLOOKUP($C12265, AGE!$A:$A,AGE!$B:$D,,0,2)</f>
        <v>593</v>
      </c>
      <c r="K12265">
        <v>43</v>
      </c>
      <c r="L12265" t="str">
        <v>Hoffman et al. 2004; Clauer and Kröner 1997; Lehmann et al. 2015; Seth et al. 1998; Goscombe et al. 2005 in Hoffman et al. 2021 Earth Science Reviews)</v>
      </c>
      <c r="M12265" t="s">
        <v>1637</v>
      </c>
      <c r="P12265" t="s">
        <v>243</v>
      </c>
      <c r="Q12265">
        <v>1.9</v>
      </c>
      <c r="V12265">
        <v>1</v>
      </c>
      <c r="W12265" t="s">
        <v>1643</v>
      </c>
    </row>
    <row r="12266" spans="1:23" x14ac:dyDescent="0.3">
      <c r="A12266">
        <v>16067</v>
      </c>
      <c r="B12266" s="15" t="s">
        <v>1629</v>
      </c>
      <c r="C12266" t="str">
        <f>_xlfn.XLOOKUP($B12266, STANDARDS!$A:$A, STANDARDS!$B:$B,,0,2)</f>
        <v>Maieberg Fm, Tsumeb Subgp, Otavi Gp</v>
      </c>
      <c r="D12266" t="s">
        <v>1062</v>
      </c>
      <c r="E12266" t="s">
        <v>1172</v>
      </c>
      <c r="F12266">
        <v>15</v>
      </c>
      <c r="G12266">
        <v>-20.2</v>
      </c>
      <c r="H12266">
        <v>0.1</v>
      </c>
      <c r="I12266" t="s">
        <v>592</v>
      </c>
      <c r="J12266" cm="1">
        <f t="array" ref="J12266:L12266">_xlfn.XLOOKUP($C12266, AGE!$A:$A,AGE!$B:$D,,0,2)</f>
        <v>593</v>
      </c>
      <c r="K12266">
        <v>43</v>
      </c>
      <c r="L12266" t="str">
        <v>Hoffman et al. 2004; Clauer and Kröner 1997; Lehmann et al. 2015; Seth et al. 1998; Goscombe et al. 2005 in Hoffman et al. 2021 Earth Science Reviews)</v>
      </c>
      <c r="M12266" t="s">
        <v>1637</v>
      </c>
      <c r="P12266" t="s">
        <v>243</v>
      </c>
      <c r="Q12266">
        <v>1.6</v>
      </c>
      <c r="V12266">
        <v>1</v>
      </c>
      <c r="W12266" t="s">
        <v>1643</v>
      </c>
    </row>
    <row r="12267" spans="1:23" x14ac:dyDescent="0.3">
      <c r="A12267">
        <v>16068</v>
      </c>
      <c r="B12267" s="15" t="s">
        <v>1629</v>
      </c>
      <c r="C12267" t="str">
        <f>_xlfn.XLOOKUP($B12267, STANDARDS!$A:$A, STANDARDS!$B:$B,,0,2)</f>
        <v>Maieberg Fm, Tsumeb Subgp, Otavi Gp</v>
      </c>
      <c r="D12267" t="s">
        <v>1062</v>
      </c>
      <c r="E12267" t="s">
        <v>1172</v>
      </c>
      <c r="F12267">
        <v>15</v>
      </c>
      <c r="G12267">
        <v>-20.2</v>
      </c>
      <c r="H12267">
        <v>0.1</v>
      </c>
      <c r="I12267" t="s">
        <v>592</v>
      </c>
      <c r="J12267" cm="1">
        <f t="array" ref="J12267:L12267">_xlfn.XLOOKUP($C12267, AGE!$A:$A,AGE!$B:$D,,0,2)</f>
        <v>593</v>
      </c>
      <c r="K12267">
        <v>43</v>
      </c>
      <c r="L12267" t="str">
        <v>Hoffman et al. 2004; Clauer and Kröner 1997; Lehmann et al. 2015; Seth et al. 1998; Goscombe et al. 2005 in Hoffman et al. 2021 Earth Science Reviews)</v>
      </c>
      <c r="M12267" t="s">
        <v>1637</v>
      </c>
      <c r="P12267" t="s">
        <v>243</v>
      </c>
      <c r="Q12267">
        <v>0.5</v>
      </c>
      <c r="V12267">
        <v>1</v>
      </c>
      <c r="W12267" t="s">
        <v>1643</v>
      </c>
    </row>
    <row r="12268" spans="1:23" x14ac:dyDescent="0.3">
      <c r="A12268">
        <v>16069</v>
      </c>
      <c r="B12268" s="15" t="s">
        <v>1629</v>
      </c>
      <c r="C12268" t="str">
        <f>_xlfn.XLOOKUP($B12268, STANDARDS!$A:$A, STANDARDS!$B:$B,,0,2)</f>
        <v>Maieberg Fm, Tsumeb Subgp, Otavi Gp</v>
      </c>
      <c r="D12268" t="s">
        <v>1062</v>
      </c>
      <c r="E12268" t="s">
        <v>1172</v>
      </c>
      <c r="F12268">
        <v>15</v>
      </c>
      <c r="G12268">
        <v>-20.2</v>
      </c>
      <c r="H12268">
        <v>0.1</v>
      </c>
      <c r="I12268" t="s">
        <v>592</v>
      </c>
      <c r="J12268" cm="1">
        <f t="array" ref="J12268:L12268">_xlfn.XLOOKUP($C12268, AGE!$A:$A,AGE!$B:$D,,0,2)</f>
        <v>593</v>
      </c>
      <c r="K12268">
        <v>43</v>
      </c>
      <c r="L12268" t="str">
        <v>Hoffman et al. 2004; Clauer and Kröner 1997; Lehmann et al. 2015; Seth et al. 1998; Goscombe et al. 2005 in Hoffman et al. 2021 Earth Science Reviews)</v>
      </c>
      <c r="M12268" t="s">
        <v>1637</v>
      </c>
      <c r="P12268" t="s">
        <v>243</v>
      </c>
      <c r="Q12268">
        <v>0.8</v>
      </c>
      <c r="V12268">
        <v>1</v>
      </c>
      <c r="W12268" t="s">
        <v>1643</v>
      </c>
    </row>
    <row r="12269" spans="1:23" x14ac:dyDescent="0.3">
      <c r="A12269">
        <v>16070</v>
      </c>
      <c r="B12269" s="15" t="s">
        <v>1629</v>
      </c>
      <c r="C12269" t="str">
        <f>_xlfn.XLOOKUP($B12269, STANDARDS!$A:$A, STANDARDS!$B:$B,,0,2)</f>
        <v>Maieberg Fm, Tsumeb Subgp, Otavi Gp</v>
      </c>
      <c r="D12269" t="s">
        <v>1062</v>
      </c>
      <c r="E12269" t="s">
        <v>1172</v>
      </c>
      <c r="F12269">
        <v>15</v>
      </c>
      <c r="G12269">
        <v>-20.2</v>
      </c>
      <c r="H12269">
        <v>0.1</v>
      </c>
      <c r="I12269" t="s">
        <v>592</v>
      </c>
      <c r="J12269" cm="1">
        <f t="array" ref="J12269:L12269">_xlfn.XLOOKUP($C12269, AGE!$A:$A,AGE!$B:$D,,0,2)</f>
        <v>593</v>
      </c>
      <c r="K12269">
        <v>43</v>
      </c>
      <c r="L12269" t="str">
        <v>Hoffman et al. 2004; Clauer and Kröner 1997; Lehmann et al. 2015; Seth et al. 1998; Goscombe et al. 2005 in Hoffman et al. 2021 Earth Science Reviews)</v>
      </c>
      <c r="M12269" t="s">
        <v>1637</v>
      </c>
      <c r="P12269" t="s">
        <v>243</v>
      </c>
      <c r="Q12269">
        <v>1.5</v>
      </c>
      <c r="V12269">
        <v>1</v>
      </c>
      <c r="W12269" t="s">
        <v>1643</v>
      </c>
    </row>
    <row r="12270" spans="1:23" x14ac:dyDescent="0.3">
      <c r="A12270">
        <v>16071</v>
      </c>
      <c r="B12270" s="15" t="s">
        <v>1629</v>
      </c>
      <c r="C12270" t="str">
        <f>_xlfn.XLOOKUP($B12270, STANDARDS!$A:$A, STANDARDS!$B:$B,,0,2)</f>
        <v>Maieberg Fm, Tsumeb Subgp, Otavi Gp</v>
      </c>
      <c r="D12270" t="s">
        <v>1062</v>
      </c>
      <c r="E12270" t="s">
        <v>1172</v>
      </c>
      <c r="F12270">
        <v>15</v>
      </c>
      <c r="G12270">
        <v>-20.2</v>
      </c>
      <c r="H12270">
        <v>0.1</v>
      </c>
      <c r="I12270" t="s">
        <v>592</v>
      </c>
      <c r="J12270" cm="1">
        <f t="array" ref="J12270:L12270">_xlfn.XLOOKUP($C12270, AGE!$A:$A,AGE!$B:$D,,0,2)</f>
        <v>593</v>
      </c>
      <c r="K12270">
        <v>43</v>
      </c>
      <c r="L12270" t="str">
        <v>Hoffman et al. 2004; Clauer and Kröner 1997; Lehmann et al. 2015; Seth et al. 1998; Goscombe et al. 2005 in Hoffman et al. 2021 Earth Science Reviews)</v>
      </c>
      <c r="M12270" t="s">
        <v>1637</v>
      </c>
      <c r="P12270" t="s">
        <v>243</v>
      </c>
      <c r="Q12270">
        <v>1.1000000000000001</v>
      </c>
      <c r="V12270">
        <v>1</v>
      </c>
      <c r="W12270" t="s">
        <v>1643</v>
      </c>
    </row>
    <row r="12271" spans="1:23" x14ac:dyDescent="0.3">
      <c r="A12271">
        <v>16072</v>
      </c>
      <c r="B12271" s="15" t="s">
        <v>1629</v>
      </c>
      <c r="C12271" t="str">
        <f>_xlfn.XLOOKUP($B12271, STANDARDS!$A:$A, STANDARDS!$B:$B,,0,2)</f>
        <v>Maieberg Fm, Tsumeb Subgp, Otavi Gp</v>
      </c>
      <c r="D12271" t="s">
        <v>1062</v>
      </c>
      <c r="E12271" t="s">
        <v>1172</v>
      </c>
      <c r="F12271">
        <v>15</v>
      </c>
      <c r="G12271">
        <v>-20.2</v>
      </c>
      <c r="H12271">
        <v>0.1</v>
      </c>
      <c r="I12271" t="s">
        <v>592</v>
      </c>
      <c r="J12271" cm="1">
        <f t="array" ref="J12271:L12271">_xlfn.XLOOKUP($C12271, AGE!$A:$A,AGE!$B:$D,,0,2)</f>
        <v>593</v>
      </c>
      <c r="K12271">
        <v>43</v>
      </c>
      <c r="L12271" t="str">
        <v>Hoffman et al. 2004; Clauer and Kröner 1997; Lehmann et al. 2015; Seth et al. 1998; Goscombe et al. 2005 in Hoffman et al. 2021 Earth Science Reviews)</v>
      </c>
      <c r="M12271" t="s">
        <v>1637</v>
      </c>
      <c r="P12271" t="s">
        <v>243</v>
      </c>
      <c r="Q12271">
        <v>1.3</v>
      </c>
      <c r="V12271">
        <v>1</v>
      </c>
      <c r="W12271" t="s">
        <v>1643</v>
      </c>
    </row>
    <row r="12272" spans="1:23" x14ac:dyDescent="0.3">
      <c r="A12272">
        <v>16073</v>
      </c>
      <c r="B12272" s="15" t="s">
        <v>1629</v>
      </c>
      <c r="C12272" t="str">
        <f>_xlfn.XLOOKUP($B12272, STANDARDS!$A:$A, STANDARDS!$B:$B,,0,2)</f>
        <v>Maieberg Fm, Tsumeb Subgp, Otavi Gp</v>
      </c>
      <c r="D12272" t="s">
        <v>1062</v>
      </c>
      <c r="E12272" t="s">
        <v>1172</v>
      </c>
      <c r="F12272">
        <v>15</v>
      </c>
      <c r="G12272">
        <v>-20.2</v>
      </c>
      <c r="H12272">
        <v>0.1</v>
      </c>
      <c r="I12272" t="s">
        <v>592</v>
      </c>
      <c r="J12272" cm="1">
        <f t="array" ref="J12272:L12272">_xlfn.XLOOKUP($C12272, AGE!$A:$A,AGE!$B:$D,,0,2)</f>
        <v>593</v>
      </c>
      <c r="K12272">
        <v>43</v>
      </c>
      <c r="L12272" t="str">
        <v>Hoffman et al. 2004; Clauer and Kröner 1997; Lehmann et al. 2015; Seth et al. 1998; Goscombe et al. 2005 in Hoffman et al. 2021 Earth Science Reviews)</v>
      </c>
      <c r="M12272" t="s">
        <v>1637</v>
      </c>
      <c r="P12272" t="s">
        <v>243</v>
      </c>
      <c r="Q12272">
        <v>1.6</v>
      </c>
      <c r="V12272">
        <v>1</v>
      </c>
      <c r="W12272" t="s">
        <v>1643</v>
      </c>
    </row>
    <row r="12273" spans="1:23" x14ac:dyDescent="0.3">
      <c r="A12273">
        <v>16074</v>
      </c>
      <c r="B12273" s="15" t="s">
        <v>1629</v>
      </c>
      <c r="C12273" t="str">
        <f>_xlfn.XLOOKUP($B12273, STANDARDS!$A:$A, STANDARDS!$B:$B,,0,2)</f>
        <v>Maieberg Fm, Tsumeb Subgp, Otavi Gp</v>
      </c>
      <c r="D12273" t="s">
        <v>1062</v>
      </c>
      <c r="E12273" t="s">
        <v>1172</v>
      </c>
      <c r="F12273">
        <v>15</v>
      </c>
      <c r="G12273">
        <v>-20.2</v>
      </c>
      <c r="H12273">
        <v>0.1</v>
      </c>
      <c r="I12273" t="s">
        <v>592</v>
      </c>
      <c r="J12273" cm="1">
        <f t="array" ref="J12273:L12273">_xlfn.XLOOKUP($C12273, AGE!$A:$A,AGE!$B:$D,,0,2)</f>
        <v>593</v>
      </c>
      <c r="K12273">
        <v>43</v>
      </c>
      <c r="L12273" t="str">
        <v>Hoffman et al. 2004; Clauer and Kröner 1997; Lehmann et al. 2015; Seth et al. 1998; Goscombe et al. 2005 in Hoffman et al. 2021 Earth Science Reviews)</v>
      </c>
      <c r="M12273" t="s">
        <v>1637</v>
      </c>
      <c r="P12273" t="s">
        <v>243</v>
      </c>
      <c r="Q12273">
        <v>0.5</v>
      </c>
      <c r="V12273">
        <v>1</v>
      </c>
      <c r="W12273" t="s">
        <v>1643</v>
      </c>
    </row>
    <row r="12274" spans="1:23" x14ac:dyDescent="0.3">
      <c r="A12274">
        <v>16075</v>
      </c>
      <c r="B12274" s="15" t="s">
        <v>1629</v>
      </c>
      <c r="C12274" t="str">
        <f>_xlfn.XLOOKUP($B12274, STANDARDS!$A:$A, STANDARDS!$B:$B,,0,2)</f>
        <v>Maieberg Fm, Tsumeb Subgp, Otavi Gp</v>
      </c>
      <c r="D12274" t="s">
        <v>1062</v>
      </c>
      <c r="E12274" t="s">
        <v>1172</v>
      </c>
      <c r="F12274">
        <v>15</v>
      </c>
      <c r="G12274">
        <v>-20.2</v>
      </c>
      <c r="H12274">
        <v>0.1</v>
      </c>
      <c r="I12274" t="s">
        <v>592</v>
      </c>
      <c r="J12274" cm="1">
        <f t="array" ref="J12274:L12274">_xlfn.XLOOKUP($C12274, AGE!$A:$A,AGE!$B:$D,,0,2)</f>
        <v>593</v>
      </c>
      <c r="K12274">
        <v>43</v>
      </c>
      <c r="L12274" t="str">
        <v>Hoffman et al. 2004; Clauer and Kröner 1997; Lehmann et al. 2015; Seth et al. 1998; Goscombe et al. 2005 in Hoffman et al. 2021 Earth Science Reviews)</v>
      </c>
      <c r="M12274" t="s">
        <v>1637</v>
      </c>
      <c r="P12274" t="s">
        <v>243</v>
      </c>
      <c r="Q12274">
        <v>2.4</v>
      </c>
      <c r="V12274">
        <v>1</v>
      </c>
      <c r="W12274" t="s">
        <v>1643</v>
      </c>
    </row>
    <row r="12275" spans="1:23" x14ac:dyDescent="0.3">
      <c r="A12275">
        <v>16076</v>
      </c>
      <c r="B12275" s="15" t="s">
        <v>1629</v>
      </c>
      <c r="C12275" t="str">
        <f>_xlfn.XLOOKUP($B12275, STANDARDS!$A:$A, STANDARDS!$B:$B,,0,2)</f>
        <v>Maieberg Fm, Tsumeb Subgp, Otavi Gp</v>
      </c>
      <c r="D12275" t="s">
        <v>1062</v>
      </c>
      <c r="E12275" t="s">
        <v>1172</v>
      </c>
      <c r="F12275">
        <v>15</v>
      </c>
      <c r="G12275">
        <v>-20.2</v>
      </c>
      <c r="H12275">
        <v>0.1</v>
      </c>
      <c r="I12275" t="s">
        <v>592</v>
      </c>
      <c r="J12275" cm="1">
        <f t="array" ref="J12275:L12275">_xlfn.XLOOKUP($C12275, AGE!$A:$A,AGE!$B:$D,,0,2)</f>
        <v>593</v>
      </c>
      <c r="K12275">
        <v>43</v>
      </c>
      <c r="L12275" t="str">
        <v>Hoffman et al. 2004; Clauer and Kröner 1997; Lehmann et al. 2015; Seth et al. 1998; Goscombe et al. 2005 in Hoffman et al. 2021 Earth Science Reviews)</v>
      </c>
      <c r="M12275" t="s">
        <v>1637</v>
      </c>
      <c r="P12275" t="s">
        <v>243</v>
      </c>
      <c r="Q12275">
        <v>2.5</v>
      </c>
      <c r="V12275">
        <v>1</v>
      </c>
      <c r="W12275" t="s">
        <v>1643</v>
      </c>
    </row>
    <row r="12276" spans="1:23" x14ac:dyDescent="0.3">
      <c r="A12276">
        <v>16077</v>
      </c>
      <c r="B12276" s="15" t="s">
        <v>1629</v>
      </c>
      <c r="C12276" t="str">
        <f>_xlfn.XLOOKUP($B12276, STANDARDS!$A:$A, STANDARDS!$B:$B,,0,2)</f>
        <v>Maieberg Fm, Tsumeb Subgp, Otavi Gp</v>
      </c>
      <c r="D12276" t="s">
        <v>1062</v>
      </c>
      <c r="E12276" t="s">
        <v>1172</v>
      </c>
      <c r="F12276">
        <v>15</v>
      </c>
      <c r="G12276">
        <v>-20.2</v>
      </c>
      <c r="H12276">
        <v>0.1</v>
      </c>
      <c r="I12276" t="s">
        <v>592</v>
      </c>
      <c r="J12276" cm="1">
        <f t="array" ref="J12276:L12276">_xlfn.XLOOKUP($C12276, AGE!$A:$A,AGE!$B:$D,,0,2)</f>
        <v>593</v>
      </c>
      <c r="K12276">
        <v>43</v>
      </c>
      <c r="L12276" t="str">
        <v>Hoffman et al. 2004; Clauer and Kröner 1997; Lehmann et al. 2015; Seth et al. 1998; Goscombe et al. 2005 in Hoffman et al. 2021 Earth Science Reviews)</v>
      </c>
      <c r="M12276" t="s">
        <v>1637</v>
      </c>
      <c r="P12276" t="s">
        <v>243</v>
      </c>
      <c r="Q12276">
        <v>1.2</v>
      </c>
      <c r="V12276">
        <v>1</v>
      </c>
      <c r="W12276" t="s">
        <v>1643</v>
      </c>
    </row>
    <row r="12277" spans="1:23" x14ac:dyDescent="0.3">
      <c r="A12277">
        <v>16078</v>
      </c>
      <c r="B12277" s="15" t="s">
        <v>1629</v>
      </c>
      <c r="C12277" t="str">
        <f>_xlfn.XLOOKUP($B12277, STANDARDS!$A:$A, STANDARDS!$B:$B,,0,2)</f>
        <v>Maieberg Fm, Tsumeb Subgp, Otavi Gp</v>
      </c>
      <c r="D12277" t="s">
        <v>1062</v>
      </c>
      <c r="E12277" t="s">
        <v>1172</v>
      </c>
      <c r="F12277">
        <v>15</v>
      </c>
      <c r="G12277">
        <v>-20.2</v>
      </c>
      <c r="H12277">
        <v>0.1</v>
      </c>
      <c r="I12277" t="s">
        <v>592</v>
      </c>
      <c r="J12277" cm="1">
        <f t="array" ref="J12277:L12277">_xlfn.XLOOKUP($C12277, AGE!$A:$A,AGE!$B:$D,,0,2)</f>
        <v>593</v>
      </c>
      <c r="K12277">
        <v>43</v>
      </c>
      <c r="L12277" t="str">
        <v>Hoffman et al. 2004; Clauer and Kröner 1997; Lehmann et al. 2015; Seth et al. 1998; Goscombe et al. 2005 in Hoffman et al. 2021 Earth Science Reviews)</v>
      </c>
      <c r="M12277" t="s">
        <v>1637</v>
      </c>
      <c r="P12277" t="s">
        <v>243</v>
      </c>
      <c r="Q12277">
        <v>2</v>
      </c>
      <c r="V12277">
        <v>1</v>
      </c>
      <c r="W12277" t="s">
        <v>1643</v>
      </c>
    </row>
    <row r="12278" spans="1:23" x14ac:dyDescent="0.3">
      <c r="A12278">
        <v>16079</v>
      </c>
      <c r="B12278" s="15" t="s">
        <v>1629</v>
      </c>
      <c r="C12278" t="str">
        <f>_xlfn.XLOOKUP($B12278, STANDARDS!$A:$A, STANDARDS!$B:$B,,0,2)</f>
        <v>Maieberg Fm, Tsumeb Subgp, Otavi Gp</v>
      </c>
      <c r="D12278" t="s">
        <v>1062</v>
      </c>
      <c r="E12278" t="s">
        <v>1172</v>
      </c>
      <c r="F12278">
        <v>15</v>
      </c>
      <c r="G12278">
        <v>-20.2</v>
      </c>
      <c r="H12278">
        <v>0.1</v>
      </c>
      <c r="I12278" t="s">
        <v>592</v>
      </c>
      <c r="J12278" cm="1">
        <f t="array" ref="J12278:L12278">_xlfn.XLOOKUP($C12278, AGE!$A:$A,AGE!$B:$D,,0,2)</f>
        <v>593</v>
      </c>
      <c r="K12278">
        <v>43</v>
      </c>
      <c r="L12278" t="str">
        <v>Hoffman et al. 2004; Clauer and Kröner 1997; Lehmann et al. 2015; Seth et al. 1998; Goscombe et al. 2005 in Hoffman et al. 2021 Earth Science Reviews)</v>
      </c>
      <c r="M12278" t="s">
        <v>1637</v>
      </c>
      <c r="P12278" t="s">
        <v>243</v>
      </c>
      <c r="Q12278">
        <v>2.6</v>
      </c>
      <c r="V12278">
        <v>1</v>
      </c>
      <c r="W12278" t="s">
        <v>1643</v>
      </c>
    </row>
    <row r="12279" spans="1:23" x14ac:dyDescent="0.3">
      <c r="A12279">
        <v>16080</v>
      </c>
      <c r="B12279" s="15" t="s">
        <v>1629</v>
      </c>
      <c r="C12279" t="str">
        <f>_xlfn.XLOOKUP($B12279, STANDARDS!$A:$A, STANDARDS!$B:$B,,0,2)</f>
        <v>Maieberg Fm, Tsumeb Subgp, Otavi Gp</v>
      </c>
      <c r="D12279" t="s">
        <v>1062</v>
      </c>
      <c r="E12279" t="s">
        <v>1172</v>
      </c>
      <c r="F12279">
        <v>15</v>
      </c>
      <c r="G12279">
        <v>-20.2</v>
      </c>
      <c r="H12279">
        <v>0.1</v>
      </c>
      <c r="I12279" t="s">
        <v>592</v>
      </c>
      <c r="J12279" cm="1">
        <f t="array" ref="J12279:L12279">_xlfn.XLOOKUP($C12279, AGE!$A:$A,AGE!$B:$D,,0,2)</f>
        <v>593</v>
      </c>
      <c r="K12279">
        <v>43</v>
      </c>
      <c r="L12279" t="str">
        <v>Hoffman et al. 2004; Clauer and Kröner 1997; Lehmann et al. 2015; Seth et al. 1998; Goscombe et al. 2005 in Hoffman et al. 2021 Earth Science Reviews)</v>
      </c>
      <c r="M12279" t="s">
        <v>1637</v>
      </c>
      <c r="P12279" t="s">
        <v>243</v>
      </c>
      <c r="Q12279">
        <v>2.8</v>
      </c>
      <c r="V12279">
        <v>1</v>
      </c>
      <c r="W12279" t="s">
        <v>1643</v>
      </c>
    </row>
    <row r="12280" spans="1:23" x14ac:dyDescent="0.3">
      <c r="A12280">
        <v>16081</v>
      </c>
      <c r="B12280" s="15" t="s">
        <v>1629</v>
      </c>
      <c r="C12280" t="str">
        <f>_xlfn.XLOOKUP($B12280, STANDARDS!$A:$A, STANDARDS!$B:$B,,0,2)</f>
        <v>Maieberg Fm, Tsumeb Subgp, Otavi Gp</v>
      </c>
      <c r="D12280" t="s">
        <v>1062</v>
      </c>
      <c r="E12280" t="s">
        <v>1172</v>
      </c>
      <c r="F12280">
        <v>15</v>
      </c>
      <c r="G12280">
        <v>-20.2</v>
      </c>
      <c r="H12280">
        <v>0.1</v>
      </c>
      <c r="I12280" t="s">
        <v>592</v>
      </c>
      <c r="J12280" cm="1">
        <f t="array" ref="J12280:L12280">_xlfn.XLOOKUP($C12280, AGE!$A:$A,AGE!$B:$D,,0,2)</f>
        <v>593</v>
      </c>
      <c r="K12280">
        <v>43</v>
      </c>
      <c r="L12280" t="str">
        <v>Hoffman et al. 2004; Clauer and Kröner 1997; Lehmann et al. 2015; Seth et al. 1998; Goscombe et al. 2005 in Hoffman et al. 2021 Earth Science Reviews)</v>
      </c>
      <c r="M12280" t="s">
        <v>1637</v>
      </c>
      <c r="P12280" t="s">
        <v>243</v>
      </c>
      <c r="Q12280">
        <v>0.9</v>
      </c>
      <c r="V12280">
        <v>1</v>
      </c>
      <c r="W12280" t="s">
        <v>1643</v>
      </c>
    </row>
    <row r="12281" spans="1:23" x14ac:dyDescent="0.3">
      <c r="A12281">
        <v>16082</v>
      </c>
      <c r="B12281" s="15" t="s">
        <v>1629</v>
      </c>
      <c r="C12281" t="str">
        <f>_xlfn.XLOOKUP($B12281, STANDARDS!$A:$A, STANDARDS!$B:$B,,0,2)</f>
        <v>Maieberg Fm, Tsumeb Subgp, Otavi Gp</v>
      </c>
      <c r="D12281" t="s">
        <v>1062</v>
      </c>
      <c r="E12281" t="s">
        <v>1172</v>
      </c>
      <c r="F12281">
        <v>15</v>
      </c>
      <c r="G12281">
        <v>-20.2</v>
      </c>
      <c r="H12281">
        <v>0.1</v>
      </c>
      <c r="I12281" t="s">
        <v>592</v>
      </c>
      <c r="J12281" cm="1">
        <f t="array" ref="J12281:L12281">_xlfn.XLOOKUP($C12281, AGE!$A:$A,AGE!$B:$D,,0,2)</f>
        <v>593</v>
      </c>
      <c r="K12281">
        <v>43</v>
      </c>
      <c r="L12281" t="str">
        <v>Hoffman et al. 2004; Clauer and Kröner 1997; Lehmann et al. 2015; Seth et al. 1998; Goscombe et al. 2005 in Hoffman et al. 2021 Earth Science Reviews)</v>
      </c>
      <c r="M12281" t="s">
        <v>1637</v>
      </c>
      <c r="P12281" t="s">
        <v>243</v>
      </c>
      <c r="Q12281">
        <v>1.3</v>
      </c>
      <c r="V12281">
        <v>1</v>
      </c>
      <c r="W12281" t="s">
        <v>1643</v>
      </c>
    </row>
    <row r="12282" spans="1:23" x14ac:dyDescent="0.3">
      <c r="A12282">
        <v>16083</v>
      </c>
      <c r="B12282" s="15" t="s">
        <v>1629</v>
      </c>
      <c r="C12282" t="str">
        <f>_xlfn.XLOOKUP($B12282, STANDARDS!$A:$A, STANDARDS!$B:$B,,0,2)</f>
        <v>Maieberg Fm, Tsumeb Subgp, Otavi Gp</v>
      </c>
      <c r="D12282" t="s">
        <v>1062</v>
      </c>
      <c r="E12282" t="s">
        <v>1172</v>
      </c>
      <c r="F12282">
        <v>15</v>
      </c>
      <c r="G12282">
        <v>-20.2</v>
      </c>
      <c r="H12282">
        <v>0.1</v>
      </c>
      <c r="I12282" t="s">
        <v>592</v>
      </c>
      <c r="J12282" cm="1">
        <f t="array" ref="J12282:L12282">_xlfn.XLOOKUP($C12282, AGE!$A:$A,AGE!$B:$D,,0,2)</f>
        <v>593</v>
      </c>
      <c r="K12282">
        <v>43</v>
      </c>
      <c r="L12282" t="str">
        <v>Hoffman et al. 2004; Clauer and Kröner 1997; Lehmann et al. 2015; Seth et al. 1998; Goscombe et al. 2005 in Hoffman et al. 2021 Earth Science Reviews)</v>
      </c>
      <c r="M12282" t="s">
        <v>1637</v>
      </c>
      <c r="P12282" t="s">
        <v>243</v>
      </c>
      <c r="Q12282">
        <v>-0.8</v>
      </c>
      <c r="V12282">
        <v>1</v>
      </c>
      <c r="W12282" t="s">
        <v>1643</v>
      </c>
    </row>
    <row r="12283" spans="1:23" x14ac:dyDescent="0.3">
      <c r="A12283">
        <v>16084</v>
      </c>
      <c r="B12283" s="15" t="s">
        <v>1629</v>
      </c>
      <c r="C12283" t="str">
        <f>_xlfn.XLOOKUP($B12283, STANDARDS!$A:$A, STANDARDS!$B:$B,,0,2)</f>
        <v>Maieberg Fm, Tsumeb Subgp, Otavi Gp</v>
      </c>
      <c r="D12283" t="s">
        <v>1062</v>
      </c>
      <c r="E12283" t="s">
        <v>1172</v>
      </c>
      <c r="F12283">
        <v>15</v>
      </c>
      <c r="G12283">
        <v>-20.2</v>
      </c>
      <c r="H12283">
        <v>0.1</v>
      </c>
      <c r="I12283" t="s">
        <v>592</v>
      </c>
      <c r="J12283" cm="1">
        <f t="array" ref="J12283:L12283">_xlfn.XLOOKUP($C12283, AGE!$A:$A,AGE!$B:$D,,0,2)</f>
        <v>593</v>
      </c>
      <c r="K12283">
        <v>43</v>
      </c>
      <c r="L12283" t="str">
        <v>Hoffman et al. 2004; Clauer and Kröner 1997; Lehmann et al. 2015; Seth et al. 1998; Goscombe et al. 2005 in Hoffman et al. 2021 Earth Science Reviews)</v>
      </c>
      <c r="M12283" t="s">
        <v>1637</v>
      </c>
      <c r="P12283" t="s">
        <v>243</v>
      </c>
      <c r="Q12283">
        <v>-0.5</v>
      </c>
      <c r="V12283">
        <v>1</v>
      </c>
      <c r="W12283" t="s">
        <v>1643</v>
      </c>
    </row>
    <row r="12284" spans="1:23" x14ac:dyDescent="0.3">
      <c r="A12284">
        <v>16085</v>
      </c>
      <c r="B12284" s="15" t="s">
        <v>1629</v>
      </c>
      <c r="C12284" t="str">
        <f>_xlfn.XLOOKUP($B12284, STANDARDS!$A:$A, STANDARDS!$B:$B,,0,2)</f>
        <v>Maieberg Fm, Tsumeb Subgp, Otavi Gp</v>
      </c>
      <c r="D12284" t="s">
        <v>1062</v>
      </c>
      <c r="E12284" t="s">
        <v>1172</v>
      </c>
      <c r="F12284">
        <v>15</v>
      </c>
      <c r="G12284">
        <v>-20.2</v>
      </c>
      <c r="H12284">
        <v>0.1</v>
      </c>
      <c r="I12284" t="s">
        <v>592</v>
      </c>
      <c r="J12284" cm="1">
        <f t="array" ref="J12284:L12284">_xlfn.XLOOKUP($C12284, AGE!$A:$A,AGE!$B:$D,,0,2)</f>
        <v>593</v>
      </c>
      <c r="K12284">
        <v>43</v>
      </c>
      <c r="L12284" t="str">
        <v>Hoffman et al. 2004; Clauer and Kröner 1997; Lehmann et al. 2015; Seth et al. 1998; Goscombe et al. 2005 in Hoffman et al. 2021 Earth Science Reviews)</v>
      </c>
      <c r="M12284" t="s">
        <v>1637</v>
      </c>
      <c r="P12284" t="s">
        <v>243</v>
      </c>
      <c r="Q12284">
        <v>-0.2</v>
      </c>
      <c r="V12284">
        <v>1</v>
      </c>
      <c r="W12284" t="s">
        <v>1643</v>
      </c>
    </row>
    <row r="12285" spans="1:23" x14ac:dyDescent="0.3">
      <c r="A12285">
        <v>16086</v>
      </c>
      <c r="B12285" s="15" t="s">
        <v>1629</v>
      </c>
      <c r="C12285" t="str">
        <f>_xlfn.XLOOKUP($B12285, STANDARDS!$A:$A, STANDARDS!$B:$B,,0,2)</f>
        <v>Maieberg Fm, Tsumeb Subgp, Otavi Gp</v>
      </c>
      <c r="D12285" t="s">
        <v>1062</v>
      </c>
      <c r="E12285" t="s">
        <v>1172</v>
      </c>
      <c r="F12285">
        <v>15</v>
      </c>
      <c r="G12285">
        <v>-20.2</v>
      </c>
      <c r="H12285">
        <v>0.1</v>
      </c>
      <c r="I12285" t="s">
        <v>592</v>
      </c>
      <c r="J12285" cm="1">
        <f t="array" ref="J12285:L12285">_xlfn.XLOOKUP($C12285, AGE!$A:$A,AGE!$B:$D,,0,2)</f>
        <v>593</v>
      </c>
      <c r="K12285">
        <v>43</v>
      </c>
      <c r="L12285" t="str">
        <v>Hoffman et al. 2004; Clauer and Kröner 1997; Lehmann et al. 2015; Seth et al. 1998; Goscombe et al. 2005 in Hoffman et al. 2021 Earth Science Reviews)</v>
      </c>
      <c r="M12285" t="s">
        <v>1637</v>
      </c>
      <c r="P12285" t="s">
        <v>243</v>
      </c>
      <c r="Q12285">
        <v>0.1</v>
      </c>
      <c r="V12285">
        <v>1</v>
      </c>
      <c r="W12285" t="s">
        <v>1643</v>
      </c>
    </row>
    <row r="12286" spans="1:23" x14ac:dyDescent="0.3">
      <c r="A12286">
        <v>16087</v>
      </c>
      <c r="B12286" s="15" t="s">
        <v>1629</v>
      </c>
      <c r="C12286" t="str">
        <f>_xlfn.XLOOKUP($B12286, STANDARDS!$A:$A, STANDARDS!$B:$B,,0,2)</f>
        <v>Maieberg Fm, Tsumeb Subgp, Otavi Gp</v>
      </c>
      <c r="D12286" t="s">
        <v>1062</v>
      </c>
      <c r="E12286" t="s">
        <v>1172</v>
      </c>
      <c r="F12286">
        <v>15</v>
      </c>
      <c r="G12286">
        <v>-20.2</v>
      </c>
      <c r="H12286">
        <v>0.1</v>
      </c>
      <c r="I12286" t="s">
        <v>592</v>
      </c>
      <c r="J12286" cm="1">
        <f t="array" ref="J12286:L12286">_xlfn.XLOOKUP($C12286, AGE!$A:$A,AGE!$B:$D,,0,2)</f>
        <v>593</v>
      </c>
      <c r="K12286">
        <v>43</v>
      </c>
      <c r="L12286" t="str">
        <v>Hoffman et al. 2004; Clauer and Kröner 1997; Lehmann et al. 2015; Seth et al. 1998; Goscombe et al. 2005 in Hoffman et al. 2021 Earth Science Reviews)</v>
      </c>
      <c r="M12286" t="s">
        <v>1637</v>
      </c>
      <c r="P12286" t="s">
        <v>243</v>
      </c>
      <c r="Q12286">
        <v>1.4</v>
      </c>
      <c r="V12286">
        <v>1</v>
      </c>
      <c r="W12286" t="s">
        <v>1643</v>
      </c>
    </row>
    <row r="12287" spans="1:23" x14ac:dyDescent="0.3">
      <c r="A12287">
        <v>16088</v>
      </c>
      <c r="B12287" s="15" t="s">
        <v>1629</v>
      </c>
      <c r="C12287" t="str">
        <f>_xlfn.XLOOKUP($B12287, STANDARDS!$A:$A, STANDARDS!$B:$B,,0,2)</f>
        <v>Maieberg Fm, Tsumeb Subgp, Otavi Gp</v>
      </c>
      <c r="D12287" t="s">
        <v>1062</v>
      </c>
      <c r="E12287" t="s">
        <v>1172</v>
      </c>
      <c r="F12287">
        <v>15</v>
      </c>
      <c r="G12287">
        <v>-20.2</v>
      </c>
      <c r="H12287">
        <v>0.1</v>
      </c>
      <c r="I12287" t="s">
        <v>592</v>
      </c>
      <c r="J12287" cm="1">
        <f t="array" ref="J12287:L12287">_xlfn.XLOOKUP($C12287, AGE!$A:$A,AGE!$B:$D,,0,2)</f>
        <v>593</v>
      </c>
      <c r="K12287">
        <v>43</v>
      </c>
      <c r="L12287" t="str">
        <v>Hoffman et al. 2004; Clauer and Kröner 1997; Lehmann et al. 2015; Seth et al. 1998; Goscombe et al. 2005 in Hoffman et al. 2021 Earth Science Reviews)</v>
      </c>
      <c r="M12287" t="s">
        <v>1637</v>
      </c>
      <c r="P12287" t="s">
        <v>243</v>
      </c>
      <c r="Q12287">
        <v>0.2</v>
      </c>
      <c r="V12287">
        <v>1</v>
      </c>
      <c r="W12287" t="s">
        <v>1643</v>
      </c>
    </row>
    <row r="12288" spans="1:23" x14ac:dyDescent="0.3">
      <c r="A12288">
        <v>16089</v>
      </c>
      <c r="B12288" s="15" t="s">
        <v>1629</v>
      </c>
      <c r="C12288" t="str">
        <f>_xlfn.XLOOKUP($B12288, STANDARDS!$A:$A, STANDARDS!$B:$B,,0,2)</f>
        <v>Maieberg Fm, Tsumeb Subgp, Otavi Gp</v>
      </c>
      <c r="D12288" t="s">
        <v>1062</v>
      </c>
      <c r="E12288" t="s">
        <v>1172</v>
      </c>
      <c r="F12288">
        <v>15</v>
      </c>
      <c r="G12288">
        <v>-20.2</v>
      </c>
      <c r="H12288">
        <v>0.1</v>
      </c>
      <c r="I12288" t="s">
        <v>592</v>
      </c>
      <c r="J12288" cm="1">
        <f t="array" ref="J12288:L12288">_xlfn.XLOOKUP($C12288, AGE!$A:$A,AGE!$B:$D,,0,2)</f>
        <v>593</v>
      </c>
      <c r="K12288">
        <v>43</v>
      </c>
      <c r="L12288" t="str">
        <v>Hoffman et al. 2004; Clauer and Kröner 1997; Lehmann et al. 2015; Seth et al. 1998; Goscombe et al. 2005 in Hoffman et al. 2021 Earth Science Reviews)</v>
      </c>
      <c r="M12288" t="s">
        <v>1637</v>
      </c>
      <c r="P12288" t="s">
        <v>243</v>
      </c>
      <c r="Q12288">
        <v>1.2</v>
      </c>
      <c r="V12288">
        <v>1</v>
      </c>
      <c r="W12288" t="s">
        <v>1643</v>
      </c>
    </row>
    <row r="12289" spans="1:23" x14ac:dyDescent="0.3">
      <c r="A12289">
        <v>16090</v>
      </c>
      <c r="B12289" s="15" t="s">
        <v>1629</v>
      </c>
      <c r="C12289" t="str">
        <f>_xlfn.XLOOKUP($B12289, STANDARDS!$A:$A, STANDARDS!$B:$B,,0,2)</f>
        <v>Maieberg Fm, Tsumeb Subgp, Otavi Gp</v>
      </c>
      <c r="D12289" t="s">
        <v>1062</v>
      </c>
      <c r="E12289" t="s">
        <v>1172</v>
      </c>
      <c r="F12289">
        <v>15</v>
      </c>
      <c r="G12289">
        <v>-20.2</v>
      </c>
      <c r="H12289">
        <v>0.1</v>
      </c>
      <c r="I12289" t="s">
        <v>592</v>
      </c>
      <c r="J12289" cm="1">
        <f t="array" ref="J12289:L12289">_xlfn.XLOOKUP($C12289, AGE!$A:$A,AGE!$B:$D,,0,2)</f>
        <v>593</v>
      </c>
      <c r="K12289">
        <v>43</v>
      </c>
      <c r="L12289" t="str">
        <v>Hoffman et al. 2004; Clauer and Kröner 1997; Lehmann et al. 2015; Seth et al. 1998; Goscombe et al. 2005 in Hoffman et al. 2021 Earth Science Reviews)</v>
      </c>
      <c r="M12289" t="s">
        <v>1637</v>
      </c>
      <c r="P12289" t="s">
        <v>243</v>
      </c>
      <c r="Q12289">
        <v>0.9</v>
      </c>
      <c r="V12289">
        <v>1</v>
      </c>
      <c r="W12289" t="s">
        <v>1643</v>
      </c>
    </row>
    <row r="12290" spans="1:23" x14ac:dyDescent="0.3">
      <c r="A12290">
        <v>16091</v>
      </c>
      <c r="B12290" s="15" t="s">
        <v>1629</v>
      </c>
      <c r="C12290" t="str">
        <f>_xlfn.XLOOKUP($B12290, STANDARDS!$A:$A, STANDARDS!$B:$B,,0,2)</f>
        <v>Maieberg Fm, Tsumeb Subgp, Otavi Gp</v>
      </c>
      <c r="D12290" t="s">
        <v>1062</v>
      </c>
      <c r="E12290" t="s">
        <v>1172</v>
      </c>
      <c r="F12290">
        <v>15</v>
      </c>
      <c r="G12290">
        <v>-20.2</v>
      </c>
      <c r="H12290">
        <v>0.1</v>
      </c>
      <c r="I12290" t="s">
        <v>592</v>
      </c>
      <c r="J12290" cm="1">
        <f t="array" ref="J12290:L12290">_xlfn.XLOOKUP($C12290, AGE!$A:$A,AGE!$B:$D,,0,2)</f>
        <v>593</v>
      </c>
      <c r="K12290">
        <v>43</v>
      </c>
      <c r="L12290" t="str">
        <v>Hoffman et al. 2004; Clauer and Kröner 1997; Lehmann et al. 2015; Seth et al. 1998; Goscombe et al. 2005 in Hoffman et al. 2021 Earth Science Reviews)</v>
      </c>
      <c r="M12290" t="s">
        <v>1637</v>
      </c>
      <c r="P12290" t="s">
        <v>243</v>
      </c>
      <c r="Q12290">
        <v>0</v>
      </c>
      <c r="V12290">
        <v>1</v>
      </c>
      <c r="W12290" t="s">
        <v>1643</v>
      </c>
    </row>
    <row r="12291" spans="1:23" x14ac:dyDescent="0.3">
      <c r="A12291">
        <v>16092</v>
      </c>
      <c r="B12291" s="15" t="s">
        <v>1629</v>
      </c>
      <c r="C12291" t="str">
        <f>_xlfn.XLOOKUP($B12291, STANDARDS!$A:$A, STANDARDS!$B:$B,,0,2)</f>
        <v>Maieberg Fm, Tsumeb Subgp, Otavi Gp</v>
      </c>
      <c r="D12291" t="s">
        <v>1062</v>
      </c>
      <c r="E12291" t="s">
        <v>1172</v>
      </c>
      <c r="F12291">
        <v>15</v>
      </c>
      <c r="G12291">
        <v>-20.2</v>
      </c>
      <c r="H12291">
        <v>0.1</v>
      </c>
      <c r="I12291" t="s">
        <v>592</v>
      </c>
      <c r="J12291" cm="1">
        <f t="array" ref="J12291:L12291">_xlfn.XLOOKUP($C12291, AGE!$A:$A,AGE!$B:$D,,0,2)</f>
        <v>593</v>
      </c>
      <c r="K12291">
        <v>43</v>
      </c>
      <c r="L12291" t="str">
        <v>Hoffman et al. 2004; Clauer and Kröner 1997; Lehmann et al. 2015; Seth et al. 1998; Goscombe et al. 2005 in Hoffman et al. 2021 Earth Science Reviews)</v>
      </c>
      <c r="M12291" t="s">
        <v>1637</v>
      </c>
      <c r="P12291" t="s">
        <v>243</v>
      </c>
      <c r="Q12291">
        <v>2.4</v>
      </c>
      <c r="V12291">
        <v>1</v>
      </c>
      <c r="W12291" t="s">
        <v>1643</v>
      </c>
    </row>
    <row r="12292" spans="1:23" x14ac:dyDescent="0.3">
      <c r="A12292">
        <v>16093</v>
      </c>
      <c r="B12292" s="15" t="s">
        <v>1629</v>
      </c>
      <c r="C12292" t="str">
        <f>_xlfn.XLOOKUP($B12292, STANDARDS!$A:$A, STANDARDS!$B:$B,,0,2)</f>
        <v>Maieberg Fm, Tsumeb Subgp, Otavi Gp</v>
      </c>
      <c r="D12292" t="s">
        <v>1062</v>
      </c>
      <c r="E12292" t="s">
        <v>1172</v>
      </c>
      <c r="F12292">
        <v>15</v>
      </c>
      <c r="G12292">
        <v>-20.2</v>
      </c>
      <c r="H12292">
        <v>0.1</v>
      </c>
      <c r="I12292" t="s">
        <v>592</v>
      </c>
      <c r="J12292" cm="1">
        <f t="array" ref="J12292:L12292">_xlfn.XLOOKUP($C12292, AGE!$A:$A,AGE!$B:$D,,0,2)</f>
        <v>593</v>
      </c>
      <c r="K12292">
        <v>43</v>
      </c>
      <c r="L12292" t="str">
        <v>Hoffman et al. 2004; Clauer and Kröner 1997; Lehmann et al. 2015; Seth et al. 1998; Goscombe et al. 2005 in Hoffman et al. 2021 Earth Science Reviews)</v>
      </c>
      <c r="M12292" t="s">
        <v>1637</v>
      </c>
      <c r="P12292" t="s">
        <v>243</v>
      </c>
      <c r="Q12292">
        <v>1.3</v>
      </c>
      <c r="V12292">
        <v>1</v>
      </c>
      <c r="W12292" t="s">
        <v>1643</v>
      </c>
    </row>
    <row r="12293" spans="1:23" x14ac:dyDescent="0.3">
      <c r="A12293">
        <v>16094</v>
      </c>
      <c r="B12293" s="15" t="s">
        <v>1629</v>
      </c>
      <c r="C12293" t="str">
        <f>_xlfn.XLOOKUP($B12293, STANDARDS!$A:$A, STANDARDS!$B:$B,,0,2)</f>
        <v>Maieberg Fm, Tsumeb Subgp, Otavi Gp</v>
      </c>
      <c r="D12293" t="s">
        <v>1062</v>
      </c>
      <c r="E12293" t="s">
        <v>1172</v>
      </c>
      <c r="F12293">
        <v>15</v>
      </c>
      <c r="G12293">
        <v>-20.2</v>
      </c>
      <c r="H12293">
        <v>0.1</v>
      </c>
      <c r="I12293" t="s">
        <v>592</v>
      </c>
      <c r="J12293" cm="1">
        <f t="array" ref="J12293:L12293">_xlfn.XLOOKUP($C12293, AGE!$A:$A,AGE!$B:$D,,0,2)</f>
        <v>593</v>
      </c>
      <c r="K12293">
        <v>43</v>
      </c>
      <c r="L12293" t="str">
        <v>Hoffman et al. 2004; Clauer and Kröner 1997; Lehmann et al. 2015; Seth et al. 1998; Goscombe et al. 2005 in Hoffman et al. 2021 Earth Science Reviews)</v>
      </c>
      <c r="M12293" t="s">
        <v>1637</v>
      </c>
      <c r="P12293" t="s">
        <v>243</v>
      </c>
      <c r="Q12293">
        <v>0.8</v>
      </c>
      <c r="V12293">
        <v>1</v>
      </c>
      <c r="W12293" t="s">
        <v>1643</v>
      </c>
    </row>
    <row r="12294" spans="1:23" x14ac:dyDescent="0.3">
      <c r="A12294">
        <v>16095</v>
      </c>
      <c r="B12294" s="15" t="s">
        <v>1629</v>
      </c>
      <c r="C12294" t="str">
        <f>_xlfn.XLOOKUP($B12294, STANDARDS!$A:$A, STANDARDS!$B:$B,,0,2)</f>
        <v>Maieberg Fm, Tsumeb Subgp, Otavi Gp</v>
      </c>
      <c r="D12294" t="s">
        <v>1062</v>
      </c>
      <c r="E12294" t="s">
        <v>1172</v>
      </c>
      <c r="F12294">
        <v>15</v>
      </c>
      <c r="G12294">
        <v>-20.2</v>
      </c>
      <c r="H12294">
        <v>0.1</v>
      </c>
      <c r="I12294" t="s">
        <v>592</v>
      </c>
      <c r="J12294" cm="1">
        <f t="array" ref="J12294:L12294">_xlfn.XLOOKUP($C12294, AGE!$A:$A,AGE!$B:$D,,0,2)</f>
        <v>593</v>
      </c>
      <c r="K12294">
        <v>43</v>
      </c>
      <c r="L12294" t="str">
        <v>Hoffman et al. 2004; Clauer and Kröner 1997; Lehmann et al. 2015; Seth et al. 1998; Goscombe et al. 2005 in Hoffman et al. 2021 Earth Science Reviews)</v>
      </c>
      <c r="M12294" t="s">
        <v>1637</v>
      </c>
      <c r="P12294" t="s">
        <v>243</v>
      </c>
      <c r="Q12294">
        <v>0.8</v>
      </c>
      <c r="V12294">
        <v>1</v>
      </c>
      <c r="W12294" t="s">
        <v>1643</v>
      </c>
    </row>
    <row r="12295" spans="1:23" x14ac:dyDescent="0.3">
      <c r="A12295">
        <v>16096</v>
      </c>
      <c r="B12295" s="15" t="s">
        <v>1629</v>
      </c>
      <c r="C12295" t="str">
        <f>_xlfn.XLOOKUP($B12295, STANDARDS!$A:$A, STANDARDS!$B:$B,,0,2)</f>
        <v>Maieberg Fm, Tsumeb Subgp, Otavi Gp</v>
      </c>
      <c r="D12295" t="s">
        <v>1062</v>
      </c>
      <c r="E12295" t="s">
        <v>1172</v>
      </c>
      <c r="F12295">
        <v>15</v>
      </c>
      <c r="G12295">
        <v>-20.2</v>
      </c>
      <c r="H12295">
        <v>0.1</v>
      </c>
      <c r="I12295" t="s">
        <v>592</v>
      </c>
      <c r="J12295" cm="1">
        <f t="array" ref="J12295:L12295">_xlfn.XLOOKUP($C12295, AGE!$A:$A,AGE!$B:$D,,0,2)</f>
        <v>593</v>
      </c>
      <c r="K12295">
        <v>43</v>
      </c>
      <c r="L12295" t="str">
        <v>Hoffman et al. 2004; Clauer and Kröner 1997; Lehmann et al. 2015; Seth et al. 1998; Goscombe et al. 2005 in Hoffman et al. 2021 Earth Science Reviews)</v>
      </c>
      <c r="M12295" t="s">
        <v>1637</v>
      </c>
      <c r="P12295" t="s">
        <v>243</v>
      </c>
      <c r="Q12295">
        <v>1.6</v>
      </c>
      <c r="V12295">
        <v>1</v>
      </c>
      <c r="W12295" t="s">
        <v>1643</v>
      </c>
    </row>
    <row r="12296" spans="1:23" x14ac:dyDescent="0.3">
      <c r="A12296">
        <v>16097</v>
      </c>
      <c r="B12296" s="15" t="s">
        <v>1629</v>
      </c>
      <c r="C12296" t="str">
        <f>_xlfn.XLOOKUP($B12296, STANDARDS!$A:$A, STANDARDS!$B:$B,,0,2)</f>
        <v>Maieberg Fm, Tsumeb Subgp, Otavi Gp</v>
      </c>
      <c r="D12296" t="s">
        <v>1062</v>
      </c>
      <c r="E12296" t="s">
        <v>1172</v>
      </c>
      <c r="F12296">
        <v>15</v>
      </c>
      <c r="G12296">
        <v>-20.2</v>
      </c>
      <c r="H12296">
        <v>0.1</v>
      </c>
      <c r="I12296" t="s">
        <v>592</v>
      </c>
      <c r="J12296" cm="1">
        <f t="array" ref="J12296:L12296">_xlfn.XLOOKUP($C12296, AGE!$A:$A,AGE!$B:$D,,0,2)</f>
        <v>593</v>
      </c>
      <c r="K12296">
        <v>43</v>
      </c>
      <c r="L12296" t="str">
        <v>Hoffman et al. 2004; Clauer and Kröner 1997; Lehmann et al. 2015; Seth et al. 1998; Goscombe et al. 2005 in Hoffman et al. 2021 Earth Science Reviews)</v>
      </c>
      <c r="M12296" t="s">
        <v>1637</v>
      </c>
      <c r="P12296" t="s">
        <v>243</v>
      </c>
      <c r="Q12296">
        <v>1.5</v>
      </c>
      <c r="V12296">
        <v>1</v>
      </c>
      <c r="W12296" t="s">
        <v>1643</v>
      </c>
    </row>
    <row r="12297" spans="1:23" x14ac:dyDescent="0.3">
      <c r="A12297">
        <v>16098</v>
      </c>
      <c r="B12297" s="15" t="s">
        <v>1629</v>
      </c>
      <c r="C12297" t="str">
        <f>_xlfn.XLOOKUP($B12297, STANDARDS!$A:$A, STANDARDS!$B:$B,,0,2)</f>
        <v>Maieberg Fm, Tsumeb Subgp, Otavi Gp</v>
      </c>
      <c r="D12297" t="s">
        <v>1062</v>
      </c>
      <c r="E12297" t="s">
        <v>1172</v>
      </c>
      <c r="F12297">
        <v>15</v>
      </c>
      <c r="G12297">
        <v>-20.2</v>
      </c>
      <c r="H12297">
        <v>0.1</v>
      </c>
      <c r="I12297" t="s">
        <v>592</v>
      </c>
      <c r="J12297" cm="1">
        <f t="array" ref="J12297:L12297">_xlfn.XLOOKUP($C12297, AGE!$A:$A,AGE!$B:$D,,0,2)</f>
        <v>593</v>
      </c>
      <c r="K12297">
        <v>43</v>
      </c>
      <c r="L12297" t="str">
        <v>Hoffman et al. 2004; Clauer and Kröner 1997; Lehmann et al. 2015; Seth et al. 1998; Goscombe et al. 2005 in Hoffman et al. 2021 Earth Science Reviews)</v>
      </c>
      <c r="M12297" t="s">
        <v>1637</v>
      </c>
      <c r="P12297" t="s">
        <v>243</v>
      </c>
      <c r="Q12297">
        <v>3</v>
      </c>
      <c r="V12297">
        <v>1</v>
      </c>
      <c r="W12297" t="s">
        <v>1643</v>
      </c>
    </row>
    <row r="12298" spans="1:23" x14ac:dyDescent="0.3">
      <c r="A12298">
        <v>16099</v>
      </c>
      <c r="B12298" s="15" t="s">
        <v>1629</v>
      </c>
      <c r="C12298" t="str">
        <f>_xlfn.XLOOKUP($B12298, STANDARDS!$A:$A, STANDARDS!$B:$B,,0,2)</f>
        <v>Maieberg Fm, Tsumeb Subgp, Otavi Gp</v>
      </c>
      <c r="D12298" t="s">
        <v>1062</v>
      </c>
      <c r="E12298" t="s">
        <v>1172</v>
      </c>
      <c r="F12298">
        <v>15</v>
      </c>
      <c r="G12298">
        <v>-20.2</v>
      </c>
      <c r="H12298">
        <v>0.1</v>
      </c>
      <c r="I12298" t="s">
        <v>592</v>
      </c>
      <c r="J12298" cm="1">
        <f t="array" ref="J12298:L12298">_xlfn.XLOOKUP($C12298, AGE!$A:$A,AGE!$B:$D,,0,2)</f>
        <v>593</v>
      </c>
      <c r="K12298">
        <v>43</v>
      </c>
      <c r="L12298" t="str">
        <v>Hoffman et al. 2004; Clauer and Kröner 1997; Lehmann et al. 2015; Seth et al. 1998; Goscombe et al. 2005 in Hoffman et al. 2021 Earth Science Reviews)</v>
      </c>
      <c r="M12298" t="s">
        <v>1637</v>
      </c>
      <c r="P12298" t="s">
        <v>243</v>
      </c>
      <c r="Q12298">
        <v>3.1</v>
      </c>
      <c r="V12298">
        <v>1</v>
      </c>
      <c r="W12298" t="s">
        <v>1643</v>
      </c>
    </row>
    <row r="12299" spans="1:23" x14ac:dyDescent="0.3">
      <c r="A12299">
        <v>16100</v>
      </c>
      <c r="B12299" s="15" t="s">
        <v>1629</v>
      </c>
      <c r="C12299" t="str">
        <f>_xlfn.XLOOKUP($B12299, STANDARDS!$A:$A, STANDARDS!$B:$B,,0,2)</f>
        <v>Maieberg Fm, Tsumeb Subgp, Otavi Gp</v>
      </c>
      <c r="D12299" t="s">
        <v>1062</v>
      </c>
      <c r="E12299" t="s">
        <v>1172</v>
      </c>
      <c r="F12299">
        <v>15</v>
      </c>
      <c r="G12299">
        <v>-20.2</v>
      </c>
      <c r="H12299">
        <v>0.1</v>
      </c>
      <c r="I12299" t="s">
        <v>592</v>
      </c>
      <c r="J12299" cm="1">
        <f t="array" ref="J12299:L12299">_xlfn.XLOOKUP($C12299, AGE!$A:$A,AGE!$B:$D,,0,2)</f>
        <v>593</v>
      </c>
      <c r="K12299">
        <v>43</v>
      </c>
      <c r="L12299" t="str">
        <v>Hoffman et al. 2004; Clauer and Kröner 1997; Lehmann et al. 2015; Seth et al. 1998; Goscombe et al. 2005 in Hoffman et al. 2021 Earth Science Reviews)</v>
      </c>
      <c r="M12299" t="s">
        <v>1637</v>
      </c>
      <c r="P12299" t="s">
        <v>243</v>
      </c>
      <c r="Q12299">
        <v>5.0999999999999996</v>
      </c>
      <c r="V12299">
        <v>1</v>
      </c>
      <c r="W12299" t="s">
        <v>1643</v>
      </c>
    </row>
    <row r="12300" spans="1:23" x14ac:dyDescent="0.3">
      <c r="A12300">
        <v>16101</v>
      </c>
      <c r="B12300" s="15" t="s">
        <v>1629</v>
      </c>
      <c r="C12300" t="str">
        <f>_xlfn.XLOOKUP($B12300, STANDARDS!$A:$A, STANDARDS!$B:$B,,0,2)</f>
        <v>Maieberg Fm, Tsumeb Subgp, Otavi Gp</v>
      </c>
      <c r="D12300" t="s">
        <v>1062</v>
      </c>
      <c r="E12300" t="s">
        <v>1172</v>
      </c>
      <c r="F12300">
        <v>15</v>
      </c>
      <c r="G12300">
        <v>-20.2</v>
      </c>
      <c r="H12300">
        <v>0.1</v>
      </c>
      <c r="I12300" t="s">
        <v>592</v>
      </c>
      <c r="J12300" cm="1">
        <f t="array" ref="J12300:L12300">_xlfn.XLOOKUP($C12300, AGE!$A:$A,AGE!$B:$D,,0,2)</f>
        <v>593</v>
      </c>
      <c r="K12300">
        <v>43</v>
      </c>
      <c r="L12300" t="str">
        <v>Hoffman et al. 2004; Clauer and Kröner 1997; Lehmann et al. 2015; Seth et al. 1998; Goscombe et al. 2005 in Hoffman et al. 2021 Earth Science Reviews)</v>
      </c>
      <c r="M12300" t="s">
        <v>1637</v>
      </c>
      <c r="P12300" t="s">
        <v>243</v>
      </c>
      <c r="Q12300">
        <v>3.6</v>
      </c>
      <c r="V12300">
        <v>1</v>
      </c>
      <c r="W12300" t="s">
        <v>1643</v>
      </c>
    </row>
    <row r="12301" spans="1:23" x14ac:dyDescent="0.3">
      <c r="A12301">
        <v>16102</v>
      </c>
      <c r="B12301" s="15" t="s">
        <v>1629</v>
      </c>
      <c r="C12301" t="str">
        <f>_xlfn.XLOOKUP($B12301, STANDARDS!$A:$A, STANDARDS!$B:$B,,0,2)</f>
        <v>Maieberg Fm, Tsumeb Subgp, Otavi Gp</v>
      </c>
      <c r="D12301" t="s">
        <v>1062</v>
      </c>
      <c r="E12301" t="s">
        <v>1172</v>
      </c>
      <c r="F12301">
        <v>15</v>
      </c>
      <c r="G12301">
        <v>-20.2</v>
      </c>
      <c r="H12301">
        <v>0.1</v>
      </c>
      <c r="I12301" t="s">
        <v>592</v>
      </c>
      <c r="J12301" cm="1">
        <f t="array" ref="J12301:L12301">_xlfn.XLOOKUP($C12301, AGE!$A:$A,AGE!$B:$D,,0,2)</f>
        <v>593</v>
      </c>
      <c r="K12301">
        <v>43</v>
      </c>
      <c r="L12301" t="str">
        <v>Hoffman et al. 2004; Clauer and Kröner 1997; Lehmann et al. 2015; Seth et al. 1998; Goscombe et al. 2005 in Hoffman et al. 2021 Earth Science Reviews)</v>
      </c>
      <c r="M12301" t="s">
        <v>1637</v>
      </c>
      <c r="P12301" t="s">
        <v>243</v>
      </c>
      <c r="Q12301">
        <v>4</v>
      </c>
      <c r="V12301">
        <v>1</v>
      </c>
      <c r="W12301" t="s">
        <v>1643</v>
      </c>
    </row>
    <row r="12302" spans="1:23" x14ac:dyDescent="0.3">
      <c r="A12302">
        <v>16103</v>
      </c>
      <c r="B12302" s="15" t="s">
        <v>1629</v>
      </c>
      <c r="C12302" t="str">
        <f>_xlfn.XLOOKUP($B12302, STANDARDS!$A:$A, STANDARDS!$B:$B,,0,2)</f>
        <v>Maieberg Fm, Tsumeb Subgp, Otavi Gp</v>
      </c>
      <c r="D12302" t="s">
        <v>1062</v>
      </c>
      <c r="E12302" t="s">
        <v>1172</v>
      </c>
      <c r="F12302">
        <v>15</v>
      </c>
      <c r="G12302">
        <v>-20.2</v>
      </c>
      <c r="H12302">
        <v>0.1</v>
      </c>
      <c r="I12302" t="s">
        <v>592</v>
      </c>
      <c r="J12302" cm="1">
        <f t="array" ref="J12302:L12302">_xlfn.XLOOKUP($C12302, AGE!$A:$A,AGE!$B:$D,,0,2)</f>
        <v>593</v>
      </c>
      <c r="K12302">
        <v>43</v>
      </c>
      <c r="L12302" t="str">
        <v>Hoffman et al. 2004; Clauer and Kröner 1997; Lehmann et al. 2015; Seth et al. 1998; Goscombe et al. 2005 in Hoffman et al. 2021 Earth Science Reviews)</v>
      </c>
      <c r="M12302" t="s">
        <v>1637</v>
      </c>
      <c r="P12302" t="s">
        <v>243</v>
      </c>
      <c r="Q12302">
        <v>3.3</v>
      </c>
      <c r="V12302">
        <v>1</v>
      </c>
      <c r="W12302" t="s">
        <v>1643</v>
      </c>
    </row>
    <row r="12303" spans="1:23" x14ac:dyDescent="0.3">
      <c r="A12303">
        <v>16104</v>
      </c>
      <c r="B12303" s="15" t="s">
        <v>1629</v>
      </c>
      <c r="C12303" t="str">
        <f>_xlfn.XLOOKUP($B12303, STANDARDS!$A:$A, STANDARDS!$B:$B,,0,2)</f>
        <v>Maieberg Fm, Tsumeb Subgp, Otavi Gp</v>
      </c>
      <c r="D12303" t="s">
        <v>1062</v>
      </c>
      <c r="E12303" t="s">
        <v>1172</v>
      </c>
      <c r="F12303">
        <v>15</v>
      </c>
      <c r="G12303">
        <v>-20.2</v>
      </c>
      <c r="H12303">
        <v>0.1</v>
      </c>
      <c r="I12303" t="s">
        <v>592</v>
      </c>
      <c r="J12303" cm="1">
        <f t="array" ref="J12303:L12303">_xlfn.XLOOKUP($C12303, AGE!$A:$A,AGE!$B:$D,,0,2)</f>
        <v>593</v>
      </c>
      <c r="K12303">
        <v>43</v>
      </c>
      <c r="L12303" t="str">
        <v>Hoffman et al. 2004; Clauer and Kröner 1997; Lehmann et al. 2015; Seth et al. 1998; Goscombe et al. 2005 in Hoffman et al. 2021 Earth Science Reviews)</v>
      </c>
      <c r="M12303" t="s">
        <v>1637</v>
      </c>
      <c r="P12303" t="s">
        <v>243</v>
      </c>
      <c r="Q12303">
        <v>4.5</v>
      </c>
      <c r="V12303">
        <v>1</v>
      </c>
      <c r="W12303" t="s">
        <v>1643</v>
      </c>
    </row>
    <row r="12304" spans="1:23" x14ac:dyDescent="0.3">
      <c r="A12304">
        <v>16105</v>
      </c>
      <c r="B12304" s="15" t="s">
        <v>1629</v>
      </c>
      <c r="C12304" t="str">
        <f>_xlfn.XLOOKUP($B12304, STANDARDS!$A:$A, STANDARDS!$B:$B,,0,2)</f>
        <v>Maieberg Fm, Tsumeb Subgp, Otavi Gp</v>
      </c>
      <c r="D12304" t="s">
        <v>1062</v>
      </c>
      <c r="E12304" t="s">
        <v>1172</v>
      </c>
      <c r="F12304">
        <v>15</v>
      </c>
      <c r="G12304">
        <v>-20.2</v>
      </c>
      <c r="H12304">
        <v>0.1</v>
      </c>
      <c r="I12304" t="s">
        <v>592</v>
      </c>
      <c r="J12304" cm="1">
        <f t="array" ref="J12304:L12304">_xlfn.XLOOKUP($C12304, AGE!$A:$A,AGE!$B:$D,,0,2)</f>
        <v>593</v>
      </c>
      <c r="K12304">
        <v>43</v>
      </c>
      <c r="L12304" t="str">
        <v>Hoffman et al. 2004; Clauer and Kröner 1997; Lehmann et al. 2015; Seth et al. 1998; Goscombe et al. 2005 in Hoffman et al. 2021 Earth Science Reviews)</v>
      </c>
      <c r="M12304" t="s">
        <v>1637</v>
      </c>
      <c r="P12304" t="s">
        <v>243</v>
      </c>
      <c r="Q12304">
        <v>-0.2</v>
      </c>
      <c r="V12304">
        <v>1</v>
      </c>
      <c r="W12304" t="s">
        <v>1643</v>
      </c>
    </row>
    <row r="12305" spans="1:23" x14ac:dyDescent="0.3">
      <c r="A12305">
        <v>16106</v>
      </c>
      <c r="B12305" s="15" t="s">
        <v>1629</v>
      </c>
      <c r="C12305" t="str">
        <f>_xlfn.XLOOKUP($B12305, STANDARDS!$A:$A, STANDARDS!$B:$B,,0,2)</f>
        <v>Maieberg Fm, Tsumeb Subgp, Otavi Gp</v>
      </c>
      <c r="D12305" t="s">
        <v>1062</v>
      </c>
      <c r="E12305" t="s">
        <v>1172</v>
      </c>
      <c r="F12305">
        <v>15</v>
      </c>
      <c r="G12305">
        <v>-20.2</v>
      </c>
      <c r="H12305">
        <v>0.1</v>
      </c>
      <c r="I12305" t="s">
        <v>592</v>
      </c>
      <c r="J12305" cm="1">
        <f t="array" ref="J12305:L12305">_xlfn.XLOOKUP($C12305, AGE!$A:$A,AGE!$B:$D,,0,2)</f>
        <v>593</v>
      </c>
      <c r="K12305">
        <v>43</v>
      </c>
      <c r="L12305" t="str">
        <v>Hoffman et al. 2004; Clauer and Kröner 1997; Lehmann et al. 2015; Seth et al. 1998; Goscombe et al. 2005 in Hoffman et al. 2021 Earth Science Reviews)</v>
      </c>
      <c r="M12305" t="s">
        <v>1637</v>
      </c>
      <c r="P12305" t="s">
        <v>243</v>
      </c>
      <c r="Q12305">
        <v>3.6</v>
      </c>
      <c r="V12305">
        <v>1</v>
      </c>
      <c r="W12305" t="s">
        <v>1643</v>
      </c>
    </row>
    <row r="12306" spans="1:23" x14ac:dyDescent="0.3">
      <c r="A12306">
        <v>16107</v>
      </c>
      <c r="B12306" s="15" t="s">
        <v>1629</v>
      </c>
      <c r="C12306" t="str">
        <f>_xlfn.XLOOKUP($B12306, STANDARDS!$A:$A, STANDARDS!$B:$B,,0,2)</f>
        <v>Maieberg Fm, Tsumeb Subgp, Otavi Gp</v>
      </c>
      <c r="D12306" t="s">
        <v>1062</v>
      </c>
      <c r="E12306" t="s">
        <v>1172</v>
      </c>
      <c r="F12306">
        <v>15</v>
      </c>
      <c r="G12306">
        <v>-20.2</v>
      </c>
      <c r="H12306">
        <v>0.1</v>
      </c>
      <c r="I12306" t="s">
        <v>592</v>
      </c>
      <c r="J12306" cm="1">
        <f t="array" ref="J12306:L12306">_xlfn.XLOOKUP($C12306, AGE!$A:$A,AGE!$B:$D,,0,2)</f>
        <v>593</v>
      </c>
      <c r="K12306">
        <v>43</v>
      </c>
      <c r="L12306" t="str">
        <v>Hoffman et al. 2004; Clauer and Kröner 1997; Lehmann et al. 2015; Seth et al. 1998; Goscombe et al. 2005 in Hoffman et al. 2021 Earth Science Reviews)</v>
      </c>
      <c r="M12306" t="s">
        <v>1637</v>
      </c>
      <c r="P12306" t="s">
        <v>243</v>
      </c>
      <c r="Q12306">
        <v>4.8</v>
      </c>
      <c r="V12306">
        <v>1</v>
      </c>
      <c r="W12306" t="s">
        <v>1643</v>
      </c>
    </row>
    <row r="12307" spans="1:23" x14ac:dyDescent="0.3">
      <c r="A12307">
        <v>16108</v>
      </c>
      <c r="B12307" s="15" t="s">
        <v>1629</v>
      </c>
      <c r="C12307" t="str">
        <f>_xlfn.XLOOKUP($B12307, STANDARDS!$A:$A, STANDARDS!$B:$B,,0,2)</f>
        <v>Maieberg Fm, Tsumeb Subgp, Otavi Gp</v>
      </c>
      <c r="D12307" t="s">
        <v>1062</v>
      </c>
      <c r="E12307" t="s">
        <v>1172</v>
      </c>
      <c r="F12307">
        <v>15</v>
      </c>
      <c r="G12307">
        <v>-20.2</v>
      </c>
      <c r="H12307">
        <v>0.1</v>
      </c>
      <c r="I12307" t="s">
        <v>592</v>
      </c>
      <c r="J12307" cm="1">
        <f t="array" ref="J12307:L12307">_xlfn.XLOOKUP($C12307, AGE!$A:$A,AGE!$B:$D,,0,2)</f>
        <v>593</v>
      </c>
      <c r="K12307">
        <v>43</v>
      </c>
      <c r="L12307" t="str">
        <v>Hoffman et al. 2004; Clauer and Kröner 1997; Lehmann et al. 2015; Seth et al. 1998; Goscombe et al. 2005 in Hoffman et al. 2021 Earth Science Reviews)</v>
      </c>
      <c r="M12307" t="s">
        <v>1637</v>
      </c>
      <c r="P12307" t="s">
        <v>243</v>
      </c>
      <c r="Q12307">
        <v>4.4000000000000004</v>
      </c>
      <c r="V12307">
        <v>1</v>
      </c>
      <c r="W12307" t="s">
        <v>1643</v>
      </c>
    </row>
    <row r="12308" spans="1:23" x14ac:dyDescent="0.3">
      <c r="A12308">
        <v>16109</v>
      </c>
      <c r="B12308" s="15" t="s">
        <v>1629</v>
      </c>
      <c r="C12308" t="str">
        <f>_xlfn.XLOOKUP($B12308, STANDARDS!$A:$A, STANDARDS!$B:$B,,0,2)</f>
        <v>Maieberg Fm, Tsumeb Subgp, Otavi Gp</v>
      </c>
      <c r="D12308" t="s">
        <v>1062</v>
      </c>
      <c r="E12308" t="s">
        <v>1172</v>
      </c>
      <c r="F12308">
        <v>15</v>
      </c>
      <c r="G12308">
        <v>-20.2</v>
      </c>
      <c r="H12308">
        <v>0.1</v>
      </c>
      <c r="I12308" t="s">
        <v>592</v>
      </c>
      <c r="J12308" cm="1">
        <f t="array" ref="J12308:L12308">_xlfn.XLOOKUP($C12308, AGE!$A:$A,AGE!$B:$D,,0,2)</f>
        <v>593</v>
      </c>
      <c r="K12308">
        <v>43</v>
      </c>
      <c r="L12308" t="str">
        <v>Hoffman et al. 2004; Clauer and Kröner 1997; Lehmann et al. 2015; Seth et al. 1998; Goscombe et al. 2005 in Hoffman et al. 2021 Earth Science Reviews)</v>
      </c>
      <c r="M12308" t="s">
        <v>1637</v>
      </c>
      <c r="P12308" t="s">
        <v>243</v>
      </c>
      <c r="Q12308">
        <v>2.7</v>
      </c>
      <c r="V12308">
        <v>1</v>
      </c>
      <c r="W12308" t="s">
        <v>1643</v>
      </c>
    </row>
    <row r="12309" spans="1:23" x14ac:dyDescent="0.3">
      <c r="A12309">
        <v>16110</v>
      </c>
      <c r="B12309" s="15" t="s">
        <v>1629</v>
      </c>
      <c r="C12309" t="str">
        <f>_xlfn.XLOOKUP($B12309, STANDARDS!$A:$A, STANDARDS!$B:$B,,0,2)</f>
        <v>Maieberg Fm, Tsumeb Subgp, Otavi Gp</v>
      </c>
      <c r="D12309" t="s">
        <v>1062</v>
      </c>
      <c r="E12309" t="s">
        <v>1172</v>
      </c>
      <c r="F12309">
        <v>15</v>
      </c>
      <c r="G12309">
        <v>-20.2</v>
      </c>
      <c r="H12309">
        <v>0.1</v>
      </c>
      <c r="I12309" t="s">
        <v>592</v>
      </c>
      <c r="J12309" cm="1">
        <f t="array" ref="J12309:L12309">_xlfn.XLOOKUP($C12309, AGE!$A:$A,AGE!$B:$D,,0,2)</f>
        <v>593</v>
      </c>
      <c r="K12309">
        <v>43</v>
      </c>
      <c r="L12309" t="str">
        <v>Hoffman et al. 2004; Clauer and Kröner 1997; Lehmann et al. 2015; Seth et al. 1998; Goscombe et al. 2005 in Hoffman et al. 2021 Earth Science Reviews)</v>
      </c>
      <c r="M12309" t="s">
        <v>1637</v>
      </c>
      <c r="P12309" t="s">
        <v>243</v>
      </c>
      <c r="Q12309">
        <v>2.6</v>
      </c>
      <c r="V12309">
        <v>1</v>
      </c>
      <c r="W12309" t="s">
        <v>1643</v>
      </c>
    </row>
    <row r="12310" spans="1:23" x14ac:dyDescent="0.3">
      <c r="A12310">
        <v>16111</v>
      </c>
      <c r="B12310" s="15" t="s">
        <v>1629</v>
      </c>
      <c r="C12310" t="str">
        <f>_xlfn.XLOOKUP($B12310, STANDARDS!$A:$A, STANDARDS!$B:$B,,0,2)</f>
        <v>Maieberg Fm, Tsumeb Subgp, Otavi Gp</v>
      </c>
      <c r="D12310" t="s">
        <v>1062</v>
      </c>
      <c r="E12310" t="s">
        <v>1172</v>
      </c>
      <c r="F12310">
        <v>15</v>
      </c>
      <c r="G12310">
        <v>-20.2</v>
      </c>
      <c r="H12310">
        <v>0.1</v>
      </c>
      <c r="I12310" t="s">
        <v>592</v>
      </c>
      <c r="J12310" cm="1">
        <f t="array" ref="J12310:L12310">_xlfn.XLOOKUP($C12310, AGE!$A:$A,AGE!$B:$D,,0,2)</f>
        <v>593</v>
      </c>
      <c r="K12310">
        <v>43</v>
      </c>
      <c r="L12310" t="str">
        <v>Hoffman et al. 2004; Clauer and Kröner 1997; Lehmann et al. 2015; Seth et al. 1998; Goscombe et al. 2005 in Hoffman et al. 2021 Earth Science Reviews)</v>
      </c>
      <c r="M12310" t="s">
        <v>1637</v>
      </c>
      <c r="P12310" t="s">
        <v>243</v>
      </c>
      <c r="Q12310">
        <v>4.3</v>
      </c>
      <c r="V12310">
        <v>1</v>
      </c>
      <c r="W12310" t="s">
        <v>1643</v>
      </c>
    </row>
    <row r="12311" spans="1:23" x14ac:dyDescent="0.3">
      <c r="A12311">
        <v>16112</v>
      </c>
      <c r="B12311" s="15" t="s">
        <v>1629</v>
      </c>
      <c r="C12311" t="str">
        <f>_xlfn.XLOOKUP($B12311, STANDARDS!$A:$A, STANDARDS!$B:$B,,0,2)</f>
        <v>Maieberg Fm, Tsumeb Subgp, Otavi Gp</v>
      </c>
      <c r="D12311" t="s">
        <v>1062</v>
      </c>
      <c r="E12311" t="s">
        <v>1172</v>
      </c>
      <c r="F12311">
        <v>15</v>
      </c>
      <c r="G12311">
        <v>-20.2</v>
      </c>
      <c r="H12311">
        <v>0.1</v>
      </c>
      <c r="I12311" t="s">
        <v>592</v>
      </c>
      <c r="J12311" cm="1">
        <f t="array" ref="J12311:L12311">_xlfn.XLOOKUP($C12311, AGE!$A:$A,AGE!$B:$D,,0,2)</f>
        <v>593</v>
      </c>
      <c r="K12311">
        <v>43</v>
      </c>
      <c r="L12311" t="str">
        <v>Hoffman et al. 2004; Clauer and Kröner 1997; Lehmann et al. 2015; Seth et al. 1998; Goscombe et al. 2005 in Hoffman et al. 2021 Earth Science Reviews)</v>
      </c>
      <c r="M12311" t="s">
        <v>1637</v>
      </c>
      <c r="P12311" t="s">
        <v>243</v>
      </c>
      <c r="Q12311">
        <v>3.8</v>
      </c>
      <c r="V12311">
        <v>1</v>
      </c>
      <c r="W12311" t="s">
        <v>1643</v>
      </c>
    </row>
    <row r="12312" spans="1:23" x14ac:dyDescent="0.3">
      <c r="A12312">
        <v>16114</v>
      </c>
      <c r="B12312" s="15" t="s">
        <v>1629</v>
      </c>
      <c r="C12312" t="str">
        <f>_xlfn.XLOOKUP($B12312, STANDARDS!$A:$A, STANDARDS!$B:$B,,0,2)</f>
        <v>Maieberg Fm, Tsumeb Subgp, Otavi Gp</v>
      </c>
      <c r="D12312" t="s">
        <v>1062</v>
      </c>
      <c r="E12312" t="s">
        <v>1172</v>
      </c>
      <c r="F12312">
        <v>15</v>
      </c>
      <c r="G12312">
        <v>-20.2</v>
      </c>
      <c r="H12312">
        <v>0.1</v>
      </c>
      <c r="I12312" t="s">
        <v>592</v>
      </c>
      <c r="J12312" cm="1">
        <f t="array" ref="J12312:L12312">_xlfn.XLOOKUP($C12312, AGE!$A:$A,AGE!$B:$D,,0,2)</f>
        <v>593</v>
      </c>
      <c r="K12312">
        <v>43</v>
      </c>
      <c r="L12312" t="str">
        <v>Hoffman et al. 2004; Clauer and Kröner 1997; Lehmann et al. 2015; Seth et al. 1998; Goscombe et al. 2005 in Hoffman et al. 2021 Earth Science Reviews)</v>
      </c>
      <c r="M12312" t="s">
        <v>1637</v>
      </c>
      <c r="P12312" t="s">
        <v>243</v>
      </c>
      <c r="Q12312">
        <v>0.7</v>
      </c>
      <c r="V12312">
        <v>1</v>
      </c>
      <c r="W12312" t="s">
        <v>1643</v>
      </c>
    </row>
    <row r="12313" spans="1:23" x14ac:dyDescent="0.3">
      <c r="A12313">
        <v>16115</v>
      </c>
      <c r="B12313" s="15" t="s">
        <v>1629</v>
      </c>
      <c r="C12313" t="str">
        <f>_xlfn.XLOOKUP($B12313, STANDARDS!$A:$A, STANDARDS!$B:$B,,0,2)</f>
        <v>Maieberg Fm, Tsumeb Subgp, Otavi Gp</v>
      </c>
      <c r="D12313" t="s">
        <v>1062</v>
      </c>
      <c r="E12313" t="s">
        <v>1172</v>
      </c>
      <c r="F12313">
        <v>15</v>
      </c>
      <c r="G12313">
        <v>-20.2</v>
      </c>
      <c r="H12313">
        <v>0.1</v>
      </c>
      <c r="I12313" t="s">
        <v>592</v>
      </c>
      <c r="J12313" cm="1">
        <f t="array" ref="J12313:L12313">_xlfn.XLOOKUP($C12313, AGE!$A:$A,AGE!$B:$D,,0,2)</f>
        <v>593</v>
      </c>
      <c r="K12313">
        <v>43</v>
      </c>
      <c r="L12313" t="str">
        <v>Hoffman et al. 2004; Clauer and Kröner 1997; Lehmann et al. 2015; Seth et al. 1998; Goscombe et al. 2005 in Hoffman et al. 2021 Earth Science Reviews)</v>
      </c>
      <c r="M12313" t="s">
        <v>1637</v>
      </c>
      <c r="P12313" t="s">
        <v>243</v>
      </c>
      <c r="Q12313">
        <v>0</v>
      </c>
      <c r="V12313">
        <v>1</v>
      </c>
      <c r="W12313" t="s">
        <v>1643</v>
      </c>
    </row>
    <row r="12314" spans="1:23" x14ac:dyDescent="0.3">
      <c r="A12314">
        <v>16116</v>
      </c>
      <c r="B12314" s="15" t="s">
        <v>1629</v>
      </c>
      <c r="C12314" t="str">
        <f>_xlfn.XLOOKUP($B12314, STANDARDS!$A:$A, STANDARDS!$B:$B,,0,2)</f>
        <v>Maieberg Fm, Tsumeb Subgp, Otavi Gp</v>
      </c>
      <c r="D12314" t="s">
        <v>1062</v>
      </c>
      <c r="E12314" t="s">
        <v>1172</v>
      </c>
      <c r="F12314">
        <v>15</v>
      </c>
      <c r="G12314">
        <v>-20.2</v>
      </c>
      <c r="H12314">
        <v>0.1</v>
      </c>
      <c r="I12314" t="s">
        <v>592</v>
      </c>
      <c r="J12314" cm="1">
        <f t="array" ref="J12314:L12314">_xlfn.XLOOKUP($C12314, AGE!$A:$A,AGE!$B:$D,,0,2)</f>
        <v>593</v>
      </c>
      <c r="K12314">
        <v>43</v>
      </c>
      <c r="L12314" t="str">
        <v>Hoffman et al. 2004; Clauer and Kröner 1997; Lehmann et al. 2015; Seth et al. 1998; Goscombe et al. 2005 in Hoffman et al. 2021 Earth Science Reviews)</v>
      </c>
      <c r="M12314" t="s">
        <v>1637</v>
      </c>
      <c r="P12314" t="s">
        <v>243</v>
      </c>
      <c r="Q12314">
        <v>1.6</v>
      </c>
      <c r="V12314">
        <v>1</v>
      </c>
      <c r="W12314" t="s">
        <v>1643</v>
      </c>
    </row>
    <row r="12315" spans="1:23" x14ac:dyDescent="0.3">
      <c r="A12315">
        <v>16117</v>
      </c>
      <c r="B12315" s="15" t="s">
        <v>1629</v>
      </c>
      <c r="C12315" t="str">
        <f>_xlfn.XLOOKUP($B12315, STANDARDS!$A:$A, STANDARDS!$B:$B,,0,2)</f>
        <v>Maieberg Fm, Tsumeb Subgp, Otavi Gp</v>
      </c>
      <c r="D12315" t="s">
        <v>1062</v>
      </c>
      <c r="E12315" t="s">
        <v>1172</v>
      </c>
      <c r="F12315">
        <v>15</v>
      </c>
      <c r="G12315">
        <v>-20.2</v>
      </c>
      <c r="H12315">
        <v>0.1</v>
      </c>
      <c r="I12315" t="s">
        <v>592</v>
      </c>
      <c r="J12315" cm="1">
        <f t="array" ref="J12315:L12315">_xlfn.XLOOKUP($C12315, AGE!$A:$A,AGE!$B:$D,,0,2)</f>
        <v>593</v>
      </c>
      <c r="K12315">
        <v>43</v>
      </c>
      <c r="L12315" t="str">
        <v>Hoffman et al. 2004; Clauer and Kröner 1997; Lehmann et al. 2015; Seth et al. 1998; Goscombe et al. 2005 in Hoffman et al. 2021 Earth Science Reviews)</v>
      </c>
      <c r="M12315" t="s">
        <v>1637</v>
      </c>
      <c r="P12315" t="s">
        <v>243</v>
      </c>
      <c r="Q12315">
        <v>3.1</v>
      </c>
      <c r="V12315">
        <v>1</v>
      </c>
      <c r="W12315" t="s">
        <v>1643</v>
      </c>
    </row>
    <row r="12316" spans="1:23" x14ac:dyDescent="0.3">
      <c r="A12316">
        <v>16118</v>
      </c>
      <c r="B12316" s="15" t="s">
        <v>1629</v>
      </c>
      <c r="C12316" t="str">
        <f>_xlfn.XLOOKUP($B12316, STANDARDS!$A:$A, STANDARDS!$B:$B,,0,2)</f>
        <v>Maieberg Fm, Tsumeb Subgp, Otavi Gp</v>
      </c>
      <c r="D12316" t="s">
        <v>1062</v>
      </c>
      <c r="E12316" t="s">
        <v>1172</v>
      </c>
      <c r="F12316">
        <v>15</v>
      </c>
      <c r="G12316">
        <v>-20.2</v>
      </c>
      <c r="H12316">
        <v>0.1</v>
      </c>
      <c r="I12316" t="s">
        <v>592</v>
      </c>
      <c r="J12316" cm="1">
        <f t="array" ref="J12316:L12316">_xlfn.XLOOKUP($C12316, AGE!$A:$A,AGE!$B:$D,,0,2)</f>
        <v>593</v>
      </c>
      <c r="K12316">
        <v>43</v>
      </c>
      <c r="L12316" t="str">
        <v>Hoffman et al. 2004; Clauer and Kröner 1997; Lehmann et al. 2015; Seth et al. 1998; Goscombe et al. 2005 in Hoffman et al. 2021 Earth Science Reviews)</v>
      </c>
      <c r="M12316" t="s">
        <v>1637</v>
      </c>
      <c r="P12316" t="s">
        <v>243</v>
      </c>
      <c r="Q12316">
        <v>3</v>
      </c>
      <c r="V12316">
        <v>1</v>
      </c>
      <c r="W12316" t="s">
        <v>1643</v>
      </c>
    </row>
    <row r="12317" spans="1:23" x14ac:dyDescent="0.3">
      <c r="A12317">
        <v>16119</v>
      </c>
      <c r="B12317" s="15" t="s">
        <v>1629</v>
      </c>
      <c r="C12317" t="str">
        <f>_xlfn.XLOOKUP($B12317, STANDARDS!$A:$A, STANDARDS!$B:$B,,0,2)</f>
        <v>Maieberg Fm, Tsumeb Subgp, Otavi Gp</v>
      </c>
      <c r="D12317" t="s">
        <v>1062</v>
      </c>
      <c r="E12317" t="s">
        <v>1172</v>
      </c>
      <c r="F12317">
        <v>15</v>
      </c>
      <c r="G12317">
        <v>-20.2</v>
      </c>
      <c r="H12317">
        <v>0.1</v>
      </c>
      <c r="I12317" t="s">
        <v>592</v>
      </c>
      <c r="J12317" cm="1">
        <f t="array" ref="J12317:L12317">_xlfn.XLOOKUP($C12317, AGE!$A:$A,AGE!$B:$D,,0,2)</f>
        <v>593</v>
      </c>
      <c r="K12317">
        <v>43</v>
      </c>
      <c r="L12317" t="str">
        <v>Hoffman et al. 2004; Clauer and Kröner 1997; Lehmann et al. 2015; Seth et al. 1998; Goscombe et al. 2005 in Hoffman et al. 2021 Earth Science Reviews)</v>
      </c>
      <c r="M12317" t="s">
        <v>1637</v>
      </c>
      <c r="P12317" t="s">
        <v>243</v>
      </c>
      <c r="Q12317">
        <v>2.1</v>
      </c>
      <c r="V12317">
        <v>1</v>
      </c>
      <c r="W12317" t="s">
        <v>1643</v>
      </c>
    </row>
    <row r="12318" spans="1:23" x14ac:dyDescent="0.3">
      <c r="A12318">
        <v>16120</v>
      </c>
      <c r="B12318" s="15" t="s">
        <v>1629</v>
      </c>
      <c r="C12318" t="str">
        <f>_xlfn.XLOOKUP($B12318, STANDARDS!$A:$A, STANDARDS!$B:$B,,0,2)</f>
        <v>Maieberg Fm, Tsumeb Subgp, Otavi Gp</v>
      </c>
      <c r="D12318" t="s">
        <v>1062</v>
      </c>
      <c r="E12318" t="s">
        <v>1172</v>
      </c>
      <c r="F12318">
        <v>15</v>
      </c>
      <c r="G12318">
        <v>-20.2</v>
      </c>
      <c r="H12318">
        <v>0.1</v>
      </c>
      <c r="I12318" t="s">
        <v>592</v>
      </c>
      <c r="J12318" cm="1">
        <f t="array" ref="J12318:L12318">_xlfn.XLOOKUP($C12318, AGE!$A:$A,AGE!$B:$D,,0,2)</f>
        <v>593</v>
      </c>
      <c r="K12318">
        <v>43</v>
      </c>
      <c r="L12318" t="str">
        <v>Hoffman et al. 2004; Clauer and Kröner 1997; Lehmann et al. 2015; Seth et al. 1998; Goscombe et al. 2005 in Hoffman et al. 2021 Earth Science Reviews)</v>
      </c>
      <c r="M12318" t="s">
        <v>1637</v>
      </c>
      <c r="P12318" t="s">
        <v>243</v>
      </c>
      <c r="Q12318">
        <v>-0.4</v>
      </c>
      <c r="V12318">
        <v>1</v>
      </c>
      <c r="W12318" t="s">
        <v>1643</v>
      </c>
    </row>
    <row r="12319" spans="1:23" x14ac:dyDescent="0.3">
      <c r="A12319">
        <v>16121</v>
      </c>
      <c r="B12319" s="15" t="s">
        <v>1629</v>
      </c>
      <c r="C12319" t="str">
        <f>_xlfn.XLOOKUP($B12319, STANDARDS!$A:$A, STANDARDS!$B:$B,,0,2)</f>
        <v>Maieberg Fm, Tsumeb Subgp, Otavi Gp</v>
      </c>
      <c r="D12319" t="s">
        <v>1062</v>
      </c>
      <c r="E12319" t="s">
        <v>1172</v>
      </c>
      <c r="F12319">
        <v>15</v>
      </c>
      <c r="G12319">
        <v>-20.2</v>
      </c>
      <c r="H12319">
        <v>0.1</v>
      </c>
      <c r="I12319" t="s">
        <v>592</v>
      </c>
      <c r="J12319" cm="1">
        <f t="array" ref="J12319:L12319">_xlfn.XLOOKUP($C12319, AGE!$A:$A,AGE!$B:$D,,0,2)</f>
        <v>593</v>
      </c>
      <c r="K12319">
        <v>43</v>
      </c>
      <c r="L12319" t="str">
        <v>Hoffman et al. 2004; Clauer and Kröner 1997; Lehmann et al. 2015; Seth et al. 1998; Goscombe et al. 2005 in Hoffman et al. 2021 Earth Science Reviews)</v>
      </c>
      <c r="M12319" t="s">
        <v>1637</v>
      </c>
      <c r="P12319" t="s">
        <v>243</v>
      </c>
      <c r="Q12319">
        <v>1.1000000000000001</v>
      </c>
      <c r="V12319">
        <v>1</v>
      </c>
      <c r="W12319" t="s">
        <v>1643</v>
      </c>
    </row>
    <row r="12320" spans="1:23" x14ac:dyDescent="0.3">
      <c r="A12320">
        <v>16122</v>
      </c>
      <c r="B12320" s="15" t="s">
        <v>1629</v>
      </c>
      <c r="C12320" t="str">
        <f>_xlfn.XLOOKUP($B12320, STANDARDS!$A:$A, STANDARDS!$B:$B,,0,2)</f>
        <v>Maieberg Fm, Tsumeb Subgp, Otavi Gp</v>
      </c>
      <c r="D12320" t="s">
        <v>1062</v>
      </c>
      <c r="E12320" t="s">
        <v>1172</v>
      </c>
      <c r="F12320">
        <v>15</v>
      </c>
      <c r="G12320">
        <v>-20.2</v>
      </c>
      <c r="H12320">
        <v>0.1</v>
      </c>
      <c r="I12320" t="s">
        <v>592</v>
      </c>
      <c r="J12320" cm="1">
        <f t="array" ref="J12320:L12320">_xlfn.XLOOKUP($C12320, AGE!$A:$A,AGE!$B:$D,,0,2)</f>
        <v>593</v>
      </c>
      <c r="K12320">
        <v>43</v>
      </c>
      <c r="L12320" t="str">
        <v>Hoffman et al. 2004; Clauer and Kröner 1997; Lehmann et al. 2015; Seth et al. 1998; Goscombe et al. 2005 in Hoffman et al. 2021 Earth Science Reviews)</v>
      </c>
      <c r="M12320" t="s">
        <v>1637</v>
      </c>
      <c r="P12320" t="s">
        <v>243</v>
      </c>
      <c r="Q12320">
        <v>0.8</v>
      </c>
      <c r="V12320">
        <v>1</v>
      </c>
      <c r="W12320" t="s">
        <v>1643</v>
      </c>
    </row>
    <row r="12321" spans="1:23" x14ac:dyDescent="0.3">
      <c r="A12321">
        <v>16123</v>
      </c>
      <c r="B12321" s="15" t="s">
        <v>1629</v>
      </c>
      <c r="C12321" t="str">
        <f>_xlfn.XLOOKUP($B12321, STANDARDS!$A:$A, STANDARDS!$B:$B,,0,2)</f>
        <v>Maieberg Fm, Tsumeb Subgp, Otavi Gp</v>
      </c>
      <c r="D12321" t="s">
        <v>1062</v>
      </c>
      <c r="E12321" t="s">
        <v>1172</v>
      </c>
      <c r="F12321">
        <v>15</v>
      </c>
      <c r="G12321">
        <v>-20.2</v>
      </c>
      <c r="H12321">
        <v>0.1</v>
      </c>
      <c r="I12321" t="s">
        <v>592</v>
      </c>
      <c r="J12321" cm="1">
        <f t="array" ref="J12321:L12321">_xlfn.XLOOKUP($C12321, AGE!$A:$A,AGE!$B:$D,,0,2)</f>
        <v>593</v>
      </c>
      <c r="K12321">
        <v>43</v>
      </c>
      <c r="L12321" t="str">
        <v>Hoffman et al. 2004; Clauer and Kröner 1997; Lehmann et al. 2015; Seth et al. 1998; Goscombe et al. 2005 in Hoffman et al. 2021 Earth Science Reviews)</v>
      </c>
      <c r="M12321" t="s">
        <v>1637</v>
      </c>
      <c r="P12321" t="s">
        <v>243</v>
      </c>
      <c r="Q12321">
        <v>1.7</v>
      </c>
      <c r="V12321">
        <v>1</v>
      </c>
      <c r="W12321" t="s">
        <v>1643</v>
      </c>
    </row>
    <row r="12322" spans="1:23" x14ac:dyDescent="0.3">
      <c r="A12322">
        <v>16124</v>
      </c>
      <c r="B12322" s="15" t="s">
        <v>1629</v>
      </c>
      <c r="C12322" t="str">
        <f>_xlfn.XLOOKUP($B12322, STANDARDS!$A:$A, STANDARDS!$B:$B,,0,2)</f>
        <v>Maieberg Fm, Tsumeb Subgp, Otavi Gp</v>
      </c>
      <c r="D12322" t="s">
        <v>1062</v>
      </c>
      <c r="E12322" t="s">
        <v>1172</v>
      </c>
      <c r="F12322">
        <v>15</v>
      </c>
      <c r="G12322">
        <v>-20.2</v>
      </c>
      <c r="H12322">
        <v>0.1</v>
      </c>
      <c r="I12322" t="s">
        <v>592</v>
      </c>
      <c r="J12322" cm="1">
        <f t="array" ref="J12322:L12322">_xlfn.XLOOKUP($C12322, AGE!$A:$A,AGE!$B:$D,,0,2)</f>
        <v>593</v>
      </c>
      <c r="K12322">
        <v>43</v>
      </c>
      <c r="L12322" t="str">
        <v>Hoffman et al. 2004; Clauer and Kröner 1997; Lehmann et al. 2015; Seth et al. 1998; Goscombe et al. 2005 in Hoffman et al. 2021 Earth Science Reviews)</v>
      </c>
      <c r="M12322" t="s">
        <v>1637</v>
      </c>
      <c r="P12322" t="s">
        <v>243</v>
      </c>
      <c r="Q12322">
        <v>2</v>
      </c>
      <c r="V12322">
        <v>1</v>
      </c>
      <c r="W12322" t="s">
        <v>1643</v>
      </c>
    </row>
    <row r="12323" spans="1:23" x14ac:dyDescent="0.3">
      <c r="A12323">
        <v>16125</v>
      </c>
      <c r="B12323" s="15" t="s">
        <v>1629</v>
      </c>
      <c r="C12323" t="str">
        <f>_xlfn.XLOOKUP($B12323, STANDARDS!$A:$A, STANDARDS!$B:$B,,0,2)</f>
        <v>Maieberg Fm, Tsumeb Subgp, Otavi Gp</v>
      </c>
      <c r="D12323" t="s">
        <v>1062</v>
      </c>
      <c r="E12323" t="s">
        <v>1172</v>
      </c>
      <c r="F12323">
        <v>15</v>
      </c>
      <c r="G12323">
        <v>-20.2</v>
      </c>
      <c r="H12323">
        <v>0.1</v>
      </c>
      <c r="I12323" t="s">
        <v>592</v>
      </c>
      <c r="J12323" cm="1">
        <f t="array" ref="J12323:L12323">_xlfn.XLOOKUP($C12323, AGE!$A:$A,AGE!$B:$D,,0,2)</f>
        <v>593</v>
      </c>
      <c r="K12323">
        <v>43</v>
      </c>
      <c r="L12323" t="str">
        <v>Hoffman et al. 2004; Clauer and Kröner 1997; Lehmann et al. 2015; Seth et al. 1998; Goscombe et al. 2005 in Hoffman et al. 2021 Earth Science Reviews)</v>
      </c>
      <c r="M12323" t="s">
        <v>1637</v>
      </c>
      <c r="P12323" t="s">
        <v>243</v>
      </c>
      <c r="Q12323">
        <v>1.7</v>
      </c>
      <c r="V12323">
        <v>1</v>
      </c>
      <c r="W12323" t="s">
        <v>1643</v>
      </c>
    </row>
    <row r="12324" spans="1:23" x14ac:dyDescent="0.3">
      <c r="A12324">
        <v>16126</v>
      </c>
      <c r="B12324" s="15" t="s">
        <v>1629</v>
      </c>
      <c r="C12324" t="str">
        <f>_xlfn.XLOOKUP($B12324, STANDARDS!$A:$A, STANDARDS!$B:$B,,0,2)</f>
        <v>Maieberg Fm, Tsumeb Subgp, Otavi Gp</v>
      </c>
      <c r="D12324" t="s">
        <v>1062</v>
      </c>
      <c r="E12324" t="s">
        <v>1172</v>
      </c>
      <c r="F12324">
        <v>15</v>
      </c>
      <c r="G12324">
        <v>-20.2</v>
      </c>
      <c r="H12324">
        <v>0.1</v>
      </c>
      <c r="I12324" t="s">
        <v>592</v>
      </c>
      <c r="J12324" cm="1">
        <f t="array" ref="J12324:L12324">_xlfn.XLOOKUP($C12324, AGE!$A:$A,AGE!$B:$D,,0,2)</f>
        <v>593</v>
      </c>
      <c r="K12324">
        <v>43</v>
      </c>
      <c r="L12324" t="str">
        <v>Hoffman et al. 2004; Clauer and Kröner 1997; Lehmann et al. 2015; Seth et al. 1998; Goscombe et al. 2005 in Hoffman et al. 2021 Earth Science Reviews)</v>
      </c>
      <c r="M12324" t="s">
        <v>1637</v>
      </c>
      <c r="P12324" t="s">
        <v>243</v>
      </c>
      <c r="Q12324">
        <v>1.8</v>
      </c>
      <c r="V12324">
        <v>1</v>
      </c>
      <c r="W12324" t="s">
        <v>1643</v>
      </c>
    </row>
    <row r="12325" spans="1:23" x14ac:dyDescent="0.3">
      <c r="A12325">
        <v>16127</v>
      </c>
      <c r="B12325" s="15" t="s">
        <v>1629</v>
      </c>
      <c r="C12325" t="str">
        <f>_xlfn.XLOOKUP($B12325, STANDARDS!$A:$A, STANDARDS!$B:$B,,0,2)</f>
        <v>Maieberg Fm, Tsumeb Subgp, Otavi Gp</v>
      </c>
      <c r="D12325" t="s">
        <v>1062</v>
      </c>
      <c r="E12325" t="s">
        <v>1172</v>
      </c>
      <c r="F12325">
        <v>15</v>
      </c>
      <c r="G12325">
        <v>-20.2</v>
      </c>
      <c r="H12325">
        <v>0.1</v>
      </c>
      <c r="I12325" t="s">
        <v>592</v>
      </c>
      <c r="J12325" cm="1">
        <f t="array" ref="J12325:L12325">_xlfn.XLOOKUP($C12325, AGE!$A:$A,AGE!$B:$D,,0,2)</f>
        <v>593</v>
      </c>
      <c r="K12325">
        <v>43</v>
      </c>
      <c r="L12325" t="str">
        <v>Hoffman et al. 2004; Clauer and Kröner 1997; Lehmann et al. 2015; Seth et al. 1998; Goscombe et al. 2005 in Hoffman et al. 2021 Earth Science Reviews)</v>
      </c>
      <c r="M12325" t="s">
        <v>1637</v>
      </c>
      <c r="P12325" t="s">
        <v>243</v>
      </c>
      <c r="Q12325">
        <v>1.8</v>
      </c>
      <c r="V12325">
        <v>1</v>
      </c>
      <c r="W12325" t="s">
        <v>1643</v>
      </c>
    </row>
    <row r="12326" spans="1:23" x14ac:dyDescent="0.3">
      <c r="A12326">
        <v>16128</v>
      </c>
      <c r="B12326" s="15" t="s">
        <v>1629</v>
      </c>
      <c r="C12326" t="str">
        <f>_xlfn.XLOOKUP($B12326, STANDARDS!$A:$A, STANDARDS!$B:$B,,0,2)</f>
        <v>Maieberg Fm, Tsumeb Subgp, Otavi Gp</v>
      </c>
      <c r="D12326" t="s">
        <v>1062</v>
      </c>
      <c r="E12326" t="s">
        <v>1172</v>
      </c>
      <c r="F12326">
        <v>15</v>
      </c>
      <c r="G12326">
        <v>-20.2</v>
      </c>
      <c r="H12326">
        <v>0.1</v>
      </c>
      <c r="I12326" t="s">
        <v>592</v>
      </c>
      <c r="J12326" cm="1">
        <f t="array" ref="J12326:L12326">_xlfn.XLOOKUP($C12326, AGE!$A:$A,AGE!$B:$D,,0,2)</f>
        <v>593</v>
      </c>
      <c r="K12326">
        <v>43</v>
      </c>
      <c r="L12326" t="str">
        <v>Hoffman et al. 2004; Clauer and Kröner 1997; Lehmann et al. 2015; Seth et al. 1998; Goscombe et al. 2005 in Hoffman et al. 2021 Earth Science Reviews)</v>
      </c>
      <c r="M12326" t="s">
        <v>1637</v>
      </c>
      <c r="P12326" t="s">
        <v>243</v>
      </c>
      <c r="Q12326">
        <v>1.2</v>
      </c>
      <c r="V12326">
        <v>1</v>
      </c>
      <c r="W12326" t="s">
        <v>1643</v>
      </c>
    </row>
    <row r="12327" spans="1:23" x14ac:dyDescent="0.3">
      <c r="A12327">
        <v>16129</v>
      </c>
      <c r="B12327" s="15" t="s">
        <v>1629</v>
      </c>
      <c r="C12327" t="str">
        <f>_xlfn.XLOOKUP($B12327, STANDARDS!$A:$A, STANDARDS!$B:$B,,0,2)</f>
        <v>Maieberg Fm, Tsumeb Subgp, Otavi Gp</v>
      </c>
      <c r="D12327" t="s">
        <v>1062</v>
      </c>
      <c r="E12327" t="s">
        <v>1172</v>
      </c>
      <c r="F12327">
        <v>15</v>
      </c>
      <c r="G12327">
        <v>-20.2</v>
      </c>
      <c r="H12327">
        <v>0.1</v>
      </c>
      <c r="I12327" t="s">
        <v>592</v>
      </c>
      <c r="J12327" cm="1">
        <f t="array" ref="J12327:L12327">_xlfn.XLOOKUP($C12327, AGE!$A:$A,AGE!$B:$D,,0,2)</f>
        <v>593</v>
      </c>
      <c r="K12327">
        <v>43</v>
      </c>
      <c r="L12327" t="str">
        <v>Hoffman et al. 2004; Clauer and Kröner 1997; Lehmann et al. 2015; Seth et al. 1998; Goscombe et al. 2005 in Hoffman et al. 2021 Earth Science Reviews)</v>
      </c>
      <c r="M12327" t="s">
        <v>1637</v>
      </c>
      <c r="P12327" t="s">
        <v>243</v>
      </c>
      <c r="Q12327">
        <v>1.5</v>
      </c>
      <c r="V12327">
        <v>1</v>
      </c>
      <c r="W12327" t="s">
        <v>1643</v>
      </c>
    </row>
    <row r="12328" spans="1:23" x14ac:dyDescent="0.3">
      <c r="A12328">
        <v>16130</v>
      </c>
      <c r="B12328" s="15" t="s">
        <v>1629</v>
      </c>
      <c r="C12328" t="str">
        <f>_xlfn.XLOOKUP($B12328, STANDARDS!$A:$A, STANDARDS!$B:$B,,0,2)</f>
        <v>Maieberg Fm, Tsumeb Subgp, Otavi Gp</v>
      </c>
      <c r="D12328" t="s">
        <v>1062</v>
      </c>
      <c r="E12328" t="s">
        <v>1172</v>
      </c>
      <c r="F12328">
        <v>15</v>
      </c>
      <c r="G12328">
        <v>-20.2</v>
      </c>
      <c r="H12328">
        <v>0.1</v>
      </c>
      <c r="I12328" t="s">
        <v>592</v>
      </c>
      <c r="J12328" cm="1">
        <f t="array" ref="J12328:L12328">_xlfn.XLOOKUP($C12328, AGE!$A:$A,AGE!$B:$D,,0,2)</f>
        <v>593</v>
      </c>
      <c r="K12328">
        <v>43</v>
      </c>
      <c r="L12328" t="str">
        <v>Hoffman et al. 2004; Clauer and Kröner 1997; Lehmann et al. 2015; Seth et al. 1998; Goscombe et al. 2005 in Hoffman et al. 2021 Earth Science Reviews)</v>
      </c>
      <c r="M12328" t="s">
        <v>1637</v>
      </c>
      <c r="P12328" t="s">
        <v>243</v>
      </c>
      <c r="Q12328">
        <v>2.5</v>
      </c>
      <c r="V12328">
        <v>1</v>
      </c>
      <c r="W12328" t="s">
        <v>1643</v>
      </c>
    </row>
    <row r="12329" spans="1:23" x14ac:dyDescent="0.3">
      <c r="A12329">
        <v>16131</v>
      </c>
      <c r="B12329" s="15" t="s">
        <v>1629</v>
      </c>
      <c r="C12329" t="str">
        <f>_xlfn.XLOOKUP($B12329, STANDARDS!$A:$A, STANDARDS!$B:$B,,0,2)</f>
        <v>Maieberg Fm, Tsumeb Subgp, Otavi Gp</v>
      </c>
      <c r="D12329" t="s">
        <v>1062</v>
      </c>
      <c r="E12329" t="s">
        <v>1172</v>
      </c>
      <c r="F12329">
        <v>15</v>
      </c>
      <c r="G12329">
        <v>-20.2</v>
      </c>
      <c r="H12329">
        <v>0.1</v>
      </c>
      <c r="I12329" t="s">
        <v>592</v>
      </c>
      <c r="J12329" cm="1">
        <f t="array" ref="J12329:L12329">_xlfn.XLOOKUP($C12329, AGE!$A:$A,AGE!$B:$D,,0,2)</f>
        <v>593</v>
      </c>
      <c r="K12329">
        <v>43</v>
      </c>
      <c r="L12329" t="str">
        <v>Hoffman et al. 2004; Clauer and Kröner 1997; Lehmann et al. 2015; Seth et al. 1998; Goscombe et al. 2005 in Hoffman et al. 2021 Earth Science Reviews)</v>
      </c>
      <c r="M12329" t="s">
        <v>1637</v>
      </c>
      <c r="P12329" t="s">
        <v>243</v>
      </c>
      <c r="Q12329">
        <v>3.7</v>
      </c>
      <c r="V12329">
        <v>1</v>
      </c>
      <c r="W12329" t="s">
        <v>1643</v>
      </c>
    </row>
    <row r="12330" spans="1:23" x14ac:dyDescent="0.3">
      <c r="A12330">
        <v>16132</v>
      </c>
      <c r="B12330" s="15" t="s">
        <v>1629</v>
      </c>
      <c r="C12330" t="str">
        <f>_xlfn.XLOOKUP($B12330, STANDARDS!$A:$A, STANDARDS!$B:$B,,0,2)</f>
        <v>Maieberg Fm, Tsumeb Subgp, Otavi Gp</v>
      </c>
      <c r="D12330" t="s">
        <v>1062</v>
      </c>
      <c r="E12330" t="s">
        <v>1172</v>
      </c>
      <c r="F12330">
        <v>15</v>
      </c>
      <c r="G12330">
        <v>-20.2</v>
      </c>
      <c r="H12330">
        <v>0.1</v>
      </c>
      <c r="I12330" t="s">
        <v>592</v>
      </c>
      <c r="J12330" cm="1">
        <f t="array" ref="J12330:L12330">_xlfn.XLOOKUP($C12330, AGE!$A:$A,AGE!$B:$D,,0,2)</f>
        <v>593</v>
      </c>
      <c r="K12330">
        <v>43</v>
      </c>
      <c r="L12330" t="str">
        <v>Hoffman et al. 2004; Clauer and Kröner 1997; Lehmann et al. 2015; Seth et al. 1998; Goscombe et al. 2005 in Hoffman et al. 2021 Earth Science Reviews)</v>
      </c>
      <c r="M12330" t="s">
        <v>1637</v>
      </c>
      <c r="P12330" t="s">
        <v>243</v>
      </c>
      <c r="Q12330">
        <v>1.1000000000000001</v>
      </c>
      <c r="V12330">
        <v>1</v>
      </c>
      <c r="W12330" t="s">
        <v>1643</v>
      </c>
    </row>
    <row r="12331" spans="1:23" x14ac:dyDescent="0.3">
      <c r="A12331">
        <v>16133</v>
      </c>
      <c r="B12331" s="15" t="s">
        <v>1629</v>
      </c>
      <c r="C12331" t="str">
        <f>_xlfn.XLOOKUP($B12331, STANDARDS!$A:$A, STANDARDS!$B:$B,,0,2)</f>
        <v>Maieberg Fm, Tsumeb Subgp, Otavi Gp</v>
      </c>
      <c r="D12331" t="s">
        <v>1062</v>
      </c>
      <c r="E12331" t="s">
        <v>1172</v>
      </c>
      <c r="F12331">
        <v>15</v>
      </c>
      <c r="G12331">
        <v>-20.2</v>
      </c>
      <c r="H12331">
        <v>0.1</v>
      </c>
      <c r="I12331" t="s">
        <v>592</v>
      </c>
      <c r="J12331" cm="1">
        <f t="array" ref="J12331:L12331">_xlfn.XLOOKUP($C12331, AGE!$A:$A,AGE!$B:$D,,0,2)</f>
        <v>593</v>
      </c>
      <c r="K12331">
        <v>43</v>
      </c>
      <c r="L12331" t="str">
        <v>Hoffman et al. 2004; Clauer and Kröner 1997; Lehmann et al. 2015; Seth et al. 1998; Goscombe et al. 2005 in Hoffman et al. 2021 Earth Science Reviews)</v>
      </c>
      <c r="M12331" t="s">
        <v>1637</v>
      </c>
      <c r="P12331" t="s">
        <v>243</v>
      </c>
      <c r="Q12331">
        <v>3.4</v>
      </c>
      <c r="V12331">
        <v>1</v>
      </c>
      <c r="W12331" t="s">
        <v>1643</v>
      </c>
    </row>
    <row r="12332" spans="1:23" x14ac:dyDescent="0.3">
      <c r="A12332">
        <v>16134</v>
      </c>
      <c r="B12332" s="15" t="s">
        <v>1629</v>
      </c>
      <c r="C12332" t="str">
        <f>_xlfn.XLOOKUP($B12332, STANDARDS!$A:$A, STANDARDS!$B:$B,,0,2)</f>
        <v>Maieberg Fm, Tsumeb Subgp, Otavi Gp</v>
      </c>
      <c r="D12332" t="s">
        <v>1062</v>
      </c>
      <c r="E12332" t="s">
        <v>1172</v>
      </c>
      <c r="F12332">
        <v>15</v>
      </c>
      <c r="G12332">
        <v>-20.2</v>
      </c>
      <c r="H12332">
        <v>0.1</v>
      </c>
      <c r="I12332" t="s">
        <v>592</v>
      </c>
      <c r="J12332" cm="1">
        <f t="array" ref="J12332:L12332">_xlfn.XLOOKUP($C12332, AGE!$A:$A,AGE!$B:$D,,0,2)</f>
        <v>593</v>
      </c>
      <c r="K12332">
        <v>43</v>
      </c>
      <c r="L12332" t="str">
        <v>Hoffman et al. 2004; Clauer and Kröner 1997; Lehmann et al. 2015; Seth et al. 1998; Goscombe et al. 2005 in Hoffman et al. 2021 Earth Science Reviews)</v>
      </c>
      <c r="M12332" t="s">
        <v>1637</v>
      </c>
      <c r="P12332" t="s">
        <v>243</v>
      </c>
      <c r="Q12332">
        <v>-0.1</v>
      </c>
      <c r="V12332">
        <v>1</v>
      </c>
      <c r="W12332" t="s">
        <v>1643</v>
      </c>
    </row>
    <row r="12333" spans="1:23" x14ac:dyDescent="0.3">
      <c r="A12333">
        <v>16135</v>
      </c>
      <c r="B12333" s="15" t="s">
        <v>1630</v>
      </c>
      <c r="C12333" t="str">
        <f>_xlfn.XLOOKUP($B12333, STANDARDS!$A:$A, STANDARDS!$B:$B,,0,2)</f>
        <v>Rasthof Fm, Abenab Subgp, Otavi Gp</v>
      </c>
      <c r="D12333" t="s">
        <v>1062</v>
      </c>
      <c r="E12333" t="s">
        <v>1172</v>
      </c>
      <c r="F12333">
        <v>15.2</v>
      </c>
      <c r="G12333">
        <v>-20.2</v>
      </c>
      <c r="H12333">
        <v>0.1</v>
      </c>
      <c r="I12333" t="s">
        <v>592</v>
      </c>
      <c r="J12333" cm="1">
        <f t="array" ref="J12333:L12333">_xlfn.XLOOKUP($C12333, AGE!$A:$A,AGE!$B:$D,,0,2)</f>
        <v>650.21</v>
      </c>
      <c r="K12333">
        <v>10.910000000000036</v>
      </c>
      <c r="L12333" t="str">
        <v>Prave et al. 2016 in Hoffman et al. 2021 Earth Sciences Reviews; Rooney et al. 2020a in in Hoffman et al. 2021 Earth Sciences Reviews</v>
      </c>
      <c r="M12333" t="s">
        <v>1638</v>
      </c>
      <c r="P12333" t="s">
        <v>243</v>
      </c>
      <c r="Q12333">
        <v>0.6</v>
      </c>
      <c r="V12333">
        <v>1</v>
      </c>
      <c r="W12333" t="s">
        <v>1643</v>
      </c>
    </row>
    <row r="12334" spans="1:23" x14ac:dyDescent="0.3">
      <c r="A12334">
        <v>16136</v>
      </c>
      <c r="B12334" s="15" t="s">
        <v>1630</v>
      </c>
      <c r="C12334" t="str">
        <f>_xlfn.XLOOKUP($B12334, STANDARDS!$A:$A, STANDARDS!$B:$B,,0,2)</f>
        <v>Rasthof Fm, Abenab Subgp, Otavi Gp</v>
      </c>
      <c r="D12334" t="s">
        <v>1062</v>
      </c>
      <c r="E12334" t="s">
        <v>1172</v>
      </c>
      <c r="F12334">
        <v>15.2</v>
      </c>
      <c r="G12334">
        <v>-20.2</v>
      </c>
      <c r="H12334">
        <v>0.1</v>
      </c>
      <c r="I12334" t="s">
        <v>592</v>
      </c>
      <c r="J12334" cm="1">
        <f t="array" ref="J12334:L12334">_xlfn.XLOOKUP($C12334, AGE!$A:$A,AGE!$B:$D,,0,2)</f>
        <v>650.21</v>
      </c>
      <c r="K12334">
        <v>10.910000000000036</v>
      </c>
      <c r="L12334" t="str">
        <v>Prave et al. 2016 in Hoffman et al. 2021 Earth Sciences Reviews; Rooney et al. 2020a in in Hoffman et al. 2021 Earth Sciences Reviews</v>
      </c>
      <c r="M12334" t="s">
        <v>1638</v>
      </c>
      <c r="P12334" t="s">
        <v>243</v>
      </c>
      <c r="Q12334">
        <v>-1</v>
      </c>
      <c r="V12334">
        <v>1</v>
      </c>
      <c r="W12334" t="s">
        <v>1643</v>
      </c>
    </row>
    <row r="12335" spans="1:23" x14ac:dyDescent="0.3">
      <c r="A12335">
        <v>16137</v>
      </c>
      <c r="B12335" s="15" t="s">
        <v>1630</v>
      </c>
      <c r="C12335" t="str">
        <f>_xlfn.XLOOKUP($B12335, STANDARDS!$A:$A, STANDARDS!$B:$B,,0,2)</f>
        <v>Rasthof Fm, Abenab Subgp, Otavi Gp</v>
      </c>
      <c r="D12335" t="s">
        <v>1062</v>
      </c>
      <c r="E12335" t="s">
        <v>1172</v>
      </c>
      <c r="F12335">
        <v>15.2</v>
      </c>
      <c r="G12335">
        <v>-20.2</v>
      </c>
      <c r="H12335">
        <v>0.1</v>
      </c>
      <c r="I12335" t="s">
        <v>592</v>
      </c>
      <c r="J12335" cm="1">
        <f t="array" ref="J12335:L12335">_xlfn.XLOOKUP($C12335, AGE!$A:$A,AGE!$B:$D,,0,2)</f>
        <v>650.21</v>
      </c>
      <c r="K12335">
        <v>10.910000000000036</v>
      </c>
      <c r="L12335" t="str">
        <v>Prave et al. 2016 in Hoffman et al. 2021 Earth Sciences Reviews; Rooney et al. 2020a in in Hoffman et al. 2021 Earth Sciences Reviews</v>
      </c>
      <c r="M12335" t="s">
        <v>1638</v>
      </c>
      <c r="P12335" t="s">
        <v>243</v>
      </c>
      <c r="Q12335">
        <v>2.8</v>
      </c>
      <c r="V12335">
        <v>1</v>
      </c>
      <c r="W12335" t="s">
        <v>1643</v>
      </c>
    </row>
    <row r="12336" spans="1:23" x14ac:dyDescent="0.3">
      <c r="A12336">
        <v>16138</v>
      </c>
      <c r="B12336" s="15" t="s">
        <v>1630</v>
      </c>
      <c r="C12336" t="str">
        <f>_xlfn.XLOOKUP($B12336, STANDARDS!$A:$A, STANDARDS!$B:$B,,0,2)</f>
        <v>Rasthof Fm, Abenab Subgp, Otavi Gp</v>
      </c>
      <c r="D12336" t="s">
        <v>1062</v>
      </c>
      <c r="E12336" t="s">
        <v>1172</v>
      </c>
      <c r="F12336">
        <v>15.2</v>
      </c>
      <c r="G12336">
        <v>-20.2</v>
      </c>
      <c r="H12336">
        <v>0.1</v>
      </c>
      <c r="I12336" t="s">
        <v>592</v>
      </c>
      <c r="J12336" cm="1">
        <f t="array" ref="J12336:L12336">_xlfn.XLOOKUP($C12336, AGE!$A:$A,AGE!$B:$D,,0,2)</f>
        <v>650.21</v>
      </c>
      <c r="K12336">
        <v>10.910000000000036</v>
      </c>
      <c r="L12336" t="str">
        <v>Prave et al. 2016 in Hoffman et al. 2021 Earth Sciences Reviews; Rooney et al. 2020a in in Hoffman et al. 2021 Earth Sciences Reviews</v>
      </c>
      <c r="M12336" t="s">
        <v>1638</v>
      </c>
      <c r="P12336" t="s">
        <v>243</v>
      </c>
      <c r="Q12336">
        <v>2.4</v>
      </c>
      <c r="V12336">
        <v>1</v>
      </c>
      <c r="W12336" t="s">
        <v>1643</v>
      </c>
    </row>
    <row r="12337" spans="1:23" x14ac:dyDescent="0.3">
      <c r="A12337">
        <v>16139</v>
      </c>
      <c r="B12337" s="15" t="s">
        <v>1630</v>
      </c>
      <c r="C12337" t="str">
        <f>_xlfn.XLOOKUP($B12337, STANDARDS!$A:$A, STANDARDS!$B:$B,,0,2)</f>
        <v>Rasthof Fm, Abenab Subgp, Otavi Gp</v>
      </c>
      <c r="D12337" t="s">
        <v>1062</v>
      </c>
      <c r="E12337" t="s">
        <v>1172</v>
      </c>
      <c r="F12337">
        <v>15.2</v>
      </c>
      <c r="G12337">
        <v>-20.2</v>
      </c>
      <c r="H12337">
        <v>0.1</v>
      </c>
      <c r="I12337" t="s">
        <v>592</v>
      </c>
      <c r="J12337" cm="1">
        <f t="array" ref="J12337:L12337">_xlfn.XLOOKUP($C12337, AGE!$A:$A,AGE!$B:$D,,0,2)</f>
        <v>650.21</v>
      </c>
      <c r="K12337">
        <v>10.910000000000036</v>
      </c>
      <c r="L12337" t="str">
        <v>Prave et al. 2016 in Hoffman et al. 2021 Earth Sciences Reviews; Rooney et al. 2020a in in Hoffman et al. 2021 Earth Sciences Reviews</v>
      </c>
      <c r="M12337" t="s">
        <v>1638</v>
      </c>
      <c r="P12337" t="s">
        <v>243</v>
      </c>
      <c r="Q12337">
        <v>2.7</v>
      </c>
      <c r="V12337">
        <v>1</v>
      </c>
      <c r="W12337" t="s">
        <v>1643</v>
      </c>
    </row>
    <row r="12338" spans="1:23" x14ac:dyDescent="0.3">
      <c r="A12338">
        <v>16140</v>
      </c>
      <c r="B12338" s="15" t="s">
        <v>1630</v>
      </c>
      <c r="C12338" t="str">
        <f>_xlfn.XLOOKUP($B12338, STANDARDS!$A:$A, STANDARDS!$B:$B,,0,2)</f>
        <v>Rasthof Fm, Abenab Subgp, Otavi Gp</v>
      </c>
      <c r="D12338" t="s">
        <v>1062</v>
      </c>
      <c r="E12338" t="s">
        <v>1172</v>
      </c>
      <c r="F12338">
        <v>15.2</v>
      </c>
      <c r="G12338">
        <v>-20.2</v>
      </c>
      <c r="H12338">
        <v>0.1</v>
      </c>
      <c r="I12338" t="s">
        <v>592</v>
      </c>
      <c r="J12338" cm="1">
        <f t="array" ref="J12338:L12338">_xlfn.XLOOKUP($C12338, AGE!$A:$A,AGE!$B:$D,,0,2)</f>
        <v>650.21</v>
      </c>
      <c r="K12338">
        <v>10.910000000000036</v>
      </c>
      <c r="L12338" t="str">
        <v>Prave et al. 2016 in Hoffman et al. 2021 Earth Sciences Reviews; Rooney et al. 2020a in in Hoffman et al. 2021 Earth Sciences Reviews</v>
      </c>
      <c r="M12338" t="s">
        <v>1638</v>
      </c>
      <c r="P12338" t="s">
        <v>243</v>
      </c>
      <c r="Q12338">
        <v>1.5</v>
      </c>
      <c r="V12338">
        <v>1</v>
      </c>
      <c r="W12338" t="s">
        <v>1643</v>
      </c>
    </row>
    <row r="12339" spans="1:23" x14ac:dyDescent="0.3">
      <c r="A12339">
        <v>16141</v>
      </c>
      <c r="B12339" s="15" t="s">
        <v>1630</v>
      </c>
      <c r="C12339" t="str">
        <f>_xlfn.XLOOKUP($B12339, STANDARDS!$A:$A, STANDARDS!$B:$B,,0,2)</f>
        <v>Rasthof Fm, Abenab Subgp, Otavi Gp</v>
      </c>
      <c r="D12339" t="s">
        <v>1062</v>
      </c>
      <c r="E12339" t="s">
        <v>1172</v>
      </c>
      <c r="F12339">
        <v>15.2</v>
      </c>
      <c r="G12339">
        <v>-20.2</v>
      </c>
      <c r="H12339">
        <v>0.1</v>
      </c>
      <c r="I12339" t="s">
        <v>592</v>
      </c>
      <c r="J12339" cm="1">
        <f t="array" ref="J12339:L12339">_xlfn.XLOOKUP($C12339, AGE!$A:$A,AGE!$B:$D,,0,2)</f>
        <v>650.21</v>
      </c>
      <c r="K12339">
        <v>10.910000000000036</v>
      </c>
      <c r="L12339" t="str">
        <v>Prave et al. 2016 in Hoffman et al. 2021 Earth Sciences Reviews; Rooney et al. 2020a in in Hoffman et al. 2021 Earth Sciences Reviews</v>
      </c>
      <c r="M12339" t="s">
        <v>1638</v>
      </c>
      <c r="P12339" t="s">
        <v>243</v>
      </c>
      <c r="Q12339">
        <v>-3.5</v>
      </c>
      <c r="V12339">
        <v>1</v>
      </c>
      <c r="W12339" t="s">
        <v>1643</v>
      </c>
    </row>
    <row r="12340" spans="1:23" x14ac:dyDescent="0.3">
      <c r="A12340">
        <v>16142</v>
      </c>
      <c r="B12340" s="15" t="s">
        <v>1630</v>
      </c>
      <c r="C12340" t="str">
        <f>_xlfn.XLOOKUP($B12340, STANDARDS!$A:$A, STANDARDS!$B:$B,,0,2)</f>
        <v>Rasthof Fm, Abenab Subgp, Otavi Gp</v>
      </c>
      <c r="D12340" t="s">
        <v>1062</v>
      </c>
      <c r="E12340" t="s">
        <v>1172</v>
      </c>
      <c r="F12340">
        <v>15.2</v>
      </c>
      <c r="G12340">
        <v>-20.2</v>
      </c>
      <c r="H12340">
        <v>0.1</v>
      </c>
      <c r="I12340" t="s">
        <v>592</v>
      </c>
      <c r="J12340" cm="1">
        <f t="array" ref="J12340:L12340">_xlfn.XLOOKUP($C12340, AGE!$A:$A,AGE!$B:$D,,0,2)</f>
        <v>650.21</v>
      </c>
      <c r="K12340">
        <v>10.910000000000036</v>
      </c>
      <c r="L12340" t="str">
        <v>Prave et al. 2016 in Hoffman et al. 2021 Earth Sciences Reviews; Rooney et al. 2020a in in Hoffman et al. 2021 Earth Sciences Reviews</v>
      </c>
      <c r="M12340" t="s">
        <v>1638</v>
      </c>
      <c r="P12340" t="s">
        <v>243</v>
      </c>
      <c r="Q12340">
        <v>2.4</v>
      </c>
      <c r="V12340">
        <v>1</v>
      </c>
      <c r="W12340" t="s">
        <v>1643</v>
      </c>
    </row>
    <row r="12341" spans="1:23" x14ac:dyDescent="0.3">
      <c r="A12341">
        <v>16143</v>
      </c>
      <c r="B12341" s="15" t="s">
        <v>1630</v>
      </c>
      <c r="C12341" t="str">
        <f>_xlfn.XLOOKUP($B12341, STANDARDS!$A:$A, STANDARDS!$B:$B,,0,2)</f>
        <v>Rasthof Fm, Abenab Subgp, Otavi Gp</v>
      </c>
      <c r="D12341" t="s">
        <v>1062</v>
      </c>
      <c r="E12341" t="s">
        <v>1172</v>
      </c>
      <c r="F12341">
        <v>15.2</v>
      </c>
      <c r="G12341">
        <v>-20.2</v>
      </c>
      <c r="H12341">
        <v>0.1</v>
      </c>
      <c r="I12341" t="s">
        <v>592</v>
      </c>
      <c r="J12341" cm="1">
        <f t="array" ref="J12341:L12341">_xlfn.XLOOKUP($C12341, AGE!$A:$A,AGE!$B:$D,,0,2)</f>
        <v>650.21</v>
      </c>
      <c r="K12341">
        <v>10.910000000000036</v>
      </c>
      <c r="L12341" t="str">
        <v>Prave et al. 2016 in Hoffman et al. 2021 Earth Sciences Reviews; Rooney et al. 2020a in in Hoffman et al. 2021 Earth Sciences Reviews</v>
      </c>
      <c r="M12341" t="s">
        <v>1638</v>
      </c>
      <c r="P12341" t="s">
        <v>243</v>
      </c>
      <c r="Q12341">
        <v>1.5</v>
      </c>
      <c r="V12341">
        <v>1</v>
      </c>
      <c r="W12341" t="s">
        <v>1643</v>
      </c>
    </row>
    <row r="12342" spans="1:23" x14ac:dyDescent="0.3">
      <c r="A12342">
        <v>16144</v>
      </c>
      <c r="B12342" s="15" t="s">
        <v>1630</v>
      </c>
      <c r="C12342" t="str">
        <f>_xlfn.XLOOKUP($B12342, STANDARDS!$A:$A, STANDARDS!$B:$B,,0,2)</f>
        <v>Rasthof Fm, Abenab Subgp, Otavi Gp</v>
      </c>
      <c r="D12342" t="s">
        <v>1062</v>
      </c>
      <c r="E12342" t="s">
        <v>1172</v>
      </c>
      <c r="F12342">
        <v>15.2</v>
      </c>
      <c r="G12342">
        <v>-20.2</v>
      </c>
      <c r="H12342">
        <v>0.1</v>
      </c>
      <c r="I12342" t="s">
        <v>592</v>
      </c>
      <c r="J12342" cm="1">
        <f t="array" ref="J12342:L12342">_xlfn.XLOOKUP($C12342, AGE!$A:$A,AGE!$B:$D,,0,2)</f>
        <v>650.21</v>
      </c>
      <c r="K12342">
        <v>10.910000000000036</v>
      </c>
      <c r="L12342" t="str">
        <v>Prave et al. 2016 in Hoffman et al. 2021 Earth Sciences Reviews; Rooney et al. 2020a in in Hoffman et al. 2021 Earth Sciences Reviews</v>
      </c>
      <c r="M12342" t="s">
        <v>1638</v>
      </c>
      <c r="P12342" t="s">
        <v>243</v>
      </c>
      <c r="Q12342">
        <v>4.3</v>
      </c>
      <c r="V12342">
        <v>1</v>
      </c>
      <c r="W12342" t="s">
        <v>1643</v>
      </c>
    </row>
    <row r="12343" spans="1:23" x14ac:dyDescent="0.3">
      <c r="A12343">
        <v>16145</v>
      </c>
      <c r="B12343" s="15" t="s">
        <v>1630</v>
      </c>
      <c r="C12343" t="str">
        <f>_xlfn.XLOOKUP($B12343, STANDARDS!$A:$A, STANDARDS!$B:$B,,0,2)</f>
        <v>Rasthof Fm, Abenab Subgp, Otavi Gp</v>
      </c>
      <c r="D12343" t="s">
        <v>1062</v>
      </c>
      <c r="E12343" t="s">
        <v>1172</v>
      </c>
      <c r="F12343">
        <v>15.2</v>
      </c>
      <c r="G12343">
        <v>-20.2</v>
      </c>
      <c r="H12343">
        <v>0.1</v>
      </c>
      <c r="I12343" t="s">
        <v>592</v>
      </c>
      <c r="J12343" cm="1">
        <f t="array" ref="J12343:L12343">_xlfn.XLOOKUP($C12343, AGE!$A:$A,AGE!$B:$D,,0,2)</f>
        <v>650.21</v>
      </c>
      <c r="K12343">
        <v>10.910000000000036</v>
      </c>
      <c r="L12343" t="str">
        <v>Prave et al. 2016 in Hoffman et al. 2021 Earth Sciences Reviews; Rooney et al. 2020a in in Hoffman et al. 2021 Earth Sciences Reviews</v>
      </c>
      <c r="M12343" t="s">
        <v>1638</v>
      </c>
      <c r="P12343" t="s">
        <v>243</v>
      </c>
      <c r="Q12343">
        <v>4.8</v>
      </c>
      <c r="V12343">
        <v>1</v>
      </c>
      <c r="W12343" t="s">
        <v>1643</v>
      </c>
    </row>
    <row r="12344" spans="1:23" x14ac:dyDescent="0.3">
      <c r="A12344">
        <v>16146</v>
      </c>
      <c r="B12344" s="15" t="s">
        <v>1630</v>
      </c>
      <c r="C12344" t="str">
        <f>_xlfn.XLOOKUP($B12344, STANDARDS!$A:$A, STANDARDS!$B:$B,,0,2)</f>
        <v>Rasthof Fm, Abenab Subgp, Otavi Gp</v>
      </c>
      <c r="D12344" t="s">
        <v>1062</v>
      </c>
      <c r="E12344" t="s">
        <v>1172</v>
      </c>
      <c r="F12344">
        <v>15.2</v>
      </c>
      <c r="G12344">
        <v>-20.2</v>
      </c>
      <c r="H12344">
        <v>0.1</v>
      </c>
      <c r="I12344" t="s">
        <v>592</v>
      </c>
      <c r="J12344" cm="1">
        <f t="array" ref="J12344:L12344">_xlfn.XLOOKUP($C12344, AGE!$A:$A,AGE!$B:$D,,0,2)</f>
        <v>650.21</v>
      </c>
      <c r="K12344">
        <v>10.910000000000036</v>
      </c>
      <c r="L12344" t="str">
        <v>Prave et al. 2016 in Hoffman et al. 2021 Earth Sciences Reviews; Rooney et al. 2020a in in Hoffman et al. 2021 Earth Sciences Reviews</v>
      </c>
      <c r="M12344" t="s">
        <v>1638</v>
      </c>
      <c r="P12344" t="s">
        <v>243</v>
      </c>
      <c r="Q12344">
        <v>5.2</v>
      </c>
      <c r="V12344">
        <v>1</v>
      </c>
      <c r="W12344" t="s">
        <v>1643</v>
      </c>
    </row>
    <row r="12345" spans="1:23" x14ac:dyDescent="0.3">
      <c r="A12345">
        <v>16147</v>
      </c>
      <c r="B12345" s="15" t="s">
        <v>1630</v>
      </c>
      <c r="C12345" t="str">
        <f>_xlfn.XLOOKUP($B12345, STANDARDS!$A:$A, STANDARDS!$B:$B,,0,2)</f>
        <v>Rasthof Fm, Abenab Subgp, Otavi Gp</v>
      </c>
      <c r="D12345" t="s">
        <v>1062</v>
      </c>
      <c r="E12345" t="s">
        <v>1172</v>
      </c>
      <c r="F12345">
        <v>15.2</v>
      </c>
      <c r="G12345">
        <v>-20.2</v>
      </c>
      <c r="H12345">
        <v>0.1</v>
      </c>
      <c r="I12345" t="s">
        <v>592</v>
      </c>
      <c r="J12345" cm="1">
        <f t="array" ref="J12345:L12345">_xlfn.XLOOKUP($C12345, AGE!$A:$A,AGE!$B:$D,,0,2)</f>
        <v>650.21</v>
      </c>
      <c r="K12345">
        <v>10.910000000000036</v>
      </c>
      <c r="L12345" t="str">
        <v>Prave et al. 2016 in Hoffman et al. 2021 Earth Sciences Reviews; Rooney et al. 2020a in in Hoffman et al. 2021 Earth Sciences Reviews</v>
      </c>
      <c r="M12345" t="s">
        <v>1638</v>
      </c>
      <c r="P12345" t="s">
        <v>243</v>
      </c>
      <c r="Q12345">
        <v>3.2</v>
      </c>
      <c r="V12345">
        <v>1</v>
      </c>
      <c r="W12345" t="s">
        <v>1643</v>
      </c>
    </row>
    <row r="12346" spans="1:23" x14ac:dyDescent="0.3">
      <c r="A12346">
        <v>16148</v>
      </c>
      <c r="B12346" s="15" t="s">
        <v>1630</v>
      </c>
      <c r="C12346" t="str">
        <f>_xlfn.XLOOKUP($B12346, STANDARDS!$A:$A, STANDARDS!$B:$B,,0,2)</f>
        <v>Rasthof Fm, Abenab Subgp, Otavi Gp</v>
      </c>
      <c r="D12346" t="s">
        <v>1062</v>
      </c>
      <c r="E12346" t="s">
        <v>1172</v>
      </c>
      <c r="F12346">
        <v>15.2</v>
      </c>
      <c r="G12346">
        <v>-20.2</v>
      </c>
      <c r="H12346">
        <v>0.1</v>
      </c>
      <c r="I12346" t="s">
        <v>592</v>
      </c>
      <c r="J12346" cm="1">
        <f t="array" ref="J12346:L12346">_xlfn.XLOOKUP($C12346, AGE!$A:$A,AGE!$B:$D,,0,2)</f>
        <v>650.21</v>
      </c>
      <c r="K12346">
        <v>10.910000000000036</v>
      </c>
      <c r="L12346" t="str">
        <v>Prave et al. 2016 in Hoffman et al. 2021 Earth Sciences Reviews; Rooney et al. 2020a in in Hoffman et al. 2021 Earth Sciences Reviews</v>
      </c>
      <c r="M12346" t="s">
        <v>1638</v>
      </c>
      <c r="P12346" t="s">
        <v>243</v>
      </c>
      <c r="Q12346">
        <v>3.1</v>
      </c>
      <c r="V12346">
        <v>1</v>
      </c>
      <c r="W12346" t="s">
        <v>1643</v>
      </c>
    </row>
    <row r="12347" spans="1:23" x14ac:dyDescent="0.3">
      <c r="A12347">
        <v>16149</v>
      </c>
      <c r="B12347" s="15" t="s">
        <v>1630</v>
      </c>
      <c r="C12347" t="str">
        <f>_xlfn.XLOOKUP($B12347, STANDARDS!$A:$A, STANDARDS!$B:$B,,0,2)</f>
        <v>Rasthof Fm, Abenab Subgp, Otavi Gp</v>
      </c>
      <c r="D12347" t="s">
        <v>1062</v>
      </c>
      <c r="E12347" t="s">
        <v>1172</v>
      </c>
      <c r="F12347">
        <v>15.2</v>
      </c>
      <c r="G12347">
        <v>-20.2</v>
      </c>
      <c r="H12347">
        <v>0.1</v>
      </c>
      <c r="I12347" t="s">
        <v>592</v>
      </c>
      <c r="J12347" cm="1">
        <f t="array" ref="J12347:L12347">_xlfn.XLOOKUP($C12347, AGE!$A:$A,AGE!$B:$D,,0,2)</f>
        <v>650.21</v>
      </c>
      <c r="K12347">
        <v>10.910000000000036</v>
      </c>
      <c r="L12347" t="str">
        <v>Prave et al. 2016 in Hoffman et al. 2021 Earth Sciences Reviews; Rooney et al. 2020a in in Hoffman et al. 2021 Earth Sciences Reviews</v>
      </c>
      <c r="M12347" t="s">
        <v>1638</v>
      </c>
      <c r="P12347" t="s">
        <v>243</v>
      </c>
      <c r="Q12347">
        <v>4</v>
      </c>
      <c r="V12347">
        <v>1</v>
      </c>
      <c r="W12347" t="s">
        <v>1643</v>
      </c>
    </row>
    <row r="12348" spans="1:23" x14ac:dyDescent="0.3">
      <c r="A12348">
        <v>16150</v>
      </c>
      <c r="B12348" s="15" t="s">
        <v>1630</v>
      </c>
      <c r="C12348" t="str">
        <f>_xlfn.XLOOKUP($B12348, STANDARDS!$A:$A, STANDARDS!$B:$B,,0,2)</f>
        <v>Rasthof Fm, Abenab Subgp, Otavi Gp</v>
      </c>
      <c r="D12348" t="s">
        <v>1062</v>
      </c>
      <c r="E12348" t="s">
        <v>1172</v>
      </c>
      <c r="F12348">
        <v>15.2</v>
      </c>
      <c r="G12348">
        <v>-20.2</v>
      </c>
      <c r="H12348">
        <v>0.1</v>
      </c>
      <c r="I12348" t="s">
        <v>592</v>
      </c>
      <c r="J12348" cm="1">
        <f t="array" ref="J12348:L12348">_xlfn.XLOOKUP($C12348, AGE!$A:$A,AGE!$B:$D,,0,2)</f>
        <v>650.21</v>
      </c>
      <c r="K12348">
        <v>10.910000000000036</v>
      </c>
      <c r="L12348" t="str">
        <v>Prave et al. 2016 in Hoffman et al. 2021 Earth Sciences Reviews; Rooney et al. 2020a in in Hoffman et al. 2021 Earth Sciences Reviews</v>
      </c>
      <c r="M12348" t="s">
        <v>1638</v>
      </c>
      <c r="P12348" t="s">
        <v>243</v>
      </c>
      <c r="Q12348">
        <v>4.3</v>
      </c>
      <c r="V12348">
        <v>1</v>
      </c>
      <c r="W12348" t="s">
        <v>1643</v>
      </c>
    </row>
    <row r="12349" spans="1:23" x14ac:dyDescent="0.3">
      <c r="A12349">
        <v>16151</v>
      </c>
      <c r="B12349" s="15" t="s">
        <v>1630</v>
      </c>
      <c r="C12349" t="str">
        <f>_xlfn.XLOOKUP($B12349, STANDARDS!$A:$A, STANDARDS!$B:$B,,0,2)</f>
        <v>Rasthof Fm, Abenab Subgp, Otavi Gp</v>
      </c>
      <c r="D12349" t="s">
        <v>1062</v>
      </c>
      <c r="E12349" t="s">
        <v>1172</v>
      </c>
      <c r="F12349">
        <v>15.2</v>
      </c>
      <c r="G12349">
        <v>-20.2</v>
      </c>
      <c r="H12349">
        <v>0.1</v>
      </c>
      <c r="I12349" t="s">
        <v>592</v>
      </c>
      <c r="J12349" cm="1">
        <f t="array" ref="J12349:L12349">_xlfn.XLOOKUP($C12349, AGE!$A:$A,AGE!$B:$D,,0,2)</f>
        <v>650.21</v>
      </c>
      <c r="K12349">
        <v>10.910000000000036</v>
      </c>
      <c r="L12349" t="str">
        <v>Prave et al. 2016 in Hoffman et al. 2021 Earth Sciences Reviews; Rooney et al. 2020a in in Hoffman et al. 2021 Earth Sciences Reviews</v>
      </c>
      <c r="M12349" t="s">
        <v>1638</v>
      </c>
      <c r="P12349" t="s">
        <v>243</v>
      </c>
      <c r="Q12349">
        <v>5.0999999999999996</v>
      </c>
      <c r="V12349">
        <v>1</v>
      </c>
      <c r="W12349" t="s">
        <v>1643</v>
      </c>
    </row>
    <row r="12350" spans="1:23" x14ac:dyDescent="0.3">
      <c r="A12350">
        <v>16152</v>
      </c>
      <c r="B12350" s="15" t="s">
        <v>1630</v>
      </c>
      <c r="C12350" t="str">
        <f>_xlfn.XLOOKUP($B12350, STANDARDS!$A:$A, STANDARDS!$B:$B,,0,2)</f>
        <v>Rasthof Fm, Abenab Subgp, Otavi Gp</v>
      </c>
      <c r="D12350" t="s">
        <v>1062</v>
      </c>
      <c r="E12350" t="s">
        <v>1172</v>
      </c>
      <c r="F12350">
        <v>15.2</v>
      </c>
      <c r="G12350">
        <v>-20.2</v>
      </c>
      <c r="H12350">
        <v>0.1</v>
      </c>
      <c r="I12350" t="s">
        <v>592</v>
      </c>
      <c r="J12350" cm="1">
        <f t="array" ref="J12350:L12350">_xlfn.XLOOKUP($C12350, AGE!$A:$A,AGE!$B:$D,,0,2)</f>
        <v>650.21</v>
      </c>
      <c r="K12350">
        <v>10.910000000000036</v>
      </c>
      <c r="L12350" t="str">
        <v>Prave et al. 2016 in Hoffman et al. 2021 Earth Sciences Reviews; Rooney et al. 2020a in in Hoffman et al. 2021 Earth Sciences Reviews</v>
      </c>
      <c r="M12350" t="s">
        <v>1638</v>
      </c>
      <c r="P12350" t="s">
        <v>243</v>
      </c>
      <c r="Q12350">
        <v>5.3</v>
      </c>
      <c r="V12350">
        <v>1</v>
      </c>
      <c r="W12350" t="s">
        <v>1643</v>
      </c>
    </row>
    <row r="12351" spans="1:23" x14ac:dyDescent="0.3">
      <c r="A12351">
        <v>16153</v>
      </c>
      <c r="B12351" s="15" t="s">
        <v>1630</v>
      </c>
      <c r="C12351" t="str">
        <f>_xlfn.XLOOKUP($B12351, STANDARDS!$A:$A, STANDARDS!$B:$B,,0,2)</f>
        <v>Rasthof Fm, Abenab Subgp, Otavi Gp</v>
      </c>
      <c r="D12351" t="s">
        <v>1062</v>
      </c>
      <c r="E12351" t="s">
        <v>1172</v>
      </c>
      <c r="F12351">
        <v>15.2</v>
      </c>
      <c r="G12351">
        <v>-20.2</v>
      </c>
      <c r="H12351">
        <v>0.1</v>
      </c>
      <c r="I12351" t="s">
        <v>592</v>
      </c>
      <c r="J12351" cm="1">
        <f t="array" ref="J12351:L12351">_xlfn.XLOOKUP($C12351, AGE!$A:$A,AGE!$B:$D,,0,2)</f>
        <v>650.21</v>
      </c>
      <c r="K12351">
        <v>10.910000000000036</v>
      </c>
      <c r="L12351" t="str">
        <v>Prave et al. 2016 in Hoffman et al. 2021 Earth Sciences Reviews; Rooney et al. 2020a in in Hoffman et al. 2021 Earth Sciences Reviews</v>
      </c>
      <c r="M12351" t="s">
        <v>1638</v>
      </c>
      <c r="P12351" t="s">
        <v>243</v>
      </c>
      <c r="Q12351">
        <v>5.5</v>
      </c>
      <c r="V12351">
        <v>1</v>
      </c>
      <c r="W12351" t="s">
        <v>1643</v>
      </c>
    </row>
    <row r="12352" spans="1:23" x14ac:dyDescent="0.3">
      <c r="A12352">
        <v>16154</v>
      </c>
      <c r="B12352" s="15" t="s">
        <v>1630</v>
      </c>
      <c r="C12352" t="str">
        <f>_xlfn.XLOOKUP($B12352, STANDARDS!$A:$A, STANDARDS!$B:$B,,0,2)</f>
        <v>Rasthof Fm, Abenab Subgp, Otavi Gp</v>
      </c>
      <c r="D12352" t="s">
        <v>1062</v>
      </c>
      <c r="E12352" t="s">
        <v>1172</v>
      </c>
      <c r="F12352">
        <v>15.2</v>
      </c>
      <c r="G12352">
        <v>-20.2</v>
      </c>
      <c r="H12352">
        <v>0.1</v>
      </c>
      <c r="I12352" t="s">
        <v>592</v>
      </c>
      <c r="J12352" cm="1">
        <f t="array" ref="J12352:L12352">_xlfn.XLOOKUP($C12352, AGE!$A:$A,AGE!$B:$D,,0,2)</f>
        <v>650.21</v>
      </c>
      <c r="K12352">
        <v>10.910000000000036</v>
      </c>
      <c r="L12352" t="str">
        <v>Prave et al. 2016 in Hoffman et al. 2021 Earth Sciences Reviews; Rooney et al. 2020a in in Hoffman et al. 2021 Earth Sciences Reviews</v>
      </c>
      <c r="M12352" t="s">
        <v>1638</v>
      </c>
      <c r="P12352" t="s">
        <v>243</v>
      </c>
      <c r="Q12352">
        <v>6.1</v>
      </c>
      <c r="V12352">
        <v>1</v>
      </c>
      <c r="W12352" t="s">
        <v>1643</v>
      </c>
    </row>
    <row r="12353" spans="1:23" x14ac:dyDescent="0.3">
      <c r="A12353">
        <v>16155</v>
      </c>
      <c r="B12353" s="15" t="s">
        <v>1630</v>
      </c>
      <c r="C12353" t="str">
        <f>_xlfn.XLOOKUP($B12353, STANDARDS!$A:$A, STANDARDS!$B:$B,,0,2)</f>
        <v>Rasthof Fm, Abenab Subgp, Otavi Gp</v>
      </c>
      <c r="D12353" t="s">
        <v>1062</v>
      </c>
      <c r="E12353" t="s">
        <v>1172</v>
      </c>
      <c r="F12353">
        <v>15.2</v>
      </c>
      <c r="G12353">
        <v>-20.2</v>
      </c>
      <c r="H12353">
        <v>0.1</v>
      </c>
      <c r="I12353" t="s">
        <v>592</v>
      </c>
      <c r="J12353" cm="1">
        <f t="array" ref="J12353:L12353">_xlfn.XLOOKUP($C12353, AGE!$A:$A,AGE!$B:$D,,0,2)</f>
        <v>650.21</v>
      </c>
      <c r="K12353">
        <v>10.910000000000036</v>
      </c>
      <c r="L12353" t="str">
        <v>Prave et al. 2016 in Hoffman et al. 2021 Earth Sciences Reviews; Rooney et al. 2020a in in Hoffman et al. 2021 Earth Sciences Reviews</v>
      </c>
      <c r="M12353" t="s">
        <v>1639</v>
      </c>
      <c r="P12353" t="s">
        <v>243</v>
      </c>
      <c r="Q12353">
        <v>6.2</v>
      </c>
      <c r="V12353">
        <v>1</v>
      </c>
      <c r="W12353" t="s">
        <v>1643</v>
      </c>
    </row>
    <row r="12354" spans="1:23" x14ac:dyDescent="0.3">
      <c r="A12354">
        <v>16156</v>
      </c>
      <c r="B12354" s="15" t="s">
        <v>1630</v>
      </c>
      <c r="C12354" t="str">
        <f>_xlfn.XLOOKUP($B12354, STANDARDS!$A:$A, STANDARDS!$B:$B,,0,2)</f>
        <v>Rasthof Fm, Abenab Subgp, Otavi Gp</v>
      </c>
      <c r="D12354" t="s">
        <v>1062</v>
      </c>
      <c r="E12354" t="s">
        <v>1172</v>
      </c>
      <c r="F12354">
        <v>15.2</v>
      </c>
      <c r="G12354">
        <v>-20.2</v>
      </c>
      <c r="H12354">
        <v>0.1</v>
      </c>
      <c r="I12354" t="s">
        <v>592</v>
      </c>
      <c r="J12354" cm="1">
        <f t="array" ref="J12354:L12354">_xlfn.XLOOKUP($C12354, AGE!$A:$A,AGE!$B:$D,,0,2)</f>
        <v>650.21</v>
      </c>
      <c r="K12354">
        <v>10.910000000000036</v>
      </c>
      <c r="L12354" t="str">
        <v>Prave et al. 2016 in Hoffman et al. 2021 Earth Sciences Reviews; Rooney et al. 2020a in in Hoffman et al. 2021 Earth Sciences Reviews</v>
      </c>
      <c r="M12354" t="s">
        <v>1639</v>
      </c>
      <c r="P12354" t="s">
        <v>243</v>
      </c>
      <c r="Q12354">
        <v>5.7</v>
      </c>
      <c r="V12354">
        <v>1</v>
      </c>
      <c r="W12354" t="s">
        <v>1643</v>
      </c>
    </row>
    <row r="12355" spans="1:23" x14ac:dyDescent="0.3">
      <c r="A12355">
        <v>16157</v>
      </c>
      <c r="B12355" s="15" t="s">
        <v>1630</v>
      </c>
      <c r="C12355" t="str">
        <f>_xlfn.XLOOKUP($B12355, STANDARDS!$A:$A, STANDARDS!$B:$B,,0,2)</f>
        <v>Rasthof Fm, Abenab Subgp, Otavi Gp</v>
      </c>
      <c r="D12355" t="s">
        <v>1062</v>
      </c>
      <c r="E12355" t="s">
        <v>1172</v>
      </c>
      <c r="F12355">
        <v>15.2</v>
      </c>
      <c r="G12355">
        <v>-20.2</v>
      </c>
      <c r="H12355">
        <v>0.1</v>
      </c>
      <c r="I12355" t="s">
        <v>592</v>
      </c>
      <c r="J12355" cm="1">
        <f t="array" ref="J12355:L12355">_xlfn.XLOOKUP($C12355, AGE!$A:$A,AGE!$B:$D,,0,2)</f>
        <v>650.21</v>
      </c>
      <c r="K12355">
        <v>10.910000000000036</v>
      </c>
      <c r="L12355" t="str">
        <v>Prave et al. 2016 in Hoffman et al. 2021 Earth Sciences Reviews; Rooney et al. 2020a in in Hoffman et al. 2021 Earth Sciences Reviews</v>
      </c>
      <c r="M12355" t="s">
        <v>1639</v>
      </c>
      <c r="P12355" t="s">
        <v>243</v>
      </c>
      <c r="Q12355">
        <v>4</v>
      </c>
      <c r="V12355">
        <v>1</v>
      </c>
      <c r="W12355" t="s">
        <v>1643</v>
      </c>
    </row>
    <row r="12356" spans="1:23" x14ac:dyDescent="0.3">
      <c r="A12356">
        <v>16158</v>
      </c>
      <c r="B12356" s="15" t="s">
        <v>1630</v>
      </c>
      <c r="C12356" t="str">
        <f>_xlfn.XLOOKUP($B12356, STANDARDS!$A:$A, STANDARDS!$B:$B,,0,2)</f>
        <v>Rasthof Fm, Abenab Subgp, Otavi Gp</v>
      </c>
      <c r="D12356" t="s">
        <v>1062</v>
      </c>
      <c r="E12356" t="s">
        <v>1172</v>
      </c>
      <c r="F12356">
        <v>15.2</v>
      </c>
      <c r="G12356">
        <v>-20.2</v>
      </c>
      <c r="H12356">
        <v>0.1</v>
      </c>
      <c r="I12356" t="s">
        <v>592</v>
      </c>
      <c r="J12356" cm="1">
        <f t="array" ref="J12356:L12356">_xlfn.XLOOKUP($C12356, AGE!$A:$A,AGE!$B:$D,,0,2)</f>
        <v>650.21</v>
      </c>
      <c r="K12356">
        <v>10.910000000000036</v>
      </c>
      <c r="L12356" t="str">
        <v>Prave et al. 2016 in Hoffman et al. 2021 Earth Sciences Reviews; Rooney et al. 2020a in in Hoffman et al. 2021 Earth Sciences Reviews</v>
      </c>
      <c r="M12356" t="s">
        <v>1639</v>
      </c>
      <c r="P12356" t="s">
        <v>243</v>
      </c>
      <c r="Q12356">
        <v>4.5999999999999996</v>
      </c>
      <c r="V12356">
        <v>1</v>
      </c>
      <c r="W12356" t="s">
        <v>1643</v>
      </c>
    </row>
    <row r="12357" spans="1:23" x14ac:dyDescent="0.3">
      <c r="A12357">
        <v>16159</v>
      </c>
      <c r="B12357" s="15" t="s">
        <v>1630</v>
      </c>
      <c r="C12357" t="str">
        <f>_xlfn.XLOOKUP($B12357, STANDARDS!$A:$A, STANDARDS!$B:$B,,0,2)</f>
        <v>Rasthof Fm, Abenab Subgp, Otavi Gp</v>
      </c>
      <c r="D12357" t="s">
        <v>1062</v>
      </c>
      <c r="E12357" t="s">
        <v>1172</v>
      </c>
      <c r="F12357">
        <v>15.2</v>
      </c>
      <c r="G12357">
        <v>-20.2</v>
      </c>
      <c r="H12357">
        <v>0.1</v>
      </c>
      <c r="I12357" t="s">
        <v>592</v>
      </c>
      <c r="J12357" cm="1">
        <f t="array" ref="J12357:L12357">_xlfn.XLOOKUP($C12357, AGE!$A:$A,AGE!$B:$D,,0,2)</f>
        <v>650.21</v>
      </c>
      <c r="K12357">
        <v>10.910000000000036</v>
      </c>
      <c r="L12357" t="str">
        <v>Prave et al. 2016 in Hoffman et al. 2021 Earth Sciences Reviews; Rooney et al. 2020a in in Hoffman et al. 2021 Earth Sciences Reviews</v>
      </c>
      <c r="M12357" t="s">
        <v>1639</v>
      </c>
      <c r="P12357" t="s">
        <v>243</v>
      </c>
      <c r="Q12357">
        <v>4.5</v>
      </c>
      <c r="V12357">
        <v>1</v>
      </c>
      <c r="W12357" t="s">
        <v>1643</v>
      </c>
    </row>
    <row r="12358" spans="1:23" x14ac:dyDescent="0.3">
      <c r="A12358">
        <v>16160</v>
      </c>
      <c r="B12358" s="15" t="s">
        <v>1630</v>
      </c>
      <c r="C12358" t="str">
        <f>_xlfn.XLOOKUP($B12358, STANDARDS!$A:$A, STANDARDS!$B:$B,,0,2)</f>
        <v>Rasthof Fm, Abenab Subgp, Otavi Gp</v>
      </c>
      <c r="D12358" t="s">
        <v>1062</v>
      </c>
      <c r="E12358" t="s">
        <v>1172</v>
      </c>
      <c r="F12358">
        <v>15.2</v>
      </c>
      <c r="G12358">
        <v>-20.2</v>
      </c>
      <c r="H12358">
        <v>0.1</v>
      </c>
      <c r="I12358" t="s">
        <v>592</v>
      </c>
      <c r="J12358" cm="1">
        <f t="array" ref="J12358:L12358">_xlfn.XLOOKUP($C12358, AGE!$A:$A,AGE!$B:$D,,0,2)</f>
        <v>650.21</v>
      </c>
      <c r="K12358">
        <v>10.910000000000036</v>
      </c>
      <c r="L12358" t="str">
        <v>Prave et al. 2016 in Hoffman et al. 2021 Earth Sciences Reviews; Rooney et al. 2020a in in Hoffman et al. 2021 Earth Sciences Reviews</v>
      </c>
      <c r="M12358" t="s">
        <v>1639</v>
      </c>
      <c r="P12358" t="s">
        <v>243</v>
      </c>
      <c r="Q12358">
        <v>4</v>
      </c>
      <c r="V12358">
        <v>1</v>
      </c>
      <c r="W12358" t="s">
        <v>1643</v>
      </c>
    </row>
    <row r="12359" spans="1:23" x14ac:dyDescent="0.3">
      <c r="A12359">
        <v>16161</v>
      </c>
      <c r="B12359" s="15" t="s">
        <v>1630</v>
      </c>
      <c r="C12359" t="str">
        <f>_xlfn.XLOOKUP($B12359, STANDARDS!$A:$A, STANDARDS!$B:$B,,0,2)</f>
        <v>Rasthof Fm, Abenab Subgp, Otavi Gp</v>
      </c>
      <c r="D12359" t="s">
        <v>1062</v>
      </c>
      <c r="E12359" t="s">
        <v>1172</v>
      </c>
      <c r="F12359">
        <v>15.2</v>
      </c>
      <c r="G12359">
        <v>-20.2</v>
      </c>
      <c r="H12359">
        <v>0.1</v>
      </c>
      <c r="I12359" t="s">
        <v>592</v>
      </c>
      <c r="J12359" cm="1">
        <f t="array" ref="J12359:L12359">_xlfn.XLOOKUP($C12359, AGE!$A:$A,AGE!$B:$D,,0,2)</f>
        <v>650.21</v>
      </c>
      <c r="K12359">
        <v>10.910000000000036</v>
      </c>
      <c r="L12359" t="str">
        <v>Prave et al. 2016 in Hoffman et al. 2021 Earth Sciences Reviews; Rooney et al. 2020a in in Hoffman et al. 2021 Earth Sciences Reviews</v>
      </c>
      <c r="M12359" t="s">
        <v>1639</v>
      </c>
      <c r="P12359" t="s">
        <v>243</v>
      </c>
      <c r="Q12359">
        <v>4.7</v>
      </c>
      <c r="V12359">
        <v>1</v>
      </c>
      <c r="W12359" t="s">
        <v>1643</v>
      </c>
    </row>
    <row r="12360" spans="1:23" x14ac:dyDescent="0.3">
      <c r="A12360">
        <v>16162</v>
      </c>
      <c r="B12360" s="15" t="s">
        <v>1630</v>
      </c>
      <c r="C12360" t="str">
        <f>_xlfn.XLOOKUP($B12360, STANDARDS!$A:$A, STANDARDS!$B:$B,,0,2)</f>
        <v>Rasthof Fm, Abenab Subgp, Otavi Gp</v>
      </c>
      <c r="D12360" t="s">
        <v>1062</v>
      </c>
      <c r="E12360" t="s">
        <v>1172</v>
      </c>
      <c r="F12360">
        <v>15.2</v>
      </c>
      <c r="G12360">
        <v>-20.2</v>
      </c>
      <c r="H12360">
        <v>0.1</v>
      </c>
      <c r="I12360" t="s">
        <v>592</v>
      </c>
      <c r="J12360" cm="1">
        <f t="array" ref="J12360:L12360">_xlfn.XLOOKUP($C12360, AGE!$A:$A,AGE!$B:$D,,0,2)</f>
        <v>650.21</v>
      </c>
      <c r="K12360">
        <v>10.910000000000036</v>
      </c>
      <c r="L12360" t="str">
        <v>Prave et al. 2016 in Hoffman et al. 2021 Earth Sciences Reviews; Rooney et al. 2020a in in Hoffman et al. 2021 Earth Sciences Reviews</v>
      </c>
      <c r="M12360" t="s">
        <v>1639</v>
      </c>
      <c r="P12360" t="s">
        <v>243</v>
      </c>
      <c r="Q12360">
        <v>4.3</v>
      </c>
      <c r="V12360">
        <v>1</v>
      </c>
      <c r="W12360" t="s">
        <v>1643</v>
      </c>
    </row>
    <row r="12361" spans="1:23" x14ac:dyDescent="0.3">
      <c r="A12361">
        <v>16163</v>
      </c>
      <c r="B12361" s="15" t="s">
        <v>1630</v>
      </c>
      <c r="C12361" t="str">
        <f>_xlfn.XLOOKUP($B12361, STANDARDS!$A:$A, STANDARDS!$B:$B,,0,2)</f>
        <v>Rasthof Fm, Abenab Subgp, Otavi Gp</v>
      </c>
      <c r="D12361" t="s">
        <v>1062</v>
      </c>
      <c r="E12361" t="s">
        <v>1172</v>
      </c>
      <c r="F12361">
        <v>15.2</v>
      </c>
      <c r="G12361">
        <v>-20.2</v>
      </c>
      <c r="H12361">
        <v>0.1</v>
      </c>
      <c r="I12361" t="s">
        <v>592</v>
      </c>
      <c r="J12361" cm="1">
        <f t="array" ref="J12361:L12361">_xlfn.XLOOKUP($C12361, AGE!$A:$A,AGE!$B:$D,,0,2)</f>
        <v>650.21</v>
      </c>
      <c r="K12361">
        <v>10.910000000000036</v>
      </c>
      <c r="L12361" t="str">
        <v>Prave et al. 2016 in Hoffman et al. 2021 Earth Sciences Reviews; Rooney et al. 2020a in in Hoffman et al. 2021 Earth Sciences Reviews</v>
      </c>
      <c r="M12361" t="s">
        <v>1639</v>
      </c>
      <c r="P12361" t="s">
        <v>243</v>
      </c>
      <c r="Q12361">
        <v>4.2</v>
      </c>
      <c r="V12361">
        <v>1</v>
      </c>
      <c r="W12361" t="s">
        <v>1643</v>
      </c>
    </row>
    <row r="12362" spans="1:23" x14ac:dyDescent="0.3">
      <c r="A12362">
        <v>16164</v>
      </c>
      <c r="B12362" s="15" t="s">
        <v>1630</v>
      </c>
      <c r="C12362" t="str">
        <f>_xlfn.XLOOKUP($B12362, STANDARDS!$A:$A, STANDARDS!$B:$B,,0,2)</f>
        <v>Rasthof Fm, Abenab Subgp, Otavi Gp</v>
      </c>
      <c r="D12362" t="s">
        <v>1062</v>
      </c>
      <c r="E12362" t="s">
        <v>1172</v>
      </c>
      <c r="F12362">
        <v>15.2</v>
      </c>
      <c r="G12362">
        <v>-20.2</v>
      </c>
      <c r="H12362">
        <v>0.1</v>
      </c>
      <c r="I12362" t="s">
        <v>592</v>
      </c>
      <c r="J12362" cm="1">
        <f t="array" ref="J12362:L12362">_xlfn.XLOOKUP($C12362, AGE!$A:$A,AGE!$B:$D,,0,2)</f>
        <v>650.21</v>
      </c>
      <c r="K12362">
        <v>10.910000000000036</v>
      </c>
      <c r="L12362" t="str">
        <v>Prave et al. 2016 in Hoffman et al. 2021 Earth Sciences Reviews; Rooney et al. 2020a in in Hoffman et al. 2021 Earth Sciences Reviews</v>
      </c>
      <c r="M12362" t="s">
        <v>1639</v>
      </c>
      <c r="P12362" t="s">
        <v>243</v>
      </c>
      <c r="Q12362">
        <v>4.4000000000000004</v>
      </c>
      <c r="V12362">
        <v>1</v>
      </c>
      <c r="W12362" t="s">
        <v>1643</v>
      </c>
    </row>
    <row r="12363" spans="1:23" x14ac:dyDescent="0.3">
      <c r="A12363">
        <v>16165</v>
      </c>
      <c r="B12363" s="15" t="s">
        <v>1630</v>
      </c>
      <c r="C12363" t="str">
        <f>_xlfn.XLOOKUP($B12363, STANDARDS!$A:$A, STANDARDS!$B:$B,,0,2)</f>
        <v>Rasthof Fm, Abenab Subgp, Otavi Gp</v>
      </c>
      <c r="D12363" t="s">
        <v>1062</v>
      </c>
      <c r="E12363" t="s">
        <v>1172</v>
      </c>
      <c r="F12363">
        <v>15.2</v>
      </c>
      <c r="G12363">
        <v>-20.2</v>
      </c>
      <c r="H12363">
        <v>0.1</v>
      </c>
      <c r="I12363" t="s">
        <v>592</v>
      </c>
      <c r="J12363" cm="1">
        <f t="array" ref="J12363:L12363">_xlfn.XLOOKUP($C12363, AGE!$A:$A,AGE!$B:$D,,0,2)</f>
        <v>650.21</v>
      </c>
      <c r="K12363">
        <v>10.910000000000036</v>
      </c>
      <c r="L12363" t="str">
        <v>Prave et al. 2016 in Hoffman et al. 2021 Earth Sciences Reviews; Rooney et al. 2020a in in Hoffman et al. 2021 Earth Sciences Reviews</v>
      </c>
      <c r="M12363" t="s">
        <v>1639</v>
      </c>
      <c r="P12363" t="s">
        <v>243</v>
      </c>
      <c r="Q12363">
        <v>3</v>
      </c>
      <c r="V12363">
        <v>1</v>
      </c>
      <c r="W12363" t="s">
        <v>1643</v>
      </c>
    </row>
    <row r="12364" spans="1:23" x14ac:dyDescent="0.3">
      <c r="A12364">
        <v>16166</v>
      </c>
      <c r="B12364" s="15" t="s">
        <v>1630</v>
      </c>
      <c r="C12364" t="str">
        <f>_xlfn.XLOOKUP($B12364, STANDARDS!$A:$A, STANDARDS!$B:$B,,0,2)</f>
        <v>Rasthof Fm, Abenab Subgp, Otavi Gp</v>
      </c>
      <c r="D12364" t="s">
        <v>1062</v>
      </c>
      <c r="E12364" t="s">
        <v>1172</v>
      </c>
      <c r="F12364">
        <v>15.2</v>
      </c>
      <c r="G12364">
        <v>-20.2</v>
      </c>
      <c r="H12364">
        <v>0.1</v>
      </c>
      <c r="I12364" t="s">
        <v>592</v>
      </c>
      <c r="J12364" cm="1">
        <f t="array" ref="J12364:L12364">_xlfn.XLOOKUP($C12364, AGE!$A:$A,AGE!$B:$D,,0,2)</f>
        <v>650.21</v>
      </c>
      <c r="K12364">
        <v>10.910000000000036</v>
      </c>
      <c r="L12364" t="str">
        <v>Prave et al. 2016 in Hoffman et al. 2021 Earth Sciences Reviews; Rooney et al. 2020a in in Hoffman et al. 2021 Earth Sciences Reviews</v>
      </c>
      <c r="M12364" t="s">
        <v>1639</v>
      </c>
      <c r="P12364" t="s">
        <v>243</v>
      </c>
      <c r="Q12364">
        <v>4</v>
      </c>
      <c r="V12364">
        <v>1</v>
      </c>
      <c r="W12364" t="s">
        <v>1643</v>
      </c>
    </row>
    <row r="12365" spans="1:23" x14ac:dyDescent="0.3">
      <c r="A12365">
        <v>16167</v>
      </c>
      <c r="B12365" s="15" t="s">
        <v>1630</v>
      </c>
      <c r="C12365" t="str">
        <f>_xlfn.XLOOKUP($B12365, STANDARDS!$A:$A, STANDARDS!$B:$B,,0,2)</f>
        <v>Rasthof Fm, Abenab Subgp, Otavi Gp</v>
      </c>
      <c r="D12365" t="s">
        <v>1062</v>
      </c>
      <c r="E12365" t="s">
        <v>1172</v>
      </c>
      <c r="F12365">
        <v>15.2</v>
      </c>
      <c r="G12365">
        <v>-20.2</v>
      </c>
      <c r="H12365">
        <v>0.1</v>
      </c>
      <c r="I12365" t="s">
        <v>592</v>
      </c>
      <c r="J12365" cm="1">
        <f t="array" ref="J12365:L12365">_xlfn.XLOOKUP($C12365, AGE!$A:$A,AGE!$B:$D,,0,2)</f>
        <v>650.21</v>
      </c>
      <c r="K12365">
        <v>10.910000000000036</v>
      </c>
      <c r="L12365" t="str">
        <v>Prave et al. 2016 in Hoffman et al. 2021 Earth Sciences Reviews; Rooney et al. 2020a in in Hoffman et al. 2021 Earth Sciences Reviews</v>
      </c>
      <c r="M12365" t="s">
        <v>1639</v>
      </c>
      <c r="P12365" t="s">
        <v>243</v>
      </c>
      <c r="Q12365">
        <v>4.5999999999999996</v>
      </c>
      <c r="V12365">
        <v>1</v>
      </c>
      <c r="W12365" t="s">
        <v>1643</v>
      </c>
    </row>
    <row r="12366" spans="1:23" x14ac:dyDescent="0.3">
      <c r="A12366">
        <v>16168</v>
      </c>
      <c r="B12366" s="15" t="s">
        <v>1630</v>
      </c>
      <c r="C12366" t="str">
        <f>_xlfn.XLOOKUP($B12366, STANDARDS!$A:$A, STANDARDS!$B:$B,,0,2)</f>
        <v>Rasthof Fm, Abenab Subgp, Otavi Gp</v>
      </c>
      <c r="D12366" t="s">
        <v>1062</v>
      </c>
      <c r="E12366" t="s">
        <v>1172</v>
      </c>
      <c r="F12366">
        <v>15.2</v>
      </c>
      <c r="G12366">
        <v>-20.2</v>
      </c>
      <c r="H12366">
        <v>0.1</v>
      </c>
      <c r="I12366" t="s">
        <v>592</v>
      </c>
      <c r="J12366" cm="1">
        <f t="array" ref="J12366:L12366">_xlfn.XLOOKUP($C12366, AGE!$A:$A,AGE!$B:$D,,0,2)</f>
        <v>650.21</v>
      </c>
      <c r="K12366">
        <v>10.910000000000036</v>
      </c>
      <c r="L12366" t="str">
        <v>Prave et al. 2016 in Hoffman et al. 2021 Earth Sciences Reviews; Rooney et al. 2020a in in Hoffman et al. 2021 Earth Sciences Reviews</v>
      </c>
      <c r="M12366" t="s">
        <v>1639</v>
      </c>
      <c r="P12366" t="s">
        <v>243</v>
      </c>
      <c r="Q12366">
        <v>4.5</v>
      </c>
      <c r="V12366">
        <v>1</v>
      </c>
      <c r="W12366" t="s">
        <v>1643</v>
      </c>
    </row>
    <row r="12367" spans="1:23" x14ac:dyDescent="0.3">
      <c r="A12367">
        <v>16169</v>
      </c>
      <c r="B12367" s="15" t="s">
        <v>1630</v>
      </c>
      <c r="C12367" t="str">
        <f>_xlfn.XLOOKUP($B12367, STANDARDS!$A:$A, STANDARDS!$B:$B,,0,2)</f>
        <v>Rasthof Fm, Abenab Subgp, Otavi Gp</v>
      </c>
      <c r="D12367" t="s">
        <v>1062</v>
      </c>
      <c r="E12367" t="s">
        <v>1172</v>
      </c>
      <c r="F12367">
        <v>15.2</v>
      </c>
      <c r="G12367">
        <v>-20.2</v>
      </c>
      <c r="H12367">
        <v>0.1</v>
      </c>
      <c r="I12367" t="s">
        <v>592</v>
      </c>
      <c r="J12367" cm="1">
        <f t="array" ref="J12367:L12367">_xlfn.XLOOKUP($C12367, AGE!$A:$A,AGE!$B:$D,,0,2)</f>
        <v>650.21</v>
      </c>
      <c r="K12367">
        <v>10.910000000000036</v>
      </c>
      <c r="L12367" t="str">
        <v>Prave et al. 2016 in Hoffman et al. 2021 Earth Sciences Reviews; Rooney et al. 2020a in in Hoffman et al. 2021 Earth Sciences Reviews</v>
      </c>
      <c r="M12367" t="s">
        <v>1639</v>
      </c>
      <c r="P12367" t="s">
        <v>243</v>
      </c>
      <c r="Q12367">
        <v>4.5999999999999996</v>
      </c>
      <c r="V12367">
        <v>1</v>
      </c>
      <c r="W12367" t="s">
        <v>1643</v>
      </c>
    </row>
    <row r="12368" spans="1:23" x14ac:dyDescent="0.3">
      <c r="A12368">
        <v>16170</v>
      </c>
      <c r="B12368" s="15" t="s">
        <v>1630</v>
      </c>
      <c r="C12368" t="str">
        <f>_xlfn.XLOOKUP($B12368, STANDARDS!$A:$A, STANDARDS!$B:$B,,0,2)</f>
        <v>Rasthof Fm, Abenab Subgp, Otavi Gp</v>
      </c>
      <c r="D12368" t="s">
        <v>1062</v>
      </c>
      <c r="E12368" t="s">
        <v>1172</v>
      </c>
      <c r="F12368">
        <v>15.2</v>
      </c>
      <c r="G12368">
        <v>-20.2</v>
      </c>
      <c r="H12368">
        <v>0.1</v>
      </c>
      <c r="I12368" t="s">
        <v>592</v>
      </c>
      <c r="J12368" cm="1">
        <f t="array" ref="J12368:L12368">_xlfn.XLOOKUP($C12368, AGE!$A:$A,AGE!$B:$D,,0,2)</f>
        <v>650.21</v>
      </c>
      <c r="K12368">
        <v>10.910000000000036</v>
      </c>
      <c r="L12368" t="str">
        <v>Prave et al. 2016 in Hoffman et al. 2021 Earth Sciences Reviews; Rooney et al. 2020a in in Hoffman et al. 2021 Earth Sciences Reviews</v>
      </c>
      <c r="M12368" t="s">
        <v>1639</v>
      </c>
      <c r="P12368" t="s">
        <v>243</v>
      </c>
      <c r="Q12368">
        <v>3.5</v>
      </c>
      <c r="V12368">
        <v>1</v>
      </c>
      <c r="W12368" t="s">
        <v>1643</v>
      </c>
    </row>
    <row r="12369" spans="1:23" x14ac:dyDescent="0.3">
      <c r="A12369">
        <v>16171</v>
      </c>
      <c r="B12369" s="15" t="s">
        <v>1630</v>
      </c>
      <c r="C12369" t="str">
        <f>_xlfn.XLOOKUP($B12369, STANDARDS!$A:$A, STANDARDS!$B:$B,,0,2)</f>
        <v>Rasthof Fm, Abenab Subgp, Otavi Gp</v>
      </c>
      <c r="D12369" t="s">
        <v>1062</v>
      </c>
      <c r="E12369" t="s">
        <v>1172</v>
      </c>
      <c r="F12369">
        <v>15.2</v>
      </c>
      <c r="G12369">
        <v>-20.2</v>
      </c>
      <c r="H12369">
        <v>0.1</v>
      </c>
      <c r="I12369" t="s">
        <v>592</v>
      </c>
      <c r="J12369" cm="1">
        <f t="array" ref="J12369:L12369">_xlfn.XLOOKUP($C12369, AGE!$A:$A,AGE!$B:$D,,0,2)</f>
        <v>650.21</v>
      </c>
      <c r="K12369">
        <v>10.910000000000036</v>
      </c>
      <c r="L12369" t="str">
        <v>Prave et al. 2016 in Hoffman et al. 2021 Earth Sciences Reviews; Rooney et al. 2020a in in Hoffman et al. 2021 Earth Sciences Reviews</v>
      </c>
      <c r="M12369" t="s">
        <v>1639</v>
      </c>
      <c r="P12369" t="s">
        <v>243</v>
      </c>
      <c r="Q12369">
        <v>4.0999999999999996</v>
      </c>
      <c r="V12369">
        <v>1</v>
      </c>
      <c r="W12369" t="s">
        <v>1643</v>
      </c>
    </row>
    <row r="12370" spans="1:23" x14ac:dyDescent="0.3">
      <c r="A12370">
        <v>16172</v>
      </c>
      <c r="B12370" s="15" t="s">
        <v>1630</v>
      </c>
      <c r="C12370" t="str">
        <f>_xlfn.XLOOKUP($B12370, STANDARDS!$A:$A, STANDARDS!$B:$B,,0,2)</f>
        <v>Rasthof Fm, Abenab Subgp, Otavi Gp</v>
      </c>
      <c r="D12370" t="s">
        <v>1062</v>
      </c>
      <c r="E12370" t="s">
        <v>1172</v>
      </c>
      <c r="F12370">
        <v>15.2</v>
      </c>
      <c r="G12370">
        <v>-20.2</v>
      </c>
      <c r="H12370">
        <v>0.1</v>
      </c>
      <c r="I12370" t="s">
        <v>592</v>
      </c>
      <c r="J12370" cm="1">
        <f t="array" ref="J12370:L12370">_xlfn.XLOOKUP($C12370, AGE!$A:$A,AGE!$B:$D,,0,2)</f>
        <v>650.21</v>
      </c>
      <c r="K12370">
        <v>10.910000000000036</v>
      </c>
      <c r="L12370" t="str">
        <v>Prave et al. 2016 in Hoffman et al. 2021 Earth Sciences Reviews; Rooney et al. 2020a in in Hoffman et al. 2021 Earth Sciences Reviews</v>
      </c>
      <c r="M12370" t="s">
        <v>1639</v>
      </c>
      <c r="P12370" t="s">
        <v>243</v>
      </c>
      <c r="Q12370">
        <v>5.2</v>
      </c>
      <c r="V12370">
        <v>1</v>
      </c>
      <c r="W12370" t="s">
        <v>1643</v>
      </c>
    </row>
    <row r="12371" spans="1:23" x14ac:dyDescent="0.3">
      <c r="A12371">
        <v>16173</v>
      </c>
      <c r="B12371" s="15" t="s">
        <v>1630</v>
      </c>
      <c r="C12371" t="str">
        <f>_xlfn.XLOOKUP($B12371, STANDARDS!$A:$A, STANDARDS!$B:$B,,0,2)</f>
        <v>Rasthof Fm, Abenab Subgp, Otavi Gp</v>
      </c>
      <c r="D12371" t="s">
        <v>1062</v>
      </c>
      <c r="E12371" t="s">
        <v>1172</v>
      </c>
      <c r="F12371">
        <v>15.2</v>
      </c>
      <c r="G12371">
        <v>-20.2</v>
      </c>
      <c r="H12371">
        <v>0.1</v>
      </c>
      <c r="I12371" t="s">
        <v>592</v>
      </c>
      <c r="J12371" cm="1">
        <f t="array" ref="J12371:L12371">_xlfn.XLOOKUP($C12371, AGE!$A:$A,AGE!$B:$D,,0,2)</f>
        <v>650.21</v>
      </c>
      <c r="K12371">
        <v>10.910000000000036</v>
      </c>
      <c r="L12371" t="str">
        <v>Prave et al. 2016 in Hoffman et al. 2021 Earth Sciences Reviews; Rooney et al. 2020a in in Hoffman et al. 2021 Earth Sciences Reviews</v>
      </c>
      <c r="M12371" t="s">
        <v>1639</v>
      </c>
      <c r="P12371" t="s">
        <v>243</v>
      </c>
      <c r="Q12371">
        <v>4.0999999999999996</v>
      </c>
      <c r="V12371">
        <v>1</v>
      </c>
      <c r="W12371" t="s">
        <v>1643</v>
      </c>
    </row>
    <row r="12372" spans="1:23" x14ac:dyDescent="0.3">
      <c r="A12372">
        <v>16174</v>
      </c>
      <c r="B12372" s="15" t="s">
        <v>1630</v>
      </c>
      <c r="C12372" t="str">
        <f>_xlfn.XLOOKUP($B12372, STANDARDS!$A:$A, STANDARDS!$B:$B,,0,2)</f>
        <v>Rasthof Fm, Abenab Subgp, Otavi Gp</v>
      </c>
      <c r="D12372" t="s">
        <v>1062</v>
      </c>
      <c r="E12372" t="s">
        <v>1172</v>
      </c>
      <c r="F12372">
        <v>15.2</v>
      </c>
      <c r="G12372">
        <v>-20.2</v>
      </c>
      <c r="H12372">
        <v>0.1</v>
      </c>
      <c r="I12372" t="s">
        <v>592</v>
      </c>
      <c r="J12372" cm="1">
        <f t="array" ref="J12372:L12372">_xlfn.XLOOKUP($C12372, AGE!$A:$A,AGE!$B:$D,,0,2)</f>
        <v>650.21</v>
      </c>
      <c r="K12372">
        <v>10.910000000000036</v>
      </c>
      <c r="L12372" t="str">
        <v>Prave et al. 2016 in Hoffman et al. 2021 Earth Sciences Reviews; Rooney et al. 2020a in in Hoffman et al. 2021 Earth Sciences Reviews</v>
      </c>
      <c r="M12372" t="s">
        <v>1639</v>
      </c>
      <c r="P12372" t="s">
        <v>243</v>
      </c>
      <c r="Q12372">
        <v>5.6</v>
      </c>
      <c r="V12372">
        <v>1</v>
      </c>
      <c r="W12372" t="s">
        <v>1643</v>
      </c>
    </row>
    <row r="12373" spans="1:23" x14ac:dyDescent="0.3">
      <c r="A12373">
        <v>16175</v>
      </c>
      <c r="B12373" s="15" t="s">
        <v>1630</v>
      </c>
      <c r="C12373" t="str">
        <f>_xlfn.XLOOKUP($B12373, STANDARDS!$A:$A, STANDARDS!$B:$B,,0,2)</f>
        <v>Rasthof Fm, Abenab Subgp, Otavi Gp</v>
      </c>
      <c r="D12373" t="s">
        <v>1062</v>
      </c>
      <c r="E12373" t="s">
        <v>1172</v>
      </c>
      <c r="F12373">
        <v>15.2</v>
      </c>
      <c r="G12373">
        <v>-20.2</v>
      </c>
      <c r="H12373">
        <v>0.1</v>
      </c>
      <c r="I12373" t="s">
        <v>592</v>
      </c>
      <c r="J12373" cm="1">
        <f t="array" ref="J12373:L12373">_xlfn.XLOOKUP($C12373, AGE!$A:$A,AGE!$B:$D,,0,2)</f>
        <v>650.21</v>
      </c>
      <c r="K12373">
        <v>10.910000000000036</v>
      </c>
      <c r="L12373" t="str">
        <v>Prave et al. 2016 in Hoffman et al. 2021 Earth Sciences Reviews; Rooney et al. 2020a in in Hoffman et al. 2021 Earth Sciences Reviews</v>
      </c>
      <c r="M12373" t="s">
        <v>1639</v>
      </c>
      <c r="P12373" t="s">
        <v>243</v>
      </c>
      <c r="Q12373">
        <v>4</v>
      </c>
      <c r="V12373">
        <v>1</v>
      </c>
      <c r="W12373" t="s">
        <v>1643</v>
      </c>
    </row>
    <row r="12374" spans="1:23" x14ac:dyDescent="0.3">
      <c r="A12374">
        <v>16176</v>
      </c>
      <c r="B12374" s="15" t="s">
        <v>1630</v>
      </c>
      <c r="C12374" t="str">
        <f>_xlfn.XLOOKUP($B12374, STANDARDS!$A:$A, STANDARDS!$B:$B,,0,2)</f>
        <v>Rasthof Fm, Abenab Subgp, Otavi Gp</v>
      </c>
      <c r="D12374" t="s">
        <v>1062</v>
      </c>
      <c r="E12374" t="s">
        <v>1172</v>
      </c>
      <c r="F12374">
        <v>15.2</v>
      </c>
      <c r="G12374">
        <v>-20.2</v>
      </c>
      <c r="H12374">
        <v>0.1</v>
      </c>
      <c r="I12374" t="s">
        <v>592</v>
      </c>
      <c r="J12374" cm="1">
        <f t="array" ref="J12374:L12374">_xlfn.XLOOKUP($C12374, AGE!$A:$A,AGE!$B:$D,,0,2)</f>
        <v>650.21</v>
      </c>
      <c r="K12374">
        <v>10.910000000000036</v>
      </c>
      <c r="L12374" t="str">
        <v>Prave et al. 2016 in Hoffman et al. 2021 Earth Sciences Reviews; Rooney et al. 2020a in in Hoffman et al. 2021 Earth Sciences Reviews</v>
      </c>
      <c r="M12374" t="s">
        <v>1639</v>
      </c>
      <c r="P12374" t="s">
        <v>243</v>
      </c>
      <c r="Q12374">
        <v>4.0999999999999996</v>
      </c>
      <c r="V12374">
        <v>1</v>
      </c>
      <c r="W12374" t="s">
        <v>1643</v>
      </c>
    </row>
    <row r="12375" spans="1:23" x14ac:dyDescent="0.3">
      <c r="A12375">
        <v>16177</v>
      </c>
      <c r="B12375" s="15" t="s">
        <v>1630</v>
      </c>
      <c r="C12375" t="str">
        <f>_xlfn.XLOOKUP($B12375, STANDARDS!$A:$A, STANDARDS!$B:$B,,0,2)</f>
        <v>Rasthof Fm, Abenab Subgp, Otavi Gp</v>
      </c>
      <c r="D12375" t="s">
        <v>1062</v>
      </c>
      <c r="E12375" t="s">
        <v>1172</v>
      </c>
      <c r="F12375">
        <v>15.2</v>
      </c>
      <c r="G12375">
        <v>-20.2</v>
      </c>
      <c r="H12375">
        <v>0.1</v>
      </c>
      <c r="I12375" t="s">
        <v>592</v>
      </c>
      <c r="J12375" cm="1">
        <f t="array" ref="J12375:L12375">_xlfn.XLOOKUP($C12375, AGE!$A:$A,AGE!$B:$D,,0,2)</f>
        <v>650.21</v>
      </c>
      <c r="K12375">
        <v>10.910000000000036</v>
      </c>
      <c r="L12375" t="str">
        <v>Prave et al. 2016 in Hoffman et al. 2021 Earth Sciences Reviews; Rooney et al. 2020a in in Hoffman et al. 2021 Earth Sciences Reviews</v>
      </c>
      <c r="M12375" t="s">
        <v>1639</v>
      </c>
      <c r="P12375" t="s">
        <v>243</v>
      </c>
      <c r="Q12375">
        <v>5.9</v>
      </c>
      <c r="V12375">
        <v>1</v>
      </c>
      <c r="W12375" t="s">
        <v>1643</v>
      </c>
    </row>
    <row r="12376" spans="1:23" x14ac:dyDescent="0.3">
      <c r="A12376">
        <v>16178</v>
      </c>
      <c r="B12376" s="15" t="s">
        <v>1630</v>
      </c>
      <c r="C12376" t="str">
        <f>_xlfn.XLOOKUP($B12376, STANDARDS!$A:$A, STANDARDS!$B:$B,,0,2)</f>
        <v>Rasthof Fm, Abenab Subgp, Otavi Gp</v>
      </c>
      <c r="D12376" t="s">
        <v>1062</v>
      </c>
      <c r="E12376" t="s">
        <v>1172</v>
      </c>
      <c r="F12376">
        <v>15.2</v>
      </c>
      <c r="G12376">
        <v>-20.2</v>
      </c>
      <c r="H12376">
        <v>0.1</v>
      </c>
      <c r="I12376" t="s">
        <v>592</v>
      </c>
      <c r="J12376" cm="1">
        <f t="array" ref="J12376:L12376">_xlfn.XLOOKUP($C12376, AGE!$A:$A,AGE!$B:$D,,0,2)</f>
        <v>650.21</v>
      </c>
      <c r="K12376">
        <v>10.910000000000036</v>
      </c>
      <c r="L12376" t="str">
        <v>Prave et al. 2016 in Hoffman et al. 2021 Earth Sciences Reviews; Rooney et al. 2020a in in Hoffman et al. 2021 Earth Sciences Reviews</v>
      </c>
      <c r="M12376" t="s">
        <v>1639</v>
      </c>
      <c r="P12376" t="s">
        <v>243</v>
      </c>
      <c r="Q12376">
        <v>6.4</v>
      </c>
      <c r="V12376">
        <v>1</v>
      </c>
      <c r="W12376" t="s">
        <v>1643</v>
      </c>
    </row>
    <row r="12377" spans="1:23" x14ac:dyDescent="0.3">
      <c r="A12377">
        <v>16179</v>
      </c>
      <c r="B12377" s="15" t="s">
        <v>1630</v>
      </c>
      <c r="C12377" t="str">
        <f>_xlfn.XLOOKUP($B12377, STANDARDS!$A:$A, STANDARDS!$B:$B,,0,2)</f>
        <v>Rasthof Fm, Abenab Subgp, Otavi Gp</v>
      </c>
      <c r="D12377" t="s">
        <v>1062</v>
      </c>
      <c r="E12377" t="s">
        <v>1172</v>
      </c>
      <c r="F12377">
        <v>15.2</v>
      </c>
      <c r="G12377">
        <v>-20.2</v>
      </c>
      <c r="H12377">
        <v>0.1</v>
      </c>
      <c r="I12377" t="s">
        <v>592</v>
      </c>
      <c r="J12377" cm="1">
        <f t="array" ref="J12377:L12377">_xlfn.XLOOKUP($C12377, AGE!$A:$A,AGE!$B:$D,,0,2)</f>
        <v>650.21</v>
      </c>
      <c r="K12377">
        <v>10.910000000000036</v>
      </c>
      <c r="L12377" t="str">
        <v>Prave et al. 2016 in Hoffman et al. 2021 Earth Sciences Reviews; Rooney et al. 2020a in in Hoffman et al. 2021 Earth Sciences Reviews</v>
      </c>
      <c r="M12377" t="s">
        <v>1639</v>
      </c>
      <c r="P12377" t="s">
        <v>243</v>
      </c>
      <c r="Q12377">
        <v>4.8</v>
      </c>
      <c r="V12377">
        <v>1</v>
      </c>
      <c r="W12377" t="s">
        <v>1643</v>
      </c>
    </row>
    <row r="12378" spans="1:23" x14ac:dyDescent="0.3">
      <c r="A12378">
        <v>16180</v>
      </c>
      <c r="B12378" s="15" t="s">
        <v>1630</v>
      </c>
      <c r="C12378" t="str">
        <f>_xlfn.XLOOKUP($B12378, STANDARDS!$A:$A, STANDARDS!$B:$B,,0,2)</f>
        <v>Rasthof Fm, Abenab Subgp, Otavi Gp</v>
      </c>
      <c r="D12378" t="s">
        <v>1062</v>
      </c>
      <c r="E12378" t="s">
        <v>1172</v>
      </c>
      <c r="F12378">
        <v>15.2</v>
      </c>
      <c r="G12378">
        <v>-20.2</v>
      </c>
      <c r="H12378">
        <v>0.1</v>
      </c>
      <c r="I12378" t="s">
        <v>592</v>
      </c>
      <c r="J12378" cm="1">
        <f t="array" ref="J12378:L12378">_xlfn.XLOOKUP($C12378, AGE!$A:$A,AGE!$B:$D,,0,2)</f>
        <v>650.21</v>
      </c>
      <c r="K12378">
        <v>10.910000000000036</v>
      </c>
      <c r="L12378" t="str">
        <v>Prave et al. 2016 in Hoffman et al. 2021 Earth Sciences Reviews; Rooney et al. 2020a in in Hoffman et al. 2021 Earth Sciences Reviews</v>
      </c>
      <c r="M12378" t="s">
        <v>1639</v>
      </c>
      <c r="P12378" t="s">
        <v>243</v>
      </c>
      <c r="Q12378">
        <v>5</v>
      </c>
      <c r="V12378">
        <v>1</v>
      </c>
      <c r="W12378" t="s">
        <v>1643</v>
      </c>
    </row>
    <row r="12379" spans="1:23" x14ac:dyDescent="0.3">
      <c r="A12379">
        <v>16181</v>
      </c>
      <c r="B12379" s="15" t="s">
        <v>1630</v>
      </c>
      <c r="C12379" t="str">
        <f>_xlfn.XLOOKUP($B12379, STANDARDS!$A:$A, STANDARDS!$B:$B,,0,2)</f>
        <v>Rasthof Fm, Abenab Subgp, Otavi Gp</v>
      </c>
      <c r="D12379" t="s">
        <v>1062</v>
      </c>
      <c r="E12379" t="s">
        <v>1172</v>
      </c>
      <c r="F12379">
        <v>15.2</v>
      </c>
      <c r="G12379">
        <v>-20.2</v>
      </c>
      <c r="H12379">
        <v>0.1</v>
      </c>
      <c r="I12379" t="s">
        <v>592</v>
      </c>
      <c r="J12379" cm="1">
        <f t="array" ref="J12379:L12379">_xlfn.XLOOKUP($C12379, AGE!$A:$A,AGE!$B:$D,,0,2)</f>
        <v>650.21</v>
      </c>
      <c r="K12379">
        <v>10.910000000000036</v>
      </c>
      <c r="L12379" t="str">
        <v>Prave et al. 2016 in Hoffman et al. 2021 Earth Sciences Reviews; Rooney et al. 2020a in in Hoffman et al. 2021 Earth Sciences Reviews</v>
      </c>
      <c r="M12379" t="s">
        <v>1639</v>
      </c>
      <c r="P12379" t="s">
        <v>243</v>
      </c>
      <c r="Q12379">
        <v>6.7</v>
      </c>
      <c r="V12379">
        <v>1</v>
      </c>
      <c r="W12379" t="s">
        <v>1643</v>
      </c>
    </row>
    <row r="12380" spans="1:23" x14ac:dyDescent="0.3">
      <c r="A12380">
        <v>16182</v>
      </c>
      <c r="B12380" s="15" t="s">
        <v>1630</v>
      </c>
      <c r="C12380" t="str">
        <f>_xlfn.XLOOKUP($B12380, STANDARDS!$A:$A, STANDARDS!$B:$B,,0,2)</f>
        <v>Rasthof Fm, Abenab Subgp, Otavi Gp</v>
      </c>
      <c r="D12380" t="s">
        <v>1062</v>
      </c>
      <c r="E12380" t="s">
        <v>1172</v>
      </c>
      <c r="F12380">
        <v>15.2</v>
      </c>
      <c r="G12380">
        <v>-20.2</v>
      </c>
      <c r="H12380">
        <v>0.1</v>
      </c>
      <c r="I12380" t="s">
        <v>592</v>
      </c>
      <c r="J12380" cm="1">
        <f t="array" ref="J12380:L12380">_xlfn.XLOOKUP($C12380, AGE!$A:$A,AGE!$B:$D,,0,2)</f>
        <v>650.21</v>
      </c>
      <c r="K12380">
        <v>10.910000000000036</v>
      </c>
      <c r="L12380" t="str">
        <v>Prave et al. 2016 in Hoffman et al. 2021 Earth Sciences Reviews; Rooney et al. 2020a in in Hoffman et al. 2021 Earth Sciences Reviews</v>
      </c>
      <c r="M12380" t="s">
        <v>1639</v>
      </c>
      <c r="P12380" t="s">
        <v>243</v>
      </c>
      <c r="Q12380">
        <v>4.9000000000000004</v>
      </c>
      <c r="V12380">
        <v>1</v>
      </c>
      <c r="W12380" t="s">
        <v>1643</v>
      </c>
    </row>
    <row r="12381" spans="1:23" x14ac:dyDescent="0.3">
      <c r="A12381">
        <v>16183</v>
      </c>
      <c r="B12381" s="15" t="s">
        <v>1630</v>
      </c>
      <c r="C12381" t="str">
        <f>_xlfn.XLOOKUP($B12381, STANDARDS!$A:$A, STANDARDS!$B:$B,,0,2)</f>
        <v>Rasthof Fm, Abenab Subgp, Otavi Gp</v>
      </c>
      <c r="D12381" t="s">
        <v>1062</v>
      </c>
      <c r="E12381" t="s">
        <v>1172</v>
      </c>
      <c r="F12381">
        <v>15.2</v>
      </c>
      <c r="G12381">
        <v>-20.2</v>
      </c>
      <c r="H12381">
        <v>0.1</v>
      </c>
      <c r="I12381" t="s">
        <v>592</v>
      </c>
      <c r="J12381" cm="1">
        <f t="array" ref="J12381:L12381">_xlfn.XLOOKUP($C12381, AGE!$A:$A,AGE!$B:$D,,0,2)</f>
        <v>650.21</v>
      </c>
      <c r="K12381">
        <v>10.910000000000036</v>
      </c>
      <c r="L12381" t="str">
        <v>Prave et al. 2016 in Hoffman et al. 2021 Earth Sciences Reviews; Rooney et al. 2020a in in Hoffman et al. 2021 Earth Sciences Reviews</v>
      </c>
      <c r="M12381" t="s">
        <v>1639</v>
      </c>
      <c r="P12381" t="s">
        <v>243</v>
      </c>
      <c r="Q12381">
        <v>4.2</v>
      </c>
      <c r="V12381">
        <v>1</v>
      </c>
      <c r="W12381" t="s">
        <v>1643</v>
      </c>
    </row>
    <row r="12382" spans="1:23" x14ac:dyDescent="0.3">
      <c r="A12382">
        <v>16184</v>
      </c>
      <c r="B12382" s="15" t="s">
        <v>1630</v>
      </c>
      <c r="C12382" t="str">
        <f>_xlfn.XLOOKUP($B12382, STANDARDS!$A:$A, STANDARDS!$B:$B,,0,2)</f>
        <v>Rasthof Fm, Abenab Subgp, Otavi Gp</v>
      </c>
      <c r="D12382" t="s">
        <v>1062</v>
      </c>
      <c r="E12382" t="s">
        <v>1172</v>
      </c>
      <c r="F12382">
        <v>15.2</v>
      </c>
      <c r="G12382">
        <v>-20.2</v>
      </c>
      <c r="H12382">
        <v>0.1</v>
      </c>
      <c r="I12382" t="s">
        <v>592</v>
      </c>
      <c r="J12382" cm="1">
        <f t="array" ref="J12382:L12382">_xlfn.XLOOKUP($C12382, AGE!$A:$A,AGE!$B:$D,,0,2)</f>
        <v>650.21</v>
      </c>
      <c r="K12382">
        <v>10.910000000000036</v>
      </c>
      <c r="L12382" t="str">
        <v>Prave et al. 2016 in Hoffman et al. 2021 Earth Sciences Reviews; Rooney et al. 2020a in in Hoffman et al. 2021 Earth Sciences Reviews</v>
      </c>
      <c r="M12382" t="s">
        <v>1639</v>
      </c>
      <c r="P12382" t="s">
        <v>243</v>
      </c>
      <c r="Q12382">
        <v>5</v>
      </c>
      <c r="V12382">
        <v>1</v>
      </c>
      <c r="W12382" t="s">
        <v>1643</v>
      </c>
    </row>
    <row r="12383" spans="1:23" x14ac:dyDescent="0.3">
      <c r="A12383">
        <v>16185</v>
      </c>
      <c r="B12383" s="15" t="s">
        <v>1630</v>
      </c>
      <c r="C12383" t="str">
        <f>_xlfn.XLOOKUP($B12383, STANDARDS!$A:$A, STANDARDS!$B:$B,,0,2)</f>
        <v>Rasthof Fm, Abenab Subgp, Otavi Gp</v>
      </c>
      <c r="D12383" t="s">
        <v>1062</v>
      </c>
      <c r="E12383" t="s">
        <v>1172</v>
      </c>
      <c r="F12383">
        <v>15.2</v>
      </c>
      <c r="G12383">
        <v>-20.2</v>
      </c>
      <c r="H12383">
        <v>0.1</v>
      </c>
      <c r="I12383" t="s">
        <v>592</v>
      </c>
      <c r="J12383" cm="1">
        <f t="array" ref="J12383:L12383">_xlfn.XLOOKUP($C12383, AGE!$A:$A,AGE!$B:$D,,0,2)</f>
        <v>650.21</v>
      </c>
      <c r="K12383">
        <v>10.910000000000036</v>
      </c>
      <c r="L12383" t="str">
        <v>Prave et al. 2016 in Hoffman et al. 2021 Earth Sciences Reviews; Rooney et al. 2020a in in Hoffman et al. 2021 Earth Sciences Reviews</v>
      </c>
      <c r="M12383" t="s">
        <v>1639</v>
      </c>
      <c r="P12383" t="s">
        <v>243</v>
      </c>
      <c r="Q12383">
        <v>4.9000000000000004</v>
      </c>
      <c r="V12383">
        <v>1</v>
      </c>
      <c r="W12383" t="s">
        <v>1643</v>
      </c>
    </row>
    <row r="12384" spans="1:23" x14ac:dyDescent="0.3">
      <c r="A12384">
        <v>16186</v>
      </c>
      <c r="B12384" s="15" t="s">
        <v>1630</v>
      </c>
      <c r="C12384" t="str">
        <f>_xlfn.XLOOKUP($B12384, STANDARDS!$A:$A, STANDARDS!$B:$B,,0,2)</f>
        <v>Rasthof Fm, Abenab Subgp, Otavi Gp</v>
      </c>
      <c r="D12384" t="s">
        <v>1062</v>
      </c>
      <c r="E12384" t="s">
        <v>1172</v>
      </c>
      <c r="F12384">
        <v>15.2</v>
      </c>
      <c r="G12384">
        <v>-20.2</v>
      </c>
      <c r="H12384">
        <v>0.1</v>
      </c>
      <c r="I12384" t="s">
        <v>592</v>
      </c>
      <c r="J12384" cm="1">
        <f t="array" ref="J12384:L12384">_xlfn.XLOOKUP($C12384, AGE!$A:$A,AGE!$B:$D,,0,2)</f>
        <v>650.21</v>
      </c>
      <c r="K12384">
        <v>10.910000000000036</v>
      </c>
      <c r="L12384" t="str">
        <v>Prave et al. 2016 in Hoffman et al. 2021 Earth Sciences Reviews; Rooney et al. 2020a in in Hoffman et al. 2021 Earth Sciences Reviews</v>
      </c>
      <c r="M12384" t="s">
        <v>1639</v>
      </c>
      <c r="P12384" t="s">
        <v>243</v>
      </c>
      <c r="Q12384">
        <v>5.4</v>
      </c>
      <c r="V12384">
        <v>1</v>
      </c>
      <c r="W12384" t="s">
        <v>1643</v>
      </c>
    </row>
    <row r="12385" spans="1:23" x14ac:dyDescent="0.3">
      <c r="A12385">
        <v>16187</v>
      </c>
      <c r="B12385" s="15" t="s">
        <v>1630</v>
      </c>
      <c r="C12385" t="str">
        <f>_xlfn.XLOOKUP($B12385, STANDARDS!$A:$A, STANDARDS!$B:$B,,0,2)</f>
        <v>Rasthof Fm, Abenab Subgp, Otavi Gp</v>
      </c>
      <c r="D12385" t="s">
        <v>1062</v>
      </c>
      <c r="E12385" t="s">
        <v>1172</v>
      </c>
      <c r="F12385">
        <v>15.2</v>
      </c>
      <c r="G12385">
        <v>-20.2</v>
      </c>
      <c r="H12385">
        <v>0.1</v>
      </c>
      <c r="I12385" t="s">
        <v>592</v>
      </c>
      <c r="J12385" cm="1">
        <f t="array" ref="J12385:L12385">_xlfn.XLOOKUP($C12385, AGE!$A:$A,AGE!$B:$D,,0,2)</f>
        <v>650.21</v>
      </c>
      <c r="K12385">
        <v>10.910000000000036</v>
      </c>
      <c r="L12385" t="str">
        <v>Prave et al. 2016 in Hoffman et al. 2021 Earth Sciences Reviews; Rooney et al. 2020a in in Hoffman et al. 2021 Earth Sciences Reviews</v>
      </c>
      <c r="M12385" t="s">
        <v>1639</v>
      </c>
      <c r="P12385" t="s">
        <v>243</v>
      </c>
      <c r="Q12385">
        <v>5.7</v>
      </c>
      <c r="V12385">
        <v>1</v>
      </c>
      <c r="W12385" t="s">
        <v>1643</v>
      </c>
    </row>
    <row r="12386" spans="1:23" x14ac:dyDescent="0.3">
      <c r="A12386">
        <v>16188</v>
      </c>
      <c r="B12386" s="15" t="s">
        <v>1630</v>
      </c>
      <c r="C12386" t="str">
        <f>_xlfn.XLOOKUP($B12386, STANDARDS!$A:$A, STANDARDS!$B:$B,,0,2)</f>
        <v>Rasthof Fm, Abenab Subgp, Otavi Gp</v>
      </c>
      <c r="D12386" t="s">
        <v>1062</v>
      </c>
      <c r="E12386" t="s">
        <v>1172</v>
      </c>
      <c r="F12386">
        <v>15.2</v>
      </c>
      <c r="G12386">
        <v>-20.2</v>
      </c>
      <c r="H12386">
        <v>0.1</v>
      </c>
      <c r="I12386" t="s">
        <v>592</v>
      </c>
      <c r="J12386" cm="1">
        <f t="array" ref="J12386:L12386">_xlfn.XLOOKUP($C12386, AGE!$A:$A,AGE!$B:$D,,0,2)</f>
        <v>650.21</v>
      </c>
      <c r="K12386">
        <v>10.910000000000036</v>
      </c>
      <c r="L12386" t="str">
        <v>Prave et al. 2016 in Hoffman et al. 2021 Earth Sciences Reviews; Rooney et al. 2020a in in Hoffman et al. 2021 Earth Sciences Reviews</v>
      </c>
      <c r="M12386" t="s">
        <v>1639</v>
      </c>
      <c r="P12386" t="s">
        <v>243</v>
      </c>
      <c r="Q12386">
        <v>5.0999999999999996</v>
      </c>
      <c r="V12386">
        <v>1</v>
      </c>
      <c r="W12386" t="s">
        <v>1643</v>
      </c>
    </row>
    <row r="12387" spans="1:23" x14ac:dyDescent="0.3">
      <c r="A12387">
        <v>16189</v>
      </c>
      <c r="B12387" s="15" t="s">
        <v>1630</v>
      </c>
      <c r="C12387" t="str">
        <f>_xlfn.XLOOKUP($B12387, STANDARDS!$A:$A, STANDARDS!$B:$B,,0,2)</f>
        <v>Rasthof Fm, Abenab Subgp, Otavi Gp</v>
      </c>
      <c r="D12387" t="s">
        <v>1062</v>
      </c>
      <c r="E12387" t="s">
        <v>1172</v>
      </c>
      <c r="F12387">
        <v>15.2</v>
      </c>
      <c r="G12387">
        <v>-20.2</v>
      </c>
      <c r="H12387">
        <v>0.1</v>
      </c>
      <c r="I12387" t="s">
        <v>592</v>
      </c>
      <c r="J12387" cm="1">
        <f t="array" ref="J12387:L12387">_xlfn.XLOOKUP($C12387, AGE!$A:$A,AGE!$B:$D,,0,2)</f>
        <v>650.21</v>
      </c>
      <c r="K12387">
        <v>10.910000000000036</v>
      </c>
      <c r="L12387" t="str">
        <v>Prave et al. 2016 in Hoffman et al. 2021 Earth Sciences Reviews; Rooney et al. 2020a in in Hoffman et al. 2021 Earth Sciences Reviews</v>
      </c>
      <c r="M12387" t="s">
        <v>1640</v>
      </c>
      <c r="P12387" t="s">
        <v>243</v>
      </c>
      <c r="Q12387">
        <v>3.6</v>
      </c>
      <c r="V12387">
        <v>1</v>
      </c>
      <c r="W12387" t="s">
        <v>1643</v>
      </c>
    </row>
    <row r="12388" spans="1:23" x14ac:dyDescent="0.3">
      <c r="A12388">
        <v>16190</v>
      </c>
      <c r="B12388" s="15" t="s">
        <v>1630</v>
      </c>
      <c r="C12388" t="str">
        <f>_xlfn.XLOOKUP($B12388, STANDARDS!$A:$A, STANDARDS!$B:$B,,0,2)</f>
        <v>Rasthof Fm, Abenab Subgp, Otavi Gp</v>
      </c>
      <c r="D12388" t="s">
        <v>1062</v>
      </c>
      <c r="E12388" t="s">
        <v>1172</v>
      </c>
      <c r="F12388">
        <v>15.2</v>
      </c>
      <c r="G12388">
        <v>-20.2</v>
      </c>
      <c r="H12388">
        <v>0.1</v>
      </c>
      <c r="I12388" t="s">
        <v>592</v>
      </c>
      <c r="J12388" cm="1">
        <f t="array" ref="J12388:L12388">_xlfn.XLOOKUP($C12388, AGE!$A:$A,AGE!$B:$D,,0,2)</f>
        <v>650.21</v>
      </c>
      <c r="K12388">
        <v>10.910000000000036</v>
      </c>
      <c r="L12388" t="str">
        <v>Prave et al. 2016 in Hoffman et al. 2021 Earth Sciences Reviews; Rooney et al. 2020a in in Hoffman et al. 2021 Earth Sciences Reviews</v>
      </c>
      <c r="M12388" t="s">
        <v>1640</v>
      </c>
      <c r="P12388" t="s">
        <v>243</v>
      </c>
      <c r="Q12388">
        <v>4.3</v>
      </c>
      <c r="V12388">
        <v>1</v>
      </c>
      <c r="W12388" t="s">
        <v>1643</v>
      </c>
    </row>
    <row r="12389" spans="1:23" x14ac:dyDescent="0.3">
      <c r="A12389">
        <v>16191</v>
      </c>
      <c r="B12389" s="15" t="s">
        <v>1630</v>
      </c>
      <c r="C12389" t="str">
        <f>_xlfn.XLOOKUP($B12389, STANDARDS!$A:$A, STANDARDS!$B:$B,,0,2)</f>
        <v>Rasthof Fm, Abenab Subgp, Otavi Gp</v>
      </c>
      <c r="D12389" t="s">
        <v>1062</v>
      </c>
      <c r="E12389" t="s">
        <v>1172</v>
      </c>
      <c r="F12389">
        <v>15.2</v>
      </c>
      <c r="G12389">
        <v>-20.2</v>
      </c>
      <c r="H12389">
        <v>0.1</v>
      </c>
      <c r="I12389" t="s">
        <v>592</v>
      </c>
      <c r="J12389" cm="1">
        <f t="array" ref="J12389:L12389">_xlfn.XLOOKUP($C12389, AGE!$A:$A,AGE!$B:$D,,0,2)</f>
        <v>650.21</v>
      </c>
      <c r="K12389">
        <v>10.910000000000036</v>
      </c>
      <c r="L12389" t="str">
        <v>Prave et al. 2016 in Hoffman et al. 2021 Earth Sciences Reviews; Rooney et al. 2020a in in Hoffman et al. 2021 Earth Sciences Reviews</v>
      </c>
      <c r="M12389" t="s">
        <v>1640</v>
      </c>
      <c r="P12389" t="s">
        <v>243</v>
      </c>
      <c r="Q12389">
        <v>3.8</v>
      </c>
      <c r="V12389">
        <v>1</v>
      </c>
      <c r="W12389" t="s">
        <v>1643</v>
      </c>
    </row>
    <row r="12390" spans="1:23" x14ac:dyDescent="0.3">
      <c r="A12390">
        <v>16192</v>
      </c>
      <c r="B12390" s="15" t="s">
        <v>1630</v>
      </c>
      <c r="C12390" t="str">
        <f>_xlfn.XLOOKUP($B12390, STANDARDS!$A:$A, STANDARDS!$B:$B,,0,2)</f>
        <v>Rasthof Fm, Abenab Subgp, Otavi Gp</v>
      </c>
      <c r="D12390" t="s">
        <v>1062</v>
      </c>
      <c r="E12390" t="s">
        <v>1172</v>
      </c>
      <c r="F12390">
        <v>15.2</v>
      </c>
      <c r="G12390">
        <v>-20.2</v>
      </c>
      <c r="H12390">
        <v>0.1</v>
      </c>
      <c r="I12390" t="s">
        <v>592</v>
      </c>
      <c r="J12390" cm="1">
        <f t="array" ref="J12390:L12390">_xlfn.XLOOKUP($C12390, AGE!$A:$A,AGE!$B:$D,,0,2)</f>
        <v>650.21</v>
      </c>
      <c r="K12390">
        <v>10.910000000000036</v>
      </c>
      <c r="L12390" t="str">
        <v>Prave et al. 2016 in Hoffman et al. 2021 Earth Sciences Reviews; Rooney et al. 2020a in in Hoffman et al. 2021 Earth Sciences Reviews</v>
      </c>
      <c r="M12390" t="s">
        <v>1640</v>
      </c>
      <c r="P12390" t="s">
        <v>243</v>
      </c>
      <c r="Q12390">
        <v>5.4</v>
      </c>
      <c r="V12390">
        <v>1</v>
      </c>
      <c r="W12390" t="s">
        <v>1643</v>
      </c>
    </row>
    <row r="12391" spans="1:23" x14ac:dyDescent="0.3">
      <c r="A12391">
        <v>16193</v>
      </c>
      <c r="B12391" s="15" t="s">
        <v>1630</v>
      </c>
      <c r="C12391" t="str">
        <f>_xlfn.XLOOKUP($B12391, STANDARDS!$A:$A, STANDARDS!$B:$B,,0,2)</f>
        <v>Rasthof Fm, Abenab Subgp, Otavi Gp</v>
      </c>
      <c r="D12391" t="s">
        <v>1062</v>
      </c>
      <c r="E12391" t="s">
        <v>1172</v>
      </c>
      <c r="F12391">
        <v>15.2</v>
      </c>
      <c r="G12391">
        <v>-20.2</v>
      </c>
      <c r="H12391">
        <v>0.1</v>
      </c>
      <c r="I12391" t="s">
        <v>592</v>
      </c>
      <c r="J12391" cm="1">
        <f t="array" ref="J12391:L12391">_xlfn.XLOOKUP($C12391, AGE!$A:$A,AGE!$B:$D,,0,2)</f>
        <v>650.21</v>
      </c>
      <c r="K12391">
        <v>10.910000000000036</v>
      </c>
      <c r="L12391" t="str">
        <v>Prave et al. 2016 in Hoffman et al. 2021 Earth Sciences Reviews; Rooney et al. 2020a in in Hoffman et al. 2021 Earth Sciences Reviews</v>
      </c>
      <c r="M12391" t="s">
        <v>1640</v>
      </c>
      <c r="P12391" t="s">
        <v>243</v>
      </c>
      <c r="Q12391">
        <v>3.5</v>
      </c>
      <c r="V12391">
        <v>1</v>
      </c>
      <c r="W12391" t="s">
        <v>1643</v>
      </c>
    </row>
    <row r="12392" spans="1:23" x14ac:dyDescent="0.3">
      <c r="A12392">
        <v>16194</v>
      </c>
      <c r="B12392" s="15" t="s">
        <v>1630</v>
      </c>
      <c r="C12392" t="str">
        <f>_xlfn.XLOOKUP($B12392, STANDARDS!$A:$A, STANDARDS!$B:$B,,0,2)</f>
        <v>Rasthof Fm, Abenab Subgp, Otavi Gp</v>
      </c>
      <c r="D12392" t="s">
        <v>1062</v>
      </c>
      <c r="E12392" t="s">
        <v>1172</v>
      </c>
      <c r="F12392">
        <v>15.2</v>
      </c>
      <c r="G12392">
        <v>-20.2</v>
      </c>
      <c r="H12392">
        <v>0.1</v>
      </c>
      <c r="I12392" t="s">
        <v>592</v>
      </c>
      <c r="J12392" cm="1">
        <f t="array" ref="J12392:L12392">_xlfn.XLOOKUP($C12392, AGE!$A:$A,AGE!$B:$D,,0,2)</f>
        <v>650.21</v>
      </c>
      <c r="K12392">
        <v>10.910000000000036</v>
      </c>
      <c r="L12392" t="str">
        <v>Prave et al. 2016 in Hoffman et al. 2021 Earth Sciences Reviews; Rooney et al. 2020a in in Hoffman et al. 2021 Earth Sciences Reviews</v>
      </c>
      <c r="M12392" t="s">
        <v>1640</v>
      </c>
      <c r="P12392" t="s">
        <v>243</v>
      </c>
      <c r="Q12392">
        <v>3.9</v>
      </c>
      <c r="V12392">
        <v>1</v>
      </c>
      <c r="W12392" t="s">
        <v>1643</v>
      </c>
    </row>
    <row r="12393" spans="1:23" x14ac:dyDescent="0.3">
      <c r="A12393">
        <v>16195</v>
      </c>
      <c r="B12393" s="15" t="s">
        <v>1630</v>
      </c>
      <c r="C12393" t="str">
        <f>_xlfn.XLOOKUP($B12393, STANDARDS!$A:$A, STANDARDS!$B:$B,,0,2)</f>
        <v>Rasthof Fm, Abenab Subgp, Otavi Gp</v>
      </c>
      <c r="D12393" t="s">
        <v>1062</v>
      </c>
      <c r="E12393" t="s">
        <v>1172</v>
      </c>
      <c r="F12393">
        <v>15.2</v>
      </c>
      <c r="G12393">
        <v>-20.2</v>
      </c>
      <c r="H12393">
        <v>0.1</v>
      </c>
      <c r="I12393" t="s">
        <v>592</v>
      </c>
      <c r="J12393" cm="1">
        <f t="array" ref="J12393:L12393">_xlfn.XLOOKUP($C12393, AGE!$A:$A,AGE!$B:$D,,0,2)</f>
        <v>650.21</v>
      </c>
      <c r="K12393">
        <v>10.910000000000036</v>
      </c>
      <c r="L12393" t="str">
        <v>Prave et al. 2016 in Hoffman et al. 2021 Earth Sciences Reviews; Rooney et al. 2020a in in Hoffman et al. 2021 Earth Sciences Reviews</v>
      </c>
      <c r="M12393" t="s">
        <v>1640</v>
      </c>
      <c r="P12393" t="s">
        <v>243</v>
      </c>
      <c r="Q12393">
        <v>5</v>
      </c>
      <c r="V12393">
        <v>1</v>
      </c>
      <c r="W12393" t="s">
        <v>1643</v>
      </c>
    </row>
    <row r="12394" spans="1:23" x14ac:dyDescent="0.3">
      <c r="A12394">
        <v>16196</v>
      </c>
      <c r="B12394" s="15" t="s">
        <v>1630</v>
      </c>
      <c r="C12394" t="str">
        <f>_xlfn.XLOOKUP($B12394, STANDARDS!$A:$A, STANDARDS!$B:$B,,0,2)</f>
        <v>Rasthof Fm, Abenab Subgp, Otavi Gp</v>
      </c>
      <c r="D12394" t="s">
        <v>1062</v>
      </c>
      <c r="E12394" t="s">
        <v>1172</v>
      </c>
      <c r="F12394">
        <v>15.2</v>
      </c>
      <c r="G12394">
        <v>-20.2</v>
      </c>
      <c r="H12394">
        <v>0.1</v>
      </c>
      <c r="I12394" t="s">
        <v>592</v>
      </c>
      <c r="J12394" cm="1">
        <f t="array" ref="J12394:L12394">_xlfn.XLOOKUP($C12394, AGE!$A:$A,AGE!$B:$D,,0,2)</f>
        <v>650.21</v>
      </c>
      <c r="K12394">
        <v>10.910000000000036</v>
      </c>
      <c r="L12394" t="str">
        <v>Prave et al. 2016 in Hoffman et al. 2021 Earth Sciences Reviews; Rooney et al. 2020a in in Hoffman et al. 2021 Earth Sciences Reviews</v>
      </c>
      <c r="M12394" t="s">
        <v>1640</v>
      </c>
      <c r="P12394" t="s">
        <v>243</v>
      </c>
      <c r="Q12394">
        <v>3.6</v>
      </c>
      <c r="V12394">
        <v>1</v>
      </c>
      <c r="W12394" t="s">
        <v>1643</v>
      </c>
    </row>
    <row r="12395" spans="1:23" x14ac:dyDescent="0.3">
      <c r="A12395">
        <v>16197</v>
      </c>
      <c r="B12395" s="15" t="s">
        <v>1630</v>
      </c>
      <c r="C12395" t="str">
        <f>_xlfn.XLOOKUP($B12395, STANDARDS!$A:$A, STANDARDS!$B:$B,,0,2)</f>
        <v>Rasthof Fm, Abenab Subgp, Otavi Gp</v>
      </c>
      <c r="D12395" t="s">
        <v>1062</v>
      </c>
      <c r="E12395" t="s">
        <v>1172</v>
      </c>
      <c r="F12395">
        <v>15.2</v>
      </c>
      <c r="G12395">
        <v>-20.2</v>
      </c>
      <c r="H12395">
        <v>0.1</v>
      </c>
      <c r="I12395" t="s">
        <v>592</v>
      </c>
      <c r="J12395" cm="1">
        <f t="array" ref="J12395:L12395">_xlfn.XLOOKUP($C12395, AGE!$A:$A,AGE!$B:$D,,0,2)</f>
        <v>650.21</v>
      </c>
      <c r="K12395">
        <v>10.910000000000036</v>
      </c>
      <c r="L12395" t="str">
        <v>Prave et al. 2016 in Hoffman et al. 2021 Earth Sciences Reviews; Rooney et al. 2020a in in Hoffman et al. 2021 Earth Sciences Reviews</v>
      </c>
      <c r="M12395" t="s">
        <v>1640</v>
      </c>
      <c r="P12395" t="s">
        <v>243</v>
      </c>
      <c r="Q12395">
        <v>4.3</v>
      </c>
      <c r="V12395">
        <v>1</v>
      </c>
      <c r="W12395" t="s">
        <v>1643</v>
      </c>
    </row>
    <row r="12396" spans="1:23" x14ac:dyDescent="0.3">
      <c r="A12396">
        <v>16198</v>
      </c>
      <c r="B12396" s="15" t="s">
        <v>1630</v>
      </c>
      <c r="C12396" t="str">
        <f>_xlfn.XLOOKUP($B12396, STANDARDS!$A:$A, STANDARDS!$B:$B,,0,2)</f>
        <v>Rasthof Fm, Abenab Subgp, Otavi Gp</v>
      </c>
      <c r="D12396" t="s">
        <v>1062</v>
      </c>
      <c r="E12396" t="s">
        <v>1172</v>
      </c>
      <c r="F12396">
        <v>15.2</v>
      </c>
      <c r="G12396">
        <v>-20.2</v>
      </c>
      <c r="H12396">
        <v>0.1</v>
      </c>
      <c r="I12396" t="s">
        <v>592</v>
      </c>
      <c r="J12396" cm="1">
        <f t="array" ref="J12396:L12396">_xlfn.XLOOKUP($C12396, AGE!$A:$A,AGE!$B:$D,,0,2)</f>
        <v>650.21</v>
      </c>
      <c r="K12396">
        <v>10.910000000000036</v>
      </c>
      <c r="L12396" t="str">
        <v>Prave et al. 2016 in Hoffman et al. 2021 Earth Sciences Reviews; Rooney et al. 2020a in in Hoffman et al. 2021 Earth Sciences Reviews</v>
      </c>
      <c r="M12396" t="s">
        <v>1640</v>
      </c>
      <c r="P12396" t="s">
        <v>243</v>
      </c>
      <c r="Q12396">
        <v>3</v>
      </c>
      <c r="V12396">
        <v>1</v>
      </c>
      <c r="W12396" t="s">
        <v>1643</v>
      </c>
    </row>
    <row r="12397" spans="1:23" x14ac:dyDescent="0.3">
      <c r="A12397">
        <v>16199</v>
      </c>
      <c r="B12397" s="15" t="s">
        <v>1630</v>
      </c>
      <c r="C12397" t="str">
        <f>_xlfn.XLOOKUP($B12397, STANDARDS!$A:$A, STANDARDS!$B:$B,,0,2)</f>
        <v>Rasthof Fm, Abenab Subgp, Otavi Gp</v>
      </c>
      <c r="D12397" t="s">
        <v>1062</v>
      </c>
      <c r="E12397" t="s">
        <v>1172</v>
      </c>
      <c r="F12397">
        <v>15.2</v>
      </c>
      <c r="G12397">
        <v>-20.2</v>
      </c>
      <c r="H12397">
        <v>0.1</v>
      </c>
      <c r="I12397" t="s">
        <v>592</v>
      </c>
      <c r="J12397" cm="1">
        <f t="array" ref="J12397:L12397">_xlfn.XLOOKUP($C12397, AGE!$A:$A,AGE!$B:$D,,0,2)</f>
        <v>650.21</v>
      </c>
      <c r="K12397">
        <v>10.910000000000036</v>
      </c>
      <c r="L12397" t="str">
        <v>Prave et al. 2016 in Hoffman et al. 2021 Earth Sciences Reviews; Rooney et al. 2020a in in Hoffman et al. 2021 Earth Sciences Reviews</v>
      </c>
      <c r="M12397" t="s">
        <v>1640</v>
      </c>
      <c r="P12397" t="s">
        <v>243</v>
      </c>
      <c r="Q12397">
        <v>5.3</v>
      </c>
      <c r="V12397">
        <v>1</v>
      </c>
      <c r="W12397" t="s">
        <v>1643</v>
      </c>
    </row>
    <row r="12398" spans="1:23" x14ac:dyDescent="0.3">
      <c r="A12398">
        <v>16200</v>
      </c>
      <c r="B12398" s="15" t="s">
        <v>1630</v>
      </c>
      <c r="C12398" t="str">
        <f>_xlfn.XLOOKUP($B12398, STANDARDS!$A:$A, STANDARDS!$B:$B,,0,2)</f>
        <v>Rasthof Fm, Abenab Subgp, Otavi Gp</v>
      </c>
      <c r="D12398" t="s">
        <v>1062</v>
      </c>
      <c r="E12398" t="s">
        <v>1172</v>
      </c>
      <c r="F12398">
        <v>15.2</v>
      </c>
      <c r="G12398">
        <v>-20.2</v>
      </c>
      <c r="H12398">
        <v>0.1</v>
      </c>
      <c r="I12398" t="s">
        <v>592</v>
      </c>
      <c r="J12398" cm="1">
        <f t="array" ref="J12398:L12398">_xlfn.XLOOKUP($C12398, AGE!$A:$A,AGE!$B:$D,,0,2)</f>
        <v>650.21</v>
      </c>
      <c r="K12398">
        <v>10.910000000000036</v>
      </c>
      <c r="L12398" t="str">
        <v>Prave et al. 2016 in Hoffman et al. 2021 Earth Sciences Reviews; Rooney et al. 2020a in in Hoffman et al. 2021 Earth Sciences Reviews</v>
      </c>
      <c r="M12398" t="s">
        <v>1640</v>
      </c>
      <c r="P12398" t="s">
        <v>243</v>
      </c>
      <c r="Q12398">
        <v>5.5</v>
      </c>
      <c r="V12398">
        <v>1</v>
      </c>
      <c r="W12398" t="s">
        <v>1643</v>
      </c>
    </row>
    <row r="12399" spans="1:23" x14ac:dyDescent="0.3">
      <c r="A12399">
        <v>16201</v>
      </c>
      <c r="B12399" s="15" t="s">
        <v>1630</v>
      </c>
      <c r="C12399" t="str">
        <f>_xlfn.XLOOKUP($B12399, STANDARDS!$A:$A, STANDARDS!$B:$B,,0,2)</f>
        <v>Rasthof Fm, Abenab Subgp, Otavi Gp</v>
      </c>
      <c r="D12399" t="s">
        <v>1062</v>
      </c>
      <c r="E12399" t="s">
        <v>1172</v>
      </c>
      <c r="F12399">
        <v>15.2</v>
      </c>
      <c r="G12399">
        <v>-20.2</v>
      </c>
      <c r="H12399">
        <v>0.1</v>
      </c>
      <c r="I12399" t="s">
        <v>592</v>
      </c>
      <c r="J12399" cm="1">
        <f t="array" ref="J12399:L12399">_xlfn.XLOOKUP($C12399, AGE!$A:$A,AGE!$B:$D,,0,2)</f>
        <v>650.21</v>
      </c>
      <c r="K12399">
        <v>10.910000000000036</v>
      </c>
      <c r="L12399" t="str">
        <v>Prave et al. 2016 in Hoffman et al. 2021 Earth Sciences Reviews; Rooney et al. 2020a in in Hoffman et al. 2021 Earth Sciences Reviews</v>
      </c>
      <c r="M12399" t="s">
        <v>1640</v>
      </c>
      <c r="P12399" t="s">
        <v>243</v>
      </c>
      <c r="Q12399">
        <v>4.5</v>
      </c>
      <c r="V12399">
        <v>1</v>
      </c>
      <c r="W12399" t="s">
        <v>1643</v>
      </c>
    </row>
    <row r="12400" spans="1:23" x14ac:dyDescent="0.3">
      <c r="A12400">
        <v>16202</v>
      </c>
      <c r="B12400" s="15" t="s">
        <v>1630</v>
      </c>
      <c r="C12400" t="str">
        <f>_xlfn.XLOOKUP($B12400, STANDARDS!$A:$A, STANDARDS!$B:$B,,0,2)</f>
        <v>Rasthof Fm, Abenab Subgp, Otavi Gp</v>
      </c>
      <c r="D12400" t="s">
        <v>1062</v>
      </c>
      <c r="E12400" t="s">
        <v>1172</v>
      </c>
      <c r="F12400">
        <v>15.2</v>
      </c>
      <c r="G12400">
        <v>-20.2</v>
      </c>
      <c r="H12400">
        <v>0.1</v>
      </c>
      <c r="I12400" t="s">
        <v>592</v>
      </c>
      <c r="J12400" cm="1">
        <f t="array" ref="J12400:L12400">_xlfn.XLOOKUP($C12400, AGE!$A:$A,AGE!$B:$D,,0,2)</f>
        <v>650.21</v>
      </c>
      <c r="K12400">
        <v>10.910000000000036</v>
      </c>
      <c r="L12400" t="str">
        <v>Prave et al. 2016 in Hoffman et al. 2021 Earth Sciences Reviews; Rooney et al. 2020a in in Hoffman et al. 2021 Earth Sciences Reviews</v>
      </c>
      <c r="M12400" t="s">
        <v>1640</v>
      </c>
      <c r="P12400" t="s">
        <v>243</v>
      </c>
      <c r="Q12400">
        <v>4</v>
      </c>
      <c r="V12400">
        <v>1</v>
      </c>
      <c r="W12400" t="s">
        <v>1643</v>
      </c>
    </row>
    <row r="12401" spans="1:23" x14ac:dyDescent="0.3">
      <c r="A12401">
        <v>16203</v>
      </c>
      <c r="B12401" s="15" t="s">
        <v>1630</v>
      </c>
      <c r="C12401" t="str">
        <f>_xlfn.XLOOKUP($B12401, STANDARDS!$A:$A, STANDARDS!$B:$B,,0,2)</f>
        <v>Rasthof Fm, Abenab Subgp, Otavi Gp</v>
      </c>
      <c r="D12401" t="s">
        <v>1062</v>
      </c>
      <c r="E12401" t="s">
        <v>1172</v>
      </c>
      <c r="F12401">
        <v>15.2</v>
      </c>
      <c r="G12401">
        <v>-20.2</v>
      </c>
      <c r="H12401">
        <v>0.1</v>
      </c>
      <c r="I12401" t="s">
        <v>592</v>
      </c>
      <c r="J12401" cm="1">
        <f t="array" ref="J12401:L12401">_xlfn.XLOOKUP($C12401, AGE!$A:$A,AGE!$B:$D,,0,2)</f>
        <v>650.21</v>
      </c>
      <c r="K12401">
        <v>10.910000000000036</v>
      </c>
      <c r="L12401" t="str">
        <v>Prave et al. 2016 in Hoffman et al. 2021 Earth Sciences Reviews; Rooney et al. 2020a in in Hoffman et al. 2021 Earth Sciences Reviews</v>
      </c>
      <c r="M12401" t="s">
        <v>1640</v>
      </c>
      <c r="P12401" t="s">
        <v>243</v>
      </c>
      <c r="Q12401">
        <v>4</v>
      </c>
      <c r="V12401">
        <v>1</v>
      </c>
      <c r="W12401" t="s">
        <v>1643</v>
      </c>
    </row>
    <row r="12402" spans="1:23" x14ac:dyDescent="0.3">
      <c r="A12402">
        <v>16204</v>
      </c>
      <c r="B12402" s="15" t="s">
        <v>1630</v>
      </c>
      <c r="C12402" t="str">
        <f>_xlfn.XLOOKUP($B12402, STANDARDS!$A:$A, STANDARDS!$B:$B,,0,2)</f>
        <v>Rasthof Fm, Abenab Subgp, Otavi Gp</v>
      </c>
      <c r="D12402" t="s">
        <v>1062</v>
      </c>
      <c r="E12402" t="s">
        <v>1172</v>
      </c>
      <c r="F12402">
        <v>15.2</v>
      </c>
      <c r="G12402">
        <v>-20.2</v>
      </c>
      <c r="H12402">
        <v>0.1</v>
      </c>
      <c r="I12402" t="s">
        <v>592</v>
      </c>
      <c r="J12402" cm="1">
        <f t="array" ref="J12402:L12402">_xlfn.XLOOKUP($C12402, AGE!$A:$A,AGE!$B:$D,,0,2)</f>
        <v>650.21</v>
      </c>
      <c r="K12402">
        <v>10.910000000000036</v>
      </c>
      <c r="L12402" t="str">
        <v>Prave et al. 2016 in Hoffman et al. 2021 Earth Sciences Reviews; Rooney et al. 2020a in in Hoffman et al. 2021 Earth Sciences Reviews</v>
      </c>
      <c r="M12402" t="s">
        <v>1640</v>
      </c>
      <c r="P12402" t="s">
        <v>243</v>
      </c>
      <c r="Q12402">
        <v>1.3</v>
      </c>
      <c r="V12402">
        <v>1</v>
      </c>
      <c r="W12402" t="s">
        <v>1643</v>
      </c>
    </row>
    <row r="12403" spans="1:23" x14ac:dyDescent="0.3">
      <c r="A12403">
        <v>16205</v>
      </c>
      <c r="B12403" s="15" t="s">
        <v>1630</v>
      </c>
      <c r="C12403" t="str">
        <f>_xlfn.XLOOKUP($B12403, STANDARDS!$A:$A, STANDARDS!$B:$B,,0,2)</f>
        <v>Rasthof Fm, Abenab Subgp, Otavi Gp</v>
      </c>
      <c r="D12403" t="s">
        <v>1062</v>
      </c>
      <c r="E12403" t="s">
        <v>1172</v>
      </c>
      <c r="F12403">
        <v>15.2</v>
      </c>
      <c r="G12403">
        <v>-20.2</v>
      </c>
      <c r="H12403">
        <v>0.1</v>
      </c>
      <c r="I12403" t="s">
        <v>592</v>
      </c>
      <c r="J12403" cm="1">
        <f t="array" ref="J12403:L12403">_xlfn.XLOOKUP($C12403, AGE!$A:$A,AGE!$B:$D,,0,2)</f>
        <v>650.21</v>
      </c>
      <c r="K12403">
        <v>10.910000000000036</v>
      </c>
      <c r="L12403" t="str">
        <v>Prave et al. 2016 in Hoffman et al. 2021 Earth Sciences Reviews; Rooney et al. 2020a in in Hoffman et al. 2021 Earth Sciences Reviews</v>
      </c>
      <c r="M12403" t="s">
        <v>1640</v>
      </c>
      <c r="P12403" t="s">
        <v>243</v>
      </c>
      <c r="Q12403">
        <v>2.4</v>
      </c>
      <c r="V12403">
        <v>1</v>
      </c>
      <c r="W12403" t="s">
        <v>1643</v>
      </c>
    </row>
    <row r="12404" spans="1:23" x14ac:dyDescent="0.3">
      <c r="A12404">
        <v>16206</v>
      </c>
      <c r="B12404" s="15" t="s">
        <v>1630</v>
      </c>
      <c r="C12404" t="str">
        <f>_xlfn.XLOOKUP($B12404, STANDARDS!$A:$A, STANDARDS!$B:$B,,0,2)</f>
        <v>Rasthof Fm, Abenab Subgp, Otavi Gp</v>
      </c>
      <c r="D12404" t="s">
        <v>1062</v>
      </c>
      <c r="E12404" t="s">
        <v>1172</v>
      </c>
      <c r="F12404">
        <v>15.2</v>
      </c>
      <c r="G12404">
        <v>-20.2</v>
      </c>
      <c r="H12404">
        <v>0.1</v>
      </c>
      <c r="I12404" t="s">
        <v>592</v>
      </c>
      <c r="J12404" cm="1">
        <f t="array" ref="J12404:L12404">_xlfn.XLOOKUP($C12404, AGE!$A:$A,AGE!$B:$D,,0,2)</f>
        <v>650.21</v>
      </c>
      <c r="K12404">
        <v>10.910000000000036</v>
      </c>
      <c r="L12404" t="str">
        <v>Prave et al. 2016 in Hoffman et al. 2021 Earth Sciences Reviews; Rooney et al. 2020a in in Hoffman et al. 2021 Earth Sciences Reviews</v>
      </c>
      <c r="M12404" t="s">
        <v>1640</v>
      </c>
      <c r="P12404" t="s">
        <v>243</v>
      </c>
      <c r="Q12404">
        <v>2.5</v>
      </c>
      <c r="V12404">
        <v>1</v>
      </c>
      <c r="W12404" t="s">
        <v>1643</v>
      </c>
    </row>
    <row r="12405" spans="1:23" x14ac:dyDescent="0.3">
      <c r="A12405">
        <v>16207</v>
      </c>
      <c r="B12405" s="15" t="s">
        <v>1630</v>
      </c>
      <c r="C12405" t="str">
        <f>_xlfn.XLOOKUP($B12405, STANDARDS!$A:$A, STANDARDS!$B:$B,,0,2)</f>
        <v>Rasthof Fm, Abenab Subgp, Otavi Gp</v>
      </c>
      <c r="D12405" t="s">
        <v>1062</v>
      </c>
      <c r="E12405" t="s">
        <v>1172</v>
      </c>
      <c r="F12405">
        <v>15.2</v>
      </c>
      <c r="G12405">
        <v>-20.2</v>
      </c>
      <c r="H12405">
        <v>0.1</v>
      </c>
      <c r="I12405" t="s">
        <v>592</v>
      </c>
      <c r="J12405" cm="1">
        <f t="array" ref="J12405:L12405">_xlfn.XLOOKUP($C12405, AGE!$A:$A,AGE!$B:$D,,0,2)</f>
        <v>650.21</v>
      </c>
      <c r="K12405">
        <v>10.910000000000036</v>
      </c>
      <c r="L12405" t="str">
        <v>Prave et al. 2016 in Hoffman et al. 2021 Earth Sciences Reviews; Rooney et al. 2020a in in Hoffman et al. 2021 Earth Sciences Reviews</v>
      </c>
      <c r="M12405" t="s">
        <v>1640</v>
      </c>
      <c r="P12405" t="s">
        <v>243</v>
      </c>
      <c r="Q12405">
        <v>2.2999999999999998</v>
      </c>
      <c r="V12405">
        <v>1</v>
      </c>
      <c r="W12405" t="s">
        <v>1643</v>
      </c>
    </row>
    <row r="12406" spans="1:23" x14ac:dyDescent="0.3">
      <c r="A12406">
        <v>16208</v>
      </c>
      <c r="B12406" s="15" t="s">
        <v>1630</v>
      </c>
      <c r="C12406" t="str">
        <f>_xlfn.XLOOKUP($B12406, STANDARDS!$A:$A, STANDARDS!$B:$B,,0,2)</f>
        <v>Rasthof Fm, Abenab Subgp, Otavi Gp</v>
      </c>
      <c r="D12406" t="s">
        <v>1062</v>
      </c>
      <c r="E12406" t="s">
        <v>1172</v>
      </c>
      <c r="F12406">
        <v>15.2</v>
      </c>
      <c r="G12406">
        <v>-20.2</v>
      </c>
      <c r="H12406">
        <v>0.1</v>
      </c>
      <c r="I12406" t="s">
        <v>592</v>
      </c>
      <c r="J12406" cm="1">
        <f t="array" ref="J12406:L12406">_xlfn.XLOOKUP($C12406, AGE!$A:$A,AGE!$B:$D,,0,2)</f>
        <v>650.21</v>
      </c>
      <c r="K12406">
        <v>10.910000000000036</v>
      </c>
      <c r="L12406" t="str">
        <v>Prave et al. 2016 in Hoffman et al. 2021 Earth Sciences Reviews; Rooney et al. 2020a in in Hoffman et al. 2021 Earth Sciences Reviews</v>
      </c>
      <c r="M12406" t="s">
        <v>1640</v>
      </c>
      <c r="P12406" t="s">
        <v>243</v>
      </c>
      <c r="Q12406">
        <v>1.9</v>
      </c>
      <c r="V12406">
        <v>1</v>
      </c>
      <c r="W12406" t="s">
        <v>1643</v>
      </c>
    </row>
    <row r="12407" spans="1:23" x14ac:dyDescent="0.3">
      <c r="A12407">
        <v>16209</v>
      </c>
      <c r="B12407" s="15" t="s">
        <v>1630</v>
      </c>
      <c r="C12407" t="str">
        <f>_xlfn.XLOOKUP($B12407, STANDARDS!$A:$A, STANDARDS!$B:$B,,0,2)</f>
        <v>Rasthof Fm, Abenab Subgp, Otavi Gp</v>
      </c>
      <c r="D12407" t="s">
        <v>1062</v>
      </c>
      <c r="E12407" t="s">
        <v>1172</v>
      </c>
      <c r="F12407">
        <v>15.2</v>
      </c>
      <c r="G12407">
        <v>-20.2</v>
      </c>
      <c r="H12407">
        <v>0.1</v>
      </c>
      <c r="I12407" t="s">
        <v>592</v>
      </c>
      <c r="J12407" cm="1">
        <f t="array" ref="J12407:L12407">_xlfn.XLOOKUP($C12407, AGE!$A:$A,AGE!$B:$D,,0,2)</f>
        <v>650.21</v>
      </c>
      <c r="K12407">
        <v>10.910000000000036</v>
      </c>
      <c r="L12407" t="str">
        <v>Prave et al. 2016 in Hoffman et al. 2021 Earth Sciences Reviews; Rooney et al. 2020a in in Hoffman et al. 2021 Earth Sciences Reviews</v>
      </c>
      <c r="M12407" t="s">
        <v>1640</v>
      </c>
      <c r="P12407" t="s">
        <v>243</v>
      </c>
      <c r="Q12407">
        <v>0.6</v>
      </c>
      <c r="V12407">
        <v>1</v>
      </c>
      <c r="W12407" t="s">
        <v>1643</v>
      </c>
    </row>
    <row r="12408" spans="1:23" x14ac:dyDescent="0.3">
      <c r="A12408">
        <v>16210</v>
      </c>
      <c r="B12408" s="15" t="s">
        <v>1631</v>
      </c>
      <c r="C12408" t="str">
        <f>_xlfn.XLOOKUP($B12408, STANDARDS!$A:$A, STANDARDS!$B:$B,,0,2)</f>
        <v>Keilberg Mbr, Ghaub Fm, Tsumeb Subgp, Otavi Gp</v>
      </c>
      <c r="D12408" t="s">
        <v>1062</v>
      </c>
      <c r="E12408" t="s">
        <v>1172</v>
      </c>
      <c r="F12408">
        <v>15.2</v>
      </c>
      <c r="G12408">
        <v>-20.2</v>
      </c>
      <c r="H12408">
        <v>0.1</v>
      </c>
      <c r="I12408" t="s">
        <v>592</v>
      </c>
      <c r="J12408" cm="1">
        <f t="array" ref="J12408:L12408">_xlfn.XLOOKUP($C12408, AGE!$A:$A,AGE!$B:$D,,0,2)</f>
        <v>635.5</v>
      </c>
      <c r="K12408">
        <v>1.2</v>
      </c>
      <c r="L12408" t="str">
        <v>Hoffman et al. 2004</v>
      </c>
      <c r="M12408" t="s">
        <v>1636</v>
      </c>
      <c r="P12408" t="s">
        <v>243</v>
      </c>
      <c r="Q12408">
        <v>-1.8</v>
      </c>
      <c r="V12408">
        <v>1</v>
      </c>
      <c r="W12408" t="s">
        <v>1643</v>
      </c>
    </row>
    <row r="12409" spans="1:23" x14ac:dyDescent="0.3">
      <c r="A12409">
        <v>16211</v>
      </c>
      <c r="B12409" s="15" t="s">
        <v>1631</v>
      </c>
      <c r="C12409" t="str">
        <f>_xlfn.XLOOKUP($B12409, STANDARDS!$A:$A, STANDARDS!$B:$B,,0,2)</f>
        <v>Keilberg Mbr, Ghaub Fm, Tsumeb Subgp, Otavi Gp</v>
      </c>
      <c r="D12409" t="s">
        <v>1062</v>
      </c>
      <c r="E12409" t="s">
        <v>1172</v>
      </c>
      <c r="F12409">
        <v>15.2</v>
      </c>
      <c r="G12409">
        <v>-20.2</v>
      </c>
      <c r="H12409">
        <v>0.1</v>
      </c>
      <c r="I12409" t="s">
        <v>592</v>
      </c>
      <c r="J12409" cm="1">
        <f t="array" ref="J12409:L12409">_xlfn.XLOOKUP($C12409, AGE!$A:$A,AGE!$B:$D,,0,2)</f>
        <v>635.5</v>
      </c>
      <c r="K12409">
        <v>1.2</v>
      </c>
      <c r="L12409" t="str">
        <v>Hoffman et al. 2004</v>
      </c>
      <c r="M12409" t="s">
        <v>1636</v>
      </c>
      <c r="P12409" t="s">
        <v>243</v>
      </c>
      <c r="Q12409">
        <v>-1.1000000000000001</v>
      </c>
      <c r="V12409">
        <v>1</v>
      </c>
      <c r="W12409" t="s">
        <v>1643</v>
      </c>
    </row>
    <row r="12410" spans="1:23" x14ac:dyDescent="0.3">
      <c r="A12410">
        <v>16212</v>
      </c>
      <c r="B12410" s="15" t="s">
        <v>1631</v>
      </c>
      <c r="C12410" t="str">
        <f>_xlfn.XLOOKUP($B12410, STANDARDS!$A:$A, STANDARDS!$B:$B,,0,2)</f>
        <v>Keilberg Mbr, Ghaub Fm, Tsumeb Subgp, Otavi Gp</v>
      </c>
      <c r="D12410" t="s">
        <v>1062</v>
      </c>
      <c r="E12410" t="s">
        <v>1172</v>
      </c>
      <c r="F12410">
        <v>15.2</v>
      </c>
      <c r="G12410">
        <v>-20.2</v>
      </c>
      <c r="H12410">
        <v>0.1</v>
      </c>
      <c r="I12410" t="s">
        <v>592</v>
      </c>
      <c r="J12410" cm="1">
        <f t="array" ref="J12410:L12410">_xlfn.XLOOKUP($C12410, AGE!$A:$A,AGE!$B:$D,,0,2)</f>
        <v>635.5</v>
      </c>
      <c r="K12410">
        <v>1.2</v>
      </c>
      <c r="L12410" t="str">
        <v>Hoffman et al. 2004</v>
      </c>
      <c r="M12410" t="s">
        <v>1636</v>
      </c>
      <c r="P12410" t="s">
        <v>243</v>
      </c>
      <c r="Q12410">
        <v>-1.9</v>
      </c>
      <c r="V12410">
        <v>1</v>
      </c>
      <c r="W12410" t="s">
        <v>1643</v>
      </c>
    </row>
    <row r="12411" spans="1:23" x14ac:dyDescent="0.3">
      <c r="A12411">
        <v>16213</v>
      </c>
      <c r="B12411" s="15" t="s">
        <v>1631</v>
      </c>
      <c r="C12411" t="str">
        <f>_xlfn.XLOOKUP($B12411, STANDARDS!$A:$A, STANDARDS!$B:$B,,0,2)</f>
        <v>Keilberg Mbr, Ghaub Fm, Tsumeb Subgp, Otavi Gp</v>
      </c>
      <c r="D12411" t="s">
        <v>1062</v>
      </c>
      <c r="E12411" t="s">
        <v>1172</v>
      </c>
      <c r="F12411">
        <v>15.2</v>
      </c>
      <c r="G12411">
        <v>-20.2</v>
      </c>
      <c r="H12411">
        <v>0.1</v>
      </c>
      <c r="I12411" t="s">
        <v>592</v>
      </c>
      <c r="J12411" cm="1">
        <f t="array" ref="J12411:L12411">_xlfn.XLOOKUP($C12411, AGE!$A:$A,AGE!$B:$D,,0,2)</f>
        <v>635.5</v>
      </c>
      <c r="K12411">
        <v>1.2</v>
      </c>
      <c r="L12411" t="str">
        <v>Hoffman et al. 2004</v>
      </c>
      <c r="M12411" t="s">
        <v>1636</v>
      </c>
      <c r="P12411" t="s">
        <v>243</v>
      </c>
      <c r="Q12411">
        <v>-2</v>
      </c>
      <c r="V12411">
        <v>1</v>
      </c>
      <c r="W12411" t="s">
        <v>1643</v>
      </c>
    </row>
    <row r="12412" spans="1:23" x14ac:dyDescent="0.3">
      <c r="A12412">
        <v>16214</v>
      </c>
      <c r="B12412" s="15" t="s">
        <v>1631</v>
      </c>
      <c r="C12412" t="str">
        <f>_xlfn.XLOOKUP($B12412, STANDARDS!$A:$A, STANDARDS!$B:$B,,0,2)</f>
        <v>Keilberg Mbr, Ghaub Fm, Tsumeb Subgp, Otavi Gp</v>
      </c>
      <c r="D12412" t="s">
        <v>1062</v>
      </c>
      <c r="E12412" t="s">
        <v>1172</v>
      </c>
      <c r="F12412">
        <v>15.2</v>
      </c>
      <c r="G12412">
        <v>-20.2</v>
      </c>
      <c r="H12412">
        <v>0.1</v>
      </c>
      <c r="I12412" t="s">
        <v>592</v>
      </c>
      <c r="J12412" cm="1">
        <f t="array" ref="J12412:L12412">_xlfn.XLOOKUP($C12412, AGE!$A:$A,AGE!$B:$D,,0,2)</f>
        <v>635.5</v>
      </c>
      <c r="K12412">
        <v>1.2</v>
      </c>
      <c r="L12412" t="str">
        <v>Hoffman et al. 2004</v>
      </c>
      <c r="M12412" t="s">
        <v>1636</v>
      </c>
      <c r="P12412" t="s">
        <v>243</v>
      </c>
      <c r="Q12412">
        <v>-2.1</v>
      </c>
      <c r="V12412">
        <v>1</v>
      </c>
      <c r="W12412" t="s">
        <v>1643</v>
      </c>
    </row>
    <row r="12413" spans="1:23" x14ac:dyDescent="0.3">
      <c r="A12413">
        <v>16215</v>
      </c>
      <c r="B12413" s="15" t="s">
        <v>1631</v>
      </c>
      <c r="C12413" t="str">
        <f>_xlfn.XLOOKUP($B12413, STANDARDS!$A:$A, STANDARDS!$B:$B,,0,2)</f>
        <v>Keilberg Mbr, Ghaub Fm, Tsumeb Subgp, Otavi Gp</v>
      </c>
      <c r="D12413" t="s">
        <v>1062</v>
      </c>
      <c r="E12413" t="s">
        <v>1172</v>
      </c>
      <c r="F12413">
        <v>15.2</v>
      </c>
      <c r="G12413">
        <v>-20.2</v>
      </c>
      <c r="H12413">
        <v>0.1</v>
      </c>
      <c r="I12413" t="s">
        <v>592</v>
      </c>
      <c r="J12413" cm="1">
        <f t="array" ref="J12413:L12413">_xlfn.XLOOKUP($C12413, AGE!$A:$A,AGE!$B:$D,,0,2)</f>
        <v>635.5</v>
      </c>
      <c r="K12413">
        <v>1.2</v>
      </c>
      <c r="L12413" t="str">
        <v>Hoffman et al. 2004</v>
      </c>
      <c r="M12413" t="s">
        <v>1636</v>
      </c>
      <c r="P12413" t="s">
        <v>243</v>
      </c>
      <c r="Q12413">
        <v>-2.1</v>
      </c>
      <c r="V12413">
        <v>1</v>
      </c>
      <c r="W12413" t="s">
        <v>1643</v>
      </c>
    </row>
    <row r="12414" spans="1:23" x14ac:dyDescent="0.3">
      <c r="A12414">
        <v>16216</v>
      </c>
      <c r="B12414" s="15" t="s">
        <v>1631</v>
      </c>
      <c r="C12414" t="str">
        <f>_xlfn.XLOOKUP($B12414, STANDARDS!$A:$A, STANDARDS!$B:$B,,0,2)</f>
        <v>Keilberg Mbr, Ghaub Fm, Tsumeb Subgp, Otavi Gp</v>
      </c>
      <c r="D12414" t="s">
        <v>1062</v>
      </c>
      <c r="E12414" t="s">
        <v>1172</v>
      </c>
      <c r="F12414">
        <v>15.2</v>
      </c>
      <c r="G12414">
        <v>-20.2</v>
      </c>
      <c r="H12414">
        <v>0.1</v>
      </c>
      <c r="I12414" t="s">
        <v>592</v>
      </c>
      <c r="J12414" cm="1">
        <f t="array" ref="J12414:L12414">_xlfn.XLOOKUP($C12414, AGE!$A:$A,AGE!$B:$D,,0,2)</f>
        <v>635.5</v>
      </c>
      <c r="K12414">
        <v>1.2</v>
      </c>
      <c r="L12414" t="str">
        <v>Hoffman et al. 2004</v>
      </c>
      <c r="M12414" t="s">
        <v>1636</v>
      </c>
      <c r="P12414" t="s">
        <v>243</v>
      </c>
      <c r="Q12414">
        <v>-3.4</v>
      </c>
      <c r="V12414">
        <v>1</v>
      </c>
      <c r="W12414" t="s">
        <v>1643</v>
      </c>
    </row>
    <row r="12415" spans="1:23" x14ac:dyDescent="0.3">
      <c r="A12415">
        <v>16217</v>
      </c>
      <c r="B12415" s="15" t="s">
        <v>1631</v>
      </c>
      <c r="C12415" t="str">
        <f>_xlfn.XLOOKUP($B12415, STANDARDS!$A:$A, STANDARDS!$B:$B,,0,2)</f>
        <v>Keilberg Mbr, Ghaub Fm, Tsumeb Subgp, Otavi Gp</v>
      </c>
      <c r="D12415" t="s">
        <v>1062</v>
      </c>
      <c r="E12415" t="s">
        <v>1172</v>
      </c>
      <c r="F12415">
        <v>15.2</v>
      </c>
      <c r="G12415">
        <v>-20.2</v>
      </c>
      <c r="H12415">
        <v>0.1</v>
      </c>
      <c r="I12415" t="s">
        <v>592</v>
      </c>
      <c r="J12415" cm="1">
        <f t="array" ref="J12415:L12415">_xlfn.XLOOKUP($C12415, AGE!$A:$A,AGE!$B:$D,,0,2)</f>
        <v>635.5</v>
      </c>
      <c r="K12415">
        <v>1.2</v>
      </c>
      <c r="L12415" t="str">
        <v>Hoffman et al. 2004</v>
      </c>
      <c r="M12415" t="s">
        <v>1636</v>
      </c>
      <c r="P12415" t="s">
        <v>243</v>
      </c>
      <c r="Q12415">
        <v>-3.1</v>
      </c>
      <c r="V12415">
        <v>1</v>
      </c>
      <c r="W12415" t="s">
        <v>1643</v>
      </c>
    </row>
    <row r="12416" spans="1:23" x14ac:dyDescent="0.3">
      <c r="A12416">
        <v>16218</v>
      </c>
      <c r="B12416" s="15" t="s">
        <v>1629</v>
      </c>
      <c r="C12416" t="str">
        <f>_xlfn.XLOOKUP($B12416, STANDARDS!$A:$A, STANDARDS!$B:$B,,0,2)</f>
        <v>Maieberg Fm, Tsumeb Subgp, Otavi Gp</v>
      </c>
      <c r="D12416" t="s">
        <v>1062</v>
      </c>
      <c r="E12416" t="s">
        <v>1172</v>
      </c>
      <c r="F12416">
        <v>15.2</v>
      </c>
      <c r="G12416">
        <v>-20.2</v>
      </c>
      <c r="H12416">
        <v>0.1</v>
      </c>
      <c r="I12416" t="s">
        <v>592</v>
      </c>
      <c r="J12416" cm="1">
        <f t="array" ref="J12416:L12416">_xlfn.XLOOKUP($C12416, AGE!$A:$A,AGE!$B:$D,,0,2)</f>
        <v>593</v>
      </c>
      <c r="K12416">
        <v>43</v>
      </c>
      <c r="L12416" t="str">
        <v>Hoffman et al. 2004; Clauer and Kröner 1997; Lehmann et al. 2015; Seth et al. 1998; Goscombe et al. 2005 in Hoffman et al. 2021 Earth Science Reviews)</v>
      </c>
      <c r="M12416" t="s">
        <v>1637</v>
      </c>
      <c r="P12416" t="s">
        <v>243</v>
      </c>
      <c r="Q12416">
        <v>-3.3</v>
      </c>
      <c r="V12416">
        <v>1</v>
      </c>
      <c r="W12416" t="s">
        <v>1643</v>
      </c>
    </row>
    <row r="12417" spans="1:23" x14ac:dyDescent="0.3">
      <c r="A12417">
        <v>16219</v>
      </c>
      <c r="B12417" s="15" t="s">
        <v>1629</v>
      </c>
      <c r="C12417" t="str">
        <f>_xlfn.XLOOKUP($B12417, STANDARDS!$A:$A, STANDARDS!$B:$B,,0,2)</f>
        <v>Maieberg Fm, Tsumeb Subgp, Otavi Gp</v>
      </c>
      <c r="D12417" t="s">
        <v>1062</v>
      </c>
      <c r="E12417" t="s">
        <v>1172</v>
      </c>
      <c r="F12417">
        <v>15.2</v>
      </c>
      <c r="G12417">
        <v>-20.2</v>
      </c>
      <c r="H12417">
        <v>0.1</v>
      </c>
      <c r="I12417" t="s">
        <v>592</v>
      </c>
      <c r="J12417" cm="1">
        <f t="array" ref="J12417:L12417">_xlfn.XLOOKUP($C12417, AGE!$A:$A,AGE!$B:$D,,0,2)</f>
        <v>593</v>
      </c>
      <c r="K12417">
        <v>43</v>
      </c>
      <c r="L12417" t="str">
        <v>Hoffman et al. 2004; Clauer and Kröner 1997; Lehmann et al. 2015; Seth et al. 1998; Goscombe et al. 2005 in Hoffman et al. 2021 Earth Science Reviews)</v>
      </c>
      <c r="M12417" t="s">
        <v>1637</v>
      </c>
      <c r="P12417" t="s">
        <v>243</v>
      </c>
      <c r="Q12417">
        <v>-3.7</v>
      </c>
      <c r="V12417">
        <v>1</v>
      </c>
      <c r="W12417" t="s">
        <v>1643</v>
      </c>
    </row>
    <row r="12418" spans="1:23" x14ac:dyDescent="0.3">
      <c r="A12418">
        <v>16220</v>
      </c>
      <c r="B12418" s="15" t="s">
        <v>1629</v>
      </c>
      <c r="C12418" t="str">
        <f>_xlfn.XLOOKUP($B12418, STANDARDS!$A:$A, STANDARDS!$B:$B,,0,2)</f>
        <v>Maieberg Fm, Tsumeb Subgp, Otavi Gp</v>
      </c>
      <c r="D12418" t="s">
        <v>1062</v>
      </c>
      <c r="E12418" t="s">
        <v>1172</v>
      </c>
      <c r="F12418">
        <v>15.2</v>
      </c>
      <c r="G12418">
        <v>-20.2</v>
      </c>
      <c r="H12418">
        <v>0.1</v>
      </c>
      <c r="I12418" t="s">
        <v>592</v>
      </c>
      <c r="J12418" cm="1">
        <f t="array" ref="J12418:L12418">_xlfn.XLOOKUP($C12418, AGE!$A:$A,AGE!$B:$D,,0,2)</f>
        <v>593</v>
      </c>
      <c r="K12418">
        <v>43</v>
      </c>
      <c r="L12418" t="str">
        <v>Hoffman et al. 2004; Clauer and Kröner 1997; Lehmann et al. 2015; Seth et al. 1998; Goscombe et al. 2005 in Hoffman et al. 2021 Earth Science Reviews)</v>
      </c>
      <c r="M12418" t="s">
        <v>1637</v>
      </c>
      <c r="P12418" t="s">
        <v>243</v>
      </c>
      <c r="Q12418">
        <v>-4.3</v>
      </c>
      <c r="V12418">
        <v>1</v>
      </c>
      <c r="W12418" t="s">
        <v>1643</v>
      </c>
    </row>
    <row r="12419" spans="1:23" x14ac:dyDescent="0.3">
      <c r="A12419">
        <v>16221</v>
      </c>
      <c r="B12419" s="15" t="s">
        <v>1629</v>
      </c>
      <c r="C12419" t="str">
        <f>_xlfn.XLOOKUP($B12419, STANDARDS!$A:$A, STANDARDS!$B:$B,,0,2)</f>
        <v>Maieberg Fm, Tsumeb Subgp, Otavi Gp</v>
      </c>
      <c r="D12419" t="s">
        <v>1062</v>
      </c>
      <c r="E12419" t="s">
        <v>1172</v>
      </c>
      <c r="F12419">
        <v>15.2</v>
      </c>
      <c r="G12419">
        <v>-20.2</v>
      </c>
      <c r="H12419">
        <v>0.1</v>
      </c>
      <c r="I12419" t="s">
        <v>592</v>
      </c>
      <c r="J12419" cm="1">
        <f t="array" ref="J12419:L12419">_xlfn.XLOOKUP($C12419, AGE!$A:$A,AGE!$B:$D,,0,2)</f>
        <v>593</v>
      </c>
      <c r="K12419">
        <v>43</v>
      </c>
      <c r="L12419" t="str">
        <v>Hoffman et al. 2004; Clauer and Kröner 1997; Lehmann et al. 2015; Seth et al. 1998; Goscombe et al. 2005 in Hoffman et al. 2021 Earth Science Reviews)</v>
      </c>
      <c r="M12419" t="s">
        <v>1637</v>
      </c>
      <c r="P12419" t="s">
        <v>243</v>
      </c>
      <c r="Q12419">
        <v>-3.5</v>
      </c>
      <c r="V12419">
        <v>1</v>
      </c>
      <c r="W12419" t="s">
        <v>1643</v>
      </c>
    </row>
    <row r="12420" spans="1:23" x14ac:dyDescent="0.3">
      <c r="A12420">
        <v>16222</v>
      </c>
      <c r="B12420" s="15" t="s">
        <v>1629</v>
      </c>
      <c r="C12420" t="str">
        <f>_xlfn.XLOOKUP($B12420, STANDARDS!$A:$A, STANDARDS!$B:$B,,0,2)</f>
        <v>Maieberg Fm, Tsumeb Subgp, Otavi Gp</v>
      </c>
      <c r="D12420" t="s">
        <v>1062</v>
      </c>
      <c r="E12420" t="s">
        <v>1172</v>
      </c>
      <c r="F12420">
        <v>15.2</v>
      </c>
      <c r="G12420">
        <v>-20.2</v>
      </c>
      <c r="H12420">
        <v>0.1</v>
      </c>
      <c r="I12420" t="s">
        <v>592</v>
      </c>
      <c r="J12420" cm="1">
        <f t="array" ref="J12420:L12420">_xlfn.XLOOKUP($C12420, AGE!$A:$A,AGE!$B:$D,,0,2)</f>
        <v>593</v>
      </c>
      <c r="K12420">
        <v>43</v>
      </c>
      <c r="L12420" t="str">
        <v>Hoffman et al. 2004; Clauer and Kröner 1997; Lehmann et al. 2015; Seth et al. 1998; Goscombe et al. 2005 in Hoffman et al. 2021 Earth Science Reviews)</v>
      </c>
      <c r="M12420" t="s">
        <v>1637</v>
      </c>
      <c r="P12420" t="s">
        <v>243</v>
      </c>
      <c r="Q12420">
        <v>-3.4</v>
      </c>
      <c r="V12420">
        <v>1</v>
      </c>
      <c r="W12420" t="s">
        <v>1643</v>
      </c>
    </row>
    <row r="12421" spans="1:23" x14ac:dyDescent="0.3">
      <c r="A12421">
        <v>16223</v>
      </c>
      <c r="B12421" s="15" t="s">
        <v>1629</v>
      </c>
      <c r="C12421" t="str">
        <f>_xlfn.XLOOKUP($B12421, STANDARDS!$A:$A, STANDARDS!$B:$B,,0,2)</f>
        <v>Maieberg Fm, Tsumeb Subgp, Otavi Gp</v>
      </c>
      <c r="D12421" t="s">
        <v>1062</v>
      </c>
      <c r="E12421" t="s">
        <v>1172</v>
      </c>
      <c r="F12421">
        <v>15.2</v>
      </c>
      <c r="G12421">
        <v>-20.2</v>
      </c>
      <c r="H12421">
        <v>0.1</v>
      </c>
      <c r="I12421" t="s">
        <v>592</v>
      </c>
      <c r="J12421" cm="1">
        <f t="array" ref="J12421:L12421">_xlfn.XLOOKUP($C12421, AGE!$A:$A,AGE!$B:$D,,0,2)</f>
        <v>593</v>
      </c>
      <c r="K12421">
        <v>43</v>
      </c>
      <c r="L12421" t="str">
        <v>Hoffman et al. 2004; Clauer and Kröner 1997; Lehmann et al. 2015; Seth et al. 1998; Goscombe et al. 2005 in Hoffman et al. 2021 Earth Science Reviews)</v>
      </c>
      <c r="M12421" t="s">
        <v>1637</v>
      </c>
      <c r="P12421" t="s">
        <v>243</v>
      </c>
      <c r="Q12421">
        <v>-1.5</v>
      </c>
      <c r="V12421">
        <v>1</v>
      </c>
      <c r="W12421" t="s">
        <v>1643</v>
      </c>
    </row>
    <row r="12422" spans="1:23" x14ac:dyDescent="0.3">
      <c r="A12422">
        <v>16224</v>
      </c>
      <c r="B12422" s="15" t="s">
        <v>1629</v>
      </c>
      <c r="C12422" t="str">
        <f>_xlfn.XLOOKUP($B12422, STANDARDS!$A:$A, STANDARDS!$B:$B,,0,2)</f>
        <v>Maieberg Fm, Tsumeb Subgp, Otavi Gp</v>
      </c>
      <c r="D12422" t="s">
        <v>1062</v>
      </c>
      <c r="E12422" t="s">
        <v>1172</v>
      </c>
      <c r="F12422">
        <v>15.2</v>
      </c>
      <c r="G12422">
        <v>-20.2</v>
      </c>
      <c r="H12422">
        <v>0.1</v>
      </c>
      <c r="I12422" t="s">
        <v>592</v>
      </c>
      <c r="J12422" cm="1">
        <f t="array" ref="J12422:L12422">_xlfn.XLOOKUP($C12422, AGE!$A:$A,AGE!$B:$D,,0,2)</f>
        <v>593</v>
      </c>
      <c r="K12422">
        <v>43</v>
      </c>
      <c r="L12422" t="str">
        <v>Hoffman et al. 2004; Clauer and Kröner 1997; Lehmann et al. 2015; Seth et al. 1998; Goscombe et al. 2005 in Hoffman et al. 2021 Earth Science Reviews)</v>
      </c>
      <c r="M12422" t="s">
        <v>1637</v>
      </c>
      <c r="P12422" t="s">
        <v>243</v>
      </c>
      <c r="Q12422">
        <v>-0.9</v>
      </c>
      <c r="V12422">
        <v>1</v>
      </c>
      <c r="W12422" t="s">
        <v>1643</v>
      </c>
    </row>
    <row r="12423" spans="1:23" x14ac:dyDescent="0.3">
      <c r="A12423">
        <v>16225</v>
      </c>
      <c r="B12423" s="15" t="s">
        <v>1629</v>
      </c>
      <c r="C12423" t="str">
        <f>_xlfn.XLOOKUP($B12423, STANDARDS!$A:$A, STANDARDS!$B:$B,,0,2)</f>
        <v>Maieberg Fm, Tsumeb Subgp, Otavi Gp</v>
      </c>
      <c r="D12423" t="s">
        <v>1062</v>
      </c>
      <c r="E12423" t="s">
        <v>1172</v>
      </c>
      <c r="F12423">
        <v>15.2</v>
      </c>
      <c r="G12423">
        <v>-20.2</v>
      </c>
      <c r="H12423">
        <v>0.1</v>
      </c>
      <c r="I12423" t="s">
        <v>592</v>
      </c>
      <c r="J12423" cm="1">
        <f t="array" ref="J12423:L12423">_xlfn.XLOOKUP($C12423, AGE!$A:$A,AGE!$B:$D,,0,2)</f>
        <v>593</v>
      </c>
      <c r="K12423">
        <v>43</v>
      </c>
      <c r="L12423" t="str">
        <v>Hoffman et al. 2004; Clauer and Kröner 1997; Lehmann et al. 2015; Seth et al. 1998; Goscombe et al. 2005 in Hoffman et al. 2021 Earth Science Reviews)</v>
      </c>
      <c r="M12423" t="s">
        <v>1637</v>
      </c>
      <c r="P12423" t="s">
        <v>243</v>
      </c>
      <c r="Q12423">
        <v>-0.6</v>
      </c>
      <c r="V12423">
        <v>1</v>
      </c>
      <c r="W12423" t="s">
        <v>1643</v>
      </c>
    </row>
    <row r="12424" spans="1:23" x14ac:dyDescent="0.3">
      <c r="A12424">
        <v>16226</v>
      </c>
      <c r="B12424" s="15" t="s">
        <v>1629</v>
      </c>
      <c r="C12424" t="str">
        <f>_xlfn.XLOOKUP($B12424, STANDARDS!$A:$A, STANDARDS!$B:$B,,0,2)</f>
        <v>Maieberg Fm, Tsumeb Subgp, Otavi Gp</v>
      </c>
      <c r="D12424" t="s">
        <v>1062</v>
      </c>
      <c r="E12424" t="s">
        <v>1172</v>
      </c>
      <c r="F12424">
        <v>15.2</v>
      </c>
      <c r="G12424">
        <v>-20.2</v>
      </c>
      <c r="H12424">
        <v>0.1</v>
      </c>
      <c r="I12424" t="s">
        <v>592</v>
      </c>
      <c r="J12424" cm="1">
        <f t="array" ref="J12424:L12424">_xlfn.XLOOKUP($C12424, AGE!$A:$A,AGE!$B:$D,,0,2)</f>
        <v>593</v>
      </c>
      <c r="K12424">
        <v>43</v>
      </c>
      <c r="L12424" t="str">
        <v>Hoffman et al. 2004; Clauer and Kröner 1997; Lehmann et al. 2015; Seth et al. 1998; Goscombe et al. 2005 in Hoffman et al. 2021 Earth Science Reviews)</v>
      </c>
      <c r="M12424" t="s">
        <v>1637</v>
      </c>
      <c r="P12424" t="s">
        <v>243</v>
      </c>
      <c r="Q12424">
        <v>-1</v>
      </c>
      <c r="V12424">
        <v>1</v>
      </c>
      <c r="W12424" t="s">
        <v>1643</v>
      </c>
    </row>
    <row r="12425" spans="1:23" x14ac:dyDescent="0.3">
      <c r="A12425">
        <v>16227</v>
      </c>
      <c r="B12425" s="15" t="s">
        <v>1629</v>
      </c>
      <c r="C12425" t="str">
        <f>_xlfn.XLOOKUP($B12425, STANDARDS!$A:$A, STANDARDS!$B:$B,,0,2)</f>
        <v>Maieberg Fm, Tsumeb Subgp, Otavi Gp</v>
      </c>
      <c r="D12425" t="s">
        <v>1062</v>
      </c>
      <c r="E12425" t="s">
        <v>1172</v>
      </c>
      <c r="F12425">
        <v>15.2</v>
      </c>
      <c r="G12425">
        <v>-20.2</v>
      </c>
      <c r="H12425">
        <v>0.1</v>
      </c>
      <c r="I12425" t="s">
        <v>592</v>
      </c>
      <c r="J12425" cm="1">
        <f t="array" ref="J12425:L12425">_xlfn.XLOOKUP($C12425, AGE!$A:$A,AGE!$B:$D,,0,2)</f>
        <v>593</v>
      </c>
      <c r="K12425">
        <v>43</v>
      </c>
      <c r="L12425" t="str">
        <v>Hoffman et al. 2004; Clauer and Kröner 1997; Lehmann et al. 2015; Seth et al. 1998; Goscombe et al. 2005 in Hoffman et al. 2021 Earth Science Reviews)</v>
      </c>
      <c r="M12425" t="s">
        <v>1637</v>
      </c>
      <c r="P12425" t="s">
        <v>243</v>
      </c>
      <c r="Q12425">
        <v>0</v>
      </c>
      <c r="V12425">
        <v>1</v>
      </c>
      <c r="W12425" t="s">
        <v>1643</v>
      </c>
    </row>
    <row r="12426" spans="1:23" x14ac:dyDescent="0.3">
      <c r="A12426">
        <v>16229</v>
      </c>
      <c r="B12426" s="15" t="s">
        <v>1629</v>
      </c>
      <c r="C12426" t="str">
        <f>_xlfn.XLOOKUP($B12426, STANDARDS!$A:$A, STANDARDS!$B:$B,,0,2)</f>
        <v>Maieberg Fm, Tsumeb Subgp, Otavi Gp</v>
      </c>
      <c r="D12426" t="s">
        <v>1062</v>
      </c>
      <c r="E12426" t="s">
        <v>1172</v>
      </c>
      <c r="F12426">
        <v>15.2</v>
      </c>
      <c r="G12426">
        <v>-20.2</v>
      </c>
      <c r="H12426">
        <v>0.1</v>
      </c>
      <c r="I12426" t="s">
        <v>592</v>
      </c>
      <c r="J12426" cm="1">
        <f t="array" ref="J12426:L12426">_xlfn.XLOOKUP($C12426, AGE!$A:$A,AGE!$B:$D,,0,2)</f>
        <v>593</v>
      </c>
      <c r="K12426">
        <v>43</v>
      </c>
      <c r="L12426" t="str">
        <v>Hoffman et al. 2004; Clauer and Kröner 1997; Lehmann et al. 2015; Seth et al. 1998; Goscombe et al. 2005 in Hoffman et al. 2021 Earth Science Reviews)</v>
      </c>
      <c r="M12426" t="s">
        <v>1637</v>
      </c>
      <c r="P12426" t="s">
        <v>243</v>
      </c>
      <c r="Q12426">
        <v>-0.6</v>
      </c>
      <c r="V12426">
        <v>1</v>
      </c>
      <c r="W12426" t="s">
        <v>1643</v>
      </c>
    </row>
    <row r="12427" spans="1:23" x14ac:dyDescent="0.3">
      <c r="A12427">
        <v>16230</v>
      </c>
      <c r="B12427" s="15" t="s">
        <v>1629</v>
      </c>
      <c r="C12427" t="str">
        <f>_xlfn.XLOOKUP($B12427, STANDARDS!$A:$A, STANDARDS!$B:$B,,0,2)</f>
        <v>Maieberg Fm, Tsumeb Subgp, Otavi Gp</v>
      </c>
      <c r="D12427" t="s">
        <v>1062</v>
      </c>
      <c r="E12427" t="s">
        <v>1172</v>
      </c>
      <c r="F12427">
        <v>15.2</v>
      </c>
      <c r="G12427">
        <v>-20.2</v>
      </c>
      <c r="H12427">
        <v>0.1</v>
      </c>
      <c r="I12427" t="s">
        <v>592</v>
      </c>
      <c r="J12427" cm="1">
        <f t="array" ref="J12427:L12427">_xlfn.XLOOKUP($C12427, AGE!$A:$A,AGE!$B:$D,,0,2)</f>
        <v>593</v>
      </c>
      <c r="K12427">
        <v>43</v>
      </c>
      <c r="L12427" t="str">
        <v>Hoffman et al. 2004; Clauer and Kröner 1997; Lehmann et al. 2015; Seth et al. 1998; Goscombe et al. 2005 in Hoffman et al. 2021 Earth Science Reviews)</v>
      </c>
      <c r="M12427" t="s">
        <v>1637</v>
      </c>
      <c r="P12427" t="s">
        <v>243</v>
      </c>
      <c r="Q12427">
        <v>0.5</v>
      </c>
      <c r="V12427">
        <v>1</v>
      </c>
      <c r="W12427" t="s">
        <v>1643</v>
      </c>
    </row>
    <row r="12428" spans="1:23" x14ac:dyDescent="0.3">
      <c r="A12428">
        <v>16231</v>
      </c>
      <c r="B12428" s="15" t="s">
        <v>1629</v>
      </c>
      <c r="C12428" t="str">
        <f>_xlfn.XLOOKUP($B12428, STANDARDS!$A:$A, STANDARDS!$B:$B,,0,2)</f>
        <v>Maieberg Fm, Tsumeb Subgp, Otavi Gp</v>
      </c>
      <c r="D12428" t="s">
        <v>1062</v>
      </c>
      <c r="E12428" t="s">
        <v>1172</v>
      </c>
      <c r="F12428">
        <v>15.2</v>
      </c>
      <c r="G12428">
        <v>-20.2</v>
      </c>
      <c r="H12428">
        <v>0.1</v>
      </c>
      <c r="I12428" t="s">
        <v>592</v>
      </c>
      <c r="J12428" cm="1">
        <f t="array" ref="J12428:L12428">_xlfn.XLOOKUP($C12428, AGE!$A:$A,AGE!$B:$D,,0,2)</f>
        <v>593</v>
      </c>
      <c r="K12428">
        <v>43</v>
      </c>
      <c r="L12428" t="str">
        <v>Hoffman et al. 2004; Clauer and Kröner 1997; Lehmann et al. 2015; Seth et al. 1998; Goscombe et al. 2005 in Hoffman et al. 2021 Earth Science Reviews)</v>
      </c>
      <c r="M12428" t="s">
        <v>1637</v>
      </c>
      <c r="P12428" t="s">
        <v>243</v>
      </c>
      <c r="Q12428">
        <v>0</v>
      </c>
      <c r="V12428">
        <v>1</v>
      </c>
      <c r="W12428" t="s">
        <v>1643</v>
      </c>
    </row>
    <row r="12429" spans="1:23" x14ac:dyDescent="0.3">
      <c r="A12429">
        <v>16232</v>
      </c>
      <c r="B12429" s="15" t="s">
        <v>1629</v>
      </c>
      <c r="C12429" t="str">
        <f>_xlfn.XLOOKUP($B12429, STANDARDS!$A:$A, STANDARDS!$B:$B,,0,2)</f>
        <v>Maieberg Fm, Tsumeb Subgp, Otavi Gp</v>
      </c>
      <c r="D12429" t="s">
        <v>1062</v>
      </c>
      <c r="E12429" t="s">
        <v>1172</v>
      </c>
      <c r="F12429">
        <v>15.2</v>
      </c>
      <c r="G12429">
        <v>-20.2</v>
      </c>
      <c r="H12429">
        <v>0.1</v>
      </c>
      <c r="I12429" t="s">
        <v>592</v>
      </c>
      <c r="J12429" cm="1">
        <f t="array" ref="J12429:L12429">_xlfn.XLOOKUP($C12429, AGE!$A:$A,AGE!$B:$D,,0,2)</f>
        <v>593</v>
      </c>
      <c r="K12429">
        <v>43</v>
      </c>
      <c r="L12429" t="str">
        <v>Hoffman et al. 2004; Clauer and Kröner 1997; Lehmann et al. 2015; Seth et al. 1998; Goscombe et al. 2005 in Hoffman et al. 2021 Earth Science Reviews)</v>
      </c>
      <c r="M12429" t="s">
        <v>1637</v>
      </c>
      <c r="P12429" t="s">
        <v>243</v>
      </c>
      <c r="Q12429">
        <v>0.6</v>
      </c>
      <c r="V12429">
        <v>1</v>
      </c>
      <c r="W12429" t="s">
        <v>1643</v>
      </c>
    </row>
    <row r="12430" spans="1:23" x14ac:dyDescent="0.3">
      <c r="A12430">
        <v>16233</v>
      </c>
      <c r="B12430" s="15" t="s">
        <v>1629</v>
      </c>
      <c r="C12430" t="str">
        <f>_xlfn.XLOOKUP($B12430, STANDARDS!$A:$A, STANDARDS!$B:$B,,0,2)</f>
        <v>Maieberg Fm, Tsumeb Subgp, Otavi Gp</v>
      </c>
      <c r="D12430" t="s">
        <v>1062</v>
      </c>
      <c r="E12430" t="s">
        <v>1172</v>
      </c>
      <c r="F12430">
        <v>15.2</v>
      </c>
      <c r="G12430">
        <v>-20.2</v>
      </c>
      <c r="H12430">
        <v>0.1</v>
      </c>
      <c r="I12430" t="s">
        <v>592</v>
      </c>
      <c r="J12430" cm="1">
        <f t="array" ref="J12430:L12430">_xlfn.XLOOKUP($C12430, AGE!$A:$A,AGE!$B:$D,,0,2)</f>
        <v>593</v>
      </c>
      <c r="K12430">
        <v>43</v>
      </c>
      <c r="L12430" t="str">
        <v>Hoffman et al. 2004; Clauer and Kröner 1997; Lehmann et al. 2015; Seth et al. 1998; Goscombe et al. 2005 in Hoffman et al. 2021 Earth Science Reviews)</v>
      </c>
      <c r="M12430" t="s">
        <v>1637</v>
      </c>
      <c r="P12430" t="s">
        <v>243</v>
      </c>
      <c r="Q12430">
        <v>0.3</v>
      </c>
      <c r="V12430">
        <v>1</v>
      </c>
      <c r="W12430" t="s">
        <v>1643</v>
      </c>
    </row>
    <row r="12431" spans="1:23" x14ac:dyDescent="0.3">
      <c r="A12431">
        <v>16234</v>
      </c>
      <c r="B12431" s="15" t="s">
        <v>1629</v>
      </c>
      <c r="C12431" t="str">
        <f>_xlfn.XLOOKUP($B12431, STANDARDS!$A:$A, STANDARDS!$B:$B,,0,2)</f>
        <v>Maieberg Fm, Tsumeb Subgp, Otavi Gp</v>
      </c>
      <c r="D12431" t="s">
        <v>1062</v>
      </c>
      <c r="E12431" t="s">
        <v>1172</v>
      </c>
      <c r="F12431">
        <v>15.2</v>
      </c>
      <c r="G12431">
        <v>-20.2</v>
      </c>
      <c r="H12431">
        <v>0.1</v>
      </c>
      <c r="I12431" t="s">
        <v>592</v>
      </c>
      <c r="J12431" cm="1">
        <f t="array" ref="J12431:L12431">_xlfn.XLOOKUP($C12431, AGE!$A:$A,AGE!$B:$D,,0,2)</f>
        <v>593</v>
      </c>
      <c r="K12431">
        <v>43</v>
      </c>
      <c r="L12431" t="str">
        <v>Hoffman et al. 2004; Clauer and Kröner 1997; Lehmann et al. 2015; Seth et al. 1998; Goscombe et al. 2005 in Hoffman et al. 2021 Earth Science Reviews)</v>
      </c>
      <c r="M12431" t="s">
        <v>1637</v>
      </c>
      <c r="P12431" t="s">
        <v>243</v>
      </c>
      <c r="Q12431">
        <v>-0.9</v>
      </c>
      <c r="V12431">
        <v>1</v>
      </c>
      <c r="W12431" t="s">
        <v>1643</v>
      </c>
    </row>
    <row r="12432" spans="1:23" x14ac:dyDescent="0.3">
      <c r="A12432">
        <v>16235</v>
      </c>
      <c r="B12432" s="15" t="s">
        <v>1632</v>
      </c>
      <c r="C12432" t="str">
        <f>_xlfn.XLOOKUP($B12432, STANDARDS!$A:$A, STANDARDS!$B:$B,,0,2)</f>
        <v>Rasthof Fm, Abenab Subgp, Otavi Gp</v>
      </c>
      <c r="D12432" t="s">
        <v>1062</v>
      </c>
      <c r="E12432" t="s">
        <v>1172</v>
      </c>
      <c r="F12432">
        <v>14</v>
      </c>
      <c r="G12432">
        <v>-19.2</v>
      </c>
      <c r="H12432">
        <v>0.1</v>
      </c>
      <c r="I12432" t="s">
        <v>592</v>
      </c>
      <c r="J12432" cm="1">
        <f t="array" ref="J12432:L12432">_xlfn.XLOOKUP($C12432, AGE!$A:$A,AGE!$B:$D,,0,2)</f>
        <v>650.21</v>
      </c>
      <c r="K12432">
        <v>10.910000000000036</v>
      </c>
      <c r="L12432" t="str">
        <v>Prave et al. 2016 in Hoffman et al. 2021 Earth Sciences Reviews; Rooney et al. 2020a in in Hoffman et al. 2021 Earth Sciences Reviews</v>
      </c>
      <c r="P12432" t="s">
        <v>243</v>
      </c>
      <c r="Q12432">
        <v>-2</v>
      </c>
      <c r="V12432">
        <v>1</v>
      </c>
      <c r="W12432" t="s">
        <v>1643</v>
      </c>
    </row>
    <row r="12433" spans="1:23" x14ac:dyDescent="0.3">
      <c r="A12433">
        <v>16236</v>
      </c>
      <c r="B12433" s="15" t="s">
        <v>1632</v>
      </c>
      <c r="C12433" t="str">
        <f>_xlfn.XLOOKUP($B12433, STANDARDS!$A:$A, STANDARDS!$B:$B,,0,2)</f>
        <v>Rasthof Fm, Abenab Subgp, Otavi Gp</v>
      </c>
      <c r="D12433" t="s">
        <v>1062</v>
      </c>
      <c r="E12433" t="s">
        <v>1172</v>
      </c>
      <c r="F12433">
        <v>14</v>
      </c>
      <c r="G12433">
        <v>-19.2</v>
      </c>
      <c r="H12433">
        <v>0.1</v>
      </c>
      <c r="I12433" t="s">
        <v>592</v>
      </c>
      <c r="J12433" cm="1">
        <f t="array" ref="J12433:L12433">_xlfn.XLOOKUP($C12433, AGE!$A:$A,AGE!$B:$D,,0,2)</f>
        <v>650.21</v>
      </c>
      <c r="K12433">
        <v>10.910000000000036</v>
      </c>
      <c r="L12433" t="str">
        <v>Prave et al. 2016 in Hoffman et al. 2021 Earth Sciences Reviews; Rooney et al. 2020a in in Hoffman et al. 2021 Earth Sciences Reviews</v>
      </c>
      <c r="P12433" t="s">
        <v>243</v>
      </c>
      <c r="Q12433">
        <v>-2.4</v>
      </c>
      <c r="V12433">
        <v>1</v>
      </c>
      <c r="W12433" t="s">
        <v>1643</v>
      </c>
    </row>
    <row r="12434" spans="1:23" x14ac:dyDescent="0.3">
      <c r="A12434">
        <v>16237</v>
      </c>
      <c r="B12434" s="15" t="s">
        <v>1632</v>
      </c>
      <c r="C12434" t="str">
        <f>_xlfn.XLOOKUP($B12434, STANDARDS!$A:$A, STANDARDS!$B:$B,,0,2)</f>
        <v>Rasthof Fm, Abenab Subgp, Otavi Gp</v>
      </c>
      <c r="D12434" t="s">
        <v>1062</v>
      </c>
      <c r="E12434" t="s">
        <v>1172</v>
      </c>
      <c r="F12434">
        <v>14</v>
      </c>
      <c r="G12434">
        <v>-19.2</v>
      </c>
      <c r="H12434">
        <v>0.1</v>
      </c>
      <c r="I12434" t="s">
        <v>592</v>
      </c>
      <c r="J12434" cm="1">
        <f t="array" ref="J12434:L12434">_xlfn.XLOOKUP($C12434, AGE!$A:$A,AGE!$B:$D,,0,2)</f>
        <v>650.21</v>
      </c>
      <c r="K12434">
        <v>10.910000000000036</v>
      </c>
      <c r="L12434" t="str">
        <v>Prave et al. 2016 in Hoffman et al. 2021 Earth Sciences Reviews; Rooney et al. 2020a in in Hoffman et al. 2021 Earth Sciences Reviews</v>
      </c>
      <c r="P12434" t="s">
        <v>243</v>
      </c>
      <c r="Q12434">
        <v>-2</v>
      </c>
      <c r="V12434">
        <v>1</v>
      </c>
      <c r="W12434" t="s">
        <v>1643</v>
      </c>
    </row>
    <row r="12435" spans="1:23" x14ac:dyDescent="0.3">
      <c r="A12435">
        <v>16238</v>
      </c>
      <c r="B12435" s="15" t="s">
        <v>1632</v>
      </c>
      <c r="C12435" t="str">
        <f>_xlfn.XLOOKUP($B12435, STANDARDS!$A:$A, STANDARDS!$B:$B,,0,2)</f>
        <v>Rasthof Fm, Abenab Subgp, Otavi Gp</v>
      </c>
      <c r="D12435" t="s">
        <v>1062</v>
      </c>
      <c r="E12435" t="s">
        <v>1172</v>
      </c>
      <c r="F12435">
        <v>14</v>
      </c>
      <c r="G12435">
        <v>-19.2</v>
      </c>
      <c r="H12435">
        <v>0.1</v>
      </c>
      <c r="I12435" t="s">
        <v>592</v>
      </c>
      <c r="J12435" cm="1">
        <f t="array" ref="J12435:L12435">_xlfn.XLOOKUP($C12435, AGE!$A:$A,AGE!$B:$D,,0,2)</f>
        <v>650.21</v>
      </c>
      <c r="K12435">
        <v>10.910000000000036</v>
      </c>
      <c r="L12435" t="str">
        <v>Prave et al. 2016 in Hoffman et al. 2021 Earth Sciences Reviews; Rooney et al. 2020a in in Hoffman et al. 2021 Earth Sciences Reviews</v>
      </c>
      <c r="P12435" t="s">
        <v>243</v>
      </c>
      <c r="Q12435">
        <v>-1.7</v>
      </c>
      <c r="V12435">
        <v>1</v>
      </c>
      <c r="W12435" t="s">
        <v>1643</v>
      </c>
    </row>
    <row r="12436" spans="1:23" x14ac:dyDescent="0.3">
      <c r="A12436">
        <v>16239</v>
      </c>
      <c r="B12436" s="15" t="s">
        <v>1632</v>
      </c>
      <c r="C12436" t="str">
        <f>_xlfn.XLOOKUP($B12436, STANDARDS!$A:$A, STANDARDS!$B:$B,,0,2)</f>
        <v>Rasthof Fm, Abenab Subgp, Otavi Gp</v>
      </c>
      <c r="D12436" t="s">
        <v>1062</v>
      </c>
      <c r="E12436" t="s">
        <v>1172</v>
      </c>
      <c r="F12436">
        <v>14</v>
      </c>
      <c r="G12436">
        <v>-19.2</v>
      </c>
      <c r="H12436">
        <v>0.1</v>
      </c>
      <c r="I12436" t="s">
        <v>592</v>
      </c>
      <c r="J12436" cm="1">
        <f t="array" ref="J12436:L12436">_xlfn.XLOOKUP($C12436, AGE!$A:$A,AGE!$B:$D,,0,2)</f>
        <v>650.21</v>
      </c>
      <c r="K12436">
        <v>10.910000000000036</v>
      </c>
      <c r="L12436" t="str">
        <v>Prave et al. 2016 in Hoffman et al. 2021 Earth Sciences Reviews; Rooney et al. 2020a in in Hoffman et al. 2021 Earth Sciences Reviews</v>
      </c>
      <c r="P12436" t="s">
        <v>243</v>
      </c>
      <c r="Q12436">
        <v>-3.2</v>
      </c>
      <c r="V12436">
        <v>1</v>
      </c>
      <c r="W12436" t="s">
        <v>1643</v>
      </c>
    </row>
    <row r="12437" spans="1:23" x14ac:dyDescent="0.3">
      <c r="A12437">
        <v>16240</v>
      </c>
      <c r="B12437" s="15" t="s">
        <v>1632</v>
      </c>
      <c r="C12437" t="str">
        <f>_xlfn.XLOOKUP($B12437, STANDARDS!$A:$A, STANDARDS!$B:$B,,0,2)</f>
        <v>Rasthof Fm, Abenab Subgp, Otavi Gp</v>
      </c>
      <c r="D12437" t="s">
        <v>1062</v>
      </c>
      <c r="E12437" t="s">
        <v>1172</v>
      </c>
      <c r="F12437">
        <v>14</v>
      </c>
      <c r="G12437">
        <v>-19.2</v>
      </c>
      <c r="H12437">
        <v>0.1</v>
      </c>
      <c r="I12437" t="s">
        <v>592</v>
      </c>
      <c r="J12437" cm="1">
        <f t="array" ref="J12437:L12437">_xlfn.XLOOKUP($C12437, AGE!$A:$A,AGE!$B:$D,,0,2)</f>
        <v>650.21</v>
      </c>
      <c r="K12437">
        <v>10.910000000000036</v>
      </c>
      <c r="L12437" t="str">
        <v>Prave et al. 2016 in Hoffman et al. 2021 Earth Sciences Reviews; Rooney et al. 2020a in in Hoffman et al. 2021 Earth Sciences Reviews</v>
      </c>
      <c r="P12437" t="s">
        <v>243</v>
      </c>
      <c r="Q12437">
        <v>-0.7</v>
      </c>
      <c r="V12437">
        <v>1</v>
      </c>
      <c r="W12437" t="s">
        <v>1643</v>
      </c>
    </row>
    <row r="12438" spans="1:23" x14ac:dyDescent="0.3">
      <c r="A12438">
        <v>16241</v>
      </c>
      <c r="B12438" s="15" t="s">
        <v>1632</v>
      </c>
      <c r="C12438" t="str">
        <f>_xlfn.XLOOKUP($B12438, STANDARDS!$A:$A, STANDARDS!$B:$B,,0,2)</f>
        <v>Rasthof Fm, Abenab Subgp, Otavi Gp</v>
      </c>
      <c r="D12438" t="s">
        <v>1062</v>
      </c>
      <c r="E12438" t="s">
        <v>1172</v>
      </c>
      <c r="F12438">
        <v>14</v>
      </c>
      <c r="G12438">
        <v>-19.2</v>
      </c>
      <c r="H12438">
        <v>0.1</v>
      </c>
      <c r="I12438" t="s">
        <v>592</v>
      </c>
      <c r="J12438" cm="1">
        <f t="array" ref="J12438:L12438">_xlfn.XLOOKUP($C12438, AGE!$A:$A,AGE!$B:$D,,0,2)</f>
        <v>650.21</v>
      </c>
      <c r="K12438">
        <v>10.910000000000036</v>
      </c>
      <c r="L12438" t="str">
        <v>Prave et al. 2016 in Hoffman et al. 2021 Earth Sciences Reviews; Rooney et al. 2020a in in Hoffman et al. 2021 Earth Sciences Reviews</v>
      </c>
      <c r="P12438" t="s">
        <v>243</v>
      </c>
      <c r="Q12438">
        <v>3</v>
      </c>
      <c r="V12438">
        <v>1</v>
      </c>
      <c r="W12438" t="s">
        <v>1643</v>
      </c>
    </row>
    <row r="12439" spans="1:23" x14ac:dyDescent="0.3">
      <c r="A12439">
        <v>16242</v>
      </c>
      <c r="B12439" s="15" t="s">
        <v>1632</v>
      </c>
      <c r="C12439" t="str">
        <f>_xlfn.XLOOKUP($B12439, STANDARDS!$A:$A, STANDARDS!$B:$B,,0,2)</f>
        <v>Rasthof Fm, Abenab Subgp, Otavi Gp</v>
      </c>
      <c r="D12439" t="s">
        <v>1062</v>
      </c>
      <c r="E12439" t="s">
        <v>1172</v>
      </c>
      <c r="F12439">
        <v>14</v>
      </c>
      <c r="G12439">
        <v>-19.2</v>
      </c>
      <c r="H12439">
        <v>0.1</v>
      </c>
      <c r="I12439" t="s">
        <v>592</v>
      </c>
      <c r="J12439" cm="1">
        <f t="array" ref="J12439:L12439">_xlfn.XLOOKUP($C12439, AGE!$A:$A,AGE!$B:$D,,0,2)</f>
        <v>650.21</v>
      </c>
      <c r="K12439">
        <v>10.910000000000036</v>
      </c>
      <c r="L12439" t="str">
        <v>Prave et al. 2016 in Hoffman et al. 2021 Earth Sciences Reviews; Rooney et al. 2020a in in Hoffman et al. 2021 Earth Sciences Reviews</v>
      </c>
      <c r="P12439" t="s">
        <v>243</v>
      </c>
      <c r="Q12439">
        <v>3.2</v>
      </c>
      <c r="V12439">
        <v>1</v>
      </c>
      <c r="W12439" t="s">
        <v>1643</v>
      </c>
    </row>
    <row r="12440" spans="1:23" x14ac:dyDescent="0.3">
      <c r="A12440">
        <v>16243</v>
      </c>
      <c r="B12440" s="15" t="s">
        <v>1632</v>
      </c>
      <c r="C12440" t="str">
        <f>_xlfn.XLOOKUP($B12440, STANDARDS!$A:$A, STANDARDS!$B:$B,,0,2)</f>
        <v>Rasthof Fm, Abenab Subgp, Otavi Gp</v>
      </c>
      <c r="D12440" t="s">
        <v>1062</v>
      </c>
      <c r="E12440" t="s">
        <v>1172</v>
      </c>
      <c r="F12440">
        <v>14</v>
      </c>
      <c r="G12440">
        <v>-19.2</v>
      </c>
      <c r="H12440">
        <v>0.1</v>
      </c>
      <c r="I12440" t="s">
        <v>592</v>
      </c>
      <c r="J12440" cm="1">
        <f t="array" ref="J12440:L12440">_xlfn.XLOOKUP($C12440, AGE!$A:$A,AGE!$B:$D,,0,2)</f>
        <v>650.21</v>
      </c>
      <c r="K12440">
        <v>10.910000000000036</v>
      </c>
      <c r="L12440" t="str">
        <v>Prave et al. 2016 in Hoffman et al. 2021 Earth Sciences Reviews; Rooney et al. 2020a in in Hoffman et al. 2021 Earth Sciences Reviews</v>
      </c>
      <c r="P12440" t="s">
        <v>243</v>
      </c>
      <c r="Q12440">
        <v>5.8</v>
      </c>
      <c r="V12440">
        <v>1</v>
      </c>
      <c r="W12440" t="s">
        <v>1643</v>
      </c>
    </row>
    <row r="12441" spans="1:23" x14ac:dyDescent="0.3">
      <c r="A12441">
        <v>16244</v>
      </c>
      <c r="B12441" s="15" t="s">
        <v>1632</v>
      </c>
      <c r="C12441" t="str">
        <f>_xlfn.XLOOKUP($B12441, STANDARDS!$A:$A, STANDARDS!$B:$B,,0,2)</f>
        <v>Rasthof Fm, Abenab Subgp, Otavi Gp</v>
      </c>
      <c r="D12441" t="s">
        <v>1062</v>
      </c>
      <c r="E12441" t="s">
        <v>1172</v>
      </c>
      <c r="F12441">
        <v>14</v>
      </c>
      <c r="G12441">
        <v>-19.2</v>
      </c>
      <c r="H12441">
        <v>0.1</v>
      </c>
      <c r="I12441" t="s">
        <v>592</v>
      </c>
      <c r="J12441" cm="1">
        <f t="array" ref="J12441:L12441">_xlfn.XLOOKUP($C12441, AGE!$A:$A,AGE!$B:$D,,0,2)</f>
        <v>650.21</v>
      </c>
      <c r="K12441">
        <v>10.910000000000036</v>
      </c>
      <c r="L12441" t="str">
        <v>Prave et al. 2016 in Hoffman et al. 2021 Earth Sciences Reviews; Rooney et al. 2020a in in Hoffman et al. 2021 Earth Sciences Reviews</v>
      </c>
      <c r="P12441" t="s">
        <v>243</v>
      </c>
      <c r="Q12441">
        <v>5.4</v>
      </c>
      <c r="V12441">
        <v>1</v>
      </c>
      <c r="W12441" t="s">
        <v>1643</v>
      </c>
    </row>
    <row r="12442" spans="1:23" x14ac:dyDescent="0.3">
      <c r="A12442">
        <v>16245</v>
      </c>
      <c r="B12442" s="15" t="s">
        <v>1632</v>
      </c>
      <c r="C12442" t="str">
        <f>_xlfn.XLOOKUP($B12442, STANDARDS!$A:$A, STANDARDS!$B:$B,,0,2)</f>
        <v>Rasthof Fm, Abenab Subgp, Otavi Gp</v>
      </c>
      <c r="D12442" t="s">
        <v>1062</v>
      </c>
      <c r="E12442" t="s">
        <v>1172</v>
      </c>
      <c r="F12442">
        <v>14</v>
      </c>
      <c r="G12442">
        <v>-19.2</v>
      </c>
      <c r="H12442">
        <v>0.1</v>
      </c>
      <c r="I12442" t="s">
        <v>592</v>
      </c>
      <c r="J12442" cm="1">
        <f t="array" ref="J12442:L12442">_xlfn.XLOOKUP($C12442, AGE!$A:$A,AGE!$B:$D,,0,2)</f>
        <v>650.21</v>
      </c>
      <c r="K12442">
        <v>10.910000000000036</v>
      </c>
      <c r="L12442" t="str">
        <v>Prave et al. 2016 in Hoffman et al. 2021 Earth Sciences Reviews; Rooney et al. 2020a in in Hoffman et al. 2021 Earth Sciences Reviews</v>
      </c>
      <c r="P12442" t="s">
        <v>243</v>
      </c>
      <c r="Q12442">
        <v>4.5</v>
      </c>
      <c r="V12442">
        <v>1</v>
      </c>
      <c r="W12442" t="s">
        <v>1643</v>
      </c>
    </row>
    <row r="12443" spans="1:23" x14ac:dyDescent="0.3">
      <c r="A12443">
        <v>16246</v>
      </c>
      <c r="B12443" s="15" t="s">
        <v>1632</v>
      </c>
      <c r="C12443" t="str">
        <f>_xlfn.XLOOKUP($B12443, STANDARDS!$A:$A, STANDARDS!$B:$B,,0,2)</f>
        <v>Rasthof Fm, Abenab Subgp, Otavi Gp</v>
      </c>
      <c r="D12443" t="s">
        <v>1062</v>
      </c>
      <c r="E12443" t="s">
        <v>1172</v>
      </c>
      <c r="F12443">
        <v>14</v>
      </c>
      <c r="G12443">
        <v>-19.2</v>
      </c>
      <c r="H12443">
        <v>0.1</v>
      </c>
      <c r="I12443" t="s">
        <v>592</v>
      </c>
      <c r="J12443" cm="1">
        <f t="array" ref="J12443:L12443">_xlfn.XLOOKUP($C12443, AGE!$A:$A,AGE!$B:$D,,0,2)</f>
        <v>650.21</v>
      </c>
      <c r="K12443">
        <v>10.910000000000036</v>
      </c>
      <c r="L12443" t="str">
        <v>Prave et al. 2016 in Hoffman et al. 2021 Earth Sciences Reviews; Rooney et al. 2020a in in Hoffman et al. 2021 Earth Sciences Reviews</v>
      </c>
      <c r="P12443" t="s">
        <v>243</v>
      </c>
      <c r="Q12443">
        <v>4.0999999999999996</v>
      </c>
      <c r="V12443">
        <v>1</v>
      </c>
      <c r="W12443" t="s">
        <v>1643</v>
      </c>
    </row>
    <row r="12444" spans="1:23" x14ac:dyDescent="0.3">
      <c r="A12444">
        <v>16247</v>
      </c>
      <c r="B12444" s="15" t="s">
        <v>1633</v>
      </c>
      <c r="C12444" t="str">
        <f>_xlfn.XLOOKUP($B12444, STANDARDS!$A:$A, STANDARDS!$B:$B,,0,2)</f>
        <v>Gruis Fm, Abenab Subgp, Otavi Gp</v>
      </c>
      <c r="D12444" t="s">
        <v>1062</v>
      </c>
      <c r="E12444" t="s">
        <v>1172</v>
      </c>
      <c r="F12444">
        <v>14</v>
      </c>
      <c r="G12444">
        <v>-19.2</v>
      </c>
      <c r="H12444">
        <v>0.1</v>
      </c>
      <c r="I12444" t="s">
        <v>592</v>
      </c>
      <c r="J12444" cm="1">
        <f t="array" ref="J12444:L12444">_xlfn.XLOOKUP($C12444, AGE!$A:$A,AGE!$B:$D,,0,2)</f>
        <v>650.21</v>
      </c>
      <c r="K12444">
        <v>10.910000000000036</v>
      </c>
      <c r="L12444" t="str">
        <v>Prave et al. 2016 in Hoffman et al. 2021 Earth Sciences Reviews; Rooney et al. 2020a in in Hoffman et al. 2021 Earth Sciences Reviews</v>
      </c>
      <c r="P12444" t="s">
        <v>243</v>
      </c>
      <c r="Q12444">
        <v>1.1000000000000001</v>
      </c>
      <c r="V12444">
        <v>1</v>
      </c>
      <c r="W12444" t="s">
        <v>1643</v>
      </c>
    </row>
    <row r="12445" spans="1:23" x14ac:dyDescent="0.3">
      <c r="A12445">
        <v>16248</v>
      </c>
      <c r="B12445" s="15" t="s">
        <v>1633</v>
      </c>
      <c r="C12445" t="str">
        <f>_xlfn.XLOOKUP($B12445, STANDARDS!$A:$A, STANDARDS!$B:$B,,0,2)</f>
        <v>Gruis Fm, Abenab Subgp, Otavi Gp</v>
      </c>
      <c r="D12445" t="s">
        <v>1062</v>
      </c>
      <c r="E12445" t="s">
        <v>1172</v>
      </c>
      <c r="F12445">
        <v>14</v>
      </c>
      <c r="G12445">
        <v>-19.2</v>
      </c>
      <c r="H12445">
        <v>0.1</v>
      </c>
      <c r="I12445" t="s">
        <v>592</v>
      </c>
      <c r="J12445" cm="1">
        <f t="array" ref="J12445:L12445">_xlfn.XLOOKUP($C12445, AGE!$A:$A,AGE!$B:$D,,0,2)</f>
        <v>650.21</v>
      </c>
      <c r="K12445">
        <v>10.910000000000036</v>
      </c>
      <c r="L12445" t="str">
        <v>Prave et al. 2016 in Hoffman et al. 2021 Earth Sciences Reviews; Rooney et al. 2020a in in Hoffman et al. 2021 Earth Sciences Reviews</v>
      </c>
      <c r="P12445" t="s">
        <v>243</v>
      </c>
      <c r="Q12445">
        <v>1.6</v>
      </c>
      <c r="V12445">
        <v>1</v>
      </c>
      <c r="W12445" t="s">
        <v>1643</v>
      </c>
    </row>
    <row r="12446" spans="1:23" x14ac:dyDescent="0.3">
      <c r="A12446">
        <v>16249</v>
      </c>
      <c r="B12446" s="15" t="s">
        <v>1633</v>
      </c>
      <c r="C12446" t="str">
        <f>_xlfn.XLOOKUP($B12446, STANDARDS!$A:$A, STANDARDS!$B:$B,,0,2)</f>
        <v>Gruis Fm, Abenab Subgp, Otavi Gp</v>
      </c>
      <c r="D12446" t="s">
        <v>1062</v>
      </c>
      <c r="E12446" t="s">
        <v>1172</v>
      </c>
      <c r="F12446">
        <v>14</v>
      </c>
      <c r="G12446">
        <v>-19.2</v>
      </c>
      <c r="H12446">
        <v>0.1</v>
      </c>
      <c r="I12446" t="s">
        <v>592</v>
      </c>
      <c r="J12446" cm="1">
        <f t="array" ref="J12446:L12446">_xlfn.XLOOKUP($C12446, AGE!$A:$A,AGE!$B:$D,,0,2)</f>
        <v>650.21</v>
      </c>
      <c r="K12446">
        <v>10.910000000000036</v>
      </c>
      <c r="L12446" t="str">
        <v>Prave et al. 2016 in Hoffman et al. 2021 Earth Sciences Reviews; Rooney et al. 2020a in in Hoffman et al. 2021 Earth Sciences Reviews</v>
      </c>
      <c r="P12446" t="s">
        <v>243</v>
      </c>
      <c r="Q12446">
        <v>4.0999999999999996</v>
      </c>
      <c r="V12446">
        <v>1</v>
      </c>
      <c r="W12446" t="s">
        <v>1643</v>
      </c>
    </row>
    <row r="12447" spans="1:23" x14ac:dyDescent="0.3">
      <c r="A12447">
        <v>16250</v>
      </c>
      <c r="B12447" s="15" t="s">
        <v>1633</v>
      </c>
      <c r="C12447" t="str">
        <f>_xlfn.XLOOKUP($B12447, STANDARDS!$A:$A, STANDARDS!$B:$B,,0,2)</f>
        <v>Gruis Fm, Abenab Subgp, Otavi Gp</v>
      </c>
      <c r="D12447" t="s">
        <v>1062</v>
      </c>
      <c r="E12447" t="s">
        <v>1172</v>
      </c>
      <c r="F12447">
        <v>14</v>
      </c>
      <c r="G12447">
        <v>-19.2</v>
      </c>
      <c r="H12447">
        <v>0.1</v>
      </c>
      <c r="I12447" t="s">
        <v>592</v>
      </c>
      <c r="J12447" cm="1">
        <f t="array" ref="J12447:L12447">_xlfn.XLOOKUP($C12447, AGE!$A:$A,AGE!$B:$D,,0,2)</f>
        <v>650.21</v>
      </c>
      <c r="K12447">
        <v>10.910000000000036</v>
      </c>
      <c r="L12447" t="str">
        <v>Prave et al. 2016 in Hoffman et al. 2021 Earth Sciences Reviews; Rooney et al. 2020a in in Hoffman et al. 2021 Earth Sciences Reviews</v>
      </c>
      <c r="P12447" t="s">
        <v>243</v>
      </c>
      <c r="Q12447">
        <v>6</v>
      </c>
      <c r="V12447">
        <v>1</v>
      </c>
      <c r="W12447" t="s">
        <v>1643</v>
      </c>
    </row>
    <row r="12448" spans="1:23" x14ac:dyDescent="0.3">
      <c r="A12448">
        <v>16251</v>
      </c>
      <c r="B12448" s="15" t="s">
        <v>1633</v>
      </c>
      <c r="C12448" t="str">
        <f>_xlfn.XLOOKUP($B12448, STANDARDS!$A:$A, STANDARDS!$B:$B,,0,2)</f>
        <v>Gruis Fm, Abenab Subgp, Otavi Gp</v>
      </c>
      <c r="D12448" t="s">
        <v>1062</v>
      </c>
      <c r="E12448" t="s">
        <v>1172</v>
      </c>
      <c r="F12448">
        <v>14</v>
      </c>
      <c r="G12448">
        <v>-19.2</v>
      </c>
      <c r="H12448">
        <v>0.1</v>
      </c>
      <c r="I12448" t="s">
        <v>592</v>
      </c>
      <c r="J12448" cm="1">
        <f t="array" ref="J12448:L12448">_xlfn.XLOOKUP($C12448, AGE!$A:$A,AGE!$B:$D,,0,2)</f>
        <v>650.21</v>
      </c>
      <c r="K12448">
        <v>10.910000000000036</v>
      </c>
      <c r="L12448" t="str">
        <v>Prave et al. 2016 in Hoffman et al. 2021 Earth Sciences Reviews; Rooney et al. 2020a in in Hoffman et al. 2021 Earth Sciences Reviews</v>
      </c>
      <c r="P12448" t="s">
        <v>243</v>
      </c>
      <c r="Q12448">
        <v>7.2</v>
      </c>
      <c r="V12448">
        <v>1</v>
      </c>
      <c r="W12448" t="s">
        <v>1643</v>
      </c>
    </row>
    <row r="12449" spans="1:23" x14ac:dyDescent="0.3">
      <c r="A12449">
        <v>16252</v>
      </c>
      <c r="B12449" s="15" t="s">
        <v>1633</v>
      </c>
      <c r="C12449" t="str">
        <f>_xlfn.XLOOKUP($B12449, STANDARDS!$A:$A, STANDARDS!$B:$B,,0,2)</f>
        <v>Gruis Fm, Abenab Subgp, Otavi Gp</v>
      </c>
      <c r="D12449" t="s">
        <v>1062</v>
      </c>
      <c r="E12449" t="s">
        <v>1172</v>
      </c>
      <c r="F12449">
        <v>14</v>
      </c>
      <c r="G12449">
        <v>-19.2</v>
      </c>
      <c r="H12449">
        <v>0.1</v>
      </c>
      <c r="I12449" t="s">
        <v>592</v>
      </c>
      <c r="J12449" cm="1">
        <f t="array" ref="J12449:L12449">_xlfn.XLOOKUP($C12449, AGE!$A:$A,AGE!$B:$D,,0,2)</f>
        <v>650.21</v>
      </c>
      <c r="K12449">
        <v>10.910000000000036</v>
      </c>
      <c r="L12449" t="str">
        <v>Prave et al. 2016 in Hoffman et al. 2021 Earth Sciences Reviews; Rooney et al. 2020a in in Hoffman et al. 2021 Earth Sciences Reviews</v>
      </c>
      <c r="P12449" t="s">
        <v>243</v>
      </c>
      <c r="Q12449">
        <v>6.8</v>
      </c>
      <c r="V12449">
        <v>1</v>
      </c>
      <c r="W12449" t="s">
        <v>1643</v>
      </c>
    </row>
    <row r="12450" spans="1:23" x14ac:dyDescent="0.3">
      <c r="A12450">
        <v>16253</v>
      </c>
      <c r="B12450" s="15" t="s">
        <v>1634</v>
      </c>
      <c r="C12450" t="str">
        <f>_xlfn.XLOOKUP($B12450, STANDARDS!$A:$A, STANDARDS!$B:$B,,0,2)</f>
        <v>Ombaatije Fm, Abenab Subgp, Otavi Gp</v>
      </c>
      <c r="D12450" t="s">
        <v>1062</v>
      </c>
      <c r="E12450" t="s">
        <v>1172</v>
      </c>
      <c r="F12450">
        <v>14</v>
      </c>
      <c r="G12450">
        <v>-19.2</v>
      </c>
      <c r="H12450">
        <v>0.1</v>
      </c>
      <c r="I12450" t="s">
        <v>592</v>
      </c>
      <c r="J12450" cm="1">
        <f t="array" ref="J12450:L12450">_xlfn.XLOOKUP($C12450, AGE!$A:$A,AGE!$B:$D,,0,2)</f>
        <v>650.21</v>
      </c>
      <c r="K12450">
        <v>10.910000000000036</v>
      </c>
      <c r="L12450" t="str">
        <v>Prave et al. 2016 in Hoffman et al. 2021 Earth Sciences Reviews; Rooney et al. 2020a in in Hoffman et al. 2021 Earth Sciences Reviews</v>
      </c>
      <c r="P12450" t="s">
        <v>243</v>
      </c>
      <c r="Q12450">
        <v>7.2</v>
      </c>
      <c r="V12450">
        <v>1</v>
      </c>
      <c r="W12450" t="s">
        <v>1643</v>
      </c>
    </row>
    <row r="12451" spans="1:23" x14ac:dyDescent="0.3">
      <c r="A12451">
        <v>16254</v>
      </c>
      <c r="B12451" s="15" t="s">
        <v>1634</v>
      </c>
      <c r="C12451" t="str">
        <f>_xlfn.XLOOKUP($B12451, STANDARDS!$A:$A, STANDARDS!$B:$B,,0,2)</f>
        <v>Ombaatije Fm, Abenab Subgp, Otavi Gp</v>
      </c>
      <c r="D12451" t="s">
        <v>1062</v>
      </c>
      <c r="E12451" t="s">
        <v>1172</v>
      </c>
      <c r="F12451">
        <v>14</v>
      </c>
      <c r="G12451">
        <v>-19.2</v>
      </c>
      <c r="H12451">
        <v>0.1</v>
      </c>
      <c r="I12451" t="s">
        <v>592</v>
      </c>
      <c r="J12451" cm="1">
        <f t="array" ref="J12451:L12451">_xlfn.XLOOKUP($C12451, AGE!$A:$A,AGE!$B:$D,,0,2)</f>
        <v>650.21</v>
      </c>
      <c r="K12451">
        <v>10.910000000000036</v>
      </c>
      <c r="L12451" t="str">
        <v>Prave et al. 2016 in Hoffman et al. 2021 Earth Sciences Reviews; Rooney et al. 2020a in in Hoffman et al. 2021 Earth Sciences Reviews</v>
      </c>
      <c r="P12451" t="s">
        <v>243</v>
      </c>
      <c r="Q12451">
        <v>7.3</v>
      </c>
      <c r="V12451">
        <v>1</v>
      </c>
      <c r="W12451" t="s">
        <v>1643</v>
      </c>
    </row>
    <row r="12452" spans="1:23" x14ac:dyDescent="0.3">
      <c r="A12452">
        <v>16255</v>
      </c>
      <c r="B12452" s="15" t="s">
        <v>1634</v>
      </c>
      <c r="C12452" t="str">
        <f>_xlfn.XLOOKUP($B12452, STANDARDS!$A:$A, STANDARDS!$B:$B,,0,2)</f>
        <v>Ombaatije Fm, Abenab Subgp, Otavi Gp</v>
      </c>
      <c r="D12452" t="s">
        <v>1062</v>
      </c>
      <c r="E12452" t="s">
        <v>1172</v>
      </c>
      <c r="F12452">
        <v>14</v>
      </c>
      <c r="G12452">
        <v>-19.2</v>
      </c>
      <c r="H12452">
        <v>0.1</v>
      </c>
      <c r="I12452" t="s">
        <v>592</v>
      </c>
      <c r="J12452" cm="1">
        <f t="array" ref="J12452:L12452">_xlfn.XLOOKUP($C12452, AGE!$A:$A,AGE!$B:$D,,0,2)</f>
        <v>650.21</v>
      </c>
      <c r="K12452">
        <v>10.910000000000036</v>
      </c>
      <c r="L12452" t="str">
        <v>Prave et al. 2016 in Hoffman et al. 2021 Earth Sciences Reviews; Rooney et al. 2020a in in Hoffman et al. 2021 Earth Sciences Reviews</v>
      </c>
      <c r="P12452" t="s">
        <v>243</v>
      </c>
      <c r="Q12452">
        <v>2</v>
      </c>
      <c r="V12452">
        <v>1</v>
      </c>
      <c r="W12452" t="s">
        <v>1643</v>
      </c>
    </row>
    <row r="12453" spans="1:23" x14ac:dyDescent="0.3">
      <c r="A12453">
        <v>16256</v>
      </c>
      <c r="B12453" s="15" t="s">
        <v>1634</v>
      </c>
      <c r="C12453" t="str">
        <f>_xlfn.XLOOKUP($B12453, STANDARDS!$A:$A, STANDARDS!$B:$B,,0,2)</f>
        <v>Ombaatije Fm, Abenab Subgp, Otavi Gp</v>
      </c>
      <c r="D12453" t="s">
        <v>1062</v>
      </c>
      <c r="E12453" t="s">
        <v>1172</v>
      </c>
      <c r="F12453">
        <v>14</v>
      </c>
      <c r="G12453">
        <v>-19.2</v>
      </c>
      <c r="H12453">
        <v>0.1</v>
      </c>
      <c r="I12453" t="s">
        <v>592</v>
      </c>
      <c r="J12453" cm="1">
        <f t="array" ref="J12453:L12453">_xlfn.XLOOKUP($C12453, AGE!$A:$A,AGE!$B:$D,,0,2)</f>
        <v>650.21</v>
      </c>
      <c r="K12453">
        <v>10.910000000000036</v>
      </c>
      <c r="L12453" t="str">
        <v>Prave et al. 2016 in Hoffman et al. 2021 Earth Sciences Reviews; Rooney et al. 2020a in in Hoffman et al. 2021 Earth Sciences Reviews</v>
      </c>
      <c r="P12453" t="s">
        <v>243</v>
      </c>
      <c r="Q12453">
        <v>7.2</v>
      </c>
      <c r="V12453">
        <v>1</v>
      </c>
      <c r="W12453" t="s">
        <v>1643</v>
      </c>
    </row>
    <row r="12454" spans="1:23" x14ac:dyDescent="0.3">
      <c r="A12454">
        <v>16257</v>
      </c>
      <c r="B12454" s="15" t="s">
        <v>1634</v>
      </c>
      <c r="C12454" t="str">
        <f>_xlfn.XLOOKUP($B12454, STANDARDS!$A:$A, STANDARDS!$B:$B,,0,2)</f>
        <v>Ombaatije Fm, Abenab Subgp, Otavi Gp</v>
      </c>
      <c r="D12454" t="s">
        <v>1062</v>
      </c>
      <c r="E12454" t="s">
        <v>1172</v>
      </c>
      <c r="F12454">
        <v>14</v>
      </c>
      <c r="G12454">
        <v>-19.2</v>
      </c>
      <c r="H12454">
        <v>0.1</v>
      </c>
      <c r="I12454" t="s">
        <v>592</v>
      </c>
      <c r="J12454" cm="1">
        <f t="array" ref="J12454:L12454">_xlfn.XLOOKUP($C12454, AGE!$A:$A,AGE!$B:$D,,0,2)</f>
        <v>650.21</v>
      </c>
      <c r="K12454">
        <v>10.910000000000036</v>
      </c>
      <c r="L12454" t="str">
        <v>Prave et al. 2016 in Hoffman et al. 2021 Earth Sciences Reviews; Rooney et al. 2020a in in Hoffman et al. 2021 Earth Sciences Reviews</v>
      </c>
      <c r="P12454" t="s">
        <v>243</v>
      </c>
      <c r="Q12454">
        <v>7.3</v>
      </c>
      <c r="V12454">
        <v>1</v>
      </c>
      <c r="W12454" t="s">
        <v>1643</v>
      </c>
    </row>
    <row r="12455" spans="1:23" x14ac:dyDescent="0.3">
      <c r="A12455">
        <v>16258</v>
      </c>
      <c r="B12455" s="15" t="s">
        <v>1634</v>
      </c>
      <c r="C12455" t="str">
        <f>_xlfn.XLOOKUP($B12455, STANDARDS!$A:$A, STANDARDS!$B:$B,,0,2)</f>
        <v>Ombaatije Fm, Abenab Subgp, Otavi Gp</v>
      </c>
      <c r="D12455" t="s">
        <v>1062</v>
      </c>
      <c r="E12455" t="s">
        <v>1172</v>
      </c>
      <c r="F12455">
        <v>14</v>
      </c>
      <c r="G12455">
        <v>-19.2</v>
      </c>
      <c r="H12455">
        <v>0.1</v>
      </c>
      <c r="I12455" t="s">
        <v>592</v>
      </c>
      <c r="J12455" cm="1">
        <f t="array" ref="J12455:L12455">_xlfn.XLOOKUP($C12455, AGE!$A:$A,AGE!$B:$D,,0,2)</f>
        <v>650.21</v>
      </c>
      <c r="K12455">
        <v>10.910000000000036</v>
      </c>
      <c r="L12455" t="str">
        <v>Prave et al. 2016 in Hoffman et al. 2021 Earth Sciences Reviews; Rooney et al. 2020a in in Hoffman et al. 2021 Earth Sciences Reviews</v>
      </c>
      <c r="P12455" t="s">
        <v>243</v>
      </c>
      <c r="Q12455">
        <v>7.4</v>
      </c>
      <c r="V12455">
        <v>1</v>
      </c>
      <c r="W12455" t="s">
        <v>1643</v>
      </c>
    </row>
    <row r="12456" spans="1:23" x14ac:dyDescent="0.3">
      <c r="A12456">
        <v>16259</v>
      </c>
      <c r="B12456" s="15" t="s">
        <v>1634</v>
      </c>
      <c r="C12456" t="str">
        <f>_xlfn.XLOOKUP($B12456, STANDARDS!$A:$A, STANDARDS!$B:$B,,0,2)</f>
        <v>Ombaatije Fm, Abenab Subgp, Otavi Gp</v>
      </c>
      <c r="D12456" t="s">
        <v>1062</v>
      </c>
      <c r="E12456" t="s">
        <v>1172</v>
      </c>
      <c r="F12456">
        <v>14</v>
      </c>
      <c r="G12456">
        <v>-19.2</v>
      </c>
      <c r="H12456">
        <v>0.1</v>
      </c>
      <c r="I12456" t="s">
        <v>592</v>
      </c>
      <c r="J12456" cm="1">
        <f t="array" ref="J12456:L12456">_xlfn.XLOOKUP($C12456, AGE!$A:$A,AGE!$B:$D,,0,2)</f>
        <v>650.21</v>
      </c>
      <c r="K12456">
        <v>10.910000000000036</v>
      </c>
      <c r="L12456" t="str">
        <v>Prave et al. 2016 in Hoffman et al. 2021 Earth Sciences Reviews; Rooney et al. 2020a in in Hoffman et al. 2021 Earth Sciences Reviews</v>
      </c>
      <c r="P12456" t="s">
        <v>243</v>
      </c>
      <c r="Q12456">
        <v>8.3000000000000007</v>
      </c>
      <c r="V12456">
        <v>1</v>
      </c>
      <c r="W12456" t="s">
        <v>1643</v>
      </c>
    </row>
    <row r="12457" spans="1:23" x14ac:dyDescent="0.3">
      <c r="A12457">
        <v>16260</v>
      </c>
      <c r="B12457" s="15" t="s">
        <v>1634</v>
      </c>
      <c r="C12457" t="str">
        <f>_xlfn.XLOOKUP($B12457, STANDARDS!$A:$A, STANDARDS!$B:$B,,0,2)</f>
        <v>Ombaatije Fm, Abenab Subgp, Otavi Gp</v>
      </c>
      <c r="D12457" t="s">
        <v>1062</v>
      </c>
      <c r="E12457" t="s">
        <v>1172</v>
      </c>
      <c r="F12457">
        <v>14</v>
      </c>
      <c r="G12457">
        <v>-19.2</v>
      </c>
      <c r="H12457">
        <v>0.1</v>
      </c>
      <c r="I12457" t="s">
        <v>592</v>
      </c>
      <c r="J12457" cm="1">
        <f t="array" ref="J12457:L12457">_xlfn.XLOOKUP($C12457, AGE!$A:$A,AGE!$B:$D,,0,2)</f>
        <v>650.21</v>
      </c>
      <c r="K12457">
        <v>10.910000000000036</v>
      </c>
      <c r="L12457" t="str">
        <v>Prave et al. 2016 in Hoffman et al. 2021 Earth Sciences Reviews; Rooney et al. 2020a in in Hoffman et al. 2021 Earth Sciences Reviews</v>
      </c>
      <c r="P12457" t="s">
        <v>243</v>
      </c>
      <c r="Q12457">
        <v>6.5</v>
      </c>
      <c r="V12457">
        <v>1</v>
      </c>
      <c r="W12457" t="s">
        <v>1643</v>
      </c>
    </row>
    <row r="12458" spans="1:23" x14ac:dyDescent="0.3">
      <c r="A12458">
        <v>16261</v>
      </c>
      <c r="B12458" s="15" t="s">
        <v>1634</v>
      </c>
      <c r="C12458" t="str">
        <f>_xlfn.XLOOKUP($B12458, STANDARDS!$A:$A, STANDARDS!$B:$B,,0,2)</f>
        <v>Ombaatije Fm, Abenab Subgp, Otavi Gp</v>
      </c>
      <c r="D12458" t="s">
        <v>1062</v>
      </c>
      <c r="E12458" t="s">
        <v>1172</v>
      </c>
      <c r="F12458">
        <v>14</v>
      </c>
      <c r="G12458">
        <v>-19.2</v>
      </c>
      <c r="H12458">
        <v>0.1</v>
      </c>
      <c r="I12458" t="s">
        <v>592</v>
      </c>
      <c r="J12458" cm="1">
        <f t="array" ref="J12458:L12458">_xlfn.XLOOKUP($C12458, AGE!$A:$A,AGE!$B:$D,,0,2)</f>
        <v>650.21</v>
      </c>
      <c r="K12458">
        <v>10.910000000000036</v>
      </c>
      <c r="L12458" t="str">
        <v>Prave et al. 2016 in Hoffman et al. 2021 Earth Sciences Reviews; Rooney et al. 2020a in in Hoffman et al. 2021 Earth Sciences Reviews</v>
      </c>
      <c r="P12458" t="s">
        <v>243</v>
      </c>
      <c r="Q12458">
        <v>8.5</v>
      </c>
      <c r="V12458">
        <v>1</v>
      </c>
      <c r="W12458" t="s">
        <v>1643</v>
      </c>
    </row>
    <row r="12459" spans="1:23" x14ac:dyDescent="0.3">
      <c r="A12459">
        <v>16262</v>
      </c>
      <c r="B12459" s="15" t="s">
        <v>1634</v>
      </c>
      <c r="C12459" t="str">
        <f>_xlfn.XLOOKUP($B12459, STANDARDS!$A:$A, STANDARDS!$B:$B,,0,2)</f>
        <v>Ombaatije Fm, Abenab Subgp, Otavi Gp</v>
      </c>
      <c r="D12459" t="s">
        <v>1062</v>
      </c>
      <c r="E12459" t="s">
        <v>1172</v>
      </c>
      <c r="F12459">
        <v>14</v>
      </c>
      <c r="G12459">
        <v>-19.2</v>
      </c>
      <c r="H12459">
        <v>0.1</v>
      </c>
      <c r="I12459" t="s">
        <v>592</v>
      </c>
      <c r="J12459" cm="1">
        <f t="array" ref="J12459:L12459">_xlfn.XLOOKUP($C12459, AGE!$A:$A,AGE!$B:$D,,0,2)</f>
        <v>650.21</v>
      </c>
      <c r="K12459">
        <v>10.910000000000036</v>
      </c>
      <c r="L12459" t="str">
        <v>Prave et al. 2016 in Hoffman et al. 2021 Earth Sciences Reviews; Rooney et al. 2020a in in Hoffman et al. 2021 Earth Sciences Reviews</v>
      </c>
      <c r="P12459" t="s">
        <v>243</v>
      </c>
      <c r="Q12459">
        <v>3.9</v>
      </c>
      <c r="V12459">
        <v>1</v>
      </c>
      <c r="W12459" t="s">
        <v>1643</v>
      </c>
    </row>
    <row r="12460" spans="1:23" x14ac:dyDescent="0.3">
      <c r="A12460">
        <v>16263</v>
      </c>
      <c r="B12460" s="15" t="s">
        <v>1634</v>
      </c>
      <c r="C12460" t="str">
        <f>_xlfn.XLOOKUP($B12460, STANDARDS!$A:$A, STANDARDS!$B:$B,,0,2)</f>
        <v>Ombaatije Fm, Abenab Subgp, Otavi Gp</v>
      </c>
      <c r="D12460" t="s">
        <v>1062</v>
      </c>
      <c r="E12460" t="s">
        <v>1172</v>
      </c>
      <c r="F12460">
        <v>14</v>
      </c>
      <c r="G12460">
        <v>-19.2</v>
      </c>
      <c r="H12460">
        <v>0.1</v>
      </c>
      <c r="I12460" t="s">
        <v>592</v>
      </c>
      <c r="J12460" cm="1">
        <f t="array" ref="J12460:L12460">_xlfn.XLOOKUP($C12460, AGE!$A:$A,AGE!$B:$D,,0,2)</f>
        <v>650.21</v>
      </c>
      <c r="K12460">
        <v>10.910000000000036</v>
      </c>
      <c r="L12460" t="str">
        <v>Prave et al. 2016 in Hoffman et al. 2021 Earth Sciences Reviews; Rooney et al. 2020a in in Hoffman et al. 2021 Earth Sciences Reviews</v>
      </c>
      <c r="P12460" t="s">
        <v>243</v>
      </c>
      <c r="Q12460">
        <v>3.1</v>
      </c>
      <c r="V12460">
        <v>1</v>
      </c>
      <c r="W12460" t="s">
        <v>1643</v>
      </c>
    </row>
    <row r="12461" spans="1:23" x14ac:dyDescent="0.3">
      <c r="A12461">
        <v>16264</v>
      </c>
      <c r="B12461" s="15" t="s">
        <v>1634</v>
      </c>
      <c r="C12461" t="str">
        <f>_xlfn.XLOOKUP($B12461, STANDARDS!$A:$A, STANDARDS!$B:$B,,0,2)</f>
        <v>Ombaatije Fm, Abenab Subgp, Otavi Gp</v>
      </c>
      <c r="D12461" t="s">
        <v>1062</v>
      </c>
      <c r="E12461" t="s">
        <v>1172</v>
      </c>
      <c r="F12461">
        <v>14</v>
      </c>
      <c r="G12461">
        <v>-19.2</v>
      </c>
      <c r="H12461">
        <v>0.1</v>
      </c>
      <c r="I12461" t="s">
        <v>592</v>
      </c>
      <c r="J12461" cm="1">
        <f t="array" ref="J12461:L12461">_xlfn.XLOOKUP($C12461, AGE!$A:$A,AGE!$B:$D,,0,2)</f>
        <v>650.21</v>
      </c>
      <c r="K12461">
        <v>10.910000000000036</v>
      </c>
      <c r="L12461" t="str">
        <v>Prave et al. 2016 in Hoffman et al. 2021 Earth Sciences Reviews; Rooney et al. 2020a in in Hoffman et al. 2021 Earth Sciences Reviews</v>
      </c>
      <c r="P12461" t="s">
        <v>243</v>
      </c>
      <c r="Q12461">
        <v>4.7</v>
      </c>
      <c r="V12461">
        <v>1</v>
      </c>
      <c r="W12461" t="s">
        <v>1643</v>
      </c>
    </row>
    <row r="12462" spans="1:23" x14ac:dyDescent="0.3">
      <c r="A12462">
        <v>16265</v>
      </c>
      <c r="B12462" s="15" t="s">
        <v>1634</v>
      </c>
      <c r="C12462" t="str">
        <f>_xlfn.XLOOKUP($B12462, STANDARDS!$A:$A, STANDARDS!$B:$B,,0,2)</f>
        <v>Ombaatije Fm, Abenab Subgp, Otavi Gp</v>
      </c>
      <c r="D12462" t="s">
        <v>1062</v>
      </c>
      <c r="E12462" t="s">
        <v>1172</v>
      </c>
      <c r="F12462">
        <v>14</v>
      </c>
      <c r="G12462">
        <v>-19.2</v>
      </c>
      <c r="H12462">
        <v>0.1</v>
      </c>
      <c r="I12462" t="s">
        <v>592</v>
      </c>
      <c r="J12462" cm="1">
        <f t="array" ref="J12462:L12462">_xlfn.XLOOKUP($C12462, AGE!$A:$A,AGE!$B:$D,,0,2)</f>
        <v>650.21</v>
      </c>
      <c r="K12462">
        <v>10.910000000000036</v>
      </c>
      <c r="L12462" t="str">
        <v>Prave et al. 2016 in Hoffman et al. 2021 Earth Sciences Reviews; Rooney et al. 2020a in in Hoffman et al. 2021 Earth Sciences Reviews</v>
      </c>
      <c r="P12462" t="s">
        <v>243</v>
      </c>
      <c r="Q12462">
        <v>4.9000000000000004</v>
      </c>
      <c r="V12462">
        <v>1</v>
      </c>
      <c r="W12462" t="s">
        <v>1643</v>
      </c>
    </row>
    <row r="12463" spans="1:23" x14ac:dyDescent="0.3">
      <c r="A12463">
        <v>16266</v>
      </c>
      <c r="B12463" s="15" t="s">
        <v>1634</v>
      </c>
      <c r="C12463" t="str">
        <f>_xlfn.XLOOKUP($B12463, STANDARDS!$A:$A, STANDARDS!$B:$B,,0,2)</f>
        <v>Ombaatije Fm, Abenab Subgp, Otavi Gp</v>
      </c>
      <c r="D12463" t="s">
        <v>1062</v>
      </c>
      <c r="E12463" t="s">
        <v>1172</v>
      </c>
      <c r="F12463">
        <v>14</v>
      </c>
      <c r="G12463">
        <v>-19.2</v>
      </c>
      <c r="H12463">
        <v>0.1</v>
      </c>
      <c r="I12463" t="s">
        <v>592</v>
      </c>
      <c r="J12463" cm="1">
        <f t="array" ref="J12463:L12463">_xlfn.XLOOKUP($C12463, AGE!$A:$A,AGE!$B:$D,,0,2)</f>
        <v>650.21</v>
      </c>
      <c r="K12463">
        <v>10.910000000000036</v>
      </c>
      <c r="L12463" t="str">
        <v>Prave et al. 2016 in Hoffman et al. 2021 Earth Sciences Reviews; Rooney et al. 2020a in in Hoffman et al. 2021 Earth Sciences Reviews</v>
      </c>
      <c r="P12463" t="s">
        <v>243</v>
      </c>
      <c r="Q12463">
        <v>3.8</v>
      </c>
      <c r="V12463">
        <v>1</v>
      </c>
      <c r="W12463" t="s">
        <v>1643</v>
      </c>
    </row>
    <row r="12464" spans="1:23" x14ac:dyDescent="0.3">
      <c r="A12464">
        <v>16267</v>
      </c>
      <c r="B12464" s="15" t="s">
        <v>1634</v>
      </c>
      <c r="C12464" t="str">
        <f>_xlfn.XLOOKUP($B12464, STANDARDS!$A:$A, STANDARDS!$B:$B,,0,2)</f>
        <v>Ombaatije Fm, Abenab Subgp, Otavi Gp</v>
      </c>
      <c r="D12464" t="s">
        <v>1062</v>
      </c>
      <c r="E12464" t="s">
        <v>1172</v>
      </c>
      <c r="F12464">
        <v>14</v>
      </c>
      <c r="G12464">
        <v>-19.2</v>
      </c>
      <c r="H12464">
        <v>0.1</v>
      </c>
      <c r="I12464" t="s">
        <v>592</v>
      </c>
      <c r="J12464" cm="1">
        <f t="array" ref="J12464:L12464">_xlfn.XLOOKUP($C12464, AGE!$A:$A,AGE!$B:$D,,0,2)</f>
        <v>650.21</v>
      </c>
      <c r="K12464">
        <v>10.910000000000036</v>
      </c>
      <c r="L12464" t="str">
        <v>Prave et al. 2016 in Hoffman et al. 2021 Earth Sciences Reviews; Rooney et al. 2020a in in Hoffman et al. 2021 Earth Sciences Reviews</v>
      </c>
      <c r="P12464" t="s">
        <v>243</v>
      </c>
      <c r="Q12464">
        <v>7.6</v>
      </c>
      <c r="V12464">
        <v>1</v>
      </c>
      <c r="W12464" t="s">
        <v>1643</v>
      </c>
    </row>
    <row r="12465" spans="1:23" x14ac:dyDescent="0.3">
      <c r="A12465">
        <v>16268</v>
      </c>
      <c r="B12465" s="15" t="s">
        <v>1634</v>
      </c>
      <c r="C12465" t="str">
        <f>_xlfn.XLOOKUP($B12465, STANDARDS!$A:$A, STANDARDS!$B:$B,,0,2)</f>
        <v>Ombaatije Fm, Abenab Subgp, Otavi Gp</v>
      </c>
      <c r="D12465" t="s">
        <v>1062</v>
      </c>
      <c r="E12465" t="s">
        <v>1172</v>
      </c>
      <c r="F12465">
        <v>14</v>
      </c>
      <c r="G12465">
        <v>-19.2</v>
      </c>
      <c r="H12465">
        <v>0.1</v>
      </c>
      <c r="I12465" t="s">
        <v>592</v>
      </c>
      <c r="J12465" cm="1">
        <f t="array" ref="J12465:L12465">_xlfn.XLOOKUP($C12465, AGE!$A:$A,AGE!$B:$D,,0,2)</f>
        <v>650.21</v>
      </c>
      <c r="K12465">
        <v>10.910000000000036</v>
      </c>
      <c r="L12465" t="str">
        <v>Prave et al. 2016 in Hoffman et al. 2021 Earth Sciences Reviews; Rooney et al. 2020a in in Hoffman et al. 2021 Earth Sciences Reviews</v>
      </c>
      <c r="P12465" t="s">
        <v>243</v>
      </c>
      <c r="Q12465">
        <v>8.9</v>
      </c>
      <c r="V12465">
        <v>1</v>
      </c>
      <c r="W12465" t="s">
        <v>1643</v>
      </c>
    </row>
    <row r="12466" spans="1:23" x14ac:dyDescent="0.3">
      <c r="A12466">
        <v>16269</v>
      </c>
      <c r="B12466" s="15" t="s">
        <v>1634</v>
      </c>
      <c r="C12466" t="str">
        <f>_xlfn.XLOOKUP($B12466, STANDARDS!$A:$A, STANDARDS!$B:$B,,0,2)</f>
        <v>Ombaatije Fm, Abenab Subgp, Otavi Gp</v>
      </c>
      <c r="D12466" t="s">
        <v>1062</v>
      </c>
      <c r="E12466" t="s">
        <v>1172</v>
      </c>
      <c r="F12466">
        <v>14</v>
      </c>
      <c r="G12466">
        <v>-19.2</v>
      </c>
      <c r="H12466">
        <v>0.1</v>
      </c>
      <c r="I12466" t="s">
        <v>592</v>
      </c>
      <c r="J12466" cm="1">
        <f t="array" ref="J12466:L12466">_xlfn.XLOOKUP($C12466, AGE!$A:$A,AGE!$B:$D,,0,2)</f>
        <v>650.21</v>
      </c>
      <c r="K12466">
        <v>10.910000000000036</v>
      </c>
      <c r="L12466" t="str">
        <v>Prave et al. 2016 in Hoffman et al. 2021 Earth Sciences Reviews; Rooney et al. 2020a in in Hoffman et al. 2021 Earth Sciences Reviews</v>
      </c>
      <c r="P12466" t="s">
        <v>243</v>
      </c>
      <c r="Q12466">
        <v>7.4</v>
      </c>
      <c r="V12466">
        <v>1</v>
      </c>
      <c r="W12466" t="s">
        <v>1643</v>
      </c>
    </row>
    <row r="12467" spans="1:23" x14ac:dyDescent="0.3">
      <c r="A12467">
        <v>16270</v>
      </c>
      <c r="B12467" s="15" t="s">
        <v>1634</v>
      </c>
      <c r="C12467" t="str">
        <f>_xlfn.XLOOKUP($B12467, STANDARDS!$A:$A, STANDARDS!$B:$B,,0,2)</f>
        <v>Ombaatije Fm, Abenab Subgp, Otavi Gp</v>
      </c>
      <c r="D12467" t="s">
        <v>1062</v>
      </c>
      <c r="E12467" t="s">
        <v>1172</v>
      </c>
      <c r="F12467">
        <v>14</v>
      </c>
      <c r="G12467">
        <v>-19.2</v>
      </c>
      <c r="H12467">
        <v>0.1</v>
      </c>
      <c r="I12467" t="s">
        <v>592</v>
      </c>
      <c r="J12467" cm="1">
        <f t="array" ref="J12467:L12467">_xlfn.XLOOKUP($C12467, AGE!$A:$A,AGE!$B:$D,,0,2)</f>
        <v>650.21</v>
      </c>
      <c r="K12467">
        <v>10.910000000000036</v>
      </c>
      <c r="L12467" t="str">
        <v>Prave et al. 2016 in Hoffman et al. 2021 Earth Sciences Reviews; Rooney et al. 2020a in in Hoffman et al. 2021 Earth Sciences Reviews</v>
      </c>
      <c r="P12467" t="s">
        <v>243</v>
      </c>
      <c r="Q12467">
        <v>8.1</v>
      </c>
      <c r="V12467">
        <v>1</v>
      </c>
      <c r="W12467" t="s">
        <v>1643</v>
      </c>
    </row>
    <row r="12468" spans="1:23" x14ac:dyDescent="0.3">
      <c r="A12468">
        <v>16271</v>
      </c>
      <c r="B12468" s="15" t="s">
        <v>1634</v>
      </c>
      <c r="C12468" t="str">
        <f>_xlfn.XLOOKUP($B12468, STANDARDS!$A:$A, STANDARDS!$B:$B,,0,2)</f>
        <v>Ombaatije Fm, Abenab Subgp, Otavi Gp</v>
      </c>
      <c r="D12468" t="s">
        <v>1062</v>
      </c>
      <c r="E12468" t="s">
        <v>1172</v>
      </c>
      <c r="F12468">
        <v>14</v>
      </c>
      <c r="G12468">
        <v>-19.2</v>
      </c>
      <c r="H12468">
        <v>0.1</v>
      </c>
      <c r="I12468" t="s">
        <v>592</v>
      </c>
      <c r="J12468" cm="1">
        <f t="array" ref="J12468:L12468">_xlfn.XLOOKUP($C12468, AGE!$A:$A,AGE!$B:$D,,0,2)</f>
        <v>650.21</v>
      </c>
      <c r="K12468">
        <v>10.910000000000036</v>
      </c>
      <c r="L12468" t="str">
        <v>Prave et al. 2016 in Hoffman et al. 2021 Earth Sciences Reviews; Rooney et al. 2020a in in Hoffman et al. 2021 Earth Sciences Reviews</v>
      </c>
      <c r="P12468" t="s">
        <v>243</v>
      </c>
      <c r="Q12468">
        <v>8.1999999999999993</v>
      </c>
      <c r="V12468">
        <v>1</v>
      </c>
      <c r="W12468" t="s">
        <v>1643</v>
      </c>
    </row>
    <row r="12469" spans="1:23" x14ac:dyDescent="0.3">
      <c r="A12469">
        <v>16272</v>
      </c>
      <c r="B12469" s="15" t="s">
        <v>1634</v>
      </c>
      <c r="C12469" t="str">
        <f>_xlfn.XLOOKUP($B12469, STANDARDS!$A:$A, STANDARDS!$B:$B,,0,2)</f>
        <v>Ombaatije Fm, Abenab Subgp, Otavi Gp</v>
      </c>
      <c r="D12469" t="s">
        <v>1062</v>
      </c>
      <c r="E12469" t="s">
        <v>1172</v>
      </c>
      <c r="F12469">
        <v>14</v>
      </c>
      <c r="G12469">
        <v>-19.2</v>
      </c>
      <c r="H12469">
        <v>0.1</v>
      </c>
      <c r="I12469" t="s">
        <v>592</v>
      </c>
      <c r="J12469" cm="1">
        <f t="array" ref="J12469:L12469">_xlfn.XLOOKUP($C12469, AGE!$A:$A,AGE!$B:$D,,0,2)</f>
        <v>650.21</v>
      </c>
      <c r="K12469">
        <v>10.910000000000036</v>
      </c>
      <c r="L12469" t="str">
        <v>Prave et al. 2016 in Hoffman et al. 2021 Earth Sciences Reviews; Rooney et al. 2020a in in Hoffman et al. 2021 Earth Sciences Reviews</v>
      </c>
      <c r="P12469" t="s">
        <v>243</v>
      </c>
      <c r="Q12469">
        <v>7.7</v>
      </c>
      <c r="V12469">
        <v>1</v>
      </c>
      <c r="W12469" t="s">
        <v>1643</v>
      </c>
    </row>
    <row r="12470" spans="1:23" x14ac:dyDescent="0.3">
      <c r="A12470">
        <v>16273</v>
      </c>
      <c r="B12470" s="15" t="s">
        <v>1634</v>
      </c>
      <c r="C12470" t="str">
        <f>_xlfn.XLOOKUP($B12470, STANDARDS!$A:$A, STANDARDS!$B:$B,,0,2)</f>
        <v>Ombaatije Fm, Abenab Subgp, Otavi Gp</v>
      </c>
      <c r="D12470" t="s">
        <v>1062</v>
      </c>
      <c r="E12470" t="s">
        <v>1172</v>
      </c>
      <c r="F12470">
        <v>14</v>
      </c>
      <c r="G12470">
        <v>-19.2</v>
      </c>
      <c r="H12470">
        <v>0.1</v>
      </c>
      <c r="I12470" t="s">
        <v>592</v>
      </c>
      <c r="J12470" cm="1">
        <f t="array" ref="J12470:L12470">_xlfn.XLOOKUP($C12470, AGE!$A:$A,AGE!$B:$D,,0,2)</f>
        <v>650.21</v>
      </c>
      <c r="K12470">
        <v>10.910000000000036</v>
      </c>
      <c r="L12470" t="str">
        <v>Prave et al. 2016 in Hoffman et al. 2021 Earth Sciences Reviews; Rooney et al. 2020a in in Hoffman et al. 2021 Earth Sciences Reviews</v>
      </c>
      <c r="P12470" t="s">
        <v>243</v>
      </c>
      <c r="Q12470">
        <v>7.5</v>
      </c>
      <c r="V12470">
        <v>1</v>
      </c>
      <c r="W12470" t="s">
        <v>1643</v>
      </c>
    </row>
    <row r="12471" spans="1:23" x14ac:dyDescent="0.3">
      <c r="A12471">
        <v>16274</v>
      </c>
      <c r="B12471" s="15" t="s">
        <v>1634</v>
      </c>
      <c r="C12471" t="str">
        <f>_xlfn.XLOOKUP($B12471, STANDARDS!$A:$A, STANDARDS!$B:$B,,0,2)</f>
        <v>Ombaatije Fm, Abenab Subgp, Otavi Gp</v>
      </c>
      <c r="D12471" t="s">
        <v>1062</v>
      </c>
      <c r="E12471" t="s">
        <v>1172</v>
      </c>
      <c r="F12471">
        <v>14</v>
      </c>
      <c r="G12471">
        <v>-19.2</v>
      </c>
      <c r="H12471">
        <v>0.1</v>
      </c>
      <c r="I12471" t="s">
        <v>592</v>
      </c>
      <c r="J12471" cm="1">
        <f t="array" ref="J12471:L12471">_xlfn.XLOOKUP($C12471, AGE!$A:$A,AGE!$B:$D,,0,2)</f>
        <v>650.21</v>
      </c>
      <c r="K12471">
        <v>10.910000000000036</v>
      </c>
      <c r="L12471" t="str">
        <v>Prave et al. 2016 in Hoffman et al. 2021 Earth Sciences Reviews; Rooney et al. 2020a in in Hoffman et al. 2021 Earth Sciences Reviews</v>
      </c>
      <c r="P12471" t="s">
        <v>243</v>
      </c>
      <c r="Q12471">
        <v>7.3</v>
      </c>
      <c r="V12471">
        <v>1</v>
      </c>
      <c r="W12471" t="s">
        <v>1643</v>
      </c>
    </row>
    <row r="12472" spans="1:23" x14ac:dyDescent="0.3">
      <c r="A12472">
        <v>16275</v>
      </c>
      <c r="B12472" s="15" t="s">
        <v>1634</v>
      </c>
      <c r="C12472" t="str">
        <f>_xlfn.XLOOKUP($B12472, STANDARDS!$A:$A, STANDARDS!$B:$B,,0,2)</f>
        <v>Ombaatije Fm, Abenab Subgp, Otavi Gp</v>
      </c>
      <c r="D12472" t="s">
        <v>1062</v>
      </c>
      <c r="E12472" t="s">
        <v>1172</v>
      </c>
      <c r="F12472">
        <v>14</v>
      </c>
      <c r="G12472">
        <v>-19.2</v>
      </c>
      <c r="H12472">
        <v>0.1</v>
      </c>
      <c r="I12472" t="s">
        <v>592</v>
      </c>
      <c r="J12472" cm="1">
        <f t="array" ref="J12472:L12472">_xlfn.XLOOKUP($C12472, AGE!$A:$A,AGE!$B:$D,,0,2)</f>
        <v>650.21</v>
      </c>
      <c r="K12472">
        <v>10.910000000000036</v>
      </c>
      <c r="L12472" t="str">
        <v>Prave et al. 2016 in Hoffman et al. 2021 Earth Sciences Reviews; Rooney et al. 2020a in in Hoffman et al. 2021 Earth Sciences Reviews</v>
      </c>
      <c r="P12472" t="s">
        <v>243</v>
      </c>
      <c r="Q12472">
        <v>7.2</v>
      </c>
      <c r="V12472">
        <v>1</v>
      </c>
      <c r="W12472" t="s">
        <v>1643</v>
      </c>
    </row>
    <row r="12473" spans="1:23" x14ac:dyDescent="0.3">
      <c r="A12473">
        <v>16276</v>
      </c>
      <c r="B12473" s="15" t="s">
        <v>1634</v>
      </c>
      <c r="C12473" t="str">
        <f>_xlfn.XLOOKUP($B12473, STANDARDS!$A:$A, STANDARDS!$B:$B,,0,2)</f>
        <v>Ombaatije Fm, Abenab Subgp, Otavi Gp</v>
      </c>
      <c r="D12473" t="s">
        <v>1062</v>
      </c>
      <c r="E12473" t="s">
        <v>1172</v>
      </c>
      <c r="F12473">
        <v>14</v>
      </c>
      <c r="G12473">
        <v>-19.2</v>
      </c>
      <c r="H12473">
        <v>0.1</v>
      </c>
      <c r="I12473" t="s">
        <v>592</v>
      </c>
      <c r="J12473" cm="1">
        <f t="array" ref="J12473:L12473">_xlfn.XLOOKUP($C12473, AGE!$A:$A,AGE!$B:$D,,0,2)</f>
        <v>650.21</v>
      </c>
      <c r="K12473">
        <v>10.910000000000036</v>
      </c>
      <c r="L12473" t="str">
        <v>Prave et al. 2016 in Hoffman et al. 2021 Earth Sciences Reviews; Rooney et al. 2020a in in Hoffman et al. 2021 Earth Sciences Reviews</v>
      </c>
      <c r="P12473" t="s">
        <v>243</v>
      </c>
      <c r="Q12473">
        <v>7</v>
      </c>
      <c r="V12473">
        <v>1</v>
      </c>
      <c r="W12473" t="s">
        <v>1643</v>
      </c>
    </row>
    <row r="12474" spans="1:23" x14ac:dyDescent="0.3">
      <c r="A12474">
        <v>16277</v>
      </c>
      <c r="B12474" s="15" t="s">
        <v>1634</v>
      </c>
      <c r="C12474" t="str">
        <f>_xlfn.XLOOKUP($B12474, STANDARDS!$A:$A, STANDARDS!$B:$B,,0,2)</f>
        <v>Ombaatije Fm, Abenab Subgp, Otavi Gp</v>
      </c>
      <c r="D12474" t="s">
        <v>1062</v>
      </c>
      <c r="E12474" t="s">
        <v>1172</v>
      </c>
      <c r="F12474">
        <v>14</v>
      </c>
      <c r="G12474">
        <v>-19.2</v>
      </c>
      <c r="H12474">
        <v>0.1</v>
      </c>
      <c r="I12474" t="s">
        <v>592</v>
      </c>
      <c r="J12474" cm="1">
        <f t="array" ref="J12474:L12474">_xlfn.XLOOKUP($C12474, AGE!$A:$A,AGE!$B:$D,,0,2)</f>
        <v>650.21</v>
      </c>
      <c r="K12474">
        <v>10.910000000000036</v>
      </c>
      <c r="L12474" t="str">
        <v>Prave et al. 2016 in Hoffman et al. 2021 Earth Sciences Reviews; Rooney et al. 2020a in in Hoffman et al. 2021 Earth Sciences Reviews</v>
      </c>
      <c r="P12474" t="s">
        <v>243</v>
      </c>
      <c r="Q12474">
        <v>7.4</v>
      </c>
      <c r="V12474">
        <v>1</v>
      </c>
      <c r="W12474" t="s">
        <v>1643</v>
      </c>
    </row>
    <row r="12475" spans="1:23" x14ac:dyDescent="0.3">
      <c r="A12475">
        <v>16278</v>
      </c>
      <c r="B12475" s="15" t="s">
        <v>1634</v>
      </c>
      <c r="C12475" t="str">
        <f>_xlfn.XLOOKUP($B12475, STANDARDS!$A:$A, STANDARDS!$B:$B,,0,2)</f>
        <v>Ombaatije Fm, Abenab Subgp, Otavi Gp</v>
      </c>
      <c r="D12475" t="s">
        <v>1062</v>
      </c>
      <c r="E12475" t="s">
        <v>1172</v>
      </c>
      <c r="F12475">
        <v>14</v>
      </c>
      <c r="G12475">
        <v>-19.2</v>
      </c>
      <c r="H12475">
        <v>0.1</v>
      </c>
      <c r="I12475" t="s">
        <v>592</v>
      </c>
      <c r="J12475" cm="1">
        <f t="array" ref="J12475:L12475">_xlfn.XLOOKUP($C12475, AGE!$A:$A,AGE!$B:$D,,0,2)</f>
        <v>650.21</v>
      </c>
      <c r="K12475">
        <v>10.910000000000036</v>
      </c>
      <c r="L12475" t="str">
        <v>Prave et al. 2016 in Hoffman et al. 2021 Earth Sciences Reviews; Rooney et al. 2020a in in Hoffman et al. 2021 Earth Sciences Reviews</v>
      </c>
      <c r="P12475" t="s">
        <v>243</v>
      </c>
      <c r="Q12475">
        <v>7.6</v>
      </c>
      <c r="V12475">
        <v>1</v>
      </c>
      <c r="W12475" t="s">
        <v>1643</v>
      </c>
    </row>
    <row r="12476" spans="1:23" x14ac:dyDescent="0.3">
      <c r="A12476">
        <v>16279</v>
      </c>
      <c r="B12476" s="15" t="s">
        <v>1634</v>
      </c>
      <c r="C12476" t="str">
        <f>_xlfn.XLOOKUP($B12476, STANDARDS!$A:$A, STANDARDS!$B:$B,,0,2)</f>
        <v>Ombaatije Fm, Abenab Subgp, Otavi Gp</v>
      </c>
      <c r="D12476" t="s">
        <v>1062</v>
      </c>
      <c r="E12476" t="s">
        <v>1172</v>
      </c>
      <c r="F12476">
        <v>14</v>
      </c>
      <c r="G12476">
        <v>-19.2</v>
      </c>
      <c r="H12476">
        <v>0.1</v>
      </c>
      <c r="I12476" t="s">
        <v>592</v>
      </c>
      <c r="J12476" cm="1">
        <f t="array" ref="J12476:L12476">_xlfn.XLOOKUP($C12476, AGE!$A:$A,AGE!$B:$D,,0,2)</f>
        <v>650.21</v>
      </c>
      <c r="K12476">
        <v>10.910000000000036</v>
      </c>
      <c r="L12476" t="str">
        <v>Prave et al. 2016 in Hoffman et al. 2021 Earth Sciences Reviews; Rooney et al. 2020a in in Hoffman et al. 2021 Earth Sciences Reviews</v>
      </c>
      <c r="P12476" t="s">
        <v>243</v>
      </c>
      <c r="Q12476">
        <v>2.8</v>
      </c>
      <c r="V12476">
        <v>1</v>
      </c>
      <c r="W12476" t="s">
        <v>1643</v>
      </c>
    </row>
    <row r="12477" spans="1:23" x14ac:dyDescent="0.3">
      <c r="A12477">
        <v>16280</v>
      </c>
      <c r="B12477" s="15" t="s">
        <v>1634</v>
      </c>
      <c r="C12477" t="str">
        <f>_xlfn.XLOOKUP($B12477, STANDARDS!$A:$A, STANDARDS!$B:$B,,0,2)</f>
        <v>Ombaatije Fm, Abenab Subgp, Otavi Gp</v>
      </c>
      <c r="D12477" t="s">
        <v>1062</v>
      </c>
      <c r="E12477" t="s">
        <v>1172</v>
      </c>
      <c r="F12477">
        <v>14</v>
      </c>
      <c r="G12477">
        <v>-19.2</v>
      </c>
      <c r="H12477">
        <v>0.1</v>
      </c>
      <c r="I12477" t="s">
        <v>592</v>
      </c>
      <c r="J12477" cm="1">
        <f t="array" ref="J12477:L12477">_xlfn.XLOOKUP($C12477, AGE!$A:$A,AGE!$B:$D,,0,2)</f>
        <v>650.21</v>
      </c>
      <c r="K12477">
        <v>10.910000000000036</v>
      </c>
      <c r="L12477" t="str">
        <v>Prave et al. 2016 in Hoffman et al. 2021 Earth Sciences Reviews; Rooney et al. 2020a in in Hoffman et al. 2021 Earth Sciences Reviews</v>
      </c>
      <c r="P12477" t="s">
        <v>243</v>
      </c>
      <c r="Q12477">
        <v>6.3</v>
      </c>
      <c r="V12477">
        <v>1</v>
      </c>
      <c r="W12477" t="s">
        <v>1643</v>
      </c>
    </row>
    <row r="12478" spans="1:23" x14ac:dyDescent="0.3">
      <c r="A12478">
        <v>16281</v>
      </c>
      <c r="B12478" s="15" t="s">
        <v>1634</v>
      </c>
      <c r="C12478" t="str">
        <f>_xlfn.XLOOKUP($B12478, STANDARDS!$A:$A, STANDARDS!$B:$B,,0,2)</f>
        <v>Ombaatije Fm, Abenab Subgp, Otavi Gp</v>
      </c>
      <c r="D12478" t="s">
        <v>1062</v>
      </c>
      <c r="E12478" t="s">
        <v>1172</v>
      </c>
      <c r="F12478">
        <v>14</v>
      </c>
      <c r="G12478">
        <v>-19.2</v>
      </c>
      <c r="H12478">
        <v>0.1</v>
      </c>
      <c r="I12478" t="s">
        <v>592</v>
      </c>
      <c r="J12478" cm="1">
        <f t="array" ref="J12478:L12478">_xlfn.XLOOKUP($C12478, AGE!$A:$A,AGE!$B:$D,,0,2)</f>
        <v>650.21</v>
      </c>
      <c r="K12478">
        <v>10.910000000000036</v>
      </c>
      <c r="L12478" t="str">
        <v>Prave et al. 2016 in Hoffman et al. 2021 Earth Sciences Reviews; Rooney et al. 2020a in in Hoffman et al. 2021 Earth Sciences Reviews</v>
      </c>
      <c r="P12478" t="s">
        <v>243</v>
      </c>
      <c r="Q12478">
        <v>6.9</v>
      </c>
      <c r="V12478">
        <v>1</v>
      </c>
      <c r="W12478" t="s">
        <v>1643</v>
      </c>
    </row>
    <row r="12479" spans="1:23" x14ac:dyDescent="0.3">
      <c r="A12479">
        <v>16282</v>
      </c>
      <c r="B12479" s="15" t="s">
        <v>1634</v>
      </c>
      <c r="C12479" t="str">
        <f>_xlfn.XLOOKUP($B12479, STANDARDS!$A:$A, STANDARDS!$B:$B,,0,2)</f>
        <v>Ombaatije Fm, Abenab Subgp, Otavi Gp</v>
      </c>
      <c r="D12479" t="s">
        <v>1062</v>
      </c>
      <c r="E12479" t="s">
        <v>1172</v>
      </c>
      <c r="F12479">
        <v>14</v>
      </c>
      <c r="G12479">
        <v>-19.2</v>
      </c>
      <c r="H12479">
        <v>0.1</v>
      </c>
      <c r="I12479" t="s">
        <v>592</v>
      </c>
      <c r="J12479" cm="1">
        <f t="array" ref="J12479:L12479">_xlfn.XLOOKUP($C12479, AGE!$A:$A,AGE!$B:$D,,0,2)</f>
        <v>650.21</v>
      </c>
      <c r="K12479">
        <v>10.910000000000036</v>
      </c>
      <c r="L12479" t="str">
        <v>Prave et al. 2016 in Hoffman et al. 2021 Earth Sciences Reviews; Rooney et al. 2020a in in Hoffman et al. 2021 Earth Sciences Reviews</v>
      </c>
      <c r="P12479" t="s">
        <v>243</v>
      </c>
      <c r="Q12479">
        <v>5.7</v>
      </c>
      <c r="V12479">
        <v>1</v>
      </c>
      <c r="W12479" t="s">
        <v>1643</v>
      </c>
    </row>
    <row r="12480" spans="1:23" x14ac:dyDescent="0.3">
      <c r="A12480">
        <v>16283</v>
      </c>
      <c r="B12480" s="15" t="s">
        <v>1634</v>
      </c>
      <c r="C12480" t="str">
        <f>_xlfn.XLOOKUP($B12480, STANDARDS!$A:$A, STANDARDS!$B:$B,,0,2)</f>
        <v>Ombaatije Fm, Abenab Subgp, Otavi Gp</v>
      </c>
      <c r="D12480" t="s">
        <v>1062</v>
      </c>
      <c r="E12480" t="s">
        <v>1172</v>
      </c>
      <c r="F12480">
        <v>14</v>
      </c>
      <c r="G12480">
        <v>-19.2</v>
      </c>
      <c r="H12480">
        <v>0.1</v>
      </c>
      <c r="I12480" t="s">
        <v>592</v>
      </c>
      <c r="J12480" cm="1">
        <f t="array" ref="J12480:L12480">_xlfn.XLOOKUP($C12480, AGE!$A:$A,AGE!$B:$D,,0,2)</f>
        <v>650.21</v>
      </c>
      <c r="K12480">
        <v>10.910000000000036</v>
      </c>
      <c r="L12480" t="str">
        <v>Prave et al. 2016 in Hoffman et al. 2021 Earth Sciences Reviews; Rooney et al. 2020a in in Hoffman et al. 2021 Earth Sciences Reviews</v>
      </c>
      <c r="P12480" t="s">
        <v>243</v>
      </c>
      <c r="Q12480">
        <v>7</v>
      </c>
      <c r="V12480">
        <v>1</v>
      </c>
      <c r="W12480" t="s">
        <v>1643</v>
      </c>
    </row>
    <row r="12481" spans="1:23" x14ac:dyDescent="0.3">
      <c r="A12481">
        <v>16284</v>
      </c>
      <c r="B12481" s="15" t="s">
        <v>1634</v>
      </c>
      <c r="C12481" t="str">
        <f>_xlfn.XLOOKUP($B12481, STANDARDS!$A:$A, STANDARDS!$B:$B,,0,2)</f>
        <v>Ombaatije Fm, Abenab Subgp, Otavi Gp</v>
      </c>
      <c r="D12481" t="s">
        <v>1062</v>
      </c>
      <c r="E12481" t="s">
        <v>1172</v>
      </c>
      <c r="F12481">
        <v>14</v>
      </c>
      <c r="G12481">
        <v>-19.2</v>
      </c>
      <c r="H12481">
        <v>0.1</v>
      </c>
      <c r="I12481" t="s">
        <v>592</v>
      </c>
      <c r="J12481" cm="1">
        <f t="array" ref="J12481:L12481">_xlfn.XLOOKUP($C12481, AGE!$A:$A,AGE!$B:$D,,0,2)</f>
        <v>650.21</v>
      </c>
      <c r="K12481">
        <v>10.910000000000036</v>
      </c>
      <c r="L12481" t="str">
        <v>Prave et al. 2016 in Hoffman et al. 2021 Earth Sciences Reviews; Rooney et al. 2020a in in Hoffman et al. 2021 Earth Sciences Reviews</v>
      </c>
      <c r="P12481" t="s">
        <v>243</v>
      </c>
      <c r="Q12481">
        <v>5.4</v>
      </c>
      <c r="V12481">
        <v>1</v>
      </c>
      <c r="W12481" t="s">
        <v>1643</v>
      </c>
    </row>
    <row r="12482" spans="1:23" x14ac:dyDescent="0.3">
      <c r="A12482">
        <v>16285</v>
      </c>
      <c r="B12482" s="15" t="s">
        <v>1634</v>
      </c>
      <c r="C12482" t="str">
        <f>_xlfn.XLOOKUP($B12482, STANDARDS!$A:$A, STANDARDS!$B:$B,,0,2)</f>
        <v>Ombaatije Fm, Abenab Subgp, Otavi Gp</v>
      </c>
      <c r="D12482" t="s">
        <v>1062</v>
      </c>
      <c r="E12482" t="s">
        <v>1172</v>
      </c>
      <c r="F12482">
        <v>14</v>
      </c>
      <c r="G12482">
        <v>-19.2</v>
      </c>
      <c r="H12482">
        <v>0.1</v>
      </c>
      <c r="I12482" t="s">
        <v>592</v>
      </c>
      <c r="J12482" cm="1">
        <f t="array" ref="J12482:L12482">_xlfn.XLOOKUP($C12482, AGE!$A:$A,AGE!$B:$D,,0,2)</f>
        <v>650.21</v>
      </c>
      <c r="K12482">
        <v>10.910000000000036</v>
      </c>
      <c r="L12482" t="str">
        <v>Prave et al. 2016 in Hoffman et al. 2021 Earth Sciences Reviews; Rooney et al. 2020a in in Hoffman et al. 2021 Earth Sciences Reviews</v>
      </c>
      <c r="P12482" t="s">
        <v>243</v>
      </c>
      <c r="Q12482">
        <v>4.8</v>
      </c>
      <c r="V12482">
        <v>1</v>
      </c>
      <c r="W12482" t="s">
        <v>1643</v>
      </c>
    </row>
    <row r="12483" spans="1:23" x14ac:dyDescent="0.3">
      <c r="A12483">
        <v>16286</v>
      </c>
      <c r="B12483" s="15" t="s">
        <v>1634</v>
      </c>
      <c r="C12483" t="str">
        <f>_xlfn.XLOOKUP($B12483, STANDARDS!$A:$A, STANDARDS!$B:$B,,0,2)</f>
        <v>Ombaatije Fm, Abenab Subgp, Otavi Gp</v>
      </c>
      <c r="D12483" t="s">
        <v>1062</v>
      </c>
      <c r="E12483" t="s">
        <v>1172</v>
      </c>
      <c r="F12483">
        <v>14</v>
      </c>
      <c r="G12483">
        <v>-19.2</v>
      </c>
      <c r="H12483">
        <v>0.1</v>
      </c>
      <c r="I12483" t="s">
        <v>592</v>
      </c>
      <c r="J12483" cm="1">
        <f t="array" ref="J12483:L12483">_xlfn.XLOOKUP($C12483, AGE!$A:$A,AGE!$B:$D,,0,2)</f>
        <v>650.21</v>
      </c>
      <c r="K12483">
        <v>10.910000000000036</v>
      </c>
      <c r="L12483" t="str">
        <v>Prave et al. 2016 in Hoffman et al. 2021 Earth Sciences Reviews; Rooney et al. 2020a in in Hoffman et al. 2021 Earth Sciences Reviews</v>
      </c>
      <c r="P12483" t="s">
        <v>243</v>
      </c>
      <c r="Q12483">
        <v>6.3</v>
      </c>
      <c r="V12483">
        <v>1</v>
      </c>
      <c r="W12483" t="s">
        <v>1643</v>
      </c>
    </row>
    <row r="12484" spans="1:23" x14ac:dyDescent="0.3">
      <c r="A12484">
        <v>16287</v>
      </c>
      <c r="B12484" s="15" t="s">
        <v>1634</v>
      </c>
      <c r="C12484" t="str">
        <f>_xlfn.XLOOKUP($B12484, STANDARDS!$A:$A, STANDARDS!$B:$B,,0,2)</f>
        <v>Ombaatije Fm, Abenab Subgp, Otavi Gp</v>
      </c>
      <c r="D12484" t="s">
        <v>1062</v>
      </c>
      <c r="E12484" t="s">
        <v>1172</v>
      </c>
      <c r="F12484">
        <v>14</v>
      </c>
      <c r="G12484">
        <v>-19.2</v>
      </c>
      <c r="H12484">
        <v>0.1</v>
      </c>
      <c r="I12484" t="s">
        <v>592</v>
      </c>
      <c r="J12484" cm="1">
        <f t="array" ref="J12484:L12484">_xlfn.XLOOKUP($C12484, AGE!$A:$A,AGE!$B:$D,,0,2)</f>
        <v>650.21</v>
      </c>
      <c r="K12484">
        <v>10.910000000000036</v>
      </c>
      <c r="L12484" t="str">
        <v>Prave et al. 2016 in Hoffman et al. 2021 Earth Sciences Reviews; Rooney et al. 2020a in in Hoffman et al. 2021 Earth Sciences Reviews</v>
      </c>
      <c r="P12484" t="s">
        <v>243</v>
      </c>
      <c r="Q12484">
        <v>4.9000000000000004</v>
      </c>
      <c r="V12484">
        <v>1</v>
      </c>
      <c r="W12484" t="s">
        <v>1643</v>
      </c>
    </row>
    <row r="12485" spans="1:23" x14ac:dyDescent="0.3">
      <c r="A12485">
        <v>16288</v>
      </c>
      <c r="B12485" s="15" t="s">
        <v>1634</v>
      </c>
      <c r="C12485" t="str">
        <f>_xlfn.XLOOKUP($B12485, STANDARDS!$A:$A, STANDARDS!$B:$B,,0,2)</f>
        <v>Ombaatije Fm, Abenab Subgp, Otavi Gp</v>
      </c>
      <c r="D12485" t="s">
        <v>1062</v>
      </c>
      <c r="E12485" t="s">
        <v>1172</v>
      </c>
      <c r="F12485">
        <v>14</v>
      </c>
      <c r="G12485">
        <v>-19.2</v>
      </c>
      <c r="H12485">
        <v>0.1</v>
      </c>
      <c r="I12485" t="s">
        <v>592</v>
      </c>
      <c r="J12485" cm="1">
        <f t="array" ref="J12485:L12485">_xlfn.XLOOKUP($C12485, AGE!$A:$A,AGE!$B:$D,,0,2)</f>
        <v>650.21</v>
      </c>
      <c r="K12485">
        <v>10.910000000000036</v>
      </c>
      <c r="L12485" t="str">
        <v>Prave et al. 2016 in Hoffman et al. 2021 Earth Sciences Reviews; Rooney et al. 2020a in in Hoffman et al. 2021 Earth Sciences Reviews</v>
      </c>
      <c r="P12485" t="s">
        <v>243</v>
      </c>
      <c r="Q12485">
        <v>3</v>
      </c>
      <c r="V12485">
        <v>1</v>
      </c>
      <c r="W12485" t="s">
        <v>1643</v>
      </c>
    </row>
    <row r="12486" spans="1:23" x14ac:dyDescent="0.3">
      <c r="A12486">
        <v>16289</v>
      </c>
      <c r="B12486" s="15" t="s">
        <v>1628</v>
      </c>
      <c r="C12486" t="str">
        <f>_xlfn.XLOOKUP($B12486, STANDARDS!$A:$A, STANDARDS!$B:$B,,0,2)</f>
        <v>Keilberg Mbr, Ghaub Fm, Tsumeb Subgp, Otavi Gp</v>
      </c>
      <c r="D12486" t="s">
        <v>1062</v>
      </c>
      <c r="E12486" t="s">
        <v>1172</v>
      </c>
      <c r="F12486">
        <v>13.9</v>
      </c>
      <c r="G12486">
        <v>-19.100000000000001</v>
      </c>
      <c r="H12486">
        <v>0.1</v>
      </c>
      <c r="I12486" t="s">
        <v>592</v>
      </c>
      <c r="J12486" cm="1">
        <f t="array" ref="J12486:L12486">_xlfn.XLOOKUP($C12486, AGE!$A:$A,AGE!$B:$D,,0,2)</f>
        <v>635.5</v>
      </c>
      <c r="K12486">
        <v>1.2</v>
      </c>
      <c r="L12486" t="str">
        <v>Hoffman et al. 2004</v>
      </c>
      <c r="M12486" t="s">
        <v>1641</v>
      </c>
      <c r="P12486" t="s">
        <v>243</v>
      </c>
      <c r="Q12486">
        <v>-2.4</v>
      </c>
      <c r="V12486">
        <v>1</v>
      </c>
      <c r="W12486" t="s">
        <v>1643</v>
      </c>
    </row>
    <row r="12487" spans="1:23" x14ac:dyDescent="0.3">
      <c r="A12487">
        <v>16290</v>
      </c>
      <c r="B12487" s="15" t="s">
        <v>1628</v>
      </c>
      <c r="C12487" t="str">
        <f>_xlfn.XLOOKUP($B12487, STANDARDS!$A:$A, STANDARDS!$B:$B,,0,2)</f>
        <v>Keilberg Mbr, Ghaub Fm, Tsumeb Subgp, Otavi Gp</v>
      </c>
      <c r="D12487" t="s">
        <v>1062</v>
      </c>
      <c r="E12487" t="s">
        <v>1172</v>
      </c>
      <c r="F12487">
        <v>13.9</v>
      </c>
      <c r="G12487">
        <v>-19.100000000000001</v>
      </c>
      <c r="H12487">
        <v>0.1</v>
      </c>
      <c r="I12487" t="s">
        <v>592</v>
      </c>
      <c r="J12487" cm="1">
        <f t="array" ref="J12487:L12487">_xlfn.XLOOKUP($C12487, AGE!$A:$A,AGE!$B:$D,,0,2)</f>
        <v>635.5</v>
      </c>
      <c r="K12487">
        <v>1.2</v>
      </c>
      <c r="L12487" t="str">
        <v>Hoffman et al. 2004</v>
      </c>
      <c r="M12487" t="s">
        <v>1641</v>
      </c>
      <c r="P12487" t="s">
        <v>243</v>
      </c>
      <c r="Q12487">
        <v>-2.5</v>
      </c>
      <c r="V12487">
        <v>1</v>
      </c>
      <c r="W12487" t="s">
        <v>1643</v>
      </c>
    </row>
    <row r="12488" spans="1:23" x14ac:dyDescent="0.3">
      <c r="A12488">
        <v>16291</v>
      </c>
      <c r="B12488" s="15" t="s">
        <v>1628</v>
      </c>
      <c r="C12488" t="str">
        <f>_xlfn.XLOOKUP($B12488, STANDARDS!$A:$A, STANDARDS!$B:$B,,0,2)</f>
        <v>Keilberg Mbr, Ghaub Fm, Tsumeb Subgp, Otavi Gp</v>
      </c>
      <c r="D12488" t="s">
        <v>1062</v>
      </c>
      <c r="E12488" t="s">
        <v>1172</v>
      </c>
      <c r="F12488">
        <v>13.9</v>
      </c>
      <c r="G12488">
        <v>-19.100000000000001</v>
      </c>
      <c r="H12488">
        <v>0.1</v>
      </c>
      <c r="I12488" t="s">
        <v>592</v>
      </c>
      <c r="J12488" cm="1">
        <f t="array" ref="J12488:L12488">_xlfn.XLOOKUP($C12488, AGE!$A:$A,AGE!$B:$D,,0,2)</f>
        <v>635.5</v>
      </c>
      <c r="K12488">
        <v>1.2</v>
      </c>
      <c r="L12488" t="str">
        <v>Hoffman et al. 2004</v>
      </c>
      <c r="M12488" t="s">
        <v>1641</v>
      </c>
      <c r="P12488" t="s">
        <v>243</v>
      </c>
      <c r="Q12488">
        <v>-2.9</v>
      </c>
      <c r="V12488">
        <v>1</v>
      </c>
      <c r="W12488" t="s">
        <v>1643</v>
      </c>
    </row>
    <row r="12489" spans="1:23" x14ac:dyDescent="0.3">
      <c r="A12489">
        <v>16292</v>
      </c>
      <c r="B12489" s="15" t="s">
        <v>1628</v>
      </c>
      <c r="C12489" t="str">
        <f>_xlfn.XLOOKUP($B12489, STANDARDS!$A:$A, STANDARDS!$B:$B,,0,2)</f>
        <v>Keilberg Mbr, Ghaub Fm, Tsumeb Subgp, Otavi Gp</v>
      </c>
      <c r="D12489" t="s">
        <v>1062</v>
      </c>
      <c r="E12489" t="s">
        <v>1172</v>
      </c>
      <c r="F12489">
        <v>13.9</v>
      </c>
      <c r="G12489">
        <v>-19.100000000000001</v>
      </c>
      <c r="H12489">
        <v>0.1</v>
      </c>
      <c r="I12489" t="s">
        <v>592</v>
      </c>
      <c r="J12489" cm="1">
        <f t="array" ref="J12489:L12489">_xlfn.XLOOKUP($C12489, AGE!$A:$A,AGE!$B:$D,,0,2)</f>
        <v>635.5</v>
      </c>
      <c r="K12489">
        <v>1.2</v>
      </c>
      <c r="L12489" t="str">
        <v>Hoffman et al. 2004</v>
      </c>
      <c r="M12489" t="s">
        <v>1641</v>
      </c>
      <c r="P12489" t="s">
        <v>243</v>
      </c>
      <c r="Q12489">
        <v>-3</v>
      </c>
      <c r="V12489">
        <v>1</v>
      </c>
      <c r="W12489" t="s">
        <v>1643</v>
      </c>
    </row>
    <row r="12490" spans="1:23" x14ac:dyDescent="0.3">
      <c r="A12490">
        <v>16293</v>
      </c>
      <c r="B12490" s="15" t="s">
        <v>1628</v>
      </c>
      <c r="C12490" t="str">
        <f>_xlfn.XLOOKUP($B12490, STANDARDS!$A:$A, STANDARDS!$B:$B,,0,2)</f>
        <v>Keilberg Mbr, Ghaub Fm, Tsumeb Subgp, Otavi Gp</v>
      </c>
      <c r="D12490" t="s">
        <v>1062</v>
      </c>
      <c r="E12490" t="s">
        <v>1172</v>
      </c>
      <c r="F12490">
        <v>13.9</v>
      </c>
      <c r="G12490">
        <v>-19.100000000000001</v>
      </c>
      <c r="H12490">
        <v>0.1</v>
      </c>
      <c r="I12490" t="s">
        <v>592</v>
      </c>
      <c r="J12490" cm="1">
        <f t="array" ref="J12490:L12490">_xlfn.XLOOKUP($C12490, AGE!$A:$A,AGE!$B:$D,,0,2)</f>
        <v>635.5</v>
      </c>
      <c r="K12490">
        <v>1.2</v>
      </c>
      <c r="L12490" t="str">
        <v>Hoffman et al. 2004</v>
      </c>
      <c r="M12490" t="s">
        <v>1641</v>
      </c>
      <c r="P12490" t="s">
        <v>243</v>
      </c>
      <c r="Q12490">
        <v>-2.9</v>
      </c>
      <c r="V12490">
        <v>1</v>
      </c>
      <c r="W12490" t="s">
        <v>1643</v>
      </c>
    </row>
    <row r="12491" spans="1:23" x14ac:dyDescent="0.3">
      <c r="A12491">
        <v>16294</v>
      </c>
      <c r="B12491" s="15" t="s">
        <v>1635</v>
      </c>
      <c r="C12491" t="str">
        <f>_xlfn.XLOOKUP($B12491, STANDARDS!$A:$A, STANDARDS!$B:$B,,0,2)</f>
        <v>Maieberg Fm, Tsumeb Subgp, Otavi Gp</v>
      </c>
      <c r="D12491" t="s">
        <v>1062</v>
      </c>
      <c r="E12491" t="s">
        <v>1172</v>
      </c>
      <c r="F12491">
        <v>13.9</v>
      </c>
      <c r="G12491">
        <v>-19.100000000000001</v>
      </c>
      <c r="H12491">
        <v>0.1</v>
      </c>
      <c r="I12491" t="s">
        <v>592</v>
      </c>
      <c r="J12491" cm="1">
        <f t="array" ref="J12491:L12491">_xlfn.XLOOKUP($C12491, AGE!$A:$A,AGE!$B:$D,,0,2)</f>
        <v>593</v>
      </c>
      <c r="K12491">
        <v>43</v>
      </c>
      <c r="L12491" t="str">
        <v>Hoffman et al. 2004; Clauer and Kröner 1997; Lehmann et al. 2015; Seth et al. 1998; Goscombe et al. 2005 in Hoffman et al. 2021 Earth Science Reviews)</v>
      </c>
      <c r="M12491" t="s">
        <v>1642</v>
      </c>
      <c r="P12491" t="s">
        <v>243</v>
      </c>
      <c r="Q12491">
        <v>-2.8</v>
      </c>
      <c r="V12491">
        <v>1</v>
      </c>
      <c r="W12491" t="s">
        <v>1643</v>
      </c>
    </row>
    <row r="12492" spans="1:23" x14ac:dyDescent="0.3">
      <c r="A12492">
        <v>16295</v>
      </c>
      <c r="B12492" s="15" t="s">
        <v>1635</v>
      </c>
      <c r="C12492" t="str">
        <f>_xlfn.XLOOKUP($B12492, STANDARDS!$A:$A, STANDARDS!$B:$B,,0,2)</f>
        <v>Maieberg Fm, Tsumeb Subgp, Otavi Gp</v>
      </c>
      <c r="D12492" t="s">
        <v>1062</v>
      </c>
      <c r="E12492" t="s">
        <v>1172</v>
      </c>
      <c r="F12492">
        <v>13.9</v>
      </c>
      <c r="G12492">
        <v>-19.100000000000001</v>
      </c>
      <c r="H12492">
        <v>0.1</v>
      </c>
      <c r="I12492" t="s">
        <v>592</v>
      </c>
      <c r="J12492" cm="1">
        <f t="array" ref="J12492:L12492">_xlfn.XLOOKUP($C12492, AGE!$A:$A,AGE!$B:$D,,0,2)</f>
        <v>593</v>
      </c>
      <c r="K12492">
        <v>43</v>
      </c>
      <c r="L12492" t="str">
        <v>Hoffman et al. 2004; Clauer and Kröner 1997; Lehmann et al. 2015; Seth et al. 1998; Goscombe et al. 2005 in Hoffman et al. 2021 Earth Science Reviews)</v>
      </c>
      <c r="M12492" t="s">
        <v>1642</v>
      </c>
      <c r="P12492" t="s">
        <v>243</v>
      </c>
      <c r="Q12492">
        <v>-3.3</v>
      </c>
      <c r="V12492">
        <v>1</v>
      </c>
      <c r="W12492" t="s">
        <v>1643</v>
      </c>
    </row>
    <row r="12493" spans="1:23" x14ac:dyDescent="0.3">
      <c r="A12493">
        <v>16296</v>
      </c>
      <c r="B12493" s="15" t="s">
        <v>1635</v>
      </c>
      <c r="C12493" t="str">
        <f>_xlfn.XLOOKUP($B12493, STANDARDS!$A:$A, STANDARDS!$B:$B,,0,2)</f>
        <v>Maieberg Fm, Tsumeb Subgp, Otavi Gp</v>
      </c>
      <c r="D12493" t="s">
        <v>1062</v>
      </c>
      <c r="E12493" t="s">
        <v>1172</v>
      </c>
      <c r="F12493">
        <v>13.9</v>
      </c>
      <c r="G12493">
        <v>-19.100000000000001</v>
      </c>
      <c r="H12493">
        <v>0.1</v>
      </c>
      <c r="I12493" t="s">
        <v>592</v>
      </c>
      <c r="J12493" cm="1">
        <f t="array" ref="J12493:L12493">_xlfn.XLOOKUP($C12493, AGE!$A:$A,AGE!$B:$D,,0,2)</f>
        <v>593</v>
      </c>
      <c r="K12493">
        <v>43</v>
      </c>
      <c r="L12493" t="str">
        <v>Hoffman et al. 2004; Clauer and Kröner 1997; Lehmann et al. 2015; Seth et al. 1998; Goscombe et al. 2005 in Hoffman et al. 2021 Earth Science Reviews)</v>
      </c>
      <c r="M12493" t="s">
        <v>1642</v>
      </c>
      <c r="P12493" t="s">
        <v>243</v>
      </c>
      <c r="Q12493">
        <v>-4.0999999999999996</v>
      </c>
      <c r="V12493">
        <v>1</v>
      </c>
      <c r="W12493" t="s">
        <v>1643</v>
      </c>
    </row>
    <row r="12494" spans="1:23" x14ac:dyDescent="0.3">
      <c r="A12494">
        <v>16297</v>
      </c>
      <c r="B12494" s="15" t="s">
        <v>1635</v>
      </c>
      <c r="C12494" t="str">
        <f>_xlfn.XLOOKUP($B12494, STANDARDS!$A:$A, STANDARDS!$B:$B,,0,2)</f>
        <v>Maieberg Fm, Tsumeb Subgp, Otavi Gp</v>
      </c>
      <c r="D12494" t="s">
        <v>1062</v>
      </c>
      <c r="E12494" t="s">
        <v>1172</v>
      </c>
      <c r="F12494">
        <v>13.9</v>
      </c>
      <c r="G12494">
        <v>-19.100000000000001</v>
      </c>
      <c r="H12494">
        <v>0.1</v>
      </c>
      <c r="I12494" t="s">
        <v>592</v>
      </c>
      <c r="J12494" cm="1">
        <f t="array" ref="J12494:L12494">_xlfn.XLOOKUP($C12494, AGE!$A:$A,AGE!$B:$D,,0,2)</f>
        <v>593</v>
      </c>
      <c r="K12494">
        <v>43</v>
      </c>
      <c r="L12494" t="str">
        <v>Hoffman et al. 2004; Clauer and Kröner 1997; Lehmann et al. 2015; Seth et al. 1998; Goscombe et al. 2005 in Hoffman et al. 2021 Earth Science Reviews)</v>
      </c>
      <c r="M12494" t="s">
        <v>1642</v>
      </c>
      <c r="P12494" t="s">
        <v>243</v>
      </c>
      <c r="Q12494">
        <v>-4.2</v>
      </c>
      <c r="V12494">
        <v>1</v>
      </c>
      <c r="W12494" t="s">
        <v>1643</v>
      </c>
    </row>
    <row r="12495" spans="1:23" x14ac:dyDescent="0.3">
      <c r="A12495">
        <v>16298</v>
      </c>
      <c r="B12495" s="15" t="s">
        <v>1635</v>
      </c>
      <c r="C12495" t="str">
        <f>_xlfn.XLOOKUP($B12495, STANDARDS!$A:$A, STANDARDS!$B:$B,,0,2)</f>
        <v>Maieberg Fm, Tsumeb Subgp, Otavi Gp</v>
      </c>
      <c r="D12495" t="s">
        <v>1062</v>
      </c>
      <c r="E12495" t="s">
        <v>1172</v>
      </c>
      <c r="F12495">
        <v>13.9</v>
      </c>
      <c r="G12495">
        <v>-19.100000000000001</v>
      </c>
      <c r="H12495">
        <v>0.1</v>
      </c>
      <c r="I12495" t="s">
        <v>592</v>
      </c>
      <c r="J12495" cm="1">
        <f t="array" ref="J12495:L12495">_xlfn.XLOOKUP($C12495, AGE!$A:$A,AGE!$B:$D,,0,2)</f>
        <v>593</v>
      </c>
      <c r="K12495">
        <v>43</v>
      </c>
      <c r="L12495" t="str">
        <v>Hoffman et al. 2004; Clauer and Kröner 1997; Lehmann et al. 2015; Seth et al. 1998; Goscombe et al. 2005 in Hoffman et al. 2021 Earth Science Reviews)</v>
      </c>
      <c r="M12495" t="s">
        <v>1642</v>
      </c>
      <c r="P12495" t="s">
        <v>243</v>
      </c>
      <c r="Q12495">
        <v>-4.2</v>
      </c>
      <c r="V12495">
        <v>1</v>
      </c>
      <c r="W12495" t="s">
        <v>1643</v>
      </c>
    </row>
    <row r="12496" spans="1:23" x14ac:dyDescent="0.3">
      <c r="A12496">
        <v>16299</v>
      </c>
      <c r="B12496" s="15" t="s">
        <v>1635</v>
      </c>
      <c r="C12496" t="str">
        <f>_xlfn.XLOOKUP($B12496, STANDARDS!$A:$A, STANDARDS!$B:$B,,0,2)</f>
        <v>Maieberg Fm, Tsumeb Subgp, Otavi Gp</v>
      </c>
      <c r="D12496" t="s">
        <v>1062</v>
      </c>
      <c r="E12496" t="s">
        <v>1172</v>
      </c>
      <c r="F12496">
        <v>13.9</v>
      </c>
      <c r="G12496">
        <v>-19.100000000000001</v>
      </c>
      <c r="H12496">
        <v>0.1</v>
      </c>
      <c r="I12496" t="s">
        <v>592</v>
      </c>
      <c r="J12496" cm="1">
        <f t="array" ref="J12496:L12496">_xlfn.XLOOKUP($C12496, AGE!$A:$A,AGE!$B:$D,,0,2)</f>
        <v>593</v>
      </c>
      <c r="K12496">
        <v>43</v>
      </c>
      <c r="L12496" t="str">
        <v>Hoffman et al. 2004; Clauer and Kröner 1997; Lehmann et al. 2015; Seth et al. 1998; Goscombe et al. 2005 in Hoffman et al. 2021 Earth Science Reviews)</v>
      </c>
      <c r="M12496" t="s">
        <v>1642</v>
      </c>
      <c r="P12496" t="s">
        <v>243</v>
      </c>
      <c r="Q12496">
        <v>-4.5999999999999996</v>
      </c>
      <c r="V12496">
        <v>1</v>
      </c>
      <c r="W12496" t="s">
        <v>1643</v>
      </c>
    </row>
    <row r="12497" spans="1:23" x14ac:dyDescent="0.3">
      <c r="A12497">
        <v>16300</v>
      </c>
      <c r="B12497" s="15" t="s">
        <v>1635</v>
      </c>
      <c r="C12497" t="str">
        <f>_xlfn.XLOOKUP($B12497, STANDARDS!$A:$A, STANDARDS!$B:$B,,0,2)</f>
        <v>Maieberg Fm, Tsumeb Subgp, Otavi Gp</v>
      </c>
      <c r="D12497" t="s">
        <v>1062</v>
      </c>
      <c r="E12497" t="s">
        <v>1172</v>
      </c>
      <c r="F12497">
        <v>13.9</v>
      </c>
      <c r="G12497">
        <v>-19.100000000000001</v>
      </c>
      <c r="H12497">
        <v>0.1</v>
      </c>
      <c r="I12497" t="s">
        <v>592</v>
      </c>
      <c r="J12497" cm="1">
        <f t="array" ref="J12497:L12497">_xlfn.XLOOKUP($C12497, AGE!$A:$A,AGE!$B:$D,,0,2)</f>
        <v>593</v>
      </c>
      <c r="K12497">
        <v>43</v>
      </c>
      <c r="L12497" t="str">
        <v>Hoffman et al. 2004; Clauer and Kröner 1997; Lehmann et al. 2015; Seth et al. 1998; Goscombe et al. 2005 in Hoffman et al. 2021 Earth Science Reviews)</v>
      </c>
      <c r="M12497" t="s">
        <v>1642</v>
      </c>
      <c r="P12497" t="s">
        <v>243</v>
      </c>
      <c r="Q12497">
        <v>-5.7</v>
      </c>
      <c r="V12497">
        <v>1</v>
      </c>
      <c r="W12497" t="s">
        <v>1643</v>
      </c>
    </row>
    <row r="12498" spans="1:23" x14ac:dyDescent="0.3">
      <c r="A12498">
        <v>16301</v>
      </c>
      <c r="B12498" s="15" t="s">
        <v>1628</v>
      </c>
      <c r="C12498" t="str">
        <f>_xlfn.XLOOKUP($B12498, STANDARDS!$A:$A, STANDARDS!$B:$B,,0,2)</f>
        <v>Keilberg Mbr, Ghaub Fm, Tsumeb Subgp, Otavi Gp</v>
      </c>
      <c r="D12498" t="s">
        <v>1062</v>
      </c>
      <c r="E12498" t="s">
        <v>1172</v>
      </c>
      <c r="F12498">
        <v>17.600000000000001</v>
      </c>
      <c r="G12498">
        <v>-19.600000000000001</v>
      </c>
      <c r="H12498">
        <v>0.1</v>
      </c>
      <c r="I12498" t="s">
        <v>592</v>
      </c>
      <c r="J12498" cm="1">
        <f t="array" ref="J12498:L12498">_xlfn.XLOOKUP($C12498, AGE!$A:$A,AGE!$B:$D,,0,2)</f>
        <v>635.5</v>
      </c>
      <c r="K12498">
        <v>1.2</v>
      </c>
      <c r="L12498" t="str">
        <v>Hoffman et al. 2004</v>
      </c>
      <c r="M12498" t="s">
        <v>1641</v>
      </c>
      <c r="P12498" t="s">
        <v>243</v>
      </c>
      <c r="Q12498">
        <v>-1.2</v>
      </c>
      <c r="V12498">
        <v>1</v>
      </c>
      <c r="W12498" t="s">
        <v>1643</v>
      </c>
    </row>
    <row r="12499" spans="1:23" x14ac:dyDescent="0.3">
      <c r="A12499">
        <v>16302</v>
      </c>
      <c r="B12499" s="15" t="s">
        <v>1628</v>
      </c>
      <c r="C12499" t="str">
        <f>_xlfn.XLOOKUP($B12499, STANDARDS!$A:$A, STANDARDS!$B:$B,,0,2)</f>
        <v>Keilberg Mbr, Ghaub Fm, Tsumeb Subgp, Otavi Gp</v>
      </c>
      <c r="D12499" t="s">
        <v>1062</v>
      </c>
      <c r="E12499" t="s">
        <v>1172</v>
      </c>
      <c r="F12499">
        <v>17.600000000000001</v>
      </c>
      <c r="G12499">
        <v>-19.600000000000001</v>
      </c>
      <c r="H12499">
        <v>0.1</v>
      </c>
      <c r="I12499" t="s">
        <v>592</v>
      </c>
      <c r="J12499" cm="1">
        <f t="array" ref="J12499:L12499">_xlfn.XLOOKUP($C12499, AGE!$A:$A,AGE!$B:$D,,0,2)</f>
        <v>635.5</v>
      </c>
      <c r="K12499">
        <v>1.2</v>
      </c>
      <c r="L12499" t="str">
        <v>Hoffman et al. 2004</v>
      </c>
      <c r="M12499" t="s">
        <v>1641</v>
      </c>
      <c r="P12499" t="s">
        <v>243</v>
      </c>
      <c r="Q12499">
        <v>-1.1000000000000001</v>
      </c>
      <c r="V12499">
        <v>1</v>
      </c>
      <c r="W12499" t="s">
        <v>1643</v>
      </c>
    </row>
    <row r="12500" spans="1:23" x14ac:dyDescent="0.3">
      <c r="A12500">
        <v>16303</v>
      </c>
      <c r="B12500" s="15" t="s">
        <v>1628</v>
      </c>
      <c r="C12500" t="str">
        <f>_xlfn.XLOOKUP($B12500, STANDARDS!$A:$A, STANDARDS!$B:$B,,0,2)</f>
        <v>Keilberg Mbr, Ghaub Fm, Tsumeb Subgp, Otavi Gp</v>
      </c>
      <c r="D12500" t="s">
        <v>1062</v>
      </c>
      <c r="E12500" t="s">
        <v>1172</v>
      </c>
      <c r="F12500">
        <v>17.600000000000001</v>
      </c>
      <c r="G12500">
        <v>-19.600000000000001</v>
      </c>
      <c r="H12500">
        <v>0.1</v>
      </c>
      <c r="I12500" t="s">
        <v>592</v>
      </c>
      <c r="J12500" cm="1">
        <f t="array" ref="J12500:L12500">_xlfn.XLOOKUP($C12500, AGE!$A:$A,AGE!$B:$D,,0,2)</f>
        <v>635.5</v>
      </c>
      <c r="K12500">
        <v>1.2</v>
      </c>
      <c r="L12500" t="str">
        <v>Hoffman et al. 2004</v>
      </c>
      <c r="M12500" t="s">
        <v>1641</v>
      </c>
      <c r="P12500" t="s">
        <v>243</v>
      </c>
      <c r="Q12500">
        <v>-1.9</v>
      </c>
      <c r="V12500">
        <v>1</v>
      </c>
      <c r="W12500" t="s">
        <v>1643</v>
      </c>
    </row>
    <row r="12501" spans="1:23" x14ac:dyDescent="0.3">
      <c r="A12501">
        <v>16304</v>
      </c>
      <c r="B12501" s="15" t="s">
        <v>1628</v>
      </c>
      <c r="C12501" t="str">
        <f>_xlfn.XLOOKUP($B12501, STANDARDS!$A:$A, STANDARDS!$B:$B,,0,2)</f>
        <v>Keilberg Mbr, Ghaub Fm, Tsumeb Subgp, Otavi Gp</v>
      </c>
      <c r="D12501" t="s">
        <v>1062</v>
      </c>
      <c r="E12501" t="s">
        <v>1172</v>
      </c>
      <c r="F12501">
        <v>17.600000000000001</v>
      </c>
      <c r="G12501">
        <v>-19.600000000000001</v>
      </c>
      <c r="H12501">
        <v>0.1</v>
      </c>
      <c r="I12501" t="s">
        <v>592</v>
      </c>
      <c r="J12501" cm="1">
        <f t="array" ref="J12501:L12501">_xlfn.XLOOKUP($C12501, AGE!$A:$A,AGE!$B:$D,,0,2)</f>
        <v>635.5</v>
      </c>
      <c r="K12501">
        <v>1.2</v>
      </c>
      <c r="L12501" t="str">
        <v>Hoffman et al. 2004</v>
      </c>
      <c r="M12501" t="s">
        <v>1641</v>
      </c>
      <c r="P12501" t="s">
        <v>243</v>
      </c>
      <c r="Q12501">
        <v>-2</v>
      </c>
      <c r="V12501">
        <v>1</v>
      </c>
      <c r="W12501" t="s">
        <v>1643</v>
      </c>
    </row>
    <row r="12502" spans="1:23" x14ac:dyDescent="0.3">
      <c r="A12502">
        <v>16305</v>
      </c>
      <c r="B12502" s="15" t="s">
        <v>1629</v>
      </c>
      <c r="C12502" t="str">
        <f>_xlfn.XLOOKUP($B12502, STANDARDS!$A:$A, STANDARDS!$B:$B,,0,2)</f>
        <v>Maieberg Fm, Tsumeb Subgp, Otavi Gp</v>
      </c>
      <c r="D12502" t="s">
        <v>1062</v>
      </c>
      <c r="E12502" t="s">
        <v>1172</v>
      </c>
      <c r="F12502">
        <v>17.600000000000001</v>
      </c>
      <c r="G12502">
        <v>-19.600000000000001</v>
      </c>
      <c r="H12502">
        <v>0.1</v>
      </c>
      <c r="I12502" t="s">
        <v>592</v>
      </c>
      <c r="J12502" cm="1">
        <f t="array" ref="J12502:L12502">_xlfn.XLOOKUP($C12502, AGE!$A:$A,AGE!$B:$D,,0,2)</f>
        <v>593</v>
      </c>
      <c r="K12502">
        <v>43</v>
      </c>
      <c r="L12502" t="str">
        <v>Hoffman et al. 2004; Clauer and Kröner 1997; Lehmann et al. 2015; Seth et al. 1998; Goscombe et al. 2005 in Hoffman et al. 2021 Earth Science Reviews)</v>
      </c>
      <c r="M12502" t="s">
        <v>1636</v>
      </c>
      <c r="P12502" t="s">
        <v>243</v>
      </c>
      <c r="Q12502">
        <v>-2.1</v>
      </c>
      <c r="V12502">
        <v>1</v>
      </c>
      <c r="W12502" t="s">
        <v>1643</v>
      </c>
    </row>
    <row r="12503" spans="1:23" x14ac:dyDescent="0.3">
      <c r="A12503">
        <v>16306</v>
      </c>
      <c r="B12503" s="15" t="s">
        <v>1629</v>
      </c>
      <c r="C12503" t="str">
        <f>_xlfn.XLOOKUP($B12503, STANDARDS!$A:$A, STANDARDS!$B:$B,,0,2)</f>
        <v>Maieberg Fm, Tsumeb Subgp, Otavi Gp</v>
      </c>
      <c r="D12503" t="s">
        <v>1062</v>
      </c>
      <c r="E12503" t="s">
        <v>1172</v>
      </c>
      <c r="F12503">
        <v>17.600000000000001</v>
      </c>
      <c r="G12503">
        <v>-19.600000000000001</v>
      </c>
      <c r="H12503">
        <v>0.1</v>
      </c>
      <c r="I12503" t="s">
        <v>592</v>
      </c>
      <c r="J12503" cm="1">
        <f t="array" ref="J12503:L12503">_xlfn.XLOOKUP($C12503, AGE!$A:$A,AGE!$B:$D,,0,2)</f>
        <v>593</v>
      </c>
      <c r="K12503">
        <v>43</v>
      </c>
      <c r="L12503" t="str">
        <v>Hoffman et al. 2004; Clauer and Kröner 1997; Lehmann et al. 2015; Seth et al. 1998; Goscombe et al. 2005 in Hoffman et al. 2021 Earth Science Reviews)</v>
      </c>
      <c r="M12503" t="s">
        <v>1636</v>
      </c>
      <c r="P12503" t="s">
        <v>243</v>
      </c>
      <c r="Q12503">
        <v>-1.4</v>
      </c>
      <c r="V12503">
        <v>1</v>
      </c>
      <c r="W12503" t="s">
        <v>1643</v>
      </c>
    </row>
    <row r="12504" spans="1:23" x14ac:dyDescent="0.3">
      <c r="A12504">
        <v>16307</v>
      </c>
      <c r="B12504" s="15" t="s">
        <v>1629</v>
      </c>
      <c r="C12504" t="str">
        <f>_xlfn.XLOOKUP($B12504, STANDARDS!$A:$A, STANDARDS!$B:$B,,0,2)</f>
        <v>Maieberg Fm, Tsumeb Subgp, Otavi Gp</v>
      </c>
      <c r="D12504" t="s">
        <v>1062</v>
      </c>
      <c r="E12504" t="s">
        <v>1172</v>
      </c>
      <c r="F12504">
        <v>17.600000000000001</v>
      </c>
      <c r="G12504">
        <v>-19.600000000000001</v>
      </c>
      <c r="H12504">
        <v>0.1</v>
      </c>
      <c r="I12504" t="s">
        <v>592</v>
      </c>
      <c r="J12504" cm="1">
        <f t="array" ref="J12504:L12504">_xlfn.XLOOKUP($C12504, AGE!$A:$A,AGE!$B:$D,,0,2)</f>
        <v>593</v>
      </c>
      <c r="K12504">
        <v>43</v>
      </c>
      <c r="L12504" t="str">
        <v>Hoffman et al. 2004; Clauer and Kröner 1997; Lehmann et al. 2015; Seth et al. 1998; Goscombe et al. 2005 in Hoffman et al. 2021 Earth Science Reviews)</v>
      </c>
      <c r="M12504" t="s">
        <v>1636</v>
      </c>
      <c r="P12504" t="s">
        <v>243</v>
      </c>
      <c r="Q12504">
        <v>-2.2999999999999998</v>
      </c>
      <c r="V12504">
        <v>1</v>
      </c>
      <c r="W12504" t="s">
        <v>1643</v>
      </c>
    </row>
    <row r="12505" spans="1:23" x14ac:dyDescent="0.3">
      <c r="A12505">
        <v>16308</v>
      </c>
      <c r="B12505" s="15" t="s">
        <v>1629</v>
      </c>
      <c r="C12505" t="str">
        <f>_xlfn.XLOOKUP($B12505, STANDARDS!$A:$A, STANDARDS!$B:$B,,0,2)</f>
        <v>Maieberg Fm, Tsumeb Subgp, Otavi Gp</v>
      </c>
      <c r="D12505" t="s">
        <v>1062</v>
      </c>
      <c r="E12505" t="s">
        <v>1172</v>
      </c>
      <c r="F12505">
        <v>17.600000000000001</v>
      </c>
      <c r="G12505">
        <v>-19.600000000000001</v>
      </c>
      <c r="H12505">
        <v>0.1</v>
      </c>
      <c r="I12505" t="s">
        <v>592</v>
      </c>
      <c r="J12505" cm="1">
        <f t="array" ref="J12505:L12505">_xlfn.XLOOKUP($C12505, AGE!$A:$A,AGE!$B:$D,,0,2)</f>
        <v>593</v>
      </c>
      <c r="K12505">
        <v>43</v>
      </c>
      <c r="L12505" t="str">
        <v>Hoffman et al. 2004; Clauer and Kröner 1997; Lehmann et al. 2015; Seth et al. 1998; Goscombe et al. 2005 in Hoffman et al. 2021 Earth Science Reviews)</v>
      </c>
      <c r="M12505" t="s">
        <v>1636</v>
      </c>
      <c r="P12505" t="s">
        <v>243</v>
      </c>
      <c r="Q12505">
        <v>-3.1</v>
      </c>
      <c r="V12505">
        <v>1</v>
      </c>
      <c r="W12505" t="s">
        <v>1643</v>
      </c>
    </row>
    <row r="12506" spans="1:23" x14ac:dyDescent="0.3">
      <c r="A12506">
        <v>16309</v>
      </c>
      <c r="B12506" s="15" t="s">
        <v>1629</v>
      </c>
      <c r="C12506" t="str">
        <f>_xlfn.XLOOKUP($B12506, STANDARDS!$A:$A, STANDARDS!$B:$B,,0,2)</f>
        <v>Maieberg Fm, Tsumeb Subgp, Otavi Gp</v>
      </c>
      <c r="D12506" t="s">
        <v>1062</v>
      </c>
      <c r="E12506" t="s">
        <v>1172</v>
      </c>
      <c r="F12506">
        <v>17.600000000000001</v>
      </c>
      <c r="G12506">
        <v>-19.600000000000001</v>
      </c>
      <c r="H12506">
        <v>0.1</v>
      </c>
      <c r="I12506" t="s">
        <v>592</v>
      </c>
      <c r="J12506" cm="1">
        <f t="array" ref="J12506:L12506">_xlfn.XLOOKUP($C12506, AGE!$A:$A,AGE!$B:$D,,0,2)</f>
        <v>593</v>
      </c>
      <c r="K12506">
        <v>43</v>
      </c>
      <c r="L12506" t="str">
        <v>Hoffman et al. 2004; Clauer and Kröner 1997; Lehmann et al. 2015; Seth et al. 1998; Goscombe et al. 2005 in Hoffman et al. 2021 Earth Science Reviews)</v>
      </c>
      <c r="M12506" t="s">
        <v>1636</v>
      </c>
      <c r="P12506" t="s">
        <v>243</v>
      </c>
      <c r="Q12506">
        <v>-4.0999999999999996</v>
      </c>
      <c r="V12506">
        <v>1</v>
      </c>
      <c r="W12506" t="s">
        <v>1643</v>
      </c>
    </row>
    <row r="12507" spans="1:23" x14ac:dyDescent="0.3">
      <c r="A12507">
        <v>16310</v>
      </c>
      <c r="B12507" s="15" t="s">
        <v>1629</v>
      </c>
      <c r="C12507" t="str">
        <f>_xlfn.XLOOKUP($B12507, STANDARDS!$A:$A, STANDARDS!$B:$B,,0,2)</f>
        <v>Maieberg Fm, Tsumeb Subgp, Otavi Gp</v>
      </c>
      <c r="D12507" t="s">
        <v>1062</v>
      </c>
      <c r="E12507" t="s">
        <v>1172</v>
      </c>
      <c r="F12507">
        <v>17.600000000000001</v>
      </c>
      <c r="G12507">
        <v>-19.600000000000001</v>
      </c>
      <c r="H12507">
        <v>0.1</v>
      </c>
      <c r="I12507" t="s">
        <v>592</v>
      </c>
      <c r="J12507" cm="1">
        <f t="array" ref="J12507:L12507">_xlfn.XLOOKUP($C12507, AGE!$A:$A,AGE!$B:$D,,0,2)</f>
        <v>593</v>
      </c>
      <c r="K12507">
        <v>43</v>
      </c>
      <c r="L12507" t="str">
        <v>Hoffman et al. 2004; Clauer and Kröner 1997; Lehmann et al. 2015; Seth et al. 1998; Goscombe et al. 2005 in Hoffman et al. 2021 Earth Science Reviews)</v>
      </c>
      <c r="M12507" t="s">
        <v>1636</v>
      </c>
      <c r="P12507" t="s">
        <v>243</v>
      </c>
      <c r="Q12507">
        <v>-4.7</v>
      </c>
      <c r="V12507">
        <v>1</v>
      </c>
      <c r="W12507" t="s">
        <v>1643</v>
      </c>
    </row>
    <row r="12508" spans="1:23" x14ac:dyDescent="0.3">
      <c r="A12508">
        <v>16311</v>
      </c>
      <c r="B12508" s="15" t="s">
        <v>1629</v>
      </c>
      <c r="C12508" t="str">
        <f>_xlfn.XLOOKUP($B12508, STANDARDS!$A:$A, STANDARDS!$B:$B,,0,2)</f>
        <v>Maieberg Fm, Tsumeb Subgp, Otavi Gp</v>
      </c>
      <c r="D12508" t="s">
        <v>1062</v>
      </c>
      <c r="E12508" t="s">
        <v>1172</v>
      </c>
      <c r="F12508">
        <v>17.600000000000001</v>
      </c>
      <c r="G12508">
        <v>-19.600000000000001</v>
      </c>
      <c r="H12508">
        <v>0.1</v>
      </c>
      <c r="I12508" t="s">
        <v>592</v>
      </c>
      <c r="J12508" cm="1">
        <f t="array" ref="J12508:L12508">_xlfn.XLOOKUP($C12508, AGE!$A:$A,AGE!$B:$D,,0,2)</f>
        <v>593</v>
      </c>
      <c r="K12508">
        <v>43</v>
      </c>
      <c r="L12508" t="str">
        <v>Hoffman et al. 2004; Clauer and Kröner 1997; Lehmann et al. 2015; Seth et al. 1998; Goscombe et al. 2005 in Hoffman et al. 2021 Earth Science Reviews)</v>
      </c>
      <c r="M12508" t="s">
        <v>1636</v>
      </c>
      <c r="P12508" t="s">
        <v>243</v>
      </c>
      <c r="Q12508">
        <v>-5.2</v>
      </c>
      <c r="V12508">
        <v>1</v>
      </c>
      <c r="W12508" t="s">
        <v>1643</v>
      </c>
    </row>
    <row r="12509" spans="1:23" x14ac:dyDescent="0.3">
      <c r="A12509">
        <v>16312</v>
      </c>
      <c r="B12509" s="15" t="s">
        <v>1644</v>
      </c>
      <c r="C12509" t="str">
        <f>_xlfn.XLOOKUP($B12509, STANDARDS!$A:$A, STANDARDS!$B:$B,,0,2)</f>
        <v>Gobabis Mbr, Court Fm, Witvlei Gp</v>
      </c>
      <c r="D12509" t="s">
        <v>1062</v>
      </c>
      <c r="E12509" t="s">
        <v>1171</v>
      </c>
      <c r="F12509">
        <v>19</v>
      </c>
      <c r="G12509">
        <v>-22.6</v>
      </c>
      <c r="H12509">
        <v>0.1</v>
      </c>
      <c r="I12509" t="s">
        <v>592</v>
      </c>
      <c r="J12509" cm="1">
        <f t="array" ref="J12509:L12509">_xlfn.XLOOKUP($C12509, AGE!$A:$A,AGE!$B:$D,,0,2)</f>
        <v>651</v>
      </c>
      <c r="K12509">
        <v>11</v>
      </c>
      <c r="L12509" t="str">
        <v>Hohl et al. 2022; Rooney et al. 2020a in Hoffman et al. 2021 Earth Science Reviews</v>
      </c>
      <c r="M12509" t="s">
        <v>1638</v>
      </c>
      <c r="P12509" t="s">
        <v>243</v>
      </c>
      <c r="Q12509">
        <v>-2.8</v>
      </c>
      <c r="V12509">
        <v>1</v>
      </c>
      <c r="W12509" t="s">
        <v>1643</v>
      </c>
    </row>
    <row r="12510" spans="1:23" x14ac:dyDescent="0.3">
      <c r="A12510">
        <v>16313</v>
      </c>
      <c r="B12510" s="15" t="s">
        <v>1644</v>
      </c>
      <c r="C12510" t="str">
        <f>_xlfn.XLOOKUP($B12510, STANDARDS!$A:$A, STANDARDS!$B:$B,,0,2)</f>
        <v>Gobabis Mbr, Court Fm, Witvlei Gp</v>
      </c>
      <c r="D12510" t="s">
        <v>1062</v>
      </c>
      <c r="E12510" t="s">
        <v>1171</v>
      </c>
      <c r="F12510">
        <v>19</v>
      </c>
      <c r="G12510">
        <v>-22.6</v>
      </c>
      <c r="H12510">
        <v>0.1</v>
      </c>
      <c r="I12510" t="s">
        <v>592</v>
      </c>
      <c r="J12510" cm="1">
        <f t="array" ref="J12510:L12510">_xlfn.XLOOKUP($C12510, AGE!$A:$A,AGE!$B:$D,,0,2)</f>
        <v>651</v>
      </c>
      <c r="K12510">
        <v>11</v>
      </c>
      <c r="L12510" t="str">
        <v>Hohl et al. 2022; Rooney et al. 2020a in Hoffman et al. 2021 Earth Science Reviews</v>
      </c>
      <c r="M12510" t="s">
        <v>1638</v>
      </c>
      <c r="P12510" t="s">
        <v>243</v>
      </c>
      <c r="Q12510">
        <v>-2.7</v>
      </c>
      <c r="V12510">
        <v>1</v>
      </c>
      <c r="W12510" t="s">
        <v>1643</v>
      </c>
    </row>
    <row r="12511" spans="1:23" x14ac:dyDescent="0.3">
      <c r="A12511">
        <v>16314</v>
      </c>
      <c r="B12511" s="15" t="s">
        <v>1644</v>
      </c>
      <c r="C12511" t="str">
        <f>_xlfn.XLOOKUP($B12511, STANDARDS!$A:$A, STANDARDS!$B:$B,,0,2)</f>
        <v>Gobabis Mbr, Court Fm, Witvlei Gp</v>
      </c>
      <c r="D12511" t="s">
        <v>1062</v>
      </c>
      <c r="E12511" t="s">
        <v>1171</v>
      </c>
      <c r="F12511">
        <v>19</v>
      </c>
      <c r="G12511">
        <v>-22.6</v>
      </c>
      <c r="H12511">
        <v>0.1</v>
      </c>
      <c r="I12511" t="s">
        <v>592</v>
      </c>
      <c r="J12511" cm="1">
        <f t="array" ref="J12511:L12511">_xlfn.XLOOKUP($C12511, AGE!$A:$A,AGE!$B:$D,,0,2)</f>
        <v>651</v>
      </c>
      <c r="K12511">
        <v>11</v>
      </c>
      <c r="L12511" t="str">
        <v>Hohl et al. 2022; Rooney et al. 2020a in Hoffman et al. 2021 Earth Science Reviews</v>
      </c>
      <c r="M12511" t="s">
        <v>1638</v>
      </c>
      <c r="P12511" t="s">
        <v>243</v>
      </c>
      <c r="Q12511">
        <v>-3.1</v>
      </c>
      <c r="V12511">
        <v>1</v>
      </c>
      <c r="W12511" t="s">
        <v>1643</v>
      </c>
    </row>
    <row r="12512" spans="1:23" x14ac:dyDescent="0.3">
      <c r="A12512">
        <v>16315</v>
      </c>
      <c r="B12512" s="15" t="s">
        <v>1644</v>
      </c>
      <c r="C12512" t="str">
        <f>_xlfn.XLOOKUP($B12512, STANDARDS!$A:$A, STANDARDS!$B:$B,,0,2)</f>
        <v>Gobabis Mbr, Court Fm, Witvlei Gp</v>
      </c>
      <c r="D12512" t="s">
        <v>1062</v>
      </c>
      <c r="E12512" t="s">
        <v>1171</v>
      </c>
      <c r="F12512">
        <v>19</v>
      </c>
      <c r="G12512">
        <v>-22.6</v>
      </c>
      <c r="H12512">
        <v>0.1</v>
      </c>
      <c r="I12512" t="s">
        <v>592</v>
      </c>
      <c r="J12512" cm="1">
        <f t="array" ref="J12512:L12512">_xlfn.XLOOKUP($C12512, AGE!$A:$A,AGE!$B:$D,,0,2)</f>
        <v>651</v>
      </c>
      <c r="K12512">
        <v>11</v>
      </c>
      <c r="L12512" t="str">
        <v>Hohl et al. 2022; Rooney et al. 2020a in Hoffman et al. 2021 Earth Science Reviews</v>
      </c>
      <c r="M12512" t="s">
        <v>1638</v>
      </c>
      <c r="P12512" t="s">
        <v>243</v>
      </c>
      <c r="Q12512">
        <v>-1.8</v>
      </c>
      <c r="V12512">
        <v>1</v>
      </c>
      <c r="W12512" t="s">
        <v>1643</v>
      </c>
    </row>
    <row r="12513" spans="1:23" x14ac:dyDescent="0.3">
      <c r="A12513">
        <v>16316</v>
      </c>
      <c r="B12513" s="15" t="s">
        <v>1644</v>
      </c>
      <c r="C12513" t="str">
        <f>_xlfn.XLOOKUP($B12513, STANDARDS!$A:$A, STANDARDS!$B:$B,,0,2)</f>
        <v>Gobabis Mbr, Court Fm, Witvlei Gp</v>
      </c>
      <c r="D12513" t="s">
        <v>1062</v>
      </c>
      <c r="E12513" t="s">
        <v>1171</v>
      </c>
      <c r="F12513">
        <v>19</v>
      </c>
      <c r="G12513">
        <v>-22.6</v>
      </c>
      <c r="H12513">
        <v>0.1</v>
      </c>
      <c r="I12513" t="s">
        <v>592</v>
      </c>
      <c r="J12513" cm="1">
        <f t="array" ref="J12513:L12513">_xlfn.XLOOKUP($C12513, AGE!$A:$A,AGE!$B:$D,,0,2)</f>
        <v>651</v>
      </c>
      <c r="K12513">
        <v>11</v>
      </c>
      <c r="L12513" t="str">
        <v>Hohl et al. 2022; Rooney et al. 2020a in Hoffman et al. 2021 Earth Science Reviews</v>
      </c>
      <c r="M12513" t="s">
        <v>1638</v>
      </c>
      <c r="P12513" t="s">
        <v>243</v>
      </c>
      <c r="Q12513">
        <v>1.8</v>
      </c>
      <c r="V12513">
        <v>1</v>
      </c>
      <c r="W12513" t="s">
        <v>1643</v>
      </c>
    </row>
    <row r="12514" spans="1:23" x14ac:dyDescent="0.3">
      <c r="A12514">
        <v>16317</v>
      </c>
      <c r="B12514" s="15" t="s">
        <v>1644</v>
      </c>
      <c r="C12514" t="str">
        <f>_xlfn.XLOOKUP($B12514, STANDARDS!$A:$A, STANDARDS!$B:$B,,0,2)</f>
        <v>Gobabis Mbr, Court Fm, Witvlei Gp</v>
      </c>
      <c r="D12514" t="s">
        <v>1062</v>
      </c>
      <c r="E12514" t="s">
        <v>1171</v>
      </c>
      <c r="F12514">
        <v>19</v>
      </c>
      <c r="G12514">
        <v>-22.6</v>
      </c>
      <c r="H12514">
        <v>0.1</v>
      </c>
      <c r="I12514" t="s">
        <v>592</v>
      </c>
      <c r="J12514" cm="1">
        <f t="array" ref="J12514:L12514">_xlfn.XLOOKUP($C12514, AGE!$A:$A,AGE!$B:$D,,0,2)</f>
        <v>651</v>
      </c>
      <c r="K12514">
        <v>11</v>
      </c>
      <c r="L12514" t="str">
        <v>Hohl et al. 2022; Rooney et al. 2020a in Hoffman et al. 2021 Earth Science Reviews</v>
      </c>
      <c r="M12514" t="s">
        <v>1638</v>
      </c>
      <c r="P12514" t="s">
        <v>243</v>
      </c>
      <c r="Q12514">
        <v>4.4000000000000004</v>
      </c>
      <c r="V12514">
        <v>1</v>
      </c>
      <c r="W12514" t="s">
        <v>1643</v>
      </c>
    </row>
    <row r="12515" spans="1:23" x14ac:dyDescent="0.3">
      <c r="A12515">
        <v>16318</v>
      </c>
      <c r="B12515" s="15" t="s">
        <v>1644</v>
      </c>
      <c r="C12515" t="str">
        <f>_xlfn.XLOOKUP($B12515, STANDARDS!$A:$A, STANDARDS!$B:$B,,0,2)</f>
        <v>Gobabis Mbr, Court Fm, Witvlei Gp</v>
      </c>
      <c r="D12515" t="s">
        <v>1062</v>
      </c>
      <c r="E12515" t="s">
        <v>1171</v>
      </c>
      <c r="F12515">
        <v>19</v>
      </c>
      <c r="G12515">
        <v>-22.6</v>
      </c>
      <c r="H12515">
        <v>0.1</v>
      </c>
      <c r="I12515" t="s">
        <v>592</v>
      </c>
      <c r="J12515" cm="1">
        <f t="array" ref="J12515:L12515">_xlfn.XLOOKUP($C12515, AGE!$A:$A,AGE!$B:$D,,0,2)</f>
        <v>651</v>
      </c>
      <c r="K12515">
        <v>11</v>
      </c>
      <c r="L12515" t="str">
        <v>Hohl et al. 2022; Rooney et al. 2020a in Hoffman et al. 2021 Earth Science Reviews</v>
      </c>
      <c r="M12515" t="s">
        <v>1638</v>
      </c>
      <c r="P12515" t="s">
        <v>243</v>
      </c>
      <c r="Q12515">
        <v>5.2</v>
      </c>
      <c r="V12515">
        <v>1</v>
      </c>
      <c r="W12515" t="s">
        <v>1643</v>
      </c>
    </row>
    <row r="12516" spans="1:23" x14ac:dyDescent="0.3">
      <c r="A12516">
        <v>16319</v>
      </c>
      <c r="B12516" s="15" t="s">
        <v>1644</v>
      </c>
      <c r="C12516" t="str">
        <f>_xlfn.XLOOKUP($B12516, STANDARDS!$A:$A, STANDARDS!$B:$B,,0,2)</f>
        <v>Gobabis Mbr, Court Fm, Witvlei Gp</v>
      </c>
      <c r="D12516" t="s">
        <v>1062</v>
      </c>
      <c r="E12516" t="s">
        <v>1171</v>
      </c>
      <c r="F12516">
        <v>19</v>
      </c>
      <c r="G12516">
        <v>-22.6</v>
      </c>
      <c r="H12516">
        <v>0.1</v>
      </c>
      <c r="I12516" t="s">
        <v>592</v>
      </c>
      <c r="J12516" cm="1">
        <f t="array" ref="J12516:L12516">_xlfn.XLOOKUP($C12516, AGE!$A:$A,AGE!$B:$D,,0,2)</f>
        <v>651</v>
      </c>
      <c r="K12516">
        <v>11</v>
      </c>
      <c r="L12516" t="str">
        <v>Hohl et al. 2022; Rooney et al. 2020a in Hoffman et al. 2021 Earth Science Reviews</v>
      </c>
      <c r="M12516" t="s">
        <v>1648</v>
      </c>
      <c r="P12516" t="s">
        <v>243</v>
      </c>
      <c r="Q12516">
        <v>-2.7</v>
      </c>
      <c r="V12516">
        <v>1</v>
      </c>
      <c r="W12516" t="s">
        <v>1643</v>
      </c>
    </row>
    <row r="12517" spans="1:23" x14ac:dyDescent="0.3">
      <c r="A12517">
        <v>16320</v>
      </c>
      <c r="B12517" s="15" t="s">
        <v>1644</v>
      </c>
      <c r="C12517" t="str">
        <f>_xlfn.XLOOKUP($B12517, STANDARDS!$A:$A, STANDARDS!$B:$B,,0,2)</f>
        <v>Gobabis Mbr, Court Fm, Witvlei Gp</v>
      </c>
      <c r="D12517" t="s">
        <v>1062</v>
      </c>
      <c r="E12517" t="s">
        <v>1171</v>
      </c>
      <c r="F12517">
        <v>19</v>
      </c>
      <c r="G12517">
        <v>-22.6</v>
      </c>
      <c r="H12517">
        <v>0.1</v>
      </c>
      <c r="I12517" t="s">
        <v>592</v>
      </c>
      <c r="J12517" cm="1">
        <f t="array" ref="J12517:L12517">_xlfn.XLOOKUP($C12517, AGE!$A:$A,AGE!$B:$D,,0,2)</f>
        <v>651</v>
      </c>
      <c r="K12517">
        <v>11</v>
      </c>
      <c r="L12517" t="str">
        <v>Hohl et al. 2022; Rooney et al. 2020a in Hoffman et al. 2021 Earth Science Reviews</v>
      </c>
      <c r="M12517" t="s">
        <v>1648</v>
      </c>
      <c r="P12517" t="s">
        <v>243</v>
      </c>
      <c r="Q12517">
        <v>-1.6</v>
      </c>
      <c r="V12517">
        <v>1</v>
      </c>
      <c r="W12517" t="s">
        <v>1643</v>
      </c>
    </row>
    <row r="12518" spans="1:23" x14ac:dyDescent="0.3">
      <c r="A12518">
        <v>16321</v>
      </c>
      <c r="B12518" s="15" t="s">
        <v>1645</v>
      </c>
      <c r="C12518" t="str">
        <f>_xlfn.XLOOKUP($B12518, STANDARDS!$A:$A, STANDARDS!$B:$B,,0,2)</f>
        <v>La Fraque Mbr, Buschmannsklippe Fm, Witvlei Gp</v>
      </c>
      <c r="D12518" t="s">
        <v>1062</v>
      </c>
      <c r="E12518" t="s">
        <v>1171</v>
      </c>
      <c r="F12518">
        <v>18.100000000000001</v>
      </c>
      <c r="G12518">
        <v>-22.6</v>
      </c>
      <c r="H12518">
        <v>0.1</v>
      </c>
      <c r="I12518" t="s">
        <v>592</v>
      </c>
      <c r="J12518" cm="1">
        <f t="array" ref="J12518:L12518">_xlfn.XLOOKUP($C12518, AGE!$A:$A,AGE!$B:$D,,0,2)</f>
        <v>593.4</v>
      </c>
      <c r="K12518">
        <v>43.4</v>
      </c>
      <c r="L12518" t="str">
        <v>Prave et al. 2011; Hoffman et al. 2004; Grotzinger et al. 2005</v>
      </c>
      <c r="P12518" t="s">
        <v>243</v>
      </c>
      <c r="Q12518">
        <v>-5.2</v>
      </c>
      <c r="V12518">
        <v>1</v>
      </c>
      <c r="W12518" t="s">
        <v>1643</v>
      </c>
    </row>
    <row r="12519" spans="1:23" x14ac:dyDescent="0.3">
      <c r="A12519">
        <v>16322</v>
      </c>
      <c r="B12519" s="15" t="s">
        <v>1645</v>
      </c>
      <c r="C12519" t="str">
        <f>_xlfn.XLOOKUP($B12519, STANDARDS!$A:$A, STANDARDS!$B:$B,,0,2)</f>
        <v>La Fraque Mbr, Buschmannsklippe Fm, Witvlei Gp</v>
      </c>
      <c r="D12519" t="s">
        <v>1062</v>
      </c>
      <c r="E12519" t="s">
        <v>1171</v>
      </c>
      <c r="F12519">
        <v>18.100000000000001</v>
      </c>
      <c r="G12519">
        <v>-22.6</v>
      </c>
      <c r="H12519">
        <v>0.1</v>
      </c>
      <c r="I12519" t="s">
        <v>592</v>
      </c>
      <c r="J12519" cm="1">
        <f t="array" ref="J12519:L12519">_xlfn.XLOOKUP($C12519, AGE!$A:$A,AGE!$B:$D,,0,2)</f>
        <v>593.4</v>
      </c>
      <c r="K12519">
        <v>43.4</v>
      </c>
      <c r="L12519" t="str">
        <v>Prave et al. 2011; Hoffman et al. 2004; Grotzinger et al. 2005</v>
      </c>
      <c r="P12519" t="s">
        <v>243</v>
      </c>
      <c r="Q12519">
        <v>-5.7</v>
      </c>
      <c r="V12519">
        <v>1</v>
      </c>
      <c r="W12519" t="s">
        <v>1643</v>
      </c>
    </row>
    <row r="12520" spans="1:23" x14ac:dyDescent="0.3">
      <c r="A12520">
        <v>16323</v>
      </c>
      <c r="B12520" s="15" t="s">
        <v>1645</v>
      </c>
      <c r="C12520" t="str">
        <f>_xlfn.XLOOKUP($B12520, STANDARDS!$A:$A, STANDARDS!$B:$B,,0,2)</f>
        <v>La Fraque Mbr, Buschmannsklippe Fm, Witvlei Gp</v>
      </c>
      <c r="D12520" t="s">
        <v>1062</v>
      </c>
      <c r="E12520" t="s">
        <v>1171</v>
      </c>
      <c r="F12520">
        <v>18.100000000000001</v>
      </c>
      <c r="G12520">
        <v>-22.6</v>
      </c>
      <c r="H12520">
        <v>0.1</v>
      </c>
      <c r="I12520" t="s">
        <v>592</v>
      </c>
      <c r="J12520" cm="1">
        <f t="array" ref="J12520:L12520">_xlfn.XLOOKUP($C12520, AGE!$A:$A,AGE!$B:$D,,0,2)</f>
        <v>593.4</v>
      </c>
      <c r="K12520">
        <v>43.4</v>
      </c>
      <c r="L12520" t="str">
        <v>Prave et al. 2011; Hoffman et al. 2004; Grotzinger et al. 2005</v>
      </c>
      <c r="P12520" t="s">
        <v>243</v>
      </c>
      <c r="Q12520">
        <v>-5.2</v>
      </c>
      <c r="V12520">
        <v>1</v>
      </c>
      <c r="W12520" t="s">
        <v>1643</v>
      </c>
    </row>
    <row r="12521" spans="1:23" x14ac:dyDescent="0.3">
      <c r="A12521">
        <v>16324</v>
      </c>
      <c r="B12521" s="15" t="s">
        <v>1645</v>
      </c>
      <c r="C12521" t="str">
        <f>_xlfn.XLOOKUP($B12521, STANDARDS!$A:$A, STANDARDS!$B:$B,,0,2)</f>
        <v>La Fraque Mbr, Buschmannsklippe Fm, Witvlei Gp</v>
      </c>
      <c r="D12521" t="s">
        <v>1062</v>
      </c>
      <c r="E12521" t="s">
        <v>1171</v>
      </c>
      <c r="F12521">
        <v>18.100000000000001</v>
      </c>
      <c r="G12521">
        <v>-22.6</v>
      </c>
      <c r="H12521">
        <v>0.1</v>
      </c>
      <c r="I12521" t="s">
        <v>592</v>
      </c>
      <c r="J12521" cm="1">
        <f t="array" ref="J12521:L12521">_xlfn.XLOOKUP($C12521, AGE!$A:$A,AGE!$B:$D,,0,2)</f>
        <v>593.4</v>
      </c>
      <c r="K12521">
        <v>43.4</v>
      </c>
      <c r="L12521" t="str">
        <v>Prave et al. 2011; Hoffman et al. 2004; Grotzinger et al. 2005</v>
      </c>
      <c r="P12521" t="s">
        <v>243</v>
      </c>
      <c r="Q12521">
        <v>-4.9000000000000004</v>
      </c>
      <c r="V12521">
        <v>1</v>
      </c>
      <c r="W12521" t="s">
        <v>1643</v>
      </c>
    </row>
    <row r="12522" spans="1:23" x14ac:dyDescent="0.3">
      <c r="A12522">
        <v>16325</v>
      </c>
      <c r="B12522" s="15" t="s">
        <v>1645</v>
      </c>
      <c r="C12522" t="str">
        <f>_xlfn.XLOOKUP($B12522, STANDARDS!$A:$A, STANDARDS!$B:$B,,0,2)</f>
        <v>La Fraque Mbr, Buschmannsklippe Fm, Witvlei Gp</v>
      </c>
      <c r="D12522" t="s">
        <v>1062</v>
      </c>
      <c r="E12522" t="s">
        <v>1171</v>
      </c>
      <c r="F12522">
        <v>18.100000000000001</v>
      </c>
      <c r="G12522">
        <v>-22.6</v>
      </c>
      <c r="H12522">
        <v>0.1</v>
      </c>
      <c r="I12522" t="s">
        <v>592</v>
      </c>
      <c r="J12522" cm="1">
        <f t="array" ref="J12522:L12522">_xlfn.XLOOKUP($C12522, AGE!$A:$A,AGE!$B:$D,,0,2)</f>
        <v>593.4</v>
      </c>
      <c r="K12522">
        <v>43.4</v>
      </c>
      <c r="L12522" t="str">
        <v>Prave et al. 2011; Hoffman et al. 2004; Grotzinger et al. 2005</v>
      </c>
      <c r="P12522" t="s">
        <v>243</v>
      </c>
      <c r="Q12522">
        <v>-5.6</v>
      </c>
      <c r="V12522">
        <v>1</v>
      </c>
      <c r="W12522" t="s">
        <v>1643</v>
      </c>
    </row>
    <row r="12523" spans="1:23" x14ac:dyDescent="0.3">
      <c r="A12523">
        <v>16326</v>
      </c>
      <c r="B12523" s="15" t="s">
        <v>1645</v>
      </c>
      <c r="C12523" t="str">
        <f>_xlfn.XLOOKUP($B12523, STANDARDS!$A:$A, STANDARDS!$B:$B,,0,2)</f>
        <v>La Fraque Mbr, Buschmannsklippe Fm, Witvlei Gp</v>
      </c>
      <c r="D12523" t="s">
        <v>1062</v>
      </c>
      <c r="E12523" t="s">
        <v>1171</v>
      </c>
      <c r="F12523">
        <v>18.100000000000001</v>
      </c>
      <c r="G12523">
        <v>-22.6</v>
      </c>
      <c r="H12523">
        <v>0.1</v>
      </c>
      <c r="I12523" t="s">
        <v>592</v>
      </c>
      <c r="J12523" cm="1">
        <f t="array" ref="J12523:L12523">_xlfn.XLOOKUP($C12523, AGE!$A:$A,AGE!$B:$D,,0,2)</f>
        <v>593.4</v>
      </c>
      <c r="K12523">
        <v>43.4</v>
      </c>
      <c r="L12523" t="str">
        <v>Prave et al. 2011; Hoffman et al. 2004; Grotzinger et al. 2005</v>
      </c>
      <c r="P12523" t="s">
        <v>243</v>
      </c>
      <c r="Q12523">
        <v>-5.0999999999999996</v>
      </c>
      <c r="V12523">
        <v>1</v>
      </c>
      <c r="W12523" t="s">
        <v>1643</v>
      </c>
    </row>
    <row r="12524" spans="1:23" x14ac:dyDescent="0.3">
      <c r="A12524">
        <v>16327</v>
      </c>
      <c r="B12524" s="15" t="s">
        <v>1646</v>
      </c>
      <c r="C12524" t="str">
        <f>_xlfn.XLOOKUP($B12524, STANDARDS!$A:$A, STANDARDS!$B:$B,,0,2)</f>
        <v>Bildah Mbr, Buschmannsklippe Fm, Witvlei Gp</v>
      </c>
      <c r="D12524" t="s">
        <v>1062</v>
      </c>
      <c r="E12524" t="s">
        <v>1171</v>
      </c>
      <c r="F12524">
        <v>18.100000000000001</v>
      </c>
      <c r="G12524">
        <v>-22.6</v>
      </c>
      <c r="H12524">
        <v>0.1</v>
      </c>
      <c r="I12524" t="s">
        <v>592</v>
      </c>
      <c r="J12524" cm="1">
        <f t="array" ref="J12524:L12524">_xlfn.XLOOKUP($C12524, AGE!$A:$A,AGE!$B:$D,,0,2)</f>
        <v>593.4</v>
      </c>
      <c r="K12524">
        <v>43.4</v>
      </c>
      <c r="L12524" t="str">
        <v>Prave et al. 2011; Hoffman et al. 2004; Grotzinger et al. 2005</v>
      </c>
      <c r="M12524" t="s">
        <v>1649</v>
      </c>
      <c r="P12524" t="s">
        <v>243</v>
      </c>
      <c r="Q12524">
        <v>-5.6</v>
      </c>
      <c r="V12524">
        <v>1</v>
      </c>
      <c r="W12524" t="s">
        <v>1643</v>
      </c>
    </row>
    <row r="12525" spans="1:23" x14ac:dyDescent="0.3">
      <c r="A12525">
        <v>16328</v>
      </c>
      <c r="B12525" s="15" t="s">
        <v>1646</v>
      </c>
      <c r="C12525" t="str">
        <f>_xlfn.XLOOKUP($B12525, STANDARDS!$A:$A, STANDARDS!$B:$B,,0,2)</f>
        <v>Bildah Mbr, Buschmannsklippe Fm, Witvlei Gp</v>
      </c>
      <c r="D12525" t="s">
        <v>1062</v>
      </c>
      <c r="E12525" t="s">
        <v>1171</v>
      </c>
      <c r="F12525">
        <v>18.100000000000001</v>
      </c>
      <c r="G12525">
        <v>-22.6</v>
      </c>
      <c r="H12525">
        <v>0.1</v>
      </c>
      <c r="I12525" t="s">
        <v>592</v>
      </c>
      <c r="J12525" cm="1">
        <f t="array" ref="J12525:L12525">_xlfn.XLOOKUP($C12525, AGE!$A:$A,AGE!$B:$D,,0,2)</f>
        <v>593.4</v>
      </c>
      <c r="K12525">
        <v>43.4</v>
      </c>
      <c r="L12525" t="str">
        <v>Prave et al. 2011; Hoffman et al. 2004; Grotzinger et al. 2005</v>
      </c>
      <c r="M12525" t="s">
        <v>1649</v>
      </c>
      <c r="P12525" t="s">
        <v>243</v>
      </c>
      <c r="Q12525">
        <v>-5.0999999999999996</v>
      </c>
      <c r="V12525">
        <v>1</v>
      </c>
      <c r="W12525" t="s">
        <v>1643</v>
      </c>
    </row>
    <row r="12526" spans="1:23" x14ac:dyDescent="0.3">
      <c r="A12526">
        <v>16329</v>
      </c>
      <c r="B12526" s="15" t="s">
        <v>1646</v>
      </c>
      <c r="C12526" t="str">
        <f>_xlfn.XLOOKUP($B12526, STANDARDS!$A:$A, STANDARDS!$B:$B,,0,2)</f>
        <v>Bildah Mbr, Buschmannsklippe Fm, Witvlei Gp</v>
      </c>
      <c r="D12526" t="s">
        <v>1062</v>
      </c>
      <c r="E12526" t="s">
        <v>1171</v>
      </c>
      <c r="F12526">
        <v>18.100000000000001</v>
      </c>
      <c r="G12526">
        <v>-22.6</v>
      </c>
      <c r="H12526">
        <v>0.1</v>
      </c>
      <c r="I12526" t="s">
        <v>592</v>
      </c>
      <c r="J12526" cm="1">
        <f t="array" ref="J12526:L12526">_xlfn.XLOOKUP($C12526, AGE!$A:$A,AGE!$B:$D,,0,2)</f>
        <v>593.4</v>
      </c>
      <c r="K12526">
        <v>43.4</v>
      </c>
      <c r="L12526" t="str">
        <v>Prave et al. 2011; Hoffman et al. 2004; Grotzinger et al. 2005</v>
      </c>
      <c r="M12526" t="s">
        <v>1649</v>
      </c>
      <c r="P12526" t="s">
        <v>243</v>
      </c>
      <c r="Q12526">
        <v>-4.9000000000000004</v>
      </c>
      <c r="V12526">
        <v>1</v>
      </c>
      <c r="W12526" t="s">
        <v>1643</v>
      </c>
    </row>
    <row r="12527" spans="1:23" x14ac:dyDescent="0.3">
      <c r="A12527">
        <v>16330</v>
      </c>
      <c r="B12527" s="15" t="s">
        <v>1646</v>
      </c>
      <c r="C12527" t="str">
        <f>_xlfn.XLOOKUP($B12527, STANDARDS!$A:$A, STANDARDS!$B:$B,,0,2)</f>
        <v>Bildah Mbr, Buschmannsklippe Fm, Witvlei Gp</v>
      </c>
      <c r="D12527" t="s">
        <v>1062</v>
      </c>
      <c r="E12527" t="s">
        <v>1171</v>
      </c>
      <c r="F12527">
        <v>18.100000000000001</v>
      </c>
      <c r="G12527">
        <v>-22.6</v>
      </c>
      <c r="H12527">
        <v>0.1</v>
      </c>
      <c r="I12527" t="s">
        <v>592</v>
      </c>
      <c r="J12527" cm="1">
        <f t="array" ref="J12527:L12527">_xlfn.XLOOKUP($C12527, AGE!$A:$A,AGE!$B:$D,,0,2)</f>
        <v>593.4</v>
      </c>
      <c r="K12527">
        <v>43.4</v>
      </c>
      <c r="L12527" t="str">
        <v>Prave et al. 2011; Hoffman et al. 2004; Grotzinger et al. 2005</v>
      </c>
      <c r="M12527" t="s">
        <v>1649</v>
      </c>
      <c r="P12527" t="s">
        <v>243</v>
      </c>
      <c r="Q12527">
        <v>-4.5999999999999996</v>
      </c>
      <c r="V12527">
        <v>1</v>
      </c>
      <c r="W12527" t="s">
        <v>1643</v>
      </c>
    </row>
    <row r="12528" spans="1:23" x14ac:dyDescent="0.3">
      <c r="A12528">
        <v>16331</v>
      </c>
      <c r="B12528" s="15" t="s">
        <v>1646</v>
      </c>
      <c r="C12528" t="str">
        <f>_xlfn.XLOOKUP($B12528, STANDARDS!$A:$A, STANDARDS!$B:$B,,0,2)</f>
        <v>Bildah Mbr, Buschmannsklippe Fm, Witvlei Gp</v>
      </c>
      <c r="D12528" t="s">
        <v>1062</v>
      </c>
      <c r="E12528" t="s">
        <v>1171</v>
      </c>
      <c r="F12528">
        <v>18.100000000000001</v>
      </c>
      <c r="G12528">
        <v>-22.6</v>
      </c>
      <c r="H12528">
        <v>0.1</v>
      </c>
      <c r="I12528" t="s">
        <v>592</v>
      </c>
      <c r="J12528" cm="1">
        <f t="array" ref="J12528:L12528">_xlfn.XLOOKUP($C12528, AGE!$A:$A,AGE!$B:$D,,0,2)</f>
        <v>593.4</v>
      </c>
      <c r="K12528">
        <v>43.4</v>
      </c>
      <c r="L12528" t="str">
        <v>Prave et al. 2011; Hoffman et al. 2004; Grotzinger et al. 2005</v>
      </c>
      <c r="M12528" t="s">
        <v>1650</v>
      </c>
      <c r="P12528" t="s">
        <v>243</v>
      </c>
      <c r="Q12528">
        <v>-4.0999999999999996</v>
      </c>
      <c r="V12528">
        <v>1</v>
      </c>
      <c r="W12528" t="s">
        <v>1643</v>
      </c>
    </row>
    <row r="12529" spans="1:23" x14ac:dyDescent="0.3">
      <c r="A12529">
        <v>16332</v>
      </c>
      <c r="B12529" s="15" t="s">
        <v>1646</v>
      </c>
      <c r="C12529" t="str">
        <f>_xlfn.XLOOKUP($B12529, STANDARDS!$A:$A, STANDARDS!$B:$B,,0,2)</f>
        <v>Bildah Mbr, Buschmannsklippe Fm, Witvlei Gp</v>
      </c>
      <c r="D12529" t="s">
        <v>1062</v>
      </c>
      <c r="E12529" t="s">
        <v>1171</v>
      </c>
      <c r="F12529">
        <v>18.100000000000001</v>
      </c>
      <c r="G12529">
        <v>-22.6</v>
      </c>
      <c r="H12529">
        <v>0.1</v>
      </c>
      <c r="I12529" t="s">
        <v>592</v>
      </c>
      <c r="J12529" cm="1">
        <f t="array" ref="J12529:L12529">_xlfn.XLOOKUP($C12529, AGE!$A:$A,AGE!$B:$D,,0,2)</f>
        <v>593.4</v>
      </c>
      <c r="K12529">
        <v>43.4</v>
      </c>
      <c r="L12529" t="str">
        <v>Prave et al. 2011; Hoffman et al. 2004; Grotzinger et al. 2005</v>
      </c>
      <c r="M12529" t="s">
        <v>1650</v>
      </c>
      <c r="P12529" t="s">
        <v>243</v>
      </c>
      <c r="Q12529">
        <v>-3.9</v>
      </c>
      <c r="V12529">
        <v>1</v>
      </c>
      <c r="W12529" t="s">
        <v>1643</v>
      </c>
    </row>
    <row r="12530" spans="1:23" x14ac:dyDescent="0.3">
      <c r="A12530">
        <v>16333</v>
      </c>
      <c r="B12530" s="15" t="s">
        <v>1646</v>
      </c>
      <c r="C12530" t="str">
        <f>_xlfn.XLOOKUP($B12530, STANDARDS!$A:$A, STANDARDS!$B:$B,,0,2)</f>
        <v>Bildah Mbr, Buschmannsklippe Fm, Witvlei Gp</v>
      </c>
      <c r="D12530" t="s">
        <v>1062</v>
      </c>
      <c r="E12530" t="s">
        <v>1171</v>
      </c>
      <c r="F12530">
        <v>18.100000000000001</v>
      </c>
      <c r="G12530">
        <v>-22.6</v>
      </c>
      <c r="H12530">
        <v>0.1</v>
      </c>
      <c r="I12530" t="s">
        <v>592</v>
      </c>
      <c r="J12530" cm="1">
        <f t="array" ref="J12530:L12530">_xlfn.XLOOKUP($C12530, AGE!$A:$A,AGE!$B:$D,,0,2)</f>
        <v>593.4</v>
      </c>
      <c r="K12530">
        <v>43.4</v>
      </c>
      <c r="L12530" t="str">
        <v>Prave et al. 2011; Hoffman et al. 2004; Grotzinger et al. 2005</v>
      </c>
      <c r="M12530" t="s">
        <v>1650</v>
      </c>
      <c r="P12530" t="s">
        <v>243</v>
      </c>
      <c r="Q12530">
        <v>-4.2</v>
      </c>
      <c r="V12530">
        <v>1</v>
      </c>
      <c r="W12530" t="s">
        <v>1643</v>
      </c>
    </row>
    <row r="12531" spans="1:23" x14ac:dyDescent="0.3">
      <c r="A12531">
        <v>16334</v>
      </c>
      <c r="B12531" s="15" t="s">
        <v>1646</v>
      </c>
      <c r="C12531" t="str">
        <f>_xlfn.XLOOKUP($B12531, STANDARDS!$A:$A, STANDARDS!$B:$B,,0,2)</f>
        <v>Bildah Mbr, Buschmannsklippe Fm, Witvlei Gp</v>
      </c>
      <c r="D12531" t="s">
        <v>1062</v>
      </c>
      <c r="E12531" t="s">
        <v>1171</v>
      </c>
      <c r="F12531">
        <v>18.100000000000001</v>
      </c>
      <c r="G12531">
        <v>-22.6</v>
      </c>
      <c r="H12531">
        <v>0.1</v>
      </c>
      <c r="I12531" t="s">
        <v>592</v>
      </c>
      <c r="J12531" cm="1">
        <f t="array" ref="J12531:L12531">_xlfn.XLOOKUP($C12531, AGE!$A:$A,AGE!$B:$D,,0,2)</f>
        <v>593.4</v>
      </c>
      <c r="K12531">
        <v>43.4</v>
      </c>
      <c r="L12531" t="str">
        <v>Prave et al. 2011; Hoffman et al. 2004; Grotzinger et al. 2005</v>
      </c>
      <c r="M12531" t="s">
        <v>1650</v>
      </c>
      <c r="P12531" t="s">
        <v>243</v>
      </c>
      <c r="Q12531">
        <v>-4.9000000000000004</v>
      </c>
      <c r="V12531">
        <v>1</v>
      </c>
      <c r="W12531" t="s">
        <v>1643</v>
      </c>
    </row>
    <row r="12532" spans="1:23" x14ac:dyDescent="0.3">
      <c r="A12532">
        <v>16335</v>
      </c>
      <c r="B12532" s="15" t="s">
        <v>1646</v>
      </c>
      <c r="C12532" t="str">
        <f>_xlfn.XLOOKUP($B12532, STANDARDS!$A:$A, STANDARDS!$B:$B,,0,2)</f>
        <v>Bildah Mbr, Buschmannsklippe Fm, Witvlei Gp</v>
      </c>
      <c r="D12532" t="s">
        <v>1062</v>
      </c>
      <c r="E12532" t="s">
        <v>1171</v>
      </c>
      <c r="F12532">
        <v>18.100000000000001</v>
      </c>
      <c r="G12532">
        <v>-22.6</v>
      </c>
      <c r="H12532">
        <v>0.1</v>
      </c>
      <c r="I12532" t="s">
        <v>592</v>
      </c>
      <c r="J12532" cm="1">
        <f t="array" ref="J12532:L12532">_xlfn.XLOOKUP($C12532, AGE!$A:$A,AGE!$B:$D,,0,2)</f>
        <v>593.4</v>
      </c>
      <c r="K12532">
        <v>43.4</v>
      </c>
      <c r="L12532" t="str">
        <v>Prave et al. 2011; Hoffman et al. 2004; Grotzinger et al. 2005</v>
      </c>
      <c r="M12532" t="s">
        <v>1650</v>
      </c>
      <c r="P12532" t="s">
        <v>243</v>
      </c>
      <c r="Q12532">
        <v>-4.9000000000000004</v>
      </c>
      <c r="V12532">
        <v>1</v>
      </c>
      <c r="W12532" t="s">
        <v>1643</v>
      </c>
    </row>
    <row r="12533" spans="1:23" x14ac:dyDescent="0.3">
      <c r="A12533">
        <v>16336</v>
      </c>
      <c r="B12533" s="15" t="s">
        <v>1646</v>
      </c>
      <c r="C12533" t="str">
        <f>_xlfn.XLOOKUP($B12533, STANDARDS!$A:$A, STANDARDS!$B:$B,,0,2)</f>
        <v>Bildah Mbr, Buschmannsklippe Fm, Witvlei Gp</v>
      </c>
      <c r="D12533" t="s">
        <v>1062</v>
      </c>
      <c r="E12533" t="s">
        <v>1171</v>
      </c>
      <c r="F12533">
        <v>18.100000000000001</v>
      </c>
      <c r="G12533">
        <v>-22.6</v>
      </c>
      <c r="H12533">
        <v>0.1</v>
      </c>
      <c r="I12533" t="s">
        <v>592</v>
      </c>
      <c r="J12533" cm="1">
        <f t="array" ref="J12533:L12533">_xlfn.XLOOKUP($C12533, AGE!$A:$A,AGE!$B:$D,,0,2)</f>
        <v>593.4</v>
      </c>
      <c r="K12533">
        <v>43.4</v>
      </c>
      <c r="L12533" t="str">
        <v>Prave et al. 2011; Hoffman et al. 2004; Grotzinger et al. 2005</v>
      </c>
      <c r="M12533" t="s">
        <v>1650</v>
      </c>
      <c r="P12533" t="s">
        <v>243</v>
      </c>
      <c r="Q12533">
        <v>-4.9000000000000004</v>
      </c>
      <c r="V12533">
        <v>1</v>
      </c>
      <c r="W12533" t="s">
        <v>1643</v>
      </c>
    </row>
    <row r="12534" spans="1:23" x14ac:dyDescent="0.3">
      <c r="A12534">
        <v>16337</v>
      </c>
      <c r="B12534" s="15" t="s">
        <v>1646</v>
      </c>
      <c r="C12534" t="str">
        <f>_xlfn.XLOOKUP($B12534, STANDARDS!$A:$A, STANDARDS!$B:$B,,0,2)</f>
        <v>Bildah Mbr, Buschmannsklippe Fm, Witvlei Gp</v>
      </c>
      <c r="D12534" t="s">
        <v>1062</v>
      </c>
      <c r="E12534" t="s">
        <v>1171</v>
      </c>
      <c r="F12534">
        <v>18.100000000000001</v>
      </c>
      <c r="G12534">
        <v>-22.6</v>
      </c>
      <c r="H12534">
        <v>0.1</v>
      </c>
      <c r="I12534" t="s">
        <v>592</v>
      </c>
      <c r="J12534" cm="1">
        <f t="array" ref="J12534:L12534">_xlfn.XLOOKUP($C12534, AGE!$A:$A,AGE!$B:$D,,0,2)</f>
        <v>593.4</v>
      </c>
      <c r="K12534">
        <v>43.4</v>
      </c>
      <c r="L12534" t="str">
        <v>Prave et al. 2011; Hoffman et al. 2004; Grotzinger et al. 2005</v>
      </c>
      <c r="M12534" t="s">
        <v>1650</v>
      </c>
      <c r="P12534" t="s">
        <v>243</v>
      </c>
      <c r="Q12534">
        <v>-5</v>
      </c>
      <c r="V12534">
        <v>1</v>
      </c>
      <c r="W12534" t="s">
        <v>1643</v>
      </c>
    </row>
    <row r="12535" spans="1:23" x14ac:dyDescent="0.3">
      <c r="A12535">
        <v>16338</v>
      </c>
      <c r="B12535" s="15" t="s">
        <v>1646</v>
      </c>
      <c r="C12535" t="str">
        <f>_xlfn.XLOOKUP($B12535, STANDARDS!$A:$A, STANDARDS!$B:$B,,0,2)</f>
        <v>Bildah Mbr, Buschmannsklippe Fm, Witvlei Gp</v>
      </c>
      <c r="D12535" t="s">
        <v>1062</v>
      </c>
      <c r="E12535" t="s">
        <v>1171</v>
      </c>
      <c r="F12535">
        <v>18.100000000000001</v>
      </c>
      <c r="G12535">
        <v>-22.6</v>
      </c>
      <c r="H12535">
        <v>0.1</v>
      </c>
      <c r="I12535" t="s">
        <v>592</v>
      </c>
      <c r="J12535" cm="1">
        <f t="array" ref="J12535:L12535">_xlfn.XLOOKUP($C12535, AGE!$A:$A,AGE!$B:$D,,0,2)</f>
        <v>593.4</v>
      </c>
      <c r="K12535">
        <v>43.4</v>
      </c>
      <c r="L12535" t="str">
        <v>Prave et al. 2011; Hoffman et al. 2004; Grotzinger et al. 2005</v>
      </c>
      <c r="M12535" t="s">
        <v>1641</v>
      </c>
      <c r="P12535" t="s">
        <v>243</v>
      </c>
      <c r="Q12535">
        <v>-3.9</v>
      </c>
      <c r="V12535">
        <v>1</v>
      </c>
      <c r="W12535" t="s">
        <v>1643</v>
      </c>
    </row>
    <row r="12536" spans="1:23" x14ac:dyDescent="0.3">
      <c r="A12536">
        <v>16339</v>
      </c>
      <c r="B12536" s="15" t="s">
        <v>1646</v>
      </c>
      <c r="C12536" t="str">
        <f>_xlfn.XLOOKUP($B12536, STANDARDS!$A:$A, STANDARDS!$B:$B,,0,2)</f>
        <v>Bildah Mbr, Buschmannsklippe Fm, Witvlei Gp</v>
      </c>
      <c r="D12536" t="s">
        <v>1062</v>
      </c>
      <c r="E12536" t="s">
        <v>1171</v>
      </c>
      <c r="F12536">
        <v>18.100000000000001</v>
      </c>
      <c r="G12536">
        <v>-22.6</v>
      </c>
      <c r="H12536">
        <v>0.1</v>
      </c>
      <c r="I12536" t="s">
        <v>592</v>
      </c>
      <c r="J12536" cm="1">
        <f t="array" ref="J12536:L12536">_xlfn.XLOOKUP($C12536, AGE!$A:$A,AGE!$B:$D,,0,2)</f>
        <v>593.4</v>
      </c>
      <c r="K12536">
        <v>43.4</v>
      </c>
      <c r="L12536" t="str">
        <v>Prave et al. 2011; Hoffman et al. 2004; Grotzinger et al. 2005</v>
      </c>
      <c r="M12536" t="s">
        <v>1641</v>
      </c>
      <c r="P12536" t="s">
        <v>243</v>
      </c>
      <c r="Q12536">
        <v>-4.5</v>
      </c>
      <c r="V12536">
        <v>1</v>
      </c>
      <c r="W12536" t="s">
        <v>1643</v>
      </c>
    </row>
    <row r="12537" spans="1:23" x14ac:dyDescent="0.3">
      <c r="A12537">
        <v>16340</v>
      </c>
      <c r="B12537" s="15" t="s">
        <v>1646</v>
      </c>
      <c r="C12537" t="str">
        <f>_xlfn.XLOOKUP($B12537, STANDARDS!$A:$A, STANDARDS!$B:$B,,0,2)</f>
        <v>Bildah Mbr, Buschmannsklippe Fm, Witvlei Gp</v>
      </c>
      <c r="D12537" t="s">
        <v>1062</v>
      </c>
      <c r="E12537" t="s">
        <v>1171</v>
      </c>
      <c r="F12537">
        <v>18.100000000000001</v>
      </c>
      <c r="G12537">
        <v>-22.6</v>
      </c>
      <c r="H12537">
        <v>0.1</v>
      </c>
      <c r="I12537" t="s">
        <v>592</v>
      </c>
      <c r="J12537" cm="1">
        <f t="array" ref="J12537:L12537">_xlfn.XLOOKUP($C12537, AGE!$A:$A,AGE!$B:$D,,0,2)</f>
        <v>593.4</v>
      </c>
      <c r="K12537">
        <v>43.4</v>
      </c>
      <c r="L12537" t="str">
        <v>Prave et al. 2011; Hoffman et al. 2004; Grotzinger et al. 2005</v>
      </c>
      <c r="M12537" t="s">
        <v>1641</v>
      </c>
      <c r="P12537" t="s">
        <v>243</v>
      </c>
      <c r="Q12537">
        <v>-4</v>
      </c>
      <c r="V12537">
        <v>1</v>
      </c>
      <c r="W12537" t="s">
        <v>1643</v>
      </c>
    </row>
    <row r="12538" spans="1:23" x14ac:dyDescent="0.3">
      <c r="A12538">
        <v>16341</v>
      </c>
      <c r="B12538" s="15" t="s">
        <v>1646</v>
      </c>
      <c r="C12538" t="str">
        <f>_xlfn.XLOOKUP($B12538, STANDARDS!$A:$A, STANDARDS!$B:$B,,0,2)</f>
        <v>Bildah Mbr, Buschmannsklippe Fm, Witvlei Gp</v>
      </c>
      <c r="D12538" t="s">
        <v>1062</v>
      </c>
      <c r="E12538" t="s">
        <v>1171</v>
      </c>
      <c r="F12538">
        <v>18.100000000000001</v>
      </c>
      <c r="G12538">
        <v>-22.6</v>
      </c>
      <c r="H12538">
        <v>0.1</v>
      </c>
      <c r="I12538" t="s">
        <v>592</v>
      </c>
      <c r="J12538" cm="1">
        <f t="array" ref="J12538:L12538">_xlfn.XLOOKUP($C12538, AGE!$A:$A,AGE!$B:$D,,0,2)</f>
        <v>593.4</v>
      </c>
      <c r="K12538">
        <v>43.4</v>
      </c>
      <c r="L12538" t="str">
        <v>Prave et al. 2011; Hoffman et al. 2004; Grotzinger et al. 2005</v>
      </c>
      <c r="M12538" t="s">
        <v>1641</v>
      </c>
      <c r="P12538" t="s">
        <v>243</v>
      </c>
      <c r="Q12538">
        <v>-3.8</v>
      </c>
      <c r="V12538">
        <v>1</v>
      </c>
      <c r="W12538" t="s">
        <v>1643</v>
      </c>
    </row>
    <row r="12539" spans="1:23" x14ac:dyDescent="0.3">
      <c r="A12539">
        <v>16342</v>
      </c>
      <c r="B12539" s="15" t="s">
        <v>1646</v>
      </c>
      <c r="C12539" t="str">
        <f>_xlfn.XLOOKUP($B12539, STANDARDS!$A:$A, STANDARDS!$B:$B,,0,2)</f>
        <v>Bildah Mbr, Buschmannsklippe Fm, Witvlei Gp</v>
      </c>
      <c r="D12539" t="s">
        <v>1062</v>
      </c>
      <c r="E12539" t="s">
        <v>1171</v>
      </c>
      <c r="F12539">
        <v>18.100000000000001</v>
      </c>
      <c r="G12539">
        <v>-22.6</v>
      </c>
      <c r="H12539">
        <v>0.1</v>
      </c>
      <c r="I12539" t="s">
        <v>592</v>
      </c>
      <c r="J12539" cm="1">
        <f t="array" ref="J12539:L12539">_xlfn.XLOOKUP($C12539, AGE!$A:$A,AGE!$B:$D,,0,2)</f>
        <v>593.4</v>
      </c>
      <c r="K12539">
        <v>43.4</v>
      </c>
      <c r="L12539" t="str">
        <v>Prave et al. 2011; Hoffman et al. 2004; Grotzinger et al. 2005</v>
      </c>
      <c r="M12539" t="s">
        <v>1641</v>
      </c>
      <c r="P12539" t="s">
        <v>243</v>
      </c>
      <c r="Q12539">
        <v>-3.3</v>
      </c>
      <c r="V12539">
        <v>1</v>
      </c>
      <c r="W12539" t="s">
        <v>1643</v>
      </c>
    </row>
    <row r="12540" spans="1:23" x14ac:dyDescent="0.3">
      <c r="A12540">
        <v>16343</v>
      </c>
      <c r="B12540" s="15" t="s">
        <v>1646</v>
      </c>
      <c r="C12540" t="str">
        <f>_xlfn.XLOOKUP($B12540, STANDARDS!$A:$A, STANDARDS!$B:$B,,0,2)</f>
        <v>Bildah Mbr, Buschmannsklippe Fm, Witvlei Gp</v>
      </c>
      <c r="D12540" t="s">
        <v>1062</v>
      </c>
      <c r="E12540" t="s">
        <v>1171</v>
      </c>
      <c r="F12540">
        <v>18.100000000000001</v>
      </c>
      <c r="G12540">
        <v>-22.6</v>
      </c>
      <c r="H12540">
        <v>0.1</v>
      </c>
      <c r="I12540" t="s">
        <v>592</v>
      </c>
      <c r="J12540" cm="1">
        <f t="array" ref="J12540:L12540">_xlfn.XLOOKUP($C12540, AGE!$A:$A,AGE!$B:$D,,0,2)</f>
        <v>593.4</v>
      </c>
      <c r="K12540">
        <v>43.4</v>
      </c>
      <c r="L12540" t="str">
        <v>Prave et al. 2011; Hoffman et al. 2004; Grotzinger et al. 2005</v>
      </c>
      <c r="M12540" t="s">
        <v>1641</v>
      </c>
      <c r="P12540" t="s">
        <v>243</v>
      </c>
      <c r="Q12540">
        <v>-3.3</v>
      </c>
      <c r="V12540">
        <v>1</v>
      </c>
      <c r="W12540" t="s">
        <v>1643</v>
      </c>
    </row>
    <row r="12541" spans="1:23" x14ac:dyDescent="0.3">
      <c r="A12541">
        <v>16344</v>
      </c>
      <c r="B12541" s="15" t="s">
        <v>1646</v>
      </c>
      <c r="C12541" t="str">
        <f>_xlfn.XLOOKUP($B12541, STANDARDS!$A:$A, STANDARDS!$B:$B,,0,2)</f>
        <v>Bildah Mbr, Buschmannsklippe Fm, Witvlei Gp</v>
      </c>
      <c r="D12541" t="s">
        <v>1062</v>
      </c>
      <c r="E12541" t="s">
        <v>1171</v>
      </c>
      <c r="F12541">
        <v>18.100000000000001</v>
      </c>
      <c r="G12541">
        <v>-22.6</v>
      </c>
      <c r="H12541">
        <v>0.1</v>
      </c>
      <c r="I12541" t="s">
        <v>592</v>
      </c>
      <c r="J12541" cm="1">
        <f t="array" ref="J12541:L12541">_xlfn.XLOOKUP($C12541, AGE!$A:$A,AGE!$B:$D,,0,2)</f>
        <v>593.4</v>
      </c>
      <c r="K12541">
        <v>43.4</v>
      </c>
      <c r="L12541" t="str">
        <v>Prave et al. 2011; Hoffman et al. 2004; Grotzinger et al. 2005</v>
      </c>
      <c r="M12541" t="s">
        <v>1641</v>
      </c>
      <c r="P12541" t="s">
        <v>243</v>
      </c>
      <c r="Q12541">
        <v>-3.2</v>
      </c>
      <c r="V12541">
        <v>1</v>
      </c>
      <c r="W12541" t="s">
        <v>1643</v>
      </c>
    </row>
    <row r="12542" spans="1:23" x14ac:dyDescent="0.3">
      <c r="A12542">
        <v>16345</v>
      </c>
      <c r="B12542" s="15" t="s">
        <v>1646</v>
      </c>
      <c r="C12542" t="str">
        <f>_xlfn.XLOOKUP($B12542, STANDARDS!$A:$A, STANDARDS!$B:$B,,0,2)</f>
        <v>Bildah Mbr, Buschmannsklippe Fm, Witvlei Gp</v>
      </c>
      <c r="D12542" t="s">
        <v>1062</v>
      </c>
      <c r="E12542" t="s">
        <v>1171</v>
      </c>
      <c r="F12542">
        <v>18.100000000000001</v>
      </c>
      <c r="G12542">
        <v>-22.6</v>
      </c>
      <c r="H12542">
        <v>0.1</v>
      </c>
      <c r="I12542" t="s">
        <v>592</v>
      </c>
      <c r="J12542" cm="1">
        <f t="array" ref="J12542:L12542">_xlfn.XLOOKUP($C12542, AGE!$A:$A,AGE!$B:$D,,0,2)</f>
        <v>593.4</v>
      </c>
      <c r="K12542">
        <v>43.4</v>
      </c>
      <c r="L12542" t="str">
        <v>Prave et al. 2011; Hoffman et al. 2004; Grotzinger et al. 2005</v>
      </c>
      <c r="M12542" t="s">
        <v>1641</v>
      </c>
      <c r="P12542" t="s">
        <v>243</v>
      </c>
      <c r="Q12542">
        <v>-3.3</v>
      </c>
      <c r="V12542">
        <v>1</v>
      </c>
      <c r="W12542" t="s">
        <v>1643</v>
      </c>
    </row>
    <row r="12543" spans="1:23" x14ac:dyDescent="0.3">
      <c r="A12543">
        <v>16346</v>
      </c>
      <c r="B12543" s="15" t="s">
        <v>1646</v>
      </c>
      <c r="C12543" t="str">
        <f>_xlfn.XLOOKUP($B12543, STANDARDS!$A:$A, STANDARDS!$B:$B,,0,2)</f>
        <v>Bildah Mbr, Buschmannsklippe Fm, Witvlei Gp</v>
      </c>
      <c r="D12543" t="s">
        <v>1062</v>
      </c>
      <c r="E12543" t="s">
        <v>1171</v>
      </c>
      <c r="F12543">
        <v>18.100000000000001</v>
      </c>
      <c r="G12543">
        <v>-22.6</v>
      </c>
      <c r="H12543">
        <v>0.1</v>
      </c>
      <c r="I12543" t="s">
        <v>592</v>
      </c>
      <c r="J12543" cm="1">
        <f t="array" ref="J12543:L12543">_xlfn.XLOOKUP($C12543, AGE!$A:$A,AGE!$B:$D,,0,2)</f>
        <v>593.4</v>
      </c>
      <c r="K12543">
        <v>43.4</v>
      </c>
      <c r="L12543" t="str">
        <v>Prave et al. 2011; Hoffman et al. 2004; Grotzinger et al. 2005</v>
      </c>
      <c r="M12543" t="s">
        <v>1641</v>
      </c>
      <c r="P12543" t="s">
        <v>243</v>
      </c>
      <c r="Q12543">
        <v>-4.4000000000000004</v>
      </c>
      <c r="V12543">
        <v>1</v>
      </c>
      <c r="W12543" t="s">
        <v>1643</v>
      </c>
    </row>
    <row r="12544" spans="1:23" x14ac:dyDescent="0.3">
      <c r="A12544">
        <v>16347</v>
      </c>
      <c r="B12544" s="15" t="s">
        <v>1646</v>
      </c>
      <c r="C12544" t="str">
        <f>_xlfn.XLOOKUP($B12544, STANDARDS!$A:$A, STANDARDS!$B:$B,,0,2)</f>
        <v>Bildah Mbr, Buschmannsklippe Fm, Witvlei Gp</v>
      </c>
      <c r="D12544" t="s">
        <v>1062</v>
      </c>
      <c r="E12544" t="s">
        <v>1171</v>
      </c>
      <c r="F12544">
        <v>18.100000000000001</v>
      </c>
      <c r="G12544">
        <v>-22.6</v>
      </c>
      <c r="H12544">
        <v>0.1</v>
      </c>
      <c r="I12544" t="s">
        <v>592</v>
      </c>
      <c r="J12544" cm="1">
        <f t="array" ref="J12544:L12544">_xlfn.XLOOKUP($C12544, AGE!$A:$A,AGE!$B:$D,,0,2)</f>
        <v>593.4</v>
      </c>
      <c r="K12544">
        <v>43.4</v>
      </c>
      <c r="L12544" t="str">
        <v>Prave et al. 2011; Hoffman et al. 2004; Grotzinger et al. 2005</v>
      </c>
      <c r="M12544" t="s">
        <v>1641</v>
      </c>
      <c r="P12544" t="s">
        <v>243</v>
      </c>
      <c r="Q12544">
        <v>-3.1</v>
      </c>
      <c r="V12544">
        <v>1</v>
      </c>
      <c r="W12544" t="s">
        <v>1643</v>
      </c>
    </row>
    <row r="12545" spans="1:23" x14ac:dyDescent="0.3">
      <c r="A12545">
        <v>16348</v>
      </c>
      <c r="B12545" s="15" t="s">
        <v>1646</v>
      </c>
      <c r="C12545" t="str">
        <f>_xlfn.XLOOKUP($B12545, STANDARDS!$A:$A, STANDARDS!$B:$B,,0,2)</f>
        <v>Bildah Mbr, Buschmannsklippe Fm, Witvlei Gp</v>
      </c>
      <c r="D12545" t="s">
        <v>1062</v>
      </c>
      <c r="E12545" t="s">
        <v>1171</v>
      </c>
      <c r="F12545">
        <v>18.100000000000001</v>
      </c>
      <c r="G12545">
        <v>-22.6</v>
      </c>
      <c r="H12545">
        <v>0.1</v>
      </c>
      <c r="I12545" t="s">
        <v>592</v>
      </c>
      <c r="J12545" cm="1">
        <f t="array" ref="J12545:L12545">_xlfn.XLOOKUP($C12545, AGE!$A:$A,AGE!$B:$D,,0,2)</f>
        <v>593.4</v>
      </c>
      <c r="K12545">
        <v>43.4</v>
      </c>
      <c r="L12545" t="str">
        <v>Prave et al. 2011; Hoffman et al. 2004; Grotzinger et al. 2005</v>
      </c>
      <c r="M12545" t="s">
        <v>1641</v>
      </c>
      <c r="P12545" t="s">
        <v>243</v>
      </c>
      <c r="Q12545">
        <v>-3.5</v>
      </c>
      <c r="V12545">
        <v>1</v>
      </c>
      <c r="W12545" t="s">
        <v>1643</v>
      </c>
    </row>
    <row r="12546" spans="1:23" x14ac:dyDescent="0.3">
      <c r="A12546">
        <v>16349</v>
      </c>
      <c r="B12546" s="15" t="s">
        <v>1646</v>
      </c>
      <c r="C12546" t="str">
        <f>_xlfn.XLOOKUP($B12546, STANDARDS!$A:$A, STANDARDS!$B:$B,,0,2)</f>
        <v>Bildah Mbr, Buschmannsklippe Fm, Witvlei Gp</v>
      </c>
      <c r="D12546" t="s">
        <v>1062</v>
      </c>
      <c r="E12546" t="s">
        <v>1171</v>
      </c>
      <c r="F12546">
        <v>18.100000000000001</v>
      </c>
      <c r="G12546">
        <v>-22.6</v>
      </c>
      <c r="H12546">
        <v>0.1</v>
      </c>
      <c r="I12546" t="s">
        <v>592</v>
      </c>
      <c r="J12546" cm="1">
        <f t="array" ref="J12546:L12546">_xlfn.XLOOKUP($C12546, AGE!$A:$A,AGE!$B:$D,,0,2)</f>
        <v>593.4</v>
      </c>
      <c r="K12546">
        <v>43.4</v>
      </c>
      <c r="L12546" t="str">
        <v>Prave et al. 2011; Hoffman et al. 2004; Grotzinger et al. 2005</v>
      </c>
      <c r="M12546" t="s">
        <v>1641</v>
      </c>
      <c r="P12546" t="s">
        <v>243</v>
      </c>
      <c r="Q12546">
        <v>-4</v>
      </c>
      <c r="V12546">
        <v>1</v>
      </c>
      <c r="W12546" t="s">
        <v>1643</v>
      </c>
    </row>
    <row r="12547" spans="1:23" x14ac:dyDescent="0.3">
      <c r="A12547">
        <v>16350</v>
      </c>
      <c r="B12547" s="15" t="s">
        <v>1646</v>
      </c>
      <c r="C12547" t="str">
        <f>_xlfn.XLOOKUP($B12547, STANDARDS!$A:$A, STANDARDS!$B:$B,,0,2)</f>
        <v>Bildah Mbr, Buschmannsklippe Fm, Witvlei Gp</v>
      </c>
      <c r="D12547" t="s">
        <v>1062</v>
      </c>
      <c r="E12547" t="s">
        <v>1171</v>
      </c>
      <c r="F12547">
        <v>18.100000000000001</v>
      </c>
      <c r="G12547">
        <v>-22.6</v>
      </c>
      <c r="H12547">
        <v>0.1</v>
      </c>
      <c r="I12547" t="s">
        <v>592</v>
      </c>
      <c r="J12547" cm="1">
        <f t="array" ref="J12547:L12547">_xlfn.XLOOKUP($C12547, AGE!$A:$A,AGE!$B:$D,,0,2)</f>
        <v>593.4</v>
      </c>
      <c r="K12547">
        <v>43.4</v>
      </c>
      <c r="L12547" t="str">
        <v>Prave et al. 2011; Hoffman et al. 2004; Grotzinger et al. 2005</v>
      </c>
      <c r="M12547" t="s">
        <v>1641</v>
      </c>
      <c r="P12547" t="s">
        <v>243</v>
      </c>
      <c r="Q12547">
        <v>-3.4</v>
      </c>
      <c r="V12547">
        <v>1</v>
      </c>
      <c r="W12547" t="s">
        <v>1643</v>
      </c>
    </row>
    <row r="12548" spans="1:23" x14ac:dyDescent="0.3">
      <c r="A12548">
        <v>16351</v>
      </c>
      <c r="B12548" s="15" t="s">
        <v>1647</v>
      </c>
      <c r="C12548" t="str">
        <f>_xlfn.XLOOKUP($B12548, STANDARDS!$A:$A, STANDARDS!$B:$B,,0,2)</f>
        <v>Tsabisis Fm</v>
      </c>
      <c r="D12548" t="s">
        <v>1062</v>
      </c>
      <c r="E12548" t="s">
        <v>1171</v>
      </c>
      <c r="F12548">
        <v>16.2</v>
      </c>
      <c r="G12548">
        <v>-24.1</v>
      </c>
      <c r="H12548">
        <v>0.1</v>
      </c>
      <c r="I12548" t="s">
        <v>592</v>
      </c>
      <c r="J12548" cm="1">
        <f t="array" ref="J12548:L12548">_xlfn.XLOOKUP($C12548, AGE!$A:$A,AGE!$B:$D,,0,2)</f>
        <v>651</v>
      </c>
      <c r="K12548">
        <v>11</v>
      </c>
      <c r="L12548" t="str">
        <v>Hohl et al. 2022; Rooney et al. 2020a in Hoffman et al. 2021 Earth Science Reviews</v>
      </c>
      <c r="M12548" t="s">
        <v>1636</v>
      </c>
      <c r="P12548" t="s">
        <v>243</v>
      </c>
      <c r="Q12548">
        <v>-3.5</v>
      </c>
      <c r="V12548">
        <v>1</v>
      </c>
      <c r="W12548" t="s">
        <v>1643</v>
      </c>
    </row>
    <row r="12549" spans="1:23" x14ac:dyDescent="0.3">
      <c r="A12549">
        <v>16352</v>
      </c>
      <c r="B12549" s="15" t="s">
        <v>1647</v>
      </c>
      <c r="C12549" t="str">
        <f>_xlfn.XLOOKUP($B12549, STANDARDS!$A:$A, STANDARDS!$B:$B,,0,2)</f>
        <v>Tsabisis Fm</v>
      </c>
      <c r="D12549" t="s">
        <v>1062</v>
      </c>
      <c r="E12549" t="s">
        <v>1171</v>
      </c>
      <c r="F12549">
        <v>16.2</v>
      </c>
      <c r="G12549">
        <v>-24.1</v>
      </c>
      <c r="H12549">
        <v>0.1</v>
      </c>
      <c r="I12549" t="s">
        <v>592</v>
      </c>
      <c r="J12549" cm="1">
        <f t="array" ref="J12549:L12549">_xlfn.XLOOKUP($C12549, AGE!$A:$A,AGE!$B:$D,,0,2)</f>
        <v>651</v>
      </c>
      <c r="K12549">
        <v>11</v>
      </c>
      <c r="L12549" t="str">
        <v>Hohl et al. 2022; Rooney et al. 2020a in Hoffman et al. 2021 Earth Science Reviews</v>
      </c>
      <c r="M12549" t="s">
        <v>1636</v>
      </c>
      <c r="P12549" t="s">
        <v>243</v>
      </c>
      <c r="Q12549">
        <v>-3</v>
      </c>
      <c r="V12549">
        <v>1</v>
      </c>
      <c r="W12549" t="s">
        <v>1643</v>
      </c>
    </row>
    <row r="12550" spans="1:23" x14ac:dyDescent="0.3">
      <c r="A12550">
        <v>16353</v>
      </c>
      <c r="B12550" s="15" t="s">
        <v>1647</v>
      </c>
      <c r="C12550" t="str">
        <f>_xlfn.XLOOKUP($B12550, STANDARDS!$A:$A, STANDARDS!$B:$B,,0,2)</f>
        <v>Tsabisis Fm</v>
      </c>
      <c r="D12550" t="s">
        <v>1062</v>
      </c>
      <c r="E12550" t="s">
        <v>1171</v>
      </c>
      <c r="F12550">
        <v>16.2</v>
      </c>
      <c r="G12550">
        <v>-24.1</v>
      </c>
      <c r="H12550">
        <v>0.1</v>
      </c>
      <c r="I12550" t="s">
        <v>592</v>
      </c>
      <c r="J12550" cm="1">
        <f t="array" ref="J12550:L12550">_xlfn.XLOOKUP($C12550, AGE!$A:$A,AGE!$B:$D,,0,2)</f>
        <v>651</v>
      </c>
      <c r="K12550">
        <v>11</v>
      </c>
      <c r="L12550" t="str">
        <v>Hohl et al. 2022; Rooney et al. 2020a in Hoffman et al. 2021 Earth Science Reviews</v>
      </c>
      <c r="M12550" t="s">
        <v>1636</v>
      </c>
      <c r="P12550" t="s">
        <v>243</v>
      </c>
      <c r="Q12550">
        <v>-3.1</v>
      </c>
      <c r="V12550">
        <v>1</v>
      </c>
      <c r="W12550" t="s">
        <v>1643</v>
      </c>
    </row>
    <row r="12551" spans="1:23" x14ac:dyDescent="0.3">
      <c r="A12551">
        <v>16354</v>
      </c>
      <c r="B12551" s="15" t="s">
        <v>1647</v>
      </c>
      <c r="C12551" t="str">
        <f>_xlfn.XLOOKUP($B12551, STANDARDS!$A:$A, STANDARDS!$B:$B,,0,2)</f>
        <v>Tsabisis Fm</v>
      </c>
      <c r="D12551" t="s">
        <v>1062</v>
      </c>
      <c r="E12551" t="s">
        <v>1171</v>
      </c>
      <c r="F12551">
        <v>16.2</v>
      </c>
      <c r="G12551">
        <v>-24.1</v>
      </c>
      <c r="H12551">
        <v>0.1</v>
      </c>
      <c r="I12551" t="s">
        <v>592</v>
      </c>
      <c r="J12551" cm="1">
        <f t="array" ref="J12551:L12551">_xlfn.XLOOKUP($C12551, AGE!$A:$A,AGE!$B:$D,,0,2)</f>
        <v>651</v>
      </c>
      <c r="K12551">
        <v>11</v>
      </c>
      <c r="L12551" t="str">
        <v>Hohl et al. 2022; Rooney et al. 2020a in Hoffman et al. 2021 Earth Science Reviews</v>
      </c>
      <c r="M12551" t="s">
        <v>1636</v>
      </c>
      <c r="P12551" t="s">
        <v>243</v>
      </c>
      <c r="Q12551">
        <v>-2.6</v>
      </c>
      <c r="V12551">
        <v>1</v>
      </c>
      <c r="W12551" t="s">
        <v>1643</v>
      </c>
    </row>
    <row r="12552" spans="1:23" x14ac:dyDescent="0.3">
      <c r="A12552">
        <v>16355</v>
      </c>
      <c r="B12552" s="15" t="s">
        <v>1647</v>
      </c>
      <c r="C12552" t="str">
        <f>_xlfn.XLOOKUP($B12552, STANDARDS!$A:$A, STANDARDS!$B:$B,,0,2)</f>
        <v>Tsabisis Fm</v>
      </c>
      <c r="D12552" t="s">
        <v>1062</v>
      </c>
      <c r="E12552" t="s">
        <v>1171</v>
      </c>
      <c r="F12552">
        <v>16.2</v>
      </c>
      <c r="G12552">
        <v>-24.1</v>
      </c>
      <c r="H12552">
        <v>0.1</v>
      </c>
      <c r="I12552" t="s">
        <v>592</v>
      </c>
      <c r="J12552" cm="1">
        <f t="array" ref="J12552:L12552">_xlfn.XLOOKUP($C12552, AGE!$A:$A,AGE!$B:$D,,0,2)</f>
        <v>651</v>
      </c>
      <c r="K12552">
        <v>11</v>
      </c>
      <c r="L12552" t="str">
        <v>Hohl et al. 2022; Rooney et al. 2020a in Hoffman et al. 2021 Earth Science Reviews</v>
      </c>
      <c r="M12552" t="s">
        <v>1636</v>
      </c>
      <c r="P12552" t="s">
        <v>243</v>
      </c>
      <c r="Q12552">
        <v>-1.9</v>
      </c>
      <c r="V12552">
        <v>1</v>
      </c>
      <c r="W12552" t="s">
        <v>1643</v>
      </c>
    </row>
    <row r="12553" spans="1:23" x14ac:dyDescent="0.3">
      <c r="A12553">
        <v>16356</v>
      </c>
      <c r="B12553" s="15" t="s">
        <v>1647</v>
      </c>
      <c r="C12553" t="str">
        <f>_xlfn.XLOOKUP($B12553, STANDARDS!$A:$A, STANDARDS!$B:$B,,0,2)</f>
        <v>Tsabisis Fm</v>
      </c>
      <c r="D12553" t="s">
        <v>1062</v>
      </c>
      <c r="E12553" t="s">
        <v>1171</v>
      </c>
      <c r="F12553">
        <v>16.2</v>
      </c>
      <c r="G12553">
        <v>-24.1</v>
      </c>
      <c r="H12553">
        <v>0.1</v>
      </c>
      <c r="I12553" t="s">
        <v>592</v>
      </c>
      <c r="J12553" cm="1">
        <f t="array" ref="J12553:L12553">_xlfn.XLOOKUP($C12553, AGE!$A:$A,AGE!$B:$D,,0,2)</f>
        <v>651</v>
      </c>
      <c r="K12553">
        <v>11</v>
      </c>
      <c r="L12553" t="str">
        <v>Hohl et al. 2022; Rooney et al. 2020a in Hoffman et al. 2021 Earth Science Reviews</v>
      </c>
      <c r="M12553" t="s">
        <v>1636</v>
      </c>
      <c r="P12553" t="s">
        <v>243</v>
      </c>
      <c r="Q12553">
        <v>-1.6</v>
      </c>
      <c r="V12553">
        <v>1</v>
      </c>
      <c r="W12553" t="s">
        <v>1643</v>
      </c>
    </row>
    <row r="12554" spans="1:23" x14ac:dyDescent="0.3">
      <c r="A12554">
        <v>16357</v>
      </c>
      <c r="B12554" s="15" t="s">
        <v>1647</v>
      </c>
      <c r="C12554" t="str">
        <f>_xlfn.XLOOKUP($B12554, STANDARDS!$A:$A, STANDARDS!$B:$B,,0,2)</f>
        <v>Tsabisis Fm</v>
      </c>
      <c r="D12554" t="s">
        <v>1062</v>
      </c>
      <c r="E12554" t="s">
        <v>1171</v>
      </c>
      <c r="F12554">
        <v>16.2</v>
      </c>
      <c r="G12554">
        <v>-24.1</v>
      </c>
      <c r="H12554">
        <v>0.1</v>
      </c>
      <c r="I12554" t="s">
        <v>592</v>
      </c>
      <c r="J12554" cm="1">
        <f t="array" ref="J12554:L12554">_xlfn.XLOOKUP($C12554, AGE!$A:$A,AGE!$B:$D,,0,2)</f>
        <v>651</v>
      </c>
      <c r="K12554">
        <v>11</v>
      </c>
      <c r="L12554" t="str">
        <v>Hohl et al. 2022; Rooney et al. 2020a in Hoffman et al. 2021 Earth Science Reviews</v>
      </c>
      <c r="M12554" t="s">
        <v>1636</v>
      </c>
      <c r="P12554" t="s">
        <v>243</v>
      </c>
      <c r="Q12554">
        <v>-0.4</v>
      </c>
      <c r="V12554">
        <v>1</v>
      </c>
      <c r="W12554" t="s">
        <v>1643</v>
      </c>
    </row>
    <row r="12555" spans="1:23" x14ac:dyDescent="0.3">
      <c r="A12555">
        <v>16358</v>
      </c>
      <c r="B12555" s="15" t="s">
        <v>1647</v>
      </c>
      <c r="C12555" t="str">
        <f>_xlfn.XLOOKUP($B12555, STANDARDS!$A:$A, STANDARDS!$B:$B,,0,2)</f>
        <v>Tsabisis Fm</v>
      </c>
      <c r="D12555" t="s">
        <v>1062</v>
      </c>
      <c r="E12555" t="s">
        <v>1171</v>
      </c>
      <c r="F12555">
        <v>16.2</v>
      </c>
      <c r="G12555">
        <v>-24.1</v>
      </c>
      <c r="H12555">
        <v>0.1</v>
      </c>
      <c r="I12555" t="s">
        <v>592</v>
      </c>
      <c r="J12555" cm="1">
        <f t="array" ref="J12555:L12555">_xlfn.XLOOKUP($C12555, AGE!$A:$A,AGE!$B:$D,,0,2)</f>
        <v>651</v>
      </c>
      <c r="K12555">
        <v>11</v>
      </c>
      <c r="L12555" t="str">
        <v>Hohl et al. 2022; Rooney et al. 2020a in Hoffman et al. 2021 Earth Science Reviews</v>
      </c>
      <c r="M12555" t="s">
        <v>1636</v>
      </c>
      <c r="P12555" t="s">
        <v>243</v>
      </c>
      <c r="Q12555">
        <v>-0.9</v>
      </c>
      <c r="V12555">
        <v>1</v>
      </c>
      <c r="W12555" t="s">
        <v>1643</v>
      </c>
    </row>
    <row r="12556" spans="1:23" x14ac:dyDescent="0.3">
      <c r="A12556">
        <v>16359</v>
      </c>
      <c r="B12556" s="15" t="s">
        <v>1647</v>
      </c>
      <c r="C12556" t="str">
        <f>_xlfn.XLOOKUP($B12556, STANDARDS!$A:$A, STANDARDS!$B:$B,,0,2)</f>
        <v>Tsabisis Fm</v>
      </c>
      <c r="D12556" t="s">
        <v>1062</v>
      </c>
      <c r="E12556" t="s">
        <v>1171</v>
      </c>
      <c r="F12556">
        <v>16.2</v>
      </c>
      <c r="G12556">
        <v>-24.1</v>
      </c>
      <c r="H12556">
        <v>0.1</v>
      </c>
      <c r="I12556" t="s">
        <v>592</v>
      </c>
      <c r="J12556" cm="1">
        <f t="array" ref="J12556:L12556">_xlfn.XLOOKUP($C12556, AGE!$A:$A,AGE!$B:$D,,0,2)</f>
        <v>651</v>
      </c>
      <c r="K12556">
        <v>11</v>
      </c>
      <c r="L12556" t="str">
        <v>Hohl et al. 2022; Rooney et al. 2020a in Hoffman et al. 2021 Earth Science Reviews</v>
      </c>
      <c r="M12556" t="s">
        <v>1636</v>
      </c>
      <c r="P12556" t="s">
        <v>243</v>
      </c>
      <c r="Q12556">
        <v>-1.9</v>
      </c>
      <c r="V12556">
        <v>1</v>
      </c>
      <c r="W12556" t="s">
        <v>1643</v>
      </c>
    </row>
    <row r="12557" spans="1:23" x14ac:dyDescent="0.3">
      <c r="A12557">
        <v>16360</v>
      </c>
      <c r="B12557" s="15" t="s">
        <v>1651</v>
      </c>
      <c r="C12557" t="str">
        <f>_xlfn.XLOOKUP($B12557, STANDARDS!$A:$A, STANDARDS!$B:$B,,0,2)</f>
        <v>Julie Fm</v>
      </c>
      <c r="D12557" t="s">
        <v>535</v>
      </c>
      <c r="E12557" t="s">
        <v>533</v>
      </c>
      <c r="F12557">
        <v>134.30000000000001</v>
      </c>
      <c r="G12557">
        <v>-23.6</v>
      </c>
      <c r="H12557">
        <v>0.1</v>
      </c>
      <c r="I12557" t="s">
        <v>592</v>
      </c>
      <c r="J12557" cm="1">
        <f t="array" ref="J12557:L12557">_xlfn.XLOOKUP($C12557, AGE!$A:$A,AGE!$B:$D,,0,2)</f>
        <v>603</v>
      </c>
      <c r="K12557">
        <v>62</v>
      </c>
      <c r="L12557" t="str">
        <v>Edgoose 2013; Kositcin et al. 2015 in Normwell and Donnellan 2020</v>
      </c>
      <c r="P12557" t="s">
        <v>243</v>
      </c>
      <c r="Q12557">
        <v>4.8</v>
      </c>
      <c r="V12557">
        <v>1</v>
      </c>
      <c r="W12557" t="s">
        <v>1643</v>
      </c>
    </row>
    <row r="12558" spans="1:23" x14ac:dyDescent="0.3">
      <c r="A12558">
        <v>16361</v>
      </c>
      <c r="B12558" s="15" t="s">
        <v>1651</v>
      </c>
      <c r="C12558" t="str">
        <f>_xlfn.XLOOKUP($B12558, STANDARDS!$A:$A, STANDARDS!$B:$B,,0,2)</f>
        <v>Julie Fm</v>
      </c>
      <c r="D12558" t="s">
        <v>535</v>
      </c>
      <c r="E12558" t="s">
        <v>533</v>
      </c>
      <c r="F12558">
        <v>134.30000000000001</v>
      </c>
      <c r="G12558">
        <v>-23.6</v>
      </c>
      <c r="H12558">
        <v>0.1</v>
      </c>
      <c r="I12558" t="s">
        <v>592</v>
      </c>
      <c r="J12558" cm="1">
        <f t="array" ref="J12558:L12558">_xlfn.XLOOKUP($C12558, AGE!$A:$A,AGE!$B:$D,,0,2)</f>
        <v>603</v>
      </c>
      <c r="K12558">
        <v>62</v>
      </c>
      <c r="L12558" t="str">
        <v>Edgoose 2013; Kositcin et al. 2015 in Normwell and Donnellan 2020</v>
      </c>
      <c r="P12558" t="s">
        <v>243</v>
      </c>
      <c r="Q12558">
        <v>4.8</v>
      </c>
      <c r="V12558">
        <v>1</v>
      </c>
      <c r="W12558" t="s">
        <v>1643</v>
      </c>
    </row>
    <row r="12559" spans="1:23" x14ac:dyDescent="0.3">
      <c r="A12559">
        <v>16362</v>
      </c>
      <c r="B12559" s="15" t="s">
        <v>1651</v>
      </c>
      <c r="C12559" t="str">
        <f>_xlfn.XLOOKUP($B12559, STANDARDS!$A:$A, STANDARDS!$B:$B,,0,2)</f>
        <v>Julie Fm</v>
      </c>
      <c r="D12559" t="s">
        <v>535</v>
      </c>
      <c r="E12559" t="s">
        <v>533</v>
      </c>
      <c r="F12559">
        <v>134.30000000000001</v>
      </c>
      <c r="G12559">
        <v>-23.6</v>
      </c>
      <c r="H12559">
        <v>0.1</v>
      </c>
      <c r="I12559" t="s">
        <v>592</v>
      </c>
      <c r="J12559" cm="1">
        <f t="array" ref="J12559:L12559">_xlfn.XLOOKUP($C12559, AGE!$A:$A,AGE!$B:$D,,0,2)</f>
        <v>603</v>
      </c>
      <c r="K12559">
        <v>62</v>
      </c>
      <c r="L12559" t="str">
        <v>Edgoose 2013; Kositcin et al. 2015 in Normwell and Donnellan 2020</v>
      </c>
      <c r="P12559" t="s">
        <v>243</v>
      </c>
      <c r="Q12559">
        <v>5</v>
      </c>
      <c r="V12559">
        <v>1</v>
      </c>
      <c r="W12559" t="s">
        <v>1643</v>
      </c>
    </row>
    <row r="12560" spans="1:23" x14ac:dyDescent="0.3">
      <c r="A12560">
        <v>16363</v>
      </c>
      <c r="B12560" s="15" t="s">
        <v>1651</v>
      </c>
      <c r="C12560" t="str">
        <f>_xlfn.XLOOKUP($B12560, STANDARDS!$A:$A, STANDARDS!$B:$B,,0,2)</f>
        <v>Julie Fm</v>
      </c>
      <c r="D12560" t="s">
        <v>535</v>
      </c>
      <c r="E12560" t="s">
        <v>533</v>
      </c>
      <c r="F12560">
        <v>134.30000000000001</v>
      </c>
      <c r="G12560">
        <v>-23.6</v>
      </c>
      <c r="H12560">
        <v>0.1</v>
      </c>
      <c r="I12560" t="s">
        <v>592</v>
      </c>
      <c r="J12560" cm="1">
        <f t="array" ref="J12560:L12560">_xlfn.XLOOKUP($C12560, AGE!$A:$A,AGE!$B:$D,,0,2)</f>
        <v>603</v>
      </c>
      <c r="K12560">
        <v>62</v>
      </c>
      <c r="L12560" t="str">
        <v>Edgoose 2013; Kositcin et al. 2015 in Normwell and Donnellan 2020</v>
      </c>
      <c r="P12560" t="s">
        <v>243</v>
      </c>
      <c r="Q12560">
        <v>5</v>
      </c>
      <c r="V12560">
        <v>1</v>
      </c>
      <c r="W12560" t="s">
        <v>1643</v>
      </c>
    </row>
    <row r="12561" spans="1:23" x14ac:dyDescent="0.3">
      <c r="A12561">
        <v>16364</v>
      </c>
      <c r="B12561" s="15" t="s">
        <v>1651</v>
      </c>
      <c r="C12561" t="str">
        <f>_xlfn.XLOOKUP($B12561, STANDARDS!$A:$A, STANDARDS!$B:$B,,0,2)</f>
        <v>Julie Fm</v>
      </c>
      <c r="D12561" t="s">
        <v>535</v>
      </c>
      <c r="E12561" t="s">
        <v>533</v>
      </c>
      <c r="F12561">
        <v>134.30000000000001</v>
      </c>
      <c r="G12561">
        <v>-23.6</v>
      </c>
      <c r="H12561">
        <v>0.1</v>
      </c>
      <c r="I12561" t="s">
        <v>592</v>
      </c>
      <c r="J12561" cm="1">
        <f t="array" ref="J12561:L12561">_xlfn.XLOOKUP($C12561, AGE!$A:$A,AGE!$B:$D,,0,2)</f>
        <v>603</v>
      </c>
      <c r="K12561">
        <v>62</v>
      </c>
      <c r="L12561" t="str">
        <v>Edgoose 2013; Kositcin et al. 2015 in Normwell and Donnellan 2020</v>
      </c>
      <c r="P12561" t="s">
        <v>243</v>
      </c>
      <c r="Q12561">
        <v>4.7</v>
      </c>
      <c r="V12561">
        <v>1</v>
      </c>
      <c r="W12561" t="s">
        <v>1643</v>
      </c>
    </row>
    <row r="12562" spans="1:23" x14ac:dyDescent="0.3">
      <c r="A12562">
        <v>16365</v>
      </c>
      <c r="B12562" s="15" t="s">
        <v>1651</v>
      </c>
      <c r="C12562" t="str">
        <f>_xlfn.XLOOKUP($B12562, STANDARDS!$A:$A, STANDARDS!$B:$B,,0,2)</f>
        <v>Julie Fm</v>
      </c>
      <c r="D12562" t="s">
        <v>535</v>
      </c>
      <c r="E12562" t="s">
        <v>533</v>
      </c>
      <c r="F12562">
        <v>134.30000000000001</v>
      </c>
      <c r="G12562">
        <v>-23.6</v>
      </c>
      <c r="H12562">
        <v>0.1</v>
      </c>
      <c r="I12562" t="s">
        <v>592</v>
      </c>
      <c r="J12562" cm="1">
        <f t="array" ref="J12562:L12562">_xlfn.XLOOKUP($C12562, AGE!$A:$A,AGE!$B:$D,,0,2)</f>
        <v>603</v>
      </c>
      <c r="K12562">
        <v>62</v>
      </c>
      <c r="L12562" t="str">
        <v>Edgoose 2013; Kositcin et al. 2015 in Normwell and Donnellan 2020</v>
      </c>
      <c r="P12562" t="s">
        <v>243</v>
      </c>
      <c r="Q12562">
        <v>3.9</v>
      </c>
      <c r="V12562">
        <v>1</v>
      </c>
      <c r="W12562" t="s">
        <v>1643</v>
      </c>
    </row>
    <row r="12563" spans="1:23" x14ac:dyDescent="0.3">
      <c r="A12563">
        <v>16366</v>
      </c>
      <c r="B12563" s="15" t="s">
        <v>1651</v>
      </c>
      <c r="C12563" t="str">
        <f>_xlfn.XLOOKUP($B12563, STANDARDS!$A:$A, STANDARDS!$B:$B,,0,2)</f>
        <v>Julie Fm</v>
      </c>
      <c r="D12563" t="s">
        <v>535</v>
      </c>
      <c r="E12563" t="s">
        <v>533</v>
      </c>
      <c r="F12563">
        <v>134.30000000000001</v>
      </c>
      <c r="G12563">
        <v>-23.6</v>
      </c>
      <c r="H12563">
        <v>0.1</v>
      </c>
      <c r="I12563" t="s">
        <v>592</v>
      </c>
      <c r="J12563" cm="1">
        <f t="array" ref="J12563:L12563">_xlfn.XLOOKUP($C12563, AGE!$A:$A,AGE!$B:$D,,0,2)</f>
        <v>603</v>
      </c>
      <c r="K12563">
        <v>62</v>
      </c>
      <c r="L12563" t="str">
        <v>Edgoose 2013; Kositcin et al. 2015 in Normwell and Donnellan 2020</v>
      </c>
      <c r="P12563" t="s">
        <v>243</v>
      </c>
      <c r="Q12563">
        <v>5.9</v>
      </c>
      <c r="V12563">
        <v>1</v>
      </c>
      <c r="W12563" t="s">
        <v>1643</v>
      </c>
    </row>
    <row r="12564" spans="1:23" x14ac:dyDescent="0.3">
      <c r="A12564">
        <v>16367</v>
      </c>
      <c r="B12564" s="15" t="s">
        <v>1651</v>
      </c>
      <c r="C12564" t="str">
        <f>_xlfn.XLOOKUP($B12564, STANDARDS!$A:$A, STANDARDS!$B:$B,,0,2)</f>
        <v>Julie Fm</v>
      </c>
      <c r="D12564" t="s">
        <v>535</v>
      </c>
      <c r="E12564" t="s">
        <v>533</v>
      </c>
      <c r="F12564">
        <v>134.30000000000001</v>
      </c>
      <c r="G12564">
        <v>-23.6</v>
      </c>
      <c r="H12564">
        <v>0.1</v>
      </c>
      <c r="I12564" t="s">
        <v>592</v>
      </c>
      <c r="J12564" cm="1">
        <f t="array" ref="J12564:L12564">_xlfn.XLOOKUP($C12564, AGE!$A:$A,AGE!$B:$D,,0,2)</f>
        <v>603</v>
      </c>
      <c r="K12564">
        <v>62</v>
      </c>
      <c r="L12564" t="str">
        <v>Edgoose 2013; Kositcin et al. 2015 in Normwell and Donnellan 2020</v>
      </c>
      <c r="P12564" t="s">
        <v>243</v>
      </c>
      <c r="Q12564">
        <v>4.9000000000000004</v>
      </c>
      <c r="V12564">
        <v>1</v>
      </c>
      <c r="W12564" t="s">
        <v>1643</v>
      </c>
    </row>
    <row r="12565" spans="1:23" x14ac:dyDescent="0.3">
      <c r="A12565">
        <v>16368</v>
      </c>
      <c r="B12565" s="15" t="s">
        <v>1651</v>
      </c>
      <c r="C12565" t="str">
        <f>_xlfn.XLOOKUP($B12565, STANDARDS!$A:$A, STANDARDS!$B:$B,,0,2)</f>
        <v>Julie Fm</v>
      </c>
      <c r="D12565" t="s">
        <v>535</v>
      </c>
      <c r="E12565" t="s">
        <v>533</v>
      </c>
      <c r="F12565">
        <v>134.30000000000001</v>
      </c>
      <c r="G12565">
        <v>-23.6</v>
      </c>
      <c r="H12565">
        <v>0.1</v>
      </c>
      <c r="I12565" t="s">
        <v>592</v>
      </c>
      <c r="J12565" cm="1">
        <f t="array" ref="J12565:L12565">_xlfn.XLOOKUP($C12565, AGE!$A:$A,AGE!$B:$D,,0,2)</f>
        <v>603</v>
      </c>
      <c r="K12565">
        <v>62</v>
      </c>
      <c r="L12565" t="str">
        <v>Edgoose 2013; Kositcin et al. 2015 in Normwell and Donnellan 2020</v>
      </c>
      <c r="P12565" t="s">
        <v>243</v>
      </c>
      <c r="Q12565">
        <v>4.5</v>
      </c>
      <c r="V12565">
        <v>1</v>
      </c>
      <c r="W12565" t="s">
        <v>1643</v>
      </c>
    </row>
    <row r="12566" spans="1:23" x14ac:dyDescent="0.3">
      <c r="A12566">
        <v>16369</v>
      </c>
      <c r="B12566" s="15" t="s">
        <v>1651</v>
      </c>
      <c r="C12566" t="str">
        <f>_xlfn.XLOOKUP($B12566, STANDARDS!$A:$A, STANDARDS!$B:$B,,0,2)</f>
        <v>Julie Fm</v>
      </c>
      <c r="D12566" t="s">
        <v>535</v>
      </c>
      <c r="E12566" t="s">
        <v>533</v>
      </c>
      <c r="F12566">
        <v>134.30000000000001</v>
      </c>
      <c r="G12566">
        <v>-23.6</v>
      </c>
      <c r="H12566">
        <v>0.1</v>
      </c>
      <c r="I12566" t="s">
        <v>592</v>
      </c>
      <c r="J12566" cm="1">
        <f t="array" ref="J12566:L12566">_xlfn.XLOOKUP($C12566, AGE!$A:$A,AGE!$B:$D,,0,2)</f>
        <v>603</v>
      </c>
      <c r="K12566">
        <v>62</v>
      </c>
      <c r="L12566" t="str">
        <v>Edgoose 2013; Kositcin et al. 2015 in Normwell and Donnellan 2020</v>
      </c>
      <c r="P12566" t="s">
        <v>243</v>
      </c>
      <c r="Q12566">
        <v>4.4000000000000004</v>
      </c>
      <c r="V12566">
        <v>1</v>
      </c>
      <c r="W12566" t="s">
        <v>1643</v>
      </c>
    </row>
    <row r="12567" spans="1:23" x14ac:dyDescent="0.3">
      <c r="A12567">
        <v>16370</v>
      </c>
      <c r="B12567" s="15" t="s">
        <v>1652</v>
      </c>
      <c r="C12567" t="str">
        <f>_xlfn.XLOOKUP($B12567, STANDARDS!$A:$A, STANDARDS!$B:$B,,0,2)</f>
        <v>Olympic Fm</v>
      </c>
      <c r="D12567" t="s">
        <v>535</v>
      </c>
      <c r="E12567" t="s">
        <v>533</v>
      </c>
      <c r="F12567">
        <v>134.6</v>
      </c>
      <c r="G12567">
        <v>-24</v>
      </c>
      <c r="H12567">
        <v>0.1</v>
      </c>
      <c r="I12567" t="s">
        <v>592</v>
      </c>
      <c r="J12567" cm="1">
        <f t="array" ref="J12567:L12567">_xlfn.XLOOKUP($C12567, AGE!$A:$A,AGE!$B:$D,,0,2)</f>
        <v>634</v>
      </c>
      <c r="K12567">
        <v>70</v>
      </c>
      <c r="L12567" t="str">
        <v>Kotsitcin et al. 2015 in Normington and Donnellan 2020; Freeman et al. 1991 in Normington and Donnellan 2020</v>
      </c>
      <c r="M12567" t="s">
        <v>1636</v>
      </c>
      <c r="P12567" t="s">
        <v>243</v>
      </c>
      <c r="Q12567">
        <v>0.7</v>
      </c>
      <c r="V12567">
        <v>1</v>
      </c>
      <c r="W12567" t="s">
        <v>1643</v>
      </c>
    </row>
    <row r="12568" spans="1:23" x14ac:dyDescent="0.3">
      <c r="A12568">
        <v>16371</v>
      </c>
      <c r="B12568" s="15" t="s">
        <v>1652</v>
      </c>
      <c r="C12568" t="str">
        <f>_xlfn.XLOOKUP($B12568, STANDARDS!$A:$A, STANDARDS!$B:$B,,0,2)</f>
        <v>Olympic Fm</v>
      </c>
      <c r="D12568" t="s">
        <v>535</v>
      </c>
      <c r="E12568" t="s">
        <v>533</v>
      </c>
      <c r="F12568">
        <v>134.6</v>
      </c>
      <c r="G12568">
        <v>-24</v>
      </c>
      <c r="H12568">
        <v>0.1</v>
      </c>
      <c r="I12568" t="s">
        <v>592</v>
      </c>
      <c r="J12568" cm="1">
        <f t="array" ref="J12568:L12568">_xlfn.XLOOKUP($C12568, AGE!$A:$A,AGE!$B:$D,,0,2)</f>
        <v>634</v>
      </c>
      <c r="K12568">
        <v>70</v>
      </c>
      <c r="L12568" t="str">
        <v>Kotsitcin et al. 2015 in Normington and Donnellan 2020; Freeman et al. 1991 in Normington and Donnellan 2020</v>
      </c>
      <c r="M12568" t="s">
        <v>1636</v>
      </c>
      <c r="P12568" t="s">
        <v>243</v>
      </c>
      <c r="Q12568">
        <v>0.6</v>
      </c>
      <c r="V12568">
        <v>1</v>
      </c>
      <c r="W12568" t="s">
        <v>1643</v>
      </c>
    </row>
    <row r="12569" spans="1:23" x14ac:dyDescent="0.3">
      <c r="A12569">
        <v>16372</v>
      </c>
      <c r="B12569" s="15" t="s">
        <v>1652</v>
      </c>
      <c r="C12569" t="str">
        <f>_xlfn.XLOOKUP($B12569, STANDARDS!$A:$A, STANDARDS!$B:$B,,0,2)</f>
        <v>Olympic Fm</v>
      </c>
      <c r="D12569" t="s">
        <v>535</v>
      </c>
      <c r="E12569" t="s">
        <v>533</v>
      </c>
      <c r="F12569">
        <v>134.6</v>
      </c>
      <c r="G12569">
        <v>-24</v>
      </c>
      <c r="H12569">
        <v>0.1</v>
      </c>
      <c r="I12569" t="s">
        <v>592</v>
      </c>
      <c r="J12569" cm="1">
        <f t="array" ref="J12569:L12569">_xlfn.XLOOKUP($C12569, AGE!$A:$A,AGE!$B:$D,,0,2)</f>
        <v>634</v>
      </c>
      <c r="K12569">
        <v>70</v>
      </c>
      <c r="L12569" t="str">
        <v>Kotsitcin et al. 2015 in Normington and Donnellan 2020; Freeman et al. 1991 in Normington and Donnellan 2020</v>
      </c>
      <c r="M12569" t="s">
        <v>1636</v>
      </c>
      <c r="P12569" t="s">
        <v>243</v>
      </c>
      <c r="Q12569">
        <v>0</v>
      </c>
      <c r="V12569">
        <v>1</v>
      </c>
      <c r="W12569" t="s">
        <v>1643</v>
      </c>
    </row>
    <row r="12570" spans="1:23" x14ac:dyDescent="0.3">
      <c r="A12570">
        <v>16373</v>
      </c>
      <c r="B12570" s="15" t="s">
        <v>1652</v>
      </c>
      <c r="C12570" t="str">
        <f>_xlfn.XLOOKUP($B12570, STANDARDS!$A:$A, STANDARDS!$B:$B,,0,2)</f>
        <v>Olympic Fm</v>
      </c>
      <c r="D12570" t="s">
        <v>535</v>
      </c>
      <c r="E12570" t="s">
        <v>533</v>
      </c>
      <c r="F12570">
        <v>134.6</v>
      </c>
      <c r="G12570">
        <v>-24</v>
      </c>
      <c r="H12570">
        <v>0.1</v>
      </c>
      <c r="I12570" t="s">
        <v>592</v>
      </c>
      <c r="J12570" cm="1">
        <f t="array" ref="J12570:L12570">_xlfn.XLOOKUP($C12570, AGE!$A:$A,AGE!$B:$D,,0,2)</f>
        <v>634</v>
      </c>
      <c r="K12570">
        <v>70</v>
      </c>
      <c r="L12570" t="str">
        <v>Kotsitcin et al. 2015 in Normington and Donnellan 2020; Freeman et al. 1991 in Normington and Donnellan 2020</v>
      </c>
      <c r="M12570" t="s">
        <v>1636</v>
      </c>
      <c r="P12570" t="s">
        <v>243</v>
      </c>
      <c r="Q12570">
        <v>0.8</v>
      </c>
      <c r="V12570">
        <v>1</v>
      </c>
      <c r="W12570" t="s">
        <v>1643</v>
      </c>
    </row>
    <row r="12571" spans="1:23" x14ac:dyDescent="0.3">
      <c r="A12571">
        <v>16374</v>
      </c>
      <c r="B12571" s="15" t="s">
        <v>1652</v>
      </c>
      <c r="C12571" t="str">
        <f>_xlfn.XLOOKUP($B12571, STANDARDS!$A:$A, STANDARDS!$B:$B,,0,2)</f>
        <v>Olympic Fm</v>
      </c>
      <c r="D12571" t="s">
        <v>535</v>
      </c>
      <c r="E12571" t="s">
        <v>533</v>
      </c>
      <c r="F12571">
        <v>134.6</v>
      </c>
      <c r="G12571">
        <v>-24</v>
      </c>
      <c r="H12571">
        <v>0.1</v>
      </c>
      <c r="I12571" t="s">
        <v>592</v>
      </c>
      <c r="J12571" cm="1">
        <f t="array" ref="J12571:L12571">_xlfn.XLOOKUP($C12571, AGE!$A:$A,AGE!$B:$D,,0,2)</f>
        <v>634</v>
      </c>
      <c r="K12571">
        <v>70</v>
      </c>
      <c r="L12571" t="str">
        <v>Kotsitcin et al. 2015 in Normington and Donnellan 2020; Freeman et al. 1991 in Normington and Donnellan 2020</v>
      </c>
      <c r="M12571" t="s">
        <v>1636</v>
      </c>
      <c r="P12571" t="s">
        <v>243</v>
      </c>
      <c r="Q12571">
        <v>-1.3</v>
      </c>
      <c r="V12571">
        <v>1</v>
      </c>
      <c r="W12571" t="s">
        <v>1643</v>
      </c>
    </row>
    <row r="12572" spans="1:23" x14ac:dyDescent="0.3">
      <c r="A12572">
        <v>16375</v>
      </c>
      <c r="B12572" s="15" t="s">
        <v>1652</v>
      </c>
      <c r="C12572" t="str">
        <f>_xlfn.XLOOKUP($B12572, STANDARDS!$A:$A, STANDARDS!$B:$B,,0,2)</f>
        <v>Olympic Fm</v>
      </c>
      <c r="D12572" t="s">
        <v>535</v>
      </c>
      <c r="E12572" t="s">
        <v>533</v>
      </c>
      <c r="F12572">
        <v>134.6</v>
      </c>
      <c r="G12572">
        <v>-24</v>
      </c>
      <c r="H12572">
        <v>0.1</v>
      </c>
      <c r="I12572" t="s">
        <v>592</v>
      </c>
      <c r="J12572" cm="1">
        <f t="array" ref="J12572:L12572">_xlfn.XLOOKUP($C12572, AGE!$A:$A,AGE!$B:$D,,0,2)</f>
        <v>634</v>
      </c>
      <c r="K12572">
        <v>70</v>
      </c>
      <c r="L12572" t="str">
        <v>Kotsitcin et al. 2015 in Normington and Donnellan 2020; Freeman et al. 1991 in Normington and Donnellan 2020</v>
      </c>
      <c r="M12572" t="s">
        <v>1636</v>
      </c>
      <c r="P12572" t="s">
        <v>243</v>
      </c>
      <c r="Q12572">
        <v>-2</v>
      </c>
      <c r="V12572">
        <v>1</v>
      </c>
      <c r="W12572" t="s">
        <v>1643</v>
      </c>
    </row>
    <row r="12573" spans="1:23" x14ac:dyDescent="0.3">
      <c r="A12573">
        <v>16376</v>
      </c>
      <c r="B12573" s="15" t="s">
        <v>1652</v>
      </c>
      <c r="C12573" t="str">
        <f>_xlfn.XLOOKUP($B12573, STANDARDS!$A:$A, STANDARDS!$B:$B,,0,2)</f>
        <v>Olympic Fm</v>
      </c>
      <c r="D12573" t="s">
        <v>535</v>
      </c>
      <c r="E12573" t="s">
        <v>533</v>
      </c>
      <c r="F12573">
        <v>134.6</v>
      </c>
      <c r="G12573">
        <v>-24</v>
      </c>
      <c r="H12573">
        <v>0.1</v>
      </c>
      <c r="I12573" t="s">
        <v>592</v>
      </c>
      <c r="J12573" cm="1">
        <f t="array" ref="J12573:L12573">_xlfn.XLOOKUP($C12573, AGE!$A:$A,AGE!$B:$D,,0,2)</f>
        <v>634</v>
      </c>
      <c r="K12573">
        <v>70</v>
      </c>
      <c r="L12573" t="str">
        <v>Kotsitcin et al. 2015 in Normington and Donnellan 2020; Freeman et al. 1991 in Normington and Donnellan 2020</v>
      </c>
      <c r="M12573" t="s">
        <v>1636</v>
      </c>
      <c r="P12573" t="s">
        <v>243</v>
      </c>
      <c r="Q12573">
        <v>-1.8</v>
      </c>
      <c r="V12573">
        <v>1</v>
      </c>
      <c r="W12573" t="s">
        <v>1643</v>
      </c>
    </row>
    <row r="12574" spans="1:23" x14ac:dyDescent="0.3">
      <c r="A12574">
        <v>16377</v>
      </c>
      <c r="B12574" s="15" t="s">
        <v>1652</v>
      </c>
      <c r="C12574" t="str">
        <f>_xlfn.XLOOKUP($B12574, STANDARDS!$A:$A, STANDARDS!$B:$B,,0,2)</f>
        <v>Olympic Fm</v>
      </c>
      <c r="D12574" t="s">
        <v>535</v>
      </c>
      <c r="E12574" t="s">
        <v>533</v>
      </c>
      <c r="F12574">
        <v>134.6</v>
      </c>
      <c r="G12574">
        <v>-24</v>
      </c>
      <c r="H12574">
        <v>0.1</v>
      </c>
      <c r="I12574" t="s">
        <v>592</v>
      </c>
      <c r="J12574" cm="1">
        <f t="array" ref="J12574:L12574">_xlfn.XLOOKUP($C12574, AGE!$A:$A,AGE!$B:$D,,0,2)</f>
        <v>634</v>
      </c>
      <c r="K12574">
        <v>70</v>
      </c>
      <c r="L12574" t="str">
        <v>Kotsitcin et al. 2015 in Normington and Donnellan 2020; Freeman et al. 1991 in Normington and Donnellan 2020</v>
      </c>
      <c r="M12574" t="s">
        <v>1636</v>
      </c>
      <c r="P12574" t="s">
        <v>243</v>
      </c>
      <c r="Q12574">
        <v>-1.7</v>
      </c>
      <c r="V12574">
        <v>1</v>
      </c>
      <c r="W12574" t="s">
        <v>1643</v>
      </c>
    </row>
    <row r="12575" spans="1:23" x14ac:dyDescent="0.3">
      <c r="A12575">
        <v>16378</v>
      </c>
      <c r="B12575" s="15" t="s">
        <v>1652</v>
      </c>
      <c r="C12575" t="str">
        <f>_xlfn.XLOOKUP($B12575, STANDARDS!$A:$A, STANDARDS!$B:$B,,0,2)</f>
        <v>Olympic Fm</v>
      </c>
      <c r="D12575" t="s">
        <v>535</v>
      </c>
      <c r="E12575" t="s">
        <v>533</v>
      </c>
      <c r="F12575">
        <v>134.6</v>
      </c>
      <c r="G12575">
        <v>-24</v>
      </c>
      <c r="H12575">
        <v>0.1</v>
      </c>
      <c r="I12575" t="s">
        <v>592</v>
      </c>
      <c r="J12575" cm="1">
        <f t="array" ref="J12575:L12575">_xlfn.XLOOKUP($C12575, AGE!$A:$A,AGE!$B:$D,,0,2)</f>
        <v>634</v>
      </c>
      <c r="K12575">
        <v>70</v>
      </c>
      <c r="L12575" t="str">
        <v>Kotsitcin et al. 2015 in Normington and Donnellan 2020; Freeman et al. 1991 in Normington and Donnellan 2020</v>
      </c>
      <c r="M12575" t="s">
        <v>1636</v>
      </c>
      <c r="P12575" t="s">
        <v>243</v>
      </c>
      <c r="Q12575">
        <v>-1.8</v>
      </c>
      <c r="V12575">
        <v>1</v>
      </c>
      <c r="W12575" t="s">
        <v>1643</v>
      </c>
    </row>
    <row r="12576" spans="1:23" x14ac:dyDescent="0.3">
      <c r="A12576">
        <v>16379</v>
      </c>
      <c r="B12576" s="15" t="s">
        <v>1652</v>
      </c>
      <c r="C12576" t="str">
        <f>_xlfn.XLOOKUP($B12576, STANDARDS!$A:$A, STANDARDS!$B:$B,,0,2)</f>
        <v>Olympic Fm</v>
      </c>
      <c r="D12576" t="s">
        <v>535</v>
      </c>
      <c r="E12576" t="s">
        <v>533</v>
      </c>
      <c r="F12576">
        <v>134.6</v>
      </c>
      <c r="G12576">
        <v>-24</v>
      </c>
      <c r="H12576">
        <v>0.1</v>
      </c>
      <c r="I12576" t="s">
        <v>592</v>
      </c>
      <c r="J12576" cm="1">
        <f t="array" ref="J12576:L12576">_xlfn.XLOOKUP($C12576, AGE!$A:$A,AGE!$B:$D,,0,2)</f>
        <v>634</v>
      </c>
      <c r="K12576">
        <v>70</v>
      </c>
      <c r="L12576" t="str">
        <v>Kotsitcin et al. 2015 in Normington and Donnellan 2020; Freeman et al. 1991 in Normington and Donnellan 2020</v>
      </c>
      <c r="M12576" t="s">
        <v>1636</v>
      </c>
      <c r="P12576" t="s">
        <v>243</v>
      </c>
      <c r="Q12576">
        <v>-1.7</v>
      </c>
      <c r="V12576">
        <v>1</v>
      </c>
      <c r="W12576" t="s">
        <v>1643</v>
      </c>
    </row>
    <row r="12577" spans="1:23" x14ac:dyDescent="0.3">
      <c r="A12577">
        <v>16380</v>
      </c>
      <c r="B12577" s="15" t="s">
        <v>1652</v>
      </c>
      <c r="C12577" t="str">
        <f>_xlfn.XLOOKUP($B12577, STANDARDS!$A:$A, STANDARDS!$B:$B,,0,2)</f>
        <v>Olympic Fm</v>
      </c>
      <c r="D12577" t="s">
        <v>535</v>
      </c>
      <c r="E12577" t="s">
        <v>533</v>
      </c>
      <c r="F12577">
        <v>134.6</v>
      </c>
      <c r="G12577">
        <v>-24</v>
      </c>
      <c r="H12577">
        <v>0.1</v>
      </c>
      <c r="I12577" t="s">
        <v>592</v>
      </c>
      <c r="J12577" cm="1">
        <f t="array" ref="J12577:L12577">_xlfn.XLOOKUP($C12577, AGE!$A:$A,AGE!$B:$D,,0,2)</f>
        <v>634</v>
      </c>
      <c r="K12577">
        <v>70</v>
      </c>
      <c r="L12577" t="str">
        <v>Kotsitcin et al. 2015 in Normington and Donnellan 2020; Freeman et al. 1991 in Normington and Donnellan 2020</v>
      </c>
      <c r="M12577" t="s">
        <v>1636</v>
      </c>
      <c r="P12577" t="s">
        <v>243</v>
      </c>
      <c r="Q12577">
        <v>-2</v>
      </c>
      <c r="V12577">
        <v>1</v>
      </c>
      <c r="W12577" t="s">
        <v>1643</v>
      </c>
    </row>
    <row r="12578" spans="1:23" x14ac:dyDescent="0.3">
      <c r="A12578">
        <v>16381</v>
      </c>
      <c r="B12578" s="15" t="s">
        <v>1652</v>
      </c>
      <c r="C12578" t="str">
        <f>_xlfn.XLOOKUP($B12578, STANDARDS!$A:$A, STANDARDS!$B:$B,,0,2)</f>
        <v>Olympic Fm</v>
      </c>
      <c r="D12578" t="s">
        <v>535</v>
      </c>
      <c r="E12578" t="s">
        <v>533</v>
      </c>
      <c r="F12578">
        <v>134.6</v>
      </c>
      <c r="G12578">
        <v>-24</v>
      </c>
      <c r="H12578">
        <v>0.1</v>
      </c>
      <c r="I12578" t="s">
        <v>592</v>
      </c>
      <c r="J12578" cm="1">
        <f t="array" ref="J12578:L12578">_xlfn.XLOOKUP($C12578, AGE!$A:$A,AGE!$B:$D,,0,2)</f>
        <v>634</v>
      </c>
      <c r="K12578">
        <v>70</v>
      </c>
      <c r="L12578" t="str">
        <v>Kotsitcin et al. 2015 in Normington and Donnellan 2020; Freeman et al. 1991 in Normington and Donnellan 2020</v>
      </c>
      <c r="M12578" t="s">
        <v>1636</v>
      </c>
      <c r="P12578" t="s">
        <v>243</v>
      </c>
      <c r="Q12578">
        <v>-2</v>
      </c>
      <c r="V12578">
        <v>1</v>
      </c>
      <c r="W12578" t="s">
        <v>1643</v>
      </c>
    </row>
    <row r="12579" spans="1:23" x14ac:dyDescent="0.3">
      <c r="A12579">
        <v>16382</v>
      </c>
      <c r="B12579" s="15" t="s">
        <v>1652</v>
      </c>
      <c r="C12579" t="str">
        <f>_xlfn.XLOOKUP($B12579, STANDARDS!$A:$A, STANDARDS!$B:$B,,0,2)</f>
        <v>Olympic Fm</v>
      </c>
      <c r="D12579" t="s">
        <v>535</v>
      </c>
      <c r="E12579" t="s">
        <v>533</v>
      </c>
      <c r="F12579">
        <v>134.6</v>
      </c>
      <c r="G12579">
        <v>-24</v>
      </c>
      <c r="H12579">
        <v>0.1</v>
      </c>
      <c r="I12579" t="s">
        <v>592</v>
      </c>
      <c r="J12579" cm="1">
        <f t="array" ref="J12579:L12579">_xlfn.XLOOKUP($C12579, AGE!$A:$A,AGE!$B:$D,,0,2)</f>
        <v>634</v>
      </c>
      <c r="K12579">
        <v>70</v>
      </c>
      <c r="L12579" t="str">
        <v>Kotsitcin et al. 2015 in Normington and Donnellan 2020; Freeman et al. 1991 in Normington and Donnellan 2020</v>
      </c>
      <c r="M12579" t="s">
        <v>1636</v>
      </c>
      <c r="P12579" t="s">
        <v>243</v>
      </c>
      <c r="Q12579">
        <v>-2.2999999999999998</v>
      </c>
      <c r="V12579">
        <v>1</v>
      </c>
      <c r="W12579" t="s">
        <v>1643</v>
      </c>
    </row>
    <row r="12580" spans="1:23" x14ac:dyDescent="0.3">
      <c r="A12580">
        <v>16383</v>
      </c>
      <c r="B12580" s="15" t="s">
        <v>1652</v>
      </c>
      <c r="C12580" t="str">
        <f>_xlfn.XLOOKUP($B12580, STANDARDS!$A:$A, STANDARDS!$B:$B,,0,2)</f>
        <v>Olympic Fm</v>
      </c>
      <c r="D12580" t="s">
        <v>535</v>
      </c>
      <c r="E12580" t="s">
        <v>533</v>
      </c>
      <c r="F12580">
        <v>134.6</v>
      </c>
      <c r="G12580">
        <v>-24</v>
      </c>
      <c r="H12580">
        <v>0.1</v>
      </c>
      <c r="I12580" t="s">
        <v>592</v>
      </c>
      <c r="J12580" cm="1">
        <f t="array" ref="J12580:L12580">_xlfn.XLOOKUP($C12580, AGE!$A:$A,AGE!$B:$D,,0,2)</f>
        <v>634</v>
      </c>
      <c r="K12580">
        <v>70</v>
      </c>
      <c r="L12580" t="str">
        <v>Kotsitcin et al. 2015 in Normington and Donnellan 2020; Freeman et al. 1991 in Normington and Donnellan 2020</v>
      </c>
      <c r="M12580" t="s">
        <v>1636</v>
      </c>
      <c r="P12580" t="s">
        <v>243</v>
      </c>
      <c r="Q12580">
        <v>-2.5</v>
      </c>
      <c r="V12580">
        <v>1</v>
      </c>
      <c r="W12580" t="s">
        <v>1643</v>
      </c>
    </row>
    <row r="12581" spans="1:23" x14ac:dyDescent="0.3">
      <c r="A12581">
        <v>16384</v>
      </c>
      <c r="B12581" s="15" t="s">
        <v>1652</v>
      </c>
      <c r="C12581" t="str">
        <f>_xlfn.XLOOKUP($B12581, STANDARDS!$A:$A, STANDARDS!$B:$B,,0,2)</f>
        <v>Olympic Fm</v>
      </c>
      <c r="D12581" t="s">
        <v>535</v>
      </c>
      <c r="E12581" t="s">
        <v>533</v>
      </c>
      <c r="F12581">
        <v>134.6</v>
      </c>
      <c r="G12581">
        <v>-24</v>
      </c>
      <c r="H12581">
        <v>0.1</v>
      </c>
      <c r="I12581" t="s">
        <v>592</v>
      </c>
      <c r="J12581" cm="1">
        <f t="array" ref="J12581:L12581">_xlfn.XLOOKUP($C12581, AGE!$A:$A,AGE!$B:$D,,0,2)</f>
        <v>634</v>
      </c>
      <c r="K12581">
        <v>70</v>
      </c>
      <c r="L12581" t="str">
        <v>Kotsitcin et al. 2015 in Normington and Donnellan 2020; Freeman et al. 1991 in Normington and Donnellan 2020</v>
      </c>
      <c r="M12581" t="s">
        <v>1636</v>
      </c>
      <c r="P12581" t="s">
        <v>243</v>
      </c>
      <c r="Q12581">
        <v>-2.6</v>
      </c>
      <c r="V12581">
        <v>1</v>
      </c>
      <c r="W12581" t="s">
        <v>1643</v>
      </c>
    </row>
    <row r="12582" spans="1:23" x14ac:dyDescent="0.3">
      <c r="A12582">
        <v>16385</v>
      </c>
      <c r="B12582" s="15" t="s">
        <v>1652</v>
      </c>
      <c r="C12582" t="str">
        <f>_xlfn.XLOOKUP($B12582, STANDARDS!$A:$A, STANDARDS!$B:$B,,0,2)</f>
        <v>Olympic Fm</v>
      </c>
      <c r="D12582" t="s">
        <v>535</v>
      </c>
      <c r="E12582" t="s">
        <v>533</v>
      </c>
      <c r="F12582">
        <v>134.6</v>
      </c>
      <c r="G12582">
        <v>-24</v>
      </c>
      <c r="H12582">
        <v>0.1</v>
      </c>
      <c r="I12582" t="s">
        <v>592</v>
      </c>
      <c r="J12582" cm="1">
        <f t="array" ref="J12582:L12582">_xlfn.XLOOKUP($C12582, AGE!$A:$A,AGE!$B:$D,,0,2)</f>
        <v>634</v>
      </c>
      <c r="K12582">
        <v>70</v>
      </c>
      <c r="L12582" t="str">
        <v>Kotsitcin et al. 2015 in Normington and Donnellan 2020; Freeman et al. 1991 in Normington and Donnellan 2020</v>
      </c>
      <c r="M12582" t="s">
        <v>1636</v>
      </c>
      <c r="P12582" t="s">
        <v>243</v>
      </c>
      <c r="Q12582">
        <v>-3.3</v>
      </c>
      <c r="V12582">
        <v>1</v>
      </c>
      <c r="W12582" t="s">
        <v>1643</v>
      </c>
    </row>
    <row r="12583" spans="1:23" x14ac:dyDescent="0.3">
      <c r="A12583">
        <v>16386</v>
      </c>
      <c r="B12583" s="15" t="s">
        <v>1652</v>
      </c>
      <c r="C12583" t="str">
        <f>_xlfn.XLOOKUP($B12583, STANDARDS!$A:$A, STANDARDS!$B:$B,,0,2)</f>
        <v>Olympic Fm</v>
      </c>
      <c r="D12583" t="s">
        <v>535</v>
      </c>
      <c r="E12583" t="s">
        <v>533</v>
      </c>
      <c r="F12583">
        <v>134.6</v>
      </c>
      <c r="G12583">
        <v>-24</v>
      </c>
      <c r="H12583">
        <v>0.1</v>
      </c>
      <c r="I12583" t="s">
        <v>592</v>
      </c>
      <c r="J12583" cm="1">
        <f t="array" ref="J12583:L12583">_xlfn.XLOOKUP($C12583, AGE!$A:$A,AGE!$B:$D,,0,2)</f>
        <v>634</v>
      </c>
      <c r="K12583">
        <v>70</v>
      </c>
      <c r="L12583" t="str">
        <v>Kotsitcin et al. 2015 in Normington and Donnellan 2020; Freeman et al. 1991 in Normington and Donnellan 2020</v>
      </c>
      <c r="M12583" t="s">
        <v>1636</v>
      </c>
      <c r="P12583" t="s">
        <v>243</v>
      </c>
      <c r="Q12583">
        <v>-2.8</v>
      </c>
      <c r="V12583">
        <v>1</v>
      </c>
      <c r="W12583" t="s">
        <v>1643</v>
      </c>
    </row>
    <row r="12584" spans="1:23" x14ac:dyDescent="0.3">
      <c r="A12584">
        <v>16387</v>
      </c>
      <c r="B12584" s="15" t="s">
        <v>1652</v>
      </c>
      <c r="C12584" t="str">
        <f>_xlfn.XLOOKUP($B12584, STANDARDS!$A:$A, STANDARDS!$B:$B,,0,2)</f>
        <v>Olympic Fm</v>
      </c>
      <c r="D12584" t="s">
        <v>535</v>
      </c>
      <c r="E12584" t="s">
        <v>533</v>
      </c>
      <c r="F12584">
        <v>134.6</v>
      </c>
      <c r="G12584">
        <v>-24</v>
      </c>
      <c r="H12584">
        <v>0.1</v>
      </c>
      <c r="I12584" t="s">
        <v>592</v>
      </c>
      <c r="J12584" cm="1">
        <f t="array" ref="J12584:L12584">_xlfn.XLOOKUP($C12584, AGE!$A:$A,AGE!$B:$D,,0,2)</f>
        <v>634</v>
      </c>
      <c r="K12584">
        <v>70</v>
      </c>
      <c r="L12584" t="str">
        <v>Kotsitcin et al. 2015 in Normington and Donnellan 2020; Freeman et al. 1991 in Normington and Donnellan 2020</v>
      </c>
      <c r="M12584" t="s">
        <v>1636</v>
      </c>
      <c r="P12584" t="s">
        <v>243</v>
      </c>
      <c r="Q12584">
        <v>-2.8</v>
      </c>
      <c r="V12584">
        <v>1</v>
      </c>
      <c r="W12584" t="s">
        <v>1643</v>
      </c>
    </row>
    <row r="12585" spans="1:23" x14ac:dyDescent="0.3">
      <c r="A12585">
        <v>16388</v>
      </c>
      <c r="B12585" s="15" t="s">
        <v>1652</v>
      </c>
      <c r="C12585" t="str">
        <f>_xlfn.XLOOKUP($B12585, STANDARDS!$A:$A, STANDARDS!$B:$B,,0,2)</f>
        <v>Olympic Fm</v>
      </c>
      <c r="D12585" t="s">
        <v>535</v>
      </c>
      <c r="E12585" t="s">
        <v>533</v>
      </c>
      <c r="F12585">
        <v>134.6</v>
      </c>
      <c r="G12585">
        <v>-24</v>
      </c>
      <c r="H12585">
        <v>0.1</v>
      </c>
      <c r="I12585" t="s">
        <v>592</v>
      </c>
      <c r="J12585" cm="1">
        <f t="array" ref="J12585:L12585">_xlfn.XLOOKUP($C12585, AGE!$A:$A,AGE!$B:$D,,0,2)</f>
        <v>634</v>
      </c>
      <c r="K12585">
        <v>70</v>
      </c>
      <c r="L12585" t="str">
        <v>Kotsitcin et al. 2015 in Normington and Donnellan 2020; Freeman et al. 1991 in Normington and Donnellan 2020</v>
      </c>
      <c r="M12585" t="s">
        <v>1636</v>
      </c>
      <c r="P12585" t="s">
        <v>243</v>
      </c>
      <c r="Q12585">
        <v>-3.2</v>
      </c>
      <c r="V12585">
        <v>1</v>
      </c>
      <c r="W12585" t="s">
        <v>1643</v>
      </c>
    </row>
    <row r="12586" spans="1:23" x14ac:dyDescent="0.3">
      <c r="A12586">
        <v>16389</v>
      </c>
      <c r="B12586" s="15" t="s">
        <v>1652</v>
      </c>
      <c r="C12586" t="str">
        <f>_xlfn.XLOOKUP($B12586, STANDARDS!$A:$A, STANDARDS!$B:$B,,0,2)</f>
        <v>Olympic Fm</v>
      </c>
      <c r="D12586" t="s">
        <v>535</v>
      </c>
      <c r="E12586" t="s">
        <v>533</v>
      </c>
      <c r="F12586">
        <v>134.6</v>
      </c>
      <c r="G12586">
        <v>-24</v>
      </c>
      <c r="H12586">
        <v>0.1</v>
      </c>
      <c r="I12586" t="s">
        <v>592</v>
      </c>
      <c r="J12586" cm="1">
        <f t="array" ref="J12586:L12586">_xlfn.XLOOKUP($C12586, AGE!$A:$A,AGE!$B:$D,,0,2)</f>
        <v>634</v>
      </c>
      <c r="K12586">
        <v>70</v>
      </c>
      <c r="L12586" t="str">
        <v>Kotsitcin et al. 2015 in Normington and Donnellan 2020; Freeman et al. 1991 in Normington and Donnellan 2020</v>
      </c>
      <c r="M12586" t="s">
        <v>1636</v>
      </c>
      <c r="P12586" t="s">
        <v>243</v>
      </c>
      <c r="Q12586">
        <v>-3.4</v>
      </c>
      <c r="V12586">
        <v>1</v>
      </c>
      <c r="W12586" t="s">
        <v>1643</v>
      </c>
    </row>
    <row r="12587" spans="1:23" x14ac:dyDescent="0.3">
      <c r="A12587">
        <v>16390</v>
      </c>
      <c r="B12587" s="15" t="s">
        <v>1652</v>
      </c>
      <c r="C12587" t="str">
        <f>_xlfn.XLOOKUP($B12587, STANDARDS!$A:$A, STANDARDS!$B:$B,,0,2)</f>
        <v>Olympic Fm</v>
      </c>
      <c r="D12587" t="s">
        <v>535</v>
      </c>
      <c r="E12587" t="s">
        <v>533</v>
      </c>
      <c r="F12587">
        <v>134.6</v>
      </c>
      <c r="G12587">
        <v>-24</v>
      </c>
      <c r="H12587">
        <v>0.1</v>
      </c>
      <c r="I12587" t="s">
        <v>592</v>
      </c>
      <c r="J12587" cm="1">
        <f t="array" ref="J12587:L12587">_xlfn.XLOOKUP($C12587, AGE!$A:$A,AGE!$B:$D,,0,2)</f>
        <v>634</v>
      </c>
      <c r="K12587">
        <v>70</v>
      </c>
      <c r="L12587" t="str">
        <v>Kotsitcin et al. 2015 in Normington and Donnellan 2020; Freeman et al. 1991 in Normington and Donnellan 2020</v>
      </c>
      <c r="M12587" t="s">
        <v>1636</v>
      </c>
      <c r="P12587" t="s">
        <v>243</v>
      </c>
      <c r="Q12587">
        <v>-3.4</v>
      </c>
      <c r="V12587">
        <v>1</v>
      </c>
      <c r="W12587" t="s">
        <v>1643</v>
      </c>
    </row>
    <row r="12588" spans="1:23" x14ac:dyDescent="0.3">
      <c r="A12588">
        <v>16391</v>
      </c>
      <c r="B12588" s="15" t="s">
        <v>1652</v>
      </c>
      <c r="C12588" t="str">
        <f>_xlfn.XLOOKUP($B12588, STANDARDS!$A:$A, STANDARDS!$B:$B,,0,2)</f>
        <v>Olympic Fm</v>
      </c>
      <c r="D12588" t="s">
        <v>535</v>
      </c>
      <c r="E12588" t="s">
        <v>533</v>
      </c>
      <c r="F12588">
        <v>134.6</v>
      </c>
      <c r="G12588">
        <v>-24</v>
      </c>
      <c r="H12588">
        <v>0.1</v>
      </c>
      <c r="I12588" t="s">
        <v>592</v>
      </c>
      <c r="J12588" cm="1">
        <f t="array" ref="J12588:L12588">_xlfn.XLOOKUP($C12588, AGE!$A:$A,AGE!$B:$D,,0,2)</f>
        <v>634</v>
      </c>
      <c r="K12588">
        <v>70</v>
      </c>
      <c r="L12588" t="str">
        <v>Kotsitcin et al. 2015 in Normington and Donnellan 2020; Freeman et al. 1991 in Normington and Donnellan 2020</v>
      </c>
      <c r="M12588" t="s">
        <v>1636</v>
      </c>
      <c r="P12588" t="s">
        <v>243</v>
      </c>
      <c r="Q12588">
        <v>-4</v>
      </c>
      <c r="V12588">
        <v>1</v>
      </c>
      <c r="W12588" t="s">
        <v>1643</v>
      </c>
    </row>
    <row r="12589" spans="1:23" x14ac:dyDescent="0.3">
      <c r="A12589">
        <v>16392</v>
      </c>
      <c r="B12589" s="15" t="s">
        <v>1652</v>
      </c>
      <c r="C12589" t="str">
        <f>_xlfn.XLOOKUP($B12589, STANDARDS!$A:$A, STANDARDS!$B:$B,,0,2)</f>
        <v>Olympic Fm</v>
      </c>
      <c r="D12589" t="s">
        <v>535</v>
      </c>
      <c r="E12589" t="s">
        <v>533</v>
      </c>
      <c r="F12589">
        <v>134.6</v>
      </c>
      <c r="G12589">
        <v>-24</v>
      </c>
      <c r="H12589">
        <v>0.1</v>
      </c>
      <c r="I12589" t="s">
        <v>592</v>
      </c>
      <c r="J12589" cm="1">
        <f t="array" ref="J12589:L12589">_xlfn.XLOOKUP($C12589, AGE!$A:$A,AGE!$B:$D,,0,2)</f>
        <v>634</v>
      </c>
      <c r="K12589">
        <v>70</v>
      </c>
      <c r="L12589" t="str">
        <v>Kotsitcin et al. 2015 in Normington and Donnellan 2020; Freeman et al. 1991 in Normington and Donnellan 2020</v>
      </c>
      <c r="M12589" t="s">
        <v>1636</v>
      </c>
      <c r="P12589" t="s">
        <v>243</v>
      </c>
      <c r="Q12589">
        <v>-4.0999999999999996</v>
      </c>
      <c r="V12589">
        <v>1</v>
      </c>
      <c r="W12589" t="s">
        <v>1643</v>
      </c>
    </row>
    <row r="12590" spans="1:23" x14ac:dyDescent="0.3">
      <c r="A12590">
        <v>16393</v>
      </c>
      <c r="B12590" s="15" t="s">
        <v>1652</v>
      </c>
      <c r="C12590" t="str">
        <f>_xlfn.XLOOKUP($B12590, STANDARDS!$A:$A, STANDARDS!$B:$B,,0,2)</f>
        <v>Olympic Fm</v>
      </c>
      <c r="D12590" t="s">
        <v>535</v>
      </c>
      <c r="E12590" t="s">
        <v>533</v>
      </c>
      <c r="F12590">
        <v>134.6</v>
      </c>
      <c r="G12590">
        <v>-24</v>
      </c>
      <c r="H12590">
        <v>0.1</v>
      </c>
      <c r="I12590" t="s">
        <v>592</v>
      </c>
      <c r="J12590" cm="1">
        <f t="array" ref="J12590:L12590">_xlfn.XLOOKUP($C12590, AGE!$A:$A,AGE!$B:$D,,0,2)</f>
        <v>634</v>
      </c>
      <c r="K12590">
        <v>70</v>
      </c>
      <c r="L12590" t="str">
        <v>Kotsitcin et al. 2015 in Normington and Donnellan 2020; Freeman et al. 1991 in Normington and Donnellan 2020</v>
      </c>
      <c r="M12590" t="s">
        <v>1636</v>
      </c>
      <c r="P12590" t="s">
        <v>243</v>
      </c>
      <c r="Q12590">
        <v>-3.8</v>
      </c>
      <c r="V12590">
        <v>1</v>
      </c>
      <c r="W12590" t="s">
        <v>1643</v>
      </c>
    </row>
    <row r="12591" spans="1:23" x14ac:dyDescent="0.3">
      <c r="A12591">
        <v>16394</v>
      </c>
      <c r="B12591" s="15" t="s">
        <v>1652</v>
      </c>
      <c r="C12591" t="str">
        <f>_xlfn.XLOOKUP($B12591, STANDARDS!$A:$A, STANDARDS!$B:$B,,0,2)</f>
        <v>Olympic Fm</v>
      </c>
      <c r="D12591" t="s">
        <v>535</v>
      </c>
      <c r="E12591" t="s">
        <v>533</v>
      </c>
      <c r="F12591">
        <v>134.6</v>
      </c>
      <c r="G12591">
        <v>-24</v>
      </c>
      <c r="H12591">
        <v>0.1</v>
      </c>
      <c r="I12591" t="s">
        <v>592</v>
      </c>
      <c r="J12591" cm="1">
        <f t="array" ref="J12591:L12591">_xlfn.XLOOKUP($C12591, AGE!$A:$A,AGE!$B:$D,,0,2)</f>
        <v>634</v>
      </c>
      <c r="K12591">
        <v>70</v>
      </c>
      <c r="L12591" t="str">
        <v>Kotsitcin et al. 2015 in Normington and Donnellan 2020; Freeman et al. 1991 in Normington and Donnellan 2020</v>
      </c>
      <c r="M12591" t="s">
        <v>1636</v>
      </c>
      <c r="P12591" t="s">
        <v>243</v>
      </c>
      <c r="Q12591">
        <v>-6.3</v>
      </c>
      <c r="V12591">
        <v>1</v>
      </c>
      <c r="W12591" t="s">
        <v>1643</v>
      </c>
    </row>
    <row r="12592" spans="1:23" x14ac:dyDescent="0.3">
      <c r="A12592">
        <v>16395</v>
      </c>
      <c r="B12592" s="15" t="s">
        <v>1653</v>
      </c>
      <c r="C12592" t="str">
        <f>_xlfn.XLOOKUP($B12592, STANDARDS!$A:$A, STANDARDS!$B:$B,,0,2)</f>
        <v>Limbla Mbr, Aralka Fm</v>
      </c>
      <c r="D12592" t="s">
        <v>535</v>
      </c>
      <c r="E12592" t="s">
        <v>533</v>
      </c>
      <c r="F12592">
        <v>135</v>
      </c>
      <c r="G12592">
        <v>-23.8</v>
      </c>
      <c r="H12592">
        <v>0.1</v>
      </c>
      <c r="I12592" t="s">
        <v>592</v>
      </c>
      <c r="J12592" cm="1">
        <f t="array" ref="J12592:L12592">_xlfn.XLOOKUP($C12592, AGE!$A:$A,AGE!$B:$D,,0,2)</f>
        <v>613</v>
      </c>
      <c r="K12592">
        <v>49</v>
      </c>
      <c r="L12592" t="str">
        <v>Freeman et al. 1991 in Normington and Donnellan 2020; Normwell and Donnellan 2020; Rooney et al. 2015 in Hoffman et al. 2021 Earth Science Reviews; Kendall et al. 2006, Kendall and Creaser 2004 in Normwell and Donellan 2020</v>
      </c>
      <c r="P12592" t="s">
        <v>243</v>
      </c>
      <c r="Q12592">
        <v>8.1999999999999993</v>
      </c>
      <c r="V12592">
        <v>1</v>
      </c>
      <c r="W12592" t="s">
        <v>1643</v>
      </c>
    </row>
    <row r="12593" spans="1:23" x14ac:dyDescent="0.3">
      <c r="A12593">
        <v>16396</v>
      </c>
      <c r="B12593" s="15" t="s">
        <v>1653</v>
      </c>
      <c r="C12593" t="str">
        <f>_xlfn.XLOOKUP($B12593, STANDARDS!$A:$A, STANDARDS!$B:$B,,0,2)</f>
        <v>Limbla Mbr, Aralka Fm</v>
      </c>
      <c r="D12593" t="s">
        <v>535</v>
      </c>
      <c r="E12593" t="s">
        <v>533</v>
      </c>
      <c r="F12593">
        <v>135</v>
      </c>
      <c r="G12593">
        <v>-23.8</v>
      </c>
      <c r="H12593">
        <v>0.1</v>
      </c>
      <c r="I12593" t="s">
        <v>592</v>
      </c>
      <c r="J12593" cm="1">
        <f t="array" ref="J12593:L12593">_xlfn.XLOOKUP($C12593, AGE!$A:$A,AGE!$B:$D,,0,2)</f>
        <v>613</v>
      </c>
      <c r="K12593">
        <v>49</v>
      </c>
      <c r="L12593" t="str">
        <v>Freeman et al. 1991 in Normington and Donnellan 2020; Normwell and Donnellan 2020; Rooney et al. 2015 in Hoffman et al. 2021 Earth Science Reviews; Kendall et al. 2006, Kendall and Creaser 2004 in Normwell and Donellan 2020</v>
      </c>
      <c r="P12593" t="s">
        <v>243</v>
      </c>
      <c r="Q12593">
        <v>8.4</v>
      </c>
      <c r="V12593">
        <v>1</v>
      </c>
      <c r="W12593" t="s">
        <v>1643</v>
      </c>
    </row>
    <row r="12594" spans="1:23" x14ac:dyDescent="0.3">
      <c r="A12594">
        <v>16397</v>
      </c>
      <c r="B12594" s="15" t="s">
        <v>1653</v>
      </c>
      <c r="C12594" t="str">
        <f>_xlfn.XLOOKUP($B12594, STANDARDS!$A:$A, STANDARDS!$B:$B,,0,2)</f>
        <v>Limbla Mbr, Aralka Fm</v>
      </c>
      <c r="D12594" t="s">
        <v>535</v>
      </c>
      <c r="E12594" t="s">
        <v>533</v>
      </c>
      <c r="F12594">
        <v>135</v>
      </c>
      <c r="G12594">
        <v>-23.8</v>
      </c>
      <c r="H12594">
        <v>0.1</v>
      </c>
      <c r="I12594" t="s">
        <v>592</v>
      </c>
      <c r="J12594" cm="1">
        <f t="array" ref="J12594:L12594">_xlfn.XLOOKUP($C12594, AGE!$A:$A,AGE!$B:$D,,0,2)</f>
        <v>613</v>
      </c>
      <c r="K12594">
        <v>49</v>
      </c>
      <c r="L12594" t="str">
        <v>Freeman et al. 1991 in Normington and Donnellan 2020; Normwell and Donnellan 2020; Rooney et al. 2015 in Hoffman et al. 2021 Earth Science Reviews; Kendall et al. 2006, Kendall and Creaser 2004 in Normwell and Donellan 2020</v>
      </c>
      <c r="P12594" t="s">
        <v>243</v>
      </c>
      <c r="Q12594">
        <v>8.1</v>
      </c>
      <c r="V12594">
        <v>1</v>
      </c>
      <c r="W12594" t="s">
        <v>1643</v>
      </c>
    </row>
    <row r="12595" spans="1:23" x14ac:dyDescent="0.3">
      <c r="A12595">
        <v>16398</v>
      </c>
      <c r="B12595" s="15" t="s">
        <v>1653</v>
      </c>
      <c r="C12595" t="str">
        <f>_xlfn.XLOOKUP($B12595, STANDARDS!$A:$A, STANDARDS!$B:$B,,0,2)</f>
        <v>Limbla Mbr, Aralka Fm</v>
      </c>
      <c r="D12595" t="s">
        <v>535</v>
      </c>
      <c r="E12595" t="s">
        <v>533</v>
      </c>
      <c r="F12595">
        <v>135</v>
      </c>
      <c r="G12595">
        <v>-23.8</v>
      </c>
      <c r="H12595">
        <v>0.1</v>
      </c>
      <c r="I12595" t="s">
        <v>592</v>
      </c>
      <c r="J12595" cm="1">
        <f t="array" ref="J12595:L12595">_xlfn.XLOOKUP($C12595, AGE!$A:$A,AGE!$B:$D,,0,2)</f>
        <v>613</v>
      </c>
      <c r="K12595">
        <v>49</v>
      </c>
      <c r="L12595" t="str">
        <v>Freeman et al. 1991 in Normington and Donnellan 2020; Normwell and Donnellan 2020; Rooney et al. 2015 in Hoffman et al. 2021 Earth Science Reviews; Kendall et al. 2006, Kendall and Creaser 2004 in Normwell and Donellan 2020</v>
      </c>
      <c r="P12595" t="s">
        <v>243</v>
      </c>
      <c r="Q12595">
        <v>8.1</v>
      </c>
      <c r="V12595">
        <v>1</v>
      </c>
      <c r="W12595" t="s">
        <v>1643</v>
      </c>
    </row>
    <row r="12596" spans="1:23" x14ac:dyDescent="0.3">
      <c r="A12596">
        <v>16399</v>
      </c>
      <c r="B12596" s="15" t="s">
        <v>1653</v>
      </c>
      <c r="C12596" t="str">
        <f>_xlfn.XLOOKUP($B12596, STANDARDS!$A:$A, STANDARDS!$B:$B,,0,2)</f>
        <v>Limbla Mbr, Aralka Fm</v>
      </c>
      <c r="D12596" t="s">
        <v>535</v>
      </c>
      <c r="E12596" t="s">
        <v>533</v>
      </c>
      <c r="F12596">
        <v>135</v>
      </c>
      <c r="G12596">
        <v>-23.8</v>
      </c>
      <c r="H12596">
        <v>0.1</v>
      </c>
      <c r="I12596" t="s">
        <v>592</v>
      </c>
      <c r="J12596" cm="1">
        <f t="array" ref="J12596:L12596">_xlfn.XLOOKUP($C12596, AGE!$A:$A,AGE!$B:$D,,0,2)</f>
        <v>613</v>
      </c>
      <c r="K12596">
        <v>49</v>
      </c>
      <c r="L12596" t="str">
        <v>Freeman et al. 1991 in Normington and Donnellan 2020; Normwell and Donnellan 2020; Rooney et al. 2015 in Hoffman et al. 2021 Earth Science Reviews; Kendall et al. 2006, Kendall and Creaser 2004 in Normwell and Donellan 2020</v>
      </c>
      <c r="P12596" t="s">
        <v>243</v>
      </c>
      <c r="Q12596">
        <v>8.9</v>
      </c>
      <c r="V12596">
        <v>1</v>
      </c>
      <c r="W12596" t="s">
        <v>1643</v>
      </c>
    </row>
    <row r="12597" spans="1:23" x14ac:dyDescent="0.3">
      <c r="A12597">
        <v>16400</v>
      </c>
      <c r="B12597" s="15" t="s">
        <v>1653</v>
      </c>
      <c r="C12597" t="str">
        <f>_xlfn.XLOOKUP($B12597, STANDARDS!$A:$A, STANDARDS!$B:$B,,0,2)</f>
        <v>Limbla Mbr, Aralka Fm</v>
      </c>
      <c r="D12597" t="s">
        <v>535</v>
      </c>
      <c r="E12597" t="s">
        <v>533</v>
      </c>
      <c r="F12597">
        <v>135</v>
      </c>
      <c r="G12597">
        <v>-23.8</v>
      </c>
      <c r="H12597">
        <v>0.1</v>
      </c>
      <c r="I12597" t="s">
        <v>592</v>
      </c>
      <c r="J12597" cm="1">
        <f t="array" ref="J12597:L12597">_xlfn.XLOOKUP($C12597, AGE!$A:$A,AGE!$B:$D,,0,2)</f>
        <v>613</v>
      </c>
      <c r="K12597">
        <v>49</v>
      </c>
      <c r="L12597" t="str">
        <v>Freeman et al. 1991 in Normington and Donnellan 2020; Normwell and Donnellan 2020; Rooney et al. 2015 in Hoffman et al. 2021 Earth Science Reviews; Kendall et al. 2006, Kendall and Creaser 2004 in Normwell and Donellan 2020</v>
      </c>
      <c r="P12597" t="s">
        <v>243</v>
      </c>
      <c r="Q12597">
        <v>9.1</v>
      </c>
      <c r="V12597">
        <v>1</v>
      </c>
      <c r="W12597" t="s">
        <v>1643</v>
      </c>
    </row>
    <row r="12598" spans="1:23" x14ac:dyDescent="0.3">
      <c r="A12598">
        <v>16401</v>
      </c>
      <c r="B12598" s="15" t="s">
        <v>1653</v>
      </c>
      <c r="C12598" t="str">
        <f>_xlfn.XLOOKUP($B12598, STANDARDS!$A:$A, STANDARDS!$B:$B,,0,2)</f>
        <v>Limbla Mbr, Aralka Fm</v>
      </c>
      <c r="D12598" t="s">
        <v>535</v>
      </c>
      <c r="E12598" t="s">
        <v>533</v>
      </c>
      <c r="F12598">
        <v>135</v>
      </c>
      <c r="G12598">
        <v>-23.8</v>
      </c>
      <c r="H12598">
        <v>0.1</v>
      </c>
      <c r="I12598" t="s">
        <v>592</v>
      </c>
      <c r="J12598" cm="1">
        <f t="array" ref="J12598:L12598">_xlfn.XLOOKUP($C12598, AGE!$A:$A,AGE!$B:$D,,0,2)</f>
        <v>613</v>
      </c>
      <c r="K12598">
        <v>49</v>
      </c>
      <c r="L12598" t="str">
        <v>Freeman et al. 1991 in Normington and Donnellan 2020; Normwell and Donnellan 2020; Rooney et al. 2015 in Hoffman et al. 2021 Earth Science Reviews; Kendall et al. 2006, Kendall and Creaser 2004 in Normwell and Donellan 2020</v>
      </c>
      <c r="P12598" t="s">
        <v>243</v>
      </c>
      <c r="Q12598">
        <v>8.9</v>
      </c>
      <c r="V12598">
        <v>1</v>
      </c>
      <c r="W12598" t="s">
        <v>1643</v>
      </c>
    </row>
    <row r="12599" spans="1:23" x14ac:dyDescent="0.3">
      <c r="A12599">
        <v>16402</v>
      </c>
      <c r="B12599" s="15" t="s">
        <v>1654</v>
      </c>
      <c r="C12599" t="str">
        <f>_xlfn.XLOOKUP($B12599, STANDARDS!$A:$A, STANDARDS!$B:$B,,0,2)</f>
        <v>Ringwood Mbr, Aralka Fm</v>
      </c>
      <c r="D12599" t="s">
        <v>535</v>
      </c>
      <c r="E12599" t="s">
        <v>533</v>
      </c>
      <c r="F12599">
        <v>135</v>
      </c>
      <c r="G12599">
        <v>-23.8</v>
      </c>
      <c r="H12599">
        <v>0.1</v>
      </c>
      <c r="I12599" t="s">
        <v>592</v>
      </c>
      <c r="J12599" cm="1">
        <f t="array" ref="J12599:L12599">_xlfn.XLOOKUP($C12599, AGE!$A:$A,AGE!$B:$D,,0,2)</f>
        <v>613</v>
      </c>
      <c r="K12599">
        <v>49</v>
      </c>
      <c r="L12599" t="str">
        <v>Freeman et al. 1991 in Normington and Donnellan 2020; Normwell and Donnellan 2020; Rooney et al. 2015 in Hoffman et al. 2021 Earth Science Reviews; Kendall et al. 2006, Kendall and Creaser 2004 in Normwell and Donellan 2020</v>
      </c>
      <c r="P12599" t="s">
        <v>243</v>
      </c>
      <c r="Q12599">
        <v>2.7</v>
      </c>
      <c r="V12599">
        <v>1</v>
      </c>
      <c r="W12599" t="s">
        <v>1643</v>
      </c>
    </row>
    <row r="12600" spans="1:23" x14ac:dyDescent="0.3">
      <c r="A12600">
        <v>16403</v>
      </c>
      <c r="B12600" s="15" t="s">
        <v>1654</v>
      </c>
      <c r="C12600" t="str">
        <f>_xlfn.XLOOKUP($B12600, STANDARDS!$A:$A, STANDARDS!$B:$B,,0,2)</f>
        <v>Ringwood Mbr, Aralka Fm</v>
      </c>
      <c r="D12600" t="s">
        <v>535</v>
      </c>
      <c r="E12600" t="s">
        <v>533</v>
      </c>
      <c r="F12600">
        <v>135</v>
      </c>
      <c r="G12600">
        <v>-23.8</v>
      </c>
      <c r="H12600">
        <v>0.1</v>
      </c>
      <c r="I12600" t="s">
        <v>592</v>
      </c>
      <c r="J12600" cm="1">
        <f t="array" ref="J12600:L12600">_xlfn.XLOOKUP($C12600, AGE!$A:$A,AGE!$B:$D,,0,2)</f>
        <v>613</v>
      </c>
      <c r="K12600">
        <v>49</v>
      </c>
      <c r="L12600" t="str">
        <v>Freeman et al. 1991 in Normington and Donnellan 2020; Normwell and Donnellan 2020; Rooney et al. 2015 in Hoffman et al. 2021 Earth Science Reviews; Kendall et al. 2006, Kendall and Creaser 2004 in Normwell and Donellan 2020</v>
      </c>
      <c r="P12600" t="s">
        <v>243</v>
      </c>
      <c r="Q12600">
        <v>2.7</v>
      </c>
      <c r="V12600">
        <v>1</v>
      </c>
      <c r="W12600" t="s">
        <v>1643</v>
      </c>
    </row>
    <row r="12601" spans="1:23" x14ac:dyDescent="0.3">
      <c r="A12601">
        <v>16404</v>
      </c>
      <c r="B12601" s="15" t="s">
        <v>1654</v>
      </c>
      <c r="C12601" t="str">
        <f>_xlfn.XLOOKUP($B12601, STANDARDS!$A:$A, STANDARDS!$B:$B,,0,2)</f>
        <v>Ringwood Mbr, Aralka Fm</v>
      </c>
      <c r="D12601" t="s">
        <v>535</v>
      </c>
      <c r="E12601" t="s">
        <v>533</v>
      </c>
      <c r="F12601">
        <v>135</v>
      </c>
      <c r="G12601">
        <v>-23.8</v>
      </c>
      <c r="H12601">
        <v>0.1</v>
      </c>
      <c r="I12601" t="s">
        <v>592</v>
      </c>
      <c r="J12601" cm="1">
        <f t="array" ref="J12601:L12601">_xlfn.XLOOKUP($C12601, AGE!$A:$A,AGE!$B:$D,,0,2)</f>
        <v>613</v>
      </c>
      <c r="K12601">
        <v>49</v>
      </c>
      <c r="L12601" t="str">
        <v>Freeman et al. 1991 in Normington and Donnellan 2020; Normwell and Donnellan 2020; Rooney et al. 2015 in Hoffman et al. 2021 Earth Science Reviews; Kendall et al. 2006, Kendall and Creaser 2004 in Normwell and Donellan 2020</v>
      </c>
      <c r="P12601" t="s">
        <v>243</v>
      </c>
      <c r="Q12601">
        <v>3.1</v>
      </c>
      <c r="V12601">
        <v>1</v>
      </c>
      <c r="W12601" t="s">
        <v>1643</v>
      </c>
    </row>
    <row r="12602" spans="1:23" x14ac:dyDescent="0.3">
      <c r="A12602">
        <v>16405</v>
      </c>
      <c r="B12602" s="15" t="s">
        <v>1654</v>
      </c>
      <c r="C12602" t="str">
        <f>_xlfn.XLOOKUP($B12602, STANDARDS!$A:$A, STANDARDS!$B:$B,,0,2)</f>
        <v>Ringwood Mbr, Aralka Fm</v>
      </c>
      <c r="D12602" t="s">
        <v>535</v>
      </c>
      <c r="E12602" t="s">
        <v>533</v>
      </c>
      <c r="F12602">
        <v>135</v>
      </c>
      <c r="G12602">
        <v>-23.8</v>
      </c>
      <c r="H12602">
        <v>0.1</v>
      </c>
      <c r="I12602" t="s">
        <v>592</v>
      </c>
      <c r="J12602" cm="1">
        <f t="array" ref="J12602:L12602">_xlfn.XLOOKUP($C12602, AGE!$A:$A,AGE!$B:$D,,0,2)</f>
        <v>613</v>
      </c>
      <c r="K12602">
        <v>49</v>
      </c>
      <c r="L12602" t="str">
        <v>Freeman et al. 1991 in Normington and Donnellan 2020; Normwell and Donnellan 2020; Rooney et al. 2015 in Hoffman et al. 2021 Earth Science Reviews; Kendall et al. 2006, Kendall and Creaser 2004 in Normwell and Donellan 2020</v>
      </c>
      <c r="P12602" t="s">
        <v>243</v>
      </c>
      <c r="Q12602">
        <v>1.4</v>
      </c>
      <c r="V12602">
        <v>1</v>
      </c>
      <c r="W12602" t="s">
        <v>1643</v>
      </c>
    </row>
    <row r="12603" spans="1:23" x14ac:dyDescent="0.3">
      <c r="A12603">
        <v>16406</v>
      </c>
      <c r="B12603" s="15" t="s">
        <v>1654</v>
      </c>
      <c r="C12603" t="str">
        <f>_xlfn.XLOOKUP($B12603, STANDARDS!$A:$A, STANDARDS!$B:$B,,0,2)</f>
        <v>Ringwood Mbr, Aralka Fm</v>
      </c>
      <c r="D12603" t="s">
        <v>535</v>
      </c>
      <c r="E12603" t="s">
        <v>533</v>
      </c>
      <c r="F12603">
        <v>135</v>
      </c>
      <c r="G12603">
        <v>-23.8</v>
      </c>
      <c r="H12603">
        <v>0.1</v>
      </c>
      <c r="I12603" t="s">
        <v>592</v>
      </c>
      <c r="J12603" cm="1">
        <f t="array" ref="J12603:L12603">_xlfn.XLOOKUP($C12603, AGE!$A:$A,AGE!$B:$D,,0,2)</f>
        <v>613</v>
      </c>
      <c r="K12603">
        <v>49</v>
      </c>
      <c r="L12603" t="str">
        <v>Freeman et al. 1991 in Normington and Donnellan 2020; Normwell and Donnellan 2020; Rooney et al. 2015 in Hoffman et al. 2021 Earth Science Reviews; Kendall et al. 2006, Kendall and Creaser 2004 in Normwell and Donellan 2020</v>
      </c>
      <c r="P12603" t="s">
        <v>243</v>
      </c>
      <c r="Q12603">
        <v>2.4</v>
      </c>
      <c r="V12603">
        <v>1</v>
      </c>
      <c r="W12603" t="s">
        <v>1643</v>
      </c>
    </row>
    <row r="12604" spans="1:23" x14ac:dyDescent="0.3">
      <c r="A12604">
        <v>16407</v>
      </c>
      <c r="B12604" s="15" t="s">
        <v>1654</v>
      </c>
      <c r="C12604" t="str">
        <f>_xlfn.XLOOKUP($B12604, STANDARDS!$A:$A, STANDARDS!$B:$B,,0,2)</f>
        <v>Ringwood Mbr, Aralka Fm</v>
      </c>
      <c r="D12604" t="s">
        <v>535</v>
      </c>
      <c r="E12604" t="s">
        <v>533</v>
      </c>
      <c r="F12604">
        <v>135</v>
      </c>
      <c r="G12604">
        <v>-23.8</v>
      </c>
      <c r="H12604">
        <v>0.1</v>
      </c>
      <c r="I12604" t="s">
        <v>592</v>
      </c>
      <c r="J12604" cm="1">
        <f t="array" ref="J12604:L12604">_xlfn.XLOOKUP($C12604, AGE!$A:$A,AGE!$B:$D,,0,2)</f>
        <v>613</v>
      </c>
      <c r="K12604">
        <v>49</v>
      </c>
      <c r="L12604" t="str">
        <v>Freeman et al. 1991 in Normington and Donnellan 2020; Normwell and Donnellan 2020; Rooney et al. 2015 in Hoffman et al. 2021 Earth Science Reviews; Kendall et al. 2006, Kendall and Creaser 2004 in Normwell and Donellan 2020</v>
      </c>
      <c r="P12604" t="s">
        <v>243</v>
      </c>
      <c r="Q12604">
        <v>2.2000000000000002</v>
      </c>
      <c r="V12604">
        <v>1</v>
      </c>
      <c r="W12604" t="s">
        <v>1643</v>
      </c>
    </row>
    <row r="12605" spans="1:23" x14ac:dyDescent="0.3">
      <c r="A12605">
        <v>16408</v>
      </c>
      <c r="B12605" s="15" t="s">
        <v>1654</v>
      </c>
      <c r="C12605" t="str">
        <f>_xlfn.XLOOKUP($B12605, STANDARDS!$A:$A, STANDARDS!$B:$B,,0,2)</f>
        <v>Ringwood Mbr, Aralka Fm</v>
      </c>
      <c r="D12605" t="s">
        <v>535</v>
      </c>
      <c r="E12605" t="s">
        <v>533</v>
      </c>
      <c r="F12605">
        <v>135</v>
      </c>
      <c r="G12605">
        <v>-23.8</v>
      </c>
      <c r="H12605">
        <v>0.1</v>
      </c>
      <c r="I12605" t="s">
        <v>592</v>
      </c>
      <c r="J12605" cm="1">
        <f t="array" ref="J12605:L12605">_xlfn.XLOOKUP($C12605, AGE!$A:$A,AGE!$B:$D,,0,2)</f>
        <v>613</v>
      </c>
      <c r="K12605">
        <v>49</v>
      </c>
      <c r="L12605" t="str">
        <v>Freeman et al. 1991 in Normington and Donnellan 2020; Normwell and Donnellan 2020; Rooney et al. 2015 in Hoffman et al. 2021 Earth Science Reviews; Kendall et al. 2006, Kendall and Creaser 2004 in Normwell and Donellan 2020</v>
      </c>
      <c r="P12605" t="s">
        <v>243</v>
      </c>
      <c r="Q12605">
        <v>-1.7</v>
      </c>
      <c r="V12605">
        <v>1</v>
      </c>
      <c r="W12605" t="s">
        <v>1643</v>
      </c>
    </row>
    <row r="12606" spans="1:23" x14ac:dyDescent="0.3">
      <c r="A12606">
        <v>16409</v>
      </c>
      <c r="B12606" s="15" t="s">
        <v>1654</v>
      </c>
      <c r="C12606" t="str">
        <f>_xlfn.XLOOKUP($B12606, STANDARDS!$A:$A, STANDARDS!$B:$B,,0,2)</f>
        <v>Ringwood Mbr, Aralka Fm</v>
      </c>
      <c r="D12606" t="s">
        <v>535</v>
      </c>
      <c r="E12606" t="s">
        <v>533</v>
      </c>
      <c r="F12606">
        <v>135</v>
      </c>
      <c r="G12606">
        <v>-23.8</v>
      </c>
      <c r="H12606">
        <v>0.1</v>
      </c>
      <c r="I12606" t="s">
        <v>592</v>
      </c>
      <c r="J12606" cm="1">
        <f t="array" ref="J12606:L12606">_xlfn.XLOOKUP($C12606, AGE!$A:$A,AGE!$B:$D,,0,2)</f>
        <v>613</v>
      </c>
      <c r="K12606">
        <v>49</v>
      </c>
      <c r="L12606" t="str">
        <v>Freeman et al. 1991 in Normington and Donnellan 2020; Normwell and Donnellan 2020; Rooney et al. 2015 in Hoffman et al. 2021 Earth Science Reviews; Kendall et al. 2006, Kendall and Creaser 2004 in Normwell and Donellan 2020</v>
      </c>
      <c r="P12606" t="s">
        <v>243</v>
      </c>
      <c r="Q12606">
        <v>2.7</v>
      </c>
      <c r="V12606">
        <v>1</v>
      </c>
      <c r="W12606" t="s">
        <v>1643</v>
      </c>
    </row>
    <row r="12607" spans="1:23" x14ac:dyDescent="0.3">
      <c r="A12607">
        <v>16410</v>
      </c>
      <c r="B12607" s="15" t="s">
        <v>1654</v>
      </c>
      <c r="C12607" t="str">
        <f>_xlfn.XLOOKUP($B12607, STANDARDS!$A:$A, STANDARDS!$B:$B,,0,2)</f>
        <v>Ringwood Mbr, Aralka Fm</v>
      </c>
      <c r="D12607" t="s">
        <v>535</v>
      </c>
      <c r="E12607" t="s">
        <v>533</v>
      </c>
      <c r="F12607">
        <v>135</v>
      </c>
      <c r="G12607">
        <v>-23.8</v>
      </c>
      <c r="H12607">
        <v>0.1</v>
      </c>
      <c r="I12607" t="s">
        <v>592</v>
      </c>
      <c r="J12607" cm="1">
        <f t="array" ref="J12607:L12607">_xlfn.XLOOKUP($C12607, AGE!$A:$A,AGE!$B:$D,,0,2)</f>
        <v>613</v>
      </c>
      <c r="K12607">
        <v>49</v>
      </c>
      <c r="L12607" t="str">
        <v>Freeman et al. 1991 in Normington and Donnellan 2020; Normwell and Donnellan 2020; Rooney et al. 2015 in Hoffman et al. 2021 Earth Science Reviews; Kendall et al. 2006, Kendall and Creaser 2004 in Normwell and Donellan 2020</v>
      </c>
      <c r="P12607" t="s">
        <v>243</v>
      </c>
      <c r="Q12607">
        <v>2</v>
      </c>
      <c r="V12607">
        <v>1</v>
      </c>
      <c r="W12607" t="s">
        <v>1643</v>
      </c>
    </row>
    <row r="12608" spans="1:23" x14ac:dyDescent="0.3">
      <c r="A12608">
        <v>16411</v>
      </c>
      <c r="B12608" s="15" t="s">
        <v>1654</v>
      </c>
      <c r="C12608" t="str">
        <f>_xlfn.XLOOKUP($B12608, STANDARDS!$A:$A, STANDARDS!$B:$B,,0,2)</f>
        <v>Ringwood Mbr, Aralka Fm</v>
      </c>
      <c r="D12608" t="s">
        <v>535</v>
      </c>
      <c r="E12608" t="s">
        <v>533</v>
      </c>
      <c r="F12608">
        <v>135</v>
      </c>
      <c r="G12608">
        <v>-23.8</v>
      </c>
      <c r="H12608">
        <v>0.1</v>
      </c>
      <c r="I12608" t="s">
        <v>592</v>
      </c>
      <c r="J12608" cm="1">
        <f t="array" ref="J12608:L12608">_xlfn.XLOOKUP($C12608, AGE!$A:$A,AGE!$B:$D,,0,2)</f>
        <v>613</v>
      </c>
      <c r="K12608">
        <v>49</v>
      </c>
      <c r="L12608" t="str">
        <v>Freeman et al. 1991 in Normington and Donnellan 2020; Normwell and Donnellan 2020; Rooney et al. 2015 in Hoffman et al. 2021 Earth Science Reviews; Kendall et al. 2006, Kendall and Creaser 2004 in Normwell and Donellan 2020</v>
      </c>
      <c r="P12608" t="s">
        <v>243</v>
      </c>
      <c r="Q12608">
        <v>2.2999999999999998</v>
      </c>
      <c r="V12608">
        <v>1</v>
      </c>
      <c r="W12608" t="s">
        <v>1643</v>
      </c>
    </row>
    <row r="12609" spans="1:23" x14ac:dyDescent="0.3">
      <c r="A12609">
        <v>16412</v>
      </c>
      <c r="B12609" s="15" t="s">
        <v>1654</v>
      </c>
      <c r="C12609" t="str">
        <f>_xlfn.XLOOKUP($B12609, STANDARDS!$A:$A, STANDARDS!$B:$B,,0,2)</f>
        <v>Ringwood Mbr, Aralka Fm</v>
      </c>
      <c r="D12609" t="s">
        <v>535</v>
      </c>
      <c r="E12609" t="s">
        <v>533</v>
      </c>
      <c r="F12609">
        <v>135</v>
      </c>
      <c r="G12609">
        <v>-23.8</v>
      </c>
      <c r="H12609">
        <v>0.1</v>
      </c>
      <c r="I12609" t="s">
        <v>592</v>
      </c>
      <c r="J12609" cm="1">
        <f t="array" ref="J12609:L12609">_xlfn.XLOOKUP($C12609, AGE!$A:$A,AGE!$B:$D,,0,2)</f>
        <v>613</v>
      </c>
      <c r="K12609">
        <v>49</v>
      </c>
      <c r="L12609" t="str">
        <v>Freeman et al. 1991 in Normington and Donnellan 2020; Normwell and Donnellan 2020; Rooney et al. 2015 in Hoffman et al. 2021 Earth Science Reviews; Kendall et al. 2006, Kendall and Creaser 2004 in Normwell and Donellan 2020</v>
      </c>
      <c r="P12609" t="s">
        <v>243</v>
      </c>
      <c r="Q12609">
        <v>2.1</v>
      </c>
      <c r="V12609">
        <v>1</v>
      </c>
      <c r="W12609" t="s">
        <v>1643</v>
      </c>
    </row>
    <row r="12610" spans="1:23" x14ac:dyDescent="0.3">
      <c r="A12610">
        <v>16413</v>
      </c>
      <c r="B12610" s="15" t="s">
        <v>1654</v>
      </c>
      <c r="C12610" t="str">
        <f>_xlfn.XLOOKUP($B12610, STANDARDS!$A:$A, STANDARDS!$B:$B,,0,2)</f>
        <v>Ringwood Mbr, Aralka Fm</v>
      </c>
      <c r="D12610" t="s">
        <v>535</v>
      </c>
      <c r="E12610" t="s">
        <v>533</v>
      </c>
      <c r="F12610">
        <v>135</v>
      </c>
      <c r="G12610">
        <v>-23.8</v>
      </c>
      <c r="H12610">
        <v>0.1</v>
      </c>
      <c r="I12610" t="s">
        <v>592</v>
      </c>
      <c r="J12610" cm="1">
        <f t="array" ref="J12610:L12610">_xlfn.XLOOKUP($C12610, AGE!$A:$A,AGE!$B:$D,,0,2)</f>
        <v>613</v>
      </c>
      <c r="K12610">
        <v>49</v>
      </c>
      <c r="L12610" t="str">
        <v>Freeman et al. 1991 in Normington and Donnellan 2020; Normwell and Donnellan 2020; Rooney et al. 2015 in Hoffman et al. 2021 Earth Science Reviews; Kendall et al. 2006, Kendall and Creaser 2004 in Normwell and Donellan 2020</v>
      </c>
      <c r="P12610" t="s">
        <v>243</v>
      </c>
      <c r="Q12610">
        <v>2.9</v>
      </c>
      <c r="V12610">
        <v>1</v>
      </c>
      <c r="W12610" t="s">
        <v>1643</v>
      </c>
    </row>
    <row r="12611" spans="1:23" x14ac:dyDescent="0.3">
      <c r="A12611">
        <v>16414</v>
      </c>
      <c r="B12611" s="15" t="s">
        <v>1654</v>
      </c>
      <c r="C12611" t="str">
        <f>_xlfn.XLOOKUP($B12611, STANDARDS!$A:$A, STANDARDS!$B:$B,,0,2)</f>
        <v>Ringwood Mbr, Aralka Fm</v>
      </c>
      <c r="D12611" t="s">
        <v>535</v>
      </c>
      <c r="E12611" t="s">
        <v>533</v>
      </c>
      <c r="F12611">
        <v>135</v>
      </c>
      <c r="G12611">
        <v>-23.8</v>
      </c>
      <c r="H12611">
        <v>0.1</v>
      </c>
      <c r="I12611" t="s">
        <v>592</v>
      </c>
      <c r="J12611" cm="1">
        <f t="array" ref="J12611:L12611">_xlfn.XLOOKUP($C12611, AGE!$A:$A,AGE!$B:$D,,0,2)</f>
        <v>613</v>
      </c>
      <c r="K12611">
        <v>49</v>
      </c>
      <c r="L12611" t="str">
        <v>Freeman et al. 1991 in Normington and Donnellan 2020; Normwell and Donnellan 2020; Rooney et al. 2015 in Hoffman et al. 2021 Earth Science Reviews; Kendall et al. 2006, Kendall and Creaser 2004 in Normwell and Donellan 2020</v>
      </c>
      <c r="P12611" t="s">
        <v>243</v>
      </c>
      <c r="Q12611">
        <v>1.9</v>
      </c>
      <c r="V12611">
        <v>1</v>
      </c>
      <c r="W12611" t="s">
        <v>1643</v>
      </c>
    </row>
    <row r="12612" spans="1:23" x14ac:dyDescent="0.3">
      <c r="A12612">
        <v>16415</v>
      </c>
      <c r="B12612" s="15" t="s">
        <v>1654</v>
      </c>
      <c r="C12612" t="str">
        <f>_xlfn.XLOOKUP($B12612, STANDARDS!$A:$A, STANDARDS!$B:$B,,0,2)</f>
        <v>Ringwood Mbr, Aralka Fm</v>
      </c>
      <c r="D12612" t="s">
        <v>535</v>
      </c>
      <c r="E12612" t="s">
        <v>533</v>
      </c>
      <c r="F12612">
        <v>135</v>
      </c>
      <c r="G12612">
        <v>-23.8</v>
      </c>
      <c r="H12612">
        <v>0.1</v>
      </c>
      <c r="I12612" t="s">
        <v>592</v>
      </c>
      <c r="J12612" cm="1">
        <f t="array" ref="J12612:L12612">_xlfn.XLOOKUP($C12612, AGE!$A:$A,AGE!$B:$D,,0,2)</f>
        <v>613</v>
      </c>
      <c r="K12612">
        <v>49</v>
      </c>
      <c r="L12612" t="str">
        <v>Freeman et al. 1991 in Normington and Donnellan 2020; Normwell and Donnellan 2020; Rooney et al. 2015 in Hoffman et al. 2021 Earth Science Reviews; Kendall et al. 2006, Kendall and Creaser 2004 in Normwell and Donellan 2020</v>
      </c>
      <c r="P12612" t="s">
        <v>243</v>
      </c>
      <c r="Q12612">
        <v>2.9</v>
      </c>
      <c r="V12612">
        <v>1</v>
      </c>
      <c r="W12612" t="s">
        <v>1643</v>
      </c>
    </row>
    <row r="12613" spans="1:23" x14ac:dyDescent="0.3">
      <c r="A12613">
        <v>16416</v>
      </c>
      <c r="B12613" s="15" t="s">
        <v>1654</v>
      </c>
      <c r="C12613" t="str">
        <f>_xlfn.XLOOKUP($B12613, STANDARDS!$A:$A, STANDARDS!$B:$B,,0,2)</f>
        <v>Ringwood Mbr, Aralka Fm</v>
      </c>
      <c r="D12613" t="s">
        <v>535</v>
      </c>
      <c r="E12613" t="s">
        <v>533</v>
      </c>
      <c r="F12613">
        <v>135</v>
      </c>
      <c r="G12613">
        <v>-23.8</v>
      </c>
      <c r="H12613">
        <v>0.1</v>
      </c>
      <c r="I12613" t="s">
        <v>592</v>
      </c>
      <c r="J12613" cm="1">
        <f t="array" ref="J12613:L12613">_xlfn.XLOOKUP($C12613, AGE!$A:$A,AGE!$B:$D,,0,2)</f>
        <v>613</v>
      </c>
      <c r="K12613">
        <v>49</v>
      </c>
      <c r="L12613" t="str">
        <v>Freeman et al. 1991 in Normington and Donnellan 2020; Normwell and Donnellan 2020; Rooney et al. 2015 in Hoffman et al. 2021 Earth Science Reviews; Kendall et al. 2006, Kendall and Creaser 2004 in Normwell and Donellan 2020</v>
      </c>
      <c r="P12613" t="s">
        <v>243</v>
      </c>
      <c r="Q12613">
        <v>3.7</v>
      </c>
      <c r="V12613">
        <v>1</v>
      </c>
      <c r="W12613" t="s">
        <v>1643</v>
      </c>
    </row>
    <row r="12614" spans="1:23" x14ac:dyDescent="0.3">
      <c r="A12614">
        <v>16417</v>
      </c>
      <c r="B12614" s="15" t="s">
        <v>1654</v>
      </c>
      <c r="C12614" t="str">
        <f>_xlfn.XLOOKUP($B12614, STANDARDS!$A:$A, STANDARDS!$B:$B,,0,2)</f>
        <v>Ringwood Mbr, Aralka Fm</v>
      </c>
      <c r="D12614" t="s">
        <v>535</v>
      </c>
      <c r="E12614" t="s">
        <v>533</v>
      </c>
      <c r="F12614">
        <v>135</v>
      </c>
      <c r="G12614">
        <v>-23.8</v>
      </c>
      <c r="H12614">
        <v>0.1</v>
      </c>
      <c r="I12614" t="s">
        <v>592</v>
      </c>
      <c r="J12614" cm="1">
        <f t="array" ref="J12614:L12614">_xlfn.XLOOKUP($C12614, AGE!$A:$A,AGE!$B:$D,,0,2)</f>
        <v>613</v>
      </c>
      <c r="K12614">
        <v>49</v>
      </c>
      <c r="L12614" t="str">
        <v>Freeman et al. 1991 in Normington and Donnellan 2020; Normwell and Donnellan 2020; Rooney et al. 2015 in Hoffman et al. 2021 Earth Science Reviews; Kendall et al. 2006, Kendall and Creaser 2004 in Normwell and Donellan 2020</v>
      </c>
      <c r="P12614" t="s">
        <v>243</v>
      </c>
      <c r="Q12614">
        <v>2.8</v>
      </c>
      <c r="V12614">
        <v>1</v>
      </c>
      <c r="W12614" t="s">
        <v>1643</v>
      </c>
    </row>
    <row r="12615" spans="1:23" x14ac:dyDescent="0.3">
      <c r="A12615">
        <v>16418</v>
      </c>
      <c r="B12615" s="15" t="s">
        <v>1654</v>
      </c>
      <c r="C12615" t="str">
        <f>_xlfn.XLOOKUP($B12615, STANDARDS!$A:$A, STANDARDS!$B:$B,,0,2)</f>
        <v>Ringwood Mbr, Aralka Fm</v>
      </c>
      <c r="D12615" t="s">
        <v>535</v>
      </c>
      <c r="E12615" t="s">
        <v>533</v>
      </c>
      <c r="F12615">
        <v>135</v>
      </c>
      <c r="G12615">
        <v>-23.8</v>
      </c>
      <c r="H12615">
        <v>0.1</v>
      </c>
      <c r="I12615" t="s">
        <v>592</v>
      </c>
      <c r="J12615" cm="1">
        <f t="array" ref="J12615:L12615">_xlfn.XLOOKUP($C12615, AGE!$A:$A,AGE!$B:$D,,0,2)</f>
        <v>613</v>
      </c>
      <c r="K12615">
        <v>49</v>
      </c>
      <c r="L12615" t="str">
        <v>Freeman et al. 1991 in Normington and Donnellan 2020; Normwell and Donnellan 2020; Rooney et al. 2015 in Hoffman et al. 2021 Earth Science Reviews; Kendall et al. 2006, Kendall and Creaser 2004 in Normwell and Donellan 2020</v>
      </c>
      <c r="P12615" t="s">
        <v>243</v>
      </c>
      <c r="Q12615">
        <v>3.8</v>
      </c>
      <c r="V12615">
        <v>1</v>
      </c>
      <c r="W12615" t="s">
        <v>1643</v>
      </c>
    </row>
    <row r="12616" spans="1:23" x14ac:dyDescent="0.3">
      <c r="A12616">
        <v>16419</v>
      </c>
      <c r="B12616" s="15" t="s">
        <v>1654</v>
      </c>
      <c r="C12616" t="str">
        <f>_xlfn.XLOOKUP($B12616, STANDARDS!$A:$A, STANDARDS!$B:$B,,0,2)</f>
        <v>Ringwood Mbr, Aralka Fm</v>
      </c>
      <c r="D12616" t="s">
        <v>535</v>
      </c>
      <c r="E12616" t="s">
        <v>533</v>
      </c>
      <c r="F12616">
        <v>135</v>
      </c>
      <c r="G12616">
        <v>-23.8</v>
      </c>
      <c r="H12616">
        <v>0.1</v>
      </c>
      <c r="I12616" t="s">
        <v>592</v>
      </c>
      <c r="J12616" cm="1">
        <f t="array" ref="J12616:L12616">_xlfn.XLOOKUP($C12616, AGE!$A:$A,AGE!$B:$D,,0,2)</f>
        <v>613</v>
      </c>
      <c r="K12616">
        <v>49</v>
      </c>
      <c r="L12616" t="str">
        <v>Freeman et al. 1991 in Normington and Donnellan 2020; Normwell and Donnellan 2020; Rooney et al. 2015 in Hoffman et al. 2021 Earth Science Reviews; Kendall et al. 2006, Kendall and Creaser 2004 in Normwell and Donellan 2020</v>
      </c>
      <c r="P12616" t="s">
        <v>243</v>
      </c>
      <c r="Q12616">
        <v>3</v>
      </c>
      <c r="V12616">
        <v>1</v>
      </c>
      <c r="W12616" t="s">
        <v>1643</v>
      </c>
    </row>
    <row r="12617" spans="1:23" x14ac:dyDescent="0.3">
      <c r="A12617">
        <v>16420</v>
      </c>
      <c r="B12617" s="15" t="s">
        <v>1654</v>
      </c>
      <c r="C12617" t="str">
        <f>_xlfn.XLOOKUP($B12617, STANDARDS!$A:$A, STANDARDS!$B:$B,,0,2)</f>
        <v>Ringwood Mbr, Aralka Fm</v>
      </c>
      <c r="D12617" t="s">
        <v>535</v>
      </c>
      <c r="E12617" t="s">
        <v>533</v>
      </c>
      <c r="F12617">
        <v>135</v>
      </c>
      <c r="G12617">
        <v>-23.8</v>
      </c>
      <c r="H12617">
        <v>0.1</v>
      </c>
      <c r="I12617" t="s">
        <v>592</v>
      </c>
      <c r="J12617" cm="1">
        <f t="array" ref="J12617:L12617">_xlfn.XLOOKUP($C12617, AGE!$A:$A,AGE!$B:$D,,0,2)</f>
        <v>613</v>
      </c>
      <c r="K12617">
        <v>49</v>
      </c>
      <c r="L12617" t="str">
        <v>Freeman et al. 1991 in Normington and Donnellan 2020; Normwell and Donnellan 2020; Rooney et al. 2015 in Hoffman et al. 2021 Earth Science Reviews; Kendall et al. 2006, Kendall and Creaser 2004 in Normwell and Donellan 2020</v>
      </c>
      <c r="P12617" t="s">
        <v>243</v>
      </c>
      <c r="Q12617">
        <v>2.2000000000000002</v>
      </c>
      <c r="V12617">
        <v>1</v>
      </c>
      <c r="W12617" t="s">
        <v>1643</v>
      </c>
    </row>
    <row r="12618" spans="1:23" x14ac:dyDescent="0.3">
      <c r="A12618">
        <v>16421</v>
      </c>
      <c r="B12618" s="15" t="s">
        <v>1654</v>
      </c>
      <c r="C12618" t="str">
        <f>_xlfn.XLOOKUP($B12618, STANDARDS!$A:$A, STANDARDS!$B:$B,,0,2)</f>
        <v>Ringwood Mbr, Aralka Fm</v>
      </c>
      <c r="D12618" t="s">
        <v>535</v>
      </c>
      <c r="E12618" t="s">
        <v>533</v>
      </c>
      <c r="F12618">
        <v>135</v>
      </c>
      <c r="G12618">
        <v>-23.8</v>
      </c>
      <c r="H12618">
        <v>0.1</v>
      </c>
      <c r="I12618" t="s">
        <v>592</v>
      </c>
      <c r="J12618" cm="1">
        <f t="array" ref="J12618:L12618">_xlfn.XLOOKUP($C12618, AGE!$A:$A,AGE!$B:$D,,0,2)</f>
        <v>613</v>
      </c>
      <c r="K12618">
        <v>49</v>
      </c>
      <c r="L12618" t="str">
        <v>Freeman et al. 1991 in Normington and Donnellan 2020; Normwell and Donnellan 2020; Rooney et al. 2015 in Hoffman et al. 2021 Earth Science Reviews; Kendall et al. 2006, Kendall and Creaser 2004 in Normwell and Donellan 2020</v>
      </c>
      <c r="P12618" t="s">
        <v>243</v>
      </c>
      <c r="Q12618">
        <v>2.6</v>
      </c>
      <c r="V12618">
        <v>1</v>
      </c>
      <c r="W12618" t="s">
        <v>1643</v>
      </c>
    </row>
    <row r="12619" spans="1:23" x14ac:dyDescent="0.3">
      <c r="A12619">
        <v>16422</v>
      </c>
      <c r="B12619" s="15" t="s">
        <v>1654</v>
      </c>
      <c r="C12619" t="str">
        <f>_xlfn.XLOOKUP($B12619, STANDARDS!$A:$A, STANDARDS!$B:$B,,0,2)</f>
        <v>Ringwood Mbr, Aralka Fm</v>
      </c>
      <c r="D12619" t="s">
        <v>535</v>
      </c>
      <c r="E12619" t="s">
        <v>533</v>
      </c>
      <c r="F12619">
        <v>135</v>
      </c>
      <c r="G12619">
        <v>-23.8</v>
      </c>
      <c r="H12619">
        <v>0.1</v>
      </c>
      <c r="I12619" t="s">
        <v>592</v>
      </c>
      <c r="J12619" cm="1">
        <f t="array" ref="J12619:L12619">_xlfn.XLOOKUP($C12619, AGE!$A:$A,AGE!$B:$D,,0,2)</f>
        <v>613</v>
      </c>
      <c r="K12619">
        <v>49</v>
      </c>
      <c r="L12619" t="str">
        <v>Freeman et al. 1991 in Normington and Donnellan 2020; Normwell and Donnellan 2020; Rooney et al. 2015 in Hoffman et al. 2021 Earth Science Reviews; Kendall et al. 2006, Kendall and Creaser 2004 in Normwell and Donellan 2020</v>
      </c>
      <c r="P12619" t="s">
        <v>243</v>
      </c>
      <c r="Q12619">
        <v>2.7</v>
      </c>
      <c r="V12619">
        <v>1</v>
      </c>
      <c r="W12619" t="s">
        <v>1643</v>
      </c>
    </row>
    <row r="12620" spans="1:23" x14ac:dyDescent="0.3">
      <c r="A12620">
        <v>16423</v>
      </c>
      <c r="B12620" s="15" t="s">
        <v>1654</v>
      </c>
      <c r="C12620" t="str">
        <f>_xlfn.XLOOKUP($B12620, STANDARDS!$A:$A, STANDARDS!$B:$B,,0,2)</f>
        <v>Ringwood Mbr, Aralka Fm</v>
      </c>
      <c r="D12620" t="s">
        <v>535</v>
      </c>
      <c r="E12620" t="s">
        <v>533</v>
      </c>
      <c r="F12620">
        <v>135</v>
      </c>
      <c r="G12620">
        <v>-23.8</v>
      </c>
      <c r="H12620">
        <v>0.1</v>
      </c>
      <c r="I12620" t="s">
        <v>592</v>
      </c>
      <c r="J12620" cm="1">
        <f t="array" ref="J12620:L12620">_xlfn.XLOOKUP($C12620, AGE!$A:$A,AGE!$B:$D,,0,2)</f>
        <v>613</v>
      </c>
      <c r="K12620">
        <v>49</v>
      </c>
      <c r="L12620" t="str">
        <v>Freeman et al. 1991 in Normington and Donnellan 2020; Normwell and Donnellan 2020; Rooney et al. 2015 in Hoffman et al. 2021 Earth Science Reviews; Kendall et al. 2006, Kendall and Creaser 2004 in Normwell and Donellan 2020</v>
      </c>
      <c r="P12620" t="s">
        <v>243</v>
      </c>
      <c r="Q12620">
        <v>2.7</v>
      </c>
      <c r="V12620">
        <v>1</v>
      </c>
      <c r="W12620" t="s">
        <v>1643</v>
      </c>
    </row>
    <row r="12621" spans="1:23" x14ac:dyDescent="0.3">
      <c r="A12621">
        <v>16424</v>
      </c>
      <c r="B12621" s="15" t="s">
        <v>1655</v>
      </c>
      <c r="C12621" t="str">
        <f>_xlfn.XLOOKUP($B12621, STANDARDS!$A:$A, STANDARDS!$B:$B,,0,2)</f>
        <v>Areyonga Fm</v>
      </c>
      <c r="D12621" t="s">
        <v>535</v>
      </c>
      <c r="E12621" t="s">
        <v>533</v>
      </c>
      <c r="F12621">
        <v>135.30000000000001</v>
      </c>
      <c r="G12621">
        <v>-23.8</v>
      </c>
      <c r="H12621">
        <v>0.1</v>
      </c>
      <c r="I12621" t="s">
        <v>592</v>
      </c>
      <c r="J12621" cm="1">
        <f t="array" ref="J12621:L12621">_xlfn.XLOOKUP($C12621, AGE!$A:$A,AGE!$B:$D,,0,2)</f>
        <v>744</v>
      </c>
      <c r="K12621">
        <v>84</v>
      </c>
      <c r="L12621" t="str">
        <v>Rooney et al. 2015 in Hoffman et al. 2021 Earth Science Reviews; Glikerson et al. 1996 in Normwell and Donellan 2020</v>
      </c>
      <c r="M12621" t="s">
        <v>1638</v>
      </c>
      <c r="P12621" t="s">
        <v>243</v>
      </c>
      <c r="Q12621">
        <v>-2.2000000000000002</v>
      </c>
      <c r="V12621">
        <v>1</v>
      </c>
      <c r="W12621" t="s">
        <v>1643</v>
      </c>
    </row>
    <row r="12622" spans="1:23" x14ac:dyDescent="0.3">
      <c r="A12622">
        <v>16425</v>
      </c>
      <c r="B12622" s="15" t="s">
        <v>1655</v>
      </c>
      <c r="C12622" t="str">
        <f>_xlfn.XLOOKUP($B12622, STANDARDS!$A:$A, STANDARDS!$B:$B,,0,2)</f>
        <v>Areyonga Fm</v>
      </c>
      <c r="D12622" t="s">
        <v>535</v>
      </c>
      <c r="E12622" t="s">
        <v>533</v>
      </c>
      <c r="F12622">
        <v>135.30000000000001</v>
      </c>
      <c r="G12622">
        <v>-23.8</v>
      </c>
      <c r="H12622">
        <v>0.1</v>
      </c>
      <c r="I12622" t="s">
        <v>592</v>
      </c>
      <c r="J12622" cm="1">
        <f t="array" ref="J12622:L12622">_xlfn.XLOOKUP($C12622, AGE!$A:$A,AGE!$B:$D,,0,2)</f>
        <v>744</v>
      </c>
      <c r="K12622">
        <v>84</v>
      </c>
      <c r="L12622" t="str">
        <v>Rooney et al. 2015 in Hoffman et al. 2021 Earth Science Reviews; Glikerson et al. 1996 in Normwell and Donellan 2020</v>
      </c>
      <c r="M12622" t="s">
        <v>1638</v>
      </c>
      <c r="P12622" t="s">
        <v>243</v>
      </c>
      <c r="Q12622">
        <v>-0.6</v>
      </c>
      <c r="V12622">
        <v>1</v>
      </c>
      <c r="W12622" t="s">
        <v>1643</v>
      </c>
    </row>
    <row r="12623" spans="1:23" x14ac:dyDescent="0.3">
      <c r="A12623">
        <v>16426</v>
      </c>
      <c r="B12623" s="15" t="s">
        <v>1655</v>
      </c>
      <c r="C12623" t="str">
        <f>_xlfn.XLOOKUP($B12623, STANDARDS!$A:$A, STANDARDS!$B:$B,,0,2)</f>
        <v>Areyonga Fm</v>
      </c>
      <c r="D12623" t="s">
        <v>535</v>
      </c>
      <c r="E12623" t="s">
        <v>533</v>
      </c>
      <c r="F12623">
        <v>135.30000000000001</v>
      </c>
      <c r="G12623">
        <v>-23.8</v>
      </c>
      <c r="H12623">
        <v>0.1</v>
      </c>
      <c r="I12623" t="s">
        <v>592</v>
      </c>
      <c r="J12623" cm="1">
        <f t="array" ref="J12623:L12623">_xlfn.XLOOKUP($C12623, AGE!$A:$A,AGE!$B:$D,,0,2)</f>
        <v>744</v>
      </c>
      <c r="K12623">
        <v>84</v>
      </c>
      <c r="L12623" t="str">
        <v>Rooney et al. 2015 in Hoffman et al. 2021 Earth Science Reviews; Glikerson et al. 1996 in Normwell and Donellan 2020</v>
      </c>
      <c r="M12623" t="s">
        <v>1638</v>
      </c>
      <c r="P12623" t="s">
        <v>243</v>
      </c>
      <c r="Q12623">
        <v>-0.3</v>
      </c>
      <c r="V12623">
        <v>1</v>
      </c>
      <c r="W12623" t="s">
        <v>1643</v>
      </c>
    </row>
    <row r="12624" spans="1:23" x14ac:dyDescent="0.3">
      <c r="A12624">
        <v>16427</v>
      </c>
      <c r="B12624" s="15" t="s">
        <v>1655</v>
      </c>
      <c r="C12624" t="str">
        <f>_xlfn.XLOOKUP($B12624, STANDARDS!$A:$A, STANDARDS!$B:$B,,0,2)</f>
        <v>Areyonga Fm</v>
      </c>
      <c r="D12624" t="s">
        <v>535</v>
      </c>
      <c r="E12624" t="s">
        <v>533</v>
      </c>
      <c r="F12624">
        <v>135.30000000000001</v>
      </c>
      <c r="G12624">
        <v>-23.8</v>
      </c>
      <c r="H12624">
        <v>0.1</v>
      </c>
      <c r="I12624" t="s">
        <v>592</v>
      </c>
      <c r="J12624" cm="1">
        <f t="array" ref="J12624:L12624">_xlfn.XLOOKUP($C12624, AGE!$A:$A,AGE!$B:$D,,0,2)</f>
        <v>744</v>
      </c>
      <c r="K12624">
        <v>84</v>
      </c>
      <c r="L12624" t="str">
        <v>Rooney et al. 2015 in Hoffman et al. 2021 Earth Science Reviews; Glikerson et al. 1996 in Normwell and Donellan 2020</v>
      </c>
      <c r="M12624" t="s">
        <v>1638</v>
      </c>
      <c r="P12624" t="s">
        <v>243</v>
      </c>
      <c r="Q12624">
        <v>1.1000000000000001</v>
      </c>
      <c r="V12624">
        <v>1</v>
      </c>
      <c r="W12624" t="s">
        <v>1643</v>
      </c>
    </row>
    <row r="12626" spans="1:23" x14ac:dyDescent="0.3">
      <c r="A12626">
        <v>19890</v>
      </c>
      <c r="B12626" s="15" t="s">
        <v>1827</v>
      </c>
      <c r="C12626" t="str">
        <f>_xlfn.XLOOKUP($B12626, STANDARDS!$A:$A, STANDARDS!$B:$B,,0,2)</f>
        <v>Hell Creek Fm</v>
      </c>
      <c r="D12626" t="s">
        <v>1060</v>
      </c>
      <c r="E12626" t="s">
        <v>2128</v>
      </c>
      <c r="F12626">
        <v>47.612305999999997</v>
      </c>
      <c r="G12626">
        <v>-107.516111</v>
      </c>
      <c r="H12626" s="40">
        <v>3.0000000000000001E-5</v>
      </c>
      <c r="I12626" s="36" t="s">
        <v>592</v>
      </c>
      <c r="J12626" cm="1">
        <f t="array" ref="J12626:L12626">_xlfn.XLOOKUP($C12626, AGE!$A:$A,AGE!$B:$D,,0,2)</f>
        <v>67.12</v>
      </c>
      <c r="K12626">
        <v>1.1599999999999999</v>
      </c>
      <c r="L12626" t="str">
        <v>Sprain et al. 2015; Fowler 2020; Husson et al. 2011; Ogg 2012</v>
      </c>
      <c r="M12626" t="s">
        <v>2294</v>
      </c>
      <c r="O12626">
        <v>0.4</v>
      </c>
      <c r="P12626" t="s">
        <v>243</v>
      </c>
      <c r="S12626">
        <v>-24.13</v>
      </c>
      <c r="T12626">
        <v>0.05</v>
      </c>
      <c r="U12626" t="s">
        <v>2295</v>
      </c>
      <c r="V12626">
        <v>1</v>
      </c>
      <c r="W12626" t="s">
        <v>2536</v>
      </c>
    </row>
    <row r="12627" spans="1:23" x14ac:dyDescent="0.3">
      <c r="A12627">
        <v>19891</v>
      </c>
      <c r="B12627" s="15" t="s">
        <v>1827</v>
      </c>
      <c r="C12627" t="str">
        <f>_xlfn.XLOOKUP($B12627, STANDARDS!$A:$A, STANDARDS!$B:$B,,0,2)</f>
        <v>Hell Creek Fm</v>
      </c>
      <c r="D12627" t="s">
        <v>1060</v>
      </c>
      <c r="E12627" t="s">
        <v>2128</v>
      </c>
      <c r="F12627">
        <v>47.612305999999997</v>
      </c>
      <c r="G12627">
        <v>-107.51611200000001</v>
      </c>
      <c r="H12627" s="40">
        <v>3.0000000000000001E-5</v>
      </c>
      <c r="I12627" s="36" t="s">
        <v>592</v>
      </c>
      <c r="J12627" cm="1">
        <f t="array" ref="J12627:L12627">_xlfn.XLOOKUP($C12627, AGE!$A:$A,AGE!$B:$D,,0,2)</f>
        <v>67.12</v>
      </c>
      <c r="K12627">
        <v>1.1599999999999999</v>
      </c>
      <c r="L12627" t="str">
        <v>Sprain et al. 2015; Fowler 2020; Husson et al. 2011; Ogg 2012</v>
      </c>
      <c r="M12627" t="s">
        <v>1588</v>
      </c>
      <c r="O12627">
        <v>0.4</v>
      </c>
      <c r="P12627" t="s">
        <v>243</v>
      </c>
      <c r="S12627">
        <v>-23.75</v>
      </c>
      <c r="T12627">
        <v>0.05</v>
      </c>
      <c r="U12627" t="s">
        <v>2295</v>
      </c>
      <c r="V12627">
        <v>1</v>
      </c>
      <c r="W12627" t="s">
        <v>2536</v>
      </c>
    </row>
    <row r="12628" spans="1:23" x14ac:dyDescent="0.3">
      <c r="A12628">
        <v>19892</v>
      </c>
      <c r="B12628" s="15" t="s">
        <v>1827</v>
      </c>
      <c r="C12628" t="str">
        <f>_xlfn.XLOOKUP($B12628, STANDARDS!$A:$A, STANDARDS!$B:$B,,0,2)</f>
        <v>Hell Creek Fm</v>
      </c>
      <c r="D12628" t="s">
        <v>1060</v>
      </c>
      <c r="E12628" t="s">
        <v>2128</v>
      </c>
      <c r="F12628">
        <v>47.612305999999997</v>
      </c>
      <c r="G12628">
        <v>-107.516113</v>
      </c>
      <c r="H12628" s="40">
        <v>3.0000000000000001E-5</v>
      </c>
      <c r="I12628" s="36" t="s">
        <v>592</v>
      </c>
      <c r="J12628" cm="1">
        <f t="array" ref="J12628:L12628">_xlfn.XLOOKUP($C12628, AGE!$A:$A,AGE!$B:$D,,0,2)</f>
        <v>67.12</v>
      </c>
      <c r="K12628">
        <v>1.1599999999999999</v>
      </c>
      <c r="L12628" t="str">
        <v>Sprain et al. 2015; Fowler 2020; Husson et al. 2011; Ogg 2012</v>
      </c>
      <c r="M12628" t="s">
        <v>2294</v>
      </c>
      <c r="O12628">
        <v>0.5</v>
      </c>
      <c r="P12628" t="s">
        <v>243</v>
      </c>
      <c r="S12628">
        <v>-23.55</v>
      </c>
      <c r="T12628">
        <v>0.05</v>
      </c>
      <c r="U12628" t="s">
        <v>2295</v>
      </c>
      <c r="V12628">
        <v>1</v>
      </c>
      <c r="W12628" t="s">
        <v>2536</v>
      </c>
    </row>
    <row r="12629" spans="1:23" x14ac:dyDescent="0.3">
      <c r="A12629">
        <v>19893</v>
      </c>
      <c r="B12629" s="15" t="s">
        <v>1827</v>
      </c>
      <c r="C12629" t="str">
        <f>_xlfn.XLOOKUP($B12629, STANDARDS!$A:$A, STANDARDS!$B:$B,,0,2)</f>
        <v>Hell Creek Fm</v>
      </c>
      <c r="D12629" t="s">
        <v>1060</v>
      </c>
      <c r="E12629" t="s">
        <v>2128</v>
      </c>
      <c r="F12629">
        <v>47.612305999999997</v>
      </c>
      <c r="G12629">
        <v>-107.516114</v>
      </c>
      <c r="H12629" s="40">
        <v>3.0000000000000001E-5</v>
      </c>
      <c r="I12629" s="36" t="s">
        <v>592</v>
      </c>
      <c r="J12629" cm="1">
        <f t="array" ref="J12629:L12629">_xlfn.XLOOKUP($C12629, AGE!$A:$A,AGE!$B:$D,,0,2)</f>
        <v>67.12</v>
      </c>
      <c r="K12629">
        <v>1.1599999999999999</v>
      </c>
      <c r="L12629" t="str">
        <v>Sprain et al. 2015; Fowler 2020; Husson et al. 2011; Ogg 2012</v>
      </c>
      <c r="M12629" t="s">
        <v>1588</v>
      </c>
      <c r="O12629">
        <v>0.6</v>
      </c>
      <c r="P12629" t="s">
        <v>243</v>
      </c>
      <c r="S12629">
        <v>-23.7</v>
      </c>
      <c r="T12629">
        <v>0.05</v>
      </c>
      <c r="U12629" t="s">
        <v>2295</v>
      </c>
      <c r="V12629">
        <v>1</v>
      </c>
      <c r="W12629" t="s">
        <v>2536</v>
      </c>
    </row>
    <row r="12630" spans="1:23" x14ac:dyDescent="0.3">
      <c r="A12630">
        <v>19894</v>
      </c>
      <c r="B12630" s="15" t="s">
        <v>1827</v>
      </c>
      <c r="C12630" t="str">
        <f>_xlfn.XLOOKUP($B12630, STANDARDS!$A:$A, STANDARDS!$B:$B,,0,2)</f>
        <v>Hell Creek Fm</v>
      </c>
      <c r="D12630" t="s">
        <v>1060</v>
      </c>
      <c r="E12630" t="s">
        <v>2128</v>
      </c>
      <c r="F12630">
        <v>47.612305999999997</v>
      </c>
      <c r="G12630">
        <v>-107.516115</v>
      </c>
      <c r="H12630" s="40">
        <v>3.0000000000000001E-5</v>
      </c>
      <c r="I12630" s="36" t="s">
        <v>592</v>
      </c>
      <c r="J12630" cm="1">
        <f t="array" ref="J12630:L12630">_xlfn.XLOOKUP($C12630, AGE!$A:$A,AGE!$B:$D,,0,2)</f>
        <v>67.12</v>
      </c>
      <c r="K12630">
        <v>1.1599999999999999</v>
      </c>
      <c r="L12630" t="str">
        <v>Sprain et al. 2015; Fowler 2020; Husson et al. 2011; Ogg 2012</v>
      </c>
      <c r="M12630" t="s">
        <v>2294</v>
      </c>
      <c r="O12630">
        <v>0.4</v>
      </c>
      <c r="P12630" t="s">
        <v>243</v>
      </c>
      <c r="S12630">
        <v>-23.84</v>
      </c>
      <c r="T12630">
        <v>0.05</v>
      </c>
      <c r="U12630" t="s">
        <v>2295</v>
      </c>
      <c r="V12630">
        <v>1</v>
      </c>
      <c r="W12630" t="s">
        <v>2536</v>
      </c>
    </row>
    <row r="12631" spans="1:23" x14ac:dyDescent="0.3">
      <c r="A12631">
        <v>19895</v>
      </c>
      <c r="B12631" s="15" t="s">
        <v>1827</v>
      </c>
      <c r="C12631" t="str">
        <f>_xlfn.XLOOKUP($B12631, STANDARDS!$A:$A, STANDARDS!$B:$B,,0,2)</f>
        <v>Hell Creek Fm</v>
      </c>
      <c r="D12631" t="s">
        <v>1060</v>
      </c>
      <c r="E12631" t="s">
        <v>2128</v>
      </c>
      <c r="F12631">
        <v>47.612305999999997</v>
      </c>
      <c r="G12631">
        <v>-107.516116</v>
      </c>
      <c r="H12631" s="40">
        <v>3.0000000000000001E-5</v>
      </c>
      <c r="I12631" s="36" t="s">
        <v>592</v>
      </c>
      <c r="J12631" cm="1">
        <f t="array" ref="J12631:L12631">_xlfn.XLOOKUP($C12631, AGE!$A:$A,AGE!$B:$D,,0,2)</f>
        <v>67.12</v>
      </c>
      <c r="K12631">
        <v>1.1599999999999999</v>
      </c>
      <c r="L12631" t="str">
        <v>Sprain et al. 2015; Fowler 2020; Husson et al. 2011; Ogg 2012</v>
      </c>
      <c r="M12631" t="s">
        <v>1588</v>
      </c>
      <c r="O12631">
        <v>0.4</v>
      </c>
      <c r="P12631" t="s">
        <v>243</v>
      </c>
      <c r="S12631">
        <v>-24.1</v>
      </c>
      <c r="T12631">
        <v>0.05</v>
      </c>
      <c r="U12631" t="s">
        <v>2295</v>
      </c>
      <c r="V12631">
        <v>1</v>
      </c>
      <c r="W12631" t="s">
        <v>2536</v>
      </c>
    </row>
    <row r="12632" spans="1:23" x14ac:dyDescent="0.3">
      <c r="A12632">
        <v>19896</v>
      </c>
      <c r="B12632" s="15" t="s">
        <v>1827</v>
      </c>
      <c r="C12632" t="str">
        <f>_xlfn.XLOOKUP($B12632, STANDARDS!$A:$A, STANDARDS!$B:$B,,0,2)</f>
        <v>Hell Creek Fm</v>
      </c>
      <c r="D12632" t="s">
        <v>1060</v>
      </c>
      <c r="E12632" t="s">
        <v>2128</v>
      </c>
      <c r="F12632">
        <v>47.612305999999997</v>
      </c>
      <c r="G12632">
        <v>-107.51611699999999</v>
      </c>
      <c r="H12632" s="40">
        <v>3.0000000000000001E-5</v>
      </c>
      <c r="I12632" s="36" t="s">
        <v>592</v>
      </c>
      <c r="J12632" cm="1">
        <f t="array" ref="J12632:L12632">_xlfn.XLOOKUP($C12632, AGE!$A:$A,AGE!$B:$D,,0,2)</f>
        <v>67.12</v>
      </c>
      <c r="K12632">
        <v>1.1599999999999999</v>
      </c>
      <c r="L12632" t="str">
        <v>Sprain et al. 2015; Fowler 2020; Husson et al. 2011; Ogg 2012</v>
      </c>
      <c r="M12632" t="s">
        <v>2294</v>
      </c>
      <c r="O12632">
        <v>59.2</v>
      </c>
      <c r="P12632" t="s">
        <v>243</v>
      </c>
      <c r="S12632">
        <v>-23.81</v>
      </c>
      <c r="T12632">
        <v>0.05</v>
      </c>
      <c r="U12632" t="s">
        <v>2295</v>
      </c>
      <c r="V12632">
        <v>1</v>
      </c>
      <c r="W12632" t="s">
        <v>2536</v>
      </c>
    </row>
    <row r="12633" spans="1:23" x14ac:dyDescent="0.3">
      <c r="A12633">
        <v>19897</v>
      </c>
      <c r="B12633" s="15" t="s">
        <v>1827</v>
      </c>
      <c r="C12633" t="str">
        <f>_xlfn.XLOOKUP($B12633, STANDARDS!$A:$A, STANDARDS!$B:$B,,0,2)</f>
        <v>Hell Creek Fm</v>
      </c>
      <c r="D12633" t="s">
        <v>1060</v>
      </c>
      <c r="E12633" t="s">
        <v>2128</v>
      </c>
      <c r="F12633">
        <v>47.612305999999997</v>
      </c>
      <c r="G12633">
        <v>-107.51611800000001</v>
      </c>
      <c r="H12633" s="40">
        <v>3.0000000000000001E-5</v>
      </c>
      <c r="I12633" s="36" t="s">
        <v>592</v>
      </c>
      <c r="J12633" cm="1">
        <f t="array" ref="J12633:L12633">_xlfn.XLOOKUP($C12633, AGE!$A:$A,AGE!$B:$D,,0,2)</f>
        <v>67.12</v>
      </c>
      <c r="K12633">
        <v>1.1599999999999999</v>
      </c>
      <c r="L12633" t="str">
        <v>Sprain et al. 2015; Fowler 2020; Husson et al. 2011; Ogg 2012</v>
      </c>
      <c r="M12633" t="s">
        <v>2296</v>
      </c>
      <c r="O12633">
        <v>62.7</v>
      </c>
      <c r="P12633" t="s">
        <v>243</v>
      </c>
      <c r="S12633">
        <v>-24.2</v>
      </c>
      <c r="T12633">
        <v>0.05</v>
      </c>
      <c r="U12633" t="s">
        <v>2295</v>
      </c>
      <c r="V12633">
        <v>1</v>
      </c>
      <c r="W12633" t="s">
        <v>2536</v>
      </c>
    </row>
    <row r="12634" spans="1:23" x14ac:dyDescent="0.3">
      <c r="A12634">
        <v>19898</v>
      </c>
      <c r="B12634" s="15" t="s">
        <v>1827</v>
      </c>
      <c r="C12634" t="str">
        <f>_xlfn.XLOOKUP($B12634, STANDARDS!$A:$A, STANDARDS!$B:$B,,0,2)</f>
        <v>Hell Creek Fm</v>
      </c>
      <c r="D12634" t="s">
        <v>1060</v>
      </c>
      <c r="E12634" t="s">
        <v>2128</v>
      </c>
      <c r="F12634">
        <v>47.612305999999997</v>
      </c>
      <c r="G12634">
        <v>-107.516119</v>
      </c>
      <c r="H12634" s="40">
        <v>3.0000000000000001E-5</v>
      </c>
      <c r="I12634" s="36" t="s">
        <v>592</v>
      </c>
      <c r="J12634" cm="1">
        <f t="array" ref="J12634:L12634">_xlfn.XLOOKUP($C12634, AGE!$A:$A,AGE!$B:$D,,0,2)</f>
        <v>67.12</v>
      </c>
      <c r="K12634">
        <v>1.1599999999999999</v>
      </c>
      <c r="L12634" t="str">
        <v>Sprain et al. 2015; Fowler 2020; Husson et al. 2011; Ogg 2012</v>
      </c>
      <c r="M12634" t="s">
        <v>2296</v>
      </c>
      <c r="O12634">
        <v>60.3</v>
      </c>
      <c r="P12634" t="s">
        <v>243</v>
      </c>
      <c r="S12634">
        <v>-23.8</v>
      </c>
      <c r="T12634">
        <v>0.05</v>
      </c>
      <c r="U12634" t="s">
        <v>2295</v>
      </c>
      <c r="V12634">
        <v>1</v>
      </c>
      <c r="W12634" t="s">
        <v>2536</v>
      </c>
    </row>
    <row r="12635" spans="1:23" x14ac:dyDescent="0.3">
      <c r="A12635">
        <v>19899</v>
      </c>
      <c r="B12635" s="15" t="s">
        <v>1827</v>
      </c>
      <c r="C12635" t="str">
        <f>_xlfn.XLOOKUP($B12635, STANDARDS!$A:$A, STANDARDS!$B:$B,,0,2)</f>
        <v>Hell Creek Fm</v>
      </c>
      <c r="D12635" t="s">
        <v>1060</v>
      </c>
      <c r="E12635" t="s">
        <v>2128</v>
      </c>
      <c r="F12635">
        <v>47.612305999999997</v>
      </c>
      <c r="G12635">
        <v>-107.51612</v>
      </c>
      <c r="H12635" s="40">
        <v>3.0000000000000001E-5</v>
      </c>
      <c r="I12635" s="36" t="s">
        <v>592</v>
      </c>
      <c r="J12635" cm="1">
        <f t="array" ref="J12635:L12635">_xlfn.XLOOKUP($C12635, AGE!$A:$A,AGE!$B:$D,,0,2)</f>
        <v>67.12</v>
      </c>
      <c r="K12635">
        <v>1.1599999999999999</v>
      </c>
      <c r="L12635" t="str">
        <v>Sprain et al. 2015; Fowler 2020; Husson et al. 2011; Ogg 2012</v>
      </c>
      <c r="M12635" t="s">
        <v>2296</v>
      </c>
      <c r="O12635">
        <v>54.4</v>
      </c>
      <c r="P12635" t="s">
        <v>243</v>
      </c>
      <c r="S12635">
        <v>-24.29</v>
      </c>
      <c r="T12635">
        <v>0.05</v>
      </c>
      <c r="U12635" t="s">
        <v>2295</v>
      </c>
      <c r="V12635">
        <v>1</v>
      </c>
      <c r="W12635" t="s">
        <v>2536</v>
      </c>
    </row>
    <row r="12636" spans="1:23" x14ac:dyDescent="0.3">
      <c r="A12636">
        <v>19900</v>
      </c>
      <c r="B12636" s="15" t="s">
        <v>1827</v>
      </c>
      <c r="C12636" t="str">
        <f>_xlfn.XLOOKUP($B12636, STANDARDS!$A:$A, STANDARDS!$B:$B,,0,2)</f>
        <v>Hell Creek Fm</v>
      </c>
      <c r="D12636" t="s">
        <v>1060</v>
      </c>
      <c r="E12636" t="s">
        <v>2128</v>
      </c>
      <c r="F12636">
        <v>47.612305999999997</v>
      </c>
      <c r="G12636">
        <v>-107.516121</v>
      </c>
      <c r="H12636" s="40">
        <v>3.0000000000000001E-5</v>
      </c>
      <c r="I12636" s="36" t="s">
        <v>592</v>
      </c>
      <c r="J12636" cm="1">
        <f t="array" ref="J12636:L12636">_xlfn.XLOOKUP($C12636, AGE!$A:$A,AGE!$B:$D,,0,2)</f>
        <v>67.12</v>
      </c>
      <c r="K12636">
        <v>1.1599999999999999</v>
      </c>
      <c r="L12636" t="str">
        <v>Sprain et al. 2015; Fowler 2020; Husson et al. 2011; Ogg 2012</v>
      </c>
      <c r="M12636" t="s">
        <v>2296</v>
      </c>
      <c r="O12636">
        <v>18.2</v>
      </c>
      <c r="P12636" t="s">
        <v>243</v>
      </c>
      <c r="S12636">
        <v>-24.24</v>
      </c>
      <c r="T12636">
        <v>0.05</v>
      </c>
      <c r="U12636" t="s">
        <v>2295</v>
      </c>
      <c r="V12636">
        <v>1</v>
      </c>
      <c r="W12636" t="s">
        <v>2536</v>
      </c>
    </row>
    <row r="12637" spans="1:23" x14ac:dyDescent="0.3">
      <c r="A12637">
        <v>19901</v>
      </c>
      <c r="B12637" s="15" t="s">
        <v>1827</v>
      </c>
      <c r="C12637" t="str">
        <f>_xlfn.XLOOKUP($B12637, STANDARDS!$A:$A, STANDARDS!$B:$B,,0,2)</f>
        <v>Hell Creek Fm</v>
      </c>
      <c r="D12637" t="s">
        <v>1060</v>
      </c>
      <c r="E12637" t="s">
        <v>2128</v>
      </c>
      <c r="F12637">
        <v>47.612305999999997</v>
      </c>
      <c r="G12637">
        <v>-107.516122</v>
      </c>
      <c r="H12637" s="40">
        <v>3.0000000000000001E-5</v>
      </c>
      <c r="I12637" s="36" t="s">
        <v>592</v>
      </c>
      <c r="J12637" cm="1">
        <f t="array" ref="J12637:L12637">_xlfn.XLOOKUP($C12637, AGE!$A:$A,AGE!$B:$D,,0,2)</f>
        <v>67.12</v>
      </c>
      <c r="K12637">
        <v>1.1599999999999999</v>
      </c>
      <c r="L12637" t="str">
        <v>Sprain et al. 2015; Fowler 2020; Husson et al. 2011; Ogg 2012</v>
      </c>
      <c r="M12637" t="s">
        <v>2296</v>
      </c>
      <c r="O12637">
        <v>58.5</v>
      </c>
      <c r="P12637" t="s">
        <v>243</v>
      </c>
      <c r="S12637">
        <v>-24.94</v>
      </c>
      <c r="T12637">
        <v>0.05</v>
      </c>
      <c r="U12637" t="s">
        <v>2295</v>
      </c>
      <c r="V12637">
        <v>1</v>
      </c>
      <c r="W12637" t="s">
        <v>2536</v>
      </c>
    </row>
    <row r="12638" spans="1:23" x14ac:dyDescent="0.3">
      <c r="A12638">
        <v>19902</v>
      </c>
      <c r="B12638" s="15" t="s">
        <v>1827</v>
      </c>
      <c r="C12638" t="str">
        <f>_xlfn.XLOOKUP($B12638, STANDARDS!$A:$A, STANDARDS!$B:$B,,0,2)</f>
        <v>Hell Creek Fm</v>
      </c>
      <c r="D12638" t="s">
        <v>1060</v>
      </c>
      <c r="E12638" t="s">
        <v>2128</v>
      </c>
      <c r="F12638">
        <v>47.612305999999997</v>
      </c>
      <c r="G12638">
        <v>-107.51612299999999</v>
      </c>
      <c r="H12638" s="40">
        <v>3.0000000000000001E-5</v>
      </c>
      <c r="I12638" s="36" t="s">
        <v>592</v>
      </c>
      <c r="J12638" cm="1">
        <f t="array" ref="J12638:L12638">_xlfn.XLOOKUP($C12638, AGE!$A:$A,AGE!$B:$D,,0,2)</f>
        <v>67.12</v>
      </c>
      <c r="K12638">
        <v>1.1599999999999999</v>
      </c>
      <c r="L12638" t="str">
        <v>Sprain et al. 2015; Fowler 2020; Husson et al. 2011; Ogg 2012</v>
      </c>
      <c r="M12638" t="s">
        <v>2296</v>
      </c>
      <c r="O12638">
        <v>0.6</v>
      </c>
      <c r="P12638" t="s">
        <v>243</v>
      </c>
      <c r="S12638">
        <v>-24.07</v>
      </c>
      <c r="T12638">
        <v>0.05</v>
      </c>
      <c r="U12638" t="s">
        <v>2295</v>
      </c>
      <c r="V12638">
        <v>1</v>
      </c>
      <c r="W12638" t="s">
        <v>2536</v>
      </c>
    </row>
    <row r="12639" spans="1:23" x14ac:dyDescent="0.3">
      <c r="A12639">
        <v>19903</v>
      </c>
      <c r="B12639" s="15" t="s">
        <v>1827</v>
      </c>
      <c r="C12639" t="str">
        <f>_xlfn.XLOOKUP($B12639, STANDARDS!$A:$A, STANDARDS!$B:$B,,0,2)</f>
        <v>Hell Creek Fm</v>
      </c>
      <c r="D12639" t="s">
        <v>1060</v>
      </c>
      <c r="E12639" t="s">
        <v>2128</v>
      </c>
      <c r="F12639">
        <v>47.612305999999997</v>
      </c>
      <c r="G12639">
        <v>-107.516124</v>
      </c>
      <c r="H12639" s="40">
        <v>3.0000000000000001E-5</v>
      </c>
      <c r="I12639" s="36" t="s">
        <v>592</v>
      </c>
      <c r="J12639" cm="1">
        <f t="array" ref="J12639:L12639">_xlfn.XLOOKUP($C12639, AGE!$A:$A,AGE!$B:$D,,0,2)</f>
        <v>67.12</v>
      </c>
      <c r="K12639">
        <v>1.1599999999999999</v>
      </c>
      <c r="L12639" t="str">
        <v>Sprain et al. 2015; Fowler 2020; Husson et al. 2011; Ogg 2012</v>
      </c>
      <c r="M12639" t="s">
        <v>2294</v>
      </c>
      <c r="O12639">
        <v>0.5</v>
      </c>
      <c r="P12639" t="s">
        <v>243</v>
      </c>
      <c r="S12639">
        <v>-23.74</v>
      </c>
      <c r="T12639">
        <v>0.05</v>
      </c>
      <c r="U12639" t="s">
        <v>2295</v>
      </c>
      <c r="V12639">
        <v>1</v>
      </c>
      <c r="W12639" t="s">
        <v>2536</v>
      </c>
    </row>
    <row r="12640" spans="1:23" x14ac:dyDescent="0.3">
      <c r="A12640">
        <v>19904</v>
      </c>
      <c r="B12640" s="15" t="s">
        <v>1827</v>
      </c>
      <c r="C12640" t="str">
        <f>_xlfn.XLOOKUP($B12640, STANDARDS!$A:$A, STANDARDS!$B:$B,,0,2)</f>
        <v>Hell Creek Fm</v>
      </c>
      <c r="D12640" t="s">
        <v>1060</v>
      </c>
      <c r="E12640" t="s">
        <v>2128</v>
      </c>
      <c r="F12640">
        <v>47.612305999999997</v>
      </c>
      <c r="G12640">
        <v>-107.516125</v>
      </c>
      <c r="H12640" s="40">
        <v>3.0000000000000001E-5</v>
      </c>
      <c r="I12640" s="36" t="s">
        <v>592</v>
      </c>
      <c r="J12640" cm="1">
        <f t="array" ref="J12640:L12640">_xlfn.XLOOKUP($C12640, AGE!$A:$A,AGE!$B:$D,,0,2)</f>
        <v>67.12</v>
      </c>
      <c r="K12640">
        <v>1.1599999999999999</v>
      </c>
      <c r="L12640" t="str">
        <v>Sprain et al. 2015; Fowler 2020; Husson et al. 2011; Ogg 2012</v>
      </c>
      <c r="M12640" t="s">
        <v>2296</v>
      </c>
      <c r="O12640">
        <v>53.2</v>
      </c>
      <c r="P12640" t="s">
        <v>243</v>
      </c>
      <c r="S12640">
        <v>-24.94</v>
      </c>
      <c r="T12640">
        <v>0.05</v>
      </c>
      <c r="U12640" t="s">
        <v>2295</v>
      </c>
      <c r="V12640">
        <v>1</v>
      </c>
      <c r="W12640" t="s">
        <v>2536</v>
      </c>
    </row>
    <row r="12641" spans="1:23" x14ac:dyDescent="0.3">
      <c r="A12641">
        <v>19905</v>
      </c>
      <c r="B12641" s="15" t="s">
        <v>1827</v>
      </c>
      <c r="C12641" t="str">
        <f>_xlfn.XLOOKUP($B12641, STANDARDS!$A:$A, STANDARDS!$B:$B,,0,2)</f>
        <v>Hell Creek Fm</v>
      </c>
      <c r="D12641" t="s">
        <v>1060</v>
      </c>
      <c r="E12641" t="s">
        <v>2128</v>
      </c>
      <c r="F12641">
        <v>47.612305999999997</v>
      </c>
      <c r="G12641">
        <v>-107.516126</v>
      </c>
      <c r="H12641" s="40">
        <v>3.0000000000000001E-5</v>
      </c>
      <c r="I12641" s="36" t="s">
        <v>592</v>
      </c>
      <c r="J12641" cm="1">
        <f t="array" ref="J12641:L12641">_xlfn.XLOOKUP($C12641, AGE!$A:$A,AGE!$B:$D,,0,2)</f>
        <v>67.12</v>
      </c>
      <c r="K12641">
        <v>1.1599999999999999</v>
      </c>
      <c r="L12641" t="str">
        <v>Sprain et al. 2015; Fowler 2020; Husson et al. 2011; Ogg 2012</v>
      </c>
      <c r="M12641" t="s">
        <v>2296</v>
      </c>
      <c r="O12641">
        <v>26.9</v>
      </c>
      <c r="P12641" t="s">
        <v>243</v>
      </c>
      <c r="S12641">
        <v>-25.01</v>
      </c>
      <c r="T12641">
        <v>0.05</v>
      </c>
      <c r="U12641" t="s">
        <v>2295</v>
      </c>
      <c r="V12641">
        <v>1</v>
      </c>
      <c r="W12641" t="s">
        <v>2536</v>
      </c>
    </row>
    <row r="12642" spans="1:23" x14ac:dyDescent="0.3">
      <c r="A12642">
        <v>19906</v>
      </c>
      <c r="B12642" s="15" t="s">
        <v>1827</v>
      </c>
      <c r="C12642" t="str">
        <f>_xlfn.XLOOKUP($B12642, STANDARDS!$A:$A, STANDARDS!$B:$B,,0,2)</f>
        <v>Hell Creek Fm</v>
      </c>
      <c r="D12642" t="s">
        <v>1060</v>
      </c>
      <c r="E12642" t="s">
        <v>2128</v>
      </c>
      <c r="F12642">
        <v>47.612305999999997</v>
      </c>
      <c r="G12642">
        <v>-107.516127</v>
      </c>
      <c r="H12642" s="40">
        <v>3.0000000000000001E-5</v>
      </c>
      <c r="I12642" s="36" t="s">
        <v>592</v>
      </c>
      <c r="J12642" cm="1">
        <f t="array" ref="J12642:L12642">_xlfn.XLOOKUP($C12642, AGE!$A:$A,AGE!$B:$D,,0,2)</f>
        <v>67.12</v>
      </c>
      <c r="K12642">
        <v>1.1599999999999999</v>
      </c>
      <c r="L12642" t="str">
        <v>Sprain et al. 2015; Fowler 2020; Husson et al. 2011; Ogg 2012</v>
      </c>
      <c r="M12642" t="s">
        <v>2297</v>
      </c>
      <c r="O12642">
        <v>2.4</v>
      </c>
      <c r="P12642" t="s">
        <v>243</v>
      </c>
      <c r="S12642">
        <v>-24.69</v>
      </c>
      <c r="T12642">
        <v>0.05</v>
      </c>
      <c r="U12642" t="s">
        <v>2295</v>
      </c>
      <c r="V12642">
        <v>1</v>
      </c>
      <c r="W12642" t="s">
        <v>2536</v>
      </c>
    </row>
    <row r="12643" spans="1:23" x14ac:dyDescent="0.3">
      <c r="A12643">
        <v>19907</v>
      </c>
      <c r="B12643" s="15" t="s">
        <v>1827</v>
      </c>
      <c r="C12643" t="str">
        <f>_xlfn.XLOOKUP($B12643, STANDARDS!$A:$A, STANDARDS!$B:$B,,0,2)</f>
        <v>Hell Creek Fm</v>
      </c>
      <c r="D12643" t="s">
        <v>1060</v>
      </c>
      <c r="E12643" t="s">
        <v>2128</v>
      </c>
      <c r="F12643">
        <v>47.612305999999997</v>
      </c>
      <c r="G12643">
        <v>-107.51612799999999</v>
      </c>
      <c r="H12643" s="40">
        <v>3.0000000000000001E-5</v>
      </c>
      <c r="I12643" s="36" t="s">
        <v>592</v>
      </c>
      <c r="J12643" cm="1">
        <f t="array" ref="J12643:L12643">_xlfn.XLOOKUP($C12643, AGE!$A:$A,AGE!$B:$D,,0,2)</f>
        <v>67.12</v>
      </c>
      <c r="K12643">
        <v>1.1599999999999999</v>
      </c>
      <c r="L12643" t="str">
        <v>Sprain et al. 2015; Fowler 2020; Husson et al. 2011; Ogg 2012</v>
      </c>
      <c r="M12643" t="s">
        <v>2296</v>
      </c>
      <c r="O12643">
        <v>31.7</v>
      </c>
      <c r="P12643" t="s">
        <v>243</v>
      </c>
      <c r="S12643">
        <v>-25.12</v>
      </c>
      <c r="T12643">
        <v>0.05</v>
      </c>
      <c r="U12643" t="s">
        <v>2295</v>
      </c>
      <c r="V12643">
        <v>1</v>
      </c>
      <c r="W12643" t="s">
        <v>2536</v>
      </c>
    </row>
    <row r="12644" spans="1:23" x14ac:dyDescent="0.3">
      <c r="A12644">
        <v>19908</v>
      </c>
      <c r="B12644" s="15" t="s">
        <v>1827</v>
      </c>
      <c r="C12644" t="str">
        <f>_xlfn.XLOOKUP($B12644, STANDARDS!$A:$A, STANDARDS!$B:$B,,0,2)</f>
        <v>Hell Creek Fm</v>
      </c>
      <c r="D12644" t="s">
        <v>1060</v>
      </c>
      <c r="E12644" t="s">
        <v>2128</v>
      </c>
      <c r="F12644">
        <v>47.612305999999997</v>
      </c>
      <c r="G12644">
        <v>-107.51612900000001</v>
      </c>
      <c r="H12644" s="40">
        <v>3.0000000000000001E-5</v>
      </c>
      <c r="I12644" s="36" t="s">
        <v>592</v>
      </c>
      <c r="J12644" cm="1">
        <f t="array" ref="J12644:L12644">_xlfn.XLOOKUP($C12644, AGE!$A:$A,AGE!$B:$D,,0,2)</f>
        <v>67.12</v>
      </c>
      <c r="K12644">
        <v>1.1599999999999999</v>
      </c>
      <c r="L12644" t="str">
        <v>Sprain et al. 2015; Fowler 2020; Husson et al. 2011; Ogg 2012</v>
      </c>
      <c r="M12644" t="s">
        <v>1588</v>
      </c>
      <c r="O12644">
        <v>2.8</v>
      </c>
      <c r="P12644" t="s">
        <v>243</v>
      </c>
      <c r="S12644">
        <v>-24.37</v>
      </c>
      <c r="T12644">
        <v>0.05</v>
      </c>
      <c r="U12644" t="s">
        <v>2295</v>
      </c>
      <c r="V12644">
        <v>1</v>
      </c>
      <c r="W12644" t="s">
        <v>2536</v>
      </c>
    </row>
    <row r="12645" spans="1:23" x14ac:dyDescent="0.3">
      <c r="A12645">
        <v>19909</v>
      </c>
      <c r="B12645" s="15" t="s">
        <v>1827</v>
      </c>
      <c r="C12645" t="str">
        <f>_xlfn.XLOOKUP($B12645, STANDARDS!$A:$A, STANDARDS!$B:$B,,0,2)</f>
        <v>Hell Creek Fm</v>
      </c>
      <c r="D12645" t="s">
        <v>1060</v>
      </c>
      <c r="E12645" t="s">
        <v>2128</v>
      </c>
      <c r="F12645">
        <v>47.612305999999997</v>
      </c>
      <c r="G12645">
        <v>-107.51613</v>
      </c>
      <c r="H12645" s="40">
        <v>3.0000000000000001E-5</v>
      </c>
      <c r="I12645" s="36" t="s">
        <v>592</v>
      </c>
      <c r="J12645" cm="1">
        <f t="array" ref="J12645:L12645">_xlfn.XLOOKUP($C12645, AGE!$A:$A,AGE!$B:$D,,0,2)</f>
        <v>67.12</v>
      </c>
      <c r="K12645">
        <v>1.1599999999999999</v>
      </c>
      <c r="L12645" t="str">
        <v>Sprain et al. 2015; Fowler 2020; Husson et al. 2011; Ogg 2012</v>
      </c>
      <c r="M12645" t="s">
        <v>2294</v>
      </c>
      <c r="O12645">
        <v>1.8</v>
      </c>
      <c r="P12645" t="s">
        <v>243</v>
      </c>
      <c r="S12645">
        <v>-25.24</v>
      </c>
      <c r="T12645">
        <v>0.05</v>
      </c>
      <c r="U12645" t="s">
        <v>2295</v>
      </c>
      <c r="V12645">
        <v>1</v>
      </c>
      <c r="W12645" t="s">
        <v>2536</v>
      </c>
    </row>
    <row r="12646" spans="1:23" x14ac:dyDescent="0.3">
      <c r="A12646">
        <v>19910</v>
      </c>
      <c r="B12646" s="15" t="s">
        <v>1827</v>
      </c>
      <c r="C12646" t="str">
        <f>_xlfn.XLOOKUP($B12646, STANDARDS!$A:$A, STANDARDS!$B:$B,,0,2)</f>
        <v>Hell Creek Fm</v>
      </c>
      <c r="D12646" t="s">
        <v>1060</v>
      </c>
      <c r="E12646" t="s">
        <v>2128</v>
      </c>
      <c r="F12646">
        <v>47.612305999999997</v>
      </c>
      <c r="G12646">
        <v>-107.516131</v>
      </c>
      <c r="H12646" s="40">
        <v>3.0000000000000001E-5</v>
      </c>
      <c r="I12646" s="36" t="s">
        <v>592</v>
      </c>
      <c r="J12646" cm="1">
        <f t="array" ref="J12646:L12646">_xlfn.XLOOKUP($C12646, AGE!$A:$A,AGE!$B:$D,,0,2)</f>
        <v>67.12</v>
      </c>
      <c r="K12646">
        <v>1.1599999999999999</v>
      </c>
      <c r="L12646" t="str">
        <v>Sprain et al. 2015; Fowler 2020; Husson et al. 2011; Ogg 2012</v>
      </c>
      <c r="M12646" t="s">
        <v>1588</v>
      </c>
      <c r="O12646">
        <v>1</v>
      </c>
      <c r="P12646" t="s">
        <v>243</v>
      </c>
      <c r="S12646">
        <v>-23.84</v>
      </c>
      <c r="T12646">
        <v>0.05</v>
      </c>
      <c r="U12646" t="s">
        <v>2295</v>
      </c>
      <c r="V12646">
        <v>1</v>
      </c>
      <c r="W12646" t="s">
        <v>2536</v>
      </c>
    </row>
    <row r="12647" spans="1:23" x14ac:dyDescent="0.3">
      <c r="A12647">
        <v>19911</v>
      </c>
      <c r="B12647" s="15" t="s">
        <v>1827</v>
      </c>
      <c r="C12647" t="str">
        <f>_xlfn.XLOOKUP($B12647, STANDARDS!$A:$A, STANDARDS!$B:$B,,0,2)</f>
        <v>Hell Creek Fm</v>
      </c>
      <c r="D12647" t="s">
        <v>1060</v>
      </c>
      <c r="E12647" t="s">
        <v>2128</v>
      </c>
      <c r="F12647">
        <v>47.612305999999997</v>
      </c>
      <c r="G12647">
        <v>-107.516132</v>
      </c>
      <c r="H12647" s="40">
        <v>3.0000000000000001E-5</v>
      </c>
      <c r="I12647" s="36" t="s">
        <v>592</v>
      </c>
      <c r="J12647" cm="1">
        <f t="array" ref="J12647:L12647">_xlfn.XLOOKUP($C12647, AGE!$A:$A,AGE!$B:$D,,0,2)</f>
        <v>67.12</v>
      </c>
      <c r="K12647">
        <v>1.1599999999999999</v>
      </c>
      <c r="L12647" t="str">
        <v>Sprain et al. 2015; Fowler 2020; Husson et al. 2011; Ogg 2012</v>
      </c>
      <c r="M12647" t="s">
        <v>2294</v>
      </c>
      <c r="O12647">
        <v>0.6</v>
      </c>
      <c r="P12647" t="s">
        <v>243</v>
      </c>
      <c r="S12647">
        <v>-24.07</v>
      </c>
      <c r="T12647">
        <v>0.05</v>
      </c>
      <c r="U12647" t="s">
        <v>2295</v>
      </c>
      <c r="V12647">
        <v>1</v>
      </c>
      <c r="W12647" t="s">
        <v>2536</v>
      </c>
    </row>
    <row r="12648" spans="1:23" x14ac:dyDescent="0.3">
      <c r="A12648">
        <v>19912</v>
      </c>
      <c r="B12648" s="15" t="s">
        <v>1827</v>
      </c>
      <c r="C12648" t="str">
        <f>_xlfn.XLOOKUP($B12648, STANDARDS!$A:$A, STANDARDS!$B:$B,,0,2)</f>
        <v>Hell Creek Fm</v>
      </c>
      <c r="D12648" t="s">
        <v>1060</v>
      </c>
      <c r="E12648" t="s">
        <v>2128</v>
      </c>
      <c r="F12648">
        <v>47.612305999999997</v>
      </c>
      <c r="G12648">
        <v>-107.516133</v>
      </c>
      <c r="H12648" s="40">
        <v>3.0000000000000001E-5</v>
      </c>
      <c r="I12648" s="36" t="s">
        <v>592</v>
      </c>
      <c r="J12648" cm="1">
        <f t="array" ref="J12648:L12648">_xlfn.XLOOKUP($C12648, AGE!$A:$A,AGE!$B:$D,,0,2)</f>
        <v>67.12</v>
      </c>
      <c r="K12648">
        <v>1.1599999999999999</v>
      </c>
      <c r="L12648" t="str">
        <v>Sprain et al. 2015; Fowler 2020; Husson et al. 2011; Ogg 2012</v>
      </c>
      <c r="M12648" t="s">
        <v>1588</v>
      </c>
      <c r="O12648">
        <v>0.3</v>
      </c>
      <c r="P12648" t="s">
        <v>243</v>
      </c>
      <c r="S12648">
        <v>-23.9</v>
      </c>
      <c r="T12648">
        <v>0.05</v>
      </c>
      <c r="U12648" t="s">
        <v>2295</v>
      </c>
      <c r="V12648">
        <v>1</v>
      </c>
      <c r="W12648" t="s">
        <v>2536</v>
      </c>
    </row>
    <row r="12649" spans="1:23" x14ac:dyDescent="0.3">
      <c r="A12649">
        <v>19913</v>
      </c>
      <c r="B12649" s="15" t="s">
        <v>1827</v>
      </c>
      <c r="C12649" t="str">
        <f>_xlfn.XLOOKUP($B12649, STANDARDS!$A:$A, STANDARDS!$B:$B,,0,2)</f>
        <v>Hell Creek Fm</v>
      </c>
      <c r="D12649" t="s">
        <v>1060</v>
      </c>
      <c r="E12649" t="s">
        <v>2128</v>
      </c>
      <c r="F12649">
        <v>47.612305999999997</v>
      </c>
      <c r="G12649">
        <v>-107.51613399999999</v>
      </c>
      <c r="H12649" s="40">
        <v>3.0000000000000001E-5</v>
      </c>
      <c r="I12649" s="36" t="s">
        <v>592</v>
      </c>
      <c r="J12649" cm="1">
        <f t="array" ref="J12649:L12649">_xlfn.XLOOKUP($C12649, AGE!$A:$A,AGE!$B:$D,,0,2)</f>
        <v>67.12</v>
      </c>
      <c r="K12649">
        <v>1.1599999999999999</v>
      </c>
      <c r="L12649" t="str">
        <v>Sprain et al. 2015; Fowler 2020; Husson et al. 2011; Ogg 2012</v>
      </c>
      <c r="M12649" t="s">
        <v>2294</v>
      </c>
      <c r="O12649">
        <v>0.3</v>
      </c>
      <c r="P12649" t="s">
        <v>243</v>
      </c>
      <c r="S12649">
        <v>-23.86</v>
      </c>
      <c r="T12649">
        <v>0.05</v>
      </c>
      <c r="U12649" t="s">
        <v>2295</v>
      </c>
      <c r="V12649">
        <v>1</v>
      </c>
      <c r="W12649" t="s">
        <v>2536</v>
      </c>
    </row>
    <row r="12650" spans="1:23" x14ac:dyDescent="0.3">
      <c r="A12650">
        <v>19914</v>
      </c>
      <c r="B12650" s="15" t="s">
        <v>1827</v>
      </c>
      <c r="C12650" t="str">
        <f>_xlfn.XLOOKUP($B12650, STANDARDS!$A:$A, STANDARDS!$B:$B,,0,2)</f>
        <v>Hell Creek Fm</v>
      </c>
      <c r="D12650" t="s">
        <v>1060</v>
      </c>
      <c r="E12650" t="s">
        <v>2128</v>
      </c>
      <c r="F12650">
        <v>47.612305999999997</v>
      </c>
      <c r="G12650">
        <v>-107.51613500000001</v>
      </c>
      <c r="H12650" s="40">
        <v>3.0000000000000001E-5</v>
      </c>
      <c r="I12650" s="36" t="s">
        <v>592</v>
      </c>
      <c r="J12650" cm="1">
        <f t="array" ref="J12650:L12650">_xlfn.XLOOKUP($C12650, AGE!$A:$A,AGE!$B:$D,,0,2)</f>
        <v>67.12</v>
      </c>
      <c r="K12650">
        <v>1.1599999999999999</v>
      </c>
      <c r="L12650" t="str">
        <v>Sprain et al. 2015; Fowler 2020; Husson et al. 2011; Ogg 2012</v>
      </c>
      <c r="M12650" t="s">
        <v>2294</v>
      </c>
      <c r="O12650">
        <v>0.4</v>
      </c>
      <c r="P12650" t="s">
        <v>243</v>
      </c>
      <c r="S12650">
        <v>-24.02</v>
      </c>
      <c r="T12650">
        <v>0.05</v>
      </c>
      <c r="U12650" t="s">
        <v>2295</v>
      </c>
      <c r="V12650">
        <v>1</v>
      </c>
      <c r="W12650" t="s">
        <v>2536</v>
      </c>
    </row>
    <row r="12651" spans="1:23" x14ac:dyDescent="0.3">
      <c r="A12651">
        <v>19915</v>
      </c>
      <c r="B12651" s="15" t="s">
        <v>1827</v>
      </c>
      <c r="C12651" t="str">
        <f>_xlfn.XLOOKUP($B12651, STANDARDS!$A:$A, STANDARDS!$B:$B,,0,2)</f>
        <v>Hell Creek Fm</v>
      </c>
      <c r="D12651" t="s">
        <v>1060</v>
      </c>
      <c r="E12651" t="s">
        <v>2128</v>
      </c>
      <c r="F12651">
        <v>47.612305999999997</v>
      </c>
      <c r="G12651">
        <v>-107.516136</v>
      </c>
      <c r="H12651" s="40">
        <v>3.0000000000000001E-5</v>
      </c>
      <c r="I12651" s="36" t="s">
        <v>592</v>
      </c>
      <c r="J12651" cm="1">
        <f t="array" ref="J12651:L12651">_xlfn.XLOOKUP($C12651, AGE!$A:$A,AGE!$B:$D,,0,2)</f>
        <v>67.12</v>
      </c>
      <c r="K12651">
        <v>1.1599999999999999</v>
      </c>
      <c r="L12651" t="str">
        <v>Sprain et al. 2015; Fowler 2020; Husson et al. 2011; Ogg 2012</v>
      </c>
      <c r="M12651" t="s">
        <v>2294</v>
      </c>
      <c r="O12651">
        <v>0.6</v>
      </c>
      <c r="P12651" t="s">
        <v>243</v>
      </c>
      <c r="S12651">
        <v>-24.02</v>
      </c>
      <c r="T12651">
        <v>0.05</v>
      </c>
      <c r="U12651" t="s">
        <v>2295</v>
      </c>
      <c r="V12651">
        <v>1</v>
      </c>
      <c r="W12651" t="s">
        <v>2536</v>
      </c>
    </row>
    <row r="12652" spans="1:23" x14ac:dyDescent="0.3">
      <c r="A12652">
        <v>19916</v>
      </c>
      <c r="B12652" s="15" t="s">
        <v>1827</v>
      </c>
      <c r="C12652" t="str">
        <f>_xlfn.XLOOKUP($B12652, STANDARDS!$A:$A, STANDARDS!$B:$B,,0,2)</f>
        <v>Hell Creek Fm</v>
      </c>
      <c r="D12652" t="s">
        <v>1060</v>
      </c>
      <c r="E12652" t="s">
        <v>2128</v>
      </c>
      <c r="F12652">
        <v>47.612305999999997</v>
      </c>
      <c r="G12652">
        <v>-107.516137</v>
      </c>
      <c r="H12652" s="40">
        <v>3.0000000000000001E-5</v>
      </c>
      <c r="I12652" s="36" t="s">
        <v>592</v>
      </c>
      <c r="J12652" cm="1">
        <f t="array" ref="J12652:L12652">_xlfn.XLOOKUP($C12652, AGE!$A:$A,AGE!$B:$D,,0,2)</f>
        <v>67.12</v>
      </c>
      <c r="K12652">
        <v>1.1599999999999999</v>
      </c>
      <c r="L12652" t="str">
        <v>Sprain et al. 2015; Fowler 2020; Husson et al. 2011; Ogg 2012</v>
      </c>
      <c r="M12652" t="s">
        <v>1588</v>
      </c>
      <c r="O12652">
        <v>0.4</v>
      </c>
      <c r="P12652" t="s">
        <v>243</v>
      </c>
      <c r="S12652">
        <v>-23.69</v>
      </c>
      <c r="T12652">
        <v>0.05</v>
      </c>
      <c r="U12652" t="s">
        <v>2295</v>
      </c>
      <c r="V12652">
        <v>1</v>
      </c>
      <c r="W12652" t="s">
        <v>2536</v>
      </c>
    </row>
    <row r="12653" spans="1:23" x14ac:dyDescent="0.3">
      <c r="A12653">
        <v>19917</v>
      </c>
      <c r="B12653" s="15" t="s">
        <v>1827</v>
      </c>
      <c r="C12653" t="str">
        <f>_xlfn.XLOOKUP($B12653, STANDARDS!$A:$A, STANDARDS!$B:$B,,0,2)</f>
        <v>Hell Creek Fm</v>
      </c>
      <c r="D12653" t="s">
        <v>1060</v>
      </c>
      <c r="E12653" t="s">
        <v>2128</v>
      </c>
      <c r="F12653">
        <v>47.612305999999997</v>
      </c>
      <c r="G12653">
        <v>-107.516138</v>
      </c>
      <c r="H12653" s="40">
        <v>3.0000000000000001E-5</v>
      </c>
      <c r="I12653" s="36" t="s">
        <v>592</v>
      </c>
      <c r="J12653" cm="1">
        <f t="array" ref="J12653:L12653">_xlfn.XLOOKUP($C12653, AGE!$A:$A,AGE!$B:$D,,0,2)</f>
        <v>67.12</v>
      </c>
      <c r="K12653">
        <v>1.1599999999999999</v>
      </c>
      <c r="L12653" t="str">
        <v>Sprain et al. 2015; Fowler 2020; Husson et al. 2011; Ogg 2012</v>
      </c>
      <c r="M12653" t="s">
        <v>2294</v>
      </c>
      <c r="O12653">
        <v>0.9</v>
      </c>
      <c r="P12653" t="s">
        <v>243</v>
      </c>
      <c r="S12653">
        <v>-23.14</v>
      </c>
      <c r="T12653">
        <v>0.05</v>
      </c>
      <c r="U12653" t="s">
        <v>2295</v>
      </c>
      <c r="V12653">
        <v>1</v>
      </c>
      <c r="W12653" t="s">
        <v>2536</v>
      </c>
    </row>
    <row r="12654" spans="1:23" x14ac:dyDescent="0.3">
      <c r="A12654">
        <v>19918</v>
      </c>
      <c r="B12654" s="15" t="s">
        <v>1827</v>
      </c>
      <c r="C12654" t="str">
        <f>_xlfn.XLOOKUP($B12654, STANDARDS!$A:$A, STANDARDS!$B:$B,,0,2)</f>
        <v>Hell Creek Fm</v>
      </c>
      <c r="D12654" t="s">
        <v>1060</v>
      </c>
      <c r="E12654" t="s">
        <v>2128</v>
      </c>
      <c r="F12654">
        <v>47.612305999999997</v>
      </c>
      <c r="G12654">
        <v>-107.516139</v>
      </c>
      <c r="H12654" s="40">
        <v>3.0000000000000001E-5</v>
      </c>
      <c r="I12654" s="36" t="s">
        <v>592</v>
      </c>
      <c r="J12654" cm="1">
        <f t="array" ref="J12654:L12654">_xlfn.XLOOKUP($C12654, AGE!$A:$A,AGE!$B:$D,,0,2)</f>
        <v>67.12</v>
      </c>
      <c r="K12654">
        <v>1.1599999999999999</v>
      </c>
      <c r="L12654" t="str">
        <v>Sprain et al. 2015; Fowler 2020; Husson et al. 2011; Ogg 2012</v>
      </c>
      <c r="M12654" t="s">
        <v>2296</v>
      </c>
      <c r="O12654">
        <v>49.4</v>
      </c>
      <c r="P12654" t="s">
        <v>243</v>
      </c>
      <c r="S12654">
        <v>-23.66</v>
      </c>
      <c r="T12654">
        <v>0.05</v>
      </c>
      <c r="U12654" t="s">
        <v>2295</v>
      </c>
      <c r="V12654">
        <v>1</v>
      </c>
      <c r="W12654" t="s">
        <v>2536</v>
      </c>
    </row>
    <row r="12655" spans="1:23" x14ac:dyDescent="0.3">
      <c r="A12655">
        <v>19919</v>
      </c>
      <c r="B12655" s="15" t="s">
        <v>1827</v>
      </c>
      <c r="C12655" t="str">
        <f>_xlfn.XLOOKUP($B12655, STANDARDS!$A:$A, STANDARDS!$B:$B,,0,2)</f>
        <v>Hell Creek Fm</v>
      </c>
      <c r="D12655" t="s">
        <v>1060</v>
      </c>
      <c r="E12655" t="s">
        <v>2128</v>
      </c>
      <c r="F12655">
        <v>47.612305999999997</v>
      </c>
      <c r="G12655">
        <v>-107.51613999999999</v>
      </c>
      <c r="H12655" s="40">
        <v>3.0000000000000001E-5</v>
      </c>
      <c r="I12655" s="36" t="s">
        <v>592</v>
      </c>
      <c r="J12655" cm="1">
        <f t="array" ref="J12655:L12655">_xlfn.XLOOKUP($C12655, AGE!$A:$A,AGE!$B:$D,,0,2)</f>
        <v>67.12</v>
      </c>
      <c r="K12655">
        <v>1.1599999999999999</v>
      </c>
      <c r="L12655" t="str">
        <v>Sprain et al. 2015; Fowler 2020; Husson et al. 2011; Ogg 2012</v>
      </c>
      <c r="M12655" t="s">
        <v>2296</v>
      </c>
      <c r="O12655">
        <v>57.9</v>
      </c>
      <c r="P12655" t="s">
        <v>243</v>
      </c>
      <c r="S12655">
        <v>-24.51</v>
      </c>
      <c r="T12655">
        <v>0.05</v>
      </c>
      <c r="U12655" t="s">
        <v>2295</v>
      </c>
      <c r="V12655">
        <v>1</v>
      </c>
      <c r="W12655" t="s">
        <v>2536</v>
      </c>
    </row>
    <row r="12656" spans="1:23" x14ac:dyDescent="0.3">
      <c r="A12656">
        <v>19920</v>
      </c>
      <c r="B12656" s="15" t="s">
        <v>1827</v>
      </c>
      <c r="C12656" t="str">
        <f>_xlfn.XLOOKUP($B12656, STANDARDS!$A:$A, STANDARDS!$B:$B,,0,2)</f>
        <v>Hell Creek Fm</v>
      </c>
      <c r="D12656" t="s">
        <v>1060</v>
      </c>
      <c r="E12656" t="s">
        <v>2128</v>
      </c>
      <c r="F12656">
        <v>47.612305999999997</v>
      </c>
      <c r="G12656">
        <v>-107.516141</v>
      </c>
      <c r="H12656" s="40">
        <v>3.0000000000000001E-5</v>
      </c>
      <c r="I12656" s="36" t="s">
        <v>592</v>
      </c>
      <c r="J12656" cm="1">
        <f t="array" ref="J12656:L12656">_xlfn.XLOOKUP($C12656, AGE!$A:$A,AGE!$B:$D,,0,2)</f>
        <v>67.12</v>
      </c>
      <c r="K12656">
        <v>1.1599999999999999</v>
      </c>
      <c r="L12656" t="str">
        <v>Sprain et al. 2015; Fowler 2020; Husson et al. 2011; Ogg 2012</v>
      </c>
      <c r="M12656" t="s">
        <v>2296</v>
      </c>
      <c r="O12656">
        <v>55.6</v>
      </c>
      <c r="P12656" t="s">
        <v>243</v>
      </c>
      <c r="S12656">
        <v>-24.52</v>
      </c>
      <c r="T12656">
        <v>0.05</v>
      </c>
      <c r="U12656" t="s">
        <v>2295</v>
      </c>
      <c r="V12656">
        <v>1</v>
      </c>
      <c r="W12656" t="s">
        <v>2536</v>
      </c>
    </row>
    <row r="12657" spans="1:23" x14ac:dyDescent="0.3">
      <c r="A12657">
        <v>19921</v>
      </c>
      <c r="B12657" s="15" t="s">
        <v>1827</v>
      </c>
      <c r="C12657" t="str">
        <f>_xlfn.XLOOKUP($B12657, STANDARDS!$A:$A, STANDARDS!$B:$B,,0,2)</f>
        <v>Hell Creek Fm</v>
      </c>
      <c r="D12657" t="s">
        <v>1060</v>
      </c>
      <c r="E12657" t="s">
        <v>2128</v>
      </c>
      <c r="F12657">
        <v>47.612305999999997</v>
      </c>
      <c r="G12657">
        <v>-107.516142</v>
      </c>
      <c r="H12657" s="40">
        <v>3.0000000000000001E-5</v>
      </c>
      <c r="I12657" s="36" t="s">
        <v>592</v>
      </c>
      <c r="J12657" cm="1">
        <f t="array" ref="J12657:L12657">_xlfn.XLOOKUP($C12657, AGE!$A:$A,AGE!$B:$D,,0,2)</f>
        <v>67.12</v>
      </c>
      <c r="K12657">
        <v>1.1599999999999999</v>
      </c>
      <c r="L12657" t="str">
        <v>Sprain et al. 2015; Fowler 2020; Husson et al. 2011; Ogg 2012</v>
      </c>
      <c r="M12657" t="s">
        <v>2296</v>
      </c>
      <c r="O12657">
        <v>44.3</v>
      </c>
      <c r="P12657" t="s">
        <v>243</v>
      </c>
      <c r="S12657">
        <v>-24.05</v>
      </c>
      <c r="T12657">
        <v>0.05</v>
      </c>
      <c r="U12657" t="s">
        <v>2295</v>
      </c>
      <c r="V12657">
        <v>1</v>
      </c>
      <c r="W12657" t="s">
        <v>2536</v>
      </c>
    </row>
    <row r="12658" spans="1:23" x14ac:dyDescent="0.3">
      <c r="A12658">
        <v>19922</v>
      </c>
      <c r="B12658" s="15" t="s">
        <v>1827</v>
      </c>
      <c r="C12658" t="str">
        <f>_xlfn.XLOOKUP($B12658, STANDARDS!$A:$A, STANDARDS!$B:$B,,0,2)</f>
        <v>Hell Creek Fm</v>
      </c>
      <c r="D12658" t="s">
        <v>1060</v>
      </c>
      <c r="E12658" t="s">
        <v>2128</v>
      </c>
      <c r="F12658">
        <v>47.612305999999997</v>
      </c>
      <c r="G12658">
        <v>-107.516143</v>
      </c>
      <c r="H12658" s="40">
        <v>3.0000000000000001E-5</v>
      </c>
      <c r="I12658" s="36" t="s">
        <v>592</v>
      </c>
      <c r="J12658" cm="1">
        <f t="array" ref="J12658:L12658">_xlfn.XLOOKUP($C12658, AGE!$A:$A,AGE!$B:$D,,0,2)</f>
        <v>67.12</v>
      </c>
      <c r="K12658">
        <v>1.1599999999999999</v>
      </c>
      <c r="L12658" t="str">
        <v>Sprain et al. 2015; Fowler 2020; Husson et al. 2011; Ogg 2012</v>
      </c>
      <c r="M12658" t="s">
        <v>2296</v>
      </c>
      <c r="O12658">
        <v>41.7</v>
      </c>
      <c r="P12658" t="s">
        <v>243</v>
      </c>
      <c r="S12658">
        <v>-23.75</v>
      </c>
      <c r="T12658">
        <v>0.05</v>
      </c>
      <c r="U12658" t="s">
        <v>2295</v>
      </c>
      <c r="V12658">
        <v>1</v>
      </c>
      <c r="W12658" t="s">
        <v>2536</v>
      </c>
    </row>
    <row r="12659" spans="1:23" x14ac:dyDescent="0.3">
      <c r="A12659">
        <v>19923</v>
      </c>
      <c r="B12659" s="15" t="s">
        <v>1827</v>
      </c>
      <c r="C12659" t="str">
        <f>_xlfn.XLOOKUP($B12659, STANDARDS!$A:$A, STANDARDS!$B:$B,,0,2)</f>
        <v>Hell Creek Fm</v>
      </c>
      <c r="D12659" t="s">
        <v>1060</v>
      </c>
      <c r="E12659" t="s">
        <v>2128</v>
      </c>
      <c r="F12659">
        <v>47.612305999999997</v>
      </c>
      <c r="G12659">
        <v>-107.516144</v>
      </c>
      <c r="H12659" s="40">
        <v>3.0000000000000001E-5</v>
      </c>
      <c r="I12659" s="36" t="s">
        <v>592</v>
      </c>
      <c r="J12659" cm="1">
        <f t="array" ref="J12659:L12659">_xlfn.XLOOKUP($C12659, AGE!$A:$A,AGE!$B:$D,,0,2)</f>
        <v>67.12</v>
      </c>
      <c r="K12659">
        <v>1.1599999999999999</v>
      </c>
      <c r="L12659" t="str">
        <v>Sprain et al. 2015; Fowler 2020; Husson et al. 2011; Ogg 2012</v>
      </c>
      <c r="M12659" t="s">
        <v>2294</v>
      </c>
      <c r="O12659">
        <v>0.3</v>
      </c>
      <c r="P12659" t="s">
        <v>243</v>
      </c>
      <c r="S12659">
        <v>-24.69</v>
      </c>
      <c r="T12659">
        <v>0.05</v>
      </c>
      <c r="U12659" t="s">
        <v>2295</v>
      </c>
      <c r="V12659">
        <v>1</v>
      </c>
      <c r="W12659" t="s">
        <v>2536</v>
      </c>
    </row>
    <row r="12660" spans="1:23" x14ac:dyDescent="0.3">
      <c r="A12660">
        <v>19924</v>
      </c>
      <c r="B12660" s="15" t="s">
        <v>1827</v>
      </c>
      <c r="C12660" t="str">
        <f>_xlfn.XLOOKUP($B12660, STANDARDS!$A:$A, STANDARDS!$B:$B,,0,2)</f>
        <v>Hell Creek Fm</v>
      </c>
      <c r="D12660" t="s">
        <v>1060</v>
      </c>
      <c r="E12660" t="s">
        <v>2128</v>
      </c>
      <c r="F12660">
        <v>47.612305999999997</v>
      </c>
      <c r="G12660">
        <v>-107.51614499999999</v>
      </c>
      <c r="H12660" s="40">
        <v>3.0000000000000001E-5</v>
      </c>
      <c r="I12660" s="36" t="s">
        <v>592</v>
      </c>
      <c r="J12660" cm="1">
        <f t="array" ref="J12660:L12660">_xlfn.XLOOKUP($C12660, AGE!$A:$A,AGE!$B:$D,,0,2)</f>
        <v>67.12</v>
      </c>
      <c r="K12660">
        <v>1.1599999999999999</v>
      </c>
      <c r="L12660" t="str">
        <v>Sprain et al. 2015; Fowler 2020; Husson et al. 2011; Ogg 2012</v>
      </c>
      <c r="M12660" t="s">
        <v>2297</v>
      </c>
      <c r="O12660">
        <v>2.2000000000000002</v>
      </c>
      <c r="P12660" t="s">
        <v>243</v>
      </c>
      <c r="S12660">
        <v>-25.75</v>
      </c>
      <c r="T12660">
        <v>0.05</v>
      </c>
      <c r="U12660" t="s">
        <v>2295</v>
      </c>
      <c r="V12660">
        <v>1</v>
      </c>
      <c r="W12660" t="s">
        <v>2536</v>
      </c>
    </row>
    <row r="12661" spans="1:23" x14ac:dyDescent="0.3">
      <c r="A12661">
        <v>19925</v>
      </c>
      <c r="B12661" s="15" t="s">
        <v>1827</v>
      </c>
      <c r="C12661" t="str">
        <f>_xlfn.XLOOKUP($B12661, STANDARDS!$A:$A, STANDARDS!$B:$B,,0,2)</f>
        <v>Hell Creek Fm</v>
      </c>
      <c r="D12661" t="s">
        <v>1060</v>
      </c>
      <c r="E12661" t="s">
        <v>2128</v>
      </c>
      <c r="F12661">
        <v>47.612305999999997</v>
      </c>
      <c r="G12661">
        <v>-107.51614600000001</v>
      </c>
      <c r="H12661" s="40">
        <v>3.0000000000000001E-5</v>
      </c>
      <c r="I12661" s="36" t="s">
        <v>592</v>
      </c>
      <c r="J12661" cm="1">
        <f t="array" ref="J12661:L12661">_xlfn.XLOOKUP($C12661, AGE!$A:$A,AGE!$B:$D,,0,2)</f>
        <v>67.12</v>
      </c>
      <c r="K12661">
        <v>1.1599999999999999</v>
      </c>
      <c r="L12661" t="str">
        <v>Sprain et al. 2015; Fowler 2020; Husson et al. 2011; Ogg 2012</v>
      </c>
      <c r="M12661" t="s">
        <v>2297</v>
      </c>
      <c r="O12661">
        <v>5.4</v>
      </c>
      <c r="P12661" t="s">
        <v>243</v>
      </c>
      <c r="S12661">
        <v>-25.76</v>
      </c>
      <c r="T12661">
        <v>0.05</v>
      </c>
      <c r="U12661" t="s">
        <v>2295</v>
      </c>
      <c r="V12661">
        <v>1</v>
      </c>
      <c r="W12661" t="s">
        <v>2536</v>
      </c>
    </row>
    <row r="12662" spans="1:23" x14ac:dyDescent="0.3">
      <c r="A12662">
        <v>19926</v>
      </c>
      <c r="B12662" s="15" t="s">
        <v>1827</v>
      </c>
      <c r="C12662" t="str">
        <f>_xlfn.XLOOKUP($B12662, STANDARDS!$A:$A, STANDARDS!$B:$B,,0,2)</f>
        <v>Hell Creek Fm</v>
      </c>
      <c r="D12662" t="s">
        <v>1060</v>
      </c>
      <c r="E12662" t="s">
        <v>2128</v>
      </c>
      <c r="F12662">
        <v>47.612305999999997</v>
      </c>
      <c r="G12662">
        <v>-107.516147</v>
      </c>
      <c r="H12662" s="40">
        <v>3.0000000000000001E-5</v>
      </c>
      <c r="I12662" s="36" t="s">
        <v>592</v>
      </c>
      <c r="J12662" cm="1">
        <f t="array" ref="J12662:L12662">_xlfn.XLOOKUP($C12662, AGE!$A:$A,AGE!$B:$D,,0,2)</f>
        <v>67.12</v>
      </c>
      <c r="K12662">
        <v>1.1599999999999999</v>
      </c>
      <c r="L12662" t="str">
        <v>Sprain et al. 2015; Fowler 2020; Husson et al. 2011; Ogg 2012</v>
      </c>
      <c r="M12662" t="s">
        <v>1593</v>
      </c>
      <c r="O12662">
        <v>2.4</v>
      </c>
      <c r="P12662" t="s">
        <v>243</v>
      </c>
      <c r="S12662">
        <v>-24.97</v>
      </c>
      <c r="T12662">
        <v>0.05</v>
      </c>
      <c r="U12662" t="s">
        <v>2295</v>
      </c>
      <c r="V12662">
        <v>1</v>
      </c>
      <c r="W12662" t="s">
        <v>2536</v>
      </c>
    </row>
    <row r="12663" spans="1:23" x14ac:dyDescent="0.3">
      <c r="A12663">
        <v>19927</v>
      </c>
      <c r="B12663" s="15" t="s">
        <v>1827</v>
      </c>
      <c r="C12663" t="str">
        <f>_xlfn.XLOOKUP($B12663, STANDARDS!$A:$A, STANDARDS!$B:$B,,0,2)</f>
        <v>Hell Creek Fm</v>
      </c>
      <c r="D12663" t="s">
        <v>1060</v>
      </c>
      <c r="E12663" t="s">
        <v>2128</v>
      </c>
      <c r="F12663">
        <v>47.612305999999997</v>
      </c>
      <c r="G12663">
        <v>-107.516148</v>
      </c>
      <c r="H12663" s="40">
        <v>3.0000000000000001E-5</v>
      </c>
      <c r="I12663" s="36" t="s">
        <v>592</v>
      </c>
      <c r="J12663" cm="1">
        <f t="array" ref="J12663:L12663">_xlfn.XLOOKUP($C12663, AGE!$A:$A,AGE!$B:$D,,0,2)</f>
        <v>67.12</v>
      </c>
      <c r="K12663">
        <v>1.1599999999999999</v>
      </c>
      <c r="L12663" t="str">
        <v>Sprain et al. 2015; Fowler 2020; Husson et al. 2011; Ogg 2012</v>
      </c>
      <c r="M12663" t="s">
        <v>1588</v>
      </c>
      <c r="O12663">
        <v>0.9</v>
      </c>
      <c r="P12663" t="s">
        <v>243</v>
      </c>
      <c r="S12663">
        <v>-25.35</v>
      </c>
      <c r="T12663">
        <v>0.05</v>
      </c>
      <c r="U12663" t="s">
        <v>2295</v>
      </c>
      <c r="V12663">
        <v>1</v>
      </c>
      <c r="W12663" t="s">
        <v>2536</v>
      </c>
    </row>
    <row r="12664" spans="1:23" x14ac:dyDescent="0.3">
      <c r="A12664">
        <v>19928</v>
      </c>
      <c r="B12664" s="15" t="s">
        <v>1827</v>
      </c>
      <c r="C12664" t="str">
        <f>_xlfn.XLOOKUP($B12664, STANDARDS!$A:$A, STANDARDS!$B:$B,,0,2)</f>
        <v>Hell Creek Fm</v>
      </c>
      <c r="D12664" t="s">
        <v>1060</v>
      </c>
      <c r="E12664" t="s">
        <v>2128</v>
      </c>
      <c r="F12664">
        <v>47.612305999999997</v>
      </c>
      <c r="G12664">
        <v>-107.516149</v>
      </c>
      <c r="H12664" s="40">
        <v>3.0000000000000001E-5</v>
      </c>
      <c r="I12664" s="36" t="s">
        <v>592</v>
      </c>
      <c r="J12664" cm="1">
        <f t="array" ref="J12664:L12664">_xlfn.XLOOKUP($C12664, AGE!$A:$A,AGE!$B:$D,,0,2)</f>
        <v>67.12</v>
      </c>
      <c r="K12664">
        <v>1.1599999999999999</v>
      </c>
      <c r="L12664" t="str">
        <v>Sprain et al. 2015; Fowler 2020; Husson et al. 2011; Ogg 2012</v>
      </c>
      <c r="M12664" t="s">
        <v>1588</v>
      </c>
      <c r="O12664">
        <v>1.3</v>
      </c>
      <c r="P12664" t="s">
        <v>243</v>
      </c>
      <c r="S12664">
        <v>-26.47</v>
      </c>
      <c r="T12664">
        <v>0.05</v>
      </c>
      <c r="U12664" t="s">
        <v>2295</v>
      </c>
      <c r="V12664">
        <v>1</v>
      </c>
      <c r="W12664" t="s">
        <v>2536</v>
      </c>
    </row>
    <row r="12665" spans="1:23" x14ac:dyDescent="0.3">
      <c r="A12665">
        <v>19929</v>
      </c>
      <c r="B12665" s="15" t="s">
        <v>1827</v>
      </c>
      <c r="C12665" t="str">
        <f>_xlfn.XLOOKUP($B12665, STANDARDS!$A:$A, STANDARDS!$B:$B,,0,2)</f>
        <v>Hell Creek Fm</v>
      </c>
      <c r="D12665" t="s">
        <v>1060</v>
      </c>
      <c r="E12665" t="s">
        <v>2128</v>
      </c>
      <c r="F12665">
        <v>47.612305999999997</v>
      </c>
      <c r="G12665">
        <v>-107.51615</v>
      </c>
      <c r="H12665" s="40">
        <v>3.0000000000000001E-5</v>
      </c>
      <c r="I12665" s="36" t="s">
        <v>592</v>
      </c>
      <c r="J12665" cm="1">
        <f t="array" ref="J12665:L12665">_xlfn.XLOOKUP($C12665, AGE!$A:$A,AGE!$B:$D,,0,2)</f>
        <v>67.12</v>
      </c>
      <c r="K12665">
        <v>1.1599999999999999</v>
      </c>
      <c r="L12665" t="str">
        <v>Sprain et al. 2015; Fowler 2020; Husson et al. 2011; Ogg 2012</v>
      </c>
      <c r="M12665" t="s">
        <v>2294</v>
      </c>
      <c r="O12665">
        <v>4.7</v>
      </c>
      <c r="P12665" t="s">
        <v>243</v>
      </c>
      <c r="S12665">
        <v>-24.26</v>
      </c>
      <c r="T12665">
        <v>0.05</v>
      </c>
      <c r="U12665" t="s">
        <v>2295</v>
      </c>
      <c r="V12665">
        <v>1</v>
      </c>
      <c r="W12665" t="s">
        <v>2536</v>
      </c>
    </row>
    <row r="12666" spans="1:23" x14ac:dyDescent="0.3">
      <c r="A12666">
        <v>19930</v>
      </c>
      <c r="B12666" s="15" t="s">
        <v>1827</v>
      </c>
      <c r="C12666" t="str">
        <f>_xlfn.XLOOKUP($B12666, STANDARDS!$A:$A, STANDARDS!$B:$B,,0,2)</f>
        <v>Hell Creek Fm</v>
      </c>
      <c r="D12666" t="s">
        <v>1060</v>
      </c>
      <c r="E12666" t="s">
        <v>2128</v>
      </c>
      <c r="F12666">
        <v>47.612305999999997</v>
      </c>
      <c r="G12666">
        <v>-107.51615099999999</v>
      </c>
      <c r="H12666" s="40">
        <v>3.0000000000000001E-5</v>
      </c>
      <c r="I12666" s="36" t="s">
        <v>592</v>
      </c>
      <c r="J12666" cm="1">
        <f t="array" ref="J12666:L12666">_xlfn.XLOOKUP($C12666, AGE!$A:$A,AGE!$B:$D,,0,2)</f>
        <v>67.12</v>
      </c>
      <c r="K12666">
        <v>1.1599999999999999</v>
      </c>
      <c r="L12666" t="str">
        <v>Sprain et al. 2015; Fowler 2020; Husson et al. 2011; Ogg 2012</v>
      </c>
      <c r="M12666" t="s">
        <v>2294</v>
      </c>
      <c r="O12666">
        <v>0.9</v>
      </c>
      <c r="P12666" t="s">
        <v>243</v>
      </c>
      <c r="S12666">
        <v>-24.05</v>
      </c>
      <c r="T12666">
        <v>0.05</v>
      </c>
      <c r="U12666" t="s">
        <v>2295</v>
      </c>
      <c r="V12666">
        <v>1</v>
      </c>
      <c r="W12666" t="s">
        <v>2536</v>
      </c>
    </row>
    <row r="12667" spans="1:23" x14ac:dyDescent="0.3">
      <c r="A12667">
        <v>19931</v>
      </c>
      <c r="B12667" s="15" t="s">
        <v>1827</v>
      </c>
      <c r="C12667" t="str">
        <f>_xlfn.XLOOKUP($B12667, STANDARDS!$A:$A, STANDARDS!$B:$B,,0,2)</f>
        <v>Hell Creek Fm</v>
      </c>
      <c r="D12667" t="s">
        <v>1060</v>
      </c>
      <c r="E12667" t="s">
        <v>2128</v>
      </c>
      <c r="F12667">
        <v>47.612305999999997</v>
      </c>
      <c r="G12667">
        <v>-107.51615200000001</v>
      </c>
      <c r="H12667" s="40">
        <v>3.0000000000000001E-5</v>
      </c>
      <c r="I12667" s="36" t="s">
        <v>592</v>
      </c>
      <c r="J12667" cm="1">
        <f t="array" ref="J12667:L12667">_xlfn.XLOOKUP($C12667, AGE!$A:$A,AGE!$B:$D,,0,2)</f>
        <v>67.12</v>
      </c>
      <c r="K12667">
        <v>1.1599999999999999</v>
      </c>
      <c r="L12667" t="str">
        <v>Sprain et al. 2015; Fowler 2020; Husson et al. 2011; Ogg 2012</v>
      </c>
      <c r="M12667" t="s">
        <v>2294</v>
      </c>
      <c r="O12667">
        <v>0.4</v>
      </c>
      <c r="P12667" t="s">
        <v>243</v>
      </c>
      <c r="S12667">
        <v>-23.57</v>
      </c>
      <c r="T12667">
        <v>0.05</v>
      </c>
      <c r="U12667" t="s">
        <v>2295</v>
      </c>
      <c r="V12667">
        <v>1</v>
      </c>
      <c r="W12667" t="s">
        <v>2536</v>
      </c>
    </row>
    <row r="12668" spans="1:23" x14ac:dyDescent="0.3">
      <c r="A12668">
        <v>19932</v>
      </c>
      <c r="B12668" s="15" t="s">
        <v>1827</v>
      </c>
      <c r="C12668" t="str">
        <f>_xlfn.XLOOKUP($B12668, STANDARDS!$A:$A, STANDARDS!$B:$B,,0,2)</f>
        <v>Hell Creek Fm</v>
      </c>
      <c r="D12668" t="s">
        <v>1060</v>
      </c>
      <c r="E12668" t="s">
        <v>2128</v>
      </c>
      <c r="F12668">
        <v>47.612305999999997</v>
      </c>
      <c r="G12668">
        <v>-107.516153</v>
      </c>
      <c r="H12668" s="40">
        <v>3.0000000000000001E-5</v>
      </c>
      <c r="I12668" s="36" t="s">
        <v>592</v>
      </c>
      <c r="J12668" cm="1">
        <f t="array" ref="J12668:L12668">_xlfn.XLOOKUP($C12668, AGE!$A:$A,AGE!$B:$D,,0,2)</f>
        <v>67.12</v>
      </c>
      <c r="K12668">
        <v>1.1599999999999999</v>
      </c>
      <c r="L12668" t="str">
        <v>Sprain et al. 2015; Fowler 2020; Husson et al. 2011; Ogg 2012</v>
      </c>
      <c r="M12668" t="s">
        <v>2294</v>
      </c>
      <c r="O12668">
        <v>0.3</v>
      </c>
      <c r="P12668" t="s">
        <v>243</v>
      </c>
      <c r="S12668">
        <v>-23.94</v>
      </c>
      <c r="T12668">
        <v>0.05</v>
      </c>
      <c r="U12668" t="s">
        <v>2295</v>
      </c>
      <c r="V12668">
        <v>1</v>
      </c>
      <c r="W12668" t="s">
        <v>2536</v>
      </c>
    </row>
    <row r="12669" spans="1:23" x14ac:dyDescent="0.3">
      <c r="A12669">
        <v>19933</v>
      </c>
      <c r="B12669" s="15" t="s">
        <v>1827</v>
      </c>
      <c r="C12669" t="str">
        <f>_xlfn.XLOOKUP($B12669, STANDARDS!$A:$A, STANDARDS!$B:$B,,0,2)</f>
        <v>Hell Creek Fm</v>
      </c>
      <c r="D12669" t="s">
        <v>1060</v>
      </c>
      <c r="E12669" t="s">
        <v>2128</v>
      </c>
      <c r="F12669">
        <v>47.612305999999997</v>
      </c>
      <c r="G12669">
        <v>-107.516154</v>
      </c>
      <c r="H12669" s="40">
        <v>3.0000000000000001E-5</v>
      </c>
      <c r="I12669" s="36" t="s">
        <v>592</v>
      </c>
      <c r="J12669" cm="1">
        <f t="array" ref="J12669:L12669">_xlfn.XLOOKUP($C12669, AGE!$A:$A,AGE!$B:$D,,0,2)</f>
        <v>67.12</v>
      </c>
      <c r="K12669">
        <v>1.1599999999999999</v>
      </c>
      <c r="L12669" t="str">
        <v>Sprain et al. 2015; Fowler 2020; Husson et al. 2011; Ogg 2012</v>
      </c>
      <c r="M12669" t="s">
        <v>2294</v>
      </c>
      <c r="O12669">
        <v>0.2</v>
      </c>
      <c r="P12669" t="s">
        <v>243</v>
      </c>
      <c r="S12669">
        <v>-23.97</v>
      </c>
      <c r="T12669">
        <v>0.05</v>
      </c>
      <c r="U12669" t="s">
        <v>2295</v>
      </c>
      <c r="V12669">
        <v>1</v>
      </c>
      <c r="W12669" t="s">
        <v>2536</v>
      </c>
    </row>
    <row r="12670" spans="1:23" x14ac:dyDescent="0.3">
      <c r="A12670">
        <v>19934</v>
      </c>
      <c r="B12670" s="15" t="s">
        <v>1827</v>
      </c>
      <c r="C12670" t="str">
        <f>_xlfn.XLOOKUP($B12670, STANDARDS!$A:$A, STANDARDS!$B:$B,,0,2)</f>
        <v>Hell Creek Fm</v>
      </c>
      <c r="D12670" t="s">
        <v>1060</v>
      </c>
      <c r="E12670" t="s">
        <v>2128</v>
      </c>
      <c r="F12670">
        <v>47.612305999999997</v>
      </c>
      <c r="G12670">
        <v>-107.516155</v>
      </c>
      <c r="H12670" s="40">
        <v>3.0000000000000001E-5</v>
      </c>
      <c r="I12670" s="36" t="s">
        <v>592</v>
      </c>
      <c r="J12670" cm="1">
        <f t="array" ref="J12670:L12670">_xlfn.XLOOKUP($C12670, AGE!$A:$A,AGE!$B:$D,,0,2)</f>
        <v>67.12</v>
      </c>
      <c r="K12670">
        <v>1.1599999999999999</v>
      </c>
      <c r="L12670" t="str">
        <v>Sprain et al. 2015; Fowler 2020; Husson et al. 2011; Ogg 2012</v>
      </c>
      <c r="M12670" t="s">
        <v>1588</v>
      </c>
      <c r="O12670">
        <v>0.2</v>
      </c>
      <c r="P12670" t="s">
        <v>243</v>
      </c>
      <c r="S12670">
        <v>-24.34</v>
      </c>
      <c r="T12670">
        <v>0.05</v>
      </c>
      <c r="U12670" t="s">
        <v>2295</v>
      </c>
      <c r="V12670">
        <v>1</v>
      </c>
      <c r="W12670" t="s">
        <v>2536</v>
      </c>
    </row>
    <row r="12671" spans="1:23" x14ac:dyDescent="0.3">
      <c r="A12671">
        <v>19935</v>
      </c>
      <c r="B12671" s="15" t="s">
        <v>1827</v>
      </c>
      <c r="C12671" t="str">
        <f>_xlfn.XLOOKUP($B12671, STANDARDS!$A:$A, STANDARDS!$B:$B,,0,2)</f>
        <v>Hell Creek Fm</v>
      </c>
      <c r="D12671" t="s">
        <v>1060</v>
      </c>
      <c r="E12671" t="s">
        <v>2128</v>
      </c>
      <c r="F12671">
        <v>47.612305999999997</v>
      </c>
      <c r="G12671">
        <v>-107.516156</v>
      </c>
      <c r="H12671" s="40">
        <v>3.0000000000000001E-5</v>
      </c>
      <c r="I12671" s="36" t="s">
        <v>592</v>
      </c>
      <c r="J12671" cm="1">
        <f t="array" ref="J12671:L12671">_xlfn.XLOOKUP($C12671, AGE!$A:$A,AGE!$B:$D,,0,2)</f>
        <v>67.12</v>
      </c>
      <c r="K12671">
        <v>1.1599999999999999</v>
      </c>
      <c r="L12671" t="str">
        <v>Sprain et al. 2015; Fowler 2020; Husson et al. 2011; Ogg 2012</v>
      </c>
      <c r="M12671" t="s">
        <v>2294</v>
      </c>
      <c r="O12671">
        <v>0.3</v>
      </c>
      <c r="P12671" t="s">
        <v>243</v>
      </c>
      <c r="S12671">
        <v>-24.41</v>
      </c>
      <c r="T12671">
        <v>0.05</v>
      </c>
      <c r="U12671" t="s">
        <v>2295</v>
      </c>
      <c r="V12671">
        <v>1</v>
      </c>
      <c r="W12671" t="s">
        <v>2536</v>
      </c>
    </row>
    <row r="12672" spans="1:23" x14ac:dyDescent="0.3">
      <c r="A12672">
        <v>19936</v>
      </c>
      <c r="B12672" s="15" t="s">
        <v>1827</v>
      </c>
      <c r="C12672" t="str">
        <f>_xlfn.XLOOKUP($B12672, STANDARDS!$A:$A, STANDARDS!$B:$B,,0,2)</f>
        <v>Hell Creek Fm</v>
      </c>
      <c r="D12672" t="s">
        <v>1060</v>
      </c>
      <c r="E12672" t="s">
        <v>2128</v>
      </c>
      <c r="F12672">
        <v>47.612305999999997</v>
      </c>
      <c r="G12672">
        <v>-107.51615700000001</v>
      </c>
      <c r="H12672" s="40">
        <v>3.0000000000000001E-5</v>
      </c>
      <c r="I12672" s="36" t="s">
        <v>592</v>
      </c>
      <c r="J12672" cm="1">
        <f t="array" ref="J12672:L12672">_xlfn.XLOOKUP($C12672, AGE!$A:$A,AGE!$B:$D,,0,2)</f>
        <v>67.12</v>
      </c>
      <c r="K12672">
        <v>1.1599999999999999</v>
      </c>
      <c r="L12672" t="str">
        <v>Sprain et al. 2015; Fowler 2020; Husson et al. 2011; Ogg 2012</v>
      </c>
      <c r="M12672" t="s">
        <v>2294</v>
      </c>
      <c r="O12672">
        <v>0.6</v>
      </c>
      <c r="P12672" t="s">
        <v>243</v>
      </c>
      <c r="S12672">
        <v>-24.83</v>
      </c>
      <c r="T12672">
        <v>0.05</v>
      </c>
      <c r="U12672" t="s">
        <v>2295</v>
      </c>
      <c r="V12672">
        <v>1</v>
      </c>
      <c r="W12672" t="s">
        <v>2536</v>
      </c>
    </row>
    <row r="12673" spans="1:23" x14ac:dyDescent="0.3">
      <c r="A12673">
        <v>19937</v>
      </c>
      <c r="B12673" s="15" t="s">
        <v>1827</v>
      </c>
      <c r="C12673" t="str">
        <f>_xlfn.XLOOKUP($B12673, STANDARDS!$A:$A, STANDARDS!$B:$B,,0,2)</f>
        <v>Hell Creek Fm</v>
      </c>
      <c r="D12673" t="s">
        <v>1060</v>
      </c>
      <c r="E12673" t="s">
        <v>2128</v>
      </c>
      <c r="F12673">
        <v>47.612305999999997</v>
      </c>
      <c r="G12673">
        <v>-107.516158</v>
      </c>
      <c r="H12673" s="40">
        <v>3.0000000000000001E-5</v>
      </c>
      <c r="I12673" s="36" t="s">
        <v>592</v>
      </c>
      <c r="J12673" cm="1">
        <f t="array" ref="J12673:L12673">_xlfn.XLOOKUP($C12673, AGE!$A:$A,AGE!$B:$D,,0,2)</f>
        <v>67.12</v>
      </c>
      <c r="K12673">
        <v>1.1599999999999999</v>
      </c>
      <c r="L12673" t="str">
        <v>Sprain et al. 2015; Fowler 2020; Husson et al. 2011; Ogg 2012</v>
      </c>
      <c r="M12673" t="s">
        <v>2294</v>
      </c>
      <c r="O12673">
        <v>0.6</v>
      </c>
      <c r="P12673" t="s">
        <v>243</v>
      </c>
      <c r="S12673">
        <v>-24.65</v>
      </c>
      <c r="T12673">
        <v>0.05</v>
      </c>
      <c r="U12673" t="s">
        <v>2295</v>
      </c>
      <c r="V12673">
        <v>1</v>
      </c>
      <c r="W12673" t="s">
        <v>2536</v>
      </c>
    </row>
    <row r="12674" spans="1:23" x14ac:dyDescent="0.3">
      <c r="A12674">
        <v>19938</v>
      </c>
      <c r="B12674" s="15" t="s">
        <v>1827</v>
      </c>
      <c r="C12674" t="str">
        <f>_xlfn.XLOOKUP($B12674, STANDARDS!$A:$A, STANDARDS!$B:$B,,0,2)</f>
        <v>Hell Creek Fm</v>
      </c>
      <c r="D12674" t="s">
        <v>1060</v>
      </c>
      <c r="E12674" t="s">
        <v>2128</v>
      </c>
      <c r="F12674">
        <v>47.612305999999997</v>
      </c>
      <c r="G12674">
        <v>-107.516159</v>
      </c>
      <c r="H12674" s="40">
        <v>3.0000000000000001E-5</v>
      </c>
      <c r="I12674" s="36" t="s">
        <v>592</v>
      </c>
      <c r="J12674" cm="1">
        <f t="array" ref="J12674:L12674">_xlfn.XLOOKUP($C12674, AGE!$A:$A,AGE!$B:$D,,0,2)</f>
        <v>67.12</v>
      </c>
      <c r="K12674">
        <v>1.1599999999999999</v>
      </c>
      <c r="L12674" t="str">
        <v>Sprain et al. 2015; Fowler 2020; Husson et al. 2011; Ogg 2012</v>
      </c>
      <c r="M12674" t="s">
        <v>1588</v>
      </c>
      <c r="O12674">
        <v>0.2</v>
      </c>
      <c r="P12674" t="s">
        <v>243</v>
      </c>
      <c r="S12674">
        <v>-24.77</v>
      </c>
      <c r="T12674">
        <v>0.05</v>
      </c>
      <c r="U12674" t="s">
        <v>2295</v>
      </c>
      <c r="V12674">
        <v>1</v>
      </c>
      <c r="W12674" t="s">
        <v>2536</v>
      </c>
    </row>
    <row r="12675" spans="1:23" x14ac:dyDescent="0.3">
      <c r="A12675">
        <v>19939</v>
      </c>
      <c r="B12675" s="15" t="s">
        <v>1827</v>
      </c>
      <c r="C12675" t="str">
        <f>_xlfn.XLOOKUP($B12675, STANDARDS!$A:$A, STANDARDS!$B:$B,,0,2)</f>
        <v>Hell Creek Fm</v>
      </c>
      <c r="D12675" t="s">
        <v>1060</v>
      </c>
      <c r="E12675" t="s">
        <v>2128</v>
      </c>
      <c r="F12675">
        <v>47.612305999999997</v>
      </c>
      <c r="G12675">
        <v>-107.51616</v>
      </c>
      <c r="H12675" s="40">
        <v>3.0000000000000001E-5</v>
      </c>
      <c r="I12675" s="36" t="s">
        <v>592</v>
      </c>
      <c r="J12675" cm="1">
        <f t="array" ref="J12675:L12675">_xlfn.XLOOKUP($C12675, AGE!$A:$A,AGE!$B:$D,,0,2)</f>
        <v>67.12</v>
      </c>
      <c r="K12675">
        <v>1.1599999999999999</v>
      </c>
      <c r="L12675" t="str">
        <v>Sprain et al. 2015; Fowler 2020; Husson et al. 2011; Ogg 2012</v>
      </c>
      <c r="M12675" t="s">
        <v>1588</v>
      </c>
      <c r="O12675">
        <v>0.3</v>
      </c>
      <c r="P12675" t="s">
        <v>243</v>
      </c>
      <c r="S12675">
        <v>-24.04</v>
      </c>
      <c r="T12675">
        <v>0.05</v>
      </c>
      <c r="U12675" t="s">
        <v>2295</v>
      </c>
      <c r="V12675">
        <v>1</v>
      </c>
      <c r="W12675" t="s">
        <v>2536</v>
      </c>
    </row>
    <row r="12676" spans="1:23" x14ac:dyDescent="0.3">
      <c r="A12676">
        <v>19940</v>
      </c>
      <c r="B12676" s="15" t="s">
        <v>1827</v>
      </c>
      <c r="C12676" t="str">
        <f>_xlfn.XLOOKUP($B12676, STANDARDS!$A:$A, STANDARDS!$B:$B,,0,2)</f>
        <v>Hell Creek Fm</v>
      </c>
      <c r="D12676" t="s">
        <v>1060</v>
      </c>
      <c r="E12676" t="s">
        <v>2128</v>
      </c>
      <c r="F12676">
        <v>47.612305999999997</v>
      </c>
      <c r="G12676">
        <v>-107.516161</v>
      </c>
      <c r="H12676" s="40">
        <v>3.0000000000000001E-5</v>
      </c>
      <c r="I12676" s="36" t="s">
        <v>592</v>
      </c>
      <c r="J12676" cm="1">
        <f t="array" ref="J12676:L12676">_xlfn.XLOOKUP($C12676, AGE!$A:$A,AGE!$B:$D,,0,2)</f>
        <v>67.12</v>
      </c>
      <c r="K12676">
        <v>1.1599999999999999</v>
      </c>
      <c r="L12676" t="str">
        <v>Sprain et al. 2015; Fowler 2020; Husson et al. 2011; Ogg 2012</v>
      </c>
      <c r="M12676" t="s">
        <v>2294</v>
      </c>
      <c r="O12676">
        <v>0.9</v>
      </c>
      <c r="P12676" t="s">
        <v>243</v>
      </c>
      <c r="S12676">
        <v>-25.64</v>
      </c>
      <c r="T12676">
        <v>0.05</v>
      </c>
      <c r="U12676" t="s">
        <v>2295</v>
      </c>
      <c r="V12676">
        <v>1</v>
      </c>
      <c r="W12676" t="s">
        <v>2536</v>
      </c>
    </row>
    <row r="12677" spans="1:23" x14ac:dyDescent="0.3">
      <c r="A12677">
        <v>19941</v>
      </c>
      <c r="B12677" s="15" t="s">
        <v>1827</v>
      </c>
      <c r="C12677" t="str">
        <f>_xlfn.XLOOKUP($B12677, STANDARDS!$A:$A, STANDARDS!$B:$B,,0,2)</f>
        <v>Hell Creek Fm</v>
      </c>
      <c r="D12677" t="s">
        <v>1060</v>
      </c>
      <c r="E12677" t="s">
        <v>2128</v>
      </c>
      <c r="F12677">
        <v>47.612305999999997</v>
      </c>
      <c r="G12677">
        <v>-107.51616199999999</v>
      </c>
      <c r="H12677" s="40">
        <v>3.0000000000000001E-5</v>
      </c>
      <c r="I12677" s="36" t="s">
        <v>592</v>
      </c>
      <c r="J12677" cm="1">
        <f t="array" ref="J12677:L12677">_xlfn.XLOOKUP($C12677, AGE!$A:$A,AGE!$B:$D,,0,2)</f>
        <v>67.12</v>
      </c>
      <c r="K12677">
        <v>1.1599999999999999</v>
      </c>
      <c r="L12677" t="str">
        <v>Sprain et al. 2015; Fowler 2020; Husson et al. 2011; Ogg 2012</v>
      </c>
      <c r="M12677" t="s">
        <v>1593</v>
      </c>
      <c r="O12677">
        <v>0.3</v>
      </c>
      <c r="P12677" t="s">
        <v>243</v>
      </c>
      <c r="S12677">
        <v>-23.84</v>
      </c>
      <c r="T12677">
        <v>0.05</v>
      </c>
      <c r="U12677" t="s">
        <v>2295</v>
      </c>
      <c r="V12677">
        <v>1</v>
      </c>
      <c r="W12677" t="s">
        <v>2536</v>
      </c>
    </row>
    <row r="12678" spans="1:23" x14ac:dyDescent="0.3">
      <c r="A12678">
        <v>19942</v>
      </c>
      <c r="B12678" s="15" t="s">
        <v>1827</v>
      </c>
      <c r="C12678" t="str">
        <f>_xlfn.XLOOKUP($B12678, STANDARDS!$A:$A, STANDARDS!$B:$B,,0,2)</f>
        <v>Hell Creek Fm</v>
      </c>
      <c r="D12678" t="s">
        <v>1060</v>
      </c>
      <c r="E12678" t="s">
        <v>2128</v>
      </c>
      <c r="F12678">
        <v>47.612305999999997</v>
      </c>
      <c r="G12678">
        <v>-107.51616300000001</v>
      </c>
      <c r="H12678" s="40">
        <v>3.0000000000000001E-5</v>
      </c>
      <c r="I12678" s="36" t="s">
        <v>592</v>
      </c>
      <c r="J12678" cm="1">
        <f t="array" ref="J12678:L12678">_xlfn.XLOOKUP($C12678, AGE!$A:$A,AGE!$B:$D,,0,2)</f>
        <v>67.12</v>
      </c>
      <c r="K12678">
        <v>1.1599999999999999</v>
      </c>
      <c r="L12678" t="str">
        <v>Sprain et al. 2015; Fowler 2020; Husson et al. 2011; Ogg 2012</v>
      </c>
      <c r="M12678" t="s">
        <v>2294</v>
      </c>
      <c r="O12678">
        <v>0.4</v>
      </c>
      <c r="P12678" t="s">
        <v>243</v>
      </c>
      <c r="S12678">
        <v>-24.13</v>
      </c>
      <c r="T12678">
        <v>0.05</v>
      </c>
      <c r="U12678" t="s">
        <v>2295</v>
      </c>
      <c r="V12678">
        <v>1</v>
      </c>
      <c r="W12678" t="s">
        <v>2536</v>
      </c>
    </row>
    <row r="12679" spans="1:23" x14ac:dyDescent="0.3">
      <c r="A12679">
        <v>19943</v>
      </c>
      <c r="B12679" s="15" t="s">
        <v>1827</v>
      </c>
      <c r="C12679" t="str">
        <f>_xlfn.XLOOKUP($B12679, STANDARDS!$A:$A, STANDARDS!$B:$B,,0,2)</f>
        <v>Hell Creek Fm</v>
      </c>
      <c r="D12679" t="s">
        <v>1060</v>
      </c>
      <c r="E12679" t="s">
        <v>2128</v>
      </c>
      <c r="F12679">
        <v>47.612305999999997</v>
      </c>
      <c r="G12679">
        <v>-107.516164</v>
      </c>
      <c r="H12679" s="40">
        <v>3.0000000000000001E-5</v>
      </c>
      <c r="I12679" s="36" t="s">
        <v>592</v>
      </c>
      <c r="J12679" cm="1">
        <f t="array" ref="J12679:L12679">_xlfn.XLOOKUP($C12679, AGE!$A:$A,AGE!$B:$D,,0,2)</f>
        <v>67.12</v>
      </c>
      <c r="K12679">
        <v>1.1599999999999999</v>
      </c>
      <c r="L12679" t="str">
        <v>Sprain et al. 2015; Fowler 2020; Husson et al. 2011; Ogg 2012</v>
      </c>
      <c r="M12679" t="s">
        <v>2294</v>
      </c>
      <c r="O12679">
        <v>0.2</v>
      </c>
      <c r="P12679" t="s">
        <v>243</v>
      </c>
      <c r="S12679">
        <v>-24.87</v>
      </c>
      <c r="T12679">
        <v>0.05</v>
      </c>
      <c r="U12679" t="s">
        <v>2295</v>
      </c>
      <c r="V12679">
        <v>1</v>
      </c>
      <c r="W12679" t="s">
        <v>2536</v>
      </c>
    </row>
    <row r="12680" spans="1:23" x14ac:dyDescent="0.3">
      <c r="A12680">
        <v>19944</v>
      </c>
      <c r="B12680" s="15" t="s">
        <v>1827</v>
      </c>
      <c r="C12680" t="str">
        <f>_xlfn.XLOOKUP($B12680, STANDARDS!$A:$A, STANDARDS!$B:$B,,0,2)</f>
        <v>Hell Creek Fm</v>
      </c>
      <c r="D12680" t="s">
        <v>1060</v>
      </c>
      <c r="E12680" t="s">
        <v>2128</v>
      </c>
      <c r="F12680">
        <v>47.612305999999997</v>
      </c>
      <c r="G12680">
        <v>-107.516165</v>
      </c>
      <c r="H12680" s="40">
        <v>3.0000000000000001E-5</v>
      </c>
      <c r="I12680" s="36" t="s">
        <v>592</v>
      </c>
      <c r="J12680" cm="1">
        <f t="array" ref="J12680:L12680">_xlfn.XLOOKUP($C12680, AGE!$A:$A,AGE!$B:$D,,0,2)</f>
        <v>67.12</v>
      </c>
      <c r="K12680">
        <v>1.1599999999999999</v>
      </c>
      <c r="L12680" t="str">
        <v>Sprain et al. 2015; Fowler 2020; Husson et al. 2011; Ogg 2012</v>
      </c>
      <c r="M12680" t="s">
        <v>2294</v>
      </c>
      <c r="O12680">
        <v>0.1</v>
      </c>
      <c r="P12680" t="s">
        <v>243</v>
      </c>
      <c r="S12680">
        <v>-24.24</v>
      </c>
      <c r="T12680">
        <v>0.05</v>
      </c>
      <c r="U12680" t="s">
        <v>2295</v>
      </c>
      <c r="V12680">
        <v>1</v>
      </c>
      <c r="W12680" t="s">
        <v>2536</v>
      </c>
    </row>
    <row r="12681" spans="1:23" x14ac:dyDescent="0.3">
      <c r="A12681">
        <v>19945</v>
      </c>
      <c r="B12681" s="15" t="s">
        <v>1827</v>
      </c>
      <c r="C12681" t="str">
        <f>_xlfn.XLOOKUP($B12681, STANDARDS!$A:$A, STANDARDS!$B:$B,,0,2)</f>
        <v>Hell Creek Fm</v>
      </c>
      <c r="D12681" t="s">
        <v>1060</v>
      </c>
      <c r="E12681" t="s">
        <v>2128</v>
      </c>
      <c r="F12681">
        <v>47.612305999999997</v>
      </c>
      <c r="G12681">
        <v>-107.516166</v>
      </c>
      <c r="H12681" s="40">
        <v>3.0000000000000001E-5</v>
      </c>
      <c r="I12681" s="36" t="s">
        <v>592</v>
      </c>
      <c r="J12681" cm="1">
        <f t="array" ref="J12681:L12681">_xlfn.XLOOKUP($C12681, AGE!$A:$A,AGE!$B:$D,,0,2)</f>
        <v>67.12</v>
      </c>
      <c r="K12681">
        <v>1.1599999999999999</v>
      </c>
      <c r="L12681" t="str">
        <v>Sprain et al. 2015; Fowler 2020; Husson et al. 2011; Ogg 2012</v>
      </c>
      <c r="M12681" t="s">
        <v>2294</v>
      </c>
      <c r="O12681">
        <v>0.1</v>
      </c>
      <c r="P12681" t="s">
        <v>243</v>
      </c>
      <c r="S12681">
        <v>-23.86</v>
      </c>
      <c r="T12681">
        <v>0.05</v>
      </c>
      <c r="U12681" t="s">
        <v>2295</v>
      </c>
      <c r="V12681">
        <v>1</v>
      </c>
      <c r="W12681" t="s">
        <v>2536</v>
      </c>
    </row>
    <row r="12682" spans="1:23" x14ac:dyDescent="0.3">
      <c r="A12682">
        <v>19946</v>
      </c>
      <c r="B12682" s="15" t="s">
        <v>1827</v>
      </c>
      <c r="C12682" t="str">
        <f>_xlfn.XLOOKUP($B12682, STANDARDS!$A:$A, STANDARDS!$B:$B,,0,2)</f>
        <v>Hell Creek Fm</v>
      </c>
      <c r="D12682" t="s">
        <v>1060</v>
      </c>
      <c r="E12682" t="s">
        <v>2128</v>
      </c>
      <c r="F12682">
        <v>47.612305999999997</v>
      </c>
      <c r="G12682">
        <v>-107.516167</v>
      </c>
      <c r="H12682" s="40">
        <v>3.0000000000000001E-5</v>
      </c>
      <c r="I12682" s="36" t="s">
        <v>592</v>
      </c>
      <c r="J12682" cm="1">
        <f t="array" ref="J12682:L12682">_xlfn.XLOOKUP($C12682, AGE!$A:$A,AGE!$B:$D,,0,2)</f>
        <v>67.12</v>
      </c>
      <c r="K12682">
        <v>1.1599999999999999</v>
      </c>
      <c r="L12682" t="str">
        <v>Sprain et al. 2015; Fowler 2020; Husson et al. 2011; Ogg 2012</v>
      </c>
      <c r="M12682" t="s">
        <v>2294</v>
      </c>
      <c r="O12682">
        <v>0.2</v>
      </c>
      <c r="P12682" t="s">
        <v>243</v>
      </c>
      <c r="S12682">
        <v>-24.26</v>
      </c>
      <c r="T12682">
        <v>0.05</v>
      </c>
      <c r="U12682" t="s">
        <v>2295</v>
      </c>
      <c r="V12682">
        <v>1</v>
      </c>
      <c r="W12682" t="s">
        <v>2536</v>
      </c>
    </row>
    <row r="12683" spans="1:23" x14ac:dyDescent="0.3">
      <c r="A12683">
        <v>19947</v>
      </c>
      <c r="B12683" s="15" t="s">
        <v>1827</v>
      </c>
      <c r="C12683" t="str">
        <f>_xlfn.XLOOKUP($B12683, STANDARDS!$A:$A, STANDARDS!$B:$B,,0,2)</f>
        <v>Hell Creek Fm</v>
      </c>
      <c r="D12683" t="s">
        <v>1060</v>
      </c>
      <c r="E12683" t="s">
        <v>2128</v>
      </c>
      <c r="F12683">
        <v>47.612305999999997</v>
      </c>
      <c r="G12683">
        <v>-107.51616799999999</v>
      </c>
      <c r="H12683" s="40">
        <v>3.0000000000000001E-5</v>
      </c>
      <c r="I12683" s="36" t="s">
        <v>592</v>
      </c>
      <c r="J12683" cm="1">
        <f t="array" ref="J12683:L12683">_xlfn.XLOOKUP($C12683, AGE!$A:$A,AGE!$B:$D,,0,2)</f>
        <v>67.12</v>
      </c>
      <c r="K12683">
        <v>1.1599999999999999</v>
      </c>
      <c r="L12683" t="str">
        <v>Sprain et al. 2015; Fowler 2020; Husson et al. 2011; Ogg 2012</v>
      </c>
      <c r="M12683" t="s">
        <v>2294</v>
      </c>
      <c r="O12683">
        <v>0.2</v>
      </c>
      <c r="P12683" t="s">
        <v>243</v>
      </c>
      <c r="S12683">
        <v>-24.28</v>
      </c>
      <c r="T12683">
        <v>0.05</v>
      </c>
      <c r="U12683" t="s">
        <v>2295</v>
      </c>
      <c r="V12683">
        <v>1</v>
      </c>
      <c r="W12683" t="s">
        <v>2536</v>
      </c>
    </row>
    <row r="12684" spans="1:23" x14ac:dyDescent="0.3">
      <c r="A12684">
        <v>19948</v>
      </c>
      <c r="B12684" s="15" t="s">
        <v>1827</v>
      </c>
      <c r="C12684" t="str">
        <f>_xlfn.XLOOKUP($B12684, STANDARDS!$A:$A, STANDARDS!$B:$B,,0,2)</f>
        <v>Hell Creek Fm</v>
      </c>
      <c r="D12684" t="s">
        <v>1060</v>
      </c>
      <c r="E12684" t="s">
        <v>2128</v>
      </c>
      <c r="F12684">
        <v>47.612305999999997</v>
      </c>
      <c r="G12684">
        <v>-107.516169</v>
      </c>
      <c r="H12684" s="40">
        <v>3.0000000000000001E-5</v>
      </c>
      <c r="I12684" s="36" t="s">
        <v>592</v>
      </c>
      <c r="J12684" cm="1">
        <f t="array" ref="J12684:L12684">_xlfn.XLOOKUP($C12684, AGE!$A:$A,AGE!$B:$D,,0,2)</f>
        <v>67.12</v>
      </c>
      <c r="K12684">
        <v>1.1599999999999999</v>
      </c>
      <c r="L12684" t="str">
        <v>Sprain et al. 2015; Fowler 2020; Husson et al. 2011; Ogg 2012</v>
      </c>
      <c r="M12684" t="s">
        <v>2294</v>
      </c>
      <c r="O12684">
        <v>0.2</v>
      </c>
      <c r="P12684" t="s">
        <v>243</v>
      </c>
      <c r="S12684">
        <v>-24.08</v>
      </c>
      <c r="T12684">
        <v>0.05</v>
      </c>
      <c r="U12684" t="s">
        <v>2295</v>
      </c>
      <c r="V12684">
        <v>1</v>
      </c>
      <c r="W12684" t="s">
        <v>2536</v>
      </c>
    </row>
    <row r="12685" spans="1:23" x14ac:dyDescent="0.3">
      <c r="A12685">
        <v>19949</v>
      </c>
      <c r="B12685" s="15" t="s">
        <v>1827</v>
      </c>
      <c r="C12685" t="str">
        <f>_xlfn.XLOOKUP($B12685, STANDARDS!$A:$A, STANDARDS!$B:$B,,0,2)</f>
        <v>Hell Creek Fm</v>
      </c>
      <c r="D12685" t="s">
        <v>1060</v>
      </c>
      <c r="E12685" t="s">
        <v>2128</v>
      </c>
      <c r="F12685">
        <v>47.612305999999997</v>
      </c>
      <c r="G12685">
        <v>-107.51617</v>
      </c>
      <c r="H12685" s="40">
        <v>3.0000000000000001E-5</v>
      </c>
      <c r="I12685" s="36" t="s">
        <v>592</v>
      </c>
      <c r="J12685" cm="1">
        <f t="array" ref="J12685:L12685">_xlfn.XLOOKUP($C12685, AGE!$A:$A,AGE!$B:$D,,0,2)</f>
        <v>67.12</v>
      </c>
      <c r="K12685">
        <v>1.1599999999999999</v>
      </c>
      <c r="L12685" t="str">
        <v>Sprain et al. 2015; Fowler 2020; Husson et al. 2011; Ogg 2012</v>
      </c>
      <c r="M12685" t="s">
        <v>2294</v>
      </c>
      <c r="O12685">
        <v>0.2</v>
      </c>
      <c r="P12685" t="s">
        <v>243</v>
      </c>
      <c r="S12685">
        <v>-24.37</v>
      </c>
      <c r="T12685">
        <v>0.05</v>
      </c>
      <c r="U12685" t="s">
        <v>2295</v>
      </c>
      <c r="V12685">
        <v>1</v>
      </c>
      <c r="W12685" t="s">
        <v>2536</v>
      </c>
    </row>
    <row r="12686" spans="1:23" x14ac:dyDescent="0.3">
      <c r="A12686">
        <v>19950</v>
      </c>
      <c r="B12686" s="15" t="s">
        <v>1827</v>
      </c>
      <c r="C12686" t="str">
        <f>_xlfn.XLOOKUP($B12686, STANDARDS!$A:$A, STANDARDS!$B:$B,,0,2)</f>
        <v>Hell Creek Fm</v>
      </c>
      <c r="D12686" t="s">
        <v>1060</v>
      </c>
      <c r="E12686" t="s">
        <v>2128</v>
      </c>
      <c r="F12686">
        <v>47.612305999999997</v>
      </c>
      <c r="G12686">
        <v>-107.516171</v>
      </c>
      <c r="H12686" s="40">
        <v>3.0000000000000001E-5</v>
      </c>
      <c r="I12686" s="36" t="s">
        <v>592</v>
      </c>
      <c r="J12686" cm="1">
        <f t="array" ref="J12686:L12686">_xlfn.XLOOKUP($C12686, AGE!$A:$A,AGE!$B:$D,,0,2)</f>
        <v>67.12</v>
      </c>
      <c r="K12686">
        <v>1.1599999999999999</v>
      </c>
      <c r="L12686" t="str">
        <v>Sprain et al. 2015; Fowler 2020; Husson et al. 2011; Ogg 2012</v>
      </c>
      <c r="M12686" t="s">
        <v>2294</v>
      </c>
      <c r="O12686">
        <v>0.2</v>
      </c>
      <c r="P12686" t="s">
        <v>243</v>
      </c>
      <c r="S12686">
        <v>-24.24</v>
      </c>
      <c r="T12686">
        <v>0.05</v>
      </c>
      <c r="U12686" t="s">
        <v>2295</v>
      </c>
      <c r="V12686">
        <v>1</v>
      </c>
      <c r="W12686" t="s">
        <v>2536</v>
      </c>
    </row>
    <row r="12687" spans="1:23" x14ac:dyDescent="0.3">
      <c r="A12687">
        <v>19951</v>
      </c>
      <c r="B12687" s="15" t="s">
        <v>1827</v>
      </c>
      <c r="C12687" t="str">
        <f>_xlfn.XLOOKUP($B12687, STANDARDS!$A:$A, STANDARDS!$B:$B,,0,2)</f>
        <v>Hell Creek Fm</v>
      </c>
      <c r="D12687" t="s">
        <v>1060</v>
      </c>
      <c r="E12687" t="s">
        <v>2128</v>
      </c>
      <c r="F12687">
        <v>47.612305999999997</v>
      </c>
      <c r="G12687">
        <v>-107.516172</v>
      </c>
      <c r="H12687" s="40">
        <v>3.0000000000000001E-5</v>
      </c>
      <c r="I12687" s="36" t="s">
        <v>592</v>
      </c>
      <c r="J12687" cm="1">
        <f t="array" ref="J12687:L12687">_xlfn.XLOOKUP($C12687, AGE!$A:$A,AGE!$B:$D,,0,2)</f>
        <v>67.12</v>
      </c>
      <c r="K12687">
        <v>1.1599999999999999</v>
      </c>
      <c r="L12687" t="str">
        <v>Sprain et al. 2015; Fowler 2020; Husson et al. 2011; Ogg 2012</v>
      </c>
      <c r="M12687" t="s">
        <v>2294</v>
      </c>
      <c r="O12687">
        <v>0.3</v>
      </c>
      <c r="P12687" t="s">
        <v>243</v>
      </c>
      <c r="S12687">
        <v>-23.96</v>
      </c>
      <c r="T12687">
        <v>0.05</v>
      </c>
      <c r="U12687" t="s">
        <v>2295</v>
      </c>
      <c r="V12687">
        <v>1</v>
      </c>
      <c r="W12687" t="s">
        <v>2536</v>
      </c>
    </row>
    <row r="12688" spans="1:23" x14ac:dyDescent="0.3">
      <c r="A12688">
        <v>19952</v>
      </c>
      <c r="B12688" s="15" t="s">
        <v>1827</v>
      </c>
      <c r="C12688" t="str">
        <f>_xlfn.XLOOKUP($B12688, STANDARDS!$A:$A, STANDARDS!$B:$B,,0,2)</f>
        <v>Hell Creek Fm</v>
      </c>
      <c r="D12688" t="s">
        <v>1060</v>
      </c>
      <c r="E12688" t="s">
        <v>2128</v>
      </c>
      <c r="F12688">
        <v>47.612305999999997</v>
      </c>
      <c r="G12688">
        <v>-107.51617299999999</v>
      </c>
      <c r="H12688" s="40">
        <v>3.0000000000000001E-5</v>
      </c>
      <c r="I12688" s="36" t="s">
        <v>592</v>
      </c>
      <c r="J12688" cm="1">
        <f t="array" ref="J12688:L12688">_xlfn.XLOOKUP($C12688, AGE!$A:$A,AGE!$B:$D,,0,2)</f>
        <v>67.12</v>
      </c>
      <c r="K12688">
        <v>1.1599999999999999</v>
      </c>
      <c r="L12688" t="str">
        <v>Sprain et al. 2015; Fowler 2020; Husson et al. 2011; Ogg 2012</v>
      </c>
      <c r="M12688" t="s">
        <v>2294</v>
      </c>
      <c r="O12688">
        <v>0.1</v>
      </c>
      <c r="P12688" t="s">
        <v>243</v>
      </c>
      <c r="S12688">
        <v>-24.47</v>
      </c>
      <c r="T12688">
        <v>0.05</v>
      </c>
      <c r="U12688" t="s">
        <v>2295</v>
      </c>
      <c r="V12688">
        <v>1</v>
      </c>
      <c r="W12688" t="s">
        <v>2536</v>
      </c>
    </row>
    <row r="12689" spans="1:23" x14ac:dyDescent="0.3">
      <c r="A12689">
        <v>19953</v>
      </c>
      <c r="B12689" s="15" t="s">
        <v>1827</v>
      </c>
      <c r="C12689" t="str">
        <f>_xlfn.XLOOKUP($B12689, STANDARDS!$A:$A, STANDARDS!$B:$B,,0,2)</f>
        <v>Hell Creek Fm</v>
      </c>
      <c r="D12689" t="s">
        <v>1060</v>
      </c>
      <c r="E12689" t="s">
        <v>2128</v>
      </c>
      <c r="F12689">
        <v>47.612305999999997</v>
      </c>
      <c r="G12689">
        <v>-107.51617400000001</v>
      </c>
      <c r="H12689" s="40">
        <v>3.0000000000000001E-5</v>
      </c>
      <c r="I12689" s="36" t="s">
        <v>592</v>
      </c>
      <c r="J12689" cm="1">
        <f t="array" ref="J12689:L12689">_xlfn.XLOOKUP($C12689, AGE!$A:$A,AGE!$B:$D,,0,2)</f>
        <v>67.12</v>
      </c>
      <c r="K12689">
        <v>1.1599999999999999</v>
      </c>
      <c r="L12689" t="str">
        <v>Sprain et al. 2015; Fowler 2020; Husson et al. 2011; Ogg 2012</v>
      </c>
      <c r="M12689" t="s">
        <v>2294</v>
      </c>
      <c r="O12689">
        <v>0.1</v>
      </c>
      <c r="P12689" t="s">
        <v>243</v>
      </c>
      <c r="S12689">
        <v>-23.96</v>
      </c>
      <c r="T12689">
        <v>0.05</v>
      </c>
      <c r="U12689" t="s">
        <v>2295</v>
      </c>
      <c r="V12689">
        <v>1</v>
      </c>
      <c r="W12689" t="s">
        <v>2536</v>
      </c>
    </row>
    <row r="12690" spans="1:23" x14ac:dyDescent="0.3">
      <c r="A12690">
        <v>19954</v>
      </c>
      <c r="B12690" s="15" t="s">
        <v>1827</v>
      </c>
      <c r="C12690" t="str">
        <f>_xlfn.XLOOKUP($B12690, STANDARDS!$A:$A, STANDARDS!$B:$B,,0,2)</f>
        <v>Hell Creek Fm</v>
      </c>
      <c r="D12690" t="s">
        <v>1060</v>
      </c>
      <c r="E12690" t="s">
        <v>2128</v>
      </c>
      <c r="F12690">
        <v>47.612305999999997</v>
      </c>
      <c r="G12690">
        <v>-107.516175</v>
      </c>
      <c r="H12690" s="40">
        <v>3.0000000000000001E-5</v>
      </c>
      <c r="I12690" s="36" t="s">
        <v>592</v>
      </c>
      <c r="J12690" cm="1">
        <f t="array" ref="J12690:L12690">_xlfn.XLOOKUP($C12690, AGE!$A:$A,AGE!$B:$D,,0,2)</f>
        <v>67.12</v>
      </c>
      <c r="K12690">
        <v>1.1599999999999999</v>
      </c>
      <c r="L12690" t="str">
        <v>Sprain et al. 2015; Fowler 2020; Husson et al. 2011; Ogg 2012</v>
      </c>
      <c r="M12690" t="s">
        <v>2294</v>
      </c>
      <c r="O12690">
        <v>0.3</v>
      </c>
      <c r="P12690" t="s">
        <v>243</v>
      </c>
      <c r="S12690">
        <v>-23.89</v>
      </c>
      <c r="T12690">
        <v>0.05</v>
      </c>
      <c r="U12690" t="s">
        <v>2295</v>
      </c>
      <c r="V12690">
        <v>1</v>
      </c>
      <c r="W12690" t="s">
        <v>2536</v>
      </c>
    </row>
    <row r="12691" spans="1:23" x14ac:dyDescent="0.3">
      <c r="A12691">
        <v>19955</v>
      </c>
      <c r="B12691" s="15" t="s">
        <v>1827</v>
      </c>
      <c r="C12691" t="str">
        <f>_xlfn.XLOOKUP($B12691, STANDARDS!$A:$A, STANDARDS!$B:$B,,0,2)</f>
        <v>Hell Creek Fm</v>
      </c>
      <c r="D12691" t="s">
        <v>1060</v>
      </c>
      <c r="E12691" t="s">
        <v>2128</v>
      </c>
      <c r="F12691">
        <v>47.612305999999997</v>
      </c>
      <c r="G12691">
        <v>-107.516176</v>
      </c>
      <c r="H12691" s="40">
        <v>3.0000000000000001E-5</v>
      </c>
      <c r="I12691" s="36" t="s">
        <v>592</v>
      </c>
      <c r="J12691" cm="1">
        <f t="array" ref="J12691:L12691">_xlfn.XLOOKUP($C12691, AGE!$A:$A,AGE!$B:$D,,0,2)</f>
        <v>67.12</v>
      </c>
      <c r="K12691">
        <v>1.1599999999999999</v>
      </c>
      <c r="L12691" t="str">
        <v>Sprain et al. 2015; Fowler 2020; Husson et al. 2011; Ogg 2012</v>
      </c>
      <c r="M12691" t="s">
        <v>1588</v>
      </c>
      <c r="O12691">
        <v>0.2</v>
      </c>
      <c r="P12691" t="s">
        <v>243</v>
      </c>
      <c r="S12691">
        <v>-24.79</v>
      </c>
      <c r="T12691">
        <v>0.05</v>
      </c>
      <c r="U12691" t="s">
        <v>2295</v>
      </c>
      <c r="V12691">
        <v>1</v>
      </c>
      <c r="W12691" t="s">
        <v>2536</v>
      </c>
    </row>
    <row r="12692" spans="1:23" x14ac:dyDescent="0.3">
      <c r="A12692">
        <v>19956</v>
      </c>
      <c r="B12692" s="15" t="s">
        <v>1827</v>
      </c>
      <c r="C12692" t="str">
        <f>_xlfn.XLOOKUP($B12692, STANDARDS!$A:$A, STANDARDS!$B:$B,,0,2)</f>
        <v>Hell Creek Fm</v>
      </c>
      <c r="D12692" t="s">
        <v>1060</v>
      </c>
      <c r="E12692" t="s">
        <v>2128</v>
      </c>
      <c r="F12692">
        <v>47.612305999999997</v>
      </c>
      <c r="G12692">
        <v>-107.516177</v>
      </c>
      <c r="H12692" s="40">
        <v>3.0000000000000001E-5</v>
      </c>
      <c r="I12692" s="36" t="s">
        <v>592</v>
      </c>
      <c r="J12692" cm="1">
        <f t="array" ref="J12692:L12692">_xlfn.XLOOKUP($C12692, AGE!$A:$A,AGE!$B:$D,,0,2)</f>
        <v>67.12</v>
      </c>
      <c r="K12692">
        <v>1.1599999999999999</v>
      </c>
      <c r="L12692" t="str">
        <v>Sprain et al. 2015; Fowler 2020; Husson et al. 2011; Ogg 2012</v>
      </c>
      <c r="M12692" t="s">
        <v>2294</v>
      </c>
      <c r="O12692">
        <v>1.6</v>
      </c>
      <c r="P12692" t="s">
        <v>243</v>
      </c>
      <c r="S12692">
        <v>-24.51</v>
      </c>
      <c r="T12692">
        <v>0.05</v>
      </c>
      <c r="U12692" t="s">
        <v>2295</v>
      </c>
      <c r="V12692">
        <v>1</v>
      </c>
      <c r="W12692" t="s">
        <v>2536</v>
      </c>
    </row>
    <row r="12693" spans="1:23" x14ac:dyDescent="0.3">
      <c r="A12693">
        <v>19957</v>
      </c>
      <c r="B12693" s="15" t="s">
        <v>1827</v>
      </c>
      <c r="C12693" t="str">
        <f>_xlfn.XLOOKUP($B12693, STANDARDS!$A:$A, STANDARDS!$B:$B,,0,2)</f>
        <v>Hell Creek Fm</v>
      </c>
      <c r="D12693" t="s">
        <v>1060</v>
      </c>
      <c r="E12693" t="s">
        <v>2128</v>
      </c>
      <c r="F12693">
        <v>47.612305999999997</v>
      </c>
      <c r="G12693">
        <v>-107.516178</v>
      </c>
      <c r="H12693" s="40">
        <v>3.0000000000000001E-5</v>
      </c>
      <c r="I12693" s="36" t="s">
        <v>592</v>
      </c>
      <c r="J12693" cm="1">
        <f t="array" ref="J12693:L12693">_xlfn.XLOOKUP($C12693, AGE!$A:$A,AGE!$B:$D,,0,2)</f>
        <v>67.12</v>
      </c>
      <c r="K12693">
        <v>1.1599999999999999</v>
      </c>
      <c r="L12693" t="str">
        <v>Sprain et al. 2015; Fowler 2020; Husson et al. 2011; Ogg 2012</v>
      </c>
      <c r="M12693" t="s">
        <v>2294</v>
      </c>
      <c r="O12693">
        <v>1.6</v>
      </c>
      <c r="P12693" t="s">
        <v>243</v>
      </c>
      <c r="S12693">
        <v>-24.78</v>
      </c>
      <c r="T12693">
        <v>0.05</v>
      </c>
      <c r="U12693" t="s">
        <v>2295</v>
      </c>
      <c r="V12693">
        <v>1</v>
      </c>
      <c r="W12693" t="s">
        <v>2536</v>
      </c>
    </row>
    <row r="12694" spans="1:23" x14ac:dyDescent="0.3">
      <c r="A12694">
        <v>19958</v>
      </c>
      <c r="B12694" s="15" t="s">
        <v>1827</v>
      </c>
      <c r="C12694" t="str">
        <f>_xlfn.XLOOKUP($B12694, STANDARDS!$A:$A, STANDARDS!$B:$B,,0,2)</f>
        <v>Hell Creek Fm</v>
      </c>
      <c r="D12694" t="s">
        <v>1060</v>
      </c>
      <c r="E12694" t="s">
        <v>2128</v>
      </c>
      <c r="F12694">
        <v>47.612305999999997</v>
      </c>
      <c r="G12694">
        <v>-107.51617899999999</v>
      </c>
      <c r="H12694" s="40">
        <v>3.0000000000000001E-5</v>
      </c>
      <c r="I12694" s="36" t="s">
        <v>592</v>
      </c>
      <c r="J12694" cm="1">
        <f t="array" ref="J12694:L12694">_xlfn.XLOOKUP($C12694, AGE!$A:$A,AGE!$B:$D,,0,2)</f>
        <v>67.12</v>
      </c>
      <c r="K12694">
        <v>1.1599999999999999</v>
      </c>
      <c r="L12694" t="str">
        <v>Sprain et al. 2015; Fowler 2020; Husson et al. 2011; Ogg 2012</v>
      </c>
      <c r="M12694" t="s">
        <v>2294</v>
      </c>
      <c r="O12694">
        <v>2</v>
      </c>
      <c r="P12694" t="s">
        <v>243</v>
      </c>
      <c r="S12694">
        <v>-24.86</v>
      </c>
      <c r="T12694">
        <v>0.05</v>
      </c>
      <c r="U12694" t="s">
        <v>2295</v>
      </c>
      <c r="V12694">
        <v>1</v>
      </c>
      <c r="W12694" t="s">
        <v>2536</v>
      </c>
    </row>
    <row r="12695" spans="1:23" x14ac:dyDescent="0.3">
      <c r="A12695">
        <v>19959</v>
      </c>
      <c r="B12695" s="15" t="s">
        <v>1827</v>
      </c>
      <c r="C12695" t="str">
        <f>_xlfn.XLOOKUP($B12695, STANDARDS!$A:$A, STANDARDS!$B:$B,,0,2)</f>
        <v>Hell Creek Fm</v>
      </c>
      <c r="D12695" t="s">
        <v>1060</v>
      </c>
      <c r="E12695" t="s">
        <v>2128</v>
      </c>
      <c r="F12695">
        <v>47.612305999999997</v>
      </c>
      <c r="G12695">
        <v>-107.51618000000001</v>
      </c>
      <c r="H12695" s="40">
        <v>3.0000000000000001E-5</v>
      </c>
      <c r="I12695" s="36" t="s">
        <v>592</v>
      </c>
      <c r="J12695" cm="1">
        <f t="array" ref="J12695:L12695">_xlfn.XLOOKUP($C12695, AGE!$A:$A,AGE!$B:$D,,0,2)</f>
        <v>67.12</v>
      </c>
      <c r="K12695">
        <v>1.1599999999999999</v>
      </c>
      <c r="L12695" t="str">
        <v>Sprain et al. 2015; Fowler 2020; Husson et al. 2011; Ogg 2012</v>
      </c>
      <c r="M12695" t="s">
        <v>2294</v>
      </c>
      <c r="O12695">
        <v>2.4</v>
      </c>
      <c r="P12695" t="s">
        <v>243</v>
      </c>
      <c r="S12695">
        <v>-24.98</v>
      </c>
      <c r="T12695">
        <v>0.05</v>
      </c>
      <c r="U12695" t="s">
        <v>2295</v>
      </c>
      <c r="V12695">
        <v>1</v>
      </c>
      <c r="W12695" t="s">
        <v>2536</v>
      </c>
    </row>
    <row r="12696" spans="1:23" x14ac:dyDescent="0.3">
      <c r="A12696">
        <v>19960</v>
      </c>
      <c r="B12696" s="15" t="s">
        <v>1827</v>
      </c>
      <c r="C12696" t="str">
        <f>_xlfn.XLOOKUP($B12696, STANDARDS!$A:$A, STANDARDS!$B:$B,,0,2)</f>
        <v>Hell Creek Fm</v>
      </c>
      <c r="D12696" t="s">
        <v>1060</v>
      </c>
      <c r="E12696" t="s">
        <v>2128</v>
      </c>
      <c r="F12696">
        <v>47.612305999999997</v>
      </c>
      <c r="G12696">
        <v>-107.516181</v>
      </c>
      <c r="H12696" s="40">
        <v>3.0000000000000001E-5</v>
      </c>
      <c r="I12696" s="36" t="s">
        <v>592</v>
      </c>
      <c r="J12696" cm="1">
        <f t="array" ref="J12696:L12696">_xlfn.XLOOKUP($C12696, AGE!$A:$A,AGE!$B:$D,,0,2)</f>
        <v>67.12</v>
      </c>
      <c r="K12696">
        <v>1.1599999999999999</v>
      </c>
      <c r="L12696" t="str">
        <v>Sprain et al. 2015; Fowler 2020; Husson et al. 2011; Ogg 2012</v>
      </c>
      <c r="M12696" t="s">
        <v>2294</v>
      </c>
      <c r="O12696">
        <v>2.8</v>
      </c>
      <c r="P12696" t="s">
        <v>243</v>
      </c>
      <c r="S12696">
        <v>-24.47</v>
      </c>
      <c r="T12696">
        <v>0.05</v>
      </c>
      <c r="U12696" t="s">
        <v>2295</v>
      </c>
      <c r="V12696">
        <v>1</v>
      </c>
      <c r="W12696" t="s">
        <v>2536</v>
      </c>
    </row>
    <row r="12697" spans="1:23" x14ac:dyDescent="0.3">
      <c r="A12697">
        <v>19961</v>
      </c>
      <c r="B12697" s="15" t="s">
        <v>1827</v>
      </c>
      <c r="C12697" t="str">
        <f>_xlfn.XLOOKUP($B12697, STANDARDS!$A:$A, STANDARDS!$B:$B,,0,2)</f>
        <v>Hell Creek Fm</v>
      </c>
      <c r="D12697" t="s">
        <v>1060</v>
      </c>
      <c r="E12697" t="s">
        <v>2128</v>
      </c>
      <c r="F12697">
        <v>47.612305999999997</v>
      </c>
      <c r="G12697">
        <v>-107.516182</v>
      </c>
      <c r="H12697" s="40">
        <v>3.0000000000000001E-5</v>
      </c>
      <c r="I12697" s="36" t="s">
        <v>592</v>
      </c>
      <c r="J12697" cm="1">
        <f t="array" ref="J12697:L12697">_xlfn.XLOOKUP($C12697, AGE!$A:$A,AGE!$B:$D,,0,2)</f>
        <v>67.12</v>
      </c>
      <c r="K12697">
        <v>1.1599999999999999</v>
      </c>
      <c r="L12697" t="str">
        <v>Sprain et al. 2015; Fowler 2020; Husson et al. 2011; Ogg 2012</v>
      </c>
      <c r="M12697" t="s">
        <v>2294</v>
      </c>
      <c r="O12697">
        <v>0.4</v>
      </c>
      <c r="P12697" t="s">
        <v>243</v>
      </c>
      <c r="S12697">
        <v>-24.38</v>
      </c>
      <c r="T12697">
        <v>0.05</v>
      </c>
      <c r="U12697" t="s">
        <v>2295</v>
      </c>
      <c r="V12697">
        <v>1</v>
      </c>
      <c r="W12697" t="s">
        <v>2536</v>
      </c>
    </row>
    <row r="12698" spans="1:23" x14ac:dyDescent="0.3">
      <c r="A12698">
        <v>19962</v>
      </c>
      <c r="B12698" s="15" t="s">
        <v>1827</v>
      </c>
      <c r="C12698" t="str">
        <f>_xlfn.XLOOKUP($B12698, STANDARDS!$A:$A, STANDARDS!$B:$B,,0,2)</f>
        <v>Hell Creek Fm</v>
      </c>
      <c r="D12698" t="s">
        <v>1060</v>
      </c>
      <c r="E12698" t="s">
        <v>2128</v>
      </c>
      <c r="F12698">
        <v>47.612305999999997</v>
      </c>
      <c r="G12698">
        <v>-107.516183</v>
      </c>
      <c r="H12698" s="40">
        <v>3.0000000000000001E-5</v>
      </c>
      <c r="I12698" s="36" t="s">
        <v>592</v>
      </c>
      <c r="J12698" cm="1">
        <f t="array" ref="J12698:L12698">_xlfn.XLOOKUP($C12698, AGE!$A:$A,AGE!$B:$D,,0,2)</f>
        <v>67.12</v>
      </c>
      <c r="K12698">
        <v>1.1599999999999999</v>
      </c>
      <c r="L12698" t="str">
        <v>Sprain et al. 2015; Fowler 2020; Husson et al. 2011; Ogg 2012</v>
      </c>
      <c r="M12698" t="s">
        <v>2294</v>
      </c>
      <c r="O12698">
        <v>0.5</v>
      </c>
      <c r="P12698" t="s">
        <v>243</v>
      </c>
      <c r="S12698">
        <v>-24.45</v>
      </c>
      <c r="T12698">
        <v>0.05</v>
      </c>
      <c r="U12698" t="s">
        <v>2295</v>
      </c>
      <c r="V12698">
        <v>1</v>
      </c>
      <c r="W12698" t="s">
        <v>2536</v>
      </c>
    </row>
    <row r="12699" spans="1:23" x14ac:dyDescent="0.3">
      <c r="A12699">
        <v>19963</v>
      </c>
      <c r="B12699" s="15" t="s">
        <v>1827</v>
      </c>
      <c r="C12699" t="str">
        <f>_xlfn.XLOOKUP($B12699, STANDARDS!$A:$A, STANDARDS!$B:$B,,0,2)</f>
        <v>Hell Creek Fm</v>
      </c>
      <c r="D12699" t="s">
        <v>1060</v>
      </c>
      <c r="E12699" t="s">
        <v>2128</v>
      </c>
      <c r="F12699">
        <v>47.612305999999997</v>
      </c>
      <c r="G12699">
        <v>-107.516184</v>
      </c>
      <c r="H12699" s="40">
        <v>3.0000000000000001E-5</v>
      </c>
      <c r="I12699" s="36" t="s">
        <v>592</v>
      </c>
      <c r="J12699" cm="1">
        <f t="array" ref="J12699:L12699">_xlfn.XLOOKUP($C12699, AGE!$A:$A,AGE!$B:$D,,0,2)</f>
        <v>67.12</v>
      </c>
      <c r="K12699">
        <v>1.1599999999999999</v>
      </c>
      <c r="L12699" t="str">
        <v>Sprain et al. 2015; Fowler 2020; Husson et al. 2011; Ogg 2012</v>
      </c>
      <c r="M12699" t="s">
        <v>2294</v>
      </c>
      <c r="O12699">
        <v>0.4</v>
      </c>
      <c r="P12699" t="s">
        <v>243</v>
      </c>
      <c r="S12699">
        <v>-24.14</v>
      </c>
      <c r="T12699">
        <v>0.05</v>
      </c>
      <c r="U12699" t="s">
        <v>2295</v>
      </c>
      <c r="V12699">
        <v>1</v>
      </c>
      <c r="W12699" t="s">
        <v>2536</v>
      </c>
    </row>
    <row r="12700" spans="1:23" x14ac:dyDescent="0.3">
      <c r="A12700">
        <v>19964</v>
      </c>
      <c r="B12700" s="15" t="s">
        <v>1827</v>
      </c>
      <c r="C12700" t="str">
        <f>_xlfn.XLOOKUP($B12700, STANDARDS!$A:$A, STANDARDS!$B:$B,,0,2)</f>
        <v>Hell Creek Fm</v>
      </c>
      <c r="D12700" t="s">
        <v>1060</v>
      </c>
      <c r="E12700" t="s">
        <v>2128</v>
      </c>
      <c r="F12700">
        <v>47.612305999999997</v>
      </c>
      <c r="G12700">
        <v>-107.51618499999999</v>
      </c>
      <c r="H12700" s="40">
        <v>3.0000000000000001E-5</v>
      </c>
      <c r="I12700" s="36" t="s">
        <v>592</v>
      </c>
      <c r="J12700" cm="1">
        <f t="array" ref="J12700:L12700">_xlfn.XLOOKUP($C12700, AGE!$A:$A,AGE!$B:$D,,0,2)</f>
        <v>67.12</v>
      </c>
      <c r="K12700">
        <v>1.1599999999999999</v>
      </c>
      <c r="L12700" t="str">
        <v>Sprain et al. 2015; Fowler 2020; Husson et al. 2011; Ogg 2012</v>
      </c>
      <c r="M12700" t="s">
        <v>2294</v>
      </c>
      <c r="O12700">
        <v>0.4</v>
      </c>
      <c r="P12700" t="s">
        <v>243</v>
      </c>
      <c r="S12700">
        <v>-24.18</v>
      </c>
      <c r="T12700">
        <v>0.05</v>
      </c>
      <c r="U12700" t="s">
        <v>2295</v>
      </c>
      <c r="V12700">
        <v>1</v>
      </c>
      <c r="W12700" t="s">
        <v>2536</v>
      </c>
    </row>
    <row r="12701" spans="1:23" x14ac:dyDescent="0.3">
      <c r="A12701">
        <v>19965</v>
      </c>
      <c r="B12701" s="15" t="s">
        <v>1827</v>
      </c>
      <c r="C12701" t="str">
        <f>_xlfn.XLOOKUP($B12701, STANDARDS!$A:$A, STANDARDS!$B:$B,,0,2)</f>
        <v>Hell Creek Fm</v>
      </c>
      <c r="D12701" t="s">
        <v>1060</v>
      </c>
      <c r="E12701" t="s">
        <v>2128</v>
      </c>
      <c r="F12701">
        <v>47.612305999999997</v>
      </c>
      <c r="G12701">
        <v>-107.516186</v>
      </c>
      <c r="H12701" s="40">
        <v>3.0000000000000001E-5</v>
      </c>
      <c r="I12701" s="36" t="s">
        <v>592</v>
      </c>
      <c r="J12701" cm="1">
        <f t="array" ref="J12701:L12701">_xlfn.XLOOKUP($C12701, AGE!$A:$A,AGE!$B:$D,,0,2)</f>
        <v>67.12</v>
      </c>
      <c r="K12701">
        <v>1.1599999999999999</v>
      </c>
      <c r="L12701" t="str">
        <v>Sprain et al. 2015; Fowler 2020; Husson et al. 2011; Ogg 2012</v>
      </c>
      <c r="M12701" t="s">
        <v>2294</v>
      </c>
      <c r="O12701">
        <v>0.5</v>
      </c>
      <c r="P12701" t="s">
        <v>243</v>
      </c>
      <c r="S12701">
        <v>-25.12</v>
      </c>
      <c r="T12701">
        <v>0.05</v>
      </c>
      <c r="U12701" t="s">
        <v>2295</v>
      </c>
      <c r="V12701">
        <v>1</v>
      </c>
      <c r="W12701" t="s">
        <v>2536</v>
      </c>
    </row>
    <row r="12702" spans="1:23" x14ac:dyDescent="0.3">
      <c r="A12702">
        <v>19966</v>
      </c>
      <c r="B12702" s="15" t="s">
        <v>1827</v>
      </c>
      <c r="C12702" t="str">
        <f>_xlfn.XLOOKUP($B12702, STANDARDS!$A:$A, STANDARDS!$B:$B,,0,2)</f>
        <v>Hell Creek Fm</v>
      </c>
      <c r="D12702" t="s">
        <v>1060</v>
      </c>
      <c r="E12702" t="s">
        <v>2128</v>
      </c>
      <c r="F12702">
        <v>47.612305999999997</v>
      </c>
      <c r="G12702">
        <v>-107.516187</v>
      </c>
      <c r="H12702" s="40">
        <v>3.0000000000000001E-5</v>
      </c>
      <c r="I12702" s="36" t="s">
        <v>592</v>
      </c>
      <c r="J12702" cm="1">
        <f t="array" ref="J12702:L12702">_xlfn.XLOOKUP($C12702, AGE!$A:$A,AGE!$B:$D,,0,2)</f>
        <v>67.12</v>
      </c>
      <c r="K12702">
        <v>1.1599999999999999</v>
      </c>
      <c r="L12702" t="str">
        <v>Sprain et al. 2015; Fowler 2020; Husson et al. 2011; Ogg 2012</v>
      </c>
      <c r="M12702" t="s">
        <v>2294</v>
      </c>
      <c r="O12702">
        <v>0.7</v>
      </c>
      <c r="P12702" t="s">
        <v>243</v>
      </c>
      <c r="S12702">
        <v>-24.55</v>
      </c>
      <c r="T12702">
        <v>0.05</v>
      </c>
      <c r="U12702" t="s">
        <v>2295</v>
      </c>
      <c r="V12702">
        <v>1</v>
      </c>
      <c r="W12702" t="s">
        <v>2536</v>
      </c>
    </row>
    <row r="12703" spans="1:23" x14ac:dyDescent="0.3">
      <c r="A12703">
        <v>19967</v>
      </c>
      <c r="B12703" s="15" t="s">
        <v>1827</v>
      </c>
      <c r="C12703" t="str">
        <f>_xlfn.XLOOKUP($B12703, STANDARDS!$A:$A, STANDARDS!$B:$B,,0,2)</f>
        <v>Hell Creek Fm</v>
      </c>
      <c r="D12703" t="s">
        <v>1060</v>
      </c>
      <c r="E12703" t="s">
        <v>2128</v>
      </c>
      <c r="F12703">
        <v>47.612305999999997</v>
      </c>
      <c r="G12703">
        <v>-107.516188</v>
      </c>
      <c r="H12703" s="40">
        <v>3.0000000000000001E-5</v>
      </c>
      <c r="I12703" s="36" t="s">
        <v>592</v>
      </c>
      <c r="J12703" cm="1">
        <f t="array" ref="J12703:L12703">_xlfn.XLOOKUP($C12703, AGE!$A:$A,AGE!$B:$D,,0,2)</f>
        <v>67.12</v>
      </c>
      <c r="K12703">
        <v>1.1599999999999999</v>
      </c>
      <c r="L12703" t="str">
        <v>Sprain et al. 2015; Fowler 2020; Husson et al. 2011; Ogg 2012</v>
      </c>
      <c r="M12703" t="s">
        <v>2294</v>
      </c>
      <c r="O12703">
        <v>0.5</v>
      </c>
      <c r="P12703" t="s">
        <v>243</v>
      </c>
      <c r="S12703">
        <v>-24.48</v>
      </c>
      <c r="T12703">
        <v>0.05</v>
      </c>
      <c r="U12703" t="s">
        <v>2295</v>
      </c>
      <c r="V12703">
        <v>1</v>
      </c>
      <c r="W12703" t="s">
        <v>2536</v>
      </c>
    </row>
    <row r="12704" spans="1:23" x14ac:dyDescent="0.3">
      <c r="A12704">
        <v>19968</v>
      </c>
      <c r="B12704" s="15" t="s">
        <v>1827</v>
      </c>
      <c r="C12704" t="str">
        <f>_xlfn.XLOOKUP($B12704, STANDARDS!$A:$A, STANDARDS!$B:$B,,0,2)</f>
        <v>Hell Creek Fm</v>
      </c>
      <c r="D12704" t="s">
        <v>1060</v>
      </c>
      <c r="E12704" t="s">
        <v>2128</v>
      </c>
      <c r="F12704">
        <v>47.612305999999997</v>
      </c>
      <c r="G12704">
        <v>-107.516189</v>
      </c>
      <c r="H12704" s="40">
        <v>3.0000000000000001E-5</v>
      </c>
      <c r="I12704" s="36" t="s">
        <v>592</v>
      </c>
      <c r="J12704" cm="1">
        <f t="array" ref="J12704:L12704">_xlfn.XLOOKUP($C12704, AGE!$A:$A,AGE!$B:$D,,0,2)</f>
        <v>67.12</v>
      </c>
      <c r="K12704">
        <v>1.1599999999999999</v>
      </c>
      <c r="L12704" t="str">
        <v>Sprain et al. 2015; Fowler 2020; Husson et al. 2011; Ogg 2012</v>
      </c>
      <c r="M12704" t="s">
        <v>2294</v>
      </c>
      <c r="O12704">
        <v>0.6</v>
      </c>
      <c r="P12704" t="s">
        <v>243</v>
      </c>
      <c r="S12704">
        <v>-24.49</v>
      </c>
      <c r="T12704">
        <v>0.05</v>
      </c>
      <c r="U12704" t="s">
        <v>2295</v>
      </c>
      <c r="V12704">
        <v>1</v>
      </c>
      <c r="W12704" t="s">
        <v>2536</v>
      </c>
    </row>
    <row r="12705" spans="1:23" x14ac:dyDescent="0.3">
      <c r="A12705">
        <v>19969</v>
      </c>
      <c r="B12705" s="15" t="s">
        <v>1827</v>
      </c>
      <c r="C12705" t="str">
        <f>_xlfn.XLOOKUP($B12705, STANDARDS!$A:$A, STANDARDS!$B:$B,,0,2)</f>
        <v>Hell Creek Fm</v>
      </c>
      <c r="D12705" t="s">
        <v>1060</v>
      </c>
      <c r="E12705" t="s">
        <v>2128</v>
      </c>
      <c r="F12705">
        <v>47.612305999999997</v>
      </c>
      <c r="G12705">
        <v>-107.51618999999999</v>
      </c>
      <c r="H12705" s="40">
        <v>3.0000000000000001E-5</v>
      </c>
      <c r="I12705" s="36" t="s">
        <v>592</v>
      </c>
      <c r="J12705" cm="1">
        <f t="array" ref="J12705:L12705">_xlfn.XLOOKUP($C12705, AGE!$A:$A,AGE!$B:$D,,0,2)</f>
        <v>67.12</v>
      </c>
      <c r="K12705">
        <v>1.1599999999999999</v>
      </c>
      <c r="L12705" t="str">
        <v>Sprain et al. 2015; Fowler 2020; Husson et al. 2011; Ogg 2012</v>
      </c>
      <c r="M12705" t="s">
        <v>2294</v>
      </c>
      <c r="O12705">
        <v>0.2</v>
      </c>
      <c r="P12705" t="s">
        <v>243</v>
      </c>
      <c r="S12705">
        <v>-23.92</v>
      </c>
      <c r="T12705">
        <v>0.05</v>
      </c>
      <c r="U12705" t="s">
        <v>2295</v>
      </c>
      <c r="V12705">
        <v>1</v>
      </c>
      <c r="W12705" t="s">
        <v>2536</v>
      </c>
    </row>
    <row r="12706" spans="1:23" x14ac:dyDescent="0.3">
      <c r="A12706">
        <v>19970</v>
      </c>
      <c r="B12706" s="15" t="s">
        <v>1827</v>
      </c>
      <c r="C12706" t="str">
        <f>_xlfn.XLOOKUP($B12706, STANDARDS!$A:$A, STANDARDS!$B:$B,,0,2)</f>
        <v>Hell Creek Fm</v>
      </c>
      <c r="D12706" t="s">
        <v>1060</v>
      </c>
      <c r="E12706" t="s">
        <v>2128</v>
      </c>
      <c r="F12706">
        <v>47.612305999999997</v>
      </c>
      <c r="G12706">
        <v>-107.51619100000001</v>
      </c>
      <c r="H12706" s="40">
        <v>3.0000000000000001E-5</v>
      </c>
      <c r="I12706" s="36" t="s">
        <v>592</v>
      </c>
      <c r="J12706" cm="1">
        <f t="array" ref="J12706:L12706">_xlfn.XLOOKUP($C12706, AGE!$A:$A,AGE!$B:$D,,0,2)</f>
        <v>67.12</v>
      </c>
      <c r="K12706">
        <v>1.1599999999999999</v>
      </c>
      <c r="L12706" t="str">
        <v>Sprain et al. 2015; Fowler 2020; Husson et al. 2011; Ogg 2012</v>
      </c>
      <c r="M12706" t="s">
        <v>2294</v>
      </c>
      <c r="O12706">
        <v>0.2</v>
      </c>
      <c r="P12706" t="s">
        <v>243</v>
      </c>
      <c r="S12706">
        <v>-23.97</v>
      </c>
      <c r="T12706">
        <v>0.05</v>
      </c>
      <c r="U12706" t="s">
        <v>2295</v>
      </c>
      <c r="V12706">
        <v>1</v>
      </c>
      <c r="W12706" t="s">
        <v>2536</v>
      </c>
    </row>
    <row r="12707" spans="1:23" x14ac:dyDescent="0.3">
      <c r="A12707">
        <v>19971</v>
      </c>
      <c r="B12707" s="15" t="s">
        <v>1827</v>
      </c>
      <c r="C12707" t="str">
        <f>_xlfn.XLOOKUP($B12707, STANDARDS!$A:$A, STANDARDS!$B:$B,,0,2)</f>
        <v>Hell Creek Fm</v>
      </c>
      <c r="D12707" t="s">
        <v>1060</v>
      </c>
      <c r="E12707" t="s">
        <v>2128</v>
      </c>
      <c r="F12707">
        <v>47.612305999999997</v>
      </c>
      <c r="G12707">
        <v>-107.516192</v>
      </c>
      <c r="H12707" s="40">
        <v>3.0000000000000001E-5</v>
      </c>
      <c r="I12707" s="36" t="s">
        <v>592</v>
      </c>
      <c r="J12707" cm="1">
        <f t="array" ref="J12707:L12707">_xlfn.XLOOKUP($C12707, AGE!$A:$A,AGE!$B:$D,,0,2)</f>
        <v>67.12</v>
      </c>
      <c r="K12707">
        <v>1.1599999999999999</v>
      </c>
      <c r="L12707" t="str">
        <v>Sprain et al. 2015; Fowler 2020; Husson et al. 2011; Ogg 2012</v>
      </c>
      <c r="M12707" t="s">
        <v>1588</v>
      </c>
      <c r="O12707">
        <v>0.1</v>
      </c>
      <c r="P12707" t="s">
        <v>243</v>
      </c>
      <c r="S12707">
        <v>-24.41</v>
      </c>
      <c r="T12707">
        <v>0.05</v>
      </c>
      <c r="U12707" t="s">
        <v>2295</v>
      </c>
      <c r="V12707">
        <v>1</v>
      </c>
      <c r="W12707" t="s">
        <v>2536</v>
      </c>
    </row>
    <row r="12708" spans="1:23" x14ac:dyDescent="0.3">
      <c r="A12708">
        <v>19972</v>
      </c>
      <c r="B12708" s="15" t="s">
        <v>1827</v>
      </c>
      <c r="C12708" t="str">
        <f>_xlfn.XLOOKUP($B12708, STANDARDS!$A:$A, STANDARDS!$B:$B,,0,2)</f>
        <v>Hell Creek Fm</v>
      </c>
      <c r="D12708" t="s">
        <v>1060</v>
      </c>
      <c r="E12708" t="s">
        <v>2128</v>
      </c>
      <c r="F12708">
        <v>47.612305999999997</v>
      </c>
      <c r="G12708">
        <v>-107.516193</v>
      </c>
      <c r="H12708" s="40">
        <v>3.0000000000000001E-5</v>
      </c>
      <c r="I12708" s="36" t="s">
        <v>592</v>
      </c>
      <c r="J12708" cm="1">
        <f t="array" ref="J12708:L12708">_xlfn.XLOOKUP($C12708, AGE!$A:$A,AGE!$B:$D,,0,2)</f>
        <v>67.12</v>
      </c>
      <c r="K12708">
        <v>1.1599999999999999</v>
      </c>
      <c r="L12708" t="str">
        <v>Sprain et al. 2015; Fowler 2020; Husson et al. 2011; Ogg 2012</v>
      </c>
      <c r="M12708" t="s">
        <v>2294</v>
      </c>
      <c r="O12708">
        <v>0.1</v>
      </c>
      <c r="P12708" t="s">
        <v>243</v>
      </c>
      <c r="S12708">
        <v>-24.42</v>
      </c>
      <c r="T12708">
        <v>0.05</v>
      </c>
      <c r="U12708" t="s">
        <v>2295</v>
      </c>
      <c r="V12708">
        <v>1</v>
      </c>
      <c r="W12708" t="s">
        <v>2536</v>
      </c>
    </row>
    <row r="12709" spans="1:23" x14ac:dyDescent="0.3">
      <c r="A12709">
        <v>19973</v>
      </c>
      <c r="B12709" s="15" t="s">
        <v>1827</v>
      </c>
      <c r="C12709" t="str">
        <f>_xlfn.XLOOKUP($B12709, STANDARDS!$A:$A, STANDARDS!$B:$B,,0,2)</f>
        <v>Hell Creek Fm</v>
      </c>
      <c r="D12709" t="s">
        <v>1060</v>
      </c>
      <c r="E12709" t="s">
        <v>2128</v>
      </c>
      <c r="F12709">
        <v>47.612305999999997</v>
      </c>
      <c r="G12709">
        <v>-107.516194</v>
      </c>
      <c r="H12709" s="40">
        <v>3.0000000000000001E-5</v>
      </c>
      <c r="I12709" s="36" t="s">
        <v>592</v>
      </c>
      <c r="J12709" cm="1">
        <f t="array" ref="J12709:L12709">_xlfn.XLOOKUP($C12709, AGE!$A:$A,AGE!$B:$D,,0,2)</f>
        <v>67.12</v>
      </c>
      <c r="K12709">
        <v>1.1599999999999999</v>
      </c>
      <c r="L12709" t="str">
        <v>Sprain et al. 2015; Fowler 2020; Husson et al. 2011; Ogg 2012</v>
      </c>
      <c r="M12709" t="s">
        <v>2294</v>
      </c>
      <c r="O12709">
        <v>0.3</v>
      </c>
      <c r="P12709" t="s">
        <v>243</v>
      </c>
      <c r="S12709">
        <v>-24.2</v>
      </c>
      <c r="T12709">
        <v>0.05</v>
      </c>
      <c r="U12709" t="s">
        <v>2295</v>
      </c>
      <c r="V12709">
        <v>1</v>
      </c>
      <c r="W12709" t="s">
        <v>2536</v>
      </c>
    </row>
    <row r="12710" spans="1:23" x14ac:dyDescent="0.3">
      <c r="A12710">
        <v>19974</v>
      </c>
      <c r="B12710" s="15" t="s">
        <v>1827</v>
      </c>
      <c r="C12710" t="str">
        <f>_xlfn.XLOOKUP($B12710, STANDARDS!$A:$A, STANDARDS!$B:$B,,0,2)</f>
        <v>Hell Creek Fm</v>
      </c>
      <c r="D12710" t="s">
        <v>1060</v>
      </c>
      <c r="E12710" t="s">
        <v>2128</v>
      </c>
      <c r="F12710">
        <v>47.612305999999997</v>
      </c>
      <c r="G12710">
        <v>-107.516195</v>
      </c>
      <c r="H12710" s="40">
        <v>3.0000000000000001E-5</v>
      </c>
      <c r="I12710" s="36" t="s">
        <v>592</v>
      </c>
      <c r="J12710" cm="1">
        <f t="array" ref="J12710:L12710">_xlfn.XLOOKUP($C12710, AGE!$A:$A,AGE!$B:$D,,0,2)</f>
        <v>67.12</v>
      </c>
      <c r="K12710">
        <v>1.1599999999999999</v>
      </c>
      <c r="L12710" t="str">
        <v>Sprain et al. 2015; Fowler 2020; Husson et al. 2011; Ogg 2012</v>
      </c>
      <c r="M12710" t="s">
        <v>2294</v>
      </c>
      <c r="O12710">
        <v>0.6</v>
      </c>
      <c r="P12710" t="s">
        <v>243</v>
      </c>
      <c r="S12710">
        <v>-24.92</v>
      </c>
      <c r="T12710">
        <v>0.05</v>
      </c>
      <c r="U12710" t="s">
        <v>2295</v>
      </c>
      <c r="V12710">
        <v>1</v>
      </c>
      <c r="W12710" t="s">
        <v>2536</v>
      </c>
    </row>
    <row r="12711" spans="1:23" x14ac:dyDescent="0.3">
      <c r="A12711">
        <v>19975</v>
      </c>
      <c r="B12711" s="15" t="s">
        <v>1827</v>
      </c>
      <c r="C12711" t="str">
        <f>_xlfn.XLOOKUP($B12711, STANDARDS!$A:$A, STANDARDS!$B:$B,,0,2)</f>
        <v>Hell Creek Fm</v>
      </c>
      <c r="D12711" t="s">
        <v>1060</v>
      </c>
      <c r="E12711" t="s">
        <v>2128</v>
      </c>
      <c r="F12711">
        <v>47.612305999999997</v>
      </c>
      <c r="G12711">
        <v>-107.51619599999999</v>
      </c>
      <c r="H12711" s="40">
        <v>3.0000000000000001E-5</v>
      </c>
      <c r="I12711" s="36" t="s">
        <v>592</v>
      </c>
      <c r="J12711" cm="1">
        <f t="array" ref="J12711:L12711">_xlfn.XLOOKUP($C12711, AGE!$A:$A,AGE!$B:$D,,0,2)</f>
        <v>67.12</v>
      </c>
      <c r="K12711">
        <v>1.1599999999999999</v>
      </c>
      <c r="L12711" t="str">
        <v>Sprain et al. 2015; Fowler 2020; Husson et al. 2011; Ogg 2012</v>
      </c>
      <c r="M12711" t="s">
        <v>2294</v>
      </c>
      <c r="O12711">
        <v>0.9</v>
      </c>
      <c r="P12711" t="s">
        <v>243</v>
      </c>
      <c r="S12711">
        <v>-24.87</v>
      </c>
      <c r="T12711">
        <v>0.05</v>
      </c>
      <c r="U12711" t="s">
        <v>2295</v>
      </c>
      <c r="V12711">
        <v>1</v>
      </c>
      <c r="W12711" t="s">
        <v>2536</v>
      </c>
    </row>
    <row r="12712" spans="1:23" x14ac:dyDescent="0.3">
      <c r="A12712">
        <v>19976</v>
      </c>
      <c r="B12712" s="15" t="s">
        <v>1827</v>
      </c>
      <c r="C12712" t="str">
        <f>_xlfn.XLOOKUP($B12712, STANDARDS!$A:$A, STANDARDS!$B:$B,,0,2)</f>
        <v>Hell Creek Fm</v>
      </c>
      <c r="D12712" t="s">
        <v>1060</v>
      </c>
      <c r="E12712" t="s">
        <v>2128</v>
      </c>
      <c r="F12712">
        <v>47.612305999999997</v>
      </c>
      <c r="G12712">
        <v>-107.51619700000001</v>
      </c>
      <c r="H12712" s="40">
        <v>3.0000000000000001E-5</v>
      </c>
      <c r="I12712" s="36" t="s">
        <v>592</v>
      </c>
      <c r="J12712" cm="1">
        <f t="array" ref="J12712:L12712">_xlfn.XLOOKUP($C12712, AGE!$A:$A,AGE!$B:$D,,0,2)</f>
        <v>67.12</v>
      </c>
      <c r="K12712">
        <v>1.1599999999999999</v>
      </c>
      <c r="L12712" t="str">
        <v>Sprain et al. 2015; Fowler 2020; Husson et al. 2011; Ogg 2012</v>
      </c>
      <c r="M12712" t="s">
        <v>2294</v>
      </c>
      <c r="O12712">
        <v>0.8</v>
      </c>
      <c r="P12712" t="s">
        <v>243</v>
      </c>
      <c r="S12712">
        <v>-24.68</v>
      </c>
      <c r="T12712">
        <v>0.05</v>
      </c>
      <c r="U12712" t="s">
        <v>2295</v>
      </c>
      <c r="V12712">
        <v>1</v>
      </c>
      <c r="W12712" t="s">
        <v>2536</v>
      </c>
    </row>
    <row r="12713" spans="1:23" x14ac:dyDescent="0.3">
      <c r="A12713">
        <v>19977</v>
      </c>
      <c r="B12713" s="15" t="s">
        <v>1827</v>
      </c>
      <c r="C12713" t="str">
        <f>_xlfn.XLOOKUP($B12713, STANDARDS!$A:$A, STANDARDS!$B:$B,,0,2)</f>
        <v>Hell Creek Fm</v>
      </c>
      <c r="D12713" t="s">
        <v>1060</v>
      </c>
      <c r="E12713" t="s">
        <v>2128</v>
      </c>
      <c r="F12713">
        <v>47.612305999999997</v>
      </c>
      <c r="G12713">
        <v>-107.516198</v>
      </c>
      <c r="H12713" s="40">
        <v>3.0000000000000001E-5</v>
      </c>
      <c r="I12713" s="36" t="s">
        <v>592</v>
      </c>
      <c r="J12713" cm="1">
        <f t="array" ref="J12713:L12713">_xlfn.XLOOKUP($C12713, AGE!$A:$A,AGE!$B:$D,,0,2)</f>
        <v>67.12</v>
      </c>
      <c r="K12713">
        <v>1.1599999999999999</v>
      </c>
      <c r="L12713" t="str">
        <v>Sprain et al. 2015; Fowler 2020; Husson et al. 2011; Ogg 2012</v>
      </c>
      <c r="M12713" t="s">
        <v>1588</v>
      </c>
      <c r="O12713">
        <v>0.1</v>
      </c>
      <c r="P12713" t="s">
        <v>243</v>
      </c>
      <c r="S12713">
        <v>-24.34</v>
      </c>
      <c r="T12713">
        <v>0.05</v>
      </c>
      <c r="U12713" t="s">
        <v>2295</v>
      </c>
      <c r="V12713">
        <v>1</v>
      </c>
      <c r="W12713" t="s">
        <v>2536</v>
      </c>
    </row>
    <row r="12714" spans="1:23" x14ac:dyDescent="0.3">
      <c r="A12714">
        <v>19978</v>
      </c>
      <c r="B12714" s="15" t="s">
        <v>1827</v>
      </c>
      <c r="C12714" t="str">
        <f>_xlfn.XLOOKUP($B12714, STANDARDS!$A:$A, STANDARDS!$B:$B,,0,2)</f>
        <v>Hell Creek Fm</v>
      </c>
      <c r="D12714" t="s">
        <v>1060</v>
      </c>
      <c r="E12714" t="s">
        <v>2128</v>
      </c>
      <c r="F12714">
        <v>47.612305999999997</v>
      </c>
      <c r="G12714">
        <v>-107.516199</v>
      </c>
      <c r="H12714" s="40">
        <v>3.0000000000000001E-5</v>
      </c>
      <c r="I12714" s="36" t="s">
        <v>592</v>
      </c>
      <c r="J12714" cm="1">
        <f t="array" ref="J12714:L12714">_xlfn.XLOOKUP($C12714, AGE!$A:$A,AGE!$B:$D,,0,2)</f>
        <v>67.12</v>
      </c>
      <c r="K12714">
        <v>1.1599999999999999</v>
      </c>
      <c r="L12714" t="str">
        <v>Sprain et al. 2015; Fowler 2020; Husson et al. 2011; Ogg 2012</v>
      </c>
      <c r="M12714" t="s">
        <v>1588</v>
      </c>
      <c r="O12714">
        <v>0.1</v>
      </c>
      <c r="P12714" t="s">
        <v>243</v>
      </c>
      <c r="S12714">
        <v>-24.69</v>
      </c>
      <c r="T12714">
        <v>0.05</v>
      </c>
      <c r="U12714" t="s">
        <v>2295</v>
      </c>
      <c r="V12714">
        <v>1</v>
      </c>
      <c r="W12714" t="s">
        <v>2536</v>
      </c>
    </row>
    <row r="12715" spans="1:23" x14ac:dyDescent="0.3">
      <c r="A12715">
        <v>19979</v>
      </c>
      <c r="B12715" s="15" t="s">
        <v>1827</v>
      </c>
      <c r="C12715" t="str">
        <f>_xlfn.XLOOKUP($B12715, STANDARDS!$A:$A, STANDARDS!$B:$B,,0,2)</f>
        <v>Hell Creek Fm</v>
      </c>
      <c r="D12715" t="s">
        <v>1060</v>
      </c>
      <c r="E12715" t="s">
        <v>2128</v>
      </c>
      <c r="F12715">
        <v>47.612305999999997</v>
      </c>
      <c r="G12715">
        <v>-107.5162</v>
      </c>
      <c r="H12715" s="40">
        <v>3.0000000000000001E-5</v>
      </c>
      <c r="I12715" s="36" t="s">
        <v>592</v>
      </c>
      <c r="J12715" cm="1">
        <f t="array" ref="J12715:L12715">_xlfn.XLOOKUP($C12715, AGE!$A:$A,AGE!$B:$D,,0,2)</f>
        <v>67.12</v>
      </c>
      <c r="K12715">
        <v>1.1599999999999999</v>
      </c>
      <c r="L12715" t="str">
        <v>Sprain et al. 2015; Fowler 2020; Husson et al. 2011; Ogg 2012</v>
      </c>
      <c r="M12715" t="s">
        <v>1588</v>
      </c>
      <c r="O12715">
        <v>0.2</v>
      </c>
      <c r="P12715" t="s">
        <v>243</v>
      </c>
      <c r="S12715">
        <v>-24.21</v>
      </c>
      <c r="T12715">
        <v>0.05</v>
      </c>
      <c r="U12715" t="s">
        <v>2295</v>
      </c>
      <c r="V12715">
        <v>1</v>
      </c>
      <c r="W12715" t="s">
        <v>2536</v>
      </c>
    </row>
    <row r="12716" spans="1:23" x14ac:dyDescent="0.3">
      <c r="A12716">
        <v>19980</v>
      </c>
      <c r="B12716" s="15" t="s">
        <v>1827</v>
      </c>
      <c r="C12716" t="str">
        <f>_xlfn.XLOOKUP($B12716, STANDARDS!$A:$A, STANDARDS!$B:$B,,0,2)</f>
        <v>Hell Creek Fm</v>
      </c>
      <c r="D12716" t="s">
        <v>1060</v>
      </c>
      <c r="E12716" t="s">
        <v>2128</v>
      </c>
      <c r="F12716">
        <v>47.612305999999997</v>
      </c>
      <c r="G12716">
        <v>-107.516201</v>
      </c>
      <c r="H12716" s="40">
        <v>3.0000000000000001E-5</v>
      </c>
      <c r="I12716" s="36" t="s">
        <v>592</v>
      </c>
      <c r="J12716" cm="1">
        <f t="array" ref="J12716:L12716">_xlfn.XLOOKUP($C12716, AGE!$A:$A,AGE!$B:$D,,0,2)</f>
        <v>67.12</v>
      </c>
      <c r="K12716">
        <v>1.1599999999999999</v>
      </c>
      <c r="L12716" t="str">
        <v>Sprain et al. 2015; Fowler 2020; Husson et al. 2011; Ogg 2012</v>
      </c>
      <c r="M12716" t="s">
        <v>1588</v>
      </c>
      <c r="O12716">
        <v>0.2</v>
      </c>
      <c r="P12716" t="s">
        <v>243</v>
      </c>
      <c r="S12716">
        <v>-24.58</v>
      </c>
      <c r="T12716">
        <v>0.05</v>
      </c>
      <c r="U12716" t="s">
        <v>2295</v>
      </c>
      <c r="V12716">
        <v>1</v>
      </c>
      <c r="W12716" t="s">
        <v>2536</v>
      </c>
    </row>
    <row r="12717" spans="1:23" x14ac:dyDescent="0.3">
      <c r="A12717">
        <v>19981</v>
      </c>
      <c r="B12717" s="15" t="s">
        <v>1827</v>
      </c>
      <c r="C12717" t="str">
        <f>_xlfn.XLOOKUP($B12717, STANDARDS!$A:$A, STANDARDS!$B:$B,,0,2)</f>
        <v>Hell Creek Fm</v>
      </c>
      <c r="D12717" t="s">
        <v>1060</v>
      </c>
      <c r="E12717" t="s">
        <v>2128</v>
      </c>
      <c r="F12717">
        <v>47.612305999999997</v>
      </c>
      <c r="G12717">
        <v>-107.51620200000001</v>
      </c>
      <c r="H12717" s="40">
        <v>3.0000000000000001E-5</v>
      </c>
      <c r="I12717" s="36" t="s">
        <v>592</v>
      </c>
      <c r="J12717" cm="1">
        <f t="array" ref="J12717:L12717">_xlfn.XLOOKUP($C12717, AGE!$A:$A,AGE!$B:$D,,0,2)</f>
        <v>67.12</v>
      </c>
      <c r="K12717">
        <v>1.1599999999999999</v>
      </c>
      <c r="L12717" t="str">
        <v>Sprain et al. 2015; Fowler 2020; Husson et al. 2011; Ogg 2012</v>
      </c>
      <c r="M12717" t="s">
        <v>1588</v>
      </c>
      <c r="O12717">
        <v>0.1</v>
      </c>
      <c r="P12717" t="s">
        <v>243</v>
      </c>
      <c r="S12717">
        <v>-24.93</v>
      </c>
      <c r="T12717">
        <v>0.05</v>
      </c>
      <c r="U12717" t="s">
        <v>2295</v>
      </c>
      <c r="V12717">
        <v>1</v>
      </c>
      <c r="W12717" t="s">
        <v>2536</v>
      </c>
    </row>
    <row r="12718" spans="1:23" x14ac:dyDescent="0.3">
      <c r="A12718">
        <v>19982</v>
      </c>
      <c r="B12718" s="15" t="s">
        <v>1827</v>
      </c>
      <c r="C12718" t="str">
        <f>_xlfn.XLOOKUP($B12718, STANDARDS!$A:$A, STANDARDS!$B:$B,,0,2)</f>
        <v>Hell Creek Fm</v>
      </c>
      <c r="D12718" t="s">
        <v>1060</v>
      </c>
      <c r="E12718" t="s">
        <v>2128</v>
      </c>
      <c r="F12718">
        <v>47.612305999999997</v>
      </c>
      <c r="G12718">
        <v>-107.516203</v>
      </c>
      <c r="H12718" s="40">
        <v>3.0000000000000001E-5</v>
      </c>
      <c r="I12718" s="36" t="s">
        <v>592</v>
      </c>
      <c r="J12718" cm="1">
        <f t="array" ref="J12718:L12718">_xlfn.XLOOKUP($C12718, AGE!$A:$A,AGE!$B:$D,,0,2)</f>
        <v>67.12</v>
      </c>
      <c r="K12718">
        <v>1.1599999999999999</v>
      </c>
      <c r="L12718" t="str">
        <v>Sprain et al. 2015; Fowler 2020; Husson et al. 2011; Ogg 2012</v>
      </c>
      <c r="M12718" t="s">
        <v>1588</v>
      </c>
      <c r="O12718">
        <v>0.2</v>
      </c>
      <c r="P12718" t="s">
        <v>243</v>
      </c>
      <c r="S12718">
        <v>-24.44</v>
      </c>
      <c r="T12718">
        <v>0.05</v>
      </c>
      <c r="U12718" t="s">
        <v>2295</v>
      </c>
      <c r="V12718">
        <v>1</v>
      </c>
      <c r="W12718" t="s">
        <v>2536</v>
      </c>
    </row>
    <row r="12719" spans="1:23" x14ac:dyDescent="0.3">
      <c r="A12719">
        <v>19983</v>
      </c>
      <c r="B12719" s="15" t="s">
        <v>1827</v>
      </c>
      <c r="C12719" t="str">
        <f>_xlfn.XLOOKUP($B12719, STANDARDS!$A:$A, STANDARDS!$B:$B,,0,2)</f>
        <v>Hell Creek Fm</v>
      </c>
      <c r="D12719" t="s">
        <v>1060</v>
      </c>
      <c r="E12719" t="s">
        <v>2128</v>
      </c>
      <c r="F12719">
        <v>47.612305999999997</v>
      </c>
      <c r="G12719">
        <v>-107.516204</v>
      </c>
      <c r="H12719" s="40">
        <v>3.0000000000000001E-5</v>
      </c>
      <c r="I12719" s="36" t="s">
        <v>592</v>
      </c>
      <c r="J12719" cm="1">
        <f t="array" ref="J12719:L12719">_xlfn.XLOOKUP($C12719, AGE!$A:$A,AGE!$B:$D,,0,2)</f>
        <v>67.12</v>
      </c>
      <c r="K12719">
        <v>1.1599999999999999</v>
      </c>
      <c r="L12719" t="str">
        <v>Sprain et al. 2015; Fowler 2020; Husson et al. 2011; Ogg 2012</v>
      </c>
      <c r="M12719" t="s">
        <v>1588</v>
      </c>
      <c r="O12719">
        <v>0.3</v>
      </c>
      <c r="P12719" t="s">
        <v>243</v>
      </c>
      <c r="S12719">
        <v>-24.42</v>
      </c>
      <c r="T12719">
        <v>0.05</v>
      </c>
      <c r="U12719" t="s">
        <v>2295</v>
      </c>
      <c r="V12719">
        <v>1</v>
      </c>
      <c r="W12719" t="s">
        <v>2536</v>
      </c>
    </row>
    <row r="12720" spans="1:23" x14ac:dyDescent="0.3">
      <c r="A12720">
        <v>19984</v>
      </c>
      <c r="B12720" s="15" t="s">
        <v>1827</v>
      </c>
      <c r="C12720" t="str">
        <f>_xlfn.XLOOKUP($B12720, STANDARDS!$A:$A, STANDARDS!$B:$B,,0,2)</f>
        <v>Hell Creek Fm</v>
      </c>
      <c r="D12720" t="s">
        <v>1060</v>
      </c>
      <c r="E12720" t="s">
        <v>2128</v>
      </c>
      <c r="F12720">
        <v>47.612305999999997</v>
      </c>
      <c r="G12720">
        <v>-107.516205</v>
      </c>
      <c r="H12720" s="40">
        <v>3.0000000000000001E-5</v>
      </c>
      <c r="I12720" s="36" t="s">
        <v>592</v>
      </c>
      <c r="J12720" cm="1">
        <f t="array" ref="J12720:L12720">_xlfn.XLOOKUP($C12720, AGE!$A:$A,AGE!$B:$D,,0,2)</f>
        <v>67.12</v>
      </c>
      <c r="K12720">
        <v>1.1599999999999999</v>
      </c>
      <c r="L12720" t="str">
        <v>Sprain et al. 2015; Fowler 2020; Husson et al. 2011; Ogg 2012</v>
      </c>
      <c r="M12720" t="s">
        <v>1588</v>
      </c>
      <c r="O12720">
        <v>0.2</v>
      </c>
      <c r="P12720" t="s">
        <v>243</v>
      </c>
      <c r="S12720">
        <v>-23.99</v>
      </c>
      <c r="T12720">
        <v>0.05</v>
      </c>
      <c r="U12720" t="s">
        <v>2295</v>
      </c>
      <c r="V12720">
        <v>1</v>
      </c>
      <c r="W12720" t="s">
        <v>2536</v>
      </c>
    </row>
    <row r="12721" spans="1:23" x14ac:dyDescent="0.3">
      <c r="A12721">
        <v>19985</v>
      </c>
      <c r="B12721" s="15" t="s">
        <v>1827</v>
      </c>
      <c r="C12721" t="str">
        <f>_xlfn.XLOOKUP($B12721, STANDARDS!$A:$A, STANDARDS!$B:$B,,0,2)</f>
        <v>Hell Creek Fm</v>
      </c>
      <c r="D12721" t="s">
        <v>1060</v>
      </c>
      <c r="E12721" t="s">
        <v>2128</v>
      </c>
      <c r="F12721">
        <v>47.612305999999997</v>
      </c>
      <c r="G12721">
        <v>-107.516206</v>
      </c>
      <c r="H12721" s="40">
        <v>3.0000000000000001E-5</v>
      </c>
      <c r="I12721" s="36" t="s">
        <v>592</v>
      </c>
      <c r="J12721" cm="1">
        <f t="array" ref="J12721:L12721">_xlfn.XLOOKUP($C12721, AGE!$A:$A,AGE!$B:$D,,0,2)</f>
        <v>67.12</v>
      </c>
      <c r="K12721">
        <v>1.1599999999999999</v>
      </c>
      <c r="L12721" t="str">
        <v>Sprain et al. 2015; Fowler 2020; Husson et al. 2011; Ogg 2012</v>
      </c>
      <c r="M12721" t="s">
        <v>1588</v>
      </c>
      <c r="O12721">
        <v>0.3</v>
      </c>
      <c r="P12721" t="s">
        <v>243</v>
      </c>
      <c r="S12721">
        <v>-24.41</v>
      </c>
      <c r="T12721">
        <v>0.05</v>
      </c>
      <c r="U12721" t="s">
        <v>2295</v>
      </c>
      <c r="V12721">
        <v>1</v>
      </c>
      <c r="W12721" t="s">
        <v>2536</v>
      </c>
    </row>
    <row r="12722" spans="1:23" x14ac:dyDescent="0.3">
      <c r="A12722">
        <v>19986</v>
      </c>
      <c r="B12722" s="15" t="s">
        <v>1827</v>
      </c>
      <c r="C12722" t="str">
        <f>_xlfn.XLOOKUP($B12722, STANDARDS!$A:$A, STANDARDS!$B:$B,,0,2)</f>
        <v>Hell Creek Fm</v>
      </c>
      <c r="D12722" t="s">
        <v>1060</v>
      </c>
      <c r="E12722" t="s">
        <v>2128</v>
      </c>
      <c r="F12722">
        <v>47.612305999999997</v>
      </c>
      <c r="G12722">
        <v>-107.51620699999999</v>
      </c>
      <c r="H12722" s="40">
        <v>3.0000000000000001E-5</v>
      </c>
      <c r="I12722" s="36" t="s">
        <v>592</v>
      </c>
      <c r="J12722" cm="1">
        <f t="array" ref="J12722:L12722">_xlfn.XLOOKUP($C12722, AGE!$A:$A,AGE!$B:$D,,0,2)</f>
        <v>67.12</v>
      </c>
      <c r="K12722">
        <v>1.1599999999999999</v>
      </c>
      <c r="L12722" t="str">
        <v>Sprain et al. 2015; Fowler 2020; Husson et al. 2011; Ogg 2012</v>
      </c>
      <c r="M12722" t="s">
        <v>1588</v>
      </c>
      <c r="O12722">
        <v>0.3</v>
      </c>
      <c r="P12722" t="s">
        <v>243</v>
      </c>
      <c r="S12722">
        <v>-24.06</v>
      </c>
      <c r="T12722">
        <v>0.05</v>
      </c>
      <c r="U12722" t="s">
        <v>2295</v>
      </c>
      <c r="V12722">
        <v>1</v>
      </c>
      <c r="W12722" t="s">
        <v>2536</v>
      </c>
    </row>
    <row r="12723" spans="1:23" x14ac:dyDescent="0.3">
      <c r="A12723">
        <v>19987</v>
      </c>
      <c r="B12723" s="15" t="s">
        <v>1827</v>
      </c>
      <c r="C12723" t="str">
        <f>_xlfn.XLOOKUP($B12723, STANDARDS!$A:$A, STANDARDS!$B:$B,,0,2)</f>
        <v>Hell Creek Fm</v>
      </c>
      <c r="D12723" t="s">
        <v>1060</v>
      </c>
      <c r="E12723" t="s">
        <v>2128</v>
      </c>
      <c r="F12723">
        <v>47.612305999999997</v>
      </c>
      <c r="G12723">
        <v>-107.51620800000001</v>
      </c>
      <c r="H12723" s="40">
        <v>3.0000000000000001E-5</v>
      </c>
      <c r="I12723" s="36" t="s">
        <v>592</v>
      </c>
      <c r="J12723" cm="1">
        <f t="array" ref="J12723:L12723">_xlfn.XLOOKUP($C12723, AGE!$A:$A,AGE!$B:$D,,0,2)</f>
        <v>67.12</v>
      </c>
      <c r="K12723">
        <v>1.1599999999999999</v>
      </c>
      <c r="L12723" t="str">
        <v>Sprain et al. 2015; Fowler 2020; Husson et al. 2011; Ogg 2012</v>
      </c>
      <c r="M12723" t="s">
        <v>1588</v>
      </c>
      <c r="O12723">
        <v>0.3</v>
      </c>
      <c r="P12723" t="s">
        <v>243</v>
      </c>
      <c r="S12723">
        <v>-24.23</v>
      </c>
      <c r="T12723">
        <v>0.05</v>
      </c>
      <c r="U12723" t="s">
        <v>2295</v>
      </c>
      <c r="V12723">
        <v>1</v>
      </c>
      <c r="W12723" t="s">
        <v>2536</v>
      </c>
    </row>
    <row r="12724" spans="1:23" x14ac:dyDescent="0.3">
      <c r="A12724">
        <v>19988</v>
      </c>
      <c r="B12724" s="15" t="s">
        <v>1827</v>
      </c>
      <c r="C12724" t="str">
        <f>_xlfn.XLOOKUP($B12724, STANDARDS!$A:$A, STANDARDS!$B:$B,,0,2)</f>
        <v>Hell Creek Fm</v>
      </c>
      <c r="D12724" t="s">
        <v>1060</v>
      </c>
      <c r="E12724" t="s">
        <v>2128</v>
      </c>
      <c r="F12724">
        <v>47.612305999999997</v>
      </c>
      <c r="G12724">
        <v>-107.516209</v>
      </c>
      <c r="H12724" s="40">
        <v>3.0000000000000001E-5</v>
      </c>
      <c r="I12724" s="36" t="s">
        <v>592</v>
      </c>
      <c r="J12724" cm="1">
        <f t="array" ref="J12724:L12724">_xlfn.XLOOKUP($C12724, AGE!$A:$A,AGE!$B:$D,,0,2)</f>
        <v>67.12</v>
      </c>
      <c r="K12724">
        <v>1.1599999999999999</v>
      </c>
      <c r="L12724" t="str">
        <v>Sprain et al. 2015; Fowler 2020; Husson et al. 2011; Ogg 2012</v>
      </c>
      <c r="M12724" t="s">
        <v>1593</v>
      </c>
      <c r="O12724">
        <v>0.1</v>
      </c>
      <c r="P12724" t="s">
        <v>243</v>
      </c>
      <c r="S12724">
        <v>-24.87</v>
      </c>
      <c r="T12724">
        <v>0.05</v>
      </c>
      <c r="U12724" t="s">
        <v>2295</v>
      </c>
      <c r="V12724">
        <v>1</v>
      </c>
      <c r="W12724" t="s">
        <v>2536</v>
      </c>
    </row>
    <row r="12725" spans="1:23" x14ac:dyDescent="0.3">
      <c r="A12725">
        <v>19989</v>
      </c>
      <c r="B12725" s="15" t="s">
        <v>1827</v>
      </c>
      <c r="C12725" t="str">
        <f>_xlfn.XLOOKUP($B12725, STANDARDS!$A:$A, STANDARDS!$B:$B,,0,2)</f>
        <v>Hell Creek Fm</v>
      </c>
      <c r="D12725" t="s">
        <v>1060</v>
      </c>
      <c r="E12725" t="s">
        <v>2128</v>
      </c>
      <c r="F12725">
        <v>47.612305999999997</v>
      </c>
      <c r="G12725">
        <v>-107.51621</v>
      </c>
      <c r="H12725" s="40">
        <v>3.0000000000000001E-5</v>
      </c>
      <c r="I12725" s="36" t="s">
        <v>592</v>
      </c>
      <c r="J12725" cm="1">
        <f t="array" ref="J12725:L12725">_xlfn.XLOOKUP($C12725, AGE!$A:$A,AGE!$B:$D,,0,2)</f>
        <v>67.12</v>
      </c>
      <c r="K12725">
        <v>1.1599999999999999</v>
      </c>
      <c r="L12725" t="str">
        <v>Sprain et al. 2015; Fowler 2020; Husson et al. 2011; Ogg 2012</v>
      </c>
      <c r="M12725" t="s">
        <v>1593</v>
      </c>
      <c r="O12725">
        <v>0.1</v>
      </c>
      <c r="P12725" t="s">
        <v>243</v>
      </c>
      <c r="S12725">
        <v>-24.82</v>
      </c>
      <c r="T12725">
        <v>0.05</v>
      </c>
      <c r="U12725" t="s">
        <v>2295</v>
      </c>
      <c r="V12725">
        <v>1</v>
      </c>
      <c r="W12725" t="s">
        <v>2536</v>
      </c>
    </row>
    <row r="12726" spans="1:23" x14ac:dyDescent="0.3">
      <c r="A12726">
        <v>19990</v>
      </c>
      <c r="B12726" s="15" t="s">
        <v>1827</v>
      </c>
      <c r="C12726" t="str">
        <f>_xlfn.XLOOKUP($B12726, STANDARDS!$A:$A, STANDARDS!$B:$B,,0,2)</f>
        <v>Hell Creek Fm</v>
      </c>
      <c r="D12726" t="s">
        <v>1060</v>
      </c>
      <c r="E12726" t="s">
        <v>2128</v>
      </c>
      <c r="F12726">
        <v>47.612305999999997</v>
      </c>
      <c r="G12726">
        <v>-107.516211</v>
      </c>
      <c r="H12726" s="40">
        <v>3.0000000000000001E-5</v>
      </c>
      <c r="I12726" s="36" t="s">
        <v>592</v>
      </c>
      <c r="J12726" cm="1">
        <f t="array" ref="J12726:L12726">_xlfn.XLOOKUP($C12726, AGE!$A:$A,AGE!$B:$D,,0,2)</f>
        <v>67.12</v>
      </c>
      <c r="K12726">
        <v>1.1599999999999999</v>
      </c>
      <c r="L12726" t="str">
        <v>Sprain et al. 2015; Fowler 2020; Husson et al. 2011; Ogg 2012</v>
      </c>
      <c r="M12726" t="s">
        <v>1593</v>
      </c>
      <c r="O12726">
        <v>0.3</v>
      </c>
      <c r="P12726" t="s">
        <v>243</v>
      </c>
      <c r="S12726">
        <v>-24.47</v>
      </c>
      <c r="T12726">
        <v>0.05</v>
      </c>
      <c r="U12726" t="s">
        <v>2295</v>
      </c>
      <c r="V12726">
        <v>1</v>
      </c>
      <c r="W12726" t="s">
        <v>2536</v>
      </c>
    </row>
    <row r="12727" spans="1:23" x14ac:dyDescent="0.3">
      <c r="A12727">
        <v>19991</v>
      </c>
      <c r="B12727" s="15" t="s">
        <v>1827</v>
      </c>
      <c r="C12727" t="str">
        <f>_xlfn.XLOOKUP($B12727, STANDARDS!$A:$A, STANDARDS!$B:$B,,0,2)</f>
        <v>Hell Creek Fm</v>
      </c>
      <c r="D12727" t="s">
        <v>1060</v>
      </c>
      <c r="E12727" t="s">
        <v>2128</v>
      </c>
      <c r="F12727">
        <v>47.612305999999997</v>
      </c>
      <c r="G12727">
        <v>-107.516212</v>
      </c>
      <c r="H12727" s="40">
        <v>3.0000000000000001E-5</v>
      </c>
      <c r="I12727" s="36" t="s">
        <v>592</v>
      </c>
      <c r="J12727" cm="1">
        <f t="array" ref="J12727:L12727">_xlfn.XLOOKUP($C12727, AGE!$A:$A,AGE!$B:$D,,0,2)</f>
        <v>67.12</v>
      </c>
      <c r="K12727">
        <v>1.1599999999999999</v>
      </c>
      <c r="L12727" t="str">
        <v>Sprain et al. 2015; Fowler 2020; Husson et al. 2011; Ogg 2012</v>
      </c>
      <c r="M12727" t="s">
        <v>1593</v>
      </c>
      <c r="O12727">
        <v>0.1</v>
      </c>
      <c r="P12727" t="s">
        <v>243</v>
      </c>
      <c r="S12727">
        <v>-25.58</v>
      </c>
      <c r="T12727">
        <v>0.05</v>
      </c>
      <c r="U12727" t="s">
        <v>2295</v>
      </c>
      <c r="V12727">
        <v>1</v>
      </c>
      <c r="W12727" t="s">
        <v>2536</v>
      </c>
    </row>
    <row r="12728" spans="1:23" x14ac:dyDescent="0.3">
      <c r="A12728">
        <v>19992</v>
      </c>
      <c r="B12728" s="15" t="s">
        <v>1827</v>
      </c>
      <c r="C12728" t="str">
        <f>_xlfn.XLOOKUP($B12728, STANDARDS!$A:$A, STANDARDS!$B:$B,,0,2)</f>
        <v>Hell Creek Fm</v>
      </c>
      <c r="D12728" t="s">
        <v>1060</v>
      </c>
      <c r="E12728" t="s">
        <v>2128</v>
      </c>
      <c r="F12728">
        <v>47.612305999999997</v>
      </c>
      <c r="G12728">
        <v>-107.51621299999999</v>
      </c>
      <c r="H12728" s="40">
        <v>3.0000000000000001E-5</v>
      </c>
      <c r="I12728" s="36" t="s">
        <v>592</v>
      </c>
      <c r="J12728" cm="1">
        <f t="array" ref="J12728:L12728">_xlfn.XLOOKUP($C12728, AGE!$A:$A,AGE!$B:$D,,0,2)</f>
        <v>67.12</v>
      </c>
      <c r="K12728">
        <v>1.1599999999999999</v>
      </c>
      <c r="L12728" t="str">
        <v>Sprain et al. 2015; Fowler 2020; Husson et al. 2011; Ogg 2012</v>
      </c>
      <c r="M12728" t="s">
        <v>1593</v>
      </c>
      <c r="O12728">
        <v>0.2</v>
      </c>
      <c r="P12728" t="s">
        <v>243</v>
      </c>
      <c r="S12728">
        <v>-24.36</v>
      </c>
      <c r="T12728">
        <v>0.05</v>
      </c>
      <c r="U12728" t="s">
        <v>2295</v>
      </c>
      <c r="V12728">
        <v>1</v>
      </c>
      <c r="W12728" t="s">
        <v>2536</v>
      </c>
    </row>
    <row r="12729" spans="1:23" x14ac:dyDescent="0.3">
      <c r="A12729">
        <v>19993</v>
      </c>
      <c r="B12729" s="15" t="s">
        <v>1827</v>
      </c>
      <c r="C12729" t="str">
        <f>_xlfn.XLOOKUP($B12729, STANDARDS!$A:$A, STANDARDS!$B:$B,,0,2)</f>
        <v>Hell Creek Fm</v>
      </c>
      <c r="D12729" t="s">
        <v>1060</v>
      </c>
      <c r="E12729" t="s">
        <v>2128</v>
      </c>
      <c r="F12729">
        <v>47.612305999999997</v>
      </c>
      <c r="G12729">
        <v>-107.51621400000001</v>
      </c>
      <c r="H12729" s="40">
        <v>3.0000000000000001E-5</v>
      </c>
      <c r="I12729" s="36" t="s">
        <v>592</v>
      </c>
      <c r="J12729" cm="1">
        <f t="array" ref="J12729:L12729">_xlfn.XLOOKUP($C12729, AGE!$A:$A,AGE!$B:$D,,0,2)</f>
        <v>67.12</v>
      </c>
      <c r="K12729">
        <v>1.1599999999999999</v>
      </c>
      <c r="L12729" t="str">
        <v>Sprain et al. 2015; Fowler 2020; Husson et al. 2011; Ogg 2012</v>
      </c>
      <c r="M12729" t="s">
        <v>1593</v>
      </c>
      <c r="O12729">
        <v>0.4</v>
      </c>
      <c r="P12729" t="s">
        <v>243</v>
      </c>
      <c r="S12729">
        <v>-24.34</v>
      </c>
      <c r="T12729">
        <v>0.05</v>
      </c>
      <c r="U12729" t="s">
        <v>2295</v>
      </c>
      <c r="V12729">
        <v>1</v>
      </c>
      <c r="W12729" t="s">
        <v>2536</v>
      </c>
    </row>
    <row r="12730" spans="1:23" x14ac:dyDescent="0.3">
      <c r="A12730">
        <v>19994</v>
      </c>
      <c r="B12730" s="15" t="s">
        <v>1827</v>
      </c>
      <c r="C12730" t="str">
        <f>_xlfn.XLOOKUP($B12730, STANDARDS!$A:$A, STANDARDS!$B:$B,,0,2)</f>
        <v>Hell Creek Fm</v>
      </c>
      <c r="D12730" t="s">
        <v>1060</v>
      </c>
      <c r="E12730" t="s">
        <v>2128</v>
      </c>
      <c r="F12730">
        <v>47.612305999999997</v>
      </c>
      <c r="G12730">
        <v>-107.516215</v>
      </c>
      <c r="H12730" s="40">
        <v>3.0000000000000001E-5</v>
      </c>
      <c r="I12730" s="36" t="s">
        <v>592</v>
      </c>
      <c r="J12730" cm="1">
        <f t="array" ref="J12730:L12730">_xlfn.XLOOKUP($C12730, AGE!$A:$A,AGE!$B:$D,,0,2)</f>
        <v>67.12</v>
      </c>
      <c r="K12730">
        <v>1.1599999999999999</v>
      </c>
      <c r="L12730" t="str">
        <v>Sprain et al. 2015; Fowler 2020; Husson et al. 2011; Ogg 2012</v>
      </c>
      <c r="M12730" t="s">
        <v>1593</v>
      </c>
      <c r="O12730">
        <v>0.1</v>
      </c>
      <c r="P12730" t="s">
        <v>243</v>
      </c>
      <c r="S12730">
        <v>-24.67</v>
      </c>
      <c r="T12730">
        <v>0.05</v>
      </c>
      <c r="U12730" t="s">
        <v>2295</v>
      </c>
      <c r="V12730">
        <v>1</v>
      </c>
      <c r="W12730" t="s">
        <v>2536</v>
      </c>
    </row>
    <row r="12731" spans="1:23" x14ac:dyDescent="0.3">
      <c r="A12731">
        <v>19995</v>
      </c>
      <c r="B12731" s="15" t="s">
        <v>1827</v>
      </c>
      <c r="C12731" t="str">
        <f>_xlfn.XLOOKUP($B12731, STANDARDS!$A:$A, STANDARDS!$B:$B,,0,2)</f>
        <v>Hell Creek Fm</v>
      </c>
      <c r="D12731" t="s">
        <v>1060</v>
      </c>
      <c r="E12731" t="s">
        <v>2128</v>
      </c>
      <c r="F12731">
        <v>47.612305999999997</v>
      </c>
      <c r="G12731">
        <v>-107.516216</v>
      </c>
      <c r="H12731" s="40">
        <v>3.0000000000000001E-5</v>
      </c>
      <c r="I12731" s="36" t="s">
        <v>592</v>
      </c>
      <c r="J12731" cm="1">
        <f t="array" ref="J12731:L12731">_xlfn.XLOOKUP($C12731, AGE!$A:$A,AGE!$B:$D,,0,2)</f>
        <v>67.12</v>
      </c>
      <c r="K12731">
        <v>1.1599999999999999</v>
      </c>
      <c r="L12731" t="str">
        <v>Sprain et al. 2015; Fowler 2020; Husson et al. 2011; Ogg 2012</v>
      </c>
      <c r="M12731" t="s">
        <v>1593</v>
      </c>
      <c r="O12731">
        <v>0.1</v>
      </c>
      <c r="P12731" t="s">
        <v>243</v>
      </c>
      <c r="S12731">
        <v>-25.1</v>
      </c>
      <c r="T12731">
        <v>0.05</v>
      </c>
      <c r="U12731" t="s">
        <v>2295</v>
      </c>
      <c r="V12731">
        <v>1</v>
      </c>
      <c r="W12731" t="s">
        <v>2536</v>
      </c>
    </row>
    <row r="12732" spans="1:23" x14ac:dyDescent="0.3">
      <c r="A12732">
        <v>19996</v>
      </c>
      <c r="B12732" s="15" t="s">
        <v>1827</v>
      </c>
      <c r="C12732" t="str">
        <f>_xlfn.XLOOKUP($B12732, STANDARDS!$A:$A, STANDARDS!$B:$B,,0,2)</f>
        <v>Hell Creek Fm</v>
      </c>
      <c r="D12732" t="s">
        <v>1060</v>
      </c>
      <c r="E12732" t="s">
        <v>2128</v>
      </c>
      <c r="F12732">
        <v>47.612305999999997</v>
      </c>
      <c r="G12732">
        <v>-107.516217</v>
      </c>
      <c r="H12732" s="40">
        <v>3.0000000000000001E-5</v>
      </c>
      <c r="I12732" s="36" t="s">
        <v>592</v>
      </c>
      <c r="J12732" cm="1">
        <f t="array" ref="J12732:L12732">_xlfn.XLOOKUP($C12732, AGE!$A:$A,AGE!$B:$D,,0,2)</f>
        <v>67.12</v>
      </c>
      <c r="K12732">
        <v>1.1599999999999999</v>
      </c>
      <c r="L12732" t="str">
        <v>Sprain et al. 2015; Fowler 2020; Husson et al. 2011; Ogg 2012</v>
      </c>
      <c r="M12732" t="s">
        <v>2294</v>
      </c>
      <c r="O12732">
        <v>0.1</v>
      </c>
      <c r="P12732" t="s">
        <v>243</v>
      </c>
      <c r="S12732">
        <v>-24.36</v>
      </c>
      <c r="T12732">
        <v>0.05</v>
      </c>
      <c r="U12732" t="s">
        <v>2295</v>
      </c>
      <c r="V12732">
        <v>1</v>
      </c>
      <c r="W12732" t="s">
        <v>2536</v>
      </c>
    </row>
    <row r="12733" spans="1:23" x14ac:dyDescent="0.3">
      <c r="A12733">
        <v>19997</v>
      </c>
      <c r="B12733" s="15" t="s">
        <v>1827</v>
      </c>
      <c r="C12733" t="str">
        <f>_xlfn.XLOOKUP($B12733, STANDARDS!$A:$A, STANDARDS!$B:$B,,0,2)</f>
        <v>Hell Creek Fm</v>
      </c>
      <c r="D12733" t="s">
        <v>1060</v>
      </c>
      <c r="E12733" t="s">
        <v>2128</v>
      </c>
      <c r="F12733">
        <v>47.612305999999997</v>
      </c>
      <c r="G12733">
        <v>-107.51621799999999</v>
      </c>
      <c r="H12733" s="40">
        <v>3.0000000000000001E-5</v>
      </c>
      <c r="I12733" s="36" t="s">
        <v>592</v>
      </c>
      <c r="J12733" cm="1">
        <f t="array" ref="J12733:L12733">_xlfn.XLOOKUP($C12733, AGE!$A:$A,AGE!$B:$D,,0,2)</f>
        <v>67.12</v>
      </c>
      <c r="K12733">
        <v>1.1599999999999999</v>
      </c>
      <c r="L12733" t="str">
        <v>Sprain et al. 2015; Fowler 2020; Husson et al. 2011; Ogg 2012</v>
      </c>
      <c r="M12733" t="s">
        <v>2294</v>
      </c>
      <c r="O12733">
        <v>0.1</v>
      </c>
      <c r="P12733" t="s">
        <v>243</v>
      </c>
      <c r="S12733">
        <v>-24.15</v>
      </c>
      <c r="T12733">
        <v>0.05</v>
      </c>
      <c r="U12733" t="s">
        <v>2295</v>
      </c>
      <c r="V12733">
        <v>1</v>
      </c>
      <c r="W12733" t="s">
        <v>2536</v>
      </c>
    </row>
    <row r="12734" spans="1:23" x14ac:dyDescent="0.3">
      <c r="A12734">
        <v>19998</v>
      </c>
      <c r="B12734" s="15" t="s">
        <v>1827</v>
      </c>
      <c r="C12734" t="str">
        <f>_xlfn.XLOOKUP($B12734, STANDARDS!$A:$A, STANDARDS!$B:$B,,0,2)</f>
        <v>Hell Creek Fm</v>
      </c>
      <c r="D12734" t="s">
        <v>1060</v>
      </c>
      <c r="E12734" t="s">
        <v>2128</v>
      </c>
      <c r="F12734">
        <v>47.612305999999997</v>
      </c>
      <c r="G12734">
        <v>-107.51621900000001</v>
      </c>
      <c r="H12734" s="40">
        <v>3.0000000000000001E-5</v>
      </c>
      <c r="I12734" s="36" t="s">
        <v>592</v>
      </c>
      <c r="J12734" cm="1">
        <f t="array" ref="J12734:L12734">_xlfn.XLOOKUP($C12734, AGE!$A:$A,AGE!$B:$D,,0,2)</f>
        <v>67.12</v>
      </c>
      <c r="K12734">
        <v>1.1599999999999999</v>
      </c>
      <c r="L12734" t="str">
        <v>Sprain et al. 2015; Fowler 2020; Husson et al. 2011; Ogg 2012</v>
      </c>
      <c r="M12734" t="s">
        <v>1593</v>
      </c>
      <c r="O12734">
        <v>0.1</v>
      </c>
      <c r="P12734" t="s">
        <v>243</v>
      </c>
      <c r="S12734">
        <v>-23.94</v>
      </c>
      <c r="T12734">
        <v>0.05</v>
      </c>
      <c r="U12734" t="s">
        <v>2295</v>
      </c>
      <c r="V12734">
        <v>1</v>
      </c>
      <c r="W12734" t="s">
        <v>2536</v>
      </c>
    </row>
    <row r="12735" spans="1:23" x14ac:dyDescent="0.3">
      <c r="A12735">
        <v>19999</v>
      </c>
      <c r="B12735" s="15" t="s">
        <v>1827</v>
      </c>
      <c r="C12735" t="str">
        <f>_xlfn.XLOOKUP($B12735, STANDARDS!$A:$A, STANDARDS!$B:$B,,0,2)</f>
        <v>Hell Creek Fm</v>
      </c>
      <c r="D12735" t="s">
        <v>1060</v>
      </c>
      <c r="E12735" t="s">
        <v>2128</v>
      </c>
      <c r="F12735">
        <v>47.612305999999997</v>
      </c>
      <c r="G12735">
        <v>-107.51622</v>
      </c>
      <c r="H12735" s="40">
        <v>3.0000000000000001E-5</v>
      </c>
      <c r="I12735" s="36" t="s">
        <v>592</v>
      </c>
      <c r="J12735" cm="1">
        <f t="array" ref="J12735:L12735">_xlfn.XLOOKUP($C12735, AGE!$A:$A,AGE!$B:$D,,0,2)</f>
        <v>67.12</v>
      </c>
      <c r="K12735">
        <v>1.1599999999999999</v>
      </c>
      <c r="L12735" t="str">
        <v>Sprain et al. 2015; Fowler 2020; Husson et al. 2011; Ogg 2012</v>
      </c>
      <c r="M12735" t="s">
        <v>2294</v>
      </c>
      <c r="O12735">
        <v>0</v>
      </c>
      <c r="P12735" t="s">
        <v>243</v>
      </c>
      <c r="S12735">
        <v>-24.11</v>
      </c>
      <c r="T12735">
        <v>0.05</v>
      </c>
      <c r="U12735" t="s">
        <v>2295</v>
      </c>
      <c r="V12735">
        <v>1</v>
      </c>
      <c r="W12735" t="s">
        <v>2536</v>
      </c>
    </row>
    <row r="12736" spans="1:23" x14ac:dyDescent="0.3">
      <c r="A12736">
        <v>20000</v>
      </c>
      <c r="B12736" s="15" t="s">
        <v>1827</v>
      </c>
      <c r="C12736" t="str">
        <f>_xlfn.XLOOKUP($B12736, STANDARDS!$A:$A, STANDARDS!$B:$B,,0,2)</f>
        <v>Hell Creek Fm</v>
      </c>
      <c r="D12736" t="s">
        <v>1060</v>
      </c>
      <c r="E12736" t="s">
        <v>2128</v>
      </c>
      <c r="F12736">
        <v>47.612305999999997</v>
      </c>
      <c r="G12736">
        <v>-107.516221</v>
      </c>
      <c r="H12736" s="40">
        <v>3.0000000000000001E-5</v>
      </c>
      <c r="I12736" s="36" t="s">
        <v>592</v>
      </c>
      <c r="J12736" cm="1">
        <f t="array" ref="J12736:L12736">_xlfn.XLOOKUP($C12736, AGE!$A:$A,AGE!$B:$D,,0,2)</f>
        <v>67.12</v>
      </c>
      <c r="K12736">
        <v>1.1599999999999999</v>
      </c>
      <c r="L12736" t="str">
        <v>Sprain et al. 2015; Fowler 2020; Husson et al. 2011; Ogg 2012</v>
      </c>
      <c r="M12736" t="s">
        <v>2294</v>
      </c>
      <c r="O12736">
        <v>0.1</v>
      </c>
      <c r="P12736" t="s">
        <v>243</v>
      </c>
      <c r="S12736">
        <v>-24.12</v>
      </c>
      <c r="T12736">
        <v>0.05</v>
      </c>
      <c r="U12736" t="s">
        <v>2295</v>
      </c>
      <c r="V12736">
        <v>1</v>
      </c>
      <c r="W12736" t="s">
        <v>2536</v>
      </c>
    </row>
    <row r="12737" spans="1:23" x14ac:dyDescent="0.3">
      <c r="A12737">
        <v>20001</v>
      </c>
      <c r="B12737" s="15" t="s">
        <v>1827</v>
      </c>
      <c r="C12737" t="str">
        <f>_xlfn.XLOOKUP($B12737, STANDARDS!$A:$A, STANDARDS!$B:$B,,0,2)</f>
        <v>Hell Creek Fm</v>
      </c>
      <c r="D12737" t="s">
        <v>1060</v>
      </c>
      <c r="E12737" t="s">
        <v>2128</v>
      </c>
      <c r="F12737">
        <v>47.612305999999997</v>
      </c>
      <c r="G12737">
        <v>-107.516222</v>
      </c>
      <c r="H12737" s="40">
        <v>3.0000000000000001E-5</v>
      </c>
      <c r="I12737" s="36" t="s">
        <v>592</v>
      </c>
      <c r="J12737" cm="1">
        <f t="array" ref="J12737:L12737">_xlfn.XLOOKUP($C12737, AGE!$A:$A,AGE!$B:$D,,0,2)</f>
        <v>67.12</v>
      </c>
      <c r="K12737">
        <v>1.1599999999999999</v>
      </c>
      <c r="L12737" t="str">
        <v>Sprain et al. 2015; Fowler 2020; Husson et al. 2011; Ogg 2012</v>
      </c>
      <c r="M12737" t="s">
        <v>2294</v>
      </c>
      <c r="O12737">
        <v>0.1</v>
      </c>
      <c r="P12737" t="s">
        <v>243</v>
      </c>
      <c r="S12737">
        <v>-24.16</v>
      </c>
      <c r="T12737">
        <v>0.05</v>
      </c>
      <c r="U12737" t="s">
        <v>2295</v>
      </c>
      <c r="V12737">
        <v>1</v>
      </c>
      <c r="W12737" t="s">
        <v>2536</v>
      </c>
    </row>
    <row r="12738" spans="1:23" x14ac:dyDescent="0.3">
      <c r="A12738">
        <v>20002</v>
      </c>
      <c r="B12738" s="15" t="s">
        <v>1827</v>
      </c>
      <c r="C12738" t="str">
        <f>_xlfn.XLOOKUP($B12738, STANDARDS!$A:$A, STANDARDS!$B:$B,,0,2)</f>
        <v>Hell Creek Fm</v>
      </c>
      <c r="D12738" t="s">
        <v>1060</v>
      </c>
      <c r="E12738" t="s">
        <v>2128</v>
      </c>
      <c r="F12738">
        <v>47.612305999999997</v>
      </c>
      <c r="G12738">
        <v>-107.516223</v>
      </c>
      <c r="H12738" s="40">
        <v>3.0000000000000001E-5</v>
      </c>
      <c r="I12738" s="36" t="s">
        <v>592</v>
      </c>
      <c r="J12738" cm="1">
        <f t="array" ref="J12738:L12738">_xlfn.XLOOKUP($C12738, AGE!$A:$A,AGE!$B:$D,,0,2)</f>
        <v>67.12</v>
      </c>
      <c r="K12738">
        <v>1.1599999999999999</v>
      </c>
      <c r="L12738" t="str">
        <v>Sprain et al. 2015; Fowler 2020; Husson et al. 2011; Ogg 2012</v>
      </c>
      <c r="M12738" t="s">
        <v>2294</v>
      </c>
      <c r="O12738">
        <v>0.1</v>
      </c>
      <c r="P12738" t="s">
        <v>243</v>
      </c>
      <c r="S12738">
        <v>-23.86</v>
      </c>
      <c r="T12738">
        <v>0.05</v>
      </c>
      <c r="U12738" t="s">
        <v>2295</v>
      </c>
      <c r="V12738">
        <v>1</v>
      </c>
      <c r="W12738" t="s">
        <v>2536</v>
      </c>
    </row>
    <row r="12739" spans="1:23" x14ac:dyDescent="0.3">
      <c r="A12739">
        <v>20003</v>
      </c>
      <c r="B12739" s="15" t="s">
        <v>1827</v>
      </c>
      <c r="C12739" t="str">
        <f>_xlfn.XLOOKUP($B12739, STANDARDS!$A:$A, STANDARDS!$B:$B,,0,2)</f>
        <v>Hell Creek Fm</v>
      </c>
      <c r="D12739" t="s">
        <v>1060</v>
      </c>
      <c r="E12739" t="s">
        <v>2128</v>
      </c>
      <c r="F12739">
        <v>47.612305999999997</v>
      </c>
      <c r="G12739">
        <v>-107.51622399999999</v>
      </c>
      <c r="H12739" s="40">
        <v>3.0000000000000001E-5</v>
      </c>
      <c r="I12739" s="36" t="s">
        <v>592</v>
      </c>
      <c r="J12739" cm="1">
        <f t="array" ref="J12739:L12739">_xlfn.XLOOKUP($C12739, AGE!$A:$A,AGE!$B:$D,,0,2)</f>
        <v>67.12</v>
      </c>
      <c r="K12739">
        <v>1.1599999999999999</v>
      </c>
      <c r="L12739" t="str">
        <v>Sprain et al. 2015; Fowler 2020; Husson et al. 2011; Ogg 2012</v>
      </c>
      <c r="M12739" t="s">
        <v>2294</v>
      </c>
      <c r="O12739">
        <v>0.1</v>
      </c>
      <c r="P12739" t="s">
        <v>243</v>
      </c>
      <c r="S12739">
        <v>-23.8</v>
      </c>
      <c r="T12739">
        <v>0.05</v>
      </c>
      <c r="U12739" t="s">
        <v>2295</v>
      </c>
      <c r="V12739">
        <v>1</v>
      </c>
      <c r="W12739" t="s">
        <v>2536</v>
      </c>
    </row>
    <row r="12740" spans="1:23" x14ac:dyDescent="0.3">
      <c r="A12740">
        <v>20004</v>
      </c>
      <c r="B12740" s="15" t="s">
        <v>1827</v>
      </c>
      <c r="C12740" t="str">
        <f>_xlfn.XLOOKUP($B12740, STANDARDS!$A:$A, STANDARDS!$B:$B,,0,2)</f>
        <v>Hell Creek Fm</v>
      </c>
      <c r="D12740" t="s">
        <v>1060</v>
      </c>
      <c r="E12740" t="s">
        <v>2128</v>
      </c>
      <c r="F12740">
        <v>47.612305999999997</v>
      </c>
      <c r="G12740">
        <v>-107.51622500000001</v>
      </c>
      <c r="H12740" s="40">
        <v>3.0000000000000001E-5</v>
      </c>
      <c r="I12740" s="36" t="s">
        <v>592</v>
      </c>
      <c r="J12740" cm="1">
        <f t="array" ref="J12740:L12740">_xlfn.XLOOKUP($C12740, AGE!$A:$A,AGE!$B:$D,,0,2)</f>
        <v>67.12</v>
      </c>
      <c r="K12740">
        <v>1.1599999999999999</v>
      </c>
      <c r="L12740" t="str">
        <v>Sprain et al. 2015; Fowler 2020; Husson et al. 2011; Ogg 2012</v>
      </c>
      <c r="M12740" t="s">
        <v>1588</v>
      </c>
      <c r="O12740">
        <v>0.1</v>
      </c>
      <c r="P12740" t="s">
        <v>243</v>
      </c>
      <c r="S12740">
        <v>-23.97</v>
      </c>
      <c r="T12740">
        <v>0.05</v>
      </c>
      <c r="U12740" t="s">
        <v>2295</v>
      </c>
      <c r="V12740">
        <v>1</v>
      </c>
      <c r="W12740" t="s">
        <v>2536</v>
      </c>
    </row>
    <row r="12741" spans="1:23" x14ac:dyDescent="0.3">
      <c r="A12741">
        <v>20005</v>
      </c>
      <c r="B12741" s="15" t="s">
        <v>1827</v>
      </c>
      <c r="C12741" t="str">
        <f>_xlfn.XLOOKUP($B12741, STANDARDS!$A:$A, STANDARDS!$B:$B,,0,2)</f>
        <v>Hell Creek Fm</v>
      </c>
      <c r="D12741" t="s">
        <v>1060</v>
      </c>
      <c r="E12741" t="s">
        <v>2128</v>
      </c>
      <c r="F12741">
        <v>47.612305999999997</v>
      </c>
      <c r="G12741">
        <v>-107.516226</v>
      </c>
      <c r="H12741" s="40">
        <v>3.0000000000000001E-5</v>
      </c>
      <c r="I12741" s="36" t="s">
        <v>592</v>
      </c>
      <c r="J12741" cm="1">
        <f t="array" ref="J12741:L12741">_xlfn.XLOOKUP($C12741, AGE!$A:$A,AGE!$B:$D,,0,2)</f>
        <v>67.12</v>
      </c>
      <c r="K12741">
        <v>1.1599999999999999</v>
      </c>
      <c r="L12741" t="str">
        <v>Sprain et al. 2015; Fowler 2020; Husson et al. 2011; Ogg 2012</v>
      </c>
      <c r="M12741" t="s">
        <v>1588</v>
      </c>
      <c r="O12741">
        <v>0.1</v>
      </c>
      <c r="P12741" t="s">
        <v>243</v>
      </c>
      <c r="S12741">
        <v>-24</v>
      </c>
      <c r="T12741">
        <v>0.05</v>
      </c>
      <c r="U12741" t="s">
        <v>2295</v>
      </c>
      <c r="V12741">
        <v>1</v>
      </c>
      <c r="W12741" t="s">
        <v>2536</v>
      </c>
    </row>
    <row r="12742" spans="1:23" x14ac:dyDescent="0.3">
      <c r="A12742">
        <v>20006</v>
      </c>
      <c r="B12742" s="15" t="s">
        <v>1827</v>
      </c>
      <c r="C12742" t="str">
        <f>_xlfn.XLOOKUP($B12742, STANDARDS!$A:$A, STANDARDS!$B:$B,,0,2)</f>
        <v>Hell Creek Fm</v>
      </c>
      <c r="D12742" t="s">
        <v>1060</v>
      </c>
      <c r="E12742" t="s">
        <v>2128</v>
      </c>
      <c r="F12742">
        <v>47.612305999999997</v>
      </c>
      <c r="G12742">
        <v>-107.516227</v>
      </c>
      <c r="H12742" s="40">
        <v>3.0000000000000001E-5</v>
      </c>
      <c r="I12742" s="36" t="s">
        <v>592</v>
      </c>
      <c r="J12742" cm="1">
        <f t="array" ref="J12742:L12742">_xlfn.XLOOKUP($C12742, AGE!$A:$A,AGE!$B:$D,,0,2)</f>
        <v>67.12</v>
      </c>
      <c r="K12742">
        <v>1.1599999999999999</v>
      </c>
      <c r="L12742" t="str">
        <v>Sprain et al. 2015; Fowler 2020; Husson et al. 2011; Ogg 2012</v>
      </c>
      <c r="M12742" t="s">
        <v>1588</v>
      </c>
      <c r="O12742">
        <v>0.2</v>
      </c>
      <c r="P12742" t="s">
        <v>243</v>
      </c>
      <c r="S12742">
        <v>-24.23</v>
      </c>
      <c r="T12742">
        <v>0.05</v>
      </c>
      <c r="U12742" t="s">
        <v>2295</v>
      </c>
      <c r="V12742">
        <v>1</v>
      </c>
      <c r="W12742" t="s">
        <v>2536</v>
      </c>
    </row>
    <row r="12743" spans="1:23" x14ac:dyDescent="0.3">
      <c r="A12743">
        <v>20007</v>
      </c>
      <c r="B12743" s="15" t="s">
        <v>1827</v>
      </c>
      <c r="C12743" t="str">
        <f>_xlfn.XLOOKUP($B12743, STANDARDS!$A:$A, STANDARDS!$B:$B,,0,2)</f>
        <v>Hell Creek Fm</v>
      </c>
      <c r="D12743" t="s">
        <v>1060</v>
      </c>
      <c r="E12743" t="s">
        <v>2128</v>
      </c>
      <c r="F12743">
        <v>47.612305999999997</v>
      </c>
      <c r="G12743">
        <v>-107.516228</v>
      </c>
      <c r="H12743" s="40">
        <v>3.0000000000000001E-5</v>
      </c>
      <c r="I12743" s="36" t="s">
        <v>592</v>
      </c>
      <c r="J12743" cm="1">
        <f t="array" ref="J12743:L12743">_xlfn.XLOOKUP($C12743, AGE!$A:$A,AGE!$B:$D,,0,2)</f>
        <v>67.12</v>
      </c>
      <c r="K12743">
        <v>1.1599999999999999</v>
      </c>
      <c r="L12743" t="str">
        <v>Sprain et al. 2015; Fowler 2020; Husson et al. 2011; Ogg 2012</v>
      </c>
      <c r="M12743" t="s">
        <v>1588</v>
      </c>
      <c r="O12743">
        <v>0.3</v>
      </c>
      <c r="P12743" t="s">
        <v>243</v>
      </c>
      <c r="S12743">
        <v>-24.02</v>
      </c>
      <c r="T12743">
        <v>0.05</v>
      </c>
      <c r="U12743" t="s">
        <v>2295</v>
      </c>
      <c r="V12743">
        <v>1</v>
      </c>
      <c r="W12743" t="s">
        <v>2536</v>
      </c>
    </row>
    <row r="12744" spans="1:23" x14ac:dyDescent="0.3">
      <c r="A12744">
        <v>20008</v>
      </c>
      <c r="B12744" s="15" t="s">
        <v>1827</v>
      </c>
      <c r="C12744" t="str">
        <f>_xlfn.XLOOKUP($B12744, STANDARDS!$A:$A, STANDARDS!$B:$B,,0,2)</f>
        <v>Hell Creek Fm</v>
      </c>
      <c r="D12744" t="s">
        <v>1060</v>
      </c>
      <c r="E12744" t="s">
        <v>2128</v>
      </c>
      <c r="F12744">
        <v>47.612305999999997</v>
      </c>
      <c r="G12744">
        <v>-107.516229</v>
      </c>
      <c r="H12744" s="40">
        <v>3.0000000000000001E-5</v>
      </c>
      <c r="I12744" s="36" t="s">
        <v>592</v>
      </c>
      <c r="J12744" cm="1">
        <f t="array" ref="J12744:L12744">_xlfn.XLOOKUP($C12744, AGE!$A:$A,AGE!$B:$D,,0,2)</f>
        <v>67.12</v>
      </c>
      <c r="K12744">
        <v>1.1599999999999999</v>
      </c>
      <c r="L12744" t="str">
        <v>Sprain et al. 2015; Fowler 2020; Husson et al. 2011; Ogg 2012</v>
      </c>
      <c r="M12744" t="s">
        <v>1588</v>
      </c>
      <c r="O12744">
        <v>0.2</v>
      </c>
      <c r="P12744" t="s">
        <v>243</v>
      </c>
      <c r="S12744">
        <v>-24.21</v>
      </c>
      <c r="T12744">
        <v>0.05</v>
      </c>
      <c r="U12744" t="s">
        <v>2295</v>
      </c>
      <c r="V12744">
        <v>1</v>
      </c>
      <c r="W12744" t="s">
        <v>2536</v>
      </c>
    </row>
    <row r="12745" spans="1:23" x14ac:dyDescent="0.3">
      <c r="A12745">
        <v>20009</v>
      </c>
      <c r="B12745" s="15" t="s">
        <v>1827</v>
      </c>
      <c r="C12745" t="str">
        <f>_xlfn.XLOOKUP($B12745, STANDARDS!$A:$A, STANDARDS!$B:$B,,0,2)</f>
        <v>Hell Creek Fm</v>
      </c>
      <c r="D12745" t="s">
        <v>1060</v>
      </c>
      <c r="E12745" t="s">
        <v>2128</v>
      </c>
      <c r="F12745">
        <v>47.612305999999997</v>
      </c>
      <c r="G12745">
        <v>-107.51622999999999</v>
      </c>
      <c r="H12745" s="40">
        <v>3.0000000000000001E-5</v>
      </c>
      <c r="I12745" s="36" t="s">
        <v>592</v>
      </c>
      <c r="J12745" cm="1">
        <f t="array" ref="J12745:L12745">_xlfn.XLOOKUP($C12745, AGE!$A:$A,AGE!$B:$D,,0,2)</f>
        <v>67.12</v>
      </c>
      <c r="K12745">
        <v>1.1599999999999999</v>
      </c>
      <c r="L12745" t="str">
        <v>Sprain et al. 2015; Fowler 2020; Husson et al. 2011; Ogg 2012</v>
      </c>
      <c r="M12745" t="s">
        <v>1588</v>
      </c>
      <c r="O12745">
        <v>0.2</v>
      </c>
      <c r="P12745" t="s">
        <v>243</v>
      </c>
      <c r="S12745">
        <v>-24.51</v>
      </c>
      <c r="T12745">
        <v>0.05</v>
      </c>
      <c r="U12745" t="s">
        <v>2295</v>
      </c>
      <c r="V12745">
        <v>1</v>
      </c>
      <c r="W12745" t="s">
        <v>2536</v>
      </c>
    </row>
    <row r="12746" spans="1:23" x14ac:dyDescent="0.3">
      <c r="A12746">
        <v>20010</v>
      </c>
      <c r="B12746" s="15" t="s">
        <v>1827</v>
      </c>
      <c r="C12746" t="str">
        <f>_xlfn.XLOOKUP($B12746, STANDARDS!$A:$A, STANDARDS!$B:$B,,0,2)</f>
        <v>Hell Creek Fm</v>
      </c>
      <c r="D12746" t="s">
        <v>1060</v>
      </c>
      <c r="E12746" t="s">
        <v>2128</v>
      </c>
      <c r="F12746">
        <v>47.612305999999997</v>
      </c>
      <c r="G12746">
        <v>-107.516231</v>
      </c>
      <c r="H12746" s="40">
        <v>3.0000000000000001E-5</v>
      </c>
      <c r="I12746" s="36" t="s">
        <v>592</v>
      </c>
      <c r="J12746" cm="1">
        <f t="array" ref="J12746:L12746">_xlfn.XLOOKUP($C12746, AGE!$A:$A,AGE!$B:$D,,0,2)</f>
        <v>67.12</v>
      </c>
      <c r="K12746">
        <v>1.1599999999999999</v>
      </c>
      <c r="L12746" t="str">
        <v>Sprain et al. 2015; Fowler 2020; Husson et al. 2011; Ogg 2012</v>
      </c>
      <c r="M12746" t="s">
        <v>1593</v>
      </c>
      <c r="O12746">
        <v>0.2</v>
      </c>
      <c r="P12746" t="s">
        <v>243</v>
      </c>
      <c r="S12746">
        <v>-24.19</v>
      </c>
      <c r="T12746">
        <v>0.05</v>
      </c>
      <c r="U12746" t="s">
        <v>2295</v>
      </c>
      <c r="V12746">
        <v>1</v>
      </c>
      <c r="W12746" t="s">
        <v>2536</v>
      </c>
    </row>
    <row r="12747" spans="1:23" x14ac:dyDescent="0.3">
      <c r="A12747">
        <v>20011</v>
      </c>
      <c r="B12747" s="15" t="s">
        <v>1827</v>
      </c>
      <c r="C12747" t="str">
        <f>_xlfn.XLOOKUP($B12747, STANDARDS!$A:$A, STANDARDS!$B:$B,,0,2)</f>
        <v>Hell Creek Fm</v>
      </c>
      <c r="D12747" t="s">
        <v>1060</v>
      </c>
      <c r="E12747" t="s">
        <v>2128</v>
      </c>
      <c r="F12747">
        <v>47.612305999999997</v>
      </c>
      <c r="G12747">
        <v>-107.516232</v>
      </c>
      <c r="H12747" s="40">
        <v>3.0000000000000001E-5</v>
      </c>
      <c r="I12747" s="36" t="s">
        <v>592</v>
      </c>
      <c r="J12747" cm="1">
        <f t="array" ref="J12747:L12747">_xlfn.XLOOKUP($C12747, AGE!$A:$A,AGE!$B:$D,,0,2)</f>
        <v>67.12</v>
      </c>
      <c r="K12747">
        <v>1.1599999999999999</v>
      </c>
      <c r="L12747" t="str">
        <v>Sprain et al. 2015; Fowler 2020; Husson et al. 2011; Ogg 2012</v>
      </c>
      <c r="M12747" t="s">
        <v>1593</v>
      </c>
      <c r="O12747">
        <v>0.3</v>
      </c>
      <c r="P12747" t="s">
        <v>243</v>
      </c>
      <c r="S12747">
        <v>-24.2</v>
      </c>
      <c r="T12747">
        <v>0.05</v>
      </c>
      <c r="U12747" t="s">
        <v>2295</v>
      </c>
      <c r="V12747">
        <v>1</v>
      </c>
      <c r="W12747" t="s">
        <v>2536</v>
      </c>
    </row>
    <row r="12748" spans="1:23" x14ac:dyDescent="0.3">
      <c r="A12748">
        <v>20012</v>
      </c>
      <c r="B12748" s="15" t="s">
        <v>1827</v>
      </c>
      <c r="C12748" t="str">
        <f>_xlfn.XLOOKUP($B12748, STANDARDS!$A:$A, STANDARDS!$B:$B,,0,2)</f>
        <v>Hell Creek Fm</v>
      </c>
      <c r="D12748" t="s">
        <v>1060</v>
      </c>
      <c r="E12748" t="s">
        <v>2128</v>
      </c>
      <c r="F12748">
        <v>47.612305999999997</v>
      </c>
      <c r="G12748">
        <v>-107.516233</v>
      </c>
      <c r="H12748" s="40">
        <v>3.0000000000000001E-5</v>
      </c>
      <c r="I12748" s="36" t="s">
        <v>592</v>
      </c>
      <c r="J12748" cm="1">
        <f t="array" ref="J12748:L12748">_xlfn.XLOOKUP($C12748, AGE!$A:$A,AGE!$B:$D,,0,2)</f>
        <v>67.12</v>
      </c>
      <c r="K12748">
        <v>1.1599999999999999</v>
      </c>
      <c r="L12748" t="str">
        <v>Sprain et al. 2015; Fowler 2020; Husson et al. 2011; Ogg 2012</v>
      </c>
      <c r="M12748" t="s">
        <v>1593</v>
      </c>
      <c r="O12748">
        <v>0.4</v>
      </c>
      <c r="P12748" t="s">
        <v>243</v>
      </c>
      <c r="S12748">
        <v>-24.45</v>
      </c>
      <c r="T12748">
        <v>0.05</v>
      </c>
      <c r="U12748" t="s">
        <v>2295</v>
      </c>
      <c r="V12748">
        <v>1</v>
      </c>
      <c r="W12748" t="s">
        <v>2536</v>
      </c>
    </row>
    <row r="12749" spans="1:23" x14ac:dyDescent="0.3">
      <c r="A12749">
        <v>20013</v>
      </c>
      <c r="B12749" s="15" t="s">
        <v>1827</v>
      </c>
      <c r="C12749" t="str">
        <f>_xlfn.XLOOKUP($B12749, STANDARDS!$A:$A, STANDARDS!$B:$B,,0,2)</f>
        <v>Hell Creek Fm</v>
      </c>
      <c r="D12749" t="s">
        <v>1060</v>
      </c>
      <c r="E12749" t="s">
        <v>2128</v>
      </c>
      <c r="F12749">
        <v>47.612305999999997</v>
      </c>
      <c r="G12749">
        <v>-107.516234</v>
      </c>
      <c r="H12749" s="40">
        <v>3.0000000000000001E-5</v>
      </c>
      <c r="I12749" s="36" t="s">
        <v>592</v>
      </c>
      <c r="J12749" cm="1">
        <f t="array" ref="J12749:L12749">_xlfn.XLOOKUP($C12749, AGE!$A:$A,AGE!$B:$D,,0,2)</f>
        <v>67.12</v>
      </c>
      <c r="K12749">
        <v>1.1599999999999999</v>
      </c>
      <c r="L12749" t="str">
        <v>Sprain et al. 2015; Fowler 2020; Husson et al. 2011; Ogg 2012</v>
      </c>
      <c r="M12749" t="s">
        <v>1593</v>
      </c>
      <c r="O12749">
        <v>0.4</v>
      </c>
      <c r="P12749" t="s">
        <v>243</v>
      </c>
      <c r="S12749">
        <v>-24.53</v>
      </c>
      <c r="T12749">
        <v>0.05</v>
      </c>
      <c r="U12749" t="s">
        <v>2295</v>
      </c>
      <c r="V12749">
        <v>1</v>
      </c>
      <c r="W12749" t="s">
        <v>2536</v>
      </c>
    </row>
    <row r="12750" spans="1:23" x14ac:dyDescent="0.3">
      <c r="A12750">
        <v>20014</v>
      </c>
      <c r="B12750" s="15" t="s">
        <v>1827</v>
      </c>
      <c r="C12750" t="str">
        <f>_xlfn.XLOOKUP($B12750, STANDARDS!$A:$A, STANDARDS!$B:$B,,0,2)</f>
        <v>Hell Creek Fm</v>
      </c>
      <c r="D12750" t="s">
        <v>1060</v>
      </c>
      <c r="E12750" t="s">
        <v>2128</v>
      </c>
      <c r="F12750">
        <v>47.612305999999997</v>
      </c>
      <c r="G12750">
        <v>-107.51623499999999</v>
      </c>
      <c r="H12750" s="40">
        <v>3.0000000000000001E-5</v>
      </c>
      <c r="I12750" s="36" t="s">
        <v>592</v>
      </c>
      <c r="J12750" cm="1">
        <f t="array" ref="J12750:L12750">_xlfn.XLOOKUP($C12750, AGE!$A:$A,AGE!$B:$D,,0,2)</f>
        <v>67.12</v>
      </c>
      <c r="K12750">
        <v>1.1599999999999999</v>
      </c>
      <c r="L12750" t="str">
        <v>Sprain et al. 2015; Fowler 2020; Husson et al. 2011; Ogg 2012</v>
      </c>
      <c r="M12750" t="s">
        <v>1593</v>
      </c>
      <c r="O12750">
        <v>0.5</v>
      </c>
      <c r="P12750" t="s">
        <v>243</v>
      </c>
      <c r="S12750">
        <v>-24.76</v>
      </c>
      <c r="T12750">
        <v>0.05</v>
      </c>
      <c r="U12750" t="s">
        <v>2295</v>
      </c>
      <c r="V12750">
        <v>1</v>
      </c>
      <c r="W12750" t="s">
        <v>2536</v>
      </c>
    </row>
    <row r="12751" spans="1:23" x14ac:dyDescent="0.3">
      <c r="A12751">
        <v>20015</v>
      </c>
      <c r="B12751" s="15" t="s">
        <v>1827</v>
      </c>
      <c r="C12751" t="str">
        <f>_xlfn.XLOOKUP($B12751, STANDARDS!$A:$A, STANDARDS!$B:$B,,0,2)</f>
        <v>Hell Creek Fm</v>
      </c>
      <c r="D12751" t="s">
        <v>1060</v>
      </c>
      <c r="E12751" t="s">
        <v>2128</v>
      </c>
      <c r="F12751">
        <v>47.612305999999997</v>
      </c>
      <c r="G12751">
        <v>-107.51623600000001</v>
      </c>
      <c r="H12751" s="40">
        <v>3.0000000000000001E-5</v>
      </c>
      <c r="I12751" s="36" t="s">
        <v>592</v>
      </c>
      <c r="J12751" cm="1">
        <f t="array" ref="J12751:L12751">_xlfn.XLOOKUP($C12751, AGE!$A:$A,AGE!$B:$D,,0,2)</f>
        <v>67.12</v>
      </c>
      <c r="K12751">
        <v>1.1599999999999999</v>
      </c>
      <c r="L12751" t="str">
        <v>Sprain et al. 2015; Fowler 2020; Husson et al. 2011; Ogg 2012</v>
      </c>
      <c r="M12751" t="s">
        <v>1593</v>
      </c>
      <c r="O12751">
        <v>0.4</v>
      </c>
      <c r="P12751" t="s">
        <v>243</v>
      </c>
      <c r="S12751">
        <v>-24.78</v>
      </c>
      <c r="T12751">
        <v>0.05</v>
      </c>
      <c r="U12751" t="s">
        <v>2295</v>
      </c>
      <c r="V12751">
        <v>1</v>
      </c>
      <c r="W12751" t="s">
        <v>2536</v>
      </c>
    </row>
    <row r="12752" spans="1:23" x14ac:dyDescent="0.3">
      <c r="A12752">
        <v>20016</v>
      </c>
      <c r="B12752" s="15" t="s">
        <v>1827</v>
      </c>
      <c r="C12752" t="str">
        <f>_xlfn.XLOOKUP($B12752, STANDARDS!$A:$A, STANDARDS!$B:$B,,0,2)</f>
        <v>Hell Creek Fm</v>
      </c>
      <c r="D12752" t="s">
        <v>1060</v>
      </c>
      <c r="E12752" t="s">
        <v>2128</v>
      </c>
      <c r="F12752">
        <v>47.612305999999997</v>
      </c>
      <c r="G12752">
        <v>-107.516237</v>
      </c>
      <c r="H12752" s="40">
        <v>3.0000000000000001E-5</v>
      </c>
      <c r="I12752" s="36" t="s">
        <v>592</v>
      </c>
      <c r="J12752" cm="1">
        <f t="array" ref="J12752:L12752">_xlfn.XLOOKUP($C12752, AGE!$A:$A,AGE!$B:$D,,0,2)</f>
        <v>67.12</v>
      </c>
      <c r="K12752">
        <v>1.1599999999999999</v>
      </c>
      <c r="L12752" t="str">
        <v>Sprain et al. 2015; Fowler 2020; Husson et al. 2011; Ogg 2012</v>
      </c>
      <c r="M12752" t="s">
        <v>1593</v>
      </c>
      <c r="O12752">
        <v>0.3</v>
      </c>
      <c r="P12752" t="s">
        <v>243</v>
      </c>
      <c r="S12752">
        <v>-24.5</v>
      </c>
      <c r="T12752">
        <v>0.05</v>
      </c>
      <c r="U12752" t="s">
        <v>2295</v>
      </c>
      <c r="V12752">
        <v>1</v>
      </c>
      <c r="W12752" t="s">
        <v>2536</v>
      </c>
    </row>
    <row r="12753" spans="1:23" x14ac:dyDescent="0.3">
      <c r="A12753">
        <v>20017</v>
      </c>
      <c r="B12753" s="15" t="s">
        <v>1827</v>
      </c>
      <c r="C12753" t="str">
        <f>_xlfn.XLOOKUP($B12753, STANDARDS!$A:$A, STANDARDS!$B:$B,,0,2)</f>
        <v>Hell Creek Fm</v>
      </c>
      <c r="D12753" t="s">
        <v>1060</v>
      </c>
      <c r="E12753" t="s">
        <v>2128</v>
      </c>
      <c r="F12753">
        <v>47.612305999999997</v>
      </c>
      <c r="G12753">
        <v>-107.516238</v>
      </c>
      <c r="H12753" s="40">
        <v>3.0000000000000001E-5</v>
      </c>
      <c r="I12753" s="36" t="s">
        <v>592</v>
      </c>
      <c r="J12753" cm="1">
        <f t="array" ref="J12753:L12753">_xlfn.XLOOKUP($C12753, AGE!$A:$A,AGE!$B:$D,,0,2)</f>
        <v>67.12</v>
      </c>
      <c r="K12753">
        <v>1.1599999999999999</v>
      </c>
      <c r="L12753" t="str">
        <v>Sprain et al. 2015; Fowler 2020; Husson et al. 2011; Ogg 2012</v>
      </c>
      <c r="M12753" t="s">
        <v>1593</v>
      </c>
      <c r="O12753">
        <v>0.1</v>
      </c>
      <c r="P12753" t="s">
        <v>243</v>
      </c>
      <c r="S12753">
        <v>-25.62</v>
      </c>
      <c r="T12753">
        <v>0.05</v>
      </c>
      <c r="U12753" t="s">
        <v>2295</v>
      </c>
      <c r="V12753">
        <v>1</v>
      </c>
      <c r="W12753" t="s">
        <v>2536</v>
      </c>
    </row>
    <row r="12754" spans="1:23" x14ac:dyDescent="0.3">
      <c r="A12754">
        <v>20018</v>
      </c>
      <c r="B12754" s="15" t="s">
        <v>1827</v>
      </c>
      <c r="C12754" t="str">
        <f>_xlfn.XLOOKUP($B12754, STANDARDS!$A:$A, STANDARDS!$B:$B,,0,2)</f>
        <v>Hell Creek Fm</v>
      </c>
      <c r="D12754" t="s">
        <v>1060</v>
      </c>
      <c r="E12754" t="s">
        <v>2128</v>
      </c>
      <c r="F12754">
        <v>47.612305999999997</v>
      </c>
      <c r="G12754">
        <v>-107.516239</v>
      </c>
      <c r="H12754" s="40">
        <v>3.0000000000000001E-5</v>
      </c>
      <c r="I12754" s="36" t="s">
        <v>592</v>
      </c>
      <c r="J12754" cm="1">
        <f t="array" ref="J12754:L12754">_xlfn.XLOOKUP($C12754, AGE!$A:$A,AGE!$B:$D,,0,2)</f>
        <v>67.12</v>
      </c>
      <c r="K12754">
        <v>1.1599999999999999</v>
      </c>
      <c r="L12754" t="str">
        <v>Sprain et al. 2015; Fowler 2020; Husson et al. 2011; Ogg 2012</v>
      </c>
      <c r="M12754" t="s">
        <v>1593</v>
      </c>
      <c r="O12754">
        <v>0.2</v>
      </c>
      <c r="P12754" t="s">
        <v>243</v>
      </c>
      <c r="S12754">
        <v>-24.56</v>
      </c>
      <c r="T12754">
        <v>0.05</v>
      </c>
      <c r="U12754" t="s">
        <v>2295</v>
      </c>
      <c r="V12754">
        <v>1</v>
      </c>
      <c r="W12754" t="s">
        <v>2536</v>
      </c>
    </row>
    <row r="12755" spans="1:23" x14ac:dyDescent="0.3">
      <c r="A12755">
        <v>20019</v>
      </c>
      <c r="B12755" s="15" t="s">
        <v>1827</v>
      </c>
      <c r="C12755" t="str">
        <f>_xlfn.XLOOKUP($B12755, STANDARDS!$A:$A, STANDARDS!$B:$B,,0,2)</f>
        <v>Hell Creek Fm</v>
      </c>
      <c r="D12755" t="s">
        <v>1060</v>
      </c>
      <c r="E12755" t="s">
        <v>2128</v>
      </c>
      <c r="F12755">
        <v>47.612305999999997</v>
      </c>
      <c r="G12755">
        <v>-107.51624</v>
      </c>
      <c r="H12755" s="40">
        <v>3.0000000000000001E-5</v>
      </c>
      <c r="I12755" s="36" t="s">
        <v>592</v>
      </c>
      <c r="J12755" cm="1">
        <f t="array" ref="J12755:L12755">_xlfn.XLOOKUP($C12755, AGE!$A:$A,AGE!$B:$D,,0,2)</f>
        <v>67.12</v>
      </c>
      <c r="K12755">
        <v>1.1599999999999999</v>
      </c>
      <c r="L12755" t="str">
        <v>Sprain et al. 2015; Fowler 2020; Husson et al. 2011; Ogg 2012</v>
      </c>
      <c r="M12755" t="s">
        <v>1593</v>
      </c>
      <c r="O12755">
        <v>0.5</v>
      </c>
      <c r="P12755" t="s">
        <v>243</v>
      </c>
      <c r="S12755">
        <v>-24.48</v>
      </c>
      <c r="T12755">
        <v>0.05</v>
      </c>
      <c r="U12755" t="s">
        <v>2295</v>
      </c>
      <c r="V12755">
        <v>1</v>
      </c>
      <c r="W12755" t="s">
        <v>2536</v>
      </c>
    </row>
    <row r="12756" spans="1:23" x14ac:dyDescent="0.3">
      <c r="A12756">
        <v>20020</v>
      </c>
      <c r="B12756" s="15" t="s">
        <v>1827</v>
      </c>
      <c r="C12756" t="str">
        <f>_xlfn.XLOOKUP($B12756, STANDARDS!$A:$A, STANDARDS!$B:$B,,0,2)</f>
        <v>Hell Creek Fm</v>
      </c>
      <c r="D12756" t="s">
        <v>1060</v>
      </c>
      <c r="E12756" t="s">
        <v>2128</v>
      </c>
      <c r="F12756">
        <v>47.612305999999997</v>
      </c>
      <c r="G12756">
        <v>-107.51624099999999</v>
      </c>
      <c r="H12756" s="40">
        <v>3.0000000000000001E-5</v>
      </c>
      <c r="I12756" s="36" t="s">
        <v>592</v>
      </c>
      <c r="J12756" cm="1">
        <f t="array" ref="J12756:L12756">_xlfn.XLOOKUP($C12756, AGE!$A:$A,AGE!$B:$D,,0,2)</f>
        <v>67.12</v>
      </c>
      <c r="K12756">
        <v>1.1599999999999999</v>
      </c>
      <c r="L12756" t="str">
        <v>Sprain et al. 2015; Fowler 2020; Husson et al. 2011; Ogg 2012</v>
      </c>
      <c r="M12756" t="s">
        <v>1593</v>
      </c>
      <c r="O12756">
        <v>0.2</v>
      </c>
      <c r="P12756" t="s">
        <v>243</v>
      </c>
      <c r="S12756">
        <v>-24.62</v>
      </c>
      <c r="T12756">
        <v>0.05</v>
      </c>
      <c r="U12756" t="s">
        <v>2295</v>
      </c>
      <c r="V12756">
        <v>1</v>
      </c>
      <c r="W12756" t="s">
        <v>2536</v>
      </c>
    </row>
    <row r="12757" spans="1:23" x14ac:dyDescent="0.3">
      <c r="A12757">
        <v>20021</v>
      </c>
      <c r="B12757" s="15" t="s">
        <v>1827</v>
      </c>
      <c r="C12757" t="str">
        <f>_xlfn.XLOOKUP($B12757, STANDARDS!$A:$A, STANDARDS!$B:$B,,0,2)</f>
        <v>Hell Creek Fm</v>
      </c>
      <c r="D12757" t="s">
        <v>1060</v>
      </c>
      <c r="E12757" t="s">
        <v>2128</v>
      </c>
      <c r="F12757">
        <v>47.612305999999997</v>
      </c>
      <c r="G12757">
        <v>-107.51624200000001</v>
      </c>
      <c r="H12757" s="40">
        <v>3.0000000000000001E-5</v>
      </c>
      <c r="I12757" s="36" t="s">
        <v>592</v>
      </c>
      <c r="J12757" cm="1">
        <f t="array" ref="J12757:L12757">_xlfn.XLOOKUP($C12757, AGE!$A:$A,AGE!$B:$D,,0,2)</f>
        <v>67.12</v>
      </c>
      <c r="K12757">
        <v>1.1599999999999999</v>
      </c>
      <c r="L12757" t="str">
        <v>Sprain et al. 2015; Fowler 2020; Husson et al. 2011; Ogg 2012</v>
      </c>
      <c r="M12757" t="s">
        <v>1593</v>
      </c>
      <c r="O12757">
        <v>0.5</v>
      </c>
      <c r="P12757" t="s">
        <v>243</v>
      </c>
      <c r="S12757">
        <v>-24.51</v>
      </c>
      <c r="T12757">
        <v>0.05</v>
      </c>
      <c r="U12757" t="s">
        <v>2295</v>
      </c>
      <c r="V12757">
        <v>1</v>
      </c>
      <c r="W12757" t="s">
        <v>2536</v>
      </c>
    </row>
    <row r="12758" spans="1:23" x14ac:dyDescent="0.3">
      <c r="A12758">
        <v>20022</v>
      </c>
      <c r="B12758" s="15" t="s">
        <v>1827</v>
      </c>
      <c r="C12758" t="str">
        <f>_xlfn.XLOOKUP($B12758, STANDARDS!$A:$A, STANDARDS!$B:$B,,0,2)</f>
        <v>Hell Creek Fm</v>
      </c>
      <c r="D12758" t="s">
        <v>1060</v>
      </c>
      <c r="E12758" t="s">
        <v>2128</v>
      </c>
      <c r="F12758">
        <v>47.612305999999997</v>
      </c>
      <c r="G12758">
        <v>-107.516243</v>
      </c>
      <c r="H12758" s="40">
        <v>3.0000000000000001E-5</v>
      </c>
      <c r="I12758" s="36" t="s">
        <v>592</v>
      </c>
      <c r="J12758" cm="1">
        <f t="array" ref="J12758:L12758">_xlfn.XLOOKUP($C12758, AGE!$A:$A,AGE!$B:$D,,0,2)</f>
        <v>67.12</v>
      </c>
      <c r="K12758">
        <v>1.1599999999999999</v>
      </c>
      <c r="L12758" t="str">
        <v>Sprain et al. 2015; Fowler 2020; Husson et al. 2011; Ogg 2012</v>
      </c>
      <c r="M12758" t="s">
        <v>1593</v>
      </c>
      <c r="O12758">
        <v>0.1</v>
      </c>
      <c r="P12758" t="s">
        <v>243</v>
      </c>
      <c r="S12758">
        <v>-24.64</v>
      </c>
      <c r="T12758">
        <v>0.05</v>
      </c>
      <c r="U12758" t="s">
        <v>2295</v>
      </c>
      <c r="V12758">
        <v>1</v>
      </c>
      <c r="W12758" t="s">
        <v>2536</v>
      </c>
    </row>
    <row r="12759" spans="1:23" x14ac:dyDescent="0.3">
      <c r="A12759">
        <v>20023</v>
      </c>
      <c r="B12759" s="15" t="s">
        <v>1827</v>
      </c>
      <c r="C12759" t="str">
        <f>_xlfn.XLOOKUP($B12759, STANDARDS!$A:$A, STANDARDS!$B:$B,,0,2)</f>
        <v>Hell Creek Fm</v>
      </c>
      <c r="D12759" t="s">
        <v>1060</v>
      </c>
      <c r="E12759" t="s">
        <v>2128</v>
      </c>
      <c r="F12759">
        <v>47.612305999999997</v>
      </c>
      <c r="G12759">
        <v>-107.516244</v>
      </c>
      <c r="H12759" s="40">
        <v>3.0000000000000001E-5</v>
      </c>
      <c r="I12759" s="36" t="s">
        <v>592</v>
      </c>
      <c r="J12759" cm="1">
        <f t="array" ref="J12759:L12759">_xlfn.XLOOKUP($C12759, AGE!$A:$A,AGE!$B:$D,,0,2)</f>
        <v>67.12</v>
      </c>
      <c r="K12759">
        <v>1.1599999999999999</v>
      </c>
      <c r="L12759" t="str">
        <v>Sprain et al. 2015; Fowler 2020; Husson et al. 2011; Ogg 2012</v>
      </c>
      <c r="M12759" t="s">
        <v>1593</v>
      </c>
      <c r="O12759">
        <v>0.1</v>
      </c>
      <c r="P12759" t="s">
        <v>243</v>
      </c>
      <c r="S12759">
        <v>-24.71</v>
      </c>
      <c r="T12759">
        <v>0.05</v>
      </c>
      <c r="U12759" t="s">
        <v>2295</v>
      </c>
      <c r="V12759">
        <v>1</v>
      </c>
      <c r="W12759" t="s">
        <v>2536</v>
      </c>
    </row>
    <row r="12760" spans="1:23" x14ac:dyDescent="0.3">
      <c r="A12760">
        <v>20024</v>
      </c>
      <c r="B12760" s="15" t="s">
        <v>1827</v>
      </c>
      <c r="C12760" t="str">
        <f>_xlfn.XLOOKUP($B12760, STANDARDS!$A:$A, STANDARDS!$B:$B,,0,2)</f>
        <v>Hell Creek Fm</v>
      </c>
      <c r="D12760" t="s">
        <v>1060</v>
      </c>
      <c r="E12760" t="s">
        <v>2128</v>
      </c>
      <c r="F12760">
        <v>47.612305999999997</v>
      </c>
      <c r="G12760">
        <v>-107.516245</v>
      </c>
      <c r="H12760" s="40">
        <v>3.0000000000000001E-5</v>
      </c>
      <c r="I12760" s="36" t="s">
        <v>592</v>
      </c>
      <c r="J12760" cm="1">
        <f t="array" ref="J12760:L12760">_xlfn.XLOOKUP($C12760, AGE!$A:$A,AGE!$B:$D,,0,2)</f>
        <v>67.12</v>
      </c>
      <c r="K12760">
        <v>1.1599999999999999</v>
      </c>
      <c r="L12760" t="str">
        <v>Sprain et al. 2015; Fowler 2020; Husson et al. 2011; Ogg 2012</v>
      </c>
      <c r="M12760" t="s">
        <v>1593</v>
      </c>
      <c r="O12760">
        <v>0.1</v>
      </c>
      <c r="P12760" t="s">
        <v>243</v>
      </c>
      <c r="S12760">
        <v>-25.51</v>
      </c>
      <c r="T12760">
        <v>0.05</v>
      </c>
      <c r="U12760" t="s">
        <v>2295</v>
      </c>
      <c r="V12760">
        <v>1</v>
      </c>
      <c r="W12760" t="s">
        <v>2536</v>
      </c>
    </row>
    <row r="12761" spans="1:23" x14ac:dyDescent="0.3">
      <c r="A12761">
        <v>20025</v>
      </c>
      <c r="B12761" s="15" t="s">
        <v>1827</v>
      </c>
      <c r="C12761" t="str">
        <f>_xlfn.XLOOKUP($B12761, STANDARDS!$A:$A, STANDARDS!$B:$B,,0,2)</f>
        <v>Hell Creek Fm</v>
      </c>
      <c r="D12761" t="s">
        <v>1060</v>
      </c>
      <c r="E12761" t="s">
        <v>2128</v>
      </c>
      <c r="F12761">
        <v>47.612305999999997</v>
      </c>
      <c r="G12761">
        <v>-107.516246</v>
      </c>
      <c r="H12761" s="40">
        <v>3.0000000000000001E-5</v>
      </c>
      <c r="I12761" s="36" t="s">
        <v>592</v>
      </c>
      <c r="J12761" cm="1">
        <f t="array" ref="J12761:L12761">_xlfn.XLOOKUP($C12761, AGE!$A:$A,AGE!$B:$D,,0,2)</f>
        <v>67.12</v>
      </c>
      <c r="K12761">
        <v>1.1599999999999999</v>
      </c>
      <c r="L12761" t="str">
        <v>Sprain et al. 2015; Fowler 2020; Husson et al. 2011; Ogg 2012</v>
      </c>
      <c r="M12761" t="s">
        <v>1593</v>
      </c>
      <c r="O12761">
        <v>0.1</v>
      </c>
      <c r="P12761" t="s">
        <v>243</v>
      </c>
      <c r="S12761">
        <v>-24.86</v>
      </c>
      <c r="T12761">
        <v>0.05</v>
      </c>
      <c r="U12761" t="s">
        <v>2295</v>
      </c>
      <c r="V12761">
        <v>1</v>
      </c>
      <c r="W12761" t="s">
        <v>2536</v>
      </c>
    </row>
    <row r="12762" spans="1:23" x14ac:dyDescent="0.3">
      <c r="A12762">
        <v>20026</v>
      </c>
      <c r="B12762" s="15" t="s">
        <v>1827</v>
      </c>
      <c r="C12762" t="str">
        <f>_xlfn.XLOOKUP($B12762, STANDARDS!$A:$A, STANDARDS!$B:$B,,0,2)</f>
        <v>Hell Creek Fm</v>
      </c>
      <c r="D12762" t="s">
        <v>1060</v>
      </c>
      <c r="E12762" t="s">
        <v>2128</v>
      </c>
      <c r="F12762">
        <v>47.612305999999997</v>
      </c>
      <c r="G12762">
        <v>-107.51624700000001</v>
      </c>
      <c r="H12762" s="40">
        <v>3.0000000000000001E-5</v>
      </c>
      <c r="I12762" s="36" t="s">
        <v>592</v>
      </c>
      <c r="J12762" cm="1">
        <f t="array" ref="J12762:L12762">_xlfn.XLOOKUP($C12762, AGE!$A:$A,AGE!$B:$D,,0,2)</f>
        <v>67.12</v>
      </c>
      <c r="K12762">
        <v>1.1599999999999999</v>
      </c>
      <c r="L12762" t="str">
        <v>Sprain et al. 2015; Fowler 2020; Husson et al. 2011; Ogg 2012</v>
      </c>
      <c r="M12762" t="s">
        <v>1593</v>
      </c>
      <c r="O12762">
        <v>0.1</v>
      </c>
      <c r="P12762" t="s">
        <v>243</v>
      </c>
      <c r="S12762">
        <v>-25.27</v>
      </c>
      <c r="T12762">
        <v>0.05</v>
      </c>
      <c r="U12762" t="s">
        <v>2295</v>
      </c>
      <c r="V12762">
        <v>1</v>
      </c>
      <c r="W12762" t="s">
        <v>2536</v>
      </c>
    </row>
    <row r="12763" spans="1:23" x14ac:dyDescent="0.3">
      <c r="A12763">
        <v>20027</v>
      </c>
      <c r="B12763" s="15" t="s">
        <v>1827</v>
      </c>
      <c r="C12763" t="str">
        <f>_xlfn.XLOOKUP($B12763, STANDARDS!$A:$A, STANDARDS!$B:$B,,0,2)</f>
        <v>Hell Creek Fm</v>
      </c>
      <c r="D12763" t="s">
        <v>1060</v>
      </c>
      <c r="E12763" t="s">
        <v>2128</v>
      </c>
      <c r="F12763">
        <v>47.612305999999997</v>
      </c>
      <c r="G12763">
        <v>-107.516248</v>
      </c>
      <c r="H12763" s="40">
        <v>3.0000000000000001E-5</v>
      </c>
      <c r="I12763" s="36" t="s">
        <v>592</v>
      </c>
      <c r="J12763" cm="1">
        <f t="array" ref="J12763:L12763">_xlfn.XLOOKUP($C12763, AGE!$A:$A,AGE!$B:$D,,0,2)</f>
        <v>67.12</v>
      </c>
      <c r="K12763">
        <v>1.1599999999999999</v>
      </c>
      <c r="L12763" t="str">
        <v>Sprain et al. 2015; Fowler 2020; Husson et al. 2011; Ogg 2012</v>
      </c>
      <c r="M12763" t="s">
        <v>2294</v>
      </c>
      <c r="O12763">
        <v>0.2</v>
      </c>
      <c r="P12763" t="s">
        <v>243</v>
      </c>
      <c r="S12763">
        <v>-24.62</v>
      </c>
      <c r="T12763">
        <v>0.05</v>
      </c>
      <c r="U12763" t="s">
        <v>2295</v>
      </c>
      <c r="V12763">
        <v>1</v>
      </c>
      <c r="W12763" t="s">
        <v>2536</v>
      </c>
    </row>
    <row r="12764" spans="1:23" x14ac:dyDescent="0.3">
      <c r="A12764">
        <v>20028</v>
      </c>
      <c r="B12764" s="15" t="s">
        <v>1827</v>
      </c>
      <c r="C12764" t="str">
        <f>_xlfn.XLOOKUP($B12764, STANDARDS!$A:$A, STANDARDS!$B:$B,,0,2)</f>
        <v>Hell Creek Fm</v>
      </c>
      <c r="D12764" t="s">
        <v>1060</v>
      </c>
      <c r="E12764" t="s">
        <v>2128</v>
      </c>
      <c r="F12764">
        <v>47.612305999999997</v>
      </c>
      <c r="G12764">
        <v>-107.516249</v>
      </c>
      <c r="H12764" s="40">
        <v>3.0000000000000001E-5</v>
      </c>
      <c r="I12764" s="36" t="s">
        <v>592</v>
      </c>
      <c r="J12764" cm="1">
        <f t="array" ref="J12764:L12764">_xlfn.XLOOKUP($C12764, AGE!$A:$A,AGE!$B:$D,,0,2)</f>
        <v>67.12</v>
      </c>
      <c r="K12764">
        <v>1.1599999999999999</v>
      </c>
      <c r="L12764" t="str">
        <v>Sprain et al. 2015; Fowler 2020; Husson et al. 2011; Ogg 2012</v>
      </c>
      <c r="M12764" t="s">
        <v>2294</v>
      </c>
      <c r="O12764">
        <v>0.2</v>
      </c>
      <c r="P12764" t="s">
        <v>243</v>
      </c>
      <c r="S12764">
        <v>-24.28</v>
      </c>
      <c r="T12764">
        <v>0.05</v>
      </c>
      <c r="U12764" t="s">
        <v>2295</v>
      </c>
      <c r="V12764">
        <v>1</v>
      </c>
      <c r="W12764" t="s">
        <v>2536</v>
      </c>
    </row>
    <row r="12765" spans="1:23" x14ac:dyDescent="0.3">
      <c r="A12765">
        <v>20029</v>
      </c>
      <c r="B12765" s="15" t="s">
        <v>1827</v>
      </c>
      <c r="C12765" t="str">
        <f>_xlfn.XLOOKUP($B12765, STANDARDS!$A:$A, STANDARDS!$B:$B,,0,2)</f>
        <v>Hell Creek Fm</v>
      </c>
      <c r="D12765" t="s">
        <v>1060</v>
      </c>
      <c r="E12765" t="s">
        <v>2128</v>
      </c>
      <c r="F12765">
        <v>47.612305999999997</v>
      </c>
      <c r="G12765">
        <v>-107.51625</v>
      </c>
      <c r="H12765" s="40">
        <v>3.0000000000000001E-5</v>
      </c>
      <c r="I12765" s="36" t="s">
        <v>592</v>
      </c>
      <c r="J12765" cm="1">
        <f t="array" ref="J12765:L12765">_xlfn.XLOOKUP($C12765, AGE!$A:$A,AGE!$B:$D,,0,2)</f>
        <v>67.12</v>
      </c>
      <c r="K12765">
        <v>1.1599999999999999</v>
      </c>
      <c r="L12765" t="str">
        <v>Sprain et al. 2015; Fowler 2020; Husson et al. 2011; Ogg 2012</v>
      </c>
      <c r="M12765" t="s">
        <v>2294</v>
      </c>
      <c r="O12765">
        <v>0.3</v>
      </c>
      <c r="P12765" t="s">
        <v>243</v>
      </c>
      <c r="S12765">
        <v>-24.19</v>
      </c>
      <c r="T12765">
        <v>0.05</v>
      </c>
      <c r="U12765" t="s">
        <v>2295</v>
      </c>
      <c r="V12765">
        <v>1</v>
      </c>
      <c r="W12765" t="s">
        <v>2536</v>
      </c>
    </row>
    <row r="12766" spans="1:23" x14ac:dyDescent="0.3">
      <c r="A12766">
        <v>20030</v>
      </c>
      <c r="B12766" s="15" t="s">
        <v>1827</v>
      </c>
      <c r="C12766" t="str">
        <f>_xlfn.XLOOKUP($B12766, STANDARDS!$A:$A, STANDARDS!$B:$B,,0,2)</f>
        <v>Hell Creek Fm</v>
      </c>
      <c r="D12766" t="s">
        <v>1060</v>
      </c>
      <c r="E12766" t="s">
        <v>2128</v>
      </c>
      <c r="F12766">
        <v>47.612305999999997</v>
      </c>
      <c r="G12766">
        <v>-107.516251</v>
      </c>
      <c r="H12766" s="40">
        <v>3.0000000000000001E-5</v>
      </c>
      <c r="I12766" s="36" t="s">
        <v>592</v>
      </c>
      <c r="J12766" cm="1">
        <f t="array" ref="J12766:L12766">_xlfn.XLOOKUP($C12766, AGE!$A:$A,AGE!$B:$D,,0,2)</f>
        <v>67.12</v>
      </c>
      <c r="K12766">
        <v>1.1599999999999999</v>
      </c>
      <c r="L12766" t="str">
        <v>Sprain et al. 2015; Fowler 2020; Husson et al. 2011; Ogg 2012</v>
      </c>
      <c r="M12766" t="s">
        <v>2294</v>
      </c>
      <c r="O12766">
        <v>0.3</v>
      </c>
      <c r="P12766" t="s">
        <v>243</v>
      </c>
      <c r="S12766">
        <v>-24.69</v>
      </c>
      <c r="T12766">
        <v>0.05</v>
      </c>
      <c r="U12766" t="s">
        <v>2295</v>
      </c>
      <c r="V12766">
        <v>1</v>
      </c>
      <c r="W12766" t="s">
        <v>2536</v>
      </c>
    </row>
    <row r="12767" spans="1:23" x14ac:dyDescent="0.3">
      <c r="A12767">
        <v>20031</v>
      </c>
      <c r="B12767" s="15" t="s">
        <v>1827</v>
      </c>
      <c r="C12767" t="str">
        <f>_xlfn.XLOOKUP($B12767, STANDARDS!$A:$A, STANDARDS!$B:$B,,0,2)</f>
        <v>Hell Creek Fm</v>
      </c>
      <c r="D12767" t="s">
        <v>1060</v>
      </c>
      <c r="E12767" t="s">
        <v>2128</v>
      </c>
      <c r="F12767">
        <v>47.612305999999997</v>
      </c>
      <c r="G12767">
        <v>-107.51625199999999</v>
      </c>
      <c r="H12767" s="40">
        <v>3.0000000000000001E-5</v>
      </c>
      <c r="I12767" s="36" t="s">
        <v>592</v>
      </c>
      <c r="J12767" cm="1">
        <f t="array" ref="J12767:L12767">_xlfn.XLOOKUP($C12767, AGE!$A:$A,AGE!$B:$D,,0,2)</f>
        <v>67.12</v>
      </c>
      <c r="K12767">
        <v>1.1599999999999999</v>
      </c>
      <c r="L12767" t="str">
        <v>Sprain et al. 2015; Fowler 2020; Husson et al. 2011; Ogg 2012</v>
      </c>
      <c r="M12767" t="s">
        <v>2294</v>
      </c>
      <c r="O12767">
        <v>1</v>
      </c>
      <c r="P12767" t="s">
        <v>243</v>
      </c>
      <c r="S12767">
        <v>-25.72</v>
      </c>
      <c r="T12767">
        <v>0.05</v>
      </c>
      <c r="U12767" t="s">
        <v>2295</v>
      </c>
      <c r="V12767">
        <v>1</v>
      </c>
      <c r="W12767" t="s">
        <v>2536</v>
      </c>
    </row>
    <row r="12768" spans="1:23" x14ac:dyDescent="0.3">
      <c r="A12768">
        <v>20032</v>
      </c>
      <c r="B12768" s="15" t="s">
        <v>1827</v>
      </c>
      <c r="C12768" t="str">
        <f>_xlfn.XLOOKUP($B12768, STANDARDS!$A:$A, STANDARDS!$B:$B,,0,2)</f>
        <v>Hell Creek Fm</v>
      </c>
      <c r="D12768" t="s">
        <v>1060</v>
      </c>
      <c r="E12768" t="s">
        <v>2128</v>
      </c>
      <c r="F12768">
        <v>47.612305999999997</v>
      </c>
      <c r="G12768">
        <v>-107.51625300000001</v>
      </c>
      <c r="H12768" s="40">
        <v>3.0000000000000001E-5</v>
      </c>
      <c r="I12768" s="36" t="s">
        <v>592</v>
      </c>
      <c r="J12768" cm="1">
        <f t="array" ref="J12768:L12768">_xlfn.XLOOKUP($C12768, AGE!$A:$A,AGE!$B:$D,,0,2)</f>
        <v>67.12</v>
      </c>
      <c r="K12768">
        <v>1.1599999999999999</v>
      </c>
      <c r="L12768" t="str">
        <v>Sprain et al. 2015; Fowler 2020; Husson et al. 2011; Ogg 2012</v>
      </c>
      <c r="M12768" t="s">
        <v>2294</v>
      </c>
      <c r="O12768">
        <v>0.2</v>
      </c>
      <c r="P12768" t="s">
        <v>243</v>
      </c>
      <c r="S12768">
        <v>-24.5</v>
      </c>
      <c r="T12768">
        <v>0.05</v>
      </c>
      <c r="U12768" t="s">
        <v>2295</v>
      </c>
      <c r="V12768">
        <v>1</v>
      </c>
      <c r="W12768" t="s">
        <v>2536</v>
      </c>
    </row>
    <row r="12769" spans="1:23" x14ac:dyDescent="0.3">
      <c r="A12769">
        <v>20033</v>
      </c>
      <c r="B12769" s="15" t="s">
        <v>1827</v>
      </c>
      <c r="C12769" t="str">
        <f>_xlfn.XLOOKUP($B12769, STANDARDS!$A:$A, STANDARDS!$B:$B,,0,2)</f>
        <v>Hell Creek Fm</v>
      </c>
      <c r="D12769" t="s">
        <v>1060</v>
      </c>
      <c r="E12769" t="s">
        <v>2128</v>
      </c>
      <c r="F12769">
        <v>47.612305999999997</v>
      </c>
      <c r="G12769">
        <v>-107.516254</v>
      </c>
      <c r="H12769" s="40">
        <v>3.0000000000000001E-5</v>
      </c>
      <c r="I12769" s="36" t="s">
        <v>592</v>
      </c>
      <c r="J12769" cm="1">
        <f t="array" ref="J12769:L12769">_xlfn.XLOOKUP($C12769, AGE!$A:$A,AGE!$B:$D,,0,2)</f>
        <v>67.12</v>
      </c>
      <c r="K12769">
        <v>1.1599999999999999</v>
      </c>
      <c r="L12769" t="str">
        <v>Sprain et al. 2015; Fowler 2020; Husson et al. 2011; Ogg 2012</v>
      </c>
      <c r="M12769" t="s">
        <v>2294</v>
      </c>
      <c r="O12769">
        <v>0.2</v>
      </c>
      <c r="P12769" t="s">
        <v>243</v>
      </c>
      <c r="S12769">
        <v>-24.52</v>
      </c>
      <c r="T12769">
        <v>0.05</v>
      </c>
      <c r="U12769" t="s">
        <v>2295</v>
      </c>
      <c r="V12769">
        <v>1</v>
      </c>
      <c r="W12769" t="s">
        <v>2536</v>
      </c>
    </row>
    <row r="12770" spans="1:23" x14ac:dyDescent="0.3">
      <c r="A12770">
        <v>20034</v>
      </c>
      <c r="B12770" s="15" t="s">
        <v>1827</v>
      </c>
      <c r="C12770" t="str">
        <f>_xlfn.XLOOKUP($B12770, STANDARDS!$A:$A, STANDARDS!$B:$B,,0,2)</f>
        <v>Hell Creek Fm</v>
      </c>
      <c r="D12770" t="s">
        <v>1060</v>
      </c>
      <c r="E12770" t="s">
        <v>2128</v>
      </c>
      <c r="F12770">
        <v>47.612305999999997</v>
      </c>
      <c r="G12770">
        <v>-107.516255</v>
      </c>
      <c r="H12770" s="40">
        <v>3.0000000000000001E-5</v>
      </c>
      <c r="I12770" s="36" t="s">
        <v>592</v>
      </c>
      <c r="J12770" cm="1">
        <f t="array" ref="J12770:L12770">_xlfn.XLOOKUP($C12770, AGE!$A:$A,AGE!$B:$D,,0,2)</f>
        <v>67.12</v>
      </c>
      <c r="K12770">
        <v>1.1599999999999999</v>
      </c>
      <c r="L12770" t="str">
        <v>Sprain et al. 2015; Fowler 2020; Husson et al. 2011; Ogg 2012</v>
      </c>
      <c r="M12770" t="s">
        <v>2294</v>
      </c>
      <c r="O12770">
        <v>0.2</v>
      </c>
      <c r="P12770" t="s">
        <v>243</v>
      </c>
      <c r="S12770">
        <v>-24.66</v>
      </c>
      <c r="T12770">
        <v>0.05</v>
      </c>
      <c r="U12770" t="s">
        <v>2295</v>
      </c>
      <c r="V12770">
        <v>1</v>
      </c>
      <c r="W12770" t="s">
        <v>2536</v>
      </c>
    </row>
    <row r="12771" spans="1:23" x14ac:dyDescent="0.3">
      <c r="A12771">
        <v>20035</v>
      </c>
      <c r="B12771" s="15" t="s">
        <v>1827</v>
      </c>
      <c r="C12771" t="str">
        <f>_xlfn.XLOOKUP($B12771, STANDARDS!$A:$A, STANDARDS!$B:$B,,0,2)</f>
        <v>Hell Creek Fm</v>
      </c>
      <c r="D12771" t="s">
        <v>1060</v>
      </c>
      <c r="E12771" t="s">
        <v>2128</v>
      </c>
      <c r="F12771">
        <v>47.612305999999997</v>
      </c>
      <c r="G12771">
        <v>-107.516256</v>
      </c>
      <c r="H12771" s="40">
        <v>3.0000000000000001E-5</v>
      </c>
      <c r="I12771" s="36" t="s">
        <v>592</v>
      </c>
      <c r="J12771" cm="1">
        <f t="array" ref="J12771:L12771">_xlfn.XLOOKUP($C12771, AGE!$A:$A,AGE!$B:$D,,0,2)</f>
        <v>67.12</v>
      </c>
      <c r="K12771">
        <v>1.1599999999999999</v>
      </c>
      <c r="L12771" t="str">
        <v>Sprain et al. 2015; Fowler 2020; Husson et al. 2011; Ogg 2012</v>
      </c>
      <c r="M12771" t="s">
        <v>2294</v>
      </c>
      <c r="O12771">
        <v>0.3</v>
      </c>
      <c r="P12771" t="s">
        <v>243</v>
      </c>
      <c r="S12771">
        <v>-24.45</v>
      </c>
      <c r="T12771">
        <v>0.05</v>
      </c>
      <c r="U12771" t="s">
        <v>2295</v>
      </c>
      <c r="V12771">
        <v>1</v>
      </c>
      <c r="W12771" t="s">
        <v>2536</v>
      </c>
    </row>
    <row r="12772" spans="1:23" x14ac:dyDescent="0.3">
      <c r="A12772">
        <v>20036</v>
      </c>
      <c r="B12772" s="15" t="s">
        <v>1827</v>
      </c>
      <c r="C12772" t="str">
        <f>_xlfn.XLOOKUP($B12772, STANDARDS!$A:$A, STANDARDS!$B:$B,,0,2)</f>
        <v>Hell Creek Fm</v>
      </c>
      <c r="D12772" t="s">
        <v>1060</v>
      </c>
      <c r="E12772" t="s">
        <v>2128</v>
      </c>
      <c r="F12772">
        <v>47.612305999999997</v>
      </c>
      <c r="G12772">
        <v>-107.516257</v>
      </c>
      <c r="H12772" s="40">
        <v>3.0000000000000001E-5</v>
      </c>
      <c r="I12772" s="36" t="s">
        <v>592</v>
      </c>
      <c r="J12772" cm="1">
        <f t="array" ref="J12772:L12772">_xlfn.XLOOKUP($C12772, AGE!$A:$A,AGE!$B:$D,,0,2)</f>
        <v>67.12</v>
      </c>
      <c r="K12772">
        <v>1.1599999999999999</v>
      </c>
      <c r="L12772" t="str">
        <v>Sprain et al. 2015; Fowler 2020; Husson et al. 2011; Ogg 2012</v>
      </c>
      <c r="M12772" t="s">
        <v>2294</v>
      </c>
      <c r="O12772">
        <v>0.3</v>
      </c>
      <c r="P12772" t="s">
        <v>243</v>
      </c>
      <c r="S12772">
        <v>-24.44</v>
      </c>
      <c r="T12772">
        <v>0.05</v>
      </c>
      <c r="U12772" t="s">
        <v>2295</v>
      </c>
      <c r="V12772">
        <v>1</v>
      </c>
      <c r="W12772" t="s">
        <v>2536</v>
      </c>
    </row>
    <row r="12773" spans="1:23" x14ac:dyDescent="0.3">
      <c r="A12773">
        <v>20037</v>
      </c>
      <c r="B12773" s="15" t="s">
        <v>1827</v>
      </c>
      <c r="C12773" t="str">
        <f>_xlfn.XLOOKUP($B12773, STANDARDS!$A:$A, STANDARDS!$B:$B,,0,2)</f>
        <v>Hell Creek Fm</v>
      </c>
      <c r="D12773" t="s">
        <v>1060</v>
      </c>
      <c r="E12773" t="s">
        <v>2128</v>
      </c>
      <c r="F12773">
        <v>47.612305999999997</v>
      </c>
      <c r="G12773">
        <v>-107.51625799999999</v>
      </c>
      <c r="H12773" s="40">
        <v>3.0000000000000001E-5</v>
      </c>
      <c r="I12773" s="36" t="s">
        <v>592</v>
      </c>
      <c r="J12773" cm="1">
        <f t="array" ref="J12773:L12773">_xlfn.XLOOKUP($C12773, AGE!$A:$A,AGE!$B:$D,,0,2)</f>
        <v>67.12</v>
      </c>
      <c r="K12773">
        <v>1.1599999999999999</v>
      </c>
      <c r="L12773" t="str">
        <v>Sprain et al. 2015; Fowler 2020; Husson et al. 2011; Ogg 2012</v>
      </c>
      <c r="M12773" t="s">
        <v>2294</v>
      </c>
      <c r="O12773">
        <v>0.4</v>
      </c>
      <c r="P12773" t="s">
        <v>243</v>
      </c>
      <c r="S12773">
        <v>-24.39</v>
      </c>
      <c r="T12773">
        <v>0.05</v>
      </c>
      <c r="U12773" t="s">
        <v>2295</v>
      </c>
      <c r="V12773">
        <v>1</v>
      </c>
      <c r="W12773" t="s">
        <v>2536</v>
      </c>
    </row>
    <row r="12774" spans="1:23" x14ac:dyDescent="0.3">
      <c r="A12774">
        <v>20038</v>
      </c>
      <c r="B12774" s="15" t="s">
        <v>1827</v>
      </c>
      <c r="C12774" t="str">
        <f>_xlfn.XLOOKUP($B12774, STANDARDS!$A:$A, STANDARDS!$B:$B,,0,2)</f>
        <v>Hell Creek Fm</v>
      </c>
      <c r="D12774" t="s">
        <v>1060</v>
      </c>
      <c r="E12774" t="s">
        <v>2128</v>
      </c>
      <c r="F12774">
        <v>47.612305999999997</v>
      </c>
      <c r="G12774">
        <v>-107.51625900000001</v>
      </c>
      <c r="H12774" s="40">
        <v>3.0000000000000001E-5</v>
      </c>
      <c r="I12774" s="36" t="s">
        <v>592</v>
      </c>
      <c r="J12774" cm="1">
        <f t="array" ref="J12774:L12774">_xlfn.XLOOKUP($C12774, AGE!$A:$A,AGE!$B:$D,,0,2)</f>
        <v>67.12</v>
      </c>
      <c r="K12774">
        <v>1.1599999999999999</v>
      </c>
      <c r="L12774" t="str">
        <v>Sprain et al. 2015; Fowler 2020; Husson et al. 2011; Ogg 2012</v>
      </c>
      <c r="M12774" t="s">
        <v>2294</v>
      </c>
      <c r="O12774">
        <v>0.4</v>
      </c>
      <c r="P12774" t="s">
        <v>243</v>
      </c>
      <c r="S12774">
        <v>-24.49</v>
      </c>
      <c r="T12774">
        <v>0.05</v>
      </c>
      <c r="U12774" t="s">
        <v>2295</v>
      </c>
      <c r="V12774">
        <v>1</v>
      </c>
      <c r="W12774" t="s">
        <v>2536</v>
      </c>
    </row>
    <row r="12775" spans="1:23" x14ac:dyDescent="0.3">
      <c r="A12775">
        <v>20039</v>
      </c>
      <c r="B12775" s="15" t="s">
        <v>1827</v>
      </c>
      <c r="C12775" t="str">
        <f>_xlfn.XLOOKUP($B12775, STANDARDS!$A:$A, STANDARDS!$B:$B,,0,2)</f>
        <v>Hell Creek Fm</v>
      </c>
      <c r="D12775" t="s">
        <v>1060</v>
      </c>
      <c r="E12775" t="s">
        <v>2128</v>
      </c>
      <c r="F12775">
        <v>47.612305999999997</v>
      </c>
      <c r="G12775">
        <v>-107.51626</v>
      </c>
      <c r="H12775" s="40">
        <v>3.0000000000000001E-5</v>
      </c>
      <c r="I12775" s="36" t="s">
        <v>592</v>
      </c>
      <c r="J12775" cm="1">
        <f t="array" ref="J12775:L12775">_xlfn.XLOOKUP($C12775, AGE!$A:$A,AGE!$B:$D,,0,2)</f>
        <v>67.12</v>
      </c>
      <c r="K12775">
        <v>1.1599999999999999</v>
      </c>
      <c r="L12775" t="str">
        <v>Sprain et al. 2015; Fowler 2020; Husson et al. 2011; Ogg 2012</v>
      </c>
      <c r="M12775" t="s">
        <v>1588</v>
      </c>
      <c r="O12775">
        <v>0.1</v>
      </c>
      <c r="P12775" t="s">
        <v>243</v>
      </c>
      <c r="S12775">
        <v>-23.98</v>
      </c>
      <c r="T12775">
        <v>0.05</v>
      </c>
      <c r="U12775" t="s">
        <v>2295</v>
      </c>
      <c r="V12775">
        <v>1</v>
      </c>
      <c r="W12775" t="s">
        <v>2536</v>
      </c>
    </row>
    <row r="12776" spans="1:23" x14ac:dyDescent="0.3">
      <c r="A12776">
        <v>20040</v>
      </c>
      <c r="B12776" s="15" t="s">
        <v>1827</v>
      </c>
      <c r="C12776" t="str">
        <f>_xlfn.XLOOKUP($B12776, STANDARDS!$A:$A, STANDARDS!$B:$B,,0,2)</f>
        <v>Hell Creek Fm</v>
      </c>
      <c r="D12776" t="s">
        <v>1060</v>
      </c>
      <c r="E12776" t="s">
        <v>2128</v>
      </c>
      <c r="F12776">
        <v>47.612305999999997</v>
      </c>
      <c r="G12776">
        <v>-107.516261</v>
      </c>
      <c r="H12776" s="40">
        <v>3.0000000000000001E-5</v>
      </c>
      <c r="I12776" s="36" t="s">
        <v>592</v>
      </c>
      <c r="J12776" cm="1">
        <f t="array" ref="J12776:L12776">_xlfn.XLOOKUP($C12776, AGE!$A:$A,AGE!$B:$D,,0,2)</f>
        <v>67.12</v>
      </c>
      <c r="K12776">
        <v>1.1599999999999999</v>
      </c>
      <c r="L12776" t="str">
        <v>Sprain et al. 2015; Fowler 2020; Husson et al. 2011; Ogg 2012</v>
      </c>
      <c r="M12776" t="s">
        <v>1588</v>
      </c>
      <c r="O12776">
        <v>0.1</v>
      </c>
      <c r="P12776" t="s">
        <v>243</v>
      </c>
      <c r="S12776">
        <v>-23.53</v>
      </c>
      <c r="T12776">
        <v>0.05</v>
      </c>
      <c r="U12776" t="s">
        <v>2295</v>
      </c>
      <c r="V12776">
        <v>1</v>
      </c>
      <c r="W12776" t="s">
        <v>2536</v>
      </c>
    </row>
    <row r="12777" spans="1:23" x14ac:dyDescent="0.3">
      <c r="A12777">
        <v>20041</v>
      </c>
      <c r="B12777" s="15" t="s">
        <v>1827</v>
      </c>
      <c r="C12777" t="str">
        <f>_xlfn.XLOOKUP($B12777, STANDARDS!$A:$A, STANDARDS!$B:$B,,0,2)</f>
        <v>Hell Creek Fm</v>
      </c>
      <c r="D12777" t="s">
        <v>1060</v>
      </c>
      <c r="E12777" t="s">
        <v>2128</v>
      </c>
      <c r="F12777">
        <v>47.612305999999997</v>
      </c>
      <c r="G12777">
        <v>-107.516262</v>
      </c>
      <c r="H12777" s="40">
        <v>3.0000000000000001E-5</v>
      </c>
      <c r="I12777" s="36" t="s">
        <v>592</v>
      </c>
      <c r="J12777" cm="1">
        <f t="array" ref="J12777:L12777">_xlfn.XLOOKUP($C12777, AGE!$A:$A,AGE!$B:$D,,0,2)</f>
        <v>67.12</v>
      </c>
      <c r="K12777">
        <v>1.1599999999999999</v>
      </c>
      <c r="L12777" t="str">
        <v>Sprain et al. 2015; Fowler 2020; Husson et al. 2011; Ogg 2012</v>
      </c>
      <c r="M12777" t="s">
        <v>1588</v>
      </c>
      <c r="O12777">
        <v>0.1</v>
      </c>
      <c r="P12777" t="s">
        <v>243</v>
      </c>
      <c r="S12777">
        <v>-22.13</v>
      </c>
      <c r="T12777">
        <v>0.05</v>
      </c>
      <c r="U12777" t="s">
        <v>2295</v>
      </c>
      <c r="V12777">
        <v>1</v>
      </c>
      <c r="W12777" t="s">
        <v>2536</v>
      </c>
    </row>
    <row r="12778" spans="1:23" x14ac:dyDescent="0.3">
      <c r="A12778">
        <v>20042</v>
      </c>
      <c r="B12778" s="15" t="s">
        <v>1827</v>
      </c>
      <c r="C12778" t="str">
        <f>_xlfn.XLOOKUP($B12778, STANDARDS!$A:$A, STANDARDS!$B:$B,,0,2)</f>
        <v>Hell Creek Fm</v>
      </c>
      <c r="D12778" t="s">
        <v>1060</v>
      </c>
      <c r="E12778" t="s">
        <v>2128</v>
      </c>
      <c r="F12778">
        <v>47.612305999999997</v>
      </c>
      <c r="G12778">
        <v>-107.516263</v>
      </c>
      <c r="H12778" s="40">
        <v>3.0000000000000001E-5</v>
      </c>
      <c r="I12778" s="36" t="s">
        <v>592</v>
      </c>
      <c r="J12778" cm="1">
        <f t="array" ref="J12778:L12778">_xlfn.XLOOKUP($C12778, AGE!$A:$A,AGE!$B:$D,,0,2)</f>
        <v>67.12</v>
      </c>
      <c r="K12778">
        <v>1.1599999999999999</v>
      </c>
      <c r="L12778" t="str">
        <v>Sprain et al. 2015; Fowler 2020; Husson et al. 2011; Ogg 2012</v>
      </c>
      <c r="M12778" t="s">
        <v>1588</v>
      </c>
      <c r="O12778">
        <v>0.1</v>
      </c>
      <c r="P12778" t="s">
        <v>243</v>
      </c>
      <c r="S12778">
        <v>-24.19</v>
      </c>
      <c r="T12778">
        <v>0.05</v>
      </c>
      <c r="U12778" t="s">
        <v>2295</v>
      </c>
      <c r="V12778">
        <v>1</v>
      </c>
      <c r="W12778" t="s">
        <v>2536</v>
      </c>
    </row>
    <row r="12779" spans="1:23" x14ac:dyDescent="0.3">
      <c r="A12779">
        <v>20043</v>
      </c>
      <c r="B12779" s="15" t="s">
        <v>1827</v>
      </c>
      <c r="C12779" t="str">
        <f>_xlfn.XLOOKUP($B12779, STANDARDS!$A:$A, STANDARDS!$B:$B,,0,2)</f>
        <v>Hell Creek Fm</v>
      </c>
      <c r="D12779" t="s">
        <v>1060</v>
      </c>
      <c r="E12779" t="s">
        <v>2128</v>
      </c>
      <c r="F12779">
        <v>47.612305999999997</v>
      </c>
      <c r="G12779">
        <v>-107.51626400000001</v>
      </c>
      <c r="H12779" s="40">
        <v>3.0000000000000001E-5</v>
      </c>
      <c r="I12779" s="36" t="s">
        <v>592</v>
      </c>
      <c r="J12779" cm="1">
        <f t="array" ref="J12779:L12779">_xlfn.XLOOKUP($C12779, AGE!$A:$A,AGE!$B:$D,,0,2)</f>
        <v>67.12</v>
      </c>
      <c r="K12779">
        <v>1.1599999999999999</v>
      </c>
      <c r="L12779" t="str">
        <v>Sprain et al. 2015; Fowler 2020; Husson et al. 2011; Ogg 2012</v>
      </c>
      <c r="M12779" t="s">
        <v>1588</v>
      </c>
      <c r="O12779">
        <v>0.1</v>
      </c>
      <c r="P12779" t="s">
        <v>243</v>
      </c>
      <c r="S12779">
        <v>-23.58</v>
      </c>
      <c r="T12779">
        <v>0.05</v>
      </c>
      <c r="U12779" t="s">
        <v>2295</v>
      </c>
      <c r="V12779">
        <v>1</v>
      </c>
      <c r="W12779" t="s">
        <v>2536</v>
      </c>
    </row>
    <row r="12780" spans="1:23" x14ac:dyDescent="0.3">
      <c r="A12780">
        <v>20044</v>
      </c>
      <c r="B12780" s="15" t="s">
        <v>1827</v>
      </c>
      <c r="C12780" t="str">
        <f>_xlfn.XLOOKUP($B12780, STANDARDS!$A:$A, STANDARDS!$B:$B,,0,2)</f>
        <v>Hell Creek Fm</v>
      </c>
      <c r="D12780" t="s">
        <v>1060</v>
      </c>
      <c r="E12780" t="s">
        <v>2128</v>
      </c>
      <c r="F12780">
        <v>47.612305999999997</v>
      </c>
      <c r="G12780">
        <v>-107.516265</v>
      </c>
      <c r="H12780" s="40">
        <v>3.0000000000000001E-5</v>
      </c>
      <c r="I12780" s="36" t="s">
        <v>592</v>
      </c>
      <c r="J12780" cm="1">
        <f t="array" ref="J12780:L12780">_xlfn.XLOOKUP($C12780, AGE!$A:$A,AGE!$B:$D,,0,2)</f>
        <v>67.12</v>
      </c>
      <c r="K12780">
        <v>1.1599999999999999</v>
      </c>
      <c r="L12780" t="str">
        <v>Sprain et al. 2015; Fowler 2020; Husson et al. 2011; Ogg 2012</v>
      </c>
      <c r="M12780" t="s">
        <v>1588</v>
      </c>
      <c r="O12780">
        <v>0.1</v>
      </c>
      <c r="P12780" t="s">
        <v>243</v>
      </c>
      <c r="S12780">
        <v>-23.42</v>
      </c>
      <c r="T12780">
        <v>0.05</v>
      </c>
      <c r="U12780" t="s">
        <v>2295</v>
      </c>
      <c r="V12780">
        <v>1</v>
      </c>
      <c r="W12780" t="s">
        <v>2536</v>
      </c>
    </row>
    <row r="12781" spans="1:23" x14ac:dyDescent="0.3">
      <c r="A12781">
        <v>20045</v>
      </c>
      <c r="B12781" s="15" t="s">
        <v>1827</v>
      </c>
      <c r="C12781" t="str">
        <f>_xlfn.XLOOKUP($B12781, STANDARDS!$A:$A, STANDARDS!$B:$B,,0,2)</f>
        <v>Hell Creek Fm</v>
      </c>
      <c r="D12781" t="s">
        <v>1060</v>
      </c>
      <c r="E12781" t="s">
        <v>2128</v>
      </c>
      <c r="F12781">
        <v>47.612305999999997</v>
      </c>
      <c r="G12781">
        <v>-107.516266</v>
      </c>
      <c r="H12781" s="40">
        <v>3.0000000000000001E-5</v>
      </c>
      <c r="I12781" s="36" t="s">
        <v>592</v>
      </c>
      <c r="J12781" cm="1">
        <f t="array" ref="J12781:L12781">_xlfn.XLOOKUP($C12781, AGE!$A:$A,AGE!$B:$D,,0,2)</f>
        <v>67.12</v>
      </c>
      <c r="K12781">
        <v>1.1599999999999999</v>
      </c>
      <c r="L12781" t="str">
        <v>Sprain et al. 2015; Fowler 2020; Husson et al. 2011; Ogg 2012</v>
      </c>
      <c r="M12781" t="s">
        <v>1588</v>
      </c>
      <c r="O12781">
        <v>0</v>
      </c>
      <c r="P12781" t="s">
        <v>243</v>
      </c>
      <c r="S12781">
        <v>-22.49</v>
      </c>
      <c r="T12781">
        <v>0.05</v>
      </c>
      <c r="U12781" t="s">
        <v>2295</v>
      </c>
      <c r="V12781">
        <v>1</v>
      </c>
      <c r="W12781" t="s">
        <v>2536</v>
      </c>
    </row>
    <row r="12782" spans="1:23" x14ac:dyDescent="0.3">
      <c r="A12782">
        <v>20046</v>
      </c>
      <c r="B12782" s="15" t="s">
        <v>1827</v>
      </c>
      <c r="C12782" t="str">
        <f>_xlfn.XLOOKUP($B12782, STANDARDS!$A:$A, STANDARDS!$B:$B,,0,2)</f>
        <v>Hell Creek Fm</v>
      </c>
      <c r="D12782" t="s">
        <v>1060</v>
      </c>
      <c r="E12782" t="s">
        <v>2128</v>
      </c>
      <c r="F12782">
        <v>47.612305999999997</v>
      </c>
      <c r="G12782">
        <v>-107.516267</v>
      </c>
      <c r="H12782" s="40">
        <v>3.0000000000000001E-5</v>
      </c>
      <c r="I12782" s="36" t="s">
        <v>592</v>
      </c>
      <c r="J12782" cm="1">
        <f t="array" ref="J12782:L12782">_xlfn.XLOOKUP($C12782, AGE!$A:$A,AGE!$B:$D,,0,2)</f>
        <v>67.12</v>
      </c>
      <c r="K12782">
        <v>1.1599999999999999</v>
      </c>
      <c r="L12782" t="str">
        <v>Sprain et al. 2015; Fowler 2020; Husson et al. 2011; Ogg 2012</v>
      </c>
      <c r="M12782" t="s">
        <v>2294</v>
      </c>
      <c r="O12782">
        <v>0.1</v>
      </c>
      <c r="P12782" t="s">
        <v>243</v>
      </c>
      <c r="S12782">
        <v>-24</v>
      </c>
      <c r="T12782">
        <v>0.05</v>
      </c>
      <c r="U12782" t="s">
        <v>2295</v>
      </c>
      <c r="V12782">
        <v>1</v>
      </c>
      <c r="W12782" t="s">
        <v>2536</v>
      </c>
    </row>
    <row r="12783" spans="1:23" x14ac:dyDescent="0.3">
      <c r="A12783">
        <v>20047</v>
      </c>
      <c r="B12783" s="15" t="s">
        <v>1827</v>
      </c>
      <c r="C12783" t="str">
        <f>_xlfn.XLOOKUP($B12783, STANDARDS!$A:$A, STANDARDS!$B:$B,,0,2)</f>
        <v>Hell Creek Fm</v>
      </c>
      <c r="D12783" t="s">
        <v>1060</v>
      </c>
      <c r="E12783" t="s">
        <v>2128</v>
      </c>
      <c r="F12783">
        <v>47.612305999999997</v>
      </c>
      <c r="G12783">
        <v>-107.516268</v>
      </c>
      <c r="H12783" s="40">
        <v>3.0000000000000001E-5</v>
      </c>
      <c r="I12783" s="36" t="s">
        <v>592</v>
      </c>
      <c r="J12783" cm="1">
        <f t="array" ref="J12783:L12783">_xlfn.XLOOKUP($C12783, AGE!$A:$A,AGE!$B:$D,,0,2)</f>
        <v>67.12</v>
      </c>
      <c r="K12783">
        <v>1.1599999999999999</v>
      </c>
      <c r="L12783" t="str">
        <v>Sprain et al. 2015; Fowler 2020; Husson et al. 2011; Ogg 2012</v>
      </c>
      <c r="M12783" t="s">
        <v>2294</v>
      </c>
      <c r="O12783">
        <v>0.1</v>
      </c>
      <c r="P12783" t="s">
        <v>243</v>
      </c>
      <c r="S12783">
        <v>-24.01</v>
      </c>
      <c r="T12783">
        <v>0.05</v>
      </c>
      <c r="U12783" t="s">
        <v>2295</v>
      </c>
      <c r="V12783">
        <v>1</v>
      </c>
      <c r="W12783" t="s">
        <v>2536</v>
      </c>
    </row>
    <row r="12784" spans="1:23" x14ac:dyDescent="0.3">
      <c r="A12784">
        <v>20048</v>
      </c>
      <c r="B12784" s="15" t="s">
        <v>1827</v>
      </c>
      <c r="C12784" t="str">
        <f>_xlfn.XLOOKUP($B12784, STANDARDS!$A:$A, STANDARDS!$B:$B,,0,2)</f>
        <v>Hell Creek Fm</v>
      </c>
      <c r="D12784" t="s">
        <v>1060</v>
      </c>
      <c r="E12784" t="s">
        <v>2128</v>
      </c>
      <c r="F12784">
        <v>47.612305999999997</v>
      </c>
      <c r="G12784">
        <v>-107.51626899999999</v>
      </c>
      <c r="H12784" s="40">
        <v>3.0000000000000001E-5</v>
      </c>
      <c r="I12784" s="36" t="s">
        <v>592</v>
      </c>
      <c r="J12784" cm="1">
        <f t="array" ref="J12784:L12784">_xlfn.XLOOKUP($C12784, AGE!$A:$A,AGE!$B:$D,,0,2)</f>
        <v>67.12</v>
      </c>
      <c r="K12784">
        <v>1.1599999999999999</v>
      </c>
      <c r="L12784" t="str">
        <v>Sprain et al. 2015; Fowler 2020; Husson et al. 2011; Ogg 2012</v>
      </c>
      <c r="M12784" t="s">
        <v>2294</v>
      </c>
      <c r="O12784">
        <v>0.2</v>
      </c>
      <c r="P12784" t="s">
        <v>243</v>
      </c>
      <c r="S12784">
        <v>-24.28</v>
      </c>
      <c r="T12784">
        <v>0.05</v>
      </c>
      <c r="U12784" t="s">
        <v>2295</v>
      </c>
      <c r="V12784">
        <v>1</v>
      </c>
      <c r="W12784" t="s">
        <v>2536</v>
      </c>
    </row>
    <row r="12785" spans="1:23" x14ac:dyDescent="0.3">
      <c r="A12785">
        <v>20049</v>
      </c>
      <c r="B12785" s="15" t="s">
        <v>1827</v>
      </c>
      <c r="C12785" t="str">
        <f>_xlfn.XLOOKUP($B12785, STANDARDS!$A:$A, STANDARDS!$B:$B,,0,2)</f>
        <v>Hell Creek Fm</v>
      </c>
      <c r="D12785" t="s">
        <v>1060</v>
      </c>
      <c r="E12785" t="s">
        <v>2128</v>
      </c>
      <c r="F12785">
        <v>47.612305999999997</v>
      </c>
      <c r="G12785">
        <v>-107.51627000000001</v>
      </c>
      <c r="H12785" s="40">
        <v>3.0000000000000001E-5</v>
      </c>
      <c r="I12785" s="36" t="s">
        <v>592</v>
      </c>
      <c r="J12785" cm="1">
        <f t="array" ref="J12785:L12785">_xlfn.XLOOKUP($C12785, AGE!$A:$A,AGE!$B:$D,,0,2)</f>
        <v>67.12</v>
      </c>
      <c r="K12785">
        <v>1.1599999999999999</v>
      </c>
      <c r="L12785" t="str">
        <v>Sprain et al. 2015; Fowler 2020; Husson et al. 2011; Ogg 2012</v>
      </c>
      <c r="M12785" t="s">
        <v>2294</v>
      </c>
      <c r="O12785">
        <v>0.3</v>
      </c>
      <c r="P12785" t="s">
        <v>243</v>
      </c>
      <c r="S12785">
        <v>-24.44</v>
      </c>
      <c r="T12785">
        <v>0.05</v>
      </c>
      <c r="U12785" t="s">
        <v>2295</v>
      </c>
      <c r="V12785">
        <v>1</v>
      </c>
      <c r="W12785" t="s">
        <v>2536</v>
      </c>
    </row>
    <row r="12786" spans="1:23" x14ac:dyDescent="0.3">
      <c r="A12786">
        <v>20050</v>
      </c>
      <c r="B12786" s="15" t="s">
        <v>1827</v>
      </c>
      <c r="C12786" t="str">
        <f>_xlfn.XLOOKUP($B12786, STANDARDS!$A:$A, STANDARDS!$B:$B,,0,2)</f>
        <v>Hell Creek Fm</v>
      </c>
      <c r="D12786" t="s">
        <v>1060</v>
      </c>
      <c r="E12786" t="s">
        <v>2128</v>
      </c>
      <c r="F12786">
        <v>47.612305999999997</v>
      </c>
      <c r="G12786">
        <v>-107.516271</v>
      </c>
      <c r="H12786" s="40">
        <v>3.0000000000000001E-5</v>
      </c>
      <c r="I12786" s="36" t="s">
        <v>592</v>
      </c>
      <c r="J12786" cm="1">
        <f t="array" ref="J12786:L12786">_xlfn.XLOOKUP($C12786, AGE!$A:$A,AGE!$B:$D,,0,2)</f>
        <v>67.12</v>
      </c>
      <c r="K12786">
        <v>1.1599999999999999</v>
      </c>
      <c r="L12786" t="str">
        <v>Sprain et al. 2015; Fowler 2020; Husson et al. 2011; Ogg 2012</v>
      </c>
      <c r="M12786" t="s">
        <v>2294</v>
      </c>
      <c r="O12786">
        <v>1</v>
      </c>
      <c r="P12786" t="s">
        <v>243</v>
      </c>
      <c r="S12786">
        <v>-26.35</v>
      </c>
      <c r="T12786">
        <v>0.05</v>
      </c>
      <c r="U12786" t="s">
        <v>2295</v>
      </c>
      <c r="V12786">
        <v>1</v>
      </c>
      <c r="W12786" t="s">
        <v>2536</v>
      </c>
    </row>
    <row r="12787" spans="1:23" x14ac:dyDescent="0.3">
      <c r="A12787">
        <v>20051</v>
      </c>
      <c r="B12787" s="15" t="s">
        <v>1827</v>
      </c>
      <c r="C12787" t="str">
        <f>_xlfn.XLOOKUP($B12787, STANDARDS!$A:$A, STANDARDS!$B:$B,,0,2)</f>
        <v>Hell Creek Fm</v>
      </c>
      <c r="D12787" t="s">
        <v>1060</v>
      </c>
      <c r="E12787" t="s">
        <v>2128</v>
      </c>
      <c r="F12787">
        <v>47.612305999999997</v>
      </c>
      <c r="G12787">
        <v>-107.516272</v>
      </c>
      <c r="H12787" s="40">
        <v>3.0000000000000001E-5</v>
      </c>
      <c r="I12787" s="36" t="s">
        <v>592</v>
      </c>
      <c r="J12787" cm="1">
        <f t="array" ref="J12787:L12787">_xlfn.XLOOKUP($C12787, AGE!$A:$A,AGE!$B:$D,,0,2)</f>
        <v>67.12</v>
      </c>
      <c r="K12787">
        <v>1.1599999999999999</v>
      </c>
      <c r="L12787" t="str">
        <v>Sprain et al. 2015; Fowler 2020; Husson et al. 2011; Ogg 2012</v>
      </c>
      <c r="M12787" t="s">
        <v>2294</v>
      </c>
      <c r="O12787">
        <v>2.2000000000000002</v>
      </c>
      <c r="P12787" t="s">
        <v>243</v>
      </c>
      <c r="S12787">
        <v>-26.07</v>
      </c>
      <c r="T12787">
        <v>0.05</v>
      </c>
      <c r="U12787" t="s">
        <v>2295</v>
      </c>
      <c r="V12787">
        <v>1</v>
      </c>
      <c r="W12787" t="s">
        <v>2536</v>
      </c>
    </row>
    <row r="12788" spans="1:23" x14ac:dyDescent="0.3">
      <c r="A12788">
        <v>20052</v>
      </c>
      <c r="B12788" s="15" t="s">
        <v>1827</v>
      </c>
      <c r="C12788" t="str">
        <f>_xlfn.XLOOKUP($B12788, STANDARDS!$A:$A, STANDARDS!$B:$B,,0,2)</f>
        <v>Hell Creek Fm</v>
      </c>
      <c r="D12788" t="s">
        <v>1060</v>
      </c>
      <c r="E12788" t="s">
        <v>2128</v>
      </c>
      <c r="F12788">
        <v>47.612305999999997</v>
      </c>
      <c r="G12788">
        <v>-107.516273</v>
      </c>
      <c r="H12788" s="40">
        <v>3.0000000000000001E-5</v>
      </c>
      <c r="I12788" s="36" t="s">
        <v>592</v>
      </c>
      <c r="J12788" cm="1">
        <f t="array" ref="J12788:L12788">_xlfn.XLOOKUP($C12788, AGE!$A:$A,AGE!$B:$D,,0,2)</f>
        <v>67.12</v>
      </c>
      <c r="K12788">
        <v>1.1599999999999999</v>
      </c>
      <c r="L12788" t="str">
        <v>Sprain et al. 2015; Fowler 2020; Husson et al. 2011; Ogg 2012</v>
      </c>
      <c r="M12788" t="s">
        <v>2294</v>
      </c>
      <c r="O12788">
        <v>0.1</v>
      </c>
      <c r="P12788" t="s">
        <v>243</v>
      </c>
      <c r="S12788">
        <v>-24.4</v>
      </c>
      <c r="T12788">
        <v>0.05</v>
      </c>
      <c r="U12788" t="s">
        <v>2295</v>
      </c>
      <c r="V12788">
        <v>1</v>
      </c>
      <c r="W12788" t="s">
        <v>2536</v>
      </c>
    </row>
    <row r="12789" spans="1:23" x14ac:dyDescent="0.3">
      <c r="A12789">
        <v>20053</v>
      </c>
      <c r="B12789" s="15" t="s">
        <v>1827</v>
      </c>
      <c r="C12789" t="str">
        <f>_xlfn.XLOOKUP($B12789, STANDARDS!$A:$A, STANDARDS!$B:$B,,0,2)</f>
        <v>Hell Creek Fm</v>
      </c>
      <c r="D12789" t="s">
        <v>1060</v>
      </c>
      <c r="E12789" t="s">
        <v>2128</v>
      </c>
      <c r="F12789">
        <v>47.612305999999997</v>
      </c>
      <c r="G12789">
        <v>-107.516274</v>
      </c>
      <c r="H12789" s="40">
        <v>3.0000000000000001E-5</v>
      </c>
      <c r="I12789" s="36" t="s">
        <v>592</v>
      </c>
      <c r="J12789" cm="1">
        <f t="array" ref="J12789:L12789">_xlfn.XLOOKUP($C12789, AGE!$A:$A,AGE!$B:$D,,0,2)</f>
        <v>67.12</v>
      </c>
      <c r="K12789">
        <v>1.1599999999999999</v>
      </c>
      <c r="L12789" t="str">
        <v>Sprain et al. 2015; Fowler 2020; Husson et al. 2011; Ogg 2012</v>
      </c>
      <c r="M12789" t="s">
        <v>1593</v>
      </c>
      <c r="O12789">
        <v>0.1</v>
      </c>
      <c r="P12789" t="s">
        <v>243</v>
      </c>
      <c r="S12789">
        <v>-23.86</v>
      </c>
      <c r="T12789">
        <v>0.05</v>
      </c>
      <c r="U12789" t="s">
        <v>2295</v>
      </c>
      <c r="V12789">
        <v>1</v>
      </c>
      <c r="W12789" t="s">
        <v>2536</v>
      </c>
    </row>
    <row r="12790" spans="1:23" x14ac:dyDescent="0.3">
      <c r="A12790">
        <v>20054</v>
      </c>
      <c r="B12790" s="15" t="s">
        <v>1827</v>
      </c>
      <c r="C12790" t="str">
        <f>_xlfn.XLOOKUP($B12790, STANDARDS!$A:$A, STANDARDS!$B:$B,,0,2)</f>
        <v>Hell Creek Fm</v>
      </c>
      <c r="D12790" t="s">
        <v>1060</v>
      </c>
      <c r="E12790" t="s">
        <v>2128</v>
      </c>
      <c r="F12790">
        <v>47.612305999999997</v>
      </c>
      <c r="G12790">
        <v>-107.51627499999999</v>
      </c>
      <c r="H12790" s="40">
        <v>3.0000000000000001E-5</v>
      </c>
      <c r="I12790" s="36" t="s">
        <v>592</v>
      </c>
      <c r="J12790" cm="1">
        <f t="array" ref="J12790:L12790">_xlfn.XLOOKUP($C12790, AGE!$A:$A,AGE!$B:$D,,0,2)</f>
        <v>67.12</v>
      </c>
      <c r="K12790">
        <v>1.1599999999999999</v>
      </c>
      <c r="L12790" t="str">
        <v>Sprain et al. 2015; Fowler 2020; Husson et al. 2011; Ogg 2012</v>
      </c>
      <c r="M12790" t="s">
        <v>1593</v>
      </c>
      <c r="O12790">
        <v>0.1</v>
      </c>
      <c r="P12790" t="s">
        <v>243</v>
      </c>
      <c r="S12790">
        <v>-24.66</v>
      </c>
      <c r="T12790">
        <v>0.05</v>
      </c>
      <c r="U12790" t="s">
        <v>2295</v>
      </c>
      <c r="V12790">
        <v>1</v>
      </c>
      <c r="W12790" t="s">
        <v>2536</v>
      </c>
    </row>
    <row r="12791" spans="1:23" x14ac:dyDescent="0.3">
      <c r="A12791">
        <v>20055</v>
      </c>
      <c r="B12791" s="15" t="s">
        <v>1827</v>
      </c>
      <c r="C12791" t="str">
        <f>_xlfn.XLOOKUP($B12791, STANDARDS!$A:$A, STANDARDS!$B:$B,,0,2)</f>
        <v>Hell Creek Fm</v>
      </c>
      <c r="D12791" t="s">
        <v>1060</v>
      </c>
      <c r="E12791" t="s">
        <v>2128</v>
      </c>
      <c r="F12791">
        <v>47.612305999999997</v>
      </c>
      <c r="G12791">
        <v>-107.516276</v>
      </c>
      <c r="H12791" s="40">
        <v>3.0000000000000001E-5</v>
      </c>
      <c r="I12791" s="36" t="s">
        <v>592</v>
      </c>
      <c r="J12791" cm="1">
        <f t="array" ref="J12791:L12791">_xlfn.XLOOKUP($C12791, AGE!$A:$A,AGE!$B:$D,,0,2)</f>
        <v>67.12</v>
      </c>
      <c r="K12791">
        <v>1.1599999999999999</v>
      </c>
      <c r="L12791" t="str">
        <v>Sprain et al. 2015; Fowler 2020; Husson et al. 2011; Ogg 2012</v>
      </c>
      <c r="M12791" t="s">
        <v>1593</v>
      </c>
      <c r="O12791">
        <v>0.1</v>
      </c>
      <c r="P12791" t="s">
        <v>243</v>
      </c>
      <c r="S12791">
        <v>-24.64</v>
      </c>
      <c r="T12791">
        <v>0.05</v>
      </c>
      <c r="U12791" t="s">
        <v>2295</v>
      </c>
      <c r="V12791">
        <v>1</v>
      </c>
      <c r="W12791" t="s">
        <v>2536</v>
      </c>
    </row>
    <row r="12792" spans="1:23" x14ac:dyDescent="0.3">
      <c r="A12792">
        <v>20056</v>
      </c>
      <c r="B12792" s="15" t="s">
        <v>1827</v>
      </c>
      <c r="C12792" t="str">
        <f>_xlfn.XLOOKUP($B12792, STANDARDS!$A:$A, STANDARDS!$B:$B,,0,2)</f>
        <v>Hell Creek Fm</v>
      </c>
      <c r="D12792" t="s">
        <v>1060</v>
      </c>
      <c r="E12792" t="s">
        <v>2128</v>
      </c>
      <c r="F12792">
        <v>47.612305999999997</v>
      </c>
      <c r="G12792">
        <v>-107.516277</v>
      </c>
      <c r="H12792" s="40">
        <v>3.0000000000000001E-5</v>
      </c>
      <c r="I12792" s="36" t="s">
        <v>592</v>
      </c>
      <c r="J12792" cm="1">
        <f t="array" ref="J12792:L12792">_xlfn.XLOOKUP($C12792, AGE!$A:$A,AGE!$B:$D,,0,2)</f>
        <v>67.12</v>
      </c>
      <c r="K12792">
        <v>1.1599999999999999</v>
      </c>
      <c r="L12792" t="str">
        <v>Sprain et al. 2015; Fowler 2020; Husson et al. 2011; Ogg 2012</v>
      </c>
      <c r="M12792" t="s">
        <v>2298</v>
      </c>
      <c r="O12792">
        <v>0.2</v>
      </c>
      <c r="P12792" t="s">
        <v>243</v>
      </c>
      <c r="S12792">
        <v>-24.29</v>
      </c>
      <c r="T12792">
        <v>0.05</v>
      </c>
      <c r="U12792" t="s">
        <v>2295</v>
      </c>
      <c r="V12792">
        <v>1</v>
      </c>
      <c r="W12792" t="s">
        <v>2536</v>
      </c>
    </row>
    <row r="12793" spans="1:23" x14ac:dyDescent="0.3">
      <c r="A12793">
        <v>20057</v>
      </c>
      <c r="B12793" s="15" t="s">
        <v>1827</v>
      </c>
      <c r="C12793" t="str">
        <f>_xlfn.XLOOKUP($B12793, STANDARDS!$A:$A, STANDARDS!$B:$B,,0,2)</f>
        <v>Hell Creek Fm</v>
      </c>
      <c r="D12793" t="s">
        <v>1060</v>
      </c>
      <c r="E12793" t="s">
        <v>2128</v>
      </c>
      <c r="F12793">
        <v>47.612305999999997</v>
      </c>
      <c r="G12793">
        <v>-107.516278</v>
      </c>
      <c r="H12793" s="40">
        <v>3.0000000000000001E-5</v>
      </c>
      <c r="I12793" s="36" t="s">
        <v>592</v>
      </c>
      <c r="J12793" cm="1">
        <f t="array" ref="J12793:L12793">_xlfn.XLOOKUP($C12793, AGE!$A:$A,AGE!$B:$D,,0,2)</f>
        <v>67.12</v>
      </c>
      <c r="K12793">
        <v>1.1599999999999999</v>
      </c>
      <c r="L12793" t="str">
        <v>Sprain et al. 2015; Fowler 2020; Husson et al. 2011; Ogg 2012</v>
      </c>
      <c r="M12793" t="s">
        <v>1588</v>
      </c>
      <c r="O12793">
        <v>0</v>
      </c>
      <c r="P12793" t="s">
        <v>243</v>
      </c>
      <c r="S12793">
        <v>-22.64</v>
      </c>
      <c r="T12793">
        <v>0.05</v>
      </c>
      <c r="U12793" t="s">
        <v>2295</v>
      </c>
      <c r="V12793">
        <v>1</v>
      </c>
      <c r="W12793" t="s">
        <v>2536</v>
      </c>
    </row>
    <row r="12794" spans="1:23" x14ac:dyDescent="0.3">
      <c r="A12794">
        <v>20058</v>
      </c>
      <c r="B12794" s="15" t="s">
        <v>1827</v>
      </c>
      <c r="C12794" t="str">
        <f>_xlfn.XLOOKUP($B12794, STANDARDS!$A:$A, STANDARDS!$B:$B,,0,2)</f>
        <v>Hell Creek Fm</v>
      </c>
      <c r="D12794" t="s">
        <v>1060</v>
      </c>
      <c r="E12794" t="s">
        <v>2128</v>
      </c>
      <c r="F12794">
        <v>47.612305999999997</v>
      </c>
      <c r="G12794">
        <v>-107.516279</v>
      </c>
      <c r="H12794" s="40">
        <v>3.0000000000000001E-5</v>
      </c>
      <c r="I12794" s="36" t="s">
        <v>592</v>
      </c>
      <c r="J12794" cm="1">
        <f t="array" ref="J12794:L12794">_xlfn.XLOOKUP($C12794, AGE!$A:$A,AGE!$B:$D,,0,2)</f>
        <v>67.12</v>
      </c>
      <c r="K12794">
        <v>1.1599999999999999</v>
      </c>
      <c r="L12794" t="str">
        <v>Sprain et al. 2015; Fowler 2020; Husson et al. 2011; Ogg 2012</v>
      </c>
      <c r="M12794" t="s">
        <v>1588</v>
      </c>
      <c r="O12794">
        <v>0</v>
      </c>
      <c r="P12794" t="s">
        <v>243</v>
      </c>
      <c r="S12794">
        <v>-22.85</v>
      </c>
      <c r="T12794">
        <v>0.05</v>
      </c>
      <c r="U12794" t="s">
        <v>2295</v>
      </c>
      <c r="V12794">
        <v>1</v>
      </c>
      <c r="W12794" t="s">
        <v>2536</v>
      </c>
    </row>
    <row r="12795" spans="1:23" x14ac:dyDescent="0.3">
      <c r="A12795">
        <v>20059</v>
      </c>
      <c r="B12795" s="15" t="s">
        <v>1827</v>
      </c>
      <c r="C12795" t="str">
        <f>_xlfn.XLOOKUP($B12795, STANDARDS!$A:$A, STANDARDS!$B:$B,,0,2)</f>
        <v>Hell Creek Fm</v>
      </c>
      <c r="D12795" t="s">
        <v>1060</v>
      </c>
      <c r="E12795" t="s">
        <v>2128</v>
      </c>
      <c r="F12795">
        <v>47.612305999999997</v>
      </c>
      <c r="G12795">
        <v>-107.51627999999999</v>
      </c>
      <c r="H12795" s="40">
        <v>3.0000000000000001E-5</v>
      </c>
      <c r="I12795" s="36" t="s">
        <v>592</v>
      </c>
      <c r="J12795" cm="1">
        <f t="array" ref="J12795:L12795">_xlfn.XLOOKUP($C12795, AGE!$A:$A,AGE!$B:$D,,0,2)</f>
        <v>67.12</v>
      </c>
      <c r="K12795">
        <v>1.1599999999999999</v>
      </c>
      <c r="L12795" t="str">
        <v>Sprain et al. 2015; Fowler 2020; Husson et al. 2011; Ogg 2012</v>
      </c>
      <c r="M12795" t="s">
        <v>1588</v>
      </c>
      <c r="O12795">
        <v>0.1</v>
      </c>
      <c r="P12795" t="s">
        <v>243</v>
      </c>
      <c r="S12795">
        <v>-21.15</v>
      </c>
      <c r="T12795">
        <v>0.05</v>
      </c>
      <c r="U12795" t="s">
        <v>2295</v>
      </c>
      <c r="V12795">
        <v>1</v>
      </c>
      <c r="W12795" t="s">
        <v>2536</v>
      </c>
    </row>
    <row r="12796" spans="1:23" x14ac:dyDescent="0.3">
      <c r="A12796">
        <v>20060</v>
      </c>
      <c r="B12796" s="15" t="s">
        <v>1827</v>
      </c>
      <c r="C12796" t="str">
        <f>_xlfn.XLOOKUP($B12796, STANDARDS!$A:$A, STANDARDS!$B:$B,,0,2)</f>
        <v>Hell Creek Fm</v>
      </c>
      <c r="D12796" t="s">
        <v>1060</v>
      </c>
      <c r="E12796" t="s">
        <v>2128</v>
      </c>
      <c r="F12796">
        <v>47.612305999999997</v>
      </c>
      <c r="G12796">
        <v>-107.51628100000001</v>
      </c>
      <c r="H12796" s="40">
        <v>3.0000000000000001E-5</v>
      </c>
      <c r="I12796" s="36" t="s">
        <v>592</v>
      </c>
      <c r="J12796" cm="1">
        <f t="array" ref="J12796:L12796">_xlfn.XLOOKUP($C12796, AGE!$A:$A,AGE!$B:$D,,0,2)</f>
        <v>67.12</v>
      </c>
      <c r="K12796">
        <v>1.1599999999999999</v>
      </c>
      <c r="L12796" t="str">
        <v>Sprain et al. 2015; Fowler 2020; Husson et al. 2011; Ogg 2012</v>
      </c>
      <c r="M12796" t="s">
        <v>2294</v>
      </c>
      <c r="O12796">
        <v>0.1</v>
      </c>
      <c r="P12796" t="s">
        <v>243</v>
      </c>
      <c r="S12796">
        <v>-23.75</v>
      </c>
      <c r="T12796">
        <v>0.05</v>
      </c>
      <c r="U12796" t="s">
        <v>2295</v>
      </c>
      <c r="V12796">
        <v>1</v>
      </c>
      <c r="W12796" t="s">
        <v>2536</v>
      </c>
    </row>
    <row r="12797" spans="1:23" x14ac:dyDescent="0.3">
      <c r="A12797">
        <v>20061</v>
      </c>
      <c r="B12797" s="15" t="s">
        <v>1827</v>
      </c>
      <c r="C12797" t="str">
        <f>_xlfn.XLOOKUP($B12797, STANDARDS!$A:$A, STANDARDS!$B:$B,,0,2)</f>
        <v>Hell Creek Fm</v>
      </c>
      <c r="D12797" t="s">
        <v>1060</v>
      </c>
      <c r="E12797" t="s">
        <v>2128</v>
      </c>
      <c r="F12797">
        <v>47.612305999999997</v>
      </c>
      <c r="G12797">
        <v>-107.516282</v>
      </c>
      <c r="H12797" s="40">
        <v>3.0000000000000001E-5</v>
      </c>
      <c r="I12797" s="36" t="s">
        <v>592</v>
      </c>
      <c r="J12797" cm="1">
        <f t="array" ref="J12797:L12797">_xlfn.XLOOKUP($C12797, AGE!$A:$A,AGE!$B:$D,,0,2)</f>
        <v>67.12</v>
      </c>
      <c r="K12797">
        <v>1.1599999999999999</v>
      </c>
      <c r="L12797" t="str">
        <v>Sprain et al. 2015; Fowler 2020; Husson et al. 2011; Ogg 2012</v>
      </c>
      <c r="M12797" t="s">
        <v>1588</v>
      </c>
      <c r="O12797">
        <v>0.1</v>
      </c>
      <c r="P12797" t="s">
        <v>243</v>
      </c>
      <c r="S12797">
        <v>-23.6</v>
      </c>
      <c r="T12797">
        <v>0.05</v>
      </c>
      <c r="U12797" t="s">
        <v>2295</v>
      </c>
      <c r="V12797">
        <v>1</v>
      </c>
      <c r="W12797" t="s">
        <v>2536</v>
      </c>
    </row>
    <row r="12798" spans="1:23" x14ac:dyDescent="0.3">
      <c r="A12798">
        <v>20062</v>
      </c>
      <c r="B12798" s="15" t="s">
        <v>1827</v>
      </c>
      <c r="C12798" t="str">
        <f>_xlfn.XLOOKUP($B12798, STANDARDS!$A:$A, STANDARDS!$B:$B,,0,2)</f>
        <v>Hell Creek Fm</v>
      </c>
      <c r="D12798" t="s">
        <v>1060</v>
      </c>
      <c r="E12798" t="s">
        <v>2128</v>
      </c>
      <c r="F12798">
        <v>47.612305999999997</v>
      </c>
      <c r="G12798">
        <v>-107.516283</v>
      </c>
      <c r="H12798" s="40">
        <v>3.0000000000000001E-5</v>
      </c>
      <c r="I12798" s="36" t="s">
        <v>592</v>
      </c>
      <c r="J12798" cm="1">
        <f t="array" ref="J12798:L12798">_xlfn.XLOOKUP($C12798, AGE!$A:$A,AGE!$B:$D,,0,2)</f>
        <v>67.12</v>
      </c>
      <c r="K12798">
        <v>1.1599999999999999</v>
      </c>
      <c r="L12798" t="str">
        <v>Sprain et al. 2015; Fowler 2020; Husson et al. 2011; Ogg 2012</v>
      </c>
      <c r="M12798" t="s">
        <v>1588</v>
      </c>
      <c r="O12798">
        <v>0.1</v>
      </c>
      <c r="P12798" t="s">
        <v>243</v>
      </c>
      <c r="S12798">
        <v>-24.16</v>
      </c>
      <c r="T12798">
        <v>0.05</v>
      </c>
      <c r="U12798" t="s">
        <v>2295</v>
      </c>
      <c r="V12798">
        <v>1</v>
      </c>
      <c r="W12798" t="s">
        <v>2536</v>
      </c>
    </row>
    <row r="12799" spans="1:23" x14ac:dyDescent="0.3">
      <c r="A12799">
        <v>20063</v>
      </c>
      <c r="B12799" s="15" t="s">
        <v>1827</v>
      </c>
      <c r="C12799" t="str">
        <f>_xlfn.XLOOKUP($B12799, STANDARDS!$A:$A, STANDARDS!$B:$B,,0,2)</f>
        <v>Hell Creek Fm</v>
      </c>
      <c r="D12799" t="s">
        <v>1060</v>
      </c>
      <c r="E12799" t="s">
        <v>2128</v>
      </c>
      <c r="F12799">
        <v>47.612305999999997</v>
      </c>
      <c r="G12799">
        <v>-107.516284</v>
      </c>
      <c r="H12799" s="40">
        <v>3.0000000000000001E-5</v>
      </c>
      <c r="I12799" s="36" t="s">
        <v>592</v>
      </c>
      <c r="J12799" cm="1">
        <f t="array" ref="J12799:L12799">_xlfn.XLOOKUP($C12799, AGE!$A:$A,AGE!$B:$D,,0,2)</f>
        <v>67.12</v>
      </c>
      <c r="K12799">
        <v>1.1599999999999999</v>
      </c>
      <c r="L12799" t="str">
        <v>Sprain et al. 2015; Fowler 2020; Husson et al. 2011; Ogg 2012</v>
      </c>
      <c r="M12799" t="s">
        <v>1588</v>
      </c>
      <c r="O12799">
        <v>0.1</v>
      </c>
      <c r="P12799" t="s">
        <v>243</v>
      </c>
      <c r="S12799">
        <v>-23.16</v>
      </c>
      <c r="T12799">
        <v>0.05</v>
      </c>
      <c r="U12799" t="s">
        <v>2295</v>
      </c>
      <c r="V12799">
        <v>1</v>
      </c>
      <c r="W12799" t="s">
        <v>2536</v>
      </c>
    </row>
    <row r="12800" spans="1:23" x14ac:dyDescent="0.3">
      <c r="A12800">
        <v>20064</v>
      </c>
      <c r="B12800" s="15" t="s">
        <v>1827</v>
      </c>
      <c r="C12800" t="str">
        <f>_xlfn.XLOOKUP($B12800, STANDARDS!$A:$A, STANDARDS!$B:$B,,0,2)</f>
        <v>Hell Creek Fm</v>
      </c>
      <c r="D12800" t="s">
        <v>1060</v>
      </c>
      <c r="E12800" t="s">
        <v>2128</v>
      </c>
      <c r="F12800">
        <v>47.612305999999997</v>
      </c>
      <c r="G12800">
        <v>-107.516285</v>
      </c>
      <c r="H12800" s="40">
        <v>3.0000000000000001E-5</v>
      </c>
      <c r="I12800" s="36" t="s">
        <v>592</v>
      </c>
      <c r="J12800" cm="1">
        <f t="array" ref="J12800:L12800">_xlfn.XLOOKUP($C12800, AGE!$A:$A,AGE!$B:$D,,0,2)</f>
        <v>67.12</v>
      </c>
      <c r="K12800">
        <v>1.1599999999999999</v>
      </c>
      <c r="L12800" t="str">
        <v>Sprain et al. 2015; Fowler 2020; Husson et al. 2011; Ogg 2012</v>
      </c>
      <c r="M12800" t="s">
        <v>1588</v>
      </c>
      <c r="O12800">
        <v>0.1</v>
      </c>
      <c r="P12800" t="s">
        <v>243</v>
      </c>
      <c r="S12800">
        <v>-22.21</v>
      </c>
      <c r="T12800">
        <v>0.05</v>
      </c>
      <c r="U12800" t="s">
        <v>2295</v>
      </c>
      <c r="V12800">
        <v>1</v>
      </c>
      <c r="W12800" t="s">
        <v>2536</v>
      </c>
    </row>
    <row r="12801" spans="1:23" x14ac:dyDescent="0.3">
      <c r="A12801">
        <v>20065</v>
      </c>
      <c r="B12801" s="15" t="s">
        <v>1827</v>
      </c>
      <c r="C12801" t="str">
        <f>_xlfn.XLOOKUP($B12801, STANDARDS!$A:$A, STANDARDS!$B:$B,,0,2)</f>
        <v>Hell Creek Fm</v>
      </c>
      <c r="D12801" t="s">
        <v>1060</v>
      </c>
      <c r="E12801" t="s">
        <v>2128</v>
      </c>
      <c r="F12801">
        <v>47.612305999999997</v>
      </c>
      <c r="G12801">
        <v>-107.51628599999999</v>
      </c>
      <c r="H12801" s="40">
        <v>3.0000000000000001E-5</v>
      </c>
      <c r="I12801" s="36" t="s">
        <v>592</v>
      </c>
      <c r="J12801" cm="1">
        <f t="array" ref="J12801:L12801">_xlfn.XLOOKUP($C12801, AGE!$A:$A,AGE!$B:$D,,0,2)</f>
        <v>67.12</v>
      </c>
      <c r="K12801">
        <v>1.1599999999999999</v>
      </c>
      <c r="L12801" t="str">
        <v>Sprain et al. 2015; Fowler 2020; Husson et al. 2011; Ogg 2012</v>
      </c>
      <c r="M12801" t="s">
        <v>1588</v>
      </c>
      <c r="O12801">
        <v>0.1</v>
      </c>
      <c r="P12801" t="s">
        <v>243</v>
      </c>
      <c r="S12801">
        <v>-23.73</v>
      </c>
      <c r="T12801">
        <v>0.05</v>
      </c>
      <c r="U12801" t="s">
        <v>2295</v>
      </c>
      <c r="V12801">
        <v>1</v>
      </c>
      <c r="W12801" t="s">
        <v>2536</v>
      </c>
    </row>
    <row r="12802" spans="1:23" x14ac:dyDescent="0.3">
      <c r="A12802">
        <v>20066</v>
      </c>
      <c r="B12802" s="15" t="s">
        <v>1827</v>
      </c>
      <c r="C12802" t="str">
        <f>_xlfn.XLOOKUP($B12802, STANDARDS!$A:$A, STANDARDS!$B:$B,,0,2)</f>
        <v>Hell Creek Fm</v>
      </c>
      <c r="D12802" t="s">
        <v>1060</v>
      </c>
      <c r="E12802" t="s">
        <v>2128</v>
      </c>
      <c r="F12802">
        <v>47.612305999999997</v>
      </c>
      <c r="G12802">
        <v>-107.51628700000001</v>
      </c>
      <c r="H12802" s="40">
        <v>3.0000000000000001E-5</v>
      </c>
      <c r="I12802" s="36" t="s">
        <v>592</v>
      </c>
      <c r="J12802" cm="1">
        <f t="array" ref="J12802:L12802">_xlfn.XLOOKUP($C12802, AGE!$A:$A,AGE!$B:$D,,0,2)</f>
        <v>67.12</v>
      </c>
      <c r="K12802">
        <v>1.1599999999999999</v>
      </c>
      <c r="L12802" t="str">
        <v>Sprain et al. 2015; Fowler 2020; Husson et al. 2011; Ogg 2012</v>
      </c>
      <c r="M12802" t="s">
        <v>2294</v>
      </c>
      <c r="O12802">
        <v>0.2</v>
      </c>
      <c r="P12802" t="s">
        <v>243</v>
      </c>
      <c r="S12802">
        <v>-25.19</v>
      </c>
      <c r="T12802">
        <v>0.05</v>
      </c>
      <c r="U12802" t="s">
        <v>2295</v>
      </c>
      <c r="V12802">
        <v>1</v>
      </c>
      <c r="W12802" t="s">
        <v>2536</v>
      </c>
    </row>
    <row r="12803" spans="1:23" x14ac:dyDescent="0.3">
      <c r="A12803">
        <v>20067</v>
      </c>
      <c r="B12803" s="15" t="s">
        <v>1827</v>
      </c>
      <c r="C12803" t="str">
        <f>_xlfn.XLOOKUP($B12803, STANDARDS!$A:$A, STANDARDS!$B:$B,,0,2)</f>
        <v>Hell Creek Fm</v>
      </c>
      <c r="D12803" t="s">
        <v>1060</v>
      </c>
      <c r="E12803" t="s">
        <v>2128</v>
      </c>
      <c r="F12803">
        <v>47.612305999999997</v>
      </c>
      <c r="G12803">
        <v>-107.516288</v>
      </c>
      <c r="H12803" s="40">
        <v>3.0000000000000001E-5</v>
      </c>
      <c r="I12803" s="36" t="s">
        <v>592</v>
      </c>
      <c r="J12803" cm="1">
        <f t="array" ref="J12803:L12803">_xlfn.XLOOKUP($C12803, AGE!$A:$A,AGE!$B:$D,,0,2)</f>
        <v>67.12</v>
      </c>
      <c r="K12803">
        <v>1.1599999999999999</v>
      </c>
      <c r="L12803" t="str">
        <v>Sprain et al. 2015; Fowler 2020; Husson et al. 2011; Ogg 2012</v>
      </c>
      <c r="M12803" t="s">
        <v>1593</v>
      </c>
      <c r="O12803">
        <v>0.2</v>
      </c>
      <c r="P12803" t="s">
        <v>243</v>
      </c>
      <c r="S12803">
        <v>-24.15</v>
      </c>
      <c r="T12803">
        <v>0.05</v>
      </c>
      <c r="U12803" t="s">
        <v>2295</v>
      </c>
      <c r="V12803">
        <v>1</v>
      </c>
      <c r="W12803" t="s">
        <v>2536</v>
      </c>
    </row>
    <row r="12804" spans="1:23" x14ac:dyDescent="0.3">
      <c r="A12804">
        <v>20068</v>
      </c>
      <c r="B12804" s="15" t="s">
        <v>1827</v>
      </c>
      <c r="C12804" t="str">
        <f>_xlfn.XLOOKUP($B12804, STANDARDS!$A:$A, STANDARDS!$B:$B,,0,2)</f>
        <v>Hell Creek Fm</v>
      </c>
      <c r="D12804" t="s">
        <v>1060</v>
      </c>
      <c r="E12804" t="s">
        <v>2128</v>
      </c>
      <c r="F12804">
        <v>47.612305999999997</v>
      </c>
      <c r="G12804">
        <v>-107.516289</v>
      </c>
      <c r="H12804" s="40">
        <v>3.0000000000000001E-5</v>
      </c>
      <c r="I12804" s="36" t="s">
        <v>592</v>
      </c>
      <c r="J12804" cm="1">
        <f t="array" ref="J12804:L12804">_xlfn.XLOOKUP($C12804, AGE!$A:$A,AGE!$B:$D,,0,2)</f>
        <v>67.12</v>
      </c>
      <c r="K12804">
        <v>1.1599999999999999</v>
      </c>
      <c r="L12804" t="str">
        <v>Sprain et al. 2015; Fowler 2020; Husson et al. 2011; Ogg 2012</v>
      </c>
      <c r="M12804" t="s">
        <v>1593</v>
      </c>
      <c r="O12804">
        <v>0.1</v>
      </c>
      <c r="P12804" t="s">
        <v>243</v>
      </c>
      <c r="S12804">
        <v>-24.02</v>
      </c>
      <c r="T12804">
        <v>0.05</v>
      </c>
      <c r="U12804" t="s">
        <v>2295</v>
      </c>
      <c r="V12804">
        <v>1</v>
      </c>
      <c r="W12804" t="s">
        <v>2536</v>
      </c>
    </row>
    <row r="12805" spans="1:23" x14ac:dyDescent="0.3">
      <c r="A12805">
        <v>20069</v>
      </c>
      <c r="B12805" s="15" t="s">
        <v>1827</v>
      </c>
      <c r="C12805" t="str">
        <f>_xlfn.XLOOKUP($B12805, STANDARDS!$A:$A, STANDARDS!$B:$B,,0,2)</f>
        <v>Hell Creek Fm</v>
      </c>
      <c r="D12805" t="s">
        <v>1060</v>
      </c>
      <c r="E12805" t="s">
        <v>2128</v>
      </c>
      <c r="F12805">
        <v>47.612305999999997</v>
      </c>
      <c r="G12805">
        <v>-107.51629</v>
      </c>
      <c r="H12805" s="40">
        <v>3.0000000000000001E-5</v>
      </c>
      <c r="I12805" s="36" t="s">
        <v>592</v>
      </c>
      <c r="J12805" cm="1">
        <f t="array" ref="J12805:L12805">_xlfn.XLOOKUP($C12805, AGE!$A:$A,AGE!$B:$D,,0,2)</f>
        <v>67.12</v>
      </c>
      <c r="K12805">
        <v>1.1599999999999999</v>
      </c>
      <c r="L12805" t="str">
        <v>Sprain et al. 2015; Fowler 2020; Husson et al. 2011; Ogg 2012</v>
      </c>
      <c r="M12805" t="s">
        <v>2294</v>
      </c>
      <c r="O12805">
        <v>2.1</v>
      </c>
      <c r="P12805" t="s">
        <v>243</v>
      </c>
      <c r="S12805">
        <v>-25.55</v>
      </c>
      <c r="T12805">
        <v>0.05</v>
      </c>
      <c r="U12805" t="s">
        <v>2295</v>
      </c>
      <c r="V12805">
        <v>1</v>
      </c>
      <c r="W12805" t="s">
        <v>2536</v>
      </c>
    </row>
    <row r="12806" spans="1:23" x14ac:dyDescent="0.3">
      <c r="A12806">
        <v>20070</v>
      </c>
      <c r="B12806" s="15" t="s">
        <v>1827</v>
      </c>
      <c r="C12806" t="str">
        <f>_xlfn.XLOOKUP($B12806, STANDARDS!$A:$A, STANDARDS!$B:$B,,0,2)</f>
        <v>Hell Creek Fm</v>
      </c>
      <c r="D12806" t="s">
        <v>1060</v>
      </c>
      <c r="E12806" t="s">
        <v>2128</v>
      </c>
      <c r="F12806">
        <v>47.612305999999997</v>
      </c>
      <c r="G12806">
        <v>-107.516291</v>
      </c>
      <c r="H12806" s="40">
        <v>3.0000000000000001E-5</v>
      </c>
      <c r="I12806" s="36" t="s">
        <v>592</v>
      </c>
      <c r="J12806" cm="1">
        <f t="array" ref="J12806:L12806">_xlfn.XLOOKUP($C12806, AGE!$A:$A,AGE!$B:$D,,0,2)</f>
        <v>67.12</v>
      </c>
      <c r="K12806">
        <v>1.1599999999999999</v>
      </c>
      <c r="L12806" t="str">
        <v>Sprain et al. 2015; Fowler 2020; Husson et al. 2011; Ogg 2012</v>
      </c>
      <c r="M12806" t="s">
        <v>1593</v>
      </c>
      <c r="O12806">
        <v>0.1</v>
      </c>
      <c r="P12806" t="s">
        <v>243</v>
      </c>
      <c r="S12806">
        <v>-22.99</v>
      </c>
      <c r="T12806">
        <v>0.05</v>
      </c>
      <c r="U12806" t="s">
        <v>2295</v>
      </c>
      <c r="V12806">
        <v>1</v>
      </c>
      <c r="W12806" t="s">
        <v>2536</v>
      </c>
    </row>
    <row r="12807" spans="1:23" x14ac:dyDescent="0.3">
      <c r="A12807">
        <v>20071</v>
      </c>
      <c r="B12807" s="15" t="s">
        <v>1827</v>
      </c>
      <c r="C12807" t="str">
        <f>_xlfn.XLOOKUP($B12807, STANDARDS!$A:$A, STANDARDS!$B:$B,,0,2)</f>
        <v>Hell Creek Fm</v>
      </c>
      <c r="D12807" t="s">
        <v>1060</v>
      </c>
      <c r="E12807" t="s">
        <v>2128</v>
      </c>
      <c r="F12807">
        <v>47.612305999999997</v>
      </c>
      <c r="G12807">
        <v>-107.51629200000001</v>
      </c>
      <c r="H12807" s="40">
        <v>3.0000000000000001E-5</v>
      </c>
      <c r="I12807" s="36" t="s">
        <v>592</v>
      </c>
      <c r="J12807" cm="1">
        <f t="array" ref="J12807:L12807">_xlfn.XLOOKUP($C12807, AGE!$A:$A,AGE!$B:$D,,0,2)</f>
        <v>67.12</v>
      </c>
      <c r="K12807">
        <v>1.1599999999999999</v>
      </c>
      <c r="L12807" t="str">
        <v>Sprain et al. 2015; Fowler 2020; Husson et al. 2011; Ogg 2012</v>
      </c>
      <c r="M12807" t="s">
        <v>2294</v>
      </c>
      <c r="O12807">
        <v>0.2</v>
      </c>
      <c r="P12807" t="s">
        <v>243</v>
      </c>
      <c r="S12807">
        <v>-23.75</v>
      </c>
      <c r="T12807">
        <v>0.05</v>
      </c>
      <c r="U12807" t="s">
        <v>2295</v>
      </c>
      <c r="V12807">
        <v>1</v>
      </c>
      <c r="W12807" t="s">
        <v>2536</v>
      </c>
    </row>
    <row r="12808" spans="1:23" x14ac:dyDescent="0.3">
      <c r="A12808">
        <v>20072</v>
      </c>
      <c r="B12808" s="15" t="s">
        <v>1827</v>
      </c>
      <c r="C12808" t="str">
        <f>_xlfn.XLOOKUP($B12808, STANDARDS!$A:$A, STANDARDS!$B:$B,,0,2)</f>
        <v>Hell Creek Fm</v>
      </c>
      <c r="D12808" t="s">
        <v>1060</v>
      </c>
      <c r="E12808" t="s">
        <v>2128</v>
      </c>
      <c r="F12808">
        <v>47.612305999999997</v>
      </c>
      <c r="G12808">
        <v>-107.516293</v>
      </c>
      <c r="H12808" s="40">
        <v>3.0000000000000001E-5</v>
      </c>
      <c r="I12808" s="36" t="s">
        <v>592</v>
      </c>
      <c r="J12808" cm="1">
        <f t="array" ref="J12808:L12808">_xlfn.XLOOKUP($C12808, AGE!$A:$A,AGE!$B:$D,,0,2)</f>
        <v>67.12</v>
      </c>
      <c r="K12808">
        <v>1.1599999999999999</v>
      </c>
      <c r="L12808" t="str">
        <v>Sprain et al. 2015; Fowler 2020; Husson et al. 2011; Ogg 2012</v>
      </c>
      <c r="M12808" t="s">
        <v>2294</v>
      </c>
      <c r="O12808">
        <v>0.2</v>
      </c>
      <c r="P12808" t="s">
        <v>243</v>
      </c>
      <c r="S12808">
        <v>-23.98</v>
      </c>
      <c r="T12808">
        <v>0.05</v>
      </c>
      <c r="U12808" t="s">
        <v>2295</v>
      </c>
      <c r="V12808">
        <v>1</v>
      </c>
      <c r="W12808" t="s">
        <v>2536</v>
      </c>
    </row>
    <row r="12809" spans="1:23" x14ac:dyDescent="0.3">
      <c r="A12809">
        <v>20073</v>
      </c>
      <c r="B12809" s="15" t="s">
        <v>1827</v>
      </c>
      <c r="C12809" t="str">
        <f>_xlfn.XLOOKUP($B12809, STANDARDS!$A:$A, STANDARDS!$B:$B,,0,2)</f>
        <v>Hell Creek Fm</v>
      </c>
      <c r="D12809" t="s">
        <v>1060</v>
      </c>
      <c r="E12809" t="s">
        <v>2128</v>
      </c>
      <c r="F12809">
        <v>47.612305999999997</v>
      </c>
      <c r="G12809">
        <v>-107.516294</v>
      </c>
      <c r="H12809" s="40">
        <v>3.0000000000000001E-5</v>
      </c>
      <c r="I12809" s="36" t="s">
        <v>592</v>
      </c>
      <c r="J12809" cm="1">
        <f t="array" ref="J12809:L12809">_xlfn.XLOOKUP($C12809, AGE!$A:$A,AGE!$B:$D,,0,2)</f>
        <v>67.12</v>
      </c>
      <c r="K12809">
        <v>1.1599999999999999</v>
      </c>
      <c r="L12809" t="str">
        <v>Sprain et al. 2015; Fowler 2020; Husson et al. 2011; Ogg 2012</v>
      </c>
      <c r="M12809" t="s">
        <v>2294</v>
      </c>
      <c r="O12809">
        <v>0.2</v>
      </c>
      <c r="P12809" t="s">
        <v>243</v>
      </c>
      <c r="S12809">
        <v>-24.46</v>
      </c>
      <c r="T12809">
        <v>0.05</v>
      </c>
      <c r="U12809" t="s">
        <v>2295</v>
      </c>
      <c r="V12809">
        <v>1</v>
      </c>
      <c r="W12809" t="s">
        <v>2536</v>
      </c>
    </row>
    <row r="12810" spans="1:23" x14ac:dyDescent="0.3">
      <c r="A12810">
        <v>20074</v>
      </c>
      <c r="B12810" s="15" t="s">
        <v>1827</v>
      </c>
      <c r="C12810" t="str">
        <f>_xlfn.XLOOKUP($B12810, STANDARDS!$A:$A, STANDARDS!$B:$B,,0,2)</f>
        <v>Hell Creek Fm</v>
      </c>
      <c r="D12810" t="s">
        <v>1060</v>
      </c>
      <c r="E12810" t="s">
        <v>2128</v>
      </c>
      <c r="F12810">
        <v>47.612305999999997</v>
      </c>
      <c r="G12810">
        <v>-107.516295</v>
      </c>
      <c r="H12810" s="40">
        <v>3.0000000000000001E-5</v>
      </c>
      <c r="I12810" s="36" t="s">
        <v>592</v>
      </c>
      <c r="J12810" cm="1">
        <f t="array" ref="J12810:L12810">_xlfn.XLOOKUP($C12810, AGE!$A:$A,AGE!$B:$D,,0,2)</f>
        <v>67.12</v>
      </c>
      <c r="K12810">
        <v>1.1599999999999999</v>
      </c>
      <c r="L12810" t="str">
        <v>Sprain et al. 2015; Fowler 2020; Husson et al. 2011; Ogg 2012</v>
      </c>
      <c r="M12810" t="s">
        <v>1588</v>
      </c>
      <c r="O12810">
        <v>0.1</v>
      </c>
      <c r="P12810" t="s">
        <v>243</v>
      </c>
      <c r="S12810">
        <v>-22.97</v>
      </c>
      <c r="T12810">
        <v>0.05</v>
      </c>
      <c r="U12810" t="s">
        <v>2295</v>
      </c>
      <c r="V12810">
        <v>1</v>
      </c>
      <c r="W12810" t="s">
        <v>2536</v>
      </c>
    </row>
    <row r="12811" spans="1:23" x14ac:dyDescent="0.3">
      <c r="A12811">
        <v>20075</v>
      </c>
      <c r="B12811" s="15" t="s">
        <v>1827</v>
      </c>
      <c r="C12811" t="str">
        <f>_xlfn.XLOOKUP($B12811, STANDARDS!$A:$A, STANDARDS!$B:$B,,0,2)</f>
        <v>Hell Creek Fm</v>
      </c>
      <c r="D12811" t="s">
        <v>1060</v>
      </c>
      <c r="E12811" t="s">
        <v>2128</v>
      </c>
      <c r="F12811">
        <v>47.612305999999997</v>
      </c>
      <c r="G12811">
        <v>-107.516296</v>
      </c>
      <c r="H12811" s="40">
        <v>3.0000000000000001E-5</v>
      </c>
      <c r="I12811" s="36" t="s">
        <v>592</v>
      </c>
      <c r="J12811" cm="1">
        <f t="array" ref="J12811:L12811">_xlfn.XLOOKUP($C12811, AGE!$A:$A,AGE!$B:$D,,0,2)</f>
        <v>67.12</v>
      </c>
      <c r="K12811">
        <v>1.1599999999999999</v>
      </c>
      <c r="L12811" t="str">
        <v>Sprain et al. 2015; Fowler 2020; Husson et al. 2011; Ogg 2012</v>
      </c>
      <c r="M12811" t="s">
        <v>1588</v>
      </c>
      <c r="O12811">
        <v>0.1</v>
      </c>
      <c r="P12811" t="s">
        <v>243</v>
      </c>
      <c r="S12811">
        <v>-24.54</v>
      </c>
      <c r="T12811">
        <v>0.05</v>
      </c>
      <c r="U12811" t="s">
        <v>2295</v>
      </c>
      <c r="V12811">
        <v>1</v>
      </c>
      <c r="W12811" t="s">
        <v>2536</v>
      </c>
    </row>
    <row r="12812" spans="1:23" x14ac:dyDescent="0.3">
      <c r="A12812">
        <v>20076</v>
      </c>
      <c r="B12812" s="15" t="s">
        <v>1827</v>
      </c>
      <c r="C12812" t="str">
        <f>_xlfn.XLOOKUP($B12812, STANDARDS!$A:$A, STANDARDS!$B:$B,,0,2)</f>
        <v>Hell Creek Fm</v>
      </c>
      <c r="D12812" t="s">
        <v>1060</v>
      </c>
      <c r="E12812" t="s">
        <v>2128</v>
      </c>
      <c r="F12812">
        <v>47.612305999999997</v>
      </c>
      <c r="G12812">
        <v>-107.51629699999999</v>
      </c>
      <c r="H12812" s="40">
        <v>3.0000000000000001E-5</v>
      </c>
      <c r="I12812" s="36" t="s">
        <v>592</v>
      </c>
      <c r="J12812" cm="1">
        <f t="array" ref="J12812:L12812">_xlfn.XLOOKUP($C12812, AGE!$A:$A,AGE!$B:$D,,0,2)</f>
        <v>67.12</v>
      </c>
      <c r="K12812">
        <v>1.1599999999999999</v>
      </c>
      <c r="L12812" t="str">
        <v>Sprain et al. 2015; Fowler 2020; Husson et al. 2011; Ogg 2012</v>
      </c>
      <c r="M12812" t="s">
        <v>1593</v>
      </c>
      <c r="O12812">
        <v>0.1</v>
      </c>
      <c r="P12812" t="s">
        <v>243</v>
      </c>
      <c r="S12812">
        <v>-23.7</v>
      </c>
      <c r="T12812">
        <v>0.05</v>
      </c>
      <c r="U12812" t="s">
        <v>2295</v>
      </c>
      <c r="V12812">
        <v>1</v>
      </c>
      <c r="W12812" t="s">
        <v>2536</v>
      </c>
    </row>
    <row r="12813" spans="1:23" x14ac:dyDescent="0.3">
      <c r="A12813">
        <v>20077</v>
      </c>
      <c r="B12813" s="15" t="s">
        <v>1827</v>
      </c>
      <c r="C12813" t="str">
        <f>_xlfn.XLOOKUP($B12813, STANDARDS!$A:$A, STANDARDS!$B:$B,,0,2)</f>
        <v>Hell Creek Fm</v>
      </c>
      <c r="D12813" t="s">
        <v>1060</v>
      </c>
      <c r="E12813" t="s">
        <v>2128</v>
      </c>
      <c r="F12813">
        <v>47.612305999999997</v>
      </c>
      <c r="G12813">
        <v>-107.51629800000001</v>
      </c>
      <c r="H12813" s="40">
        <v>3.0000000000000001E-5</v>
      </c>
      <c r="I12813" s="36" t="s">
        <v>592</v>
      </c>
      <c r="J12813" cm="1">
        <f t="array" ref="J12813:L12813">_xlfn.XLOOKUP($C12813, AGE!$A:$A,AGE!$B:$D,,0,2)</f>
        <v>67.12</v>
      </c>
      <c r="K12813">
        <v>1.1599999999999999</v>
      </c>
      <c r="L12813" t="str">
        <v>Sprain et al. 2015; Fowler 2020; Husson et al. 2011; Ogg 2012</v>
      </c>
      <c r="M12813" t="s">
        <v>1593</v>
      </c>
      <c r="O12813">
        <v>0.1</v>
      </c>
      <c r="P12813" t="s">
        <v>243</v>
      </c>
      <c r="S12813">
        <v>-22.8</v>
      </c>
      <c r="T12813">
        <v>0.05</v>
      </c>
      <c r="U12813" t="s">
        <v>2295</v>
      </c>
      <c r="V12813">
        <v>1</v>
      </c>
      <c r="W12813" t="s">
        <v>2536</v>
      </c>
    </row>
    <row r="12814" spans="1:23" x14ac:dyDescent="0.3">
      <c r="A12814">
        <v>20078</v>
      </c>
      <c r="B12814" s="15" t="s">
        <v>1827</v>
      </c>
      <c r="C12814" t="str">
        <f>_xlfn.XLOOKUP($B12814, STANDARDS!$A:$A, STANDARDS!$B:$B,,0,2)</f>
        <v>Hell Creek Fm</v>
      </c>
      <c r="D12814" t="s">
        <v>1060</v>
      </c>
      <c r="E12814" t="s">
        <v>2128</v>
      </c>
      <c r="F12814">
        <v>47.612305999999997</v>
      </c>
      <c r="G12814">
        <v>-107.516299</v>
      </c>
      <c r="H12814" s="40">
        <v>3.0000000000000001E-5</v>
      </c>
      <c r="I12814" s="36" t="s">
        <v>592</v>
      </c>
      <c r="J12814" cm="1">
        <f t="array" ref="J12814:L12814">_xlfn.XLOOKUP($C12814, AGE!$A:$A,AGE!$B:$D,,0,2)</f>
        <v>67.12</v>
      </c>
      <c r="K12814">
        <v>1.1599999999999999</v>
      </c>
      <c r="L12814" t="str">
        <v>Sprain et al. 2015; Fowler 2020; Husson et al. 2011; Ogg 2012</v>
      </c>
      <c r="M12814" t="s">
        <v>1593</v>
      </c>
      <c r="O12814">
        <v>0</v>
      </c>
      <c r="P12814" t="s">
        <v>243</v>
      </c>
      <c r="S12814">
        <v>-23.84</v>
      </c>
      <c r="T12814">
        <v>0.05</v>
      </c>
      <c r="U12814" t="s">
        <v>2295</v>
      </c>
      <c r="V12814">
        <v>1</v>
      </c>
      <c r="W12814" t="s">
        <v>2536</v>
      </c>
    </row>
    <row r="12815" spans="1:23" x14ac:dyDescent="0.3">
      <c r="A12815">
        <v>20079</v>
      </c>
      <c r="B12815" s="15" t="s">
        <v>1827</v>
      </c>
      <c r="C12815" t="str">
        <f>_xlfn.XLOOKUP($B12815, STANDARDS!$A:$A, STANDARDS!$B:$B,,0,2)</f>
        <v>Hell Creek Fm</v>
      </c>
      <c r="D12815" t="s">
        <v>1060</v>
      </c>
      <c r="E12815" t="s">
        <v>2128</v>
      </c>
      <c r="F12815">
        <v>47.612305999999997</v>
      </c>
      <c r="G12815">
        <v>-107.5163</v>
      </c>
      <c r="H12815" s="40">
        <v>3.0000000000000001E-5</v>
      </c>
      <c r="I12815" s="36" t="s">
        <v>592</v>
      </c>
      <c r="J12815" cm="1">
        <f t="array" ref="J12815:L12815">_xlfn.XLOOKUP($C12815, AGE!$A:$A,AGE!$B:$D,,0,2)</f>
        <v>67.12</v>
      </c>
      <c r="K12815">
        <v>1.1599999999999999</v>
      </c>
      <c r="L12815" t="str">
        <v>Sprain et al. 2015; Fowler 2020; Husson et al. 2011; Ogg 2012</v>
      </c>
      <c r="M12815" t="s">
        <v>1593</v>
      </c>
      <c r="O12815">
        <v>0.1</v>
      </c>
      <c r="P12815" t="s">
        <v>243</v>
      </c>
      <c r="S12815">
        <v>-23.6</v>
      </c>
      <c r="T12815">
        <v>0.05</v>
      </c>
      <c r="U12815" t="s">
        <v>2295</v>
      </c>
      <c r="V12815">
        <v>1</v>
      </c>
      <c r="W12815" t="s">
        <v>2536</v>
      </c>
    </row>
    <row r="12816" spans="1:23" x14ac:dyDescent="0.3">
      <c r="A12816">
        <v>20080</v>
      </c>
      <c r="B12816" s="15" t="s">
        <v>1827</v>
      </c>
      <c r="C12816" t="str">
        <f>_xlfn.XLOOKUP($B12816, STANDARDS!$A:$A, STANDARDS!$B:$B,,0,2)</f>
        <v>Hell Creek Fm</v>
      </c>
      <c r="D12816" t="s">
        <v>1060</v>
      </c>
      <c r="E12816" t="s">
        <v>2128</v>
      </c>
      <c r="F12816">
        <v>47.612305999999997</v>
      </c>
      <c r="G12816">
        <v>-107.516301</v>
      </c>
      <c r="H12816" s="40">
        <v>3.0000000000000001E-5</v>
      </c>
      <c r="I12816" s="36" t="s">
        <v>592</v>
      </c>
      <c r="J12816" cm="1">
        <f t="array" ref="J12816:L12816">_xlfn.XLOOKUP($C12816, AGE!$A:$A,AGE!$B:$D,,0,2)</f>
        <v>67.12</v>
      </c>
      <c r="K12816">
        <v>1.1599999999999999</v>
      </c>
      <c r="L12816" t="str">
        <v>Sprain et al. 2015; Fowler 2020; Husson et al. 2011; Ogg 2012</v>
      </c>
      <c r="M12816" t="s">
        <v>2294</v>
      </c>
      <c r="O12816">
        <v>0.1</v>
      </c>
      <c r="P12816" t="s">
        <v>243</v>
      </c>
      <c r="S12816">
        <v>-23.75</v>
      </c>
      <c r="T12816">
        <v>0.05</v>
      </c>
      <c r="U12816" t="s">
        <v>2295</v>
      </c>
      <c r="V12816">
        <v>1</v>
      </c>
      <c r="W12816" t="s">
        <v>2536</v>
      </c>
    </row>
    <row r="12817" spans="1:23" x14ac:dyDescent="0.3">
      <c r="A12817">
        <v>20081</v>
      </c>
      <c r="B12817" s="15" t="s">
        <v>1827</v>
      </c>
      <c r="C12817" t="str">
        <f>_xlfn.XLOOKUP($B12817, STANDARDS!$A:$A, STANDARDS!$B:$B,,0,2)</f>
        <v>Hell Creek Fm</v>
      </c>
      <c r="D12817" t="s">
        <v>1060</v>
      </c>
      <c r="E12817" t="s">
        <v>2128</v>
      </c>
      <c r="F12817">
        <v>47.612305999999997</v>
      </c>
      <c r="G12817">
        <v>-107.516302</v>
      </c>
      <c r="H12817" s="40">
        <v>3.0000000000000001E-5</v>
      </c>
      <c r="I12817" s="36" t="s">
        <v>592</v>
      </c>
      <c r="J12817" cm="1">
        <f t="array" ref="J12817:L12817">_xlfn.XLOOKUP($C12817, AGE!$A:$A,AGE!$B:$D,,0,2)</f>
        <v>67.12</v>
      </c>
      <c r="K12817">
        <v>1.1599999999999999</v>
      </c>
      <c r="L12817" t="str">
        <v>Sprain et al. 2015; Fowler 2020; Husson et al. 2011; Ogg 2012</v>
      </c>
      <c r="M12817" t="s">
        <v>2294</v>
      </c>
      <c r="O12817">
        <v>0.3</v>
      </c>
      <c r="P12817" t="s">
        <v>243</v>
      </c>
      <c r="S12817">
        <v>-24.32</v>
      </c>
      <c r="T12817">
        <v>0.05</v>
      </c>
      <c r="U12817" t="s">
        <v>2295</v>
      </c>
      <c r="V12817">
        <v>1</v>
      </c>
      <c r="W12817" t="s">
        <v>2536</v>
      </c>
    </row>
    <row r="12818" spans="1:23" x14ac:dyDescent="0.3">
      <c r="A12818">
        <v>20082</v>
      </c>
      <c r="B12818" s="15" t="s">
        <v>1827</v>
      </c>
      <c r="C12818" t="str">
        <f>_xlfn.XLOOKUP($B12818, STANDARDS!$A:$A, STANDARDS!$B:$B,,0,2)</f>
        <v>Hell Creek Fm</v>
      </c>
      <c r="D12818" t="s">
        <v>1060</v>
      </c>
      <c r="E12818" t="s">
        <v>2128</v>
      </c>
      <c r="F12818">
        <v>47.612305999999997</v>
      </c>
      <c r="G12818">
        <v>-107.51630299999999</v>
      </c>
      <c r="H12818" s="40">
        <v>3.0000000000000001E-5</v>
      </c>
      <c r="I12818" s="36" t="s">
        <v>592</v>
      </c>
      <c r="J12818" cm="1">
        <f t="array" ref="J12818:L12818">_xlfn.XLOOKUP($C12818, AGE!$A:$A,AGE!$B:$D,,0,2)</f>
        <v>67.12</v>
      </c>
      <c r="K12818">
        <v>1.1599999999999999</v>
      </c>
      <c r="L12818" t="str">
        <v>Sprain et al. 2015; Fowler 2020; Husson et al. 2011; Ogg 2012</v>
      </c>
      <c r="M12818" t="s">
        <v>2294</v>
      </c>
      <c r="O12818">
        <v>0.1</v>
      </c>
      <c r="P12818" t="s">
        <v>243</v>
      </c>
      <c r="S12818">
        <v>-23.7</v>
      </c>
      <c r="T12818">
        <v>0.05</v>
      </c>
      <c r="U12818" t="s">
        <v>2295</v>
      </c>
      <c r="V12818">
        <v>1</v>
      </c>
      <c r="W12818" t="s">
        <v>2536</v>
      </c>
    </row>
    <row r="12819" spans="1:23" x14ac:dyDescent="0.3">
      <c r="A12819">
        <v>20083</v>
      </c>
      <c r="B12819" s="15" t="s">
        <v>1827</v>
      </c>
      <c r="C12819" t="str">
        <f>_xlfn.XLOOKUP($B12819, STANDARDS!$A:$A, STANDARDS!$B:$B,,0,2)</f>
        <v>Hell Creek Fm</v>
      </c>
      <c r="D12819" t="s">
        <v>1060</v>
      </c>
      <c r="E12819" t="s">
        <v>2128</v>
      </c>
      <c r="F12819">
        <v>47.612305999999997</v>
      </c>
      <c r="G12819">
        <v>-107.51630400000001</v>
      </c>
      <c r="H12819" s="40">
        <v>3.0000000000000001E-5</v>
      </c>
      <c r="I12819" s="36" t="s">
        <v>592</v>
      </c>
      <c r="J12819" cm="1">
        <f t="array" ref="J12819:L12819">_xlfn.XLOOKUP($C12819, AGE!$A:$A,AGE!$B:$D,,0,2)</f>
        <v>67.12</v>
      </c>
      <c r="K12819">
        <v>1.1599999999999999</v>
      </c>
      <c r="L12819" t="str">
        <v>Sprain et al. 2015; Fowler 2020; Husson et al. 2011; Ogg 2012</v>
      </c>
      <c r="M12819" t="s">
        <v>2294</v>
      </c>
      <c r="O12819">
        <v>0.1</v>
      </c>
      <c r="P12819" t="s">
        <v>243</v>
      </c>
      <c r="S12819">
        <v>-23.84</v>
      </c>
      <c r="T12819">
        <v>0.05</v>
      </c>
      <c r="U12819" t="s">
        <v>2295</v>
      </c>
      <c r="V12819">
        <v>1</v>
      </c>
      <c r="W12819" t="s">
        <v>2536</v>
      </c>
    </row>
    <row r="12820" spans="1:23" x14ac:dyDescent="0.3">
      <c r="A12820">
        <v>20084</v>
      </c>
      <c r="B12820" s="15" t="s">
        <v>1827</v>
      </c>
      <c r="C12820" t="str">
        <f>_xlfn.XLOOKUP($B12820, STANDARDS!$A:$A, STANDARDS!$B:$B,,0,2)</f>
        <v>Hell Creek Fm</v>
      </c>
      <c r="D12820" t="s">
        <v>1060</v>
      </c>
      <c r="E12820" t="s">
        <v>2128</v>
      </c>
      <c r="F12820">
        <v>47.612305999999997</v>
      </c>
      <c r="G12820">
        <v>-107.516305</v>
      </c>
      <c r="H12820" s="40">
        <v>3.0000000000000001E-5</v>
      </c>
      <c r="I12820" s="36" t="s">
        <v>592</v>
      </c>
      <c r="J12820" cm="1">
        <f t="array" ref="J12820:L12820">_xlfn.XLOOKUP($C12820, AGE!$A:$A,AGE!$B:$D,,0,2)</f>
        <v>67.12</v>
      </c>
      <c r="K12820">
        <v>1.1599999999999999</v>
      </c>
      <c r="L12820" t="str">
        <v>Sprain et al. 2015; Fowler 2020; Husson et al. 2011; Ogg 2012</v>
      </c>
      <c r="M12820" t="s">
        <v>2294</v>
      </c>
      <c r="O12820">
        <v>0.1</v>
      </c>
      <c r="P12820" t="s">
        <v>243</v>
      </c>
      <c r="S12820">
        <v>-23.6</v>
      </c>
      <c r="T12820">
        <v>0.05</v>
      </c>
      <c r="U12820" t="s">
        <v>2295</v>
      </c>
      <c r="V12820">
        <v>1</v>
      </c>
      <c r="W12820" t="s">
        <v>2536</v>
      </c>
    </row>
    <row r="12821" spans="1:23" x14ac:dyDescent="0.3">
      <c r="A12821">
        <v>20085</v>
      </c>
      <c r="B12821" s="15" t="s">
        <v>1827</v>
      </c>
      <c r="C12821" t="str">
        <f>_xlfn.XLOOKUP($B12821, STANDARDS!$A:$A, STANDARDS!$B:$B,,0,2)</f>
        <v>Hell Creek Fm</v>
      </c>
      <c r="D12821" t="s">
        <v>1060</v>
      </c>
      <c r="E12821" t="s">
        <v>2128</v>
      </c>
      <c r="F12821">
        <v>47.612305999999997</v>
      </c>
      <c r="G12821">
        <v>-107.516306</v>
      </c>
      <c r="H12821" s="40">
        <v>3.0000000000000001E-5</v>
      </c>
      <c r="I12821" s="36" t="s">
        <v>592</v>
      </c>
      <c r="J12821" cm="1">
        <f t="array" ref="J12821:L12821">_xlfn.XLOOKUP($C12821, AGE!$A:$A,AGE!$B:$D,,0,2)</f>
        <v>67.12</v>
      </c>
      <c r="K12821">
        <v>1.1599999999999999</v>
      </c>
      <c r="L12821" t="str">
        <v>Sprain et al. 2015; Fowler 2020; Husson et al. 2011; Ogg 2012</v>
      </c>
      <c r="M12821" t="s">
        <v>2294</v>
      </c>
      <c r="O12821">
        <v>0.1</v>
      </c>
      <c r="P12821" t="s">
        <v>243</v>
      </c>
      <c r="S12821">
        <v>-23.79</v>
      </c>
      <c r="T12821">
        <v>0.05</v>
      </c>
      <c r="U12821" t="s">
        <v>2295</v>
      </c>
      <c r="V12821">
        <v>1</v>
      </c>
      <c r="W12821" t="s">
        <v>2536</v>
      </c>
    </row>
    <row r="12822" spans="1:23" x14ac:dyDescent="0.3">
      <c r="A12822">
        <v>20086</v>
      </c>
      <c r="B12822" s="15" t="s">
        <v>1827</v>
      </c>
      <c r="C12822" t="str">
        <f>_xlfn.XLOOKUP($B12822, STANDARDS!$A:$A, STANDARDS!$B:$B,,0,2)</f>
        <v>Hell Creek Fm</v>
      </c>
      <c r="D12822" t="s">
        <v>1060</v>
      </c>
      <c r="E12822" t="s">
        <v>2128</v>
      </c>
      <c r="F12822">
        <v>47.612305999999997</v>
      </c>
      <c r="G12822">
        <v>-107.516307</v>
      </c>
      <c r="H12822" s="40">
        <v>3.0000000000000001E-5</v>
      </c>
      <c r="I12822" s="36" t="s">
        <v>592</v>
      </c>
      <c r="J12822" cm="1">
        <f t="array" ref="J12822:L12822">_xlfn.XLOOKUP($C12822, AGE!$A:$A,AGE!$B:$D,,0,2)</f>
        <v>67.12</v>
      </c>
      <c r="K12822">
        <v>1.1599999999999999</v>
      </c>
      <c r="L12822" t="str">
        <v>Sprain et al. 2015; Fowler 2020; Husson et al. 2011; Ogg 2012</v>
      </c>
      <c r="M12822" t="s">
        <v>2294</v>
      </c>
      <c r="O12822">
        <v>0.1</v>
      </c>
      <c r="P12822" t="s">
        <v>243</v>
      </c>
      <c r="S12822">
        <v>-23.85</v>
      </c>
      <c r="T12822">
        <v>0.05</v>
      </c>
      <c r="U12822" t="s">
        <v>2295</v>
      </c>
      <c r="V12822">
        <v>1</v>
      </c>
      <c r="W12822" t="s">
        <v>2536</v>
      </c>
    </row>
    <row r="12823" spans="1:23" x14ac:dyDescent="0.3">
      <c r="A12823">
        <v>20087</v>
      </c>
      <c r="B12823" s="15" t="s">
        <v>1827</v>
      </c>
      <c r="C12823" t="str">
        <f>_xlfn.XLOOKUP($B12823, STANDARDS!$A:$A, STANDARDS!$B:$B,,0,2)</f>
        <v>Hell Creek Fm</v>
      </c>
      <c r="D12823" t="s">
        <v>1060</v>
      </c>
      <c r="E12823" t="s">
        <v>2128</v>
      </c>
      <c r="F12823">
        <v>47.612305999999997</v>
      </c>
      <c r="G12823">
        <v>-107.516308</v>
      </c>
      <c r="H12823" s="40">
        <v>3.0000000000000001E-5</v>
      </c>
      <c r="I12823" s="36" t="s">
        <v>592</v>
      </c>
      <c r="J12823" cm="1">
        <f t="array" ref="J12823:L12823">_xlfn.XLOOKUP($C12823, AGE!$A:$A,AGE!$B:$D,,0,2)</f>
        <v>67.12</v>
      </c>
      <c r="K12823">
        <v>1.1599999999999999</v>
      </c>
      <c r="L12823" t="str">
        <v>Sprain et al. 2015; Fowler 2020; Husson et al. 2011; Ogg 2012</v>
      </c>
      <c r="M12823" t="s">
        <v>2294</v>
      </c>
      <c r="O12823">
        <v>0.1</v>
      </c>
      <c r="P12823" t="s">
        <v>243</v>
      </c>
      <c r="S12823">
        <v>-23.78</v>
      </c>
      <c r="T12823">
        <v>0.05</v>
      </c>
      <c r="U12823" t="s">
        <v>2295</v>
      </c>
      <c r="V12823">
        <v>1</v>
      </c>
      <c r="W12823" t="s">
        <v>2536</v>
      </c>
    </row>
    <row r="12824" spans="1:23" x14ac:dyDescent="0.3">
      <c r="A12824">
        <v>20088</v>
      </c>
      <c r="B12824" s="15" t="s">
        <v>1827</v>
      </c>
      <c r="C12824" t="str">
        <f>_xlfn.XLOOKUP($B12824, STANDARDS!$A:$A, STANDARDS!$B:$B,,0,2)</f>
        <v>Hell Creek Fm</v>
      </c>
      <c r="D12824" t="s">
        <v>1060</v>
      </c>
      <c r="E12824" t="s">
        <v>2128</v>
      </c>
      <c r="F12824">
        <v>47.612305999999997</v>
      </c>
      <c r="G12824">
        <v>-107.51630900000001</v>
      </c>
      <c r="H12824" s="40">
        <v>3.0000000000000001E-5</v>
      </c>
      <c r="I12824" s="36" t="s">
        <v>592</v>
      </c>
      <c r="J12824" cm="1">
        <f t="array" ref="J12824:L12824">_xlfn.XLOOKUP($C12824, AGE!$A:$A,AGE!$B:$D,,0,2)</f>
        <v>67.12</v>
      </c>
      <c r="K12824">
        <v>1.1599999999999999</v>
      </c>
      <c r="L12824" t="str">
        <v>Sprain et al. 2015; Fowler 2020; Husson et al. 2011; Ogg 2012</v>
      </c>
      <c r="M12824" t="s">
        <v>2294</v>
      </c>
      <c r="O12824">
        <v>0.1</v>
      </c>
      <c r="P12824" t="s">
        <v>243</v>
      </c>
      <c r="S12824">
        <v>-23.27</v>
      </c>
      <c r="T12824">
        <v>0.05</v>
      </c>
      <c r="U12824" t="s">
        <v>2295</v>
      </c>
      <c r="V12824">
        <v>1</v>
      </c>
      <c r="W12824" t="s">
        <v>2536</v>
      </c>
    </row>
    <row r="12825" spans="1:23" x14ac:dyDescent="0.3">
      <c r="A12825">
        <v>20089</v>
      </c>
      <c r="B12825" s="15" t="s">
        <v>1827</v>
      </c>
      <c r="C12825" t="str">
        <f>_xlfn.XLOOKUP($B12825, STANDARDS!$A:$A, STANDARDS!$B:$B,,0,2)</f>
        <v>Hell Creek Fm</v>
      </c>
      <c r="D12825" t="s">
        <v>1060</v>
      </c>
      <c r="E12825" t="s">
        <v>2128</v>
      </c>
      <c r="F12825">
        <v>47.612305999999997</v>
      </c>
      <c r="G12825">
        <v>-107.51631</v>
      </c>
      <c r="H12825" s="40">
        <v>3.0000000000000001E-5</v>
      </c>
      <c r="I12825" s="36" t="s">
        <v>592</v>
      </c>
      <c r="J12825" cm="1">
        <f t="array" ref="J12825:L12825">_xlfn.XLOOKUP($C12825, AGE!$A:$A,AGE!$B:$D,,0,2)</f>
        <v>67.12</v>
      </c>
      <c r="K12825">
        <v>1.1599999999999999</v>
      </c>
      <c r="L12825" t="str">
        <v>Sprain et al. 2015; Fowler 2020; Husson et al. 2011; Ogg 2012</v>
      </c>
      <c r="M12825" t="s">
        <v>2294</v>
      </c>
      <c r="O12825">
        <v>0.1</v>
      </c>
      <c r="P12825" t="s">
        <v>243</v>
      </c>
      <c r="S12825">
        <v>-22.95</v>
      </c>
      <c r="T12825">
        <v>0.05</v>
      </c>
      <c r="U12825" t="s">
        <v>2295</v>
      </c>
      <c r="V12825">
        <v>1</v>
      </c>
      <c r="W12825" t="s">
        <v>2536</v>
      </c>
    </row>
    <row r="12826" spans="1:23" x14ac:dyDescent="0.3">
      <c r="A12826">
        <v>20090</v>
      </c>
      <c r="B12826" s="15" t="s">
        <v>1827</v>
      </c>
      <c r="C12826" t="str">
        <f>_xlfn.XLOOKUP($B12826, STANDARDS!$A:$A, STANDARDS!$B:$B,,0,2)</f>
        <v>Hell Creek Fm</v>
      </c>
      <c r="D12826" t="s">
        <v>1060</v>
      </c>
      <c r="E12826" t="s">
        <v>2128</v>
      </c>
      <c r="F12826">
        <v>47.612305999999997</v>
      </c>
      <c r="G12826">
        <v>-107.516311</v>
      </c>
      <c r="H12826" s="40">
        <v>3.0000000000000001E-5</v>
      </c>
      <c r="I12826" s="36" t="s">
        <v>592</v>
      </c>
      <c r="J12826" cm="1">
        <f t="array" ref="J12826:L12826">_xlfn.XLOOKUP($C12826, AGE!$A:$A,AGE!$B:$D,,0,2)</f>
        <v>67.12</v>
      </c>
      <c r="K12826">
        <v>1.1599999999999999</v>
      </c>
      <c r="L12826" t="str">
        <v>Sprain et al. 2015; Fowler 2020; Husson et al. 2011; Ogg 2012</v>
      </c>
      <c r="M12826" t="s">
        <v>2294</v>
      </c>
      <c r="O12826">
        <v>0.1</v>
      </c>
      <c r="P12826" t="s">
        <v>243</v>
      </c>
      <c r="S12826">
        <v>-22.85</v>
      </c>
      <c r="T12826">
        <v>0.05</v>
      </c>
      <c r="U12826" t="s">
        <v>2295</v>
      </c>
      <c r="V12826">
        <v>1</v>
      </c>
      <c r="W12826" t="s">
        <v>2536</v>
      </c>
    </row>
    <row r="12827" spans="1:23" x14ac:dyDescent="0.3">
      <c r="A12827">
        <v>20091</v>
      </c>
      <c r="B12827" s="15" t="s">
        <v>1827</v>
      </c>
      <c r="C12827" t="str">
        <f>_xlfn.XLOOKUP($B12827, STANDARDS!$A:$A, STANDARDS!$B:$B,,0,2)</f>
        <v>Hell Creek Fm</v>
      </c>
      <c r="D12827" t="s">
        <v>1060</v>
      </c>
      <c r="E12827" t="s">
        <v>2128</v>
      </c>
      <c r="F12827">
        <v>47.612305999999997</v>
      </c>
      <c r="G12827">
        <v>-107.516312</v>
      </c>
      <c r="H12827" s="40">
        <v>3.0000000000000001E-5</v>
      </c>
      <c r="I12827" s="36" t="s">
        <v>592</v>
      </c>
      <c r="J12827" cm="1">
        <f t="array" ref="J12827:L12827">_xlfn.XLOOKUP($C12827, AGE!$A:$A,AGE!$B:$D,,0,2)</f>
        <v>67.12</v>
      </c>
      <c r="K12827">
        <v>1.1599999999999999</v>
      </c>
      <c r="L12827" t="str">
        <v>Sprain et al. 2015; Fowler 2020; Husson et al. 2011; Ogg 2012</v>
      </c>
      <c r="M12827" t="s">
        <v>2294</v>
      </c>
      <c r="O12827">
        <v>0.2</v>
      </c>
      <c r="P12827" t="s">
        <v>243</v>
      </c>
      <c r="S12827">
        <v>-24.39</v>
      </c>
      <c r="T12827">
        <v>0.05</v>
      </c>
      <c r="U12827" t="s">
        <v>2295</v>
      </c>
      <c r="V12827">
        <v>1</v>
      </c>
      <c r="W12827" t="s">
        <v>2536</v>
      </c>
    </row>
    <row r="12828" spans="1:23" x14ac:dyDescent="0.3">
      <c r="A12828">
        <v>20092</v>
      </c>
      <c r="B12828" s="15" t="s">
        <v>1827</v>
      </c>
      <c r="C12828" t="str">
        <f>_xlfn.XLOOKUP($B12828, STANDARDS!$A:$A, STANDARDS!$B:$B,,0,2)</f>
        <v>Hell Creek Fm</v>
      </c>
      <c r="D12828" t="s">
        <v>1060</v>
      </c>
      <c r="E12828" t="s">
        <v>2128</v>
      </c>
      <c r="F12828">
        <v>47.612305999999997</v>
      </c>
      <c r="G12828">
        <v>-107.516313</v>
      </c>
      <c r="H12828" s="40">
        <v>3.0000000000000001E-5</v>
      </c>
      <c r="I12828" s="36" t="s">
        <v>592</v>
      </c>
      <c r="J12828" cm="1">
        <f t="array" ref="J12828:L12828">_xlfn.XLOOKUP($C12828, AGE!$A:$A,AGE!$B:$D,,0,2)</f>
        <v>67.12</v>
      </c>
      <c r="K12828">
        <v>1.1599999999999999</v>
      </c>
      <c r="L12828" t="str">
        <v>Sprain et al. 2015; Fowler 2020; Husson et al. 2011; Ogg 2012</v>
      </c>
      <c r="M12828" t="s">
        <v>2294</v>
      </c>
      <c r="O12828">
        <v>0.1</v>
      </c>
      <c r="P12828" t="s">
        <v>243</v>
      </c>
      <c r="S12828">
        <v>-23.84</v>
      </c>
      <c r="T12828">
        <v>0.05</v>
      </c>
      <c r="U12828" t="s">
        <v>2295</v>
      </c>
      <c r="V12828">
        <v>1</v>
      </c>
      <c r="W12828" t="s">
        <v>2536</v>
      </c>
    </row>
    <row r="12829" spans="1:23" x14ac:dyDescent="0.3">
      <c r="A12829">
        <v>20093</v>
      </c>
      <c r="B12829" s="15" t="s">
        <v>1827</v>
      </c>
      <c r="C12829" t="str">
        <f>_xlfn.XLOOKUP($B12829, STANDARDS!$A:$A, STANDARDS!$B:$B,,0,2)</f>
        <v>Hell Creek Fm</v>
      </c>
      <c r="D12829" t="s">
        <v>1060</v>
      </c>
      <c r="E12829" t="s">
        <v>2128</v>
      </c>
      <c r="F12829">
        <v>47.612305999999997</v>
      </c>
      <c r="G12829">
        <v>-107.51631399999999</v>
      </c>
      <c r="H12829" s="40">
        <v>3.0000000000000001E-5</v>
      </c>
      <c r="I12829" s="36" t="s">
        <v>592</v>
      </c>
      <c r="J12829" cm="1">
        <f t="array" ref="J12829:L12829">_xlfn.XLOOKUP($C12829, AGE!$A:$A,AGE!$B:$D,,0,2)</f>
        <v>67.12</v>
      </c>
      <c r="K12829">
        <v>1.1599999999999999</v>
      </c>
      <c r="L12829" t="str">
        <v>Sprain et al. 2015; Fowler 2020; Husson et al. 2011; Ogg 2012</v>
      </c>
      <c r="M12829" t="s">
        <v>1588</v>
      </c>
      <c r="O12829">
        <v>0.1</v>
      </c>
      <c r="P12829" t="s">
        <v>243</v>
      </c>
      <c r="S12829">
        <v>-23.14</v>
      </c>
      <c r="T12829">
        <v>0.05</v>
      </c>
      <c r="U12829" t="s">
        <v>2295</v>
      </c>
      <c r="V12829">
        <v>1</v>
      </c>
      <c r="W12829" t="s">
        <v>2536</v>
      </c>
    </row>
    <row r="12830" spans="1:23" x14ac:dyDescent="0.3">
      <c r="A12830">
        <v>20094</v>
      </c>
      <c r="B12830" s="15" t="s">
        <v>1827</v>
      </c>
      <c r="C12830" t="str">
        <f>_xlfn.XLOOKUP($B12830, STANDARDS!$A:$A, STANDARDS!$B:$B,,0,2)</f>
        <v>Hell Creek Fm</v>
      </c>
      <c r="D12830" t="s">
        <v>1060</v>
      </c>
      <c r="E12830" t="s">
        <v>2128</v>
      </c>
      <c r="F12830">
        <v>47.612305999999997</v>
      </c>
      <c r="G12830">
        <v>-107.51631500000001</v>
      </c>
      <c r="H12830" s="40">
        <v>3.0000000000000001E-5</v>
      </c>
      <c r="I12830" s="36" t="s">
        <v>592</v>
      </c>
      <c r="J12830" cm="1">
        <f t="array" ref="J12830:L12830">_xlfn.XLOOKUP($C12830, AGE!$A:$A,AGE!$B:$D,,0,2)</f>
        <v>67.12</v>
      </c>
      <c r="K12830">
        <v>1.1599999999999999</v>
      </c>
      <c r="L12830" t="str">
        <v>Sprain et al. 2015; Fowler 2020; Husson et al. 2011; Ogg 2012</v>
      </c>
      <c r="M12830" t="s">
        <v>1588</v>
      </c>
      <c r="O12830">
        <v>0.1</v>
      </c>
      <c r="P12830" t="s">
        <v>243</v>
      </c>
      <c r="S12830">
        <v>-23.75</v>
      </c>
      <c r="T12830">
        <v>0.05</v>
      </c>
      <c r="U12830" t="s">
        <v>2295</v>
      </c>
      <c r="V12830">
        <v>1</v>
      </c>
      <c r="W12830" t="s">
        <v>2536</v>
      </c>
    </row>
    <row r="12831" spans="1:23" x14ac:dyDescent="0.3">
      <c r="A12831">
        <v>20095</v>
      </c>
      <c r="B12831" s="15" t="s">
        <v>1827</v>
      </c>
      <c r="C12831" t="str">
        <f>_xlfn.XLOOKUP($B12831, STANDARDS!$A:$A, STANDARDS!$B:$B,,0,2)</f>
        <v>Hell Creek Fm</v>
      </c>
      <c r="D12831" t="s">
        <v>1060</v>
      </c>
      <c r="E12831" t="s">
        <v>2128</v>
      </c>
      <c r="F12831">
        <v>47.612305999999997</v>
      </c>
      <c r="G12831">
        <v>-107.516316</v>
      </c>
      <c r="H12831" s="40">
        <v>3.0000000000000001E-5</v>
      </c>
      <c r="I12831" s="36" t="s">
        <v>592</v>
      </c>
      <c r="J12831" cm="1">
        <f t="array" ref="J12831:L12831">_xlfn.XLOOKUP($C12831, AGE!$A:$A,AGE!$B:$D,,0,2)</f>
        <v>67.12</v>
      </c>
      <c r="K12831">
        <v>1.1599999999999999</v>
      </c>
      <c r="L12831" t="str">
        <v>Sprain et al. 2015; Fowler 2020; Husson et al. 2011; Ogg 2012</v>
      </c>
      <c r="M12831" t="s">
        <v>2294</v>
      </c>
      <c r="O12831">
        <v>1.3</v>
      </c>
      <c r="P12831" t="s">
        <v>243</v>
      </c>
      <c r="S12831">
        <v>-26.34</v>
      </c>
      <c r="T12831">
        <v>0.05</v>
      </c>
      <c r="U12831" t="s">
        <v>2295</v>
      </c>
      <c r="V12831">
        <v>1</v>
      </c>
      <c r="W12831" t="s">
        <v>2536</v>
      </c>
    </row>
    <row r="12832" spans="1:23" x14ac:dyDescent="0.3">
      <c r="A12832">
        <v>20096</v>
      </c>
      <c r="B12832" s="15" t="s">
        <v>1827</v>
      </c>
      <c r="C12832" t="str">
        <f>_xlfn.XLOOKUP($B12832, STANDARDS!$A:$A, STANDARDS!$B:$B,,0,2)</f>
        <v>Hell Creek Fm</v>
      </c>
      <c r="D12832" t="s">
        <v>1060</v>
      </c>
      <c r="E12832" t="s">
        <v>2128</v>
      </c>
      <c r="F12832">
        <v>47.612305999999997</v>
      </c>
      <c r="G12832">
        <v>-107.516317</v>
      </c>
      <c r="H12832" s="40">
        <v>3.0000000000000001E-5</v>
      </c>
      <c r="I12832" s="36" t="s">
        <v>592</v>
      </c>
      <c r="J12832" cm="1">
        <f t="array" ref="J12832:L12832">_xlfn.XLOOKUP($C12832, AGE!$A:$A,AGE!$B:$D,,0,2)</f>
        <v>67.12</v>
      </c>
      <c r="K12832">
        <v>1.1599999999999999</v>
      </c>
      <c r="L12832" t="str">
        <v>Sprain et al. 2015; Fowler 2020; Husson et al. 2011; Ogg 2012</v>
      </c>
      <c r="M12832" t="s">
        <v>2294</v>
      </c>
      <c r="O12832">
        <v>0.2</v>
      </c>
      <c r="P12832" t="s">
        <v>243</v>
      </c>
      <c r="S12832">
        <v>-25.09</v>
      </c>
      <c r="T12832">
        <v>0.05</v>
      </c>
      <c r="U12832" t="s">
        <v>2295</v>
      </c>
      <c r="V12832">
        <v>1</v>
      </c>
      <c r="W12832" t="s">
        <v>2536</v>
      </c>
    </row>
    <row r="12833" spans="1:23" x14ac:dyDescent="0.3">
      <c r="A12833">
        <v>20097</v>
      </c>
      <c r="B12833" s="15" t="s">
        <v>1827</v>
      </c>
      <c r="C12833" t="str">
        <f>_xlfn.XLOOKUP($B12833, STANDARDS!$A:$A, STANDARDS!$B:$B,,0,2)</f>
        <v>Hell Creek Fm</v>
      </c>
      <c r="D12833" t="s">
        <v>1060</v>
      </c>
      <c r="E12833" t="s">
        <v>2128</v>
      </c>
      <c r="F12833">
        <v>47.612305999999997</v>
      </c>
      <c r="G12833">
        <v>-107.516318</v>
      </c>
      <c r="H12833" s="40">
        <v>3.0000000000000001E-5</v>
      </c>
      <c r="I12833" s="36" t="s">
        <v>592</v>
      </c>
      <c r="J12833" cm="1">
        <f t="array" ref="J12833:L12833">_xlfn.XLOOKUP($C12833, AGE!$A:$A,AGE!$B:$D,,0,2)</f>
        <v>67.12</v>
      </c>
      <c r="K12833">
        <v>1.1599999999999999</v>
      </c>
      <c r="L12833" t="str">
        <v>Sprain et al. 2015; Fowler 2020; Husson et al. 2011; Ogg 2012</v>
      </c>
      <c r="M12833" t="s">
        <v>2294</v>
      </c>
      <c r="O12833">
        <v>3.4</v>
      </c>
      <c r="P12833" t="s">
        <v>243</v>
      </c>
      <c r="S12833">
        <v>-26.59</v>
      </c>
      <c r="T12833">
        <v>0.05</v>
      </c>
      <c r="U12833" t="s">
        <v>2295</v>
      </c>
      <c r="V12833">
        <v>1</v>
      </c>
      <c r="W12833" t="s">
        <v>2536</v>
      </c>
    </row>
    <row r="12834" spans="1:23" x14ac:dyDescent="0.3">
      <c r="A12834">
        <v>20098</v>
      </c>
      <c r="B12834" s="15" t="s">
        <v>1827</v>
      </c>
      <c r="C12834" t="str">
        <f>_xlfn.XLOOKUP($B12834, STANDARDS!$A:$A, STANDARDS!$B:$B,,0,2)</f>
        <v>Hell Creek Fm</v>
      </c>
      <c r="D12834" t="s">
        <v>1060</v>
      </c>
      <c r="E12834" t="s">
        <v>2128</v>
      </c>
      <c r="F12834">
        <v>47.612305999999997</v>
      </c>
      <c r="G12834">
        <v>-107.516319</v>
      </c>
      <c r="H12834" s="40">
        <v>3.0000000000000001E-5</v>
      </c>
      <c r="I12834" s="36" t="s">
        <v>592</v>
      </c>
      <c r="J12834" cm="1">
        <f t="array" ref="J12834:L12834">_xlfn.XLOOKUP($C12834, AGE!$A:$A,AGE!$B:$D,,0,2)</f>
        <v>67.12</v>
      </c>
      <c r="K12834">
        <v>1.1599999999999999</v>
      </c>
      <c r="L12834" t="str">
        <v>Sprain et al. 2015; Fowler 2020; Husson et al. 2011; Ogg 2012</v>
      </c>
      <c r="M12834" t="s">
        <v>2294</v>
      </c>
      <c r="O12834">
        <v>0.7</v>
      </c>
      <c r="P12834" t="s">
        <v>243</v>
      </c>
      <c r="S12834">
        <v>-25.26</v>
      </c>
      <c r="T12834">
        <v>0.05</v>
      </c>
      <c r="U12834" t="s">
        <v>2295</v>
      </c>
      <c r="V12834">
        <v>1</v>
      </c>
      <c r="W12834" t="s">
        <v>2536</v>
      </c>
    </row>
    <row r="12835" spans="1:23" x14ac:dyDescent="0.3">
      <c r="A12835">
        <v>20099</v>
      </c>
      <c r="B12835" s="15" t="s">
        <v>1827</v>
      </c>
      <c r="C12835" t="str">
        <f>_xlfn.XLOOKUP($B12835, STANDARDS!$A:$A, STANDARDS!$B:$B,,0,2)</f>
        <v>Hell Creek Fm</v>
      </c>
      <c r="D12835" t="s">
        <v>1060</v>
      </c>
      <c r="E12835" t="s">
        <v>2128</v>
      </c>
      <c r="F12835">
        <v>47.612305999999997</v>
      </c>
      <c r="G12835">
        <v>-107.51631999999999</v>
      </c>
      <c r="H12835" s="40">
        <v>3.0000000000000001E-5</v>
      </c>
      <c r="I12835" s="36" t="s">
        <v>592</v>
      </c>
      <c r="J12835" cm="1">
        <f t="array" ref="J12835:L12835">_xlfn.XLOOKUP($C12835, AGE!$A:$A,AGE!$B:$D,,0,2)</f>
        <v>67.12</v>
      </c>
      <c r="K12835">
        <v>1.1599999999999999</v>
      </c>
      <c r="L12835" t="str">
        <v>Sprain et al. 2015; Fowler 2020; Husson et al. 2011; Ogg 2012</v>
      </c>
      <c r="M12835" t="s">
        <v>2294</v>
      </c>
      <c r="O12835">
        <v>1.2</v>
      </c>
      <c r="P12835" t="s">
        <v>243</v>
      </c>
      <c r="S12835">
        <v>-27.06</v>
      </c>
      <c r="T12835">
        <v>0.05</v>
      </c>
      <c r="U12835" t="s">
        <v>2295</v>
      </c>
      <c r="V12835">
        <v>1</v>
      </c>
      <c r="W12835" t="s">
        <v>2536</v>
      </c>
    </row>
    <row r="12836" spans="1:23" x14ac:dyDescent="0.3">
      <c r="A12836">
        <v>20100</v>
      </c>
      <c r="B12836" s="15" t="s">
        <v>1827</v>
      </c>
      <c r="C12836" t="str">
        <f>_xlfn.XLOOKUP($B12836, STANDARDS!$A:$A, STANDARDS!$B:$B,,0,2)</f>
        <v>Hell Creek Fm</v>
      </c>
      <c r="D12836" t="s">
        <v>1060</v>
      </c>
      <c r="E12836" t="s">
        <v>2128</v>
      </c>
      <c r="F12836">
        <v>47.612305999999997</v>
      </c>
      <c r="G12836">
        <v>-107.516321</v>
      </c>
      <c r="H12836" s="40">
        <v>3.0000000000000001E-5</v>
      </c>
      <c r="I12836" s="36" t="s">
        <v>592</v>
      </c>
      <c r="J12836" cm="1">
        <f t="array" ref="J12836:L12836">_xlfn.XLOOKUP($C12836, AGE!$A:$A,AGE!$B:$D,,0,2)</f>
        <v>67.12</v>
      </c>
      <c r="K12836">
        <v>1.1599999999999999</v>
      </c>
      <c r="L12836" t="str">
        <v>Sprain et al. 2015; Fowler 2020; Husson et al. 2011; Ogg 2012</v>
      </c>
      <c r="M12836" t="s">
        <v>2294</v>
      </c>
      <c r="O12836">
        <v>0.1</v>
      </c>
      <c r="P12836" t="s">
        <v>243</v>
      </c>
      <c r="S12836">
        <v>-21.87</v>
      </c>
      <c r="T12836">
        <v>0.05</v>
      </c>
      <c r="U12836" t="s">
        <v>2295</v>
      </c>
      <c r="V12836">
        <v>1</v>
      </c>
      <c r="W12836" t="s">
        <v>2536</v>
      </c>
    </row>
    <row r="12837" spans="1:23" x14ac:dyDescent="0.3">
      <c r="A12837">
        <v>20101</v>
      </c>
      <c r="B12837" s="15" t="s">
        <v>1827</v>
      </c>
      <c r="C12837" t="str">
        <f>_xlfn.XLOOKUP($B12837, STANDARDS!$A:$A, STANDARDS!$B:$B,,0,2)</f>
        <v>Hell Creek Fm</v>
      </c>
      <c r="D12837" t="s">
        <v>1060</v>
      </c>
      <c r="E12837" t="s">
        <v>2128</v>
      </c>
      <c r="F12837">
        <v>47.612305999999997</v>
      </c>
      <c r="G12837">
        <v>-107.516322</v>
      </c>
      <c r="H12837" s="40">
        <v>3.0000000000000001E-5</v>
      </c>
      <c r="I12837" s="36" t="s">
        <v>592</v>
      </c>
      <c r="J12837" cm="1">
        <f t="array" ref="J12837:L12837">_xlfn.XLOOKUP($C12837, AGE!$A:$A,AGE!$B:$D,,0,2)</f>
        <v>67.12</v>
      </c>
      <c r="K12837">
        <v>1.1599999999999999</v>
      </c>
      <c r="L12837" t="str">
        <v>Sprain et al. 2015; Fowler 2020; Husson et al. 2011; Ogg 2012</v>
      </c>
      <c r="M12837" t="s">
        <v>2294</v>
      </c>
      <c r="O12837">
        <v>0.1</v>
      </c>
      <c r="P12837" t="s">
        <v>243</v>
      </c>
      <c r="S12837">
        <v>-21.27</v>
      </c>
      <c r="T12837">
        <v>0.05</v>
      </c>
      <c r="U12837" t="s">
        <v>2295</v>
      </c>
      <c r="V12837">
        <v>1</v>
      </c>
      <c r="W12837" t="s">
        <v>2536</v>
      </c>
    </row>
    <row r="12838" spans="1:23" x14ac:dyDescent="0.3">
      <c r="A12838">
        <v>20102</v>
      </c>
      <c r="B12838" s="15" t="s">
        <v>1827</v>
      </c>
      <c r="C12838" t="str">
        <f>_xlfn.XLOOKUP($B12838, STANDARDS!$A:$A, STANDARDS!$B:$B,,0,2)</f>
        <v>Hell Creek Fm</v>
      </c>
      <c r="D12838" t="s">
        <v>1060</v>
      </c>
      <c r="E12838" t="s">
        <v>2128</v>
      </c>
      <c r="F12838">
        <v>47.612305999999997</v>
      </c>
      <c r="G12838">
        <v>-107.516323</v>
      </c>
      <c r="H12838" s="40">
        <v>3.0000000000000001E-5</v>
      </c>
      <c r="I12838" s="36" t="s">
        <v>592</v>
      </c>
      <c r="J12838" cm="1">
        <f t="array" ref="J12838:L12838">_xlfn.XLOOKUP($C12838, AGE!$A:$A,AGE!$B:$D,,0,2)</f>
        <v>67.12</v>
      </c>
      <c r="K12838">
        <v>1.1599999999999999</v>
      </c>
      <c r="L12838" t="str">
        <v>Sprain et al. 2015; Fowler 2020; Husson et al. 2011; Ogg 2012</v>
      </c>
      <c r="M12838" t="s">
        <v>2294</v>
      </c>
      <c r="O12838">
        <v>0.1</v>
      </c>
      <c r="P12838" t="s">
        <v>243</v>
      </c>
      <c r="S12838">
        <v>-22.24</v>
      </c>
      <c r="T12838">
        <v>0.05</v>
      </c>
      <c r="U12838" t="s">
        <v>2295</v>
      </c>
      <c r="V12838">
        <v>1</v>
      </c>
      <c r="W12838" t="s">
        <v>2536</v>
      </c>
    </row>
    <row r="12839" spans="1:23" x14ac:dyDescent="0.3">
      <c r="A12839">
        <v>20103</v>
      </c>
      <c r="B12839" s="15" t="s">
        <v>1827</v>
      </c>
      <c r="C12839" t="str">
        <f>_xlfn.XLOOKUP($B12839, STANDARDS!$A:$A, STANDARDS!$B:$B,,0,2)</f>
        <v>Hell Creek Fm</v>
      </c>
      <c r="D12839" t="s">
        <v>1060</v>
      </c>
      <c r="E12839" t="s">
        <v>2128</v>
      </c>
      <c r="F12839">
        <v>47.612305999999997</v>
      </c>
      <c r="G12839">
        <v>-107.516324</v>
      </c>
      <c r="H12839" s="40">
        <v>3.0000000000000001E-5</v>
      </c>
      <c r="I12839" s="36" t="s">
        <v>592</v>
      </c>
      <c r="J12839" cm="1">
        <f t="array" ref="J12839:L12839">_xlfn.XLOOKUP($C12839, AGE!$A:$A,AGE!$B:$D,,0,2)</f>
        <v>67.12</v>
      </c>
      <c r="K12839">
        <v>1.1599999999999999</v>
      </c>
      <c r="L12839" t="str">
        <v>Sprain et al. 2015; Fowler 2020; Husson et al. 2011; Ogg 2012</v>
      </c>
      <c r="M12839" t="s">
        <v>2294</v>
      </c>
      <c r="O12839">
        <v>0.9</v>
      </c>
      <c r="P12839" t="s">
        <v>243</v>
      </c>
      <c r="S12839">
        <v>-25.58</v>
      </c>
      <c r="T12839">
        <v>0.05</v>
      </c>
      <c r="U12839" t="s">
        <v>2295</v>
      </c>
      <c r="V12839">
        <v>1</v>
      </c>
      <c r="W12839" t="s">
        <v>2536</v>
      </c>
    </row>
    <row r="12840" spans="1:23" x14ac:dyDescent="0.3">
      <c r="A12840">
        <v>20104</v>
      </c>
      <c r="B12840" s="15" t="s">
        <v>1827</v>
      </c>
      <c r="C12840" t="str">
        <f>_xlfn.XLOOKUP($B12840, STANDARDS!$A:$A, STANDARDS!$B:$B,,0,2)</f>
        <v>Hell Creek Fm</v>
      </c>
      <c r="D12840" t="s">
        <v>1060</v>
      </c>
      <c r="E12840" t="s">
        <v>2128</v>
      </c>
      <c r="F12840">
        <v>47.612305999999997</v>
      </c>
      <c r="G12840">
        <v>-107.51632499999999</v>
      </c>
      <c r="H12840" s="40">
        <v>3.0000000000000001E-5</v>
      </c>
      <c r="I12840" s="36" t="s">
        <v>592</v>
      </c>
      <c r="J12840" cm="1">
        <f t="array" ref="J12840:L12840">_xlfn.XLOOKUP($C12840, AGE!$A:$A,AGE!$B:$D,,0,2)</f>
        <v>67.12</v>
      </c>
      <c r="K12840">
        <v>1.1599999999999999</v>
      </c>
      <c r="L12840" t="str">
        <v>Sprain et al. 2015; Fowler 2020; Husson et al. 2011; Ogg 2012</v>
      </c>
      <c r="M12840" t="s">
        <v>2294</v>
      </c>
      <c r="O12840">
        <v>0.1</v>
      </c>
      <c r="P12840" t="s">
        <v>243</v>
      </c>
      <c r="S12840">
        <v>-22.66</v>
      </c>
      <c r="T12840">
        <v>0.05</v>
      </c>
      <c r="U12840" t="s">
        <v>2295</v>
      </c>
      <c r="V12840">
        <v>1</v>
      </c>
      <c r="W12840" t="s">
        <v>2536</v>
      </c>
    </row>
    <row r="12841" spans="1:23" x14ac:dyDescent="0.3">
      <c r="A12841">
        <v>20105</v>
      </c>
      <c r="B12841" s="15" t="s">
        <v>1827</v>
      </c>
      <c r="C12841" t="str">
        <f>_xlfn.XLOOKUP($B12841, STANDARDS!$A:$A, STANDARDS!$B:$B,,0,2)</f>
        <v>Hell Creek Fm</v>
      </c>
      <c r="D12841" t="s">
        <v>1060</v>
      </c>
      <c r="E12841" t="s">
        <v>2128</v>
      </c>
      <c r="F12841">
        <v>47.612305999999997</v>
      </c>
      <c r="G12841">
        <v>-107.51632600000001</v>
      </c>
      <c r="H12841" s="40">
        <v>3.0000000000000001E-5</v>
      </c>
      <c r="I12841" s="36" t="s">
        <v>592</v>
      </c>
      <c r="J12841" cm="1">
        <f t="array" ref="J12841:L12841">_xlfn.XLOOKUP($C12841, AGE!$A:$A,AGE!$B:$D,,0,2)</f>
        <v>67.12</v>
      </c>
      <c r="K12841">
        <v>1.1599999999999999</v>
      </c>
      <c r="L12841" t="str">
        <v>Sprain et al. 2015; Fowler 2020; Husson et al. 2011; Ogg 2012</v>
      </c>
      <c r="M12841" t="s">
        <v>2294</v>
      </c>
      <c r="O12841">
        <v>0.1</v>
      </c>
      <c r="P12841" t="s">
        <v>243</v>
      </c>
      <c r="S12841">
        <v>-22.12</v>
      </c>
      <c r="T12841">
        <v>0.05</v>
      </c>
      <c r="U12841" t="s">
        <v>2295</v>
      </c>
      <c r="V12841">
        <v>1</v>
      </c>
      <c r="W12841" t="s">
        <v>2536</v>
      </c>
    </row>
    <row r="12842" spans="1:23" x14ac:dyDescent="0.3">
      <c r="A12842">
        <v>20106</v>
      </c>
      <c r="B12842" s="15" t="s">
        <v>1827</v>
      </c>
      <c r="C12842" t="str">
        <f>_xlfn.XLOOKUP($B12842, STANDARDS!$A:$A, STANDARDS!$B:$B,,0,2)</f>
        <v>Hell Creek Fm</v>
      </c>
      <c r="D12842" t="s">
        <v>1060</v>
      </c>
      <c r="E12842" t="s">
        <v>2128</v>
      </c>
      <c r="F12842">
        <v>47.612305999999997</v>
      </c>
      <c r="G12842">
        <v>-107.516327</v>
      </c>
      <c r="H12842" s="40">
        <v>3.0000000000000001E-5</v>
      </c>
      <c r="I12842" s="36" t="s">
        <v>592</v>
      </c>
      <c r="J12842" cm="1">
        <f t="array" ref="J12842:L12842">_xlfn.XLOOKUP($C12842, AGE!$A:$A,AGE!$B:$D,,0,2)</f>
        <v>67.12</v>
      </c>
      <c r="K12842">
        <v>1.1599999999999999</v>
      </c>
      <c r="L12842" t="str">
        <v>Sprain et al. 2015; Fowler 2020; Husson et al. 2011; Ogg 2012</v>
      </c>
      <c r="M12842" t="s">
        <v>2294</v>
      </c>
      <c r="O12842">
        <v>0.1</v>
      </c>
      <c r="P12842" t="s">
        <v>243</v>
      </c>
      <c r="S12842">
        <v>-22.4</v>
      </c>
      <c r="T12842">
        <v>0.05</v>
      </c>
      <c r="U12842" t="s">
        <v>2295</v>
      </c>
      <c r="V12842">
        <v>1</v>
      </c>
      <c r="W12842" t="s">
        <v>2536</v>
      </c>
    </row>
    <row r="12843" spans="1:23" x14ac:dyDescent="0.3">
      <c r="A12843">
        <v>20107</v>
      </c>
      <c r="B12843" s="15" t="s">
        <v>1827</v>
      </c>
      <c r="C12843" t="str">
        <f>_xlfn.XLOOKUP($B12843, STANDARDS!$A:$A, STANDARDS!$B:$B,,0,2)</f>
        <v>Hell Creek Fm</v>
      </c>
      <c r="D12843" t="s">
        <v>1060</v>
      </c>
      <c r="E12843" t="s">
        <v>2128</v>
      </c>
      <c r="F12843">
        <v>47.612305999999997</v>
      </c>
      <c r="G12843">
        <v>-107.516328</v>
      </c>
      <c r="H12843" s="40">
        <v>3.0000000000000001E-5</v>
      </c>
      <c r="I12843" s="36" t="s">
        <v>592</v>
      </c>
      <c r="J12843" cm="1">
        <f t="array" ref="J12843:L12843">_xlfn.XLOOKUP($C12843, AGE!$A:$A,AGE!$B:$D,,0,2)</f>
        <v>67.12</v>
      </c>
      <c r="K12843">
        <v>1.1599999999999999</v>
      </c>
      <c r="L12843" t="str">
        <v>Sprain et al. 2015; Fowler 2020; Husson et al. 2011; Ogg 2012</v>
      </c>
      <c r="M12843" t="s">
        <v>2294</v>
      </c>
      <c r="O12843">
        <v>0.1</v>
      </c>
      <c r="P12843" t="s">
        <v>243</v>
      </c>
      <c r="S12843">
        <v>-21.65</v>
      </c>
      <c r="T12843">
        <v>0.05</v>
      </c>
      <c r="U12843" t="s">
        <v>2295</v>
      </c>
      <c r="V12843">
        <v>1</v>
      </c>
      <c r="W12843" t="s">
        <v>2536</v>
      </c>
    </row>
    <row r="12844" spans="1:23" x14ac:dyDescent="0.3">
      <c r="A12844">
        <v>20108</v>
      </c>
      <c r="B12844" s="15" t="s">
        <v>1827</v>
      </c>
      <c r="C12844" t="str">
        <f>_xlfn.XLOOKUP($B12844, STANDARDS!$A:$A, STANDARDS!$B:$B,,0,2)</f>
        <v>Hell Creek Fm</v>
      </c>
      <c r="D12844" t="s">
        <v>1060</v>
      </c>
      <c r="E12844" t="s">
        <v>2128</v>
      </c>
      <c r="F12844">
        <v>47.612305999999997</v>
      </c>
      <c r="G12844">
        <v>-107.516329</v>
      </c>
      <c r="H12844" s="40">
        <v>3.0000000000000001E-5</v>
      </c>
      <c r="I12844" s="36" t="s">
        <v>592</v>
      </c>
      <c r="J12844" cm="1">
        <f t="array" ref="J12844:L12844">_xlfn.XLOOKUP($C12844, AGE!$A:$A,AGE!$B:$D,,0,2)</f>
        <v>67.12</v>
      </c>
      <c r="K12844">
        <v>1.1599999999999999</v>
      </c>
      <c r="L12844" t="str">
        <v>Sprain et al. 2015; Fowler 2020; Husson et al. 2011; Ogg 2012</v>
      </c>
      <c r="M12844" t="s">
        <v>2294</v>
      </c>
      <c r="O12844">
        <v>0.1</v>
      </c>
      <c r="P12844" t="s">
        <v>243</v>
      </c>
      <c r="S12844">
        <v>-22.56</v>
      </c>
      <c r="T12844">
        <v>0.05</v>
      </c>
      <c r="U12844" t="s">
        <v>2295</v>
      </c>
      <c r="V12844">
        <v>1</v>
      </c>
      <c r="W12844" t="s">
        <v>2536</v>
      </c>
    </row>
    <row r="12845" spans="1:23" x14ac:dyDescent="0.3">
      <c r="A12845">
        <v>20109</v>
      </c>
      <c r="B12845" s="15" t="s">
        <v>1827</v>
      </c>
      <c r="C12845" t="str">
        <f>_xlfn.XLOOKUP($B12845, STANDARDS!$A:$A, STANDARDS!$B:$B,,0,2)</f>
        <v>Hell Creek Fm</v>
      </c>
      <c r="D12845" t="s">
        <v>1060</v>
      </c>
      <c r="E12845" t="s">
        <v>2128</v>
      </c>
      <c r="F12845">
        <v>47.612305999999997</v>
      </c>
      <c r="G12845">
        <v>-107.51633</v>
      </c>
      <c r="H12845" s="40">
        <v>3.0000000000000001E-5</v>
      </c>
      <c r="I12845" s="36" t="s">
        <v>592</v>
      </c>
      <c r="J12845" cm="1">
        <f t="array" ref="J12845:L12845">_xlfn.XLOOKUP($C12845, AGE!$A:$A,AGE!$B:$D,,0,2)</f>
        <v>67.12</v>
      </c>
      <c r="K12845">
        <v>1.1599999999999999</v>
      </c>
      <c r="L12845" t="str">
        <v>Sprain et al. 2015; Fowler 2020; Husson et al. 2011; Ogg 2012</v>
      </c>
      <c r="M12845" t="s">
        <v>2294</v>
      </c>
      <c r="O12845">
        <v>0.1</v>
      </c>
      <c r="P12845" t="s">
        <v>243</v>
      </c>
      <c r="S12845">
        <v>-26.58</v>
      </c>
      <c r="T12845">
        <v>0.05</v>
      </c>
      <c r="U12845" t="s">
        <v>2295</v>
      </c>
      <c r="V12845">
        <v>1</v>
      </c>
      <c r="W12845" t="s">
        <v>2536</v>
      </c>
    </row>
    <row r="12846" spans="1:23" x14ac:dyDescent="0.3">
      <c r="A12846">
        <v>20110</v>
      </c>
      <c r="B12846" s="15" t="s">
        <v>1827</v>
      </c>
      <c r="C12846" t="str">
        <f>_xlfn.XLOOKUP($B12846, STANDARDS!$A:$A, STANDARDS!$B:$B,,0,2)</f>
        <v>Hell Creek Fm</v>
      </c>
      <c r="D12846" t="s">
        <v>1060</v>
      </c>
      <c r="E12846" t="s">
        <v>2128</v>
      </c>
      <c r="F12846">
        <v>47.612305999999997</v>
      </c>
      <c r="G12846">
        <v>-107.51633099999999</v>
      </c>
      <c r="H12846" s="40">
        <v>3.0000000000000001E-5</v>
      </c>
      <c r="I12846" s="36" t="s">
        <v>592</v>
      </c>
      <c r="J12846" cm="1">
        <f t="array" ref="J12846:L12846">_xlfn.XLOOKUP($C12846, AGE!$A:$A,AGE!$B:$D,,0,2)</f>
        <v>67.12</v>
      </c>
      <c r="K12846">
        <v>1.1599999999999999</v>
      </c>
      <c r="L12846" t="str">
        <v>Sprain et al. 2015; Fowler 2020; Husson et al. 2011; Ogg 2012</v>
      </c>
      <c r="M12846" t="s">
        <v>2294</v>
      </c>
      <c r="O12846">
        <v>0.1</v>
      </c>
      <c r="P12846" t="s">
        <v>243</v>
      </c>
      <c r="S12846">
        <v>-27.57</v>
      </c>
      <c r="T12846">
        <v>0.05</v>
      </c>
      <c r="U12846" t="s">
        <v>2295</v>
      </c>
      <c r="V12846">
        <v>1</v>
      </c>
      <c r="W12846" t="s">
        <v>2536</v>
      </c>
    </row>
    <row r="12847" spans="1:23" x14ac:dyDescent="0.3">
      <c r="A12847">
        <v>20111</v>
      </c>
      <c r="B12847" s="15" t="s">
        <v>1827</v>
      </c>
      <c r="C12847" t="str">
        <f>_xlfn.XLOOKUP($B12847, STANDARDS!$A:$A, STANDARDS!$B:$B,,0,2)</f>
        <v>Hell Creek Fm</v>
      </c>
      <c r="D12847" t="s">
        <v>1060</v>
      </c>
      <c r="E12847" t="s">
        <v>2128</v>
      </c>
      <c r="F12847">
        <v>47.612305999999997</v>
      </c>
      <c r="G12847">
        <v>-107.51633200000001</v>
      </c>
      <c r="H12847" s="40">
        <v>3.0000000000000001E-5</v>
      </c>
      <c r="I12847" s="36" t="s">
        <v>592</v>
      </c>
      <c r="J12847" cm="1">
        <f t="array" ref="J12847:L12847">_xlfn.XLOOKUP($C12847, AGE!$A:$A,AGE!$B:$D,,0,2)</f>
        <v>67.12</v>
      </c>
      <c r="K12847">
        <v>1.1599999999999999</v>
      </c>
      <c r="L12847" t="str">
        <v>Sprain et al. 2015; Fowler 2020; Husson et al. 2011; Ogg 2012</v>
      </c>
      <c r="M12847" t="s">
        <v>1593</v>
      </c>
      <c r="O12847">
        <v>0</v>
      </c>
      <c r="P12847" t="s">
        <v>243</v>
      </c>
      <c r="S12847">
        <v>-25.39</v>
      </c>
      <c r="T12847">
        <v>0.05</v>
      </c>
      <c r="U12847" t="s">
        <v>2295</v>
      </c>
      <c r="V12847">
        <v>1</v>
      </c>
      <c r="W12847" t="s">
        <v>2536</v>
      </c>
    </row>
    <row r="12848" spans="1:23" x14ac:dyDescent="0.3">
      <c r="A12848">
        <v>20112</v>
      </c>
      <c r="B12848" s="15" t="s">
        <v>1827</v>
      </c>
      <c r="C12848" t="str">
        <f>_xlfn.XLOOKUP($B12848, STANDARDS!$A:$A, STANDARDS!$B:$B,,0,2)</f>
        <v>Hell Creek Fm</v>
      </c>
      <c r="D12848" t="s">
        <v>1060</v>
      </c>
      <c r="E12848" t="s">
        <v>2128</v>
      </c>
      <c r="F12848">
        <v>47.612305999999997</v>
      </c>
      <c r="G12848">
        <v>-107.516333</v>
      </c>
      <c r="H12848" s="40">
        <v>3.0000000000000001E-5</v>
      </c>
      <c r="I12848" s="36" t="s">
        <v>592</v>
      </c>
      <c r="J12848" cm="1">
        <f t="array" ref="J12848:L12848">_xlfn.XLOOKUP($C12848, AGE!$A:$A,AGE!$B:$D,,0,2)</f>
        <v>67.12</v>
      </c>
      <c r="K12848">
        <v>1.1599999999999999</v>
      </c>
      <c r="L12848" t="str">
        <v>Sprain et al. 2015; Fowler 2020; Husson et al. 2011; Ogg 2012</v>
      </c>
      <c r="M12848" t="s">
        <v>2294</v>
      </c>
      <c r="O12848">
        <v>0.2</v>
      </c>
      <c r="P12848" t="s">
        <v>243</v>
      </c>
      <c r="S12848">
        <v>-25.69</v>
      </c>
      <c r="T12848">
        <v>0.05</v>
      </c>
      <c r="U12848" t="s">
        <v>2295</v>
      </c>
      <c r="V12848">
        <v>1</v>
      </c>
      <c r="W12848" t="s">
        <v>2536</v>
      </c>
    </row>
    <row r="12849" spans="1:23" x14ac:dyDescent="0.3">
      <c r="A12849">
        <v>20113</v>
      </c>
      <c r="B12849" s="15" t="s">
        <v>1827</v>
      </c>
      <c r="C12849" t="str">
        <f>_xlfn.XLOOKUP($B12849, STANDARDS!$A:$A, STANDARDS!$B:$B,,0,2)</f>
        <v>Hell Creek Fm</v>
      </c>
      <c r="D12849" t="s">
        <v>1060</v>
      </c>
      <c r="E12849" t="s">
        <v>2128</v>
      </c>
      <c r="F12849">
        <v>47.612305999999997</v>
      </c>
      <c r="G12849">
        <v>-107.516334</v>
      </c>
      <c r="H12849" s="40">
        <v>3.0000000000000001E-5</v>
      </c>
      <c r="I12849" s="36" t="s">
        <v>592</v>
      </c>
      <c r="J12849" cm="1">
        <f t="array" ref="J12849:L12849">_xlfn.XLOOKUP($C12849, AGE!$A:$A,AGE!$B:$D,,0,2)</f>
        <v>67.12</v>
      </c>
      <c r="K12849">
        <v>1.1599999999999999</v>
      </c>
      <c r="L12849" t="str">
        <v>Sprain et al. 2015; Fowler 2020; Husson et al. 2011; Ogg 2012</v>
      </c>
      <c r="M12849" t="s">
        <v>1593</v>
      </c>
      <c r="O12849">
        <v>0.1</v>
      </c>
      <c r="P12849" t="s">
        <v>243</v>
      </c>
      <c r="S12849">
        <v>-24.97</v>
      </c>
      <c r="T12849">
        <v>0.05</v>
      </c>
      <c r="U12849" t="s">
        <v>2295</v>
      </c>
      <c r="V12849">
        <v>1</v>
      </c>
      <c r="W12849" t="s">
        <v>2536</v>
      </c>
    </row>
    <row r="12850" spans="1:23" x14ac:dyDescent="0.3">
      <c r="A12850">
        <v>20114</v>
      </c>
      <c r="B12850" s="15" t="s">
        <v>1827</v>
      </c>
      <c r="C12850" t="str">
        <f>_xlfn.XLOOKUP($B12850, STANDARDS!$A:$A, STANDARDS!$B:$B,,0,2)</f>
        <v>Hell Creek Fm</v>
      </c>
      <c r="D12850" t="s">
        <v>1060</v>
      </c>
      <c r="E12850" t="s">
        <v>2128</v>
      </c>
      <c r="F12850">
        <v>47.612305999999997</v>
      </c>
      <c r="G12850">
        <v>-107.516335</v>
      </c>
      <c r="H12850" s="40">
        <v>3.0000000000000001E-5</v>
      </c>
      <c r="I12850" s="36" t="s">
        <v>592</v>
      </c>
      <c r="J12850" cm="1">
        <f t="array" ref="J12850:L12850">_xlfn.XLOOKUP($C12850, AGE!$A:$A,AGE!$B:$D,,0,2)</f>
        <v>67.12</v>
      </c>
      <c r="K12850">
        <v>1.1599999999999999</v>
      </c>
      <c r="L12850" t="str">
        <v>Sprain et al. 2015; Fowler 2020; Husson et al. 2011; Ogg 2012</v>
      </c>
      <c r="M12850" t="s">
        <v>2294</v>
      </c>
      <c r="O12850">
        <v>0.3</v>
      </c>
      <c r="P12850" t="s">
        <v>243</v>
      </c>
      <c r="S12850">
        <v>-25.63</v>
      </c>
      <c r="T12850">
        <v>0.05</v>
      </c>
      <c r="U12850" t="s">
        <v>2295</v>
      </c>
      <c r="V12850">
        <v>1</v>
      </c>
      <c r="W12850" t="s">
        <v>2536</v>
      </c>
    </row>
    <row r="12851" spans="1:23" x14ac:dyDescent="0.3">
      <c r="A12851">
        <v>20115</v>
      </c>
      <c r="B12851" s="15" t="s">
        <v>1827</v>
      </c>
      <c r="C12851" t="str">
        <f>_xlfn.XLOOKUP($B12851, STANDARDS!$A:$A, STANDARDS!$B:$B,,0,2)</f>
        <v>Hell Creek Fm</v>
      </c>
      <c r="D12851" t="s">
        <v>1060</v>
      </c>
      <c r="E12851" t="s">
        <v>2128</v>
      </c>
      <c r="F12851">
        <v>47.612305999999997</v>
      </c>
      <c r="G12851">
        <v>-107.516336</v>
      </c>
      <c r="H12851" s="40">
        <v>3.0000000000000001E-5</v>
      </c>
      <c r="I12851" s="36" t="s">
        <v>592</v>
      </c>
      <c r="J12851" cm="1">
        <f t="array" ref="J12851:L12851">_xlfn.XLOOKUP($C12851, AGE!$A:$A,AGE!$B:$D,,0,2)</f>
        <v>67.12</v>
      </c>
      <c r="K12851">
        <v>1.1599999999999999</v>
      </c>
      <c r="L12851" t="str">
        <v>Sprain et al. 2015; Fowler 2020; Husson et al. 2011; Ogg 2012</v>
      </c>
      <c r="M12851" t="s">
        <v>1593</v>
      </c>
      <c r="O12851">
        <v>0.1</v>
      </c>
      <c r="P12851" t="s">
        <v>243</v>
      </c>
      <c r="S12851">
        <v>-26.18</v>
      </c>
      <c r="T12851">
        <v>0.05</v>
      </c>
      <c r="U12851" t="s">
        <v>2295</v>
      </c>
      <c r="V12851">
        <v>1</v>
      </c>
      <c r="W12851" t="s">
        <v>2536</v>
      </c>
    </row>
    <row r="12852" spans="1:23" x14ac:dyDescent="0.3">
      <c r="A12852">
        <v>20116</v>
      </c>
      <c r="B12852" s="15" t="s">
        <v>1827</v>
      </c>
      <c r="C12852" t="str">
        <f>_xlfn.XLOOKUP($B12852, STANDARDS!$A:$A, STANDARDS!$B:$B,,0,2)</f>
        <v>Hell Creek Fm</v>
      </c>
      <c r="D12852" t="s">
        <v>1060</v>
      </c>
      <c r="E12852" t="s">
        <v>2128</v>
      </c>
      <c r="F12852">
        <v>47.612305999999997</v>
      </c>
      <c r="G12852">
        <v>-107.51633699999999</v>
      </c>
      <c r="H12852" s="40">
        <v>3.0000000000000001E-5</v>
      </c>
      <c r="I12852" s="36" t="s">
        <v>592</v>
      </c>
      <c r="J12852" cm="1">
        <f t="array" ref="J12852:L12852">_xlfn.XLOOKUP($C12852, AGE!$A:$A,AGE!$B:$D,,0,2)</f>
        <v>67.12</v>
      </c>
      <c r="K12852">
        <v>1.1599999999999999</v>
      </c>
      <c r="L12852" t="str">
        <v>Sprain et al. 2015; Fowler 2020; Husson et al. 2011; Ogg 2012</v>
      </c>
      <c r="M12852" t="s">
        <v>2294</v>
      </c>
      <c r="O12852">
        <v>0.3</v>
      </c>
      <c r="P12852" t="s">
        <v>243</v>
      </c>
      <c r="S12852">
        <v>-25.97</v>
      </c>
      <c r="T12852">
        <v>0.05</v>
      </c>
      <c r="U12852" t="s">
        <v>2295</v>
      </c>
      <c r="V12852">
        <v>1</v>
      </c>
      <c r="W12852" t="s">
        <v>2536</v>
      </c>
    </row>
    <row r="12853" spans="1:23" x14ac:dyDescent="0.3">
      <c r="A12853">
        <v>20117</v>
      </c>
      <c r="B12853" s="15" t="s">
        <v>1827</v>
      </c>
      <c r="C12853" t="str">
        <f>_xlfn.XLOOKUP($B12853, STANDARDS!$A:$A, STANDARDS!$B:$B,,0,2)</f>
        <v>Hell Creek Fm</v>
      </c>
      <c r="D12853" t="s">
        <v>1060</v>
      </c>
      <c r="E12853" t="s">
        <v>2128</v>
      </c>
      <c r="F12853">
        <v>47.612305999999997</v>
      </c>
      <c r="G12853">
        <v>-107.516338</v>
      </c>
      <c r="H12853" s="40">
        <v>3.0000000000000001E-5</v>
      </c>
      <c r="I12853" s="36" t="s">
        <v>592</v>
      </c>
      <c r="J12853" cm="1">
        <f t="array" ref="J12853:L12853">_xlfn.XLOOKUP($C12853, AGE!$A:$A,AGE!$B:$D,,0,2)</f>
        <v>67.12</v>
      </c>
      <c r="K12853">
        <v>1.1599999999999999</v>
      </c>
      <c r="L12853" t="str">
        <v>Sprain et al. 2015; Fowler 2020; Husson et al. 2011; Ogg 2012</v>
      </c>
      <c r="M12853" t="s">
        <v>1593</v>
      </c>
      <c r="O12853">
        <v>0.1</v>
      </c>
      <c r="P12853" t="s">
        <v>243</v>
      </c>
      <c r="S12853">
        <v>-24.49</v>
      </c>
      <c r="T12853">
        <v>0.05</v>
      </c>
      <c r="U12853" t="s">
        <v>2295</v>
      </c>
      <c r="V12853">
        <v>1</v>
      </c>
      <c r="W12853" t="s">
        <v>2536</v>
      </c>
    </row>
    <row r="12854" spans="1:23" x14ac:dyDescent="0.3">
      <c r="A12854">
        <v>20118</v>
      </c>
      <c r="B12854" s="15" t="s">
        <v>1827</v>
      </c>
      <c r="C12854" t="str">
        <f>_xlfn.XLOOKUP($B12854, STANDARDS!$A:$A, STANDARDS!$B:$B,,0,2)</f>
        <v>Hell Creek Fm</v>
      </c>
      <c r="D12854" t="s">
        <v>1060</v>
      </c>
      <c r="E12854" t="s">
        <v>2128</v>
      </c>
      <c r="F12854">
        <v>47.612305999999997</v>
      </c>
      <c r="G12854">
        <v>-107.516339</v>
      </c>
      <c r="H12854" s="40">
        <v>3.0000000000000001E-5</v>
      </c>
      <c r="I12854" s="36" t="s">
        <v>592</v>
      </c>
      <c r="J12854" cm="1">
        <f t="array" ref="J12854:L12854">_xlfn.XLOOKUP($C12854, AGE!$A:$A,AGE!$B:$D,,0,2)</f>
        <v>67.12</v>
      </c>
      <c r="K12854">
        <v>1.1599999999999999</v>
      </c>
      <c r="L12854" t="str">
        <v>Sprain et al. 2015; Fowler 2020; Husson et al. 2011; Ogg 2012</v>
      </c>
      <c r="M12854" t="s">
        <v>2294</v>
      </c>
      <c r="O12854">
        <v>0.2</v>
      </c>
      <c r="P12854" t="s">
        <v>243</v>
      </c>
      <c r="S12854">
        <v>-25.69</v>
      </c>
      <c r="T12854">
        <v>0.05</v>
      </c>
      <c r="U12854" t="s">
        <v>2295</v>
      </c>
      <c r="V12854">
        <v>1</v>
      </c>
      <c r="W12854" t="s">
        <v>2536</v>
      </c>
    </row>
    <row r="12855" spans="1:23" x14ac:dyDescent="0.3">
      <c r="A12855">
        <v>20119</v>
      </c>
      <c r="B12855" s="15" t="s">
        <v>1827</v>
      </c>
      <c r="C12855" t="str">
        <f>_xlfn.XLOOKUP($B12855, STANDARDS!$A:$A, STANDARDS!$B:$B,,0,2)</f>
        <v>Hell Creek Fm</v>
      </c>
      <c r="D12855" t="s">
        <v>1060</v>
      </c>
      <c r="E12855" t="s">
        <v>2128</v>
      </c>
      <c r="F12855">
        <v>47.612305999999997</v>
      </c>
      <c r="G12855">
        <v>-107.51634</v>
      </c>
      <c r="H12855" s="40">
        <v>3.0000000000000001E-5</v>
      </c>
      <c r="I12855" s="36" t="s">
        <v>592</v>
      </c>
      <c r="J12855" cm="1">
        <f t="array" ref="J12855:L12855">_xlfn.XLOOKUP($C12855, AGE!$A:$A,AGE!$B:$D,,0,2)</f>
        <v>67.12</v>
      </c>
      <c r="K12855">
        <v>1.1599999999999999</v>
      </c>
      <c r="L12855" t="str">
        <v>Sprain et al. 2015; Fowler 2020; Husson et al. 2011; Ogg 2012</v>
      </c>
      <c r="M12855" t="s">
        <v>1593</v>
      </c>
      <c r="O12855">
        <v>0.1</v>
      </c>
      <c r="P12855" t="s">
        <v>243</v>
      </c>
      <c r="S12855">
        <v>-24.86</v>
      </c>
      <c r="T12855">
        <v>0.05</v>
      </c>
      <c r="U12855" t="s">
        <v>2295</v>
      </c>
      <c r="V12855">
        <v>1</v>
      </c>
      <c r="W12855" t="s">
        <v>2536</v>
      </c>
    </row>
    <row r="12856" spans="1:23" x14ac:dyDescent="0.3">
      <c r="A12856">
        <v>20120</v>
      </c>
      <c r="B12856" s="15" t="s">
        <v>1827</v>
      </c>
      <c r="C12856" t="str">
        <f>_xlfn.XLOOKUP($B12856, STANDARDS!$A:$A, STANDARDS!$B:$B,,0,2)</f>
        <v>Hell Creek Fm</v>
      </c>
      <c r="D12856" t="s">
        <v>1060</v>
      </c>
      <c r="E12856" t="s">
        <v>2128</v>
      </c>
      <c r="F12856">
        <v>47.612305999999997</v>
      </c>
      <c r="G12856">
        <v>-107.516341</v>
      </c>
      <c r="H12856" s="40">
        <v>3.0000000000000001E-5</v>
      </c>
      <c r="I12856" s="36" t="s">
        <v>592</v>
      </c>
      <c r="J12856" cm="1">
        <f t="array" ref="J12856:L12856">_xlfn.XLOOKUP($C12856, AGE!$A:$A,AGE!$B:$D,,0,2)</f>
        <v>67.12</v>
      </c>
      <c r="K12856">
        <v>1.1599999999999999</v>
      </c>
      <c r="L12856" t="str">
        <v>Sprain et al. 2015; Fowler 2020; Husson et al. 2011; Ogg 2012</v>
      </c>
      <c r="M12856" t="s">
        <v>2294</v>
      </c>
      <c r="O12856">
        <v>0.2</v>
      </c>
      <c r="P12856" t="s">
        <v>243</v>
      </c>
      <c r="S12856">
        <v>-25.99</v>
      </c>
      <c r="T12856">
        <v>0.05</v>
      </c>
      <c r="U12856" t="s">
        <v>2295</v>
      </c>
      <c r="V12856">
        <v>1</v>
      </c>
      <c r="W12856" t="s">
        <v>2536</v>
      </c>
    </row>
    <row r="12857" spans="1:23" x14ac:dyDescent="0.3">
      <c r="A12857">
        <v>20121</v>
      </c>
      <c r="B12857" s="15" t="s">
        <v>1827</v>
      </c>
      <c r="C12857" t="str">
        <f>_xlfn.XLOOKUP($B12857, STANDARDS!$A:$A, STANDARDS!$B:$B,,0,2)</f>
        <v>Hell Creek Fm</v>
      </c>
      <c r="D12857" t="s">
        <v>1060</v>
      </c>
      <c r="E12857" t="s">
        <v>2128</v>
      </c>
      <c r="F12857">
        <v>47.612305999999997</v>
      </c>
      <c r="G12857">
        <v>-107.51634199999999</v>
      </c>
      <c r="H12857" s="40">
        <v>3.0000000000000001E-5</v>
      </c>
      <c r="I12857" s="36" t="s">
        <v>592</v>
      </c>
      <c r="J12857" cm="1">
        <f t="array" ref="J12857:L12857">_xlfn.XLOOKUP($C12857, AGE!$A:$A,AGE!$B:$D,,0,2)</f>
        <v>67.12</v>
      </c>
      <c r="K12857">
        <v>1.1599999999999999</v>
      </c>
      <c r="L12857" t="str">
        <v>Sprain et al. 2015; Fowler 2020; Husson et al. 2011; Ogg 2012</v>
      </c>
      <c r="M12857" t="s">
        <v>1593</v>
      </c>
      <c r="O12857">
        <v>0</v>
      </c>
      <c r="P12857" t="s">
        <v>243</v>
      </c>
      <c r="S12857">
        <v>-25.03</v>
      </c>
      <c r="T12857">
        <v>0.05</v>
      </c>
      <c r="U12857" t="s">
        <v>2295</v>
      </c>
      <c r="V12857">
        <v>1</v>
      </c>
      <c r="W12857" t="s">
        <v>2536</v>
      </c>
    </row>
    <row r="12858" spans="1:23" x14ac:dyDescent="0.3">
      <c r="A12858">
        <v>20122</v>
      </c>
      <c r="B12858" s="15" t="s">
        <v>1827</v>
      </c>
      <c r="C12858" t="str">
        <f>_xlfn.XLOOKUP($B12858, STANDARDS!$A:$A, STANDARDS!$B:$B,,0,2)</f>
        <v>Hell Creek Fm</v>
      </c>
      <c r="D12858" t="s">
        <v>1060</v>
      </c>
      <c r="E12858" t="s">
        <v>2128</v>
      </c>
      <c r="F12858">
        <v>47.612305999999997</v>
      </c>
      <c r="G12858">
        <v>-107.51634300000001</v>
      </c>
      <c r="H12858" s="40">
        <v>3.0000000000000001E-5</v>
      </c>
      <c r="I12858" s="36" t="s">
        <v>592</v>
      </c>
      <c r="J12858" cm="1">
        <f t="array" ref="J12858:L12858">_xlfn.XLOOKUP($C12858, AGE!$A:$A,AGE!$B:$D,,0,2)</f>
        <v>67.12</v>
      </c>
      <c r="K12858">
        <v>1.1599999999999999</v>
      </c>
      <c r="L12858" t="str">
        <v>Sprain et al. 2015; Fowler 2020; Husson et al. 2011; Ogg 2012</v>
      </c>
      <c r="M12858" t="s">
        <v>2294</v>
      </c>
      <c r="O12858">
        <v>0.1</v>
      </c>
      <c r="P12858" t="s">
        <v>243</v>
      </c>
      <c r="S12858">
        <v>-25.54</v>
      </c>
      <c r="T12858">
        <v>0.05</v>
      </c>
      <c r="U12858" t="s">
        <v>2295</v>
      </c>
      <c r="V12858">
        <v>1</v>
      </c>
      <c r="W12858" t="s">
        <v>2536</v>
      </c>
    </row>
    <row r="12859" spans="1:23" x14ac:dyDescent="0.3">
      <c r="A12859">
        <v>20123</v>
      </c>
      <c r="B12859" s="15" t="s">
        <v>1827</v>
      </c>
      <c r="C12859" t="str">
        <f>_xlfn.XLOOKUP($B12859, STANDARDS!$A:$A, STANDARDS!$B:$B,,0,2)</f>
        <v>Hell Creek Fm</v>
      </c>
      <c r="D12859" t="s">
        <v>1060</v>
      </c>
      <c r="E12859" t="s">
        <v>2128</v>
      </c>
      <c r="F12859">
        <v>47.612305999999997</v>
      </c>
      <c r="G12859">
        <v>-107.516344</v>
      </c>
      <c r="H12859" s="40">
        <v>3.0000000000000001E-5</v>
      </c>
      <c r="I12859" s="36" t="s">
        <v>592</v>
      </c>
      <c r="J12859" cm="1">
        <f t="array" ref="J12859:L12859">_xlfn.XLOOKUP($C12859, AGE!$A:$A,AGE!$B:$D,,0,2)</f>
        <v>67.12</v>
      </c>
      <c r="K12859">
        <v>1.1599999999999999</v>
      </c>
      <c r="L12859" t="str">
        <v>Sprain et al. 2015; Fowler 2020; Husson et al. 2011; Ogg 2012</v>
      </c>
      <c r="M12859" t="s">
        <v>1593</v>
      </c>
      <c r="O12859">
        <v>0</v>
      </c>
      <c r="P12859" t="s">
        <v>243</v>
      </c>
      <c r="S12859">
        <v>-25.34</v>
      </c>
      <c r="T12859">
        <v>0.05</v>
      </c>
      <c r="U12859" t="s">
        <v>2295</v>
      </c>
      <c r="V12859">
        <v>1</v>
      </c>
      <c r="W12859" t="s">
        <v>2536</v>
      </c>
    </row>
    <row r="12860" spans="1:23" x14ac:dyDescent="0.3">
      <c r="A12860">
        <v>20124</v>
      </c>
      <c r="B12860" s="15" t="s">
        <v>1827</v>
      </c>
      <c r="C12860" t="str">
        <f>_xlfn.XLOOKUP($B12860, STANDARDS!$A:$A, STANDARDS!$B:$B,,0,2)</f>
        <v>Hell Creek Fm</v>
      </c>
      <c r="D12860" t="s">
        <v>1060</v>
      </c>
      <c r="E12860" t="s">
        <v>2128</v>
      </c>
      <c r="F12860">
        <v>47.612305999999997</v>
      </c>
      <c r="G12860">
        <v>-107.516345</v>
      </c>
      <c r="H12860" s="40">
        <v>3.0000000000000001E-5</v>
      </c>
      <c r="I12860" s="36" t="s">
        <v>592</v>
      </c>
      <c r="J12860" cm="1">
        <f t="array" ref="J12860:L12860">_xlfn.XLOOKUP($C12860, AGE!$A:$A,AGE!$B:$D,,0,2)</f>
        <v>67.12</v>
      </c>
      <c r="K12860">
        <v>1.1599999999999999</v>
      </c>
      <c r="L12860" t="str">
        <v>Sprain et al. 2015; Fowler 2020; Husson et al. 2011; Ogg 2012</v>
      </c>
      <c r="M12860" t="s">
        <v>2294</v>
      </c>
      <c r="O12860">
        <v>0.1</v>
      </c>
      <c r="P12860" t="s">
        <v>243</v>
      </c>
      <c r="S12860">
        <v>-25.86</v>
      </c>
      <c r="T12860">
        <v>0.05</v>
      </c>
      <c r="U12860" t="s">
        <v>2295</v>
      </c>
      <c r="V12860">
        <v>1</v>
      </c>
      <c r="W12860" t="s">
        <v>2536</v>
      </c>
    </row>
    <row r="12861" spans="1:23" x14ac:dyDescent="0.3">
      <c r="A12861">
        <v>20125</v>
      </c>
      <c r="B12861" s="15" t="s">
        <v>1827</v>
      </c>
      <c r="C12861" t="str">
        <f>_xlfn.XLOOKUP($B12861, STANDARDS!$A:$A, STANDARDS!$B:$B,,0,2)</f>
        <v>Hell Creek Fm</v>
      </c>
      <c r="D12861" t="s">
        <v>1060</v>
      </c>
      <c r="E12861" t="s">
        <v>2128</v>
      </c>
      <c r="F12861">
        <v>47.612305999999997</v>
      </c>
      <c r="G12861">
        <v>-107.516346</v>
      </c>
      <c r="H12861" s="40">
        <v>3.0000000000000001E-5</v>
      </c>
      <c r="I12861" s="36" t="s">
        <v>592</v>
      </c>
      <c r="J12861" cm="1">
        <f t="array" ref="J12861:L12861">_xlfn.XLOOKUP($C12861, AGE!$A:$A,AGE!$B:$D,,0,2)</f>
        <v>67.12</v>
      </c>
      <c r="K12861">
        <v>1.1599999999999999</v>
      </c>
      <c r="L12861" t="str">
        <v>Sprain et al. 2015; Fowler 2020; Husson et al. 2011; Ogg 2012</v>
      </c>
      <c r="M12861" t="s">
        <v>1593</v>
      </c>
      <c r="O12861">
        <v>0</v>
      </c>
      <c r="P12861" t="s">
        <v>243</v>
      </c>
      <c r="S12861">
        <v>-25.49</v>
      </c>
      <c r="T12861">
        <v>0.05</v>
      </c>
      <c r="U12861" t="s">
        <v>2295</v>
      </c>
      <c r="V12861">
        <v>1</v>
      </c>
      <c r="W12861" t="s">
        <v>2536</v>
      </c>
    </row>
    <row r="12862" spans="1:23" x14ac:dyDescent="0.3">
      <c r="A12862">
        <v>20126</v>
      </c>
      <c r="B12862" s="15" t="s">
        <v>1827</v>
      </c>
      <c r="C12862" t="str">
        <f>_xlfn.XLOOKUP($B12862, STANDARDS!$A:$A, STANDARDS!$B:$B,,0,2)</f>
        <v>Hell Creek Fm</v>
      </c>
      <c r="D12862" t="s">
        <v>1060</v>
      </c>
      <c r="E12862" t="s">
        <v>2128</v>
      </c>
      <c r="F12862">
        <v>47.612305999999997</v>
      </c>
      <c r="G12862">
        <v>-107.516347</v>
      </c>
      <c r="H12862" s="40">
        <v>3.0000000000000001E-5</v>
      </c>
      <c r="I12862" s="36" t="s">
        <v>592</v>
      </c>
      <c r="J12862" cm="1">
        <f t="array" ref="J12862:L12862">_xlfn.XLOOKUP($C12862, AGE!$A:$A,AGE!$B:$D,,0,2)</f>
        <v>67.12</v>
      </c>
      <c r="K12862">
        <v>1.1599999999999999</v>
      </c>
      <c r="L12862" t="str">
        <v>Sprain et al. 2015; Fowler 2020; Husson et al. 2011; Ogg 2012</v>
      </c>
      <c r="M12862" t="s">
        <v>2294</v>
      </c>
      <c r="O12862">
        <v>0.1</v>
      </c>
      <c r="P12862" t="s">
        <v>243</v>
      </c>
      <c r="S12862">
        <v>-25.89</v>
      </c>
      <c r="T12862">
        <v>0.05</v>
      </c>
      <c r="U12862" t="s">
        <v>2295</v>
      </c>
      <c r="V12862">
        <v>1</v>
      </c>
      <c r="W12862" t="s">
        <v>2536</v>
      </c>
    </row>
    <row r="12863" spans="1:23" x14ac:dyDescent="0.3">
      <c r="A12863">
        <v>20127</v>
      </c>
      <c r="B12863" s="15" t="s">
        <v>1827</v>
      </c>
      <c r="C12863" t="str">
        <f>_xlfn.XLOOKUP($B12863, STANDARDS!$A:$A, STANDARDS!$B:$B,,0,2)</f>
        <v>Hell Creek Fm</v>
      </c>
      <c r="D12863" t="s">
        <v>1060</v>
      </c>
      <c r="E12863" t="s">
        <v>2128</v>
      </c>
      <c r="F12863">
        <v>47.612305999999997</v>
      </c>
      <c r="G12863">
        <v>-107.51634799999999</v>
      </c>
      <c r="H12863" s="40">
        <v>3.0000000000000001E-5</v>
      </c>
      <c r="I12863" s="36" t="s">
        <v>592</v>
      </c>
      <c r="J12863" cm="1">
        <f t="array" ref="J12863:L12863">_xlfn.XLOOKUP($C12863, AGE!$A:$A,AGE!$B:$D,,0,2)</f>
        <v>67.12</v>
      </c>
      <c r="K12863">
        <v>1.1599999999999999</v>
      </c>
      <c r="L12863" t="str">
        <v>Sprain et al. 2015; Fowler 2020; Husson et al. 2011; Ogg 2012</v>
      </c>
      <c r="M12863" t="s">
        <v>1593</v>
      </c>
      <c r="O12863">
        <v>0.1</v>
      </c>
      <c r="P12863" t="s">
        <v>243</v>
      </c>
      <c r="S12863">
        <v>-25.82</v>
      </c>
      <c r="T12863">
        <v>0.05</v>
      </c>
      <c r="U12863" t="s">
        <v>2295</v>
      </c>
      <c r="V12863">
        <v>1</v>
      </c>
      <c r="W12863" t="s">
        <v>2536</v>
      </c>
    </row>
    <row r="12864" spans="1:23" x14ac:dyDescent="0.3">
      <c r="A12864">
        <v>20128</v>
      </c>
      <c r="B12864" s="15" t="s">
        <v>1827</v>
      </c>
      <c r="C12864" t="str">
        <f>_xlfn.XLOOKUP($B12864, STANDARDS!$A:$A, STANDARDS!$B:$B,,0,2)</f>
        <v>Hell Creek Fm</v>
      </c>
      <c r="D12864" t="s">
        <v>1060</v>
      </c>
      <c r="E12864" t="s">
        <v>2128</v>
      </c>
      <c r="F12864">
        <v>47.612305999999997</v>
      </c>
      <c r="G12864">
        <v>-107.51634900000001</v>
      </c>
      <c r="H12864" s="40">
        <v>3.0000000000000001E-5</v>
      </c>
      <c r="I12864" s="36" t="s">
        <v>592</v>
      </c>
      <c r="J12864" cm="1">
        <f t="array" ref="J12864:L12864">_xlfn.XLOOKUP($C12864, AGE!$A:$A,AGE!$B:$D,,0,2)</f>
        <v>67.12</v>
      </c>
      <c r="K12864">
        <v>1.1599999999999999</v>
      </c>
      <c r="L12864" t="str">
        <v>Sprain et al. 2015; Fowler 2020; Husson et al. 2011; Ogg 2012</v>
      </c>
      <c r="M12864" t="s">
        <v>2294</v>
      </c>
      <c r="O12864">
        <v>0.1</v>
      </c>
      <c r="P12864" t="s">
        <v>243</v>
      </c>
      <c r="S12864">
        <v>-25.72</v>
      </c>
      <c r="T12864">
        <v>0.05</v>
      </c>
      <c r="U12864" t="s">
        <v>2295</v>
      </c>
      <c r="V12864">
        <v>1</v>
      </c>
      <c r="W12864" t="s">
        <v>2536</v>
      </c>
    </row>
    <row r="12865" spans="1:23" x14ac:dyDescent="0.3">
      <c r="A12865">
        <v>20129</v>
      </c>
      <c r="B12865" s="15" t="s">
        <v>1827</v>
      </c>
      <c r="C12865" t="str">
        <f>_xlfn.XLOOKUP($B12865, STANDARDS!$A:$A, STANDARDS!$B:$B,,0,2)</f>
        <v>Hell Creek Fm</v>
      </c>
      <c r="D12865" t="s">
        <v>1060</v>
      </c>
      <c r="E12865" t="s">
        <v>2128</v>
      </c>
      <c r="F12865">
        <v>47.612305999999997</v>
      </c>
      <c r="G12865">
        <v>-107.51635</v>
      </c>
      <c r="H12865" s="40">
        <v>3.0000000000000001E-5</v>
      </c>
      <c r="I12865" s="36" t="s">
        <v>592</v>
      </c>
      <c r="J12865" cm="1">
        <f t="array" ref="J12865:L12865">_xlfn.XLOOKUP($C12865, AGE!$A:$A,AGE!$B:$D,,0,2)</f>
        <v>67.12</v>
      </c>
      <c r="K12865">
        <v>1.1599999999999999</v>
      </c>
      <c r="L12865" t="str">
        <v>Sprain et al. 2015; Fowler 2020; Husson et al. 2011; Ogg 2012</v>
      </c>
      <c r="M12865" t="s">
        <v>1593</v>
      </c>
      <c r="O12865">
        <v>0.1</v>
      </c>
      <c r="P12865" t="s">
        <v>243</v>
      </c>
      <c r="S12865">
        <v>-25.15</v>
      </c>
      <c r="T12865">
        <v>0.05</v>
      </c>
      <c r="U12865" t="s">
        <v>2295</v>
      </c>
      <c r="V12865">
        <v>1</v>
      </c>
      <c r="W12865" t="s">
        <v>2536</v>
      </c>
    </row>
    <row r="12866" spans="1:23" x14ac:dyDescent="0.3">
      <c r="A12866">
        <v>20130</v>
      </c>
      <c r="B12866" s="15" t="s">
        <v>1827</v>
      </c>
      <c r="C12866" t="str">
        <f>_xlfn.XLOOKUP($B12866, STANDARDS!$A:$A, STANDARDS!$B:$B,,0,2)</f>
        <v>Hell Creek Fm</v>
      </c>
      <c r="D12866" t="s">
        <v>1060</v>
      </c>
      <c r="E12866" t="s">
        <v>2128</v>
      </c>
      <c r="F12866">
        <v>47.612305999999997</v>
      </c>
      <c r="G12866">
        <v>-107.516351</v>
      </c>
      <c r="H12866" s="40">
        <v>3.0000000000000001E-5</v>
      </c>
      <c r="I12866" s="36" t="s">
        <v>592</v>
      </c>
      <c r="J12866" cm="1">
        <f t="array" ref="J12866:L12866">_xlfn.XLOOKUP($C12866, AGE!$A:$A,AGE!$B:$D,,0,2)</f>
        <v>67.12</v>
      </c>
      <c r="K12866">
        <v>1.1599999999999999</v>
      </c>
      <c r="L12866" t="str">
        <v>Sprain et al. 2015; Fowler 2020; Husson et al. 2011; Ogg 2012</v>
      </c>
      <c r="M12866" t="s">
        <v>2294</v>
      </c>
      <c r="O12866">
        <v>0.2</v>
      </c>
      <c r="P12866" t="s">
        <v>243</v>
      </c>
      <c r="S12866">
        <v>-25.59</v>
      </c>
      <c r="T12866">
        <v>0.05</v>
      </c>
      <c r="U12866" t="s">
        <v>2295</v>
      </c>
      <c r="V12866">
        <v>1</v>
      </c>
      <c r="W12866" t="s">
        <v>2536</v>
      </c>
    </row>
    <row r="12867" spans="1:23" x14ac:dyDescent="0.3">
      <c r="A12867">
        <v>20131</v>
      </c>
      <c r="B12867" s="15" t="s">
        <v>1827</v>
      </c>
      <c r="C12867" t="str">
        <f>_xlfn.XLOOKUP($B12867, STANDARDS!$A:$A, STANDARDS!$B:$B,,0,2)</f>
        <v>Hell Creek Fm</v>
      </c>
      <c r="D12867" t="s">
        <v>1060</v>
      </c>
      <c r="E12867" t="s">
        <v>2128</v>
      </c>
      <c r="F12867">
        <v>47.612305999999997</v>
      </c>
      <c r="G12867">
        <v>-107.516352</v>
      </c>
      <c r="H12867" s="40">
        <v>3.0000000000000001E-5</v>
      </c>
      <c r="I12867" s="36" t="s">
        <v>592</v>
      </c>
      <c r="J12867" cm="1">
        <f t="array" ref="J12867:L12867">_xlfn.XLOOKUP($C12867, AGE!$A:$A,AGE!$B:$D,,0,2)</f>
        <v>67.12</v>
      </c>
      <c r="K12867">
        <v>1.1599999999999999</v>
      </c>
      <c r="L12867" t="str">
        <v>Sprain et al. 2015; Fowler 2020; Husson et al. 2011; Ogg 2012</v>
      </c>
      <c r="M12867" t="s">
        <v>1588</v>
      </c>
      <c r="O12867">
        <v>0.2</v>
      </c>
      <c r="P12867" t="s">
        <v>243</v>
      </c>
      <c r="S12867">
        <v>-25.34</v>
      </c>
      <c r="T12867">
        <v>0.05</v>
      </c>
      <c r="U12867" t="s">
        <v>2295</v>
      </c>
      <c r="V12867">
        <v>1</v>
      </c>
      <c r="W12867" t="s">
        <v>2536</v>
      </c>
    </row>
    <row r="12868" spans="1:23" x14ac:dyDescent="0.3">
      <c r="A12868">
        <v>20132</v>
      </c>
      <c r="B12868" s="15" t="s">
        <v>1827</v>
      </c>
      <c r="C12868" t="str">
        <f>_xlfn.XLOOKUP($B12868, STANDARDS!$A:$A, STANDARDS!$B:$B,,0,2)</f>
        <v>Hell Creek Fm</v>
      </c>
      <c r="D12868" t="s">
        <v>1060</v>
      </c>
      <c r="E12868" t="s">
        <v>2128</v>
      </c>
      <c r="F12868">
        <v>47.612305999999997</v>
      </c>
      <c r="G12868">
        <v>-107.516353</v>
      </c>
      <c r="H12868" s="40">
        <v>3.0000000000000001E-5</v>
      </c>
      <c r="I12868" s="36" t="s">
        <v>592</v>
      </c>
      <c r="J12868" cm="1">
        <f t="array" ref="J12868:L12868">_xlfn.XLOOKUP($C12868, AGE!$A:$A,AGE!$B:$D,,0,2)</f>
        <v>67.12</v>
      </c>
      <c r="K12868">
        <v>1.1599999999999999</v>
      </c>
      <c r="L12868" t="str">
        <v>Sprain et al. 2015; Fowler 2020; Husson et al. 2011; Ogg 2012</v>
      </c>
      <c r="M12868" t="s">
        <v>1593</v>
      </c>
      <c r="O12868">
        <v>0</v>
      </c>
      <c r="P12868" t="s">
        <v>243</v>
      </c>
      <c r="S12868">
        <v>-25.2</v>
      </c>
      <c r="T12868">
        <v>0.05</v>
      </c>
      <c r="U12868" t="s">
        <v>2295</v>
      </c>
      <c r="V12868">
        <v>1</v>
      </c>
      <c r="W12868" t="s">
        <v>2536</v>
      </c>
    </row>
    <row r="12869" spans="1:23" x14ac:dyDescent="0.3">
      <c r="A12869">
        <v>20133</v>
      </c>
      <c r="B12869" s="15" t="s">
        <v>1827</v>
      </c>
      <c r="C12869" t="str">
        <f>_xlfn.XLOOKUP($B12869, STANDARDS!$A:$A, STANDARDS!$B:$B,,0,2)</f>
        <v>Hell Creek Fm</v>
      </c>
      <c r="D12869" t="s">
        <v>1060</v>
      </c>
      <c r="E12869" t="s">
        <v>2128</v>
      </c>
      <c r="F12869">
        <v>47.612305999999997</v>
      </c>
      <c r="G12869">
        <v>-107.51635400000001</v>
      </c>
      <c r="H12869" s="40">
        <v>3.0000000000000001E-5</v>
      </c>
      <c r="I12869" s="36" t="s">
        <v>592</v>
      </c>
      <c r="J12869" cm="1">
        <f t="array" ref="J12869:L12869">_xlfn.XLOOKUP($C12869, AGE!$A:$A,AGE!$B:$D,,0,2)</f>
        <v>67.12</v>
      </c>
      <c r="K12869">
        <v>1.1599999999999999</v>
      </c>
      <c r="L12869" t="str">
        <v>Sprain et al. 2015; Fowler 2020; Husson et al. 2011; Ogg 2012</v>
      </c>
      <c r="M12869" t="s">
        <v>1593</v>
      </c>
      <c r="O12869">
        <v>0</v>
      </c>
      <c r="P12869" t="s">
        <v>243</v>
      </c>
      <c r="S12869">
        <v>-24.82</v>
      </c>
      <c r="T12869">
        <v>0.05</v>
      </c>
      <c r="U12869" t="s">
        <v>2295</v>
      </c>
      <c r="V12869">
        <v>1</v>
      </c>
      <c r="W12869" t="s">
        <v>2536</v>
      </c>
    </row>
    <row r="12870" spans="1:23" x14ac:dyDescent="0.3">
      <c r="A12870">
        <v>20134</v>
      </c>
      <c r="B12870" s="15" t="s">
        <v>1827</v>
      </c>
      <c r="C12870" t="str">
        <f>_xlfn.XLOOKUP($B12870, STANDARDS!$A:$A, STANDARDS!$B:$B,,0,2)</f>
        <v>Hell Creek Fm</v>
      </c>
      <c r="D12870" t="s">
        <v>1060</v>
      </c>
      <c r="E12870" t="s">
        <v>2128</v>
      </c>
      <c r="F12870">
        <v>47.612305999999997</v>
      </c>
      <c r="G12870">
        <v>-107.516355</v>
      </c>
      <c r="H12870" s="40">
        <v>3.0000000000000001E-5</v>
      </c>
      <c r="I12870" s="36" t="s">
        <v>592</v>
      </c>
      <c r="J12870" cm="1">
        <f t="array" ref="J12870:L12870">_xlfn.XLOOKUP($C12870, AGE!$A:$A,AGE!$B:$D,,0,2)</f>
        <v>67.12</v>
      </c>
      <c r="K12870">
        <v>1.1599999999999999</v>
      </c>
      <c r="L12870" t="str">
        <v>Sprain et al. 2015; Fowler 2020; Husson et al. 2011; Ogg 2012</v>
      </c>
      <c r="M12870" t="s">
        <v>1593</v>
      </c>
      <c r="O12870">
        <v>0</v>
      </c>
      <c r="P12870" t="s">
        <v>243</v>
      </c>
      <c r="S12870">
        <v>-24.74</v>
      </c>
      <c r="T12870">
        <v>0.05</v>
      </c>
      <c r="U12870" t="s">
        <v>2295</v>
      </c>
      <c r="V12870">
        <v>1</v>
      </c>
      <c r="W12870" t="s">
        <v>2536</v>
      </c>
    </row>
    <row r="12871" spans="1:23" x14ac:dyDescent="0.3">
      <c r="A12871">
        <v>20135</v>
      </c>
      <c r="B12871" s="15" t="s">
        <v>1827</v>
      </c>
      <c r="C12871" t="str">
        <f>_xlfn.XLOOKUP($B12871, STANDARDS!$A:$A, STANDARDS!$B:$B,,0,2)</f>
        <v>Hell Creek Fm</v>
      </c>
      <c r="D12871" t="s">
        <v>1060</v>
      </c>
      <c r="E12871" t="s">
        <v>2128</v>
      </c>
      <c r="F12871">
        <v>47.612305999999997</v>
      </c>
      <c r="G12871">
        <v>-107.516356</v>
      </c>
      <c r="H12871" s="40">
        <v>3.0000000000000001E-5</v>
      </c>
      <c r="I12871" s="36" t="s">
        <v>592</v>
      </c>
      <c r="J12871" cm="1">
        <f t="array" ref="J12871:L12871">_xlfn.XLOOKUP($C12871, AGE!$A:$A,AGE!$B:$D,,0,2)</f>
        <v>67.12</v>
      </c>
      <c r="K12871">
        <v>1.1599999999999999</v>
      </c>
      <c r="L12871" t="str">
        <v>Sprain et al. 2015; Fowler 2020; Husson et al. 2011; Ogg 2012</v>
      </c>
      <c r="M12871" t="s">
        <v>1593</v>
      </c>
      <c r="O12871">
        <v>0</v>
      </c>
      <c r="P12871" t="s">
        <v>243</v>
      </c>
      <c r="S12871">
        <v>-23.91</v>
      </c>
      <c r="T12871">
        <v>0.05</v>
      </c>
      <c r="U12871" t="s">
        <v>2295</v>
      </c>
      <c r="V12871">
        <v>1</v>
      </c>
      <c r="W12871" t="s">
        <v>2536</v>
      </c>
    </row>
    <row r="12872" spans="1:23" x14ac:dyDescent="0.3">
      <c r="A12872">
        <v>20136</v>
      </c>
      <c r="B12872" s="15" t="s">
        <v>1827</v>
      </c>
      <c r="C12872" t="str">
        <f>_xlfn.XLOOKUP($B12872, STANDARDS!$A:$A, STANDARDS!$B:$B,,0,2)</f>
        <v>Hell Creek Fm</v>
      </c>
      <c r="D12872" t="s">
        <v>1060</v>
      </c>
      <c r="E12872" t="s">
        <v>2128</v>
      </c>
      <c r="F12872">
        <v>47.612305999999997</v>
      </c>
      <c r="G12872">
        <v>-107.516357</v>
      </c>
      <c r="H12872" s="40">
        <v>3.0000000000000001E-5</v>
      </c>
      <c r="I12872" s="36" t="s">
        <v>592</v>
      </c>
      <c r="J12872" cm="1">
        <f t="array" ref="J12872:L12872">_xlfn.XLOOKUP($C12872, AGE!$A:$A,AGE!$B:$D,,0,2)</f>
        <v>67.12</v>
      </c>
      <c r="K12872">
        <v>1.1599999999999999</v>
      </c>
      <c r="L12872" t="str">
        <v>Sprain et al. 2015; Fowler 2020; Husson et al. 2011; Ogg 2012</v>
      </c>
      <c r="M12872" t="s">
        <v>1593</v>
      </c>
      <c r="O12872">
        <v>0</v>
      </c>
      <c r="P12872" t="s">
        <v>243</v>
      </c>
      <c r="S12872">
        <v>-24.55</v>
      </c>
      <c r="T12872">
        <v>0.05</v>
      </c>
      <c r="U12872" t="s">
        <v>2295</v>
      </c>
      <c r="V12872">
        <v>1</v>
      </c>
      <c r="W12872" t="s">
        <v>2536</v>
      </c>
    </row>
    <row r="12873" spans="1:23" x14ac:dyDescent="0.3">
      <c r="A12873">
        <v>20137</v>
      </c>
      <c r="B12873" s="15" t="s">
        <v>1827</v>
      </c>
      <c r="C12873" t="str">
        <f>_xlfn.XLOOKUP($B12873, STANDARDS!$A:$A, STANDARDS!$B:$B,,0,2)</f>
        <v>Hell Creek Fm</v>
      </c>
      <c r="D12873" t="s">
        <v>1060</v>
      </c>
      <c r="E12873" t="s">
        <v>2128</v>
      </c>
      <c r="F12873">
        <v>47.612305999999997</v>
      </c>
      <c r="G12873">
        <v>-107.516358</v>
      </c>
      <c r="H12873" s="40">
        <v>3.0000000000000001E-5</v>
      </c>
      <c r="I12873" s="36" t="s">
        <v>592</v>
      </c>
      <c r="J12873" cm="1">
        <f t="array" ref="J12873:L12873">_xlfn.XLOOKUP($C12873, AGE!$A:$A,AGE!$B:$D,,0,2)</f>
        <v>67.12</v>
      </c>
      <c r="K12873">
        <v>1.1599999999999999</v>
      </c>
      <c r="L12873" t="str">
        <v>Sprain et al. 2015; Fowler 2020; Husson et al. 2011; Ogg 2012</v>
      </c>
      <c r="M12873" t="s">
        <v>1593</v>
      </c>
      <c r="O12873">
        <v>0</v>
      </c>
      <c r="P12873" t="s">
        <v>243</v>
      </c>
      <c r="S12873">
        <v>-25.48</v>
      </c>
      <c r="T12873">
        <v>0.05</v>
      </c>
      <c r="U12873" t="s">
        <v>2295</v>
      </c>
      <c r="V12873">
        <v>1</v>
      </c>
      <c r="W12873" t="s">
        <v>2536</v>
      </c>
    </row>
    <row r="12874" spans="1:23" x14ac:dyDescent="0.3">
      <c r="A12874">
        <v>20138</v>
      </c>
      <c r="B12874" s="15" t="s">
        <v>1827</v>
      </c>
      <c r="C12874" t="str">
        <f>_xlfn.XLOOKUP($B12874, STANDARDS!$A:$A, STANDARDS!$B:$B,,0,2)</f>
        <v>Hell Creek Fm</v>
      </c>
      <c r="D12874" t="s">
        <v>1060</v>
      </c>
      <c r="E12874" t="s">
        <v>2128</v>
      </c>
      <c r="F12874">
        <v>47.612305999999997</v>
      </c>
      <c r="G12874">
        <v>-107.51635899999999</v>
      </c>
      <c r="H12874" s="40">
        <v>3.0000000000000001E-5</v>
      </c>
      <c r="I12874" s="36" t="s">
        <v>592</v>
      </c>
      <c r="J12874" cm="1">
        <f t="array" ref="J12874:L12874">_xlfn.XLOOKUP($C12874, AGE!$A:$A,AGE!$B:$D,,0,2)</f>
        <v>67.12</v>
      </c>
      <c r="K12874">
        <v>1.1599999999999999</v>
      </c>
      <c r="L12874" t="str">
        <v>Sprain et al. 2015; Fowler 2020; Husson et al. 2011; Ogg 2012</v>
      </c>
      <c r="M12874" t="s">
        <v>1593</v>
      </c>
      <c r="O12874">
        <v>0.1</v>
      </c>
      <c r="P12874" t="s">
        <v>243</v>
      </c>
      <c r="S12874">
        <v>-24.84</v>
      </c>
      <c r="T12874">
        <v>0.05</v>
      </c>
      <c r="U12874" t="s">
        <v>2295</v>
      </c>
      <c r="V12874">
        <v>1</v>
      </c>
      <c r="W12874" t="s">
        <v>2536</v>
      </c>
    </row>
    <row r="12875" spans="1:23" x14ac:dyDescent="0.3">
      <c r="A12875">
        <v>20139</v>
      </c>
      <c r="B12875" s="15" t="s">
        <v>1827</v>
      </c>
      <c r="C12875" t="str">
        <f>_xlfn.XLOOKUP($B12875, STANDARDS!$A:$A, STANDARDS!$B:$B,,0,2)</f>
        <v>Hell Creek Fm</v>
      </c>
      <c r="D12875" t="s">
        <v>1060</v>
      </c>
      <c r="E12875" t="s">
        <v>2128</v>
      </c>
      <c r="F12875">
        <v>47.612305999999997</v>
      </c>
      <c r="G12875">
        <v>-107.51636000000001</v>
      </c>
      <c r="H12875" s="40">
        <v>3.0000000000000001E-5</v>
      </c>
      <c r="I12875" s="36" t="s">
        <v>592</v>
      </c>
      <c r="J12875" cm="1">
        <f t="array" ref="J12875:L12875">_xlfn.XLOOKUP($C12875, AGE!$A:$A,AGE!$B:$D,,0,2)</f>
        <v>67.12</v>
      </c>
      <c r="K12875">
        <v>1.1599999999999999</v>
      </c>
      <c r="L12875" t="str">
        <v>Sprain et al. 2015; Fowler 2020; Husson et al. 2011; Ogg 2012</v>
      </c>
      <c r="M12875" t="s">
        <v>1593</v>
      </c>
      <c r="O12875">
        <v>0</v>
      </c>
      <c r="P12875" t="s">
        <v>243</v>
      </c>
      <c r="S12875">
        <v>-24.44</v>
      </c>
      <c r="T12875">
        <v>0.05</v>
      </c>
      <c r="U12875" t="s">
        <v>2295</v>
      </c>
      <c r="V12875">
        <v>1</v>
      </c>
      <c r="W12875" t="s">
        <v>2536</v>
      </c>
    </row>
    <row r="12876" spans="1:23" x14ac:dyDescent="0.3">
      <c r="A12876">
        <v>20140</v>
      </c>
      <c r="B12876" s="15" t="s">
        <v>1827</v>
      </c>
      <c r="C12876" t="str">
        <f>_xlfn.XLOOKUP($B12876, STANDARDS!$A:$A, STANDARDS!$B:$B,,0,2)</f>
        <v>Hell Creek Fm</v>
      </c>
      <c r="D12876" t="s">
        <v>1060</v>
      </c>
      <c r="E12876" t="s">
        <v>2128</v>
      </c>
      <c r="F12876">
        <v>47.612305999999997</v>
      </c>
      <c r="G12876">
        <v>-107.516361</v>
      </c>
      <c r="H12876" s="40">
        <v>3.0000000000000001E-5</v>
      </c>
      <c r="I12876" s="36" t="s">
        <v>592</v>
      </c>
      <c r="J12876" cm="1">
        <f t="array" ref="J12876:L12876">_xlfn.XLOOKUP($C12876, AGE!$A:$A,AGE!$B:$D,,0,2)</f>
        <v>67.12</v>
      </c>
      <c r="K12876">
        <v>1.1599999999999999</v>
      </c>
      <c r="L12876" t="str">
        <v>Sprain et al. 2015; Fowler 2020; Husson et al. 2011; Ogg 2012</v>
      </c>
      <c r="M12876" t="s">
        <v>1593</v>
      </c>
      <c r="O12876">
        <v>0</v>
      </c>
      <c r="P12876" t="s">
        <v>243</v>
      </c>
      <c r="S12876">
        <v>-24.59</v>
      </c>
      <c r="T12876">
        <v>0.05</v>
      </c>
      <c r="U12876" t="s">
        <v>2295</v>
      </c>
      <c r="V12876">
        <v>1</v>
      </c>
      <c r="W12876" t="s">
        <v>2536</v>
      </c>
    </row>
    <row r="12877" spans="1:23" x14ac:dyDescent="0.3">
      <c r="A12877">
        <v>20141</v>
      </c>
      <c r="B12877" s="15" t="s">
        <v>1827</v>
      </c>
      <c r="C12877" t="str">
        <f>_xlfn.XLOOKUP($B12877, STANDARDS!$A:$A, STANDARDS!$B:$B,,0,2)</f>
        <v>Hell Creek Fm</v>
      </c>
      <c r="D12877" t="s">
        <v>1060</v>
      </c>
      <c r="E12877" t="s">
        <v>2128</v>
      </c>
      <c r="F12877">
        <v>47.612305999999997</v>
      </c>
      <c r="G12877">
        <v>-107.516362</v>
      </c>
      <c r="H12877" s="40">
        <v>3.0000000000000001E-5</v>
      </c>
      <c r="I12877" s="36" t="s">
        <v>592</v>
      </c>
      <c r="J12877" cm="1">
        <f t="array" ref="J12877:L12877">_xlfn.XLOOKUP($C12877, AGE!$A:$A,AGE!$B:$D,,0,2)</f>
        <v>67.12</v>
      </c>
      <c r="K12877">
        <v>1.1599999999999999</v>
      </c>
      <c r="L12877" t="str">
        <v>Sprain et al. 2015; Fowler 2020; Husson et al. 2011; Ogg 2012</v>
      </c>
      <c r="M12877" t="s">
        <v>1593</v>
      </c>
      <c r="O12877">
        <v>0</v>
      </c>
      <c r="P12877" t="s">
        <v>243</v>
      </c>
      <c r="S12877">
        <v>-24.45</v>
      </c>
      <c r="T12877">
        <v>0.05</v>
      </c>
      <c r="U12877" t="s">
        <v>2295</v>
      </c>
      <c r="V12877">
        <v>1</v>
      </c>
      <c r="W12877" t="s">
        <v>2536</v>
      </c>
    </row>
    <row r="12878" spans="1:23" x14ac:dyDescent="0.3">
      <c r="A12878">
        <v>20142</v>
      </c>
      <c r="B12878" s="15" t="s">
        <v>1827</v>
      </c>
      <c r="C12878" t="str">
        <f>_xlfn.XLOOKUP($B12878, STANDARDS!$A:$A, STANDARDS!$B:$B,,0,2)</f>
        <v>Hell Creek Fm</v>
      </c>
      <c r="D12878" t="s">
        <v>1060</v>
      </c>
      <c r="E12878" t="s">
        <v>2128</v>
      </c>
      <c r="F12878">
        <v>47.612305999999997</v>
      </c>
      <c r="G12878">
        <v>-107.516363</v>
      </c>
      <c r="H12878" s="40">
        <v>3.0000000000000001E-5</v>
      </c>
      <c r="I12878" s="36" t="s">
        <v>592</v>
      </c>
      <c r="J12878" cm="1">
        <f t="array" ref="J12878:L12878">_xlfn.XLOOKUP($C12878, AGE!$A:$A,AGE!$B:$D,,0,2)</f>
        <v>67.12</v>
      </c>
      <c r="K12878">
        <v>1.1599999999999999</v>
      </c>
      <c r="L12878" t="str">
        <v>Sprain et al. 2015; Fowler 2020; Husson et al. 2011; Ogg 2012</v>
      </c>
      <c r="M12878" t="s">
        <v>1593</v>
      </c>
      <c r="O12878">
        <v>0.1</v>
      </c>
      <c r="P12878" t="s">
        <v>243</v>
      </c>
      <c r="S12878">
        <v>-25.22</v>
      </c>
      <c r="T12878">
        <v>0.05</v>
      </c>
      <c r="U12878" t="s">
        <v>2295</v>
      </c>
      <c r="V12878">
        <v>1</v>
      </c>
      <c r="W12878" t="s">
        <v>2536</v>
      </c>
    </row>
    <row r="12879" spans="1:23" x14ac:dyDescent="0.3">
      <c r="A12879">
        <v>20143</v>
      </c>
      <c r="B12879" s="15" t="s">
        <v>1827</v>
      </c>
      <c r="C12879" t="str">
        <f>_xlfn.XLOOKUP($B12879, STANDARDS!$A:$A, STANDARDS!$B:$B,,0,2)</f>
        <v>Hell Creek Fm</v>
      </c>
      <c r="D12879" t="s">
        <v>1060</v>
      </c>
      <c r="E12879" t="s">
        <v>2128</v>
      </c>
      <c r="F12879">
        <v>47.612305999999997</v>
      </c>
      <c r="G12879">
        <v>-107.516364</v>
      </c>
      <c r="H12879" s="40">
        <v>3.0000000000000001E-5</v>
      </c>
      <c r="I12879" s="36" t="s">
        <v>592</v>
      </c>
      <c r="J12879" cm="1">
        <f t="array" ref="J12879:L12879">_xlfn.XLOOKUP($C12879, AGE!$A:$A,AGE!$B:$D,,0,2)</f>
        <v>67.12</v>
      </c>
      <c r="K12879">
        <v>1.1599999999999999</v>
      </c>
      <c r="L12879" t="str">
        <v>Sprain et al. 2015; Fowler 2020; Husson et al. 2011; Ogg 2012</v>
      </c>
      <c r="M12879" t="s">
        <v>1593</v>
      </c>
      <c r="O12879">
        <v>0</v>
      </c>
      <c r="P12879" t="s">
        <v>243</v>
      </c>
      <c r="S12879">
        <v>-24.45</v>
      </c>
      <c r="T12879">
        <v>0.05</v>
      </c>
      <c r="U12879" t="s">
        <v>2295</v>
      </c>
      <c r="V12879">
        <v>1</v>
      </c>
      <c r="W12879" t="s">
        <v>2536</v>
      </c>
    </row>
    <row r="12880" spans="1:23" x14ac:dyDescent="0.3">
      <c r="A12880">
        <v>20144</v>
      </c>
      <c r="B12880" s="15" t="s">
        <v>1827</v>
      </c>
      <c r="C12880" t="str">
        <f>_xlfn.XLOOKUP($B12880, STANDARDS!$A:$A, STANDARDS!$B:$B,,0,2)</f>
        <v>Hell Creek Fm</v>
      </c>
      <c r="D12880" t="s">
        <v>1060</v>
      </c>
      <c r="E12880" t="s">
        <v>2128</v>
      </c>
      <c r="F12880">
        <v>47.612305999999997</v>
      </c>
      <c r="G12880">
        <v>-107.51636499999999</v>
      </c>
      <c r="H12880" s="40">
        <v>3.0000000000000001E-5</v>
      </c>
      <c r="I12880" s="36" t="s">
        <v>592</v>
      </c>
      <c r="J12880" cm="1">
        <f t="array" ref="J12880:L12880">_xlfn.XLOOKUP($C12880, AGE!$A:$A,AGE!$B:$D,,0,2)</f>
        <v>67.12</v>
      </c>
      <c r="K12880">
        <v>1.1599999999999999</v>
      </c>
      <c r="L12880" t="str">
        <v>Sprain et al. 2015; Fowler 2020; Husson et al. 2011; Ogg 2012</v>
      </c>
      <c r="M12880" t="s">
        <v>1593</v>
      </c>
      <c r="O12880">
        <v>0</v>
      </c>
      <c r="P12880" t="s">
        <v>243</v>
      </c>
      <c r="S12880">
        <v>-24.53</v>
      </c>
      <c r="T12880">
        <v>0.05</v>
      </c>
      <c r="U12880" t="s">
        <v>2295</v>
      </c>
      <c r="V12880">
        <v>1</v>
      </c>
      <c r="W12880" t="s">
        <v>2536</v>
      </c>
    </row>
    <row r="12881" spans="1:29" x14ac:dyDescent="0.3">
      <c r="A12881">
        <v>20145</v>
      </c>
      <c r="B12881" s="15" t="s">
        <v>1827</v>
      </c>
      <c r="C12881" t="str">
        <f>_xlfn.XLOOKUP($B12881, STANDARDS!$A:$A, STANDARDS!$B:$B,,0,2)</f>
        <v>Hell Creek Fm</v>
      </c>
      <c r="D12881" t="s">
        <v>1060</v>
      </c>
      <c r="E12881" t="s">
        <v>2128</v>
      </c>
      <c r="F12881">
        <v>47.612305999999997</v>
      </c>
      <c r="G12881">
        <v>-107.516366</v>
      </c>
      <c r="H12881" s="40">
        <v>3.0000000000000001E-5</v>
      </c>
      <c r="I12881" s="36" t="s">
        <v>592</v>
      </c>
      <c r="J12881" cm="1">
        <f t="array" ref="J12881:L12881">_xlfn.XLOOKUP($C12881, AGE!$A:$A,AGE!$B:$D,,0,2)</f>
        <v>67.12</v>
      </c>
      <c r="K12881">
        <v>1.1599999999999999</v>
      </c>
      <c r="L12881" t="str">
        <v>Sprain et al. 2015; Fowler 2020; Husson et al. 2011; Ogg 2012</v>
      </c>
      <c r="M12881" t="s">
        <v>1593</v>
      </c>
      <c r="O12881">
        <v>0</v>
      </c>
      <c r="P12881" t="s">
        <v>243</v>
      </c>
      <c r="S12881">
        <v>-24.76</v>
      </c>
      <c r="T12881">
        <v>0.05</v>
      </c>
      <c r="U12881" t="s">
        <v>2295</v>
      </c>
      <c r="V12881">
        <v>1</v>
      </c>
      <c r="W12881" t="s">
        <v>2536</v>
      </c>
    </row>
    <row r="12882" spans="1:29" x14ac:dyDescent="0.3">
      <c r="A12882">
        <v>20146</v>
      </c>
      <c r="B12882" s="15" t="s">
        <v>1827</v>
      </c>
      <c r="C12882" t="str">
        <f>_xlfn.XLOOKUP($B12882, STANDARDS!$A:$A, STANDARDS!$B:$B,,0,2)</f>
        <v>Hell Creek Fm</v>
      </c>
      <c r="D12882" t="s">
        <v>1060</v>
      </c>
      <c r="E12882" t="s">
        <v>2128</v>
      </c>
      <c r="F12882">
        <v>47.612305999999997</v>
      </c>
      <c r="G12882">
        <v>-107.516367</v>
      </c>
      <c r="H12882" s="40">
        <v>3.0000000000000001E-5</v>
      </c>
      <c r="I12882" s="36" t="s">
        <v>592</v>
      </c>
      <c r="J12882" cm="1">
        <f t="array" ref="J12882:L12882">_xlfn.XLOOKUP($C12882, AGE!$A:$A,AGE!$B:$D,,0,2)</f>
        <v>67.12</v>
      </c>
      <c r="K12882">
        <v>1.1599999999999999</v>
      </c>
      <c r="L12882" t="str">
        <v>Sprain et al. 2015; Fowler 2020; Husson et al. 2011; Ogg 2012</v>
      </c>
      <c r="M12882" t="s">
        <v>1593</v>
      </c>
      <c r="O12882">
        <v>0.1</v>
      </c>
      <c r="P12882" t="s">
        <v>243</v>
      </c>
      <c r="S12882">
        <v>-24.99</v>
      </c>
      <c r="T12882">
        <v>0.05</v>
      </c>
      <c r="U12882" t="s">
        <v>2295</v>
      </c>
      <c r="V12882">
        <v>1</v>
      </c>
      <c r="W12882" t="s">
        <v>2536</v>
      </c>
    </row>
    <row r="12883" spans="1:29" x14ac:dyDescent="0.3">
      <c r="A12883">
        <v>20147</v>
      </c>
      <c r="B12883" s="15" t="s">
        <v>1827</v>
      </c>
      <c r="C12883" t="str">
        <f>_xlfn.XLOOKUP($B12883, STANDARDS!$A:$A, STANDARDS!$B:$B,,0,2)</f>
        <v>Hell Creek Fm</v>
      </c>
      <c r="D12883" t="s">
        <v>1060</v>
      </c>
      <c r="E12883" t="s">
        <v>2128</v>
      </c>
      <c r="F12883">
        <v>47.612305999999997</v>
      </c>
      <c r="G12883">
        <v>-107.516368</v>
      </c>
      <c r="H12883" s="40">
        <v>3.0000000000000001E-5</v>
      </c>
      <c r="I12883" s="36" t="s">
        <v>592</v>
      </c>
      <c r="J12883" cm="1">
        <f t="array" ref="J12883:L12883">_xlfn.XLOOKUP($C12883, AGE!$A:$A,AGE!$B:$D,,0,2)</f>
        <v>67.12</v>
      </c>
      <c r="K12883">
        <v>1.1599999999999999</v>
      </c>
      <c r="L12883" t="str">
        <v>Sprain et al. 2015; Fowler 2020; Husson et al. 2011; Ogg 2012</v>
      </c>
      <c r="M12883" t="s">
        <v>1593</v>
      </c>
      <c r="O12883">
        <v>0.2</v>
      </c>
      <c r="P12883" t="s">
        <v>243</v>
      </c>
      <c r="S12883">
        <v>-24.83</v>
      </c>
      <c r="T12883">
        <v>0.05</v>
      </c>
      <c r="U12883" t="s">
        <v>2295</v>
      </c>
      <c r="V12883">
        <v>1</v>
      </c>
      <c r="W12883" t="s">
        <v>2536</v>
      </c>
    </row>
    <row r="12884" spans="1:29" x14ac:dyDescent="0.3">
      <c r="A12884">
        <v>20148</v>
      </c>
      <c r="B12884" s="15" t="s">
        <v>1827</v>
      </c>
      <c r="C12884" t="str">
        <f>_xlfn.XLOOKUP($B12884, STANDARDS!$A:$A, STANDARDS!$B:$B,,0,2)</f>
        <v>Hell Creek Fm</v>
      </c>
      <c r="D12884" t="s">
        <v>1060</v>
      </c>
      <c r="E12884" t="s">
        <v>2128</v>
      </c>
      <c r="F12884">
        <v>47.612305999999997</v>
      </c>
      <c r="G12884">
        <v>-107.516369</v>
      </c>
      <c r="H12884" s="40">
        <v>3.0000000000000001E-5</v>
      </c>
      <c r="I12884" s="36" t="s">
        <v>592</v>
      </c>
      <c r="J12884" cm="1">
        <f t="array" ref="J12884:L12884">_xlfn.XLOOKUP($C12884, AGE!$A:$A,AGE!$B:$D,,0,2)</f>
        <v>67.12</v>
      </c>
      <c r="K12884">
        <v>1.1599999999999999</v>
      </c>
      <c r="L12884" t="str">
        <v>Sprain et al. 2015; Fowler 2020; Husson et al. 2011; Ogg 2012</v>
      </c>
      <c r="M12884" t="s">
        <v>1593</v>
      </c>
      <c r="O12884">
        <v>0.1</v>
      </c>
      <c r="P12884" t="s">
        <v>243</v>
      </c>
      <c r="S12884">
        <v>-24.95</v>
      </c>
      <c r="T12884">
        <v>0.05</v>
      </c>
      <c r="U12884" t="s">
        <v>2295</v>
      </c>
      <c r="V12884">
        <v>1</v>
      </c>
      <c r="W12884" t="s">
        <v>2536</v>
      </c>
    </row>
    <row r="12885" spans="1:29" x14ac:dyDescent="0.3">
      <c r="A12885">
        <v>20149</v>
      </c>
      <c r="B12885" s="15" t="s">
        <v>1827</v>
      </c>
      <c r="C12885" t="str">
        <f>_xlfn.XLOOKUP($B12885, STANDARDS!$A:$A, STANDARDS!$B:$B,,0,2)</f>
        <v>Hell Creek Fm</v>
      </c>
      <c r="D12885" t="s">
        <v>1060</v>
      </c>
      <c r="E12885" t="s">
        <v>2128</v>
      </c>
      <c r="F12885">
        <v>47.612305999999997</v>
      </c>
      <c r="G12885">
        <v>-107.51636999999999</v>
      </c>
      <c r="H12885" s="40">
        <v>3.0000000000000001E-5</v>
      </c>
      <c r="I12885" s="36" t="s">
        <v>592</v>
      </c>
      <c r="J12885" cm="1">
        <f t="array" ref="J12885:L12885">_xlfn.XLOOKUP($C12885, AGE!$A:$A,AGE!$B:$D,,0,2)</f>
        <v>67.12</v>
      </c>
      <c r="K12885">
        <v>1.1599999999999999</v>
      </c>
      <c r="L12885" t="str">
        <v>Sprain et al. 2015; Fowler 2020; Husson et al. 2011; Ogg 2012</v>
      </c>
      <c r="M12885" t="s">
        <v>1593</v>
      </c>
      <c r="O12885">
        <v>0.1</v>
      </c>
      <c r="P12885" t="s">
        <v>243</v>
      </c>
      <c r="S12885">
        <v>-24.74</v>
      </c>
      <c r="T12885">
        <v>0.05</v>
      </c>
      <c r="U12885" t="s">
        <v>2295</v>
      </c>
      <c r="V12885">
        <v>1</v>
      </c>
      <c r="W12885" t="s">
        <v>2536</v>
      </c>
    </row>
    <row r="12886" spans="1:29" x14ac:dyDescent="0.3">
      <c r="A12886">
        <v>20150</v>
      </c>
      <c r="B12886" s="15" t="s">
        <v>1827</v>
      </c>
      <c r="C12886" t="str">
        <f>_xlfn.XLOOKUP($B12886, STANDARDS!$A:$A, STANDARDS!$B:$B,,0,2)</f>
        <v>Hell Creek Fm</v>
      </c>
      <c r="D12886" t="s">
        <v>1060</v>
      </c>
      <c r="E12886" t="s">
        <v>2128</v>
      </c>
      <c r="F12886">
        <v>47.612305999999997</v>
      </c>
      <c r="G12886">
        <v>-107.51637100000001</v>
      </c>
      <c r="H12886" s="40">
        <v>3.0000000000000001E-5</v>
      </c>
      <c r="I12886" s="36" t="s">
        <v>592</v>
      </c>
      <c r="J12886" cm="1">
        <f t="array" ref="J12886:L12886">_xlfn.XLOOKUP($C12886, AGE!$A:$A,AGE!$B:$D,,0,2)</f>
        <v>67.12</v>
      </c>
      <c r="K12886">
        <v>1.1599999999999999</v>
      </c>
      <c r="L12886" t="str">
        <v>Sprain et al. 2015; Fowler 2020; Husson et al. 2011; Ogg 2012</v>
      </c>
      <c r="M12886" t="s">
        <v>1593</v>
      </c>
      <c r="O12886">
        <v>0.7</v>
      </c>
      <c r="P12886" t="s">
        <v>243</v>
      </c>
      <c r="S12886">
        <v>-23.82</v>
      </c>
      <c r="T12886">
        <v>0.05</v>
      </c>
      <c r="U12886" t="s">
        <v>2295</v>
      </c>
      <c r="V12886">
        <v>1</v>
      </c>
      <c r="W12886" t="s">
        <v>2536</v>
      </c>
    </row>
    <row r="12887" spans="1:29" x14ac:dyDescent="0.3">
      <c r="A12887">
        <v>20151</v>
      </c>
      <c r="B12887" s="15" t="s">
        <v>1827</v>
      </c>
      <c r="C12887" t="str">
        <f>_xlfn.XLOOKUP($B12887, STANDARDS!$A:$A, STANDARDS!$B:$B,,0,2)</f>
        <v>Hell Creek Fm</v>
      </c>
      <c r="D12887" t="s">
        <v>1060</v>
      </c>
      <c r="E12887" t="s">
        <v>2128</v>
      </c>
      <c r="F12887">
        <v>47.612305999999997</v>
      </c>
      <c r="G12887">
        <v>-107.516372</v>
      </c>
      <c r="H12887" s="40">
        <v>3.0000000000000001E-5</v>
      </c>
      <c r="I12887" s="36" t="s">
        <v>592</v>
      </c>
      <c r="J12887" cm="1">
        <f t="array" ref="J12887:L12887">_xlfn.XLOOKUP($C12887, AGE!$A:$A,AGE!$B:$D,,0,2)</f>
        <v>67.12</v>
      </c>
      <c r="K12887">
        <v>1.1599999999999999</v>
      </c>
      <c r="L12887" t="str">
        <v>Sprain et al. 2015; Fowler 2020; Husson et al. 2011; Ogg 2012</v>
      </c>
      <c r="M12887" t="s">
        <v>1593</v>
      </c>
      <c r="O12887">
        <v>0.1</v>
      </c>
      <c r="P12887" t="s">
        <v>243</v>
      </c>
      <c r="S12887">
        <v>-24.54</v>
      </c>
      <c r="T12887">
        <v>0.05</v>
      </c>
      <c r="U12887" t="s">
        <v>2295</v>
      </c>
      <c r="V12887">
        <v>1</v>
      </c>
      <c r="W12887" t="s">
        <v>2536</v>
      </c>
    </row>
    <row r="12888" spans="1:29" x14ac:dyDescent="0.3">
      <c r="A12888">
        <v>20152</v>
      </c>
      <c r="B12888" s="15" t="s">
        <v>1827</v>
      </c>
      <c r="C12888" t="str">
        <f>_xlfn.XLOOKUP($B12888, STANDARDS!$A:$A, STANDARDS!$B:$B,,0,2)</f>
        <v>Hell Creek Fm</v>
      </c>
      <c r="D12888" t="s">
        <v>1060</v>
      </c>
      <c r="E12888" t="s">
        <v>2128</v>
      </c>
      <c r="F12888">
        <v>47.612305999999997</v>
      </c>
      <c r="G12888">
        <v>-107.516373</v>
      </c>
      <c r="H12888" s="40">
        <v>3.0000000000000001E-5</v>
      </c>
      <c r="I12888" s="36" t="s">
        <v>592</v>
      </c>
      <c r="J12888" cm="1">
        <f t="array" ref="J12888:L12888">_xlfn.XLOOKUP($C12888, AGE!$A:$A,AGE!$B:$D,,0,2)</f>
        <v>67.12</v>
      </c>
      <c r="K12888">
        <v>1.1599999999999999</v>
      </c>
      <c r="L12888" t="str">
        <v>Sprain et al. 2015; Fowler 2020; Husson et al. 2011; Ogg 2012</v>
      </c>
      <c r="M12888" t="s">
        <v>1593</v>
      </c>
      <c r="O12888">
        <v>0.1</v>
      </c>
      <c r="P12888" t="s">
        <v>243</v>
      </c>
      <c r="S12888">
        <v>-24.88</v>
      </c>
      <c r="T12888">
        <v>0.05</v>
      </c>
      <c r="U12888" t="s">
        <v>2295</v>
      </c>
      <c r="V12888">
        <v>1</v>
      </c>
      <c r="W12888" t="s">
        <v>2536</v>
      </c>
    </row>
    <row r="12889" spans="1:29" x14ac:dyDescent="0.3">
      <c r="A12889">
        <v>20153</v>
      </c>
      <c r="B12889" s="15" t="s">
        <v>1828</v>
      </c>
      <c r="C12889" t="str">
        <f>_xlfn.XLOOKUP($B12889, STANDARDS!$A:$A, STANDARDS!$B:$B,,0,2)</f>
        <v>Hell Creek Fm</v>
      </c>
      <c r="D12889" t="s">
        <v>1060</v>
      </c>
      <c r="E12889" t="s">
        <v>2128</v>
      </c>
      <c r="F12889">
        <v>47.524138999999998</v>
      </c>
      <c r="G12889">
        <v>-107.17569399999999</v>
      </c>
      <c r="H12889" s="40">
        <v>3.0000000000000001E-5</v>
      </c>
      <c r="I12889" s="36" t="s">
        <v>592</v>
      </c>
      <c r="J12889" cm="1">
        <f t="array" ref="J12889:L12889">_xlfn.XLOOKUP($C12889, AGE!$A:$A,AGE!$B:$D,,0,2)</f>
        <v>67.12</v>
      </c>
      <c r="K12889">
        <v>1.1599999999999999</v>
      </c>
      <c r="L12889" t="str">
        <v>Sprain et al. 2015; Fowler 2020; Husson et al. 2011; Ogg 2012</v>
      </c>
      <c r="M12889" t="s">
        <v>2299</v>
      </c>
      <c r="O12889" s="35">
        <v>47.7</v>
      </c>
      <c r="P12889" t="s">
        <v>243</v>
      </c>
      <c r="S12889" s="35">
        <v>-24.28</v>
      </c>
      <c r="T12889">
        <v>0.05</v>
      </c>
      <c r="U12889" t="s">
        <v>2295</v>
      </c>
      <c r="V12889">
        <v>1</v>
      </c>
      <c r="W12889" t="s">
        <v>2536</v>
      </c>
      <c r="AB12889" t="s">
        <v>248</v>
      </c>
      <c r="AC12889" t="s">
        <v>2640</v>
      </c>
    </row>
    <row r="12890" spans="1:29" x14ac:dyDescent="0.3">
      <c r="A12890">
        <v>20154</v>
      </c>
      <c r="B12890" s="15" t="s">
        <v>1828</v>
      </c>
      <c r="C12890" t="str">
        <f>_xlfn.XLOOKUP($B12890, STANDARDS!$A:$A, STANDARDS!$B:$B,,0,2)</f>
        <v>Hell Creek Fm</v>
      </c>
      <c r="D12890" t="s">
        <v>1060</v>
      </c>
      <c r="E12890" t="s">
        <v>2128</v>
      </c>
      <c r="F12890">
        <v>47.524138999999998</v>
      </c>
      <c r="G12890">
        <v>-107.175695</v>
      </c>
      <c r="H12890" s="40">
        <v>3.0000000000000001E-5</v>
      </c>
      <c r="I12890" s="36" t="s">
        <v>592</v>
      </c>
      <c r="J12890" cm="1">
        <f t="array" ref="J12890:L12890">_xlfn.XLOOKUP($C12890, AGE!$A:$A,AGE!$B:$D,,0,2)</f>
        <v>67.12</v>
      </c>
      <c r="K12890">
        <v>1.1599999999999999</v>
      </c>
      <c r="L12890" t="str">
        <v>Sprain et al. 2015; Fowler 2020; Husson et al. 2011; Ogg 2012</v>
      </c>
      <c r="M12890" t="s">
        <v>2300</v>
      </c>
      <c r="O12890" s="35">
        <v>50.2</v>
      </c>
      <c r="P12890" t="s">
        <v>243</v>
      </c>
      <c r="S12890" s="35">
        <v>-25.29</v>
      </c>
      <c r="T12890">
        <v>0.05</v>
      </c>
      <c r="U12890" t="s">
        <v>2295</v>
      </c>
      <c r="V12890">
        <v>1</v>
      </c>
      <c r="W12890" t="s">
        <v>2536</v>
      </c>
      <c r="AB12890" t="s">
        <v>248</v>
      </c>
      <c r="AC12890" t="s">
        <v>2640</v>
      </c>
    </row>
    <row r="12891" spans="1:29" x14ac:dyDescent="0.3">
      <c r="A12891">
        <v>20155</v>
      </c>
      <c r="B12891" s="15" t="s">
        <v>1828</v>
      </c>
      <c r="C12891" t="str">
        <f>_xlfn.XLOOKUP($B12891, STANDARDS!$A:$A, STANDARDS!$B:$B,,0,2)</f>
        <v>Hell Creek Fm</v>
      </c>
      <c r="D12891" t="s">
        <v>1060</v>
      </c>
      <c r="E12891" t="s">
        <v>2128</v>
      </c>
      <c r="F12891">
        <v>47.524138999999998</v>
      </c>
      <c r="G12891">
        <v>-107.175696</v>
      </c>
      <c r="H12891" s="40">
        <v>3.0000000000000001E-5</v>
      </c>
      <c r="I12891" s="36" t="s">
        <v>592</v>
      </c>
      <c r="J12891" cm="1">
        <f t="array" ref="J12891:L12891">_xlfn.XLOOKUP($C12891, AGE!$A:$A,AGE!$B:$D,,0,2)</f>
        <v>67.12</v>
      </c>
      <c r="K12891">
        <v>1.1599999999999999</v>
      </c>
      <c r="L12891" t="str">
        <v>Sprain et al. 2015; Fowler 2020; Husson et al. 2011; Ogg 2012</v>
      </c>
      <c r="M12891" t="s">
        <v>2300</v>
      </c>
      <c r="O12891" s="35">
        <v>26.4</v>
      </c>
      <c r="P12891" t="s">
        <v>243</v>
      </c>
      <c r="S12891" s="35">
        <v>-24.98</v>
      </c>
      <c r="T12891">
        <v>0.05</v>
      </c>
      <c r="U12891" t="s">
        <v>2295</v>
      </c>
      <c r="V12891">
        <v>1</v>
      </c>
      <c r="W12891" t="s">
        <v>2536</v>
      </c>
      <c r="AB12891" t="s">
        <v>248</v>
      </c>
      <c r="AC12891" t="s">
        <v>2640</v>
      </c>
    </row>
    <row r="12892" spans="1:29" x14ac:dyDescent="0.3">
      <c r="A12892">
        <v>20156</v>
      </c>
      <c r="B12892" s="15" t="s">
        <v>1828</v>
      </c>
      <c r="C12892" t="str">
        <f>_xlfn.XLOOKUP($B12892, STANDARDS!$A:$A, STANDARDS!$B:$B,,0,2)</f>
        <v>Hell Creek Fm</v>
      </c>
      <c r="D12892" t="s">
        <v>1060</v>
      </c>
      <c r="E12892" t="s">
        <v>2128</v>
      </c>
      <c r="F12892">
        <v>47.524138999999998</v>
      </c>
      <c r="G12892">
        <v>-107.175697</v>
      </c>
      <c r="H12892" s="40">
        <v>3.0000000000000001E-5</v>
      </c>
      <c r="I12892" s="36" t="s">
        <v>592</v>
      </c>
      <c r="J12892" cm="1">
        <f t="array" ref="J12892:L12892">_xlfn.XLOOKUP($C12892, AGE!$A:$A,AGE!$B:$D,,0,2)</f>
        <v>67.12</v>
      </c>
      <c r="K12892">
        <v>1.1599999999999999</v>
      </c>
      <c r="L12892" t="str">
        <v>Sprain et al. 2015; Fowler 2020; Husson et al. 2011; Ogg 2012</v>
      </c>
      <c r="M12892" t="s">
        <v>2300</v>
      </c>
      <c r="O12892" s="35">
        <v>1.6</v>
      </c>
      <c r="P12892" t="s">
        <v>243</v>
      </c>
      <c r="S12892" s="35">
        <v>-25.67</v>
      </c>
      <c r="T12892">
        <v>0.05</v>
      </c>
      <c r="U12892" t="s">
        <v>2295</v>
      </c>
      <c r="V12892">
        <v>1</v>
      </c>
      <c r="W12892" t="s">
        <v>2536</v>
      </c>
      <c r="AB12892" t="s">
        <v>248</v>
      </c>
      <c r="AC12892" t="s">
        <v>2640</v>
      </c>
    </row>
    <row r="12893" spans="1:29" x14ac:dyDescent="0.3">
      <c r="A12893">
        <v>20157</v>
      </c>
      <c r="B12893" s="15" t="s">
        <v>1828</v>
      </c>
      <c r="C12893" t="str">
        <f>_xlfn.XLOOKUP($B12893, STANDARDS!$A:$A, STANDARDS!$B:$B,,0,2)</f>
        <v>Hell Creek Fm</v>
      </c>
      <c r="D12893" t="s">
        <v>1060</v>
      </c>
      <c r="E12893" t="s">
        <v>2128</v>
      </c>
      <c r="F12893">
        <v>47.524138999999998</v>
      </c>
      <c r="G12893">
        <v>-107.175698</v>
      </c>
      <c r="H12893" s="40">
        <v>3.0000000000000001E-5</v>
      </c>
      <c r="I12893" s="36" t="s">
        <v>592</v>
      </c>
      <c r="J12893" cm="1">
        <f t="array" ref="J12893:L12893">_xlfn.XLOOKUP($C12893, AGE!$A:$A,AGE!$B:$D,,0,2)</f>
        <v>67.12</v>
      </c>
      <c r="K12893">
        <v>1.1599999999999999</v>
      </c>
      <c r="L12893" t="str">
        <v>Sprain et al. 2015; Fowler 2020; Husson et al. 2011; Ogg 2012</v>
      </c>
      <c r="M12893" t="s">
        <v>2300</v>
      </c>
      <c r="O12893" s="35">
        <v>0.2</v>
      </c>
      <c r="P12893" t="s">
        <v>243</v>
      </c>
      <c r="S12893" s="35">
        <v>-19.63</v>
      </c>
      <c r="T12893">
        <v>0.05</v>
      </c>
      <c r="U12893" t="s">
        <v>2295</v>
      </c>
      <c r="V12893">
        <v>1</v>
      </c>
      <c r="W12893" t="s">
        <v>2536</v>
      </c>
      <c r="AB12893" t="s">
        <v>248</v>
      </c>
      <c r="AC12893" t="s">
        <v>2640</v>
      </c>
    </row>
    <row r="12894" spans="1:29" x14ac:dyDescent="0.3">
      <c r="A12894">
        <v>20158</v>
      </c>
      <c r="B12894" s="15" t="s">
        <v>1828</v>
      </c>
      <c r="C12894" t="str">
        <f>_xlfn.XLOOKUP($B12894, STANDARDS!$A:$A, STANDARDS!$B:$B,,0,2)</f>
        <v>Hell Creek Fm</v>
      </c>
      <c r="D12894" t="s">
        <v>1060</v>
      </c>
      <c r="E12894" t="s">
        <v>2128</v>
      </c>
      <c r="F12894">
        <v>47.524138999999998</v>
      </c>
      <c r="G12894">
        <v>-107.17569899999999</v>
      </c>
      <c r="H12894" s="40">
        <v>3.0000000000000001E-5</v>
      </c>
      <c r="I12894" s="36" t="s">
        <v>592</v>
      </c>
      <c r="J12894" cm="1">
        <f t="array" ref="J12894:L12894">_xlfn.XLOOKUP($C12894, AGE!$A:$A,AGE!$B:$D,,0,2)</f>
        <v>67.12</v>
      </c>
      <c r="K12894">
        <v>1.1599999999999999</v>
      </c>
      <c r="L12894" t="str">
        <v>Sprain et al. 2015; Fowler 2020; Husson et al. 2011; Ogg 2012</v>
      </c>
      <c r="M12894" t="s">
        <v>2300</v>
      </c>
      <c r="O12894" s="35">
        <v>7.6</v>
      </c>
      <c r="P12894" t="s">
        <v>243</v>
      </c>
      <c r="S12894" s="35">
        <v>-25.06</v>
      </c>
      <c r="T12894">
        <v>0.05</v>
      </c>
      <c r="U12894" t="s">
        <v>2295</v>
      </c>
      <c r="V12894">
        <v>1</v>
      </c>
      <c r="W12894" t="s">
        <v>2536</v>
      </c>
      <c r="AB12894" t="s">
        <v>248</v>
      </c>
      <c r="AC12894" t="s">
        <v>2640</v>
      </c>
    </row>
    <row r="12895" spans="1:29" x14ac:dyDescent="0.3">
      <c r="A12895">
        <v>20159</v>
      </c>
      <c r="B12895" s="15" t="s">
        <v>1828</v>
      </c>
      <c r="C12895" t="str">
        <f>_xlfn.XLOOKUP($B12895, STANDARDS!$A:$A, STANDARDS!$B:$B,,0,2)</f>
        <v>Hell Creek Fm</v>
      </c>
      <c r="D12895" t="s">
        <v>1060</v>
      </c>
      <c r="E12895" t="s">
        <v>2128</v>
      </c>
      <c r="F12895">
        <v>47.524138999999998</v>
      </c>
      <c r="G12895">
        <v>-107.17570000000001</v>
      </c>
      <c r="H12895" s="40">
        <v>3.0000000000000001E-5</v>
      </c>
      <c r="I12895" s="36" t="s">
        <v>592</v>
      </c>
      <c r="J12895" cm="1">
        <f t="array" ref="J12895:L12895">_xlfn.XLOOKUP($C12895, AGE!$A:$A,AGE!$B:$D,,0,2)</f>
        <v>67.12</v>
      </c>
      <c r="K12895">
        <v>1.1599999999999999</v>
      </c>
      <c r="L12895" t="str">
        <v>Sprain et al. 2015; Fowler 2020; Husson et al. 2011; Ogg 2012</v>
      </c>
      <c r="M12895" t="s">
        <v>2300</v>
      </c>
      <c r="O12895" s="35">
        <v>3.8</v>
      </c>
      <c r="P12895" t="s">
        <v>243</v>
      </c>
      <c r="S12895" s="35">
        <v>-24.25</v>
      </c>
      <c r="T12895">
        <v>0.05</v>
      </c>
      <c r="U12895" t="s">
        <v>2295</v>
      </c>
      <c r="V12895">
        <v>1</v>
      </c>
      <c r="W12895" t="s">
        <v>2536</v>
      </c>
      <c r="AB12895" t="s">
        <v>248</v>
      </c>
      <c r="AC12895" t="s">
        <v>2640</v>
      </c>
    </row>
    <row r="12896" spans="1:29" x14ac:dyDescent="0.3">
      <c r="A12896">
        <v>20160</v>
      </c>
      <c r="B12896" s="15" t="s">
        <v>1828</v>
      </c>
      <c r="C12896" t="str">
        <f>_xlfn.XLOOKUP($B12896, STANDARDS!$A:$A, STANDARDS!$B:$B,,0,2)</f>
        <v>Hell Creek Fm</v>
      </c>
      <c r="D12896" t="s">
        <v>1060</v>
      </c>
      <c r="E12896" t="s">
        <v>2128</v>
      </c>
      <c r="F12896">
        <v>47.524138999999998</v>
      </c>
      <c r="G12896">
        <v>-107.175701</v>
      </c>
      <c r="H12896" s="40">
        <v>3.0000000000000001E-5</v>
      </c>
      <c r="I12896" s="36" t="s">
        <v>592</v>
      </c>
      <c r="J12896" cm="1">
        <f t="array" ref="J12896:L12896">_xlfn.XLOOKUP($C12896, AGE!$A:$A,AGE!$B:$D,,0,2)</f>
        <v>67.12</v>
      </c>
      <c r="K12896">
        <v>1.1599999999999999</v>
      </c>
      <c r="L12896" t="str">
        <v>Sprain et al. 2015; Fowler 2020; Husson et al. 2011; Ogg 2012</v>
      </c>
      <c r="M12896" t="s">
        <v>2300</v>
      </c>
      <c r="O12896" s="35">
        <v>46.3</v>
      </c>
      <c r="P12896" t="s">
        <v>243</v>
      </c>
      <c r="S12896" s="35">
        <v>-23.92</v>
      </c>
      <c r="T12896">
        <v>0.05</v>
      </c>
      <c r="U12896" t="s">
        <v>2295</v>
      </c>
      <c r="V12896">
        <v>1</v>
      </c>
      <c r="W12896" t="s">
        <v>2536</v>
      </c>
      <c r="AB12896" t="s">
        <v>248</v>
      </c>
      <c r="AC12896" t="s">
        <v>2640</v>
      </c>
    </row>
    <row r="12897" spans="1:29" x14ac:dyDescent="0.3">
      <c r="A12897">
        <v>20161</v>
      </c>
      <c r="B12897" s="15" t="s">
        <v>1828</v>
      </c>
      <c r="C12897" t="str">
        <f>_xlfn.XLOOKUP($B12897, STANDARDS!$A:$A, STANDARDS!$B:$B,,0,2)</f>
        <v>Hell Creek Fm</v>
      </c>
      <c r="D12897" t="s">
        <v>1060</v>
      </c>
      <c r="E12897" t="s">
        <v>2128</v>
      </c>
      <c r="F12897">
        <v>47.524138999999998</v>
      </c>
      <c r="G12897">
        <v>-107.175702</v>
      </c>
      <c r="H12897" s="40">
        <v>3.0000000000000001E-5</v>
      </c>
      <c r="I12897" s="36" t="s">
        <v>592</v>
      </c>
      <c r="J12897" cm="1">
        <f t="array" ref="J12897:L12897">_xlfn.XLOOKUP($C12897, AGE!$A:$A,AGE!$B:$D,,0,2)</f>
        <v>67.12</v>
      </c>
      <c r="K12897">
        <v>1.1599999999999999</v>
      </c>
      <c r="L12897" t="str">
        <v>Sprain et al. 2015; Fowler 2020; Husson et al. 2011; Ogg 2012</v>
      </c>
      <c r="M12897" t="s">
        <v>2300</v>
      </c>
      <c r="O12897" s="35">
        <v>53.3</v>
      </c>
      <c r="P12897" t="s">
        <v>243</v>
      </c>
      <c r="S12897" s="35">
        <v>-24.81</v>
      </c>
      <c r="T12897">
        <v>0.05</v>
      </c>
      <c r="U12897" t="s">
        <v>2295</v>
      </c>
      <c r="V12897">
        <v>1</v>
      </c>
      <c r="W12897" t="s">
        <v>2536</v>
      </c>
      <c r="AB12897" t="s">
        <v>248</v>
      </c>
      <c r="AC12897" t="s">
        <v>2640</v>
      </c>
    </row>
    <row r="12898" spans="1:29" x14ac:dyDescent="0.3">
      <c r="A12898">
        <v>20162</v>
      </c>
      <c r="B12898" s="15" t="s">
        <v>1828</v>
      </c>
      <c r="C12898" t="str">
        <f>_xlfn.XLOOKUP($B12898, STANDARDS!$A:$A, STANDARDS!$B:$B,,0,2)</f>
        <v>Hell Creek Fm</v>
      </c>
      <c r="D12898" t="s">
        <v>1060</v>
      </c>
      <c r="E12898" t="s">
        <v>2128</v>
      </c>
      <c r="F12898">
        <v>47.524138999999998</v>
      </c>
      <c r="G12898">
        <v>-107.175703</v>
      </c>
      <c r="H12898" s="40">
        <v>3.0000000000000001E-5</v>
      </c>
      <c r="I12898" s="36" t="s">
        <v>592</v>
      </c>
      <c r="J12898" cm="1">
        <f t="array" ref="J12898:L12898">_xlfn.XLOOKUP($C12898, AGE!$A:$A,AGE!$B:$D,,0,2)</f>
        <v>67.12</v>
      </c>
      <c r="K12898">
        <v>1.1599999999999999</v>
      </c>
      <c r="L12898" t="str">
        <v>Sprain et al. 2015; Fowler 2020; Husson et al. 2011; Ogg 2012</v>
      </c>
      <c r="M12898" t="s">
        <v>2300</v>
      </c>
      <c r="O12898" s="35">
        <v>0.6</v>
      </c>
      <c r="P12898" t="s">
        <v>243</v>
      </c>
      <c r="S12898" s="35">
        <v>-24.74</v>
      </c>
      <c r="T12898">
        <v>0.05</v>
      </c>
      <c r="U12898" t="s">
        <v>2295</v>
      </c>
      <c r="V12898">
        <v>1</v>
      </c>
      <c r="W12898" t="s">
        <v>2536</v>
      </c>
      <c r="AB12898" t="s">
        <v>248</v>
      </c>
      <c r="AC12898" t="s">
        <v>2640</v>
      </c>
    </row>
    <row r="12899" spans="1:29" x14ac:dyDescent="0.3">
      <c r="A12899">
        <v>20163</v>
      </c>
      <c r="B12899" s="15" t="s">
        <v>1828</v>
      </c>
      <c r="C12899" t="str">
        <f>_xlfn.XLOOKUP($B12899, STANDARDS!$A:$A, STANDARDS!$B:$B,,0,2)</f>
        <v>Hell Creek Fm</v>
      </c>
      <c r="D12899" t="s">
        <v>1060</v>
      </c>
      <c r="E12899" t="s">
        <v>2128</v>
      </c>
      <c r="F12899">
        <v>47.524138999999998</v>
      </c>
      <c r="G12899">
        <v>-107.175704</v>
      </c>
      <c r="H12899" s="40">
        <v>3.0000000000000001E-5</v>
      </c>
      <c r="I12899" s="36" t="s">
        <v>592</v>
      </c>
      <c r="J12899" cm="1">
        <f t="array" ref="J12899:L12899">_xlfn.XLOOKUP($C12899, AGE!$A:$A,AGE!$B:$D,,0,2)</f>
        <v>67.12</v>
      </c>
      <c r="K12899">
        <v>1.1599999999999999</v>
      </c>
      <c r="L12899" t="str">
        <v>Sprain et al. 2015; Fowler 2020; Husson et al. 2011; Ogg 2012</v>
      </c>
      <c r="M12899" t="s">
        <v>2300</v>
      </c>
      <c r="O12899" s="35">
        <v>1.1000000000000001</v>
      </c>
      <c r="P12899" t="s">
        <v>243</v>
      </c>
      <c r="S12899" s="35">
        <v>-25.1</v>
      </c>
      <c r="T12899">
        <v>0.05</v>
      </c>
      <c r="U12899" t="s">
        <v>2295</v>
      </c>
      <c r="V12899">
        <v>1</v>
      </c>
      <c r="W12899" t="s">
        <v>2536</v>
      </c>
      <c r="AB12899" t="s">
        <v>248</v>
      </c>
      <c r="AC12899" t="s">
        <v>2640</v>
      </c>
    </row>
    <row r="12900" spans="1:29" x14ac:dyDescent="0.3">
      <c r="A12900">
        <v>20164</v>
      </c>
      <c r="B12900" s="15" t="s">
        <v>1828</v>
      </c>
      <c r="C12900" t="str">
        <f>_xlfn.XLOOKUP($B12900, STANDARDS!$A:$A, STANDARDS!$B:$B,,0,2)</f>
        <v>Hell Creek Fm</v>
      </c>
      <c r="D12900" t="s">
        <v>1060</v>
      </c>
      <c r="E12900" t="s">
        <v>2128</v>
      </c>
      <c r="F12900">
        <v>47.524138999999998</v>
      </c>
      <c r="G12900">
        <v>-107.17570499999999</v>
      </c>
      <c r="H12900" s="40">
        <v>3.0000000000000001E-5</v>
      </c>
      <c r="I12900" s="36" t="s">
        <v>592</v>
      </c>
      <c r="J12900" cm="1">
        <f t="array" ref="J12900:L12900">_xlfn.XLOOKUP($C12900, AGE!$A:$A,AGE!$B:$D,,0,2)</f>
        <v>67.12</v>
      </c>
      <c r="K12900">
        <v>1.1599999999999999</v>
      </c>
      <c r="L12900" t="str">
        <v>Sprain et al. 2015; Fowler 2020; Husson et al. 2011; Ogg 2012</v>
      </c>
      <c r="M12900" t="s">
        <v>2300</v>
      </c>
      <c r="O12900" s="35">
        <v>0.4</v>
      </c>
      <c r="P12900" t="s">
        <v>243</v>
      </c>
      <c r="S12900" s="35">
        <v>-23.81</v>
      </c>
      <c r="T12900">
        <v>0.05</v>
      </c>
      <c r="U12900" t="s">
        <v>2295</v>
      </c>
      <c r="V12900">
        <v>1</v>
      </c>
      <c r="W12900" t="s">
        <v>2536</v>
      </c>
      <c r="AB12900" t="s">
        <v>248</v>
      </c>
      <c r="AC12900" t="s">
        <v>2640</v>
      </c>
    </row>
    <row r="12901" spans="1:29" x14ac:dyDescent="0.3">
      <c r="A12901">
        <v>20165</v>
      </c>
      <c r="B12901" s="15" t="s">
        <v>1828</v>
      </c>
      <c r="C12901" t="str">
        <f>_xlfn.XLOOKUP($B12901, STANDARDS!$A:$A, STANDARDS!$B:$B,,0,2)</f>
        <v>Hell Creek Fm</v>
      </c>
      <c r="D12901" t="s">
        <v>1060</v>
      </c>
      <c r="E12901" t="s">
        <v>2128</v>
      </c>
      <c r="F12901">
        <v>47.524138999999998</v>
      </c>
      <c r="G12901">
        <v>-107.17570600000001</v>
      </c>
      <c r="H12901" s="40">
        <v>3.0000000000000001E-5</v>
      </c>
      <c r="I12901" s="36" t="s">
        <v>592</v>
      </c>
      <c r="J12901" cm="1">
        <f t="array" ref="J12901:L12901">_xlfn.XLOOKUP($C12901, AGE!$A:$A,AGE!$B:$D,,0,2)</f>
        <v>67.12</v>
      </c>
      <c r="K12901">
        <v>1.1599999999999999</v>
      </c>
      <c r="L12901" t="str">
        <v>Sprain et al. 2015; Fowler 2020; Husson et al. 2011; Ogg 2012</v>
      </c>
      <c r="M12901" t="s">
        <v>2300</v>
      </c>
      <c r="O12901" s="35">
        <v>0.4</v>
      </c>
      <c r="P12901" t="s">
        <v>243</v>
      </c>
      <c r="S12901" s="35">
        <v>-23.44</v>
      </c>
      <c r="T12901">
        <v>0.05</v>
      </c>
      <c r="U12901" t="s">
        <v>2295</v>
      </c>
      <c r="V12901">
        <v>1</v>
      </c>
      <c r="W12901" t="s">
        <v>2536</v>
      </c>
      <c r="AB12901" t="s">
        <v>248</v>
      </c>
      <c r="AC12901" t="s">
        <v>2640</v>
      </c>
    </row>
    <row r="12902" spans="1:29" x14ac:dyDescent="0.3">
      <c r="A12902">
        <v>20166</v>
      </c>
      <c r="B12902" s="15" t="s">
        <v>1828</v>
      </c>
      <c r="C12902" t="str">
        <f>_xlfn.XLOOKUP($B12902, STANDARDS!$A:$A, STANDARDS!$B:$B,,0,2)</f>
        <v>Hell Creek Fm</v>
      </c>
      <c r="D12902" t="s">
        <v>1060</v>
      </c>
      <c r="E12902" t="s">
        <v>2128</v>
      </c>
      <c r="F12902">
        <v>47.524138999999998</v>
      </c>
      <c r="G12902">
        <v>-107.175707</v>
      </c>
      <c r="H12902" s="40">
        <v>3.0000000000000001E-5</v>
      </c>
      <c r="I12902" s="36" t="s">
        <v>592</v>
      </c>
      <c r="J12902" cm="1">
        <f t="array" ref="J12902:L12902">_xlfn.XLOOKUP($C12902, AGE!$A:$A,AGE!$B:$D,,0,2)</f>
        <v>67.12</v>
      </c>
      <c r="K12902">
        <v>1.1599999999999999</v>
      </c>
      <c r="L12902" t="str">
        <v>Sprain et al. 2015; Fowler 2020; Husson et al. 2011; Ogg 2012</v>
      </c>
      <c r="M12902" t="s">
        <v>2300</v>
      </c>
      <c r="O12902" s="35">
        <v>2.2000000000000002</v>
      </c>
      <c r="P12902" t="s">
        <v>243</v>
      </c>
      <c r="S12902" s="35">
        <v>-25.26</v>
      </c>
      <c r="T12902">
        <v>0.05</v>
      </c>
      <c r="U12902" t="s">
        <v>2295</v>
      </c>
      <c r="V12902">
        <v>1</v>
      </c>
      <c r="W12902" t="s">
        <v>2536</v>
      </c>
      <c r="AB12902" t="s">
        <v>248</v>
      </c>
      <c r="AC12902" t="s">
        <v>2640</v>
      </c>
    </row>
    <row r="12903" spans="1:29" x14ac:dyDescent="0.3">
      <c r="A12903">
        <v>20167</v>
      </c>
      <c r="B12903" s="15" t="s">
        <v>1828</v>
      </c>
      <c r="C12903" t="str">
        <f>_xlfn.XLOOKUP($B12903, STANDARDS!$A:$A, STANDARDS!$B:$B,,0,2)</f>
        <v>Hell Creek Fm</v>
      </c>
      <c r="D12903" t="s">
        <v>1060</v>
      </c>
      <c r="E12903" t="s">
        <v>2128</v>
      </c>
      <c r="F12903">
        <v>47.524138999999998</v>
      </c>
      <c r="G12903">
        <v>-107.175708</v>
      </c>
      <c r="H12903" s="40">
        <v>3.0000000000000001E-5</v>
      </c>
      <c r="I12903" s="36" t="s">
        <v>592</v>
      </c>
      <c r="J12903" cm="1">
        <f t="array" ref="J12903:L12903">_xlfn.XLOOKUP($C12903, AGE!$A:$A,AGE!$B:$D,,0,2)</f>
        <v>67.12</v>
      </c>
      <c r="K12903">
        <v>1.1599999999999999</v>
      </c>
      <c r="L12903" t="str">
        <v>Sprain et al. 2015; Fowler 2020; Husson et al. 2011; Ogg 2012</v>
      </c>
      <c r="M12903" t="s">
        <v>2300</v>
      </c>
      <c r="O12903" s="35">
        <v>4.4000000000000004</v>
      </c>
      <c r="P12903" t="s">
        <v>243</v>
      </c>
      <c r="S12903" s="35">
        <v>-25.29</v>
      </c>
      <c r="T12903">
        <v>0.05</v>
      </c>
      <c r="U12903" t="s">
        <v>2295</v>
      </c>
      <c r="V12903">
        <v>1</v>
      </c>
      <c r="W12903" t="s">
        <v>2536</v>
      </c>
      <c r="AB12903" t="s">
        <v>248</v>
      </c>
      <c r="AC12903" t="s">
        <v>2640</v>
      </c>
    </row>
    <row r="12904" spans="1:29" x14ac:dyDescent="0.3">
      <c r="A12904">
        <v>20168</v>
      </c>
      <c r="B12904" s="15" t="s">
        <v>1828</v>
      </c>
      <c r="C12904" t="str">
        <f>_xlfn.XLOOKUP($B12904, STANDARDS!$A:$A, STANDARDS!$B:$B,,0,2)</f>
        <v>Hell Creek Fm</v>
      </c>
      <c r="D12904" t="s">
        <v>1060</v>
      </c>
      <c r="E12904" t="s">
        <v>2128</v>
      </c>
      <c r="F12904">
        <v>47.524138999999998</v>
      </c>
      <c r="G12904">
        <v>-107.175709</v>
      </c>
      <c r="H12904" s="40">
        <v>3.0000000000000001E-5</v>
      </c>
      <c r="I12904" s="36" t="s">
        <v>592</v>
      </c>
      <c r="J12904" cm="1">
        <f t="array" ref="J12904:L12904">_xlfn.XLOOKUP($C12904, AGE!$A:$A,AGE!$B:$D,,0,2)</f>
        <v>67.12</v>
      </c>
      <c r="K12904">
        <v>1.1599999999999999</v>
      </c>
      <c r="L12904" t="str">
        <v>Sprain et al. 2015; Fowler 2020; Husson et al. 2011; Ogg 2012</v>
      </c>
      <c r="M12904" t="s">
        <v>2300</v>
      </c>
      <c r="O12904" s="35">
        <v>22.9</v>
      </c>
      <c r="P12904" t="s">
        <v>243</v>
      </c>
      <c r="S12904" s="35">
        <v>-26.21</v>
      </c>
      <c r="T12904">
        <v>0.05</v>
      </c>
      <c r="U12904" t="s">
        <v>2295</v>
      </c>
      <c r="V12904">
        <v>1</v>
      </c>
      <c r="W12904" t="s">
        <v>2536</v>
      </c>
      <c r="AB12904" t="s">
        <v>248</v>
      </c>
      <c r="AC12904" t="s">
        <v>2640</v>
      </c>
    </row>
    <row r="12905" spans="1:29" x14ac:dyDescent="0.3">
      <c r="A12905">
        <v>20169</v>
      </c>
      <c r="B12905" s="15" t="s">
        <v>1828</v>
      </c>
      <c r="C12905" t="str">
        <f>_xlfn.XLOOKUP($B12905, STANDARDS!$A:$A, STANDARDS!$B:$B,,0,2)</f>
        <v>Hell Creek Fm</v>
      </c>
      <c r="D12905" t="s">
        <v>1060</v>
      </c>
      <c r="E12905" t="s">
        <v>2128</v>
      </c>
      <c r="F12905">
        <v>47.524138999999998</v>
      </c>
      <c r="G12905">
        <v>-107.17571</v>
      </c>
      <c r="H12905" s="40">
        <v>3.0000000000000001E-5</v>
      </c>
      <c r="I12905" s="36" t="s">
        <v>592</v>
      </c>
      <c r="J12905" cm="1">
        <f t="array" ref="J12905:L12905">_xlfn.XLOOKUP($C12905, AGE!$A:$A,AGE!$B:$D,,0,2)</f>
        <v>67.12</v>
      </c>
      <c r="K12905">
        <v>1.1599999999999999</v>
      </c>
      <c r="L12905" t="str">
        <v>Sprain et al. 2015; Fowler 2020; Husson et al. 2011; Ogg 2012</v>
      </c>
      <c r="M12905" t="s">
        <v>2300</v>
      </c>
      <c r="O12905" s="35">
        <v>0.7</v>
      </c>
      <c r="P12905" t="s">
        <v>243</v>
      </c>
      <c r="S12905" s="35">
        <v>-24.16</v>
      </c>
      <c r="T12905">
        <v>0.05</v>
      </c>
      <c r="U12905" t="s">
        <v>2295</v>
      </c>
      <c r="V12905">
        <v>1</v>
      </c>
      <c r="W12905" t="s">
        <v>2536</v>
      </c>
      <c r="AB12905" t="s">
        <v>248</v>
      </c>
      <c r="AC12905" t="s">
        <v>2640</v>
      </c>
    </row>
    <row r="12906" spans="1:29" x14ac:dyDescent="0.3">
      <c r="A12906">
        <v>20170</v>
      </c>
      <c r="B12906" s="15" t="s">
        <v>1828</v>
      </c>
      <c r="C12906" t="str">
        <f>_xlfn.XLOOKUP($B12906, STANDARDS!$A:$A, STANDARDS!$B:$B,,0,2)</f>
        <v>Hell Creek Fm</v>
      </c>
      <c r="D12906" t="s">
        <v>1060</v>
      </c>
      <c r="E12906" t="s">
        <v>2128</v>
      </c>
      <c r="F12906">
        <v>47.524138999999998</v>
      </c>
      <c r="G12906">
        <v>-107.17571100000001</v>
      </c>
      <c r="H12906" s="40">
        <v>3.0000000000000001E-5</v>
      </c>
      <c r="I12906" s="36" t="s">
        <v>592</v>
      </c>
      <c r="J12906" cm="1">
        <f t="array" ref="J12906:L12906">_xlfn.XLOOKUP($C12906, AGE!$A:$A,AGE!$B:$D,,0,2)</f>
        <v>67.12</v>
      </c>
      <c r="K12906">
        <v>1.1599999999999999</v>
      </c>
      <c r="L12906" t="str">
        <v>Sprain et al. 2015; Fowler 2020; Husson et al. 2011; Ogg 2012</v>
      </c>
      <c r="M12906" t="s">
        <v>2300</v>
      </c>
      <c r="O12906" s="35">
        <v>35.1</v>
      </c>
      <c r="P12906" t="s">
        <v>243</v>
      </c>
      <c r="S12906" s="35">
        <v>-24.25</v>
      </c>
      <c r="T12906">
        <v>0.05</v>
      </c>
      <c r="U12906" t="s">
        <v>2295</v>
      </c>
      <c r="V12906">
        <v>1</v>
      </c>
      <c r="W12906" t="s">
        <v>2536</v>
      </c>
      <c r="AB12906" t="s">
        <v>248</v>
      </c>
      <c r="AC12906" t="s">
        <v>2640</v>
      </c>
    </row>
    <row r="12907" spans="1:29" x14ac:dyDescent="0.3">
      <c r="A12907">
        <v>20171</v>
      </c>
      <c r="B12907" s="15" t="s">
        <v>1828</v>
      </c>
      <c r="C12907" t="str">
        <f>_xlfn.XLOOKUP($B12907, STANDARDS!$A:$A, STANDARDS!$B:$B,,0,2)</f>
        <v>Hell Creek Fm</v>
      </c>
      <c r="D12907" t="s">
        <v>1060</v>
      </c>
      <c r="E12907" t="s">
        <v>2128</v>
      </c>
      <c r="F12907">
        <v>47.524138999999998</v>
      </c>
      <c r="G12907">
        <v>-107.175712</v>
      </c>
      <c r="H12907" s="40">
        <v>3.0000000000000001E-5</v>
      </c>
      <c r="I12907" s="36" t="s">
        <v>592</v>
      </c>
      <c r="J12907" cm="1">
        <f t="array" ref="J12907:L12907">_xlfn.XLOOKUP($C12907, AGE!$A:$A,AGE!$B:$D,,0,2)</f>
        <v>67.12</v>
      </c>
      <c r="K12907">
        <v>1.1599999999999999</v>
      </c>
      <c r="L12907" t="str">
        <v>Sprain et al. 2015; Fowler 2020; Husson et al. 2011; Ogg 2012</v>
      </c>
      <c r="M12907" t="s">
        <v>2300</v>
      </c>
      <c r="O12907" s="35">
        <v>34.5</v>
      </c>
      <c r="P12907" t="s">
        <v>243</v>
      </c>
      <c r="S12907" s="35">
        <v>-24.53</v>
      </c>
      <c r="T12907">
        <v>0.05</v>
      </c>
      <c r="U12907" t="s">
        <v>2295</v>
      </c>
      <c r="V12907">
        <v>1</v>
      </c>
      <c r="W12907" t="s">
        <v>2536</v>
      </c>
      <c r="AB12907" t="s">
        <v>248</v>
      </c>
      <c r="AC12907" t="s">
        <v>2640</v>
      </c>
    </row>
    <row r="12908" spans="1:29" x14ac:dyDescent="0.3">
      <c r="A12908">
        <v>20172</v>
      </c>
      <c r="B12908" s="15" t="s">
        <v>1828</v>
      </c>
      <c r="C12908" t="str">
        <f>_xlfn.XLOOKUP($B12908, STANDARDS!$A:$A, STANDARDS!$B:$B,,0,2)</f>
        <v>Hell Creek Fm</v>
      </c>
      <c r="D12908" t="s">
        <v>1060</v>
      </c>
      <c r="E12908" t="s">
        <v>2128</v>
      </c>
      <c r="F12908">
        <v>47.524138999999998</v>
      </c>
      <c r="G12908">
        <v>-107.175713</v>
      </c>
      <c r="H12908" s="40">
        <v>3.0000000000000001E-5</v>
      </c>
      <c r="I12908" s="36" t="s">
        <v>592</v>
      </c>
      <c r="J12908" cm="1">
        <f t="array" ref="J12908:L12908">_xlfn.XLOOKUP($C12908, AGE!$A:$A,AGE!$B:$D,,0,2)</f>
        <v>67.12</v>
      </c>
      <c r="K12908">
        <v>1.1599999999999999</v>
      </c>
      <c r="L12908" t="str">
        <v>Sprain et al. 2015; Fowler 2020; Husson et al. 2011; Ogg 2012</v>
      </c>
      <c r="M12908" t="s">
        <v>2300</v>
      </c>
      <c r="O12908" s="35">
        <v>4.5999999999999996</v>
      </c>
      <c r="P12908" t="s">
        <v>243</v>
      </c>
      <c r="S12908" s="35">
        <v>-25.6</v>
      </c>
      <c r="T12908">
        <v>0.05</v>
      </c>
      <c r="U12908" t="s">
        <v>2295</v>
      </c>
      <c r="V12908">
        <v>1</v>
      </c>
      <c r="W12908" t="s">
        <v>2536</v>
      </c>
      <c r="AB12908" t="s">
        <v>248</v>
      </c>
      <c r="AC12908" t="s">
        <v>2640</v>
      </c>
    </row>
    <row r="12909" spans="1:29" x14ac:dyDescent="0.3">
      <c r="A12909">
        <v>20173</v>
      </c>
      <c r="B12909" s="15" t="s">
        <v>1828</v>
      </c>
      <c r="C12909" t="str">
        <f>_xlfn.XLOOKUP($B12909, STANDARDS!$A:$A, STANDARDS!$B:$B,,0,2)</f>
        <v>Hell Creek Fm</v>
      </c>
      <c r="D12909" t="s">
        <v>1060</v>
      </c>
      <c r="E12909" t="s">
        <v>2128</v>
      </c>
      <c r="F12909">
        <v>47.524138999999998</v>
      </c>
      <c r="G12909">
        <v>-107.175714</v>
      </c>
      <c r="H12909" s="40">
        <v>3.0000000000000001E-5</v>
      </c>
      <c r="I12909" s="36" t="s">
        <v>592</v>
      </c>
      <c r="J12909" cm="1">
        <f t="array" ref="J12909:L12909">_xlfn.XLOOKUP($C12909, AGE!$A:$A,AGE!$B:$D,,0,2)</f>
        <v>67.12</v>
      </c>
      <c r="K12909">
        <v>1.1599999999999999</v>
      </c>
      <c r="L12909" t="str">
        <v>Sprain et al. 2015; Fowler 2020; Husson et al. 2011; Ogg 2012</v>
      </c>
      <c r="M12909" t="s">
        <v>2300</v>
      </c>
      <c r="O12909" s="35">
        <v>5.5</v>
      </c>
      <c r="P12909" t="s">
        <v>243</v>
      </c>
      <c r="S12909" s="35">
        <v>-24.33</v>
      </c>
      <c r="T12909">
        <v>0.05</v>
      </c>
      <c r="U12909" t="s">
        <v>2295</v>
      </c>
      <c r="V12909">
        <v>1</v>
      </c>
      <c r="W12909" t="s">
        <v>2536</v>
      </c>
      <c r="AB12909" t="s">
        <v>248</v>
      </c>
      <c r="AC12909" t="s">
        <v>2640</v>
      </c>
    </row>
    <row r="12910" spans="1:29" x14ac:dyDescent="0.3">
      <c r="A12910">
        <v>20174</v>
      </c>
      <c r="B12910" s="15" t="s">
        <v>1828</v>
      </c>
      <c r="C12910" t="str">
        <f>_xlfn.XLOOKUP($B12910, STANDARDS!$A:$A, STANDARDS!$B:$B,,0,2)</f>
        <v>Hell Creek Fm</v>
      </c>
      <c r="D12910" t="s">
        <v>1060</v>
      </c>
      <c r="E12910" t="s">
        <v>2128</v>
      </c>
      <c r="F12910">
        <v>47.524138999999998</v>
      </c>
      <c r="G12910">
        <v>-107.175715</v>
      </c>
      <c r="H12910" s="40">
        <v>3.0000000000000001E-5</v>
      </c>
      <c r="I12910" s="36" t="s">
        <v>592</v>
      </c>
      <c r="J12910" cm="1">
        <f t="array" ref="J12910:L12910">_xlfn.XLOOKUP($C12910, AGE!$A:$A,AGE!$B:$D,,0,2)</f>
        <v>67.12</v>
      </c>
      <c r="K12910">
        <v>1.1599999999999999</v>
      </c>
      <c r="L12910" t="str">
        <v>Sprain et al. 2015; Fowler 2020; Husson et al. 2011; Ogg 2012</v>
      </c>
      <c r="M12910" t="s">
        <v>2300</v>
      </c>
      <c r="O12910" s="35">
        <v>1</v>
      </c>
      <c r="P12910" t="s">
        <v>243</v>
      </c>
      <c r="S12910" s="35">
        <v>-23.71</v>
      </c>
      <c r="T12910">
        <v>0.05</v>
      </c>
      <c r="U12910" t="s">
        <v>2295</v>
      </c>
      <c r="V12910">
        <v>1</v>
      </c>
      <c r="W12910" t="s">
        <v>2536</v>
      </c>
      <c r="AB12910" t="s">
        <v>248</v>
      </c>
      <c r="AC12910" t="s">
        <v>2640</v>
      </c>
    </row>
    <row r="12911" spans="1:29" x14ac:dyDescent="0.3">
      <c r="A12911">
        <v>20175</v>
      </c>
      <c r="B12911" s="15" t="s">
        <v>1828</v>
      </c>
      <c r="C12911" t="str">
        <f>_xlfn.XLOOKUP($B12911, STANDARDS!$A:$A, STANDARDS!$B:$B,,0,2)</f>
        <v>Hell Creek Fm</v>
      </c>
      <c r="D12911" t="s">
        <v>1060</v>
      </c>
      <c r="E12911" t="s">
        <v>2128</v>
      </c>
      <c r="F12911">
        <v>47.524138999999998</v>
      </c>
      <c r="G12911">
        <v>-107.17571599999999</v>
      </c>
      <c r="H12911" s="40">
        <v>3.0000000000000001E-5</v>
      </c>
      <c r="I12911" s="36" t="s">
        <v>592</v>
      </c>
      <c r="J12911" cm="1">
        <f t="array" ref="J12911:L12911">_xlfn.XLOOKUP($C12911, AGE!$A:$A,AGE!$B:$D,,0,2)</f>
        <v>67.12</v>
      </c>
      <c r="K12911">
        <v>1.1599999999999999</v>
      </c>
      <c r="L12911" t="str">
        <v>Sprain et al. 2015; Fowler 2020; Husson et al. 2011; Ogg 2012</v>
      </c>
      <c r="M12911" t="s">
        <v>2300</v>
      </c>
      <c r="O12911" s="35">
        <v>0.6</v>
      </c>
      <c r="P12911" t="s">
        <v>243</v>
      </c>
      <c r="S12911" s="35">
        <v>-23.76</v>
      </c>
      <c r="T12911">
        <v>0.05</v>
      </c>
      <c r="U12911" t="s">
        <v>2295</v>
      </c>
      <c r="V12911">
        <v>1</v>
      </c>
      <c r="W12911" t="s">
        <v>2536</v>
      </c>
      <c r="AB12911" t="s">
        <v>248</v>
      </c>
      <c r="AC12911" t="s">
        <v>2640</v>
      </c>
    </row>
    <row r="12912" spans="1:29" x14ac:dyDescent="0.3">
      <c r="A12912">
        <v>20176</v>
      </c>
      <c r="B12912" s="15" t="s">
        <v>1828</v>
      </c>
      <c r="C12912" t="str">
        <f>_xlfn.XLOOKUP($B12912, STANDARDS!$A:$A, STANDARDS!$B:$B,,0,2)</f>
        <v>Hell Creek Fm</v>
      </c>
      <c r="D12912" t="s">
        <v>1060</v>
      </c>
      <c r="E12912" t="s">
        <v>2128</v>
      </c>
      <c r="F12912">
        <v>47.524138999999998</v>
      </c>
      <c r="G12912">
        <v>-107.17571700000001</v>
      </c>
      <c r="H12912" s="40">
        <v>3.0000000000000001E-5</v>
      </c>
      <c r="I12912" s="36" t="s">
        <v>592</v>
      </c>
      <c r="J12912" cm="1">
        <f t="array" ref="J12912:L12912">_xlfn.XLOOKUP($C12912, AGE!$A:$A,AGE!$B:$D,,0,2)</f>
        <v>67.12</v>
      </c>
      <c r="K12912">
        <v>1.1599999999999999</v>
      </c>
      <c r="L12912" t="str">
        <v>Sprain et al. 2015; Fowler 2020; Husson et al. 2011; Ogg 2012</v>
      </c>
      <c r="M12912" t="s">
        <v>2300</v>
      </c>
      <c r="O12912" s="35">
        <v>1.5</v>
      </c>
      <c r="P12912" t="s">
        <v>243</v>
      </c>
      <c r="S12912" s="35">
        <v>-23.71</v>
      </c>
      <c r="T12912">
        <v>0.05</v>
      </c>
      <c r="U12912" t="s">
        <v>2295</v>
      </c>
      <c r="V12912">
        <v>1</v>
      </c>
      <c r="W12912" t="s">
        <v>2536</v>
      </c>
      <c r="AB12912" t="s">
        <v>248</v>
      </c>
      <c r="AC12912" t="s">
        <v>2640</v>
      </c>
    </row>
    <row r="12913" spans="1:29" x14ac:dyDescent="0.3">
      <c r="A12913">
        <v>20177</v>
      </c>
      <c r="B12913" s="15" t="s">
        <v>1828</v>
      </c>
      <c r="C12913" t="str">
        <f>_xlfn.XLOOKUP($B12913, STANDARDS!$A:$A, STANDARDS!$B:$B,,0,2)</f>
        <v>Hell Creek Fm</v>
      </c>
      <c r="D12913" t="s">
        <v>1060</v>
      </c>
      <c r="E12913" t="s">
        <v>2128</v>
      </c>
      <c r="F12913">
        <v>47.524138999999998</v>
      </c>
      <c r="G12913">
        <v>-107.175718</v>
      </c>
      <c r="H12913" s="40">
        <v>3.0000000000000001E-5</v>
      </c>
      <c r="I12913" s="36" t="s">
        <v>592</v>
      </c>
      <c r="J12913" cm="1">
        <f t="array" ref="J12913:L12913">_xlfn.XLOOKUP($C12913, AGE!$A:$A,AGE!$B:$D,,0,2)</f>
        <v>67.12</v>
      </c>
      <c r="K12913">
        <v>1.1599999999999999</v>
      </c>
      <c r="L12913" t="str">
        <v>Sprain et al. 2015; Fowler 2020; Husson et al. 2011; Ogg 2012</v>
      </c>
      <c r="M12913" t="s">
        <v>2300</v>
      </c>
      <c r="O12913" s="35">
        <v>1.8</v>
      </c>
      <c r="P12913" t="s">
        <v>243</v>
      </c>
      <c r="S12913" s="35">
        <v>-24.48</v>
      </c>
      <c r="T12913">
        <v>0.05</v>
      </c>
      <c r="U12913" t="s">
        <v>2295</v>
      </c>
      <c r="V12913">
        <v>1</v>
      </c>
      <c r="W12913" t="s">
        <v>2536</v>
      </c>
      <c r="AB12913" t="s">
        <v>248</v>
      </c>
      <c r="AC12913" t="s">
        <v>2640</v>
      </c>
    </row>
    <row r="12914" spans="1:29" x14ac:dyDescent="0.3">
      <c r="A12914">
        <v>20178</v>
      </c>
      <c r="B12914" s="15" t="s">
        <v>1828</v>
      </c>
      <c r="C12914" t="str">
        <f>_xlfn.XLOOKUP($B12914, STANDARDS!$A:$A, STANDARDS!$B:$B,,0,2)</f>
        <v>Hell Creek Fm</v>
      </c>
      <c r="D12914" t="s">
        <v>1060</v>
      </c>
      <c r="E12914" t="s">
        <v>2128</v>
      </c>
      <c r="F12914">
        <v>47.524138999999998</v>
      </c>
      <c r="G12914">
        <v>-107.175719</v>
      </c>
      <c r="H12914" s="40">
        <v>3.0000000000000001E-5</v>
      </c>
      <c r="I12914" s="36" t="s">
        <v>592</v>
      </c>
      <c r="J12914" cm="1">
        <f t="array" ref="J12914:L12914">_xlfn.XLOOKUP($C12914, AGE!$A:$A,AGE!$B:$D,,0,2)</f>
        <v>67.12</v>
      </c>
      <c r="K12914">
        <v>1.1599999999999999</v>
      </c>
      <c r="L12914" t="str">
        <v>Sprain et al. 2015; Fowler 2020; Husson et al. 2011; Ogg 2012</v>
      </c>
      <c r="M12914" t="s">
        <v>2300</v>
      </c>
      <c r="O12914" s="35">
        <v>2</v>
      </c>
      <c r="P12914" t="s">
        <v>243</v>
      </c>
      <c r="S12914" s="35">
        <v>-25.37</v>
      </c>
      <c r="T12914">
        <v>0.05</v>
      </c>
      <c r="U12914" t="s">
        <v>2295</v>
      </c>
      <c r="V12914">
        <v>1</v>
      </c>
      <c r="W12914" t="s">
        <v>2536</v>
      </c>
      <c r="AB12914" t="s">
        <v>248</v>
      </c>
      <c r="AC12914" t="s">
        <v>2640</v>
      </c>
    </row>
    <row r="12915" spans="1:29" x14ac:dyDescent="0.3">
      <c r="A12915">
        <v>20179</v>
      </c>
      <c r="B12915" s="15" t="s">
        <v>1828</v>
      </c>
      <c r="C12915" t="str">
        <f>_xlfn.XLOOKUP($B12915, STANDARDS!$A:$A, STANDARDS!$B:$B,,0,2)</f>
        <v>Hell Creek Fm</v>
      </c>
      <c r="D12915" t="s">
        <v>1060</v>
      </c>
      <c r="E12915" t="s">
        <v>2128</v>
      </c>
      <c r="F12915">
        <v>47.524138999999998</v>
      </c>
      <c r="G12915">
        <v>-107.17572</v>
      </c>
      <c r="H12915" s="40">
        <v>3.0000000000000001E-5</v>
      </c>
      <c r="I12915" s="36" t="s">
        <v>592</v>
      </c>
      <c r="J12915" cm="1">
        <f t="array" ref="J12915:L12915">_xlfn.XLOOKUP($C12915, AGE!$A:$A,AGE!$B:$D,,0,2)</f>
        <v>67.12</v>
      </c>
      <c r="K12915">
        <v>1.1599999999999999</v>
      </c>
      <c r="L12915" t="str">
        <v>Sprain et al. 2015; Fowler 2020; Husson et al. 2011; Ogg 2012</v>
      </c>
      <c r="M12915" t="s">
        <v>2300</v>
      </c>
      <c r="O12915" s="35">
        <v>5.6</v>
      </c>
      <c r="P12915" t="s">
        <v>243</v>
      </c>
      <c r="S12915" s="35">
        <v>-24.31</v>
      </c>
      <c r="T12915">
        <v>0.05</v>
      </c>
      <c r="U12915" t="s">
        <v>2295</v>
      </c>
      <c r="V12915">
        <v>1</v>
      </c>
      <c r="W12915" t="s">
        <v>2536</v>
      </c>
      <c r="AB12915" t="s">
        <v>248</v>
      </c>
      <c r="AC12915" t="s">
        <v>2640</v>
      </c>
    </row>
    <row r="12916" spans="1:29" x14ac:dyDescent="0.3">
      <c r="A12916">
        <v>20180</v>
      </c>
      <c r="B12916" s="15" t="s">
        <v>1828</v>
      </c>
      <c r="C12916" t="str">
        <f>_xlfn.XLOOKUP($B12916, STANDARDS!$A:$A, STANDARDS!$B:$B,,0,2)</f>
        <v>Hell Creek Fm</v>
      </c>
      <c r="D12916" t="s">
        <v>1060</v>
      </c>
      <c r="E12916" t="s">
        <v>2128</v>
      </c>
      <c r="F12916">
        <v>47.524138999999998</v>
      </c>
      <c r="G12916">
        <v>-107.175721</v>
      </c>
      <c r="H12916" s="40">
        <v>3.0000000000000001E-5</v>
      </c>
      <c r="I12916" s="36" t="s">
        <v>592</v>
      </c>
      <c r="J12916" cm="1">
        <f t="array" ref="J12916:L12916">_xlfn.XLOOKUP($C12916, AGE!$A:$A,AGE!$B:$D,,0,2)</f>
        <v>67.12</v>
      </c>
      <c r="K12916">
        <v>1.1599999999999999</v>
      </c>
      <c r="L12916" t="str">
        <v>Sprain et al. 2015; Fowler 2020; Husson et al. 2011; Ogg 2012</v>
      </c>
      <c r="M12916" t="s">
        <v>2300</v>
      </c>
      <c r="O12916" s="35">
        <v>1.2</v>
      </c>
      <c r="P12916" t="s">
        <v>243</v>
      </c>
      <c r="S12916" s="35">
        <v>-23.87</v>
      </c>
      <c r="T12916">
        <v>0.05</v>
      </c>
      <c r="U12916" t="s">
        <v>2295</v>
      </c>
      <c r="V12916">
        <v>1</v>
      </c>
      <c r="W12916" t="s">
        <v>2536</v>
      </c>
      <c r="AB12916" t="s">
        <v>248</v>
      </c>
      <c r="AC12916" t="s">
        <v>2640</v>
      </c>
    </row>
    <row r="12917" spans="1:29" x14ac:dyDescent="0.3">
      <c r="A12917">
        <v>20181</v>
      </c>
      <c r="B12917" s="15" t="s">
        <v>1829</v>
      </c>
      <c r="C12917" t="str">
        <f>_xlfn.XLOOKUP($B12917, STANDARDS!$A:$A, STANDARDS!$B:$B,,0,2)</f>
        <v>Hell Creek Fm</v>
      </c>
      <c r="D12917" t="s">
        <v>1060</v>
      </c>
      <c r="E12917" t="s">
        <v>2128</v>
      </c>
      <c r="F12917">
        <v>47.535556</v>
      </c>
      <c r="G12917">
        <v>-107.082778</v>
      </c>
      <c r="H12917" s="40">
        <v>3.0000000000000001E-5</v>
      </c>
      <c r="I12917" s="36" t="s">
        <v>592</v>
      </c>
      <c r="J12917" cm="1">
        <f t="array" ref="J12917:L12917">_xlfn.XLOOKUP($C12917, AGE!$A:$A,AGE!$B:$D,,0,2)</f>
        <v>67.12</v>
      </c>
      <c r="K12917">
        <v>1.1599999999999999</v>
      </c>
      <c r="L12917" t="str">
        <v>Sprain et al. 2015; Fowler 2020; Husson et al. 2011; Ogg 2012</v>
      </c>
      <c r="M12917" t="s">
        <v>2301</v>
      </c>
      <c r="O12917" s="35">
        <v>19.600000000000001</v>
      </c>
      <c r="P12917" t="s">
        <v>243</v>
      </c>
      <c r="S12917" s="35">
        <v>-25.33</v>
      </c>
      <c r="T12917">
        <v>0.05</v>
      </c>
      <c r="U12917" t="s">
        <v>2295</v>
      </c>
      <c r="V12917">
        <v>1</v>
      </c>
      <c r="W12917" t="s">
        <v>2536</v>
      </c>
      <c r="AB12917" t="s">
        <v>248</v>
      </c>
      <c r="AC12917" t="s">
        <v>2640</v>
      </c>
    </row>
    <row r="12918" spans="1:29" x14ac:dyDescent="0.3">
      <c r="A12918">
        <v>20182</v>
      </c>
      <c r="B12918" s="15" t="s">
        <v>1829</v>
      </c>
      <c r="C12918" t="str">
        <f>_xlfn.XLOOKUP($B12918, STANDARDS!$A:$A, STANDARDS!$B:$B,,0,2)</f>
        <v>Hell Creek Fm</v>
      </c>
      <c r="D12918" t="s">
        <v>1060</v>
      </c>
      <c r="E12918" t="s">
        <v>2128</v>
      </c>
      <c r="F12918">
        <v>47.535556</v>
      </c>
      <c r="G12918">
        <v>-107.082779</v>
      </c>
      <c r="H12918" s="40">
        <v>3.0000000000000001E-5</v>
      </c>
      <c r="I12918" s="36" t="s">
        <v>592</v>
      </c>
      <c r="J12918" cm="1">
        <f t="array" ref="J12918:L12918">_xlfn.XLOOKUP($C12918, AGE!$A:$A,AGE!$B:$D,,0,2)</f>
        <v>67.12</v>
      </c>
      <c r="K12918">
        <v>1.1599999999999999</v>
      </c>
      <c r="L12918" t="str">
        <v>Sprain et al. 2015; Fowler 2020; Husson et al. 2011; Ogg 2012</v>
      </c>
      <c r="M12918" t="s">
        <v>2301</v>
      </c>
      <c r="O12918" s="35">
        <v>63</v>
      </c>
      <c r="P12918" t="s">
        <v>243</v>
      </c>
      <c r="S12918" s="35">
        <v>-24.62</v>
      </c>
      <c r="T12918">
        <v>0.05</v>
      </c>
      <c r="U12918" t="s">
        <v>2295</v>
      </c>
      <c r="V12918">
        <v>1</v>
      </c>
      <c r="W12918" t="s">
        <v>2536</v>
      </c>
      <c r="AB12918" t="s">
        <v>248</v>
      </c>
      <c r="AC12918" t="s">
        <v>2640</v>
      </c>
    </row>
    <row r="12919" spans="1:29" x14ac:dyDescent="0.3">
      <c r="A12919">
        <v>20183</v>
      </c>
      <c r="B12919" s="15" t="s">
        <v>1829</v>
      </c>
      <c r="C12919" t="str">
        <f>_xlfn.XLOOKUP($B12919, STANDARDS!$A:$A, STANDARDS!$B:$B,,0,2)</f>
        <v>Hell Creek Fm</v>
      </c>
      <c r="D12919" t="s">
        <v>1060</v>
      </c>
      <c r="E12919" t="s">
        <v>2128</v>
      </c>
      <c r="F12919">
        <v>47.535556</v>
      </c>
      <c r="G12919">
        <v>-107.08278</v>
      </c>
      <c r="H12919" s="40">
        <v>3.0000000000000001E-5</v>
      </c>
      <c r="I12919" s="36" t="s">
        <v>592</v>
      </c>
      <c r="J12919" cm="1">
        <f t="array" ref="J12919:L12919">_xlfn.XLOOKUP($C12919, AGE!$A:$A,AGE!$B:$D,,0,2)</f>
        <v>67.12</v>
      </c>
      <c r="K12919">
        <v>1.1599999999999999</v>
      </c>
      <c r="L12919" t="str">
        <v>Sprain et al. 2015; Fowler 2020; Husson et al. 2011; Ogg 2012</v>
      </c>
      <c r="M12919" t="s">
        <v>2301</v>
      </c>
      <c r="O12919" s="35">
        <v>34.4</v>
      </c>
      <c r="P12919" t="s">
        <v>243</v>
      </c>
      <c r="S12919" s="35">
        <v>-23.92</v>
      </c>
      <c r="T12919">
        <v>0.05</v>
      </c>
      <c r="U12919" t="s">
        <v>2295</v>
      </c>
      <c r="V12919">
        <v>1</v>
      </c>
      <c r="W12919" t="s">
        <v>2536</v>
      </c>
      <c r="AB12919" t="s">
        <v>248</v>
      </c>
      <c r="AC12919" t="s">
        <v>2640</v>
      </c>
    </row>
    <row r="12920" spans="1:29" x14ac:dyDescent="0.3">
      <c r="A12920">
        <v>20184</v>
      </c>
      <c r="B12920" s="15" t="s">
        <v>1829</v>
      </c>
      <c r="C12920" t="str">
        <f>_xlfn.XLOOKUP($B12920, STANDARDS!$A:$A, STANDARDS!$B:$B,,0,2)</f>
        <v>Hell Creek Fm</v>
      </c>
      <c r="D12920" t="s">
        <v>1060</v>
      </c>
      <c r="E12920" t="s">
        <v>2128</v>
      </c>
      <c r="F12920">
        <v>47.535556</v>
      </c>
      <c r="G12920">
        <v>-107.082781</v>
      </c>
      <c r="H12920" s="40">
        <v>3.0000000000000001E-5</v>
      </c>
      <c r="I12920" s="36" t="s">
        <v>592</v>
      </c>
      <c r="J12920" cm="1">
        <f t="array" ref="J12920:L12920">_xlfn.XLOOKUP($C12920, AGE!$A:$A,AGE!$B:$D,,0,2)</f>
        <v>67.12</v>
      </c>
      <c r="K12920">
        <v>1.1599999999999999</v>
      </c>
      <c r="L12920" t="str">
        <v>Sprain et al. 2015; Fowler 2020; Husson et al. 2011; Ogg 2012</v>
      </c>
      <c r="M12920" t="s">
        <v>2301</v>
      </c>
      <c r="O12920" s="35">
        <v>1.7</v>
      </c>
      <c r="P12920" t="s">
        <v>243</v>
      </c>
      <c r="S12920" s="35">
        <v>-24.36</v>
      </c>
      <c r="T12920">
        <v>0.05</v>
      </c>
      <c r="U12920" t="s">
        <v>2295</v>
      </c>
      <c r="V12920">
        <v>1</v>
      </c>
      <c r="W12920" t="s">
        <v>2536</v>
      </c>
      <c r="AB12920" t="s">
        <v>248</v>
      </c>
      <c r="AC12920" t="s">
        <v>2640</v>
      </c>
    </row>
    <row r="12921" spans="1:29" x14ac:dyDescent="0.3">
      <c r="A12921">
        <v>20185</v>
      </c>
      <c r="B12921" s="15" t="s">
        <v>1829</v>
      </c>
      <c r="C12921" t="str">
        <f>_xlfn.XLOOKUP($B12921, STANDARDS!$A:$A, STANDARDS!$B:$B,,0,2)</f>
        <v>Hell Creek Fm</v>
      </c>
      <c r="D12921" t="s">
        <v>1060</v>
      </c>
      <c r="E12921" t="s">
        <v>2128</v>
      </c>
      <c r="F12921">
        <v>47.535556</v>
      </c>
      <c r="G12921">
        <v>-107.08278199999999</v>
      </c>
      <c r="H12921" s="40">
        <v>3.0000000000000001E-5</v>
      </c>
      <c r="I12921" s="36" t="s">
        <v>592</v>
      </c>
      <c r="J12921" cm="1">
        <f t="array" ref="J12921:L12921">_xlfn.XLOOKUP($C12921, AGE!$A:$A,AGE!$B:$D,,0,2)</f>
        <v>67.12</v>
      </c>
      <c r="K12921">
        <v>1.1599999999999999</v>
      </c>
      <c r="L12921" t="str">
        <v>Sprain et al. 2015; Fowler 2020; Husson et al. 2011; Ogg 2012</v>
      </c>
      <c r="M12921" t="s">
        <v>2301</v>
      </c>
      <c r="O12921" s="35">
        <v>1</v>
      </c>
      <c r="P12921" t="s">
        <v>243</v>
      </c>
      <c r="S12921" s="35">
        <v>-23.71</v>
      </c>
      <c r="T12921">
        <v>0.05</v>
      </c>
      <c r="U12921" t="s">
        <v>2295</v>
      </c>
      <c r="V12921">
        <v>1</v>
      </c>
      <c r="W12921" t="s">
        <v>2536</v>
      </c>
      <c r="AB12921" t="s">
        <v>248</v>
      </c>
      <c r="AC12921" t="s">
        <v>2640</v>
      </c>
    </row>
    <row r="12922" spans="1:29" x14ac:dyDescent="0.3">
      <c r="A12922">
        <v>20186</v>
      </c>
      <c r="B12922" s="15" t="s">
        <v>1829</v>
      </c>
      <c r="C12922" t="str">
        <f>_xlfn.XLOOKUP($B12922, STANDARDS!$A:$A, STANDARDS!$B:$B,,0,2)</f>
        <v>Hell Creek Fm</v>
      </c>
      <c r="D12922" t="s">
        <v>1060</v>
      </c>
      <c r="E12922" t="s">
        <v>2128</v>
      </c>
      <c r="F12922">
        <v>47.535556</v>
      </c>
      <c r="G12922">
        <v>-107.08278300000001</v>
      </c>
      <c r="H12922" s="40">
        <v>3.0000000000000001E-5</v>
      </c>
      <c r="I12922" s="36" t="s">
        <v>592</v>
      </c>
      <c r="J12922" cm="1">
        <f t="array" ref="J12922:L12922">_xlfn.XLOOKUP($C12922, AGE!$A:$A,AGE!$B:$D,,0,2)</f>
        <v>67.12</v>
      </c>
      <c r="K12922">
        <v>1.1599999999999999</v>
      </c>
      <c r="L12922" t="str">
        <v>Sprain et al. 2015; Fowler 2020; Husson et al. 2011; Ogg 2012</v>
      </c>
      <c r="M12922" t="s">
        <v>2301</v>
      </c>
      <c r="O12922" s="35">
        <v>1</v>
      </c>
      <c r="P12922" t="s">
        <v>243</v>
      </c>
      <c r="S12922" s="35">
        <v>-24.08</v>
      </c>
      <c r="T12922">
        <v>0.05</v>
      </c>
      <c r="U12922" t="s">
        <v>2295</v>
      </c>
      <c r="V12922">
        <v>1</v>
      </c>
      <c r="W12922" t="s">
        <v>2536</v>
      </c>
      <c r="AB12922" t="s">
        <v>248</v>
      </c>
      <c r="AC12922" t="s">
        <v>2640</v>
      </c>
    </row>
    <row r="12923" spans="1:29" x14ac:dyDescent="0.3">
      <c r="A12923">
        <v>20187</v>
      </c>
      <c r="B12923" s="15" t="s">
        <v>1829</v>
      </c>
      <c r="C12923" t="str">
        <f>_xlfn.XLOOKUP($B12923, STANDARDS!$A:$A, STANDARDS!$B:$B,,0,2)</f>
        <v>Hell Creek Fm</v>
      </c>
      <c r="D12923" t="s">
        <v>1060</v>
      </c>
      <c r="E12923" t="s">
        <v>2128</v>
      </c>
      <c r="F12923">
        <v>47.535556</v>
      </c>
      <c r="G12923">
        <v>-107.082784</v>
      </c>
      <c r="H12923" s="40">
        <v>3.0000000000000001E-5</v>
      </c>
      <c r="I12923" s="36" t="s">
        <v>592</v>
      </c>
      <c r="J12923" cm="1">
        <f t="array" ref="J12923:L12923">_xlfn.XLOOKUP($C12923, AGE!$A:$A,AGE!$B:$D,,0,2)</f>
        <v>67.12</v>
      </c>
      <c r="K12923">
        <v>1.1599999999999999</v>
      </c>
      <c r="L12923" t="str">
        <v>Sprain et al. 2015; Fowler 2020; Husson et al. 2011; Ogg 2012</v>
      </c>
      <c r="M12923" t="s">
        <v>2301</v>
      </c>
      <c r="O12923" s="35">
        <v>9.1</v>
      </c>
      <c r="P12923" t="s">
        <v>243</v>
      </c>
      <c r="S12923" s="35">
        <v>-25.4</v>
      </c>
      <c r="T12923">
        <v>0.05</v>
      </c>
      <c r="U12923" t="s">
        <v>2295</v>
      </c>
      <c r="V12923">
        <v>1</v>
      </c>
      <c r="W12923" t="s">
        <v>2536</v>
      </c>
      <c r="AB12923" t="s">
        <v>248</v>
      </c>
      <c r="AC12923" t="s">
        <v>2640</v>
      </c>
    </row>
    <row r="12924" spans="1:29" x14ac:dyDescent="0.3">
      <c r="A12924">
        <v>20188</v>
      </c>
      <c r="B12924" s="15" t="s">
        <v>1829</v>
      </c>
      <c r="C12924" t="str">
        <f>_xlfn.XLOOKUP($B12924, STANDARDS!$A:$A, STANDARDS!$B:$B,,0,2)</f>
        <v>Hell Creek Fm</v>
      </c>
      <c r="D12924" t="s">
        <v>1060</v>
      </c>
      <c r="E12924" t="s">
        <v>2128</v>
      </c>
      <c r="F12924">
        <v>47.535556</v>
      </c>
      <c r="G12924">
        <v>-107.082785</v>
      </c>
      <c r="H12924" s="40">
        <v>3.0000000000000001E-5</v>
      </c>
      <c r="I12924" s="36" t="s">
        <v>592</v>
      </c>
      <c r="J12924" cm="1">
        <f t="array" ref="J12924:L12924">_xlfn.XLOOKUP($C12924, AGE!$A:$A,AGE!$B:$D,,0,2)</f>
        <v>67.12</v>
      </c>
      <c r="K12924">
        <v>1.1599999999999999</v>
      </c>
      <c r="L12924" t="str">
        <v>Sprain et al. 2015; Fowler 2020; Husson et al. 2011; Ogg 2012</v>
      </c>
      <c r="M12924" t="s">
        <v>2301</v>
      </c>
      <c r="O12924" s="35">
        <v>9.5</v>
      </c>
      <c r="P12924" t="s">
        <v>243</v>
      </c>
      <c r="S12924" s="35">
        <v>-25.38</v>
      </c>
      <c r="T12924">
        <v>0.05</v>
      </c>
      <c r="U12924" t="s">
        <v>2295</v>
      </c>
      <c r="V12924">
        <v>1</v>
      </c>
      <c r="W12924" t="s">
        <v>2536</v>
      </c>
      <c r="AB12924" t="s">
        <v>248</v>
      </c>
      <c r="AC12924" t="s">
        <v>2640</v>
      </c>
    </row>
    <row r="12925" spans="1:29" x14ac:dyDescent="0.3">
      <c r="A12925">
        <v>20189</v>
      </c>
      <c r="B12925" s="15" t="s">
        <v>1829</v>
      </c>
      <c r="C12925" t="str">
        <f>_xlfn.XLOOKUP($B12925, STANDARDS!$A:$A, STANDARDS!$B:$B,,0,2)</f>
        <v>Hell Creek Fm</v>
      </c>
      <c r="D12925" t="s">
        <v>1060</v>
      </c>
      <c r="E12925" t="s">
        <v>2128</v>
      </c>
      <c r="F12925">
        <v>47.535556</v>
      </c>
      <c r="G12925">
        <v>-107.082786</v>
      </c>
      <c r="H12925" s="40">
        <v>3.0000000000000001E-5</v>
      </c>
      <c r="I12925" s="36" t="s">
        <v>592</v>
      </c>
      <c r="J12925" cm="1">
        <f t="array" ref="J12925:L12925">_xlfn.XLOOKUP($C12925, AGE!$A:$A,AGE!$B:$D,,0,2)</f>
        <v>67.12</v>
      </c>
      <c r="K12925">
        <v>1.1599999999999999</v>
      </c>
      <c r="L12925" t="str">
        <v>Sprain et al. 2015; Fowler 2020; Husson et al. 2011; Ogg 2012</v>
      </c>
      <c r="M12925" t="s">
        <v>2301</v>
      </c>
      <c r="O12925" s="35">
        <v>0.9</v>
      </c>
      <c r="P12925" t="s">
        <v>243</v>
      </c>
      <c r="S12925" s="35">
        <v>-23.84</v>
      </c>
      <c r="T12925">
        <v>0.05</v>
      </c>
      <c r="U12925" t="s">
        <v>2295</v>
      </c>
      <c r="V12925">
        <v>1</v>
      </c>
      <c r="W12925" t="s">
        <v>2536</v>
      </c>
      <c r="AB12925" t="s">
        <v>248</v>
      </c>
      <c r="AC12925" t="s">
        <v>2640</v>
      </c>
    </row>
    <row r="12926" spans="1:29" x14ac:dyDescent="0.3">
      <c r="A12926">
        <v>20190</v>
      </c>
      <c r="B12926" s="15" t="s">
        <v>1829</v>
      </c>
      <c r="C12926" t="str">
        <f>_xlfn.XLOOKUP($B12926, STANDARDS!$A:$A, STANDARDS!$B:$B,,0,2)</f>
        <v>Hell Creek Fm</v>
      </c>
      <c r="D12926" t="s">
        <v>1060</v>
      </c>
      <c r="E12926" t="s">
        <v>2128</v>
      </c>
      <c r="F12926">
        <v>47.535556</v>
      </c>
      <c r="G12926">
        <v>-107.082787</v>
      </c>
      <c r="H12926" s="40">
        <v>3.0000000000000001E-5</v>
      </c>
      <c r="I12926" s="36" t="s">
        <v>592</v>
      </c>
      <c r="J12926" cm="1">
        <f t="array" ref="J12926:L12926">_xlfn.XLOOKUP($C12926, AGE!$A:$A,AGE!$B:$D,,0,2)</f>
        <v>67.12</v>
      </c>
      <c r="K12926">
        <v>1.1599999999999999</v>
      </c>
      <c r="L12926" t="str">
        <v>Sprain et al. 2015; Fowler 2020; Husson et al. 2011; Ogg 2012</v>
      </c>
      <c r="M12926" t="s">
        <v>2301</v>
      </c>
      <c r="O12926" s="35">
        <v>1.1000000000000001</v>
      </c>
      <c r="P12926" t="s">
        <v>243</v>
      </c>
      <c r="S12926" s="35">
        <v>-23.9</v>
      </c>
      <c r="T12926">
        <v>0.05</v>
      </c>
      <c r="U12926" t="s">
        <v>2295</v>
      </c>
      <c r="V12926">
        <v>1</v>
      </c>
      <c r="W12926" t="s">
        <v>2536</v>
      </c>
      <c r="AB12926" t="s">
        <v>248</v>
      </c>
      <c r="AC12926" t="s">
        <v>2640</v>
      </c>
    </row>
    <row r="12927" spans="1:29" x14ac:dyDescent="0.3">
      <c r="A12927">
        <v>20191</v>
      </c>
      <c r="B12927" s="15" t="s">
        <v>1829</v>
      </c>
      <c r="C12927" t="str">
        <f>_xlfn.XLOOKUP($B12927, STANDARDS!$A:$A, STANDARDS!$B:$B,,0,2)</f>
        <v>Hell Creek Fm</v>
      </c>
      <c r="D12927" t="s">
        <v>1060</v>
      </c>
      <c r="E12927" t="s">
        <v>2128</v>
      </c>
      <c r="F12927">
        <v>47.535556</v>
      </c>
      <c r="G12927">
        <v>-107.08278799999999</v>
      </c>
      <c r="H12927" s="40">
        <v>3.0000000000000001E-5</v>
      </c>
      <c r="I12927" s="36" t="s">
        <v>592</v>
      </c>
      <c r="J12927" cm="1">
        <f t="array" ref="J12927:L12927">_xlfn.XLOOKUP($C12927, AGE!$A:$A,AGE!$B:$D,,0,2)</f>
        <v>67.12</v>
      </c>
      <c r="K12927">
        <v>1.1599999999999999</v>
      </c>
      <c r="L12927" t="str">
        <v>Sprain et al. 2015; Fowler 2020; Husson et al. 2011; Ogg 2012</v>
      </c>
      <c r="M12927" t="s">
        <v>2301</v>
      </c>
      <c r="O12927" s="35">
        <v>2</v>
      </c>
      <c r="P12927" t="s">
        <v>243</v>
      </c>
      <c r="S12927" s="35">
        <v>-23.26</v>
      </c>
      <c r="T12927">
        <v>0.05</v>
      </c>
      <c r="U12927" t="s">
        <v>2295</v>
      </c>
      <c r="V12927">
        <v>1</v>
      </c>
      <c r="W12927" t="s">
        <v>2536</v>
      </c>
      <c r="AB12927" t="s">
        <v>248</v>
      </c>
      <c r="AC12927" t="s">
        <v>2640</v>
      </c>
    </row>
    <row r="12928" spans="1:29" x14ac:dyDescent="0.3">
      <c r="A12928">
        <v>20192</v>
      </c>
      <c r="B12928" s="15" t="s">
        <v>1829</v>
      </c>
      <c r="C12928" t="str">
        <f>_xlfn.XLOOKUP($B12928, STANDARDS!$A:$A, STANDARDS!$B:$B,,0,2)</f>
        <v>Hell Creek Fm</v>
      </c>
      <c r="D12928" t="s">
        <v>1060</v>
      </c>
      <c r="E12928" t="s">
        <v>2128</v>
      </c>
      <c r="F12928">
        <v>47.535556</v>
      </c>
      <c r="G12928">
        <v>-107.08278900000001</v>
      </c>
      <c r="H12928" s="40">
        <v>3.0000000000000001E-5</v>
      </c>
      <c r="I12928" s="36" t="s">
        <v>592</v>
      </c>
      <c r="J12928" cm="1">
        <f t="array" ref="J12928:L12928">_xlfn.XLOOKUP($C12928, AGE!$A:$A,AGE!$B:$D,,0,2)</f>
        <v>67.12</v>
      </c>
      <c r="K12928">
        <v>1.1599999999999999</v>
      </c>
      <c r="L12928" t="str">
        <v>Sprain et al. 2015; Fowler 2020; Husson et al. 2011; Ogg 2012</v>
      </c>
      <c r="M12928" t="s">
        <v>2301</v>
      </c>
      <c r="O12928" s="35">
        <v>0.7</v>
      </c>
      <c r="P12928" t="s">
        <v>243</v>
      </c>
      <c r="S12928" s="35">
        <v>-23.58</v>
      </c>
      <c r="T12928">
        <v>0.05</v>
      </c>
      <c r="U12928" t="s">
        <v>2295</v>
      </c>
      <c r="V12928">
        <v>1</v>
      </c>
      <c r="W12928" t="s">
        <v>2536</v>
      </c>
      <c r="AB12928" t="s">
        <v>248</v>
      </c>
      <c r="AC12928" t="s">
        <v>2640</v>
      </c>
    </row>
    <row r="12929" spans="1:29" x14ac:dyDescent="0.3">
      <c r="A12929">
        <v>20193</v>
      </c>
      <c r="B12929" s="15" t="s">
        <v>1829</v>
      </c>
      <c r="C12929" t="str">
        <f>_xlfn.XLOOKUP($B12929, STANDARDS!$A:$A, STANDARDS!$B:$B,,0,2)</f>
        <v>Hell Creek Fm</v>
      </c>
      <c r="D12929" t="s">
        <v>1060</v>
      </c>
      <c r="E12929" t="s">
        <v>2128</v>
      </c>
      <c r="F12929">
        <v>47.535556</v>
      </c>
      <c r="G12929">
        <v>-107.08279</v>
      </c>
      <c r="H12929" s="40">
        <v>3.0000000000000001E-5</v>
      </c>
      <c r="I12929" s="36" t="s">
        <v>592</v>
      </c>
      <c r="J12929" cm="1">
        <f t="array" ref="J12929:L12929">_xlfn.XLOOKUP($C12929, AGE!$A:$A,AGE!$B:$D,,0,2)</f>
        <v>67.12</v>
      </c>
      <c r="K12929">
        <v>1.1599999999999999</v>
      </c>
      <c r="L12929" t="str">
        <v>Sprain et al. 2015; Fowler 2020; Husson et al. 2011; Ogg 2012</v>
      </c>
      <c r="M12929" t="s">
        <v>2301</v>
      </c>
      <c r="O12929" s="35">
        <v>0.9</v>
      </c>
      <c r="P12929" t="s">
        <v>243</v>
      </c>
      <c r="S12929" s="35">
        <v>-23.41</v>
      </c>
      <c r="T12929">
        <v>0.05</v>
      </c>
      <c r="U12929" t="s">
        <v>2295</v>
      </c>
      <c r="V12929">
        <v>1</v>
      </c>
      <c r="W12929" t="s">
        <v>2536</v>
      </c>
      <c r="AB12929" t="s">
        <v>248</v>
      </c>
      <c r="AC12929" t="s">
        <v>2640</v>
      </c>
    </row>
    <row r="12930" spans="1:29" x14ac:dyDescent="0.3">
      <c r="A12930">
        <v>20194</v>
      </c>
      <c r="B12930" s="15" t="s">
        <v>1829</v>
      </c>
      <c r="C12930" t="str">
        <f>_xlfn.XLOOKUP($B12930, STANDARDS!$A:$A, STANDARDS!$B:$B,,0,2)</f>
        <v>Hell Creek Fm</v>
      </c>
      <c r="D12930" t="s">
        <v>1060</v>
      </c>
      <c r="E12930" t="s">
        <v>2128</v>
      </c>
      <c r="F12930">
        <v>47.535556</v>
      </c>
      <c r="G12930">
        <v>-107.082791</v>
      </c>
      <c r="H12930" s="40">
        <v>3.0000000000000001E-5</v>
      </c>
      <c r="I12930" s="36" t="s">
        <v>592</v>
      </c>
      <c r="J12930" cm="1">
        <f t="array" ref="J12930:L12930">_xlfn.XLOOKUP($C12930, AGE!$A:$A,AGE!$B:$D,,0,2)</f>
        <v>67.12</v>
      </c>
      <c r="K12930">
        <v>1.1599999999999999</v>
      </c>
      <c r="L12930" t="str">
        <v>Sprain et al. 2015; Fowler 2020; Husson et al. 2011; Ogg 2012</v>
      </c>
      <c r="M12930" t="s">
        <v>2301</v>
      </c>
      <c r="O12930" s="35">
        <v>69.400000000000006</v>
      </c>
      <c r="P12930" t="s">
        <v>243</v>
      </c>
      <c r="S12930" s="35">
        <v>-24.79</v>
      </c>
      <c r="T12930">
        <v>0.05</v>
      </c>
      <c r="U12930" t="s">
        <v>2295</v>
      </c>
      <c r="V12930">
        <v>1</v>
      </c>
      <c r="W12930" t="s">
        <v>2536</v>
      </c>
      <c r="AB12930" t="s">
        <v>248</v>
      </c>
      <c r="AC12930" t="s">
        <v>2640</v>
      </c>
    </row>
    <row r="12931" spans="1:29" x14ac:dyDescent="0.3">
      <c r="A12931">
        <v>20195</v>
      </c>
      <c r="B12931" s="15" t="s">
        <v>1829</v>
      </c>
      <c r="C12931" t="str">
        <f>_xlfn.XLOOKUP($B12931, STANDARDS!$A:$A, STANDARDS!$B:$B,,0,2)</f>
        <v>Hell Creek Fm</v>
      </c>
      <c r="D12931" t="s">
        <v>1060</v>
      </c>
      <c r="E12931" t="s">
        <v>2128</v>
      </c>
      <c r="F12931">
        <v>47.535556</v>
      </c>
      <c r="G12931">
        <v>-107.082792</v>
      </c>
      <c r="H12931" s="40">
        <v>3.0000000000000001E-5</v>
      </c>
      <c r="I12931" s="36" t="s">
        <v>592</v>
      </c>
      <c r="J12931" cm="1">
        <f t="array" ref="J12931:L12931">_xlfn.XLOOKUP($C12931, AGE!$A:$A,AGE!$B:$D,,0,2)</f>
        <v>67.12</v>
      </c>
      <c r="K12931">
        <v>1.1599999999999999</v>
      </c>
      <c r="L12931" t="str">
        <v>Sprain et al. 2015; Fowler 2020; Husson et al. 2011; Ogg 2012</v>
      </c>
      <c r="M12931" t="s">
        <v>2301</v>
      </c>
      <c r="O12931" s="35">
        <v>0.5</v>
      </c>
      <c r="P12931" t="s">
        <v>243</v>
      </c>
      <c r="S12931" s="35">
        <v>-23.53</v>
      </c>
      <c r="T12931">
        <v>0.05</v>
      </c>
      <c r="U12931" t="s">
        <v>2295</v>
      </c>
      <c r="V12931">
        <v>1</v>
      </c>
      <c r="W12931" t="s">
        <v>2536</v>
      </c>
      <c r="AB12931" t="s">
        <v>248</v>
      </c>
      <c r="AC12931" t="s">
        <v>2640</v>
      </c>
    </row>
    <row r="12932" spans="1:29" x14ac:dyDescent="0.3">
      <c r="A12932">
        <v>20196</v>
      </c>
      <c r="B12932" s="15" t="s">
        <v>1829</v>
      </c>
      <c r="C12932" t="str">
        <f>_xlfn.XLOOKUP($B12932, STANDARDS!$A:$A, STANDARDS!$B:$B,,0,2)</f>
        <v>Hell Creek Fm</v>
      </c>
      <c r="D12932" t="s">
        <v>1060</v>
      </c>
      <c r="E12932" t="s">
        <v>2128</v>
      </c>
      <c r="F12932">
        <v>47.535556</v>
      </c>
      <c r="G12932">
        <v>-107.082793</v>
      </c>
      <c r="H12932" s="40">
        <v>3.0000000000000001E-5</v>
      </c>
      <c r="I12932" s="36" t="s">
        <v>592</v>
      </c>
      <c r="J12932" cm="1">
        <f t="array" ref="J12932:L12932">_xlfn.XLOOKUP($C12932, AGE!$A:$A,AGE!$B:$D,,0,2)</f>
        <v>67.12</v>
      </c>
      <c r="K12932">
        <v>1.1599999999999999</v>
      </c>
      <c r="L12932" t="str">
        <v>Sprain et al. 2015; Fowler 2020; Husson et al. 2011; Ogg 2012</v>
      </c>
      <c r="M12932" t="s">
        <v>2301</v>
      </c>
      <c r="O12932" s="35">
        <v>0.2</v>
      </c>
      <c r="P12932" t="s">
        <v>243</v>
      </c>
      <c r="S12932" s="35">
        <v>-24.17</v>
      </c>
      <c r="T12932">
        <v>0.05</v>
      </c>
      <c r="U12932" t="s">
        <v>2295</v>
      </c>
      <c r="V12932">
        <v>1</v>
      </c>
      <c r="W12932" t="s">
        <v>2536</v>
      </c>
      <c r="AB12932" t="s">
        <v>248</v>
      </c>
      <c r="AC12932" t="s">
        <v>2640</v>
      </c>
    </row>
    <row r="12933" spans="1:29" x14ac:dyDescent="0.3">
      <c r="A12933">
        <v>20197</v>
      </c>
      <c r="B12933" s="15" t="s">
        <v>1829</v>
      </c>
      <c r="C12933" t="str">
        <f>_xlfn.XLOOKUP($B12933, STANDARDS!$A:$A, STANDARDS!$B:$B,,0,2)</f>
        <v>Hell Creek Fm</v>
      </c>
      <c r="D12933" t="s">
        <v>1060</v>
      </c>
      <c r="E12933" t="s">
        <v>2128</v>
      </c>
      <c r="F12933">
        <v>47.535556</v>
      </c>
      <c r="G12933">
        <v>-107.08279400000001</v>
      </c>
      <c r="H12933" s="40">
        <v>3.0000000000000001E-5</v>
      </c>
      <c r="I12933" s="36" t="s">
        <v>592</v>
      </c>
      <c r="J12933" cm="1">
        <f t="array" ref="J12933:L12933">_xlfn.XLOOKUP($C12933, AGE!$A:$A,AGE!$B:$D,,0,2)</f>
        <v>67.12</v>
      </c>
      <c r="K12933">
        <v>1.1599999999999999</v>
      </c>
      <c r="L12933" t="str">
        <v>Sprain et al. 2015; Fowler 2020; Husson et al. 2011; Ogg 2012</v>
      </c>
      <c r="M12933" t="s">
        <v>2301</v>
      </c>
      <c r="O12933" s="35">
        <v>0.3</v>
      </c>
      <c r="P12933" t="s">
        <v>243</v>
      </c>
      <c r="S12933" s="35">
        <v>-24.19</v>
      </c>
      <c r="T12933">
        <v>0.05</v>
      </c>
      <c r="U12933" t="s">
        <v>2295</v>
      </c>
      <c r="V12933">
        <v>1</v>
      </c>
      <c r="W12933" t="s">
        <v>2536</v>
      </c>
      <c r="AB12933" t="s">
        <v>248</v>
      </c>
      <c r="AC12933" t="s">
        <v>2640</v>
      </c>
    </row>
    <row r="12934" spans="1:29" x14ac:dyDescent="0.3">
      <c r="A12934">
        <v>20198</v>
      </c>
      <c r="B12934" s="15" t="s">
        <v>1829</v>
      </c>
      <c r="C12934" t="str">
        <f>_xlfn.XLOOKUP($B12934, STANDARDS!$A:$A, STANDARDS!$B:$B,,0,2)</f>
        <v>Hell Creek Fm</v>
      </c>
      <c r="D12934" t="s">
        <v>1060</v>
      </c>
      <c r="E12934" t="s">
        <v>2128</v>
      </c>
      <c r="F12934">
        <v>47.535556</v>
      </c>
      <c r="G12934">
        <v>-107.082795</v>
      </c>
      <c r="H12934" s="40">
        <v>3.0000000000000001E-5</v>
      </c>
      <c r="I12934" s="36" t="s">
        <v>592</v>
      </c>
      <c r="J12934" cm="1">
        <f t="array" ref="J12934:L12934">_xlfn.XLOOKUP($C12934, AGE!$A:$A,AGE!$B:$D,,0,2)</f>
        <v>67.12</v>
      </c>
      <c r="K12934">
        <v>1.1599999999999999</v>
      </c>
      <c r="L12934" t="str">
        <v>Sprain et al. 2015; Fowler 2020; Husson et al. 2011; Ogg 2012</v>
      </c>
      <c r="M12934" t="s">
        <v>2301</v>
      </c>
      <c r="O12934" s="35">
        <v>0.3</v>
      </c>
      <c r="P12934" t="s">
        <v>243</v>
      </c>
      <c r="S12934" s="35">
        <v>-24.09</v>
      </c>
      <c r="T12934">
        <v>0.05</v>
      </c>
      <c r="U12934" t="s">
        <v>2295</v>
      </c>
      <c r="V12934">
        <v>1</v>
      </c>
      <c r="W12934" t="s">
        <v>2536</v>
      </c>
      <c r="AB12934" t="s">
        <v>248</v>
      </c>
      <c r="AC12934" t="s">
        <v>2640</v>
      </c>
    </row>
    <row r="12935" spans="1:29" x14ac:dyDescent="0.3">
      <c r="A12935">
        <v>20199</v>
      </c>
      <c r="B12935" s="15" t="s">
        <v>1829</v>
      </c>
      <c r="C12935" t="str">
        <f>_xlfn.XLOOKUP($B12935, STANDARDS!$A:$A, STANDARDS!$B:$B,,0,2)</f>
        <v>Hell Creek Fm</v>
      </c>
      <c r="D12935" t="s">
        <v>1060</v>
      </c>
      <c r="E12935" t="s">
        <v>2128</v>
      </c>
      <c r="F12935">
        <v>47.535556</v>
      </c>
      <c r="G12935">
        <v>-107.082796</v>
      </c>
      <c r="H12935" s="40">
        <v>3.0000000000000001E-5</v>
      </c>
      <c r="I12935" s="36" t="s">
        <v>592</v>
      </c>
      <c r="J12935" cm="1">
        <f t="array" ref="J12935:L12935">_xlfn.XLOOKUP($C12935, AGE!$A:$A,AGE!$B:$D,,0,2)</f>
        <v>67.12</v>
      </c>
      <c r="K12935">
        <v>1.1599999999999999</v>
      </c>
      <c r="L12935" t="str">
        <v>Sprain et al. 2015; Fowler 2020; Husson et al. 2011; Ogg 2012</v>
      </c>
      <c r="M12935" t="s">
        <v>2301</v>
      </c>
      <c r="O12935" s="35">
        <v>1.3</v>
      </c>
      <c r="P12935" t="s">
        <v>243</v>
      </c>
      <c r="S12935" s="35">
        <v>-24.76</v>
      </c>
      <c r="T12935">
        <v>0.05</v>
      </c>
      <c r="U12935" t="s">
        <v>2295</v>
      </c>
      <c r="V12935">
        <v>1</v>
      </c>
      <c r="W12935" t="s">
        <v>2536</v>
      </c>
      <c r="AB12935" t="s">
        <v>248</v>
      </c>
      <c r="AC12935" t="s">
        <v>2640</v>
      </c>
    </row>
    <row r="12936" spans="1:29" x14ac:dyDescent="0.3">
      <c r="A12936">
        <v>20200</v>
      </c>
      <c r="B12936" s="15" t="s">
        <v>1829</v>
      </c>
      <c r="C12936" t="str">
        <f>_xlfn.XLOOKUP($B12936, STANDARDS!$A:$A, STANDARDS!$B:$B,,0,2)</f>
        <v>Hell Creek Fm</v>
      </c>
      <c r="D12936" t="s">
        <v>1060</v>
      </c>
      <c r="E12936" t="s">
        <v>2128</v>
      </c>
      <c r="F12936">
        <v>47.535556</v>
      </c>
      <c r="G12936">
        <v>-107.082797</v>
      </c>
      <c r="H12936" s="40">
        <v>3.0000000000000001E-5</v>
      </c>
      <c r="I12936" s="36" t="s">
        <v>592</v>
      </c>
      <c r="J12936" cm="1">
        <f t="array" ref="J12936:L12936">_xlfn.XLOOKUP($C12936, AGE!$A:$A,AGE!$B:$D,,0,2)</f>
        <v>67.12</v>
      </c>
      <c r="K12936">
        <v>1.1599999999999999</v>
      </c>
      <c r="L12936" t="str">
        <v>Sprain et al. 2015; Fowler 2020; Husson et al. 2011; Ogg 2012</v>
      </c>
      <c r="M12936" t="s">
        <v>2301</v>
      </c>
      <c r="O12936" s="35">
        <v>0.9</v>
      </c>
      <c r="P12936" t="s">
        <v>243</v>
      </c>
      <c r="S12936" s="35">
        <v>-25</v>
      </c>
      <c r="T12936">
        <v>0.05</v>
      </c>
      <c r="U12936" t="s">
        <v>2295</v>
      </c>
      <c r="V12936">
        <v>1</v>
      </c>
      <c r="W12936" t="s">
        <v>2536</v>
      </c>
      <c r="AB12936" t="s">
        <v>248</v>
      </c>
      <c r="AC12936" t="s">
        <v>2640</v>
      </c>
    </row>
    <row r="12937" spans="1:29" x14ac:dyDescent="0.3">
      <c r="A12937">
        <v>20201</v>
      </c>
      <c r="B12937" s="15" t="s">
        <v>1829</v>
      </c>
      <c r="C12937" t="str">
        <f>_xlfn.XLOOKUP($B12937, STANDARDS!$A:$A, STANDARDS!$B:$B,,0,2)</f>
        <v>Hell Creek Fm</v>
      </c>
      <c r="D12937" t="s">
        <v>1060</v>
      </c>
      <c r="E12937" t="s">
        <v>2128</v>
      </c>
      <c r="F12937">
        <v>47.535556</v>
      </c>
      <c r="G12937">
        <v>-107.082798</v>
      </c>
      <c r="H12937" s="40">
        <v>3.0000000000000001E-5</v>
      </c>
      <c r="I12937" s="36" t="s">
        <v>592</v>
      </c>
      <c r="J12937" cm="1">
        <f t="array" ref="J12937:L12937">_xlfn.XLOOKUP($C12937, AGE!$A:$A,AGE!$B:$D,,0,2)</f>
        <v>67.12</v>
      </c>
      <c r="K12937">
        <v>1.1599999999999999</v>
      </c>
      <c r="L12937" t="str">
        <v>Sprain et al. 2015; Fowler 2020; Husson et al. 2011; Ogg 2012</v>
      </c>
      <c r="M12937" t="s">
        <v>2301</v>
      </c>
      <c r="O12937" s="35">
        <v>0.5</v>
      </c>
      <c r="P12937" t="s">
        <v>243</v>
      </c>
      <c r="S12937" s="35">
        <v>-24.67</v>
      </c>
      <c r="T12937">
        <v>0.05</v>
      </c>
      <c r="U12937" t="s">
        <v>2295</v>
      </c>
      <c r="V12937">
        <v>1</v>
      </c>
      <c r="W12937" t="s">
        <v>2536</v>
      </c>
      <c r="AB12937" t="s">
        <v>248</v>
      </c>
      <c r="AC12937" t="s">
        <v>2640</v>
      </c>
    </row>
    <row r="12938" spans="1:29" x14ac:dyDescent="0.3">
      <c r="A12938">
        <v>20202</v>
      </c>
      <c r="B12938" s="15" t="s">
        <v>1829</v>
      </c>
      <c r="C12938" t="str">
        <f>_xlfn.XLOOKUP($B12938, STANDARDS!$A:$A, STANDARDS!$B:$B,,0,2)</f>
        <v>Hell Creek Fm</v>
      </c>
      <c r="D12938" t="s">
        <v>1060</v>
      </c>
      <c r="E12938" t="s">
        <v>2128</v>
      </c>
      <c r="F12938">
        <v>47.535556</v>
      </c>
      <c r="G12938">
        <v>-107.08279899999999</v>
      </c>
      <c r="H12938" s="40">
        <v>3.0000000000000001E-5</v>
      </c>
      <c r="I12938" s="36" t="s">
        <v>592</v>
      </c>
      <c r="J12938" cm="1">
        <f t="array" ref="J12938:L12938">_xlfn.XLOOKUP($C12938, AGE!$A:$A,AGE!$B:$D,,0,2)</f>
        <v>67.12</v>
      </c>
      <c r="K12938">
        <v>1.1599999999999999</v>
      </c>
      <c r="L12938" t="str">
        <v>Sprain et al. 2015; Fowler 2020; Husson et al. 2011; Ogg 2012</v>
      </c>
      <c r="M12938" t="s">
        <v>2301</v>
      </c>
      <c r="O12938" s="35">
        <v>0.4</v>
      </c>
      <c r="P12938" t="s">
        <v>243</v>
      </c>
      <c r="S12938" s="35">
        <v>-24.77</v>
      </c>
      <c r="T12938">
        <v>0.05</v>
      </c>
      <c r="U12938" t="s">
        <v>2295</v>
      </c>
      <c r="V12938">
        <v>1</v>
      </c>
      <c r="W12938" t="s">
        <v>2536</v>
      </c>
      <c r="AB12938" t="s">
        <v>248</v>
      </c>
      <c r="AC12938" t="s">
        <v>2640</v>
      </c>
    </row>
    <row r="12939" spans="1:29" x14ac:dyDescent="0.3">
      <c r="A12939">
        <v>20203</v>
      </c>
      <c r="B12939" s="15" t="s">
        <v>1829</v>
      </c>
      <c r="C12939" t="str">
        <f>_xlfn.XLOOKUP($B12939, STANDARDS!$A:$A, STANDARDS!$B:$B,,0,2)</f>
        <v>Hell Creek Fm</v>
      </c>
      <c r="D12939" t="s">
        <v>1060</v>
      </c>
      <c r="E12939" t="s">
        <v>2128</v>
      </c>
      <c r="F12939">
        <v>47.535556</v>
      </c>
      <c r="G12939">
        <v>-107.08280000000001</v>
      </c>
      <c r="H12939" s="40">
        <v>3.0000000000000001E-5</v>
      </c>
      <c r="I12939" s="36" t="s">
        <v>592</v>
      </c>
      <c r="J12939" cm="1">
        <f t="array" ref="J12939:L12939">_xlfn.XLOOKUP($C12939, AGE!$A:$A,AGE!$B:$D,,0,2)</f>
        <v>67.12</v>
      </c>
      <c r="K12939">
        <v>1.1599999999999999</v>
      </c>
      <c r="L12939" t="str">
        <v>Sprain et al. 2015; Fowler 2020; Husson et al. 2011; Ogg 2012</v>
      </c>
      <c r="M12939" t="s">
        <v>2301</v>
      </c>
      <c r="O12939" s="35">
        <v>0.6</v>
      </c>
      <c r="P12939" t="s">
        <v>243</v>
      </c>
      <c r="S12939" s="35">
        <v>-24.91</v>
      </c>
      <c r="T12939">
        <v>0.05</v>
      </c>
      <c r="U12939" t="s">
        <v>2295</v>
      </c>
      <c r="V12939">
        <v>1</v>
      </c>
      <c r="W12939" t="s">
        <v>2536</v>
      </c>
      <c r="AB12939" t="s">
        <v>248</v>
      </c>
      <c r="AC12939" t="s">
        <v>2640</v>
      </c>
    </row>
    <row r="12940" spans="1:29" x14ac:dyDescent="0.3">
      <c r="A12940">
        <v>20204</v>
      </c>
      <c r="B12940" s="15" t="s">
        <v>1829</v>
      </c>
      <c r="C12940" t="str">
        <f>_xlfn.XLOOKUP($B12940, STANDARDS!$A:$A, STANDARDS!$B:$B,,0,2)</f>
        <v>Hell Creek Fm</v>
      </c>
      <c r="D12940" t="s">
        <v>1060</v>
      </c>
      <c r="E12940" t="s">
        <v>2128</v>
      </c>
      <c r="F12940">
        <v>47.535556</v>
      </c>
      <c r="G12940">
        <v>-107.082801</v>
      </c>
      <c r="H12940" s="40">
        <v>3.0000000000000001E-5</v>
      </c>
      <c r="I12940" s="36" t="s">
        <v>592</v>
      </c>
      <c r="J12940" cm="1">
        <f t="array" ref="J12940:L12940">_xlfn.XLOOKUP($C12940, AGE!$A:$A,AGE!$B:$D,,0,2)</f>
        <v>67.12</v>
      </c>
      <c r="K12940">
        <v>1.1599999999999999</v>
      </c>
      <c r="L12940" t="str">
        <v>Sprain et al. 2015; Fowler 2020; Husson et al. 2011; Ogg 2012</v>
      </c>
      <c r="M12940" t="s">
        <v>2301</v>
      </c>
      <c r="O12940" s="35">
        <v>1.1000000000000001</v>
      </c>
      <c r="P12940" t="s">
        <v>243</v>
      </c>
      <c r="S12940" s="35">
        <v>-24.86</v>
      </c>
      <c r="T12940">
        <v>0.05</v>
      </c>
      <c r="U12940" t="s">
        <v>2295</v>
      </c>
      <c r="V12940">
        <v>1</v>
      </c>
      <c r="W12940" t="s">
        <v>2536</v>
      </c>
      <c r="AB12940" t="s">
        <v>248</v>
      </c>
      <c r="AC12940" t="s">
        <v>2640</v>
      </c>
    </row>
    <row r="12941" spans="1:29" x14ac:dyDescent="0.3">
      <c r="A12941">
        <v>20205</v>
      </c>
      <c r="B12941" s="15" t="s">
        <v>1829</v>
      </c>
      <c r="C12941" t="str">
        <f>_xlfn.XLOOKUP($B12941, STANDARDS!$A:$A, STANDARDS!$B:$B,,0,2)</f>
        <v>Hell Creek Fm</v>
      </c>
      <c r="D12941" t="s">
        <v>1060</v>
      </c>
      <c r="E12941" t="s">
        <v>2128</v>
      </c>
      <c r="F12941">
        <v>47.535556</v>
      </c>
      <c r="G12941">
        <v>-107.082802</v>
      </c>
      <c r="H12941" s="40">
        <v>3.0000000000000001E-5</v>
      </c>
      <c r="I12941" s="36" t="s">
        <v>592</v>
      </c>
      <c r="J12941" cm="1">
        <f t="array" ref="J12941:L12941">_xlfn.XLOOKUP($C12941, AGE!$A:$A,AGE!$B:$D,,0,2)</f>
        <v>67.12</v>
      </c>
      <c r="K12941">
        <v>1.1599999999999999</v>
      </c>
      <c r="L12941" t="str">
        <v>Sprain et al. 2015; Fowler 2020; Husson et al. 2011; Ogg 2012</v>
      </c>
      <c r="M12941" t="s">
        <v>2301</v>
      </c>
      <c r="O12941" s="35">
        <v>0.8</v>
      </c>
      <c r="P12941" t="s">
        <v>243</v>
      </c>
      <c r="S12941" s="35">
        <v>-25.28</v>
      </c>
      <c r="T12941">
        <v>0.05</v>
      </c>
      <c r="U12941" t="s">
        <v>2295</v>
      </c>
      <c r="V12941">
        <v>1</v>
      </c>
      <c r="W12941" t="s">
        <v>2536</v>
      </c>
      <c r="AB12941" t="s">
        <v>248</v>
      </c>
      <c r="AC12941" t="s">
        <v>2640</v>
      </c>
    </row>
    <row r="12942" spans="1:29" x14ac:dyDescent="0.3">
      <c r="A12942">
        <v>20206</v>
      </c>
      <c r="B12942" s="15" t="s">
        <v>1829</v>
      </c>
      <c r="C12942" t="str">
        <f>_xlfn.XLOOKUP($B12942, STANDARDS!$A:$A, STANDARDS!$B:$B,,0,2)</f>
        <v>Hell Creek Fm</v>
      </c>
      <c r="D12942" t="s">
        <v>1060</v>
      </c>
      <c r="E12942" t="s">
        <v>2128</v>
      </c>
      <c r="F12942">
        <v>47.535556</v>
      </c>
      <c r="G12942">
        <v>-107.082803</v>
      </c>
      <c r="H12942" s="40">
        <v>3.0000000000000001E-5</v>
      </c>
      <c r="I12942" s="36" t="s">
        <v>592</v>
      </c>
      <c r="J12942" cm="1">
        <f t="array" ref="J12942:L12942">_xlfn.XLOOKUP($C12942, AGE!$A:$A,AGE!$B:$D,,0,2)</f>
        <v>67.12</v>
      </c>
      <c r="K12942">
        <v>1.1599999999999999</v>
      </c>
      <c r="L12942" t="str">
        <v>Sprain et al. 2015; Fowler 2020; Husson et al. 2011; Ogg 2012</v>
      </c>
      <c r="M12942" t="s">
        <v>2301</v>
      </c>
      <c r="O12942" s="35">
        <v>1</v>
      </c>
      <c r="P12942" t="s">
        <v>243</v>
      </c>
      <c r="S12942" s="35">
        <v>-24.86</v>
      </c>
      <c r="T12942">
        <v>0.05</v>
      </c>
      <c r="U12942" t="s">
        <v>2295</v>
      </c>
      <c r="V12942">
        <v>1</v>
      </c>
      <c r="W12942" t="s">
        <v>2536</v>
      </c>
      <c r="AB12942" t="s">
        <v>248</v>
      </c>
      <c r="AC12942" t="s">
        <v>2640</v>
      </c>
    </row>
    <row r="12943" spans="1:29" x14ac:dyDescent="0.3">
      <c r="A12943">
        <v>20207</v>
      </c>
      <c r="B12943" s="15" t="s">
        <v>1829</v>
      </c>
      <c r="C12943" t="str">
        <f>_xlfn.XLOOKUP($B12943, STANDARDS!$A:$A, STANDARDS!$B:$B,,0,2)</f>
        <v>Hell Creek Fm</v>
      </c>
      <c r="D12943" t="s">
        <v>1060</v>
      </c>
      <c r="E12943" t="s">
        <v>2128</v>
      </c>
      <c r="F12943">
        <v>47.535556</v>
      </c>
      <c r="G12943">
        <v>-107.082804</v>
      </c>
      <c r="H12943" s="40">
        <v>3.0000000000000001E-5</v>
      </c>
      <c r="I12943" s="36" t="s">
        <v>592</v>
      </c>
      <c r="J12943" cm="1">
        <f t="array" ref="J12943:L12943">_xlfn.XLOOKUP($C12943, AGE!$A:$A,AGE!$B:$D,,0,2)</f>
        <v>67.12</v>
      </c>
      <c r="K12943">
        <v>1.1599999999999999</v>
      </c>
      <c r="L12943" t="str">
        <v>Sprain et al. 2015; Fowler 2020; Husson et al. 2011; Ogg 2012</v>
      </c>
      <c r="M12943" t="s">
        <v>2301</v>
      </c>
      <c r="O12943" s="35">
        <v>0.3</v>
      </c>
      <c r="P12943" t="s">
        <v>243</v>
      </c>
      <c r="S12943" s="35">
        <v>-24.65</v>
      </c>
      <c r="T12943">
        <v>0.05</v>
      </c>
      <c r="U12943" t="s">
        <v>2295</v>
      </c>
      <c r="V12943">
        <v>1</v>
      </c>
      <c r="W12943" t="s">
        <v>2536</v>
      </c>
      <c r="AB12943" t="s">
        <v>248</v>
      </c>
      <c r="AC12943" t="s">
        <v>2640</v>
      </c>
    </row>
    <row r="12944" spans="1:29" x14ac:dyDescent="0.3">
      <c r="A12944">
        <v>20208</v>
      </c>
      <c r="B12944" s="15" t="s">
        <v>1829</v>
      </c>
      <c r="C12944" t="str">
        <f>_xlfn.XLOOKUP($B12944, STANDARDS!$A:$A, STANDARDS!$B:$B,,0,2)</f>
        <v>Hell Creek Fm</v>
      </c>
      <c r="D12944" t="s">
        <v>1060</v>
      </c>
      <c r="E12944" t="s">
        <v>2128</v>
      </c>
      <c r="F12944">
        <v>47.535556</v>
      </c>
      <c r="G12944">
        <v>-107.08280499999999</v>
      </c>
      <c r="H12944" s="40">
        <v>3.0000000000000001E-5</v>
      </c>
      <c r="I12944" s="36" t="s">
        <v>592</v>
      </c>
      <c r="J12944" cm="1">
        <f t="array" ref="J12944:L12944">_xlfn.XLOOKUP($C12944, AGE!$A:$A,AGE!$B:$D,,0,2)</f>
        <v>67.12</v>
      </c>
      <c r="K12944">
        <v>1.1599999999999999</v>
      </c>
      <c r="L12944" t="str">
        <v>Sprain et al. 2015; Fowler 2020; Husson et al. 2011; Ogg 2012</v>
      </c>
      <c r="M12944" t="s">
        <v>2301</v>
      </c>
      <c r="O12944" s="35">
        <v>1.4</v>
      </c>
      <c r="P12944" t="s">
        <v>243</v>
      </c>
      <c r="S12944" s="35">
        <v>-25.28</v>
      </c>
      <c r="T12944">
        <v>0.05</v>
      </c>
      <c r="U12944" t="s">
        <v>2295</v>
      </c>
      <c r="V12944">
        <v>1</v>
      </c>
      <c r="W12944" t="s">
        <v>2536</v>
      </c>
      <c r="AB12944" t="s">
        <v>248</v>
      </c>
      <c r="AC12944" t="s">
        <v>2640</v>
      </c>
    </row>
    <row r="12945" spans="1:29" x14ac:dyDescent="0.3">
      <c r="A12945">
        <v>20209</v>
      </c>
      <c r="B12945" s="15" t="s">
        <v>1829</v>
      </c>
      <c r="C12945" t="str">
        <f>_xlfn.XLOOKUP($B12945, STANDARDS!$A:$A, STANDARDS!$B:$B,,0,2)</f>
        <v>Hell Creek Fm</v>
      </c>
      <c r="D12945" t="s">
        <v>1060</v>
      </c>
      <c r="E12945" t="s">
        <v>2128</v>
      </c>
      <c r="F12945">
        <v>47.535556</v>
      </c>
      <c r="G12945">
        <v>-107.08280600000001</v>
      </c>
      <c r="H12945" s="40">
        <v>3.0000000000000001E-5</v>
      </c>
      <c r="I12945" s="36" t="s">
        <v>592</v>
      </c>
      <c r="J12945" cm="1">
        <f t="array" ref="J12945:L12945">_xlfn.XLOOKUP($C12945, AGE!$A:$A,AGE!$B:$D,,0,2)</f>
        <v>67.12</v>
      </c>
      <c r="K12945">
        <v>1.1599999999999999</v>
      </c>
      <c r="L12945" t="str">
        <v>Sprain et al. 2015; Fowler 2020; Husson et al. 2011; Ogg 2012</v>
      </c>
      <c r="M12945" t="s">
        <v>2301</v>
      </c>
      <c r="O12945" s="35">
        <v>0.7</v>
      </c>
      <c r="P12945" t="s">
        <v>243</v>
      </c>
      <c r="S12945" s="35">
        <v>-24.96</v>
      </c>
      <c r="T12945">
        <v>0.05</v>
      </c>
      <c r="U12945" t="s">
        <v>2295</v>
      </c>
      <c r="V12945">
        <v>1</v>
      </c>
      <c r="W12945" t="s">
        <v>2536</v>
      </c>
      <c r="AB12945" t="s">
        <v>248</v>
      </c>
      <c r="AC12945" t="s">
        <v>2640</v>
      </c>
    </row>
    <row r="12946" spans="1:29" x14ac:dyDescent="0.3">
      <c r="A12946">
        <v>20210</v>
      </c>
      <c r="B12946" s="15" t="s">
        <v>1829</v>
      </c>
      <c r="C12946" t="str">
        <f>_xlfn.XLOOKUP($B12946, STANDARDS!$A:$A, STANDARDS!$B:$B,,0,2)</f>
        <v>Hell Creek Fm</v>
      </c>
      <c r="D12946" t="s">
        <v>1060</v>
      </c>
      <c r="E12946" t="s">
        <v>2128</v>
      </c>
      <c r="F12946">
        <v>47.535556</v>
      </c>
      <c r="G12946">
        <v>-107.082807</v>
      </c>
      <c r="H12946" s="40">
        <v>3.0000000000000001E-5</v>
      </c>
      <c r="I12946" s="36" t="s">
        <v>592</v>
      </c>
      <c r="J12946" cm="1">
        <f t="array" ref="J12946:L12946">_xlfn.XLOOKUP($C12946, AGE!$A:$A,AGE!$B:$D,,0,2)</f>
        <v>67.12</v>
      </c>
      <c r="K12946">
        <v>1.1599999999999999</v>
      </c>
      <c r="L12946" t="str">
        <v>Sprain et al. 2015; Fowler 2020; Husson et al. 2011; Ogg 2012</v>
      </c>
      <c r="M12946" t="s">
        <v>2301</v>
      </c>
      <c r="O12946" s="35">
        <v>1.6</v>
      </c>
      <c r="P12946" t="s">
        <v>243</v>
      </c>
      <c r="S12946" s="35">
        <v>-24.62</v>
      </c>
      <c r="T12946">
        <v>0.05</v>
      </c>
      <c r="U12946" t="s">
        <v>2295</v>
      </c>
      <c r="V12946">
        <v>1</v>
      </c>
      <c r="W12946" t="s">
        <v>2536</v>
      </c>
      <c r="AB12946" t="s">
        <v>248</v>
      </c>
      <c r="AC12946" t="s">
        <v>2640</v>
      </c>
    </row>
    <row r="12947" spans="1:29" x14ac:dyDescent="0.3">
      <c r="A12947">
        <v>20211</v>
      </c>
      <c r="B12947" s="15" t="s">
        <v>1829</v>
      </c>
      <c r="C12947" t="str">
        <f>_xlfn.XLOOKUP($B12947, STANDARDS!$A:$A, STANDARDS!$B:$B,,0,2)</f>
        <v>Hell Creek Fm</v>
      </c>
      <c r="D12947" t="s">
        <v>1060</v>
      </c>
      <c r="E12947" t="s">
        <v>2128</v>
      </c>
      <c r="F12947">
        <v>47.535556</v>
      </c>
      <c r="G12947">
        <v>-107.082808</v>
      </c>
      <c r="H12947" s="40">
        <v>3.0000000000000001E-5</v>
      </c>
      <c r="I12947" s="36" t="s">
        <v>592</v>
      </c>
      <c r="J12947" cm="1">
        <f t="array" ref="J12947:L12947">_xlfn.XLOOKUP($C12947, AGE!$A:$A,AGE!$B:$D,,0,2)</f>
        <v>67.12</v>
      </c>
      <c r="K12947">
        <v>1.1599999999999999</v>
      </c>
      <c r="L12947" t="str">
        <v>Sprain et al. 2015; Fowler 2020; Husson et al. 2011; Ogg 2012</v>
      </c>
      <c r="M12947" t="s">
        <v>2301</v>
      </c>
      <c r="O12947" s="35">
        <v>1.4</v>
      </c>
      <c r="P12947" t="s">
        <v>243</v>
      </c>
      <c r="S12947" s="35">
        <v>-24.78</v>
      </c>
      <c r="T12947">
        <v>0.05</v>
      </c>
      <c r="U12947" t="s">
        <v>2295</v>
      </c>
      <c r="V12947">
        <v>1</v>
      </c>
      <c r="W12947" t="s">
        <v>2536</v>
      </c>
      <c r="AB12947" t="s">
        <v>248</v>
      </c>
      <c r="AC12947" t="s">
        <v>2640</v>
      </c>
    </row>
    <row r="12948" spans="1:29" x14ac:dyDescent="0.3">
      <c r="A12948">
        <v>20212</v>
      </c>
      <c r="B12948" s="15" t="s">
        <v>1829</v>
      </c>
      <c r="C12948" t="str">
        <f>_xlfn.XLOOKUP($B12948, STANDARDS!$A:$A, STANDARDS!$B:$B,,0,2)</f>
        <v>Hell Creek Fm</v>
      </c>
      <c r="D12948" t="s">
        <v>1060</v>
      </c>
      <c r="E12948" t="s">
        <v>2128</v>
      </c>
      <c r="F12948">
        <v>47.535556</v>
      </c>
      <c r="G12948">
        <v>-107.082809</v>
      </c>
      <c r="H12948" s="40">
        <v>3.0000000000000001E-5</v>
      </c>
      <c r="I12948" s="36" t="s">
        <v>592</v>
      </c>
      <c r="J12948" cm="1">
        <f t="array" ref="J12948:L12948">_xlfn.XLOOKUP($C12948, AGE!$A:$A,AGE!$B:$D,,0,2)</f>
        <v>67.12</v>
      </c>
      <c r="K12948">
        <v>1.1599999999999999</v>
      </c>
      <c r="L12948" t="str">
        <v>Sprain et al. 2015; Fowler 2020; Husson et al. 2011; Ogg 2012</v>
      </c>
      <c r="M12948" t="s">
        <v>2301</v>
      </c>
      <c r="O12948" s="35">
        <v>1.3</v>
      </c>
      <c r="P12948" t="s">
        <v>243</v>
      </c>
      <c r="S12948" s="35">
        <v>-24.48</v>
      </c>
      <c r="T12948">
        <v>0.05</v>
      </c>
      <c r="U12948" t="s">
        <v>2295</v>
      </c>
      <c r="V12948">
        <v>1</v>
      </c>
      <c r="W12948" t="s">
        <v>2536</v>
      </c>
      <c r="AB12948" t="s">
        <v>248</v>
      </c>
      <c r="AC12948" t="s">
        <v>2640</v>
      </c>
    </row>
    <row r="12949" spans="1:29" x14ac:dyDescent="0.3">
      <c r="A12949">
        <v>20213</v>
      </c>
      <c r="B12949" s="15" t="s">
        <v>1829</v>
      </c>
      <c r="C12949" t="str">
        <f>_xlfn.XLOOKUP($B12949, STANDARDS!$A:$A, STANDARDS!$B:$B,,0,2)</f>
        <v>Hell Creek Fm</v>
      </c>
      <c r="D12949" t="s">
        <v>1060</v>
      </c>
      <c r="E12949" t="s">
        <v>2128</v>
      </c>
      <c r="F12949">
        <v>47.535556</v>
      </c>
      <c r="G12949">
        <v>-107.08280999999999</v>
      </c>
      <c r="H12949" s="40">
        <v>3.0000000000000001E-5</v>
      </c>
      <c r="I12949" s="36" t="s">
        <v>592</v>
      </c>
      <c r="J12949" cm="1">
        <f t="array" ref="J12949:L12949">_xlfn.XLOOKUP($C12949, AGE!$A:$A,AGE!$B:$D,,0,2)</f>
        <v>67.12</v>
      </c>
      <c r="K12949">
        <v>1.1599999999999999</v>
      </c>
      <c r="L12949" t="str">
        <v>Sprain et al. 2015; Fowler 2020; Husson et al. 2011; Ogg 2012</v>
      </c>
      <c r="M12949" t="s">
        <v>2301</v>
      </c>
      <c r="O12949" s="35">
        <v>0.5</v>
      </c>
      <c r="P12949" t="s">
        <v>243</v>
      </c>
      <c r="S12949" s="35">
        <v>-24.25</v>
      </c>
      <c r="T12949">
        <v>0.05</v>
      </c>
      <c r="U12949" t="s">
        <v>2295</v>
      </c>
      <c r="V12949">
        <v>1</v>
      </c>
      <c r="W12949" t="s">
        <v>2536</v>
      </c>
      <c r="AB12949" t="s">
        <v>248</v>
      </c>
      <c r="AC12949" t="s">
        <v>2640</v>
      </c>
    </row>
    <row r="12950" spans="1:29" x14ac:dyDescent="0.3">
      <c r="A12950">
        <v>20214</v>
      </c>
      <c r="B12950" s="15" t="s">
        <v>1830</v>
      </c>
      <c r="C12950" t="str">
        <f>_xlfn.XLOOKUP($B12950, STANDARDS!$A:$A, STANDARDS!$B:$B,,0,2)</f>
        <v>Hell Creek Fm</v>
      </c>
      <c r="D12950" t="s">
        <v>1060</v>
      </c>
      <c r="E12950" t="s">
        <v>2128</v>
      </c>
      <c r="F12950">
        <v>47.529055999999997</v>
      </c>
      <c r="G12950">
        <v>-107.01388900000001</v>
      </c>
      <c r="H12950" s="40">
        <v>3.0000000000000001E-5</v>
      </c>
      <c r="I12950" s="36" t="s">
        <v>592</v>
      </c>
      <c r="J12950" cm="1">
        <f t="array" ref="J12950:L12950">_xlfn.XLOOKUP($C12950, AGE!$A:$A,AGE!$B:$D,,0,2)</f>
        <v>67.12</v>
      </c>
      <c r="K12950">
        <v>1.1599999999999999</v>
      </c>
      <c r="L12950" t="str">
        <v>Sprain et al. 2015; Fowler 2020; Husson et al. 2011; Ogg 2012</v>
      </c>
      <c r="M12950" t="s">
        <v>2302</v>
      </c>
      <c r="O12950" s="35">
        <v>0.3</v>
      </c>
      <c r="P12950" t="s">
        <v>243</v>
      </c>
      <c r="S12950" s="35">
        <v>-23.63</v>
      </c>
      <c r="T12950">
        <v>0.05</v>
      </c>
      <c r="U12950" t="s">
        <v>2295</v>
      </c>
      <c r="V12950">
        <v>1</v>
      </c>
      <c r="W12950" t="s">
        <v>2536</v>
      </c>
      <c r="AB12950" t="s">
        <v>248</v>
      </c>
      <c r="AC12950" t="s">
        <v>2640</v>
      </c>
    </row>
    <row r="12951" spans="1:29" x14ac:dyDescent="0.3">
      <c r="A12951">
        <v>20215</v>
      </c>
      <c r="B12951" s="15" t="s">
        <v>1830</v>
      </c>
      <c r="C12951" t="str">
        <f>_xlfn.XLOOKUP($B12951, STANDARDS!$A:$A, STANDARDS!$B:$B,,0,2)</f>
        <v>Hell Creek Fm</v>
      </c>
      <c r="D12951" t="s">
        <v>1060</v>
      </c>
      <c r="E12951" t="s">
        <v>2128</v>
      </c>
      <c r="F12951">
        <v>47.529055999999997</v>
      </c>
      <c r="G12951">
        <v>-107.01389</v>
      </c>
      <c r="H12951" s="40">
        <v>3.0000000000000001E-5</v>
      </c>
      <c r="I12951" s="36" t="s">
        <v>592</v>
      </c>
      <c r="J12951" cm="1">
        <f t="array" ref="J12951:L12951">_xlfn.XLOOKUP($C12951, AGE!$A:$A,AGE!$B:$D,,0,2)</f>
        <v>67.12</v>
      </c>
      <c r="K12951">
        <v>1.1599999999999999</v>
      </c>
      <c r="L12951" t="str">
        <v>Sprain et al. 2015; Fowler 2020; Husson et al. 2011; Ogg 2012</v>
      </c>
      <c r="M12951" t="s">
        <v>2302</v>
      </c>
      <c r="O12951" s="35">
        <v>0.3</v>
      </c>
      <c r="P12951" t="s">
        <v>243</v>
      </c>
      <c r="S12951" s="35">
        <v>-23.91</v>
      </c>
      <c r="T12951">
        <v>0.05</v>
      </c>
      <c r="U12951" t="s">
        <v>2295</v>
      </c>
      <c r="V12951">
        <v>1</v>
      </c>
      <c r="W12951" t="s">
        <v>2536</v>
      </c>
      <c r="AB12951" t="s">
        <v>248</v>
      </c>
      <c r="AC12951" t="s">
        <v>2640</v>
      </c>
    </row>
    <row r="12952" spans="1:29" x14ac:dyDescent="0.3">
      <c r="A12952">
        <v>20216</v>
      </c>
      <c r="B12952" s="15" t="s">
        <v>1830</v>
      </c>
      <c r="C12952" t="str">
        <f>_xlfn.XLOOKUP($B12952, STANDARDS!$A:$A, STANDARDS!$B:$B,,0,2)</f>
        <v>Hell Creek Fm</v>
      </c>
      <c r="D12952" t="s">
        <v>1060</v>
      </c>
      <c r="E12952" t="s">
        <v>2128</v>
      </c>
      <c r="F12952">
        <v>47.529055999999997</v>
      </c>
      <c r="G12952">
        <v>-107.013891</v>
      </c>
      <c r="H12952" s="40">
        <v>3.0000000000000001E-5</v>
      </c>
      <c r="I12952" s="36" t="s">
        <v>592</v>
      </c>
      <c r="J12952" cm="1">
        <f t="array" ref="J12952:L12952">_xlfn.XLOOKUP($C12952, AGE!$A:$A,AGE!$B:$D,,0,2)</f>
        <v>67.12</v>
      </c>
      <c r="K12952">
        <v>1.1599999999999999</v>
      </c>
      <c r="L12952" t="str">
        <v>Sprain et al. 2015; Fowler 2020; Husson et al. 2011; Ogg 2012</v>
      </c>
      <c r="M12952" t="s">
        <v>2302</v>
      </c>
      <c r="O12952" s="35">
        <v>0.4</v>
      </c>
      <c r="P12952" t="s">
        <v>243</v>
      </c>
      <c r="S12952" s="35">
        <v>-23.8</v>
      </c>
      <c r="T12952">
        <v>0.05</v>
      </c>
      <c r="U12952" t="s">
        <v>2295</v>
      </c>
      <c r="V12952">
        <v>1</v>
      </c>
      <c r="W12952" t="s">
        <v>2536</v>
      </c>
      <c r="AB12952" t="s">
        <v>248</v>
      </c>
      <c r="AC12952" t="s">
        <v>2640</v>
      </c>
    </row>
    <row r="12953" spans="1:29" x14ac:dyDescent="0.3">
      <c r="A12953">
        <v>20217</v>
      </c>
      <c r="B12953" s="15" t="s">
        <v>1830</v>
      </c>
      <c r="C12953" t="str">
        <f>_xlfn.XLOOKUP($B12953, STANDARDS!$A:$A, STANDARDS!$B:$B,,0,2)</f>
        <v>Hell Creek Fm</v>
      </c>
      <c r="D12953" t="s">
        <v>1060</v>
      </c>
      <c r="E12953" t="s">
        <v>2128</v>
      </c>
      <c r="F12953">
        <v>47.529055999999997</v>
      </c>
      <c r="G12953">
        <v>-107.013892</v>
      </c>
      <c r="H12953" s="40">
        <v>3.0000000000000001E-5</v>
      </c>
      <c r="I12953" s="36" t="s">
        <v>592</v>
      </c>
      <c r="J12953" cm="1">
        <f t="array" ref="J12953:L12953">_xlfn.XLOOKUP($C12953, AGE!$A:$A,AGE!$B:$D,,0,2)</f>
        <v>67.12</v>
      </c>
      <c r="K12953">
        <v>1.1599999999999999</v>
      </c>
      <c r="L12953" t="str">
        <v>Sprain et al. 2015; Fowler 2020; Husson et al. 2011; Ogg 2012</v>
      </c>
      <c r="M12953" t="s">
        <v>2302</v>
      </c>
      <c r="O12953" s="35">
        <v>0.5</v>
      </c>
      <c r="P12953" t="s">
        <v>243</v>
      </c>
      <c r="S12953" s="35">
        <v>-23.91</v>
      </c>
      <c r="T12953">
        <v>0.05</v>
      </c>
      <c r="U12953" t="s">
        <v>2295</v>
      </c>
      <c r="V12953">
        <v>1</v>
      </c>
      <c r="W12953" t="s">
        <v>2536</v>
      </c>
      <c r="AB12953" t="s">
        <v>248</v>
      </c>
      <c r="AC12953" t="s">
        <v>2640</v>
      </c>
    </row>
    <row r="12954" spans="1:29" x14ac:dyDescent="0.3">
      <c r="A12954">
        <v>20218</v>
      </c>
      <c r="B12954" s="15" t="s">
        <v>1830</v>
      </c>
      <c r="C12954" t="str">
        <f>_xlfn.XLOOKUP($B12954, STANDARDS!$A:$A, STANDARDS!$B:$B,,0,2)</f>
        <v>Hell Creek Fm</v>
      </c>
      <c r="D12954" t="s">
        <v>1060</v>
      </c>
      <c r="E12954" t="s">
        <v>2128</v>
      </c>
      <c r="F12954">
        <v>47.529055999999997</v>
      </c>
      <c r="G12954">
        <v>-107.013893</v>
      </c>
      <c r="H12954" s="40">
        <v>3.0000000000000001E-5</v>
      </c>
      <c r="I12954" s="36" t="s">
        <v>592</v>
      </c>
      <c r="J12954" cm="1">
        <f t="array" ref="J12954:L12954">_xlfn.XLOOKUP($C12954, AGE!$A:$A,AGE!$B:$D,,0,2)</f>
        <v>67.12</v>
      </c>
      <c r="K12954">
        <v>1.1599999999999999</v>
      </c>
      <c r="L12954" t="str">
        <v>Sprain et al. 2015; Fowler 2020; Husson et al. 2011; Ogg 2012</v>
      </c>
      <c r="M12954" t="s">
        <v>2302</v>
      </c>
      <c r="O12954" s="35">
        <v>0.6</v>
      </c>
      <c r="P12954" t="s">
        <v>243</v>
      </c>
      <c r="S12954" s="35">
        <v>-24.15</v>
      </c>
      <c r="T12954">
        <v>0.05</v>
      </c>
      <c r="U12954" t="s">
        <v>2295</v>
      </c>
      <c r="V12954">
        <v>1</v>
      </c>
      <c r="W12954" t="s">
        <v>2536</v>
      </c>
      <c r="AB12954" t="s">
        <v>248</v>
      </c>
      <c r="AC12954" t="s">
        <v>2640</v>
      </c>
    </row>
    <row r="12955" spans="1:29" x14ac:dyDescent="0.3">
      <c r="A12955">
        <v>20219</v>
      </c>
      <c r="B12955" s="15" t="s">
        <v>1830</v>
      </c>
      <c r="C12955" t="str">
        <f>_xlfn.XLOOKUP($B12955, STANDARDS!$A:$A, STANDARDS!$B:$B,,0,2)</f>
        <v>Hell Creek Fm</v>
      </c>
      <c r="D12955" t="s">
        <v>1060</v>
      </c>
      <c r="E12955" t="s">
        <v>2128</v>
      </c>
      <c r="F12955">
        <v>47.529055999999997</v>
      </c>
      <c r="G12955">
        <v>-107.01389399999999</v>
      </c>
      <c r="H12955" s="40">
        <v>3.0000000000000001E-5</v>
      </c>
      <c r="I12955" s="36" t="s">
        <v>592</v>
      </c>
      <c r="J12955" cm="1">
        <f t="array" ref="J12955:L12955">_xlfn.XLOOKUP($C12955, AGE!$A:$A,AGE!$B:$D,,0,2)</f>
        <v>67.12</v>
      </c>
      <c r="K12955">
        <v>1.1599999999999999</v>
      </c>
      <c r="L12955" t="str">
        <v>Sprain et al. 2015; Fowler 2020; Husson et al. 2011; Ogg 2012</v>
      </c>
      <c r="M12955" t="s">
        <v>2302</v>
      </c>
      <c r="O12955" s="35">
        <v>0.4</v>
      </c>
      <c r="P12955" t="s">
        <v>243</v>
      </c>
      <c r="S12955" s="35">
        <v>-23.78</v>
      </c>
      <c r="T12955">
        <v>0.05</v>
      </c>
      <c r="U12955" t="s">
        <v>2295</v>
      </c>
      <c r="V12955">
        <v>1</v>
      </c>
      <c r="W12955" t="s">
        <v>2536</v>
      </c>
      <c r="AB12955" t="s">
        <v>248</v>
      </c>
      <c r="AC12955" t="s">
        <v>2640</v>
      </c>
    </row>
    <row r="12956" spans="1:29" x14ac:dyDescent="0.3">
      <c r="A12956">
        <v>20220</v>
      </c>
      <c r="B12956" s="15" t="s">
        <v>1830</v>
      </c>
      <c r="C12956" t="str">
        <f>_xlfn.XLOOKUP($B12956, STANDARDS!$A:$A, STANDARDS!$B:$B,,0,2)</f>
        <v>Hell Creek Fm</v>
      </c>
      <c r="D12956" t="s">
        <v>1060</v>
      </c>
      <c r="E12956" t="s">
        <v>2128</v>
      </c>
      <c r="F12956">
        <v>47.529055999999997</v>
      </c>
      <c r="G12956">
        <v>-107.01389500000001</v>
      </c>
      <c r="H12956" s="40">
        <v>3.0000000000000001E-5</v>
      </c>
      <c r="I12956" s="36" t="s">
        <v>592</v>
      </c>
      <c r="J12956" cm="1">
        <f t="array" ref="J12956:L12956">_xlfn.XLOOKUP($C12956, AGE!$A:$A,AGE!$B:$D,,0,2)</f>
        <v>67.12</v>
      </c>
      <c r="K12956">
        <v>1.1599999999999999</v>
      </c>
      <c r="L12956" t="str">
        <v>Sprain et al. 2015; Fowler 2020; Husson et al. 2011; Ogg 2012</v>
      </c>
      <c r="M12956" t="s">
        <v>2302</v>
      </c>
      <c r="O12956" s="35">
        <v>0.3</v>
      </c>
      <c r="P12956" t="s">
        <v>243</v>
      </c>
      <c r="S12956" s="35">
        <v>-23.86</v>
      </c>
      <c r="T12956">
        <v>0.05</v>
      </c>
      <c r="U12956" t="s">
        <v>2295</v>
      </c>
      <c r="V12956">
        <v>1</v>
      </c>
      <c r="W12956" t="s">
        <v>2536</v>
      </c>
      <c r="AB12956" t="s">
        <v>248</v>
      </c>
      <c r="AC12956" t="s">
        <v>2640</v>
      </c>
    </row>
    <row r="12957" spans="1:29" x14ac:dyDescent="0.3">
      <c r="A12957">
        <v>20221</v>
      </c>
      <c r="B12957" s="15" t="s">
        <v>1830</v>
      </c>
      <c r="C12957" t="str">
        <f>_xlfn.XLOOKUP($B12957, STANDARDS!$A:$A, STANDARDS!$B:$B,,0,2)</f>
        <v>Hell Creek Fm</v>
      </c>
      <c r="D12957" t="s">
        <v>1060</v>
      </c>
      <c r="E12957" t="s">
        <v>2128</v>
      </c>
      <c r="F12957">
        <v>47.529055999999997</v>
      </c>
      <c r="G12957">
        <v>-107.013896</v>
      </c>
      <c r="H12957" s="40">
        <v>3.0000000000000001E-5</v>
      </c>
      <c r="I12957" s="36" t="s">
        <v>592</v>
      </c>
      <c r="J12957" cm="1">
        <f t="array" ref="J12957:L12957">_xlfn.XLOOKUP($C12957, AGE!$A:$A,AGE!$B:$D,,0,2)</f>
        <v>67.12</v>
      </c>
      <c r="K12957">
        <v>1.1599999999999999</v>
      </c>
      <c r="L12957" t="str">
        <v>Sprain et al. 2015; Fowler 2020; Husson et al. 2011; Ogg 2012</v>
      </c>
      <c r="M12957" t="s">
        <v>2302</v>
      </c>
      <c r="O12957" s="35">
        <v>0.4</v>
      </c>
      <c r="P12957" t="s">
        <v>243</v>
      </c>
      <c r="S12957" s="35">
        <v>-23.99</v>
      </c>
      <c r="T12957">
        <v>0.05</v>
      </c>
      <c r="U12957" t="s">
        <v>2295</v>
      </c>
      <c r="V12957">
        <v>1</v>
      </c>
      <c r="W12957" t="s">
        <v>2536</v>
      </c>
      <c r="AB12957" t="s">
        <v>248</v>
      </c>
      <c r="AC12957" t="s">
        <v>2640</v>
      </c>
    </row>
    <row r="12958" spans="1:29" x14ac:dyDescent="0.3">
      <c r="A12958">
        <v>20222</v>
      </c>
      <c r="B12958" s="15" t="s">
        <v>1830</v>
      </c>
      <c r="C12958" t="str">
        <f>_xlfn.XLOOKUP($B12958, STANDARDS!$A:$A, STANDARDS!$B:$B,,0,2)</f>
        <v>Hell Creek Fm</v>
      </c>
      <c r="D12958" t="s">
        <v>1060</v>
      </c>
      <c r="E12958" t="s">
        <v>2128</v>
      </c>
      <c r="F12958">
        <v>47.529055999999997</v>
      </c>
      <c r="G12958">
        <v>-107.013897</v>
      </c>
      <c r="H12958" s="40">
        <v>3.0000000000000001E-5</v>
      </c>
      <c r="I12958" s="36" t="s">
        <v>592</v>
      </c>
      <c r="J12958" cm="1">
        <f t="array" ref="J12958:L12958">_xlfn.XLOOKUP($C12958, AGE!$A:$A,AGE!$B:$D,,0,2)</f>
        <v>67.12</v>
      </c>
      <c r="K12958">
        <v>1.1599999999999999</v>
      </c>
      <c r="L12958" t="str">
        <v>Sprain et al. 2015; Fowler 2020; Husson et al. 2011; Ogg 2012</v>
      </c>
      <c r="M12958" t="s">
        <v>2302</v>
      </c>
      <c r="O12958" s="35">
        <v>0.4</v>
      </c>
      <c r="P12958" t="s">
        <v>243</v>
      </c>
      <c r="S12958" s="35">
        <v>-23.86</v>
      </c>
      <c r="T12958">
        <v>0.05</v>
      </c>
      <c r="U12958" t="s">
        <v>2295</v>
      </c>
      <c r="V12958">
        <v>1</v>
      </c>
      <c r="W12958" t="s">
        <v>2536</v>
      </c>
      <c r="AB12958" t="s">
        <v>248</v>
      </c>
      <c r="AC12958" t="s">
        <v>2640</v>
      </c>
    </row>
    <row r="12959" spans="1:29" x14ac:dyDescent="0.3">
      <c r="A12959">
        <v>20223</v>
      </c>
      <c r="B12959" s="15" t="s">
        <v>1830</v>
      </c>
      <c r="C12959" t="str">
        <f>_xlfn.XLOOKUP($B12959, STANDARDS!$A:$A, STANDARDS!$B:$B,,0,2)</f>
        <v>Hell Creek Fm</v>
      </c>
      <c r="D12959" t="s">
        <v>1060</v>
      </c>
      <c r="E12959" t="s">
        <v>2128</v>
      </c>
      <c r="F12959">
        <v>47.529055999999997</v>
      </c>
      <c r="G12959">
        <v>-107.013898</v>
      </c>
      <c r="H12959" s="40">
        <v>3.0000000000000001E-5</v>
      </c>
      <c r="I12959" s="36" t="s">
        <v>592</v>
      </c>
      <c r="J12959" cm="1">
        <f t="array" ref="J12959:L12959">_xlfn.XLOOKUP($C12959, AGE!$A:$A,AGE!$B:$D,,0,2)</f>
        <v>67.12</v>
      </c>
      <c r="K12959">
        <v>1.1599999999999999</v>
      </c>
      <c r="L12959" t="str">
        <v>Sprain et al. 2015; Fowler 2020; Husson et al. 2011; Ogg 2012</v>
      </c>
      <c r="M12959" t="s">
        <v>2302</v>
      </c>
      <c r="O12959" s="35">
        <v>0.4</v>
      </c>
      <c r="P12959" t="s">
        <v>243</v>
      </c>
      <c r="S12959" s="35">
        <v>-23.84</v>
      </c>
      <c r="T12959">
        <v>0.05</v>
      </c>
      <c r="U12959" t="s">
        <v>2295</v>
      </c>
      <c r="V12959">
        <v>1</v>
      </c>
      <c r="W12959" t="s">
        <v>2536</v>
      </c>
      <c r="AB12959" t="s">
        <v>248</v>
      </c>
      <c r="AC12959" t="s">
        <v>2640</v>
      </c>
    </row>
    <row r="12960" spans="1:29" x14ac:dyDescent="0.3">
      <c r="A12960">
        <v>20224</v>
      </c>
      <c r="B12960" s="15" t="s">
        <v>1830</v>
      </c>
      <c r="C12960" t="str">
        <f>_xlfn.XLOOKUP($B12960, STANDARDS!$A:$A, STANDARDS!$B:$B,,0,2)</f>
        <v>Hell Creek Fm</v>
      </c>
      <c r="D12960" t="s">
        <v>1060</v>
      </c>
      <c r="E12960" t="s">
        <v>2128</v>
      </c>
      <c r="F12960">
        <v>47.529055999999997</v>
      </c>
      <c r="G12960">
        <v>-107.01389899999999</v>
      </c>
      <c r="H12960" s="40">
        <v>3.0000000000000001E-5</v>
      </c>
      <c r="I12960" s="36" t="s">
        <v>592</v>
      </c>
      <c r="J12960" cm="1">
        <f t="array" ref="J12960:L12960">_xlfn.XLOOKUP($C12960, AGE!$A:$A,AGE!$B:$D,,0,2)</f>
        <v>67.12</v>
      </c>
      <c r="K12960">
        <v>1.1599999999999999</v>
      </c>
      <c r="L12960" t="str">
        <v>Sprain et al. 2015; Fowler 2020; Husson et al. 2011; Ogg 2012</v>
      </c>
      <c r="M12960" t="s">
        <v>2302</v>
      </c>
      <c r="O12960" s="35">
        <v>0.5</v>
      </c>
      <c r="P12960" t="s">
        <v>243</v>
      </c>
      <c r="S12960" s="35">
        <v>-23.95</v>
      </c>
      <c r="T12960">
        <v>0.05</v>
      </c>
      <c r="U12960" t="s">
        <v>2295</v>
      </c>
      <c r="V12960">
        <v>1</v>
      </c>
      <c r="W12960" t="s">
        <v>2536</v>
      </c>
      <c r="AB12960" t="s">
        <v>248</v>
      </c>
      <c r="AC12960" t="s">
        <v>2640</v>
      </c>
    </row>
    <row r="12961" spans="1:29" x14ac:dyDescent="0.3">
      <c r="A12961">
        <v>20225</v>
      </c>
      <c r="B12961" s="15" t="s">
        <v>1830</v>
      </c>
      <c r="C12961" t="str">
        <f>_xlfn.XLOOKUP($B12961, STANDARDS!$A:$A, STANDARDS!$B:$B,,0,2)</f>
        <v>Hell Creek Fm</v>
      </c>
      <c r="D12961" t="s">
        <v>1060</v>
      </c>
      <c r="E12961" t="s">
        <v>2128</v>
      </c>
      <c r="F12961">
        <v>47.529055999999997</v>
      </c>
      <c r="G12961">
        <v>-107.01390000000001</v>
      </c>
      <c r="H12961" s="40">
        <v>3.0000000000000001E-5</v>
      </c>
      <c r="I12961" s="36" t="s">
        <v>592</v>
      </c>
      <c r="J12961" cm="1">
        <f t="array" ref="J12961:L12961">_xlfn.XLOOKUP($C12961, AGE!$A:$A,AGE!$B:$D,,0,2)</f>
        <v>67.12</v>
      </c>
      <c r="K12961">
        <v>1.1599999999999999</v>
      </c>
      <c r="L12961" t="str">
        <v>Sprain et al. 2015; Fowler 2020; Husson et al. 2011; Ogg 2012</v>
      </c>
      <c r="M12961" t="s">
        <v>2302</v>
      </c>
      <c r="O12961" s="35">
        <v>0.4</v>
      </c>
      <c r="P12961" t="s">
        <v>243</v>
      </c>
      <c r="S12961" s="35">
        <v>-24.14</v>
      </c>
      <c r="T12961">
        <v>0.05</v>
      </c>
      <c r="U12961" t="s">
        <v>2295</v>
      </c>
      <c r="V12961">
        <v>1</v>
      </c>
      <c r="W12961" t="s">
        <v>2536</v>
      </c>
      <c r="AB12961" t="s">
        <v>248</v>
      </c>
      <c r="AC12961" t="s">
        <v>2640</v>
      </c>
    </row>
    <row r="12962" spans="1:29" x14ac:dyDescent="0.3">
      <c r="A12962">
        <v>20226</v>
      </c>
      <c r="B12962" s="15" t="s">
        <v>1830</v>
      </c>
      <c r="C12962" t="str">
        <f>_xlfn.XLOOKUP($B12962, STANDARDS!$A:$A, STANDARDS!$B:$B,,0,2)</f>
        <v>Hell Creek Fm</v>
      </c>
      <c r="D12962" t="s">
        <v>1060</v>
      </c>
      <c r="E12962" t="s">
        <v>2128</v>
      </c>
      <c r="F12962">
        <v>47.529055999999997</v>
      </c>
      <c r="G12962">
        <v>-107.013901</v>
      </c>
      <c r="H12962" s="40">
        <v>3.0000000000000001E-5</v>
      </c>
      <c r="I12962" s="36" t="s">
        <v>592</v>
      </c>
      <c r="J12962" cm="1">
        <f t="array" ref="J12962:L12962">_xlfn.XLOOKUP($C12962, AGE!$A:$A,AGE!$B:$D,,0,2)</f>
        <v>67.12</v>
      </c>
      <c r="K12962">
        <v>1.1599999999999999</v>
      </c>
      <c r="L12962" t="str">
        <v>Sprain et al. 2015; Fowler 2020; Husson et al. 2011; Ogg 2012</v>
      </c>
      <c r="M12962" t="s">
        <v>2302</v>
      </c>
      <c r="O12962" s="35">
        <v>0.3</v>
      </c>
      <c r="P12962" t="s">
        <v>243</v>
      </c>
      <c r="S12962" s="35">
        <v>-24</v>
      </c>
      <c r="T12962">
        <v>0.05</v>
      </c>
      <c r="U12962" t="s">
        <v>2295</v>
      </c>
      <c r="V12962">
        <v>1</v>
      </c>
      <c r="W12962" t="s">
        <v>2536</v>
      </c>
      <c r="AB12962" t="s">
        <v>248</v>
      </c>
      <c r="AC12962" t="s">
        <v>2640</v>
      </c>
    </row>
    <row r="12963" spans="1:29" x14ac:dyDescent="0.3">
      <c r="A12963">
        <v>20227</v>
      </c>
      <c r="B12963" s="15" t="s">
        <v>1830</v>
      </c>
      <c r="C12963" t="str">
        <f>_xlfn.XLOOKUP($B12963, STANDARDS!$A:$A, STANDARDS!$B:$B,,0,2)</f>
        <v>Hell Creek Fm</v>
      </c>
      <c r="D12963" t="s">
        <v>1060</v>
      </c>
      <c r="E12963" t="s">
        <v>2128</v>
      </c>
      <c r="F12963">
        <v>47.529055999999997</v>
      </c>
      <c r="G12963">
        <v>-107.013902</v>
      </c>
      <c r="H12963" s="40">
        <v>3.0000000000000001E-5</v>
      </c>
      <c r="I12963" s="36" t="s">
        <v>592</v>
      </c>
      <c r="J12963" cm="1">
        <f t="array" ref="J12963:L12963">_xlfn.XLOOKUP($C12963, AGE!$A:$A,AGE!$B:$D,,0,2)</f>
        <v>67.12</v>
      </c>
      <c r="K12963">
        <v>1.1599999999999999</v>
      </c>
      <c r="L12963" t="str">
        <v>Sprain et al. 2015; Fowler 2020; Husson et al. 2011; Ogg 2012</v>
      </c>
      <c r="M12963" t="s">
        <v>2302</v>
      </c>
      <c r="O12963" s="35">
        <v>0.2</v>
      </c>
      <c r="P12963" t="s">
        <v>243</v>
      </c>
      <c r="S12963" s="35">
        <v>-24.08</v>
      </c>
      <c r="T12963">
        <v>0.05</v>
      </c>
      <c r="U12963" t="s">
        <v>2295</v>
      </c>
      <c r="V12963">
        <v>1</v>
      </c>
      <c r="W12963" t="s">
        <v>2536</v>
      </c>
      <c r="AB12963" t="s">
        <v>248</v>
      </c>
      <c r="AC12963" t="s">
        <v>2640</v>
      </c>
    </row>
    <row r="12964" spans="1:29" x14ac:dyDescent="0.3">
      <c r="A12964">
        <v>20228</v>
      </c>
      <c r="B12964" s="15" t="s">
        <v>1830</v>
      </c>
      <c r="C12964" t="str">
        <f>_xlfn.XLOOKUP($B12964, STANDARDS!$A:$A, STANDARDS!$B:$B,,0,2)</f>
        <v>Hell Creek Fm</v>
      </c>
      <c r="D12964" t="s">
        <v>1060</v>
      </c>
      <c r="E12964" t="s">
        <v>2128</v>
      </c>
      <c r="F12964">
        <v>47.529055999999997</v>
      </c>
      <c r="G12964">
        <v>-107.013903</v>
      </c>
      <c r="H12964" s="40">
        <v>3.0000000000000001E-5</v>
      </c>
      <c r="I12964" s="36" t="s">
        <v>592</v>
      </c>
      <c r="J12964" cm="1">
        <f t="array" ref="J12964:L12964">_xlfn.XLOOKUP($C12964, AGE!$A:$A,AGE!$B:$D,,0,2)</f>
        <v>67.12</v>
      </c>
      <c r="K12964">
        <v>1.1599999999999999</v>
      </c>
      <c r="L12964" t="str">
        <v>Sprain et al. 2015; Fowler 2020; Husson et al. 2011; Ogg 2012</v>
      </c>
      <c r="M12964" t="s">
        <v>2302</v>
      </c>
      <c r="O12964" s="35">
        <v>0.4</v>
      </c>
      <c r="P12964" t="s">
        <v>243</v>
      </c>
      <c r="S12964" s="35">
        <v>-24.13</v>
      </c>
      <c r="T12964">
        <v>0.05</v>
      </c>
      <c r="U12964" t="s">
        <v>2295</v>
      </c>
      <c r="V12964">
        <v>1</v>
      </c>
      <c r="W12964" t="s">
        <v>2536</v>
      </c>
      <c r="AB12964" t="s">
        <v>248</v>
      </c>
      <c r="AC12964" t="s">
        <v>2640</v>
      </c>
    </row>
    <row r="12965" spans="1:29" x14ac:dyDescent="0.3">
      <c r="A12965">
        <v>20229</v>
      </c>
      <c r="B12965" s="15" t="s">
        <v>1830</v>
      </c>
      <c r="C12965" t="str">
        <f>_xlfn.XLOOKUP($B12965, STANDARDS!$A:$A, STANDARDS!$B:$B,,0,2)</f>
        <v>Hell Creek Fm</v>
      </c>
      <c r="D12965" t="s">
        <v>1060</v>
      </c>
      <c r="E12965" t="s">
        <v>2128</v>
      </c>
      <c r="F12965">
        <v>47.529055999999997</v>
      </c>
      <c r="G12965">
        <v>-107.013904</v>
      </c>
      <c r="H12965" s="40">
        <v>3.0000000000000001E-5</v>
      </c>
      <c r="I12965" s="36" t="s">
        <v>592</v>
      </c>
      <c r="J12965" cm="1">
        <f t="array" ref="J12965:L12965">_xlfn.XLOOKUP($C12965, AGE!$A:$A,AGE!$B:$D,,0,2)</f>
        <v>67.12</v>
      </c>
      <c r="K12965">
        <v>1.1599999999999999</v>
      </c>
      <c r="L12965" t="str">
        <v>Sprain et al. 2015; Fowler 2020; Husson et al. 2011; Ogg 2012</v>
      </c>
      <c r="M12965" t="s">
        <v>2302</v>
      </c>
      <c r="O12965" s="35">
        <v>0.5</v>
      </c>
      <c r="P12965" t="s">
        <v>243</v>
      </c>
      <c r="S12965" s="35">
        <v>-24.06</v>
      </c>
      <c r="T12965">
        <v>0.05</v>
      </c>
      <c r="U12965" t="s">
        <v>2295</v>
      </c>
      <c r="V12965">
        <v>1</v>
      </c>
      <c r="W12965" t="s">
        <v>2536</v>
      </c>
      <c r="AB12965" t="s">
        <v>248</v>
      </c>
      <c r="AC12965" t="s">
        <v>2640</v>
      </c>
    </row>
    <row r="12966" spans="1:29" x14ac:dyDescent="0.3">
      <c r="A12966">
        <v>20230</v>
      </c>
      <c r="B12966" s="15" t="s">
        <v>1830</v>
      </c>
      <c r="C12966" t="str">
        <f>_xlfn.XLOOKUP($B12966, STANDARDS!$A:$A, STANDARDS!$B:$B,,0,2)</f>
        <v>Hell Creek Fm</v>
      </c>
      <c r="D12966" t="s">
        <v>1060</v>
      </c>
      <c r="E12966" t="s">
        <v>2128</v>
      </c>
      <c r="F12966">
        <v>47.529055999999997</v>
      </c>
      <c r="G12966">
        <v>-107.01390499999999</v>
      </c>
      <c r="H12966" s="40">
        <v>3.0000000000000001E-5</v>
      </c>
      <c r="I12966" s="36" t="s">
        <v>592</v>
      </c>
      <c r="J12966" cm="1">
        <f t="array" ref="J12966:L12966">_xlfn.XLOOKUP($C12966, AGE!$A:$A,AGE!$B:$D,,0,2)</f>
        <v>67.12</v>
      </c>
      <c r="K12966">
        <v>1.1599999999999999</v>
      </c>
      <c r="L12966" t="str">
        <v>Sprain et al. 2015; Fowler 2020; Husson et al. 2011; Ogg 2012</v>
      </c>
      <c r="M12966" t="s">
        <v>2302</v>
      </c>
      <c r="O12966" s="35">
        <v>0.4</v>
      </c>
      <c r="P12966" t="s">
        <v>243</v>
      </c>
      <c r="S12966" s="35">
        <v>-24.11</v>
      </c>
      <c r="T12966">
        <v>0.05</v>
      </c>
      <c r="U12966" t="s">
        <v>2295</v>
      </c>
      <c r="V12966">
        <v>1</v>
      </c>
      <c r="W12966" t="s">
        <v>2536</v>
      </c>
      <c r="AB12966" t="s">
        <v>248</v>
      </c>
      <c r="AC12966" t="s">
        <v>2640</v>
      </c>
    </row>
    <row r="12967" spans="1:29" x14ac:dyDescent="0.3">
      <c r="A12967">
        <v>20231</v>
      </c>
      <c r="B12967" s="15" t="s">
        <v>1830</v>
      </c>
      <c r="C12967" t="str">
        <f>_xlfn.XLOOKUP($B12967, STANDARDS!$A:$A, STANDARDS!$B:$B,,0,2)</f>
        <v>Hell Creek Fm</v>
      </c>
      <c r="D12967" t="s">
        <v>1060</v>
      </c>
      <c r="E12967" t="s">
        <v>2128</v>
      </c>
      <c r="F12967">
        <v>47.529055999999997</v>
      </c>
      <c r="G12967">
        <v>-107.01390600000001</v>
      </c>
      <c r="H12967" s="40">
        <v>3.0000000000000001E-5</v>
      </c>
      <c r="I12967" s="36" t="s">
        <v>592</v>
      </c>
      <c r="J12967" cm="1">
        <f t="array" ref="J12967:L12967">_xlfn.XLOOKUP($C12967, AGE!$A:$A,AGE!$B:$D,,0,2)</f>
        <v>67.12</v>
      </c>
      <c r="K12967">
        <v>1.1599999999999999</v>
      </c>
      <c r="L12967" t="str">
        <v>Sprain et al. 2015; Fowler 2020; Husson et al. 2011; Ogg 2012</v>
      </c>
      <c r="M12967" t="s">
        <v>2302</v>
      </c>
      <c r="O12967" s="35">
        <v>0.5</v>
      </c>
      <c r="P12967" t="s">
        <v>243</v>
      </c>
      <c r="S12967" s="35">
        <v>-24.36</v>
      </c>
      <c r="T12967">
        <v>0.05</v>
      </c>
      <c r="U12967" t="s">
        <v>2295</v>
      </c>
      <c r="V12967">
        <v>1</v>
      </c>
      <c r="W12967" t="s">
        <v>2536</v>
      </c>
      <c r="AB12967" t="s">
        <v>248</v>
      </c>
      <c r="AC12967" t="s">
        <v>2640</v>
      </c>
    </row>
    <row r="12968" spans="1:29" x14ac:dyDescent="0.3">
      <c r="A12968">
        <v>20232</v>
      </c>
      <c r="B12968" s="15" t="s">
        <v>1830</v>
      </c>
      <c r="C12968" t="str">
        <f>_xlfn.XLOOKUP($B12968, STANDARDS!$A:$A, STANDARDS!$B:$B,,0,2)</f>
        <v>Hell Creek Fm</v>
      </c>
      <c r="D12968" t="s">
        <v>1060</v>
      </c>
      <c r="E12968" t="s">
        <v>2128</v>
      </c>
      <c r="F12968">
        <v>47.529055999999997</v>
      </c>
      <c r="G12968">
        <v>-107.013907</v>
      </c>
      <c r="H12968" s="40">
        <v>3.0000000000000001E-5</v>
      </c>
      <c r="I12968" s="36" t="s">
        <v>592</v>
      </c>
      <c r="J12968" cm="1">
        <f t="array" ref="J12968:L12968">_xlfn.XLOOKUP($C12968, AGE!$A:$A,AGE!$B:$D,,0,2)</f>
        <v>67.12</v>
      </c>
      <c r="K12968">
        <v>1.1599999999999999</v>
      </c>
      <c r="L12968" t="str">
        <v>Sprain et al. 2015; Fowler 2020; Husson et al. 2011; Ogg 2012</v>
      </c>
      <c r="M12968" t="s">
        <v>2302</v>
      </c>
      <c r="O12968" s="35">
        <v>0.6</v>
      </c>
      <c r="P12968" t="s">
        <v>243</v>
      </c>
      <c r="S12968" s="35">
        <v>-24.51</v>
      </c>
      <c r="T12968">
        <v>0.05</v>
      </c>
      <c r="U12968" t="s">
        <v>2295</v>
      </c>
      <c r="V12968">
        <v>1</v>
      </c>
      <c r="W12968" t="s">
        <v>2536</v>
      </c>
      <c r="AB12968" t="s">
        <v>248</v>
      </c>
      <c r="AC12968" t="s">
        <v>2640</v>
      </c>
    </row>
    <row r="12969" spans="1:29" x14ac:dyDescent="0.3">
      <c r="A12969">
        <v>20233</v>
      </c>
      <c r="B12969" s="15" t="s">
        <v>1830</v>
      </c>
      <c r="C12969" t="str">
        <f>_xlfn.XLOOKUP($B12969, STANDARDS!$A:$A, STANDARDS!$B:$B,,0,2)</f>
        <v>Hell Creek Fm</v>
      </c>
      <c r="D12969" t="s">
        <v>1060</v>
      </c>
      <c r="E12969" t="s">
        <v>2128</v>
      </c>
      <c r="F12969">
        <v>47.529055999999997</v>
      </c>
      <c r="G12969">
        <v>-107.013908</v>
      </c>
      <c r="H12969" s="40">
        <v>3.0000000000000001E-5</v>
      </c>
      <c r="I12969" s="36" t="s">
        <v>592</v>
      </c>
      <c r="J12969" cm="1">
        <f t="array" ref="J12969:L12969">_xlfn.XLOOKUP($C12969, AGE!$A:$A,AGE!$B:$D,,0,2)</f>
        <v>67.12</v>
      </c>
      <c r="K12969">
        <v>1.1599999999999999</v>
      </c>
      <c r="L12969" t="str">
        <v>Sprain et al. 2015; Fowler 2020; Husson et al. 2011; Ogg 2012</v>
      </c>
      <c r="M12969" t="s">
        <v>2302</v>
      </c>
      <c r="O12969" s="35">
        <v>0.5</v>
      </c>
      <c r="P12969" t="s">
        <v>243</v>
      </c>
      <c r="S12969" s="35">
        <v>-24.36</v>
      </c>
      <c r="T12969">
        <v>0.05</v>
      </c>
      <c r="U12969" t="s">
        <v>2295</v>
      </c>
      <c r="V12969">
        <v>1</v>
      </c>
      <c r="W12969" t="s">
        <v>2536</v>
      </c>
      <c r="AB12969" t="s">
        <v>248</v>
      </c>
      <c r="AC12969" t="s">
        <v>2640</v>
      </c>
    </row>
    <row r="12970" spans="1:29" x14ac:dyDescent="0.3">
      <c r="A12970">
        <v>20234</v>
      </c>
      <c r="B12970" s="15" t="s">
        <v>1830</v>
      </c>
      <c r="C12970" t="str">
        <f>_xlfn.XLOOKUP($B12970, STANDARDS!$A:$A, STANDARDS!$B:$B,,0,2)</f>
        <v>Hell Creek Fm</v>
      </c>
      <c r="D12970" t="s">
        <v>1060</v>
      </c>
      <c r="E12970" t="s">
        <v>2128</v>
      </c>
      <c r="F12970">
        <v>47.529055999999997</v>
      </c>
      <c r="G12970">
        <v>-107.013909</v>
      </c>
      <c r="H12970" s="40">
        <v>3.0000000000000001E-5</v>
      </c>
      <c r="I12970" s="36" t="s">
        <v>592</v>
      </c>
      <c r="J12970" cm="1">
        <f t="array" ref="J12970:L12970">_xlfn.XLOOKUP($C12970, AGE!$A:$A,AGE!$B:$D,,0,2)</f>
        <v>67.12</v>
      </c>
      <c r="K12970">
        <v>1.1599999999999999</v>
      </c>
      <c r="L12970" t="str">
        <v>Sprain et al. 2015; Fowler 2020; Husson et al. 2011; Ogg 2012</v>
      </c>
      <c r="M12970" t="s">
        <v>2302</v>
      </c>
      <c r="O12970" s="35">
        <v>0.6</v>
      </c>
      <c r="P12970" t="s">
        <v>243</v>
      </c>
      <c r="S12970" s="35">
        <v>-24.22</v>
      </c>
      <c r="T12970">
        <v>0.05</v>
      </c>
      <c r="U12970" t="s">
        <v>2295</v>
      </c>
      <c r="V12970">
        <v>1</v>
      </c>
      <c r="W12970" t="s">
        <v>2536</v>
      </c>
      <c r="AB12970" t="s">
        <v>248</v>
      </c>
      <c r="AC12970" t="s">
        <v>2640</v>
      </c>
    </row>
    <row r="12971" spans="1:29" x14ac:dyDescent="0.3">
      <c r="A12971">
        <v>20235</v>
      </c>
      <c r="B12971" s="15" t="s">
        <v>1830</v>
      </c>
      <c r="C12971" t="str">
        <f>_xlfn.XLOOKUP($B12971, STANDARDS!$A:$A, STANDARDS!$B:$B,,0,2)</f>
        <v>Hell Creek Fm</v>
      </c>
      <c r="D12971" t="s">
        <v>1060</v>
      </c>
      <c r="E12971" t="s">
        <v>2128</v>
      </c>
      <c r="F12971">
        <v>47.529055999999997</v>
      </c>
      <c r="G12971">
        <v>-107.01391</v>
      </c>
      <c r="H12971" s="40">
        <v>3.0000000000000001E-5</v>
      </c>
      <c r="I12971" s="36" t="s">
        <v>592</v>
      </c>
      <c r="J12971" cm="1">
        <f t="array" ref="J12971:L12971">_xlfn.XLOOKUP($C12971, AGE!$A:$A,AGE!$B:$D,,0,2)</f>
        <v>67.12</v>
      </c>
      <c r="K12971">
        <v>1.1599999999999999</v>
      </c>
      <c r="L12971" t="str">
        <v>Sprain et al. 2015; Fowler 2020; Husson et al. 2011; Ogg 2012</v>
      </c>
      <c r="M12971" t="s">
        <v>2302</v>
      </c>
      <c r="O12971" s="35">
        <v>0.5</v>
      </c>
      <c r="P12971" t="s">
        <v>243</v>
      </c>
      <c r="S12971" s="35">
        <v>-24.61</v>
      </c>
      <c r="T12971">
        <v>0.05</v>
      </c>
      <c r="U12971" t="s">
        <v>2295</v>
      </c>
      <c r="V12971">
        <v>1</v>
      </c>
      <c r="W12971" t="s">
        <v>2536</v>
      </c>
      <c r="AB12971" t="s">
        <v>248</v>
      </c>
      <c r="AC12971" t="s">
        <v>2640</v>
      </c>
    </row>
    <row r="12972" spans="1:29" x14ac:dyDescent="0.3">
      <c r="A12972">
        <v>20236</v>
      </c>
      <c r="B12972" s="15" t="s">
        <v>1830</v>
      </c>
      <c r="C12972" t="str">
        <f>_xlfn.XLOOKUP($B12972, STANDARDS!$A:$A, STANDARDS!$B:$B,,0,2)</f>
        <v>Hell Creek Fm</v>
      </c>
      <c r="D12972" t="s">
        <v>1060</v>
      </c>
      <c r="E12972" t="s">
        <v>2128</v>
      </c>
      <c r="F12972">
        <v>47.529055999999997</v>
      </c>
      <c r="G12972">
        <v>-107.01391099999999</v>
      </c>
      <c r="H12972" s="40">
        <v>3.0000000000000001E-5</v>
      </c>
      <c r="I12972" s="36" t="s">
        <v>592</v>
      </c>
      <c r="J12972" cm="1">
        <f t="array" ref="J12972:L12972">_xlfn.XLOOKUP($C12972, AGE!$A:$A,AGE!$B:$D,,0,2)</f>
        <v>67.12</v>
      </c>
      <c r="K12972">
        <v>1.1599999999999999</v>
      </c>
      <c r="L12972" t="str">
        <v>Sprain et al. 2015; Fowler 2020; Husson et al. 2011; Ogg 2012</v>
      </c>
      <c r="M12972" t="s">
        <v>2302</v>
      </c>
      <c r="O12972" s="35">
        <v>0.5</v>
      </c>
      <c r="P12972" t="s">
        <v>243</v>
      </c>
      <c r="S12972" s="35">
        <v>-24.13</v>
      </c>
      <c r="T12972">
        <v>0.05</v>
      </c>
      <c r="U12972" t="s">
        <v>2295</v>
      </c>
      <c r="V12972">
        <v>1</v>
      </c>
      <c r="W12972" t="s">
        <v>2536</v>
      </c>
      <c r="AB12972" t="s">
        <v>248</v>
      </c>
      <c r="AC12972" t="s">
        <v>2640</v>
      </c>
    </row>
    <row r="12973" spans="1:29" x14ac:dyDescent="0.3">
      <c r="A12973">
        <v>20237</v>
      </c>
      <c r="B12973" s="15" t="s">
        <v>1830</v>
      </c>
      <c r="C12973" t="str">
        <f>_xlfn.XLOOKUP($B12973, STANDARDS!$A:$A, STANDARDS!$B:$B,,0,2)</f>
        <v>Hell Creek Fm</v>
      </c>
      <c r="D12973" t="s">
        <v>1060</v>
      </c>
      <c r="E12973" t="s">
        <v>2128</v>
      </c>
      <c r="F12973">
        <v>47.529055999999997</v>
      </c>
      <c r="G12973">
        <v>-107.013912</v>
      </c>
      <c r="H12973" s="40">
        <v>3.0000000000000001E-5</v>
      </c>
      <c r="I12973" s="36" t="s">
        <v>592</v>
      </c>
      <c r="J12973" cm="1">
        <f t="array" ref="J12973:L12973">_xlfn.XLOOKUP($C12973, AGE!$A:$A,AGE!$B:$D,,0,2)</f>
        <v>67.12</v>
      </c>
      <c r="K12973">
        <v>1.1599999999999999</v>
      </c>
      <c r="L12973" t="str">
        <v>Sprain et al. 2015; Fowler 2020; Husson et al. 2011; Ogg 2012</v>
      </c>
      <c r="M12973" t="s">
        <v>2302</v>
      </c>
      <c r="O12973" s="35">
        <v>0.5</v>
      </c>
      <c r="P12973" t="s">
        <v>243</v>
      </c>
      <c r="S12973" s="35">
        <v>-24.2</v>
      </c>
      <c r="T12973">
        <v>0.05</v>
      </c>
      <c r="U12973" t="s">
        <v>2295</v>
      </c>
      <c r="V12973">
        <v>1</v>
      </c>
      <c r="W12973" t="s">
        <v>2536</v>
      </c>
      <c r="AB12973" t="s">
        <v>248</v>
      </c>
      <c r="AC12973" t="s">
        <v>2640</v>
      </c>
    </row>
    <row r="12974" spans="1:29" x14ac:dyDescent="0.3">
      <c r="A12974">
        <v>20238</v>
      </c>
      <c r="B12974" s="15" t="s">
        <v>1830</v>
      </c>
      <c r="C12974" t="str">
        <f>_xlfn.XLOOKUP($B12974, STANDARDS!$A:$A, STANDARDS!$B:$B,,0,2)</f>
        <v>Hell Creek Fm</v>
      </c>
      <c r="D12974" t="s">
        <v>1060</v>
      </c>
      <c r="E12974" t="s">
        <v>2128</v>
      </c>
      <c r="F12974">
        <v>47.529055999999997</v>
      </c>
      <c r="G12974">
        <v>-107.013913</v>
      </c>
      <c r="H12974" s="40">
        <v>3.0000000000000001E-5</v>
      </c>
      <c r="I12974" s="36" t="s">
        <v>592</v>
      </c>
      <c r="J12974" cm="1">
        <f t="array" ref="J12974:L12974">_xlfn.XLOOKUP($C12974, AGE!$A:$A,AGE!$B:$D,,0,2)</f>
        <v>67.12</v>
      </c>
      <c r="K12974">
        <v>1.1599999999999999</v>
      </c>
      <c r="L12974" t="str">
        <v>Sprain et al. 2015; Fowler 2020; Husson et al. 2011; Ogg 2012</v>
      </c>
      <c r="M12974" t="s">
        <v>2302</v>
      </c>
      <c r="O12974" s="35">
        <v>0.6</v>
      </c>
      <c r="P12974" t="s">
        <v>243</v>
      </c>
      <c r="S12974" s="35">
        <v>-24.52</v>
      </c>
      <c r="T12974">
        <v>0.05</v>
      </c>
      <c r="U12974" t="s">
        <v>2295</v>
      </c>
      <c r="V12974">
        <v>1</v>
      </c>
      <c r="W12974" t="s">
        <v>2536</v>
      </c>
      <c r="AB12974" t="s">
        <v>248</v>
      </c>
      <c r="AC12974" t="s">
        <v>2640</v>
      </c>
    </row>
    <row r="12975" spans="1:29" x14ac:dyDescent="0.3">
      <c r="A12975">
        <v>20239</v>
      </c>
      <c r="B12975" s="15" t="s">
        <v>1830</v>
      </c>
      <c r="C12975" t="str">
        <f>_xlfn.XLOOKUP($B12975, STANDARDS!$A:$A, STANDARDS!$B:$B,,0,2)</f>
        <v>Hell Creek Fm</v>
      </c>
      <c r="D12975" t="s">
        <v>1060</v>
      </c>
      <c r="E12975" t="s">
        <v>2128</v>
      </c>
      <c r="F12975">
        <v>47.529055999999997</v>
      </c>
      <c r="G12975">
        <v>-107.013914</v>
      </c>
      <c r="H12975" s="40">
        <v>3.0000000000000001E-5</v>
      </c>
      <c r="I12975" s="36" t="s">
        <v>592</v>
      </c>
      <c r="J12975" cm="1">
        <f t="array" ref="J12975:L12975">_xlfn.XLOOKUP($C12975, AGE!$A:$A,AGE!$B:$D,,0,2)</f>
        <v>67.12</v>
      </c>
      <c r="K12975">
        <v>1.1599999999999999</v>
      </c>
      <c r="L12975" t="str">
        <v>Sprain et al. 2015; Fowler 2020; Husson et al. 2011; Ogg 2012</v>
      </c>
      <c r="M12975" t="s">
        <v>2302</v>
      </c>
      <c r="O12975" s="35">
        <v>6.4</v>
      </c>
      <c r="P12975" t="s">
        <v>243</v>
      </c>
      <c r="S12975" s="35">
        <v>-25.88</v>
      </c>
      <c r="T12975">
        <v>0.05</v>
      </c>
      <c r="U12975" t="s">
        <v>2295</v>
      </c>
      <c r="V12975">
        <v>1</v>
      </c>
      <c r="W12975" t="s">
        <v>2536</v>
      </c>
      <c r="AB12975" t="s">
        <v>248</v>
      </c>
      <c r="AC12975" t="s">
        <v>2640</v>
      </c>
    </row>
    <row r="12976" spans="1:29" x14ac:dyDescent="0.3">
      <c r="A12976">
        <v>20240</v>
      </c>
      <c r="B12976" s="15" t="s">
        <v>1830</v>
      </c>
      <c r="C12976" t="str">
        <f>_xlfn.XLOOKUP($B12976, STANDARDS!$A:$A, STANDARDS!$B:$B,,0,2)</f>
        <v>Hell Creek Fm</v>
      </c>
      <c r="D12976" t="s">
        <v>1060</v>
      </c>
      <c r="E12976" t="s">
        <v>2128</v>
      </c>
      <c r="F12976">
        <v>47.529055999999997</v>
      </c>
      <c r="G12976">
        <v>-107.013915</v>
      </c>
      <c r="H12976" s="40">
        <v>3.0000000000000001E-5</v>
      </c>
      <c r="I12976" s="36" t="s">
        <v>592</v>
      </c>
      <c r="J12976" cm="1">
        <f t="array" ref="J12976:L12976">_xlfn.XLOOKUP($C12976, AGE!$A:$A,AGE!$B:$D,,0,2)</f>
        <v>67.12</v>
      </c>
      <c r="K12976">
        <v>1.1599999999999999</v>
      </c>
      <c r="L12976" t="str">
        <v>Sprain et al. 2015; Fowler 2020; Husson et al. 2011; Ogg 2012</v>
      </c>
      <c r="M12976" t="s">
        <v>2302</v>
      </c>
      <c r="O12976" s="35">
        <v>36.200000000000003</v>
      </c>
      <c r="P12976" t="s">
        <v>243</v>
      </c>
      <c r="S12976" s="35">
        <v>-26.96</v>
      </c>
      <c r="T12976">
        <v>0.05</v>
      </c>
      <c r="U12976" t="s">
        <v>2295</v>
      </c>
      <c r="V12976">
        <v>1</v>
      </c>
      <c r="W12976" t="s">
        <v>2536</v>
      </c>
      <c r="AB12976" t="s">
        <v>248</v>
      </c>
      <c r="AC12976" t="s">
        <v>2640</v>
      </c>
    </row>
    <row r="12977" spans="1:29" x14ac:dyDescent="0.3">
      <c r="A12977">
        <v>20241</v>
      </c>
      <c r="B12977" s="15" t="s">
        <v>1830</v>
      </c>
      <c r="C12977" t="str">
        <f>_xlfn.XLOOKUP($B12977, STANDARDS!$A:$A, STANDARDS!$B:$B,,0,2)</f>
        <v>Hell Creek Fm</v>
      </c>
      <c r="D12977" t="s">
        <v>1060</v>
      </c>
      <c r="E12977" t="s">
        <v>2128</v>
      </c>
      <c r="F12977">
        <v>47.529055999999997</v>
      </c>
      <c r="G12977">
        <v>-107.01391599999999</v>
      </c>
      <c r="H12977" s="40">
        <v>3.0000000000000001E-5</v>
      </c>
      <c r="I12977" s="36" t="s">
        <v>592</v>
      </c>
      <c r="J12977" cm="1">
        <f t="array" ref="J12977:L12977">_xlfn.XLOOKUP($C12977, AGE!$A:$A,AGE!$B:$D,,0,2)</f>
        <v>67.12</v>
      </c>
      <c r="K12977">
        <v>1.1599999999999999</v>
      </c>
      <c r="L12977" t="str">
        <v>Sprain et al. 2015; Fowler 2020; Husson et al. 2011; Ogg 2012</v>
      </c>
      <c r="M12977" t="s">
        <v>2302</v>
      </c>
      <c r="O12977" s="35">
        <v>47.5</v>
      </c>
      <c r="P12977" t="s">
        <v>243</v>
      </c>
      <c r="S12977" s="35">
        <v>-24.7</v>
      </c>
      <c r="T12977">
        <v>0.05</v>
      </c>
      <c r="U12977" t="s">
        <v>2295</v>
      </c>
      <c r="V12977">
        <v>1</v>
      </c>
      <c r="W12977" t="s">
        <v>2536</v>
      </c>
      <c r="AB12977" t="s">
        <v>248</v>
      </c>
      <c r="AC12977" t="s">
        <v>2640</v>
      </c>
    </row>
    <row r="12978" spans="1:29" x14ac:dyDescent="0.3">
      <c r="A12978">
        <v>20242</v>
      </c>
      <c r="B12978" s="15" t="s">
        <v>1830</v>
      </c>
      <c r="C12978" t="str">
        <f>_xlfn.XLOOKUP($B12978, STANDARDS!$A:$A, STANDARDS!$B:$B,,0,2)</f>
        <v>Hell Creek Fm</v>
      </c>
      <c r="D12978" t="s">
        <v>1060</v>
      </c>
      <c r="E12978" t="s">
        <v>2128</v>
      </c>
      <c r="F12978">
        <v>47.529055999999997</v>
      </c>
      <c r="G12978">
        <v>-107.01391700000001</v>
      </c>
      <c r="H12978" s="40">
        <v>3.0000000000000001E-5</v>
      </c>
      <c r="I12978" s="36" t="s">
        <v>592</v>
      </c>
      <c r="J12978" cm="1">
        <f t="array" ref="J12978:L12978">_xlfn.XLOOKUP($C12978, AGE!$A:$A,AGE!$B:$D,,0,2)</f>
        <v>67.12</v>
      </c>
      <c r="K12978">
        <v>1.1599999999999999</v>
      </c>
      <c r="L12978" t="str">
        <v>Sprain et al. 2015; Fowler 2020; Husson et al. 2011; Ogg 2012</v>
      </c>
      <c r="M12978" t="s">
        <v>2302</v>
      </c>
      <c r="O12978" s="35">
        <v>33.700000000000003</v>
      </c>
      <c r="P12978" t="s">
        <v>243</v>
      </c>
      <c r="S12978" s="35">
        <v>-24.9</v>
      </c>
      <c r="T12978">
        <v>0.05</v>
      </c>
      <c r="U12978" t="s">
        <v>2295</v>
      </c>
      <c r="V12978">
        <v>1</v>
      </c>
      <c r="W12978" t="s">
        <v>2536</v>
      </c>
      <c r="AB12978" t="s">
        <v>248</v>
      </c>
      <c r="AC12978" t="s">
        <v>2640</v>
      </c>
    </row>
    <row r="12979" spans="1:29" x14ac:dyDescent="0.3">
      <c r="A12979">
        <v>20243</v>
      </c>
      <c r="B12979" s="15" t="s">
        <v>1830</v>
      </c>
      <c r="C12979" t="str">
        <f>_xlfn.XLOOKUP($B12979, STANDARDS!$A:$A, STANDARDS!$B:$B,,0,2)</f>
        <v>Hell Creek Fm</v>
      </c>
      <c r="D12979" t="s">
        <v>1060</v>
      </c>
      <c r="E12979" t="s">
        <v>2128</v>
      </c>
      <c r="F12979">
        <v>47.529055999999997</v>
      </c>
      <c r="G12979">
        <v>-107.013918</v>
      </c>
      <c r="H12979" s="40">
        <v>3.0000000000000001E-5</v>
      </c>
      <c r="I12979" s="36" t="s">
        <v>592</v>
      </c>
      <c r="J12979" cm="1">
        <f t="array" ref="J12979:L12979">_xlfn.XLOOKUP($C12979, AGE!$A:$A,AGE!$B:$D,,0,2)</f>
        <v>67.12</v>
      </c>
      <c r="K12979">
        <v>1.1599999999999999</v>
      </c>
      <c r="L12979" t="str">
        <v>Sprain et al. 2015; Fowler 2020; Husson et al. 2011; Ogg 2012</v>
      </c>
      <c r="M12979" t="s">
        <v>2302</v>
      </c>
      <c r="O12979" s="35">
        <v>2.4</v>
      </c>
      <c r="P12979" t="s">
        <v>243</v>
      </c>
      <c r="S12979" s="35">
        <v>-24.87</v>
      </c>
      <c r="T12979">
        <v>0.05</v>
      </c>
      <c r="U12979" t="s">
        <v>2295</v>
      </c>
      <c r="V12979">
        <v>1</v>
      </c>
      <c r="W12979" t="s">
        <v>2536</v>
      </c>
      <c r="AB12979" t="s">
        <v>248</v>
      </c>
      <c r="AC12979" t="s">
        <v>2640</v>
      </c>
    </row>
    <row r="12980" spans="1:29" x14ac:dyDescent="0.3">
      <c r="A12980">
        <v>20244</v>
      </c>
      <c r="B12980" s="15" t="s">
        <v>1830</v>
      </c>
      <c r="C12980" t="str">
        <f>_xlfn.XLOOKUP($B12980, STANDARDS!$A:$A, STANDARDS!$B:$B,,0,2)</f>
        <v>Hell Creek Fm</v>
      </c>
      <c r="D12980" t="s">
        <v>1060</v>
      </c>
      <c r="E12980" t="s">
        <v>2128</v>
      </c>
      <c r="F12980">
        <v>47.529055999999997</v>
      </c>
      <c r="G12980">
        <v>-107.013919</v>
      </c>
      <c r="H12980" s="40">
        <v>3.0000000000000001E-5</v>
      </c>
      <c r="I12980" s="36" t="s">
        <v>592</v>
      </c>
      <c r="J12980" cm="1">
        <f t="array" ref="J12980:L12980">_xlfn.XLOOKUP($C12980, AGE!$A:$A,AGE!$B:$D,,0,2)</f>
        <v>67.12</v>
      </c>
      <c r="K12980">
        <v>1.1599999999999999</v>
      </c>
      <c r="L12980" t="str">
        <v>Sprain et al. 2015; Fowler 2020; Husson et al. 2011; Ogg 2012</v>
      </c>
      <c r="M12980" t="s">
        <v>2302</v>
      </c>
      <c r="O12980" s="35">
        <v>0.7</v>
      </c>
      <c r="P12980" t="s">
        <v>243</v>
      </c>
      <c r="S12980" s="35">
        <v>-24.47</v>
      </c>
      <c r="T12980">
        <v>0.05</v>
      </c>
      <c r="U12980" t="s">
        <v>2295</v>
      </c>
      <c r="V12980">
        <v>1</v>
      </c>
      <c r="W12980" t="s">
        <v>2536</v>
      </c>
      <c r="AB12980" t="s">
        <v>248</v>
      </c>
      <c r="AC12980" t="s">
        <v>2640</v>
      </c>
    </row>
    <row r="12981" spans="1:29" x14ac:dyDescent="0.3">
      <c r="A12981">
        <v>20245</v>
      </c>
      <c r="B12981" s="15" t="s">
        <v>1830</v>
      </c>
      <c r="C12981" t="str">
        <f>_xlfn.XLOOKUP($B12981, STANDARDS!$A:$A, STANDARDS!$B:$B,,0,2)</f>
        <v>Hell Creek Fm</v>
      </c>
      <c r="D12981" t="s">
        <v>1060</v>
      </c>
      <c r="E12981" t="s">
        <v>2128</v>
      </c>
      <c r="F12981">
        <v>47.529055999999997</v>
      </c>
      <c r="G12981">
        <v>-107.01392</v>
      </c>
      <c r="H12981" s="40">
        <v>3.0000000000000001E-5</v>
      </c>
      <c r="I12981" s="36" t="s">
        <v>592</v>
      </c>
      <c r="J12981" cm="1">
        <f t="array" ref="J12981:L12981">_xlfn.XLOOKUP($C12981, AGE!$A:$A,AGE!$B:$D,,0,2)</f>
        <v>67.12</v>
      </c>
      <c r="K12981">
        <v>1.1599999999999999</v>
      </c>
      <c r="L12981" t="str">
        <v>Sprain et al. 2015; Fowler 2020; Husson et al. 2011; Ogg 2012</v>
      </c>
      <c r="M12981" t="s">
        <v>2302</v>
      </c>
      <c r="O12981" s="35">
        <v>1.1000000000000001</v>
      </c>
      <c r="P12981" t="s">
        <v>243</v>
      </c>
      <c r="S12981" s="35">
        <v>-24.07</v>
      </c>
      <c r="T12981">
        <v>0.05</v>
      </c>
      <c r="U12981" t="s">
        <v>2295</v>
      </c>
      <c r="V12981">
        <v>1</v>
      </c>
      <c r="W12981" t="s">
        <v>2536</v>
      </c>
      <c r="AB12981" t="s">
        <v>248</v>
      </c>
      <c r="AC12981" t="s">
        <v>2640</v>
      </c>
    </row>
    <row r="12982" spans="1:29" x14ac:dyDescent="0.3">
      <c r="A12982">
        <v>20246</v>
      </c>
      <c r="B12982" s="15" t="s">
        <v>1830</v>
      </c>
      <c r="C12982" t="str">
        <f>_xlfn.XLOOKUP($B12982, STANDARDS!$A:$A, STANDARDS!$B:$B,,0,2)</f>
        <v>Hell Creek Fm</v>
      </c>
      <c r="D12982" t="s">
        <v>1060</v>
      </c>
      <c r="E12982" t="s">
        <v>2128</v>
      </c>
      <c r="F12982">
        <v>47.529055999999997</v>
      </c>
      <c r="G12982">
        <v>-107.013921</v>
      </c>
      <c r="H12982" s="40">
        <v>3.0000000000000001E-5</v>
      </c>
      <c r="I12982" s="36" t="s">
        <v>592</v>
      </c>
      <c r="J12982" cm="1">
        <f t="array" ref="J12982:L12982">_xlfn.XLOOKUP($C12982, AGE!$A:$A,AGE!$B:$D,,0,2)</f>
        <v>67.12</v>
      </c>
      <c r="K12982">
        <v>1.1599999999999999</v>
      </c>
      <c r="L12982" t="str">
        <v>Sprain et al. 2015; Fowler 2020; Husson et al. 2011; Ogg 2012</v>
      </c>
      <c r="M12982" t="s">
        <v>2302</v>
      </c>
      <c r="O12982" s="35">
        <v>0.7</v>
      </c>
      <c r="P12982" t="s">
        <v>243</v>
      </c>
      <c r="S12982" s="35">
        <v>-24.08</v>
      </c>
      <c r="T12982">
        <v>0.05</v>
      </c>
      <c r="U12982" t="s">
        <v>2295</v>
      </c>
      <c r="V12982">
        <v>1</v>
      </c>
      <c r="W12982" t="s">
        <v>2536</v>
      </c>
      <c r="AB12982" t="s">
        <v>248</v>
      </c>
      <c r="AC12982" t="s">
        <v>2640</v>
      </c>
    </row>
    <row r="12983" spans="1:29" x14ac:dyDescent="0.3">
      <c r="A12983">
        <v>20247</v>
      </c>
      <c r="B12983" s="15" t="s">
        <v>1830</v>
      </c>
      <c r="C12983" t="str">
        <f>_xlfn.XLOOKUP($B12983, STANDARDS!$A:$A, STANDARDS!$B:$B,,0,2)</f>
        <v>Hell Creek Fm</v>
      </c>
      <c r="D12983" t="s">
        <v>1060</v>
      </c>
      <c r="E12983" t="s">
        <v>2128</v>
      </c>
      <c r="F12983">
        <v>47.529055999999997</v>
      </c>
      <c r="G12983">
        <v>-107.01392199999999</v>
      </c>
      <c r="H12983" s="40">
        <v>3.0000000000000001E-5</v>
      </c>
      <c r="I12983" s="36" t="s">
        <v>592</v>
      </c>
      <c r="J12983" cm="1">
        <f t="array" ref="J12983:L12983">_xlfn.XLOOKUP($C12983, AGE!$A:$A,AGE!$B:$D,,0,2)</f>
        <v>67.12</v>
      </c>
      <c r="K12983">
        <v>1.1599999999999999</v>
      </c>
      <c r="L12983" t="str">
        <v>Sprain et al. 2015; Fowler 2020; Husson et al. 2011; Ogg 2012</v>
      </c>
      <c r="M12983" t="s">
        <v>2302</v>
      </c>
      <c r="O12983" s="35">
        <v>1</v>
      </c>
      <c r="P12983" t="s">
        <v>243</v>
      </c>
      <c r="S12983" s="35">
        <v>-24.76</v>
      </c>
      <c r="T12983">
        <v>0.05</v>
      </c>
      <c r="U12983" t="s">
        <v>2295</v>
      </c>
      <c r="V12983">
        <v>1</v>
      </c>
      <c r="W12983" t="s">
        <v>2536</v>
      </c>
      <c r="AB12983" t="s">
        <v>248</v>
      </c>
      <c r="AC12983" t="s">
        <v>2640</v>
      </c>
    </row>
    <row r="12984" spans="1:29" x14ac:dyDescent="0.3">
      <c r="A12984">
        <v>20248</v>
      </c>
      <c r="B12984" s="15" t="s">
        <v>1830</v>
      </c>
      <c r="C12984" t="str">
        <f>_xlfn.XLOOKUP($B12984, STANDARDS!$A:$A, STANDARDS!$B:$B,,0,2)</f>
        <v>Hell Creek Fm</v>
      </c>
      <c r="D12984" t="s">
        <v>1060</v>
      </c>
      <c r="E12984" t="s">
        <v>2128</v>
      </c>
      <c r="F12984">
        <v>47.529055999999997</v>
      </c>
      <c r="G12984">
        <v>-107.01392300000001</v>
      </c>
      <c r="H12984" s="40">
        <v>3.0000000000000001E-5</v>
      </c>
      <c r="I12984" s="36" t="s">
        <v>592</v>
      </c>
      <c r="J12984" cm="1">
        <f t="array" ref="J12984:L12984">_xlfn.XLOOKUP($C12984, AGE!$A:$A,AGE!$B:$D,,0,2)</f>
        <v>67.12</v>
      </c>
      <c r="K12984">
        <v>1.1599999999999999</v>
      </c>
      <c r="L12984" t="str">
        <v>Sprain et al. 2015; Fowler 2020; Husson et al. 2011; Ogg 2012</v>
      </c>
      <c r="M12984" t="s">
        <v>2302</v>
      </c>
      <c r="O12984" s="35">
        <v>1.3</v>
      </c>
      <c r="P12984" t="s">
        <v>243</v>
      </c>
      <c r="S12984" s="35">
        <v>-25.59</v>
      </c>
      <c r="T12984">
        <v>0.05</v>
      </c>
      <c r="U12984" t="s">
        <v>2295</v>
      </c>
      <c r="V12984">
        <v>1</v>
      </c>
      <c r="W12984" t="s">
        <v>2536</v>
      </c>
      <c r="AB12984" t="s">
        <v>248</v>
      </c>
      <c r="AC12984" t="s">
        <v>2640</v>
      </c>
    </row>
    <row r="12985" spans="1:29" x14ac:dyDescent="0.3">
      <c r="A12985">
        <v>20249</v>
      </c>
      <c r="B12985" s="15" t="s">
        <v>1830</v>
      </c>
      <c r="C12985" t="str">
        <f>_xlfn.XLOOKUP($B12985, STANDARDS!$A:$A, STANDARDS!$B:$B,,0,2)</f>
        <v>Hell Creek Fm</v>
      </c>
      <c r="D12985" t="s">
        <v>1060</v>
      </c>
      <c r="E12985" t="s">
        <v>2128</v>
      </c>
      <c r="F12985">
        <v>47.529055999999997</v>
      </c>
      <c r="G12985">
        <v>-107.013924</v>
      </c>
      <c r="H12985" s="40">
        <v>3.0000000000000001E-5</v>
      </c>
      <c r="I12985" s="36" t="s">
        <v>592</v>
      </c>
      <c r="J12985" cm="1">
        <f t="array" ref="J12985:L12985">_xlfn.XLOOKUP($C12985, AGE!$A:$A,AGE!$B:$D,,0,2)</f>
        <v>67.12</v>
      </c>
      <c r="K12985">
        <v>1.1599999999999999</v>
      </c>
      <c r="L12985" t="str">
        <v>Sprain et al. 2015; Fowler 2020; Husson et al. 2011; Ogg 2012</v>
      </c>
      <c r="M12985" t="s">
        <v>2302</v>
      </c>
      <c r="O12985" s="35">
        <v>4.3</v>
      </c>
      <c r="P12985" t="s">
        <v>243</v>
      </c>
      <c r="S12985" s="35">
        <v>-25.56</v>
      </c>
      <c r="T12985">
        <v>0.05</v>
      </c>
      <c r="U12985" t="s">
        <v>2295</v>
      </c>
      <c r="V12985">
        <v>1</v>
      </c>
      <c r="W12985" t="s">
        <v>2536</v>
      </c>
      <c r="AB12985" t="s">
        <v>248</v>
      </c>
      <c r="AC12985" t="s">
        <v>2640</v>
      </c>
    </row>
    <row r="12986" spans="1:29" x14ac:dyDescent="0.3">
      <c r="A12986">
        <v>20250</v>
      </c>
      <c r="B12986" s="15" t="s">
        <v>1830</v>
      </c>
      <c r="C12986" t="str">
        <f>_xlfn.XLOOKUP($B12986, STANDARDS!$A:$A, STANDARDS!$B:$B,,0,2)</f>
        <v>Hell Creek Fm</v>
      </c>
      <c r="D12986" t="s">
        <v>1060</v>
      </c>
      <c r="E12986" t="s">
        <v>2128</v>
      </c>
      <c r="F12986">
        <v>47.529055999999997</v>
      </c>
      <c r="G12986">
        <v>-107.013925</v>
      </c>
      <c r="H12986" s="40">
        <v>3.0000000000000001E-5</v>
      </c>
      <c r="I12986" s="36" t="s">
        <v>592</v>
      </c>
      <c r="J12986" cm="1">
        <f t="array" ref="J12986:L12986">_xlfn.XLOOKUP($C12986, AGE!$A:$A,AGE!$B:$D,,0,2)</f>
        <v>67.12</v>
      </c>
      <c r="K12986">
        <v>1.1599999999999999</v>
      </c>
      <c r="L12986" t="str">
        <v>Sprain et al. 2015; Fowler 2020; Husson et al. 2011; Ogg 2012</v>
      </c>
      <c r="M12986" t="s">
        <v>2302</v>
      </c>
      <c r="O12986" s="35">
        <v>39.5</v>
      </c>
      <c r="P12986" t="s">
        <v>243</v>
      </c>
      <c r="S12986" s="35">
        <v>-24.08</v>
      </c>
      <c r="T12986">
        <v>0.05</v>
      </c>
      <c r="U12986" t="s">
        <v>2295</v>
      </c>
      <c r="V12986">
        <v>1</v>
      </c>
      <c r="W12986" t="s">
        <v>2536</v>
      </c>
      <c r="AB12986" t="s">
        <v>248</v>
      </c>
      <c r="AC12986" t="s">
        <v>2640</v>
      </c>
    </row>
    <row r="12987" spans="1:29" x14ac:dyDescent="0.3">
      <c r="A12987">
        <v>20251</v>
      </c>
      <c r="B12987" s="15" t="s">
        <v>1830</v>
      </c>
      <c r="C12987" t="str">
        <f>_xlfn.XLOOKUP($B12987, STANDARDS!$A:$A, STANDARDS!$B:$B,,0,2)</f>
        <v>Hell Creek Fm</v>
      </c>
      <c r="D12987" t="s">
        <v>1060</v>
      </c>
      <c r="E12987" t="s">
        <v>2128</v>
      </c>
      <c r="F12987">
        <v>47.529055999999997</v>
      </c>
      <c r="G12987">
        <v>-107.013926</v>
      </c>
      <c r="H12987" s="40">
        <v>3.0000000000000001E-5</v>
      </c>
      <c r="I12987" s="36" t="s">
        <v>592</v>
      </c>
      <c r="J12987" cm="1">
        <f t="array" ref="J12987:L12987">_xlfn.XLOOKUP($C12987, AGE!$A:$A,AGE!$B:$D,,0,2)</f>
        <v>67.12</v>
      </c>
      <c r="K12987">
        <v>1.1599999999999999</v>
      </c>
      <c r="L12987" t="str">
        <v>Sprain et al. 2015; Fowler 2020; Husson et al. 2011; Ogg 2012</v>
      </c>
      <c r="M12987" t="s">
        <v>2302</v>
      </c>
      <c r="O12987" s="35">
        <v>47.8</v>
      </c>
      <c r="P12987" t="s">
        <v>243</v>
      </c>
      <c r="S12987" s="35">
        <v>-24.2</v>
      </c>
      <c r="T12987">
        <v>0.05</v>
      </c>
      <c r="U12987" t="s">
        <v>2295</v>
      </c>
      <c r="V12987">
        <v>1</v>
      </c>
      <c r="W12987" t="s">
        <v>2536</v>
      </c>
      <c r="AB12987" t="s">
        <v>248</v>
      </c>
      <c r="AC12987" t="s">
        <v>2640</v>
      </c>
    </row>
    <row r="12988" spans="1:29" x14ac:dyDescent="0.3">
      <c r="A12988">
        <v>20252</v>
      </c>
      <c r="B12988" s="15" t="s">
        <v>1830</v>
      </c>
      <c r="C12988" t="str">
        <f>_xlfn.XLOOKUP($B12988, STANDARDS!$A:$A, STANDARDS!$B:$B,,0,2)</f>
        <v>Hell Creek Fm</v>
      </c>
      <c r="D12988" t="s">
        <v>1060</v>
      </c>
      <c r="E12988" t="s">
        <v>2128</v>
      </c>
      <c r="F12988">
        <v>47.529055999999997</v>
      </c>
      <c r="G12988">
        <v>-107.013927</v>
      </c>
      <c r="H12988" s="40">
        <v>3.0000000000000001E-5</v>
      </c>
      <c r="I12988" s="36" t="s">
        <v>592</v>
      </c>
      <c r="J12988" cm="1">
        <f t="array" ref="J12988:L12988">_xlfn.XLOOKUP($C12988, AGE!$A:$A,AGE!$B:$D,,0,2)</f>
        <v>67.12</v>
      </c>
      <c r="K12988">
        <v>1.1599999999999999</v>
      </c>
      <c r="L12988" t="str">
        <v>Sprain et al. 2015; Fowler 2020; Husson et al. 2011; Ogg 2012</v>
      </c>
      <c r="M12988" t="s">
        <v>2302</v>
      </c>
      <c r="O12988" s="35">
        <v>54.4</v>
      </c>
      <c r="P12988" t="s">
        <v>243</v>
      </c>
      <c r="S12988" s="35">
        <v>-25.59</v>
      </c>
      <c r="T12988">
        <v>0.05</v>
      </c>
      <c r="U12988" t="s">
        <v>2295</v>
      </c>
      <c r="V12988">
        <v>1</v>
      </c>
      <c r="W12988" t="s">
        <v>2536</v>
      </c>
      <c r="AB12988" t="s">
        <v>248</v>
      </c>
      <c r="AC12988" t="s">
        <v>2640</v>
      </c>
    </row>
    <row r="12989" spans="1:29" x14ac:dyDescent="0.3">
      <c r="A12989">
        <v>20253</v>
      </c>
      <c r="B12989" s="15" t="s">
        <v>1830</v>
      </c>
      <c r="C12989" t="str">
        <f>_xlfn.XLOOKUP($B12989, STANDARDS!$A:$A, STANDARDS!$B:$B,,0,2)</f>
        <v>Hell Creek Fm</v>
      </c>
      <c r="D12989" t="s">
        <v>1060</v>
      </c>
      <c r="E12989" t="s">
        <v>2128</v>
      </c>
      <c r="F12989">
        <v>47.529055999999997</v>
      </c>
      <c r="G12989">
        <v>-107.01392800000001</v>
      </c>
      <c r="H12989" s="40">
        <v>3.0000000000000001E-5</v>
      </c>
      <c r="I12989" s="36" t="s">
        <v>592</v>
      </c>
      <c r="J12989" cm="1">
        <f t="array" ref="J12989:L12989">_xlfn.XLOOKUP($C12989, AGE!$A:$A,AGE!$B:$D,,0,2)</f>
        <v>67.12</v>
      </c>
      <c r="K12989">
        <v>1.1599999999999999</v>
      </c>
      <c r="L12989" t="str">
        <v>Sprain et al. 2015; Fowler 2020; Husson et al. 2011; Ogg 2012</v>
      </c>
      <c r="M12989" t="s">
        <v>2302</v>
      </c>
      <c r="O12989" s="35">
        <v>56.6</v>
      </c>
      <c r="P12989" t="s">
        <v>243</v>
      </c>
      <c r="S12989" s="35">
        <v>-23.7</v>
      </c>
      <c r="T12989">
        <v>0.05</v>
      </c>
      <c r="U12989" t="s">
        <v>2295</v>
      </c>
      <c r="V12989">
        <v>1</v>
      </c>
      <c r="W12989" t="s">
        <v>2536</v>
      </c>
      <c r="AB12989" t="s">
        <v>248</v>
      </c>
      <c r="AC12989" t="s">
        <v>2640</v>
      </c>
    </row>
    <row r="12990" spans="1:29" x14ac:dyDescent="0.3">
      <c r="A12990">
        <v>20254</v>
      </c>
      <c r="B12990" s="15" t="s">
        <v>1830</v>
      </c>
      <c r="C12990" t="str">
        <f>_xlfn.XLOOKUP($B12990, STANDARDS!$A:$A, STANDARDS!$B:$B,,0,2)</f>
        <v>Hell Creek Fm</v>
      </c>
      <c r="D12990" t="s">
        <v>1060</v>
      </c>
      <c r="E12990" t="s">
        <v>2128</v>
      </c>
      <c r="F12990">
        <v>47.529055999999997</v>
      </c>
      <c r="G12990">
        <v>-107.013929</v>
      </c>
      <c r="H12990" s="40">
        <v>3.0000000000000001E-5</v>
      </c>
      <c r="I12990" s="36" t="s">
        <v>592</v>
      </c>
      <c r="J12990" cm="1">
        <f t="array" ref="J12990:L12990">_xlfn.XLOOKUP($C12990, AGE!$A:$A,AGE!$B:$D,,0,2)</f>
        <v>67.12</v>
      </c>
      <c r="K12990">
        <v>1.1599999999999999</v>
      </c>
      <c r="L12990" t="str">
        <v>Sprain et al. 2015; Fowler 2020; Husson et al. 2011; Ogg 2012</v>
      </c>
      <c r="M12990" t="s">
        <v>2302</v>
      </c>
      <c r="O12990" s="35">
        <v>0.1</v>
      </c>
      <c r="P12990" t="s">
        <v>243</v>
      </c>
      <c r="S12990" s="35">
        <v>-23.06</v>
      </c>
      <c r="T12990">
        <v>0.05</v>
      </c>
      <c r="U12990" t="s">
        <v>2295</v>
      </c>
      <c r="V12990">
        <v>1</v>
      </c>
      <c r="W12990" t="s">
        <v>2536</v>
      </c>
      <c r="AB12990" t="s">
        <v>248</v>
      </c>
      <c r="AC12990" t="s">
        <v>2640</v>
      </c>
    </row>
    <row r="12991" spans="1:29" x14ac:dyDescent="0.3">
      <c r="A12991">
        <v>20255</v>
      </c>
      <c r="B12991" s="15" t="s">
        <v>1830</v>
      </c>
      <c r="C12991" t="str">
        <f>_xlfn.XLOOKUP($B12991, STANDARDS!$A:$A, STANDARDS!$B:$B,,0,2)</f>
        <v>Hell Creek Fm</v>
      </c>
      <c r="D12991" t="s">
        <v>1060</v>
      </c>
      <c r="E12991" t="s">
        <v>2128</v>
      </c>
      <c r="F12991">
        <v>47.529055999999997</v>
      </c>
      <c r="G12991">
        <v>-107.01393</v>
      </c>
      <c r="H12991" s="40">
        <v>3.0000000000000001E-5</v>
      </c>
      <c r="I12991" s="36" t="s">
        <v>592</v>
      </c>
      <c r="J12991" cm="1">
        <f t="array" ref="J12991:L12991">_xlfn.XLOOKUP($C12991, AGE!$A:$A,AGE!$B:$D,,0,2)</f>
        <v>67.12</v>
      </c>
      <c r="K12991">
        <v>1.1599999999999999</v>
      </c>
      <c r="L12991" t="str">
        <v>Sprain et al. 2015; Fowler 2020; Husson et al. 2011; Ogg 2012</v>
      </c>
      <c r="M12991" t="s">
        <v>2302</v>
      </c>
      <c r="O12991" s="35">
        <v>0.2</v>
      </c>
      <c r="P12991" t="s">
        <v>243</v>
      </c>
      <c r="S12991" s="35">
        <v>-23.89</v>
      </c>
      <c r="T12991">
        <v>0.05</v>
      </c>
      <c r="U12991" t="s">
        <v>2295</v>
      </c>
      <c r="V12991">
        <v>1</v>
      </c>
      <c r="W12991" t="s">
        <v>2536</v>
      </c>
      <c r="AB12991" t="s">
        <v>248</v>
      </c>
      <c r="AC12991" t="s">
        <v>2640</v>
      </c>
    </row>
    <row r="12992" spans="1:29" x14ac:dyDescent="0.3">
      <c r="A12992">
        <v>20256</v>
      </c>
      <c r="B12992" s="15" t="s">
        <v>1830</v>
      </c>
      <c r="C12992" t="str">
        <f>_xlfn.XLOOKUP($B12992, STANDARDS!$A:$A, STANDARDS!$B:$B,,0,2)</f>
        <v>Hell Creek Fm</v>
      </c>
      <c r="D12992" t="s">
        <v>1060</v>
      </c>
      <c r="E12992" t="s">
        <v>2128</v>
      </c>
      <c r="F12992">
        <v>47.529055999999997</v>
      </c>
      <c r="G12992">
        <v>-107.013931</v>
      </c>
      <c r="H12992" s="40">
        <v>3.0000000000000001E-5</v>
      </c>
      <c r="I12992" s="36" t="s">
        <v>592</v>
      </c>
      <c r="J12992" cm="1">
        <f t="array" ref="J12992:L12992">_xlfn.XLOOKUP($C12992, AGE!$A:$A,AGE!$B:$D,,0,2)</f>
        <v>67.12</v>
      </c>
      <c r="K12992">
        <v>1.1599999999999999</v>
      </c>
      <c r="L12992" t="str">
        <v>Sprain et al. 2015; Fowler 2020; Husson et al. 2011; Ogg 2012</v>
      </c>
      <c r="M12992" t="s">
        <v>2302</v>
      </c>
      <c r="O12992" s="35">
        <v>0.2</v>
      </c>
      <c r="P12992" t="s">
        <v>243</v>
      </c>
      <c r="S12992" s="35">
        <v>-25.48</v>
      </c>
      <c r="T12992">
        <v>0.05</v>
      </c>
      <c r="U12992" t="s">
        <v>2295</v>
      </c>
      <c r="V12992">
        <v>1</v>
      </c>
      <c r="W12992" t="s">
        <v>2536</v>
      </c>
      <c r="AB12992" t="s">
        <v>248</v>
      </c>
      <c r="AC12992" t="s">
        <v>2640</v>
      </c>
    </row>
    <row r="12993" spans="1:29" x14ac:dyDescent="0.3">
      <c r="A12993">
        <v>20257</v>
      </c>
      <c r="B12993" s="15" t="s">
        <v>1830</v>
      </c>
      <c r="C12993" t="str">
        <f>_xlfn.XLOOKUP($B12993, STANDARDS!$A:$A, STANDARDS!$B:$B,,0,2)</f>
        <v>Hell Creek Fm</v>
      </c>
      <c r="D12993" t="s">
        <v>1060</v>
      </c>
      <c r="E12993" t="s">
        <v>2128</v>
      </c>
      <c r="F12993">
        <v>47.529055999999997</v>
      </c>
      <c r="G12993">
        <v>-107.013932</v>
      </c>
      <c r="H12993" s="40">
        <v>3.0000000000000001E-5</v>
      </c>
      <c r="I12993" s="36" t="s">
        <v>592</v>
      </c>
      <c r="J12993" cm="1">
        <f t="array" ref="J12993:L12993">_xlfn.XLOOKUP($C12993, AGE!$A:$A,AGE!$B:$D,,0,2)</f>
        <v>67.12</v>
      </c>
      <c r="K12993">
        <v>1.1599999999999999</v>
      </c>
      <c r="L12993" t="str">
        <v>Sprain et al. 2015; Fowler 2020; Husson et al. 2011; Ogg 2012</v>
      </c>
      <c r="M12993" t="s">
        <v>2302</v>
      </c>
      <c r="O12993" s="35">
        <v>45.5</v>
      </c>
      <c r="P12993" t="s">
        <v>243</v>
      </c>
      <c r="S12993" s="35">
        <v>-25.53</v>
      </c>
      <c r="T12993">
        <v>0.05</v>
      </c>
      <c r="U12993" t="s">
        <v>2295</v>
      </c>
      <c r="V12993">
        <v>1</v>
      </c>
      <c r="W12993" t="s">
        <v>2536</v>
      </c>
      <c r="AB12993" t="s">
        <v>248</v>
      </c>
      <c r="AC12993" t="s">
        <v>2640</v>
      </c>
    </row>
    <row r="12994" spans="1:29" x14ac:dyDescent="0.3">
      <c r="A12994">
        <v>20258</v>
      </c>
      <c r="B12994" s="15" t="s">
        <v>1830</v>
      </c>
      <c r="C12994" t="str">
        <f>_xlfn.XLOOKUP($B12994, STANDARDS!$A:$A, STANDARDS!$B:$B,,0,2)</f>
        <v>Hell Creek Fm</v>
      </c>
      <c r="D12994" t="s">
        <v>1060</v>
      </c>
      <c r="E12994" t="s">
        <v>2128</v>
      </c>
      <c r="F12994">
        <v>47.529055999999997</v>
      </c>
      <c r="G12994">
        <v>-107.01393299999999</v>
      </c>
      <c r="H12994" s="40">
        <v>3.0000000000000001E-5</v>
      </c>
      <c r="I12994" s="36" t="s">
        <v>592</v>
      </c>
      <c r="J12994" cm="1">
        <f t="array" ref="J12994:L12994">_xlfn.XLOOKUP($C12994, AGE!$A:$A,AGE!$B:$D,,0,2)</f>
        <v>67.12</v>
      </c>
      <c r="K12994">
        <v>1.1599999999999999</v>
      </c>
      <c r="L12994" t="str">
        <v>Sprain et al. 2015; Fowler 2020; Husson et al. 2011; Ogg 2012</v>
      </c>
      <c r="M12994" t="s">
        <v>2302</v>
      </c>
      <c r="O12994" s="35">
        <v>33.5</v>
      </c>
      <c r="P12994" t="s">
        <v>243</v>
      </c>
      <c r="S12994" s="35">
        <v>-25.92</v>
      </c>
      <c r="T12994">
        <v>0.05</v>
      </c>
      <c r="U12994" t="s">
        <v>2295</v>
      </c>
      <c r="V12994">
        <v>1</v>
      </c>
      <c r="W12994" t="s">
        <v>2536</v>
      </c>
      <c r="AB12994" t="s">
        <v>248</v>
      </c>
      <c r="AC12994" t="s">
        <v>2640</v>
      </c>
    </row>
    <row r="12995" spans="1:29" x14ac:dyDescent="0.3">
      <c r="A12995">
        <v>20259</v>
      </c>
      <c r="B12995" s="15" t="s">
        <v>1830</v>
      </c>
      <c r="C12995" t="str">
        <f>_xlfn.XLOOKUP($B12995, STANDARDS!$A:$A, STANDARDS!$B:$B,,0,2)</f>
        <v>Hell Creek Fm</v>
      </c>
      <c r="D12995" t="s">
        <v>1060</v>
      </c>
      <c r="E12995" t="s">
        <v>2128</v>
      </c>
      <c r="F12995">
        <v>47.529055999999997</v>
      </c>
      <c r="G12995">
        <v>-107.01393400000001</v>
      </c>
      <c r="H12995" s="40">
        <v>3.0000000000000001E-5</v>
      </c>
      <c r="I12995" s="36" t="s">
        <v>592</v>
      </c>
      <c r="J12995" cm="1">
        <f t="array" ref="J12995:L12995">_xlfn.XLOOKUP($C12995, AGE!$A:$A,AGE!$B:$D,,0,2)</f>
        <v>67.12</v>
      </c>
      <c r="K12995">
        <v>1.1599999999999999</v>
      </c>
      <c r="L12995" t="str">
        <v>Sprain et al. 2015; Fowler 2020; Husson et al. 2011; Ogg 2012</v>
      </c>
      <c r="M12995" t="s">
        <v>2302</v>
      </c>
      <c r="O12995" s="35">
        <v>45.7</v>
      </c>
      <c r="P12995" t="s">
        <v>243</v>
      </c>
      <c r="S12995" s="35">
        <v>-27.6</v>
      </c>
      <c r="T12995">
        <v>0.05</v>
      </c>
      <c r="U12995" t="s">
        <v>2295</v>
      </c>
      <c r="V12995">
        <v>1</v>
      </c>
      <c r="W12995" t="s">
        <v>2536</v>
      </c>
      <c r="AB12995" t="s">
        <v>248</v>
      </c>
      <c r="AC12995" t="s">
        <v>2640</v>
      </c>
    </row>
    <row r="12996" spans="1:29" x14ac:dyDescent="0.3">
      <c r="A12996">
        <v>20260</v>
      </c>
      <c r="B12996" s="15" t="s">
        <v>1830</v>
      </c>
      <c r="C12996" t="str">
        <f>_xlfn.XLOOKUP($B12996, STANDARDS!$A:$A, STANDARDS!$B:$B,,0,2)</f>
        <v>Hell Creek Fm</v>
      </c>
      <c r="D12996" t="s">
        <v>1060</v>
      </c>
      <c r="E12996" t="s">
        <v>2128</v>
      </c>
      <c r="F12996">
        <v>47.529055999999997</v>
      </c>
      <c r="G12996">
        <v>-107.013935</v>
      </c>
      <c r="H12996" s="40">
        <v>3.0000000000000001E-5</v>
      </c>
      <c r="I12996" s="36" t="s">
        <v>592</v>
      </c>
      <c r="J12996" cm="1">
        <f t="array" ref="J12996:L12996">_xlfn.XLOOKUP($C12996, AGE!$A:$A,AGE!$B:$D,,0,2)</f>
        <v>67.12</v>
      </c>
      <c r="K12996">
        <v>1.1599999999999999</v>
      </c>
      <c r="L12996" t="str">
        <v>Sprain et al. 2015; Fowler 2020; Husson et al. 2011; Ogg 2012</v>
      </c>
      <c r="M12996" t="s">
        <v>2302</v>
      </c>
      <c r="O12996" s="35">
        <v>27.3</v>
      </c>
      <c r="P12996" t="s">
        <v>243</v>
      </c>
      <c r="S12996" s="35">
        <v>-28.59</v>
      </c>
      <c r="T12996">
        <v>0.05</v>
      </c>
      <c r="U12996" t="s">
        <v>2295</v>
      </c>
      <c r="V12996">
        <v>1</v>
      </c>
      <c r="W12996" t="s">
        <v>2536</v>
      </c>
      <c r="AB12996" t="s">
        <v>248</v>
      </c>
      <c r="AC12996" t="s">
        <v>2640</v>
      </c>
    </row>
    <row r="12997" spans="1:29" x14ac:dyDescent="0.3">
      <c r="A12997">
        <v>20261</v>
      </c>
      <c r="B12997" s="15" t="s">
        <v>1830</v>
      </c>
      <c r="C12997" t="str">
        <f>_xlfn.XLOOKUP($B12997, STANDARDS!$A:$A, STANDARDS!$B:$B,,0,2)</f>
        <v>Hell Creek Fm</v>
      </c>
      <c r="D12997" t="s">
        <v>1060</v>
      </c>
      <c r="E12997" t="s">
        <v>2128</v>
      </c>
      <c r="F12997">
        <v>47.529055999999997</v>
      </c>
      <c r="G12997">
        <v>-107.013936</v>
      </c>
      <c r="H12997" s="40">
        <v>3.0000000000000001E-5</v>
      </c>
      <c r="I12997" s="36" t="s">
        <v>592</v>
      </c>
      <c r="J12997" cm="1">
        <f t="array" ref="J12997:L12997">_xlfn.XLOOKUP($C12997, AGE!$A:$A,AGE!$B:$D,,0,2)</f>
        <v>67.12</v>
      </c>
      <c r="K12997">
        <v>1.1599999999999999</v>
      </c>
      <c r="L12997" t="str">
        <v>Sprain et al. 2015; Fowler 2020; Husson et al. 2011; Ogg 2012</v>
      </c>
      <c r="M12997" t="s">
        <v>2302</v>
      </c>
      <c r="O12997" s="35">
        <v>3.8</v>
      </c>
      <c r="P12997" t="s">
        <v>243</v>
      </c>
      <c r="S12997" s="35">
        <v>-25.32</v>
      </c>
      <c r="T12997">
        <v>0.05</v>
      </c>
      <c r="U12997" t="s">
        <v>2295</v>
      </c>
      <c r="V12997">
        <v>1</v>
      </c>
      <c r="W12997" t="s">
        <v>2536</v>
      </c>
      <c r="AB12997" t="s">
        <v>248</v>
      </c>
      <c r="AC12997" t="s">
        <v>2640</v>
      </c>
    </row>
    <row r="12998" spans="1:29" x14ac:dyDescent="0.3">
      <c r="A12998">
        <v>20262</v>
      </c>
      <c r="B12998" s="15" t="s">
        <v>1830</v>
      </c>
      <c r="C12998" t="str">
        <f>_xlfn.XLOOKUP($B12998, STANDARDS!$A:$A, STANDARDS!$B:$B,,0,2)</f>
        <v>Hell Creek Fm</v>
      </c>
      <c r="D12998" t="s">
        <v>1060</v>
      </c>
      <c r="E12998" t="s">
        <v>2128</v>
      </c>
      <c r="F12998">
        <v>47.529055999999997</v>
      </c>
      <c r="G12998">
        <v>-107.013937</v>
      </c>
      <c r="H12998" s="40">
        <v>3.0000000000000001E-5</v>
      </c>
      <c r="I12998" s="36" t="s">
        <v>592</v>
      </c>
      <c r="J12998" cm="1">
        <f t="array" ref="J12998:L12998">_xlfn.XLOOKUP($C12998, AGE!$A:$A,AGE!$B:$D,,0,2)</f>
        <v>67.12</v>
      </c>
      <c r="K12998">
        <v>1.1599999999999999</v>
      </c>
      <c r="L12998" t="str">
        <v>Sprain et al. 2015; Fowler 2020; Husson et al. 2011; Ogg 2012</v>
      </c>
      <c r="M12998" t="s">
        <v>2302</v>
      </c>
      <c r="O12998" s="35">
        <v>4.4000000000000004</v>
      </c>
      <c r="P12998" t="s">
        <v>243</v>
      </c>
      <c r="S12998" s="35">
        <v>-25.65</v>
      </c>
      <c r="T12998">
        <v>0.05</v>
      </c>
      <c r="U12998" t="s">
        <v>2295</v>
      </c>
      <c r="V12998">
        <v>1</v>
      </c>
      <c r="W12998" t="s">
        <v>2536</v>
      </c>
      <c r="AB12998" t="s">
        <v>248</v>
      </c>
      <c r="AC12998" t="s">
        <v>2640</v>
      </c>
    </row>
    <row r="12999" spans="1:29" x14ac:dyDescent="0.3">
      <c r="A12999">
        <v>20263</v>
      </c>
      <c r="B12999" s="15" t="s">
        <v>1830</v>
      </c>
      <c r="C12999" t="str">
        <f>_xlfn.XLOOKUP($B12999, STANDARDS!$A:$A, STANDARDS!$B:$B,,0,2)</f>
        <v>Hell Creek Fm</v>
      </c>
      <c r="D12999" t="s">
        <v>1060</v>
      </c>
      <c r="E12999" t="s">
        <v>2128</v>
      </c>
      <c r="F12999">
        <v>47.529055999999997</v>
      </c>
      <c r="G12999">
        <v>-107.013938</v>
      </c>
      <c r="H12999" s="40">
        <v>3.0000000000000001E-5</v>
      </c>
      <c r="I12999" s="36" t="s">
        <v>592</v>
      </c>
      <c r="J12999" cm="1">
        <f t="array" ref="J12999:L12999">_xlfn.XLOOKUP($C12999, AGE!$A:$A,AGE!$B:$D,,0,2)</f>
        <v>67.12</v>
      </c>
      <c r="K12999">
        <v>1.1599999999999999</v>
      </c>
      <c r="L12999" t="str">
        <v>Sprain et al. 2015; Fowler 2020; Husson et al. 2011; Ogg 2012</v>
      </c>
      <c r="M12999" t="s">
        <v>2302</v>
      </c>
      <c r="O12999" s="35">
        <v>2.8</v>
      </c>
      <c r="P12999" t="s">
        <v>243</v>
      </c>
      <c r="S12999" s="35">
        <v>-25.57</v>
      </c>
      <c r="T12999">
        <v>0.05</v>
      </c>
      <c r="U12999" t="s">
        <v>2295</v>
      </c>
      <c r="V12999">
        <v>1</v>
      </c>
      <c r="W12999" t="s">
        <v>2536</v>
      </c>
      <c r="AB12999" t="s">
        <v>248</v>
      </c>
      <c r="AC12999" t="s">
        <v>2640</v>
      </c>
    </row>
    <row r="13000" spans="1:29" x14ac:dyDescent="0.3">
      <c r="A13000">
        <v>20264</v>
      </c>
      <c r="B13000" s="15" t="s">
        <v>1830</v>
      </c>
      <c r="C13000" t="str">
        <f>_xlfn.XLOOKUP($B13000, STANDARDS!$A:$A, STANDARDS!$B:$B,,0,2)</f>
        <v>Hell Creek Fm</v>
      </c>
      <c r="D13000" t="s">
        <v>1060</v>
      </c>
      <c r="E13000" t="s">
        <v>2128</v>
      </c>
      <c r="F13000">
        <v>47.529055999999997</v>
      </c>
      <c r="G13000">
        <v>-107.01393899999999</v>
      </c>
      <c r="H13000" s="40">
        <v>3.0000000000000001E-5</v>
      </c>
      <c r="I13000" s="36" t="s">
        <v>592</v>
      </c>
      <c r="J13000" cm="1">
        <f t="array" ref="J13000:L13000">_xlfn.XLOOKUP($C13000, AGE!$A:$A,AGE!$B:$D,,0,2)</f>
        <v>67.12</v>
      </c>
      <c r="K13000">
        <v>1.1599999999999999</v>
      </c>
      <c r="L13000" t="str">
        <v>Sprain et al. 2015; Fowler 2020; Husson et al. 2011; Ogg 2012</v>
      </c>
      <c r="M13000" t="s">
        <v>2302</v>
      </c>
      <c r="O13000" s="35">
        <v>3.8</v>
      </c>
      <c r="P13000" t="s">
        <v>243</v>
      </c>
      <c r="S13000" s="35">
        <v>-25.08</v>
      </c>
      <c r="T13000">
        <v>0.05</v>
      </c>
      <c r="U13000" t="s">
        <v>2295</v>
      </c>
      <c r="V13000">
        <v>1</v>
      </c>
      <c r="W13000" t="s">
        <v>2536</v>
      </c>
      <c r="AB13000" t="s">
        <v>248</v>
      </c>
      <c r="AC13000" t="s">
        <v>2640</v>
      </c>
    </row>
    <row r="13001" spans="1:29" x14ac:dyDescent="0.3">
      <c r="A13001">
        <v>20265</v>
      </c>
      <c r="B13001" s="15" t="s">
        <v>1830</v>
      </c>
      <c r="C13001" t="str">
        <f>_xlfn.XLOOKUP($B13001, STANDARDS!$A:$A, STANDARDS!$B:$B,,0,2)</f>
        <v>Hell Creek Fm</v>
      </c>
      <c r="D13001" t="s">
        <v>1060</v>
      </c>
      <c r="E13001" t="s">
        <v>2128</v>
      </c>
      <c r="F13001">
        <v>47.529055999999997</v>
      </c>
      <c r="G13001">
        <v>-107.01394000000001</v>
      </c>
      <c r="H13001" s="40">
        <v>3.0000000000000001E-5</v>
      </c>
      <c r="I13001" s="36" t="s">
        <v>592</v>
      </c>
      <c r="J13001" cm="1">
        <f t="array" ref="J13001:L13001">_xlfn.XLOOKUP($C13001, AGE!$A:$A,AGE!$B:$D,,0,2)</f>
        <v>67.12</v>
      </c>
      <c r="K13001">
        <v>1.1599999999999999</v>
      </c>
      <c r="L13001" t="str">
        <v>Sprain et al. 2015; Fowler 2020; Husson et al. 2011; Ogg 2012</v>
      </c>
      <c r="M13001" t="s">
        <v>2302</v>
      </c>
      <c r="O13001" s="35">
        <v>2.8</v>
      </c>
      <c r="P13001" t="s">
        <v>243</v>
      </c>
      <c r="S13001" s="35">
        <v>-25.31</v>
      </c>
      <c r="T13001">
        <v>0.05</v>
      </c>
      <c r="U13001" t="s">
        <v>2295</v>
      </c>
      <c r="V13001">
        <v>1</v>
      </c>
      <c r="W13001" t="s">
        <v>2536</v>
      </c>
      <c r="AB13001" t="s">
        <v>248</v>
      </c>
      <c r="AC13001" t="s">
        <v>2640</v>
      </c>
    </row>
    <row r="13002" spans="1:29" x14ac:dyDescent="0.3">
      <c r="A13002">
        <v>20266</v>
      </c>
      <c r="B13002" s="15" t="s">
        <v>1830</v>
      </c>
      <c r="C13002" t="str">
        <f>_xlfn.XLOOKUP($B13002, STANDARDS!$A:$A, STANDARDS!$B:$B,,0,2)</f>
        <v>Hell Creek Fm</v>
      </c>
      <c r="D13002" t="s">
        <v>1060</v>
      </c>
      <c r="E13002" t="s">
        <v>2128</v>
      </c>
      <c r="F13002">
        <v>47.529055999999997</v>
      </c>
      <c r="G13002">
        <v>-107.013941</v>
      </c>
      <c r="H13002" s="40">
        <v>3.0000000000000001E-5</v>
      </c>
      <c r="I13002" s="36" t="s">
        <v>592</v>
      </c>
      <c r="J13002" cm="1">
        <f t="array" ref="J13002:L13002">_xlfn.XLOOKUP($C13002, AGE!$A:$A,AGE!$B:$D,,0,2)</f>
        <v>67.12</v>
      </c>
      <c r="K13002">
        <v>1.1599999999999999</v>
      </c>
      <c r="L13002" t="str">
        <v>Sprain et al. 2015; Fowler 2020; Husson et al. 2011; Ogg 2012</v>
      </c>
      <c r="M13002" t="s">
        <v>2302</v>
      </c>
      <c r="O13002" s="35">
        <v>2.2000000000000002</v>
      </c>
      <c r="P13002" t="s">
        <v>243</v>
      </c>
      <c r="S13002" s="35">
        <v>-25.53</v>
      </c>
      <c r="T13002">
        <v>0.05</v>
      </c>
      <c r="U13002" t="s">
        <v>2295</v>
      </c>
      <c r="V13002">
        <v>1</v>
      </c>
      <c r="W13002" t="s">
        <v>2536</v>
      </c>
      <c r="AB13002" t="s">
        <v>248</v>
      </c>
      <c r="AC13002" t="s">
        <v>2640</v>
      </c>
    </row>
    <row r="13003" spans="1:29" x14ac:dyDescent="0.3">
      <c r="A13003">
        <v>20267</v>
      </c>
      <c r="B13003" s="15" t="s">
        <v>1830</v>
      </c>
      <c r="C13003" t="str">
        <f>_xlfn.XLOOKUP($B13003, STANDARDS!$A:$A, STANDARDS!$B:$B,,0,2)</f>
        <v>Hell Creek Fm</v>
      </c>
      <c r="D13003" t="s">
        <v>1060</v>
      </c>
      <c r="E13003" t="s">
        <v>2128</v>
      </c>
      <c r="F13003">
        <v>47.529055999999997</v>
      </c>
      <c r="G13003">
        <v>-107.013942</v>
      </c>
      <c r="H13003" s="40">
        <v>3.0000000000000001E-5</v>
      </c>
      <c r="I13003" s="36" t="s">
        <v>592</v>
      </c>
      <c r="J13003" cm="1">
        <f t="array" ref="J13003:L13003">_xlfn.XLOOKUP($C13003, AGE!$A:$A,AGE!$B:$D,,0,2)</f>
        <v>67.12</v>
      </c>
      <c r="K13003">
        <v>1.1599999999999999</v>
      </c>
      <c r="L13003" t="str">
        <v>Sprain et al. 2015; Fowler 2020; Husson et al. 2011; Ogg 2012</v>
      </c>
      <c r="M13003" t="s">
        <v>2302</v>
      </c>
      <c r="O13003" s="35">
        <v>2.4</v>
      </c>
      <c r="P13003" t="s">
        <v>243</v>
      </c>
      <c r="S13003" s="35">
        <v>-25.22</v>
      </c>
      <c r="T13003">
        <v>0.05</v>
      </c>
      <c r="U13003" t="s">
        <v>2295</v>
      </c>
      <c r="V13003">
        <v>1</v>
      </c>
      <c r="W13003" t="s">
        <v>2536</v>
      </c>
      <c r="AB13003" t="s">
        <v>248</v>
      </c>
      <c r="AC13003" t="s">
        <v>2640</v>
      </c>
    </row>
    <row r="13004" spans="1:29" x14ac:dyDescent="0.3">
      <c r="A13004">
        <v>20268</v>
      </c>
      <c r="B13004" s="15" t="s">
        <v>1830</v>
      </c>
      <c r="C13004" t="str">
        <f>_xlfn.XLOOKUP($B13004, STANDARDS!$A:$A, STANDARDS!$B:$B,,0,2)</f>
        <v>Hell Creek Fm</v>
      </c>
      <c r="D13004" t="s">
        <v>1060</v>
      </c>
      <c r="E13004" t="s">
        <v>2128</v>
      </c>
      <c r="F13004">
        <v>47.529055999999997</v>
      </c>
      <c r="G13004">
        <v>-107.013943</v>
      </c>
      <c r="H13004" s="40">
        <v>3.0000000000000001E-5</v>
      </c>
      <c r="I13004" s="36" t="s">
        <v>592</v>
      </c>
      <c r="J13004" cm="1">
        <f t="array" ref="J13004:L13004">_xlfn.XLOOKUP($C13004, AGE!$A:$A,AGE!$B:$D,,0,2)</f>
        <v>67.12</v>
      </c>
      <c r="K13004">
        <v>1.1599999999999999</v>
      </c>
      <c r="L13004" t="str">
        <v>Sprain et al. 2015; Fowler 2020; Husson et al. 2011; Ogg 2012</v>
      </c>
      <c r="M13004" t="s">
        <v>2302</v>
      </c>
      <c r="O13004" s="35">
        <v>2.1</v>
      </c>
      <c r="P13004" t="s">
        <v>243</v>
      </c>
      <c r="S13004" s="35">
        <v>-25.52</v>
      </c>
      <c r="T13004">
        <v>0.05</v>
      </c>
      <c r="U13004" t="s">
        <v>2295</v>
      </c>
      <c r="V13004">
        <v>1</v>
      </c>
      <c r="W13004" t="s">
        <v>2536</v>
      </c>
      <c r="AB13004" t="s">
        <v>248</v>
      </c>
      <c r="AC13004" t="s">
        <v>2640</v>
      </c>
    </row>
    <row r="13005" spans="1:29" x14ac:dyDescent="0.3">
      <c r="A13005">
        <v>20269</v>
      </c>
      <c r="B13005" s="15" t="s">
        <v>1830</v>
      </c>
      <c r="C13005" t="str">
        <f>_xlfn.XLOOKUP($B13005, STANDARDS!$A:$A, STANDARDS!$B:$B,,0,2)</f>
        <v>Hell Creek Fm</v>
      </c>
      <c r="D13005" t="s">
        <v>1060</v>
      </c>
      <c r="E13005" t="s">
        <v>2128</v>
      </c>
      <c r="F13005">
        <v>47.529055999999997</v>
      </c>
      <c r="G13005">
        <v>-107.013944</v>
      </c>
      <c r="H13005" s="40">
        <v>3.0000000000000001E-5</v>
      </c>
      <c r="I13005" s="36" t="s">
        <v>592</v>
      </c>
      <c r="J13005" cm="1">
        <f t="array" ref="J13005:L13005">_xlfn.XLOOKUP($C13005, AGE!$A:$A,AGE!$B:$D,,0,2)</f>
        <v>67.12</v>
      </c>
      <c r="K13005">
        <v>1.1599999999999999</v>
      </c>
      <c r="L13005" t="str">
        <v>Sprain et al. 2015; Fowler 2020; Husson et al. 2011; Ogg 2012</v>
      </c>
      <c r="M13005" t="s">
        <v>2302</v>
      </c>
      <c r="O13005" s="35">
        <v>2.2000000000000002</v>
      </c>
      <c r="P13005" t="s">
        <v>243</v>
      </c>
      <c r="S13005" s="35">
        <v>-25.04</v>
      </c>
      <c r="T13005">
        <v>0.05</v>
      </c>
      <c r="U13005" t="s">
        <v>2295</v>
      </c>
      <c r="V13005">
        <v>1</v>
      </c>
      <c r="W13005" t="s">
        <v>2536</v>
      </c>
      <c r="AB13005" t="s">
        <v>248</v>
      </c>
      <c r="AC13005" t="s">
        <v>2640</v>
      </c>
    </row>
    <row r="13006" spans="1:29" x14ac:dyDescent="0.3">
      <c r="A13006">
        <v>20270</v>
      </c>
      <c r="B13006" s="15" t="s">
        <v>1831</v>
      </c>
      <c r="C13006" t="str">
        <f>_xlfn.XLOOKUP($B13006, STANDARDS!$A:$A, STANDARDS!$B:$B,,0,2)</f>
        <v>Hell Creek Fm</v>
      </c>
      <c r="D13006" t="s">
        <v>1060</v>
      </c>
      <c r="E13006" t="s">
        <v>2128</v>
      </c>
      <c r="F13006">
        <v>47.529778</v>
      </c>
      <c r="G13006">
        <v>-107.007722</v>
      </c>
      <c r="H13006" s="40">
        <v>3.0000000000000001E-5</v>
      </c>
      <c r="I13006" s="36" t="s">
        <v>592</v>
      </c>
      <c r="J13006" cm="1">
        <f t="array" ref="J13006:L13006">_xlfn.XLOOKUP($C13006, AGE!$A:$A,AGE!$B:$D,,0,2)</f>
        <v>67.12</v>
      </c>
      <c r="K13006">
        <v>1.1599999999999999</v>
      </c>
      <c r="L13006" t="str">
        <v>Sprain et al. 2015; Fowler 2020; Husson et al. 2011; Ogg 2012</v>
      </c>
      <c r="M13006" t="s">
        <v>1588</v>
      </c>
      <c r="O13006" s="35">
        <v>0.1</v>
      </c>
      <c r="P13006" t="s">
        <v>243</v>
      </c>
      <c r="S13006" s="35">
        <v>-23.06</v>
      </c>
      <c r="T13006">
        <v>0.05</v>
      </c>
      <c r="U13006" t="s">
        <v>2295</v>
      </c>
      <c r="V13006">
        <v>1</v>
      </c>
      <c r="W13006" t="s">
        <v>2536</v>
      </c>
      <c r="AB13006" t="s">
        <v>248</v>
      </c>
      <c r="AC13006" t="s">
        <v>2640</v>
      </c>
    </row>
    <row r="13007" spans="1:29" x14ac:dyDescent="0.3">
      <c r="A13007">
        <v>20271</v>
      </c>
      <c r="B13007" s="15" t="s">
        <v>1831</v>
      </c>
      <c r="C13007" t="str">
        <f>_xlfn.XLOOKUP($B13007, STANDARDS!$A:$A, STANDARDS!$B:$B,,0,2)</f>
        <v>Hell Creek Fm</v>
      </c>
      <c r="D13007" t="s">
        <v>1060</v>
      </c>
      <c r="E13007" t="s">
        <v>2128</v>
      </c>
      <c r="F13007">
        <v>47.529778</v>
      </c>
      <c r="G13007">
        <v>-107.007723</v>
      </c>
      <c r="H13007" s="40">
        <v>3.0000000000000001E-5</v>
      </c>
      <c r="I13007" s="36" t="s">
        <v>592</v>
      </c>
      <c r="J13007" cm="1">
        <f t="array" ref="J13007:L13007">_xlfn.XLOOKUP($C13007, AGE!$A:$A,AGE!$B:$D,,0,2)</f>
        <v>67.12</v>
      </c>
      <c r="K13007">
        <v>1.1599999999999999</v>
      </c>
      <c r="L13007" t="str">
        <v>Sprain et al. 2015; Fowler 2020; Husson et al. 2011; Ogg 2012</v>
      </c>
      <c r="M13007" t="s">
        <v>1588</v>
      </c>
      <c r="O13007" s="35">
        <v>0.2</v>
      </c>
      <c r="P13007" t="s">
        <v>243</v>
      </c>
      <c r="S13007" s="35">
        <v>-23.89</v>
      </c>
      <c r="T13007">
        <v>0.05</v>
      </c>
      <c r="U13007" t="s">
        <v>2295</v>
      </c>
      <c r="V13007">
        <v>1</v>
      </c>
      <c r="W13007" t="s">
        <v>2536</v>
      </c>
      <c r="AB13007" t="s">
        <v>248</v>
      </c>
      <c r="AC13007" t="s">
        <v>2640</v>
      </c>
    </row>
    <row r="13008" spans="1:29" x14ac:dyDescent="0.3">
      <c r="A13008">
        <v>20272</v>
      </c>
      <c r="B13008" s="15" t="s">
        <v>1831</v>
      </c>
      <c r="C13008" t="str">
        <f>_xlfn.XLOOKUP($B13008, STANDARDS!$A:$A, STANDARDS!$B:$B,,0,2)</f>
        <v>Hell Creek Fm</v>
      </c>
      <c r="D13008" t="s">
        <v>1060</v>
      </c>
      <c r="E13008" t="s">
        <v>2128</v>
      </c>
      <c r="F13008">
        <v>47.529778</v>
      </c>
      <c r="G13008">
        <v>-107.007724</v>
      </c>
      <c r="H13008" s="40">
        <v>3.0000000000000001E-5</v>
      </c>
      <c r="I13008" s="36" t="s">
        <v>592</v>
      </c>
      <c r="J13008" cm="1">
        <f t="array" ref="J13008:L13008">_xlfn.XLOOKUP($C13008, AGE!$A:$A,AGE!$B:$D,,0,2)</f>
        <v>67.12</v>
      </c>
      <c r="K13008">
        <v>1.1599999999999999</v>
      </c>
      <c r="L13008" t="str">
        <v>Sprain et al. 2015; Fowler 2020; Husson et al. 2011; Ogg 2012</v>
      </c>
      <c r="M13008" t="s">
        <v>1588</v>
      </c>
      <c r="O13008" s="35">
        <v>0.2</v>
      </c>
      <c r="P13008" t="s">
        <v>243</v>
      </c>
      <c r="S13008" s="35">
        <v>-25.48</v>
      </c>
      <c r="T13008">
        <v>0.05</v>
      </c>
      <c r="U13008" t="s">
        <v>2295</v>
      </c>
      <c r="V13008">
        <v>1</v>
      </c>
      <c r="W13008" t="s">
        <v>2536</v>
      </c>
      <c r="AB13008" t="s">
        <v>248</v>
      </c>
      <c r="AC13008" t="s">
        <v>2640</v>
      </c>
    </row>
    <row r="13009" spans="1:29" x14ac:dyDescent="0.3">
      <c r="A13009">
        <v>20273</v>
      </c>
      <c r="B13009" s="15" t="s">
        <v>1831</v>
      </c>
      <c r="C13009" t="str">
        <f>_xlfn.XLOOKUP($B13009, STANDARDS!$A:$A, STANDARDS!$B:$B,,0,2)</f>
        <v>Hell Creek Fm</v>
      </c>
      <c r="D13009" t="s">
        <v>1060</v>
      </c>
      <c r="E13009" t="s">
        <v>2128</v>
      </c>
      <c r="F13009">
        <v>47.529778</v>
      </c>
      <c r="G13009">
        <v>-107.00772499999999</v>
      </c>
      <c r="H13009" s="40">
        <v>3.0000000000000001E-5</v>
      </c>
      <c r="I13009" s="36" t="s">
        <v>592</v>
      </c>
      <c r="J13009" cm="1">
        <f t="array" ref="J13009:L13009">_xlfn.XLOOKUP($C13009, AGE!$A:$A,AGE!$B:$D,,0,2)</f>
        <v>67.12</v>
      </c>
      <c r="K13009">
        <v>1.1599999999999999</v>
      </c>
      <c r="L13009" t="str">
        <v>Sprain et al. 2015; Fowler 2020; Husson et al. 2011; Ogg 2012</v>
      </c>
      <c r="M13009" t="s">
        <v>1588</v>
      </c>
      <c r="O13009" s="35">
        <v>45.5</v>
      </c>
      <c r="P13009" t="s">
        <v>243</v>
      </c>
      <c r="S13009" s="35">
        <v>-25.53</v>
      </c>
      <c r="T13009">
        <v>0.05</v>
      </c>
      <c r="U13009" t="s">
        <v>2295</v>
      </c>
      <c r="V13009">
        <v>1</v>
      </c>
      <c r="W13009" t="s">
        <v>2536</v>
      </c>
      <c r="AB13009" t="s">
        <v>248</v>
      </c>
      <c r="AC13009" t="s">
        <v>2640</v>
      </c>
    </row>
    <row r="13010" spans="1:29" x14ac:dyDescent="0.3">
      <c r="A13010">
        <v>20274</v>
      </c>
      <c r="B13010" s="15" t="s">
        <v>1831</v>
      </c>
      <c r="C13010" t="str">
        <f>_xlfn.XLOOKUP($B13010, STANDARDS!$A:$A, STANDARDS!$B:$B,,0,2)</f>
        <v>Hell Creek Fm</v>
      </c>
      <c r="D13010" t="s">
        <v>1060</v>
      </c>
      <c r="E13010" t="s">
        <v>2128</v>
      </c>
      <c r="F13010">
        <v>47.529778</v>
      </c>
      <c r="G13010">
        <v>-107.00772600000001</v>
      </c>
      <c r="H13010" s="40">
        <v>3.0000000000000001E-5</v>
      </c>
      <c r="I13010" s="36" t="s">
        <v>592</v>
      </c>
      <c r="J13010" cm="1">
        <f t="array" ref="J13010:L13010">_xlfn.XLOOKUP($C13010, AGE!$A:$A,AGE!$B:$D,,0,2)</f>
        <v>67.12</v>
      </c>
      <c r="K13010">
        <v>1.1599999999999999</v>
      </c>
      <c r="L13010" t="str">
        <v>Sprain et al. 2015; Fowler 2020; Husson et al. 2011; Ogg 2012</v>
      </c>
      <c r="M13010" t="s">
        <v>1588</v>
      </c>
      <c r="O13010" s="35">
        <v>33.5</v>
      </c>
      <c r="P13010" t="s">
        <v>243</v>
      </c>
      <c r="S13010" s="35">
        <v>-25.92</v>
      </c>
      <c r="T13010">
        <v>0.05</v>
      </c>
      <c r="U13010" t="s">
        <v>2295</v>
      </c>
      <c r="V13010">
        <v>1</v>
      </c>
      <c r="W13010" t="s">
        <v>2536</v>
      </c>
      <c r="AB13010" t="s">
        <v>248</v>
      </c>
      <c r="AC13010" t="s">
        <v>2640</v>
      </c>
    </row>
    <row r="13011" spans="1:29" x14ac:dyDescent="0.3">
      <c r="A13011">
        <v>20275</v>
      </c>
      <c r="B13011" s="15" t="s">
        <v>1831</v>
      </c>
      <c r="C13011" t="str">
        <f>_xlfn.XLOOKUP($B13011, STANDARDS!$A:$A, STANDARDS!$B:$B,,0,2)</f>
        <v>Hell Creek Fm</v>
      </c>
      <c r="D13011" t="s">
        <v>1060</v>
      </c>
      <c r="E13011" t="s">
        <v>2128</v>
      </c>
      <c r="F13011">
        <v>47.529778</v>
      </c>
      <c r="G13011">
        <v>-107.007727</v>
      </c>
      <c r="H13011" s="40">
        <v>3.0000000000000001E-5</v>
      </c>
      <c r="I13011" s="36" t="s">
        <v>592</v>
      </c>
      <c r="J13011" cm="1">
        <f t="array" ref="J13011:L13011">_xlfn.XLOOKUP($C13011, AGE!$A:$A,AGE!$B:$D,,0,2)</f>
        <v>67.12</v>
      </c>
      <c r="K13011">
        <v>1.1599999999999999</v>
      </c>
      <c r="L13011" t="str">
        <v>Sprain et al. 2015; Fowler 2020; Husson et al. 2011; Ogg 2012</v>
      </c>
      <c r="M13011" t="s">
        <v>1588</v>
      </c>
      <c r="O13011" s="35">
        <v>45.7</v>
      </c>
      <c r="P13011" t="s">
        <v>243</v>
      </c>
      <c r="S13011" s="35">
        <v>-27.6</v>
      </c>
      <c r="T13011">
        <v>0.05</v>
      </c>
      <c r="U13011" t="s">
        <v>2295</v>
      </c>
      <c r="V13011">
        <v>1</v>
      </c>
      <c r="W13011" t="s">
        <v>2536</v>
      </c>
      <c r="AB13011" t="s">
        <v>248</v>
      </c>
      <c r="AC13011" t="s">
        <v>2640</v>
      </c>
    </row>
    <row r="13012" spans="1:29" x14ac:dyDescent="0.3">
      <c r="A13012">
        <v>20276</v>
      </c>
      <c r="B13012" s="15" t="s">
        <v>1831</v>
      </c>
      <c r="C13012" t="str">
        <f>_xlfn.XLOOKUP($B13012, STANDARDS!$A:$A, STANDARDS!$B:$B,,0,2)</f>
        <v>Hell Creek Fm</v>
      </c>
      <c r="D13012" t="s">
        <v>1060</v>
      </c>
      <c r="E13012" t="s">
        <v>2128</v>
      </c>
      <c r="F13012">
        <v>47.529778</v>
      </c>
      <c r="G13012">
        <v>-107.007728</v>
      </c>
      <c r="H13012" s="40">
        <v>3.0000000000000001E-5</v>
      </c>
      <c r="I13012" s="36" t="s">
        <v>592</v>
      </c>
      <c r="J13012" cm="1">
        <f t="array" ref="J13012:L13012">_xlfn.XLOOKUP($C13012, AGE!$A:$A,AGE!$B:$D,,0,2)</f>
        <v>67.12</v>
      </c>
      <c r="K13012">
        <v>1.1599999999999999</v>
      </c>
      <c r="L13012" t="str">
        <v>Sprain et al. 2015; Fowler 2020; Husson et al. 2011; Ogg 2012</v>
      </c>
      <c r="M13012" t="s">
        <v>1588</v>
      </c>
      <c r="O13012" s="35">
        <v>27.3</v>
      </c>
      <c r="P13012" t="s">
        <v>243</v>
      </c>
      <c r="S13012" s="35">
        <v>-28.59</v>
      </c>
      <c r="T13012">
        <v>0.05</v>
      </c>
      <c r="U13012" t="s">
        <v>2295</v>
      </c>
      <c r="V13012">
        <v>1</v>
      </c>
      <c r="W13012" t="s">
        <v>2536</v>
      </c>
      <c r="AB13012" t="s">
        <v>248</v>
      </c>
      <c r="AC13012" t="s">
        <v>2640</v>
      </c>
    </row>
    <row r="13013" spans="1:29" x14ac:dyDescent="0.3">
      <c r="A13013">
        <v>20277</v>
      </c>
      <c r="B13013" s="15" t="s">
        <v>1831</v>
      </c>
      <c r="C13013" t="str">
        <f>_xlfn.XLOOKUP($B13013, STANDARDS!$A:$A, STANDARDS!$B:$B,,0,2)</f>
        <v>Hell Creek Fm</v>
      </c>
      <c r="D13013" t="s">
        <v>1060</v>
      </c>
      <c r="E13013" t="s">
        <v>2128</v>
      </c>
      <c r="F13013">
        <v>47.529778</v>
      </c>
      <c r="G13013">
        <v>-107.007729</v>
      </c>
      <c r="H13013" s="40">
        <v>3.0000000000000001E-5</v>
      </c>
      <c r="I13013" s="36" t="s">
        <v>592</v>
      </c>
      <c r="J13013" cm="1">
        <f t="array" ref="J13013:L13013">_xlfn.XLOOKUP($C13013, AGE!$A:$A,AGE!$B:$D,,0,2)</f>
        <v>67.12</v>
      </c>
      <c r="K13013">
        <v>1.1599999999999999</v>
      </c>
      <c r="L13013" t="str">
        <v>Sprain et al. 2015; Fowler 2020; Husson et al. 2011; Ogg 2012</v>
      </c>
      <c r="M13013" t="s">
        <v>1588</v>
      </c>
      <c r="O13013" s="35">
        <v>3.8</v>
      </c>
      <c r="P13013" t="s">
        <v>243</v>
      </c>
      <c r="S13013" s="35">
        <v>-25.32</v>
      </c>
      <c r="T13013">
        <v>0.05</v>
      </c>
      <c r="U13013" t="s">
        <v>2295</v>
      </c>
      <c r="V13013">
        <v>1</v>
      </c>
      <c r="W13013" t="s">
        <v>2536</v>
      </c>
      <c r="AB13013" t="s">
        <v>248</v>
      </c>
      <c r="AC13013" t="s">
        <v>2640</v>
      </c>
    </row>
    <row r="13014" spans="1:29" x14ac:dyDescent="0.3">
      <c r="A13014">
        <v>20278</v>
      </c>
      <c r="B13014" s="15" t="s">
        <v>1831</v>
      </c>
      <c r="C13014" t="str">
        <f>_xlfn.XLOOKUP($B13014, STANDARDS!$A:$A, STANDARDS!$B:$B,,0,2)</f>
        <v>Hell Creek Fm</v>
      </c>
      <c r="D13014" t="s">
        <v>1060</v>
      </c>
      <c r="E13014" t="s">
        <v>2128</v>
      </c>
      <c r="F13014">
        <v>47.529778</v>
      </c>
      <c r="G13014">
        <v>-107.00773</v>
      </c>
      <c r="H13014" s="40">
        <v>3.0000000000000001E-5</v>
      </c>
      <c r="I13014" s="36" t="s">
        <v>592</v>
      </c>
      <c r="J13014" cm="1">
        <f t="array" ref="J13014:L13014">_xlfn.XLOOKUP($C13014, AGE!$A:$A,AGE!$B:$D,,0,2)</f>
        <v>67.12</v>
      </c>
      <c r="K13014">
        <v>1.1599999999999999</v>
      </c>
      <c r="L13014" t="str">
        <v>Sprain et al. 2015; Fowler 2020; Husson et al. 2011; Ogg 2012</v>
      </c>
      <c r="M13014" t="s">
        <v>1588</v>
      </c>
      <c r="O13014" s="35">
        <v>4.4000000000000004</v>
      </c>
      <c r="P13014" t="s">
        <v>243</v>
      </c>
      <c r="S13014" s="35">
        <v>-25.65</v>
      </c>
      <c r="T13014">
        <v>0.05</v>
      </c>
      <c r="U13014" t="s">
        <v>2295</v>
      </c>
      <c r="V13014">
        <v>1</v>
      </c>
      <c r="W13014" t="s">
        <v>2536</v>
      </c>
      <c r="AB13014" t="s">
        <v>248</v>
      </c>
      <c r="AC13014" t="s">
        <v>2640</v>
      </c>
    </row>
    <row r="13015" spans="1:29" x14ac:dyDescent="0.3">
      <c r="A13015">
        <v>20279</v>
      </c>
      <c r="B13015" s="15" t="s">
        <v>1831</v>
      </c>
      <c r="C13015" t="str">
        <f>_xlfn.XLOOKUP($B13015, STANDARDS!$A:$A, STANDARDS!$B:$B,,0,2)</f>
        <v>Hell Creek Fm</v>
      </c>
      <c r="D13015" t="s">
        <v>1060</v>
      </c>
      <c r="E13015" t="s">
        <v>2128</v>
      </c>
      <c r="F13015">
        <v>47.529778</v>
      </c>
      <c r="G13015">
        <v>-107.00773100000001</v>
      </c>
      <c r="H13015" s="40">
        <v>3.0000000000000001E-5</v>
      </c>
      <c r="I13015" s="36" t="s">
        <v>592</v>
      </c>
      <c r="J13015" cm="1">
        <f t="array" ref="J13015:L13015">_xlfn.XLOOKUP($C13015, AGE!$A:$A,AGE!$B:$D,,0,2)</f>
        <v>67.12</v>
      </c>
      <c r="K13015">
        <v>1.1599999999999999</v>
      </c>
      <c r="L13015" t="str">
        <v>Sprain et al. 2015; Fowler 2020; Husson et al. 2011; Ogg 2012</v>
      </c>
      <c r="M13015" t="s">
        <v>1588</v>
      </c>
      <c r="O13015" s="35">
        <v>2.8</v>
      </c>
      <c r="P13015" t="s">
        <v>243</v>
      </c>
      <c r="S13015" s="35">
        <v>-25.57</v>
      </c>
      <c r="T13015">
        <v>0.05</v>
      </c>
      <c r="U13015" t="s">
        <v>2295</v>
      </c>
      <c r="V13015">
        <v>1</v>
      </c>
      <c r="W13015" t="s">
        <v>2536</v>
      </c>
      <c r="AB13015" t="s">
        <v>248</v>
      </c>
      <c r="AC13015" t="s">
        <v>2640</v>
      </c>
    </row>
    <row r="13016" spans="1:29" x14ac:dyDescent="0.3">
      <c r="A13016">
        <v>20280</v>
      </c>
      <c r="B13016" s="15" t="s">
        <v>1831</v>
      </c>
      <c r="C13016" t="str">
        <f>_xlfn.XLOOKUP($B13016, STANDARDS!$A:$A, STANDARDS!$B:$B,,0,2)</f>
        <v>Hell Creek Fm</v>
      </c>
      <c r="D13016" t="s">
        <v>1060</v>
      </c>
      <c r="E13016" t="s">
        <v>2128</v>
      </c>
      <c r="F13016">
        <v>47.529778</v>
      </c>
      <c r="G13016">
        <v>-107.007732</v>
      </c>
      <c r="H13016" s="40">
        <v>3.0000000000000001E-5</v>
      </c>
      <c r="I13016" s="36" t="s">
        <v>592</v>
      </c>
      <c r="J13016" cm="1">
        <f t="array" ref="J13016:L13016">_xlfn.XLOOKUP($C13016, AGE!$A:$A,AGE!$B:$D,,0,2)</f>
        <v>67.12</v>
      </c>
      <c r="K13016">
        <v>1.1599999999999999</v>
      </c>
      <c r="L13016" t="str">
        <v>Sprain et al. 2015; Fowler 2020; Husson et al. 2011; Ogg 2012</v>
      </c>
      <c r="M13016" t="s">
        <v>1588</v>
      </c>
      <c r="O13016" s="35">
        <v>3.8</v>
      </c>
      <c r="P13016" t="s">
        <v>243</v>
      </c>
      <c r="S13016" s="35">
        <v>-25.08</v>
      </c>
      <c r="T13016">
        <v>0.05</v>
      </c>
      <c r="U13016" t="s">
        <v>2295</v>
      </c>
      <c r="V13016">
        <v>1</v>
      </c>
      <c r="W13016" t="s">
        <v>2536</v>
      </c>
      <c r="AB13016" t="s">
        <v>248</v>
      </c>
      <c r="AC13016" t="s">
        <v>2640</v>
      </c>
    </row>
    <row r="13017" spans="1:29" x14ac:dyDescent="0.3">
      <c r="A13017">
        <v>20281</v>
      </c>
      <c r="B13017" s="15" t="s">
        <v>1831</v>
      </c>
      <c r="C13017" t="str">
        <f>_xlfn.XLOOKUP($B13017, STANDARDS!$A:$A, STANDARDS!$B:$B,,0,2)</f>
        <v>Hell Creek Fm</v>
      </c>
      <c r="D13017" t="s">
        <v>1060</v>
      </c>
      <c r="E13017" t="s">
        <v>2128</v>
      </c>
      <c r="F13017">
        <v>47.529778</v>
      </c>
      <c r="G13017">
        <v>-107.007733</v>
      </c>
      <c r="H13017" s="40">
        <v>3.0000000000000001E-5</v>
      </c>
      <c r="I13017" s="36" t="s">
        <v>592</v>
      </c>
      <c r="J13017" cm="1">
        <f t="array" ref="J13017:L13017">_xlfn.XLOOKUP($C13017, AGE!$A:$A,AGE!$B:$D,,0,2)</f>
        <v>67.12</v>
      </c>
      <c r="K13017">
        <v>1.1599999999999999</v>
      </c>
      <c r="L13017" t="str">
        <v>Sprain et al. 2015; Fowler 2020; Husson et al. 2011; Ogg 2012</v>
      </c>
      <c r="M13017" t="s">
        <v>1588</v>
      </c>
      <c r="O13017" s="35">
        <v>2.8</v>
      </c>
      <c r="P13017" t="s">
        <v>243</v>
      </c>
      <c r="S13017" s="35">
        <v>-25.31</v>
      </c>
      <c r="T13017">
        <v>0.05</v>
      </c>
      <c r="U13017" t="s">
        <v>2295</v>
      </c>
      <c r="V13017">
        <v>1</v>
      </c>
      <c r="W13017" t="s">
        <v>2536</v>
      </c>
      <c r="AB13017" t="s">
        <v>248</v>
      </c>
      <c r="AC13017" t="s">
        <v>2640</v>
      </c>
    </row>
    <row r="13018" spans="1:29" x14ac:dyDescent="0.3">
      <c r="A13018">
        <v>20282</v>
      </c>
      <c r="B13018" s="15" t="s">
        <v>1831</v>
      </c>
      <c r="C13018" t="str">
        <f>_xlfn.XLOOKUP($B13018, STANDARDS!$A:$A, STANDARDS!$B:$B,,0,2)</f>
        <v>Hell Creek Fm</v>
      </c>
      <c r="D13018" t="s">
        <v>1060</v>
      </c>
      <c r="E13018" t="s">
        <v>2128</v>
      </c>
      <c r="F13018">
        <v>47.529778</v>
      </c>
      <c r="G13018">
        <v>-107.007734</v>
      </c>
      <c r="H13018" s="40">
        <v>3.0000000000000001E-5</v>
      </c>
      <c r="I13018" s="36" t="s">
        <v>592</v>
      </c>
      <c r="J13018" cm="1">
        <f t="array" ref="J13018:L13018">_xlfn.XLOOKUP($C13018, AGE!$A:$A,AGE!$B:$D,,0,2)</f>
        <v>67.12</v>
      </c>
      <c r="K13018">
        <v>1.1599999999999999</v>
      </c>
      <c r="L13018" t="str">
        <v>Sprain et al. 2015; Fowler 2020; Husson et al. 2011; Ogg 2012</v>
      </c>
      <c r="M13018" t="s">
        <v>1588</v>
      </c>
      <c r="O13018" s="35">
        <v>2.2000000000000002</v>
      </c>
      <c r="P13018" t="s">
        <v>243</v>
      </c>
      <c r="S13018" s="35">
        <v>-25.53</v>
      </c>
      <c r="T13018">
        <v>0.05</v>
      </c>
      <c r="U13018" t="s">
        <v>2295</v>
      </c>
      <c r="V13018">
        <v>1</v>
      </c>
      <c r="W13018" t="s">
        <v>2536</v>
      </c>
      <c r="AB13018" t="s">
        <v>248</v>
      </c>
      <c r="AC13018" t="s">
        <v>2640</v>
      </c>
    </row>
    <row r="13019" spans="1:29" x14ac:dyDescent="0.3">
      <c r="A13019">
        <v>20283</v>
      </c>
      <c r="B13019" s="15" t="s">
        <v>1831</v>
      </c>
      <c r="C13019" t="str">
        <f>_xlfn.XLOOKUP($B13019, STANDARDS!$A:$A, STANDARDS!$B:$B,,0,2)</f>
        <v>Hell Creek Fm</v>
      </c>
      <c r="D13019" t="s">
        <v>1060</v>
      </c>
      <c r="E13019" t="s">
        <v>2128</v>
      </c>
      <c r="F13019">
        <v>47.529778</v>
      </c>
      <c r="G13019">
        <v>-107.007735</v>
      </c>
      <c r="H13019" s="40">
        <v>3.0000000000000001E-5</v>
      </c>
      <c r="I13019" s="36" t="s">
        <v>592</v>
      </c>
      <c r="J13019" cm="1">
        <f t="array" ref="J13019:L13019">_xlfn.XLOOKUP($C13019, AGE!$A:$A,AGE!$B:$D,,0,2)</f>
        <v>67.12</v>
      </c>
      <c r="K13019">
        <v>1.1599999999999999</v>
      </c>
      <c r="L13019" t="str">
        <v>Sprain et al. 2015; Fowler 2020; Husson et al. 2011; Ogg 2012</v>
      </c>
      <c r="M13019" t="s">
        <v>1588</v>
      </c>
      <c r="O13019" s="35">
        <v>2.4</v>
      </c>
      <c r="P13019" t="s">
        <v>243</v>
      </c>
      <c r="S13019" s="35">
        <v>-25.22</v>
      </c>
      <c r="T13019">
        <v>0.05</v>
      </c>
      <c r="U13019" t="s">
        <v>2295</v>
      </c>
      <c r="V13019">
        <v>1</v>
      </c>
      <c r="W13019" t="s">
        <v>2536</v>
      </c>
      <c r="AB13019" t="s">
        <v>248</v>
      </c>
      <c r="AC13019" t="s">
        <v>2640</v>
      </c>
    </row>
    <row r="13020" spans="1:29" x14ac:dyDescent="0.3">
      <c r="A13020">
        <v>20284</v>
      </c>
      <c r="B13020" s="15" t="s">
        <v>1831</v>
      </c>
      <c r="C13020" t="str">
        <f>_xlfn.XLOOKUP($B13020, STANDARDS!$A:$A, STANDARDS!$B:$B,,0,2)</f>
        <v>Hell Creek Fm</v>
      </c>
      <c r="D13020" t="s">
        <v>1060</v>
      </c>
      <c r="E13020" t="s">
        <v>2128</v>
      </c>
      <c r="F13020">
        <v>47.529778</v>
      </c>
      <c r="G13020">
        <v>-107.00773599999999</v>
      </c>
      <c r="H13020" s="40">
        <v>3.0000000000000001E-5</v>
      </c>
      <c r="I13020" s="36" t="s">
        <v>592</v>
      </c>
      <c r="J13020" cm="1">
        <f t="array" ref="J13020:L13020">_xlfn.XLOOKUP($C13020, AGE!$A:$A,AGE!$B:$D,,0,2)</f>
        <v>67.12</v>
      </c>
      <c r="K13020">
        <v>1.1599999999999999</v>
      </c>
      <c r="L13020" t="str">
        <v>Sprain et al. 2015; Fowler 2020; Husson et al. 2011; Ogg 2012</v>
      </c>
      <c r="M13020" t="s">
        <v>1588</v>
      </c>
      <c r="O13020" s="35">
        <v>2.1</v>
      </c>
      <c r="P13020" t="s">
        <v>243</v>
      </c>
      <c r="S13020" s="35">
        <v>-25.52</v>
      </c>
      <c r="T13020">
        <v>0.05</v>
      </c>
      <c r="U13020" t="s">
        <v>2295</v>
      </c>
      <c r="V13020">
        <v>1</v>
      </c>
      <c r="W13020" t="s">
        <v>2536</v>
      </c>
      <c r="AB13020" t="s">
        <v>248</v>
      </c>
      <c r="AC13020" t="s">
        <v>2640</v>
      </c>
    </row>
    <row r="13021" spans="1:29" x14ac:dyDescent="0.3">
      <c r="A13021">
        <v>20285</v>
      </c>
      <c r="B13021" s="15" t="s">
        <v>1831</v>
      </c>
      <c r="C13021" t="str">
        <f>_xlfn.XLOOKUP($B13021, STANDARDS!$A:$A, STANDARDS!$B:$B,,0,2)</f>
        <v>Hell Creek Fm</v>
      </c>
      <c r="D13021" t="s">
        <v>1060</v>
      </c>
      <c r="E13021" t="s">
        <v>2128</v>
      </c>
      <c r="F13021">
        <v>47.529778</v>
      </c>
      <c r="G13021">
        <v>-107.00773700000001</v>
      </c>
      <c r="H13021" s="40">
        <v>3.0000000000000001E-5</v>
      </c>
      <c r="I13021" s="36" t="s">
        <v>592</v>
      </c>
      <c r="J13021" cm="1">
        <f t="array" ref="J13021:L13021">_xlfn.XLOOKUP($C13021, AGE!$A:$A,AGE!$B:$D,,0,2)</f>
        <v>67.12</v>
      </c>
      <c r="K13021">
        <v>1.1599999999999999</v>
      </c>
      <c r="L13021" t="str">
        <v>Sprain et al. 2015; Fowler 2020; Husson et al. 2011; Ogg 2012</v>
      </c>
      <c r="M13021" t="s">
        <v>1588</v>
      </c>
      <c r="O13021" s="35">
        <v>2.2000000000000002</v>
      </c>
      <c r="P13021" t="s">
        <v>243</v>
      </c>
      <c r="S13021" s="35">
        <v>-25.04</v>
      </c>
      <c r="T13021">
        <v>0.05</v>
      </c>
      <c r="U13021" t="s">
        <v>2295</v>
      </c>
      <c r="V13021">
        <v>1</v>
      </c>
      <c r="W13021" t="s">
        <v>2536</v>
      </c>
      <c r="AB13021" t="s">
        <v>248</v>
      </c>
      <c r="AC13021" t="s">
        <v>2640</v>
      </c>
    </row>
    <row r="13022" spans="1:29" x14ac:dyDescent="0.3">
      <c r="A13022">
        <v>20286</v>
      </c>
      <c r="B13022" s="15" t="s">
        <v>1832</v>
      </c>
      <c r="C13022" t="str">
        <f>_xlfn.XLOOKUP($B13022, STANDARDS!$A:$A, STANDARDS!$B:$B,,0,2)</f>
        <v>Hell Creek Fm</v>
      </c>
      <c r="D13022" t="s">
        <v>1060</v>
      </c>
      <c r="E13022" t="s">
        <v>2128</v>
      </c>
      <c r="F13022">
        <v>47.550249999999998</v>
      </c>
      <c r="G13022">
        <v>-106.915083</v>
      </c>
      <c r="H13022" s="40">
        <v>3.0000000000000001E-5</v>
      </c>
      <c r="I13022" s="36" t="s">
        <v>592</v>
      </c>
      <c r="J13022" cm="1">
        <f t="array" ref="J13022:L13022">_xlfn.XLOOKUP($C13022, AGE!$A:$A,AGE!$B:$D,,0,2)</f>
        <v>67.12</v>
      </c>
      <c r="K13022">
        <v>1.1599999999999999</v>
      </c>
      <c r="L13022" t="str">
        <v>Sprain et al. 2015; Fowler 2020; Husson et al. 2011; Ogg 2012</v>
      </c>
      <c r="M13022" t="s">
        <v>2303</v>
      </c>
      <c r="O13022" s="35">
        <v>0.1</v>
      </c>
      <c r="P13022" t="s">
        <v>243</v>
      </c>
      <c r="S13022" s="35">
        <v>-24.43</v>
      </c>
      <c r="T13022">
        <v>0.05</v>
      </c>
      <c r="U13022" t="s">
        <v>2295</v>
      </c>
      <c r="V13022">
        <v>1</v>
      </c>
      <c r="W13022" t="s">
        <v>2536</v>
      </c>
      <c r="AB13022" t="s">
        <v>248</v>
      </c>
      <c r="AC13022" t="s">
        <v>2640</v>
      </c>
    </row>
    <row r="13023" spans="1:29" x14ac:dyDescent="0.3">
      <c r="A13023">
        <v>20287</v>
      </c>
      <c r="B13023" s="15" t="s">
        <v>1832</v>
      </c>
      <c r="C13023" t="str">
        <f>_xlfn.XLOOKUP($B13023, STANDARDS!$A:$A, STANDARDS!$B:$B,,0,2)</f>
        <v>Hell Creek Fm</v>
      </c>
      <c r="D13023" t="s">
        <v>1060</v>
      </c>
      <c r="E13023" t="s">
        <v>2128</v>
      </c>
      <c r="F13023">
        <v>47.550249999999998</v>
      </c>
      <c r="G13023">
        <v>-106.91508399999999</v>
      </c>
      <c r="H13023" s="40">
        <v>3.0000000000000001E-5</v>
      </c>
      <c r="I13023" s="36" t="s">
        <v>592</v>
      </c>
      <c r="J13023" cm="1">
        <f t="array" ref="J13023:L13023">_xlfn.XLOOKUP($C13023, AGE!$A:$A,AGE!$B:$D,,0,2)</f>
        <v>67.12</v>
      </c>
      <c r="K13023">
        <v>1.1599999999999999</v>
      </c>
      <c r="L13023" t="str">
        <v>Sprain et al. 2015; Fowler 2020; Husson et al. 2011; Ogg 2012</v>
      </c>
      <c r="M13023" t="s">
        <v>2303</v>
      </c>
      <c r="O13023" s="35">
        <v>0.1</v>
      </c>
      <c r="P13023" t="s">
        <v>243</v>
      </c>
      <c r="S13023" s="35">
        <v>-26.09</v>
      </c>
      <c r="T13023">
        <v>0.05</v>
      </c>
      <c r="U13023" t="s">
        <v>2295</v>
      </c>
      <c r="V13023">
        <v>1</v>
      </c>
      <c r="W13023" t="s">
        <v>2536</v>
      </c>
      <c r="AB13023" t="s">
        <v>248</v>
      </c>
      <c r="AC13023" t="s">
        <v>2640</v>
      </c>
    </row>
    <row r="13024" spans="1:29" x14ac:dyDescent="0.3">
      <c r="A13024">
        <v>20288</v>
      </c>
      <c r="B13024" s="15" t="s">
        <v>1832</v>
      </c>
      <c r="C13024" t="str">
        <f>_xlfn.XLOOKUP($B13024, STANDARDS!$A:$A, STANDARDS!$B:$B,,0,2)</f>
        <v>Hell Creek Fm</v>
      </c>
      <c r="D13024" t="s">
        <v>1060</v>
      </c>
      <c r="E13024" t="s">
        <v>2128</v>
      </c>
      <c r="F13024">
        <v>47.550249999999998</v>
      </c>
      <c r="G13024">
        <v>-106.915085</v>
      </c>
      <c r="H13024" s="40">
        <v>3.0000000000000001E-5</v>
      </c>
      <c r="I13024" s="36" t="s">
        <v>592</v>
      </c>
      <c r="J13024" cm="1">
        <f t="array" ref="J13024:L13024">_xlfn.XLOOKUP($C13024, AGE!$A:$A,AGE!$B:$D,,0,2)</f>
        <v>67.12</v>
      </c>
      <c r="K13024">
        <v>1.1599999999999999</v>
      </c>
      <c r="L13024" t="str">
        <v>Sprain et al. 2015; Fowler 2020; Husson et al. 2011; Ogg 2012</v>
      </c>
      <c r="M13024" t="s">
        <v>2303</v>
      </c>
      <c r="O13024" s="35">
        <v>0.2</v>
      </c>
      <c r="P13024" t="s">
        <v>243</v>
      </c>
      <c r="S13024" s="35">
        <v>-25.53</v>
      </c>
      <c r="T13024">
        <v>0.05</v>
      </c>
      <c r="U13024" t="s">
        <v>2295</v>
      </c>
      <c r="V13024">
        <v>1</v>
      </c>
      <c r="W13024" t="s">
        <v>2536</v>
      </c>
      <c r="AB13024" t="s">
        <v>248</v>
      </c>
      <c r="AC13024" t="s">
        <v>2640</v>
      </c>
    </row>
    <row r="13025" spans="1:29" x14ac:dyDescent="0.3">
      <c r="A13025">
        <v>20289</v>
      </c>
      <c r="B13025" s="15" t="s">
        <v>1832</v>
      </c>
      <c r="C13025" t="str">
        <f>_xlfn.XLOOKUP($B13025, STANDARDS!$A:$A, STANDARDS!$B:$B,,0,2)</f>
        <v>Hell Creek Fm</v>
      </c>
      <c r="D13025" t="s">
        <v>1060</v>
      </c>
      <c r="E13025" t="s">
        <v>2128</v>
      </c>
      <c r="F13025">
        <v>47.550249999999998</v>
      </c>
      <c r="G13025">
        <v>-106.915086</v>
      </c>
      <c r="H13025" s="40">
        <v>3.0000000000000001E-5</v>
      </c>
      <c r="I13025" s="36" t="s">
        <v>592</v>
      </c>
      <c r="J13025" cm="1">
        <f t="array" ref="J13025:L13025">_xlfn.XLOOKUP($C13025, AGE!$A:$A,AGE!$B:$D,,0,2)</f>
        <v>67.12</v>
      </c>
      <c r="K13025">
        <v>1.1599999999999999</v>
      </c>
      <c r="L13025" t="str">
        <v>Sprain et al. 2015; Fowler 2020; Husson et al. 2011; Ogg 2012</v>
      </c>
      <c r="M13025" t="s">
        <v>2303</v>
      </c>
      <c r="O13025" s="35">
        <v>0.1</v>
      </c>
      <c r="P13025" t="s">
        <v>243</v>
      </c>
      <c r="S13025" s="35">
        <v>-24.45</v>
      </c>
      <c r="T13025">
        <v>0.05</v>
      </c>
      <c r="U13025" t="s">
        <v>2295</v>
      </c>
      <c r="V13025">
        <v>1</v>
      </c>
      <c r="W13025" t="s">
        <v>2536</v>
      </c>
      <c r="AB13025" t="s">
        <v>248</v>
      </c>
      <c r="AC13025" t="s">
        <v>2640</v>
      </c>
    </row>
    <row r="13026" spans="1:29" x14ac:dyDescent="0.3">
      <c r="A13026">
        <v>20290</v>
      </c>
      <c r="B13026" s="15" t="s">
        <v>1832</v>
      </c>
      <c r="C13026" t="str">
        <f>_xlfn.XLOOKUP($B13026, STANDARDS!$A:$A, STANDARDS!$B:$B,,0,2)</f>
        <v>Hell Creek Fm</v>
      </c>
      <c r="D13026" t="s">
        <v>1060</v>
      </c>
      <c r="E13026" t="s">
        <v>2128</v>
      </c>
      <c r="F13026">
        <v>47.550249999999998</v>
      </c>
      <c r="G13026">
        <v>-106.915087</v>
      </c>
      <c r="H13026" s="40">
        <v>3.0000000000000001E-5</v>
      </c>
      <c r="I13026" s="36" t="s">
        <v>592</v>
      </c>
      <c r="J13026" cm="1">
        <f t="array" ref="J13026:L13026">_xlfn.XLOOKUP($C13026, AGE!$A:$A,AGE!$B:$D,,0,2)</f>
        <v>67.12</v>
      </c>
      <c r="K13026">
        <v>1.1599999999999999</v>
      </c>
      <c r="L13026" t="str">
        <v>Sprain et al. 2015; Fowler 2020; Husson et al. 2011; Ogg 2012</v>
      </c>
      <c r="M13026" t="s">
        <v>2303</v>
      </c>
      <c r="O13026" s="35">
        <v>0.1</v>
      </c>
      <c r="P13026" t="s">
        <v>243</v>
      </c>
      <c r="S13026" s="35">
        <v>-24.02</v>
      </c>
      <c r="T13026">
        <v>0.05</v>
      </c>
      <c r="U13026" t="s">
        <v>2295</v>
      </c>
      <c r="V13026">
        <v>1</v>
      </c>
      <c r="W13026" t="s">
        <v>2536</v>
      </c>
      <c r="AB13026" t="s">
        <v>248</v>
      </c>
      <c r="AC13026" t="s">
        <v>2640</v>
      </c>
    </row>
    <row r="13027" spans="1:29" x14ac:dyDescent="0.3">
      <c r="A13027">
        <v>20291</v>
      </c>
      <c r="B13027" s="15" t="s">
        <v>1832</v>
      </c>
      <c r="C13027" t="str">
        <f>_xlfn.XLOOKUP($B13027, STANDARDS!$A:$A, STANDARDS!$B:$B,,0,2)</f>
        <v>Hell Creek Fm</v>
      </c>
      <c r="D13027" t="s">
        <v>1060</v>
      </c>
      <c r="E13027" t="s">
        <v>2128</v>
      </c>
      <c r="F13027">
        <v>47.550249999999998</v>
      </c>
      <c r="G13027">
        <v>-106.915088</v>
      </c>
      <c r="H13027" s="40">
        <v>3.0000000000000001E-5</v>
      </c>
      <c r="I13027" s="36" t="s">
        <v>592</v>
      </c>
      <c r="J13027" cm="1">
        <f t="array" ref="J13027:L13027">_xlfn.XLOOKUP($C13027, AGE!$A:$A,AGE!$B:$D,,0,2)</f>
        <v>67.12</v>
      </c>
      <c r="K13027">
        <v>1.1599999999999999</v>
      </c>
      <c r="L13027" t="str">
        <v>Sprain et al. 2015; Fowler 2020; Husson et al. 2011; Ogg 2012</v>
      </c>
      <c r="M13027" t="s">
        <v>2303</v>
      </c>
      <c r="O13027" s="35">
        <v>0.1</v>
      </c>
      <c r="P13027" t="s">
        <v>243</v>
      </c>
      <c r="S13027" s="35">
        <v>-24.15</v>
      </c>
      <c r="T13027">
        <v>0.05</v>
      </c>
      <c r="U13027" t="s">
        <v>2295</v>
      </c>
      <c r="V13027">
        <v>1</v>
      </c>
      <c r="W13027" t="s">
        <v>2536</v>
      </c>
      <c r="AB13027" t="s">
        <v>248</v>
      </c>
      <c r="AC13027" t="s">
        <v>2640</v>
      </c>
    </row>
    <row r="13028" spans="1:29" x14ac:dyDescent="0.3">
      <c r="A13028">
        <v>20292</v>
      </c>
      <c r="B13028" s="15" t="s">
        <v>1832</v>
      </c>
      <c r="C13028" t="str">
        <f>_xlfn.XLOOKUP($B13028, STANDARDS!$A:$A, STANDARDS!$B:$B,,0,2)</f>
        <v>Hell Creek Fm</v>
      </c>
      <c r="D13028" t="s">
        <v>1060</v>
      </c>
      <c r="E13028" t="s">
        <v>2128</v>
      </c>
      <c r="F13028">
        <v>47.550249999999998</v>
      </c>
      <c r="G13028">
        <v>-106.91508899999999</v>
      </c>
      <c r="H13028" s="40">
        <v>3.0000000000000001E-5</v>
      </c>
      <c r="I13028" s="36" t="s">
        <v>592</v>
      </c>
      <c r="J13028" cm="1">
        <f t="array" ref="J13028:L13028">_xlfn.XLOOKUP($C13028, AGE!$A:$A,AGE!$B:$D,,0,2)</f>
        <v>67.12</v>
      </c>
      <c r="K13028">
        <v>1.1599999999999999</v>
      </c>
      <c r="L13028" t="str">
        <v>Sprain et al. 2015; Fowler 2020; Husson et al. 2011; Ogg 2012</v>
      </c>
      <c r="M13028" t="s">
        <v>2303</v>
      </c>
      <c r="O13028" s="35">
        <v>0</v>
      </c>
      <c r="P13028" t="s">
        <v>243</v>
      </c>
      <c r="S13028" s="35">
        <v>-24.29</v>
      </c>
      <c r="T13028">
        <v>0.05</v>
      </c>
      <c r="U13028" t="s">
        <v>2295</v>
      </c>
      <c r="V13028">
        <v>1</v>
      </c>
      <c r="W13028" t="s">
        <v>2536</v>
      </c>
      <c r="AB13028" t="s">
        <v>248</v>
      </c>
      <c r="AC13028" t="s">
        <v>2640</v>
      </c>
    </row>
    <row r="13029" spans="1:29" x14ac:dyDescent="0.3">
      <c r="A13029">
        <v>20293</v>
      </c>
      <c r="B13029" s="15" t="s">
        <v>1832</v>
      </c>
      <c r="C13029" t="str">
        <f>_xlfn.XLOOKUP($B13029, STANDARDS!$A:$A, STANDARDS!$B:$B,,0,2)</f>
        <v>Hell Creek Fm</v>
      </c>
      <c r="D13029" t="s">
        <v>1060</v>
      </c>
      <c r="E13029" t="s">
        <v>2128</v>
      </c>
      <c r="F13029">
        <v>47.550249999999998</v>
      </c>
      <c r="G13029">
        <v>-106.91509000000001</v>
      </c>
      <c r="H13029" s="40">
        <v>3.0000000000000001E-5</v>
      </c>
      <c r="I13029" s="36" t="s">
        <v>592</v>
      </c>
      <c r="J13029" cm="1">
        <f t="array" ref="J13029:L13029">_xlfn.XLOOKUP($C13029, AGE!$A:$A,AGE!$B:$D,,0,2)</f>
        <v>67.12</v>
      </c>
      <c r="K13029">
        <v>1.1599999999999999</v>
      </c>
      <c r="L13029" t="str">
        <v>Sprain et al. 2015; Fowler 2020; Husson et al. 2011; Ogg 2012</v>
      </c>
      <c r="M13029" t="s">
        <v>2303</v>
      </c>
      <c r="O13029" s="35">
        <v>0</v>
      </c>
      <c r="P13029" t="s">
        <v>243</v>
      </c>
      <c r="S13029" s="35">
        <v>-24.39</v>
      </c>
      <c r="T13029">
        <v>0.05</v>
      </c>
      <c r="U13029" t="s">
        <v>2295</v>
      </c>
      <c r="V13029">
        <v>1</v>
      </c>
      <c r="W13029" t="s">
        <v>2536</v>
      </c>
      <c r="AB13029" t="s">
        <v>248</v>
      </c>
      <c r="AC13029" t="s">
        <v>2640</v>
      </c>
    </row>
    <row r="13030" spans="1:29" x14ac:dyDescent="0.3">
      <c r="A13030">
        <v>20294</v>
      </c>
      <c r="B13030" s="15" t="s">
        <v>1832</v>
      </c>
      <c r="C13030" t="str">
        <f>_xlfn.XLOOKUP($B13030, STANDARDS!$A:$A, STANDARDS!$B:$B,,0,2)</f>
        <v>Hell Creek Fm</v>
      </c>
      <c r="D13030" t="s">
        <v>1060</v>
      </c>
      <c r="E13030" t="s">
        <v>2128</v>
      </c>
      <c r="F13030">
        <v>47.550249999999998</v>
      </c>
      <c r="G13030">
        <v>-106.915091</v>
      </c>
      <c r="H13030" s="40">
        <v>3.0000000000000001E-5</v>
      </c>
      <c r="I13030" s="36" t="s">
        <v>592</v>
      </c>
      <c r="J13030" cm="1">
        <f t="array" ref="J13030:L13030">_xlfn.XLOOKUP($C13030, AGE!$A:$A,AGE!$B:$D,,0,2)</f>
        <v>67.12</v>
      </c>
      <c r="K13030">
        <v>1.1599999999999999</v>
      </c>
      <c r="L13030" t="str">
        <v>Sprain et al. 2015; Fowler 2020; Husson et al. 2011; Ogg 2012</v>
      </c>
      <c r="M13030" t="s">
        <v>2303</v>
      </c>
      <c r="O13030" s="35">
        <v>0</v>
      </c>
      <c r="P13030" t="s">
        <v>243</v>
      </c>
      <c r="S13030" s="35">
        <v>-24.45</v>
      </c>
      <c r="T13030">
        <v>0.05</v>
      </c>
      <c r="U13030" t="s">
        <v>2295</v>
      </c>
      <c r="V13030">
        <v>1</v>
      </c>
      <c r="W13030" t="s">
        <v>2536</v>
      </c>
      <c r="AB13030" t="s">
        <v>248</v>
      </c>
      <c r="AC13030" t="s">
        <v>2640</v>
      </c>
    </row>
    <row r="13031" spans="1:29" x14ac:dyDescent="0.3">
      <c r="A13031">
        <v>20295</v>
      </c>
      <c r="B13031" s="15" t="s">
        <v>1832</v>
      </c>
      <c r="C13031" t="str">
        <f>_xlfn.XLOOKUP($B13031, STANDARDS!$A:$A, STANDARDS!$B:$B,,0,2)</f>
        <v>Hell Creek Fm</v>
      </c>
      <c r="D13031" t="s">
        <v>1060</v>
      </c>
      <c r="E13031" t="s">
        <v>2128</v>
      </c>
      <c r="F13031">
        <v>47.550249999999998</v>
      </c>
      <c r="G13031">
        <v>-106.915092</v>
      </c>
      <c r="H13031" s="40">
        <v>3.0000000000000001E-5</v>
      </c>
      <c r="I13031" s="36" t="s">
        <v>592</v>
      </c>
      <c r="J13031" cm="1">
        <f t="array" ref="J13031:L13031">_xlfn.XLOOKUP($C13031, AGE!$A:$A,AGE!$B:$D,,0,2)</f>
        <v>67.12</v>
      </c>
      <c r="K13031">
        <v>1.1599999999999999</v>
      </c>
      <c r="L13031" t="str">
        <v>Sprain et al. 2015; Fowler 2020; Husson et al. 2011; Ogg 2012</v>
      </c>
      <c r="M13031" t="s">
        <v>2303</v>
      </c>
      <c r="O13031" s="35">
        <v>0.1</v>
      </c>
      <c r="P13031" t="s">
        <v>243</v>
      </c>
      <c r="S13031" s="35">
        <v>-24.05</v>
      </c>
      <c r="T13031">
        <v>0.05</v>
      </c>
      <c r="U13031" t="s">
        <v>2295</v>
      </c>
      <c r="V13031">
        <v>1</v>
      </c>
      <c r="W13031" t="s">
        <v>2536</v>
      </c>
      <c r="AB13031" t="s">
        <v>248</v>
      </c>
      <c r="AC13031" t="s">
        <v>2640</v>
      </c>
    </row>
    <row r="13032" spans="1:29" x14ac:dyDescent="0.3">
      <c r="A13032">
        <v>20296</v>
      </c>
      <c r="B13032" s="15" t="s">
        <v>1832</v>
      </c>
      <c r="C13032" t="str">
        <f>_xlfn.XLOOKUP($B13032, STANDARDS!$A:$A, STANDARDS!$B:$B,,0,2)</f>
        <v>Hell Creek Fm</v>
      </c>
      <c r="D13032" t="s">
        <v>1060</v>
      </c>
      <c r="E13032" t="s">
        <v>2128</v>
      </c>
      <c r="F13032">
        <v>47.550249999999998</v>
      </c>
      <c r="G13032">
        <v>-106.915093</v>
      </c>
      <c r="H13032" s="40">
        <v>3.0000000000000001E-5</v>
      </c>
      <c r="I13032" s="36" t="s">
        <v>592</v>
      </c>
      <c r="J13032" cm="1">
        <f t="array" ref="J13032:L13032">_xlfn.XLOOKUP($C13032, AGE!$A:$A,AGE!$B:$D,,0,2)</f>
        <v>67.12</v>
      </c>
      <c r="K13032">
        <v>1.1599999999999999</v>
      </c>
      <c r="L13032" t="str">
        <v>Sprain et al. 2015; Fowler 2020; Husson et al. 2011; Ogg 2012</v>
      </c>
      <c r="M13032" t="s">
        <v>2303</v>
      </c>
      <c r="O13032" s="35">
        <v>0.1</v>
      </c>
      <c r="P13032" t="s">
        <v>243</v>
      </c>
      <c r="S13032" s="35">
        <v>-24.35</v>
      </c>
      <c r="T13032">
        <v>0.05</v>
      </c>
      <c r="U13032" t="s">
        <v>2295</v>
      </c>
      <c r="V13032">
        <v>1</v>
      </c>
      <c r="W13032" t="s">
        <v>2536</v>
      </c>
      <c r="AB13032" t="s">
        <v>248</v>
      </c>
      <c r="AC13032" t="s">
        <v>2640</v>
      </c>
    </row>
    <row r="13033" spans="1:29" x14ac:dyDescent="0.3">
      <c r="A13033">
        <v>20297</v>
      </c>
      <c r="B13033" s="15" t="s">
        <v>1832</v>
      </c>
      <c r="C13033" t="str">
        <f>_xlfn.XLOOKUP($B13033, STANDARDS!$A:$A, STANDARDS!$B:$B,,0,2)</f>
        <v>Hell Creek Fm</v>
      </c>
      <c r="D13033" t="s">
        <v>1060</v>
      </c>
      <c r="E13033" t="s">
        <v>2128</v>
      </c>
      <c r="F13033">
        <v>47.550249999999998</v>
      </c>
      <c r="G13033">
        <v>-106.915094</v>
      </c>
      <c r="H13033" s="40">
        <v>3.0000000000000001E-5</v>
      </c>
      <c r="I13033" s="36" t="s">
        <v>592</v>
      </c>
      <c r="J13033" cm="1">
        <f t="array" ref="J13033:L13033">_xlfn.XLOOKUP($C13033, AGE!$A:$A,AGE!$B:$D,,0,2)</f>
        <v>67.12</v>
      </c>
      <c r="K13033">
        <v>1.1599999999999999</v>
      </c>
      <c r="L13033" t="str">
        <v>Sprain et al. 2015; Fowler 2020; Husson et al. 2011; Ogg 2012</v>
      </c>
      <c r="M13033" t="s">
        <v>2303</v>
      </c>
      <c r="O13033" s="35">
        <v>0.1</v>
      </c>
      <c r="P13033" t="s">
        <v>243</v>
      </c>
      <c r="S13033" s="35">
        <v>-24.24</v>
      </c>
      <c r="T13033">
        <v>0.05</v>
      </c>
      <c r="U13033" t="s">
        <v>2295</v>
      </c>
      <c r="V13033">
        <v>1</v>
      </c>
      <c r="W13033" t="s">
        <v>2536</v>
      </c>
      <c r="AB13033" t="s">
        <v>248</v>
      </c>
      <c r="AC13033" t="s">
        <v>2640</v>
      </c>
    </row>
    <row r="13034" spans="1:29" x14ac:dyDescent="0.3">
      <c r="A13034">
        <v>20298</v>
      </c>
      <c r="B13034" s="15" t="s">
        <v>1832</v>
      </c>
      <c r="C13034" t="str">
        <f>_xlfn.XLOOKUP($B13034, STANDARDS!$A:$A, STANDARDS!$B:$B,,0,2)</f>
        <v>Hell Creek Fm</v>
      </c>
      <c r="D13034" t="s">
        <v>1060</v>
      </c>
      <c r="E13034" t="s">
        <v>2128</v>
      </c>
      <c r="F13034">
        <v>47.550249999999998</v>
      </c>
      <c r="G13034">
        <v>-106.91509499999999</v>
      </c>
      <c r="H13034" s="40">
        <v>3.0000000000000001E-5</v>
      </c>
      <c r="I13034" s="36" t="s">
        <v>592</v>
      </c>
      <c r="J13034" cm="1">
        <f t="array" ref="J13034:L13034">_xlfn.XLOOKUP($C13034, AGE!$A:$A,AGE!$B:$D,,0,2)</f>
        <v>67.12</v>
      </c>
      <c r="K13034">
        <v>1.1599999999999999</v>
      </c>
      <c r="L13034" t="str">
        <v>Sprain et al. 2015; Fowler 2020; Husson et al. 2011; Ogg 2012</v>
      </c>
      <c r="M13034" t="s">
        <v>2303</v>
      </c>
      <c r="O13034" s="35">
        <v>0.1</v>
      </c>
      <c r="P13034" t="s">
        <v>243</v>
      </c>
      <c r="S13034" s="35">
        <v>-24.41</v>
      </c>
      <c r="T13034">
        <v>0.05</v>
      </c>
      <c r="U13034" t="s">
        <v>2295</v>
      </c>
      <c r="V13034">
        <v>1</v>
      </c>
      <c r="W13034" t="s">
        <v>2536</v>
      </c>
      <c r="AB13034" t="s">
        <v>248</v>
      </c>
      <c r="AC13034" t="s">
        <v>2640</v>
      </c>
    </row>
    <row r="13035" spans="1:29" x14ac:dyDescent="0.3">
      <c r="A13035">
        <v>20299</v>
      </c>
      <c r="B13035" s="15" t="s">
        <v>1832</v>
      </c>
      <c r="C13035" t="str">
        <f>_xlfn.XLOOKUP($B13035, STANDARDS!$A:$A, STANDARDS!$B:$B,,0,2)</f>
        <v>Hell Creek Fm</v>
      </c>
      <c r="D13035" t="s">
        <v>1060</v>
      </c>
      <c r="E13035" t="s">
        <v>2128</v>
      </c>
      <c r="F13035">
        <v>47.550249999999998</v>
      </c>
      <c r="G13035">
        <v>-106.91509600000001</v>
      </c>
      <c r="H13035" s="40">
        <v>3.0000000000000001E-5</v>
      </c>
      <c r="I13035" s="36" t="s">
        <v>592</v>
      </c>
      <c r="J13035" cm="1">
        <f t="array" ref="J13035:L13035">_xlfn.XLOOKUP($C13035, AGE!$A:$A,AGE!$B:$D,,0,2)</f>
        <v>67.12</v>
      </c>
      <c r="K13035">
        <v>1.1599999999999999</v>
      </c>
      <c r="L13035" t="str">
        <v>Sprain et al. 2015; Fowler 2020; Husson et al. 2011; Ogg 2012</v>
      </c>
      <c r="M13035" t="s">
        <v>2303</v>
      </c>
      <c r="O13035" s="35">
        <v>0.1</v>
      </c>
      <c r="P13035" t="s">
        <v>243</v>
      </c>
      <c r="S13035" s="35">
        <v>-24.19</v>
      </c>
      <c r="T13035">
        <v>0.05</v>
      </c>
      <c r="U13035" t="s">
        <v>2295</v>
      </c>
      <c r="V13035">
        <v>1</v>
      </c>
      <c r="W13035" t="s">
        <v>2536</v>
      </c>
      <c r="AB13035" t="s">
        <v>248</v>
      </c>
      <c r="AC13035" t="s">
        <v>2640</v>
      </c>
    </row>
    <row r="13036" spans="1:29" x14ac:dyDescent="0.3">
      <c r="A13036">
        <v>20300</v>
      </c>
      <c r="B13036" s="15" t="s">
        <v>1832</v>
      </c>
      <c r="C13036" t="str">
        <f>_xlfn.XLOOKUP($B13036, STANDARDS!$A:$A, STANDARDS!$B:$B,,0,2)</f>
        <v>Hell Creek Fm</v>
      </c>
      <c r="D13036" t="s">
        <v>1060</v>
      </c>
      <c r="E13036" t="s">
        <v>2128</v>
      </c>
      <c r="F13036">
        <v>47.550249999999998</v>
      </c>
      <c r="G13036">
        <v>-106.915097</v>
      </c>
      <c r="H13036" s="40">
        <v>3.0000000000000001E-5</v>
      </c>
      <c r="I13036" s="36" t="s">
        <v>592</v>
      </c>
      <c r="J13036" cm="1">
        <f t="array" ref="J13036:L13036">_xlfn.XLOOKUP($C13036, AGE!$A:$A,AGE!$B:$D,,0,2)</f>
        <v>67.12</v>
      </c>
      <c r="K13036">
        <v>1.1599999999999999</v>
      </c>
      <c r="L13036" t="str">
        <v>Sprain et al. 2015; Fowler 2020; Husson et al. 2011; Ogg 2012</v>
      </c>
      <c r="M13036" t="s">
        <v>2303</v>
      </c>
      <c r="O13036" s="35">
        <v>0.1</v>
      </c>
      <c r="P13036" t="s">
        <v>243</v>
      </c>
      <c r="S13036" s="35">
        <v>-24.33</v>
      </c>
      <c r="T13036">
        <v>0.05</v>
      </c>
      <c r="U13036" t="s">
        <v>2295</v>
      </c>
      <c r="V13036">
        <v>1</v>
      </c>
      <c r="W13036" t="s">
        <v>2536</v>
      </c>
      <c r="AB13036" t="s">
        <v>248</v>
      </c>
      <c r="AC13036" t="s">
        <v>2640</v>
      </c>
    </row>
    <row r="13037" spans="1:29" x14ac:dyDescent="0.3">
      <c r="A13037">
        <v>20301</v>
      </c>
      <c r="B13037" s="15" t="s">
        <v>1832</v>
      </c>
      <c r="C13037" t="str">
        <f>_xlfn.XLOOKUP($B13037, STANDARDS!$A:$A, STANDARDS!$B:$B,,0,2)</f>
        <v>Hell Creek Fm</v>
      </c>
      <c r="D13037" t="s">
        <v>1060</v>
      </c>
      <c r="E13037" t="s">
        <v>2128</v>
      </c>
      <c r="F13037">
        <v>47.550249999999998</v>
      </c>
      <c r="G13037">
        <v>-106.915098</v>
      </c>
      <c r="H13037" s="40">
        <v>3.0000000000000001E-5</v>
      </c>
      <c r="I13037" s="36" t="s">
        <v>592</v>
      </c>
      <c r="J13037" cm="1">
        <f t="array" ref="J13037:L13037">_xlfn.XLOOKUP($C13037, AGE!$A:$A,AGE!$B:$D,,0,2)</f>
        <v>67.12</v>
      </c>
      <c r="K13037">
        <v>1.1599999999999999</v>
      </c>
      <c r="L13037" t="str">
        <v>Sprain et al. 2015; Fowler 2020; Husson et al. 2011; Ogg 2012</v>
      </c>
      <c r="M13037" t="s">
        <v>2303</v>
      </c>
      <c r="O13037" s="35">
        <v>0.1</v>
      </c>
      <c r="P13037" t="s">
        <v>243</v>
      </c>
      <c r="S13037" s="35">
        <v>-25.33</v>
      </c>
      <c r="T13037">
        <v>0.05</v>
      </c>
      <c r="U13037" t="s">
        <v>2295</v>
      </c>
      <c r="V13037">
        <v>1</v>
      </c>
      <c r="W13037" t="s">
        <v>2536</v>
      </c>
      <c r="AB13037" t="s">
        <v>248</v>
      </c>
      <c r="AC13037" t="s">
        <v>2640</v>
      </c>
    </row>
    <row r="13038" spans="1:29" x14ac:dyDescent="0.3">
      <c r="A13038">
        <v>20302</v>
      </c>
      <c r="B13038" s="15" t="s">
        <v>1832</v>
      </c>
      <c r="C13038" t="str">
        <f>_xlfn.XLOOKUP($B13038, STANDARDS!$A:$A, STANDARDS!$B:$B,,0,2)</f>
        <v>Hell Creek Fm</v>
      </c>
      <c r="D13038" t="s">
        <v>1060</v>
      </c>
      <c r="E13038" t="s">
        <v>2128</v>
      </c>
      <c r="F13038">
        <v>47.550249999999998</v>
      </c>
      <c r="G13038">
        <v>-106.915099</v>
      </c>
      <c r="H13038" s="40">
        <v>3.0000000000000001E-5</v>
      </c>
      <c r="I13038" s="36" t="s">
        <v>592</v>
      </c>
      <c r="J13038" cm="1">
        <f t="array" ref="J13038:L13038">_xlfn.XLOOKUP($C13038, AGE!$A:$A,AGE!$B:$D,,0,2)</f>
        <v>67.12</v>
      </c>
      <c r="K13038">
        <v>1.1599999999999999</v>
      </c>
      <c r="L13038" t="str">
        <v>Sprain et al. 2015; Fowler 2020; Husson et al. 2011; Ogg 2012</v>
      </c>
      <c r="M13038" t="s">
        <v>2303</v>
      </c>
      <c r="O13038" s="35">
        <v>0.1</v>
      </c>
      <c r="P13038" t="s">
        <v>243</v>
      </c>
      <c r="S13038" s="35">
        <v>-25.81</v>
      </c>
      <c r="T13038">
        <v>0.05</v>
      </c>
      <c r="U13038" t="s">
        <v>2295</v>
      </c>
      <c r="V13038">
        <v>1</v>
      </c>
      <c r="W13038" t="s">
        <v>2536</v>
      </c>
      <c r="AB13038" t="s">
        <v>248</v>
      </c>
      <c r="AC13038" t="s">
        <v>2640</v>
      </c>
    </row>
    <row r="13039" spans="1:29" x14ac:dyDescent="0.3">
      <c r="A13039">
        <v>20303</v>
      </c>
      <c r="B13039" s="15" t="s">
        <v>1832</v>
      </c>
      <c r="C13039" t="str">
        <f>_xlfn.XLOOKUP($B13039, STANDARDS!$A:$A, STANDARDS!$B:$B,,0,2)</f>
        <v>Hell Creek Fm</v>
      </c>
      <c r="D13039" t="s">
        <v>1060</v>
      </c>
      <c r="E13039" t="s">
        <v>2128</v>
      </c>
      <c r="F13039">
        <v>47.550249999999998</v>
      </c>
      <c r="G13039">
        <v>-106.9151</v>
      </c>
      <c r="H13039" s="40">
        <v>3.0000000000000001E-5</v>
      </c>
      <c r="I13039" s="36" t="s">
        <v>592</v>
      </c>
      <c r="J13039" cm="1">
        <f t="array" ref="J13039:L13039">_xlfn.XLOOKUP($C13039, AGE!$A:$A,AGE!$B:$D,,0,2)</f>
        <v>67.12</v>
      </c>
      <c r="K13039">
        <v>1.1599999999999999</v>
      </c>
      <c r="L13039" t="str">
        <v>Sprain et al. 2015; Fowler 2020; Husson et al. 2011; Ogg 2012</v>
      </c>
      <c r="M13039" t="s">
        <v>2303</v>
      </c>
      <c r="O13039" s="35">
        <v>0.3</v>
      </c>
      <c r="P13039" t="s">
        <v>243</v>
      </c>
      <c r="S13039" s="35">
        <v>-24.37</v>
      </c>
      <c r="T13039">
        <v>0.05</v>
      </c>
      <c r="U13039" t="s">
        <v>2295</v>
      </c>
      <c r="V13039">
        <v>1</v>
      </c>
      <c r="W13039" t="s">
        <v>2536</v>
      </c>
      <c r="AB13039" t="s">
        <v>248</v>
      </c>
      <c r="AC13039" t="s">
        <v>2640</v>
      </c>
    </row>
    <row r="13040" spans="1:29" x14ac:dyDescent="0.3">
      <c r="A13040">
        <v>20304</v>
      </c>
      <c r="B13040" s="15" t="s">
        <v>1832</v>
      </c>
      <c r="C13040" t="str">
        <f>_xlfn.XLOOKUP($B13040, STANDARDS!$A:$A, STANDARDS!$B:$B,,0,2)</f>
        <v>Hell Creek Fm</v>
      </c>
      <c r="D13040" t="s">
        <v>1060</v>
      </c>
      <c r="E13040" t="s">
        <v>2128</v>
      </c>
      <c r="F13040">
        <v>47.550249999999998</v>
      </c>
      <c r="G13040">
        <v>-106.91510100000001</v>
      </c>
      <c r="H13040" s="40">
        <v>3.0000000000000001E-5</v>
      </c>
      <c r="I13040" s="36" t="s">
        <v>592</v>
      </c>
      <c r="J13040" cm="1">
        <f t="array" ref="J13040:L13040">_xlfn.XLOOKUP($C13040, AGE!$A:$A,AGE!$B:$D,,0,2)</f>
        <v>67.12</v>
      </c>
      <c r="K13040">
        <v>1.1599999999999999</v>
      </c>
      <c r="L13040" t="str">
        <v>Sprain et al. 2015; Fowler 2020; Husson et al. 2011; Ogg 2012</v>
      </c>
      <c r="M13040" t="s">
        <v>2303</v>
      </c>
      <c r="O13040" s="35">
        <v>0.2</v>
      </c>
      <c r="P13040" t="s">
        <v>243</v>
      </c>
      <c r="S13040" s="35">
        <v>-24.42</v>
      </c>
      <c r="T13040">
        <v>0.05</v>
      </c>
      <c r="U13040" t="s">
        <v>2295</v>
      </c>
      <c r="V13040">
        <v>1</v>
      </c>
      <c r="W13040" t="s">
        <v>2536</v>
      </c>
      <c r="AB13040" t="s">
        <v>248</v>
      </c>
      <c r="AC13040" t="s">
        <v>2640</v>
      </c>
    </row>
    <row r="13041" spans="1:29" x14ac:dyDescent="0.3">
      <c r="A13041">
        <v>20305</v>
      </c>
      <c r="B13041" s="15" t="s">
        <v>1832</v>
      </c>
      <c r="C13041" t="str">
        <f>_xlfn.XLOOKUP($B13041, STANDARDS!$A:$A, STANDARDS!$B:$B,,0,2)</f>
        <v>Hell Creek Fm</v>
      </c>
      <c r="D13041" t="s">
        <v>1060</v>
      </c>
      <c r="E13041" t="s">
        <v>2128</v>
      </c>
      <c r="F13041">
        <v>47.550249999999998</v>
      </c>
      <c r="G13041">
        <v>-106.915102</v>
      </c>
      <c r="H13041" s="40">
        <v>3.0000000000000001E-5</v>
      </c>
      <c r="I13041" s="36" t="s">
        <v>592</v>
      </c>
      <c r="J13041" cm="1">
        <f t="array" ref="J13041:L13041">_xlfn.XLOOKUP($C13041, AGE!$A:$A,AGE!$B:$D,,0,2)</f>
        <v>67.12</v>
      </c>
      <c r="K13041">
        <v>1.1599999999999999</v>
      </c>
      <c r="L13041" t="str">
        <v>Sprain et al. 2015; Fowler 2020; Husson et al. 2011; Ogg 2012</v>
      </c>
      <c r="M13041" t="s">
        <v>2303</v>
      </c>
      <c r="O13041" s="35">
        <v>0.1</v>
      </c>
      <c r="P13041" t="s">
        <v>243</v>
      </c>
      <c r="S13041" s="35">
        <v>-24.59</v>
      </c>
      <c r="T13041">
        <v>0.05</v>
      </c>
      <c r="U13041" t="s">
        <v>2295</v>
      </c>
      <c r="V13041">
        <v>1</v>
      </c>
      <c r="W13041" t="s">
        <v>2536</v>
      </c>
      <c r="AB13041" t="s">
        <v>248</v>
      </c>
      <c r="AC13041" t="s">
        <v>2640</v>
      </c>
    </row>
    <row r="13042" spans="1:29" x14ac:dyDescent="0.3">
      <c r="A13042">
        <v>20306</v>
      </c>
      <c r="B13042" s="15" t="s">
        <v>1832</v>
      </c>
      <c r="C13042" t="str">
        <f>_xlfn.XLOOKUP($B13042, STANDARDS!$A:$A, STANDARDS!$B:$B,,0,2)</f>
        <v>Hell Creek Fm</v>
      </c>
      <c r="D13042" t="s">
        <v>1060</v>
      </c>
      <c r="E13042" t="s">
        <v>2128</v>
      </c>
      <c r="F13042">
        <v>47.550249999999998</v>
      </c>
      <c r="G13042">
        <v>-106.915103</v>
      </c>
      <c r="H13042" s="40">
        <v>3.0000000000000001E-5</v>
      </c>
      <c r="I13042" s="36" t="s">
        <v>592</v>
      </c>
      <c r="J13042" cm="1">
        <f t="array" ref="J13042:L13042">_xlfn.XLOOKUP($C13042, AGE!$A:$A,AGE!$B:$D,,0,2)</f>
        <v>67.12</v>
      </c>
      <c r="K13042">
        <v>1.1599999999999999</v>
      </c>
      <c r="L13042" t="str">
        <v>Sprain et al. 2015; Fowler 2020; Husson et al. 2011; Ogg 2012</v>
      </c>
      <c r="M13042" t="s">
        <v>2303</v>
      </c>
      <c r="O13042" s="35">
        <v>0.2</v>
      </c>
      <c r="P13042" t="s">
        <v>243</v>
      </c>
      <c r="S13042" s="35">
        <v>-24.76</v>
      </c>
      <c r="T13042">
        <v>0.05</v>
      </c>
      <c r="U13042" t="s">
        <v>2295</v>
      </c>
      <c r="V13042">
        <v>1</v>
      </c>
      <c r="W13042" t="s">
        <v>2536</v>
      </c>
      <c r="AB13042" t="s">
        <v>248</v>
      </c>
      <c r="AC13042" t="s">
        <v>2640</v>
      </c>
    </row>
    <row r="13043" spans="1:29" x14ac:dyDescent="0.3">
      <c r="A13043">
        <v>20307</v>
      </c>
      <c r="B13043" s="15" t="s">
        <v>1832</v>
      </c>
      <c r="C13043" t="str">
        <f>_xlfn.XLOOKUP($B13043, STANDARDS!$A:$A, STANDARDS!$B:$B,,0,2)</f>
        <v>Hell Creek Fm</v>
      </c>
      <c r="D13043" t="s">
        <v>1060</v>
      </c>
      <c r="E13043" t="s">
        <v>2128</v>
      </c>
      <c r="F13043">
        <v>47.550249999999998</v>
      </c>
      <c r="G13043">
        <v>-106.915104</v>
      </c>
      <c r="H13043" s="40">
        <v>3.0000000000000001E-5</v>
      </c>
      <c r="I13043" s="36" t="s">
        <v>592</v>
      </c>
      <c r="J13043" cm="1">
        <f t="array" ref="J13043:L13043">_xlfn.XLOOKUP($C13043, AGE!$A:$A,AGE!$B:$D,,0,2)</f>
        <v>67.12</v>
      </c>
      <c r="K13043">
        <v>1.1599999999999999</v>
      </c>
      <c r="L13043" t="str">
        <v>Sprain et al. 2015; Fowler 2020; Husson et al. 2011; Ogg 2012</v>
      </c>
      <c r="M13043" t="s">
        <v>2303</v>
      </c>
      <c r="O13043" s="35">
        <v>0.1</v>
      </c>
      <c r="P13043" t="s">
        <v>243</v>
      </c>
      <c r="S13043" s="35">
        <v>-24.3</v>
      </c>
      <c r="T13043">
        <v>0.05</v>
      </c>
      <c r="U13043" t="s">
        <v>2295</v>
      </c>
      <c r="V13043">
        <v>1</v>
      </c>
      <c r="W13043" t="s">
        <v>2536</v>
      </c>
      <c r="AB13043" t="s">
        <v>248</v>
      </c>
      <c r="AC13043" t="s">
        <v>2640</v>
      </c>
    </row>
    <row r="13044" spans="1:29" x14ac:dyDescent="0.3">
      <c r="A13044">
        <v>20308</v>
      </c>
      <c r="B13044" s="15" t="s">
        <v>1832</v>
      </c>
      <c r="C13044" t="str">
        <f>_xlfn.XLOOKUP($B13044, STANDARDS!$A:$A, STANDARDS!$B:$B,,0,2)</f>
        <v>Hell Creek Fm</v>
      </c>
      <c r="D13044" t="s">
        <v>1060</v>
      </c>
      <c r="E13044" t="s">
        <v>2128</v>
      </c>
      <c r="F13044">
        <v>47.550249999999998</v>
      </c>
      <c r="G13044">
        <v>-106.915105</v>
      </c>
      <c r="H13044" s="40">
        <v>3.0000000000000001E-5</v>
      </c>
      <c r="I13044" s="36" t="s">
        <v>592</v>
      </c>
      <c r="J13044" cm="1">
        <f t="array" ref="J13044:L13044">_xlfn.XLOOKUP($C13044, AGE!$A:$A,AGE!$B:$D,,0,2)</f>
        <v>67.12</v>
      </c>
      <c r="K13044">
        <v>1.1599999999999999</v>
      </c>
      <c r="L13044" t="str">
        <v>Sprain et al. 2015; Fowler 2020; Husson et al. 2011; Ogg 2012</v>
      </c>
      <c r="M13044" t="s">
        <v>2303</v>
      </c>
      <c r="O13044" s="35">
        <v>0.1</v>
      </c>
      <c r="P13044" t="s">
        <v>243</v>
      </c>
      <c r="S13044" s="35">
        <v>-23.88</v>
      </c>
      <c r="T13044">
        <v>0.05</v>
      </c>
      <c r="U13044" t="s">
        <v>2295</v>
      </c>
      <c r="V13044">
        <v>1</v>
      </c>
      <c r="W13044" t="s">
        <v>2536</v>
      </c>
      <c r="AB13044" t="s">
        <v>248</v>
      </c>
      <c r="AC13044" t="s">
        <v>2640</v>
      </c>
    </row>
    <row r="13045" spans="1:29" x14ac:dyDescent="0.3">
      <c r="A13045">
        <v>20309</v>
      </c>
      <c r="B13045" s="15" t="s">
        <v>1832</v>
      </c>
      <c r="C13045" t="str">
        <f>_xlfn.XLOOKUP($B13045, STANDARDS!$A:$A, STANDARDS!$B:$B,,0,2)</f>
        <v>Hell Creek Fm</v>
      </c>
      <c r="D13045" t="s">
        <v>1060</v>
      </c>
      <c r="E13045" t="s">
        <v>2128</v>
      </c>
      <c r="F13045">
        <v>47.550249999999998</v>
      </c>
      <c r="G13045">
        <v>-106.91510599999999</v>
      </c>
      <c r="H13045" s="40">
        <v>3.0000000000000001E-5</v>
      </c>
      <c r="I13045" s="36" t="s">
        <v>592</v>
      </c>
      <c r="J13045" cm="1">
        <f t="array" ref="J13045:L13045">_xlfn.XLOOKUP($C13045, AGE!$A:$A,AGE!$B:$D,,0,2)</f>
        <v>67.12</v>
      </c>
      <c r="K13045">
        <v>1.1599999999999999</v>
      </c>
      <c r="L13045" t="str">
        <v>Sprain et al. 2015; Fowler 2020; Husson et al. 2011; Ogg 2012</v>
      </c>
      <c r="M13045" t="s">
        <v>2303</v>
      </c>
      <c r="O13045" s="35">
        <v>0</v>
      </c>
      <c r="P13045" t="s">
        <v>243</v>
      </c>
      <c r="S13045" s="35">
        <v>-23.99</v>
      </c>
      <c r="T13045">
        <v>0.05</v>
      </c>
      <c r="U13045" t="s">
        <v>2295</v>
      </c>
      <c r="V13045">
        <v>1</v>
      </c>
      <c r="W13045" t="s">
        <v>2536</v>
      </c>
      <c r="AB13045" t="s">
        <v>248</v>
      </c>
      <c r="AC13045" t="s">
        <v>2640</v>
      </c>
    </row>
    <row r="13046" spans="1:29" x14ac:dyDescent="0.3">
      <c r="A13046">
        <v>20310</v>
      </c>
      <c r="B13046" s="15" t="s">
        <v>1832</v>
      </c>
      <c r="C13046" t="str">
        <f>_xlfn.XLOOKUP($B13046, STANDARDS!$A:$A, STANDARDS!$B:$B,,0,2)</f>
        <v>Hell Creek Fm</v>
      </c>
      <c r="D13046" t="s">
        <v>1060</v>
      </c>
      <c r="E13046" t="s">
        <v>2128</v>
      </c>
      <c r="F13046">
        <v>47.550249999999998</v>
      </c>
      <c r="G13046">
        <v>-106.91510700000001</v>
      </c>
      <c r="H13046" s="40">
        <v>3.0000000000000001E-5</v>
      </c>
      <c r="I13046" s="36" t="s">
        <v>592</v>
      </c>
      <c r="J13046" cm="1">
        <f t="array" ref="J13046:L13046">_xlfn.XLOOKUP($C13046, AGE!$A:$A,AGE!$B:$D,,0,2)</f>
        <v>67.12</v>
      </c>
      <c r="K13046">
        <v>1.1599999999999999</v>
      </c>
      <c r="L13046" t="str">
        <v>Sprain et al. 2015; Fowler 2020; Husson et al. 2011; Ogg 2012</v>
      </c>
      <c r="M13046" t="s">
        <v>2303</v>
      </c>
      <c r="O13046" s="35">
        <v>0</v>
      </c>
      <c r="P13046" t="s">
        <v>243</v>
      </c>
      <c r="S13046" s="35">
        <v>-24.2</v>
      </c>
      <c r="T13046">
        <v>0.05</v>
      </c>
      <c r="U13046" t="s">
        <v>2295</v>
      </c>
      <c r="V13046">
        <v>1</v>
      </c>
      <c r="W13046" t="s">
        <v>2536</v>
      </c>
      <c r="AB13046" t="s">
        <v>248</v>
      </c>
      <c r="AC13046" t="s">
        <v>2640</v>
      </c>
    </row>
    <row r="13047" spans="1:29" x14ac:dyDescent="0.3">
      <c r="A13047">
        <v>20311</v>
      </c>
      <c r="B13047" s="15" t="s">
        <v>1832</v>
      </c>
      <c r="C13047" t="str">
        <f>_xlfn.XLOOKUP($B13047, STANDARDS!$A:$A, STANDARDS!$B:$B,,0,2)</f>
        <v>Hell Creek Fm</v>
      </c>
      <c r="D13047" t="s">
        <v>1060</v>
      </c>
      <c r="E13047" t="s">
        <v>2128</v>
      </c>
      <c r="F13047">
        <v>47.550249999999998</v>
      </c>
      <c r="G13047">
        <v>-106.915108</v>
      </c>
      <c r="H13047" s="40">
        <v>3.0000000000000001E-5</v>
      </c>
      <c r="I13047" s="36" t="s">
        <v>592</v>
      </c>
      <c r="J13047" cm="1">
        <f t="array" ref="J13047:L13047">_xlfn.XLOOKUP($C13047, AGE!$A:$A,AGE!$B:$D,,0,2)</f>
        <v>67.12</v>
      </c>
      <c r="K13047">
        <v>1.1599999999999999</v>
      </c>
      <c r="L13047" t="str">
        <v>Sprain et al. 2015; Fowler 2020; Husson et al. 2011; Ogg 2012</v>
      </c>
      <c r="M13047" t="s">
        <v>2303</v>
      </c>
      <c r="O13047" s="35">
        <v>0</v>
      </c>
      <c r="P13047" t="s">
        <v>243</v>
      </c>
      <c r="S13047" s="35">
        <v>-24.24</v>
      </c>
      <c r="T13047">
        <v>0.05</v>
      </c>
      <c r="U13047" t="s">
        <v>2295</v>
      </c>
      <c r="V13047">
        <v>1</v>
      </c>
      <c r="W13047" t="s">
        <v>2536</v>
      </c>
      <c r="AB13047" t="s">
        <v>248</v>
      </c>
      <c r="AC13047" t="s">
        <v>2640</v>
      </c>
    </row>
    <row r="13048" spans="1:29" x14ac:dyDescent="0.3">
      <c r="A13048">
        <v>20312</v>
      </c>
      <c r="B13048" s="15" t="s">
        <v>1832</v>
      </c>
      <c r="C13048" t="str">
        <f>_xlfn.XLOOKUP($B13048, STANDARDS!$A:$A, STANDARDS!$B:$B,,0,2)</f>
        <v>Hell Creek Fm</v>
      </c>
      <c r="D13048" t="s">
        <v>1060</v>
      </c>
      <c r="E13048" t="s">
        <v>2128</v>
      </c>
      <c r="F13048">
        <v>47.550249999999998</v>
      </c>
      <c r="G13048">
        <v>-106.915109</v>
      </c>
      <c r="H13048" s="40">
        <v>3.0000000000000001E-5</v>
      </c>
      <c r="I13048" s="36" t="s">
        <v>592</v>
      </c>
      <c r="J13048" cm="1">
        <f t="array" ref="J13048:L13048">_xlfn.XLOOKUP($C13048, AGE!$A:$A,AGE!$B:$D,,0,2)</f>
        <v>67.12</v>
      </c>
      <c r="K13048">
        <v>1.1599999999999999</v>
      </c>
      <c r="L13048" t="str">
        <v>Sprain et al. 2015; Fowler 2020; Husson et al. 2011; Ogg 2012</v>
      </c>
      <c r="M13048" t="s">
        <v>2303</v>
      </c>
      <c r="O13048" s="35">
        <v>0.2</v>
      </c>
      <c r="P13048" t="s">
        <v>243</v>
      </c>
      <c r="S13048" s="35">
        <v>-24.43</v>
      </c>
      <c r="T13048">
        <v>0.05</v>
      </c>
      <c r="U13048" t="s">
        <v>2295</v>
      </c>
      <c r="V13048">
        <v>1</v>
      </c>
      <c r="W13048" t="s">
        <v>2536</v>
      </c>
      <c r="AB13048" t="s">
        <v>248</v>
      </c>
      <c r="AC13048" t="s">
        <v>2640</v>
      </c>
    </row>
    <row r="13049" spans="1:29" x14ac:dyDescent="0.3">
      <c r="A13049">
        <v>20313</v>
      </c>
      <c r="B13049" s="15" t="s">
        <v>1832</v>
      </c>
      <c r="C13049" t="str">
        <f>_xlfn.XLOOKUP($B13049, STANDARDS!$A:$A, STANDARDS!$B:$B,,0,2)</f>
        <v>Hell Creek Fm</v>
      </c>
      <c r="D13049" t="s">
        <v>1060</v>
      </c>
      <c r="E13049" t="s">
        <v>2128</v>
      </c>
      <c r="F13049">
        <v>47.550249999999998</v>
      </c>
      <c r="G13049">
        <v>-106.91511</v>
      </c>
      <c r="H13049" s="40">
        <v>3.0000000000000001E-5</v>
      </c>
      <c r="I13049" s="36" t="s">
        <v>592</v>
      </c>
      <c r="J13049" cm="1">
        <f t="array" ref="J13049:L13049">_xlfn.XLOOKUP($C13049, AGE!$A:$A,AGE!$B:$D,,0,2)</f>
        <v>67.12</v>
      </c>
      <c r="K13049">
        <v>1.1599999999999999</v>
      </c>
      <c r="L13049" t="str">
        <v>Sprain et al. 2015; Fowler 2020; Husson et al. 2011; Ogg 2012</v>
      </c>
      <c r="M13049" t="s">
        <v>2303</v>
      </c>
      <c r="O13049" s="35">
        <v>0.2</v>
      </c>
      <c r="P13049" t="s">
        <v>243</v>
      </c>
      <c r="S13049" s="35">
        <v>-24.25</v>
      </c>
      <c r="T13049">
        <v>0.05</v>
      </c>
      <c r="U13049" t="s">
        <v>2295</v>
      </c>
      <c r="V13049">
        <v>1</v>
      </c>
      <c r="W13049" t="s">
        <v>2536</v>
      </c>
      <c r="AB13049" t="s">
        <v>248</v>
      </c>
      <c r="AC13049" t="s">
        <v>2640</v>
      </c>
    </row>
    <row r="13050" spans="1:29" x14ac:dyDescent="0.3">
      <c r="A13050">
        <v>20314</v>
      </c>
      <c r="B13050" s="15" t="s">
        <v>1832</v>
      </c>
      <c r="C13050" t="str">
        <f>_xlfn.XLOOKUP($B13050, STANDARDS!$A:$A, STANDARDS!$B:$B,,0,2)</f>
        <v>Hell Creek Fm</v>
      </c>
      <c r="D13050" t="s">
        <v>1060</v>
      </c>
      <c r="E13050" t="s">
        <v>2128</v>
      </c>
      <c r="F13050">
        <v>47.550249999999998</v>
      </c>
      <c r="G13050">
        <v>-106.915111</v>
      </c>
      <c r="H13050" s="40">
        <v>3.0000000000000001E-5</v>
      </c>
      <c r="I13050" s="36" t="s">
        <v>592</v>
      </c>
      <c r="J13050" cm="1">
        <f t="array" ref="J13050:L13050">_xlfn.XLOOKUP($C13050, AGE!$A:$A,AGE!$B:$D,,0,2)</f>
        <v>67.12</v>
      </c>
      <c r="K13050">
        <v>1.1599999999999999</v>
      </c>
      <c r="L13050" t="str">
        <v>Sprain et al. 2015; Fowler 2020; Husson et al. 2011; Ogg 2012</v>
      </c>
      <c r="M13050" t="s">
        <v>2303</v>
      </c>
      <c r="O13050" s="35">
        <v>0.3</v>
      </c>
      <c r="P13050" t="s">
        <v>243</v>
      </c>
      <c r="S13050" s="35">
        <v>-24.13</v>
      </c>
      <c r="T13050">
        <v>0.05</v>
      </c>
      <c r="U13050" t="s">
        <v>2295</v>
      </c>
      <c r="V13050">
        <v>1</v>
      </c>
      <c r="W13050" t="s">
        <v>2536</v>
      </c>
      <c r="AB13050" t="s">
        <v>248</v>
      </c>
      <c r="AC13050" t="s">
        <v>2640</v>
      </c>
    </row>
    <row r="13051" spans="1:29" x14ac:dyDescent="0.3">
      <c r="A13051">
        <v>20315</v>
      </c>
      <c r="B13051" s="15" t="s">
        <v>1832</v>
      </c>
      <c r="C13051" t="str">
        <f>_xlfn.XLOOKUP($B13051, STANDARDS!$A:$A, STANDARDS!$B:$B,,0,2)</f>
        <v>Hell Creek Fm</v>
      </c>
      <c r="D13051" t="s">
        <v>1060</v>
      </c>
      <c r="E13051" t="s">
        <v>2128</v>
      </c>
      <c r="F13051">
        <v>47.550249999999998</v>
      </c>
      <c r="G13051">
        <v>-106.91511199999999</v>
      </c>
      <c r="H13051" s="40">
        <v>3.0000000000000001E-5</v>
      </c>
      <c r="I13051" s="36" t="s">
        <v>592</v>
      </c>
      <c r="J13051" cm="1">
        <f t="array" ref="J13051:L13051">_xlfn.XLOOKUP($C13051, AGE!$A:$A,AGE!$B:$D,,0,2)</f>
        <v>67.12</v>
      </c>
      <c r="K13051">
        <v>1.1599999999999999</v>
      </c>
      <c r="L13051" t="str">
        <v>Sprain et al. 2015; Fowler 2020; Husson et al. 2011; Ogg 2012</v>
      </c>
      <c r="M13051" t="s">
        <v>2303</v>
      </c>
      <c r="O13051" s="35">
        <v>0.2</v>
      </c>
      <c r="P13051" t="s">
        <v>243</v>
      </c>
      <c r="S13051" s="35">
        <v>-24.04</v>
      </c>
      <c r="T13051">
        <v>0.05</v>
      </c>
      <c r="U13051" t="s">
        <v>2295</v>
      </c>
      <c r="V13051">
        <v>1</v>
      </c>
      <c r="W13051" t="s">
        <v>2536</v>
      </c>
      <c r="AB13051" t="s">
        <v>248</v>
      </c>
      <c r="AC13051" t="s">
        <v>2640</v>
      </c>
    </row>
    <row r="13052" spans="1:29" x14ac:dyDescent="0.3">
      <c r="A13052">
        <v>20316</v>
      </c>
      <c r="B13052" s="15" t="s">
        <v>1832</v>
      </c>
      <c r="C13052" t="str">
        <f>_xlfn.XLOOKUP($B13052, STANDARDS!$A:$A, STANDARDS!$B:$B,,0,2)</f>
        <v>Hell Creek Fm</v>
      </c>
      <c r="D13052" t="s">
        <v>1060</v>
      </c>
      <c r="E13052" t="s">
        <v>2128</v>
      </c>
      <c r="F13052">
        <v>47.550249999999998</v>
      </c>
      <c r="G13052">
        <v>-106.91511300000001</v>
      </c>
      <c r="H13052" s="40">
        <v>3.0000000000000001E-5</v>
      </c>
      <c r="I13052" s="36" t="s">
        <v>592</v>
      </c>
      <c r="J13052" cm="1">
        <f t="array" ref="J13052:L13052">_xlfn.XLOOKUP($C13052, AGE!$A:$A,AGE!$B:$D,,0,2)</f>
        <v>67.12</v>
      </c>
      <c r="K13052">
        <v>1.1599999999999999</v>
      </c>
      <c r="L13052" t="str">
        <v>Sprain et al. 2015; Fowler 2020; Husson et al. 2011; Ogg 2012</v>
      </c>
      <c r="M13052" t="s">
        <v>2303</v>
      </c>
      <c r="O13052" s="35">
        <v>0.2</v>
      </c>
      <c r="P13052" t="s">
        <v>243</v>
      </c>
      <c r="S13052" s="35">
        <v>-24.61</v>
      </c>
      <c r="T13052">
        <v>0.05</v>
      </c>
      <c r="U13052" t="s">
        <v>2295</v>
      </c>
      <c r="V13052">
        <v>1</v>
      </c>
      <c r="W13052" t="s">
        <v>2536</v>
      </c>
      <c r="AB13052" t="s">
        <v>248</v>
      </c>
      <c r="AC13052" t="s">
        <v>2640</v>
      </c>
    </row>
    <row r="13053" spans="1:29" x14ac:dyDescent="0.3">
      <c r="A13053">
        <v>20317</v>
      </c>
      <c r="B13053" s="15" t="s">
        <v>1832</v>
      </c>
      <c r="C13053" t="str">
        <f>_xlfn.XLOOKUP($B13053, STANDARDS!$A:$A, STANDARDS!$B:$B,,0,2)</f>
        <v>Hell Creek Fm</v>
      </c>
      <c r="D13053" t="s">
        <v>1060</v>
      </c>
      <c r="E13053" t="s">
        <v>2128</v>
      </c>
      <c r="F13053">
        <v>47.550249999999998</v>
      </c>
      <c r="G13053">
        <v>-106.915114</v>
      </c>
      <c r="H13053" s="40">
        <v>3.0000000000000001E-5</v>
      </c>
      <c r="I13053" s="36" t="s">
        <v>592</v>
      </c>
      <c r="J13053" cm="1">
        <f t="array" ref="J13053:L13053">_xlfn.XLOOKUP($C13053, AGE!$A:$A,AGE!$B:$D,,0,2)</f>
        <v>67.12</v>
      </c>
      <c r="K13053">
        <v>1.1599999999999999</v>
      </c>
      <c r="L13053" t="str">
        <v>Sprain et al. 2015; Fowler 2020; Husson et al. 2011; Ogg 2012</v>
      </c>
      <c r="M13053" t="s">
        <v>2303</v>
      </c>
      <c r="O13053" s="35">
        <v>0.3</v>
      </c>
      <c r="P13053" t="s">
        <v>243</v>
      </c>
      <c r="S13053" s="35">
        <v>-24.68</v>
      </c>
      <c r="T13053">
        <v>0.05</v>
      </c>
      <c r="U13053" t="s">
        <v>2295</v>
      </c>
      <c r="V13053">
        <v>1</v>
      </c>
      <c r="W13053" t="s">
        <v>2536</v>
      </c>
      <c r="AB13053" t="s">
        <v>248</v>
      </c>
      <c r="AC13053" t="s">
        <v>2640</v>
      </c>
    </row>
    <row r="13054" spans="1:29" x14ac:dyDescent="0.3">
      <c r="A13054">
        <v>20318</v>
      </c>
      <c r="B13054" s="15" t="s">
        <v>1832</v>
      </c>
      <c r="C13054" t="str">
        <f>_xlfn.XLOOKUP($B13054, STANDARDS!$A:$A, STANDARDS!$B:$B,,0,2)</f>
        <v>Hell Creek Fm</v>
      </c>
      <c r="D13054" t="s">
        <v>1060</v>
      </c>
      <c r="E13054" t="s">
        <v>2128</v>
      </c>
      <c r="F13054">
        <v>47.550249999999998</v>
      </c>
      <c r="G13054">
        <v>-106.915115</v>
      </c>
      <c r="H13054" s="40">
        <v>3.0000000000000001E-5</v>
      </c>
      <c r="I13054" s="36" t="s">
        <v>592</v>
      </c>
      <c r="J13054" cm="1">
        <f t="array" ref="J13054:L13054">_xlfn.XLOOKUP($C13054, AGE!$A:$A,AGE!$B:$D,,0,2)</f>
        <v>67.12</v>
      </c>
      <c r="K13054">
        <v>1.1599999999999999</v>
      </c>
      <c r="L13054" t="str">
        <v>Sprain et al. 2015; Fowler 2020; Husson et al. 2011; Ogg 2012</v>
      </c>
      <c r="M13054" t="s">
        <v>2303</v>
      </c>
      <c r="O13054" s="35">
        <v>0.7</v>
      </c>
      <c r="P13054" t="s">
        <v>243</v>
      </c>
      <c r="S13054" s="35">
        <v>-25.01</v>
      </c>
      <c r="T13054">
        <v>0.05</v>
      </c>
      <c r="U13054" t="s">
        <v>2295</v>
      </c>
      <c r="V13054">
        <v>1</v>
      </c>
      <c r="W13054" t="s">
        <v>2536</v>
      </c>
      <c r="AB13054" t="s">
        <v>248</v>
      </c>
      <c r="AC13054" t="s">
        <v>2640</v>
      </c>
    </row>
    <row r="13055" spans="1:29" x14ac:dyDescent="0.3">
      <c r="A13055">
        <v>20319</v>
      </c>
      <c r="B13055" s="15" t="s">
        <v>1832</v>
      </c>
      <c r="C13055" t="str">
        <f>_xlfn.XLOOKUP($B13055, STANDARDS!$A:$A, STANDARDS!$B:$B,,0,2)</f>
        <v>Hell Creek Fm</v>
      </c>
      <c r="D13055" t="s">
        <v>1060</v>
      </c>
      <c r="E13055" t="s">
        <v>2128</v>
      </c>
      <c r="F13055">
        <v>47.550249999999998</v>
      </c>
      <c r="G13055">
        <v>-106.915116</v>
      </c>
      <c r="H13055" s="40">
        <v>3.0000000000000001E-5</v>
      </c>
      <c r="I13055" s="36" t="s">
        <v>592</v>
      </c>
      <c r="J13055" cm="1">
        <f t="array" ref="J13055:L13055">_xlfn.XLOOKUP($C13055, AGE!$A:$A,AGE!$B:$D,,0,2)</f>
        <v>67.12</v>
      </c>
      <c r="K13055">
        <v>1.1599999999999999</v>
      </c>
      <c r="L13055" t="str">
        <v>Sprain et al. 2015; Fowler 2020; Husson et al. 2011; Ogg 2012</v>
      </c>
      <c r="M13055" t="s">
        <v>2303</v>
      </c>
      <c r="O13055" s="35">
        <v>1.3</v>
      </c>
      <c r="P13055" t="s">
        <v>243</v>
      </c>
      <c r="S13055" s="35">
        <v>-25.65</v>
      </c>
      <c r="T13055">
        <v>0.05</v>
      </c>
      <c r="U13055" t="s">
        <v>2295</v>
      </c>
      <c r="V13055">
        <v>1</v>
      </c>
      <c r="W13055" t="s">
        <v>2536</v>
      </c>
      <c r="AB13055" t="s">
        <v>248</v>
      </c>
      <c r="AC13055" t="s">
        <v>2640</v>
      </c>
    </row>
    <row r="13056" spans="1:29" x14ac:dyDescent="0.3">
      <c r="A13056">
        <v>20320</v>
      </c>
      <c r="B13056" s="15" t="s">
        <v>1832</v>
      </c>
      <c r="C13056" t="str">
        <f>_xlfn.XLOOKUP($B13056, STANDARDS!$A:$A, STANDARDS!$B:$B,,0,2)</f>
        <v>Hell Creek Fm</v>
      </c>
      <c r="D13056" t="s">
        <v>1060</v>
      </c>
      <c r="E13056" t="s">
        <v>2128</v>
      </c>
      <c r="F13056">
        <v>47.550249999999998</v>
      </c>
      <c r="G13056">
        <v>-106.915117</v>
      </c>
      <c r="H13056" s="40">
        <v>3.0000000000000001E-5</v>
      </c>
      <c r="I13056" s="36" t="s">
        <v>592</v>
      </c>
      <c r="J13056" cm="1">
        <f t="array" ref="J13056:L13056">_xlfn.XLOOKUP($C13056, AGE!$A:$A,AGE!$B:$D,,0,2)</f>
        <v>67.12</v>
      </c>
      <c r="K13056">
        <v>1.1599999999999999</v>
      </c>
      <c r="L13056" t="str">
        <v>Sprain et al. 2015; Fowler 2020; Husson et al. 2011; Ogg 2012</v>
      </c>
      <c r="M13056" t="s">
        <v>2303</v>
      </c>
      <c r="O13056" s="35">
        <v>1.2</v>
      </c>
      <c r="P13056" t="s">
        <v>243</v>
      </c>
      <c r="S13056" s="35">
        <v>-26.01</v>
      </c>
      <c r="T13056">
        <v>0.05</v>
      </c>
      <c r="U13056" t="s">
        <v>2295</v>
      </c>
      <c r="V13056">
        <v>1</v>
      </c>
      <c r="W13056" t="s">
        <v>2536</v>
      </c>
      <c r="AB13056" t="s">
        <v>248</v>
      </c>
      <c r="AC13056" t="s">
        <v>2640</v>
      </c>
    </row>
    <row r="13057" spans="1:29" x14ac:dyDescent="0.3">
      <c r="A13057">
        <v>20321</v>
      </c>
      <c r="B13057" s="15" t="s">
        <v>1832</v>
      </c>
      <c r="C13057" t="str">
        <f>_xlfn.XLOOKUP($B13057, STANDARDS!$A:$A, STANDARDS!$B:$B,,0,2)</f>
        <v>Hell Creek Fm</v>
      </c>
      <c r="D13057" t="s">
        <v>1060</v>
      </c>
      <c r="E13057" t="s">
        <v>2128</v>
      </c>
      <c r="F13057">
        <v>47.550249999999998</v>
      </c>
      <c r="G13057">
        <v>-106.91511800000001</v>
      </c>
      <c r="H13057" s="40">
        <v>3.0000000000000001E-5</v>
      </c>
      <c r="I13057" s="36" t="s">
        <v>592</v>
      </c>
      <c r="J13057" cm="1">
        <f t="array" ref="J13057:L13057">_xlfn.XLOOKUP($C13057, AGE!$A:$A,AGE!$B:$D,,0,2)</f>
        <v>67.12</v>
      </c>
      <c r="K13057">
        <v>1.1599999999999999</v>
      </c>
      <c r="L13057" t="str">
        <v>Sprain et al. 2015; Fowler 2020; Husson et al. 2011; Ogg 2012</v>
      </c>
      <c r="M13057" t="s">
        <v>2303</v>
      </c>
      <c r="O13057" s="35">
        <v>3.7</v>
      </c>
      <c r="P13057" t="s">
        <v>243</v>
      </c>
      <c r="S13057" s="35">
        <v>-24.16</v>
      </c>
      <c r="T13057">
        <v>0.05</v>
      </c>
      <c r="U13057" t="s">
        <v>2295</v>
      </c>
      <c r="V13057">
        <v>1</v>
      </c>
      <c r="W13057" t="s">
        <v>2536</v>
      </c>
      <c r="AB13057" t="s">
        <v>248</v>
      </c>
      <c r="AC13057" t="s">
        <v>2640</v>
      </c>
    </row>
    <row r="13058" spans="1:29" x14ac:dyDescent="0.3">
      <c r="A13058">
        <v>20322</v>
      </c>
      <c r="B13058" s="15" t="s">
        <v>1832</v>
      </c>
      <c r="C13058" t="str">
        <f>_xlfn.XLOOKUP($B13058, STANDARDS!$A:$A, STANDARDS!$B:$B,,0,2)</f>
        <v>Hell Creek Fm</v>
      </c>
      <c r="D13058" t="s">
        <v>1060</v>
      </c>
      <c r="E13058" t="s">
        <v>2128</v>
      </c>
      <c r="F13058">
        <v>47.550249999999998</v>
      </c>
      <c r="G13058">
        <v>-106.915119</v>
      </c>
      <c r="H13058" s="40">
        <v>3.0000000000000001E-5</v>
      </c>
      <c r="I13058" s="36" t="s">
        <v>592</v>
      </c>
      <c r="J13058" cm="1">
        <f t="array" ref="J13058:L13058">_xlfn.XLOOKUP($C13058, AGE!$A:$A,AGE!$B:$D,,0,2)</f>
        <v>67.12</v>
      </c>
      <c r="K13058">
        <v>1.1599999999999999</v>
      </c>
      <c r="L13058" t="str">
        <v>Sprain et al. 2015; Fowler 2020; Husson et al. 2011; Ogg 2012</v>
      </c>
      <c r="M13058" t="s">
        <v>2303</v>
      </c>
      <c r="O13058" s="35">
        <v>1.3</v>
      </c>
      <c r="P13058" t="s">
        <v>243</v>
      </c>
      <c r="S13058" s="35">
        <v>-24.36</v>
      </c>
      <c r="T13058">
        <v>0.05</v>
      </c>
      <c r="U13058" t="s">
        <v>2295</v>
      </c>
      <c r="V13058">
        <v>1</v>
      </c>
      <c r="W13058" t="s">
        <v>2536</v>
      </c>
      <c r="AB13058" t="s">
        <v>248</v>
      </c>
      <c r="AC13058" t="s">
        <v>2640</v>
      </c>
    </row>
    <row r="13059" spans="1:29" x14ac:dyDescent="0.3">
      <c r="A13059">
        <v>20323</v>
      </c>
      <c r="B13059" s="15" t="s">
        <v>1832</v>
      </c>
      <c r="C13059" t="str">
        <f>_xlfn.XLOOKUP($B13059, STANDARDS!$A:$A, STANDARDS!$B:$B,,0,2)</f>
        <v>Hell Creek Fm</v>
      </c>
      <c r="D13059" t="s">
        <v>1060</v>
      </c>
      <c r="E13059" t="s">
        <v>2128</v>
      </c>
      <c r="F13059">
        <v>47.550249999999998</v>
      </c>
      <c r="G13059">
        <v>-106.91512</v>
      </c>
      <c r="H13059" s="40">
        <v>3.0000000000000001E-5</v>
      </c>
      <c r="I13059" s="36" t="s">
        <v>592</v>
      </c>
      <c r="J13059" cm="1">
        <f t="array" ref="J13059:L13059">_xlfn.XLOOKUP($C13059, AGE!$A:$A,AGE!$B:$D,,0,2)</f>
        <v>67.12</v>
      </c>
      <c r="K13059">
        <v>1.1599999999999999</v>
      </c>
      <c r="L13059" t="str">
        <v>Sprain et al. 2015; Fowler 2020; Husson et al. 2011; Ogg 2012</v>
      </c>
      <c r="M13059" t="s">
        <v>2303</v>
      </c>
      <c r="O13059" s="35">
        <v>0.4</v>
      </c>
      <c r="P13059" t="s">
        <v>243</v>
      </c>
      <c r="S13059" s="35">
        <v>-24.36</v>
      </c>
      <c r="T13059">
        <v>0.05</v>
      </c>
      <c r="U13059" t="s">
        <v>2295</v>
      </c>
      <c r="V13059">
        <v>1</v>
      </c>
      <c r="W13059" t="s">
        <v>2536</v>
      </c>
      <c r="AB13059" t="s">
        <v>248</v>
      </c>
      <c r="AC13059" t="s">
        <v>2640</v>
      </c>
    </row>
    <row r="13060" spans="1:29" x14ac:dyDescent="0.3">
      <c r="A13060">
        <v>20324</v>
      </c>
      <c r="B13060" s="15" t="s">
        <v>1832</v>
      </c>
      <c r="C13060" t="str">
        <f>_xlfn.XLOOKUP($B13060, STANDARDS!$A:$A, STANDARDS!$B:$B,,0,2)</f>
        <v>Hell Creek Fm</v>
      </c>
      <c r="D13060" t="s">
        <v>1060</v>
      </c>
      <c r="E13060" t="s">
        <v>2128</v>
      </c>
      <c r="F13060">
        <v>47.550249999999998</v>
      </c>
      <c r="G13060">
        <v>-106.915121</v>
      </c>
      <c r="H13060" s="40">
        <v>3.0000000000000001E-5</v>
      </c>
      <c r="I13060" s="36" t="s">
        <v>592</v>
      </c>
      <c r="J13060" cm="1">
        <f t="array" ref="J13060:L13060">_xlfn.XLOOKUP($C13060, AGE!$A:$A,AGE!$B:$D,,0,2)</f>
        <v>67.12</v>
      </c>
      <c r="K13060">
        <v>1.1599999999999999</v>
      </c>
      <c r="L13060" t="str">
        <v>Sprain et al. 2015; Fowler 2020; Husson et al. 2011; Ogg 2012</v>
      </c>
      <c r="M13060" t="s">
        <v>2303</v>
      </c>
      <c r="O13060" s="35">
        <v>0.4</v>
      </c>
      <c r="P13060" t="s">
        <v>243</v>
      </c>
      <c r="S13060" s="35">
        <v>-24.78</v>
      </c>
      <c r="T13060">
        <v>0.05</v>
      </c>
      <c r="U13060" t="s">
        <v>2295</v>
      </c>
      <c r="V13060">
        <v>1</v>
      </c>
      <c r="W13060" t="s">
        <v>2536</v>
      </c>
      <c r="AB13060" t="s">
        <v>248</v>
      </c>
      <c r="AC13060" t="s">
        <v>2640</v>
      </c>
    </row>
    <row r="13061" spans="1:29" x14ac:dyDescent="0.3">
      <c r="A13061">
        <v>20325</v>
      </c>
      <c r="B13061" s="15" t="s">
        <v>1832</v>
      </c>
      <c r="C13061" t="str">
        <f>_xlfn.XLOOKUP($B13061, STANDARDS!$A:$A, STANDARDS!$B:$B,,0,2)</f>
        <v>Hell Creek Fm</v>
      </c>
      <c r="D13061" t="s">
        <v>1060</v>
      </c>
      <c r="E13061" t="s">
        <v>2128</v>
      </c>
      <c r="F13061">
        <v>47.550249999999998</v>
      </c>
      <c r="G13061">
        <v>-106.915122</v>
      </c>
      <c r="H13061" s="40">
        <v>3.0000000000000001E-5</v>
      </c>
      <c r="I13061" s="36" t="s">
        <v>592</v>
      </c>
      <c r="J13061" cm="1">
        <f t="array" ref="J13061:L13061">_xlfn.XLOOKUP($C13061, AGE!$A:$A,AGE!$B:$D,,0,2)</f>
        <v>67.12</v>
      </c>
      <c r="K13061">
        <v>1.1599999999999999</v>
      </c>
      <c r="L13061" t="str">
        <v>Sprain et al. 2015; Fowler 2020; Husson et al. 2011; Ogg 2012</v>
      </c>
      <c r="M13061" t="s">
        <v>2303</v>
      </c>
      <c r="O13061" s="35">
        <v>60.5</v>
      </c>
      <c r="P13061" t="s">
        <v>243</v>
      </c>
      <c r="S13061" s="35">
        <v>-24.29</v>
      </c>
      <c r="T13061">
        <v>0.05</v>
      </c>
      <c r="U13061" t="s">
        <v>2295</v>
      </c>
      <c r="V13061">
        <v>1</v>
      </c>
      <c r="W13061" t="s">
        <v>2536</v>
      </c>
      <c r="AB13061" t="s">
        <v>248</v>
      </c>
      <c r="AC13061" t="s">
        <v>2640</v>
      </c>
    </row>
    <row r="13062" spans="1:29" x14ac:dyDescent="0.3">
      <c r="A13062">
        <v>20326</v>
      </c>
      <c r="B13062" s="15" t="s">
        <v>1832</v>
      </c>
      <c r="C13062" t="str">
        <f>_xlfn.XLOOKUP($B13062, STANDARDS!$A:$A, STANDARDS!$B:$B,,0,2)</f>
        <v>Hell Creek Fm</v>
      </c>
      <c r="D13062" t="s">
        <v>1060</v>
      </c>
      <c r="E13062" t="s">
        <v>2128</v>
      </c>
      <c r="F13062">
        <v>47.550249999999998</v>
      </c>
      <c r="G13062">
        <v>-106.91512299999999</v>
      </c>
      <c r="H13062" s="40">
        <v>3.0000000000000001E-5</v>
      </c>
      <c r="I13062" s="36" t="s">
        <v>592</v>
      </c>
      <c r="J13062" cm="1">
        <f t="array" ref="J13062:L13062">_xlfn.XLOOKUP($C13062, AGE!$A:$A,AGE!$B:$D,,0,2)</f>
        <v>67.12</v>
      </c>
      <c r="K13062">
        <v>1.1599999999999999</v>
      </c>
      <c r="L13062" t="str">
        <v>Sprain et al. 2015; Fowler 2020; Husson et al. 2011; Ogg 2012</v>
      </c>
      <c r="M13062" t="s">
        <v>2303</v>
      </c>
      <c r="O13062" s="35">
        <v>0.3</v>
      </c>
      <c r="P13062" t="s">
        <v>243</v>
      </c>
      <c r="S13062" s="35">
        <v>-24.36</v>
      </c>
      <c r="T13062">
        <v>0.05</v>
      </c>
      <c r="U13062" t="s">
        <v>2295</v>
      </c>
      <c r="V13062">
        <v>1</v>
      </c>
      <c r="W13062" t="s">
        <v>2536</v>
      </c>
      <c r="AB13062" t="s">
        <v>248</v>
      </c>
      <c r="AC13062" t="s">
        <v>2640</v>
      </c>
    </row>
    <row r="13063" spans="1:29" x14ac:dyDescent="0.3">
      <c r="A13063">
        <v>20327</v>
      </c>
      <c r="B13063" s="15" t="s">
        <v>1832</v>
      </c>
      <c r="C13063" t="str">
        <f>_xlfn.XLOOKUP($B13063, STANDARDS!$A:$A, STANDARDS!$B:$B,,0,2)</f>
        <v>Hell Creek Fm</v>
      </c>
      <c r="D13063" t="s">
        <v>1060</v>
      </c>
      <c r="E13063" t="s">
        <v>2128</v>
      </c>
      <c r="F13063">
        <v>47.550249999999998</v>
      </c>
      <c r="G13063">
        <v>-106.91512400000001</v>
      </c>
      <c r="H13063" s="40">
        <v>3.0000000000000001E-5</v>
      </c>
      <c r="I13063" s="36" t="s">
        <v>592</v>
      </c>
      <c r="J13063" cm="1">
        <f t="array" ref="J13063:L13063">_xlfn.XLOOKUP($C13063, AGE!$A:$A,AGE!$B:$D,,0,2)</f>
        <v>67.12</v>
      </c>
      <c r="K13063">
        <v>1.1599999999999999</v>
      </c>
      <c r="L13063" t="str">
        <v>Sprain et al. 2015; Fowler 2020; Husson et al. 2011; Ogg 2012</v>
      </c>
      <c r="M13063" t="s">
        <v>2303</v>
      </c>
      <c r="O13063" s="35">
        <v>0.1</v>
      </c>
      <c r="P13063" t="s">
        <v>243</v>
      </c>
      <c r="S13063" s="35">
        <v>-24.23</v>
      </c>
      <c r="T13063">
        <v>0.05</v>
      </c>
      <c r="U13063" t="s">
        <v>2295</v>
      </c>
      <c r="V13063">
        <v>1</v>
      </c>
      <c r="W13063" t="s">
        <v>2536</v>
      </c>
      <c r="AB13063" t="s">
        <v>248</v>
      </c>
      <c r="AC13063" t="s">
        <v>2640</v>
      </c>
    </row>
    <row r="13064" spans="1:29" x14ac:dyDescent="0.3">
      <c r="A13064">
        <v>20328</v>
      </c>
      <c r="B13064" s="15" t="s">
        <v>1832</v>
      </c>
      <c r="C13064" t="str">
        <f>_xlfn.XLOOKUP($B13064, STANDARDS!$A:$A, STANDARDS!$B:$B,,0,2)</f>
        <v>Hell Creek Fm</v>
      </c>
      <c r="D13064" t="s">
        <v>1060</v>
      </c>
      <c r="E13064" t="s">
        <v>2128</v>
      </c>
      <c r="F13064">
        <v>47.550249999999998</v>
      </c>
      <c r="G13064">
        <v>-106.915125</v>
      </c>
      <c r="H13064" s="40">
        <v>3.0000000000000001E-5</v>
      </c>
      <c r="I13064" s="36" t="s">
        <v>592</v>
      </c>
      <c r="J13064" cm="1">
        <f t="array" ref="J13064:L13064">_xlfn.XLOOKUP($C13064, AGE!$A:$A,AGE!$B:$D,,0,2)</f>
        <v>67.12</v>
      </c>
      <c r="K13064">
        <v>1.1599999999999999</v>
      </c>
      <c r="L13064" t="str">
        <v>Sprain et al. 2015; Fowler 2020; Husson et al. 2011; Ogg 2012</v>
      </c>
      <c r="M13064" t="s">
        <v>2303</v>
      </c>
      <c r="O13064" s="35">
        <v>0.2</v>
      </c>
      <c r="P13064" t="s">
        <v>243</v>
      </c>
      <c r="S13064" s="35">
        <v>-24.5</v>
      </c>
      <c r="T13064">
        <v>0.05</v>
      </c>
      <c r="U13064" t="s">
        <v>2295</v>
      </c>
      <c r="V13064">
        <v>1</v>
      </c>
      <c r="W13064" t="s">
        <v>2536</v>
      </c>
      <c r="AB13064" t="s">
        <v>248</v>
      </c>
      <c r="AC13064" t="s">
        <v>2640</v>
      </c>
    </row>
    <row r="13065" spans="1:29" x14ac:dyDescent="0.3">
      <c r="A13065">
        <v>20329</v>
      </c>
      <c r="B13065" s="15" t="s">
        <v>1832</v>
      </c>
      <c r="C13065" t="str">
        <f>_xlfn.XLOOKUP($B13065, STANDARDS!$A:$A, STANDARDS!$B:$B,,0,2)</f>
        <v>Hell Creek Fm</v>
      </c>
      <c r="D13065" t="s">
        <v>1060</v>
      </c>
      <c r="E13065" t="s">
        <v>2128</v>
      </c>
      <c r="F13065">
        <v>47.550249999999998</v>
      </c>
      <c r="G13065">
        <v>-106.915126</v>
      </c>
      <c r="H13065" s="40">
        <v>3.0000000000000001E-5</v>
      </c>
      <c r="I13065" s="36" t="s">
        <v>592</v>
      </c>
      <c r="J13065" cm="1">
        <f t="array" ref="J13065:L13065">_xlfn.XLOOKUP($C13065, AGE!$A:$A,AGE!$B:$D,,0,2)</f>
        <v>67.12</v>
      </c>
      <c r="K13065">
        <v>1.1599999999999999</v>
      </c>
      <c r="L13065" t="str">
        <v>Sprain et al. 2015; Fowler 2020; Husson et al. 2011; Ogg 2012</v>
      </c>
      <c r="M13065" t="s">
        <v>2303</v>
      </c>
      <c r="O13065" s="35">
        <v>0.4</v>
      </c>
      <c r="P13065" t="s">
        <v>243</v>
      </c>
      <c r="S13065" s="35">
        <v>-24.61</v>
      </c>
      <c r="T13065">
        <v>0.05</v>
      </c>
      <c r="U13065" t="s">
        <v>2295</v>
      </c>
      <c r="V13065">
        <v>1</v>
      </c>
      <c r="W13065" t="s">
        <v>2536</v>
      </c>
      <c r="AB13065" t="s">
        <v>248</v>
      </c>
      <c r="AC13065" t="s">
        <v>2640</v>
      </c>
    </row>
    <row r="13066" spans="1:29" x14ac:dyDescent="0.3">
      <c r="A13066">
        <v>20330</v>
      </c>
      <c r="B13066" s="15" t="s">
        <v>1832</v>
      </c>
      <c r="C13066" t="str">
        <f>_xlfn.XLOOKUP($B13066, STANDARDS!$A:$A, STANDARDS!$B:$B,,0,2)</f>
        <v>Hell Creek Fm</v>
      </c>
      <c r="D13066" t="s">
        <v>1060</v>
      </c>
      <c r="E13066" t="s">
        <v>2128</v>
      </c>
      <c r="F13066">
        <v>47.550249999999998</v>
      </c>
      <c r="G13066">
        <v>-106.915127</v>
      </c>
      <c r="H13066" s="40">
        <v>3.0000000000000001E-5</v>
      </c>
      <c r="I13066" s="36" t="s">
        <v>592</v>
      </c>
      <c r="J13066" cm="1">
        <f t="array" ref="J13066:L13066">_xlfn.XLOOKUP($C13066, AGE!$A:$A,AGE!$B:$D,,0,2)</f>
        <v>67.12</v>
      </c>
      <c r="K13066">
        <v>1.1599999999999999</v>
      </c>
      <c r="L13066" t="str">
        <v>Sprain et al. 2015; Fowler 2020; Husson et al. 2011; Ogg 2012</v>
      </c>
      <c r="M13066" t="s">
        <v>2303</v>
      </c>
      <c r="O13066" s="35">
        <v>0.8</v>
      </c>
      <c r="P13066" t="s">
        <v>243</v>
      </c>
      <c r="S13066" s="35">
        <v>-25.44</v>
      </c>
      <c r="T13066">
        <v>0.05</v>
      </c>
      <c r="U13066" t="s">
        <v>2295</v>
      </c>
      <c r="V13066">
        <v>1</v>
      </c>
      <c r="W13066" t="s">
        <v>2536</v>
      </c>
      <c r="AB13066" t="s">
        <v>248</v>
      </c>
      <c r="AC13066" t="s">
        <v>2640</v>
      </c>
    </row>
    <row r="13067" spans="1:29" x14ac:dyDescent="0.3">
      <c r="A13067">
        <v>20331</v>
      </c>
      <c r="B13067" s="15" t="s">
        <v>1832</v>
      </c>
      <c r="C13067" t="str">
        <f>_xlfn.XLOOKUP($B13067, STANDARDS!$A:$A, STANDARDS!$B:$B,,0,2)</f>
        <v>Hell Creek Fm</v>
      </c>
      <c r="D13067" t="s">
        <v>1060</v>
      </c>
      <c r="E13067" t="s">
        <v>2128</v>
      </c>
      <c r="F13067">
        <v>47.550249999999998</v>
      </c>
      <c r="G13067">
        <v>-106.915128</v>
      </c>
      <c r="H13067" s="40">
        <v>3.0000000000000001E-5</v>
      </c>
      <c r="I13067" s="36" t="s">
        <v>592</v>
      </c>
      <c r="J13067" cm="1">
        <f t="array" ref="J13067:L13067">_xlfn.XLOOKUP($C13067, AGE!$A:$A,AGE!$B:$D,,0,2)</f>
        <v>67.12</v>
      </c>
      <c r="K13067">
        <v>1.1599999999999999</v>
      </c>
      <c r="L13067" t="str">
        <v>Sprain et al. 2015; Fowler 2020; Husson et al. 2011; Ogg 2012</v>
      </c>
      <c r="M13067" t="s">
        <v>2303</v>
      </c>
      <c r="O13067" s="35">
        <v>0.4</v>
      </c>
      <c r="P13067" t="s">
        <v>243</v>
      </c>
      <c r="S13067" s="35">
        <v>-24.42</v>
      </c>
      <c r="T13067">
        <v>0.05</v>
      </c>
      <c r="U13067" t="s">
        <v>2295</v>
      </c>
      <c r="V13067">
        <v>1</v>
      </c>
      <c r="W13067" t="s">
        <v>2536</v>
      </c>
      <c r="AB13067" t="s">
        <v>248</v>
      </c>
      <c r="AC13067" t="s">
        <v>2640</v>
      </c>
    </row>
    <row r="13068" spans="1:29" x14ac:dyDescent="0.3">
      <c r="A13068">
        <v>20332</v>
      </c>
      <c r="B13068" s="15" t="s">
        <v>1832</v>
      </c>
      <c r="C13068" t="str">
        <f>_xlfn.XLOOKUP($B13068, STANDARDS!$A:$A, STANDARDS!$B:$B,,0,2)</f>
        <v>Hell Creek Fm</v>
      </c>
      <c r="D13068" t="s">
        <v>1060</v>
      </c>
      <c r="E13068" t="s">
        <v>2128</v>
      </c>
      <c r="F13068">
        <v>47.550249999999998</v>
      </c>
      <c r="G13068">
        <v>-106.91512899999999</v>
      </c>
      <c r="H13068" s="40">
        <v>3.0000000000000001E-5</v>
      </c>
      <c r="I13068" s="36" t="s">
        <v>592</v>
      </c>
      <c r="J13068" cm="1">
        <f t="array" ref="J13068:L13068">_xlfn.XLOOKUP($C13068, AGE!$A:$A,AGE!$B:$D,,0,2)</f>
        <v>67.12</v>
      </c>
      <c r="K13068">
        <v>1.1599999999999999</v>
      </c>
      <c r="L13068" t="str">
        <v>Sprain et al. 2015; Fowler 2020; Husson et al. 2011; Ogg 2012</v>
      </c>
      <c r="M13068" t="s">
        <v>2303</v>
      </c>
      <c r="O13068" s="35">
        <v>2.5</v>
      </c>
      <c r="P13068" t="s">
        <v>243</v>
      </c>
      <c r="S13068" s="35">
        <v>-26.01</v>
      </c>
      <c r="T13068">
        <v>0.05</v>
      </c>
      <c r="U13068" t="s">
        <v>2295</v>
      </c>
      <c r="V13068">
        <v>1</v>
      </c>
      <c r="W13068" t="s">
        <v>2536</v>
      </c>
      <c r="AB13068" t="s">
        <v>248</v>
      </c>
      <c r="AC13068" t="s">
        <v>2640</v>
      </c>
    </row>
    <row r="13069" spans="1:29" x14ac:dyDescent="0.3">
      <c r="A13069">
        <v>20333</v>
      </c>
      <c r="B13069" s="15" t="s">
        <v>1832</v>
      </c>
      <c r="C13069" t="str">
        <f>_xlfn.XLOOKUP($B13069, STANDARDS!$A:$A, STANDARDS!$B:$B,,0,2)</f>
        <v>Hell Creek Fm</v>
      </c>
      <c r="D13069" t="s">
        <v>1060</v>
      </c>
      <c r="E13069" t="s">
        <v>2128</v>
      </c>
      <c r="F13069">
        <v>47.550249999999998</v>
      </c>
      <c r="G13069">
        <v>-106.91513</v>
      </c>
      <c r="H13069" s="40">
        <v>3.0000000000000001E-5</v>
      </c>
      <c r="I13069" s="36" t="s">
        <v>592</v>
      </c>
      <c r="J13069" cm="1">
        <f t="array" ref="J13069:L13069">_xlfn.XLOOKUP($C13069, AGE!$A:$A,AGE!$B:$D,,0,2)</f>
        <v>67.12</v>
      </c>
      <c r="K13069">
        <v>1.1599999999999999</v>
      </c>
      <c r="L13069" t="str">
        <v>Sprain et al. 2015; Fowler 2020; Husson et al. 2011; Ogg 2012</v>
      </c>
      <c r="M13069" t="s">
        <v>2303</v>
      </c>
      <c r="O13069" s="35">
        <v>0.6</v>
      </c>
      <c r="P13069" t="s">
        <v>243</v>
      </c>
      <c r="S13069" s="35">
        <v>-25.01</v>
      </c>
      <c r="T13069">
        <v>0.05</v>
      </c>
      <c r="U13069" t="s">
        <v>2295</v>
      </c>
      <c r="V13069">
        <v>1</v>
      </c>
      <c r="W13069" t="s">
        <v>2536</v>
      </c>
      <c r="AB13069" t="s">
        <v>248</v>
      </c>
      <c r="AC13069" t="s">
        <v>2640</v>
      </c>
    </row>
    <row r="13070" spans="1:29" x14ac:dyDescent="0.3">
      <c r="A13070">
        <v>20334</v>
      </c>
      <c r="B13070" s="15" t="s">
        <v>1832</v>
      </c>
      <c r="C13070" t="str">
        <f>_xlfn.XLOOKUP($B13070, STANDARDS!$A:$A, STANDARDS!$B:$B,,0,2)</f>
        <v>Hell Creek Fm</v>
      </c>
      <c r="D13070" t="s">
        <v>1060</v>
      </c>
      <c r="E13070" t="s">
        <v>2128</v>
      </c>
      <c r="F13070">
        <v>47.550249999999998</v>
      </c>
      <c r="G13070">
        <v>-106.915131</v>
      </c>
      <c r="H13070" s="40">
        <v>3.0000000000000001E-5</v>
      </c>
      <c r="I13070" s="36" t="s">
        <v>592</v>
      </c>
      <c r="J13070" cm="1">
        <f t="array" ref="J13070:L13070">_xlfn.XLOOKUP($C13070, AGE!$A:$A,AGE!$B:$D,,0,2)</f>
        <v>67.12</v>
      </c>
      <c r="K13070">
        <v>1.1599999999999999</v>
      </c>
      <c r="L13070" t="str">
        <v>Sprain et al. 2015; Fowler 2020; Husson et al. 2011; Ogg 2012</v>
      </c>
      <c r="M13070" t="s">
        <v>2303</v>
      </c>
      <c r="O13070" s="35">
        <v>0.4</v>
      </c>
      <c r="P13070" t="s">
        <v>243</v>
      </c>
      <c r="S13070" s="35">
        <v>-24.81</v>
      </c>
      <c r="T13070">
        <v>0.05</v>
      </c>
      <c r="U13070" t="s">
        <v>2295</v>
      </c>
      <c r="V13070">
        <v>1</v>
      </c>
      <c r="W13070" t="s">
        <v>2536</v>
      </c>
      <c r="AB13070" t="s">
        <v>248</v>
      </c>
      <c r="AC13070" t="s">
        <v>2640</v>
      </c>
    </row>
    <row r="13071" spans="1:29" x14ac:dyDescent="0.3">
      <c r="A13071">
        <v>20335</v>
      </c>
      <c r="B13071" s="15" t="s">
        <v>1832</v>
      </c>
      <c r="C13071" t="str">
        <f>_xlfn.XLOOKUP($B13071, STANDARDS!$A:$A, STANDARDS!$B:$B,,0,2)</f>
        <v>Hell Creek Fm</v>
      </c>
      <c r="D13071" t="s">
        <v>1060</v>
      </c>
      <c r="E13071" t="s">
        <v>2128</v>
      </c>
      <c r="F13071">
        <v>47.550249999999998</v>
      </c>
      <c r="G13071">
        <v>-106.915132</v>
      </c>
      <c r="H13071" s="40">
        <v>3.0000000000000001E-5</v>
      </c>
      <c r="I13071" s="36" t="s">
        <v>592</v>
      </c>
      <c r="J13071" cm="1">
        <f t="array" ref="J13071:L13071">_xlfn.XLOOKUP($C13071, AGE!$A:$A,AGE!$B:$D,,0,2)</f>
        <v>67.12</v>
      </c>
      <c r="K13071">
        <v>1.1599999999999999</v>
      </c>
      <c r="L13071" t="str">
        <v>Sprain et al. 2015; Fowler 2020; Husson et al. 2011; Ogg 2012</v>
      </c>
      <c r="M13071" t="s">
        <v>2303</v>
      </c>
      <c r="O13071" s="35">
        <v>0.2</v>
      </c>
      <c r="P13071" t="s">
        <v>243</v>
      </c>
      <c r="S13071" s="35">
        <v>-24.52</v>
      </c>
      <c r="T13071">
        <v>0.05</v>
      </c>
      <c r="U13071" t="s">
        <v>2295</v>
      </c>
      <c r="V13071">
        <v>1</v>
      </c>
      <c r="W13071" t="s">
        <v>2536</v>
      </c>
      <c r="AB13071" t="s">
        <v>248</v>
      </c>
      <c r="AC13071" t="s">
        <v>2640</v>
      </c>
    </row>
    <row r="13072" spans="1:29" x14ac:dyDescent="0.3">
      <c r="A13072">
        <v>20336</v>
      </c>
      <c r="B13072" s="15" t="s">
        <v>1832</v>
      </c>
      <c r="C13072" t="str">
        <f>_xlfn.XLOOKUP($B13072, STANDARDS!$A:$A, STANDARDS!$B:$B,,0,2)</f>
        <v>Hell Creek Fm</v>
      </c>
      <c r="D13072" t="s">
        <v>1060</v>
      </c>
      <c r="E13072" t="s">
        <v>2128</v>
      </c>
      <c r="F13072">
        <v>47.550249999999998</v>
      </c>
      <c r="G13072">
        <v>-106.915133</v>
      </c>
      <c r="H13072" s="40">
        <v>3.0000000000000001E-5</v>
      </c>
      <c r="I13072" s="36" t="s">
        <v>592</v>
      </c>
      <c r="J13072" cm="1">
        <f t="array" ref="J13072:L13072">_xlfn.XLOOKUP($C13072, AGE!$A:$A,AGE!$B:$D,,0,2)</f>
        <v>67.12</v>
      </c>
      <c r="K13072">
        <v>1.1599999999999999</v>
      </c>
      <c r="L13072" t="str">
        <v>Sprain et al. 2015; Fowler 2020; Husson et al. 2011; Ogg 2012</v>
      </c>
      <c r="M13072" t="s">
        <v>2303</v>
      </c>
      <c r="O13072" s="35">
        <v>0.2</v>
      </c>
      <c r="P13072" t="s">
        <v>243</v>
      </c>
      <c r="S13072" s="35">
        <v>-24.41</v>
      </c>
      <c r="T13072">
        <v>0.05</v>
      </c>
      <c r="U13072" t="s">
        <v>2295</v>
      </c>
      <c r="V13072">
        <v>1</v>
      </c>
      <c r="W13072" t="s">
        <v>2536</v>
      </c>
      <c r="AB13072" t="s">
        <v>248</v>
      </c>
      <c r="AC13072" t="s">
        <v>2640</v>
      </c>
    </row>
    <row r="13073" spans="1:29" x14ac:dyDescent="0.3">
      <c r="A13073">
        <v>20337</v>
      </c>
      <c r="B13073" s="15" t="s">
        <v>1832</v>
      </c>
      <c r="C13073" t="str">
        <f>_xlfn.XLOOKUP($B13073, STANDARDS!$A:$A, STANDARDS!$B:$B,,0,2)</f>
        <v>Hell Creek Fm</v>
      </c>
      <c r="D13073" t="s">
        <v>1060</v>
      </c>
      <c r="E13073" t="s">
        <v>2128</v>
      </c>
      <c r="F13073">
        <v>47.550249999999998</v>
      </c>
      <c r="G13073">
        <v>-106.91513399999999</v>
      </c>
      <c r="H13073" s="40">
        <v>3.0000000000000001E-5</v>
      </c>
      <c r="I13073" s="36" t="s">
        <v>592</v>
      </c>
      <c r="J13073" cm="1">
        <f t="array" ref="J13073:L13073">_xlfn.XLOOKUP($C13073, AGE!$A:$A,AGE!$B:$D,,0,2)</f>
        <v>67.12</v>
      </c>
      <c r="K13073">
        <v>1.1599999999999999</v>
      </c>
      <c r="L13073" t="str">
        <v>Sprain et al. 2015; Fowler 2020; Husson et al. 2011; Ogg 2012</v>
      </c>
      <c r="M13073" t="s">
        <v>2303</v>
      </c>
      <c r="O13073" s="35">
        <v>0.3</v>
      </c>
      <c r="P13073" t="s">
        <v>243</v>
      </c>
      <c r="S13073" s="35">
        <v>-24.54</v>
      </c>
      <c r="T13073">
        <v>0.05</v>
      </c>
      <c r="U13073" t="s">
        <v>2295</v>
      </c>
      <c r="V13073">
        <v>1</v>
      </c>
      <c r="W13073" t="s">
        <v>2536</v>
      </c>
      <c r="AB13073" t="s">
        <v>248</v>
      </c>
      <c r="AC13073" t="s">
        <v>2640</v>
      </c>
    </row>
    <row r="13074" spans="1:29" x14ac:dyDescent="0.3">
      <c r="A13074">
        <v>20338</v>
      </c>
      <c r="B13074" s="15" t="s">
        <v>1832</v>
      </c>
      <c r="C13074" t="str">
        <f>_xlfn.XLOOKUP($B13074, STANDARDS!$A:$A, STANDARDS!$B:$B,,0,2)</f>
        <v>Hell Creek Fm</v>
      </c>
      <c r="D13074" t="s">
        <v>1060</v>
      </c>
      <c r="E13074" t="s">
        <v>2128</v>
      </c>
      <c r="F13074">
        <v>47.550249999999998</v>
      </c>
      <c r="G13074">
        <v>-106.91513500000001</v>
      </c>
      <c r="H13074" s="40">
        <v>3.0000000000000001E-5</v>
      </c>
      <c r="I13074" s="36" t="s">
        <v>592</v>
      </c>
      <c r="J13074" cm="1">
        <f t="array" ref="J13074:L13074">_xlfn.XLOOKUP($C13074, AGE!$A:$A,AGE!$B:$D,,0,2)</f>
        <v>67.12</v>
      </c>
      <c r="K13074">
        <v>1.1599999999999999</v>
      </c>
      <c r="L13074" t="str">
        <v>Sprain et al. 2015; Fowler 2020; Husson et al. 2011; Ogg 2012</v>
      </c>
      <c r="M13074" t="s">
        <v>2303</v>
      </c>
      <c r="O13074" s="35">
        <v>0.3</v>
      </c>
      <c r="P13074" t="s">
        <v>243</v>
      </c>
      <c r="S13074" s="35">
        <v>-24.23</v>
      </c>
      <c r="T13074">
        <v>0.05</v>
      </c>
      <c r="U13074" t="s">
        <v>2295</v>
      </c>
      <c r="V13074">
        <v>1</v>
      </c>
      <c r="W13074" t="s">
        <v>2536</v>
      </c>
      <c r="AB13074" t="s">
        <v>248</v>
      </c>
      <c r="AC13074" t="s">
        <v>2640</v>
      </c>
    </row>
    <row r="13075" spans="1:29" x14ac:dyDescent="0.3">
      <c r="A13075">
        <v>20339</v>
      </c>
      <c r="B13075" s="15" t="s">
        <v>1832</v>
      </c>
      <c r="C13075" t="str">
        <f>_xlfn.XLOOKUP($B13075, STANDARDS!$A:$A, STANDARDS!$B:$B,,0,2)</f>
        <v>Hell Creek Fm</v>
      </c>
      <c r="D13075" t="s">
        <v>1060</v>
      </c>
      <c r="E13075" t="s">
        <v>2128</v>
      </c>
      <c r="F13075">
        <v>47.550249999999998</v>
      </c>
      <c r="G13075">
        <v>-106.915136</v>
      </c>
      <c r="H13075" s="40">
        <v>3.0000000000000001E-5</v>
      </c>
      <c r="I13075" s="36" t="s">
        <v>592</v>
      </c>
      <c r="J13075" cm="1">
        <f t="array" ref="J13075:L13075">_xlfn.XLOOKUP($C13075, AGE!$A:$A,AGE!$B:$D,,0,2)</f>
        <v>67.12</v>
      </c>
      <c r="K13075">
        <v>1.1599999999999999</v>
      </c>
      <c r="L13075" t="str">
        <v>Sprain et al. 2015; Fowler 2020; Husson et al. 2011; Ogg 2012</v>
      </c>
      <c r="M13075" t="s">
        <v>2303</v>
      </c>
      <c r="O13075" s="35">
        <v>0.9</v>
      </c>
      <c r="P13075" t="s">
        <v>243</v>
      </c>
      <c r="S13075" s="35">
        <v>-25.12</v>
      </c>
      <c r="T13075">
        <v>0.05</v>
      </c>
      <c r="U13075" t="s">
        <v>2295</v>
      </c>
      <c r="V13075">
        <v>1</v>
      </c>
      <c r="W13075" t="s">
        <v>2536</v>
      </c>
      <c r="AB13075" t="s">
        <v>248</v>
      </c>
      <c r="AC13075" t="s">
        <v>2640</v>
      </c>
    </row>
    <row r="13076" spans="1:29" x14ac:dyDescent="0.3">
      <c r="A13076">
        <v>20340</v>
      </c>
      <c r="B13076" s="15" t="s">
        <v>1832</v>
      </c>
      <c r="C13076" t="str">
        <f>_xlfn.XLOOKUP($B13076, STANDARDS!$A:$A, STANDARDS!$B:$B,,0,2)</f>
        <v>Hell Creek Fm</v>
      </c>
      <c r="D13076" t="s">
        <v>1060</v>
      </c>
      <c r="E13076" t="s">
        <v>2128</v>
      </c>
      <c r="F13076">
        <v>47.550249999999998</v>
      </c>
      <c r="G13076">
        <v>-106.915137</v>
      </c>
      <c r="H13076" s="40">
        <v>3.0000000000000001E-5</v>
      </c>
      <c r="I13076" s="36" t="s">
        <v>592</v>
      </c>
      <c r="J13076" cm="1">
        <f t="array" ref="J13076:L13076">_xlfn.XLOOKUP($C13076, AGE!$A:$A,AGE!$B:$D,,0,2)</f>
        <v>67.12</v>
      </c>
      <c r="K13076">
        <v>1.1599999999999999</v>
      </c>
      <c r="L13076" t="str">
        <v>Sprain et al. 2015; Fowler 2020; Husson et al. 2011; Ogg 2012</v>
      </c>
      <c r="M13076" t="s">
        <v>2303</v>
      </c>
      <c r="O13076" s="35">
        <v>0.3</v>
      </c>
      <c r="P13076" t="s">
        <v>243</v>
      </c>
      <c r="S13076" s="35">
        <v>-24.18</v>
      </c>
      <c r="T13076">
        <v>0.05</v>
      </c>
      <c r="U13076" t="s">
        <v>2295</v>
      </c>
      <c r="V13076">
        <v>1</v>
      </c>
      <c r="W13076" t="s">
        <v>2536</v>
      </c>
      <c r="AB13076" t="s">
        <v>248</v>
      </c>
      <c r="AC13076" t="s">
        <v>2640</v>
      </c>
    </row>
    <row r="13077" spans="1:29" x14ac:dyDescent="0.3">
      <c r="A13077">
        <v>20341</v>
      </c>
      <c r="B13077" s="15" t="s">
        <v>1832</v>
      </c>
      <c r="C13077" t="str">
        <f>_xlfn.XLOOKUP($B13077, STANDARDS!$A:$A, STANDARDS!$B:$B,,0,2)</f>
        <v>Hell Creek Fm</v>
      </c>
      <c r="D13077" t="s">
        <v>1060</v>
      </c>
      <c r="E13077" t="s">
        <v>2128</v>
      </c>
      <c r="F13077">
        <v>47.550249999999998</v>
      </c>
      <c r="G13077">
        <v>-106.915138</v>
      </c>
      <c r="H13077" s="40">
        <v>3.0000000000000001E-5</v>
      </c>
      <c r="I13077" s="36" t="s">
        <v>592</v>
      </c>
      <c r="J13077" cm="1">
        <f t="array" ref="J13077:L13077">_xlfn.XLOOKUP($C13077, AGE!$A:$A,AGE!$B:$D,,0,2)</f>
        <v>67.12</v>
      </c>
      <c r="K13077">
        <v>1.1599999999999999</v>
      </c>
      <c r="L13077" t="str">
        <v>Sprain et al. 2015; Fowler 2020; Husson et al. 2011; Ogg 2012</v>
      </c>
      <c r="M13077" t="s">
        <v>2303</v>
      </c>
      <c r="O13077" s="35">
        <v>0.3</v>
      </c>
      <c r="P13077" t="s">
        <v>243</v>
      </c>
      <c r="S13077" s="35">
        <v>-24.32</v>
      </c>
      <c r="T13077">
        <v>0.05</v>
      </c>
      <c r="U13077" t="s">
        <v>2295</v>
      </c>
      <c r="V13077">
        <v>1</v>
      </c>
      <c r="W13077" t="s">
        <v>2536</v>
      </c>
      <c r="AB13077" t="s">
        <v>248</v>
      </c>
      <c r="AC13077" t="s">
        <v>2640</v>
      </c>
    </row>
    <row r="13078" spans="1:29" x14ac:dyDescent="0.3">
      <c r="A13078">
        <v>20342</v>
      </c>
      <c r="B13078" s="15" t="s">
        <v>1832</v>
      </c>
      <c r="C13078" t="str">
        <f>_xlfn.XLOOKUP($B13078, STANDARDS!$A:$A, STANDARDS!$B:$B,,0,2)</f>
        <v>Hell Creek Fm</v>
      </c>
      <c r="D13078" t="s">
        <v>1060</v>
      </c>
      <c r="E13078" t="s">
        <v>2128</v>
      </c>
      <c r="F13078">
        <v>47.550249999999998</v>
      </c>
      <c r="G13078">
        <v>-106.915139</v>
      </c>
      <c r="H13078" s="40">
        <v>3.0000000000000001E-5</v>
      </c>
      <c r="I13078" s="36" t="s">
        <v>592</v>
      </c>
      <c r="J13078" cm="1">
        <f t="array" ref="J13078:L13078">_xlfn.XLOOKUP($C13078, AGE!$A:$A,AGE!$B:$D,,0,2)</f>
        <v>67.12</v>
      </c>
      <c r="K13078">
        <v>1.1599999999999999</v>
      </c>
      <c r="L13078" t="str">
        <v>Sprain et al. 2015; Fowler 2020; Husson et al. 2011; Ogg 2012</v>
      </c>
      <c r="M13078" t="s">
        <v>2303</v>
      </c>
      <c r="O13078" s="35">
        <v>0.3</v>
      </c>
      <c r="P13078" t="s">
        <v>243</v>
      </c>
      <c r="S13078" s="35">
        <v>-24.24</v>
      </c>
      <c r="T13078">
        <v>0.05</v>
      </c>
      <c r="U13078" t="s">
        <v>2295</v>
      </c>
      <c r="V13078">
        <v>1</v>
      </c>
      <c r="W13078" t="s">
        <v>2536</v>
      </c>
      <c r="AB13078" t="s">
        <v>248</v>
      </c>
      <c r="AC13078" t="s">
        <v>2640</v>
      </c>
    </row>
    <row r="13079" spans="1:29" x14ac:dyDescent="0.3">
      <c r="A13079">
        <v>20343</v>
      </c>
      <c r="B13079" s="15" t="s">
        <v>1832</v>
      </c>
      <c r="C13079" t="str">
        <f>_xlfn.XLOOKUP($B13079, STANDARDS!$A:$A, STANDARDS!$B:$B,,0,2)</f>
        <v>Hell Creek Fm</v>
      </c>
      <c r="D13079" t="s">
        <v>1060</v>
      </c>
      <c r="E13079" t="s">
        <v>2128</v>
      </c>
      <c r="F13079">
        <v>47.550249999999998</v>
      </c>
      <c r="G13079">
        <v>-106.91513999999999</v>
      </c>
      <c r="H13079" s="40">
        <v>3.0000000000000001E-5</v>
      </c>
      <c r="I13079" s="36" t="s">
        <v>592</v>
      </c>
      <c r="J13079" cm="1">
        <f t="array" ref="J13079:L13079">_xlfn.XLOOKUP($C13079, AGE!$A:$A,AGE!$B:$D,,0,2)</f>
        <v>67.12</v>
      </c>
      <c r="K13079">
        <v>1.1599999999999999</v>
      </c>
      <c r="L13079" t="str">
        <v>Sprain et al. 2015; Fowler 2020; Husson et al. 2011; Ogg 2012</v>
      </c>
      <c r="M13079" t="s">
        <v>2303</v>
      </c>
      <c r="O13079" s="35">
        <v>0.5</v>
      </c>
      <c r="P13079" t="s">
        <v>243</v>
      </c>
      <c r="S13079" s="35">
        <v>-26.13</v>
      </c>
      <c r="T13079">
        <v>0.05</v>
      </c>
      <c r="U13079" t="s">
        <v>2295</v>
      </c>
      <c r="V13079">
        <v>1</v>
      </c>
      <c r="W13079" t="s">
        <v>2536</v>
      </c>
      <c r="AB13079" t="s">
        <v>248</v>
      </c>
      <c r="AC13079" t="s">
        <v>2640</v>
      </c>
    </row>
    <row r="13080" spans="1:29" x14ac:dyDescent="0.3">
      <c r="A13080">
        <v>20344</v>
      </c>
      <c r="B13080" s="15" t="s">
        <v>1832</v>
      </c>
      <c r="C13080" t="str">
        <f>_xlfn.XLOOKUP($B13080, STANDARDS!$A:$A, STANDARDS!$B:$B,,0,2)</f>
        <v>Hell Creek Fm</v>
      </c>
      <c r="D13080" t="s">
        <v>1060</v>
      </c>
      <c r="E13080" t="s">
        <v>2128</v>
      </c>
      <c r="F13080">
        <v>47.550249999999998</v>
      </c>
      <c r="G13080">
        <v>-106.91514100000001</v>
      </c>
      <c r="H13080" s="40">
        <v>3.0000000000000001E-5</v>
      </c>
      <c r="I13080" s="36" t="s">
        <v>592</v>
      </c>
      <c r="J13080" cm="1">
        <f t="array" ref="J13080:L13080">_xlfn.XLOOKUP($C13080, AGE!$A:$A,AGE!$B:$D,,0,2)</f>
        <v>67.12</v>
      </c>
      <c r="K13080">
        <v>1.1599999999999999</v>
      </c>
      <c r="L13080" t="str">
        <v>Sprain et al. 2015; Fowler 2020; Husson et al. 2011; Ogg 2012</v>
      </c>
      <c r="M13080" t="s">
        <v>2303</v>
      </c>
      <c r="O13080" s="35">
        <v>0.2</v>
      </c>
      <c r="P13080" t="s">
        <v>243</v>
      </c>
      <c r="S13080" s="35">
        <v>-24.24</v>
      </c>
      <c r="T13080">
        <v>0.05</v>
      </c>
      <c r="U13080" t="s">
        <v>2295</v>
      </c>
      <c r="V13080">
        <v>1</v>
      </c>
      <c r="W13080" t="s">
        <v>2536</v>
      </c>
      <c r="AB13080" t="s">
        <v>248</v>
      </c>
      <c r="AC13080" t="s">
        <v>2640</v>
      </c>
    </row>
    <row r="13081" spans="1:29" x14ac:dyDescent="0.3">
      <c r="A13081">
        <v>20345</v>
      </c>
      <c r="B13081" s="15" t="s">
        <v>1832</v>
      </c>
      <c r="C13081" t="str">
        <f>_xlfn.XLOOKUP($B13081, STANDARDS!$A:$A, STANDARDS!$B:$B,,0,2)</f>
        <v>Hell Creek Fm</v>
      </c>
      <c r="D13081" t="s">
        <v>1060</v>
      </c>
      <c r="E13081" t="s">
        <v>2128</v>
      </c>
      <c r="F13081">
        <v>47.550249999999998</v>
      </c>
      <c r="G13081">
        <v>-106.915142</v>
      </c>
      <c r="H13081" s="40">
        <v>3.0000000000000001E-5</v>
      </c>
      <c r="I13081" s="36" t="s">
        <v>592</v>
      </c>
      <c r="J13081" cm="1">
        <f t="array" ref="J13081:L13081">_xlfn.XLOOKUP($C13081, AGE!$A:$A,AGE!$B:$D,,0,2)</f>
        <v>67.12</v>
      </c>
      <c r="K13081">
        <v>1.1599999999999999</v>
      </c>
      <c r="L13081" t="str">
        <v>Sprain et al. 2015; Fowler 2020; Husson et al. 2011; Ogg 2012</v>
      </c>
      <c r="M13081" t="s">
        <v>2303</v>
      </c>
      <c r="O13081" s="35">
        <v>0.5</v>
      </c>
      <c r="P13081" t="s">
        <v>243</v>
      </c>
      <c r="S13081" s="35">
        <v>-25.57</v>
      </c>
      <c r="T13081">
        <v>0.05</v>
      </c>
      <c r="U13081" t="s">
        <v>2295</v>
      </c>
      <c r="V13081">
        <v>1</v>
      </c>
      <c r="W13081" t="s">
        <v>2536</v>
      </c>
      <c r="AB13081" t="s">
        <v>248</v>
      </c>
      <c r="AC13081" t="s">
        <v>2640</v>
      </c>
    </row>
    <row r="13082" spans="1:29" x14ac:dyDescent="0.3">
      <c r="A13082">
        <v>20346</v>
      </c>
      <c r="B13082" s="15" t="s">
        <v>1832</v>
      </c>
      <c r="C13082" t="str">
        <f>_xlfn.XLOOKUP($B13082, STANDARDS!$A:$A, STANDARDS!$B:$B,,0,2)</f>
        <v>Hell Creek Fm</v>
      </c>
      <c r="D13082" t="s">
        <v>1060</v>
      </c>
      <c r="E13082" t="s">
        <v>2128</v>
      </c>
      <c r="F13082">
        <v>47.550249999999998</v>
      </c>
      <c r="G13082">
        <v>-106.915143</v>
      </c>
      <c r="H13082" s="40">
        <v>3.0000000000000001E-5</v>
      </c>
      <c r="I13082" s="36" t="s">
        <v>592</v>
      </c>
      <c r="J13082" cm="1">
        <f t="array" ref="J13082:L13082">_xlfn.XLOOKUP($C13082, AGE!$A:$A,AGE!$B:$D,,0,2)</f>
        <v>67.12</v>
      </c>
      <c r="K13082">
        <v>1.1599999999999999</v>
      </c>
      <c r="L13082" t="str">
        <v>Sprain et al. 2015; Fowler 2020; Husson et al. 2011; Ogg 2012</v>
      </c>
      <c r="M13082" t="s">
        <v>2303</v>
      </c>
      <c r="O13082" s="35">
        <v>1.3</v>
      </c>
      <c r="P13082" t="s">
        <v>243</v>
      </c>
      <c r="S13082" s="35">
        <v>-25.63</v>
      </c>
      <c r="T13082">
        <v>0.05</v>
      </c>
      <c r="U13082" t="s">
        <v>2295</v>
      </c>
      <c r="V13082">
        <v>1</v>
      </c>
      <c r="W13082" t="s">
        <v>2536</v>
      </c>
      <c r="AB13082" t="s">
        <v>248</v>
      </c>
      <c r="AC13082" t="s">
        <v>2640</v>
      </c>
    </row>
    <row r="13083" spans="1:29" x14ac:dyDescent="0.3">
      <c r="A13083">
        <v>20347</v>
      </c>
      <c r="B13083" s="15" t="s">
        <v>1832</v>
      </c>
      <c r="C13083" t="str">
        <f>_xlfn.XLOOKUP($B13083, STANDARDS!$A:$A, STANDARDS!$B:$B,,0,2)</f>
        <v>Hell Creek Fm</v>
      </c>
      <c r="D13083" t="s">
        <v>1060</v>
      </c>
      <c r="E13083" t="s">
        <v>2128</v>
      </c>
      <c r="F13083">
        <v>47.550249999999998</v>
      </c>
      <c r="G13083">
        <v>-106.915144</v>
      </c>
      <c r="H13083" s="40">
        <v>3.0000000000000001E-5</v>
      </c>
      <c r="I13083" s="36" t="s">
        <v>592</v>
      </c>
      <c r="J13083" cm="1">
        <f t="array" ref="J13083:L13083">_xlfn.XLOOKUP($C13083, AGE!$A:$A,AGE!$B:$D,,0,2)</f>
        <v>67.12</v>
      </c>
      <c r="K13083">
        <v>1.1599999999999999</v>
      </c>
      <c r="L13083" t="str">
        <v>Sprain et al. 2015; Fowler 2020; Husson et al. 2011; Ogg 2012</v>
      </c>
      <c r="M13083" t="s">
        <v>2303</v>
      </c>
      <c r="O13083" s="35">
        <v>0.9</v>
      </c>
      <c r="P13083" t="s">
        <v>243</v>
      </c>
      <c r="S13083" s="35">
        <v>-25.43</v>
      </c>
      <c r="T13083">
        <v>0.05</v>
      </c>
      <c r="U13083" t="s">
        <v>2295</v>
      </c>
      <c r="V13083">
        <v>1</v>
      </c>
      <c r="W13083" t="s">
        <v>2536</v>
      </c>
      <c r="AB13083" t="s">
        <v>248</v>
      </c>
      <c r="AC13083" t="s">
        <v>2640</v>
      </c>
    </row>
    <row r="13084" spans="1:29" x14ac:dyDescent="0.3">
      <c r="A13084">
        <v>20348</v>
      </c>
      <c r="B13084" s="15" t="s">
        <v>1833</v>
      </c>
      <c r="C13084" t="str">
        <f>_xlfn.XLOOKUP($B13084, STANDARDS!$A:$A, STANDARDS!$B:$B,,0,2)</f>
        <v>Hell Creek Fm</v>
      </c>
      <c r="D13084" t="s">
        <v>1060</v>
      </c>
      <c r="E13084" t="s">
        <v>2128</v>
      </c>
      <c r="F13084">
        <v>47.613889</v>
      </c>
      <c r="G13084">
        <v>-106.9765</v>
      </c>
      <c r="H13084" s="40">
        <v>3.0000000000000001E-5</v>
      </c>
      <c r="I13084" s="36" t="s">
        <v>592</v>
      </c>
      <c r="J13084" cm="1">
        <f t="array" ref="J13084:L13084">_xlfn.XLOOKUP($C13084, AGE!$A:$A,AGE!$B:$D,,0,2)</f>
        <v>67.12</v>
      </c>
      <c r="K13084">
        <v>1.1599999999999999</v>
      </c>
      <c r="L13084" t="str">
        <v>Sprain et al. 2015; Fowler 2020; Husson et al. 2011; Ogg 2012</v>
      </c>
      <c r="M13084" t="s">
        <v>2300</v>
      </c>
      <c r="O13084" s="35">
        <v>0.2</v>
      </c>
      <c r="P13084" t="s">
        <v>243</v>
      </c>
      <c r="S13084" s="35">
        <v>-21.67</v>
      </c>
      <c r="T13084">
        <v>0.05</v>
      </c>
      <c r="U13084" t="s">
        <v>2295</v>
      </c>
      <c r="V13084">
        <v>1</v>
      </c>
      <c r="W13084" t="s">
        <v>2536</v>
      </c>
      <c r="AB13084" t="s">
        <v>248</v>
      </c>
      <c r="AC13084" t="s">
        <v>2640</v>
      </c>
    </row>
    <row r="13085" spans="1:29" x14ac:dyDescent="0.3">
      <c r="A13085">
        <v>20349</v>
      </c>
      <c r="B13085" s="15" t="s">
        <v>1833</v>
      </c>
      <c r="C13085" t="str">
        <f>_xlfn.XLOOKUP($B13085, STANDARDS!$A:$A, STANDARDS!$B:$B,,0,2)</f>
        <v>Hell Creek Fm</v>
      </c>
      <c r="D13085" t="s">
        <v>1060</v>
      </c>
      <c r="E13085" t="s">
        <v>2128</v>
      </c>
      <c r="F13085">
        <v>47.613889</v>
      </c>
      <c r="G13085">
        <v>-106.9766</v>
      </c>
      <c r="H13085" s="40">
        <v>3.0000000000000001E-5</v>
      </c>
      <c r="I13085" s="36" t="s">
        <v>592</v>
      </c>
      <c r="J13085" cm="1">
        <f t="array" ref="J13085:L13085">_xlfn.XLOOKUP($C13085, AGE!$A:$A,AGE!$B:$D,,0,2)</f>
        <v>67.12</v>
      </c>
      <c r="K13085">
        <v>1.1599999999999999</v>
      </c>
      <c r="L13085" t="str">
        <v>Sprain et al. 2015; Fowler 2020; Husson et al. 2011; Ogg 2012</v>
      </c>
      <c r="M13085" t="s">
        <v>2300</v>
      </c>
      <c r="O13085" s="35">
        <v>0.6</v>
      </c>
      <c r="P13085" t="s">
        <v>243</v>
      </c>
      <c r="S13085" s="35">
        <v>-26.01</v>
      </c>
      <c r="T13085">
        <v>0.05</v>
      </c>
      <c r="U13085" t="s">
        <v>2295</v>
      </c>
      <c r="V13085">
        <v>1</v>
      </c>
      <c r="W13085" t="s">
        <v>2536</v>
      </c>
      <c r="AB13085" t="s">
        <v>248</v>
      </c>
      <c r="AC13085" t="s">
        <v>2640</v>
      </c>
    </row>
    <row r="13086" spans="1:29" x14ac:dyDescent="0.3">
      <c r="A13086">
        <v>20350</v>
      </c>
      <c r="B13086" s="15" t="s">
        <v>1833</v>
      </c>
      <c r="C13086" t="str">
        <f>_xlfn.XLOOKUP($B13086, STANDARDS!$A:$A, STANDARDS!$B:$B,,0,2)</f>
        <v>Hell Creek Fm</v>
      </c>
      <c r="D13086" t="s">
        <v>1060</v>
      </c>
      <c r="E13086" t="s">
        <v>2128</v>
      </c>
      <c r="F13086">
        <v>47.613889</v>
      </c>
      <c r="G13086">
        <v>-106.97669999999999</v>
      </c>
      <c r="H13086" s="40">
        <v>3.0000000000000001E-5</v>
      </c>
      <c r="I13086" s="36" t="s">
        <v>592</v>
      </c>
      <c r="J13086" cm="1">
        <f t="array" ref="J13086:L13086">_xlfn.XLOOKUP($C13086, AGE!$A:$A,AGE!$B:$D,,0,2)</f>
        <v>67.12</v>
      </c>
      <c r="K13086">
        <v>1.1599999999999999</v>
      </c>
      <c r="L13086" t="str">
        <v>Sprain et al. 2015; Fowler 2020; Husson et al. 2011; Ogg 2012</v>
      </c>
      <c r="M13086" t="s">
        <v>2300</v>
      </c>
      <c r="O13086" s="35">
        <v>0.3</v>
      </c>
      <c r="P13086" t="s">
        <v>243</v>
      </c>
      <c r="S13086" s="35">
        <v>-24.43</v>
      </c>
      <c r="T13086">
        <v>0.05</v>
      </c>
      <c r="U13086" t="s">
        <v>2295</v>
      </c>
      <c r="V13086">
        <v>1</v>
      </c>
      <c r="W13086" t="s">
        <v>2536</v>
      </c>
      <c r="AB13086" t="s">
        <v>248</v>
      </c>
      <c r="AC13086" t="s">
        <v>2640</v>
      </c>
    </row>
    <row r="13087" spans="1:29" x14ac:dyDescent="0.3">
      <c r="A13087">
        <v>20351</v>
      </c>
      <c r="B13087" s="15" t="s">
        <v>1833</v>
      </c>
      <c r="C13087" t="str">
        <f>_xlfn.XLOOKUP($B13087, STANDARDS!$A:$A, STANDARDS!$B:$B,,0,2)</f>
        <v>Hell Creek Fm</v>
      </c>
      <c r="D13087" t="s">
        <v>1060</v>
      </c>
      <c r="E13087" t="s">
        <v>2128</v>
      </c>
      <c r="F13087">
        <v>47.613889</v>
      </c>
      <c r="G13087">
        <v>-106.9768</v>
      </c>
      <c r="H13087" s="40">
        <v>3.0000000000000001E-5</v>
      </c>
      <c r="I13087" s="36" t="s">
        <v>592</v>
      </c>
      <c r="J13087" cm="1">
        <f t="array" ref="J13087:L13087">_xlfn.XLOOKUP($C13087, AGE!$A:$A,AGE!$B:$D,,0,2)</f>
        <v>67.12</v>
      </c>
      <c r="K13087">
        <v>1.1599999999999999</v>
      </c>
      <c r="L13087" t="str">
        <v>Sprain et al. 2015; Fowler 2020; Husson et al. 2011; Ogg 2012</v>
      </c>
      <c r="M13087" t="s">
        <v>2300</v>
      </c>
      <c r="O13087" s="35">
        <v>0.1</v>
      </c>
      <c r="P13087" t="s">
        <v>243</v>
      </c>
      <c r="S13087" s="35">
        <v>-23.11</v>
      </c>
      <c r="T13087">
        <v>0.05</v>
      </c>
      <c r="U13087" t="s">
        <v>2295</v>
      </c>
      <c r="V13087">
        <v>1</v>
      </c>
      <c r="W13087" t="s">
        <v>2536</v>
      </c>
      <c r="AB13087" t="s">
        <v>248</v>
      </c>
      <c r="AC13087" t="s">
        <v>2640</v>
      </c>
    </row>
    <row r="13088" spans="1:29" x14ac:dyDescent="0.3">
      <c r="A13088">
        <v>20352</v>
      </c>
      <c r="B13088" s="15" t="s">
        <v>1833</v>
      </c>
      <c r="C13088" t="str">
        <f>_xlfn.XLOOKUP($B13088, STANDARDS!$A:$A, STANDARDS!$B:$B,,0,2)</f>
        <v>Hell Creek Fm</v>
      </c>
      <c r="D13088" t="s">
        <v>1060</v>
      </c>
      <c r="E13088" t="s">
        <v>2128</v>
      </c>
      <c r="F13088">
        <v>47.613889</v>
      </c>
      <c r="G13088">
        <v>-106.9769</v>
      </c>
      <c r="H13088" s="40">
        <v>3.0000000000000001E-5</v>
      </c>
      <c r="I13088" s="36" t="s">
        <v>592</v>
      </c>
      <c r="J13088" cm="1">
        <f t="array" ref="J13088:L13088">_xlfn.XLOOKUP($C13088, AGE!$A:$A,AGE!$B:$D,,0,2)</f>
        <v>67.12</v>
      </c>
      <c r="K13088">
        <v>1.1599999999999999</v>
      </c>
      <c r="L13088" t="str">
        <v>Sprain et al. 2015; Fowler 2020; Husson et al. 2011; Ogg 2012</v>
      </c>
      <c r="M13088" t="s">
        <v>2300</v>
      </c>
      <c r="O13088" s="35">
        <v>0.1</v>
      </c>
      <c r="P13088" t="s">
        <v>243</v>
      </c>
      <c r="S13088" s="35">
        <v>-23.39</v>
      </c>
      <c r="T13088">
        <v>0.05</v>
      </c>
      <c r="U13088" t="s">
        <v>2295</v>
      </c>
      <c r="V13088">
        <v>1</v>
      </c>
      <c r="W13088" t="s">
        <v>2536</v>
      </c>
      <c r="AB13088" t="s">
        <v>248</v>
      </c>
      <c r="AC13088" t="s">
        <v>2640</v>
      </c>
    </row>
    <row r="13089" spans="1:29" x14ac:dyDescent="0.3">
      <c r="A13089">
        <v>20353</v>
      </c>
      <c r="B13089" s="15" t="s">
        <v>1833</v>
      </c>
      <c r="C13089" t="str">
        <f>_xlfn.XLOOKUP($B13089, STANDARDS!$A:$A, STANDARDS!$B:$B,,0,2)</f>
        <v>Hell Creek Fm</v>
      </c>
      <c r="D13089" t="s">
        <v>1060</v>
      </c>
      <c r="E13089" t="s">
        <v>2128</v>
      </c>
      <c r="F13089">
        <v>47.613889</v>
      </c>
      <c r="G13089">
        <v>-106.977</v>
      </c>
      <c r="H13089" s="40">
        <v>3.0000000000000001E-5</v>
      </c>
      <c r="I13089" s="36" t="s">
        <v>592</v>
      </c>
      <c r="J13089" cm="1">
        <f t="array" ref="J13089:L13089">_xlfn.XLOOKUP($C13089, AGE!$A:$A,AGE!$B:$D,,0,2)</f>
        <v>67.12</v>
      </c>
      <c r="K13089">
        <v>1.1599999999999999</v>
      </c>
      <c r="L13089" t="str">
        <v>Sprain et al. 2015; Fowler 2020; Husson et al. 2011; Ogg 2012</v>
      </c>
      <c r="M13089" t="s">
        <v>2300</v>
      </c>
      <c r="O13089" s="35">
        <v>0.1</v>
      </c>
      <c r="P13089" t="s">
        <v>243</v>
      </c>
      <c r="S13089" s="35">
        <v>-22.89</v>
      </c>
      <c r="T13089">
        <v>0.05</v>
      </c>
      <c r="U13089" t="s">
        <v>2295</v>
      </c>
      <c r="V13089">
        <v>1</v>
      </c>
      <c r="W13089" t="s">
        <v>2536</v>
      </c>
      <c r="AB13089" t="s">
        <v>248</v>
      </c>
      <c r="AC13089" t="s">
        <v>2640</v>
      </c>
    </row>
    <row r="13090" spans="1:29" x14ac:dyDescent="0.3">
      <c r="A13090">
        <v>20354</v>
      </c>
      <c r="B13090" s="15" t="s">
        <v>1833</v>
      </c>
      <c r="C13090" t="str">
        <f>_xlfn.XLOOKUP($B13090, STANDARDS!$A:$A, STANDARDS!$B:$B,,0,2)</f>
        <v>Hell Creek Fm</v>
      </c>
      <c r="D13090" t="s">
        <v>1060</v>
      </c>
      <c r="E13090" t="s">
        <v>2128</v>
      </c>
      <c r="F13090">
        <v>47.613889</v>
      </c>
      <c r="G13090">
        <v>-106.97709999999999</v>
      </c>
      <c r="H13090" s="40">
        <v>3.0000000000000001E-5</v>
      </c>
      <c r="I13090" s="36" t="s">
        <v>592</v>
      </c>
      <c r="J13090" cm="1">
        <f t="array" ref="J13090:L13090">_xlfn.XLOOKUP($C13090, AGE!$A:$A,AGE!$B:$D,,0,2)</f>
        <v>67.12</v>
      </c>
      <c r="K13090">
        <v>1.1599999999999999</v>
      </c>
      <c r="L13090" t="str">
        <v>Sprain et al. 2015; Fowler 2020; Husson et al. 2011; Ogg 2012</v>
      </c>
      <c r="M13090" t="s">
        <v>2300</v>
      </c>
      <c r="O13090" s="35">
        <v>0.1</v>
      </c>
      <c r="P13090" t="s">
        <v>243</v>
      </c>
      <c r="S13090" s="35">
        <v>-23.12</v>
      </c>
      <c r="T13090">
        <v>0.05</v>
      </c>
      <c r="U13090" t="s">
        <v>2295</v>
      </c>
      <c r="V13090">
        <v>1</v>
      </c>
      <c r="W13090" t="s">
        <v>2536</v>
      </c>
      <c r="AB13090" t="s">
        <v>248</v>
      </c>
      <c r="AC13090" t="s">
        <v>2640</v>
      </c>
    </row>
    <row r="13091" spans="1:29" x14ac:dyDescent="0.3">
      <c r="A13091">
        <v>20355</v>
      </c>
      <c r="B13091" s="15" t="s">
        <v>1833</v>
      </c>
      <c r="C13091" t="str">
        <f>_xlfn.XLOOKUP($B13091, STANDARDS!$A:$A, STANDARDS!$B:$B,,0,2)</f>
        <v>Hell Creek Fm</v>
      </c>
      <c r="D13091" t="s">
        <v>1060</v>
      </c>
      <c r="E13091" t="s">
        <v>2128</v>
      </c>
      <c r="F13091">
        <v>47.613889</v>
      </c>
      <c r="G13091">
        <v>-106.9772</v>
      </c>
      <c r="H13091" s="40">
        <v>3.0000000000000001E-5</v>
      </c>
      <c r="I13091" s="36" t="s">
        <v>592</v>
      </c>
      <c r="J13091" cm="1">
        <f t="array" ref="J13091:L13091">_xlfn.XLOOKUP($C13091, AGE!$A:$A,AGE!$B:$D,,0,2)</f>
        <v>67.12</v>
      </c>
      <c r="K13091">
        <v>1.1599999999999999</v>
      </c>
      <c r="L13091" t="str">
        <v>Sprain et al. 2015; Fowler 2020; Husson et al. 2011; Ogg 2012</v>
      </c>
      <c r="M13091" t="s">
        <v>2300</v>
      </c>
      <c r="O13091" s="35">
        <v>0.2</v>
      </c>
      <c r="P13091" t="s">
        <v>243</v>
      </c>
      <c r="S13091" s="35">
        <v>-23.31</v>
      </c>
      <c r="T13091">
        <v>0.05</v>
      </c>
      <c r="U13091" t="s">
        <v>2295</v>
      </c>
      <c r="V13091">
        <v>1</v>
      </c>
      <c r="W13091" t="s">
        <v>2536</v>
      </c>
      <c r="AB13091" t="s">
        <v>248</v>
      </c>
      <c r="AC13091" t="s">
        <v>2640</v>
      </c>
    </row>
    <row r="13092" spans="1:29" x14ac:dyDescent="0.3">
      <c r="A13092">
        <v>20356</v>
      </c>
      <c r="B13092" s="15" t="s">
        <v>1833</v>
      </c>
      <c r="C13092" t="str">
        <f>_xlfn.XLOOKUP($B13092, STANDARDS!$A:$A, STANDARDS!$B:$B,,0,2)</f>
        <v>Hell Creek Fm</v>
      </c>
      <c r="D13092" t="s">
        <v>1060</v>
      </c>
      <c r="E13092" t="s">
        <v>2128</v>
      </c>
      <c r="F13092">
        <v>47.613889</v>
      </c>
      <c r="G13092">
        <v>-106.9773</v>
      </c>
      <c r="H13092" s="40">
        <v>3.0000000000000001E-5</v>
      </c>
      <c r="I13092" s="36" t="s">
        <v>592</v>
      </c>
      <c r="J13092" cm="1">
        <f t="array" ref="J13092:L13092">_xlfn.XLOOKUP($C13092, AGE!$A:$A,AGE!$B:$D,,0,2)</f>
        <v>67.12</v>
      </c>
      <c r="K13092">
        <v>1.1599999999999999</v>
      </c>
      <c r="L13092" t="str">
        <v>Sprain et al. 2015; Fowler 2020; Husson et al. 2011; Ogg 2012</v>
      </c>
      <c r="M13092" t="s">
        <v>2300</v>
      </c>
      <c r="O13092" s="35">
        <v>0.1</v>
      </c>
      <c r="P13092" t="s">
        <v>243</v>
      </c>
      <c r="S13092" s="35">
        <v>-23.55</v>
      </c>
      <c r="T13092">
        <v>0.05</v>
      </c>
      <c r="U13092" t="s">
        <v>2295</v>
      </c>
      <c r="V13092">
        <v>1</v>
      </c>
      <c r="W13092" t="s">
        <v>2536</v>
      </c>
      <c r="AB13092" t="s">
        <v>248</v>
      </c>
      <c r="AC13092" t="s">
        <v>2640</v>
      </c>
    </row>
    <row r="13093" spans="1:29" x14ac:dyDescent="0.3">
      <c r="A13093">
        <v>20357</v>
      </c>
      <c r="B13093" s="15" t="s">
        <v>1833</v>
      </c>
      <c r="C13093" t="str">
        <f>_xlfn.XLOOKUP($B13093, STANDARDS!$A:$A, STANDARDS!$B:$B,,0,2)</f>
        <v>Hell Creek Fm</v>
      </c>
      <c r="D13093" t="s">
        <v>1060</v>
      </c>
      <c r="E13093" t="s">
        <v>2128</v>
      </c>
      <c r="F13093">
        <v>47.613889</v>
      </c>
      <c r="G13093">
        <v>-106.9774</v>
      </c>
      <c r="H13093" s="40">
        <v>3.0000000000000001E-5</v>
      </c>
      <c r="I13093" s="36" t="s">
        <v>592</v>
      </c>
      <c r="J13093" cm="1">
        <f t="array" ref="J13093:L13093">_xlfn.XLOOKUP($C13093, AGE!$A:$A,AGE!$B:$D,,0,2)</f>
        <v>67.12</v>
      </c>
      <c r="K13093">
        <v>1.1599999999999999</v>
      </c>
      <c r="L13093" t="str">
        <v>Sprain et al. 2015; Fowler 2020; Husson et al. 2011; Ogg 2012</v>
      </c>
      <c r="M13093" t="s">
        <v>2300</v>
      </c>
      <c r="O13093" s="35">
        <v>0.1</v>
      </c>
      <c r="P13093" t="s">
        <v>243</v>
      </c>
      <c r="S13093" s="35">
        <v>-23.91</v>
      </c>
      <c r="T13093">
        <v>0.05</v>
      </c>
      <c r="U13093" t="s">
        <v>2295</v>
      </c>
      <c r="V13093">
        <v>1</v>
      </c>
      <c r="W13093" t="s">
        <v>2536</v>
      </c>
      <c r="AB13093" t="s">
        <v>248</v>
      </c>
      <c r="AC13093" t="s">
        <v>2640</v>
      </c>
    </row>
    <row r="13094" spans="1:29" x14ac:dyDescent="0.3">
      <c r="A13094">
        <v>20358</v>
      </c>
      <c r="B13094" s="15" t="s">
        <v>1833</v>
      </c>
      <c r="C13094" t="str">
        <f>_xlfn.XLOOKUP($B13094, STANDARDS!$A:$A, STANDARDS!$B:$B,,0,2)</f>
        <v>Hell Creek Fm</v>
      </c>
      <c r="D13094" t="s">
        <v>1060</v>
      </c>
      <c r="E13094" t="s">
        <v>2128</v>
      </c>
      <c r="F13094">
        <v>47.613889</v>
      </c>
      <c r="G13094">
        <v>-106.97750000000001</v>
      </c>
      <c r="H13094" s="40">
        <v>3.0000000000000001E-5</v>
      </c>
      <c r="I13094" s="36" t="s">
        <v>592</v>
      </c>
      <c r="J13094" cm="1">
        <f t="array" ref="J13094:L13094">_xlfn.XLOOKUP($C13094, AGE!$A:$A,AGE!$B:$D,,0,2)</f>
        <v>67.12</v>
      </c>
      <c r="K13094">
        <v>1.1599999999999999</v>
      </c>
      <c r="L13094" t="str">
        <v>Sprain et al. 2015; Fowler 2020; Husson et al. 2011; Ogg 2012</v>
      </c>
      <c r="M13094" t="s">
        <v>2300</v>
      </c>
      <c r="O13094" s="35">
        <v>0.2</v>
      </c>
      <c r="P13094" t="s">
        <v>243</v>
      </c>
      <c r="S13094" s="35">
        <v>-23.12</v>
      </c>
      <c r="T13094">
        <v>0.05</v>
      </c>
      <c r="U13094" t="s">
        <v>2295</v>
      </c>
      <c r="V13094">
        <v>1</v>
      </c>
      <c r="W13094" t="s">
        <v>2536</v>
      </c>
      <c r="AB13094" t="s">
        <v>248</v>
      </c>
      <c r="AC13094" t="s">
        <v>2640</v>
      </c>
    </row>
    <row r="13095" spans="1:29" x14ac:dyDescent="0.3">
      <c r="A13095">
        <v>20359</v>
      </c>
      <c r="B13095" s="15" t="s">
        <v>1833</v>
      </c>
      <c r="C13095" t="str">
        <f>_xlfn.XLOOKUP($B13095, STANDARDS!$A:$A, STANDARDS!$B:$B,,0,2)</f>
        <v>Hell Creek Fm</v>
      </c>
      <c r="D13095" t="s">
        <v>1060</v>
      </c>
      <c r="E13095" t="s">
        <v>2128</v>
      </c>
      <c r="F13095">
        <v>47.613889</v>
      </c>
      <c r="G13095">
        <v>-106.9776</v>
      </c>
      <c r="H13095" s="40">
        <v>3.0000000000000001E-5</v>
      </c>
      <c r="I13095" s="36" t="s">
        <v>592</v>
      </c>
      <c r="J13095" cm="1">
        <f t="array" ref="J13095:L13095">_xlfn.XLOOKUP($C13095, AGE!$A:$A,AGE!$B:$D,,0,2)</f>
        <v>67.12</v>
      </c>
      <c r="K13095">
        <v>1.1599999999999999</v>
      </c>
      <c r="L13095" t="str">
        <v>Sprain et al. 2015; Fowler 2020; Husson et al. 2011; Ogg 2012</v>
      </c>
      <c r="M13095" t="s">
        <v>2300</v>
      </c>
      <c r="O13095" s="35">
        <v>0.1</v>
      </c>
      <c r="P13095" t="s">
        <v>243</v>
      </c>
      <c r="S13095" s="35">
        <v>-23.81</v>
      </c>
      <c r="T13095">
        <v>0.05</v>
      </c>
      <c r="U13095" t="s">
        <v>2295</v>
      </c>
      <c r="V13095">
        <v>1</v>
      </c>
      <c r="W13095" t="s">
        <v>2536</v>
      </c>
      <c r="AB13095" t="s">
        <v>248</v>
      </c>
      <c r="AC13095" t="s">
        <v>2640</v>
      </c>
    </row>
    <row r="13096" spans="1:29" x14ac:dyDescent="0.3">
      <c r="A13096">
        <v>20360</v>
      </c>
      <c r="B13096" s="15" t="s">
        <v>1833</v>
      </c>
      <c r="C13096" t="str">
        <f>_xlfn.XLOOKUP($B13096, STANDARDS!$A:$A, STANDARDS!$B:$B,,0,2)</f>
        <v>Hell Creek Fm</v>
      </c>
      <c r="D13096" t="s">
        <v>1060</v>
      </c>
      <c r="E13096" t="s">
        <v>2128</v>
      </c>
      <c r="F13096">
        <v>47.613889</v>
      </c>
      <c r="G13096">
        <v>-106.9777</v>
      </c>
      <c r="H13096" s="40">
        <v>3.0000000000000001E-5</v>
      </c>
      <c r="I13096" s="36" t="s">
        <v>592</v>
      </c>
      <c r="J13096" cm="1">
        <f t="array" ref="J13096:L13096">_xlfn.XLOOKUP($C13096, AGE!$A:$A,AGE!$B:$D,,0,2)</f>
        <v>67.12</v>
      </c>
      <c r="K13096">
        <v>1.1599999999999999</v>
      </c>
      <c r="L13096" t="str">
        <v>Sprain et al. 2015; Fowler 2020; Husson et al. 2011; Ogg 2012</v>
      </c>
      <c r="M13096" t="s">
        <v>2300</v>
      </c>
      <c r="O13096" s="35">
        <v>0.1</v>
      </c>
      <c r="P13096" t="s">
        <v>243</v>
      </c>
      <c r="S13096" s="35">
        <v>-23.49</v>
      </c>
      <c r="T13096">
        <v>0.05</v>
      </c>
      <c r="U13096" t="s">
        <v>2295</v>
      </c>
      <c r="V13096">
        <v>1</v>
      </c>
      <c r="W13096" t="s">
        <v>2536</v>
      </c>
      <c r="AB13096" t="s">
        <v>248</v>
      </c>
      <c r="AC13096" t="s">
        <v>2640</v>
      </c>
    </row>
    <row r="13097" spans="1:29" x14ac:dyDescent="0.3">
      <c r="A13097">
        <v>20361</v>
      </c>
      <c r="B13097" s="15" t="s">
        <v>1833</v>
      </c>
      <c r="C13097" t="str">
        <f>_xlfn.XLOOKUP($B13097, STANDARDS!$A:$A, STANDARDS!$B:$B,,0,2)</f>
        <v>Hell Creek Fm</v>
      </c>
      <c r="D13097" t="s">
        <v>1060</v>
      </c>
      <c r="E13097" t="s">
        <v>2128</v>
      </c>
      <c r="F13097">
        <v>47.613889</v>
      </c>
      <c r="G13097">
        <v>-106.9778</v>
      </c>
      <c r="H13097" s="40">
        <v>3.0000000000000001E-5</v>
      </c>
      <c r="I13097" s="36" t="s">
        <v>592</v>
      </c>
      <c r="J13097" cm="1">
        <f t="array" ref="J13097:L13097">_xlfn.XLOOKUP($C13097, AGE!$A:$A,AGE!$B:$D,,0,2)</f>
        <v>67.12</v>
      </c>
      <c r="K13097">
        <v>1.1599999999999999</v>
      </c>
      <c r="L13097" t="str">
        <v>Sprain et al. 2015; Fowler 2020; Husson et al. 2011; Ogg 2012</v>
      </c>
      <c r="M13097" t="s">
        <v>2300</v>
      </c>
      <c r="O13097" s="35">
        <v>0.1</v>
      </c>
      <c r="P13097" t="s">
        <v>243</v>
      </c>
      <c r="S13097" s="35">
        <v>-24.02</v>
      </c>
      <c r="T13097">
        <v>0.05</v>
      </c>
      <c r="U13097" t="s">
        <v>2295</v>
      </c>
      <c r="V13097">
        <v>1</v>
      </c>
      <c r="W13097" t="s">
        <v>2536</v>
      </c>
      <c r="AB13097" t="s">
        <v>248</v>
      </c>
      <c r="AC13097" t="s">
        <v>2640</v>
      </c>
    </row>
    <row r="13098" spans="1:29" x14ac:dyDescent="0.3">
      <c r="A13098">
        <v>20362</v>
      </c>
      <c r="B13098" s="15" t="s">
        <v>1833</v>
      </c>
      <c r="C13098" t="str">
        <f>_xlfn.XLOOKUP($B13098, STANDARDS!$A:$A, STANDARDS!$B:$B,,0,2)</f>
        <v>Hell Creek Fm</v>
      </c>
      <c r="D13098" t="s">
        <v>1060</v>
      </c>
      <c r="E13098" t="s">
        <v>2128</v>
      </c>
      <c r="F13098">
        <v>47.613889</v>
      </c>
      <c r="G13098">
        <v>-106.97790000000001</v>
      </c>
      <c r="H13098" s="40">
        <v>3.0000000000000001E-5</v>
      </c>
      <c r="I13098" s="36" t="s">
        <v>592</v>
      </c>
      <c r="J13098" cm="1">
        <f t="array" ref="J13098:L13098">_xlfn.XLOOKUP($C13098, AGE!$A:$A,AGE!$B:$D,,0,2)</f>
        <v>67.12</v>
      </c>
      <c r="K13098">
        <v>1.1599999999999999</v>
      </c>
      <c r="L13098" t="str">
        <v>Sprain et al. 2015; Fowler 2020; Husson et al. 2011; Ogg 2012</v>
      </c>
      <c r="M13098" t="s">
        <v>2300</v>
      </c>
      <c r="O13098" s="35">
        <v>0.1</v>
      </c>
      <c r="P13098" t="s">
        <v>243</v>
      </c>
      <c r="S13098" s="35">
        <v>-24.02</v>
      </c>
      <c r="T13098">
        <v>0.05</v>
      </c>
      <c r="U13098" t="s">
        <v>2295</v>
      </c>
      <c r="V13098">
        <v>1</v>
      </c>
      <c r="W13098" t="s">
        <v>2536</v>
      </c>
      <c r="AB13098" t="s">
        <v>248</v>
      </c>
      <c r="AC13098" t="s">
        <v>2640</v>
      </c>
    </row>
    <row r="13099" spans="1:29" x14ac:dyDescent="0.3">
      <c r="A13099">
        <v>20363</v>
      </c>
      <c r="B13099" s="15" t="s">
        <v>1833</v>
      </c>
      <c r="C13099" t="str">
        <f>_xlfn.XLOOKUP($B13099, STANDARDS!$A:$A, STANDARDS!$B:$B,,0,2)</f>
        <v>Hell Creek Fm</v>
      </c>
      <c r="D13099" t="s">
        <v>1060</v>
      </c>
      <c r="E13099" t="s">
        <v>2128</v>
      </c>
      <c r="F13099">
        <v>47.613889</v>
      </c>
      <c r="G13099">
        <v>-106.97799999999999</v>
      </c>
      <c r="H13099" s="40">
        <v>3.0000000000000001E-5</v>
      </c>
      <c r="I13099" s="36" t="s">
        <v>592</v>
      </c>
      <c r="J13099" cm="1">
        <f t="array" ref="J13099:L13099">_xlfn.XLOOKUP($C13099, AGE!$A:$A,AGE!$B:$D,,0,2)</f>
        <v>67.12</v>
      </c>
      <c r="K13099">
        <v>1.1599999999999999</v>
      </c>
      <c r="L13099" t="str">
        <v>Sprain et al. 2015; Fowler 2020; Husson et al. 2011; Ogg 2012</v>
      </c>
      <c r="M13099" t="s">
        <v>2300</v>
      </c>
      <c r="O13099" s="35">
        <v>0.1</v>
      </c>
      <c r="P13099" t="s">
        <v>243</v>
      </c>
      <c r="S13099" s="35">
        <v>-24.46</v>
      </c>
      <c r="T13099">
        <v>0.05</v>
      </c>
      <c r="U13099" t="s">
        <v>2295</v>
      </c>
      <c r="V13099">
        <v>1</v>
      </c>
      <c r="W13099" t="s">
        <v>2536</v>
      </c>
      <c r="AB13099" t="s">
        <v>248</v>
      </c>
      <c r="AC13099" t="s">
        <v>2640</v>
      </c>
    </row>
    <row r="13100" spans="1:29" x14ac:dyDescent="0.3">
      <c r="A13100">
        <v>20364</v>
      </c>
      <c r="B13100" s="15" t="s">
        <v>1833</v>
      </c>
      <c r="C13100" t="str">
        <f>_xlfn.XLOOKUP($B13100, STANDARDS!$A:$A, STANDARDS!$B:$B,,0,2)</f>
        <v>Hell Creek Fm</v>
      </c>
      <c r="D13100" t="s">
        <v>1060</v>
      </c>
      <c r="E13100" t="s">
        <v>2128</v>
      </c>
      <c r="F13100">
        <v>47.613889</v>
      </c>
      <c r="G13100">
        <v>-106.9781</v>
      </c>
      <c r="H13100" s="40">
        <v>3.0000000000000001E-5</v>
      </c>
      <c r="I13100" s="36" t="s">
        <v>592</v>
      </c>
      <c r="J13100" cm="1">
        <f t="array" ref="J13100:L13100">_xlfn.XLOOKUP($C13100, AGE!$A:$A,AGE!$B:$D,,0,2)</f>
        <v>67.12</v>
      </c>
      <c r="K13100">
        <v>1.1599999999999999</v>
      </c>
      <c r="L13100" t="str">
        <v>Sprain et al. 2015; Fowler 2020; Husson et al. 2011; Ogg 2012</v>
      </c>
      <c r="M13100" t="s">
        <v>2300</v>
      </c>
      <c r="O13100" s="35">
        <v>0.1</v>
      </c>
      <c r="P13100" t="s">
        <v>243</v>
      </c>
      <c r="S13100" s="35">
        <v>-24.51</v>
      </c>
      <c r="T13100">
        <v>0.05</v>
      </c>
      <c r="U13100" t="s">
        <v>2295</v>
      </c>
      <c r="V13100">
        <v>1</v>
      </c>
      <c r="W13100" t="s">
        <v>2536</v>
      </c>
      <c r="AB13100" t="s">
        <v>248</v>
      </c>
      <c r="AC13100" t="s">
        <v>2640</v>
      </c>
    </row>
    <row r="13101" spans="1:29" x14ac:dyDescent="0.3">
      <c r="A13101">
        <v>20365</v>
      </c>
      <c r="B13101" s="15" t="s">
        <v>1833</v>
      </c>
      <c r="C13101" t="str">
        <f>_xlfn.XLOOKUP($B13101, STANDARDS!$A:$A, STANDARDS!$B:$B,,0,2)</f>
        <v>Hell Creek Fm</v>
      </c>
      <c r="D13101" t="s">
        <v>1060</v>
      </c>
      <c r="E13101" t="s">
        <v>2128</v>
      </c>
      <c r="F13101">
        <v>47.613889</v>
      </c>
      <c r="G13101">
        <v>-106.9782</v>
      </c>
      <c r="H13101" s="40">
        <v>3.0000000000000001E-5</v>
      </c>
      <c r="I13101" s="36" t="s">
        <v>592</v>
      </c>
      <c r="J13101" cm="1">
        <f t="array" ref="J13101:L13101">_xlfn.XLOOKUP($C13101, AGE!$A:$A,AGE!$B:$D,,0,2)</f>
        <v>67.12</v>
      </c>
      <c r="K13101">
        <v>1.1599999999999999</v>
      </c>
      <c r="L13101" t="str">
        <v>Sprain et al. 2015; Fowler 2020; Husson et al. 2011; Ogg 2012</v>
      </c>
      <c r="M13101" t="s">
        <v>2300</v>
      </c>
      <c r="O13101" s="35">
        <v>0.1</v>
      </c>
      <c r="P13101" t="s">
        <v>243</v>
      </c>
      <c r="S13101" s="35">
        <v>-24.22</v>
      </c>
      <c r="T13101">
        <v>0.05</v>
      </c>
      <c r="U13101" t="s">
        <v>2295</v>
      </c>
      <c r="V13101">
        <v>1</v>
      </c>
      <c r="W13101" t="s">
        <v>2536</v>
      </c>
      <c r="AB13101" t="s">
        <v>248</v>
      </c>
      <c r="AC13101" t="s">
        <v>2640</v>
      </c>
    </row>
    <row r="13102" spans="1:29" x14ac:dyDescent="0.3">
      <c r="A13102">
        <v>20366</v>
      </c>
      <c r="B13102" s="15" t="s">
        <v>1833</v>
      </c>
      <c r="C13102" t="str">
        <f>_xlfn.XLOOKUP($B13102, STANDARDS!$A:$A, STANDARDS!$B:$B,,0,2)</f>
        <v>Hell Creek Fm</v>
      </c>
      <c r="D13102" t="s">
        <v>1060</v>
      </c>
      <c r="E13102" t="s">
        <v>2128</v>
      </c>
      <c r="F13102">
        <v>47.613889</v>
      </c>
      <c r="G13102">
        <v>-106.9783</v>
      </c>
      <c r="H13102" s="40">
        <v>3.0000000000000001E-5</v>
      </c>
      <c r="I13102" s="36" t="s">
        <v>592</v>
      </c>
      <c r="J13102" cm="1">
        <f t="array" ref="J13102:L13102">_xlfn.XLOOKUP($C13102, AGE!$A:$A,AGE!$B:$D,,0,2)</f>
        <v>67.12</v>
      </c>
      <c r="K13102">
        <v>1.1599999999999999</v>
      </c>
      <c r="L13102" t="str">
        <v>Sprain et al. 2015; Fowler 2020; Husson et al. 2011; Ogg 2012</v>
      </c>
      <c r="M13102" t="s">
        <v>2300</v>
      </c>
      <c r="O13102" s="35">
        <v>0.1</v>
      </c>
      <c r="P13102" t="s">
        <v>243</v>
      </c>
      <c r="S13102" s="35">
        <v>-24.04</v>
      </c>
      <c r="T13102">
        <v>0.05</v>
      </c>
      <c r="U13102" t="s">
        <v>2295</v>
      </c>
      <c r="V13102">
        <v>1</v>
      </c>
      <c r="W13102" t="s">
        <v>2536</v>
      </c>
      <c r="AB13102" t="s">
        <v>248</v>
      </c>
      <c r="AC13102" t="s">
        <v>2640</v>
      </c>
    </row>
    <row r="13103" spans="1:29" x14ac:dyDescent="0.3">
      <c r="A13103">
        <v>20367</v>
      </c>
      <c r="B13103" s="15" t="s">
        <v>1833</v>
      </c>
      <c r="C13103" t="str">
        <f>_xlfn.XLOOKUP($B13103, STANDARDS!$A:$A, STANDARDS!$B:$B,,0,2)</f>
        <v>Hell Creek Fm</v>
      </c>
      <c r="D13103" t="s">
        <v>1060</v>
      </c>
      <c r="E13103" t="s">
        <v>2128</v>
      </c>
      <c r="F13103">
        <v>47.613889</v>
      </c>
      <c r="G13103">
        <v>-106.97839999999999</v>
      </c>
      <c r="H13103" s="40">
        <v>3.0000000000000001E-5</v>
      </c>
      <c r="I13103" s="36" t="s">
        <v>592</v>
      </c>
      <c r="J13103" cm="1">
        <f t="array" ref="J13103:L13103">_xlfn.XLOOKUP($C13103, AGE!$A:$A,AGE!$B:$D,,0,2)</f>
        <v>67.12</v>
      </c>
      <c r="K13103">
        <v>1.1599999999999999</v>
      </c>
      <c r="L13103" t="str">
        <v>Sprain et al. 2015; Fowler 2020; Husson et al. 2011; Ogg 2012</v>
      </c>
      <c r="M13103" t="s">
        <v>2300</v>
      </c>
      <c r="O13103" s="35">
        <v>0.1</v>
      </c>
      <c r="P13103" t="s">
        <v>243</v>
      </c>
      <c r="S13103" s="35">
        <v>-24.42</v>
      </c>
      <c r="T13103">
        <v>0.05</v>
      </c>
      <c r="U13103" t="s">
        <v>2295</v>
      </c>
      <c r="V13103">
        <v>1</v>
      </c>
      <c r="W13103" t="s">
        <v>2536</v>
      </c>
      <c r="AB13103" t="s">
        <v>248</v>
      </c>
      <c r="AC13103" t="s">
        <v>2640</v>
      </c>
    </row>
    <row r="13104" spans="1:29" x14ac:dyDescent="0.3">
      <c r="A13104">
        <v>20368</v>
      </c>
      <c r="B13104" s="15" t="s">
        <v>1833</v>
      </c>
      <c r="C13104" t="str">
        <f>_xlfn.XLOOKUP($B13104, STANDARDS!$A:$A, STANDARDS!$B:$B,,0,2)</f>
        <v>Hell Creek Fm</v>
      </c>
      <c r="D13104" t="s">
        <v>1060</v>
      </c>
      <c r="E13104" t="s">
        <v>2128</v>
      </c>
      <c r="F13104">
        <v>47.613889</v>
      </c>
      <c r="G13104">
        <v>-106.9785</v>
      </c>
      <c r="H13104" s="40">
        <v>3.0000000000000001E-5</v>
      </c>
      <c r="I13104" s="36" t="s">
        <v>592</v>
      </c>
      <c r="J13104" cm="1">
        <f t="array" ref="J13104:L13104">_xlfn.XLOOKUP($C13104, AGE!$A:$A,AGE!$B:$D,,0,2)</f>
        <v>67.12</v>
      </c>
      <c r="K13104">
        <v>1.1599999999999999</v>
      </c>
      <c r="L13104" t="str">
        <v>Sprain et al. 2015; Fowler 2020; Husson et al. 2011; Ogg 2012</v>
      </c>
      <c r="M13104" t="s">
        <v>2300</v>
      </c>
      <c r="O13104" s="35">
        <v>0.1</v>
      </c>
      <c r="P13104" t="s">
        <v>243</v>
      </c>
      <c r="S13104" s="35">
        <v>-24.89</v>
      </c>
      <c r="T13104">
        <v>0.05</v>
      </c>
      <c r="U13104" t="s">
        <v>2295</v>
      </c>
      <c r="V13104">
        <v>1</v>
      </c>
      <c r="W13104" t="s">
        <v>2536</v>
      </c>
      <c r="AB13104" t="s">
        <v>248</v>
      </c>
      <c r="AC13104" t="s">
        <v>2640</v>
      </c>
    </row>
    <row r="13105" spans="1:29" x14ac:dyDescent="0.3">
      <c r="A13105">
        <v>20369</v>
      </c>
      <c r="B13105" s="15" t="s">
        <v>1833</v>
      </c>
      <c r="C13105" t="str">
        <f>_xlfn.XLOOKUP($B13105, STANDARDS!$A:$A, STANDARDS!$B:$B,,0,2)</f>
        <v>Hell Creek Fm</v>
      </c>
      <c r="D13105" t="s">
        <v>1060</v>
      </c>
      <c r="E13105" t="s">
        <v>2128</v>
      </c>
      <c r="F13105">
        <v>47.613889</v>
      </c>
      <c r="G13105">
        <v>-106.9786</v>
      </c>
      <c r="H13105" s="40">
        <v>3.0000000000000001E-5</v>
      </c>
      <c r="I13105" s="36" t="s">
        <v>592</v>
      </c>
      <c r="J13105" cm="1">
        <f t="array" ref="J13105:L13105">_xlfn.XLOOKUP($C13105, AGE!$A:$A,AGE!$B:$D,,0,2)</f>
        <v>67.12</v>
      </c>
      <c r="K13105">
        <v>1.1599999999999999</v>
      </c>
      <c r="L13105" t="str">
        <v>Sprain et al. 2015; Fowler 2020; Husson et al. 2011; Ogg 2012</v>
      </c>
      <c r="M13105" t="s">
        <v>2300</v>
      </c>
      <c r="O13105" s="35">
        <v>1.5</v>
      </c>
      <c r="P13105" t="s">
        <v>243</v>
      </c>
      <c r="S13105" s="35">
        <v>-24.37</v>
      </c>
      <c r="T13105">
        <v>0.05</v>
      </c>
      <c r="U13105" t="s">
        <v>2295</v>
      </c>
      <c r="V13105">
        <v>1</v>
      </c>
      <c r="W13105" t="s">
        <v>2536</v>
      </c>
      <c r="AB13105" t="s">
        <v>248</v>
      </c>
      <c r="AC13105" t="s">
        <v>2640</v>
      </c>
    </row>
    <row r="13106" spans="1:29" x14ac:dyDescent="0.3">
      <c r="A13106">
        <v>20370</v>
      </c>
      <c r="B13106" s="15" t="s">
        <v>1833</v>
      </c>
      <c r="C13106" t="str">
        <f>_xlfn.XLOOKUP($B13106, STANDARDS!$A:$A, STANDARDS!$B:$B,,0,2)</f>
        <v>Hell Creek Fm</v>
      </c>
      <c r="D13106" t="s">
        <v>1060</v>
      </c>
      <c r="E13106" t="s">
        <v>2128</v>
      </c>
      <c r="F13106">
        <v>47.613889</v>
      </c>
      <c r="G13106">
        <v>-106.9787</v>
      </c>
      <c r="H13106" s="40">
        <v>3.0000000000000001E-5</v>
      </c>
      <c r="I13106" s="36" t="s">
        <v>592</v>
      </c>
      <c r="J13106" cm="1">
        <f t="array" ref="J13106:L13106">_xlfn.XLOOKUP($C13106, AGE!$A:$A,AGE!$B:$D,,0,2)</f>
        <v>67.12</v>
      </c>
      <c r="K13106">
        <v>1.1599999999999999</v>
      </c>
      <c r="L13106" t="str">
        <v>Sprain et al. 2015; Fowler 2020; Husson et al. 2011; Ogg 2012</v>
      </c>
      <c r="M13106" t="s">
        <v>2300</v>
      </c>
      <c r="O13106" s="35">
        <v>0.5</v>
      </c>
      <c r="P13106" t="s">
        <v>243</v>
      </c>
      <c r="S13106" s="35">
        <v>-24.89</v>
      </c>
      <c r="T13106">
        <v>0.05</v>
      </c>
      <c r="U13106" t="s">
        <v>2295</v>
      </c>
      <c r="V13106">
        <v>1</v>
      </c>
      <c r="W13106" t="s">
        <v>2536</v>
      </c>
      <c r="AB13106" t="s">
        <v>248</v>
      </c>
      <c r="AC13106" t="s">
        <v>2640</v>
      </c>
    </row>
    <row r="13107" spans="1:29" x14ac:dyDescent="0.3">
      <c r="A13107">
        <v>20371</v>
      </c>
      <c r="B13107" s="15" t="s">
        <v>1833</v>
      </c>
      <c r="C13107" t="str">
        <f>_xlfn.XLOOKUP($B13107, STANDARDS!$A:$A, STANDARDS!$B:$B,,0,2)</f>
        <v>Hell Creek Fm</v>
      </c>
      <c r="D13107" t="s">
        <v>1060</v>
      </c>
      <c r="E13107" t="s">
        <v>2128</v>
      </c>
      <c r="F13107">
        <v>47.613889</v>
      </c>
      <c r="G13107">
        <v>-106.97880000000001</v>
      </c>
      <c r="H13107" s="40">
        <v>3.0000000000000001E-5</v>
      </c>
      <c r="I13107" s="36" t="s">
        <v>592</v>
      </c>
      <c r="J13107" cm="1">
        <f t="array" ref="J13107:L13107">_xlfn.XLOOKUP($C13107, AGE!$A:$A,AGE!$B:$D,,0,2)</f>
        <v>67.12</v>
      </c>
      <c r="K13107">
        <v>1.1599999999999999</v>
      </c>
      <c r="L13107" t="str">
        <v>Sprain et al. 2015; Fowler 2020; Husson et al. 2011; Ogg 2012</v>
      </c>
      <c r="M13107" t="s">
        <v>2300</v>
      </c>
      <c r="O13107" s="35">
        <v>0.2</v>
      </c>
      <c r="P13107" t="s">
        <v>243</v>
      </c>
      <c r="S13107" s="35">
        <v>-24.54</v>
      </c>
      <c r="T13107">
        <v>0.05</v>
      </c>
      <c r="U13107" t="s">
        <v>2295</v>
      </c>
      <c r="V13107">
        <v>1</v>
      </c>
      <c r="W13107" t="s">
        <v>2536</v>
      </c>
      <c r="AB13107" t="s">
        <v>248</v>
      </c>
      <c r="AC13107" t="s">
        <v>2640</v>
      </c>
    </row>
    <row r="13108" spans="1:29" x14ac:dyDescent="0.3">
      <c r="A13108">
        <v>20372</v>
      </c>
      <c r="B13108" s="15" t="s">
        <v>1833</v>
      </c>
      <c r="C13108" t="str">
        <f>_xlfn.XLOOKUP($B13108, STANDARDS!$A:$A, STANDARDS!$B:$B,,0,2)</f>
        <v>Hell Creek Fm</v>
      </c>
      <c r="D13108" t="s">
        <v>1060</v>
      </c>
      <c r="E13108" t="s">
        <v>2128</v>
      </c>
      <c r="F13108">
        <v>47.613889</v>
      </c>
      <c r="G13108">
        <v>-106.9789</v>
      </c>
      <c r="H13108" s="40">
        <v>3.0000000000000001E-5</v>
      </c>
      <c r="I13108" s="36" t="s">
        <v>592</v>
      </c>
      <c r="J13108" cm="1">
        <f t="array" ref="J13108:L13108">_xlfn.XLOOKUP($C13108, AGE!$A:$A,AGE!$B:$D,,0,2)</f>
        <v>67.12</v>
      </c>
      <c r="K13108">
        <v>1.1599999999999999</v>
      </c>
      <c r="L13108" t="str">
        <v>Sprain et al. 2015; Fowler 2020; Husson et al. 2011; Ogg 2012</v>
      </c>
      <c r="M13108" t="s">
        <v>2300</v>
      </c>
      <c r="O13108" s="35">
        <v>0.2</v>
      </c>
      <c r="P13108" t="s">
        <v>243</v>
      </c>
      <c r="S13108" s="35">
        <v>-24.94</v>
      </c>
      <c r="T13108">
        <v>0.05</v>
      </c>
      <c r="U13108" t="s">
        <v>2295</v>
      </c>
      <c r="V13108">
        <v>1</v>
      </c>
      <c r="W13108" t="s">
        <v>2536</v>
      </c>
      <c r="AB13108" t="s">
        <v>248</v>
      </c>
      <c r="AC13108" t="s">
        <v>2640</v>
      </c>
    </row>
    <row r="13109" spans="1:29" x14ac:dyDescent="0.3">
      <c r="A13109">
        <v>20373</v>
      </c>
      <c r="B13109" s="15" t="s">
        <v>1833</v>
      </c>
      <c r="C13109" t="str">
        <f>_xlfn.XLOOKUP($B13109, STANDARDS!$A:$A, STANDARDS!$B:$B,,0,2)</f>
        <v>Hell Creek Fm</v>
      </c>
      <c r="D13109" t="s">
        <v>1060</v>
      </c>
      <c r="E13109" t="s">
        <v>2128</v>
      </c>
      <c r="F13109">
        <v>47.613889</v>
      </c>
      <c r="G13109">
        <v>-106.979</v>
      </c>
      <c r="H13109" s="40">
        <v>3.0000000000000001E-5</v>
      </c>
      <c r="I13109" s="36" t="s">
        <v>592</v>
      </c>
      <c r="J13109" cm="1">
        <f t="array" ref="J13109:L13109">_xlfn.XLOOKUP($C13109, AGE!$A:$A,AGE!$B:$D,,0,2)</f>
        <v>67.12</v>
      </c>
      <c r="K13109">
        <v>1.1599999999999999</v>
      </c>
      <c r="L13109" t="str">
        <v>Sprain et al. 2015; Fowler 2020; Husson et al. 2011; Ogg 2012</v>
      </c>
      <c r="M13109" t="s">
        <v>2300</v>
      </c>
      <c r="O13109" s="35">
        <v>0.3</v>
      </c>
      <c r="P13109" t="s">
        <v>243</v>
      </c>
      <c r="S13109" s="35">
        <v>-25.32</v>
      </c>
      <c r="T13109">
        <v>0.05</v>
      </c>
      <c r="U13109" t="s">
        <v>2295</v>
      </c>
      <c r="V13109">
        <v>1</v>
      </c>
      <c r="W13109" t="s">
        <v>2536</v>
      </c>
      <c r="AB13109" t="s">
        <v>248</v>
      </c>
      <c r="AC13109" t="s">
        <v>2640</v>
      </c>
    </row>
    <row r="13110" spans="1:29" x14ac:dyDescent="0.3">
      <c r="A13110">
        <v>20374</v>
      </c>
      <c r="B13110" s="15" t="s">
        <v>1833</v>
      </c>
      <c r="C13110" t="str">
        <f>_xlfn.XLOOKUP($B13110, STANDARDS!$A:$A, STANDARDS!$B:$B,,0,2)</f>
        <v>Hell Creek Fm</v>
      </c>
      <c r="D13110" t="s">
        <v>1060</v>
      </c>
      <c r="E13110" t="s">
        <v>2128</v>
      </c>
      <c r="F13110">
        <v>47.613889</v>
      </c>
      <c r="G13110">
        <v>-106.9791</v>
      </c>
      <c r="H13110" s="40">
        <v>3.0000000000000001E-5</v>
      </c>
      <c r="I13110" s="36" t="s">
        <v>592</v>
      </c>
      <c r="J13110" cm="1">
        <f t="array" ref="J13110:L13110">_xlfn.XLOOKUP($C13110, AGE!$A:$A,AGE!$B:$D,,0,2)</f>
        <v>67.12</v>
      </c>
      <c r="K13110">
        <v>1.1599999999999999</v>
      </c>
      <c r="L13110" t="str">
        <v>Sprain et al. 2015; Fowler 2020; Husson et al. 2011; Ogg 2012</v>
      </c>
      <c r="M13110" t="s">
        <v>2300</v>
      </c>
      <c r="O13110" s="35">
        <v>0.6</v>
      </c>
      <c r="P13110" t="s">
        <v>243</v>
      </c>
      <c r="S13110" s="35">
        <v>-25.64</v>
      </c>
      <c r="T13110">
        <v>0.05</v>
      </c>
      <c r="U13110" t="s">
        <v>2295</v>
      </c>
      <c r="V13110">
        <v>1</v>
      </c>
      <c r="W13110" t="s">
        <v>2536</v>
      </c>
      <c r="AB13110" t="s">
        <v>248</v>
      </c>
      <c r="AC13110" t="s">
        <v>2640</v>
      </c>
    </row>
    <row r="13111" spans="1:29" x14ac:dyDescent="0.3">
      <c r="A13111">
        <v>20375</v>
      </c>
      <c r="B13111" s="15" t="s">
        <v>1833</v>
      </c>
      <c r="C13111" t="str">
        <f>_xlfn.XLOOKUP($B13111, STANDARDS!$A:$A, STANDARDS!$B:$B,,0,2)</f>
        <v>Hell Creek Fm</v>
      </c>
      <c r="D13111" t="s">
        <v>1060</v>
      </c>
      <c r="E13111" t="s">
        <v>2128</v>
      </c>
      <c r="F13111">
        <v>47.613889</v>
      </c>
      <c r="G13111">
        <v>-106.97920000000001</v>
      </c>
      <c r="H13111" s="40">
        <v>3.0000000000000001E-5</v>
      </c>
      <c r="I13111" s="36" t="s">
        <v>592</v>
      </c>
      <c r="J13111" cm="1">
        <f t="array" ref="J13111:L13111">_xlfn.XLOOKUP($C13111, AGE!$A:$A,AGE!$B:$D,,0,2)</f>
        <v>67.12</v>
      </c>
      <c r="K13111">
        <v>1.1599999999999999</v>
      </c>
      <c r="L13111" t="str">
        <v>Sprain et al. 2015; Fowler 2020; Husson et al. 2011; Ogg 2012</v>
      </c>
      <c r="M13111" t="s">
        <v>2300</v>
      </c>
      <c r="O13111" s="35">
        <v>0.9</v>
      </c>
      <c r="P13111" t="s">
        <v>243</v>
      </c>
      <c r="S13111" s="35">
        <v>-26.64</v>
      </c>
      <c r="T13111">
        <v>0.05</v>
      </c>
      <c r="U13111" t="s">
        <v>2295</v>
      </c>
      <c r="V13111">
        <v>1</v>
      </c>
      <c r="W13111" t="s">
        <v>2536</v>
      </c>
      <c r="AB13111" t="s">
        <v>248</v>
      </c>
      <c r="AC13111" t="s">
        <v>2640</v>
      </c>
    </row>
    <row r="13112" spans="1:29" x14ac:dyDescent="0.3">
      <c r="A13112">
        <v>20376</v>
      </c>
      <c r="B13112" s="15" t="s">
        <v>1833</v>
      </c>
      <c r="C13112" t="str">
        <f>_xlfn.XLOOKUP($B13112, STANDARDS!$A:$A, STANDARDS!$B:$B,,0,2)</f>
        <v>Hell Creek Fm</v>
      </c>
      <c r="D13112" t="s">
        <v>1060</v>
      </c>
      <c r="E13112" t="s">
        <v>2128</v>
      </c>
      <c r="F13112">
        <v>47.613889</v>
      </c>
      <c r="G13112">
        <v>-106.97929999999999</v>
      </c>
      <c r="H13112" s="40">
        <v>3.0000000000000001E-5</v>
      </c>
      <c r="I13112" s="36" t="s">
        <v>592</v>
      </c>
      <c r="J13112" cm="1">
        <f t="array" ref="J13112:L13112">_xlfn.XLOOKUP($C13112, AGE!$A:$A,AGE!$B:$D,,0,2)</f>
        <v>67.12</v>
      </c>
      <c r="K13112">
        <v>1.1599999999999999</v>
      </c>
      <c r="L13112" t="str">
        <v>Sprain et al. 2015; Fowler 2020; Husson et al. 2011; Ogg 2012</v>
      </c>
      <c r="M13112" t="s">
        <v>2300</v>
      </c>
      <c r="O13112" s="35">
        <v>0.7</v>
      </c>
      <c r="P13112" t="s">
        <v>243</v>
      </c>
      <c r="S13112" s="35">
        <v>-26.61</v>
      </c>
      <c r="T13112">
        <v>0.05</v>
      </c>
      <c r="U13112" t="s">
        <v>2295</v>
      </c>
      <c r="V13112">
        <v>1</v>
      </c>
      <c r="W13112" t="s">
        <v>2536</v>
      </c>
      <c r="AB13112" t="s">
        <v>248</v>
      </c>
      <c r="AC13112" t="s">
        <v>2640</v>
      </c>
    </row>
    <row r="13113" spans="1:29" x14ac:dyDescent="0.3">
      <c r="A13113">
        <v>20377</v>
      </c>
      <c r="B13113" s="15" t="s">
        <v>1833</v>
      </c>
      <c r="C13113" t="str">
        <f>_xlfn.XLOOKUP($B13113, STANDARDS!$A:$A, STANDARDS!$B:$B,,0,2)</f>
        <v>Hell Creek Fm</v>
      </c>
      <c r="D13113" t="s">
        <v>1060</v>
      </c>
      <c r="E13113" t="s">
        <v>2128</v>
      </c>
      <c r="F13113">
        <v>47.613889</v>
      </c>
      <c r="G13113">
        <v>-106.9794</v>
      </c>
      <c r="H13113" s="40">
        <v>3.0000000000000001E-5</v>
      </c>
      <c r="I13113" s="36" t="s">
        <v>592</v>
      </c>
      <c r="J13113" cm="1">
        <f t="array" ref="J13113:L13113">_xlfn.XLOOKUP($C13113, AGE!$A:$A,AGE!$B:$D,,0,2)</f>
        <v>67.12</v>
      </c>
      <c r="K13113">
        <v>1.1599999999999999</v>
      </c>
      <c r="L13113" t="str">
        <v>Sprain et al. 2015; Fowler 2020; Husson et al. 2011; Ogg 2012</v>
      </c>
      <c r="M13113" t="s">
        <v>2300</v>
      </c>
      <c r="O13113" s="35">
        <v>0.6</v>
      </c>
      <c r="P13113" t="s">
        <v>243</v>
      </c>
      <c r="S13113" s="35">
        <v>-26.95</v>
      </c>
      <c r="T13113">
        <v>0.05</v>
      </c>
      <c r="U13113" t="s">
        <v>2295</v>
      </c>
      <c r="V13113">
        <v>1</v>
      </c>
      <c r="W13113" t="s">
        <v>2536</v>
      </c>
      <c r="AB13113" t="s">
        <v>248</v>
      </c>
      <c r="AC13113" t="s">
        <v>2640</v>
      </c>
    </row>
    <row r="13114" spans="1:29" x14ac:dyDescent="0.3">
      <c r="A13114">
        <v>20378</v>
      </c>
      <c r="B13114" s="15" t="s">
        <v>1833</v>
      </c>
      <c r="C13114" t="str">
        <f>_xlfn.XLOOKUP($B13114, STANDARDS!$A:$A, STANDARDS!$B:$B,,0,2)</f>
        <v>Hell Creek Fm</v>
      </c>
      <c r="D13114" t="s">
        <v>1060</v>
      </c>
      <c r="E13114" t="s">
        <v>2128</v>
      </c>
      <c r="F13114">
        <v>47.613889</v>
      </c>
      <c r="G13114">
        <v>-106.9795</v>
      </c>
      <c r="H13114" s="40">
        <v>3.0000000000000001E-5</v>
      </c>
      <c r="I13114" s="36" t="s">
        <v>592</v>
      </c>
      <c r="J13114" cm="1">
        <f t="array" ref="J13114:L13114">_xlfn.XLOOKUP($C13114, AGE!$A:$A,AGE!$B:$D,,0,2)</f>
        <v>67.12</v>
      </c>
      <c r="K13114">
        <v>1.1599999999999999</v>
      </c>
      <c r="L13114" t="str">
        <v>Sprain et al. 2015; Fowler 2020; Husson et al. 2011; Ogg 2012</v>
      </c>
      <c r="M13114" t="s">
        <v>2300</v>
      </c>
      <c r="O13114" s="35">
        <v>0.8</v>
      </c>
      <c r="P13114" t="s">
        <v>243</v>
      </c>
      <c r="S13114" s="35">
        <v>-27.89</v>
      </c>
      <c r="T13114">
        <v>0.05</v>
      </c>
      <c r="U13114" t="s">
        <v>2295</v>
      </c>
      <c r="V13114">
        <v>1</v>
      </c>
      <c r="W13114" t="s">
        <v>2536</v>
      </c>
      <c r="AB13114" t="s">
        <v>248</v>
      </c>
      <c r="AC13114" t="s">
        <v>2640</v>
      </c>
    </row>
    <row r="13115" spans="1:29" x14ac:dyDescent="0.3">
      <c r="A13115">
        <v>20379</v>
      </c>
      <c r="B13115" s="15" t="s">
        <v>1833</v>
      </c>
      <c r="C13115" t="str">
        <f>_xlfn.XLOOKUP($B13115, STANDARDS!$A:$A, STANDARDS!$B:$B,,0,2)</f>
        <v>Hell Creek Fm</v>
      </c>
      <c r="D13115" t="s">
        <v>1060</v>
      </c>
      <c r="E13115" t="s">
        <v>2128</v>
      </c>
      <c r="F13115">
        <v>47.613889</v>
      </c>
      <c r="G13115">
        <v>-106.9796</v>
      </c>
      <c r="H13115" s="40">
        <v>3.0000000000000001E-5</v>
      </c>
      <c r="I13115" s="36" t="s">
        <v>592</v>
      </c>
      <c r="J13115" cm="1">
        <f t="array" ref="J13115:L13115">_xlfn.XLOOKUP($C13115, AGE!$A:$A,AGE!$B:$D,,0,2)</f>
        <v>67.12</v>
      </c>
      <c r="K13115">
        <v>1.1599999999999999</v>
      </c>
      <c r="L13115" t="str">
        <v>Sprain et al. 2015; Fowler 2020; Husson et al. 2011; Ogg 2012</v>
      </c>
      <c r="M13115" t="s">
        <v>2300</v>
      </c>
      <c r="O13115" s="35">
        <v>0.5</v>
      </c>
      <c r="P13115" t="s">
        <v>243</v>
      </c>
      <c r="S13115" s="35">
        <v>-27.07</v>
      </c>
      <c r="T13115">
        <v>0.05</v>
      </c>
      <c r="U13115" t="s">
        <v>2295</v>
      </c>
      <c r="V13115">
        <v>1</v>
      </c>
      <c r="W13115" t="s">
        <v>2536</v>
      </c>
      <c r="AB13115" t="s">
        <v>248</v>
      </c>
      <c r="AC13115" t="s">
        <v>2640</v>
      </c>
    </row>
    <row r="13116" spans="1:29" x14ac:dyDescent="0.3">
      <c r="A13116">
        <v>20380</v>
      </c>
      <c r="B13116" s="15" t="s">
        <v>1833</v>
      </c>
      <c r="C13116" t="str">
        <f>_xlfn.XLOOKUP($B13116, STANDARDS!$A:$A, STANDARDS!$B:$B,,0,2)</f>
        <v>Hell Creek Fm</v>
      </c>
      <c r="D13116" t="s">
        <v>1060</v>
      </c>
      <c r="E13116" t="s">
        <v>2128</v>
      </c>
      <c r="F13116">
        <v>47.613889</v>
      </c>
      <c r="G13116">
        <v>-106.97969999999999</v>
      </c>
      <c r="H13116" s="40">
        <v>3.0000000000000001E-5</v>
      </c>
      <c r="I13116" s="36" t="s">
        <v>592</v>
      </c>
      <c r="J13116" cm="1">
        <f t="array" ref="J13116:L13116">_xlfn.XLOOKUP($C13116, AGE!$A:$A,AGE!$B:$D,,0,2)</f>
        <v>67.12</v>
      </c>
      <c r="K13116">
        <v>1.1599999999999999</v>
      </c>
      <c r="L13116" t="str">
        <v>Sprain et al. 2015; Fowler 2020; Husson et al. 2011; Ogg 2012</v>
      </c>
      <c r="M13116" t="s">
        <v>2300</v>
      </c>
      <c r="O13116" s="35">
        <v>0.5</v>
      </c>
      <c r="P13116" t="s">
        <v>243</v>
      </c>
      <c r="S13116" s="35">
        <v>-27.48</v>
      </c>
      <c r="T13116">
        <v>0.05</v>
      </c>
      <c r="U13116" t="s">
        <v>2295</v>
      </c>
      <c r="V13116">
        <v>1</v>
      </c>
      <c r="W13116" t="s">
        <v>2536</v>
      </c>
      <c r="AB13116" t="s">
        <v>248</v>
      </c>
      <c r="AC13116" t="s">
        <v>2640</v>
      </c>
    </row>
    <row r="13117" spans="1:29" x14ac:dyDescent="0.3">
      <c r="A13117">
        <v>20381</v>
      </c>
      <c r="B13117" s="15" t="s">
        <v>1833</v>
      </c>
      <c r="C13117" t="str">
        <f>_xlfn.XLOOKUP($B13117, STANDARDS!$A:$A, STANDARDS!$B:$B,,0,2)</f>
        <v>Hell Creek Fm</v>
      </c>
      <c r="D13117" t="s">
        <v>1060</v>
      </c>
      <c r="E13117" t="s">
        <v>2128</v>
      </c>
      <c r="F13117">
        <v>47.613889</v>
      </c>
      <c r="G13117">
        <v>-106.9798</v>
      </c>
      <c r="H13117" s="40">
        <v>3.0000000000000001E-5</v>
      </c>
      <c r="I13117" s="36" t="s">
        <v>592</v>
      </c>
      <c r="J13117" cm="1">
        <f t="array" ref="J13117:L13117">_xlfn.XLOOKUP($C13117, AGE!$A:$A,AGE!$B:$D,,0,2)</f>
        <v>67.12</v>
      </c>
      <c r="K13117">
        <v>1.1599999999999999</v>
      </c>
      <c r="L13117" t="str">
        <v>Sprain et al. 2015; Fowler 2020; Husson et al. 2011; Ogg 2012</v>
      </c>
      <c r="M13117" t="s">
        <v>2300</v>
      </c>
      <c r="O13117" s="35">
        <v>0.1</v>
      </c>
      <c r="P13117" t="s">
        <v>243</v>
      </c>
      <c r="S13117" s="35">
        <v>-24.2</v>
      </c>
      <c r="T13117">
        <v>0.05</v>
      </c>
      <c r="U13117" t="s">
        <v>2295</v>
      </c>
      <c r="V13117">
        <v>1</v>
      </c>
      <c r="W13117" t="s">
        <v>2536</v>
      </c>
      <c r="AB13117" t="s">
        <v>248</v>
      </c>
      <c r="AC13117" t="s">
        <v>2640</v>
      </c>
    </row>
    <row r="13118" spans="1:29" x14ac:dyDescent="0.3">
      <c r="A13118">
        <v>20382</v>
      </c>
      <c r="B13118" s="15" t="s">
        <v>1833</v>
      </c>
      <c r="C13118" t="str">
        <f>_xlfn.XLOOKUP($B13118, STANDARDS!$A:$A, STANDARDS!$B:$B,,0,2)</f>
        <v>Hell Creek Fm</v>
      </c>
      <c r="D13118" t="s">
        <v>1060</v>
      </c>
      <c r="E13118" t="s">
        <v>2128</v>
      </c>
      <c r="F13118">
        <v>47.613889</v>
      </c>
      <c r="G13118">
        <v>-106.9799</v>
      </c>
      <c r="H13118" s="40">
        <v>3.0000000000000001E-5</v>
      </c>
      <c r="I13118" s="36" t="s">
        <v>592</v>
      </c>
      <c r="J13118" cm="1">
        <f t="array" ref="J13118:L13118">_xlfn.XLOOKUP($C13118, AGE!$A:$A,AGE!$B:$D,,0,2)</f>
        <v>67.12</v>
      </c>
      <c r="K13118">
        <v>1.1599999999999999</v>
      </c>
      <c r="L13118" t="str">
        <v>Sprain et al. 2015; Fowler 2020; Husson et al. 2011; Ogg 2012</v>
      </c>
      <c r="M13118" t="s">
        <v>2300</v>
      </c>
      <c r="O13118" s="35">
        <v>0.3</v>
      </c>
      <c r="P13118" t="s">
        <v>243</v>
      </c>
      <c r="S13118" s="35">
        <v>-24.97</v>
      </c>
      <c r="T13118">
        <v>0.05</v>
      </c>
      <c r="U13118" t="s">
        <v>2295</v>
      </c>
      <c r="V13118">
        <v>1</v>
      </c>
      <c r="W13118" t="s">
        <v>2536</v>
      </c>
      <c r="AB13118" t="s">
        <v>248</v>
      </c>
      <c r="AC13118" t="s">
        <v>2640</v>
      </c>
    </row>
    <row r="13119" spans="1:29" x14ac:dyDescent="0.3">
      <c r="A13119">
        <v>20383</v>
      </c>
      <c r="B13119" s="15" t="s">
        <v>1833</v>
      </c>
      <c r="C13119" t="str">
        <f>_xlfn.XLOOKUP($B13119, STANDARDS!$A:$A, STANDARDS!$B:$B,,0,2)</f>
        <v>Hell Creek Fm</v>
      </c>
      <c r="D13119" t="s">
        <v>1060</v>
      </c>
      <c r="E13119" t="s">
        <v>2128</v>
      </c>
      <c r="F13119">
        <v>47.613889</v>
      </c>
      <c r="G13119">
        <v>-106.98</v>
      </c>
      <c r="H13119" s="40">
        <v>3.0000000000000001E-5</v>
      </c>
      <c r="I13119" s="36" t="s">
        <v>592</v>
      </c>
      <c r="J13119" cm="1">
        <f t="array" ref="J13119:L13119">_xlfn.XLOOKUP($C13119, AGE!$A:$A,AGE!$B:$D,,0,2)</f>
        <v>67.12</v>
      </c>
      <c r="K13119">
        <v>1.1599999999999999</v>
      </c>
      <c r="L13119" t="str">
        <v>Sprain et al. 2015; Fowler 2020; Husson et al. 2011; Ogg 2012</v>
      </c>
      <c r="M13119" t="s">
        <v>2300</v>
      </c>
      <c r="O13119" s="35">
        <v>0.2</v>
      </c>
      <c r="P13119" t="s">
        <v>243</v>
      </c>
      <c r="S13119" s="35">
        <v>-24.95</v>
      </c>
      <c r="T13119">
        <v>0.05</v>
      </c>
      <c r="U13119" t="s">
        <v>2295</v>
      </c>
      <c r="V13119">
        <v>1</v>
      </c>
      <c r="W13119" t="s">
        <v>2536</v>
      </c>
      <c r="AB13119" t="s">
        <v>248</v>
      </c>
      <c r="AC13119" t="s">
        <v>2640</v>
      </c>
    </row>
    <row r="13120" spans="1:29" x14ac:dyDescent="0.3">
      <c r="A13120">
        <v>20384</v>
      </c>
      <c r="B13120" s="15" t="s">
        <v>1833</v>
      </c>
      <c r="C13120" t="str">
        <f>_xlfn.XLOOKUP($B13120, STANDARDS!$A:$A, STANDARDS!$B:$B,,0,2)</f>
        <v>Hell Creek Fm</v>
      </c>
      <c r="D13120" t="s">
        <v>1060</v>
      </c>
      <c r="E13120" t="s">
        <v>2128</v>
      </c>
      <c r="F13120">
        <v>47.613889</v>
      </c>
      <c r="G13120">
        <v>-106.98009999999999</v>
      </c>
      <c r="H13120" s="40">
        <v>3.0000000000000001E-5</v>
      </c>
      <c r="I13120" s="36" t="s">
        <v>592</v>
      </c>
      <c r="J13120" cm="1">
        <f t="array" ref="J13120:L13120">_xlfn.XLOOKUP($C13120, AGE!$A:$A,AGE!$B:$D,,0,2)</f>
        <v>67.12</v>
      </c>
      <c r="K13120">
        <v>1.1599999999999999</v>
      </c>
      <c r="L13120" t="str">
        <v>Sprain et al. 2015; Fowler 2020; Husson et al. 2011; Ogg 2012</v>
      </c>
      <c r="M13120" t="s">
        <v>2300</v>
      </c>
      <c r="O13120" s="35">
        <v>0.2</v>
      </c>
      <c r="P13120" t="s">
        <v>243</v>
      </c>
      <c r="S13120" s="35">
        <v>-25.27</v>
      </c>
      <c r="T13120">
        <v>0.05</v>
      </c>
      <c r="U13120" t="s">
        <v>2295</v>
      </c>
      <c r="V13120">
        <v>1</v>
      </c>
      <c r="W13120" t="s">
        <v>2536</v>
      </c>
      <c r="AB13120" t="s">
        <v>248</v>
      </c>
      <c r="AC13120" t="s">
        <v>2640</v>
      </c>
    </row>
    <row r="13121" spans="1:29" x14ac:dyDescent="0.3">
      <c r="A13121">
        <v>20385</v>
      </c>
      <c r="B13121" s="15" t="s">
        <v>1833</v>
      </c>
      <c r="C13121" t="str">
        <f>_xlfn.XLOOKUP($B13121, STANDARDS!$A:$A, STANDARDS!$B:$B,,0,2)</f>
        <v>Hell Creek Fm</v>
      </c>
      <c r="D13121" t="s">
        <v>1060</v>
      </c>
      <c r="E13121" t="s">
        <v>2128</v>
      </c>
      <c r="F13121">
        <v>47.613889</v>
      </c>
      <c r="G13121">
        <v>-106.9802</v>
      </c>
      <c r="H13121" s="40">
        <v>3.0000000000000001E-5</v>
      </c>
      <c r="I13121" s="36" t="s">
        <v>592</v>
      </c>
      <c r="J13121" cm="1">
        <f t="array" ref="J13121:L13121">_xlfn.XLOOKUP($C13121, AGE!$A:$A,AGE!$B:$D,,0,2)</f>
        <v>67.12</v>
      </c>
      <c r="K13121">
        <v>1.1599999999999999</v>
      </c>
      <c r="L13121" t="str">
        <v>Sprain et al. 2015; Fowler 2020; Husson et al. 2011; Ogg 2012</v>
      </c>
      <c r="M13121" t="s">
        <v>2300</v>
      </c>
      <c r="O13121" s="35">
        <v>0.1</v>
      </c>
      <c r="P13121" t="s">
        <v>243</v>
      </c>
      <c r="S13121" s="35">
        <v>-24.09</v>
      </c>
      <c r="T13121">
        <v>0.05</v>
      </c>
      <c r="U13121" t="s">
        <v>2295</v>
      </c>
      <c r="V13121">
        <v>1</v>
      </c>
      <c r="W13121" t="s">
        <v>2536</v>
      </c>
      <c r="AB13121" t="s">
        <v>248</v>
      </c>
      <c r="AC13121" t="s">
        <v>2640</v>
      </c>
    </row>
    <row r="13122" spans="1:29" x14ac:dyDescent="0.3">
      <c r="A13122">
        <v>20386</v>
      </c>
      <c r="B13122" s="15" t="s">
        <v>1833</v>
      </c>
      <c r="C13122" t="str">
        <f>_xlfn.XLOOKUP($B13122, STANDARDS!$A:$A, STANDARDS!$B:$B,,0,2)</f>
        <v>Hell Creek Fm</v>
      </c>
      <c r="D13122" t="s">
        <v>1060</v>
      </c>
      <c r="E13122" t="s">
        <v>2128</v>
      </c>
      <c r="F13122">
        <v>47.613889</v>
      </c>
      <c r="G13122">
        <v>-106.9803</v>
      </c>
      <c r="H13122" s="40">
        <v>3.0000000000000001E-5</v>
      </c>
      <c r="I13122" s="36" t="s">
        <v>592</v>
      </c>
      <c r="J13122" cm="1">
        <f t="array" ref="J13122:L13122">_xlfn.XLOOKUP($C13122, AGE!$A:$A,AGE!$B:$D,,0,2)</f>
        <v>67.12</v>
      </c>
      <c r="K13122">
        <v>1.1599999999999999</v>
      </c>
      <c r="L13122" t="str">
        <v>Sprain et al. 2015; Fowler 2020; Husson et al. 2011; Ogg 2012</v>
      </c>
      <c r="M13122" t="s">
        <v>2300</v>
      </c>
      <c r="O13122" s="35">
        <v>0.3</v>
      </c>
      <c r="P13122" t="s">
        <v>243</v>
      </c>
      <c r="S13122" s="35">
        <v>-25.02</v>
      </c>
      <c r="T13122">
        <v>0.05</v>
      </c>
      <c r="U13122" t="s">
        <v>2295</v>
      </c>
      <c r="V13122">
        <v>1</v>
      </c>
      <c r="W13122" t="s">
        <v>2536</v>
      </c>
      <c r="AB13122" t="s">
        <v>248</v>
      </c>
      <c r="AC13122" t="s">
        <v>2640</v>
      </c>
    </row>
    <row r="13123" spans="1:29" x14ac:dyDescent="0.3">
      <c r="A13123">
        <v>20387</v>
      </c>
      <c r="B13123" s="15" t="s">
        <v>1833</v>
      </c>
      <c r="C13123" t="str">
        <f>_xlfn.XLOOKUP($B13123, STANDARDS!$A:$A, STANDARDS!$B:$B,,0,2)</f>
        <v>Hell Creek Fm</v>
      </c>
      <c r="D13123" t="s">
        <v>1060</v>
      </c>
      <c r="E13123" t="s">
        <v>2128</v>
      </c>
      <c r="F13123">
        <v>47.613889</v>
      </c>
      <c r="G13123">
        <v>-106.9804</v>
      </c>
      <c r="H13123" s="40">
        <v>3.0000000000000001E-5</v>
      </c>
      <c r="I13123" s="36" t="s">
        <v>592</v>
      </c>
      <c r="J13123" cm="1">
        <f t="array" ref="J13123:L13123">_xlfn.XLOOKUP($C13123, AGE!$A:$A,AGE!$B:$D,,0,2)</f>
        <v>67.12</v>
      </c>
      <c r="K13123">
        <v>1.1599999999999999</v>
      </c>
      <c r="L13123" t="str">
        <v>Sprain et al. 2015; Fowler 2020; Husson et al. 2011; Ogg 2012</v>
      </c>
      <c r="M13123" t="s">
        <v>2300</v>
      </c>
      <c r="O13123" s="35">
        <v>0.2</v>
      </c>
      <c r="P13123" t="s">
        <v>243</v>
      </c>
      <c r="S13123" s="35">
        <v>-24.92</v>
      </c>
      <c r="T13123">
        <v>0.05</v>
      </c>
      <c r="U13123" t="s">
        <v>2295</v>
      </c>
      <c r="V13123">
        <v>1</v>
      </c>
      <c r="W13123" t="s">
        <v>2536</v>
      </c>
      <c r="AB13123" t="s">
        <v>248</v>
      </c>
      <c r="AC13123" t="s">
        <v>2640</v>
      </c>
    </row>
    <row r="13124" spans="1:29" x14ac:dyDescent="0.3">
      <c r="A13124">
        <v>20388</v>
      </c>
      <c r="B13124" s="15" t="s">
        <v>1833</v>
      </c>
      <c r="C13124" t="str">
        <f>_xlfn.XLOOKUP($B13124, STANDARDS!$A:$A, STANDARDS!$B:$B,,0,2)</f>
        <v>Hell Creek Fm</v>
      </c>
      <c r="D13124" t="s">
        <v>1060</v>
      </c>
      <c r="E13124" t="s">
        <v>2128</v>
      </c>
      <c r="F13124">
        <v>47.613889</v>
      </c>
      <c r="G13124">
        <v>-106.98050000000001</v>
      </c>
      <c r="H13124" s="40">
        <v>3.0000000000000001E-5</v>
      </c>
      <c r="I13124" s="36" t="s">
        <v>592</v>
      </c>
      <c r="J13124" cm="1">
        <f t="array" ref="J13124:L13124">_xlfn.XLOOKUP($C13124, AGE!$A:$A,AGE!$B:$D,,0,2)</f>
        <v>67.12</v>
      </c>
      <c r="K13124">
        <v>1.1599999999999999</v>
      </c>
      <c r="L13124" t="str">
        <v>Sprain et al. 2015; Fowler 2020; Husson et al. 2011; Ogg 2012</v>
      </c>
      <c r="M13124" t="s">
        <v>2300</v>
      </c>
      <c r="O13124" s="35">
        <v>0.2</v>
      </c>
      <c r="P13124" t="s">
        <v>243</v>
      </c>
      <c r="S13124" s="35">
        <v>-25.4</v>
      </c>
      <c r="T13124">
        <v>0.05</v>
      </c>
      <c r="U13124" t="s">
        <v>2295</v>
      </c>
      <c r="V13124">
        <v>1</v>
      </c>
      <c r="W13124" t="s">
        <v>2536</v>
      </c>
      <c r="AB13124" t="s">
        <v>248</v>
      </c>
      <c r="AC13124" t="s">
        <v>2640</v>
      </c>
    </row>
    <row r="13125" spans="1:29" x14ac:dyDescent="0.3">
      <c r="A13125">
        <v>20389</v>
      </c>
      <c r="B13125" s="15" t="s">
        <v>1833</v>
      </c>
      <c r="C13125" t="str">
        <f>_xlfn.XLOOKUP($B13125, STANDARDS!$A:$A, STANDARDS!$B:$B,,0,2)</f>
        <v>Hell Creek Fm</v>
      </c>
      <c r="D13125" t="s">
        <v>1060</v>
      </c>
      <c r="E13125" t="s">
        <v>2128</v>
      </c>
      <c r="F13125">
        <v>47.613889</v>
      </c>
      <c r="G13125">
        <v>-106.9806</v>
      </c>
      <c r="H13125" s="40">
        <v>3.0000000000000001E-5</v>
      </c>
      <c r="I13125" s="36" t="s">
        <v>592</v>
      </c>
      <c r="J13125" cm="1">
        <f t="array" ref="J13125:L13125">_xlfn.XLOOKUP($C13125, AGE!$A:$A,AGE!$B:$D,,0,2)</f>
        <v>67.12</v>
      </c>
      <c r="K13125">
        <v>1.1599999999999999</v>
      </c>
      <c r="L13125" t="str">
        <v>Sprain et al. 2015; Fowler 2020; Husson et al. 2011; Ogg 2012</v>
      </c>
      <c r="M13125" t="s">
        <v>2300</v>
      </c>
      <c r="O13125" s="35">
        <v>0.2</v>
      </c>
      <c r="P13125" t="s">
        <v>243</v>
      </c>
      <c r="S13125" s="35">
        <v>-25.5</v>
      </c>
      <c r="T13125">
        <v>0.05</v>
      </c>
      <c r="U13125" t="s">
        <v>2295</v>
      </c>
      <c r="V13125">
        <v>1</v>
      </c>
      <c r="W13125" t="s">
        <v>2536</v>
      </c>
      <c r="AB13125" t="s">
        <v>248</v>
      </c>
      <c r="AC13125" t="s">
        <v>2640</v>
      </c>
    </row>
    <row r="13126" spans="1:29" x14ac:dyDescent="0.3">
      <c r="A13126">
        <v>20390</v>
      </c>
      <c r="B13126" s="15" t="s">
        <v>1833</v>
      </c>
      <c r="C13126" t="str">
        <f>_xlfn.XLOOKUP($B13126, STANDARDS!$A:$A, STANDARDS!$B:$B,,0,2)</f>
        <v>Hell Creek Fm</v>
      </c>
      <c r="D13126" t="s">
        <v>1060</v>
      </c>
      <c r="E13126" t="s">
        <v>2128</v>
      </c>
      <c r="F13126">
        <v>47.613889</v>
      </c>
      <c r="G13126">
        <v>-106.9807</v>
      </c>
      <c r="H13126" s="40">
        <v>3.0000000000000001E-5</v>
      </c>
      <c r="I13126" s="36" t="s">
        <v>592</v>
      </c>
      <c r="J13126" cm="1">
        <f t="array" ref="J13126:L13126">_xlfn.XLOOKUP($C13126, AGE!$A:$A,AGE!$B:$D,,0,2)</f>
        <v>67.12</v>
      </c>
      <c r="K13126">
        <v>1.1599999999999999</v>
      </c>
      <c r="L13126" t="str">
        <v>Sprain et al. 2015; Fowler 2020; Husson et al. 2011; Ogg 2012</v>
      </c>
      <c r="M13126" t="s">
        <v>2300</v>
      </c>
      <c r="O13126" s="35">
        <v>0.2</v>
      </c>
      <c r="P13126" t="s">
        <v>243</v>
      </c>
      <c r="S13126" s="35">
        <v>-24.76</v>
      </c>
      <c r="T13126">
        <v>0.05</v>
      </c>
      <c r="U13126" t="s">
        <v>2295</v>
      </c>
      <c r="V13126">
        <v>1</v>
      </c>
      <c r="W13126" t="s">
        <v>2536</v>
      </c>
      <c r="AB13126" t="s">
        <v>248</v>
      </c>
      <c r="AC13126" t="s">
        <v>2640</v>
      </c>
    </row>
    <row r="13127" spans="1:29" x14ac:dyDescent="0.3">
      <c r="A13127">
        <v>20391</v>
      </c>
      <c r="B13127" s="15" t="s">
        <v>1834</v>
      </c>
      <c r="C13127" t="str">
        <f>_xlfn.XLOOKUP($B13127, STANDARDS!$A:$A, STANDARDS!$B:$B,,0,2)</f>
        <v>Hell Creek Fm</v>
      </c>
      <c r="D13127" t="s">
        <v>1060</v>
      </c>
      <c r="E13127" t="s">
        <v>2128</v>
      </c>
      <c r="F13127">
        <v>47.582500000000003</v>
      </c>
      <c r="G13127">
        <v>-106.94019400000001</v>
      </c>
      <c r="H13127" s="40">
        <v>3.0000000000000001E-5</v>
      </c>
      <c r="I13127" s="36" t="s">
        <v>592</v>
      </c>
      <c r="J13127" cm="1">
        <f t="array" ref="J13127:L13127">_xlfn.XLOOKUP($C13127, AGE!$A:$A,AGE!$B:$D,,0,2)</f>
        <v>67.12</v>
      </c>
      <c r="K13127">
        <v>1.1599999999999999</v>
      </c>
      <c r="L13127" t="str">
        <v>Sprain et al. 2015; Fowler 2020; Husson et al. 2011; Ogg 2012</v>
      </c>
      <c r="M13127" t="s">
        <v>2304</v>
      </c>
      <c r="O13127" s="35">
        <v>0.1</v>
      </c>
      <c r="P13127" t="s">
        <v>243</v>
      </c>
      <c r="S13127" s="35">
        <v>-23.72</v>
      </c>
      <c r="T13127">
        <v>0.05</v>
      </c>
      <c r="U13127" t="s">
        <v>2295</v>
      </c>
      <c r="V13127">
        <v>1</v>
      </c>
      <c r="W13127" t="s">
        <v>2536</v>
      </c>
      <c r="AB13127" t="s">
        <v>248</v>
      </c>
      <c r="AC13127" t="s">
        <v>2640</v>
      </c>
    </row>
    <row r="13128" spans="1:29" x14ac:dyDescent="0.3">
      <c r="A13128">
        <v>20392</v>
      </c>
      <c r="B13128" s="15" t="s">
        <v>1834</v>
      </c>
      <c r="C13128" t="str">
        <f>_xlfn.XLOOKUP($B13128, STANDARDS!$A:$A, STANDARDS!$B:$B,,0,2)</f>
        <v>Hell Creek Fm</v>
      </c>
      <c r="D13128" t="s">
        <v>1060</v>
      </c>
      <c r="E13128" t="s">
        <v>2128</v>
      </c>
      <c r="F13128">
        <v>47.582500000000003</v>
      </c>
      <c r="G13128">
        <v>-106.940195</v>
      </c>
      <c r="H13128" s="40">
        <v>3.0000000000000001E-5</v>
      </c>
      <c r="I13128" s="36" t="s">
        <v>592</v>
      </c>
      <c r="J13128" cm="1">
        <f t="array" ref="J13128:L13128">_xlfn.XLOOKUP($C13128, AGE!$A:$A,AGE!$B:$D,,0,2)</f>
        <v>67.12</v>
      </c>
      <c r="K13128">
        <v>1.1599999999999999</v>
      </c>
      <c r="L13128" t="str">
        <v>Sprain et al. 2015; Fowler 2020; Husson et al. 2011; Ogg 2012</v>
      </c>
      <c r="M13128" t="s">
        <v>2304</v>
      </c>
      <c r="O13128" s="35">
        <v>0.1</v>
      </c>
      <c r="P13128" t="s">
        <v>243</v>
      </c>
      <c r="S13128" s="35">
        <v>-23.87</v>
      </c>
      <c r="T13128">
        <v>0.05</v>
      </c>
      <c r="U13128" t="s">
        <v>2295</v>
      </c>
      <c r="V13128">
        <v>1</v>
      </c>
      <c r="W13128" t="s">
        <v>2536</v>
      </c>
      <c r="AB13128" t="s">
        <v>248</v>
      </c>
      <c r="AC13128" t="s">
        <v>2640</v>
      </c>
    </row>
    <row r="13129" spans="1:29" x14ac:dyDescent="0.3">
      <c r="A13129">
        <v>20393</v>
      </c>
      <c r="B13129" s="15" t="s">
        <v>1834</v>
      </c>
      <c r="C13129" t="str">
        <f>_xlfn.XLOOKUP($B13129, STANDARDS!$A:$A, STANDARDS!$B:$B,,0,2)</f>
        <v>Hell Creek Fm</v>
      </c>
      <c r="D13129" t="s">
        <v>1060</v>
      </c>
      <c r="E13129" t="s">
        <v>2128</v>
      </c>
      <c r="F13129">
        <v>47.582500000000003</v>
      </c>
      <c r="G13129">
        <v>-106.940196</v>
      </c>
      <c r="H13129" s="40">
        <v>3.0000000000000001E-5</v>
      </c>
      <c r="I13129" s="36" t="s">
        <v>592</v>
      </c>
      <c r="J13129" cm="1">
        <f t="array" ref="J13129:L13129">_xlfn.XLOOKUP($C13129, AGE!$A:$A,AGE!$B:$D,,0,2)</f>
        <v>67.12</v>
      </c>
      <c r="K13129">
        <v>1.1599999999999999</v>
      </c>
      <c r="L13129" t="str">
        <v>Sprain et al. 2015; Fowler 2020; Husson et al. 2011; Ogg 2012</v>
      </c>
      <c r="M13129" t="s">
        <v>2304</v>
      </c>
      <c r="O13129" s="35">
        <v>0.1</v>
      </c>
      <c r="P13129" t="s">
        <v>243</v>
      </c>
      <c r="S13129" s="35">
        <v>-23.78</v>
      </c>
      <c r="T13129">
        <v>0.05</v>
      </c>
      <c r="U13129" t="s">
        <v>2295</v>
      </c>
      <c r="V13129">
        <v>1</v>
      </c>
      <c r="W13129" t="s">
        <v>2536</v>
      </c>
      <c r="AB13129" t="s">
        <v>248</v>
      </c>
      <c r="AC13129" t="s">
        <v>2640</v>
      </c>
    </row>
    <row r="13130" spans="1:29" x14ac:dyDescent="0.3">
      <c r="A13130">
        <v>20394</v>
      </c>
      <c r="B13130" s="15" t="s">
        <v>1834</v>
      </c>
      <c r="C13130" t="str">
        <f>_xlfn.XLOOKUP($B13130, STANDARDS!$A:$A, STANDARDS!$B:$B,,0,2)</f>
        <v>Hell Creek Fm</v>
      </c>
      <c r="D13130" t="s">
        <v>1060</v>
      </c>
      <c r="E13130" t="s">
        <v>2128</v>
      </c>
      <c r="F13130">
        <v>47.582500000000003</v>
      </c>
      <c r="G13130">
        <v>-106.940197</v>
      </c>
      <c r="H13130" s="40">
        <v>3.0000000000000001E-5</v>
      </c>
      <c r="I13130" s="36" t="s">
        <v>592</v>
      </c>
      <c r="J13130" cm="1">
        <f t="array" ref="J13130:L13130">_xlfn.XLOOKUP($C13130, AGE!$A:$A,AGE!$B:$D,,0,2)</f>
        <v>67.12</v>
      </c>
      <c r="K13130">
        <v>1.1599999999999999</v>
      </c>
      <c r="L13130" t="str">
        <v>Sprain et al. 2015; Fowler 2020; Husson et al. 2011; Ogg 2012</v>
      </c>
      <c r="M13130" t="s">
        <v>2304</v>
      </c>
      <c r="O13130" s="35">
        <v>0.1</v>
      </c>
      <c r="P13130" t="s">
        <v>243</v>
      </c>
      <c r="S13130" s="35">
        <v>-23.84</v>
      </c>
      <c r="T13130">
        <v>0.05</v>
      </c>
      <c r="U13130" t="s">
        <v>2295</v>
      </c>
      <c r="V13130">
        <v>1</v>
      </c>
      <c r="W13130" t="s">
        <v>2536</v>
      </c>
      <c r="AB13130" t="s">
        <v>248</v>
      </c>
      <c r="AC13130" t="s">
        <v>2640</v>
      </c>
    </row>
    <row r="13131" spans="1:29" x14ac:dyDescent="0.3">
      <c r="A13131">
        <v>20395</v>
      </c>
      <c r="B13131" s="15" t="s">
        <v>1834</v>
      </c>
      <c r="C13131" t="str">
        <f>_xlfn.XLOOKUP($B13131, STANDARDS!$A:$A, STANDARDS!$B:$B,,0,2)</f>
        <v>Hell Creek Fm</v>
      </c>
      <c r="D13131" t="s">
        <v>1060</v>
      </c>
      <c r="E13131" t="s">
        <v>2128</v>
      </c>
      <c r="F13131">
        <v>47.582500000000003</v>
      </c>
      <c r="G13131">
        <v>-106.940198</v>
      </c>
      <c r="H13131" s="40">
        <v>3.0000000000000001E-5</v>
      </c>
      <c r="I13131" s="36" t="s">
        <v>592</v>
      </c>
      <c r="J13131" cm="1">
        <f t="array" ref="J13131:L13131">_xlfn.XLOOKUP($C13131, AGE!$A:$A,AGE!$B:$D,,0,2)</f>
        <v>67.12</v>
      </c>
      <c r="K13131">
        <v>1.1599999999999999</v>
      </c>
      <c r="L13131" t="str">
        <v>Sprain et al. 2015; Fowler 2020; Husson et al. 2011; Ogg 2012</v>
      </c>
      <c r="M13131" t="s">
        <v>2304</v>
      </c>
      <c r="O13131" s="35">
        <v>0.1</v>
      </c>
      <c r="P13131" t="s">
        <v>243</v>
      </c>
      <c r="S13131" s="35">
        <v>-23.3</v>
      </c>
      <c r="T13131">
        <v>0.05</v>
      </c>
      <c r="U13131" t="s">
        <v>2295</v>
      </c>
      <c r="V13131">
        <v>1</v>
      </c>
      <c r="W13131" t="s">
        <v>2536</v>
      </c>
      <c r="AB13131" t="s">
        <v>248</v>
      </c>
      <c r="AC13131" t="s">
        <v>2640</v>
      </c>
    </row>
    <row r="13132" spans="1:29" x14ac:dyDescent="0.3">
      <c r="A13132">
        <v>20396</v>
      </c>
      <c r="B13132" s="15" t="s">
        <v>1834</v>
      </c>
      <c r="C13132" t="str">
        <f>_xlfn.XLOOKUP($B13132, STANDARDS!$A:$A, STANDARDS!$B:$B,,0,2)</f>
        <v>Hell Creek Fm</v>
      </c>
      <c r="D13132" t="s">
        <v>1060</v>
      </c>
      <c r="E13132" t="s">
        <v>2128</v>
      </c>
      <c r="F13132">
        <v>47.582500000000003</v>
      </c>
      <c r="G13132">
        <v>-106.94019900000001</v>
      </c>
      <c r="H13132" s="40">
        <v>3.0000000000000001E-5</v>
      </c>
      <c r="I13132" s="36" t="s">
        <v>592</v>
      </c>
      <c r="J13132" cm="1">
        <f t="array" ref="J13132:L13132">_xlfn.XLOOKUP($C13132, AGE!$A:$A,AGE!$B:$D,,0,2)</f>
        <v>67.12</v>
      </c>
      <c r="K13132">
        <v>1.1599999999999999</v>
      </c>
      <c r="L13132" t="str">
        <v>Sprain et al. 2015; Fowler 2020; Husson et al. 2011; Ogg 2012</v>
      </c>
      <c r="M13132" t="s">
        <v>2304</v>
      </c>
      <c r="O13132" s="35">
        <v>0.2</v>
      </c>
      <c r="P13132" t="s">
        <v>243</v>
      </c>
      <c r="S13132" s="35">
        <v>-24.21</v>
      </c>
      <c r="T13132">
        <v>0.05</v>
      </c>
      <c r="U13132" t="s">
        <v>2295</v>
      </c>
      <c r="V13132">
        <v>1</v>
      </c>
      <c r="W13132" t="s">
        <v>2536</v>
      </c>
      <c r="AB13132" t="s">
        <v>248</v>
      </c>
      <c r="AC13132" t="s">
        <v>2640</v>
      </c>
    </row>
    <row r="13133" spans="1:29" x14ac:dyDescent="0.3">
      <c r="A13133">
        <v>20397</v>
      </c>
      <c r="B13133" s="15" t="s">
        <v>1834</v>
      </c>
      <c r="C13133" t="str">
        <f>_xlfn.XLOOKUP($B13133, STANDARDS!$A:$A, STANDARDS!$B:$B,,0,2)</f>
        <v>Hell Creek Fm</v>
      </c>
      <c r="D13133" t="s">
        <v>1060</v>
      </c>
      <c r="E13133" t="s">
        <v>2128</v>
      </c>
      <c r="F13133">
        <v>47.582500000000003</v>
      </c>
      <c r="G13133">
        <v>-106.9402</v>
      </c>
      <c r="H13133" s="40">
        <v>3.0000000000000001E-5</v>
      </c>
      <c r="I13133" s="36" t="s">
        <v>592</v>
      </c>
      <c r="J13133" cm="1">
        <f t="array" ref="J13133:L13133">_xlfn.XLOOKUP($C13133, AGE!$A:$A,AGE!$B:$D,,0,2)</f>
        <v>67.12</v>
      </c>
      <c r="K13133">
        <v>1.1599999999999999</v>
      </c>
      <c r="L13133" t="str">
        <v>Sprain et al. 2015; Fowler 2020; Husson et al. 2011; Ogg 2012</v>
      </c>
      <c r="M13133" t="s">
        <v>2304</v>
      </c>
      <c r="O13133" s="35">
        <v>0.1</v>
      </c>
      <c r="P13133" t="s">
        <v>243</v>
      </c>
      <c r="S13133" s="35">
        <v>-23.81</v>
      </c>
      <c r="T13133">
        <v>0.05</v>
      </c>
      <c r="U13133" t="s">
        <v>2295</v>
      </c>
      <c r="V13133">
        <v>1</v>
      </c>
      <c r="W13133" t="s">
        <v>2536</v>
      </c>
      <c r="AB13133" t="s">
        <v>248</v>
      </c>
      <c r="AC13133" t="s">
        <v>2640</v>
      </c>
    </row>
    <row r="13134" spans="1:29" x14ac:dyDescent="0.3">
      <c r="A13134">
        <v>20398</v>
      </c>
      <c r="B13134" s="15" t="s">
        <v>1834</v>
      </c>
      <c r="C13134" t="str">
        <f>_xlfn.XLOOKUP($B13134, STANDARDS!$A:$A, STANDARDS!$B:$B,,0,2)</f>
        <v>Hell Creek Fm</v>
      </c>
      <c r="D13134" t="s">
        <v>1060</v>
      </c>
      <c r="E13134" t="s">
        <v>2128</v>
      </c>
      <c r="F13134">
        <v>47.582500000000003</v>
      </c>
      <c r="G13134">
        <v>-106.940201</v>
      </c>
      <c r="H13134" s="40">
        <v>3.0000000000000001E-5</v>
      </c>
      <c r="I13134" s="36" t="s">
        <v>592</v>
      </c>
      <c r="J13134" cm="1">
        <f t="array" ref="J13134:L13134">_xlfn.XLOOKUP($C13134, AGE!$A:$A,AGE!$B:$D,,0,2)</f>
        <v>67.12</v>
      </c>
      <c r="K13134">
        <v>1.1599999999999999</v>
      </c>
      <c r="L13134" t="str">
        <v>Sprain et al. 2015; Fowler 2020; Husson et al. 2011; Ogg 2012</v>
      </c>
      <c r="M13134" t="s">
        <v>2304</v>
      </c>
      <c r="O13134" s="35">
        <v>0.1</v>
      </c>
      <c r="P13134" t="s">
        <v>243</v>
      </c>
      <c r="S13134" s="35">
        <v>-23.7</v>
      </c>
      <c r="T13134">
        <v>0.05</v>
      </c>
      <c r="U13134" t="s">
        <v>2295</v>
      </c>
      <c r="V13134">
        <v>1</v>
      </c>
      <c r="W13134" t="s">
        <v>2536</v>
      </c>
      <c r="AB13134" t="s">
        <v>248</v>
      </c>
      <c r="AC13134" t="s">
        <v>2640</v>
      </c>
    </row>
    <row r="13135" spans="1:29" x14ac:dyDescent="0.3">
      <c r="A13135">
        <v>20399</v>
      </c>
      <c r="B13135" s="15" t="s">
        <v>1834</v>
      </c>
      <c r="C13135" t="str">
        <f>_xlfn.XLOOKUP($B13135, STANDARDS!$A:$A, STANDARDS!$B:$B,,0,2)</f>
        <v>Hell Creek Fm</v>
      </c>
      <c r="D13135" t="s">
        <v>1060</v>
      </c>
      <c r="E13135" t="s">
        <v>2128</v>
      </c>
      <c r="F13135">
        <v>47.582500000000003</v>
      </c>
      <c r="G13135">
        <v>-106.940202</v>
      </c>
      <c r="H13135" s="40">
        <v>3.0000000000000001E-5</v>
      </c>
      <c r="I13135" s="36" t="s">
        <v>592</v>
      </c>
      <c r="J13135" cm="1">
        <f t="array" ref="J13135:L13135">_xlfn.XLOOKUP($C13135, AGE!$A:$A,AGE!$B:$D,,0,2)</f>
        <v>67.12</v>
      </c>
      <c r="K13135">
        <v>1.1599999999999999</v>
      </c>
      <c r="L13135" t="str">
        <v>Sprain et al. 2015; Fowler 2020; Husson et al. 2011; Ogg 2012</v>
      </c>
      <c r="M13135" t="s">
        <v>2304</v>
      </c>
      <c r="O13135" s="35">
        <v>0.1</v>
      </c>
      <c r="P13135" t="s">
        <v>243</v>
      </c>
      <c r="S13135" s="35">
        <v>-24.19</v>
      </c>
      <c r="T13135">
        <v>0.05</v>
      </c>
      <c r="U13135" t="s">
        <v>2295</v>
      </c>
      <c r="V13135">
        <v>1</v>
      </c>
      <c r="W13135" t="s">
        <v>2536</v>
      </c>
      <c r="AB13135" t="s">
        <v>248</v>
      </c>
      <c r="AC13135" t="s">
        <v>2640</v>
      </c>
    </row>
    <row r="13136" spans="1:29" x14ac:dyDescent="0.3">
      <c r="A13136">
        <v>20400</v>
      </c>
      <c r="B13136" s="15" t="s">
        <v>1834</v>
      </c>
      <c r="C13136" t="str">
        <f>_xlfn.XLOOKUP($B13136, STANDARDS!$A:$A, STANDARDS!$B:$B,,0,2)</f>
        <v>Hell Creek Fm</v>
      </c>
      <c r="D13136" t="s">
        <v>1060</v>
      </c>
      <c r="E13136" t="s">
        <v>2128</v>
      </c>
      <c r="F13136">
        <v>47.582500000000003</v>
      </c>
      <c r="G13136">
        <v>-106.940203</v>
      </c>
      <c r="H13136" s="40">
        <v>3.0000000000000001E-5</v>
      </c>
      <c r="I13136" s="36" t="s">
        <v>592</v>
      </c>
      <c r="J13136" cm="1">
        <f t="array" ref="J13136:L13136">_xlfn.XLOOKUP($C13136, AGE!$A:$A,AGE!$B:$D,,0,2)</f>
        <v>67.12</v>
      </c>
      <c r="K13136">
        <v>1.1599999999999999</v>
      </c>
      <c r="L13136" t="str">
        <v>Sprain et al. 2015; Fowler 2020; Husson et al. 2011; Ogg 2012</v>
      </c>
      <c r="M13136" t="s">
        <v>2304</v>
      </c>
      <c r="O13136" s="35">
        <v>0.1</v>
      </c>
      <c r="P13136" t="s">
        <v>243</v>
      </c>
      <c r="S13136" s="35">
        <v>-24.18</v>
      </c>
      <c r="T13136">
        <v>0.05</v>
      </c>
      <c r="U13136" t="s">
        <v>2295</v>
      </c>
      <c r="V13136">
        <v>1</v>
      </c>
      <c r="W13136" t="s">
        <v>2536</v>
      </c>
      <c r="AB13136" t="s">
        <v>248</v>
      </c>
      <c r="AC13136" t="s">
        <v>2640</v>
      </c>
    </row>
    <row r="13137" spans="1:29" x14ac:dyDescent="0.3">
      <c r="A13137">
        <v>20401</v>
      </c>
      <c r="B13137" s="15" t="s">
        <v>1834</v>
      </c>
      <c r="C13137" t="str">
        <f>_xlfn.XLOOKUP($B13137, STANDARDS!$A:$A, STANDARDS!$B:$B,,0,2)</f>
        <v>Hell Creek Fm</v>
      </c>
      <c r="D13137" t="s">
        <v>1060</v>
      </c>
      <c r="E13137" t="s">
        <v>2128</v>
      </c>
      <c r="F13137">
        <v>47.582500000000003</v>
      </c>
      <c r="G13137">
        <v>-106.94020399999999</v>
      </c>
      <c r="H13137" s="40">
        <v>3.0000000000000001E-5</v>
      </c>
      <c r="I13137" s="36" t="s">
        <v>592</v>
      </c>
      <c r="J13137" cm="1">
        <f t="array" ref="J13137:L13137">_xlfn.XLOOKUP($C13137, AGE!$A:$A,AGE!$B:$D,,0,2)</f>
        <v>67.12</v>
      </c>
      <c r="K13137">
        <v>1.1599999999999999</v>
      </c>
      <c r="L13137" t="str">
        <v>Sprain et al. 2015; Fowler 2020; Husson et al. 2011; Ogg 2012</v>
      </c>
      <c r="M13137" t="s">
        <v>2304</v>
      </c>
      <c r="O13137" s="35">
        <v>0.1</v>
      </c>
      <c r="P13137" t="s">
        <v>243</v>
      </c>
      <c r="S13137" s="35">
        <v>-23.65</v>
      </c>
      <c r="T13137">
        <v>0.05</v>
      </c>
      <c r="U13137" t="s">
        <v>2295</v>
      </c>
      <c r="V13137">
        <v>1</v>
      </c>
      <c r="W13137" t="s">
        <v>2536</v>
      </c>
      <c r="AB13137" t="s">
        <v>248</v>
      </c>
      <c r="AC13137" t="s">
        <v>2640</v>
      </c>
    </row>
    <row r="13138" spans="1:29" x14ac:dyDescent="0.3">
      <c r="A13138">
        <v>20402</v>
      </c>
      <c r="B13138" s="15" t="s">
        <v>1834</v>
      </c>
      <c r="C13138" t="str">
        <f>_xlfn.XLOOKUP($B13138, STANDARDS!$A:$A, STANDARDS!$B:$B,,0,2)</f>
        <v>Hell Creek Fm</v>
      </c>
      <c r="D13138" t="s">
        <v>1060</v>
      </c>
      <c r="E13138" t="s">
        <v>2128</v>
      </c>
      <c r="F13138">
        <v>47.582500000000003</v>
      </c>
      <c r="G13138">
        <v>-106.94020500000001</v>
      </c>
      <c r="H13138" s="40">
        <v>3.0000000000000001E-5</v>
      </c>
      <c r="I13138" s="36" t="s">
        <v>592</v>
      </c>
      <c r="J13138" cm="1">
        <f t="array" ref="J13138:L13138">_xlfn.XLOOKUP($C13138, AGE!$A:$A,AGE!$B:$D,,0,2)</f>
        <v>67.12</v>
      </c>
      <c r="K13138">
        <v>1.1599999999999999</v>
      </c>
      <c r="L13138" t="str">
        <v>Sprain et al. 2015; Fowler 2020; Husson et al. 2011; Ogg 2012</v>
      </c>
      <c r="M13138" t="s">
        <v>2304</v>
      </c>
      <c r="O13138" s="35">
        <v>0.1</v>
      </c>
      <c r="P13138" t="s">
        <v>243</v>
      </c>
      <c r="S13138" s="35">
        <v>-23.78</v>
      </c>
      <c r="T13138">
        <v>0.05</v>
      </c>
      <c r="U13138" t="s">
        <v>2295</v>
      </c>
      <c r="V13138">
        <v>1</v>
      </c>
      <c r="W13138" t="s">
        <v>2536</v>
      </c>
      <c r="AB13138" t="s">
        <v>248</v>
      </c>
      <c r="AC13138" t="s">
        <v>2640</v>
      </c>
    </row>
    <row r="13139" spans="1:29" x14ac:dyDescent="0.3">
      <c r="A13139">
        <v>20403</v>
      </c>
      <c r="B13139" s="15" t="s">
        <v>1834</v>
      </c>
      <c r="C13139" t="str">
        <f>_xlfn.XLOOKUP($B13139, STANDARDS!$A:$A, STANDARDS!$B:$B,,0,2)</f>
        <v>Hell Creek Fm</v>
      </c>
      <c r="D13139" t="s">
        <v>1060</v>
      </c>
      <c r="E13139" t="s">
        <v>2128</v>
      </c>
      <c r="F13139">
        <v>47.582500000000003</v>
      </c>
      <c r="G13139">
        <v>-106.940206</v>
      </c>
      <c r="H13139" s="40">
        <v>3.0000000000000001E-5</v>
      </c>
      <c r="I13139" s="36" t="s">
        <v>592</v>
      </c>
      <c r="J13139" cm="1">
        <f t="array" ref="J13139:L13139">_xlfn.XLOOKUP($C13139, AGE!$A:$A,AGE!$B:$D,,0,2)</f>
        <v>67.12</v>
      </c>
      <c r="K13139">
        <v>1.1599999999999999</v>
      </c>
      <c r="L13139" t="str">
        <v>Sprain et al. 2015; Fowler 2020; Husson et al. 2011; Ogg 2012</v>
      </c>
      <c r="M13139" t="s">
        <v>2304</v>
      </c>
      <c r="O13139" s="35">
        <v>0.1</v>
      </c>
      <c r="P13139" t="s">
        <v>243</v>
      </c>
      <c r="S13139" s="35">
        <v>-23.76</v>
      </c>
      <c r="T13139">
        <v>0.05</v>
      </c>
      <c r="U13139" t="s">
        <v>2295</v>
      </c>
      <c r="V13139">
        <v>1</v>
      </c>
      <c r="W13139" t="s">
        <v>2536</v>
      </c>
      <c r="AB13139" t="s">
        <v>248</v>
      </c>
      <c r="AC13139" t="s">
        <v>2640</v>
      </c>
    </row>
    <row r="13140" spans="1:29" x14ac:dyDescent="0.3">
      <c r="A13140">
        <v>20404</v>
      </c>
      <c r="B13140" s="15" t="s">
        <v>1834</v>
      </c>
      <c r="C13140" t="str">
        <f>_xlfn.XLOOKUP($B13140, STANDARDS!$A:$A, STANDARDS!$B:$B,,0,2)</f>
        <v>Hell Creek Fm</v>
      </c>
      <c r="D13140" t="s">
        <v>1060</v>
      </c>
      <c r="E13140" t="s">
        <v>2128</v>
      </c>
      <c r="F13140">
        <v>47.582500000000003</v>
      </c>
      <c r="G13140">
        <v>-106.940207</v>
      </c>
      <c r="H13140" s="40">
        <v>3.0000000000000001E-5</v>
      </c>
      <c r="I13140" s="36" t="s">
        <v>592</v>
      </c>
      <c r="J13140" cm="1">
        <f t="array" ref="J13140:L13140">_xlfn.XLOOKUP($C13140, AGE!$A:$A,AGE!$B:$D,,0,2)</f>
        <v>67.12</v>
      </c>
      <c r="K13140">
        <v>1.1599999999999999</v>
      </c>
      <c r="L13140" t="str">
        <v>Sprain et al. 2015; Fowler 2020; Husson et al. 2011; Ogg 2012</v>
      </c>
      <c r="M13140" t="s">
        <v>2304</v>
      </c>
      <c r="O13140" s="35">
        <v>0.1</v>
      </c>
      <c r="P13140" t="s">
        <v>243</v>
      </c>
      <c r="S13140" s="35">
        <v>-24.16</v>
      </c>
      <c r="T13140">
        <v>0.05</v>
      </c>
      <c r="U13140" t="s">
        <v>2295</v>
      </c>
      <c r="V13140">
        <v>1</v>
      </c>
      <c r="W13140" t="s">
        <v>2536</v>
      </c>
      <c r="AB13140" t="s">
        <v>248</v>
      </c>
      <c r="AC13140" t="s">
        <v>2640</v>
      </c>
    </row>
    <row r="13141" spans="1:29" x14ac:dyDescent="0.3">
      <c r="A13141">
        <v>20405</v>
      </c>
      <c r="B13141" s="15" t="s">
        <v>1834</v>
      </c>
      <c r="C13141" t="str">
        <f>_xlfn.XLOOKUP($B13141, STANDARDS!$A:$A, STANDARDS!$B:$B,,0,2)</f>
        <v>Hell Creek Fm</v>
      </c>
      <c r="D13141" t="s">
        <v>1060</v>
      </c>
      <c r="E13141" t="s">
        <v>2128</v>
      </c>
      <c r="F13141">
        <v>47.582500000000003</v>
      </c>
      <c r="G13141">
        <v>-106.940208</v>
      </c>
      <c r="H13141" s="40">
        <v>3.0000000000000001E-5</v>
      </c>
      <c r="I13141" s="36" t="s">
        <v>592</v>
      </c>
      <c r="J13141" cm="1">
        <f t="array" ref="J13141:L13141">_xlfn.XLOOKUP($C13141, AGE!$A:$A,AGE!$B:$D,,0,2)</f>
        <v>67.12</v>
      </c>
      <c r="K13141">
        <v>1.1599999999999999</v>
      </c>
      <c r="L13141" t="str">
        <v>Sprain et al. 2015; Fowler 2020; Husson et al. 2011; Ogg 2012</v>
      </c>
      <c r="M13141" t="s">
        <v>2304</v>
      </c>
      <c r="O13141" s="35">
        <v>0.1</v>
      </c>
      <c r="P13141" t="s">
        <v>243</v>
      </c>
      <c r="S13141" s="35">
        <v>-23.74</v>
      </c>
      <c r="T13141">
        <v>0.05</v>
      </c>
      <c r="U13141" t="s">
        <v>2295</v>
      </c>
      <c r="V13141">
        <v>1</v>
      </c>
      <c r="W13141" t="s">
        <v>2536</v>
      </c>
      <c r="AB13141" t="s">
        <v>248</v>
      </c>
      <c r="AC13141" t="s">
        <v>2640</v>
      </c>
    </row>
    <row r="13142" spans="1:29" x14ac:dyDescent="0.3">
      <c r="A13142">
        <v>20406</v>
      </c>
      <c r="B13142" s="15" t="s">
        <v>1834</v>
      </c>
      <c r="C13142" t="str">
        <f>_xlfn.XLOOKUP($B13142, STANDARDS!$A:$A, STANDARDS!$B:$B,,0,2)</f>
        <v>Hell Creek Fm</v>
      </c>
      <c r="D13142" t="s">
        <v>1060</v>
      </c>
      <c r="E13142" t="s">
        <v>2128</v>
      </c>
      <c r="F13142">
        <v>47.582500000000003</v>
      </c>
      <c r="G13142">
        <v>-106.940209</v>
      </c>
      <c r="H13142" s="40">
        <v>3.0000000000000001E-5</v>
      </c>
      <c r="I13142" s="36" t="s">
        <v>592</v>
      </c>
      <c r="J13142" cm="1">
        <f t="array" ref="J13142:L13142">_xlfn.XLOOKUP($C13142, AGE!$A:$A,AGE!$B:$D,,0,2)</f>
        <v>67.12</v>
      </c>
      <c r="K13142">
        <v>1.1599999999999999</v>
      </c>
      <c r="L13142" t="str">
        <v>Sprain et al. 2015; Fowler 2020; Husson et al. 2011; Ogg 2012</v>
      </c>
      <c r="M13142" t="s">
        <v>2304</v>
      </c>
      <c r="O13142" s="35">
        <v>0.2</v>
      </c>
      <c r="P13142" t="s">
        <v>243</v>
      </c>
      <c r="S13142" s="35">
        <v>-23.34</v>
      </c>
      <c r="T13142">
        <v>0.05</v>
      </c>
      <c r="U13142" t="s">
        <v>2295</v>
      </c>
      <c r="V13142">
        <v>1</v>
      </c>
      <c r="W13142" t="s">
        <v>2536</v>
      </c>
      <c r="AB13142" t="s">
        <v>248</v>
      </c>
      <c r="AC13142" t="s">
        <v>2640</v>
      </c>
    </row>
    <row r="13143" spans="1:29" x14ac:dyDescent="0.3">
      <c r="A13143">
        <v>20407</v>
      </c>
      <c r="B13143" s="15" t="s">
        <v>1834</v>
      </c>
      <c r="C13143" t="str">
        <f>_xlfn.XLOOKUP($B13143, STANDARDS!$A:$A, STANDARDS!$B:$B,,0,2)</f>
        <v>Hell Creek Fm</v>
      </c>
      <c r="D13143" t="s">
        <v>1060</v>
      </c>
      <c r="E13143" t="s">
        <v>2128</v>
      </c>
      <c r="F13143">
        <v>47.582500000000003</v>
      </c>
      <c r="G13143">
        <v>-106.94020999999999</v>
      </c>
      <c r="H13143" s="40">
        <v>3.0000000000000001E-5</v>
      </c>
      <c r="I13143" s="36" t="s">
        <v>592</v>
      </c>
      <c r="J13143" cm="1">
        <f t="array" ref="J13143:L13143">_xlfn.XLOOKUP($C13143, AGE!$A:$A,AGE!$B:$D,,0,2)</f>
        <v>67.12</v>
      </c>
      <c r="K13143">
        <v>1.1599999999999999</v>
      </c>
      <c r="L13143" t="str">
        <v>Sprain et al. 2015; Fowler 2020; Husson et al. 2011; Ogg 2012</v>
      </c>
      <c r="M13143" t="s">
        <v>2304</v>
      </c>
      <c r="O13143" s="35">
        <v>0.2</v>
      </c>
      <c r="P13143" t="s">
        <v>243</v>
      </c>
      <c r="S13143" s="35">
        <v>-24.37</v>
      </c>
      <c r="T13143">
        <v>0.05</v>
      </c>
      <c r="U13143" t="s">
        <v>2295</v>
      </c>
      <c r="V13143">
        <v>1</v>
      </c>
      <c r="W13143" t="s">
        <v>2536</v>
      </c>
      <c r="AB13143" t="s">
        <v>248</v>
      </c>
      <c r="AC13143" t="s">
        <v>2640</v>
      </c>
    </row>
    <row r="13144" spans="1:29" x14ac:dyDescent="0.3">
      <c r="A13144">
        <v>20408</v>
      </c>
      <c r="B13144" s="15" t="s">
        <v>1834</v>
      </c>
      <c r="C13144" t="str">
        <f>_xlfn.XLOOKUP($B13144, STANDARDS!$A:$A, STANDARDS!$B:$B,,0,2)</f>
        <v>Hell Creek Fm</v>
      </c>
      <c r="D13144" t="s">
        <v>1060</v>
      </c>
      <c r="E13144" t="s">
        <v>2128</v>
      </c>
      <c r="F13144">
        <v>47.582500000000003</v>
      </c>
      <c r="G13144">
        <v>-106.94021100000001</v>
      </c>
      <c r="H13144" s="40">
        <v>3.0000000000000001E-5</v>
      </c>
      <c r="I13144" s="36" t="s">
        <v>592</v>
      </c>
      <c r="J13144" cm="1">
        <f t="array" ref="J13144:L13144">_xlfn.XLOOKUP($C13144, AGE!$A:$A,AGE!$B:$D,,0,2)</f>
        <v>67.12</v>
      </c>
      <c r="K13144">
        <v>1.1599999999999999</v>
      </c>
      <c r="L13144" t="str">
        <v>Sprain et al. 2015; Fowler 2020; Husson et al. 2011; Ogg 2012</v>
      </c>
      <c r="M13144" t="s">
        <v>2304</v>
      </c>
      <c r="O13144" s="35">
        <v>0.1</v>
      </c>
      <c r="P13144" t="s">
        <v>243</v>
      </c>
      <c r="S13144" s="35">
        <v>-24.08</v>
      </c>
      <c r="T13144">
        <v>0.05</v>
      </c>
      <c r="U13144" t="s">
        <v>2295</v>
      </c>
      <c r="V13144">
        <v>1</v>
      </c>
      <c r="W13144" t="s">
        <v>2536</v>
      </c>
      <c r="AB13144" t="s">
        <v>248</v>
      </c>
      <c r="AC13144" t="s">
        <v>2640</v>
      </c>
    </row>
    <row r="13145" spans="1:29" x14ac:dyDescent="0.3">
      <c r="A13145">
        <v>20409</v>
      </c>
      <c r="B13145" s="15" t="s">
        <v>1834</v>
      </c>
      <c r="C13145" t="str">
        <f>_xlfn.XLOOKUP($B13145, STANDARDS!$A:$A, STANDARDS!$B:$B,,0,2)</f>
        <v>Hell Creek Fm</v>
      </c>
      <c r="D13145" t="s">
        <v>1060</v>
      </c>
      <c r="E13145" t="s">
        <v>2128</v>
      </c>
      <c r="F13145">
        <v>47.582500000000003</v>
      </c>
      <c r="G13145">
        <v>-106.940212</v>
      </c>
      <c r="H13145" s="40">
        <v>3.0000000000000001E-5</v>
      </c>
      <c r="I13145" s="36" t="s">
        <v>592</v>
      </c>
      <c r="J13145" cm="1">
        <f t="array" ref="J13145:L13145">_xlfn.XLOOKUP($C13145, AGE!$A:$A,AGE!$B:$D,,0,2)</f>
        <v>67.12</v>
      </c>
      <c r="K13145">
        <v>1.1599999999999999</v>
      </c>
      <c r="L13145" t="str">
        <v>Sprain et al. 2015; Fowler 2020; Husson et al. 2011; Ogg 2012</v>
      </c>
      <c r="M13145" t="s">
        <v>2304</v>
      </c>
      <c r="O13145" s="35">
        <v>0.2</v>
      </c>
      <c r="P13145" t="s">
        <v>243</v>
      </c>
      <c r="S13145" s="35">
        <v>-24.47</v>
      </c>
      <c r="T13145">
        <v>0.05</v>
      </c>
      <c r="U13145" t="s">
        <v>2295</v>
      </c>
      <c r="V13145">
        <v>1</v>
      </c>
      <c r="W13145" t="s">
        <v>2536</v>
      </c>
      <c r="AB13145" t="s">
        <v>248</v>
      </c>
      <c r="AC13145" t="s">
        <v>2640</v>
      </c>
    </row>
    <row r="13146" spans="1:29" x14ac:dyDescent="0.3">
      <c r="A13146">
        <v>20410</v>
      </c>
      <c r="B13146" s="15" t="s">
        <v>1834</v>
      </c>
      <c r="C13146" t="str">
        <f>_xlfn.XLOOKUP($B13146, STANDARDS!$A:$A, STANDARDS!$B:$B,,0,2)</f>
        <v>Hell Creek Fm</v>
      </c>
      <c r="D13146" t="s">
        <v>1060</v>
      </c>
      <c r="E13146" t="s">
        <v>2128</v>
      </c>
      <c r="F13146">
        <v>47.582500000000003</v>
      </c>
      <c r="G13146">
        <v>-106.940213</v>
      </c>
      <c r="H13146" s="40">
        <v>3.0000000000000001E-5</v>
      </c>
      <c r="I13146" s="36" t="s">
        <v>592</v>
      </c>
      <c r="J13146" cm="1">
        <f t="array" ref="J13146:L13146">_xlfn.XLOOKUP($C13146, AGE!$A:$A,AGE!$B:$D,,0,2)</f>
        <v>67.12</v>
      </c>
      <c r="K13146">
        <v>1.1599999999999999</v>
      </c>
      <c r="L13146" t="str">
        <v>Sprain et al. 2015; Fowler 2020; Husson et al. 2011; Ogg 2012</v>
      </c>
      <c r="M13146" t="s">
        <v>2304</v>
      </c>
      <c r="O13146" s="35">
        <v>0.1</v>
      </c>
      <c r="P13146" t="s">
        <v>243</v>
      </c>
      <c r="S13146" s="35">
        <v>-24.22</v>
      </c>
      <c r="T13146">
        <v>0.05</v>
      </c>
      <c r="U13146" t="s">
        <v>2295</v>
      </c>
      <c r="V13146">
        <v>1</v>
      </c>
      <c r="W13146" t="s">
        <v>2536</v>
      </c>
      <c r="AB13146" t="s">
        <v>248</v>
      </c>
      <c r="AC13146" t="s">
        <v>2640</v>
      </c>
    </row>
    <row r="13147" spans="1:29" x14ac:dyDescent="0.3">
      <c r="A13147">
        <v>20411</v>
      </c>
      <c r="B13147" s="15" t="s">
        <v>1834</v>
      </c>
      <c r="C13147" t="str">
        <f>_xlfn.XLOOKUP($B13147, STANDARDS!$A:$A, STANDARDS!$B:$B,,0,2)</f>
        <v>Hell Creek Fm</v>
      </c>
      <c r="D13147" t="s">
        <v>1060</v>
      </c>
      <c r="E13147" t="s">
        <v>2128</v>
      </c>
      <c r="F13147">
        <v>47.582500000000003</v>
      </c>
      <c r="G13147">
        <v>-106.940214</v>
      </c>
      <c r="H13147" s="40">
        <v>3.0000000000000001E-5</v>
      </c>
      <c r="I13147" s="36" t="s">
        <v>592</v>
      </c>
      <c r="J13147" cm="1">
        <f t="array" ref="J13147:L13147">_xlfn.XLOOKUP($C13147, AGE!$A:$A,AGE!$B:$D,,0,2)</f>
        <v>67.12</v>
      </c>
      <c r="K13147">
        <v>1.1599999999999999</v>
      </c>
      <c r="L13147" t="str">
        <v>Sprain et al. 2015; Fowler 2020; Husson et al. 2011; Ogg 2012</v>
      </c>
      <c r="M13147" t="s">
        <v>2304</v>
      </c>
      <c r="O13147" s="35">
        <v>0.2</v>
      </c>
      <c r="P13147" t="s">
        <v>243</v>
      </c>
      <c r="S13147" s="35">
        <v>-22.92</v>
      </c>
      <c r="T13147">
        <v>0.05</v>
      </c>
      <c r="U13147" t="s">
        <v>2295</v>
      </c>
      <c r="V13147">
        <v>1</v>
      </c>
      <c r="W13147" t="s">
        <v>2536</v>
      </c>
      <c r="AB13147" t="s">
        <v>248</v>
      </c>
      <c r="AC13147" t="s">
        <v>2640</v>
      </c>
    </row>
    <row r="13148" spans="1:29" x14ac:dyDescent="0.3">
      <c r="A13148">
        <v>20412</v>
      </c>
      <c r="B13148" s="15" t="s">
        <v>1834</v>
      </c>
      <c r="C13148" t="str">
        <f>_xlfn.XLOOKUP($B13148, STANDARDS!$A:$A, STANDARDS!$B:$B,,0,2)</f>
        <v>Hell Creek Fm</v>
      </c>
      <c r="D13148" t="s">
        <v>1060</v>
      </c>
      <c r="E13148" t="s">
        <v>2128</v>
      </c>
      <c r="F13148">
        <v>47.582500000000003</v>
      </c>
      <c r="G13148">
        <v>-106.94021499999999</v>
      </c>
      <c r="H13148" s="40">
        <v>3.0000000000000001E-5</v>
      </c>
      <c r="I13148" s="36" t="s">
        <v>592</v>
      </c>
      <c r="J13148" cm="1">
        <f t="array" ref="J13148:L13148">_xlfn.XLOOKUP($C13148, AGE!$A:$A,AGE!$B:$D,,0,2)</f>
        <v>67.12</v>
      </c>
      <c r="K13148">
        <v>1.1599999999999999</v>
      </c>
      <c r="L13148" t="str">
        <v>Sprain et al. 2015; Fowler 2020; Husson et al. 2011; Ogg 2012</v>
      </c>
      <c r="M13148" t="s">
        <v>2304</v>
      </c>
      <c r="O13148" s="35">
        <v>0.2</v>
      </c>
      <c r="P13148" t="s">
        <v>243</v>
      </c>
      <c r="S13148" s="35">
        <v>-23.86</v>
      </c>
      <c r="T13148">
        <v>0.05</v>
      </c>
      <c r="U13148" t="s">
        <v>2295</v>
      </c>
      <c r="V13148">
        <v>1</v>
      </c>
      <c r="W13148" t="s">
        <v>2536</v>
      </c>
      <c r="AB13148" t="s">
        <v>248</v>
      </c>
      <c r="AC13148" t="s">
        <v>2640</v>
      </c>
    </row>
    <row r="13149" spans="1:29" x14ac:dyDescent="0.3">
      <c r="A13149">
        <v>20413</v>
      </c>
      <c r="B13149" s="15" t="s">
        <v>1834</v>
      </c>
      <c r="C13149" t="str">
        <f>_xlfn.XLOOKUP($B13149, STANDARDS!$A:$A, STANDARDS!$B:$B,,0,2)</f>
        <v>Hell Creek Fm</v>
      </c>
      <c r="D13149" t="s">
        <v>1060</v>
      </c>
      <c r="E13149" t="s">
        <v>2128</v>
      </c>
      <c r="F13149">
        <v>47.582500000000003</v>
      </c>
      <c r="G13149">
        <v>-106.94021600000001</v>
      </c>
      <c r="H13149" s="40">
        <v>3.0000000000000001E-5</v>
      </c>
      <c r="I13149" s="36" t="s">
        <v>592</v>
      </c>
      <c r="J13149" cm="1">
        <f t="array" ref="J13149:L13149">_xlfn.XLOOKUP($C13149, AGE!$A:$A,AGE!$B:$D,,0,2)</f>
        <v>67.12</v>
      </c>
      <c r="K13149">
        <v>1.1599999999999999</v>
      </c>
      <c r="L13149" t="str">
        <v>Sprain et al. 2015; Fowler 2020; Husson et al. 2011; Ogg 2012</v>
      </c>
      <c r="M13149" t="s">
        <v>2304</v>
      </c>
      <c r="O13149" s="35">
        <v>0.2</v>
      </c>
      <c r="P13149" t="s">
        <v>243</v>
      </c>
      <c r="S13149" s="35">
        <v>-21.95</v>
      </c>
      <c r="T13149">
        <v>0.05</v>
      </c>
      <c r="U13149" t="s">
        <v>2295</v>
      </c>
      <c r="V13149">
        <v>1</v>
      </c>
      <c r="W13149" t="s">
        <v>2536</v>
      </c>
      <c r="AB13149" t="s">
        <v>248</v>
      </c>
      <c r="AC13149" t="s">
        <v>2640</v>
      </c>
    </row>
    <row r="13150" spans="1:29" x14ac:dyDescent="0.3">
      <c r="A13150">
        <v>20414</v>
      </c>
      <c r="B13150" s="15" t="s">
        <v>1834</v>
      </c>
      <c r="C13150" t="str">
        <f>_xlfn.XLOOKUP($B13150, STANDARDS!$A:$A, STANDARDS!$B:$B,,0,2)</f>
        <v>Hell Creek Fm</v>
      </c>
      <c r="D13150" t="s">
        <v>1060</v>
      </c>
      <c r="E13150" t="s">
        <v>2128</v>
      </c>
      <c r="F13150">
        <v>47.582500000000003</v>
      </c>
      <c r="G13150">
        <v>-106.940217</v>
      </c>
      <c r="H13150" s="40">
        <v>3.0000000000000001E-5</v>
      </c>
      <c r="I13150" s="36" t="s">
        <v>592</v>
      </c>
      <c r="J13150" cm="1">
        <f t="array" ref="J13150:L13150">_xlfn.XLOOKUP($C13150, AGE!$A:$A,AGE!$B:$D,,0,2)</f>
        <v>67.12</v>
      </c>
      <c r="K13150">
        <v>1.1599999999999999</v>
      </c>
      <c r="L13150" t="str">
        <v>Sprain et al. 2015; Fowler 2020; Husson et al. 2011; Ogg 2012</v>
      </c>
      <c r="M13150" t="s">
        <v>2304</v>
      </c>
      <c r="O13150" s="35">
        <v>0.2</v>
      </c>
      <c r="P13150" t="s">
        <v>243</v>
      </c>
      <c r="S13150" s="35">
        <v>-23.41</v>
      </c>
      <c r="T13150">
        <v>0.05</v>
      </c>
      <c r="U13150" t="s">
        <v>2295</v>
      </c>
      <c r="V13150">
        <v>1</v>
      </c>
      <c r="W13150" t="s">
        <v>2536</v>
      </c>
      <c r="AB13150" t="s">
        <v>248</v>
      </c>
      <c r="AC13150" t="s">
        <v>2640</v>
      </c>
    </row>
    <row r="13151" spans="1:29" x14ac:dyDescent="0.3">
      <c r="A13151">
        <v>20415</v>
      </c>
      <c r="B13151" s="15" t="s">
        <v>1834</v>
      </c>
      <c r="C13151" t="str">
        <f>_xlfn.XLOOKUP($B13151, STANDARDS!$A:$A, STANDARDS!$B:$B,,0,2)</f>
        <v>Hell Creek Fm</v>
      </c>
      <c r="D13151" t="s">
        <v>1060</v>
      </c>
      <c r="E13151" t="s">
        <v>2128</v>
      </c>
      <c r="F13151">
        <v>47.582500000000003</v>
      </c>
      <c r="G13151">
        <v>-106.940218</v>
      </c>
      <c r="H13151" s="40">
        <v>3.0000000000000001E-5</v>
      </c>
      <c r="I13151" s="36" t="s">
        <v>592</v>
      </c>
      <c r="J13151" cm="1">
        <f t="array" ref="J13151:L13151">_xlfn.XLOOKUP($C13151, AGE!$A:$A,AGE!$B:$D,,0,2)</f>
        <v>67.12</v>
      </c>
      <c r="K13151">
        <v>1.1599999999999999</v>
      </c>
      <c r="L13151" t="str">
        <v>Sprain et al. 2015; Fowler 2020; Husson et al. 2011; Ogg 2012</v>
      </c>
      <c r="M13151" t="s">
        <v>2304</v>
      </c>
      <c r="O13151" s="35">
        <v>0.2</v>
      </c>
      <c r="P13151" t="s">
        <v>243</v>
      </c>
      <c r="S13151" s="35">
        <v>-25.96</v>
      </c>
      <c r="T13151">
        <v>0.05</v>
      </c>
      <c r="U13151" t="s">
        <v>2295</v>
      </c>
      <c r="V13151">
        <v>1</v>
      </c>
      <c r="W13151" t="s">
        <v>2536</v>
      </c>
      <c r="AB13151" t="s">
        <v>248</v>
      </c>
      <c r="AC13151" t="s">
        <v>2640</v>
      </c>
    </row>
    <row r="13152" spans="1:29" x14ac:dyDescent="0.3">
      <c r="A13152">
        <v>20416</v>
      </c>
      <c r="B13152" s="15" t="s">
        <v>1834</v>
      </c>
      <c r="C13152" t="str">
        <f>_xlfn.XLOOKUP($B13152, STANDARDS!$A:$A, STANDARDS!$B:$B,,0,2)</f>
        <v>Hell Creek Fm</v>
      </c>
      <c r="D13152" t="s">
        <v>1060</v>
      </c>
      <c r="E13152" t="s">
        <v>2128</v>
      </c>
      <c r="F13152">
        <v>47.582500000000003</v>
      </c>
      <c r="G13152">
        <v>-106.940219</v>
      </c>
      <c r="H13152" s="40">
        <v>3.0000000000000001E-5</v>
      </c>
      <c r="I13152" s="36" t="s">
        <v>592</v>
      </c>
      <c r="J13152" cm="1">
        <f t="array" ref="J13152:L13152">_xlfn.XLOOKUP($C13152, AGE!$A:$A,AGE!$B:$D,,0,2)</f>
        <v>67.12</v>
      </c>
      <c r="K13152">
        <v>1.1599999999999999</v>
      </c>
      <c r="L13152" t="str">
        <v>Sprain et al. 2015; Fowler 2020; Husson et al. 2011; Ogg 2012</v>
      </c>
      <c r="M13152" t="s">
        <v>2304</v>
      </c>
      <c r="O13152" s="35">
        <v>0.4</v>
      </c>
      <c r="P13152" t="s">
        <v>243</v>
      </c>
      <c r="S13152" s="35">
        <v>-25.98</v>
      </c>
      <c r="T13152">
        <v>0.05</v>
      </c>
      <c r="U13152" t="s">
        <v>2295</v>
      </c>
      <c r="V13152">
        <v>1</v>
      </c>
      <c r="W13152" t="s">
        <v>2536</v>
      </c>
      <c r="AB13152" t="s">
        <v>248</v>
      </c>
      <c r="AC13152" t="s">
        <v>2640</v>
      </c>
    </row>
    <row r="13153" spans="1:29" x14ac:dyDescent="0.3">
      <c r="A13153">
        <v>20417</v>
      </c>
      <c r="B13153" s="15" t="s">
        <v>1834</v>
      </c>
      <c r="C13153" t="str">
        <f>_xlfn.XLOOKUP($B13153, STANDARDS!$A:$A, STANDARDS!$B:$B,,0,2)</f>
        <v>Hell Creek Fm</v>
      </c>
      <c r="D13153" t="s">
        <v>1060</v>
      </c>
      <c r="E13153" t="s">
        <v>2128</v>
      </c>
      <c r="F13153">
        <v>47.582500000000003</v>
      </c>
      <c r="G13153">
        <v>-106.94022</v>
      </c>
      <c r="H13153" s="40">
        <v>3.0000000000000001E-5</v>
      </c>
      <c r="I13153" s="36" t="s">
        <v>592</v>
      </c>
      <c r="J13153" cm="1">
        <f t="array" ref="J13153:L13153">_xlfn.XLOOKUP($C13153, AGE!$A:$A,AGE!$B:$D,,0,2)</f>
        <v>67.12</v>
      </c>
      <c r="K13153">
        <v>1.1599999999999999</v>
      </c>
      <c r="L13153" t="str">
        <v>Sprain et al. 2015; Fowler 2020; Husson et al. 2011; Ogg 2012</v>
      </c>
      <c r="M13153" t="s">
        <v>2304</v>
      </c>
      <c r="O13153" s="35">
        <v>1.2</v>
      </c>
      <c r="P13153" t="s">
        <v>243</v>
      </c>
      <c r="S13153" s="35">
        <v>-25.7</v>
      </c>
      <c r="T13153">
        <v>0.05</v>
      </c>
      <c r="U13153" t="s">
        <v>2295</v>
      </c>
      <c r="V13153">
        <v>1</v>
      </c>
      <c r="W13153" t="s">
        <v>2536</v>
      </c>
      <c r="AB13153" t="s">
        <v>248</v>
      </c>
      <c r="AC13153" t="s">
        <v>2640</v>
      </c>
    </row>
    <row r="13154" spans="1:29" x14ac:dyDescent="0.3">
      <c r="A13154">
        <v>20418</v>
      </c>
      <c r="B13154" s="15" t="s">
        <v>1834</v>
      </c>
      <c r="C13154" t="str">
        <f>_xlfn.XLOOKUP($B13154, STANDARDS!$A:$A, STANDARDS!$B:$B,,0,2)</f>
        <v>Hell Creek Fm</v>
      </c>
      <c r="D13154" t="s">
        <v>1060</v>
      </c>
      <c r="E13154" t="s">
        <v>2128</v>
      </c>
      <c r="F13154">
        <v>47.582500000000003</v>
      </c>
      <c r="G13154">
        <v>-106.94022099999999</v>
      </c>
      <c r="H13154" s="40">
        <v>3.0000000000000001E-5</v>
      </c>
      <c r="I13154" s="36" t="s">
        <v>592</v>
      </c>
      <c r="J13154" cm="1">
        <f t="array" ref="J13154:L13154">_xlfn.XLOOKUP($C13154, AGE!$A:$A,AGE!$B:$D,,0,2)</f>
        <v>67.12</v>
      </c>
      <c r="K13154">
        <v>1.1599999999999999</v>
      </c>
      <c r="L13154" t="str">
        <v>Sprain et al. 2015; Fowler 2020; Husson et al. 2011; Ogg 2012</v>
      </c>
      <c r="M13154" t="s">
        <v>2304</v>
      </c>
      <c r="O13154" s="35">
        <v>0.8</v>
      </c>
      <c r="P13154" t="s">
        <v>243</v>
      </c>
      <c r="S13154" s="35">
        <v>-24.49</v>
      </c>
      <c r="T13154">
        <v>0.05</v>
      </c>
      <c r="U13154" t="s">
        <v>2295</v>
      </c>
      <c r="V13154">
        <v>1</v>
      </c>
      <c r="W13154" t="s">
        <v>2536</v>
      </c>
      <c r="AB13154" t="s">
        <v>248</v>
      </c>
      <c r="AC13154" t="s">
        <v>2640</v>
      </c>
    </row>
    <row r="13155" spans="1:29" x14ac:dyDescent="0.3">
      <c r="A13155">
        <v>20419</v>
      </c>
      <c r="B13155" s="15" t="s">
        <v>1834</v>
      </c>
      <c r="C13155" t="str">
        <f>_xlfn.XLOOKUP($B13155, STANDARDS!$A:$A, STANDARDS!$B:$B,,0,2)</f>
        <v>Hell Creek Fm</v>
      </c>
      <c r="D13155" t="s">
        <v>1060</v>
      </c>
      <c r="E13155" t="s">
        <v>2128</v>
      </c>
      <c r="F13155">
        <v>47.582500000000003</v>
      </c>
      <c r="G13155">
        <v>-106.94022200000001</v>
      </c>
      <c r="H13155" s="40">
        <v>3.0000000000000001E-5</v>
      </c>
      <c r="I13155" s="36" t="s">
        <v>592</v>
      </c>
      <c r="J13155" cm="1">
        <f t="array" ref="J13155:L13155">_xlfn.XLOOKUP($C13155, AGE!$A:$A,AGE!$B:$D,,0,2)</f>
        <v>67.12</v>
      </c>
      <c r="K13155">
        <v>1.1599999999999999</v>
      </c>
      <c r="L13155" t="str">
        <v>Sprain et al. 2015; Fowler 2020; Husson et al. 2011; Ogg 2012</v>
      </c>
      <c r="M13155" t="s">
        <v>2304</v>
      </c>
      <c r="O13155" s="35">
        <v>1.9</v>
      </c>
      <c r="P13155" t="s">
        <v>243</v>
      </c>
      <c r="S13155" s="35">
        <v>-26.3</v>
      </c>
      <c r="T13155">
        <v>0.05</v>
      </c>
      <c r="U13155" t="s">
        <v>2295</v>
      </c>
      <c r="V13155">
        <v>1</v>
      </c>
      <c r="W13155" t="s">
        <v>2536</v>
      </c>
      <c r="AB13155" t="s">
        <v>248</v>
      </c>
      <c r="AC13155" t="s">
        <v>2640</v>
      </c>
    </row>
    <row r="13156" spans="1:29" x14ac:dyDescent="0.3">
      <c r="A13156">
        <v>20420</v>
      </c>
      <c r="B13156" s="15" t="s">
        <v>1834</v>
      </c>
      <c r="C13156" t="str">
        <f>_xlfn.XLOOKUP($B13156, STANDARDS!$A:$A, STANDARDS!$B:$B,,0,2)</f>
        <v>Hell Creek Fm</v>
      </c>
      <c r="D13156" t="s">
        <v>1060</v>
      </c>
      <c r="E13156" t="s">
        <v>2128</v>
      </c>
      <c r="F13156">
        <v>47.582500000000003</v>
      </c>
      <c r="G13156">
        <v>-106.940223</v>
      </c>
      <c r="H13156" s="40">
        <v>3.0000000000000001E-5</v>
      </c>
      <c r="I13156" s="36" t="s">
        <v>592</v>
      </c>
      <c r="J13156" cm="1">
        <f t="array" ref="J13156:L13156">_xlfn.XLOOKUP($C13156, AGE!$A:$A,AGE!$B:$D,,0,2)</f>
        <v>67.12</v>
      </c>
      <c r="K13156">
        <v>1.1599999999999999</v>
      </c>
      <c r="L13156" t="str">
        <v>Sprain et al. 2015; Fowler 2020; Husson et al. 2011; Ogg 2012</v>
      </c>
      <c r="M13156" t="s">
        <v>2304</v>
      </c>
      <c r="O13156" s="35">
        <v>1.2</v>
      </c>
      <c r="P13156" t="s">
        <v>243</v>
      </c>
      <c r="S13156" s="35">
        <v>-26.92</v>
      </c>
      <c r="T13156">
        <v>0.05</v>
      </c>
      <c r="U13156" t="s">
        <v>2295</v>
      </c>
      <c r="V13156">
        <v>1</v>
      </c>
      <c r="W13156" t="s">
        <v>2536</v>
      </c>
      <c r="AB13156" t="s">
        <v>248</v>
      </c>
      <c r="AC13156" t="s">
        <v>2640</v>
      </c>
    </row>
    <row r="13157" spans="1:29" x14ac:dyDescent="0.3">
      <c r="A13157">
        <v>20421</v>
      </c>
      <c r="B13157" s="15" t="s">
        <v>1834</v>
      </c>
      <c r="C13157" t="str">
        <f>_xlfn.XLOOKUP($B13157, STANDARDS!$A:$A, STANDARDS!$B:$B,,0,2)</f>
        <v>Hell Creek Fm</v>
      </c>
      <c r="D13157" t="s">
        <v>1060</v>
      </c>
      <c r="E13157" t="s">
        <v>2128</v>
      </c>
      <c r="F13157">
        <v>47.582500000000003</v>
      </c>
      <c r="G13157">
        <v>-106.940224</v>
      </c>
      <c r="H13157" s="40">
        <v>3.0000000000000001E-5</v>
      </c>
      <c r="I13157" s="36" t="s">
        <v>592</v>
      </c>
      <c r="J13157" cm="1">
        <f t="array" ref="J13157:L13157">_xlfn.XLOOKUP($C13157, AGE!$A:$A,AGE!$B:$D,,0,2)</f>
        <v>67.12</v>
      </c>
      <c r="K13157">
        <v>1.1599999999999999</v>
      </c>
      <c r="L13157" t="str">
        <v>Sprain et al. 2015; Fowler 2020; Husson et al. 2011; Ogg 2012</v>
      </c>
      <c r="M13157" t="s">
        <v>2304</v>
      </c>
      <c r="O13157" s="35">
        <v>1</v>
      </c>
      <c r="P13157" t="s">
        <v>243</v>
      </c>
      <c r="S13157" s="35">
        <v>-26.93</v>
      </c>
      <c r="T13157">
        <v>0.05</v>
      </c>
      <c r="U13157" t="s">
        <v>2295</v>
      </c>
      <c r="V13157">
        <v>1</v>
      </c>
      <c r="W13157" t="s">
        <v>2536</v>
      </c>
      <c r="AB13157" t="s">
        <v>248</v>
      </c>
      <c r="AC13157" t="s">
        <v>2640</v>
      </c>
    </row>
    <row r="13158" spans="1:29" x14ac:dyDescent="0.3">
      <c r="A13158">
        <v>20422</v>
      </c>
      <c r="B13158" s="15" t="s">
        <v>1834</v>
      </c>
      <c r="C13158" t="str">
        <f>_xlfn.XLOOKUP($B13158, STANDARDS!$A:$A, STANDARDS!$B:$B,,0,2)</f>
        <v>Hell Creek Fm</v>
      </c>
      <c r="D13158" t="s">
        <v>1060</v>
      </c>
      <c r="E13158" t="s">
        <v>2128</v>
      </c>
      <c r="F13158">
        <v>47.582500000000003</v>
      </c>
      <c r="G13158">
        <v>-106.940225</v>
      </c>
      <c r="H13158" s="40">
        <v>3.0000000000000001E-5</v>
      </c>
      <c r="I13158" s="36" t="s">
        <v>592</v>
      </c>
      <c r="J13158" cm="1">
        <f t="array" ref="J13158:L13158">_xlfn.XLOOKUP($C13158, AGE!$A:$A,AGE!$B:$D,,0,2)</f>
        <v>67.12</v>
      </c>
      <c r="K13158">
        <v>1.1599999999999999</v>
      </c>
      <c r="L13158" t="str">
        <v>Sprain et al. 2015; Fowler 2020; Husson et al. 2011; Ogg 2012</v>
      </c>
      <c r="M13158" t="s">
        <v>2304</v>
      </c>
      <c r="O13158" s="35">
        <v>0.3</v>
      </c>
      <c r="P13158" t="s">
        <v>243</v>
      </c>
      <c r="S13158" s="35">
        <v>-26.5</v>
      </c>
      <c r="T13158">
        <v>0.05</v>
      </c>
      <c r="U13158" t="s">
        <v>2295</v>
      </c>
      <c r="V13158">
        <v>1</v>
      </c>
      <c r="W13158" t="s">
        <v>2536</v>
      </c>
      <c r="AB13158" t="s">
        <v>248</v>
      </c>
      <c r="AC13158" t="s">
        <v>2640</v>
      </c>
    </row>
    <row r="13159" spans="1:29" x14ac:dyDescent="0.3">
      <c r="A13159">
        <v>20423</v>
      </c>
      <c r="B13159" s="15" t="s">
        <v>1834</v>
      </c>
      <c r="C13159" t="str">
        <f>_xlfn.XLOOKUP($B13159, STANDARDS!$A:$A, STANDARDS!$B:$B,,0,2)</f>
        <v>Hell Creek Fm</v>
      </c>
      <c r="D13159" t="s">
        <v>1060</v>
      </c>
      <c r="E13159" t="s">
        <v>2128</v>
      </c>
      <c r="F13159">
        <v>47.582500000000003</v>
      </c>
      <c r="G13159">
        <v>-106.940226</v>
      </c>
      <c r="H13159" s="40">
        <v>3.0000000000000001E-5</v>
      </c>
      <c r="I13159" s="36" t="s">
        <v>592</v>
      </c>
      <c r="J13159" cm="1">
        <f t="array" ref="J13159:L13159">_xlfn.XLOOKUP($C13159, AGE!$A:$A,AGE!$B:$D,,0,2)</f>
        <v>67.12</v>
      </c>
      <c r="K13159">
        <v>1.1599999999999999</v>
      </c>
      <c r="L13159" t="str">
        <v>Sprain et al. 2015; Fowler 2020; Husson et al. 2011; Ogg 2012</v>
      </c>
      <c r="M13159" t="s">
        <v>2304</v>
      </c>
      <c r="O13159" s="35">
        <v>0.1</v>
      </c>
      <c r="P13159" t="s">
        <v>243</v>
      </c>
      <c r="S13159" s="35">
        <v>-23.54</v>
      </c>
      <c r="T13159">
        <v>0.05</v>
      </c>
      <c r="U13159" t="s">
        <v>2295</v>
      </c>
      <c r="V13159">
        <v>1</v>
      </c>
      <c r="W13159" t="s">
        <v>2536</v>
      </c>
      <c r="AB13159" t="s">
        <v>248</v>
      </c>
      <c r="AC13159" t="s">
        <v>2640</v>
      </c>
    </row>
    <row r="13160" spans="1:29" x14ac:dyDescent="0.3">
      <c r="A13160">
        <v>20424</v>
      </c>
      <c r="B13160" s="15" t="s">
        <v>1834</v>
      </c>
      <c r="C13160" t="str">
        <f>_xlfn.XLOOKUP($B13160, STANDARDS!$A:$A, STANDARDS!$B:$B,,0,2)</f>
        <v>Hell Creek Fm</v>
      </c>
      <c r="D13160" t="s">
        <v>1060</v>
      </c>
      <c r="E13160" t="s">
        <v>2128</v>
      </c>
      <c r="F13160">
        <v>47.582500000000003</v>
      </c>
      <c r="G13160">
        <v>-106.94022699999999</v>
      </c>
      <c r="H13160" s="40">
        <v>3.0000000000000001E-5</v>
      </c>
      <c r="I13160" s="36" t="s">
        <v>592</v>
      </c>
      <c r="J13160" cm="1">
        <f t="array" ref="J13160:L13160">_xlfn.XLOOKUP($C13160, AGE!$A:$A,AGE!$B:$D,,0,2)</f>
        <v>67.12</v>
      </c>
      <c r="K13160">
        <v>1.1599999999999999</v>
      </c>
      <c r="L13160" t="str">
        <v>Sprain et al. 2015; Fowler 2020; Husson et al. 2011; Ogg 2012</v>
      </c>
      <c r="M13160" t="s">
        <v>2304</v>
      </c>
      <c r="O13160" s="35">
        <v>0.2</v>
      </c>
      <c r="P13160" t="s">
        <v>243</v>
      </c>
      <c r="S13160" s="35">
        <v>-24.64</v>
      </c>
      <c r="T13160">
        <v>0.05</v>
      </c>
      <c r="U13160" t="s">
        <v>2295</v>
      </c>
      <c r="V13160">
        <v>1</v>
      </c>
      <c r="W13160" t="s">
        <v>2536</v>
      </c>
      <c r="AB13160" t="s">
        <v>248</v>
      </c>
      <c r="AC13160" t="s">
        <v>2640</v>
      </c>
    </row>
    <row r="13161" spans="1:29" x14ac:dyDescent="0.3">
      <c r="A13161">
        <v>20425</v>
      </c>
      <c r="B13161" s="15" t="s">
        <v>1835</v>
      </c>
      <c r="C13161" t="str">
        <f>_xlfn.XLOOKUP($B13161, STANDARDS!$A:$A, STANDARDS!$B:$B,,0,2)</f>
        <v>Hell Creek Fm</v>
      </c>
      <c r="D13161" t="s">
        <v>1060</v>
      </c>
      <c r="E13161" t="s">
        <v>2128</v>
      </c>
      <c r="F13161">
        <v>47.581221999999997</v>
      </c>
      <c r="G13161">
        <v>-106.937889</v>
      </c>
      <c r="H13161" s="40">
        <v>3.0000000000000001E-5</v>
      </c>
      <c r="I13161" s="36" t="s">
        <v>592</v>
      </c>
      <c r="J13161" cm="1">
        <f t="array" ref="J13161:L13161">_xlfn.XLOOKUP($C13161, AGE!$A:$A,AGE!$B:$D,,0,2)</f>
        <v>67.12</v>
      </c>
      <c r="K13161">
        <v>1.1599999999999999</v>
      </c>
      <c r="L13161" t="str">
        <v>Sprain et al. 2015; Fowler 2020; Husson et al. 2011; Ogg 2012</v>
      </c>
      <c r="M13161" t="s">
        <v>2304</v>
      </c>
      <c r="O13161" s="35">
        <v>1</v>
      </c>
      <c r="P13161" t="s">
        <v>243</v>
      </c>
      <c r="S13161" s="35">
        <v>-26.34</v>
      </c>
      <c r="T13161">
        <v>0.05</v>
      </c>
      <c r="U13161" t="s">
        <v>2295</v>
      </c>
      <c r="V13161">
        <v>1</v>
      </c>
      <c r="W13161" t="s">
        <v>2536</v>
      </c>
      <c r="AB13161" t="s">
        <v>248</v>
      </c>
      <c r="AC13161" t="s">
        <v>2640</v>
      </c>
    </row>
    <row r="13162" spans="1:29" x14ac:dyDescent="0.3">
      <c r="A13162">
        <v>20426</v>
      </c>
      <c r="B13162" s="15" t="s">
        <v>1835</v>
      </c>
      <c r="C13162" t="str">
        <f>_xlfn.XLOOKUP($B13162, STANDARDS!$A:$A, STANDARDS!$B:$B,,0,2)</f>
        <v>Hell Creek Fm</v>
      </c>
      <c r="D13162" t="s">
        <v>1060</v>
      </c>
      <c r="E13162" t="s">
        <v>2128</v>
      </c>
      <c r="F13162">
        <v>47.581221999999997</v>
      </c>
      <c r="G13162">
        <v>-106.93789</v>
      </c>
      <c r="H13162" s="40">
        <v>3.0000000000000001E-5</v>
      </c>
      <c r="I13162" s="36" t="s">
        <v>592</v>
      </c>
      <c r="J13162" cm="1">
        <f t="array" ref="J13162:L13162">_xlfn.XLOOKUP($C13162, AGE!$A:$A,AGE!$B:$D,,0,2)</f>
        <v>67.12</v>
      </c>
      <c r="K13162">
        <v>1.1599999999999999</v>
      </c>
      <c r="L13162" t="str">
        <v>Sprain et al. 2015; Fowler 2020; Husson et al. 2011; Ogg 2012</v>
      </c>
      <c r="M13162" t="s">
        <v>2304</v>
      </c>
      <c r="O13162" s="35">
        <v>0.1</v>
      </c>
      <c r="P13162" t="s">
        <v>243</v>
      </c>
      <c r="S13162" s="35">
        <v>-24.08</v>
      </c>
      <c r="T13162">
        <v>0.05</v>
      </c>
      <c r="U13162" t="s">
        <v>2295</v>
      </c>
      <c r="V13162">
        <v>1</v>
      </c>
      <c r="W13162" t="s">
        <v>2536</v>
      </c>
      <c r="AB13162" t="s">
        <v>248</v>
      </c>
      <c r="AC13162" t="s">
        <v>2640</v>
      </c>
    </row>
    <row r="13163" spans="1:29" x14ac:dyDescent="0.3">
      <c r="A13163">
        <v>20427</v>
      </c>
      <c r="B13163" s="15" t="s">
        <v>1835</v>
      </c>
      <c r="C13163" t="str">
        <f>_xlfn.XLOOKUP($B13163, STANDARDS!$A:$A, STANDARDS!$B:$B,,0,2)</f>
        <v>Hell Creek Fm</v>
      </c>
      <c r="D13163" t="s">
        <v>1060</v>
      </c>
      <c r="E13163" t="s">
        <v>2128</v>
      </c>
      <c r="F13163">
        <v>47.581221999999997</v>
      </c>
      <c r="G13163">
        <v>-106.93789099999999</v>
      </c>
      <c r="H13163" s="40">
        <v>3.0000000000000001E-5</v>
      </c>
      <c r="I13163" s="36" t="s">
        <v>592</v>
      </c>
      <c r="J13163" cm="1">
        <f t="array" ref="J13163:L13163">_xlfn.XLOOKUP($C13163, AGE!$A:$A,AGE!$B:$D,,0,2)</f>
        <v>67.12</v>
      </c>
      <c r="K13163">
        <v>1.1599999999999999</v>
      </c>
      <c r="L13163" t="str">
        <v>Sprain et al. 2015; Fowler 2020; Husson et al. 2011; Ogg 2012</v>
      </c>
      <c r="M13163" t="s">
        <v>2304</v>
      </c>
      <c r="O13163" s="35">
        <v>0.1</v>
      </c>
      <c r="P13163" t="s">
        <v>243</v>
      </c>
      <c r="S13163" s="35">
        <v>-24.3</v>
      </c>
      <c r="T13163">
        <v>0.05</v>
      </c>
      <c r="U13163" t="s">
        <v>2295</v>
      </c>
      <c r="V13163">
        <v>1</v>
      </c>
      <c r="W13163" t="s">
        <v>2536</v>
      </c>
      <c r="AB13163" t="s">
        <v>248</v>
      </c>
      <c r="AC13163" t="s">
        <v>2640</v>
      </c>
    </row>
    <row r="13164" spans="1:29" x14ac:dyDescent="0.3">
      <c r="A13164">
        <v>20428</v>
      </c>
      <c r="B13164" s="15" t="s">
        <v>1835</v>
      </c>
      <c r="C13164" t="str">
        <f>_xlfn.XLOOKUP($B13164, STANDARDS!$A:$A, STANDARDS!$B:$B,,0,2)</f>
        <v>Hell Creek Fm</v>
      </c>
      <c r="D13164" t="s">
        <v>1060</v>
      </c>
      <c r="E13164" t="s">
        <v>2128</v>
      </c>
      <c r="F13164">
        <v>47.581221999999997</v>
      </c>
      <c r="G13164">
        <v>-106.93789200000001</v>
      </c>
      <c r="H13164" s="40">
        <v>3.0000000000000001E-5</v>
      </c>
      <c r="I13164" s="36" t="s">
        <v>592</v>
      </c>
      <c r="J13164" cm="1">
        <f t="array" ref="J13164:L13164">_xlfn.XLOOKUP($C13164, AGE!$A:$A,AGE!$B:$D,,0,2)</f>
        <v>67.12</v>
      </c>
      <c r="K13164">
        <v>1.1599999999999999</v>
      </c>
      <c r="L13164" t="str">
        <v>Sprain et al. 2015; Fowler 2020; Husson et al. 2011; Ogg 2012</v>
      </c>
      <c r="M13164" t="s">
        <v>2304</v>
      </c>
      <c r="O13164" s="35">
        <v>0.1</v>
      </c>
      <c r="P13164" t="s">
        <v>243</v>
      </c>
      <c r="S13164" s="35">
        <v>-24.38</v>
      </c>
      <c r="T13164">
        <v>0.05</v>
      </c>
      <c r="U13164" t="s">
        <v>2295</v>
      </c>
      <c r="V13164">
        <v>1</v>
      </c>
      <c r="W13164" t="s">
        <v>2536</v>
      </c>
      <c r="AB13164" t="s">
        <v>248</v>
      </c>
      <c r="AC13164" t="s">
        <v>2640</v>
      </c>
    </row>
    <row r="13165" spans="1:29" x14ac:dyDescent="0.3">
      <c r="A13165">
        <v>20429</v>
      </c>
      <c r="B13165" s="15" t="s">
        <v>1835</v>
      </c>
      <c r="C13165" t="str">
        <f>_xlfn.XLOOKUP($B13165, STANDARDS!$A:$A, STANDARDS!$B:$B,,0,2)</f>
        <v>Hell Creek Fm</v>
      </c>
      <c r="D13165" t="s">
        <v>1060</v>
      </c>
      <c r="E13165" t="s">
        <v>2128</v>
      </c>
      <c r="F13165">
        <v>47.581221999999997</v>
      </c>
      <c r="G13165">
        <v>-106.937893</v>
      </c>
      <c r="H13165" s="40">
        <v>3.0000000000000001E-5</v>
      </c>
      <c r="I13165" s="36" t="s">
        <v>592</v>
      </c>
      <c r="J13165" cm="1">
        <f t="array" ref="J13165:L13165">_xlfn.XLOOKUP($C13165, AGE!$A:$A,AGE!$B:$D,,0,2)</f>
        <v>67.12</v>
      </c>
      <c r="K13165">
        <v>1.1599999999999999</v>
      </c>
      <c r="L13165" t="str">
        <v>Sprain et al. 2015; Fowler 2020; Husson et al. 2011; Ogg 2012</v>
      </c>
      <c r="M13165" t="s">
        <v>2304</v>
      </c>
      <c r="O13165" s="35">
        <v>0.1</v>
      </c>
      <c r="P13165" t="s">
        <v>243</v>
      </c>
      <c r="S13165" s="35">
        <v>-24.48</v>
      </c>
      <c r="T13165">
        <v>0.05</v>
      </c>
      <c r="U13165" t="s">
        <v>2295</v>
      </c>
      <c r="V13165">
        <v>1</v>
      </c>
      <c r="W13165" t="s">
        <v>2536</v>
      </c>
      <c r="AB13165" t="s">
        <v>248</v>
      </c>
      <c r="AC13165" t="s">
        <v>2640</v>
      </c>
    </row>
    <row r="13166" spans="1:29" x14ac:dyDescent="0.3">
      <c r="A13166">
        <v>20430</v>
      </c>
      <c r="B13166" s="15" t="s">
        <v>1835</v>
      </c>
      <c r="C13166" t="str">
        <f>_xlfn.XLOOKUP($B13166, STANDARDS!$A:$A, STANDARDS!$B:$B,,0,2)</f>
        <v>Hell Creek Fm</v>
      </c>
      <c r="D13166" t="s">
        <v>1060</v>
      </c>
      <c r="E13166" t="s">
        <v>2128</v>
      </c>
      <c r="F13166">
        <v>47.581221999999997</v>
      </c>
      <c r="G13166">
        <v>-106.937894</v>
      </c>
      <c r="H13166" s="40">
        <v>3.0000000000000001E-5</v>
      </c>
      <c r="I13166" s="36" t="s">
        <v>592</v>
      </c>
      <c r="J13166" cm="1">
        <f t="array" ref="J13166:L13166">_xlfn.XLOOKUP($C13166, AGE!$A:$A,AGE!$B:$D,,0,2)</f>
        <v>67.12</v>
      </c>
      <c r="K13166">
        <v>1.1599999999999999</v>
      </c>
      <c r="L13166" t="str">
        <v>Sprain et al. 2015; Fowler 2020; Husson et al. 2011; Ogg 2012</v>
      </c>
      <c r="M13166" t="s">
        <v>2304</v>
      </c>
      <c r="O13166" s="35">
        <v>0.1</v>
      </c>
      <c r="P13166" t="s">
        <v>243</v>
      </c>
      <c r="S13166" s="35">
        <v>-24.67</v>
      </c>
      <c r="T13166">
        <v>0.05</v>
      </c>
      <c r="U13166" t="s">
        <v>2295</v>
      </c>
      <c r="V13166">
        <v>1</v>
      </c>
      <c r="W13166" t="s">
        <v>2536</v>
      </c>
      <c r="AB13166" t="s">
        <v>248</v>
      </c>
      <c r="AC13166" t="s">
        <v>2640</v>
      </c>
    </row>
    <row r="13167" spans="1:29" x14ac:dyDescent="0.3">
      <c r="A13167">
        <v>20431</v>
      </c>
      <c r="B13167" s="15" t="s">
        <v>1835</v>
      </c>
      <c r="C13167" t="str">
        <f>_xlfn.XLOOKUP($B13167, STANDARDS!$A:$A, STANDARDS!$B:$B,,0,2)</f>
        <v>Hell Creek Fm</v>
      </c>
      <c r="D13167" t="s">
        <v>1060</v>
      </c>
      <c r="E13167" t="s">
        <v>2128</v>
      </c>
      <c r="F13167">
        <v>47.581221999999997</v>
      </c>
      <c r="G13167">
        <v>-106.937895</v>
      </c>
      <c r="H13167" s="40">
        <v>3.0000000000000001E-5</v>
      </c>
      <c r="I13167" s="36" t="s">
        <v>592</v>
      </c>
      <c r="J13167" cm="1">
        <f t="array" ref="J13167:L13167">_xlfn.XLOOKUP($C13167, AGE!$A:$A,AGE!$B:$D,,0,2)</f>
        <v>67.12</v>
      </c>
      <c r="K13167">
        <v>1.1599999999999999</v>
      </c>
      <c r="L13167" t="str">
        <v>Sprain et al. 2015; Fowler 2020; Husson et al. 2011; Ogg 2012</v>
      </c>
      <c r="M13167" t="s">
        <v>2304</v>
      </c>
      <c r="O13167" s="35">
        <v>0.1</v>
      </c>
      <c r="P13167" t="s">
        <v>243</v>
      </c>
      <c r="S13167" s="35">
        <v>-25.48</v>
      </c>
      <c r="T13167">
        <v>0.05</v>
      </c>
      <c r="U13167" t="s">
        <v>2295</v>
      </c>
      <c r="V13167">
        <v>1</v>
      </c>
      <c r="W13167" t="s">
        <v>2536</v>
      </c>
      <c r="AB13167" t="s">
        <v>248</v>
      </c>
      <c r="AC13167" t="s">
        <v>2640</v>
      </c>
    </row>
    <row r="13168" spans="1:29" x14ac:dyDescent="0.3">
      <c r="A13168">
        <v>20432</v>
      </c>
      <c r="B13168" s="15" t="s">
        <v>1835</v>
      </c>
      <c r="C13168" t="str">
        <f>_xlfn.XLOOKUP($B13168, STANDARDS!$A:$A, STANDARDS!$B:$B,,0,2)</f>
        <v>Hell Creek Fm</v>
      </c>
      <c r="D13168" t="s">
        <v>1060</v>
      </c>
      <c r="E13168" t="s">
        <v>2128</v>
      </c>
      <c r="F13168">
        <v>47.581221999999997</v>
      </c>
      <c r="G13168">
        <v>-106.93789599999999</v>
      </c>
      <c r="H13168" s="40">
        <v>3.0000000000000001E-5</v>
      </c>
      <c r="I13168" s="36" t="s">
        <v>592</v>
      </c>
      <c r="J13168" cm="1">
        <f t="array" ref="J13168:L13168">_xlfn.XLOOKUP($C13168, AGE!$A:$A,AGE!$B:$D,,0,2)</f>
        <v>67.12</v>
      </c>
      <c r="K13168">
        <v>1.1599999999999999</v>
      </c>
      <c r="L13168" t="str">
        <v>Sprain et al. 2015; Fowler 2020; Husson et al. 2011; Ogg 2012</v>
      </c>
      <c r="M13168" t="s">
        <v>2304</v>
      </c>
      <c r="O13168" s="35">
        <v>0.1</v>
      </c>
      <c r="P13168" t="s">
        <v>243</v>
      </c>
      <c r="S13168" s="35">
        <v>-25.63</v>
      </c>
      <c r="T13168">
        <v>0.05</v>
      </c>
      <c r="U13168" t="s">
        <v>2295</v>
      </c>
      <c r="V13168">
        <v>1</v>
      </c>
      <c r="W13168" t="s">
        <v>2536</v>
      </c>
      <c r="AB13168" t="s">
        <v>248</v>
      </c>
      <c r="AC13168" t="s">
        <v>2640</v>
      </c>
    </row>
    <row r="13169" spans="1:29" x14ac:dyDescent="0.3">
      <c r="A13169">
        <v>20433</v>
      </c>
      <c r="B13169" s="15" t="s">
        <v>1835</v>
      </c>
      <c r="C13169" t="str">
        <f>_xlfn.XLOOKUP($B13169, STANDARDS!$A:$A, STANDARDS!$B:$B,,0,2)</f>
        <v>Hell Creek Fm</v>
      </c>
      <c r="D13169" t="s">
        <v>1060</v>
      </c>
      <c r="E13169" t="s">
        <v>2128</v>
      </c>
      <c r="F13169">
        <v>47.581221999999997</v>
      </c>
      <c r="G13169">
        <v>-106.93789700000001</v>
      </c>
      <c r="H13169" s="40">
        <v>3.0000000000000001E-5</v>
      </c>
      <c r="I13169" s="36" t="s">
        <v>592</v>
      </c>
      <c r="J13169" cm="1">
        <f t="array" ref="J13169:L13169">_xlfn.XLOOKUP($C13169, AGE!$A:$A,AGE!$B:$D,,0,2)</f>
        <v>67.12</v>
      </c>
      <c r="K13169">
        <v>1.1599999999999999</v>
      </c>
      <c r="L13169" t="str">
        <v>Sprain et al. 2015; Fowler 2020; Husson et al. 2011; Ogg 2012</v>
      </c>
      <c r="M13169" t="s">
        <v>2304</v>
      </c>
      <c r="O13169" s="35">
        <v>0.1</v>
      </c>
      <c r="P13169" t="s">
        <v>243</v>
      </c>
      <c r="S13169" s="35">
        <v>-23.94</v>
      </c>
      <c r="T13169">
        <v>0.05</v>
      </c>
      <c r="U13169" t="s">
        <v>2295</v>
      </c>
      <c r="V13169">
        <v>1</v>
      </c>
      <c r="W13169" t="s">
        <v>2536</v>
      </c>
      <c r="AB13169" t="s">
        <v>248</v>
      </c>
      <c r="AC13169" t="s">
        <v>2640</v>
      </c>
    </row>
    <row r="13170" spans="1:29" x14ac:dyDescent="0.3">
      <c r="A13170">
        <v>20434</v>
      </c>
      <c r="B13170" s="15" t="s">
        <v>1835</v>
      </c>
      <c r="C13170" t="str">
        <f>_xlfn.XLOOKUP($B13170, STANDARDS!$A:$A, STANDARDS!$B:$B,,0,2)</f>
        <v>Hell Creek Fm</v>
      </c>
      <c r="D13170" t="s">
        <v>1060</v>
      </c>
      <c r="E13170" t="s">
        <v>2128</v>
      </c>
      <c r="F13170">
        <v>47.581221999999997</v>
      </c>
      <c r="G13170">
        <v>-106.937898</v>
      </c>
      <c r="H13170" s="40">
        <v>3.0000000000000001E-5</v>
      </c>
      <c r="I13170" s="36" t="s">
        <v>592</v>
      </c>
      <c r="J13170" cm="1">
        <f t="array" ref="J13170:L13170">_xlfn.XLOOKUP($C13170, AGE!$A:$A,AGE!$B:$D,,0,2)</f>
        <v>67.12</v>
      </c>
      <c r="K13170">
        <v>1.1599999999999999</v>
      </c>
      <c r="L13170" t="str">
        <v>Sprain et al. 2015; Fowler 2020; Husson et al. 2011; Ogg 2012</v>
      </c>
      <c r="M13170" t="s">
        <v>2304</v>
      </c>
      <c r="O13170" s="35">
        <v>0.1</v>
      </c>
      <c r="P13170" t="s">
        <v>243</v>
      </c>
      <c r="S13170" s="35">
        <v>-23.58</v>
      </c>
      <c r="T13170">
        <v>0.05</v>
      </c>
      <c r="U13170" t="s">
        <v>2295</v>
      </c>
      <c r="V13170">
        <v>1</v>
      </c>
      <c r="W13170" t="s">
        <v>2536</v>
      </c>
      <c r="AB13170" t="s">
        <v>248</v>
      </c>
      <c r="AC13170" t="s">
        <v>2640</v>
      </c>
    </row>
    <row r="13171" spans="1:29" x14ac:dyDescent="0.3">
      <c r="A13171">
        <v>20435</v>
      </c>
      <c r="B13171" s="15" t="s">
        <v>1835</v>
      </c>
      <c r="C13171" t="str">
        <f>_xlfn.XLOOKUP($B13171, STANDARDS!$A:$A, STANDARDS!$B:$B,,0,2)</f>
        <v>Hell Creek Fm</v>
      </c>
      <c r="D13171" t="s">
        <v>1060</v>
      </c>
      <c r="E13171" t="s">
        <v>2128</v>
      </c>
      <c r="F13171">
        <v>47.581221999999997</v>
      </c>
      <c r="G13171">
        <v>-106.937899</v>
      </c>
      <c r="H13171" s="40">
        <v>3.0000000000000001E-5</v>
      </c>
      <c r="I13171" s="36" t="s">
        <v>592</v>
      </c>
      <c r="J13171" cm="1">
        <f t="array" ref="J13171:L13171">_xlfn.XLOOKUP($C13171, AGE!$A:$A,AGE!$B:$D,,0,2)</f>
        <v>67.12</v>
      </c>
      <c r="K13171">
        <v>1.1599999999999999</v>
      </c>
      <c r="L13171" t="str">
        <v>Sprain et al. 2015; Fowler 2020; Husson et al. 2011; Ogg 2012</v>
      </c>
      <c r="M13171" t="s">
        <v>2304</v>
      </c>
      <c r="O13171" s="35">
        <v>0.1</v>
      </c>
      <c r="P13171" t="s">
        <v>243</v>
      </c>
      <c r="S13171" s="35">
        <v>-24.8</v>
      </c>
      <c r="T13171">
        <v>0.05</v>
      </c>
      <c r="U13171" t="s">
        <v>2295</v>
      </c>
      <c r="V13171">
        <v>1</v>
      </c>
      <c r="W13171" t="s">
        <v>2536</v>
      </c>
      <c r="AB13171" t="s">
        <v>248</v>
      </c>
      <c r="AC13171" t="s">
        <v>2640</v>
      </c>
    </row>
    <row r="13172" spans="1:29" x14ac:dyDescent="0.3">
      <c r="A13172">
        <v>20436</v>
      </c>
      <c r="B13172" s="15" t="s">
        <v>1835</v>
      </c>
      <c r="C13172" t="str">
        <f>_xlfn.XLOOKUP($B13172, STANDARDS!$A:$A, STANDARDS!$B:$B,,0,2)</f>
        <v>Hell Creek Fm</v>
      </c>
      <c r="D13172" t="s">
        <v>1060</v>
      </c>
      <c r="E13172" t="s">
        <v>2128</v>
      </c>
      <c r="F13172">
        <v>47.581221999999997</v>
      </c>
      <c r="G13172">
        <v>-106.9379</v>
      </c>
      <c r="H13172" s="40">
        <v>3.0000000000000001E-5</v>
      </c>
      <c r="I13172" s="36" t="s">
        <v>592</v>
      </c>
      <c r="J13172" cm="1">
        <f t="array" ref="J13172:L13172">_xlfn.XLOOKUP($C13172, AGE!$A:$A,AGE!$B:$D,,0,2)</f>
        <v>67.12</v>
      </c>
      <c r="K13172">
        <v>1.1599999999999999</v>
      </c>
      <c r="L13172" t="str">
        <v>Sprain et al. 2015; Fowler 2020; Husson et al. 2011; Ogg 2012</v>
      </c>
      <c r="M13172" t="s">
        <v>2304</v>
      </c>
      <c r="O13172" s="35">
        <v>0.1</v>
      </c>
      <c r="P13172" t="s">
        <v>243</v>
      </c>
      <c r="S13172" s="35">
        <v>-24.99</v>
      </c>
      <c r="T13172">
        <v>0.05</v>
      </c>
      <c r="U13172" t="s">
        <v>2295</v>
      </c>
      <c r="V13172">
        <v>1</v>
      </c>
      <c r="W13172" t="s">
        <v>2536</v>
      </c>
      <c r="AB13172" t="s">
        <v>248</v>
      </c>
      <c r="AC13172" t="s">
        <v>2640</v>
      </c>
    </row>
    <row r="13173" spans="1:29" x14ac:dyDescent="0.3">
      <c r="A13173">
        <v>20437</v>
      </c>
      <c r="B13173" s="15" t="s">
        <v>1835</v>
      </c>
      <c r="C13173" t="str">
        <f>_xlfn.XLOOKUP($B13173, STANDARDS!$A:$A, STANDARDS!$B:$B,,0,2)</f>
        <v>Hell Creek Fm</v>
      </c>
      <c r="D13173" t="s">
        <v>1060</v>
      </c>
      <c r="E13173" t="s">
        <v>2128</v>
      </c>
      <c r="F13173">
        <v>47.581221999999997</v>
      </c>
      <c r="G13173">
        <v>-106.937901</v>
      </c>
      <c r="H13173" s="40">
        <v>3.0000000000000001E-5</v>
      </c>
      <c r="I13173" s="36" t="s">
        <v>592</v>
      </c>
      <c r="J13173" cm="1">
        <f t="array" ref="J13173:L13173">_xlfn.XLOOKUP($C13173, AGE!$A:$A,AGE!$B:$D,,0,2)</f>
        <v>67.12</v>
      </c>
      <c r="K13173">
        <v>1.1599999999999999</v>
      </c>
      <c r="L13173" t="str">
        <v>Sprain et al. 2015; Fowler 2020; Husson et al. 2011; Ogg 2012</v>
      </c>
      <c r="M13173" t="s">
        <v>2304</v>
      </c>
      <c r="O13173" s="35">
        <v>0.2</v>
      </c>
      <c r="P13173" t="s">
        <v>243</v>
      </c>
      <c r="S13173" s="35">
        <v>-24.54</v>
      </c>
      <c r="T13173">
        <v>0.05</v>
      </c>
      <c r="U13173" t="s">
        <v>2295</v>
      </c>
      <c r="V13173">
        <v>1</v>
      </c>
      <c r="W13173" t="s">
        <v>2536</v>
      </c>
      <c r="AB13173" t="s">
        <v>248</v>
      </c>
      <c r="AC13173" t="s">
        <v>2640</v>
      </c>
    </row>
    <row r="13174" spans="1:29" x14ac:dyDescent="0.3">
      <c r="A13174">
        <v>20438</v>
      </c>
      <c r="B13174" s="15" t="s">
        <v>1835</v>
      </c>
      <c r="C13174" t="str">
        <f>_xlfn.XLOOKUP($B13174, STANDARDS!$A:$A, STANDARDS!$B:$B,,0,2)</f>
        <v>Hell Creek Fm</v>
      </c>
      <c r="D13174" t="s">
        <v>1060</v>
      </c>
      <c r="E13174" t="s">
        <v>2128</v>
      </c>
      <c r="F13174">
        <v>47.581221999999997</v>
      </c>
      <c r="G13174">
        <v>-106.93790199999999</v>
      </c>
      <c r="H13174" s="40">
        <v>3.0000000000000001E-5</v>
      </c>
      <c r="I13174" s="36" t="s">
        <v>592</v>
      </c>
      <c r="J13174" cm="1">
        <f t="array" ref="J13174:L13174">_xlfn.XLOOKUP($C13174, AGE!$A:$A,AGE!$B:$D,,0,2)</f>
        <v>67.12</v>
      </c>
      <c r="K13174">
        <v>1.1599999999999999</v>
      </c>
      <c r="L13174" t="str">
        <v>Sprain et al. 2015; Fowler 2020; Husson et al. 2011; Ogg 2012</v>
      </c>
      <c r="M13174" t="s">
        <v>2304</v>
      </c>
      <c r="O13174" s="35">
        <v>0.2</v>
      </c>
      <c r="P13174" t="s">
        <v>243</v>
      </c>
      <c r="S13174" s="35">
        <v>-24.39</v>
      </c>
      <c r="T13174">
        <v>0.05</v>
      </c>
      <c r="U13174" t="s">
        <v>2295</v>
      </c>
      <c r="V13174">
        <v>1</v>
      </c>
      <c r="W13174" t="s">
        <v>2536</v>
      </c>
      <c r="AB13174" t="s">
        <v>248</v>
      </c>
      <c r="AC13174" t="s">
        <v>2640</v>
      </c>
    </row>
    <row r="13175" spans="1:29" x14ac:dyDescent="0.3">
      <c r="A13175">
        <v>20439</v>
      </c>
      <c r="B13175" s="15" t="s">
        <v>1835</v>
      </c>
      <c r="C13175" t="str">
        <f>_xlfn.XLOOKUP($B13175, STANDARDS!$A:$A, STANDARDS!$B:$B,,0,2)</f>
        <v>Hell Creek Fm</v>
      </c>
      <c r="D13175" t="s">
        <v>1060</v>
      </c>
      <c r="E13175" t="s">
        <v>2128</v>
      </c>
      <c r="F13175">
        <v>47.581221999999997</v>
      </c>
      <c r="G13175">
        <v>-106.93790300000001</v>
      </c>
      <c r="H13175" s="40">
        <v>3.0000000000000001E-5</v>
      </c>
      <c r="I13175" s="36" t="s">
        <v>592</v>
      </c>
      <c r="J13175" cm="1">
        <f t="array" ref="J13175:L13175">_xlfn.XLOOKUP($C13175, AGE!$A:$A,AGE!$B:$D,,0,2)</f>
        <v>67.12</v>
      </c>
      <c r="K13175">
        <v>1.1599999999999999</v>
      </c>
      <c r="L13175" t="str">
        <v>Sprain et al. 2015; Fowler 2020; Husson et al. 2011; Ogg 2012</v>
      </c>
      <c r="M13175" t="s">
        <v>2304</v>
      </c>
      <c r="O13175" s="35">
        <v>0.2</v>
      </c>
      <c r="P13175" t="s">
        <v>243</v>
      </c>
      <c r="S13175" s="35">
        <v>-24.51</v>
      </c>
      <c r="T13175">
        <v>0.05</v>
      </c>
      <c r="U13175" t="s">
        <v>2295</v>
      </c>
      <c r="V13175">
        <v>1</v>
      </c>
      <c r="W13175" t="s">
        <v>2536</v>
      </c>
      <c r="AB13175" t="s">
        <v>248</v>
      </c>
      <c r="AC13175" t="s">
        <v>2640</v>
      </c>
    </row>
    <row r="13176" spans="1:29" x14ac:dyDescent="0.3">
      <c r="A13176">
        <v>20440</v>
      </c>
      <c r="B13176" s="15" t="s">
        <v>1835</v>
      </c>
      <c r="C13176" t="str">
        <f>_xlfn.XLOOKUP($B13176, STANDARDS!$A:$A, STANDARDS!$B:$B,,0,2)</f>
        <v>Hell Creek Fm</v>
      </c>
      <c r="D13176" t="s">
        <v>1060</v>
      </c>
      <c r="E13176" t="s">
        <v>2128</v>
      </c>
      <c r="F13176">
        <v>47.581221999999997</v>
      </c>
      <c r="G13176">
        <v>-106.937904</v>
      </c>
      <c r="H13176" s="40">
        <v>3.0000000000000001E-5</v>
      </c>
      <c r="I13176" s="36" t="s">
        <v>592</v>
      </c>
      <c r="J13176" cm="1">
        <f t="array" ref="J13176:L13176">_xlfn.XLOOKUP($C13176, AGE!$A:$A,AGE!$B:$D,,0,2)</f>
        <v>67.12</v>
      </c>
      <c r="K13176">
        <v>1.1599999999999999</v>
      </c>
      <c r="L13176" t="str">
        <v>Sprain et al. 2015; Fowler 2020; Husson et al. 2011; Ogg 2012</v>
      </c>
      <c r="M13176" t="s">
        <v>2304</v>
      </c>
      <c r="O13176" s="35">
        <v>0.2</v>
      </c>
      <c r="P13176" t="s">
        <v>243</v>
      </c>
      <c r="S13176" s="35">
        <v>-24.54</v>
      </c>
      <c r="T13176">
        <v>0.05</v>
      </c>
      <c r="U13176" t="s">
        <v>2295</v>
      </c>
      <c r="V13176">
        <v>1</v>
      </c>
      <c r="W13176" t="s">
        <v>2536</v>
      </c>
      <c r="AB13176" t="s">
        <v>248</v>
      </c>
      <c r="AC13176" t="s">
        <v>2640</v>
      </c>
    </row>
    <row r="13177" spans="1:29" x14ac:dyDescent="0.3">
      <c r="A13177">
        <v>20441</v>
      </c>
      <c r="B13177" s="15" t="s">
        <v>1835</v>
      </c>
      <c r="C13177" t="str">
        <f>_xlfn.XLOOKUP($B13177, STANDARDS!$A:$A, STANDARDS!$B:$B,,0,2)</f>
        <v>Hell Creek Fm</v>
      </c>
      <c r="D13177" t="s">
        <v>1060</v>
      </c>
      <c r="E13177" t="s">
        <v>2128</v>
      </c>
      <c r="F13177">
        <v>47.581221999999997</v>
      </c>
      <c r="G13177">
        <v>-106.937905</v>
      </c>
      <c r="H13177" s="40">
        <v>3.0000000000000001E-5</v>
      </c>
      <c r="I13177" s="36" t="s">
        <v>592</v>
      </c>
      <c r="J13177" cm="1">
        <f t="array" ref="J13177:L13177">_xlfn.XLOOKUP($C13177, AGE!$A:$A,AGE!$B:$D,,0,2)</f>
        <v>67.12</v>
      </c>
      <c r="K13177">
        <v>1.1599999999999999</v>
      </c>
      <c r="L13177" t="str">
        <v>Sprain et al. 2015; Fowler 2020; Husson et al. 2011; Ogg 2012</v>
      </c>
      <c r="M13177" t="s">
        <v>2304</v>
      </c>
      <c r="O13177" s="35">
        <v>0.2</v>
      </c>
      <c r="P13177" t="s">
        <v>243</v>
      </c>
      <c r="S13177" s="35">
        <v>-24.22</v>
      </c>
      <c r="T13177">
        <v>0.05</v>
      </c>
      <c r="U13177" t="s">
        <v>2295</v>
      </c>
      <c r="V13177">
        <v>1</v>
      </c>
      <c r="W13177" t="s">
        <v>2536</v>
      </c>
      <c r="AB13177" t="s">
        <v>248</v>
      </c>
      <c r="AC13177" t="s">
        <v>2640</v>
      </c>
    </row>
    <row r="13178" spans="1:29" x14ac:dyDescent="0.3">
      <c r="A13178">
        <v>20442</v>
      </c>
      <c r="B13178" s="15" t="s">
        <v>1835</v>
      </c>
      <c r="C13178" t="str">
        <f>_xlfn.XLOOKUP($B13178, STANDARDS!$A:$A, STANDARDS!$B:$B,,0,2)</f>
        <v>Hell Creek Fm</v>
      </c>
      <c r="D13178" t="s">
        <v>1060</v>
      </c>
      <c r="E13178" t="s">
        <v>2128</v>
      </c>
      <c r="F13178">
        <v>47.581221999999997</v>
      </c>
      <c r="G13178">
        <v>-106.937906</v>
      </c>
      <c r="H13178" s="40">
        <v>3.0000000000000001E-5</v>
      </c>
      <c r="I13178" s="36" t="s">
        <v>592</v>
      </c>
      <c r="J13178" cm="1">
        <f t="array" ref="J13178:L13178">_xlfn.XLOOKUP($C13178, AGE!$A:$A,AGE!$B:$D,,0,2)</f>
        <v>67.12</v>
      </c>
      <c r="K13178">
        <v>1.1599999999999999</v>
      </c>
      <c r="L13178" t="str">
        <v>Sprain et al. 2015; Fowler 2020; Husson et al. 2011; Ogg 2012</v>
      </c>
      <c r="M13178" t="s">
        <v>2304</v>
      </c>
      <c r="O13178" s="35">
        <v>0.1</v>
      </c>
      <c r="P13178" t="s">
        <v>243</v>
      </c>
      <c r="S13178" s="35">
        <v>-23.77</v>
      </c>
      <c r="T13178">
        <v>0.05</v>
      </c>
      <c r="U13178" t="s">
        <v>2295</v>
      </c>
      <c r="V13178">
        <v>1</v>
      </c>
      <c r="W13178" t="s">
        <v>2536</v>
      </c>
      <c r="AB13178" t="s">
        <v>248</v>
      </c>
      <c r="AC13178" t="s">
        <v>2640</v>
      </c>
    </row>
    <row r="13179" spans="1:29" x14ac:dyDescent="0.3">
      <c r="A13179">
        <v>20443</v>
      </c>
      <c r="B13179" s="15" t="s">
        <v>1835</v>
      </c>
      <c r="C13179" t="str">
        <f>_xlfn.XLOOKUP($B13179, STANDARDS!$A:$A, STANDARDS!$B:$B,,0,2)</f>
        <v>Hell Creek Fm</v>
      </c>
      <c r="D13179" t="s">
        <v>1060</v>
      </c>
      <c r="E13179" t="s">
        <v>2128</v>
      </c>
      <c r="F13179">
        <v>47.581221999999997</v>
      </c>
      <c r="G13179">
        <v>-106.937907</v>
      </c>
      <c r="H13179" s="40">
        <v>3.0000000000000001E-5</v>
      </c>
      <c r="I13179" s="36" t="s">
        <v>592</v>
      </c>
      <c r="J13179" cm="1">
        <f t="array" ref="J13179:L13179">_xlfn.XLOOKUP($C13179, AGE!$A:$A,AGE!$B:$D,,0,2)</f>
        <v>67.12</v>
      </c>
      <c r="K13179">
        <v>1.1599999999999999</v>
      </c>
      <c r="L13179" t="str">
        <v>Sprain et al. 2015; Fowler 2020; Husson et al. 2011; Ogg 2012</v>
      </c>
      <c r="M13179" t="s">
        <v>2304</v>
      </c>
      <c r="O13179" s="35">
        <v>0.1</v>
      </c>
      <c r="P13179" t="s">
        <v>243</v>
      </c>
      <c r="S13179" s="35">
        <v>-24.62</v>
      </c>
      <c r="T13179">
        <v>0.05</v>
      </c>
      <c r="U13179" t="s">
        <v>2295</v>
      </c>
      <c r="V13179">
        <v>1</v>
      </c>
      <c r="W13179" t="s">
        <v>2536</v>
      </c>
      <c r="AB13179" t="s">
        <v>248</v>
      </c>
      <c r="AC13179" t="s">
        <v>2640</v>
      </c>
    </row>
    <row r="13180" spans="1:29" x14ac:dyDescent="0.3">
      <c r="A13180">
        <v>20444</v>
      </c>
      <c r="B13180" s="15" t="s">
        <v>1835</v>
      </c>
      <c r="C13180" t="str">
        <f>_xlfn.XLOOKUP($B13180, STANDARDS!$A:$A, STANDARDS!$B:$B,,0,2)</f>
        <v>Hell Creek Fm</v>
      </c>
      <c r="D13180" t="s">
        <v>1060</v>
      </c>
      <c r="E13180" t="s">
        <v>2128</v>
      </c>
      <c r="F13180">
        <v>47.581221999999997</v>
      </c>
      <c r="G13180">
        <v>-106.93790799999999</v>
      </c>
      <c r="H13180" s="40">
        <v>3.0000000000000001E-5</v>
      </c>
      <c r="I13180" s="36" t="s">
        <v>592</v>
      </c>
      <c r="J13180" cm="1">
        <f t="array" ref="J13180:L13180">_xlfn.XLOOKUP($C13180, AGE!$A:$A,AGE!$B:$D,,0,2)</f>
        <v>67.12</v>
      </c>
      <c r="K13180">
        <v>1.1599999999999999</v>
      </c>
      <c r="L13180" t="str">
        <v>Sprain et al. 2015; Fowler 2020; Husson et al. 2011; Ogg 2012</v>
      </c>
      <c r="M13180" t="s">
        <v>2304</v>
      </c>
      <c r="O13180" s="35">
        <v>0.1</v>
      </c>
      <c r="P13180" t="s">
        <v>243</v>
      </c>
      <c r="S13180" s="35">
        <v>-23.9</v>
      </c>
      <c r="T13180">
        <v>0.05</v>
      </c>
      <c r="U13180" t="s">
        <v>2295</v>
      </c>
      <c r="V13180">
        <v>1</v>
      </c>
      <c r="W13180" t="s">
        <v>2536</v>
      </c>
      <c r="AB13180" t="s">
        <v>248</v>
      </c>
      <c r="AC13180" t="s">
        <v>2640</v>
      </c>
    </row>
    <row r="13181" spans="1:29" x14ac:dyDescent="0.3">
      <c r="A13181">
        <v>20445</v>
      </c>
      <c r="B13181" s="15" t="s">
        <v>1835</v>
      </c>
      <c r="C13181" t="str">
        <f>_xlfn.XLOOKUP($B13181, STANDARDS!$A:$A, STANDARDS!$B:$B,,0,2)</f>
        <v>Hell Creek Fm</v>
      </c>
      <c r="D13181" t="s">
        <v>1060</v>
      </c>
      <c r="E13181" t="s">
        <v>2128</v>
      </c>
      <c r="F13181">
        <v>47.581221999999997</v>
      </c>
      <c r="G13181">
        <v>-106.937909</v>
      </c>
      <c r="H13181" s="40">
        <v>3.0000000000000001E-5</v>
      </c>
      <c r="I13181" s="36" t="s">
        <v>592</v>
      </c>
      <c r="J13181" cm="1">
        <f t="array" ref="J13181:L13181">_xlfn.XLOOKUP($C13181, AGE!$A:$A,AGE!$B:$D,,0,2)</f>
        <v>67.12</v>
      </c>
      <c r="K13181">
        <v>1.1599999999999999</v>
      </c>
      <c r="L13181" t="str">
        <v>Sprain et al. 2015; Fowler 2020; Husson et al. 2011; Ogg 2012</v>
      </c>
      <c r="M13181" t="s">
        <v>2304</v>
      </c>
      <c r="O13181" s="35">
        <v>0.1</v>
      </c>
      <c r="P13181" t="s">
        <v>243</v>
      </c>
      <c r="S13181" s="35">
        <v>-23.84</v>
      </c>
      <c r="T13181">
        <v>0.05</v>
      </c>
      <c r="U13181" t="s">
        <v>2295</v>
      </c>
      <c r="V13181">
        <v>1</v>
      </c>
      <c r="W13181" t="s">
        <v>2536</v>
      </c>
      <c r="AB13181" t="s">
        <v>248</v>
      </c>
      <c r="AC13181" t="s">
        <v>2640</v>
      </c>
    </row>
    <row r="13182" spans="1:29" x14ac:dyDescent="0.3">
      <c r="A13182">
        <v>20446</v>
      </c>
      <c r="B13182" s="15" t="s">
        <v>1835</v>
      </c>
      <c r="C13182" t="str">
        <f>_xlfn.XLOOKUP($B13182, STANDARDS!$A:$A, STANDARDS!$B:$B,,0,2)</f>
        <v>Hell Creek Fm</v>
      </c>
      <c r="D13182" t="s">
        <v>1060</v>
      </c>
      <c r="E13182" t="s">
        <v>2128</v>
      </c>
      <c r="F13182">
        <v>47.581221999999997</v>
      </c>
      <c r="G13182">
        <v>-106.93791</v>
      </c>
      <c r="H13182" s="40">
        <v>3.0000000000000001E-5</v>
      </c>
      <c r="I13182" s="36" t="s">
        <v>592</v>
      </c>
      <c r="J13182" cm="1">
        <f t="array" ref="J13182:L13182">_xlfn.XLOOKUP($C13182, AGE!$A:$A,AGE!$B:$D,,0,2)</f>
        <v>67.12</v>
      </c>
      <c r="K13182">
        <v>1.1599999999999999</v>
      </c>
      <c r="L13182" t="str">
        <v>Sprain et al. 2015; Fowler 2020; Husson et al. 2011; Ogg 2012</v>
      </c>
      <c r="M13182" t="s">
        <v>2304</v>
      </c>
      <c r="O13182" s="35">
        <v>0.1</v>
      </c>
      <c r="P13182" t="s">
        <v>243</v>
      </c>
      <c r="S13182" s="35">
        <v>-24.29</v>
      </c>
      <c r="T13182">
        <v>0.05</v>
      </c>
      <c r="U13182" t="s">
        <v>2295</v>
      </c>
      <c r="V13182">
        <v>1</v>
      </c>
      <c r="W13182" t="s">
        <v>2536</v>
      </c>
      <c r="AB13182" t="s">
        <v>248</v>
      </c>
      <c r="AC13182" t="s">
        <v>2640</v>
      </c>
    </row>
    <row r="13183" spans="1:29" x14ac:dyDescent="0.3">
      <c r="A13183">
        <v>20447</v>
      </c>
      <c r="B13183" s="15" t="s">
        <v>1835</v>
      </c>
      <c r="C13183" t="str">
        <f>_xlfn.XLOOKUP($B13183, STANDARDS!$A:$A, STANDARDS!$B:$B,,0,2)</f>
        <v>Hell Creek Fm</v>
      </c>
      <c r="D13183" t="s">
        <v>1060</v>
      </c>
      <c r="E13183" t="s">
        <v>2128</v>
      </c>
      <c r="F13183">
        <v>47.581221999999997</v>
      </c>
      <c r="G13183">
        <v>-106.937911</v>
      </c>
      <c r="H13183" s="40">
        <v>3.0000000000000001E-5</v>
      </c>
      <c r="I13183" s="36" t="s">
        <v>592</v>
      </c>
      <c r="J13183" cm="1">
        <f t="array" ref="J13183:L13183">_xlfn.XLOOKUP($C13183, AGE!$A:$A,AGE!$B:$D,,0,2)</f>
        <v>67.12</v>
      </c>
      <c r="K13183">
        <v>1.1599999999999999</v>
      </c>
      <c r="L13183" t="str">
        <v>Sprain et al. 2015; Fowler 2020; Husson et al. 2011; Ogg 2012</v>
      </c>
      <c r="M13183" t="s">
        <v>2304</v>
      </c>
      <c r="O13183" s="35">
        <v>0.1</v>
      </c>
      <c r="P13183" t="s">
        <v>243</v>
      </c>
      <c r="S13183" s="35">
        <v>-24.05</v>
      </c>
      <c r="T13183">
        <v>0.05</v>
      </c>
      <c r="U13183" t="s">
        <v>2295</v>
      </c>
      <c r="V13183">
        <v>1</v>
      </c>
      <c r="W13183" t="s">
        <v>2536</v>
      </c>
      <c r="AB13183" t="s">
        <v>248</v>
      </c>
      <c r="AC13183" t="s">
        <v>2640</v>
      </c>
    </row>
    <row r="13184" spans="1:29" x14ac:dyDescent="0.3">
      <c r="A13184">
        <v>20448</v>
      </c>
      <c r="B13184" s="15" t="s">
        <v>1835</v>
      </c>
      <c r="C13184" t="str">
        <f>_xlfn.XLOOKUP($B13184, STANDARDS!$A:$A, STANDARDS!$B:$B,,0,2)</f>
        <v>Hell Creek Fm</v>
      </c>
      <c r="D13184" t="s">
        <v>1060</v>
      </c>
      <c r="E13184" t="s">
        <v>2128</v>
      </c>
      <c r="F13184">
        <v>47.581221999999997</v>
      </c>
      <c r="G13184">
        <v>-106.937912</v>
      </c>
      <c r="H13184" s="40">
        <v>3.0000000000000001E-5</v>
      </c>
      <c r="I13184" s="36" t="s">
        <v>592</v>
      </c>
      <c r="J13184" cm="1">
        <f t="array" ref="J13184:L13184">_xlfn.XLOOKUP($C13184, AGE!$A:$A,AGE!$B:$D,,0,2)</f>
        <v>67.12</v>
      </c>
      <c r="K13184">
        <v>1.1599999999999999</v>
      </c>
      <c r="L13184" t="str">
        <v>Sprain et al. 2015; Fowler 2020; Husson et al. 2011; Ogg 2012</v>
      </c>
      <c r="M13184" t="s">
        <v>2304</v>
      </c>
      <c r="O13184" s="35">
        <v>0</v>
      </c>
      <c r="P13184" t="s">
        <v>243</v>
      </c>
      <c r="S13184" s="35">
        <v>-23.65</v>
      </c>
      <c r="T13184">
        <v>0.05</v>
      </c>
      <c r="U13184" t="s">
        <v>2295</v>
      </c>
      <c r="V13184">
        <v>1</v>
      </c>
      <c r="W13184" t="s">
        <v>2536</v>
      </c>
      <c r="AB13184" t="s">
        <v>248</v>
      </c>
      <c r="AC13184" t="s">
        <v>2640</v>
      </c>
    </row>
    <row r="13185" spans="1:29" x14ac:dyDescent="0.3">
      <c r="A13185">
        <v>20449</v>
      </c>
      <c r="B13185" s="15" t="s">
        <v>1835</v>
      </c>
      <c r="C13185" t="str">
        <f>_xlfn.XLOOKUP($B13185, STANDARDS!$A:$A, STANDARDS!$B:$B,,0,2)</f>
        <v>Hell Creek Fm</v>
      </c>
      <c r="D13185" t="s">
        <v>1060</v>
      </c>
      <c r="E13185" t="s">
        <v>2128</v>
      </c>
      <c r="F13185">
        <v>47.581221999999997</v>
      </c>
      <c r="G13185">
        <v>-106.93791299999999</v>
      </c>
      <c r="H13185" s="40">
        <v>3.0000000000000001E-5</v>
      </c>
      <c r="I13185" s="36" t="s">
        <v>592</v>
      </c>
      <c r="J13185" cm="1">
        <f t="array" ref="J13185:L13185">_xlfn.XLOOKUP($C13185, AGE!$A:$A,AGE!$B:$D,,0,2)</f>
        <v>67.12</v>
      </c>
      <c r="K13185">
        <v>1.1599999999999999</v>
      </c>
      <c r="L13185" t="str">
        <v>Sprain et al. 2015; Fowler 2020; Husson et al. 2011; Ogg 2012</v>
      </c>
      <c r="M13185" t="s">
        <v>2304</v>
      </c>
      <c r="O13185" s="35">
        <v>0</v>
      </c>
      <c r="P13185" t="s">
        <v>243</v>
      </c>
      <c r="S13185" s="35">
        <v>-23.52</v>
      </c>
      <c r="T13185">
        <v>0.05</v>
      </c>
      <c r="U13185" t="s">
        <v>2295</v>
      </c>
      <c r="V13185">
        <v>1</v>
      </c>
      <c r="W13185" t="s">
        <v>2536</v>
      </c>
      <c r="AB13185" t="s">
        <v>248</v>
      </c>
      <c r="AC13185" t="s">
        <v>2640</v>
      </c>
    </row>
    <row r="13186" spans="1:29" x14ac:dyDescent="0.3">
      <c r="A13186">
        <v>20450</v>
      </c>
      <c r="B13186" s="15" t="s">
        <v>1835</v>
      </c>
      <c r="C13186" t="str">
        <f>_xlfn.XLOOKUP($B13186, STANDARDS!$A:$A, STANDARDS!$B:$B,,0,2)</f>
        <v>Hell Creek Fm</v>
      </c>
      <c r="D13186" t="s">
        <v>1060</v>
      </c>
      <c r="E13186" t="s">
        <v>2128</v>
      </c>
      <c r="F13186">
        <v>47.581221999999997</v>
      </c>
      <c r="G13186">
        <v>-106.93791400000001</v>
      </c>
      <c r="H13186" s="40">
        <v>3.0000000000000001E-5</v>
      </c>
      <c r="I13186" s="36" t="s">
        <v>592</v>
      </c>
      <c r="J13186" cm="1">
        <f t="array" ref="J13186:L13186">_xlfn.XLOOKUP($C13186, AGE!$A:$A,AGE!$B:$D,,0,2)</f>
        <v>67.12</v>
      </c>
      <c r="K13186">
        <v>1.1599999999999999</v>
      </c>
      <c r="L13186" t="str">
        <v>Sprain et al. 2015; Fowler 2020; Husson et al. 2011; Ogg 2012</v>
      </c>
      <c r="M13186" t="s">
        <v>2304</v>
      </c>
      <c r="O13186" s="35">
        <v>0.1</v>
      </c>
      <c r="P13186" t="s">
        <v>243</v>
      </c>
      <c r="S13186" s="35">
        <v>-23.21</v>
      </c>
      <c r="T13186">
        <v>0.05</v>
      </c>
      <c r="U13186" t="s">
        <v>2295</v>
      </c>
      <c r="V13186">
        <v>1</v>
      </c>
      <c r="W13186" t="s">
        <v>2536</v>
      </c>
      <c r="AB13186" t="s">
        <v>248</v>
      </c>
      <c r="AC13186" t="s">
        <v>2640</v>
      </c>
    </row>
    <row r="13187" spans="1:29" x14ac:dyDescent="0.3">
      <c r="A13187">
        <v>20451</v>
      </c>
      <c r="B13187" s="15" t="s">
        <v>1835</v>
      </c>
      <c r="C13187" t="str">
        <f>_xlfn.XLOOKUP($B13187, STANDARDS!$A:$A, STANDARDS!$B:$B,,0,2)</f>
        <v>Hell Creek Fm</v>
      </c>
      <c r="D13187" t="s">
        <v>1060</v>
      </c>
      <c r="E13187" t="s">
        <v>2128</v>
      </c>
      <c r="F13187">
        <v>47.581221999999997</v>
      </c>
      <c r="G13187">
        <v>-106.937915</v>
      </c>
      <c r="H13187" s="40">
        <v>3.0000000000000001E-5</v>
      </c>
      <c r="I13187" s="36" t="s">
        <v>592</v>
      </c>
      <c r="J13187" cm="1">
        <f t="array" ref="J13187:L13187">_xlfn.XLOOKUP($C13187, AGE!$A:$A,AGE!$B:$D,,0,2)</f>
        <v>67.12</v>
      </c>
      <c r="K13187">
        <v>1.1599999999999999</v>
      </c>
      <c r="L13187" t="str">
        <v>Sprain et al. 2015; Fowler 2020; Husson et al. 2011; Ogg 2012</v>
      </c>
      <c r="M13187" t="s">
        <v>2304</v>
      </c>
      <c r="O13187" s="35">
        <v>0.1</v>
      </c>
      <c r="P13187" t="s">
        <v>243</v>
      </c>
      <c r="S13187" s="35">
        <v>-23.25</v>
      </c>
      <c r="T13187">
        <v>0.05</v>
      </c>
      <c r="U13187" t="s">
        <v>2295</v>
      </c>
      <c r="V13187">
        <v>1</v>
      </c>
      <c r="W13187" t="s">
        <v>2536</v>
      </c>
      <c r="AB13187" t="s">
        <v>248</v>
      </c>
      <c r="AC13187" t="s">
        <v>2640</v>
      </c>
    </row>
    <row r="13188" spans="1:29" x14ac:dyDescent="0.3">
      <c r="A13188">
        <v>20452</v>
      </c>
      <c r="B13188" s="15" t="s">
        <v>1835</v>
      </c>
      <c r="C13188" t="str">
        <f>_xlfn.XLOOKUP($B13188, STANDARDS!$A:$A, STANDARDS!$B:$B,,0,2)</f>
        <v>Hell Creek Fm</v>
      </c>
      <c r="D13188" t="s">
        <v>1060</v>
      </c>
      <c r="E13188" t="s">
        <v>2128</v>
      </c>
      <c r="F13188">
        <v>47.581221999999997</v>
      </c>
      <c r="G13188">
        <v>-106.937916</v>
      </c>
      <c r="H13188" s="40">
        <v>3.0000000000000001E-5</v>
      </c>
      <c r="I13188" s="36" t="s">
        <v>592</v>
      </c>
      <c r="J13188" cm="1">
        <f t="array" ref="J13188:L13188">_xlfn.XLOOKUP($C13188, AGE!$A:$A,AGE!$B:$D,,0,2)</f>
        <v>67.12</v>
      </c>
      <c r="K13188">
        <v>1.1599999999999999</v>
      </c>
      <c r="L13188" t="str">
        <v>Sprain et al. 2015; Fowler 2020; Husson et al. 2011; Ogg 2012</v>
      </c>
      <c r="M13188" t="s">
        <v>2304</v>
      </c>
      <c r="O13188" s="35">
        <v>0.1</v>
      </c>
      <c r="P13188" t="s">
        <v>243</v>
      </c>
      <c r="S13188" s="35">
        <v>-23.23</v>
      </c>
      <c r="T13188">
        <v>0.05</v>
      </c>
      <c r="U13188" t="s">
        <v>2295</v>
      </c>
      <c r="V13188">
        <v>1</v>
      </c>
      <c r="W13188" t="s">
        <v>2536</v>
      </c>
      <c r="AB13188" t="s">
        <v>248</v>
      </c>
      <c r="AC13188" t="s">
        <v>2640</v>
      </c>
    </row>
    <row r="13189" spans="1:29" x14ac:dyDescent="0.3">
      <c r="A13189">
        <v>20453</v>
      </c>
      <c r="B13189" s="15" t="s">
        <v>1835</v>
      </c>
      <c r="C13189" t="str">
        <f>_xlfn.XLOOKUP($B13189, STANDARDS!$A:$A, STANDARDS!$B:$B,,0,2)</f>
        <v>Hell Creek Fm</v>
      </c>
      <c r="D13189" t="s">
        <v>1060</v>
      </c>
      <c r="E13189" t="s">
        <v>2128</v>
      </c>
      <c r="F13189">
        <v>47.581221999999997</v>
      </c>
      <c r="G13189">
        <v>-106.937917</v>
      </c>
      <c r="H13189" s="40">
        <v>3.0000000000000001E-5</v>
      </c>
      <c r="I13189" s="36" t="s">
        <v>592</v>
      </c>
      <c r="J13189" cm="1">
        <f t="array" ref="J13189:L13189">_xlfn.XLOOKUP($C13189, AGE!$A:$A,AGE!$B:$D,,0,2)</f>
        <v>67.12</v>
      </c>
      <c r="K13189">
        <v>1.1599999999999999</v>
      </c>
      <c r="L13189" t="str">
        <v>Sprain et al. 2015; Fowler 2020; Husson et al. 2011; Ogg 2012</v>
      </c>
      <c r="M13189" t="s">
        <v>2304</v>
      </c>
      <c r="O13189" s="35">
        <v>0.1</v>
      </c>
      <c r="P13189" t="s">
        <v>243</v>
      </c>
      <c r="S13189" s="35">
        <v>-24.35</v>
      </c>
      <c r="T13189">
        <v>0.05</v>
      </c>
      <c r="U13189" t="s">
        <v>2295</v>
      </c>
      <c r="V13189">
        <v>1</v>
      </c>
      <c r="W13189" t="s">
        <v>2536</v>
      </c>
      <c r="AB13189" t="s">
        <v>248</v>
      </c>
      <c r="AC13189" t="s">
        <v>2640</v>
      </c>
    </row>
    <row r="13190" spans="1:29" x14ac:dyDescent="0.3">
      <c r="A13190">
        <v>20454</v>
      </c>
      <c r="B13190" s="15" t="s">
        <v>1835</v>
      </c>
      <c r="C13190" t="str">
        <f>_xlfn.XLOOKUP($B13190, STANDARDS!$A:$A, STANDARDS!$B:$B,,0,2)</f>
        <v>Hell Creek Fm</v>
      </c>
      <c r="D13190" t="s">
        <v>1060</v>
      </c>
      <c r="E13190" t="s">
        <v>2128</v>
      </c>
      <c r="F13190">
        <v>47.581221999999997</v>
      </c>
      <c r="G13190">
        <v>-106.937918</v>
      </c>
      <c r="H13190" s="40">
        <v>3.0000000000000001E-5</v>
      </c>
      <c r="I13190" s="36" t="s">
        <v>592</v>
      </c>
      <c r="J13190" cm="1">
        <f t="array" ref="J13190:L13190">_xlfn.XLOOKUP($C13190, AGE!$A:$A,AGE!$B:$D,,0,2)</f>
        <v>67.12</v>
      </c>
      <c r="K13190">
        <v>1.1599999999999999</v>
      </c>
      <c r="L13190" t="str">
        <v>Sprain et al. 2015; Fowler 2020; Husson et al. 2011; Ogg 2012</v>
      </c>
      <c r="M13190" t="s">
        <v>2304</v>
      </c>
      <c r="O13190" s="35">
        <v>0.1</v>
      </c>
      <c r="P13190" t="s">
        <v>243</v>
      </c>
      <c r="S13190" s="35">
        <v>-22.83</v>
      </c>
      <c r="T13190">
        <v>0.05</v>
      </c>
      <c r="U13190" t="s">
        <v>2295</v>
      </c>
      <c r="V13190">
        <v>1</v>
      </c>
      <c r="W13190" t="s">
        <v>2536</v>
      </c>
      <c r="AB13190" t="s">
        <v>248</v>
      </c>
      <c r="AC13190" t="s">
        <v>2640</v>
      </c>
    </row>
    <row r="13191" spans="1:29" x14ac:dyDescent="0.3">
      <c r="A13191">
        <v>20455</v>
      </c>
      <c r="B13191" s="15" t="s">
        <v>1835</v>
      </c>
      <c r="C13191" t="str">
        <f>_xlfn.XLOOKUP($B13191, STANDARDS!$A:$A, STANDARDS!$B:$B,,0,2)</f>
        <v>Hell Creek Fm</v>
      </c>
      <c r="D13191" t="s">
        <v>1060</v>
      </c>
      <c r="E13191" t="s">
        <v>2128</v>
      </c>
      <c r="F13191">
        <v>47.581221999999997</v>
      </c>
      <c r="G13191">
        <v>-106.93791899999999</v>
      </c>
      <c r="H13191" s="40">
        <v>3.0000000000000001E-5</v>
      </c>
      <c r="I13191" s="36" t="s">
        <v>592</v>
      </c>
      <c r="J13191" cm="1">
        <f t="array" ref="J13191:L13191">_xlfn.XLOOKUP($C13191, AGE!$A:$A,AGE!$B:$D,,0,2)</f>
        <v>67.12</v>
      </c>
      <c r="K13191">
        <v>1.1599999999999999</v>
      </c>
      <c r="L13191" t="str">
        <v>Sprain et al. 2015; Fowler 2020; Husson et al. 2011; Ogg 2012</v>
      </c>
      <c r="M13191" t="s">
        <v>2304</v>
      </c>
      <c r="O13191" s="35">
        <v>0</v>
      </c>
      <c r="P13191" t="s">
        <v>243</v>
      </c>
      <c r="S13191" s="35">
        <v>-23</v>
      </c>
      <c r="T13191">
        <v>0.05</v>
      </c>
      <c r="U13191" t="s">
        <v>2295</v>
      </c>
      <c r="V13191">
        <v>1</v>
      </c>
      <c r="W13191" t="s">
        <v>2536</v>
      </c>
      <c r="AB13191" t="s">
        <v>248</v>
      </c>
      <c r="AC13191" t="s">
        <v>2640</v>
      </c>
    </row>
    <row r="13192" spans="1:29" x14ac:dyDescent="0.3">
      <c r="A13192">
        <v>20456</v>
      </c>
      <c r="B13192" s="15" t="s">
        <v>1835</v>
      </c>
      <c r="C13192" t="str">
        <f>_xlfn.XLOOKUP($B13192, STANDARDS!$A:$A, STANDARDS!$B:$B,,0,2)</f>
        <v>Hell Creek Fm</v>
      </c>
      <c r="D13192" t="s">
        <v>1060</v>
      </c>
      <c r="E13192" t="s">
        <v>2128</v>
      </c>
      <c r="F13192">
        <v>47.581221999999997</v>
      </c>
      <c r="G13192">
        <v>-106.93792000000001</v>
      </c>
      <c r="H13192" s="40">
        <v>3.0000000000000001E-5</v>
      </c>
      <c r="I13192" s="36" t="s">
        <v>592</v>
      </c>
      <c r="J13192" cm="1">
        <f t="array" ref="J13192:L13192">_xlfn.XLOOKUP($C13192, AGE!$A:$A,AGE!$B:$D,,0,2)</f>
        <v>67.12</v>
      </c>
      <c r="K13192">
        <v>1.1599999999999999</v>
      </c>
      <c r="L13192" t="str">
        <v>Sprain et al. 2015; Fowler 2020; Husson et al. 2011; Ogg 2012</v>
      </c>
      <c r="M13192" t="s">
        <v>2304</v>
      </c>
      <c r="O13192" s="35">
        <v>0.1</v>
      </c>
      <c r="P13192" t="s">
        <v>243</v>
      </c>
      <c r="S13192" s="35">
        <v>-23.69</v>
      </c>
      <c r="T13192">
        <v>0.05</v>
      </c>
      <c r="U13192" t="s">
        <v>2295</v>
      </c>
      <c r="V13192">
        <v>1</v>
      </c>
      <c r="W13192" t="s">
        <v>2536</v>
      </c>
      <c r="AB13192" t="s">
        <v>248</v>
      </c>
      <c r="AC13192" t="s">
        <v>2640</v>
      </c>
    </row>
    <row r="13193" spans="1:29" x14ac:dyDescent="0.3">
      <c r="A13193">
        <v>20457</v>
      </c>
      <c r="B13193" s="15" t="s">
        <v>1835</v>
      </c>
      <c r="C13193" t="str">
        <f>_xlfn.XLOOKUP($B13193, STANDARDS!$A:$A, STANDARDS!$B:$B,,0,2)</f>
        <v>Hell Creek Fm</v>
      </c>
      <c r="D13193" t="s">
        <v>1060</v>
      </c>
      <c r="E13193" t="s">
        <v>2128</v>
      </c>
      <c r="F13193">
        <v>47.581221999999997</v>
      </c>
      <c r="G13193">
        <v>-106.937921</v>
      </c>
      <c r="H13193" s="40">
        <v>3.0000000000000001E-5</v>
      </c>
      <c r="I13193" s="36" t="s">
        <v>592</v>
      </c>
      <c r="J13193" cm="1">
        <f t="array" ref="J13193:L13193">_xlfn.XLOOKUP($C13193, AGE!$A:$A,AGE!$B:$D,,0,2)</f>
        <v>67.12</v>
      </c>
      <c r="K13193">
        <v>1.1599999999999999</v>
      </c>
      <c r="L13193" t="str">
        <v>Sprain et al. 2015; Fowler 2020; Husson et al. 2011; Ogg 2012</v>
      </c>
      <c r="M13193" t="s">
        <v>2304</v>
      </c>
      <c r="O13193" s="35">
        <v>0</v>
      </c>
      <c r="P13193" t="s">
        <v>243</v>
      </c>
      <c r="S13193" s="35">
        <v>-24.02</v>
      </c>
      <c r="T13193">
        <v>0.05</v>
      </c>
      <c r="U13193" t="s">
        <v>2295</v>
      </c>
      <c r="V13193">
        <v>1</v>
      </c>
      <c r="W13193" t="s">
        <v>2536</v>
      </c>
      <c r="AB13193" t="s">
        <v>248</v>
      </c>
      <c r="AC13193" t="s">
        <v>2640</v>
      </c>
    </row>
    <row r="13194" spans="1:29" x14ac:dyDescent="0.3">
      <c r="A13194">
        <v>20458</v>
      </c>
      <c r="B13194" s="15" t="s">
        <v>1835</v>
      </c>
      <c r="C13194" t="str">
        <f>_xlfn.XLOOKUP($B13194, STANDARDS!$A:$A, STANDARDS!$B:$B,,0,2)</f>
        <v>Hell Creek Fm</v>
      </c>
      <c r="D13194" t="s">
        <v>1060</v>
      </c>
      <c r="E13194" t="s">
        <v>2128</v>
      </c>
      <c r="F13194">
        <v>47.581221999999997</v>
      </c>
      <c r="G13194">
        <v>-106.937922</v>
      </c>
      <c r="H13194" s="40">
        <v>3.0000000000000001E-5</v>
      </c>
      <c r="I13194" s="36" t="s">
        <v>592</v>
      </c>
      <c r="J13194" cm="1">
        <f t="array" ref="J13194:L13194">_xlfn.XLOOKUP($C13194, AGE!$A:$A,AGE!$B:$D,,0,2)</f>
        <v>67.12</v>
      </c>
      <c r="K13194">
        <v>1.1599999999999999</v>
      </c>
      <c r="L13194" t="str">
        <v>Sprain et al. 2015; Fowler 2020; Husson et al. 2011; Ogg 2012</v>
      </c>
      <c r="M13194" t="s">
        <v>2304</v>
      </c>
      <c r="O13194" s="35">
        <v>0</v>
      </c>
      <c r="P13194" t="s">
        <v>243</v>
      </c>
      <c r="S13194" s="35">
        <v>-23.54</v>
      </c>
      <c r="T13194">
        <v>0.05</v>
      </c>
      <c r="U13194" t="s">
        <v>2295</v>
      </c>
      <c r="V13194">
        <v>1</v>
      </c>
      <c r="W13194" t="s">
        <v>2536</v>
      </c>
      <c r="AB13194" t="s">
        <v>248</v>
      </c>
      <c r="AC13194" t="s">
        <v>2640</v>
      </c>
    </row>
    <row r="13195" spans="1:29" x14ac:dyDescent="0.3">
      <c r="A13195">
        <v>20459</v>
      </c>
      <c r="B13195" s="15" t="s">
        <v>1835</v>
      </c>
      <c r="C13195" t="str">
        <f>_xlfn.XLOOKUP($B13195, STANDARDS!$A:$A, STANDARDS!$B:$B,,0,2)</f>
        <v>Hell Creek Fm</v>
      </c>
      <c r="D13195" t="s">
        <v>1060</v>
      </c>
      <c r="E13195" t="s">
        <v>2128</v>
      </c>
      <c r="F13195">
        <v>47.581221999999997</v>
      </c>
      <c r="G13195">
        <v>-106.937923</v>
      </c>
      <c r="H13195" s="40">
        <v>3.0000000000000001E-5</v>
      </c>
      <c r="I13195" s="36" t="s">
        <v>592</v>
      </c>
      <c r="J13195" cm="1">
        <f t="array" ref="J13195:L13195">_xlfn.XLOOKUP($C13195, AGE!$A:$A,AGE!$B:$D,,0,2)</f>
        <v>67.12</v>
      </c>
      <c r="K13195">
        <v>1.1599999999999999</v>
      </c>
      <c r="L13195" t="str">
        <v>Sprain et al. 2015; Fowler 2020; Husson et al. 2011; Ogg 2012</v>
      </c>
      <c r="M13195" t="s">
        <v>2304</v>
      </c>
      <c r="O13195" s="35">
        <v>0.1</v>
      </c>
      <c r="P13195" t="s">
        <v>243</v>
      </c>
      <c r="S13195" s="35">
        <v>-23.31</v>
      </c>
      <c r="T13195">
        <v>0.05</v>
      </c>
      <c r="U13195" t="s">
        <v>2295</v>
      </c>
      <c r="V13195">
        <v>1</v>
      </c>
      <c r="W13195" t="s">
        <v>2536</v>
      </c>
      <c r="AB13195" t="s">
        <v>248</v>
      </c>
      <c r="AC13195" t="s">
        <v>2640</v>
      </c>
    </row>
    <row r="13196" spans="1:29" x14ac:dyDescent="0.3">
      <c r="A13196">
        <v>20460</v>
      </c>
      <c r="B13196" s="15" t="s">
        <v>1835</v>
      </c>
      <c r="C13196" t="str">
        <f>_xlfn.XLOOKUP($B13196, STANDARDS!$A:$A, STANDARDS!$B:$B,,0,2)</f>
        <v>Hell Creek Fm</v>
      </c>
      <c r="D13196" t="s">
        <v>1060</v>
      </c>
      <c r="E13196" t="s">
        <v>2128</v>
      </c>
      <c r="F13196">
        <v>47.581221999999997</v>
      </c>
      <c r="G13196">
        <v>-106.937924</v>
      </c>
      <c r="H13196" s="40">
        <v>3.0000000000000001E-5</v>
      </c>
      <c r="I13196" s="36" t="s">
        <v>592</v>
      </c>
      <c r="J13196" cm="1">
        <f t="array" ref="J13196:L13196">_xlfn.XLOOKUP($C13196, AGE!$A:$A,AGE!$B:$D,,0,2)</f>
        <v>67.12</v>
      </c>
      <c r="K13196">
        <v>1.1599999999999999</v>
      </c>
      <c r="L13196" t="str">
        <v>Sprain et al. 2015; Fowler 2020; Husson et al. 2011; Ogg 2012</v>
      </c>
      <c r="M13196" t="s">
        <v>2304</v>
      </c>
      <c r="O13196" s="35">
        <v>0.3</v>
      </c>
      <c r="P13196" t="s">
        <v>243</v>
      </c>
      <c r="S13196" s="35">
        <v>-24.86</v>
      </c>
      <c r="T13196">
        <v>0.05</v>
      </c>
      <c r="U13196" t="s">
        <v>2295</v>
      </c>
      <c r="V13196">
        <v>1</v>
      </c>
      <c r="W13196" t="s">
        <v>2536</v>
      </c>
      <c r="AB13196" t="s">
        <v>248</v>
      </c>
      <c r="AC13196" t="s">
        <v>2640</v>
      </c>
    </row>
    <row r="13197" spans="1:29" x14ac:dyDescent="0.3">
      <c r="A13197">
        <v>20461</v>
      </c>
      <c r="B13197" s="15" t="s">
        <v>1835</v>
      </c>
      <c r="C13197" t="str">
        <f>_xlfn.XLOOKUP($B13197, STANDARDS!$A:$A, STANDARDS!$B:$B,,0,2)</f>
        <v>Hell Creek Fm</v>
      </c>
      <c r="D13197" t="s">
        <v>1060</v>
      </c>
      <c r="E13197" t="s">
        <v>2128</v>
      </c>
      <c r="F13197">
        <v>47.581221999999997</v>
      </c>
      <c r="G13197">
        <v>-106.93792500000001</v>
      </c>
      <c r="H13197" s="40">
        <v>3.0000000000000001E-5</v>
      </c>
      <c r="I13197" s="36" t="s">
        <v>592</v>
      </c>
      <c r="J13197" cm="1">
        <f t="array" ref="J13197:L13197">_xlfn.XLOOKUP($C13197, AGE!$A:$A,AGE!$B:$D,,0,2)</f>
        <v>67.12</v>
      </c>
      <c r="K13197">
        <v>1.1599999999999999</v>
      </c>
      <c r="L13197" t="str">
        <v>Sprain et al. 2015; Fowler 2020; Husson et al. 2011; Ogg 2012</v>
      </c>
      <c r="M13197" t="s">
        <v>2304</v>
      </c>
      <c r="O13197" s="35">
        <v>0.3</v>
      </c>
      <c r="P13197" t="s">
        <v>243</v>
      </c>
      <c r="S13197" s="35">
        <v>-24.57</v>
      </c>
      <c r="T13197">
        <v>0.05</v>
      </c>
      <c r="U13197" t="s">
        <v>2295</v>
      </c>
      <c r="V13197">
        <v>1</v>
      </c>
      <c r="W13197" t="s">
        <v>2536</v>
      </c>
      <c r="AB13197" t="s">
        <v>248</v>
      </c>
      <c r="AC13197" t="s">
        <v>2640</v>
      </c>
    </row>
    <row r="13198" spans="1:29" x14ac:dyDescent="0.3">
      <c r="A13198">
        <v>20462</v>
      </c>
      <c r="B13198" s="15" t="s">
        <v>1835</v>
      </c>
      <c r="C13198" t="str">
        <f>_xlfn.XLOOKUP($B13198, STANDARDS!$A:$A, STANDARDS!$B:$B,,0,2)</f>
        <v>Hell Creek Fm</v>
      </c>
      <c r="D13198" t="s">
        <v>1060</v>
      </c>
      <c r="E13198" t="s">
        <v>2128</v>
      </c>
      <c r="F13198">
        <v>47.581221999999997</v>
      </c>
      <c r="G13198">
        <v>-106.937926</v>
      </c>
      <c r="H13198" s="40">
        <v>3.0000000000000001E-5</v>
      </c>
      <c r="I13198" s="36" t="s">
        <v>592</v>
      </c>
      <c r="J13198" cm="1">
        <f t="array" ref="J13198:L13198">_xlfn.XLOOKUP($C13198, AGE!$A:$A,AGE!$B:$D,,0,2)</f>
        <v>67.12</v>
      </c>
      <c r="K13198">
        <v>1.1599999999999999</v>
      </c>
      <c r="L13198" t="str">
        <v>Sprain et al. 2015; Fowler 2020; Husson et al. 2011; Ogg 2012</v>
      </c>
      <c r="M13198" t="s">
        <v>2304</v>
      </c>
      <c r="O13198" s="35">
        <v>0.5</v>
      </c>
      <c r="P13198" t="s">
        <v>243</v>
      </c>
      <c r="S13198" s="35">
        <v>-25.01</v>
      </c>
      <c r="T13198">
        <v>0.05</v>
      </c>
      <c r="U13198" t="s">
        <v>2295</v>
      </c>
      <c r="V13198">
        <v>1</v>
      </c>
      <c r="W13198" t="s">
        <v>2536</v>
      </c>
      <c r="AB13198" t="s">
        <v>248</v>
      </c>
      <c r="AC13198" t="s">
        <v>2640</v>
      </c>
    </row>
    <row r="13199" spans="1:29" x14ac:dyDescent="0.3">
      <c r="A13199">
        <v>20463</v>
      </c>
      <c r="B13199" s="15" t="s">
        <v>1835</v>
      </c>
      <c r="C13199" t="str">
        <f>_xlfn.XLOOKUP($B13199, STANDARDS!$A:$A, STANDARDS!$B:$B,,0,2)</f>
        <v>Hell Creek Fm</v>
      </c>
      <c r="D13199" t="s">
        <v>1060</v>
      </c>
      <c r="E13199" t="s">
        <v>2128</v>
      </c>
      <c r="F13199">
        <v>47.581221999999997</v>
      </c>
      <c r="G13199">
        <v>-106.937927</v>
      </c>
      <c r="H13199" s="40">
        <v>3.0000000000000001E-5</v>
      </c>
      <c r="I13199" s="36" t="s">
        <v>592</v>
      </c>
      <c r="J13199" cm="1">
        <f t="array" ref="J13199:L13199">_xlfn.XLOOKUP($C13199, AGE!$A:$A,AGE!$B:$D,,0,2)</f>
        <v>67.12</v>
      </c>
      <c r="K13199">
        <v>1.1599999999999999</v>
      </c>
      <c r="L13199" t="str">
        <v>Sprain et al. 2015; Fowler 2020; Husson et al. 2011; Ogg 2012</v>
      </c>
      <c r="M13199" t="s">
        <v>2304</v>
      </c>
      <c r="O13199" s="35">
        <v>0.3</v>
      </c>
      <c r="P13199" t="s">
        <v>243</v>
      </c>
      <c r="S13199" s="35">
        <v>-24.82</v>
      </c>
      <c r="T13199">
        <v>0.05</v>
      </c>
      <c r="U13199" t="s">
        <v>2295</v>
      </c>
      <c r="V13199">
        <v>1</v>
      </c>
      <c r="W13199" t="s">
        <v>2536</v>
      </c>
      <c r="AB13199" t="s">
        <v>248</v>
      </c>
      <c r="AC13199" t="s">
        <v>2640</v>
      </c>
    </row>
    <row r="13200" spans="1:29" x14ac:dyDescent="0.3">
      <c r="A13200">
        <v>20464</v>
      </c>
      <c r="B13200" s="15" t="s">
        <v>1835</v>
      </c>
      <c r="C13200" t="str">
        <f>_xlfn.XLOOKUP($B13200, STANDARDS!$A:$A, STANDARDS!$B:$B,,0,2)</f>
        <v>Hell Creek Fm</v>
      </c>
      <c r="D13200" t="s">
        <v>1060</v>
      </c>
      <c r="E13200" t="s">
        <v>2128</v>
      </c>
      <c r="F13200">
        <v>47.581221999999997</v>
      </c>
      <c r="G13200">
        <v>-106.937928</v>
      </c>
      <c r="H13200" s="40">
        <v>3.0000000000000001E-5</v>
      </c>
      <c r="I13200" s="36" t="s">
        <v>592</v>
      </c>
      <c r="J13200" cm="1">
        <f t="array" ref="J13200:L13200">_xlfn.XLOOKUP($C13200, AGE!$A:$A,AGE!$B:$D,,0,2)</f>
        <v>67.12</v>
      </c>
      <c r="K13200">
        <v>1.1599999999999999</v>
      </c>
      <c r="L13200" t="str">
        <v>Sprain et al. 2015; Fowler 2020; Husson et al. 2011; Ogg 2012</v>
      </c>
      <c r="M13200" t="s">
        <v>2304</v>
      </c>
      <c r="O13200" s="35">
        <v>0.3</v>
      </c>
      <c r="P13200" t="s">
        <v>243</v>
      </c>
      <c r="S13200" s="35">
        <v>-24.5</v>
      </c>
      <c r="T13200">
        <v>0.05</v>
      </c>
      <c r="U13200" t="s">
        <v>2295</v>
      </c>
      <c r="V13200">
        <v>1</v>
      </c>
      <c r="W13200" t="s">
        <v>2536</v>
      </c>
      <c r="AB13200" t="s">
        <v>248</v>
      </c>
      <c r="AC13200" t="s">
        <v>2640</v>
      </c>
    </row>
    <row r="13201" spans="1:29" x14ac:dyDescent="0.3">
      <c r="A13201">
        <v>20465</v>
      </c>
      <c r="B13201" s="15" t="s">
        <v>1835</v>
      </c>
      <c r="C13201" t="str">
        <f>_xlfn.XLOOKUP($B13201, STANDARDS!$A:$A, STANDARDS!$B:$B,,0,2)</f>
        <v>Hell Creek Fm</v>
      </c>
      <c r="D13201" t="s">
        <v>1060</v>
      </c>
      <c r="E13201" t="s">
        <v>2128</v>
      </c>
      <c r="F13201">
        <v>47.581221999999997</v>
      </c>
      <c r="G13201">
        <v>-106.937929</v>
      </c>
      <c r="H13201" s="40">
        <v>3.0000000000000001E-5</v>
      </c>
      <c r="I13201" s="36" t="s">
        <v>592</v>
      </c>
      <c r="J13201" cm="1">
        <f t="array" ref="J13201:L13201">_xlfn.XLOOKUP($C13201, AGE!$A:$A,AGE!$B:$D,,0,2)</f>
        <v>67.12</v>
      </c>
      <c r="K13201">
        <v>1.1599999999999999</v>
      </c>
      <c r="L13201" t="str">
        <v>Sprain et al. 2015; Fowler 2020; Husson et al. 2011; Ogg 2012</v>
      </c>
      <c r="M13201" t="s">
        <v>2304</v>
      </c>
      <c r="O13201" s="35">
        <v>0.3</v>
      </c>
      <c r="P13201" t="s">
        <v>243</v>
      </c>
      <c r="S13201" s="35">
        <v>-24.68</v>
      </c>
      <c r="T13201">
        <v>0.05</v>
      </c>
      <c r="U13201" t="s">
        <v>2295</v>
      </c>
      <c r="V13201">
        <v>1</v>
      </c>
      <c r="W13201" t="s">
        <v>2536</v>
      </c>
      <c r="AB13201" t="s">
        <v>248</v>
      </c>
      <c r="AC13201" t="s">
        <v>2640</v>
      </c>
    </row>
    <row r="13202" spans="1:29" x14ac:dyDescent="0.3">
      <c r="A13202">
        <v>20466</v>
      </c>
      <c r="B13202" s="15" t="s">
        <v>1835</v>
      </c>
      <c r="C13202" t="str">
        <f>_xlfn.XLOOKUP($B13202, STANDARDS!$A:$A, STANDARDS!$B:$B,,0,2)</f>
        <v>Hell Creek Fm</v>
      </c>
      <c r="D13202" t="s">
        <v>1060</v>
      </c>
      <c r="E13202" t="s">
        <v>2128</v>
      </c>
      <c r="F13202">
        <v>47.581221999999997</v>
      </c>
      <c r="G13202">
        <v>-106.93792999999999</v>
      </c>
      <c r="H13202" s="40">
        <v>3.0000000000000001E-5</v>
      </c>
      <c r="I13202" s="36" t="s">
        <v>592</v>
      </c>
      <c r="J13202" cm="1">
        <f t="array" ref="J13202:L13202">_xlfn.XLOOKUP($C13202, AGE!$A:$A,AGE!$B:$D,,0,2)</f>
        <v>67.12</v>
      </c>
      <c r="K13202">
        <v>1.1599999999999999</v>
      </c>
      <c r="L13202" t="str">
        <v>Sprain et al. 2015; Fowler 2020; Husson et al. 2011; Ogg 2012</v>
      </c>
      <c r="M13202" t="s">
        <v>2304</v>
      </c>
      <c r="O13202" s="35">
        <v>0.6</v>
      </c>
      <c r="P13202" t="s">
        <v>243</v>
      </c>
      <c r="S13202" s="35">
        <v>-25.21</v>
      </c>
      <c r="T13202">
        <v>0.05</v>
      </c>
      <c r="U13202" t="s">
        <v>2295</v>
      </c>
      <c r="V13202">
        <v>1</v>
      </c>
      <c r="W13202" t="s">
        <v>2536</v>
      </c>
      <c r="AB13202" t="s">
        <v>248</v>
      </c>
      <c r="AC13202" t="s">
        <v>2640</v>
      </c>
    </row>
    <row r="13203" spans="1:29" x14ac:dyDescent="0.3">
      <c r="A13203">
        <v>20467</v>
      </c>
      <c r="B13203" s="15" t="s">
        <v>1835</v>
      </c>
      <c r="C13203" t="str">
        <f>_xlfn.XLOOKUP($B13203, STANDARDS!$A:$A, STANDARDS!$B:$B,,0,2)</f>
        <v>Hell Creek Fm</v>
      </c>
      <c r="D13203" t="s">
        <v>1060</v>
      </c>
      <c r="E13203" t="s">
        <v>2128</v>
      </c>
      <c r="F13203">
        <v>47.581221999999997</v>
      </c>
      <c r="G13203">
        <v>-106.93793100000001</v>
      </c>
      <c r="H13203" s="40">
        <v>3.0000000000000001E-5</v>
      </c>
      <c r="I13203" s="36" t="s">
        <v>592</v>
      </c>
      <c r="J13203" cm="1">
        <f t="array" ref="J13203:L13203">_xlfn.XLOOKUP($C13203, AGE!$A:$A,AGE!$B:$D,,0,2)</f>
        <v>67.12</v>
      </c>
      <c r="K13203">
        <v>1.1599999999999999</v>
      </c>
      <c r="L13203" t="str">
        <v>Sprain et al. 2015; Fowler 2020; Husson et al. 2011; Ogg 2012</v>
      </c>
      <c r="M13203" t="s">
        <v>2304</v>
      </c>
      <c r="O13203" s="35">
        <v>0.4</v>
      </c>
      <c r="P13203" t="s">
        <v>243</v>
      </c>
      <c r="S13203" s="35">
        <v>-25.09</v>
      </c>
      <c r="T13203">
        <v>0.05</v>
      </c>
      <c r="U13203" t="s">
        <v>2295</v>
      </c>
      <c r="V13203">
        <v>1</v>
      </c>
      <c r="W13203" t="s">
        <v>2536</v>
      </c>
      <c r="AB13203" t="s">
        <v>248</v>
      </c>
      <c r="AC13203" t="s">
        <v>2640</v>
      </c>
    </row>
    <row r="13204" spans="1:29" x14ac:dyDescent="0.3">
      <c r="A13204">
        <v>20468</v>
      </c>
      <c r="B13204" s="15" t="s">
        <v>1835</v>
      </c>
      <c r="C13204" t="str">
        <f>_xlfn.XLOOKUP($B13204, STANDARDS!$A:$A, STANDARDS!$B:$B,,0,2)</f>
        <v>Hell Creek Fm</v>
      </c>
      <c r="D13204" t="s">
        <v>1060</v>
      </c>
      <c r="E13204" t="s">
        <v>2128</v>
      </c>
      <c r="F13204">
        <v>47.581221999999997</v>
      </c>
      <c r="G13204">
        <v>-106.937932</v>
      </c>
      <c r="H13204" s="40">
        <v>3.0000000000000001E-5</v>
      </c>
      <c r="I13204" s="36" t="s">
        <v>592</v>
      </c>
      <c r="J13204" cm="1">
        <f t="array" ref="J13204:L13204">_xlfn.XLOOKUP($C13204, AGE!$A:$A,AGE!$B:$D,,0,2)</f>
        <v>67.12</v>
      </c>
      <c r="K13204">
        <v>1.1599999999999999</v>
      </c>
      <c r="L13204" t="str">
        <v>Sprain et al. 2015; Fowler 2020; Husson et al. 2011; Ogg 2012</v>
      </c>
      <c r="M13204" t="s">
        <v>2304</v>
      </c>
      <c r="O13204" s="35">
        <v>1.1000000000000001</v>
      </c>
      <c r="P13204" t="s">
        <v>243</v>
      </c>
      <c r="S13204" s="35">
        <v>-26.71</v>
      </c>
      <c r="T13204">
        <v>0.05</v>
      </c>
      <c r="U13204" t="s">
        <v>2295</v>
      </c>
      <c r="V13204">
        <v>1</v>
      </c>
      <c r="W13204" t="s">
        <v>2536</v>
      </c>
      <c r="AB13204" t="s">
        <v>248</v>
      </c>
      <c r="AC13204" t="s">
        <v>2640</v>
      </c>
    </row>
    <row r="13205" spans="1:29" x14ac:dyDescent="0.3">
      <c r="A13205">
        <v>20469</v>
      </c>
      <c r="B13205" s="15" t="s">
        <v>1835</v>
      </c>
      <c r="C13205" t="str">
        <f>_xlfn.XLOOKUP($B13205, STANDARDS!$A:$A, STANDARDS!$B:$B,,0,2)</f>
        <v>Hell Creek Fm</v>
      </c>
      <c r="D13205" t="s">
        <v>1060</v>
      </c>
      <c r="E13205" t="s">
        <v>2128</v>
      </c>
      <c r="F13205">
        <v>47.581221999999997</v>
      </c>
      <c r="G13205">
        <v>-106.937933</v>
      </c>
      <c r="H13205" s="40">
        <v>3.0000000000000001E-5</v>
      </c>
      <c r="I13205" s="36" t="s">
        <v>592</v>
      </c>
      <c r="J13205" cm="1">
        <f t="array" ref="J13205:L13205">_xlfn.XLOOKUP($C13205, AGE!$A:$A,AGE!$B:$D,,0,2)</f>
        <v>67.12</v>
      </c>
      <c r="K13205">
        <v>1.1599999999999999</v>
      </c>
      <c r="L13205" t="str">
        <v>Sprain et al. 2015; Fowler 2020; Husson et al. 2011; Ogg 2012</v>
      </c>
      <c r="M13205" t="s">
        <v>2304</v>
      </c>
      <c r="O13205" s="35">
        <v>4.5</v>
      </c>
      <c r="P13205" t="s">
        <v>243</v>
      </c>
      <c r="S13205" s="35">
        <v>-25.98</v>
      </c>
      <c r="T13205">
        <v>0.05</v>
      </c>
      <c r="U13205" t="s">
        <v>2295</v>
      </c>
      <c r="V13205">
        <v>1</v>
      </c>
      <c r="W13205" t="s">
        <v>2536</v>
      </c>
      <c r="AB13205" t="s">
        <v>248</v>
      </c>
      <c r="AC13205" t="s">
        <v>2640</v>
      </c>
    </row>
    <row r="13206" spans="1:29" x14ac:dyDescent="0.3">
      <c r="A13206">
        <v>20470</v>
      </c>
      <c r="B13206" s="15" t="s">
        <v>1835</v>
      </c>
      <c r="C13206" t="str">
        <f>_xlfn.XLOOKUP($B13206, STANDARDS!$A:$A, STANDARDS!$B:$B,,0,2)</f>
        <v>Hell Creek Fm</v>
      </c>
      <c r="D13206" t="s">
        <v>1060</v>
      </c>
      <c r="E13206" t="s">
        <v>2128</v>
      </c>
      <c r="F13206">
        <v>47.581221999999997</v>
      </c>
      <c r="G13206">
        <v>-106.937934</v>
      </c>
      <c r="H13206" s="40">
        <v>3.0000000000000001E-5</v>
      </c>
      <c r="I13206" s="36" t="s">
        <v>592</v>
      </c>
      <c r="J13206" cm="1">
        <f t="array" ref="J13206:L13206">_xlfn.XLOOKUP($C13206, AGE!$A:$A,AGE!$B:$D,,0,2)</f>
        <v>67.12</v>
      </c>
      <c r="K13206">
        <v>1.1599999999999999</v>
      </c>
      <c r="L13206" t="str">
        <v>Sprain et al. 2015; Fowler 2020; Husson et al. 2011; Ogg 2012</v>
      </c>
      <c r="M13206" t="s">
        <v>2304</v>
      </c>
      <c r="O13206" s="35">
        <v>1.2</v>
      </c>
      <c r="P13206" t="s">
        <v>243</v>
      </c>
      <c r="S13206" s="35">
        <v>-25.65</v>
      </c>
      <c r="T13206">
        <v>0.05</v>
      </c>
      <c r="U13206" t="s">
        <v>2295</v>
      </c>
      <c r="V13206">
        <v>1</v>
      </c>
      <c r="W13206" t="s">
        <v>2536</v>
      </c>
      <c r="AB13206" t="s">
        <v>248</v>
      </c>
      <c r="AC13206" t="s">
        <v>2640</v>
      </c>
    </row>
    <row r="13207" spans="1:29" x14ac:dyDescent="0.3">
      <c r="A13207">
        <v>20471</v>
      </c>
      <c r="B13207" s="15" t="s">
        <v>1835</v>
      </c>
      <c r="C13207" t="str">
        <f>_xlfn.XLOOKUP($B13207, STANDARDS!$A:$A, STANDARDS!$B:$B,,0,2)</f>
        <v>Hell Creek Fm</v>
      </c>
      <c r="D13207" t="s">
        <v>1060</v>
      </c>
      <c r="E13207" t="s">
        <v>2128</v>
      </c>
      <c r="F13207">
        <v>47.581221999999997</v>
      </c>
      <c r="G13207">
        <v>-106.937935</v>
      </c>
      <c r="H13207" s="40">
        <v>3.0000000000000001E-5</v>
      </c>
      <c r="I13207" s="36" t="s">
        <v>592</v>
      </c>
      <c r="J13207" cm="1">
        <f t="array" ref="J13207:L13207">_xlfn.XLOOKUP($C13207, AGE!$A:$A,AGE!$B:$D,,0,2)</f>
        <v>67.12</v>
      </c>
      <c r="K13207">
        <v>1.1599999999999999</v>
      </c>
      <c r="L13207" t="str">
        <v>Sprain et al. 2015; Fowler 2020; Husson et al. 2011; Ogg 2012</v>
      </c>
      <c r="M13207" t="s">
        <v>2304</v>
      </c>
      <c r="O13207" s="35">
        <v>1.7</v>
      </c>
      <c r="P13207" t="s">
        <v>243</v>
      </c>
      <c r="S13207" s="35">
        <v>-25.96</v>
      </c>
      <c r="T13207">
        <v>0.05</v>
      </c>
      <c r="U13207" t="s">
        <v>2295</v>
      </c>
      <c r="V13207">
        <v>1</v>
      </c>
      <c r="W13207" t="s">
        <v>2536</v>
      </c>
      <c r="AB13207" t="s">
        <v>248</v>
      </c>
      <c r="AC13207" t="s">
        <v>2640</v>
      </c>
    </row>
    <row r="13208" spans="1:29" x14ac:dyDescent="0.3">
      <c r="A13208">
        <v>20472</v>
      </c>
      <c r="B13208" s="15" t="s">
        <v>1835</v>
      </c>
      <c r="C13208" t="str">
        <f>_xlfn.XLOOKUP($B13208, STANDARDS!$A:$A, STANDARDS!$B:$B,,0,2)</f>
        <v>Hell Creek Fm</v>
      </c>
      <c r="D13208" t="s">
        <v>1060</v>
      </c>
      <c r="E13208" t="s">
        <v>2128</v>
      </c>
      <c r="F13208">
        <v>47.581221999999997</v>
      </c>
      <c r="G13208">
        <v>-106.93793599999999</v>
      </c>
      <c r="H13208" s="40">
        <v>3.0000000000000001E-5</v>
      </c>
      <c r="I13208" s="36" t="s">
        <v>592</v>
      </c>
      <c r="J13208" cm="1">
        <f t="array" ref="J13208:L13208">_xlfn.XLOOKUP($C13208, AGE!$A:$A,AGE!$B:$D,,0,2)</f>
        <v>67.12</v>
      </c>
      <c r="K13208">
        <v>1.1599999999999999</v>
      </c>
      <c r="L13208" t="str">
        <v>Sprain et al. 2015; Fowler 2020; Husson et al. 2011; Ogg 2012</v>
      </c>
      <c r="M13208" t="s">
        <v>2304</v>
      </c>
      <c r="O13208" s="35">
        <v>3.2</v>
      </c>
      <c r="P13208" t="s">
        <v>243</v>
      </c>
      <c r="S13208" s="35">
        <v>-26.67</v>
      </c>
      <c r="T13208">
        <v>0.05</v>
      </c>
      <c r="U13208" t="s">
        <v>2295</v>
      </c>
      <c r="V13208">
        <v>1</v>
      </c>
      <c r="W13208" t="s">
        <v>2536</v>
      </c>
      <c r="AB13208" t="s">
        <v>248</v>
      </c>
      <c r="AC13208" t="s">
        <v>2640</v>
      </c>
    </row>
    <row r="13209" spans="1:29" x14ac:dyDescent="0.3">
      <c r="A13209">
        <v>20473</v>
      </c>
      <c r="B13209" s="15" t="s">
        <v>1835</v>
      </c>
      <c r="C13209" t="str">
        <f>_xlfn.XLOOKUP($B13209, STANDARDS!$A:$A, STANDARDS!$B:$B,,0,2)</f>
        <v>Hell Creek Fm</v>
      </c>
      <c r="D13209" t="s">
        <v>1060</v>
      </c>
      <c r="E13209" t="s">
        <v>2128</v>
      </c>
      <c r="F13209">
        <v>47.581221999999997</v>
      </c>
      <c r="G13209">
        <v>-106.93793700000001</v>
      </c>
      <c r="H13209" s="40">
        <v>3.0000000000000001E-5</v>
      </c>
      <c r="I13209" s="36" t="s">
        <v>592</v>
      </c>
      <c r="J13209" cm="1">
        <f t="array" ref="J13209:L13209">_xlfn.XLOOKUP($C13209, AGE!$A:$A,AGE!$B:$D,,0,2)</f>
        <v>67.12</v>
      </c>
      <c r="K13209">
        <v>1.1599999999999999</v>
      </c>
      <c r="L13209" t="str">
        <v>Sprain et al. 2015; Fowler 2020; Husson et al. 2011; Ogg 2012</v>
      </c>
      <c r="M13209" t="s">
        <v>2304</v>
      </c>
      <c r="O13209" s="35">
        <v>1</v>
      </c>
      <c r="P13209" t="s">
        <v>243</v>
      </c>
      <c r="S13209" s="35">
        <v>-26.12</v>
      </c>
      <c r="T13209">
        <v>0.05</v>
      </c>
      <c r="U13209" t="s">
        <v>2295</v>
      </c>
      <c r="V13209">
        <v>1</v>
      </c>
      <c r="W13209" t="s">
        <v>2536</v>
      </c>
      <c r="AB13209" t="s">
        <v>248</v>
      </c>
      <c r="AC13209" t="s">
        <v>2640</v>
      </c>
    </row>
    <row r="13210" spans="1:29" x14ac:dyDescent="0.3">
      <c r="A13210">
        <v>20474</v>
      </c>
      <c r="B13210" s="15" t="s">
        <v>1835</v>
      </c>
      <c r="C13210" t="str">
        <f>_xlfn.XLOOKUP($B13210, STANDARDS!$A:$A, STANDARDS!$B:$B,,0,2)</f>
        <v>Hell Creek Fm</v>
      </c>
      <c r="D13210" t="s">
        <v>1060</v>
      </c>
      <c r="E13210" t="s">
        <v>2128</v>
      </c>
      <c r="F13210">
        <v>47.581221999999997</v>
      </c>
      <c r="G13210">
        <v>-106.937938</v>
      </c>
      <c r="H13210" s="40">
        <v>3.0000000000000001E-5</v>
      </c>
      <c r="I13210" s="36" t="s">
        <v>592</v>
      </c>
      <c r="J13210" cm="1">
        <f t="array" ref="J13210:L13210">_xlfn.XLOOKUP($C13210, AGE!$A:$A,AGE!$B:$D,,0,2)</f>
        <v>67.12</v>
      </c>
      <c r="K13210">
        <v>1.1599999999999999</v>
      </c>
      <c r="L13210" t="str">
        <v>Sprain et al. 2015; Fowler 2020; Husson et al. 2011; Ogg 2012</v>
      </c>
      <c r="M13210" t="s">
        <v>2304</v>
      </c>
      <c r="O13210" s="35">
        <v>0.2</v>
      </c>
      <c r="P13210" t="s">
        <v>243</v>
      </c>
      <c r="S13210" s="35">
        <v>-24.81</v>
      </c>
      <c r="T13210">
        <v>0.05</v>
      </c>
      <c r="U13210" t="s">
        <v>2295</v>
      </c>
      <c r="V13210">
        <v>1</v>
      </c>
      <c r="W13210" t="s">
        <v>2536</v>
      </c>
      <c r="AB13210" t="s">
        <v>248</v>
      </c>
      <c r="AC13210" t="s">
        <v>2640</v>
      </c>
    </row>
    <row r="13211" spans="1:29" x14ac:dyDescent="0.3">
      <c r="A13211">
        <v>20475</v>
      </c>
      <c r="B13211" s="15" t="s">
        <v>1835</v>
      </c>
      <c r="C13211" t="str">
        <f>_xlfn.XLOOKUP($B13211, STANDARDS!$A:$A, STANDARDS!$B:$B,,0,2)</f>
        <v>Hell Creek Fm</v>
      </c>
      <c r="D13211" t="s">
        <v>1060</v>
      </c>
      <c r="E13211" t="s">
        <v>2128</v>
      </c>
      <c r="F13211">
        <v>47.581221999999997</v>
      </c>
      <c r="G13211">
        <v>-106.937939</v>
      </c>
      <c r="H13211" s="40">
        <v>3.0000000000000001E-5</v>
      </c>
      <c r="I13211" s="36" t="s">
        <v>592</v>
      </c>
      <c r="J13211" cm="1">
        <f t="array" ref="J13211:L13211">_xlfn.XLOOKUP($C13211, AGE!$A:$A,AGE!$B:$D,,0,2)</f>
        <v>67.12</v>
      </c>
      <c r="K13211">
        <v>1.1599999999999999</v>
      </c>
      <c r="L13211" t="str">
        <v>Sprain et al. 2015; Fowler 2020; Husson et al. 2011; Ogg 2012</v>
      </c>
      <c r="M13211" t="s">
        <v>2304</v>
      </c>
      <c r="O13211" s="35">
        <v>0.1</v>
      </c>
      <c r="P13211" t="s">
        <v>243</v>
      </c>
      <c r="S13211" s="35">
        <v>-23.42</v>
      </c>
      <c r="T13211">
        <v>0.05</v>
      </c>
      <c r="U13211" t="s">
        <v>2295</v>
      </c>
      <c r="V13211">
        <v>1</v>
      </c>
      <c r="W13211" t="s">
        <v>2536</v>
      </c>
      <c r="AB13211" t="s">
        <v>248</v>
      </c>
      <c r="AC13211" t="s">
        <v>2640</v>
      </c>
    </row>
    <row r="13212" spans="1:29" x14ac:dyDescent="0.3">
      <c r="A13212">
        <v>20476</v>
      </c>
      <c r="B13212" s="15" t="s">
        <v>1835</v>
      </c>
      <c r="C13212" t="str">
        <f>_xlfn.XLOOKUP($B13212, STANDARDS!$A:$A, STANDARDS!$B:$B,,0,2)</f>
        <v>Hell Creek Fm</v>
      </c>
      <c r="D13212" t="s">
        <v>1060</v>
      </c>
      <c r="E13212" t="s">
        <v>2128</v>
      </c>
      <c r="F13212">
        <v>47.581221999999997</v>
      </c>
      <c r="G13212">
        <v>-106.93794</v>
      </c>
      <c r="H13212" s="40">
        <v>3.0000000000000001E-5</v>
      </c>
      <c r="I13212" s="36" t="s">
        <v>592</v>
      </c>
      <c r="J13212" cm="1">
        <f t="array" ref="J13212:L13212">_xlfn.XLOOKUP($C13212, AGE!$A:$A,AGE!$B:$D,,0,2)</f>
        <v>67.12</v>
      </c>
      <c r="K13212">
        <v>1.1599999999999999</v>
      </c>
      <c r="L13212" t="str">
        <v>Sprain et al. 2015; Fowler 2020; Husson et al. 2011; Ogg 2012</v>
      </c>
      <c r="M13212" t="s">
        <v>2304</v>
      </c>
      <c r="O13212" s="35">
        <v>0.1</v>
      </c>
      <c r="P13212" t="s">
        <v>243</v>
      </c>
      <c r="S13212" s="35">
        <v>-24.26</v>
      </c>
      <c r="T13212">
        <v>0.05</v>
      </c>
      <c r="U13212" t="s">
        <v>2295</v>
      </c>
      <c r="V13212">
        <v>1</v>
      </c>
      <c r="W13212" t="s">
        <v>2536</v>
      </c>
      <c r="AB13212" t="s">
        <v>248</v>
      </c>
      <c r="AC13212" t="s">
        <v>2640</v>
      </c>
    </row>
    <row r="13213" spans="1:29" x14ac:dyDescent="0.3">
      <c r="A13213">
        <v>20477</v>
      </c>
      <c r="B13213" s="15" t="s">
        <v>1835</v>
      </c>
      <c r="C13213" t="str">
        <f>_xlfn.XLOOKUP($B13213, STANDARDS!$A:$A, STANDARDS!$B:$B,,0,2)</f>
        <v>Hell Creek Fm</v>
      </c>
      <c r="D13213" t="s">
        <v>1060</v>
      </c>
      <c r="E13213" t="s">
        <v>2128</v>
      </c>
      <c r="F13213">
        <v>47.581221999999997</v>
      </c>
      <c r="G13213">
        <v>-106.937941</v>
      </c>
      <c r="H13213" s="40">
        <v>3.0000000000000001E-5</v>
      </c>
      <c r="I13213" s="36" t="s">
        <v>592</v>
      </c>
      <c r="J13213" cm="1">
        <f t="array" ref="J13213:L13213">_xlfn.XLOOKUP($C13213, AGE!$A:$A,AGE!$B:$D,,0,2)</f>
        <v>67.12</v>
      </c>
      <c r="K13213">
        <v>1.1599999999999999</v>
      </c>
      <c r="L13213" t="str">
        <v>Sprain et al. 2015; Fowler 2020; Husson et al. 2011; Ogg 2012</v>
      </c>
      <c r="M13213" t="s">
        <v>2304</v>
      </c>
      <c r="O13213" s="35">
        <v>0.1</v>
      </c>
      <c r="P13213" t="s">
        <v>243</v>
      </c>
      <c r="S13213" s="35">
        <v>-24.4</v>
      </c>
      <c r="T13213">
        <v>0.05</v>
      </c>
      <c r="U13213" t="s">
        <v>2295</v>
      </c>
      <c r="V13213">
        <v>1</v>
      </c>
      <c r="W13213" t="s">
        <v>2536</v>
      </c>
      <c r="AB13213" t="s">
        <v>248</v>
      </c>
      <c r="AC13213" t="s">
        <v>2640</v>
      </c>
    </row>
    <row r="13214" spans="1:29" x14ac:dyDescent="0.3">
      <c r="A13214">
        <v>20478</v>
      </c>
      <c r="B13214" s="15" t="s">
        <v>1835</v>
      </c>
      <c r="C13214" t="str">
        <f>_xlfn.XLOOKUP($B13214, STANDARDS!$A:$A, STANDARDS!$B:$B,,0,2)</f>
        <v>Hell Creek Fm</v>
      </c>
      <c r="D13214" t="s">
        <v>1060</v>
      </c>
      <c r="E13214" t="s">
        <v>2128</v>
      </c>
      <c r="F13214">
        <v>47.581221999999997</v>
      </c>
      <c r="G13214">
        <v>-106.93794200000001</v>
      </c>
      <c r="H13214" s="40">
        <v>3.0000000000000001E-5</v>
      </c>
      <c r="I13214" s="36" t="s">
        <v>592</v>
      </c>
      <c r="J13214" cm="1">
        <f t="array" ref="J13214:L13214">_xlfn.XLOOKUP($C13214, AGE!$A:$A,AGE!$B:$D,,0,2)</f>
        <v>67.12</v>
      </c>
      <c r="K13214">
        <v>1.1599999999999999</v>
      </c>
      <c r="L13214" t="str">
        <v>Sprain et al. 2015; Fowler 2020; Husson et al. 2011; Ogg 2012</v>
      </c>
      <c r="M13214" t="s">
        <v>2304</v>
      </c>
      <c r="O13214" s="35">
        <v>0.1</v>
      </c>
      <c r="P13214" t="s">
        <v>243</v>
      </c>
      <c r="S13214" s="35">
        <v>-24.33</v>
      </c>
      <c r="T13214">
        <v>0.05</v>
      </c>
      <c r="U13214" t="s">
        <v>2295</v>
      </c>
      <c r="V13214">
        <v>1</v>
      </c>
      <c r="W13214" t="s">
        <v>2536</v>
      </c>
      <c r="AB13214" t="s">
        <v>248</v>
      </c>
      <c r="AC13214" t="s">
        <v>2640</v>
      </c>
    </row>
    <row r="13215" spans="1:29" x14ac:dyDescent="0.3">
      <c r="A13215">
        <v>20479</v>
      </c>
      <c r="B13215" s="15" t="s">
        <v>1835</v>
      </c>
      <c r="C13215" t="str">
        <f>_xlfn.XLOOKUP($B13215, STANDARDS!$A:$A, STANDARDS!$B:$B,,0,2)</f>
        <v>Hell Creek Fm</v>
      </c>
      <c r="D13215" t="s">
        <v>1060</v>
      </c>
      <c r="E13215" t="s">
        <v>2128</v>
      </c>
      <c r="F13215">
        <v>47.581221999999997</v>
      </c>
      <c r="G13215">
        <v>-106.937943</v>
      </c>
      <c r="H13215" s="40">
        <v>3.0000000000000001E-5</v>
      </c>
      <c r="I13215" s="36" t="s">
        <v>592</v>
      </c>
      <c r="J13215" cm="1">
        <f t="array" ref="J13215:L13215">_xlfn.XLOOKUP($C13215, AGE!$A:$A,AGE!$B:$D,,0,2)</f>
        <v>67.12</v>
      </c>
      <c r="K13215">
        <v>1.1599999999999999</v>
      </c>
      <c r="L13215" t="str">
        <v>Sprain et al. 2015; Fowler 2020; Husson et al. 2011; Ogg 2012</v>
      </c>
      <c r="M13215" t="s">
        <v>2304</v>
      </c>
      <c r="O13215" s="35">
        <v>0.2</v>
      </c>
      <c r="P13215" t="s">
        <v>243</v>
      </c>
      <c r="S13215" s="35">
        <v>-24.47</v>
      </c>
      <c r="T13215">
        <v>0.05</v>
      </c>
      <c r="U13215" t="s">
        <v>2295</v>
      </c>
      <c r="V13215">
        <v>1</v>
      </c>
      <c r="W13215" t="s">
        <v>2536</v>
      </c>
      <c r="AB13215" t="s">
        <v>248</v>
      </c>
      <c r="AC13215" t="s">
        <v>2640</v>
      </c>
    </row>
    <row r="13216" spans="1:29" x14ac:dyDescent="0.3">
      <c r="A13216">
        <v>20480</v>
      </c>
      <c r="B13216" s="15" t="s">
        <v>1835</v>
      </c>
      <c r="C13216" t="str">
        <f>_xlfn.XLOOKUP($B13216, STANDARDS!$A:$A, STANDARDS!$B:$B,,0,2)</f>
        <v>Hell Creek Fm</v>
      </c>
      <c r="D13216" t="s">
        <v>1060</v>
      </c>
      <c r="E13216" t="s">
        <v>2128</v>
      </c>
      <c r="F13216">
        <v>47.581221999999997</v>
      </c>
      <c r="G13216">
        <v>-106.937944</v>
      </c>
      <c r="H13216" s="40">
        <v>3.0000000000000001E-5</v>
      </c>
      <c r="I13216" s="36" t="s">
        <v>592</v>
      </c>
      <c r="J13216" cm="1">
        <f t="array" ref="J13216:L13216">_xlfn.XLOOKUP($C13216, AGE!$A:$A,AGE!$B:$D,,0,2)</f>
        <v>67.12</v>
      </c>
      <c r="K13216">
        <v>1.1599999999999999</v>
      </c>
      <c r="L13216" t="str">
        <v>Sprain et al. 2015; Fowler 2020; Husson et al. 2011; Ogg 2012</v>
      </c>
      <c r="M13216" t="s">
        <v>2304</v>
      </c>
      <c r="O13216" s="35">
        <v>0.1</v>
      </c>
      <c r="P13216" t="s">
        <v>243</v>
      </c>
      <c r="S13216" s="35">
        <v>-24.87</v>
      </c>
      <c r="T13216">
        <v>0.05</v>
      </c>
      <c r="U13216" t="s">
        <v>2295</v>
      </c>
      <c r="V13216">
        <v>1</v>
      </c>
      <c r="W13216" t="s">
        <v>2536</v>
      </c>
      <c r="AB13216" t="s">
        <v>248</v>
      </c>
      <c r="AC13216" t="s">
        <v>2640</v>
      </c>
    </row>
    <row r="13217" spans="1:29" x14ac:dyDescent="0.3">
      <c r="A13217">
        <v>20481</v>
      </c>
      <c r="B13217" s="15" t="s">
        <v>1835</v>
      </c>
      <c r="C13217" t="str">
        <f>_xlfn.XLOOKUP($B13217, STANDARDS!$A:$A, STANDARDS!$B:$B,,0,2)</f>
        <v>Hell Creek Fm</v>
      </c>
      <c r="D13217" t="s">
        <v>1060</v>
      </c>
      <c r="E13217" t="s">
        <v>2128</v>
      </c>
      <c r="F13217">
        <v>47.581221999999997</v>
      </c>
      <c r="G13217">
        <v>-106.937945</v>
      </c>
      <c r="H13217" s="40">
        <v>3.0000000000000001E-5</v>
      </c>
      <c r="I13217" s="36" t="s">
        <v>592</v>
      </c>
      <c r="J13217" cm="1">
        <f t="array" ref="J13217:L13217">_xlfn.XLOOKUP($C13217, AGE!$A:$A,AGE!$B:$D,,0,2)</f>
        <v>67.12</v>
      </c>
      <c r="K13217">
        <v>1.1599999999999999</v>
      </c>
      <c r="L13217" t="str">
        <v>Sprain et al. 2015; Fowler 2020; Husson et al. 2011; Ogg 2012</v>
      </c>
      <c r="M13217" t="s">
        <v>2304</v>
      </c>
      <c r="O13217" s="35">
        <v>0.1</v>
      </c>
      <c r="P13217" t="s">
        <v>243</v>
      </c>
      <c r="S13217" s="35">
        <v>-24.24</v>
      </c>
      <c r="T13217">
        <v>0.05</v>
      </c>
      <c r="U13217" t="s">
        <v>2295</v>
      </c>
      <c r="V13217">
        <v>1</v>
      </c>
      <c r="W13217" t="s">
        <v>2536</v>
      </c>
      <c r="AB13217" t="s">
        <v>248</v>
      </c>
      <c r="AC13217" t="s">
        <v>2640</v>
      </c>
    </row>
    <row r="13218" spans="1:29" x14ac:dyDescent="0.3">
      <c r="A13218">
        <v>20482</v>
      </c>
      <c r="B13218" s="15" t="s">
        <v>1835</v>
      </c>
      <c r="C13218" t="str">
        <f>_xlfn.XLOOKUP($B13218, STANDARDS!$A:$A, STANDARDS!$B:$B,,0,2)</f>
        <v>Hell Creek Fm</v>
      </c>
      <c r="D13218" t="s">
        <v>1060</v>
      </c>
      <c r="E13218" t="s">
        <v>2128</v>
      </c>
      <c r="F13218">
        <v>47.581221999999997</v>
      </c>
      <c r="G13218">
        <v>-106.937946</v>
      </c>
      <c r="H13218" s="40">
        <v>3.0000000000000001E-5</v>
      </c>
      <c r="I13218" s="36" t="s">
        <v>592</v>
      </c>
      <c r="J13218" cm="1">
        <f t="array" ref="J13218:L13218">_xlfn.XLOOKUP($C13218, AGE!$A:$A,AGE!$B:$D,,0,2)</f>
        <v>67.12</v>
      </c>
      <c r="K13218">
        <v>1.1599999999999999</v>
      </c>
      <c r="L13218" t="str">
        <v>Sprain et al. 2015; Fowler 2020; Husson et al. 2011; Ogg 2012</v>
      </c>
      <c r="M13218" t="s">
        <v>2304</v>
      </c>
      <c r="O13218" s="35">
        <v>0.1</v>
      </c>
      <c r="P13218" t="s">
        <v>243</v>
      </c>
      <c r="S13218" s="35">
        <v>-24.23</v>
      </c>
      <c r="T13218">
        <v>0.05</v>
      </c>
      <c r="U13218" t="s">
        <v>2295</v>
      </c>
      <c r="V13218">
        <v>1</v>
      </c>
      <c r="W13218" t="s">
        <v>2536</v>
      </c>
      <c r="AB13218" t="s">
        <v>248</v>
      </c>
      <c r="AC13218" t="s">
        <v>2640</v>
      </c>
    </row>
    <row r="13219" spans="1:29" x14ac:dyDescent="0.3">
      <c r="A13219">
        <v>20483</v>
      </c>
      <c r="B13219" s="15" t="s">
        <v>1835</v>
      </c>
      <c r="C13219" t="str">
        <f>_xlfn.XLOOKUP($B13219, STANDARDS!$A:$A, STANDARDS!$B:$B,,0,2)</f>
        <v>Hell Creek Fm</v>
      </c>
      <c r="D13219" t="s">
        <v>1060</v>
      </c>
      <c r="E13219" t="s">
        <v>2128</v>
      </c>
      <c r="F13219">
        <v>47.581221999999997</v>
      </c>
      <c r="G13219">
        <v>-106.93794699999999</v>
      </c>
      <c r="H13219" s="40">
        <v>3.0000000000000001E-5</v>
      </c>
      <c r="I13219" s="36" t="s">
        <v>592</v>
      </c>
      <c r="J13219" cm="1">
        <f t="array" ref="J13219:L13219">_xlfn.XLOOKUP($C13219, AGE!$A:$A,AGE!$B:$D,,0,2)</f>
        <v>67.12</v>
      </c>
      <c r="K13219">
        <v>1.1599999999999999</v>
      </c>
      <c r="L13219" t="str">
        <v>Sprain et al. 2015; Fowler 2020; Husson et al. 2011; Ogg 2012</v>
      </c>
      <c r="M13219" t="s">
        <v>2304</v>
      </c>
      <c r="O13219" s="35">
        <v>0.1</v>
      </c>
      <c r="P13219" t="s">
        <v>243</v>
      </c>
      <c r="S13219" s="35">
        <v>-24.02</v>
      </c>
      <c r="T13219">
        <v>0.05</v>
      </c>
      <c r="U13219" t="s">
        <v>2295</v>
      </c>
      <c r="V13219">
        <v>1</v>
      </c>
      <c r="W13219" t="s">
        <v>2536</v>
      </c>
      <c r="AB13219" t="s">
        <v>248</v>
      </c>
      <c r="AC13219" t="s">
        <v>2640</v>
      </c>
    </row>
    <row r="13220" spans="1:29" x14ac:dyDescent="0.3">
      <c r="A13220">
        <v>20484</v>
      </c>
      <c r="B13220" s="15" t="s">
        <v>1835</v>
      </c>
      <c r="C13220" t="str">
        <f>_xlfn.XLOOKUP($B13220, STANDARDS!$A:$A, STANDARDS!$B:$B,,0,2)</f>
        <v>Hell Creek Fm</v>
      </c>
      <c r="D13220" t="s">
        <v>1060</v>
      </c>
      <c r="E13220" t="s">
        <v>2128</v>
      </c>
      <c r="F13220">
        <v>47.581221999999997</v>
      </c>
      <c r="G13220">
        <v>-106.93794800000001</v>
      </c>
      <c r="H13220" s="40">
        <v>3.0000000000000001E-5</v>
      </c>
      <c r="I13220" s="36" t="s">
        <v>592</v>
      </c>
      <c r="J13220" cm="1">
        <f t="array" ref="J13220:L13220">_xlfn.XLOOKUP($C13220, AGE!$A:$A,AGE!$B:$D,,0,2)</f>
        <v>67.12</v>
      </c>
      <c r="K13220">
        <v>1.1599999999999999</v>
      </c>
      <c r="L13220" t="str">
        <v>Sprain et al. 2015; Fowler 2020; Husson et al. 2011; Ogg 2012</v>
      </c>
      <c r="M13220" t="s">
        <v>2304</v>
      </c>
      <c r="O13220" s="35">
        <v>0.1</v>
      </c>
      <c r="P13220" t="s">
        <v>243</v>
      </c>
      <c r="S13220" s="35">
        <v>-24.23</v>
      </c>
      <c r="T13220">
        <v>0.05</v>
      </c>
      <c r="U13220" t="s">
        <v>2295</v>
      </c>
      <c r="V13220">
        <v>1</v>
      </c>
      <c r="W13220" t="s">
        <v>2536</v>
      </c>
      <c r="AB13220" t="s">
        <v>248</v>
      </c>
      <c r="AC13220" t="s">
        <v>2640</v>
      </c>
    </row>
    <row r="13221" spans="1:29" x14ac:dyDescent="0.3">
      <c r="A13221">
        <v>20485</v>
      </c>
      <c r="B13221" s="15" t="s">
        <v>1835</v>
      </c>
      <c r="C13221" t="str">
        <f>_xlfn.XLOOKUP($B13221, STANDARDS!$A:$A, STANDARDS!$B:$B,,0,2)</f>
        <v>Hell Creek Fm</v>
      </c>
      <c r="D13221" t="s">
        <v>1060</v>
      </c>
      <c r="E13221" t="s">
        <v>2128</v>
      </c>
      <c r="F13221">
        <v>47.581221999999997</v>
      </c>
      <c r="G13221">
        <v>-106.937949</v>
      </c>
      <c r="H13221" s="40">
        <v>3.0000000000000001E-5</v>
      </c>
      <c r="I13221" s="36" t="s">
        <v>592</v>
      </c>
      <c r="J13221" cm="1">
        <f t="array" ref="J13221:L13221">_xlfn.XLOOKUP($C13221, AGE!$A:$A,AGE!$B:$D,,0,2)</f>
        <v>67.12</v>
      </c>
      <c r="K13221">
        <v>1.1599999999999999</v>
      </c>
      <c r="L13221" t="str">
        <v>Sprain et al. 2015; Fowler 2020; Husson et al. 2011; Ogg 2012</v>
      </c>
      <c r="M13221" t="s">
        <v>2304</v>
      </c>
      <c r="O13221" s="35">
        <v>0.2</v>
      </c>
      <c r="P13221" t="s">
        <v>243</v>
      </c>
      <c r="S13221" s="35">
        <v>-24.14</v>
      </c>
      <c r="T13221">
        <v>0.05</v>
      </c>
      <c r="U13221" t="s">
        <v>2295</v>
      </c>
      <c r="V13221">
        <v>1</v>
      </c>
      <c r="W13221" t="s">
        <v>2536</v>
      </c>
      <c r="AB13221" t="s">
        <v>248</v>
      </c>
      <c r="AC13221" t="s">
        <v>2640</v>
      </c>
    </row>
    <row r="13222" spans="1:29" x14ac:dyDescent="0.3">
      <c r="A13222">
        <v>20486</v>
      </c>
      <c r="B13222" s="15" t="s">
        <v>1835</v>
      </c>
      <c r="C13222" t="str">
        <f>_xlfn.XLOOKUP($B13222, STANDARDS!$A:$A, STANDARDS!$B:$B,,0,2)</f>
        <v>Hell Creek Fm</v>
      </c>
      <c r="D13222" t="s">
        <v>1060</v>
      </c>
      <c r="E13222" t="s">
        <v>2128</v>
      </c>
      <c r="F13222">
        <v>47.581221999999997</v>
      </c>
      <c r="G13222">
        <v>-106.93795</v>
      </c>
      <c r="H13222" s="40">
        <v>3.0000000000000001E-5</v>
      </c>
      <c r="I13222" s="36" t="s">
        <v>592</v>
      </c>
      <c r="J13222" cm="1">
        <f t="array" ref="J13222:L13222">_xlfn.XLOOKUP($C13222, AGE!$A:$A,AGE!$B:$D,,0,2)</f>
        <v>67.12</v>
      </c>
      <c r="K13222">
        <v>1.1599999999999999</v>
      </c>
      <c r="L13222" t="str">
        <v>Sprain et al. 2015; Fowler 2020; Husson et al. 2011; Ogg 2012</v>
      </c>
      <c r="M13222" t="s">
        <v>2304</v>
      </c>
      <c r="O13222" s="35">
        <v>0.1</v>
      </c>
      <c r="P13222" t="s">
        <v>243</v>
      </c>
      <c r="S13222" s="35">
        <v>-24.5</v>
      </c>
      <c r="T13222">
        <v>0.05</v>
      </c>
      <c r="U13222" t="s">
        <v>2295</v>
      </c>
      <c r="V13222">
        <v>1</v>
      </c>
      <c r="W13222" t="s">
        <v>2536</v>
      </c>
      <c r="AB13222" t="s">
        <v>248</v>
      </c>
      <c r="AC13222" t="s">
        <v>2640</v>
      </c>
    </row>
    <row r="13223" spans="1:29" x14ac:dyDescent="0.3">
      <c r="A13223">
        <v>20487</v>
      </c>
      <c r="B13223" s="15" t="s">
        <v>1835</v>
      </c>
      <c r="C13223" t="str">
        <f>_xlfn.XLOOKUP($B13223, STANDARDS!$A:$A, STANDARDS!$B:$B,,0,2)</f>
        <v>Hell Creek Fm</v>
      </c>
      <c r="D13223" t="s">
        <v>1060</v>
      </c>
      <c r="E13223" t="s">
        <v>2128</v>
      </c>
      <c r="F13223">
        <v>47.581221999999997</v>
      </c>
      <c r="G13223">
        <v>-106.937951</v>
      </c>
      <c r="H13223" s="40">
        <v>3.0000000000000001E-5</v>
      </c>
      <c r="I13223" s="36" t="s">
        <v>592</v>
      </c>
      <c r="J13223" cm="1">
        <f t="array" ref="J13223:L13223">_xlfn.XLOOKUP($C13223, AGE!$A:$A,AGE!$B:$D,,0,2)</f>
        <v>67.12</v>
      </c>
      <c r="K13223">
        <v>1.1599999999999999</v>
      </c>
      <c r="L13223" t="str">
        <v>Sprain et al. 2015; Fowler 2020; Husson et al. 2011; Ogg 2012</v>
      </c>
      <c r="M13223" t="s">
        <v>2304</v>
      </c>
      <c r="O13223" s="35">
        <v>0.1</v>
      </c>
      <c r="P13223" t="s">
        <v>243</v>
      </c>
      <c r="S13223" s="35">
        <v>-24.58</v>
      </c>
      <c r="T13223">
        <v>0.05</v>
      </c>
      <c r="U13223" t="s">
        <v>2295</v>
      </c>
      <c r="V13223">
        <v>1</v>
      </c>
      <c r="W13223" t="s">
        <v>2536</v>
      </c>
      <c r="AB13223" t="s">
        <v>248</v>
      </c>
      <c r="AC13223" t="s">
        <v>2640</v>
      </c>
    </row>
    <row r="13224" spans="1:29" x14ac:dyDescent="0.3">
      <c r="A13224">
        <v>20488</v>
      </c>
      <c r="B13224" s="15" t="s">
        <v>1835</v>
      </c>
      <c r="C13224" t="str">
        <f>_xlfn.XLOOKUP($B13224, STANDARDS!$A:$A, STANDARDS!$B:$B,,0,2)</f>
        <v>Hell Creek Fm</v>
      </c>
      <c r="D13224" t="s">
        <v>1060</v>
      </c>
      <c r="E13224" t="s">
        <v>2128</v>
      </c>
      <c r="F13224">
        <v>47.581221999999997</v>
      </c>
      <c r="G13224">
        <v>-106.937952</v>
      </c>
      <c r="H13224" s="40">
        <v>3.0000000000000001E-5</v>
      </c>
      <c r="I13224" s="36" t="s">
        <v>592</v>
      </c>
      <c r="J13224" cm="1">
        <f t="array" ref="J13224:L13224">_xlfn.XLOOKUP($C13224, AGE!$A:$A,AGE!$B:$D,,0,2)</f>
        <v>67.12</v>
      </c>
      <c r="K13224">
        <v>1.1599999999999999</v>
      </c>
      <c r="L13224" t="str">
        <v>Sprain et al. 2015; Fowler 2020; Husson et al. 2011; Ogg 2012</v>
      </c>
      <c r="M13224" t="s">
        <v>2304</v>
      </c>
      <c r="O13224" s="35">
        <v>0.1</v>
      </c>
      <c r="P13224" t="s">
        <v>243</v>
      </c>
      <c r="S13224" s="35">
        <v>-25.38</v>
      </c>
      <c r="T13224">
        <v>0.05</v>
      </c>
      <c r="U13224" t="s">
        <v>2295</v>
      </c>
      <c r="V13224">
        <v>1</v>
      </c>
      <c r="W13224" t="s">
        <v>2536</v>
      </c>
      <c r="AB13224" t="s">
        <v>248</v>
      </c>
      <c r="AC13224" t="s">
        <v>2640</v>
      </c>
    </row>
    <row r="13225" spans="1:29" x14ac:dyDescent="0.3">
      <c r="A13225">
        <v>20489</v>
      </c>
      <c r="B13225" s="15" t="s">
        <v>1835</v>
      </c>
      <c r="C13225" t="str">
        <f>_xlfn.XLOOKUP($B13225, STANDARDS!$A:$A, STANDARDS!$B:$B,,0,2)</f>
        <v>Hell Creek Fm</v>
      </c>
      <c r="D13225" t="s">
        <v>1060</v>
      </c>
      <c r="E13225" t="s">
        <v>2128</v>
      </c>
      <c r="F13225">
        <v>47.581221999999997</v>
      </c>
      <c r="G13225">
        <v>-106.93795299999999</v>
      </c>
      <c r="H13225" s="40">
        <v>3.0000000000000001E-5</v>
      </c>
      <c r="I13225" s="36" t="s">
        <v>592</v>
      </c>
      <c r="J13225" cm="1">
        <f t="array" ref="J13225:L13225">_xlfn.XLOOKUP($C13225, AGE!$A:$A,AGE!$B:$D,,0,2)</f>
        <v>67.12</v>
      </c>
      <c r="K13225">
        <v>1.1599999999999999</v>
      </c>
      <c r="L13225" t="str">
        <v>Sprain et al. 2015; Fowler 2020; Husson et al. 2011; Ogg 2012</v>
      </c>
      <c r="M13225" t="s">
        <v>2304</v>
      </c>
      <c r="O13225" s="35">
        <v>0.3</v>
      </c>
      <c r="P13225" t="s">
        <v>243</v>
      </c>
      <c r="S13225" s="35">
        <v>-24.94</v>
      </c>
      <c r="T13225">
        <v>0.05</v>
      </c>
      <c r="U13225" t="s">
        <v>2295</v>
      </c>
      <c r="V13225">
        <v>1</v>
      </c>
      <c r="W13225" t="s">
        <v>2536</v>
      </c>
      <c r="AB13225" t="s">
        <v>248</v>
      </c>
      <c r="AC13225" t="s">
        <v>2640</v>
      </c>
    </row>
    <row r="13226" spans="1:29" x14ac:dyDescent="0.3">
      <c r="A13226">
        <v>20490</v>
      </c>
      <c r="B13226" s="15" t="s">
        <v>1835</v>
      </c>
      <c r="C13226" t="str">
        <f>_xlfn.XLOOKUP($B13226, STANDARDS!$A:$A, STANDARDS!$B:$B,,0,2)</f>
        <v>Hell Creek Fm</v>
      </c>
      <c r="D13226" t="s">
        <v>1060</v>
      </c>
      <c r="E13226" t="s">
        <v>2128</v>
      </c>
      <c r="F13226">
        <v>47.581221999999997</v>
      </c>
      <c r="G13226">
        <v>-106.937954</v>
      </c>
      <c r="H13226" s="40">
        <v>3.0000000000000001E-5</v>
      </c>
      <c r="I13226" s="36" t="s">
        <v>592</v>
      </c>
      <c r="J13226" cm="1">
        <f t="array" ref="J13226:L13226">_xlfn.XLOOKUP($C13226, AGE!$A:$A,AGE!$B:$D,,0,2)</f>
        <v>67.12</v>
      </c>
      <c r="K13226">
        <v>1.1599999999999999</v>
      </c>
      <c r="L13226" t="str">
        <v>Sprain et al. 2015; Fowler 2020; Husson et al. 2011; Ogg 2012</v>
      </c>
      <c r="M13226" t="s">
        <v>2304</v>
      </c>
      <c r="O13226" s="35">
        <v>0.1</v>
      </c>
      <c r="P13226" t="s">
        <v>243</v>
      </c>
      <c r="S13226" s="35">
        <v>-24.18</v>
      </c>
      <c r="T13226">
        <v>0.05</v>
      </c>
      <c r="U13226" t="s">
        <v>2295</v>
      </c>
      <c r="V13226">
        <v>1</v>
      </c>
      <c r="W13226" t="s">
        <v>2536</v>
      </c>
      <c r="AB13226" t="s">
        <v>248</v>
      </c>
      <c r="AC13226" t="s">
        <v>2640</v>
      </c>
    </row>
    <row r="13227" spans="1:29" x14ac:dyDescent="0.3">
      <c r="A13227">
        <v>20491</v>
      </c>
      <c r="B13227" s="15" t="s">
        <v>1835</v>
      </c>
      <c r="C13227" t="str">
        <f>_xlfn.XLOOKUP($B13227, STANDARDS!$A:$A, STANDARDS!$B:$B,,0,2)</f>
        <v>Hell Creek Fm</v>
      </c>
      <c r="D13227" t="s">
        <v>1060</v>
      </c>
      <c r="E13227" t="s">
        <v>2128</v>
      </c>
      <c r="F13227">
        <v>47.581221999999997</v>
      </c>
      <c r="G13227">
        <v>-106.937955</v>
      </c>
      <c r="H13227" s="40">
        <v>3.0000000000000001E-5</v>
      </c>
      <c r="I13227" s="36" t="s">
        <v>592</v>
      </c>
      <c r="J13227" cm="1">
        <f t="array" ref="J13227:L13227">_xlfn.XLOOKUP($C13227, AGE!$A:$A,AGE!$B:$D,,0,2)</f>
        <v>67.12</v>
      </c>
      <c r="K13227">
        <v>1.1599999999999999</v>
      </c>
      <c r="L13227" t="str">
        <v>Sprain et al. 2015; Fowler 2020; Husson et al. 2011; Ogg 2012</v>
      </c>
      <c r="M13227" t="s">
        <v>2304</v>
      </c>
      <c r="O13227" s="35">
        <v>0.1</v>
      </c>
      <c r="P13227" t="s">
        <v>243</v>
      </c>
      <c r="S13227" s="35">
        <v>-24.23</v>
      </c>
      <c r="T13227">
        <v>0.05</v>
      </c>
      <c r="U13227" t="s">
        <v>2295</v>
      </c>
      <c r="V13227">
        <v>1</v>
      </c>
      <c r="W13227" t="s">
        <v>2536</v>
      </c>
      <c r="AB13227" t="s">
        <v>248</v>
      </c>
      <c r="AC13227" t="s">
        <v>2640</v>
      </c>
    </row>
    <row r="13228" spans="1:29" x14ac:dyDescent="0.3">
      <c r="A13228">
        <v>20492</v>
      </c>
      <c r="B13228" s="15" t="s">
        <v>1835</v>
      </c>
      <c r="C13228" t="str">
        <f>_xlfn.XLOOKUP($B13228, STANDARDS!$A:$A, STANDARDS!$B:$B,,0,2)</f>
        <v>Hell Creek Fm</v>
      </c>
      <c r="D13228" t="s">
        <v>1060</v>
      </c>
      <c r="E13228" t="s">
        <v>2128</v>
      </c>
      <c r="F13228">
        <v>47.581221999999997</v>
      </c>
      <c r="G13228">
        <v>-106.937956</v>
      </c>
      <c r="H13228" s="40">
        <v>3.0000000000000001E-5</v>
      </c>
      <c r="I13228" s="36" t="s">
        <v>592</v>
      </c>
      <c r="J13228" cm="1">
        <f t="array" ref="J13228:L13228">_xlfn.XLOOKUP($C13228, AGE!$A:$A,AGE!$B:$D,,0,2)</f>
        <v>67.12</v>
      </c>
      <c r="K13228">
        <v>1.1599999999999999</v>
      </c>
      <c r="L13228" t="str">
        <v>Sprain et al. 2015; Fowler 2020; Husson et al. 2011; Ogg 2012</v>
      </c>
      <c r="M13228" t="s">
        <v>2304</v>
      </c>
      <c r="O13228" s="35">
        <v>0.1</v>
      </c>
      <c r="P13228" t="s">
        <v>243</v>
      </c>
      <c r="S13228" s="35">
        <v>-24.2</v>
      </c>
      <c r="T13228">
        <v>0.05</v>
      </c>
      <c r="U13228" t="s">
        <v>2295</v>
      </c>
      <c r="V13228">
        <v>1</v>
      </c>
      <c r="W13228" t="s">
        <v>2536</v>
      </c>
      <c r="AB13228" t="s">
        <v>248</v>
      </c>
      <c r="AC13228" t="s">
        <v>2640</v>
      </c>
    </row>
    <row r="13229" spans="1:29" x14ac:dyDescent="0.3">
      <c r="A13229">
        <v>20493</v>
      </c>
      <c r="B13229" s="15" t="s">
        <v>1835</v>
      </c>
      <c r="C13229" t="str">
        <f>_xlfn.XLOOKUP($B13229, STANDARDS!$A:$A, STANDARDS!$B:$B,,0,2)</f>
        <v>Hell Creek Fm</v>
      </c>
      <c r="D13229" t="s">
        <v>1060</v>
      </c>
      <c r="E13229" t="s">
        <v>2128</v>
      </c>
      <c r="F13229">
        <v>47.581221999999997</v>
      </c>
      <c r="G13229">
        <v>-106.937957</v>
      </c>
      <c r="H13229" s="40">
        <v>3.0000000000000001E-5</v>
      </c>
      <c r="I13229" s="36" t="s">
        <v>592</v>
      </c>
      <c r="J13229" cm="1">
        <f t="array" ref="J13229:L13229">_xlfn.XLOOKUP($C13229, AGE!$A:$A,AGE!$B:$D,,0,2)</f>
        <v>67.12</v>
      </c>
      <c r="K13229">
        <v>1.1599999999999999</v>
      </c>
      <c r="L13229" t="str">
        <v>Sprain et al. 2015; Fowler 2020; Husson et al. 2011; Ogg 2012</v>
      </c>
      <c r="M13229" t="s">
        <v>2304</v>
      </c>
      <c r="O13229" s="35">
        <v>0.3</v>
      </c>
      <c r="P13229" t="s">
        <v>243</v>
      </c>
      <c r="S13229" s="35">
        <v>-25.64</v>
      </c>
      <c r="T13229">
        <v>0.05</v>
      </c>
      <c r="U13229" t="s">
        <v>2295</v>
      </c>
      <c r="V13229">
        <v>1</v>
      </c>
      <c r="W13229" t="s">
        <v>2536</v>
      </c>
      <c r="AB13229" t="s">
        <v>248</v>
      </c>
      <c r="AC13229" t="s">
        <v>2640</v>
      </c>
    </row>
    <row r="13230" spans="1:29" x14ac:dyDescent="0.3">
      <c r="A13230">
        <v>20494</v>
      </c>
      <c r="B13230" s="15" t="s">
        <v>1836</v>
      </c>
      <c r="C13230" t="str">
        <f>_xlfn.XLOOKUP($B13230, STANDARDS!$A:$A, STANDARDS!$B:$B,,0,2)</f>
        <v>Hell Creek Fm</v>
      </c>
      <c r="D13230" t="s">
        <v>1060</v>
      </c>
      <c r="E13230" t="s">
        <v>2128</v>
      </c>
      <c r="F13230">
        <v>47.625667</v>
      </c>
      <c r="G13230">
        <v>-106.916583</v>
      </c>
      <c r="H13230" s="40">
        <v>3.0000000000000001E-5</v>
      </c>
      <c r="I13230" s="36" t="s">
        <v>592</v>
      </c>
      <c r="J13230" cm="1">
        <f t="array" ref="J13230:L13230">_xlfn.XLOOKUP($C13230, AGE!$A:$A,AGE!$B:$D,,0,2)</f>
        <v>67.12</v>
      </c>
      <c r="K13230">
        <v>1.1599999999999999</v>
      </c>
      <c r="L13230" t="str">
        <v>Sprain et al. 2015; Fowler 2020; Husson et al. 2011; Ogg 2012</v>
      </c>
      <c r="M13230" t="s">
        <v>2305</v>
      </c>
      <c r="O13230" s="35">
        <v>1.3</v>
      </c>
      <c r="P13230" t="s">
        <v>243</v>
      </c>
      <c r="S13230" s="35">
        <v>-25.28</v>
      </c>
      <c r="T13230">
        <v>0.05</v>
      </c>
      <c r="U13230" t="s">
        <v>2295</v>
      </c>
      <c r="V13230">
        <v>1</v>
      </c>
      <c r="W13230" t="s">
        <v>2536</v>
      </c>
      <c r="AB13230" t="s">
        <v>248</v>
      </c>
      <c r="AC13230" t="s">
        <v>2640</v>
      </c>
    </row>
    <row r="13231" spans="1:29" x14ac:dyDescent="0.3">
      <c r="A13231">
        <v>20495</v>
      </c>
      <c r="B13231" s="15" t="s">
        <v>1836</v>
      </c>
      <c r="C13231" t="str">
        <f>_xlfn.XLOOKUP($B13231, STANDARDS!$A:$A, STANDARDS!$B:$B,,0,2)</f>
        <v>Hell Creek Fm</v>
      </c>
      <c r="D13231" t="s">
        <v>1060</v>
      </c>
      <c r="E13231" t="s">
        <v>2128</v>
      </c>
      <c r="F13231">
        <v>47.625667</v>
      </c>
      <c r="G13231">
        <v>-106.916584</v>
      </c>
      <c r="H13231" s="40">
        <v>3.0000000000000001E-5</v>
      </c>
      <c r="I13231" s="36" t="s">
        <v>592</v>
      </c>
      <c r="J13231" cm="1">
        <f t="array" ref="J13231:L13231">_xlfn.XLOOKUP($C13231, AGE!$A:$A,AGE!$B:$D,,0,2)</f>
        <v>67.12</v>
      </c>
      <c r="K13231">
        <v>1.1599999999999999</v>
      </c>
      <c r="L13231" t="str">
        <v>Sprain et al. 2015; Fowler 2020; Husson et al. 2011; Ogg 2012</v>
      </c>
      <c r="M13231" t="s">
        <v>2305</v>
      </c>
      <c r="O13231" s="35">
        <v>0.4</v>
      </c>
      <c r="P13231" t="s">
        <v>243</v>
      </c>
      <c r="S13231" s="35">
        <v>-24.39</v>
      </c>
      <c r="T13231">
        <v>0.05</v>
      </c>
      <c r="U13231" t="s">
        <v>2295</v>
      </c>
      <c r="V13231">
        <v>1</v>
      </c>
      <c r="W13231" t="s">
        <v>2536</v>
      </c>
      <c r="AB13231" t="s">
        <v>248</v>
      </c>
      <c r="AC13231" t="s">
        <v>2640</v>
      </c>
    </row>
    <row r="13232" spans="1:29" x14ac:dyDescent="0.3">
      <c r="A13232">
        <v>20496</v>
      </c>
      <c r="B13232" s="15" t="s">
        <v>1836</v>
      </c>
      <c r="C13232" t="str">
        <f>_xlfn.XLOOKUP($B13232, STANDARDS!$A:$A, STANDARDS!$B:$B,,0,2)</f>
        <v>Hell Creek Fm</v>
      </c>
      <c r="D13232" t="s">
        <v>1060</v>
      </c>
      <c r="E13232" t="s">
        <v>2128</v>
      </c>
      <c r="F13232">
        <v>47.625667</v>
      </c>
      <c r="G13232">
        <v>-106.916585</v>
      </c>
      <c r="H13232" s="40">
        <v>3.0000000000000001E-5</v>
      </c>
      <c r="I13232" s="36" t="s">
        <v>592</v>
      </c>
      <c r="J13232" cm="1">
        <f t="array" ref="J13232:L13232">_xlfn.XLOOKUP($C13232, AGE!$A:$A,AGE!$B:$D,,0,2)</f>
        <v>67.12</v>
      </c>
      <c r="K13232">
        <v>1.1599999999999999</v>
      </c>
      <c r="L13232" t="str">
        <v>Sprain et al. 2015; Fowler 2020; Husson et al. 2011; Ogg 2012</v>
      </c>
      <c r="M13232" t="s">
        <v>2305</v>
      </c>
      <c r="O13232" s="35">
        <v>0.3</v>
      </c>
      <c r="P13232" t="s">
        <v>243</v>
      </c>
      <c r="S13232" s="35">
        <v>-23.49</v>
      </c>
      <c r="T13232">
        <v>0.05</v>
      </c>
      <c r="U13232" t="s">
        <v>2295</v>
      </c>
      <c r="V13232">
        <v>1</v>
      </c>
      <c r="W13232" t="s">
        <v>2536</v>
      </c>
      <c r="AB13232" t="s">
        <v>248</v>
      </c>
      <c r="AC13232" t="s">
        <v>2640</v>
      </c>
    </row>
    <row r="13233" spans="1:29" x14ac:dyDescent="0.3">
      <c r="A13233">
        <v>20497</v>
      </c>
      <c r="B13233" s="15" t="s">
        <v>1836</v>
      </c>
      <c r="C13233" t="str">
        <f>_xlfn.XLOOKUP($B13233, STANDARDS!$A:$A, STANDARDS!$B:$B,,0,2)</f>
        <v>Hell Creek Fm</v>
      </c>
      <c r="D13233" t="s">
        <v>1060</v>
      </c>
      <c r="E13233" t="s">
        <v>2128</v>
      </c>
      <c r="F13233">
        <v>47.625667</v>
      </c>
      <c r="G13233">
        <v>-106.916586</v>
      </c>
      <c r="H13233" s="40">
        <v>3.0000000000000001E-5</v>
      </c>
      <c r="I13233" s="36" t="s">
        <v>592</v>
      </c>
      <c r="J13233" cm="1">
        <f t="array" ref="J13233:L13233">_xlfn.XLOOKUP($C13233, AGE!$A:$A,AGE!$B:$D,,0,2)</f>
        <v>67.12</v>
      </c>
      <c r="K13233">
        <v>1.1599999999999999</v>
      </c>
      <c r="L13233" t="str">
        <v>Sprain et al. 2015; Fowler 2020; Husson et al. 2011; Ogg 2012</v>
      </c>
      <c r="M13233" t="s">
        <v>2305</v>
      </c>
      <c r="O13233" s="35">
        <v>0.1</v>
      </c>
      <c r="P13233" t="s">
        <v>243</v>
      </c>
      <c r="S13233" s="35">
        <v>-23.31</v>
      </c>
      <c r="T13233">
        <v>0.05</v>
      </c>
      <c r="U13233" t="s">
        <v>2295</v>
      </c>
      <c r="V13233">
        <v>1</v>
      </c>
      <c r="W13233" t="s">
        <v>2536</v>
      </c>
      <c r="AB13233" t="s">
        <v>248</v>
      </c>
      <c r="AC13233" t="s">
        <v>2640</v>
      </c>
    </row>
    <row r="13234" spans="1:29" x14ac:dyDescent="0.3">
      <c r="A13234">
        <v>20498</v>
      </c>
      <c r="B13234" s="15" t="s">
        <v>1836</v>
      </c>
      <c r="C13234" t="str">
        <f>_xlfn.XLOOKUP($B13234, STANDARDS!$A:$A, STANDARDS!$B:$B,,0,2)</f>
        <v>Hell Creek Fm</v>
      </c>
      <c r="D13234" t="s">
        <v>1060</v>
      </c>
      <c r="E13234" t="s">
        <v>2128</v>
      </c>
      <c r="F13234">
        <v>47.625667</v>
      </c>
      <c r="G13234">
        <v>-106.91658700000001</v>
      </c>
      <c r="H13234" s="40">
        <v>3.0000000000000001E-5</v>
      </c>
      <c r="I13234" s="36" t="s">
        <v>592</v>
      </c>
      <c r="J13234" cm="1">
        <f t="array" ref="J13234:L13234">_xlfn.XLOOKUP($C13234, AGE!$A:$A,AGE!$B:$D,,0,2)</f>
        <v>67.12</v>
      </c>
      <c r="K13234">
        <v>1.1599999999999999</v>
      </c>
      <c r="L13234" t="str">
        <v>Sprain et al. 2015; Fowler 2020; Husson et al. 2011; Ogg 2012</v>
      </c>
      <c r="M13234" t="s">
        <v>2305</v>
      </c>
      <c r="O13234" s="35">
        <v>0.1</v>
      </c>
      <c r="P13234" t="s">
        <v>243</v>
      </c>
      <c r="S13234" s="35">
        <v>-23.56</v>
      </c>
      <c r="T13234">
        <v>0.05</v>
      </c>
      <c r="U13234" t="s">
        <v>2295</v>
      </c>
      <c r="V13234">
        <v>1</v>
      </c>
      <c r="W13234" t="s">
        <v>2536</v>
      </c>
      <c r="AB13234" t="s">
        <v>248</v>
      </c>
      <c r="AC13234" t="s">
        <v>2640</v>
      </c>
    </row>
    <row r="13235" spans="1:29" x14ac:dyDescent="0.3">
      <c r="A13235">
        <v>20499</v>
      </c>
      <c r="B13235" s="15" t="s">
        <v>1836</v>
      </c>
      <c r="C13235" t="str">
        <f>_xlfn.XLOOKUP($B13235, STANDARDS!$A:$A, STANDARDS!$B:$B,,0,2)</f>
        <v>Hell Creek Fm</v>
      </c>
      <c r="D13235" t="s">
        <v>1060</v>
      </c>
      <c r="E13235" t="s">
        <v>2128</v>
      </c>
      <c r="F13235">
        <v>47.625667</v>
      </c>
      <c r="G13235">
        <v>-106.916588</v>
      </c>
      <c r="H13235" s="40">
        <v>3.0000000000000001E-5</v>
      </c>
      <c r="I13235" s="36" t="s">
        <v>592</v>
      </c>
      <c r="J13235" cm="1">
        <f t="array" ref="J13235:L13235">_xlfn.XLOOKUP($C13235, AGE!$A:$A,AGE!$B:$D,,0,2)</f>
        <v>67.12</v>
      </c>
      <c r="K13235">
        <v>1.1599999999999999</v>
      </c>
      <c r="L13235" t="str">
        <v>Sprain et al. 2015; Fowler 2020; Husson et al. 2011; Ogg 2012</v>
      </c>
      <c r="M13235" t="s">
        <v>2305</v>
      </c>
      <c r="O13235" s="35">
        <v>0.1</v>
      </c>
      <c r="P13235" t="s">
        <v>243</v>
      </c>
      <c r="S13235" s="35">
        <v>-23.22</v>
      </c>
      <c r="T13235">
        <v>0.05</v>
      </c>
      <c r="U13235" t="s">
        <v>2295</v>
      </c>
      <c r="V13235">
        <v>1</v>
      </c>
      <c r="W13235" t="s">
        <v>2536</v>
      </c>
      <c r="AB13235" t="s">
        <v>248</v>
      </c>
      <c r="AC13235" t="s">
        <v>2640</v>
      </c>
    </row>
    <row r="13236" spans="1:29" x14ac:dyDescent="0.3">
      <c r="A13236">
        <v>20500</v>
      </c>
      <c r="B13236" s="15" t="s">
        <v>1836</v>
      </c>
      <c r="C13236" t="str">
        <f>_xlfn.XLOOKUP($B13236, STANDARDS!$A:$A, STANDARDS!$B:$B,,0,2)</f>
        <v>Hell Creek Fm</v>
      </c>
      <c r="D13236" t="s">
        <v>1060</v>
      </c>
      <c r="E13236" t="s">
        <v>2128</v>
      </c>
      <c r="F13236">
        <v>47.625667</v>
      </c>
      <c r="G13236">
        <v>-106.916589</v>
      </c>
      <c r="H13236" s="40">
        <v>3.0000000000000001E-5</v>
      </c>
      <c r="I13236" s="36" t="s">
        <v>592</v>
      </c>
      <c r="J13236" cm="1">
        <f t="array" ref="J13236:L13236">_xlfn.XLOOKUP($C13236, AGE!$A:$A,AGE!$B:$D,,0,2)</f>
        <v>67.12</v>
      </c>
      <c r="K13236">
        <v>1.1599999999999999</v>
      </c>
      <c r="L13236" t="str">
        <v>Sprain et al. 2015; Fowler 2020; Husson et al. 2011; Ogg 2012</v>
      </c>
      <c r="M13236" t="s">
        <v>2305</v>
      </c>
      <c r="O13236" s="35">
        <v>0.1</v>
      </c>
      <c r="P13236" t="s">
        <v>243</v>
      </c>
      <c r="S13236" s="35">
        <v>-23.26</v>
      </c>
      <c r="T13236">
        <v>0.05</v>
      </c>
      <c r="U13236" t="s">
        <v>2295</v>
      </c>
      <c r="V13236">
        <v>1</v>
      </c>
      <c r="W13236" t="s">
        <v>2536</v>
      </c>
      <c r="AB13236" t="s">
        <v>248</v>
      </c>
      <c r="AC13236" t="s">
        <v>2640</v>
      </c>
    </row>
    <row r="13237" spans="1:29" x14ac:dyDescent="0.3">
      <c r="A13237">
        <v>20501</v>
      </c>
      <c r="B13237" s="15" t="s">
        <v>1836</v>
      </c>
      <c r="C13237" t="str">
        <f>_xlfn.XLOOKUP($B13237, STANDARDS!$A:$A, STANDARDS!$B:$B,,0,2)</f>
        <v>Hell Creek Fm</v>
      </c>
      <c r="D13237" t="s">
        <v>1060</v>
      </c>
      <c r="E13237" t="s">
        <v>2128</v>
      </c>
      <c r="F13237">
        <v>47.625667</v>
      </c>
      <c r="G13237">
        <v>-106.91659</v>
      </c>
      <c r="H13237" s="40">
        <v>3.0000000000000001E-5</v>
      </c>
      <c r="I13237" s="36" t="s">
        <v>592</v>
      </c>
      <c r="J13237" cm="1">
        <f t="array" ref="J13237:L13237">_xlfn.XLOOKUP($C13237, AGE!$A:$A,AGE!$B:$D,,0,2)</f>
        <v>67.12</v>
      </c>
      <c r="K13237">
        <v>1.1599999999999999</v>
      </c>
      <c r="L13237" t="str">
        <v>Sprain et al. 2015; Fowler 2020; Husson et al. 2011; Ogg 2012</v>
      </c>
      <c r="M13237" t="s">
        <v>2305</v>
      </c>
      <c r="O13237" s="35">
        <v>0.1</v>
      </c>
      <c r="P13237" t="s">
        <v>243</v>
      </c>
      <c r="S13237" s="35">
        <v>-23.01</v>
      </c>
      <c r="T13237">
        <v>0.05</v>
      </c>
      <c r="U13237" t="s">
        <v>2295</v>
      </c>
      <c r="V13237">
        <v>1</v>
      </c>
      <c r="W13237" t="s">
        <v>2536</v>
      </c>
      <c r="AB13237" t="s">
        <v>248</v>
      </c>
      <c r="AC13237" t="s">
        <v>2640</v>
      </c>
    </row>
    <row r="13238" spans="1:29" x14ac:dyDescent="0.3">
      <c r="A13238">
        <v>20502</v>
      </c>
      <c r="B13238" s="15" t="s">
        <v>1836</v>
      </c>
      <c r="C13238" t="str">
        <f>_xlfn.XLOOKUP($B13238, STANDARDS!$A:$A, STANDARDS!$B:$B,,0,2)</f>
        <v>Hell Creek Fm</v>
      </c>
      <c r="D13238" t="s">
        <v>1060</v>
      </c>
      <c r="E13238" t="s">
        <v>2128</v>
      </c>
      <c r="F13238">
        <v>47.625667</v>
      </c>
      <c r="G13238">
        <v>-106.916591</v>
      </c>
      <c r="H13238" s="40">
        <v>3.0000000000000001E-5</v>
      </c>
      <c r="I13238" s="36" t="s">
        <v>592</v>
      </c>
      <c r="J13238" cm="1">
        <f t="array" ref="J13238:L13238">_xlfn.XLOOKUP($C13238, AGE!$A:$A,AGE!$B:$D,,0,2)</f>
        <v>67.12</v>
      </c>
      <c r="K13238">
        <v>1.1599999999999999</v>
      </c>
      <c r="L13238" t="str">
        <v>Sprain et al. 2015; Fowler 2020; Husson et al. 2011; Ogg 2012</v>
      </c>
      <c r="M13238" t="s">
        <v>2305</v>
      </c>
      <c r="O13238" s="35">
        <v>0.1</v>
      </c>
      <c r="P13238" t="s">
        <v>243</v>
      </c>
      <c r="S13238" s="35">
        <v>-23.56</v>
      </c>
      <c r="T13238">
        <v>0.05</v>
      </c>
      <c r="U13238" t="s">
        <v>2295</v>
      </c>
      <c r="V13238">
        <v>1</v>
      </c>
      <c r="W13238" t="s">
        <v>2536</v>
      </c>
      <c r="AB13238" t="s">
        <v>248</v>
      </c>
      <c r="AC13238" t="s">
        <v>2640</v>
      </c>
    </row>
    <row r="13239" spans="1:29" x14ac:dyDescent="0.3">
      <c r="A13239">
        <v>20503</v>
      </c>
      <c r="B13239" s="15" t="s">
        <v>1836</v>
      </c>
      <c r="C13239" t="str">
        <f>_xlfn.XLOOKUP($B13239, STANDARDS!$A:$A, STANDARDS!$B:$B,,0,2)</f>
        <v>Hell Creek Fm</v>
      </c>
      <c r="D13239" t="s">
        <v>1060</v>
      </c>
      <c r="E13239" t="s">
        <v>2128</v>
      </c>
      <c r="F13239">
        <v>47.625667</v>
      </c>
      <c r="G13239">
        <v>-106.91659199999999</v>
      </c>
      <c r="H13239" s="40">
        <v>3.0000000000000001E-5</v>
      </c>
      <c r="I13239" s="36" t="s">
        <v>592</v>
      </c>
      <c r="J13239" cm="1">
        <f t="array" ref="J13239:L13239">_xlfn.XLOOKUP($C13239, AGE!$A:$A,AGE!$B:$D,,0,2)</f>
        <v>67.12</v>
      </c>
      <c r="K13239">
        <v>1.1599999999999999</v>
      </c>
      <c r="L13239" t="str">
        <v>Sprain et al. 2015; Fowler 2020; Husson et al. 2011; Ogg 2012</v>
      </c>
      <c r="M13239" t="s">
        <v>2305</v>
      </c>
      <c r="O13239" s="35">
        <v>0.7</v>
      </c>
      <c r="P13239" t="s">
        <v>243</v>
      </c>
      <c r="S13239" s="35">
        <v>-25.39</v>
      </c>
      <c r="T13239">
        <v>0.05</v>
      </c>
      <c r="U13239" t="s">
        <v>2295</v>
      </c>
      <c r="V13239">
        <v>1</v>
      </c>
      <c r="W13239" t="s">
        <v>2536</v>
      </c>
      <c r="AB13239" t="s">
        <v>248</v>
      </c>
      <c r="AC13239" t="s">
        <v>2640</v>
      </c>
    </row>
    <row r="13240" spans="1:29" x14ac:dyDescent="0.3">
      <c r="A13240">
        <v>20504</v>
      </c>
      <c r="B13240" s="15" t="s">
        <v>1836</v>
      </c>
      <c r="C13240" t="str">
        <f>_xlfn.XLOOKUP($B13240, STANDARDS!$A:$A, STANDARDS!$B:$B,,0,2)</f>
        <v>Hell Creek Fm</v>
      </c>
      <c r="D13240" t="s">
        <v>1060</v>
      </c>
      <c r="E13240" t="s">
        <v>2128</v>
      </c>
      <c r="F13240">
        <v>47.625667</v>
      </c>
      <c r="G13240">
        <v>-106.91659300000001</v>
      </c>
      <c r="H13240" s="40">
        <v>3.0000000000000001E-5</v>
      </c>
      <c r="I13240" s="36" t="s">
        <v>592</v>
      </c>
      <c r="J13240" cm="1">
        <f t="array" ref="J13240:L13240">_xlfn.XLOOKUP($C13240, AGE!$A:$A,AGE!$B:$D,,0,2)</f>
        <v>67.12</v>
      </c>
      <c r="K13240">
        <v>1.1599999999999999</v>
      </c>
      <c r="L13240" t="str">
        <v>Sprain et al. 2015; Fowler 2020; Husson et al. 2011; Ogg 2012</v>
      </c>
      <c r="M13240" t="s">
        <v>2305</v>
      </c>
      <c r="O13240" s="35">
        <v>0.1</v>
      </c>
      <c r="P13240" t="s">
        <v>243</v>
      </c>
      <c r="S13240" s="35">
        <v>-24</v>
      </c>
      <c r="T13240">
        <v>0.05</v>
      </c>
      <c r="U13240" t="s">
        <v>2295</v>
      </c>
      <c r="V13240">
        <v>1</v>
      </c>
      <c r="W13240" t="s">
        <v>2536</v>
      </c>
      <c r="AB13240" t="s">
        <v>248</v>
      </c>
      <c r="AC13240" t="s">
        <v>2640</v>
      </c>
    </row>
    <row r="13241" spans="1:29" x14ac:dyDescent="0.3">
      <c r="A13241">
        <v>20505</v>
      </c>
      <c r="B13241" s="15" t="s">
        <v>1836</v>
      </c>
      <c r="C13241" t="str">
        <f>_xlfn.XLOOKUP($B13241, STANDARDS!$A:$A, STANDARDS!$B:$B,,0,2)</f>
        <v>Hell Creek Fm</v>
      </c>
      <c r="D13241" t="s">
        <v>1060</v>
      </c>
      <c r="E13241" t="s">
        <v>2128</v>
      </c>
      <c r="F13241">
        <v>47.625667</v>
      </c>
      <c r="G13241">
        <v>-106.916594</v>
      </c>
      <c r="H13241" s="40">
        <v>3.0000000000000001E-5</v>
      </c>
      <c r="I13241" s="36" t="s">
        <v>592</v>
      </c>
      <c r="J13241" cm="1">
        <f t="array" ref="J13241:L13241">_xlfn.XLOOKUP($C13241, AGE!$A:$A,AGE!$B:$D,,0,2)</f>
        <v>67.12</v>
      </c>
      <c r="K13241">
        <v>1.1599999999999999</v>
      </c>
      <c r="L13241" t="str">
        <v>Sprain et al. 2015; Fowler 2020; Husson et al. 2011; Ogg 2012</v>
      </c>
      <c r="M13241" t="s">
        <v>2305</v>
      </c>
      <c r="O13241" s="35">
        <v>0.1</v>
      </c>
      <c r="P13241" t="s">
        <v>243</v>
      </c>
      <c r="S13241" s="35">
        <v>-23.9</v>
      </c>
      <c r="T13241">
        <v>0.05</v>
      </c>
      <c r="U13241" t="s">
        <v>2295</v>
      </c>
      <c r="V13241">
        <v>1</v>
      </c>
      <c r="W13241" t="s">
        <v>2536</v>
      </c>
      <c r="AB13241" t="s">
        <v>248</v>
      </c>
      <c r="AC13241" t="s">
        <v>2640</v>
      </c>
    </row>
    <row r="13242" spans="1:29" x14ac:dyDescent="0.3">
      <c r="A13242">
        <v>20506</v>
      </c>
      <c r="B13242" s="15" t="s">
        <v>1836</v>
      </c>
      <c r="C13242" t="str">
        <f>_xlfn.XLOOKUP($B13242, STANDARDS!$A:$A, STANDARDS!$B:$B,,0,2)</f>
        <v>Hell Creek Fm</v>
      </c>
      <c r="D13242" t="s">
        <v>1060</v>
      </c>
      <c r="E13242" t="s">
        <v>2128</v>
      </c>
      <c r="F13242">
        <v>47.625667</v>
      </c>
      <c r="G13242">
        <v>-106.916595</v>
      </c>
      <c r="H13242" s="40">
        <v>3.0000000000000001E-5</v>
      </c>
      <c r="I13242" s="36" t="s">
        <v>592</v>
      </c>
      <c r="J13242" cm="1">
        <f t="array" ref="J13242:L13242">_xlfn.XLOOKUP($C13242, AGE!$A:$A,AGE!$B:$D,,0,2)</f>
        <v>67.12</v>
      </c>
      <c r="K13242">
        <v>1.1599999999999999</v>
      </c>
      <c r="L13242" t="str">
        <v>Sprain et al. 2015; Fowler 2020; Husson et al. 2011; Ogg 2012</v>
      </c>
      <c r="M13242" t="s">
        <v>2305</v>
      </c>
      <c r="O13242" s="35">
        <v>0.1</v>
      </c>
      <c r="P13242" t="s">
        <v>243</v>
      </c>
      <c r="S13242" s="35">
        <v>-24.17</v>
      </c>
      <c r="T13242">
        <v>0.05</v>
      </c>
      <c r="U13242" t="s">
        <v>2295</v>
      </c>
      <c r="V13242">
        <v>1</v>
      </c>
      <c r="W13242" t="s">
        <v>2536</v>
      </c>
      <c r="AB13242" t="s">
        <v>248</v>
      </c>
      <c r="AC13242" t="s">
        <v>2640</v>
      </c>
    </row>
    <row r="13243" spans="1:29" x14ac:dyDescent="0.3">
      <c r="A13243">
        <v>20507</v>
      </c>
      <c r="B13243" s="15" t="s">
        <v>1836</v>
      </c>
      <c r="C13243" t="str">
        <f>_xlfn.XLOOKUP($B13243, STANDARDS!$A:$A, STANDARDS!$B:$B,,0,2)</f>
        <v>Hell Creek Fm</v>
      </c>
      <c r="D13243" t="s">
        <v>1060</v>
      </c>
      <c r="E13243" t="s">
        <v>2128</v>
      </c>
      <c r="F13243">
        <v>47.625667</v>
      </c>
      <c r="G13243">
        <v>-106.916596</v>
      </c>
      <c r="H13243" s="40">
        <v>3.0000000000000001E-5</v>
      </c>
      <c r="I13243" s="36" t="s">
        <v>592</v>
      </c>
      <c r="J13243" cm="1">
        <f t="array" ref="J13243:L13243">_xlfn.XLOOKUP($C13243, AGE!$A:$A,AGE!$B:$D,,0,2)</f>
        <v>67.12</v>
      </c>
      <c r="K13243">
        <v>1.1599999999999999</v>
      </c>
      <c r="L13243" t="str">
        <v>Sprain et al. 2015; Fowler 2020; Husson et al. 2011; Ogg 2012</v>
      </c>
      <c r="M13243" t="s">
        <v>2305</v>
      </c>
      <c r="O13243" s="35">
        <v>0.1</v>
      </c>
      <c r="P13243" t="s">
        <v>243</v>
      </c>
      <c r="S13243" s="35">
        <v>-24.31</v>
      </c>
      <c r="T13243">
        <v>0.05</v>
      </c>
      <c r="U13243" t="s">
        <v>2295</v>
      </c>
      <c r="V13243">
        <v>1</v>
      </c>
      <c r="W13243" t="s">
        <v>2536</v>
      </c>
      <c r="AB13243" t="s">
        <v>248</v>
      </c>
      <c r="AC13243" t="s">
        <v>2640</v>
      </c>
    </row>
    <row r="13244" spans="1:29" x14ac:dyDescent="0.3">
      <c r="A13244">
        <v>20508</v>
      </c>
      <c r="B13244" s="15" t="s">
        <v>1836</v>
      </c>
      <c r="C13244" t="str">
        <f>_xlfn.XLOOKUP($B13244, STANDARDS!$A:$A, STANDARDS!$B:$B,,0,2)</f>
        <v>Hell Creek Fm</v>
      </c>
      <c r="D13244" t="s">
        <v>1060</v>
      </c>
      <c r="E13244" t="s">
        <v>2128</v>
      </c>
      <c r="F13244">
        <v>47.625667</v>
      </c>
      <c r="G13244">
        <v>-106.916597</v>
      </c>
      <c r="H13244" s="40">
        <v>3.0000000000000001E-5</v>
      </c>
      <c r="I13244" s="36" t="s">
        <v>592</v>
      </c>
      <c r="J13244" cm="1">
        <f t="array" ref="J13244:L13244">_xlfn.XLOOKUP($C13244, AGE!$A:$A,AGE!$B:$D,,0,2)</f>
        <v>67.12</v>
      </c>
      <c r="K13244">
        <v>1.1599999999999999</v>
      </c>
      <c r="L13244" t="str">
        <v>Sprain et al. 2015; Fowler 2020; Husson et al. 2011; Ogg 2012</v>
      </c>
      <c r="M13244" t="s">
        <v>2305</v>
      </c>
      <c r="O13244" s="35">
        <v>0.3</v>
      </c>
      <c r="P13244" t="s">
        <v>243</v>
      </c>
      <c r="S13244" s="35">
        <v>-24.59</v>
      </c>
      <c r="T13244">
        <v>0.05</v>
      </c>
      <c r="U13244" t="s">
        <v>2295</v>
      </c>
      <c r="V13244">
        <v>1</v>
      </c>
      <c r="W13244" t="s">
        <v>2536</v>
      </c>
      <c r="AB13244" t="s">
        <v>248</v>
      </c>
      <c r="AC13244" t="s">
        <v>2640</v>
      </c>
    </row>
    <row r="13245" spans="1:29" x14ac:dyDescent="0.3">
      <c r="A13245">
        <v>20509</v>
      </c>
      <c r="B13245" s="15" t="s">
        <v>1836</v>
      </c>
      <c r="C13245" t="str">
        <f>_xlfn.XLOOKUP($B13245, STANDARDS!$A:$A, STANDARDS!$B:$B,,0,2)</f>
        <v>Hell Creek Fm</v>
      </c>
      <c r="D13245" t="s">
        <v>1060</v>
      </c>
      <c r="E13245" t="s">
        <v>2128</v>
      </c>
      <c r="F13245">
        <v>47.625667</v>
      </c>
      <c r="G13245">
        <v>-106.91659799999999</v>
      </c>
      <c r="H13245" s="40">
        <v>3.0000000000000001E-5</v>
      </c>
      <c r="I13245" s="36" t="s">
        <v>592</v>
      </c>
      <c r="J13245" cm="1">
        <f t="array" ref="J13245:L13245">_xlfn.XLOOKUP($C13245, AGE!$A:$A,AGE!$B:$D,,0,2)</f>
        <v>67.12</v>
      </c>
      <c r="K13245">
        <v>1.1599999999999999</v>
      </c>
      <c r="L13245" t="str">
        <v>Sprain et al. 2015; Fowler 2020; Husson et al. 2011; Ogg 2012</v>
      </c>
      <c r="M13245" t="s">
        <v>2305</v>
      </c>
      <c r="O13245" s="35">
        <v>0.1</v>
      </c>
      <c r="P13245" t="s">
        <v>243</v>
      </c>
      <c r="S13245" s="35">
        <v>-23.95</v>
      </c>
      <c r="T13245">
        <v>0.05</v>
      </c>
      <c r="U13245" t="s">
        <v>2295</v>
      </c>
      <c r="V13245">
        <v>1</v>
      </c>
      <c r="W13245" t="s">
        <v>2536</v>
      </c>
      <c r="AB13245" t="s">
        <v>248</v>
      </c>
      <c r="AC13245" t="s">
        <v>2640</v>
      </c>
    </row>
    <row r="13246" spans="1:29" x14ac:dyDescent="0.3">
      <c r="A13246">
        <v>20510</v>
      </c>
      <c r="B13246" s="15" t="s">
        <v>1836</v>
      </c>
      <c r="C13246" t="str">
        <f>_xlfn.XLOOKUP($B13246, STANDARDS!$A:$A, STANDARDS!$B:$B,,0,2)</f>
        <v>Hell Creek Fm</v>
      </c>
      <c r="D13246" t="s">
        <v>1060</v>
      </c>
      <c r="E13246" t="s">
        <v>2128</v>
      </c>
      <c r="F13246">
        <v>47.625667</v>
      </c>
      <c r="G13246">
        <v>-106.91659900000001</v>
      </c>
      <c r="H13246" s="40">
        <v>3.0000000000000001E-5</v>
      </c>
      <c r="I13246" s="36" t="s">
        <v>592</v>
      </c>
      <c r="J13246" cm="1">
        <f t="array" ref="J13246:L13246">_xlfn.XLOOKUP($C13246, AGE!$A:$A,AGE!$B:$D,,0,2)</f>
        <v>67.12</v>
      </c>
      <c r="K13246">
        <v>1.1599999999999999</v>
      </c>
      <c r="L13246" t="str">
        <v>Sprain et al. 2015; Fowler 2020; Husson et al. 2011; Ogg 2012</v>
      </c>
      <c r="M13246" t="s">
        <v>2305</v>
      </c>
      <c r="O13246" s="35">
        <v>0.5</v>
      </c>
      <c r="P13246" t="s">
        <v>243</v>
      </c>
      <c r="S13246" s="35">
        <v>-25.67</v>
      </c>
      <c r="T13246">
        <v>0.05</v>
      </c>
      <c r="U13246" t="s">
        <v>2295</v>
      </c>
      <c r="V13246">
        <v>1</v>
      </c>
      <c r="W13246" t="s">
        <v>2536</v>
      </c>
      <c r="AB13246" t="s">
        <v>248</v>
      </c>
      <c r="AC13246" t="s">
        <v>2640</v>
      </c>
    </row>
    <row r="13247" spans="1:29" x14ac:dyDescent="0.3">
      <c r="A13247">
        <v>20511</v>
      </c>
      <c r="B13247" s="15" t="s">
        <v>1836</v>
      </c>
      <c r="C13247" t="str">
        <f>_xlfn.XLOOKUP($B13247, STANDARDS!$A:$A, STANDARDS!$B:$B,,0,2)</f>
        <v>Hell Creek Fm</v>
      </c>
      <c r="D13247" t="s">
        <v>1060</v>
      </c>
      <c r="E13247" t="s">
        <v>2128</v>
      </c>
      <c r="F13247">
        <v>47.625667</v>
      </c>
      <c r="G13247">
        <v>-106.9166</v>
      </c>
      <c r="H13247" s="40">
        <v>3.0000000000000001E-5</v>
      </c>
      <c r="I13247" s="36" t="s">
        <v>592</v>
      </c>
      <c r="J13247" cm="1">
        <f t="array" ref="J13247:L13247">_xlfn.XLOOKUP($C13247, AGE!$A:$A,AGE!$B:$D,,0,2)</f>
        <v>67.12</v>
      </c>
      <c r="K13247">
        <v>1.1599999999999999</v>
      </c>
      <c r="L13247" t="str">
        <v>Sprain et al. 2015; Fowler 2020; Husson et al. 2011; Ogg 2012</v>
      </c>
      <c r="M13247" t="s">
        <v>2305</v>
      </c>
      <c r="O13247" s="35">
        <v>1.7</v>
      </c>
      <c r="P13247" t="s">
        <v>243</v>
      </c>
      <c r="S13247" s="35">
        <v>-25.28</v>
      </c>
      <c r="T13247">
        <v>0.05</v>
      </c>
      <c r="U13247" t="s">
        <v>2295</v>
      </c>
      <c r="V13247">
        <v>1</v>
      </c>
      <c r="W13247" t="s">
        <v>2536</v>
      </c>
      <c r="AB13247" t="s">
        <v>248</v>
      </c>
      <c r="AC13247" t="s">
        <v>2640</v>
      </c>
    </row>
    <row r="13248" spans="1:29" x14ac:dyDescent="0.3">
      <c r="A13248">
        <v>20512</v>
      </c>
      <c r="B13248" s="15" t="s">
        <v>1836</v>
      </c>
      <c r="C13248" t="str">
        <f>_xlfn.XLOOKUP($B13248, STANDARDS!$A:$A, STANDARDS!$B:$B,,0,2)</f>
        <v>Hell Creek Fm</v>
      </c>
      <c r="D13248" t="s">
        <v>1060</v>
      </c>
      <c r="E13248" t="s">
        <v>2128</v>
      </c>
      <c r="F13248">
        <v>47.625667</v>
      </c>
      <c r="G13248">
        <v>-106.916601</v>
      </c>
      <c r="H13248" s="40">
        <v>3.0000000000000001E-5</v>
      </c>
      <c r="I13248" s="36" t="s">
        <v>592</v>
      </c>
      <c r="J13248" cm="1">
        <f t="array" ref="J13248:L13248">_xlfn.XLOOKUP($C13248, AGE!$A:$A,AGE!$B:$D,,0,2)</f>
        <v>67.12</v>
      </c>
      <c r="K13248">
        <v>1.1599999999999999</v>
      </c>
      <c r="L13248" t="str">
        <v>Sprain et al. 2015; Fowler 2020; Husson et al. 2011; Ogg 2012</v>
      </c>
      <c r="M13248" t="s">
        <v>2305</v>
      </c>
      <c r="O13248" s="35">
        <v>0.1</v>
      </c>
      <c r="P13248" t="s">
        <v>243</v>
      </c>
      <c r="S13248" s="35">
        <v>-24.29</v>
      </c>
      <c r="T13248">
        <v>0.05</v>
      </c>
      <c r="U13248" t="s">
        <v>2295</v>
      </c>
      <c r="V13248">
        <v>1</v>
      </c>
      <c r="W13248" t="s">
        <v>2536</v>
      </c>
      <c r="AB13248" t="s">
        <v>248</v>
      </c>
      <c r="AC13248" t="s">
        <v>2640</v>
      </c>
    </row>
    <row r="13249" spans="1:29" x14ac:dyDescent="0.3">
      <c r="A13249">
        <v>20513</v>
      </c>
      <c r="B13249" s="15" t="s">
        <v>1836</v>
      </c>
      <c r="C13249" t="str">
        <f>_xlfn.XLOOKUP($B13249, STANDARDS!$A:$A, STANDARDS!$B:$B,,0,2)</f>
        <v>Hell Creek Fm</v>
      </c>
      <c r="D13249" t="s">
        <v>1060</v>
      </c>
      <c r="E13249" t="s">
        <v>2128</v>
      </c>
      <c r="F13249">
        <v>47.625667</v>
      </c>
      <c r="G13249">
        <v>-106.916602</v>
      </c>
      <c r="H13249" s="40">
        <v>3.0000000000000001E-5</v>
      </c>
      <c r="I13249" s="36" t="s">
        <v>592</v>
      </c>
      <c r="J13249" cm="1">
        <f t="array" ref="J13249:L13249">_xlfn.XLOOKUP($C13249, AGE!$A:$A,AGE!$B:$D,,0,2)</f>
        <v>67.12</v>
      </c>
      <c r="K13249">
        <v>1.1599999999999999</v>
      </c>
      <c r="L13249" t="str">
        <v>Sprain et al. 2015; Fowler 2020; Husson et al. 2011; Ogg 2012</v>
      </c>
      <c r="M13249" t="s">
        <v>2305</v>
      </c>
      <c r="O13249" s="35">
        <v>0.1</v>
      </c>
      <c r="P13249" t="s">
        <v>243</v>
      </c>
      <c r="S13249" s="35">
        <v>-24.27</v>
      </c>
      <c r="T13249">
        <v>0.05</v>
      </c>
      <c r="U13249" t="s">
        <v>2295</v>
      </c>
      <c r="V13249">
        <v>1</v>
      </c>
      <c r="W13249" t="s">
        <v>2536</v>
      </c>
      <c r="AB13249" t="s">
        <v>248</v>
      </c>
      <c r="AC13249" t="s">
        <v>2640</v>
      </c>
    </row>
    <row r="13250" spans="1:29" x14ac:dyDescent="0.3">
      <c r="A13250">
        <v>20514</v>
      </c>
      <c r="B13250" s="15" t="s">
        <v>1836</v>
      </c>
      <c r="C13250" t="str">
        <f>_xlfn.XLOOKUP($B13250, STANDARDS!$A:$A, STANDARDS!$B:$B,,0,2)</f>
        <v>Hell Creek Fm</v>
      </c>
      <c r="D13250" t="s">
        <v>1060</v>
      </c>
      <c r="E13250" t="s">
        <v>2128</v>
      </c>
      <c r="F13250">
        <v>47.625667</v>
      </c>
      <c r="G13250">
        <v>-106.91660299999999</v>
      </c>
      <c r="H13250" s="40">
        <v>3.0000000000000001E-5</v>
      </c>
      <c r="I13250" s="36" t="s">
        <v>592</v>
      </c>
      <c r="J13250" cm="1">
        <f t="array" ref="J13250:L13250">_xlfn.XLOOKUP($C13250, AGE!$A:$A,AGE!$B:$D,,0,2)</f>
        <v>67.12</v>
      </c>
      <c r="K13250">
        <v>1.1599999999999999</v>
      </c>
      <c r="L13250" t="str">
        <v>Sprain et al. 2015; Fowler 2020; Husson et al. 2011; Ogg 2012</v>
      </c>
      <c r="M13250" t="s">
        <v>2305</v>
      </c>
      <c r="O13250" s="35">
        <v>0.1</v>
      </c>
      <c r="P13250" t="s">
        <v>243</v>
      </c>
      <c r="S13250" s="35">
        <v>-24.11</v>
      </c>
      <c r="T13250">
        <v>0.05</v>
      </c>
      <c r="U13250" t="s">
        <v>2295</v>
      </c>
      <c r="V13250">
        <v>1</v>
      </c>
      <c r="W13250" t="s">
        <v>2536</v>
      </c>
      <c r="AB13250" t="s">
        <v>248</v>
      </c>
      <c r="AC13250" t="s">
        <v>2640</v>
      </c>
    </row>
    <row r="13251" spans="1:29" x14ac:dyDescent="0.3">
      <c r="A13251">
        <v>20515</v>
      </c>
      <c r="B13251" s="15" t="s">
        <v>1836</v>
      </c>
      <c r="C13251" t="str">
        <f>_xlfn.XLOOKUP($B13251, STANDARDS!$A:$A, STANDARDS!$B:$B,,0,2)</f>
        <v>Hell Creek Fm</v>
      </c>
      <c r="D13251" t="s">
        <v>1060</v>
      </c>
      <c r="E13251" t="s">
        <v>2128</v>
      </c>
      <c r="F13251">
        <v>47.625667</v>
      </c>
      <c r="G13251">
        <v>-106.91660400000001</v>
      </c>
      <c r="H13251" s="40">
        <v>3.0000000000000001E-5</v>
      </c>
      <c r="I13251" s="36" t="s">
        <v>592</v>
      </c>
      <c r="J13251" cm="1">
        <f t="array" ref="J13251:L13251">_xlfn.XLOOKUP($C13251, AGE!$A:$A,AGE!$B:$D,,0,2)</f>
        <v>67.12</v>
      </c>
      <c r="K13251">
        <v>1.1599999999999999</v>
      </c>
      <c r="L13251" t="str">
        <v>Sprain et al. 2015; Fowler 2020; Husson et al. 2011; Ogg 2012</v>
      </c>
      <c r="M13251" t="s">
        <v>2305</v>
      </c>
      <c r="O13251" s="35">
        <v>0.4</v>
      </c>
      <c r="P13251" t="s">
        <v>243</v>
      </c>
      <c r="S13251" s="35">
        <v>-25.31</v>
      </c>
      <c r="T13251">
        <v>0.05</v>
      </c>
      <c r="U13251" t="s">
        <v>2295</v>
      </c>
      <c r="V13251">
        <v>1</v>
      </c>
      <c r="W13251" t="s">
        <v>2536</v>
      </c>
      <c r="AB13251" t="s">
        <v>248</v>
      </c>
      <c r="AC13251" t="s">
        <v>2640</v>
      </c>
    </row>
    <row r="13252" spans="1:29" x14ac:dyDescent="0.3">
      <c r="A13252">
        <v>20516</v>
      </c>
      <c r="B13252" s="15" t="s">
        <v>1836</v>
      </c>
      <c r="C13252" t="str">
        <f>_xlfn.XLOOKUP($B13252, STANDARDS!$A:$A, STANDARDS!$B:$B,,0,2)</f>
        <v>Hell Creek Fm</v>
      </c>
      <c r="D13252" t="s">
        <v>1060</v>
      </c>
      <c r="E13252" t="s">
        <v>2128</v>
      </c>
      <c r="F13252">
        <v>47.625667</v>
      </c>
      <c r="G13252">
        <v>-106.916605</v>
      </c>
      <c r="H13252" s="40">
        <v>3.0000000000000001E-5</v>
      </c>
      <c r="I13252" s="36" t="s">
        <v>592</v>
      </c>
      <c r="J13252" cm="1">
        <f t="array" ref="J13252:L13252">_xlfn.XLOOKUP($C13252, AGE!$A:$A,AGE!$B:$D,,0,2)</f>
        <v>67.12</v>
      </c>
      <c r="K13252">
        <v>1.1599999999999999</v>
      </c>
      <c r="L13252" t="str">
        <v>Sprain et al. 2015; Fowler 2020; Husson et al. 2011; Ogg 2012</v>
      </c>
      <c r="M13252" t="s">
        <v>2305</v>
      </c>
      <c r="O13252" s="35">
        <v>0.4</v>
      </c>
      <c r="P13252" t="s">
        <v>243</v>
      </c>
      <c r="S13252" s="35">
        <v>-25.36</v>
      </c>
      <c r="T13252">
        <v>0.05</v>
      </c>
      <c r="U13252" t="s">
        <v>2295</v>
      </c>
      <c r="V13252">
        <v>1</v>
      </c>
      <c r="W13252" t="s">
        <v>2536</v>
      </c>
      <c r="AB13252" t="s">
        <v>248</v>
      </c>
      <c r="AC13252" t="s">
        <v>2640</v>
      </c>
    </row>
    <row r="13253" spans="1:29" x14ac:dyDescent="0.3">
      <c r="A13253">
        <v>20517</v>
      </c>
      <c r="B13253" s="15" t="s">
        <v>1836</v>
      </c>
      <c r="C13253" t="str">
        <f>_xlfn.XLOOKUP($B13253, STANDARDS!$A:$A, STANDARDS!$B:$B,,0,2)</f>
        <v>Hell Creek Fm</v>
      </c>
      <c r="D13253" t="s">
        <v>1060</v>
      </c>
      <c r="E13253" t="s">
        <v>2128</v>
      </c>
      <c r="F13253">
        <v>47.625667</v>
      </c>
      <c r="G13253">
        <v>-106.916606</v>
      </c>
      <c r="H13253" s="40">
        <v>3.0000000000000001E-5</v>
      </c>
      <c r="I13253" s="36" t="s">
        <v>592</v>
      </c>
      <c r="J13253" cm="1">
        <f t="array" ref="J13253:L13253">_xlfn.XLOOKUP($C13253, AGE!$A:$A,AGE!$B:$D,,0,2)</f>
        <v>67.12</v>
      </c>
      <c r="K13253">
        <v>1.1599999999999999</v>
      </c>
      <c r="L13253" t="str">
        <v>Sprain et al. 2015; Fowler 2020; Husson et al. 2011; Ogg 2012</v>
      </c>
      <c r="M13253" t="s">
        <v>2305</v>
      </c>
      <c r="O13253" s="35">
        <v>0.2</v>
      </c>
      <c r="P13253" t="s">
        <v>243</v>
      </c>
      <c r="S13253" s="35">
        <v>-24.95</v>
      </c>
      <c r="T13253">
        <v>0.05</v>
      </c>
      <c r="U13253" t="s">
        <v>2295</v>
      </c>
      <c r="V13253">
        <v>1</v>
      </c>
      <c r="W13253" t="s">
        <v>2536</v>
      </c>
      <c r="AB13253" t="s">
        <v>248</v>
      </c>
      <c r="AC13253" t="s">
        <v>2640</v>
      </c>
    </row>
    <row r="13254" spans="1:29" x14ac:dyDescent="0.3">
      <c r="A13254">
        <v>20518</v>
      </c>
      <c r="B13254" s="15" t="s">
        <v>1836</v>
      </c>
      <c r="C13254" t="str">
        <f>_xlfn.XLOOKUP($B13254, STANDARDS!$A:$A, STANDARDS!$B:$B,,0,2)</f>
        <v>Hell Creek Fm</v>
      </c>
      <c r="D13254" t="s">
        <v>1060</v>
      </c>
      <c r="E13254" t="s">
        <v>2128</v>
      </c>
      <c r="F13254">
        <v>47.625667</v>
      </c>
      <c r="G13254">
        <v>-106.916607</v>
      </c>
      <c r="H13254" s="40">
        <v>3.0000000000000001E-5</v>
      </c>
      <c r="I13254" s="36" t="s">
        <v>592</v>
      </c>
      <c r="J13254" cm="1">
        <f t="array" ref="J13254:L13254">_xlfn.XLOOKUP($C13254, AGE!$A:$A,AGE!$B:$D,,0,2)</f>
        <v>67.12</v>
      </c>
      <c r="K13254">
        <v>1.1599999999999999</v>
      </c>
      <c r="L13254" t="str">
        <v>Sprain et al. 2015; Fowler 2020; Husson et al. 2011; Ogg 2012</v>
      </c>
      <c r="M13254" t="s">
        <v>2305</v>
      </c>
      <c r="O13254" s="35">
        <v>0.3</v>
      </c>
      <c r="P13254" t="s">
        <v>243</v>
      </c>
      <c r="S13254" s="35">
        <v>-25.53</v>
      </c>
      <c r="T13254">
        <v>0.05</v>
      </c>
      <c r="U13254" t="s">
        <v>2295</v>
      </c>
      <c r="V13254">
        <v>1</v>
      </c>
      <c r="W13254" t="s">
        <v>2536</v>
      </c>
      <c r="AB13254" t="s">
        <v>248</v>
      </c>
      <c r="AC13254" t="s">
        <v>2640</v>
      </c>
    </row>
    <row r="13255" spans="1:29" x14ac:dyDescent="0.3">
      <c r="A13255">
        <v>20519</v>
      </c>
      <c r="B13255" s="15" t="s">
        <v>1836</v>
      </c>
      <c r="C13255" t="str">
        <f>_xlfn.XLOOKUP($B13255, STANDARDS!$A:$A, STANDARDS!$B:$B,,0,2)</f>
        <v>Hell Creek Fm</v>
      </c>
      <c r="D13255" t="s">
        <v>1060</v>
      </c>
      <c r="E13255" t="s">
        <v>2128</v>
      </c>
      <c r="F13255">
        <v>47.625667</v>
      </c>
      <c r="G13255">
        <v>-106.916608</v>
      </c>
      <c r="H13255" s="40">
        <v>3.0000000000000001E-5</v>
      </c>
      <c r="I13255" s="36" t="s">
        <v>592</v>
      </c>
      <c r="J13255" cm="1">
        <f t="array" ref="J13255:L13255">_xlfn.XLOOKUP($C13255, AGE!$A:$A,AGE!$B:$D,,0,2)</f>
        <v>67.12</v>
      </c>
      <c r="K13255">
        <v>1.1599999999999999</v>
      </c>
      <c r="L13255" t="str">
        <v>Sprain et al. 2015; Fowler 2020; Husson et al. 2011; Ogg 2012</v>
      </c>
      <c r="M13255" t="s">
        <v>2305</v>
      </c>
      <c r="O13255" s="35">
        <v>0.6</v>
      </c>
      <c r="P13255" t="s">
        <v>243</v>
      </c>
      <c r="S13255" s="35">
        <v>-26.12</v>
      </c>
      <c r="T13255">
        <v>0.05</v>
      </c>
      <c r="U13255" t="s">
        <v>2295</v>
      </c>
      <c r="V13255">
        <v>1</v>
      </c>
      <c r="W13255" t="s">
        <v>2536</v>
      </c>
      <c r="AB13255" t="s">
        <v>248</v>
      </c>
      <c r="AC13255" t="s">
        <v>2640</v>
      </c>
    </row>
    <row r="13256" spans="1:29" x14ac:dyDescent="0.3">
      <c r="A13256">
        <v>20520</v>
      </c>
      <c r="B13256" s="15" t="s">
        <v>1836</v>
      </c>
      <c r="C13256" t="str">
        <f>_xlfn.XLOOKUP($B13256, STANDARDS!$A:$A, STANDARDS!$B:$B,,0,2)</f>
        <v>Hell Creek Fm</v>
      </c>
      <c r="D13256" t="s">
        <v>1060</v>
      </c>
      <c r="E13256" t="s">
        <v>2128</v>
      </c>
      <c r="F13256">
        <v>47.625667</v>
      </c>
      <c r="G13256">
        <v>-106.91660899999999</v>
      </c>
      <c r="H13256" s="40">
        <v>3.0000000000000001E-5</v>
      </c>
      <c r="I13256" s="36" t="s">
        <v>592</v>
      </c>
      <c r="J13256" cm="1">
        <f t="array" ref="J13256:L13256">_xlfn.XLOOKUP($C13256, AGE!$A:$A,AGE!$B:$D,,0,2)</f>
        <v>67.12</v>
      </c>
      <c r="K13256">
        <v>1.1599999999999999</v>
      </c>
      <c r="L13256" t="str">
        <v>Sprain et al. 2015; Fowler 2020; Husson et al. 2011; Ogg 2012</v>
      </c>
      <c r="M13256" t="s">
        <v>2305</v>
      </c>
      <c r="O13256" s="35">
        <v>0.5</v>
      </c>
      <c r="P13256" t="s">
        <v>243</v>
      </c>
      <c r="S13256" s="35">
        <v>-25.49</v>
      </c>
      <c r="T13256">
        <v>0.05</v>
      </c>
      <c r="U13256" t="s">
        <v>2295</v>
      </c>
      <c r="V13256">
        <v>1</v>
      </c>
      <c r="W13256" t="s">
        <v>2536</v>
      </c>
      <c r="AB13256" t="s">
        <v>248</v>
      </c>
      <c r="AC13256" t="s">
        <v>2640</v>
      </c>
    </row>
    <row r="13257" spans="1:29" x14ac:dyDescent="0.3">
      <c r="A13257">
        <v>20521</v>
      </c>
      <c r="B13257" s="15" t="s">
        <v>1836</v>
      </c>
      <c r="C13257" t="str">
        <f>_xlfn.XLOOKUP($B13257, STANDARDS!$A:$A, STANDARDS!$B:$B,,0,2)</f>
        <v>Hell Creek Fm</v>
      </c>
      <c r="D13257" t="s">
        <v>1060</v>
      </c>
      <c r="E13257" t="s">
        <v>2128</v>
      </c>
      <c r="F13257">
        <v>47.625667</v>
      </c>
      <c r="G13257">
        <v>-106.91661000000001</v>
      </c>
      <c r="H13257" s="40">
        <v>3.0000000000000001E-5</v>
      </c>
      <c r="I13257" s="36" t="s">
        <v>592</v>
      </c>
      <c r="J13257" cm="1">
        <f t="array" ref="J13257:L13257">_xlfn.XLOOKUP($C13257, AGE!$A:$A,AGE!$B:$D,,0,2)</f>
        <v>67.12</v>
      </c>
      <c r="K13257">
        <v>1.1599999999999999</v>
      </c>
      <c r="L13257" t="str">
        <v>Sprain et al. 2015; Fowler 2020; Husson et al. 2011; Ogg 2012</v>
      </c>
      <c r="M13257" t="s">
        <v>2305</v>
      </c>
      <c r="O13257" s="35">
        <v>1.1000000000000001</v>
      </c>
      <c r="P13257" t="s">
        <v>243</v>
      </c>
      <c r="S13257" s="35">
        <v>-26.03</v>
      </c>
      <c r="T13257">
        <v>0.05</v>
      </c>
      <c r="U13257" t="s">
        <v>2295</v>
      </c>
      <c r="V13257">
        <v>1</v>
      </c>
      <c r="W13257" t="s">
        <v>2536</v>
      </c>
      <c r="AB13257" t="s">
        <v>248</v>
      </c>
      <c r="AC13257" t="s">
        <v>2640</v>
      </c>
    </row>
    <row r="13258" spans="1:29" x14ac:dyDescent="0.3">
      <c r="A13258">
        <v>20522</v>
      </c>
      <c r="B13258" s="15" t="s">
        <v>1836</v>
      </c>
      <c r="C13258" t="str">
        <f>_xlfn.XLOOKUP($B13258, STANDARDS!$A:$A, STANDARDS!$B:$B,,0,2)</f>
        <v>Hell Creek Fm</v>
      </c>
      <c r="D13258" t="s">
        <v>1060</v>
      </c>
      <c r="E13258" t="s">
        <v>2128</v>
      </c>
      <c r="F13258">
        <v>47.625667</v>
      </c>
      <c r="G13258">
        <v>-106.916611</v>
      </c>
      <c r="H13258" s="40">
        <v>3.0000000000000001E-5</v>
      </c>
      <c r="I13258" s="36" t="s">
        <v>592</v>
      </c>
      <c r="J13258" cm="1">
        <f t="array" ref="J13258:L13258">_xlfn.XLOOKUP($C13258, AGE!$A:$A,AGE!$B:$D,,0,2)</f>
        <v>67.12</v>
      </c>
      <c r="K13258">
        <v>1.1599999999999999</v>
      </c>
      <c r="L13258" t="str">
        <v>Sprain et al. 2015; Fowler 2020; Husson et al. 2011; Ogg 2012</v>
      </c>
      <c r="M13258" t="s">
        <v>2305</v>
      </c>
      <c r="O13258" s="35">
        <v>1.1000000000000001</v>
      </c>
      <c r="P13258" t="s">
        <v>243</v>
      </c>
      <c r="S13258" s="35">
        <v>-26.12</v>
      </c>
      <c r="T13258">
        <v>0.05</v>
      </c>
      <c r="U13258" t="s">
        <v>2295</v>
      </c>
      <c r="V13258">
        <v>1</v>
      </c>
      <c r="W13258" t="s">
        <v>2536</v>
      </c>
      <c r="AB13258" t="s">
        <v>248</v>
      </c>
      <c r="AC13258" t="s">
        <v>2640</v>
      </c>
    </row>
    <row r="13259" spans="1:29" x14ac:dyDescent="0.3">
      <c r="A13259">
        <v>20523</v>
      </c>
      <c r="B13259" s="15" t="s">
        <v>1836</v>
      </c>
      <c r="C13259" t="str">
        <f>_xlfn.XLOOKUP($B13259, STANDARDS!$A:$A, STANDARDS!$B:$B,,0,2)</f>
        <v>Hell Creek Fm</v>
      </c>
      <c r="D13259" t="s">
        <v>1060</v>
      </c>
      <c r="E13259" t="s">
        <v>2128</v>
      </c>
      <c r="F13259">
        <v>47.625667</v>
      </c>
      <c r="G13259">
        <v>-106.916612</v>
      </c>
      <c r="H13259" s="40">
        <v>3.0000000000000001E-5</v>
      </c>
      <c r="I13259" s="36" t="s">
        <v>592</v>
      </c>
      <c r="J13259" cm="1">
        <f t="array" ref="J13259:L13259">_xlfn.XLOOKUP($C13259, AGE!$A:$A,AGE!$B:$D,,0,2)</f>
        <v>67.12</v>
      </c>
      <c r="K13259">
        <v>1.1599999999999999</v>
      </c>
      <c r="L13259" t="str">
        <v>Sprain et al. 2015; Fowler 2020; Husson et al. 2011; Ogg 2012</v>
      </c>
      <c r="M13259" t="s">
        <v>2305</v>
      </c>
      <c r="O13259" s="35">
        <v>0.3</v>
      </c>
      <c r="P13259" t="s">
        <v>243</v>
      </c>
      <c r="S13259" s="35">
        <v>-24.59</v>
      </c>
      <c r="T13259">
        <v>0.05</v>
      </c>
      <c r="U13259" t="s">
        <v>2295</v>
      </c>
      <c r="V13259">
        <v>1</v>
      </c>
      <c r="W13259" t="s">
        <v>2536</v>
      </c>
      <c r="AB13259" t="s">
        <v>248</v>
      </c>
      <c r="AC13259" t="s">
        <v>2640</v>
      </c>
    </row>
    <row r="13260" spans="1:29" x14ac:dyDescent="0.3">
      <c r="A13260">
        <v>20524</v>
      </c>
      <c r="B13260" s="15" t="s">
        <v>1836</v>
      </c>
      <c r="C13260" t="str">
        <f>_xlfn.XLOOKUP($B13260, STANDARDS!$A:$A, STANDARDS!$B:$B,,0,2)</f>
        <v>Hell Creek Fm</v>
      </c>
      <c r="D13260" t="s">
        <v>1060</v>
      </c>
      <c r="E13260" t="s">
        <v>2128</v>
      </c>
      <c r="F13260">
        <v>47.625667</v>
      </c>
      <c r="G13260">
        <v>-106.916613</v>
      </c>
      <c r="H13260" s="40">
        <v>3.0000000000000001E-5</v>
      </c>
      <c r="I13260" s="36" t="s">
        <v>592</v>
      </c>
      <c r="J13260" cm="1">
        <f t="array" ref="J13260:L13260">_xlfn.XLOOKUP($C13260, AGE!$A:$A,AGE!$B:$D,,0,2)</f>
        <v>67.12</v>
      </c>
      <c r="K13260">
        <v>1.1599999999999999</v>
      </c>
      <c r="L13260" t="str">
        <v>Sprain et al. 2015; Fowler 2020; Husson et al. 2011; Ogg 2012</v>
      </c>
      <c r="M13260" t="s">
        <v>2305</v>
      </c>
      <c r="O13260" s="35">
        <v>0.2</v>
      </c>
      <c r="P13260" t="s">
        <v>243</v>
      </c>
      <c r="S13260" s="35">
        <v>-24.38</v>
      </c>
      <c r="T13260">
        <v>0.05</v>
      </c>
      <c r="U13260" t="s">
        <v>2295</v>
      </c>
      <c r="V13260">
        <v>1</v>
      </c>
      <c r="W13260" t="s">
        <v>2536</v>
      </c>
      <c r="AB13260" t="s">
        <v>248</v>
      </c>
      <c r="AC13260" t="s">
        <v>2640</v>
      </c>
    </row>
    <row r="13261" spans="1:29" x14ac:dyDescent="0.3">
      <c r="A13261">
        <v>20525</v>
      </c>
      <c r="B13261" s="15" t="s">
        <v>1836</v>
      </c>
      <c r="C13261" t="str">
        <f>_xlfn.XLOOKUP($B13261, STANDARDS!$A:$A, STANDARDS!$B:$B,,0,2)</f>
        <v>Hell Creek Fm</v>
      </c>
      <c r="D13261" t="s">
        <v>1060</v>
      </c>
      <c r="E13261" t="s">
        <v>2128</v>
      </c>
      <c r="F13261">
        <v>47.625667</v>
      </c>
      <c r="G13261">
        <v>-106.916614</v>
      </c>
      <c r="H13261" s="40">
        <v>3.0000000000000001E-5</v>
      </c>
      <c r="I13261" s="36" t="s">
        <v>592</v>
      </c>
      <c r="J13261" cm="1">
        <f t="array" ref="J13261:L13261">_xlfn.XLOOKUP($C13261, AGE!$A:$A,AGE!$B:$D,,0,2)</f>
        <v>67.12</v>
      </c>
      <c r="K13261">
        <v>1.1599999999999999</v>
      </c>
      <c r="L13261" t="str">
        <v>Sprain et al. 2015; Fowler 2020; Husson et al. 2011; Ogg 2012</v>
      </c>
      <c r="M13261" t="s">
        <v>2305</v>
      </c>
      <c r="O13261" s="35">
        <v>0.1</v>
      </c>
      <c r="P13261" t="s">
        <v>243</v>
      </c>
      <c r="S13261" s="35">
        <v>-24.33</v>
      </c>
      <c r="T13261">
        <v>0.05</v>
      </c>
      <c r="U13261" t="s">
        <v>2295</v>
      </c>
      <c r="V13261">
        <v>1</v>
      </c>
      <c r="W13261" t="s">
        <v>2536</v>
      </c>
      <c r="AB13261" t="s">
        <v>248</v>
      </c>
      <c r="AC13261" t="s">
        <v>2640</v>
      </c>
    </row>
    <row r="13262" spans="1:29" x14ac:dyDescent="0.3">
      <c r="A13262">
        <v>20526</v>
      </c>
      <c r="B13262" s="15" t="s">
        <v>1836</v>
      </c>
      <c r="C13262" t="str">
        <f>_xlfn.XLOOKUP($B13262, STANDARDS!$A:$A, STANDARDS!$B:$B,,0,2)</f>
        <v>Hell Creek Fm</v>
      </c>
      <c r="D13262" t="s">
        <v>1060</v>
      </c>
      <c r="E13262" t="s">
        <v>2128</v>
      </c>
      <c r="F13262">
        <v>47.625667</v>
      </c>
      <c r="G13262">
        <v>-106.91661499999999</v>
      </c>
      <c r="H13262" s="40">
        <v>3.0000000000000001E-5</v>
      </c>
      <c r="I13262" s="36" t="s">
        <v>592</v>
      </c>
      <c r="J13262" cm="1">
        <f t="array" ref="J13262:L13262">_xlfn.XLOOKUP($C13262, AGE!$A:$A,AGE!$B:$D,,0,2)</f>
        <v>67.12</v>
      </c>
      <c r="K13262">
        <v>1.1599999999999999</v>
      </c>
      <c r="L13262" t="str">
        <v>Sprain et al. 2015; Fowler 2020; Husson et al. 2011; Ogg 2012</v>
      </c>
      <c r="M13262" t="s">
        <v>2305</v>
      </c>
      <c r="O13262" s="35">
        <v>0.1</v>
      </c>
      <c r="P13262" t="s">
        <v>243</v>
      </c>
      <c r="S13262" s="35">
        <v>-24.29</v>
      </c>
      <c r="T13262">
        <v>0.05</v>
      </c>
      <c r="U13262" t="s">
        <v>2295</v>
      </c>
      <c r="V13262">
        <v>1</v>
      </c>
      <c r="W13262" t="s">
        <v>2536</v>
      </c>
      <c r="AB13262" t="s">
        <v>248</v>
      </c>
      <c r="AC13262" t="s">
        <v>2640</v>
      </c>
    </row>
    <row r="13263" spans="1:29" x14ac:dyDescent="0.3">
      <c r="A13263">
        <v>20527</v>
      </c>
      <c r="B13263" s="15" t="s">
        <v>1836</v>
      </c>
      <c r="C13263" t="str">
        <f>_xlfn.XLOOKUP($B13263, STANDARDS!$A:$A, STANDARDS!$B:$B,,0,2)</f>
        <v>Hell Creek Fm</v>
      </c>
      <c r="D13263" t="s">
        <v>1060</v>
      </c>
      <c r="E13263" t="s">
        <v>2128</v>
      </c>
      <c r="F13263">
        <v>47.625667</v>
      </c>
      <c r="G13263">
        <v>-106.916616</v>
      </c>
      <c r="H13263" s="40">
        <v>3.0000000000000001E-5</v>
      </c>
      <c r="I13263" s="36" t="s">
        <v>592</v>
      </c>
      <c r="J13263" cm="1">
        <f t="array" ref="J13263:L13263">_xlfn.XLOOKUP($C13263, AGE!$A:$A,AGE!$B:$D,,0,2)</f>
        <v>67.12</v>
      </c>
      <c r="K13263">
        <v>1.1599999999999999</v>
      </c>
      <c r="L13263" t="str">
        <v>Sprain et al. 2015; Fowler 2020; Husson et al. 2011; Ogg 2012</v>
      </c>
      <c r="M13263" t="s">
        <v>2305</v>
      </c>
      <c r="O13263" s="35">
        <v>0.1</v>
      </c>
      <c r="P13263" t="s">
        <v>243</v>
      </c>
      <c r="S13263" s="35">
        <v>-24.55</v>
      </c>
      <c r="T13263">
        <v>0.05</v>
      </c>
      <c r="U13263" t="s">
        <v>2295</v>
      </c>
      <c r="V13263">
        <v>1</v>
      </c>
      <c r="W13263" t="s">
        <v>2536</v>
      </c>
      <c r="AB13263" t="s">
        <v>248</v>
      </c>
      <c r="AC13263" t="s">
        <v>2640</v>
      </c>
    </row>
    <row r="13264" spans="1:29" x14ac:dyDescent="0.3">
      <c r="A13264">
        <v>20528</v>
      </c>
      <c r="B13264" s="15" t="s">
        <v>1836</v>
      </c>
      <c r="C13264" t="str">
        <f>_xlfn.XLOOKUP($B13264, STANDARDS!$A:$A, STANDARDS!$B:$B,,0,2)</f>
        <v>Hell Creek Fm</v>
      </c>
      <c r="D13264" t="s">
        <v>1060</v>
      </c>
      <c r="E13264" t="s">
        <v>2128</v>
      </c>
      <c r="F13264">
        <v>47.625667</v>
      </c>
      <c r="G13264">
        <v>-106.916617</v>
      </c>
      <c r="H13264" s="40">
        <v>3.0000000000000001E-5</v>
      </c>
      <c r="I13264" s="36" t="s">
        <v>592</v>
      </c>
      <c r="J13264" cm="1">
        <f t="array" ref="J13264:L13264">_xlfn.XLOOKUP($C13264, AGE!$A:$A,AGE!$B:$D,,0,2)</f>
        <v>67.12</v>
      </c>
      <c r="K13264">
        <v>1.1599999999999999</v>
      </c>
      <c r="L13264" t="str">
        <v>Sprain et al. 2015; Fowler 2020; Husson et al. 2011; Ogg 2012</v>
      </c>
      <c r="M13264" t="s">
        <v>2305</v>
      </c>
      <c r="O13264" s="35">
        <v>0.1</v>
      </c>
      <c r="P13264" t="s">
        <v>243</v>
      </c>
      <c r="S13264" s="35">
        <v>-24.68</v>
      </c>
      <c r="T13264">
        <v>0.05</v>
      </c>
      <c r="U13264" t="s">
        <v>2295</v>
      </c>
      <c r="V13264">
        <v>1</v>
      </c>
      <c r="W13264" t="s">
        <v>2536</v>
      </c>
      <c r="AB13264" t="s">
        <v>248</v>
      </c>
      <c r="AC13264" t="s">
        <v>2640</v>
      </c>
    </row>
    <row r="13265" spans="1:29" x14ac:dyDescent="0.3">
      <c r="A13265">
        <v>20529</v>
      </c>
      <c r="B13265" s="15" t="s">
        <v>1836</v>
      </c>
      <c r="C13265" t="str">
        <f>_xlfn.XLOOKUP($B13265, STANDARDS!$A:$A, STANDARDS!$B:$B,,0,2)</f>
        <v>Hell Creek Fm</v>
      </c>
      <c r="D13265" t="s">
        <v>1060</v>
      </c>
      <c r="E13265" t="s">
        <v>2128</v>
      </c>
      <c r="F13265">
        <v>47.625667</v>
      </c>
      <c r="G13265">
        <v>-106.916618</v>
      </c>
      <c r="H13265" s="40">
        <v>3.0000000000000001E-5</v>
      </c>
      <c r="I13265" s="36" t="s">
        <v>592</v>
      </c>
      <c r="J13265" cm="1">
        <f t="array" ref="J13265:L13265">_xlfn.XLOOKUP($C13265, AGE!$A:$A,AGE!$B:$D,,0,2)</f>
        <v>67.12</v>
      </c>
      <c r="K13265">
        <v>1.1599999999999999</v>
      </c>
      <c r="L13265" t="str">
        <v>Sprain et al. 2015; Fowler 2020; Husson et al. 2011; Ogg 2012</v>
      </c>
      <c r="M13265" t="s">
        <v>2305</v>
      </c>
      <c r="O13265" s="35">
        <v>0.1</v>
      </c>
      <c r="P13265" t="s">
        <v>243</v>
      </c>
      <c r="S13265" s="35">
        <v>-24.7</v>
      </c>
      <c r="T13265">
        <v>0.05</v>
      </c>
      <c r="U13265" t="s">
        <v>2295</v>
      </c>
      <c r="V13265">
        <v>1</v>
      </c>
      <c r="W13265" t="s">
        <v>2536</v>
      </c>
      <c r="AB13265" t="s">
        <v>248</v>
      </c>
      <c r="AC13265" t="s">
        <v>2640</v>
      </c>
    </row>
    <row r="13266" spans="1:29" x14ac:dyDescent="0.3">
      <c r="A13266">
        <v>20530</v>
      </c>
      <c r="B13266" s="15" t="s">
        <v>1836</v>
      </c>
      <c r="C13266" t="str">
        <f>_xlfn.XLOOKUP($B13266, STANDARDS!$A:$A, STANDARDS!$B:$B,,0,2)</f>
        <v>Hell Creek Fm</v>
      </c>
      <c r="D13266" t="s">
        <v>1060</v>
      </c>
      <c r="E13266" t="s">
        <v>2128</v>
      </c>
      <c r="F13266">
        <v>47.625667</v>
      </c>
      <c r="G13266">
        <v>-106.916619</v>
      </c>
      <c r="H13266" s="40">
        <v>3.0000000000000001E-5</v>
      </c>
      <c r="I13266" s="36" t="s">
        <v>592</v>
      </c>
      <c r="J13266" cm="1">
        <f t="array" ref="J13266:L13266">_xlfn.XLOOKUP($C13266, AGE!$A:$A,AGE!$B:$D,,0,2)</f>
        <v>67.12</v>
      </c>
      <c r="K13266">
        <v>1.1599999999999999</v>
      </c>
      <c r="L13266" t="str">
        <v>Sprain et al. 2015; Fowler 2020; Husson et al. 2011; Ogg 2012</v>
      </c>
      <c r="M13266" t="s">
        <v>2305</v>
      </c>
      <c r="O13266" s="35">
        <v>0.2</v>
      </c>
      <c r="P13266" t="s">
        <v>243</v>
      </c>
      <c r="S13266" s="35">
        <v>-24.83</v>
      </c>
      <c r="T13266">
        <v>0.05</v>
      </c>
      <c r="U13266" t="s">
        <v>2295</v>
      </c>
      <c r="V13266">
        <v>1</v>
      </c>
      <c r="W13266" t="s">
        <v>2536</v>
      </c>
      <c r="AB13266" t="s">
        <v>248</v>
      </c>
      <c r="AC13266" t="s">
        <v>2640</v>
      </c>
    </row>
    <row r="13267" spans="1:29" x14ac:dyDescent="0.3">
      <c r="A13267">
        <v>20531</v>
      </c>
      <c r="B13267" s="15" t="s">
        <v>1836</v>
      </c>
      <c r="C13267" t="str">
        <f>_xlfn.XLOOKUP($B13267, STANDARDS!$A:$A, STANDARDS!$B:$B,,0,2)</f>
        <v>Hell Creek Fm</v>
      </c>
      <c r="D13267" t="s">
        <v>1060</v>
      </c>
      <c r="E13267" t="s">
        <v>2128</v>
      </c>
      <c r="F13267">
        <v>47.625667</v>
      </c>
      <c r="G13267">
        <v>-106.91661999999999</v>
      </c>
      <c r="H13267" s="40">
        <v>3.0000000000000001E-5</v>
      </c>
      <c r="I13267" s="36" t="s">
        <v>592</v>
      </c>
      <c r="J13267" cm="1">
        <f t="array" ref="J13267:L13267">_xlfn.XLOOKUP($C13267, AGE!$A:$A,AGE!$B:$D,,0,2)</f>
        <v>67.12</v>
      </c>
      <c r="K13267">
        <v>1.1599999999999999</v>
      </c>
      <c r="L13267" t="str">
        <v>Sprain et al. 2015; Fowler 2020; Husson et al. 2011; Ogg 2012</v>
      </c>
      <c r="M13267" t="s">
        <v>2305</v>
      </c>
      <c r="O13267" s="35">
        <v>0.3</v>
      </c>
      <c r="P13267" t="s">
        <v>243</v>
      </c>
      <c r="S13267" s="35">
        <v>-24.87</v>
      </c>
      <c r="T13267">
        <v>0.05</v>
      </c>
      <c r="U13267" t="s">
        <v>2295</v>
      </c>
      <c r="V13267">
        <v>1</v>
      </c>
      <c r="W13267" t="s">
        <v>2536</v>
      </c>
      <c r="AB13267" t="s">
        <v>248</v>
      </c>
      <c r="AC13267" t="s">
        <v>2640</v>
      </c>
    </row>
    <row r="13268" spans="1:29" x14ac:dyDescent="0.3">
      <c r="A13268">
        <v>20532</v>
      </c>
      <c r="B13268" s="15" t="s">
        <v>1836</v>
      </c>
      <c r="C13268" t="str">
        <f>_xlfn.XLOOKUP($B13268, STANDARDS!$A:$A, STANDARDS!$B:$B,,0,2)</f>
        <v>Hell Creek Fm</v>
      </c>
      <c r="D13268" t="s">
        <v>1060</v>
      </c>
      <c r="E13268" t="s">
        <v>2128</v>
      </c>
      <c r="F13268">
        <v>47.625667</v>
      </c>
      <c r="G13268">
        <v>-106.91662100000001</v>
      </c>
      <c r="H13268" s="40">
        <v>3.0000000000000001E-5</v>
      </c>
      <c r="I13268" s="36" t="s">
        <v>592</v>
      </c>
      <c r="J13268" cm="1">
        <f t="array" ref="J13268:L13268">_xlfn.XLOOKUP($C13268, AGE!$A:$A,AGE!$B:$D,,0,2)</f>
        <v>67.12</v>
      </c>
      <c r="K13268">
        <v>1.1599999999999999</v>
      </c>
      <c r="L13268" t="str">
        <v>Sprain et al. 2015; Fowler 2020; Husson et al. 2011; Ogg 2012</v>
      </c>
      <c r="M13268" t="s">
        <v>2305</v>
      </c>
      <c r="O13268" s="35">
        <v>1.1000000000000001</v>
      </c>
      <c r="P13268" t="s">
        <v>243</v>
      </c>
      <c r="S13268" s="35">
        <v>-27.78</v>
      </c>
      <c r="T13268">
        <v>0.05</v>
      </c>
      <c r="U13268" t="s">
        <v>2295</v>
      </c>
      <c r="V13268">
        <v>1</v>
      </c>
      <c r="W13268" t="s">
        <v>2536</v>
      </c>
      <c r="AB13268" t="s">
        <v>248</v>
      </c>
      <c r="AC13268" t="s">
        <v>2640</v>
      </c>
    </row>
    <row r="13269" spans="1:29" x14ac:dyDescent="0.3">
      <c r="A13269">
        <v>20533</v>
      </c>
      <c r="B13269" s="15" t="s">
        <v>1836</v>
      </c>
      <c r="C13269" t="str">
        <f>_xlfn.XLOOKUP($B13269, STANDARDS!$A:$A, STANDARDS!$B:$B,,0,2)</f>
        <v>Hell Creek Fm</v>
      </c>
      <c r="D13269" t="s">
        <v>1060</v>
      </c>
      <c r="E13269" t="s">
        <v>2128</v>
      </c>
      <c r="F13269">
        <v>47.625667</v>
      </c>
      <c r="G13269">
        <v>-106.916622</v>
      </c>
      <c r="H13269" s="40">
        <v>3.0000000000000001E-5</v>
      </c>
      <c r="I13269" s="36" t="s">
        <v>592</v>
      </c>
      <c r="J13269" cm="1">
        <f t="array" ref="J13269:L13269">_xlfn.XLOOKUP($C13269, AGE!$A:$A,AGE!$B:$D,,0,2)</f>
        <v>67.12</v>
      </c>
      <c r="K13269">
        <v>1.1599999999999999</v>
      </c>
      <c r="L13269" t="str">
        <v>Sprain et al. 2015; Fowler 2020; Husson et al. 2011; Ogg 2012</v>
      </c>
      <c r="M13269" t="s">
        <v>2305</v>
      </c>
      <c r="O13269" s="35">
        <v>3.1</v>
      </c>
      <c r="P13269" t="s">
        <v>243</v>
      </c>
      <c r="S13269" s="35">
        <v>-26.88</v>
      </c>
      <c r="T13269">
        <v>0.05</v>
      </c>
      <c r="U13269" t="s">
        <v>2295</v>
      </c>
      <c r="V13269">
        <v>1</v>
      </c>
      <c r="W13269" t="s">
        <v>2536</v>
      </c>
      <c r="AB13269" t="s">
        <v>248</v>
      </c>
      <c r="AC13269" t="s">
        <v>2640</v>
      </c>
    </row>
    <row r="13270" spans="1:29" x14ac:dyDescent="0.3">
      <c r="A13270">
        <v>20534</v>
      </c>
      <c r="B13270" s="15" t="s">
        <v>1837</v>
      </c>
      <c r="C13270" t="str">
        <f>_xlfn.XLOOKUP($B13270, STANDARDS!$A:$A, STANDARDS!$B:$B,,0,2)</f>
        <v>Hell Creek Fm</v>
      </c>
      <c r="D13270" t="s">
        <v>1060</v>
      </c>
      <c r="E13270" t="s">
        <v>2128</v>
      </c>
      <c r="F13270">
        <v>47.597777999999998</v>
      </c>
      <c r="G13270">
        <v>-106.435833</v>
      </c>
      <c r="H13270" s="40">
        <v>3.0000000000000001E-5</v>
      </c>
      <c r="I13270" s="36" t="s">
        <v>592</v>
      </c>
      <c r="J13270" cm="1">
        <f t="array" ref="J13270:L13270">_xlfn.XLOOKUP($C13270, AGE!$A:$A,AGE!$B:$D,,0,2)</f>
        <v>67.12</v>
      </c>
      <c r="K13270">
        <v>1.1599999999999999</v>
      </c>
      <c r="L13270" t="str">
        <v>Sprain et al. 2015; Fowler 2020; Husson et al. 2011; Ogg 2012</v>
      </c>
      <c r="M13270" t="s">
        <v>2305</v>
      </c>
      <c r="O13270" s="35">
        <v>3.6</v>
      </c>
      <c r="P13270" t="s">
        <v>243</v>
      </c>
      <c r="S13270" s="35">
        <v>-23.99</v>
      </c>
      <c r="T13270">
        <v>0.05</v>
      </c>
      <c r="U13270" t="s">
        <v>2295</v>
      </c>
      <c r="V13270">
        <v>1</v>
      </c>
      <c r="W13270" t="s">
        <v>2536</v>
      </c>
      <c r="AB13270" t="s">
        <v>248</v>
      </c>
      <c r="AC13270" t="s">
        <v>2640</v>
      </c>
    </row>
    <row r="13271" spans="1:29" x14ac:dyDescent="0.3">
      <c r="A13271">
        <v>20535</v>
      </c>
      <c r="B13271" s="15" t="s">
        <v>1837</v>
      </c>
      <c r="C13271" t="str">
        <f>_xlfn.XLOOKUP($B13271, STANDARDS!$A:$A, STANDARDS!$B:$B,,0,2)</f>
        <v>Hell Creek Fm</v>
      </c>
      <c r="D13271" t="s">
        <v>1060</v>
      </c>
      <c r="E13271" t="s">
        <v>2128</v>
      </c>
      <c r="F13271">
        <v>47.597777999999998</v>
      </c>
      <c r="G13271">
        <v>-106.435834</v>
      </c>
      <c r="H13271" s="40">
        <v>3.0000000000000001E-5</v>
      </c>
      <c r="I13271" s="36" t="s">
        <v>592</v>
      </c>
      <c r="J13271" cm="1">
        <f t="array" ref="J13271:L13271">_xlfn.XLOOKUP($C13271, AGE!$A:$A,AGE!$B:$D,,0,2)</f>
        <v>67.12</v>
      </c>
      <c r="K13271">
        <v>1.1599999999999999</v>
      </c>
      <c r="L13271" t="str">
        <v>Sprain et al. 2015; Fowler 2020; Husson et al. 2011; Ogg 2012</v>
      </c>
      <c r="M13271" t="s">
        <v>2305</v>
      </c>
      <c r="O13271" s="35">
        <v>52.4</v>
      </c>
      <c r="P13271" t="s">
        <v>243</v>
      </c>
      <c r="S13271" s="35">
        <v>-25.02</v>
      </c>
      <c r="T13271">
        <v>0.05</v>
      </c>
      <c r="U13271" t="s">
        <v>2295</v>
      </c>
      <c r="V13271">
        <v>1</v>
      </c>
      <c r="W13271" t="s">
        <v>2536</v>
      </c>
      <c r="AB13271" t="s">
        <v>248</v>
      </c>
      <c r="AC13271" t="s">
        <v>2640</v>
      </c>
    </row>
    <row r="13272" spans="1:29" x14ac:dyDescent="0.3">
      <c r="A13272">
        <v>20536</v>
      </c>
      <c r="B13272" s="15" t="s">
        <v>1837</v>
      </c>
      <c r="C13272" t="str">
        <f>_xlfn.XLOOKUP($B13272, STANDARDS!$A:$A, STANDARDS!$B:$B,,0,2)</f>
        <v>Hell Creek Fm</v>
      </c>
      <c r="D13272" t="s">
        <v>1060</v>
      </c>
      <c r="E13272" t="s">
        <v>2128</v>
      </c>
      <c r="F13272">
        <v>47.597777999999998</v>
      </c>
      <c r="G13272">
        <v>-106.435835</v>
      </c>
      <c r="H13272" s="40">
        <v>3.0000000000000001E-5</v>
      </c>
      <c r="I13272" s="36" t="s">
        <v>592</v>
      </c>
      <c r="J13272" cm="1">
        <f t="array" ref="J13272:L13272">_xlfn.XLOOKUP($C13272, AGE!$A:$A,AGE!$B:$D,,0,2)</f>
        <v>67.12</v>
      </c>
      <c r="K13272">
        <v>1.1599999999999999</v>
      </c>
      <c r="L13272" t="str">
        <v>Sprain et al. 2015; Fowler 2020; Husson et al. 2011; Ogg 2012</v>
      </c>
      <c r="M13272" t="s">
        <v>2305</v>
      </c>
      <c r="O13272" s="35">
        <v>45.8</v>
      </c>
      <c r="P13272" t="s">
        <v>243</v>
      </c>
      <c r="S13272" s="35">
        <v>-23.61</v>
      </c>
      <c r="T13272">
        <v>0.05</v>
      </c>
      <c r="U13272" t="s">
        <v>2295</v>
      </c>
      <c r="V13272">
        <v>1</v>
      </c>
      <c r="W13272" t="s">
        <v>2536</v>
      </c>
      <c r="AB13272" t="s">
        <v>248</v>
      </c>
      <c r="AC13272" t="s">
        <v>2640</v>
      </c>
    </row>
    <row r="13273" spans="1:29" x14ac:dyDescent="0.3">
      <c r="A13273">
        <v>20537</v>
      </c>
      <c r="B13273" s="15" t="s">
        <v>1837</v>
      </c>
      <c r="C13273" t="str">
        <f>_xlfn.XLOOKUP($B13273, STANDARDS!$A:$A, STANDARDS!$B:$B,,0,2)</f>
        <v>Hell Creek Fm</v>
      </c>
      <c r="D13273" t="s">
        <v>1060</v>
      </c>
      <c r="E13273" t="s">
        <v>2128</v>
      </c>
      <c r="F13273">
        <v>47.597777999999998</v>
      </c>
      <c r="G13273">
        <v>-106.43583599999999</v>
      </c>
      <c r="H13273" s="40">
        <v>3.0000000000000001E-5</v>
      </c>
      <c r="I13273" s="36" t="s">
        <v>592</v>
      </c>
      <c r="J13273" cm="1">
        <f t="array" ref="J13273:L13273">_xlfn.XLOOKUP($C13273, AGE!$A:$A,AGE!$B:$D,,0,2)</f>
        <v>67.12</v>
      </c>
      <c r="K13273">
        <v>1.1599999999999999</v>
      </c>
      <c r="L13273" t="str">
        <v>Sprain et al. 2015; Fowler 2020; Husson et al. 2011; Ogg 2012</v>
      </c>
      <c r="M13273" t="s">
        <v>2305</v>
      </c>
      <c r="O13273" s="35">
        <v>2.8</v>
      </c>
      <c r="P13273" t="s">
        <v>243</v>
      </c>
      <c r="S13273" s="35">
        <v>-24.01</v>
      </c>
      <c r="T13273">
        <v>0.05</v>
      </c>
      <c r="U13273" t="s">
        <v>2295</v>
      </c>
      <c r="V13273">
        <v>1</v>
      </c>
      <c r="W13273" t="s">
        <v>2536</v>
      </c>
      <c r="AB13273" t="s">
        <v>248</v>
      </c>
      <c r="AC13273" t="s">
        <v>2640</v>
      </c>
    </row>
    <row r="13274" spans="1:29" x14ac:dyDescent="0.3">
      <c r="A13274">
        <v>20538</v>
      </c>
      <c r="B13274" s="15" t="s">
        <v>1837</v>
      </c>
      <c r="C13274" t="str">
        <f>_xlfn.XLOOKUP($B13274, STANDARDS!$A:$A, STANDARDS!$B:$B,,0,2)</f>
        <v>Hell Creek Fm</v>
      </c>
      <c r="D13274" t="s">
        <v>1060</v>
      </c>
      <c r="E13274" t="s">
        <v>2128</v>
      </c>
      <c r="F13274">
        <v>47.597777999999998</v>
      </c>
      <c r="G13274">
        <v>-106.43583700000001</v>
      </c>
      <c r="H13274" s="40">
        <v>3.0000000000000001E-5</v>
      </c>
      <c r="I13274" s="36" t="s">
        <v>592</v>
      </c>
      <c r="J13274" cm="1">
        <f t="array" ref="J13274:L13274">_xlfn.XLOOKUP($C13274, AGE!$A:$A,AGE!$B:$D,,0,2)</f>
        <v>67.12</v>
      </c>
      <c r="K13274">
        <v>1.1599999999999999</v>
      </c>
      <c r="L13274" t="str">
        <v>Sprain et al. 2015; Fowler 2020; Husson et al. 2011; Ogg 2012</v>
      </c>
      <c r="M13274" t="s">
        <v>2305</v>
      </c>
      <c r="O13274" s="35">
        <v>3.4</v>
      </c>
      <c r="P13274" t="s">
        <v>243</v>
      </c>
      <c r="S13274" s="35">
        <v>-23.91</v>
      </c>
      <c r="T13274">
        <v>0.05</v>
      </c>
      <c r="U13274" t="s">
        <v>2295</v>
      </c>
      <c r="V13274">
        <v>1</v>
      </c>
      <c r="W13274" t="s">
        <v>2536</v>
      </c>
      <c r="AB13274" t="s">
        <v>248</v>
      </c>
      <c r="AC13274" t="s">
        <v>2640</v>
      </c>
    </row>
    <row r="13275" spans="1:29" x14ac:dyDescent="0.3">
      <c r="A13275">
        <v>20539</v>
      </c>
      <c r="B13275" s="15" t="s">
        <v>1837</v>
      </c>
      <c r="C13275" t="str">
        <f>_xlfn.XLOOKUP($B13275, STANDARDS!$A:$A, STANDARDS!$B:$B,,0,2)</f>
        <v>Hell Creek Fm</v>
      </c>
      <c r="D13275" t="s">
        <v>1060</v>
      </c>
      <c r="E13275" t="s">
        <v>2128</v>
      </c>
      <c r="F13275">
        <v>47.597777999999998</v>
      </c>
      <c r="G13275">
        <v>-106.435838</v>
      </c>
      <c r="H13275" s="40">
        <v>3.0000000000000001E-5</v>
      </c>
      <c r="I13275" s="36" t="s">
        <v>592</v>
      </c>
      <c r="J13275" cm="1">
        <f t="array" ref="J13275:L13275">_xlfn.XLOOKUP($C13275, AGE!$A:$A,AGE!$B:$D,,0,2)</f>
        <v>67.12</v>
      </c>
      <c r="K13275">
        <v>1.1599999999999999</v>
      </c>
      <c r="L13275" t="str">
        <v>Sprain et al. 2015; Fowler 2020; Husson et al. 2011; Ogg 2012</v>
      </c>
      <c r="M13275" t="s">
        <v>2305</v>
      </c>
      <c r="O13275" s="35">
        <v>1.7</v>
      </c>
      <c r="P13275" t="s">
        <v>243</v>
      </c>
      <c r="S13275" s="35">
        <v>-23.13</v>
      </c>
      <c r="T13275">
        <v>0.05</v>
      </c>
      <c r="U13275" t="s">
        <v>2295</v>
      </c>
      <c r="V13275">
        <v>1</v>
      </c>
      <c r="W13275" t="s">
        <v>2536</v>
      </c>
      <c r="AB13275" t="s">
        <v>248</v>
      </c>
      <c r="AC13275" t="s">
        <v>2640</v>
      </c>
    </row>
    <row r="13276" spans="1:29" x14ac:dyDescent="0.3">
      <c r="A13276">
        <v>20540</v>
      </c>
      <c r="B13276" s="15" t="s">
        <v>1837</v>
      </c>
      <c r="C13276" t="str">
        <f>_xlfn.XLOOKUP($B13276, STANDARDS!$A:$A, STANDARDS!$B:$B,,0,2)</f>
        <v>Hell Creek Fm</v>
      </c>
      <c r="D13276" t="s">
        <v>1060</v>
      </c>
      <c r="E13276" t="s">
        <v>2128</v>
      </c>
      <c r="F13276">
        <v>47.597777999999998</v>
      </c>
      <c r="G13276">
        <v>-106.435839</v>
      </c>
      <c r="H13276" s="40">
        <v>3.0000000000000001E-5</v>
      </c>
      <c r="I13276" s="36" t="s">
        <v>592</v>
      </c>
      <c r="J13276" cm="1">
        <f t="array" ref="J13276:L13276">_xlfn.XLOOKUP($C13276, AGE!$A:$A,AGE!$B:$D,,0,2)</f>
        <v>67.12</v>
      </c>
      <c r="K13276">
        <v>1.1599999999999999</v>
      </c>
      <c r="L13276" t="str">
        <v>Sprain et al. 2015; Fowler 2020; Husson et al. 2011; Ogg 2012</v>
      </c>
      <c r="M13276" t="s">
        <v>2305</v>
      </c>
      <c r="O13276" s="35">
        <v>0.5</v>
      </c>
      <c r="P13276" t="s">
        <v>243</v>
      </c>
      <c r="S13276" s="35">
        <v>-24.24</v>
      </c>
      <c r="T13276">
        <v>0.05</v>
      </c>
      <c r="U13276" t="s">
        <v>2295</v>
      </c>
      <c r="V13276">
        <v>1</v>
      </c>
      <c r="W13276" t="s">
        <v>2536</v>
      </c>
      <c r="AB13276" t="s">
        <v>248</v>
      </c>
      <c r="AC13276" t="s">
        <v>2640</v>
      </c>
    </row>
    <row r="13277" spans="1:29" x14ac:dyDescent="0.3">
      <c r="A13277">
        <v>20541</v>
      </c>
      <c r="B13277" s="15" t="s">
        <v>1837</v>
      </c>
      <c r="C13277" t="str">
        <f>_xlfn.XLOOKUP($B13277, STANDARDS!$A:$A, STANDARDS!$B:$B,,0,2)</f>
        <v>Hell Creek Fm</v>
      </c>
      <c r="D13277" t="s">
        <v>1060</v>
      </c>
      <c r="E13277" t="s">
        <v>2128</v>
      </c>
      <c r="F13277">
        <v>47.597777999999998</v>
      </c>
      <c r="G13277">
        <v>-106.43584</v>
      </c>
      <c r="H13277" s="40">
        <v>3.0000000000000001E-5</v>
      </c>
      <c r="I13277" s="36" t="s">
        <v>592</v>
      </c>
      <c r="J13277" cm="1">
        <f t="array" ref="J13277:L13277">_xlfn.XLOOKUP($C13277, AGE!$A:$A,AGE!$B:$D,,0,2)</f>
        <v>67.12</v>
      </c>
      <c r="K13277">
        <v>1.1599999999999999</v>
      </c>
      <c r="L13277" t="str">
        <v>Sprain et al. 2015; Fowler 2020; Husson et al. 2011; Ogg 2012</v>
      </c>
      <c r="M13277" t="s">
        <v>2305</v>
      </c>
      <c r="O13277" s="35">
        <v>8.6999999999999993</v>
      </c>
      <c r="P13277" t="s">
        <v>243</v>
      </c>
      <c r="S13277" s="35">
        <v>-26.13</v>
      </c>
      <c r="T13277">
        <v>0.05</v>
      </c>
      <c r="U13277" t="s">
        <v>2295</v>
      </c>
      <c r="V13277">
        <v>1</v>
      </c>
      <c r="W13277" t="s">
        <v>2536</v>
      </c>
      <c r="AB13277" t="s">
        <v>248</v>
      </c>
      <c r="AC13277" t="s">
        <v>2640</v>
      </c>
    </row>
    <row r="13278" spans="1:29" x14ac:dyDescent="0.3">
      <c r="A13278">
        <v>20542</v>
      </c>
      <c r="B13278" s="15" t="s">
        <v>1837</v>
      </c>
      <c r="C13278" t="str">
        <f>_xlfn.XLOOKUP($B13278, STANDARDS!$A:$A, STANDARDS!$B:$B,,0,2)</f>
        <v>Hell Creek Fm</v>
      </c>
      <c r="D13278" t="s">
        <v>1060</v>
      </c>
      <c r="E13278" t="s">
        <v>2128</v>
      </c>
      <c r="F13278">
        <v>47.597777999999998</v>
      </c>
      <c r="G13278">
        <v>-106.435841</v>
      </c>
      <c r="H13278" s="40">
        <v>3.0000000000000001E-5</v>
      </c>
      <c r="I13278" s="36" t="s">
        <v>592</v>
      </c>
      <c r="J13278" cm="1">
        <f t="array" ref="J13278:L13278">_xlfn.XLOOKUP($C13278, AGE!$A:$A,AGE!$B:$D,,0,2)</f>
        <v>67.12</v>
      </c>
      <c r="K13278">
        <v>1.1599999999999999</v>
      </c>
      <c r="L13278" t="str">
        <v>Sprain et al. 2015; Fowler 2020; Husson et al. 2011; Ogg 2012</v>
      </c>
      <c r="M13278" t="s">
        <v>2305</v>
      </c>
      <c r="O13278" s="35">
        <v>3</v>
      </c>
      <c r="P13278" t="s">
        <v>243</v>
      </c>
      <c r="S13278" s="35">
        <v>-25.64</v>
      </c>
      <c r="T13278">
        <v>0.05</v>
      </c>
      <c r="U13278" t="s">
        <v>2295</v>
      </c>
      <c r="V13278">
        <v>1</v>
      </c>
      <c r="W13278" t="s">
        <v>2536</v>
      </c>
      <c r="AB13278" t="s">
        <v>248</v>
      </c>
      <c r="AC13278" t="s">
        <v>2640</v>
      </c>
    </row>
    <row r="13279" spans="1:29" x14ac:dyDescent="0.3">
      <c r="A13279">
        <v>20543</v>
      </c>
      <c r="B13279" s="15" t="s">
        <v>1837</v>
      </c>
      <c r="C13279" t="str">
        <f>_xlfn.XLOOKUP($B13279, STANDARDS!$A:$A, STANDARDS!$B:$B,,0,2)</f>
        <v>Hell Creek Fm</v>
      </c>
      <c r="D13279" t="s">
        <v>1060</v>
      </c>
      <c r="E13279" t="s">
        <v>2128</v>
      </c>
      <c r="F13279">
        <v>47.597777999999998</v>
      </c>
      <c r="G13279">
        <v>-106.43584199999999</v>
      </c>
      <c r="H13279" s="40">
        <v>3.0000000000000001E-5</v>
      </c>
      <c r="I13279" s="36" t="s">
        <v>592</v>
      </c>
      <c r="J13279" cm="1">
        <f t="array" ref="J13279:L13279">_xlfn.XLOOKUP($C13279, AGE!$A:$A,AGE!$B:$D,,0,2)</f>
        <v>67.12</v>
      </c>
      <c r="K13279">
        <v>1.1599999999999999</v>
      </c>
      <c r="L13279" t="str">
        <v>Sprain et al. 2015; Fowler 2020; Husson et al. 2011; Ogg 2012</v>
      </c>
      <c r="M13279" t="s">
        <v>2305</v>
      </c>
      <c r="O13279" s="35">
        <v>1</v>
      </c>
      <c r="P13279" t="s">
        <v>243</v>
      </c>
      <c r="S13279" s="35">
        <v>-25.06</v>
      </c>
      <c r="T13279">
        <v>0.05</v>
      </c>
      <c r="U13279" t="s">
        <v>2295</v>
      </c>
      <c r="V13279">
        <v>1</v>
      </c>
      <c r="W13279" t="s">
        <v>2536</v>
      </c>
      <c r="AB13279" t="s">
        <v>248</v>
      </c>
      <c r="AC13279" t="s">
        <v>2640</v>
      </c>
    </row>
    <row r="13280" spans="1:29" x14ac:dyDescent="0.3">
      <c r="A13280">
        <v>20544</v>
      </c>
      <c r="B13280" s="15" t="s">
        <v>1837</v>
      </c>
      <c r="C13280" t="str">
        <f>_xlfn.XLOOKUP($B13280, STANDARDS!$A:$A, STANDARDS!$B:$B,,0,2)</f>
        <v>Hell Creek Fm</v>
      </c>
      <c r="D13280" t="s">
        <v>1060</v>
      </c>
      <c r="E13280" t="s">
        <v>2128</v>
      </c>
      <c r="F13280">
        <v>47.597777999999998</v>
      </c>
      <c r="G13280">
        <v>-106.43584300000001</v>
      </c>
      <c r="H13280" s="40">
        <v>3.0000000000000001E-5</v>
      </c>
      <c r="I13280" s="36" t="s">
        <v>592</v>
      </c>
      <c r="J13280" cm="1">
        <f t="array" ref="J13280:L13280">_xlfn.XLOOKUP($C13280, AGE!$A:$A,AGE!$B:$D,,0,2)</f>
        <v>67.12</v>
      </c>
      <c r="K13280">
        <v>1.1599999999999999</v>
      </c>
      <c r="L13280" t="str">
        <v>Sprain et al. 2015; Fowler 2020; Husson et al. 2011; Ogg 2012</v>
      </c>
      <c r="M13280" t="s">
        <v>2305</v>
      </c>
      <c r="O13280" s="35">
        <v>0.8</v>
      </c>
      <c r="P13280" t="s">
        <v>243</v>
      </c>
      <c r="S13280" s="35">
        <v>-24.89</v>
      </c>
      <c r="T13280">
        <v>0.05</v>
      </c>
      <c r="U13280" t="s">
        <v>2295</v>
      </c>
      <c r="V13280">
        <v>1</v>
      </c>
      <c r="W13280" t="s">
        <v>2536</v>
      </c>
      <c r="AB13280" t="s">
        <v>248</v>
      </c>
      <c r="AC13280" t="s">
        <v>2640</v>
      </c>
    </row>
    <row r="13281" spans="1:29" x14ac:dyDescent="0.3">
      <c r="A13281">
        <v>20545</v>
      </c>
      <c r="B13281" s="15" t="s">
        <v>1837</v>
      </c>
      <c r="C13281" t="str">
        <f>_xlfn.XLOOKUP($B13281, STANDARDS!$A:$A, STANDARDS!$B:$B,,0,2)</f>
        <v>Hell Creek Fm</v>
      </c>
      <c r="D13281" t="s">
        <v>1060</v>
      </c>
      <c r="E13281" t="s">
        <v>2128</v>
      </c>
      <c r="F13281">
        <v>47.597777999999998</v>
      </c>
      <c r="G13281">
        <v>-106.435844</v>
      </c>
      <c r="H13281" s="40">
        <v>3.0000000000000001E-5</v>
      </c>
      <c r="I13281" s="36" t="s">
        <v>592</v>
      </c>
      <c r="J13281" cm="1">
        <f t="array" ref="J13281:L13281">_xlfn.XLOOKUP($C13281, AGE!$A:$A,AGE!$B:$D,,0,2)</f>
        <v>67.12</v>
      </c>
      <c r="K13281">
        <v>1.1599999999999999</v>
      </c>
      <c r="L13281" t="str">
        <v>Sprain et al. 2015; Fowler 2020; Husson et al. 2011; Ogg 2012</v>
      </c>
      <c r="M13281" t="s">
        <v>2305</v>
      </c>
      <c r="O13281" s="35">
        <v>0.9</v>
      </c>
      <c r="P13281" t="s">
        <v>243</v>
      </c>
      <c r="S13281" s="35">
        <v>-24.79</v>
      </c>
      <c r="T13281">
        <v>0.05</v>
      </c>
      <c r="U13281" t="s">
        <v>2295</v>
      </c>
      <c r="V13281">
        <v>1</v>
      </c>
      <c r="W13281" t="s">
        <v>2536</v>
      </c>
      <c r="AB13281" t="s">
        <v>248</v>
      </c>
      <c r="AC13281" t="s">
        <v>2640</v>
      </c>
    </row>
    <row r="13282" spans="1:29" x14ac:dyDescent="0.3">
      <c r="A13282">
        <v>20546</v>
      </c>
      <c r="B13282" s="15" t="s">
        <v>1837</v>
      </c>
      <c r="C13282" t="str">
        <f>_xlfn.XLOOKUP($B13282, STANDARDS!$A:$A, STANDARDS!$B:$B,,0,2)</f>
        <v>Hell Creek Fm</v>
      </c>
      <c r="D13282" t="s">
        <v>1060</v>
      </c>
      <c r="E13282" t="s">
        <v>2128</v>
      </c>
      <c r="F13282">
        <v>47.597777999999998</v>
      </c>
      <c r="G13282">
        <v>-106.435845</v>
      </c>
      <c r="H13282" s="40">
        <v>3.0000000000000001E-5</v>
      </c>
      <c r="I13282" s="36" t="s">
        <v>592</v>
      </c>
      <c r="J13282" cm="1">
        <f t="array" ref="J13282:L13282">_xlfn.XLOOKUP($C13282, AGE!$A:$A,AGE!$B:$D,,0,2)</f>
        <v>67.12</v>
      </c>
      <c r="K13282">
        <v>1.1599999999999999</v>
      </c>
      <c r="L13282" t="str">
        <v>Sprain et al. 2015; Fowler 2020; Husson et al. 2011; Ogg 2012</v>
      </c>
      <c r="M13282" t="s">
        <v>2305</v>
      </c>
      <c r="O13282" s="35">
        <v>0.7</v>
      </c>
      <c r="P13282" t="s">
        <v>243</v>
      </c>
      <c r="S13282" s="35">
        <v>-23.89</v>
      </c>
      <c r="T13282">
        <v>0.05</v>
      </c>
      <c r="U13282" t="s">
        <v>2295</v>
      </c>
      <c r="V13282">
        <v>1</v>
      </c>
      <c r="W13282" t="s">
        <v>2536</v>
      </c>
      <c r="AB13282" t="s">
        <v>248</v>
      </c>
      <c r="AC13282" t="s">
        <v>2640</v>
      </c>
    </row>
    <row r="13283" spans="1:29" x14ac:dyDescent="0.3">
      <c r="A13283">
        <v>20547</v>
      </c>
      <c r="B13283" s="15" t="s">
        <v>1837</v>
      </c>
      <c r="C13283" t="str">
        <f>_xlfn.XLOOKUP($B13283, STANDARDS!$A:$A, STANDARDS!$B:$B,,0,2)</f>
        <v>Hell Creek Fm</v>
      </c>
      <c r="D13283" t="s">
        <v>1060</v>
      </c>
      <c r="E13283" t="s">
        <v>2128</v>
      </c>
      <c r="F13283">
        <v>47.597777999999998</v>
      </c>
      <c r="G13283">
        <v>-106.435846</v>
      </c>
      <c r="H13283" s="40">
        <v>3.0000000000000001E-5</v>
      </c>
      <c r="I13283" s="36" t="s">
        <v>592</v>
      </c>
      <c r="J13283" cm="1">
        <f t="array" ref="J13283:L13283">_xlfn.XLOOKUP($C13283, AGE!$A:$A,AGE!$B:$D,,0,2)</f>
        <v>67.12</v>
      </c>
      <c r="K13283">
        <v>1.1599999999999999</v>
      </c>
      <c r="L13283" t="str">
        <v>Sprain et al. 2015; Fowler 2020; Husson et al. 2011; Ogg 2012</v>
      </c>
      <c r="M13283" t="s">
        <v>2305</v>
      </c>
      <c r="O13283" s="35">
        <v>8</v>
      </c>
      <c r="P13283" t="s">
        <v>243</v>
      </c>
      <c r="S13283" s="35">
        <v>-25.06</v>
      </c>
      <c r="T13283">
        <v>0.05</v>
      </c>
      <c r="U13283" t="s">
        <v>2295</v>
      </c>
      <c r="V13283">
        <v>1</v>
      </c>
      <c r="W13283" t="s">
        <v>2536</v>
      </c>
      <c r="AB13283" t="s">
        <v>248</v>
      </c>
      <c r="AC13283" t="s">
        <v>2640</v>
      </c>
    </row>
    <row r="13284" spans="1:29" x14ac:dyDescent="0.3">
      <c r="A13284">
        <v>20548</v>
      </c>
      <c r="B13284" s="15" t="s">
        <v>1837</v>
      </c>
      <c r="C13284" t="str">
        <f>_xlfn.XLOOKUP($B13284, STANDARDS!$A:$A, STANDARDS!$B:$B,,0,2)</f>
        <v>Hell Creek Fm</v>
      </c>
      <c r="D13284" t="s">
        <v>1060</v>
      </c>
      <c r="E13284" t="s">
        <v>2128</v>
      </c>
      <c r="F13284">
        <v>47.597777999999998</v>
      </c>
      <c r="G13284">
        <v>-106.435847</v>
      </c>
      <c r="H13284" s="40">
        <v>3.0000000000000001E-5</v>
      </c>
      <c r="I13284" s="36" t="s">
        <v>592</v>
      </c>
      <c r="J13284" cm="1">
        <f t="array" ref="J13284:L13284">_xlfn.XLOOKUP($C13284, AGE!$A:$A,AGE!$B:$D,,0,2)</f>
        <v>67.12</v>
      </c>
      <c r="K13284">
        <v>1.1599999999999999</v>
      </c>
      <c r="L13284" t="str">
        <v>Sprain et al. 2015; Fowler 2020; Husson et al. 2011; Ogg 2012</v>
      </c>
      <c r="M13284" t="s">
        <v>2305</v>
      </c>
      <c r="O13284" s="35">
        <v>6.8</v>
      </c>
      <c r="P13284" t="s">
        <v>243</v>
      </c>
      <c r="S13284" s="35">
        <v>-25.15</v>
      </c>
      <c r="T13284">
        <v>0.05</v>
      </c>
      <c r="U13284" t="s">
        <v>2295</v>
      </c>
      <c r="V13284">
        <v>1</v>
      </c>
      <c r="W13284" t="s">
        <v>2536</v>
      </c>
      <c r="AB13284" t="s">
        <v>248</v>
      </c>
      <c r="AC13284" t="s">
        <v>2640</v>
      </c>
    </row>
    <row r="13285" spans="1:29" x14ac:dyDescent="0.3">
      <c r="A13285">
        <v>20549</v>
      </c>
      <c r="B13285" s="15" t="s">
        <v>1837</v>
      </c>
      <c r="C13285" t="str">
        <f>_xlfn.XLOOKUP($B13285, STANDARDS!$A:$A, STANDARDS!$B:$B,,0,2)</f>
        <v>Hell Creek Fm</v>
      </c>
      <c r="D13285" t="s">
        <v>1060</v>
      </c>
      <c r="E13285" t="s">
        <v>2128</v>
      </c>
      <c r="F13285">
        <v>47.597777999999998</v>
      </c>
      <c r="G13285">
        <v>-106.43584799999999</v>
      </c>
      <c r="H13285" s="40">
        <v>3.0000000000000001E-5</v>
      </c>
      <c r="I13285" s="36" t="s">
        <v>592</v>
      </c>
      <c r="J13285" cm="1">
        <f t="array" ref="J13285:L13285">_xlfn.XLOOKUP($C13285, AGE!$A:$A,AGE!$B:$D,,0,2)</f>
        <v>67.12</v>
      </c>
      <c r="K13285">
        <v>1.1599999999999999</v>
      </c>
      <c r="L13285" t="str">
        <v>Sprain et al. 2015; Fowler 2020; Husson et al. 2011; Ogg 2012</v>
      </c>
      <c r="M13285" t="s">
        <v>2305</v>
      </c>
      <c r="O13285" s="35">
        <v>7.9</v>
      </c>
      <c r="P13285" t="s">
        <v>243</v>
      </c>
      <c r="S13285" s="35">
        <v>-25.04</v>
      </c>
      <c r="T13285">
        <v>0.05</v>
      </c>
      <c r="U13285" t="s">
        <v>2295</v>
      </c>
      <c r="V13285">
        <v>1</v>
      </c>
      <c r="W13285" t="s">
        <v>2536</v>
      </c>
      <c r="AB13285" t="s">
        <v>248</v>
      </c>
      <c r="AC13285" t="s">
        <v>2640</v>
      </c>
    </row>
    <row r="13286" spans="1:29" x14ac:dyDescent="0.3">
      <c r="A13286">
        <v>20550</v>
      </c>
      <c r="B13286" s="15" t="s">
        <v>1837</v>
      </c>
      <c r="C13286" t="str">
        <f>_xlfn.XLOOKUP($B13286, STANDARDS!$A:$A, STANDARDS!$B:$B,,0,2)</f>
        <v>Hell Creek Fm</v>
      </c>
      <c r="D13286" t="s">
        <v>1060</v>
      </c>
      <c r="E13286" t="s">
        <v>2128</v>
      </c>
      <c r="F13286">
        <v>47.597777999999998</v>
      </c>
      <c r="G13286">
        <v>-106.435849</v>
      </c>
      <c r="H13286" s="40">
        <v>3.0000000000000001E-5</v>
      </c>
      <c r="I13286" s="36" t="s">
        <v>592</v>
      </c>
      <c r="J13286" cm="1">
        <f t="array" ref="J13286:L13286">_xlfn.XLOOKUP($C13286, AGE!$A:$A,AGE!$B:$D,,0,2)</f>
        <v>67.12</v>
      </c>
      <c r="K13286">
        <v>1.1599999999999999</v>
      </c>
      <c r="L13286" t="str">
        <v>Sprain et al. 2015; Fowler 2020; Husson et al. 2011; Ogg 2012</v>
      </c>
      <c r="M13286" t="s">
        <v>2305</v>
      </c>
      <c r="O13286" s="35">
        <v>36.9</v>
      </c>
      <c r="P13286" t="s">
        <v>243</v>
      </c>
      <c r="S13286" s="35">
        <v>-24.14</v>
      </c>
      <c r="T13286">
        <v>0.05</v>
      </c>
      <c r="U13286" t="s">
        <v>2295</v>
      </c>
      <c r="V13286">
        <v>1</v>
      </c>
      <c r="W13286" t="s">
        <v>2536</v>
      </c>
      <c r="AB13286" t="s">
        <v>248</v>
      </c>
      <c r="AC13286" t="s">
        <v>2640</v>
      </c>
    </row>
    <row r="13287" spans="1:29" x14ac:dyDescent="0.3">
      <c r="A13287">
        <v>20551</v>
      </c>
      <c r="B13287" s="15" t="s">
        <v>1837</v>
      </c>
      <c r="C13287" t="str">
        <f>_xlfn.XLOOKUP($B13287, STANDARDS!$A:$A, STANDARDS!$B:$B,,0,2)</f>
        <v>Hell Creek Fm</v>
      </c>
      <c r="D13287" t="s">
        <v>1060</v>
      </c>
      <c r="E13287" t="s">
        <v>2128</v>
      </c>
      <c r="F13287">
        <v>47.597777999999998</v>
      </c>
      <c r="G13287">
        <v>-106.43585</v>
      </c>
      <c r="H13287" s="40">
        <v>3.0000000000000001E-5</v>
      </c>
      <c r="I13287" s="36" t="s">
        <v>592</v>
      </c>
      <c r="J13287" cm="1">
        <f t="array" ref="J13287:L13287">_xlfn.XLOOKUP($C13287, AGE!$A:$A,AGE!$B:$D,,0,2)</f>
        <v>67.12</v>
      </c>
      <c r="K13287">
        <v>1.1599999999999999</v>
      </c>
      <c r="L13287" t="str">
        <v>Sprain et al. 2015; Fowler 2020; Husson et al. 2011; Ogg 2012</v>
      </c>
      <c r="M13287" t="s">
        <v>2305</v>
      </c>
      <c r="O13287" s="35">
        <v>0.2</v>
      </c>
      <c r="P13287" t="s">
        <v>243</v>
      </c>
      <c r="S13287" s="35">
        <v>-23.53</v>
      </c>
      <c r="T13287">
        <v>0.05</v>
      </c>
      <c r="U13287" t="s">
        <v>2295</v>
      </c>
      <c r="V13287">
        <v>1</v>
      </c>
      <c r="W13287" t="s">
        <v>2536</v>
      </c>
      <c r="AB13287" t="s">
        <v>248</v>
      </c>
      <c r="AC13287" t="s">
        <v>2640</v>
      </c>
    </row>
    <row r="13288" spans="1:29" x14ac:dyDescent="0.3">
      <c r="A13288">
        <v>20552</v>
      </c>
      <c r="B13288" s="15" t="s">
        <v>1837</v>
      </c>
      <c r="C13288" t="str">
        <f>_xlfn.XLOOKUP($B13288, STANDARDS!$A:$A, STANDARDS!$B:$B,,0,2)</f>
        <v>Hell Creek Fm</v>
      </c>
      <c r="D13288" t="s">
        <v>1060</v>
      </c>
      <c r="E13288" t="s">
        <v>2128</v>
      </c>
      <c r="F13288">
        <v>47.597777999999998</v>
      </c>
      <c r="G13288">
        <v>-106.435851</v>
      </c>
      <c r="H13288" s="40">
        <v>3.0000000000000001E-5</v>
      </c>
      <c r="I13288" s="36" t="s">
        <v>592</v>
      </c>
      <c r="J13288" cm="1">
        <f t="array" ref="J13288:L13288">_xlfn.XLOOKUP($C13288, AGE!$A:$A,AGE!$B:$D,,0,2)</f>
        <v>67.12</v>
      </c>
      <c r="K13288">
        <v>1.1599999999999999</v>
      </c>
      <c r="L13288" t="str">
        <v>Sprain et al. 2015; Fowler 2020; Husson et al. 2011; Ogg 2012</v>
      </c>
      <c r="M13288" t="s">
        <v>2305</v>
      </c>
      <c r="O13288" s="35">
        <v>0.1</v>
      </c>
      <c r="P13288" t="s">
        <v>243</v>
      </c>
      <c r="S13288" s="35">
        <v>-24.03</v>
      </c>
      <c r="T13288">
        <v>0.05</v>
      </c>
      <c r="U13288" t="s">
        <v>2295</v>
      </c>
      <c r="V13288">
        <v>1</v>
      </c>
      <c r="W13288" t="s">
        <v>2536</v>
      </c>
      <c r="AB13288" t="s">
        <v>248</v>
      </c>
      <c r="AC13288" t="s">
        <v>2640</v>
      </c>
    </row>
    <row r="13289" spans="1:29" x14ac:dyDescent="0.3">
      <c r="A13289">
        <v>20553</v>
      </c>
      <c r="B13289" s="15" t="s">
        <v>1837</v>
      </c>
      <c r="C13289" t="str">
        <f>_xlfn.XLOOKUP($B13289, STANDARDS!$A:$A, STANDARDS!$B:$B,,0,2)</f>
        <v>Hell Creek Fm</v>
      </c>
      <c r="D13289" t="s">
        <v>1060</v>
      </c>
      <c r="E13289" t="s">
        <v>2128</v>
      </c>
      <c r="F13289">
        <v>47.597777999999998</v>
      </c>
      <c r="G13289">
        <v>-106.435852</v>
      </c>
      <c r="H13289" s="40">
        <v>3.0000000000000001E-5</v>
      </c>
      <c r="I13289" s="36" t="s">
        <v>592</v>
      </c>
      <c r="J13289" cm="1">
        <f t="array" ref="J13289:L13289">_xlfn.XLOOKUP($C13289, AGE!$A:$A,AGE!$B:$D,,0,2)</f>
        <v>67.12</v>
      </c>
      <c r="K13289">
        <v>1.1599999999999999</v>
      </c>
      <c r="L13289" t="str">
        <v>Sprain et al. 2015; Fowler 2020; Husson et al. 2011; Ogg 2012</v>
      </c>
      <c r="M13289" t="s">
        <v>2305</v>
      </c>
      <c r="O13289" s="35">
        <v>0.5</v>
      </c>
      <c r="P13289" t="s">
        <v>243</v>
      </c>
      <c r="S13289" s="35">
        <v>-24.89</v>
      </c>
      <c r="T13289">
        <v>0.05</v>
      </c>
      <c r="U13289" t="s">
        <v>2295</v>
      </c>
      <c r="V13289">
        <v>1</v>
      </c>
      <c r="W13289" t="s">
        <v>2536</v>
      </c>
      <c r="AB13289" t="s">
        <v>248</v>
      </c>
      <c r="AC13289" t="s">
        <v>2640</v>
      </c>
    </row>
    <row r="13290" spans="1:29" x14ac:dyDescent="0.3">
      <c r="A13290">
        <v>20554</v>
      </c>
      <c r="B13290" s="15" t="s">
        <v>1837</v>
      </c>
      <c r="C13290" t="str">
        <f>_xlfn.XLOOKUP($B13290, STANDARDS!$A:$A, STANDARDS!$B:$B,,0,2)</f>
        <v>Hell Creek Fm</v>
      </c>
      <c r="D13290" t="s">
        <v>1060</v>
      </c>
      <c r="E13290" t="s">
        <v>2128</v>
      </c>
      <c r="F13290">
        <v>47.597777999999998</v>
      </c>
      <c r="G13290">
        <v>-106.43585299999999</v>
      </c>
      <c r="H13290" s="40">
        <v>3.0000000000000001E-5</v>
      </c>
      <c r="I13290" s="36" t="s">
        <v>592</v>
      </c>
      <c r="J13290" cm="1">
        <f t="array" ref="J13290:L13290">_xlfn.XLOOKUP($C13290, AGE!$A:$A,AGE!$B:$D,,0,2)</f>
        <v>67.12</v>
      </c>
      <c r="K13290">
        <v>1.1599999999999999</v>
      </c>
      <c r="L13290" t="str">
        <v>Sprain et al. 2015; Fowler 2020; Husson et al. 2011; Ogg 2012</v>
      </c>
      <c r="M13290" t="s">
        <v>2305</v>
      </c>
      <c r="O13290" s="35">
        <v>1</v>
      </c>
      <c r="P13290" t="s">
        <v>243</v>
      </c>
      <c r="S13290" s="35">
        <v>-24.97</v>
      </c>
      <c r="T13290">
        <v>0.05</v>
      </c>
      <c r="U13290" t="s">
        <v>2295</v>
      </c>
      <c r="V13290">
        <v>1</v>
      </c>
      <c r="W13290" t="s">
        <v>2536</v>
      </c>
      <c r="AB13290" t="s">
        <v>248</v>
      </c>
      <c r="AC13290" t="s">
        <v>2640</v>
      </c>
    </row>
    <row r="13291" spans="1:29" x14ac:dyDescent="0.3">
      <c r="A13291">
        <v>20555</v>
      </c>
      <c r="B13291" s="15" t="s">
        <v>1837</v>
      </c>
      <c r="C13291" t="str">
        <f>_xlfn.XLOOKUP($B13291, STANDARDS!$A:$A, STANDARDS!$B:$B,,0,2)</f>
        <v>Hell Creek Fm</v>
      </c>
      <c r="D13291" t="s">
        <v>1060</v>
      </c>
      <c r="E13291" t="s">
        <v>2128</v>
      </c>
      <c r="F13291">
        <v>47.597777999999998</v>
      </c>
      <c r="G13291">
        <v>-106.43585400000001</v>
      </c>
      <c r="H13291" s="40">
        <v>3.0000000000000001E-5</v>
      </c>
      <c r="I13291" s="36" t="s">
        <v>592</v>
      </c>
      <c r="J13291" cm="1">
        <f t="array" ref="J13291:L13291">_xlfn.XLOOKUP($C13291, AGE!$A:$A,AGE!$B:$D,,0,2)</f>
        <v>67.12</v>
      </c>
      <c r="K13291">
        <v>1.1599999999999999</v>
      </c>
      <c r="L13291" t="str">
        <v>Sprain et al. 2015; Fowler 2020; Husson et al. 2011; Ogg 2012</v>
      </c>
      <c r="M13291" t="s">
        <v>2305</v>
      </c>
      <c r="O13291" s="35">
        <v>0.1</v>
      </c>
      <c r="P13291" t="s">
        <v>243</v>
      </c>
      <c r="S13291" s="35">
        <v>-23.58</v>
      </c>
      <c r="T13291">
        <v>0.05</v>
      </c>
      <c r="U13291" t="s">
        <v>2295</v>
      </c>
      <c r="V13291">
        <v>1</v>
      </c>
      <c r="W13291" t="s">
        <v>2536</v>
      </c>
      <c r="AB13291" t="s">
        <v>248</v>
      </c>
      <c r="AC13291" t="s">
        <v>2640</v>
      </c>
    </row>
    <row r="13292" spans="1:29" x14ac:dyDescent="0.3">
      <c r="A13292">
        <v>20556</v>
      </c>
      <c r="B13292" s="15" t="s">
        <v>1837</v>
      </c>
      <c r="C13292" t="str">
        <f>_xlfn.XLOOKUP($B13292, STANDARDS!$A:$A, STANDARDS!$B:$B,,0,2)</f>
        <v>Hell Creek Fm</v>
      </c>
      <c r="D13292" t="s">
        <v>1060</v>
      </c>
      <c r="E13292" t="s">
        <v>2128</v>
      </c>
      <c r="F13292">
        <v>47.597777999999998</v>
      </c>
      <c r="G13292">
        <v>-106.435855</v>
      </c>
      <c r="H13292" s="40">
        <v>3.0000000000000001E-5</v>
      </c>
      <c r="I13292" s="36" t="s">
        <v>592</v>
      </c>
      <c r="J13292" cm="1">
        <f t="array" ref="J13292:L13292">_xlfn.XLOOKUP($C13292, AGE!$A:$A,AGE!$B:$D,,0,2)</f>
        <v>67.12</v>
      </c>
      <c r="K13292">
        <v>1.1599999999999999</v>
      </c>
      <c r="L13292" t="str">
        <v>Sprain et al. 2015; Fowler 2020; Husson et al. 2011; Ogg 2012</v>
      </c>
      <c r="M13292" t="s">
        <v>2305</v>
      </c>
      <c r="O13292" s="35">
        <v>7.7</v>
      </c>
      <c r="P13292" t="s">
        <v>243</v>
      </c>
      <c r="S13292" s="35">
        <v>-23.06</v>
      </c>
      <c r="T13292">
        <v>0.05</v>
      </c>
      <c r="U13292" t="s">
        <v>2295</v>
      </c>
      <c r="V13292">
        <v>1</v>
      </c>
      <c r="W13292" t="s">
        <v>2536</v>
      </c>
      <c r="AB13292" t="s">
        <v>248</v>
      </c>
      <c r="AC13292" t="s">
        <v>2640</v>
      </c>
    </row>
    <row r="13293" spans="1:29" x14ac:dyDescent="0.3">
      <c r="A13293">
        <v>20557</v>
      </c>
      <c r="B13293" s="15" t="s">
        <v>1837</v>
      </c>
      <c r="C13293" t="str">
        <f>_xlfn.XLOOKUP($B13293, STANDARDS!$A:$A, STANDARDS!$B:$B,,0,2)</f>
        <v>Hell Creek Fm</v>
      </c>
      <c r="D13293" t="s">
        <v>1060</v>
      </c>
      <c r="E13293" t="s">
        <v>2128</v>
      </c>
      <c r="F13293">
        <v>47.597777999999998</v>
      </c>
      <c r="G13293">
        <v>-106.435856</v>
      </c>
      <c r="H13293" s="40">
        <v>3.0000000000000001E-5</v>
      </c>
      <c r="I13293" s="36" t="s">
        <v>592</v>
      </c>
      <c r="J13293" cm="1">
        <f t="array" ref="J13293:L13293">_xlfn.XLOOKUP($C13293, AGE!$A:$A,AGE!$B:$D,,0,2)</f>
        <v>67.12</v>
      </c>
      <c r="K13293">
        <v>1.1599999999999999</v>
      </c>
      <c r="L13293" t="str">
        <v>Sprain et al. 2015; Fowler 2020; Husson et al. 2011; Ogg 2012</v>
      </c>
      <c r="M13293" t="s">
        <v>2305</v>
      </c>
      <c r="O13293" s="35">
        <v>29.2</v>
      </c>
      <c r="P13293" t="s">
        <v>243</v>
      </c>
      <c r="S13293" s="35">
        <v>-24.99</v>
      </c>
      <c r="T13293">
        <v>0.05</v>
      </c>
      <c r="U13293" t="s">
        <v>2295</v>
      </c>
      <c r="V13293">
        <v>1</v>
      </c>
      <c r="W13293" t="s">
        <v>2536</v>
      </c>
      <c r="AB13293" t="s">
        <v>248</v>
      </c>
      <c r="AC13293" t="s">
        <v>2640</v>
      </c>
    </row>
    <row r="13294" spans="1:29" x14ac:dyDescent="0.3">
      <c r="A13294">
        <v>20558</v>
      </c>
      <c r="B13294" s="15" t="s">
        <v>1837</v>
      </c>
      <c r="C13294" t="str">
        <f>_xlfn.XLOOKUP($B13294, STANDARDS!$A:$A, STANDARDS!$B:$B,,0,2)</f>
        <v>Hell Creek Fm</v>
      </c>
      <c r="D13294" t="s">
        <v>1060</v>
      </c>
      <c r="E13294" t="s">
        <v>2128</v>
      </c>
      <c r="F13294">
        <v>47.597777999999998</v>
      </c>
      <c r="G13294">
        <v>-106.435857</v>
      </c>
      <c r="H13294" s="40">
        <v>3.0000000000000001E-5</v>
      </c>
      <c r="I13294" s="36" t="s">
        <v>592</v>
      </c>
      <c r="J13294" cm="1">
        <f t="array" ref="J13294:L13294">_xlfn.XLOOKUP($C13294, AGE!$A:$A,AGE!$B:$D,,0,2)</f>
        <v>67.12</v>
      </c>
      <c r="K13294">
        <v>1.1599999999999999</v>
      </c>
      <c r="L13294" t="str">
        <v>Sprain et al. 2015; Fowler 2020; Husson et al. 2011; Ogg 2012</v>
      </c>
      <c r="M13294" t="s">
        <v>2305</v>
      </c>
      <c r="O13294" s="35">
        <v>39</v>
      </c>
      <c r="P13294" t="s">
        <v>243</v>
      </c>
      <c r="S13294" s="35">
        <v>-25.07</v>
      </c>
      <c r="T13294">
        <v>0.05</v>
      </c>
      <c r="U13294" t="s">
        <v>2295</v>
      </c>
      <c r="V13294">
        <v>1</v>
      </c>
      <c r="W13294" t="s">
        <v>2536</v>
      </c>
      <c r="AB13294" t="s">
        <v>248</v>
      </c>
      <c r="AC13294" t="s">
        <v>2640</v>
      </c>
    </row>
    <row r="13295" spans="1:29" x14ac:dyDescent="0.3">
      <c r="A13295">
        <v>20559</v>
      </c>
      <c r="B13295" s="15" t="s">
        <v>1837</v>
      </c>
      <c r="C13295" t="str">
        <f>_xlfn.XLOOKUP($B13295, STANDARDS!$A:$A, STANDARDS!$B:$B,,0,2)</f>
        <v>Hell Creek Fm</v>
      </c>
      <c r="D13295" t="s">
        <v>1060</v>
      </c>
      <c r="E13295" t="s">
        <v>2128</v>
      </c>
      <c r="F13295">
        <v>47.597777999999998</v>
      </c>
      <c r="G13295">
        <v>-106.435858</v>
      </c>
      <c r="H13295" s="40">
        <v>3.0000000000000001E-5</v>
      </c>
      <c r="I13295" s="36" t="s">
        <v>592</v>
      </c>
      <c r="J13295" cm="1">
        <f t="array" ref="J13295:L13295">_xlfn.XLOOKUP($C13295, AGE!$A:$A,AGE!$B:$D,,0,2)</f>
        <v>67.12</v>
      </c>
      <c r="K13295">
        <v>1.1599999999999999</v>
      </c>
      <c r="L13295" t="str">
        <v>Sprain et al. 2015; Fowler 2020; Husson et al. 2011; Ogg 2012</v>
      </c>
      <c r="M13295" t="s">
        <v>2305</v>
      </c>
      <c r="O13295" s="35">
        <v>43</v>
      </c>
      <c r="P13295" t="s">
        <v>243</v>
      </c>
      <c r="S13295" s="35">
        <v>-24.99</v>
      </c>
      <c r="T13295">
        <v>0.05</v>
      </c>
      <c r="U13295" t="s">
        <v>2295</v>
      </c>
      <c r="V13295">
        <v>1</v>
      </c>
      <c r="W13295" t="s">
        <v>2536</v>
      </c>
      <c r="AB13295" t="s">
        <v>248</v>
      </c>
      <c r="AC13295" t="s">
        <v>2640</v>
      </c>
    </row>
    <row r="13296" spans="1:29" x14ac:dyDescent="0.3">
      <c r="A13296">
        <v>20560</v>
      </c>
      <c r="B13296" s="15" t="s">
        <v>1837</v>
      </c>
      <c r="C13296" t="str">
        <f>_xlfn.XLOOKUP($B13296, STANDARDS!$A:$A, STANDARDS!$B:$B,,0,2)</f>
        <v>Hell Creek Fm</v>
      </c>
      <c r="D13296" t="s">
        <v>1060</v>
      </c>
      <c r="E13296" t="s">
        <v>2128</v>
      </c>
      <c r="F13296">
        <v>47.597777999999998</v>
      </c>
      <c r="G13296">
        <v>-106.43585899999999</v>
      </c>
      <c r="H13296" s="40">
        <v>3.0000000000000001E-5</v>
      </c>
      <c r="I13296" s="36" t="s">
        <v>592</v>
      </c>
      <c r="J13296" cm="1">
        <f t="array" ref="J13296:L13296">_xlfn.XLOOKUP($C13296, AGE!$A:$A,AGE!$B:$D,,0,2)</f>
        <v>67.12</v>
      </c>
      <c r="K13296">
        <v>1.1599999999999999</v>
      </c>
      <c r="L13296" t="str">
        <v>Sprain et al. 2015; Fowler 2020; Husson et al. 2011; Ogg 2012</v>
      </c>
      <c r="M13296" t="s">
        <v>2305</v>
      </c>
      <c r="O13296" s="35">
        <v>1.7</v>
      </c>
      <c r="P13296" t="s">
        <v>243</v>
      </c>
      <c r="S13296" s="35">
        <v>-24.39</v>
      </c>
      <c r="T13296">
        <v>0.05</v>
      </c>
      <c r="U13296" t="s">
        <v>2295</v>
      </c>
      <c r="V13296">
        <v>1</v>
      </c>
      <c r="W13296" t="s">
        <v>2536</v>
      </c>
      <c r="AB13296" t="s">
        <v>248</v>
      </c>
      <c r="AC13296" t="s">
        <v>2640</v>
      </c>
    </row>
    <row r="13297" spans="1:29" x14ac:dyDescent="0.3">
      <c r="A13297">
        <v>20561</v>
      </c>
      <c r="B13297" s="15" t="s">
        <v>1837</v>
      </c>
      <c r="C13297" t="str">
        <f>_xlfn.XLOOKUP($B13297, STANDARDS!$A:$A, STANDARDS!$B:$B,,0,2)</f>
        <v>Hell Creek Fm</v>
      </c>
      <c r="D13297" t="s">
        <v>1060</v>
      </c>
      <c r="E13297" t="s">
        <v>2128</v>
      </c>
      <c r="F13297">
        <v>47.597777999999998</v>
      </c>
      <c r="G13297">
        <v>-106.43586000000001</v>
      </c>
      <c r="H13297" s="40">
        <v>3.0000000000000001E-5</v>
      </c>
      <c r="I13297" s="36" t="s">
        <v>592</v>
      </c>
      <c r="J13297" cm="1">
        <f t="array" ref="J13297:L13297">_xlfn.XLOOKUP($C13297, AGE!$A:$A,AGE!$B:$D,,0,2)</f>
        <v>67.12</v>
      </c>
      <c r="K13297">
        <v>1.1599999999999999</v>
      </c>
      <c r="L13297" t="str">
        <v>Sprain et al. 2015; Fowler 2020; Husson et al. 2011; Ogg 2012</v>
      </c>
      <c r="M13297" t="s">
        <v>2305</v>
      </c>
      <c r="O13297" s="35">
        <v>2.2000000000000002</v>
      </c>
      <c r="P13297" t="s">
        <v>243</v>
      </c>
      <c r="S13297" s="35">
        <v>-24.96</v>
      </c>
      <c r="T13297">
        <v>0.05</v>
      </c>
      <c r="U13297" t="s">
        <v>2295</v>
      </c>
      <c r="V13297">
        <v>1</v>
      </c>
      <c r="W13297" t="s">
        <v>2536</v>
      </c>
      <c r="AB13297" t="s">
        <v>248</v>
      </c>
      <c r="AC13297" t="s">
        <v>2640</v>
      </c>
    </row>
    <row r="13298" spans="1:29" x14ac:dyDescent="0.3">
      <c r="A13298">
        <v>20562</v>
      </c>
      <c r="B13298" s="15" t="s">
        <v>1837</v>
      </c>
      <c r="C13298" t="str">
        <f>_xlfn.XLOOKUP($B13298, STANDARDS!$A:$A, STANDARDS!$B:$B,,0,2)</f>
        <v>Hell Creek Fm</v>
      </c>
      <c r="D13298" t="s">
        <v>1060</v>
      </c>
      <c r="E13298" t="s">
        <v>2128</v>
      </c>
      <c r="F13298">
        <v>47.597777999999998</v>
      </c>
      <c r="G13298">
        <v>-106.435861</v>
      </c>
      <c r="H13298" s="40">
        <v>3.0000000000000001E-5</v>
      </c>
      <c r="I13298" s="36" t="s">
        <v>592</v>
      </c>
      <c r="J13298" cm="1">
        <f t="array" ref="J13298:L13298">_xlfn.XLOOKUP($C13298, AGE!$A:$A,AGE!$B:$D,,0,2)</f>
        <v>67.12</v>
      </c>
      <c r="K13298">
        <v>1.1599999999999999</v>
      </c>
      <c r="L13298" t="str">
        <v>Sprain et al. 2015; Fowler 2020; Husson et al. 2011; Ogg 2012</v>
      </c>
      <c r="M13298" t="s">
        <v>2305</v>
      </c>
      <c r="O13298" s="35">
        <v>0.2</v>
      </c>
      <c r="P13298" t="s">
        <v>243</v>
      </c>
      <c r="S13298" s="35">
        <v>-24.01</v>
      </c>
      <c r="T13298">
        <v>0.05</v>
      </c>
      <c r="U13298" t="s">
        <v>2295</v>
      </c>
      <c r="V13298">
        <v>1</v>
      </c>
      <c r="W13298" t="s">
        <v>2536</v>
      </c>
      <c r="AB13298" t="s">
        <v>248</v>
      </c>
      <c r="AC13298" t="s">
        <v>2640</v>
      </c>
    </row>
    <row r="13299" spans="1:29" x14ac:dyDescent="0.3">
      <c r="A13299">
        <v>20563</v>
      </c>
      <c r="B13299" s="15" t="s">
        <v>1837</v>
      </c>
      <c r="C13299" t="str">
        <f>_xlfn.XLOOKUP($B13299, STANDARDS!$A:$A, STANDARDS!$B:$B,,0,2)</f>
        <v>Hell Creek Fm</v>
      </c>
      <c r="D13299" t="s">
        <v>1060</v>
      </c>
      <c r="E13299" t="s">
        <v>2128</v>
      </c>
      <c r="F13299">
        <v>47.597777999999998</v>
      </c>
      <c r="G13299">
        <v>-106.435862</v>
      </c>
      <c r="H13299" s="40">
        <v>3.0000000000000001E-5</v>
      </c>
      <c r="I13299" s="36" t="s">
        <v>592</v>
      </c>
      <c r="J13299" cm="1">
        <f t="array" ref="J13299:L13299">_xlfn.XLOOKUP($C13299, AGE!$A:$A,AGE!$B:$D,,0,2)</f>
        <v>67.12</v>
      </c>
      <c r="K13299">
        <v>1.1599999999999999</v>
      </c>
      <c r="L13299" t="str">
        <v>Sprain et al. 2015; Fowler 2020; Husson et al. 2011; Ogg 2012</v>
      </c>
      <c r="M13299" t="s">
        <v>2305</v>
      </c>
      <c r="O13299" s="35">
        <v>0.3</v>
      </c>
      <c r="P13299" t="s">
        <v>243</v>
      </c>
      <c r="S13299" s="35">
        <v>-24.21</v>
      </c>
      <c r="T13299">
        <v>0.05</v>
      </c>
      <c r="U13299" t="s">
        <v>2295</v>
      </c>
      <c r="V13299">
        <v>1</v>
      </c>
      <c r="W13299" t="s">
        <v>2536</v>
      </c>
      <c r="AB13299" t="s">
        <v>248</v>
      </c>
      <c r="AC13299" t="s">
        <v>2640</v>
      </c>
    </row>
    <row r="13300" spans="1:29" x14ac:dyDescent="0.3">
      <c r="A13300">
        <v>20564</v>
      </c>
      <c r="B13300" s="15" t="s">
        <v>1838</v>
      </c>
      <c r="C13300" t="str">
        <f>_xlfn.XLOOKUP($B13300, STANDARDS!$A:$A, STANDARDS!$B:$B,,0,2)</f>
        <v>Hell Creek Fm</v>
      </c>
      <c r="D13300" t="s">
        <v>1060</v>
      </c>
      <c r="E13300" t="s">
        <v>2128</v>
      </c>
      <c r="F13300">
        <v>47.602193999999997</v>
      </c>
      <c r="G13300">
        <v>-106.287417</v>
      </c>
      <c r="H13300" s="40">
        <v>3.0000000000000001E-5</v>
      </c>
      <c r="I13300" s="36" t="s">
        <v>592</v>
      </c>
      <c r="J13300" cm="1">
        <f t="array" ref="J13300:L13300">_xlfn.XLOOKUP($C13300, AGE!$A:$A,AGE!$B:$D,,0,2)</f>
        <v>67.12</v>
      </c>
      <c r="K13300">
        <v>1.1599999999999999</v>
      </c>
      <c r="L13300" t="str">
        <v>Sprain et al. 2015; Fowler 2020; Husson et al. 2011; Ogg 2012</v>
      </c>
      <c r="M13300" t="s">
        <v>2300</v>
      </c>
      <c r="O13300" s="35">
        <v>52.4</v>
      </c>
      <c r="P13300" t="s">
        <v>243</v>
      </c>
      <c r="S13300" s="35">
        <v>-24.062000000000001</v>
      </c>
      <c r="T13300">
        <v>0.05</v>
      </c>
      <c r="U13300" t="s">
        <v>2295</v>
      </c>
      <c r="V13300">
        <v>1</v>
      </c>
      <c r="W13300" t="s">
        <v>2536</v>
      </c>
      <c r="AB13300" t="s">
        <v>248</v>
      </c>
      <c r="AC13300" t="s">
        <v>2640</v>
      </c>
    </row>
    <row r="13301" spans="1:29" x14ac:dyDescent="0.3">
      <c r="A13301">
        <v>20565</v>
      </c>
      <c r="B13301" s="15" t="s">
        <v>1838</v>
      </c>
      <c r="C13301" t="str">
        <f>_xlfn.XLOOKUP($B13301, STANDARDS!$A:$A, STANDARDS!$B:$B,,0,2)</f>
        <v>Hell Creek Fm</v>
      </c>
      <c r="D13301" t="s">
        <v>1060</v>
      </c>
      <c r="E13301" t="s">
        <v>2128</v>
      </c>
      <c r="F13301">
        <v>47.602193999999997</v>
      </c>
      <c r="G13301">
        <v>-106.287418</v>
      </c>
      <c r="H13301" s="40">
        <v>3.0000000000000001E-5</v>
      </c>
      <c r="I13301" s="36" t="s">
        <v>592</v>
      </c>
      <c r="J13301" cm="1">
        <f t="array" ref="J13301:L13301">_xlfn.XLOOKUP($C13301, AGE!$A:$A,AGE!$B:$D,,0,2)</f>
        <v>67.12</v>
      </c>
      <c r="K13301">
        <v>1.1599999999999999</v>
      </c>
      <c r="L13301" t="str">
        <v>Sprain et al. 2015; Fowler 2020; Husson et al. 2011; Ogg 2012</v>
      </c>
      <c r="M13301" t="s">
        <v>2300</v>
      </c>
      <c r="O13301" s="35">
        <v>0.4</v>
      </c>
      <c r="P13301" t="s">
        <v>243</v>
      </c>
      <c r="S13301" s="35">
        <v>-23.872</v>
      </c>
      <c r="T13301">
        <v>0.05</v>
      </c>
      <c r="U13301" t="s">
        <v>2295</v>
      </c>
      <c r="V13301">
        <v>1</v>
      </c>
      <c r="W13301" t="s">
        <v>2536</v>
      </c>
      <c r="AB13301" t="s">
        <v>248</v>
      </c>
      <c r="AC13301" t="s">
        <v>2640</v>
      </c>
    </row>
    <row r="13302" spans="1:29" x14ac:dyDescent="0.3">
      <c r="A13302">
        <v>20566</v>
      </c>
      <c r="B13302" s="15" t="s">
        <v>1838</v>
      </c>
      <c r="C13302" t="str">
        <f>_xlfn.XLOOKUP($B13302, STANDARDS!$A:$A, STANDARDS!$B:$B,,0,2)</f>
        <v>Hell Creek Fm</v>
      </c>
      <c r="D13302" t="s">
        <v>1060</v>
      </c>
      <c r="E13302" t="s">
        <v>2128</v>
      </c>
      <c r="F13302">
        <v>47.602193999999997</v>
      </c>
      <c r="G13302">
        <v>-106.287419</v>
      </c>
      <c r="H13302" s="40">
        <v>3.0000000000000001E-5</v>
      </c>
      <c r="I13302" s="36" t="s">
        <v>592</v>
      </c>
      <c r="J13302" cm="1">
        <f t="array" ref="J13302:L13302">_xlfn.XLOOKUP($C13302, AGE!$A:$A,AGE!$B:$D,,0,2)</f>
        <v>67.12</v>
      </c>
      <c r="K13302">
        <v>1.1599999999999999</v>
      </c>
      <c r="L13302" t="str">
        <v>Sprain et al. 2015; Fowler 2020; Husson et al. 2011; Ogg 2012</v>
      </c>
      <c r="M13302" t="s">
        <v>2300</v>
      </c>
      <c r="O13302" s="35">
        <v>21.7</v>
      </c>
      <c r="P13302" t="s">
        <v>243</v>
      </c>
      <c r="S13302" s="35">
        <v>-24.026</v>
      </c>
      <c r="T13302">
        <v>0.05</v>
      </c>
      <c r="U13302" t="s">
        <v>2295</v>
      </c>
      <c r="V13302">
        <v>1</v>
      </c>
      <c r="W13302" t="s">
        <v>2536</v>
      </c>
      <c r="AB13302" t="s">
        <v>248</v>
      </c>
      <c r="AC13302" t="s">
        <v>2640</v>
      </c>
    </row>
    <row r="13303" spans="1:29" x14ac:dyDescent="0.3">
      <c r="A13303">
        <v>20567</v>
      </c>
      <c r="B13303" s="15" t="s">
        <v>1838</v>
      </c>
      <c r="C13303" t="str">
        <f>_xlfn.XLOOKUP($B13303, STANDARDS!$A:$A, STANDARDS!$B:$B,,0,2)</f>
        <v>Hell Creek Fm</v>
      </c>
      <c r="D13303" t="s">
        <v>1060</v>
      </c>
      <c r="E13303" t="s">
        <v>2128</v>
      </c>
      <c r="F13303">
        <v>47.602193999999997</v>
      </c>
      <c r="G13303">
        <v>-106.28742</v>
      </c>
      <c r="H13303" s="40">
        <v>3.0000000000000001E-5</v>
      </c>
      <c r="I13303" s="36" t="s">
        <v>592</v>
      </c>
      <c r="J13303" cm="1">
        <f t="array" ref="J13303:L13303">_xlfn.XLOOKUP($C13303, AGE!$A:$A,AGE!$B:$D,,0,2)</f>
        <v>67.12</v>
      </c>
      <c r="K13303">
        <v>1.1599999999999999</v>
      </c>
      <c r="L13303" t="str">
        <v>Sprain et al. 2015; Fowler 2020; Husson et al. 2011; Ogg 2012</v>
      </c>
      <c r="M13303" t="s">
        <v>2300</v>
      </c>
      <c r="O13303" s="35">
        <v>0.3</v>
      </c>
      <c r="P13303" t="s">
        <v>243</v>
      </c>
      <c r="S13303" s="35">
        <v>-23.495999999999999</v>
      </c>
      <c r="T13303">
        <v>0.05</v>
      </c>
      <c r="U13303" t="s">
        <v>2295</v>
      </c>
      <c r="V13303">
        <v>1</v>
      </c>
      <c r="W13303" t="s">
        <v>2536</v>
      </c>
      <c r="AB13303" t="s">
        <v>248</v>
      </c>
      <c r="AC13303" t="s">
        <v>2640</v>
      </c>
    </row>
    <row r="13304" spans="1:29" x14ac:dyDescent="0.3">
      <c r="A13304">
        <v>20568</v>
      </c>
      <c r="B13304" s="15" t="s">
        <v>1838</v>
      </c>
      <c r="C13304" t="str">
        <f>_xlfn.XLOOKUP($B13304, STANDARDS!$A:$A, STANDARDS!$B:$B,,0,2)</f>
        <v>Hell Creek Fm</v>
      </c>
      <c r="D13304" t="s">
        <v>1060</v>
      </c>
      <c r="E13304" t="s">
        <v>2128</v>
      </c>
      <c r="F13304">
        <v>47.602193999999997</v>
      </c>
      <c r="G13304">
        <v>-106.28742099999999</v>
      </c>
      <c r="H13304" s="40">
        <v>3.0000000000000001E-5</v>
      </c>
      <c r="I13304" s="36" t="s">
        <v>592</v>
      </c>
      <c r="J13304" cm="1">
        <f t="array" ref="J13304:L13304">_xlfn.XLOOKUP($C13304, AGE!$A:$A,AGE!$B:$D,,0,2)</f>
        <v>67.12</v>
      </c>
      <c r="K13304">
        <v>1.1599999999999999</v>
      </c>
      <c r="L13304" t="str">
        <v>Sprain et al. 2015; Fowler 2020; Husson et al. 2011; Ogg 2012</v>
      </c>
      <c r="M13304" t="s">
        <v>2300</v>
      </c>
      <c r="O13304" s="35">
        <v>0.4</v>
      </c>
      <c r="P13304" t="s">
        <v>243</v>
      </c>
      <c r="S13304" s="35">
        <v>-23.57</v>
      </c>
      <c r="T13304">
        <v>0.05</v>
      </c>
      <c r="U13304" t="s">
        <v>2295</v>
      </c>
      <c r="V13304">
        <v>1</v>
      </c>
      <c r="W13304" t="s">
        <v>2536</v>
      </c>
      <c r="AB13304" t="s">
        <v>248</v>
      </c>
      <c r="AC13304" t="s">
        <v>2640</v>
      </c>
    </row>
    <row r="13305" spans="1:29" x14ac:dyDescent="0.3">
      <c r="A13305">
        <v>20569</v>
      </c>
      <c r="B13305" s="15" t="s">
        <v>1838</v>
      </c>
      <c r="C13305" t="str">
        <f>_xlfn.XLOOKUP($B13305, STANDARDS!$A:$A, STANDARDS!$B:$B,,0,2)</f>
        <v>Hell Creek Fm</v>
      </c>
      <c r="D13305" t="s">
        <v>1060</v>
      </c>
      <c r="E13305" t="s">
        <v>2128</v>
      </c>
      <c r="F13305">
        <v>47.602193999999997</v>
      </c>
      <c r="G13305">
        <v>-106.28742200000001</v>
      </c>
      <c r="H13305" s="40">
        <v>3.0000000000000001E-5</v>
      </c>
      <c r="I13305" s="36" t="s">
        <v>592</v>
      </c>
      <c r="J13305" cm="1">
        <f t="array" ref="J13305:L13305">_xlfn.XLOOKUP($C13305, AGE!$A:$A,AGE!$B:$D,,0,2)</f>
        <v>67.12</v>
      </c>
      <c r="K13305">
        <v>1.1599999999999999</v>
      </c>
      <c r="L13305" t="str">
        <v>Sprain et al. 2015; Fowler 2020; Husson et al. 2011; Ogg 2012</v>
      </c>
      <c r="M13305" t="s">
        <v>2300</v>
      </c>
      <c r="O13305" s="35">
        <v>0.4</v>
      </c>
      <c r="P13305" t="s">
        <v>243</v>
      </c>
      <c r="S13305" s="35">
        <v>-23.896000000000001</v>
      </c>
      <c r="T13305">
        <v>0.05</v>
      </c>
      <c r="U13305" t="s">
        <v>2295</v>
      </c>
      <c r="V13305">
        <v>1</v>
      </c>
      <c r="W13305" t="s">
        <v>2536</v>
      </c>
      <c r="AB13305" t="s">
        <v>248</v>
      </c>
      <c r="AC13305" t="s">
        <v>2640</v>
      </c>
    </row>
    <row r="13306" spans="1:29" x14ac:dyDescent="0.3">
      <c r="A13306">
        <v>20570</v>
      </c>
      <c r="B13306" s="15" t="s">
        <v>1838</v>
      </c>
      <c r="C13306" t="str">
        <f>_xlfn.XLOOKUP($B13306, STANDARDS!$A:$A, STANDARDS!$B:$B,,0,2)</f>
        <v>Hell Creek Fm</v>
      </c>
      <c r="D13306" t="s">
        <v>1060</v>
      </c>
      <c r="E13306" t="s">
        <v>2128</v>
      </c>
      <c r="F13306">
        <v>47.602193999999997</v>
      </c>
      <c r="G13306">
        <v>-106.287423</v>
      </c>
      <c r="H13306" s="40">
        <v>3.0000000000000001E-5</v>
      </c>
      <c r="I13306" s="36" t="s">
        <v>592</v>
      </c>
      <c r="J13306" cm="1">
        <f t="array" ref="J13306:L13306">_xlfn.XLOOKUP($C13306, AGE!$A:$A,AGE!$B:$D,,0,2)</f>
        <v>67.12</v>
      </c>
      <c r="K13306">
        <v>1.1599999999999999</v>
      </c>
      <c r="L13306" t="str">
        <v>Sprain et al. 2015; Fowler 2020; Husson et al. 2011; Ogg 2012</v>
      </c>
      <c r="M13306" t="s">
        <v>2300</v>
      </c>
      <c r="O13306" s="35">
        <v>0.3</v>
      </c>
      <c r="P13306" t="s">
        <v>243</v>
      </c>
      <c r="S13306" s="35">
        <v>-23.77</v>
      </c>
      <c r="T13306">
        <v>0.05</v>
      </c>
      <c r="U13306" t="s">
        <v>2295</v>
      </c>
      <c r="V13306">
        <v>1</v>
      </c>
      <c r="W13306" t="s">
        <v>2536</v>
      </c>
      <c r="AB13306" t="s">
        <v>248</v>
      </c>
      <c r="AC13306" t="s">
        <v>2640</v>
      </c>
    </row>
    <row r="13307" spans="1:29" x14ac:dyDescent="0.3">
      <c r="A13307">
        <v>20571</v>
      </c>
      <c r="B13307" s="15" t="s">
        <v>1838</v>
      </c>
      <c r="C13307" t="str">
        <f>_xlfn.XLOOKUP($B13307, STANDARDS!$A:$A, STANDARDS!$B:$B,,0,2)</f>
        <v>Hell Creek Fm</v>
      </c>
      <c r="D13307" t="s">
        <v>1060</v>
      </c>
      <c r="E13307" t="s">
        <v>2128</v>
      </c>
      <c r="F13307">
        <v>47.602193999999997</v>
      </c>
      <c r="G13307">
        <v>-106.287424</v>
      </c>
      <c r="H13307" s="40">
        <v>3.0000000000000001E-5</v>
      </c>
      <c r="I13307" s="36" t="s">
        <v>592</v>
      </c>
      <c r="J13307" cm="1">
        <f t="array" ref="J13307:L13307">_xlfn.XLOOKUP($C13307, AGE!$A:$A,AGE!$B:$D,,0,2)</f>
        <v>67.12</v>
      </c>
      <c r="K13307">
        <v>1.1599999999999999</v>
      </c>
      <c r="L13307" t="str">
        <v>Sprain et al. 2015; Fowler 2020; Husson et al. 2011; Ogg 2012</v>
      </c>
      <c r="M13307" t="s">
        <v>2300</v>
      </c>
      <c r="O13307" s="35">
        <v>32.700000000000003</v>
      </c>
      <c r="P13307" t="s">
        <v>243</v>
      </c>
      <c r="S13307" s="35">
        <v>-23.937000000000001</v>
      </c>
      <c r="T13307">
        <v>0.05</v>
      </c>
      <c r="U13307" t="s">
        <v>2295</v>
      </c>
      <c r="V13307">
        <v>1</v>
      </c>
      <c r="W13307" t="s">
        <v>2536</v>
      </c>
      <c r="AB13307" t="s">
        <v>248</v>
      </c>
      <c r="AC13307" t="s">
        <v>2640</v>
      </c>
    </row>
    <row r="13308" spans="1:29" x14ac:dyDescent="0.3">
      <c r="A13308">
        <v>20572</v>
      </c>
      <c r="B13308" s="15" t="s">
        <v>1838</v>
      </c>
      <c r="C13308" t="str">
        <f>_xlfn.XLOOKUP($B13308, STANDARDS!$A:$A, STANDARDS!$B:$B,,0,2)</f>
        <v>Hell Creek Fm</v>
      </c>
      <c r="D13308" t="s">
        <v>1060</v>
      </c>
      <c r="E13308" t="s">
        <v>2128</v>
      </c>
      <c r="F13308">
        <v>47.602193999999997</v>
      </c>
      <c r="G13308">
        <v>-106.287425</v>
      </c>
      <c r="H13308" s="40">
        <v>3.0000000000000001E-5</v>
      </c>
      <c r="I13308" s="36" t="s">
        <v>592</v>
      </c>
      <c r="J13308" cm="1">
        <f t="array" ref="J13308:L13308">_xlfn.XLOOKUP($C13308, AGE!$A:$A,AGE!$B:$D,,0,2)</f>
        <v>67.12</v>
      </c>
      <c r="K13308">
        <v>1.1599999999999999</v>
      </c>
      <c r="L13308" t="str">
        <v>Sprain et al. 2015; Fowler 2020; Husson et al. 2011; Ogg 2012</v>
      </c>
      <c r="M13308" t="s">
        <v>2300</v>
      </c>
      <c r="O13308" s="35">
        <v>34.700000000000003</v>
      </c>
      <c r="P13308" t="s">
        <v>243</v>
      </c>
      <c r="S13308" s="35">
        <v>-23.75</v>
      </c>
      <c r="T13308">
        <v>0.05</v>
      </c>
      <c r="U13308" t="s">
        <v>2295</v>
      </c>
      <c r="V13308">
        <v>1</v>
      </c>
      <c r="W13308" t="s">
        <v>2536</v>
      </c>
      <c r="AB13308" t="s">
        <v>248</v>
      </c>
      <c r="AC13308" t="s">
        <v>2640</v>
      </c>
    </row>
    <row r="13309" spans="1:29" x14ac:dyDescent="0.3">
      <c r="A13309">
        <v>20573</v>
      </c>
      <c r="B13309" s="15" t="s">
        <v>1838</v>
      </c>
      <c r="C13309" t="str">
        <f>_xlfn.XLOOKUP($B13309, STANDARDS!$A:$A, STANDARDS!$B:$B,,0,2)</f>
        <v>Hell Creek Fm</v>
      </c>
      <c r="D13309" t="s">
        <v>1060</v>
      </c>
      <c r="E13309" t="s">
        <v>2128</v>
      </c>
      <c r="F13309">
        <v>47.602193999999997</v>
      </c>
      <c r="G13309">
        <v>-106.287426</v>
      </c>
      <c r="H13309" s="40">
        <v>3.0000000000000001E-5</v>
      </c>
      <c r="I13309" s="36" t="s">
        <v>592</v>
      </c>
      <c r="J13309" cm="1">
        <f t="array" ref="J13309:L13309">_xlfn.XLOOKUP($C13309, AGE!$A:$A,AGE!$B:$D,,0,2)</f>
        <v>67.12</v>
      </c>
      <c r="K13309">
        <v>1.1599999999999999</v>
      </c>
      <c r="L13309" t="str">
        <v>Sprain et al. 2015; Fowler 2020; Husson et al. 2011; Ogg 2012</v>
      </c>
      <c r="M13309" t="s">
        <v>2300</v>
      </c>
      <c r="O13309" s="35">
        <v>0.9</v>
      </c>
      <c r="P13309" t="s">
        <v>243</v>
      </c>
      <c r="S13309" s="35">
        <v>-24.152999999999999</v>
      </c>
      <c r="T13309">
        <v>0.05</v>
      </c>
      <c r="U13309" t="s">
        <v>2295</v>
      </c>
      <c r="V13309">
        <v>1</v>
      </c>
      <c r="W13309" t="s">
        <v>2536</v>
      </c>
      <c r="AB13309" t="s">
        <v>248</v>
      </c>
      <c r="AC13309" t="s">
        <v>2640</v>
      </c>
    </row>
    <row r="13310" spans="1:29" x14ac:dyDescent="0.3">
      <c r="A13310">
        <v>20574</v>
      </c>
      <c r="B13310" s="15" t="s">
        <v>1838</v>
      </c>
      <c r="C13310" t="str">
        <f>_xlfn.XLOOKUP($B13310, STANDARDS!$A:$A, STANDARDS!$B:$B,,0,2)</f>
        <v>Hell Creek Fm</v>
      </c>
      <c r="D13310" t="s">
        <v>1060</v>
      </c>
      <c r="E13310" t="s">
        <v>2128</v>
      </c>
      <c r="F13310">
        <v>47.602193999999997</v>
      </c>
      <c r="G13310">
        <v>-106.28742699999999</v>
      </c>
      <c r="H13310" s="40">
        <v>3.0000000000000001E-5</v>
      </c>
      <c r="I13310" s="36" t="s">
        <v>592</v>
      </c>
      <c r="J13310" cm="1">
        <f t="array" ref="J13310:L13310">_xlfn.XLOOKUP($C13310, AGE!$A:$A,AGE!$B:$D,,0,2)</f>
        <v>67.12</v>
      </c>
      <c r="K13310">
        <v>1.1599999999999999</v>
      </c>
      <c r="L13310" t="str">
        <v>Sprain et al. 2015; Fowler 2020; Husson et al. 2011; Ogg 2012</v>
      </c>
      <c r="M13310" t="s">
        <v>2300</v>
      </c>
      <c r="O13310" s="35">
        <v>4.8</v>
      </c>
      <c r="P13310" t="s">
        <v>243</v>
      </c>
      <c r="S13310" s="35">
        <v>-24.364999999999998</v>
      </c>
      <c r="T13310">
        <v>0.05</v>
      </c>
      <c r="U13310" t="s">
        <v>2295</v>
      </c>
      <c r="V13310">
        <v>1</v>
      </c>
      <c r="W13310" t="s">
        <v>2536</v>
      </c>
      <c r="AB13310" t="s">
        <v>248</v>
      </c>
      <c r="AC13310" t="s">
        <v>2640</v>
      </c>
    </row>
    <row r="13311" spans="1:29" x14ac:dyDescent="0.3">
      <c r="A13311">
        <v>20575</v>
      </c>
      <c r="B13311" s="15" t="s">
        <v>1838</v>
      </c>
      <c r="C13311" t="str">
        <f>_xlfn.XLOOKUP($B13311, STANDARDS!$A:$A, STANDARDS!$B:$B,,0,2)</f>
        <v>Hell Creek Fm</v>
      </c>
      <c r="D13311" t="s">
        <v>1060</v>
      </c>
      <c r="E13311" t="s">
        <v>2128</v>
      </c>
      <c r="F13311">
        <v>47.602193999999997</v>
      </c>
      <c r="G13311">
        <v>-106.28742800000001</v>
      </c>
      <c r="H13311" s="40">
        <v>3.0000000000000001E-5</v>
      </c>
      <c r="I13311" s="36" t="s">
        <v>592</v>
      </c>
      <c r="J13311" cm="1">
        <f t="array" ref="J13311:L13311">_xlfn.XLOOKUP($C13311, AGE!$A:$A,AGE!$B:$D,,0,2)</f>
        <v>67.12</v>
      </c>
      <c r="K13311">
        <v>1.1599999999999999</v>
      </c>
      <c r="L13311" t="str">
        <v>Sprain et al. 2015; Fowler 2020; Husson et al. 2011; Ogg 2012</v>
      </c>
      <c r="M13311" t="s">
        <v>2300</v>
      </c>
      <c r="O13311" s="35">
        <v>1.2</v>
      </c>
      <c r="P13311" t="s">
        <v>243</v>
      </c>
      <c r="S13311" s="35">
        <v>-24.562999999999999</v>
      </c>
      <c r="T13311">
        <v>0.05</v>
      </c>
      <c r="U13311" t="s">
        <v>2295</v>
      </c>
      <c r="V13311">
        <v>1</v>
      </c>
      <c r="W13311" t="s">
        <v>2536</v>
      </c>
      <c r="AB13311" t="s">
        <v>248</v>
      </c>
      <c r="AC13311" t="s">
        <v>2640</v>
      </c>
    </row>
    <row r="13312" spans="1:29" x14ac:dyDescent="0.3">
      <c r="A13312">
        <v>20576</v>
      </c>
      <c r="B13312" s="15" t="s">
        <v>1838</v>
      </c>
      <c r="C13312" t="str">
        <f>_xlfn.XLOOKUP($B13312, STANDARDS!$A:$A, STANDARDS!$B:$B,,0,2)</f>
        <v>Hell Creek Fm</v>
      </c>
      <c r="D13312" t="s">
        <v>1060</v>
      </c>
      <c r="E13312" t="s">
        <v>2128</v>
      </c>
      <c r="F13312">
        <v>47.602193999999997</v>
      </c>
      <c r="G13312">
        <v>-106.287429</v>
      </c>
      <c r="H13312" s="40">
        <v>3.0000000000000001E-5</v>
      </c>
      <c r="I13312" s="36" t="s">
        <v>592</v>
      </c>
      <c r="J13312" cm="1">
        <f t="array" ref="J13312:L13312">_xlfn.XLOOKUP($C13312, AGE!$A:$A,AGE!$B:$D,,0,2)</f>
        <v>67.12</v>
      </c>
      <c r="K13312">
        <v>1.1599999999999999</v>
      </c>
      <c r="L13312" t="str">
        <v>Sprain et al. 2015; Fowler 2020; Husson et al. 2011; Ogg 2012</v>
      </c>
      <c r="M13312" t="s">
        <v>2300</v>
      </c>
      <c r="O13312" s="35">
        <v>1.4</v>
      </c>
      <c r="P13312" t="s">
        <v>243</v>
      </c>
      <c r="S13312" s="35">
        <v>-24.391999999999999</v>
      </c>
      <c r="T13312">
        <v>0.05</v>
      </c>
      <c r="U13312" t="s">
        <v>2295</v>
      </c>
      <c r="V13312">
        <v>1</v>
      </c>
      <c r="W13312" t="s">
        <v>2536</v>
      </c>
      <c r="AB13312" t="s">
        <v>248</v>
      </c>
      <c r="AC13312" t="s">
        <v>2640</v>
      </c>
    </row>
    <row r="13313" spans="1:29" x14ac:dyDescent="0.3">
      <c r="A13313">
        <v>20577</v>
      </c>
      <c r="B13313" s="15" t="s">
        <v>1838</v>
      </c>
      <c r="C13313" t="str">
        <f>_xlfn.XLOOKUP($B13313, STANDARDS!$A:$A, STANDARDS!$B:$B,,0,2)</f>
        <v>Hell Creek Fm</v>
      </c>
      <c r="D13313" t="s">
        <v>1060</v>
      </c>
      <c r="E13313" t="s">
        <v>2128</v>
      </c>
      <c r="F13313">
        <v>47.602193999999997</v>
      </c>
      <c r="G13313">
        <v>-106.28743</v>
      </c>
      <c r="H13313" s="40">
        <v>3.0000000000000001E-5</v>
      </c>
      <c r="I13313" s="36" t="s">
        <v>592</v>
      </c>
      <c r="J13313" cm="1">
        <f t="array" ref="J13313:L13313">_xlfn.XLOOKUP($C13313, AGE!$A:$A,AGE!$B:$D,,0,2)</f>
        <v>67.12</v>
      </c>
      <c r="K13313">
        <v>1.1599999999999999</v>
      </c>
      <c r="L13313" t="str">
        <v>Sprain et al. 2015; Fowler 2020; Husson et al. 2011; Ogg 2012</v>
      </c>
      <c r="M13313" t="s">
        <v>2300</v>
      </c>
      <c r="O13313" s="35">
        <v>0.9</v>
      </c>
      <c r="P13313" t="s">
        <v>243</v>
      </c>
      <c r="S13313" s="35">
        <v>-24.186</v>
      </c>
      <c r="T13313">
        <v>0.05</v>
      </c>
      <c r="U13313" t="s">
        <v>2295</v>
      </c>
      <c r="V13313">
        <v>1</v>
      </c>
      <c r="W13313" t="s">
        <v>2536</v>
      </c>
      <c r="AB13313" t="s">
        <v>248</v>
      </c>
      <c r="AC13313" t="s">
        <v>2640</v>
      </c>
    </row>
    <row r="13314" spans="1:29" x14ac:dyDescent="0.3">
      <c r="A13314">
        <v>20578</v>
      </c>
      <c r="B13314" s="15" t="s">
        <v>1838</v>
      </c>
      <c r="C13314" t="str">
        <f>_xlfn.XLOOKUP($B13314, STANDARDS!$A:$A, STANDARDS!$B:$B,,0,2)</f>
        <v>Hell Creek Fm</v>
      </c>
      <c r="D13314" t="s">
        <v>1060</v>
      </c>
      <c r="E13314" t="s">
        <v>2128</v>
      </c>
      <c r="F13314">
        <v>47.602193999999997</v>
      </c>
      <c r="G13314">
        <v>-106.287431</v>
      </c>
      <c r="H13314" s="40">
        <v>3.0000000000000001E-5</v>
      </c>
      <c r="I13314" s="36" t="s">
        <v>592</v>
      </c>
      <c r="J13314" cm="1">
        <f t="array" ref="J13314:L13314">_xlfn.XLOOKUP($C13314, AGE!$A:$A,AGE!$B:$D,,0,2)</f>
        <v>67.12</v>
      </c>
      <c r="K13314">
        <v>1.1599999999999999</v>
      </c>
      <c r="L13314" t="str">
        <v>Sprain et al. 2015; Fowler 2020; Husson et al. 2011; Ogg 2012</v>
      </c>
      <c r="M13314" t="s">
        <v>2300</v>
      </c>
      <c r="O13314" s="35">
        <v>1.5</v>
      </c>
      <c r="P13314" t="s">
        <v>243</v>
      </c>
      <c r="S13314" s="35">
        <v>-24.818000000000001</v>
      </c>
      <c r="T13314">
        <v>0.05</v>
      </c>
      <c r="U13314" t="s">
        <v>2295</v>
      </c>
      <c r="V13314">
        <v>1</v>
      </c>
      <c r="W13314" t="s">
        <v>2536</v>
      </c>
      <c r="AB13314" t="s">
        <v>248</v>
      </c>
      <c r="AC13314" t="s">
        <v>2640</v>
      </c>
    </row>
    <row r="13315" spans="1:29" x14ac:dyDescent="0.3">
      <c r="A13315">
        <v>20579</v>
      </c>
      <c r="B13315" s="15" t="s">
        <v>1838</v>
      </c>
      <c r="C13315" t="str">
        <f>_xlfn.XLOOKUP($B13315, STANDARDS!$A:$A, STANDARDS!$B:$B,,0,2)</f>
        <v>Hell Creek Fm</v>
      </c>
      <c r="D13315" t="s">
        <v>1060</v>
      </c>
      <c r="E13315" t="s">
        <v>2128</v>
      </c>
      <c r="F13315">
        <v>47.602193999999997</v>
      </c>
      <c r="G13315">
        <v>-106.287432</v>
      </c>
      <c r="H13315" s="40">
        <v>3.0000000000000001E-5</v>
      </c>
      <c r="I13315" s="36" t="s">
        <v>592</v>
      </c>
      <c r="J13315" cm="1">
        <f t="array" ref="J13315:L13315">_xlfn.XLOOKUP($C13315, AGE!$A:$A,AGE!$B:$D,,0,2)</f>
        <v>67.12</v>
      </c>
      <c r="K13315">
        <v>1.1599999999999999</v>
      </c>
      <c r="L13315" t="str">
        <v>Sprain et al. 2015; Fowler 2020; Husson et al. 2011; Ogg 2012</v>
      </c>
      <c r="M13315" t="s">
        <v>2300</v>
      </c>
      <c r="O13315" s="35">
        <v>4.8</v>
      </c>
      <c r="P13315" t="s">
        <v>243</v>
      </c>
      <c r="S13315" s="35">
        <v>-24.908999999999999</v>
      </c>
      <c r="T13315">
        <v>0.05</v>
      </c>
      <c r="U13315" t="s">
        <v>2295</v>
      </c>
      <c r="V13315">
        <v>1</v>
      </c>
      <c r="W13315" t="s">
        <v>2536</v>
      </c>
      <c r="AB13315" t="s">
        <v>248</v>
      </c>
      <c r="AC13315" t="s">
        <v>2640</v>
      </c>
    </row>
    <row r="13316" spans="1:29" x14ac:dyDescent="0.3">
      <c r="A13316">
        <v>20580</v>
      </c>
      <c r="B13316" s="15" t="s">
        <v>1838</v>
      </c>
      <c r="C13316" t="str">
        <f>_xlfn.XLOOKUP($B13316, STANDARDS!$A:$A, STANDARDS!$B:$B,,0,2)</f>
        <v>Hell Creek Fm</v>
      </c>
      <c r="D13316" t="s">
        <v>1060</v>
      </c>
      <c r="E13316" t="s">
        <v>2128</v>
      </c>
      <c r="F13316">
        <v>47.602193999999997</v>
      </c>
      <c r="G13316">
        <v>-106.28743299999999</v>
      </c>
      <c r="H13316" s="40">
        <v>3.0000000000000001E-5</v>
      </c>
      <c r="I13316" s="36" t="s">
        <v>592</v>
      </c>
      <c r="J13316" cm="1">
        <f t="array" ref="J13316:L13316">_xlfn.XLOOKUP($C13316, AGE!$A:$A,AGE!$B:$D,,0,2)</f>
        <v>67.12</v>
      </c>
      <c r="K13316">
        <v>1.1599999999999999</v>
      </c>
      <c r="L13316" t="str">
        <v>Sprain et al. 2015; Fowler 2020; Husson et al. 2011; Ogg 2012</v>
      </c>
      <c r="M13316" t="s">
        <v>2300</v>
      </c>
      <c r="O13316" s="35">
        <v>0.6</v>
      </c>
      <c r="P13316" t="s">
        <v>243</v>
      </c>
      <c r="S13316" s="35">
        <v>-23.934000000000001</v>
      </c>
      <c r="T13316">
        <v>0.05</v>
      </c>
      <c r="U13316" t="s">
        <v>2295</v>
      </c>
      <c r="V13316">
        <v>1</v>
      </c>
      <c r="W13316" t="s">
        <v>2536</v>
      </c>
      <c r="AB13316" t="s">
        <v>248</v>
      </c>
      <c r="AC13316" t="s">
        <v>2640</v>
      </c>
    </row>
    <row r="13317" spans="1:29" x14ac:dyDescent="0.3">
      <c r="A13317">
        <v>20581</v>
      </c>
      <c r="B13317" s="15" t="s">
        <v>1838</v>
      </c>
      <c r="C13317" t="str">
        <f>_xlfn.XLOOKUP($B13317, STANDARDS!$A:$A, STANDARDS!$B:$B,,0,2)</f>
        <v>Hell Creek Fm</v>
      </c>
      <c r="D13317" t="s">
        <v>1060</v>
      </c>
      <c r="E13317" t="s">
        <v>2128</v>
      </c>
      <c r="F13317">
        <v>47.602193999999997</v>
      </c>
      <c r="G13317">
        <v>-106.287434</v>
      </c>
      <c r="H13317" s="40">
        <v>3.0000000000000001E-5</v>
      </c>
      <c r="I13317" s="36" t="s">
        <v>592</v>
      </c>
      <c r="J13317" cm="1">
        <f t="array" ref="J13317:L13317">_xlfn.XLOOKUP($C13317, AGE!$A:$A,AGE!$B:$D,,0,2)</f>
        <v>67.12</v>
      </c>
      <c r="K13317">
        <v>1.1599999999999999</v>
      </c>
      <c r="L13317" t="str">
        <v>Sprain et al. 2015; Fowler 2020; Husson et al. 2011; Ogg 2012</v>
      </c>
      <c r="M13317" t="s">
        <v>2300</v>
      </c>
      <c r="O13317" s="35">
        <v>0.6</v>
      </c>
      <c r="P13317" t="s">
        <v>243</v>
      </c>
      <c r="S13317" s="35">
        <v>-24.289000000000001</v>
      </c>
      <c r="T13317">
        <v>0.05</v>
      </c>
      <c r="U13317" t="s">
        <v>2295</v>
      </c>
      <c r="V13317">
        <v>1</v>
      </c>
      <c r="W13317" t="s">
        <v>2536</v>
      </c>
      <c r="AB13317" t="s">
        <v>248</v>
      </c>
      <c r="AC13317" t="s">
        <v>2640</v>
      </c>
    </row>
    <row r="13318" spans="1:29" x14ac:dyDescent="0.3">
      <c r="A13318">
        <v>20582</v>
      </c>
      <c r="B13318" s="15" t="s">
        <v>1838</v>
      </c>
      <c r="C13318" t="str">
        <f>_xlfn.XLOOKUP($B13318, STANDARDS!$A:$A, STANDARDS!$B:$B,,0,2)</f>
        <v>Hell Creek Fm</v>
      </c>
      <c r="D13318" t="s">
        <v>1060</v>
      </c>
      <c r="E13318" t="s">
        <v>2128</v>
      </c>
      <c r="F13318">
        <v>47.602193999999997</v>
      </c>
      <c r="G13318">
        <v>-106.287435</v>
      </c>
      <c r="H13318" s="40">
        <v>3.0000000000000001E-5</v>
      </c>
      <c r="I13318" s="36" t="s">
        <v>592</v>
      </c>
      <c r="J13318" cm="1">
        <f t="array" ref="J13318:L13318">_xlfn.XLOOKUP($C13318, AGE!$A:$A,AGE!$B:$D,,0,2)</f>
        <v>67.12</v>
      </c>
      <c r="K13318">
        <v>1.1599999999999999</v>
      </c>
      <c r="L13318" t="str">
        <v>Sprain et al. 2015; Fowler 2020; Husson et al. 2011; Ogg 2012</v>
      </c>
      <c r="M13318" t="s">
        <v>2300</v>
      </c>
      <c r="O13318" s="35">
        <v>0.1</v>
      </c>
      <c r="P13318" t="s">
        <v>243</v>
      </c>
      <c r="S13318" s="35">
        <v>-23.809000000000001</v>
      </c>
      <c r="T13318">
        <v>0.05</v>
      </c>
      <c r="U13318" t="s">
        <v>2295</v>
      </c>
      <c r="V13318">
        <v>1</v>
      </c>
      <c r="W13318" t="s">
        <v>2536</v>
      </c>
      <c r="AB13318" t="s">
        <v>248</v>
      </c>
      <c r="AC13318" t="s">
        <v>2640</v>
      </c>
    </row>
    <row r="13319" spans="1:29" x14ac:dyDescent="0.3">
      <c r="A13319">
        <v>20583</v>
      </c>
      <c r="B13319" s="15" t="s">
        <v>1838</v>
      </c>
      <c r="C13319" t="str">
        <f>_xlfn.XLOOKUP($B13319, STANDARDS!$A:$A, STANDARDS!$B:$B,,0,2)</f>
        <v>Hell Creek Fm</v>
      </c>
      <c r="D13319" t="s">
        <v>1060</v>
      </c>
      <c r="E13319" t="s">
        <v>2128</v>
      </c>
      <c r="F13319">
        <v>47.602193999999997</v>
      </c>
      <c r="G13319">
        <v>-106.287436</v>
      </c>
      <c r="H13319" s="40">
        <v>3.0000000000000001E-5</v>
      </c>
      <c r="I13319" s="36" t="s">
        <v>592</v>
      </c>
      <c r="J13319" cm="1">
        <f t="array" ref="J13319:L13319">_xlfn.XLOOKUP($C13319, AGE!$A:$A,AGE!$B:$D,,0,2)</f>
        <v>67.12</v>
      </c>
      <c r="K13319">
        <v>1.1599999999999999</v>
      </c>
      <c r="L13319" t="str">
        <v>Sprain et al. 2015; Fowler 2020; Husson et al. 2011; Ogg 2012</v>
      </c>
      <c r="M13319" t="s">
        <v>2300</v>
      </c>
      <c r="O13319" s="35">
        <v>12.6</v>
      </c>
      <c r="P13319" t="s">
        <v>243</v>
      </c>
      <c r="S13319" s="35">
        <v>-24.411999999999999</v>
      </c>
      <c r="T13319">
        <v>0.05</v>
      </c>
      <c r="U13319" t="s">
        <v>2295</v>
      </c>
      <c r="V13319">
        <v>1</v>
      </c>
      <c r="W13319" t="s">
        <v>2536</v>
      </c>
      <c r="AB13319" t="s">
        <v>248</v>
      </c>
      <c r="AC13319" t="s">
        <v>2640</v>
      </c>
    </row>
    <row r="13320" spans="1:29" x14ac:dyDescent="0.3">
      <c r="A13320">
        <v>20584</v>
      </c>
      <c r="B13320" s="15" t="s">
        <v>1838</v>
      </c>
      <c r="C13320" t="str">
        <f>_xlfn.XLOOKUP($B13320, STANDARDS!$A:$A, STANDARDS!$B:$B,,0,2)</f>
        <v>Hell Creek Fm</v>
      </c>
      <c r="D13320" t="s">
        <v>1060</v>
      </c>
      <c r="E13320" t="s">
        <v>2128</v>
      </c>
      <c r="F13320">
        <v>47.602193999999997</v>
      </c>
      <c r="G13320">
        <v>-106.287437</v>
      </c>
      <c r="H13320" s="40">
        <v>3.0000000000000001E-5</v>
      </c>
      <c r="I13320" s="36" t="s">
        <v>592</v>
      </c>
      <c r="J13320" cm="1">
        <f t="array" ref="J13320:L13320">_xlfn.XLOOKUP($C13320, AGE!$A:$A,AGE!$B:$D,,0,2)</f>
        <v>67.12</v>
      </c>
      <c r="K13320">
        <v>1.1599999999999999</v>
      </c>
      <c r="L13320" t="str">
        <v>Sprain et al. 2015; Fowler 2020; Husson et al. 2011; Ogg 2012</v>
      </c>
      <c r="M13320" t="s">
        <v>2300</v>
      </c>
      <c r="O13320" s="35">
        <v>1</v>
      </c>
      <c r="P13320" t="s">
        <v>243</v>
      </c>
      <c r="S13320" s="35">
        <v>-23.276</v>
      </c>
      <c r="T13320">
        <v>0.05</v>
      </c>
      <c r="U13320" t="s">
        <v>2295</v>
      </c>
      <c r="V13320">
        <v>1</v>
      </c>
      <c r="W13320" t="s">
        <v>2536</v>
      </c>
      <c r="AB13320" t="s">
        <v>248</v>
      </c>
      <c r="AC13320" t="s">
        <v>2640</v>
      </c>
    </row>
    <row r="13321" spans="1:29" x14ac:dyDescent="0.3">
      <c r="A13321">
        <v>20585</v>
      </c>
      <c r="B13321" s="15" t="s">
        <v>1838</v>
      </c>
      <c r="C13321" t="str">
        <f>_xlfn.XLOOKUP($B13321, STANDARDS!$A:$A, STANDARDS!$B:$B,,0,2)</f>
        <v>Hell Creek Fm</v>
      </c>
      <c r="D13321" t="s">
        <v>1060</v>
      </c>
      <c r="E13321" t="s">
        <v>2128</v>
      </c>
      <c r="F13321">
        <v>47.602193999999997</v>
      </c>
      <c r="G13321">
        <v>-106.28743799999999</v>
      </c>
      <c r="H13321" s="40">
        <v>3.0000000000000001E-5</v>
      </c>
      <c r="I13321" s="36" t="s">
        <v>592</v>
      </c>
      <c r="J13321" cm="1">
        <f t="array" ref="J13321:L13321">_xlfn.XLOOKUP($C13321, AGE!$A:$A,AGE!$B:$D,,0,2)</f>
        <v>67.12</v>
      </c>
      <c r="K13321">
        <v>1.1599999999999999</v>
      </c>
      <c r="L13321" t="str">
        <v>Sprain et al. 2015; Fowler 2020; Husson et al. 2011; Ogg 2012</v>
      </c>
      <c r="M13321" t="s">
        <v>2300</v>
      </c>
      <c r="O13321" s="35">
        <v>0.7</v>
      </c>
      <c r="P13321" t="s">
        <v>243</v>
      </c>
      <c r="S13321" s="35">
        <v>-23.457999999999998</v>
      </c>
      <c r="T13321">
        <v>0.05</v>
      </c>
      <c r="U13321" t="s">
        <v>2295</v>
      </c>
      <c r="V13321">
        <v>1</v>
      </c>
      <c r="W13321" t="s">
        <v>2536</v>
      </c>
      <c r="AB13321" t="s">
        <v>248</v>
      </c>
      <c r="AC13321" t="s">
        <v>2640</v>
      </c>
    </row>
    <row r="13322" spans="1:29" x14ac:dyDescent="0.3">
      <c r="A13322">
        <v>20586</v>
      </c>
      <c r="B13322" s="15" t="s">
        <v>1838</v>
      </c>
      <c r="C13322" t="str">
        <f>_xlfn.XLOOKUP($B13322, STANDARDS!$A:$A, STANDARDS!$B:$B,,0,2)</f>
        <v>Hell Creek Fm</v>
      </c>
      <c r="D13322" t="s">
        <v>1060</v>
      </c>
      <c r="E13322" t="s">
        <v>2128</v>
      </c>
      <c r="F13322">
        <v>47.602193999999997</v>
      </c>
      <c r="G13322">
        <v>-106.28743900000001</v>
      </c>
      <c r="H13322" s="40">
        <v>3.0000000000000001E-5</v>
      </c>
      <c r="I13322" s="36" t="s">
        <v>592</v>
      </c>
      <c r="J13322" cm="1">
        <f t="array" ref="J13322:L13322">_xlfn.XLOOKUP($C13322, AGE!$A:$A,AGE!$B:$D,,0,2)</f>
        <v>67.12</v>
      </c>
      <c r="K13322">
        <v>1.1599999999999999</v>
      </c>
      <c r="L13322" t="str">
        <v>Sprain et al. 2015; Fowler 2020; Husson et al. 2011; Ogg 2012</v>
      </c>
      <c r="M13322" t="s">
        <v>2300</v>
      </c>
      <c r="O13322" s="35">
        <v>2</v>
      </c>
      <c r="P13322" t="s">
        <v>243</v>
      </c>
      <c r="S13322" s="35">
        <v>-24.352</v>
      </c>
      <c r="T13322">
        <v>0.05</v>
      </c>
      <c r="U13322" t="s">
        <v>2295</v>
      </c>
      <c r="V13322">
        <v>1</v>
      </c>
      <c r="W13322" t="s">
        <v>2536</v>
      </c>
      <c r="AB13322" t="s">
        <v>248</v>
      </c>
      <c r="AC13322" t="s">
        <v>2640</v>
      </c>
    </row>
    <row r="13323" spans="1:29" x14ac:dyDescent="0.3">
      <c r="A13323">
        <v>20587</v>
      </c>
      <c r="B13323" s="15" t="s">
        <v>1838</v>
      </c>
      <c r="C13323" t="str">
        <f>_xlfn.XLOOKUP($B13323, STANDARDS!$A:$A, STANDARDS!$B:$B,,0,2)</f>
        <v>Hell Creek Fm</v>
      </c>
      <c r="D13323" t="s">
        <v>1060</v>
      </c>
      <c r="E13323" t="s">
        <v>2128</v>
      </c>
      <c r="F13323">
        <v>47.602193999999997</v>
      </c>
      <c r="G13323">
        <v>-106.28744</v>
      </c>
      <c r="H13323" s="40">
        <v>3.0000000000000001E-5</v>
      </c>
      <c r="I13323" s="36" t="s">
        <v>592</v>
      </c>
      <c r="J13323" cm="1">
        <f t="array" ref="J13323:L13323">_xlfn.XLOOKUP($C13323, AGE!$A:$A,AGE!$B:$D,,0,2)</f>
        <v>67.12</v>
      </c>
      <c r="K13323">
        <v>1.1599999999999999</v>
      </c>
      <c r="L13323" t="str">
        <v>Sprain et al. 2015; Fowler 2020; Husson et al. 2011; Ogg 2012</v>
      </c>
      <c r="M13323" t="s">
        <v>2300</v>
      </c>
      <c r="O13323" s="35">
        <v>6.7</v>
      </c>
      <c r="P13323" t="s">
        <v>243</v>
      </c>
      <c r="S13323" s="35">
        <v>-25.582999999999998</v>
      </c>
      <c r="T13323">
        <v>0.05</v>
      </c>
      <c r="U13323" t="s">
        <v>2295</v>
      </c>
      <c r="V13323">
        <v>1</v>
      </c>
      <c r="W13323" t="s">
        <v>2536</v>
      </c>
      <c r="AB13323" t="s">
        <v>248</v>
      </c>
      <c r="AC13323" t="s">
        <v>2640</v>
      </c>
    </row>
    <row r="13324" spans="1:29" x14ac:dyDescent="0.3">
      <c r="A13324">
        <v>20588</v>
      </c>
      <c r="B13324" s="15" t="s">
        <v>1838</v>
      </c>
      <c r="C13324" t="str">
        <f>_xlfn.XLOOKUP($B13324, STANDARDS!$A:$A, STANDARDS!$B:$B,,0,2)</f>
        <v>Hell Creek Fm</v>
      </c>
      <c r="D13324" t="s">
        <v>1060</v>
      </c>
      <c r="E13324" t="s">
        <v>2128</v>
      </c>
      <c r="F13324">
        <v>47.602193999999997</v>
      </c>
      <c r="G13324">
        <v>-106.287441</v>
      </c>
      <c r="H13324" s="40">
        <v>3.0000000000000001E-5</v>
      </c>
      <c r="I13324" s="36" t="s">
        <v>592</v>
      </c>
      <c r="J13324" cm="1">
        <f t="array" ref="J13324:L13324">_xlfn.XLOOKUP($C13324, AGE!$A:$A,AGE!$B:$D,,0,2)</f>
        <v>67.12</v>
      </c>
      <c r="K13324">
        <v>1.1599999999999999</v>
      </c>
      <c r="L13324" t="str">
        <v>Sprain et al. 2015; Fowler 2020; Husson et al. 2011; Ogg 2012</v>
      </c>
      <c r="M13324" t="s">
        <v>2300</v>
      </c>
      <c r="O13324" s="35">
        <v>1.9</v>
      </c>
      <c r="P13324" t="s">
        <v>243</v>
      </c>
      <c r="S13324" s="35">
        <v>-24.744</v>
      </c>
      <c r="T13324">
        <v>0.05</v>
      </c>
      <c r="U13324" t="s">
        <v>2295</v>
      </c>
      <c r="V13324">
        <v>1</v>
      </c>
      <c r="W13324" t="s">
        <v>2536</v>
      </c>
      <c r="AB13324" t="s">
        <v>248</v>
      </c>
      <c r="AC13324" t="s">
        <v>2640</v>
      </c>
    </row>
    <row r="13325" spans="1:29" x14ac:dyDescent="0.3">
      <c r="A13325">
        <v>20589</v>
      </c>
      <c r="B13325" s="15" t="s">
        <v>1838</v>
      </c>
      <c r="C13325" t="str">
        <f>_xlfn.XLOOKUP($B13325, STANDARDS!$A:$A, STANDARDS!$B:$B,,0,2)</f>
        <v>Hell Creek Fm</v>
      </c>
      <c r="D13325" t="s">
        <v>1060</v>
      </c>
      <c r="E13325" t="s">
        <v>2128</v>
      </c>
      <c r="F13325">
        <v>47.602193999999997</v>
      </c>
      <c r="G13325">
        <v>-106.287442</v>
      </c>
      <c r="H13325" s="40">
        <v>3.0000000000000001E-5</v>
      </c>
      <c r="I13325" s="36" t="s">
        <v>592</v>
      </c>
      <c r="J13325" cm="1">
        <f t="array" ref="J13325:L13325">_xlfn.XLOOKUP($C13325, AGE!$A:$A,AGE!$B:$D,,0,2)</f>
        <v>67.12</v>
      </c>
      <c r="K13325">
        <v>1.1599999999999999</v>
      </c>
      <c r="L13325" t="str">
        <v>Sprain et al. 2015; Fowler 2020; Husson et al. 2011; Ogg 2012</v>
      </c>
      <c r="M13325" t="s">
        <v>2300</v>
      </c>
      <c r="O13325" s="35">
        <v>51.3</v>
      </c>
      <c r="P13325" t="s">
        <v>243</v>
      </c>
      <c r="S13325" s="35">
        <v>-24.245999999999999</v>
      </c>
      <c r="T13325">
        <v>0.05</v>
      </c>
      <c r="U13325" t="s">
        <v>2295</v>
      </c>
      <c r="V13325">
        <v>1</v>
      </c>
      <c r="W13325" t="s">
        <v>2536</v>
      </c>
      <c r="AB13325" t="s">
        <v>248</v>
      </c>
      <c r="AC13325" t="s">
        <v>2640</v>
      </c>
    </row>
    <row r="13326" spans="1:29" x14ac:dyDescent="0.3">
      <c r="A13326">
        <v>20590</v>
      </c>
      <c r="B13326" s="15" t="s">
        <v>1838</v>
      </c>
      <c r="C13326" t="str">
        <f>_xlfn.XLOOKUP($B13326, STANDARDS!$A:$A, STANDARDS!$B:$B,,0,2)</f>
        <v>Hell Creek Fm</v>
      </c>
      <c r="D13326" t="s">
        <v>1060</v>
      </c>
      <c r="E13326" t="s">
        <v>2128</v>
      </c>
      <c r="F13326">
        <v>47.602193999999997</v>
      </c>
      <c r="G13326">
        <v>-106.287443</v>
      </c>
      <c r="H13326" s="40">
        <v>3.0000000000000001E-5</v>
      </c>
      <c r="I13326" s="36" t="s">
        <v>592</v>
      </c>
      <c r="J13326" cm="1">
        <f t="array" ref="J13326:L13326">_xlfn.XLOOKUP($C13326, AGE!$A:$A,AGE!$B:$D,,0,2)</f>
        <v>67.12</v>
      </c>
      <c r="K13326">
        <v>1.1599999999999999</v>
      </c>
      <c r="L13326" t="str">
        <v>Sprain et al. 2015; Fowler 2020; Husson et al. 2011; Ogg 2012</v>
      </c>
      <c r="M13326" t="s">
        <v>2300</v>
      </c>
      <c r="O13326" s="35">
        <v>51.7</v>
      </c>
      <c r="P13326" t="s">
        <v>243</v>
      </c>
      <c r="S13326" s="35">
        <v>-24.309000000000001</v>
      </c>
      <c r="T13326">
        <v>0.05</v>
      </c>
      <c r="U13326" t="s">
        <v>2295</v>
      </c>
      <c r="V13326">
        <v>1</v>
      </c>
      <c r="W13326" t="s">
        <v>2536</v>
      </c>
      <c r="AB13326" t="s">
        <v>248</v>
      </c>
      <c r="AC13326" t="s">
        <v>2640</v>
      </c>
    </row>
    <row r="13327" spans="1:29" x14ac:dyDescent="0.3">
      <c r="A13327">
        <v>20591</v>
      </c>
      <c r="B13327" s="15" t="s">
        <v>1838</v>
      </c>
      <c r="C13327" t="str">
        <f>_xlfn.XLOOKUP($B13327, STANDARDS!$A:$A, STANDARDS!$B:$B,,0,2)</f>
        <v>Hell Creek Fm</v>
      </c>
      <c r="D13327" t="s">
        <v>1060</v>
      </c>
      <c r="E13327" t="s">
        <v>2128</v>
      </c>
      <c r="F13327">
        <v>47.602193999999997</v>
      </c>
      <c r="G13327">
        <v>-106.28744399999999</v>
      </c>
      <c r="H13327" s="40">
        <v>3.0000000000000001E-5</v>
      </c>
      <c r="I13327" s="36" t="s">
        <v>592</v>
      </c>
      <c r="J13327" cm="1">
        <f t="array" ref="J13327:L13327">_xlfn.XLOOKUP($C13327, AGE!$A:$A,AGE!$B:$D,,0,2)</f>
        <v>67.12</v>
      </c>
      <c r="K13327">
        <v>1.1599999999999999</v>
      </c>
      <c r="L13327" t="str">
        <v>Sprain et al. 2015; Fowler 2020; Husson et al. 2011; Ogg 2012</v>
      </c>
      <c r="M13327" t="s">
        <v>2300</v>
      </c>
      <c r="O13327" s="35">
        <v>1.1000000000000001</v>
      </c>
      <c r="P13327" t="s">
        <v>243</v>
      </c>
      <c r="S13327" s="35">
        <v>-25.408000000000001</v>
      </c>
      <c r="T13327">
        <v>0.05</v>
      </c>
      <c r="U13327" t="s">
        <v>2295</v>
      </c>
      <c r="V13327">
        <v>1</v>
      </c>
      <c r="W13327" t="s">
        <v>2536</v>
      </c>
      <c r="AB13327" t="s">
        <v>248</v>
      </c>
      <c r="AC13327" t="s">
        <v>2640</v>
      </c>
    </row>
    <row r="13328" spans="1:29" x14ac:dyDescent="0.3">
      <c r="A13328">
        <v>20592</v>
      </c>
      <c r="B13328" s="15" t="s">
        <v>1838</v>
      </c>
      <c r="C13328" t="str">
        <f>_xlfn.XLOOKUP($B13328, STANDARDS!$A:$A, STANDARDS!$B:$B,,0,2)</f>
        <v>Hell Creek Fm</v>
      </c>
      <c r="D13328" t="s">
        <v>1060</v>
      </c>
      <c r="E13328" t="s">
        <v>2128</v>
      </c>
      <c r="F13328">
        <v>47.602193999999997</v>
      </c>
      <c r="G13328">
        <v>-106.28744500000001</v>
      </c>
      <c r="H13328" s="40">
        <v>3.0000000000000001E-5</v>
      </c>
      <c r="I13328" s="36" t="s">
        <v>592</v>
      </c>
      <c r="J13328" cm="1">
        <f t="array" ref="J13328:L13328">_xlfn.XLOOKUP($C13328, AGE!$A:$A,AGE!$B:$D,,0,2)</f>
        <v>67.12</v>
      </c>
      <c r="K13328">
        <v>1.1599999999999999</v>
      </c>
      <c r="L13328" t="str">
        <v>Sprain et al. 2015; Fowler 2020; Husson et al. 2011; Ogg 2012</v>
      </c>
      <c r="M13328" t="s">
        <v>2300</v>
      </c>
      <c r="O13328" s="35">
        <v>38.6</v>
      </c>
      <c r="P13328" t="s">
        <v>243</v>
      </c>
      <c r="S13328" s="35">
        <v>-23.05</v>
      </c>
      <c r="T13328">
        <v>0.05</v>
      </c>
      <c r="U13328" t="s">
        <v>2295</v>
      </c>
      <c r="V13328">
        <v>1</v>
      </c>
      <c r="W13328" t="s">
        <v>2536</v>
      </c>
      <c r="AB13328" t="s">
        <v>248</v>
      </c>
      <c r="AC13328" t="s">
        <v>2640</v>
      </c>
    </row>
    <row r="13329" spans="1:29" x14ac:dyDescent="0.3">
      <c r="A13329">
        <v>20593</v>
      </c>
      <c r="B13329" s="15" t="s">
        <v>1838</v>
      </c>
      <c r="C13329" t="str">
        <f>_xlfn.XLOOKUP($B13329, STANDARDS!$A:$A, STANDARDS!$B:$B,,0,2)</f>
        <v>Hell Creek Fm</v>
      </c>
      <c r="D13329" t="s">
        <v>1060</v>
      </c>
      <c r="E13329" t="s">
        <v>2128</v>
      </c>
      <c r="F13329">
        <v>47.602193999999997</v>
      </c>
      <c r="G13329">
        <v>-106.287446</v>
      </c>
      <c r="H13329" s="40">
        <v>3.0000000000000001E-5</v>
      </c>
      <c r="I13329" s="36" t="s">
        <v>592</v>
      </c>
      <c r="J13329" cm="1">
        <f t="array" ref="J13329:L13329">_xlfn.XLOOKUP($C13329, AGE!$A:$A,AGE!$B:$D,,0,2)</f>
        <v>67.12</v>
      </c>
      <c r="K13329">
        <v>1.1599999999999999</v>
      </c>
      <c r="L13329" t="str">
        <v>Sprain et al. 2015; Fowler 2020; Husson et al. 2011; Ogg 2012</v>
      </c>
      <c r="M13329" t="s">
        <v>2300</v>
      </c>
      <c r="O13329" s="35">
        <v>38</v>
      </c>
      <c r="P13329" t="s">
        <v>243</v>
      </c>
      <c r="S13329" s="35">
        <v>-22.95</v>
      </c>
      <c r="T13329">
        <v>0.05</v>
      </c>
      <c r="U13329" t="s">
        <v>2295</v>
      </c>
      <c r="V13329">
        <v>1</v>
      </c>
      <c r="W13329" t="s">
        <v>2536</v>
      </c>
      <c r="AB13329" t="s">
        <v>248</v>
      </c>
      <c r="AC13329" t="s">
        <v>2640</v>
      </c>
    </row>
    <row r="13330" spans="1:29" x14ac:dyDescent="0.3">
      <c r="A13330">
        <v>20594</v>
      </c>
      <c r="B13330" s="15" t="s">
        <v>1838</v>
      </c>
      <c r="C13330" t="str">
        <f>_xlfn.XLOOKUP($B13330, STANDARDS!$A:$A, STANDARDS!$B:$B,,0,2)</f>
        <v>Hell Creek Fm</v>
      </c>
      <c r="D13330" t="s">
        <v>1060</v>
      </c>
      <c r="E13330" t="s">
        <v>2128</v>
      </c>
      <c r="F13330">
        <v>47.602193999999997</v>
      </c>
      <c r="G13330">
        <v>-106.287447</v>
      </c>
      <c r="H13330" s="40">
        <v>3.0000000000000001E-5</v>
      </c>
      <c r="I13330" s="36" t="s">
        <v>592</v>
      </c>
      <c r="J13330" cm="1">
        <f t="array" ref="J13330:L13330">_xlfn.XLOOKUP($C13330, AGE!$A:$A,AGE!$B:$D,,0,2)</f>
        <v>67.12</v>
      </c>
      <c r="K13330">
        <v>1.1599999999999999</v>
      </c>
      <c r="L13330" t="str">
        <v>Sprain et al. 2015; Fowler 2020; Husson et al. 2011; Ogg 2012</v>
      </c>
      <c r="M13330" t="s">
        <v>2300</v>
      </c>
      <c r="O13330" s="35">
        <v>32.799999999999997</v>
      </c>
      <c r="P13330" t="s">
        <v>243</v>
      </c>
      <c r="S13330" s="35">
        <v>-23.190999999999999</v>
      </c>
      <c r="T13330">
        <v>0.05</v>
      </c>
      <c r="U13330" t="s">
        <v>2295</v>
      </c>
      <c r="V13330">
        <v>1</v>
      </c>
      <c r="W13330" t="s">
        <v>2536</v>
      </c>
      <c r="AB13330" t="s">
        <v>248</v>
      </c>
      <c r="AC13330" t="s">
        <v>2640</v>
      </c>
    </row>
    <row r="13331" spans="1:29" x14ac:dyDescent="0.3">
      <c r="A13331">
        <v>20595</v>
      </c>
      <c r="B13331" s="15" t="s">
        <v>1838</v>
      </c>
      <c r="C13331" t="str">
        <f>_xlfn.XLOOKUP($B13331, STANDARDS!$A:$A, STANDARDS!$B:$B,,0,2)</f>
        <v>Hell Creek Fm</v>
      </c>
      <c r="D13331" t="s">
        <v>1060</v>
      </c>
      <c r="E13331" t="s">
        <v>2128</v>
      </c>
      <c r="F13331">
        <v>47.602193999999997</v>
      </c>
      <c r="G13331">
        <v>-106.287448</v>
      </c>
      <c r="H13331" s="40">
        <v>3.0000000000000001E-5</v>
      </c>
      <c r="I13331" s="36" t="s">
        <v>592</v>
      </c>
      <c r="J13331" cm="1">
        <f t="array" ref="J13331:L13331">_xlfn.XLOOKUP($C13331, AGE!$A:$A,AGE!$B:$D,,0,2)</f>
        <v>67.12</v>
      </c>
      <c r="K13331">
        <v>1.1599999999999999</v>
      </c>
      <c r="L13331" t="str">
        <v>Sprain et al. 2015; Fowler 2020; Husson et al. 2011; Ogg 2012</v>
      </c>
      <c r="M13331" t="s">
        <v>2300</v>
      </c>
      <c r="O13331" s="35">
        <v>6.6</v>
      </c>
      <c r="P13331" t="s">
        <v>243</v>
      </c>
      <c r="S13331" s="35">
        <v>-24.363</v>
      </c>
      <c r="T13331">
        <v>0.05</v>
      </c>
      <c r="U13331" t="s">
        <v>2295</v>
      </c>
      <c r="V13331">
        <v>1</v>
      </c>
      <c r="W13331" t="s">
        <v>2536</v>
      </c>
      <c r="AB13331" t="s">
        <v>248</v>
      </c>
      <c r="AC13331" t="s">
        <v>2640</v>
      </c>
    </row>
    <row r="13332" spans="1:29" x14ac:dyDescent="0.3">
      <c r="A13332">
        <v>20596</v>
      </c>
      <c r="B13332" s="15" t="s">
        <v>1838</v>
      </c>
      <c r="C13332" t="str">
        <f>_xlfn.XLOOKUP($B13332, STANDARDS!$A:$A, STANDARDS!$B:$B,,0,2)</f>
        <v>Hell Creek Fm</v>
      </c>
      <c r="D13332" t="s">
        <v>1060</v>
      </c>
      <c r="E13332" t="s">
        <v>2128</v>
      </c>
      <c r="F13332">
        <v>47.602193999999997</v>
      </c>
      <c r="G13332">
        <v>-106.287449</v>
      </c>
      <c r="H13332" s="40">
        <v>3.0000000000000001E-5</v>
      </c>
      <c r="I13332" s="36" t="s">
        <v>592</v>
      </c>
      <c r="J13332" cm="1">
        <f t="array" ref="J13332:L13332">_xlfn.XLOOKUP($C13332, AGE!$A:$A,AGE!$B:$D,,0,2)</f>
        <v>67.12</v>
      </c>
      <c r="K13332">
        <v>1.1599999999999999</v>
      </c>
      <c r="L13332" t="str">
        <v>Sprain et al. 2015; Fowler 2020; Husson et al. 2011; Ogg 2012</v>
      </c>
      <c r="M13332" t="s">
        <v>2300</v>
      </c>
      <c r="O13332" s="35">
        <v>3.6</v>
      </c>
      <c r="P13332" t="s">
        <v>243</v>
      </c>
      <c r="S13332" s="35">
        <v>-23.297000000000001</v>
      </c>
      <c r="T13332">
        <v>0.05</v>
      </c>
      <c r="U13332" t="s">
        <v>2295</v>
      </c>
      <c r="V13332">
        <v>1</v>
      </c>
      <c r="W13332" t="s">
        <v>2536</v>
      </c>
      <c r="AB13332" t="s">
        <v>248</v>
      </c>
      <c r="AC13332" t="s">
        <v>2640</v>
      </c>
    </row>
    <row r="13333" spans="1:29" x14ac:dyDescent="0.3">
      <c r="A13333">
        <v>20597</v>
      </c>
      <c r="B13333" s="15" t="s">
        <v>1838</v>
      </c>
      <c r="C13333" t="str">
        <f>_xlfn.XLOOKUP($B13333, STANDARDS!$A:$A, STANDARDS!$B:$B,,0,2)</f>
        <v>Hell Creek Fm</v>
      </c>
      <c r="D13333" t="s">
        <v>1060</v>
      </c>
      <c r="E13333" t="s">
        <v>2128</v>
      </c>
      <c r="F13333">
        <v>47.602193999999997</v>
      </c>
      <c r="G13333">
        <v>-106.28745000000001</v>
      </c>
      <c r="H13333" s="40">
        <v>3.0000000000000001E-5</v>
      </c>
      <c r="I13333" s="36" t="s">
        <v>592</v>
      </c>
      <c r="J13333" cm="1">
        <f t="array" ref="J13333:L13333">_xlfn.XLOOKUP($C13333, AGE!$A:$A,AGE!$B:$D,,0,2)</f>
        <v>67.12</v>
      </c>
      <c r="K13333">
        <v>1.1599999999999999</v>
      </c>
      <c r="L13333" t="str">
        <v>Sprain et al. 2015; Fowler 2020; Husson et al. 2011; Ogg 2012</v>
      </c>
      <c r="M13333" t="s">
        <v>2300</v>
      </c>
      <c r="O13333" s="35">
        <v>7.6</v>
      </c>
      <c r="P13333" t="s">
        <v>243</v>
      </c>
      <c r="S13333" s="35">
        <v>-24.466000000000001</v>
      </c>
      <c r="T13333">
        <v>0.05</v>
      </c>
      <c r="U13333" t="s">
        <v>2295</v>
      </c>
      <c r="V13333">
        <v>1</v>
      </c>
      <c r="W13333" t="s">
        <v>2536</v>
      </c>
      <c r="AB13333" t="s">
        <v>248</v>
      </c>
      <c r="AC13333" t="s">
        <v>2640</v>
      </c>
    </row>
    <row r="13334" spans="1:29" x14ac:dyDescent="0.3">
      <c r="A13334">
        <v>20598</v>
      </c>
      <c r="B13334" s="15" t="s">
        <v>1838</v>
      </c>
      <c r="C13334" t="str">
        <f>_xlfn.XLOOKUP($B13334, STANDARDS!$A:$A, STANDARDS!$B:$B,,0,2)</f>
        <v>Hell Creek Fm</v>
      </c>
      <c r="D13334" t="s">
        <v>1060</v>
      </c>
      <c r="E13334" t="s">
        <v>2128</v>
      </c>
      <c r="F13334">
        <v>47.602193999999997</v>
      </c>
      <c r="G13334">
        <v>-106.287451</v>
      </c>
      <c r="H13334" s="40">
        <v>3.0000000000000001E-5</v>
      </c>
      <c r="I13334" s="36" t="s">
        <v>592</v>
      </c>
      <c r="J13334" cm="1">
        <f t="array" ref="J13334:L13334">_xlfn.XLOOKUP($C13334, AGE!$A:$A,AGE!$B:$D,,0,2)</f>
        <v>67.12</v>
      </c>
      <c r="K13334">
        <v>1.1599999999999999</v>
      </c>
      <c r="L13334" t="str">
        <v>Sprain et al. 2015; Fowler 2020; Husson et al. 2011; Ogg 2012</v>
      </c>
      <c r="M13334" t="s">
        <v>2300</v>
      </c>
      <c r="O13334" s="35">
        <v>4.8</v>
      </c>
      <c r="P13334" t="s">
        <v>243</v>
      </c>
      <c r="S13334" s="35">
        <v>-24.247</v>
      </c>
      <c r="T13334">
        <v>0.05</v>
      </c>
      <c r="U13334" t="s">
        <v>2295</v>
      </c>
      <c r="V13334">
        <v>1</v>
      </c>
      <c r="W13334" t="s">
        <v>2536</v>
      </c>
      <c r="AB13334" t="s">
        <v>248</v>
      </c>
      <c r="AC13334" t="s">
        <v>2640</v>
      </c>
    </row>
    <row r="13335" spans="1:29" x14ac:dyDescent="0.3">
      <c r="A13335">
        <v>20599</v>
      </c>
      <c r="B13335" s="15" t="s">
        <v>1838</v>
      </c>
      <c r="C13335" t="str">
        <f>_xlfn.XLOOKUP($B13335, STANDARDS!$A:$A, STANDARDS!$B:$B,,0,2)</f>
        <v>Hell Creek Fm</v>
      </c>
      <c r="D13335" t="s">
        <v>1060</v>
      </c>
      <c r="E13335" t="s">
        <v>2128</v>
      </c>
      <c r="F13335">
        <v>47.602193999999997</v>
      </c>
      <c r="G13335">
        <v>-106.287452</v>
      </c>
      <c r="H13335" s="40">
        <v>3.0000000000000001E-5</v>
      </c>
      <c r="I13335" s="36" t="s">
        <v>592</v>
      </c>
      <c r="J13335" cm="1">
        <f t="array" ref="J13335:L13335">_xlfn.XLOOKUP($C13335, AGE!$A:$A,AGE!$B:$D,,0,2)</f>
        <v>67.12</v>
      </c>
      <c r="K13335">
        <v>1.1599999999999999</v>
      </c>
      <c r="L13335" t="str">
        <v>Sprain et al. 2015; Fowler 2020; Husson et al. 2011; Ogg 2012</v>
      </c>
      <c r="M13335" t="s">
        <v>2300</v>
      </c>
      <c r="O13335" s="35">
        <v>38</v>
      </c>
      <c r="P13335" t="s">
        <v>243</v>
      </c>
      <c r="S13335" s="35">
        <v>-23.619</v>
      </c>
      <c r="T13335">
        <v>0.05</v>
      </c>
      <c r="U13335" t="s">
        <v>2295</v>
      </c>
      <c r="V13335">
        <v>1</v>
      </c>
      <c r="W13335" t="s">
        <v>2536</v>
      </c>
      <c r="AB13335" t="s">
        <v>248</v>
      </c>
      <c r="AC13335" t="s">
        <v>2640</v>
      </c>
    </row>
    <row r="13336" spans="1:29" x14ac:dyDescent="0.3">
      <c r="A13336">
        <v>20600</v>
      </c>
      <c r="B13336" s="15" t="s">
        <v>1838</v>
      </c>
      <c r="C13336" t="str">
        <f>_xlfn.XLOOKUP($B13336, STANDARDS!$A:$A, STANDARDS!$B:$B,,0,2)</f>
        <v>Hell Creek Fm</v>
      </c>
      <c r="D13336" t="s">
        <v>1060</v>
      </c>
      <c r="E13336" t="s">
        <v>2128</v>
      </c>
      <c r="F13336">
        <v>47.602193999999997</v>
      </c>
      <c r="G13336">
        <v>-106.287453</v>
      </c>
      <c r="H13336" s="40">
        <v>3.0000000000000001E-5</v>
      </c>
      <c r="I13336" s="36" t="s">
        <v>592</v>
      </c>
      <c r="J13336" cm="1">
        <f t="array" ref="J13336:L13336">_xlfn.XLOOKUP($C13336, AGE!$A:$A,AGE!$B:$D,,0,2)</f>
        <v>67.12</v>
      </c>
      <c r="K13336">
        <v>1.1599999999999999</v>
      </c>
      <c r="L13336" t="str">
        <v>Sprain et al. 2015; Fowler 2020; Husson et al. 2011; Ogg 2012</v>
      </c>
      <c r="M13336" t="s">
        <v>2300</v>
      </c>
      <c r="O13336" s="35">
        <v>34.6</v>
      </c>
      <c r="P13336" t="s">
        <v>243</v>
      </c>
      <c r="S13336" s="35">
        <v>-23.707000000000001</v>
      </c>
      <c r="T13336">
        <v>0.05</v>
      </c>
      <c r="U13336" t="s">
        <v>2295</v>
      </c>
      <c r="V13336">
        <v>1</v>
      </c>
      <c r="W13336" t="s">
        <v>2536</v>
      </c>
      <c r="AB13336" t="s">
        <v>248</v>
      </c>
      <c r="AC13336" t="s">
        <v>2640</v>
      </c>
    </row>
    <row r="13337" spans="1:29" x14ac:dyDescent="0.3">
      <c r="A13337">
        <v>20601</v>
      </c>
      <c r="B13337" s="15" t="s">
        <v>1838</v>
      </c>
      <c r="C13337" t="str">
        <f>_xlfn.XLOOKUP($B13337, STANDARDS!$A:$A, STANDARDS!$B:$B,,0,2)</f>
        <v>Hell Creek Fm</v>
      </c>
      <c r="D13337" t="s">
        <v>1060</v>
      </c>
      <c r="E13337" t="s">
        <v>2128</v>
      </c>
      <c r="F13337">
        <v>47.602193999999997</v>
      </c>
      <c r="G13337">
        <v>-106.287454</v>
      </c>
      <c r="H13337" s="40">
        <v>3.0000000000000001E-5</v>
      </c>
      <c r="I13337" s="36" t="s">
        <v>592</v>
      </c>
      <c r="J13337" cm="1">
        <f t="array" ref="J13337:L13337">_xlfn.XLOOKUP($C13337, AGE!$A:$A,AGE!$B:$D,,0,2)</f>
        <v>67.12</v>
      </c>
      <c r="K13337">
        <v>1.1599999999999999</v>
      </c>
      <c r="L13337" t="str">
        <v>Sprain et al. 2015; Fowler 2020; Husson et al. 2011; Ogg 2012</v>
      </c>
      <c r="M13337" t="s">
        <v>2300</v>
      </c>
      <c r="O13337" s="35">
        <v>1.3</v>
      </c>
      <c r="P13337" t="s">
        <v>243</v>
      </c>
      <c r="S13337" s="35">
        <v>-23.940999999999999</v>
      </c>
      <c r="T13337">
        <v>0.05</v>
      </c>
      <c r="U13337" t="s">
        <v>2295</v>
      </c>
      <c r="V13337">
        <v>1</v>
      </c>
      <c r="W13337" t="s">
        <v>2536</v>
      </c>
      <c r="AB13337" t="s">
        <v>248</v>
      </c>
      <c r="AC13337" t="s">
        <v>2640</v>
      </c>
    </row>
    <row r="13338" spans="1:29" x14ac:dyDescent="0.3">
      <c r="A13338">
        <v>20602</v>
      </c>
      <c r="B13338" s="15" t="s">
        <v>1838</v>
      </c>
      <c r="C13338" t="str">
        <f>_xlfn.XLOOKUP($B13338, STANDARDS!$A:$A, STANDARDS!$B:$B,,0,2)</f>
        <v>Hell Creek Fm</v>
      </c>
      <c r="D13338" t="s">
        <v>1060</v>
      </c>
      <c r="E13338" t="s">
        <v>2128</v>
      </c>
      <c r="F13338">
        <v>47.602193999999997</v>
      </c>
      <c r="G13338">
        <v>-106.28745499999999</v>
      </c>
      <c r="H13338" s="40">
        <v>3.0000000000000001E-5</v>
      </c>
      <c r="I13338" s="36" t="s">
        <v>592</v>
      </c>
      <c r="J13338" cm="1">
        <f t="array" ref="J13338:L13338">_xlfn.XLOOKUP($C13338, AGE!$A:$A,AGE!$B:$D,,0,2)</f>
        <v>67.12</v>
      </c>
      <c r="K13338">
        <v>1.1599999999999999</v>
      </c>
      <c r="L13338" t="str">
        <v>Sprain et al. 2015; Fowler 2020; Husson et al. 2011; Ogg 2012</v>
      </c>
      <c r="M13338" t="s">
        <v>2300</v>
      </c>
      <c r="O13338" s="35">
        <v>1.3</v>
      </c>
      <c r="P13338" t="s">
        <v>243</v>
      </c>
      <c r="S13338" s="35">
        <v>-25.257999999999999</v>
      </c>
      <c r="T13338">
        <v>0.05</v>
      </c>
      <c r="U13338" t="s">
        <v>2295</v>
      </c>
      <c r="V13338">
        <v>1</v>
      </c>
      <c r="W13338" t="s">
        <v>2536</v>
      </c>
      <c r="AB13338" t="s">
        <v>248</v>
      </c>
      <c r="AC13338" t="s">
        <v>2640</v>
      </c>
    </row>
    <row r="13339" spans="1:29" x14ac:dyDescent="0.3">
      <c r="A13339">
        <v>20603</v>
      </c>
      <c r="B13339" s="15" t="s">
        <v>1838</v>
      </c>
      <c r="C13339" t="str">
        <f>_xlfn.XLOOKUP($B13339, STANDARDS!$A:$A, STANDARDS!$B:$B,,0,2)</f>
        <v>Hell Creek Fm</v>
      </c>
      <c r="D13339" t="s">
        <v>1060</v>
      </c>
      <c r="E13339" t="s">
        <v>2128</v>
      </c>
      <c r="F13339">
        <v>47.602193999999997</v>
      </c>
      <c r="G13339">
        <v>-106.28745600000001</v>
      </c>
      <c r="H13339" s="40">
        <v>3.0000000000000001E-5</v>
      </c>
      <c r="I13339" s="36" t="s">
        <v>592</v>
      </c>
      <c r="J13339" cm="1">
        <f t="array" ref="J13339:L13339">_xlfn.XLOOKUP($C13339, AGE!$A:$A,AGE!$B:$D,,0,2)</f>
        <v>67.12</v>
      </c>
      <c r="K13339">
        <v>1.1599999999999999</v>
      </c>
      <c r="L13339" t="str">
        <v>Sprain et al. 2015; Fowler 2020; Husson et al. 2011; Ogg 2012</v>
      </c>
      <c r="M13339" t="s">
        <v>2300</v>
      </c>
      <c r="O13339" s="35">
        <v>0.2</v>
      </c>
      <c r="P13339" t="s">
        <v>243</v>
      </c>
      <c r="S13339" s="35">
        <v>-23.773</v>
      </c>
      <c r="T13339">
        <v>0.05</v>
      </c>
      <c r="U13339" t="s">
        <v>2295</v>
      </c>
      <c r="V13339">
        <v>1</v>
      </c>
      <c r="W13339" t="s">
        <v>2536</v>
      </c>
      <c r="AB13339" t="s">
        <v>248</v>
      </c>
      <c r="AC13339" t="s">
        <v>2640</v>
      </c>
    </row>
    <row r="13340" spans="1:29" x14ac:dyDescent="0.3">
      <c r="A13340">
        <v>20604</v>
      </c>
      <c r="B13340" s="15" t="s">
        <v>1838</v>
      </c>
      <c r="C13340" t="str">
        <f>_xlfn.XLOOKUP($B13340, STANDARDS!$A:$A, STANDARDS!$B:$B,,0,2)</f>
        <v>Hell Creek Fm</v>
      </c>
      <c r="D13340" t="s">
        <v>1060</v>
      </c>
      <c r="E13340" t="s">
        <v>2128</v>
      </c>
      <c r="F13340">
        <v>47.602193999999997</v>
      </c>
      <c r="G13340">
        <v>-106.287457</v>
      </c>
      <c r="H13340" s="40">
        <v>3.0000000000000001E-5</v>
      </c>
      <c r="I13340" s="36" t="s">
        <v>592</v>
      </c>
      <c r="J13340" cm="1">
        <f t="array" ref="J13340:L13340">_xlfn.XLOOKUP($C13340, AGE!$A:$A,AGE!$B:$D,,0,2)</f>
        <v>67.12</v>
      </c>
      <c r="K13340">
        <v>1.1599999999999999</v>
      </c>
      <c r="L13340" t="str">
        <v>Sprain et al. 2015; Fowler 2020; Husson et al. 2011; Ogg 2012</v>
      </c>
      <c r="M13340" t="s">
        <v>2300</v>
      </c>
      <c r="O13340" s="35">
        <v>1.5</v>
      </c>
      <c r="P13340" t="s">
        <v>243</v>
      </c>
      <c r="S13340" s="35">
        <v>-25.009</v>
      </c>
      <c r="T13340">
        <v>0.05</v>
      </c>
      <c r="U13340" t="s">
        <v>2295</v>
      </c>
      <c r="V13340">
        <v>1</v>
      </c>
      <c r="W13340" t="s">
        <v>2536</v>
      </c>
      <c r="AB13340" t="s">
        <v>248</v>
      </c>
      <c r="AC13340" t="s">
        <v>2640</v>
      </c>
    </row>
    <row r="13341" spans="1:29" x14ac:dyDescent="0.3">
      <c r="A13341">
        <v>20605</v>
      </c>
      <c r="B13341" s="15" t="s">
        <v>1838</v>
      </c>
      <c r="C13341" t="str">
        <f>_xlfn.XLOOKUP($B13341, STANDARDS!$A:$A, STANDARDS!$B:$B,,0,2)</f>
        <v>Hell Creek Fm</v>
      </c>
      <c r="D13341" t="s">
        <v>1060</v>
      </c>
      <c r="E13341" t="s">
        <v>2128</v>
      </c>
      <c r="F13341">
        <v>47.602193999999997</v>
      </c>
      <c r="G13341">
        <v>-106.287458</v>
      </c>
      <c r="H13341" s="40">
        <v>3.0000000000000001E-5</v>
      </c>
      <c r="I13341" s="36" t="s">
        <v>592</v>
      </c>
      <c r="J13341" cm="1">
        <f t="array" ref="J13341:L13341">_xlfn.XLOOKUP($C13341, AGE!$A:$A,AGE!$B:$D,,0,2)</f>
        <v>67.12</v>
      </c>
      <c r="K13341">
        <v>1.1599999999999999</v>
      </c>
      <c r="L13341" t="str">
        <v>Sprain et al. 2015; Fowler 2020; Husson et al. 2011; Ogg 2012</v>
      </c>
      <c r="M13341" t="s">
        <v>2300</v>
      </c>
      <c r="O13341" s="35">
        <v>0.4</v>
      </c>
      <c r="P13341" t="s">
        <v>243</v>
      </c>
      <c r="S13341" s="35">
        <v>-23.704000000000001</v>
      </c>
      <c r="T13341">
        <v>0.05</v>
      </c>
      <c r="U13341" t="s">
        <v>2295</v>
      </c>
      <c r="V13341">
        <v>1</v>
      </c>
      <c r="W13341" t="s">
        <v>2536</v>
      </c>
      <c r="AB13341" t="s">
        <v>248</v>
      </c>
      <c r="AC13341" t="s">
        <v>2640</v>
      </c>
    </row>
    <row r="13342" spans="1:29" x14ac:dyDescent="0.3">
      <c r="A13342">
        <v>20606</v>
      </c>
      <c r="B13342" s="15" t="s">
        <v>1838</v>
      </c>
      <c r="C13342" t="str">
        <f>_xlfn.XLOOKUP($B13342, STANDARDS!$A:$A, STANDARDS!$B:$B,,0,2)</f>
        <v>Hell Creek Fm</v>
      </c>
      <c r="D13342" t="s">
        <v>1060</v>
      </c>
      <c r="E13342" t="s">
        <v>2128</v>
      </c>
      <c r="F13342">
        <v>47.602193999999997</v>
      </c>
      <c r="G13342">
        <v>-106.287459</v>
      </c>
      <c r="H13342" s="40">
        <v>3.0000000000000001E-5</v>
      </c>
      <c r="I13342" s="36" t="s">
        <v>592</v>
      </c>
      <c r="J13342" cm="1">
        <f t="array" ref="J13342:L13342">_xlfn.XLOOKUP($C13342, AGE!$A:$A,AGE!$B:$D,,0,2)</f>
        <v>67.12</v>
      </c>
      <c r="K13342">
        <v>1.1599999999999999</v>
      </c>
      <c r="L13342" t="str">
        <v>Sprain et al. 2015; Fowler 2020; Husson et al. 2011; Ogg 2012</v>
      </c>
      <c r="M13342" t="s">
        <v>2300</v>
      </c>
      <c r="O13342" s="35">
        <v>1.1000000000000001</v>
      </c>
      <c r="P13342" t="s">
        <v>243</v>
      </c>
      <c r="S13342" s="35">
        <v>-24.715</v>
      </c>
      <c r="T13342">
        <v>0.05</v>
      </c>
      <c r="U13342" t="s">
        <v>2295</v>
      </c>
      <c r="V13342">
        <v>1</v>
      </c>
      <c r="W13342" t="s">
        <v>2536</v>
      </c>
      <c r="AB13342" t="s">
        <v>248</v>
      </c>
      <c r="AC13342" t="s">
        <v>2640</v>
      </c>
    </row>
    <row r="13343" spans="1:29" x14ac:dyDescent="0.3">
      <c r="A13343">
        <v>20607</v>
      </c>
      <c r="B13343" s="15" t="s">
        <v>1839</v>
      </c>
      <c r="C13343" t="str">
        <f>_xlfn.XLOOKUP($B13343, STANDARDS!$A:$A, STANDARDS!$B:$B,,0,2)</f>
        <v>Hell Creek Fm</v>
      </c>
      <c r="D13343" t="s">
        <v>1060</v>
      </c>
      <c r="E13343" t="s">
        <v>2128</v>
      </c>
      <c r="F13343">
        <v>47.608832999999997</v>
      </c>
      <c r="G13343">
        <v>-106.206194</v>
      </c>
      <c r="H13343" s="40">
        <v>3.0000000000000001E-5</v>
      </c>
      <c r="I13343" s="36" t="s">
        <v>592</v>
      </c>
      <c r="J13343" cm="1">
        <f t="array" ref="J13343:L13343">_xlfn.XLOOKUP($C13343, AGE!$A:$A,AGE!$B:$D,,0,2)</f>
        <v>67.12</v>
      </c>
      <c r="K13343">
        <v>1.1599999999999999</v>
      </c>
      <c r="L13343" t="str">
        <v>Sprain et al. 2015; Fowler 2020; Husson et al. 2011; Ogg 2012</v>
      </c>
      <c r="M13343" t="s">
        <v>2300</v>
      </c>
      <c r="O13343" s="35">
        <v>53.6</v>
      </c>
      <c r="P13343" t="s">
        <v>243</v>
      </c>
      <c r="S13343" s="35">
        <v>-24.22</v>
      </c>
      <c r="T13343">
        <v>0.05</v>
      </c>
      <c r="U13343" t="s">
        <v>2295</v>
      </c>
      <c r="V13343">
        <v>1</v>
      </c>
      <c r="W13343" t="s">
        <v>2536</v>
      </c>
      <c r="AB13343" t="s">
        <v>248</v>
      </c>
      <c r="AC13343" t="s">
        <v>2640</v>
      </c>
    </row>
    <row r="13344" spans="1:29" x14ac:dyDescent="0.3">
      <c r="A13344">
        <v>20608</v>
      </c>
      <c r="B13344" s="15" t="s">
        <v>1839</v>
      </c>
      <c r="C13344" t="str">
        <f>_xlfn.XLOOKUP($B13344, STANDARDS!$A:$A, STANDARDS!$B:$B,,0,2)</f>
        <v>Hell Creek Fm</v>
      </c>
      <c r="D13344" t="s">
        <v>1060</v>
      </c>
      <c r="E13344" t="s">
        <v>2128</v>
      </c>
      <c r="F13344">
        <v>47.608832999999997</v>
      </c>
      <c r="G13344">
        <v>-106.20619499999999</v>
      </c>
      <c r="H13344" s="40">
        <v>3.0000000000000001E-5</v>
      </c>
      <c r="I13344" s="36" t="s">
        <v>592</v>
      </c>
      <c r="J13344" cm="1">
        <f t="array" ref="J13344:L13344">_xlfn.XLOOKUP($C13344, AGE!$A:$A,AGE!$B:$D,,0,2)</f>
        <v>67.12</v>
      </c>
      <c r="K13344">
        <v>1.1599999999999999</v>
      </c>
      <c r="L13344" t="str">
        <v>Sprain et al. 2015; Fowler 2020; Husson et al. 2011; Ogg 2012</v>
      </c>
      <c r="M13344" t="s">
        <v>2300</v>
      </c>
      <c r="O13344" s="35">
        <v>28.8</v>
      </c>
      <c r="P13344" t="s">
        <v>243</v>
      </c>
      <c r="S13344" s="35">
        <v>-24.2</v>
      </c>
      <c r="T13344">
        <v>0.05</v>
      </c>
      <c r="U13344" t="s">
        <v>2295</v>
      </c>
      <c r="V13344">
        <v>1</v>
      </c>
      <c r="W13344" t="s">
        <v>2536</v>
      </c>
      <c r="AB13344" t="s">
        <v>248</v>
      </c>
      <c r="AC13344" t="s">
        <v>2640</v>
      </c>
    </row>
    <row r="13345" spans="1:29" x14ac:dyDescent="0.3">
      <c r="A13345">
        <v>20609</v>
      </c>
      <c r="B13345" s="15" t="s">
        <v>1839</v>
      </c>
      <c r="C13345" t="str">
        <f>_xlfn.XLOOKUP($B13345, STANDARDS!$A:$A, STANDARDS!$B:$B,,0,2)</f>
        <v>Hell Creek Fm</v>
      </c>
      <c r="D13345" t="s">
        <v>1060</v>
      </c>
      <c r="E13345" t="s">
        <v>2128</v>
      </c>
      <c r="F13345">
        <v>47.608832999999997</v>
      </c>
      <c r="G13345">
        <v>-106.20619600000001</v>
      </c>
      <c r="H13345" s="40">
        <v>3.0000000000000001E-5</v>
      </c>
      <c r="I13345" s="36" t="s">
        <v>592</v>
      </c>
      <c r="J13345" cm="1">
        <f t="array" ref="J13345:L13345">_xlfn.XLOOKUP($C13345, AGE!$A:$A,AGE!$B:$D,,0,2)</f>
        <v>67.12</v>
      </c>
      <c r="K13345">
        <v>1.1599999999999999</v>
      </c>
      <c r="L13345" t="str">
        <v>Sprain et al. 2015; Fowler 2020; Husson et al. 2011; Ogg 2012</v>
      </c>
      <c r="M13345" t="s">
        <v>2300</v>
      </c>
      <c r="O13345" s="35">
        <v>48</v>
      </c>
      <c r="P13345" t="s">
        <v>243</v>
      </c>
      <c r="S13345" s="35">
        <v>-24.41</v>
      </c>
      <c r="T13345">
        <v>0.05</v>
      </c>
      <c r="U13345" t="s">
        <v>2295</v>
      </c>
      <c r="V13345">
        <v>1</v>
      </c>
      <c r="W13345" t="s">
        <v>2536</v>
      </c>
      <c r="AB13345" t="s">
        <v>248</v>
      </c>
      <c r="AC13345" t="s">
        <v>2640</v>
      </c>
    </row>
    <row r="13346" spans="1:29" x14ac:dyDescent="0.3">
      <c r="A13346">
        <v>20610</v>
      </c>
      <c r="B13346" s="15" t="s">
        <v>1839</v>
      </c>
      <c r="C13346" t="str">
        <f>_xlfn.XLOOKUP($B13346, STANDARDS!$A:$A, STANDARDS!$B:$B,,0,2)</f>
        <v>Hell Creek Fm</v>
      </c>
      <c r="D13346" t="s">
        <v>1060</v>
      </c>
      <c r="E13346" t="s">
        <v>2128</v>
      </c>
      <c r="F13346">
        <v>47.608832999999997</v>
      </c>
      <c r="G13346">
        <v>-106.206197</v>
      </c>
      <c r="H13346" s="40">
        <v>3.0000000000000001E-5</v>
      </c>
      <c r="I13346" s="36" t="s">
        <v>592</v>
      </c>
      <c r="J13346" cm="1">
        <f t="array" ref="J13346:L13346">_xlfn.XLOOKUP($C13346, AGE!$A:$A,AGE!$B:$D,,0,2)</f>
        <v>67.12</v>
      </c>
      <c r="K13346">
        <v>1.1599999999999999</v>
      </c>
      <c r="L13346" t="str">
        <v>Sprain et al. 2015; Fowler 2020; Husson et al. 2011; Ogg 2012</v>
      </c>
      <c r="M13346" t="s">
        <v>2300</v>
      </c>
      <c r="O13346" s="35">
        <v>53</v>
      </c>
      <c r="P13346" t="s">
        <v>243</v>
      </c>
      <c r="S13346" s="35">
        <v>-24.55</v>
      </c>
      <c r="T13346">
        <v>0.05</v>
      </c>
      <c r="U13346" t="s">
        <v>2295</v>
      </c>
      <c r="V13346">
        <v>1</v>
      </c>
      <c r="W13346" t="s">
        <v>2536</v>
      </c>
      <c r="AB13346" t="s">
        <v>248</v>
      </c>
      <c r="AC13346" t="s">
        <v>2640</v>
      </c>
    </row>
    <row r="13347" spans="1:29" x14ac:dyDescent="0.3">
      <c r="A13347">
        <v>20611</v>
      </c>
      <c r="B13347" s="15" t="s">
        <v>1839</v>
      </c>
      <c r="C13347" t="str">
        <f>_xlfn.XLOOKUP($B13347, STANDARDS!$A:$A, STANDARDS!$B:$B,,0,2)</f>
        <v>Hell Creek Fm</v>
      </c>
      <c r="D13347" t="s">
        <v>1060</v>
      </c>
      <c r="E13347" t="s">
        <v>2128</v>
      </c>
      <c r="F13347">
        <v>47.608832999999997</v>
      </c>
      <c r="G13347">
        <v>-106.206198</v>
      </c>
      <c r="H13347" s="40">
        <v>3.0000000000000001E-5</v>
      </c>
      <c r="I13347" s="36" t="s">
        <v>592</v>
      </c>
      <c r="J13347" cm="1">
        <f t="array" ref="J13347:L13347">_xlfn.XLOOKUP($C13347, AGE!$A:$A,AGE!$B:$D,,0,2)</f>
        <v>67.12</v>
      </c>
      <c r="K13347">
        <v>1.1599999999999999</v>
      </c>
      <c r="L13347" t="str">
        <v>Sprain et al. 2015; Fowler 2020; Husson et al. 2011; Ogg 2012</v>
      </c>
      <c r="M13347" t="s">
        <v>2300</v>
      </c>
      <c r="O13347" s="35">
        <v>27.7</v>
      </c>
      <c r="P13347" t="s">
        <v>243</v>
      </c>
      <c r="S13347" s="35">
        <v>-24.9</v>
      </c>
      <c r="T13347">
        <v>0.05</v>
      </c>
      <c r="U13347" t="s">
        <v>2295</v>
      </c>
      <c r="V13347">
        <v>1</v>
      </c>
      <c r="W13347" t="s">
        <v>2536</v>
      </c>
      <c r="AB13347" t="s">
        <v>248</v>
      </c>
      <c r="AC13347" t="s">
        <v>2640</v>
      </c>
    </row>
    <row r="13348" spans="1:29" x14ac:dyDescent="0.3">
      <c r="A13348">
        <v>20612</v>
      </c>
      <c r="B13348" s="15" t="s">
        <v>1839</v>
      </c>
      <c r="C13348" t="str">
        <f>_xlfn.XLOOKUP($B13348, STANDARDS!$A:$A, STANDARDS!$B:$B,,0,2)</f>
        <v>Hell Creek Fm</v>
      </c>
      <c r="D13348" t="s">
        <v>1060</v>
      </c>
      <c r="E13348" t="s">
        <v>2128</v>
      </c>
      <c r="F13348">
        <v>47.608832999999997</v>
      </c>
      <c r="G13348">
        <v>-106.206199</v>
      </c>
      <c r="H13348" s="40">
        <v>3.0000000000000001E-5</v>
      </c>
      <c r="I13348" s="36" t="s">
        <v>592</v>
      </c>
      <c r="J13348" cm="1">
        <f t="array" ref="J13348:L13348">_xlfn.XLOOKUP($C13348, AGE!$A:$A,AGE!$B:$D,,0,2)</f>
        <v>67.12</v>
      </c>
      <c r="K13348">
        <v>1.1599999999999999</v>
      </c>
      <c r="L13348" t="str">
        <v>Sprain et al. 2015; Fowler 2020; Husson et al. 2011; Ogg 2012</v>
      </c>
      <c r="M13348" t="s">
        <v>2300</v>
      </c>
      <c r="O13348" s="35">
        <v>0.3</v>
      </c>
      <c r="P13348" t="s">
        <v>243</v>
      </c>
      <c r="S13348" s="35">
        <v>-23.17</v>
      </c>
      <c r="T13348">
        <v>0.05</v>
      </c>
      <c r="U13348" t="s">
        <v>2295</v>
      </c>
      <c r="V13348">
        <v>1</v>
      </c>
      <c r="W13348" t="s">
        <v>2536</v>
      </c>
      <c r="AB13348" t="s">
        <v>248</v>
      </c>
      <c r="AC13348" t="s">
        <v>2640</v>
      </c>
    </row>
    <row r="13349" spans="1:29" x14ac:dyDescent="0.3">
      <c r="A13349">
        <v>20613</v>
      </c>
      <c r="B13349" s="15" t="s">
        <v>1839</v>
      </c>
      <c r="C13349" t="str">
        <f>_xlfn.XLOOKUP($B13349, STANDARDS!$A:$A, STANDARDS!$B:$B,,0,2)</f>
        <v>Hell Creek Fm</v>
      </c>
      <c r="D13349" t="s">
        <v>1060</v>
      </c>
      <c r="E13349" t="s">
        <v>2128</v>
      </c>
      <c r="F13349">
        <v>47.608832999999997</v>
      </c>
      <c r="G13349">
        <v>-106.2062</v>
      </c>
      <c r="H13349" s="40">
        <v>3.0000000000000001E-5</v>
      </c>
      <c r="I13349" s="36" t="s">
        <v>592</v>
      </c>
      <c r="J13349" cm="1">
        <f t="array" ref="J13349:L13349">_xlfn.XLOOKUP($C13349, AGE!$A:$A,AGE!$B:$D,,0,2)</f>
        <v>67.12</v>
      </c>
      <c r="K13349">
        <v>1.1599999999999999</v>
      </c>
      <c r="L13349" t="str">
        <v>Sprain et al. 2015; Fowler 2020; Husson et al. 2011; Ogg 2012</v>
      </c>
      <c r="M13349" t="s">
        <v>2300</v>
      </c>
      <c r="O13349" s="35">
        <v>0.3</v>
      </c>
      <c r="P13349" t="s">
        <v>243</v>
      </c>
      <c r="S13349" s="35">
        <v>-23.57</v>
      </c>
      <c r="T13349">
        <v>0.05</v>
      </c>
      <c r="U13349" t="s">
        <v>2295</v>
      </c>
      <c r="V13349">
        <v>1</v>
      </c>
      <c r="W13349" t="s">
        <v>2536</v>
      </c>
      <c r="AB13349" t="s">
        <v>248</v>
      </c>
      <c r="AC13349" t="s">
        <v>2640</v>
      </c>
    </row>
    <row r="13350" spans="1:29" x14ac:dyDescent="0.3">
      <c r="A13350">
        <v>20614</v>
      </c>
      <c r="B13350" s="15" t="s">
        <v>1839</v>
      </c>
      <c r="C13350" t="str">
        <f>_xlfn.XLOOKUP($B13350, STANDARDS!$A:$A, STANDARDS!$B:$B,,0,2)</f>
        <v>Hell Creek Fm</v>
      </c>
      <c r="D13350" t="s">
        <v>1060</v>
      </c>
      <c r="E13350" t="s">
        <v>2128</v>
      </c>
      <c r="F13350">
        <v>47.608832999999997</v>
      </c>
      <c r="G13350">
        <v>-106.20620099999999</v>
      </c>
      <c r="H13350" s="40">
        <v>3.0000000000000001E-5</v>
      </c>
      <c r="I13350" s="36" t="s">
        <v>592</v>
      </c>
      <c r="J13350" cm="1">
        <f t="array" ref="J13350:L13350">_xlfn.XLOOKUP($C13350, AGE!$A:$A,AGE!$B:$D,,0,2)</f>
        <v>67.12</v>
      </c>
      <c r="K13350">
        <v>1.1599999999999999</v>
      </c>
      <c r="L13350" t="str">
        <v>Sprain et al. 2015; Fowler 2020; Husson et al. 2011; Ogg 2012</v>
      </c>
      <c r="M13350" t="s">
        <v>2300</v>
      </c>
      <c r="O13350" s="35">
        <v>2</v>
      </c>
      <c r="P13350" t="s">
        <v>243</v>
      </c>
      <c r="S13350" s="35">
        <v>-23.58</v>
      </c>
      <c r="T13350">
        <v>0.05</v>
      </c>
      <c r="U13350" t="s">
        <v>2295</v>
      </c>
      <c r="V13350">
        <v>1</v>
      </c>
      <c r="W13350" t="s">
        <v>2536</v>
      </c>
      <c r="AB13350" t="s">
        <v>248</v>
      </c>
      <c r="AC13350" t="s">
        <v>2640</v>
      </c>
    </row>
    <row r="13351" spans="1:29" x14ac:dyDescent="0.3">
      <c r="A13351">
        <v>20615</v>
      </c>
      <c r="B13351" s="15" t="s">
        <v>1839</v>
      </c>
      <c r="C13351" t="str">
        <f>_xlfn.XLOOKUP($B13351, STANDARDS!$A:$A, STANDARDS!$B:$B,,0,2)</f>
        <v>Hell Creek Fm</v>
      </c>
      <c r="D13351" t="s">
        <v>1060</v>
      </c>
      <c r="E13351" t="s">
        <v>2128</v>
      </c>
      <c r="F13351">
        <v>47.608832999999997</v>
      </c>
      <c r="G13351">
        <v>-106.206202</v>
      </c>
      <c r="H13351" s="40">
        <v>3.0000000000000001E-5</v>
      </c>
      <c r="I13351" s="36" t="s">
        <v>592</v>
      </c>
      <c r="J13351" cm="1">
        <f t="array" ref="J13351:L13351">_xlfn.XLOOKUP($C13351, AGE!$A:$A,AGE!$B:$D,,0,2)</f>
        <v>67.12</v>
      </c>
      <c r="K13351">
        <v>1.1599999999999999</v>
      </c>
      <c r="L13351" t="str">
        <v>Sprain et al. 2015; Fowler 2020; Husson et al. 2011; Ogg 2012</v>
      </c>
      <c r="M13351" t="s">
        <v>2300</v>
      </c>
      <c r="O13351" s="35">
        <v>38.1</v>
      </c>
      <c r="P13351" t="s">
        <v>243</v>
      </c>
      <c r="S13351" s="35">
        <v>-24.66</v>
      </c>
      <c r="T13351">
        <v>0.05</v>
      </c>
      <c r="U13351" t="s">
        <v>2295</v>
      </c>
      <c r="V13351">
        <v>1</v>
      </c>
      <c r="W13351" t="s">
        <v>2536</v>
      </c>
      <c r="AB13351" t="s">
        <v>248</v>
      </c>
      <c r="AC13351" t="s">
        <v>2640</v>
      </c>
    </row>
    <row r="13352" spans="1:29" x14ac:dyDescent="0.3">
      <c r="A13352">
        <v>20616</v>
      </c>
      <c r="B13352" s="15" t="s">
        <v>1839</v>
      </c>
      <c r="C13352" t="str">
        <f>_xlfn.XLOOKUP($B13352, STANDARDS!$A:$A, STANDARDS!$B:$B,,0,2)</f>
        <v>Hell Creek Fm</v>
      </c>
      <c r="D13352" t="s">
        <v>1060</v>
      </c>
      <c r="E13352" t="s">
        <v>2128</v>
      </c>
      <c r="F13352">
        <v>47.608832999999997</v>
      </c>
      <c r="G13352">
        <v>-106.206203</v>
      </c>
      <c r="H13352" s="40">
        <v>3.0000000000000001E-5</v>
      </c>
      <c r="I13352" s="36" t="s">
        <v>592</v>
      </c>
      <c r="J13352" cm="1">
        <f t="array" ref="J13352:L13352">_xlfn.XLOOKUP($C13352, AGE!$A:$A,AGE!$B:$D,,0,2)</f>
        <v>67.12</v>
      </c>
      <c r="K13352">
        <v>1.1599999999999999</v>
      </c>
      <c r="L13352" t="str">
        <v>Sprain et al. 2015; Fowler 2020; Husson et al. 2011; Ogg 2012</v>
      </c>
      <c r="M13352" t="s">
        <v>2300</v>
      </c>
      <c r="O13352" s="35">
        <v>0.6</v>
      </c>
      <c r="P13352" t="s">
        <v>243</v>
      </c>
      <c r="S13352" s="35">
        <v>-24.27</v>
      </c>
      <c r="T13352">
        <v>0.05</v>
      </c>
      <c r="U13352" t="s">
        <v>2295</v>
      </c>
      <c r="V13352">
        <v>1</v>
      </c>
      <c r="W13352" t="s">
        <v>2536</v>
      </c>
      <c r="AB13352" t="s">
        <v>248</v>
      </c>
      <c r="AC13352" t="s">
        <v>2640</v>
      </c>
    </row>
    <row r="13353" spans="1:29" x14ac:dyDescent="0.3">
      <c r="A13353">
        <v>20617</v>
      </c>
      <c r="B13353" s="15" t="s">
        <v>1839</v>
      </c>
      <c r="C13353" t="str">
        <f>_xlfn.XLOOKUP($B13353, STANDARDS!$A:$A, STANDARDS!$B:$B,,0,2)</f>
        <v>Hell Creek Fm</v>
      </c>
      <c r="D13353" t="s">
        <v>1060</v>
      </c>
      <c r="E13353" t="s">
        <v>2128</v>
      </c>
      <c r="F13353">
        <v>47.608832999999997</v>
      </c>
      <c r="G13353">
        <v>-106.206204</v>
      </c>
      <c r="H13353" s="40">
        <v>3.0000000000000001E-5</v>
      </c>
      <c r="I13353" s="36" t="s">
        <v>592</v>
      </c>
      <c r="J13353" cm="1">
        <f t="array" ref="J13353:L13353">_xlfn.XLOOKUP($C13353, AGE!$A:$A,AGE!$B:$D,,0,2)</f>
        <v>67.12</v>
      </c>
      <c r="K13353">
        <v>1.1599999999999999</v>
      </c>
      <c r="L13353" t="str">
        <v>Sprain et al. 2015; Fowler 2020; Husson et al. 2011; Ogg 2012</v>
      </c>
      <c r="M13353" t="s">
        <v>2300</v>
      </c>
      <c r="O13353" s="35">
        <v>0.1</v>
      </c>
      <c r="P13353" t="s">
        <v>243</v>
      </c>
      <c r="S13353" s="35">
        <v>-23.67</v>
      </c>
      <c r="T13353">
        <v>0.05</v>
      </c>
      <c r="U13353" t="s">
        <v>2295</v>
      </c>
      <c r="V13353">
        <v>1</v>
      </c>
      <c r="W13353" t="s">
        <v>2536</v>
      </c>
      <c r="AB13353" t="s">
        <v>248</v>
      </c>
      <c r="AC13353" t="s">
        <v>2640</v>
      </c>
    </row>
    <row r="13354" spans="1:29" x14ac:dyDescent="0.3">
      <c r="A13354">
        <v>20618</v>
      </c>
      <c r="B13354" s="15" t="s">
        <v>1839</v>
      </c>
      <c r="C13354" t="str">
        <f>_xlfn.XLOOKUP($B13354, STANDARDS!$A:$A, STANDARDS!$B:$B,,0,2)</f>
        <v>Hell Creek Fm</v>
      </c>
      <c r="D13354" t="s">
        <v>1060</v>
      </c>
      <c r="E13354" t="s">
        <v>2128</v>
      </c>
      <c r="F13354">
        <v>47.608832999999997</v>
      </c>
      <c r="G13354">
        <v>-106.206205</v>
      </c>
      <c r="H13354" s="40">
        <v>3.0000000000000001E-5</v>
      </c>
      <c r="I13354" s="36" t="s">
        <v>592</v>
      </c>
      <c r="J13354" cm="1">
        <f t="array" ref="J13354:L13354">_xlfn.XLOOKUP($C13354, AGE!$A:$A,AGE!$B:$D,,0,2)</f>
        <v>67.12</v>
      </c>
      <c r="K13354">
        <v>1.1599999999999999</v>
      </c>
      <c r="L13354" t="str">
        <v>Sprain et al. 2015; Fowler 2020; Husson et al. 2011; Ogg 2012</v>
      </c>
      <c r="M13354" t="s">
        <v>2300</v>
      </c>
      <c r="O13354" s="35">
        <v>0.1</v>
      </c>
      <c r="P13354" t="s">
        <v>243</v>
      </c>
      <c r="S13354" s="35">
        <v>-23.69</v>
      </c>
      <c r="T13354">
        <v>0.05</v>
      </c>
      <c r="U13354" t="s">
        <v>2295</v>
      </c>
      <c r="V13354">
        <v>1</v>
      </c>
      <c r="W13354" t="s">
        <v>2536</v>
      </c>
      <c r="AB13354" t="s">
        <v>248</v>
      </c>
      <c r="AC13354" t="s">
        <v>2640</v>
      </c>
    </row>
    <row r="13355" spans="1:29" x14ac:dyDescent="0.3">
      <c r="A13355">
        <v>20619</v>
      </c>
      <c r="B13355" s="15" t="s">
        <v>1839</v>
      </c>
      <c r="C13355" t="str">
        <f>_xlfn.XLOOKUP($B13355, STANDARDS!$A:$A, STANDARDS!$B:$B,,0,2)</f>
        <v>Hell Creek Fm</v>
      </c>
      <c r="D13355" t="s">
        <v>1060</v>
      </c>
      <c r="E13355" t="s">
        <v>2128</v>
      </c>
      <c r="F13355">
        <v>47.608832999999997</v>
      </c>
      <c r="G13355">
        <v>-106.20620599999999</v>
      </c>
      <c r="H13355" s="40">
        <v>3.0000000000000001E-5</v>
      </c>
      <c r="I13355" s="36" t="s">
        <v>592</v>
      </c>
      <c r="J13355" cm="1">
        <f t="array" ref="J13355:L13355">_xlfn.XLOOKUP($C13355, AGE!$A:$A,AGE!$B:$D,,0,2)</f>
        <v>67.12</v>
      </c>
      <c r="K13355">
        <v>1.1599999999999999</v>
      </c>
      <c r="L13355" t="str">
        <v>Sprain et al. 2015; Fowler 2020; Husson et al. 2011; Ogg 2012</v>
      </c>
      <c r="M13355" t="s">
        <v>2300</v>
      </c>
      <c r="O13355" s="35">
        <v>0.2</v>
      </c>
      <c r="P13355" t="s">
        <v>243</v>
      </c>
      <c r="S13355" s="35">
        <v>-23.89</v>
      </c>
      <c r="T13355">
        <v>0.05</v>
      </c>
      <c r="U13355" t="s">
        <v>2295</v>
      </c>
      <c r="V13355">
        <v>1</v>
      </c>
      <c r="W13355" t="s">
        <v>2536</v>
      </c>
      <c r="AB13355" t="s">
        <v>248</v>
      </c>
      <c r="AC13355" t="s">
        <v>2640</v>
      </c>
    </row>
    <row r="13356" spans="1:29" x14ac:dyDescent="0.3">
      <c r="A13356">
        <v>20620</v>
      </c>
      <c r="B13356" s="15" t="s">
        <v>1839</v>
      </c>
      <c r="C13356" t="str">
        <f>_xlfn.XLOOKUP($B13356, STANDARDS!$A:$A, STANDARDS!$B:$B,,0,2)</f>
        <v>Hell Creek Fm</v>
      </c>
      <c r="D13356" t="s">
        <v>1060</v>
      </c>
      <c r="E13356" t="s">
        <v>2128</v>
      </c>
      <c r="F13356">
        <v>47.608832999999997</v>
      </c>
      <c r="G13356">
        <v>-106.20620700000001</v>
      </c>
      <c r="H13356" s="40">
        <v>3.0000000000000001E-5</v>
      </c>
      <c r="I13356" s="36" t="s">
        <v>592</v>
      </c>
      <c r="J13356" cm="1">
        <f t="array" ref="J13356:L13356">_xlfn.XLOOKUP($C13356, AGE!$A:$A,AGE!$B:$D,,0,2)</f>
        <v>67.12</v>
      </c>
      <c r="K13356">
        <v>1.1599999999999999</v>
      </c>
      <c r="L13356" t="str">
        <v>Sprain et al. 2015; Fowler 2020; Husson et al. 2011; Ogg 2012</v>
      </c>
      <c r="M13356" t="s">
        <v>2300</v>
      </c>
      <c r="O13356" s="35">
        <v>0.3</v>
      </c>
      <c r="P13356" t="s">
        <v>243</v>
      </c>
      <c r="S13356" s="35">
        <v>-24.29</v>
      </c>
      <c r="T13356">
        <v>0.05</v>
      </c>
      <c r="U13356" t="s">
        <v>2295</v>
      </c>
      <c r="V13356">
        <v>1</v>
      </c>
      <c r="W13356" t="s">
        <v>2536</v>
      </c>
      <c r="AB13356" t="s">
        <v>248</v>
      </c>
      <c r="AC13356" t="s">
        <v>2640</v>
      </c>
    </row>
    <row r="13357" spans="1:29" x14ac:dyDescent="0.3">
      <c r="A13357">
        <v>20621</v>
      </c>
      <c r="B13357" s="15" t="s">
        <v>1839</v>
      </c>
      <c r="C13357" t="str">
        <f>_xlfn.XLOOKUP($B13357, STANDARDS!$A:$A, STANDARDS!$B:$B,,0,2)</f>
        <v>Hell Creek Fm</v>
      </c>
      <c r="D13357" t="s">
        <v>1060</v>
      </c>
      <c r="E13357" t="s">
        <v>2128</v>
      </c>
      <c r="F13357">
        <v>47.608832999999997</v>
      </c>
      <c r="G13357">
        <v>-106.206208</v>
      </c>
      <c r="H13357" s="40">
        <v>3.0000000000000001E-5</v>
      </c>
      <c r="I13357" s="36" t="s">
        <v>592</v>
      </c>
      <c r="J13357" cm="1">
        <f t="array" ref="J13357:L13357">_xlfn.XLOOKUP($C13357, AGE!$A:$A,AGE!$B:$D,,0,2)</f>
        <v>67.12</v>
      </c>
      <c r="K13357">
        <v>1.1599999999999999</v>
      </c>
      <c r="L13357" t="str">
        <v>Sprain et al. 2015; Fowler 2020; Husson et al. 2011; Ogg 2012</v>
      </c>
      <c r="M13357" t="s">
        <v>2300</v>
      </c>
      <c r="O13357" s="35">
        <v>0.3</v>
      </c>
      <c r="P13357" t="s">
        <v>243</v>
      </c>
      <c r="S13357" s="35">
        <v>-23.76</v>
      </c>
      <c r="T13357">
        <v>0.05</v>
      </c>
      <c r="U13357" t="s">
        <v>2295</v>
      </c>
      <c r="V13357">
        <v>1</v>
      </c>
      <c r="W13357" t="s">
        <v>2536</v>
      </c>
      <c r="AB13357" t="s">
        <v>248</v>
      </c>
      <c r="AC13357" t="s">
        <v>2640</v>
      </c>
    </row>
    <row r="13358" spans="1:29" x14ac:dyDescent="0.3">
      <c r="A13358">
        <v>20622</v>
      </c>
      <c r="B13358" s="15" t="s">
        <v>1839</v>
      </c>
      <c r="C13358" t="str">
        <f>_xlfn.XLOOKUP($B13358, STANDARDS!$A:$A, STANDARDS!$B:$B,,0,2)</f>
        <v>Hell Creek Fm</v>
      </c>
      <c r="D13358" t="s">
        <v>1060</v>
      </c>
      <c r="E13358" t="s">
        <v>2128</v>
      </c>
      <c r="F13358">
        <v>47.608832999999997</v>
      </c>
      <c r="G13358">
        <v>-106.206209</v>
      </c>
      <c r="H13358" s="40">
        <v>3.0000000000000001E-5</v>
      </c>
      <c r="I13358" s="36" t="s">
        <v>592</v>
      </c>
      <c r="J13358" cm="1">
        <f t="array" ref="J13358:L13358">_xlfn.XLOOKUP($C13358, AGE!$A:$A,AGE!$B:$D,,0,2)</f>
        <v>67.12</v>
      </c>
      <c r="K13358">
        <v>1.1599999999999999</v>
      </c>
      <c r="L13358" t="str">
        <v>Sprain et al. 2015; Fowler 2020; Husson et al. 2011; Ogg 2012</v>
      </c>
      <c r="M13358" t="s">
        <v>2300</v>
      </c>
      <c r="O13358" s="35">
        <v>0.4</v>
      </c>
      <c r="P13358" t="s">
        <v>243</v>
      </c>
      <c r="S13358" s="35">
        <v>-23.69</v>
      </c>
      <c r="T13358">
        <v>0.05</v>
      </c>
      <c r="U13358" t="s">
        <v>2295</v>
      </c>
      <c r="V13358">
        <v>1</v>
      </c>
      <c r="W13358" t="s">
        <v>2536</v>
      </c>
      <c r="AB13358" t="s">
        <v>248</v>
      </c>
      <c r="AC13358" t="s">
        <v>2640</v>
      </c>
    </row>
    <row r="13359" spans="1:29" x14ac:dyDescent="0.3">
      <c r="A13359">
        <v>20623</v>
      </c>
      <c r="B13359" s="15" t="s">
        <v>1839</v>
      </c>
      <c r="C13359" t="str">
        <f>_xlfn.XLOOKUP($B13359, STANDARDS!$A:$A, STANDARDS!$B:$B,,0,2)</f>
        <v>Hell Creek Fm</v>
      </c>
      <c r="D13359" t="s">
        <v>1060</v>
      </c>
      <c r="E13359" t="s">
        <v>2128</v>
      </c>
      <c r="F13359">
        <v>47.608832999999997</v>
      </c>
      <c r="G13359">
        <v>-106.20621</v>
      </c>
      <c r="H13359" s="40">
        <v>3.0000000000000001E-5</v>
      </c>
      <c r="I13359" s="36" t="s">
        <v>592</v>
      </c>
      <c r="J13359" cm="1">
        <f t="array" ref="J13359:L13359">_xlfn.XLOOKUP($C13359, AGE!$A:$A,AGE!$B:$D,,0,2)</f>
        <v>67.12</v>
      </c>
      <c r="K13359">
        <v>1.1599999999999999</v>
      </c>
      <c r="L13359" t="str">
        <v>Sprain et al. 2015; Fowler 2020; Husson et al. 2011; Ogg 2012</v>
      </c>
      <c r="M13359" t="s">
        <v>2300</v>
      </c>
      <c r="O13359" s="35">
        <v>2.2999999999999998</v>
      </c>
      <c r="P13359" t="s">
        <v>243</v>
      </c>
      <c r="S13359" s="35">
        <v>-24.67</v>
      </c>
      <c r="T13359">
        <v>0.05</v>
      </c>
      <c r="U13359" t="s">
        <v>2295</v>
      </c>
      <c r="V13359">
        <v>1</v>
      </c>
      <c r="W13359" t="s">
        <v>2536</v>
      </c>
      <c r="AB13359" t="s">
        <v>248</v>
      </c>
      <c r="AC13359" t="s">
        <v>2640</v>
      </c>
    </row>
    <row r="13360" spans="1:29" x14ac:dyDescent="0.3">
      <c r="A13360">
        <v>20624</v>
      </c>
      <c r="B13360" s="15" t="s">
        <v>1840</v>
      </c>
      <c r="C13360" t="str">
        <f>_xlfn.XLOOKUP($B13360, STANDARDS!$A:$A, STANDARDS!$B:$B,,0,2)</f>
        <v>K-Pg boundary in undivided Hell Creek Fm; Tullock Mbr, Fort Union Fm</v>
      </c>
      <c r="D13360" t="s">
        <v>1060</v>
      </c>
      <c r="E13360" t="s">
        <v>2129</v>
      </c>
      <c r="J13360" cm="1">
        <f t="array" ref="J13360:L13360">_xlfn.XLOOKUP($C13360, AGE!$A:$A,AGE!$B:$D,,0,2)</f>
        <v>66.043000000000006</v>
      </c>
      <c r="K13360">
        <v>0.94900000000001228</v>
      </c>
      <c r="L13360" t="str">
        <v>Sprain et al. 2015 in Weaver et al. 2022; Renne et al. 2013</v>
      </c>
      <c r="M13360" t="s">
        <v>2303</v>
      </c>
      <c r="P13360" t="s">
        <v>243</v>
      </c>
      <c r="S13360">
        <v>-24.62</v>
      </c>
      <c r="U13360" t="s">
        <v>2295</v>
      </c>
      <c r="V13360">
        <v>1</v>
      </c>
      <c r="W13360" t="s">
        <v>2537</v>
      </c>
      <c r="AB13360" t="s">
        <v>248</v>
      </c>
      <c r="AC13360" t="s">
        <v>2640</v>
      </c>
    </row>
    <row r="13361" spans="1:29" x14ac:dyDescent="0.3">
      <c r="A13361">
        <v>20625</v>
      </c>
      <c r="B13361" s="15" t="s">
        <v>1840</v>
      </c>
      <c r="C13361" t="str">
        <f>_xlfn.XLOOKUP($B13361, STANDARDS!$A:$A, STANDARDS!$B:$B,,0,2)</f>
        <v>K-Pg boundary in undivided Hell Creek Fm; Tullock Mbr, Fort Union Fm</v>
      </c>
      <c r="D13361" t="s">
        <v>1060</v>
      </c>
      <c r="E13361" t="s">
        <v>2129</v>
      </c>
      <c r="J13361" cm="1">
        <f t="array" ref="J13361:L13361">_xlfn.XLOOKUP($C13361, AGE!$A:$A,AGE!$B:$D,,0,2)</f>
        <v>66.043000000000006</v>
      </c>
      <c r="K13361">
        <v>0.94900000000001228</v>
      </c>
      <c r="L13361" t="str">
        <v>Sprain et al. 2015 in Weaver et al. 2022; Renne et al. 2013</v>
      </c>
      <c r="M13361" t="s">
        <v>2303</v>
      </c>
      <c r="P13361" t="s">
        <v>243</v>
      </c>
      <c r="S13361">
        <v>-24.42</v>
      </c>
      <c r="U13361" t="s">
        <v>2295</v>
      </c>
      <c r="V13361">
        <v>1</v>
      </c>
      <c r="W13361" t="s">
        <v>2537</v>
      </c>
      <c r="AB13361" t="s">
        <v>248</v>
      </c>
      <c r="AC13361" t="s">
        <v>2640</v>
      </c>
    </row>
    <row r="13362" spans="1:29" x14ac:dyDescent="0.3">
      <c r="A13362">
        <v>20626</v>
      </c>
      <c r="B13362" s="15" t="s">
        <v>1840</v>
      </c>
      <c r="C13362" t="str">
        <f>_xlfn.XLOOKUP($B13362, STANDARDS!$A:$A, STANDARDS!$B:$B,,0,2)</f>
        <v>K-Pg boundary in undivided Hell Creek Fm; Tullock Mbr, Fort Union Fm</v>
      </c>
      <c r="D13362" t="s">
        <v>1060</v>
      </c>
      <c r="E13362" t="s">
        <v>2129</v>
      </c>
      <c r="J13362" cm="1">
        <f t="array" ref="J13362:L13362">_xlfn.XLOOKUP($C13362, AGE!$A:$A,AGE!$B:$D,,0,2)</f>
        <v>66.043000000000006</v>
      </c>
      <c r="K13362">
        <v>0.94900000000001228</v>
      </c>
      <c r="L13362" t="str">
        <v>Sprain et al. 2015 in Weaver et al. 2022; Renne et al. 2013</v>
      </c>
      <c r="M13362" t="s">
        <v>2303</v>
      </c>
      <c r="P13362" t="s">
        <v>243</v>
      </c>
      <c r="S13362">
        <v>-23.91</v>
      </c>
      <c r="U13362" t="s">
        <v>2295</v>
      </c>
      <c r="V13362">
        <v>1</v>
      </c>
      <c r="W13362" t="s">
        <v>2537</v>
      </c>
      <c r="AB13362" t="s">
        <v>248</v>
      </c>
      <c r="AC13362" t="s">
        <v>2640</v>
      </c>
    </row>
    <row r="13363" spans="1:29" x14ac:dyDescent="0.3">
      <c r="A13363">
        <v>20627</v>
      </c>
      <c r="B13363" s="15" t="s">
        <v>1840</v>
      </c>
      <c r="C13363" t="str">
        <f>_xlfn.XLOOKUP($B13363, STANDARDS!$A:$A, STANDARDS!$B:$B,,0,2)</f>
        <v>K-Pg boundary in undivided Hell Creek Fm; Tullock Mbr, Fort Union Fm</v>
      </c>
      <c r="D13363" t="s">
        <v>1060</v>
      </c>
      <c r="E13363" t="s">
        <v>2129</v>
      </c>
      <c r="J13363" cm="1">
        <f t="array" ref="J13363:L13363">_xlfn.XLOOKUP($C13363, AGE!$A:$A,AGE!$B:$D,,0,2)</f>
        <v>66.043000000000006</v>
      </c>
      <c r="K13363">
        <v>0.94900000000001228</v>
      </c>
      <c r="L13363" t="str">
        <v>Sprain et al. 2015 in Weaver et al. 2022; Renne et al. 2013</v>
      </c>
      <c r="M13363" t="s">
        <v>2303</v>
      </c>
      <c r="P13363" t="s">
        <v>243</v>
      </c>
      <c r="S13363">
        <v>-23.86</v>
      </c>
      <c r="U13363" t="s">
        <v>2306</v>
      </c>
      <c r="V13363">
        <v>1</v>
      </c>
      <c r="W13363" t="s">
        <v>2537</v>
      </c>
      <c r="AB13363" t="s">
        <v>248</v>
      </c>
      <c r="AC13363" t="s">
        <v>2640</v>
      </c>
    </row>
    <row r="13364" spans="1:29" x14ac:dyDescent="0.3">
      <c r="A13364">
        <v>20628</v>
      </c>
      <c r="B13364" s="15" t="s">
        <v>1840</v>
      </c>
      <c r="C13364" t="str">
        <f>_xlfn.XLOOKUP($B13364, STANDARDS!$A:$A, STANDARDS!$B:$B,,0,2)</f>
        <v>K-Pg boundary in undivided Hell Creek Fm; Tullock Mbr, Fort Union Fm</v>
      </c>
      <c r="D13364" t="s">
        <v>1060</v>
      </c>
      <c r="E13364" t="s">
        <v>2129</v>
      </c>
      <c r="J13364" cm="1">
        <f t="array" ref="J13364:L13364">_xlfn.XLOOKUP($C13364, AGE!$A:$A,AGE!$B:$D,,0,2)</f>
        <v>66.043000000000006</v>
      </c>
      <c r="K13364">
        <v>0.94900000000001228</v>
      </c>
      <c r="L13364" t="str">
        <v>Sprain et al. 2015 in Weaver et al. 2022; Renne et al. 2013</v>
      </c>
      <c r="M13364" t="s">
        <v>2303</v>
      </c>
      <c r="P13364" t="s">
        <v>243</v>
      </c>
      <c r="S13364" s="39">
        <v>-24.51</v>
      </c>
      <c r="U13364" t="s">
        <v>2295</v>
      </c>
      <c r="V13364">
        <v>1</v>
      </c>
      <c r="W13364" t="s">
        <v>2537</v>
      </c>
      <c r="Z13364" t="s">
        <v>248</v>
      </c>
      <c r="AA13364" t="s">
        <v>2641</v>
      </c>
      <c r="AB13364" t="s">
        <v>248</v>
      </c>
      <c r="AC13364" t="s">
        <v>2640</v>
      </c>
    </row>
    <row r="13365" spans="1:29" x14ac:dyDescent="0.3">
      <c r="A13365">
        <v>20629</v>
      </c>
      <c r="B13365" s="15" t="s">
        <v>1840</v>
      </c>
      <c r="C13365" t="str">
        <f>_xlfn.XLOOKUP($B13365, STANDARDS!$A:$A, STANDARDS!$B:$B,,0,2)</f>
        <v>K-Pg boundary in undivided Hell Creek Fm; Tullock Mbr, Fort Union Fm</v>
      </c>
      <c r="D13365" t="s">
        <v>1060</v>
      </c>
      <c r="E13365" t="s">
        <v>2129</v>
      </c>
      <c r="J13365" cm="1">
        <f t="array" ref="J13365:L13365">_xlfn.XLOOKUP($C13365, AGE!$A:$A,AGE!$B:$D,,0,2)</f>
        <v>66.043000000000006</v>
      </c>
      <c r="K13365">
        <v>0.94900000000001228</v>
      </c>
      <c r="L13365" t="str">
        <v>Sprain et al. 2015 in Weaver et al. 2022; Renne et al. 2013</v>
      </c>
      <c r="M13365" t="s">
        <v>2303</v>
      </c>
      <c r="P13365" t="s">
        <v>243</v>
      </c>
      <c r="S13365">
        <v>-23.94</v>
      </c>
      <c r="U13365" t="s">
        <v>2295</v>
      </c>
      <c r="V13365">
        <v>1</v>
      </c>
      <c r="W13365" t="s">
        <v>2537</v>
      </c>
      <c r="AB13365" t="s">
        <v>248</v>
      </c>
      <c r="AC13365" t="s">
        <v>2640</v>
      </c>
    </row>
    <row r="13366" spans="1:29" x14ac:dyDescent="0.3">
      <c r="A13366">
        <v>20630</v>
      </c>
      <c r="B13366" s="15" t="s">
        <v>1840</v>
      </c>
      <c r="C13366" t="str">
        <f>_xlfn.XLOOKUP($B13366, STANDARDS!$A:$A, STANDARDS!$B:$B,,0,2)</f>
        <v>K-Pg boundary in undivided Hell Creek Fm; Tullock Mbr, Fort Union Fm</v>
      </c>
      <c r="D13366" t="s">
        <v>1060</v>
      </c>
      <c r="E13366" t="s">
        <v>2129</v>
      </c>
      <c r="J13366" cm="1">
        <f t="array" ref="J13366:L13366">_xlfn.XLOOKUP($C13366, AGE!$A:$A,AGE!$B:$D,,0,2)</f>
        <v>66.043000000000006</v>
      </c>
      <c r="K13366">
        <v>0.94900000000001228</v>
      </c>
      <c r="L13366" t="str">
        <v>Sprain et al. 2015 in Weaver et al. 2022; Renne et al. 2013</v>
      </c>
      <c r="M13366" t="s">
        <v>2303</v>
      </c>
      <c r="P13366" t="s">
        <v>243</v>
      </c>
      <c r="S13366">
        <v>-23.3</v>
      </c>
      <c r="U13366" t="s">
        <v>2295</v>
      </c>
      <c r="V13366">
        <v>1</v>
      </c>
      <c r="W13366" t="s">
        <v>2537</v>
      </c>
      <c r="AB13366" t="s">
        <v>248</v>
      </c>
      <c r="AC13366" t="s">
        <v>2640</v>
      </c>
    </row>
    <row r="13367" spans="1:29" x14ac:dyDescent="0.3">
      <c r="A13367">
        <v>20631</v>
      </c>
      <c r="B13367" s="15" t="s">
        <v>1840</v>
      </c>
      <c r="C13367" t="str">
        <f>_xlfn.XLOOKUP($B13367, STANDARDS!$A:$A, STANDARDS!$B:$B,,0,2)</f>
        <v>K-Pg boundary in undivided Hell Creek Fm; Tullock Mbr, Fort Union Fm</v>
      </c>
      <c r="D13367" t="s">
        <v>1060</v>
      </c>
      <c r="E13367" t="s">
        <v>2129</v>
      </c>
      <c r="J13367" cm="1">
        <f t="array" ref="J13367:L13367">_xlfn.XLOOKUP($C13367, AGE!$A:$A,AGE!$B:$D,,0,2)</f>
        <v>66.043000000000006</v>
      </c>
      <c r="K13367">
        <v>0.94900000000001228</v>
      </c>
      <c r="L13367" t="str">
        <v>Sprain et al. 2015 in Weaver et al. 2022; Renne et al. 2013</v>
      </c>
      <c r="M13367" t="s">
        <v>2303</v>
      </c>
      <c r="P13367" t="s">
        <v>243</v>
      </c>
      <c r="S13367">
        <v>-26.08</v>
      </c>
      <c r="U13367" t="s">
        <v>2295</v>
      </c>
      <c r="V13367">
        <v>1</v>
      </c>
      <c r="W13367" t="s">
        <v>2537</v>
      </c>
      <c r="AB13367" t="s">
        <v>248</v>
      </c>
      <c r="AC13367" t="s">
        <v>2640</v>
      </c>
    </row>
    <row r="13368" spans="1:29" x14ac:dyDescent="0.3">
      <c r="A13368">
        <v>20632</v>
      </c>
      <c r="B13368" s="15" t="s">
        <v>1840</v>
      </c>
      <c r="C13368" t="str">
        <f>_xlfn.XLOOKUP($B13368, STANDARDS!$A:$A, STANDARDS!$B:$B,,0,2)</f>
        <v>K-Pg boundary in undivided Hell Creek Fm; Tullock Mbr, Fort Union Fm</v>
      </c>
      <c r="D13368" t="s">
        <v>1060</v>
      </c>
      <c r="E13368" t="s">
        <v>2129</v>
      </c>
      <c r="J13368" cm="1">
        <f t="array" ref="J13368:L13368">_xlfn.XLOOKUP($C13368, AGE!$A:$A,AGE!$B:$D,,0,2)</f>
        <v>66.043000000000006</v>
      </c>
      <c r="K13368">
        <v>0.94900000000001228</v>
      </c>
      <c r="L13368" t="str">
        <v>Sprain et al. 2015 in Weaver et al. 2022; Renne et al. 2013</v>
      </c>
      <c r="M13368" t="s">
        <v>2303</v>
      </c>
      <c r="P13368" t="s">
        <v>243</v>
      </c>
      <c r="S13368">
        <v>-24.26</v>
      </c>
      <c r="U13368" t="s">
        <v>2295</v>
      </c>
      <c r="V13368">
        <v>1</v>
      </c>
      <c r="W13368" t="s">
        <v>2537</v>
      </c>
      <c r="AB13368" t="s">
        <v>248</v>
      </c>
      <c r="AC13368" t="s">
        <v>2640</v>
      </c>
    </row>
    <row r="13369" spans="1:29" x14ac:dyDescent="0.3">
      <c r="A13369">
        <v>20633</v>
      </c>
      <c r="B13369" s="15" t="s">
        <v>1840</v>
      </c>
      <c r="C13369" t="str">
        <f>_xlfn.XLOOKUP($B13369, STANDARDS!$A:$A, STANDARDS!$B:$B,,0,2)</f>
        <v>K-Pg boundary in undivided Hell Creek Fm; Tullock Mbr, Fort Union Fm</v>
      </c>
      <c r="D13369" t="s">
        <v>1060</v>
      </c>
      <c r="E13369" t="s">
        <v>2129</v>
      </c>
      <c r="J13369" cm="1">
        <f t="array" ref="J13369:L13369">_xlfn.XLOOKUP($C13369, AGE!$A:$A,AGE!$B:$D,,0,2)</f>
        <v>66.043000000000006</v>
      </c>
      <c r="K13369">
        <v>0.94900000000001228</v>
      </c>
      <c r="L13369" t="str">
        <v>Sprain et al. 2015 in Weaver et al. 2022; Renne et al. 2013</v>
      </c>
      <c r="M13369" t="s">
        <v>2303</v>
      </c>
      <c r="P13369" t="s">
        <v>243</v>
      </c>
      <c r="S13369">
        <v>-24.42</v>
      </c>
      <c r="U13369" t="s">
        <v>2295</v>
      </c>
      <c r="V13369">
        <v>1</v>
      </c>
      <c r="W13369" t="s">
        <v>2537</v>
      </c>
      <c r="AB13369" t="s">
        <v>248</v>
      </c>
      <c r="AC13369" t="s">
        <v>2640</v>
      </c>
    </row>
    <row r="13370" spans="1:29" x14ac:dyDescent="0.3">
      <c r="A13370">
        <v>20634</v>
      </c>
      <c r="B13370" s="15" t="s">
        <v>1840</v>
      </c>
      <c r="C13370" t="str">
        <f>_xlfn.XLOOKUP($B13370, STANDARDS!$A:$A, STANDARDS!$B:$B,,0,2)</f>
        <v>K-Pg boundary in undivided Hell Creek Fm; Tullock Mbr, Fort Union Fm</v>
      </c>
      <c r="D13370" t="s">
        <v>1060</v>
      </c>
      <c r="E13370" t="s">
        <v>2129</v>
      </c>
      <c r="J13370" cm="1">
        <f t="array" ref="J13370:L13370">_xlfn.XLOOKUP($C13370, AGE!$A:$A,AGE!$B:$D,,0,2)</f>
        <v>66.043000000000006</v>
      </c>
      <c r="K13370">
        <v>0.94900000000001228</v>
      </c>
      <c r="L13370" t="str">
        <v>Sprain et al. 2015 in Weaver et al. 2022; Renne et al. 2013</v>
      </c>
      <c r="M13370" t="s">
        <v>2303</v>
      </c>
      <c r="P13370" t="s">
        <v>243</v>
      </c>
      <c r="S13370">
        <v>-25.62</v>
      </c>
      <c r="U13370" t="s">
        <v>2295</v>
      </c>
      <c r="V13370">
        <v>1</v>
      </c>
      <c r="W13370" t="s">
        <v>2537</v>
      </c>
      <c r="AB13370" t="s">
        <v>248</v>
      </c>
      <c r="AC13370" t="s">
        <v>2640</v>
      </c>
    </row>
    <row r="13371" spans="1:29" x14ac:dyDescent="0.3">
      <c r="A13371">
        <v>20635</v>
      </c>
      <c r="B13371" s="15" t="s">
        <v>1841</v>
      </c>
      <c r="C13371" t="str">
        <f>_xlfn.XLOOKUP($B13371, STANDARDS!$A:$A, STANDARDS!$B:$B,,0,2)</f>
        <v>K-Pg boundary in undivided Hell Creek Fm; Tullock Mbr, Fort Union Fm</v>
      </c>
      <c r="D13371" t="s">
        <v>1060</v>
      </c>
      <c r="E13371" t="s">
        <v>2129</v>
      </c>
      <c r="J13371" cm="1">
        <f t="array" ref="J13371:L13371">_xlfn.XLOOKUP($C13371, AGE!$A:$A,AGE!$B:$D,,0,2)</f>
        <v>66.043000000000006</v>
      </c>
      <c r="K13371">
        <v>0.94900000000001228</v>
      </c>
      <c r="L13371" t="str">
        <v>Sprain et al. 2015 in Weaver et al. 2022; Renne et al. 2013</v>
      </c>
      <c r="M13371" t="s">
        <v>2296</v>
      </c>
      <c r="P13371" t="s">
        <v>243</v>
      </c>
      <c r="S13371">
        <v>-26.62</v>
      </c>
      <c r="U13371" t="s">
        <v>2295</v>
      </c>
      <c r="V13371">
        <v>1</v>
      </c>
      <c r="W13371" t="s">
        <v>2537</v>
      </c>
      <c r="AB13371" t="s">
        <v>248</v>
      </c>
      <c r="AC13371" t="s">
        <v>2640</v>
      </c>
    </row>
    <row r="13372" spans="1:29" x14ac:dyDescent="0.3">
      <c r="A13372">
        <v>20636</v>
      </c>
      <c r="B13372" s="15" t="s">
        <v>1841</v>
      </c>
      <c r="C13372" t="str">
        <f>_xlfn.XLOOKUP($B13372, STANDARDS!$A:$A, STANDARDS!$B:$B,,0,2)</f>
        <v>K-Pg boundary in undivided Hell Creek Fm; Tullock Mbr, Fort Union Fm</v>
      </c>
      <c r="D13372" t="s">
        <v>1060</v>
      </c>
      <c r="E13372" t="s">
        <v>2129</v>
      </c>
      <c r="J13372" cm="1">
        <f t="array" ref="J13372:L13372">_xlfn.XLOOKUP($C13372, AGE!$A:$A,AGE!$B:$D,,0,2)</f>
        <v>66.043000000000006</v>
      </c>
      <c r="K13372">
        <v>0.94900000000001228</v>
      </c>
      <c r="L13372" t="str">
        <v>Sprain et al. 2015 in Weaver et al. 2022; Renne et al. 2013</v>
      </c>
      <c r="M13372" t="s">
        <v>2296</v>
      </c>
      <c r="P13372" t="s">
        <v>243</v>
      </c>
      <c r="S13372">
        <v>-24.65</v>
      </c>
      <c r="U13372" t="s">
        <v>2295</v>
      </c>
      <c r="V13372">
        <v>1</v>
      </c>
      <c r="W13372" t="s">
        <v>2537</v>
      </c>
      <c r="AB13372" t="s">
        <v>248</v>
      </c>
      <c r="AC13372" t="s">
        <v>2640</v>
      </c>
    </row>
    <row r="13373" spans="1:29" x14ac:dyDescent="0.3">
      <c r="A13373">
        <v>20637</v>
      </c>
      <c r="B13373" s="15" t="s">
        <v>1841</v>
      </c>
      <c r="C13373" t="str">
        <f>_xlfn.XLOOKUP($B13373, STANDARDS!$A:$A, STANDARDS!$B:$B,,0,2)</f>
        <v>K-Pg boundary in undivided Hell Creek Fm; Tullock Mbr, Fort Union Fm</v>
      </c>
      <c r="D13373" t="s">
        <v>1060</v>
      </c>
      <c r="E13373" t="s">
        <v>2129</v>
      </c>
      <c r="J13373" cm="1">
        <f t="array" ref="J13373:L13373">_xlfn.XLOOKUP($C13373, AGE!$A:$A,AGE!$B:$D,,0,2)</f>
        <v>66.043000000000006</v>
      </c>
      <c r="K13373">
        <v>0.94900000000001228</v>
      </c>
      <c r="L13373" t="str">
        <v>Sprain et al. 2015 in Weaver et al. 2022; Renne et al. 2013</v>
      </c>
      <c r="M13373" t="s">
        <v>2296</v>
      </c>
      <c r="P13373" t="s">
        <v>243</v>
      </c>
      <c r="S13373">
        <v>-24.04</v>
      </c>
      <c r="U13373" t="s">
        <v>2295</v>
      </c>
      <c r="V13373">
        <v>1</v>
      </c>
      <c r="W13373" t="s">
        <v>2537</v>
      </c>
      <c r="AB13373" t="s">
        <v>248</v>
      </c>
      <c r="AC13373" t="s">
        <v>2640</v>
      </c>
    </row>
    <row r="13374" spans="1:29" x14ac:dyDescent="0.3">
      <c r="A13374">
        <v>20638</v>
      </c>
      <c r="B13374" s="15" t="s">
        <v>1841</v>
      </c>
      <c r="C13374" t="str">
        <f>_xlfn.XLOOKUP($B13374, STANDARDS!$A:$A, STANDARDS!$B:$B,,0,2)</f>
        <v>K-Pg boundary in undivided Hell Creek Fm; Tullock Mbr, Fort Union Fm</v>
      </c>
      <c r="D13374" t="s">
        <v>1060</v>
      </c>
      <c r="E13374" t="s">
        <v>2129</v>
      </c>
      <c r="J13374" cm="1">
        <f t="array" ref="J13374:L13374">_xlfn.XLOOKUP($C13374, AGE!$A:$A,AGE!$B:$D,,0,2)</f>
        <v>66.043000000000006</v>
      </c>
      <c r="K13374">
        <v>0.94900000000001228</v>
      </c>
      <c r="L13374" t="str">
        <v>Sprain et al. 2015 in Weaver et al. 2022; Renne et al. 2013</v>
      </c>
      <c r="M13374" t="s">
        <v>2296</v>
      </c>
      <c r="P13374" t="s">
        <v>243</v>
      </c>
      <c r="S13374">
        <v>-26.12</v>
      </c>
      <c r="U13374" t="s">
        <v>2295</v>
      </c>
      <c r="V13374">
        <v>1</v>
      </c>
      <c r="W13374" t="s">
        <v>2537</v>
      </c>
      <c r="AB13374" t="s">
        <v>248</v>
      </c>
      <c r="AC13374" t="s">
        <v>2640</v>
      </c>
    </row>
    <row r="13375" spans="1:29" x14ac:dyDescent="0.3">
      <c r="A13375">
        <v>20639</v>
      </c>
      <c r="B13375" s="15" t="s">
        <v>1841</v>
      </c>
      <c r="C13375" t="str">
        <f>_xlfn.XLOOKUP($B13375, STANDARDS!$A:$A, STANDARDS!$B:$B,,0,2)</f>
        <v>K-Pg boundary in undivided Hell Creek Fm; Tullock Mbr, Fort Union Fm</v>
      </c>
      <c r="D13375" t="s">
        <v>1060</v>
      </c>
      <c r="E13375" t="s">
        <v>2129</v>
      </c>
      <c r="J13375" cm="1">
        <f t="array" ref="J13375:L13375">_xlfn.XLOOKUP($C13375, AGE!$A:$A,AGE!$B:$D,,0,2)</f>
        <v>66.043000000000006</v>
      </c>
      <c r="K13375">
        <v>0.94900000000001228</v>
      </c>
      <c r="L13375" t="str">
        <v>Sprain et al. 2015 in Weaver et al. 2022; Renne et al. 2013</v>
      </c>
      <c r="M13375" t="s">
        <v>2296</v>
      </c>
      <c r="P13375" t="s">
        <v>243</v>
      </c>
      <c r="S13375">
        <v>-25.49</v>
      </c>
      <c r="U13375" t="s">
        <v>2295</v>
      </c>
      <c r="V13375">
        <v>1</v>
      </c>
      <c r="W13375" t="s">
        <v>2537</v>
      </c>
      <c r="AB13375" t="s">
        <v>248</v>
      </c>
      <c r="AC13375" t="s">
        <v>2640</v>
      </c>
    </row>
    <row r="13376" spans="1:29" x14ac:dyDescent="0.3">
      <c r="A13376">
        <v>20640</v>
      </c>
      <c r="B13376" s="15" t="s">
        <v>1841</v>
      </c>
      <c r="C13376" t="str">
        <f>_xlfn.XLOOKUP($B13376, STANDARDS!$A:$A, STANDARDS!$B:$B,,0,2)</f>
        <v>K-Pg boundary in undivided Hell Creek Fm; Tullock Mbr, Fort Union Fm</v>
      </c>
      <c r="D13376" t="s">
        <v>1060</v>
      </c>
      <c r="E13376" t="s">
        <v>2129</v>
      </c>
      <c r="J13376" cm="1">
        <f t="array" ref="J13376:L13376">_xlfn.XLOOKUP($C13376, AGE!$A:$A,AGE!$B:$D,,0,2)</f>
        <v>66.043000000000006</v>
      </c>
      <c r="K13376">
        <v>0.94900000000001228</v>
      </c>
      <c r="L13376" t="str">
        <v>Sprain et al. 2015 in Weaver et al. 2022; Renne et al. 2013</v>
      </c>
      <c r="M13376" t="s">
        <v>2296</v>
      </c>
      <c r="P13376" t="s">
        <v>243</v>
      </c>
      <c r="S13376">
        <v>-23.82</v>
      </c>
      <c r="U13376" t="s">
        <v>2295</v>
      </c>
      <c r="V13376">
        <v>1</v>
      </c>
      <c r="W13376" t="s">
        <v>2537</v>
      </c>
      <c r="AB13376" t="s">
        <v>248</v>
      </c>
      <c r="AC13376" t="s">
        <v>2640</v>
      </c>
    </row>
    <row r="13377" spans="1:29" x14ac:dyDescent="0.3">
      <c r="A13377">
        <v>20641</v>
      </c>
      <c r="B13377" s="15" t="s">
        <v>1841</v>
      </c>
      <c r="C13377" t="str">
        <f>_xlfn.XLOOKUP($B13377, STANDARDS!$A:$A, STANDARDS!$B:$B,,0,2)</f>
        <v>K-Pg boundary in undivided Hell Creek Fm; Tullock Mbr, Fort Union Fm</v>
      </c>
      <c r="D13377" t="s">
        <v>1060</v>
      </c>
      <c r="E13377" t="s">
        <v>2129</v>
      </c>
      <c r="J13377" cm="1">
        <f t="array" ref="J13377:L13377">_xlfn.XLOOKUP($C13377, AGE!$A:$A,AGE!$B:$D,,0,2)</f>
        <v>66.043000000000006</v>
      </c>
      <c r="K13377">
        <v>0.94900000000001228</v>
      </c>
      <c r="L13377" t="str">
        <v>Sprain et al. 2015 in Weaver et al. 2022; Renne et al. 2013</v>
      </c>
      <c r="M13377" t="s">
        <v>2296</v>
      </c>
      <c r="P13377" t="s">
        <v>243</v>
      </c>
      <c r="S13377">
        <v>-23.65</v>
      </c>
      <c r="U13377" t="s">
        <v>2295</v>
      </c>
      <c r="V13377">
        <v>1</v>
      </c>
      <c r="W13377" t="s">
        <v>2537</v>
      </c>
      <c r="AB13377" t="s">
        <v>248</v>
      </c>
      <c r="AC13377" t="s">
        <v>2640</v>
      </c>
    </row>
    <row r="13378" spans="1:29" x14ac:dyDescent="0.3">
      <c r="A13378">
        <v>20642</v>
      </c>
      <c r="B13378" s="15" t="s">
        <v>1841</v>
      </c>
      <c r="C13378" t="str">
        <f>_xlfn.XLOOKUP($B13378, STANDARDS!$A:$A, STANDARDS!$B:$B,,0,2)</f>
        <v>K-Pg boundary in undivided Hell Creek Fm; Tullock Mbr, Fort Union Fm</v>
      </c>
      <c r="D13378" t="s">
        <v>1060</v>
      </c>
      <c r="E13378" t="s">
        <v>2129</v>
      </c>
      <c r="J13378" cm="1">
        <f t="array" ref="J13378:L13378">_xlfn.XLOOKUP($C13378, AGE!$A:$A,AGE!$B:$D,,0,2)</f>
        <v>66.043000000000006</v>
      </c>
      <c r="K13378">
        <v>0.94900000000001228</v>
      </c>
      <c r="L13378" t="str">
        <v>Sprain et al. 2015 in Weaver et al. 2022; Renne et al. 2013</v>
      </c>
      <c r="M13378" t="s">
        <v>2296</v>
      </c>
      <c r="P13378" t="s">
        <v>243</v>
      </c>
      <c r="S13378">
        <v>-23.62</v>
      </c>
      <c r="U13378" t="s">
        <v>2295</v>
      </c>
      <c r="V13378">
        <v>1</v>
      </c>
      <c r="W13378" t="s">
        <v>2537</v>
      </c>
      <c r="AB13378" t="s">
        <v>248</v>
      </c>
      <c r="AC13378" t="s">
        <v>2640</v>
      </c>
    </row>
    <row r="13379" spans="1:29" x14ac:dyDescent="0.3">
      <c r="A13379">
        <v>20643</v>
      </c>
      <c r="B13379" s="15" t="s">
        <v>1841</v>
      </c>
      <c r="C13379" t="str">
        <f>_xlfn.XLOOKUP($B13379, STANDARDS!$A:$A, STANDARDS!$B:$B,,0,2)</f>
        <v>K-Pg boundary in undivided Hell Creek Fm; Tullock Mbr, Fort Union Fm</v>
      </c>
      <c r="D13379" t="s">
        <v>1060</v>
      </c>
      <c r="E13379" t="s">
        <v>2129</v>
      </c>
      <c r="J13379" cm="1">
        <f t="array" ref="J13379:L13379">_xlfn.XLOOKUP($C13379, AGE!$A:$A,AGE!$B:$D,,0,2)</f>
        <v>66.043000000000006</v>
      </c>
      <c r="K13379">
        <v>0.94900000000001228</v>
      </c>
      <c r="L13379" t="str">
        <v>Sprain et al. 2015 in Weaver et al. 2022; Renne et al. 2013</v>
      </c>
      <c r="M13379" t="s">
        <v>2296</v>
      </c>
      <c r="P13379" t="s">
        <v>243</v>
      </c>
      <c r="S13379">
        <v>-23.09</v>
      </c>
      <c r="U13379" t="s">
        <v>2295</v>
      </c>
      <c r="V13379">
        <v>1</v>
      </c>
      <c r="W13379" t="s">
        <v>2537</v>
      </c>
      <c r="AB13379" t="s">
        <v>248</v>
      </c>
      <c r="AC13379" t="s">
        <v>2640</v>
      </c>
    </row>
    <row r="13380" spans="1:29" x14ac:dyDescent="0.3">
      <c r="A13380">
        <v>20644</v>
      </c>
      <c r="B13380" s="15" t="s">
        <v>1841</v>
      </c>
      <c r="C13380" t="str">
        <f>_xlfn.XLOOKUP($B13380, STANDARDS!$A:$A, STANDARDS!$B:$B,,0,2)</f>
        <v>K-Pg boundary in undivided Hell Creek Fm; Tullock Mbr, Fort Union Fm</v>
      </c>
      <c r="D13380" t="s">
        <v>1060</v>
      </c>
      <c r="E13380" t="s">
        <v>2129</v>
      </c>
      <c r="J13380" cm="1">
        <f t="array" ref="J13380:L13380">_xlfn.XLOOKUP($C13380, AGE!$A:$A,AGE!$B:$D,,0,2)</f>
        <v>66.043000000000006</v>
      </c>
      <c r="K13380">
        <v>0.94900000000001228</v>
      </c>
      <c r="L13380" t="str">
        <v>Sprain et al. 2015 in Weaver et al. 2022; Renne et al. 2013</v>
      </c>
      <c r="M13380" t="s">
        <v>2296</v>
      </c>
      <c r="P13380" t="s">
        <v>243</v>
      </c>
      <c r="S13380">
        <v>-26.77</v>
      </c>
      <c r="U13380" t="s">
        <v>2295</v>
      </c>
      <c r="V13380">
        <v>1</v>
      </c>
      <c r="W13380" t="s">
        <v>2537</v>
      </c>
      <c r="AB13380" t="s">
        <v>248</v>
      </c>
      <c r="AC13380" t="s">
        <v>2640</v>
      </c>
    </row>
    <row r="13381" spans="1:29" x14ac:dyDescent="0.3">
      <c r="A13381">
        <v>20645</v>
      </c>
      <c r="B13381" s="15" t="s">
        <v>1841</v>
      </c>
      <c r="C13381" t="str">
        <f>_xlfn.XLOOKUP($B13381, STANDARDS!$A:$A, STANDARDS!$B:$B,,0,2)</f>
        <v>K-Pg boundary in undivided Hell Creek Fm; Tullock Mbr, Fort Union Fm</v>
      </c>
      <c r="D13381" t="s">
        <v>1060</v>
      </c>
      <c r="E13381" t="s">
        <v>2129</v>
      </c>
      <c r="J13381" cm="1">
        <f t="array" ref="J13381:L13381">_xlfn.XLOOKUP($C13381, AGE!$A:$A,AGE!$B:$D,,0,2)</f>
        <v>66.043000000000006</v>
      </c>
      <c r="K13381">
        <v>0.94900000000001228</v>
      </c>
      <c r="L13381" t="str">
        <v>Sprain et al. 2015 in Weaver et al. 2022; Renne et al. 2013</v>
      </c>
      <c r="M13381" t="s">
        <v>2296</v>
      </c>
      <c r="P13381" t="s">
        <v>243</v>
      </c>
      <c r="S13381">
        <v>-24.31</v>
      </c>
      <c r="U13381" t="s">
        <v>2295</v>
      </c>
      <c r="V13381">
        <v>1</v>
      </c>
      <c r="W13381" t="s">
        <v>2537</v>
      </c>
      <c r="AB13381" t="s">
        <v>248</v>
      </c>
      <c r="AC13381" t="s">
        <v>2640</v>
      </c>
    </row>
    <row r="13382" spans="1:29" x14ac:dyDescent="0.3">
      <c r="A13382">
        <v>20646</v>
      </c>
      <c r="B13382" s="15" t="s">
        <v>1841</v>
      </c>
      <c r="C13382" t="str">
        <f>_xlfn.XLOOKUP($B13382, STANDARDS!$A:$A, STANDARDS!$B:$B,,0,2)</f>
        <v>K-Pg boundary in undivided Hell Creek Fm; Tullock Mbr, Fort Union Fm</v>
      </c>
      <c r="D13382" t="s">
        <v>1060</v>
      </c>
      <c r="E13382" t="s">
        <v>2129</v>
      </c>
      <c r="J13382" cm="1">
        <f t="array" ref="J13382:L13382">_xlfn.XLOOKUP($C13382, AGE!$A:$A,AGE!$B:$D,,0,2)</f>
        <v>66.043000000000006</v>
      </c>
      <c r="K13382">
        <v>0.94900000000001228</v>
      </c>
      <c r="L13382" t="str">
        <v>Sprain et al. 2015 in Weaver et al. 2022; Renne et al. 2013</v>
      </c>
      <c r="M13382" t="s">
        <v>2296</v>
      </c>
      <c r="P13382" t="s">
        <v>243</v>
      </c>
      <c r="S13382">
        <v>-24.63</v>
      </c>
      <c r="U13382" t="s">
        <v>2295</v>
      </c>
      <c r="V13382">
        <v>1</v>
      </c>
      <c r="W13382" t="s">
        <v>2537</v>
      </c>
      <c r="AB13382" t="s">
        <v>248</v>
      </c>
      <c r="AC13382" t="s">
        <v>2640</v>
      </c>
    </row>
    <row r="13383" spans="1:29" x14ac:dyDescent="0.3">
      <c r="A13383">
        <v>20647</v>
      </c>
      <c r="B13383" s="15" t="s">
        <v>1841</v>
      </c>
      <c r="C13383" t="str">
        <f>_xlfn.XLOOKUP($B13383, STANDARDS!$A:$A, STANDARDS!$B:$B,,0,2)</f>
        <v>K-Pg boundary in undivided Hell Creek Fm; Tullock Mbr, Fort Union Fm</v>
      </c>
      <c r="D13383" t="s">
        <v>1060</v>
      </c>
      <c r="E13383" t="s">
        <v>2129</v>
      </c>
      <c r="J13383" cm="1">
        <f t="array" ref="J13383:L13383">_xlfn.XLOOKUP($C13383, AGE!$A:$A,AGE!$B:$D,,0,2)</f>
        <v>66.043000000000006</v>
      </c>
      <c r="K13383">
        <v>0.94900000000001228</v>
      </c>
      <c r="L13383" t="str">
        <v>Sprain et al. 2015 in Weaver et al. 2022; Renne et al. 2013</v>
      </c>
      <c r="M13383" t="s">
        <v>2296</v>
      </c>
      <c r="P13383" t="s">
        <v>243</v>
      </c>
      <c r="S13383">
        <v>-24.24</v>
      </c>
      <c r="U13383" t="s">
        <v>2295</v>
      </c>
      <c r="V13383">
        <v>1</v>
      </c>
      <c r="W13383" t="s">
        <v>2537</v>
      </c>
      <c r="AB13383" t="s">
        <v>248</v>
      </c>
      <c r="AC13383" t="s">
        <v>2640</v>
      </c>
    </row>
    <row r="13384" spans="1:29" x14ac:dyDescent="0.3">
      <c r="A13384">
        <v>20648</v>
      </c>
      <c r="B13384" s="15" t="s">
        <v>1842</v>
      </c>
      <c r="C13384" t="str">
        <f>_xlfn.XLOOKUP($B13384, STANDARDS!$A:$A, STANDARDS!$B:$B,,0,2)</f>
        <v>K-Pg boundary in undivided Hell Creek Fm; Tullock Mbr, Fort Union Fm</v>
      </c>
      <c r="D13384" t="s">
        <v>1060</v>
      </c>
      <c r="E13384" t="s">
        <v>2130</v>
      </c>
      <c r="J13384" cm="1">
        <f t="array" ref="J13384:L13384">_xlfn.XLOOKUP($C13384, AGE!$A:$A,AGE!$B:$D,,0,2)</f>
        <v>66.043000000000006</v>
      </c>
      <c r="K13384">
        <v>0.94900000000001228</v>
      </c>
      <c r="L13384" t="str">
        <v>Sprain et al. 2015 in Weaver et al. 2022; Renne et al. 2013</v>
      </c>
      <c r="M13384" t="s">
        <v>2303</v>
      </c>
      <c r="P13384" t="s">
        <v>243</v>
      </c>
      <c r="S13384">
        <v>-25.74</v>
      </c>
      <c r="U13384" t="s">
        <v>2295</v>
      </c>
      <c r="V13384">
        <v>1</v>
      </c>
      <c r="W13384" t="s">
        <v>2537</v>
      </c>
      <c r="AB13384" t="s">
        <v>248</v>
      </c>
      <c r="AC13384" t="s">
        <v>2640</v>
      </c>
    </row>
    <row r="13385" spans="1:29" x14ac:dyDescent="0.3">
      <c r="A13385">
        <v>20649</v>
      </c>
      <c r="B13385" s="15" t="s">
        <v>1842</v>
      </c>
      <c r="C13385" t="str">
        <f>_xlfn.XLOOKUP($B13385, STANDARDS!$A:$A, STANDARDS!$B:$B,,0,2)</f>
        <v>K-Pg boundary in undivided Hell Creek Fm; Tullock Mbr, Fort Union Fm</v>
      </c>
      <c r="D13385" t="s">
        <v>1060</v>
      </c>
      <c r="E13385" t="s">
        <v>2130</v>
      </c>
      <c r="J13385" cm="1">
        <f t="array" ref="J13385:L13385">_xlfn.XLOOKUP($C13385, AGE!$A:$A,AGE!$B:$D,,0,2)</f>
        <v>66.043000000000006</v>
      </c>
      <c r="K13385">
        <v>0.94900000000001228</v>
      </c>
      <c r="L13385" t="str">
        <v>Sprain et al. 2015 in Weaver et al. 2022; Renne et al. 2013</v>
      </c>
      <c r="M13385" t="s">
        <v>2303</v>
      </c>
      <c r="P13385" t="s">
        <v>243</v>
      </c>
      <c r="S13385">
        <v>-23.94</v>
      </c>
      <c r="U13385" t="s">
        <v>2295</v>
      </c>
      <c r="V13385">
        <v>1</v>
      </c>
      <c r="W13385" t="s">
        <v>2537</v>
      </c>
      <c r="AB13385" t="s">
        <v>248</v>
      </c>
      <c r="AC13385" t="s">
        <v>2640</v>
      </c>
    </row>
    <row r="13386" spans="1:29" x14ac:dyDescent="0.3">
      <c r="A13386">
        <v>20650</v>
      </c>
      <c r="B13386" s="15" t="s">
        <v>1842</v>
      </c>
      <c r="C13386" t="str">
        <f>_xlfn.XLOOKUP($B13386, STANDARDS!$A:$A, STANDARDS!$B:$B,,0,2)</f>
        <v>K-Pg boundary in undivided Hell Creek Fm; Tullock Mbr, Fort Union Fm</v>
      </c>
      <c r="D13386" t="s">
        <v>1060</v>
      </c>
      <c r="E13386" t="s">
        <v>2130</v>
      </c>
      <c r="J13386" cm="1">
        <f t="array" ref="J13386:L13386">_xlfn.XLOOKUP($C13386, AGE!$A:$A,AGE!$B:$D,,0,2)</f>
        <v>66.043000000000006</v>
      </c>
      <c r="K13386">
        <v>0.94900000000001228</v>
      </c>
      <c r="L13386" t="str">
        <v>Sprain et al. 2015 in Weaver et al. 2022; Renne et al. 2013</v>
      </c>
      <c r="M13386" t="s">
        <v>2303</v>
      </c>
      <c r="P13386" t="s">
        <v>243</v>
      </c>
      <c r="S13386">
        <v>-24.49</v>
      </c>
      <c r="U13386" t="s">
        <v>2295</v>
      </c>
      <c r="V13386">
        <v>1</v>
      </c>
      <c r="W13386" t="s">
        <v>2537</v>
      </c>
      <c r="AB13386" t="s">
        <v>248</v>
      </c>
      <c r="AC13386" t="s">
        <v>2640</v>
      </c>
    </row>
    <row r="13387" spans="1:29" x14ac:dyDescent="0.3">
      <c r="A13387">
        <v>20651</v>
      </c>
      <c r="B13387" s="15" t="s">
        <v>1842</v>
      </c>
      <c r="C13387" t="str">
        <f>_xlfn.XLOOKUP($B13387, STANDARDS!$A:$A, STANDARDS!$B:$B,,0,2)</f>
        <v>K-Pg boundary in undivided Hell Creek Fm; Tullock Mbr, Fort Union Fm</v>
      </c>
      <c r="D13387" t="s">
        <v>1060</v>
      </c>
      <c r="E13387" t="s">
        <v>2130</v>
      </c>
      <c r="J13387" cm="1">
        <f t="array" ref="J13387:L13387">_xlfn.XLOOKUP($C13387, AGE!$A:$A,AGE!$B:$D,,0,2)</f>
        <v>66.043000000000006</v>
      </c>
      <c r="K13387">
        <v>0.94900000000001228</v>
      </c>
      <c r="L13387" t="str">
        <v>Sprain et al. 2015 in Weaver et al. 2022; Renne et al. 2013</v>
      </c>
      <c r="M13387" t="s">
        <v>2303</v>
      </c>
      <c r="P13387" t="s">
        <v>243</v>
      </c>
      <c r="S13387">
        <v>-22.94</v>
      </c>
      <c r="U13387" t="s">
        <v>2295</v>
      </c>
      <c r="V13387">
        <v>1</v>
      </c>
      <c r="W13387" t="s">
        <v>2537</v>
      </c>
      <c r="AB13387" t="s">
        <v>248</v>
      </c>
      <c r="AC13387" t="s">
        <v>2640</v>
      </c>
    </row>
    <row r="13388" spans="1:29" x14ac:dyDescent="0.3">
      <c r="A13388">
        <v>20652</v>
      </c>
      <c r="B13388" s="15" t="s">
        <v>1842</v>
      </c>
      <c r="C13388" t="str">
        <f>_xlfn.XLOOKUP($B13388, STANDARDS!$A:$A, STANDARDS!$B:$B,,0,2)</f>
        <v>K-Pg boundary in undivided Hell Creek Fm; Tullock Mbr, Fort Union Fm</v>
      </c>
      <c r="D13388" t="s">
        <v>1060</v>
      </c>
      <c r="E13388" t="s">
        <v>2130</v>
      </c>
      <c r="J13388" cm="1">
        <f t="array" ref="J13388:L13388">_xlfn.XLOOKUP($C13388, AGE!$A:$A,AGE!$B:$D,,0,2)</f>
        <v>66.043000000000006</v>
      </c>
      <c r="K13388">
        <v>0.94900000000001228</v>
      </c>
      <c r="L13388" t="str">
        <v>Sprain et al. 2015 in Weaver et al. 2022; Renne et al. 2013</v>
      </c>
      <c r="M13388" t="s">
        <v>2303</v>
      </c>
      <c r="P13388" t="s">
        <v>243</v>
      </c>
      <c r="S13388">
        <v>-23.88</v>
      </c>
      <c r="U13388" t="s">
        <v>2295</v>
      </c>
      <c r="V13388">
        <v>1</v>
      </c>
      <c r="W13388" t="s">
        <v>2537</v>
      </c>
      <c r="AB13388" t="s">
        <v>248</v>
      </c>
      <c r="AC13388" t="s">
        <v>2640</v>
      </c>
    </row>
    <row r="13389" spans="1:29" x14ac:dyDescent="0.3">
      <c r="A13389">
        <v>20653</v>
      </c>
      <c r="B13389" s="15" t="s">
        <v>1842</v>
      </c>
      <c r="C13389" t="str">
        <f>_xlfn.XLOOKUP($B13389, STANDARDS!$A:$A, STANDARDS!$B:$B,,0,2)</f>
        <v>K-Pg boundary in undivided Hell Creek Fm; Tullock Mbr, Fort Union Fm</v>
      </c>
      <c r="D13389" t="s">
        <v>1060</v>
      </c>
      <c r="E13389" t="s">
        <v>2130</v>
      </c>
      <c r="J13389" cm="1">
        <f t="array" ref="J13389:L13389">_xlfn.XLOOKUP($C13389, AGE!$A:$A,AGE!$B:$D,,0,2)</f>
        <v>66.043000000000006</v>
      </c>
      <c r="K13389">
        <v>0.94900000000001228</v>
      </c>
      <c r="L13389" t="str">
        <v>Sprain et al. 2015 in Weaver et al. 2022; Renne et al. 2013</v>
      </c>
      <c r="M13389" t="s">
        <v>2303</v>
      </c>
      <c r="P13389" t="s">
        <v>243</v>
      </c>
      <c r="S13389">
        <v>-24.8</v>
      </c>
      <c r="U13389" t="s">
        <v>2295</v>
      </c>
      <c r="V13389">
        <v>1</v>
      </c>
      <c r="W13389" t="s">
        <v>2537</v>
      </c>
      <c r="AB13389" t="s">
        <v>248</v>
      </c>
      <c r="AC13389" t="s">
        <v>2640</v>
      </c>
    </row>
    <row r="13390" spans="1:29" x14ac:dyDescent="0.3">
      <c r="A13390">
        <v>20654</v>
      </c>
      <c r="B13390" s="15" t="s">
        <v>1842</v>
      </c>
      <c r="C13390" t="str">
        <f>_xlfn.XLOOKUP($B13390, STANDARDS!$A:$A, STANDARDS!$B:$B,,0,2)</f>
        <v>K-Pg boundary in undivided Hell Creek Fm; Tullock Mbr, Fort Union Fm</v>
      </c>
      <c r="D13390" t="s">
        <v>1060</v>
      </c>
      <c r="E13390" t="s">
        <v>2130</v>
      </c>
      <c r="J13390" cm="1">
        <f t="array" ref="J13390:L13390">_xlfn.XLOOKUP($C13390, AGE!$A:$A,AGE!$B:$D,,0,2)</f>
        <v>66.043000000000006</v>
      </c>
      <c r="K13390">
        <v>0.94900000000001228</v>
      </c>
      <c r="L13390" t="str">
        <v>Sprain et al. 2015 in Weaver et al. 2022; Renne et al. 2013</v>
      </c>
      <c r="M13390" t="s">
        <v>2303</v>
      </c>
      <c r="P13390" t="s">
        <v>243</v>
      </c>
      <c r="S13390">
        <v>-23.94</v>
      </c>
      <c r="U13390" t="s">
        <v>2295</v>
      </c>
      <c r="V13390">
        <v>1</v>
      </c>
      <c r="W13390" t="s">
        <v>2537</v>
      </c>
      <c r="AB13390" t="s">
        <v>248</v>
      </c>
      <c r="AC13390" t="s">
        <v>2640</v>
      </c>
    </row>
    <row r="13391" spans="1:29" x14ac:dyDescent="0.3">
      <c r="A13391">
        <v>20655</v>
      </c>
      <c r="B13391" s="15" t="s">
        <v>1842</v>
      </c>
      <c r="C13391" t="str">
        <f>_xlfn.XLOOKUP($B13391, STANDARDS!$A:$A, STANDARDS!$B:$B,,0,2)</f>
        <v>K-Pg boundary in undivided Hell Creek Fm; Tullock Mbr, Fort Union Fm</v>
      </c>
      <c r="D13391" t="s">
        <v>1060</v>
      </c>
      <c r="E13391" t="s">
        <v>2130</v>
      </c>
      <c r="J13391" cm="1">
        <f t="array" ref="J13391:L13391">_xlfn.XLOOKUP($C13391, AGE!$A:$A,AGE!$B:$D,,0,2)</f>
        <v>66.043000000000006</v>
      </c>
      <c r="K13391">
        <v>0.94900000000001228</v>
      </c>
      <c r="L13391" t="str">
        <v>Sprain et al. 2015 in Weaver et al. 2022; Renne et al. 2013</v>
      </c>
      <c r="M13391" t="s">
        <v>2303</v>
      </c>
      <c r="P13391" t="s">
        <v>243</v>
      </c>
      <c r="S13391">
        <v>-23.31</v>
      </c>
      <c r="U13391" t="s">
        <v>2295</v>
      </c>
      <c r="V13391">
        <v>1</v>
      </c>
      <c r="W13391" t="s">
        <v>2537</v>
      </c>
      <c r="AB13391" t="s">
        <v>248</v>
      </c>
      <c r="AC13391" t="s">
        <v>2640</v>
      </c>
    </row>
    <row r="13392" spans="1:29" x14ac:dyDescent="0.3">
      <c r="A13392">
        <v>20656</v>
      </c>
      <c r="B13392" s="15" t="s">
        <v>1842</v>
      </c>
      <c r="C13392" t="str">
        <f>_xlfn.XLOOKUP($B13392, STANDARDS!$A:$A, STANDARDS!$B:$B,,0,2)</f>
        <v>K-Pg boundary in undivided Hell Creek Fm; Tullock Mbr, Fort Union Fm</v>
      </c>
      <c r="D13392" t="s">
        <v>1060</v>
      </c>
      <c r="E13392" t="s">
        <v>2130</v>
      </c>
      <c r="J13392" cm="1">
        <f t="array" ref="J13392:L13392">_xlfn.XLOOKUP($C13392, AGE!$A:$A,AGE!$B:$D,,0,2)</f>
        <v>66.043000000000006</v>
      </c>
      <c r="K13392">
        <v>0.94900000000001228</v>
      </c>
      <c r="L13392" t="str">
        <v>Sprain et al. 2015 in Weaver et al. 2022; Renne et al. 2013</v>
      </c>
      <c r="M13392" t="s">
        <v>2303</v>
      </c>
      <c r="P13392" t="s">
        <v>243</v>
      </c>
      <c r="S13392">
        <v>-22.9</v>
      </c>
      <c r="U13392" t="s">
        <v>2295</v>
      </c>
      <c r="V13392">
        <v>1</v>
      </c>
      <c r="W13392" t="s">
        <v>2537</v>
      </c>
      <c r="AB13392" t="s">
        <v>248</v>
      </c>
      <c r="AC13392" t="s">
        <v>2640</v>
      </c>
    </row>
    <row r="13393" spans="1:29" x14ac:dyDescent="0.3">
      <c r="A13393">
        <v>20657</v>
      </c>
      <c r="B13393" s="15" t="s">
        <v>1842</v>
      </c>
      <c r="C13393" t="str">
        <f>_xlfn.XLOOKUP($B13393, STANDARDS!$A:$A, STANDARDS!$B:$B,,0,2)</f>
        <v>K-Pg boundary in undivided Hell Creek Fm; Tullock Mbr, Fort Union Fm</v>
      </c>
      <c r="D13393" t="s">
        <v>1060</v>
      </c>
      <c r="E13393" t="s">
        <v>2130</v>
      </c>
      <c r="J13393" cm="1">
        <f t="array" ref="J13393:L13393">_xlfn.XLOOKUP($C13393, AGE!$A:$A,AGE!$B:$D,,0,2)</f>
        <v>66.043000000000006</v>
      </c>
      <c r="K13393">
        <v>0.94900000000001228</v>
      </c>
      <c r="L13393" t="str">
        <v>Sprain et al. 2015 in Weaver et al. 2022; Renne et al. 2013</v>
      </c>
      <c r="M13393" t="s">
        <v>2303</v>
      </c>
      <c r="P13393" t="s">
        <v>243</v>
      </c>
      <c r="S13393">
        <v>-23.12</v>
      </c>
      <c r="U13393" t="s">
        <v>2295</v>
      </c>
      <c r="V13393">
        <v>1</v>
      </c>
      <c r="W13393" t="s">
        <v>2537</v>
      </c>
      <c r="AB13393" t="s">
        <v>248</v>
      </c>
      <c r="AC13393" t="s">
        <v>2640</v>
      </c>
    </row>
    <row r="13394" spans="1:29" x14ac:dyDescent="0.3">
      <c r="A13394">
        <v>20658</v>
      </c>
      <c r="B13394" s="15" t="s">
        <v>1842</v>
      </c>
      <c r="C13394" t="str">
        <f>_xlfn.XLOOKUP($B13394, STANDARDS!$A:$A, STANDARDS!$B:$B,,0,2)</f>
        <v>K-Pg boundary in undivided Hell Creek Fm; Tullock Mbr, Fort Union Fm</v>
      </c>
      <c r="D13394" t="s">
        <v>1060</v>
      </c>
      <c r="E13394" t="s">
        <v>2130</v>
      </c>
      <c r="J13394" cm="1">
        <f t="array" ref="J13394:L13394">_xlfn.XLOOKUP($C13394, AGE!$A:$A,AGE!$B:$D,,0,2)</f>
        <v>66.043000000000006</v>
      </c>
      <c r="K13394">
        <v>0.94900000000001228</v>
      </c>
      <c r="L13394" t="str">
        <v>Sprain et al. 2015 in Weaver et al. 2022; Renne et al. 2013</v>
      </c>
      <c r="M13394" t="s">
        <v>2303</v>
      </c>
      <c r="P13394" t="s">
        <v>243</v>
      </c>
      <c r="S13394">
        <v>-24.35</v>
      </c>
      <c r="U13394" t="s">
        <v>2295</v>
      </c>
      <c r="V13394">
        <v>1</v>
      </c>
      <c r="W13394" t="s">
        <v>2537</v>
      </c>
      <c r="AB13394" t="s">
        <v>248</v>
      </c>
      <c r="AC13394" t="s">
        <v>2640</v>
      </c>
    </row>
    <row r="13395" spans="1:29" x14ac:dyDescent="0.3">
      <c r="A13395">
        <v>20659</v>
      </c>
      <c r="B13395" s="15" t="s">
        <v>1842</v>
      </c>
      <c r="C13395" t="str">
        <f>_xlfn.XLOOKUP($B13395, STANDARDS!$A:$A, STANDARDS!$B:$B,,0,2)</f>
        <v>K-Pg boundary in undivided Hell Creek Fm; Tullock Mbr, Fort Union Fm</v>
      </c>
      <c r="D13395" t="s">
        <v>1060</v>
      </c>
      <c r="E13395" t="s">
        <v>2130</v>
      </c>
      <c r="J13395" cm="1">
        <f t="array" ref="J13395:L13395">_xlfn.XLOOKUP($C13395, AGE!$A:$A,AGE!$B:$D,,0,2)</f>
        <v>66.043000000000006</v>
      </c>
      <c r="K13395">
        <v>0.94900000000001228</v>
      </c>
      <c r="L13395" t="str">
        <v>Sprain et al. 2015 in Weaver et al. 2022; Renne et al. 2013</v>
      </c>
      <c r="M13395" t="s">
        <v>2303</v>
      </c>
      <c r="P13395" t="s">
        <v>243</v>
      </c>
      <c r="S13395">
        <v>-23.01</v>
      </c>
      <c r="U13395" t="s">
        <v>2295</v>
      </c>
      <c r="V13395">
        <v>1</v>
      </c>
      <c r="W13395" t="s">
        <v>2537</v>
      </c>
      <c r="AB13395" t="s">
        <v>248</v>
      </c>
      <c r="AC13395" t="s">
        <v>2640</v>
      </c>
    </row>
    <row r="13396" spans="1:29" x14ac:dyDescent="0.3">
      <c r="A13396">
        <v>20660</v>
      </c>
      <c r="B13396" s="15" t="s">
        <v>1842</v>
      </c>
      <c r="C13396" t="str">
        <f>_xlfn.XLOOKUP($B13396, STANDARDS!$A:$A, STANDARDS!$B:$B,,0,2)</f>
        <v>K-Pg boundary in undivided Hell Creek Fm; Tullock Mbr, Fort Union Fm</v>
      </c>
      <c r="D13396" t="s">
        <v>1060</v>
      </c>
      <c r="E13396" t="s">
        <v>2130</v>
      </c>
      <c r="J13396" cm="1">
        <f t="array" ref="J13396:L13396">_xlfn.XLOOKUP($C13396, AGE!$A:$A,AGE!$B:$D,,0,2)</f>
        <v>66.043000000000006</v>
      </c>
      <c r="K13396">
        <v>0.94900000000001228</v>
      </c>
      <c r="L13396" t="str">
        <v>Sprain et al. 2015 in Weaver et al. 2022; Renne et al. 2013</v>
      </c>
      <c r="M13396" t="s">
        <v>2303</v>
      </c>
      <c r="P13396" t="s">
        <v>243</v>
      </c>
      <c r="S13396">
        <v>-24.56</v>
      </c>
      <c r="U13396" t="s">
        <v>2295</v>
      </c>
      <c r="V13396">
        <v>1</v>
      </c>
      <c r="W13396" t="s">
        <v>2537</v>
      </c>
      <c r="AB13396" t="s">
        <v>248</v>
      </c>
      <c r="AC13396" t="s">
        <v>2640</v>
      </c>
    </row>
    <row r="13397" spans="1:29" x14ac:dyDescent="0.3">
      <c r="A13397">
        <v>20661</v>
      </c>
      <c r="B13397" s="15" t="s">
        <v>1842</v>
      </c>
      <c r="C13397" t="str">
        <f>_xlfn.XLOOKUP($B13397, STANDARDS!$A:$A, STANDARDS!$B:$B,,0,2)</f>
        <v>K-Pg boundary in undivided Hell Creek Fm; Tullock Mbr, Fort Union Fm</v>
      </c>
      <c r="D13397" t="s">
        <v>1060</v>
      </c>
      <c r="E13397" t="s">
        <v>2130</v>
      </c>
      <c r="J13397" cm="1">
        <f t="array" ref="J13397:L13397">_xlfn.XLOOKUP($C13397, AGE!$A:$A,AGE!$B:$D,,0,2)</f>
        <v>66.043000000000006</v>
      </c>
      <c r="K13397">
        <v>0.94900000000001228</v>
      </c>
      <c r="L13397" t="str">
        <v>Sprain et al. 2015 in Weaver et al. 2022; Renne et al. 2013</v>
      </c>
      <c r="M13397" t="s">
        <v>2303</v>
      </c>
      <c r="P13397" t="s">
        <v>243</v>
      </c>
      <c r="S13397">
        <v>-24.53</v>
      </c>
      <c r="U13397" t="s">
        <v>2295</v>
      </c>
      <c r="V13397">
        <v>1</v>
      </c>
      <c r="W13397" t="s">
        <v>2537</v>
      </c>
      <c r="AB13397" t="s">
        <v>248</v>
      </c>
      <c r="AC13397" t="s">
        <v>2640</v>
      </c>
    </row>
    <row r="13398" spans="1:29" x14ac:dyDescent="0.3">
      <c r="A13398">
        <v>20662</v>
      </c>
      <c r="B13398" s="15" t="s">
        <v>1842</v>
      </c>
      <c r="C13398" t="str">
        <f>_xlfn.XLOOKUP($B13398, STANDARDS!$A:$A, STANDARDS!$B:$B,,0,2)</f>
        <v>K-Pg boundary in undivided Hell Creek Fm; Tullock Mbr, Fort Union Fm</v>
      </c>
      <c r="D13398" t="s">
        <v>1060</v>
      </c>
      <c r="E13398" t="s">
        <v>2130</v>
      </c>
      <c r="J13398" cm="1">
        <f t="array" ref="J13398:L13398">_xlfn.XLOOKUP($C13398, AGE!$A:$A,AGE!$B:$D,,0,2)</f>
        <v>66.043000000000006</v>
      </c>
      <c r="K13398">
        <v>0.94900000000001228</v>
      </c>
      <c r="L13398" t="str">
        <v>Sprain et al. 2015 in Weaver et al. 2022; Renne et al. 2013</v>
      </c>
      <c r="M13398" t="s">
        <v>2303</v>
      </c>
      <c r="P13398" t="s">
        <v>243</v>
      </c>
      <c r="S13398">
        <v>-24.88</v>
      </c>
      <c r="U13398" t="s">
        <v>2295</v>
      </c>
      <c r="V13398">
        <v>1</v>
      </c>
      <c r="W13398" t="s">
        <v>2537</v>
      </c>
      <c r="AB13398" t="s">
        <v>248</v>
      </c>
      <c r="AC13398" t="s">
        <v>2640</v>
      </c>
    </row>
    <row r="13399" spans="1:29" x14ac:dyDescent="0.3">
      <c r="A13399">
        <v>20663</v>
      </c>
      <c r="B13399" s="15" t="s">
        <v>1842</v>
      </c>
      <c r="C13399" t="str">
        <f>_xlfn.XLOOKUP($B13399, STANDARDS!$A:$A, STANDARDS!$B:$B,,0,2)</f>
        <v>K-Pg boundary in undivided Hell Creek Fm; Tullock Mbr, Fort Union Fm</v>
      </c>
      <c r="D13399" t="s">
        <v>1060</v>
      </c>
      <c r="E13399" t="s">
        <v>2130</v>
      </c>
      <c r="J13399" cm="1">
        <f t="array" ref="J13399:L13399">_xlfn.XLOOKUP($C13399, AGE!$A:$A,AGE!$B:$D,,0,2)</f>
        <v>66.043000000000006</v>
      </c>
      <c r="K13399">
        <v>0.94900000000001228</v>
      </c>
      <c r="L13399" t="str">
        <v>Sprain et al. 2015 in Weaver et al. 2022; Renne et al. 2013</v>
      </c>
      <c r="M13399" t="s">
        <v>2303</v>
      </c>
      <c r="P13399" t="s">
        <v>243</v>
      </c>
      <c r="S13399">
        <v>-24.18</v>
      </c>
      <c r="U13399" t="s">
        <v>2295</v>
      </c>
      <c r="V13399">
        <v>1</v>
      </c>
      <c r="W13399" t="s">
        <v>2537</v>
      </c>
      <c r="AB13399" t="s">
        <v>248</v>
      </c>
      <c r="AC13399" t="s">
        <v>2640</v>
      </c>
    </row>
    <row r="13400" spans="1:29" x14ac:dyDescent="0.3">
      <c r="A13400">
        <v>20664</v>
      </c>
      <c r="B13400" s="15" t="s">
        <v>1842</v>
      </c>
      <c r="C13400" t="str">
        <f>_xlfn.XLOOKUP($B13400, STANDARDS!$A:$A, STANDARDS!$B:$B,,0,2)</f>
        <v>K-Pg boundary in undivided Hell Creek Fm; Tullock Mbr, Fort Union Fm</v>
      </c>
      <c r="D13400" t="s">
        <v>1060</v>
      </c>
      <c r="E13400" t="s">
        <v>2130</v>
      </c>
      <c r="J13400" cm="1">
        <f t="array" ref="J13400:L13400">_xlfn.XLOOKUP($C13400, AGE!$A:$A,AGE!$B:$D,,0,2)</f>
        <v>66.043000000000006</v>
      </c>
      <c r="K13400">
        <v>0.94900000000001228</v>
      </c>
      <c r="L13400" t="str">
        <v>Sprain et al. 2015 in Weaver et al. 2022; Renne et al. 2013</v>
      </c>
      <c r="M13400" t="s">
        <v>2303</v>
      </c>
      <c r="P13400" t="s">
        <v>243</v>
      </c>
      <c r="S13400">
        <v>-24.35</v>
      </c>
      <c r="U13400" t="s">
        <v>2295</v>
      </c>
      <c r="V13400">
        <v>1</v>
      </c>
      <c r="W13400" t="s">
        <v>2537</v>
      </c>
      <c r="AB13400" t="s">
        <v>248</v>
      </c>
      <c r="AC13400" t="s">
        <v>2640</v>
      </c>
    </row>
    <row r="13401" spans="1:29" x14ac:dyDescent="0.3">
      <c r="A13401">
        <v>20665</v>
      </c>
      <c r="B13401" s="15" t="s">
        <v>1842</v>
      </c>
      <c r="C13401" t="str">
        <f>_xlfn.XLOOKUP($B13401, STANDARDS!$A:$A, STANDARDS!$B:$B,,0,2)</f>
        <v>K-Pg boundary in undivided Hell Creek Fm; Tullock Mbr, Fort Union Fm</v>
      </c>
      <c r="D13401" t="s">
        <v>1060</v>
      </c>
      <c r="E13401" t="s">
        <v>2130</v>
      </c>
      <c r="J13401" cm="1">
        <f t="array" ref="J13401:L13401">_xlfn.XLOOKUP($C13401, AGE!$A:$A,AGE!$B:$D,,0,2)</f>
        <v>66.043000000000006</v>
      </c>
      <c r="K13401">
        <v>0.94900000000001228</v>
      </c>
      <c r="L13401" t="str">
        <v>Sprain et al. 2015 in Weaver et al. 2022; Renne et al. 2013</v>
      </c>
      <c r="M13401" t="s">
        <v>2303</v>
      </c>
      <c r="P13401" t="s">
        <v>243</v>
      </c>
      <c r="S13401">
        <v>-24.3</v>
      </c>
      <c r="U13401" t="s">
        <v>2295</v>
      </c>
      <c r="V13401">
        <v>1</v>
      </c>
      <c r="W13401" t="s">
        <v>2537</v>
      </c>
      <c r="AB13401" t="s">
        <v>248</v>
      </c>
      <c r="AC13401" t="s">
        <v>2640</v>
      </c>
    </row>
    <row r="13402" spans="1:29" x14ac:dyDescent="0.3">
      <c r="A13402">
        <v>20666</v>
      </c>
      <c r="B13402" s="15" t="s">
        <v>1842</v>
      </c>
      <c r="C13402" t="str">
        <f>_xlfn.XLOOKUP($B13402, STANDARDS!$A:$A, STANDARDS!$B:$B,,0,2)</f>
        <v>K-Pg boundary in undivided Hell Creek Fm; Tullock Mbr, Fort Union Fm</v>
      </c>
      <c r="D13402" t="s">
        <v>1060</v>
      </c>
      <c r="E13402" t="s">
        <v>2130</v>
      </c>
      <c r="J13402" cm="1">
        <f t="array" ref="J13402:L13402">_xlfn.XLOOKUP($C13402, AGE!$A:$A,AGE!$B:$D,,0,2)</f>
        <v>66.043000000000006</v>
      </c>
      <c r="K13402">
        <v>0.94900000000001228</v>
      </c>
      <c r="L13402" t="str">
        <v>Sprain et al. 2015 in Weaver et al. 2022; Renne et al. 2013</v>
      </c>
      <c r="M13402" t="s">
        <v>2303</v>
      </c>
      <c r="P13402" t="s">
        <v>243</v>
      </c>
      <c r="S13402">
        <v>-23.99</v>
      </c>
      <c r="U13402" t="s">
        <v>2295</v>
      </c>
      <c r="V13402">
        <v>1</v>
      </c>
      <c r="W13402" t="s">
        <v>2537</v>
      </c>
      <c r="AB13402" t="s">
        <v>248</v>
      </c>
      <c r="AC13402" t="s">
        <v>2640</v>
      </c>
    </row>
    <row r="13403" spans="1:29" x14ac:dyDescent="0.3">
      <c r="A13403">
        <v>20667</v>
      </c>
      <c r="B13403" s="15" t="s">
        <v>1842</v>
      </c>
      <c r="C13403" t="str">
        <f>_xlfn.XLOOKUP($B13403, STANDARDS!$A:$A, STANDARDS!$B:$B,,0,2)</f>
        <v>K-Pg boundary in undivided Hell Creek Fm; Tullock Mbr, Fort Union Fm</v>
      </c>
      <c r="D13403" t="s">
        <v>1060</v>
      </c>
      <c r="E13403" t="s">
        <v>2130</v>
      </c>
      <c r="J13403" cm="1">
        <f t="array" ref="J13403:L13403">_xlfn.XLOOKUP($C13403, AGE!$A:$A,AGE!$B:$D,,0,2)</f>
        <v>66.043000000000006</v>
      </c>
      <c r="K13403">
        <v>0.94900000000001228</v>
      </c>
      <c r="L13403" t="str">
        <v>Sprain et al. 2015 in Weaver et al. 2022; Renne et al. 2013</v>
      </c>
      <c r="M13403" t="s">
        <v>2303</v>
      </c>
      <c r="P13403" t="s">
        <v>243</v>
      </c>
      <c r="S13403">
        <v>-24.54</v>
      </c>
      <c r="U13403" t="s">
        <v>2295</v>
      </c>
      <c r="V13403">
        <v>1</v>
      </c>
      <c r="W13403" t="s">
        <v>2537</v>
      </c>
      <c r="AB13403" t="s">
        <v>248</v>
      </c>
      <c r="AC13403" t="s">
        <v>2640</v>
      </c>
    </row>
    <row r="13404" spans="1:29" x14ac:dyDescent="0.3">
      <c r="A13404">
        <v>20668</v>
      </c>
      <c r="B13404" s="15" t="s">
        <v>1842</v>
      </c>
      <c r="C13404" t="str">
        <f>_xlfn.XLOOKUP($B13404, STANDARDS!$A:$A, STANDARDS!$B:$B,,0,2)</f>
        <v>K-Pg boundary in undivided Hell Creek Fm; Tullock Mbr, Fort Union Fm</v>
      </c>
      <c r="D13404" t="s">
        <v>1060</v>
      </c>
      <c r="E13404" t="s">
        <v>2130</v>
      </c>
      <c r="J13404" cm="1">
        <f t="array" ref="J13404:L13404">_xlfn.XLOOKUP($C13404, AGE!$A:$A,AGE!$B:$D,,0,2)</f>
        <v>66.043000000000006</v>
      </c>
      <c r="K13404">
        <v>0.94900000000001228</v>
      </c>
      <c r="L13404" t="str">
        <v>Sprain et al. 2015 in Weaver et al. 2022; Renne et al. 2013</v>
      </c>
      <c r="M13404" t="s">
        <v>2303</v>
      </c>
      <c r="P13404" t="s">
        <v>243</v>
      </c>
      <c r="S13404">
        <v>-26.28</v>
      </c>
      <c r="U13404" t="s">
        <v>2295</v>
      </c>
      <c r="V13404">
        <v>1</v>
      </c>
      <c r="W13404" t="s">
        <v>2537</v>
      </c>
      <c r="AB13404" t="s">
        <v>248</v>
      </c>
      <c r="AC13404" t="s">
        <v>2640</v>
      </c>
    </row>
    <row r="13405" spans="1:29" x14ac:dyDescent="0.3">
      <c r="A13405">
        <v>20669</v>
      </c>
      <c r="B13405" s="15" t="s">
        <v>1842</v>
      </c>
      <c r="C13405" t="str">
        <f>_xlfn.XLOOKUP($B13405, STANDARDS!$A:$A, STANDARDS!$B:$B,,0,2)</f>
        <v>K-Pg boundary in undivided Hell Creek Fm; Tullock Mbr, Fort Union Fm</v>
      </c>
      <c r="D13405" t="s">
        <v>1060</v>
      </c>
      <c r="E13405" t="s">
        <v>2130</v>
      </c>
      <c r="J13405" cm="1">
        <f t="array" ref="J13405:L13405">_xlfn.XLOOKUP($C13405, AGE!$A:$A,AGE!$B:$D,,0,2)</f>
        <v>66.043000000000006</v>
      </c>
      <c r="K13405">
        <v>0.94900000000001228</v>
      </c>
      <c r="L13405" t="str">
        <v>Sprain et al. 2015 in Weaver et al. 2022; Renne et al. 2013</v>
      </c>
      <c r="M13405" t="s">
        <v>2303</v>
      </c>
      <c r="P13405" t="s">
        <v>243</v>
      </c>
      <c r="S13405">
        <v>-24.92</v>
      </c>
      <c r="U13405" t="s">
        <v>2295</v>
      </c>
      <c r="V13405">
        <v>1</v>
      </c>
      <c r="W13405" t="s">
        <v>2537</v>
      </c>
      <c r="AB13405" t="s">
        <v>248</v>
      </c>
      <c r="AC13405" t="s">
        <v>2640</v>
      </c>
    </row>
    <row r="13406" spans="1:29" x14ac:dyDescent="0.3">
      <c r="A13406">
        <v>20670</v>
      </c>
      <c r="B13406" s="15" t="s">
        <v>1842</v>
      </c>
      <c r="C13406" t="str">
        <f>_xlfn.XLOOKUP($B13406, STANDARDS!$A:$A, STANDARDS!$B:$B,,0,2)</f>
        <v>K-Pg boundary in undivided Hell Creek Fm; Tullock Mbr, Fort Union Fm</v>
      </c>
      <c r="D13406" t="s">
        <v>1060</v>
      </c>
      <c r="E13406" t="s">
        <v>2130</v>
      </c>
      <c r="J13406" cm="1">
        <f t="array" ref="J13406:L13406">_xlfn.XLOOKUP($C13406, AGE!$A:$A,AGE!$B:$D,,0,2)</f>
        <v>66.043000000000006</v>
      </c>
      <c r="K13406">
        <v>0.94900000000001228</v>
      </c>
      <c r="L13406" t="str">
        <v>Sprain et al. 2015 in Weaver et al. 2022; Renne et al. 2013</v>
      </c>
      <c r="M13406" t="s">
        <v>2303</v>
      </c>
      <c r="P13406" t="s">
        <v>243</v>
      </c>
      <c r="S13406">
        <v>-25.92</v>
      </c>
      <c r="U13406" t="s">
        <v>2295</v>
      </c>
      <c r="V13406">
        <v>1</v>
      </c>
      <c r="W13406" t="s">
        <v>2537</v>
      </c>
      <c r="AB13406" t="s">
        <v>248</v>
      </c>
      <c r="AC13406" t="s">
        <v>2640</v>
      </c>
    </row>
    <row r="13407" spans="1:29" x14ac:dyDescent="0.3">
      <c r="A13407">
        <v>20671</v>
      </c>
      <c r="B13407" s="15" t="s">
        <v>1842</v>
      </c>
      <c r="C13407" t="str">
        <f>_xlfn.XLOOKUP($B13407, STANDARDS!$A:$A, STANDARDS!$B:$B,,0,2)</f>
        <v>K-Pg boundary in undivided Hell Creek Fm; Tullock Mbr, Fort Union Fm</v>
      </c>
      <c r="D13407" t="s">
        <v>1060</v>
      </c>
      <c r="E13407" t="s">
        <v>2130</v>
      </c>
      <c r="J13407" cm="1">
        <f t="array" ref="J13407:L13407">_xlfn.XLOOKUP($C13407, AGE!$A:$A,AGE!$B:$D,,0,2)</f>
        <v>66.043000000000006</v>
      </c>
      <c r="K13407">
        <v>0.94900000000001228</v>
      </c>
      <c r="L13407" t="str">
        <v>Sprain et al. 2015 in Weaver et al. 2022; Renne et al. 2013</v>
      </c>
      <c r="M13407" t="s">
        <v>2303</v>
      </c>
      <c r="P13407" t="s">
        <v>243</v>
      </c>
      <c r="S13407">
        <v>-24.37</v>
      </c>
      <c r="U13407" t="s">
        <v>2295</v>
      </c>
      <c r="V13407">
        <v>1</v>
      </c>
      <c r="W13407" t="s">
        <v>2537</v>
      </c>
      <c r="AB13407" t="s">
        <v>248</v>
      </c>
      <c r="AC13407" t="s">
        <v>2640</v>
      </c>
    </row>
    <row r="13408" spans="1:29" x14ac:dyDescent="0.3">
      <c r="A13408">
        <v>20672</v>
      </c>
      <c r="B13408" s="15" t="s">
        <v>1842</v>
      </c>
      <c r="C13408" t="str">
        <f>_xlfn.XLOOKUP($B13408, STANDARDS!$A:$A, STANDARDS!$B:$B,,0,2)</f>
        <v>K-Pg boundary in undivided Hell Creek Fm; Tullock Mbr, Fort Union Fm</v>
      </c>
      <c r="D13408" t="s">
        <v>1060</v>
      </c>
      <c r="E13408" t="s">
        <v>2130</v>
      </c>
      <c r="J13408" cm="1">
        <f t="array" ref="J13408:L13408">_xlfn.XLOOKUP($C13408, AGE!$A:$A,AGE!$B:$D,,0,2)</f>
        <v>66.043000000000006</v>
      </c>
      <c r="K13408">
        <v>0.94900000000001228</v>
      </c>
      <c r="L13408" t="str">
        <v>Sprain et al. 2015 in Weaver et al. 2022; Renne et al. 2013</v>
      </c>
      <c r="M13408" t="s">
        <v>2303</v>
      </c>
      <c r="P13408" t="s">
        <v>243</v>
      </c>
      <c r="S13408">
        <v>-25.02</v>
      </c>
      <c r="U13408" t="s">
        <v>2295</v>
      </c>
      <c r="V13408">
        <v>1</v>
      </c>
      <c r="W13408" t="s">
        <v>2537</v>
      </c>
      <c r="AB13408" t="s">
        <v>248</v>
      </c>
      <c r="AC13408" t="s">
        <v>2640</v>
      </c>
    </row>
    <row r="13409" spans="1:29" x14ac:dyDescent="0.3">
      <c r="A13409">
        <v>20673</v>
      </c>
      <c r="B13409" s="15" t="s">
        <v>1842</v>
      </c>
      <c r="C13409" t="str">
        <f>_xlfn.XLOOKUP($B13409, STANDARDS!$A:$A, STANDARDS!$B:$B,,0,2)</f>
        <v>K-Pg boundary in undivided Hell Creek Fm; Tullock Mbr, Fort Union Fm</v>
      </c>
      <c r="D13409" t="s">
        <v>1060</v>
      </c>
      <c r="E13409" t="s">
        <v>2130</v>
      </c>
      <c r="J13409" cm="1">
        <f t="array" ref="J13409:L13409">_xlfn.XLOOKUP($C13409, AGE!$A:$A,AGE!$B:$D,,0,2)</f>
        <v>66.043000000000006</v>
      </c>
      <c r="K13409">
        <v>0.94900000000001228</v>
      </c>
      <c r="L13409" t="str">
        <v>Sprain et al. 2015 in Weaver et al. 2022; Renne et al. 2013</v>
      </c>
      <c r="M13409" t="s">
        <v>2303</v>
      </c>
      <c r="P13409" t="s">
        <v>243</v>
      </c>
      <c r="S13409">
        <v>-23.41</v>
      </c>
      <c r="U13409" t="s">
        <v>2295</v>
      </c>
      <c r="V13409">
        <v>1</v>
      </c>
      <c r="W13409" t="s">
        <v>2537</v>
      </c>
      <c r="AB13409" t="s">
        <v>248</v>
      </c>
      <c r="AC13409" t="s">
        <v>2640</v>
      </c>
    </row>
    <row r="13410" spans="1:29" x14ac:dyDescent="0.3">
      <c r="A13410">
        <v>20674</v>
      </c>
      <c r="B13410" s="15" t="s">
        <v>1842</v>
      </c>
      <c r="C13410" t="str">
        <f>_xlfn.XLOOKUP($B13410, STANDARDS!$A:$A, STANDARDS!$B:$B,,0,2)</f>
        <v>K-Pg boundary in undivided Hell Creek Fm; Tullock Mbr, Fort Union Fm</v>
      </c>
      <c r="D13410" t="s">
        <v>1060</v>
      </c>
      <c r="E13410" t="s">
        <v>2130</v>
      </c>
      <c r="J13410" cm="1">
        <f t="array" ref="J13410:L13410">_xlfn.XLOOKUP($C13410, AGE!$A:$A,AGE!$B:$D,,0,2)</f>
        <v>66.043000000000006</v>
      </c>
      <c r="K13410">
        <v>0.94900000000001228</v>
      </c>
      <c r="L13410" t="str">
        <v>Sprain et al. 2015 in Weaver et al. 2022; Renne et al. 2013</v>
      </c>
      <c r="M13410" t="s">
        <v>2303</v>
      </c>
      <c r="P13410" t="s">
        <v>243</v>
      </c>
      <c r="S13410">
        <v>-23.51</v>
      </c>
      <c r="U13410" t="s">
        <v>2295</v>
      </c>
      <c r="V13410">
        <v>1</v>
      </c>
      <c r="W13410" t="s">
        <v>2537</v>
      </c>
      <c r="AB13410" t="s">
        <v>248</v>
      </c>
      <c r="AC13410" t="s">
        <v>2640</v>
      </c>
    </row>
    <row r="13411" spans="1:29" x14ac:dyDescent="0.3">
      <c r="A13411">
        <v>20675</v>
      </c>
      <c r="B13411" s="15" t="s">
        <v>1842</v>
      </c>
      <c r="C13411" t="str">
        <f>_xlfn.XLOOKUP($B13411, STANDARDS!$A:$A, STANDARDS!$B:$B,,0,2)</f>
        <v>K-Pg boundary in undivided Hell Creek Fm; Tullock Mbr, Fort Union Fm</v>
      </c>
      <c r="D13411" t="s">
        <v>1060</v>
      </c>
      <c r="E13411" t="s">
        <v>2130</v>
      </c>
      <c r="J13411" cm="1">
        <f t="array" ref="J13411:L13411">_xlfn.XLOOKUP($C13411, AGE!$A:$A,AGE!$B:$D,,0,2)</f>
        <v>66.043000000000006</v>
      </c>
      <c r="K13411">
        <v>0.94900000000001228</v>
      </c>
      <c r="L13411" t="str">
        <v>Sprain et al. 2015 in Weaver et al. 2022; Renne et al. 2013</v>
      </c>
      <c r="M13411" t="s">
        <v>2303</v>
      </c>
      <c r="P13411" t="s">
        <v>243</v>
      </c>
      <c r="S13411">
        <v>-22.61</v>
      </c>
      <c r="U13411" t="s">
        <v>2295</v>
      </c>
      <c r="V13411">
        <v>1</v>
      </c>
      <c r="W13411" t="s">
        <v>2537</v>
      </c>
      <c r="AB13411" t="s">
        <v>248</v>
      </c>
      <c r="AC13411" t="s">
        <v>2640</v>
      </c>
    </row>
    <row r="13412" spans="1:29" x14ac:dyDescent="0.3">
      <c r="A13412">
        <v>20676</v>
      </c>
      <c r="B13412" s="15" t="s">
        <v>1842</v>
      </c>
      <c r="C13412" t="str">
        <f>_xlfn.XLOOKUP($B13412, STANDARDS!$A:$A, STANDARDS!$B:$B,,0,2)</f>
        <v>K-Pg boundary in undivided Hell Creek Fm; Tullock Mbr, Fort Union Fm</v>
      </c>
      <c r="D13412" t="s">
        <v>1060</v>
      </c>
      <c r="E13412" t="s">
        <v>2130</v>
      </c>
      <c r="J13412" cm="1">
        <f t="array" ref="J13412:L13412">_xlfn.XLOOKUP($C13412, AGE!$A:$A,AGE!$B:$D,,0,2)</f>
        <v>66.043000000000006</v>
      </c>
      <c r="K13412">
        <v>0.94900000000001228</v>
      </c>
      <c r="L13412" t="str">
        <v>Sprain et al. 2015 in Weaver et al. 2022; Renne et al. 2013</v>
      </c>
      <c r="M13412" t="s">
        <v>2303</v>
      </c>
      <c r="P13412" t="s">
        <v>243</v>
      </c>
      <c r="S13412">
        <v>-24.48</v>
      </c>
      <c r="U13412" t="s">
        <v>2295</v>
      </c>
      <c r="V13412">
        <v>1</v>
      </c>
      <c r="W13412" t="s">
        <v>2537</v>
      </c>
      <c r="AB13412" t="s">
        <v>248</v>
      </c>
      <c r="AC13412" t="s">
        <v>2640</v>
      </c>
    </row>
    <row r="13413" spans="1:29" x14ac:dyDescent="0.3">
      <c r="A13413">
        <v>20677</v>
      </c>
      <c r="B13413" s="15" t="s">
        <v>1842</v>
      </c>
      <c r="C13413" t="str">
        <f>_xlfn.XLOOKUP($B13413, STANDARDS!$A:$A, STANDARDS!$B:$B,,0,2)</f>
        <v>K-Pg boundary in undivided Hell Creek Fm; Tullock Mbr, Fort Union Fm</v>
      </c>
      <c r="D13413" t="s">
        <v>1060</v>
      </c>
      <c r="E13413" t="s">
        <v>2130</v>
      </c>
      <c r="J13413" cm="1">
        <f t="array" ref="J13413:L13413">_xlfn.XLOOKUP($C13413, AGE!$A:$A,AGE!$B:$D,,0,2)</f>
        <v>66.043000000000006</v>
      </c>
      <c r="K13413">
        <v>0.94900000000001228</v>
      </c>
      <c r="L13413" t="str">
        <v>Sprain et al. 2015 in Weaver et al. 2022; Renne et al. 2013</v>
      </c>
      <c r="M13413" t="s">
        <v>2303</v>
      </c>
      <c r="P13413" t="s">
        <v>243</v>
      </c>
      <c r="S13413">
        <v>-24.06</v>
      </c>
      <c r="U13413" t="s">
        <v>2295</v>
      </c>
      <c r="V13413">
        <v>1</v>
      </c>
      <c r="W13413" t="s">
        <v>2537</v>
      </c>
      <c r="AB13413" t="s">
        <v>248</v>
      </c>
      <c r="AC13413" t="s">
        <v>2640</v>
      </c>
    </row>
    <row r="13414" spans="1:29" x14ac:dyDescent="0.3">
      <c r="A13414">
        <v>20678</v>
      </c>
      <c r="B13414" s="15" t="s">
        <v>1842</v>
      </c>
      <c r="C13414" t="str">
        <f>_xlfn.XLOOKUP($B13414, STANDARDS!$A:$A, STANDARDS!$B:$B,,0,2)</f>
        <v>K-Pg boundary in undivided Hell Creek Fm; Tullock Mbr, Fort Union Fm</v>
      </c>
      <c r="D13414" t="s">
        <v>1060</v>
      </c>
      <c r="E13414" t="s">
        <v>2130</v>
      </c>
      <c r="J13414" cm="1">
        <f t="array" ref="J13414:L13414">_xlfn.XLOOKUP($C13414, AGE!$A:$A,AGE!$B:$D,,0,2)</f>
        <v>66.043000000000006</v>
      </c>
      <c r="K13414">
        <v>0.94900000000001228</v>
      </c>
      <c r="L13414" t="str">
        <v>Sprain et al. 2015 in Weaver et al. 2022; Renne et al. 2013</v>
      </c>
      <c r="M13414" t="s">
        <v>2303</v>
      </c>
      <c r="P13414" t="s">
        <v>243</v>
      </c>
      <c r="S13414">
        <v>-24.99</v>
      </c>
      <c r="U13414" t="s">
        <v>2295</v>
      </c>
      <c r="V13414">
        <v>1</v>
      </c>
      <c r="W13414" t="s">
        <v>2537</v>
      </c>
      <c r="AB13414" t="s">
        <v>248</v>
      </c>
      <c r="AC13414" t="s">
        <v>2640</v>
      </c>
    </row>
    <row r="13415" spans="1:29" x14ac:dyDescent="0.3">
      <c r="A13415">
        <v>20679</v>
      </c>
      <c r="B13415" s="15" t="s">
        <v>1842</v>
      </c>
      <c r="C13415" t="str">
        <f>_xlfn.XLOOKUP($B13415, STANDARDS!$A:$A, STANDARDS!$B:$B,,0,2)</f>
        <v>K-Pg boundary in undivided Hell Creek Fm; Tullock Mbr, Fort Union Fm</v>
      </c>
      <c r="D13415" t="s">
        <v>1060</v>
      </c>
      <c r="E13415" t="s">
        <v>2130</v>
      </c>
      <c r="J13415" cm="1">
        <f t="array" ref="J13415:L13415">_xlfn.XLOOKUP($C13415, AGE!$A:$A,AGE!$B:$D,,0,2)</f>
        <v>66.043000000000006</v>
      </c>
      <c r="K13415">
        <v>0.94900000000001228</v>
      </c>
      <c r="L13415" t="str">
        <v>Sprain et al. 2015 in Weaver et al. 2022; Renne et al. 2013</v>
      </c>
      <c r="M13415" t="s">
        <v>2303</v>
      </c>
      <c r="P13415" t="s">
        <v>243</v>
      </c>
      <c r="S13415">
        <v>-24.61</v>
      </c>
      <c r="U13415" t="s">
        <v>2295</v>
      </c>
      <c r="V13415">
        <v>1</v>
      </c>
      <c r="W13415" t="s">
        <v>2537</v>
      </c>
      <c r="AB13415" t="s">
        <v>248</v>
      </c>
      <c r="AC13415" t="s">
        <v>2640</v>
      </c>
    </row>
    <row r="13416" spans="1:29" x14ac:dyDescent="0.3">
      <c r="A13416">
        <v>20680</v>
      </c>
      <c r="B13416" s="15" t="s">
        <v>1842</v>
      </c>
      <c r="C13416" t="str">
        <f>_xlfn.XLOOKUP($B13416, STANDARDS!$A:$A, STANDARDS!$B:$B,,0,2)</f>
        <v>K-Pg boundary in undivided Hell Creek Fm; Tullock Mbr, Fort Union Fm</v>
      </c>
      <c r="D13416" t="s">
        <v>1060</v>
      </c>
      <c r="E13416" t="s">
        <v>2130</v>
      </c>
      <c r="J13416" cm="1">
        <f t="array" ref="J13416:L13416">_xlfn.XLOOKUP($C13416, AGE!$A:$A,AGE!$B:$D,,0,2)</f>
        <v>66.043000000000006</v>
      </c>
      <c r="K13416">
        <v>0.94900000000001228</v>
      </c>
      <c r="L13416" t="str">
        <v>Sprain et al. 2015 in Weaver et al. 2022; Renne et al. 2013</v>
      </c>
      <c r="M13416" t="s">
        <v>2303</v>
      </c>
      <c r="P13416" t="s">
        <v>243</v>
      </c>
      <c r="S13416">
        <v>-23.97</v>
      </c>
      <c r="U13416" t="s">
        <v>2295</v>
      </c>
      <c r="V13416">
        <v>1</v>
      </c>
      <c r="W13416" t="s">
        <v>2537</v>
      </c>
      <c r="AB13416" t="s">
        <v>248</v>
      </c>
      <c r="AC13416" t="s">
        <v>2640</v>
      </c>
    </row>
    <row r="13417" spans="1:29" x14ac:dyDescent="0.3">
      <c r="A13417">
        <v>20681</v>
      </c>
      <c r="B13417" s="15" t="s">
        <v>1842</v>
      </c>
      <c r="C13417" t="str">
        <f>_xlfn.XLOOKUP($B13417, STANDARDS!$A:$A, STANDARDS!$B:$B,,0,2)</f>
        <v>K-Pg boundary in undivided Hell Creek Fm; Tullock Mbr, Fort Union Fm</v>
      </c>
      <c r="D13417" t="s">
        <v>1060</v>
      </c>
      <c r="E13417" t="s">
        <v>2130</v>
      </c>
      <c r="J13417" cm="1">
        <f t="array" ref="J13417:L13417">_xlfn.XLOOKUP($C13417, AGE!$A:$A,AGE!$B:$D,,0,2)</f>
        <v>66.043000000000006</v>
      </c>
      <c r="K13417">
        <v>0.94900000000001228</v>
      </c>
      <c r="L13417" t="str">
        <v>Sprain et al. 2015 in Weaver et al. 2022; Renne et al. 2013</v>
      </c>
      <c r="M13417" t="s">
        <v>2303</v>
      </c>
      <c r="P13417" t="s">
        <v>243</v>
      </c>
      <c r="S13417">
        <v>-23.42</v>
      </c>
      <c r="U13417" t="s">
        <v>2295</v>
      </c>
      <c r="V13417">
        <v>1</v>
      </c>
      <c r="W13417" t="s">
        <v>2537</v>
      </c>
      <c r="AB13417" t="s">
        <v>248</v>
      </c>
      <c r="AC13417" t="s">
        <v>2640</v>
      </c>
    </row>
    <row r="13418" spans="1:29" x14ac:dyDescent="0.3">
      <c r="A13418">
        <v>20682</v>
      </c>
      <c r="B13418" s="15" t="s">
        <v>1842</v>
      </c>
      <c r="C13418" t="str">
        <f>_xlfn.XLOOKUP($B13418, STANDARDS!$A:$A, STANDARDS!$B:$B,,0,2)</f>
        <v>K-Pg boundary in undivided Hell Creek Fm; Tullock Mbr, Fort Union Fm</v>
      </c>
      <c r="D13418" t="s">
        <v>1060</v>
      </c>
      <c r="E13418" t="s">
        <v>2130</v>
      </c>
      <c r="J13418" cm="1">
        <f t="array" ref="J13418:L13418">_xlfn.XLOOKUP($C13418, AGE!$A:$A,AGE!$B:$D,,0,2)</f>
        <v>66.043000000000006</v>
      </c>
      <c r="K13418">
        <v>0.94900000000001228</v>
      </c>
      <c r="L13418" t="str">
        <v>Sprain et al. 2015 in Weaver et al. 2022; Renne et al. 2013</v>
      </c>
      <c r="M13418" t="s">
        <v>2303</v>
      </c>
      <c r="P13418" t="s">
        <v>243</v>
      </c>
      <c r="S13418">
        <v>-23.58</v>
      </c>
      <c r="U13418" t="s">
        <v>2295</v>
      </c>
      <c r="V13418">
        <v>1</v>
      </c>
      <c r="W13418" t="s">
        <v>2537</v>
      </c>
      <c r="AB13418" t="s">
        <v>248</v>
      </c>
      <c r="AC13418" t="s">
        <v>2640</v>
      </c>
    </row>
    <row r="13419" spans="1:29" x14ac:dyDescent="0.3">
      <c r="A13419">
        <v>20683</v>
      </c>
      <c r="B13419" s="15" t="s">
        <v>1842</v>
      </c>
      <c r="C13419" t="str">
        <f>_xlfn.XLOOKUP($B13419, STANDARDS!$A:$A, STANDARDS!$B:$B,,0,2)</f>
        <v>K-Pg boundary in undivided Hell Creek Fm; Tullock Mbr, Fort Union Fm</v>
      </c>
      <c r="D13419" t="s">
        <v>1060</v>
      </c>
      <c r="E13419" t="s">
        <v>2130</v>
      </c>
      <c r="J13419" cm="1">
        <f t="array" ref="J13419:L13419">_xlfn.XLOOKUP($C13419, AGE!$A:$A,AGE!$B:$D,,0,2)</f>
        <v>66.043000000000006</v>
      </c>
      <c r="K13419">
        <v>0.94900000000001228</v>
      </c>
      <c r="L13419" t="str">
        <v>Sprain et al. 2015 in Weaver et al. 2022; Renne et al. 2013</v>
      </c>
      <c r="M13419" t="s">
        <v>2303</v>
      </c>
      <c r="P13419" t="s">
        <v>243</v>
      </c>
      <c r="S13419">
        <v>-24.39</v>
      </c>
      <c r="U13419" t="s">
        <v>2295</v>
      </c>
      <c r="V13419">
        <v>1</v>
      </c>
      <c r="W13419" t="s">
        <v>2537</v>
      </c>
      <c r="AB13419" t="s">
        <v>248</v>
      </c>
      <c r="AC13419" t="s">
        <v>2640</v>
      </c>
    </row>
    <row r="13420" spans="1:29" x14ac:dyDescent="0.3">
      <c r="A13420">
        <v>20684</v>
      </c>
      <c r="B13420" s="15" t="s">
        <v>1842</v>
      </c>
      <c r="C13420" t="str">
        <f>_xlfn.XLOOKUP($B13420, STANDARDS!$A:$A, STANDARDS!$B:$B,,0,2)</f>
        <v>K-Pg boundary in undivided Hell Creek Fm; Tullock Mbr, Fort Union Fm</v>
      </c>
      <c r="D13420" t="s">
        <v>1060</v>
      </c>
      <c r="E13420" t="s">
        <v>2130</v>
      </c>
      <c r="J13420" cm="1">
        <f t="array" ref="J13420:L13420">_xlfn.XLOOKUP($C13420, AGE!$A:$A,AGE!$B:$D,,0,2)</f>
        <v>66.043000000000006</v>
      </c>
      <c r="K13420">
        <v>0.94900000000001228</v>
      </c>
      <c r="L13420" t="str">
        <v>Sprain et al. 2015 in Weaver et al. 2022; Renne et al. 2013</v>
      </c>
      <c r="M13420" t="s">
        <v>2303</v>
      </c>
      <c r="P13420" t="s">
        <v>243</v>
      </c>
      <c r="S13420">
        <v>-23.87</v>
      </c>
      <c r="U13420" t="s">
        <v>2295</v>
      </c>
      <c r="V13420">
        <v>1</v>
      </c>
      <c r="W13420" t="s">
        <v>2537</v>
      </c>
      <c r="AB13420" t="s">
        <v>248</v>
      </c>
      <c r="AC13420" t="s">
        <v>2640</v>
      </c>
    </row>
    <row r="13421" spans="1:29" x14ac:dyDescent="0.3">
      <c r="A13421">
        <v>20685</v>
      </c>
      <c r="B13421" s="15" t="s">
        <v>1842</v>
      </c>
      <c r="C13421" t="str">
        <f>_xlfn.XLOOKUP($B13421, STANDARDS!$A:$A, STANDARDS!$B:$B,,0,2)</f>
        <v>K-Pg boundary in undivided Hell Creek Fm; Tullock Mbr, Fort Union Fm</v>
      </c>
      <c r="D13421" t="s">
        <v>1060</v>
      </c>
      <c r="E13421" t="s">
        <v>2130</v>
      </c>
      <c r="J13421" cm="1">
        <f t="array" ref="J13421:L13421">_xlfn.XLOOKUP($C13421, AGE!$A:$A,AGE!$B:$D,,0,2)</f>
        <v>66.043000000000006</v>
      </c>
      <c r="K13421">
        <v>0.94900000000001228</v>
      </c>
      <c r="L13421" t="str">
        <v>Sprain et al. 2015 in Weaver et al. 2022; Renne et al. 2013</v>
      </c>
      <c r="M13421" t="s">
        <v>2303</v>
      </c>
      <c r="P13421" t="s">
        <v>243</v>
      </c>
      <c r="S13421">
        <v>-23.77</v>
      </c>
      <c r="U13421" t="s">
        <v>2295</v>
      </c>
      <c r="V13421">
        <v>1</v>
      </c>
      <c r="W13421" t="s">
        <v>2537</v>
      </c>
      <c r="AB13421" t="s">
        <v>248</v>
      </c>
      <c r="AC13421" t="s">
        <v>2640</v>
      </c>
    </row>
    <row r="13422" spans="1:29" x14ac:dyDescent="0.3">
      <c r="A13422">
        <v>20686</v>
      </c>
      <c r="B13422" s="15" t="s">
        <v>1842</v>
      </c>
      <c r="C13422" t="str">
        <f>_xlfn.XLOOKUP($B13422, STANDARDS!$A:$A, STANDARDS!$B:$B,,0,2)</f>
        <v>K-Pg boundary in undivided Hell Creek Fm; Tullock Mbr, Fort Union Fm</v>
      </c>
      <c r="D13422" t="s">
        <v>1060</v>
      </c>
      <c r="E13422" t="s">
        <v>2130</v>
      </c>
      <c r="J13422" cm="1">
        <f t="array" ref="J13422:L13422">_xlfn.XLOOKUP($C13422, AGE!$A:$A,AGE!$B:$D,,0,2)</f>
        <v>66.043000000000006</v>
      </c>
      <c r="K13422">
        <v>0.94900000000001228</v>
      </c>
      <c r="L13422" t="str">
        <v>Sprain et al. 2015 in Weaver et al. 2022; Renne et al. 2013</v>
      </c>
      <c r="M13422" t="s">
        <v>2303</v>
      </c>
      <c r="P13422" t="s">
        <v>243</v>
      </c>
      <c r="S13422">
        <v>-23.69</v>
      </c>
      <c r="U13422" t="s">
        <v>2295</v>
      </c>
      <c r="V13422">
        <v>1</v>
      </c>
      <c r="W13422" t="s">
        <v>2537</v>
      </c>
      <c r="AB13422" t="s">
        <v>248</v>
      </c>
      <c r="AC13422" t="s">
        <v>2640</v>
      </c>
    </row>
    <row r="13423" spans="1:29" x14ac:dyDescent="0.3">
      <c r="A13423">
        <v>20687</v>
      </c>
      <c r="B13423" s="15" t="s">
        <v>1842</v>
      </c>
      <c r="C13423" t="str">
        <f>_xlfn.XLOOKUP($B13423, STANDARDS!$A:$A, STANDARDS!$B:$B,,0,2)</f>
        <v>K-Pg boundary in undivided Hell Creek Fm; Tullock Mbr, Fort Union Fm</v>
      </c>
      <c r="D13423" t="s">
        <v>1060</v>
      </c>
      <c r="E13423" t="s">
        <v>2130</v>
      </c>
      <c r="J13423" cm="1">
        <f t="array" ref="J13423:L13423">_xlfn.XLOOKUP($C13423, AGE!$A:$A,AGE!$B:$D,,0,2)</f>
        <v>66.043000000000006</v>
      </c>
      <c r="K13423">
        <v>0.94900000000001228</v>
      </c>
      <c r="L13423" t="str">
        <v>Sprain et al. 2015 in Weaver et al. 2022; Renne et al. 2013</v>
      </c>
      <c r="M13423" t="s">
        <v>2303</v>
      </c>
      <c r="P13423" t="s">
        <v>243</v>
      </c>
      <c r="S13423">
        <v>-23.74</v>
      </c>
      <c r="U13423" t="s">
        <v>2295</v>
      </c>
      <c r="V13423">
        <v>1</v>
      </c>
      <c r="W13423" t="s">
        <v>2537</v>
      </c>
      <c r="AB13423" t="s">
        <v>248</v>
      </c>
      <c r="AC13423" t="s">
        <v>2640</v>
      </c>
    </row>
    <row r="13424" spans="1:29" x14ac:dyDescent="0.3">
      <c r="A13424">
        <v>20688</v>
      </c>
      <c r="B13424" s="15" t="s">
        <v>1842</v>
      </c>
      <c r="C13424" t="str">
        <f>_xlfn.XLOOKUP($B13424, STANDARDS!$A:$A, STANDARDS!$B:$B,,0,2)</f>
        <v>K-Pg boundary in undivided Hell Creek Fm; Tullock Mbr, Fort Union Fm</v>
      </c>
      <c r="D13424" t="s">
        <v>1060</v>
      </c>
      <c r="E13424" t="s">
        <v>2130</v>
      </c>
      <c r="J13424" cm="1">
        <f t="array" ref="J13424:L13424">_xlfn.XLOOKUP($C13424, AGE!$A:$A,AGE!$B:$D,,0,2)</f>
        <v>66.043000000000006</v>
      </c>
      <c r="K13424">
        <v>0.94900000000001228</v>
      </c>
      <c r="L13424" t="str">
        <v>Sprain et al. 2015 in Weaver et al. 2022; Renne et al. 2013</v>
      </c>
      <c r="M13424" t="s">
        <v>2303</v>
      </c>
      <c r="P13424" t="s">
        <v>243</v>
      </c>
      <c r="S13424">
        <v>-23.78</v>
      </c>
      <c r="U13424" t="s">
        <v>2295</v>
      </c>
      <c r="V13424">
        <v>1</v>
      </c>
      <c r="W13424" t="s">
        <v>2537</v>
      </c>
      <c r="AB13424" t="s">
        <v>248</v>
      </c>
      <c r="AC13424" t="s">
        <v>2640</v>
      </c>
    </row>
    <row r="13425" spans="1:29" x14ac:dyDescent="0.3">
      <c r="A13425">
        <v>20689</v>
      </c>
      <c r="B13425" s="15" t="s">
        <v>1842</v>
      </c>
      <c r="C13425" t="str">
        <f>_xlfn.XLOOKUP($B13425, STANDARDS!$A:$A, STANDARDS!$B:$B,,0,2)</f>
        <v>K-Pg boundary in undivided Hell Creek Fm; Tullock Mbr, Fort Union Fm</v>
      </c>
      <c r="D13425" t="s">
        <v>1060</v>
      </c>
      <c r="E13425" t="s">
        <v>2130</v>
      </c>
      <c r="J13425" cm="1">
        <f t="array" ref="J13425:L13425">_xlfn.XLOOKUP($C13425, AGE!$A:$A,AGE!$B:$D,,0,2)</f>
        <v>66.043000000000006</v>
      </c>
      <c r="K13425">
        <v>0.94900000000001228</v>
      </c>
      <c r="L13425" t="str">
        <v>Sprain et al. 2015 in Weaver et al. 2022; Renne et al. 2013</v>
      </c>
      <c r="M13425" t="s">
        <v>2303</v>
      </c>
      <c r="P13425" t="s">
        <v>243</v>
      </c>
      <c r="S13425">
        <v>-24.84</v>
      </c>
      <c r="U13425" t="s">
        <v>2295</v>
      </c>
      <c r="V13425">
        <v>1</v>
      </c>
      <c r="W13425" t="s">
        <v>2537</v>
      </c>
      <c r="AB13425" t="s">
        <v>248</v>
      </c>
      <c r="AC13425" t="s">
        <v>2640</v>
      </c>
    </row>
    <row r="13426" spans="1:29" x14ac:dyDescent="0.3">
      <c r="A13426">
        <v>20690</v>
      </c>
      <c r="B13426" s="15" t="s">
        <v>1842</v>
      </c>
      <c r="C13426" t="str">
        <f>_xlfn.XLOOKUP($B13426, STANDARDS!$A:$A, STANDARDS!$B:$B,,0,2)</f>
        <v>K-Pg boundary in undivided Hell Creek Fm; Tullock Mbr, Fort Union Fm</v>
      </c>
      <c r="D13426" t="s">
        <v>1060</v>
      </c>
      <c r="E13426" t="s">
        <v>2130</v>
      </c>
      <c r="J13426" cm="1">
        <f t="array" ref="J13426:L13426">_xlfn.XLOOKUP($C13426, AGE!$A:$A,AGE!$B:$D,,0,2)</f>
        <v>66.043000000000006</v>
      </c>
      <c r="K13426">
        <v>0.94900000000001228</v>
      </c>
      <c r="L13426" t="str">
        <v>Sprain et al. 2015 in Weaver et al. 2022; Renne et al. 2013</v>
      </c>
      <c r="M13426" t="s">
        <v>2303</v>
      </c>
      <c r="P13426" t="s">
        <v>243</v>
      </c>
      <c r="S13426">
        <v>-23.77</v>
      </c>
      <c r="U13426" t="s">
        <v>2295</v>
      </c>
      <c r="V13426">
        <v>1</v>
      </c>
      <c r="W13426" t="s">
        <v>2537</v>
      </c>
      <c r="AB13426" t="s">
        <v>248</v>
      </c>
      <c r="AC13426" t="s">
        <v>2640</v>
      </c>
    </row>
    <row r="13427" spans="1:29" x14ac:dyDescent="0.3">
      <c r="A13427">
        <v>20691</v>
      </c>
      <c r="B13427" s="15" t="s">
        <v>1842</v>
      </c>
      <c r="C13427" t="str">
        <f>_xlfn.XLOOKUP($B13427, STANDARDS!$A:$A, STANDARDS!$B:$B,,0,2)</f>
        <v>K-Pg boundary in undivided Hell Creek Fm; Tullock Mbr, Fort Union Fm</v>
      </c>
      <c r="D13427" t="s">
        <v>1060</v>
      </c>
      <c r="E13427" t="s">
        <v>2130</v>
      </c>
      <c r="J13427" cm="1">
        <f t="array" ref="J13427:L13427">_xlfn.XLOOKUP($C13427, AGE!$A:$A,AGE!$B:$D,,0,2)</f>
        <v>66.043000000000006</v>
      </c>
      <c r="K13427">
        <v>0.94900000000001228</v>
      </c>
      <c r="L13427" t="str">
        <v>Sprain et al. 2015 in Weaver et al. 2022; Renne et al. 2013</v>
      </c>
      <c r="M13427" t="s">
        <v>2303</v>
      </c>
      <c r="P13427" t="s">
        <v>243</v>
      </c>
      <c r="S13427">
        <v>-24.96</v>
      </c>
      <c r="U13427" t="s">
        <v>2295</v>
      </c>
      <c r="V13427">
        <v>1</v>
      </c>
      <c r="W13427" t="s">
        <v>2537</v>
      </c>
      <c r="AB13427" t="s">
        <v>248</v>
      </c>
      <c r="AC13427" t="s">
        <v>2640</v>
      </c>
    </row>
    <row r="13428" spans="1:29" x14ac:dyDescent="0.3">
      <c r="A13428">
        <v>20692</v>
      </c>
      <c r="B13428" s="15" t="s">
        <v>1842</v>
      </c>
      <c r="C13428" t="str">
        <f>_xlfn.XLOOKUP($B13428, STANDARDS!$A:$A, STANDARDS!$B:$B,,0,2)</f>
        <v>K-Pg boundary in undivided Hell Creek Fm; Tullock Mbr, Fort Union Fm</v>
      </c>
      <c r="D13428" t="s">
        <v>1060</v>
      </c>
      <c r="E13428" t="s">
        <v>2130</v>
      </c>
      <c r="J13428" cm="1">
        <f t="array" ref="J13428:L13428">_xlfn.XLOOKUP($C13428, AGE!$A:$A,AGE!$B:$D,,0,2)</f>
        <v>66.043000000000006</v>
      </c>
      <c r="K13428">
        <v>0.94900000000001228</v>
      </c>
      <c r="L13428" t="str">
        <v>Sprain et al. 2015 in Weaver et al. 2022; Renne et al. 2013</v>
      </c>
      <c r="M13428" t="s">
        <v>2303</v>
      </c>
      <c r="P13428" t="s">
        <v>243</v>
      </c>
      <c r="S13428">
        <v>-24.83</v>
      </c>
      <c r="U13428" t="s">
        <v>2295</v>
      </c>
      <c r="V13428">
        <v>1</v>
      </c>
      <c r="W13428" t="s">
        <v>2537</v>
      </c>
      <c r="AB13428" t="s">
        <v>248</v>
      </c>
      <c r="AC13428" t="s">
        <v>2640</v>
      </c>
    </row>
    <row r="13429" spans="1:29" x14ac:dyDescent="0.3">
      <c r="A13429">
        <v>20693</v>
      </c>
      <c r="B13429" s="15" t="s">
        <v>1842</v>
      </c>
      <c r="C13429" t="str">
        <f>_xlfn.XLOOKUP($B13429, STANDARDS!$A:$A, STANDARDS!$B:$B,,0,2)</f>
        <v>K-Pg boundary in undivided Hell Creek Fm; Tullock Mbr, Fort Union Fm</v>
      </c>
      <c r="D13429" t="s">
        <v>1060</v>
      </c>
      <c r="E13429" t="s">
        <v>2130</v>
      </c>
      <c r="J13429" cm="1">
        <f t="array" ref="J13429:L13429">_xlfn.XLOOKUP($C13429, AGE!$A:$A,AGE!$B:$D,,0,2)</f>
        <v>66.043000000000006</v>
      </c>
      <c r="K13429">
        <v>0.94900000000001228</v>
      </c>
      <c r="L13429" t="str">
        <v>Sprain et al. 2015 in Weaver et al. 2022; Renne et al. 2013</v>
      </c>
      <c r="M13429" t="s">
        <v>2303</v>
      </c>
      <c r="P13429" t="s">
        <v>243</v>
      </c>
      <c r="S13429">
        <v>-24.27</v>
      </c>
      <c r="U13429" t="s">
        <v>2295</v>
      </c>
      <c r="V13429">
        <v>1</v>
      </c>
      <c r="W13429" t="s">
        <v>2537</v>
      </c>
      <c r="AB13429" t="s">
        <v>248</v>
      </c>
      <c r="AC13429" t="s">
        <v>2640</v>
      </c>
    </row>
    <row r="13430" spans="1:29" x14ac:dyDescent="0.3">
      <c r="A13430">
        <v>20694</v>
      </c>
      <c r="B13430" s="15" t="s">
        <v>1842</v>
      </c>
      <c r="C13430" t="str">
        <f>_xlfn.XLOOKUP($B13430, STANDARDS!$A:$A, STANDARDS!$B:$B,,0,2)</f>
        <v>K-Pg boundary in undivided Hell Creek Fm; Tullock Mbr, Fort Union Fm</v>
      </c>
      <c r="D13430" t="s">
        <v>1060</v>
      </c>
      <c r="E13430" t="s">
        <v>2130</v>
      </c>
      <c r="J13430" cm="1">
        <f t="array" ref="J13430:L13430">_xlfn.XLOOKUP($C13430, AGE!$A:$A,AGE!$B:$D,,0,2)</f>
        <v>66.043000000000006</v>
      </c>
      <c r="K13430">
        <v>0.94900000000001228</v>
      </c>
      <c r="L13430" t="str">
        <v>Sprain et al. 2015 in Weaver et al. 2022; Renne et al. 2013</v>
      </c>
      <c r="M13430" t="s">
        <v>2303</v>
      </c>
      <c r="P13430" t="s">
        <v>243</v>
      </c>
      <c r="S13430">
        <v>-23.99</v>
      </c>
      <c r="U13430" t="s">
        <v>2295</v>
      </c>
      <c r="V13430">
        <v>1</v>
      </c>
      <c r="W13430" t="s">
        <v>2537</v>
      </c>
      <c r="AB13430" t="s">
        <v>248</v>
      </c>
      <c r="AC13430" t="s">
        <v>2640</v>
      </c>
    </row>
    <row r="13431" spans="1:29" x14ac:dyDescent="0.3">
      <c r="A13431">
        <v>20695</v>
      </c>
      <c r="B13431" s="15" t="s">
        <v>1842</v>
      </c>
      <c r="C13431" t="str">
        <f>_xlfn.XLOOKUP($B13431, STANDARDS!$A:$A, STANDARDS!$B:$B,,0,2)</f>
        <v>K-Pg boundary in undivided Hell Creek Fm; Tullock Mbr, Fort Union Fm</v>
      </c>
      <c r="D13431" t="s">
        <v>1060</v>
      </c>
      <c r="E13431" t="s">
        <v>2130</v>
      </c>
      <c r="J13431" cm="1">
        <f t="array" ref="J13431:L13431">_xlfn.XLOOKUP($C13431, AGE!$A:$A,AGE!$B:$D,,0,2)</f>
        <v>66.043000000000006</v>
      </c>
      <c r="K13431">
        <v>0.94900000000001228</v>
      </c>
      <c r="L13431" t="str">
        <v>Sprain et al. 2015 in Weaver et al. 2022; Renne et al. 2013</v>
      </c>
      <c r="M13431" t="s">
        <v>2303</v>
      </c>
      <c r="P13431" t="s">
        <v>243</v>
      </c>
      <c r="S13431">
        <v>-23.82</v>
      </c>
      <c r="U13431" t="s">
        <v>2295</v>
      </c>
      <c r="V13431">
        <v>1</v>
      </c>
      <c r="W13431" t="s">
        <v>2537</v>
      </c>
      <c r="AB13431" t="s">
        <v>248</v>
      </c>
      <c r="AC13431" t="s">
        <v>2640</v>
      </c>
    </row>
    <row r="13432" spans="1:29" x14ac:dyDescent="0.3">
      <c r="A13432">
        <v>20696</v>
      </c>
      <c r="B13432" s="15" t="s">
        <v>1842</v>
      </c>
      <c r="C13432" t="str">
        <f>_xlfn.XLOOKUP($B13432, STANDARDS!$A:$A, STANDARDS!$B:$B,,0,2)</f>
        <v>K-Pg boundary in undivided Hell Creek Fm; Tullock Mbr, Fort Union Fm</v>
      </c>
      <c r="D13432" t="s">
        <v>1060</v>
      </c>
      <c r="E13432" t="s">
        <v>2130</v>
      </c>
      <c r="J13432" cm="1">
        <f t="array" ref="J13432:L13432">_xlfn.XLOOKUP($C13432, AGE!$A:$A,AGE!$B:$D,,0,2)</f>
        <v>66.043000000000006</v>
      </c>
      <c r="K13432">
        <v>0.94900000000001228</v>
      </c>
      <c r="L13432" t="str">
        <v>Sprain et al. 2015 in Weaver et al. 2022; Renne et al. 2013</v>
      </c>
      <c r="M13432" t="s">
        <v>2303</v>
      </c>
      <c r="P13432" t="s">
        <v>243</v>
      </c>
      <c r="S13432">
        <v>-24.3</v>
      </c>
      <c r="U13432" t="s">
        <v>2295</v>
      </c>
      <c r="V13432">
        <v>1</v>
      </c>
      <c r="W13432" t="s">
        <v>2537</v>
      </c>
      <c r="AB13432" t="s">
        <v>248</v>
      </c>
      <c r="AC13432" t="s">
        <v>2640</v>
      </c>
    </row>
    <row r="13433" spans="1:29" x14ac:dyDescent="0.3">
      <c r="A13433">
        <v>20697</v>
      </c>
      <c r="B13433" s="15" t="s">
        <v>1842</v>
      </c>
      <c r="C13433" t="str">
        <f>_xlfn.XLOOKUP($B13433, STANDARDS!$A:$A, STANDARDS!$B:$B,,0,2)</f>
        <v>K-Pg boundary in undivided Hell Creek Fm; Tullock Mbr, Fort Union Fm</v>
      </c>
      <c r="D13433" t="s">
        <v>1060</v>
      </c>
      <c r="E13433" t="s">
        <v>2130</v>
      </c>
      <c r="J13433" cm="1">
        <f t="array" ref="J13433:L13433">_xlfn.XLOOKUP($C13433, AGE!$A:$A,AGE!$B:$D,,0,2)</f>
        <v>66.043000000000006</v>
      </c>
      <c r="K13433">
        <v>0.94900000000001228</v>
      </c>
      <c r="L13433" t="str">
        <v>Sprain et al. 2015 in Weaver et al. 2022; Renne et al. 2013</v>
      </c>
      <c r="M13433" t="s">
        <v>2303</v>
      </c>
      <c r="P13433" t="s">
        <v>243</v>
      </c>
      <c r="S13433">
        <v>-25.96</v>
      </c>
      <c r="U13433" t="s">
        <v>2295</v>
      </c>
      <c r="V13433">
        <v>1</v>
      </c>
      <c r="W13433" t="s">
        <v>2537</v>
      </c>
      <c r="AB13433" t="s">
        <v>248</v>
      </c>
      <c r="AC13433" t="s">
        <v>2640</v>
      </c>
    </row>
    <row r="13434" spans="1:29" x14ac:dyDescent="0.3">
      <c r="A13434">
        <v>20698</v>
      </c>
      <c r="B13434" s="15" t="s">
        <v>1842</v>
      </c>
      <c r="C13434" t="str">
        <f>_xlfn.XLOOKUP($B13434, STANDARDS!$A:$A, STANDARDS!$B:$B,,0,2)</f>
        <v>K-Pg boundary in undivided Hell Creek Fm; Tullock Mbr, Fort Union Fm</v>
      </c>
      <c r="D13434" t="s">
        <v>1060</v>
      </c>
      <c r="E13434" t="s">
        <v>2130</v>
      </c>
      <c r="J13434" cm="1">
        <f t="array" ref="J13434:L13434">_xlfn.XLOOKUP($C13434, AGE!$A:$A,AGE!$B:$D,,0,2)</f>
        <v>66.043000000000006</v>
      </c>
      <c r="K13434">
        <v>0.94900000000001228</v>
      </c>
      <c r="L13434" t="str">
        <v>Sprain et al. 2015 in Weaver et al. 2022; Renne et al. 2013</v>
      </c>
      <c r="M13434" t="s">
        <v>2303</v>
      </c>
      <c r="P13434" t="s">
        <v>243</v>
      </c>
      <c r="S13434">
        <v>-25.47</v>
      </c>
      <c r="U13434" t="s">
        <v>2295</v>
      </c>
      <c r="V13434">
        <v>1</v>
      </c>
      <c r="W13434" t="s">
        <v>2537</v>
      </c>
      <c r="AB13434" t="s">
        <v>248</v>
      </c>
      <c r="AC13434" t="s">
        <v>2640</v>
      </c>
    </row>
    <row r="13435" spans="1:29" x14ac:dyDescent="0.3">
      <c r="A13435">
        <v>20699</v>
      </c>
      <c r="B13435" s="15" t="s">
        <v>1843</v>
      </c>
      <c r="C13435" t="str">
        <f>_xlfn.XLOOKUP($B13435, STANDARDS!$A:$A, STANDARDS!$B:$B,,0,2)</f>
        <v>Undivided Willwood Fm; Fort Union Fm</v>
      </c>
      <c r="D13435" t="s">
        <v>1060</v>
      </c>
      <c r="E13435" t="s">
        <v>2131</v>
      </c>
      <c r="F13435">
        <v>44.043880000000001</v>
      </c>
      <c r="G13435" s="37">
        <v>-107.77964</v>
      </c>
      <c r="H13435">
        <v>1.0000000000000001E-5</v>
      </c>
      <c r="I13435" t="s">
        <v>592</v>
      </c>
      <c r="J13435" cm="1">
        <f t="array" ref="J13435:L13435">_xlfn.XLOOKUP($C13435, AGE!$A:$A,AGE!$B:$D,,0,2)</f>
        <v>58.72</v>
      </c>
      <c r="K13435">
        <v>7.37</v>
      </c>
      <c r="L13435" t="str">
        <v>Renne et al. 2013; Sprain et al. 2015; Kruitbosch et al. 2021</v>
      </c>
      <c r="M13435" t="s">
        <v>2294</v>
      </c>
      <c r="O13435">
        <v>0.6</v>
      </c>
      <c r="P13435" t="s">
        <v>243</v>
      </c>
      <c r="S13435">
        <v>-26.03</v>
      </c>
      <c r="T13435">
        <v>0.3</v>
      </c>
      <c r="U13435" t="s">
        <v>2307</v>
      </c>
      <c r="V13435">
        <v>2</v>
      </c>
      <c r="W13435" t="s">
        <v>2538</v>
      </c>
    </row>
    <row r="13436" spans="1:29" x14ac:dyDescent="0.3">
      <c r="A13436">
        <v>20700</v>
      </c>
      <c r="B13436" s="15" t="s">
        <v>1843</v>
      </c>
      <c r="C13436" t="str">
        <f>_xlfn.XLOOKUP($B13436, STANDARDS!$A:$A, STANDARDS!$B:$B,,0,2)</f>
        <v>Undivided Willwood Fm; Fort Union Fm</v>
      </c>
      <c r="D13436" t="s">
        <v>1060</v>
      </c>
      <c r="E13436" t="s">
        <v>2131</v>
      </c>
      <c r="F13436">
        <v>44.02637</v>
      </c>
      <c r="G13436">
        <v>-107.72811</v>
      </c>
      <c r="H13436">
        <v>1.0000000000000001E-5</v>
      </c>
      <c r="I13436" t="s">
        <v>592</v>
      </c>
      <c r="J13436" cm="1">
        <f t="array" ref="J13436:L13436">_xlfn.XLOOKUP($C13436, AGE!$A:$A,AGE!$B:$D,,0,2)</f>
        <v>58.72</v>
      </c>
      <c r="K13436">
        <v>7.37</v>
      </c>
      <c r="L13436" t="str">
        <v>Renne et al. 2013; Sprain et al. 2015; Kruitbosch et al. 2021</v>
      </c>
      <c r="M13436" t="s">
        <v>2308</v>
      </c>
      <c r="O13436">
        <v>0.08</v>
      </c>
      <c r="P13436" t="s">
        <v>243</v>
      </c>
      <c r="S13436">
        <v>-22.55</v>
      </c>
      <c r="T13436">
        <v>0.5</v>
      </c>
      <c r="U13436" t="s">
        <v>2307</v>
      </c>
      <c r="V13436">
        <v>1</v>
      </c>
      <c r="W13436" t="s">
        <v>2538</v>
      </c>
    </row>
    <row r="13437" spans="1:29" x14ac:dyDescent="0.3">
      <c r="A13437">
        <v>20701</v>
      </c>
      <c r="B13437" s="15" t="s">
        <v>1843</v>
      </c>
      <c r="C13437" t="str">
        <f>_xlfn.XLOOKUP($B13437, STANDARDS!$A:$A, STANDARDS!$B:$B,,0,2)</f>
        <v>Undivided Willwood Fm; Fort Union Fm</v>
      </c>
      <c r="D13437" t="s">
        <v>1060</v>
      </c>
      <c r="E13437" t="s">
        <v>2131</v>
      </c>
      <c r="F13437">
        <v>44.02637</v>
      </c>
      <c r="G13437">
        <v>-107.72808999999999</v>
      </c>
      <c r="H13437">
        <v>1.0000000000000001E-5</v>
      </c>
      <c r="I13437" t="s">
        <v>592</v>
      </c>
      <c r="J13437" cm="1">
        <f t="array" ref="J13437:L13437">_xlfn.XLOOKUP($C13437, AGE!$A:$A,AGE!$B:$D,,0,2)</f>
        <v>58.72</v>
      </c>
      <c r="K13437">
        <v>7.37</v>
      </c>
      <c r="L13437" t="str">
        <v>Renne et al. 2013; Sprain et al. 2015; Kruitbosch et al. 2021</v>
      </c>
      <c r="M13437" t="s">
        <v>2308</v>
      </c>
      <c r="O13437">
        <v>0.08</v>
      </c>
      <c r="P13437" t="s">
        <v>243</v>
      </c>
      <c r="S13437">
        <v>-23.21</v>
      </c>
      <c r="T13437">
        <v>0.5</v>
      </c>
      <c r="U13437" t="s">
        <v>2307</v>
      </c>
      <c r="V13437">
        <v>1</v>
      </c>
      <c r="W13437" t="s">
        <v>2538</v>
      </c>
    </row>
    <row r="13438" spans="1:29" x14ac:dyDescent="0.3">
      <c r="A13438">
        <v>20702</v>
      </c>
      <c r="B13438" s="15" t="s">
        <v>1843</v>
      </c>
      <c r="C13438" t="str">
        <f>_xlfn.XLOOKUP($B13438, STANDARDS!$A:$A, STANDARDS!$B:$B,,0,2)</f>
        <v>Undivided Willwood Fm; Fort Union Fm</v>
      </c>
      <c r="D13438" t="s">
        <v>1060</v>
      </c>
      <c r="E13438" t="s">
        <v>2131</v>
      </c>
      <c r="F13438">
        <v>44.026359999999997</v>
      </c>
      <c r="G13438">
        <v>-107.72803999999999</v>
      </c>
      <c r="H13438">
        <v>1.0000000000000001E-5</v>
      </c>
      <c r="I13438" t="s">
        <v>592</v>
      </c>
      <c r="J13438" cm="1">
        <f t="array" ref="J13438:L13438">_xlfn.XLOOKUP($C13438, AGE!$A:$A,AGE!$B:$D,,0,2)</f>
        <v>58.72</v>
      </c>
      <c r="K13438">
        <v>7.37</v>
      </c>
      <c r="L13438" t="str">
        <v>Renne et al. 2013; Sprain et al. 2015; Kruitbosch et al. 2021</v>
      </c>
      <c r="M13438" t="s">
        <v>2308</v>
      </c>
      <c r="O13438">
        <v>7.0000000000000007E-2</v>
      </c>
      <c r="P13438" t="s">
        <v>243</v>
      </c>
      <c r="S13438">
        <v>-23.28</v>
      </c>
      <c r="T13438">
        <v>0.5</v>
      </c>
      <c r="U13438" t="s">
        <v>2307</v>
      </c>
      <c r="V13438">
        <v>1</v>
      </c>
      <c r="W13438" t="s">
        <v>2538</v>
      </c>
    </row>
    <row r="13439" spans="1:29" x14ac:dyDescent="0.3">
      <c r="A13439">
        <v>20703</v>
      </c>
      <c r="B13439" s="15" t="s">
        <v>1843</v>
      </c>
      <c r="C13439" t="str">
        <f>_xlfn.XLOOKUP($B13439, STANDARDS!$A:$A, STANDARDS!$B:$B,,0,2)</f>
        <v>Undivided Willwood Fm; Fort Union Fm</v>
      </c>
      <c r="D13439" t="s">
        <v>1060</v>
      </c>
      <c r="E13439" t="s">
        <v>2131</v>
      </c>
      <c r="F13439">
        <v>44.026359999999997</v>
      </c>
      <c r="G13439">
        <v>-107.72803999999999</v>
      </c>
      <c r="H13439">
        <v>1.0000000000000001E-5</v>
      </c>
      <c r="I13439" t="s">
        <v>592</v>
      </c>
      <c r="J13439" cm="1">
        <f t="array" ref="J13439:L13439">_xlfn.XLOOKUP($C13439, AGE!$A:$A,AGE!$B:$D,,0,2)</f>
        <v>58.72</v>
      </c>
      <c r="K13439">
        <v>7.37</v>
      </c>
      <c r="L13439" t="str">
        <v>Renne et al. 2013; Sprain et al. 2015; Kruitbosch et al. 2021</v>
      </c>
      <c r="M13439" t="s">
        <v>2308</v>
      </c>
      <c r="O13439">
        <v>0.06</v>
      </c>
      <c r="P13439" t="s">
        <v>243</v>
      </c>
      <c r="S13439">
        <v>-25.64</v>
      </c>
      <c r="T13439">
        <v>0.5</v>
      </c>
      <c r="U13439" t="s">
        <v>2307</v>
      </c>
      <c r="V13439">
        <v>2</v>
      </c>
      <c r="W13439" t="s">
        <v>2538</v>
      </c>
    </row>
    <row r="13440" spans="1:29" x14ac:dyDescent="0.3">
      <c r="A13440">
        <v>20704</v>
      </c>
      <c r="B13440" s="15" t="s">
        <v>1843</v>
      </c>
      <c r="C13440" t="str">
        <f>_xlfn.XLOOKUP($B13440, STANDARDS!$A:$A, STANDARDS!$B:$B,,0,2)</f>
        <v>Undivided Willwood Fm; Fort Union Fm</v>
      </c>
      <c r="D13440" t="s">
        <v>1060</v>
      </c>
      <c r="E13440" t="s">
        <v>2131</v>
      </c>
      <c r="F13440">
        <v>44.026359999999997</v>
      </c>
      <c r="G13440">
        <v>-107.72803999999999</v>
      </c>
      <c r="H13440">
        <v>1.0000000000000001E-5</v>
      </c>
      <c r="I13440" t="s">
        <v>592</v>
      </c>
      <c r="J13440" cm="1">
        <f t="array" ref="J13440:L13440">_xlfn.XLOOKUP($C13440, AGE!$A:$A,AGE!$B:$D,,0,2)</f>
        <v>58.72</v>
      </c>
      <c r="K13440">
        <v>7.37</v>
      </c>
      <c r="L13440" t="str">
        <v>Renne et al. 2013; Sprain et al. 2015; Kruitbosch et al. 2021</v>
      </c>
      <c r="M13440" t="s">
        <v>2308</v>
      </c>
      <c r="O13440">
        <v>7.0000000000000007E-2</v>
      </c>
      <c r="P13440" t="s">
        <v>243</v>
      </c>
      <c r="S13440">
        <v>-25.25</v>
      </c>
      <c r="T13440">
        <v>0.5</v>
      </c>
      <c r="U13440" t="s">
        <v>2307</v>
      </c>
      <c r="V13440">
        <v>3</v>
      </c>
      <c r="W13440" t="s">
        <v>2538</v>
      </c>
    </row>
    <row r="13441" spans="1:23" x14ac:dyDescent="0.3">
      <c r="A13441">
        <v>20705</v>
      </c>
      <c r="B13441" s="15" t="s">
        <v>1843</v>
      </c>
      <c r="C13441" t="str">
        <f>_xlfn.XLOOKUP($B13441, STANDARDS!$A:$A, STANDARDS!$B:$B,,0,2)</f>
        <v>Undivided Willwood Fm; Fort Union Fm</v>
      </c>
      <c r="D13441" t="s">
        <v>1060</v>
      </c>
      <c r="E13441" t="s">
        <v>2131</v>
      </c>
      <c r="F13441">
        <v>44.026359999999997</v>
      </c>
      <c r="G13441">
        <v>-107.72803999999999</v>
      </c>
      <c r="H13441">
        <v>1.0000000000000001E-5</v>
      </c>
      <c r="I13441" t="s">
        <v>592</v>
      </c>
      <c r="J13441" cm="1">
        <f t="array" ref="J13441:L13441">_xlfn.XLOOKUP($C13441, AGE!$A:$A,AGE!$B:$D,,0,2)</f>
        <v>58.72</v>
      </c>
      <c r="K13441">
        <v>7.37</v>
      </c>
      <c r="L13441" t="str">
        <v>Renne et al. 2013; Sprain et al. 2015; Kruitbosch et al. 2021</v>
      </c>
      <c r="M13441" t="s">
        <v>2308</v>
      </c>
      <c r="O13441">
        <v>0.06</v>
      </c>
      <c r="P13441" t="s">
        <v>243</v>
      </c>
      <c r="S13441">
        <v>-25.07</v>
      </c>
      <c r="T13441">
        <v>0.5</v>
      </c>
      <c r="U13441" t="s">
        <v>2307</v>
      </c>
      <c r="V13441">
        <v>1</v>
      </c>
      <c r="W13441" t="s">
        <v>2538</v>
      </c>
    </row>
    <row r="13442" spans="1:23" x14ac:dyDescent="0.3">
      <c r="A13442">
        <v>20706</v>
      </c>
      <c r="B13442" s="15" t="s">
        <v>1843</v>
      </c>
      <c r="C13442" t="str">
        <f>_xlfn.XLOOKUP($B13442, STANDARDS!$A:$A, STANDARDS!$B:$B,,0,2)</f>
        <v>Undivided Willwood Fm; Fort Union Fm</v>
      </c>
      <c r="D13442" t="s">
        <v>1060</v>
      </c>
      <c r="E13442" t="s">
        <v>2131</v>
      </c>
      <c r="F13442">
        <v>44.026359999999997</v>
      </c>
      <c r="G13442">
        <v>-107.72803999999999</v>
      </c>
      <c r="H13442">
        <v>1.0000000000000001E-5</v>
      </c>
      <c r="I13442" t="s">
        <v>592</v>
      </c>
      <c r="J13442" cm="1">
        <f t="array" ref="J13442:L13442">_xlfn.XLOOKUP($C13442, AGE!$A:$A,AGE!$B:$D,,0,2)</f>
        <v>58.72</v>
      </c>
      <c r="K13442">
        <v>7.37</v>
      </c>
      <c r="L13442" t="str">
        <v>Renne et al. 2013; Sprain et al. 2015; Kruitbosch et al. 2021</v>
      </c>
      <c r="M13442" t="s">
        <v>2308</v>
      </c>
      <c r="O13442">
        <v>0.19</v>
      </c>
      <c r="P13442" t="s">
        <v>243</v>
      </c>
      <c r="S13442">
        <v>-24.31</v>
      </c>
      <c r="T13442">
        <v>0.3</v>
      </c>
      <c r="U13442" t="s">
        <v>2307</v>
      </c>
      <c r="V13442">
        <v>1</v>
      </c>
      <c r="W13442" t="s">
        <v>2538</v>
      </c>
    </row>
    <row r="13443" spans="1:23" x14ac:dyDescent="0.3">
      <c r="A13443">
        <v>20707</v>
      </c>
      <c r="B13443" s="15" t="s">
        <v>1843</v>
      </c>
      <c r="C13443" t="str">
        <f>_xlfn.XLOOKUP($B13443, STANDARDS!$A:$A, STANDARDS!$B:$B,,0,2)</f>
        <v>Undivided Willwood Fm; Fort Union Fm</v>
      </c>
      <c r="D13443" t="s">
        <v>1060</v>
      </c>
      <c r="E13443" t="s">
        <v>2131</v>
      </c>
      <c r="F13443">
        <v>44.026130000000002</v>
      </c>
      <c r="G13443">
        <v>-107.72811</v>
      </c>
      <c r="H13443">
        <v>1.0000000000000001E-5</v>
      </c>
      <c r="I13443" t="s">
        <v>592</v>
      </c>
      <c r="J13443" cm="1">
        <f t="array" ref="J13443:L13443">_xlfn.XLOOKUP($C13443, AGE!$A:$A,AGE!$B:$D,,0,2)</f>
        <v>58.72</v>
      </c>
      <c r="K13443">
        <v>7.37</v>
      </c>
      <c r="L13443" t="str">
        <v>Renne et al. 2013; Sprain et al. 2015; Kruitbosch et al. 2021</v>
      </c>
      <c r="M13443" t="s">
        <v>2308</v>
      </c>
      <c r="O13443">
        <v>0.17</v>
      </c>
      <c r="P13443" t="s">
        <v>243</v>
      </c>
      <c r="S13443">
        <v>-27.57</v>
      </c>
      <c r="T13443">
        <v>0.3</v>
      </c>
      <c r="U13443" t="s">
        <v>2307</v>
      </c>
      <c r="V13443">
        <v>2</v>
      </c>
      <c r="W13443" t="s">
        <v>2538</v>
      </c>
    </row>
    <row r="13444" spans="1:23" x14ac:dyDescent="0.3">
      <c r="A13444">
        <v>20708</v>
      </c>
      <c r="B13444" s="15" t="s">
        <v>1843</v>
      </c>
      <c r="C13444" t="str">
        <f>_xlfn.XLOOKUP($B13444, STANDARDS!$A:$A, STANDARDS!$B:$B,,0,2)</f>
        <v>Undivided Willwood Fm; Fort Union Fm</v>
      </c>
      <c r="D13444" t="s">
        <v>1060</v>
      </c>
      <c r="E13444" t="s">
        <v>2131</v>
      </c>
      <c r="F13444">
        <v>44.026350000000001</v>
      </c>
      <c r="G13444">
        <v>-107.72808000000001</v>
      </c>
      <c r="H13444">
        <v>1.0000000000000001E-5</v>
      </c>
      <c r="I13444" t="s">
        <v>592</v>
      </c>
      <c r="J13444" cm="1">
        <f t="array" ref="J13444:L13444">_xlfn.XLOOKUP($C13444, AGE!$A:$A,AGE!$B:$D,,0,2)</f>
        <v>58.72</v>
      </c>
      <c r="K13444">
        <v>7.37</v>
      </c>
      <c r="L13444" t="str">
        <v>Renne et al. 2013; Sprain et al. 2015; Kruitbosch et al. 2021</v>
      </c>
      <c r="M13444" t="s">
        <v>2308</v>
      </c>
      <c r="O13444">
        <v>0.18</v>
      </c>
      <c r="P13444" t="s">
        <v>243</v>
      </c>
      <c r="S13444">
        <v>-27.25</v>
      </c>
      <c r="T13444">
        <v>0.3</v>
      </c>
      <c r="U13444" t="s">
        <v>2307</v>
      </c>
      <c r="V13444">
        <v>1</v>
      </c>
      <c r="W13444" t="s">
        <v>2538</v>
      </c>
    </row>
    <row r="13445" spans="1:23" x14ac:dyDescent="0.3">
      <c r="A13445">
        <v>20709</v>
      </c>
      <c r="B13445" s="15" t="s">
        <v>1843</v>
      </c>
      <c r="C13445" t="str">
        <f>_xlfn.XLOOKUP($B13445, STANDARDS!$A:$A, STANDARDS!$B:$B,,0,2)</f>
        <v>Undivided Willwood Fm; Fort Union Fm</v>
      </c>
      <c r="D13445" t="s">
        <v>1060</v>
      </c>
      <c r="E13445" t="s">
        <v>2131</v>
      </c>
      <c r="F13445">
        <v>44.026350000000001</v>
      </c>
      <c r="G13445">
        <v>-107.72808000000001</v>
      </c>
      <c r="H13445">
        <v>1.0000000000000001E-5</v>
      </c>
      <c r="I13445" t="s">
        <v>592</v>
      </c>
      <c r="J13445" cm="1">
        <f t="array" ref="J13445:L13445">_xlfn.XLOOKUP($C13445, AGE!$A:$A,AGE!$B:$D,,0,2)</f>
        <v>58.72</v>
      </c>
      <c r="K13445">
        <v>7.37</v>
      </c>
      <c r="L13445" t="str">
        <v>Renne et al. 2013; Sprain et al. 2015; Kruitbosch et al. 2021</v>
      </c>
      <c r="M13445" t="s">
        <v>2308</v>
      </c>
      <c r="O13445">
        <v>0.18</v>
      </c>
      <c r="P13445" t="s">
        <v>243</v>
      </c>
      <c r="S13445">
        <v>-26.57</v>
      </c>
      <c r="T13445">
        <v>0.3</v>
      </c>
      <c r="U13445" t="s">
        <v>2307</v>
      </c>
      <c r="V13445">
        <v>1</v>
      </c>
      <c r="W13445" t="s">
        <v>2538</v>
      </c>
    </row>
    <row r="13446" spans="1:23" x14ac:dyDescent="0.3">
      <c r="A13446">
        <v>20710</v>
      </c>
      <c r="B13446" s="15" t="s">
        <v>1843</v>
      </c>
      <c r="C13446" t="str">
        <f>_xlfn.XLOOKUP($B13446, STANDARDS!$A:$A, STANDARDS!$B:$B,,0,2)</f>
        <v>Undivided Willwood Fm; Fort Union Fm</v>
      </c>
      <c r="D13446" t="s">
        <v>1060</v>
      </c>
      <c r="E13446" t="s">
        <v>2131</v>
      </c>
      <c r="F13446">
        <v>44.026200000000003</v>
      </c>
      <c r="G13446">
        <v>-107.72776</v>
      </c>
      <c r="H13446">
        <v>1.0000000000000001E-5</v>
      </c>
      <c r="I13446" t="s">
        <v>592</v>
      </c>
      <c r="J13446" cm="1">
        <f t="array" ref="J13446:L13446">_xlfn.XLOOKUP($C13446, AGE!$A:$A,AGE!$B:$D,,0,2)</f>
        <v>58.72</v>
      </c>
      <c r="K13446">
        <v>7.37</v>
      </c>
      <c r="L13446" t="str">
        <v>Renne et al. 2013; Sprain et al. 2015; Kruitbosch et al. 2021</v>
      </c>
      <c r="M13446" t="s">
        <v>2308</v>
      </c>
      <c r="O13446">
        <v>0.34</v>
      </c>
      <c r="P13446" t="s">
        <v>243</v>
      </c>
      <c r="S13446">
        <v>-27.44</v>
      </c>
      <c r="T13446">
        <v>0.3</v>
      </c>
      <c r="U13446" t="s">
        <v>2307</v>
      </c>
      <c r="V13446">
        <v>1</v>
      </c>
      <c r="W13446" t="s">
        <v>2538</v>
      </c>
    </row>
    <row r="13447" spans="1:23" x14ac:dyDescent="0.3">
      <c r="A13447">
        <v>20711</v>
      </c>
      <c r="B13447" s="15" t="s">
        <v>1843</v>
      </c>
      <c r="C13447" t="str">
        <f>_xlfn.XLOOKUP($B13447, STANDARDS!$A:$A, STANDARDS!$B:$B,,0,2)</f>
        <v>Undivided Willwood Fm; Fort Union Fm</v>
      </c>
      <c r="D13447" t="s">
        <v>1060</v>
      </c>
      <c r="E13447" t="s">
        <v>2131</v>
      </c>
      <c r="F13447">
        <v>44.026209999999999</v>
      </c>
      <c r="G13447">
        <v>-107.72774</v>
      </c>
      <c r="H13447">
        <v>1.0000000000000001E-5</v>
      </c>
      <c r="I13447" t="s">
        <v>592</v>
      </c>
      <c r="J13447" cm="1">
        <f t="array" ref="J13447:L13447">_xlfn.XLOOKUP($C13447, AGE!$A:$A,AGE!$B:$D,,0,2)</f>
        <v>58.72</v>
      </c>
      <c r="K13447">
        <v>7.37</v>
      </c>
      <c r="L13447" t="str">
        <v>Renne et al. 2013; Sprain et al. 2015; Kruitbosch et al. 2021</v>
      </c>
      <c r="M13447" t="s">
        <v>2308</v>
      </c>
      <c r="O13447">
        <v>0.11</v>
      </c>
      <c r="P13447" t="s">
        <v>243</v>
      </c>
      <c r="S13447">
        <v>-24.95</v>
      </c>
      <c r="T13447">
        <v>0.3</v>
      </c>
      <c r="U13447" t="s">
        <v>2307</v>
      </c>
      <c r="V13447">
        <v>2</v>
      </c>
      <c r="W13447" t="s">
        <v>2538</v>
      </c>
    </row>
    <row r="13448" spans="1:23" x14ac:dyDescent="0.3">
      <c r="A13448">
        <v>20712</v>
      </c>
      <c r="B13448" s="15" t="s">
        <v>1843</v>
      </c>
      <c r="C13448" t="str">
        <f>_xlfn.XLOOKUP($B13448, STANDARDS!$A:$A, STANDARDS!$B:$B,,0,2)</f>
        <v>Undivided Willwood Fm; Fort Union Fm</v>
      </c>
      <c r="D13448" t="s">
        <v>1060</v>
      </c>
      <c r="E13448" t="s">
        <v>2131</v>
      </c>
      <c r="F13448">
        <v>44.026060000000001</v>
      </c>
      <c r="G13448">
        <v>-107.72732999999999</v>
      </c>
      <c r="H13448">
        <v>1.0000000000000001E-5</v>
      </c>
      <c r="I13448" t="s">
        <v>592</v>
      </c>
      <c r="J13448" cm="1">
        <f t="array" ref="J13448:L13448">_xlfn.XLOOKUP($C13448, AGE!$A:$A,AGE!$B:$D,,0,2)</f>
        <v>58.72</v>
      </c>
      <c r="K13448">
        <v>7.37</v>
      </c>
      <c r="L13448" t="str">
        <v>Renne et al. 2013; Sprain et al. 2015; Kruitbosch et al. 2021</v>
      </c>
      <c r="M13448" t="s">
        <v>2308</v>
      </c>
      <c r="O13448">
        <v>0.2</v>
      </c>
      <c r="P13448" t="s">
        <v>243</v>
      </c>
      <c r="S13448">
        <v>-26.81</v>
      </c>
      <c r="T13448">
        <v>0.3</v>
      </c>
      <c r="U13448" t="s">
        <v>2307</v>
      </c>
      <c r="V13448">
        <v>1</v>
      </c>
      <c r="W13448" t="s">
        <v>2538</v>
      </c>
    </row>
    <row r="13449" spans="1:23" x14ac:dyDescent="0.3">
      <c r="A13449">
        <v>20713</v>
      </c>
      <c r="B13449" s="15" t="s">
        <v>1843</v>
      </c>
      <c r="C13449" t="str">
        <f>_xlfn.XLOOKUP($B13449, STANDARDS!$A:$A, STANDARDS!$B:$B,,0,2)</f>
        <v>Undivided Willwood Fm; Fort Union Fm</v>
      </c>
      <c r="D13449" t="s">
        <v>1060</v>
      </c>
      <c r="E13449" t="s">
        <v>2131</v>
      </c>
      <c r="F13449">
        <v>44.026000000000003</v>
      </c>
      <c r="G13449">
        <v>-107.72731</v>
      </c>
      <c r="H13449">
        <v>1.0000000000000001E-5</v>
      </c>
      <c r="I13449" t="s">
        <v>592</v>
      </c>
      <c r="J13449" cm="1">
        <f t="array" ref="J13449:L13449">_xlfn.XLOOKUP($C13449, AGE!$A:$A,AGE!$B:$D,,0,2)</f>
        <v>58.72</v>
      </c>
      <c r="K13449">
        <v>7.37</v>
      </c>
      <c r="L13449" t="str">
        <v>Renne et al. 2013; Sprain et al. 2015; Kruitbosch et al. 2021</v>
      </c>
      <c r="M13449" t="s">
        <v>2308</v>
      </c>
      <c r="O13449">
        <v>0.09</v>
      </c>
      <c r="P13449" t="s">
        <v>243</v>
      </c>
      <c r="S13449">
        <v>-23.64</v>
      </c>
      <c r="T13449">
        <v>0.5</v>
      </c>
      <c r="U13449" t="s">
        <v>2307</v>
      </c>
      <c r="V13449">
        <v>2</v>
      </c>
      <c r="W13449" t="s">
        <v>2538</v>
      </c>
    </row>
    <row r="13450" spans="1:23" x14ac:dyDescent="0.3">
      <c r="A13450">
        <v>20714</v>
      </c>
      <c r="B13450" s="15" t="s">
        <v>1843</v>
      </c>
      <c r="C13450" t="str">
        <f>_xlfn.XLOOKUP($B13450, STANDARDS!$A:$A, STANDARDS!$B:$B,,0,2)</f>
        <v>Undivided Willwood Fm; Fort Union Fm</v>
      </c>
      <c r="D13450" t="s">
        <v>1060</v>
      </c>
      <c r="E13450" t="s">
        <v>2131</v>
      </c>
      <c r="F13450">
        <v>44.025979999999997</v>
      </c>
      <c r="G13450">
        <v>-107.72725</v>
      </c>
      <c r="H13450">
        <v>1.0000000000000001E-5</v>
      </c>
      <c r="I13450" t="s">
        <v>592</v>
      </c>
      <c r="J13450" cm="1">
        <f t="array" ref="J13450:L13450">_xlfn.XLOOKUP($C13450, AGE!$A:$A,AGE!$B:$D,,0,2)</f>
        <v>58.72</v>
      </c>
      <c r="K13450">
        <v>7.37</v>
      </c>
      <c r="L13450" t="str">
        <v>Renne et al. 2013; Sprain et al. 2015; Kruitbosch et al. 2021</v>
      </c>
      <c r="M13450" t="s">
        <v>2308</v>
      </c>
      <c r="O13450">
        <v>0.12</v>
      </c>
      <c r="P13450" t="s">
        <v>243</v>
      </c>
      <c r="S13450">
        <v>-26.1</v>
      </c>
      <c r="T13450">
        <v>0.3</v>
      </c>
      <c r="U13450" t="s">
        <v>2307</v>
      </c>
      <c r="V13450">
        <v>2</v>
      </c>
      <c r="W13450" t="s">
        <v>2538</v>
      </c>
    </row>
    <row r="13451" spans="1:23" x14ac:dyDescent="0.3">
      <c r="A13451">
        <v>20715</v>
      </c>
      <c r="B13451" s="15" t="s">
        <v>1843</v>
      </c>
      <c r="C13451" t="str">
        <f>_xlfn.XLOOKUP($B13451, STANDARDS!$A:$A, STANDARDS!$B:$B,,0,2)</f>
        <v>Undivided Willwood Fm; Fort Union Fm</v>
      </c>
      <c r="D13451" t="s">
        <v>1060</v>
      </c>
      <c r="E13451" t="s">
        <v>2131</v>
      </c>
      <c r="F13451">
        <v>44.02563</v>
      </c>
      <c r="G13451">
        <v>-107.7286</v>
      </c>
      <c r="H13451">
        <v>1.0000000000000001E-5</v>
      </c>
      <c r="I13451" t="s">
        <v>592</v>
      </c>
      <c r="J13451" cm="1">
        <f t="array" ref="J13451:L13451">_xlfn.XLOOKUP($C13451, AGE!$A:$A,AGE!$B:$D,,0,2)</f>
        <v>58.72</v>
      </c>
      <c r="K13451">
        <v>7.37</v>
      </c>
      <c r="L13451" t="str">
        <v>Renne et al. 2013; Sprain et al. 2015; Kruitbosch et al. 2021</v>
      </c>
      <c r="M13451" t="s">
        <v>1588</v>
      </c>
      <c r="O13451">
        <v>0.13</v>
      </c>
      <c r="P13451" t="s">
        <v>243</v>
      </c>
      <c r="S13451">
        <v>-26.22</v>
      </c>
      <c r="T13451">
        <v>0.3</v>
      </c>
      <c r="U13451" t="s">
        <v>2307</v>
      </c>
      <c r="V13451">
        <v>2</v>
      </c>
      <c r="W13451" t="s">
        <v>2538</v>
      </c>
    </row>
    <row r="13452" spans="1:23" x14ac:dyDescent="0.3">
      <c r="A13452">
        <v>20716</v>
      </c>
      <c r="B13452" s="15" t="s">
        <v>1843</v>
      </c>
      <c r="C13452" t="str">
        <f>_xlfn.XLOOKUP($B13452, STANDARDS!$A:$A, STANDARDS!$B:$B,,0,2)</f>
        <v>Undivided Willwood Fm; Fort Union Fm</v>
      </c>
      <c r="D13452" t="s">
        <v>1060</v>
      </c>
      <c r="E13452" t="s">
        <v>2131</v>
      </c>
      <c r="F13452">
        <v>44.025649999999999</v>
      </c>
      <c r="G13452">
        <v>-107.72857</v>
      </c>
      <c r="H13452">
        <v>1.0000000000000001E-5</v>
      </c>
      <c r="I13452" t="s">
        <v>592</v>
      </c>
      <c r="J13452" cm="1">
        <f t="array" ref="J13452:L13452">_xlfn.XLOOKUP($C13452, AGE!$A:$A,AGE!$B:$D,,0,2)</f>
        <v>58.72</v>
      </c>
      <c r="K13452">
        <v>7.37</v>
      </c>
      <c r="L13452" t="str">
        <v>Renne et al. 2013; Sprain et al. 2015; Kruitbosch et al. 2021</v>
      </c>
      <c r="M13452" t="s">
        <v>2301</v>
      </c>
      <c r="O13452">
        <v>7.0000000000000007E-2</v>
      </c>
      <c r="P13452" t="s">
        <v>243</v>
      </c>
      <c r="S13452">
        <v>-25.62</v>
      </c>
      <c r="T13452">
        <v>0.5</v>
      </c>
      <c r="U13452" t="s">
        <v>2307</v>
      </c>
      <c r="V13452">
        <v>2</v>
      </c>
      <c r="W13452" t="s">
        <v>2538</v>
      </c>
    </row>
    <row r="13453" spans="1:23" x14ac:dyDescent="0.3">
      <c r="A13453">
        <v>20717</v>
      </c>
      <c r="B13453" s="15" t="s">
        <v>1843</v>
      </c>
      <c r="C13453" t="str">
        <f>_xlfn.XLOOKUP($B13453, STANDARDS!$A:$A, STANDARDS!$B:$B,,0,2)</f>
        <v>Undivided Willwood Fm; Fort Union Fm</v>
      </c>
      <c r="D13453" t="s">
        <v>1060</v>
      </c>
      <c r="E13453" t="s">
        <v>2131</v>
      </c>
      <c r="F13453">
        <v>44.025620000000004</v>
      </c>
      <c r="G13453">
        <v>-107.72855</v>
      </c>
      <c r="H13453">
        <v>1.0000000000000001E-5</v>
      </c>
      <c r="I13453" t="s">
        <v>592</v>
      </c>
      <c r="J13453" cm="1">
        <f t="array" ref="J13453:L13453">_xlfn.XLOOKUP($C13453, AGE!$A:$A,AGE!$B:$D,,0,2)</f>
        <v>58.72</v>
      </c>
      <c r="K13453">
        <v>7.37</v>
      </c>
      <c r="L13453" t="str">
        <v>Renne et al. 2013; Sprain et al. 2015; Kruitbosch et al. 2021</v>
      </c>
      <c r="M13453" t="s">
        <v>2308</v>
      </c>
      <c r="O13453">
        <v>0.08</v>
      </c>
      <c r="P13453" t="s">
        <v>243</v>
      </c>
      <c r="S13453">
        <v>-24.19</v>
      </c>
      <c r="T13453">
        <v>0.5</v>
      </c>
      <c r="U13453" t="s">
        <v>2307</v>
      </c>
      <c r="V13453">
        <v>2</v>
      </c>
      <c r="W13453" t="s">
        <v>2538</v>
      </c>
    </row>
    <row r="13454" spans="1:23" x14ac:dyDescent="0.3">
      <c r="A13454">
        <v>20718</v>
      </c>
      <c r="B13454" s="15" t="s">
        <v>1843</v>
      </c>
      <c r="C13454" t="str">
        <f>_xlfn.XLOOKUP($B13454, STANDARDS!$A:$A, STANDARDS!$B:$B,,0,2)</f>
        <v>Undivided Willwood Fm; Fort Union Fm</v>
      </c>
      <c r="D13454" t="s">
        <v>1060</v>
      </c>
      <c r="E13454" t="s">
        <v>2131</v>
      </c>
      <c r="F13454">
        <v>44.025620000000004</v>
      </c>
      <c r="G13454">
        <v>-107.72855</v>
      </c>
      <c r="H13454">
        <v>1.0000000000000001E-5</v>
      </c>
      <c r="I13454" t="s">
        <v>592</v>
      </c>
      <c r="J13454" cm="1">
        <f t="array" ref="J13454:L13454">_xlfn.XLOOKUP($C13454, AGE!$A:$A,AGE!$B:$D,,0,2)</f>
        <v>58.72</v>
      </c>
      <c r="K13454">
        <v>7.37</v>
      </c>
      <c r="L13454" t="str">
        <v>Renne et al. 2013; Sprain et al. 2015; Kruitbosch et al. 2021</v>
      </c>
      <c r="M13454" t="s">
        <v>2308</v>
      </c>
      <c r="O13454">
        <v>0.05</v>
      </c>
      <c r="P13454" t="s">
        <v>243</v>
      </c>
      <c r="S13454">
        <v>-24.5</v>
      </c>
      <c r="T13454">
        <v>0.5</v>
      </c>
      <c r="U13454" t="s">
        <v>2307</v>
      </c>
      <c r="V13454">
        <v>2</v>
      </c>
      <c r="W13454" t="s">
        <v>2538</v>
      </c>
    </row>
    <row r="13455" spans="1:23" x14ac:dyDescent="0.3">
      <c r="A13455">
        <v>20719</v>
      </c>
      <c r="B13455" s="15" t="s">
        <v>1843</v>
      </c>
      <c r="C13455" t="str">
        <f>_xlfn.XLOOKUP($B13455, STANDARDS!$A:$A, STANDARDS!$B:$B,,0,2)</f>
        <v>Undivided Willwood Fm; Fort Union Fm</v>
      </c>
      <c r="D13455" t="s">
        <v>1060</v>
      </c>
      <c r="E13455" t="s">
        <v>2131</v>
      </c>
      <c r="F13455">
        <v>44.018790000000003</v>
      </c>
      <c r="G13455">
        <v>-107.72985</v>
      </c>
      <c r="H13455">
        <v>1.0000000000000001E-5</v>
      </c>
      <c r="I13455" t="s">
        <v>592</v>
      </c>
      <c r="J13455" cm="1">
        <f t="array" ref="J13455:L13455">_xlfn.XLOOKUP($C13455, AGE!$A:$A,AGE!$B:$D,,0,2)</f>
        <v>58.72</v>
      </c>
      <c r="K13455">
        <v>7.37</v>
      </c>
      <c r="L13455" t="str">
        <v>Renne et al. 2013; Sprain et al. 2015; Kruitbosch et al. 2021</v>
      </c>
      <c r="M13455" t="s">
        <v>2308</v>
      </c>
      <c r="O13455">
        <v>0.12</v>
      </c>
      <c r="P13455" t="s">
        <v>243</v>
      </c>
      <c r="S13455">
        <v>-26.04</v>
      </c>
      <c r="T13455">
        <v>0.3</v>
      </c>
      <c r="U13455" t="s">
        <v>2307</v>
      </c>
      <c r="V13455">
        <v>2</v>
      </c>
      <c r="W13455" t="s">
        <v>2538</v>
      </c>
    </row>
    <row r="13456" spans="1:23" x14ac:dyDescent="0.3">
      <c r="A13456">
        <v>20720</v>
      </c>
      <c r="B13456" s="15" t="s">
        <v>1843</v>
      </c>
      <c r="C13456" t="str">
        <f>_xlfn.XLOOKUP($B13456, STANDARDS!$A:$A, STANDARDS!$B:$B,,0,2)</f>
        <v>Undivided Willwood Fm; Fort Union Fm</v>
      </c>
      <c r="D13456" t="s">
        <v>1060</v>
      </c>
      <c r="E13456" t="s">
        <v>2131</v>
      </c>
      <c r="F13456">
        <v>44.025649999999999</v>
      </c>
      <c r="G13456">
        <v>-107.72846</v>
      </c>
      <c r="H13456">
        <v>1.0000000000000001E-5</v>
      </c>
      <c r="I13456" t="s">
        <v>592</v>
      </c>
      <c r="J13456" cm="1">
        <f t="array" ref="J13456:L13456">_xlfn.XLOOKUP($C13456, AGE!$A:$A,AGE!$B:$D,,0,2)</f>
        <v>58.72</v>
      </c>
      <c r="K13456">
        <v>7.37</v>
      </c>
      <c r="L13456" t="str">
        <v>Renne et al. 2013; Sprain et al. 2015; Kruitbosch et al. 2021</v>
      </c>
      <c r="M13456" t="s">
        <v>2308</v>
      </c>
      <c r="O13456">
        <v>0.1</v>
      </c>
      <c r="P13456" t="s">
        <v>243</v>
      </c>
      <c r="S13456">
        <v>-25.71</v>
      </c>
      <c r="T13456">
        <v>0.5</v>
      </c>
      <c r="U13456" t="s">
        <v>2307</v>
      </c>
      <c r="V13456">
        <v>2</v>
      </c>
      <c r="W13456" t="s">
        <v>2538</v>
      </c>
    </row>
    <row r="13457" spans="1:29" x14ac:dyDescent="0.3">
      <c r="A13457">
        <v>20721</v>
      </c>
      <c r="B13457" s="15" t="s">
        <v>1843</v>
      </c>
      <c r="C13457" t="str">
        <f>_xlfn.XLOOKUP($B13457, STANDARDS!$A:$A, STANDARDS!$B:$B,,0,2)</f>
        <v>Undivided Willwood Fm; Fort Union Fm</v>
      </c>
      <c r="D13457" t="s">
        <v>1060</v>
      </c>
      <c r="E13457" t="s">
        <v>2131</v>
      </c>
      <c r="F13457">
        <v>44.025649999999999</v>
      </c>
      <c r="G13457">
        <v>-107.72846</v>
      </c>
      <c r="H13457">
        <v>1.0000000000000001E-5</v>
      </c>
      <c r="I13457" t="s">
        <v>592</v>
      </c>
      <c r="J13457" cm="1">
        <f t="array" ref="J13457:L13457">_xlfn.XLOOKUP($C13457, AGE!$A:$A,AGE!$B:$D,,0,2)</f>
        <v>58.72</v>
      </c>
      <c r="K13457">
        <v>7.37</v>
      </c>
      <c r="L13457" t="str">
        <v>Renne et al. 2013; Sprain et al. 2015; Kruitbosch et al. 2021</v>
      </c>
      <c r="M13457" t="s">
        <v>2308</v>
      </c>
      <c r="O13457">
        <v>0.11</v>
      </c>
      <c r="P13457" t="s">
        <v>243</v>
      </c>
      <c r="S13457">
        <v>-24.68</v>
      </c>
      <c r="T13457">
        <v>0.3</v>
      </c>
      <c r="U13457" t="s">
        <v>2307</v>
      </c>
      <c r="V13457">
        <v>2</v>
      </c>
      <c r="W13457" t="s">
        <v>2538</v>
      </c>
    </row>
    <row r="13458" spans="1:29" x14ac:dyDescent="0.3">
      <c r="A13458">
        <v>20722</v>
      </c>
      <c r="B13458" s="15" t="s">
        <v>1843</v>
      </c>
      <c r="C13458" t="str">
        <f>_xlfn.XLOOKUP($B13458, STANDARDS!$A:$A, STANDARDS!$B:$B,,0,2)</f>
        <v>Undivided Willwood Fm; Fort Union Fm</v>
      </c>
      <c r="D13458" t="s">
        <v>1060</v>
      </c>
      <c r="E13458" t="s">
        <v>2131</v>
      </c>
      <c r="F13458">
        <v>44.025649999999999</v>
      </c>
      <c r="G13458">
        <v>-107.72846</v>
      </c>
      <c r="H13458">
        <v>1.0000000000000001E-5</v>
      </c>
      <c r="I13458" t="s">
        <v>592</v>
      </c>
      <c r="J13458" cm="1">
        <f t="array" ref="J13458:L13458">_xlfn.XLOOKUP($C13458, AGE!$A:$A,AGE!$B:$D,,0,2)</f>
        <v>58.72</v>
      </c>
      <c r="K13458">
        <v>7.37</v>
      </c>
      <c r="L13458" t="str">
        <v>Renne et al. 2013; Sprain et al. 2015; Kruitbosch et al. 2021</v>
      </c>
      <c r="M13458" t="s">
        <v>2308</v>
      </c>
      <c r="O13458">
        <v>0.13</v>
      </c>
      <c r="P13458" t="s">
        <v>243</v>
      </c>
      <c r="S13458">
        <v>-25.45</v>
      </c>
      <c r="T13458">
        <v>0.3</v>
      </c>
      <c r="U13458" t="s">
        <v>2307</v>
      </c>
      <c r="V13458">
        <v>3</v>
      </c>
      <c r="W13458" t="s">
        <v>2538</v>
      </c>
    </row>
    <row r="13459" spans="1:29" x14ac:dyDescent="0.3">
      <c r="A13459">
        <v>20723</v>
      </c>
      <c r="B13459" s="15" t="s">
        <v>1843</v>
      </c>
      <c r="C13459" t="str">
        <f>_xlfn.XLOOKUP($B13459, STANDARDS!$A:$A, STANDARDS!$B:$B,,0,2)</f>
        <v>Undivided Willwood Fm; Fort Union Fm</v>
      </c>
      <c r="D13459" t="s">
        <v>1060</v>
      </c>
      <c r="E13459" t="s">
        <v>2131</v>
      </c>
      <c r="F13459">
        <v>44.018799999999999</v>
      </c>
      <c r="G13459">
        <v>-107.72986</v>
      </c>
      <c r="H13459">
        <v>1.0000000000000001E-5</v>
      </c>
      <c r="I13459" t="s">
        <v>592</v>
      </c>
      <c r="J13459" cm="1">
        <f t="array" ref="J13459:L13459">_xlfn.XLOOKUP($C13459, AGE!$A:$A,AGE!$B:$D,,0,2)</f>
        <v>58.72</v>
      </c>
      <c r="K13459">
        <v>7.37</v>
      </c>
      <c r="L13459" t="str">
        <v>Renne et al. 2013; Sprain et al. 2015; Kruitbosch et al. 2021</v>
      </c>
      <c r="M13459" t="s">
        <v>2308</v>
      </c>
      <c r="O13459">
        <v>0.1</v>
      </c>
      <c r="P13459" t="s">
        <v>243</v>
      </c>
      <c r="S13459">
        <v>-24.75</v>
      </c>
      <c r="T13459">
        <v>0.3</v>
      </c>
      <c r="U13459" t="s">
        <v>2307</v>
      </c>
      <c r="V13459">
        <v>2</v>
      </c>
      <c r="W13459" t="s">
        <v>2538</v>
      </c>
    </row>
    <row r="13460" spans="1:29" x14ac:dyDescent="0.3">
      <c r="A13460">
        <v>20724</v>
      </c>
      <c r="B13460" s="15" t="s">
        <v>1843</v>
      </c>
      <c r="C13460" t="str">
        <f>_xlfn.XLOOKUP($B13460, STANDARDS!$A:$A, STANDARDS!$B:$B,,0,2)</f>
        <v>Undivided Willwood Fm; Fort Union Fm</v>
      </c>
      <c r="D13460" t="s">
        <v>1060</v>
      </c>
      <c r="E13460" t="s">
        <v>2131</v>
      </c>
      <c r="F13460">
        <v>44.025649999999999</v>
      </c>
      <c r="G13460">
        <v>-107.72846</v>
      </c>
      <c r="H13460">
        <v>1.0000000000000001E-5</v>
      </c>
      <c r="I13460" t="s">
        <v>592</v>
      </c>
      <c r="J13460" cm="1">
        <f t="array" ref="J13460:L13460">_xlfn.XLOOKUP($C13460, AGE!$A:$A,AGE!$B:$D,,0,2)</f>
        <v>58.72</v>
      </c>
      <c r="K13460">
        <v>7.37</v>
      </c>
      <c r="L13460" t="str">
        <v>Renne et al. 2013; Sprain et al. 2015; Kruitbosch et al. 2021</v>
      </c>
      <c r="M13460" t="s">
        <v>2309</v>
      </c>
      <c r="O13460">
        <v>7.0000000000000007E-2</v>
      </c>
      <c r="P13460" t="s">
        <v>243</v>
      </c>
      <c r="S13460">
        <v>-24.08</v>
      </c>
      <c r="T13460">
        <v>0.5</v>
      </c>
      <c r="U13460" t="s">
        <v>2307</v>
      </c>
      <c r="V13460">
        <v>1</v>
      </c>
      <c r="W13460" t="s">
        <v>2538</v>
      </c>
    </row>
    <row r="13461" spans="1:29" x14ac:dyDescent="0.3">
      <c r="A13461">
        <v>20725</v>
      </c>
      <c r="B13461" s="15" t="s">
        <v>1843</v>
      </c>
      <c r="C13461" t="str">
        <f>_xlfn.XLOOKUP($B13461, STANDARDS!$A:$A, STANDARDS!$B:$B,,0,2)</f>
        <v>Undivided Willwood Fm; Fort Union Fm</v>
      </c>
      <c r="D13461" t="s">
        <v>1060</v>
      </c>
      <c r="E13461" t="s">
        <v>2131</v>
      </c>
      <c r="F13461">
        <v>44.018799999999999</v>
      </c>
      <c r="G13461">
        <v>-107.72986</v>
      </c>
      <c r="H13461">
        <v>1.0000000000000001E-5</v>
      </c>
      <c r="I13461" t="s">
        <v>592</v>
      </c>
      <c r="J13461" cm="1">
        <f t="array" ref="J13461:L13461">_xlfn.XLOOKUP($C13461, AGE!$A:$A,AGE!$B:$D,,0,2)</f>
        <v>58.72</v>
      </c>
      <c r="K13461">
        <v>7.37</v>
      </c>
      <c r="L13461" t="str">
        <v>Renne et al. 2013; Sprain et al. 2015; Kruitbosch et al. 2021</v>
      </c>
      <c r="M13461" t="s">
        <v>1593</v>
      </c>
      <c r="O13461">
        <v>0.03</v>
      </c>
      <c r="P13461" t="s">
        <v>243</v>
      </c>
      <c r="S13461">
        <v>-26.48</v>
      </c>
      <c r="T13461">
        <v>0.5</v>
      </c>
      <c r="U13461" t="s">
        <v>2307</v>
      </c>
      <c r="V13461">
        <v>2</v>
      </c>
      <c r="W13461" t="s">
        <v>2538</v>
      </c>
      <c r="AB13461" t="s">
        <v>248</v>
      </c>
      <c r="AC13461" t="s">
        <v>2642</v>
      </c>
    </row>
    <row r="13462" spans="1:29" x14ac:dyDescent="0.3">
      <c r="A13462">
        <v>20726</v>
      </c>
      <c r="B13462" s="15" t="s">
        <v>1843</v>
      </c>
      <c r="C13462" t="str">
        <f>_xlfn.XLOOKUP($B13462, STANDARDS!$A:$A, STANDARDS!$B:$B,,0,2)</f>
        <v>Undivided Willwood Fm; Fort Union Fm</v>
      </c>
      <c r="D13462" t="s">
        <v>1060</v>
      </c>
      <c r="E13462" t="s">
        <v>2131</v>
      </c>
      <c r="F13462">
        <v>44.018839999999997</v>
      </c>
      <c r="G13462">
        <v>-107.72978999999999</v>
      </c>
      <c r="H13462">
        <v>1.0000000000000001E-5</v>
      </c>
      <c r="I13462" t="s">
        <v>592</v>
      </c>
      <c r="J13462" cm="1">
        <f t="array" ref="J13462:L13462">_xlfn.XLOOKUP($C13462, AGE!$A:$A,AGE!$B:$D,,0,2)</f>
        <v>58.72</v>
      </c>
      <c r="K13462">
        <v>7.37</v>
      </c>
      <c r="L13462" t="str">
        <v>Renne et al. 2013; Sprain et al. 2015; Kruitbosch et al. 2021</v>
      </c>
      <c r="M13462" t="s">
        <v>2294</v>
      </c>
      <c r="O13462">
        <v>0.09</v>
      </c>
      <c r="P13462" t="s">
        <v>243</v>
      </c>
      <c r="S13462">
        <v>-26</v>
      </c>
      <c r="T13462">
        <v>0.5</v>
      </c>
      <c r="U13462" t="s">
        <v>2307</v>
      </c>
      <c r="V13462">
        <v>1</v>
      </c>
      <c r="W13462" t="s">
        <v>2538</v>
      </c>
    </row>
    <row r="13463" spans="1:29" x14ac:dyDescent="0.3">
      <c r="A13463">
        <v>20728</v>
      </c>
      <c r="B13463" s="15" t="s">
        <v>1843</v>
      </c>
      <c r="C13463" t="str">
        <f>_xlfn.XLOOKUP($B13463, STANDARDS!$A:$A, STANDARDS!$B:$B,,0,2)</f>
        <v>Undivided Willwood Fm; Fort Union Fm</v>
      </c>
      <c r="D13463" t="s">
        <v>1060</v>
      </c>
      <c r="E13463" t="s">
        <v>2131</v>
      </c>
      <c r="F13463">
        <v>44.018830000000001</v>
      </c>
      <c r="G13463">
        <v>-107.72977</v>
      </c>
      <c r="H13463">
        <v>1.0000000000000001E-5</v>
      </c>
      <c r="I13463" t="s">
        <v>592</v>
      </c>
      <c r="J13463" cm="1">
        <f t="array" ref="J13463:L13463">_xlfn.XLOOKUP($C13463, AGE!$A:$A,AGE!$B:$D,,0,2)</f>
        <v>58.72</v>
      </c>
      <c r="K13463">
        <v>7.37</v>
      </c>
      <c r="L13463" t="str">
        <v>Renne et al. 2013; Sprain et al. 2015; Kruitbosch et al. 2021</v>
      </c>
      <c r="M13463" t="s">
        <v>2294</v>
      </c>
      <c r="O13463">
        <v>7.0000000000000007E-2</v>
      </c>
      <c r="P13463" t="s">
        <v>243</v>
      </c>
      <c r="S13463">
        <v>-25.09</v>
      </c>
      <c r="T13463">
        <v>0.5</v>
      </c>
      <c r="U13463" t="s">
        <v>2307</v>
      </c>
      <c r="V13463">
        <v>1</v>
      </c>
      <c r="W13463" t="s">
        <v>2538</v>
      </c>
    </row>
    <row r="13464" spans="1:29" x14ac:dyDescent="0.3">
      <c r="A13464">
        <v>20729</v>
      </c>
      <c r="B13464" s="15" t="s">
        <v>1843</v>
      </c>
      <c r="C13464" t="str">
        <f>_xlfn.XLOOKUP($B13464, STANDARDS!$A:$A, STANDARDS!$B:$B,,0,2)</f>
        <v>Undivided Willwood Fm; Fort Union Fm</v>
      </c>
      <c r="D13464" t="s">
        <v>1060</v>
      </c>
      <c r="E13464" t="s">
        <v>2131</v>
      </c>
      <c r="F13464">
        <v>44.018830000000001</v>
      </c>
      <c r="G13464">
        <v>-107.72975</v>
      </c>
      <c r="H13464">
        <v>1.0000000000000001E-5</v>
      </c>
      <c r="I13464" t="s">
        <v>592</v>
      </c>
      <c r="J13464" cm="1">
        <f t="array" ref="J13464:L13464">_xlfn.XLOOKUP($C13464, AGE!$A:$A,AGE!$B:$D,,0,2)</f>
        <v>58.72</v>
      </c>
      <c r="K13464">
        <v>7.37</v>
      </c>
      <c r="L13464" t="str">
        <v>Renne et al. 2013; Sprain et al. 2015; Kruitbosch et al. 2021</v>
      </c>
      <c r="M13464" t="s">
        <v>2294</v>
      </c>
      <c r="O13464">
        <v>0.06</v>
      </c>
      <c r="P13464" t="s">
        <v>243</v>
      </c>
      <c r="S13464">
        <v>-25.32</v>
      </c>
      <c r="T13464">
        <v>0.5</v>
      </c>
      <c r="U13464" t="s">
        <v>2307</v>
      </c>
      <c r="V13464">
        <v>2</v>
      </c>
      <c r="W13464" t="s">
        <v>2538</v>
      </c>
    </row>
    <row r="13465" spans="1:29" x14ac:dyDescent="0.3">
      <c r="A13465">
        <v>20730</v>
      </c>
      <c r="B13465" s="15" t="s">
        <v>1843</v>
      </c>
      <c r="C13465" t="str">
        <f>_xlfn.XLOOKUP($B13465, STANDARDS!$A:$A, STANDARDS!$B:$B,,0,2)</f>
        <v>Undivided Willwood Fm; Fort Union Fm</v>
      </c>
      <c r="D13465" t="s">
        <v>1060</v>
      </c>
      <c r="E13465" t="s">
        <v>2131</v>
      </c>
      <c r="F13465">
        <v>44.018659999999997</v>
      </c>
      <c r="G13465">
        <v>-107.73048</v>
      </c>
      <c r="H13465">
        <v>1.0000000000000001E-5</v>
      </c>
      <c r="I13465" t="s">
        <v>592</v>
      </c>
      <c r="J13465" cm="1">
        <f t="array" ref="J13465:L13465">_xlfn.XLOOKUP($C13465, AGE!$A:$A,AGE!$B:$D,,0,2)</f>
        <v>58.72</v>
      </c>
      <c r="K13465">
        <v>7.37</v>
      </c>
      <c r="L13465" t="str">
        <v>Renne et al. 2013; Sprain et al. 2015; Kruitbosch et al. 2021</v>
      </c>
      <c r="M13465" t="s">
        <v>2294</v>
      </c>
      <c r="O13465">
        <v>0.06</v>
      </c>
      <c r="P13465" t="s">
        <v>243</v>
      </c>
      <c r="S13465">
        <v>-24.15</v>
      </c>
      <c r="T13465">
        <v>0.5</v>
      </c>
      <c r="U13465" t="s">
        <v>2307</v>
      </c>
      <c r="V13465">
        <v>10</v>
      </c>
      <c r="W13465" t="s">
        <v>2538</v>
      </c>
    </row>
    <row r="13466" spans="1:29" x14ac:dyDescent="0.3">
      <c r="A13466">
        <v>20731</v>
      </c>
      <c r="B13466" s="15" t="s">
        <v>1843</v>
      </c>
      <c r="C13466" t="str">
        <f>_xlfn.XLOOKUP($B13466, STANDARDS!$A:$A, STANDARDS!$B:$B,,0,2)</f>
        <v>Undivided Willwood Fm; Fort Union Fm</v>
      </c>
      <c r="D13466" t="s">
        <v>1060</v>
      </c>
      <c r="E13466" t="s">
        <v>2131</v>
      </c>
      <c r="F13466">
        <v>44.019829999999999</v>
      </c>
      <c r="G13466">
        <v>-107.7286</v>
      </c>
      <c r="H13466">
        <v>1.0000000000000001E-5</v>
      </c>
      <c r="I13466" t="s">
        <v>592</v>
      </c>
      <c r="J13466" cm="1">
        <f t="array" ref="J13466:L13466">_xlfn.XLOOKUP($C13466, AGE!$A:$A,AGE!$B:$D,,0,2)</f>
        <v>58.72</v>
      </c>
      <c r="K13466">
        <v>7.37</v>
      </c>
      <c r="L13466" t="str">
        <v>Renne et al. 2013; Sprain et al. 2015; Kruitbosch et al. 2021</v>
      </c>
      <c r="M13466" t="s">
        <v>2298</v>
      </c>
      <c r="O13466">
        <v>0.24</v>
      </c>
      <c r="P13466" t="s">
        <v>243</v>
      </c>
      <c r="S13466">
        <v>-27.95</v>
      </c>
      <c r="T13466">
        <v>0.3</v>
      </c>
      <c r="U13466" t="s">
        <v>2307</v>
      </c>
      <c r="V13466">
        <v>2</v>
      </c>
      <c r="W13466" t="s">
        <v>2538</v>
      </c>
    </row>
    <row r="13467" spans="1:29" x14ac:dyDescent="0.3">
      <c r="A13467">
        <v>20732</v>
      </c>
      <c r="B13467" s="15" t="s">
        <v>1843</v>
      </c>
      <c r="C13467" t="str">
        <f>_xlfn.XLOOKUP($B13467, STANDARDS!$A:$A, STANDARDS!$B:$B,,0,2)</f>
        <v>Undivided Willwood Fm; Fort Union Fm</v>
      </c>
      <c r="D13467" t="s">
        <v>1060</v>
      </c>
      <c r="E13467" t="s">
        <v>2131</v>
      </c>
      <c r="F13467">
        <v>44.019829999999999</v>
      </c>
      <c r="G13467">
        <v>-107.7286</v>
      </c>
      <c r="H13467">
        <v>1.0000000000000001E-5</v>
      </c>
      <c r="I13467" t="s">
        <v>592</v>
      </c>
      <c r="J13467" cm="1">
        <f t="array" ref="J13467:L13467">_xlfn.XLOOKUP($C13467, AGE!$A:$A,AGE!$B:$D,,0,2)</f>
        <v>58.72</v>
      </c>
      <c r="K13467">
        <v>7.37</v>
      </c>
      <c r="L13467" t="str">
        <v>Renne et al. 2013; Sprain et al. 2015; Kruitbosch et al. 2021</v>
      </c>
      <c r="M13467" t="s">
        <v>2294</v>
      </c>
      <c r="O13467">
        <v>1.72</v>
      </c>
      <c r="P13467" t="s">
        <v>243</v>
      </c>
      <c r="S13467">
        <v>-30.12</v>
      </c>
      <c r="T13467">
        <v>0.3</v>
      </c>
      <c r="U13467" t="s">
        <v>2307</v>
      </c>
      <c r="V13467">
        <v>1</v>
      </c>
      <c r="W13467" t="s">
        <v>2538</v>
      </c>
    </row>
    <row r="13468" spans="1:29" x14ac:dyDescent="0.3">
      <c r="A13468">
        <v>20733</v>
      </c>
      <c r="B13468" s="15" t="s">
        <v>1843</v>
      </c>
      <c r="C13468" t="str">
        <f>_xlfn.XLOOKUP($B13468, STANDARDS!$A:$A, STANDARDS!$B:$B,,0,2)</f>
        <v>Undivided Willwood Fm; Fort Union Fm</v>
      </c>
      <c r="D13468" t="s">
        <v>1060</v>
      </c>
      <c r="E13468" t="s">
        <v>2131</v>
      </c>
      <c r="F13468">
        <v>44.019829999999999</v>
      </c>
      <c r="G13468">
        <v>-107.7286</v>
      </c>
      <c r="H13468">
        <v>1.0000000000000001E-5</v>
      </c>
      <c r="I13468" t="s">
        <v>592</v>
      </c>
      <c r="J13468" cm="1">
        <f t="array" ref="J13468:L13468">_xlfn.XLOOKUP($C13468, AGE!$A:$A,AGE!$B:$D,,0,2)</f>
        <v>58.72</v>
      </c>
      <c r="K13468">
        <v>7.37</v>
      </c>
      <c r="L13468" t="str">
        <v>Renne et al. 2013; Sprain et al. 2015; Kruitbosch et al. 2021</v>
      </c>
      <c r="M13468" t="s">
        <v>2298</v>
      </c>
      <c r="O13468">
        <v>0.05</v>
      </c>
      <c r="P13468" t="s">
        <v>243</v>
      </c>
      <c r="S13468">
        <v>-25.4</v>
      </c>
      <c r="T13468">
        <v>0.5</v>
      </c>
      <c r="U13468" t="s">
        <v>2307</v>
      </c>
      <c r="V13468">
        <v>1</v>
      </c>
      <c r="W13468" t="s">
        <v>2538</v>
      </c>
    </row>
    <row r="13469" spans="1:29" x14ac:dyDescent="0.3">
      <c r="A13469">
        <v>20734</v>
      </c>
      <c r="B13469" s="15" t="s">
        <v>1843</v>
      </c>
      <c r="C13469" t="str">
        <f>_xlfn.XLOOKUP($B13469, STANDARDS!$A:$A, STANDARDS!$B:$B,,0,2)</f>
        <v>Undivided Willwood Fm; Fort Union Fm</v>
      </c>
      <c r="D13469" t="s">
        <v>1060</v>
      </c>
      <c r="E13469" t="s">
        <v>2131</v>
      </c>
      <c r="F13469">
        <v>44.018599999999999</v>
      </c>
      <c r="G13469">
        <v>-107.73062</v>
      </c>
      <c r="H13469">
        <v>1.0000000000000001E-5</v>
      </c>
      <c r="I13469" t="s">
        <v>592</v>
      </c>
      <c r="J13469" cm="1">
        <f t="array" ref="J13469:L13469">_xlfn.XLOOKUP($C13469, AGE!$A:$A,AGE!$B:$D,,0,2)</f>
        <v>58.72</v>
      </c>
      <c r="K13469">
        <v>7.37</v>
      </c>
      <c r="L13469" t="str">
        <v>Renne et al. 2013; Sprain et al. 2015; Kruitbosch et al. 2021</v>
      </c>
      <c r="M13469" t="s">
        <v>2294</v>
      </c>
      <c r="O13469">
        <v>0.06</v>
      </c>
      <c r="P13469" t="s">
        <v>243</v>
      </c>
      <c r="S13469">
        <v>-25.6</v>
      </c>
      <c r="T13469">
        <v>0.5</v>
      </c>
      <c r="U13469" t="s">
        <v>2307</v>
      </c>
      <c r="V13469">
        <v>2</v>
      </c>
      <c r="W13469" t="s">
        <v>2538</v>
      </c>
    </row>
    <row r="13470" spans="1:29" x14ac:dyDescent="0.3">
      <c r="A13470">
        <v>20735</v>
      </c>
      <c r="B13470" s="15" t="s">
        <v>1843</v>
      </c>
      <c r="C13470" t="str">
        <f>_xlfn.XLOOKUP($B13470, STANDARDS!$A:$A, STANDARDS!$B:$B,,0,2)</f>
        <v>Undivided Willwood Fm; Fort Union Fm</v>
      </c>
      <c r="D13470" t="s">
        <v>1060</v>
      </c>
      <c r="E13470" t="s">
        <v>2131</v>
      </c>
      <c r="F13470">
        <v>44.018799999999999</v>
      </c>
      <c r="G13470">
        <v>-107.7308</v>
      </c>
      <c r="H13470">
        <v>1.0000000000000001E-5</v>
      </c>
      <c r="I13470" t="s">
        <v>592</v>
      </c>
      <c r="J13470" cm="1">
        <f t="array" ref="J13470:L13470">_xlfn.XLOOKUP($C13470, AGE!$A:$A,AGE!$B:$D,,0,2)</f>
        <v>58.72</v>
      </c>
      <c r="K13470">
        <v>7.37</v>
      </c>
      <c r="L13470" t="str">
        <v>Renne et al. 2013; Sprain et al. 2015; Kruitbosch et al. 2021</v>
      </c>
      <c r="M13470" t="s">
        <v>2294</v>
      </c>
      <c r="O13470">
        <v>7.0000000000000007E-2</v>
      </c>
      <c r="P13470" t="s">
        <v>243</v>
      </c>
      <c r="S13470">
        <v>-25.18</v>
      </c>
      <c r="T13470">
        <v>0.5</v>
      </c>
      <c r="U13470" t="s">
        <v>2307</v>
      </c>
      <c r="V13470">
        <v>3</v>
      </c>
      <c r="W13470" t="s">
        <v>2538</v>
      </c>
    </row>
    <row r="13471" spans="1:29" x14ac:dyDescent="0.3">
      <c r="A13471">
        <v>20736</v>
      </c>
      <c r="B13471" s="15" t="s">
        <v>1843</v>
      </c>
      <c r="C13471" t="str">
        <f>_xlfn.XLOOKUP($B13471, STANDARDS!$A:$A, STANDARDS!$B:$B,,0,2)</f>
        <v>Undivided Willwood Fm; Fort Union Fm</v>
      </c>
      <c r="D13471" t="s">
        <v>1060</v>
      </c>
      <c r="E13471" t="s">
        <v>2131</v>
      </c>
      <c r="F13471">
        <v>44.018740000000001</v>
      </c>
      <c r="G13471">
        <v>-107.73088</v>
      </c>
      <c r="H13471">
        <v>1.0000000000000001E-5</v>
      </c>
      <c r="I13471" t="s">
        <v>592</v>
      </c>
      <c r="J13471" cm="1">
        <f t="array" ref="J13471:L13471">_xlfn.XLOOKUP($C13471, AGE!$A:$A,AGE!$B:$D,,0,2)</f>
        <v>58.72</v>
      </c>
      <c r="K13471">
        <v>7.37</v>
      </c>
      <c r="L13471" t="str">
        <v>Renne et al. 2013; Sprain et al. 2015; Kruitbosch et al. 2021</v>
      </c>
      <c r="M13471" t="s">
        <v>2294</v>
      </c>
      <c r="O13471">
        <v>0.08</v>
      </c>
      <c r="P13471" t="s">
        <v>243</v>
      </c>
      <c r="S13471">
        <v>-24.62</v>
      </c>
      <c r="T13471">
        <v>0.5</v>
      </c>
      <c r="U13471" t="s">
        <v>2307</v>
      </c>
      <c r="V13471">
        <v>2</v>
      </c>
      <c r="W13471" t="s">
        <v>2538</v>
      </c>
    </row>
    <row r="13472" spans="1:29" x14ac:dyDescent="0.3">
      <c r="A13472">
        <v>20737</v>
      </c>
      <c r="B13472" s="15" t="s">
        <v>1843</v>
      </c>
      <c r="C13472" t="str">
        <f>_xlfn.XLOOKUP($B13472, STANDARDS!$A:$A, STANDARDS!$B:$B,,0,2)</f>
        <v>Undivided Willwood Fm; Fort Union Fm</v>
      </c>
      <c r="D13472" t="s">
        <v>1060</v>
      </c>
      <c r="E13472" t="s">
        <v>2131</v>
      </c>
      <c r="F13472">
        <v>44.018479999999997</v>
      </c>
      <c r="G13472">
        <v>-107.73139</v>
      </c>
      <c r="H13472">
        <v>1.0000000000000001E-5</v>
      </c>
      <c r="I13472" t="s">
        <v>592</v>
      </c>
      <c r="J13472" cm="1">
        <f t="array" ref="J13472:L13472">_xlfn.XLOOKUP($C13472, AGE!$A:$A,AGE!$B:$D,,0,2)</f>
        <v>58.72</v>
      </c>
      <c r="K13472">
        <v>7.37</v>
      </c>
      <c r="L13472" t="str">
        <v>Renne et al. 2013; Sprain et al. 2015; Kruitbosch et al. 2021</v>
      </c>
      <c r="M13472" t="s">
        <v>2294</v>
      </c>
      <c r="O13472">
        <v>0.1</v>
      </c>
      <c r="P13472" t="s">
        <v>243</v>
      </c>
      <c r="S13472">
        <v>-25.31</v>
      </c>
      <c r="T13472">
        <v>0.3</v>
      </c>
      <c r="U13472" t="s">
        <v>2307</v>
      </c>
      <c r="V13472">
        <v>2</v>
      </c>
      <c r="W13472" t="s">
        <v>2538</v>
      </c>
    </row>
    <row r="13473" spans="1:23" x14ac:dyDescent="0.3">
      <c r="A13473">
        <v>20738</v>
      </c>
      <c r="B13473" s="15" t="s">
        <v>1843</v>
      </c>
      <c r="C13473" t="str">
        <f>_xlfn.XLOOKUP($B13473, STANDARDS!$A:$A, STANDARDS!$B:$B,,0,2)</f>
        <v>Undivided Willwood Fm; Fort Union Fm</v>
      </c>
      <c r="D13473" t="s">
        <v>1060</v>
      </c>
      <c r="E13473" t="s">
        <v>2131</v>
      </c>
      <c r="F13473">
        <v>44.018659999999997</v>
      </c>
      <c r="G13473">
        <v>-107.73147</v>
      </c>
      <c r="H13473">
        <v>1.0000000000000001E-5</v>
      </c>
      <c r="I13473" t="s">
        <v>592</v>
      </c>
      <c r="J13473" cm="1">
        <f t="array" ref="J13473:L13473">_xlfn.XLOOKUP($C13473, AGE!$A:$A,AGE!$B:$D,,0,2)</f>
        <v>58.72</v>
      </c>
      <c r="K13473">
        <v>7.37</v>
      </c>
      <c r="L13473" t="str">
        <v>Renne et al. 2013; Sprain et al. 2015; Kruitbosch et al. 2021</v>
      </c>
      <c r="M13473" t="s">
        <v>2294</v>
      </c>
      <c r="O13473">
        <v>0.09</v>
      </c>
      <c r="P13473" t="s">
        <v>243</v>
      </c>
      <c r="S13473">
        <v>-25.1</v>
      </c>
      <c r="T13473">
        <v>0.5</v>
      </c>
      <c r="U13473" t="s">
        <v>2307</v>
      </c>
      <c r="V13473">
        <v>3</v>
      </c>
      <c r="W13473" t="s">
        <v>2538</v>
      </c>
    </row>
    <row r="13474" spans="1:23" x14ac:dyDescent="0.3">
      <c r="A13474">
        <v>20739</v>
      </c>
      <c r="B13474" s="15" t="s">
        <v>1843</v>
      </c>
      <c r="C13474" t="str">
        <f>_xlfn.XLOOKUP($B13474, STANDARDS!$A:$A, STANDARDS!$B:$B,,0,2)</f>
        <v>Undivided Willwood Fm; Fort Union Fm</v>
      </c>
      <c r="D13474" t="s">
        <v>1060</v>
      </c>
      <c r="E13474" t="s">
        <v>2131</v>
      </c>
      <c r="F13474">
        <v>44.018450000000001</v>
      </c>
      <c r="G13474">
        <v>-107.73163</v>
      </c>
      <c r="H13474">
        <v>1.0000000000000001E-5</v>
      </c>
      <c r="I13474" t="s">
        <v>592</v>
      </c>
      <c r="J13474" cm="1">
        <f t="array" ref="J13474:L13474">_xlfn.XLOOKUP($C13474, AGE!$A:$A,AGE!$B:$D,,0,2)</f>
        <v>58.72</v>
      </c>
      <c r="K13474">
        <v>7.37</v>
      </c>
      <c r="L13474" t="str">
        <v>Renne et al. 2013; Sprain et al. 2015; Kruitbosch et al. 2021</v>
      </c>
      <c r="M13474" t="s">
        <v>2294</v>
      </c>
      <c r="O13474">
        <v>0.09</v>
      </c>
      <c r="P13474" t="s">
        <v>243</v>
      </c>
      <c r="S13474">
        <v>-24.6</v>
      </c>
      <c r="T13474">
        <v>0.5</v>
      </c>
      <c r="U13474" t="s">
        <v>2307</v>
      </c>
      <c r="V13474">
        <v>1</v>
      </c>
      <c r="W13474" t="s">
        <v>2538</v>
      </c>
    </row>
    <row r="13475" spans="1:23" x14ac:dyDescent="0.3">
      <c r="A13475">
        <v>20740</v>
      </c>
      <c r="B13475" s="15" t="s">
        <v>1844</v>
      </c>
      <c r="C13475" t="str">
        <f>_xlfn.XLOOKUP($B13475, STANDARDS!$A:$A, STANDARDS!$B:$B,,0,2)</f>
        <v>Undivided Willwood Fm; Fort Union Fm</v>
      </c>
      <c r="D13475" t="s">
        <v>1060</v>
      </c>
      <c r="E13475" t="s">
        <v>2131</v>
      </c>
      <c r="F13475">
        <v>44.77</v>
      </c>
      <c r="G13475">
        <v>-108.89</v>
      </c>
      <c r="H13475">
        <v>0.01</v>
      </c>
      <c r="I13475" t="s">
        <v>592</v>
      </c>
      <c r="J13475" cm="1">
        <f t="array" ref="J13475:L13475">_xlfn.XLOOKUP($C13475, AGE!$A:$A,AGE!$B:$D,,0,2)</f>
        <v>58.72</v>
      </c>
      <c r="K13475">
        <v>7.37</v>
      </c>
      <c r="L13475" t="str">
        <v>Renne et al. 2013; Sprain et al. 2015; Kruitbosch et al. 2021</v>
      </c>
      <c r="M13475" t="s">
        <v>2294</v>
      </c>
      <c r="O13475">
        <v>9.9239429999999993E-3</v>
      </c>
      <c r="P13475" t="s">
        <v>243</v>
      </c>
      <c r="S13475">
        <v>-23.007520060000001</v>
      </c>
      <c r="T13475">
        <v>0.5</v>
      </c>
      <c r="U13475" t="s">
        <v>2307</v>
      </c>
      <c r="V13475">
        <v>2</v>
      </c>
      <c r="W13475" t="s">
        <v>2538</v>
      </c>
    </row>
    <row r="13476" spans="1:23" x14ac:dyDescent="0.3">
      <c r="A13476">
        <v>20741</v>
      </c>
      <c r="B13476" s="15" t="s">
        <v>1844</v>
      </c>
      <c r="C13476" t="str">
        <f>_xlfn.XLOOKUP($B13476, STANDARDS!$A:$A, STANDARDS!$B:$B,,0,2)</f>
        <v>Undivided Willwood Fm; Fort Union Fm</v>
      </c>
      <c r="D13476" t="s">
        <v>1060</v>
      </c>
      <c r="E13476" t="s">
        <v>2131</v>
      </c>
      <c r="F13476">
        <v>44.763779999999997</v>
      </c>
      <c r="G13476">
        <v>-108.87822</v>
      </c>
      <c r="H13476">
        <v>1.0000000000000001E-5</v>
      </c>
      <c r="I13476" t="s">
        <v>592</v>
      </c>
      <c r="J13476" cm="1">
        <f t="array" ref="J13476:L13476">_xlfn.XLOOKUP($C13476, AGE!$A:$A,AGE!$B:$D,,0,2)</f>
        <v>58.72</v>
      </c>
      <c r="K13476">
        <v>7.37</v>
      </c>
      <c r="L13476" t="str">
        <v>Renne et al. 2013; Sprain et al. 2015; Kruitbosch et al. 2021</v>
      </c>
      <c r="M13476" t="s">
        <v>2308</v>
      </c>
      <c r="O13476">
        <v>8.2891490000000009E-3</v>
      </c>
      <c r="P13476" t="s">
        <v>243</v>
      </c>
      <c r="S13476">
        <v>-23.858106930000002</v>
      </c>
      <c r="T13476">
        <v>0.5</v>
      </c>
      <c r="U13476" t="s">
        <v>2307</v>
      </c>
      <c r="V13476">
        <v>2</v>
      </c>
      <c r="W13476" t="s">
        <v>2538</v>
      </c>
    </row>
    <row r="13477" spans="1:23" x14ac:dyDescent="0.3">
      <c r="A13477">
        <v>20742</v>
      </c>
      <c r="B13477" s="15" t="s">
        <v>1844</v>
      </c>
      <c r="C13477" t="str">
        <f>_xlfn.XLOOKUP($B13477, STANDARDS!$A:$A, STANDARDS!$B:$B,,0,2)</f>
        <v>Undivided Willwood Fm; Fort Union Fm</v>
      </c>
      <c r="D13477" t="s">
        <v>1060</v>
      </c>
      <c r="E13477" t="s">
        <v>2131</v>
      </c>
      <c r="F13477">
        <v>44.763840000000002</v>
      </c>
      <c r="G13477">
        <v>-108.87824999999999</v>
      </c>
      <c r="H13477">
        <v>1.0000000000000001E-5</v>
      </c>
      <c r="I13477" t="s">
        <v>592</v>
      </c>
      <c r="J13477" cm="1">
        <f t="array" ref="J13477:L13477">_xlfn.XLOOKUP($C13477, AGE!$A:$A,AGE!$B:$D,,0,2)</f>
        <v>58.72</v>
      </c>
      <c r="K13477">
        <v>7.37</v>
      </c>
      <c r="L13477" t="str">
        <v>Renne et al. 2013; Sprain et al. 2015; Kruitbosch et al. 2021</v>
      </c>
      <c r="M13477" t="s">
        <v>2308</v>
      </c>
      <c r="O13477">
        <v>7.7233659999999997E-3</v>
      </c>
      <c r="P13477" t="s">
        <v>243</v>
      </c>
      <c r="S13477">
        <v>-23.206412010000001</v>
      </c>
      <c r="T13477">
        <v>0.5</v>
      </c>
      <c r="U13477" t="s">
        <v>2307</v>
      </c>
      <c r="V13477">
        <v>1</v>
      </c>
      <c r="W13477" t="s">
        <v>2538</v>
      </c>
    </row>
    <row r="13478" spans="1:23" x14ac:dyDescent="0.3">
      <c r="A13478">
        <v>20743</v>
      </c>
      <c r="B13478" s="15" t="s">
        <v>1844</v>
      </c>
      <c r="C13478" t="str">
        <f>_xlfn.XLOOKUP($B13478, STANDARDS!$A:$A, STANDARDS!$B:$B,,0,2)</f>
        <v>Undivided Willwood Fm; Fort Union Fm</v>
      </c>
      <c r="D13478" t="s">
        <v>1060</v>
      </c>
      <c r="E13478" t="s">
        <v>2131</v>
      </c>
      <c r="F13478">
        <v>44.763840000000002</v>
      </c>
      <c r="G13478">
        <v>-108.87824000000001</v>
      </c>
      <c r="H13478">
        <v>1.0000000000000001E-5</v>
      </c>
      <c r="I13478" t="s">
        <v>592</v>
      </c>
      <c r="J13478" cm="1">
        <f t="array" ref="J13478:L13478">_xlfn.XLOOKUP($C13478, AGE!$A:$A,AGE!$B:$D,,0,2)</f>
        <v>58.72</v>
      </c>
      <c r="K13478">
        <v>7.37</v>
      </c>
      <c r="L13478" t="str">
        <v>Renne et al. 2013; Sprain et al. 2015; Kruitbosch et al. 2021</v>
      </c>
      <c r="M13478" t="s">
        <v>2308</v>
      </c>
      <c r="O13478">
        <v>8.5180380000000003E-3</v>
      </c>
      <c r="P13478" t="s">
        <v>243</v>
      </c>
      <c r="S13478">
        <v>-23.912696589999999</v>
      </c>
      <c r="T13478">
        <v>0.5</v>
      </c>
      <c r="U13478" t="s">
        <v>2307</v>
      </c>
      <c r="V13478">
        <v>1</v>
      </c>
      <c r="W13478" t="s">
        <v>2538</v>
      </c>
    </row>
    <row r="13479" spans="1:23" x14ac:dyDescent="0.3">
      <c r="A13479">
        <v>20744</v>
      </c>
      <c r="B13479" s="15" t="s">
        <v>1844</v>
      </c>
      <c r="C13479" t="str">
        <f>_xlfn.XLOOKUP($B13479, STANDARDS!$A:$A, STANDARDS!$B:$B,,0,2)</f>
        <v>Undivided Willwood Fm; Fort Union Fm</v>
      </c>
      <c r="D13479" t="s">
        <v>1060</v>
      </c>
      <c r="E13479" t="s">
        <v>2131</v>
      </c>
      <c r="F13479">
        <v>44.7639</v>
      </c>
      <c r="G13479">
        <v>-108.87829000000001</v>
      </c>
      <c r="H13479">
        <v>1.0000000000000001E-5</v>
      </c>
      <c r="I13479" t="s">
        <v>592</v>
      </c>
      <c r="J13479" cm="1">
        <f t="array" ref="J13479:L13479">_xlfn.XLOOKUP($C13479, AGE!$A:$A,AGE!$B:$D,,0,2)</f>
        <v>58.72</v>
      </c>
      <c r="K13479">
        <v>7.37</v>
      </c>
      <c r="L13479" t="str">
        <v>Renne et al. 2013; Sprain et al. 2015; Kruitbosch et al. 2021</v>
      </c>
      <c r="M13479" t="s">
        <v>2308</v>
      </c>
      <c r="O13479">
        <v>7.4308040000000001E-3</v>
      </c>
      <c r="P13479" t="s">
        <v>243</v>
      </c>
      <c r="S13479">
        <v>-24.20362854</v>
      </c>
      <c r="T13479">
        <v>0.5</v>
      </c>
      <c r="U13479" t="s">
        <v>2307</v>
      </c>
      <c r="V13479">
        <v>2</v>
      </c>
      <c r="W13479" t="s">
        <v>2538</v>
      </c>
    </row>
    <row r="13480" spans="1:23" x14ac:dyDescent="0.3">
      <c r="A13480">
        <v>20745</v>
      </c>
      <c r="B13480" s="15" t="s">
        <v>1844</v>
      </c>
      <c r="C13480" t="str">
        <f>_xlfn.XLOOKUP($B13480, STANDARDS!$A:$A, STANDARDS!$B:$B,,0,2)</f>
        <v>Undivided Willwood Fm; Fort Union Fm</v>
      </c>
      <c r="D13480" t="s">
        <v>1060</v>
      </c>
      <c r="E13480" t="s">
        <v>2131</v>
      </c>
      <c r="F13480">
        <v>44.763910000000003</v>
      </c>
      <c r="G13480">
        <v>-108.87829000000001</v>
      </c>
      <c r="H13480">
        <v>1.0000000000000001E-5</v>
      </c>
      <c r="I13480" t="s">
        <v>592</v>
      </c>
      <c r="J13480" cm="1">
        <f t="array" ref="J13480:L13480">_xlfn.XLOOKUP($C13480, AGE!$A:$A,AGE!$B:$D,,0,2)</f>
        <v>58.72</v>
      </c>
      <c r="K13480">
        <v>7.37</v>
      </c>
      <c r="L13480" t="str">
        <v>Renne et al. 2013; Sprain et al. 2015; Kruitbosch et al. 2021</v>
      </c>
      <c r="M13480" t="s">
        <v>2308</v>
      </c>
      <c r="O13480">
        <v>7.200555E-3</v>
      </c>
      <c r="P13480" t="s">
        <v>243</v>
      </c>
      <c r="S13480">
        <v>-24.121537979999999</v>
      </c>
      <c r="T13480">
        <v>0.5</v>
      </c>
      <c r="U13480" t="s">
        <v>2307</v>
      </c>
      <c r="V13480">
        <v>1</v>
      </c>
      <c r="W13480" t="s">
        <v>2538</v>
      </c>
    </row>
    <row r="13481" spans="1:23" x14ac:dyDescent="0.3">
      <c r="A13481">
        <v>20746</v>
      </c>
      <c r="B13481" s="15" t="s">
        <v>1844</v>
      </c>
      <c r="C13481" t="str">
        <f>_xlfn.XLOOKUP($B13481, STANDARDS!$A:$A, STANDARDS!$B:$B,,0,2)</f>
        <v>Undivided Willwood Fm; Fort Union Fm</v>
      </c>
      <c r="D13481" t="s">
        <v>1060</v>
      </c>
      <c r="E13481" t="s">
        <v>2131</v>
      </c>
      <c r="F13481">
        <v>44.763979999999997</v>
      </c>
      <c r="G13481">
        <v>-108.87833999999999</v>
      </c>
      <c r="H13481">
        <v>1.0000000000000001E-5</v>
      </c>
      <c r="I13481" t="s">
        <v>592</v>
      </c>
      <c r="J13481" cm="1">
        <f t="array" ref="J13481:L13481">_xlfn.XLOOKUP($C13481, AGE!$A:$A,AGE!$B:$D,,0,2)</f>
        <v>58.72</v>
      </c>
      <c r="K13481">
        <v>7.37</v>
      </c>
      <c r="L13481" t="str">
        <v>Renne et al. 2013; Sprain et al. 2015; Kruitbosch et al. 2021</v>
      </c>
      <c r="M13481" t="s">
        <v>2308</v>
      </c>
      <c r="O13481">
        <v>5.7702730000000002E-3</v>
      </c>
      <c r="P13481" t="s">
        <v>243</v>
      </c>
      <c r="S13481">
        <v>-24.27110016</v>
      </c>
      <c r="T13481">
        <v>0.5</v>
      </c>
      <c r="U13481" t="s">
        <v>2307</v>
      </c>
      <c r="V13481">
        <v>1</v>
      </c>
      <c r="W13481" t="s">
        <v>2538</v>
      </c>
    </row>
    <row r="13482" spans="1:23" x14ac:dyDescent="0.3">
      <c r="A13482">
        <v>20747</v>
      </c>
      <c r="B13482" s="15" t="s">
        <v>1844</v>
      </c>
      <c r="C13482" t="str">
        <f>_xlfn.XLOOKUP($B13482, STANDARDS!$A:$A, STANDARDS!$B:$B,,0,2)</f>
        <v>Undivided Willwood Fm; Fort Union Fm</v>
      </c>
      <c r="D13482" t="s">
        <v>1060</v>
      </c>
      <c r="E13482" t="s">
        <v>2131</v>
      </c>
      <c r="F13482">
        <v>44.76399</v>
      </c>
      <c r="G13482">
        <v>-108.87833999999999</v>
      </c>
      <c r="H13482">
        <v>1.0000000000000001E-5</v>
      </c>
      <c r="I13482" t="s">
        <v>592</v>
      </c>
      <c r="J13482" cm="1">
        <f t="array" ref="J13482:L13482">_xlfn.XLOOKUP($C13482, AGE!$A:$A,AGE!$B:$D,,0,2)</f>
        <v>58.72</v>
      </c>
      <c r="K13482">
        <v>7.37</v>
      </c>
      <c r="L13482" t="str">
        <v>Renne et al. 2013; Sprain et al. 2015; Kruitbosch et al. 2021</v>
      </c>
      <c r="M13482" t="s">
        <v>2308</v>
      </c>
      <c r="O13482">
        <v>8.6051719999999995E-3</v>
      </c>
      <c r="P13482" t="s">
        <v>243</v>
      </c>
      <c r="S13482">
        <v>-24.27110016</v>
      </c>
      <c r="T13482">
        <v>0.5</v>
      </c>
      <c r="U13482" t="s">
        <v>2307</v>
      </c>
      <c r="V13482">
        <v>1</v>
      </c>
      <c r="W13482" t="s">
        <v>2538</v>
      </c>
    </row>
    <row r="13483" spans="1:23" x14ac:dyDescent="0.3">
      <c r="A13483">
        <v>20748</v>
      </c>
      <c r="B13483" s="15" t="s">
        <v>1844</v>
      </c>
      <c r="C13483" t="str">
        <f>_xlfn.XLOOKUP($B13483, STANDARDS!$A:$A, STANDARDS!$B:$B,,0,2)</f>
        <v>Undivided Willwood Fm; Fort Union Fm</v>
      </c>
      <c r="D13483" t="s">
        <v>1060</v>
      </c>
      <c r="E13483" t="s">
        <v>2131</v>
      </c>
      <c r="F13483">
        <v>44.763719999999999</v>
      </c>
      <c r="G13483">
        <v>-108.87894</v>
      </c>
      <c r="H13483">
        <v>1.0000000000000001E-5</v>
      </c>
      <c r="I13483" t="s">
        <v>592</v>
      </c>
      <c r="J13483" cm="1">
        <f t="array" ref="J13483:L13483">_xlfn.XLOOKUP($C13483, AGE!$A:$A,AGE!$B:$D,,0,2)</f>
        <v>58.72</v>
      </c>
      <c r="K13483">
        <v>7.37</v>
      </c>
      <c r="L13483" t="str">
        <v>Renne et al. 2013; Sprain et al. 2015; Kruitbosch et al. 2021</v>
      </c>
      <c r="M13483" t="s">
        <v>2308</v>
      </c>
      <c r="O13483">
        <v>6.5321720000000002E-3</v>
      </c>
      <c r="P13483" t="s">
        <v>243</v>
      </c>
      <c r="S13483">
        <v>-25.37058597</v>
      </c>
      <c r="T13483">
        <v>0.5</v>
      </c>
      <c r="U13483" t="s">
        <v>2307</v>
      </c>
      <c r="V13483">
        <v>1</v>
      </c>
      <c r="W13483" t="s">
        <v>2538</v>
      </c>
    </row>
    <row r="13484" spans="1:23" x14ac:dyDescent="0.3">
      <c r="A13484">
        <v>20749</v>
      </c>
      <c r="B13484" s="15" t="s">
        <v>1844</v>
      </c>
      <c r="C13484" t="str">
        <f>_xlfn.XLOOKUP($B13484, STANDARDS!$A:$A, STANDARDS!$B:$B,,0,2)</f>
        <v>Undivided Willwood Fm; Fort Union Fm</v>
      </c>
      <c r="D13484" t="s">
        <v>1060</v>
      </c>
      <c r="E13484" t="s">
        <v>2131</v>
      </c>
      <c r="F13484">
        <v>44.763730000000002</v>
      </c>
      <c r="G13484">
        <v>-108.87897</v>
      </c>
      <c r="H13484">
        <v>1.0000000000000001E-5</v>
      </c>
      <c r="I13484" t="s">
        <v>592</v>
      </c>
      <c r="J13484" cm="1">
        <f t="array" ref="J13484:L13484">_xlfn.XLOOKUP($C13484, AGE!$A:$A,AGE!$B:$D,,0,2)</f>
        <v>58.72</v>
      </c>
      <c r="K13484">
        <v>7.37</v>
      </c>
      <c r="L13484" t="str">
        <v>Renne et al. 2013; Sprain et al. 2015; Kruitbosch et al. 2021</v>
      </c>
      <c r="M13484" t="s">
        <v>2308</v>
      </c>
      <c r="O13484">
        <v>6.8516389999999996E-3</v>
      </c>
      <c r="P13484" t="s">
        <v>243</v>
      </c>
      <c r="S13484">
        <v>-24.29881031</v>
      </c>
      <c r="T13484">
        <v>0.5</v>
      </c>
      <c r="U13484" t="s">
        <v>2307</v>
      </c>
      <c r="V13484">
        <v>1</v>
      </c>
      <c r="W13484" t="s">
        <v>2538</v>
      </c>
    </row>
    <row r="13485" spans="1:23" x14ac:dyDescent="0.3">
      <c r="A13485">
        <v>20750</v>
      </c>
      <c r="B13485" s="15" t="s">
        <v>1844</v>
      </c>
      <c r="C13485" t="str">
        <f>_xlfn.XLOOKUP($B13485, STANDARDS!$A:$A, STANDARDS!$B:$B,,0,2)</f>
        <v>Undivided Willwood Fm; Fort Union Fm</v>
      </c>
      <c r="D13485" t="s">
        <v>1060</v>
      </c>
      <c r="E13485" t="s">
        <v>2131</v>
      </c>
      <c r="F13485">
        <v>44.763739999999999</v>
      </c>
      <c r="G13485">
        <v>-108.879</v>
      </c>
      <c r="H13485">
        <v>1.0000000000000001E-5</v>
      </c>
      <c r="I13485" t="s">
        <v>592</v>
      </c>
      <c r="J13485" cm="1">
        <f t="array" ref="J13485:L13485">_xlfn.XLOOKUP($C13485, AGE!$A:$A,AGE!$B:$D,,0,2)</f>
        <v>58.72</v>
      </c>
      <c r="K13485">
        <v>7.37</v>
      </c>
      <c r="L13485" t="str">
        <v>Renne et al. 2013; Sprain et al. 2015; Kruitbosch et al. 2021</v>
      </c>
      <c r="M13485" t="s">
        <v>2294</v>
      </c>
      <c r="O13485">
        <v>5.7287379999999997E-3</v>
      </c>
      <c r="P13485" t="s">
        <v>243</v>
      </c>
      <c r="S13485">
        <v>-25.033714889999999</v>
      </c>
      <c r="T13485">
        <v>0.5</v>
      </c>
      <c r="U13485" t="s">
        <v>2307</v>
      </c>
      <c r="V13485">
        <v>1</v>
      </c>
      <c r="W13485" t="s">
        <v>2538</v>
      </c>
    </row>
    <row r="13486" spans="1:23" x14ac:dyDescent="0.3">
      <c r="A13486">
        <v>20751</v>
      </c>
      <c r="B13486" s="15" t="s">
        <v>1844</v>
      </c>
      <c r="C13486" t="str">
        <f>_xlfn.XLOOKUP($B13486, STANDARDS!$A:$A, STANDARDS!$B:$B,,0,2)</f>
        <v>Undivided Willwood Fm; Fort Union Fm</v>
      </c>
      <c r="D13486" t="s">
        <v>1060</v>
      </c>
      <c r="E13486" t="s">
        <v>2131</v>
      </c>
      <c r="F13486">
        <v>44.763739999999999</v>
      </c>
      <c r="G13486">
        <v>-108.879</v>
      </c>
      <c r="H13486">
        <v>1.0000000000000001E-5</v>
      </c>
      <c r="I13486" t="s">
        <v>592</v>
      </c>
      <c r="J13486" cm="1">
        <f t="array" ref="J13486:L13486">_xlfn.XLOOKUP($C13486, AGE!$A:$A,AGE!$B:$D,,0,2)</f>
        <v>58.72</v>
      </c>
      <c r="K13486">
        <v>7.37</v>
      </c>
      <c r="L13486" t="str">
        <v>Renne et al. 2013; Sprain et al. 2015; Kruitbosch et al. 2021</v>
      </c>
      <c r="M13486" t="s">
        <v>2294</v>
      </c>
      <c r="O13486">
        <v>6.469537E-3</v>
      </c>
      <c r="P13486" t="s">
        <v>243</v>
      </c>
      <c r="S13486">
        <v>-24.523709199999999</v>
      </c>
      <c r="T13486">
        <v>0.5</v>
      </c>
      <c r="U13486" t="s">
        <v>2307</v>
      </c>
      <c r="V13486">
        <v>1</v>
      </c>
      <c r="W13486" t="s">
        <v>2538</v>
      </c>
    </row>
    <row r="13487" spans="1:23" x14ac:dyDescent="0.3">
      <c r="A13487">
        <v>20752</v>
      </c>
      <c r="B13487" s="15" t="s">
        <v>1844</v>
      </c>
      <c r="C13487" t="str">
        <f>_xlfn.XLOOKUP($B13487, STANDARDS!$A:$A, STANDARDS!$B:$B,,0,2)</f>
        <v>Undivided Willwood Fm; Fort Union Fm</v>
      </c>
      <c r="D13487" t="s">
        <v>1060</v>
      </c>
      <c r="E13487" t="s">
        <v>2131</v>
      </c>
      <c r="F13487">
        <v>44.763809999999999</v>
      </c>
      <c r="G13487">
        <v>-108.87898</v>
      </c>
      <c r="H13487">
        <v>1.0000000000000001E-5</v>
      </c>
      <c r="I13487" t="s">
        <v>592</v>
      </c>
      <c r="J13487" cm="1">
        <f t="array" ref="J13487:L13487">_xlfn.XLOOKUP($C13487, AGE!$A:$A,AGE!$B:$D,,0,2)</f>
        <v>58.72</v>
      </c>
      <c r="K13487">
        <v>7.37</v>
      </c>
      <c r="L13487" t="str">
        <v>Renne et al. 2013; Sprain et al. 2015; Kruitbosch et al. 2021</v>
      </c>
      <c r="M13487" t="s">
        <v>2308</v>
      </c>
      <c r="O13487">
        <v>7.6745800000000003E-3</v>
      </c>
      <c r="P13487" t="s">
        <v>243</v>
      </c>
      <c r="S13487">
        <v>-24.87539447</v>
      </c>
      <c r="T13487">
        <v>0.5</v>
      </c>
      <c r="U13487" t="s">
        <v>2307</v>
      </c>
      <c r="V13487">
        <v>2</v>
      </c>
      <c r="W13487" t="s">
        <v>2538</v>
      </c>
    </row>
    <row r="13488" spans="1:23" x14ac:dyDescent="0.3">
      <c r="A13488">
        <v>20753</v>
      </c>
      <c r="B13488" s="15" t="s">
        <v>1844</v>
      </c>
      <c r="C13488" t="str">
        <f>_xlfn.XLOOKUP($B13488, STANDARDS!$A:$A, STANDARDS!$B:$B,,0,2)</f>
        <v>Undivided Willwood Fm; Fort Union Fm</v>
      </c>
      <c r="D13488" t="s">
        <v>1060</v>
      </c>
      <c r="E13488" t="s">
        <v>2131</v>
      </c>
      <c r="F13488">
        <v>44.76388</v>
      </c>
      <c r="G13488">
        <v>-108.879</v>
      </c>
      <c r="H13488">
        <v>1.0000000000000001E-5</v>
      </c>
      <c r="I13488" t="s">
        <v>592</v>
      </c>
      <c r="J13488" cm="1">
        <f t="array" ref="J13488:L13488">_xlfn.XLOOKUP($C13488, AGE!$A:$A,AGE!$B:$D,,0,2)</f>
        <v>58.72</v>
      </c>
      <c r="K13488">
        <v>7.37</v>
      </c>
      <c r="L13488" t="str">
        <v>Renne et al. 2013; Sprain et al. 2015; Kruitbosch et al. 2021</v>
      </c>
      <c r="M13488" t="s">
        <v>2308</v>
      </c>
      <c r="O13488">
        <v>8.2039420000000005E-3</v>
      </c>
      <c r="P13488" t="s">
        <v>243</v>
      </c>
      <c r="S13488">
        <v>-25.321954099999999</v>
      </c>
      <c r="T13488">
        <v>0.5</v>
      </c>
      <c r="U13488" t="s">
        <v>2307</v>
      </c>
      <c r="V13488">
        <v>1</v>
      </c>
      <c r="W13488" t="s">
        <v>2538</v>
      </c>
    </row>
    <row r="13489" spans="1:23" x14ac:dyDescent="0.3">
      <c r="A13489">
        <v>20754</v>
      </c>
      <c r="B13489" s="15" t="s">
        <v>1844</v>
      </c>
      <c r="C13489" t="str">
        <f>_xlfn.XLOOKUP($B13489, STANDARDS!$A:$A, STANDARDS!$B:$B,,0,2)</f>
        <v>Undivided Willwood Fm; Fort Union Fm</v>
      </c>
      <c r="D13489" t="s">
        <v>1060</v>
      </c>
      <c r="E13489" t="s">
        <v>2131</v>
      </c>
      <c r="F13489">
        <v>44.76388</v>
      </c>
      <c r="G13489">
        <v>-108.879</v>
      </c>
      <c r="H13489">
        <v>1.0000000000000001E-5</v>
      </c>
      <c r="I13489" t="s">
        <v>592</v>
      </c>
      <c r="J13489" cm="1">
        <f t="array" ref="J13489:L13489">_xlfn.XLOOKUP($C13489, AGE!$A:$A,AGE!$B:$D,,0,2)</f>
        <v>58.72</v>
      </c>
      <c r="K13489">
        <v>7.37</v>
      </c>
      <c r="L13489" t="str">
        <v>Renne et al. 2013; Sprain et al. 2015; Kruitbosch et al. 2021</v>
      </c>
      <c r="M13489" t="s">
        <v>2308</v>
      </c>
      <c r="O13489">
        <v>1.0280892E-2</v>
      </c>
      <c r="P13489" t="s">
        <v>243</v>
      </c>
      <c r="S13489">
        <v>-24.968116869999999</v>
      </c>
      <c r="T13489">
        <v>0.5</v>
      </c>
      <c r="U13489" t="s">
        <v>2307</v>
      </c>
      <c r="V13489">
        <v>1</v>
      </c>
      <c r="W13489" t="s">
        <v>2538</v>
      </c>
    </row>
    <row r="13490" spans="1:23" x14ac:dyDescent="0.3">
      <c r="A13490">
        <v>20755</v>
      </c>
      <c r="B13490" s="15" t="s">
        <v>1844</v>
      </c>
      <c r="C13490" t="str">
        <f>_xlfn.XLOOKUP($B13490, STANDARDS!$A:$A, STANDARDS!$B:$B,,0,2)</f>
        <v>Undivided Willwood Fm; Fort Union Fm</v>
      </c>
      <c r="D13490" t="s">
        <v>1060</v>
      </c>
      <c r="E13490" t="s">
        <v>2131</v>
      </c>
      <c r="F13490">
        <v>44.76388</v>
      </c>
      <c r="G13490">
        <v>-108.87954000000001</v>
      </c>
      <c r="H13490">
        <v>1.0000000000000001E-5</v>
      </c>
      <c r="I13490" t="s">
        <v>592</v>
      </c>
      <c r="J13490" cm="1">
        <f t="array" ref="J13490:L13490">_xlfn.XLOOKUP($C13490, AGE!$A:$A,AGE!$B:$D,,0,2)</f>
        <v>58.72</v>
      </c>
      <c r="K13490">
        <v>7.37</v>
      </c>
      <c r="L13490" t="str">
        <v>Renne et al. 2013; Sprain et al. 2015; Kruitbosch et al. 2021</v>
      </c>
      <c r="M13490" t="s">
        <v>2308</v>
      </c>
      <c r="O13490">
        <v>4.3525090000000001E-3</v>
      </c>
      <c r="P13490" t="s">
        <v>243</v>
      </c>
      <c r="S13490">
        <v>-25.42107116</v>
      </c>
      <c r="T13490">
        <v>0.5</v>
      </c>
      <c r="U13490" t="s">
        <v>2307</v>
      </c>
      <c r="V13490">
        <v>1</v>
      </c>
      <c r="W13490" t="s">
        <v>2538</v>
      </c>
    </row>
    <row r="13491" spans="1:23" x14ac:dyDescent="0.3">
      <c r="A13491">
        <v>20756</v>
      </c>
      <c r="B13491" s="15" t="s">
        <v>1844</v>
      </c>
      <c r="C13491" t="str">
        <f>_xlfn.XLOOKUP($B13491, STANDARDS!$A:$A, STANDARDS!$B:$B,,0,2)</f>
        <v>Undivided Willwood Fm; Fort Union Fm</v>
      </c>
      <c r="D13491" t="s">
        <v>1060</v>
      </c>
      <c r="E13491" t="s">
        <v>2131</v>
      </c>
      <c r="F13491">
        <v>44.763910000000003</v>
      </c>
      <c r="G13491">
        <v>-108.8796</v>
      </c>
      <c r="H13491">
        <v>1.0000000000000001E-5</v>
      </c>
      <c r="I13491" t="s">
        <v>592</v>
      </c>
      <c r="J13491" cm="1">
        <f t="array" ref="J13491:L13491">_xlfn.XLOOKUP($C13491, AGE!$A:$A,AGE!$B:$D,,0,2)</f>
        <v>58.72</v>
      </c>
      <c r="K13491">
        <v>7.37</v>
      </c>
      <c r="L13491" t="str">
        <v>Renne et al. 2013; Sprain et al. 2015; Kruitbosch et al. 2021</v>
      </c>
      <c r="M13491" t="s">
        <v>2308</v>
      </c>
      <c r="O13491">
        <v>7.4719360000000002E-3</v>
      </c>
      <c r="P13491" t="s">
        <v>243</v>
      </c>
      <c r="S13491">
        <v>-27.89774894</v>
      </c>
      <c r="T13491">
        <v>0.5</v>
      </c>
      <c r="U13491" t="s">
        <v>2307</v>
      </c>
      <c r="V13491">
        <v>1</v>
      </c>
      <c r="W13491" t="s">
        <v>2538</v>
      </c>
    </row>
    <row r="13492" spans="1:23" x14ac:dyDescent="0.3">
      <c r="A13492">
        <v>20757</v>
      </c>
      <c r="B13492" s="15" t="s">
        <v>1844</v>
      </c>
      <c r="C13492" t="str">
        <f>_xlfn.XLOOKUP($B13492, STANDARDS!$A:$A, STANDARDS!$B:$B,,0,2)</f>
        <v>Undivided Willwood Fm; Fort Union Fm</v>
      </c>
      <c r="D13492" t="s">
        <v>1060</v>
      </c>
      <c r="E13492" t="s">
        <v>2131</v>
      </c>
      <c r="F13492">
        <v>44.763910000000003</v>
      </c>
      <c r="G13492">
        <v>-108.87961</v>
      </c>
      <c r="H13492">
        <v>1.0000000000000001E-5</v>
      </c>
      <c r="I13492" t="s">
        <v>592</v>
      </c>
      <c r="J13492" cm="1">
        <f t="array" ref="J13492:L13492">_xlfn.XLOOKUP($C13492, AGE!$A:$A,AGE!$B:$D,,0,2)</f>
        <v>58.72</v>
      </c>
      <c r="K13492">
        <v>7.37</v>
      </c>
      <c r="L13492" t="str">
        <v>Renne et al. 2013; Sprain et al. 2015; Kruitbosch et al. 2021</v>
      </c>
      <c r="M13492" t="s">
        <v>2308</v>
      </c>
      <c r="O13492">
        <v>7.3402019999999997E-3</v>
      </c>
      <c r="P13492" t="s">
        <v>243</v>
      </c>
      <c r="S13492">
        <v>-27.481913949999999</v>
      </c>
      <c r="T13492">
        <v>0.5</v>
      </c>
      <c r="U13492" t="s">
        <v>2307</v>
      </c>
      <c r="V13492">
        <v>2</v>
      </c>
      <c r="W13492" t="s">
        <v>2538</v>
      </c>
    </row>
    <row r="13493" spans="1:23" x14ac:dyDescent="0.3">
      <c r="A13493">
        <v>20758</v>
      </c>
      <c r="B13493" s="15" t="s">
        <v>1844</v>
      </c>
      <c r="C13493" t="str">
        <f>_xlfn.XLOOKUP($B13493, STANDARDS!$A:$A, STANDARDS!$B:$B,,0,2)</f>
        <v>Undivided Willwood Fm; Fort Union Fm</v>
      </c>
      <c r="D13493" t="s">
        <v>1060</v>
      </c>
      <c r="E13493" t="s">
        <v>2131</v>
      </c>
      <c r="F13493">
        <v>44.763890000000004</v>
      </c>
      <c r="G13493">
        <v>-108.87961</v>
      </c>
      <c r="H13493">
        <v>1.0000000000000001E-5</v>
      </c>
      <c r="I13493" t="s">
        <v>592</v>
      </c>
      <c r="J13493" cm="1">
        <f t="array" ref="J13493:L13493">_xlfn.XLOOKUP($C13493, AGE!$A:$A,AGE!$B:$D,,0,2)</f>
        <v>58.72</v>
      </c>
      <c r="K13493">
        <v>7.37</v>
      </c>
      <c r="L13493" t="str">
        <v>Renne et al. 2013; Sprain et al. 2015; Kruitbosch et al. 2021</v>
      </c>
      <c r="M13493" t="s">
        <v>2308</v>
      </c>
      <c r="O13493">
        <v>9.5952209999999993E-3</v>
      </c>
      <c r="P13493" t="s">
        <v>243</v>
      </c>
      <c r="S13493">
        <v>-27.10179801</v>
      </c>
      <c r="T13493">
        <v>0.5</v>
      </c>
      <c r="U13493" t="s">
        <v>2307</v>
      </c>
      <c r="W13493" t="s">
        <v>2538</v>
      </c>
    </row>
    <row r="13494" spans="1:23" x14ac:dyDescent="0.3">
      <c r="A13494">
        <v>20759</v>
      </c>
      <c r="B13494" s="15" t="s">
        <v>1844</v>
      </c>
      <c r="C13494" t="str">
        <f>_xlfn.XLOOKUP($B13494, STANDARDS!$A:$A, STANDARDS!$B:$B,,0,2)</f>
        <v>Undivided Willwood Fm; Fort Union Fm</v>
      </c>
      <c r="D13494" t="s">
        <v>1060</v>
      </c>
      <c r="E13494" t="s">
        <v>2131</v>
      </c>
      <c r="F13494">
        <v>44.763930000000002</v>
      </c>
      <c r="G13494">
        <v>-108.87966</v>
      </c>
      <c r="H13494">
        <v>1.0000000000000001E-5</v>
      </c>
      <c r="I13494" t="s">
        <v>592</v>
      </c>
      <c r="J13494" cm="1">
        <f t="array" ref="J13494:L13494">_xlfn.XLOOKUP($C13494, AGE!$A:$A,AGE!$B:$D,,0,2)</f>
        <v>58.72</v>
      </c>
      <c r="K13494">
        <v>7.37</v>
      </c>
      <c r="L13494" t="str">
        <v>Renne et al. 2013; Sprain et al. 2015; Kruitbosch et al. 2021</v>
      </c>
      <c r="M13494" t="s">
        <v>2308</v>
      </c>
      <c r="O13494">
        <v>9.8448630000000006E-3</v>
      </c>
      <c r="P13494" t="s">
        <v>243</v>
      </c>
      <c r="S13494">
        <v>-26.897759220000001</v>
      </c>
      <c r="T13494">
        <v>0.5</v>
      </c>
      <c r="U13494" t="s">
        <v>2307</v>
      </c>
      <c r="W13494" t="s">
        <v>2538</v>
      </c>
    </row>
    <row r="13495" spans="1:23" x14ac:dyDescent="0.3">
      <c r="A13495">
        <v>20760</v>
      </c>
      <c r="B13495" s="15" t="s">
        <v>1844</v>
      </c>
      <c r="C13495" t="str">
        <f>_xlfn.XLOOKUP($B13495, STANDARDS!$A:$A, STANDARDS!$B:$B,,0,2)</f>
        <v>Undivided Willwood Fm; Fort Union Fm</v>
      </c>
      <c r="D13495" t="s">
        <v>1060</v>
      </c>
      <c r="E13495" t="s">
        <v>2131</v>
      </c>
      <c r="F13495">
        <v>44.763959999999997</v>
      </c>
      <c r="G13495">
        <v>-108.87966</v>
      </c>
      <c r="H13495">
        <v>1.0000000000000001E-5</v>
      </c>
      <c r="I13495" t="s">
        <v>592</v>
      </c>
      <c r="J13495" cm="1">
        <f t="array" ref="J13495:L13495">_xlfn.XLOOKUP($C13495, AGE!$A:$A,AGE!$B:$D,,0,2)</f>
        <v>58.72</v>
      </c>
      <c r="K13495">
        <v>7.37</v>
      </c>
      <c r="L13495" t="str">
        <v>Renne et al. 2013; Sprain et al. 2015; Kruitbosch et al. 2021</v>
      </c>
      <c r="M13495" t="s">
        <v>2308</v>
      </c>
      <c r="O13495">
        <v>4.9721899999999996E-3</v>
      </c>
      <c r="P13495" t="s">
        <v>243</v>
      </c>
      <c r="S13495">
        <v>-26.588547550000001</v>
      </c>
      <c r="T13495">
        <v>0.5</v>
      </c>
      <c r="U13495" t="s">
        <v>2307</v>
      </c>
      <c r="W13495" t="s">
        <v>2538</v>
      </c>
    </row>
    <row r="13496" spans="1:23" x14ac:dyDescent="0.3">
      <c r="A13496">
        <v>20761</v>
      </c>
      <c r="B13496" s="15" t="s">
        <v>1844</v>
      </c>
      <c r="C13496" t="str">
        <f>_xlfn.XLOOKUP($B13496, STANDARDS!$A:$A, STANDARDS!$B:$B,,0,2)</f>
        <v>Undivided Willwood Fm; Fort Union Fm</v>
      </c>
      <c r="D13496" t="s">
        <v>1060</v>
      </c>
      <c r="E13496" t="s">
        <v>2131</v>
      </c>
      <c r="F13496">
        <v>44.763959999999997</v>
      </c>
      <c r="G13496">
        <v>-108.87966</v>
      </c>
      <c r="H13496">
        <v>1.0000000000000001E-5</v>
      </c>
      <c r="I13496" t="s">
        <v>592</v>
      </c>
      <c r="J13496" cm="1">
        <f t="array" ref="J13496:L13496">_xlfn.XLOOKUP($C13496, AGE!$A:$A,AGE!$B:$D,,0,2)</f>
        <v>58.72</v>
      </c>
      <c r="K13496">
        <v>7.37</v>
      </c>
      <c r="L13496" t="str">
        <v>Renne et al. 2013; Sprain et al. 2015; Kruitbosch et al. 2021</v>
      </c>
      <c r="M13496" t="s">
        <v>2308</v>
      </c>
      <c r="O13496">
        <v>6.5280149999999999E-3</v>
      </c>
      <c r="P13496" t="s">
        <v>243</v>
      </c>
      <c r="S13496">
        <v>-27.797589030000001</v>
      </c>
      <c r="T13496">
        <v>0.5</v>
      </c>
      <c r="U13496" t="s">
        <v>2307</v>
      </c>
      <c r="W13496" t="s">
        <v>2538</v>
      </c>
    </row>
    <row r="13497" spans="1:23" x14ac:dyDescent="0.3">
      <c r="A13497">
        <v>20762</v>
      </c>
      <c r="B13497" s="15" t="s">
        <v>1844</v>
      </c>
      <c r="C13497" t="str">
        <f>_xlfn.XLOOKUP($B13497, STANDARDS!$A:$A, STANDARDS!$B:$B,,0,2)</f>
        <v>Undivided Willwood Fm; Fort Union Fm</v>
      </c>
      <c r="D13497" t="s">
        <v>1060</v>
      </c>
      <c r="E13497" t="s">
        <v>2131</v>
      </c>
      <c r="F13497">
        <v>44.764029999999998</v>
      </c>
      <c r="G13497">
        <v>-108.87958999999999</v>
      </c>
      <c r="H13497">
        <v>1.0000000000000001E-5</v>
      </c>
      <c r="I13497" t="s">
        <v>592</v>
      </c>
      <c r="J13497" cm="1">
        <f t="array" ref="J13497:L13497">_xlfn.XLOOKUP($C13497, AGE!$A:$A,AGE!$B:$D,,0,2)</f>
        <v>58.72</v>
      </c>
      <c r="K13497">
        <v>7.37</v>
      </c>
      <c r="L13497" t="str">
        <v>Renne et al. 2013; Sprain et al. 2015; Kruitbosch et al. 2021</v>
      </c>
      <c r="M13497" t="s">
        <v>2308</v>
      </c>
      <c r="O13497">
        <v>5.5594659999999999E-3</v>
      </c>
      <c r="P13497" t="s">
        <v>243</v>
      </c>
      <c r="S13497">
        <v>-25.449335059999999</v>
      </c>
      <c r="T13497">
        <v>0.5</v>
      </c>
      <c r="U13497" t="s">
        <v>2307</v>
      </c>
      <c r="W13497" t="s">
        <v>2538</v>
      </c>
    </row>
    <row r="13498" spans="1:23" x14ac:dyDescent="0.3">
      <c r="A13498">
        <v>20763</v>
      </c>
      <c r="B13498" s="15" t="s">
        <v>1844</v>
      </c>
      <c r="C13498" t="str">
        <f>_xlfn.XLOOKUP($B13498, STANDARDS!$A:$A, STANDARDS!$B:$B,,0,2)</f>
        <v>Undivided Willwood Fm; Fort Union Fm</v>
      </c>
      <c r="D13498" t="s">
        <v>1060</v>
      </c>
      <c r="E13498" t="s">
        <v>2131</v>
      </c>
      <c r="F13498">
        <v>44.764119999999998</v>
      </c>
      <c r="G13498">
        <v>-108.87982</v>
      </c>
      <c r="H13498">
        <v>1.0000000000000001E-5</v>
      </c>
      <c r="I13498" t="s">
        <v>592</v>
      </c>
      <c r="J13498" cm="1">
        <f t="array" ref="J13498:L13498">_xlfn.XLOOKUP($C13498, AGE!$A:$A,AGE!$B:$D,,0,2)</f>
        <v>58.72</v>
      </c>
      <c r="K13498">
        <v>7.37</v>
      </c>
      <c r="L13498" t="str">
        <v>Renne et al. 2013; Sprain et al. 2015; Kruitbosch et al. 2021</v>
      </c>
      <c r="M13498" t="s">
        <v>2308</v>
      </c>
      <c r="O13498">
        <v>8.487685E-3</v>
      </c>
      <c r="P13498" t="s">
        <v>243</v>
      </c>
      <c r="S13498">
        <v>-25.265164800000001</v>
      </c>
      <c r="T13498">
        <v>0.5</v>
      </c>
      <c r="U13498" t="s">
        <v>2307</v>
      </c>
      <c r="W13498" t="s">
        <v>2538</v>
      </c>
    </row>
    <row r="13499" spans="1:23" x14ac:dyDescent="0.3">
      <c r="A13499">
        <v>20764</v>
      </c>
      <c r="B13499" s="15" t="s">
        <v>1844</v>
      </c>
      <c r="C13499" t="str">
        <f>_xlfn.XLOOKUP($B13499, STANDARDS!$A:$A, STANDARDS!$B:$B,,0,2)</f>
        <v>Undivided Willwood Fm; Fort Union Fm</v>
      </c>
      <c r="D13499" t="s">
        <v>1060</v>
      </c>
      <c r="E13499" t="s">
        <v>2131</v>
      </c>
      <c r="F13499">
        <v>44.764119999999998</v>
      </c>
      <c r="G13499">
        <v>-108.87982</v>
      </c>
      <c r="H13499">
        <v>1.0000000000000001E-5</v>
      </c>
      <c r="I13499" t="s">
        <v>592</v>
      </c>
      <c r="J13499" cm="1">
        <f t="array" ref="J13499:L13499">_xlfn.XLOOKUP($C13499, AGE!$A:$A,AGE!$B:$D,,0,2)</f>
        <v>58.72</v>
      </c>
      <c r="K13499">
        <v>7.37</v>
      </c>
      <c r="L13499" t="str">
        <v>Renne et al. 2013; Sprain et al. 2015; Kruitbosch et al. 2021</v>
      </c>
      <c r="M13499" t="s">
        <v>2308</v>
      </c>
      <c r="O13499">
        <v>4.0155319999999996E-3</v>
      </c>
      <c r="P13499" t="s">
        <v>243</v>
      </c>
      <c r="S13499">
        <v>-24.8904353</v>
      </c>
      <c r="T13499">
        <v>0.5</v>
      </c>
      <c r="U13499" t="s">
        <v>2307</v>
      </c>
      <c r="W13499" t="s">
        <v>2538</v>
      </c>
    </row>
    <row r="13500" spans="1:23" x14ac:dyDescent="0.3">
      <c r="A13500">
        <v>20765</v>
      </c>
      <c r="B13500" s="15" t="s">
        <v>1844</v>
      </c>
      <c r="C13500" t="str">
        <f>_xlfn.XLOOKUP($B13500, STANDARDS!$A:$A, STANDARDS!$B:$B,,0,2)</f>
        <v>Undivided Willwood Fm; Fort Union Fm</v>
      </c>
      <c r="D13500" t="s">
        <v>1060</v>
      </c>
      <c r="E13500" t="s">
        <v>2131</v>
      </c>
      <c r="F13500">
        <v>44.764180000000003</v>
      </c>
      <c r="G13500">
        <v>-108.87976999999999</v>
      </c>
      <c r="H13500">
        <v>1.0000000000000001E-5</v>
      </c>
      <c r="I13500" t="s">
        <v>592</v>
      </c>
      <c r="J13500" cm="1">
        <f t="array" ref="J13500:L13500">_xlfn.XLOOKUP($C13500, AGE!$A:$A,AGE!$B:$D,,0,2)</f>
        <v>58.72</v>
      </c>
      <c r="K13500">
        <v>7.37</v>
      </c>
      <c r="L13500" t="str">
        <v>Renne et al. 2013; Sprain et al. 2015; Kruitbosch et al. 2021</v>
      </c>
      <c r="M13500" t="s">
        <v>2308</v>
      </c>
      <c r="O13500">
        <v>5.6260870000000001E-3</v>
      </c>
      <c r="P13500" t="s">
        <v>243</v>
      </c>
      <c r="S13500">
        <v>-25.101364539999999</v>
      </c>
      <c r="T13500">
        <v>0.5</v>
      </c>
      <c r="U13500" t="s">
        <v>2307</v>
      </c>
      <c r="W13500" t="s">
        <v>2538</v>
      </c>
    </row>
    <row r="13501" spans="1:23" x14ac:dyDescent="0.3">
      <c r="A13501">
        <v>20767</v>
      </c>
      <c r="B13501" s="15" t="s">
        <v>1844</v>
      </c>
      <c r="C13501" t="str">
        <f>_xlfn.XLOOKUP($B13501, STANDARDS!$A:$A, STANDARDS!$B:$B,,0,2)</f>
        <v>Undivided Willwood Fm; Fort Union Fm</v>
      </c>
      <c r="D13501" t="s">
        <v>1060</v>
      </c>
      <c r="E13501" t="s">
        <v>2131</v>
      </c>
      <c r="F13501">
        <v>44.764189999999999</v>
      </c>
      <c r="G13501">
        <v>-108.87976</v>
      </c>
      <c r="H13501">
        <v>1.0000000000000001E-5</v>
      </c>
      <c r="I13501" t="s">
        <v>592</v>
      </c>
      <c r="J13501" cm="1">
        <f t="array" ref="J13501:L13501">_xlfn.XLOOKUP($C13501, AGE!$A:$A,AGE!$B:$D,,0,2)</f>
        <v>58.72</v>
      </c>
      <c r="K13501">
        <v>7.37</v>
      </c>
      <c r="L13501" t="str">
        <v>Renne et al. 2013; Sprain et al. 2015; Kruitbosch et al. 2021</v>
      </c>
      <c r="M13501" t="s">
        <v>2308</v>
      </c>
      <c r="O13501">
        <v>5.4750040000000003E-3</v>
      </c>
      <c r="P13501" t="s">
        <v>243</v>
      </c>
      <c r="S13501">
        <v>-26.1288619</v>
      </c>
      <c r="T13501">
        <v>0.5</v>
      </c>
      <c r="U13501" t="s">
        <v>2307</v>
      </c>
      <c r="W13501" t="s">
        <v>2538</v>
      </c>
    </row>
    <row r="13502" spans="1:23" x14ac:dyDescent="0.3">
      <c r="A13502">
        <v>20768</v>
      </c>
      <c r="B13502" s="15" t="s">
        <v>1844</v>
      </c>
      <c r="C13502" t="str">
        <f>_xlfn.XLOOKUP($B13502, STANDARDS!$A:$A, STANDARDS!$B:$B,,0,2)</f>
        <v>Undivided Willwood Fm; Fort Union Fm</v>
      </c>
      <c r="D13502" t="s">
        <v>1060</v>
      </c>
      <c r="E13502" t="s">
        <v>2131</v>
      </c>
      <c r="F13502">
        <v>44.764189999999999</v>
      </c>
      <c r="G13502">
        <v>-108.87976</v>
      </c>
      <c r="H13502">
        <v>1.0000000000000001E-5</v>
      </c>
      <c r="I13502" t="s">
        <v>592</v>
      </c>
      <c r="J13502" cm="1">
        <f t="array" ref="J13502:L13502">_xlfn.XLOOKUP($C13502, AGE!$A:$A,AGE!$B:$D,,0,2)</f>
        <v>58.72</v>
      </c>
      <c r="K13502">
        <v>7.37</v>
      </c>
      <c r="L13502" t="str">
        <v>Renne et al. 2013; Sprain et al. 2015; Kruitbosch et al. 2021</v>
      </c>
      <c r="M13502" t="s">
        <v>2308</v>
      </c>
      <c r="O13502">
        <v>9.4184650000000009E-3</v>
      </c>
      <c r="P13502" t="s">
        <v>243</v>
      </c>
      <c r="S13502">
        <v>-26.954317580000001</v>
      </c>
      <c r="T13502">
        <v>0.5</v>
      </c>
      <c r="U13502" t="s">
        <v>2307</v>
      </c>
      <c r="V13502">
        <v>2</v>
      </c>
      <c r="W13502" t="s">
        <v>2538</v>
      </c>
    </row>
    <row r="13503" spans="1:23" x14ac:dyDescent="0.3">
      <c r="A13503">
        <v>20769</v>
      </c>
      <c r="B13503" s="15" t="s">
        <v>1844</v>
      </c>
      <c r="C13503" t="str">
        <f>_xlfn.XLOOKUP($B13503, STANDARDS!$A:$A, STANDARDS!$B:$B,,0,2)</f>
        <v>Undivided Willwood Fm; Fort Union Fm</v>
      </c>
      <c r="D13503" t="s">
        <v>1060</v>
      </c>
      <c r="E13503" t="s">
        <v>2131</v>
      </c>
      <c r="F13503">
        <v>44.646000000000001</v>
      </c>
      <c r="G13503">
        <v>-108.88169000000001</v>
      </c>
      <c r="H13503">
        <v>1.0000000000000001E-5</v>
      </c>
      <c r="I13503" t="s">
        <v>592</v>
      </c>
      <c r="J13503" cm="1">
        <f t="array" ref="J13503:L13503">_xlfn.XLOOKUP($C13503, AGE!$A:$A,AGE!$B:$D,,0,2)</f>
        <v>58.72</v>
      </c>
      <c r="K13503">
        <v>7.37</v>
      </c>
      <c r="L13503" t="str">
        <v>Renne et al. 2013; Sprain et al. 2015; Kruitbosch et al. 2021</v>
      </c>
      <c r="M13503" t="s">
        <v>2308</v>
      </c>
      <c r="O13503">
        <v>6.5083889999999998E-3</v>
      </c>
      <c r="P13503" t="s">
        <v>243</v>
      </c>
      <c r="S13503">
        <v>-25.394648190000002</v>
      </c>
      <c r="T13503">
        <v>0.5</v>
      </c>
      <c r="U13503" t="s">
        <v>2307</v>
      </c>
      <c r="W13503" t="s">
        <v>2538</v>
      </c>
    </row>
    <row r="13504" spans="1:23" x14ac:dyDescent="0.3">
      <c r="A13504">
        <v>20770</v>
      </c>
      <c r="B13504" s="15" t="s">
        <v>1844</v>
      </c>
      <c r="C13504" t="str">
        <f>_xlfn.XLOOKUP($B13504, STANDARDS!$A:$A, STANDARDS!$B:$B,,0,2)</f>
        <v>Undivided Willwood Fm; Fort Union Fm</v>
      </c>
      <c r="D13504" t="s">
        <v>1060</v>
      </c>
      <c r="E13504" t="s">
        <v>2131</v>
      </c>
      <c r="F13504">
        <v>44.646000000000001</v>
      </c>
      <c r="G13504">
        <v>-108.88169000000001</v>
      </c>
      <c r="H13504">
        <v>1.0000000000000001E-5</v>
      </c>
      <c r="I13504" t="s">
        <v>592</v>
      </c>
      <c r="J13504" cm="1">
        <f t="array" ref="J13504:L13504">_xlfn.XLOOKUP($C13504, AGE!$A:$A,AGE!$B:$D,,0,2)</f>
        <v>58.72</v>
      </c>
      <c r="K13504">
        <v>7.37</v>
      </c>
      <c r="L13504" t="str">
        <v>Renne et al. 2013; Sprain et al. 2015; Kruitbosch et al. 2021</v>
      </c>
      <c r="M13504" t="s">
        <v>2308</v>
      </c>
      <c r="O13504">
        <v>5.4763900000000003E-3</v>
      </c>
      <c r="P13504" t="s">
        <v>243</v>
      </c>
      <c r="S13504">
        <v>-25.894486140000001</v>
      </c>
      <c r="T13504">
        <v>0.5</v>
      </c>
      <c r="U13504" t="s">
        <v>2307</v>
      </c>
      <c r="W13504" t="s">
        <v>2538</v>
      </c>
    </row>
    <row r="13505" spans="1:23" x14ac:dyDescent="0.3">
      <c r="A13505">
        <v>20771</v>
      </c>
      <c r="B13505" s="15" t="s">
        <v>1844</v>
      </c>
      <c r="C13505" t="str">
        <f>_xlfn.XLOOKUP($B13505, STANDARDS!$A:$A, STANDARDS!$B:$B,,0,2)</f>
        <v>Undivided Willwood Fm; Fort Union Fm</v>
      </c>
      <c r="D13505" t="s">
        <v>1060</v>
      </c>
      <c r="E13505" t="s">
        <v>2131</v>
      </c>
      <c r="F13505">
        <v>44.646000000000001</v>
      </c>
      <c r="G13505">
        <v>-108.88169000000001</v>
      </c>
      <c r="H13505">
        <v>1.0000000000000001E-5</v>
      </c>
      <c r="I13505" t="s">
        <v>592</v>
      </c>
      <c r="J13505" cm="1">
        <f t="array" ref="J13505:L13505">_xlfn.XLOOKUP($C13505, AGE!$A:$A,AGE!$B:$D,,0,2)</f>
        <v>58.72</v>
      </c>
      <c r="K13505">
        <v>7.37</v>
      </c>
      <c r="L13505" t="str">
        <v>Renne et al. 2013; Sprain et al. 2015; Kruitbosch et al. 2021</v>
      </c>
      <c r="M13505" t="s">
        <v>2294</v>
      </c>
      <c r="O13505">
        <v>7.7072879999999996E-3</v>
      </c>
      <c r="P13505" t="s">
        <v>243</v>
      </c>
      <c r="S13505">
        <v>-27.532117020000001</v>
      </c>
      <c r="T13505">
        <v>0.5</v>
      </c>
      <c r="U13505" t="s">
        <v>2307</v>
      </c>
      <c r="V13505">
        <v>2</v>
      </c>
      <c r="W13505" t="s">
        <v>2538</v>
      </c>
    </row>
    <row r="13506" spans="1:23" x14ac:dyDescent="0.3">
      <c r="A13506">
        <v>20772</v>
      </c>
      <c r="B13506" s="15" t="s">
        <v>1844</v>
      </c>
      <c r="C13506" t="str">
        <f>_xlfn.XLOOKUP($B13506, STANDARDS!$A:$A, STANDARDS!$B:$B,,0,2)</f>
        <v>Undivided Willwood Fm; Fort Union Fm</v>
      </c>
      <c r="D13506" t="s">
        <v>1060</v>
      </c>
      <c r="E13506" t="s">
        <v>2131</v>
      </c>
      <c r="F13506">
        <v>44.764659999999999</v>
      </c>
      <c r="G13506">
        <v>-108.88169000000001</v>
      </c>
      <c r="H13506">
        <v>1.0000000000000001E-5</v>
      </c>
      <c r="I13506" t="s">
        <v>592</v>
      </c>
      <c r="J13506" cm="1">
        <f t="array" ref="J13506:L13506">_xlfn.XLOOKUP($C13506, AGE!$A:$A,AGE!$B:$D,,0,2)</f>
        <v>58.72</v>
      </c>
      <c r="K13506">
        <v>7.37</v>
      </c>
      <c r="L13506" t="str">
        <v>Renne et al. 2013; Sprain et al. 2015; Kruitbosch et al. 2021</v>
      </c>
      <c r="M13506" t="s">
        <v>2308</v>
      </c>
      <c r="O13506">
        <v>6.5829199999999999E-3</v>
      </c>
      <c r="P13506" t="s">
        <v>243</v>
      </c>
      <c r="S13506">
        <v>-26.152770199999999</v>
      </c>
      <c r="T13506">
        <v>0.5</v>
      </c>
      <c r="U13506" t="s">
        <v>2307</v>
      </c>
      <c r="W13506" t="s">
        <v>2538</v>
      </c>
    </row>
    <row r="13507" spans="1:23" x14ac:dyDescent="0.3">
      <c r="A13507">
        <v>20773</v>
      </c>
      <c r="B13507" s="15" t="s">
        <v>1844</v>
      </c>
      <c r="C13507" t="str">
        <f>_xlfn.XLOOKUP($B13507, STANDARDS!$A:$A, STANDARDS!$B:$B,,0,2)</f>
        <v>Undivided Willwood Fm; Fort Union Fm</v>
      </c>
      <c r="D13507" t="s">
        <v>1060</v>
      </c>
      <c r="E13507" t="s">
        <v>2131</v>
      </c>
      <c r="F13507">
        <v>44.764679999999998</v>
      </c>
      <c r="G13507">
        <v>-108.88172</v>
      </c>
      <c r="H13507">
        <v>1.0000000000000001E-5</v>
      </c>
      <c r="I13507" t="s">
        <v>592</v>
      </c>
      <c r="J13507" cm="1">
        <f t="array" ref="J13507:L13507">_xlfn.XLOOKUP($C13507, AGE!$A:$A,AGE!$B:$D,,0,2)</f>
        <v>58.72</v>
      </c>
      <c r="K13507">
        <v>7.37</v>
      </c>
      <c r="L13507" t="str">
        <v>Renne et al. 2013; Sprain et al. 2015; Kruitbosch et al. 2021</v>
      </c>
      <c r="M13507" t="s">
        <v>2308</v>
      </c>
      <c r="O13507">
        <v>8.81871E-4</v>
      </c>
      <c r="P13507" t="s">
        <v>243</v>
      </c>
      <c r="S13507">
        <v>-27.58524194</v>
      </c>
      <c r="T13507">
        <v>0.5</v>
      </c>
      <c r="U13507" t="s">
        <v>2307</v>
      </c>
      <c r="V13507">
        <v>2</v>
      </c>
      <c r="W13507" t="s">
        <v>2538</v>
      </c>
    </row>
    <row r="13508" spans="1:23" x14ac:dyDescent="0.3">
      <c r="A13508">
        <v>20774</v>
      </c>
      <c r="B13508" s="15" t="s">
        <v>1844</v>
      </c>
      <c r="C13508" t="str">
        <f>_xlfn.XLOOKUP($B13508, STANDARDS!$A:$A, STANDARDS!$B:$B,,0,2)</f>
        <v>Undivided Willwood Fm; Fort Union Fm</v>
      </c>
      <c r="D13508" t="s">
        <v>1060</v>
      </c>
      <c r="E13508" t="s">
        <v>2131</v>
      </c>
      <c r="F13508">
        <v>44.764679999999998</v>
      </c>
      <c r="G13508">
        <v>-108.88172</v>
      </c>
      <c r="H13508">
        <v>1.0000000000000001E-5</v>
      </c>
      <c r="I13508" t="s">
        <v>592</v>
      </c>
      <c r="J13508" cm="1">
        <f t="array" ref="J13508:L13508">_xlfn.XLOOKUP($C13508, AGE!$A:$A,AGE!$B:$D,,0,2)</f>
        <v>58.72</v>
      </c>
      <c r="K13508">
        <v>7.37</v>
      </c>
      <c r="L13508" t="str">
        <v>Renne et al. 2013; Sprain et al. 2015; Kruitbosch et al. 2021</v>
      </c>
      <c r="M13508" t="s">
        <v>2308</v>
      </c>
      <c r="O13508">
        <v>7.6E-3</v>
      </c>
      <c r="P13508" t="s">
        <v>243</v>
      </c>
      <c r="S13508">
        <v>-27.29</v>
      </c>
      <c r="T13508">
        <v>0.5</v>
      </c>
      <c r="U13508" t="s">
        <v>2307</v>
      </c>
      <c r="W13508" t="s">
        <v>2538</v>
      </c>
    </row>
    <row r="13509" spans="1:23" x14ac:dyDescent="0.3">
      <c r="A13509">
        <v>20775</v>
      </c>
      <c r="B13509" s="15" t="s">
        <v>1844</v>
      </c>
      <c r="C13509" t="str">
        <f>_xlfn.XLOOKUP($B13509, STANDARDS!$A:$A, STANDARDS!$B:$B,,0,2)</f>
        <v>Undivided Willwood Fm; Fort Union Fm</v>
      </c>
      <c r="D13509" t="s">
        <v>1060</v>
      </c>
      <c r="E13509" t="s">
        <v>2131</v>
      </c>
      <c r="F13509">
        <v>44.764679999999998</v>
      </c>
      <c r="G13509">
        <v>-108.88172</v>
      </c>
      <c r="H13509">
        <v>1.0000000000000001E-5</v>
      </c>
      <c r="I13509" t="s">
        <v>592</v>
      </c>
      <c r="J13509" cm="1">
        <f t="array" ref="J13509:L13509">_xlfn.XLOOKUP($C13509, AGE!$A:$A,AGE!$B:$D,,0,2)</f>
        <v>58.72</v>
      </c>
      <c r="K13509">
        <v>7.37</v>
      </c>
      <c r="L13509" t="str">
        <v>Renne et al. 2013; Sprain et al. 2015; Kruitbosch et al. 2021</v>
      </c>
      <c r="M13509" t="s">
        <v>2308</v>
      </c>
      <c r="O13509">
        <v>4.8128019999999997E-3</v>
      </c>
      <c r="P13509" t="s">
        <v>243</v>
      </c>
      <c r="S13509">
        <v>-26.746369829999999</v>
      </c>
      <c r="T13509">
        <v>0.5</v>
      </c>
      <c r="U13509" t="s">
        <v>2307</v>
      </c>
      <c r="W13509" t="s">
        <v>2538</v>
      </c>
    </row>
    <row r="13510" spans="1:23" x14ac:dyDescent="0.3">
      <c r="A13510">
        <v>20776</v>
      </c>
      <c r="B13510" s="15" t="s">
        <v>1844</v>
      </c>
      <c r="C13510" t="str">
        <f>_xlfn.XLOOKUP($B13510, STANDARDS!$A:$A, STANDARDS!$B:$B,,0,2)</f>
        <v>Undivided Willwood Fm; Fort Union Fm</v>
      </c>
      <c r="D13510" t="s">
        <v>1060</v>
      </c>
      <c r="E13510" t="s">
        <v>2131</v>
      </c>
      <c r="F13510">
        <v>44.77</v>
      </c>
      <c r="G13510">
        <v>-108.89</v>
      </c>
      <c r="H13510">
        <v>0.01</v>
      </c>
      <c r="I13510" t="s">
        <v>592</v>
      </c>
      <c r="J13510" cm="1">
        <f t="array" ref="J13510:L13510">_xlfn.XLOOKUP($C13510, AGE!$A:$A,AGE!$B:$D,,0,2)</f>
        <v>58.72</v>
      </c>
      <c r="K13510">
        <v>7.37</v>
      </c>
      <c r="L13510" t="str">
        <v>Renne et al. 2013; Sprain et al. 2015; Kruitbosch et al. 2021</v>
      </c>
      <c r="M13510" t="s">
        <v>2308</v>
      </c>
      <c r="O13510">
        <v>9.3076700000000005E-3</v>
      </c>
      <c r="P13510" t="s">
        <v>243</v>
      </c>
      <c r="S13510">
        <v>-26.485883569999999</v>
      </c>
      <c r="T13510">
        <v>0.5</v>
      </c>
      <c r="U13510" t="s">
        <v>2307</v>
      </c>
      <c r="V13510">
        <v>3</v>
      </c>
      <c r="W13510" t="s">
        <v>2538</v>
      </c>
    </row>
    <row r="13511" spans="1:23" x14ac:dyDescent="0.3">
      <c r="A13511">
        <v>20777</v>
      </c>
      <c r="B13511" s="15" t="s">
        <v>1844</v>
      </c>
      <c r="C13511" t="str">
        <f>_xlfn.XLOOKUP($B13511, STANDARDS!$A:$A, STANDARDS!$B:$B,,0,2)</f>
        <v>Undivided Willwood Fm; Fort Union Fm</v>
      </c>
      <c r="D13511" t="s">
        <v>1060</v>
      </c>
      <c r="E13511" t="s">
        <v>2131</v>
      </c>
      <c r="F13511">
        <v>44.77</v>
      </c>
      <c r="G13511">
        <v>-108.89</v>
      </c>
      <c r="H13511">
        <v>0.01</v>
      </c>
      <c r="I13511" t="s">
        <v>592</v>
      </c>
      <c r="J13511" cm="1">
        <f t="array" ref="J13511:L13511">_xlfn.XLOOKUP($C13511, AGE!$A:$A,AGE!$B:$D,,0,2)</f>
        <v>58.72</v>
      </c>
      <c r="K13511">
        <v>7.37</v>
      </c>
      <c r="L13511" t="str">
        <v>Renne et al. 2013; Sprain et al. 2015; Kruitbosch et al. 2021</v>
      </c>
      <c r="M13511" t="s">
        <v>2308</v>
      </c>
      <c r="O13511">
        <v>5.4309609999999998E-3</v>
      </c>
      <c r="P13511" t="s">
        <v>243</v>
      </c>
      <c r="S13511">
        <v>-26.848876000000001</v>
      </c>
      <c r="T13511">
        <v>0.5</v>
      </c>
      <c r="U13511" t="s">
        <v>2307</v>
      </c>
      <c r="V13511">
        <v>2</v>
      </c>
      <c r="W13511" t="s">
        <v>2538</v>
      </c>
    </row>
    <row r="13512" spans="1:23" x14ac:dyDescent="0.3">
      <c r="A13512">
        <v>20778</v>
      </c>
      <c r="B13512" s="15" t="s">
        <v>1844</v>
      </c>
      <c r="C13512" t="str">
        <f>_xlfn.XLOOKUP($B13512, STANDARDS!$A:$A, STANDARDS!$B:$B,,0,2)</f>
        <v>Undivided Willwood Fm; Fort Union Fm</v>
      </c>
      <c r="D13512" t="s">
        <v>1060</v>
      </c>
      <c r="E13512" t="s">
        <v>2131</v>
      </c>
      <c r="F13512">
        <v>44.77</v>
      </c>
      <c r="G13512">
        <v>-108.89</v>
      </c>
      <c r="H13512">
        <v>0.01</v>
      </c>
      <c r="I13512" t="s">
        <v>592</v>
      </c>
      <c r="J13512" cm="1">
        <f t="array" ref="J13512:L13512">_xlfn.XLOOKUP($C13512, AGE!$A:$A,AGE!$B:$D,,0,2)</f>
        <v>58.72</v>
      </c>
      <c r="K13512">
        <v>7.37</v>
      </c>
      <c r="L13512" t="str">
        <v>Renne et al. 2013; Sprain et al. 2015; Kruitbosch et al. 2021</v>
      </c>
      <c r="M13512" t="s">
        <v>2308</v>
      </c>
      <c r="O13512">
        <v>6.0106559999999996E-3</v>
      </c>
      <c r="P13512" t="s">
        <v>243</v>
      </c>
      <c r="S13512">
        <v>-26.609957250000001</v>
      </c>
      <c r="T13512">
        <v>0.5</v>
      </c>
      <c r="U13512" t="s">
        <v>2307</v>
      </c>
      <c r="V13512">
        <v>2</v>
      </c>
      <c r="W13512" t="s">
        <v>2538</v>
      </c>
    </row>
    <row r="13513" spans="1:23" x14ac:dyDescent="0.3">
      <c r="A13513">
        <v>20779</v>
      </c>
      <c r="B13513" s="15" t="s">
        <v>1844</v>
      </c>
      <c r="C13513" t="str">
        <f>_xlfn.XLOOKUP($B13513, STANDARDS!$A:$A, STANDARDS!$B:$B,,0,2)</f>
        <v>Undivided Willwood Fm; Fort Union Fm</v>
      </c>
      <c r="D13513" t="s">
        <v>1060</v>
      </c>
      <c r="E13513" t="s">
        <v>2131</v>
      </c>
      <c r="F13513">
        <v>44.77</v>
      </c>
      <c r="G13513">
        <v>-108.89</v>
      </c>
      <c r="H13513">
        <v>0.01</v>
      </c>
      <c r="I13513" t="s">
        <v>592</v>
      </c>
      <c r="J13513" cm="1">
        <f t="array" ref="J13513:L13513">_xlfn.XLOOKUP($C13513, AGE!$A:$A,AGE!$B:$D,,0,2)</f>
        <v>58.72</v>
      </c>
      <c r="K13513">
        <v>7.37</v>
      </c>
      <c r="L13513" t="str">
        <v>Renne et al. 2013; Sprain et al. 2015; Kruitbosch et al. 2021</v>
      </c>
      <c r="M13513" t="s">
        <v>2308</v>
      </c>
      <c r="O13513">
        <v>7.1811289999999996E-3</v>
      </c>
      <c r="P13513" t="s">
        <v>243</v>
      </c>
      <c r="S13513">
        <v>-26.268706349999999</v>
      </c>
      <c r="T13513">
        <v>0.5</v>
      </c>
      <c r="U13513" t="s">
        <v>2307</v>
      </c>
      <c r="V13513">
        <v>3</v>
      </c>
      <c r="W13513" t="s">
        <v>2538</v>
      </c>
    </row>
    <row r="13514" spans="1:23" x14ac:dyDescent="0.3">
      <c r="A13514">
        <v>20780</v>
      </c>
      <c r="B13514" s="15" t="s">
        <v>1844</v>
      </c>
      <c r="C13514" t="str">
        <f>_xlfn.XLOOKUP($B13514, STANDARDS!$A:$A, STANDARDS!$B:$B,,0,2)</f>
        <v>Undivided Willwood Fm; Fort Union Fm</v>
      </c>
      <c r="D13514" t="s">
        <v>1060</v>
      </c>
      <c r="E13514" t="s">
        <v>2131</v>
      </c>
      <c r="F13514">
        <v>44.77</v>
      </c>
      <c r="G13514">
        <v>-108.89</v>
      </c>
      <c r="H13514">
        <v>0.01</v>
      </c>
      <c r="I13514" t="s">
        <v>592</v>
      </c>
      <c r="J13514" cm="1">
        <f t="array" ref="J13514:L13514">_xlfn.XLOOKUP($C13514, AGE!$A:$A,AGE!$B:$D,,0,2)</f>
        <v>58.72</v>
      </c>
      <c r="K13514">
        <v>7.37</v>
      </c>
      <c r="L13514" t="str">
        <v>Renne et al. 2013; Sprain et al. 2015; Kruitbosch et al. 2021</v>
      </c>
      <c r="M13514" t="s">
        <v>2308</v>
      </c>
      <c r="O13514">
        <v>5.5701659999999997E-3</v>
      </c>
      <c r="P13514" t="s">
        <v>243</v>
      </c>
      <c r="S13514">
        <v>-26.112637110000001</v>
      </c>
      <c r="T13514">
        <v>0.5</v>
      </c>
      <c r="U13514" t="s">
        <v>2307</v>
      </c>
      <c r="V13514">
        <v>2</v>
      </c>
      <c r="W13514" t="s">
        <v>2538</v>
      </c>
    </row>
    <row r="13515" spans="1:23" x14ac:dyDescent="0.3">
      <c r="A13515">
        <v>20781</v>
      </c>
      <c r="B13515" s="15" t="s">
        <v>1844</v>
      </c>
      <c r="C13515" t="str">
        <f>_xlfn.XLOOKUP($B13515, STANDARDS!$A:$A, STANDARDS!$B:$B,,0,2)</f>
        <v>Undivided Willwood Fm; Fort Union Fm</v>
      </c>
      <c r="D13515" t="s">
        <v>1060</v>
      </c>
      <c r="E13515" t="s">
        <v>2131</v>
      </c>
      <c r="F13515">
        <v>44.77</v>
      </c>
      <c r="G13515">
        <v>-108.89</v>
      </c>
      <c r="H13515">
        <v>0.01</v>
      </c>
      <c r="I13515" t="s">
        <v>592</v>
      </c>
      <c r="J13515" cm="1">
        <f t="array" ref="J13515:L13515">_xlfn.XLOOKUP($C13515, AGE!$A:$A,AGE!$B:$D,,0,2)</f>
        <v>58.72</v>
      </c>
      <c r="K13515">
        <v>7.37</v>
      </c>
      <c r="L13515" t="str">
        <v>Renne et al. 2013; Sprain et al. 2015; Kruitbosch et al. 2021</v>
      </c>
      <c r="M13515" t="s">
        <v>2308</v>
      </c>
      <c r="O13515">
        <v>5.8009979999999999E-3</v>
      </c>
      <c r="P13515" t="s">
        <v>243</v>
      </c>
      <c r="S13515">
        <v>-26.017274690000001</v>
      </c>
      <c r="T13515">
        <v>0.5</v>
      </c>
      <c r="U13515" t="s">
        <v>2307</v>
      </c>
      <c r="V13515">
        <v>2</v>
      </c>
      <c r="W13515" t="s">
        <v>2538</v>
      </c>
    </row>
    <row r="13516" spans="1:23" x14ac:dyDescent="0.3">
      <c r="A13516">
        <v>20782</v>
      </c>
      <c r="B13516" s="15" t="s">
        <v>1844</v>
      </c>
      <c r="C13516" t="str">
        <f>_xlfn.XLOOKUP($B13516, STANDARDS!$A:$A, STANDARDS!$B:$B,,0,2)</f>
        <v>Undivided Willwood Fm; Fort Union Fm</v>
      </c>
      <c r="D13516" t="s">
        <v>1060</v>
      </c>
      <c r="E13516" t="s">
        <v>2131</v>
      </c>
      <c r="F13516">
        <v>44.77</v>
      </c>
      <c r="G13516">
        <v>-108.89</v>
      </c>
      <c r="H13516">
        <v>0.01</v>
      </c>
      <c r="I13516" t="s">
        <v>592</v>
      </c>
      <c r="J13516" cm="1">
        <f t="array" ref="J13516:L13516">_xlfn.XLOOKUP($C13516, AGE!$A:$A,AGE!$B:$D,,0,2)</f>
        <v>58.72</v>
      </c>
      <c r="K13516">
        <v>7.37</v>
      </c>
      <c r="L13516" t="str">
        <v>Renne et al. 2013; Sprain et al. 2015; Kruitbosch et al. 2021</v>
      </c>
      <c r="M13516" t="s">
        <v>2308</v>
      </c>
      <c r="O13516">
        <v>7.5536869999999999E-3</v>
      </c>
      <c r="P13516" t="s">
        <v>243</v>
      </c>
      <c r="S13516">
        <v>-25.70657778</v>
      </c>
      <c r="T13516">
        <v>0.5</v>
      </c>
      <c r="U13516" t="s">
        <v>2307</v>
      </c>
      <c r="V13516">
        <v>2</v>
      </c>
      <c r="W13516" t="s">
        <v>2538</v>
      </c>
    </row>
    <row r="13517" spans="1:23" x14ac:dyDescent="0.3">
      <c r="A13517">
        <v>20783</v>
      </c>
      <c r="B13517" s="15" t="s">
        <v>1844</v>
      </c>
      <c r="C13517" t="str">
        <f>_xlfn.XLOOKUP($B13517, STANDARDS!$A:$A, STANDARDS!$B:$B,,0,2)</f>
        <v>Undivided Willwood Fm; Fort Union Fm</v>
      </c>
      <c r="D13517" t="s">
        <v>1060</v>
      </c>
      <c r="E13517" t="s">
        <v>2131</v>
      </c>
      <c r="F13517">
        <v>44.77</v>
      </c>
      <c r="G13517">
        <v>-108.89</v>
      </c>
      <c r="H13517">
        <v>0.01</v>
      </c>
      <c r="I13517" t="s">
        <v>592</v>
      </c>
      <c r="J13517" cm="1">
        <f t="array" ref="J13517:L13517">_xlfn.XLOOKUP($C13517, AGE!$A:$A,AGE!$B:$D,,0,2)</f>
        <v>58.72</v>
      </c>
      <c r="K13517">
        <v>7.37</v>
      </c>
      <c r="L13517" t="str">
        <v>Renne et al. 2013; Sprain et al. 2015; Kruitbosch et al. 2021</v>
      </c>
      <c r="M13517" t="s">
        <v>2308</v>
      </c>
      <c r="O13517">
        <v>6.323436E-3</v>
      </c>
      <c r="P13517" t="s">
        <v>243</v>
      </c>
      <c r="S13517">
        <v>-25.335382129999999</v>
      </c>
      <c r="T13517">
        <v>0.5</v>
      </c>
      <c r="U13517" t="s">
        <v>2307</v>
      </c>
      <c r="V13517">
        <v>3</v>
      </c>
      <c r="W13517" t="s">
        <v>2538</v>
      </c>
    </row>
    <row r="13518" spans="1:23" x14ac:dyDescent="0.3">
      <c r="A13518">
        <v>20784</v>
      </c>
      <c r="B13518" s="15" t="s">
        <v>1844</v>
      </c>
      <c r="C13518" t="str">
        <f>_xlfn.XLOOKUP($B13518, STANDARDS!$A:$A, STANDARDS!$B:$B,,0,2)</f>
        <v>Undivided Willwood Fm; Fort Union Fm</v>
      </c>
      <c r="D13518" t="s">
        <v>1060</v>
      </c>
      <c r="E13518" t="s">
        <v>2131</v>
      </c>
      <c r="F13518">
        <v>44.77</v>
      </c>
      <c r="G13518">
        <v>-108.89</v>
      </c>
      <c r="H13518">
        <v>0.01</v>
      </c>
      <c r="I13518" t="s">
        <v>592</v>
      </c>
      <c r="J13518" cm="1">
        <f t="array" ref="J13518:L13518">_xlfn.XLOOKUP($C13518, AGE!$A:$A,AGE!$B:$D,,0,2)</f>
        <v>58.72</v>
      </c>
      <c r="K13518">
        <v>7.37</v>
      </c>
      <c r="L13518" t="str">
        <v>Renne et al. 2013; Sprain et al. 2015; Kruitbosch et al. 2021</v>
      </c>
      <c r="M13518" t="s">
        <v>2308</v>
      </c>
      <c r="O13518">
        <v>5.7014149999999996E-3</v>
      </c>
      <c r="P13518" t="s">
        <v>243</v>
      </c>
      <c r="S13518">
        <v>-25.274743770000001</v>
      </c>
      <c r="T13518">
        <v>0.5</v>
      </c>
      <c r="U13518" t="s">
        <v>2307</v>
      </c>
      <c r="V13518">
        <v>2</v>
      </c>
      <c r="W13518" t="s">
        <v>2538</v>
      </c>
    </row>
    <row r="13519" spans="1:23" x14ac:dyDescent="0.3">
      <c r="A13519">
        <v>20785</v>
      </c>
      <c r="B13519" s="15" t="s">
        <v>1844</v>
      </c>
      <c r="C13519" t="str">
        <f>_xlfn.XLOOKUP($B13519, STANDARDS!$A:$A, STANDARDS!$B:$B,,0,2)</f>
        <v>Undivided Willwood Fm; Fort Union Fm</v>
      </c>
      <c r="D13519" t="s">
        <v>1060</v>
      </c>
      <c r="E13519" t="s">
        <v>2131</v>
      </c>
      <c r="F13519">
        <v>44.77</v>
      </c>
      <c r="G13519">
        <v>-108.89</v>
      </c>
      <c r="H13519">
        <v>0.01</v>
      </c>
      <c r="I13519" t="s">
        <v>592</v>
      </c>
      <c r="J13519" cm="1">
        <f t="array" ref="J13519:L13519">_xlfn.XLOOKUP($C13519, AGE!$A:$A,AGE!$B:$D,,0,2)</f>
        <v>58.72</v>
      </c>
      <c r="K13519">
        <v>7.37</v>
      </c>
      <c r="L13519" t="str">
        <v>Renne et al. 2013; Sprain et al. 2015; Kruitbosch et al. 2021</v>
      </c>
      <c r="M13519" t="s">
        <v>2308</v>
      </c>
      <c r="O13519">
        <v>9.4817849999999995E-3</v>
      </c>
      <c r="P13519" t="s">
        <v>243</v>
      </c>
      <c r="S13519">
        <v>-25.680942720000001</v>
      </c>
      <c r="T13519">
        <v>0.5</v>
      </c>
      <c r="U13519" t="s">
        <v>2307</v>
      </c>
      <c r="V13519">
        <v>2</v>
      </c>
      <c r="W13519" t="s">
        <v>2538</v>
      </c>
    </row>
    <row r="13520" spans="1:23" x14ac:dyDescent="0.3">
      <c r="A13520">
        <v>20786</v>
      </c>
      <c r="B13520" s="15" t="s">
        <v>1844</v>
      </c>
      <c r="C13520" t="str">
        <f>_xlfn.XLOOKUP($B13520, STANDARDS!$A:$A, STANDARDS!$B:$B,,0,2)</f>
        <v>Undivided Willwood Fm; Fort Union Fm</v>
      </c>
      <c r="D13520" t="s">
        <v>1060</v>
      </c>
      <c r="E13520" t="s">
        <v>2131</v>
      </c>
      <c r="F13520">
        <v>44.77</v>
      </c>
      <c r="G13520">
        <v>-108.89</v>
      </c>
      <c r="H13520">
        <v>0.01</v>
      </c>
      <c r="I13520" t="s">
        <v>592</v>
      </c>
      <c r="J13520" cm="1">
        <f t="array" ref="J13520:L13520">_xlfn.XLOOKUP($C13520, AGE!$A:$A,AGE!$B:$D,,0,2)</f>
        <v>58.72</v>
      </c>
      <c r="K13520">
        <v>7.37</v>
      </c>
      <c r="L13520" t="str">
        <v>Renne et al. 2013; Sprain et al. 2015; Kruitbosch et al. 2021</v>
      </c>
      <c r="M13520" t="s">
        <v>2308</v>
      </c>
      <c r="O13520">
        <v>7.2690860000000001E-3</v>
      </c>
      <c r="P13520" t="s">
        <v>243</v>
      </c>
      <c r="S13520">
        <v>-25.702033289999999</v>
      </c>
      <c r="T13520">
        <v>0.5</v>
      </c>
      <c r="U13520" t="s">
        <v>2307</v>
      </c>
      <c r="V13520">
        <v>3</v>
      </c>
      <c r="W13520" t="s">
        <v>2538</v>
      </c>
    </row>
    <row r="13521" spans="1:23" x14ac:dyDescent="0.3">
      <c r="A13521">
        <v>20787</v>
      </c>
      <c r="B13521" s="15" t="s">
        <v>1846</v>
      </c>
      <c r="C13521" t="str">
        <f>_xlfn.XLOOKUP($B13521, STANDARDS!$A:$A, STANDARDS!$B:$B,,0,2)</f>
        <v>Köflach-Voitsberg Fm</v>
      </c>
      <c r="D13521" t="s">
        <v>2132</v>
      </c>
      <c r="E13521" t="s">
        <v>2133</v>
      </c>
      <c r="F13521" s="14">
        <v>47.47</v>
      </c>
      <c r="G13521">
        <v>15.12</v>
      </c>
      <c r="H13521">
        <v>0.01</v>
      </c>
      <c r="I13521" t="s">
        <v>1816</v>
      </c>
      <c r="J13521" cm="1">
        <f t="array" ref="J13521:L13521">_xlfn.XLOOKUP($C13521, AGE!$A:$A,AGE!$B:$D,,0,2)</f>
        <v>17.5</v>
      </c>
      <c r="K13521">
        <v>0.5</v>
      </c>
      <c r="L13521" t="str">
        <v>Steininger 1998</v>
      </c>
      <c r="M13521" t="s">
        <v>2310</v>
      </c>
      <c r="O13521">
        <v>57.7</v>
      </c>
      <c r="P13521" t="s">
        <v>243</v>
      </c>
      <c r="S13521">
        <v>-24.3</v>
      </c>
      <c r="T13521">
        <v>0.2</v>
      </c>
      <c r="U13521" t="s">
        <v>2311</v>
      </c>
      <c r="W13521" t="s">
        <v>2539</v>
      </c>
    </row>
    <row r="13522" spans="1:23" x14ac:dyDescent="0.3">
      <c r="A13522">
        <v>20788</v>
      </c>
      <c r="B13522" s="15" t="s">
        <v>1846</v>
      </c>
      <c r="C13522" t="str">
        <f>_xlfn.XLOOKUP($B13522, STANDARDS!$A:$A, STANDARDS!$B:$B,,0,2)</f>
        <v>Köflach-Voitsberg Fm</v>
      </c>
      <c r="D13522" t="s">
        <v>2132</v>
      </c>
      <c r="E13522" t="s">
        <v>2133</v>
      </c>
      <c r="F13522" s="14">
        <v>47.47</v>
      </c>
      <c r="G13522">
        <v>15.12</v>
      </c>
      <c r="H13522">
        <v>0.01</v>
      </c>
      <c r="I13522" t="s">
        <v>1816</v>
      </c>
      <c r="J13522" cm="1">
        <f t="array" ref="J13522:L13522">_xlfn.XLOOKUP($C13522, AGE!$A:$A,AGE!$B:$D,,0,2)</f>
        <v>17.5</v>
      </c>
      <c r="K13522">
        <v>0.5</v>
      </c>
      <c r="L13522" t="str">
        <v>Steininger 1998</v>
      </c>
      <c r="M13522" t="s">
        <v>2310</v>
      </c>
      <c r="O13522">
        <v>56.7</v>
      </c>
      <c r="P13522" t="s">
        <v>243</v>
      </c>
      <c r="S13522">
        <v>-24.5</v>
      </c>
      <c r="T13522">
        <v>0.2</v>
      </c>
      <c r="U13522" t="s">
        <v>2311</v>
      </c>
      <c r="W13522" t="s">
        <v>2539</v>
      </c>
    </row>
    <row r="13523" spans="1:23" x14ac:dyDescent="0.3">
      <c r="A13523">
        <v>20789</v>
      </c>
      <c r="B13523" s="15" t="s">
        <v>1846</v>
      </c>
      <c r="C13523" t="str">
        <f>_xlfn.XLOOKUP($B13523, STANDARDS!$A:$A, STANDARDS!$B:$B,,0,2)</f>
        <v>Köflach-Voitsberg Fm</v>
      </c>
      <c r="D13523" t="s">
        <v>2132</v>
      </c>
      <c r="E13523" t="s">
        <v>2133</v>
      </c>
      <c r="F13523" s="14">
        <v>47.47</v>
      </c>
      <c r="G13523">
        <v>15.12</v>
      </c>
      <c r="H13523">
        <v>0.01</v>
      </c>
      <c r="I13523" t="s">
        <v>1816</v>
      </c>
      <c r="J13523" cm="1">
        <f t="array" ref="J13523:L13523">_xlfn.XLOOKUP($C13523, AGE!$A:$A,AGE!$B:$D,,0,2)</f>
        <v>17.5</v>
      </c>
      <c r="K13523">
        <v>0.5</v>
      </c>
      <c r="L13523" t="str">
        <v>Steininger 1998</v>
      </c>
      <c r="M13523" t="s">
        <v>2310</v>
      </c>
      <c r="O13523">
        <v>56.4</v>
      </c>
      <c r="P13523" t="s">
        <v>243</v>
      </c>
      <c r="S13523">
        <v>-23.8</v>
      </c>
      <c r="T13523">
        <v>0.2</v>
      </c>
      <c r="U13523" t="s">
        <v>2311</v>
      </c>
      <c r="W13523" t="s">
        <v>2539</v>
      </c>
    </row>
    <row r="13524" spans="1:23" x14ac:dyDescent="0.3">
      <c r="A13524">
        <v>20790</v>
      </c>
      <c r="B13524" s="15" t="s">
        <v>1846</v>
      </c>
      <c r="C13524" t="str">
        <f>_xlfn.XLOOKUP($B13524, STANDARDS!$A:$A, STANDARDS!$B:$B,,0,2)</f>
        <v>Köflach-Voitsberg Fm</v>
      </c>
      <c r="D13524" t="s">
        <v>2132</v>
      </c>
      <c r="E13524" t="s">
        <v>2133</v>
      </c>
      <c r="F13524" s="14">
        <v>47.47</v>
      </c>
      <c r="G13524">
        <v>15.12</v>
      </c>
      <c r="H13524">
        <v>0.01</v>
      </c>
      <c r="I13524" t="s">
        <v>1816</v>
      </c>
      <c r="J13524" cm="1">
        <f t="array" ref="J13524:L13524">_xlfn.XLOOKUP($C13524, AGE!$A:$A,AGE!$B:$D,,0,2)</f>
        <v>17.5</v>
      </c>
      <c r="K13524">
        <v>0.5</v>
      </c>
      <c r="L13524" t="str">
        <v>Steininger 1998</v>
      </c>
      <c r="M13524" t="s">
        <v>2310</v>
      </c>
      <c r="O13524">
        <v>57.7</v>
      </c>
      <c r="P13524" t="s">
        <v>243</v>
      </c>
      <c r="S13524">
        <v>-25.4</v>
      </c>
      <c r="T13524">
        <v>0.2</v>
      </c>
      <c r="U13524" t="s">
        <v>2311</v>
      </c>
      <c r="W13524" t="s">
        <v>2539</v>
      </c>
    </row>
    <row r="13525" spans="1:23" x14ac:dyDescent="0.3">
      <c r="A13525">
        <v>20791</v>
      </c>
      <c r="B13525" s="15" t="s">
        <v>1846</v>
      </c>
      <c r="C13525" t="str">
        <f>_xlfn.XLOOKUP($B13525, STANDARDS!$A:$A, STANDARDS!$B:$B,,0,2)</f>
        <v>Köflach-Voitsberg Fm</v>
      </c>
      <c r="D13525" t="s">
        <v>2132</v>
      </c>
      <c r="E13525" t="s">
        <v>2133</v>
      </c>
      <c r="F13525" s="14">
        <v>47.47</v>
      </c>
      <c r="G13525">
        <v>15.12</v>
      </c>
      <c r="H13525">
        <v>0.01</v>
      </c>
      <c r="I13525" t="s">
        <v>1816</v>
      </c>
      <c r="J13525" cm="1">
        <f t="array" ref="J13525:L13525">_xlfn.XLOOKUP($C13525, AGE!$A:$A,AGE!$B:$D,,0,2)</f>
        <v>17.5</v>
      </c>
      <c r="K13525">
        <v>0.5</v>
      </c>
      <c r="L13525" t="str">
        <v>Steininger 1998</v>
      </c>
      <c r="M13525" t="s">
        <v>2310</v>
      </c>
      <c r="O13525">
        <v>54.1</v>
      </c>
      <c r="P13525" t="s">
        <v>243</v>
      </c>
      <c r="S13525">
        <v>-23.7</v>
      </c>
      <c r="T13525">
        <v>0.2</v>
      </c>
      <c r="U13525" t="s">
        <v>2311</v>
      </c>
      <c r="W13525" t="s">
        <v>2539</v>
      </c>
    </row>
    <row r="13526" spans="1:23" x14ac:dyDescent="0.3">
      <c r="A13526">
        <v>20792</v>
      </c>
      <c r="B13526" s="15" t="s">
        <v>1846</v>
      </c>
      <c r="C13526" t="str">
        <f>_xlfn.XLOOKUP($B13526, STANDARDS!$A:$A, STANDARDS!$B:$B,,0,2)</f>
        <v>Köflach-Voitsberg Fm</v>
      </c>
      <c r="D13526" t="s">
        <v>2132</v>
      </c>
      <c r="E13526" t="s">
        <v>2133</v>
      </c>
      <c r="F13526" s="14">
        <v>47.47</v>
      </c>
      <c r="G13526">
        <v>15.12</v>
      </c>
      <c r="H13526">
        <v>0.01</v>
      </c>
      <c r="I13526" t="s">
        <v>1816</v>
      </c>
      <c r="J13526" cm="1">
        <f t="array" ref="J13526:L13526">_xlfn.XLOOKUP($C13526, AGE!$A:$A,AGE!$B:$D,,0,2)</f>
        <v>17.5</v>
      </c>
      <c r="K13526">
        <v>0.5</v>
      </c>
      <c r="L13526" t="str">
        <v>Steininger 1998</v>
      </c>
      <c r="M13526" t="s">
        <v>2310</v>
      </c>
      <c r="O13526">
        <v>56.1</v>
      </c>
      <c r="P13526" t="s">
        <v>243</v>
      </c>
      <c r="S13526">
        <v>-24.2</v>
      </c>
      <c r="T13526">
        <v>0.2</v>
      </c>
      <c r="U13526" t="s">
        <v>2311</v>
      </c>
      <c r="W13526" t="s">
        <v>2539</v>
      </c>
    </row>
    <row r="13527" spans="1:23" x14ac:dyDescent="0.3">
      <c r="A13527">
        <v>20793</v>
      </c>
      <c r="B13527" s="15" t="s">
        <v>1846</v>
      </c>
      <c r="C13527" t="str">
        <f>_xlfn.XLOOKUP($B13527, STANDARDS!$A:$A, STANDARDS!$B:$B,,0,2)</f>
        <v>Köflach-Voitsberg Fm</v>
      </c>
      <c r="D13527" t="s">
        <v>2132</v>
      </c>
      <c r="E13527" t="s">
        <v>2133</v>
      </c>
      <c r="F13527" s="14">
        <v>47.47</v>
      </c>
      <c r="G13527">
        <v>15.12</v>
      </c>
      <c r="H13527">
        <v>0.01</v>
      </c>
      <c r="I13527" t="s">
        <v>1816</v>
      </c>
      <c r="J13527" cm="1">
        <f t="array" ref="J13527:L13527">_xlfn.XLOOKUP($C13527, AGE!$A:$A,AGE!$B:$D,,0,2)</f>
        <v>17.5</v>
      </c>
      <c r="K13527">
        <v>0.5</v>
      </c>
      <c r="L13527" t="str">
        <v>Steininger 1998</v>
      </c>
      <c r="M13527" t="s">
        <v>2310</v>
      </c>
      <c r="O13527">
        <v>56.9</v>
      </c>
      <c r="P13527" t="s">
        <v>243</v>
      </c>
      <c r="S13527">
        <v>-24.1</v>
      </c>
      <c r="T13527">
        <v>0.2</v>
      </c>
      <c r="U13527" t="s">
        <v>2311</v>
      </c>
      <c r="W13527" t="s">
        <v>2539</v>
      </c>
    </row>
    <row r="13528" spans="1:23" x14ac:dyDescent="0.3">
      <c r="A13528">
        <v>20794</v>
      </c>
      <c r="B13528" s="15" t="s">
        <v>1846</v>
      </c>
      <c r="C13528" t="str">
        <f>_xlfn.XLOOKUP($B13528, STANDARDS!$A:$A, STANDARDS!$B:$B,,0,2)</f>
        <v>Köflach-Voitsberg Fm</v>
      </c>
      <c r="D13528" t="s">
        <v>2132</v>
      </c>
      <c r="E13528" t="s">
        <v>2133</v>
      </c>
      <c r="F13528" s="14">
        <v>47.47</v>
      </c>
      <c r="G13528">
        <v>15.12</v>
      </c>
      <c r="H13528">
        <v>0.01</v>
      </c>
      <c r="I13528" t="s">
        <v>1816</v>
      </c>
      <c r="J13528" cm="1">
        <f t="array" ref="J13528:L13528">_xlfn.XLOOKUP($C13528, AGE!$A:$A,AGE!$B:$D,,0,2)</f>
        <v>17.5</v>
      </c>
      <c r="K13528">
        <v>0.5</v>
      </c>
      <c r="L13528" t="str">
        <v>Steininger 1998</v>
      </c>
      <c r="M13528" t="s">
        <v>2310</v>
      </c>
      <c r="O13528">
        <v>66.3</v>
      </c>
      <c r="P13528" t="s">
        <v>243</v>
      </c>
      <c r="S13528">
        <v>-24</v>
      </c>
      <c r="T13528">
        <v>0.2</v>
      </c>
      <c r="U13528" t="s">
        <v>2311</v>
      </c>
      <c r="W13528" t="s">
        <v>2539</v>
      </c>
    </row>
    <row r="13529" spans="1:23" x14ac:dyDescent="0.3">
      <c r="A13529">
        <v>20795</v>
      </c>
      <c r="B13529" s="15" t="s">
        <v>1846</v>
      </c>
      <c r="C13529" t="str">
        <f>_xlfn.XLOOKUP($B13529, STANDARDS!$A:$A, STANDARDS!$B:$B,,0,2)</f>
        <v>Köflach-Voitsberg Fm</v>
      </c>
      <c r="D13529" t="s">
        <v>2132</v>
      </c>
      <c r="E13529" t="s">
        <v>2133</v>
      </c>
      <c r="F13529" s="14">
        <v>47.47</v>
      </c>
      <c r="G13529">
        <v>15.12</v>
      </c>
      <c r="H13529">
        <v>0.01</v>
      </c>
      <c r="I13529" t="s">
        <v>1816</v>
      </c>
      <c r="J13529" cm="1">
        <f t="array" ref="J13529:L13529">_xlfn.XLOOKUP($C13529, AGE!$A:$A,AGE!$B:$D,,0,2)</f>
        <v>17.5</v>
      </c>
      <c r="K13529">
        <v>0.5</v>
      </c>
      <c r="L13529" t="str">
        <v>Steininger 1998</v>
      </c>
      <c r="M13529" t="s">
        <v>2310</v>
      </c>
      <c r="O13529">
        <v>55.9</v>
      </c>
      <c r="P13529" t="s">
        <v>243</v>
      </c>
      <c r="S13529">
        <v>-23.4</v>
      </c>
      <c r="T13529">
        <v>0.2</v>
      </c>
      <c r="U13529" t="s">
        <v>2311</v>
      </c>
      <c r="W13529" t="s">
        <v>2539</v>
      </c>
    </row>
    <row r="13530" spans="1:23" x14ac:dyDescent="0.3">
      <c r="A13530">
        <v>20796</v>
      </c>
      <c r="B13530" s="15" t="s">
        <v>1846</v>
      </c>
      <c r="C13530" t="str">
        <f>_xlfn.XLOOKUP($B13530, STANDARDS!$A:$A, STANDARDS!$B:$B,,0,2)</f>
        <v>Köflach-Voitsberg Fm</v>
      </c>
      <c r="D13530" t="s">
        <v>2132</v>
      </c>
      <c r="E13530" t="s">
        <v>2133</v>
      </c>
      <c r="F13530" s="14">
        <v>47.47</v>
      </c>
      <c r="G13530">
        <v>15.12</v>
      </c>
      <c r="H13530">
        <v>0.01</v>
      </c>
      <c r="I13530" t="s">
        <v>1816</v>
      </c>
      <c r="J13530" cm="1">
        <f t="array" ref="J13530:L13530">_xlfn.XLOOKUP($C13530, AGE!$A:$A,AGE!$B:$D,,0,2)</f>
        <v>17.5</v>
      </c>
      <c r="K13530">
        <v>0.5</v>
      </c>
      <c r="L13530" t="str">
        <v>Steininger 1998</v>
      </c>
      <c r="M13530" t="s">
        <v>2312</v>
      </c>
      <c r="P13530" t="s">
        <v>243</v>
      </c>
      <c r="S13530" s="35">
        <v>-25.3</v>
      </c>
      <c r="T13530">
        <v>0.2</v>
      </c>
      <c r="U13530" s="35" t="s">
        <v>5</v>
      </c>
      <c r="W13530" t="s">
        <v>2539</v>
      </c>
    </row>
    <row r="13531" spans="1:23" x14ac:dyDescent="0.3">
      <c r="A13531">
        <v>20797</v>
      </c>
      <c r="B13531" s="15" t="s">
        <v>1846</v>
      </c>
      <c r="C13531" t="str">
        <f>_xlfn.XLOOKUP($B13531, STANDARDS!$A:$A, STANDARDS!$B:$B,,0,2)</f>
        <v>Köflach-Voitsberg Fm</v>
      </c>
      <c r="D13531" t="s">
        <v>2132</v>
      </c>
      <c r="E13531" t="s">
        <v>2133</v>
      </c>
      <c r="F13531" s="14">
        <v>47.47</v>
      </c>
      <c r="G13531">
        <v>15.12</v>
      </c>
      <c r="H13531">
        <v>0.01</v>
      </c>
      <c r="I13531" t="s">
        <v>1816</v>
      </c>
      <c r="J13531" cm="1">
        <f t="array" ref="J13531:L13531">_xlfn.XLOOKUP($C13531, AGE!$A:$A,AGE!$B:$D,,0,2)</f>
        <v>17.5</v>
      </c>
      <c r="K13531">
        <v>0.5</v>
      </c>
      <c r="L13531" t="str">
        <v>Steininger 1998</v>
      </c>
      <c r="M13531" t="s">
        <v>2312</v>
      </c>
      <c r="P13531" t="s">
        <v>243</v>
      </c>
      <c r="S13531" s="35">
        <v>-25.1</v>
      </c>
      <c r="T13531">
        <v>0.2</v>
      </c>
      <c r="U13531" s="35" t="s">
        <v>5</v>
      </c>
      <c r="W13531" t="s">
        <v>2539</v>
      </c>
    </row>
    <row r="13532" spans="1:23" x14ac:dyDescent="0.3">
      <c r="A13532">
        <v>20798</v>
      </c>
      <c r="B13532" s="15" t="s">
        <v>1846</v>
      </c>
      <c r="C13532" t="str">
        <f>_xlfn.XLOOKUP($B13532, STANDARDS!$A:$A, STANDARDS!$B:$B,,0,2)</f>
        <v>Köflach-Voitsberg Fm</v>
      </c>
      <c r="D13532" t="s">
        <v>2132</v>
      </c>
      <c r="E13532" t="s">
        <v>2133</v>
      </c>
      <c r="F13532" s="14">
        <v>47.47</v>
      </c>
      <c r="G13532">
        <v>15.12</v>
      </c>
      <c r="H13532">
        <v>0.01</v>
      </c>
      <c r="I13532" t="s">
        <v>1816</v>
      </c>
      <c r="J13532" cm="1">
        <f t="array" ref="J13532:L13532">_xlfn.XLOOKUP($C13532, AGE!$A:$A,AGE!$B:$D,,0,2)</f>
        <v>17.5</v>
      </c>
      <c r="K13532">
        <v>0.5</v>
      </c>
      <c r="L13532" t="str">
        <v>Steininger 1998</v>
      </c>
      <c r="M13532" t="s">
        <v>2312</v>
      </c>
      <c r="P13532" t="s">
        <v>243</v>
      </c>
      <c r="S13532" s="35">
        <v>-25.4</v>
      </c>
      <c r="T13532">
        <v>0.2</v>
      </c>
      <c r="U13532" s="35" t="s">
        <v>5</v>
      </c>
      <c r="W13532" t="s">
        <v>2539</v>
      </c>
    </row>
    <row r="13533" spans="1:23" x14ac:dyDescent="0.3">
      <c r="A13533">
        <v>20799</v>
      </c>
      <c r="B13533" s="15" t="s">
        <v>1846</v>
      </c>
      <c r="C13533" t="str">
        <f>_xlfn.XLOOKUP($B13533, STANDARDS!$A:$A, STANDARDS!$B:$B,,0,2)</f>
        <v>Köflach-Voitsberg Fm</v>
      </c>
      <c r="D13533" t="s">
        <v>2132</v>
      </c>
      <c r="E13533" t="s">
        <v>2133</v>
      </c>
      <c r="F13533" s="14">
        <v>47.47</v>
      </c>
      <c r="G13533">
        <v>15.12</v>
      </c>
      <c r="H13533">
        <v>0.01</v>
      </c>
      <c r="I13533" t="s">
        <v>1816</v>
      </c>
      <c r="J13533" cm="1">
        <f t="array" ref="J13533:L13533">_xlfn.XLOOKUP($C13533, AGE!$A:$A,AGE!$B:$D,,0,2)</f>
        <v>17.5</v>
      </c>
      <c r="K13533">
        <v>0.5</v>
      </c>
      <c r="L13533" t="str">
        <v>Steininger 1998</v>
      </c>
      <c r="M13533" t="s">
        <v>2312</v>
      </c>
      <c r="P13533" t="s">
        <v>243</v>
      </c>
      <c r="S13533" s="35">
        <v>-26</v>
      </c>
      <c r="T13533">
        <v>0.2</v>
      </c>
      <c r="U13533" s="35" t="s">
        <v>5</v>
      </c>
      <c r="W13533" t="s">
        <v>2539</v>
      </c>
    </row>
    <row r="13534" spans="1:23" x14ac:dyDescent="0.3">
      <c r="A13534">
        <v>20800</v>
      </c>
      <c r="B13534" s="15" t="s">
        <v>1846</v>
      </c>
      <c r="C13534" t="str">
        <f>_xlfn.XLOOKUP($B13534, STANDARDS!$A:$A, STANDARDS!$B:$B,,0,2)</f>
        <v>Köflach-Voitsberg Fm</v>
      </c>
      <c r="D13534" t="s">
        <v>2132</v>
      </c>
      <c r="E13534" t="s">
        <v>2133</v>
      </c>
      <c r="F13534" s="14">
        <v>47.47</v>
      </c>
      <c r="G13534">
        <v>15.12</v>
      </c>
      <c r="H13534">
        <v>0.01</v>
      </c>
      <c r="I13534" t="s">
        <v>1816</v>
      </c>
      <c r="J13534" cm="1">
        <f t="array" ref="J13534:L13534">_xlfn.XLOOKUP($C13534, AGE!$A:$A,AGE!$B:$D,,0,2)</f>
        <v>17.5</v>
      </c>
      <c r="K13534">
        <v>0.5</v>
      </c>
      <c r="L13534" t="str">
        <v>Steininger 1998</v>
      </c>
      <c r="M13534" t="s">
        <v>2312</v>
      </c>
      <c r="P13534" t="s">
        <v>243</v>
      </c>
      <c r="S13534" s="35">
        <v>-24.7</v>
      </c>
      <c r="T13534">
        <v>0.2</v>
      </c>
      <c r="U13534" s="35" t="s">
        <v>5</v>
      </c>
      <c r="W13534" t="s">
        <v>2539</v>
      </c>
    </row>
    <row r="13535" spans="1:23" x14ac:dyDescent="0.3">
      <c r="A13535">
        <v>20801</v>
      </c>
      <c r="B13535" s="15" t="s">
        <v>1846</v>
      </c>
      <c r="C13535" t="str">
        <f>_xlfn.XLOOKUP($B13535, STANDARDS!$A:$A, STANDARDS!$B:$B,,0,2)</f>
        <v>Köflach-Voitsberg Fm</v>
      </c>
      <c r="D13535" t="s">
        <v>2132</v>
      </c>
      <c r="E13535" t="s">
        <v>2133</v>
      </c>
      <c r="F13535" s="14">
        <v>47.47</v>
      </c>
      <c r="G13535">
        <v>15.12</v>
      </c>
      <c r="H13535">
        <v>0.01</v>
      </c>
      <c r="I13535" t="s">
        <v>1816</v>
      </c>
      <c r="J13535" cm="1">
        <f t="array" ref="J13535:L13535">_xlfn.XLOOKUP($C13535, AGE!$A:$A,AGE!$B:$D,,0,2)</f>
        <v>17.5</v>
      </c>
      <c r="K13535">
        <v>0.5</v>
      </c>
      <c r="L13535" t="str">
        <v>Steininger 1998</v>
      </c>
      <c r="M13535" t="s">
        <v>2312</v>
      </c>
      <c r="P13535" t="s">
        <v>243</v>
      </c>
      <c r="S13535" s="35">
        <v>-25</v>
      </c>
      <c r="T13535">
        <v>0.2</v>
      </c>
      <c r="U13535" s="35" t="s">
        <v>5</v>
      </c>
      <c r="W13535" t="s">
        <v>2539</v>
      </c>
    </row>
    <row r="13536" spans="1:23" x14ac:dyDescent="0.3">
      <c r="A13536">
        <v>20802</v>
      </c>
      <c r="B13536" s="15" t="s">
        <v>1846</v>
      </c>
      <c r="C13536" t="str">
        <f>_xlfn.XLOOKUP($B13536, STANDARDS!$A:$A, STANDARDS!$B:$B,,0,2)</f>
        <v>Köflach-Voitsberg Fm</v>
      </c>
      <c r="D13536" t="s">
        <v>2132</v>
      </c>
      <c r="E13536" t="s">
        <v>2133</v>
      </c>
      <c r="F13536" s="14">
        <v>47.47</v>
      </c>
      <c r="G13536">
        <v>15.12</v>
      </c>
      <c r="H13536">
        <v>0.01</v>
      </c>
      <c r="I13536" t="s">
        <v>1816</v>
      </c>
      <c r="J13536" cm="1">
        <f t="array" ref="J13536:L13536">_xlfn.XLOOKUP($C13536, AGE!$A:$A,AGE!$B:$D,,0,2)</f>
        <v>17.5</v>
      </c>
      <c r="K13536">
        <v>0.5</v>
      </c>
      <c r="L13536" t="str">
        <v>Steininger 1998</v>
      </c>
      <c r="M13536" t="s">
        <v>2312</v>
      </c>
      <c r="P13536" t="s">
        <v>243</v>
      </c>
      <c r="S13536" s="35">
        <v>-23.8</v>
      </c>
      <c r="T13536">
        <v>0.2</v>
      </c>
      <c r="U13536" s="35" t="s">
        <v>5</v>
      </c>
      <c r="W13536" t="s">
        <v>2539</v>
      </c>
    </row>
    <row r="13537" spans="1:23" x14ac:dyDescent="0.3">
      <c r="A13537">
        <v>20803</v>
      </c>
      <c r="B13537" s="15" t="s">
        <v>1846</v>
      </c>
      <c r="C13537" t="str">
        <f>_xlfn.XLOOKUP($B13537, STANDARDS!$A:$A, STANDARDS!$B:$B,,0,2)</f>
        <v>Köflach-Voitsberg Fm</v>
      </c>
      <c r="D13537" t="s">
        <v>2132</v>
      </c>
      <c r="E13537" t="s">
        <v>2133</v>
      </c>
      <c r="F13537" s="14">
        <v>47.47</v>
      </c>
      <c r="G13537">
        <v>15.12</v>
      </c>
      <c r="H13537">
        <v>0.01</v>
      </c>
      <c r="I13537" t="s">
        <v>1816</v>
      </c>
      <c r="J13537" cm="1">
        <f t="array" ref="J13537:L13537">_xlfn.XLOOKUP($C13537, AGE!$A:$A,AGE!$B:$D,,0,2)</f>
        <v>17.5</v>
      </c>
      <c r="K13537">
        <v>0.5</v>
      </c>
      <c r="L13537" t="str">
        <v>Steininger 1998</v>
      </c>
      <c r="M13537" t="s">
        <v>2312</v>
      </c>
      <c r="P13537" t="s">
        <v>243</v>
      </c>
      <c r="S13537" s="35">
        <v>-24.4</v>
      </c>
      <c r="T13537">
        <v>0.2</v>
      </c>
      <c r="U13537" s="35" t="s">
        <v>5</v>
      </c>
      <c r="W13537" t="s">
        <v>2539</v>
      </c>
    </row>
    <row r="13538" spans="1:23" x14ac:dyDescent="0.3">
      <c r="A13538">
        <v>20804</v>
      </c>
      <c r="B13538" s="15" t="s">
        <v>1846</v>
      </c>
      <c r="C13538" t="str">
        <f>_xlfn.XLOOKUP($B13538, STANDARDS!$A:$A, STANDARDS!$B:$B,,0,2)</f>
        <v>Köflach-Voitsberg Fm</v>
      </c>
      <c r="D13538" t="s">
        <v>2132</v>
      </c>
      <c r="E13538" t="s">
        <v>2133</v>
      </c>
      <c r="F13538" s="14">
        <v>47.47</v>
      </c>
      <c r="G13538">
        <v>15.12</v>
      </c>
      <c r="H13538">
        <v>0.01</v>
      </c>
      <c r="I13538" t="s">
        <v>1816</v>
      </c>
      <c r="J13538" cm="1">
        <f t="array" ref="J13538:L13538">_xlfn.XLOOKUP($C13538, AGE!$A:$A,AGE!$B:$D,,0,2)</f>
        <v>17.5</v>
      </c>
      <c r="K13538">
        <v>0.5</v>
      </c>
      <c r="L13538" t="str">
        <v>Steininger 1998</v>
      </c>
      <c r="M13538" t="s">
        <v>2312</v>
      </c>
      <c r="P13538" t="s">
        <v>243</v>
      </c>
      <c r="S13538" s="35">
        <v>-24.8</v>
      </c>
      <c r="T13538">
        <v>0.2</v>
      </c>
      <c r="U13538" s="35" t="s">
        <v>5</v>
      </c>
      <c r="W13538" t="s">
        <v>2539</v>
      </c>
    </row>
    <row r="13539" spans="1:23" x14ac:dyDescent="0.3">
      <c r="A13539">
        <v>20805</v>
      </c>
      <c r="B13539" s="15" t="s">
        <v>1846</v>
      </c>
      <c r="C13539" t="str">
        <f>_xlfn.XLOOKUP($B13539, STANDARDS!$A:$A, STANDARDS!$B:$B,,0,2)</f>
        <v>Köflach-Voitsberg Fm</v>
      </c>
      <c r="D13539" t="s">
        <v>2132</v>
      </c>
      <c r="E13539" t="s">
        <v>2133</v>
      </c>
      <c r="F13539" s="14">
        <v>47.47</v>
      </c>
      <c r="G13539">
        <v>15.12</v>
      </c>
      <c r="H13539">
        <v>0.01</v>
      </c>
      <c r="I13539" t="s">
        <v>1816</v>
      </c>
      <c r="J13539" cm="1">
        <f t="array" ref="J13539:L13539">_xlfn.XLOOKUP($C13539, AGE!$A:$A,AGE!$B:$D,,0,2)</f>
        <v>17.5</v>
      </c>
      <c r="K13539">
        <v>0.5</v>
      </c>
      <c r="L13539" t="str">
        <v>Steininger 1998</v>
      </c>
      <c r="M13539" t="s">
        <v>2312</v>
      </c>
      <c r="P13539" t="s">
        <v>243</v>
      </c>
      <c r="S13539" s="35">
        <v>-25.9</v>
      </c>
      <c r="T13539">
        <v>0.2</v>
      </c>
      <c r="U13539" s="35" t="s">
        <v>5</v>
      </c>
      <c r="W13539" t="s">
        <v>2539</v>
      </c>
    </row>
    <row r="13540" spans="1:23" x14ac:dyDescent="0.3">
      <c r="A13540">
        <v>20806</v>
      </c>
      <c r="B13540" s="15" t="s">
        <v>1846</v>
      </c>
      <c r="C13540" t="str">
        <f>_xlfn.XLOOKUP($B13540, STANDARDS!$A:$A, STANDARDS!$B:$B,,0,2)</f>
        <v>Köflach-Voitsberg Fm</v>
      </c>
      <c r="D13540" t="s">
        <v>2132</v>
      </c>
      <c r="E13540" t="s">
        <v>2133</v>
      </c>
      <c r="F13540" s="14">
        <v>47.47</v>
      </c>
      <c r="G13540">
        <v>15.12</v>
      </c>
      <c r="H13540">
        <v>0.01</v>
      </c>
      <c r="I13540" t="s">
        <v>1816</v>
      </c>
      <c r="J13540" cm="1">
        <f t="array" ref="J13540:L13540">_xlfn.XLOOKUP($C13540, AGE!$A:$A,AGE!$B:$D,,0,2)</f>
        <v>17.5</v>
      </c>
      <c r="K13540">
        <v>0.5</v>
      </c>
      <c r="L13540" t="str">
        <v>Steininger 1998</v>
      </c>
      <c r="M13540" t="s">
        <v>2312</v>
      </c>
      <c r="P13540" t="s">
        <v>243</v>
      </c>
      <c r="S13540" s="35">
        <v>-25</v>
      </c>
      <c r="T13540">
        <v>0.2</v>
      </c>
      <c r="U13540" s="35" t="s">
        <v>5</v>
      </c>
      <c r="W13540" t="s">
        <v>2539</v>
      </c>
    </row>
    <row r="13541" spans="1:23" x14ac:dyDescent="0.3">
      <c r="A13541">
        <v>20807</v>
      </c>
      <c r="B13541" s="15" t="s">
        <v>1846</v>
      </c>
      <c r="C13541" t="str">
        <f>_xlfn.XLOOKUP($B13541, STANDARDS!$A:$A, STANDARDS!$B:$B,,0,2)</f>
        <v>Köflach-Voitsberg Fm</v>
      </c>
      <c r="D13541" t="s">
        <v>2132</v>
      </c>
      <c r="E13541" t="s">
        <v>2133</v>
      </c>
      <c r="F13541" s="14">
        <v>47.47</v>
      </c>
      <c r="G13541">
        <v>15.12</v>
      </c>
      <c r="H13541">
        <v>0.01</v>
      </c>
      <c r="I13541" t="s">
        <v>1816</v>
      </c>
      <c r="J13541" cm="1">
        <f t="array" ref="J13541:L13541">_xlfn.XLOOKUP($C13541, AGE!$A:$A,AGE!$B:$D,,0,2)</f>
        <v>17.5</v>
      </c>
      <c r="K13541">
        <v>0.5</v>
      </c>
      <c r="L13541" t="str">
        <v>Steininger 1998</v>
      </c>
      <c r="M13541" t="s">
        <v>2312</v>
      </c>
      <c r="P13541" t="s">
        <v>243</v>
      </c>
      <c r="S13541" s="35">
        <v>-24.9</v>
      </c>
      <c r="T13541">
        <v>0.2</v>
      </c>
      <c r="U13541" s="35" t="s">
        <v>5</v>
      </c>
      <c r="W13541" t="s">
        <v>2539</v>
      </c>
    </row>
    <row r="13542" spans="1:23" x14ac:dyDescent="0.3">
      <c r="A13542">
        <v>20808</v>
      </c>
      <c r="B13542" s="15" t="s">
        <v>1846</v>
      </c>
      <c r="C13542" t="str">
        <f>_xlfn.XLOOKUP($B13542, STANDARDS!$A:$A, STANDARDS!$B:$B,,0,2)</f>
        <v>Köflach-Voitsberg Fm</v>
      </c>
      <c r="D13542" t="s">
        <v>2132</v>
      </c>
      <c r="E13542" t="s">
        <v>2133</v>
      </c>
      <c r="F13542" s="14">
        <v>47.47</v>
      </c>
      <c r="G13542">
        <v>15.12</v>
      </c>
      <c r="H13542">
        <v>0.01</v>
      </c>
      <c r="I13542" t="s">
        <v>1816</v>
      </c>
      <c r="J13542" cm="1">
        <f t="array" ref="J13542:L13542">_xlfn.XLOOKUP($C13542, AGE!$A:$A,AGE!$B:$D,,0,2)</f>
        <v>17.5</v>
      </c>
      <c r="K13542">
        <v>0.5</v>
      </c>
      <c r="L13542" t="str">
        <v>Steininger 1998</v>
      </c>
      <c r="M13542" t="s">
        <v>2312</v>
      </c>
      <c r="P13542" t="s">
        <v>243</v>
      </c>
      <c r="S13542" s="35">
        <v>-23.8</v>
      </c>
      <c r="T13542">
        <v>0.2</v>
      </c>
      <c r="U13542" s="35" t="s">
        <v>5</v>
      </c>
      <c r="W13542" t="s">
        <v>2539</v>
      </c>
    </row>
    <row r="13543" spans="1:23" x14ac:dyDescent="0.3">
      <c r="A13543">
        <v>20809</v>
      </c>
      <c r="B13543" s="15" t="s">
        <v>1846</v>
      </c>
      <c r="C13543" t="str">
        <f>_xlfn.XLOOKUP($B13543, STANDARDS!$A:$A, STANDARDS!$B:$B,,0,2)</f>
        <v>Köflach-Voitsberg Fm</v>
      </c>
      <c r="D13543" t="s">
        <v>2132</v>
      </c>
      <c r="E13543" t="s">
        <v>2133</v>
      </c>
      <c r="F13543" s="14">
        <v>47.47</v>
      </c>
      <c r="G13543">
        <v>15.12</v>
      </c>
      <c r="H13543">
        <v>0.01</v>
      </c>
      <c r="I13543" t="s">
        <v>1816</v>
      </c>
      <c r="J13543" cm="1">
        <f t="array" ref="J13543:L13543">_xlfn.XLOOKUP($C13543, AGE!$A:$A,AGE!$B:$D,,0,2)</f>
        <v>17.5</v>
      </c>
      <c r="K13543">
        <v>0.5</v>
      </c>
      <c r="L13543" t="str">
        <v>Steininger 1998</v>
      </c>
      <c r="M13543" t="s">
        <v>2312</v>
      </c>
      <c r="P13543" t="s">
        <v>243</v>
      </c>
      <c r="S13543" s="35">
        <v>-24.6</v>
      </c>
      <c r="T13543">
        <v>0.2</v>
      </c>
      <c r="U13543" s="35" t="s">
        <v>5</v>
      </c>
      <c r="W13543" t="s">
        <v>2539</v>
      </c>
    </row>
    <row r="13544" spans="1:23" x14ac:dyDescent="0.3">
      <c r="A13544">
        <v>20810</v>
      </c>
      <c r="B13544" s="15" t="s">
        <v>1846</v>
      </c>
      <c r="C13544" t="str">
        <f>_xlfn.XLOOKUP($B13544, STANDARDS!$A:$A, STANDARDS!$B:$B,,0,2)</f>
        <v>Köflach-Voitsberg Fm</v>
      </c>
      <c r="D13544" t="s">
        <v>2132</v>
      </c>
      <c r="E13544" t="s">
        <v>2133</v>
      </c>
      <c r="F13544" s="14">
        <v>47.47</v>
      </c>
      <c r="G13544">
        <v>15.12</v>
      </c>
      <c r="H13544">
        <v>0.01</v>
      </c>
      <c r="I13544" t="s">
        <v>1816</v>
      </c>
      <c r="J13544" cm="1">
        <f t="array" ref="J13544:L13544">_xlfn.XLOOKUP($C13544, AGE!$A:$A,AGE!$B:$D,,0,2)</f>
        <v>17.5</v>
      </c>
      <c r="K13544">
        <v>0.5</v>
      </c>
      <c r="L13544" t="str">
        <v>Steininger 1998</v>
      </c>
      <c r="M13544" t="s">
        <v>2312</v>
      </c>
      <c r="P13544" t="s">
        <v>243</v>
      </c>
      <c r="S13544" s="35">
        <v>-24.7</v>
      </c>
      <c r="T13544">
        <v>0.2</v>
      </c>
      <c r="U13544" s="35" t="s">
        <v>5</v>
      </c>
      <c r="W13544" t="s">
        <v>2539</v>
      </c>
    </row>
    <row r="13545" spans="1:23" x14ac:dyDescent="0.3">
      <c r="A13545">
        <v>20811</v>
      </c>
      <c r="B13545" s="15" t="s">
        <v>1846</v>
      </c>
      <c r="C13545" t="str">
        <f>_xlfn.XLOOKUP($B13545, STANDARDS!$A:$A, STANDARDS!$B:$B,,0,2)</f>
        <v>Köflach-Voitsberg Fm</v>
      </c>
      <c r="D13545" t="s">
        <v>2132</v>
      </c>
      <c r="E13545" t="s">
        <v>2133</v>
      </c>
      <c r="F13545" s="14">
        <v>47.47</v>
      </c>
      <c r="G13545">
        <v>15.12</v>
      </c>
      <c r="H13545">
        <v>0.01</v>
      </c>
      <c r="I13545" t="s">
        <v>1816</v>
      </c>
      <c r="J13545" cm="1">
        <f t="array" ref="J13545:L13545">_xlfn.XLOOKUP($C13545, AGE!$A:$A,AGE!$B:$D,,0,2)</f>
        <v>17.5</v>
      </c>
      <c r="K13545">
        <v>0.5</v>
      </c>
      <c r="L13545" t="str">
        <v>Steininger 1998</v>
      </c>
      <c r="M13545" t="s">
        <v>2312</v>
      </c>
      <c r="P13545" t="s">
        <v>243</v>
      </c>
      <c r="S13545" s="35">
        <v>-24.6</v>
      </c>
      <c r="T13545">
        <v>0.2</v>
      </c>
      <c r="U13545" s="35" t="s">
        <v>5</v>
      </c>
      <c r="W13545" t="s">
        <v>2539</v>
      </c>
    </row>
    <row r="13546" spans="1:23" x14ac:dyDescent="0.3">
      <c r="A13546">
        <v>20812</v>
      </c>
      <c r="B13546" s="15" t="s">
        <v>1846</v>
      </c>
      <c r="C13546" t="str">
        <f>_xlfn.XLOOKUP($B13546, STANDARDS!$A:$A, STANDARDS!$B:$B,,0,2)</f>
        <v>Köflach-Voitsberg Fm</v>
      </c>
      <c r="D13546" t="s">
        <v>2132</v>
      </c>
      <c r="E13546" t="s">
        <v>2133</v>
      </c>
      <c r="F13546" s="14">
        <v>47.47</v>
      </c>
      <c r="G13546">
        <v>15.12</v>
      </c>
      <c r="H13546">
        <v>0.01</v>
      </c>
      <c r="I13546" t="s">
        <v>1816</v>
      </c>
      <c r="J13546" cm="1">
        <f t="array" ref="J13546:L13546">_xlfn.XLOOKUP($C13546, AGE!$A:$A,AGE!$B:$D,,0,2)</f>
        <v>17.5</v>
      </c>
      <c r="K13546">
        <v>0.5</v>
      </c>
      <c r="L13546" t="str">
        <v>Steininger 1998</v>
      </c>
      <c r="M13546" t="s">
        <v>2312</v>
      </c>
      <c r="P13546" t="s">
        <v>243</v>
      </c>
      <c r="S13546" s="35">
        <v>-24.3</v>
      </c>
      <c r="T13546">
        <v>0.2</v>
      </c>
      <c r="U13546" s="35" t="s">
        <v>5</v>
      </c>
      <c r="W13546" t="s">
        <v>2539</v>
      </c>
    </row>
    <row r="13547" spans="1:23" x14ac:dyDescent="0.3">
      <c r="A13547">
        <v>20813</v>
      </c>
      <c r="B13547" s="15" t="s">
        <v>1846</v>
      </c>
      <c r="C13547" t="str">
        <f>_xlfn.XLOOKUP($B13547, STANDARDS!$A:$A, STANDARDS!$B:$B,,0,2)</f>
        <v>Köflach-Voitsberg Fm</v>
      </c>
      <c r="D13547" t="s">
        <v>2132</v>
      </c>
      <c r="E13547" t="s">
        <v>2133</v>
      </c>
      <c r="F13547" s="14">
        <v>47.47</v>
      </c>
      <c r="G13547">
        <v>15.12</v>
      </c>
      <c r="H13547">
        <v>0.01</v>
      </c>
      <c r="I13547" t="s">
        <v>1816</v>
      </c>
      <c r="J13547" cm="1">
        <f t="array" ref="J13547:L13547">_xlfn.XLOOKUP($C13547, AGE!$A:$A,AGE!$B:$D,,0,2)</f>
        <v>17.5</v>
      </c>
      <c r="K13547">
        <v>0.5</v>
      </c>
      <c r="L13547" t="str">
        <v>Steininger 1998</v>
      </c>
      <c r="M13547" t="s">
        <v>2312</v>
      </c>
      <c r="P13547" t="s">
        <v>243</v>
      </c>
      <c r="S13547" s="35">
        <v>-24.6</v>
      </c>
      <c r="T13547">
        <v>0.2</v>
      </c>
      <c r="U13547" s="35" t="s">
        <v>5</v>
      </c>
      <c r="W13547" t="s">
        <v>2539</v>
      </c>
    </row>
    <row r="13548" spans="1:23" x14ac:dyDescent="0.3">
      <c r="A13548">
        <v>20814</v>
      </c>
      <c r="B13548" s="15" t="s">
        <v>1846</v>
      </c>
      <c r="C13548" t="str">
        <f>_xlfn.XLOOKUP($B13548, STANDARDS!$A:$A, STANDARDS!$B:$B,,0,2)</f>
        <v>Köflach-Voitsberg Fm</v>
      </c>
      <c r="D13548" t="s">
        <v>2132</v>
      </c>
      <c r="E13548" t="s">
        <v>2133</v>
      </c>
      <c r="F13548" s="14">
        <v>47.47</v>
      </c>
      <c r="G13548">
        <v>15.12</v>
      </c>
      <c r="H13548">
        <v>0.01</v>
      </c>
      <c r="I13548" t="s">
        <v>1816</v>
      </c>
      <c r="J13548" cm="1">
        <f t="array" ref="J13548:L13548">_xlfn.XLOOKUP($C13548, AGE!$A:$A,AGE!$B:$D,,0,2)</f>
        <v>17.5</v>
      </c>
      <c r="K13548">
        <v>0.5</v>
      </c>
      <c r="L13548" t="str">
        <v>Steininger 1998</v>
      </c>
      <c r="M13548" t="s">
        <v>2312</v>
      </c>
      <c r="P13548" t="s">
        <v>243</v>
      </c>
      <c r="S13548" s="35">
        <v>-24.5</v>
      </c>
      <c r="T13548">
        <v>0.2</v>
      </c>
      <c r="U13548" s="35" t="s">
        <v>5</v>
      </c>
      <c r="W13548" t="s">
        <v>2539</v>
      </c>
    </row>
    <row r="13549" spans="1:23" x14ac:dyDescent="0.3">
      <c r="A13549">
        <v>20815</v>
      </c>
      <c r="B13549" s="15" t="s">
        <v>1846</v>
      </c>
      <c r="C13549" t="str">
        <f>_xlfn.XLOOKUP($B13549, STANDARDS!$A:$A, STANDARDS!$B:$B,,0,2)</f>
        <v>Köflach-Voitsberg Fm</v>
      </c>
      <c r="D13549" t="s">
        <v>2132</v>
      </c>
      <c r="E13549" t="s">
        <v>2133</v>
      </c>
      <c r="F13549" s="14">
        <v>47.47</v>
      </c>
      <c r="G13549">
        <v>15.12</v>
      </c>
      <c r="H13549">
        <v>0.01</v>
      </c>
      <c r="I13549" t="s">
        <v>1816</v>
      </c>
      <c r="J13549" cm="1">
        <f t="array" ref="J13549:L13549">_xlfn.XLOOKUP($C13549, AGE!$A:$A,AGE!$B:$D,,0,2)</f>
        <v>17.5</v>
      </c>
      <c r="K13549">
        <v>0.5</v>
      </c>
      <c r="L13549" t="str">
        <v>Steininger 1998</v>
      </c>
      <c r="M13549" t="s">
        <v>2312</v>
      </c>
      <c r="P13549" t="s">
        <v>243</v>
      </c>
      <c r="S13549" s="35">
        <v>-24.3</v>
      </c>
      <c r="T13549">
        <v>0.2</v>
      </c>
      <c r="U13549" s="35" t="s">
        <v>5</v>
      </c>
      <c r="W13549" t="s">
        <v>2539</v>
      </c>
    </row>
    <row r="13550" spans="1:23" x14ac:dyDescent="0.3">
      <c r="A13550">
        <v>20816</v>
      </c>
      <c r="B13550" s="15" t="s">
        <v>1846</v>
      </c>
      <c r="C13550" t="str">
        <f>_xlfn.XLOOKUP($B13550, STANDARDS!$A:$A, STANDARDS!$B:$B,,0,2)</f>
        <v>Köflach-Voitsberg Fm</v>
      </c>
      <c r="D13550" t="s">
        <v>2132</v>
      </c>
      <c r="E13550" t="s">
        <v>2133</v>
      </c>
      <c r="F13550" s="14">
        <v>47.47</v>
      </c>
      <c r="G13550">
        <v>15.12</v>
      </c>
      <c r="H13550">
        <v>0.01</v>
      </c>
      <c r="I13550" t="s">
        <v>1816</v>
      </c>
      <c r="J13550" cm="1">
        <f t="array" ref="J13550:L13550">_xlfn.XLOOKUP($C13550, AGE!$A:$A,AGE!$B:$D,,0,2)</f>
        <v>17.5</v>
      </c>
      <c r="K13550">
        <v>0.5</v>
      </c>
      <c r="L13550" t="str">
        <v>Steininger 1998</v>
      </c>
      <c r="M13550" t="s">
        <v>2312</v>
      </c>
      <c r="P13550" t="s">
        <v>243</v>
      </c>
      <c r="S13550" s="35">
        <v>-23.9</v>
      </c>
      <c r="T13550">
        <v>0.2</v>
      </c>
      <c r="U13550" s="35" t="s">
        <v>5</v>
      </c>
      <c r="W13550" t="s">
        <v>2539</v>
      </c>
    </row>
    <row r="13551" spans="1:23" x14ac:dyDescent="0.3">
      <c r="A13551">
        <v>20817</v>
      </c>
      <c r="B13551" s="15" t="s">
        <v>1848</v>
      </c>
      <c r="C13551" t="str">
        <f>_xlfn.XLOOKUP($B13551, STANDARDS!$A:$A, STANDARDS!$B:$B,,0,2)</f>
        <v>Velenje Lignite</v>
      </c>
      <c r="D13551" t="s">
        <v>2134</v>
      </c>
      <c r="E13551" t="s">
        <v>2135</v>
      </c>
      <c r="F13551" s="14">
        <v>46</v>
      </c>
      <c r="G13551">
        <v>15</v>
      </c>
      <c r="H13551">
        <v>1</v>
      </c>
      <c r="I13551" t="s">
        <v>1816</v>
      </c>
      <c r="J13551" cm="1">
        <f t="array" ref="J13551:L13551">_xlfn.XLOOKUP($C13551, AGE!$A:$A,AGE!$B:$D,,0,2)</f>
        <v>3.95</v>
      </c>
      <c r="K13551">
        <v>1.38</v>
      </c>
      <c r="L13551" t="str">
        <v>GSA 2018</v>
      </c>
      <c r="M13551" t="s">
        <v>2312</v>
      </c>
      <c r="O13551">
        <v>47.4</v>
      </c>
      <c r="P13551" t="s">
        <v>243</v>
      </c>
      <c r="S13551">
        <v>-26.8</v>
      </c>
      <c r="T13551">
        <v>0.2</v>
      </c>
      <c r="U13551" t="s">
        <v>5</v>
      </c>
      <c r="W13551" t="s">
        <v>2540</v>
      </c>
    </row>
    <row r="13552" spans="1:23" x14ac:dyDescent="0.3">
      <c r="A13552">
        <v>20818</v>
      </c>
      <c r="B13552" s="15" t="s">
        <v>1848</v>
      </c>
      <c r="C13552" t="str">
        <f>_xlfn.XLOOKUP($B13552, STANDARDS!$A:$A, STANDARDS!$B:$B,,0,2)</f>
        <v>Velenje Lignite</v>
      </c>
      <c r="D13552" t="s">
        <v>2134</v>
      </c>
      <c r="E13552" t="s">
        <v>2135</v>
      </c>
      <c r="F13552" s="14">
        <v>46</v>
      </c>
      <c r="G13552">
        <v>15</v>
      </c>
      <c r="H13552">
        <v>1</v>
      </c>
      <c r="I13552" t="s">
        <v>1816</v>
      </c>
      <c r="J13552" cm="1">
        <f t="array" ref="J13552:L13552">_xlfn.XLOOKUP($C13552, AGE!$A:$A,AGE!$B:$D,,0,2)</f>
        <v>3.95</v>
      </c>
      <c r="K13552">
        <v>1.38</v>
      </c>
      <c r="L13552" t="str">
        <v>GSA 2018</v>
      </c>
      <c r="M13552" t="s">
        <v>2312</v>
      </c>
      <c r="O13552">
        <v>51.4</v>
      </c>
      <c r="P13552" t="s">
        <v>243</v>
      </c>
      <c r="S13552">
        <v>-26.4</v>
      </c>
      <c r="T13552">
        <v>0.2</v>
      </c>
      <c r="U13552" t="s">
        <v>5</v>
      </c>
      <c r="W13552" t="s">
        <v>2540</v>
      </c>
    </row>
    <row r="13553" spans="1:23" x14ac:dyDescent="0.3">
      <c r="A13553">
        <v>20819</v>
      </c>
      <c r="B13553" s="15" t="s">
        <v>1848</v>
      </c>
      <c r="C13553" t="str">
        <f>_xlfn.XLOOKUP($B13553, STANDARDS!$A:$A, STANDARDS!$B:$B,,0,2)</f>
        <v>Velenje Lignite</v>
      </c>
      <c r="D13553" t="s">
        <v>2134</v>
      </c>
      <c r="E13553" t="s">
        <v>2135</v>
      </c>
      <c r="F13553" s="14">
        <v>46</v>
      </c>
      <c r="G13553">
        <v>15</v>
      </c>
      <c r="H13553">
        <v>1</v>
      </c>
      <c r="I13553" t="s">
        <v>1816</v>
      </c>
      <c r="J13553" cm="1">
        <f t="array" ref="J13553:L13553">_xlfn.XLOOKUP($C13553, AGE!$A:$A,AGE!$B:$D,,0,2)</f>
        <v>3.95</v>
      </c>
      <c r="K13553">
        <v>1.38</v>
      </c>
      <c r="L13553" t="str">
        <v>GSA 2018</v>
      </c>
      <c r="M13553" t="s">
        <v>2312</v>
      </c>
      <c r="O13553">
        <v>42.6</v>
      </c>
      <c r="P13553" t="s">
        <v>243</v>
      </c>
      <c r="S13553">
        <v>-26.9</v>
      </c>
      <c r="T13553">
        <v>0.2</v>
      </c>
      <c r="U13553" t="s">
        <v>5</v>
      </c>
      <c r="W13553" t="s">
        <v>2540</v>
      </c>
    </row>
    <row r="13554" spans="1:23" x14ac:dyDescent="0.3">
      <c r="A13554">
        <v>20820</v>
      </c>
      <c r="B13554" s="15" t="s">
        <v>1848</v>
      </c>
      <c r="C13554" t="str">
        <f>_xlfn.XLOOKUP($B13554, STANDARDS!$A:$A, STANDARDS!$B:$B,,0,2)</f>
        <v>Velenje Lignite</v>
      </c>
      <c r="D13554" t="s">
        <v>2134</v>
      </c>
      <c r="E13554" t="s">
        <v>2135</v>
      </c>
      <c r="F13554" s="14">
        <v>46</v>
      </c>
      <c r="G13554">
        <v>15</v>
      </c>
      <c r="H13554">
        <v>1</v>
      </c>
      <c r="I13554" t="s">
        <v>1816</v>
      </c>
      <c r="J13554" cm="1">
        <f t="array" ref="J13554:L13554">_xlfn.XLOOKUP($C13554, AGE!$A:$A,AGE!$B:$D,,0,2)</f>
        <v>3.95</v>
      </c>
      <c r="K13554">
        <v>1.38</v>
      </c>
      <c r="L13554" t="str">
        <v>GSA 2018</v>
      </c>
      <c r="M13554" t="s">
        <v>2312</v>
      </c>
      <c r="O13554">
        <v>49.5</v>
      </c>
      <c r="P13554" t="s">
        <v>243</v>
      </c>
      <c r="S13554">
        <v>-26.6</v>
      </c>
      <c r="T13554">
        <v>0.2</v>
      </c>
      <c r="U13554" t="s">
        <v>5</v>
      </c>
      <c r="W13554" t="s">
        <v>2540</v>
      </c>
    </row>
    <row r="13555" spans="1:23" x14ac:dyDescent="0.3">
      <c r="A13555">
        <v>20821</v>
      </c>
      <c r="B13555" s="15" t="s">
        <v>1848</v>
      </c>
      <c r="C13555" t="str">
        <f>_xlfn.XLOOKUP($B13555, STANDARDS!$A:$A, STANDARDS!$B:$B,,0,2)</f>
        <v>Velenje Lignite</v>
      </c>
      <c r="D13555" t="s">
        <v>2134</v>
      </c>
      <c r="E13555" t="s">
        <v>2135</v>
      </c>
      <c r="F13555" s="14">
        <v>46</v>
      </c>
      <c r="G13555">
        <v>15</v>
      </c>
      <c r="H13555">
        <v>1</v>
      </c>
      <c r="I13555" t="s">
        <v>1816</v>
      </c>
      <c r="J13555" cm="1">
        <f t="array" ref="J13555:L13555">_xlfn.XLOOKUP($C13555, AGE!$A:$A,AGE!$B:$D,,0,2)</f>
        <v>3.95</v>
      </c>
      <c r="K13555">
        <v>1.38</v>
      </c>
      <c r="L13555" t="str">
        <v>GSA 2018</v>
      </c>
      <c r="M13555" t="s">
        <v>2312</v>
      </c>
      <c r="O13555">
        <v>47.3</v>
      </c>
      <c r="P13555" t="s">
        <v>243</v>
      </c>
      <c r="S13555">
        <v>-26.1</v>
      </c>
      <c r="T13555">
        <v>0.2</v>
      </c>
      <c r="U13555" t="s">
        <v>5</v>
      </c>
      <c r="W13555" t="s">
        <v>2540</v>
      </c>
    </row>
    <row r="13556" spans="1:23" x14ac:dyDescent="0.3">
      <c r="A13556">
        <v>20822</v>
      </c>
      <c r="B13556" s="15" t="s">
        <v>1848</v>
      </c>
      <c r="C13556" t="str">
        <f>_xlfn.XLOOKUP($B13556, STANDARDS!$A:$A, STANDARDS!$B:$B,,0,2)</f>
        <v>Velenje Lignite</v>
      </c>
      <c r="D13556" t="s">
        <v>2134</v>
      </c>
      <c r="E13556" t="s">
        <v>2135</v>
      </c>
      <c r="F13556" s="14">
        <v>46</v>
      </c>
      <c r="G13556">
        <v>15</v>
      </c>
      <c r="H13556">
        <v>1</v>
      </c>
      <c r="I13556" t="s">
        <v>1816</v>
      </c>
      <c r="J13556" cm="1">
        <f t="array" ref="J13556:L13556">_xlfn.XLOOKUP($C13556, AGE!$A:$A,AGE!$B:$D,,0,2)</f>
        <v>3.95</v>
      </c>
      <c r="K13556">
        <v>1.38</v>
      </c>
      <c r="L13556" t="str">
        <v>GSA 2018</v>
      </c>
      <c r="M13556" t="s">
        <v>2312</v>
      </c>
      <c r="O13556">
        <v>44.6</v>
      </c>
      <c r="P13556" t="s">
        <v>243</v>
      </c>
      <c r="S13556">
        <v>-26.7</v>
      </c>
      <c r="T13556">
        <v>0.2</v>
      </c>
      <c r="U13556" t="s">
        <v>5</v>
      </c>
      <c r="W13556" t="s">
        <v>2540</v>
      </c>
    </row>
    <row r="13557" spans="1:23" x14ac:dyDescent="0.3">
      <c r="A13557">
        <v>20823</v>
      </c>
      <c r="B13557" s="15" t="s">
        <v>1848</v>
      </c>
      <c r="C13557" t="str">
        <f>_xlfn.XLOOKUP($B13557, STANDARDS!$A:$A, STANDARDS!$B:$B,,0,2)</f>
        <v>Velenje Lignite</v>
      </c>
      <c r="D13557" t="s">
        <v>2134</v>
      </c>
      <c r="E13557" t="s">
        <v>2135</v>
      </c>
      <c r="F13557" s="14">
        <v>46</v>
      </c>
      <c r="G13557">
        <v>15</v>
      </c>
      <c r="H13557">
        <v>1</v>
      </c>
      <c r="I13557" t="s">
        <v>1816</v>
      </c>
      <c r="J13557" cm="1">
        <f t="array" ref="J13557:L13557">_xlfn.XLOOKUP($C13557, AGE!$A:$A,AGE!$B:$D,,0,2)</f>
        <v>3.95</v>
      </c>
      <c r="K13557">
        <v>1.38</v>
      </c>
      <c r="L13557" t="str">
        <v>GSA 2018</v>
      </c>
      <c r="M13557" t="s">
        <v>2312</v>
      </c>
      <c r="O13557">
        <v>47.6</v>
      </c>
      <c r="P13557" t="s">
        <v>243</v>
      </c>
      <c r="S13557">
        <v>-25.8</v>
      </c>
      <c r="T13557">
        <v>0.2</v>
      </c>
      <c r="U13557" t="s">
        <v>5</v>
      </c>
      <c r="W13557" t="s">
        <v>2540</v>
      </c>
    </row>
    <row r="13558" spans="1:23" x14ac:dyDescent="0.3">
      <c r="A13558">
        <v>20824</v>
      </c>
      <c r="B13558" s="15" t="s">
        <v>1848</v>
      </c>
      <c r="C13558" t="str">
        <f>_xlfn.XLOOKUP($B13558, STANDARDS!$A:$A, STANDARDS!$B:$B,,0,2)</f>
        <v>Velenje Lignite</v>
      </c>
      <c r="D13558" t="s">
        <v>2134</v>
      </c>
      <c r="E13558" t="s">
        <v>2135</v>
      </c>
      <c r="F13558" s="14">
        <v>46</v>
      </c>
      <c r="G13558">
        <v>15</v>
      </c>
      <c r="H13558">
        <v>1</v>
      </c>
      <c r="I13558" t="s">
        <v>1816</v>
      </c>
      <c r="J13558" cm="1">
        <f t="array" ref="J13558:L13558">_xlfn.XLOOKUP($C13558, AGE!$A:$A,AGE!$B:$D,,0,2)</f>
        <v>3.95</v>
      </c>
      <c r="K13558">
        <v>1.38</v>
      </c>
      <c r="L13558" t="str">
        <v>GSA 2018</v>
      </c>
      <c r="M13558" t="s">
        <v>2312</v>
      </c>
      <c r="O13558">
        <v>47</v>
      </c>
      <c r="P13558" t="s">
        <v>243</v>
      </c>
      <c r="S13558">
        <v>-25.3</v>
      </c>
      <c r="T13558">
        <v>0.2</v>
      </c>
      <c r="U13558" t="s">
        <v>5</v>
      </c>
      <c r="W13558" t="s">
        <v>2540</v>
      </c>
    </row>
    <row r="13559" spans="1:23" x14ac:dyDescent="0.3">
      <c r="A13559">
        <v>20825</v>
      </c>
      <c r="B13559" s="15" t="s">
        <v>1848</v>
      </c>
      <c r="C13559" t="str">
        <f>_xlfn.XLOOKUP($B13559, STANDARDS!$A:$A, STANDARDS!$B:$B,,0,2)</f>
        <v>Velenje Lignite</v>
      </c>
      <c r="D13559" t="s">
        <v>2134</v>
      </c>
      <c r="E13559" t="s">
        <v>2135</v>
      </c>
      <c r="F13559" s="14">
        <v>46</v>
      </c>
      <c r="G13559">
        <v>15</v>
      </c>
      <c r="H13559">
        <v>1</v>
      </c>
      <c r="I13559" t="s">
        <v>1816</v>
      </c>
      <c r="J13559" cm="1">
        <f t="array" ref="J13559:L13559">_xlfn.XLOOKUP($C13559, AGE!$A:$A,AGE!$B:$D,,0,2)</f>
        <v>3.95</v>
      </c>
      <c r="K13559">
        <v>1.38</v>
      </c>
      <c r="L13559" t="str">
        <v>GSA 2018</v>
      </c>
      <c r="M13559" t="s">
        <v>2312</v>
      </c>
      <c r="O13559">
        <v>47.4</v>
      </c>
      <c r="P13559" t="s">
        <v>243</v>
      </c>
      <c r="S13559">
        <v>-25.8</v>
      </c>
      <c r="T13559">
        <v>0.2</v>
      </c>
      <c r="U13559" t="s">
        <v>5</v>
      </c>
      <c r="W13559" t="s">
        <v>2540</v>
      </c>
    </row>
    <row r="13560" spans="1:23" x14ac:dyDescent="0.3">
      <c r="A13560">
        <v>20826</v>
      </c>
      <c r="B13560" s="15" t="s">
        <v>1848</v>
      </c>
      <c r="C13560" t="str">
        <f>_xlfn.XLOOKUP($B13560, STANDARDS!$A:$A, STANDARDS!$B:$B,,0,2)</f>
        <v>Velenje Lignite</v>
      </c>
      <c r="D13560" t="s">
        <v>2134</v>
      </c>
      <c r="E13560" t="s">
        <v>2135</v>
      </c>
      <c r="F13560" s="14">
        <v>46</v>
      </c>
      <c r="G13560">
        <v>15</v>
      </c>
      <c r="H13560">
        <v>1</v>
      </c>
      <c r="I13560" t="s">
        <v>1816</v>
      </c>
      <c r="J13560" cm="1">
        <f t="array" ref="J13560:L13560">_xlfn.XLOOKUP($C13560, AGE!$A:$A,AGE!$B:$D,,0,2)</f>
        <v>3.95</v>
      </c>
      <c r="K13560">
        <v>1.38</v>
      </c>
      <c r="L13560" t="str">
        <v>GSA 2018</v>
      </c>
      <c r="M13560" t="s">
        <v>2312</v>
      </c>
      <c r="O13560">
        <v>42.8</v>
      </c>
      <c r="P13560" t="s">
        <v>243</v>
      </c>
      <c r="S13560">
        <v>-26.1</v>
      </c>
      <c r="T13560">
        <v>0.2</v>
      </c>
      <c r="U13560" t="s">
        <v>5</v>
      </c>
      <c r="W13560" t="s">
        <v>2540</v>
      </c>
    </row>
    <row r="13561" spans="1:23" x14ac:dyDescent="0.3">
      <c r="A13561">
        <v>20827</v>
      </c>
      <c r="B13561" s="15" t="s">
        <v>1848</v>
      </c>
      <c r="C13561" t="str">
        <f>_xlfn.XLOOKUP($B13561, STANDARDS!$A:$A, STANDARDS!$B:$B,,0,2)</f>
        <v>Velenje Lignite</v>
      </c>
      <c r="D13561" t="s">
        <v>2134</v>
      </c>
      <c r="E13561" t="s">
        <v>2135</v>
      </c>
      <c r="F13561" s="14">
        <v>46</v>
      </c>
      <c r="G13561">
        <v>15</v>
      </c>
      <c r="H13561">
        <v>1</v>
      </c>
      <c r="I13561" t="s">
        <v>1816</v>
      </c>
      <c r="J13561" cm="1">
        <f t="array" ref="J13561:L13561">_xlfn.XLOOKUP($C13561, AGE!$A:$A,AGE!$B:$D,,0,2)</f>
        <v>3.95</v>
      </c>
      <c r="K13561">
        <v>1.38</v>
      </c>
      <c r="L13561" t="str">
        <v>GSA 2018</v>
      </c>
      <c r="M13561" t="s">
        <v>2312</v>
      </c>
      <c r="O13561">
        <v>51.5</v>
      </c>
      <c r="P13561" t="s">
        <v>243</v>
      </c>
      <c r="S13561">
        <v>-26.5</v>
      </c>
      <c r="T13561">
        <v>0.2</v>
      </c>
      <c r="U13561" t="s">
        <v>5</v>
      </c>
      <c r="W13561" t="s">
        <v>2540</v>
      </c>
    </row>
    <row r="13562" spans="1:23" x14ac:dyDescent="0.3">
      <c r="A13562">
        <v>20828</v>
      </c>
      <c r="B13562" s="15" t="s">
        <v>1848</v>
      </c>
      <c r="C13562" t="str">
        <f>_xlfn.XLOOKUP($B13562, STANDARDS!$A:$A, STANDARDS!$B:$B,,0,2)</f>
        <v>Velenje Lignite</v>
      </c>
      <c r="D13562" t="s">
        <v>2134</v>
      </c>
      <c r="E13562" t="s">
        <v>2135</v>
      </c>
      <c r="F13562" s="14">
        <v>46</v>
      </c>
      <c r="G13562">
        <v>15</v>
      </c>
      <c r="H13562">
        <v>1</v>
      </c>
      <c r="I13562" t="s">
        <v>1816</v>
      </c>
      <c r="J13562" cm="1">
        <f t="array" ref="J13562:L13562">_xlfn.XLOOKUP($C13562, AGE!$A:$A,AGE!$B:$D,,0,2)</f>
        <v>3.95</v>
      </c>
      <c r="K13562">
        <v>1.38</v>
      </c>
      <c r="L13562" t="str">
        <v>GSA 2018</v>
      </c>
      <c r="M13562" t="s">
        <v>2312</v>
      </c>
      <c r="O13562">
        <v>41.2</v>
      </c>
      <c r="P13562" t="s">
        <v>243</v>
      </c>
      <c r="S13562">
        <v>-25.4</v>
      </c>
      <c r="T13562">
        <v>0.2</v>
      </c>
      <c r="U13562" t="s">
        <v>5</v>
      </c>
      <c r="W13562" t="s">
        <v>2540</v>
      </c>
    </row>
    <row r="13563" spans="1:23" x14ac:dyDescent="0.3">
      <c r="A13563">
        <v>20829</v>
      </c>
      <c r="B13563" s="15" t="s">
        <v>1848</v>
      </c>
      <c r="C13563" t="str">
        <f>_xlfn.XLOOKUP($B13563, STANDARDS!$A:$A, STANDARDS!$B:$B,,0,2)</f>
        <v>Velenje Lignite</v>
      </c>
      <c r="D13563" t="s">
        <v>2134</v>
      </c>
      <c r="E13563" t="s">
        <v>2135</v>
      </c>
      <c r="F13563" s="14">
        <v>46</v>
      </c>
      <c r="G13563">
        <v>15</v>
      </c>
      <c r="H13563">
        <v>1</v>
      </c>
      <c r="I13563" t="s">
        <v>1816</v>
      </c>
      <c r="J13563" cm="1">
        <f t="array" ref="J13563:L13563">_xlfn.XLOOKUP($C13563, AGE!$A:$A,AGE!$B:$D,,0,2)</f>
        <v>3.95</v>
      </c>
      <c r="K13563">
        <v>1.38</v>
      </c>
      <c r="L13563" t="str">
        <v>GSA 2018</v>
      </c>
      <c r="M13563" t="s">
        <v>2312</v>
      </c>
      <c r="O13563">
        <v>52.6</v>
      </c>
      <c r="P13563" t="s">
        <v>243</v>
      </c>
      <c r="S13563">
        <v>-25.7</v>
      </c>
      <c r="T13563">
        <v>0.2</v>
      </c>
      <c r="U13563" t="s">
        <v>5</v>
      </c>
      <c r="W13563" t="s">
        <v>2540</v>
      </c>
    </row>
    <row r="13564" spans="1:23" x14ac:dyDescent="0.3">
      <c r="A13564">
        <v>20830</v>
      </c>
      <c r="B13564" s="15" t="s">
        <v>1848</v>
      </c>
      <c r="C13564" t="str">
        <f>_xlfn.XLOOKUP($B13564, STANDARDS!$A:$A, STANDARDS!$B:$B,,0,2)</f>
        <v>Velenje Lignite</v>
      </c>
      <c r="D13564" t="s">
        <v>2134</v>
      </c>
      <c r="E13564" t="s">
        <v>2135</v>
      </c>
      <c r="F13564" s="14">
        <v>46</v>
      </c>
      <c r="G13564">
        <v>15</v>
      </c>
      <c r="H13564">
        <v>1</v>
      </c>
      <c r="I13564" t="s">
        <v>1816</v>
      </c>
      <c r="J13564" cm="1">
        <f t="array" ref="J13564:L13564">_xlfn.XLOOKUP($C13564, AGE!$A:$A,AGE!$B:$D,,0,2)</f>
        <v>3.95</v>
      </c>
      <c r="K13564">
        <v>1.38</v>
      </c>
      <c r="L13564" t="str">
        <v>GSA 2018</v>
      </c>
      <c r="M13564" t="s">
        <v>2312</v>
      </c>
      <c r="O13564">
        <v>53.7</v>
      </c>
      <c r="P13564" t="s">
        <v>243</v>
      </c>
      <c r="S13564">
        <v>-26.6</v>
      </c>
      <c r="T13564">
        <v>0.2</v>
      </c>
      <c r="U13564" t="s">
        <v>5</v>
      </c>
      <c r="W13564" t="s">
        <v>2540</v>
      </c>
    </row>
    <row r="13565" spans="1:23" x14ac:dyDescent="0.3">
      <c r="A13565">
        <v>20831</v>
      </c>
      <c r="B13565" s="15" t="s">
        <v>1848</v>
      </c>
      <c r="C13565" t="str">
        <f>_xlfn.XLOOKUP($B13565, STANDARDS!$A:$A, STANDARDS!$B:$B,,0,2)</f>
        <v>Velenje Lignite</v>
      </c>
      <c r="D13565" t="s">
        <v>2134</v>
      </c>
      <c r="E13565" t="s">
        <v>2135</v>
      </c>
      <c r="F13565" s="14">
        <v>46</v>
      </c>
      <c r="G13565">
        <v>15</v>
      </c>
      <c r="H13565">
        <v>1</v>
      </c>
      <c r="I13565" t="s">
        <v>1816</v>
      </c>
      <c r="J13565" cm="1">
        <f t="array" ref="J13565:L13565">_xlfn.XLOOKUP($C13565, AGE!$A:$A,AGE!$B:$D,,0,2)</f>
        <v>3.95</v>
      </c>
      <c r="K13565">
        <v>1.38</v>
      </c>
      <c r="L13565" t="str">
        <v>GSA 2018</v>
      </c>
      <c r="M13565" t="s">
        <v>2312</v>
      </c>
      <c r="O13565">
        <v>41.6</v>
      </c>
      <c r="P13565" t="s">
        <v>243</v>
      </c>
      <c r="S13565">
        <v>-26.4</v>
      </c>
      <c r="T13565">
        <v>0.2</v>
      </c>
      <c r="U13565" t="s">
        <v>5</v>
      </c>
      <c r="W13565" t="s">
        <v>2540</v>
      </c>
    </row>
    <row r="13566" spans="1:23" x14ac:dyDescent="0.3">
      <c r="A13566">
        <v>20832</v>
      </c>
      <c r="B13566" s="15" t="s">
        <v>1848</v>
      </c>
      <c r="C13566" t="str">
        <f>_xlfn.XLOOKUP($B13566, STANDARDS!$A:$A, STANDARDS!$B:$B,,0,2)</f>
        <v>Velenje Lignite</v>
      </c>
      <c r="D13566" t="s">
        <v>2134</v>
      </c>
      <c r="E13566" t="s">
        <v>2135</v>
      </c>
      <c r="F13566" s="14">
        <v>46</v>
      </c>
      <c r="G13566">
        <v>15</v>
      </c>
      <c r="H13566">
        <v>1</v>
      </c>
      <c r="I13566" t="s">
        <v>1816</v>
      </c>
      <c r="J13566" cm="1">
        <f t="array" ref="J13566:L13566">_xlfn.XLOOKUP($C13566, AGE!$A:$A,AGE!$B:$D,,0,2)</f>
        <v>3.95</v>
      </c>
      <c r="K13566">
        <v>1.38</v>
      </c>
      <c r="L13566" t="str">
        <v>GSA 2018</v>
      </c>
      <c r="M13566" t="s">
        <v>2312</v>
      </c>
      <c r="O13566">
        <v>47.5</v>
      </c>
      <c r="P13566" t="s">
        <v>243</v>
      </c>
      <c r="S13566">
        <v>-25.7</v>
      </c>
      <c r="T13566">
        <v>0.2</v>
      </c>
      <c r="U13566" t="s">
        <v>5</v>
      </c>
      <c r="W13566" t="s">
        <v>2540</v>
      </c>
    </row>
    <row r="13567" spans="1:23" x14ac:dyDescent="0.3">
      <c r="A13567">
        <v>20833</v>
      </c>
      <c r="B13567" s="15" t="s">
        <v>1848</v>
      </c>
      <c r="C13567" t="str">
        <f>_xlfn.XLOOKUP($B13567, STANDARDS!$A:$A, STANDARDS!$B:$B,,0,2)</f>
        <v>Velenje Lignite</v>
      </c>
      <c r="D13567" t="s">
        <v>2134</v>
      </c>
      <c r="E13567" t="s">
        <v>2135</v>
      </c>
      <c r="F13567" s="14">
        <v>46</v>
      </c>
      <c r="G13567">
        <v>15</v>
      </c>
      <c r="H13567">
        <v>1</v>
      </c>
      <c r="I13567" t="s">
        <v>1816</v>
      </c>
      <c r="J13567" cm="1">
        <f t="array" ref="J13567:L13567">_xlfn.XLOOKUP($C13567, AGE!$A:$A,AGE!$B:$D,,0,2)</f>
        <v>3.95</v>
      </c>
      <c r="K13567">
        <v>1.38</v>
      </c>
      <c r="L13567" t="str">
        <v>GSA 2018</v>
      </c>
      <c r="M13567" t="s">
        <v>2312</v>
      </c>
      <c r="O13567">
        <v>46.9</v>
      </c>
      <c r="P13567" t="s">
        <v>243</v>
      </c>
      <c r="S13567">
        <v>-26</v>
      </c>
      <c r="T13567">
        <v>0.2</v>
      </c>
      <c r="U13567" t="s">
        <v>5</v>
      </c>
      <c r="W13567" t="s">
        <v>2540</v>
      </c>
    </row>
    <row r="13568" spans="1:23" x14ac:dyDescent="0.3">
      <c r="A13568">
        <v>20834</v>
      </c>
      <c r="B13568" s="15" t="s">
        <v>1848</v>
      </c>
      <c r="C13568" t="str">
        <f>_xlfn.XLOOKUP($B13568, STANDARDS!$A:$A, STANDARDS!$B:$B,,0,2)</f>
        <v>Velenje Lignite</v>
      </c>
      <c r="D13568" t="s">
        <v>2134</v>
      </c>
      <c r="E13568" t="s">
        <v>2135</v>
      </c>
      <c r="F13568" s="14">
        <v>46</v>
      </c>
      <c r="G13568">
        <v>15</v>
      </c>
      <c r="H13568">
        <v>1</v>
      </c>
      <c r="I13568" t="s">
        <v>1816</v>
      </c>
      <c r="J13568" cm="1">
        <f t="array" ref="J13568:L13568">_xlfn.XLOOKUP($C13568, AGE!$A:$A,AGE!$B:$D,,0,2)</f>
        <v>3.95</v>
      </c>
      <c r="K13568">
        <v>1.38</v>
      </c>
      <c r="L13568" t="str">
        <v>GSA 2018</v>
      </c>
      <c r="M13568" t="s">
        <v>2312</v>
      </c>
      <c r="O13568">
        <v>47.1</v>
      </c>
      <c r="P13568" t="s">
        <v>243</v>
      </c>
      <c r="S13568">
        <v>-26.3</v>
      </c>
      <c r="T13568">
        <v>0.2</v>
      </c>
      <c r="U13568" t="s">
        <v>5</v>
      </c>
      <c r="W13568" t="s">
        <v>2540</v>
      </c>
    </row>
    <row r="13569" spans="1:23" x14ac:dyDescent="0.3">
      <c r="A13569">
        <v>20835</v>
      </c>
      <c r="B13569" s="15" t="s">
        <v>1848</v>
      </c>
      <c r="C13569" t="str">
        <f>_xlfn.XLOOKUP($B13569, STANDARDS!$A:$A, STANDARDS!$B:$B,,0,2)</f>
        <v>Velenje Lignite</v>
      </c>
      <c r="D13569" t="s">
        <v>2134</v>
      </c>
      <c r="E13569" t="s">
        <v>2135</v>
      </c>
      <c r="F13569" s="14">
        <v>46</v>
      </c>
      <c r="G13569">
        <v>15</v>
      </c>
      <c r="H13569">
        <v>1</v>
      </c>
      <c r="I13569" t="s">
        <v>1816</v>
      </c>
      <c r="J13569" cm="1">
        <f t="array" ref="J13569:L13569">_xlfn.XLOOKUP($C13569, AGE!$A:$A,AGE!$B:$D,,0,2)</f>
        <v>3.95</v>
      </c>
      <c r="K13569">
        <v>1.38</v>
      </c>
      <c r="L13569" t="str">
        <v>GSA 2018</v>
      </c>
      <c r="M13569" t="s">
        <v>2312</v>
      </c>
      <c r="O13569">
        <v>41.3</v>
      </c>
      <c r="P13569" t="s">
        <v>243</v>
      </c>
      <c r="S13569">
        <v>-26.4</v>
      </c>
      <c r="T13569">
        <v>0.2</v>
      </c>
      <c r="U13569" t="s">
        <v>5</v>
      </c>
      <c r="W13569" t="s">
        <v>2540</v>
      </c>
    </row>
    <row r="13570" spans="1:23" x14ac:dyDescent="0.3">
      <c r="A13570">
        <v>20836</v>
      </c>
      <c r="B13570" s="15" t="s">
        <v>1848</v>
      </c>
      <c r="C13570" t="str">
        <f>_xlfn.XLOOKUP($B13570, STANDARDS!$A:$A, STANDARDS!$B:$B,,0,2)</f>
        <v>Velenje Lignite</v>
      </c>
      <c r="D13570" t="s">
        <v>2134</v>
      </c>
      <c r="E13570" t="s">
        <v>2135</v>
      </c>
      <c r="F13570" s="14">
        <v>46</v>
      </c>
      <c r="G13570">
        <v>15</v>
      </c>
      <c r="H13570">
        <v>1</v>
      </c>
      <c r="I13570" t="s">
        <v>1816</v>
      </c>
      <c r="J13570" cm="1">
        <f t="array" ref="J13570:L13570">_xlfn.XLOOKUP($C13570, AGE!$A:$A,AGE!$B:$D,,0,2)</f>
        <v>3.95</v>
      </c>
      <c r="K13570">
        <v>1.38</v>
      </c>
      <c r="L13570" t="str">
        <v>GSA 2018</v>
      </c>
      <c r="M13570" t="s">
        <v>2312</v>
      </c>
      <c r="O13570">
        <v>40.299999999999997</v>
      </c>
      <c r="P13570" t="s">
        <v>243</v>
      </c>
      <c r="S13570">
        <v>-26.3</v>
      </c>
      <c r="T13570">
        <v>0.2</v>
      </c>
      <c r="U13570" t="s">
        <v>5</v>
      </c>
      <c r="W13570" t="s">
        <v>2540</v>
      </c>
    </row>
    <row r="13571" spans="1:23" x14ac:dyDescent="0.3">
      <c r="A13571">
        <v>20837</v>
      </c>
      <c r="B13571" s="15" t="s">
        <v>1848</v>
      </c>
      <c r="C13571" t="str">
        <f>_xlfn.XLOOKUP($B13571, STANDARDS!$A:$A, STANDARDS!$B:$B,,0,2)</f>
        <v>Velenje Lignite</v>
      </c>
      <c r="D13571" t="s">
        <v>2134</v>
      </c>
      <c r="E13571" t="s">
        <v>2135</v>
      </c>
      <c r="F13571" s="14">
        <v>46</v>
      </c>
      <c r="G13571">
        <v>15</v>
      </c>
      <c r="H13571">
        <v>1</v>
      </c>
      <c r="I13571" t="s">
        <v>1816</v>
      </c>
      <c r="J13571" cm="1">
        <f t="array" ref="J13571:L13571">_xlfn.XLOOKUP($C13571, AGE!$A:$A,AGE!$B:$D,,0,2)</f>
        <v>3.95</v>
      </c>
      <c r="K13571">
        <v>1.38</v>
      </c>
      <c r="L13571" t="str">
        <v>GSA 2018</v>
      </c>
      <c r="M13571" t="s">
        <v>2312</v>
      </c>
      <c r="O13571">
        <v>36.799999999999997</v>
      </c>
      <c r="P13571" t="s">
        <v>243</v>
      </c>
      <c r="S13571">
        <v>-25.3</v>
      </c>
      <c r="T13571">
        <v>0.2</v>
      </c>
      <c r="U13571" t="s">
        <v>5</v>
      </c>
      <c r="W13571" t="s">
        <v>2540</v>
      </c>
    </row>
    <row r="13572" spans="1:23" x14ac:dyDescent="0.3">
      <c r="A13572">
        <v>20838</v>
      </c>
      <c r="B13572" s="15" t="s">
        <v>1848</v>
      </c>
      <c r="C13572" t="str">
        <f>_xlfn.XLOOKUP($B13572, STANDARDS!$A:$A, STANDARDS!$B:$B,,0,2)</f>
        <v>Velenje Lignite</v>
      </c>
      <c r="D13572" t="s">
        <v>2134</v>
      </c>
      <c r="E13572" t="s">
        <v>2135</v>
      </c>
      <c r="F13572" s="14">
        <v>46</v>
      </c>
      <c r="G13572">
        <v>15</v>
      </c>
      <c r="H13572">
        <v>1</v>
      </c>
      <c r="I13572" t="s">
        <v>1816</v>
      </c>
      <c r="J13572" cm="1">
        <f t="array" ref="J13572:L13572">_xlfn.XLOOKUP($C13572, AGE!$A:$A,AGE!$B:$D,,0,2)</f>
        <v>3.95</v>
      </c>
      <c r="K13572">
        <v>1.38</v>
      </c>
      <c r="L13572" t="str">
        <v>GSA 2018</v>
      </c>
      <c r="M13572" t="s">
        <v>2312</v>
      </c>
      <c r="O13572">
        <v>33.4</v>
      </c>
      <c r="P13572" t="s">
        <v>243</v>
      </c>
      <c r="S13572">
        <v>-26.1</v>
      </c>
      <c r="T13572">
        <v>0.2</v>
      </c>
      <c r="U13572" t="s">
        <v>5</v>
      </c>
      <c r="W13572" t="s">
        <v>2540</v>
      </c>
    </row>
    <row r="13573" spans="1:23" x14ac:dyDescent="0.3">
      <c r="A13573">
        <v>20839</v>
      </c>
      <c r="B13573" s="15" t="s">
        <v>1848</v>
      </c>
      <c r="C13573" t="str">
        <f>_xlfn.XLOOKUP($B13573, STANDARDS!$A:$A, STANDARDS!$B:$B,,0,2)</f>
        <v>Velenje Lignite</v>
      </c>
      <c r="D13573" t="s">
        <v>2134</v>
      </c>
      <c r="E13573" t="s">
        <v>2135</v>
      </c>
      <c r="F13573" s="14">
        <v>46</v>
      </c>
      <c r="G13573">
        <v>15</v>
      </c>
      <c r="H13573">
        <v>1</v>
      </c>
      <c r="I13573" t="s">
        <v>1816</v>
      </c>
      <c r="J13573" cm="1">
        <f t="array" ref="J13573:L13573">_xlfn.XLOOKUP($C13573, AGE!$A:$A,AGE!$B:$D,,0,2)</f>
        <v>3.95</v>
      </c>
      <c r="K13573">
        <v>1.38</v>
      </c>
      <c r="L13573" t="str">
        <v>GSA 2018</v>
      </c>
      <c r="M13573" t="s">
        <v>2312</v>
      </c>
      <c r="O13573">
        <v>39.6</v>
      </c>
      <c r="P13573" t="s">
        <v>243</v>
      </c>
      <c r="S13573">
        <v>-25.9</v>
      </c>
      <c r="T13573">
        <v>0.2</v>
      </c>
      <c r="U13573" t="s">
        <v>5</v>
      </c>
      <c r="W13573" t="s">
        <v>2540</v>
      </c>
    </row>
    <row r="13574" spans="1:23" x14ac:dyDescent="0.3">
      <c r="A13574">
        <v>20840</v>
      </c>
      <c r="B13574" s="15" t="s">
        <v>1848</v>
      </c>
      <c r="C13574" t="str">
        <f>_xlfn.XLOOKUP($B13574, STANDARDS!$A:$A, STANDARDS!$B:$B,,0,2)</f>
        <v>Velenje Lignite</v>
      </c>
      <c r="D13574" t="s">
        <v>2134</v>
      </c>
      <c r="E13574" t="s">
        <v>2135</v>
      </c>
      <c r="F13574" s="14">
        <v>46</v>
      </c>
      <c r="G13574">
        <v>15</v>
      </c>
      <c r="H13574">
        <v>1</v>
      </c>
      <c r="I13574" t="s">
        <v>1816</v>
      </c>
      <c r="J13574" cm="1">
        <f t="array" ref="J13574:L13574">_xlfn.XLOOKUP($C13574, AGE!$A:$A,AGE!$B:$D,,0,2)</f>
        <v>3.95</v>
      </c>
      <c r="K13574">
        <v>1.38</v>
      </c>
      <c r="L13574" t="str">
        <v>GSA 2018</v>
      </c>
      <c r="M13574" t="s">
        <v>2312</v>
      </c>
      <c r="O13574">
        <v>48.4</v>
      </c>
      <c r="P13574" t="s">
        <v>243</v>
      </c>
      <c r="S13574">
        <v>-26.3</v>
      </c>
      <c r="T13574">
        <v>0.2</v>
      </c>
      <c r="U13574" t="s">
        <v>5</v>
      </c>
      <c r="W13574" t="s">
        <v>2540</v>
      </c>
    </row>
    <row r="13575" spans="1:23" x14ac:dyDescent="0.3">
      <c r="A13575">
        <v>20841</v>
      </c>
      <c r="B13575" s="15" t="s">
        <v>1848</v>
      </c>
      <c r="C13575" t="str">
        <f>_xlfn.XLOOKUP($B13575, STANDARDS!$A:$A, STANDARDS!$B:$B,,0,2)</f>
        <v>Velenje Lignite</v>
      </c>
      <c r="D13575" t="s">
        <v>2134</v>
      </c>
      <c r="E13575" t="s">
        <v>2135</v>
      </c>
      <c r="F13575" s="14">
        <v>46</v>
      </c>
      <c r="G13575">
        <v>15</v>
      </c>
      <c r="H13575">
        <v>1</v>
      </c>
      <c r="I13575" t="s">
        <v>1816</v>
      </c>
      <c r="J13575" cm="1">
        <f t="array" ref="J13575:L13575">_xlfn.XLOOKUP($C13575, AGE!$A:$A,AGE!$B:$D,,0,2)</f>
        <v>3.95</v>
      </c>
      <c r="K13575">
        <v>1.38</v>
      </c>
      <c r="L13575" t="str">
        <v>GSA 2018</v>
      </c>
      <c r="M13575" t="s">
        <v>2312</v>
      </c>
      <c r="O13575">
        <v>38.1</v>
      </c>
      <c r="P13575" t="s">
        <v>243</v>
      </c>
      <c r="S13575">
        <v>-26</v>
      </c>
      <c r="T13575">
        <v>0.2</v>
      </c>
      <c r="U13575" t="s">
        <v>5</v>
      </c>
      <c r="W13575" t="s">
        <v>2540</v>
      </c>
    </row>
    <row r="13576" spans="1:23" x14ac:dyDescent="0.3">
      <c r="A13576">
        <v>20842</v>
      </c>
      <c r="B13576" s="15" t="s">
        <v>1848</v>
      </c>
      <c r="C13576" t="str">
        <f>_xlfn.XLOOKUP($B13576, STANDARDS!$A:$A, STANDARDS!$B:$B,,0,2)</f>
        <v>Velenje Lignite</v>
      </c>
      <c r="D13576" t="s">
        <v>2134</v>
      </c>
      <c r="E13576" t="s">
        <v>2135</v>
      </c>
      <c r="F13576" s="14">
        <v>46</v>
      </c>
      <c r="G13576">
        <v>15</v>
      </c>
      <c r="H13576">
        <v>1</v>
      </c>
      <c r="I13576" t="s">
        <v>1816</v>
      </c>
      <c r="J13576" cm="1">
        <f t="array" ref="J13576:L13576">_xlfn.XLOOKUP($C13576, AGE!$A:$A,AGE!$B:$D,,0,2)</f>
        <v>3.95</v>
      </c>
      <c r="K13576">
        <v>1.38</v>
      </c>
      <c r="L13576" t="str">
        <v>GSA 2018</v>
      </c>
      <c r="M13576" t="s">
        <v>2312</v>
      </c>
      <c r="O13576">
        <v>34.799999999999997</v>
      </c>
      <c r="P13576" t="s">
        <v>243</v>
      </c>
      <c r="S13576">
        <v>-26.4</v>
      </c>
      <c r="T13576">
        <v>0.2</v>
      </c>
      <c r="U13576" t="s">
        <v>5</v>
      </c>
      <c r="W13576" t="s">
        <v>2540</v>
      </c>
    </row>
    <row r="13577" spans="1:23" x14ac:dyDescent="0.3">
      <c r="A13577">
        <v>20843</v>
      </c>
      <c r="B13577" s="15" t="s">
        <v>1848</v>
      </c>
      <c r="C13577" t="str">
        <f>_xlfn.XLOOKUP($B13577, STANDARDS!$A:$A, STANDARDS!$B:$B,,0,2)</f>
        <v>Velenje Lignite</v>
      </c>
      <c r="D13577" t="s">
        <v>2134</v>
      </c>
      <c r="E13577" t="s">
        <v>2135</v>
      </c>
      <c r="F13577" s="14">
        <v>46</v>
      </c>
      <c r="G13577">
        <v>15</v>
      </c>
      <c r="H13577">
        <v>1</v>
      </c>
      <c r="I13577" t="s">
        <v>1816</v>
      </c>
      <c r="J13577" cm="1">
        <f t="array" ref="J13577:L13577">_xlfn.XLOOKUP($C13577, AGE!$A:$A,AGE!$B:$D,,0,2)</f>
        <v>3.95</v>
      </c>
      <c r="K13577">
        <v>1.38</v>
      </c>
      <c r="L13577" t="str">
        <v>GSA 2018</v>
      </c>
      <c r="M13577" t="s">
        <v>2312</v>
      </c>
      <c r="O13577">
        <v>44.1</v>
      </c>
      <c r="P13577" t="s">
        <v>243</v>
      </c>
      <c r="S13577">
        <v>-25.6</v>
      </c>
      <c r="T13577">
        <v>0.2</v>
      </c>
      <c r="U13577" t="s">
        <v>5</v>
      </c>
      <c r="W13577" t="s">
        <v>2540</v>
      </c>
    </row>
    <row r="13578" spans="1:23" x14ac:dyDescent="0.3">
      <c r="A13578">
        <v>20844</v>
      </c>
      <c r="B13578" s="15" t="s">
        <v>1848</v>
      </c>
      <c r="C13578" t="str">
        <f>_xlfn.XLOOKUP($B13578, STANDARDS!$A:$A, STANDARDS!$B:$B,,0,2)</f>
        <v>Velenje Lignite</v>
      </c>
      <c r="D13578" t="s">
        <v>2134</v>
      </c>
      <c r="E13578" t="s">
        <v>2135</v>
      </c>
      <c r="F13578" s="14">
        <v>46</v>
      </c>
      <c r="G13578">
        <v>15</v>
      </c>
      <c r="H13578">
        <v>1</v>
      </c>
      <c r="I13578" t="s">
        <v>1816</v>
      </c>
      <c r="J13578" cm="1">
        <f t="array" ref="J13578:L13578">_xlfn.XLOOKUP($C13578, AGE!$A:$A,AGE!$B:$D,,0,2)</f>
        <v>3.95</v>
      </c>
      <c r="K13578">
        <v>1.38</v>
      </c>
      <c r="L13578" t="str">
        <v>GSA 2018</v>
      </c>
      <c r="M13578" t="s">
        <v>2312</v>
      </c>
      <c r="O13578">
        <v>37.700000000000003</v>
      </c>
      <c r="P13578" t="s">
        <v>243</v>
      </c>
      <c r="S13578">
        <v>-26.2</v>
      </c>
      <c r="T13578">
        <v>0.2</v>
      </c>
      <c r="U13578" t="s">
        <v>5</v>
      </c>
      <c r="W13578" t="s">
        <v>2540</v>
      </c>
    </row>
    <row r="13579" spans="1:23" x14ac:dyDescent="0.3">
      <c r="A13579">
        <v>20845</v>
      </c>
      <c r="B13579" s="15" t="s">
        <v>1848</v>
      </c>
      <c r="C13579" t="str">
        <f>_xlfn.XLOOKUP($B13579, STANDARDS!$A:$A, STANDARDS!$B:$B,,0,2)</f>
        <v>Velenje Lignite</v>
      </c>
      <c r="D13579" t="s">
        <v>2134</v>
      </c>
      <c r="E13579" t="s">
        <v>2135</v>
      </c>
      <c r="F13579" s="14">
        <v>46</v>
      </c>
      <c r="G13579">
        <v>15</v>
      </c>
      <c r="H13579">
        <v>1</v>
      </c>
      <c r="I13579" t="s">
        <v>1816</v>
      </c>
      <c r="J13579" cm="1">
        <f t="array" ref="J13579:L13579">_xlfn.XLOOKUP($C13579, AGE!$A:$A,AGE!$B:$D,,0,2)</f>
        <v>3.95</v>
      </c>
      <c r="K13579">
        <v>1.38</v>
      </c>
      <c r="L13579" t="str">
        <v>GSA 2018</v>
      </c>
      <c r="M13579" t="s">
        <v>2312</v>
      </c>
      <c r="O13579">
        <v>28.2</v>
      </c>
      <c r="P13579" t="s">
        <v>243</v>
      </c>
      <c r="S13579">
        <v>-26.7</v>
      </c>
      <c r="T13579">
        <v>0.2</v>
      </c>
      <c r="U13579" t="s">
        <v>5</v>
      </c>
      <c r="W13579" t="s">
        <v>2540</v>
      </c>
    </row>
    <row r="13580" spans="1:23" x14ac:dyDescent="0.3">
      <c r="A13580">
        <v>20846</v>
      </c>
      <c r="B13580" s="15" t="s">
        <v>1848</v>
      </c>
      <c r="C13580" t="str">
        <f>_xlfn.XLOOKUP($B13580, STANDARDS!$A:$A, STANDARDS!$B:$B,,0,2)</f>
        <v>Velenje Lignite</v>
      </c>
      <c r="D13580" t="s">
        <v>2134</v>
      </c>
      <c r="E13580" t="s">
        <v>2135</v>
      </c>
      <c r="F13580" s="14">
        <v>46</v>
      </c>
      <c r="G13580">
        <v>15</v>
      </c>
      <c r="H13580">
        <v>1</v>
      </c>
      <c r="I13580" t="s">
        <v>1816</v>
      </c>
      <c r="J13580" cm="1">
        <f t="array" ref="J13580:L13580">_xlfn.XLOOKUP($C13580, AGE!$A:$A,AGE!$B:$D,,0,2)</f>
        <v>3.95</v>
      </c>
      <c r="K13580">
        <v>1.38</v>
      </c>
      <c r="L13580" t="str">
        <v>GSA 2018</v>
      </c>
      <c r="M13580" t="s">
        <v>2312</v>
      </c>
      <c r="O13580">
        <v>31.3</v>
      </c>
      <c r="P13580" t="s">
        <v>243</v>
      </c>
      <c r="S13580">
        <v>-27</v>
      </c>
      <c r="T13580">
        <v>0.2</v>
      </c>
      <c r="U13580" t="s">
        <v>5</v>
      </c>
      <c r="W13580" t="s">
        <v>2540</v>
      </c>
    </row>
    <row r="13581" spans="1:23" x14ac:dyDescent="0.3">
      <c r="A13581">
        <v>20847</v>
      </c>
      <c r="B13581" s="15" t="s">
        <v>1848</v>
      </c>
      <c r="C13581" t="str">
        <f>_xlfn.XLOOKUP($B13581, STANDARDS!$A:$A, STANDARDS!$B:$B,,0,2)</f>
        <v>Velenje Lignite</v>
      </c>
      <c r="D13581" t="s">
        <v>2134</v>
      </c>
      <c r="E13581" t="s">
        <v>2135</v>
      </c>
      <c r="F13581" s="14">
        <v>46</v>
      </c>
      <c r="G13581">
        <v>15</v>
      </c>
      <c r="H13581">
        <v>1</v>
      </c>
      <c r="I13581" t="s">
        <v>1816</v>
      </c>
      <c r="J13581" cm="1">
        <f t="array" ref="J13581:L13581">_xlfn.XLOOKUP($C13581, AGE!$A:$A,AGE!$B:$D,,0,2)</f>
        <v>3.95</v>
      </c>
      <c r="K13581">
        <v>1.38</v>
      </c>
      <c r="L13581" t="str">
        <v>GSA 2018</v>
      </c>
      <c r="M13581" t="s">
        <v>2312</v>
      </c>
      <c r="O13581">
        <v>31.5</v>
      </c>
      <c r="P13581" t="s">
        <v>243</v>
      </c>
      <c r="S13581">
        <v>-26.5</v>
      </c>
      <c r="T13581">
        <v>0.2</v>
      </c>
      <c r="U13581" t="s">
        <v>5</v>
      </c>
      <c r="W13581" t="s">
        <v>2540</v>
      </c>
    </row>
    <row r="13582" spans="1:23" x14ac:dyDescent="0.3">
      <c r="A13582">
        <v>20848</v>
      </c>
      <c r="B13582" s="15" t="s">
        <v>1848</v>
      </c>
      <c r="C13582" t="str">
        <f>_xlfn.XLOOKUP($B13582, STANDARDS!$A:$A, STANDARDS!$B:$B,,0,2)</f>
        <v>Velenje Lignite</v>
      </c>
      <c r="D13582" t="s">
        <v>2134</v>
      </c>
      <c r="E13582" t="s">
        <v>2135</v>
      </c>
      <c r="F13582" s="14">
        <v>46</v>
      </c>
      <c r="G13582">
        <v>15</v>
      </c>
      <c r="H13582">
        <v>1</v>
      </c>
      <c r="I13582" t="s">
        <v>1816</v>
      </c>
      <c r="J13582" cm="1">
        <f t="array" ref="J13582:L13582">_xlfn.XLOOKUP($C13582, AGE!$A:$A,AGE!$B:$D,,0,2)</f>
        <v>3.95</v>
      </c>
      <c r="K13582">
        <v>1.38</v>
      </c>
      <c r="L13582" t="str">
        <v>GSA 2018</v>
      </c>
      <c r="M13582" t="s">
        <v>2310</v>
      </c>
      <c r="O13582">
        <v>46.1</v>
      </c>
      <c r="P13582" t="s">
        <v>243</v>
      </c>
      <c r="S13582">
        <v>-24.5</v>
      </c>
      <c r="T13582">
        <v>0.2</v>
      </c>
      <c r="U13582" t="s">
        <v>2311</v>
      </c>
      <c r="W13582" t="s">
        <v>2540</v>
      </c>
    </row>
    <row r="13583" spans="1:23" x14ac:dyDescent="0.3">
      <c r="A13583">
        <v>20849</v>
      </c>
      <c r="B13583" s="15" t="s">
        <v>1848</v>
      </c>
      <c r="C13583" t="str">
        <f>_xlfn.XLOOKUP($B13583, STANDARDS!$A:$A, STANDARDS!$B:$B,,0,2)</f>
        <v>Velenje Lignite</v>
      </c>
      <c r="D13583" t="s">
        <v>2134</v>
      </c>
      <c r="E13583" t="s">
        <v>2135</v>
      </c>
      <c r="F13583" s="14">
        <v>46</v>
      </c>
      <c r="G13583">
        <v>15</v>
      </c>
      <c r="H13583">
        <v>1</v>
      </c>
      <c r="I13583" t="s">
        <v>1816</v>
      </c>
      <c r="J13583" cm="1">
        <f t="array" ref="J13583:L13583">_xlfn.XLOOKUP($C13583, AGE!$A:$A,AGE!$B:$D,,0,2)</f>
        <v>3.95</v>
      </c>
      <c r="K13583">
        <v>1.38</v>
      </c>
      <c r="L13583" t="str">
        <v>GSA 2018</v>
      </c>
      <c r="M13583" t="s">
        <v>2310</v>
      </c>
      <c r="O13583">
        <v>51.7</v>
      </c>
      <c r="P13583" t="s">
        <v>243</v>
      </c>
      <c r="S13583">
        <v>-24.9</v>
      </c>
      <c r="T13583">
        <v>0.2</v>
      </c>
      <c r="U13583" t="s">
        <v>2311</v>
      </c>
      <c r="W13583" t="s">
        <v>2540</v>
      </c>
    </row>
    <row r="13584" spans="1:23" x14ac:dyDescent="0.3">
      <c r="A13584">
        <v>20850</v>
      </c>
      <c r="B13584" s="15" t="s">
        <v>1848</v>
      </c>
      <c r="C13584" t="str">
        <f>_xlfn.XLOOKUP($B13584, STANDARDS!$A:$A, STANDARDS!$B:$B,,0,2)</f>
        <v>Velenje Lignite</v>
      </c>
      <c r="D13584" t="s">
        <v>2134</v>
      </c>
      <c r="E13584" t="s">
        <v>2135</v>
      </c>
      <c r="F13584" s="14">
        <v>46</v>
      </c>
      <c r="G13584">
        <v>15</v>
      </c>
      <c r="H13584">
        <v>1</v>
      </c>
      <c r="I13584" t="s">
        <v>1816</v>
      </c>
      <c r="J13584" cm="1">
        <f t="array" ref="J13584:L13584">_xlfn.XLOOKUP($C13584, AGE!$A:$A,AGE!$B:$D,,0,2)</f>
        <v>3.95</v>
      </c>
      <c r="K13584">
        <v>1.38</v>
      </c>
      <c r="L13584" t="str">
        <v>GSA 2018</v>
      </c>
      <c r="M13584" t="s">
        <v>2310</v>
      </c>
      <c r="O13584">
        <v>46.2</v>
      </c>
      <c r="P13584" t="s">
        <v>243</v>
      </c>
      <c r="S13584">
        <v>-23.8</v>
      </c>
      <c r="T13584">
        <v>0.2</v>
      </c>
      <c r="U13584" t="s">
        <v>2311</v>
      </c>
      <c r="W13584" t="s">
        <v>2540</v>
      </c>
    </row>
    <row r="13585" spans="1:23" x14ac:dyDescent="0.3">
      <c r="A13585">
        <v>20851</v>
      </c>
      <c r="B13585" s="15" t="s">
        <v>1848</v>
      </c>
      <c r="C13585" t="str">
        <f>_xlfn.XLOOKUP($B13585, STANDARDS!$A:$A, STANDARDS!$B:$B,,0,2)</f>
        <v>Velenje Lignite</v>
      </c>
      <c r="D13585" t="s">
        <v>2134</v>
      </c>
      <c r="E13585" t="s">
        <v>2135</v>
      </c>
      <c r="F13585" s="14">
        <v>46</v>
      </c>
      <c r="G13585">
        <v>15</v>
      </c>
      <c r="H13585">
        <v>1</v>
      </c>
      <c r="I13585" t="s">
        <v>1816</v>
      </c>
      <c r="J13585" cm="1">
        <f t="array" ref="J13585:L13585">_xlfn.XLOOKUP($C13585, AGE!$A:$A,AGE!$B:$D,,0,2)</f>
        <v>3.95</v>
      </c>
      <c r="K13585">
        <v>1.38</v>
      </c>
      <c r="L13585" t="str">
        <v>GSA 2018</v>
      </c>
      <c r="M13585" t="s">
        <v>2310</v>
      </c>
      <c r="O13585">
        <v>46.8</v>
      </c>
      <c r="P13585" t="s">
        <v>243</v>
      </c>
      <c r="S13585">
        <v>-25.9</v>
      </c>
      <c r="T13585">
        <v>0.2</v>
      </c>
      <c r="U13585" t="s">
        <v>2311</v>
      </c>
      <c r="W13585" t="s">
        <v>2540</v>
      </c>
    </row>
    <row r="13586" spans="1:23" x14ac:dyDescent="0.3">
      <c r="A13586">
        <v>20852</v>
      </c>
      <c r="B13586" s="15" t="s">
        <v>1848</v>
      </c>
      <c r="C13586" t="str">
        <f>_xlfn.XLOOKUP($B13586, STANDARDS!$A:$A, STANDARDS!$B:$B,,0,2)</f>
        <v>Velenje Lignite</v>
      </c>
      <c r="D13586" t="s">
        <v>2134</v>
      </c>
      <c r="E13586" t="s">
        <v>2135</v>
      </c>
      <c r="F13586" s="14">
        <v>46</v>
      </c>
      <c r="G13586">
        <v>15</v>
      </c>
      <c r="H13586">
        <v>1</v>
      </c>
      <c r="I13586" t="s">
        <v>1816</v>
      </c>
      <c r="J13586" cm="1">
        <f t="array" ref="J13586:L13586">_xlfn.XLOOKUP($C13586, AGE!$A:$A,AGE!$B:$D,,0,2)</f>
        <v>3.95</v>
      </c>
      <c r="K13586">
        <v>1.38</v>
      </c>
      <c r="L13586" t="str">
        <v>GSA 2018</v>
      </c>
      <c r="M13586" t="s">
        <v>2310</v>
      </c>
      <c r="O13586">
        <v>46.2</v>
      </c>
      <c r="P13586" t="s">
        <v>243</v>
      </c>
      <c r="S13586">
        <v>-24</v>
      </c>
      <c r="T13586">
        <v>0.2</v>
      </c>
      <c r="U13586" t="s">
        <v>2311</v>
      </c>
      <c r="W13586" t="s">
        <v>2540</v>
      </c>
    </row>
    <row r="13587" spans="1:23" x14ac:dyDescent="0.3">
      <c r="A13587">
        <v>20853</v>
      </c>
      <c r="B13587" s="15" t="s">
        <v>1848</v>
      </c>
      <c r="C13587" t="str">
        <f>_xlfn.XLOOKUP($B13587, STANDARDS!$A:$A, STANDARDS!$B:$B,,0,2)</f>
        <v>Velenje Lignite</v>
      </c>
      <c r="D13587" t="s">
        <v>2134</v>
      </c>
      <c r="E13587" t="s">
        <v>2135</v>
      </c>
      <c r="F13587" s="14">
        <v>46</v>
      </c>
      <c r="G13587">
        <v>15</v>
      </c>
      <c r="H13587">
        <v>1</v>
      </c>
      <c r="I13587" t="s">
        <v>1816</v>
      </c>
      <c r="J13587" cm="1">
        <f t="array" ref="J13587:L13587">_xlfn.XLOOKUP($C13587, AGE!$A:$A,AGE!$B:$D,,0,2)</f>
        <v>3.95</v>
      </c>
      <c r="K13587">
        <v>1.38</v>
      </c>
      <c r="L13587" t="str">
        <v>GSA 2018</v>
      </c>
      <c r="M13587" t="s">
        <v>2310</v>
      </c>
      <c r="O13587">
        <v>49.3</v>
      </c>
      <c r="P13587" t="s">
        <v>243</v>
      </c>
      <c r="S13587">
        <v>-22.8</v>
      </c>
      <c r="T13587">
        <v>0.2</v>
      </c>
      <c r="U13587" t="s">
        <v>2311</v>
      </c>
      <c r="W13587" t="s">
        <v>2540</v>
      </c>
    </row>
    <row r="13588" spans="1:23" x14ac:dyDescent="0.3">
      <c r="A13588">
        <v>20854</v>
      </c>
      <c r="B13588" s="15" t="s">
        <v>1848</v>
      </c>
      <c r="C13588" t="str">
        <f>_xlfn.XLOOKUP($B13588, STANDARDS!$A:$A, STANDARDS!$B:$B,,0,2)</f>
        <v>Velenje Lignite</v>
      </c>
      <c r="D13588" t="s">
        <v>2134</v>
      </c>
      <c r="E13588" t="s">
        <v>2135</v>
      </c>
      <c r="F13588" s="14">
        <v>46</v>
      </c>
      <c r="G13588">
        <v>15</v>
      </c>
      <c r="H13588">
        <v>1</v>
      </c>
      <c r="I13588" t="s">
        <v>1816</v>
      </c>
      <c r="J13588" cm="1">
        <f t="array" ref="J13588:L13588">_xlfn.XLOOKUP($C13588, AGE!$A:$A,AGE!$B:$D,,0,2)</f>
        <v>3.95</v>
      </c>
      <c r="K13588">
        <v>1.38</v>
      </c>
      <c r="L13588" t="str">
        <v>GSA 2018</v>
      </c>
      <c r="M13588" t="s">
        <v>2310</v>
      </c>
      <c r="O13588">
        <v>54.4</v>
      </c>
      <c r="P13588" t="s">
        <v>243</v>
      </c>
      <c r="S13588">
        <v>-24.9</v>
      </c>
      <c r="T13588">
        <v>0.2</v>
      </c>
      <c r="U13588" t="s">
        <v>2311</v>
      </c>
      <c r="W13588" t="s">
        <v>2540</v>
      </c>
    </row>
    <row r="13589" spans="1:23" x14ac:dyDescent="0.3">
      <c r="A13589">
        <v>20855</v>
      </c>
      <c r="B13589" s="15" t="s">
        <v>1848</v>
      </c>
      <c r="C13589" t="str">
        <f>_xlfn.XLOOKUP($B13589, STANDARDS!$A:$A, STANDARDS!$B:$B,,0,2)</f>
        <v>Velenje Lignite</v>
      </c>
      <c r="D13589" t="s">
        <v>2134</v>
      </c>
      <c r="E13589" t="s">
        <v>2135</v>
      </c>
      <c r="F13589" s="14">
        <v>46</v>
      </c>
      <c r="G13589">
        <v>15</v>
      </c>
      <c r="H13589">
        <v>1</v>
      </c>
      <c r="I13589" t="s">
        <v>1816</v>
      </c>
      <c r="J13589" cm="1">
        <f t="array" ref="J13589:L13589">_xlfn.XLOOKUP($C13589, AGE!$A:$A,AGE!$B:$D,,0,2)</f>
        <v>3.95</v>
      </c>
      <c r="K13589">
        <v>1.38</v>
      </c>
      <c r="L13589" t="str">
        <v>GSA 2018</v>
      </c>
      <c r="M13589" t="s">
        <v>2310</v>
      </c>
      <c r="O13589">
        <v>48.4</v>
      </c>
      <c r="P13589" t="s">
        <v>243</v>
      </c>
      <c r="S13589">
        <v>-25.6</v>
      </c>
      <c r="T13589">
        <v>0.2</v>
      </c>
      <c r="U13589" t="s">
        <v>2311</v>
      </c>
      <c r="W13589" t="s">
        <v>2540</v>
      </c>
    </row>
    <row r="13590" spans="1:23" x14ac:dyDescent="0.3">
      <c r="A13590">
        <v>30822</v>
      </c>
      <c r="B13590" s="15" t="s">
        <v>1850</v>
      </c>
      <c r="C13590" t="str">
        <f>_xlfn.XLOOKUP($B13590, STANDARDS!$A:$A, STANDARDS!$B:$B,,0,2)</f>
        <v>Hausruck-Kohleton Series</v>
      </c>
      <c r="D13590" t="s">
        <v>2132</v>
      </c>
      <c r="E13590" t="s">
        <v>2136</v>
      </c>
      <c r="F13590">
        <v>48.1</v>
      </c>
      <c r="G13590">
        <v>13.6</v>
      </c>
      <c r="H13590">
        <v>0.1</v>
      </c>
      <c r="I13590" t="s">
        <v>2137</v>
      </c>
      <c r="J13590" cm="1">
        <f t="array" ref="J13590:L13590">_xlfn.XLOOKUP($C13590, AGE!$A:$A,AGE!$B:$D,,0,2)</f>
        <v>11.61</v>
      </c>
      <c r="K13590">
        <v>4.3600000000000003</v>
      </c>
      <c r="L13590" t="str">
        <v>Masselter and Hofmann 2005; GSA 2018</v>
      </c>
      <c r="M13590" t="s">
        <v>2312</v>
      </c>
      <c r="O13590">
        <v>52.9</v>
      </c>
      <c r="P13590" t="s">
        <v>243</v>
      </c>
      <c r="S13590">
        <v>-25.8</v>
      </c>
      <c r="T13590">
        <v>0.2</v>
      </c>
      <c r="U13590" t="s">
        <v>2313</v>
      </c>
      <c r="V13590">
        <v>1</v>
      </c>
      <c r="W13590" t="s">
        <v>2541</v>
      </c>
    </row>
    <row r="13591" spans="1:23" x14ac:dyDescent="0.3">
      <c r="A13591">
        <v>30823</v>
      </c>
      <c r="B13591" s="15" t="s">
        <v>1850</v>
      </c>
      <c r="C13591" t="str">
        <f>_xlfn.XLOOKUP($B13591, STANDARDS!$A:$A, STANDARDS!$B:$B,,0,2)</f>
        <v>Hausruck-Kohleton Series</v>
      </c>
      <c r="D13591" t="s">
        <v>2132</v>
      </c>
      <c r="E13591" t="s">
        <v>2136</v>
      </c>
      <c r="F13591">
        <v>48.1</v>
      </c>
      <c r="G13591">
        <v>13.6</v>
      </c>
      <c r="H13591">
        <v>0.1</v>
      </c>
      <c r="I13591" t="s">
        <v>2137</v>
      </c>
      <c r="J13591" cm="1">
        <f t="array" ref="J13591:L13591">_xlfn.XLOOKUP($C13591, AGE!$A:$A,AGE!$B:$D,,0,2)</f>
        <v>11.61</v>
      </c>
      <c r="K13591">
        <v>4.3600000000000003</v>
      </c>
      <c r="L13591" t="str">
        <v>Masselter and Hofmann 2005; GSA 2018</v>
      </c>
      <c r="M13591" t="s">
        <v>2312</v>
      </c>
      <c r="O13591">
        <v>55.1</v>
      </c>
      <c r="P13591" t="s">
        <v>243</v>
      </c>
      <c r="S13591">
        <v>-25.2</v>
      </c>
      <c r="T13591">
        <v>0.2</v>
      </c>
      <c r="U13591" t="s">
        <v>2313</v>
      </c>
      <c r="V13591">
        <v>1</v>
      </c>
      <c r="W13591" t="s">
        <v>2541</v>
      </c>
    </row>
    <row r="13592" spans="1:23" x14ac:dyDescent="0.3">
      <c r="A13592">
        <v>30824</v>
      </c>
      <c r="B13592" s="15" t="s">
        <v>1850</v>
      </c>
      <c r="C13592" t="str">
        <f>_xlfn.XLOOKUP($B13592, STANDARDS!$A:$A, STANDARDS!$B:$B,,0,2)</f>
        <v>Hausruck-Kohleton Series</v>
      </c>
      <c r="D13592" t="s">
        <v>2132</v>
      </c>
      <c r="E13592" t="s">
        <v>2136</v>
      </c>
      <c r="F13592">
        <v>48.1</v>
      </c>
      <c r="G13592">
        <v>13.6</v>
      </c>
      <c r="H13592">
        <v>0.1</v>
      </c>
      <c r="I13592" t="s">
        <v>2137</v>
      </c>
      <c r="J13592" cm="1">
        <f t="array" ref="J13592:L13592">_xlfn.XLOOKUP($C13592, AGE!$A:$A,AGE!$B:$D,,0,2)</f>
        <v>11.61</v>
      </c>
      <c r="K13592">
        <v>4.3600000000000003</v>
      </c>
      <c r="L13592" t="str">
        <v>Masselter and Hofmann 2005; GSA 2018</v>
      </c>
      <c r="M13592" t="s">
        <v>2312</v>
      </c>
      <c r="O13592">
        <v>55.8</v>
      </c>
      <c r="P13592" t="s">
        <v>243</v>
      </c>
      <c r="S13592">
        <v>-26.2</v>
      </c>
      <c r="T13592">
        <v>0.2</v>
      </c>
      <c r="U13592" t="s">
        <v>2313</v>
      </c>
      <c r="V13592">
        <v>1</v>
      </c>
      <c r="W13592" t="s">
        <v>2541</v>
      </c>
    </row>
    <row r="13593" spans="1:23" x14ac:dyDescent="0.3">
      <c r="A13593">
        <v>30825</v>
      </c>
      <c r="B13593" s="15" t="s">
        <v>1850</v>
      </c>
      <c r="C13593" t="str">
        <f>_xlfn.XLOOKUP($B13593, STANDARDS!$A:$A, STANDARDS!$B:$B,,0,2)</f>
        <v>Hausruck-Kohleton Series</v>
      </c>
      <c r="D13593" t="s">
        <v>2132</v>
      </c>
      <c r="E13593" t="s">
        <v>2136</v>
      </c>
      <c r="F13593">
        <v>48.1</v>
      </c>
      <c r="G13593">
        <v>13.6</v>
      </c>
      <c r="H13593">
        <v>0.1</v>
      </c>
      <c r="I13593" t="s">
        <v>2137</v>
      </c>
      <c r="J13593" cm="1">
        <f t="array" ref="J13593:L13593">_xlfn.XLOOKUP($C13593, AGE!$A:$A,AGE!$B:$D,,0,2)</f>
        <v>11.61</v>
      </c>
      <c r="K13593">
        <v>4.3600000000000003</v>
      </c>
      <c r="L13593" t="str">
        <v>Masselter and Hofmann 2005; GSA 2018</v>
      </c>
      <c r="M13593" t="s">
        <v>2312</v>
      </c>
      <c r="O13593">
        <v>54.7</v>
      </c>
      <c r="P13593" t="s">
        <v>243</v>
      </c>
      <c r="S13593">
        <v>-26.3</v>
      </c>
      <c r="T13593">
        <v>0.2</v>
      </c>
      <c r="U13593" t="s">
        <v>2313</v>
      </c>
      <c r="V13593">
        <v>1</v>
      </c>
      <c r="W13593" t="s">
        <v>2541</v>
      </c>
    </row>
    <row r="13594" spans="1:23" x14ac:dyDescent="0.3">
      <c r="A13594">
        <v>30826</v>
      </c>
      <c r="B13594" s="15" t="s">
        <v>1850</v>
      </c>
      <c r="C13594" t="str">
        <f>_xlfn.XLOOKUP($B13594, STANDARDS!$A:$A, STANDARDS!$B:$B,,0,2)</f>
        <v>Hausruck-Kohleton Series</v>
      </c>
      <c r="D13594" t="s">
        <v>2132</v>
      </c>
      <c r="E13594" t="s">
        <v>2136</v>
      </c>
      <c r="F13594">
        <v>48.1</v>
      </c>
      <c r="G13594">
        <v>13.6</v>
      </c>
      <c r="H13594">
        <v>0.1</v>
      </c>
      <c r="I13594" t="s">
        <v>2137</v>
      </c>
      <c r="J13594" cm="1">
        <f t="array" ref="J13594:L13594">_xlfn.XLOOKUP($C13594, AGE!$A:$A,AGE!$B:$D,,0,2)</f>
        <v>11.61</v>
      </c>
      <c r="K13594">
        <v>4.3600000000000003</v>
      </c>
      <c r="L13594" t="str">
        <v>Masselter and Hofmann 2005; GSA 2018</v>
      </c>
      <c r="M13594" t="s">
        <v>2312</v>
      </c>
      <c r="O13594">
        <v>54.8</v>
      </c>
      <c r="P13594" t="s">
        <v>243</v>
      </c>
      <c r="S13594">
        <v>-25.7</v>
      </c>
      <c r="T13594">
        <v>0.2</v>
      </c>
      <c r="U13594" t="s">
        <v>2313</v>
      </c>
      <c r="V13594">
        <v>1</v>
      </c>
      <c r="W13594" t="s">
        <v>2541</v>
      </c>
    </row>
    <row r="13595" spans="1:23" x14ac:dyDescent="0.3">
      <c r="A13595">
        <v>30827</v>
      </c>
      <c r="B13595" s="15" t="s">
        <v>1850</v>
      </c>
      <c r="C13595" t="str">
        <f>_xlfn.XLOOKUP($B13595, STANDARDS!$A:$A, STANDARDS!$B:$B,,0,2)</f>
        <v>Hausruck-Kohleton Series</v>
      </c>
      <c r="D13595" t="s">
        <v>2132</v>
      </c>
      <c r="E13595" t="s">
        <v>2136</v>
      </c>
      <c r="F13595">
        <v>48.1</v>
      </c>
      <c r="G13595">
        <v>13.6</v>
      </c>
      <c r="H13595">
        <v>0.1</v>
      </c>
      <c r="I13595" t="s">
        <v>2137</v>
      </c>
      <c r="J13595" cm="1">
        <f t="array" ref="J13595:L13595">_xlfn.XLOOKUP($C13595, AGE!$A:$A,AGE!$B:$D,,0,2)</f>
        <v>11.61</v>
      </c>
      <c r="K13595">
        <v>4.3600000000000003</v>
      </c>
      <c r="L13595" t="str">
        <v>Masselter and Hofmann 2005; GSA 2018</v>
      </c>
      <c r="M13595" t="s">
        <v>2312</v>
      </c>
      <c r="O13595">
        <v>52.5</v>
      </c>
      <c r="P13595" t="s">
        <v>243</v>
      </c>
      <c r="S13595">
        <v>-26.2</v>
      </c>
      <c r="T13595">
        <v>0.2</v>
      </c>
      <c r="U13595" t="s">
        <v>2313</v>
      </c>
      <c r="V13595">
        <v>1</v>
      </c>
      <c r="W13595" t="s">
        <v>2541</v>
      </c>
    </row>
    <row r="13596" spans="1:23" x14ac:dyDescent="0.3">
      <c r="A13596">
        <v>30828</v>
      </c>
      <c r="B13596" s="15" t="s">
        <v>1850</v>
      </c>
      <c r="C13596" t="str">
        <f>_xlfn.XLOOKUP($B13596, STANDARDS!$A:$A, STANDARDS!$B:$B,,0,2)</f>
        <v>Hausruck-Kohleton Series</v>
      </c>
      <c r="D13596" t="s">
        <v>2132</v>
      </c>
      <c r="E13596" t="s">
        <v>2136</v>
      </c>
      <c r="F13596">
        <v>48.1</v>
      </c>
      <c r="G13596">
        <v>13.6</v>
      </c>
      <c r="H13596">
        <v>0.1</v>
      </c>
      <c r="I13596" t="s">
        <v>2137</v>
      </c>
      <c r="J13596" cm="1">
        <f t="array" ref="J13596:L13596">_xlfn.XLOOKUP($C13596, AGE!$A:$A,AGE!$B:$D,,0,2)</f>
        <v>11.61</v>
      </c>
      <c r="K13596">
        <v>4.3600000000000003</v>
      </c>
      <c r="L13596" t="str">
        <v>Masselter and Hofmann 2005; GSA 2018</v>
      </c>
      <c r="M13596" t="s">
        <v>2312</v>
      </c>
      <c r="O13596">
        <v>52.5</v>
      </c>
      <c r="P13596" t="s">
        <v>243</v>
      </c>
      <c r="S13596">
        <v>-26.5</v>
      </c>
      <c r="T13596">
        <v>0.2</v>
      </c>
      <c r="U13596" t="s">
        <v>2313</v>
      </c>
      <c r="V13596">
        <v>1</v>
      </c>
      <c r="W13596" t="s">
        <v>2541</v>
      </c>
    </row>
    <row r="13597" spans="1:23" x14ac:dyDescent="0.3">
      <c r="A13597">
        <v>30829</v>
      </c>
      <c r="B13597" s="15" t="s">
        <v>1850</v>
      </c>
      <c r="C13597" t="str">
        <f>_xlfn.XLOOKUP($B13597, STANDARDS!$A:$A, STANDARDS!$B:$B,,0,2)</f>
        <v>Hausruck-Kohleton Series</v>
      </c>
      <c r="D13597" t="s">
        <v>2132</v>
      </c>
      <c r="E13597" t="s">
        <v>2136</v>
      </c>
      <c r="F13597">
        <v>48.1</v>
      </c>
      <c r="G13597">
        <v>13.6</v>
      </c>
      <c r="H13597">
        <v>0.1</v>
      </c>
      <c r="I13597" t="s">
        <v>2137</v>
      </c>
      <c r="J13597" cm="1">
        <f t="array" ref="J13597:L13597">_xlfn.XLOOKUP($C13597, AGE!$A:$A,AGE!$B:$D,,0,2)</f>
        <v>11.61</v>
      </c>
      <c r="K13597">
        <v>4.3600000000000003</v>
      </c>
      <c r="L13597" t="str">
        <v>Masselter and Hofmann 2005; GSA 2018</v>
      </c>
      <c r="M13597" t="s">
        <v>2312</v>
      </c>
      <c r="O13597">
        <v>53</v>
      </c>
      <c r="P13597" t="s">
        <v>243</v>
      </c>
      <c r="S13597">
        <v>-26.3</v>
      </c>
      <c r="T13597">
        <v>0.2</v>
      </c>
      <c r="U13597" t="s">
        <v>2313</v>
      </c>
      <c r="V13597">
        <v>1</v>
      </c>
      <c r="W13597" t="s">
        <v>2541</v>
      </c>
    </row>
    <row r="13598" spans="1:23" x14ac:dyDescent="0.3">
      <c r="A13598">
        <v>30830</v>
      </c>
      <c r="B13598" s="15" t="s">
        <v>1850</v>
      </c>
      <c r="C13598" t="str">
        <f>_xlfn.XLOOKUP($B13598, STANDARDS!$A:$A, STANDARDS!$B:$B,,0,2)</f>
        <v>Hausruck-Kohleton Series</v>
      </c>
      <c r="D13598" t="s">
        <v>2132</v>
      </c>
      <c r="E13598" t="s">
        <v>2136</v>
      </c>
      <c r="F13598">
        <v>48.1</v>
      </c>
      <c r="G13598">
        <v>13.6</v>
      </c>
      <c r="H13598">
        <v>0.1</v>
      </c>
      <c r="I13598" t="s">
        <v>2137</v>
      </c>
      <c r="J13598" cm="1">
        <f t="array" ref="J13598:L13598">_xlfn.XLOOKUP($C13598, AGE!$A:$A,AGE!$B:$D,,0,2)</f>
        <v>11.61</v>
      </c>
      <c r="K13598">
        <v>4.3600000000000003</v>
      </c>
      <c r="L13598" t="str">
        <v>Masselter and Hofmann 2005; GSA 2018</v>
      </c>
      <c r="M13598" t="s">
        <v>2312</v>
      </c>
      <c r="O13598">
        <v>52.5</v>
      </c>
      <c r="P13598" t="s">
        <v>243</v>
      </c>
      <c r="S13598">
        <v>-25.7</v>
      </c>
      <c r="T13598">
        <v>0.2</v>
      </c>
      <c r="U13598" t="s">
        <v>2313</v>
      </c>
      <c r="V13598">
        <v>1</v>
      </c>
      <c r="W13598" t="s">
        <v>2541</v>
      </c>
    </row>
    <row r="13599" spans="1:23" x14ac:dyDescent="0.3">
      <c r="A13599">
        <v>30831</v>
      </c>
      <c r="B13599" s="15" t="s">
        <v>1850</v>
      </c>
      <c r="C13599" t="str">
        <f>_xlfn.XLOOKUP($B13599, STANDARDS!$A:$A, STANDARDS!$B:$B,,0,2)</f>
        <v>Hausruck-Kohleton Series</v>
      </c>
      <c r="D13599" t="s">
        <v>2132</v>
      </c>
      <c r="E13599" t="s">
        <v>2136</v>
      </c>
      <c r="F13599">
        <v>48.1</v>
      </c>
      <c r="G13599">
        <v>13.6</v>
      </c>
      <c r="H13599">
        <v>0.1</v>
      </c>
      <c r="I13599" t="s">
        <v>2137</v>
      </c>
      <c r="J13599" cm="1">
        <f t="array" ref="J13599:L13599">_xlfn.XLOOKUP($C13599, AGE!$A:$A,AGE!$B:$D,,0,2)</f>
        <v>11.61</v>
      </c>
      <c r="K13599">
        <v>4.3600000000000003</v>
      </c>
      <c r="L13599" t="str">
        <v>Masselter and Hofmann 2005; GSA 2018</v>
      </c>
      <c r="M13599" t="s">
        <v>2312</v>
      </c>
      <c r="O13599">
        <v>54</v>
      </c>
      <c r="P13599" t="s">
        <v>243</v>
      </c>
      <c r="S13599">
        <v>-26.4</v>
      </c>
      <c r="T13599">
        <v>0.2</v>
      </c>
      <c r="U13599" t="s">
        <v>2313</v>
      </c>
      <c r="V13599">
        <v>1</v>
      </c>
      <c r="W13599" t="s">
        <v>2541</v>
      </c>
    </row>
    <row r="13600" spans="1:23" x14ac:dyDescent="0.3">
      <c r="A13600">
        <v>30832</v>
      </c>
      <c r="B13600" s="15" t="s">
        <v>1850</v>
      </c>
      <c r="C13600" t="str">
        <f>_xlfn.XLOOKUP($B13600, STANDARDS!$A:$A, STANDARDS!$B:$B,,0,2)</f>
        <v>Hausruck-Kohleton Series</v>
      </c>
      <c r="D13600" t="s">
        <v>2132</v>
      </c>
      <c r="E13600" t="s">
        <v>2136</v>
      </c>
      <c r="F13600">
        <v>48.1</v>
      </c>
      <c r="G13600">
        <v>13.6</v>
      </c>
      <c r="H13600">
        <v>0.1</v>
      </c>
      <c r="I13600" t="s">
        <v>2137</v>
      </c>
      <c r="J13600" cm="1">
        <f t="array" ref="J13600:L13600">_xlfn.XLOOKUP($C13600, AGE!$A:$A,AGE!$B:$D,,0,2)</f>
        <v>11.61</v>
      </c>
      <c r="K13600">
        <v>4.3600000000000003</v>
      </c>
      <c r="L13600" t="str">
        <v>Masselter and Hofmann 2005; GSA 2018</v>
      </c>
      <c r="M13600" t="s">
        <v>2312</v>
      </c>
      <c r="O13600">
        <v>46.4</v>
      </c>
      <c r="P13600" t="s">
        <v>243</v>
      </c>
      <c r="S13600">
        <v>-26.1</v>
      </c>
      <c r="T13600">
        <v>0.2</v>
      </c>
      <c r="U13600" t="s">
        <v>2313</v>
      </c>
      <c r="V13600">
        <v>1</v>
      </c>
      <c r="W13600" t="s">
        <v>2541</v>
      </c>
    </row>
    <row r="13601" spans="1:23" x14ac:dyDescent="0.3">
      <c r="A13601">
        <v>30833</v>
      </c>
      <c r="B13601" s="15" t="s">
        <v>1850</v>
      </c>
      <c r="C13601" t="str">
        <f>_xlfn.XLOOKUP($B13601, STANDARDS!$A:$A, STANDARDS!$B:$B,,0,2)</f>
        <v>Hausruck-Kohleton Series</v>
      </c>
      <c r="D13601" t="s">
        <v>2132</v>
      </c>
      <c r="E13601" t="s">
        <v>2136</v>
      </c>
      <c r="F13601">
        <v>48.1</v>
      </c>
      <c r="G13601">
        <v>13.6</v>
      </c>
      <c r="H13601">
        <v>0.1</v>
      </c>
      <c r="I13601" t="s">
        <v>2137</v>
      </c>
      <c r="J13601" cm="1">
        <f t="array" ref="J13601:L13601">_xlfn.XLOOKUP($C13601, AGE!$A:$A,AGE!$B:$D,,0,2)</f>
        <v>11.61</v>
      </c>
      <c r="K13601">
        <v>4.3600000000000003</v>
      </c>
      <c r="L13601" t="str">
        <v>Masselter and Hofmann 2005; GSA 2018</v>
      </c>
      <c r="M13601" t="s">
        <v>2312</v>
      </c>
      <c r="O13601">
        <v>52.2</v>
      </c>
      <c r="P13601" t="s">
        <v>243</v>
      </c>
      <c r="S13601">
        <v>-25.1</v>
      </c>
      <c r="T13601">
        <v>0.2</v>
      </c>
      <c r="U13601" t="s">
        <v>2313</v>
      </c>
      <c r="V13601">
        <v>1</v>
      </c>
      <c r="W13601" t="s">
        <v>2541</v>
      </c>
    </row>
    <row r="13602" spans="1:23" x14ac:dyDescent="0.3">
      <c r="A13602">
        <v>30834</v>
      </c>
      <c r="B13602" s="15" t="s">
        <v>1850</v>
      </c>
      <c r="C13602" t="str">
        <f>_xlfn.XLOOKUP($B13602, STANDARDS!$A:$A, STANDARDS!$B:$B,,0,2)</f>
        <v>Hausruck-Kohleton Series</v>
      </c>
      <c r="D13602" t="s">
        <v>2132</v>
      </c>
      <c r="E13602" t="s">
        <v>2136</v>
      </c>
      <c r="F13602">
        <v>48.1</v>
      </c>
      <c r="G13602">
        <v>13.6</v>
      </c>
      <c r="H13602">
        <v>0.1</v>
      </c>
      <c r="I13602" t="s">
        <v>2137</v>
      </c>
      <c r="J13602" cm="1">
        <f t="array" ref="J13602:L13602">_xlfn.XLOOKUP($C13602, AGE!$A:$A,AGE!$B:$D,,0,2)</f>
        <v>11.61</v>
      </c>
      <c r="K13602">
        <v>4.3600000000000003</v>
      </c>
      <c r="L13602" t="str">
        <v>Masselter and Hofmann 2005; GSA 2018</v>
      </c>
      <c r="M13602" t="s">
        <v>2312</v>
      </c>
      <c r="O13602">
        <v>55.5</v>
      </c>
      <c r="P13602" t="s">
        <v>243</v>
      </c>
      <c r="S13602">
        <v>-26.2</v>
      </c>
      <c r="T13602">
        <v>0.2</v>
      </c>
      <c r="U13602" t="s">
        <v>2313</v>
      </c>
      <c r="V13602">
        <v>1</v>
      </c>
      <c r="W13602" t="s">
        <v>2541</v>
      </c>
    </row>
    <row r="13603" spans="1:23" x14ac:dyDescent="0.3">
      <c r="A13603">
        <v>30835</v>
      </c>
      <c r="B13603" s="15" t="s">
        <v>1850</v>
      </c>
      <c r="C13603" t="str">
        <f>_xlfn.XLOOKUP($B13603, STANDARDS!$A:$A, STANDARDS!$B:$B,,0,2)</f>
        <v>Hausruck-Kohleton Series</v>
      </c>
      <c r="D13603" t="s">
        <v>2132</v>
      </c>
      <c r="E13603" t="s">
        <v>2136</v>
      </c>
      <c r="F13603">
        <v>48.1</v>
      </c>
      <c r="G13603">
        <v>13.6</v>
      </c>
      <c r="H13603">
        <v>0.1</v>
      </c>
      <c r="I13603" t="s">
        <v>2137</v>
      </c>
      <c r="J13603" cm="1">
        <f t="array" ref="J13603:L13603">_xlfn.XLOOKUP($C13603, AGE!$A:$A,AGE!$B:$D,,0,2)</f>
        <v>11.61</v>
      </c>
      <c r="K13603">
        <v>4.3600000000000003</v>
      </c>
      <c r="L13603" t="str">
        <v>Masselter and Hofmann 2005; GSA 2018</v>
      </c>
      <c r="M13603" t="s">
        <v>2312</v>
      </c>
      <c r="O13603">
        <v>55.7</v>
      </c>
      <c r="P13603" t="s">
        <v>243</v>
      </c>
      <c r="S13603">
        <v>-25.4</v>
      </c>
      <c r="T13603">
        <v>0.2</v>
      </c>
      <c r="U13603" t="s">
        <v>2313</v>
      </c>
      <c r="V13603">
        <v>1</v>
      </c>
      <c r="W13603" t="s">
        <v>2541</v>
      </c>
    </row>
    <row r="13604" spans="1:23" x14ac:dyDescent="0.3">
      <c r="A13604">
        <v>30836</v>
      </c>
      <c r="B13604" s="15" t="s">
        <v>1850</v>
      </c>
      <c r="C13604" t="str">
        <f>_xlfn.XLOOKUP($B13604, STANDARDS!$A:$A, STANDARDS!$B:$B,,0,2)</f>
        <v>Hausruck-Kohleton Series</v>
      </c>
      <c r="D13604" t="s">
        <v>2132</v>
      </c>
      <c r="E13604" t="s">
        <v>2136</v>
      </c>
      <c r="F13604">
        <v>48.1</v>
      </c>
      <c r="G13604">
        <v>13.6</v>
      </c>
      <c r="H13604">
        <v>0.1</v>
      </c>
      <c r="I13604" t="s">
        <v>2137</v>
      </c>
      <c r="J13604" cm="1">
        <f t="array" ref="J13604:L13604">_xlfn.XLOOKUP($C13604, AGE!$A:$A,AGE!$B:$D,,0,2)</f>
        <v>11.61</v>
      </c>
      <c r="K13604">
        <v>4.3600000000000003</v>
      </c>
      <c r="L13604" t="str">
        <v>Masselter and Hofmann 2005; GSA 2018</v>
      </c>
      <c r="M13604" t="s">
        <v>2312</v>
      </c>
      <c r="O13604">
        <v>54.6</v>
      </c>
      <c r="P13604" t="s">
        <v>243</v>
      </c>
      <c r="S13604">
        <v>-24.9</v>
      </c>
      <c r="T13604">
        <v>0.2</v>
      </c>
      <c r="U13604" t="s">
        <v>2313</v>
      </c>
      <c r="V13604">
        <v>1</v>
      </c>
      <c r="W13604" t="s">
        <v>2541</v>
      </c>
    </row>
    <row r="13605" spans="1:23" x14ac:dyDescent="0.3">
      <c r="A13605">
        <v>30837</v>
      </c>
      <c r="B13605" s="15" t="s">
        <v>1850</v>
      </c>
      <c r="C13605" t="str">
        <f>_xlfn.XLOOKUP($B13605, STANDARDS!$A:$A, STANDARDS!$B:$B,,0,2)</f>
        <v>Hausruck-Kohleton Series</v>
      </c>
      <c r="D13605" t="s">
        <v>2132</v>
      </c>
      <c r="E13605" t="s">
        <v>2136</v>
      </c>
      <c r="F13605">
        <v>48.1</v>
      </c>
      <c r="G13605">
        <v>13.6</v>
      </c>
      <c r="H13605">
        <v>0.1</v>
      </c>
      <c r="I13605" t="s">
        <v>2137</v>
      </c>
      <c r="J13605" cm="1">
        <f t="array" ref="J13605:L13605">_xlfn.XLOOKUP($C13605, AGE!$A:$A,AGE!$B:$D,,0,2)</f>
        <v>11.61</v>
      </c>
      <c r="K13605">
        <v>4.3600000000000003</v>
      </c>
      <c r="L13605" t="str">
        <v>Masselter and Hofmann 2005; GSA 2018</v>
      </c>
      <c r="M13605" t="s">
        <v>2312</v>
      </c>
      <c r="O13605">
        <v>56</v>
      </c>
      <c r="P13605" t="s">
        <v>243</v>
      </c>
      <c r="S13605">
        <v>-26.1</v>
      </c>
      <c r="T13605">
        <v>0.2</v>
      </c>
      <c r="U13605" t="s">
        <v>2313</v>
      </c>
      <c r="V13605">
        <v>1</v>
      </c>
      <c r="W13605" t="s">
        <v>2541</v>
      </c>
    </row>
    <row r="13606" spans="1:23" x14ac:dyDescent="0.3">
      <c r="A13606">
        <v>30838</v>
      </c>
      <c r="B13606" s="15" t="s">
        <v>1850</v>
      </c>
      <c r="C13606" t="str">
        <f>_xlfn.XLOOKUP($B13606, STANDARDS!$A:$A, STANDARDS!$B:$B,,0,2)</f>
        <v>Hausruck-Kohleton Series</v>
      </c>
      <c r="D13606" t="s">
        <v>2132</v>
      </c>
      <c r="E13606" t="s">
        <v>2136</v>
      </c>
      <c r="F13606">
        <v>48.1</v>
      </c>
      <c r="G13606">
        <v>13.6</v>
      </c>
      <c r="H13606">
        <v>0.1</v>
      </c>
      <c r="I13606" t="s">
        <v>2137</v>
      </c>
      <c r="J13606" cm="1">
        <f t="array" ref="J13606:L13606">_xlfn.XLOOKUP($C13606, AGE!$A:$A,AGE!$B:$D,,0,2)</f>
        <v>11.61</v>
      </c>
      <c r="K13606">
        <v>4.3600000000000003</v>
      </c>
      <c r="L13606" t="str">
        <v>Masselter and Hofmann 2005; GSA 2018</v>
      </c>
      <c r="M13606" t="s">
        <v>2312</v>
      </c>
      <c r="O13606">
        <v>56.7</v>
      </c>
      <c r="P13606" t="s">
        <v>243</v>
      </c>
      <c r="S13606">
        <v>-25.3</v>
      </c>
      <c r="T13606">
        <v>0.2</v>
      </c>
      <c r="U13606" t="s">
        <v>2313</v>
      </c>
      <c r="V13606">
        <v>1</v>
      </c>
      <c r="W13606" t="s">
        <v>2541</v>
      </c>
    </row>
    <row r="13607" spans="1:23" x14ac:dyDescent="0.3">
      <c r="A13607">
        <v>30839</v>
      </c>
      <c r="B13607" s="15" t="s">
        <v>1850</v>
      </c>
      <c r="C13607" t="str">
        <f>_xlfn.XLOOKUP($B13607, STANDARDS!$A:$A, STANDARDS!$B:$B,,0,2)</f>
        <v>Hausruck-Kohleton Series</v>
      </c>
      <c r="D13607" t="s">
        <v>2132</v>
      </c>
      <c r="E13607" t="s">
        <v>2136</v>
      </c>
      <c r="F13607">
        <v>48.1</v>
      </c>
      <c r="G13607">
        <v>13.6</v>
      </c>
      <c r="H13607">
        <v>0.1</v>
      </c>
      <c r="I13607" t="s">
        <v>2137</v>
      </c>
      <c r="J13607" cm="1">
        <f t="array" ref="J13607:L13607">_xlfn.XLOOKUP($C13607, AGE!$A:$A,AGE!$B:$D,,0,2)</f>
        <v>11.61</v>
      </c>
      <c r="K13607">
        <v>4.3600000000000003</v>
      </c>
      <c r="L13607" t="str">
        <v>Masselter and Hofmann 2005; GSA 2018</v>
      </c>
      <c r="M13607" t="s">
        <v>2312</v>
      </c>
      <c r="O13607">
        <v>53.4</v>
      </c>
      <c r="P13607" t="s">
        <v>243</v>
      </c>
      <c r="S13607">
        <v>-25.7</v>
      </c>
      <c r="T13607">
        <v>0.2</v>
      </c>
      <c r="U13607" t="s">
        <v>2313</v>
      </c>
      <c r="V13607">
        <v>1</v>
      </c>
      <c r="W13607" t="s">
        <v>2541</v>
      </c>
    </row>
    <row r="13608" spans="1:23" x14ac:dyDescent="0.3">
      <c r="A13608">
        <v>30840</v>
      </c>
      <c r="B13608" s="15" t="s">
        <v>1850</v>
      </c>
      <c r="C13608" t="str">
        <f>_xlfn.XLOOKUP($B13608, STANDARDS!$A:$A, STANDARDS!$B:$B,,0,2)</f>
        <v>Hausruck-Kohleton Series</v>
      </c>
      <c r="D13608" t="s">
        <v>2132</v>
      </c>
      <c r="E13608" t="s">
        <v>2136</v>
      </c>
      <c r="F13608">
        <v>48.1</v>
      </c>
      <c r="G13608">
        <v>13.6</v>
      </c>
      <c r="H13608">
        <v>0.1</v>
      </c>
      <c r="I13608" t="s">
        <v>2137</v>
      </c>
      <c r="J13608" cm="1">
        <f t="array" ref="J13608:L13608">_xlfn.XLOOKUP($C13608, AGE!$A:$A,AGE!$B:$D,,0,2)</f>
        <v>11.61</v>
      </c>
      <c r="K13608">
        <v>4.3600000000000003</v>
      </c>
      <c r="L13608" t="str">
        <v>Masselter and Hofmann 2005; GSA 2018</v>
      </c>
      <c r="M13608" t="s">
        <v>2312</v>
      </c>
      <c r="O13608">
        <v>50.4</v>
      </c>
      <c r="P13608" t="s">
        <v>243</v>
      </c>
      <c r="S13608">
        <v>-25.2</v>
      </c>
      <c r="T13608">
        <v>0.2</v>
      </c>
      <c r="U13608" t="s">
        <v>2313</v>
      </c>
      <c r="V13608">
        <v>1</v>
      </c>
      <c r="W13608" t="s">
        <v>2541</v>
      </c>
    </row>
    <row r="13609" spans="1:23" x14ac:dyDescent="0.3">
      <c r="A13609">
        <v>30841</v>
      </c>
      <c r="B13609" s="15" t="s">
        <v>1850</v>
      </c>
      <c r="C13609" t="str">
        <f>_xlfn.XLOOKUP($B13609, STANDARDS!$A:$A, STANDARDS!$B:$B,,0,2)</f>
        <v>Hausruck-Kohleton Series</v>
      </c>
      <c r="D13609" t="s">
        <v>2132</v>
      </c>
      <c r="E13609" t="s">
        <v>2136</v>
      </c>
      <c r="F13609">
        <v>48.1</v>
      </c>
      <c r="G13609">
        <v>13.6</v>
      </c>
      <c r="H13609">
        <v>0.1</v>
      </c>
      <c r="I13609" t="s">
        <v>2137</v>
      </c>
      <c r="J13609" cm="1">
        <f t="array" ref="J13609:L13609">_xlfn.XLOOKUP($C13609, AGE!$A:$A,AGE!$B:$D,,0,2)</f>
        <v>11.61</v>
      </c>
      <c r="K13609">
        <v>4.3600000000000003</v>
      </c>
      <c r="L13609" t="str">
        <v>Masselter and Hofmann 2005; GSA 2018</v>
      </c>
      <c r="M13609" t="s">
        <v>2312</v>
      </c>
      <c r="O13609">
        <v>55.6</v>
      </c>
      <c r="P13609" t="s">
        <v>243</v>
      </c>
      <c r="S13609">
        <v>-26.3</v>
      </c>
      <c r="T13609">
        <v>0.2</v>
      </c>
      <c r="U13609" t="s">
        <v>2313</v>
      </c>
      <c r="V13609">
        <v>1</v>
      </c>
      <c r="W13609" t="s">
        <v>2541</v>
      </c>
    </row>
    <row r="13610" spans="1:23" x14ac:dyDescent="0.3">
      <c r="A13610">
        <v>30842</v>
      </c>
      <c r="B13610" s="15" t="s">
        <v>1850</v>
      </c>
      <c r="C13610" t="str">
        <f>_xlfn.XLOOKUP($B13610, STANDARDS!$A:$A, STANDARDS!$B:$B,,0,2)</f>
        <v>Hausruck-Kohleton Series</v>
      </c>
      <c r="D13610" t="s">
        <v>2132</v>
      </c>
      <c r="E13610" t="s">
        <v>2136</v>
      </c>
      <c r="F13610">
        <v>48.1</v>
      </c>
      <c r="G13610">
        <v>13.6</v>
      </c>
      <c r="H13610">
        <v>0.1</v>
      </c>
      <c r="I13610" t="s">
        <v>2137</v>
      </c>
      <c r="J13610" cm="1">
        <f t="array" ref="J13610:L13610">_xlfn.XLOOKUP($C13610, AGE!$A:$A,AGE!$B:$D,,0,2)</f>
        <v>11.61</v>
      </c>
      <c r="K13610">
        <v>4.3600000000000003</v>
      </c>
      <c r="L13610" t="str">
        <v>Masselter and Hofmann 2005; GSA 2018</v>
      </c>
      <c r="M13610" t="s">
        <v>2312</v>
      </c>
      <c r="O13610">
        <v>50.6</v>
      </c>
      <c r="P13610" t="s">
        <v>243</v>
      </c>
      <c r="S13610">
        <v>-26.2</v>
      </c>
      <c r="T13610">
        <v>0.2</v>
      </c>
      <c r="U13610" t="s">
        <v>2313</v>
      </c>
      <c r="V13610">
        <v>1</v>
      </c>
      <c r="W13610" t="s">
        <v>2541</v>
      </c>
    </row>
    <row r="13611" spans="1:23" x14ac:dyDescent="0.3">
      <c r="A13611">
        <v>30843</v>
      </c>
      <c r="B13611" s="15" t="s">
        <v>1850</v>
      </c>
      <c r="C13611" t="str">
        <f>_xlfn.XLOOKUP($B13611, STANDARDS!$A:$A, STANDARDS!$B:$B,,0,2)</f>
        <v>Hausruck-Kohleton Series</v>
      </c>
      <c r="D13611" t="s">
        <v>2132</v>
      </c>
      <c r="E13611" t="s">
        <v>2136</v>
      </c>
      <c r="F13611">
        <v>48.1</v>
      </c>
      <c r="G13611">
        <v>13.6</v>
      </c>
      <c r="H13611">
        <v>0.1</v>
      </c>
      <c r="I13611" t="s">
        <v>2137</v>
      </c>
      <c r="J13611" cm="1">
        <f t="array" ref="J13611:L13611">_xlfn.XLOOKUP($C13611, AGE!$A:$A,AGE!$B:$D,,0,2)</f>
        <v>11.61</v>
      </c>
      <c r="K13611">
        <v>4.3600000000000003</v>
      </c>
      <c r="L13611" t="str">
        <v>Masselter and Hofmann 2005; GSA 2018</v>
      </c>
      <c r="M13611" t="s">
        <v>2312</v>
      </c>
      <c r="O13611">
        <v>56.2</v>
      </c>
      <c r="P13611" t="s">
        <v>243</v>
      </c>
      <c r="S13611">
        <v>-26.4</v>
      </c>
      <c r="T13611">
        <v>0.2</v>
      </c>
      <c r="U13611" t="s">
        <v>2313</v>
      </c>
      <c r="V13611">
        <v>1</v>
      </c>
      <c r="W13611" t="s">
        <v>2541</v>
      </c>
    </row>
    <row r="13612" spans="1:23" x14ac:dyDescent="0.3">
      <c r="A13612">
        <v>30844</v>
      </c>
      <c r="B13612" s="15" t="s">
        <v>1850</v>
      </c>
      <c r="C13612" t="str">
        <f>_xlfn.XLOOKUP($B13612, STANDARDS!$A:$A, STANDARDS!$B:$B,,0,2)</f>
        <v>Hausruck-Kohleton Series</v>
      </c>
      <c r="D13612" t="s">
        <v>2132</v>
      </c>
      <c r="E13612" t="s">
        <v>2136</v>
      </c>
      <c r="F13612">
        <v>48.1</v>
      </c>
      <c r="G13612">
        <v>13.6</v>
      </c>
      <c r="H13612">
        <v>0.1</v>
      </c>
      <c r="I13612" t="s">
        <v>2137</v>
      </c>
      <c r="J13612" cm="1">
        <f t="array" ref="J13612:L13612">_xlfn.XLOOKUP($C13612, AGE!$A:$A,AGE!$B:$D,,0,2)</f>
        <v>11.61</v>
      </c>
      <c r="K13612">
        <v>4.3600000000000003</v>
      </c>
      <c r="L13612" t="str">
        <v>Masselter and Hofmann 2005; GSA 2018</v>
      </c>
      <c r="M13612" t="s">
        <v>2312</v>
      </c>
      <c r="O13612">
        <v>55.4</v>
      </c>
      <c r="P13612" t="s">
        <v>243</v>
      </c>
      <c r="S13612">
        <v>-25.9</v>
      </c>
      <c r="T13612">
        <v>0.2</v>
      </c>
      <c r="U13612" t="s">
        <v>2313</v>
      </c>
      <c r="V13612">
        <v>1</v>
      </c>
      <c r="W13612" t="s">
        <v>2541</v>
      </c>
    </row>
    <row r="13613" spans="1:23" x14ac:dyDescent="0.3">
      <c r="A13613">
        <v>30845</v>
      </c>
      <c r="B13613" s="15" t="s">
        <v>1850</v>
      </c>
      <c r="C13613" t="str">
        <f>_xlfn.XLOOKUP($B13613, STANDARDS!$A:$A, STANDARDS!$B:$B,,0,2)</f>
        <v>Hausruck-Kohleton Series</v>
      </c>
      <c r="D13613" t="s">
        <v>2132</v>
      </c>
      <c r="E13613" t="s">
        <v>2136</v>
      </c>
      <c r="F13613">
        <v>48.1</v>
      </c>
      <c r="G13613">
        <v>13.6</v>
      </c>
      <c r="H13613">
        <v>0.1</v>
      </c>
      <c r="I13613" t="s">
        <v>2137</v>
      </c>
      <c r="J13613" cm="1">
        <f t="array" ref="J13613:L13613">_xlfn.XLOOKUP($C13613, AGE!$A:$A,AGE!$B:$D,,0,2)</f>
        <v>11.61</v>
      </c>
      <c r="K13613">
        <v>4.3600000000000003</v>
      </c>
      <c r="L13613" t="str">
        <v>Masselter and Hofmann 2005; GSA 2018</v>
      </c>
      <c r="M13613" t="s">
        <v>2312</v>
      </c>
      <c r="O13613">
        <v>55.6</v>
      </c>
      <c r="P13613" t="s">
        <v>243</v>
      </c>
      <c r="S13613">
        <v>-26.7</v>
      </c>
      <c r="T13613">
        <v>0.2</v>
      </c>
      <c r="U13613" t="s">
        <v>2313</v>
      </c>
      <c r="V13613">
        <v>1</v>
      </c>
      <c r="W13613" t="s">
        <v>2541</v>
      </c>
    </row>
    <row r="13614" spans="1:23" x14ac:dyDescent="0.3">
      <c r="A13614">
        <v>30846</v>
      </c>
      <c r="B13614" s="15" t="s">
        <v>1850</v>
      </c>
      <c r="C13614" t="str">
        <f>_xlfn.XLOOKUP($B13614, STANDARDS!$A:$A, STANDARDS!$B:$B,,0,2)</f>
        <v>Hausruck-Kohleton Series</v>
      </c>
      <c r="D13614" t="s">
        <v>2132</v>
      </c>
      <c r="E13614" t="s">
        <v>2136</v>
      </c>
      <c r="F13614">
        <v>48.1</v>
      </c>
      <c r="G13614">
        <v>13.6</v>
      </c>
      <c r="H13614">
        <v>0.1</v>
      </c>
      <c r="I13614" t="s">
        <v>2137</v>
      </c>
      <c r="J13614" cm="1">
        <f t="array" ref="J13614:L13614">_xlfn.XLOOKUP($C13614, AGE!$A:$A,AGE!$B:$D,,0,2)</f>
        <v>11.61</v>
      </c>
      <c r="K13614">
        <v>4.3600000000000003</v>
      </c>
      <c r="L13614" t="str">
        <v>Masselter and Hofmann 2005; GSA 2018</v>
      </c>
      <c r="M13614" t="s">
        <v>2312</v>
      </c>
      <c r="O13614">
        <v>53.2</v>
      </c>
      <c r="P13614" t="s">
        <v>243</v>
      </c>
      <c r="S13614">
        <v>-25.5</v>
      </c>
      <c r="T13614">
        <v>0.2</v>
      </c>
      <c r="U13614" t="s">
        <v>2313</v>
      </c>
      <c r="V13614">
        <v>1</v>
      </c>
      <c r="W13614" t="s">
        <v>2541</v>
      </c>
    </row>
    <row r="13615" spans="1:23" x14ac:dyDescent="0.3">
      <c r="A13615">
        <v>30847</v>
      </c>
      <c r="B13615" s="15" t="s">
        <v>1850</v>
      </c>
      <c r="C13615" t="str">
        <f>_xlfn.XLOOKUP($B13615, STANDARDS!$A:$A, STANDARDS!$B:$B,,0,2)</f>
        <v>Hausruck-Kohleton Series</v>
      </c>
      <c r="D13615" t="s">
        <v>2132</v>
      </c>
      <c r="E13615" t="s">
        <v>2136</v>
      </c>
      <c r="F13615">
        <v>48.1</v>
      </c>
      <c r="G13615">
        <v>13.6</v>
      </c>
      <c r="H13615">
        <v>0.1</v>
      </c>
      <c r="I13615" t="s">
        <v>2137</v>
      </c>
      <c r="J13615" cm="1">
        <f t="array" ref="J13615:L13615">_xlfn.XLOOKUP($C13615, AGE!$A:$A,AGE!$B:$D,,0,2)</f>
        <v>11.61</v>
      </c>
      <c r="K13615">
        <v>4.3600000000000003</v>
      </c>
      <c r="L13615" t="str">
        <v>Masselter and Hofmann 2005; GSA 2018</v>
      </c>
      <c r="M13615" t="s">
        <v>2312</v>
      </c>
      <c r="O13615">
        <v>45.5</v>
      </c>
      <c r="P13615" t="s">
        <v>243</v>
      </c>
      <c r="S13615">
        <v>-26.1</v>
      </c>
      <c r="T13615">
        <v>0.2</v>
      </c>
      <c r="U13615" t="s">
        <v>2313</v>
      </c>
      <c r="V13615">
        <v>1</v>
      </c>
      <c r="W13615" t="s">
        <v>2541</v>
      </c>
    </row>
    <row r="13616" spans="1:23" x14ac:dyDescent="0.3">
      <c r="A13616">
        <v>30848</v>
      </c>
      <c r="B13616" s="15" t="s">
        <v>1850</v>
      </c>
      <c r="C13616" t="str">
        <f>_xlfn.XLOOKUP($B13616, STANDARDS!$A:$A, STANDARDS!$B:$B,,0,2)</f>
        <v>Hausruck-Kohleton Series</v>
      </c>
      <c r="D13616" t="s">
        <v>2132</v>
      </c>
      <c r="E13616" t="s">
        <v>2136</v>
      </c>
      <c r="F13616">
        <v>48.1</v>
      </c>
      <c r="G13616">
        <v>13.6</v>
      </c>
      <c r="H13616">
        <v>0.1</v>
      </c>
      <c r="I13616" t="s">
        <v>2137</v>
      </c>
      <c r="J13616" cm="1">
        <f t="array" ref="J13616:L13616">_xlfn.XLOOKUP($C13616, AGE!$A:$A,AGE!$B:$D,,0,2)</f>
        <v>11.61</v>
      </c>
      <c r="K13616">
        <v>4.3600000000000003</v>
      </c>
      <c r="L13616" t="str">
        <v>Masselter and Hofmann 2005; GSA 2018</v>
      </c>
      <c r="M13616" t="s">
        <v>2312</v>
      </c>
      <c r="O13616">
        <v>50</v>
      </c>
      <c r="P13616" t="s">
        <v>243</v>
      </c>
      <c r="S13616">
        <v>-25.6</v>
      </c>
      <c r="T13616">
        <v>0.2</v>
      </c>
      <c r="U13616" t="s">
        <v>2313</v>
      </c>
      <c r="V13616">
        <v>1</v>
      </c>
      <c r="W13616" t="s">
        <v>2541</v>
      </c>
    </row>
    <row r="13617" spans="1:23" x14ac:dyDescent="0.3">
      <c r="A13617">
        <v>30849</v>
      </c>
      <c r="B13617" s="15" t="s">
        <v>1850</v>
      </c>
      <c r="C13617" t="str">
        <f>_xlfn.XLOOKUP($B13617, STANDARDS!$A:$A, STANDARDS!$B:$B,,0,2)</f>
        <v>Hausruck-Kohleton Series</v>
      </c>
      <c r="D13617" t="s">
        <v>2132</v>
      </c>
      <c r="E13617" t="s">
        <v>2136</v>
      </c>
      <c r="F13617">
        <v>48.1</v>
      </c>
      <c r="G13617">
        <v>13.6</v>
      </c>
      <c r="H13617">
        <v>0.1</v>
      </c>
      <c r="I13617" t="s">
        <v>2137</v>
      </c>
      <c r="J13617" cm="1">
        <f t="array" ref="J13617:L13617">_xlfn.XLOOKUP($C13617, AGE!$A:$A,AGE!$B:$D,,0,2)</f>
        <v>11.61</v>
      </c>
      <c r="K13617">
        <v>4.3600000000000003</v>
      </c>
      <c r="L13617" t="str">
        <v>Masselter and Hofmann 2005; GSA 2018</v>
      </c>
      <c r="M13617" t="s">
        <v>2312</v>
      </c>
      <c r="O13617">
        <v>48</v>
      </c>
      <c r="P13617" t="s">
        <v>243</v>
      </c>
      <c r="S13617">
        <v>-26.2</v>
      </c>
      <c r="T13617">
        <v>0.2</v>
      </c>
      <c r="U13617" t="s">
        <v>2313</v>
      </c>
      <c r="V13617">
        <v>1</v>
      </c>
      <c r="W13617" t="s">
        <v>2541</v>
      </c>
    </row>
    <row r="13618" spans="1:23" x14ac:dyDescent="0.3">
      <c r="A13618">
        <v>30850</v>
      </c>
      <c r="B13618" s="15" t="s">
        <v>1850</v>
      </c>
      <c r="C13618" t="str">
        <f>_xlfn.XLOOKUP($B13618, STANDARDS!$A:$A, STANDARDS!$B:$B,,0,2)</f>
        <v>Hausruck-Kohleton Series</v>
      </c>
      <c r="D13618" t="s">
        <v>2132</v>
      </c>
      <c r="E13618" t="s">
        <v>2136</v>
      </c>
      <c r="F13618">
        <v>48.1</v>
      </c>
      <c r="G13618">
        <v>13.6</v>
      </c>
      <c r="H13618">
        <v>0.1</v>
      </c>
      <c r="I13618" t="s">
        <v>2137</v>
      </c>
      <c r="J13618" cm="1">
        <f t="array" ref="J13618:L13618">_xlfn.XLOOKUP($C13618, AGE!$A:$A,AGE!$B:$D,,0,2)</f>
        <v>11.61</v>
      </c>
      <c r="K13618">
        <v>4.3600000000000003</v>
      </c>
      <c r="L13618" t="str">
        <v>Masselter and Hofmann 2005; GSA 2018</v>
      </c>
      <c r="M13618" t="s">
        <v>2312</v>
      </c>
      <c r="O13618">
        <v>49.5</v>
      </c>
      <c r="P13618" t="s">
        <v>243</v>
      </c>
      <c r="S13618">
        <v>-27.4</v>
      </c>
      <c r="T13618">
        <v>0.2</v>
      </c>
      <c r="U13618" t="s">
        <v>2313</v>
      </c>
      <c r="V13618">
        <v>1</v>
      </c>
      <c r="W13618" t="s">
        <v>2541</v>
      </c>
    </row>
    <row r="13619" spans="1:23" x14ac:dyDescent="0.3">
      <c r="A13619">
        <v>30851</v>
      </c>
      <c r="B13619" s="15" t="s">
        <v>1850</v>
      </c>
      <c r="C13619" t="str">
        <f>_xlfn.XLOOKUP($B13619, STANDARDS!$A:$A, STANDARDS!$B:$B,,0,2)</f>
        <v>Hausruck-Kohleton Series</v>
      </c>
      <c r="D13619" t="s">
        <v>2132</v>
      </c>
      <c r="E13619" t="s">
        <v>2136</v>
      </c>
      <c r="F13619">
        <v>48.1</v>
      </c>
      <c r="G13619">
        <v>13.6</v>
      </c>
      <c r="H13619">
        <v>0.1</v>
      </c>
      <c r="I13619" t="s">
        <v>2137</v>
      </c>
      <c r="J13619" cm="1">
        <f t="array" ref="J13619:L13619">_xlfn.XLOOKUP($C13619, AGE!$A:$A,AGE!$B:$D,,0,2)</f>
        <v>11.61</v>
      </c>
      <c r="K13619">
        <v>4.3600000000000003</v>
      </c>
      <c r="L13619" t="str">
        <v>Masselter and Hofmann 2005; GSA 2018</v>
      </c>
      <c r="M13619" t="s">
        <v>2312</v>
      </c>
      <c r="O13619">
        <v>45.1</v>
      </c>
      <c r="P13619" t="s">
        <v>243</v>
      </c>
      <c r="S13619">
        <v>-25.9</v>
      </c>
      <c r="T13619">
        <v>0.2</v>
      </c>
      <c r="U13619" t="s">
        <v>2313</v>
      </c>
      <c r="V13619">
        <v>1</v>
      </c>
      <c r="W13619" t="s">
        <v>2541</v>
      </c>
    </row>
    <row r="13620" spans="1:23" x14ac:dyDescent="0.3">
      <c r="A13620">
        <v>30852</v>
      </c>
      <c r="B13620" s="15" t="s">
        <v>1850</v>
      </c>
      <c r="C13620" t="str">
        <f>_xlfn.XLOOKUP($B13620, STANDARDS!$A:$A, STANDARDS!$B:$B,,0,2)</f>
        <v>Hausruck-Kohleton Series</v>
      </c>
      <c r="D13620" t="s">
        <v>2132</v>
      </c>
      <c r="E13620" t="s">
        <v>2136</v>
      </c>
      <c r="F13620">
        <v>48.1</v>
      </c>
      <c r="G13620">
        <v>13.6</v>
      </c>
      <c r="H13620">
        <v>0.1</v>
      </c>
      <c r="I13620" t="s">
        <v>2137</v>
      </c>
      <c r="J13620" cm="1">
        <f t="array" ref="J13620:L13620">_xlfn.XLOOKUP($C13620, AGE!$A:$A,AGE!$B:$D,,0,2)</f>
        <v>11.61</v>
      </c>
      <c r="K13620">
        <v>4.3600000000000003</v>
      </c>
      <c r="L13620" t="str">
        <v>Masselter and Hofmann 2005; GSA 2018</v>
      </c>
      <c r="M13620" t="s">
        <v>2310</v>
      </c>
      <c r="O13620">
        <v>51.3</v>
      </c>
      <c r="P13620" t="s">
        <v>243</v>
      </c>
      <c r="S13620">
        <v>-25.6</v>
      </c>
      <c r="T13620">
        <v>0.2</v>
      </c>
      <c r="U13620" t="s">
        <v>2314</v>
      </c>
      <c r="V13620">
        <v>1</v>
      </c>
      <c r="W13620" t="s">
        <v>2541</v>
      </c>
    </row>
    <row r="13621" spans="1:23" x14ac:dyDescent="0.3">
      <c r="A13621">
        <v>30853</v>
      </c>
      <c r="B13621" s="15" t="s">
        <v>1850</v>
      </c>
      <c r="C13621" t="str">
        <f>_xlfn.XLOOKUP($B13621, STANDARDS!$A:$A, STANDARDS!$B:$B,,0,2)</f>
        <v>Hausruck-Kohleton Series</v>
      </c>
      <c r="D13621" t="s">
        <v>2132</v>
      </c>
      <c r="E13621" t="s">
        <v>2136</v>
      </c>
      <c r="F13621">
        <v>48.1</v>
      </c>
      <c r="G13621">
        <v>13.6</v>
      </c>
      <c r="H13621">
        <v>0.1</v>
      </c>
      <c r="I13621" t="s">
        <v>2137</v>
      </c>
      <c r="J13621" cm="1">
        <f t="array" ref="J13621:L13621">_xlfn.XLOOKUP($C13621, AGE!$A:$A,AGE!$B:$D,,0,2)</f>
        <v>11.61</v>
      </c>
      <c r="K13621">
        <v>4.3600000000000003</v>
      </c>
      <c r="L13621" t="str">
        <v>Masselter and Hofmann 2005; GSA 2018</v>
      </c>
      <c r="M13621" t="s">
        <v>2310</v>
      </c>
      <c r="O13621">
        <v>49.1</v>
      </c>
      <c r="P13621" t="s">
        <v>243</v>
      </c>
      <c r="S13621">
        <v>-25.5</v>
      </c>
      <c r="T13621">
        <v>0.2</v>
      </c>
      <c r="U13621" t="s">
        <v>2314</v>
      </c>
      <c r="V13621">
        <v>1</v>
      </c>
      <c r="W13621" t="s">
        <v>2541</v>
      </c>
    </row>
    <row r="13622" spans="1:23" x14ac:dyDescent="0.3">
      <c r="A13622">
        <v>30854</v>
      </c>
      <c r="B13622" s="15" t="s">
        <v>1850</v>
      </c>
      <c r="C13622" t="str">
        <f>_xlfn.XLOOKUP($B13622, STANDARDS!$A:$A, STANDARDS!$B:$B,,0,2)</f>
        <v>Hausruck-Kohleton Series</v>
      </c>
      <c r="D13622" t="s">
        <v>2132</v>
      </c>
      <c r="E13622" t="s">
        <v>2136</v>
      </c>
      <c r="F13622">
        <v>48.1</v>
      </c>
      <c r="G13622">
        <v>13.6</v>
      </c>
      <c r="H13622">
        <v>0.1</v>
      </c>
      <c r="I13622" t="s">
        <v>2137</v>
      </c>
      <c r="J13622" cm="1">
        <f t="array" ref="J13622:L13622">_xlfn.XLOOKUP($C13622, AGE!$A:$A,AGE!$B:$D,,0,2)</f>
        <v>11.61</v>
      </c>
      <c r="K13622">
        <v>4.3600000000000003</v>
      </c>
      <c r="L13622" t="str">
        <v>Masselter and Hofmann 2005; GSA 2018</v>
      </c>
      <c r="M13622" t="s">
        <v>2310</v>
      </c>
      <c r="O13622">
        <v>51.2</v>
      </c>
      <c r="P13622" t="s">
        <v>243</v>
      </c>
      <c r="S13622">
        <v>-25.8</v>
      </c>
      <c r="T13622">
        <v>0.2</v>
      </c>
      <c r="U13622" t="s">
        <v>2314</v>
      </c>
      <c r="V13622">
        <v>1</v>
      </c>
      <c r="W13622" t="s">
        <v>2541</v>
      </c>
    </row>
    <row r="13623" spans="1:23" x14ac:dyDescent="0.3">
      <c r="A13623">
        <v>30855</v>
      </c>
      <c r="B13623" s="15" t="s">
        <v>1850</v>
      </c>
      <c r="C13623" t="str">
        <f>_xlfn.XLOOKUP($B13623, STANDARDS!$A:$A, STANDARDS!$B:$B,,0,2)</f>
        <v>Hausruck-Kohleton Series</v>
      </c>
      <c r="D13623" t="s">
        <v>2132</v>
      </c>
      <c r="E13623" t="s">
        <v>2136</v>
      </c>
      <c r="F13623">
        <v>48.1</v>
      </c>
      <c r="G13623">
        <v>13.6</v>
      </c>
      <c r="H13623">
        <v>0.1</v>
      </c>
      <c r="I13623" t="s">
        <v>2137</v>
      </c>
      <c r="J13623" cm="1">
        <f t="array" ref="J13623:L13623">_xlfn.XLOOKUP($C13623, AGE!$A:$A,AGE!$B:$D,,0,2)</f>
        <v>11.61</v>
      </c>
      <c r="K13623">
        <v>4.3600000000000003</v>
      </c>
      <c r="L13623" t="str">
        <v>Masselter and Hofmann 2005; GSA 2018</v>
      </c>
      <c r="M13623" t="s">
        <v>2310</v>
      </c>
      <c r="O13623">
        <v>45.2</v>
      </c>
      <c r="P13623" t="s">
        <v>243</v>
      </c>
      <c r="S13623">
        <v>-24.8</v>
      </c>
      <c r="T13623">
        <v>0.2</v>
      </c>
      <c r="U13623" t="s">
        <v>2315</v>
      </c>
      <c r="V13623">
        <v>1</v>
      </c>
      <c r="W13623" t="s">
        <v>2541</v>
      </c>
    </row>
    <row r="13624" spans="1:23" x14ac:dyDescent="0.3">
      <c r="A13624">
        <v>30856</v>
      </c>
      <c r="B13624" s="15" t="s">
        <v>1850</v>
      </c>
      <c r="C13624" t="str">
        <f>_xlfn.XLOOKUP($B13624, STANDARDS!$A:$A, STANDARDS!$B:$B,,0,2)</f>
        <v>Hausruck-Kohleton Series</v>
      </c>
      <c r="D13624" t="s">
        <v>2132</v>
      </c>
      <c r="E13624" t="s">
        <v>2136</v>
      </c>
      <c r="F13624">
        <v>48.1</v>
      </c>
      <c r="G13624">
        <v>13.6</v>
      </c>
      <c r="H13624">
        <v>0.1</v>
      </c>
      <c r="I13624" t="s">
        <v>2137</v>
      </c>
      <c r="J13624" cm="1">
        <f t="array" ref="J13624:L13624">_xlfn.XLOOKUP($C13624, AGE!$A:$A,AGE!$B:$D,,0,2)</f>
        <v>11.61</v>
      </c>
      <c r="K13624">
        <v>4.3600000000000003</v>
      </c>
      <c r="L13624" t="str">
        <v>Masselter and Hofmann 2005; GSA 2018</v>
      </c>
      <c r="M13624" t="s">
        <v>2310</v>
      </c>
      <c r="O13624">
        <v>56.7</v>
      </c>
      <c r="P13624" t="s">
        <v>243</v>
      </c>
      <c r="S13624">
        <v>-22.7</v>
      </c>
      <c r="T13624">
        <v>0.2</v>
      </c>
      <c r="U13624" t="s">
        <v>2315</v>
      </c>
      <c r="V13624">
        <v>1</v>
      </c>
      <c r="W13624" t="s">
        <v>2541</v>
      </c>
    </row>
    <row r="13625" spans="1:23" x14ac:dyDescent="0.3">
      <c r="A13625">
        <v>30857</v>
      </c>
      <c r="B13625" s="15" t="s">
        <v>1850</v>
      </c>
      <c r="C13625" t="str">
        <f>_xlfn.XLOOKUP($B13625, STANDARDS!$A:$A, STANDARDS!$B:$B,,0,2)</f>
        <v>Hausruck-Kohleton Series</v>
      </c>
      <c r="D13625" t="s">
        <v>2132</v>
      </c>
      <c r="E13625" t="s">
        <v>2136</v>
      </c>
      <c r="F13625">
        <v>48.1</v>
      </c>
      <c r="G13625">
        <v>13.6</v>
      </c>
      <c r="H13625">
        <v>0.1</v>
      </c>
      <c r="I13625" t="s">
        <v>2137</v>
      </c>
      <c r="J13625" cm="1">
        <f t="array" ref="J13625:L13625">_xlfn.XLOOKUP($C13625, AGE!$A:$A,AGE!$B:$D,,0,2)</f>
        <v>11.61</v>
      </c>
      <c r="K13625">
        <v>4.3600000000000003</v>
      </c>
      <c r="L13625" t="str">
        <v>Masselter and Hofmann 2005; GSA 2018</v>
      </c>
      <c r="M13625" t="s">
        <v>2310</v>
      </c>
      <c r="O13625">
        <v>45.4</v>
      </c>
      <c r="P13625" t="s">
        <v>243</v>
      </c>
      <c r="S13625">
        <v>-24.4</v>
      </c>
      <c r="T13625">
        <v>0.2</v>
      </c>
      <c r="U13625" t="s">
        <v>2315</v>
      </c>
      <c r="V13625">
        <v>1</v>
      </c>
      <c r="W13625" t="s">
        <v>2541</v>
      </c>
    </row>
    <row r="13626" spans="1:23" x14ac:dyDescent="0.3">
      <c r="A13626">
        <v>30858</v>
      </c>
      <c r="B13626" s="15" t="s">
        <v>1850</v>
      </c>
      <c r="C13626" t="str">
        <f>_xlfn.XLOOKUP($B13626, STANDARDS!$A:$A, STANDARDS!$B:$B,,0,2)</f>
        <v>Hausruck-Kohleton Series</v>
      </c>
      <c r="D13626" t="s">
        <v>2132</v>
      </c>
      <c r="E13626" t="s">
        <v>2136</v>
      </c>
      <c r="F13626">
        <v>48.1</v>
      </c>
      <c r="G13626">
        <v>13.6</v>
      </c>
      <c r="H13626">
        <v>0.1</v>
      </c>
      <c r="I13626" t="s">
        <v>2137</v>
      </c>
      <c r="J13626" cm="1">
        <f t="array" ref="J13626:L13626">_xlfn.XLOOKUP($C13626, AGE!$A:$A,AGE!$B:$D,,0,2)</f>
        <v>11.61</v>
      </c>
      <c r="K13626">
        <v>4.3600000000000003</v>
      </c>
      <c r="L13626" t="str">
        <v>Masselter and Hofmann 2005; GSA 2018</v>
      </c>
      <c r="M13626" t="s">
        <v>2310</v>
      </c>
      <c r="O13626">
        <v>46.5</v>
      </c>
      <c r="P13626" t="s">
        <v>243</v>
      </c>
      <c r="S13626">
        <v>-26.6</v>
      </c>
      <c r="T13626">
        <v>0.2</v>
      </c>
      <c r="U13626" t="s">
        <v>2314</v>
      </c>
      <c r="V13626">
        <v>1</v>
      </c>
      <c r="W13626" t="s">
        <v>2541</v>
      </c>
    </row>
    <row r="13627" spans="1:23" x14ac:dyDescent="0.3">
      <c r="A13627">
        <v>30859</v>
      </c>
      <c r="B13627" s="15" t="s">
        <v>1850</v>
      </c>
      <c r="C13627" t="str">
        <f>_xlfn.XLOOKUP($B13627, STANDARDS!$A:$A, STANDARDS!$B:$B,,0,2)</f>
        <v>Hausruck-Kohleton Series</v>
      </c>
      <c r="D13627" t="s">
        <v>2132</v>
      </c>
      <c r="E13627" t="s">
        <v>2136</v>
      </c>
      <c r="F13627">
        <v>48.1</v>
      </c>
      <c r="G13627">
        <v>13.6</v>
      </c>
      <c r="H13627">
        <v>0.1</v>
      </c>
      <c r="I13627" t="s">
        <v>2137</v>
      </c>
      <c r="J13627" cm="1">
        <f t="array" ref="J13627:L13627">_xlfn.XLOOKUP($C13627, AGE!$A:$A,AGE!$B:$D,,0,2)</f>
        <v>11.61</v>
      </c>
      <c r="K13627">
        <v>4.3600000000000003</v>
      </c>
      <c r="L13627" t="str">
        <v>Masselter and Hofmann 2005; GSA 2018</v>
      </c>
      <c r="M13627" t="s">
        <v>2310</v>
      </c>
      <c r="O13627">
        <v>49.6</v>
      </c>
      <c r="P13627" t="s">
        <v>243</v>
      </c>
      <c r="S13627">
        <v>-25.1</v>
      </c>
      <c r="T13627">
        <v>0.2</v>
      </c>
      <c r="U13627" t="s">
        <v>2315</v>
      </c>
      <c r="V13627">
        <v>1</v>
      </c>
      <c r="W13627" t="s">
        <v>2541</v>
      </c>
    </row>
    <row r="13628" spans="1:23" x14ac:dyDescent="0.3">
      <c r="A13628">
        <v>30860</v>
      </c>
      <c r="B13628" s="15" t="s">
        <v>1850</v>
      </c>
      <c r="C13628" t="str">
        <f>_xlfn.XLOOKUP($B13628, STANDARDS!$A:$A, STANDARDS!$B:$B,,0,2)</f>
        <v>Hausruck-Kohleton Series</v>
      </c>
      <c r="D13628" t="s">
        <v>2132</v>
      </c>
      <c r="E13628" t="s">
        <v>2136</v>
      </c>
      <c r="F13628">
        <v>48.1</v>
      </c>
      <c r="G13628">
        <v>13.6</v>
      </c>
      <c r="H13628">
        <v>0.1</v>
      </c>
      <c r="I13628" t="s">
        <v>2137</v>
      </c>
      <c r="J13628" cm="1">
        <f t="array" ref="J13628:L13628">_xlfn.XLOOKUP($C13628, AGE!$A:$A,AGE!$B:$D,,0,2)</f>
        <v>11.61</v>
      </c>
      <c r="K13628">
        <v>4.3600000000000003</v>
      </c>
      <c r="L13628" t="str">
        <v>Masselter and Hofmann 2005; GSA 2018</v>
      </c>
      <c r="M13628" t="s">
        <v>2310</v>
      </c>
      <c r="O13628">
        <v>48.5</v>
      </c>
      <c r="P13628" t="s">
        <v>243</v>
      </c>
      <c r="S13628">
        <v>-24.5</v>
      </c>
      <c r="T13628">
        <v>0.2</v>
      </c>
      <c r="U13628" t="s">
        <v>2315</v>
      </c>
      <c r="V13628">
        <v>1</v>
      </c>
      <c r="W13628" t="s">
        <v>2541</v>
      </c>
    </row>
    <row r="13629" spans="1:23" x14ac:dyDescent="0.3">
      <c r="A13629">
        <v>30861</v>
      </c>
      <c r="B13629" s="15" t="s">
        <v>1850</v>
      </c>
      <c r="C13629" t="str">
        <f>_xlfn.XLOOKUP($B13629, STANDARDS!$A:$A, STANDARDS!$B:$B,,0,2)</f>
        <v>Hausruck-Kohleton Series</v>
      </c>
      <c r="D13629" t="s">
        <v>2132</v>
      </c>
      <c r="E13629" t="s">
        <v>2136</v>
      </c>
      <c r="F13629">
        <v>48.1</v>
      </c>
      <c r="G13629">
        <v>13.6</v>
      </c>
      <c r="H13629">
        <v>0.1</v>
      </c>
      <c r="I13629" t="s">
        <v>2137</v>
      </c>
      <c r="J13629" cm="1">
        <f t="array" ref="J13629:L13629">_xlfn.XLOOKUP($C13629, AGE!$A:$A,AGE!$B:$D,,0,2)</f>
        <v>11.61</v>
      </c>
      <c r="K13629">
        <v>4.3600000000000003</v>
      </c>
      <c r="L13629" t="str">
        <v>Masselter and Hofmann 2005; GSA 2018</v>
      </c>
      <c r="M13629" t="s">
        <v>2310</v>
      </c>
      <c r="O13629">
        <v>46.8</v>
      </c>
      <c r="P13629" t="s">
        <v>243</v>
      </c>
      <c r="S13629">
        <v>-24.7</v>
      </c>
      <c r="T13629">
        <v>0.2</v>
      </c>
      <c r="U13629" t="s">
        <v>2315</v>
      </c>
      <c r="V13629">
        <v>1</v>
      </c>
      <c r="W13629" t="s">
        <v>2541</v>
      </c>
    </row>
    <row r="13630" spans="1:23" x14ac:dyDescent="0.3">
      <c r="A13630">
        <v>30862</v>
      </c>
      <c r="B13630" s="15" t="s">
        <v>1850</v>
      </c>
      <c r="C13630" t="str">
        <f>_xlfn.XLOOKUP($B13630, STANDARDS!$A:$A, STANDARDS!$B:$B,,0,2)</f>
        <v>Hausruck-Kohleton Series</v>
      </c>
      <c r="D13630" t="s">
        <v>2132</v>
      </c>
      <c r="E13630" t="s">
        <v>2136</v>
      </c>
      <c r="F13630">
        <v>48.1</v>
      </c>
      <c r="G13630">
        <v>13.6</v>
      </c>
      <c r="H13630">
        <v>0.1</v>
      </c>
      <c r="I13630" t="s">
        <v>2137</v>
      </c>
      <c r="J13630" cm="1">
        <f t="array" ref="J13630:L13630">_xlfn.XLOOKUP($C13630, AGE!$A:$A,AGE!$B:$D,,0,2)</f>
        <v>11.61</v>
      </c>
      <c r="K13630">
        <v>4.3600000000000003</v>
      </c>
      <c r="L13630" t="str">
        <v>Masselter and Hofmann 2005; GSA 2018</v>
      </c>
      <c r="M13630" t="s">
        <v>2310</v>
      </c>
      <c r="O13630">
        <v>51</v>
      </c>
      <c r="P13630" t="s">
        <v>243</v>
      </c>
      <c r="S13630">
        <v>-24</v>
      </c>
      <c r="T13630">
        <v>0.2</v>
      </c>
      <c r="U13630" t="s">
        <v>2315</v>
      </c>
      <c r="V13630">
        <v>1</v>
      </c>
      <c r="W13630" t="s">
        <v>2541</v>
      </c>
    </row>
    <row r="13631" spans="1:23" x14ac:dyDescent="0.3">
      <c r="A13631">
        <v>20856</v>
      </c>
      <c r="B13631" s="15" t="s">
        <v>1852</v>
      </c>
      <c r="C13631" t="str">
        <f>_xlfn.XLOOKUP($B13631, STANDARDS!$A:$A, STANDARDS!$B:$B,,0,2)</f>
        <v>Trbovlje Fm</v>
      </c>
      <c r="D13631" t="s">
        <v>2134</v>
      </c>
      <c r="E13631" t="s">
        <v>2138</v>
      </c>
      <c r="J13631" cm="1">
        <f t="array" ref="J13631:L13631">_xlfn.XLOOKUP($C13631, AGE!$A:$A,AGE!$B:$D,,0,2)</f>
        <v>25.43</v>
      </c>
      <c r="K13631">
        <v>2.4</v>
      </c>
      <c r="L13631" t="str">
        <v>GSA 2018</v>
      </c>
      <c r="M13631" t="s">
        <v>2312</v>
      </c>
      <c r="O13631">
        <v>8.1999999999999993</v>
      </c>
      <c r="P13631" t="s">
        <v>243</v>
      </c>
      <c r="S13631">
        <v>-27.9</v>
      </c>
      <c r="T13631">
        <v>0.2</v>
      </c>
      <c r="U13631" t="s">
        <v>2313</v>
      </c>
      <c r="V13631">
        <v>1</v>
      </c>
      <c r="W13631" t="s">
        <v>2542</v>
      </c>
    </row>
    <row r="13632" spans="1:23" x14ac:dyDescent="0.3">
      <c r="A13632">
        <v>20857</v>
      </c>
      <c r="B13632" s="15" t="s">
        <v>1852</v>
      </c>
      <c r="C13632" t="str">
        <f>_xlfn.XLOOKUP($B13632, STANDARDS!$A:$A, STANDARDS!$B:$B,,0,2)</f>
        <v>Trbovlje Fm</v>
      </c>
      <c r="D13632" t="s">
        <v>2134</v>
      </c>
      <c r="E13632" t="s">
        <v>2138</v>
      </c>
      <c r="J13632" cm="1">
        <f t="array" ref="J13632:L13632">_xlfn.XLOOKUP($C13632, AGE!$A:$A,AGE!$B:$D,,0,2)</f>
        <v>25.43</v>
      </c>
      <c r="K13632">
        <v>2.4</v>
      </c>
      <c r="L13632" t="str">
        <v>GSA 2018</v>
      </c>
      <c r="M13632" t="s">
        <v>2312</v>
      </c>
      <c r="O13632">
        <v>11.8</v>
      </c>
      <c r="P13632" t="s">
        <v>243</v>
      </c>
      <c r="S13632">
        <v>-28.1</v>
      </c>
      <c r="T13632">
        <v>0.2</v>
      </c>
      <c r="U13632" t="s">
        <v>2313</v>
      </c>
      <c r="V13632">
        <v>1</v>
      </c>
      <c r="W13632" t="s">
        <v>2542</v>
      </c>
    </row>
    <row r="13633" spans="1:23" x14ac:dyDescent="0.3">
      <c r="A13633">
        <v>20858</v>
      </c>
      <c r="B13633" s="15" t="s">
        <v>1852</v>
      </c>
      <c r="C13633" t="str">
        <f>_xlfn.XLOOKUP($B13633, STANDARDS!$A:$A, STANDARDS!$B:$B,,0,2)</f>
        <v>Trbovlje Fm</v>
      </c>
      <c r="D13633" t="s">
        <v>2134</v>
      </c>
      <c r="E13633" t="s">
        <v>2138</v>
      </c>
      <c r="J13633" cm="1">
        <f t="array" ref="J13633:L13633">_xlfn.XLOOKUP($C13633, AGE!$A:$A,AGE!$B:$D,,0,2)</f>
        <v>25.43</v>
      </c>
      <c r="K13633">
        <v>2.4</v>
      </c>
      <c r="L13633" t="str">
        <v>GSA 2018</v>
      </c>
      <c r="M13633" t="s">
        <v>2312</v>
      </c>
      <c r="O13633">
        <v>30.4</v>
      </c>
      <c r="P13633" t="s">
        <v>243</v>
      </c>
      <c r="S13633">
        <v>-27.7</v>
      </c>
      <c r="T13633">
        <v>0.2</v>
      </c>
      <c r="U13633" t="s">
        <v>2313</v>
      </c>
      <c r="V13633">
        <v>1</v>
      </c>
      <c r="W13633" t="s">
        <v>2542</v>
      </c>
    </row>
    <row r="13634" spans="1:23" x14ac:dyDescent="0.3">
      <c r="A13634">
        <v>20859</v>
      </c>
      <c r="B13634" s="15" t="s">
        <v>1852</v>
      </c>
      <c r="C13634" t="str">
        <f>_xlfn.XLOOKUP($B13634, STANDARDS!$A:$A, STANDARDS!$B:$B,,0,2)</f>
        <v>Trbovlje Fm</v>
      </c>
      <c r="D13634" t="s">
        <v>2134</v>
      </c>
      <c r="E13634" t="s">
        <v>2138</v>
      </c>
      <c r="J13634" cm="1">
        <f t="array" ref="J13634:L13634">_xlfn.XLOOKUP($C13634, AGE!$A:$A,AGE!$B:$D,,0,2)</f>
        <v>25.43</v>
      </c>
      <c r="K13634">
        <v>2.4</v>
      </c>
      <c r="L13634" t="str">
        <v>GSA 2018</v>
      </c>
      <c r="M13634" t="s">
        <v>2312</v>
      </c>
      <c r="O13634">
        <v>39.5</v>
      </c>
      <c r="P13634" t="s">
        <v>243</v>
      </c>
      <c r="S13634">
        <v>-27.4</v>
      </c>
      <c r="T13634">
        <v>0.2</v>
      </c>
      <c r="U13634" t="s">
        <v>2313</v>
      </c>
      <c r="V13634">
        <v>1</v>
      </c>
      <c r="W13634" t="s">
        <v>2542</v>
      </c>
    </row>
    <row r="13635" spans="1:23" x14ac:dyDescent="0.3">
      <c r="A13635">
        <v>20860</v>
      </c>
      <c r="B13635" s="15" t="s">
        <v>1852</v>
      </c>
      <c r="C13635" t="str">
        <f>_xlfn.XLOOKUP($B13635, STANDARDS!$A:$A, STANDARDS!$B:$B,,0,2)</f>
        <v>Trbovlje Fm</v>
      </c>
      <c r="D13635" t="s">
        <v>2134</v>
      </c>
      <c r="E13635" t="s">
        <v>2138</v>
      </c>
      <c r="J13635" cm="1">
        <f t="array" ref="J13635:L13635">_xlfn.XLOOKUP($C13635, AGE!$A:$A,AGE!$B:$D,,0,2)</f>
        <v>25.43</v>
      </c>
      <c r="K13635">
        <v>2.4</v>
      </c>
      <c r="L13635" t="str">
        <v>GSA 2018</v>
      </c>
      <c r="M13635" t="s">
        <v>2312</v>
      </c>
      <c r="O13635">
        <v>60.9</v>
      </c>
      <c r="P13635" t="s">
        <v>243</v>
      </c>
      <c r="S13635">
        <v>-26.5</v>
      </c>
      <c r="T13635">
        <v>0.2</v>
      </c>
      <c r="U13635" t="s">
        <v>2313</v>
      </c>
      <c r="V13635">
        <v>1</v>
      </c>
      <c r="W13635" t="s">
        <v>2542</v>
      </c>
    </row>
    <row r="13636" spans="1:23" x14ac:dyDescent="0.3">
      <c r="A13636">
        <v>20861</v>
      </c>
      <c r="B13636" s="15" t="s">
        <v>1852</v>
      </c>
      <c r="C13636" t="str">
        <f>_xlfn.XLOOKUP($B13636, STANDARDS!$A:$A, STANDARDS!$B:$B,,0,2)</f>
        <v>Trbovlje Fm</v>
      </c>
      <c r="D13636" t="s">
        <v>2134</v>
      </c>
      <c r="E13636" t="s">
        <v>2138</v>
      </c>
      <c r="J13636" cm="1">
        <f t="array" ref="J13636:L13636">_xlfn.XLOOKUP($C13636, AGE!$A:$A,AGE!$B:$D,,0,2)</f>
        <v>25.43</v>
      </c>
      <c r="K13636">
        <v>2.4</v>
      </c>
      <c r="L13636" t="str">
        <v>GSA 2018</v>
      </c>
      <c r="M13636" t="s">
        <v>2312</v>
      </c>
      <c r="O13636">
        <v>61.3</v>
      </c>
      <c r="P13636" t="s">
        <v>243</v>
      </c>
      <c r="S13636">
        <v>-26.2</v>
      </c>
      <c r="T13636">
        <v>0.2</v>
      </c>
      <c r="U13636" t="s">
        <v>2313</v>
      </c>
      <c r="V13636">
        <v>1</v>
      </c>
      <c r="W13636" t="s">
        <v>2542</v>
      </c>
    </row>
    <row r="13637" spans="1:23" x14ac:dyDescent="0.3">
      <c r="A13637">
        <v>20862</v>
      </c>
      <c r="B13637" s="15" t="s">
        <v>1852</v>
      </c>
      <c r="C13637" t="str">
        <f>_xlfn.XLOOKUP($B13637, STANDARDS!$A:$A, STANDARDS!$B:$B,,0,2)</f>
        <v>Trbovlje Fm</v>
      </c>
      <c r="D13637" t="s">
        <v>2134</v>
      </c>
      <c r="E13637" t="s">
        <v>2138</v>
      </c>
      <c r="J13637" cm="1">
        <f t="array" ref="J13637:L13637">_xlfn.XLOOKUP($C13637, AGE!$A:$A,AGE!$B:$D,,0,2)</f>
        <v>25.43</v>
      </c>
      <c r="K13637">
        <v>2.4</v>
      </c>
      <c r="L13637" t="str">
        <v>GSA 2018</v>
      </c>
      <c r="M13637" t="s">
        <v>2312</v>
      </c>
      <c r="O13637">
        <v>57.2</v>
      </c>
      <c r="P13637" t="s">
        <v>243</v>
      </c>
      <c r="S13637">
        <v>-26.4</v>
      </c>
      <c r="T13637">
        <v>0.2</v>
      </c>
      <c r="U13637" t="s">
        <v>2313</v>
      </c>
      <c r="V13637">
        <v>1</v>
      </c>
      <c r="W13637" t="s">
        <v>2542</v>
      </c>
    </row>
    <row r="13638" spans="1:23" x14ac:dyDescent="0.3">
      <c r="A13638">
        <v>20863</v>
      </c>
      <c r="B13638" s="15" t="s">
        <v>1852</v>
      </c>
      <c r="C13638" t="str">
        <f>_xlfn.XLOOKUP($B13638, STANDARDS!$A:$A, STANDARDS!$B:$B,,0,2)</f>
        <v>Trbovlje Fm</v>
      </c>
      <c r="D13638" t="s">
        <v>2134</v>
      </c>
      <c r="E13638" t="s">
        <v>2138</v>
      </c>
      <c r="J13638" cm="1">
        <f t="array" ref="J13638:L13638">_xlfn.XLOOKUP($C13638, AGE!$A:$A,AGE!$B:$D,,0,2)</f>
        <v>25.43</v>
      </c>
      <c r="K13638">
        <v>2.4</v>
      </c>
      <c r="L13638" t="str">
        <v>GSA 2018</v>
      </c>
      <c r="M13638" t="s">
        <v>2312</v>
      </c>
      <c r="O13638">
        <v>57.7</v>
      </c>
      <c r="P13638" t="s">
        <v>243</v>
      </c>
      <c r="S13638">
        <v>-26.8</v>
      </c>
      <c r="T13638">
        <v>0.2</v>
      </c>
      <c r="U13638" t="s">
        <v>2313</v>
      </c>
      <c r="V13638">
        <v>1</v>
      </c>
      <c r="W13638" t="s">
        <v>2542</v>
      </c>
    </row>
    <row r="13639" spans="1:23" x14ac:dyDescent="0.3">
      <c r="A13639">
        <v>20864</v>
      </c>
      <c r="B13639" s="15" t="s">
        <v>1852</v>
      </c>
      <c r="C13639" t="str">
        <f>_xlfn.XLOOKUP($B13639, STANDARDS!$A:$A, STANDARDS!$B:$B,,0,2)</f>
        <v>Trbovlje Fm</v>
      </c>
      <c r="D13639" t="s">
        <v>2134</v>
      </c>
      <c r="E13639" t="s">
        <v>2138</v>
      </c>
      <c r="J13639" cm="1">
        <f t="array" ref="J13639:L13639">_xlfn.XLOOKUP($C13639, AGE!$A:$A,AGE!$B:$D,,0,2)</f>
        <v>25.43</v>
      </c>
      <c r="K13639">
        <v>2.4</v>
      </c>
      <c r="L13639" t="str">
        <v>GSA 2018</v>
      </c>
      <c r="M13639" t="s">
        <v>2312</v>
      </c>
      <c r="O13639">
        <v>61.4</v>
      </c>
      <c r="P13639" t="s">
        <v>243</v>
      </c>
      <c r="S13639">
        <v>-26.6</v>
      </c>
      <c r="T13639">
        <v>0.2</v>
      </c>
      <c r="U13639" t="s">
        <v>2313</v>
      </c>
      <c r="V13639">
        <v>1</v>
      </c>
      <c r="W13639" t="s">
        <v>2542</v>
      </c>
    </row>
    <row r="13640" spans="1:23" x14ac:dyDescent="0.3">
      <c r="A13640">
        <v>20865</v>
      </c>
      <c r="B13640" s="15" t="s">
        <v>1852</v>
      </c>
      <c r="C13640" t="str">
        <f>_xlfn.XLOOKUP($B13640, STANDARDS!$A:$A, STANDARDS!$B:$B,,0,2)</f>
        <v>Trbovlje Fm</v>
      </c>
      <c r="D13640" t="s">
        <v>2134</v>
      </c>
      <c r="E13640" t="s">
        <v>2138</v>
      </c>
      <c r="J13640" cm="1">
        <f t="array" ref="J13640:L13640">_xlfn.XLOOKUP($C13640, AGE!$A:$A,AGE!$B:$D,,0,2)</f>
        <v>25.43</v>
      </c>
      <c r="K13640">
        <v>2.4</v>
      </c>
      <c r="L13640" t="str">
        <v>GSA 2018</v>
      </c>
      <c r="M13640" t="s">
        <v>2312</v>
      </c>
      <c r="O13640">
        <v>56.8</v>
      </c>
      <c r="P13640" t="s">
        <v>243</v>
      </c>
      <c r="S13640">
        <v>-26</v>
      </c>
      <c r="T13640">
        <v>0.2</v>
      </c>
      <c r="U13640" t="s">
        <v>2313</v>
      </c>
      <c r="V13640">
        <v>1</v>
      </c>
      <c r="W13640" t="s">
        <v>2542</v>
      </c>
    </row>
    <row r="13641" spans="1:23" x14ac:dyDescent="0.3">
      <c r="A13641">
        <v>20866</v>
      </c>
      <c r="B13641" s="15" t="s">
        <v>1852</v>
      </c>
      <c r="C13641" t="str">
        <f>_xlfn.XLOOKUP($B13641, STANDARDS!$A:$A, STANDARDS!$B:$B,,0,2)</f>
        <v>Trbovlje Fm</v>
      </c>
      <c r="D13641" t="s">
        <v>2134</v>
      </c>
      <c r="E13641" t="s">
        <v>2138</v>
      </c>
      <c r="J13641" cm="1">
        <f t="array" ref="J13641:L13641">_xlfn.XLOOKUP($C13641, AGE!$A:$A,AGE!$B:$D,,0,2)</f>
        <v>25.43</v>
      </c>
      <c r="K13641">
        <v>2.4</v>
      </c>
      <c r="L13641" t="str">
        <v>GSA 2018</v>
      </c>
      <c r="M13641" t="s">
        <v>2312</v>
      </c>
      <c r="O13641">
        <v>47.1</v>
      </c>
      <c r="P13641" t="s">
        <v>243</v>
      </c>
      <c r="S13641">
        <v>-25.7</v>
      </c>
      <c r="T13641">
        <v>0.2</v>
      </c>
      <c r="U13641" t="s">
        <v>2313</v>
      </c>
      <c r="V13641">
        <v>1</v>
      </c>
      <c r="W13641" t="s">
        <v>2542</v>
      </c>
    </row>
    <row r="13642" spans="1:23" x14ac:dyDescent="0.3">
      <c r="A13642">
        <v>20867</v>
      </c>
      <c r="B13642" s="15" t="s">
        <v>1852</v>
      </c>
      <c r="C13642" t="str">
        <f>_xlfn.XLOOKUP($B13642, STANDARDS!$A:$A, STANDARDS!$B:$B,,0,2)</f>
        <v>Trbovlje Fm</v>
      </c>
      <c r="D13642" t="s">
        <v>2134</v>
      </c>
      <c r="E13642" t="s">
        <v>2138</v>
      </c>
      <c r="J13642" cm="1">
        <f t="array" ref="J13642:L13642">_xlfn.XLOOKUP($C13642, AGE!$A:$A,AGE!$B:$D,,0,2)</f>
        <v>25.43</v>
      </c>
      <c r="K13642">
        <v>2.4</v>
      </c>
      <c r="L13642" t="str">
        <v>GSA 2018</v>
      </c>
      <c r="M13642" t="s">
        <v>2312</v>
      </c>
      <c r="O13642">
        <v>56.8</v>
      </c>
      <c r="P13642" t="s">
        <v>243</v>
      </c>
      <c r="S13642">
        <v>-26.4</v>
      </c>
      <c r="T13642">
        <v>0.2</v>
      </c>
      <c r="U13642" t="s">
        <v>2313</v>
      </c>
      <c r="V13642">
        <v>1</v>
      </c>
      <c r="W13642" t="s">
        <v>2542</v>
      </c>
    </row>
    <row r="13643" spans="1:23" x14ac:dyDescent="0.3">
      <c r="A13643">
        <v>20868</v>
      </c>
      <c r="B13643" s="15" t="s">
        <v>1852</v>
      </c>
      <c r="C13643" t="str">
        <f>_xlfn.XLOOKUP($B13643, STANDARDS!$A:$A, STANDARDS!$B:$B,,0,2)</f>
        <v>Trbovlje Fm</v>
      </c>
      <c r="D13643" t="s">
        <v>2134</v>
      </c>
      <c r="E13643" t="s">
        <v>2138</v>
      </c>
      <c r="J13643" cm="1">
        <f t="array" ref="J13643:L13643">_xlfn.XLOOKUP($C13643, AGE!$A:$A,AGE!$B:$D,,0,2)</f>
        <v>25.43</v>
      </c>
      <c r="K13643">
        <v>2.4</v>
      </c>
      <c r="L13643" t="str">
        <v>GSA 2018</v>
      </c>
      <c r="M13643" t="s">
        <v>2312</v>
      </c>
      <c r="O13643">
        <v>51.7</v>
      </c>
      <c r="P13643" t="s">
        <v>243</v>
      </c>
      <c r="S13643">
        <v>-25.4</v>
      </c>
      <c r="T13643">
        <v>0.2</v>
      </c>
      <c r="U13643" t="s">
        <v>2313</v>
      </c>
      <c r="V13643">
        <v>1</v>
      </c>
      <c r="W13643" t="s">
        <v>2542</v>
      </c>
    </row>
    <row r="13644" spans="1:23" x14ac:dyDescent="0.3">
      <c r="A13644">
        <v>20869</v>
      </c>
      <c r="B13644" s="15" t="s">
        <v>1852</v>
      </c>
      <c r="C13644" t="str">
        <f>_xlfn.XLOOKUP($B13644, STANDARDS!$A:$A, STANDARDS!$B:$B,,0,2)</f>
        <v>Trbovlje Fm</v>
      </c>
      <c r="D13644" t="s">
        <v>2134</v>
      </c>
      <c r="E13644" t="s">
        <v>2138</v>
      </c>
      <c r="J13644" cm="1">
        <f t="array" ref="J13644:L13644">_xlfn.XLOOKUP($C13644, AGE!$A:$A,AGE!$B:$D,,0,2)</f>
        <v>25.43</v>
      </c>
      <c r="K13644">
        <v>2.4</v>
      </c>
      <c r="L13644" t="str">
        <v>GSA 2018</v>
      </c>
      <c r="M13644" t="s">
        <v>2312</v>
      </c>
      <c r="O13644">
        <v>57.8</v>
      </c>
      <c r="P13644" t="s">
        <v>243</v>
      </c>
      <c r="S13644">
        <v>-25.1</v>
      </c>
      <c r="T13644">
        <v>0.2</v>
      </c>
      <c r="U13644" t="s">
        <v>2313</v>
      </c>
      <c r="V13644">
        <v>1</v>
      </c>
      <c r="W13644" t="s">
        <v>2542</v>
      </c>
    </row>
    <row r="13645" spans="1:23" x14ac:dyDescent="0.3">
      <c r="A13645">
        <v>20870</v>
      </c>
      <c r="B13645" s="15" t="s">
        <v>1852</v>
      </c>
      <c r="C13645" t="str">
        <f>_xlfn.XLOOKUP($B13645, STANDARDS!$A:$A, STANDARDS!$B:$B,,0,2)</f>
        <v>Trbovlje Fm</v>
      </c>
      <c r="D13645" t="s">
        <v>2134</v>
      </c>
      <c r="E13645" t="s">
        <v>2138</v>
      </c>
      <c r="J13645" cm="1">
        <f t="array" ref="J13645:L13645">_xlfn.XLOOKUP($C13645, AGE!$A:$A,AGE!$B:$D,,0,2)</f>
        <v>25.43</v>
      </c>
      <c r="K13645">
        <v>2.4</v>
      </c>
      <c r="L13645" t="str">
        <v>GSA 2018</v>
      </c>
      <c r="M13645" t="s">
        <v>2312</v>
      </c>
      <c r="O13645">
        <v>37.799999999999997</v>
      </c>
      <c r="P13645" t="s">
        <v>243</v>
      </c>
      <c r="S13645">
        <v>-24.6</v>
      </c>
      <c r="T13645">
        <v>0.2</v>
      </c>
      <c r="U13645" t="s">
        <v>2313</v>
      </c>
      <c r="V13645">
        <v>1</v>
      </c>
      <c r="W13645" t="s">
        <v>2542</v>
      </c>
    </row>
    <row r="13646" spans="1:23" x14ac:dyDescent="0.3">
      <c r="A13646">
        <v>20871</v>
      </c>
      <c r="B13646" s="15" t="s">
        <v>1852</v>
      </c>
      <c r="C13646" t="str">
        <f>_xlfn.XLOOKUP($B13646, STANDARDS!$A:$A, STANDARDS!$B:$B,,0,2)</f>
        <v>Trbovlje Fm</v>
      </c>
      <c r="D13646" t="s">
        <v>2134</v>
      </c>
      <c r="E13646" t="s">
        <v>2138</v>
      </c>
      <c r="J13646" cm="1">
        <f t="array" ref="J13646:L13646">_xlfn.XLOOKUP($C13646, AGE!$A:$A,AGE!$B:$D,,0,2)</f>
        <v>25.43</v>
      </c>
      <c r="K13646">
        <v>2.4</v>
      </c>
      <c r="L13646" t="str">
        <v>GSA 2018</v>
      </c>
      <c r="M13646" t="s">
        <v>2312</v>
      </c>
      <c r="O13646">
        <v>33.9</v>
      </c>
      <c r="P13646" t="s">
        <v>243</v>
      </c>
      <c r="S13646">
        <v>-25.3</v>
      </c>
      <c r="T13646">
        <v>0.2</v>
      </c>
      <c r="U13646" t="s">
        <v>2313</v>
      </c>
      <c r="V13646">
        <v>1</v>
      </c>
      <c r="W13646" t="s">
        <v>2542</v>
      </c>
    </row>
    <row r="13647" spans="1:23" x14ac:dyDescent="0.3">
      <c r="A13647">
        <v>20872</v>
      </c>
      <c r="B13647" s="15" t="s">
        <v>1852</v>
      </c>
      <c r="C13647" t="str">
        <f>_xlfn.XLOOKUP($B13647, STANDARDS!$A:$A, STANDARDS!$B:$B,,0,2)</f>
        <v>Trbovlje Fm</v>
      </c>
      <c r="D13647" t="s">
        <v>2134</v>
      </c>
      <c r="E13647" t="s">
        <v>2138</v>
      </c>
      <c r="J13647" cm="1">
        <f t="array" ref="J13647:L13647">_xlfn.XLOOKUP($C13647, AGE!$A:$A,AGE!$B:$D,,0,2)</f>
        <v>25.43</v>
      </c>
      <c r="K13647">
        <v>2.4</v>
      </c>
      <c r="L13647" t="str">
        <v>GSA 2018</v>
      </c>
      <c r="M13647" t="s">
        <v>2312</v>
      </c>
      <c r="O13647">
        <v>51.9</v>
      </c>
      <c r="P13647" t="s">
        <v>243</v>
      </c>
      <c r="S13647">
        <v>-25.2</v>
      </c>
      <c r="T13647">
        <v>0.2</v>
      </c>
      <c r="U13647" t="s">
        <v>2313</v>
      </c>
      <c r="V13647">
        <v>1</v>
      </c>
      <c r="W13647" t="s">
        <v>2542</v>
      </c>
    </row>
    <row r="13648" spans="1:23" x14ac:dyDescent="0.3">
      <c r="A13648">
        <v>20873</v>
      </c>
      <c r="B13648" s="15" t="s">
        <v>1852</v>
      </c>
      <c r="C13648" t="str">
        <f>_xlfn.XLOOKUP($B13648, STANDARDS!$A:$A, STANDARDS!$B:$B,,0,2)</f>
        <v>Trbovlje Fm</v>
      </c>
      <c r="D13648" t="s">
        <v>2134</v>
      </c>
      <c r="E13648" t="s">
        <v>2138</v>
      </c>
      <c r="J13648" cm="1">
        <f t="array" ref="J13648:L13648">_xlfn.XLOOKUP($C13648, AGE!$A:$A,AGE!$B:$D,,0,2)</f>
        <v>25.43</v>
      </c>
      <c r="K13648">
        <v>2.4</v>
      </c>
      <c r="L13648" t="str">
        <v>GSA 2018</v>
      </c>
      <c r="M13648" t="s">
        <v>2312</v>
      </c>
      <c r="O13648">
        <v>40.6</v>
      </c>
      <c r="P13648" t="s">
        <v>243</v>
      </c>
      <c r="S13648">
        <v>-25.9</v>
      </c>
      <c r="T13648">
        <v>0.2</v>
      </c>
      <c r="U13648" t="s">
        <v>2313</v>
      </c>
      <c r="V13648">
        <v>1</v>
      </c>
      <c r="W13648" t="s">
        <v>2542</v>
      </c>
    </row>
    <row r="13649" spans="1:23" x14ac:dyDescent="0.3">
      <c r="A13649">
        <v>20874</v>
      </c>
      <c r="B13649" s="15" t="s">
        <v>1852</v>
      </c>
      <c r="C13649" t="str">
        <f>_xlfn.XLOOKUP($B13649, STANDARDS!$A:$A, STANDARDS!$B:$B,,0,2)</f>
        <v>Trbovlje Fm</v>
      </c>
      <c r="D13649" t="s">
        <v>2134</v>
      </c>
      <c r="E13649" t="s">
        <v>2138</v>
      </c>
      <c r="J13649" cm="1">
        <f t="array" ref="J13649:L13649">_xlfn.XLOOKUP($C13649, AGE!$A:$A,AGE!$B:$D,,0,2)</f>
        <v>25.43</v>
      </c>
      <c r="K13649">
        <v>2.4</v>
      </c>
      <c r="L13649" t="str">
        <v>GSA 2018</v>
      </c>
      <c r="M13649" t="s">
        <v>2312</v>
      </c>
      <c r="O13649">
        <v>52</v>
      </c>
      <c r="P13649" t="s">
        <v>243</v>
      </c>
      <c r="S13649">
        <v>-24.5</v>
      </c>
      <c r="T13649">
        <v>0.2</v>
      </c>
      <c r="U13649" t="s">
        <v>2313</v>
      </c>
      <c r="V13649">
        <v>1</v>
      </c>
      <c r="W13649" t="s">
        <v>2542</v>
      </c>
    </row>
    <row r="13650" spans="1:23" x14ac:dyDescent="0.3">
      <c r="A13650">
        <v>20875</v>
      </c>
      <c r="B13650" s="15" t="s">
        <v>1852</v>
      </c>
      <c r="C13650" t="str">
        <f>_xlfn.XLOOKUP($B13650, STANDARDS!$A:$A, STANDARDS!$B:$B,,0,2)</f>
        <v>Trbovlje Fm</v>
      </c>
      <c r="D13650" t="s">
        <v>2134</v>
      </c>
      <c r="E13650" t="s">
        <v>2138</v>
      </c>
      <c r="J13650" cm="1">
        <f t="array" ref="J13650:L13650">_xlfn.XLOOKUP($C13650, AGE!$A:$A,AGE!$B:$D,,0,2)</f>
        <v>25.43</v>
      </c>
      <c r="K13650">
        <v>2.4</v>
      </c>
      <c r="L13650" t="str">
        <v>GSA 2018</v>
      </c>
      <c r="M13650" t="s">
        <v>2312</v>
      </c>
      <c r="O13650">
        <v>27.6</v>
      </c>
      <c r="P13650" t="s">
        <v>243</v>
      </c>
      <c r="S13650">
        <v>-26</v>
      </c>
      <c r="T13650">
        <v>0.2</v>
      </c>
      <c r="U13650" t="s">
        <v>2313</v>
      </c>
      <c r="V13650">
        <v>1</v>
      </c>
      <c r="W13650" t="s">
        <v>2542</v>
      </c>
    </row>
    <row r="13651" spans="1:23" x14ac:dyDescent="0.3">
      <c r="A13651">
        <v>20876</v>
      </c>
      <c r="B13651" s="15" t="s">
        <v>1852</v>
      </c>
      <c r="C13651" t="str">
        <f>_xlfn.XLOOKUP($B13651, STANDARDS!$A:$A, STANDARDS!$B:$B,,0,2)</f>
        <v>Trbovlje Fm</v>
      </c>
      <c r="D13651" t="s">
        <v>2134</v>
      </c>
      <c r="E13651" t="s">
        <v>2138</v>
      </c>
      <c r="J13651" cm="1">
        <f t="array" ref="J13651:L13651">_xlfn.XLOOKUP($C13651, AGE!$A:$A,AGE!$B:$D,,0,2)</f>
        <v>25.43</v>
      </c>
      <c r="K13651">
        <v>2.4</v>
      </c>
      <c r="L13651" t="str">
        <v>GSA 2018</v>
      </c>
      <c r="M13651" t="s">
        <v>2312</v>
      </c>
      <c r="O13651">
        <v>43.2</v>
      </c>
      <c r="P13651" t="s">
        <v>243</v>
      </c>
      <c r="S13651">
        <v>-25.8</v>
      </c>
      <c r="T13651">
        <v>0.2</v>
      </c>
      <c r="U13651" t="s">
        <v>2313</v>
      </c>
      <c r="V13651">
        <v>1</v>
      </c>
      <c r="W13651" t="s">
        <v>2542</v>
      </c>
    </row>
    <row r="13652" spans="1:23" x14ac:dyDescent="0.3">
      <c r="A13652">
        <v>20877</v>
      </c>
      <c r="B13652" s="15" t="s">
        <v>1852</v>
      </c>
      <c r="C13652" t="str">
        <f>_xlfn.XLOOKUP($B13652, STANDARDS!$A:$A, STANDARDS!$B:$B,,0,2)</f>
        <v>Trbovlje Fm</v>
      </c>
      <c r="D13652" t="s">
        <v>2134</v>
      </c>
      <c r="E13652" t="s">
        <v>2138</v>
      </c>
      <c r="J13652" cm="1">
        <f t="array" ref="J13652:L13652">_xlfn.XLOOKUP($C13652, AGE!$A:$A,AGE!$B:$D,,0,2)</f>
        <v>25.43</v>
      </c>
      <c r="K13652">
        <v>2.4</v>
      </c>
      <c r="L13652" t="str">
        <v>GSA 2018</v>
      </c>
      <c r="M13652" t="s">
        <v>2312</v>
      </c>
      <c r="O13652">
        <v>53.3</v>
      </c>
      <c r="P13652" t="s">
        <v>243</v>
      </c>
      <c r="S13652">
        <v>-25.4</v>
      </c>
      <c r="T13652">
        <v>0.2</v>
      </c>
      <c r="U13652" t="s">
        <v>2313</v>
      </c>
      <c r="V13652">
        <v>1</v>
      </c>
      <c r="W13652" t="s">
        <v>2542</v>
      </c>
    </row>
    <row r="13653" spans="1:23" x14ac:dyDescent="0.3">
      <c r="A13653">
        <v>20878</v>
      </c>
      <c r="B13653" s="15" t="s">
        <v>1852</v>
      </c>
      <c r="C13653" t="str">
        <f>_xlfn.XLOOKUP($B13653, STANDARDS!$A:$A, STANDARDS!$B:$B,,0,2)</f>
        <v>Trbovlje Fm</v>
      </c>
      <c r="D13653" t="s">
        <v>2134</v>
      </c>
      <c r="E13653" t="s">
        <v>2138</v>
      </c>
      <c r="J13653" cm="1">
        <f t="array" ref="J13653:L13653">_xlfn.XLOOKUP($C13653, AGE!$A:$A,AGE!$B:$D,,0,2)</f>
        <v>25.43</v>
      </c>
      <c r="K13653">
        <v>2.4</v>
      </c>
      <c r="L13653" t="str">
        <v>GSA 2018</v>
      </c>
      <c r="M13653" t="s">
        <v>2312</v>
      </c>
      <c r="O13653">
        <v>57.7</v>
      </c>
      <c r="P13653" t="s">
        <v>243</v>
      </c>
      <c r="S13653">
        <v>-25.1</v>
      </c>
      <c r="T13653">
        <v>0.2</v>
      </c>
      <c r="U13653" t="s">
        <v>2313</v>
      </c>
      <c r="V13653">
        <v>1</v>
      </c>
      <c r="W13653" t="s">
        <v>2542</v>
      </c>
    </row>
    <row r="13654" spans="1:23" x14ac:dyDescent="0.3">
      <c r="A13654">
        <v>20879</v>
      </c>
      <c r="B13654" s="15" t="s">
        <v>1852</v>
      </c>
      <c r="C13654" t="str">
        <f>_xlfn.XLOOKUP($B13654, STANDARDS!$A:$A, STANDARDS!$B:$B,,0,2)</f>
        <v>Trbovlje Fm</v>
      </c>
      <c r="D13654" t="s">
        <v>2134</v>
      </c>
      <c r="E13654" t="s">
        <v>2138</v>
      </c>
      <c r="J13654" cm="1">
        <f t="array" ref="J13654:L13654">_xlfn.XLOOKUP($C13654, AGE!$A:$A,AGE!$B:$D,,0,2)</f>
        <v>25.43</v>
      </c>
      <c r="K13654">
        <v>2.4</v>
      </c>
      <c r="L13654" t="str">
        <v>GSA 2018</v>
      </c>
      <c r="M13654" t="s">
        <v>2312</v>
      </c>
      <c r="O13654">
        <v>40.299999999999997</v>
      </c>
      <c r="P13654" t="s">
        <v>243</v>
      </c>
      <c r="S13654">
        <v>-24</v>
      </c>
      <c r="T13654">
        <v>0.2</v>
      </c>
      <c r="U13654" t="s">
        <v>2313</v>
      </c>
      <c r="V13654">
        <v>1</v>
      </c>
      <c r="W13654" t="s">
        <v>2542</v>
      </c>
    </row>
    <row r="13655" spans="1:23" x14ac:dyDescent="0.3">
      <c r="A13655">
        <v>20880</v>
      </c>
      <c r="B13655" s="15" t="s">
        <v>1852</v>
      </c>
      <c r="C13655" t="str">
        <f>_xlfn.XLOOKUP($B13655, STANDARDS!$A:$A, STANDARDS!$B:$B,,0,2)</f>
        <v>Trbovlje Fm</v>
      </c>
      <c r="D13655" t="s">
        <v>2134</v>
      </c>
      <c r="E13655" t="s">
        <v>2138</v>
      </c>
      <c r="J13655" cm="1">
        <f t="array" ref="J13655:L13655">_xlfn.XLOOKUP($C13655, AGE!$A:$A,AGE!$B:$D,,0,2)</f>
        <v>25.43</v>
      </c>
      <c r="K13655">
        <v>2.4</v>
      </c>
      <c r="L13655" t="str">
        <v>GSA 2018</v>
      </c>
      <c r="M13655" t="s">
        <v>2312</v>
      </c>
      <c r="O13655">
        <v>50.2</v>
      </c>
      <c r="P13655" t="s">
        <v>243</v>
      </c>
      <c r="S13655">
        <v>-25.9</v>
      </c>
      <c r="T13655">
        <v>0.2</v>
      </c>
      <c r="U13655" t="s">
        <v>2313</v>
      </c>
      <c r="V13655">
        <v>1</v>
      </c>
      <c r="W13655" t="s">
        <v>2542</v>
      </c>
    </row>
    <row r="13656" spans="1:23" x14ac:dyDescent="0.3">
      <c r="A13656">
        <v>20881</v>
      </c>
      <c r="B13656" s="15" t="s">
        <v>1852</v>
      </c>
      <c r="C13656" t="str">
        <f>_xlfn.XLOOKUP($B13656, STANDARDS!$A:$A, STANDARDS!$B:$B,,0,2)</f>
        <v>Trbovlje Fm</v>
      </c>
      <c r="D13656" t="s">
        <v>2134</v>
      </c>
      <c r="E13656" t="s">
        <v>2138</v>
      </c>
      <c r="J13656" cm="1">
        <f t="array" ref="J13656:L13656">_xlfn.XLOOKUP($C13656, AGE!$A:$A,AGE!$B:$D,,0,2)</f>
        <v>25.43</v>
      </c>
      <c r="K13656">
        <v>2.4</v>
      </c>
      <c r="L13656" t="str">
        <v>GSA 2018</v>
      </c>
      <c r="M13656" t="s">
        <v>2312</v>
      </c>
      <c r="O13656">
        <v>59.2</v>
      </c>
      <c r="P13656" t="s">
        <v>243</v>
      </c>
      <c r="S13656">
        <v>-25</v>
      </c>
      <c r="T13656">
        <v>0.2</v>
      </c>
      <c r="U13656" t="s">
        <v>2313</v>
      </c>
      <c r="V13656">
        <v>1</v>
      </c>
      <c r="W13656" t="s">
        <v>2542</v>
      </c>
    </row>
    <row r="13657" spans="1:23" x14ac:dyDescent="0.3">
      <c r="A13657">
        <v>20882</v>
      </c>
      <c r="B13657" s="15" t="s">
        <v>1852</v>
      </c>
      <c r="C13657" t="str">
        <f>_xlfn.XLOOKUP($B13657, STANDARDS!$A:$A, STANDARDS!$B:$B,,0,2)</f>
        <v>Trbovlje Fm</v>
      </c>
      <c r="D13657" t="s">
        <v>2134</v>
      </c>
      <c r="E13657" t="s">
        <v>2138</v>
      </c>
      <c r="J13657" cm="1">
        <f t="array" ref="J13657:L13657">_xlfn.XLOOKUP($C13657, AGE!$A:$A,AGE!$B:$D,,0,2)</f>
        <v>25.43</v>
      </c>
      <c r="K13657">
        <v>2.4</v>
      </c>
      <c r="L13657" t="str">
        <v>GSA 2018</v>
      </c>
      <c r="M13657" t="s">
        <v>2312</v>
      </c>
      <c r="O13657">
        <v>26.1</v>
      </c>
      <c r="P13657" t="s">
        <v>243</v>
      </c>
      <c r="S13657">
        <v>-25.9</v>
      </c>
      <c r="T13657">
        <v>0.2</v>
      </c>
      <c r="U13657" t="s">
        <v>2313</v>
      </c>
      <c r="V13657">
        <v>1</v>
      </c>
      <c r="W13657" t="s">
        <v>2542</v>
      </c>
    </row>
    <row r="13658" spans="1:23" x14ac:dyDescent="0.3">
      <c r="A13658">
        <v>20883</v>
      </c>
      <c r="B13658" s="15" t="s">
        <v>1852</v>
      </c>
      <c r="C13658" t="str">
        <f>_xlfn.XLOOKUP($B13658, STANDARDS!$A:$A, STANDARDS!$B:$B,,0,2)</f>
        <v>Trbovlje Fm</v>
      </c>
      <c r="D13658" t="s">
        <v>2134</v>
      </c>
      <c r="E13658" t="s">
        <v>2138</v>
      </c>
      <c r="J13658" cm="1">
        <f t="array" ref="J13658:L13658">_xlfn.XLOOKUP($C13658, AGE!$A:$A,AGE!$B:$D,,0,2)</f>
        <v>25.43</v>
      </c>
      <c r="K13658">
        <v>2.4</v>
      </c>
      <c r="L13658" t="str">
        <v>GSA 2018</v>
      </c>
      <c r="M13658" t="s">
        <v>2312</v>
      </c>
      <c r="O13658">
        <v>31</v>
      </c>
      <c r="P13658" t="s">
        <v>243</v>
      </c>
      <c r="S13658">
        <v>-25</v>
      </c>
      <c r="T13658">
        <v>0.2</v>
      </c>
      <c r="U13658" t="s">
        <v>2313</v>
      </c>
      <c r="V13658">
        <v>1</v>
      </c>
      <c r="W13658" t="s">
        <v>2542</v>
      </c>
    </row>
    <row r="13659" spans="1:23" x14ac:dyDescent="0.3">
      <c r="A13659">
        <v>20884</v>
      </c>
      <c r="B13659" s="15" t="s">
        <v>1852</v>
      </c>
      <c r="C13659" t="str">
        <f>_xlfn.XLOOKUP($B13659, STANDARDS!$A:$A, STANDARDS!$B:$B,,0,2)</f>
        <v>Trbovlje Fm</v>
      </c>
      <c r="D13659" t="s">
        <v>2134</v>
      </c>
      <c r="E13659" t="s">
        <v>2138</v>
      </c>
      <c r="J13659" cm="1">
        <f t="array" ref="J13659:L13659">_xlfn.XLOOKUP($C13659, AGE!$A:$A,AGE!$B:$D,,0,2)</f>
        <v>25.43</v>
      </c>
      <c r="K13659">
        <v>2.4</v>
      </c>
      <c r="L13659" t="str">
        <v>GSA 2018</v>
      </c>
      <c r="M13659" t="s">
        <v>2312</v>
      </c>
      <c r="O13659">
        <v>27.8</v>
      </c>
      <c r="P13659" t="s">
        <v>243</v>
      </c>
      <c r="S13659">
        <v>-25.6</v>
      </c>
      <c r="T13659">
        <v>0.2</v>
      </c>
      <c r="U13659" t="s">
        <v>2313</v>
      </c>
      <c r="V13659">
        <v>1</v>
      </c>
      <c r="W13659" t="s">
        <v>2542</v>
      </c>
    </row>
    <row r="13660" spans="1:23" x14ac:dyDescent="0.3">
      <c r="A13660">
        <v>20885</v>
      </c>
      <c r="B13660" s="15" t="s">
        <v>1852</v>
      </c>
      <c r="C13660" t="str">
        <f>_xlfn.XLOOKUP($B13660, STANDARDS!$A:$A, STANDARDS!$B:$B,,0,2)</f>
        <v>Trbovlje Fm</v>
      </c>
      <c r="D13660" t="s">
        <v>2134</v>
      </c>
      <c r="E13660" t="s">
        <v>2138</v>
      </c>
      <c r="J13660" cm="1">
        <f t="array" ref="J13660:L13660">_xlfn.XLOOKUP($C13660, AGE!$A:$A,AGE!$B:$D,,0,2)</f>
        <v>25.43</v>
      </c>
      <c r="K13660">
        <v>2.4</v>
      </c>
      <c r="L13660" t="str">
        <v>GSA 2018</v>
      </c>
      <c r="M13660" t="s">
        <v>2310</v>
      </c>
      <c r="O13660">
        <v>62</v>
      </c>
      <c r="P13660" t="s">
        <v>243</v>
      </c>
      <c r="S13660">
        <v>-23.1</v>
      </c>
      <c r="T13660">
        <v>0.2</v>
      </c>
      <c r="U13660" t="s">
        <v>2315</v>
      </c>
      <c r="V13660">
        <v>1</v>
      </c>
      <c r="W13660" t="s">
        <v>2542</v>
      </c>
    </row>
    <row r="13661" spans="1:23" x14ac:dyDescent="0.3">
      <c r="A13661">
        <v>20886</v>
      </c>
      <c r="B13661" s="15" t="s">
        <v>1852</v>
      </c>
      <c r="C13661" t="str">
        <f>_xlfn.XLOOKUP($B13661, STANDARDS!$A:$A, STANDARDS!$B:$B,,0,2)</f>
        <v>Trbovlje Fm</v>
      </c>
      <c r="D13661" t="s">
        <v>2134</v>
      </c>
      <c r="E13661" t="s">
        <v>2138</v>
      </c>
      <c r="J13661" cm="1">
        <f t="array" ref="J13661:L13661">_xlfn.XLOOKUP($C13661, AGE!$A:$A,AGE!$B:$D,,0,2)</f>
        <v>25.43</v>
      </c>
      <c r="K13661">
        <v>2.4</v>
      </c>
      <c r="L13661" t="str">
        <v>GSA 2018</v>
      </c>
      <c r="M13661" t="s">
        <v>2310</v>
      </c>
      <c r="O13661">
        <v>58.1</v>
      </c>
      <c r="P13661" t="s">
        <v>243</v>
      </c>
      <c r="S13661">
        <v>-24.5</v>
      </c>
      <c r="T13661">
        <v>0.2</v>
      </c>
      <c r="U13661" t="s">
        <v>2315</v>
      </c>
      <c r="V13661">
        <v>1</v>
      </c>
      <c r="W13661" t="s">
        <v>2542</v>
      </c>
    </row>
    <row r="13662" spans="1:23" x14ac:dyDescent="0.3">
      <c r="A13662">
        <v>20887</v>
      </c>
      <c r="B13662" s="15" t="s">
        <v>1852</v>
      </c>
      <c r="C13662" t="str">
        <f>_xlfn.XLOOKUP($B13662, STANDARDS!$A:$A, STANDARDS!$B:$B,,0,2)</f>
        <v>Trbovlje Fm</v>
      </c>
      <c r="D13662" t="s">
        <v>2134</v>
      </c>
      <c r="E13662" t="s">
        <v>2138</v>
      </c>
      <c r="J13662" cm="1">
        <f t="array" ref="J13662:L13662">_xlfn.XLOOKUP($C13662, AGE!$A:$A,AGE!$B:$D,,0,2)</f>
        <v>25.43</v>
      </c>
      <c r="K13662">
        <v>2.4</v>
      </c>
      <c r="L13662" t="str">
        <v>GSA 2018</v>
      </c>
      <c r="M13662" t="s">
        <v>2310</v>
      </c>
      <c r="O13662">
        <v>52.9</v>
      </c>
      <c r="P13662" t="s">
        <v>243</v>
      </c>
      <c r="S13662">
        <v>-24.9</v>
      </c>
      <c r="T13662">
        <v>0.2</v>
      </c>
      <c r="U13662" t="s">
        <v>2315</v>
      </c>
      <c r="V13662">
        <v>1</v>
      </c>
      <c r="W13662" t="s">
        <v>2542</v>
      </c>
    </row>
    <row r="13663" spans="1:23" x14ac:dyDescent="0.3">
      <c r="A13663">
        <v>20888</v>
      </c>
      <c r="B13663" s="15" t="s">
        <v>1852</v>
      </c>
      <c r="C13663" t="str">
        <f>_xlfn.XLOOKUP($B13663, STANDARDS!$A:$A, STANDARDS!$B:$B,,0,2)</f>
        <v>Trbovlje Fm</v>
      </c>
      <c r="D13663" t="s">
        <v>2134</v>
      </c>
      <c r="E13663" t="s">
        <v>2138</v>
      </c>
      <c r="J13663" cm="1">
        <f t="array" ref="J13663:L13663">_xlfn.XLOOKUP($C13663, AGE!$A:$A,AGE!$B:$D,,0,2)</f>
        <v>25.43</v>
      </c>
      <c r="K13663">
        <v>2.4</v>
      </c>
      <c r="L13663" t="str">
        <v>GSA 2018</v>
      </c>
      <c r="M13663" t="s">
        <v>2310</v>
      </c>
      <c r="O13663">
        <v>60.4</v>
      </c>
      <c r="P13663" t="s">
        <v>243</v>
      </c>
      <c r="S13663">
        <v>-24.1</v>
      </c>
      <c r="T13663">
        <v>0.2</v>
      </c>
      <c r="U13663" t="s">
        <v>2315</v>
      </c>
      <c r="V13663">
        <v>1</v>
      </c>
      <c r="W13663" t="s">
        <v>2542</v>
      </c>
    </row>
    <row r="13664" spans="1:23" x14ac:dyDescent="0.3">
      <c r="A13664">
        <v>20889</v>
      </c>
      <c r="B13664" s="15" t="s">
        <v>1852</v>
      </c>
      <c r="C13664" t="str">
        <f>_xlfn.XLOOKUP($B13664, STANDARDS!$A:$A, STANDARDS!$B:$B,,0,2)</f>
        <v>Trbovlje Fm</v>
      </c>
      <c r="D13664" t="s">
        <v>2134</v>
      </c>
      <c r="E13664" t="s">
        <v>2138</v>
      </c>
      <c r="J13664" cm="1">
        <f t="array" ref="J13664:L13664">_xlfn.XLOOKUP($C13664, AGE!$A:$A,AGE!$B:$D,,0,2)</f>
        <v>25.43</v>
      </c>
      <c r="K13664">
        <v>2.4</v>
      </c>
      <c r="L13664" t="str">
        <v>GSA 2018</v>
      </c>
      <c r="M13664" t="s">
        <v>2310</v>
      </c>
      <c r="O13664">
        <v>60.6</v>
      </c>
      <c r="P13664" t="s">
        <v>243</v>
      </c>
      <c r="S13664">
        <v>-24.8</v>
      </c>
      <c r="T13664">
        <v>0.2</v>
      </c>
      <c r="U13664" t="s">
        <v>2315</v>
      </c>
      <c r="V13664">
        <v>1</v>
      </c>
      <c r="W13664" t="s">
        <v>2542</v>
      </c>
    </row>
    <row r="13665" spans="1:23" x14ac:dyDescent="0.3">
      <c r="A13665">
        <v>20890</v>
      </c>
      <c r="B13665" s="15" t="s">
        <v>1852</v>
      </c>
      <c r="C13665" t="str">
        <f>_xlfn.XLOOKUP($B13665, STANDARDS!$A:$A, STANDARDS!$B:$B,,0,2)</f>
        <v>Trbovlje Fm</v>
      </c>
      <c r="D13665" t="s">
        <v>2134</v>
      </c>
      <c r="E13665" t="s">
        <v>2138</v>
      </c>
      <c r="J13665" cm="1">
        <f t="array" ref="J13665:L13665">_xlfn.XLOOKUP($C13665, AGE!$A:$A,AGE!$B:$D,,0,2)</f>
        <v>25.43</v>
      </c>
      <c r="K13665">
        <v>2.4</v>
      </c>
      <c r="L13665" t="str">
        <v>GSA 2018</v>
      </c>
      <c r="M13665" t="s">
        <v>2310</v>
      </c>
      <c r="O13665">
        <v>56</v>
      </c>
      <c r="P13665" t="s">
        <v>243</v>
      </c>
      <c r="S13665">
        <v>-24.5</v>
      </c>
      <c r="T13665">
        <v>0.2</v>
      </c>
      <c r="U13665" t="s">
        <v>2315</v>
      </c>
      <c r="V13665">
        <v>1</v>
      </c>
      <c r="W13665" t="s">
        <v>2542</v>
      </c>
    </row>
    <row r="13666" spans="1:23" x14ac:dyDescent="0.3">
      <c r="A13666">
        <v>20891</v>
      </c>
      <c r="B13666" s="15" t="s">
        <v>1852</v>
      </c>
      <c r="C13666" t="str">
        <f>_xlfn.XLOOKUP($B13666, STANDARDS!$A:$A, STANDARDS!$B:$B,,0,2)</f>
        <v>Trbovlje Fm</v>
      </c>
      <c r="D13666" t="s">
        <v>2134</v>
      </c>
      <c r="E13666" t="s">
        <v>2138</v>
      </c>
      <c r="J13666" cm="1">
        <f t="array" ref="J13666:L13666">_xlfn.XLOOKUP($C13666, AGE!$A:$A,AGE!$B:$D,,0,2)</f>
        <v>25.43</v>
      </c>
      <c r="K13666">
        <v>2.4</v>
      </c>
      <c r="L13666" t="str">
        <v>GSA 2018</v>
      </c>
      <c r="M13666" t="s">
        <v>2310</v>
      </c>
      <c r="O13666">
        <v>56.3</v>
      </c>
      <c r="P13666" t="s">
        <v>243</v>
      </c>
      <c r="S13666">
        <v>-23.6</v>
      </c>
      <c r="T13666">
        <v>0.2</v>
      </c>
      <c r="U13666" t="s">
        <v>2315</v>
      </c>
      <c r="V13666">
        <v>1</v>
      </c>
      <c r="W13666" t="s">
        <v>2542</v>
      </c>
    </row>
    <row r="13667" spans="1:23" x14ac:dyDescent="0.3">
      <c r="A13667">
        <v>20892</v>
      </c>
      <c r="B13667" s="15" t="s">
        <v>1852</v>
      </c>
      <c r="C13667" t="str">
        <f>_xlfn.XLOOKUP($B13667, STANDARDS!$A:$A, STANDARDS!$B:$B,,0,2)</f>
        <v>Trbovlje Fm</v>
      </c>
      <c r="D13667" t="s">
        <v>2134</v>
      </c>
      <c r="E13667" t="s">
        <v>2138</v>
      </c>
      <c r="J13667" cm="1">
        <f t="array" ref="J13667:L13667">_xlfn.XLOOKUP($C13667, AGE!$A:$A,AGE!$B:$D,,0,2)</f>
        <v>25.43</v>
      </c>
      <c r="K13667">
        <v>2.4</v>
      </c>
      <c r="L13667" t="str">
        <v>GSA 2018</v>
      </c>
      <c r="M13667" t="s">
        <v>2310</v>
      </c>
      <c r="O13667">
        <v>60.8</v>
      </c>
      <c r="P13667" t="s">
        <v>243</v>
      </c>
      <c r="S13667">
        <v>-23.4</v>
      </c>
      <c r="T13667">
        <v>0.2</v>
      </c>
      <c r="U13667" t="s">
        <v>2315</v>
      </c>
      <c r="V13667">
        <v>1</v>
      </c>
      <c r="W13667" t="s">
        <v>2542</v>
      </c>
    </row>
    <row r="13668" spans="1:23" x14ac:dyDescent="0.3">
      <c r="A13668">
        <v>20893</v>
      </c>
      <c r="B13668" s="15" t="s">
        <v>1852</v>
      </c>
      <c r="C13668" t="str">
        <f>_xlfn.XLOOKUP($B13668, STANDARDS!$A:$A, STANDARDS!$B:$B,,0,2)</f>
        <v>Trbovlje Fm</v>
      </c>
      <c r="D13668" t="s">
        <v>2134</v>
      </c>
      <c r="E13668" t="s">
        <v>2138</v>
      </c>
      <c r="J13668" cm="1">
        <f t="array" ref="J13668:L13668">_xlfn.XLOOKUP($C13668, AGE!$A:$A,AGE!$B:$D,,0,2)</f>
        <v>25.43</v>
      </c>
      <c r="K13668">
        <v>2.4</v>
      </c>
      <c r="L13668" t="str">
        <v>GSA 2018</v>
      </c>
      <c r="M13668" t="s">
        <v>2310</v>
      </c>
      <c r="O13668">
        <v>61</v>
      </c>
      <c r="P13668" t="s">
        <v>243</v>
      </c>
      <c r="S13668">
        <v>-23</v>
      </c>
      <c r="T13668">
        <v>0.2</v>
      </c>
      <c r="U13668" t="s">
        <v>2315</v>
      </c>
      <c r="V13668">
        <v>1</v>
      </c>
      <c r="W13668" t="s">
        <v>2542</v>
      </c>
    </row>
    <row r="13669" spans="1:23" x14ac:dyDescent="0.3">
      <c r="A13669">
        <v>20894</v>
      </c>
      <c r="B13669" t="s">
        <v>2660</v>
      </c>
      <c r="C13669" t="str">
        <f>_xlfn.XLOOKUP($B13669, STANDARDS!$A:$A, STANDARDS!$B:$B,,0,2)</f>
        <v>Zillingdorf Lignite Deposit</v>
      </c>
      <c r="D13669" t="s">
        <v>2132</v>
      </c>
      <c r="E13669" t="s">
        <v>2139</v>
      </c>
      <c r="J13669" cm="1">
        <f t="array" ref="J13669:L13669">_xlfn.XLOOKUP($C13669, AGE!$A:$A,AGE!$B:$D,,0,2)</f>
        <v>9.58</v>
      </c>
      <c r="K13669">
        <v>4.25</v>
      </c>
      <c r="L13669" t="str">
        <v>GSA 2018</v>
      </c>
      <c r="M13669" t="s">
        <v>2296</v>
      </c>
      <c r="O13669">
        <v>59.3</v>
      </c>
      <c r="P13669" t="s">
        <v>243</v>
      </c>
      <c r="S13669">
        <v>-26.6</v>
      </c>
      <c r="T13669">
        <v>0.2</v>
      </c>
      <c r="U13669" t="s">
        <v>2314</v>
      </c>
      <c r="V13669">
        <v>1</v>
      </c>
      <c r="W13669" t="s">
        <v>2543</v>
      </c>
    </row>
    <row r="13670" spans="1:23" x14ac:dyDescent="0.3">
      <c r="A13670">
        <v>20895</v>
      </c>
      <c r="B13670" t="s">
        <v>2660</v>
      </c>
      <c r="C13670" t="str">
        <f>_xlfn.XLOOKUP($B13670, STANDARDS!$A:$A, STANDARDS!$B:$B,,0,2)</f>
        <v>Zillingdorf Lignite Deposit</v>
      </c>
      <c r="D13670" t="s">
        <v>2132</v>
      </c>
      <c r="E13670" t="s">
        <v>2139</v>
      </c>
      <c r="J13670" cm="1">
        <f t="array" ref="J13670:L13670">_xlfn.XLOOKUP($C13670, AGE!$A:$A,AGE!$B:$D,,0,2)</f>
        <v>9.58</v>
      </c>
      <c r="K13670">
        <v>4.25</v>
      </c>
      <c r="L13670" t="str">
        <v>GSA 2018</v>
      </c>
      <c r="M13670" t="s">
        <v>2296</v>
      </c>
      <c r="O13670">
        <v>55.8</v>
      </c>
      <c r="P13670" t="s">
        <v>243</v>
      </c>
      <c r="S13670">
        <v>-24.2</v>
      </c>
      <c r="T13670">
        <v>0.2</v>
      </c>
      <c r="U13670" t="s">
        <v>2315</v>
      </c>
      <c r="V13670">
        <v>1</v>
      </c>
      <c r="W13670" t="s">
        <v>2543</v>
      </c>
    </row>
    <row r="13671" spans="1:23" x14ac:dyDescent="0.3">
      <c r="A13671">
        <v>20896</v>
      </c>
      <c r="B13671" t="s">
        <v>2660</v>
      </c>
      <c r="C13671" t="str">
        <f>_xlfn.XLOOKUP($B13671, STANDARDS!$A:$A, STANDARDS!$B:$B,,0,2)</f>
        <v>Zillingdorf Lignite Deposit</v>
      </c>
      <c r="D13671" t="s">
        <v>2132</v>
      </c>
      <c r="E13671" t="s">
        <v>2139</v>
      </c>
      <c r="J13671" cm="1">
        <f t="array" ref="J13671:L13671">_xlfn.XLOOKUP($C13671, AGE!$A:$A,AGE!$B:$D,,0,2)</f>
        <v>9.58</v>
      </c>
      <c r="K13671">
        <v>4.25</v>
      </c>
      <c r="L13671" t="str">
        <v>GSA 2018</v>
      </c>
      <c r="M13671" t="s">
        <v>2296</v>
      </c>
      <c r="O13671">
        <v>58.5</v>
      </c>
      <c r="P13671" t="s">
        <v>243</v>
      </c>
      <c r="S13671">
        <v>-24.9</v>
      </c>
      <c r="T13671">
        <v>0.2</v>
      </c>
      <c r="U13671" t="s">
        <v>2315</v>
      </c>
      <c r="V13671">
        <v>1</v>
      </c>
      <c r="W13671" t="s">
        <v>2543</v>
      </c>
    </row>
    <row r="13672" spans="1:23" x14ac:dyDescent="0.3">
      <c r="A13672">
        <v>20897</v>
      </c>
      <c r="B13672" t="s">
        <v>2660</v>
      </c>
      <c r="C13672" t="str">
        <f>_xlfn.XLOOKUP($B13672, STANDARDS!$A:$A, STANDARDS!$B:$B,,0,2)</f>
        <v>Zillingdorf Lignite Deposit</v>
      </c>
      <c r="D13672" t="s">
        <v>2132</v>
      </c>
      <c r="E13672" t="s">
        <v>2139</v>
      </c>
      <c r="J13672" cm="1">
        <f t="array" ref="J13672:L13672">_xlfn.XLOOKUP($C13672, AGE!$A:$A,AGE!$B:$D,,0,2)</f>
        <v>9.58</v>
      </c>
      <c r="K13672">
        <v>4.25</v>
      </c>
      <c r="L13672" t="str">
        <v>GSA 2018</v>
      </c>
      <c r="M13672" t="s">
        <v>2296</v>
      </c>
      <c r="O13672">
        <v>37.200000000000003</v>
      </c>
      <c r="P13672" t="s">
        <v>243</v>
      </c>
      <c r="S13672">
        <v>-24.1</v>
      </c>
      <c r="T13672">
        <v>0.2</v>
      </c>
      <c r="U13672" t="s">
        <v>2315</v>
      </c>
      <c r="V13672">
        <v>1</v>
      </c>
      <c r="W13672" t="s">
        <v>2543</v>
      </c>
    </row>
    <row r="13673" spans="1:23" x14ac:dyDescent="0.3">
      <c r="A13673">
        <v>20898</v>
      </c>
      <c r="B13673" t="s">
        <v>2660</v>
      </c>
      <c r="C13673" t="str">
        <f>_xlfn.XLOOKUP($B13673, STANDARDS!$A:$A, STANDARDS!$B:$B,,0,2)</f>
        <v>Zillingdorf Lignite Deposit</v>
      </c>
      <c r="D13673" t="s">
        <v>2132</v>
      </c>
      <c r="E13673" t="s">
        <v>2139</v>
      </c>
      <c r="J13673" cm="1">
        <f t="array" ref="J13673:L13673">_xlfn.XLOOKUP($C13673, AGE!$A:$A,AGE!$B:$D,,0,2)</f>
        <v>9.58</v>
      </c>
      <c r="K13673">
        <v>4.25</v>
      </c>
      <c r="L13673" t="str">
        <v>GSA 2018</v>
      </c>
      <c r="M13673" t="s">
        <v>2296</v>
      </c>
      <c r="O13673">
        <v>52.4</v>
      </c>
      <c r="P13673" t="s">
        <v>243</v>
      </c>
      <c r="S13673">
        <v>-22.5</v>
      </c>
      <c r="T13673">
        <v>0.2</v>
      </c>
      <c r="U13673" t="s">
        <v>2315</v>
      </c>
      <c r="V13673">
        <v>1</v>
      </c>
      <c r="W13673" t="s">
        <v>2543</v>
      </c>
    </row>
    <row r="13674" spans="1:23" x14ac:dyDescent="0.3">
      <c r="A13674">
        <v>20899</v>
      </c>
      <c r="B13674" t="s">
        <v>2660</v>
      </c>
      <c r="C13674" t="str">
        <f>_xlfn.XLOOKUP($B13674, STANDARDS!$A:$A, STANDARDS!$B:$B,,0,2)</f>
        <v>Zillingdorf Lignite Deposit</v>
      </c>
      <c r="D13674" t="s">
        <v>2132</v>
      </c>
      <c r="E13674" t="s">
        <v>2139</v>
      </c>
      <c r="J13674" cm="1">
        <f t="array" ref="J13674:L13674">_xlfn.XLOOKUP($C13674, AGE!$A:$A,AGE!$B:$D,,0,2)</f>
        <v>9.58</v>
      </c>
      <c r="K13674">
        <v>4.25</v>
      </c>
      <c r="L13674" t="str">
        <v>GSA 2018</v>
      </c>
      <c r="M13674" t="s">
        <v>2296</v>
      </c>
      <c r="O13674">
        <v>52.8</v>
      </c>
      <c r="P13674" t="s">
        <v>243</v>
      </c>
      <c r="S13674">
        <v>-25.5</v>
      </c>
      <c r="T13674">
        <v>0.2</v>
      </c>
      <c r="U13674" t="s">
        <v>2314</v>
      </c>
      <c r="V13674">
        <v>1</v>
      </c>
      <c r="W13674" t="s">
        <v>2543</v>
      </c>
    </row>
    <row r="13675" spans="1:23" x14ac:dyDescent="0.3">
      <c r="A13675">
        <v>20900</v>
      </c>
      <c r="B13675" t="s">
        <v>2660</v>
      </c>
      <c r="C13675" t="str">
        <f>_xlfn.XLOOKUP($B13675, STANDARDS!$A:$A, STANDARDS!$B:$B,,0,2)</f>
        <v>Zillingdorf Lignite Deposit</v>
      </c>
      <c r="D13675" t="s">
        <v>2132</v>
      </c>
      <c r="E13675" t="s">
        <v>2139</v>
      </c>
      <c r="J13675" cm="1">
        <f t="array" ref="J13675:L13675">_xlfn.XLOOKUP($C13675, AGE!$A:$A,AGE!$B:$D,,0,2)</f>
        <v>9.58</v>
      </c>
      <c r="K13675">
        <v>4.25</v>
      </c>
      <c r="L13675" t="str">
        <v>GSA 2018</v>
      </c>
      <c r="M13675" t="s">
        <v>2296</v>
      </c>
      <c r="P13675" t="s">
        <v>243</v>
      </c>
      <c r="S13675">
        <v>-26.6</v>
      </c>
      <c r="T13675">
        <v>0.2</v>
      </c>
      <c r="U13675" t="s">
        <v>2313</v>
      </c>
      <c r="V13675">
        <v>1</v>
      </c>
      <c r="W13675" t="s">
        <v>2543</v>
      </c>
    </row>
    <row r="13676" spans="1:23" x14ac:dyDescent="0.3">
      <c r="A13676">
        <v>20901</v>
      </c>
      <c r="B13676" t="s">
        <v>2660</v>
      </c>
      <c r="C13676" t="str">
        <f>_xlfn.XLOOKUP($B13676, STANDARDS!$A:$A, STANDARDS!$B:$B,,0,2)</f>
        <v>Zillingdorf Lignite Deposit</v>
      </c>
      <c r="D13676" t="s">
        <v>2132</v>
      </c>
      <c r="E13676" t="s">
        <v>2139</v>
      </c>
      <c r="J13676" cm="1">
        <f t="array" ref="J13676:L13676">_xlfn.XLOOKUP($C13676, AGE!$A:$A,AGE!$B:$D,,0,2)</f>
        <v>9.58</v>
      </c>
      <c r="K13676">
        <v>4.25</v>
      </c>
      <c r="L13676" t="str">
        <v>GSA 2018</v>
      </c>
      <c r="M13676" t="s">
        <v>2296</v>
      </c>
      <c r="P13676" t="s">
        <v>243</v>
      </c>
      <c r="S13676">
        <v>-27.2</v>
      </c>
      <c r="T13676">
        <v>0.2</v>
      </c>
      <c r="U13676" t="s">
        <v>2313</v>
      </c>
      <c r="V13676">
        <v>1</v>
      </c>
      <c r="W13676" t="s">
        <v>2543</v>
      </c>
    </row>
    <row r="13677" spans="1:23" x14ac:dyDescent="0.3">
      <c r="A13677">
        <v>20902</v>
      </c>
      <c r="B13677" t="s">
        <v>2660</v>
      </c>
      <c r="C13677" t="str">
        <f>_xlfn.XLOOKUP($B13677, STANDARDS!$A:$A, STANDARDS!$B:$B,,0,2)</f>
        <v>Zillingdorf Lignite Deposit</v>
      </c>
      <c r="D13677" t="s">
        <v>2132</v>
      </c>
      <c r="E13677" t="s">
        <v>2139</v>
      </c>
      <c r="J13677" cm="1">
        <f t="array" ref="J13677:L13677">_xlfn.XLOOKUP($C13677, AGE!$A:$A,AGE!$B:$D,,0,2)</f>
        <v>9.58</v>
      </c>
      <c r="K13677">
        <v>4.25</v>
      </c>
      <c r="L13677" t="str">
        <v>GSA 2018</v>
      </c>
      <c r="M13677" t="s">
        <v>2296</v>
      </c>
      <c r="P13677" t="s">
        <v>243</v>
      </c>
      <c r="S13677">
        <v>-26.2</v>
      </c>
      <c r="T13677">
        <v>0.2</v>
      </c>
      <c r="U13677" t="s">
        <v>2313</v>
      </c>
      <c r="V13677">
        <v>1</v>
      </c>
      <c r="W13677" t="s">
        <v>2543</v>
      </c>
    </row>
    <row r="13678" spans="1:23" x14ac:dyDescent="0.3">
      <c r="A13678">
        <v>20903</v>
      </c>
      <c r="B13678" t="s">
        <v>2660</v>
      </c>
      <c r="C13678" t="str">
        <f>_xlfn.XLOOKUP($B13678, STANDARDS!$A:$A, STANDARDS!$B:$B,,0,2)</f>
        <v>Zillingdorf Lignite Deposit</v>
      </c>
      <c r="D13678" t="s">
        <v>2132</v>
      </c>
      <c r="E13678" t="s">
        <v>2139</v>
      </c>
      <c r="J13678" cm="1">
        <f t="array" ref="J13678:L13678">_xlfn.XLOOKUP($C13678, AGE!$A:$A,AGE!$B:$D,,0,2)</f>
        <v>9.58</v>
      </c>
      <c r="K13678">
        <v>4.25</v>
      </c>
      <c r="L13678" t="str">
        <v>GSA 2018</v>
      </c>
      <c r="M13678" t="s">
        <v>2296</v>
      </c>
      <c r="P13678" t="s">
        <v>243</v>
      </c>
      <c r="S13678">
        <v>-25.9</v>
      </c>
      <c r="T13678">
        <v>0.2</v>
      </c>
      <c r="U13678" t="s">
        <v>2313</v>
      </c>
      <c r="V13678">
        <v>1</v>
      </c>
      <c r="W13678" t="s">
        <v>2543</v>
      </c>
    </row>
    <row r="13679" spans="1:23" x14ac:dyDescent="0.3">
      <c r="A13679">
        <v>20904</v>
      </c>
      <c r="B13679" t="s">
        <v>2660</v>
      </c>
      <c r="C13679" t="str">
        <f>_xlfn.XLOOKUP($B13679, STANDARDS!$A:$A, STANDARDS!$B:$B,,0,2)</f>
        <v>Zillingdorf Lignite Deposit</v>
      </c>
      <c r="D13679" t="s">
        <v>2132</v>
      </c>
      <c r="E13679" t="s">
        <v>2139</v>
      </c>
      <c r="J13679" cm="1">
        <f t="array" ref="J13679:L13679">_xlfn.XLOOKUP($C13679, AGE!$A:$A,AGE!$B:$D,,0,2)</f>
        <v>9.58</v>
      </c>
      <c r="K13679">
        <v>4.25</v>
      </c>
      <c r="L13679" t="str">
        <v>GSA 2018</v>
      </c>
      <c r="M13679" t="s">
        <v>2296</v>
      </c>
      <c r="P13679" t="s">
        <v>243</v>
      </c>
      <c r="S13679">
        <v>-24.6</v>
      </c>
      <c r="T13679">
        <v>0.2</v>
      </c>
      <c r="U13679" t="s">
        <v>2313</v>
      </c>
      <c r="V13679">
        <v>1</v>
      </c>
      <c r="W13679" t="s">
        <v>2543</v>
      </c>
    </row>
    <row r="13680" spans="1:23" x14ac:dyDescent="0.3">
      <c r="A13680">
        <v>20905</v>
      </c>
      <c r="B13680" t="s">
        <v>2660</v>
      </c>
      <c r="C13680" t="str">
        <f>_xlfn.XLOOKUP($B13680, STANDARDS!$A:$A, STANDARDS!$B:$B,,0,2)</f>
        <v>Zillingdorf Lignite Deposit</v>
      </c>
      <c r="D13680" t="s">
        <v>2132</v>
      </c>
      <c r="E13680" t="s">
        <v>2139</v>
      </c>
      <c r="J13680" cm="1">
        <f t="array" ref="J13680:L13680">_xlfn.XLOOKUP($C13680, AGE!$A:$A,AGE!$B:$D,,0,2)</f>
        <v>9.58</v>
      </c>
      <c r="K13680">
        <v>4.25</v>
      </c>
      <c r="L13680" t="str">
        <v>GSA 2018</v>
      </c>
      <c r="M13680" t="s">
        <v>2296</v>
      </c>
      <c r="P13680" t="s">
        <v>243</v>
      </c>
      <c r="S13680">
        <v>-25.1</v>
      </c>
      <c r="T13680">
        <v>0.2</v>
      </c>
      <c r="U13680" t="s">
        <v>2313</v>
      </c>
      <c r="V13680">
        <v>1</v>
      </c>
      <c r="W13680" t="s">
        <v>2543</v>
      </c>
    </row>
    <row r="13681" spans="1:23" x14ac:dyDescent="0.3">
      <c r="A13681">
        <v>20906</v>
      </c>
      <c r="B13681" t="s">
        <v>2660</v>
      </c>
      <c r="C13681" t="str">
        <f>_xlfn.XLOOKUP($B13681, STANDARDS!$A:$A, STANDARDS!$B:$B,,0,2)</f>
        <v>Zillingdorf Lignite Deposit</v>
      </c>
      <c r="D13681" t="s">
        <v>2132</v>
      </c>
      <c r="E13681" t="s">
        <v>2139</v>
      </c>
      <c r="J13681" cm="1">
        <f t="array" ref="J13681:L13681">_xlfn.XLOOKUP($C13681, AGE!$A:$A,AGE!$B:$D,,0,2)</f>
        <v>9.58</v>
      </c>
      <c r="K13681">
        <v>4.25</v>
      </c>
      <c r="L13681" t="str">
        <v>GSA 2018</v>
      </c>
      <c r="M13681" t="s">
        <v>2296</v>
      </c>
      <c r="P13681" t="s">
        <v>243</v>
      </c>
      <c r="S13681">
        <v>-25.2</v>
      </c>
      <c r="T13681">
        <v>0.2</v>
      </c>
      <c r="U13681" t="s">
        <v>2313</v>
      </c>
      <c r="V13681">
        <v>1</v>
      </c>
      <c r="W13681" t="s">
        <v>2543</v>
      </c>
    </row>
    <row r="13682" spans="1:23" x14ac:dyDescent="0.3">
      <c r="A13682">
        <v>20907</v>
      </c>
      <c r="B13682" t="s">
        <v>2660</v>
      </c>
      <c r="C13682" t="str">
        <f>_xlfn.XLOOKUP($B13682, STANDARDS!$A:$A, STANDARDS!$B:$B,,0,2)</f>
        <v>Zillingdorf Lignite Deposit</v>
      </c>
      <c r="D13682" t="s">
        <v>2132</v>
      </c>
      <c r="E13682" t="s">
        <v>2139</v>
      </c>
      <c r="J13682" cm="1">
        <f t="array" ref="J13682:L13682">_xlfn.XLOOKUP($C13682, AGE!$A:$A,AGE!$B:$D,,0,2)</f>
        <v>9.58</v>
      </c>
      <c r="K13682">
        <v>4.25</v>
      </c>
      <c r="L13682" t="str">
        <v>GSA 2018</v>
      </c>
      <c r="M13682" t="s">
        <v>2296</v>
      </c>
      <c r="P13682" t="s">
        <v>243</v>
      </c>
      <c r="S13682">
        <v>-25.4</v>
      </c>
      <c r="T13682">
        <v>0.2</v>
      </c>
      <c r="U13682" t="s">
        <v>2313</v>
      </c>
      <c r="V13682">
        <v>1</v>
      </c>
      <c r="W13682" t="s">
        <v>2543</v>
      </c>
    </row>
    <row r="13683" spans="1:23" x14ac:dyDescent="0.3">
      <c r="A13683">
        <v>20908</v>
      </c>
      <c r="B13683" t="s">
        <v>2660</v>
      </c>
      <c r="C13683" t="str">
        <f>_xlfn.XLOOKUP($B13683, STANDARDS!$A:$A, STANDARDS!$B:$B,,0,2)</f>
        <v>Zillingdorf Lignite Deposit</v>
      </c>
      <c r="D13683" t="s">
        <v>2132</v>
      </c>
      <c r="E13683" t="s">
        <v>2139</v>
      </c>
      <c r="J13683" cm="1">
        <f t="array" ref="J13683:L13683">_xlfn.XLOOKUP($C13683, AGE!$A:$A,AGE!$B:$D,,0,2)</f>
        <v>9.58</v>
      </c>
      <c r="K13683">
        <v>4.25</v>
      </c>
      <c r="L13683" t="str">
        <v>GSA 2018</v>
      </c>
      <c r="M13683" t="s">
        <v>2296</v>
      </c>
      <c r="P13683" t="s">
        <v>243</v>
      </c>
      <c r="S13683">
        <v>-25.6</v>
      </c>
      <c r="T13683">
        <v>0.2</v>
      </c>
      <c r="U13683" t="s">
        <v>2313</v>
      </c>
      <c r="V13683">
        <v>1</v>
      </c>
      <c r="W13683" t="s">
        <v>2543</v>
      </c>
    </row>
    <row r="13684" spans="1:23" x14ac:dyDescent="0.3">
      <c r="A13684">
        <v>20909</v>
      </c>
      <c r="B13684" t="s">
        <v>2660</v>
      </c>
      <c r="C13684" t="str">
        <f>_xlfn.XLOOKUP($B13684, STANDARDS!$A:$A, STANDARDS!$B:$B,,0,2)</f>
        <v>Zillingdorf Lignite Deposit</v>
      </c>
      <c r="D13684" t="s">
        <v>2132</v>
      </c>
      <c r="E13684" t="s">
        <v>2139</v>
      </c>
      <c r="J13684" cm="1">
        <f t="array" ref="J13684:L13684">_xlfn.XLOOKUP($C13684, AGE!$A:$A,AGE!$B:$D,,0,2)</f>
        <v>9.58</v>
      </c>
      <c r="K13684">
        <v>4.25</v>
      </c>
      <c r="L13684" t="str">
        <v>GSA 2018</v>
      </c>
      <c r="M13684" t="s">
        <v>2296</v>
      </c>
      <c r="P13684" t="s">
        <v>243</v>
      </c>
      <c r="S13684">
        <v>-25.3</v>
      </c>
      <c r="T13684">
        <v>0.2</v>
      </c>
      <c r="U13684" t="s">
        <v>2313</v>
      </c>
      <c r="V13684">
        <v>1</v>
      </c>
      <c r="W13684" t="s">
        <v>2543</v>
      </c>
    </row>
    <row r="13685" spans="1:23" x14ac:dyDescent="0.3">
      <c r="A13685">
        <v>20910</v>
      </c>
      <c r="B13685" t="s">
        <v>2660</v>
      </c>
      <c r="C13685" t="str">
        <f>_xlfn.XLOOKUP($B13685, STANDARDS!$A:$A, STANDARDS!$B:$B,,0,2)</f>
        <v>Zillingdorf Lignite Deposit</v>
      </c>
      <c r="D13685" t="s">
        <v>2132</v>
      </c>
      <c r="E13685" t="s">
        <v>2139</v>
      </c>
      <c r="J13685" cm="1">
        <f t="array" ref="J13685:L13685">_xlfn.XLOOKUP($C13685, AGE!$A:$A,AGE!$B:$D,,0,2)</f>
        <v>9.58</v>
      </c>
      <c r="K13685">
        <v>4.25</v>
      </c>
      <c r="L13685" t="str">
        <v>GSA 2018</v>
      </c>
      <c r="M13685" t="s">
        <v>2296</v>
      </c>
      <c r="P13685" t="s">
        <v>243</v>
      </c>
      <c r="S13685">
        <v>-26</v>
      </c>
      <c r="T13685">
        <v>0.2</v>
      </c>
      <c r="U13685" t="s">
        <v>2313</v>
      </c>
      <c r="V13685">
        <v>1</v>
      </c>
      <c r="W13685" t="s">
        <v>2543</v>
      </c>
    </row>
    <row r="13686" spans="1:23" x14ac:dyDescent="0.3">
      <c r="A13686">
        <v>20911</v>
      </c>
      <c r="B13686" s="15" t="s">
        <v>1853</v>
      </c>
      <c r="C13686" t="str">
        <f>_xlfn.XLOOKUP($B13686, STANDARDS!$A:$A, STANDARDS!$B:$B,,0,2)</f>
        <v>Lavanttal Lignite Seam</v>
      </c>
      <c r="D13686" t="s">
        <v>2132</v>
      </c>
      <c r="E13686" t="s">
        <v>2140</v>
      </c>
      <c r="J13686" cm="1">
        <f t="array" ref="J13686:L13686">_xlfn.XLOOKUP($C13686, AGE!$A:$A,AGE!$B:$D,,0,2)</f>
        <v>12.149999999999999</v>
      </c>
      <c r="K13686">
        <v>0.55000000000000071</v>
      </c>
      <c r="L13686" t="str">
        <v>Bechtel et al. 2007 Coal Geology vol 70</v>
      </c>
      <c r="M13686" t="s">
        <v>2316</v>
      </c>
      <c r="P13686" t="s">
        <v>243</v>
      </c>
      <c r="S13686">
        <v>-27.9</v>
      </c>
      <c r="T13686">
        <v>0.2</v>
      </c>
      <c r="U13686" t="s">
        <v>5</v>
      </c>
      <c r="V13686">
        <v>1</v>
      </c>
      <c r="W13686" t="s">
        <v>2544</v>
      </c>
    </row>
    <row r="13687" spans="1:23" x14ac:dyDescent="0.3">
      <c r="A13687">
        <v>20912</v>
      </c>
      <c r="B13687" s="15" t="s">
        <v>1853</v>
      </c>
      <c r="C13687" t="str">
        <f>_xlfn.XLOOKUP($B13687, STANDARDS!$A:$A, STANDARDS!$B:$B,,0,2)</f>
        <v>Lavanttal Lignite Seam</v>
      </c>
      <c r="D13687" t="s">
        <v>2132</v>
      </c>
      <c r="E13687" t="s">
        <v>2140</v>
      </c>
      <c r="J13687" cm="1">
        <f t="array" ref="J13687:L13687">_xlfn.XLOOKUP($C13687, AGE!$A:$A,AGE!$B:$D,,0,2)</f>
        <v>12.149999999999999</v>
      </c>
      <c r="K13687">
        <v>0.55000000000000071</v>
      </c>
      <c r="L13687" t="str">
        <v>Bechtel et al. 2007 Coal Geology vol 70</v>
      </c>
      <c r="M13687" t="s">
        <v>2317</v>
      </c>
      <c r="P13687" t="s">
        <v>243</v>
      </c>
      <c r="S13687">
        <v>-26.5</v>
      </c>
      <c r="T13687">
        <v>0.2</v>
      </c>
      <c r="U13687" t="s">
        <v>5</v>
      </c>
      <c r="V13687">
        <v>1</v>
      </c>
      <c r="W13687" t="s">
        <v>2544</v>
      </c>
    </row>
    <row r="13688" spans="1:23" x14ac:dyDescent="0.3">
      <c r="A13688">
        <v>20913</v>
      </c>
      <c r="B13688" s="15" t="s">
        <v>1853</v>
      </c>
      <c r="C13688" t="str">
        <f>_xlfn.XLOOKUP($B13688, STANDARDS!$A:$A, STANDARDS!$B:$B,,0,2)</f>
        <v>Lavanttal Lignite Seam</v>
      </c>
      <c r="D13688" t="s">
        <v>2132</v>
      </c>
      <c r="E13688" t="s">
        <v>2140</v>
      </c>
      <c r="J13688" cm="1">
        <f t="array" ref="J13688:L13688">_xlfn.XLOOKUP($C13688, AGE!$A:$A,AGE!$B:$D,,0,2)</f>
        <v>12.149999999999999</v>
      </c>
      <c r="K13688">
        <v>0.55000000000000071</v>
      </c>
      <c r="L13688" t="str">
        <v>Bechtel et al. 2007 Coal Geology vol 70</v>
      </c>
      <c r="M13688" t="s">
        <v>2317</v>
      </c>
      <c r="P13688" t="s">
        <v>243</v>
      </c>
      <c r="S13688">
        <v>-26.4</v>
      </c>
      <c r="T13688">
        <v>0.2</v>
      </c>
      <c r="U13688" t="s">
        <v>5</v>
      </c>
      <c r="V13688">
        <v>1</v>
      </c>
      <c r="W13688" t="s">
        <v>2544</v>
      </c>
    </row>
    <row r="13689" spans="1:23" x14ac:dyDescent="0.3">
      <c r="A13689">
        <v>20914</v>
      </c>
      <c r="B13689" s="15" t="s">
        <v>1853</v>
      </c>
      <c r="C13689" t="str">
        <f>_xlfn.XLOOKUP($B13689, STANDARDS!$A:$A, STANDARDS!$B:$B,,0,2)</f>
        <v>Lavanttal Lignite Seam</v>
      </c>
      <c r="D13689" t="s">
        <v>2132</v>
      </c>
      <c r="E13689" t="s">
        <v>2140</v>
      </c>
      <c r="J13689" cm="1">
        <f t="array" ref="J13689:L13689">_xlfn.XLOOKUP($C13689, AGE!$A:$A,AGE!$B:$D,,0,2)</f>
        <v>12.149999999999999</v>
      </c>
      <c r="K13689">
        <v>0.55000000000000071</v>
      </c>
      <c r="L13689" t="str">
        <v>Bechtel et al. 2007 Coal Geology vol 70</v>
      </c>
      <c r="M13689" t="s">
        <v>2317</v>
      </c>
      <c r="P13689" t="s">
        <v>243</v>
      </c>
      <c r="S13689">
        <v>-26.1</v>
      </c>
      <c r="T13689">
        <v>0.2</v>
      </c>
      <c r="U13689" t="s">
        <v>5</v>
      </c>
      <c r="V13689">
        <v>1</v>
      </c>
      <c r="W13689" t="s">
        <v>2544</v>
      </c>
    </row>
    <row r="13690" spans="1:23" x14ac:dyDescent="0.3">
      <c r="A13690">
        <v>20915</v>
      </c>
      <c r="B13690" s="15" t="s">
        <v>1853</v>
      </c>
      <c r="C13690" t="str">
        <f>_xlfn.XLOOKUP($B13690, STANDARDS!$A:$A, STANDARDS!$B:$B,,0,2)</f>
        <v>Lavanttal Lignite Seam</v>
      </c>
      <c r="D13690" t="s">
        <v>2132</v>
      </c>
      <c r="E13690" t="s">
        <v>2140</v>
      </c>
      <c r="J13690" cm="1">
        <f t="array" ref="J13690:L13690">_xlfn.XLOOKUP($C13690, AGE!$A:$A,AGE!$B:$D,,0,2)</f>
        <v>12.149999999999999</v>
      </c>
      <c r="K13690">
        <v>0.55000000000000071</v>
      </c>
      <c r="L13690" t="str">
        <v>Bechtel et al. 2007 Coal Geology vol 70</v>
      </c>
      <c r="M13690" t="s">
        <v>2317</v>
      </c>
      <c r="P13690" t="s">
        <v>243</v>
      </c>
      <c r="S13690">
        <v>-26.7</v>
      </c>
      <c r="T13690">
        <v>0.2</v>
      </c>
      <c r="U13690" t="s">
        <v>5</v>
      </c>
      <c r="V13690">
        <v>1</v>
      </c>
      <c r="W13690" t="s">
        <v>2544</v>
      </c>
    </row>
    <row r="13691" spans="1:23" x14ac:dyDescent="0.3">
      <c r="A13691">
        <v>20916</v>
      </c>
      <c r="B13691" s="15" t="s">
        <v>1853</v>
      </c>
      <c r="C13691" t="str">
        <f>_xlfn.XLOOKUP($B13691, STANDARDS!$A:$A, STANDARDS!$B:$B,,0,2)</f>
        <v>Lavanttal Lignite Seam</v>
      </c>
      <c r="D13691" t="s">
        <v>2132</v>
      </c>
      <c r="E13691" t="s">
        <v>2140</v>
      </c>
      <c r="J13691" cm="1">
        <f t="array" ref="J13691:L13691">_xlfn.XLOOKUP($C13691, AGE!$A:$A,AGE!$B:$D,,0,2)</f>
        <v>12.149999999999999</v>
      </c>
      <c r="K13691">
        <v>0.55000000000000071</v>
      </c>
      <c r="L13691" t="str">
        <v>Bechtel et al. 2007 Coal Geology vol 70</v>
      </c>
      <c r="M13691" t="s">
        <v>2318</v>
      </c>
      <c r="P13691" t="s">
        <v>243</v>
      </c>
      <c r="S13691">
        <v>-25.7</v>
      </c>
      <c r="T13691">
        <v>0.2</v>
      </c>
      <c r="U13691" t="s">
        <v>5</v>
      </c>
      <c r="V13691">
        <v>1</v>
      </c>
      <c r="W13691" t="s">
        <v>2544</v>
      </c>
    </row>
    <row r="13692" spans="1:23" x14ac:dyDescent="0.3">
      <c r="A13692">
        <v>20917</v>
      </c>
      <c r="B13692" s="15" t="s">
        <v>1853</v>
      </c>
      <c r="C13692" t="str">
        <f>_xlfn.XLOOKUP($B13692, STANDARDS!$A:$A, STANDARDS!$B:$B,,0,2)</f>
        <v>Lavanttal Lignite Seam</v>
      </c>
      <c r="D13692" t="s">
        <v>2132</v>
      </c>
      <c r="E13692" t="s">
        <v>2140</v>
      </c>
      <c r="J13692" cm="1">
        <f t="array" ref="J13692:L13692">_xlfn.XLOOKUP($C13692, AGE!$A:$A,AGE!$B:$D,,0,2)</f>
        <v>12.149999999999999</v>
      </c>
      <c r="K13692">
        <v>0.55000000000000071</v>
      </c>
      <c r="L13692" t="str">
        <v>Bechtel et al. 2007 Coal Geology vol 70</v>
      </c>
      <c r="M13692" t="s">
        <v>2316</v>
      </c>
      <c r="P13692" t="s">
        <v>243</v>
      </c>
      <c r="S13692">
        <v>-28.6</v>
      </c>
      <c r="T13692">
        <v>0.2</v>
      </c>
      <c r="U13692" t="s">
        <v>5</v>
      </c>
      <c r="V13692">
        <v>1</v>
      </c>
      <c r="W13692" t="s">
        <v>2544</v>
      </c>
    </row>
    <row r="13693" spans="1:23" x14ac:dyDescent="0.3">
      <c r="A13693">
        <v>20918</v>
      </c>
      <c r="B13693" s="15" t="s">
        <v>1853</v>
      </c>
      <c r="C13693" t="str">
        <f>_xlfn.XLOOKUP($B13693, STANDARDS!$A:$A, STANDARDS!$B:$B,,0,2)</f>
        <v>Lavanttal Lignite Seam</v>
      </c>
      <c r="D13693" t="s">
        <v>2132</v>
      </c>
      <c r="E13693" t="s">
        <v>2140</v>
      </c>
      <c r="J13693" cm="1">
        <f t="array" ref="J13693:L13693">_xlfn.XLOOKUP($C13693, AGE!$A:$A,AGE!$B:$D,,0,2)</f>
        <v>12.149999999999999</v>
      </c>
      <c r="K13693">
        <v>0.55000000000000071</v>
      </c>
      <c r="L13693" t="str">
        <v>Bechtel et al. 2007 Coal Geology vol 70</v>
      </c>
      <c r="M13693" t="s">
        <v>2319</v>
      </c>
      <c r="P13693" t="s">
        <v>243</v>
      </c>
      <c r="S13693">
        <v>-24.5</v>
      </c>
      <c r="T13693">
        <v>0.2</v>
      </c>
      <c r="U13693" t="s">
        <v>5</v>
      </c>
      <c r="V13693">
        <v>1</v>
      </c>
      <c r="W13693" t="s">
        <v>2544</v>
      </c>
    </row>
    <row r="13694" spans="1:23" x14ac:dyDescent="0.3">
      <c r="A13694">
        <v>20919</v>
      </c>
      <c r="B13694" s="15" t="s">
        <v>1853</v>
      </c>
      <c r="C13694" t="str">
        <f>_xlfn.XLOOKUP($B13694, STANDARDS!$A:$A, STANDARDS!$B:$B,,0,2)</f>
        <v>Lavanttal Lignite Seam</v>
      </c>
      <c r="D13694" t="s">
        <v>2132</v>
      </c>
      <c r="E13694" t="s">
        <v>2140</v>
      </c>
      <c r="J13694" cm="1">
        <f t="array" ref="J13694:L13694">_xlfn.XLOOKUP($C13694, AGE!$A:$A,AGE!$B:$D,,0,2)</f>
        <v>12.149999999999999</v>
      </c>
      <c r="K13694">
        <v>0.55000000000000071</v>
      </c>
      <c r="L13694" t="str">
        <v>Bechtel et al. 2007 Coal Geology vol 70</v>
      </c>
      <c r="M13694" t="s">
        <v>2319</v>
      </c>
      <c r="P13694" t="s">
        <v>243</v>
      </c>
      <c r="S13694">
        <v>-24.8</v>
      </c>
      <c r="T13694">
        <v>0.2</v>
      </c>
      <c r="U13694" t="s">
        <v>5</v>
      </c>
      <c r="V13694">
        <v>1</v>
      </c>
      <c r="W13694" t="s">
        <v>2544</v>
      </c>
    </row>
    <row r="13695" spans="1:23" x14ac:dyDescent="0.3">
      <c r="A13695">
        <v>20920</v>
      </c>
      <c r="B13695" s="15" t="s">
        <v>1853</v>
      </c>
      <c r="C13695" t="str">
        <f>_xlfn.XLOOKUP($B13695, STANDARDS!$A:$A, STANDARDS!$B:$B,,0,2)</f>
        <v>Lavanttal Lignite Seam</v>
      </c>
      <c r="D13695" t="s">
        <v>2132</v>
      </c>
      <c r="E13695" t="s">
        <v>2140</v>
      </c>
      <c r="J13695" cm="1">
        <f t="array" ref="J13695:L13695">_xlfn.XLOOKUP($C13695, AGE!$A:$A,AGE!$B:$D,,0,2)</f>
        <v>12.149999999999999</v>
      </c>
      <c r="K13695">
        <v>0.55000000000000071</v>
      </c>
      <c r="L13695" t="str">
        <v>Bechtel et al. 2007 Coal Geology vol 70</v>
      </c>
      <c r="M13695" t="s">
        <v>2320</v>
      </c>
      <c r="P13695" t="s">
        <v>243</v>
      </c>
      <c r="S13695">
        <v>-25</v>
      </c>
      <c r="T13695">
        <v>0.2</v>
      </c>
      <c r="U13695" t="s">
        <v>5</v>
      </c>
      <c r="V13695">
        <v>1</v>
      </c>
      <c r="W13695" t="s">
        <v>2544</v>
      </c>
    </row>
    <row r="13696" spans="1:23" x14ac:dyDescent="0.3">
      <c r="A13696">
        <v>20921</v>
      </c>
      <c r="B13696" s="15" t="s">
        <v>1853</v>
      </c>
      <c r="C13696" t="str">
        <f>_xlfn.XLOOKUP($B13696, STANDARDS!$A:$A, STANDARDS!$B:$B,,0,2)</f>
        <v>Lavanttal Lignite Seam</v>
      </c>
      <c r="D13696" t="s">
        <v>2132</v>
      </c>
      <c r="E13696" t="s">
        <v>2140</v>
      </c>
      <c r="J13696" cm="1">
        <f t="array" ref="J13696:L13696">_xlfn.XLOOKUP($C13696, AGE!$A:$A,AGE!$B:$D,,0,2)</f>
        <v>12.149999999999999</v>
      </c>
      <c r="K13696">
        <v>0.55000000000000071</v>
      </c>
      <c r="L13696" t="str">
        <v>Bechtel et al. 2007 Coal Geology vol 70</v>
      </c>
      <c r="M13696" t="s">
        <v>2319</v>
      </c>
      <c r="P13696" t="s">
        <v>243</v>
      </c>
      <c r="S13696">
        <v>-25</v>
      </c>
      <c r="T13696">
        <v>0.2</v>
      </c>
      <c r="U13696" t="s">
        <v>5</v>
      </c>
      <c r="V13696">
        <v>1</v>
      </c>
      <c r="W13696" t="s">
        <v>2544</v>
      </c>
    </row>
    <row r="13697" spans="1:23" x14ac:dyDescent="0.3">
      <c r="A13697">
        <v>20922</v>
      </c>
      <c r="B13697" s="15" t="s">
        <v>1853</v>
      </c>
      <c r="C13697" t="str">
        <f>_xlfn.XLOOKUP($B13697, STANDARDS!$A:$A, STANDARDS!$B:$B,,0,2)</f>
        <v>Lavanttal Lignite Seam</v>
      </c>
      <c r="D13697" t="s">
        <v>2132</v>
      </c>
      <c r="E13697" t="s">
        <v>2140</v>
      </c>
      <c r="J13697" cm="1">
        <f t="array" ref="J13697:L13697">_xlfn.XLOOKUP($C13697, AGE!$A:$A,AGE!$B:$D,,0,2)</f>
        <v>12.149999999999999</v>
      </c>
      <c r="K13697">
        <v>0.55000000000000071</v>
      </c>
      <c r="L13697" t="str">
        <v>Bechtel et al. 2007 Coal Geology vol 70</v>
      </c>
      <c r="M13697" t="s">
        <v>2317</v>
      </c>
      <c r="P13697" t="s">
        <v>243</v>
      </c>
      <c r="S13697">
        <v>-24.6</v>
      </c>
      <c r="T13697">
        <v>0.2</v>
      </c>
      <c r="U13697" t="s">
        <v>5</v>
      </c>
      <c r="V13697">
        <v>1</v>
      </c>
      <c r="W13697" t="s">
        <v>2544</v>
      </c>
    </row>
    <row r="13698" spans="1:23" x14ac:dyDescent="0.3">
      <c r="A13698">
        <v>20923</v>
      </c>
      <c r="B13698" s="15" t="s">
        <v>1853</v>
      </c>
      <c r="C13698" t="str">
        <f>_xlfn.XLOOKUP($B13698, STANDARDS!$A:$A, STANDARDS!$B:$B,,0,2)</f>
        <v>Lavanttal Lignite Seam</v>
      </c>
      <c r="D13698" t="s">
        <v>2132</v>
      </c>
      <c r="E13698" t="s">
        <v>2140</v>
      </c>
      <c r="J13698" cm="1">
        <f t="array" ref="J13698:L13698">_xlfn.XLOOKUP($C13698, AGE!$A:$A,AGE!$B:$D,,0,2)</f>
        <v>12.149999999999999</v>
      </c>
      <c r="K13698">
        <v>0.55000000000000071</v>
      </c>
      <c r="L13698" t="str">
        <v>Bechtel et al. 2007 Coal Geology vol 70</v>
      </c>
      <c r="M13698" t="s">
        <v>2317</v>
      </c>
      <c r="P13698" t="s">
        <v>243</v>
      </c>
      <c r="S13698">
        <v>-24.5</v>
      </c>
      <c r="T13698">
        <v>0.2</v>
      </c>
      <c r="U13698" t="s">
        <v>5</v>
      </c>
      <c r="V13698">
        <v>1</v>
      </c>
      <c r="W13698" t="s">
        <v>2544</v>
      </c>
    </row>
    <row r="13699" spans="1:23" x14ac:dyDescent="0.3">
      <c r="A13699">
        <v>20924</v>
      </c>
      <c r="B13699" s="15" t="s">
        <v>1853</v>
      </c>
      <c r="C13699" t="str">
        <f>_xlfn.XLOOKUP($B13699, STANDARDS!$A:$A, STANDARDS!$B:$B,,0,2)</f>
        <v>Lavanttal Lignite Seam</v>
      </c>
      <c r="D13699" t="s">
        <v>2132</v>
      </c>
      <c r="E13699" t="s">
        <v>2140</v>
      </c>
      <c r="J13699" cm="1">
        <f t="array" ref="J13699:L13699">_xlfn.XLOOKUP($C13699, AGE!$A:$A,AGE!$B:$D,,0,2)</f>
        <v>12.149999999999999</v>
      </c>
      <c r="K13699">
        <v>0.55000000000000071</v>
      </c>
      <c r="L13699" t="str">
        <v>Bechtel et al. 2007 Coal Geology vol 70</v>
      </c>
      <c r="M13699" t="s">
        <v>2320</v>
      </c>
      <c r="P13699" t="s">
        <v>243</v>
      </c>
      <c r="S13699">
        <v>-25.7</v>
      </c>
      <c r="T13699">
        <v>0.2</v>
      </c>
      <c r="U13699" t="s">
        <v>5</v>
      </c>
      <c r="V13699">
        <v>1</v>
      </c>
      <c r="W13699" t="s">
        <v>2544</v>
      </c>
    </row>
    <row r="13700" spans="1:23" x14ac:dyDescent="0.3">
      <c r="A13700">
        <v>20925</v>
      </c>
      <c r="B13700" s="15" t="s">
        <v>1853</v>
      </c>
      <c r="C13700" t="str">
        <f>_xlfn.XLOOKUP($B13700, STANDARDS!$A:$A, STANDARDS!$B:$B,,0,2)</f>
        <v>Lavanttal Lignite Seam</v>
      </c>
      <c r="D13700" t="s">
        <v>2132</v>
      </c>
      <c r="E13700" t="s">
        <v>2140</v>
      </c>
      <c r="J13700" cm="1">
        <f t="array" ref="J13700:L13700">_xlfn.XLOOKUP($C13700, AGE!$A:$A,AGE!$B:$D,,0,2)</f>
        <v>12.149999999999999</v>
      </c>
      <c r="K13700">
        <v>0.55000000000000071</v>
      </c>
      <c r="L13700" t="str">
        <v>Bechtel et al. 2007 Coal Geology vol 70</v>
      </c>
      <c r="M13700" t="s">
        <v>2317</v>
      </c>
      <c r="P13700" t="s">
        <v>243</v>
      </c>
      <c r="S13700">
        <v>-24.8</v>
      </c>
      <c r="T13700">
        <v>0.2</v>
      </c>
      <c r="U13700" t="s">
        <v>5</v>
      </c>
      <c r="V13700">
        <v>1</v>
      </c>
      <c r="W13700" t="s">
        <v>2544</v>
      </c>
    </row>
    <row r="13701" spans="1:23" x14ac:dyDescent="0.3">
      <c r="A13701">
        <v>20926</v>
      </c>
      <c r="B13701" s="15" t="s">
        <v>1853</v>
      </c>
      <c r="C13701" t="str">
        <f>_xlfn.XLOOKUP($B13701, STANDARDS!$A:$A, STANDARDS!$B:$B,,0,2)</f>
        <v>Lavanttal Lignite Seam</v>
      </c>
      <c r="D13701" t="s">
        <v>2132</v>
      </c>
      <c r="E13701" t="s">
        <v>2140</v>
      </c>
      <c r="J13701" cm="1">
        <f t="array" ref="J13701:L13701">_xlfn.XLOOKUP($C13701, AGE!$A:$A,AGE!$B:$D,,0,2)</f>
        <v>12.149999999999999</v>
      </c>
      <c r="K13701">
        <v>0.55000000000000071</v>
      </c>
      <c r="L13701" t="str">
        <v>Bechtel et al. 2007 Coal Geology vol 70</v>
      </c>
      <c r="M13701" t="s">
        <v>2317</v>
      </c>
      <c r="P13701" t="s">
        <v>243</v>
      </c>
      <c r="S13701">
        <v>-25</v>
      </c>
      <c r="T13701">
        <v>0.2</v>
      </c>
      <c r="U13701" t="s">
        <v>5</v>
      </c>
      <c r="V13701">
        <v>1</v>
      </c>
      <c r="W13701" t="s">
        <v>2544</v>
      </c>
    </row>
    <row r="13702" spans="1:23" x14ac:dyDescent="0.3">
      <c r="A13702">
        <v>20927</v>
      </c>
      <c r="B13702" s="15" t="s">
        <v>1853</v>
      </c>
      <c r="C13702" t="str">
        <f>_xlfn.XLOOKUP($B13702, STANDARDS!$A:$A, STANDARDS!$B:$B,,0,2)</f>
        <v>Lavanttal Lignite Seam</v>
      </c>
      <c r="D13702" t="s">
        <v>2132</v>
      </c>
      <c r="E13702" t="s">
        <v>2140</v>
      </c>
      <c r="J13702" cm="1">
        <f t="array" ref="J13702:L13702">_xlfn.XLOOKUP($C13702, AGE!$A:$A,AGE!$B:$D,,0,2)</f>
        <v>12.149999999999999</v>
      </c>
      <c r="K13702">
        <v>0.55000000000000071</v>
      </c>
      <c r="L13702" t="str">
        <v>Bechtel et al. 2007 Coal Geology vol 70</v>
      </c>
      <c r="M13702" t="s">
        <v>2319</v>
      </c>
      <c r="P13702" t="s">
        <v>243</v>
      </c>
      <c r="S13702">
        <v>-24.2</v>
      </c>
      <c r="T13702">
        <v>0.2</v>
      </c>
      <c r="U13702" t="s">
        <v>5</v>
      </c>
      <c r="V13702">
        <v>1</v>
      </c>
      <c r="W13702" t="s">
        <v>2544</v>
      </c>
    </row>
    <row r="13703" spans="1:23" x14ac:dyDescent="0.3">
      <c r="A13703">
        <v>20928</v>
      </c>
      <c r="B13703" s="15" t="s">
        <v>1853</v>
      </c>
      <c r="C13703" t="str">
        <f>_xlfn.XLOOKUP($B13703, STANDARDS!$A:$A, STANDARDS!$B:$B,,0,2)</f>
        <v>Lavanttal Lignite Seam</v>
      </c>
      <c r="D13703" t="s">
        <v>2132</v>
      </c>
      <c r="E13703" t="s">
        <v>2140</v>
      </c>
      <c r="J13703" cm="1">
        <f t="array" ref="J13703:L13703">_xlfn.XLOOKUP($C13703, AGE!$A:$A,AGE!$B:$D,,0,2)</f>
        <v>12.149999999999999</v>
      </c>
      <c r="K13703">
        <v>0.55000000000000071</v>
      </c>
      <c r="L13703" t="str">
        <v>Bechtel et al. 2007 Coal Geology vol 70</v>
      </c>
      <c r="M13703" t="s">
        <v>2318</v>
      </c>
      <c r="P13703" t="s">
        <v>243</v>
      </c>
      <c r="S13703">
        <v>-24.7</v>
      </c>
      <c r="T13703">
        <v>0.2</v>
      </c>
      <c r="U13703" t="s">
        <v>5</v>
      </c>
      <c r="V13703">
        <v>1</v>
      </c>
      <c r="W13703" t="s">
        <v>2544</v>
      </c>
    </row>
    <row r="13704" spans="1:23" x14ac:dyDescent="0.3">
      <c r="A13704">
        <v>20929</v>
      </c>
      <c r="B13704" s="15" t="s">
        <v>1853</v>
      </c>
      <c r="C13704" t="str">
        <f>_xlfn.XLOOKUP($B13704, STANDARDS!$A:$A, STANDARDS!$B:$B,,0,2)</f>
        <v>Lavanttal Lignite Seam</v>
      </c>
      <c r="D13704" t="s">
        <v>2132</v>
      </c>
      <c r="E13704" t="s">
        <v>2140</v>
      </c>
      <c r="J13704" cm="1">
        <f t="array" ref="J13704:L13704">_xlfn.XLOOKUP($C13704, AGE!$A:$A,AGE!$B:$D,,0,2)</f>
        <v>12.149999999999999</v>
      </c>
      <c r="K13704">
        <v>0.55000000000000071</v>
      </c>
      <c r="L13704" t="str">
        <v>Bechtel et al. 2007 Coal Geology vol 70</v>
      </c>
      <c r="M13704" t="s">
        <v>2317</v>
      </c>
      <c r="P13704" t="s">
        <v>243</v>
      </c>
      <c r="S13704">
        <v>-26.1</v>
      </c>
      <c r="T13704">
        <v>0.2</v>
      </c>
      <c r="U13704" t="s">
        <v>5</v>
      </c>
      <c r="V13704">
        <v>1</v>
      </c>
      <c r="W13704" t="s">
        <v>2544</v>
      </c>
    </row>
    <row r="13705" spans="1:23" x14ac:dyDescent="0.3">
      <c r="A13705">
        <v>20930</v>
      </c>
      <c r="B13705" s="15" t="s">
        <v>1853</v>
      </c>
      <c r="C13705" t="str">
        <f>_xlfn.XLOOKUP($B13705, STANDARDS!$A:$A, STANDARDS!$B:$B,,0,2)</f>
        <v>Lavanttal Lignite Seam</v>
      </c>
      <c r="D13705" t="s">
        <v>2132</v>
      </c>
      <c r="E13705" t="s">
        <v>2140</v>
      </c>
      <c r="J13705" cm="1">
        <f t="array" ref="J13705:L13705">_xlfn.XLOOKUP($C13705, AGE!$A:$A,AGE!$B:$D,,0,2)</f>
        <v>12.149999999999999</v>
      </c>
      <c r="K13705">
        <v>0.55000000000000071</v>
      </c>
      <c r="L13705" t="str">
        <v>Bechtel et al. 2007 Coal Geology vol 70</v>
      </c>
      <c r="M13705" t="s">
        <v>2319</v>
      </c>
      <c r="P13705" t="s">
        <v>243</v>
      </c>
      <c r="S13705">
        <v>-25.3</v>
      </c>
      <c r="T13705">
        <v>0.2</v>
      </c>
      <c r="U13705" t="s">
        <v>5</v>
      </c>
      <c r="V13705">
        <v>1</v>
      </c>
      <c r="W13705" t="s">
        <v>2544</v>
      </c>
    </row>
    <row r="13706" spans="1:23" x14ac:dyDescent="0.3">
      <c r="A13706">
        <v>20931</v>
      </c>
      <c r="B13706" s="15" t="s">
        <v>1853</v>
      </c>
      <c r="C13706" t="str">
        <f>_xlfn.XLOOKUP($B13706, STANDARDS!$A:$A, STANDARDS!$B:$B,,0,2)</f>
        <v>Lavanttal Lignite Seam</v>
      </c>
      <c r="D13706" t="s">
        <v>2132</v>
      </c>
      <c r="E13706" t="s">
        <v>2140</v>
      </c>
      <c r="J13706" cm="1">
        <f t="array" ref="J13706:L13706">_xlfn.XLOOKUP($C13706, AGE!$A:$A,AGE!$B:$D,,0,2)</f>
        <v>12.149999999999999</v>
      </c>
      <c r="K13706">
        <v>0.55000000000000071</v>
      </c>
      <c r="L13706" t="str">
        <v>Bechtel et al. 2007 Coal Geology vol 70</v>
      </c>
      <c r="M13706" t="s">
        <v>2320</v>
      </c>
      <c r="P13706" t="s">
        <v>243</v>
      </c>
      <c r="S13706">
        <v>-25.4</v>
      </c>
      <c r="T13706">
        <v>0.2</v>
      </c>
      <c r="U13706" t="s">
        <v>5</v>
      </c>
      <c r="V13706">
        <v>1</v>
      </c>
      <c r="W13706" t="s">
        <v>2544</v>
      </c>
    </row>
    <row r="13707" spans="1:23" x14ac:dyDescent="0.3">
      <c r="A13707">
        <v>20940</v>
      </c>
      <c r="B13707" s="15" t="s">
        <v>1854</v>
      </c>
      <c r="C13707" t="str">
        <f>_xlfn.XLOOKUP($B13707, STANDARDS!$A:$A, STANDARDS!$B:$B,,0,2)</f>
        <v>Dorog Coal Fm</v>
      </c>
      <c r="D13707" t="s">
        <v>2141</v>
      </c>
      <c r="E13707" t="s">
        <v>2142</v>
      </c>
      <c r="J13707" cm="1">
        <f t="array" ref="J13707:L13707">_xlfn.XLOOKUP($C13707, AGE!$A:$A,AGE!$B:$D,,0,2)</f>
        <v>45</v>
      </c>
      <c r="K13707">
        <v>11.1</v>
      </c>
      <c r="L13707" t="str">
        <v>Tissier et al. 2018; GSA 2018</v>
      </c>
      <c r="M13707" t="s">
        <v>2321</v>
      </c>
      <c r="O13707">
        <v>2.1</v>
      </c>
      <c r="P13707" t="s">
        <v>243</v>
      </c>
      <c r="S13707">
        <v>-27.1</v>
      </c>
      <c r="T13707">
        <v>0.2</v>
      </c>
      <c r="U13707" t="s">
        <v>5</v>
      </c>
      <c r="V13707">
        <v>1</v>
      </c>
      <c r="W13707" t="s">
        <v>2545</v>
      </c>
    </row>
    <row r="13708" spans="1:23" x14ac:dyDescent="0.3">
      <c r="A13708">
        <v>20941</v>
      </c>
      <c r="B13708" s="15" t="s">
        <v>1854</v>
      </c>
      <c r="C13708" t="str">
        <f>_xlfn.XLOOKUP($B13708, STANDARDS!$A:$A, STANDARDS!$B:$B,,0,2)</f>
        <v>Dorog Coal Fm</v>
      </c>
      <c r="D13708" t="s">
        <v>2141</v>
      </c>
      <c r="E13708" t="s">
        <v>2142</v>
      </c>
      <c r="J13708" cm="1">
        <f t="array" ref="J13708:L13708">_xlfn.XLOOKUP($C13708, AGE!$A:$A,AGE!$B:$D,,0,2)</f>
        <v>45</v>
      </c>
      <c r="K13708">
        <v>11.1</v>
      </c>
      <c r="L13708" t="str">
        <v>Tissier et al. 2018; GSA 2018</v>
      </c>
      <c r="M13708" t="s">
        <v>2322</v>
      </c>
      <c r="O13708">
        <v>54.9</v>
      </c>
      <c r="P13708" t="s">
        <v>243</v>
      </c>
      <c r="S13708">
        <v>-25.7</v>
      </c>
      <c r="T13708">
        <v>0.2</v>
      </c>
      <c r="U13708" t="s">
        <v>5</v>
      </c>
      <c r="V13708">
        <v>1</v>
      </c>
      <c r="W13708" t="s">
        <v>2545</v>
      </c>
    </row>
    <row r="13709" spans="1:23" x14ac:dyDescent="0.3">
      <c r="A13709">
        <v>20942</v>
      </c>
      <c r="B13709" s="15" t="s">
        <v>1854</v>
      </c>
      <c r="C13709" t="str">
        <f>_xlfn.XLOOKUP($B13709, STANDARDS!$A:$A, STANDARDS!$B:$B,,0,2)</f>
        <v>Dorog Coal Fm</v>
      </c>
      <c r="D13709" t="s">
        <v>2141</v>
      </c>
      <c r="E13709" t="s">
        <v>2142</v>
      </c>
      <c r="J13709" cm="1">
        <f t="array" ref="J13709:L13709">_xlfn.XLOOKUP($C13709, AGE!$A:$A,AGE!$B:$D,,0,2)</f>
        <v>45</v>
      </c>
      <c r="K13709">
        <v>11.1</v>
      </c>
      <c r="L13709" t="str">
        <v>Tissier et al. 2018; GSA 2018</v>
      </c>
      <c r="M13709" t="s">
        <v>2322</v>
      </c>
      <c r="O13709">
        <v>54.9</v>
      </c>
      <c r="P13709" t="s">
        <v>243</v>
      </c>
      <c r="S13709">
        <v>-25.6</v>
      </c>
      <c r="T13709">
        <v>0.2</v>
      </c>
      <c r="U13709" t="s">
        <v>5</v>
      </c>
      <c r="V13709">
        <v>1</v>
      </c>
      <c r="W13709" t="s">
        <v>2545</v>
      </c>
    </row>
    <row r="13710" spans="1:23" x14ac:dyDescent="0.3">
      <c r="A13710">
        <v>20943</v>
      </c>
      <c r="B13710" s="15" t="s">
        <v>1854</v>
      </c>
      <c r="C13710" t="str">
        <f>_xlfn.XLOOKUP($B13710, STANDARDS!$A:$A, STANDARDS!$B:$B,,0,2)</f>
        <v>Dorog Coal Fm</v>
      </c>
      <c r="D13710" t="s">
        <v>2141</v>
      </c>
      <c r="E13710" t="s">
        <v>2142</v>
      </c>
      <c r="J13710" cm="1">
        <f t="array" ref="J13710:L13710">_xlfn.XLOOKUP($C13710, AGE!$A:$A,AGE!$B:$D,,0,2)</f>
        <v>45</v>
      </c>
      <c r="K13710">
        <v>11.1</v>
      </c>
      <c r="L13710" t="str">
        <v>Tissier et al. 2018; GSA 2018</v>
      </c>
      <c r="M13710" t="s">
        <v>2322</v>
      </c>
      <c r="O13710">
        <v>56.8</v>
      </c>
      <c r="P13710" t="s">
        <v>243</v>
      </c>
      <c r="S13710">
        <v>-26</v>
      </c>
      <c r="T13710">
        <v>0.2</v>
      </c>
      <c r="U13710" t="s">
        <v>5</v>
      </c>
      <c r="V13710">
        <v>1</v>
      </c>
      <c r="W13710" t="s">
        <v>2545</v>
      </c>
    </row>
    <row r="13711" spans="1:23" x14ac:dyDescent="0.3">
      <c r="A13711">
        <v>20944</v>
      </c>
      <c r="B13711" s="15" t="s">
        <v>1854</v>
      </c>
      <c r="C13711" t="str">
        <f>_xlfn.XLOOKUP($B13711, STANDARDS!$A:$A, STANDARDS!$B:$B,,0,2)</f>
        <v>Dorog Coal Fm</v>
      </c>
      <c r="D13711" t="s">
        <v>2141</v>
      </c>
      <c r="E13711" t="s">
        <v>2142</v>
      </c>
      <c r="J13711" cm="1">
        <f t="array" ref="J13711:L13711">_xlfn.XLOOKUP($C13711, AGE!$A:$A,AGE!$B:$D,,0,2)</f>
        <v>45</v>
      </c>
      <c r="K13711">
        <v>11.1</v>
      </c>
      <c r="L13711" t="str">
        <v>Tissier et al. 2018; GSA 2018</v>
      </c>
      <c r="M13711" t="s">
        <v>2323</v>
      </c>
      <c r="O13711">
        <v>63.6</v>
      </c>
      <c r="P13711" t="s">
        <v>243</v>
      </c>
      <c r="S13711">
        <v>-25.5</v>
      </c>
      <c r="T13711">
        <v>0.2</v>
      </c>
      <c r="U13711" t="s">
        <v>5</v>
      </c>
      <c r="V13711">
        <v>1</v>
      </c>
      <c r="W13711" t="s">
        <v>2545</v>
      </c>
    </row>
    <row r="13712" spans="1:23" x14ac:dyDescent="0.3">
      <c r="A13712">
        <v>20945</v>
      </c>
      <c r="B13712" s="15" t="s">
        <v>1854</v>
      </c>
      <c r="C13712" t="str">
        <f>_xlfn.XLOOKUP($B13712, STANDARDS!$A:$A, STANDARDS!$B:$B,,0,2)</f>
        <v>Dorog Coal Fm</v>
      </c>
      <c r="D13712" t="s">
        <v>2141</v>
      </c>
      <c r="E13712" t="s">
        <v>2142</v>
      </c>
      <c r="J13712" cm="1">
        <f t="array" ref="J13712:L13712">_xlfn.XLOOKUP($C13712, AGE!$A:$A,AGE!$B:$D,,0,2)</f>
        <v>45</v>
      </c>
      <c r="K13712">
        <v>11.1</v>
      </c>
      <c r="L13712" t="str">
        <v>Tissier et al. 2018; GSA 2018</v>
      </c>
      <c r="M13712" t="s">
        <v>2323</v>
      </c>
      <c r="O13712">
        <v>59.5</v>
      </c>
      <c r="P13712" t="s">
        <v>243</v>
      </c>
      <c r="S13712">
        <v>-25.8</v>
      </c>
      <c r="T13712">
        <v>0.2</v>
      </c>
      <c r="U13712" t="s">
        <v>5</v>
      </c>
      <c r="V13712">
        <v>1</v>
      </c>
      <c r="W13712" t="s">
        <v>2545</v>
      </c>
    </row>
    <row r="13713" spans="1:23" x14ac:dyDescent="0.3">
      <c r="A13713">
        <v>20946</v>
      </c>
      <c r="B13713" s="15" t="s">
        <v>1854</v>
      </c>
      <c r="C13713" t="str">
        <f>_xlfn.XLOOKUP($B13713, STANDARDS!$A:$A, STANDARDS!$B:$B,,0,2)</f>
        <v>Dorog Coal Fm</v>
      </c>
      <c r="D13713" t="s">
        <v>2141</v>
      </c>
      <c r="E13713" t="s">
        <v>2142</v>
      </c>
      <c r="J13713" cm="1">
        <f t="array" ref="J13713:L13713">_xlfn.XLOOKUP($C13713, AGE!$A:$A,AGE!$B:$D,,0,2)</f>
        <v>45</v>
      </c>
      <c r="K13713">
        <v>11.1</v>
      </c>
      <c r="L13713" t="str">
        <v>Tissier et al. 2018; GSA 2018</v>
      </c>
      <c r="M13713" t="s">
        <v>2323</v>
      </c>
      <c r="O13713">
        <v>62.2</v>
      </c>
      <c r="P13713" t="s">
        <v>243</v>
      </c>
      <c r="S13713">
        <v>-25.9</v>
      </c>
      <c r="T13713">
        <v>0.2</v>
      </c>
      <c r="U13713" t="s">
        <v>5</v>
      </c>
      <c r="V13713">
        <v>1</v>
      </c>
      <c r="W13713" t="s">
        <v>2545</v>
      </c>
    </row>
    <row r="13714" spans="1:23" x14ac:dyDescent="0.3">
      <c r="A13714">
        <v>20947</v>
      </c>
      <c r="B13714" s="15" t="s">
        <v>1854</v>
      </c>
      <c r="C13714" t="str">
        <f>_xlfn.XLOOKUP($B13714, STANDARDS!$A:$A, STANDARDS!$B:$B,,0,2)</f>
        <v>Dorog Coal Fm</v>
      </c>
      <c r="D13714" t="s">
        <v>2141</v>
      </c>
      <c r="E13714" t="s">
        <v>2142</v>
      </c>
      <c r="J13714" cm="1">
        <f t="array" ref="J13714:L13714">_xlfn.XLOOKUP($C13714, AGE!$A:$A,AGE!$B:$D,,0,2)</f>
        <v>45</v>
      </c>
      <c r="K13714">
        <v>11.1</v>
      </c>
      <c r="L13714" t="str">
        <v>Tissier et al. 2018; GSA 2018</v>
      </c>
      <c r="M13714" t="s">
        <v>2323</v>
      </c>
      <c r="O13714">
        <v>53.3</v>
      </c>
      <c r="P13714" t="s">
        <v>243</v>
      </c>
      <c r="S13714">
        <v>-26.1</v>
      </c>
      <c r="T13714">
        <v>0.2</v>
      </c>
      <c r="U13714" t="s">
        <v>5</v>
      </c>
      <c r="V13714">
        <v>1</v>
      </c>
      <c r="W13714" t="s">
        <v>2545</v>
      </c>
    </row>
    <row r="13715" spans="1:23" x14ac:dyDescent="0.3">
      <c r="A13715">
        <v>20948</v>
      </c>
      <c r="B13715" s="15" t="s">
        <v>1854</v>
      </c>
      <c r="C13715" t="str">
        <f>_xlfn.XLOOKUP($B13715, STANDARDS!$A:$A, STANDARDS!$B:$B,,0,2)</f>
        <v>Dorog Coal Fm</v>
      </c>
      <c r="D13715" t="s">
        <v>2141</v>
      </c>
      <c r="E13715" t="s">
        <v>2142</v>
      </c>
      <c r="J13715" cm="1">
        <f t="array" ref="J13715:L13715">_xlfn.XLOOKUP($C13715, AGE!$A:$A,AGE!$B:$D,,0,2)</f>
        <v>45</v>
      </c>
      <c r="K13715">
        <v>11.1</v>
      </c>
      <c r="L13715" t="str">
        <v>Tissier et al. 2018; GSA 2018</v>
      </c>
      <c r="M13715" t="s">
        <v>2322</v>
      </c>
      <c r="O13715">
        <v>52.9</v>
      </c>
      <c r="P13715" t="s">
        <v>243</v>
      </c>
      <c r="S13715">
        <v>-25.4</v>
      </c>
      <c r="T13715">
        <v>0.2</v>
      </c>
      <c r="U13715" t="s">
        <v>5</v>
      </c>
      <c r="V13715">
        <v>1</v>
      </c>
      <c r="W13715" t="s">
        <v>2545</v>
      </c>
    </row>
    <row r="13716" spans="1:23" x14ac:dyDescent="0.3">
      <c r="A13716">
        <v>20949</v>
      </c>
      <c r="B13716" s="15" t="s">
        <v>1854</v>
      </c>
      <c r="C13716" t="str">
        <f>_xlfn.XLOOKUP($B13716, STANDARDS!$A:$A, STANDARDS!$B:$B,,0,2)</f>
        <v>Dorog Coal Fm</v>
      </c>
      <c r="D13716" t="s">
        <v>2141</v>
      </c>
      <c r="E13716" t="s">
        <v>2142</v>
      </c>
      <c r="J13716" cm="1">
        <f t="array" ref="J13716:L13716">_xlfn.XLOOKUP($C13716, AGE!$A:$A,AGE!$B:$D,,0,2)</f>
        <v>45</v>
      </c>
      <c r="K13716">
        <v>11.1</v>
      </c>
      <c r="L13716" t="str">
        <v>Tissier et al. 2018; GSA 2018</v>
      </c>
      <c r="M13716" t="s">
        <v>2322</v>
      </c>
      <c r="O13716">
        <v>54.9</v>
      </c>
      <c r="P13716" t="s">
        <v>243</v>
      </c>
      <c r="S13716">
        <v>-25.2</v>
      </c>
      <c r="T13716">
        <v>0.2</v>
      </c>
      <c r="U13716" t="s">
        <v>5</v>
      </c>
      <c r="V13716">
        <v>1</v>
      </c>
      <c r="W13716" t="s">
        <v>2545</v>
      </c>
    </row>
    <row r="13717" spans="1:23" x14ac:dyDescent="0.3">
      <c r="A13717">
        <v>20950</v>
      </c>
      <c r="B13717" s="15" t="s">
        <v>1854</v>
      </c>
      <c r="C13717" t="str">
        <f>_xlfn.XLOOKUP($B13717, STANDARDS!$A:$A, STANDARDS!$B:$B,,0,2)</f>
        <v>Dorog Coal Fm</v>
      </c>
      <c r="D13717" t="s">
        <v>2141</v>
      </c>
      <c r="E13717" t="s">
        <v>2142</v>
      </c>
      <c r="J13717" cm="1">
        <f t="array" ref="J13717:L13717">_xlfn.XLOOKUP($C13717, AGE!$A:$A,AGE!$B:$D,,0,2)</f>
        <v>45</v>
      </c>
      <c r="K13717">
        <v>11.1</v>
      </c>
      <c r="L13717" t="str">
        <v>Tissier et al. 2018; GSA 2018</v>
      </c>
      <c r="M13717" t="s">
        <v>2324</v>
      </c>
      <c r="O13717">
        <v>8.4</v>
      </c>
      <c r="P13717" t="s">
        <v>243</v>
      </c>
      <c r="S13717">
        <v>-24.9</v>
      </c>
      <c r="T13717">
        <v>0.2</v>
      </c>
      <c r="U13717" t="s">
        <v>5</v>
      </c>
      <c r="V13717">
        <v>1</v>
      </c>
      <c r="W13717" t="s">
        <v>2545</v>
      </c>
    </row>
    <row r="13718" spans="1:23" x14ac:dyDescent="0.3">
      <c r="A13718">
        <v>20951</v>
      </c>
      <c r="B13718" s="15" t="s">
        <v>1854</v>
      </c>
      <c r="C13718" t="str">
        <f>_xlfn.XLOOKUP($B13718, STANDARDS!$A:$A, STANDARDS!$B:$B,,0,2)</f>
        <v>Dorog Coal Fm</v>
      </c>
      <c r="D13718" t="s">
        <v>2141</v>
      </c>
      <c r="E13718" t="s">
        <v>2142</v>
      </c>
      <c r="J13718" cm="1">
        <f t="array" ref="J13718:L13718">_xlfn.XLOOKUP($C13718, AGE!$A:$A,AGE!$B:$D,,0,2)</f>
        <v>45</v>
      </c>
      <c r="K13718">
        <v>11.1</v>
      </c>
      <c r="L13718" t="str">
        <v>Tissier et al. 2018; GSA 2018</v>
      </c>
      <c r="M13718" t="s">
        <v>2325</v>
      </c>
      <c r="O13718">
        <v>21</v>
      </c>
      <c r="P13718" t="s">
        <v>243</v>
      </c>
      <c r="S13718">
        <v>-26.9</v>
      </c>
      <c r="T13718">
        <v>0.2</v>
      </c>
      <c r="U13718" t="s">
        <v>5</v>
      </c>
      <c r="V13718">
        <v>1</v>
      </c>
      <c r="W13718" t="s">
        <v>2545</v>
      </c>
    </row>
    <row r="13719" spans="1:23" x14ac:dyDescent="0.3">
      <c r="A13719">
        <v>20952</v>
      </c>
      <c r="B13719" s="15" t="s">
        <v>1854</v>
      </c>
      <c r="C13719" t="str">
        <f>_xlfn.XLOOKUP($B13719, STANDARDS!$A:$A, STANDARDS!$B:$B,,0,2)</f>
        <v>Dorog Coal Fm</v>
      </c>
      <c r="D13719" t="s">
        <v>2141</v>
      </c>
      <c r="E13719" t="s">
        <v>2142</v>
      </c>
      <c r="J13719" cm="1">
        <f t="array" ref="J13719:L13719">_xlfn.XLOOKUP($C13719, AGE!$A:$A,AGE!$B:$D,,0,2)</f>
        <v>45</v>
      </c>
      <c r="K13719">
        <v>11.1</v>
      </c>
      <c r="L13719" t="str">
        <v>Tissier et al. 2018; GSA 2018</v>
      </c>
      <c r="M13719" t="s">
        <v>2322</v>
      </c>
      <c r="O13719">
        <v>56.4</v>
      </c>
      <c r="P13719" t="s">
        <v>243</v>
      </c>
      <c r="S13719">
        <v>-25.6</v>
      </c>
      <c r="T13719">
        <v>0.2</v>
      </c>
      <c r="U13719" t="s">
        <v>5</v>
      </c>
      <c r="V13719">
        <v>1</v>
      </c>
      <c r="W13719" t="s">
        <v>2545</v>
      </c>
    </row>
    <row r="13720" spans="1:23" x14ac:dyDescent="0.3">
      <c r="A13720">
        <v>20953</v>
      </c>
      <c r="B13720" s="15" t="s">
        <v>1854</v>
      </c>
      <c r="C13720" t="str">
        <f>_xlfn.XLOOKUP($B13720, STANDARDS!$A:$A, STANDARDS!$B:$B,,0,2)</f>
        <v>Dorog Coal Fm</v>
      </c>
      <c r="D13720" t="s">
        <v>2141</v>
      </c>
      <c r="E13720" t="s">
        <v>2142</v>
      </c>
      <c r="J13720" cm="1">
        <f t="array" ref="J13720:L13720">_xlfn.XLOOKUP($C13720, AGE!$A:$A,AGE!$B:$D,,0,2)</f>
        <v>45</v>
      </c>
      <c r="K13720">
        <v>11.1</v>
      </c>
      <c r="L13720" t="str">
        <v>Tissier et al. 2018; GSA 2018</v>
      </c>
      <c r="M13720" t="s">
        <v>2322</v>
      </c>
      <c r="O13720">
        <v>60.8</v>
      </c>
      <c r="P13720" t="s">
        <v>243</v>
      </c>
      <c r="S13720">
        <v>-25.6</v>
      </c>
      <c r="T13720">
        <v>0.2</v>
      </c>
      <c r="U13720" t="s">
        <v>5</v>
      </c>
      <c r="V13720">
        <v>1</v>
      </c>
      <c r="W13720" t="s">
        <v>2545</v>
      </c>
    </row>
    <row r="13721" spans="1:23" x14ac:dyDescent="0.3">
      <c r="A13721">
        <v>20954</v>
      </c>
      <c r="B13721" s="15" t="s">
        <v>1854</v>
      </c>
      <c r="C13721" t="str">
        <f>_xlfn.XLOOKUP($B13721, STANDARDS!$A:$A, STANDARDS!$B:$B,,0,2)</f>
        <v>Dorog Coal Fm</v>
      </c>
      <c r="D13721" t="s">
        <v>2141</v>
      </c>
      <c r="E13721" t="s">
        <v>2142</v>
      </c>
      <c r="J13721" cm="1">
        <f t="array" ref="J13721:L13721">_xlfn.XLOOKUP($C13721, AGE!$A:$A,AGE!$B:$D,,0,2)</f>
        <v>45</v>
      </c>
      <c r="K13721">
        <v>11.1</v>
      </c>
      <c r="L13721" t="str">
        <v>Tissier et al. 2018; GSA 2018</v>
      </c>
      <c r="M13721" t="s">
        <v>2326</v>
      </c>
      <c r="O13721">
        <v>61.8</v>
      </c>
      <c r="P13721" t="s">
        <v>243</v>
      </c>
      <c r="S13721">
        <v>-25.8</v>
      </c>
      <c r="T13721">
        <v>0.2</v>
      </c>
      <c r="U13721" t="s">
        <v>5</v>
      </c>
      <c r="V13721">
        <v>1</v>
      </c>
      <c r="W13721" t="s">
        <v>2545</v>
      </c>
    </row>
    <row r="13722" spans="1:23" x14ac:dyDescent="0.3">
      <c r="A13722">
        <v>20955</v>
      </c>
      <c r="B13722" s="15" t="s">
        <v>1854</v>
      </c>
      <c r="C13722" t="str">
        <f>_xlfn.XLOOKUP($B13722, STANDARDS!$A:$A, STANDARDS!$B:$B,,0,2)</f>
        <v>Dorog Coal Fm</v>
      </c>
      <c r="D13722" t="s">
        <v>2141</v>
      </c>
      <c r="E13722" t="s">
        <v>2142</v>
      </c>
      <c r="J13722" cm="1">
        <f t="array" ref="J13722:L13722">_xlfn.XLOOKUP($C13722, AGE!$A:$A,AGE!$B:$D,,0,2)</f>
        <v>45</v>
      </c>
      <c r="K13722">
        <v>11.1</v>
      </c>
      <c r="L13722" t="str">
        <v>Tissier et al. 2018; GSA 2018</v>
      </c>
      <c r="M13722" t="s">
        <v>2326</v>
      </c>
      <c r="O13722">
        <v>61.2</v>
      </c>
      <c r="P13722" t="s">
        <v>243</v>
      </c>
      <c r="S13722">
        <v>-25.5</v>
      </c>
      <c r="T13722">
        <v>0.2</v>
      </c>
      <c r="U13722" t="s">
        <v>5</v>
      </c>
      <c r="V13722">
        <v>1</v>
      </c>
      <c r="W13722" t="s">
        <v>2545</v>
      </c>
    </row>
    <row r="13723" spans="1:23" x14ac:dyDescent="0.3">
      <c r="A13723">
        <v>20956</v>
      </c>
      <c r="B13723" s="15" t="s">
        <v>1854</v>
      </c>
      <c r="C13723" t="str">
        <f>_xlfn.XLOOKUP($B13723, STANDARDS!$A:$A, STANDARDS!$B:$B,,0,2)</f>
        <v>Dorog Coal Fm</v>
      </c>
      <c r="D13723" t="s">
        <v>2141</v>
      </c>
      <c r="E13723" t="s">
        <v>2142</v>
      </c>
      <c r="J13723" cm="1">
        <f t="array" ref="J13723:L13723">_xlfn.XLOOKUP($C13723, AGE!$A:$A,AGE!$B:$D,,0,2)</f>
        <v>45</v>
      </c>
      <c r="K13723">
        <v>11.1</v>
      </c>
      <c r="L13723" t="str">
        <v>Tissier et al. 2018; GSA 2018</v>
      </c>
      <c r="M13723" t="s">
        <v>2327</v>
      </c>
      <c r="O13723">
        <v>13.7</v>
      </c>
      <c r="P13723" t="s">
        <v>243</v>
      </c>
      <c r="S13723">
        <v>-24.6</v>
      </c>
      <c r="T13723">
        <v>0.2</v>
      </c>
      <c r="U13723" t="s">
        <v>5</v>
      </c>
      <c r="V13723">
        <v>1</v>
      </c>
      <c r="W13723" t="s">
        <v>2545</v>
      </c>
    </row>
    <row r="13724" spans="1:23" x14ac:dyDescent="0.3">
      <c r="A13724">
        <v>20957</v>
      </c>
      <c r="B13724" s="15" t="s">
        <v>1854</v>
      </c>
      <c r="C13724" t="str">
        <f>_xlfn.XLOOKUP($B13724, STANDARDS!$A:$A, STANDARDS!$B:$B,,0,2)</f>
        <v>Dorog Coal Fm</v>
      </c>
      <c r="D13724" t="s">
        <v>2141</v>
      </c>
      <c r="E13724" t="s">
        <v>2142</v>
      </c>
      <c r="J13724" cm="1">
        <f t="array" ref="J13724:L13724">_xlfn.XLOOKUP($C13724, AGE!$A:$A,AGE!$B:$D,,0,2)</f>
        <v>45</v>
      </c>
      <c r="K13724">
        <v>11.1</v>
      </c>
      <c r="L13724" t="str">
        <v>Tissier et al. 2018; GSA 2018</v>
      </c>
      <c r="M13724" t="s">
        <v>2320</v>
      </c>
      <c r="O13724">
        <v>27.1</v>
      </c>
      <c r="P13724" t="s">
        <v>243</v>
      </c>
      <c r="S13724">
        <v>-25.7</v>
      </c>
      <c r="T13724">
        <v>0.2</v>
      </c>
      <c r="U13724" t="s">
        <v>5</v>
      </c>
      <c r="V13724">
        <v>1</v>
      </c>
      <c r="W13724" t="s">
        <v>2545</v>
      </c>
    </row>
    <row r="13725" spans="1:23" x14ac:dyDescent="0.3">
      <c r="A13725">
        <v>20958</v>
      </c>
      <c r="B13725" s="15" t="s">
        <v>1854</v>
      </c>
      <c r="C13725" t="str">
        <f>_xlfn.XLOOKUP($B13725, STANDARDS!$A:$A, STANDARDS!$B:$B,,0,2)</f>
        <v>Dorog Coal Fm</v>
      </c>
      <c r="D13725" t="s">
        <v>2141</v>
      </c>
      <c r="E13725" t="s">
        <v>2142</v>
      </c>
      <c r="J13725" cm="1">
        <f t="array" ref="J13725:L13725">_xlfn.XLOOKUP($C13725, AGE!$A:$A,AGE!$B:$D,,0,2)</f>
        <v>45</v>
      </c>
      <c r="K13725">
        <v>11.1</v>
      </c>
      <c r="L13725" t="str">
        <v>Tissier et al. 2018; GSA 2018</v>
      </c>
      <c r="M13725" t="s">
        <v>2321</v>
      </c>
      <c r="O13725">
        <v>1.2</v>
      </c>
      <c r="P13725" t="s">
        <v>243</v>
      </c>
      <c r="S13725">
        <v>-27.4</v>
      </c>
      <c r="T13725">
        <v>0.2</v>
      </c>
      <c r="U13725" t="s">
        <v>5</v>
      </c>
      <c r="V13725">
        <v>1</v>
      </c>
      <c r="W13725" t="s">
        <v>2545</v>
      </c>
    </row>
    <row r="13726" spans="1:23" x14ac:dyDescent="0.3">
      <c r="A13726">
        <v>20959</v>
      </c>
      <c r="B13726" s="15" t="s">
        <v>1854</v>
      </c>
      <c r="C13726" t="str">
        <f>_xlfn.XLOOKUP($B13726, STANDARDS!$A:$A, STANDARDS!$B:$B,,0,2)</f>
        <v>Dorog Coal Fm</v>
      </c>
      <c r="D13726" t="s">
        <v>2141</v>
      </c>
      <c r="E13726" t="s">
        <v>2142</v>
      </c>
      <c r="J13726" cm="1">
        <f t="array" ref="J13726:L13726">_xlfn.XLOOKUP($C13726, AGE!$A:$A,AGE!$B:$D,,0,2)</f>
        <v>45</v>
      </c>
      <c r="K13726">
        <v>11.1</v>
      </c>
      <c r="L13726" t="str">
        <v>Tissier et al. 2018; GSA 2018</v>
      </c>
      <c r="M13726" t="s">
        <v>2325</v>
      </c>
      <c r="O13726">
        <v>10.199999999999999</v>
      </c>
      <c r="P13726" t="s">
        <v>243</v>
      </c>
      <c r="S13726">
        <v>-26.7</v>
      </c>
      <c r="T13726">
        <v>0.2</v>
      </c>
      <c r="U13726" t="s">
        <v>5</v>
      </c>
      <c r="V13726">
        <v>1</v>
      </c>
      <c r="W13726" t="s">
        <v>2545</v>
      </c>
    </row>
    <row r="13727" spans="1:23" x14ac:dyDescent="0.3">
      <c r="A13727">
        <v>20960</v>
      </c>
      <c r="B13727" s="15" t="s">
        <v>1854</v>
      </c>
      <c r="C13727" t="str">
        <f>_xlfn.XLOOKUP($B13727, STANDARDS!$A:$A, STANDARDS!$B:$B,,0,2)</f>
        <v>Dorog Coal Fm</v>
      </c>
      <c r="D13727" t="s">
        <v>2141</v>
      </c>
      <c r="E13727" t="s">
        <v>2142</v>
      </c>
      <c r="J13727" cm="1">
        <f t="array" ref="J13727:L13727">_xlfn.XLOOKUP($C13727, AGE!$A:$A,AGE!$B:$D,,0,2)</f>
        <v>45</v>
      </c>
      <c r="K13727">
        <v>11.1</v>
      </c>
      <c r="L13727" t="str">
        <v>Tissier et al. 2018; GSA 2018</v>
      </c>
      <c r="M13727" t="s">
        <v>2326</v>
      </c>
      <c r="O13727">
        <v>60.3</v>
      </c>
      <c r="P13727" t="s">
        <v>243</v>
      </c>
      <c r="S13727">
        <v>-26.3</v>
      </c>
      <c r="T13727">
        <v>0.2</v>
      </c>
      <c r="U13727" t="s">
        <v>5</v>
      </c>
      <c r="V13727">
        <v>1</v>
      </c>
      <c r="W13727" t="s">
        <v>2545</v>
      </c>
    </row>
    <row r="13728" spans="1:23" x14ac:dyDescent="0.3">
      <c r="A13728">
        <v>20961</v>
      </c>
      <c r="B13728" s="15" t="s">
        <v>1854</v>
      </c>
      <c r="C13728" t="str">
        <f>_xlfn.XLOOKUP($B13728, STANDARDS!$A:$A, STANDARDS!$B:$B,,0,2)</f>
        <v>Dorog Coal Fm</v>
      </c>
      <c r="D13728" t="s">
        <v>2141</v>
      </c>
      <c r="E13728" t="s">
        <v>2142</v>
      </c>
      <c r="J13728" cm="1">
        <f t="array" ref="J13728:L13728">_xlfn.XLOOKUP($C13728, AGE!$A:$A,AGE!$B:$D,,0,2)</f>
        <v>45</v>
      </c>
      <c r="K13728">
        <v>11.1</v>
      </c>
      <c r="L13728" t="str">
        <v>Tissier et al. 2018; GSA 2018</v>
      </c>
      <c r="M13728" t="s">
        <v>2322</v>
      </c>
      <c r="O13728">
        <v>59.8</v>
      </c>
      <c r="P13728" t="s">
        <v>243</v>
      </c>
      <c r="S13728">
        <v>-26.1</v>
      </c>
      <c r="T13728">
        <v>0.2</v>
      </c>
      <c r="U13728" t="s">
        <v>5</v>
      </c>
      <c r="V13728">
        <v>1</v>
      </c>
      <c r="W13728" t="s">
        <v>2545</v>
      </c>
    </row>
    <row r="13729" spans="1:23" x14ac:dyDescent="0.3">
      <c r="A13729">
        <v>20962</v>
      </c>
      <c r="B13729" s="15" t="s">
        <v>1854</v>
      </c>
      <c r="C13729" t="str">
        <f>_xlfn.XLOOKUP($B13729, STANDARDS!$A:$A, STANDARDS!$B:$B,,0,2)</f>
        <v>Dorog Coal Fm</v>
      </c>
      <c r="D13729" t="s">
        <v>2141</v>
      </c>
      <c r="E13729" t="s">
        <v>2142</v>
      </c>
      <c r="J13729" cm="1">
        <f t="array" ref="J13729:L13729">_xlfn.XLOOKUP($C13729, AGE!$A:$A,AGE!$B:$D,,0,2)</f>
        <v>45</v>
      </c>
      <c r="K13729">
        <v>11.1</v>
      </c>
      <c r="L13729" t="str">
        <v>Tissier et al. 2018; GSA 2018</v>
      </c>
      <c r="M13729" t="s">
        <v>2322</v>
      </c>
      <c r="O13729">
        <v>55.2</v>
      </c>
      <c r="P13729" t="s">
        <v>243</v>
      </c>
      <c r="S13729">
        <v>-25.3</v>
      </c>
      <c r="T13729">
        <v>0.2</v>
      </c>
      <c r="U13729" t="s">
        <v>5</v>
      </c>
      <c r="V13729">
        <v>1</v>
      </c>
      <c r="W13729" t="s">
        <v>2545</v>
      </c>
    </row>
    <row r="13730" spans="1:23" x14ac:dyDescent="0.3">
      <c r="A13730">
        <v>20963</v>
      </c>
      <c r="B13730" s="15" t="s">
        <v>1854</v>
      </c>
      <c r="C13730" t="str">
        <f>_xlfn.XLOOKUP($B13730, STANDARDS!$A:$A, STANDARDS!$B:$B,,0,2)</f>
        <v>Dorog Coal Fm</v>
      </c>
      <c r="D13730" t="s">
        <v>2141</v>
      </c>
      <c r="E13730" t="s">
        <v>2142</v>
      </c>
      <c r="J13730" cm="1">
        <f t="array" ref="J13730:L13730">_xlfn.XLOOKUP($C13730, AGE!$A:$A,AGE!$B:$D,,0,2)</f>
        <v>45</v>
      </c>
      <c r="K13730">
        <v>11.1</v>
      </c>
      <c r="L13730" t="str">
        <v>Tissier et al. 2018; GSA 2018</v>
      </c>
      <c r="M13730" t="s">
        <v>2328</v>
      </c>
      <c r="O13730">
        <v>42.7</v>
      </c>
      <c r="P13730" t="s">
        <v>243</v>
      </c>
      <c r="S13730">
        <v>-25.2</v>
      </c>
      <c r="T13730">
        <v>0.2</v>
      </c>
      <c r="U13730" t="s">
        <v>5</v>
      </c>
      <c r="V13730">
        <v>1</v>
      </c>
      <c r="W13730" t="s">
        <v>2545</v>
      </c>
    </row>
    <row r="13731" spans="1:23" x14ac:dyDescent="0.3">
      <c r="A13731">
        <v>20964</v>
      </c>
      <c r="B13731" s="15" t="s">
        <v>1854</v>
      </c>
      <c r="C13731" t="str">
        <f>_xlfn.XLOOKUP($B13731, STANDARDS!$A:$A, STANDARDS!$B:$B,,0,2)</f>
        <v>Dorog Coal Fm</v>
      </c>
      <c r="D13731" t="s">
        <v>2141</v>
      </c>
      <c r="E13731" t="s">
        <v>2142</v>
      </c>
      <c r="J13731" cm="1">
        <f t="array" ref="J13731:L13731">_xlfn.XLOOKUP($C13731, AGE!$A:$A,AGE!$B:$D,,0,2)</f>
        <v>45</v>
      </c>
      <c r="K13731">
        <v>11.1</v>
      </c>
      <c r="L13731" t="str">
        <v>Tissier et al. 2018; GSA 2018</v>
      </c>
      <c r="M13731" t="s">
        <v>2328</v>
      </c>
      <c r="O13731">
        <v>38.799999999999997</v>
      </c>
      <c r="P13731" t="s">
        <v>243</v>
      </c>
      <c r="S13731">
        <v>-24.9</v>
      </c>
      <c r="T13731">
        <v>0.2</v>
      </c>
      <c r="U13731" t="s">
        <v>5</v>
      </c>
      <c r="V13731">
        <v>1</v>
      </c>
      <c r="W13731" t="s">
        <v>2545</v>
      </c>
    </row>
    <row r="13732" spans="1:23" x14ac:dyDescent="0.3">
      <c r="A13732">
        <v>20965</v>
      </c>
      <c r="B13732" s="15" t="s">
        <v>1854</v>
      </c>
      <c r="C13732" t="str">
        <f>_xlfn.XLOOKUP($B13732, STANDARDS!$A:$A, STANDARDS!$B:$B,,0,2)</f>
        <v>Dorog Coal Fm</v>
      </c>
      <c r="D13732" t="s">
        <v>2141</v>
      </c>
      <c r="E13732" t="s">
        <v>2142</v>
      </c>
      <c r="J13732" cm="1">
        <f t="array" ref="J13732:L13732">_xlfn.XLOOKUP($C13732, AGE!$A:$A,AGE!$B:$D,,0,2)</f>
        <v>45</v>
      </c>
      <c r="K13732">
        <v>11.1</v>
      </c>
      <c r="L13732" t="str">
        <v>Tissier et al. 2018; GSA 2018</v>
      </c>
      <c r="M13732" t="s">
        <v>2320</v>
      </c>
      <c r="O13732">
        <v>30.1</v>
      </c>
      <c r="P13732" t="s">
        <v>243</v>
      </c>
      <c r="S13732">
        <v>-25.2</v>
      </c>
      <c r="T13732">
        <v>0.2</v>
      </c>
      <c r="U13732" t="s">
        <v>5</v>
      </c>
      <c r="V13732">
        <v>1</v>
      </c>
      <c r="W13732" t="s">
        <v>2545</v>
      </c>
    </row>
    <row r="13733" spans="1:23" x14ac:dyDescent="0.3">
      <c r="A13733">
        <v>20966</v>
      </c>
      <c r="B13733" s="15" t="s">
        <v>1854</v>
      </c>
      <c r="C13733" t="str">
        <f>_xlfn.XLOOKUP($B13733, STANDARDS!$A:$A, STANDARDS!$B:$B,,0,2)</f>
        <v>Dorog Coal Fm</v>
      </c>
      <c r="D13733" t="s">
        <v>2141</v>
      </c>
      <c r="E13733" t="s">
        <v>2142</v>
      </c>
      <c r="J13733" cm="1">
        <f t="array" ref="J13733:L13733">_xlfn.XLOOKUP($C13733, AGE!$A:$A,AGE!$B:$D,,0,2)</f>
        <v>45</v>
      </c>
      <c r="K13733">
        <v>11.1</v>
      </c>
      <c r="L13733" t="str">
        <v>Tissier et al. 2018; GSA 2018</v>
      </c>
      <c r="M13733" t="s">
        <v>2328</v>
      </c>
      <c r="O13733">
        <v>42.2</v>
      </c>
      <c r="P13733" t="s">
        <v>243</v>
      </c>
      <c r="S13733">
        <v>-25.5</v>
      </c>
      <c r="T13733">
        <v>0.2</v>
      </c>
      <c r="U13733" t="s">
        <v>5</v>
      </c>
      <c r="V13733">
        <v>1</v>
      </c>
      <c r="W13733" t="s">
        <v>2545</v>
      </c>
    </row>
    <row r="13734" spans="1:23" x14ac:dyDescent="0.3">
      <c r="A13734">
        <v>20967</v>
      </c>
      <c r="B13734" s="15" t="s">
        <v>1854</v>
      </c>
      <c r="C13734" t="str">
        <f>_xlfn.XLOOKUP($B13734, STANDARDS!$A:$A, STANDARDS!$B:$B,,0,2)</f>
        <v>Dorog Coal Fm</v>
      </c>
      <c r="D13734" t="s">
        <v>2141</v>
      </c>
      <c r="E13734" t="s">
        <v>2142</v>
      </c>
      <c r="J13734" cm="1">
        <f t="array" ref="J13734:L13734">_xlfn.XLOOKUP($C13734, AGE!$A:$A,AGE!$B:$D,,0,2)</f>
        <v>45</v>
      </c>
      <c r="K13734">
        <v>11.1</v>
      </c>
      <c r="L13734" t="str">
        <v>Tissier et al. 2018; GSA 2018</v>
      </c>
      <c r="M13734" t="s">
        <v>2328</v>
      </c>
      <c r="O13734">
        <v>40.200000000000003</v>
      </c>
      <c r="P13734" t="s">
        <v>243</v>
      </c>
      <c r="S13734">
        <v>-24.7</v>
      </c>
      <c r="T13734">
        <v>0.2</v>
      </c>
      <c r="U13734" t="s">
        <v>5</v>
      </c>
      <c r="V13734">
        <v>1</v>
      </c>
      <c r="W13734" t="s">
        <v>2545</v>
      </c>
    </row>
    <row r="13735" spans="1:23" x14ac:dyDescent="0.3">
      <c r="A13735">
        <v>20968</v>
      </c>
      <c r="B13735" s="15" t="s">
        <v>1854</v>
      </c>
      <c r="C13735" t="str">
        <f>_xlfn.XLOOKUP($B13735, STANDARDS!$A:$A, STANDARDS!$B:$B,,0,2)</f>
        <v>Dorog Coal Fm</v>
      </c>
      <c r="D13735" t="s">
        <v>2141</v>
      </c>
      <c r="E13735" t="s">
        <v>2142</v>
      </c>
      <c r="J13735" cm="1">
        <f t="array" ref="J13735:L13735">_xlfn.XLOOKUP($C13735, AGE!$A:$A,AGE!$B:$D,,0,2)</f>
        <v>45</v>
      </c>
      <c r="K13735">
        <v>11.1</v>
      </c>
      <c r="L13735" t="str">
        <v>Tissier et al. 2018; GSA 2018</v>
      </c>
      <c r="M13735" t="s">
        <v>2327</v>
      </c>
      <c r="O13735">
        <v>1.3</v>
      </c>
      <c r="P13735" t="s">
        <v>243</v>
      </c>
      <c r="S13735">
        <v>-25.8</v>
      </c>
      <c r="T13735">
        <v>0.2</v>
      </c>
      <c r="U13735" t="s">
        <v>5</v>
      </c>
      <c r="V13735">
        <v>1</v>
      </c>
      <c r="W13735" t="s">
        <v>2545</v>
      </c>
    </row>
    <row r="13736" spans="1:23" x14ac:dyDescent="0.3">
      <c r="A13736">
        <v>20969</v>
      </c>
      <c r="B13736" s="15" t="s">
        <v>1856</v>
      </c>
      <c r="C13736" t="str">
        <f>_xlfn.XLOOKUP($B13736, STANDARDS!$A:$A, STANDARDS!$B:$B,,0,2)</f>
        <v>Plant fossil, Canada</v>
      </c>
      <c r="D13736" t="s">
        <v>517</v>
      </c>
      <c r="E13736" t="s">
        <v>2143</v>
      </c>
      <c r="J13736">
        <v>388</v>
      </c>
      <c r="K13736">
        <v>2</v>
      </c>
      <c r="L13736" t="s">
        <v>2546</v>
      </c>
      <c r="M13736" t="s">
        <v>2329</v>
      </c>
      <c r="P13736" t="s">
        <v>243</v>
      </c>
      <c r="S13736" s="35">
        <v>-25.4</v>
      </c>
      <c r="T13736" s="35"/>
      <c r="U13736" t="s">
        <v>2330</v>
      </c>
      <c r="V13736">
        <v>1</v>
      </c>
      <c r="W13736" t="s">
        <v>2546</v>
      </c>
    </row>
    <row r="13737" spans="1:23" x14ac:dyDescent="0.3">
      <c r="A13737">
        <v>20970</v>
      </c>
      <c r="B13737" s="15" t="s">
        <v>1856</v>
      </c>
      <c r="C13737" t="str">
        <f>_xlfn.XLOOKUP($B13737, STANDARDS!$A:$A, STANDARDS!$B:$B,,0,2)</f>
        <v>Plant fossil, Canada</v>
      </c>
      <c r="D13737" t="s">
        <v>517</v>
      </c>
      <c r="E13737" t="s">
        <v>2144</v>
      </c>
      <c r="J13737">
        <v>388</v>
      </c>
      <c r="K13737">
        <v>2</v>
      </c>
      <c r="L13737" t="s">
        <v>2546</v>
      </c>
      <c r="M13737" t="s">
        <v>2329</v>
      </c>
      <c r="P13737" t="s">
        <v>243</v>
      </c>
      <c r="S13737" s="35">
        <v>-26.3</v>
      </c>
      <c r="T13737" s="35"/>
      <c r="U13737" t="s">
        <v>2330</v>
      </c>
      <c r="V13737">
        <v>1</v>
      </c>
      <c r="W13737" t="s">
        <v>2546</v>
      </c>
    </row>
    <row r="13738" spans="1:23" x14ac:dyDescent="0.3">
      <c r="A13738">
        <v>20971</v>
      </c>
      <c r="B13738" s="15" t="s">
        <v>1857</v>
      </c>
      <c r="C13738" t="str">
        <f>_xlfn.XLOOKUP($B13738, STANDARDS!$A:$A, STANDARDS!$B:$B,,0,2)</f>
        <v>Plant fossil, USA</v>
      </c>
      <c r="D13738" t="s">
        <v>1060</v>
      </c>
      <c r="E13738" t="s">
        <v>2145</v>
      </c>
      <c r="J13738">
        <v>378</v>
      </c>
      <c r="K13738">
        <v>2</v>
      </c>
      <c r="L13738" t="s">
        <v>2546</v>
      </c>
      <c r="M13738" t="s">
        <v>2329</v>
      </c>
      <c r="P13738" t="s">
        <v>243</v>
      </c>
      <c r="S13738" s="35">
        <v>-21.3</v>
      </c>
      <c r="T13738" s="35">
        <v>0.09</v>
      </c>
      <c r="U13738" t="s">
        <v>2331</v>
      </c>
      <c r="V13738">
        <v>1</v>
      </c>
      <c r="W13738" t="s">
        <v>2546</v>
      </c>
    </row>
    <row r="13739" spans="1:23" x14ac:dyDescent="0.3">
      <c r="A13739">
        <v>20972</v>
      </c>
      <c r="B13739" s="15" t="s">
        <v>1857</v>
      </c>
      <c r="C13739" t="str">
        <f>_xlfn.XLOOKUP($B13739, STANDARDS!$A:$A, STANDARDS!$B:$B,,0,2)</f>
        <v>Plant fossil, USA</v>
      </c>
      <c r="D13739" t="s">
        <v>1060</v>
      </c>
      <c r="E13739" t="s">
        <v>2146</v>
      </c>
      <c r="J13739">
        <v>342</v>
      </c>
      <c r="K13739">
        <v>11</v>
      </c>
      <c r="L13739" t="s">
        <v>2546</v>
      </c>
      <c r="M13739" t="s">
        <v>2329</v>
      </c>
      <c r="P13739" t="s">
        <v>243</v>
      </c>
      <c r="S13739" s="35">
        <v>-23.5</v>
      </c>
      <c r="T13739" s="35"/>
      <c r="U13739" t="s">
        <v>2332</v>
      </c>
      <c r="V13739">
        <v>1</v>
      </c>
      <c r="W13739" t="s">
        <v>2546</v>
      </c>
    </row>
    <row r="13740" spans="1:23" x14ac:dyDescent="0.3">
      <c r="A13740">
        <v>20973</v>
      </c>
      <c r="B13740" s="15" t="s">
        <v>1857</v>
      </c>
      <c r="C13740" t="str">
        <f>_xlfn.XLOOKUP($B13740, STANDARDS!$A:$A, STANDARDS!$B:$B,,0,2)</f>
        <v>Plant fossil, USA</v>
      </c>
      <c r="D13740" t="s">
        <v>1060</v>
      </c>
      <c r="E13740" t="s">
        <v>2147</v>
      </c>
      <c r="J13740">
        <v>319</v>
      </c>
      <c r="K13740">
        <v>4</v>
      </c>
      <c r="L13740" t="s">
        <v>2546</v>
      </c>
      <c r="M13740" t="s">
        <v>2329</v>
      </c>
      <c r="P13740" t="s">
        <v>243</v>
      </c>
      <c r="S13740" s="35">
        <v>-24.3</v>
      </c>
      <c r="T13740" s="35"/>
      <c r="U13740" t="s">
        <v>2332</v>
      </c>
      <c r="V13740">
        <v>1</v>
      </c>
      <c r="W13740" t="s">
        <v>2546</v>
      </c>
    </row>
    <row r="13741" spans="1:23" x14ac:dyDescent="0.3">
      <c r="A13741">
        <v>20974</v>
      </c>
      <c r="B13741" s="15" t="s">
        <v>1857</v>
      </c>
      <c r="C13741" t="str">
        <f>_xlfn.XLOOKUP($B13741, STANDARDS!$A:$A, STANDARDS!$B:$B,,0,2)</f>
        <v>Plant fossil, USA</v>
      </c>
      <c r="D13741" t="s">
        <v>1060</v>
      </c>
      <c r="E13741" t="s">
        <v>2148</v>
      </c>
      <c r="J13741">
        <v>315</v>
      </c>
      <c r="K13741">
        <v>8</v>
      </c>
      <c r="L13741" t="s">
        <v>2546</v>
      </c>
      <c r="M13741" t="s">
        <v>2329</v>
      </c>
      <c r="P13741" t="s">
        <v>243</v>
      </c>
      <c r="S13741" s="35">
        <v>-23.1</v>
      </c>
      <c r="T13741" s="35"/>
      <c r="U13741" t="s">
        <v>2333</v>
      </c>
      <c r="V13741">
        <v>1</v>
      </c>
      <c r="W13741" t="s">
        <v>2546</v>
      </c>
    </row>
    <row r="13742" spans="1:23" x14ac:dyDescent="0.3">
      <c r="A13742">
        <v>20975</v>
      </c>
      <c r="B13742" s="15" t="s">
        <v>1857</v>
      </c>
      <c r="C13742" t="str">
        <f>_xlfn.XLOOKUP($B13742, STANDARDS!$A:$A, STANDARDS!$B:$B,,0,2)</f>
        <v>Plant fossil, USA</v>
      </c>
      <c r="D13742" t="s">
        <v>1060</v>
      </c>
      <c r="E13742" t="s">
        <v>2149</v>
      </c>
      <c r="J13742">
        <v>365</v>
      </c>
      <c r="K13742">
        <v>3</v>
      </c>
      <c r="L13742" t="s">
        <v>2546</v>
      </c>
      <c r="M13742" t="s">
        <v>2329</v>
      </c>
      <c r="P13742" t="s">
        <v>243</v>
      </c>
      <c r="S13742" s="35">
        <v>-24</v>
      </c>
      <c r="T13742" s="35"/>
      <c r="U13742" t="s">
        <v>2330</v>
      </c>
      <c r="V13742">
        <v>1</v>
      </c>
      <c r="W13742" t="s">
        <v>2546</v>
      </c>
    </row>
    <row r="13743" spans="1:23" x14ac:dyDescent="0.3">
      <c r="A13743">
        <v>20976</v>
      </c>
      <c r="B13743" s="15" t="s">
        <v>1857</v>
      </c>
      <c r="C13743" t="str">
        <f>_xlfn.XLOOKUP($B13743, STANDARDS!$A:$A, STANDARDS!$B:$B,,0,2)</f>
        <v>Plant fossil, USA</v>
      </c>
      <c r="D13743" t="s">
        <v>1060</v>
      </c>
      <c r="E13743" t="s">
        <v>2150</v>
      </c>
      <c r="J13743">
        <v>311</v>
      </c>
      <c r="K13743">
        <v>1</v>
      </c>
      <c r="L13743" t="s">
        <v>2546</v>
      </c>
      <c r="M13743" t="s">
        <v>2329</v>
      </c>
      <c r="P13743" t="s">
        <v>243</v>
      </c>
      <c r="S13743" s="35">
        <v>-24.1</v>
      </c>
      <c r="T13743" s="35"/>
      <c r="U13743" t="s">
        <v>2331</v>
      </c>
      <c r="V13743">
        <v>1</v>
      </c>
      <c r="W13743" t="s">
        <v>2546</v>
      </c>
    </row>
    <row r="13744" spans="1:23" x14ac:dyDescent="0.3">
      <c r="A13744">
        <v>20977</v>
      </c>
      <c r="B13744" s="15" t="s">
        <v>1858</v>
      </c>
      <c r="C13744" t="str">
        <f>_xlfn.XLOOKUP($B13744, STANDARDS!$A:$A, STANDARDS!$B:$B,,0,2)</f>
        <v>Plant fossil, Czechia</v>
      </c>
      <c r="D13744" t="s">
        <v>2151</v>
      </c>
      <c r="E13744" t="s">
        <v>2152</v>
      </c>
      <c r="J13744">
        <v>308</v>
      </c>
      <c r="K13744">
        <v>1</v>
      </c>
      <c r="L13744" t="s">
        <v>2546</v>
      </c>
      <c r="M13744" t="s">
        <v>2329</v>
      </c>
      <c r="P13744" t="s">
        <v>243</v>
      </c>
      <c r="S13744" s="35">
        <v>-22.3</v>
      </c>
      <c r="T13744" s="35"/>
      <c r="U13744" t="s">
        <v>2334</v>
      </c>
      <c r="V13744">
        <v>1</v>
      </c>
      <c r="W13744" t="s">
        <v>2546</v>
      </c>
    </row>
    <row r="13745" spans="1:23" x14ac:dyDescent="0.3">
      <c r="A13745">
        <v>20978</v>
      </c>
      <c r="B13745" s="15" t="s">
        <v>1859</v>
      </c>
      <c r="C13745" t="str">
        <f>_xlfn.XLOOKUP($B13745, STANDARDS!$A:$A, STANDARDS!$B:$B,,0,2)</f>
        <v>Plant fossil, Europe</v>
      </c>
      <c r="D13745" t="s">
        <v>2153</v>
      </c>
      <c r="J13745">
        <v>304</v>
      </c>
      <c r="K13745">
        <v>14</v>
      </c>
      <c r="L13745" t="s">
        <v>2546</v>
      </c>
      <c r="M13745" t="s">
        <v>2329</v>
      </c>
      <c r="P13745" t="s">
        <v>243</v>
      </c>
      <c r="S13745" s="35">
        <v>-24.2</v>
      </c>
      <c r="T13745" s="35"/>
      <c r="U13745" t="s">
        <v>2335</v>
      </c>
      <c r="V13745">
        <v>1</v>
      </c>
      <c r="W13745" t="s">
        <v>2546</v>
      </c>
    </row>
    <row r="13746" spans="1:23" x14ac:dyDescent="0.3">
      <c r="A13746">
        <v>20979</v>
      </c>
      <c r="B13746" s="15" t="s">
        <v>1860</v>
      </c>
      <c r="C13746" t="str">
        <f>_xlfn.XLOOKUP($B13746, STANDARDS!$A:$A, STANDARDS!$B:$B,,0,2)</f>
        <v>Plant fossil, Poland</v>
      </c>
      <c r="D13746" t="s">
        <v>2154</v>
      </c>
      <c r="E13746" t="s">
        <v>2155</v>
      </c>
      <c r="J13746">
        <v>301</v>
      </c>
      <c r="K13746">
        <v>11</v>
      </c>
      <c r="L13746" t="s">
        <v>2546</v>
      </c>
      <c r="M13746" t="s">
        <v>2329</v>
      </c>
      <c r="P13746" t="s">
        <v>243</v>
      </c>
      <c r="S13746" s="35">
        <v>-23.8</v>
      </c>
      <c r="T13746" s="35"/>
      <c r="U13746" t="s">
        <v>2336</v>
      </c>
      <c r="V13746">
        <v>1</v>
      </c>
      <c r="W13746" t="s">
        <v>2546</v>
      </c>
    </row>
    <row r="13747" spans="1:23" x14ac:dyDescent="0.3">
      <c r="A13747">
        <v>20980</v>
      </c>
      <c r="B13747" s="15" t="s">
        <v>1861</v>
      </c>
      <c r="C13747" t="str">
        <f>_xlfn.XLOOKUP($B13747, STANDARDS!$A:$A, STANDARDS!$B:$B,,0,2)</f>
        <v>Plant fossil, Germany</v>
      </c>
      <c r="D13747" t="s">
        <v>2156</v>
      </c>
      <c r="E13747" t="s">
        <v>2157</v>
      </c>
      <c r="J13747">
        <v>277</v>
      </c>
      <c r="K13747">
        <v>13</v>
      </c>
      <c r="L13747" t="s">
        <v>2546</v>
      </c>
      <c r="M13747" t="s">
        <v>2329</v>
      </c>
      <c r="P13747" t="s">
        <v>243</v>
      </c>
      <c r="S13747" s="35">
        <v>-24.9</v>
      </c>
      <c r="T13747" s="35"/>
      <c r="U13747" t="s">
        <v>2336</v>
      </c>
      <c r="V13747">
        <v>1</v>
      </c>
      <c r="W13747" t="s">
        <v>2546</v>
      </c>
    </row>
    <row r="13748" spans="1:23" x14ac:dyDescent="0.3">
      <c r="A13748">
        <v>20981</v>
      </c>
      <c r="B13748" s="15" t="s">
        <v>1862</v>
      </c>
      <c r="C13748" t="str">
        <f>_xlfn.XLOOKUP($B13748, STANDARDS!$A:$A, STANDARDS!$B:$B,,0,2)</f>
        <v>Plant fossil, UK</v>
      </c>
      <c r="D13748" t="s">
        <v>2158</v>
      </c>
      <c r="E13748" t="s">
        <v>2159</v>
      </c>
      <c r="J13748">
        <v>170</v>
      </c>
      <c r="K13748">
        <v>1</v>
      </c>
      <c r="L13748" t="s">
        <v>2546</v>
      </c>
      <c r="M13748" t="s">
        <v>2329</v>
      </c>
      <c r="P13748" t="s">
        <v>243</v>
      </c>
      <c r="S13748" s="35">
        <v>-23.7</v>
      </c>
      <c r="T13748" s="35">
        <v>0.9</v>
      </c>
      <c r="U13748" t="s">
        <v>2337</v>
      </c>
      <c r="V13748">
        <v>1</v>
      </c>
      <c r="W13748" t="s">
        <v>2546</v>
      </c>
    </row>
    <row r="13749" spans="1:23" x14ac:dyDescent="0.3">
      <c r="A13749">
        <v>20982</v>
      </c>
      <c r="B13749" s="15" t="s">
        <v>1862</v>
      </c>
      <c r="C13749" t="str">
        <f>_xlfn.XLOOKUP($B13749, STANDARDS!$A:$A, STANDARDS!$B:$B,,0,2)</f>
        <v>Plant fossil, UK</v>
      </c>
      <c r="D13749" t="s">
        <v>2158</v>
      </c>
      <c r="E13749" t="s">
        <v>2159</v>
      </c>
      <c r="J13749">
        <v>170</v>
      </c>
      <c r="K13749">
        <v>1</v>
      </c>
      <c r="L13749" t="s">
        <v>2546</v>
      </c>
      <c r="M13749" t="s">
        <v>2329</v>
      </c>
      <c r="P13749" t="s">
        <v>243</v>
      </c>
      <c r="S13749" s="35">
        <v>-21.3</v>
      </c>
      <c r="T13749" s="35"/>
      <c r="U13749" t="s">
        <v>2337</v>
      </c>
      <c r="V13749">
        <v>1</v>
      </c>
      <c r="W13749" t="s">
        <v>2546</v>
      </c>
    </row>
    <row r="13750" spans="1:23" x14ac:dyDescent="0.3">
      <c r="A13750">
        <v>20983</v>
      </c>
      <c r="B13750" s="15" t="s">
        <v>1862</v>
      </c>
      <c r="C13750" t="str">
        <f>_xlfn.XLOOKUP($B13750, STANDARDS!$A:$A, STANDARDS!$B:$B,,0,2)</f>
        <v>Plant fossil, UK</v>
      </c>
      <c r="D13750" t="s">
        <v>2158</v>
      </c>
      <c r="E13750" t="s">
        <v>2159</v>
      </c>
      <c r="J13750">
        <v>169</v>
      </c>
      <c r="K13750">
        <v>1</v>
      </c>
      <c r="L13750" t="s">
        <v>2546</v>
      </c>
      <c r="M13750" t="s">
        <v>2329</v>
      </c>
      <c r="P13750" t="s">
        <v>243</v>
      </c>
      <c r="S13750" s="35">
        <v>-24.5</v>
      </c>
      <c r="T13750" s="35"/>
      <c r="U13750" t="s">
        <v>2337</v>
      </c>
      <c r="V13750">
        <v>1</v>
      </c>
      <c r="W13750" t="s">
        <v>2546</v>
      </c>
    </row>
    <row r="13751" spans="1:23" x14ac:dyDescent="0.3">
      <c r="A13751">
        <v>20984</v>
      </c>
      <c r="B13751" s="15" t="s">
        <v>1857</v>
      </c>
      <c r="C13751" t="str">
        <f>_xlfn.XLOOKUP($B13751, STANDARDS!$A:$A, STANDARDS!$B:$B,,0,2)</f>
        <v>Plant fossil, USA</v>
      </c>
      <c r="D13751" t="s">
        <v>1060</v>
      </c>
      <c r="E13751" t="s">
        <v>2160</v>
      </c>
      <c r="J13751">
        <v>377</v>
      </c>
      <c r="K13751">
        <v>1</v>
      </c>
      <c r="L13751" t="s">
        <v>2546</v>
      </c>
      <c r="M13751" t="s">
        <v>2329</v>
      </c>
      <c r="P13751" t="s">
        <v>243</v>
      </c>
      <c r="S13751" s="35">
        <v>-24.4</v>
      </c>
      <c r="T13751" s="35"/>
      <c r="U13751" t="s">
        <v>2330</v>
      </c>
      <c r="V13751">
        <v>1</v>
      </c>
      <c r="W13751" t="s">
        <v>2546</v>
      </c>
    </row>
    <row r="13752" spans="1:23" x14ac:dyDescent="0.3">
      <c r="A13752">
        <v>20985</v>
      </c>
      <c r="B13752" s="15" t="s">
        <v>1856</v>
      </c>
      <c r="C13752" t="str">
        <f>_xlfn.XLOOKUP($B13752, STANDARDS!$A:$A, STANDARDS!$B:$B,,0,2)</f>
        <v>Plant fossil, Canada</v>
      </c>
      <c r="D13752" t="s">
        <v>517</v>
      </c>
      <c r="E13752" t="s">
        <v>2161</v>
      </c>
      <c r="J13752">
        <v>372</v>
      </c>
      <c r="K13752">
        <v>2</v>
      </c>
      <c r="L13752" t="s">
        <v>2546</v>
      </c>
      <c r="M13752" t="s">
        <v>2329</v>
      </c>
      <c r="P13752" t="s">
        <v>243</v>
      </c>
      <c r="S13752" s="35">
        <v>-28.1</v>
      </c>
      <c r="T13752" s="35">
        <v>0.5</v>
      </c>
      <c r="U13752" t="s">
        <v>2331</v>
      </c>
      <c r="V13752">
        <v>1</v>
      </c>
      <c r="W13752" t="s">
        <v>2546</v>
      </c>
    </row>
    <row r="13753" spans="1:23" x14ac:dyDescent="0.3">
      <c r="A13753">
        <v>20986</v>
      </c>
      <c r="B13753" s="15" t="s">
        <v>1857</v>
      </c>
      <c r="C13753" t="str">
        <f>_xlfn.XLOOKUP($B13753, STANDARDS!$A:$A, STANDARDS!$B:$B,,0,2)</f>
        <v>Plant fossil, USA</v>
      </c>
      <c r="D13753" t="s">
        <v>1060</v>
      </c>
      <c r="E13753" t="s">
        <v>2162</v>
      </c>
      <c r="J13753">
        <v>366</v>
      </c>
      <c r="K13753">
        <v>1</v>
      </c>
      <c r="L13753" t="s">
        <v>2546</v>
      </c>
      <c r="M13753" t="s">
        <v>2329</v>
      </c>
      <c r="P13753" t="s">
        <v>243</v>
      </c>
      <c r="S13753" s="35">
        <v>-25.4</v>
      </c>
      <c r="T13753" s="35"/>
      <c r="U13753" t="s">
        <v>2331</v>
      </c>
      <c r="V13753">
        <v>1</v>
      </c>
      <c r="W13753" t="s">
        <v>2546</v>
      </c>
    </row>
    <row r="13754" spans="1:23" x14ac:dyDescent="0.3">
      <c r="A13754">
        <v>20987</v>
      </c>
      <c r="B13754" s="15" t="s">
        <v>1857</v>
      </c>
      <c r="C13754" t="str">
        <f>_xlfn.XLOOKUP($B13754, STANDARDS!$A:$A, STANDARDS!$B:$B,,0,2)</f>
        <v>Plant fossil, USA</v>
      </c>
      <c r="D13754" t="s">
        <v>1060</v>
      </c>
      <c r="E13754" t="s">
        <v>2163</v>
      </c>
      <c r="J13754">
        <v>347</v>
      </c>
      <c r="K13754">
        <v>7</v>
      </c>
      <c r="L13754" t="s">
        <v>2546</v>
      </c>
      <c r="M13754" t="s">
        <v>2329</v>
      </c>
      <c r="P13754" t="s">
        <v>243</v>
      </c>
      <c r="S13754" s="35">
        <v>-23.5</v>
      </c>
      <c r="T13754" s="35"/>
      <c r="U13754" t="s">
        <v>2330</v>
      </c>
      <c r="V13754">
        <v>1</v>
      </c>
      <c r="W13754" t="s">
        <v>2546</v>
      </c>
    </row>
    <row r="13755" spans="1:23" x14ac:dyDescent="0.3">
      <c r="A13755">
        <v>20988</v>
      </c>
      <c r="B13755" s="15" t="s">
        <v>1857</v>
      </c>
      <c r="C13755" t="str">
        <f>_xlfn.XLOOKUP($B13755, STANDARDS!$A:$A, STANDARDS!$B:$B,,0,2)</f>
        <v>Plant fossil, USA</v>
      </c>
      <c r="D13755" t="s">
        <v>1060</v>
      </c>
      <c r="E13755" t="s">
        <v>2164</v>
      </c>
      <c r="J13755">
        <v>309</v>
      </c>
      <c r="K13755">
        <v>2</v>
      </c>
      <c r="L13755" t="s">
        <v>2546</v>
      </c>
      <c r="M13755" t="s">
        <v>2329</v>
      </c>
      <c r="P13755" t="s">
        <v>243</v>
      </c>
      <c r="S13755" s="35">
        <v>-23.8</v>
      </c>
      <c r="T13755" s="35"/>
      <c r="U13755" t="s">
        <v>2338</v>
      </c>
      <c r="V13755">
        <v>1</v>
      </c>
      <c r="W13755" t="s">
        <v>2546</v>
      </c>
    </row>
    <row r="13756" spans="1:23" x14ac:dyDescent="0.3">
      <c r="A13756">
        <v>20989</v>
      </c>
      <c r="B13756" s="15" t="s">
        <v>1857</v>
      </c>
      <c r="C13756" t="str">
        <f>_xlfn.XLOOKUP($B13756, STANDARDS!$A:$A, STANDARDS!$B:$B,,0,2)</f>
        <v>Plant fossil, USA</v>
      </c>
      <c r="D13756" t="s">
        <v>1060</v>
      </c>
      <c r="E13756" t="s">
        <v>2165</v>
      </c>
      <c r="J13756">
        <v>305</v>
      </c>
      <c r="K13756">
        <v>0.5</v>
      </c>
      <c r="L13756" t="s">
        <v>2546</v>
      </c>
      <c r="M13756" t="s">
        <v>2329</v>
      </c>
      <c r="P13756" t="s">
        <v>243</v>
      </c>
      <c r="S13756" s="35">
        <v>-23.6</v>
      </c>
      <c r="T13756" s="35">
        <v>0.3</v>
      </c>
      <c r="U13756" t="s">
        <v>2339</v>
      </c>
      <c r="V13756">
        <v>1</v>
      </c>
      <c r="W13756" t="s">
        <v>2546</v>
      </c>
    </row>
    <row r="13757" spans="1:23" x14ac:dyDescent="0.3">
      <c r="A13757">
        <v>20990</v>
      </c>
      <c r="B13757" s="15" t="s">
        <v>1861</v>
      </c>
      <c r="C13757" t="str">
        <f>_xlfn.XLOOKUP($B13757, STANDARDS!$A:$A, STANDARDS!$B:$B,,0,2)</f>
        <v>Plant fossil, Germany</v>
      </c>
      <c r="D13757" t="s">
        <v>2156</v>
      </c>
      <c r="E13757" t="s">
        <v>2166</v>
      </c>
      <c r="J13757">
        <v>304</v>
      </c>
      <c r="K13757">
        <v>14</v>
      </c>
      <c r="L13757" t="s">
        <v>2546</v>
      </c>
      <c r="M13757" t="s">
        <v>2329</v>
      </c>
      <c r="P13757" t="s">
        <v>243</v>
      </c>
      <c r="S13757" s="35">
        <v>-24.8</v>
      </c>
      <c r="T13757" s="35">
        <v>0.05</v>
      </c>
      <c r="U13757" t="s">
        <v>2330</v>
      </c>
      <c r="V13757">
        <v>1</v>
      </c>
      <c r="W13757" t="s">
        <v>2546</v>
      </c>
    </row>
    <row r="13758" spans="1:23" x14ac:dyDescent="0.3">
      <c r="A13758">
        <v>20991</v>
      </c>
      <c r="B13758" s="15" t="s">
        <v>1857</v>
      </c>
      <c r="C13758" t="str">
        <f>_xlfn.XLOOKUP($B13758, STANDARDS!$A:$A, STANDARDS!$B:$B,,0,2)</f>
        <v>Plant fossil, USA</v>
      </c>
      <c r="D13758" t="s">
        <v>1060</v>
      </c>
      <c r="E13758" t="s">
        <v>2167</v>
      </c>
      <c r="J13758">
        <v>295</v>
      </c>
      <c r="K13758">
        <v>1</v>
      </c>
      <c r="L13758" t="s">
        <v>2546</v>
      </c>
      <c r="M13758" t="s">
        <v>2329</v>
      </c>
      <c r="P13758" t="s">
        <v>243</v>
      </c>
      <c r="S13758" s="35">
        <v>-25</v>
      </c>
      <c r="T13758" s="35"/>
      <c r="U13758" t="s">
        <v>2337</v>
      </c>
      <c r="V13758">
        <v>1</v>
      </c>
      <c r="W13758" t="s">
        <v>2546</v>
      </c>
    </row>
    <row r="13759" spans="1:23" x14ac:dyDescent="0.3">
      <c r="A13759">
        <v>20992</v>
      </c>
      <c r="B13759" s="15" t="s">
        <v>1861</v>
      </c>
      <c r="C13759" t="str">
        <f>_xlfn.XLOOKUP($B13759, STANDARDS!$A:$A, STANDARDS!$B:$B,,0,2)</f>
        <v>Plant fossil, Germany</v>
      </c>
      <c r="D13759" t="s">
        <v>2156</v>
      </c>
      <c r="E13759" t="s">
        <v>2168</v>
      </c>
      <c r="J13759">
        <v>277</v>
      </c>
      <c r="K13759">
        <v>13</v>
      </c>
      <c r="L13759" t="s">
        <v>2546</v>
      </c>
      <c r="M13759" t="s">
        <v>2329</v>
      </c>
      <c r="P13759" t="s">
        <v>243</v>
      </c>
      <c r="S13759" s="35">
        <v>-27</v>
      </c>
      <c r="T13759" s="35"/>
      <c r="U13759" t="s">
        <v>2336</v>
      </c>
      <c r="V13759">
        <v>1</v>
      </c>
      <c r="W13759" t="s">
        <v>2546</v>
      </c>
    </row>
    <row r="13760" spans="1:23" x14ac:dyDescent="0.3">
      <c r="A13760">
        <v>20993</v>
      </c>
      <c r="B13760" s="15" t="s">
        <v>1863</v>
      </c>
      <c r="C13760" t="str">
        <f>_xlfn.XLOOKUP($B13760, STANDARDS!$A:$A, STANDARDS!$B:$B,,0,2)</f>
        <v>Plant fossil, Australia</v>
      </c>
      <c r="D13760" t="s">
        <v>535</v>
      </c>
      <c r="E13760" t="s">
        <v>2169</v>
      </c>
      <c r="J13760">
        <v>255</v>
      </c>
      <c r="K13760">
        <v>2</v>
      </c>
      <c r="L13760" t="s">
        <v>2546</v>
      </c>
      <c r="M13760" t="s">
        <v>2329</v>
      </c>
      <c r="P13760" t="s">
        <v>243</v>
      </c>
      <c r="S13760" s="35">
        <v>-24.7</v>
      </c>
      <c r="T13760" s="35"/>
      <c r="U13760" t="s">
        <v>2331</v>
      </c>
      <c r="V13760">
        <v>1</v>
      </c>
      <c r="W13760" t="s">
        <v>2546</v>
      </c>
    </row>
    <row r="13761" spans="1:23" x14ac:dyDescent="0.3">
      <c r="A13761">
        <v>20994</v>
      </c>
      <c r="B13761" s="15" t="s">
        <v>1864</v>
      </c>
      <c r="C13761" t="str">
        <f>_xlfn.XLOOKUP($B13761, STANDARDS!$A:$A, STANDARDS!$B:$B,,0,2)</f>
        <v>Plant fossil, France</v>
      </c>
      <c r="D13761" t="s">
        <v>1068</v>
      </c>
      <c r="E13761" t="s">
        <v>2170</v>
      </c>
      <c r="J13761">
        <v>253</v>
      </c>
      <c r="K13761">
        <v>3</v>
      </c>
      <c r="L13761" t="s">
        <v>2546</v>
      </c>
      <c r="M13761" t="s">
        <v>2329</v>
      </c>
      <c r="P13761" t="s">
        <v>243</v>
      </c>
      <c r="S13761" s="35">
        <v>-23.6</v>
      </c>
      <c r="T13761" s="35"/>
      <c r="U13761" t="s">
        <v>2331</v>
      </c>
      <c r="V13761">
        <v>1</v>
      </c>
      <c r="W13761" t="s">
        <v>2546</v>
      </c>
    </row>
    <row r="13762" spans="1:23" x14ac:dyDescent="0.3">
      <c r="A13762">
        <v>20995</v>
      </c>
      <c r="B13762" s="15" t="s">
        <v>1861</v>
      </c>
      <c r="C13762" t="str">
        <f>_xlfn.XLOOKUP($B13762, STANDARDS!$A:$A, STANDARDS!$B:$B,,0,2)</f>
        <v>Plant fossil, Germany</v>
      </c>
      <c r="D13762" t="s">
        <v>2156</v>
      </c>
      <c r="E13762" t="s">
        <v>2171</v>
      </c>
      <c r="J13762">
        <v>253</v>
      </c>
      <c r="K13762">
        <v>3</v>
      </c>
      <c r="L13762" t="s">
        <v>2546</v>
      </c>
      <c r="M13762" t="s">
        <v>2329</v>
      </c>
      <c r="P13762" t="s">
        <v>243</v>
      </c>
      <c r="S13762" s="35">
        <v>-25.2</v>
      </c>
      <c r="T13762" s="35">
        <v>0.1</v>
      </c>
      <c r="U13762" t="s">
        <v>2340</v>
      </c>
      <c r="V13762">
        <v>1</v>
      </c>
      <c r="W13762" t="s">
        <v>2546</v>
      </c>
    </row>
    <row r="13763" spans="1:23" x14ac:dyDescent="0.3">
      <c r="A13763">
        <v>20996</v>
      </c>
      <c r="B13763" s="15" t="s">
        <v>1857</v>
      </c>
      <c r="C13763" t="str">
        <f>_xlfn.XLOOKUP($B13763, STANDARDS!$A:$A, STANDARDS!$B:$B,,0,2)</f>
        <v>Plant fossil, USA</v>
      </c>
      <c r="D13763" t="s">
        <v>1060</v>
      </c>
      <c r="E13763" t="s">
        <v>2172</v>
      </c>
      <c r="J13763">
        <v>227</v>
      </c>
      <c r="K13763">
        <v>2</v>
      </c>
      <c r="L13763" t="s">
        <v>2546</v>
      </c>
      <c r="M13763" t="s">
        <v>2329</v>
      </c>
      <c r="P13763" t="s">
        <v>243</v>
      </c>
      <c r="S13763" s="35">
        <v>-24.4</v>
      </c>
      <c r="T13763" s="35"/>
      <c r="U13763" t="s">
        <v>2338</v>
      </c>
      <c r="V13763">
        <v>1</v>
      </c>
      <c r="W13763" t="s">
        <v>2546</v>
      </c>
    </row>
    <row r="13764" spans="1:23" x14ac:dyDescent="0.3">
      <c r="A13764">
        <v>20997</v>
      </c>
      <c r="B13764" s="15" t="s">
        <v>1857</v>
      </c>
      <c r="C13764" t="str">
        <f>_xlfn.XLOOKUP($B13764, STANDARDS!$A:$A, STANDARDS!$B:$B,,0,2)</f>
        <v>Plant fossil, USA</v>
      </c>
      <c r="D13764" t="s">
        <v>1060</v>
      </c>
      <c r="E13764" t="s">
        <v>2173</v>
      </c>
      <c r="J13764">
        <v>227</v>
      </c>
      <c r="K13764">
        <v>2</v>
      </c>
      <c r="L13764" t="s">
        <v>2546</v>
      </c>
      <c r="M13764" t="s">
        <v>2329</v>
      </c>
      <c r="P13764" t="s">
        <v>243</v>
      </c>
      <c r="S13764" s="35">
        <v>-22.9</v>
      </c>
      <c r="T13764" s="35"/>
      <c r="U13764" t="s">
        <v>2337</v>
      </c>
      <c r="V13764">
        <v>1</v>
      </c>
      <c r="W13764" t="s">
        <v>2546</v>
      </c>
    </row>
    <row r="13765" spans="1:23" x14ac:dyDescent="0.3">
      <c r="A13765">
        <v>20998</v>
      </c>
      <c r="B13765" s="15" t="s">
        <v>1865</v>
      </c>
      <c r="C13765" t="str">
        <f>_xlfn.XLOOKUP($B13765, STANDARDS!$A:$A, STANDARDS!$B:$B,,0,2)</f>
        <v>Plant fossil, Sweden</v>
      </c>
      <c r="D13765" t="s">
        <v>1067</v>
      </c>
      <c r="E13765" t="s">
        <v>2174</v>
      </c>
      <c r="J13765">
        <v>206</v>
      </c>
      <c r="K13765">
        <v>2</v>
      </c>
      <c r="L13765" t="s">
        <v>2546</v>
      </c>
      <c r="M13765" t="s">
        <v>2329</v>
      </c>
      <c r="P13765" t="s">
        <v>243</v>
      </c>
      <c r="S13765" s="35">
        <v>-23.9</v>
      </c>
      <c r="T13765" s="35"/>
      <c r="U13765" t="s">
        <v>2337</v>
      </c>
      <c r="V13765">
        <v>1</v>
      </c>
      <c r="W13765" t="s">
        <v>2546</v>
      </c>
    </row>
    <row r="13766" spans="1:23" x14ac:dyDescent="0.3">
      <c r="A13766">
        <v>20999</v>
      </c>
      <c r="B13766" s="15" t="s">
        <v>1862</v>
      </c>
      <c r="C13766" t="str">
        <f>_xlfn.XLOOKUP($B13766, STANDARDS!$A:$A, STANDARDS!$B:$B,,0,2)</f>
        <v>Plant fossil, UK</v>
      </c>
      <c r="D13766" t="s">
        <v>2158</v>
      </c>
      <c r="E13766" t="s">
        <v>2175</v>
      </c>
      <c r="J13766">
        <v>176</v>
      </c>
      <c r="K13766">
        <v>2</v>
      </c>
      <c r="L13766" t="s">
        <v>2546</v>
      </c>
      <c r="M13766" t="s">
        <v>2329</v>
      </c>
      <c r="P13766" t="s">
        <v>243</v>
      </c>
      <c r="S13766" s="35">
        <v>-24.8</v>
      </c>
      <c r="T13766" s="35"/>
      <c r="U13766" t="s">
        <v>2337</v>
      </c>
      <c r="V13766">
        <v>1</v>
      </c>
      <c r="W13766" t="s">
        <v>2546</v>
      </c>
    </row>
    <row r="13767" spans="1:23" x14ac:dyDescent="0.3">
      <c r="A13767">
        <v>21000</v>
      </c>
      <c r="B13767" s="15" t="s">
        <v>1862</v>
      </c>
      <c r="C13767" t="str">
        <f>_xlfn.XLOOKUP($B13767, STANDARDS!$A:$A, STANDARDS!$B:$B,,0,2)</f>
        <v>Plant fossil, UK</v>
      </c>
      <c r="D13767" s="35" t="s">
        <v>2158</v>
      </c>
      <c r="E13767" t="s">
        <v>2159</v>
      </c>
      <c r="J13767">
        <v>170</v>
      </c>
      <c r="K13767">
        <v>1</v>
      </c>
      <c r="L13767" t="s">
        <v>2546</v>
      </c>
      <c r="M13767" t="s">
        <v>2329</v>
      </c>
      <c r="P13767" t="s">
        <v>243</v>
      </c>
      <c r="S13767" s="35">
        <v>-25.4</v>
      </c>
      <c r="T13767" s="35"/>
      <c r="U13767" t="s">
        <v>2337</v>
      </c>
      <c r="V13767">
        <v>1</v>
      </c>
      <c r="W13767" t="s">
        <v>2546</v>
      </c>
    </row>
    <row r="13768" spans="1:23" x14ac:dyDescent="0.3">
      <c r="A13768">
        <v>21001</v>
      </c>
      <c r="B13768" s="15" t="s">
        <v>1862</v>
      </c>
      <c r="C13768" t="str">
        <f>_xlfn.XLOOKUP($B13768, STANDARDS!$A:$A, STANDARDS!$B:$B,,0,2)</f>
        <v>Plant fossil, UK</v>
      </c>
      <c r="D13768" s="35" t="s">
        <v>2158</v>
      </c>
      <c r="E13768" t="s">
        <v>2176</v>
      </c>
      <c r="J13768">
        <v>170</v>
      </c>
      <c r="K13768">
        <v>2</v>
      </c>
      <c r="L13768" t="s">
        <v>2546</v>
      </c>
      <c r="M13768" t="s">
        <v>2329</v>
      </c>
      <c r="P13768" t="s">
        <v>243</v>
      </c>
      <c r="S13768" s="35">
        <v>-25.9</v>
      </c>
      <c r="T13768" s="35">
        <v>0.5</v>
      </c>
      <c r="U13768" t="s">
        <v>2337</v>
      </c>
      <c r="V13768">
        <v>1</v>
      </c>
      <c r="W13768" t="s">
        <v>2546</v>
      </c>
    </row>
    <row r="13769" spans="1:23" x14ac:dyDescent="0.3">
      <c r="A13769">
        <v>21002</v>
      </c>
      <c r="B13769" s="15" t="s">
        <v>1866</v>
      </c>
      <c r="C13769" t="str">
        <f>_xlfn.XLOOKUP($B13769, STANDARDS!$A:$A, STANDARDS!$B:$B,,0,2)</f>
        <v>Plant fossil, Portugal</v>
      </c>
      <c r="D13769" s="35" t="s">
        <v>2177</v>
      </c>
      <c r="E13769" t="s">
        <v>2177</v>
      </c>
      <c r="J13769">
        <v>159</v>
      </c>
      <c r="K13769">
        <v>2</v>
      </c>
      <c r="L13769" t="s">
        <v>2546</v>
      </c>
      <c r="M13769" t="s">
        <v>2329</v>
      </c>
      <c r="P13769" t="s">
        <v>243</v>
      </c>
      <c r="S13769" s="35">
        <v>-22.6</v>
      </c>
      <c r="T13769" s="35"/>
      <c r="U13769" t="s">
        <v>2337</v>
      </c>
      <c r="V13769">
        <v>1</v>
      </c>
      <c r="W13769" t="s">
        <v>2546</v>
      </c>
    </row>
    <row r="13770" spans="1:23" x14ac:dyDescent="0.3">
      <c r="A13770">
        <v>21003</v>
      </c>
      <c r="B13770" s="15" t="s">
        <v>1857</v>
      </c>
      <c r="C13770" t="str">
        <f>_xlfn.XLOOKUP($B13770, STANDARDS!$A:$A, STANDARDS!$B:$B,,0,2)</f>
        <v>Plant fossil, USA</v>
      </c>
      <c r="D13770" s="35" t="s">
        <v>1060</v>
      </c>
      <c r="E13770" t="s">
        <v>2178</v>
      </c>
      <c r="J13770">
        <v>123</v>
      </c>
      <c r="K13770">
        <v>3</v>
      </c>
      <c r="L13770" t="s">
        <v>2546</v>
      </c>
      <c r="M13770" t="s">
        <v>2329</v>
      </c>
      <c r="P13770" t="s">
        <v>243</v>
      </c>
      <c r="S13770" s="35">
        <v>-20.5</v>
      </c>
      <c r="T13770" s="35"/>
      <c r="U13770" t="s">
        <v>2337</v>
      </c>
      <c r="V13770">
        <v>1</v>
      </c>
      <c r="W13770" t="s">
        <v>2546</v>
      </c>
    </row>
    <row r="13771" spans="1:23" x14ac:dyDescent="0.3">
      <c r="A13771">
        <v>21004</v>
      </c>
      <c r="B13771" s="15" t="s">
        <v>1857</v>
      </c>
      <c r="C13771" t="str">
        <f>_xlfn.XLOOKUP($B13771, STANDARDS!$A:$A, STANDARDS!$B:$B,,0,2)</f>
        <v>Plant fossil, USA</v>
      </c>
      <c r="D13771" s="35" t="s">
        <v>1060</v>
      </c>
      <c r="E13771" t="s">
        <v>2178</v>
      </c>
      <c r="J13771">
        <v>123</v>
      </c>
      <c r="K13771">
        <v>3</v>
      </c>
      <c r="L13771" t="s">
        <v>2546</v>
      </c>
      <c r="M13771" t="s">
        <v>2329</v>
      </c>
      <c r="P13771" t="s">
        <v>243</v>
      </c>
      <c r="S13771" s="35">
        <v>-22.6</v>
      </c>
      <c r="T13771" s="35">
        <v>0.05</v>
      </c>
      <c r="U13771" t="s">
        <v>2337</v>
      </c>
      <c r="V13771">
        <v>1</v>
      </c>
      <c r="W13771" t="s">
        <v>2546</v>
      </c>
    </row>
    <row r="13772" spans="1:23" x14ac:dyDescent="0.3">
      <c r="A13772">
        <v>21005</v>
      </c>
      <c r="B13772" s="15" t="s">
        <v>1857</v>
      </c>
      <c r="C13772" t="str">
        <f>_xlfn.XLOOKUP($B13772, STANDARDS!$A:$A, STANDARDS!$B:$B,,0,2)</f>
        <v>Plant fossil, USA</v>
      </c>
      <c r="D13772" s="35" t="s">
        <v>1060</v>
      </c>
      <c r="E13772" t="s">
        <v>2179</v>
      </c>
      <c r="J13772">
        <v>118</v>
      </c>
      <c r="K13772">
        <v>6</v>
      </c>
      <c r="L13772" t="s">
        <v>2546</v>
      </c>
      <c r="M13772" t="s">
        <v>2329</v>
      </c>
      <c r="P13772" t="s">
        <v>243</v>
      </c>
      <c r="S13772" s="35">
        <v>-20.9</v>
      </c>
      <c r="T13772" s="35"/>
      <c r="U13772" t="s">
        <v>2341</v>
      </c>
      <c r="V13772">
        <v>1</v>
      </c>
      <c r="W13772" t="s">
        <v>2546</v>
      </c>
    </row>
    <row r="13773" spans="1:23" x14ac:dyDescent="0.3">
      <c r="A13773">
        <v>21006</v>
      </c>
      <c r="B13773" s="15" t="s">
        <v>1857</v>
      </c>
      <c r="C13773" t="str">
        <f>_xlfn.XLOOKUP($B13773, STANDARDS!$A:$A, STANDARDS!$B:$B,,0,2)</f>
        <v>Plant fossil, USA</v>
      </c>
      <c r="D13773" s="35" t="s">
        <v>1060</v>
      </c>
      <c r="E13773" t="s">
        <v>2179</v>
      </c>
      <c r="J13773">
        <v>118</v>
      </c>
      <c r="K13773">
        <v>6</v>
      </c>
      <c r="L13773" t="s">
        <v>2546</v>
      </c>
      <c r="M13773" t="s">
        <v>2329</v>
      </c>
      <c r="P13773" t="s">
        <v>243</v>
      </c>
      <c r="S13773" s="35">
        <v>-22.8</v>
      </c>
      <c r="T13773" s="35"/>
      <c r="U13773" t="s">
        <v>2341</v>
      </c>
      <c r="V13773">
        <v>1</v>
      </c>
      <c r="W13773" t="s">
        <v>2546</v>
      </c>
    </row>
    <row r="13774" spans="1:23" x14ac:dyDescent="0.3">
      <c r="A13774">
        <v>21007</v>
      </c>
      <c r="B13774" s="15" t="s">
        <v>1857</v>
      </c>
      <c r="C13774" t="str">
        <f>_xlfn.XLOOKUP($B13774, STANDARDS!$A:$A, STANDARDS!$B:$B,,0,2)</f>
        <v>Plant fossil, USA</v>
      </c>
      <c r="D13774" s="35" t="s">
        <v>1060</v>
      </c>
      <c r="E13774" t="s">
        <v>2180</v>
      </c>
      <c r="J13774">
        <v>94</v>
      </c>
      <c r="K13774">
        <v>3</v>
      </c>
      <c r="L13774" t="s">
        <v>2546</v>
      </c>
      <c r="M13774" t="s">
        <v>2329</v>
      </c>
      <c r="P13774" t="s">
        <v>243</v>
      </c>
      <c r="S13774" s="35">
        <v>-26.5</v>
      </c>
      <c r="T13774" s="35"/>
      <c r="U13774" t="s">
        <v>2337</v>
      </c>
      <c r="V13774">
        <v>1</v>
      </c>
      <c r="W13774" t="s">
        <v>2546</v>
      </c>
    </row>
    <row r="13775" spans="1:23" x14ac:dyDescent="0.3">
      <c r="A13775">
        <v>21008</v>
      </c>
      <c r="B13775" s="15" t="s">
        <v>1857</v>
      </c>
      <c r="C13775" t="str">
        <f>_xlfn.XLOOKUP($B13775, STANDARDS!$A:$A, STANDARDS!$B:$B,,0,2)</f>
        <v>Plant fossil, USA</v>
      </c>
      <c r="D13775" s="35" t="s">
        <v>1060</v>
      </c>
      <c r="E13775" t="s">
        <v>2181</v>
      </c>
      <c r="J13775">
        <v>87</v>
      </c>
      <c r="K13775">
        <v>1</v>
      </c>
      <c r="L13775" t="s">
        <v>2546</v>
      </c>
      <c r="M13775" t="s">
        <v>2329</v>
      </c>
      <c r="P13775" t="s">
        <v>243</v>
      </c>
      <c r="S13775" s="35">
        <v>-25.5</v>
      </c>
      <c r="T13775" s="35"/>
      <c r="U13775" t="s">
        <v>2337</v>
      </c>
      <c r="V13775">
        <v>1</v>
      </c>
      <c r="W13775" t="s">
        <v>2546</v>
      </c>
    </row>
    <row r="13776" spans="1:23" x14ac:dyDescent="0.3">
      <c r="A13776">
        <v>21009</v>
      </c>
      <c r="B13776" s="15" t="s">
        <v>1857</v>
      </c>
      <c r="C13776" t="str">
        <f>_xlfn.XLOOKUP($B13776, STANDARDS!$A:$A, STANDARDS!$B:$B,,0,2)</f>
        <v>Plant fossil, USA</v>
      </c>
      <c r="D13776" s="35" t="s">
        <v>1060</v>
      </c>
      <c r="E13776" t="s">
        <v>2182</v>
      </c>
      <c r="J13776">
        <v>79</v>
      </c>
      <c r="K13776">
        <v>3</v>
      </c>
      <c r="L13776" t="s">
        <v>2546</v>
      </c>
      <c r="M13776" t="s">
        <v>2329</v>
      </c>
      <c r="P13776" t="s">
        <v>243</v>
      </c>
      <c r="S13776" s="35">
        <v>-25</v>
      </c>
      <c r="T13776" s="35">
        <v>0.05</v>
      </c>
      <c r="U13776" t="s">
        <v>2331</v>
      </c>
      <c r="V13776">
        <v>1</v>
      </c>
      <c r="W13776" t="s">
        <v>2546</v>
      </c>
    </row>
    <row r="13777" spans="1:23" x14ac:dyDescent="0.3">
      <c r="A13777">
        <v>21910</v>
      </c>
      <c r="B13777" s="15" t="s">
        <v>1867</v>
      </c>
      <c r="C13777" t="str">
        <f>_xlfn.XLOOKUP($B13777, STANDARDS!$A:$A, STANDARDS!$B:$B,,0,2)</f>
        <v>Morwell 1B Lignite</v>
      </c>
      <c r="D13777" t="s">
        <v>535</v>
      </c>
      <c r="E13777" t="s">
        <v>2183</v>
      </c>
      <c r="F13777">
        <v>-38.228558100000001</v>
      </c>
      <c r="G13777" s="28">
        <v>146.5770732</v>
      </c>
      <c r="H13777">
        <v>1E-3</v>
      </c>
      <c r="I13777" t="s">
        <v>592</v>
      </c>
      <c r="J13777" cm="1">
        <f t="array" ref="J13777:L13777">_xlfn.XLOOKUP($C13777, AGE!$A:$A,AGE!$B:$D,,0,2)</f>
        <v>22.18</v>
      </c>
      <c r="K13777">
        <v>0.63</v>
      </c>
      <c r="L13777" t="str">
        <v>Briggs et al. 2007</v>
      </c>
      <c r="M13777" t="s">
        <v>2296</v>
      </c>
      <c r="P13777" t="s">
        <v>2342</v>
      </c>
      <c r="S13777">
        <v>-27.4</v>
      </c>
      <c r="T13777">
        <v>0.06</v>
      </c>
      <c r="U13777" t="s">
        <v>2307</v>
      </c>
      <c r="V13777">
        <v>1</v>
      </c>
      <c r="W13777" t="s">
        <v>2547</v>
      </c>
    </row>
    <row r="13778" spans="1:23" x14ac:dyDescent="0.3">
      <c r="A13778">
        <v>21911</v>
      </c>
      <c r="B13778" s="15" t="s">
        <v>1867</v>
      </c>
      <c r="C13778" t="str">
        <f>_xlfn.XLOOKUP($B13778, STANDARDS!$A:$A, STANDARDS!$B:$B,,0,2)</f>
        <v>Morwell 1B Lignite</v>
      </c>
      <c r="D13778" t="s">
        <v>535</v>
      </c>
      <c r="E13778" t="s">
        <v>2183</v>
      </c>
      <c r="F13778">
        <v>-38.228558100000001</v>
      </c>
      <c r="G13778" s="28">
        <v>146.5770732</v>
      </c>
      <c r="H13778">
        <v>1E-3</v>
      </c>
      <c r="I13778" t="s">
        <v>592</v>
      </c>
      <c r="J13778" cm="1">
        <f t="array" ref="J13778:L13778">_xlfn.XLOOKUP($C13778, AGE!$A:$A,AGE!$B:$D,,0,2)</f>
        <v>22.18</v>
      </c>
      <c r="K13778">
        <v>0.63</v>
      </c>
      <c r="L13778" t="str">
        <v>Briggs et al. 2007</v>
      </c>
      <c r="M13778" t="s">
        <v>2296</v>
      </c>
      <c r="P13778" t="s">
        <v>2342</v>
      </c>
      <c r="S13778">
        <v>-26.4</v>
      </c>
      <c r="T13778">
        <v>0.06</v>
      </c>
      <c r="U13778" t="s">
        <v>2307</v>
      </c>
      <c r="V13778">
        <v>1</v>
      </c>
      <c r="W13778" t="s">
        <v>2547</v>
      </c>
    </row>
    <row r="13779" spans="1:23" x14ac:dyDescent="0.3">
      <c r="A13779">
        <v>21912</v>
      </c>
      <c r="B13779" s="15" t="s">
        <v>1867</v>
      </c>
      <c r="C13779" t="str">
        <f>_xlfn.XLOOKUP($B13779, STANDARDS!$A:$A, STANDARDS!$B:$B,,0,2)</f>
        <v>Morwell 1B Lignite</v>
      </c>
      <c r="D13779" t="s">
        <v>535</v>
      </c>
      <c r="E13779" t="s">
        <v>2183</v>
      </c>
      <c r="F13779">
        <v>-38.228558100000001</v>
      </c>
      <c r="G13779" s="28">
        <v>146.5770732</v>
      </c>
      <c r="H13779">
        <v>1E-3</v>
      </c>
      <c r="I13779" t="s">
        <v>592</v>
      </c>
      <c r="J13779" cm="1">
        <f t="array" ref="J13779:L13779">_xlfn.XLOOKUP($C13779, AGE!$A:$A,AGE!$B:$D,,0,2)</f>
        <v>22.18</v>
      </c>
      <c r="K13779">
        <v>0.63</v>
      </c>
      <c r="L13779" t="str">
        <v>Briggs et al. 2007</v>
      </c>
      <c r="M13779" t="s">
        <v>2296</v>
      </c>
      <c r="P13779" t="s">
        <v>2342</v>
      </c>
      <c r="S13779">
        <v>-27</v>
      </c>
      <c r="T13779">
        <v>0.06</v>
      </c>
      <c r="U13779" t="s">
        <v>2307</v>
      </c>
      <c r="V13779">
        <v>1</v>
      </c>
      <c r="W13779" t="s">
        <v>2547</v>
      </c>
    </row>
    <row r="13780" spans="1:23" x14ac:dyDescent="0.3">
      <c r="A13780">
        <v>21913</v>
      </c>
      <c r="B13780" s="15" t="s">
        <v>1867</v>
      </c>
      <c r="C13780" t="str">
        <f>_xlfn.XLOOKUP($B13780, STANDARDS!$A:$A, STANDARDS!$B:$B,,0,2)</f>
        <v>Morwell 1B Lignite</v>
      </c>
      <c r="D13780" t="s">
        <v>535</v>
      </c>
      <c r="E13780" t="s">
        <v>2183</v>
      </c>
      <c r="F13780">
        <v>-38.228558100000001</v>
      </c>
      <c r="G13780" s="28">
        <v>146.5770732</v>
      </c>
      <c r="H13780">
        <v>1E-3</v>
      </c>
      <c r="I13780" t="s">
        <v>592</v>
      </c>
      <c r="J13780" cm="1">
        <f t="array" ref="J13780:L13780">_xlfn.XLOOKUP($C13780, AGE!$A:$A,AGE!$B:$D,,0,2)</f>
        <v>22.18</v>
      </c>
      <c r="K13780">
        <v>0.63</v>
      </c>
      <c r="L13780" t="str">
        <v>Briggs et al. 2007</v>
      </c>
      <c r="M13780" t="s">
        <v>2296</v>
      </c>
      <c r="P13780" t="s">
        <v>2342</v>
      </c>
      <c r="S13780">
        <v>-27.3</v>
      </c>
      <c r="T13780">
        <v>0.06</v>
      </c>
      <c r="U13780" t="s">
        <v>2307</v>
      </c>
      <c r="V13780">
        <v>1</v>
      </c>
      <c r="W13780" t="s">
        <v>2547</v>
      </c>
    </row>
    <row r="13781" spans="1:23" x14ac:dyDescent="0.3">
      <c r="A13781">
        <v>21914</v>
      </c>
      <c r="B13781" s="15" t="s">
        <v>1867</v>
      </c>
      <c r="C13781" t="str">
        <f>_xlfn.XLOOKUP($B13781, STANDARDS!$A:$A, STANDARDS!$B:$B,,0,2)</f>
        <v>Morwell 1B Lignite</v>
      </c>
      <c r="D13781" t="s">
        <v>535</v>
      </c>
      <c r="E13781" t="s">
        <v>2183</v>
      </c>
      <c r="F13781">
        <v>-38.228558100000001</v>
      </c>
      <c r="G13781" s="28">
        <v>146.5770732</v>
      </c>
      <c r="H13781">
        <v>1E-3</v>
      </c>
      <c r="I13781" t="s">
        <v>592</v>
      </c>
      <c r="J13781" cm="1">
        <f t="array" ref="J13781:L13781">_xlfn.XLOOKUP($C13781, AGE!$A:$A,AGE!$B:$D,,0,2)</f>
        <v>22.18</v>
      </c>
      <c r="K13781">
        <v>0.63</v>
      </c>
      <c r="L13781" t="str">
        <v>Briggs et al. 2007</v>
      </c>
      <c r="M13781" t="s">
        <v>2296</v>
      </c>
      <c r="P13781" t="s">
        <v>2342</v>
      </c>
      <c r="S13781">
        <v>-26.1</v>
      </c>
      <c r="T13781">
        <v>0.06</v>
      </c>
      <c r="U13781" t="s">
        <v>2307</v>
      </c>
      <c r="V13781">
        <v>1</v>
      </c>
      <c r="W13781" t="s">
        <v>2547</v>
      </c>
    </row>
    <row r="13782" spans="1:23" x14ac:dyDescent="0.3">
      <c r="A13782">
        <v>21915</v>
      </c>
      <c r="B13782" s="15" t="s">
        <v>1867</v>
      </c>
      <c r="C13782" t="str">
        <f>_xlfn.XLOOKUP($B13782, STANDARDS!$A:$A, STANDARDS!$B:$B,,0,2)</f>
        <v>Morwell 1B Lignite</v>
      </c>
      <c r="D13782" t="s">
        <v>535</v>
      </c>
      <c r="E13782" t="s">
        <v>2183</v>
      </c>
      <c r="F13782">
        <v>-38.228558100000001</v>
      </c>
      <c r="G13782" s="28">
        <v>146.5770732</v>
      </c>
      <c r="H13782">
        <v>1E-3</v>
      </c>
      <c r="I13782" t="s">
        <v>592</v>
      </c>
      <c r="J13782" cm="1">
        <f t="array" ref="J13782:L13782">_xlfn.XLOOKUP($C13782, AGE!$A:$A,AGE!$B:$D,,0,2)</f>
        <v>22.18</v>
      </c>
      <c r="K13782">
        <v>0.63</v>
      </c>
      <c r="L13782" t="str">
        <v>Briggs et al. 2007</v>
      </c>
      <c r="M13782" t="s">
        <v>2296</v>
      </c>
      <c r="P13782" t="s">
        <v>2342</v>
      </c>
      <c r="S13782">
        <v>-28</v>
      </c>
      <c r="T13782">
        <v>0.06</v>
      </c>
      <c r="U13782" t="s">
        <v>2307</v>
      </c>
      <c r="V13782">
        <v>1</v>
      </c>
      <c r="W13782" t="s">
        <v>2547</v>
      </c>
    </row>
    <row r="13783" spans="1:23" x14ac:dyDescent="0.3">
      <c r="A13783">
        <v>21916</v>
      </c>
      <c r="B13783" s="15" t="s">
        <v>1867</v>
      </c>
      <c r="C13783" t="str">
        <f>_xlfn.XLOOKUP($B13783, STANDARDS!$A:$A, STANDARDS!$B:$B,,0,2)</f>
        <v>Morwell 1B Lignite</v>
      </c>
      <c r="D13783" t="s">
        <v>535</v>
      </c>
      <c r="E13783" t="s">
        <v>2183</v>
      </c>
      <c r="F13783">
        <v>-38.228558100000001</v>
      </c>
      <c r="G13783" s="28">
        <v>146.5770732</v>
      </c>
      <c r="H13783">
        <v>1E-3</v>
      </c>
      <c r="I13783" t="s">
        <v>592</v>
      </c>
      <c r="J13783" cm="1">
        <f t="array" ref="J13783:L13783">_xlfn.XLOOKUP($C13783, AGE!$A:$A,AGE!$B:$D,,0,2)</f>
        <v>22.18</v>
      </c>
      <c r="K13783">
        <v>0.63</v>
      </c>
      <c r="L13783" t="str">
        <v>Briggs et al. 2007</v>
      </c>
      <c r="M13783" t="s">
        <v>2296</v>
      </c>
      <c r="P13783" t="s">
        <v>2342</v>
      </c>
      <c r="S13783">
        <v>-27.6</v>
      </c>
      <c r="T13783">
        <v>0.06</v>
      </c>
      <c r="U13783" t="s">
        <v>2307</v>
      </c>
      <c r="V13783">
        <v>1</v>
      </c>
      <c r="W13783" t="s">
        <v>2547</v>
      </c>
    </row>
    <row r="13784" spans="1:23" x14ac:dyDescent="0.3">
      <c r="A13784">
        <v>21917</v>
      </c>
      <c r="B13784" s="15" t="s">
        <v>1867</v>
      </c>
      <c r="C13784" t="str">
        <f>_xlfn.XLOOKUP($B13784, STANDARDS!$A:$A, STANDARDS!$B:$B,,0,2)</f>
        <v>Morwell 1B Lignite</v>
      </c>
      <c r="D13784" t="s">
        <v>535</v>
      </c>
      <c r="E13784" t="s">
        <v>2183</v>
      </c>
      <c r="F13784">
        <v>-38.228558100000001</v>
      </c>
      <c r="G13784" s="28">
        <v>146.5770732</v>
      </c>
      <c r="H13784">
        <v>1E-3</v>
      </c>
      <c r="I13784" t="s">
        <v>592</v>
      </c>
      <c r="J13784" cm="1">
        <f t="array" ref="J13784:L13784">_xlfn.XLOOKUP($C13784, AGE!$A:$A,AGE!$B:$D,,0,2)</f>
        <v>22.18</v>
      </c>
      <c r="K13784">
        <v>0.63</v>
      </c>
      <c r="L13784" t="str">
        <v>Briggs et al. 2007</v>
      </c>
      <c r="M13784" t="s">
        <v>2296</v>
      </c>
      <c r="P13784" t="s">
        <v>2342</v>
      </c>
      <c r="S13784">
        <v>-27.4</v>
      </c>
      <c r="T13784">
        <v>0.06</v>
      </c>
      <c r="U13784" t="s">
        <v>2307</v>
      </c>
      <c r="V13784">
        <v>1</v>
      </c>
      <c r="W13784" t="s">
        <v>2547</v>
      </c>
    </row>
    <row r="13785" spans="1:23" x14ac:dyDescent="0.3">
      <c r="A13785">
        <v>21918</v>
      </c>
      <c r="B13785" s="15" t="s">
        <v>1867</v>
      </c>
      <c r="C13785" t="str">
        <f>_xlfn.XLOOKUP($B13785, STANDARDS!$A:$A, STANDARDS!$B:$B,,0,2)</f>
        <v>Morwell 1B Lignite</v>
      </c>
      <c r="D13785" t="s">
        <v>535</v>
      </c>
      <c r="E13785" t="s">
        <v>2183</v>
      </c>
      <c r="F13785">
        <v>-38.228558100000001</v>
      </c>
      <c r="G13785" s="28">
        <v>146.5770732</v>
      </c>
      <c r="H13785">
        <v>1E-3</v>
      </c>
      <c r="I13785" t="s">
        <v>592</v>
      </c>
      <c r="J13785" cm="1">
        <f t="array" ref="J13785:L13785">_xlfn.XLOOKUP($C13785, AGE!$A:$A,AGE!$B:$D,,0,2)</f>
        <v>22.18</v>
      </c>
      <c r="K13785">
        <v>0.63</v>
      </c>
      <c r="L13785" t="str">
        <v>Briggs et al. 2007</v>
      </c>
      <c r="M13785" t="s">
        <v>2296</v>
      </c>
      <c r="P13785" t="s">
        <v>2342</v>
      </c>
      <c r="S13785">
        <v>-27.3</v>
      </c>
      <c r="T13785">
        <v>0.06</v>
      </c>
      <c r="U13785" t="s">
        <v>2307</v>
      </c>
      <c r="V13785">
        <v>1</v>
      </c>
      <c r="W13785" t="s">
        <v>2547</v>
      </c>
    </row>
    <row r="13786" spans="1:23" x14ac:dyDescent="0.3">
      <c r="A13786">
        <v>21919</v>
      </c>
      <c r="B13786" s="15" t="s">
        <v>1867</v>
      </c>
      <c r="C13786" t="str">
        <f>_xlfn.XLOOKUP($B13786, STANDARDS!$A:$A, STANDARDS!$B:$B,,0,2)</f>
        <v>Morwell 1B Lignite</v>
      </c>
      <c r="D13786" t="s">
        <v>535</v>
      </c>
      <c r="E13786" t="s">
        <v>2183</v>
      </c>
      <c r="F13786">
        <v>-38.228558100000001</v>
      </c>
      <c r="G13786" s="28">
        <v>146.5770732</v>
      </c>
      <c r="H13786">
        <v>1E-3</v>
      </c>
      <c r="I13786" t="s">
        <v>592</v>
      </c>
      <c r="J13786" cm="1">
        <f t="array" ref="J13786:L13786">_xlfn.XLOOKUP($C13786, AGE!$A:$A,AGE!$B:$D,,0,2)</f>
        <v>22.18</v>
      </c>
      <c r="K13786">
        <v>0.63</v>
      </c>
      <c r="L13786" t="str">
        <v>Briggs et al. 2007</v>
      </c>
      <c r="M13786" t="s">
        <v>2296</v>
      </c>
      <c r="P13786" t="s">
        <v>2342</v>
      </c>
      <c r="S13786">
        <v>-27.1</v>
      </c>
      <c r="T13786">
        <v>0.06</v>
      </c>
      <c r="U13786" t="s">
        <v>2307</v>
      </c>
      <c r="V13786">
        <v>1</v>
      </c>
      <c r="W13786" t="s">
        <v>2547</v>
      </c>
    </row>
    <row r="13787" spans="1:23" x14ac:dyDescent="0.3">
      <c r="A13787">
        <v>21920</v>
      </c>
      <c r="B13787" s="15" t="s">
        <v>1867</v>
      </c>
      <c r="C13787" t="str">
        <f>_xlfn.XLOOKUP($B13787, STANDARDS!$A:$A, STANDARDS!$B:$B,,0,2)</f>
        <v>Morwell 1B Lignite</v>
      </c>
      <c r="D13787" t="s">
        <v>535</v>
      </c>
      <c r="E13787" t="s">
        <v>2183</v>
      </c>
      <c r="F13787">
        <v>-38.228558100000001</v>
      </c>
      <c r="G13787" s="28">
        <v>146.5770732</v>
      </c>
      <c r="H13787">
        <v>1E-3</v>
      </c>
      <c r="I13787" t="s">
        <v>592</v>
      </c>
      <c r="J13787" cm="1">
        <f t="array" ref="J13787:L13787">_xlfn.XLOOKUP($C13787, AGE!$A:$A,AGE!$B:$D,,0,2)</f>
        <v>22.18</v>
      </c>
      <c r="K13787">
        <v>0.63</v>
      </c>
      <c r="L13787" t="str">
        <v>Briggs et al. 2007</v>
      </c>
      <c r="M13787" t="s">
        <v>2296</v>
      </c>
      <c r="P13787" t="s">
        <v>2342</v>
      </c>
      <c r="S13787">
        <v>-27</v>
      </c>
      <c r="T13787">
        <v>0.06</v>
      </c>
      <c r="U13787" t="s">
        <v>2307</v>
      </c>
      <c r="V13787">
        <v>1</v>
      </c>
      <c r="W13787" t="s">
        <v>2547</v>
      </c>
    </row>
    <row r="13788" spans="1:23" x14ac:dyDescent="0.3">
      <c r="A13788">
        <v>21921</v>
      </c>
      <c r="B13788" s="15" t="s">
        <v>1867</v>
      </c>
      <c r="C13788" t="str">
        <f>_xlfn.XLOOKUP($B13788, STANDARDS!$A:$A, STANDARDS!$B:$B,,0,2)</f>
        <v>Morwell 1B Lignite</v>
      </c>
      <c r="D13788" t="s">
        <v>535</v>
      </c>
      <c r="E13788" t="s">
        <v>2183</v>
      </c>
      <c r="F13788">
        <v>-38.228558100000001</v>
      </c>
      <c r="G13788" s="28">
        <v>146.5770732</v>
      </c>
      <c r="H13788">
        <v>1E-3</v>
      </c>
      <c r="I13788" t="s">
        <v>592</v>
      </c>
      <c r="J13788" cm="1">
        <f t="array" ref="J13788:L13788">_xlfn.XLOOKUP($C13788, AGE!$A:$A,AGE!$B:$D,,0,2)</f>
        <v>22.18</v>
      </c>
      <c r="K13788">
        <v>0.63</v>
      </c>
      <c r="L13788" t="str">
        <v>Briggs et al. 2007</v>
      </c>
      <c r="M13788" t="s">
        <v>2296</v>
      </c>
      <c r="P13788" t="s">
        <v>2342</v>
      </c>
      <c r="S13788">
        <v>-27.7</v>
      </c>
      <c r="T13788">
        <v>0.06</v>
      </c>
      <c r="U13788" t="s">
        <v>2307</v>
      </c>
      <c r="V13788">
        <v>1</v>
      </c>
      <c r="W13788" t="s">
        <v>2547</v>
      </c>
    </row>
    <row r="13789" spans="1:23" x14ac:dyDescent="0.3">
      <c r="A13789">
        <v>21922</v>
      </c>
      <c r="B13789" s="15" t="s">
        <v>1867</v>
      </c>
      <c r="C13789" t="str">
        <f>_xlfn.XLOOKUP($B13789, STANDARDS!$A:$A, STANDARDS!$B:$B,,0,2)</f>
        <v>Morwell 1B Lignite</v>
      </c>
      <c r="D13789" t="s">
        <v>535</v>
      </c>
      <c r="E13789" t="s">
        <v>2183</v>
      </c>
      <c r="F13789">
        <v>-38.228558100000001</v>
      </c>
      <c r="G13789" s="28">
        <v>146.5770732</v>
      </c>
      <c r="H13789">
        <v>1E-3</v>
      </c>
      <c r="I13789" t="s">
        <v>592</v>
      </c>
      <c r="J13789" cm="1">
        <f t="array" ref="J13789:L13789">_xlfn.XLOOKUP($C13789, AGE!$A:$A,AGE!$B:$D,,0,2)</f>
        <v>22.18</v>
      </c>
      <c r="K13789">
        <v>0.63</v>
      </c>
      <c r="L13789" t="str">
        <v>Briggs et al. 2007</v>
      </c>
      <c r="M13789" t="s">
        <v>2296</v>
      </c>
      <c r="P13789" t="s">
        <v>2342</v>
      </c>
      <c r="S13789">
        <v>-26.7</v>
      </c>
      <c r="T13789">
        <v>0.06</v>
      </c>
      <c r="U13789" t="s">
        <v>2307</v>
      </c>
      <c r="V13789">
        <v>1</v>
      </c>
      <c r="W13789" t="s">
        <v>2547</v>
      </c>
    </row>
    <row r="13790" spans="1:23" x14ac:dyDescent="0.3">
      <c r="A13790">
        <v>21923</v>
      </c>
      <c r="B13790" s="15" t="s">
        <v>1867</v>
      </c>
      <c r="C13790" t="str">
        <f>_xlfn.XLOOKUP($B13790, STANDARDS!$A:$A, STANDARDS!$B:$B,,0,2)</f>
        <v>Morwell 1B Lignite</v>
      </c>
      <c r="D13790" t="s">
        <v>535</v>
      </c>
      <c r="E13790" t="s">
        <v>2183</v>
      </c>
      <c r="F13790">
        <v>-38.228558100000001</v>
      </c>
      <c r="G13790" s="28">
        <v>146.5770732</v>
      </c>
      <c r="H13790">
        <v>1E-3</v>
      </c>
      <c r="I13790" t="s">
        <v>592</v>
      </c>
      <c r="J13790" cm="1">
        <f t="array" ref="J13790:L13790">_xlfn.XLOOKUP($C13790, AGE!$A:$A,AGE!$B:$D,,0,2)</f>
        <v>22.18</v>
      </c>
      <c r="K13790">
        <v>0.63</v>
      </c>
      <c r="L13790" t="str">
        <v>Briggs et al. 2007</v>
      </c>
      <c r="M13790" t="s">
        <v>2296</v>
      </c>
      <c r="P13790" t="s">
        <v>2342</v>
      </c>
      <c r="S13790">
        <v>-26.2</v>
      </c>
      <c r="T13790">
        <v>0.06</v>
      </c>
      <c r="U13790" t="s">
        <v>2307</v>
      </c>
      <c r="V13790">
        <v>1</v>
      </c>
      <c r="W13790" t="s">
        <v>2547</v>
      </c>
    </row>
    <row r="13791" spans="1:23" x14ac:dyDescent="0.3">
      <c r="A13791">
        <v>21924</v>
      </c>
      <c r="B13791" s="15" t="s">
        <v>1867</v>
      </c>
      <c r="C13791" t="str">
        <f>_xlfn.XLOOKUP($B13791, STANDARDS!$A:$A, STANDARDS!$B:$B,,0,2)</f>
        <v>Morwell 1B Lignite</v>
      </c>
      <c r="D13791" t="s">
        <v>535</v>
      </c>
      <c r="E13791" t="s">
        <v>2183</v>
      </c>
      <c r="F13791">
        <v>-38.228558100000001</v>
      </c>
      <c r="G13791" s="28">
        <v>146.5770732</v>
      </c>
      <c r="H13791">
        <v>1E-3</v>
      </c>
      <c r="I13791" t="s">
        <v>592</v>
      </c>
      <c r="J13791" cm="1">
        <f t="array" ref="J13791:L13791">_xlfn.XLOOKUP($C13791, AGE!$A:$A,AGE!$B:$D,,0,2)</f>
        <v>22.18</v>
      </c>
      <c r="K13791">
        <v>0.63</v>
      </c>
      <c r="L13791" t="str">
        <v>Briggs et al. 2007</v>
      </c>
      <c r="M13791" t="s">
        <v>2296</v>
      </c>
      <c r="P13791" t="s">
        <v>2342</v>
      </c>
      <c r="S13791">
        <v>-26.9</v>
      </c>
      <c r="T13791">
        <v>0.06</v>
      </c>
      <c r="U13791" t="s">
        <v>2307</v>
      </c>
      <c r="V13791">
        <v>1</v>
      </c>
      <c r="W13791" t="s">
        <v>2547</v>
      </c>
    </row>
    <row r="13792" spans="1:23" x14ac:dyDescent="0.3">
      <c r="A13792">
        <v>21925</v>
      </c>
      <c r="B13792" s="15" t="s">
        <v>1867</v>
      </c>
      <c r="C13792" t="str">
        <f>_xlfn.XLOOKUP($B13792, STANDARDS!$A:$A, STANDARDS!$B:$B,,0,2)</f>
        <v>Morwell 1B Lignite</v>
      </c>
      <c r="D13792" t="s">
        <v>535</v>
      </c>
      <c r="E13792" t="s">
        <v>2183</v>
      </c>
      <c r="F13792">
        <v>-38.228558100000001</v>
      </c>
      <c r="G13792" s="28">
        <v>146.5770732</v>
      </c>
      <c r="H13792">
        <v>1E-3</v>
      </c>
      <c r="I13792" t="s">
        <v>592</v>
      </c>
      <c r="J13792" cm="1">
        <f t="array" ref="J13792:L13792">_xlfn.XLOOKUP($C13792, AGE!$A:$A,AGE!$B:$D,,0,2)</f>
        <v>22.18</v>
      </c>
      <c r="K13792">
        <v>0.63</v>
      </c>
      <c r="L13792" t="str">
        <v>Briggs et al. 2007</v>
      </c>
      <c r="M13792" t="s">
        <v>2296</v>
      </c>
      <c r="P13792" t="s">
        <v>2342</v>
      </c>
      <c r="S13792">
        <v>-26.8</v>
      </c>
      <c r="T13792">
        <v>0.06</v>
      </c>
      <c r="U13792" t="s">
        <v>2307</v>
      </c>
      <c r="V13792">
        <v>1</v>
      </c>
      <c r="W13792" t="s">
        <v>2547</v>
      </c>
    </row>
    <row r="13793" spans="1:23" x14ac:dyDescent="0.3">
      <c r="A13793">
        <v>21926</v>
      </c>
      <c r="B13793" s="15" t="s">
        <v>1867</v>
      </c>
      <c r="C13793" t="str">
        <f>_xlfn.XLOOKUP($B13793, STANDARDS!$A:$A, STANDARDS!$B:$B,,0,2)</f>
        <v>Morwell 1B Lignite</v>
      </c>
      <c r="D13793" t="s">
        <v>535</v>
      </c>
      <c r="E13793" t="s">
        <v>2183</v>
      </c>
      <c r="F13793">
        <v>-38.228558100000001</v>
      </c>
      <c r="G13793" s="28">
        <v>146.5770732</v>
      </c>
      <c r="H13793">
        <v>1E-3</v>
      </c>
      <c r="I13793" t="s">
        <v>592</v>
      </c>
      <c r="J13793" cm="1">
        <f t="array" ref="J13793:L13793">_xlfn.XLOOKUP($C13793, AGE!$A:$A,AGE!$B:$D,,0,2)</f>
        <v>22.18</v>
      </c>
      <c r="K13793">
        <v>0.63</v>
      </c>
      <c r="L13793" t="str">
        <v>Briggs et al. 2007</v>
      </c>
      <c r="M13793" t="s">
        <v>2296</v>
      </c>
      <c r="P13793" t="s">
        <v>2342</v>
      </c>
      <c r="S13793">
        <v>-26</v>
      </c>
      <c r="T13793">
        <v>0.06</v>
      </c>
      <c r="U13793" t="s">
        <v>2307</v>
      </c>
      <c r="V13793">
        <v>1</v>
      </c>
      <c r="W13793" t="s">
        <v>2547</v>
      </c>
    </row>
    <row r="13794" spans="1:23" x14ac:dyDescent="0.3">
      <c r="A13794">
        <v>21927</v>
      </c>
      <c r="B13794" s="15" t="s">
        <v>1867</v>
      </c>
      <c r="C13794" t="str">
        <f>_xlfn.XLOOKUP($B13794, STANDARDS!$A:$A, STANDARDS!$B:$B,,0,2)</f>
        <v>Morwell 1B Lignite</v>
      </c>
      <c r="D13794" t="s">
        <v>535</v>
      </c>
      <c r="E13794" t="s">
        <v>2183</v>
      </c>
      <c r="F13794">
        <v>-38.228558100000001</v>
      </c>
      <c r="G13794" s="28">
        <v>146.5770732</v>
      </c>
      <c r="H13794">
        <v>1E-3</v>
      </c>
      <c r="I13794" t="s">
        <v>592</v>
      </c>
      <c r="J13794" cm="1">
        <f t="array" ref="J13794:L13794">_xlfn.XLOOKUP($C13794, AGE!$A:$A,AGE!$B:$D,,0,2)</f>
        <v>22.18</v>
      </c>
      <c r="K13794">
        <v>0.63</v>
      </c>
      <c r="L13794" t="str">
        <v>Briggs et al. 2007</v>
      </c>
      <c r="M13794" t="s">
        <v>2296</v>
      </c>
      <c r="P13794" t="s">
        <v>2342</v>
      </c>
      <c r="S13794">
        <v>-26.3</v>
      </c>
      <c r="T13794">
        <v>0.06</v>
      </c>
      <c r="U13794" t="s">
        <v>2307</v>
      </c>
      <c r="V13794">
        <v>1</v>
      </c>
      <c r="W13794" t="s">
        <v>2547</v>
      </c>
    </row>
    <row r="13795" spans="1:23" x14ac:dyDescent="0.3">
      <c r="A13795">
        <v>21928</v>
      </c>
      <c r="B13795" s="15" t="s">
        <v>1867</v>
      </c>
      <c r="C13795" t="str">
        <f>_xlfn.XLOOKUP($B13795, STANDARDS!$A:$A, STANDARDS!$B:$B,,0,2)</f>
        <v>Morwell 1B Lignite</v>
      </c>
      <c r="D13795" t="s">
        <v>535</v>
      </c>
      <c r="E13795" t="s">
        <v>2183</v>
      </c>
      <c r="F13795">
        <v>-38.228558100000001</v>
      </c>
      <c r="G13795" s="28">
        <v>146.5770732</v>
      </c>
      <c r="H13795">
        <v>1E-3</v>
      </c>
      <c r="I13795" t="s">
        <v>592</v>
      </c>
      <c r="J13795" cm="1">
        <f t="array" ref="J13795:L13795">_xlfn.XLOOKUP($C13795, AGE!$A:$A,AGE!$B:$D,,0,2)</f>
        <v>22.18</v>
      </c>
      <c r="K13795">
        <v>0.63</v>
      </c>
      <c r="L13795" t="str">
        <v>Briggs et al. 2007</v>
      </c>
      <c r="M13795" t="s">
        <v>2296</v>
      </c>
      <c r="P13795" t="s">
        <v>2342</v>
      </c>
      <c r="S13795">
        <v>-26.1</v>
      </c>
      <c r="T13795">
        <v>0.06</v>
      </c>
      <c r="U13795" t="s">
        <v>2307</v>
      </c>
      <c r="V13795">
        <v>1</v>
      </c>
      <c r="W13795" t="s">
        <v>2547</v>
      </c>
    </row>
    <row r="13796" spans="1:23" x14ac:dyDescent="0.3">
      <c r="A13796">
        <v>21929</v>
      </c>
      <c r="B13796" s="15" t="s">
        <v>1867</v>
      </c>
      <c r="C13796" t="str">
        <f>_xlfn.XLOOKUP($B13796, STANDARDS!$A:$A, STANDARDS!$B:$B,,0,2)</f>
        <v>Morwell 1B Lignite</v>
      </c>
      <c r="D13796" t="s">
        <v>535</v>
      </c>
      <c r="E13796" t="s">
        <v>2183</v>
      </c>
      <c r="F13796">
        <v>-38.228558100000001</v>
      </c>
      <c r="G13796" s="28">
        <v>146.5770732</v>
      </c>
      <c r="H13796">
        <v>1E-3</v>
      </c>
      <c r="I13796" t="s">
        <v>592</v>
      </c>
      <c r="J13796" cm="1">
        <f t="array" ref="J13796:L13796">_xlfn.XLOOKUP($C13796, AGE!$A:$A,AGE!$B:$D,,0,2)</f>
        <v>22.18</v>
      </c>
      <c r="K13796">
        <v>0.63</v>
      </c>
      <c r="L13796" t="str">
        <v>Briggs et al. 2007</v>
      </c>
      <c r="M13796" t="s">
        <v>2296</v>
      </c>
      <c r="P13796" t="s">
        <v>2342</v>
      </c>
      <c r="S13796">
        <v>-25.9</v>
      </c>
      <c r="T13796">
        <v>0.06</v>
      </c>
      <c r="U13796" t="s">
        <v>2307</v>
      </c>
      <c r="V13796">
        <v>1</v>
      </c>
      <c r="W13796" t="s">
        <v>2547</v>
      </c>
    </row>
    <row r="13797" spans="1:23" x14ac:dyDescent="0.3">
      <c r="A13797">
        <v>21930</v>
      </c>
      <c r="B13797" s="15" t="s">
        <v>1867</v>
      </c>
      <c r="C13797" t="str">
        <f>_xlfn.XLOOKUP($B13797, STANDARDS!$A:$A, STANDARDS!$B:$B,,0,2)</f>
        <v>Morwell 1B Lignite</v>
      </c>
      <c r="D13797" t="s">
        <v>535</v>
      </c>
      <c r="E13797" t="s">
        <v>2183</v>
      </c>
      <c r="F13797">
        <v>-38.228558100000001</v>
      </c>
      <c r="G13797" s="28">
        <v>146.5770732</v>
      </c>
      <c r="H13797">
        <v>1E-3</v>
      </c>
      <c r="I13797" t="s">
        <v>592</v>
      </c>
      <c r="J13797" cm="1">
        <f t="array" ref="J13797:L13797">_xlfn.XLOOKUP($C13797, AGE!$A:$A,AGE!$B:$D,,0,2)</f>
        <v>22.18</v>
      </c>
      <c r="K13797">
        <v>0.63</v>
      </c>
      <c r="L13797" t="str">
        <v>Briggs et al. 2007</v>
      </c>
      <c r="M13797" t="s">
        <v>2296</v>
      </c>
      <c r="P13797" t="s">
        <v>2342</v>
      </c>
      <c r="S13797">
        <v>-25.2</v>
      </c>
      <c r="T13797">
        <v>0.06</v>
      </c>
      <c r="U13797" t="s">
        <v>2307</v>
      </c>
      <c r="V13797">
        <v>1</v>
      </c>
      <c r="W13797" t="s">
        <v>2547</v>
      </c>
    </row>
    <row r="13798" spans="1:23" x14ac:dyDescent="0.3">
      <c r="A13798">
        <v>21931</v>
      </c>
      <c r="B13798" s="15" t="s">
        <v>1869</v>
      </c>
      <c r="C13798" t="str">
        <f>_xlfn.XLOOKUP($B13798, STANDARDS!$A:$A, STANDARDS!$B:$B,,0,2)</f>
        <v>Morwell 1B Lignite</v>
      </c>
      <c r="D13798" t="s">
        <v>535</v>
      </c>
      <c r="E13798" t="s">
        <v>2183</v>
      </c>
      <c r="F13798">
        <v>-38.227107400000001</v>
      </c>
      <c r="G13798">
        <v>146.5782289</v>
      </c>
      <c r="H13798">
        <v>0</v>
      </c>
      <c r="I13798" t="s">
        <v>592</v>
      </c>
      <c r="J13798" cm="1">
        <f t="array" ref="J13798:L13798">_xlfn.XLOOKUP($C13798, AGE!$A:$A,AGE!$B:$D,,0,2)</f>
        <v>22.18</v>
      </c>
      <c r="K13798">
        <v>0.63</v>
      </c>
      <c r="L13798" t="str">
        <v>Briggs et al. 2007</v>
      </c>
      <c r="M13798" t="s">
        <v>2343</v>
      </c>
      <c r="P13798" t="s">
        <v>2342</v>
      </c>
      <c r="S13798">
        <v>-25.6</v>
      </c>
      <c r="T13798">
        <v>0.06</v>
      </c>
      <c r="U13798" t="s">
        <v>2344</v>
      </c>
      <c r="V13798">
        <v>1</v>
      </c>
      <c r="W13798" t="s">
        <v>2547</v>
      </c>
    </row>
    <row r="13799" spans="1:23" x14ac:dyDescent="0.3">
      <c r="A13799">
        <v>21931</v>
      </c>
      <c r="B13799" s="15" t="s">
        <v>1869</v>
      </c>
      <c r="C13799" t="str">
        <f>_xlfn.XLOOKUP($B13799, STANDARDS!$A:$A, STANDARDS!$B:$B,,0,2)</f>
        <v>Morwell 1B Lignite</v>
      </c>
      <c r="D13799" t="s">
        <v>535</v>
      </c>
      <c r="E13799" t="s">
        <v>2183</v>
      </c>
      <c r="F13799">
        <v>-38.227107400000001</v>
      </c>
      <c r="G13799">
        <v>146.5782289</v>
      </c>
      <c r="H13799">
        <v>0</v>
      </c>
      <c r="I13799" t="s">
        <v>592</v>
      </c>
      <c r="J13799" cm="1">
        <f t="array" ref="J13799:L13799">_xlfn.XLOOKUP($C13799, AGE!$A:$A,AGE!$B:$D,,0,2)</f>
        <v>22.18</v>
      </c>
      <c r="K13799">
        <v>0.63</v>
      </c>
      <c r="L13799" t="str">
        <v>Briggs et al. 2007</v>
      </c>
      <c r="M13799" t="s">
        <v>2296</v>
      </c>
      <c r="P13799" t="s">
        <v>2342</v>
      </c>
      <c r="S13799">
        <v>-26.2</v>
      </c>
      <c r="T13799">
        <v>0.06</v>
      </c>
      <c r="U13799" t="s">
        <v>2307</v>
      </c>
      <c r="V13799">
        <v>1</v>
      </c>
      <c r="W13799" t="s">
        <v>2547</v>
      </c>
    </row>
    <row r="13800" spans="1:23" x14ac:dyDescent="0.3">
      <c r="A13800">
        <v>21932</v>
      </c>
      <c r="B13800" s="15" t="s">
        <v>1869</v>
      </c>
      <c r="C13800" t="str">
        <f>_xlfn.XLOOKUP($B13800, STANDARDS!$A:$A, STANDARDS!$B:$B,,0,2)</f>
        <v>Morwell 1B Lignite</v>
      </c>
      <c r="D13800" t="s">
        <v>535</v>
      </c>
      <c r="E13800" t="s">
        <v>2183</v>
      </c>
      <c r="F13800">
        <v>-38.227107400000001</v>
      </c>
      <c r="G13800">
        <v>146.5782289</v>
      </c>
      <c r="H13800">
        <v>0</v>
      </c>
      <c r="I13800" t="s">
        <v>592</v>
      </c>
      <c r="J13800" cm="1">
        <f t="array" ref="J13800:L13800">_xlfn.XLOOKUP($C13800, AGE!$A:$A,AGE!$B:$D,,0,2)</f>
        <v>22.18</v>
      </c>
      <c r="K13800">
        <v>0.63</v>
      </c>
      <c r="L13800" t="str">
        <v>Briggs et al. 2007</v>
      </c>
      <c r="M13800" t="s">
        <v>2296</v>
      </c>
      <c r="P13800" t="s">
        <v>2342</v>
      </c>
      <c r="S13800">
        <v>-26.1</v>
      </c>
      <c r="T13800">
        <v>0.06</v>
      </c>
      <c r="U13800" t="s">
        <v>2307</v>
      </c>
      <c r="V13800">
        <v>1</v>
      </c>
      <c r="W13800" t="s">
        <v>2547</v>
      </c>
    </row>
    <row r="13801" spans="1:23" x14ac:dyDescent="0.3">
      <c r="A13801">
        <v>21933</v>
      </c>
      <c r="B13801" s="15" t="s">
        <v>1869</v>
      </c>
      <c r="C13801" t="str">
        <f>_xlfn.XLOOKUP($B13801, STANDARDS!$A:$A, STANDARDS!$B:$B,,0,2)</f>
        <v>Morwell 1B Lignite</v>
      </c>
      <c r="D13801" t="s">
        <v>535</v>
      </c>
      <c r="E13801" t="s">
        <v>2183</v>
      </c>
      <c r="F13801">
        <v>-38.227107400000001</v>
      </c>
      <c r="G13801">
        <v>146.5782289</v>
      </c>
      <c r="H13801">
        <v>0</v>
      </c>
      <c r="I13801" t="s">
        <v>592</v>
      </c>
      <c r="J13801" cm="1">
        <f t="array" ref="J13801:L13801">_xlfn.XLOOKUP($C13801, AGE!$A:$A,AGE!$B:$D,,0,2)</f>
        <v>22.18</v>
      </c>
      <c r="K13801">
        <v>0.63</v>
      </c>
      <c r="L13801" t="str">
        <v>Briggs et al. 2007</v>
      </c>
      <c r="M13801" t="s">
        <v>2296</v>
      </c>
      <c r="P13801" t="s">
        <v>2342</v>
      </c>
      <c r="S13801">
        <v>-26.2</v>
      </c>
      <c r="T13801">
        <v>0.06</v>
      </c>
      <c r="U13801" t="s">
        <v>2307</v>
      </c>
      <c r="V13801">
        <v>1</v>
      </c>
      <c r="W13801" t="s">
        <v>2547</v>
      </c>
    </row>
    <row r="13802" spans="1:23" x14ac:dyDescent="0.3">
      <c r="A13802">
        <v>21934</v>
      </c>
      <c r="B13802" s="15" t="s">
        <v>1869</v>
      </c>
      <c r="C13802" t="str">
        <f>_xlfn.XLOOKUP($B13802, STANDARDS!$A:$A, STANDARDS!$B:$B,,0,2)</f>
        <v>Morwell 1B Lignite</v>
      </c>
      <c r="D13802" t="s">
        <v>535</v>
      </c>
      <c r="E13802" t="s">
        <v>2183</v>
      </c>
      <c r="F13802">
        <v>-38.227107400000001</v>
      </c>
      <c r="G13802">
        <v>146.5782289</v>
      </c>
      <c r="H13802">
        <v>0</v>
      </c>
      <c r="I13802" t="s">
        <v>592</v>
      </c>
      <c r="J13802" cm="1">
        <f t="array" ref="J13802:L13802">_xlfn.XLOOKUP($C13802, AGE!$A:$A,AGE!$B:$D,,0,2)</f>
        <v>22.18</v>
      </c>
      <c r="K13802">
        <v>0.63</v>
      </c>
      <c r="L13802" t="str">
        <v>Briggs et al. 2007</v>
      </c>
      <c r="M13802" t="s">
        <v>2343</v>
      </c>
      <c r="P13802" t="s">
        <v>2342</v>
      </c>
      <c r="S13802">
        <v>-25</v>
      </c>
      <c r="T13802">
        <v>0.06</v>
      </c>
      <c r="U13802" t="s">
        <v>2344</v>
      </c>
      <c r="V13802">
        <v>1</v>
      </c>
      <c r="W13802" t="s">
        <v>2547</v>
      </c>
    </row>
    <row r="13803" spans="1:23" x14ac:dyDescent="0.3">
      <c r="A13803">
        <v>21934</v>
      </c>
      <c r="B13803" s="15" t="s">
        <v>1869</v>
      </c>
      <c r="C13803" t="str">
        <f>_xlfn.XLOOKUP($B13803, STANDARDS!$A:$A, STANDARDS!$B:$B,,0,2)</f>
        <v>Morwell 1B Lignite</v>
      </c>
      <c r="D13803" t="s">
        <v>535</v>
      </c>
      <c r="E13803" t="s">
        <v>2183</v>
      </c>
      <c r="F13803">
        <v>-38.227107400000001</v>
      </c>
      <c r="G13803">
        <v>146.5782289</v>
      </c>
      <c r="H13803">
        <v>0</v>
      </c>
      <c r="I13803" t="s">
        <v>592</v>
      </c>
      <c r="J13803" cm="1">
        <f t="array" ref="J13803:L13803">_xlfn.XLOOKUP($C13803, AGE!$A:$A,AGE!$B:$D,,0,2)</f>
        <v>22.18</v>
      </c>
      <c r="K13803">
        <v>0.63</v>
      </c>
      <c r="L13803" t="str">
        <v>Briggs et al. 2007</v>
      </c>
      <c r="M13803" t="s">
        <v>2296</v>
      </c>
      <c r="P13803" t="s">
        <v>2342</v>
      </c>
      <c r="S13803">
        <v>-25.7</v>
      </c>
      <c r="T13803">
        <v>0.06</v>
      </c>
      <c r="U13803" t="s">
        <v>2307</v>
      </c>
      <c r="V13803">
        <v>1</v>
      </c>
      <c r="W13803" t="s">
        <v>2547</v>
      </c>
    </row>
    <row r="13804" spans="1:23" x14ac:dyDescent="0.3">
      <c r="A13804">
        <v>21935</v>
      </c>
      <c r="B13804" s="15" t="s">
        <v>1869</v>
      </c>
      <c r="C13804" t="str">
        <f>_xlfn.XLOOKUP($B13804, STANDARDS!$A:$A, STANDARDS!$B:$B,,0,2)</f>
        <v>Morwell 1B Lignite</v>
      </c>
      <c r="D13804" t="s">
        <v>535</v>
      </c>
      <c r="E13804" t="s">
        <v>2183</v>
      </c>
      <c r="F13804">
        <v>-38.227107400000001</v>
      </c>
      <c r="G13804">
        <v>146.5782289</v>
      </c>
      <c r="H13804">
        <v>0</v>
      </c>
      <c r="I13804" t="s">
        <v>592</v>
      </c>
      <c r="J13804" cm="1">
        <f t="array" ref="J13804:L13804">_xlfn.XLOOKUP($C13804, AGE!$A:$A,AGE!$B:$D,,0,2)</f>
        <v>22.18</v>
      </c>
      <c r="K13804">
        <v>0.63</v>
      </c>
      <c r="L13804" t="str">
        <v>Briggs et al. 2007</v>
      </c>
      <c r="M13804" t="s">
        <v>2296</v>
      </c>
      <c r="P13804" t="s">
        <v>2342</v>
      </c>
      <c r="S13804">
        <v>-25.9</v>
      </c>
      <c r="T13804">
        <v>0.06</v>
      </c>
      <c r="U13804" t="s">
        <v>2307</v>
      </c>
      <c r="V13804">
        <v>1</v>
      </c>
      <c r="W13804" t="s">
        <v>2547</v>
      </c>
    </row>
    <row r="13805" spans="1:23" x14ac:dyDescent="0.3">
      <c r="A13805">
        <v>21936</v>
      </c>
      <c r="B13805" s="15" t="s">
        <v>1869</v>
      </c>
      <c r="C13805" t="str">
        <f>_xlfn.XLOOKUP($B13805, STANDARDS!$A:$A, STANDARDS!$B:$B,,0,2)</f>
        <v>Morwell 1B Lignite</v>
      </c>
      <c r="D13805" t="s">
        <v>535</v>
      </c>
      <c r="E13805" t="s">
        <v>2183</v>
      </c>
      <c r="F13805">
        <v>-38.227107400000001</v>
      </c>
      <c r="G13805">
        <v>146.5782289</v>
      </c>
      <c r="H13805">
        <v>0</v>
      </c>
      <c r="I13805" t="s">
        <v>592</v>
      </c>
      <c r="J13805" cm="1">
        <f t="array" ref="J13805:L13805">_xlfn.XLOOKUP($C13805, AGE!$A:$A,AGE!$B:$D,,0,2)</f>
        <v>22.18</v>
      </c>
      <c r="K13805">
        <v>0.63</v>
      </c>
      <c r="L13805" t="str">
        <v>Briggs et al. 2007</v>
      </c>
      <c r="M13805" t="s">
        <v>2296</v>
      </c>
      <c r="P13805" t="s">
        <v>2342</v>
      </c>
      <c r="S13805">
        <v>-26.5</v>
      </c>
      <c r="T13805">
        <v>0.06</v>
      </c>
      <c r="U13805" t="s">
        <v>2307</v>
      </c>
      <c r="V13805">
        <v>1</v>
      </c>
      <c r="W13805" t="s">
        <v>2547</v>
      </c>
    </row>
    <row r="13806" spans="1:23" x14ac:dyDescent="0.3">
      <c r="A13806">
        <v>21936</v>
      </c>
      <c r="B13806" s="15" t="s">
        <v>1869</v>
      </c>
      <c r="C13806" t="str">
        <f>_xlfn.XLOOKUP($B13806, STANDARDS!$A:$A, STANDARDS!$B:$B,,0,2)</f>
        <v>Morwell 1B Lignite</v>
      </c>
      <c r="D13806" t="s">
        <v>535</v>
      </c>
      <c r="E13806" t="s">
        <v>2183</v>
      </c>
      <c r="F13806">
        <v>-38.227107400000001</v>
      </c>
      <c r="G13806">
        <v>146.5782289</v>
      </c>
      <c r="H13806">
        <v>0</v>
      </c>
      <c r="I13806" t="s">
        <v>592</v>
      </c>
      <c r="J13806" cm="1">
        <f t="array" ref="J13806:L13806">_xlfn.XLOOKUP($C13806, AGE!$A:$A,AGE!$B:$D,,0,2)</f>
        <v>22.18</v>
      </c>
      <c r="K13806">
        <v>0.63</v>
      </c>
      <c r="L13806" t="str">
        <v>Briggs et al. 2007</v>
      </c>
      <c r="M13806" t="s">
        <v>2343</v>
      </c>
      <c r="P13806" t="s">
        <v>2342</v>
      </c>
      <c r="S13806">
        <v>-26.6</v>
      </c>
      <c r="T13806">
        <v>0.06</v>
      </c>
      <c r="U13806" t="s">
        <v>2344</v>
      </c>
      <c r="V13806">
        <v>1</v>
      </c>
      <c r="W13806" t="s">
        <v>2547</v>
      </c>
    </row>
    <row r="13807" spans="1:23" x14ac:dyDescent="0.3">
      <c r="A13807">
        <v>21937</v>
      </c>
      <c r="B13807" s="15" t="s">
        <v>1869</v>
      </c>
      <c r="C13807" t="str">
        <f>_xlfn.XLOOKUP($B13807, STANDARDS!$A:$A, STANDARDS!$B:$B,,0,2)</f>
        <v>Morwell 1B Lignite</v>
      </c>
      <c r="D13807" t="s">
        <v>535</v>
      </c>
      <c r="E13807" t="s">
        <v>2183</v>
      </c>
      <c r="F13807">
        <v>-38.227107400000001</v>
      </c>
      <c r="G13807">
        <v>146.5782289</v>
      </c>
      <c r="H13807">
        <v>0</v>
      </c>
      <c r="I13807" t="s">
        <v>592</v>
      </c>
      <c r="J13807" cm="1">
        <f t="array" ref="J13807:L13807">_xlfn.XLOOKUP($C13807, AGE!$A:$A,AGE!$B:$D,,0,2)</f>
        <v>22.18</v>
      </c>
      <c r="K13807">
        <v>0.63</v>
      </c>
      <c r="L13807" t="str">
        <v>Briggs et al. 2007</v>
      </c>
      <c r="M13807" t="s">
        <v>2296</v>
      </c>
      <c r="P13807" t="s">
        <v>2342</v>
      </c>
      <c r="S13807">
        <v>-26.2</v>
      </c>
      <c r="T13807">
        <v>0.06</v>
      </c>
      <c r="U13807" t="s">
        <v>2307</v>
      </c>
      <c r="V13807">
        <v>1</v>
      </c>
      <c r="W13807" t="s">
        <v>2547</v>
      </c>
    </row>
    <row r="13808" spans="1:23" x14ac:dyDescent="0.3">
      <c r="A13808">
        <v>21937</v>
      </c>
      <c r="B13808" s="15" t="s">
        <v>1869</v>
      </c>
      <c r="C13808" t="str">
        <f>_xlfn.XLOOKUP($B13808, STANDARDS!$A:$A, STANDARDS!$B:$B,,0,2)</f>
        <v>Morwell 1B Lignite</v>
      </c>
      <c r="D13808" t="s">
        <v>535</v>
      </c>
      <c r="E13808" t="s">
        <v>2183</v>
      </c>
      <c r="F13808">
        <v>-38.227107400000001</v>
      </c>
      <c r="G13808">
        <v>146.5782289</v>
      </c>
      <c r="H13808">
        <v>0</v>
      </c>
      <c r="I13808" t="s">
        <v>592</v>
      </c>
      <c r="J13808" cm="1">
        <f t="array" ref="J13808:L13808">_xlfn.XLOOKUP($C13808, AGE!$A:$A,AGE!$B:$D,,0,2)</f>
        <v>22.18</v>
      </c>
      <c r="K13808">
        <v>0.63</v>
      </c>
      <c r="L13808" t="str">
        <v>Briggs et al. 2007</v>
      </c>
      <c r="M13808" t="s">
        <v>2343</v>
      </c>
      <c r="P13808" t="s">
        <v>2342</v>
      </c>
      <c r="S13808">
        <v>-27.3</v>
      </c>
      <c r="T13808">
        <v>0.06</v>
      </c>
      <c r="U13808" t="s">
        <v>2344</v>
      </c>
      <c r="V13808">
        <v>1</v>
      </c>
      <c r="W13808" t="s">
        <v>2547</v>
      </c>
    </row>
    <row r="13809" spans="1:23" x14ac:dyDescent="0.3">
      <c r="A13809">
        <v>21938</v>
      </c>
      <c r="B13809" s="15" t="s">
        <v>1869</v>
      </c>
      <c r="C13809" t="str">
        <f>_xlfn.XLOOKUP($B13809, STANDARDS!$A:$A, STANDARDS!$B:$B,,0,2)</f>
        <v>Morwell 1B Lignite</v>
      </c>
      <c r="D13809" t="s">
        <v>535</v>
      </c>
      <c r="E13809" t="s">
        <v>2183</v>
      </c>
      <c r="F13809">
        <v>-38.227107400000001</v>
      </c>
      <c r="G13809">
        <v>146.5782289</v>
      </c>
      <c r="H13809">
        <v>0</v>
      </c>
      <c r="I13809" t="s">
        <v>592</v>
      </c>
      <c r="J13809" cm="1">
        <f t="array" ref="J13809:L13809">_xlfn.XLOOKUP($C13809, AGE!$A:$A,AGE!$B:$D,,0,2)</f>
        <v>22.18</v>
      </c>
      <c r="K13809">
        <v>0.63</v>
      </c>
      <c r="L13809" t="str">
        <v>Briggs et al. 2007</v>
      </c>
      <c r="M13809" t="s">
        <v>2296</v>
      </c>
      <c r="P13809" t="s">
        <v>2342</v>
      </c>
      <c r="S13809">
        <v>-26.5</v>
      </c>
      <c r="T13809">
        <v>0.06</v>
      </c>
      <c r="U13809" t="s">
        <v>2307</v>
      </c>
      <c r="V13809">
        <v>1</v>
      </c>
      <c r="W13809" t="s">
        <v>2547</v>
      </c>
    </row>
    <row r="13810" spans="1:23" x14ac:dyDescent="0.3">
      <c r="A13810">
        <v>21938</v>
      </c>
      <c r="B13810" s="15" t="s">
        <v>1869</v>
      </c>
      <c r="C13810" t="str">
        <f>_xlfn.XLOOKUP($B13810, STANDARDS!$A:$A, STANDARDS!$B:$B,,0,2)</f>
        <v>Morwell 1B Lignite</v>
      </c>
      <c r="D13810" t="s">
        <v>535</v>
      </c>
      <c r="E13810" t="s">
        <v>2183</v>
      </c>
      <c r="F13810">
        <v>-38.227107400000001</v>
      </c>
      <c r="G13810">
        <v>146.5782289</v>
      </c>
      <c r="H13810">
        <v>0</v>
      </c>
      <c r="I13810" t="s">
        <v>592</v>
      </c>
      <c r="J13810" cm="1">
        <f t="array" ref="J13810:L13810">_xlfn.XLOOKUP($C13810, AGE!$A:$A,AGE!$B:$D,,0,2)</f>
        <v>22.18</v>
      </c>
      <c r="K13810">
        <v>0.63</v>
      </c>
      <c r="L13810" t="str">
        <v>Briggs et al. 2007</v>
      </c>
      <c r="M13810" t="s">
        <v>2343</v>
      </c>
      <c r="P13810" t="s">
        <v>2342</v>
      </c>
      <c r="S13810">
        <v>-26.9</v>
      </c>
      <c r="T13810">
        <v>0.06</v>
      </c>
      <c r="U13810" t="s">
        <v>2344</v>
      </c>
      <c r="V13810">
        <v>1</v>
      </c>
      <c r="W13810" t="s">
        <v>2547</v>
      </c>
    </row>
    <row r="13811" spans="1:23" x14ac:dyDescent="0.3">
      <c r="A13811">
        <v>21939</v>
      </c>
      <c r="B13811" s="15" t="s">
        <v>1869</v>
      </c>
      <c r="C13811" t="str">
        <f>_xlfn.XLOOKUP($B13811, STANDARDS!$A:$A, STANDARDS!$B:$B,,0,2)</f>
        <v>Morwell 1B Lignite</v>
      </c>
      <c r="D13811" t="s">
        <v>535</v>
      </c>
      <c r="E13811" t="s">
        <v>2183</v>
      </c>
      <c r="F13811">
        <v>-38.227107400000001</v>
      </c>
      <c r="G13811">
        <v>146.5782289</v>
      </c>
      <c r="H13811">
        <v>0</v>
      </c>
      <c r="I13811" t="s">
        <v>592</v>
      </c>
      <c r="J13811" cm="1">
        <f t="array" ref="J13811:L13811">_xlfn.XLOOKUP($C13811, AGE!$A:$A,AGE!$B:$D,,0,2)</f>
        <v>22.18</v>
      </c>
      <c r="K13811">
        <v>0.63</v>
      </c>
      <c r="L13811" t="str">
        <v>Briggs et al. 2007</v>
      </c>
      <c r="M13811" t="s">
        <v>2296</v>
      </c>
      <c r="P13811" t="s">
        <v>2342</v>
      </c>
      <c r="S13811">
        <v>-26.7</v>
      </c>
      <c r="T13811">
        <v>0.06</v>
      </c>
      <c r="U13811" t="s">
        <v>2307</v>
      </c>
      <c r="V13811">
        <v>1</v>
      </c>
      <c r="W13811" t="s">
        <v>2547</v>
      </c>
    </row>
    <row r="13812" spans="1:23" x14ac:dyDescent="0.3">
      <c r="A13812">
        <v>21940</v>
      </c>
      <c r="B13812" s="15" t="s">
        <v>1869</v>
      </c>
      <c r="C13812" t="str">
        <f>_xlfn.XLOOKUP($B13812, STANDARDS!$A:$A, STANDARDS!$B:$B,,0,2)</f>
        <v>Morwell 1B Lignite</v>
      </c>
      <c r="D13812" t="s">
        <v>535</v>
      </c>
      <c r="E13812" t="s">
        <v>2183</v>
      </c>
      <c r="F13812">
        <v>-38.227107400000001</v>
      </c>
      <c r="G13812">
        <v>146.5782289</v>
      </c>
      <c r="H13812">
        <v>0</v>
      </c>
      <c r="I13812" t="s">
        <v>592</v>
      </c>
      <c r="J13812" cm="1">
        <f t="array" ref="J13812:L13812">_xlfn.XLOOKUP($C13812, AGE!$A:$A,AGE!$B:$D,,0,2)</f>
        <v>22.18</v>
      </c>
      <c r="K13812">
        <v>0.63</v>
      </c>
      <c r="L13812" t="str">
        <v>Briggs et al. 2007</v>
      </c>
      <c r="M13812" t="s">
        <v>2343</v>
      </c>
      <c r="P13812" t="s">
        <v>2342</v>
      </c>
      <c r="S13812">
        <v>-24.9</v>
      </c>
      <c r="T13812">
        <v>0.06</v>
      </c>
      <c r="U13812" t="s">
        <v>2344</v>
      </c>
      <c r="V13812">
        <v>1</v>
      </c>
      <c r="W13812" t="s">
        <v>2547</v>
      </c>
    </row>
    <row r="13813" spans="1:23" x14ac:dyDescent="0.3">
      <c r="A13813">
        <v>21940</v>
      </c>
      <c r="B13813" s="15" t="s">
        <v>1869</v>
      </c>
      <c r="C13813" t="str">
        <f>_xlfn.XLOOKUP($B13813, STANDARDS!$A:$A, STANDARDS!$B:$B,,0,2)</f>
        <v>Morwell 1B Lignite</v>
      </c>
      <c r="D13813" t="s">
        <v>535</v>
      </c>
      <c r="E13813" t="s">
        <v>2183</v>
      </c>
      <c r="F13813">
        <v>-38.227107400000001</v>
      </c>
      <c r="G13813">
        <v>146.5782289</v>
      </c>
      <c r="H13813">
        <v>0</v>
      </c>
      <c r="I13813" t="s">
        <v>592</v>
      </c>
      <c r="J13813" cm="1">
        <f t="array" ref="J13813:L13813">_xlfn.XLOOKUP($C13813, AGE!$A:$A,AGE!$B:$D,,0,2)</f>
        <v>22.18</v>
      </c>
      <c r="K13813">
        <v>0.63</v>
      </c>
      <c r="L13813" t="str">
        <v>Briggs et al. 2007</v>
      </c>
      <c r="M13813" t="s">
        <v>2296</v>
      </c>
      <c r="P13813" t="s">
        <v>2342</v>
      </c>
      <c r="S13813">
        <v>-26.6</v>
      </c>
      <c r="T13813">
        <v>0.06</v>
      </c>
      <c r="U13813" t="s">
        <v>2307</v>
      </c>
      <c r="V13813">
        <v>1</v>
      </c>
      <c r="W13813" t="s">
        <v>2547</v>
      </c>
    </row>
    <row r="13814" spans="1:23" x14ac:dyDescent="0.3">
      <c r="A13814">
        <v>21941</v>
      </c>
      <c r="B13814" s="15" t="s">
        <v>1869</v>
      </c>
      <c r="C13814" t="str">
        <f>_xlfn.XLOOKUP($B13814, STANDARDS!$A:$A, STANDARDS!$B:$B,,0,2)</f>
        <v>Morwell 1B Lignite</v>
      </c>
      <c r="D13814" t="s">
        <v>535</v>
      </c>
      <c r="E13814" t="s">
        <v>2183</v>
      </c>
      <c r="F13814">
        <v>-38.227107400000001</v>
      </c>
      <c r="G13814">
        <v>146.5782289</v>
      </c>
      <c r="H13814">
        <v>0</v>
      </c>
      <c r="I13814" t="s">
        <v>592</v>
      </c>
      <c r="J13814" cm="1">
        <f t="array" ref="J13814:L13814">_xlfn.XLOOKUP($C13814, AGE!$A:$A,AGE!$B:$D,,0,2)</f>
        <v>22.18</v>
      </c>
      <c r="K13814">
        <v>0.63</v>
      </c>
      <c r="L13814" t="str">
        <v>Briggs et al. 2007</v>
      </c>
      <c r="M13814" t="s">
        <v>2343</v>
      </c>
      <c r="P13814" t="s">
        <v>2342</v>
      </c>
      <c r="S13814">
        <v>-24.9</v>
      </c>
      <c r="T13814">
        <v>0.06</v>
      </c>
      <c r="U13814" t="s">
        <v>2344</v>
      </c>
      <c r="V13814">
        <v>1</v>
      </c>
      <c r="W13814" t="s">
        <v>2547</v>
      </c>
    </row>
    <row r="13815" spans="1:23" x14ac:dyDescent="0.3">
      <c r="A13815">
        <v>21941</v>
      </c>
      <c r="B13815" s="15" t="s">
        <v>1869</v>
      </c>
      <c r="C13815" t="str">
        <f>_xlfn.XLOOKUP($B13815, STANDARDS!$A:$A, STANDARDS!$B:$B,,0,2)</f>
        <v>Morwell 1B Lignite</v>
      </c>
      <c r="D13815" t="s">
        <v>535</v>
      </c>
      <c r="E13815" t="s">
        <v>2183</v>
      </c>
      <c r="F13815">
        <v>-38.227107400000001</v>
      </c>
      <c r="G13815">
        <v>146.5782289</v>
      </c>
      <c r="H13815">
        <v>0</v>
      </c>
      <c r="I13815" t="s">
        <v>592</v>
      </c>
      <c r="J13815" cm="1">
        <f t="array" ref="J13815:L13815">_xlfn.XLOOKUP($C13815, AGE!$A:$A,AGE!$B:$D,,0,2)</f>
        <v>22.18</v>
      </c>
      <c r="K13815">
        <v>0.63</v>
      </c>
      <c r="L13815" t="str">
        <v>Briggs et al. 2007</v>
      </c>
      <c r="M13815" t="s">
        <v>2296</v>
      </c>
      <c r="P13815" t="s">
        <v>2342</v>
      </c>
      <c r="S13815">
        <v>-26.9</v>
      </c>
      <c r="T13815">
        <v>0.06</v>
      </c>
      <c r="U13815" t="s">
        <v>2307</v>
      </c>
      <c r="V13815">
        <v>1</v>
      </c>
      <c r="W13815" t="s">
        <v>2547</v>
      </c>
    </row>
    <row r="13816" spans="1:23" x14ac:dyDescent="0.3">
      <c r="A13816">
        <v>21942</v>
      </c>
      <c r="B13816" s="15" t="s">
        <v>1869</v>
      </c>
      <c r="C13816" t="str">
        <f>_xlfn.XLOOKUP($B13816, STANDARDS!$A:$A, STANDARDS!$B:$B,,0,2)</f>
        <v>Morwell 1B Lignite</v>
      </c>
      <c r="D13816" t="s">
        <v>535</v>
      </c>
      <c r="E13816" t="s">
        <v>2183</v>
      </c>
      <c r="F13816">
        <v>-38.227107400000001</v>
      </c>
      <c r="G13816">
        <v>146.5782289</v>
      </c>
      <c r="H13816">
        <v>0</v>
      </c>
      <c r="I13816" t="s">
        <v>592</v>
      </c>
      <c r="J13816" cm="1">
        <f t="array" ref="J13816:L13816">_xlfn.XLOOKUP($C13816, AGE!$A:$A,AGE!$B:$D,,0,2)</f>
        <v>22.18</v>
      </c>
      <c r="K13816">
        <v>0.63</v>
      </c>
      <c r="L13816" t="str">
        <v>Briggs et al. 2007</v>
      </c>
      <c r="M13816" t="s">
        <v>2343</v>
      </c>
      <c r="P13816" t="s">
        <v>2342</v>
      </c>
      <c r="S13816">
        <v>-24.9</v>
      </c>
      <c r="T13816">
        <v>0.06</v>
      </c>
      <c r="U13816" t="s">
        <v>2344</v>
      </c>
      <c r="V13816">
        <v>1</v>
      </c>
      <c r="W13816" t="s">
        <v>2547</v>
      </c>
    </row>
    <row r="13817" spans="1:23" x14ac:dyDescent="0.3">
      <c r="A13817">
        <v>21942</v>
      </c>
      <c r="B13817" s="15" t="s">
        <v>1869</v>
      </c>
      <c r="C13817" t="str">
        <f>_xlfn.XLOOKUP($B13817, STANDARDS!$A:$A, STANDARDS!$B:$B,,0,2)</f>
        <v>Morwell 1B Lignite</v>
      </c>
      <c r="D13817" t="s">
        <v>535</v>
      </c>
      <c r="E13817" t="s">
        <v>2183</v>
      </c>
      <c r="F13817">
        <v>-38.227107400000001</v>
      </c>
      <c r="G13817">
        <v>146.5782289</v>
      </c>
      <c r="H13817">
        <v>0</v>
      </c>
      <c r="I13817" t="s">
        <v>592</v>
      </c>
      <c r="J13817" cm="1">
        <f t="array" ref="J13817:L13817">_xlfn.XLOOKUP($C13817, AGE!$A:$A,AGE!$B:$D,,0,2)</f>
        <v>22.18</v>
      </c>
      <c r="K13817">
        <v>0.63</v>
      </c>
      <c r="L13817" t="str">
        <v>Briggs et al. 2007</v>
      </c>
      <c r="M13817" t="s">
        <v>2296</v>
      </c>
      <c r="P13817" t="s">
        <v>2342</v>
      </c>
      <c r="S13817">
        <v>-26.7</v>
      </c>
      <c r="T13817">
        <v>0.06</v>
      </c>
      <c r="U13817" t="s">
        <v>2307</v>
      </c>
      <c r="V13817">
        <v>1</v>
      </c>
      <c r="W13817" t="s">
        <v>2547</v>
      </c>
    </row>
    <row r="13818" spans="1:23" x14ac:dyDescent="0.3">
      <c r="A13818">
        <v>21943</v>
      </c>
      <c r="B13818" s="15" t="s">
        <v>1869</v>
      </c>
      <c r="C13818" t="str">
        <f>_xlfn.XLOOKUP($B13818, STANDARDS!$A:$A, STANDARDS!$B:$B,,0,2)</f>
        <v>Morwell 1B Lignite</v>
      </c>
      <c r="D13818" t="s">
        <v>535</v>
      </c>
      <c r="E13818" t="s">
        <v>2183</v>
      </c>
      <c r="F13818">
        <v>-38.227107400000001</v>
      </c>
      <c r="G13818">
        <v>146.5782289</v>
      </c>
      <c r="H13818">
        <v>0</v>
      </c>
      <c r="I13818" t="s">
        <v>592</v>
      </c>
      <c r="J13818" cm="1">
        <f t="array" ref="J13818:L13818">_xlfn.XLOOKUP($C13818, AGE!$A:$A,AGE!$B:$D,,0,2)</f>
        <v>22.18</v>
      </c>
      <c r="K13818">
        <v>0.63</v>
      </c>
      <c r="L13818" t="str">
        <v>Briggs et al. 2007</v>
      </c>
      <c r="M13818" t="s">
        <v>2296</v>
      </c>
      <c r="P13818" t="s">
        <v>2342</v>
      </c>
      <c r="S13818">
        <v>-27</v>
      </c>
      <c r="T13818">
        <v>0.06</v>
      </c>
      <c r="U13818" t="s">
        <v>2307</v>
      </c>
      <c r="V13818">
        <v>1</v>
      </c>
      <c r="W13818" t="s">
        <v>2547</v>
      </c>
    </row>
    <row r="13819" spans="1:23" x14ac:dyDescent="0.3">
      <c r="A13819">
        <v>21944</v>
      </c>
      <c r="B13819" s="15" t="s">
        <v>1869</v>
      </c>
      <c r="C13819" t="str">
        <f>_xlfn.XLOOKUP($B13819, STANDARDS!$A:$A, STANDARDS!$B:$B,,0,2)</f>
        <v>Morwell 1B Lignite</v>
      </c>
      <c r="D13819" t="s">
        <v>535</v>
      </c>
      <c r="E13819" t="s">
        <v>2183</v>
      </c>
      <c r="F13819">
        <v>-38.227107400000001</v>
      </c>
      <c r="G13819">
        <v>146.5782289</v>
      </c>
      <c r="H13819">
        <v>0</v>
      </c>
      <c r="I13819" t="s">
        <v>592</v>
      </c>
      <c r="J13819" cm="1">
        <f t="array" ref="J13819:L13819">_xlfn.XLOOKUP($C13819, AGE!$A:$A,AGE!$B:$D,,0,2)</f>
        <v>22.18</v>
      </c>
      <c r="K13819">
        <v>0.63</v>
      </c>
      <c r="L13819" t="str">
        <v>Briggs et al. 2007</v>
      </c>
      <c r="M13819" t="s">
        <v>2296</v>
      </c>
      <c r="P13819" t="s">
        <v>2342</v>
      </c>
      <c r="S13819">
        <v>-27.1</v>
      </c>
      <c r="T13819">
        <v>0.06</v>
      </c>
      <c r="U13819" t="s">
        <v>2307</v>
      </c>
      <c r="V13819">
        <v>1</v>
      </c>
      <c r="W13819" t="s">
        <v>2547</v>
      </c>
    </row>
    <row r="13820" spans="1:23" x14ac:dyDescent="0.3">
      <c r="A13820">
        <v>21945</v>
      </c>
      <c r="B13820" s="15" t="s">
        <v>1869</v>
      </c>
      <c r="C13820" t="str">
        <f>_xlfn.XLOOKUP($B13820, STANDARDS!$A:$A, STANDARDS!$B:$B,,0,2)</f>
        <v>Morwell 1B Lignite</v>
      </c>
      <c r="D13820" t="s">
        <v>535</v>
      </c>
      <c r="E13820" t="s">
        <v>2183</v>
      </c>
      <c r="F13820">
        <v>-38.227107400000001</v>
      </c>
      <c r="G13820">
        <v>146.5782289</v>
      </c>
      <c r="H13820">
        <v>0</v>
      </c>
      <c r="I13820" t="s">
        <v>592</v>
      </c>
      <c r="J13820" cm="1">
        <f t="array" ref="J13820:L13820">_xlfn.XLOOKUP($C13820, AGE!$A:$A,AGE!$B:$D,,0,2)</f>
        <v>22.18</v>
      </c>
      <c r="K13820">
        <v>0.63</v>
      </c>
      <c r="L13820" t="str">
        <v>Briggs et al. 2007</v>
      </c>
      <c r="M13820" t="s">
        <v>2296</v>
      </c>
      <c r="P13820" t="s">
        <v>2342</v>
      </c>
      <c r="S13820">
        <v>-27.1</v>
      </c>
      <c r="T13820">
        <v>0.06</v>
      </c>
      <c r="U13820" t="s">
        <v>2307</v>
      </c>
      <c r="V13820">
        <v>1</v>
      </c>
      <c r="W13820" t="s">
        <v>2547</v>
      </c>
    </row>
    <row r="13821" spans="1:23" x14ac:dyDescent="0.3">
      <c r="A13821">
        <v>21945</v>
      </c>
      <c r="B13821" s="15" t="s">
        <v>1869</v>
      </c>
      <c r="C13821" t="str">
        <f>_xlfn.XLOOKUP($B13821, STANDARDS!$A:$A, STANDARDS!$B:$B,,0,2)</f>
        <v>Morwell 1B Lignite</v>
      </c>
      <c r="D13821" t="s">
        <v>535</v>
      </c>
      <c r="E13821" t="s">
        <v>2183</v>
      </c>
      <c r="F13821">
        <v>-38.227107400000001</v>
      </c>
      <c r="G13821">
        <v>146.5782289</v>
      </c>
      <c r="H13821">
        <v>0</v>
      </c>
      <c r="I13821" t="s">
        <v>592</v>
      </c>
      <c r="J13821" cm="1">
        <f t="array" ref="J13821:L13821">_xlfn.XLOOKUP($C13821, AGE!$A:$A,AGE!$B:$D,,0,2)</f>
        <v>22.18</v>
      </c>
      <c r="K13821">
        <v>0.63</v>
      </c>
      <c r="L13821" t="str">
        <v>Briggs et al. 2007</v>
      </c>
      <c r="M13821" t="s">
        <v>2343</v>
      </c>
      <c r="P13821" t="s">
        <v>2342</v>
      </c>
      <c r="S13821">
        <v>-27.1</v>
      </c>
      <c r="T13821">
        <v>0.06</v>
      </c>
      <c r="U13821" t="s">
        <v>2344</v>
      </c>
      <c r="V13821">
        <v>1</v>
      </c>
      <c r="W13821" t="s">
        <v>2547</v>
      </c>
    </row>
    <row r="13822" spans="1:23" x14ac:dyDescent="0.3">
      <c r="A13822">
        <v>21946</v>
      </c>
      <c r="B13822" s="15" t="s">
        <v>1869</v>
      </c>
      <c r="C13822" t="str">
        <f>_xlfn.XLOOKUP($B13822, STANDARDS!$A:$A, STANDARDS!$B:$B,,0,2)</f>
        <v>Morwell 1B Lignite</v>
      </c>
      <c r="D13822" t="s">
        <v>535</v>
      </c>
      <c r="E13822" t="s">
        <v>2183</v>
      </c>
      <c r="F13822">
        <v>-38.227107400000001</v>
      </c>
      <c r="G13822">
        <v>146.5782289</v>
      </c>
      <c r="H13822">
        <v>0</v>
      </c>
      <c r="I13822" t="s">
        <v>592</v>
      </c>
      <c r="J13822" cm="1">
        <f t="array" ref="J13822:L13822">_xlfn.XLOOKUP($C13822, AGE!$A:$A,AGE!$B:$D,,0,2)</f>
        <v>22.18</v>
      </c>
      <c r="K13822">
        <v>0.63</v>
      </c>
      <c r="L13822" t="str">
        <v>Briggs et al. 2007</v>
      </c>
      <c r="M13822" t="s">
        <v>2343</v>
      </c>
      <c r="P13822" t="s">
        <v>2342</v>
      </c>
      <c r="S13822">
        <v>-25.3</v>
      </c>
      <c r="T13822">
        <v>0.06</v>
      </c>
      <c r="U13822" t="s">
        <v>2344</v>
      </c>
      <c r="V13822">
        <v>1</v>
      </c>
      <c r="W13822" t="s">
        <v>2547</v>
      </c>
    </row>
    <row r="13823" spans="1:23" x14ac:dyDescent="0.3">
      <c r="A13823">
        <v>21946</v>
      </c>
      <c r="B13823" s="15" t="s">
        <v>1869</v>
      </c>
      <c r="C13823" t="str">
        <f>_xlfn.XLOOKUP($B13823, STANDARDS!$A:$A, STANDARDS!$B:$B,,0,2)</f>
        <v>Morwell 1B Lignite</v>
      </c>
      <c r="D13823" t="s">
        <v>535</v>
      </c>
      <c r="E13823" t="s">
        <v>2183</v>
      </c>
      <c r="F13823">
        <v>-38.227107400000001</v>
      </c>
      <c r="G13823">
        <v>146.5782289</v>
      </c>
      <c r="H13823">
        <v>0</v>
      </c>
      <c r="I13823" t="s">
        <v>592</v>
      </c>
      <c r="J13823" cm="1">
        <f t="array" ref="J13823:L13823">_xlfn.XLOOKUP($C13823, AGE!$A:$A,AGE!$B:$D,,0,2)</f>
        <v>22.18</v>
      </c>
      <c r="K13823">
        <v>0.63</v>
      </c>
      <c r="L13823" t="str">
        <v>Briggs et al. 2007</v>
      </c>
      <c r="M13823" t="s">
        <v>2296</v>
      </c>
      <c r="P13823" t="s">
        <v>2342</v>
      </c>
      <c r="S13823">
        <v>-26.5</v>
      </c>
      <c r="T13823">
        <v>0.06</v>
      </c>
      <c r="U13823" t="s">
        <v>2307</v>
      </c>
      <c r="V13823">
        <v>1</v>
      </c>
      <c r="W13823" t="s">
        <v>2547</v>
      </c>
    </row>
    <row r="13824" spans="1:23" x14ac:dyDescent="0.3">
      <c r="A13824">
        <v>21947</v>
      </c>
      <c r="B13824" s="15" t="s">
        <v>1869</v>
      </c>
      <c r="C13824" t="str">
        <f>_xlfn.XLOOKUP($B13824, STANDARDS!$A:$A, STANDARDS!$B:$B,,0,2)</f>
        <v>Morwell 1B Lignite</v>
      </c>
      <c r="D13824" t="s">
        <v>535</v>
      </c>
      <c r="E13824" t="s">
        <v>2183</v>
      </c>
      <c r="F13824">
        <v>-38.227107400000001</v>
      </c>
      <c r="G13824">
        <v>146.5782289</v>
      </c>
      <c r="H13824">
        <v>0</v>
      </c>
      <c r="I13824" t="s">
        <v>592</v>
      </c>
      <c r="J13824" cm="1">
        <f t="array" ref="J13824:L13824">_xlfn.XLOOKUP($C13824, AGE!$A:$A,AGE!$B:$D,,0,2)</f>
        <v>22.18</v>
      </c>
      <c r="K13824">
        <v>0.63</v>
      </c>
      <c r="L13824" t="str">
        <v>Briggs et al. 2007</v>
      </c>
      <c r="M13824" t="s">
        <v>2343</v>
      </c>
      <c r="P13824" t="s">
        <v>2342</v>
      </c>
      <c r="S13824">
        <v>-24.4</v>
      </c>
      <c r="T13824">
        <v>0.06</v>
      </c>
      <c r="U13824" t="s">
        <v>2344</v>
      </c>
      <c r="V13824">
        <v>1</v>
      </c>
      <c r="W13824" t="s">
        <v>2547</v>
      </c>
    </row>
    <row r="13825" spans="1:23" x14ac:dyDescent="0.3">
      <c r="A13825">
        <v>21947</v>
      </c>
      <c r="B13825" s="15" t="s">
        <v>1869</v>
      </c>
      <c r="C13825" t="str">
        <f>_xlfn.XLOOKUP($B13825, STANDARDS!$A:$A, STANDARDS!$B:$B,,0,2)</f>
        <v>Morwell 1B Lignite</v>
      </c>
      <c r="D13825" t="s">
        <v>535</v>
      </c>
      <c r="E13825" t="s">
        <v>2183</v>
      </c>
      <c r="F13825">
        <v>-38.227107400000001</v>
      </c>
      <c r="G13825">
        <v>146.5782289</v>
      </c>
      <c r="H13825">
        <v>0</v>
      </c>
      <c r="I13825" t="s">
        <v>592</v>
      </c>
      <c r="J13825" cm="1">
        <f t="array" ref="J13825:L13825">_xlfn.XLOOKUP($C13825, AGE!$A:$A,AGE!$B:$D,,0,2)</f>
        <v>22.18</v>
      </c>
      <c r="K13825">
        <v>0.63</v>
      </c>
      <c r="L13825" t="str">
        <v>Briggs et al. 2007</v>
      </c>
      <c r="M13825" t="s">
        <v>2296</v>
      </c>
      <c r="P13825" t="s">
        <v>2342</v>
      </c>
      <c r="S13825">
        <v>-26.6</v>
      </c>
      <c r="T13825">
        <v>0.06</v>
      </c>
      <c r="U13825" t="s">
        <v>2307</v>
      </c>
      <c r="V13825">
        <v>1</v>
      </c>
      <c r="W13825" t="s">
        <v>2547</v>
      </c>
    </row>
    <row r="13826" spans="1:23" x14ac:dyDescent="0.3">
      <c r="A13826">
        <v>21948</v>
      </c>
      <c r="B13826" s="15" t="s">
        <v>1869</v>
      </c>
      <c r="C13826" t="str">
        <f>_xlfn.XLOOKUP($B13826, STANDARDS!$A:$A, STANDARDS!$B:$B,,0,2)</f>
        <v>Morwell 1B Lignite</v>
      </c>
      <c r="D13826" t="s">
        <v>535</v>
      </c>
      <c r="E13826" t="s">
        <v>2183</v>
      </c>
      <c r="F13826">
        <v>-38.227107400000001</v>
      </c>
      <c r="G13826">
        <v>146.5782289</v>
      </c>
      <c r="H13826">
        <v>0</v>
      </c>
      <c r="I13826" t="s">
        <v>592</v>
      </c>
      <c r="J13826" cm="1">
        <f t="array" ref="J13826:L13826">_xlfn.XLOOKUP($C13826, AGE!$A:$A,AGE!$B:$D,,0,2)</f>
        <v>22.18</v>
      </c>
      <c r="K13826">
        <v>0.63</v>
      </c>
      <c r="L13826" t="str">
        <v>Briggs et al. 2007</v>
      </c>
      <c r="M13826" t="s">
        <v>2296</v>
      </c>
      <c r="P13826" t="s">
        <v>2342</v>
      </c>
      <c r="S13826">
        <v>-26.3</v>
      </c>
      <c r="T13826">
        <v>0.06</v>
      </c>
      <c r="U13826" t="s">
        <v>2307</v>
      </c>
      <c r="V13826">
        <v>1</v>
      </c>
      <c r="W13826" t="s">
        <v>2547</v>
      </c>
    </row>
    <row r="13827" spans="1:23" x14ac:dyDescent="0.3">
      <c r="A13827">
        <v>21949</v>
      </c>
      <c r="B13827" s="15" t="s">
        <v>1869</v>
      </c>
      <c r="C13827" t="str">
        <f>_xlfn.XLOOKUP($B13827, STANDARDS!$A:$A, STANDARDS!$B:$B,,0,2)</f>
        <v>Morwell 1B Lignite</v>
      </c>
      <c r="D13827" t="s">
        <v>535</v>
      </c>
      <c r="E13827" t="s">
        <v>2183</v>
      </c>
      <c r="F13827">
        <v>-38.227107400000001</v>
      </c>
      <c r="G13827">
        <v>146.5782289</v>
      </c>
      <c r="H13827">
        <v>0</v>
      </c>
      <c r="I13827" t="s">
        <v>592</v>
      </c>
      <c r="J13827" cm="1">
        <f t="array" ref="J13827:L13827">_xlfn.XLOOKUP($C13827, AGE!$A:$A,AGE!$B:$D,,0,2)</f>
        <v>22.18</v>
      </c>
      <c r="K13827">
        <v>0.63</v>
      </c>
      <c r="L13827" t="str">
        <v>Briggs et al. 2007</v>
      </c>
      <c r="M13827" t="s">
        <v>2296</v>
      </c>
      <c r="P13827" t="s">
        <v>2342</v>
      </c>
      <c r="S13827">
        <v>-26.4</v>
      </c>
      <c r="T13827">
        <v>0.06</v>
      </c>
      <c r="U13827" t="s">
        <v>2307</v>
      </c>
      <c r="V13827">
        <v>1</v>
      </c>
      <c r="W13827" t="s">
        <v>2547</v>
      </c>
    </row>
    <row r="13828" spans="1:23" x14ac:dyDescent="0.3">
      <c r="A13828">
        <v>21950</v>
      </c>
      <c r="B13828" s="15" t="s">
        <v>1869</v>
      </c>
      <c r="C13828" t="str">
        <f>_xlfn.XLOOKUP($B13828, STANDARDS!$A:$A, STANDARDS!$B:$B,,0,2)</f>
        <v>Morwell 1B Lignite</v>
      </c>
      <c r="D13828" t="s">
        <v>535</v>
      </c>
      <c r="E13828" t="s">
        <v>2183</v>
      </c>
      <c r="F13828">
        <v>-38.227107400000001</v>
      </c>
      <c r="G13828">
        <v>146.5782289</v>
      </c>
      <c r="H13828">
        <v>0</v>
      </c>
      <c r="I13828" t="s">
        <v>592</v>
      </c>
      <c r="J13828" cm="1">
        <f t="array" ref="J13828:L13828">_xlfn.XLOOKUP($C13828, AGE!$A:$A,AGE!$B:$D,,0,2)</f>
        <v>22.18</v>
      </c>
      <c r="K13828">
        <v>0.63</v>
      </c>
      <c r="L13828" t="str">
        <v>Briggs et al. 2007</v>
      </c>
      <c r="M13828" t="s">
        <v>2296</v>
      </c>
      <c r="P13828" t="s">
        <v>2342</v>
      </c>
      <c r="S13828">
        <v>-26.4</v>
      </c>
      <c r="T13828">
        <v>0.06</v>
      </c>
      <c r="U13828" t="s">
        <v>2307</v>
      </c>
      <c r="V13828">
        <v>1</v>
      </c>
      <c r="W13828" t="s">
        <v>2547</v>
      </c>
    </row>
    <row r="13829" spans="1:23" x14ac:dyDescent="0.3">
      <c r="A13829">
        <v>21951</v>
      </c>
      <c r="B13829" s="15" t="s">
        <v>1869</v>
      </c>
      <c r="C13829" t="str">
        <f>_xlfn.XLOOKUP($B13829, STANDARDS!$A:$A, STANDARDS!$B:$B,,0,2)</f>
        <v>Morwell 1B Lignite</v>
      </c>
      <c r="D13829" t="s">
        <v>535</v>
      </c>
      <c r="E13829" t="s">
        <v>2183</v>
      </c>
      <c r="F13829">
        <v>-38.227107400000001</v>
      </c>
      <c r="G13829">
        <v>146.5782289</v>
      </c>
      <c r="H13829">
        <v>0</v>
      </c>
      <c r="I13829" t="s">
        <v>592</v>
      </c>
      <c r="J13829" cm="1">
        <f t="array" ref="J13829:L13829">_xlfn.XLOOKUP($C13829, AGE!$A:$A,AGE!$B:$D,,0,2)</f>
        <v>22.18</v>
      </c>
      <c r="K13829">
        <v>0.63</v>
      </c>
      <c r="L13829" t="str">
        <v>Briggs et al. 2007</v>
      </c>
      <c r="M13829" t="s">
        <v>2296</v>
      </c>
      <c r="P13829" t="s">
        <v>2342</v>
      </c>
      <c r="S13829">
        <v>-26.7</v>
      </c>
      <c r="T13829">
        <v>0.06</v>
      </c>
      <c r="U13829" t="s">
        <v>2307</v>
      </c>
      <c r="V13829">
        <v>1</v>
      </c>
      <c r="W13829" t="s">
        <v>2547</v>
      </c>
    </row>
    <row r="13830" spans="1:23" x14ac:dyDescent="0.3">
      <c r="A13830">
        <v>21951</v>
      </c>
      <c r="B13830" s="15" t="s">
        <v>1869</v>
      </c>
      <c r="C13830" t="str">
        <f>_xlfn.XLOOKUP($B13830, STANDARDS!$A:$A, STANDARDS!$B:$B,,0,2)</f>
        <v>Morwell 1B Lignite</v>
      </c>
      <c r="D13830" t="s">
        <v>535</v>
      </c>
      <c r="E13830" t="s">
        <v>2183</v>
      </c>
      <c r="F13830">
        <v>-38.227107400000001</v>
      </c>
      <c r="G13830">
        <v>146.5782289</v>
      </c>
      <c r="H13830">
        <v>0</v>
      </c>
      <c r="I13830" t="s">
        <v>592</v>
      </c>
      <c r="J13830" cm="1">
        <f t="array" ref="J13830:L13830">_xlfn.XLOOKUP($C13830, AGE!$A:$A,AGE!$B:$D,,0,2)</f>
        <v>22.18</v>
      </c>
      <c r="K13830">
        <v>0.63</v>
      </c>
      <c r="L13830" t="str">
        <v>Briggs et al. 2007</v>
      </c>
      <c r="M13830" t="s">
        <v>2343</v>
      </c>
      <c r="P13830" t="s">
        <v>2342</v>
      </c>
      <c r="S13830">
        <v>-27.1</v>
      </c>
      <c r="T13830">
        <v>0.06</v>
      </c>
      <c r="U13830" t="s">
        <v>2344</v>
      </c>
      <c r="V13830">
        <v>1</v>
      </c>
      <c r="W13830" t="s">
        <v>2547</v>
      </c>
    </row>
    <row r="13831" spans="1:23" x14ac:dyDescent="0.3">
      <c r="A13831">
        <v>21952</v>
      </c>
      <c r="B13831" s="15" t="s">
        <v>1869</v>
      </c>
      <c r="C13831" t="str">
        <f>_xlfn.XLOOKUP($B13831, STANDARDS!$A:$A, STANDARDS!$B:$B,,0,2)</f>
        <v>Morwell 1B Lignite</v>
      </c>
      <c r="D13831" t="s">
        <v>535</v>
      </c>
      <c r="E13831" t="s">
        <v>2183</v>
      </c>
      <c r="F13831">
        <v>-38.227107400000001</v>
      </c>
      <c r="G13831">
        <v>146.5782289</v>
      </c>
      <c r="H13831">
        <v>0</v>
      </c>
      <c r="I13831" t="s">
        <v>592</v>
      </c>
      <c r="J13831" cm="1">
        <f t="array" ref="J13831:L13831">_xlfn.XLOOKUP($C13831, AGE!$A:$A,AGE!$B:$D,,0,2)</f>
        <v>22.18</v>
      </c>
      <c r="K13831">
        <v>0.63</v>
      </c>
      <c r="L13831" t="str">
        <v>Briggs et al. 2007</v>
      </c>
      <c r="M13831" t="s">
        <v>2343</v>
      </c>
      <c r="P13831" t="s">
        <v>2342</v>
      </c>
      <c r="S13831">
        <v>-24.4</v>
      </c>
      <c r="T13831">
        <v>0.06</v>
      </c>
      <c r="U13831" t="s">
        <v>2344</v>
      </c>
      <c r="V13831">
        <v>1</v>
      </c>
      <c r="W13831" t="s">
        <v>2547</v>
      </c>
    </row>
    <row r="13832" spans="1:23" x14ac:dyDescent="0.3">
      <c r="A13832">
        <v>21953</v>
      </c>
      <c r="B13832" s="15" t="s">
        <v>1869</v>
      </c>
      <c r="C13832" t="str">
        <f>_xlfn.XLOOKUP($B13832, STANDARDS!$A:$A, STANDARDS!$B:$B,,0,2)</f>
        <v>Morwell 1B Lignite</v>
      </c>
      <c r="D13832" t="s">
        <v>535</v>
      </c>
      <c r="E13832" t="s">
        <v>2183</v>
      </c>
      <c r="F13832">
        <v>-38.227107400000001</v>
      </c>
      <c r="G13832">
        <v>146.5782289</v>
      </c>
      <c r="H13832">
        <v>0</v>
      </c>
      <c r="I13832" t="s">
        <v>592</v>
      </c>
      <c r="J13832" cm="1">
        <f t="array" ref="J13832:L13832">_xlfn.XLOOKUP($C13832, AGE!$A:$A,AGE!$B:$D,,0,2)</f>
        <v>22.18</v>
      </c>
      <c r="K13832">
        <v>0.63</v>
      </c>
      <c r="L13832" t="str">
        <v>Briggs et al. 2007</v>
      </c>
      <c r="M13832" t="s">
        <v>2296</v>
      </c>
      <c r="P13832" t="s">
        <v>2342</v>
      </c>
      <c r="S13832">
        <v>-26.2</v>
      </c>
      <c r="T13832">
        <v>0.06</v>
      </c>
      <c r="U13832" t="s">
        <v>2307</v>
      </c>
      <c r="V13832">
        <v>1</v>
      </c>
      <c r="W13832" t="s">
        <v>2547</v>
      </c>
    </row>
    <row r="13833" spans="1:23" x14ac:dyDescent="0.3">
      <c r="A13833">
        <v>21953</v>
      </c>
      <c r="B13833" s="15" t="s">
        <v>1869</v>
      </c>
      <c r="C13833" t="str">
        <f>_xlfn.XLOOKUP($B13833, STANDARDS!$A:$A, STANDARDS!$B:$B,,0,2)</f>
        <v>Morwell 1B Lignite</v>
      </c>
      <c r="D13833" t="s">
        <v>535</v>
      </c>
      <c r="E13833" t="s">
        <v>2183</v>
      </c>
      <c r="F13833">
        <v>-38.227107400000001</v>
      </c>
      <c r="G13833">
        <v>146.5782289</v>
      </c>
      <c r="H13833">
        <v>0</v>
      </c>
      <c r="I13833" t="s">
        <v>592</v>
      </c>
      <c r="J13833" cm="1">
        <f t="array" ref="J13833:L13833">_xlfn.XLOOKUP($C13833, AGE!$A:$A,AGE!$B:$D,,0,2)</f>
        <v>22.18</v>
      </c>
      <c r="K13833">
        <v>0.63</v>
      </c>
      <c r="L13833" t="str">
        <v>Briggs et al. 2007</v>
      </c>
      <c r="M13833" t="s">
        <v>2343</v>
      </c>
      <c r="P13833" t="s">
        <v>2342</v>
      </c>
      <c r="S13833">
        <v>-26.3</v>
      </c>
      <c r="T13833">
        <v>0.06</v>
      </c>
      <c r="U13833" t="s">
        <v>2344</v>
      </c>
      <c r="V13833">
        <v>1</v>
      </c>
      <c r="W13833" t="s">
        <v>2547</v>
      </c>
    </row>
    <row r="13834" spans="1:23" x14ac:dyDescent="0.3">
      <c r="A13834">
        <v>21954</v>
      </c>
      <c r="B13834" s="15" t="s">
        <v>1869</v>
      </c>
      <c r="C13834" t="str">
        <f>_xlfn.XLOOKUP($B13834, STANDARDS!$A:$A, STANDARDS!$B:$B,,0,2)</f>
        <v>Morwell 1B Lignite</v>
      </c>
      <c r="D13834" t="s">
        <v>535</v>
      </c>
      <c r="E13834" t="s">
        <v>2183</v>
      </c>
      <c r="F13834">
        <v>-38.227107400000001</v>
      </c>
      <c r="G13834">
        <v>146.5782289</v>
      </c>
      <c r="H13834">
        <v>0</v>
      </c>
      <c r="I13834" t="s">
        <v>592</v>
      </c>
      <c r="J13834" cm="1">
        <f t="array" ref="J13834:L13834">_xlfn.XLOOKUP($C13834, AGE!$A:$A,AGE!$B:$D,,0,2)</f>
        <v>22.18</v>
      </c>
      <c r="K13834">
        <v>0.63</v>
      </c>
      <c r="L13834" t="str">
        <v>Briggs et al. 2007</v>
      </c>
      <c r="M13834" t="s">
        <v>2296</v>
      </c>
      <c r="P13834" t="s">
        <v>2342</v>
      </c>
      <c r="S13834">
        <v>-27.1</v>
      </c>
      <c r="T13834">
        <v>0.06</v>
      </c>
      <c r="U13834" t="s">
        <v>2307</v>
      </c>
      <c r="V13834">
        <v>1</v>
      </c>
      <c r="W13834" t="s">
        <v>2547</v>
      </c>
    </row>
    <row r="13835" spans="1:23" x14ac:dyDescent="0.3">
      <c r="A13835">
        <v>21955</v>
      </c>
      <c r="B13835" s="15" t="s">
        <v>1869</v>
      </c>
      <c r="C13835" t="str">
        <f>_xlfn.XLOOKUP($B13835, STANDARDS!$A:$A, STANDARDS!$B:$B,,0,2)</f>
        <v>Morwell 1B Lignite</v>
      </c>
      <c r="D13835" t="s">
        <v>535</v>
      </c>
      <c r="E13835" t="s">
        <v>2183</v>
      </c>
      <c r="F13835">
        <v>-38.227107400000001</v>
      </c>
      <c r="G13835">
        <v>146.5782289</v>
      </c>
      <c r="H13835">
        <v>0</v>
      </c>
      <c r="I13835" t="s">
        <v>592</v>
      </c>
      <c r="J13835" cm="1">
        <f t="array" ref="J13835:L13835">_xlfn.XLOOKUP($C13835, AGE!$A:$A,AGE!$B:$D,,0,2)</f>
        <v>22.18</v>
      </c>
      <c r="K13835">
        <v>0.63</v>
      </c>
      <c r="L13835" t="str">
        <v>Briggs et al. 2007</v>
      </c>
      <c r="M13835" t="s">
        <v>2296</v>
      </c>
      <c r="P13835" t="s">
        <v>2342</v>
      </c>
      <c r="S13835">
        <v>-27.3</v>
      </c>
      <c r="T13835">
        <v>0.06</v>
      </c>
      <c r="U13835" t="s">
        <v>2307</v>
      </c>
      <c r="V13835">
        <v>1</v>
      </c>
      <c r="W13835" t="s">
        <v>2547</v>
      </c>
    </row>
    <row r="13836" spans="1:23" x14ac:dyDescent="0.3">
      <c r="A13836">
        <v>21956</v>
      </c>
      <c r="B13836" s="15" t="s">
        <v>1869</v>
      </c>
      <c r="C13836" t="str">
        <f>_xlfn.XLOOKUP($B13836, STANDARDS!$A:$A, STANDARDS!$B:$B,,0,2)</f>
        <v>Morwell 1B Lignite</v>
      </c>
      <c r="D13836" t="s">
        <v>535</v>
      </c>
      <c r="E13836" t="s">
        <v>2183</v>
      </c>
      <c r="F13836">
        <v>-38.227107400000001</v>
      </c>
      <c r="G13836">
        <v>146.5782289</v>
      </c>
      <c r="H13836">
        <v>0</v>
      </c>
      <c r="I13836" t="s">
        <v>592</v>
      </c>
      <c r="J13836" cm="1">
        <f t="array" ref="J13836:L13836">_xlfn.XLOOKUP($C13836, AGE!$A:$A,AGE!$B:$D,,0,2)</f>
        <v>22.18</v>
      </c>
      <c r="K13836">
        <v>0.63</v>
      </c>
      <c r="L13836" t="str">
        <v>Briggs et al. 2007</v>
      </c>
      <c r="M13836" t="s">
        <v>2296</v>
      </c>
      <c r="P13836" t="s">
        <v>2342</v>
      </c>
      <c r="S13836">
        <v>-27.2</v>
      </c>
      <c r="T13836">
        <v>0.06</v>
      </c>
      <c r="U13836" t="s">
        <v>2307</v>
      </c>
      <c r="V13836">
        <v>1</v>
      </c>
      <c r="W13836" t="s">
        <v>2547</v>
      </c>
    </row>
    <row r="13837" spans="1:23" x14ac:dyDescent="0.3">
      <c r="A13837">
        <v>21957</v>
      </c>
      <c r="B13837" s="15" t="s">
        <v>1869</v>
      </c>
      <c r="C13837" t="str">
        <f>_xlfn.XLOOKUP($B13837, STANDARDS!$A:$A, STANDARDS!$B:$B,,0,2)</f>
        <v>Morwell 1B Lignite</v>
      </c>
      <c r="D13837" t="s">
        <v>535</v>
      </c>
      <c r="E13837" t="s">
        <v>2183</v>
      </c>
      <c r="F13837">
        <v>-38.227107400000001</v>
      </c>
      <c r="G13837">
        <v>146.5782289</v>
      </c>
      <c r="H13837">
        <v>0</v>
      </c>
      <c r="I13837" t="s">
        <v>592</v>
      </c>
      <c r="J13837" cm="1">
        <f t="array" ref="J13837:L13837">_xlfn.XLOOKUP($C13837, AGE!$A:$A,AGE!$B:$D,,0,2)</f>
        <v>22.18</v>
      </c>
      <c r="K13837">
        <v>0.63</v>
      </c>
      <c r="L13837" t="str">
        <v>Briggs et al. 2007</v>
      </c>
      <c r="M13837" t="s">
        <v>2296</v>
      </c>
      <c r="P13837" t="s">
        <v>2342</v>
      </c>
      <c r="S13837">
        <v>-27.3</v>
      </c>
      <c r="T13837">
        <v>0.06</v>
      </c>
      <c r="U13837" t="s">
        <v>2307</v>
      </c>
      <c r="V13837">
        <v>1</v>
      </c>
      <c r="W13837" t="s">
        <v>2547</v>
      </c>
    </row>
    <row r="13838" spans="1:23" x14ac:dyDescent="0.3">
      <c r="A13838">
        <v>21958</v>
      </c>
      <c r="B13838" s="15" t="s">
        <v>1869</v>
      </c>
      <c r="C13838" t="str">
        <f>_xlfn.XLOOKUP($B13838, STANDARDS!$A:$A, STANDARDS!$B:$B,,0,2)</f>
        <v>Morwell 1B Lignite</v>
      </c>
      <c r="D13838" t="s">
        <v>535</v>
      </c>
      <c r="E13838" t="s">
        <v>2183</v>
      </c>
      <c r="F13838">
        <v>-38.227107400000001</v>
      </c>
      <c r="G13838">
        <v>146.5782289</v>
      </c>
      <c r="H13838">
        <v>0</v>
      </c>
      <c r="I13838" t="s">
        <v>592</v>
      </c>
      <c r="J13838" cm="1">
        <f t="array" ref="J13838:L13838">_xlfn.XLOOKUP($C13838, AGE!$A:$A,AGE!$B:$D,,0,2)</f>
        <v>22.18</v>
      </c>
      <c r="K13838">
        <v>0.63</v>
      </c>
      <c r="L13838" t="str">
        <v>Briggs et al. 2007</v>
      </c>
      <c r="M13838" t="s">
        <v>2343</v>
      </c>
      <c r="P13838" t="s">
        <v>2342</v>
      </c>
      <c r="S13838">
        <v>-26.9</v>
      </c>
      <c r="T13838">
        <v>0.06</v>
      </c>
      <c r="U13838" t="s">
        <v>2344</v>
      </c>
      <c r="V13838">
        <v>1</v>
      </c>
      <c r="W13838" t="s">
        <v>2547</v>
      </c>
    </row>
    <row r="13839" spans="1:23" x14ac:dyDescent="0.3">
      <c r="A13839">
        <v>21958</v>
      </c>
      <c r="B13839" s="15" t="s">
        <v>1869</v>
      </c>
      <c r="C13839" t="str">
        <f>_xlfn.XLOOKUP($B13839, STANDARDS!$A:$A, STANDARDS!$B:$B,,0,2)</f>
        <v>Morwell 1B Lignite</v>
      </c>
      <c r="D13839" t="s">
        <v>535</v>
      </c>
      <c r="E13839" t="s">
        <v>2183</v>
      </c>
      <c r="F13839">
        <v>-38.227107400000001</v>
      </c>
      <c r="G13839">
        <v>146.5782289</v>
      </c>
      <c r="H13839">
        <v>0</v>
      </c>
      <c r="I13839" t="s">
        <v>592</v>
      </c>
      <c r="J13839" cm="1">
        <f t="array" ref="J13839:L13839">_xlfn.XLOOKUP($C13839, AGE!$A:$A,AGE!$B:$D,,0,2)</f>
        <v>22.18</v>
      </c>
      <c r="K13839">
        <v>0.63</v>
      </c>
      <c r="L13839" t="str">
        <v>Briggs et al. 2007</v>
      </c>
      <c r="M13839" t="s">
        <v>2296</v>
      </c>
      <c r="P13839" t="s">
        <v>2342</v>
      </c>
      <c r="S13839">
        <v>-27.6</v>
      </c>
      <c r="T13839">
        <v>0.06</v>
      </c>
      <c r="U13839" t="s">
        <v>2307</v>
      </c>
      <c r="V13839">
        <v>1</v>
      </c>
      <c r="W13839" t="s">
        <v>2547</v>
      </c>
    </row>
    <row r="13840" spans="1:23" x14ac:dyDescent="0.3">
      <c r="A13840">
        <v>21959</v>
      </c>
      <c r="B13840" s="15" t="s">
        <v>1869</v>
      </c>
      <c r="C13840" t="str">
        <f>_xlfn.XLOOKUP($B13840, STANDARDS!$A:$A, STANDARDS!$B:$B,,0,2)</f>
        <v>Morwell 1B Lignite</v>
      </c>
      <c r="D13840" t="s">
        <v>535</v>
      </c>
      <c r="E13840" t="s">
        <v>2183</v>
      </c>
      <c r="F13840">
        <v>-38.227107400000001</v>
      </c>
      <c r="G13840">
        <v>146.5782289</v>
      </c>
      <c r="H13840">
        <v>0</v>
      </c>
      <c r="I13840" t="s">
        <v>592</v>
      </c>
      <c r="J13840" cm="1">
        <f t="array" ref="J13840:L13840">_xlfn.XLOOKUP($C13840, AGE!$A:$A,AGE!$B:$D,,0,2)</f>
        <v>22.18</v>
      </c>
      <c r="K13840">
        <v>0.63</v>
      </c>
      <c r="L13840" t="str">
        <v>Briggs et al. 2007</v>
      </c>
      <c r="M13840" t="s">
        <v>2343</v>
      </c>
      <c r="P13840" t="s">
        <v>2342</v>
      </c>
      <c r="S13840">
        <v>-26.5</v>
      </c>
      <c r="T13840">
        <v>0.06</v>
      </c>
      <c r="U13840" t="s">
        <v>2344</v>
      </c>
      <c r="V13840">
        <v>1</v>
      </c>
      <c r="W13840" t="s">
        <v>2547</v>
      </c>
    </row>
    <row r="13841" spans="1:23" x14ac:dyDescent="0.3">
      <c r="A13841">
        <v>21959</v>
      </c>
      <c r="B13841" s="15" t="s">
        <v>1869</v>
      </c>
      <c r="C13841" t="str">
        <f>_xlfn.XLOOKUP($B13841, STANDARDS!$A:$A, STANDARDS!$B:$B,,0,2)</f>
        <v>Morwell 1B Lignite</v>
      </c>
      <c r="D13841" t="s">
        <v>535</v>
      </c>
      <c r="E13841" t="s">
        <v>2183</v>
      </c>
      <c r="F13841">
        <v>-38.227107400000001</v>
      </c>
      <c r="G13841">
        <v>146.5782289</v>
      </c>
      <c r="H13841">
        <v>0</v>
      </c>
      <c r="I13841" t="s">
        <v>592</v>
      </c>
      <c r="J13841" cm="1">
        <f t="array" ref="J13841:L13841">_xlfn.XLOOKUP($C13841, AGE!$A:$A,AGE!$B:$D,,0,2)</f>
        <v>22.18</v>
      </c>
      <c r="K13841">
        <v>0.63</v>
      </c>
      <c r="L13841" t="str">
        <v>Briggs et al. 2007</v>
      </c>
      <c r="M13841" t="s">
        <v>2296</v>
      </c>
      <c r="P13841" t="s">
        <v>2342</v>
      </c>
      <c r="S13841">
        <v>-26.9</v>
      </c>
      <c r="T13841">
        <v>0.06</v>
      </c>
      <c r="U13841" t="s">
        <v>2307</v>
      </c>
      <c r="V13841">
        <v>1</v>
      </c>
      <c r="W13841" t="s">
        <v>2547</v>
      </c>
    </row>
    <row r="13842" spans="1:23" x14ac:dyDescent="0.3">
      <c r="A13842">
        <v>21960</v>
      </c>
      <c r="B13842" s="15" t="s">
        <v>1869</v>
      </c>
      <c r="C13842" t="str">
        <f>_xlfn.XLOOKUP($B13842, STANDARDS!$A:$A, STANDARDS!$B:$B,,0,2)</f>
        <v>Morwell 1B Lignite</v>
      </c>
      <c r="D13842" t="s">
        <v>535</v>
      </c>
      <c r="E13842" t="s">
        <v>2183</v>
      </c>
      <c r="F13842">
        <v>-38.227107400000001</v>
      </c>
      <c r="G13842">
        <v>146.5782289</v>
      </c>
      <c r="H13842">
        <v>0</v>
      </c>
      <c r="I13842" t="s">
        <v>592</v>
      </c>
      <c r="J13842" cm="1">
        <f t="array" ref="J13842:L13842">_xlfn.XLOOKUP($C13842, AGE!$A:$A,AGE!$B:$D,,0,2)</f>
        <v>22.18</v>
      </c>
      <c r="K13842">
        <v>0.63</v>
      </c>
      <c r="L13842" t="str">
        <v>Briggs et al. 2007</v>
      </c>
      <c r="M13842" t="s">
        <v>2296</v>
      </c>
      <c r="P13842" t="s">
        <v>2342</v>
      </c>
      <c r="S13842">
        <v>-27.1</v>
      </c>
      <c r="T13842">
        <v>0.06</v>
      </c>
      <c r="U13842" t="s">
        <v>2307</v>
      </c>
      <c r="V13842">
        <v>1</v>
      </c>
      <c r="W13842" t="s">
        <v>2547</v>
      </c>
    </row>
    <row r="13843" spans="1:23" x14ac:dyDescent="0.3">
      <c r="A13843">
        <v>21960</v>
      </c>
      <c r="B13843" s="15" t="s">
        <v>1869</v>
      </c>
      <c r="C13843" t="str">
        <f>_xlfn.XLOOKUP($B13843, STANDARDS!$A:$A, STANDARDS!$B:$B,,0,2)</f>
        <v>Morwell 1B Lignite</v>
      </c>
      <c r="D13843" t="s">
        <v>535</v>
      </c>
      <c r="E13843" t="s">
        <v>2183</v>
      </c>
      <c r="F13843">
        <v>-38.227107400000001</v>
      </c>
      <c r="G13843">
        <v>146.5782289</v>
      </c>
      <c r="H13843">
        <v>0</v>
      </c>
      <c r="I13843" t="s">
        <v>592</v>
      </c>
      <c r="J13843" cm="1">
        <f t="array" ref="J13843:L13843">_xlfn.XLOOKUP($C13843, AGE!$A:$A,AGE!$B:$D,,0,2)</f>
        <v>22.18</v>
      </c>
      <c r="K13843">
        <v>0.63</v>
      </c>
      <c r="L13843" t="str">
        <v>Briggs et al. 2007</v>
      </c>
      <c r="M13843" t="s">
        <v>2343</v>
      </c>
      <c r="P13843" t="s">
        <v>2342</v>
      </c>
      <c r="S13843">
        <v>-27.8</v>
      </c>
      <c r="T13843">
        <v>0.06</v>
      </c>
      <c r="U13843" t="s">
        <v>2344</v>
      </c>
      <c r="V13843">
        <v>1</v>
      </c>
      <c r="W13843" t="s">
        <v>2547</v>
      </c>
    </row>
    <row r="13844" spans="1:23" x14ac:dyDescent="0.3">
      <c r="A13844">
        <v>21961</v>
      </c>
      <c r="B13844" s="15" t="s">
        <v>1869</v>
      </c>
      <c r="C13844" t="str">
        <f>_xlfn.XLOOKUP($B13844, STANDARDS!$A:$A, STANDARDS!$B:$B,,0,2)</f>
        <v>Morwell 1B Lignite</v>
      </c>
      <c r="D13844" t="s">
        <v>535</v>
      </c>
      <c r="E13844" t="s">
        <v>2183</v>
      </c>
      <c r="F13844">
        <v>-38.227107400000001</v>
      </c>
      <c r="G13844">
        <v>146.5782289</v>
      </c>
      <c r="H13844">
        <v>0</v>
      </c>
      <c r="I13844" t="s">
        <v>592</v>
      </c>
      <c r="J13844" cm="1">
        <f t="array" ref="J13844:L13844">_xlfn.XLOOKUP($C13844, AGE!$A:$A,AGE!$B:$D,,0,2)</f>
        <v>22.18</v>
      </c>
      <c r="K13844">
        <v>0.63</v>
      </c>
      <c r="L13844" t="str">
        <v>Briggs et al. 2007</v>
      </c>
      <c r="M13844" t="s">
        <v>2296</v>
      </c>
      <c r="P13844" t="s">
        <v>2342</v>
      </c>
      <c r="S13844">
        <v>-28.8</v>
      </c>
      <c r="T13844">
        <v>0.06</v>
      </c>
      <c r="U13844" t="s">
        <v>2307</v>
      </c>
      <c r="V13844">
        <v>1</v>
      </c>
      <c r="W13844" t="s">
        <v>2547</v>
      </c>
    </row>
    <row r="13845" spans="1:23" x14ac:dyDescent="0.3">
      <c r="A13845">
        <v>21962</v>
      </c>
      <c r="B13845" s="15" t="s">
        <v>1869</v>
      </c>
      <c r="C13845" t="str">
        <f>_xlfn.XLOOKUP($B13845, STANDARDS!$A:$A, STANDARDS!$B:$B,,0,2)</f>
        <v>Morwell 1B Lignite</v>
      </c>
      <c r="D13845" t="s">
        <v>535</v>
      </c>
      <c r="E13845" t="s">
        <v>2183</v>
      </c>
      <c r="F13845">
        <v>-38.227107400000001</v>
      </c>
      <c r="G13845">
        <v>146.5782289</v>
      </c>
      <c r="H13845">
        <v>0</v>
      </c>
      <c r="I13845" t="s">
        <v>592</v>
      </c>
      <c r="J13845" cm="1">
        <f t="array" ref="J13845:L13845">_xlfn.XLOOKUP($C13845, AGE!$A:$A,AGE!$B:$D,,0,2)</f>
        <v>22.18</v>
      </c>
      <c r="K13845">
        <v>0.63</v>
      </c>
      <c r="L13845" t="str">
        <v>Briggs et al. 2007</v>
      </c>
      <c r="M13845" t="s">
        <v>2343</v>
      </c>
      <c r="P13845" t="s">
        <v>2342</v>
      </c>
      <c r="S13845">
        <v>-28.6</v>
      </c>
      <c r="T13845">
        <v>0.06</v>
      </c>
      <c r="U13845" t="s">
        <v>2344</v>
      </c>
      <c r="V13845">
        <v>1</v>
      </c>
      <c r="W13845" t="s">
        <v>2547</v>
      </c>
    </row>
    <row r="13846" spans="1:23" x14ac:dyDescent="0.3">
      <c r="A13846">
        <v>21962</v>
      </c>
      <c r="B13846" s="15" t="s">
        <v>1869</v>
      </c>
      <c r="C13846" t="str">
        <f>_xlfn.XLOOKUP($B13846, STANDARDS!$A:$A, STANDARDS!$B:$B,,0,2)</f>
        <v>Morwell 1B Lignite</v>
      </c>
      <c r="D13846" t="s">
        <v>535</v>
      </c>
      <c r="E13846" t="s">
        <v>2183</v>
      </c>
      <c r="F13846">
        <v>-38.227107400000001</v>
      </c>
      <c r="G13846">
        <v>146.5782289</v>
      </c>
      <c r="H13846">
        <v>0</v>
      </c>
      <c r="I13846" t="s">
        <v>592</v>
      </c>
      <c r="J13846" cm="1">
        <f t="array" ref="J13846:L13846">_xlfn.XLOOKUP($C13846, AGE!$A:$A,AGE!$B:$D,,0,2)</f>
        <v>22.18</v>
      </c>
      <c r="K13846">
        <v>0.63</v>
      </c>
      <c r="L13846" t="str">
        <v>Briggs et al. 2007</v>
      </c>
      <c r="M13846" t="s">
        <v>2296</v>
      </c>
      <c r="P13846" t="s">
        <v>2342</v>
      </c>
      <c r="S13846">
        <v>-29.2</v>
      </c>
      <c r="T13846">
        <v>0.06</v>
      </c>
      <c r="U13846" t="s">
        <v>2307</v>
      </c>
      <c r="V13846">
        <v>1</v>
      </c>
      <c r="W13846" t="s">
        <v>2547</v>
      </c>
    </row>
    <row r="13847" spans="1:23" x14ac:dyDescent="0.3">
      <c r="A13847">
        <v>21963</v>
      </c>
      <c r="B13847" s="15" t="s">
        <v>1869</v>
      </c>
      <c r="C13847" t="str">
        <f>_xlfn.XLOOKUP($B13847, STANDARDS!$A:$A, STANDARDS!$B:$B,,0,2)</f>
        <v>Morwell 1B Lignite</v>
      </c>
      <c r="D13847" t="s">
        <v>535</v>
      </c>
      <c r="E13847" t="s">
        <v>2183</v>
      </c>
      <c r="F13847">
        <v>-38.227107400000001</v>
      </c>
      <c r="G13847">
        <v>146.5782289</v>
      </c>
      <c r="H13847">
        <v>0</v>
      </c>
      <c r="I13847" t="s">
        <v>592</v>
      </c>
      <c r="J13847" cm="1">
        <f t="array" ref="J13847:L13847">_xlfn.XLOOKUP($C13847, AGE!$A:$A,AGE!$B:$D,,0,2)</f>
        <v>22.18</v>
      </c>
      <c r="K13847">
        <v>0.63</v>
      </c>
      <c r="L13847" t="str">
        <v>Briggs et al. 2007</v>
      </c>
      <c r="M13847" t="s">
        <v>2296</v>
      </c>
      <c r="P13847" t="s">
        <v>2342</v>
      </c>
      <c r="S13847">
        <v>-27.6</v>
      </c>
      <c r="T13847">
        <v>0.06</v>
      </c>
      <c r="U13847" t="s">
        <v>2307</v>
      </c>
      <c r="V13847">
        <v>1</v>
      </c>
      <c r="W13847" t="s">
        <v>2547</v>
      </c>
    </row>
    <row r="13848" spans="1:23" x14ac:dyDescent="0.3">
      <c r="A13848">
        <v>21964</v>
      </c>
      <c r="B13848" s="15" t="s">
        <v>1869</v>
      </c>
      <c r="C13848" t="str">
        <f>_xlfn.XLOOKUP($B13848, STANDARDS!$A:$A, STANDARDS!$B:$B,,0,2)</f>
        <v>Morwell 1B Lignite</v>
      </c>
      <c r="D13848" t="s">
        <v>535</v>
      </c>
      <c r="E13848" t="s">
        <v>2183</v>
      </c>
      <c r="F13848">
        <v>-38.227107400000001</v>
      </c>
      <c r="G13848">
        <v>146.5782289</v>
      </c>
      <c r="H13848">
        <v>0</v>
      </c>
      <c r="I13848" t="s">
        <v>592</v>
      </c>
      <c r="J13848" cm="1">
        <f t="array" ref="J13848:L13848">_xlfn.XLOOKUP($C13848, AGE!$A:$A,AGE!$B:$D,,0,2)</f>
        <v>22.18</v>
      </c>
      <c r="K13848">
        <v>0.63</v>
      </c>
      <c r="L13848" t="str">
        <v>Briggs et al. 2007</v>
      </c>
      <c r="M13848" t="s">
        <v>2296</v>
      </c>
      <c r="P13848" t="s">
        <v>2342</v>
      </c>
      <c r="S13848">
        <v>-27.5</v>
      </c>
      <c r="T13848">
        <v>0.06</v>
      </c>
      <c r="U13848" t="s">
        <v>2307</v>
      </c>
      <c r="V13848">
        <v>1</v>
      </c>
      <c r="W13848" t="s">
        <v>2547</v>
      </c>
    </row>
    <row r="13849" spans="1:23" x14ac:dyDescent="0.3">
      <c r="A13849">
        <v>21965</v>
      </c>
      <c r="B13849" s="15" t="s">
        <v>1869</v>
      </c>
      <c r="C13849" t="str">
        <f>_xlfn.XLOOKUP($B13849, STANDARDS!$A:$A, STANDARDS!$B:$B,,0,2)</f>
        <v>Morwell 1B Lignite</v>
      </c>
      <c r="D13849" t="s">
        <v>535</v>
      </c>
      <c r="E13849" t="s">
        <v>2183</v>
      </c>
      <c r="F13849">
        <v>-38.227107400000001</v>
      </c>
      <c r="G13849">
        <v>146.5782289</v>
      </c>
      <c r="H13849">
        <v>0</v>
      </c>
      <c r="I13849" t="s">
        <v>592</v>
      </c>
      <c r="J13849" cm="1">
        <f t="array" ref="J13849:L13849">_xlfn.XLOOKUP($C13849, AGE!$A:$A,AGE!$B:$D,,0,2)</f>
        <v>22.18</v>
      </c>
      <c r="K13849">
        <v>0.63</v>
      </c>
      <c r="L13849" t="str">
        <v>Briggs et al. 2007</v>
      </c>
      <c r="M13849" t="s">
        <v>2296</v>
      </c>
      <c r="P13849" t="s">
        <v>2342</v>
      </c>
      <c r="S13849">
        <v>-27.1</v>
      </c>
      <c r="T13849">
        <v>0.06</v>
      </c>
      <c r="U13849" t="s">
        <v>2307</v>
      </c>
      <c r="V13849">
        <v>1</v>
      </c>
      <c r="W13849" t="s">
        <v>2547</v>
      </c>
    </row>
    <row r="13850" spans="1:23" x14ac:dyDescent="0.3">
      <c r="A13850">
        <v>21966</v>
      </c>
      <c r="B13850" s="15" t="s">
        <v>1869</v>
      </c>
      <c r="C13850" t="str">
        <f>_xlfn.XLOOKUP($B13850, STANDARDS!$A:$A, STANDARDS!$B:$B,,0,2)</f>
        <v>Morwell 1B Lignite</v>
      </c>
      <c r="D13850" t="s">
        <v>535</v>
      </c>
      <c r="E13850" t="s">
        <v>2183</v>
      </c>
      <c r="F13850">
        <v>-38.227107400000001</v>
      </c>
      <c r="G13850">
        <v>146.5782289</v>
      </c>
      <c r="H13850">
        <v>0</v>
      </c>
      <c r="I13850" t="s">
        <v>592</v>
      </c>
      <c r="J13850" cm="1">
        <f t="array" ref="J13850:L13850">_xlfn.XLOOKUP($C13850, AGE!$A:$A,AGE!$B:$D,,0,2)</f>
        <v>22.18</v>
      </c>
      <c r="K13850">
        <v>0.63</v>
      </c>
      <c r="L13850" t="str">
        <v>Briggs et al. 2007</v>
      </c>
      <c r="M13850" t="s">
        <v>2296</v>
      </c>
      <c r="P13850" t="s">
        <v>2342</v>
      </c>
      <c r="S13850">
        <v>-27.1</v>
      </c>
      <c r="T13850">
        <v>0.06</v>
      </c>
      <c r="U13850" t="s">
        <v>2307</v>
      </c>
      <c r="V13850">
        <v>1</v>
      </c>
      <c r="W13850" t="s">
        <v>2547</v>
      </c>
    </row>
    <row r="13851" spans="1:23" x14ac:dyDescent="0.3">
      <c r="A13851">
        <v>21967</v>
      </c>
      <c r="B13851" s="15" t="s">
        <v>1869</v>
      </c>
      <c r="C13851" t="str">
        <f>_xlfn.XLOOKUP($B13851, STANDARDS!$A:$A, STANDARDS!$B:$B,,0,2)</f>
        <v>Morwell 1B Lignite</v>
      </c>
      <c r="D13851" t="s">
        <v>535</v>
      </c>
      <c r="E13851" t="s">
        <v>2183</v>
      </c>
      <c r="F13851">
        <v>-38.227107400000001</v>
      </c>
      <c r="G13851">
        <v>146.5782289</v>
      </c>
      <c r="H13851">
        <v>0</v>
      </c>
      <c r="I13851" t="s">
        <v>592</v>
      </c>
      <c r="J13851" cm="1">
        <f t="array" ref="J13851:L13851">_xlfn.XLOOKUP($C13851, AGE!$A:$A,AGE!$B:$D,,0,2)</f>
        <v>22.18</v>
      </c>
      <c r="K13851">
        <v>0.63</v>
      </c>
      <c r="L13851" t="str">
        <v>Briggs et al. 2007</v>
      </c>
      <c r="M13851" t="s">
        <v>2296</v>
      </c>
      <c r="P13851" t="s">
        <v>2342</v>
      </c>
      <c r="S13851">
        <v>-27.2</v>
      </c>
      <c r="T13851">
        <v>0.06</v>
      </c>
      <c r="U13851" t="s">
        <v>2307</v>
      </c>
      <c r="V13851">
        <v>1</v>
      </c>
      <c r="W13851" t="s">
        <v>2547</v>
      </c>
    </row>
    <row r="13852" spans="1:23" x14ac:dyDescent="0.3">
      <c r="A13852">
        <v>21968</v>
      </c>
      <c r="B13852" s="15" t="s">
        <v>1869</v>
      </c>
      <c r="C13852" t="str">
        <f>_xlfn.XLOOKUP($B13852, STANDARDS!$A:$A, STANDARDS!$B:$B,,0,2)</f>
        <v>Morwell 1B Lignite</v>
      </c>
      <c r="D13852" t="s">
        <v>535</v>
      </c>
      <c r="E13852" t="s">
        <v>2183</v>
      </c>
      <c r="F13852">
        <v>-38.227107400000001</v>
      </c>
      <c r="G13852">
        <v>146.5782289</v>
      </c>
      <c r="H13852">
        <v>0</v>
      </c>
      <c r="I13852" t="s">
        <v>592</v>
      </c>
      <c r="J13852" cm="1">
        <f t="array" ref="J13852:L13852">_xlfn.XLOOKUP($C13852, AGE!$A:$A,AGE!$B:$D,,0,2)</f>
        <v>22.18</v>
      </c>
      <c r="K13852">
        <v>0.63</v>
      </c>
      <c r="L13852" t="str">
        <v>Briggs et al. 2007</v>
      </c>
      <c r="M13852" t="s">
        <v>2296</v>
      </c>
      <c r="P13852" t="s">
        <v>2342</v>
      </c>
      <c r="S13852">
        <v>-27.3</v>
      </c>
      <c r="T13852">
        <v>0.06</v>
      </c>
      <c r="U13852" t="s">
        <v>2307</v>
      </c>
      <c r="V13852">
        <v>1</v>
      </c>
      <c r="W13852" t="s">
        <v>2547</v>
      </c>
    </row>
    <row r="13853" spans="1:23" x14ac:dyDescent="0.3">
      <c r="A13853">
        <v>21969</v>
      </c>
      <c r="B13853" s="15" t="s">
        <v>1869</v>
      </c>
      <c r="C13853" t="str">
        <f>_xlfn.XLOOKUP($B13853, STANDARDS!$A:$A, STANDARDS!$B:$B,,0,2)</f>
        <v>Morwell 1B Lignite</v>
      </c>
      <c r="D13853" t="s">
        <v>535</v>
      </c>
      <c r="E13853" t="s">
        <v>2183</v>
      </c>
      <c r="F13853">
        <v>-38.227107400000001</v>
      </c>
      <c r="G13853">
        <v>146.5782289</v>
      </c>
      <c r="H13853">
        <v>0</v>
      </c>
      <c r="I13853" t="s">
        <v>592</v>
      </c>
      <c r="J13853" cm="1">
        <f t="array" ref="J13853:L13853">_xlfn.XLOOKUP($C13853, AGE!$A:$A,AGE!$B:$D,,0,2)</f>
        <v>22.18</v>
      </c>
      <c r="K13853">
        <v>0.63</v>
      </c>
      <c r="L13853" t="str">
        <v>Briggs et al. 2007</v>
      </c>
      <c r="M13853" t="s">
        <v>2296</v>
      </c>
      <c r="P13853" t="s">
        <v>2342</v>
      </c>
      <c r="S13853">
        <v>-27.2</v>
      </c>
      <c r="T13853">
        <v>0.06</v>
      </c>
      <c r="U13853" t="s">
        <v>2307</v>
      </c>
      <c r="V13853">
        <v>1</v>
      </c>
      <c r="W13853" t="s">
        <v>2547</v>
      </c>
    </row>
    <row r="13854" spans="1:23" x14ac:dyDescent="0.3">
      <c r="A13854">
        <v>21970</v>
      </c>
      <c r="B13854" s="15" t="s">
        <v>1869</v>
      </c>
      <c r="C13854" t="str">
        <f>_xlfn.XLOOKUP($B13854, STANDARDS!$A:$A, STANDARDS!$B:$B,,0,2)</f>
        <v>Morwell 1B Lignite</v>
      </c>
      <c r="D13854" t="s">
        <v>535</v>
      </c>
      <c r="E13854" t="s">
        <v>2183</v>
      </c>
      <c r="F13854">
        <v>-38.227107400000001</v>
      </c>
      <c r="G13854">
        <v>146.5782289</v>
      </c>
      <c r="H13854">
        <v>0</v>
      </c>
      <c r="I13854" t="s">
        <v>592</v>
      </c>
      <c r="J13854" cm="1">
        <f t="array" ref="J13854:L13854">_xlfn.XLOOKUP($C13854, AGE!$A:$A,AGE!$B:$D,,0,2)</f>
        <v>22.18</v>
      </c>
      <c r="K13854">
        <v>0.63</v>
      </c>
      <c r="L13854" t="str">
        <v>Briggs et al. 2007</v>
      </c>
      <c r="M13854" t="s">
        <v>2296</v>
      </c>
      <c r="P13854" t="s">
        <v>2342</v>
      </c>
      <c r="S13854">
        <v>-27</v>
      </c>
      <c r="T13854">
        <v>0.06</v>
      </c>
      <c r="U13854" t="s">
        <v>2307</v>
      </c>
      <c r="V13854">
        <v>1</v>
      </c>
      <c r="W13854" t="s">
        <v>2547</v>
      </c>
    </row>
    <row r="13855" spans="1:23" x14ac:dyDescent="0.3">
      <c r="A13855">
        <v>21970</v>
      </c>
      <c r="B13855" s="15" t="s">
        <v>1869</v>
      </c>
      <c r="C13855" t="str">
        <f>_xlfn.XLOOKUP($B13855, STANDARDS!$A:$A, STANDARDS!$B:$B,,0,2)</f>
        <v>Morwell 1B Lignite</v>
      </c>
      <c r="D13855" t="s">
        <v>535</v>
      </c>
      <c r="E13855" t="s">
        <v>2183</v>
      </c>
      <c r="F13855">
        <v>-38.227107400000001</v>
      </c>
      <c r="G13855">
        <v>146.5782289</v>
      </c>
      <c r="H13855">
        <v>0</v>
      </c>
      <c r="I13855" t="s">
        <v>592</v>
      </c>
      <c r="J13855" cm="1">
        <f t="array" ref="J13855:L13855">_xlfn.XLOOKUP($C13855, AGE!$A:$A,AGE!$B:$D,,0,2)</f>
        <v>22.18</v>
      </c>
      <c r="K13855">
        <v>0.63</v>
      </c>
      <c r="L13855" t="str">
        <v>Briggs et al. 2007</v>
      </c>
      <c r="M13855" t="s">
        <v>2343</v>
      </c>
      <c r="P13855" t="s">
        <v>2342</v>
      </c>
      <c r="S13855">
        <v>-27.7</v>
      </c>
      <c r="T13855">
        <v>0.06</v>
      </c>
      <c r="U13855" t="s">
        <v>2344</v>
      </c>
      <c r="V13855">
        <v>1</v>
      </c>
      <c r="W13855" t="s">
        <v>2547</v>
      </c>
    </row>
    <row r="13856" spans="1:23" x14ac:dyDescent="0.3">
      <c r="A13856">
        <v>21971</v>
      </c>
      <c r="B13856" s="15" t="s">
        <v>1869</v>
      </c>
      <c r="C13856" t="str">
        <f>_xlfn.XLOOKUP($B13856, STANDARDS!$A:$A, STANDARDS!$B:$B,,0,2)</f>
        <v>Morwell 1B Lignite</v>
      </c>
      <c r="D13856" t="s">
        <v>535</v>
      </c>
      <c r="E13856" t="s">
        <v>2183</v>
      </c>
      <c r="F13856">
        <v>-38.227107400000001</v>
      </c>
      <c r="G13856">
        <v>146.5782289</v>
      </c>
      <c r="H13856">
        <v>0</v>
      </c>
      <c r="I13856" t="s">
        <v>592</v>
      </c>
      <c r="J13856" cm="1">
        <f t="array" ref="J13856:L13856">_xlfn.XLOOKUP($C13856, AGE!$A:$A,AGE!$B:$D,,0,2)</f>
        <v>22.18</v>
      </c>
      <c r="K13856">
        <v>0.63</v>
      </c>
      <c r="L13856" t="str">
        <v>Briggs et al. 2007</v>
      </c>
      <c r="M13856" t="s">
        <v>2296</v>
      </c>
      <c r="P13856" t="s">
        <v>2342</v>
      </c>
      <c r="S13856">
        <v>-26.6</v>
      </c>
      <c r="T13856">
        <v>0.06</v>
      </c>
      <c r="U13856" t="s">
        <v>2307</v>
      </c>
      <c r="V13856">
        <v>1</v>
      </c>
      <c r="W13856" t="s">
        <v>2547</v>
      </c>
    </row>
    <row r="13857" spans="1:23" x14ac:dyDescent="0.3">
      <c r="A13857">
        <v>21972</v>
      </c>
      <c r="B13857" s="15" t="s">
        <v>1869</v>
      </c>
      <c r="C13857" t="str">
        <f>_xlfn.XLOOKUP($B13857, STANDARDS!$A:$A, STANDARDS!$B:$B,,0,2)</f>
        <v>Morwell 1B Lignite</v>
      </c>
      <c r="D13857" t="s">
        <v>535</v>
      </c>
      <c r="E13857" t="s">
        <v>2183</v>
      </c>
      <c r="F13857">
        <v>-38.227107400000001</v>
      </c>
      <c r="G13857">
        <v>146.5782289</v>
      </c>
      <c r="H13857">
        <v>0</v>
      </c>
      <c r="I13857" t="s">
        <v>592</v>
      </c>
      <c r="J13857" cm="1">
        <f t="array" ref="J13857:L13857">_xlfn.XLOOKUP($C13857, AGE!$A:$A,AGE!$B:$D,,0,2)</f>
        <v>22.18</v>
      </c>
      <c r="K13857">
        <v>0.63</v>
      </c>
      <c r="L13857" t="str">
        <v>Briggs et al. 2007</v>
      </c>
      <c r="M13857" t="s">
        <v>2296</v>
      </c>
      <c r="P13857" t="s">
        <v>2342</v>
      </c>
      <c r="S13857">
        <v>-27.3</v>
      </c>
      <c r="T13857">
        <v>0.06</v>
      </c>
      <c r="U13857" t="s">
        <v>2307</v>
      </c>
      <c r="V13857">
        <v>1</v>
      </c>
      <c r="W13857" t="s">
        <v>2547</v>
      </c>
    </row>
    <row r="13858" spans="1:23" x14ac:dyDescent="0.3">
      <c r="A13858">
        <v>21973</v>
      </c>
      <c r="B13858" s="15" t="s">
        <v>1869</v>
      </c>
      <c r="C13858" t="str">
        <f>_xlfn.XLOOKUP($B13858, STANDARDS!$A:$A, STANDARDS!$B:$B,,0,2)</f>
        <v>Morwell 1B Lignite</v>
      </c>
      <c r="D13858" t="s">
        <v>535</v>
      </c>
      <c r="E13858" t="s">
        <v>2183</v>
      </c>
      <c r="F13858">
        <v>-38.227107400000001</v>
      </c>
      <c r="G13858">
        <v>146.5782289</v>
      </c>
      <c r="H13858">
        <v>0</v>
      </c>
      <c r="I13858" t="s">
        <v>592</v>
      </c>
      <c r="J13858" cm="1">
        <f t="array" ref="J13858:L13858">_xlfn.XLOOKUP($C13858, AGE!$A:$A,AGE!$B:$D,,0,2)</f>
        <v>22.18</v>
      </c>
      <c r="K13858">
        <v>0.63</v>
      </c>
      <c r="L13858" t="str">
        <v>Briggs et al. 2007</v>
      </c>
      <c r="M13858" t="s">
        <v>2343</v>
      </c>
      <c r="P13858" t="s">
        <v>2342</v>
      </c>
      <c r="S13858">
        <v>-27</v>
      </c>
      <c r="T13858">
        <v>0.06</v>
      </c>
      <c r="U13858" t="s">
        <v>2344</v>
      </c>
      <c r="V13858">
        <v>1</v>
      </c>
      <c r="W13858" t="s">
        <v>2547</v>
      </c>
    </row>
    <row r="13859" spans="1:23" x14ac:dyDescent="0.3">
      <c r="A13859">
        <v>21973</v>
      </c>
      <c r="B13859" s="15" t="s">
        <v>1869</v>
      </c>
      <c r="C13859" t="str">
        <f>_xlfn.XLOOKUP($B13859, STANDARDS!$A:$A, STANDARDS!$B:$B,,0,2)</f>
        <v>Morwell 1B Lignite</v>
      </c>
      <c r="D13859" t="s">
        <v>535</v>
      </c>
      <c r="E13859" t="s">
        <v>2183</v>
      </c>
      <c r="F13859">
        <v>-38.227107400000001</v>
      </c>
      <c r="G13859">
        <v>146.5782289</v>
      </c>
      <c r="H13859">
        <v>0</v>
      </c>
      <c r="I13859" t="s">
        <v>592</v>
      </c>
      <c r="J13859" cm="1">
        <f t="array" ref="J13859:L13859">_xlfn.XLOOKUP($C13859, AGE!$A:$A,AGE!$B:$D,,0,2)</f>
        <v>22.18</v>
      </c>
      <c r="K13859">
        <v>0.63</v>
      </c>
      <c r="L13859" t="str">
        <v>Briggs et al. 2007</v>
      </c>
      <c r="M13859" t="s">
        <v>2296</v>
      </c>
      <c r="P13859" t="s">
        <v>2342</v>
      </c>
      <c r="S13859">
        <v>-27.2</v>
      </c>
      <c r="T13859">
        <v>0.06</v>
      </c>
      <c r="U13859" t="s">
        <v>2307</v>
      </c>
      <c r="V13859">
        <v>1</v>
      </c>
      <c r="W13859" t="s">
        <v>2547</v>
      </c>
    </row>
    <row r="13860" spans="1:23" x14ac:dyDescent="0.3">
      <c r="A13860">
        <v>21974</v>
      </c>
      <c r="B13860" s="15" t="s">
        <v>1869</v>
      </c>
      <c r="C13860" t="str">
        <f>_xlfn.XLOOKUP($B13860, STANDARDS!$A:$A, STANDARDS!$B:$B,,0,2)</f>
        <v>Morwell 1B Lignite</v>
      </c>
      <c r="D13860" t="s">
        <v>535</v>
      </c>
      <c r="E13860" t="s">
        <v>2183</v>
      </c>
      <c r="F13860">
        <v>-38.227107400000001</v>
      </c>
      <c r="G13860">
        <v>146.5782289</v>
      </c>
      <c r="H13860">
        <v>0</v>
      </c>
      <c r="I13860" t="s">
        <v>592</v>
      </c>
      <c r="J13860" cm="1">
        <f t="array" ref="J13860:L13860">_xlfn.XLOOKUP($C13860, AGE!$A:$A,AGE!$B:$D,,0,2)</f>
        <v>22.18</v>
      </c>
      <c r="K13860">
        <v>0.63</v>
      </c>
      <c r="L13860" t="str">
        <v>Briggs et al. 2007</v>
      </c>
      <c r="M13860" t="s">
        <v>2296</v>
      </c>
      <c r="P13860" t="s">
        <v>2342</v>
      </c>
      <c r="S13860">
        <v>-27.7</v>
      </c>
      <c r="T13860">
        <v>0.06</v>
      </c>
      <c r="U13860" t="s">
        <v>2307</v>
      </c>
      <c r="V13860">
        <v>1</v>
      </c>
      <c r="W13860" t="s">
        <v>2547</v>
      </c>
    </row>
    <row r="13861" spans="1:23" x14ac:dyDescent="0.3">
      <c r="A13861">
        <v>21975</v>
      </c>
      <c r="B13861" s="15" t="s">
        <v>1869</v>
      </c>
      <c r="C13861" t="str">
        <f>_xlfn.XLOOKUP($B13861, STANDARDS!$A:$A, STANDARDS!$B:$B,,0,2)</f>
        <v>Morwell 1B Lignite</v>
      </c>
      <c r="D13861" t="s">
        <v>535</v>
      </c>
      <c r="E13861" t="s">
        <v>2183</v>
      </c>
      <c r="F13861">
        <v>-38.227107400000001</v>
      </c>
      <c r="G13861">
        <v>146.5782289</v>
      </c>
      <c r="H13861">
        <v>0</v>
      </c>
      <c r="I13861" t="s">
        <v>592</v>
      </c>
      <c r="J13861" cm="1">
        <f t="array" ref="J13861:L13861">_xlfn.XLOOKUP($C13861, AGE!$A:$A,AGE!$B:$D,,0,2)</f>
        <v>22.18</v>
      </c>
      <c r="K13861">
        <v>0.63</v>
      </c>
      <c r="L13861" t="str">
        <v>Briggs et al. 2007</v>
      </c>
      <c r="M13861" t="s">
        <v>2343</v>
      </c>
      <c r="P13861" t="s">
        <v>2342</v>
      </c>
      <c r="S13861">
        <v>-27.3</v>
      </c>
      <c r="T13861">
        <v>0.06</v>
      </c>
      <c r="U13861" t="s">
        <v>2344</v>
      </c>
      <c r="V13861">
        <v>1</v>
      </c>
      <c r="W13861" t="s">
        <v>2547</v>
      </c>
    </row>
    <row r="13862" spans="1:23" x14ac:dyDescent="0.3">
      <c r="A13862">
        <v>21975</v>
      </c>
      <c r="B13862" s="15" t="s">
        <v>1869</v>
      </c>
      <c r="C13862" t="str">
        <f>_xlfn.XLOOKUP($B13862, STANDARDS!$A:$A, STANDARDS!$B:$B,,0,2)</f>
        <v>Morwell 1B Lignite</v>
      </c>
      <c r="D13862" t="s">
        <v>535</v>
      </c>
      <c r="E13862" t="s">
        <v>2183</v>
      </c>
      <c r="F13862">
        <v>-38.227107400000001</v>
      </c>
      <c r="G13862">
        <v>146.5782289</v>
      </c>
      <c r="H13862">
        <v>0</v>
      </c>
      <c r="I13862" t="s">
        <v>592</v>
      </c>
      <c r="J13862" cm="1">
        <f t="array" ref="J13862:L13862">_xlfn.XLOOKUP($C13862, AGE!$A:$A,AGE!$B:$D,,0,2)</f>
        <v>22.18</v>
      </c>
      <c r="K13862">
        <v>0.63</v>
      </c>
      <c r="L13862" t="str">
        <v>Briggs et al. 2007</v>
      </c>
      <c r="M13862" t="s">
        <v>2296</v>
      </c>
      <c r="P13862" t="s">
        <v>2342</v>
      </c>
      <c r="S13862">
        <v>-27.9</v>
      </c>
      <c r="T13862">
        <v>0.06</v>
      </c>
      <c r="U13862" t="s">
        <v>2307</v>
      </c>
      <c r="V13862">
        <v>1</v>
      </c>
      <c r="W13862" t="s">
        <v>2547</v>
      </c>
    </row>
    <row r="13863" spans="1:23" x14ac:dyDescent="0.3">
      <c r="A13863">
        <v>21976</v>
      </c>
      <c r="B13863" s="15" t="s">
        <v>1869</v>
      </c>
      <c r="C13863" t="str">
        <f>_xlfn.XLOOKUP($B13863, STANDARDS!$A:$A, STANDARDS!$B:$B,,0,2)</f>
        <v>Morwell 1B Lignite</v>
      </c>
      <c r="D13863" t="s">
        <v>535</v>
      </c>
      <c r="E13863" t="s">
        <v>2183</v>
      </c>
      <c r="F13863">
        <v>-38.227107400000001</v>
      </c>
      <c r="G13863">
        <v>146.5782289</v>
      </c>
      <c r="H13863">
        <v>0</v>
      </c>
      <c r="I13863" t="s">
        <v>592</v>
      </c>
      <c r="J13863" cm="1">
        <f t="array" ref="J13863:L13863">_xlfn.XLOOKUP($C13863, AGE!$A:$A,AGE!$B:$D,,0,2)</f>
        <v>22.18</v>
      </c>
      <c r="K13863">
        <v>0.63</v>
      </c>
      <c r="L13863" t="str">
        <v>Briggs et al. 2007</v>
      </c>
      <c r="M13863" t="s">
        <v>2296</v>
      </c>
      <c r="P13863" t="s">
        <v>2342</v>
      </c>
      <c r="S13863">
        <v>-27.7</v>
      </c>
      <c r="T13863">
        <v>0.06</v>
      </c>
      <c r="U13863" t="s">
        <v>2307</v>
      </c>
      <c r="V13863">
        <v>1</v>
      </c>
      <c r="W13863" t="s">
        <v>2547</v>
      </c>
    </row>
    <row r="13864" spans="1:23" x14ac:dyDescent="0.3">
      <c r="A13864">
        <v>21976</v>
      </c>
      <c r="B13864" s="15" t="s">
        <v>1869</v>
      </c>
      <c r="C13864" t="str">
        <f>_xlfn.XLOOKUP($B13864, STANDARDS!$A:$A, STANDARDS!$B:$B,,0,2)</f>
        <v>Morwell 1B Lignite</v>
      </c>
      <c r="D13864" t="s">
        <v>535</v>
      </c>
      <c r="E13864" t="s">
        <v>2183</v>
      </c>
      <c r="F13864">
        <v>-38.227107400000001</v>
      </c>
      <c r="G13864">
        <v>146.5782289</v>
      </c>
      <c r="H13864">
        <v>0</v>
      </c>
      <c r="I13864" t="s">
        <v>592</v>
      </c>
      <c r="J13864" cm="1">
        <f t="array" ref="J13864:L13864">_xlfn.XLOOKUP($C13864, AGE!$A:$A,AGE!$B:$D,,0,2)</f>
        <v>22.18</v>
      </c>
      <c r="K13864">
        <v>0.63</v>
      </c>
      <c r="L13864" t="str">
        <v>Briggs et al. 2007</v>
      </c>
      <c r="M13864" t="s">
        <v>2343</v>
      </c>
      <c r="P13864" t="s">
        <v>2342</v>
      </c>
      <c r="S13864">
        <v>-27.7</v>
      </c>
      <c r="T13864">
        <v>0.06</v>
      </c>
      <c r="U13864" t="s">
        <v>2344</v>
      </c>
      <c r="V13864">
        <v>1</v>
      </c>
      <c r="W13864" t="s">
        <v>2547</v>
      </c>
    </row>
    <row r="13865" spans="1:23" x14ac:dyDescent="0.3">
      <c r="A13865">
        <v>21977</v>
      </c>
      <c r="B13865" s="15" t="s">
        <v>1869</v>
      </c>
      <c r="C13865" t="str">
        <f>_xlfn.XLOOKUP($B13865, STANDARDS!$A:$A, STANDARDS!$B:$B,,0,2)</f>
        <v>Morwell 1B Lignite</v>
      </c>
      <c r="D13865" t="s">
        <v>535</v>
      </c>
      <c r="E13865" t="s">
        <v>2183</v>
      </c>
      <c r="F13865">
        <v>-38.227107400000001</v>
      </c>
      <c r="G13865">
        <v>146.5782289</v>
      </c>
      <c r="H13865">
        <v>0</v>
      </c>
      <c r="I13865" t="s">
        <v>592</v>
      </c>
      <c r="J13865" cm="1">
        <f t="array" ref="J13865:L13865">_xlfn.XLOOKUP($C13865, AGE!$A:$A,AGE!$B:$D,,0,2)</f>
        <v>22.18</v>
      </c>
      <c r="K13865">
        <v>0.63</v>
      </c>
      <c r="L13865" t="str">
        <v>Briggs et al. 2007</v>
      </c>
      <c r="M13865" t="s">
        <v>2296</v>
      </c>
      <c r="P13865" t="s">
        <v>2342</v>
      </c>
      <c r="S13865">
        <v>-27.8</v>
      </c>
      <c r="T13865">
        <v>0.06</v>
      </c>
      <c r="U13865" t="s">
        <v>2307</v>
      </c>
      <c r="V13865">
        <v>1</v>
      </c>
      <c r="W13865" t="s">
        <v>2547</v>
      </c>
    </row>
    <row r="13866" spans="1:23" x14ac:dyDescent="0.3">
      <c r="A13866">
        <v>21978</v>
      </c>
      <c r="B13866" s="15" t="s">
        <v>1869</v>
      </c>
      <c r="C13866" t="str">
        <f>_xlfn.XLOOKUP($B13866, STANDARDS!$A:$A, STANDARDS!$B:$B,,0,2)</f>
        <v>Morwell 1B Lignite</v>
      </c>
      <c r="D13866" t="s">
        <v>535</v>
      </c>
      <c r="E13866" t="s">
        <v>2183</v>
      </c>
      <c r="F13866">
        <v>-38.227107400000001</v>
      </c>
      <c r="G13866">
        <v>146.5782289</v>
      </c>
      <c r="H13866">
        <v>0</v>
      </c>
      <c r="I13866" t="s">
        <v>592</v>
      </c>
      <c r="J13866" cm="1">
        <f t="array" ref="J13866:L13866">_xlfn.XLOOKUP($C13866, AGE!$A:$A,AGE!$B:$D,,0,2)</f>
        <v>22.18</v>
      </c>
      <c r="K13866">
        <v>0.63</v>
      </c>
      <c r="L13866" t="str">
        <v>Briggs et al. 2007</v>
      </c>
      <c r="M13866" t="s">
        <v>2296</v>
      </c>
      <c r="P13866" t="s">
        <v>2342</v>
      </c>
      <c r="S13866">
        <v>-26.6</v>
      </c>
      <c r="T13866">
        <v>0.06</v>
      </c>
      <c r="U13866" t="s">
        <v>2307</v>
      </c>
      <c r="V13866">
        <v>1</v>
      </c>
      <c r="W13866" t="s">
        <v>2547</v>
      </c>
    </row>
    <row r="13867" spans="1:23" x14ac:dyDescent="0.3">
      <c r="A13867">
        <v>21979</v>
      </c>
      <c r="B13867" s="15" t="s">
        <v>1869</v>
      </c>
      <c r="C13867" t="str">
        <f>_xlfn.XLOOKUP($B13867, STANDARDS!$A:$A, STANDARDS!$B:$B,,0,2)</f>
        <v>Morwell 1B Lignite</v>
      </c>
      <c r="D13867" t="s">
        <v>535</v>
      </c>
      <c r="E13867" t="s">
        <v>2183</v>
      </c>
      <c r="F13867">
        <v>-38.227107400000001</v>
      </c>
      <c r="G13867">
        <v>146.5782289</v>
      </c>
      <c r="H13867">
        <v>0</v>
      </c>
      <c r="I13867" t="s">
        <v>592</v>
      </c>
      <c r="J13867" cm="1">
        <f t="array" ref="J13867:L13867">_xlfn.XLOOKUP($C13867, AGE!$A:$A,AGE!$B:$D,,0,2)</f>
        <v>22.18</v>
      </c>
      <c r="K13867">
        <v>0.63</v>
      </c>
      <c r="L13867" t="str">
        <v>Briggs et al. 2007</v>
      </c>
      <c r="M13867" t="s">
        <v>2296</v>
      </c>
      <c r="P13867" t="s">
        <v>2342</v>
      </c>
      <c r="S13867">
        <v>-26.2</v>
      </c>
      <c r="T13867">
        <v>0.06</v>
      </c>
      <c r="U13867" t="s">
        <v>2307</v>
      </c>
      <c r="V13867">
        <v>1</v>
      </c>
      <c r="W13867" t="s">
        <v>2547</v>
      </c>
    </row>
    <row r="13868" spans="1:23" x14ac:dyDescent="0.3">
      <c r="A13868">
        <v>21980</v>
      </c>
      <c r="B13868" s="15" t="s">
        <v>1869</v>
      </c>
      <c r="C13868" t="str">
        <f>_xlfn.XLOOKUP($B13868, STANDARDS!$A:$A, STANDARDS!$B:$B,,0,2)</f>
        <v>Morwell 1B Lignite</v>
      </c>
      <c r="D13868" t="s">
        <v>535</v>
      </c>
      <c r="E13868" t="s">
        <v>2183</v>
      </c>
      <c r="F13868">
        <v>-38.227107400000001</v>
      </c>
      <c r="G13868">
        <v>146.5782289</v>
      </c>
      <c r="H13868">
        <v>0</v>
      </c>
      <c r="I13868" t="s">
        <v>592</v>
      </c>
      <c r="J13868" cm="1">
        <f t="array" ref="J13868:L13868">_xlfn.XLOOKUP($C13868, AGE!$A:$A,AGE!$B:$D,,0,2)</f>
        <v>22.18</v>
      </c>
      <c r="K13868">
        <v>0.63</v>
      </c>
      <c r="L13868" t="str">
        <v>Briggs et al. 2007</v>
      </c>
      <c r="M13868" t="s">
        <v>2296</v>
      </c>
      <c r="P13868" t="s">
        <v>2342</v>
      </c>
      <c r="S13868">
        <v>-26</v>
      </c>
      <c r="T13868">
        <v>0.06</v>
      </c>
      <c r="U13868" t="s">
        <v>2307</v>
      </c>
      <c r="V13868">
        <v>1</v>
      </c>
      <c r="W13868" t="s">
        <v>2547</v>
      </c>
    </row>
    <row r="13869" spans="1:23" x14ac:dyDescent="0.3">
      <c r="A13869">
        <v>21981</v>
      </c>
      <c r="B13869" s="15" t="s">
        <v>1869</v>
      </c>
      <c r="C13869" t="str">
        <f>_xlfn.XLOOKUP($B13869, STANDARDS!$A:$A, STANDARDS!$B:$B,,0,2)</f>
        <v>Morwell 1B Lignite</v>
      </c>
      <c r="D13869" t="s">
        <v>535</v>
      </c>
      <c r="E13869" t="s">
        <v>2183</v>
      </c>
      <c r="F13869">
        <v>-38.227107400000001</v>
      </c>
      <c r="G13869">
        <v>146.5782289</v>
      </c>
      <c r="H13869">
        <v>0</v>
      </c>
      <c r="I13869" t="s">
        <v>592</v>
      </c>
      <c r="J13869" cm="1">
        <f t="array" ref="J13869:L13869">_xlfn.XLOOKUP($C13869, AGE!$A:$A,AGE!$B:$D,,0,2)</f>
        <v>22.18</v>
      </c>
      <c r="K13869">
        <v>0.63</v>
      </c>
      <c r="L13869" t="str">
        <v>Briggs et al. 2007</v>
      </c>
      <c r="M13869" t="s">
        <v>2296</v>
      </c>
      <c r="P13869" t="s">
        <v>2342</v>
      </c>
      <c r="S13869">
        <v>-26.1</v>
      </c>
      <c r="T13869">
        <v>0.06</v>
      </c>
      <c r="U13869" t="s">
        <v>2307</v>
      </c>
      <c r="V13869">
        <v>1</v>
      </c>
      <c r="W13869" t="s">
        <v>2547</v>
      </c>
    </row>
    <row r="13870" spans="1:23" x14ac:dyDescent="0.3">
      <c r="A13870">
        <v>21982</v>
      </c>
      <c r="B13870" s="15" t="s">
        <v>1869</v>
      </c>
      <c r="C13870" t="str">
        <f>_xlfn.XLOOKUP($B13870, STANDARDS!$A:$A, STANDARDS!$B:$B,,0,2)</f>
        <v>Morwell 1B Lignite</v>
      </c>
      <c r="D13870" t="s">
        <v>535</v>
      </c>
      <c r="E13870" t="s">
        <v>2183</v>
      </c>
      <c r="F13870">
        <v>-38.227107400000001</v>
      </c>
      <c r="G13870">
        <v>146.5782289</v>
      </c>
      <c r="H13870">
        <v>0</v>
      </c>
      <c r="I13870" t="s">
        <v>592</v>
      </c>
      <c r="J13870" cm="1">
        <f t="array" ref="J13870:L13870">_xlfn.XLOOKUP($C13870, AGE!$A:$A,AGE!$B:$D,,0,2)</f>
        <v>22.18</v>
      </c>
      <c r="K13870">
        <v>0.63</v>
      </c>
      <c r="L13870" t="str">
        <v>Briggs et al. 2007</v>
      </c>
      <c r="M13870" t="s">
        <v>2296</v>
      </c>
      <c r="P13870" t="s">
        <v>2342</v>
      </c>
      <c r="S13870">
        <v>-26.2</v>
      </c>
      <c r="T13870">
        <v>0.06</v>
      </c>
      <c r="U13870" t="s">
        <v>2307</v>
      </c>
      <c r="V13870">
        <v>1</v>
      </c>
      <c r="W13870" t="s">
        <v>2547</v>
      </c>
    </row>
    <row r="13871" spans="1:23" x14ac:dyDescent="0.3">
      <c r="A13871">
        <v>21983</v>
      </c>
      <c r="B13871" s="15" t="s">
        <v>1869</v>
      </c>
      <c r="C13871" t="str">
        <f>_xlfn.XLOOKUP($B13871, STANDARDS!$A:$A, STANDARDS!$B:$B,,0,2)</f>
        <v>Morwell 1B Lignite</v>
      </c>
      <c r="D13871" t="s">
        <v>535</v>
      </c>
      <c r="E13871" t="s">
        <v>2183</v>
      </c>
      <c r="F13871">
        <v>-38.227107400000001</v>
      </c>
      <c r="G13871">
        <v>146.5782289</v>
      </c>
      <c r="H13871">
        <v>0</v>
      </c>
      <c r="I13871" t="s">
        <v>592</v>
      </c>
      <c r="J13871" cm="1">
        <f t="array" ref="J13871:L13871">_xlfn.XLOOKUP($C13871, AGE!$A:$A,AGE!$B:$D,,0,2)</f>
        <v>22.18</v>
      </c>
      <c r="K13871">
        <v>0.63</v>
      </c>
      <c r="L13871" t="str">
        <v>Briggs et al. 2007</v>
      </c>
      <c r="M13871" t="s">
        <v>2296</v>
      </c>
      <c r="P13871" t="s">
        <v>2342</v>
      </c>
      <c r="S13871">
        <v>-26</v>
      </c>
      <c r="T13871">
        <v>0.06</v>
      </c>
      <c r="U13871" t="s">
        <v>2307</v>
      </c>
      <c r="V13871">
        <v>1</v>
      </c>
      <c r="W13871" t="s">
        <v>2547</v>
      </c>
    </row>
    <row r="13872" spans="1:23" x14ac:dyDescent="0.3">
      <c r="A13872">
        <v>21984</v>
      </c>
      <c r="B13872" s="15" t="s">
        <v>1869</v>
      </c>
      <c r="C13872" t="str">
        <f>_xlfn.XLOOKUP($B13872, STANDARDS!$A:$A, STANDARDS!$B:$B,,0,2)</f>
        <v>Morwell 1B Lignite</v>
      </c>
      <c r="D13872" t="s">
        <v>535</v>
      </c>
      <c r="E13872" t="s">
        <v>2183</v>
      </c>
      <c r="F13872">
        <v>-38.227107400000001</v>
      </c>
      <c r="G13872">
        <v>146.5782289</v>
      </c>
      <c r="H13872">
        <v>0</v>
      </c>
      <c r="I13872" t="s">
        <v>592</v>
      </c>
      <c r="J13872" cm="1">
        <f t="array" ref="J13872:L13872">_xlfn.XLOOKUP($C13872, AGE!$A:$A,AGE!$B:$D,,0,2)</f>
        <v>22.18</v>
      </c>
      <c r="K13872">
        <v>0.63</v>
      </c>
      <c r="L13872" t="str">
        <v>Briggs et al. 2007</v>
      </c>
      <c r="M13872" t="s">
        <v>2296</v>
      </c>
      <c r="P13872" t="s">
        <v>2342</v>
      </c>
      <c r="S13872">
        <v>-25.8</v>
      </c>
      <c r="T13872">
        <v>0.06</v>
      </c>
      <c r="U13872" t="s">
        <v>2307</v>
      </c>
      <c r="V13872">
        <v>1</v>
      </c>
      <c r="W13872" t="s">
        <v>2547</v>
      </c>
    </row>
    <row r="13873" spans="1:23" x14ac:dyDescent="0.3">
      <c r="A13873">
        <v>21985</v>
      </c>
      <c r="B13873" s="15" t="s">
        <v>1869</v>
      </c>
      <c r="C13873" t="str">
        <f>_xlfn.XLOOKUP($B13873, STANDARDS!$A:$A, STANDARDS!$B:$B,,0,2)</f>
        <v>Morwell 1B Lignite</v>
      </c>
      <c r="D13873" t="s">
        <v>535</v>
      </c>
      <c r="E13873" t="s">
        <v>2183</v>
      </c>
      <c r="F13873">
        <v>-38.227107400000001</v>
      </c>
      <c r="G13873">
        <v>146.5782289</v>
      </c>
      <c r="H13873">
        <v>0</v>
      </c>
      <c r="I13873" t="s">
        <v>592</v>
      </c>
      <c r="J13873" cm="1">
        <f t="array" ref="J13873:L13873">_xlfn.XLOOKUP($C13873, AGE!$A:$A,AGE!$B:$D,,0,2)</f>
        <v>22.18</v>
      </c>
      <c r="K13873">
        <v>0.63</v>
      </c>
      <c r="L13873" t="str">
        <v>Briggs et al. 2007</v>
      </c>
      <c r="M13873" t="s">
        <v>2296</v>
      </c>
      <c r="P13873" t="s">
        <v>2342</v>
      </c>
      <c r="S13873">
        <v>-26.1</v>
      </c>
      <c r="T13873">
        <v>0.06</v>
      </c>
      <c r="U13873" t="s">
        <v>2307</v>
      </c>
      <c r="V13873">
        <v>1</v>
      </c>
      <c r="W13873" t="s">
        <v>2547</v>
      </c>
    </row>
    <row r="13874" spans="1:23" x14ac:dyDescent="0.3">
      <c r="A13874">
        <v>21986</v>
      </c>
      <c r="B13874" s="15" t="s">
        <v>1869</v>
      </c>
      <c r="C13874" t="str">
        <f>_xlfn.XLOOKUP($B13874, STANDARDS!$A:$A, STANDARDS!$B:$B,,0,2)</f>
        <v>Morwell 1B Lignite</v>
      </c>
      <c r="D13874" t="s">
        <v>535</v>
      </c>
      <c r="E13874" t="s">
        <v>2183</v>
      </c>
      <c r="F13874">
        <v>-38.227107400000001</v>
      </c>
      <c r="G13874">
        <v>146.5782289</v>
      </c>
      <c r="H13874">
        <v>0</v>
      </c>
      <c r="I13874" t="s">
        <v>592</v>
      </c>
      <c r="J13874" cm="1">
        <f t="array" ref="J13874:L13874">_xlfn.XLOOKUP($C13874, AGE!$A:$A,AGE!$B:$D,,0,2)</f>
        <v>22.18</v>
      </c>
      <c r="K13874">
        <v>0.63</v>
      </c>
      <c r="L13874" t="str">
        <v>Briggs et al. 2007</v>
      </c>
      <c r="M13874" t="s">
        <v>2296</v>
      </c>
      <c r="P13874" t="s">
        <v>2342</v>
      </c>
      <c r="S13874">
        <v>-26.1</v>
      </c>
      <c r="T13874">
        <v>0.06</v>
      </c>
      <c r="U13874" t="s">
        <v>2307</v>
      </c>
      <c r="V13874">
        <v>1</v>
      </c>
      <c r="W13874" t="s">
        <v>2547</v>
      </c>
    </row>
    <row r="13875" spans="1:23" x14ac:dyDescent="0.3">
      <c r="A13875">
        <v>21987</v>
      </c>
      <c r="B13875" s="15" t="s">
        <v>1869</v>
      </c>
      <c r="C13875" t="str">
        <f>_xlfn.XLOOKUP($B13875, STANDARDS!$A:$A, STANDARDS!$B:$B,,0,2)</f>
        <v>Morwell 1B Lignite</v>
      </c>
      <c r="D13875" t="s">
        <v>535</v>
      </c>
      <c r="E13875" t="s">
        <v>2183</v>
      </c>
      <c r="F13875">
        <v>-38.227107400000001</v>
      </c>
      <c r="G13875">
        <v>146.5782289</v>
      </c>
      <c r="H13875">
        <v>0</v>
      </c>
      <c r="I13875" t="s">
        <v>592</v>
      </c>
      <c r="J13875" cm="1">
        <f t="array" ref="J13875:L13875">_xlfn.XLOOKUP($C13875, AGE!$A:$A,AGE!$B:$D,,0,2)</f>
        <v>22.18</v>
      </c>
      <c r="K13875">
        <v>0.63</v>
      </c>
      <c r="L13875" t="str">
        <v>Briggs et al. 2007</v>
      </c>
      <c r="M13875" t="s">
        <v>2296</v>
      </c>
      <c r="P13875" t="s">
        <v>2342</v>
      </c>
      <c r="S13875">
        <v>-25.8</v>
      </c>
      <c r="T13875">
        <v>0.06</v>
      </c>
      <c r="U13875" t="s">
        <v>2307</v>
      </c>
      <c r="V13875">
        <v>1</v>
      </c>
      <c r="W13875" t="s">
        <v>2547</v>
      </c>
    </row>
    <row r="13876" spans="1:23" x14ac:dyDescent="0.3">
      <c r="A13876">
        <v>21988</v>
      </c>
      <c r="B13876" s="15" t="s">
        <v>1869</v>
      </c>
      <c r="C13876" t="str">
        <f>_xlfn.XLOOKUP($B13876, STANDARDS!$A:$A, STANDARDS!$B:$B,,0,2)</f>
        <v>Morwell 1B Lignite</v>
      </c>
      <c r="D13876" t="s">
        <v>535</v>
      </c>
      <c r="E13876" t="s">
        <v>2183</v>
      </c>
      <c r="F13876">
        <v>-38.227107400000001</v>
      </c>
      <c r="G13876">
        <v>146.5782289</v>
      </c>
      <c r="H13876">
        <v>0</v>
      </c>
      <c r="I13876" t="s">
        <v>592</v>
      </c>
      <c r="J13876" cm="1">
        <f t="array" ref="J13876:L13876">_xlfn.XLOOKUP($C13876, AGE!$A:$A,AGE!$B:$D,,0,2)</f>
        <v>22.18</v>
      </c>
      <c r="K13876">
        <v>0.63</v>
      </c>
      <c r="L13876" t="str">
        <v>Briggs et al. 2007</v>
      </c>
      <c r="M13876" t="s">
        <v>2296</v>
      </c>
      <c r="P13876" t="s">
        <v>2342</v>
      </c>
      <c r="S13876">
        <v>-25.9</v>
      </c>
      <c r="T13876">
        <v>0.06</v>
      </c>
      <c r="U13876" t="s">
        <v>2307</v>
      </c>
      <c r="V13876">
        <v>1</v>
      </c>
      <c r="W13876" t="s">
        <v>2547</v>
      </c>
    </row>
    <row r="13877" spans="1:23" x14ac:dyDescent="0.3">
      <c r="A13877">
        <v>21989</v>
      </c>
      <c r="B13877" s="15" t="s">
        <v>1869</v>
      </c>
      <c r="C13877" t="str">
        <f>_xlfn.XLOOKUP($B13877, STANDARDS!$A:$A, STANDARDS!$B:$B,,0,2)</f>
        <v>Morwell 1B Lignite</v>
      </c>
      <c r="D13877" t="s">
        <v>535</v>
      </c>
      <c r="E13877" t="s">
        <v>2183</v>
      </c>
      <c r="F13877">
        <v>-38.227107400000001</v>
      </c>
      <c r="G13877">
        <v>146.5782289</v>
      </c>
      <c r="H13877">
        <v>0</v>
      </c>
      <c r="I13877" t="s">
        <v>592</v>
      </c>
      <c r="J13877" cm="1">
        <f t="array" ref="J13877:L13877">_xlfn.XLOOKUP($C13877, AGE!$A:$A,AGE!$B:$D,,0,2)</f>
        <v>22.18</v>
      </c>
      <c r="K13877">
        <v>0.63</v>
      </c>
      <c r="L13877" t="str">
        <v>Briggs et al. 2007</v>
      </c>
      <c r="M13877" t="s">
        <v>2343</v>
      </c>
      <c r="P13877" t="s">
        <v>2342</v>
      </c>
      <c r="S13877">
        <v>-25.8</v>
      </c>
      <c r="T13877">
        <v>0.06</v>
      </c>
      <c r="U13877" t="s">
        <v>2344</v>
      </c>
      <c r="V13877">
        <v>1</v>
      </c>
      <c r="W13877" t="s">
        <v>2547</v>
      </c>
    </row>
    <row r="13878" spans="1:23" x14ac:dyDescent="0.3">
      <c r="A13878">
        <v>21989</v>
      </c>
      <c r="B13878" s="15" t="s">
        <v>1869</v>
      </c>
      <c r="C13878" t="str">
        <f>_xlfn.XLOOKUP($B13878, STANDARDS!$A:$A, STANDARDS!$B:$B,,0,2)</f>
        <v>Morwell 1B Lignite</v>
      </c>
      <c r="D13878" t="s">
        <v>535</v>
      </c>
      <c r="E13878" t="s">
        <v>2183</v>
      </c>
      <c r="F13878">
        <v>-38.227107400000001</v>
      </c>
      <c r="G13878">
        <v>146.5782289</v>
      </c>
      <c r="H13878">
        <v>0</v>
      </c>
      <c r="I13878" t="s">
        <v>592</v>
      </c>
      <c r="J13878" cm="1">
        <f t="array" ref="J13878:L13878">_xlfn.XLOOKUP($C13878, AGE!$A:$A,AGE!$B:$D,,0,2)</f>
        <v>22.18</v>
      </c>
      <c r="K13878">
        <v>0.63</v>
      </c>
      <c r="L13878" t="str">
        <v>Briggs et al. 2007</v>
      </c>
      <c r="M13878" t="s">
        <v>2296</v>
      </c>
      <c r="P13878" t="s">
        <v>2342</v>
      </c>
      <c r="S13878">
        <v>-25.9</v>
      </c>
      <c r="T13878">
        <v>0.06</v>
      </c>
      <c r="U13878" t="s">
        <v>2307</v>
      </c>
      <c r="V13878">
        <v>1</v>
      </c>
      <c r="W13878" t="s">
        <v>2547</v>
      </c>
    </row>
    <row r="13879" spans="1:23" x14ac:dyDescent="0.3">
      <c r="A13879">
        <v>21990</v>
      </c>
      <c r="B13879" s="15" t="s">
        <v>1869</v>
      </c>
      <c r="C13879" t="str">
        <f>_xlfn.XLOOKUP($B13879, STANDARDS!$A:$A, STANDARDS!$B:$B,,0,2)</f>
        <v>Morwell 1B Lignite</v>
      </c>
      <c r="D13879" t="s">
        <v>535</v>
      </c>
      <c r="E13879" t="s">
        <v>2183</v>
      </c>
      <c r="F13879">
        <v>-38.227107400000001</v>
      </c>
      <c r="G13879">
        <v>146.5782289</v>
      </c>
      <c r="H13879">
        <v>0</v>
      </c>
      <c r="I13879" t="s">
        <v>592</v>
      </c>
      <c r="J13879" cm="1">
        <f t="array" ref="J13879:L13879">_xlfn.XLOOKUP($C13879, AGE!$A:$A,AGE!$B:$D,,0,2)</f>
        <v>22.18</v>
      </c>
      <c r="K13879">
        <v>0.63</v>
      </c>
      <c r="L13879" t="str">
        <v>Briggs et al. 2007</v>
      </c>
      <c r="M13879" t="s">
        <v>2296</v>
      </c>
      <c r="P13879" t="s">
        <v>2342</v>
      </c>
      <c r="S13879">
        <v>-25.8</v>
      </c>
      <c r="T13879">
        <v>0.06</v>
      </c>
      <c r="U13879" t="s">
        <v>2307</v>
      </c>
      <c r="V13879">
        <v>1</v>
      </c>
      <c r="W13879" t="s">
        <v>2547</v>
      </c>
    </row>
    <row r="13880" spans="1:23" x14ac:dyDescent="0.3">
      <c r="A13880">
        <v>21991</v>
      </c>
      <c r="B13880" s="15" t="s">
        <v>1869</v>
      </c>
      <c r="C13880" t="str">
        <f>_xlfn.XLOOKUP($B13880, STANDARDS!$A:$A, STANDARDS!$B:$B,,0,2)</f>
        <v>Morwell 1B Lignite</v>
      </c>
      <c r="D13880" t="s">
        <v>535</v>
      </c>
      <c r="E13880" t="s">
        <v>2183</v>
      </c>
      <c r="F13880">
        <v>-38.227107400000001</v>
      </c>
      <c r="G13880">
        <v>146.5782289</v>
      </c>
      <c r="H13880">
        <v>0</v>
      </c>
      <c r="I13880" t="s">
        <v>592</v>
      </c>
      <c r="J13880" cm="1">
        <f t="array" ref="J13880:L13880">_xlfn.XLOOKUP($C13880, AGE!$A:$A,AGE!$B:$D,,0,2)</f>
        <v>22.18</v>
      </c>
      <c r="K13880">
        <v>0.63</v>
      </c>
      <c r="L13880" t="str">
        <v>Briggs et al. 2007</v>
      </c>
      <c r="M13880" t="s">
        <v>2296</v>
      </c>
      <c r="P13880" t="s">
        <v>2342</v>
      </c>
      <c r="S13880">
        <v>-26</v>
      </c>
      <c r="T13880">
        <v>0.06</v>
      </c>
      <c r="U13880" t="s">
        <v>2307</v>
      </c>
      <c r="V13880">
        <v>1</v>
      </c>
      <c r="W13880" t="s">
        <v>2547</v>
      </c>
    </row>
    <row r="13881" spans="1:23" x14ac:dyDescent="0.3">
      <c r="A13881">
        <v>21992</v>
      </c>
      <c r="B13881" s="15" t="s">
        <v>1869</v>
      </c>
      <c r="C13881" t="str">
        <f>_xlfn.XLOOKUP($B13881, STANDARDS!$A:$A, STANDARDS!$B:$B,,0,2)</f>
        <v>Morwell 1B Lignite</v>
      </c>
      <c r="D13881" t="s">
        <v>535</v>
      </c>
      <c r="E13881" t="s">
        <v>2183</v>
      </c>
      <c r="F13881">
        <v>-38.227107400000001</v>
      </c>
      <c r="G13881">
        <v>146.5782289</v>
      </c>
      <c r="H13881">
        <v>0</v>
      </c>
      <c r="I13881" t="s">
        <v>592</v>
      </c>
      <c r="J13881" cm="1">
        <f t="array" ref="J13881:L13881">_xlfn.XLOOKUP($C13881, AGE!$A:$A,AGE!$B:$D,,0,2)</f>
        <v>22.18</v>
      </c>
      <c r="K13881">
        <v>0.63</v>
      </c>
      <c r="L13881" t="str">
        <v>Briggs et al. 2007</v>
      </c>
      <c r="M13881" t="s">
        <v>2296</v>
      </c>
      <c r="P13881" t="s">
        <v>2342</v>
      </c>
      <c r="S13881">
        <v>-25.8</v>
      </c>
      <c r="T13881">
        <v>0.06</v>
      </c>
      <c r="U13881" t="s">
        <v>2307</v>
      </c>
      <c r="V13881">
        <v>1</v>
      </c>
      <c r="W13881" t="s">
        <v>2547</v>
      </c>
    </row>
    <row r="13882" spans="1:23" x14ac:dyDescent="0.3">
      <c r="A13882">
        <v>21993</v>
      </c>
      <c r="B13882" s="15" t="s">
        <v>1869</v>
      </c>
      <c r="C13882" t="str">
        <f>_xlfn.XLOOKUP($B13882, STANDARDS!$A:$A, STANDARDS!$B:$B,,0,2)</f>
        <v>Morwell 1B Lignite</v>
      </c>
      <c r="D13882" t="s">
        <v>535</v>
      </c>
      <c r="E13882" t="s">
        <v>2183</v>
      </c>
      <c r="F13882">
        <v>-38.227107400000001</v>
      </c>
      <c r="G13882">
        <v>146.5782289</v>
      </c>
      <c r="H13882">
        <v>0</v>
      </c>
      <c r="I13882" t="s">
        <v>592</v>
      </c>
      <c r="J13882" cm="1">
        <f t="array" ref="J13882:L13882">_xlfn.XLOOKUP($C13882, AGE!$A:$A,AGE!$B:$D,,0,2)</f>
        <v>22.18</v>
      </c>
      <c r="K13882">
        <v>0.63</v>
      </c>
      <c r="L13882" t="str">
        <v>Briggs et al. 2007</v>
      </c>
      <c r="M13882" t="s">
        <v>2296</v>
      </c>
      <c r="P13882" t="s">
        <v>2342</v>
      </c>
      <c r="S13882">
        <v>-25.7</v>
      </c>
      <c r="T13882">
        <v>0.06</v>
      </c>
      <c r="U13882" t="s">
        <v>2307</v>
      </c>
      <c r="V13882">
        <v>1</v>
      </c>
      <c r="W13882" t="s">
        <v>2547</v>
      </c>
    </row>
    <row r="13883" spans="1:23" x14ac:dyDescent="0.3">
      <c r="A13883">
        <v>21994</v>
      </c>
      <c r="B13883" s="15" t="s">
        <v>1869</v>
      </c>
      <c r="C13883" t="str">
        <f>_xlfn.XLOOKUP($B13883, STANDARDS!$A:$A, STANDARDS!$B:$B,,0,2)</f>
        <v>Morwell 1B Lignite</v>
      </c>
      <c r="D13883" t="s">
        <v>535</v>
      </c>
      <c r="E13883" t="s">
        <v>2183</v>
      </c>
      <c r="F13883">
        <v>-38.227107400000001</v>
      </c>
      <c r="G13883">
        <v>146.5782289</v>
      </c>
      <c r="H13883">
        <v>0</v>
      </c>
      <c r="I13883" t="s">
        <v>592</v>
      </c>
      <c r="J13883" cm="1">
        <f t="array" ref="J13883:L13883">_xlfn.XLOOKUP($C13883, AGE!$A:$A,AGE!$B:$D,,0,2)</f>
        <v>22.18</v>
      </c>
      <c r="K13883">
        <v>0.63</v>
      </c>
      <c r="L13883" t="str">
        <v>Briggs et al. 2007</v>
      </c>
      <c r="M13883" t="s">
        <v>2296</v>
      </c>
      <c r="P13883" t="s">
        <v>2342</v>
      </c>
      <c r="S13883">
        <v>-25.9</v>
      </c>
      <c r="T13883">
        <v>0.06</v>
      </c>
      <c r="U13883" t="s">
        <v>2307</v>
      </c>
      <c r="V13883">
        <v>1</v>
      </c>
      <c r="W13883" t="s">
        <v>2547</v>
      </c>
    </row>
    <row r="13884" spans="1:23" x14ac:dyDescent="0.3">
      <c r="A13884">
        <v>21995</v>
      </c>
      <c r="B13884" s="15" t="s">
        <v>1869</v>
      </c>
      <c r="C13884" t="str">
        <f>_xlfn.XLOOKUP($B13884, STANDARDS!$A:$A, STANDARDS!$B:$B,,0,2)</f>
        <v>Morwell 1B Lignite</v>
      </c>
      <c r="D13884" t="s">
        <v>535</v>
      </c>
      <c r="E13884" t="s">
        <v>2183</v>
      </c>
      <c r="F13884">
        <v>-38.227107400000001</v>
      </c>
      <c r="G13884">
        <v>146.5782289</v>
      </c>
      <c r="H13884">
        <v>0</v>
      </c>
      <c r="I13884" t="s">
        <v>592</v>
      </c>
      <c r="J13884" cm="1">
        <f t="array" ref="J13884:L13884">_xlfn.XLOOKUP($C13884, AGE!$A:$A,AGE!$B:$D,,0,2)</f>
        <v>22.18</v>
      </c>
      <c r="K13884">
        <v>0.63</v>
      </c>
      <c r="L13884" t="str">
        <v>Briggs et al. 2007</v>
      </c>
      <c r="M13884" t="s">
        <v>2296</v>
      </c>
      <c r="P13884" t="s">
        <v>2342</v>
      </c>
      <c r="S13884">
        <v>-25.8</v>
      </c>
      <c r="T13884">
        <v>0.06</v>
      </c>
      <c r="U13884" t="s">
        <v>2307</v>
      </c>
      <c r="V13884">
        <v>1</v>
      </c>
      <c r="W13884" t="s">
        <v>2547</v>
      </c>
    </row>
    <row r="13885" spans="1:23" x14ac:dyDescent="0.3">
      <c r="A13885">
        <v>21996</v>
      </c>
      <c r="B13885" s="15" t="s">
        <v>1869</v>
      </c>
      <c r="C13885" t="str">
        <f>_xlfn.XLOOKUP($B13885, STANDARDS!$A:$A, STANDARDS!$B:$B,,0,2)</f>
        <v>Morwell 1B Lignite</v>
      </c>
      <c r="D13885" t="s">
        <v>535</v>
      </c>
      <c r="E13885" t="s">
        <v>2183</v>
      </c>
      <c r="F13885">
        <v>-38.227107400000001</v>
      </c>
      <c r="G13885">
        <v>146.5782289</v>
      </c>
      <c r="H13885">
        <v>0</v>
      </c>
      <c r="I13885" t="s">
        <v>592</v>
      </c>
      <c r="J13885" cm="1">
        <f t="array" ref="J13885:L13885">_xlfn.XLOOKUP($C13885, AGE!$A:$A,AGE!$B:$D,,0,2)</f>
        <v>22.18</v>
      </c>
      <c r="K13885">
        <v>0.63</v>
      </c>
      <c r="L13885" t="str">
        <v>Briggs et al. 2007</v>
      </c>
      <c r="M13885" t="s">
        <v>2296</v>
      </c>
      <c r="P13885" t="s">
        <v>2342</v>
      </c>
      <c r="S13885">
        <v>-25.9</v>
      </c>
      <c r="T13885">
        <v>0.06</v>
      </c>
      <c r="U13885" t="s">
        <v>2307</v>
      </c>
      <c r="V13885">
        <v>1</v>
      </c>
      <c r="W13885" t="s">
        <v>2547</v>
      </c>
    </row>
    <row r="13886" spans="1:23" x14ac:dyDescent="0.3">
      <c r="A13886">
        <v>21997</v>
      </c>
      <c r="B13886" s="15" t="s">
        <v>1869</v>
      </c>
      <c r="C13886" t="str">
        <f>_xlfn.XLOOKUP($B13886, STANDARDS!$A:$A, STANDARDS!$B:$B,,0,2)</f>
        <v>Morwell 1B Lignite</v>
      </c>
      <c r="D13886" t="s">
        <v>535</v>
      </c>
      <c r="E13886" t="s">
        <v>2183</v>
      </c>
      <c r="F13886">
        <v>-38.227107400000001</v>
      </c>
      <c r="G13886">
        <v>146.5782289</v>
      </c>
      <c r="H13886">
        <v>0</v>
      </c>
      <c r="I13886" t="s">
        <v>592</v>
      </c>
      <c r="J13886" cm="1">
        <f t="array" ref="J13886:L13886">_xlfn.XLOOKUP($C13886, AGE!$A:$A,AGE!$B:$D,,0,2)</f>
        <v>22.18</v>
      </c>
      <c r="K13886">
        <v>0.63</v>
      </c>
      <c r="L13886" t="str">
        <v>Briggs et al. 2007</v>
      </c>
      <c r="M13886" t="s">
        <v>2296</v>
      </c>
      <c r="P13886" t="s">
        <v>2342</v>
      </c>
      <c r="S13886">
        <v>-26</v>
      </c>
      <c r="T13886">
        <v>0.06</v>
      </c>
      <c r="U13886" t="s">
        <v>2307</v>
      </c>
      <c r="V13886">
        <v>1</v>
      </c>
      <c r="W13886" t="s">
        <v>2547</v>
      </c>
    </row>
    <row r="13887" spans="1:23" x14ac:dyDescent="0.3">
      <c r="A13887">
        <v>21998</v>
      </c>
      <c r="B13887" s="15" t="s">
        <v>1869</v>
      </c>
      <c r="C13887" t="str">
        <f>_xlfn.XLOOKUP($B13887, STANDARDS!$A:$A, STANDARDS!$B:$B,,0,2)</f>
        <v>Morwell 1B Lignite</v>
      </c>
      <c r="D13887" t="s">
        <v>535</v>
      </c>
      <c r="E13887" t="s">
        <v>2183</v>
      </c>
      <c r="F13887">
        <v>-38.227107400000001</v>
      </c>
      <c r="G13887">
        <v>146.5782289</v>
      </c>
      <c r="H13887">
        <v>0</v>
      </c>
      <c r="I13887" t="s">
        <v>592</v>
      </c>
      <c r="J13887" cm="1">
        <f t="array" ref="J13887:L13887">_xlfn.XLOOKUP($C13887, AGE!$A:$A,AGE!$B:$D,,0,2)</f>
        <v>22.18</v>
      </c>
      <c r="K13887">
        <v>0.63</v>
      </c>
      <c r="L13887" t="str">
        <v>Briggs et al. 2007</v>
      </c>
      <c r="M13887" t="s">
        <v>2343</v>
      </c>
      <c r="P13887" t="s">
        <v>2342</v>
      </c>
      <c r="S13887">
        <v>-25.2</v>
      </c>
      <c r="T13887">
        <v>0.06</v>
      </c>
      <c r="U13887" t="s">
        <v>2344</v>
      </c>
      <c r="V13887">
        <v>1</v>
      </c>
      <c r="W13887" t="s">
        <v>2547</v>
      </c>
    </row>
    <row r="13888" spans="1:23" x14ac:dyDescent="0.3">
      <c r="A13888">
        <v>21998</v>
      </c>
      <c r="B13888" s="15" t="s">
        <v>1869</v>
      </c>
      <c r="C13888" t="str">
        <f>_xlfn.XLOOKUP($B13888, STANDARDS!$A:$A, STANDARDS!$B:$B,,0,2)</f>
        <v>Morwell 1B Lignite</v>
      </c>
      <c r="D13888" t="s">
        <v>535</v>
      </c>
      <c r="E13888" t="s">
        <v>2183</v>
      </c>
      <c r="F13888">
        <v>-38.227107400000001</v>
      </c>
      <c r="G13888">
        <v>146.5782289</v>
      </c>
      <c r="H13888">
        <v>0</v>
      </c>
      <c r="I13888" t="s">
        <v>592</v>
      </c>
      <c r="J13888" cm="1">
        <f t="array" ref="J13888:L13888">_xlfn.XLOOKUP($C13888, AGE!$A:$A,AGE!$B:$D,,0,2)</f>
        <v>22.18</v>
      </c>
      <c r="K13888">
        <v>0.63</v>
      </c>
      <c r="L13888" t="str">
        <v>Briggs et al. 2007</v>
      </c>
      <c r="M13888" t="s">
        <v>2296</v>
      </c>
      <c r="P13888" t="s">
        <v>2342</v>
      </c>
      <c r="S13888">
        <v>-25.9</v>
      </c>
      <c r="T13888">
        <v>0.06</v>
      </c>
      <c r="U13888" t="s">
        <v>2307</v>
      </c>
      <c r="V13888">
        <v>1</v>
      </c>
      <c r="W13888" t="s">
        <v>2547</v>
      </c>
    </row>
    <row r="13889" spans="1:23" x14ac:dyDescent="0.3">
      <c r="A13889">
        <v>21999</v>
      </c>
      <c r="B13889" s="15" t="s">
        <v>1869</v>
      </c>
      <c r="C13889" t="str">
        <f>_xlfn.XLOOKUP($B13889, STANDARDS!$A:$A, STANDARDS!$B:$B,,0,2)</f>
        <v>Morwell 1B Lignite</v>
      </c>
      <c r="D13889" t="s">
        <v>535</v>
      </c>
      <c r="E13889" t="s">
        <v>2183</v>
      </c>
      <c r="F13889">
        <v>-38.227107400000001</v>
      </c>
      <c r="G13889">
        <v>146.5782289</v>
      </c>
      <c r="H13889">
        <v>0</v>
      </c>
      <c r="I13889" t="s">
        <v>592</v>
      </c>
      <c r="J13889" cm="1">
        <f t="array" ref="J13889:L13889">_xlfn.XLOOKUP($C13889, AGE!$A:$A,AGE!$B:$D,,0,2)</f>
        <v>22.18</v>
      </c>
      <c r="K13889">
        <v>0.63</v>
      </c>
      <c r="L13889" t="str">
        <v>Briggs et al. 2007</v>
      </c>
      <c r="M13889" t="s">
        <v>2296</v>
      </c>
      <c r="P13889" t="s">
        <v>2342</v>
      </c>
      <c r="S13889">
        <v>-25.8</v>
      </c>
      <c r="T13889">
        <v>0.06</v>
      </c>
      <c r="U13889" t="s">
        <v>2307</v>
      </c>
      <c r="V13889">
        <v>1</v>
      </c>
      <c r="W13889" t="s">
        <v>2547</v>
      </c>
    </row>
    <row r="13890" spans="1:23" x14ac:dyDescent="0.3">
      <c r="A13890">
        <v>22000</v>
      </c>
      <c r="B13890" s="15" t="s">
        <v>1869</v>
      </c>
      <c r="C13890" t="str">
        <f>_xlfn.XLOOKUP($B13890, STANDARDS!$A:$A, STANDARDS!$B:$B,,0,2)</f>
        <v>Morwell 1B Lignite</v>
      </c>
      <c r="D13890" t="s">
        <v>535</v>
      </c>
      <c r="E13890" t="s">
        <v>2183</v>
      </c>
      <c r="F13890">
        <v>-38.227107400000001</v>
      </c>
      <c r="G13890">
        <v>146.5782289</v>
      </c>
      <c r="H13890">
        <v>0</v>
      </c>
      <c r="I13890" t="s">
        <v>592</v>
      </c>
      <c r="J13890" cm="1">
        <f t="array" ref="J13890:L13890">_xlfn.XLOOKUP($C13890, AGE!$A:$A,AGE!$B:$D,,0,2)</f>
        <v>22.18</v>
      </c>
      <c r="K13890">
        <v>0.63</v>
      </c>
      <c r="L13890" t="str">
        <v>Briggs et al. 2007</v>
      </c>
      <c r="M13890" t="s">
        <v>2296</v>
      </c>
      <c r="P13890" t="s">
        <v>2342</v>
      </c>
      <c r="S13890">
        <v>-25.8</v>
      </c>
      <c r="T13890">
        <v>0.06</v>
      </c>
      <c r="U13890" t="s">
        <v>2307</v>
      </c>
      <c r="V13890">
        <v>1</v>
      </c>
      <c r="W13890" t="s">
        <v>2547</v>
      </c>
    </row>
    <row r="13891" spans="1:23" x14ac:dyDescent="0.3">
      <c r="A13891">
        <v>22001</v>
      </c>
      <c r="B13891" s="15" t="s">
        <v>1869</v>
      </c>
      <c r="C13891" t="str">
        <f>_xlfn.XLOOKUP($B13891, STANDARDS!$A:$A, STANDARDS!$B:$B,,0,2)</f>
        <v>Morwell 1B Lignite</v>
      </c>
      <c r="D13891" t="s">
        <v>535</v>
      </c>
      <c r="E13891" t="s">
        <v>2183</v>
      </c>
      <c r="F13891">
        <v>-38.227107400000001</v>
      </c>
      <c r="G13891">
        <v>146.5782289</v>
      </c>
      <c r="H13891">
        <v>0</v>
      </c>
      <c r="I13891" t="s">
        <v>592</v>
      </c>
      <c r="J13891" cm="1">
        <f t="array" ref="J13891:L13891">_xlfn.XLOOKUP($C13891, AGE!$A:$A,AGE!$B:$D,,0,2)</f>
        <v>22.18</v>
      </c>
      <c r="K13891">
        <v>0.63</v>
      </c>
      <c r="L13891" t="str">
        <v>Briggs et al. 2007</v>
      </c>
      <c r="M13891" t="s">
        <v>2296</v>
      </c>
      <c r="P13891" t="s">
        <v>2342</v>
      </c>
      <c r="S13891">
        <v>-25.9</v>
      </c>
      <c r="T13891">
        <v>0.06</v>
      </c>
      <c r="U13891" t="s">
        <v>2307</v>
      </c>
      <c r="V13891">
        <v>1</v>
      </c>
      <c r="W13891" t="s">
        <v>2547</v>
      </c>
    </row>
    <row r="13892" spans="1:23" x14ac:dyDescent="0.3">
      <c r="A13892">
        <v>22002</v>
      </c>
      <c r="B13892" s="15" t="s">
        <v>1869</v>
      </c>
      <c r="C13892" t="str">
        <f>_xlfn.XLOOKUP($B13892, STANDARDS!$A:$A, STANDARDS!$B:$B,,0,2)</f>
        <v>Morwell 1B Lignite</v>
      </c>
      <c r="D13892" t="s">
        <v>535</v>
      </c>
      <c r="E13892" t="s">
        <v>2183</v>
      </c>
      <c r="F13892">
        <v>-38.227107400000001</v>
      </c>
      <c r="G13892">
        <v>146.5782289</v>
      </c>
      <c r="H13892">
        <v>0</v>
      </c>
      <c r="I13892" t="s">
        <v>592</v>
      </c>
      <c r="J13892" cm="1">
        <f t="array" ref="J13892:L13892">_xlfn.XLOOKUP($C13892, AGE!$A:$A,AGE!$B:$D,,0,2)</f>
        <v>22.18</v>
      </c>
      <c r="K13892">
        <v>0.63</v>
      </c>
      <c r="L13892" t="str">
        <v>Briggs et al. 2007</v>
      </c>
      <c r="M13892" t="s">
        <v>2296</v>
      </c>
      <c r="P13892" t="s">
        <v>2342</v>
      </c>
      <c r="S13892">
        <v>-26.1</v>
      </c>
      <c r="T13892">
        <v>0.06</v>
      </c>
      <c r="U13892" t="s">
        <v>2307</v>
      </c>
      <c r="V13892">
        <v>1</v>
      </c>
      <c r="W13892" t="s">
        <v>2547</v>
      </c>
    </row>
    <row r="13893" spans="1:23" x14ac:dyDescent="0.3">
      <c r="A13893">
        <v>22003</v>
      </c>
      <c r="B13893" s="15" t="s">
        <v>1869</v>
      </c>
      <c r="C13893" t="str">
        <f>_xlfn.XLOOKUP($B13893, STANDARDS!$A:$A, STANDARDS!$B:$B,,0,2)</f>
        <v>Morwell 1B Lignite</v>
      </c>
      <c r="D13893" t="s">
        <v>535</v>
      </c>
      <c r="E13893" t="s">
        <v>2183</v>
      </c>
      <c r="F13893">
        <v>-38.227107400000001</v>
      </c>
      <c r="G13893">
        <v>146.5782289</v>
      </c>
      <c r="H13893">
        <v>0</v>
      </c>
      <c r="I13893" t="s">
        <v>592</v>
      </c>
      <c r="J13893" cm="1">
        <f t="array" ref="J13893:L13893">_xlfn.XLOOKUP($C13893, AGE!$A:$A,AGE!$B:$D,,0,2)</f>
        <v>22.18</v>
      </c>
      <c r="K13893">
        <v>0.63</v>
      </c>
      <c r="L13893" t="str">
        <v>Briggs et al. 2007</v>
      </c>
      <c r="M13893" t="s">
        <v>2296</v>
      </c>
      <c r="P13893" t="s">
        <v>2342</v>
      </c>
      <c r="S13893">
        <v>-26</v>
      </c>
      <c r="T13893">
        <v>0.06</v>
      </c>
      <c r="U13893" t="s">
        <v>2307</v>
      </c>
      <c r="V13893">
        <v>1</v>
      </c>
      <c r="W13893" t="s">
        <v>2547</v>
      </c>
    </row>
    <row r="13894" spans="1:23" x14ac:dyDescent="0.3">
      <c r="A13894">
        <v>22004</v>
      </c>
      <c r="B13894" s="15" t="s">
        <v>1869</v>
      </c>
      <c r="C13894" t="str">
        <f>_xlfn.XLOOKUP($B13894, STANDARDS!$A:$A, STANDARDS!$B:$B,,0,2)</f>
        <v>Morwell 1B Lignite</v>
      </c>
      <c r="D13894" t="s">
        <v>535</v>
      </c>
      <c r="E13894" t="s">
        <v>2183</v>
      </c>
      <c r="F13894">
        <v>-38.227107400000001</v>
      </c>
      <c r="G13894">
        <v>146.5782289</v>
      </c>
      <c r="H13894">
        <v>0</v>
      </c>
      <c r="I13894" t="s">
        <v>592</v>
      </c>
      <c r="J13894" cm="1">
        <f t="array" ref="J13894:L13894">_xlfn.XLOOKUP($C13894, AGE!$A:$A,AGE!$B:$D,,0,2)</f>
        <v>22.18</v>
      </c>
      <c r="K13894">
        <v>0.63</v>
      </c>
      <c r="L13894" t="str">
        <v>Briggs et al. 2007</v>
      </c>
      <c r="M13894" t="s">
        <v>2296</v>
      </c>
      <c r="P13894" t="s">
        <v>2342</v>
      </c>
      <c r="S13894">
        <v>-26</v>
      </c>
      <c r="T13894">
        <v>0.06</v>
      </c>
      <c r="U13894" t="s">
        <v>2307</v>
      </c>
      <c r="V13894">
        <v>1</v>
      </c>
      <c r="W13894" t="s">
        <v>2547</v>
      </c>
    </row>
    <row r="13895" spans="1:23" x14ac:dyDescent="0.3">
      <c r="A13895">
        <v>22005</v>
      </c>
      <c r="B13895" s="15" t="s">
        <v>1869</v>
      </c>
      <c r="C13895" t="str">
        <f>_xlfn.XLOOKUP($B13895, STANDARDS!$A:$A, STANDARDS!$B:$B,,0,2)</f>
        <v>Morwell 1B Lignite</v>
      </c>
      <c r="D13895" t="s">
        <v>535</v>
      </c>
      <c r="E13895" t="s">
        <v>2183</v>
      </c>
      <c r="F13895">
        <v>-38.227107400000001</v>
      </c>
      <c r="G13895">
        <v>146.5782289</v>
      </c>
      <c r="H13895">
        <v>0</v>
      </c>
      <c r="I13895" t="s">
        <v>592</v>
      </c>
      <c r="J13895" cm="1">
        <f t="array" ref="J13895:L13895">_xlfn.XLOOKUP($C13895, AGE!$A:$A,AGE!$B:$D,,0,2)</f>
        <v>22.18</v>
      </c>
      <c r="K13895">
        <v>0.63</v>
      </c>
      <c r="L13895" t="str">
        <v>Briggs et al. 2007</v>
      </c>
      <c r="M13895" t="s">
        <v>2296</v>
      </c>
      <c r="P13895" t="s">
        <v>2342</v>
      </c>
      <c r="S13895">
        <v>-26.1</v>
      </c>
      <c r="T13895">
        <v>0.06</v>
      </c>
      <c r="U13895" t="s">
        <v>2307</v>
      </c>
      <c r="V13895">
        <v>1</v>
      </c>
      <c r="W13895" t="s">
        <v>2547</v>
      </c>
    </row>
    <row r="13896" spans="1:23" x14ac:dyDescent="0.3">
      <c r="A13896">
        <v>22006</v>
      </c>
      <c r="B13896" s="15" t="s">
        <v>1869</v>
      </c>
      <c r="C13896" t="str">
        <f>_xlfn.XLOOKUP($B13896, STANDARDS!$A:$A, STANDARDS!$B:$B,,0,2)</f>
        <v>Morwell 1B Lignite</v>
      </c>
      <c r="D13896" t="s">
        <v>535</v>
      </c>
      <c r="E13896" t="s">
        <v>2183</v>
      </c>
      <c r="F13896">
        <v>-38.227107400000001</v>
      </c>
      <c r="G13896">
        <v>146.5782289</v>
      </c>
      <c r="H13896">
        <v>0</v>
      </c>
      <c r="I13896" t="s">
        <v>592</v>
      </c>
      <c r="J13896" cm="1">
        <f t="array" ref="J13896:L13896">_xlfn.XLOOKUP($C13896, AGE!$A:$A,AGE!$B:$D,,0,2)</f>
        <v>22.18</v>
      </c>
      <c r="K13896">
        <v>0.63</v>
      </c>
      <c r="L13896" t="str">
        <v>Briggs et al. 2007</v>
      </c>
      <c r="M13896" t="s">
        <v>2296</v>
      </c>
      <c r="P13896" t="s">
        <v>2342</v>
      </c>
      <c r="S13896">
        <v>-25.6</v>
      </c>
      <c r="T13896">
        <v>0.06</v>
      </c>
      <c r="U13896" t="s">
        <v>2307</v>
      </c>
      <c r="V13896">
        <v>1</v>
      </c>
      <c r="W13896" t="s">
        <v>2547</v>
      </c>
    </row>
    <row r="13897" spans="1:23" x14ac:dyDescent="0.3">
      <c r="A13897">
        <v>22011</v>
      </c>
      <c r="B13897" s="15" t="s">
        <v>1869</v>
      </c>
      <c r="C13897" t="str">
        <f>_xlfn.XLOOKUP($B13897, STANDARDS!$A:$A, STANDARDS!$B:$B,,0,2)</f>
        <v>Morwell 1B Lignite</v>
      </c>
      <c r="D13897" t="s">
        <v>535</v>
      </c>
      <c r="E13897" t="s">
        <v>2183</v>
      </c>
      <c r="F13897">
        <v>-38.227107400000001</v>
      </c>
      <c r="G13897">
        <v>146.5782289</v>
      </c>
      <c r="H13897">
        <v>0</v>
      </c>
      <c r="I13897" t="s">
        <v>592</v>
      </c>
      <c r="J13897" cm="1">
        <f t="array" ref="J13897:L13897">_xlfn.XLOOKUP($C13897, AGE!$A:$A,AGE!$B:$D,,0,2)</f>
        <v>22.18</v>
      </c>
      <c r="K13897">
        <v>0.63</v>
      </c>
      <c r="L13897" t="str">
        <v>Briggs et al. 2007</v>
      </c>
      <c r="M13897" t="s">
        <v>2343</v>
      </c>
      <c r="P13897" t="s">
        <v>2342</v>
      </c>
      <c r="S13897">
        <v>-25.5</v>
      </c>
      <c r="T13897">
        <v>0.06</v>
      </c>
      <c r="U13897" t="s">
        <v>2344</v>
      </c>
      <c r="V13897">
        <v>1</v>
      </c>
      <c r="W13897" t="s">
        <v>2547</v>
      </c>
    </row>
    <row r="13898" spans="1:23" x14ac:dyDescent="0.3">
      <c r="A13898">
        <v>22011</v>
      </c>
      <c r="B13898" s="15" t="s">
        <v>1869</v>
      </c>
      <c r="C13898" t="str">
        <f>_xlfn.XLOOKUP($B13898, STANDARDS!$A:$A, STANDARDS!$B:$B,,0,2)</f>
        <v>Morwell 1B Lignite</v>
      </c>
      <c r="D13898" t="s">
        <v>535</v>
      </c>
      <c r="E13898" t="s">
        <v>2183</v>
      </c>
      <c r="F13898">
        <v>-38.227107400000001</v>
      </c>
      <c r="G13898">
        <v>146.5782289</v>
      </c>
      <c r="H13898">
        <v>0</v>
      </c>
      <c r="I13898" t="s">
        <v>592</v>
      </c>
      <c r="J13898" cm="1">
        <f t="array" ref="J13898:L13898">_xlfn.XLOOKUP($C13898, AGE!$A:$A,AGE!$B:$D,,0,2)</f>
        <v>22.18</v>
      </c>
      <c r="K13898">
        <v>0.63</v>
      </c>
      <c r="L13898" t="str">
        <v>Briggs et al. 2007</v>
      </c>
      <c r="M13898" t="s">
        <v>2296</v>
      </c>
      <c r="P13898" t="s">
        <v>2342</v>
      </c>
      <c r="S13898">
        <v>-26</v>
      </c>
      <c r="T13898">
        <v>0.06</v>
      </c>
      <c r="U13898" t="s">
        <v>2307</v>
      </c>
      <c r="V13898">
        <v>1</v>
      </c>
      <c r="W13898" t="s">
        <v>2547</v>
      </c>
    </row>
    <row r="13899" spans="1:23" x14ac:dyDescent="0.3">
      <c r="A13899">
        <v>22012</v>
      </c>
      <c r="B13899" s="15" t="s">
        <v>1869</v>
      </c>
      <c r="C13899" t="str">
        <f>_xlfn.XLOOKUP($B13899, STANDARDS!$A:$A, STANDARDS!$B:$B,,0,2)</f>
        <v>Morwell 1B Lignite</v>
      </c>
      <c r="D13899" t="s">
        <v>535</v>
      </c>
      <c r="E13899" t="s">
        <v>2183</v>
      </c>
      <c r="F13899">
        <v>-38.227107400000001</v>
      </c>
      <c r="G13899">
        <v>146.5782289</v>
      </c>
      <c r="H13899">
        <v>0</v>
      </c>
      <c r="I13899" t="s">
        <v>592</v>
      </c>
      <c r="J13899" cm="1">
        <f t="array" ref="J13899:L13899">_xlfn.XLOOKUP($C13899, AGE!$A:$A,AGE!$B:$D,,0,2)</f>
        <v>22.18</v>
      </c>
      <c r="K13899">
        <v>0.63</v>
      </c>
      <c r="L13899" t="str">
        <v>Briggs et al. 2007</v>
      </c>
      <c r="M13899" t="s">
        <v>2296</v>
      </c>
      <c r="P13899" t="s">
        <v>2342</v>
      </c>
      <c r="S13899">
        <v>-26.3</v>
      </c>
      <c r="T13899">
        <v>0.06</v>
      </c>
      <c r="U13899" t="s">
        <v>2307</v>
      </c>
      <c r="V13899">
        <v>1</v>
      </c>
      <c r="W13899" t="s">
        <v>2547</v>
      </c>
    </row>
    <row r="13900" spans="1:23" x14ac:dyDescent="0.3">
      <c r="A13900">
        <v>22013</v>
      </c>
      <c r="B13900" s="15" t="s">
        <v>1869</v>
      </c>
      <c r="C13900" t="str">
        <f>_xlfn.XLOOKUP($B13900, STANDARDS!$A:$A, STANDARDS!$B:$B,,0,2)</f>
        <v>Morwell 1B Lignite</v>
      </c>
      <c r="D13900" t="s">
        <v>535</v>
      </c>
      <c r="E13900" t="s">
        <v>2183</v>
      </c>
      <c r="F13900">
        <v>-38.227107400000001</v>
      </c>
      <c r="G13900">
        <v>146.5782289</v>
      </c>
      <c r="H13900">
        <v>0</v>
      </c>
      <c r="I13900" t="s">
        <v>592</v>
      </c>
      <c r="J13900" cm="1">
        <f t="array" ref="J13900:L13900">_xlfn.XLOOKUP($C13900, AGE!$A:$A,AGE!$B:$D,,0,2)</f>
        <v>22.18</v>
      </c>
      <c r="K13900">
        <v>0.63</v>
      </c>
      <c r="L13900" t="str">
        <v>Briggs et al. 2007</v>
      </c>
      <c r="M13900" t="s">
        <v>2296</v>
      </c>
      <c r="P13900" t="s">
        <v>2342</v>
      </c>
      <c r="S13900">
        <v>-26.4</v>
      </c>
      <c r="T13900">
        <v>0.06</v>
      </c>
      <c r="U13900" t="s">
        <v>2307</v>
      </c>
      <c r="V13900">
        <v>1</v>
      </c>
      <c r="W13900" t="s">
        <v>2547</v>
      </c>
    </row>
    <row r="13901" spans="1:23" x14ac:dyDescent="0.3">
      <c r="A13901">
        <v>22014</v>
      </c>
      <c r="B13901" s="15" t="s">
        <v>1869</v>
      </c>
      <c r="C13901" t="str">
        <f>_xlfn.XLOOKUP($B13901, STANDARDS!$A:$A, STANDARDS!$B:$B,,0,2)</f>
        <v>Morwell 1B Lignite</v>
      </c>
      <c r="D13901" t="s">
        <v>535</v>
      </c>
      <c r="E13901" t="s">
        <v>2183</v>
      </c>
      <c r="F13901">
        <v>-38.227107400000001</v>
      </c>
      <c r="G13901">
        <v>146.5782289</v>
      </c>
      <c r="H13901">
        <v>0</v>
      </c>
      <c r="I13901" t="s">
        <v>592</v>
      </c>
      <c r="J13901" cm="1">
        <f t="array" ref="J13901:L13901">_xlfn.XLOOKUP($C13901, AGE!$A:$A,AGE!$B:$D,,0,2)</f>
        <v>22.18</v>
      </c>
      <c r="K13901">
        <v>0.63</v>
      </c>
      <c r="L13901" t="str">
        <v>Briggs et al. 2007</v>
      </c>
      <c r="M13901" t="s">
        <v>2296</v>
      </c>
      <c r="P13901" t="s">
        <v>2342</v>
      </c>
      <c r="S13901">
        <v>-26.3</v>
      </c>
      <c r="T13901">
        <v>0.06</v>
      </c>
      <c r="U13901" t="s">
        <v>2307</v>
      </c>
      <c r="V13901">
        <v>1</v>
      </c>
      <c r="W13901" t="s">
        <v>2547</v>
      </c>
    </row>
    <row r="13902" spans="1:23" x14ac:dyDescent="0.3">
      <c r="A13902">
        <v>22015</v>
      </c>
      <c r="B13902" s="15" t="s">
        <v>1869</v>
      </c>
      <c r="C13902" t="str">
        <f>_xlfn.XLOOKUP($B13902, STANDARDS!$A:$A, STANDARDS!$B:$B,,0,2)</f>
        <v>Morwell 1B Lignite</v>
      </c>
      <c r="D13902" t="s">
        <v>535</v>
      </c>
      <c r="E13902" t="s">
        <v>2183</v>
      </c>
      <c r="F13902">
        <v>-38.227107400000001</v>
      </c>
      <c r="G13902">
        <v>146.5782289</v>
      </c>
      <c r="H13902">
        <v>0</v>
      </c>
      <c r="I13902" t="s">
        <v>592</v>
      </c>
      <c r="J13902" cm="1">
        <f t="array" ref="J13902:L13902">_xlfn.XLOOKUP($C13902, AGE!$A:$A,AGE!$B:$D,,0,2)</f>
        <v>22.18</v>
      </c>
      <c r="K13902">
        <v>0.63</v>
      </c>
      <c r="L13902" t="str">
        <v>Briggs et al. 2007</v>
      </c>
      <c r="M13902" t="s">
        <v>2296</v>
      </c>
      <c r="P13902" t="s">
        <v>2342</v>
      </c>
      <c r="S13902">
        <v>-26.4</v>
      </c>
      <c r="T13902">
        <v>0.06</v>
      </c>
      <c r="U13902" t="s">
        <v>2307</v>
      </c>
      <c r="V13902">
        <v>1</v>
      </c>
      <c r="W13902" t="s">
        <v>2547</v>
      </c>
    </row>
    <row r="13903" spans="1:23" x14ac:dyDescent="0.3">
      <c r="A13903">
        <v>22016</v>
      </c>
      <c r="B13903" s="15" t="s">
        <v>1869</v>
      </c>
      <c r="C13903" t="str">
        <f>_xlfn.XLOOKUP($B13903, STANDARDS!$A:$A, STANDARDS!$B:$B,,0,2)</f>
        <v>Morwell 1B Lignite</v>
      </c>
      <c r="D13903" t="s">
        <v>535</v>
      </c>
      <c r="E13903" t="s">
        <v>2183</v>
      </c>
      <c r="F13903">
        <v>-38.227107400000001</v>
      </c>
      <c r="G13903">
        <v>146.5782289</v>
      </c>
      <c r="H13903">
        <v>0</v>
      </c>
      <c r="I13903" t="s">
        <v>592</v>
      </c>
      <c r="J13903" cm="1">
        <f t="array" ref="J13903:L13903">_xlfn.XLOOKUP($C13903, AGE!$A:$A,AGE!$B:$D,,0,2)</f>
        <v>22.18</v>
      </c>
      <c r="K13903">
        <v>0.63</v>
      </c>
      <c r="L13903" t="str">
        <v>Briggs et al. 2007</v>
      </c>
      <c r="M13903" t="s">
        <v>2343</v>
      </c>
      <c r="P13903" t="s">
        <v>2342</v>
      </c>
      <c r="S13903">
        <v>-24.7</v>
      </c>
      <c r="T13903">
        <v>0.06</v>
      </c>
      <c r="U13903" t="s">
        <v>2344</v>
      </c>
      <c r="V13903">
        <v>1</v>
      </c>
      <c r="W13903" t="s">
        <v>2547</v>
      </c>
    </row>
    <row r="13904" spans="1:23" x14ac:dyDescent="0.3">
      <c r="A13904">
        <v>22016</v>
      </c>
      <c r="B13904" s="15" t="s">
        <v>1869</v>
      </c>
      <c r="C13904" t="str">
        <f>_xlfn.XLOOKUP($B13904, STANDARDS!$A:$A, STANDARDS!$B:$B,,0,2)</f>
        <v>Morwell 1B Lignite</v>
      </c>
      <c r="D13904" t="s">
        <v>535</v>
      </c>
      <c r="E13904" t="s">
        <v>2183</v>
      </c>
      <c r="F13904">
        <v>-38.227107400000001</v>
      </c>
      <c r="G13904">
        <v>146.5782289</v>
      </c>
      <c r="H13904">
        <v>0</v>
      </c>
      <c r="I13904" t="s">
        <v>592</v>
      </c>
      <c r="J13904" cm="1">
        <f t="array" ref="J13904:L13904">_xlfn.XLOOKUP($C13904, AGE!$A:$A,AGE!$B:$D,,0,2)</f>
        <v>22.18</v>
      </c>
      <c r="K13904">
        <v>0.63</v>
      </c>
      <c r="L13904" t="str">
        <v>Briggs et al. 2007</v>
      </c>
      <c r="M13904" t="s">
        <v>2296</v>
      </c>
      <c r="P13904" t="s">
        <v>2342</v>
      </c>
      <c r="S13904">
        <v>-26.3</v>
      </c>
      <c r="T13904">
        <v>0.06</v>
      </c>
      <c r="U13904" t="s">
        <v>2307</v>
      </c>
      <c r="V13904">
        <v>1</v>
      </c>
      <c r="W13904" t="s">
        <v>2547</v>
      </c>
    </row>
    <row r="13905" spans="1:23" x14ac:dyDescent="0.3">
      <c r="A13905">
        <v>22017</v>
      </c>
      <c r="B13905" s="15" t="s">
        <v>1869</v>
      </c>
      <c r="C13905" t="str">
        <f>_xlfn.XLOOKUP($B13905, STANDARDS!$A:$A, STANDARDS!$B:$B,,0,2)</f>
        <v>Morwell 1B Lignite</v>
      </c>
      <c r="D13905" t="s">
        <v>535</v>
      </c>
      <c r="E13905" t="s">
        <v>2183</v>
      </c>
      <c r="F13905">
        <v>-38.227107400000001</v>
      </c>
      <c r="G13905">
        <v>146.5782289</v>
      </c>
      <c r="H13905">
        <v>0</v>
      </c>
      <c r="I13905" t="s">
        <v>592</v>
      </c>
      <c r="J13905" cm="1">
        <f t="array" ref="J13905:L13905">_xlfn.XLOOKUP($C13905, AGE!$A:$A,AGE!$B:$D,,0,2)</f>
        <v>22.18</v>
      </c>
      <c r="K13905">
        <v>0.63</v>
      </c>
      <c r="L13905" t="str">
        <v>Briggs et al. 2007</v>
      </c>
      <c r="M13905" t="s">
        <v>2296</v>
      </c>
      <c r="P13905" t="s">
        <v>2342</v>
      </c>
      <c r="S13905">
        <v>-25.7</v>
      </c>
      <c r="T13905">
        <v>0.06</v>
      </c>
      <c r="U13905" t="s">
        <v>2307</v>
      </c>
      <c r="V13905">
        <v>1</v>
      </c>
      <c r="W13905" t="s">
        <v>2547</v>
      </c>
    </row>
    <row r="13906" spans="1:23" x14ac:dyDescent="0.3">
      <c r="A13906">
        <v>22018</v>
      </c>
      <c r="B13906" s="15" t="s">
        <v>1869</v>
      </c>
      <c r="C13906" t="str">
        <f>_xlfn.XLOOKUP($B13906, STANDARDS!$A:$A, STANDARDS!$B:$B,,0,2)</f>
        <v>Morwell 1B Lignite</v>
      </c>
      <c r="D13906" t="s">
        <v>535</v>
      </c>
      <c r="E13906" t="s">
        <v>2183</v>
      </c>
      <c r="F13906">
        <v>-38.227107400000001</v>
      </c>
      <c r="G13906">
        <v>146.5782289</v>
      </c>
      <c r="H13906">
        <v>0</v>
      </c>
      <c r="I13906" t="s">
        <v>592</v>
      </c>
      <c r="J13906" cm="1">
        <f t="array" ref="J13906:L13906">_xlfn.XLOOKUP($C13906, AGE!$A:$A,AGE!$B:$D,,0,2)</f>
        <v>22.18</v>
      </c>
      <c r="K13906">
        <v>0.63</v>
      </c>
      <c r="L13906" t="str">
        <v>Briggs et al. 2007</v>
      </c>
      <c r="M13906" t="s">
        <v>2296</v>
      </c>
      <c r="P13906" t="s">
        <v>2342</v>
      </c>
      <c r="S13906">
        <v>-25.7</v>
      </c>
      <c r="T13906">
        <v>0.06</v>
      </c>
      <c r="U13906" t="s">
        <v>2307</v>
      </c>
      <c r="V13906">
        <v>1</v>
      </c>
      <c r="W13906" t="s">
        <v>2547</v>
      </c>
    </row>
    <row r="13907" spans="1:23" x14ac:dyDescent="0.3">
      <c r="A13907">
        <v>22019</v>
      </c>
      <c r="B13907" s="15" t="s">
        <v>1869</v>
      </c>
      <c r="C13907" t="str">
        <f>_xlfn.XLOOKUP($B13907, STANDARDS!$A:$A, STANDARDS!$B:$B,,0,2)</f>
        <v>Morwell 1B Lignite</v>
      </c>
      <c r="D13907" t="s">
        <v>535</v>
      </c>
      <c r="E13907" t="s">
        <v>2183</v>
      </c>
      <c r="F13907">
        <v>-38.227107400000001</v>
      </c>
      <c r="G13907">
        <v>146.5782289</v>
      </c>
      <c r="H13907">
        <v>0</v>
      </c>
      <c r="I13907" t="s">
        <v>592</v>
      </c>
      <c r="J13907" cm="1">
        <f t="array" ref="J13907:L13907">_xlfn.XLOOKUP($C13907, AGE!$A:$A,AGE!$B:$D,,0,2)</f>
        <v>22.18</v>
      </c>
      <c r="K13907">
        <v>0.63</v>
      </c>
      <c r="L13907" t="str">
        <v>Briggs et al. 2007</v>
      </c>
      <c r="M13907" t="s">
        <v>2296</v>
      </c>
      <c r="P13907" t="s">
        <v>2342</v>
      </c>
      <c r="S13907">
        <v>-26.3</v>
      </c>
      <c r="T13907">
        <v>0.06</v>
      </c>
      <c r="U13907" t="s">
        <v>2307</v>
      </c>
      <c r="V13907">
        <v>1</v>
      </c>
      <c r="W13907" t="s">
        <v>2547</v>
      </c>
    </row>
    <row r="13908" spans="1:23" x14ac:dyDescent="0.3">
      <c r="A13908">
        <v>22020</v>
      </c>
      <c r="B13908" s="15" t="s">
        <v>1869</v>
      </c>
      <c r="C13908" t="str">
        <f>_xlfn.XLOOKUP($B13908, STANDARDS!$A:$A, STANDARDS!$B:$B,,0,2)</f>
        <v>Morwell 1B Lignite</v>
      </c>
      <c r="D13908" t="s">
        <v>535</v>
      </c>
      <c r="E13908" t="s">
        <v>2183</v>
      </c>
      <c r="F13908">
        <v>-38.227107400000001</v>
      </c>
      <c r="G13908">
        <v>146.5782289</v>
      </c>
      <c r="H13908">
        <v>0</v>
      </c>
      <c r="I13908" t="s">
        <v>592</v>
      </c>
      <c r="J13908" cm="1">
        <f t="array" ref="J13908:L13908">_xlfn.XLOOKUP($C13908, AGE!$A:$A,AGE!$B:$D,,0,2)</f>
        <v>22.18</v>
      </c>
      <c r="K13908">
        <v>0.63</v>
      </c>
      <c r="L13908" t="str">
        <v>Briggs et al. 2007</v>
      </c>
      <c r="M13908" t="s">
        <v>2296</v>
      </c>
      <c r="P13908" t="s">
        <v>2342</v>
      </c>
      <c r="S13908">
        <v>-26.4</v>
      </c>
      <c r="T13908">
        <v>0.06</v>
      </c>
      <c r="U13908" t="s">
        <v>2307</v>
      </c>
      <c r="V13908">
        <v>1</v>
      </c>
      <c r="W13908" t="s">
        <v>2547</v>
      </c>
    </row>
    <row r="13909" spans="1:23" x14ac:dyDescent="0.3">
      <c r="A13909">
        <v>22021</v>
      </c>
      <c r="B13909" s="15" t="s">
        <v>1869</v>
      </c>
      <c r="C13909" t="str">
        <f>_xlfn.XLOOKUP($B13909, STANDARDS!$A:$A, STANDARDS!$B:$B,,0,2)</f>
        <v>Morwell 1B Lignite</v>
      </c>
      <c r="D13909" t="s">
        <v>535</v>
      </c>
      <c r="E13909" t="s">
        <v>2183</v>
      </c>
      <c r="F13909">
        <v>-38.227107400000001</v>
      </c>
      <c r="G13909">
        <v>146.5782289</v>
      </c>
      <c r="H13909">
        <v>0</v>
      </c>
      <c r="I13909" t="s">
        <v>592</v>
      </c>
      <c r="J13909" cm="1">
        <f t="array" ref="J13909:L13909">_xlfn.XLOOKUP($C13909, AGE!$A:$A,AGE!$B:$D,,0,2)</f>
        <v>22.18</v>
      </c>
      <c r="K13909">
        <v>0.63</v>
      </c>
      <c r="L13909" t="str">
        <v>Briggs et al. 2007</v>
      </c>
      <c r="M13909" t="s">
        <v>2343</v>
      </c>
      <c r="P13909" t="s">
        <v>2342</v>
      </c>
      <c r="S13909">
        <v>-26.5</v>
      </c>
      <c r="T13909">
        <v>0.06</v>
      </c>
      <c r="U13909" t="s">
        <v>2344</v>
      </c>
      <c r="V13909">
        <v>1</v>
      </c>
      <c r="W13909" t="s">
        <v>2547</v>
      </c>
    </row>
    <row r="13910" spans="1:23" x14ac:dyDescent="0.3">
      <c r="A13910">
        <v>22021</v>
      </c>
      <c r="B13910" s="15" t="s">
        <v>1869</v>
      </c>
      <c r="C13910" t="str">
        <f>_xlfn.XLOOKUP($B13910, STANDARDS!$A:$A, STANDARDS!$B:$B,,0,2)</f>
        <v>Morwell 1B Lignite</v>
      </c>
      <c r="D13910" t="s">
        <v>535</v>
      </c>
      <c r="E13910" t="s">
        <v>2183</v>
      </c>
      <c r="F13910">
        <v>-38.227107400000001</v>
      </c>
      <c r="G13910">
        <v>146.5782289</v>
      </c>
      <c r="H13910">
        <v>0</v>
      </c>
      <c r="I13910" t="s">
        <v>592</v>
      </c>
      <c r="J13910" cm="1">
        <f t="array" ref="J13910:L13910">_xlfn.XLOOKUP($C13910, AGE!$A:$A,AGE!$B:$D,,0,2)</f>
        <v>22.18</v>
      </c>
      <c r="K13910">
        <v>0.63</v>
      </c>
      <c r="L13910" t="str">
        <v>Briggs et al. 2007</v>
      </c>
      <c r="M13910" t="s">
        <v>2296</v>
      </c>
      <c r="P13910" t="s">
        <v>2342</v>
      </c>
      <c r="S13910">
        <v>-26.6</v>
      </c>
      <c r="T13910">
        <v>0.06</v>
      </c>
      <c r="U13910" t="s">
        <v>2307</v>
      </c>
      <c r="V13910">
        <v>1</v>
      </c>
      <c r="W13910" t="s">
        <v>2547</v>
      </c>
    </row>
    <row r="13911" spans="1:23" x14ac:dyDescent="0.3">
      <c r="A13911">
        <v>22022</v>
      </c>
      <c r="B13911" s="15" t="s">
        <v>1869</v>
      </c>
      <c r="C13911" t="str">
        <f>_xlfn.XLOOKUP($B13911, STANDARDS!$A:$A, STANDARDS!$B:$B,,0,2)</f>
        <v>Morwell 1B Lignite</v>
      </c>
      <c r="D13911" t="s">
        <v>535</v>
      </c>
      <c r="E13911" t="s">
        <v>2183</v>
      </c>
      <c r="F13911">
        <v>-38.227107400000001</v>
      </c>
      <c r="G13911">
        <v>146.5782289</v>
      </c>
      <c r="H13911">
        <v>0</v>
      </c>
      <c r="I13911" t="s">
        <v>592</v>
      </c>
      <c r="J13911" cm="1">
        <f t="array" ref="J13911:L13911">_xlfn.XLOOKUP($C13911, AGE!$A:$A,AGE!$B:$D,,0,2)</f>
        <v>22.18</v>
      </c>
      <c r="K13911">
        <v>0.63</v>
      </c>
      <c r="L13911" t="str">
        <v>Briggs et al. 2007</v>
      </c>
      <c r="M13911" t="s">
        <v>2296</v>
      </c>
      <c r="P13911" t="s">
        <v>2342</v>
      </c>
      <c r="S13911">
        <v>-26.4</v>
      </c>
      <c r="T13911">
        <v>0.06</v>
      </c>
      <c r="U13911" t="s">
        <v>2307</v>
      </c>
      <c r="V13911">
        <v>1</v>
      </c>
      <c r="W13911" t="s">
        <v>2547</v>
      </c>
    </row>
    <row r="13912" spans="1:23" x14ac:dyDescent="0.3">
      <c r="A13912">
        <v>22023</v>
      </c>
      <c r="B13912" s="15" t="s">
        <v>1869</v>
      </c>
      <c r="C13912" t="str">
        <f>_xlfn.XLOOKUP($B13912, STANDARDS!$A:$A, STANDARDS!$B:$B,,0,2)</f>
        <v>Morwell 1B Lignite</v>
      </c>
      <c r="D13912" t="s">
        <v>535</v>
      </c>
      <c r="E13912" t="s">
        <v>2183</v>
      </c>
      <c r="F13912">
        <v>-38.227107400000001</v>
      </c>
      <c r="G13912">
        <v>146.5782289</v>
      </c>
      <c r="H13912">
        <v>0</v>
      </c>
      <c r="I13912" t="s">
        <v>592</v>
      </c>
      <c r="J13912" cm="1">
        <f t="array" ref="J13912:L13912">_xlfn.XLOOKUP($C13912, AGE!$A:$A,AGE!$B:$D,,0,2)</f>
        <v>22.18</v>
      </c>
      <c r="K13912">
        <v>0.63</v>
      </c>
      <c r="L13912" t="str">
        <v>Briggs et al. 2007</v>
      </c>
      <c r="M13912" t="s">
        <v>2296</v>
      </c>
      <c r="P13912" t="s">
        <v>2342</v>
      </c>
      <c r="S13912">
        <v>-26.3</v>
      </c>
      <c r="T13912">
        <v>0.06</v>
      </c>
      <c r="U13912" t="s">
        <v>2307</v>
      </c>
      <c r="V13912">
        <v>1</v>
      </c>
      <c r="W13912" t="s">
        <v>2547</v>
      </c>
    </row>
    <row r="13913" spans="1:23" x14ac:dyDescent="0.3">
      <c r="A13913">
        <v>22024</v>
      </c>
      <c r="B13913" s="15" t="s">
        <v>1869</v>
      </c>
      <c r="C13913" t="str">
        <f>_xlfn.XLOOKUP($B13913, STANDARDS!$A:$A, STANDARDS!$B:$B,,0,2)</f>
        <v>Morwell 1B Lignite</v>
      </c>
      <c r="D13913" t="s">
        <v>535</v>
      </c>
      <c r="E13913" t="s">
        <v>2183</v>
      </c>
      <c r="F13913">
        <v>-38.227107400000001</v>
      </c>
      <c r="G13913">
        <v>146.5782289</v>
      </c>
      <c r="H13913">
        <v>0</v>
      </c>
      <c r="I13913" t="s">
        <v>592</v>
      </c>
      <c r="J13913" cm="1">
        <f t="array" ref="J13913:L13913">_xlfn.XLOOKUP($C13913, AGE!$A:$A,AGE!$B:$D,,0,2)</f>
        <v>22.18</v>
      </c>
      <c r="K13913">
        <v>0.63</v>
      </c>
      <c r="L13913" t="str">
        <v>Briggs et al. 2007</v>
      </c>
      <c r="M13913" t="s">
        <v>2296</v>
      </c>
      <c r="P13913" t="s">
        <v>2342</v>
      </c>
      <c r="S13913">
        <v>-26.3</v>
      </c>
      <c r="T13913">
        <v>0.06</v>
      </c>
      <c r="U13913" t="s">
        <v>2307</v>
      </c>
      <c r="V13913">
        <v>1</v>
      </c>
      <c r="W13913" t="s">
        <v>2547</v>
      </c>
    </row>
    <row r="13914" spans="1:23" x14ac:dyDescent="0.3">
      <c r="A13914">
        <v>22025</v>
      </c>
      <c r="B13914" s="15" t="s">
        <v>1869</v>
      </c>
      <c r="C13914" t="str">
        <f>_xlfn.XLOOKUP($B13914, STANDARDS!$A:$A, STANDARDS!$B:$B,,0,2)</f>
        <v>Morwell 1B Lignite</v>
      </c>
      <c r="D13914" t="s">
        <v>535</v>
      </c>
      <c r="E13914" t="s">
        <v>2183</v>
      </c>
      <c r="F13914">
        <v>-38.227107400000001</v>
      </c>
      <c r="G13914">
        <v>146.5782289</v>
      </c>
      <c r="H13914">
        <v>0</v>
      </c>
      <c r="I13914" t="s">
        <v>592</v>
      </c>
      <c r="J13914" cm="1">
        <f t="array" ref="J13914:L13914">_xlfn.XLOOKUP($C13914, AGE!$A:$A,AGE!$B:$D,,0,2)</f>
        <v>22.18</v>
      </c>
      <c r="K13914">
        <v>0.63</v>
      </c>
      <c r="L13914" t="str">
        <v>Briggs et al. 2007</v>
      </c>
      <c r="M13914" t="s">
        <v>2296</v>
      </c>
      <c r="P13914" t="s">
        <v>2342</v>
      </c>
      <c r="S13914">
        <v>-26.1</v>
      </c>
      <c r="T13914">
        <v>0.06</v>
      </c>
      <c r="U13914" t="s">
        <v>2307</v>
      </c>
      <c r="V13914">
        <v>1</v>
      </c>
      <c r="W13914" t="s">
        <v>2547</v>
      </c>
    </row>
    <row r="13915" spans="1:23" x14ac:dyDescent="0.3">
      <c r="A13915">
        <v>22026</v>
      </c>
      <c r="B13915" s="15" t="s">
        <v>1869</v>
      </c>
      <c r="C13915" t="str">
        <f>_xlfn.XLOOKUP($B13915, STANDARDS!$A:$A, STANDARDS!$B:$B,,0,2)</f>
        <v>Morwell 1B Lignite</v>
      </c>
      <c r="D13915" t="s">
        <v>535</v>
      </c>
      <c r="E13915" t="s">
        <v>2183</v>
      </c>
      <c r="F13915">
        <v>-38.227107400000001</v>
      </c>
      <c r="G13915">
        <v>146.5782289</v>
      </c>
      <c r="H13915">
        <v>0</v>
      </c>
      <c r="I13915" t="s">
        <v>592</v>
      </c>
      <c r="J13915" cm="1">
        <f t="array" ref="J13915:L13915">_xlfn.XLOOKUP($C13915, AGE!$A:$A,AGE!$B:$D,,0,2)</f>
        <v>22.18</v>
      </c>
      <c r="K13915">
        <v>0.63</v>
      </c>
      <c r="L13915" t="str">
        <v>Briggs et al. 2007</v>
      </c>
      <c r="M13915" t="s">
        <v>2343</v>
      </c>
      <c r="P13915" t="s">
        <v>2342</v>
      </c>
      <c r="S13915">
        <v>-24.3</v>
      </c>
      <c r="T13915">
        <v>0.06</v>
      </c>
      <c r="U13915" t="s">
        <v>2344</v>
      </c>
      <c r="V13915">
        <v>1</v>
      </c>
      <c r="W13915" t="s">
        <v>2547</v>
      </c>
    </row>
    <row r="13916" spans="1:23" x14ac:dyDescent="0.3">
      <c r="A13916">
        <v>22026</v>
      </c>
      <c r="B13916" s="15" t="s">
        <v>1869</v>
      </c>
      <c r="C13916" t="str">
        <f>_xlfn.XLOOKUP($B13916, STANDARDS!$A:$A, STANDARDS!$B:$B,,0,2)</f>
        <v>Morwell 1B Lignite</v>
      </c>
      <c r="D13916" t="s">
        <v>535</v>
      </c>
      <c r="E13916" t="s">
        <v>2183</v>
      </c>
      <c r="F13916">
        <v>-38.227107400000001</v>
      </c>
      <c r="G13916">
        <v>146.5782289</v>
      </c>
      <c r="H13916">
        <v>0</v>
      </c>
      <c r="I13916" t="s">
        <v>592</v>
      </c>
      <c r="J13916" cm="1">
        <f t="array" ref="J13916:L13916">_xlfn.XLOOKUP($C13916, AGE!$A:$A,AGE!$B:$D,,0,2)</f>
        <v>22.18</v>
      </c>
      <c r="K13916">
        <v>0.63</v>
      </c>
      <c r="L13916" t="str">
        <v>Briggs et al. 2007</v>
      </c>
      <c r="M13916" t="s">
        <v>2296</v>
      </c>
      <c r="P13916" t="s">
        <v>2342</v>
      </c>
      <c r="S13916">
        <v>-26</v>
      </c>
      <c r="T13916">
        <v>0.06</v>
      </c>
      <c r="U13916" t="s">
        <v>2307</v>
      </c>
      <c r="V13916">
        <v>1</v>
      </c>
      <c r="W13916" t="s">
        <v>2547</v>
      </c>
    </row>
    <row r="13917" spans="1:23" x14ac:dyDescent="0.3">
      <c r="A13917">
        <v>22027</v>
      </c>
      <c r="B13917" s="15" t="s">
        <v>1869</v>
      </c>
      <c r="C13917" t="str">
        <f>_xlfn.XLOOKUP($B13917, STANDARDS!$A:$A, STANDARDS!$B:$B,,0,2)</f>
        <v>Morwell 1B Lignite</v>
      </c>
      <c r="D13917" t="s">
        <v>535</v>
      </c>
      <c r="E13917" t="s">
        <v>2183</v>
      </c>
      <c r="F13917">
        <v>-38.227107400000001</v>
      </c>
      <c r="G13917">
        <v>146.5782289</v>
      </c>
      <c r="H13917">
        <v>0</v>
      </c>
      <c r="I13917" t="s">
        <v>592</v>
      </c>
      <c r="J13917" cm="1">
        <f t="array" ref="J13917:L13917">_xlfn.XLOOKUP($C13917, AGE!$A:$A,AGE!$B:$D,,0,2)</f>
        <v>22.18</v>
      </c>
      <c r="K13917">
        <v>0.63</v>
      </c>
      <c r="L13917" t="str">
        <v>Briggs et al. 2007</v>
      </c>
      <c r="M13917" t="s">
        <v>2343</v>
      </c>
      <c r="P13917" t="s">
        <v>2342</v>
      </c>
      <c r="S13917">
        <v>-24.9</v>
      </c>
      <c r="T13917">
        <v>0.06</v>
      </c>
      <c r="U13917" t="s">
        <v>2344</v>
      </c>
      <c r="V13917">
        <v>1</v>
      </c>
      <c r="W13917" t="s">
        <v>2547</v>
      </c>
    </row>
    <row r="13918" spans="1:23" x14ac:dyDescent="0.3">
      <c r="A13918">
        <v>22027</v>
      </c>
      <c r="B13918" s="15" t="s">
        <v>1869</v>
      </c>
      <c r="C13918" t="str">
        <f>_xlfn.XLOOKUP($B13918, STANDARDS!$A:$A, STANDARDS!$B:$B,,0,2)</f>
        <v>Morwell 1B Lignite</v>
      </c>
      <c r="D13918" t="s">
        <v>535</v>
      </c>
      <c r="E13918" t="s">
        <v>2183</v>
      </c>
      <c r="F13918">
        <v>-38.227107400000001</v>
      </c>
      <c r="G13918">
        <v>146.5782289</v>
      </c>
      <c r="H13918">
        <v>0</v>
      </c>
      <c r="I13918" t="s">
        <v>592</v>
      </c>
      <c r="J13918" cm="1">
        <f t="array" ref="J13918:L13918">_xlfn.XLOOKUP($C13918, AGE!$A:$A,AGE!$B:$D,,0,2)</f>
        <v>22.18</v>
      </c>
      <c r="K13918">
        <v>0.63</v>
      </c>
      <c r="L13918" t="str">
        <v>Briggs et al. 2007</v>
      </c>
      <c r="M13918" t="s">
        <v>2296</v>
      </c>
      <c r="P13918" t="s">
        <v>2342</v>
      </c>
      <c r="S13918">
        <v>-26.2</v>
      </c>
      <c r="T13918">
        <v>0.06</v>
      </c>
      <c r="U13918" t="s">
        <v>2307</v>
      </c>
      <c r="V13918">
        <v>1</v>
      </c>
      <c r="W13918" t="s">
        <v>2547</v>
      </c>
    </row>
    <row r="13919" spans="1:23" x14ac:dyDescent="0.3">
      <c r="A13919">
        <v>22028</v>
      </c>
      <c r="B13919" s="15" t="s">
        <v>1869</v>
      </c>
      <c r="C13919" t="str">
        <f>_xlfn.XLOOKUP($B13919, STANDARDS!$A:$A, STANDARDS!$B:$B,,0,2)</f>
        <v>Morwell 1B Lignite</v>
      </c>
      <c r="D13919" t="s">
        <v>535</v>
      </c>
      <c r="E13919" t="s">
        <v>2183</v>
      </c>
      <c r="F13919">
        <v>-38.227107400000001</v>
      </c>
      <c r="G13919">
        <v>146.5782289</v>
      </c>
      <c r="H13919">
        <v>0</v>
      </c>
      <c r="I13919" t="s">
        <v>592</v>
      </c>
      <c r="J13919" cm="1">
        <f t="array" ref="J13919:L13919">_xlfn.XLOOKUP($C13919, AGE!$A:$A,AGE!$B:$D,,0,2)</f>
        <v>22.18</v>
      </c>
      <c r="K13919">
        <v>0.63</v>
      </c>
      <c r="L13919" t="str">
        <v>Briggs et al. 2007</v>
      </c>
      <c r="M13919" t="s">
        <v>2343</v>
      </c>
      <c r="P13919" t="s">
        <v>2342</v>
      </c>
      <c r="S13919">
        <v>-25.1</v>
      </c>
      <c r="T13919">
        <v>0.06</v>
      </c>
      <c r="U13919" t="s">
        <v>2344</v>
      </c>
      <c r="V13919">
        <v>1</v>
      </c>
      <c r="W13919" t="s">
        <v>2547</v>
      </c>
    </row>
    <row r="13920" spans="1:23" x14ac:dyDescent="0.3">
      <c r="A13920">
        <v>22028</v>
      </c>
      <c r="B13920" s="15" t="s">
        <v>1869</v>
      </c>
      <c r="C13920" t="str">
        <f>_xlfn.XLOOKUP($B13920, STANDARDS!$A:$A, STANDARDS!$B:$B,,0,2)</f>
        <v>Morwell 1B Lignite</v>
      </c>
      <c r="D13920" t="s">
        <v>535</v>
      </c>
      <c r="E13920" t="s">
        <v>2183</v>
      </c>
      <c r="F13920">
        <v>-38.227107400000001</v>
      </c>
      <c r="G13920">
        <v>146.5782289</v>
      </c>
      <c r="H13920">
        <v>0</v>
      </c>
      <c r="I13920" t="s">
        <v>592</v>
      </c>
      <c r="J13920" cm="1">
        <f t="array" ref="J13920:L13920">_xlfn.XLOOKUP($C13920, AGE!$A:$A,AGE!$B:$D,,0,2)</f>
        <v>22.18</v>
      </c>
      <c r="K13920">
        <v>0.63</v>
      </c>
      <c r="L13920" t="str">
        <v>Briggs et al. 2007</v>
      </c>
      <c r="M13920" t="s">
        <v>2296</v>
      </c>
      <c r="P13920" t="s">
        <v>2342</v>
      </c>
      <c r="S13920">
        <v>-26.1</v>
      </c>
      <c r="T13920">
        <v>0.06</v>
      </c>
      <c r="U13920" t="s">
        <v>2307</v>
      </c>
      <c r="V13920">
        <v>1</v>
      </c>
      <c r="W13920" t="s">
        <v>2547</v>
      </c>
    </row>
    <row r="13921" spans="1:23" x14ac:dyDescent="0.3">
      <c r="A13921">
        <v>22029</v>
      </c>
      <c r="B13921" s="15" t="s">
        <v>1869</v>
      </c>
      <c r="C13921" t="str">
        <f>_xlfn.XLOOKUP($B13921, STANDARDS!$A:$A, STANDARDS!$B:$B,,0,2)</f>
        <v>Morwell 1B Lignite</v>
      </c>
      <c r="D13921" t="s">
        <v>535</v>
      </c>
      <c r="E13921" t="s">
        <v>2183</v>
      </c>
      <c r="F13921">
        <v>-38.227107400000001</v>
      </c>
      <c r="G13921">
        <v>146.5782289</v>
      </c>
      <c r="H13921">
        <v>0</v>
      </c>
      <c r="I13921" t="s">
        <v>592</v>
      </c>
      <c r="J13921" cm="1">
        <f t="array" ref="J13921:L13921">_xlfn.XLOOKUP($C13921, AGE!$A:$A,AGE!$B:$D,,0,2)</f>
        <v>22.18</v>
      </c>
      <c r="K13921">
        <v>0.63</v>
      </c>
      <c r="L13921" t="str">
        <v>Briggs et al. 2007</v>
      </c>
      <c r="M13921" t="s">
        <v>2296</v>
      </c>
      <c r="P13921" t="s">
        <v>2342</v>
      </c>
      <c r="S13921">
        <v>-26</v>
      </c>
      <c r="T13921">
        <v>0.06</v>
      </c>
      <c r="U13921" t="s">
        <v>2307</v>
      </c>
      <c r="V13921">
        <v>1</v>
      </c>
      <c r="W13921" t="s">
        <v>2547</v>
      </c>
    </row>
    <row r="13922" spans="1:23" x14ac:dyDescent="0.3">
      <c r="A13922">
        <v>22030</v>
      </c>
      <c r="B13922" s="15" t="s">
        <v>1869</v>
      </c>
      <c r="C13922" t="str">
        <f>_xlfn.XLOOKUP($B13922, STANDARDS!$A:$A, STANDARDS!$B:$B,,0,2)</f>
        <v>Morwell 1B Lignite</v>
      </c>
      <c r="D13922" t="s">
        <v>535</v>
      </c>
      <c r="E13922" t="s">
        <v>2183</v>
      </c>
      <c r="F13922">
        <v>-38.227107400000001</v>
      </c>
      <c r="G13922">
        <v>146.5782289</v>
      </c>
      <c r="H13922">
        <v>0</v>
      </c>
      <c r="I13922" t="s">
        <v>592</v>
      </c>
      <c r="J13922" cm="1">
        <f t="array" ref="J13922:L13922">_xlfn.XLOOKUP($C13922, AGE!$A:$A,AGE!$B:$D,,0,2)</f>
        <v>22.18</v>
      </c>
      <c r="K13922">
        <v>0.63</v>
      </c>
      <c r="L13922" t="str">
        <v>Briggs et al. 2007</v>
      </c>
      <c r="M13922" t="s">
        <v>2296</v>
      </c>
      <c r="P13922" t="s">
        <v>2342</v>
      </c>
      <c r="S13922">
        <v>-26.2</v>
      </c>
      <c r="T13922">
        <v>0.06</v>
      </c>
      <c r="U13922" t="s">
        <v>2307</v>
      </c>
      <c r="V13922">
        <v>1</v>
      </c>
      <c r="W13922" t="s">
        <v>2547</v>
      </c>
    </row>
    <row r="13923" spans="1:23" x14ac:dyDescent="0.3">
      <c r="A13923">
        <v>22031</v>
      </c>
      <c r="B13923" s="15" t="s">
        <v>1869</v>
      </c>
      <c r="C13923" t="str">
        <f>_xlfn.XLOOKUP($B13923, STANDARDS!$A:$A, STANDARDS!$B:$B,,0,2)</f>
        <v>Morwell 1B Lignite</v>
      </c>
      <c r="D13923" t="s">
        <v>535</v>
      </c>
      <c r="E13923" t="s">
        <v>2183</v>
      </c>
      <c r="F13923">
        <v>-38.227107400000001</v>
      </c>
      <c r="G13923">
        <v>146.5782289</v>
      </c>
      <c r="H13923">
        <v>0</v>
      </c>
      <c r="I13923" t="s">
        <v>592</v>
      </c>
      <c r="J13923" cm="1">
        <f t="array" ref="J13923:L13923">_xlfn.XLOOKUP($C13923, AGE!$A:$A,AGE!$B:$D,,0,2)</f>
        <v>22.18</v>
      </c>
      <c r="K13923">
        <v>0.63</v>
      </c>
      <c r="L13923" t="str">
        <v>Briggs et al. 2007</v>
      </c>
      <c r="M13923" t="s">
        <v>2296</v>
      </c>
      <c r="P13923" t="s">
        <v>2342</v>
      </c>
      <c r="S13923">
        <v>-26</v>
      </c>
      <c r="T13923">
        <v>0.06</v>
      </c>
      <c r="U13923" t="s">
        <v>2307</v>
      </c>
      <c r="V13923">
        <v>1</v>
      </c>
      <c r="W13923" t="s">
        <v>2547</v>
      </c>
    </row>
    <row r="13924" spans="1:23" x14ac:dyDescent="0.3">
      <c r="A13924">
        <v>22032</v>
      </c>
      <c r="B13924" s="15" t="s">
        <v>1869</v>
      </c>
      <c r="C13924" t="str">
        <f>_xlfn.XLOOKUP($B13924, STANDARDS!$A:$A, STANDARDS!$B:$B,,0,2)</f>
        <v>Morwell 1B Lignite</v>
      </c>
      <c r="D13924" t="s">
        <v>535</v>
      </c>
      <c r="E13924" t="s">
        <v>2183</v>
      </c>
      <c r="F13924">
        <v>-38.227107400000001</v>
      </c>
      <c r="G13924">
        <v>146.5782289</v>
      </c>
      <c r="H13924">
        <v>0</v>
      </c>
      <c r="I13924" t="s">
        <v>592</v>
      </c>
      <c r="J13924" cm="1">
        <f t="array" ref="J13924:L13924">_xlfn.XLOOKUP($C13924, AGE!$A:$A,AGE!$B:$D,,0,2)</f>
        <v>22.18</v>
      </c>
      <c r="K13924">
        <v>0.63</v>
      </c>
      <c r="L13924" t="str">
        <v>Briggs et al. 2007</v>
      </c>
      <c r="M13924" t="s">
        <v>2296</v>
      </c>
      <c r="P13924" t="s">
        <v>2342</v>
      </c>
      <c r="S13924">
        <v>-25.7</v>
      </c>
      <c r="T13924">
        <v>0.06</v>
      </c>
      <c r="U13924" t="s">
        <v>2307</v>
      </c>
      <c r="V13924">
        <v>1</v>
      </c>
      <c r="W13924" t="s">
        <v>2547</v>
      </c>
    </row>
    <row r="13925" spans="1:23" x14ac:dyDescent="0.3">
      <c r="A13925">
        <v>22033</v>
      </c>
      <c r="B13925" s="15" t="s">
        <v>1869</v>
      </c>
      <c r="C13925" t="str">
        <f>_xlfn.XLOOKUP($B13925, STANDARDS!$A:$A, STANDARDS!$B:$B,,0,2)</f>
        <v>Morwell 1B Lignite</v>
      </c>
      <c r="D13925" t="s">
        <v>535</v>
      </c>
      <c r="E13925" t="s">
        <v>2183</v>
      </c>
      <c r="F13925">
        <v>-38.227107400000001</v>
      </c>
      <c r="G13925">
        <v>146.5782289</v>
      </c>
      <c r="H13925">
        <v>0</v>
      </c>
      <c r="I13925" t="s">
        <v>592</v>
      </c>
      <c r="J13925" cm="1">
        <f t="array" ref="J13925:L13925">_xlfn.XLOOKUP($C13925, AGE!$A:$A,AGE!$B:$D,,0,2)</f>
        <v>22.18</v>
      </c>
      <c r="K13925">
        <v>0.63</v>
      </c>
      <c r="L13925" t="str">
        <v>Briggs et al. 2007</v>
      </c>
      <c r="M13925" t="s">
        <v>2296</v>
      </c>
      <c r="P13925" t="s">
        <v>2342</v>
      </c>
      <c r="S13925">
        <v>-25.2</v>
      </c>
      <c r="T13925">
        <v>0.06</v>
      </c>
      <c r="U13925" t="s">
        <v>2307</v>
      </c>
      <c r="V13925">
        <v>1</v>
      </c>
      <c r="W13925" t="s">
        <v>2547</v>
      </c>
    </row>
    <row r="13926" spans="1:23" x14ac:dyDescent="0.3">
      <c r="A13926">
        <v>22034</v>
      </c>
      <c r="B13926" s="15" t="s">
        <v>1869</v>
      </c>
      <c r="C13926" t="str">
        <f>_xlfn.XLOOKUP($B13926, STANDARDS!$A:$A, STANDARDS!$B:$B,,0,2)</f>
        <v>Morwell 1B Lignite</v>
      </c>
      <c r="D13926" t="s">
        <v>535</v>
      </c>
      <c r="E13926" t="s">
        <v>2183</v>
      </c>
      <c r="F13926">
        <v>-38.227107400000001</v>
      </c>
      <c r="G13926">
        <v>146.5782289</v>
      </c>
      <c r="H13926">
        <v>0</v>
      </c>
      <c r="I13926" t="s">
        <v>592</v>
      </c>
      <c r="J13926" cm="1">
        <f t="array" ref="J13926:L13926">_xlfn.XLOOKUP($C13926, AGE!$A:$A,AGE!$B:$D,,0,2)</f>
        <v>22.18</v>
      </c>
      <c r="K13926">
        <v>0.63</v>
      </c>
      <c r="L13926" t="str">
        <v>Briggs et al. 2007</v>
      </c>
      <c r="M13926" t="s">
        <v>2296</v>
      </c>
      <c r="P13926" t="s">
        <v>2342</v>
      </c>
      <c r="S13926">
        <v>-26.1</v>
      </c>
      <c r="T13926">
        <v>0.06</v>
      </c>
      <c r="U13926" t="s">
        <v>2307</v>
      </c>
      <c r="V13926">
        <v>1</v>
      </c>
      <c r="W13926" t="s">
        <v>2547</v>
      </c>
    </row>
    <row r="13927" spans="1:23" x14ac:dyDescent="0.3">
      <c r="A13927">
        <v>22035</v>
      </c>
      <c r="B13927" s="15" t="s">
        <v>1869</v>
      </c>
      <c r="C13927" t="str">
        <f>_xlfn.XLOOKUP($B13927, STANDARDS!$A:$A, STANDARDS!$B:$B,,0,2)</f>
        <v>Morwell 1B Lignite</v>
      </c>
      <c r="D13927" t="s">
        <v>535</v>
      </c>
      <c r="E13927" t="s">
        <v>2183</v>
      </c>
      <c r="F13927">
        <v>-38.227107400000001</v>
      </c>
      <c r="G13927">
        <v>146.5782289</v>
      </c>
      <c r="H13927">
        <v>0</v>
      </c>
      <c r="I13927" t="s">
        <v>592</v>
      </c>
      <c r="J13927" cm="1">
        <f t="array" ref="J13927:L13927">_xlfn.XLOOKUP($C13927, AGE!$A:$A,AGE!$B:$D,,0,2)</f>
        <v>22.18</v>
      </c>
      <c r="K13927">
        <v>0.63</v>
      </c>
      <c r="L13927" t="str">
        <v>Briggs et al. 2007</v>
      </c>
      <c r="M13927" t="s">
        <v>2296</v>
      </c>
      <c r="P13927" t="s">
        <v>2342</v>
      </c>
      <c r="S13927">
        <v>-25</v>
      </c>
      <c r="T13927">
        <v>0.06</v>
      </c>
      <c r="U13927" t="s">
        <v>2307</v>
      </c>
      <c r="V13927">
        <v>1</v>
      </c>
      <c r="W13927" t="s">
        <v>2547</v>
      </c>
    </row>
    <row r="13928" spans="1:23" x14ac:dyDescent="0.3">
      <c r="A13928">
        <v>22036</v>
      </c>
      <c r="B13928" s="15" t="s">
        <v>1869</v>
      </c>
      <c r="C13928" t="str">
        <f>_xlfn.XLOOKUP($B13928, STANDARDS!$A:$A, STANDARDS!$B:$B,,0,2)</f>
        <v>Morwell 1B Lignite</v>
      </c>
      <c r="D13928" t="s">
        <v>535</v>
      </c>
      <c r="E13928" t="s">
        <v>2183</v>
      </c>
      <c r="F13928">
        <v>-38.227107400000001</v>
      </c>
      <c r="G13928">
        <v>146.5782289</v>
      </c>
      <c r="H13928">
        <v>0</v>
      </c>
      <c r="I13928" t="s">
        <v>592</v>
      </c>
      <c r="J13928" cm="1">
        <f t="array" ref="J13928:L13928">_xlfn.XLOOKUP($C13928, AGE!$A:$A,AGE!$B:$D,,0,2)</f>
        <v>22.18</v>
      </c>
      <c r="K13928">
        <v>0.63</v>
      </c>
      <c r="L13928" t="str">
        <v>Briggs et al. 2007</v>
      </c>
      <c r="M13928" t="s">
        <v>2296</v>
      </c>
      <c r="P13928" t="s">
        <v>2342</v>
      </c>
      <c r="S13928">
        <v>-25.1</v>
      </c>
      <c r="T13928">
        <v>0.06</v>
      </c>
      <c r="U13928" t="s">
        <v>2307</v>
      </c>
      <c r="V13928">
        <v>1</v>
      </c>
      <c r="W13928" t="s">
        <v>2547</v>
      </c>
    </row>
    <row r="13929" spans="1:23" x14ac:dyDescent="0.3">
      <c r="A13929">
        <v>22037</v>
      </c>
      <c r="B13929" s="15" t="s">
        <v>1869</v>
      </c>
      <c r="C13929" t="str">
        <f>_xlfn.XLOOKUP($B13929, STANDARDS!$A:$A, STANDARDS!$B:$B,,0,2)</f>
        <v>Morwell 1B Lignite</v>
      </c>
      <c r="D13929" t="s">
        <v>535</v>
      </c>
      <c r="E13929" t="s">
        <v>2183</v>
      </c>
      <c r="F13929">
        <v>-38.227107400000001</v>
      </c>
      <c r="G13929">
        <v>146.5782289</v>
      </c>
      <c r="H13929">
        <v>0</v>
      </c>
      <c r="I13929" t="s">
        <v>592</v>
      </c>
      <c r="J13929" cm="1">
        <f t="array" ref="J13929:L13929">_xlfn.XLOOKUP($C13929, AGE!$A:$A,AGE!$B:$D,,0,2)</f>
        <v>22.18</v>
      </c>
      <c r="K13929">
        <v>0.63</v>
      </c>
      <c r="L13929" t="str">
        <v>Briggs et al. 2007</v>
      </c>
      <c r="M13929" t="s">
        <v>2296</v>
      </c>
      <c r="P13929" t="s">
        <v>2342</v>
      </c>
      <c r="S13929">
        <v>-25.8</v>
      </c>
      <c r="T13929">
        <v>0.06</v>
      </c>
      <c r="U13929" t="s">
        <v>2307</v>
      </c>
      <c r="V13929">
        <v>1</v>
      </c>
      <c r="W13929" t="s">
        <v>2547</v>
      </c>
    </row>
    <row r="13930" spans="1:23" x14ac:dyDescent="0.3">
      <c r="A13930">
        <v>22038</v>
      </c>
      <c r="B13930" s="15" t="s">
        <v>1869</v>
      </c>
      <c r="C13930" t="str">
        <f>_xlfn.XLOOKUP($B13930, STANDARDS!$A:$A, STANDARDS!$B:$B,,0,2)</f>
        <v>Morwell 1B Lignite</v>
      </c>
      <c r="D13930" t="s">
        <v>535</v>
      </c>
      <c r="E13930" t="s">
        <v>2183</v>
      </c>
      <c r="F13930">
        <v>-38.227107400000001</v>
      </c>
      <c r="G13930">
        <v>146.5782289</v>
      </c>
      <c r="H13930">
        <v>0</v>
      </c>
      <c r="I13930" t="s">
        <v>592</v>
      </c>
      <c r="J13930" cm="1">
        <f t="array" ref="J13930:L13930">_xlfn.XLOOKUP($C13930, AGE!$A:$A,AGE!$B:$D,,0,2)</f>
        <v>22.18</v>
      </c>
      <c r="K13930">
        <v>0.63</v>
      </c>
      <c r="L13930" t="str">
        <v>Briggs et al. 2007</v>
      </c>
      <c r="M13930" t="s">
        <v>2296</v>
      </c>
      <c r="P13930" t="s">
        <v>2342</v>
      </c>
      <c r="S13930">
        <v>-26.1</v>
      </c>
      <c r="T13930">
        <v>0.06</v>
      </c>
      <c r="U13930" t="s">
        <v>2307</v>
      </c>
      <c r="V13930">
        <v>1</v>
      </c>
      <c r="W13930" t="s">
        <v>2547</v>
      </c>
    </row>
    <row r="13931" spans="1:23" x14ac:dyDescent="0.3">
      <c r="A13931">
        <v>22039</v>
      </c>
      <c r="B13931" s="15" t="s">
        <v>1869</v>
      </c>
      <c r="C13931" t="str">
        <f>_xlfn.XLOOKUP($B13931, STANDARDS!$A:$A, STANDARDS!$B:$B,,0,2)</f>
        <v>Morwell 1B Lignite</v>
      </c>
      <c r="D13931" t="s">
        <v>535</v>
      </c>
      <c r="E13931" t="s">
        <v>2183</v>
      </c>
      <c r="F13931">
        <v>-38.227107400000001</v>
      </c>
      <c r="G13931">
        <v>146.5782289</v>
      </c>
      <c r="H13931">
        <v>0</v>
      </c>
      <c r="I13931" t="s">
        <v>592</v>
      </c>
      <c r="J13931" cm="1">
        <f t="array" ref="J13931:L13931">_xlfn.XLOOKUP($C13931, AGE!$A:$A,AGE!$B:$D,,0,2)</f>
        <v>22.18</v>
      </c>
      <c r="K13931">
        <v>0.63</v>
      </c>
      <c r="L13931" t="str">
        <v>Briggs et al. 2007</v>
      </c>
      <c r="M13931" t="s">
        <v>2296</v>
      </c>
      <c r="P13931" t="s">
        <v>2342</v>
      </c>
      <c r="S13931">
        <v>-26.2</v>
      </c>
      <c r="T13931">
        <v>0.06</v>
      </c>
      <c r="U13931" t="s">
        <v>2307</v>
      </c>
      <c r="V13931">
        <v>1</v>
      </c>
      <c r="W13931" t="s">
        <v>2547</v>
      </c>
    </row>
    <row r="13932" spans="1:23" x14ac:dyDescent="0.3">
      <c r="A13932">
        <v>22040</v>
      </c>
      <c r="B13932" s="15" t="s">
        <v>1869</v>
      </c>
      <c r="C13932" t="str">
        <f>_xlfn.XLOOKUP($B13932, STANDARDS!$A:$A, STANDARDS!$B:$B,,0,2)</f>
        <v>Morwell 1B Lignite</v>
      </c>
      <c r="D13932" t="s">
        <v>535</v>
      </c>
      <c r="E13932" t="s">
        <v>2183</v>
      </c>
      <c r="F13932">
        <v>-38.227107400000001</v>
      </c>
      <c r="G13932">
        <v>146.5782289</v>
      </c>
      <c r="H13932">
        <v>0</v>
      </c>
      <c r="I13932" t="s">
        <v>592</v>
      </c>
      <c r="J13932" cm="1">
        <f t="array" ref="J13932:L13932">_xlfn.XLOOKUP($C13932, AGE!$A:$A,AGE!$B:$D,,0,2)</f>
        <v>22.18</v>
      </c>
      <c r="K13932">
        <v>0.63</v>
      </c>
      <c r="L13932" t="str">
        <v>Briggs et al. 2007</v>
      </c>
      <c r="M13932" t="s">
        <v>2296</v>
      </c>
      <c r="P13932" t="s">
        <v>2342</v>
      </c>
      <c r="S13932">
        <v>-25.9</v>
      </c>
      <c r="T13932">
        <v>0.06</v>
      </c>
      <c r="U13932" t="s">
        <v>2307</v>
      </c>
      <c r="V13932">
        <v>1</v>
      </c>
      <c r="W13932" t="s">
        <v>2547</v>
      </c>
    </row>
    <row r="13933" spans="1:23" x14ac:dyDescent="0.3">
      <c r="A13933">
        <v>22041</v>
      </c>
      <c r="B13933" s="15" t="s">
        <v>1869</v>
      </c>
      <c r="C13933" t="str">
        <f>_xlfn.XLOOKUP($B13933, STANDARDS!$A:$A, STANDARDS!$B:$B,,0,2)</f>
        <v>Morwell 1B Lignite</v>
      </c>
      <c r="D13933" t="s">
        <v>535</v>
      </c>
      <c r="E13933" t="s">
        <v>2183</v>
      </c>
      <c r="F13933">
        <v>-38.227107400000001</v>
      </c>
      <c r="G13933">
        <v>146.5782289</v>
      </c>
      <c r="H13933">
        <v>0</v>
      </c>
      <c r="I13933" t="s">
        <v>592</v>
      </c>
      <c r="J13933" cm="1">
        <f t="array" ref="J13933:L13933">_xlfn.XLOOKUP($C13933, AGE!$A:$A,AGE!$B:$D,,0,2)</f>
        <v>22.18</v>
      </c>
      <c r="K13933">
        <v>0.63</v>
      </c>
      <c r="L13933" t="str">
        <v>Briggs et al. 2007</v>
      </c>
      <c r="M13933" t="s">
        <v>2296</v>
      </c>
      <c r="P13933" t="s">
        <v>2342</v>
      </c>
      <c r="S13933">
        <v>-26</v>
      </c>
      <c r="T13933">
        <v>0.06</v>
      </c>
      <c r="U13933" t="s">
        <v>2307</v>
      </c>
      <c r="V13933">
        <v>1</v>
      </c>
      <c r="W13933" t="s">
        <v>2547</v>
      </c>
    </row>
    <row r="13934" spans="1:23" x14ac:dyDescent="0.3">
      <c r="A13934">
        <v>22042</v>
      </c>
      <c r="B13934" s="15" t="s">
        <v>1869</v>
      </c>
      <c r="C13934" t="str">
        <f>_xlfn.XLOOKUP($B13934, STANDARDS!$A:$A, STANDARDS!$B:$B,,0,2)</f>
        <v>Morwell 1B Lignite</v>
      </c>
      <c r="D13934" t="s">
        <v>535</v>
      </c>
      <c r="E13934" t="s">
        <v>2183</v>
      </c>
      <c r="F13934">
        <v>-38.227107400000001</v>
      </c>
      <c r="G13934">
        <v>146.5782289</v>
      </c>
      <c r="H13934">
        <v>0</v>
      </c>
      <c r="I13934" t="s">
        <v>592</v>
      </c>
      <c r="J13934" cm="1">
        <f t="array" ref="J13934:L13934">_xlfn.XLOOKUP($C13934, AGE!$A:$A,AGE!$B:$D,,0,2)</f>
        <v>22.18</v>
      </c>
      <c r="K13934">
        <v>0.63</v>
      </c>
      <c r="L13934" t="str">
        <v>Briggs et al. 2007</v>
      </c>
      <c r="M13934" t="s">
        <v>2296</v>
      </c>
      <c r="P13934" t="s">
        <v>2342</v>
      </c>
      <c r="S13934">
        <v>-26.3</v>
      </c>
      <c r="T13934">
        <v>0.06</v>
      </c>
      <c r="U13934" t="s">
        <v>2307</v>
      </c>
      <c r="V13934">
        <v>1</v>
      </c>
      <c r="W13934" t="s">
        <v>2547</v>
      </c>
    </row>
    <row r="13935" spans="1:23" x14ac:dyDescent="0.3">
      <c r="A13935">
        <v>22043</v>
      </c>
      <c r="B13935" s="15" t="s">
        <v>1869</v>
      </c>
      <c r="C13935" t="str">
        <f>_xlfn.XLOOKUP($B13935, STANDARDS!$A:$A, STANDARDS!$B:$B,,0,2)</f>
        <v>Morwell 1B Lignite</v>
      </c>
      <c r="D13935" t="s">
        <v>535</v>
      </c>
      <c r="E13935" t="s">
        <v>2183</v>
      </c>
      <c r="F13935">
        <v>-38.227107400000001</v>
      </c>
      <c r="G13935">
        <v>146.5782289</v>
      </c>
      <c r="H13935">
        <v>0</v>
      </c>
      <c r="I13935" t="s">
        <v>592</v>
      </c>
      <c r="J13935" cm="1">
        <f t="array" ref="J13935:L13935">_xlfn.XLOOKUP($C13935, AGE!$A:$A,AGE!$B:$D,,0,2)</f>
        <v>22.18</v>
      </c>
      <c r="K13935">
        <v>0.63</v>
      </c>
      <c r="L13935" t="str">
        <v>Briggs et al. 2007</v>
      </c>
      <c r="M13935" t="s">
        <v>2296</v>
      </c>
      <c r="P13935" t="s">
        <v>2342</v>
      </c>
      <c r="S13935">
        <v>-25.7</v>
      </c>
      <c r="T13935">
        <v>0.06</v>
      </c>
      <c r="U13935" t="s">
        <v>2307</v>
      </c>
      <c r="V13935">
        <v>1</v>
      </c>
      <c r="W13935" t="s">
        <v>2547</v>
      </c>
    </row>
    <row r="13936" spans="1:23" x14ac:dyDescent="0.3">
      <c r="A13936">
        <v>22044</v>
      </c>
      <c r="B13936" s="15" t="s">
        <v>1869</v>
      </c>
      <c r="C13936" t="str">
        <f>_xlfn.XLOOKUP($B13936, STANDARDS!$A:$A, STANDARDS!$B:$B,,0,2)</f>
        <v>Morwell 1B Lignite</v>
      </c>
      <c r="D13936" t="s">
        <v>535</v>
      </c>
      <c r="E13936" t="s">
        <v>2183</v>
      </c>
      <c r="F13936">
        <v>-38.227107400000001</v>
      </c>
      <c r="G13936">
        <v>146.5782289</v>
      </c>
      <c r="H13936">
        <v>0</v>
      </c>
      <c r="I13936" t="s">
        <v>592</v>
      </c>
      <c r="J13936" cm="1">
        <f t="array" ref="J13936:L13936">_xlfn.XLOOKUP($C13936, AGE!$A:$A,AGE!$B:$D,,0,2)</f>
        <v>22.18</v>
      </c>
      <c r="K13936">
        <v>0.63</v>
      </c>
      <c r="L13936" t="str">
        <v>Briggs et al. 2007</v>
      </c>
      <c r="M13936" t="s">
        <v>2296</v>
      </c>
      <c r="P13936" t="s">
        <v>2342</v>
      </c>
      <c r="S13936">
        <v>-25.6</v>
      </c>
      <c r="T13936">
        <v>0.06</v>
      </c>
      <c r="U13936" t="s">
        <v>2307</v>
      </c>
      <c r="V13936">
        <v>1</v>
      </c>
      <c r="W13936" t="s">
        <v>2547</v>
      </c>
    </row>
    <row r="13937" spans="1:23" x14ac:dyDescent="0.3">
      <c r="A13937">
        <v>22045</v>
      </c>
      <c r="B13937" s="15" t="s">
        <v>1869</v>
      </c>
      <c r="C13937" t="str">
        <f>_xlfn.XLOOKUP($B13937, STANDARDS!$A:$A, STANDARDS!$B:$B,,0,2)</f>
        <v>Morwell 1B Lignite</v>
      </c>
      <c r="D13937" t="s">
        <v>535</v>
      </c>
      <c r="E13937" t="s">
        <v>2183</v>
      </c>
      <c r="F13937">
        <v>-38.227107400000001</v>
      </c>
      <c r="G13937">
        <v>146.5782289</v>
      </c>
      <c r="H13937">
        <v>0</v>
      </c>
      <c r="I13937" t="s">
        <v>592</v>
      </c>
      <c r="J13937" cm="1">
        <f t="array" ref="J13937:L13937">_xlfn.XLOOKUP($C13937, AGE!$A:$A,AGE!$B:$D,,0,2)</f>
        <v>22.18</v>
      </c>
      <c r="K13937">
        <v>0.63</v>
      </c>
      <c r="L13937" t="str">
        <v>Briggs et al. 2007</v>
      </c>
      <c r="M13937" t="s">
        <v>2296</v>
      </c>
      <c r="P13937" t="s">
        <v>2342</v>
      </c>
      <c r="S13937">
        <v>-25.7</v>
      </c>
      <c r="T13937">
        <v>0.06</v>
      </c>
      <c r="U13937" t="s">
        <v>2307</v>
      </c>
      <c r="V13937">
        <v>1</v>
      </c>
      <c r="W13937" t="s">
        <v>2547</v>
      </c>
    </row>
    <row r="13938" spans="1:23" x14ac:dyDescent="0.3">
      <c r="A13938">
        <v>22046</v>
      </c>
      <c r="B13938" s="15" t="s">
        <v>1869</v>
      </c>
      <c r="C13938" t="str">
        <f>_xlfn.XLOOKUP($B13938, STANDARDS!$A:$A, STANDARDS!$B:$B,,0,2)</f>
        <v>Morwell 1B Lignite</v>
      </c>
      <c r="D13938" t="s">
        <v>535</v>
      </c>
      <c r="E13938" t="s">
        <v>2183</v>
      </c>
      <c r="F13938">
        <v>-38.227107400000001</v>
      </c>
      <c r="G13938">
        <v>146.5782289</v>
      </c>
      <c r="H13938">
        <v>0</v>
      </c>
      <c r="I13938" t="s">
        <v>592</v>
      </c>
      <c r="J13938" cm="1">
        <f t="array" ref="J13938:L13938">_xlfn.XLOOKUP($C13938, AGE!$A:$A,AGE!$B:$D,,0,2)</f>
        <v>22.18</v>
      </c>
      <c r="K13938">
        <v>0.63</v>
      </c>
      <c r="L13938" t="str">
        <v>Briggs et al. 2007</v>
      </c>
      <c r="M13938" t="s">
        <v>2296</v>
      </c>
      <c r="P13938" t="s">
        <v>2342</v>
      </c>
      <c r="S13938">
        <v>-25.6</v>
      </c>
      <c r="T13938">
        <v>0.06</v>
      </c>
      <c r="U13938" t="s">
        <v>2307</v>
      </c>
      <c r="V13938">
        <v>1</v>
      </c>
      <c r="W13938" t="s">
        <v>2547</v>
      </c>
    </row>
    <row r="13939" spans="1:23" x14ac:dyDescent="0.3">
      <c r="A13939">
        <v>22047</v>
      </c>
      <c r="B13939" s="15" t="s">
        <v>1869</v>
      </c>
      <c r="C13939" t="str">
        <f>_xlfn.XLOOKUP($B13939, STANDARDS!$A:$A, STANDARDS!$B:$B,,0,2)</f>
        <v>Morwell 1B Lignite</v>
      </c>
      <c r="D13939" t="s">
        <v>535</v>
      </c>
      <c r="E13939" t="s">
        <v>2183</v>
      </c>
      <c r="F13939">
        <v>-38.227107400000001</v>
      </c>
      <c r="G13939">
        <v>146.5782289</v>
      </c>
      <c r="H13939">
        <v>0</v>
      </c>
      <c r="I13939" t="s">
        <v>592</v>
      </c>
      <c r="J13939" cm="1">
        <f t="array" ref="J13939:L13939">_xlfn.XLOOKUP($C13939, AGE!$A:$A,AGE!$B:$D,,0,2)</f>
        <v>22.18</v>
      </c>
      <c r="K13939">
        <v>0.63</v>
      </c>
      <c r="L13939" t="str">
        <v>Briggs et al. 2007</v>
      </c>
      <c r="M13939" t="s">
        <v>2296</v>
      </c>
      <c r="P13939" t="s">
        <v>2342</v>
      </c>
      <c r="S13939">
        <v>-25.9</v>
      </c>
      <c r="T13939">
        <v>0.06</v>
      </c>
      <c r="U13939" t="s">
        <v>2307</v>
      </c>
      <c r="V13939">
        <v>1</v>
      </c>
      <c r="W13939" t="s">
        <v>2547</v>
      </c>
    </row>
    <row r="13940" spans="1:23" x14ac:dyDescent="0.3">
      <c r="A13940">
        <v>22048</v>
      </c>
      <c r="B13940" s="15" t="s">
        <v>1869</v>
      </c>
      <c r="C13940" t="str">
        <f>_xlfn.XLOOKUP($B13940, STANDARDS!$A:$A, STANDARDS!$B:$B,,0,2)</f>
        <v>Morwell 1B Lignite</v>
      </c>
      <c r="D13940" t="s">
        <v>535</v>
      </c>
      <c r="E13940" t="s">
        <v>2183</v>
      </c>
      <c r="F13940">
        <v>-38.227107400000001</v>
      </c>
      <c r="G13940">
        <v>146.5782289</v>
      </c>
      <c r="H13940">
        <v>0</v>
      </c>
      <c r="I13940" t="s">
        <v>592</v>
      </c>
      <c r="J13940" cm="1">
        <f t="array" ref="J13940:L13940">_xlfn.XLOOKUP($C13940, AGE!$A:$A,AGE!$B:$D,,0,2)</f>
        <v>22.18</v>
      </c>
      <c r="K13940">
        <v>0.63</v>
      </c>
      <c r="L13940" t="str">
        <v>Briggs et al. 2007</v>
      </c>
      <c r="M13940" t="s">
        <v>2296</v>
      </c>
      <c r="P13940" t="s">
        <v>2342</v>
      </c>
      <c r="S13940">
        <v>-26</v>
      </c>
      <c r="T13940">
        <v>0.06</v>
      </c>
      <c r="U13940" t="s">
        <v>2307</v>
      </c>
      <c r="V13940">
        <v>1</v>
      </c>
      <c r="W13940" t="s">
        <v>2547</v>
      </c>
    </row>
    <row r="13941" spans="1:23" x14ac:dyDescent="0.3">
      <c r="A13941">
        <v>22049</v>
      </c>
      <c r="B13941" s="15" t="s">
        <v>1869</v>
      </c>
      <c r="C13941" t="str">
        <f>_xlfn.XLOOKUP($B13941, STANDARDS!$A:$A, STANDARDS!$B:$B,,0,2)</f>
        <v>Morwell 1B Lignite</v>
      </c>
      <c r="D13941" t="s">
        <v>535</v>
      </c>
      <c r="E13941" t="s">
        <v>2183</v>
      </c>
      <c r="F13941">
        <v>-38.227107400000001</v>
      </c>
      <c r="G13941">
        <v>146.5782289</v>
      </c>
      <c r="H13941">
        <v>0</v>
      </c>
      <c r="I13941" t="s">
        <v>592</v>
      </c>
      <c r="J13941" cm="1">
        <f t="array" ref="J13941:L13941">_xlfn.XLOOKUP($C13941, AGE!$A:$A,AGE!$B:$D,,0,2)</f>
        <v>22.18</v>
      </c>
      <c r="K13941">
        <v>0.63</v>
      </c>
      <c r="L13941" t="str">
        <v>Briggs et al. 2007</v>
      </c>
      <c r="M13941" t="s">
        <v>2296</v>
      </c>
      <c r="P13941" t="s">
        <v>2342</v>
      </c>
      <c r="S13941">
        <v>-25.9</v>
      </c>
      <c r="T13941">
        <v>0.06</v>
      </c>
      <c r="U13941" t="s">
        <v>2307</v>
      </c>
      <c r="V13941">
        <v>1</v>
      </c>
      <c r="W13941" t="s">
        <v>2547</v>
      </c>
    </row>
    <row r="13942" spans="1:23" x14ac:dyDescent="0.3">
      <c r="A13942">
        <v>22050</v>
      </c>
      <c r="B13942" s="15" t="s">
        <v>1869</v>
      </c>
      <c r="C13942" t="str">
        <f>_xlfn.XLOOKUP($B13942, STANDARDS!$A:$A, STANDARDS!$B:$B,,0,2)</f>
        <v>Morwell 1B Lignite</v>
      </c>
      <c r="D13942" t="s">
        <v>535</v>
      </c>
      <c r="E13942" t="s">
        <v>2183</v>
      </c>
      <c r="F13942">
        <v>-38.227107400000001</v>
      </c>
      <c r="G13942">
        <v>146.5782289</v>
      </c>
      <c r="H13942">
        <v>0</v>
      </c>
      <c r="I13942" t="s">
        <v>592</v>
      </c>
      <c r="J13942" cm="1">
        <f t="array" ref="J13942:L13942">_xlfn.XLOOKUP($C13942, AGE!$A:$A,AGE!$B:$D,,0,2)</f>
        <v>22.18</v>
      </c>
      <c r="K13942">
        <v>0.63</v>
      </c>
      <c r="L13942" t="str">
        <v>Briggs et al. 2007</v>
      </c>
      <c r="M13942" t="s">
        <v>2296</v>
      </c>
      <c r="P13942" t="s">
        <v>2342</v>
      </c>
      <c r="S13942">
        <v>-26.1</v>
      </c>
      <c r="T13942">
        <v>0.06</v>
      </c>
      <c r="U13942" t="s">
        <v>2307</v>
      </c>
      <c r="V13942">
        <v>1</v>
      </c>
      <c r="W13942" t="s">
        <v>2547</v>
      </c>
    </row>
    <row r="13943" spans="1:23" x14ac:dyDescent="0.3">
      <c r="A13943">
        <v>22051</v>
      </c>
      <c r="B13943" s="15" t="s">
        <v>1869</v>
      </c>
      <c r="C13943" t="str">
        <f>_xlfn.XLOOKUP($B13943, STANDARDS!$A:$A, STANDARDS!$B:$B,,0,2)</f>
        <v>Morwell 1B Lignite</v>
      </c>
      <c r="D13943" t="s">
        <v>535</v>
      </c>
      <c r="E13943" t="s">
        <v>2183</v>
      </c>
      <c r="F13943">
        <v>-38.227107400000001</v>
      </c>
      <c r="G13943">
        <v>146.5782289</v>
      </c>
      <c r="H13943">
        <v>0</v>
      </c>
      <c r="I13943" t="s">
        <v>592</v>
      </c>
      <c r="J13943" cm="1">
        <f t="array" ref="J13943:L13943">_xlfn.XLOOKUP($C13943, AGE!$A:$A,AGE!$B:$D,,0,2)</f>
        <v>22.18</v>
      </c>
      <c r="K13943">
        <v>0.63</v>
      </c>
      <c r="L13943" t="str">
        <v>Briggs et al. 2007</v>
      </c>
      <c r="M13943" t="s">
        <v>2296</v>
      </c>
      <c r="P13943" t="s">
        <v>2342</v>
      </c>
      <c r="S13943">
        <v>-25.9</v>
      </c>
      <c r="T13943">
        <v>0.06</v>
      </c>
      <c r="U13943" t="s">
        <v>2307</v>
      </c>
      <c r="V13943">
        <v>1</v>
      </c>
      <c r="W13943" t="s">
        <v>2547</v>
      </c>
    </row>
    <row r="13944" spans="1:23" x14ac:dyDescent="0.3">
      <c r="A13944">
        <v>22052</v>
      </c>
      <c r="B13944" s="15" t="s">
        <v>1869</v>
      </c>
      <c r="C13944" t="str">
        <f>_xlfn.XLOOKUP($B13944, STANDARDS!$A:$A, STANDARDS!$B:$B,,0,2)</f>
        <v>Morwell 1B Lignite</v>
      </c>
      <c r="D13944" t="s">
        <v>535</v>
      </c>
      <c r="E13944" t="s">
        <v>2183</v>
      </c>
      <c r="F13944">
        <v>-38.227107400000001</v>
      </c>
      <c r="G13944">
        <v>146.5782289</v>
      </c>
      <c r="H13944">
        <v>0</v>
      </c>
      <c r="I13944" t="s">
        <v>592</v>
      </c>
      <c r="J13944" cm="1">
        <f t="array" ref="J13944:L13944">_xlfn.XLOOKUP($C13944, AGE!$A:$A,AGE!$B:$D,,0,2)</f>
        <v>22.18</v>
      </c>
      <c r="K13944">
        <v>0.63</v>
      </c>
      <c r="L13944" t="str">
        <v>Briggs et al. 2007</v>
      </c>
      <c r="M13944" t="s">
        <v>2296</v>
      </c>
      <c r="P13944" t="s">
        <v>2342</v>
      </c>
      <c r="S13944">
        <v>-26.2</v>
      </c>
      <c r="T13944">
        <v>0.06</v>
      </c>
      <c r="U13944" t="s">
        <v>2307</v>
      </c>
      <c r="V13944">
        <v>1</v>
      </c>
      <c r="W13944" t="s">
        <v>2547</v>
      </c>
    </row>
    <row r="13945" spans="1:23" x14ac:dyDescent="0.3">
      <c r="A13945">
        <v>22053</v>
      </c>
      <c r="B13945" s="15" t="s">
        <v>1869</v>
      </c>
      <c r="C13945" t="str">
        <f>_xlfn.XLOOKUP($B13945, STANDARDS!$A:$A, STANDARDS!$B:$B,,0,2)</f>
        <v>Morwell 1B Lignite</v>
      </c>
      <c r="D13945" t="s">
        <v>535</v>
      </c>
      <c r="E13945" t="s">
        <v>2183</v>
      </c>
      <c r="F13945">
        <v>-38.227107400000001</v>
      </c>
      <c r="G13945">
        <v>146.5782289</v>
      </c>
      <c r="H13945">
        <v>0</v>
      </c>
      <c r="I13945" t="s">
        <v>592</v>
      </c>
      <c r="J13945" cm="1">
        <f t="array" ref="J13945:L13945">_xlfn.XLOOKUP($C13945, AGE!$A:$A,AGE!$B:$D,,0,2)</f>
        <v>22.18</v>
      </c>
      <c r="K13945">
        <v>0.63</v>
      </c>
      <c r="L13945" t="str">
        <v>Briggs et al. 2007</v>
      </c>
      <c r="M13945" t="s">
        <v>2296</v>
      </c>
      <c r="P13945" t="s">
        <v>2342</v>
      </c>
      <c r="S13945">
        <v>-26.1</v>
      </c>
      <c r="T13945">
        <v>0.06</v>
      </c>
      <c r="U13945" t="s">
        <v>2307</v>
      </c>
      <c r="V13945">
        <v>1</v>
      </c>
      <c r="W13945" t="s">
        <v>2547</v>
      </c>
    </row>
    <row r="13946" spans="1:23" x14ac:dyDescent="0.3">
      <c r="A13946">
        <v>22054</v>
      </c>
      <c r="B13946" s="15" t="s">
        <v>1869</v>
      </c>
      <c r="C13946" t="str">
        <f>_xlfn.XLOOKUP($B13946, STANDARDS!$A:$A, STANDARDS!$B:$B,,0,2)</f>
        <v>Morwell 1B Lignite</v>
      </c>
      <c r="D13946" t="s">
        <v>535</v>
      </c>
      <c r="E13946" t="s">
        <v>2183</v>
      </c>
      <c r="F13946">
        <v>-38.227107400000001</v>
      </c>
      <c r="G13946">
        <v>146.5782289</v>
      </c>
      <c r="H13946">
        <v>0</v>
      </c>
      <c r="I13946" t="s">
        <v>592</v>
      </c>
      <c r="J13946" cm="1">
        <f t="array" ref="J13946:L13946">_xlfn.XLOOKUP($C13946, AGE!$A:$A,AGE!$B:$D,,0,2)</f>
        <v>22.18</v>
      </c>
      <c r="K13946">
        <v>0.63</v>
      </c>
      <c r="L13946" t="str">
        <v>Briggs et al. 2007</v>
      </c>
      <c r="M13946" t="s">
        <v>2296</v>
      </c>
      <c r="P13946" t="s">
        <v>2342</v>
      </c>
      <c r="S13946">
        <v>-26.2</v>
      </c>
      <c r="T13946">
        <v>0.06</v>
      </c>
      <c r="U13946" t="s">
        <v>2307</v>
      </c>
      <c r="V13946">
        <v>1</v>
      </c>
      <c r="W13946" t="s">
        <v>2547</v>
      </c>
    </row>
    <row r="13947" spans="1:23" x14ac:dyDescent="0.3">
      <c r="A13947">
        <v>22055</v>
      </c>
      <c r="B13947" s="15" t="s">
        <v>1869</v>
      </c>
      <c r="C13947" t="str">
        <f>_xlfn.XLOOKUP($B13947, STANDARDS!$A:$A, STANDARDS!$B:$B,,0,2)</f>
        <v>Morwell 1B Lignite</v>
      </c>
      <c r="D13947" t="s">
        <v>535</v>
      </c>
      <c r="E13947" t="s">
        <v>2183</v>
      </c>
      <c r="F13947">
        <v>-38.227107400000001</v>
      </c>
      <c r="G13947">
        <v>146.5782289</v>
      </c>
      <c r="H13947">
        <v>0</v>
      </c>
      <c r="I13947" t="s">
        <v>592</v>
      </c>
      <c r="J13947" cm="1">
        <f t="array" ref="J13947:L13947">_xlfn.XLOOKUP($C13947, AGE!$A:$A,AGE!$B:$D,,0,2)</f>
        <v>22.18</v>
      </c>
      <c r="K13947">
        <v>0.63</v>
      </c>
      <c r="L13947" t="str">
        <v>Briggs et al. 2007</v>
      </c>
      <c r="M13947" t="s">
        <v>2296</v>
      </c>
      <c r="P13947" t="s">
        <v>2342</v>
      </c>
      <c r="S13947">
        <v>-26.2</v>
      </c>
      <c r="T13947">
        <v>0.06</v>
      </c>
      <c r="U13947" t="s">
        <v>2307</v>
      </c>
      <c r="V13947">
        <v>1</v>
      </c>
      <c r="W13947" t="s">
        <v>2547</v>
      </c>
    </row>
    <row r="13948" spans="1:23" x14ac:dyDescent="0.3">
      <c r="A13948">
        <v>22056</v>
      </c>
      <c r="B13948" s="15" t="s">
        <v>1869</v>
      </c>
      <c r="C13948" t="str">
        <f>_xlfn.XLOOKUP($B13948, STANDARDS!$A:$A, STANDARDS!$B:$B,,0,2)</f>
        <v>Morwell 1B Lignite</v>
      </c>
      <c r="D13948" t="s">
        <v>535</v>
      </c>
      <c r="E13948" t="s">
        <v>2183</v>
      </c>
      <c r="F13948">
        <v>-38.227107400000001</v>
      </c>
      <c r="G13948">
        <v>146.5782289</v>
      </c>
      <c r="H13948">
        <v>0</v>
      </c>
      <c r="I13948" t="s">
        <v>592</v>
      </c>
      <c r="J13948" cm="1">
        <f t="array" ref="J13948:L13948">_xlfn.XLOOKUP($C13948, AGE!$A:$A,AGE!$B:$D,,0,2)</f>
        <v>22.18</v>
      </c>
      <c r="K13948">
        <v>0.63</v>
      </c>
      <c r="L13948" t="str">
        <v>Briggs et al. 2007</v>
      </c>
      <c r="M13948" t="s">
        <v>2296</v>
      </c>
      <c r="P13948" t="s">
        <v>2342</v>
      </c>
      <c r="S13948">
        <v>-26.3</v>
      </c>
      <c r="T13948">
        <v>0.06</v>
      </c>
      <c r="U13948" t="s">
        <v>2307</v>
      </c>
      <c r="V13948">
        <v>1</v>
      </c>
      <c r="W13948" t="s">
        <v>2547</v>
      </c>
    </row>
    <row r="13949" spans="1:23" x14ac:dyDescent="0.3">
      <c r="A13949">
        <v>22057</v>
      </c>
      <c r="B13949" s="15" t="s">
        <v>1869</v>
      </c>
      <c r="C13949" t="str">
        <f>_xlfn.XLOOKUP($B13949, STANDARDS!$A:$A, STANDARDS!$B:$B,,0,2)</f>
        <v>Morwell 1B Lignite</v>
      </c>
      <c r="D13949" t="s">
        <v>535</v>
      </c>
      <c r="E13949" t="s">
        <v>2183</v>
      </c>
      <c r="F13949">
        <v>-38.227107400000001</v>
      </c>
      <c r="G13949">
        <v>146.5782289</v>
      </c>
      <c r="H13949">
        <v>0</v>
      </c>
      <c r="I13949" t="s">
        <v>592</v>
      </c>
      <c r="J13949" cm="1">
        <f t="array" ref="J13949:L13949">_xlfn.XLOOKUP($C13949, AGE!$A:$A,AGE!$B:$D,,0,2)</f>
        <v>22.18</v>
      </c>
      <c r="K13949">
        <v>0.63</v>
      </c>
      <c r="L13949" t="str">
        <v>Briggs et al. 2007</v>
      </c>
      <c r="M13949" t="s">
        <v>2296</v>
      </c>
      <c r="P13949" t="s">
        <v>2342</v>
      </c>
      <c r="S13949">
        <v>-26.3</v>
      </c>
      <c r="T13949">
        <v>0.06</v>
      </c>
      <c r="U13949" t="s">
        <v>2307</v>
      </c>
      <c r="V13949">
        <v>1</v>
      </c>
      <c r="W13949" t="s">
        <v>2547</v>
      </c>
    </row>
    <row r="13950" spans="1:23" x14ac:dyDescent="0.3">
      <c r="A13950">
        <v>22058</v>
      </c>
      <c r="B13950" s="15" t="s">
        <v>1869</v>
      </c>
      <c r="C13950" t="str">
        <f>_xlfn.XLOOKUP($B13950, STANDARDS!$A:$A, STANDARDS!$B:$B,,0,2)</f>
        <v>Morwell 1B Lignite</v>
      </c>
      <c r="D13950" t="s">
        <v>535</v>
      </c>
      <c r="E13950" t="s">
        <v>2183</v>
      </c>
      <c r="F13950">
        <v>-38.227107400000001</v>
      </c>
      <c r="G13950">
        <v>146.5782289</v>
      </c>
      <c r="H13950">
        <v>0</v>
      </c>
      <c r="I13950" t="s">
        <v>592</v>
      </c>
      <c r="J13950" cm="1">
        <f t="array" ref="J13950:L13950">_xlfn.XLOOKUP($C13950, AGE!$A:$A,AGE!$B:$D,,0,2)</f>
        <v>22.18</v>
      </c>
      <c r="K13950">
        <v>0.63</v>
      </c>
      <c r="L13950" t="str">
        <v>Briggs et al. 2007</v>
      </c>
      <c r="M13950" t="s">
        <v>2296</v>
      </c>
      <c r="P13950" t="s">
        <v>2342</v>
      </c>
      <c r="S13950">
        <v>-26.3</v>
      </c>
      <c r="T13950">
        <v>0.06</v>
      </c>
      <c r="U13950" t="s">
        <v>2307</v>
      </c>
      <c r="V13950">
        <v>1</v>
      </c>
      <c r="W13950" t="s">
        <v>2547</v>
      </c>
    </row>
    <row r="13951" spans="1:23" x14ac:dyDescent="0.3">
      <c r="A13951">
        <v>22071</v>
      </c>
      <c r="B13951" s="15" t="s">
        <v>1869</v>
      </c>
      <c r="C13951" t="str">
        <f>_xlfn.XLOOKUP($B13951, STANDARDS!$A:$A, STANDARDS!$B:$B,,0,2)</f>
        <v>Morwell 1B Lignite</v>
      </c>
      <c r="D13951" t="s">
        <v>535</v>
      </c>
      <c r="E13951" t="s">
        <v>2183</v>
      </c>
      <c r="F13951">
        <v>-38.227107400000001</v>
      </c>
      <c r="G13951">
        <v>146.5782289</v>
      </c>
      <c r="H13951">
        <v>0</v>
      </c>
      <c r="I13951" t="s">
        <v>592</v>
      </c>
      <c r="J13951" cm="1">
        <f t="array" ref="J13951:L13951">_xlfn.XLOOKUP($C13951, AGE!$A:$A,AGE!$B:$D,,0,2)</f>
        <v>22.18</v>
      </c>
      <c r="K13951">
        <v>0.63</v>
      </c>
      <c r="L13951" t="str">
        <v>Briggs et al. 2007</v>
      </c>
      <c r="M13951" t="s">
        <v>2296</v>
      </c>
      <c r="P13951" t="s">
        <v>2342</v>
      </c>
      <c r="S13951">
        <v>-25.9</v>
      </c>
      <c r="T13951">
        <v>0.06</v>
      </c>
      <c r="U13951" t="s">
        <v>2307</v>
      </c>
      <c r="V13951">
        <v>1</v>
      </c>
      <c r="W13951" t="s">
        <v>2547</v>
      </c>
    </row>
    <row r="13952" spans="1:23" x14ac:dyDescent="0.3">
      <c r="A13952">
        <v>22072</v>
      </c>
      <c r="B13952" s="15" t="s">
        <v>1869</v>
      </c>
      <c r="C13952" t="str">
        <f>_xlfn.XLOOKUP($B13952, STANDARDS!$A:$A, STANDARDS!$B:$B,,0,2)</f>
        <v>Morwell 1B Lignite</v>
      </c>
      <c r="D13952" t="s">
        <v>535</v>
      </c>
      <c r="E13952" t="s">
        <v>2183</v>
      </c>
      <c r="F13952">
        <v>-38.227107400000001</v>
      </c>
      <c r="G13952">
        <v>146.5782289</v>
      </c>
      <c r="H13952">
        <v>0</v>
      </c>
      <c r="I13952" t="s">
        <v>592</v>
      </c>
      <c r="J13952" cm="1">
        <f t="array" ref="J13952:L13952">_xlfn.XLOOKUP($C13952, AGE!$A:$A,AGE!$B:$D,,0,2)</f>
        <v>22.18</v>
      </c>
      <c r="K13952">
        <v>0.63</v>
      </c>
      <c r="L13952" t="str">
        <v>Briggs et al. 2007</v>
      </c>
      <c r="M13952" t="s">
        <v>2343</v>
      </c>
      <c r="P13952" t="s">
        <v>2342</v>
      </c>
      <c r="S13952">
        <v>-25.8</v>
      </c>
      <c r="T13952">
        <v>0.06</v>
      </c>
      <c r="U13952" t="s">
        <v>2344</v>
      </c>
      <c r="V13952">
        <v>1</v>
      </c>
      <c r="W13952" t="s">
        <v>2547</v>
      </c>
    </row>
    <row r="13953" spans="1:23" x14ac:dyDescent="0.3">
      <c r="A13953">
        <v>22072</v>
      </c>
      <c r="B13953" s="15" t="s">
        <v>1869</v>
      </c>
      <c r="C13953" t="str">
        <f>_xlfn.XLOOKUP($B13953, STANDARDS!$A:$A, STANDARDS!$B:$B,,0,2)</f>
        <v>Morwell 1B Lignite</v>
      </c>
      <c r="D13953" t="s">
        <v>535</v>
      </c>
      <c r="E13953" t="s">
        <v>2183</v>
      </c>
      <c r="F13953">
        <v>-38.227107400000001</v>
      </c>
      <c r="G13953">
        <v>146.5782289</v>
      </c>
      <c r="H13953">
        <v>0</v>
      </c>
      <c r="I13953" t="s">
        <v>592</v>
      </c>
      <c r="J13953" cm="1">
        <f t="array" ref="J13953:L13953">_xlfn.XLOOKUP($C13953, AGE!$A:$A,AGE!$B:$D,,0,2)</f>
        <v>22.18</v>
      </c>
      <c r="K13953">
        <v>0.63</v>
      </c>
      <c r="L13953" t="str">
        <v>Briggs et al. 2007</v>
      </c>
      <c r="M13953" t="s">
        <v>2296</v>
      </c>
      <c r="P13953" t="s">
        <v>2342</v>
      </c>
      <c r="S13953">
        <v>-26.1</v>
      </c>
      <c r="T13953">
        <v>0.06</v>
      </c>
      <c r="U13953" t="s">
        <v>2307</v>
      </c>
      <c r="V13953">
        <v>1</v>
      </c>
      <c r="W13953" t="s">
        <v>2547</v>
      </c>
    </row>
    <row r="13954" spans="1:23" x14ac:dyDescent="0.3">
      <c r="A13954">
        <v>22073</v>
      </c>
      <c r="B13954" s="15" t="s">
        <v>1869</v>
      </c>
      <c r="C13954" t="str">
        <f>_xlfn.XLOOKUP($B13954, STANDARDS!$A:$A, STANDARDS!$B:$B,,0,2)</f>
        <v>Morwell 1B Lignite</v>
      </c>
      <c r="D13954" t="s">
        <v>535</v>
      </c>
      <c r="E13954" t="s">
        <v>2183</v>
      </c>
      <c r="F13954">
        <v>-38.227107400000001</v>
      </c>
      <c r="G13954">
        <v>146.5782289</v>
      </c>
      <c r="H13954">
        <v>0</v>
      </c>
      <c r="I13954" t="s">
        <v>592</v>
      </c>
      <c r="J13954" cm="1">
        <f t="array" ref="J13954:L13954">_xlfn.XLOOKUP($C13954, AGE!$A:$A,AGE!$B:$D,,0,2)</f>
        <v>22.18</v>
      </c>
      <c r="K13954">
        <v>0.63</v>
      </c>
      <c r="L13954" t="str">
        <v>Briggs et al. 2007</v>
      </c>
      <c r="M13954" t="s">
        <v>2343</v>
      </c>
      <c r="P13954" t="s">
        <v>2342</v>
      </c>
      <c r="S13954">
        <v>-24.3</v>
      </c>
      <c r="T13954">
        <v>0.06</v>
      </c>
      <c r="U13954" t="s">
        <v>2344</v>
      </c>
      <c r="V13954">
        <v>1</v>
      </c>
      <c r="W13954" t="s">
        <v>2547</v>
      </c>
    </row>
    <row r="13955" spans="1:23" x14ac:dyDescent="0.3">
      <c r="A13955">
        <v>22073</v>
      </c>
      <c r="B13955" s="15" t="s">
        <v>1869</v>
      </c>
      <c r="C13955" t="str">
        <f>_xlfn.XLOOKUP($B13955, STANDARDS!$A:$A, STANDARDS!$B:$B,,0,2)</f>
        <v>Morwell 1B Lignite</v>
      </c>
      <c r="D13955" t="s">
        <v>535</v>
      </c>
      <c r="E13955" t="s">
        <v>2183</v>
      </c>
      <c r="F13955">
        <v>-38.227107400000001</v>
      </c>
      <c r="G13955">
        <v>146.5782289</v>
      </c>
      <c r="H13955">
        <v>0</v>
      </c>
      <c r="I13955" t="s">
        <v>592</v>
      </c>
      <c r="J13955" cm="1">
        <f t="array" ref="J13955:L13955">_xlfn.XLOOKUP($C13955, AGE!$A:$A,AGE!$B:$D,,0,2)</f>
        <v>22.18</v>
      </c>
      <c r="K13955">
        <v>0.63</v>
      </c>
      <c r="L13955" t="str">
        <v>Briggs et al. 2007</v>
      </c>
      <c r="M13955" t="s">
        <v>2296</v>
      </c>
      <c r="P13955" t="s">
        <v>2342</v>
      </c>
      <c r="S13955">
        <v>-25.9</v>
      </c>
      <c r="T13955">
        <v>0.06</v>
      </c>
      <c r="U13955" t="s">
        <v>2307</v>
      </c>
      <c r="V13955">
        <v>1</v>
      </c>
      <c r="W13955" t="s">
        <v>2547</v>
      </c>
    </row>
    <row r="13956" spans="1:23" x14ac:dyDescent="0.3">
      <c r="A13956">
        <v>22074</v>
      </c>
      <c r="B13956" s="15" t="s">
        <v>1869</v>
      </c>
      <c r="C13956" t="str">
        <f>_xlfn.XLOOKUP($B13956, STANDARDS!$A:$A, STANDARDS!$B:$B,,0,2)</f>
        <v>Morwell 1B Lignite</v>
      </c>
      <c r="D13956" t="s">
        <v>535</v>
      </c>
      <c r="E13956" t="s">
        <v>2183</v>
      </c>
      <c r="F13956">
        <v>-38.227107400000001</v>
      </c>
      <c r="G13956">
        <v>146.5782289</v>
      </c>
      <c r="H13956">
        <v>0</v>
      </c>
      <c r="I13956" t="s">
        <v>592</v>
      </c>
      <c r="J13956" cm="1">
        <f t="array" ref="J13956:L13956">_xlfn.XLOOKUP($C13956, AGE!$A:$A,AGE!$B:$D,,0,2)</f>
        <v>22.18</v>
      </c>
      <c r="K13956">
        <v>0.63</v>
      </c>
      <c r="L13956" t="str">
        <v>Briggs et al. 2007</v>
      </c>
      <c r="M13956" t="s">
        <v>2343</v>
      </c>
      <c r="P13956" t="s">
        <v>2342</v>
      </c>
      <c r="S13956">
        <v>-25.1</v>
      </c>
      <c r="T13956">
        <v>0.06</v>
      </c>
      <c r="U13956" t="s">
        <v>2344</v>
      </c>
      <c r="V13956">
        <v>1</v>
      </c>
      <c r="W13956" t="s">
        <v>2547</v>
      </c>
    </row>
    <row r="13957" spans="1:23" x14ac:dyDescent="0.3">
      <c r="A13957">
        <v>22074</v>
      </c>
      <c r="B13957" s="15" t="s">
        <v>1869</v>
      </c>
      <c r="C13957" t="str">
        <f>_xlfn.XLOOKUP($B13957, STANDARDS!$A:$A, STANDARDS!$B:$B,,0,2)</f>
        <v>Morwell 1B Lignite</v>
      </c>
      <c r="D13957" t="s">
        <v>535</v>
      </c>
      <c r="E13957" t="s">
        <v>2183</v>
      </c>
      <c r="F13957">
        <v>-38.227107400000001</v>
      </c>
      <c r="G13957">
        <v>146.5782289</v>
      </c>
      <c r="H13957">
        <v>0</v>
      </c>
      <c r="I13957" t="s">
        <v>592</v>
      </c>
      <c r="J13957" cm="1">
        <f t="array" ref="J13957:L13957">_xlfn.XLOOKUP($C13957, AGE!$A:$A,AGE!$B:$D,,0,2)</f>
        <v>22.18</v>
      </c>
      <c r="K13957">
        <v>0.63</v>
      </c>
      <c r="L13957" t="str">
        <v>Briggs et al. 2007</v>
      </c>
      <c r="M13957" t="s">
        <v>2296</v>
      </c>
      <c r="P13957" t="s">
        <v>2342</v>
      </c>
      <c r="S13957">
        <v>-25.8</v>
      </c>
      <c r="T13957">
        <v>0.06</v>
      </c>
      <c r="U13957" t="s">
        <v>2307</v>
      </c>
      <c r="V13957">
        <v>1</v>
      </c>
      <c r="W13957" t="s">
        <v>2547</v>
      </c>
    </row>
    <row r="13958" spans="1:23" x14ac:dyDescent="0.3">
      <c r="A13958">
        <v>22075</v>
      </c>
      <c r="B13958" s="15" t="s">
        <v>1869</v>
      </c>
      <c r="C13958" t="str">
        <f>_xlfn.XLOOKUP($B13958, STANDARDS!$A:$A, STANDARDS!$B:$B,,0,2)</f>
        <v>Morwell 1B Lignite</v>
      </c>
      <c r="D13958" t="s">
        <v>535</v>
      </c>
      <c r="E13958" t="s">
        <v>2183</v>
      </c>
      <c r="F13958">
        <v>-38.227107400000001</v>
      </c>
      <c r="G13958">
        <v>146.5782289</v>
      </c>
      <c r="H13958">
        <v>0</v>
      </c>
      <c r="I13958" t="s">
        <v>592</v>
      </c>
      <c r="J13958" cm="1">
        <f t="array" ref="J13958:L13958">_xlfn.XLOOKUP($C13958, AGE!$A:$A,AGE!$B:$D,,0,2)</f>
        <v>22.18</v>
      </c>
      <c r="K13958">
        <v>0.63</v>
      </c>
      <c r="L13958" t="str">
        <v>Briggs et al. 2007</v>
      </c>
      <c r="M13958" t="s">
        <v>2343</v>
      </c>
      <c r="P13958" t="s">
        <v>2342</v>
      </c>
      <c r="S13958">
        <v>-25.7</v>
      </c>
      <c r="T13958">
        <v>0.06</v>
      </c>
      <c r="U13958" t="s">
        <v>2344</v>
      </c>
      <c r="V13958">
        <v>1</v>
      </c>
      <c r="W13958" t="s">
        <v>2547</v>
      </c>
    </row>
    <row r="13959" spans="1:23" x14ac:dyDescent="0.3">
      <c r="A13959">
        <v>22075</v>
      </c>
      <c r="B13959" s="15" t="s">
        <v>1869</v>
      </c>
      <c r="C13959" t="str">
        <f>_xlfn.XLOOKUP($B13959, STANDARDS!$A:$A, STANDARDS!$B:$B,,0,2)</f>
        <v>Morwell 1B Lignite</v>
      </c>
      <c r="D13959" t="s">
        <v>535</v>
      </c>
      <c r="E13959" t="s">
        <v>2183</v>
      </c>
      <c r="F13959">
        <v>-38.227107400000001</v>
      </c>
      <c r="G13959">
        <v>146.5782289</v>
      </c>
      <c r="H13959">
        <v>0</v>
      </c>
      <c r="I13959" t="s">
        <v>592</v>
      </c>
      <c r="J13959" cm="1">
        <f t="array" ref="J13959:L13959">_xlfn.XLOOKUP($C13959, AGE!$A:$A,AGE!$B:$D,,0,2)</f>
        <v>22.18</v>
      </c>
      <c r="K13959">
        <v>0.63</v>
      </c>
      <c r="L13959" t="str">
        <v>Briggs et al. 2007</v>
      </c>
      <c r="M13959" t="s">
        <v>2296</v>
      </c>
      <c r="P13959" t="s">
        <v>2342</v>
      </c>
      <c r="S13959">
        <v>-26</v>
      </c>
      <c r="T13959">
        <v>0.06</v>
      </c>
      <c r="U13959" t="s">
        <v>2307</v>
      </c>
      <c r="V13959">
        <v>1</v>
      </c>
      <c r="W13959" t="s">
        <v>2547</v>
      </c>
    </row>
    <row r="13960" spans="1:23" x14ac:dyDescent="0.3">
      <c r="A13960">
        <v>22076</v>
      </c>
      <c r="B13960" s="15" t="s">
        <v>1869</v>
      </c>
      <c r="C13960" t="str">
        <f>_xlfn.XLOOKUP($B13960, STANDARDS!$A:$A, STANDARDS!$B:$B,,0,2)</f>
        <v>Morwell 1B Lignite</v>
      </c>
      <c r="D13960" t="s">
        <v>535</v>
      </c>
      <c r="E13960" t="s">
        <v>2183</v>
      </c>
      <c r="F13960">
        <v>-38.227107400000001</v>
      </c>
      <c r="G13960">
        <v>146.5782289</v>
      </c>
      <c r="H13960">
        <v>0</v>
      </c>
      <c r="I13960" t="s">
        <v>592</v>
      </c>
      <c r="J13960" cm="1">
        <f t="array" ref="J13960:L13960">_xlfn.XLOOKUP($C13960, AGE!$A:$A,AGE!$B:$D,,0,2)</f>
        <v>22.18</v>
      </c>
      <c r="K13960">
        <v>0.63</v>
      </c>
      <c r="L13960" t="str">
        <v>Briggs et al. 2007</v>
      </c>
      <c r="M13960" t="s">
        <v>2296</v>
      </c>
      <c r="P13960" t="s">
        <v>2342</v>
      </c>
      <c r="S13960">
        <v>-25.5</v>
      </c>
      <c r="T13960">
        <v>0.06</v>
      </c>
      <c r="U13960" t="s">
        <v>2307</v>
      </c>
      <c r="V13960">
        <v>1</v>
      </c>
      <c r="W13960" t="s">
        <v>2547</v>
      </c>
    </row>
    <row r="13961" spans="1:23" x14ac:dyDescent="0.3">
      <c r="A13961">
        <v>22077</v>
      </c>
      <c r="B13961" s="15" t="s">
        <v>1869</v>
      </c>
      <c r="C13961" t="str">
        <f>_xlfn.XLOOKUP($B13961, STANDARDS!$A:$A, STANDARDS!$B:$B,,0,2)</f>
        <v>Morwell 1B Lignite</v>
      </c>
      <c r="D13961" t="s">
        <v>535</v>
      </c>
      <c r="E13961" t="s">
        <v>2183</v>
      </c>
      <c r="F13961">
        <v>-38.227107400000001</v>
      </c>
      <c r="G13961">
        <v>146.5782289</v>
      </c>
      <c r="H13961">
        <v>0</v>
      </c>
      <c r="I13961" t="s">
        <v>592</v>
      </c>
      <c r="J13961" cm="1">
        <f t="array" ref="J13961:L13961">_xlfn.XLOOKUP($C13961, AGE!$A:$A,AGE!$B:$D,,0,2)</f>
        <v>22.18</v>
      </c>
      <c r="K13961">
        <v>0.63</v>
      </c>
      <c r="L13961" t="str">
        <v>Briggs et al. 2007</v>
      </c>
      <c r="M13961" t="s">
        <v>2296</v>
      </c>
      <c r="P13961" t="s">
        <v>2342</v>
      </c>
      <c r="S13961">
        <v>-25.8</v>
      </c>
      <c r="T13961">
        <v>0.06</v>
      </c>
      <c r="U13961" t="s">
        <v>2307</v>
      </c>
      <c r="V13961">
        <v>1</v>
      </c>
      <c r="W13961" t="s">
        <v>2547</v>
      </c>
    </row>
    <row r="13962" spans="1:23" x14ac:dyDescent="0.3">
      <c r="A13962">
        <v>22078</v>
      </c>
      <c r="B13962" s="15" t="s">
        <v>1869</v>
      </c>
      <c r="C13962" t="str">
        <f>_xlfn.XLOOKUP($B13962, STANDARDS!$A:$A, STANDARDS!$B:$B,,0,2)</f>
        <v>Morwell 1B Lignite</v>
      </c>
      <c r="D13962" t="s">
        <v>535</v>
      </c>
      <c r="E13962" t="s">
        <v>2183</v>
      </c>
      <c r="F13962">
        <v>-38.227107400000001</v>
      </c>
      <c r="G13962">
        <v>146.5782289</v>
      </c>
      <c r="H13962">
        <v>0</v>
      </c>
      <c r="I13962" t="s">
        <v>592</v>
      </c>
      <c r="J13962" cm="1">
        <f t="array" ref="J13962:L13962">_xlfn.XLOOKUP($C13962, AGE!$A:$A,AGE!$B:$D,,0,2)</f>
        <v>22.18</v>
      </c>
      <c r="K13962">
        <v>0.63</v>
      </c>
      <c r="L13962" t="str">
        <v>Briggs et al. 2007</v>
      </c>
      <c r="M13962" t="s">
        <v>2296</v>
      </c>
      <c r="P13962" t="s">
        <v>2342</v>
      </c>
      <c r="S13962">
        <v>-25.9</v>
      </c>
      <c r="T13962">
        <v>0.06</v>
      </c>
      <c r="U13962" t="s">
        <v>2307</v>
      </c>
      <c r="V13962">
        <v>1</v>
      </c>
      <c r="W13962" t="s">
        <v>2547</v>
      </c>
    </row>
    <row r="13963" spans="1:23" x14ac:dyDescent="0.3">
      <c r="A13963">
        <v>22079</v>
      </c>
      <c r="B13963" s="15" t="s">
        <v>1869</v>
      </c>
      <c r="C13963" t="str">
        <f>_xlfn.XLOOKUP($B13963, STANDARDS!$A:$A, STANDARDS!$B:$B,,0,2)</f>
        <v>Morwell 1B Lignite</v>
      </c>
      <c r="D13963" t="s">
        <v>535</v>
      </c>
      <c r="E13963" t="s">
        <v>2183</v>
      </c>
      <c r="F13963">
        <v>-38.227107400000001</v>
      </c>
      <c r="G13963">
        <v>146.5782289</v>
      </c>
      <c r="H13963">
        <v>0</v>
      </c>
      <c r="I13963" t="s">
        <v>592</v>
      </c>
      <c r="J13963" cm="1">
        <f t="array" ref="J13963:L13963">_xlfn.XLOOKUP($C13963, AGE!$A:$A,AGE!$B:$D,,0,2)</f>
        <v>22.18</v>
      </c>
      <c r="K13963">
        <v>0.63</v>
      </c>
      <c r="L13963" t="str">
        <v>Briggs et al. 2007</v>
      </c>
      <c r="M13963" t="s">
        <v>2296</v>
      </c>
      <c r="P13963" t="s">
        <v>2342</v>
      </c>
      <c r="S13963">
        <v>-25.7</v>
      </c>
      <c r="T13963">
        <v>0.06</v>
      </c>
      <c r="U13963" t="s">
        <v>2307</v>
      </c>
      <c r="V13963">
        <v>1</v>
      </c>
      <c r="W13963" t="s">
        <v>2547</v>
      </c>
    </row>
    <row r="13964" spans="1:23" x14ac:dyDescent="0.3">
      <c r="A13964">
        <v>22080</v>
      </c>
      <c r="B13964" s="15" t="s">
        <v>1869</v>
      </c>
      <c r="C13964" t="str">
        <f>_xlfn.XLOOKUP($B13964, STANDARDS!$A:$A, STANDARDS!$B:$B,,0,2)</f>
        <v>Morwell 1B Lignite</v>
      </c>
      <c r="D13964" t="s">
        <v>535</v>
      </c>
      <c r="E13964" t="s">
        <v>2183</v>
      </c>
      <c r="F13964">
        <v>-38.227107400000001</v>
      </c>
      <c r="G13964">
        <v>146.5782289</v>
      </c>
      <c r="H13964">
        <v>0</v>
      </c>
      <c r="I13964" t="s">
        <v>592</v>
      </c>
      <c r="J13964" cm="1">
        <f t="array" ref="J13964:L13964">_xlfn.XLOOKUP($C13964, AGE!$A:$A,AGE!$B:$D,,0,2)</f>
        <v>22.18</v>
      </c>
      <c r="K13964">
        <v>0.63</v>
      </c>
      <c r="L13964" t="str">
        <v>Briggs et al. 2007</v>
      </c>
      <c r="M13964" t="s">
        <v>2296</v>
      </c>
      <c r="P13964" t="s">
        <v>2342</v>
      </c>
      <c r="S13964">
        <v>-25.6</v>
      </c>
      <c r="T13964">
        <v>0.06</v>
      </c>
      <c r="U13964" t="s">
        <v>2307</v>
      </c>
      <c r="V13964">
        <v>1</v>
      </c>
      <c r="W13964" t="s">
        <v>2547</v>
      </c>
    </row>
    <row r="13965" spans="1:23" x14ac:dyDescent="0.3">
      <c r="A13965">
        <v>22081</v>
      </c>
      <c r="B13965" s="15" t="s">
        <v>1869</v>
      </c>
      <c r="C13965" t="str">
        <f>_xlfn.XLOOKUP($B13965, STANDARDS!$A:$A, STANDARDS!$B:$B,,0,2)</f>
        <v>Morwell 1B Lignite</v>
      </c>
      <c r="D13965" t="s">
        <v>535</v>
      </c>
      <c r="E13965" t="s">
        <v>2183</v>
      </c>
      <c r="F13965">
        <v>-38.227107400000001</v>
      </c>
      <c r="G13965">
        <v>146.5782289</v>
      </c>
      <c r="H13965">
        <v>0</v>
      </c>
      <c r="I13965" t="s">
        <v>592</v>
      </c>
      <c r="J13965" cm="1">
        <f t="array" ref="J13965:L13965">_xlfn.XLOOKUP($C13965, AGE!$A:$A,AGE!$B:$D,,0,2)</f>
        <v>22.18</v>
      </c>
      <c r="K13965">
        <v>0.63</v>
      </c>
      <c r="L13965" t="str">
        <v>Briggs et al. 2007</v>
      </c>
      <c r="M13965" t="s">
        <v>2296</v>
      </c>
      <c r="P13965" t="s">
        <v>2342</v>
      </c>
      <c r="S13965">
        <v>-25.5</v>
      </c>
      <c r="T13965">
        <v>0.06</v>
      </c>
      <c r="U13965" t="s">
        <v>2307</v>
      </c>
      <c r="V13965">
        <v>1</v>
      </c>
      <c r="W13965" t="s">
        <v>2547</v>
      </c>
    </row>
    <row r="13966" spans="1:23" x14ac:dyDescent="0.3">
      <c r="A13966">
        <v>22082</v>
      </c>
      <c r="B13966" s="15" t="s">
        <v>1869</v>
      </c>
      <c r="C13966" t="str">
        <f>_xlfn.XLOOKUP($B13966, STANDARDS!$A:$A, STANDARDS!$B:$B,,0,2)</f>
        <v>Morwell 1B Lignite</v>
      </c>
      <c r="D13966" t="s">
        <v>535</v>
      </c>
      <c r="E13966" t="s">
        <v>2183</v>
      </c>
      <c r="F13966">
        <v>-38.227107400000001</v>
      </c>
      <c r="G13966">
        <v>146.5782289</v>
      </c>
      <c r="H13966">
        <v>0</v>
      </c>
      <c r="I13966" t="s">
        <v>592</v>
      </c>
      <c r="J13966" cm="1">
        <f t="array" ref="J13966:L13966">_xlfn.XLOOKUP($C13966, AGE!$A:$A,AGE!$B:$D,,0,2)</f>
        <v>22.18</v>
      </c>
      <c r="K13966">
        <v>0.63</v>
      </c>
      <c r="L13966" t="str">
        <v>Briggs et al. 2007</v>
      </c>
      <c r="M13966" t="s">
        <v>2296</v>
      </c>
      <c r="P13966" t="s">
        <v>2342</v>
      </c>
      <c r="S13966">
        <v>-25.3</v>
      </c>
      <c r="T13966">
        <v>0.06</v>
      </c>
      <c r="U13966" t="s">
        <v>2307</v>
      </c>
      <c r="V13966">
        <v>1</v>
      </c>
      <c r="W13966" t="s">
        <v>2547</v>
      </c>
    </row>
    <row r="13967" spans="1:23" x14ac:dyDescent="0.3">
      <c r="A13967">
        <v>22083</v>
      </c>
      <c r="B13967" s="15" t="s">
        <v>1869</v>
      </c>
      <c r="C13967" t="str">
        <f>_xlfn.XLOOKUP($B13967, STANDARDS!$A:$A, STANDARDS!$B:$B,,0,2)</f>
        <v>Morwell 1B Lignite</v>
      </c>
      <c r="D13967" t="s">
        <v>535</v>
      </c>
      <c r="E13967" t="s">
        <v>2183</v>
      </c>
      <c r="F13967">
        <v>-38.227107400000001</v>
      </c>
      <c r="G13967">
        <v>146.5782289</v>
      </c>
      <c r="H13967">
        <v>0</v>
      </c>
      <c r="I13967" t="s">
        <v>592</v>
      </c>
      <c r="J13967" cm="1">
        <f t="array" ref="J13967:L13967">_xlfn.XLOOKUP($C13967, AGE!$A:$A,AGE!$B:$D,,0,2)</f>
        <v>22.18</v>
      </c>
      <c r="K13967">
        <v>0.63</v>
      </c>
      <c r="L13967" t="str">
        <v>Briggs et al. 2007</v>
      </c>
      <c r="M13967" t="s">
        <v>2296</v>
      </c>
      <c r="P13967" t="s">
        <v>2342</v>
      </c>
      <c r="S13967">
        <v>-25.8</v>
      </c>
      <c r="T13967">
        <v>0.06</v>
      </c>
      <c r="U13967" t="s">
        <v>2307</v>
      </c>
      <c r="V13967">
        <v>1</v>
      </c>
      <c r="W13967" t="s">
        <v>2547</v>
      </c>
    </row>
    <row r="13968" spans="1:23" x14ac:dyDescent="0.3">
      <c r="A13968">
        <v>22084</v>
      </c>
      <c r="B13968" s="15" t="s">
        <v>1869</v>
      </c>
      <c r="C13968" t="str">
        <f>_xlfn.XLOOKUP($B13968, STANDARDS!$A:$A, STANDARDS!$B:$B,,0,2)</f>
        <v>Morwell 1B Lignite</v>
      </c>
      <c r="D13968" t="s">
        <v>535</v>
      </c>
      <c r="E13968" t="s">
        <v>2183</v>
      </c>
      <c r="F13968">
        <v>-38.227107400000001</v>
      </c>
      <c r="G13968">
        <v>146.5782289</v>
      </c>
      <c r="H13968">
        <v>0</v>
      </c>
      <c r="I13968" t="s">
        <v>592</v>
      </c>
      <c r="J13968" cm="1">
        <f t="array" ref="J13968:L13968">_xlfn.XLOOKUP($C13968, AGE!$A:$A,AGE!$B:$D,,0,2)</f>
        <v>22.18</v>
      </c>
      <c r="K13968">
        <v>0.63</v>
      </c>
      <c r="L13968" t="str">
        <v>Briggs et al. 2007</v>
      </c>
      <c r="M13968" t="s">
        <v>2296</v>
      </c>
      <c r="P13968" t="s">
        <v>2342</v>
      </c>
      <c r="S13968">
        <v>-25.7</v>
      </c>
      <c r="T13968">
        <v>0.06</v>
      </c>
      <c r="U13968" t="s">
        <v>2307</v>
      </c>
      <c r="V13968">
        <v>1</v>
      </c>
      <c r="W13968" t="s">
        <v>2547</v>
      </c>
    </row>
    <row r="13969" spans="1:23" x14ac:dyDescent="0.3">
      <c r="A13969">
        <v>22085</v>
      </c>
      <c r="B13969" s="15" t="s">
        <v>1869</v>
      </c>
      <c r="C13969" t="str">
        <f>_xlfn.XLOOKUP($B13969, STANDARDS!$A:$A, STANDARDS!$B:$B,,0,2)</f>
        <v>Morwell 1B Lignite</v>
      </c>
      <c r="D13969" t="s">
        <v>535</v>
      </c>
      <c r="E13969" t="s">
        <v>2183</v>
      </c>
      <c r="F13969">
        <v>-38.227107400000001</v>
      </c>
      <c r="G13969">
        <v>146.5782289</v>
      </c>
      <c r="H13969">
        <v>0</v>
      </c>
      <c r="I13969" t="s">
        <v>592</v>
      </c>
      <c r="J13969" cm="1">
        <f t="array" ref="J13969:L13969">_xlfn.XLOOKUP($C13969, AGE!$A:$A,AGE!$B:$D,,0,2)</f>
        <v>22.18</v>
      </c>
      <c r="K13969">
        <v>0.63</v>
      </c>
      <c r="L13969" t="str">
        <v>Briggs et al. 2007</v>
      </c>
      <c r="M13969" t="s">
        <v>2296</v>
      </c>
      <c r="P13969" t="s">
        <v>2342</v>
      </c>
      <c r="S13969">
        <v>-25.7</v>
      </c>
      <c r="T13969">
        <v>0.06</v>
      </c>
      <c r="U13969" t="s">
        <v>2307</v>
      </c>
      <c r="V13969">
        <v>1</v>
      </c>
      <c r="W13969" t="s">
        <v>2547</v>
      </c>
    </row>
    <row r="13970" spans="1:23" x14ac:dyDescent="0.3">
      <c r="A13970">
        <v>22086</v>
      </c>
      <c r="B13970" s="15" t="s">
        <v>1869</v>
      </c>
      <c r="C13970" t="str">
        <f>_xlfn.XLOOKUP($B13970, STANDARDS!$A:$A, STANDARDS!$B:$B,,0,2)</f>
        <v>Morwell 1B Lignite</v>
      </c>
      <c r="D13970" t="s">
        <v>535</v>
      </c>
      <c r="E13970" t="s">
        <v>2183</v>
      </c>
      <c r="F13970">
        <v>-38.227107400000001</v>
      </c>
      <c r="G13970">
        <v>146.5782289</v>
      </c>
      <c r="H13970">
        <v>0</v>
      </c>
      <c r="I13970" t="s">
        <v>592</v>
      </c>
      <c r="J13970" cm="1">
        <f t="array" ref="J13970:L13970">_xlfn.XLOOKUP($C13970, AGE!$A:$A,AGE!$B:$D,,0,2)</f>
        <v>22.18</v>
      </c>
      <c r="K13970">
        <v>0.63</v>
      </c>
      <c r="L13970" t="str">
        <v>Briggs et al. 2007</v>
      </c>
      <c r="M13970" t="s">
        <v>2343</v>
      </c>
      <c r="P13970" t="s">
        <v>2342</v>
      </c>
      <c r="S13970">
        <v>-25.3</v>
      </c>
      <c r="T13970">
        <v>0.06</v>
      </c>
      <c r="U13970" t="s">
        <v>2344</v>
      </c>
      <c r="V13970">
        <v>1</v>
      </c>
      <c r="W13970" t="s">
        <v>2547</v>
      </c>
    </row>
    <row r="13971" spans="1:23" x14ac:dyDescent="0.3">
      <c r="A13971">
        <v>22086</v>
      </c>
      <c r="B13971" s="15" t="s">
        <v>1869</v>
      </c>
      <c r="C13971" t="str">
        <f>_xlfn.XLOOKUP($B13971, STANDARDS!$A:$A, STANDARDS!$B:$B,,0,2)</f>
        <v>Morwell 1B Lignite</v>
      </c>
      <c r="D13971" t="s">
        <v>535</v>
      </c>
      <c r="E13971" t="s">
        <v>2183</v>
      </c>
      <c r="F13971">
        <v>-38.227107400000001</v>
      </c>
      <c r="G13971">
        <v>146.5782289</v>
      </c>
      <c r="H13971">
        <v>0</v>
      </c>
      <c r="I13971" t="s">
        <v>592</v>
      </c>
      <c r="J13971" cm="1">
        <f t="array" ref="J13971:L13971">_xlfn.XLOOKUP($C13971, AGE!$A:$A,AGE!$B:$D,,0,2)</f>
        <v>22.18</v>
      </c>
      <c r="K13971">
        <v>0.63</v>
      </c>
      <c r="L13971" t="str">
        <v>Briggs et al. 2007</v>
      </c>
      <c r="M13971" t="s">
        <v>2296</v>
      </c>
      <c r="P13971" t="s">
        <v>2342</v>
      </c>
      <c r="S13971">
        <v>-25.8</v>
      </c>
      <c r="T13971">
        <v>0.06</v>
      </c>
      <c r="U13971" t="s">
        <v>2307</v>
      </c>
      <c r="V13971">
        <v>1</v>
      </c>
      <c r="W13971" t="s">
        <v>2547</v>
      </c>
    </row>
    <row r="13972" spans="1:23" x14ac:dyDescent="0.3">
      <c r="A13972">
        <v>22087</v>
      </c>
      <c r="B13972" s="15" t="s">
        <v>1869</v>
      </c>
      <c r="C13972" t="str">
        <f>_xlfn.XLOOKUP($B13972, STANDARDS!$A:$A, STANDARDS!$B:$B,,0,2)</f>
        <v>Morwell 1B Lignite</v>
      </c>
      <c r="D13972" t="s">
        <v>535</v>
      </c>
      <c r="E13972" t="s">
        <v>2183</v>
      </c>
      <c r="F13972">
        <v>-38.227107400000001</v>
      </c>
      <c r="G13972">
        <v>146.5782289</v>
      </c>
      <c r="H13972">
        <v>0</v>
      </c>
      <c r="I13972" t="s">
        <v>592</v>
      </c>
      <c r="J13972" cm="1">
        <f t="array" ref="J13972:L13972">_xlfn.XLOOKUP($C13972, AGE!$A:$A,AGE!$B:$D,,0,2)</f>
        <v>22.18</v>
      </c>
      <c r="K13972">
        <v>0.63</v>
      </c>
      <c r="L13972" t="str">
        <v>Briggs et al. 2007</v>
      </c>
      <c r="M13972" t="s">
        <v>2296</v>
      </c>
      <c r="P13972" t="s">
        <v>2342</v>
      </c>
      <c r="S13972">
        <v>-25.9</v>
      </c>
      <c r="T13972">
        <v>0.06</v>
      </c>
      <c r="U13972" t="s">
        <v>2307</v>
      </c>
      <c r="V13972">
        <v>1</v>
      </c>
      <c r="W13972" t="s">
        <v>2547</v>
      </c>
    </row>
    <row r="13973" spans="1:23" x14ac:dyDescent="0.3">
      <c r="A13973">
        <v>22087</v>
      </c>
      <c r="B13973" s="15" t="s">
        <v>1869</v>
      </c>
      <c r="C13973" t="str">
        <f>_xlfn.XLOOKUP($B13973, STANDARDS!$A:$A, STANDARDS!$B:$B,,0,2)</f>
        <v>Morwell 1B Lignite</v>
      </c>
      <c r="D13973" t="s">
        <v>535</v>
      </c>
      <c r="E13973" t="s">
        <v>2183</v>
      </c>
      <c r="F13973">
        <v>-38.227107400000001</v>
      </c>
      <c r="G13973">
        <v>146.5782289</v>
      </c>
      <c r="H13973">
        <v>0</v>
      </c>
      <c r="I13973" t="s">
        <v>592</v>
      </c>
      <c r="J13973" cm="1">
        <f t="array" ref="J13973:L13973">_xlfn.XLOOKUP($C13973, AGE!$A:$A,AGE!$B:$D,,0,2)</f>
        <v>22.18</v>
      </c>
      <c r="K13973">
        <v>0.63</v>
      </c>
      <c r="L13973" t="str">
        <v>Briggs et al. 2007</v>
      </c>
      <c r="M13973" t="s">
        <v>2343</v>
      </c>
      <c r="P13973" t="s">
        <v>2342</v>
      </c>
      <c r="S13973">
        <v>-26.5</v>
      </c>
      <c r="T13973">
        <v>0.06</v>
      </c>
      <c r="U13973" t="s">
        <v>2344</v>
      </c>
      <c r="V13973">
        <v>1</v>
      </c>
      <c r="W13973" t="s">
        <v>2547</v>
      </c>
    </row>
    <row r="13974" spans="1:23" x14ac:dyDescent="0.3">
      <c r="A13974">
        <v>22088</v>
      </c>
      <c r="B13974" s="15" t="s">
        <v>1869</v>
      </c>
      <c r="C13974" t="str">
        <f>_xlfn.XLOOKUP($B13974, STANDARDS!$A:$A, STANDARDS!$B:$B,,0,2)</f>
        <v>Morwell 1B Lignite</v>
      </c>
      <c r="D13974" t="s">
        <v>535</v>
      </c>
      <c r="E13974" t="s">
        <v>2183</v>
      </c>
      <c r="F13974">
        <v>-38.227107400000001</v>
      </c>
      <c r="G13974">
        <v>146.5782289</v>
      </c>
      <c r="H13974">
        <v>0</v>
      </c>
      <c r="I13974" t="s">
        <v>592</v>
      </c>
      <c r="J13974" cm="1">
        <f t="array" ref="J13974:L13974">_xlfn.XLOOKUP($C13974, AGE!$A:$A,AGE!$B:$D,,0,2)</f>
        <v>22.18</v>
      </c>
      <c r="K13974">
        <v>0.63</v>
      </c>
      <c r="L13974" t="str">
        <v>Briggs et al. 2007</v>
      </c>
      <c r="M13974" t="s">
        <v>2296</v>
      </c>
      <c r="P13974" t="s">
        <v>2342</v>
      </c>
      <c r="S13974">
        <v>-25.7</v>
      </c>
      <c r="T13974">
        <v>0.06</v>
      </c>
      <c r="U13974" t="s">
        <v>2307</v>
      </c>
      <c r="V13974">
        <v>1</v>
      </c>
      <c r="W13974" t="s">
        <v>2547</v>
      </c>
    </row>
    <row r="13975" spans="1:23" x14ac:dyDescent="0.3">
      <c r="A13975">
        <v>22089</v>
      </c>
      <c r="B13975" s="15" t="s">
        <v>1869</v>
      </c>
      <c r="C13975" t="str">
        <f>_xlfn.XLOOKUP($B13975, STANDARDS!$A:$A, STANDARDS!$B:$B,,0,2)</f>
        <v>Morwell 1B Lignite</v>
      </c>
      <c r="D13975" t="s">
        <v>535</v>
      </c>
      <c r="E13975" t="s">
        <v>2183</v>
      </c>
      <c r="F13975">
        <v>-38.227107400000001</v>
      </c>
      <c r="G13975">
        <v>146.5782289</v>
      </c>
      <c r="H13975">
        <v>0</v>
      </c>
      <c r="I13975" t="s">
        <v>592</v>
      </c>
      <c r="J13975" cm="1">
        <f t="array" ref="J13975:L13975">_xlfn.XLOOKUP($C13975, AGE!$A:$A,AGE!$B:$D,,0,2)</f>
        <v>22.18</v>
      </c>
      <c r="K13975">
        <v>0.63</v>
      </c>
      <c r="L13975" t="str">
        <v>Briggs et al. 2007</v>
      </c>
      <c r="M13975" t="s">
        <v>2296</v>
      </c>
      <c r="P13975" t="s">
        <v>2342</v>
      </c>
      <c r="S13975">
        <v>-25.6</v>
      </c>
      <c r="T13975">
        <v>0.06</v>
      </c>
      <c r="U13975" t="s">
        <v>2307</v>
      </c>
      <c r="V13975">
        <v>1</v>
      </c>
      <c r="W13975" t="s">
        <v>2547</v>
      </c>
    </row>
    <row r="13976" spans="1:23" x14ac:dyDescent="0.3">
      <c r="A13976">
        <v>22090</v>
      </c>
      <c r="B13976" s="15" t="s">
        <v>1869</v>
      </c>
      <c r="C13976" t="str">
        <f>_xlfn.XLOOKUP($B13976, STANDARDS!$A:$A, STANDARDS!$B:$B,,0,2)</f>
        <v>Morwell 1B Lignite</v>
      </c>
      <c r="D13976" t="s">
        <v>535</v>
      </c>
      <c r="E13976" t="s">
        <v>2183</v>
      </c>
      <c r="F13976">
        <v>-38.227107400000001</v>
      </c>
      <c r="G13976">
        <v>146.5782289</v>
      </c>
      <c r="H13976">
        <v>0</v>
      </c>
      <c r="I13976" t="s">
        <v>592</v>
      </c>
      <c r="J13976" cm="1">
        <f t="array" ref="J13976:L13976">_xlfn.XLOOKUP($C13976, AGE!$A:$A,AGE!$B:$D,,0,2)</f>
        <v>22.18</v>
      </c>
      <c r="K13976">
        <v>0.63</v>
      </c>
      <c r="L13976" t="str">
        <v>Briggs et al. 2007</v>
      </c>
      <c r="M13976" t="s">
        <v>2296</v>
      </c>
      <c r="P13976" t="s">
        <v>2342</v>
      </c>
      <c r="S13976">
        <v>-25.4</v>
      </c>
      <c r="T13976">
        <v>0.06</v>
      </c>
      <c r="U13976" t="s">
        <v>2307</v>
      </c>
      <c r="V13976">
        <v>1</v>
      </c>
      <c r="W13976" t="s">
        <v>2547</v>
      </c>
    </row>
    <row r="13977" spans="1:23" x14ac:dyDescent="0.3">
      <c r="A13977">
        <v>22091</v>
      </c>
      <c r="B13977" s="15" t="s">
        <v>1869</v>
      </c>
      <c r="C13977" t="str">
        <f>_xlfn.XLOOKUP($B13977, STANDARDS!$A:$A, STANDARDS!$B:$B,,0,2)</f>
        <v>Morwell 1B Lignite</v>
      </c>
      <c r="D13977" t="s">
        <v>535</v>
      </c>
      <c r="E13977" t="s">
        <v>2183</v>
      </c>
      <c r="F13977">
        <v>-38.227107400000001</v>
      </c>
      <c r="G13977">
        <v>146.5782289</v>
      </c>
      <c r="H13977">
        <v>0</v>
      </c>
      <c r="I13977" t="s">
        <v>592</v>
      </c>
      <c r="J13977" cm="1">
        <f t="array" ref="J13977:L13977">_xlfn.XLOOKUP($C13977, AGE!$A:$A,AGE!$B:$D,,0,2)</f>
        <v>22.18</v>
      </c>
      <c r="K13977">
        <v>0.63</v>
      </c>
      <c r="L13977" t="str">
        <v>Briggs et al. 2007</v>
      </c>
      <c r="M13977" t="s">
        <v>2296</v>
      </c>
      <c r="P13977" t="s">
        <v>2342</v>
      </c>
      <c r="S13977">
        <v>-25.8</v>
      </c>
      <c r="T13977">
        <v>0.06</v>
      </c>
      <c r="U13977" t="s">
        <v>2307</v>
      </c>
      <c r="V13977">
        <v>1</v>
      </c>
      <c r="W13977" t="s">
        <v>2547</v>
      </c>
    </row>
    <row r="13978" spans="1:23" x14ac:dyDescent="0.3">
      <c r="A13978">
        <v>22092</v>
      </c>
      <c r="B13978" s="15" t="s">
        <v>1869</v>
      </c>
      <c r="C13978" t="str">
        <f>_xlfn.XLOOKUP($B13978, STANDARDS!$A:$A, STANDARDS!$B:$B,,0,2)</f>
        <v>Morwell 1B Lignite</v>
      </c>
      <c r="D13978" t="s">
        <v>535</v>
      </c>
      <c r="E13978" t="s">
        <v>2183</v>
      </c>
      <c r="F13978">
        <v>-38.227107400000001</v>
      </c>
      <c r="G13978">
        <v>146.5782289</v>
      </c>
      <c r="H13978">
        <v>0</v>
      </c>
      <c r="I13978" t="s">
        <v>592</v>
      </c>
      <c r="J13978" cm="1">
        <f t="array" ref="J13978:L13978">_xlfn.XLOOKUP($C13978, AGE!$A:$A,AGE!$B:$D,,0,2)</f>
        <v>22.18</v>
      </c>
      <c r="K13978">
        <v>0.63</v>
      </c>
      <c r="L13978" t="str">
        <v>Briggs et al. 2007</v>
      </c>
      <c r="M13978" t="s">
        <v>2296</v>
      </c>
      <c r="P13978" t="s">
        <v>2342</v>
      </c>
      <c r="S13978">
        <v>-25.7</v>
      </c>
      <c r="T13978">
        <v>0.06</v>
      </c>
      <c r="U13978" t="s">
        <v>2307</v>
      </c>
      <c r="V13978">
        <v>1</v>
      </c>
      <c r="W13978" t="s">
        <v>2547</v>
      </c>
    </row>
    <row r="13979" spans="1:23" x14ac:dyDescent="0.3">
      <c r="A13979">
        <v>22093</v>
      </c>
      <c r="B13979" s="15" t="s">
        <v>1869</v>
      </c>
      <c r="C13979" t="str">
        <f>_xlfn.XLOOKUP($B13979, STANDARDS!$A:$A, STANDARDS!$B:$B,,0,2)</f>
        <v>Morwell 1B Lignite</v>
      </c>
      <c r="D13979" t="s">
        <v>535</v>
      </c>
      <c r="E13979" t="s">
        <v>2183</v>
      </c>
      <c r="F13979">
        <v>-38.227107400000001</v>
      </c>
      <c r="G13979">
        <v>146.5782289</v>
      </c>
      <c r="H13979">
        <v>0</v>
      </c>
      <c r="I13979" t="s">
        <v>592</v>
      </c>
      <c r="J13979" cm="1">
        <f t="array" ref="J13979:L13979">_xlfn.XLOOKUP($C13979, AGE!$A:$A,AGE!$B:$D,,0,2)</f>
        <v>22.18</v>
      </c>
      <c r="K13979">
        <v>0.63</v>
      </c>
      <c r="L13979" t="str">
        <v>Briggs et al. 2007</v>
      </c>
      <c r="M13979" t="s">
        <v>2296</v>
      </c>
      <c r="P13979" t="s">
        <v>2342</v>
      </c>
      <c r="S13979">
        <v>-26.1</v>
      </c>
      <c r="T13979">
        <v>0.06</v>
      </c>
      <c r="U13979" t="s">
        <v>2307</v>
      </c>
      <c r="V13979">
        <v>1</v>
      </c>
      <c r="W13979" t="s">
        <v>2547</v>
      </c>
    </row>
    <row r="13980" spans="1:23" x14ac:dyDescent="0.3">
      <c r="A13980">
        <v>22094</v>
      </c>
      <c r="B13980" s="15" t="s">
        <v>1869</v>
      </c>
      <c r="C13980" t="str">
        <f>_xlfn.XLOOKUP($B13980, STANDARDS!$A:$A, STANDARDS!$B:$B,,0,2)</f>
        <v>Morwell 1B Lignite</v>
      </c>
      <c r="D13980" t="s">
        <v>535</v>
      </c>
      <c r="E13980" t="s">
        <v>2183</v>
      </c>
      <c r="F13980">
        <v>-38.227107400000001</v>
      </c>
      <c r="G13980">
        <v>146.5782289</v>
      </c>
      <c r="H13980">
        <v>0</v>
      </c>
      <c r="I13980" t="s">
        <v>592</v>
      </c>
      <c r="J13980" cm="1">
        <f t="array" ref="J13980:L13980">_xlfn.XLOOKUP($C13980, AGE!$A:$A,AGE!$B:$D,,0,2)</f>
        <v>22.18</v>
      </c>
      <c r="K13980">
        <v>0.63</v>
      </c>
      <c r="L13980" t="str">
        <v>Briggs et al. 2007</v>
      </c>
      <c r="M13980" t="s">
        <v>2296</v>
      </c>
      <c r="P13980" t="s">
        <v>2342</v>
      </c>
      <c r="S13980">
        <v>-26.2</v>
      </c>
      <c r="T13980">
        <v>0.06</v>
      </c>
      <c r="U13980" t="s">
        <v>2307</v>
      </c>
      <c r="V13980">
        <v>1</v>
      </c>
      <c r="W13980" t="s">
        <v>2547</v>
      </c>
    </row>
    <row r="13981" spans="1:23" x14ac:dyDescent="0.3">
      <c r="A13981">
        <v>22095</v>
      </c>
      <c r="B13981" s="15" t="s">
        <v>1869</v>
      </c>
      <c r="C13981" t="str">
        <f>_xlfn.XLOOKUP($B13981, STANDARDS!$A:$A, STANDARDS!$B:$B,,0,2)</f>
        <v>Morwell 1B Lignite</v>
      </c>
      <c r="D13981" t="s">
        <v>535</v>
      </c>
      <c r="E13981" t="s">
        <v>2183</v>
      </c>
      <c r="F13981">
        <v>-38.227107400000001</v>
      </c>
      <c r="G13981">
        <v>146.5782289</v>
      </c>
      <c r="H13981">
        <v>0</v>
      </c>
      <c r="I13981" t="s">
        <v>592</v>
      </c>
      <c r="J13981" cm="1">
        <f t="array" ref="J13981:L13981">_xlfn.XLOOKUP($C13981, AGE!$A:$A,AGE!$B:$D,,0,2)</f>
        <v>22.18</v>
      </c>
      <c r="K13981">
        <v>0.63</v>
      </c>
      <c r="L13981" t="str">
        <v>Briggs et al. 2007</v>
      </c>
      <c r="M13981" t="s">
        <v>2343</v>
      </c>
      <c r="P13981" t="s">
        <v>2342</v>
      </c>
      <c r="S13981">
        <v>-25.1</v>
      </c>
      <c r="T13981">
        <v>0.06</v>
      </c>
      <c r="U13981" t="s">
        <v>2344</v>
      </c>
      <c r="V13981">
        <v>1</v>
      </c>
      <c r="W13981" t="s">
        <v>2547</v>
      </c>
    </row>
    <row r="13982" spans="1:23" x14ac:dyDescent="0.3">
      <c r="A13982">
        <v>22095</v>
      </c>
      <c r="B13982" s="15" t="s">
        <v>1869</v>
      </c>
      <c r="C13982" t="str">
        <f>_xlfn.XLOOKUP($B13982, STANDARDS!$A:$A, STANDARDS!$B:$B,,0,2)</f>
        <v>Morwell 1B Lignite</v>
      </c>
      <c r="D13982" t="s">
        <v>535</v>
      </c>
      <c r="E13982" t="s">
        <v>2183</v>
      </c>
      <c r="F13982">
        <v>-38.227107400000001</v>
      </c>
      <c r="G13982">
        <v>146.5782289</v>
      </c>
      <c r="H13982">
        <v>0</v>
      </c>
      <c r="I13982" t="s">
        <v>592</v>
      </c>
      <c r="J13982" cm="1">
        <f t="array" ref="J13982:L13982">_xlfn.XLOOKUP($C13982, AGE!$A:$A,AGE!$B:$D,,0,2)</f>
        <v>22.18</v>
      </c>
      <c r="K13982">
        <v>0.63</v>
      </c>
      <c r="L13982" t="str">
        <v>Briggs et al. 2007</v>
      </c>
      <c r="M13982" t="s">
        <v>2296</v>
      </c>
      <c r="P13982" t="s">
        <v>2342</v>
      </c>
      <c r="S13982">
        <v>-25.9</v>
      </c>
      <c r="T13982">
        <v>0.06</v>
      </c>
      <c r="U13982" t="s">
        <v>2307</v>
      </c>
      <c r="V13982">
        <v>1</v>
      </c>
      <c r="W13982" t="s">
        <v>2547</v>
      </c>
    </row>
    <row r="13983" spans="1:23" x14ac:dyDescent="0.3">
      <c r="A13983">
        <v>22096</v>
      </c>
      <c r="B13983" s="15" t="s">
        <v>1869</v>
      </c>
      <c r="C13983" t="str">
        <f>_xlfn.XLOOKUP($B13983, STANDARDS!$A:$A, STANDARDS!$B:$B,,0,2)</f>
        <v>Morwell 1B Lignite</v>
      </c>
      <c r="D13983" t="s">
        <v>535</v>
      </c>
      <c r="E13983" t="s">
        <v>2183</v>
      </c>
      <c r="F13983">
        <v>-38.227107400000001</v>
      </c>
      <c r="G13983">
        <v>146.5782289</v>
      </c>
      <c r="H13983">
        <v>0</v>
      </c>
      <c r="I13983" t="s">
        <v>592</v>
      </c>
      <c r="J13983" cm="1">
        <f t="array" ref="J13983:L13983">_xlfn.XLOOKUP($C13983, AGE!$A:$A,AGE!$B:$D,,0,2)</f>
        <v>22.18</v>
      </c>
      <c r="K13983">
        <v>0.63</v>
      </c>
      <c r="L13983" t="str">
        <v>Briggs et al. 2007</v>
      </c>
      <c r="M13983" t="s">
        <v>2296</v>
      </c>
      <c r="P13983" t="s">
        <v>2342</v>
      </c>
      <c r="S13983">
        <v>-26.4</v>
      </c>
      <c r="T13983">
        <v>0.06</v>
      </c>
      <c r="U13983" t="s">
        <v>2307</v>
      </c>
      <c r="V13983">
        <v>1</v>
      </c>
      <c r="W13983" t="s">
        <v>2547</v>
      </c>
    </row>
    <row r="13984" spans="1:23" x14ac:dyDescent="0.3">
      <c r="A13984">
        <v>22099</v>
      </c>
      <c r="B13984" s="15" t="s">
        <v>1869</v>
      </c>
      <c r="C13984" t="str">
        <f>_xlfn.XLOOKUP($B13984, STANDARDS!$A:$A, STANDARDS!$B:$B,,0,2)</f>
        <v>Morwell 1B Lignite</v>
      </c>
      <c r="D13984" t="s">
        <v>535</v>
      </c>
      <c r="E13984" t="s">
        <v>2183</v>
      </c>
      <c r="F13984">
        <v>-38.227107400000001</v>
      </c>
      <c r="G13984">
        <v>146.5782289</v>
      </c>
      <c r="H13984">
        <v>0</v>
      </c>
      <c r="I13984" t="s">
        <v>592</v>
      </c>
      <c r="J13984" cm="1">
        <f t="array" ref="J13984:L13984">_xlfn.XLOOKUP($C13984, AGE!$A:$A,AGE!$B:$D,,0,2)</f>
        <v>22.18</v>
      </c>
      <c r="K13984">
        <v>0.63</v>
      </c>
      <c r="L13984" t="str">
        <v>Briggs et al. 2007</v>
      </c>
      <c r="M13984" t="s">
        <v>2296</v>
      </c>
      <c r="P13984" t="s">
        <v>2342</v>
      </c>
      <c r="S13984">
        <v>-26</v>
      </c>
      <c r="T13984">
        <v>0.06</v>
      </c>
      <c r="U13984" t="s">
        <v>2307</v>
      </c>
      <c r="V13984">
        <v>1</v>
      </c>
      <c r="W13984" t="s">
        <v>2547</v>
      </c>
    </row>
    <row r="13985" spans="1:23" x14ac:dyDescent="0.3">
      <c r="A13985">
        <v>22100</v>
      </c>
      <c r="B13985" s="15" t="s">
        <v>1869</v>
      </c>
      <c r="C13985" t="str">
        <f>_xlfn.XLOOKUP($B13985, STANDARDS!$A:$A, STANDARDS!$B:$B,,0,2)</f>
        <v>Morwell 1B Lignite</v>
      </c>
      <c r="D13985" t="s">
        <v>535</v>
      </c>
      <c r="E13985" t="s">
        <v>2183</v>
      </c>
      <c r="F13985">
        <v>-38.227107400000001</v>
      </c>
      <c r="G13985">
        <v>146.5782289</v>
      </c>
      <c r="H13985">
        <v>0</v>
      </c>
      <c r="I13985" t="s">
        <v>592</v>
      </c>
      <c r="J13985" cm="1">
        <f t="array" ref="J13985:L13985">_xlfn.XLOOKUP($C13985, AGE!$A:$A,AGE!$B:$D,,0,2)</f>
        <v>22.18</v>
      </c>
      <c r="K13985">
        <v>0.63</v>
      </c>
      <c r="L13985" t="str">
        <v>Briggs et al. 2007</v>
      </c>
      <c r="M13985" t="s">
        <v>2296</v>
      </c>
      <c r="P13985" t="s">
        <v>2342</v>
      </c>
      <c r="S13985">
        <v>-25.6</v>
      </c>
      <c r="T13985">
        <v>0.06</v>
      </c>
      <c r="U13985" t="s">
        <v>2307</v>
      </c>
      <c r="V13985">
        <v>1</v>
      </c>
      <c r="W13985" t="s">
        <v>2547</v>
      </c>
    </row>
    <row r="13986" spans="1:23" x14ac:dyDescent="0.3">
      <c r="A13986">
        <v>22101</v>
      </c>
      <c r="B13986" s="15" t="s">
        <v>1869</v>
      </c>
      <c r="C13986" t="str">
        <f>_xlfn.XLOOKUP($B13986, STANDARDS!$A:$A, STANDARDS!$B:$B,,0,2)</f>
        <v>Morwell 1B Lignite</v>
      </c>
      <c r="D13986" t="s">
        <v>535</v>
      </c>
      <c r="E13986" t="s">
        <v>2183</v>
      </c>
      <c r="F13986">
        <v>-38.227107400000001</v>
      </c>
      <c r="G13986">
        <v>146.5782289</v>
      </c>
      <c r="H13986">
        <v>0</v>
      </c>
      <c r="I13986" t="s">
        <v>592</v>
      </c>
      <c r="J13986" cm="1">
        <f t="array" ref="J13986:L13986">_xlfn.XLOOKUP($C13986, AGE!$A:$A,AGE!$B:$D,,0,2)</f>
        <v>22.18</v>
      </c>
      <c r="K13986">
        <v>0.63</v>
      </c>
      <c r="L13986" t="str">
        <v>Briggs et al. 2007</v>
      </c>
      <c r="M13986" t="s">
        <v>2343</v>
      </c>
      <c r="P13986" t="s">
        <v>2342</v>
      </c>
      <c r="S13986">
        <v>-25.2</v>
      </c>
      <c r="T13986">
        <v>0.06</v>
      </c>
      <c r="U13986" t="s">
        <v>2344</v>
      </c>
      <c r="V13986">
        <v>1</v>
      </c>
      <c r="W13986" t="s">
        <v>2547</v>
      </c>
    </row>
    <row r="13987" spans="1:23" x14ac:dyDescent="0.3">
      <c r="A13987">
        <v>22101</v>
      </c>
      <c r="B13987" s="15" t="s">
        <v>1869</v>
      </c>
      <c r="C13987" t="str">
        <f>_xlfn.XLOOKUP($B13987, STANDARDS!$A:$A, STANDARDS!$B:$B,,0,2)</f>
        <v>Morwell 1B Lignite</v>
      </c>
      <c r="D13987" t="s">
        <v>535</v>
      </c>
      <c r="E13987" t="s">
        <v>2183</v>
      </c>
      <c r="F13987">
        <v>-38.227107400000001</v>
      </c>
      <c r="G13987">
        <v>146.5782289</v>
      </c>
      <c r="H13987">
        <v>0</v>
      </c>
      <c r="I13987" t="s">
        <v>592</v>
      </c>
      <c r="J13987" cm="1">
        <f t="array" ref="J13987:L13987">_xlfn.XLOOKUP($C13987, AGE!$A:$A,AGE!$B:$D,,0,2)</f>
        <v>22.18</v>
      </c>
      <c r="K13987">
        <v>0.63</v>
      </c>
      <c r="L13987" t="str">
        <v>Briggs et al. 2007</v>
      </c>
      <c r="M13987" t="s">
        <v>2296</v>
      </c>
      <c r="P13987" t="s">
        <v>2342</v>
      </c>
      <c r="S13987">
        <v>-25.9</v>
      </c>
      <c r="T13987">
        <v>0.06</v>
      </c>
      <c r="U13987" t="s">
        <v>2307</v>
      </c>
      <c r="V13987">
        <v>1</v>
      </c>
      <c r="W13987" t="s">
        <v>2547</v>
      </c>
    </row>
    <row r="13988" spans="1:23" x14ac:dyDescent="0.3">
      <c r="A13988">
        <v>22102</v>
      </c>
      <c r="B13988" s="15" t="s">
        <v>1869</v>
      </c>
      <c r="C13988" t="str">
        <f>_xlfn.XLOOKUP($B13988, STANDARDS!$A:$A, STANDARDS!$B:$B,,0,2)</f>
        <v>Morwell 1B Lignite</v>
      </c>
      <c r="D13988" t="s">
        <v>535</v>
      </c>
      <c r="E13988" t="s">
        <v>2183</v>
      </c>
      <c r="F13988">
        <v>-38.227107400000001</v>
      </c>
      <c r="G13988">
        <v>146.5782289</v>
      </c>
      <c r="H13988">
        <v>0</v>
      </c>
      <c r="I13988" t="s">
        <v>592</v>
      </c>
      <c r="J13988" cm="1">
        <f t="array" ref="J13988:L13988">_xlfn.XLOOKUP($C13988, AGE!$A:$A,AGE!$B:$D,,0,2)</f>
        <v>22.18</v>
      </c>
      <c r="K13988">
        <v>0.63</v>
      </c>
      <c r="L13988" t="str">
        <v>Briggs et al. 2007</v>
      </c>
      <c r="M13988" t="s">
        <v>2296</v>
      </c>
      <c r="P13988" t="s">
        <v>2342</v>
      </c>
      <c r="S13988">
        <v>-25.8</v>
      </c>
      <c r="T13988">
        <v>0.06</v>
      </c>
      <c r="U13988" t="s">
        <v>2307</v>
      </c>
      <c r="V13988">
        <v>1</v>
      </c>
      <c r="W13988" t="s">
        <v>2547</v>
      </c>
    </row>
    <row r="13989" spans="1:23" x14ac:dyDescent="0.3">
      <c r="A13989">
        <v>22103</v>
      </c>
      <c r="B13989" s="15" t="s">
        <v>1869</v>
      </c>
      <c r="C13989" t="str">
        <f>_xlfn.XLOOKUP($B13989, STANDARDS!$A:$A, STANDARDS!$B:$B,,0,2)</f>
        <v>Morwell 1B Lignite</v>
      </c>
      <c r="D13989" t="s">
        <v>535</v>
      </c>
      <c r="E13989" t="s">
        <v>2183</v>
      </c>
      <c r="F13989">
        <v>-38.227107400000001</v>
      </c>
      <c r="G13989">
        <v>146.5782289</v>
      </c>
      <c r="H13989">
        <v>0</v>
      </c>
      <c r="I13989" t="s">
        <v>592</v>
      </c>
      <c r="J13989" cm="1">
        <f t="array" ref="J13989:L13989">_xlfn.XLOOKUP($C13989, AGE!$A:$A,AGE!$B:$D,,0,2)</f>
        <v>22.18</v>
      </c>
      <c r="K13989">
        <v>0.63</v>
      </c>
      <c r="L13989" t="str">
        <v>Briggs et al. 2007</v>
      </c>
      <c r="M13989" t="s">
        <v>2296</v>
      </c>
      <c r="P13989" t="s">
        <v>2342</v>
      </c>
      <c r="S13989">
        <v>-26</v>
      </c>
      <c r="T13989">
        <v>0.06</v>
      </c>
      <c r="U13989" t="s">
        <v>2307</v>
      </c>
      <c r="V13989">
        <v>1</v>
      </c>
      <c r="W13989" t="s">
        <v>2547</v>
      </c>
    </row>
    <row r="13990" spans="1:23" x14ac:dyDescent="0.3">
      <c r="A13990">
        <v>22104</v>
      </c>
      <c r="B13990" s="15" t="s">
        <v>1869</v>
      </c>
      <c r="C13990" t="str">
        <f>_xlfn.XLOOKUP($B13990, STANDARDS!$A:$A, STANDARDS!$B:$B,,0,2)</f>
        <v>Morwell 1B Lignite</v>
      </c>
      <c r="D13990" t="s">
        <v>535</v>
      </c>
      <c r="E13990" t="s">
        <v>2183</v>
      </c>
      <c r="F13990">
        <v>-38.227107400000001</v>
      </c>
      <c r="G13990">
        <v>146.5782289</v>
      </c>
      <c r="H13990">
        <v>0</v>
      </c>
      <c r="I13990" t="s">
        <v>592</v>
      </c>
      <c r="J13990" cm="1">
        <f t="array" ref="J13990:L13990">_xlfn.XLOOKUP($C13990, AGE!$A:$A,AGE!$B:$D,,0,2)</f>
        <v>22.18</v>
      </c>
      <c r="K13990">
        <v>0.63</v>
      </c>
      <c r="L13990" t="str">
        <v>Briggs et al. 2007</v>
      </c>
      <c r="M13990" t="s">
        <v>2296</v>
      </c>
      <c r="P13990" t="s">
        <v>2342</v>
      </c>
      <c r="S13990">
        <v>-26</v>
      </c>
      <c r="T13990">
        <v>0.06</v>
      </c>
      <c r="U13990" t="s">
        <v>2307</v>
      </c>
      <c r="V13990">
        <v>1</v>
      </c>
      <c r="W13990" t="s">
        <v>2547</v>
      </c>
    </row>
    <row r="13991" spans="1:23" x14ac:dyDescent="0.3">
      <c r="A13991">
        <v>22104</v>
      </c>
      <c r="B13991" s="15" t="s">
        <v>1869</v>
      </c>
      <c r="C13991" t="str">
        <f>_xlfn.XLOOKUP($B13991, STANDARDS!$A:$A, STANDARDS!$B:$B,,0,2)</f>
        <v>Morwell 1B Lignite</v>
      </c>
      <c r="D13991" t="s">
        <v>535</v>
      </c>
      <c r="E13991" t="s">
        <v>2183</v>
      </c>
      <c r="F13991">
        <v>-38.227107400000001</v>
      </c>
      <c r="G13991">
        <v>146.5782289</v>
      </c>
      <c r="H13991">
        <v>0</v>
      </c>
      <c r="I13991" t="s">
        <v>592</v>
      </c>
      <c r="J13991" cm="1">
        <f t="array" ref="J13991:L13991">_xlfn.XLOOKUP($C13991, AGE!$A:$A,AGE!$B:$D,,0,2)</f>
        <v>22.18</v>
      </c>
      <c r="K13991">
        <v>0.63</v>
      </c>
      <c r="L13991" t="str">
        <v>Briggs et al. 2007</v>
      </c>
      <c r="M13991" t="s">
        <v>2343</v>
      </c>
      <c r="P13991" t="s">
        <v>2342</v>
      </c>
      <c r="S13991">
        <v>-26</v>
      </c>
      <c r="T13991">
        <v>0.06</v>
      </c>
      <c r="U13991" t="s">
        <v>2344</v>
      </c>
      <c r="V13991">
        <v>1</v>
      </c>
      <c r="W13991" t="s">
        <v>2547</v>
      </c>
    </row>
    <row r="13992" spans="1:23" x14ac:dyDescent="0.3">
      <c r="A13992">
        <v>22105</v>
      </c>
      <c r="B13992" s="15" t="s">
        <v>1869</v>
      </c>
      <c r="C13992" t="str">
        <f>_xlfn.XLOOKUP($B13992, STANDARDS!$A:$A, STANDARDS!$B:$B,,0,2)</f>
        <v>Morwell 1B Lignite</v>
      </c>
      <c r="D13992" t="s">
        <v>535</v>
      </c>
      <c r="E13992" t="s">
        <v>2183</v>
      </c>
      <c r="F13992">
        <v>-38.227107400000001</v>
      </c>
      <c r="G13992">
        <v>146.5782289</v>
      </c>
      <c r="H13992">
        <v>0</v>
      </c>
      <c r="I13992" t="s">
        <v>592</v>
      </c>
      <c r="J13992" cm="1">
        <f t="array" ref="J13992:L13992">_xlfn.XLOOKUP($C13992, AGE!$A:$A,AGE!$B:$D,,0,2)</f>
        <v>22.18</v>
      </c>
      <c r="K13992">
        <v>0.63</v>
      </c>
      <c r="L13992" t="str">
        <v>Briggs et al. 2007</v>
      </c>
      <c r="M13992" t="s">
        <v>2296</v>
      </c>
      <c r="P13992" t="s">
        <v>2342</v>
      </c>
      <c r="S13992">
        <v>-26</v>
      </c>
      <c r="T13992">
        <v>0.06</v>
      </c>
      <c r="U13992" t="s">
        <v>2307</v>
      </c>
      <c r="V13992">
        <v>1</v>
      </c>
      <c r="W13992" t="s">
        <v>2547</v>
      </c>
    </row>
    <row r="13993" spans="1:23" x14ac:dyDescent="0.3">
      <c r="A13993">
        <v>22106</v>
      </c>
      <c r="B13993" s="15" t="s">
        <v>1869</v>
      </c>
      <c r="C13993" t="str">
        <f>_xlfn.XLOOKUP($B13993, STANDARDS!$A:$A, STANDARDS!$B:$B,,0,2)</f>
        <v>Morwell 1B Lignite</v>
      </c>
      <c r="D13993" t="s">
        <v>535</v>
      </c>
      <c r="E13993" t="s">
        <v>2183</v>
      </c>
      <c r="F13993">
        <v>-38.227107400000001</v>
      </c>
      <c r="G13993">
        <v>146.5782289</v>
      </c>
      <c r="H13993">
        <v>0</v>
      </c>
      <c r="I13993" t="s">
        <v>592</v>
      </c>
      <c r="J13993" cm="1">
        <f t="array" ref="J13993:L13993">_xlfn.XLOOKUP($C13993, AGE!$A:$A,AGE!$B:$D,,0,2)</f>
        <v>22.18</v>
      </c>
      <c r="K13993">
        <v>0.63</v>
      </c>
      <c r="L13993" t="str">
        <v>Briggs et al. 2007</v>
      </c>
      <c r="M13993" t="s">
        <v>2343</v>
      </c>
      <c r="P13993" t="s">
        <v>2342</v>
      </c>
      <c r="S13993">
        <v>-25.9</v>
      </c>
      <c r="T13993">
        <v>0.06</v>
      </c>
      <c r="U13993" t="s">
        <v>2344</v>
      </c>
      <c r="V13993">
        <v>1</v>
      </c>
      <c r="W13993" t="s">
        <v>2547</v>
      </c>
    </row>
    <row r="13994" spans="1:23" x14ac:dyDescent="0.3">
      <c r="A13994">
        <v>22106</v>
      </c>
      <c r="B13994" s="15" t="s">
        <v>1869</v>
      </c>
      <c r="C13994" t="str">
        <f>_xlfn.XLOOKUP($B13994, STANDARDS!$A:$A, STANDARDS!$B:$B,,0,2)</f>
        <v>Morwell 1B Lignite</v>
      </c>
      <c r="D13994" t="s">
        <v>535</v>
      </c>
      <c r="E13994" t="s">
        <v>2183</v>
      </c>
      <c r="F13994">
        <v>-38.227107400000001</v>
      </c>
      <c r="G13994">
        <v>146.5782289</v>
      </c>
      <c r="H13994">
        <v>0</v>
      </c>
      <c r="I13994" t="s">
        <v>592</v>
      </c>
      <c r="J13994" cm="1">
        <f t="array" ref="J13994:L13994">_xlfn.XLOOKUP($C13994, AGE!$A:$A,AGE!$B:$D,,0,2)</f>
        <v>22.18</v>
      </c>
      <c r="K13994">
        <v>0.63</v>
      </c>
      <c r="L13994" t="str">
        <v>Briggs et al. 2007</v>
      </c>
      <c r="M13994" t="s">
        <v>2296</v>
      </c>
      <c r="P13994" t="s">
        <v>2342</v>
      </c>
      <c r="S13994">
        <v>-26.2</v>
      </c>
      <c r="T13994">
        <v>0.06</v>
      </c>
      <c r="U13994" t="s">
        <v>2307</v>
      </c>
      <c r="V13994">
        <v>1</v>
      </c>
      <c r="W13994" t="s">
        <v>2547</v>
      </c>
    </row>
    <row r="13995" spans="1:23" x14ac:dyDescent="0.3">
      <c r="A13995">
        <v>22107</v>
      </c>
      <c r="B13995" s="15" t="s">
        <v>1869</v>
      </c>
      <c r="C13995" t="str">
        <f>_xlfn.XLOOKUP($B13995, STANDARDS!$A:$A, STANDARDS!$B:$B,,0,2)</f>
        <v>Morwell 1B Lignite</v>
      </c>
      <c r="D13995" t="s">
        <v>535</v>
      </c>
      <c r="E13995" t="s">
        <v>2183</v>
      </c>
      <c r="F13995">
        <v>-38.227107400000001</v>
      </c>
      <c r="G13995">
        <v>146.5782289</v>
      </c>
      <c r="H13995">
        <v>0</v>
      </c>
      <c r="I13995" t="s">
        <v>592</v>
      </c>
      <c r="J13995" cm="1">
        <f t="array" ref="J13995:L13995">_xlfn.XLOOKUP($C13995, AGE!$A:$A,AGE!$B:$D,,0,2)</f>
        <v>22.18</v>
      </c>
      <c r="K13995">
        <v>0.63</v>
      </c>
      <c r="L13995" t="str">
        <v>Briggs et al. 2007</v>
      </c>
      <c r="M13995" t="s">
        <v>2343</v>
      </c>
      <c r="P13995" t="s">
        <v>2342</v>
      </c>
      <c r="S13995">
        <v>-25.7</v>
      </c>
      <c r="T13995">
        <v>0.06</v>
      </c>
      <c r="U13995" t="s">
        <v>2344</v>
      </c>
      <c r="V13995">
        <v>1</v>
      </c>
      <c r="W13995" t="s">
        <v>2547</v>
      </c>
    </row>
    <row r="13996" spans="1:23" x14ac:dyDescent="0.3">
      <c r="A13996">
        <v>22107</v>
      </c>
      <c r="B13996" s="15" t="s">
        <v>1869</v>
      </c>
      <c r="C13996" t="str">
        <f>_xlfn.XLOOKUP($B13996, STANDARDS!$A:$A, STANDARDS!$B:$B,,0,2)</f>
        <v>Morwell 1B Lignite</v>
      </c>
      <c r="D13996" t="s">
        <v>535</v>
      </c>
      <c r="E13996" t="s">
        <v>2183</v>
      </c>
      <c r="F13996">
        <v>-38.227107400000001</v>
      </c>
      <c r="G13996">
        <v>146.5782289</v>
      </c>
      <c r="H13996">
        <v>0</v>
      </c>
      <c r="I13996" t="s">
        <v>592</v>
      </c>
      <c r="J13996" cm="1">
        <f t="array" ref="J13996:L13996">_xlfn.XLOOKUP($C13996, AGE!$A:$A,AGE!$B:$D,,0,2)</f>
        <v>22.18</v>
      </c>
      <c r="K13996">
        <v>0.63</v>
      </c>
      <c r="L13996" t="str">
        <v>Briggs et al. 2007</v>
      </c>
      <c r="M13996" t="s">
        <v>2296</v>
      </c>
      <c r="P13996" t="s">
        <v>2342</v>
      </c>
      <c r="S13996">
        <v>-26.3</v>
      </c>
      <c r="T13996">
        <v>0.06</v>
      </c>
      <c r="U13996" t="s">
        <v>2307</v>
      </c>
      <c r="V13996">
        <v>1</v>
      </c>
      <c r="W13996" t="s">
        <v>2547</v>
      </c>
    </row>
    <row r="13997" spans="1:23" x14ac:dyDescent="0.3">
      <c r="A13997">
        <v>22108</v>
      </c>
      <c r="B13997" s="15" t="s">
        <v>1869</v>
      </c>
      <c r="C13997" t="str">
        <f>_xlfn.XLOOKUP($B13997, STANDARDS!$A:$A, STANDARDS!$B:$B,,0,2)</f>
        <v>Morwell 1B Lignite</v>
      </c>
      <c r="D13997" t="s">
        <v>535</v>
      </c>
      <c r="E13997" t="s">
        <v>2183</v>
      </c>
      <c r="F13997">
        <v>-38.227107400000001</v>
      </c>
      <c r="G13997">
        <v>146.5782289</v>
      </c>
      <c r="H13997">
        <v>0</v>
      </c>
      <c r="I13997" t="s">
        <v>592</v>
      </c>
      <c r="J13997" cm="1">
        <f t="array" ref="J13997:L13997">_xlfn.XLOOKUP($C13997, AGE!$A:$A,AGE!$B:$D,,0,2)</f>
        <v>22.18</v>
      </c>
      <c r="K13997">
        <v>0.63</v>
      </c>
      <c r="L13997" t="str">
        <v>Briggs et al. 2007</v>
      </c>
      <c r="M13997" t="s">
        <v>2296</v>
      </c>
      <c r="P13997" t="s">
        <v>2342</v>
      </c>
      <c r="S13997">
        <v>-26.6</v>
      </c>
      <c r="T13997">
        <v>0.06</v>
      </c>
      <c r="U13997" t="s">
        <v>2307</v>
      </c>
      <c r="V13997">
        <v>1</v>
      </c>
      <c r="W13997" t="s">
        <v>2547</v>
      </c>
    </row>
    <row r="13998" spans="1:23" x14ac:dyDescent="0.3">
      <c r="A13998">
        <v>22108</v>
      </c>
      <c r="B13998" s="15" t="s">
        <v>1869</v>
      </c>
      <c r="C13998" t="str">
        <f>_xlfn.XLOOKUP($B13998, STANDARDS!$A:$A, STANDARDS!$B:$B,,0,2)</f>
        <v>Morwell 1B Lignite</v>
      </c>
      <c r="D13998" t="s">
        <v>535</v>
      </c>
      <c r="E13998" t="s">
        <v>2183</v>
      </c>
      <c r="F13998">
        <v>-38.227107400000001</v>
      </c>
      <c r="G13998">
        <v>146.5782289</v>
      </c>
      <c r="H13998">
        <v>0</v>
      </c>
      <c r="I13998" t="s">
        <v>592</v>
      </c>
      <c r="J13998" cm="1">
        <f t="array" ref="J13998:L13998">_xlfn.XLOOKUP($C13998, AGE!$A:$A,AGE!$B:$D,,0,2)</f>
        <v>22.18</v>
      </c>
      <c r="K13998">
        <v>0.63</v>
      </c>
      <c r="L13998" t="str">
        <v>Briggs et al. 2007</v>
      </c>
      <c r="M13998" t="s">
        <v>2343</v>
      </c>
      <c r="P13998" t="s">
        <v>2342</v>
      </c>
      <c r="S13998">
        <v>-27.7</v>
      </c>
      <c r="T13998">
        <v>0.06</v>
      </c>
      <c r="U13998" t="s">
        <v>2344</v>
      </c>
      <c r="V13998">
        <v>1</v>
      </c>
      <c r="W13998" t="s">
        <v>2547</v>
      </c>
    </row>
    <row r="13999" spans="1:23" x14ac:dyDescent="0.3">
      <c r="A13999">
        <v>22109</v>
      </c>
      <c r="B13999" s="15" t="s">
        <v>1869</v>
      </c>
      <c r="C13999" t="str">
        <f>_xlfn.XLOOKUP($B13999, STANDARDS!$A:$A, STANDARDS!$B:$B,,0,2)</f>
        <v>Morwell 1B Lignite</v>
      </c>
      <c r="D13999" t="s">
        <v>535</v>
      </c>
      <c r="E13999" t="s">
        <v>2183</v>
      </c>
      <c r="F13999">
        <v>-38.227107400000001</v>
      </c>
      <c r="G13999">
        <v>146.5782289</v>
      </c>
      <c r="H13999">
        <v>0</v>
      </c>
      <c r="I13999" t="s">
        <v>592</v>
      </c>
      <c r="J13999" cm="1">
        <f t="array" ref="J13999:L13999">_xlfn.XLOOKUP($C13999, AGE!$A:$A,AGE!$B:$D,,0,2)</f>
        <v>22.18</v>
      </c>
      <c r="K13999">
        <v>0.63</v>
      </c>
      <c r="L13999" t="str">
        <v>Briggs et al. 2007</v>
      </c>
      <c r="M13999" t="s">
        <v>2296</v>
      </c>
      <c r="P13999" t="s">
        <v>2342</v>
      </c>
      <c r="S13999">
        <v>-26.4</v>
      </c>
      <c r="T13999">
        <v>0.06</v>
      </c>
      <c r="U13999" t="s">
        <v>2307</v>
      </c>
      <c r="V13999">
        <v>1</v>
      </c>
      <c r="W13999" t="s">
        <v>2547</v>
      </c>
    </row>
    <row r="14000" spans="1:23" x14ac:dyDescent="0.3">
      <c r="A14000">
        <v>22109</v>
      </c>
      <c r="B14000" s="15" t="s">
        <v>1869</v>
      </c>
      <c r="C14000" t="str">
        <f>_xlfn.XLOOKUP($B14000, STANDARDS!$A:$A, STANDARDS!$B:$B,,0,2)</f>
        <v>Morwell 1B Lignite</v>
      </c>
      <c r="D14000" t="s">
        <v>535</v>
      </c>
      <c r="E14000" t="s">
        <v>2183</v>
      </c>
      <c r="F14000">
        <v>-38.227107400000001</v>
      </c>
      <c r="G14000">
        <v>146.5782289</v>
      </c>
      <c r="H14000">
        <v>0</v>
      </c>
      <c r="I14000" t="s">
        <v>592</v>
      </c>
      <c r="J14000" cm="1">
        <f t="array" ref="J14000:L14000">_xlfn.XLOOKUP($C14000, AGE!$A:$A,AGE!$B:$D,,0,2)</f>
        <v>22.18</v>
      </c>
      <c r="K14000">
        <v>0.63</v>
      </c>
      <c r="L14000" t="str">
        <v>Briggs et al. 2007</v>
      </c>
      <c r="M14000" t="s">
        <v>2343</v>
      </c>
      <c r="P14000" t="s">
        <v>2342</v>
      </c>
      <c r="S14000">
        <v>-26.6</v>
      </c>
      <c r="T14000">
        <v>0.06</v>
      </c>
      <c r="U14000" t="s">
        <v>2344</v>
      </c>
      <c r="V14000">
        <v>1</v>
      </c>
      <c r="W14000" t="s">
        <v>2547</v>
      </c>
    </row>
    <row r="14001" spans="1:23" x14ac:dyDescent="0.3">
      <c r="A14001">
        <v>22110</v>
      </c>
      <c r="B14001" s="15" t="s">
        <v>1869</v>
      </c>
      <c r="C14001" t="str">
        <f>_xlfn.XLOOKUP($B14001, STANDARDS!$A:$A, STANDARDS!$B:$B,,0,2)</f>
        <v>Morwell 1B Lignite</v>
      </c>
      <c r="D14001" t="s">
        <v>535</v>
      </c>
      <c r="E14001" t="s">
        <v>2183</v>
      </c>
      <c r="F14001">
        <v>-38.227107400000001</v>
      </c>
      <c r="G14001">
        <v>146.5782289</v>
      </c>
      <c r="H14001">
        <v>0</v>
      </c>
      <c r="I14001" t="s">
        <v>592</v>
      </c>
      <c r="J14001" cm="1">
        <f t="array" ref="J14001:L14001">_xlfn.XLOOKUP($C14001, AGE!$A:$A,AGE!$B:$D,,0,2)</f>
        <v>22.18</v>
      </c>
      <c r="K14001">
        <v>0.63</v>
      </c>
      <c r="L14001" t="str">
        <v>Briggs et al. 2007</v>
      </c>
      <c r="M14001" t="s">
        <v>2296</v>
      </c>
      <c r="P14001" t="s">
        <v>2342</v>
      </c>
      <c r="S14001">
        <v>-26.5</v>
      </c>
      <c r="T14001">
        <v>0.06</v>
      </c>
      <c r="U14001" t="s">
        <v>2307</v>
      </c>
      <c r="V14001">
        <v>1</v>
      </c>
      <c r="W14001" t="s">
        <v>2547</v>
      </c>
    </row>
    <row r="14002" spans="1:23" x14ac:dyDescent="0.3">
      <c r="A14002">
        <v>22111</v>
      </c>
      <c r="B14002" s="15" t="s">
        <v>1869</v>
      </c>
      <c r="C14002" t="str">
        <f>_xlfn.XLOOKUP($B14002, STANDARDS!$A:$A, STANDARDS!$B:$B,,0,2)</f>
        <v>Morwell 1B Lignite</v>
      </c>
      <c r="D14002" t="s">
        <v>535</v>
      </c>
      <c r="E14002" t="s">
        <v>2183</v>
      </c>
      <c r="F14002">
        <v>-38.227107400000001</v>
      </c>
      <c r="G14002">
        <v>146.5782289</v>
      </c>
      <c r="H14002">
        <v>0</v>
      </c>
      <c r="I14002" t="s">
        <v>592</v>
      </c>
      <c r="J14002" cm="1">
        <f t="array" ref="J14002:L14002">_xlfn.XLOOKUP($C14002, AGE!$A:$A,AGE!$B:$D,,0,2)</f>
        <v>22.18</v>
      </c>
      <c r="K14002">
        <v>0.63</v>
      </c>
      <c r="L14002" t="str">
        <v>Briggs et al. 2007</v>
      </c>
      <c r="M14002" t="s">
        <v>2296</v>
      </c>
      <c r="P14002" t="s">
        <v>2342</v>
      </c>
      <c r="S14002">
        <v>-26.5</v>
      </c>
      <c r="T14002">
        <v>0.06</v>
      </c>
      <c r="U14002" t="s">
        <v>2307</v>
      </c>
      <c r="V14002">
        <v>1</v>
      </c>
      <c r="W14002" t="s">
        <v>2547</v>
      </c>
    </row>
    <row r="14003" spans="1:23" x14ac:dyDescent="0.3">
      <c r="A14003">
        <v>22112</v>
      </c>
      <c r="B14003" s="15" t="s">
        <v>1869</v>
      </c>
      <c r="C14003" t="str">
        <f>_xlfn.XLOOKUP($B14003, STANDARDS!$A:$A, STANDARDS!$B:$B,,0,2)</f>
        <v>Morwell 1B Lignite</v>
      </c>
      <c r="D14003" t="s">
        <v>535</v>
      </c>
      <c r="E14003" t="s">
        <v>2183</v>
      </c>
      <c r="F14003">
        <v>-38.227107400000001</v>
      </c>
      <c r="G14003">
        <v>146.5782289</v>
      </c>
      <c r="H14003">
        <v>0</v>
      </c>
      <c r="I14003" t="s">
        <v>592</v>
      </c>
      <c r="J14003" cm="1">
        <f t="array" ref="J14003:L14003">_xlfn.XLOOKUP($C14003, AGE!$A:$A,AGE!$B:$D,,0,2)</f>
        <v>22.18</v>
      </c>
      <c r="K14003">
        <v>0.63</v>
      </c>
      <c r="L14003" t="str">
        <v>Briggs et al. 2007</v>
      </c>
      <c r="M14003" t="s">
        <v>2296</v>
      </c>
      <c r="P14003" t="s">
        <v>2342</v>
      </c>
      <c r="S14003">
        <v>-26.3</v>
      </c>
      <c r="T14003">
        <v>0.06</v>
      </c>
      <c r="U14003" t="s">
        <v>2307</v>
      </c>
      <c r="V14003">
        <v>1</v>
      </c>
      <c r="W14003" t="s">
        <v>2547</v>
      </c>
    </row>
    <row r="14004" spans="1:23" x14ac:dyDescent="0.3">
      <c r="A14004">
        <v>22113</v>
      </c>
      <c r="B14004" s="15" t="s">
        <v>1869</v>
      </c>
      <c r="C14004" t="str">
        <f>_xlfn.XLOOKUP($B14004, STANDARDS!$A:$A, STANDARDS!$B:$B,,0,2)</f>
        <v>Morwell 1B Lignite</v>
      </c>
      <c r="D14004" t="s">
        <v>535</v>
      </c>
      <c r="E14004" t="s">
        <v>2183</v>
      </c>
      <c r="F14004">
        <v>-38.227107400000001</v>
      </c>
      <c r="G14004">
        <v>146.5782289</v>
      </c>
      <c r="H14004">
        <v>0</v>
      </c>
      <c r="I14004" t="s">
        <v>592</v>
      </c>
      <c r="J14004" cm="1">
        <f t="array" ref="J14004:L14004">_xlfn.XLOOKUP($C14004, AGE!$A:$A,AGE!$B:$D,,0,2)</f>
        <v>22.18</v>
      </c>
      <c r="K14004">
        <v>0.63</v>
      </c>
      <c r="L14004" t="str">
        <v>Briggs et al. 2007</v>
      </c>
      <c r="M14004" t="s">
        <v>2296</v>
      </c>
      <c r="P14004" t="s">
        <v>2342</v>
      </c>
      <c r="S14004">
        <v>-26.4</v>
      </c>
      <c r="T14004">
        <v>0.06</v>
      </c>
      <c r="U14004" t="s">
        <v>2307</v>
      </c>
      <c r="V14004">
        <v>1</v>
      </c>
      <c r="W14004" t="s">
        <v>2547</v>
      </c>
    </row>
    <row r="14005" spans="1:23" x14ac:dyDescent="0.3">
      <c r="A14005">
        <v>22114</v>
      </c>
      <c r="B14005" s="15" t="s">
        <v>1869</v>
      </c>
      <c r="C14005" t="str">
        <f>_xlfn.XLOOKUP($B14005, STANDARDS!$A:$A, STANDARDS!$B:$B,,0,2)</f>
        <v>Morwell 1B Lignite</v>
      </c>
      <c r="D14005" t="s">
        <v>535</v>
      </c>
      <c r="E14005" t="s">
        <v>2183</v>
      </c>
      <c r="F14005">
        <v>-38.227107400000001</v>
      </c>
      <c r="G14005">
        <v>146.5782289</v>
      </c>
      <c r="H14005">
        <v>0</v>
      </c>
      <c r="I14005" t="s">
        <v>592</v>
      </c>
      <c r="J14005" cm="1">
        <f t="array" ref="J14005:L14005">_xlfn.XLOOKUP($C14005, AGE!$A:$A,AGE!$B:$D,,0,2)</f>
        <v>22.18</v>
      </c>
      <c r="K14005">
        <v>0.63</v>
      </c>
      <c r="L14005" t="str">
        <v>Briggs et al. 2007</v>
      </c>
      <c r="M14005" t="s">
        <v>2296</v>
      </c>
      <c r="P14005" t="s">
        <v>2342</v>
      </c>
      <c r="S14005">
        <v>-25.8</v>
      </c>
      <c r="T14005">
        <v>0.06</v>
      </c>
      <c r="U14005" t="s">
        <v>2307</v>
      </c>
      <c r="V14005">
        <v>1</v>
      </c>
      <c r="W14005" t="s">
        <v>2547</v>
      </c>
    </row>
    <row r="14006" spans="1:23" x14ac:dyDescent="0.3">
      <c r="A14006">
        <v>22115</v>
      </c>
      <c r="B14006" s="15" t="s">
        <v>1869</v>
      </c>
      <c r="C14006" t="str">
        <f>_xlfn.XLOOKUP($B14006, STANDARDS!$A:$A, STANDARDS!$B:$B,,0,2)</f>
        <v>Morwell 1B Lignite</v>
      </c>
      <c r="D14006" t="s">
        <v>535</v>
      </c>
      <c r="E14006" t="s">
        <v>2183</v>
      </c>
      <c r="F14006">
        <v>-38.227107400000001</v>
      </c>
      <c r="G14006">
        <v>146.5782289</v>
      </c>
      <c r="H14006">
        <v>0</v>
      </c>
      <c r="I14006" t="s">
        <v>592</v>
      </c>
      <c r="J14006" cm="1">
        <f t="array" ref="J14006:L14006">_xlfn.XLOOKUP($C14006, AGE!$A:$A,AGE!$B:$D,,0,2)</f>
        <v>22.18</v>
      </c>
      <c r="K14006">
        <v>0.63</v>
      </c>
      <c r="L14006" t="str">
        <v>Briggs et al. 2007</v>
      </c>
      <c r="M14006" t="s">
        <v>2296</v>
      </c>
      <c r="P14006" t="s">
        <v>2342</v>
      </c>
      <c r="S14006">
        <v>-25.8</v>
      </c>
      <c r="T14006">
        <v>0.06</v>
      </c>
      <c r="U14006" t="s">
        <v>2307</v>
      </c>
      <c r="V14006">
        <v>1</v>
      </c>
      <c r="W14006" t="s">
        <v>2547</v>
      </c>
    </row>
    <row r="14007" spans="1:23" x14ac:dyDescent="0.3">
      <c r="A14007">
        <v>22116</v>
      </c>
      <c r="B14007" s="15" t="s">
        <v>1869</v>
      </c>
      <c r="C14007" t="str">
        <f>_xlfn.XLOOKUP($B14007, STANDARDS!$A:$A, STANDARDS!$B:$B,,0,2)</f>
        <v>Morwell 1B Lignite</v>
      </c>
      <c r="D14007" t="s">
        <v>535</v>
      </c>
      <c r="E14007" t="s">
        <v>2183</v>
      </c>
      <c r="F14007">
        <v>-38.227107400000001</v>
      </c>
      <c r="G14007">
        <v>146.5782289</v>
      </c>
      <c r="H14007">
        <v>0</v>
      </c>
      <c r="I14007" t="s">
        <v>592</v>
      </c>
      <c r="J14007" cm="1">
        <f t="array" ref="J14007:L14007">_xlfn.XLOOKUP($C14007, AGE!$A:$A,AGE!$B:$D,,0,2)</f>
        <v>22.18</v>
      </c>
      <c r="K14007">
        <v>0.63</v>
      </c>
      <c r="L14007" t="str">
        <v>Briggs et al. 2007</v>
      </c>
      <c r="M14007" t="s">
        <v>2343</v>
      </c>
      <c r="P14007" t="s">
        <v>2342</v>
      </c>
      <c r="S14007">
        <v>-25.1</v>
      </c>
      <c r="T14007">
        <v>0.06</v>
      </c>
      <c r="U14007" t="s">
        <v>2344</v>
      </c>
      <c r="V14007">
        <v>1</v>
      </c>
      <c r="W14007" t="s">
        <v>2547</v>
      </c>
    </row>
    <row r="14008" spans="1:23" x14ac:dyDescent="0.3">
      <c r="A14008">
        <v>22116</v>
      </c>
      <c r="B14008" s="15" t="s">
        <v>1869</v>
      </c>
      <c r="C14008" t="str">
        <f>_xlfn.XLOOKUP($B14008, STANDARDS!$A:$A, STANDARDS!$B:$B,,0,2)</f>
        <v>Morwell 1B Lignite</v>
      </c>
      <c r="D14008" t="s">
        <v>535</v>
      </c>
      <c r="E14008" t="s">
        <v>2183</v>
      </c>
      <c r="F14008">
        <v>-38.227107400000001</v>
      </c>
      <c r="G14008">
        <v>146.5782289</v>
      </c>
      <c r="H14008">
        <v>0</v>
      </c>
      <c r="I14008" t="s">
        <v>592</v>
      </c>
      <c r="J14008" cm="1">
        <f t="array" ref="J14008:L14008">_xlfn.XLOOKUP($C14008, AGE!$A:$A,AGE!$B:$D,,0,2)</f>
        <v>22.18</v>
      </c>
      <c r="K14008">
        <v>0.63</v>
      </c>
      <c r="L14008" t="str">
        <v>Briggs et al. 2007</v>
      </c>
      <c r="M14008" t="s">
        <v>2296</v>
      </c>
      <c r="P14008" t="s">
        <v>2342</v>
      </c>
      <c r="S14008">
        <v>-25.6</v>
      </c>
      <c r="T14008">
        <v>0.06</v>
      </c>
      <c r="U14008" t="s">
        <v>2307</v>
      </c>
      <c r="V14008">
        <v>1</v>
      </c>
      <c r="W14008" t="s">
        <v>2547</v>
      </c>
    </row>
    <row r="14009" spans="1:23" x14ac:dyDescent="0.3">
      <c r="A14009">
        <v>22117</v>
      </c>
      <c r="B14009" s="15" t="s">
        <v>1869</v>
      </c>
      <c r="C14009" t="str">
        <f>_xlfn.XLOOKUP($B14009, STANDARDS!$A:$A, STANDARDS!$B:$B,,0,2)</f>
        <v>Morwell 1B Lignite</v>
      </c>
      <c r="D14009" t="s">
        <v>535</v>
      </c>
      <c r="E14009" t="s">
        <v>2183</v>
      </c>
      <c r="F14009">
        <v>-38.227107400000001</v>
      </c>
      <c r="G14009">
        <v>146.5782289</v>
      </c>
      <c r="H14009">
        <v>0</v>
      </c>
      <c r="I14009" t="s">
        <v>592</v>
      </c>
      <c r="J14009" cm="1">
        <f t="array" ref="J14009:L14009">_xlfn.XLOOKUP($C14009, AGE!$A:$A,AGE!$B:$D,,0,2)</f>
        <v>22.18</v>
      </c>
      <c r="K14009">
        <v>0.63</v>
      </c>
      <c r="L14009" t="str">
        <v>Briggs et al. 2007</v>
      </c>
      <c r="M14009" t="s">
        <v>2296</v>
      </c>
      <c r="P14009" t="s">
        <v>2342</v>
      </c>
      <c r="S14009">
        <v>-25.5</v>
      </c>
      <c r="T14009">
        <v>0.06</v>
      </c>
      <c r="U14009" t="s">
        <v>2307</v>
      </c>
      <c r="V14009">
        <v>1</v>
      </c>
      <c r="W14009" t="s">
        <v>2547</v>
      </c>
    </row>
    <row r="14010" spans="1:23" x14ac:dyDescent="0.3">
      <c r="A14010">
        <v>22117</v>
      </c>
      <c r="B14010" s="15" t="s">
        <v>1869</v>
      </c>
      <c r="C14010" t="str">
        <f>_xlfn.XLOOKUP($B14010, STANDARDS!$A:$A, STANDARDS!$B:$B,,0,2)</f>
        <v>Morwell 1B Lignite</v>
      </c>
      <c r="D14010" t="s">
        <v>535</v>
      </c>
      <c r="E14010" t="s">
        <v>2183</v>
      </c>
      <c r="F14010">
        <v>-38.227107400000001</v>
      </c>
      <c r="G14010">
        <v>146.5782289</v>
      </c>
      <c r="H14010">
        <v>0</v>
      </c>
      <c r="I14010" t="s">
        <v>592</v>
      </c>
      <c r="J14010" cm="1">
        <f t="array" ref="J14010:L14010">_xlfn.XLOOKUP($C14010, AGE!$A:$A,AGE!$B:$D,,0,2)</f>
        <v>22.18</v>
      </c>
      <c r="K14010">
        <v>0.63</v>
      </c>
      <c r="L14010" t="str">
        <v>Briggs et al. 2007</v>
      </c>
      <c r="M14010" t="s">
        <v>2343</v>
      </c>
      <c r="P14010" t="s">
        <v>2342</v>
      </c>
      <c r="S14010">
        <v>-26.2</v>
      </c>
      <c r="T14010">
        <v>0.06</v>
      </c>
      <c r="U14010" t="s">
        <v>2344</v>
      </c>
      <c r="V14010">
        <v>1</v>
      </c>
      <c r="W14010" t="s">
        <v>2547</v>
      </c>
    </row>
    <row r="14011" spans="1:23" x14ac:dyDescent="0.3">
      <c r="A14011">
        <v>22118</v>
      </c>
      <c r="B14011" s="15" t="s">
        <v>1869</v>
      </c>
      <c r="C14011" t="str">
        <f>_xlfn.XLOOKUP($B14011, STANDARDS!$A:$A, STANDARDS!$B:$B,,0,2)</f>
        <v>Morwell 1B Lignite</v>
      </c>
      <c r="D14011" t="s">
        <v>535</v>
      </c>
      <c r="E14011" t="s">
        <v>2183</v>
      </c>
      <c r="F14011">
        <v>-38.227107400000001</v>
      </c>
      <c r="G14011">
        <v>146.5782289</v>
      </c>
      <c r="H14011">
        <v>0</v>
      </c>
      <c r="I14011" t="s">
        <v>592</v>
      </c>
      <c r="J14011" cm="1">
        <f t="array" ref="J14011:L14011">_xlfn.XLOOKUP($C14011, AGE!$A:$A,AGE!$B:$D,,0,2)</f>
        <v>22.18</v>
      </c>
      <c r="K14011">
        <v>0.63</v>
      </c>
      <c r="L14011" t="str">
        <v>Briggs et al. 2007</v>
      </c>
      <c r="M14011" t="s">
        <v>2296</v>
      </c>
      <c r="P14011" t="s">
        <v>2342</v>
      </c>
      <c r="S14011">
        <v>-25.3</v>
      </c>
      <c r="T14011">
        <v>0.06</v>
      </c>
      <c r="U14011" t="s">
        <v>2307</v>
      </c>
      <c r="V14011">
        <v>1</v>
      </c>
      <c r="W14011" t="s">
        <v>2547</v>
      </c>
    </row>
    <row r="14012" spans="1:23" x14ac:dyDescent="0.3">
      <c r="A14012">
        <v>22119</v>
      </c>
      <c r="B14012" s="15" t="s">
        <v>1869</v>
      </c>
      <c r="C14012" t="str">
        <f>_xlfn.XLOOKUP($B14012, STANDARDS!$A:$A, STANDARDS!$B:$B,,0,2)</f>
        <v>Morwell 1B Lignite</v>
      </c>
      <c r="D14012" t="s">
        <v>535</v>
      </c>
      <c r="E14012" t="s">
        <v>2183</v>
      </c>
      <c r="F14012">
        <v>-38.227107400000001</v>
      </c>
      <c r="G14012">
        <v>146.5782289</v>
      </c>
      <c r="H14012">
        <v>0</v>
      </c>
      <c r="I14012" t="s">
        <v>592</v>
      </c>
      <c r="J14012" cm="1">
        <f t="array" ref="J14012:L14012">_xlfn.XLOOKUP($C14012, AGE!$A:$A,AGE!$B:$D,,0,2)</f>
        <v>22.18</v>
      </c>
      <c r="K14012">
        <v>0.63</v>
      </c>
      <c r="L14012" t="str">
        <v>Briggs et al. 2007</v>
      </c>
      <c r="M14012" t="s">
        <v>2296</v>
      </c>
      <c r="P14012" t="s">
        <v>2342</v>
      </c>
      <c r="S14012">
        <v>-25.8</v>
      </c>
      <c r="T14012">
        <v>0.06</v>
      </c>
      <c r="U14012" t="s">
        <v>2307</v>
      </c>
      <c r="V14012">
        <v>1</v>
      </c>
      <c r="W14012" t="s">
        <v>2547</v>
      </c>
    </row>
    <row r="14013" spans="1:23" x14ac:dyDescent="0.3">
      <c r="A14013">
        <v>22120</v>
      </c>
      <c r="B14013" s="15" t="s">
        <v>1869</v>
      </c>
      <c r="C14013" t="str">
        <f>_xlfn.XLOOKUP($B14013, STANDARDS!$A:$A, STANDARDS!$B:$B,,0,2)</f>
        <v>Morwell 1B Lignite</v>
      </c>
      <c r="D14013" t="s">
        <v>535</v>
      </c>
      <c r="E14013" t="s">
        <v>2183</v>
      </c>
      <c r="F14013">
        <v>-38.227107400000001</v>
      </c>
      <c r="G14013">
        <v>146.5782289</v>
      </c>
      <c r="H14013">
        <v>0</v>
      </c>
      <c r="I14013" t="s">
        <v>592</v>
      </c>
      <c r="J14013" cm="1">
        <f t="array" ref="J14013:L14013">_xlfn.XLOOKUP($C14013, AGE!$A:$A,AGE!$B:$D,,0,2)</f>
        <v>22.18</v>
      </c>
      <c r="K14013">
        <v>0.63</v>
      </c>
      <c r="L14013" t="str">
        <v>Briggs et al. 2007</v>
      </c>
      <c r="M14013" t="s">
        <v>2296</v>
      </c>
      <c r="P14013" t="s">
        <v>2342</v>
      </c>
      <c r="S14013">
        <v>-25.7</v>
      </c>
      <c r="T14013">
        <v>0.06</v>
      </c>
      <c r="U14013" t="s">
        <v>2307</v>
      </c>
      <c r="V14013">
        <v>1</v>
      </c>
      <c r="W14013" t="s">
        <v>2547</v>
      </c>
    </row>
    <row r="14014" spans="1:23" x14ac:dyDescent="0.3">
      <c r="A14014">
        <v>22121</v>
      </c>
      <c r="B14014" s="15" t="s">
        <v>1869</v>
      </c>
      <c r="C14014" t="str">
        <f>_xlfn.XLOOKUP($B14014, STANDARDS!$A:$A, STANDARDS!$B:$B,,0,2)</f>
        <v>Morwell 1B Lignite</v>
      </c>
      <c r="D14014" t="s">
        <v>535</v>
      </c>
      <c r="E14014" t="s">
        <v>2183</v>
      </c>
      <c r="F14014">
        <v>-38.227107400000001</v>
      </c>
      <c r="G14014">
        <v>146.5782289</v>
      </c>
      <c r="H14014">
        <v>0</v>
      </c>
      <c r="I14014" t="s">
        <v>592</v>
      </c>
      <c r="J14014" cm="1">
        <f t="array" ref="J14014:L14014">_xlfn.XLOOKUP($C14014, AGE!$A:$A,AGE!$B:$D,,0,2)</f>
        <v>22.18</v>
      </c>
      <c r="K14014">
        <v>0.63</v>
      </c>
      <c r="L14014" t="str">
        <v>Briggs et al. 2007</v>
      </c>
      <c r="M14014" t="s">
        <v>2296</v>
      </c>
      <c r="P14014" t="s">
        <v>2342</v>
      </c>
      <c r="S14014">
        <v>-25.3</v>
      </c>
      <c r="T14014">
        <v>0.06</v>
      </c>
      <c r="U14014" t="s">
        <v>2307</v>
      </c>
      <c r="V14014">
        <v>1</v>
      </c>
      <c r="W14014" t="s">
        <v>2547</v>
      </c>
    </row>
    <row r="14015" spans="1:23" x14ac:dyDescent="0.3">
      <c r="A14015">
        <v>22122</v>
      </c>
      <c r="B14015" s="15" t="s">
        <v>1869</v>
      </c>
      <c r="C14015" t="str">
        <f>_xlfn.XLOOKUP($B14015, STANDARDS!$A:$A, STANDARDS!$B:$B,,0,2)</f>
        <v>Morwell 1B Lignite</v>
      </c>
      <c r="D14015" t="s">
        <v>535</v>
      </c>
      <c r="E14015" t="s">
        <v>2183</v>
      </c>
      <c r="F14015">
        <v>-38.227107400000001</v>
      </c>
      <c r="G14015">
        <v>146.5782289</v>
      </c>
      <c r="H14015">
        <v>0</v>
      </c>
      <c r="I14015" t="s">
        <v>592</v>
      </c>
      <c r="J14015" cm="1">
        <f t="array" ref="J14015:L14015">_xlfn.XLOOKUP($C14015, AGE!$A:$A,AGE!$B:$D,,0,2)</f>
        <v>22.18</v>
      </c>
      <c r="K14015">
        <v>0.63</v>
      </c>
      <c r="L14015" t="str">
        <v>Briggs et al. 2007</v>
      </c>
      <c r="M14015" t="s">
        <v>2296</v>
      </c>
      <c r="P14015" t="s">
        <v>2342</v>
      </c>
      <c r="S14015">
        <v>-25.9</v>
      </c>
      <c r="T14015">
        <v>0.06</v>
      </c>
      <c r="U14015" t="s">
        <v>2307</v>
      </c>
      <c r="V14015">
        <v>1</v>
      </c>
      <c r="W14015" t="s">
        <v>2547</v>
      </c>
    </row>
    <row r="14016" spans="1:23" x14ac:dyDescent="0.3">
      <c r="A14016">
        <v>22123</v>
      </c>
      <c r="B14016" s="15" t="s">
        <v>1869</v>
      </c>
      <c r="C14016" t="str">
        <f>_xlfn.XLOOKUP($B14016, STANDARDS!$A:$A, STANDARDS!$B:$B,,0,2)</f>
        <v>Morwell 1B Lignite</v>
      </c>
      <c r="D14016" t="s">
        <v>535</v>
      </c>
      <c r="E14016" t="s">
        <v>2183</v>
      </c>
      <c r="F14016">
        <v>-38.227107400000001</v>
      </c>
      <c r="G14016">
        <v>146.5782289</v>
      </c>
      <c r="H14016">
        <v>0</v>
      </c>
      <c r="I14016" t="s">
        <v>592</v>
      </c>
      <c r="J14016" cm="1">
        <f t="array" ref="J14016:L14016">_xlfn.XLOOKUP($C14016, AGE!$A:$A,AGE!$B:$D,,0,2)</f>
        <v>22.18</v>
      </c>
      <c r="K14016">
        <v>0.63</v>
      </c>
      <c r="L14016" t="str">
        <v>Briggs et al. 2007</v>
      </c>
      <c r="M14016" t="s">
        <v>2296</v>
      </c>
      <c r="P14016" t="s">
        <v>2342</v>
      </c>
      <c r="S14016">
        <v>-25.4</v>
      </c>
      <c r="T14016">
        <v>0.06</v>
      </c>
      <c r="U14016" t="s">
        <v>2307</v>
      </c>
      <c r="V14016">
        <v>1</v>
      </c>
      <c r="W14016" t="s">
        <v>2547</v>
      </c>
    </row>
    <row r="14017" spans="1:23" x14ac:dyDescent="0.3">
      <c r="A14017">
        <v>22124</v>
      </c>
      <c r="B14017" s="15" t="s">
        <v>1869</v>
      </c>
      <c r="C14017" t="str">
        <f>_xlfn.XLOOKUP($B14017, STANDARDS!$A:$A, STANDARDS!$B:$B,,0,2)</f>
        <v>Morwell 1B Lignite</v>
      </c>
      <c r="D14017" t="s">
        <v>535</v>
      </c>
      <c r="E14017" t="s">
        <v>2183</v>
      </c>
      <c r="F14017">
        <v>-38.227107400000001</v>
      </c>
      <c r="G14017">
        <v>146.5782289</v>
      </c>
      <c r="H14017">
        <v>0</v>
      </c>
      <c r="I14017" t="s">
        <v>592</v>
      </c>
      <c r="J14017" cm="1">
        <f t="array" ref="J14017:L14017">_xlfn.XLOOKUP($C14017, AGE!$A:$A,AGE!$B:$D,,0,2)</f>
        <v>22.18</v>
      </c>
      <c r="K14017">
        <v>0.63</v>
      </c>
      <c r="L14017" t="str">
        <v>Briggs et al. 2007</v>
      </c>
      <c r="M14017" t="s">
        <v>2296</v>
      </c>
      <c r="P14017" t="s">
        <v>2342</v>
      </c>
      <c r="S14017">
        <v>-25.2</v>
      </c>
      <c r="T14017">
        <v>0.06</v>
      </c>
      <c r="U14017" t="s">
        <v>2307</v>
      </c>
      <c r="V14017">
        <v>1</v>
      </c>
      <c r="W14017" t="s">
        <v>2547</v>
      </c>
    </row>
    <row r="14018" spans="1:23" x14ac:dyDescent="0.3">
      <c r="A14018">
        <v>22125</v>
      </c>
      <c r="B14018" s="15" t="s">
        <v>1869</v>
      </c>
      <c r="C14018" t="str">
        <f>_xlfn.XLOOKUP($B14018, STANDARDS!$A:$A, STANDARDS!$B:$B,,0,2)</f>
        <v>Morwell 1B Lignite</v>
      </c>
      <c r="D14018" t="s">
        <v>535</v>
      </c>
      <c r="E14018" t="s">
        <v>2183</v>
      </c>
      <c r="F14018">
        <v>-38.227107400000001</v>
      </c>
      <c r="G14018">
        <v>146.5782289</v>
      </c>
      <c r="H14018">
        <v>0</v>
      </c>
      <c r="I14018" t="s">
        <v>592</v>
      </c>
      <c r="J14018" cm="1">
        <f t="array" ref="J14018:L14018">_xlfn.XLOOKUP($C14018, AGE!$A:$A,AGE!$B:$D,,0,2)</f>
        <v>22.18</v>
      </c>
      <c r="K14018">
        <v>0.63</v>
      </c>
      <c r="L14018" t="str">
        <v>Briggs et al. 2007</v>
      </c>
      <c r="M14018" t="s">
        <v>2296</v>
      </c>
      <c r="P14018" t="s">
        <v>2342</v>
      </c>
      <c r="S14018">
        <v>-25.6</v>
      </c>
      <c r="T14018">
        <v>0.06</v>
      </c>
      <c r="U14018" t="s">
        <v>2307</v>
      </c>
      <c r="V14018">
        <v>1</v>
      </c>
      <c r="W14018" t="s">
        <v>2547</v>
      </c>
    </row>
    <row r="14019" spans="1:23" x14ac:dyDescent="0.3">
      <c r="A14019">
        <v>22126</v>
      </c>
      <c r="B14019" s="15" t="s">
        <v>1869</v>
      </c>
      <c r="C14019" t="str">
        <f>_xlfn.XLOOKUP($B14019, STANDARDS!$A:$A, STANDARDS!$B:$B,,0,2)</f>
        <v>Morwell 1B Lignite</v>
      </c>
      <c r="D14019" t="s">
        <v>535</v>
      </c>
      <c r="E14019" t="s">
        <v>2183</v>
      </c>
      <c r="F14019">
        <v>-38.227107400000001</v>
      </c>
      <c r="G14019">
        <v>146.5782289</v>
      </c>
      <c r="H14019">
        <v>0</v>
      </c>
      <c r="I14019" t="s">
        <v>592</v>
      </c>
      <c r="J14019" cm="1">
        <f t="array" ref="J14019:L14019">_xlfn.XLOOKUP($C14019, AGE!$A:$A,AGE!$B:$D,,0,2)</f>
        <v>22.18</v>
      </c>
      <c r="K14019">
        <v>0.63</v>
      </c>
      <c r="L14019" t="str">
        <v>Briggs et al. 2007</v>
      </c>
      <c r="M14019" t="s">
        <v>2296</v>
      </c>
      <c r="P14019" t="s">
        <v>2342</v>
      </c>
      <c r="S14019">
        <v>-25.6</v>
      </c>
      <c r="T14019">
        <v>0.06</v>
      </c>
      <c r="U14019" t="s">
        <v>2307</v>
      </c>
      <c r="V14019">
        <v>1</v>
      </c>
      <c r="W14019" t="s">
        <v>2547</v>
      </c>
    </row>
    <row r="14020" spans="1:23" x14ac:dyDescent="0.3">
      <c r="A14020">
        <v>22127</v>
      </c>
      <c r="B14020" s="15" t="s">
        <v>1869</v>
      </c>
      <c r="C14020" t="str">
        <f>_xlfn.XLOOKUP($B14020, STANDARDS!$A:$A, STANDARDS!$B:$B,,0,2)</f>
        <v>Morwell 1B Lignite</v>
      </c>
      <c r="D14020" t="s">
        <v>535</v>
      </c>
      <c r="E14020" t="s">
        <v>2183</v>
      </c>
      <c r="F14020">
        <v>-38.227107400000001</v>
      </c>
      <c r="G14020">
        <v>146.5782289</v>
      </c>
      <c r="H14020">
        <v>0</v>
      </c>
      <c r="I14020" t="s">
        <v>592</v>
      </c>
      <c r="J14020" cm="1">
        <f t="array" ref="J14020:L14020">_xlfn.XLOOKUP($C14020, AGE!$A:$A,AGE!$B:$D,,0,2)</f>
        <v>22.18</v>
      </c>
      <c r="K14020">
        <v>0.63</v>
      </c>
      <c r="L14020" t="str">
        <v>Briggs et al. 2007</v>
      </c>
      <c r="M14020" t="s">
        <v>2296</v>
      </c>
      <c r="P14020" t="s">
        <v>2342</v>
      </c>
      <c r="S14020">
        <v>-25.8</v>
      </c>
      <c r="T14020">
        <v>0.06</v>
      </c>
      <c r="U14020" t="s">
        <v>2307</v>
      </c>
      <c r="V14020">
        <v>1</v>
      </c>
      <c r="W14020" t="s">
        <v>2547</v>
      </c>
    </row>
    <row r="14021" spans="1:23" x14ac:dyDescent="0.3">
      <c r="A14021">
        <v>22128</v>
      </c>
      <c r="B14021" s="15" t="s">
        <v>1869</v>
      </c>
      <c r="C14021" t="str">
        <f>_xlfn.XLOOKUP($B14021, STANDARDS!$A:$A, STANDARDS!$B:$B,,0,2)</f>
        <v>Morwell 1B Lignite</v>
      </c>
      <c r="D14021" t="s">
        <v>535</v>
      </c>
      <c r="E14021" t="s">
        <v>2183</v>
      </c>
      <c r="F14021">
        <v>-38.227107400000001</v>
      </c>
      <c r="G14021">
        <v>146.5782289</v>
      </c>
      <c r="H14021">
        <v>0</v>
      </c>
      <c r="I14021" t="s">
        <v>592</v>
      </c>
      <c r="J14021" cm="1">
        <f t="array" ref="J14021:L14021">_xlfn.XLOOKUP($C14021, AGE!$A:$A,AGE!$B:$D,,0,2)</f>
        <v>22.18</v>
      </c>
      <c r="K14021">
        <v>0.63</v>
      </c>
      <c r="L14021" t="str">
        <v>Briggs et al. 2007</v>
      </c>
      <c r="M14021" t="s">
        <v>2296</v>
      </c>
      <c r="P14021" t="s">
        <v>2342</v>
      </c>
      <c r="S14021">
        <v>-25.9</v>
      </c>
      <c r="T14021">
        <v>0.06</v>
      </c>
      <c r="U14021" t="s">
        <v>2307</v>
      </c>
      <c r="V14021">
        <v>1</v>
      </c>
      <c r="W14021" t="s">
        <v>2547</v>
      </c>
    </row>
    <row r="14022" spans="1:23" x14ac:dyDescent="0.3">
      <c r="A14022">
        <v>22129</v>
      </c>
      <c r="B14022" s="15" t="s">
        <v>1869</v>
      </c>
      <c r="C14022" t="str">
        <f>_xlfn.XLOOKUP($B14022, STANDARDS!$A:$A, STANDARDS!$B:$B,,0,2)</f>
        <v>Morwell 1B Lignite</v>
      </c>
      <c r="D14022" t="s">
        <v>535</v>
      </c>
      <c r="E14022" t="s">
        <v>2183</v>
      </c>
      <c r="F14022">
        <v>-38.227107400000001</v>
      </c>
      <c r="G14022">
        <v>146.5782289</v>
      </c>
      <c r="H14022">
        <v>0</v>
      </c>
      <c r="I14022" t="s">
        <v>592</v>
      </c>
      <c r="J14022" cm="1">
        <f t="array" ref="J14022:L14022">_xlfn.XLOOKUP($C14022, AGE!$A:$A,AGE!$B:$D,,0,2)</f>
        <v>22.18</v>
      </c>
      <c r="K14022">
        <v>0.63</v>
      </c>
      <c r="L14022" t="str">
        <v>Briggs et al. 2007</v>
      </c>
      <c r="M14022" t="s">
        <v>2296</v>
      </c>
      <c r="P14022" t="s">
        <v>2342</v>
      </c>
      <c r="S14022">
        <v>-26.3</v>
      </c>
      <c r="T14022">
        <v>0.06</v>
      </c>
      <c r="U14022" t="s">
        <v>2307</v>
      </c>
      <c r="V14022">
        <v>1</v>
      </c>
      <c r="W14022" t="s">
        <v>2547</v>
      </c>
    </row>
    <row r="14023" spans="1:23" x14ac:dyDescent="0.3">
      <c r="A14023">
        <v>22130</v>
      </c>
      <c r="B14023" s="15" t="s">
        <v>1869</v>
      </c>
      <c r="C14023" t="str">
        <f>_xlfn.XLOOKUP($B14023, STANDARDS!$A:$A, STANDARDS!$B:$B,,0,2)</f>
        <v>Morwell 1B Lignite</v>
      </c>
      <c r="D14023" t="s">
        <v>535</v>
      </c>
      <c r="E14023" t="s">
        <v>2183</v>
      </c>
      <c r="F14023">
        <v>-38.227107400000001</v>
      </c>
      <c r="G14023">
        <v>146.5782289</v>
      </c>
      <c r="H14023">
        <v>0</v>
      </c>
      <c r="I14023" t="s">
        <v>592</v>
      </c>
      <c r="J14023" cm="1">
        <f t="array" ref="J14023:L14023">_xlfn.XLOOKUP($C14023, AGE!$A:$A,AGE!$B:$D,,0,2)</f>
        <v>22.18</v>
      </c>
      <c r="K14023">
        <v>0.63</v>
      </c>
      <c r="L14023" t="str">
        <v>Briggs et al. 2007</v>
      </c>
      <c r="M14023" t="s">
        <v>2296</v>
      </c>
      <c r="P14023" t="s">
        <v>2342</v>
      </c>
      <c r="S14023">
        <v>-26.2</v>
      </c>
      <c r="T14023">
        <v>0.06</v>
      </c>
      <c r="U14023" t="s">
        <v>2307</v>
      </c>
      <c r="V14023">
        <v>1</v>
      </c>
      <c r="W14023" t="s">
        <v>2547</v>
      </c>
    </row>
    <row r="14024" spans="1:23" x14ac:dyDescent="0.3">
      <c r="A14024">
        <v>22131</v>
      </c>
      <c r="B14024" s="15" t="s">
        <v>1869</v>
      </c>
      <c r="C14024" t="str">
        <f>_xlfn.XLOOKUP($B14024, STANDARDS!$A:$A, STANDARDS!$B:$B,,0,2)</f>
        <v>Morwell 1B Lignite</v>
      </c>
      <c r="D14024" t="s">
        <v>535</v>
      </c>
      <c r="E14024" t="s">
        <v>2183</v>
      </c>
      <c r="F14024">
        <v>-38.227107400000001</v>
      </c>
      <c r="G14024">
        <v>146.5782289</v>
      </c>
      <c r="H14024">
        <v>0</v>
      </c>
      <c r="I14024" t="s">
        <v>592</v>
      </c>
      <c r="J14024" cm="1">
        <f t="array" ref="J14024:L14024">_xlfn.XLOOKUP($C14024, AGE!$A:$A,AGE!$B:$D,,0,2)</f>
        <v>22.18</v>
      </c>
      <c r="K14024">
        <v>0.63</v>
      </c>
      <c r="L14024" t="str">
        <v>Briggs et al. 2007</v>
      </c>
      <c r="M14024" t="s">
        <v>2296</v>
      </c>
      <c r="P14024" t="s">
        <v>2342</v>
      </c>
      <c r="S14024">
        <v>-26.3</v>
      </c>
      <c r="T14024">
        <v>0.06</v>
      </c>
      <c r="U14024" t="s">
        <v>2307</v>
      </c>
      <c r="V14024">
        <v>1</v>
      </c>
      <c r="W14024" t="s">
        <v>2547</v>
      </c>
    </row>
    <row r="14025" spans="1:23" x14ac:dyDescent="0.3">
      <c r="A14025">
        <v>22131</v>
      </c>
      <c r="B14025" s="15" t="s">
        <v>1869</v>
      </c>
      <c r="C14025" t="str">
        <f>_xlfn.XLOOKUP($B14025, STANDARDS!$A:$A, STANDARDS!$B:$B,,0,2)</f>
        <v>Morwell 1B Lignite</v>
      </c>
      <c r="D14025" t="s">
        <v>535</v>
      </c>
      <c r="E14025" t="s">
        <v>2183</v>
      </c>
      <c r="F14025">
        <v>-38.227107400000001</v>
      </c>
      <c r="G14025">
        <v>146.5782289</v>
      </c>
      <c r="H14025">
        <v>0</v>
      </c>
      <c r="I14025" t="s">
        <v>592</v>
      </c>
      <c r="J14025" cm="1">
        <f t="array" ref="J14025:L14025">_xlfn.XLOOKUP($C14025, AGE!$A:$A,AGE!$B:$D,,0,2)</f>
        <v>22.18</v>
      </c>
      <c r="K14025">
        <v>0.63</v>
      </c>
      <c r="L14025" t="str">
        <v>Briggs et al. 2007</v>
      </c>
      <c r="M14025" t="s">
        <v>2343</v>
      </c>
      <c r="P14025" t="s">
        <v>2342</v>
      </c>
      <c r="S14025">
        <v>-26.6</v>
      </c>
      <c r="T14025">
        <v>0.06</v>
      </c>
      <c r="U14025" t="s">
        <v>2344</v>
      </c>
      <c r="V14025">
        <v>1</v>
      </c>
      <c r="W14025" t="s">
        <v>2547</v>
      </c>
    </row>
    <row r="14026" spans="1:23" x14ac:dyDescent="0.3">
      <c r="A14026">
        <v>22132</v>
      </c>
      <c r="B14026" s="15" t="s">
        <v>1869</v>
      </c>
      <c r="C14026" t="str">
        <f>_xlfn.XLOOKUP($B14026, STANDARDS!$A:$A, STANDARDS!$B:$B,,0,2)</f>
        <v>Morwell 1B Lignite</v>
      </c>
      <c r="D14026" t="s">
        <v>535</v>
      </c>
      <c r="E14026" t="s">
        <v>2183</v>
      </c>
      <c r="F14026">
        <v>-38.227107400000001</v>
      </c>
      <c r="G14026">
        <v>146.5782289</v>
      </c>
      <c r="H14026">
        <v>0</v>
      </c>
      <c r="I14026" t="s">
        <v>592</v>
      </c>
      <c r="J14026" cm="1">
        <f t="array" ref="J14026:L14026">_xlfn.XLOOKUP($C14026, AGE!$A:$A,AGE!$B:$D,,0,2)</f>
        <v>22.18</v>
      </c>
      <c r="K14026">
        <v>0.63</v>
      </c>
      <c r="L14026" t="str">
        <v>Briggs et al. 2007</v>
      </c>
      <c r="M14026" t="s">
        <v>2296</v>
      </c>
      <c r="P14026" t="s">
        <v>2342</v>
      </c>
      <c r="S14026">
        <v>-26.2</v>
      </c>
      <c r="T14026">
        <v>0.06</v>
      </c>
      <c r="U14026" t="s">
        <v>2307</v>
      </c>
      <c r="V14026">
        <v>1</v>
      </c>
      <c r="W14026" t="s">
        <v>2547</v>
      </c>
    </row>
    <row r="14027" spans="1:23" x14ac:dyDescent="0.3">
      <c r="A14027">
        <v>22133</v>
      </c>
      <c r="B14027" s="15" t="s">
        <v>1869</v>
      </c>
      <c r="C14027" t="str">
        <f>_xlfn.XLOOKUP($B14027, STANDARDS!$A:$A, STANDARDS!$B:$B,,0,2)</f>
        <v>Morwell 1B Lignite</v>
      </c>
      <c r="D14027" t="s">
        <v>535</v>
      </c>
      <c r="E14027" t="s">
        <v>2183</v>
      </c>
      <c r="F14027">
        <v>-38.227107400000001</v>
      </c>
      <c r="G14027">
        <v>146.5782289</v>
      </c>
      <c r="H14027">
        <v>0</v>
      </c>
      <c r="I14027" t="s">
        <v>592</v>
      </c>
      <c r="J14027" cm="1">
        <f t="array" ref="J14027:L14027">_xlfn.XLOOKUP($C14027, AGE!$A:$A,AGE!$B:$D,,0,2)</f>
        <v>22.18</v>
      </c>
      <c r="K14027">
        <v>0.63</v>
      </c>
      <c r="L14027" t="str">
        <v>Briggs et al. 2007</v>
      </c>
      <c r="M14027" t="s">
        <v>2296</v>
      </c>
      <c r="P14027" t="s">
        <v>2342</v>
      </c>
      <c r="S14027">
        <v>-26</v>
      </c>
      <c r="T14027">
        <v>0.06</v>
      </c>
      <c r="U14027" t="s">
        <v>2307</v>
      </c>
      <c r="V14027">
        <v>1</v>
      </c>
      <c r="W14027" t="s">
        <v>2547</v>
      </c>
    </row>
    <row r="14028" spans="1:23" x14ac:dyDescent="0.3">
      <c r="A14028">
        <v>22134</v>
      </c>
      <c r="B14028" s="15" t="s">
        <v>1869</v>
      </c>
      <c r="C14028" t="str">
        <f>_xlfn.XLOOKUP($B14028, STANDARDS!$A:$A, STANDARDS!$B:$B,,0,2)</f>
        <v>Morwell 1B Lignite</v>
      </c>
      <c r="D14028" t="s">
        <v>535</v>
      </c>
      <c r="E14028" t="s">
        <v>2183</v>
      </c>
      <c r="F14028">
        <v>-38.227107400000001</v>
      </c>
      <c r="G14028">
        <v>146.5782289</v>
      </c>
      <c r="H14028">
        <v>0</v>
      </c>
      <c r="I14028" t="s">
        <v>592</v>
      </c>
      <c r="J14028" cm="1">
        <f t="array" ref="J14028:L14028">_xlfn.XLOOKUP($C14028, AGE!$A:$A,AGE!$B:$D,,0,2)</f>
        <v>22.18</v>
      </c>
      <c r="K14028">
        <v>0.63</v>
      </c>
      <c r="L14028" t="str">
        <v>Briggs et al. 2007</v>
      </c>
      <c r="M14028" t="s">
        <v>2296</v>
      </c>
      <c r="P14028" t="s">
        <v>2342</v>
      </c>
      <c r="S14028">
        <v>-26.2</v>
      </c>
      <c r="T14028">
        <v>0.06</v>
      </c>
      <c r="U14028" t="s">
        <v>2307</v>
      </c>
      <c r="V14028">
        <v>1</v>
      </c>
      <c r="W14028" t="s">
        <v>2547</v>
      </c>
    </row>
    <row r="14029" spans="1:23" x14ac:dyDescent="0.3">
      <c r="A14029">
        <v>22135</v>
      </c>
      <c r="B14029" s="15" t="s">
        <v>1869</v>
      </c>
      <c r="C14029" t="str">
        <f>_xlfn.XLOOKUP($B14029, STANDARDS!$A:$A, STANDARDS!$B:$B,,0,2)</f>
        <v>Morwell 1B Lignite</v>
      </c>
      <c r="D14029" t="s">
        <v>535</v>
      </c>
      <c r="E14029" t="s">
        <v>2183</v>
      </c>
      <c r="F14029">
        <v>-38.227107400000001</v>
      </c>
      <c r="G14029">
        <v>146.5782289</v>
      </c>
      <c r="H14029">
        <v>0</v>
      </c>
      <c r="I14029" t="s">
        <v>592</v>
      </c>
      <c r="J14029" cm="1">
        <f t="array" ref="J14029:L14029">_xlfn.XLOOKUP($C14029, AGE!$A:$A,AGE!$B:$D,,0,2)</f>
        <v>22.18</v>
      </c>
      <c r="K14029">
        <v>0.63</v>
      </c>
      <c r="L14029" t="str">
        <v>Briggs et al. 2007</v>
      </c>
      <c r="M14029" t="s">
        <v>2296</v>
      </c>
      <c r="P14029" t="s">
        <v>2342</v>
      </c>
      <c r="S14029">
        <v>-26.3</v>
      </c>
      <c r="T14029">
        <v>0.06</v>
      </c>
      <c r="U14029" t="s">
        <v>2307</v>
      </c>
      <c r="V14029">
        <v>1</v>
      </c>
      <c r="W14029" t="s">
        <v>2547</v>
      </c>
    </row>
    <row r="14030" spans="1:23" x14ac:dyDescent="0.3">
      <c r="A14030">
        <v>22136</v>
      </c>
      <c r="B14030" s="15" t="s">
        <v>1869</v>
      </c>
      <c r="C14030" t="str">
        <f>_xlfn.XLOOKUP($B14030, STANDARDS!$A:$A, STANDARDS!$B:$B,,0,2)</f>
        <v>Morwell 1B Lignite</v>
      </c>
      <c r="D14030" t="s">
        <v>535</v>
      </c>
      <c r="E14030" t="s">
        <v>2183</v>
      </c>
      <c r="F14030">
        <v>-38.227107400000001</v>
      </c>
      <c r="G14030">
        <v>146.5782289</v>
      </c>
      <c r="H14030">
        <v>0</v>
      </c>
      <c r="I14030" t="s">
        <v>592</v>
      </c>
      <c r="J14030" cm="1">
        <f t="array" ref="J14030:L14030">_xlfn.XLOOKUP($C14030, AGE!$A:$A,AGE!$B:$D,,0,2)</f>
        <v>22.18</v>
      </c>
      <c r="K14030">
        <v>0.63</v>
      </c>
      <c r="L14030" t="str">
        <v>Briggs et al. 2007</v>
      </c>
      <c r="M14030" t="s">
        <v>2296</v>
      </c>
      <c r="P14030" t="s">
        <v>2342</v>
      </c>
      <c r="S14030">
        <v>-26.3</v>
      </c>
      <c r="T14030">
        <v>0.06</v>
      </c>
      <c r="U14030" t="s">
        <v>2307</v>
      </c>
      <c r="V14030">
        <v>1</v>
      </c>
      <c r="W14030" t="s">
        <v>2547</v>
      </c>
    </row>
    <row r="14031" spans="1:23" x14ac:dyDescent="0.3">
      <c r="A14031">
        <v>22137</v>
      </c>
      <c r="B14031" s="15" t="s">
        <v>1869</v>
      </c>
      <c r="C14031" t="str">
        <f>_xlfn.XLOOKUP($B14031, STANDARDS!$A:$A, STANDARDS!$B:$B,,0,2)</f>
        <v>Morwell 1B Lignite</v>
      </c>
      <c r="D14031" t="s">
        <v>535</v>
      </c>
      <c r="E14031" t="s">
        <v>2183</v>
      </c>
      <c r="F14031">
        <v>-38.227107400000001</v>
      </c>
      <c r="G14031">
        <v>146.5782289</v>
      </c>
      <c r="H14031">
        <v>0</v>
      </c>
      <c r="I14031" t="s">
        <v>592</v>
      </c>
      <c r="J14031" cm="1">
        <f t="array" ref="J14031:L14031">_xlfn.XLOOKUP($C14031, AGE!$A:$A,AGE!$B:$D,,0,2)</f>
        <v>22.18</v>
      </c>
      <c r="K14031">
        <v>0.63</v>
      </c>
      <c r="L14031" t="str">
        <v>Briggs et al. 2007</v>
      </c>
      <c r="M14031" t="s">
        <v>2296</v>
      </c>
      <c r="P14031" t="s">
        <v>2342</v>
      </c>
      <c r="S14031">
        <v>-26.4</v>
      </c>
      <c r="T14031">
        <v>0.06</v>
      </c>
      <c r="U14031" t="s">
        <v>2307</v>
      </c>
      <c r="V14031">
        <v>1</v>
      </c>
      <c r="W14031" t="s">
        <v>2547</v>
      </c>
    </row>
    <row r="14032" spans="1:23" x14ac:dyDescent="0.3">
      <c r="A14032">
        <v>22138</v>
      </c>
      <c r="B14032" s="15" t="s">
        <v>1869</v>
      </c>
      <c r="C14032" t="str">
        <f>_xlfn.XLOOKUP($B14032, STANDARDS!$A:$A, STANDARDS!$B:$B,,0,2)</f>
        <v>Morwell 1B Lignite</v>
      </c>
      <c r="D14032" t="s">
        <v>535</v>
      </c>
      <c r="E14032" t="s">
        <v>2183</v>
      </c>
      <c r="F14032">
        <v>-38.227107400000001</v>
      </c>
      <c r="G14032">
        <v>146.5782289</v>
      </c>
      <c r="H14032">
        <v>0</v>
      </c>
      <c r="I14032" t="s">
        <v>592</v>
      </c>
      <c r="J14032" cm="1">
        <f t="array" ref="J14032:L14032">_xlfn.XLOOKUP($C14032, AGE!$A:$A,AGE!$B:$D,,0,2)</f>
        <v>22.18</v>
      </c>
      <c r="K14032">
        <v>0.63</v>
      </c>
      <c r="L14032" t="str">
        <v>Briggs et al. 2007</v>
      </c>
      <c r="M14032" t="s">
        <v>2296</v>
      </c>
      <c r="P14032" t="s">
        <v>2342</v>
      </c>
      <c r="S14032">
        <v>-26.1</v>
      </c>
      <c r="T14032">
        <v>0.06</v>
      </c>
      <c r="U14032" t="s">
        <v>2307</v>
      </c>
      <c r="V14032">
        <v>1</v>
      </c>
      <c r="W14032" t="s">
        <v>2547</v>
      </c>
    </row>
    <row r="14033" spans="1:23" x14ac:dyDescent="0.3">
      <c r="A14033">
        <v>22139</v>
      </c>
      <c r="B14033" s="15" t="s">
        <v>1869</v>
      </c>
      <c r="C14033" t="str">
        <f>_xlfn.XLOOKUP($B14033, STANDARDS!$A:$A, STANDARDS!$B:$B,,0,2)</f>
        <v>Morwell 1B Lignite</v>
      </c>
      <c r="D14033" t="s">
        <v>535</v>
      </c>
      <c r="E14033" t="s">
        <v>2183</v>
      </c>
      <c r="F14033">
        <v>-38.227107400000001</v>
      </c>
      <c r="G14033">
        <v>146.5782289</v>
      </c>
      <c r="H14033">
        <v>0</v>
      </c>
      <c r="I14033" t="s">
        <v>592</v>
      </c>
      <c r="J14033" cm="1">
        <f t="array" ref="J14033:L14033">_xlfn.XLOOKUP($C14033, AGE!$A:$A,AGE!$B:$D,,0,2)</f>
        <v>22.18</v>
      </c>
      <c r="K14033">
        <v>0.63</v>
      </c>
      <c r="L14033" t="str">
        <v>Briggs et al. 2007</v>
      </c>
      <c r="M14033" t="s">
        <v>2296</v>
      </c>
      <c r="P14033" t="s">
        <v>2342</v>
      </c>
      <c r="S14033">
        <v>-25.7</v>
      </c>
      <c r="T14033">
        <v>0.06</v>
      </c>
      <c r="U14033" t="s">
        <v>2307</v>
      </c>
      <c r="V14033">
        <v>1</v>
      </c>
      <c r="W14033" t="s">
        <v>2547</v>
      </c>
    </row>
    <row r="14034" spans="1:23" x14ac:dyDescent="0.3">
      <c r="A14034">
        <v>22140</v>
      </c>
      <c r="B14034" s="15" t="s">
        <v>1869</v>
      </c>
      <c r="C14034" t="str">
        <f>_xlfn.XLOOKUP($B14034, STANDARDS!$A:$A, STANDARDS!$B:$B,,0,2)</f>
        <v>Morwell 1B Lignite</v>
      </c>
      <c r="D14034" t="s">
        <v>535</v>
      </c>
      <c r="E14034" t="s">
        <v>2183</v>
      </c>
      <c r="F14034">
        <v>-38.227107400000001</v>
      </c>
      <c r="G14034">
        <v>146.5782289</v>
      </c>
      <c r="H14034">
        <v>0</v>
      </c>
      <c r="I14034" t="s">
        <v>592</v>
      </c>
      <c r="J14034" cm="1">
        <f t="array" ref="J14034:L14034">_xlfn.XLOOKUP($C14034, AGE!$A:$A,AGE!$B:$D,,0,2)</f>
        <v>22.18</v>
      </c>
      <c r="K14034">
        <v>0.63</v>
      </c>
      <c r="L14034" t="str">
        <v>Briggs et al. 2007</v>
      </c>
      <c r="M14034" t="s">
        <v>2296</v>
      </c>
      <c r="P14034" t="s">
        <v>2342</v>
      </c>
      <c r="S14034">
        <v>-25.8</v>
      </c>
      <c r="T14034">
        <v>0.06</v>
      </c>
      <c r="U14034" t="s">
        <v>2307</v>
      </c>
      <c r="V14034">
        <v>1</v>
      </c>
      <c r="W14034" t="s">
        <v>2547</v>
      </c>
    </row>
    <row r="14035" spans="1:23" x14ac:dyDescent="0.3">
      <c r="A14035">
        <v>22141</v>
      </c>
      <c r="B14035" s="15" t="s">
        <v>1869</v>
      </c>
      <c r="C14035" t="str">
        <f>_xlfn.XLOOKUP($B14035, STANDARDS!$A:$A, STANDARDS!$B:$B,,0,2)</f>
        <v>Morwell 1B Lignite</v>
      </c>
      <c r="D14035" t="s">
        <v>535</v>
      </c>
      <c r="E14035" t="s">
        <v>2183</v>
      </c>
      <c r="F14035">
        <v>-38.227107400000001</v>
      </c>
      <c r="G14035">
        <v>146.5782289</v>
      </c>
      <c r="H14035">
        <v>0</v>
      </c>
      <c r="I14035" t="s">
        <v>592</v>
      </c>
      <c r="J14035" cm="1">
        <f t="array" ref="J14035:L14035">_xlfn.XLOOKUP($C14035, AGE!$A:$A,AGE!$B:$D,,0,2)</f>
        <v>22.18</v>
      </c>
      <c r="K14035">
        <v>0.63</v>
      </c>
      <c r="L14035" t="str">
        <v>Briggs et al. 2007</v>
      </c>
      <c r="M14035" t="s">
        <v>2343</v>
      </c>
      <c r="P14035" t="s">
        <v>2342</v>
      </c>
      <c r="S14035">
        <v>-24</v>
      </c>
      <c r="T14035">
        <v>0.06</v>
      </c>
      <c r="U14035" t="s">
        <v>2344</v>
      </c>
      <c r="V14035">
        <v>1</v>
      </c>
      <c r="W14035" t="s">
        <v>2547</v>
      </c>
    </row>
    <row r="14036" spans="1:23" x14ac:dyDescent="0.3">
      <c r="A14036">
        <v>22141</v>
      </c>
      <c r="B14036" s="15" t="s">
        <v>1869</v>
      </c>
      <c r="C14036" t="str">
        <f>_xlfn.XLOOKUP($B14036, STANDARDS!$A:$A, STANDARDS!$B:$B,,0,2)</f>
        <v>Morwell 1B Lignite</v>
      </c>
      <c r="D14036" t="s">
        <v>535</v>
      </c>
      <c r="E14036" t="s">
        <v>2183</v>
      </c>
      <c r="F14036">
        <v>-38.227107400000001</v>
      </c>
      <c r="G14036">
        <v>146.5782289</v>
      </c>
      <c r="H14036">
        <v>0</v>
      </c>
      <c r="I14036" t="s">
        <v>592</v>
      </c>
      <c r="J14036" cm="1">
        <f t="array" ref="J14036:L14036">_xlfn.XLOOKUP($C14036, AGE!$A:$A,AGE!$B:$D,,0,2)</f>
        <v>22.18</v>
      </c>
      <c r="K14036">
        <v>0.63</v>
      </c>
      <c r="L14036" t="str">
        <v>Briggs et al. 2007</v>
      </c>
      <c r="M14036" t="s">
        <v>2296</v>
      </c>
      <c r="P14036" t="s">
        <v>2342</v>
      </c>
      <c r="S14036">
        <v>-25.8</v>
      </c>
      <c r="T14036">
        <v>0.06</v>
      </c>
      <c r="U14036" t="s">
        <v>2307</v>
      </c>
      <c r="V14036">
        <v>1</v>
      </c>
      <c r="W14036" t="s">
        <v>2547</v>
      </c>
    </row>
    <row r="14037" spans="1:23" x14ac:dyDescent="0.3">
      <c r="A14037">
        <v>22142</v>
      </c>
      <c r="B14037" s="15" t="s">
        <v>1869</v>
      </c>
      <c r="C14037" t="str">
        <f>_xlfn.XLOOKUP($B14037, STANDARDS!$A:$A, STANDARDS!$B:$B,,0,2)</f>
        <v>Morwell 1B Lignite</v>
      </c>
      <c r="D14037" t="s">
        <v>535</v>
      </c>
      <c r="E14037" t="s">
        <v>2183</v>
      </c>
      <c r="F14037">
        <v>-38.227107400000001</v>
      </c>
      <c r="G14037">
        <v>146.5782289</v>
      </c>
      <c r="H14037">
        <v>0</v>
      </c>
      <c r="I14037" t="s">
        <v>592</v>
      </c>
      <c r="J14037" cm="1">
        <f t="array" ref="J14037:L14037">_xlfn.XLOOKUP($C14037, AGE!$A:$A,AGE!$B:$D,,0,2)</f>
        <v>22.18</v>
      </c>
      <c r="K14037">
        <v>0.63</v>
      </c>
      <c r="L14037" t="str">
        <v>Briggs et al. 2007</v>
      </c>
      <c r="M14037" t="s">
        <v>2296</v>
      </c>
      <c r="P14037" t="s">
        <v>2342</v>
      </c>
      <c r="S14037">
        <v>-25.7</v>
      </c>
      <c r="T14037">
        <v>0.06</v>
      </c>
      <c r="U14037" t="s">
        <v>2307</v>
      </c>
      <c r="V14037">
        <v>1</v>
      </c>
      <c r="W14037" t="s">
        <v>2547</v>
      </c>
    </row>
    <row r="14038" spans="1:23" x14ac:dyDescent="0.3">
      <c r="A14038">
        <v>22143</v>
      </c>
      <c r="B14038" s="15" t="s">
        <v>1869</v>
      </c>
      <c r="C14038" t="str">
        <f>_xlfn.XLOOKUP($B14038, STANDARDS!$A:$A, STANDARDS!$B:$B,,0,2)</f>
        <v>Morwell 1B Lignite</v>
      </c>
      <c r="D14038" t="s">
        <v>535</v>
      </c>
      <c r="E14038" t="s">
        <v>2183</v>
      </c>
      <c r="F14038">
        <v>-38.227107400000001</v>
      </c>
      <c r="G14038">
        <v>146.5782289</v>
      </c>
      <c r="H14038">
        <v>0</v>
      </c>
      <c r="I14038" t="s">
        <v>592</v>
      </c>
      <c r="J14038" cm="1">
        <f t="array" ref="J14038:L14038">_xlfn.XLOOKUP($C14038, AGE!$A:$A,AGE!$B:$D,,0,2)</f>
        <v>22.18</v>
      </c>
      <c r="K14038">
        <v>0.63</v>
      </c>
      <c r="L14038" t="str">
        <v>Briggs et al. 2007</v>
      </c>
      <c r="M14038" t="s">
        <v>2343</v>
      </c>
      <c r="P14038" t="s">
        <v>2342</v>
      </c>
      <c r="S14038">
        <v>-24</v>
      </c>
      <c r="T14038">
        <v>0.06</v>
      </c>
      <c r="U14038" t="s">
        <v>2344</v>
      </c>
      <c r="V14038">
        <v>1</v>
      </c>
      <c r="W14038" t="s">
        <v>2547</v>
      </c>
    </row>
    <row r="14039" spans="1:23" x14ac:dyDescent="0.3">
      <c r="A14039">
        <v>22143</v>
      </c>
      <c r="B14039" s="15" t="s">
        <v>1869</v>
      </c>
      <c r="C14039" t="str">
        <f>_xlfn.XLOOKUP($B14039, STANDARDS!$A:$A, STANDARDS!$B:$B,,0,2)</f>
        <v>Morwell 1B Lignite</v>
      </c>
      <c r="D14039" t="s">
        <v>535</v>
      </c>
      <c r="E14039" t="s">
        <v>2183</v>
      </c>
      <c r="F14039">
        <v>-38.227107400000001</v>
      </c>
      <c r="G14039">
        <v>146.5782289</v>
      </c>
      <c r="H14039">
        <v>0</v>
      </c>
      <c r="I14039" t="s">
        <v>592</v>
      </c>
      <c r="J14039" cm="1">
        <f t="array" ref="J14039:L14039">_xlfn.XLOOKUP($C14039, AGE!$A:$A,AGE!$B:$D,,0,2)</f>
        <v>22.18</v>
      </c>
      <c r="K14039">
        <v>0.63</v>
      </c>
      <c r="L14039" t="str">
        <v>Briggs et al. 2007</v>
      </c>
      <c r="M14039" t="s">
        <v>2296</v>
      </c>
      <c r="P14039" t="s">
        <v>2342</v>
      </c>
      <c r="S14039">
        <v>-25.5</v>
      </c>
      <c r="T14039">
        <v>0.06</v>
      </c>
      <c r="U14039" t="s">
        <v>2307</v>
      </c>
      <c r="V14039">
        <v>1</v>
      </c>
      <c r="W14039" t="s">
        <v>2547</v>
      </c>
    </row>
    <row r="14040" spans="1:23" x14ac:dyDescent="0.3">
      <c r="A14040">
        <v>22144</v>
      </c>
      <c r="B14040" s="15" t="s">
        <v>1869</v>
      </c>
      <c r="C14040" t="str">
        <f>_xlfn.XLOOKUP($B14040, STANDARDS!$A:$A, STANDARDS!$B:$B,,0,2)</f>
        <v>Morwell 1B Lignite</v>
      </c>
      <c r="D14040" t="s">
        <v>535</v>
      </c>
      <c r="E14040" t="s">
        <v>2183</v>
      </c>
      <c r="F14040">
        <v>-38.227107400000001</v>
      </c>
      <c r="G14040">
        <v>146.5782289</v>
      </c>
      <c r="H14040">
        <v>0</v>
      </c>
      <c r="I14040" t="s">
        <v>592</v>
      </c>
      <c r="J14040" cm="1">
        <f t="array" ref="J14040:L14040">_xlfn.XLOOKUP($C14040, AGE!$A:$A,AGE!$B:$D,,0,2)</f>
        <v>22.18</v>
      </c>
      <c r="K14040">
        <v>0.63</v>
      </c>
      <c r="L14040" t="str">
        <v>Briggs et al. 2007</v>
      </c>
      <c r="M14040" t="s">
        <v>2296</v>
      </c>
      <c r="P14040" t="s">
        <v>2342</v>
      </c>
      <c r="S14040">
        <v>-25.5</v>
      </c>
      <c r="T14040">
        <v>0.06</v>
      </c>
      <c r="U14040" t="s">
        <v>2307</v>
      </c>
      <c r="V14040">
        <v>1</v>
      </c>
      <c r="W14040" t="s">
        <v>2547</v>
      </c>
    </row>
    <row r="14041" spans="1:23" x14ac:dyDescent="0.3">
      <c r="A14041">
        <v>22145</v>
      </c>
      <c r="B14041" s="15" t="s">
        <v>1869</v>
      </c>
      <c r="C14041" t="str">
        <f>_xlfn.XLOOKUP($B14041, STANDARDS!$A:$A, STANDARDS!$B:$B,,0,2)</f>
        <v>Morwell 1B Lignite</v>
      </c>
      <c r="D14041" t="s">
        <v>535</v>
      </c>
      <c r="E14041" t="s">
        <v>2183</v>
      </c>
      <c r="F14041">
        <v>-38.227107400000001</v>
      </c>
      <c r="G14041">
        <v>146.5782289</v>
      </c>
      <c r="H14041">
        <v>0</v>
      </c>
      <c r="I14041" t="s">
        <v>592</v>
      </c>
      <c r="J14041" cm="1">
        <f t="array" ref="J14041:L14041">_xlfn.XLOOKUP($C14041, AGE!$A:$A,AGE!$B:$D,,0,2)</f>
        <v>22.18</v>
      </c>
      <c r="K14041">
        <v>0.63</v>
      </c>
      <c r="L14041" t="str">
        <v>Briggs et al. 2007</v>
      </c>
      <c r="M14041" t="s">
        <v>2296</v>
      </c>
      <c r="P14041" t="s">
        <v>2342</v>
      </c>
      <c r="S14041">
        <v>-25.7</v>
      </c>
      <c r="T14041">
        <v>0.06</v>
      </c>
      <c r="U14041" t="s">
        <v>2307</v>
      </c>
      <c r="V14041">
        <v>1</v>
      </c>
      <c r="W14041" t="s">
        <v>2547</v>
      </c>
    </row>
    <row r="14042" spans="1:23" x14ac:dyDescent="0.3">
      <c r="A14042">
        <v>22146</v>
      </c>
      <c r="B14042" s="15" t="s">
        <v>1869</v>
      </c>
      <c r="C14042" t="str">
        <f>_xlfn.XLOOKUP($B14042, STANDARDS!$A:$A, STANDARDS!$B:$B,,0,2)</f>
        <v>Morwell 1B Lignite</v>
      </c>
      <c r="D14042" t="s">
        <v>535</v>
      </c>
      <c r="E14042" t="s">
        <v>2183</v>
      </c>
      <c r="F14042">
        <v>-38.227107400000001</v>
      </c>
      <c r="G14042">
        <v>146.5782289</v>
      </c>
      <c r="H14042">
        <v>0</v>
      </c>
      <c r="I14042" t="s">
        <v>592</v>
      </c>
      <c r="J14042" cm="1">
        <f t="array" ref="J14042:L14042">_xlfn.XLOOKUP($C14042, AGE!$A:$A,AGE!$B:$D,,0,2)</f>
        <v>22.18</v>
      </c>
      <c r="K14042">
        <v>0.63</v>
      </c>
      <c r="L14042" t="str">
        <v>Briggs et al. 2007</v>
      </c>
      <c r="M14042" t="s">
        <v>2296</v>
      </c>
      <c r="P14042" t="s">
        <v>2342</v>
      </c>
      <c r="S14042">
        <v>-26.1</v>
      </c>
      <c r="T14042">
        <v>0.06</v>
      </c>
      <c r="U14042" t="s">
        <v>2307</v>
      </c>
      <c r="V14042">
        <v>1</v>
      </c>
      <c r="W14042" t="s">
        <v>2547</v>
      </c>
    </row>
    <row r="14043" spans="1:23" x14ac:dyDescent="0.3">
      <c r="A14043">
        <v>22147</v>
      </c>
      <c r="B14043" s="15" t="s">
        <v>1869</v>
      </c>
      <c r="C14043" t="str">
        <f>_xlfn.XLOOKUP($B14043, STANDARDS!$A:$A, STANDARDS!$B:$B,,0,2)</f>
        <v>Morwell 1B Lignite</v>
      </c>
      <c r="D14043" t="s">
        <v>535</v>
      </c>
      <c r="E14043" t="s">
        <v>2183</v>
      </c>
      <c r="F14043">
        <v>-38.227107400000001</v>
      </c>
      <c r="G14043">
        <v>146.5782289</v>
      </c>
      <c r="H14043">
        <v>0</v>
      </c>
      <c r="I14043" t="s">
        <v>592</v>
      </c>
      <c r="J14043" cm="1">
        <f t="array" ref="J14043:L14043">_xlfn.XLOOKUP($C14043, AGE!$A:$A,AGE!$B:$D,,0,2)</f>
        <v>22.18</v>
      </c>
      <c r="K14043">
        <v>0.63</v>
      </c>
      <c r="L14043" t="str">
        <v>Briggs et al. 2007</v>
      </c>
      <c r="M14043" t="s">
        <v>2296</v>
      </c>
      <c r="P14043" t="s">
        <v>2342</v>
      </c>
      <c r="S14043">
        <v>-26</v>
      </c>
      <c r="T14043">
        <v>0.06</v>
      </c>
      <c r="U14043" t="s">
        <v>2307</v>
      </c>
      <c r="V14043">
        <v>1</v>
      </c>
      <c r="W14043" t="s">
        <v>2547</v>
      </c>
    </row>
    <row r="14044" spans="1:23" x14ac:dyDescent="0.3">
      <c r="A14044">
        <v>22148</v>
      </c>
      <c r="B14044" s="15" t="s">
        <v>1869</v>
      </c>
      <c r="C14044" t="str">
        <f>_xlfn.XLOOKUP($B14044, STANDARDS!$A:$A, STANDARDS!$B:$B,,0,2)</f>
        <v>Morwell 1B Lignite</v>
      </c>
      <c r="D14044" t="s">
        <v>535</v>
      </c>
      <c r="E14044" t="s">
        <v>2183</v>
      </c>
      <c r="F14044">
        <v>-38.227107400000001</v>
      </c>
      <c r="G14044">
        <v>146.5782289</v>
      </c>
      <c r="H14044">
        <v>0</v>
      </c>
      <c r="I14044" t="s">
        <v>592</v>
      </c>
      <c r="J14044" cm="1">
        <f t="array" ref="J14044:L14044">_xlfn.XLOOKUP($C14044, AGE!$A:$A,AGE!$B:$D,,0,2)</f>
        <v>22.18</v>
      </c>
      <c r="K14044">
        <v>0.63</v>
      </c>
      <c r="L14044" t="str">
        <v>Briggs et al. 2007</v>
      </c>
      <c r="M14044" t="s">
        <v>2296</v>
      </c>
      <c r="P14044" t="s">
        <v>2342</v>
      </c>
      <c r="S14044">
        <v>-26</v>
      </c>
      <c r="T14044">
        <v>0.06</v>
      </c>
      <c r="U14044" t="s">
        <v>2307</v>
      </c>
      <c r="V14044">
        <v>1</v>
      </c>
      <c r="W14044" t="s">
        <v>2547</v>
      </c>
    </row>
    <row r="14045" spans="1:23" x14ac:dyDescent="0.3">
      <c r="A14045">
        <v>22149</v>
      </c>
      <c r="B14045" s="15" t="s">
        <v>1869</v>
      </c>
      <c r="C14045" t="str">
        <f>_xlfn.XLOOKUP($B14045, STANDARDS!$A:$A, STANDARDS!$B:$B,,0,2)</f>
        <v>Morwell 1B Lignite</v>
      </c>
      <c r="D14045" t="s">
        <v>535</v>
      </c>
      <c r="E14045" t="s">
        <v>2183</v>
      </c>
      <c r="F14045">
        <v>-38.227107400000001</v>
      </c>
      <c r="G14045">
        <v>146.5782289</v>
      </c>
      <c r="H14045">
        <v>0</v>
      </c>
      <c r="I14045" t="s">
        <v>592</v>
      </c>
      <c r="J14045" cm="1">
        <f t="array" ref="J14045:L14045">_xlfn.XLOOKUP($C14045, AGE!$A:$A,AGE!$B:$D,,0,2)</f>
        <v>22.18</v>
      </c>
      <c r="K14045">
        <v>0.63</v>
      </c>
      <c r="L14045" t="str">
        <v>Briggs et al. 2007</v>
      </c>
      <c r="M14045" t="s">
        <v>2296</v>
      </c>
      <c r="P14045" t="s">
        <v>2342</v>
      </c>
      <c r="S14045">
        <v>-26</v>
      </c>
      <c r="T14045">
        <v>0.06</v>
      </c>
      <c r="U14045" t="s">
        <v>2307</v>
      </c>
      <c r="V14045">
        <v>1</v>
      </c>
      <c r="W14045" t="s">
        <v>2547</v>
      </c>
    </row>
    <row r="14046" spans="1:23" x14ac:dyDescent="0.3">
      <c r="A14046">
        <v>22150</v>
      </c>
      <c r="B14046" s="15" t="s">
        <v>1869</v>
      </c>
      <c r="C14046" t="str">
        <f>_xlfn.XLOOKUP($B14046, STANDARDS!$A:$A, STANDARDS!$B:$B,,0,2)</f>
        <v>Morwell 1B Lignite</v>
      </c>
      <c r="D14046" t="s">
        <v>535</v>
      </c>
      <c r="E14046" t="s">
        <v>2183</v>
      </c>
      <c r="F14046">
        <v>-38.227107400000001</v>
      </c>
      <c r="G14046">
        <v>146.5782289</v>
      </c>
      <c r="H14046">
        <v>0</v>
      </c>
      <c r="I14046" t="s">
        <v>592</v>
      </c>
      <c r="J14046" cm="1">
        <f t="array" ref="J14046:L14046">_xlfn.XLOOKUP($C14046, AGE!$A:$A,AGE!$B:$D,,0,2)</f>
        <v>22.18</v>
      </c>
      <c r="K14046">
        <v>0.63</v>
      </c>
      <c r="L14046" t="str">
        <v>Briggs et al. 2007</v>
      </c>
      <c r="M14046" t="s">
        <v>2296</v>
      </c>
      <c r="P14046" t="s">
        <v>2342</v>
      </c>
      <c r="S14046">
        <v>-25.7</v>
      </c>
      <c r="T14046">
        <v>0.06</v>
      </c>
      <c r="U14046" t="s">
        <v>2307</v>
      </c>
      <c r="V14046">
        <v>1</v>
      </c>
      <c r="W14046" t="s">
        <v>2547</v>
      </c>
    </row>
    <row r="14047" spans="1:23" x14ac:dyDescent="0.3">
      <c r="A14047">
        <v>22151</v>
      </c>
      <c r="B14047" s="15" t="s">
        <v>1869</v>
      </c>
      <c r="C14047" t="str">
        <f>_xlfn.XLOOKUP($B14047, STANDARDS!$A:$A, STANDARDS!$B:$B,,0,2)</f>
        <v>Morwell 1B Lignite</v>
      </c>
      <c r="D14047" t="s">
        <v>535</v>
      </c>
      <c r="E14047" t="s">
        <v>2183</v>
      </c>
      <c r="F14047">
        <v>-38.227107400000001</v>
      </c>
      <c r="G14047">
        <v>146.5782289</v>
      </c>
      <c r="H14047">
        <v>0</v>
      </c>
      <c r="I14047" t="s">
        <v>592</v>
      </c>
      <c r="J14047" cm="1">
        <f t="array" ref="J14047:L14047">_xlfn.XLOOKUP($C14047, AGE!$A:$A,AGE!$B:$D,,0,2)</f>
        <v>22.18</v>
      </c>
      <c r="K14047">
        <v>0.63</v>
      </c>
      <c r="L14047" t="str">
        <v>Briggs et al. 2007</v>
      </c>
      <c r="M14047" t="s">
        <v>2296</v>
      </c>
      <c r="P14047" t="s">
        <v>2342</v>
      </c>
      <c r="S14047">
        <v>-25.9</v>
      </c>
      <c r="T14047">
        <v>0.06</v>
      </c>
      <c r="U14047" t="s">
        <v>2307</v>
      </c>
      <c r="V14047">
        <v>1</v>
      </c>
      <c r="W14047" t="s">
        <v>2547</v>
      </c>
    </row>
    <row r="14048" spans="1:23" x14ac:dyDescent="0.3">
      <c r="A14048">
        <v>22151</v>
      </c>
      <c r="B14048" s="15" t="s">
        <v>1869</v>
      </c>
      <c r="C14048" t="str">
        <f>_xlfn.XLOOKUP($B14048, STANDARDS!$A:$A, STANDARDS!$B:$B,,0,2)</f>
        <v>Morwell 1B Lignite</v>
      </c>
      <c r="D14048" t="s">
        <v>535</v>
      </c>
      <c r="E14048" t="s">
        <v>2183</v>
      </c>
      <c r="F14048">
        <v>-38.227107400000001</v>
      </c>
      <c r="G14048">
        <v>146.5782289</v>
      </c>
      <c r="H14048">
        <v>0</v>
      </c>
      <c r="I14048" t="s">
        <v>592</v>
      </c>
      <c r="J14048" cm="1">
        <f t="array" ref="J14048:L14048">_xlfn.XLOOKUP($C14048, AGE!$A:$A,AGE!$B:$D,,0,2)</f>
        <v>22.18</v>
      </c>
      <c r="K14048">
        <v>0.63</v>
      </c>
      <c r="L14048" t="str">
        <v>Briggs et al. 2007</v>
      </c>
      <c r="M14048" t="s">
        <v>2343</v>
      </c>
      <c r="P14048" t="s">
        <v>2342</v>
      </c>
      <c r="S14048">
        <v>-26.5</v>
      </c>
      <c r="T14048">
        <v>0.06</v>
      </c>
      <c r="U14048" t="s">
        <v>2344</v>
      </c>
      <c r="V14048">
        <v>1</v>
      </c>
      <c r="W14048" t="s">
        <v>2547</v>
      </c>
    </row>
    <row r="14049" spans="1:23" x14ac:dyDescent="0.3">
      <c r="A14049">
        <v>22152</v>
      </c>
      <c r="B14049" s="15" t="s">
        <v>1869</v>
      </c>
      <c r="C14049" t="str">
        <f>_xlfn.XLOOKUP($B14049, STANDARDS!$A:$A, STANDARDS!$B:$B,,0,2)</f>
        <v>Morwell 1B Lignite</v>
      </c>
      <c r="D14049" t="s">
        <v>535</v>
      </c>
      <c r="E14049" t="s">
        <v>2183</v>
      </c>
      <c r="F14049">
        <v>-38.227107400000001</v>
      </c>
      <c r="G14049">
        <v>146.5782289</v>
      </c>
      <c r="H14049">
        <v>0</v>
      </c>
      <c r="I14049" t="s">
        <v>592</v>
      </c>
      <c r="J14049" cm="1">
        <f t="array" ref="J14049:L14049">_xlfn.XLOOKUP($C14049, AGE!$A:$A,AGE!$B:$D,,0,2)</f>
        <v>22.18</v>
      </c>
      <c r="K14049">
        <v>0.63</v>
      </c>
      <c r="L14049" t="str">
        <v>Briggs et al. 2007</v>
      </c>
      <c r="M14049" t="s">
        <v>2296</v>
      </c>
      <c r="P14049" t="s">
        <v>2342</v>
      </c>
      <c r="S14049">
        <v>-25.6</v>
      </c>
      <c r="T14049">
        <v>0.06</v>
      </c>
      <c r="U14049" t="s">
        <v>2307</v>
      </c>
      <c r="V14049">
        <v>1</v>
      </c>
      <c r="W14049" t="s">
        <v>2547</v>
      </c>
    </row>
    <row r="14050" spans="1:23" x14ac:dyDescent="0.3">
      <c r="A14050">
        <v>22153</v>
      </c>
      <c r="B14050" s="15" t="s">
        <v>1869</v>
      </c>
      <c r="C14050" t="str">
        <f>_xlfn.XLOOKUP($B14050, STANDARDS!$A:$A, STANDARDS!$B:$B,,0,2)</f>
        <v>Morwell 1B Lignite</v>
      </c>
      <c r="D14050" t="s">
        <v>535</v>
      </c>
      <c r="E14050" t="s">
        <v>2183</v>
      </c>
      <c r="F14050">
        <v>-38.227107400000001</v>
      </c>
      <c r="G14050">
        <v>146.5782289</v>
      </c>
      <c r="H14050">
        <v>0</v>
      </c>
      <c r="I14050" t="s">
        <v>592</v>
      </c>
      <c r="J14050" cm="1">
        <f t="array" ref="J14050:L14050">_xlfn.XLOOKUP($C14050, AGE!$A:$A,AGE!$B:$D,,0,2)</f>
        <v>22.18</v>
      </c>
      <c r="K14050">
        <v>0.63</v>
      </c>
      <c r="L14050" t="str">
        <v>Briggs et al. 2007</v>
      </c>
      <c r="M14050" t="s">
        <v>2296</v>
      </c>
      <c r="P14050" t="s">
        <v>2342</v>
      </c>
      <c r="S14050">
        <v>-26.2</v>
      </c>
      <c r="T14050">
        <v>0.06</v>
      </c>
      <c r="U14050" t="s">
        <v>2307</v>
      </c>
      <c r="V14050">
        <v>1</v>
      </c>
      <c r="W14050" t="s">
        <v>2547</v>
      </c>
    </row>
    <row r="14051" spans="1:23" x14ac:dyDescent="0.3">
      <c r="A14051">
        <v>22153</v>
      </c>
      <c r="B14051" s="15" t="s">
        <v>1869</v>
      </c>
      <c r="C14051" t="str">
        <f>_xlfn.XLOOKUP($B14051, STANDARDS!$A:$A, STANDARDS!$B:$B,,0,2)</f>
        <v>Morwell 1B Lignite</v>
      </c>
      <c r="D14051" t="s">
        <v>535</v>
      </c>
      <c r="E14051" t="s">
        <v>2183</v>
      </c>
      <c r="F14051">
        <v>-38.227107400000001</v>
      </c>
      <c r="G14051">
        <v>146.5782289</v>
      </c>
      <c r="H14051">
        <v>0</v>
      </c>
      <c r="I14051" t="s">
        <v>592</v>
      </c>
      <c r="J14051" cm="1">
        <f t="array" ref="J14051:L14051">_xlfn.XLOOKUP($C14051, AGE!$A:$A,AGE!$B:$D,,0,2)</f>
        <v>22.18</v>
      </c>
      <c r="K14051">
        <v>0.63</v>
      </c>
      <c r="L14051" t="str">
        <v>Briggs et al. 2007</v>
      </c>
      <c r="M14051" t="s">
        <v>2343</v>
      </c>
      <c r="P14051" t="s">
        <v>2342</v>
      </c>
      <c r="S14051">
        <v>-26.6</v>
      </c>
      <c r="T14051">
        <v>0.06</v>
      </c>
      <c r="U14051" t="s">
        <v>2344</v>
      </c>
      <c r="V14051">
        <v>1</v>
      </c>
      <c r="W14051" t="s">
        <v>2547</v>
      </c>
    </row>
    <row r="14052" spans="1:23" x14ac:dyDescent="0.3">
      <c r="A14052">
        <v>22154</v>
      </c>
      <c r="B14052" s="15" t="s">
        <v>1869</v>
      </c>
      <c r="C14052" t="str">
        <f>_xlfn.XLOOKUP($B14052, STANDARDS!$A:$A, STANDARDS!$B:$B,,0,2)</f>
        <v>Morwell 1B Lignite</v>
      </c>
      <c r="D14052" t="s">
        <v>535</v>
      </c>
      <c r="E14052" t="s">
        <v>2183</v>
      </c>
      <c r="F14052">
        <v>-38.227107400000001</v>
      </c>
      <c r="G14052">
        <v>146.5782289</v>
      </c>
      <c r="H14052">
        <v>0</v>
      </c>
      <c r="I14052" t="s">
        <v>592</v>
      </c>
      <c r="J14052" cm="1">
        <f t="array" ref="J14052:L14052">_xlfn.XLOOKUP($C14052, AGE!$A:$A,AGE!$B:$D,,0,2)</f>
        <v>22.18</v>
      </c>
      <c r="K14052">
        <v>0.63</v>
      </c>
      <c r="L14052" t="str">
        <v>Briggs et al. 2007</v>
      </c>
      <c r="M14052" t="s">
        <v>2343</v>
      </c>
      <c r="P14052" t="s">
        <v>2342</v>
      </c>
      <c r="S14052">
        <v>-24.3</v>
      </c>
      <c r="T14052">
        <v>0.06</v>
      </c>
      <c r="U14052" t="s">
        <v>2344</v>
      </c>
      <c r="V14052">
        <v>1</v>
      </c>
      <c r="W14052" t="s">
        <v>2547</v>
      </c>
    </row>
    <row r="14053" spans="1:23" x14ac:dyDescent="0.3">
      <c r="A14053">
        <v>22154</v>
      </c>
      <c r="B14053" s="15" t="s">
        <v>1869</v>
      </c>
      <c r="C14053" t="str">
        <f>_xlfn.XLOOKUP($B14053, STANDARDS!$A:$A, STANDARDS!$B:$B,,0,2)</f>
        <v>Morwell 1B Lignite</v>
      </c>
      <c r="D14053" t="s">
        <v>535</v>
      </c>
      <c r="E14053" t="s">
        <v>2183</v>
      </c>
      <c r="F14053">
        <v>-38.227107400000001</v>
      </c>
      <c r="G14053">
        <v>146.5782289</v>
      </c>
      <c r="H14053">
        <v>0</v>
      </c>
      <c r="I14053" t="s">
        <v>592</v>
      </c>
      <c r="J14053" cm="1">
        <f t="array" ref="J14053:L14053">_xlfn.XLOOKUP($C14053, AGE!$A:$A,AGE!$B:$D,,0,2)</f>
        <v>22.18</v>
      </c>
      <c r="K14053">
        <v>0.63</v>
      </c>
      <c r="L14053" t="str">
        <v>Briggs et al. 2007</v>
      </c>
      <c r="M14053" t="s">
        <v>2296</v>
      </c>
      <c r="P14053" t="s">
        <v>2342</v>
      </c>
      <c r="S14053">
        <v>-25.3</v>
      </c>
      <c r="T14053">
        <v>0.06</v>
      </c>
      <c r="U14053" t="s">
        <v>2307</v>
      </c>
      <c r="V14053">
        <v>1</v>
      </c>
      <c r="W14053" t="s">
        <v>2547</v>
      </c>
    </row>
    <row r="14054" spans="1:23" x14ac:dyDescent="0.3">
      <c r="A14054">
        <v>22155</v>
      </c>
      <c r="B14054" s="15" t="s">
        <v>1869</v>
      </c>
      <c r="C14054" t="str">
        <f>_xlfn.XLOOKUP($B14054, STANDARDS!$A:$A, STANDARDS!$B:$B,,0,2)</f>
        <v>Morwell 1B Lignite</v>
      </c>
      <c r="D14054" t="s">
        <v>535</v>
      </c>
      <c r="E14054" t="s">
        <v>2183</v>
      </c>
      <c r="F14054">
        <v>-38.227107400000001</v>
      </c>
      <c r="G14054">
        <v>146.5782289</v>
      </c>
      <c r="H14054">
        <v>0</v>
      </c>
      <c r="I14054" t="s">
        <v>592</v>
      </c>
      <c r="J14054" cm="1">
        <f t="array" ref="J14054:L14054">_xlfn.XLOOKUP($C14054, AGE!$A:$A,AGE!$B:$D,,0,2)</f>
        <v>22.18</v>
      </c>
      <c r="K14054">
        <v>0.63</v>
      </c>
      <c r="L14054" t="str">
        <v>Briggs et al. 2007</v>
      </c>
      <c r="M14054" t="s">
        <v>2296</v>
      </c>
      <c r="P14054" t="s">
        <v>2342</v>
      </c>
      <c r="S14054">
        <v>-25.9</v>
      </c>
      <c r="T14054">
        <v>0.06</v>
      </c>
      <c r="U14054" t="s">
        <v>2307</v>
      </c>
      <c r="V14054">
        <v>1</v>
      </c>
      <c r="W14054" t="s">
        <v>2547</v>
      </c>
    </row>
    <row r="14055" spans="1:23" x14ac:dyDescent="0.3">
      <c r="A14055">
        <v>22156</v>
      </c>
      <c r="B14055" s="15" t="s">
        <v>1869</v>
      </c>
      <c r="C14055" t="str">
        <f>_xlfn.XLOOKUP($B14055, STANDARDS!$A:$A, STANDARDS!$B:$B,,0,2)</f>
        <v>Morwell 1B Lignite</v>
      </c>
      <c r="D14055" t="s">
        <v>535</v>
      </c>
      <c r="E14055" t="s">
        <v>2183</v>
      </c>
      <c r="F14055">
        <v>-38.227107400000001</v>
      </c>
      <c r="G14055">
        <v>146.5782289</v>
      </c>
      <c r="H14055">
        <v>0</v>
      </c>
      <c r="I14055" t="s">
        <v>592</v>
      </c>
      <c r="J14055" cm="1">
        <f t="array" ref="J14055:L14055">_xlfn.XLOOKUP($C14055, AGE!$A:$A,AGE!$B:$D,,0,2)</f>
        <v>22.18</v>
      </c>
      <c r="K14055">
        <v>0.63</v>
      </c>
      <c r="L14055" t="str">
        <v>Briggs et al. 2007</v>
      </c>
      <c r="M14055" t="s">
        <v>2343</v>
      </c>
      <c r="P14055" t="s">
        <v>2342</v>
      </c>
      <c r="S14055">
        <v>-25.8</v>
      </c>
      <c r="T14055">
        <v>0.06</v>
      </c>
      <c r="U14055" t="s">
        <v>2344</v>
      </c>
      <c r="V14055">
        <v>1</v>
      </c>
      <c r="W14055" t="s">
        <v>2547</v>
      </c>
    </row>
    <row r="14056" spans="1:23" x14ac:dyDescent="0.3">
      <c r="A14056">
        <v>22156</v>
      </c>
      <c r="B14056" s="15" t="s">
        <v>1869</v>
      </c>
      <c r="C14056" t="str">
        <f>_xlfn.XLOOKUP($B14056, STANDARDS!$A:$A, STANDARDS!$B:$B,,0,2)</f>
        <v>Morwell 1B Lignite</v>
      </c>
      <c r="D14056" t="s">
        <v>535</v>
      </c>
      <c r="E14056" t="s">
        <v>2183</v>
      </c>
      <c r="F14056">
        <v>-38.227107400000001</v>
      </c>
      <c r="G14056">
        <v>146.5782289</v>
      </c>
      <c r="H14056">
        <v>0</v>
      </c>
      <c r="I14056" t="s">
        <v>592</v>
      </c>
      <c r="J14056" cm="1">
        <f t="array" ref="J14056:L14056">_xlfn.XLOOKUP($C14056, AGE!$A:$A,AGE!$B:$D,,0,2)</f>
        <v>22.18</v>
      </c>
      <c r="K14056">
        <v>0.63</v>
      </c>
      <c r="L14056" t="str">
        <v>Briggs et al. 2007</v>
      </c>
      <c r="M14056" t="s">
        <v>2296</v>
      </c>
      <c r="P14056" t="s">
        <v>2342</v>
      </c>
      <c r="S14056">
        <v>-26</v>
      </c>
      <c r="T14056">
        <v>0.06</v>
      </c>
      <c r="U14056" t="s">
        <v>2307</v>
      </c>
      <c r="V14056">
        <v>1</v>
      </c>
      <c r="W14056" t="s">
        <v>2547</v>
      </c>
    </row>
    <row r="14057" spans="1:23" x14ac:dyDescent="0.3">
      <c r="A14057">
        <v>22157</v>
      </c>
      <c r="B14057" s="15" t="s">
        <v>1869</v>
      </c>
      <c r="C14057" t="str">
        <f>_xlfn.XLOOKUP($B14057, STANDARDS!$A:$A, STANDARDS!$B:$B,,0,2)</f>
        <v>Morwell 1B Lignite</v>
      </c>
      <c r="D14057" t="s">
        <v>535</v>
      </c>
      <c r="E14057" t="s">
        <v>2183</v>
      </c>
      <c r="F14057">
        <v>-38.227107400000001</v>
      </c>
      <c r="G14057">
        <v>146.5782289</v>
      </c>
      <c r="H14057">
        <v>0</v>
      </c>
      <c r="I14057" t="s">
        <v>592</v>
      </c>
      <c r="J14057" cm="1">
        <f t="array" ref="J14057:L14057">_xlfn.XLOOKUP($C14057, AGE!$A:$A,AGE!$B:$D,,0,2)</f>
        <v>22.18</v>
      </c>
      <c r="K14057">
        <v>0.63</v>
      </c>
      <c r="L14057" t="str">
        <v>Briggs et al. 2007</v>
      </c>
      <c r="M14057" t="s">
        <v>2343</v>
      </c>
      <c r="P14057" t="s">
        <v>2342</v>
      </c>
      <c r="S14057">
        <v>-23.9</v>
      </c>
      <c r="T14057">
        <v>0.06</v>
      </c>
      <c r="U14057" t="s">
        <v>2344</v>
      </c>
      <c r="V14057">
        <v>1</v>
      </c>
      <c r="W14057" t="s">
        <v>2547</v>
      </c>
    </row>
    <row r="14058" spans="1:23" x14ac:dyDescent="0.3">
      <c r="A14058">
        <v>22157</v>
      </c>
      <c r="B14058" s="15" t="s">
        <v>1869</v>
      </c>
      <c r="C14058" t="str">
        <f>_xlfn.XLOOKUP($B14058, STANDARDS!$A:$A, STANDARDS!$B:$B,,0,2)</f>
        <v>Morwell 1B Lignite</v>
      </c>
      <c r="D14058" t="s">
        <v>535</v>
      </c>
      <c r="E14058" t="s">
        <v>2183</v>
      </c>
      <c r="F14058">
        <v>-38.227107400000001</v>
      </c>
      <c r="G14058">
        <v>146.5782289</v>
      </c>
      <c r="H14058">
        <v>0</v>
      </c>
      <c r="I14058" t="s">
        <v>592</v>
      </c>
      <c r="J14058" cm="1">
        <f t="array" ref="J14058:L14058">_xlfn.XLOOKUP($C14058, AGE!$A:$A,AGE!$B:$D,,0,2)</f>
        <v>22.18</v>
      </c>
      <c r="K14058">
        <v>0.63</v>
      </c>
      <c r="L14058" t="str">
        <v>Briggs et al. 2007</v>
      </c>
      <c r="M14058" t="s">
        <v>2296</v>
      </c>
      <c r="P14058" t="s">
        <v>2342</v>
      </c>
      <c r="S14058">
        <v>-26.7</v>
      </c>
      <c r="T14058">
        <v>0.06</v>
      </c>
      <c r="U14058" t="s">
        <v>2307</v>
      </c>
      <c r="V14058">
        <v>1</v>
      </c>
      <c r="W14058" t="s">
        <v>2547</v>
      </c>
    </row>
    <row r="14059" spans="1:23" x14ac:dyDescent="0.3">
      <c r="A14059">
        <v>22158</v>
      </c>
      <c r="B14059" s="15" t="s">
        <v>1869</v>
      </c>
      <c r="C14059" t="str">
        <f>_xlfn.XLOOKUP($B14059, STANDARDS!$A:$A, STANDARDS!$B:$B,,0,2)</f>
        <v>Morwell 1B Lignite</v>
      </c>
      <c r="D14059" t="s">
        <v>535</v>
      </c>
      <c r="E14059" t="s">
        <v>2183</v>
      </c>
      <c r="F14059">
        <v>-38.227107400000001</v>
      </c>
      <c r="G14059">
        <v>146.5782289</v>
      </c>
      <c r="H14059">
        <v>0</v>
      </c>
      <c r="I14059" t="s">
        <v>592</v>
      </c>
      <c r="J14059" cm="1">
        <f t="array" ref="J14059:L14059">_xlfn.XLOOKUP($C14059, AGE!$A:$A,AGE!$B:$D,,0,2)</f>
        <v>22.18</v>
      </c>
      <c r="K14059">
        <v>0.63</v>
      </c>
      <c r="L14059" t="str">
        <v>Briggs et al. 2007</v>
      </c>
      <c r="M14059" t="s">
        <v>2296</v>
      </c>
      <c r="P14059" t="s">
        <v>2342</v>
      </c>
      <c r="S14059">
        <v>-25.9</v>
      </c>
      <c r="T14059">
        <v>0.06</v>
      </c>
      <c r="U14059" t="s">
        <v>2307</v>
      </c>
      <c r="V14059">
        <v>1</v>
      </c>
      <c r="W14059" t="s">
        <v>2547</v>
      </c>
    </row>
    <row r="14060" spans="1:23" x14ac:dyDescent="0.3">
      <c r="A14060">
        <v>22159</v>
      </c>
      <c r="B14060" s="15" t="s">
        <v>1869</v>
      </c>
      <c r="C14060" t="str">
        <f>_xlfn.XLOOKUP($B14060, STANDARDS!$A:$A, STANDARDS!$B:$B,,0,2)</f>
        <v>Morwell 1B Lignite</v>
      </c>
      <c r="D14060" t="s">
        <v>535</v>
      </c>
      <c r="E14060" t="s">
        <v>2183</v>
      </c>
      <c r="F14060">
        <v>-38.227107400000001</v>
      </c>
      <c r="G14060">
        <v>146.5782289</v>
      </c>
      <c r="H14060">
        <v>0</v>
      </c>
      <c r="I14060" t="s">
        <v>592</v>
      </c>
      <c r="J14060" cm="1">
        <f t="array" ref="J14060:L14060">_xlfn.XLOOKUP($C14060, AGE!$A:$A,AGE!$B:$D,,0,2)</f>
        <v>22.18</v>
      </c>
      <c r="K14060">
        <v>0.63</v>
      </c>
      <c r="L14060" t="str">
        <v>Briggs et al. 2007</v>
      </c>
      <c r="M14060" t="s">
        <v>2296</v>
      </c>
      <c r="P14060" t="s">
        <v>2342</v>
      </c>
      <c r="S14060">
        <v>-25.5</v>
      </c>
      <c r="T14060">
        <v>0.06</v>
      </c>
      <c r="U14060" t="s">
        <v>2307</v>
      </c>
      <c r="V14060">
        <v>1</v>
      </c>
      <c r="W14060" t="s">
        <v>2547</v>
      </c>
    </row>
    <row r="14061" spans="1:23" x14ac:dyDescent="0.3">
      <c r="A14061">
        <v>22159</v>
      </c>
      <c r="B14061" s="15" t="s">
        <v>1869</v>
      </c>
      <c r="C14061" t="str">
        <f>_xlfn.XLOOKUP($B14061, STANDARDS!$A:$A, STANDARDS!$B:$B,,0,2)</f>
        <v>Morwell 1B Lignite</v>
      </c>
      <c r="D14061" t="s">
        <v>535</v>
      </c>
      <c r="E14061" t="s">
        <v>2183</v>
      </c>
      <c r="F14061">
        <v>-38.227107400000001</v>
      </c>
      <c r="G14061">
        <v>146.5782289</v>
      </c>
      <c r="H14061">
        <v>0</v>
      </c>
      <c r="I14061" t="s">
        <v>592</v>
      </c>
      <c r="J14061" cm="1">
        <f t="array" ref="J14061:L14061">_xlfn.XLOOKUP($C14061, AGE!$A:$A,AGE!$B:$D,,0,2)</f>
        <v>22.18</v>
      </c>
      <c r="K14061">
        <v>0.63</v>
      </c>
      <c r="L14061" t="str">
        <v>Briggs et al. 2007</v>
      </c>
      <c r="M14061" t="s">
        <v>2343</v>
      </c>
      <c r="P14061" t="s">
        <v>2342</v>
      </c>
      <c r="S14061">
        <v>-26</v>
      </c>
      <c r="T14061">
        <v>0.06</v>
      </c>
      <c r="U14061" t="s">
        <v>2344</v>
      </c>
      <c r="V14061">
        <v>1</v>
      </c>
      <c r="W14061" t="s">
        <v>2547</v>
      </c>
    </row>
    <row r="14062" spans="1:23" x14ac:dyDescent="0.3">
      <c r="A14062">
        <v>22160</v>
      </c>
      <c r="B14062" s="15" t="s">
        <v>1869</v>
      </c>
      <c r="C14062" t="str">
        <f>_xlfn.XLOOKUP($B14062, STANDARDS!$A:$A, STANDARDS!$B:$B,,0,2)</f>
        <v>Morwell 1B Lignite</v>
      </c>
      <c r="D14062" t="s">
        <v>535</v>
      </c>
      <c r="E14062" t="s">
        <v>2183</v>
      </c>
      <c r="F14062">
        <v>-38.227107400000001</v>
      </c>
      <c r="G14062">
        <v>146.5782289</v>
      </c>
      <c r="H14062">
        <v>0</v>
      </c>
      <c r="I14062" t="s">
        <v>592</v>
      </c>
      <c r="J14062" cm="1">
        <f t="array" ref="J14062:L14062">_xlfn.XLOOKUP($C14062, AGE!$A:$A,AGE!$B:$D,,0,2)</f>
        <v>22.18</v>
      </c>
      <c r="K14062">
        <v>0.63</v>
      </c>
      <c r="L14062" t="str">
        <v>Briggs et al. 2007</v>
      </c>
      <c r="M14062" t="s">
        <v>2296</v>
      </c>
      <c r="P14062" t="s">
        <v>2342</v>
      </c>
      <c r="S14062">
        <v>-25.6</v>
      </c>
      <c r="T14062">
        <v>0.06</v>
      </c>
      <c r="U14062" t="s">
        <v>2307</v>
      </c>
      <c r="V14062">
        <v>1</v>
      </c>
      <c r="W14062" t="s">
        <v>2547</v>
      </c>
    </row>
    <row r="14063" spans="1:23" x14ac:dyDescent="0.3">
      <c r="A14063">
        <v>22161</v>
      </c>
      <c r="B14063" s="15" t="s">
        <v>1869</v>
      </c>
      <c r="C14063" t="str">
        <f>_xlfn.XLOOKUP($B14063, STANDARDS!$A:$A, STANDARDS!$B:$B,,0,2)</f>
        <v>Morwell 1B Lignite</v>
      </c>
      <c r="D14063" t="s">
        <v>535</v>
      </c>
      <c r="E14063" t="s">
        <v>2183</v>
      </c>
      <c r="F14063">
        <v>-38.227107400000001</v>
      </c>
      <c r="G14063">
        <v>146.5782289</v>
      </c>
      <c r="H14063">
        <v>0</v>
      </c>
      <c r="I14063" t="s">
        <v>592</v>
      </c>
      <c r="J14063" cm="1">
        <f t="array" ref="J14063:L14063">_xlfn.XLOOKUP($C14063, AGE!$A:$A,AGE!$B:$D,,0,2)</f>
        <v>22.18</v>
      </c>
      <c r="K14063">
        <v>0.63</v>
      </c>
      <c r="L14063" t="str">
        <v>Briggs et al. 2007</v>
      </c>
      <c r="M14063" t="s">
        <v>2296</v>
      </c>
      <c r="P14063" t="s">
        <v>2342</v>
      </c>
      <c r="S14063">
        <v>-25.8</v>
      </c>
      <c r="T14063">
        <v>0.06</v>
      </c>
      <c r="U14063" t="s">
        <v>2307</v>
      </c>
      <c r="V14063">
        <v>1</v>
      </c>
      <c r="W14063" t="s">
        <v>2547</v>
      </c>
    </row>
    <row r="14064" spans="1:23" x14ac:dyDescent="0.3">
      <c r="A14064">
        <v>22162</v>
      </c>
      <c r="B14064" s="15" t="s">
        <v>1869</v>
      </c>
      <c r="C14064" t="str">
        <f>_xlfn.XLOOKUP($B14064, STANDARDS!$A:$A, STANDARDS!$B:$B,,0,2)</f>
        <v>Morwell 1B Lignite</v>
      </c>
      <c r="D14064" t="s">
        <v>535</v>
      </c>
      <c r="E14064" t="s">
        <v>2183</v>
      </c>
      <c r="F14064">
        <v>-38.227107400000001</v>
      </c>
      <c r="G14064">
        <v>146.5782289</v>
      </c>
      <c r="H14064">
        <v>0</v>
      </c>
      <c r="I14064" t="s">
        <v>592</v>
      </c>
      <c r="J14064" cm="1">
        <f t="array" ref="J14064:L14064">_xlfn.XLOOKUP($C14064, AGE!$A:$A,AGE!$B:$D,,0,2)</f>
        <v>22.18</v>
      </c>
      <c r="K14064">
        <v>0.63</v>
      </c>
      <c r="L14064" t="str">
        <v>Briggs et al. 2007</v>
      </c>
      <c r="M14064" t="s">
        <v>2343</v>
      </c>
      <c r="P14064" t="s">
        <v>2342</v>
      </c>
      <c r="S14064">
        <v>-23.9</v>
      </c>
      <c r="T14064">
        <v>0.06</v>
      </c>
      <c r="U14064" t="s">
        <v>2344</v>
      </c>
      <c r="V14064">
        <v>1</v>
      </c>
      <c r="W14064" t="s">
        <v>2547</v>
      </c>
    </row>
    <row r="14065" spans="1:23" x14ac:dyDescent="0.3">
      <c r="A14065">
        <v>22162</v>
      </c>
      <c r="B14065" s="15" t="s">
        <v>1869</v>
      </c>
      <c r="C14065" t="str">
        <f>_xlfn.XLOOKUP($B14065, STANDARDS!$A:$A, STANDARDS!$B:$B,,0,2)</f>
        <v>Morwell 1B Lignite</v>
      </c>
      <c r="D14065" t="s">
        <v>535</v>
      </c>
      <c r="E14065" t="s">
        <v>2183</v>
      </c>
      <c r="F14065">
        <v>-38.227107400000001</v>
      </c>
      <c r="G14065">
        <v>146.5782289</v>
      </c>
      <c r="H14065">
        <v>0</v>
      </c>
      <c r="I14065" t="s">
        <v>592</v>
      </c>
      <c r="J14065" cm="1">
        <f t="array" ref="J14065:L14065">_xlfn.XLOOKUP($C14065, AGE!$A:$A,AGE!$B:$D,,0,2)</f>
        <v>22.18</v>
      </c>
      <c r="K14065">
        <v>0.63</v>
      </c>
      <c r="L14065" t="str">
        <v>Briggs et al. 2007</v>
      </c>
      <c r="M14065" t="s">
        <v>2296</v>
      </c>
      <c r="P14065" t="s">
        <v>2342</v>
      </c>
      <c r="S14065">
        <v>-25.4</v>
      </c>
      <c r="T14065">
        <v>0.06</v>
      </c>
      <c r="U14065" t="s">
        <v>2307</v>
      </c>
      <c r="V14065">
        <v>1</v>
      </c>
      <c r="W14065" t="s">
        <v>2547</v>
      </c>
    </row>
    <row r="14066" spans="1:23" x14ac:dyDescent="0.3">
      <c r="A14066">
        <v>22163</v>
      </c>
      <c r="B14066" s="15" t="s">
        <v>1869</v>
      </c>
      <c r="C14066" t="str">
        <f>_xlfn.XLOOKUP($B14066, STANDARDS!$A:$A, STANDARDS!$B:$B,,0,2)</f>
        <v>Morwell 1B Lignite</v>
      </c>
      <c r="D14066" t="s">
        <v>535</v>
      </c>
      <c r="E14066" t="s">
        <v>2183</v>
      </c>
      <c r="F14066">
        <v>-38.227107400000001</v>
      </c>
      <c r="G14066">
        <v>146.5782289</v>
      </c>
      <c r="H14066">
        <v>0</v>
      </c>
      <c r="I14066" t="s">
        <v>592</v>
      </c>
      <c r="J14066" cm="1">
        <f t="array" ref="J14066:L14066">_xlfn.XLOOKUP($C14066, AGE!$A:$A,AGE!$B:$D,,0,2)</f>
        <v>22.18</v>
      </c>
      <c r="K14066">
        <v>0.63</v>
      </c>
      <c r="L14066" t="str">
        <v>Briggs et al. 2007</v>
      </c>
      <c r="M14066" t="s">
        <v>2296</v>
      </c>
      <c r="P14066" t="s">
        <v>2342</v>
      </c>
      <c r="S14066">
        <v>-25.1</v>
      </c>
      <c r="T14066">
        <v>0.06</v>
      </c>
      <c r="U14066" t="s">
        <v>2307</v>
      </c>
      <c r="V14066">
        <v>1</v>
      </c>
      <c r="W14066" t="s">
        <v>2547</v>
      </c>
    </row>
    <row r="14067" spans="1:23" x14ac:dyDescent="0.3">
      <c r="A14067">
        <v>22164</v>
      </c>
      <c r="B14067" s="15" t="s">
        <v>1869</v>
      </c>
      <c r="C14067" t="str">
        <f>_xlfn.XLOOKUP($B14067, STANDARDS!$A:$A, STANDARDS!$B:$B,,0,2)</f>
        <v>Morwell 1B Lignite</v>
      </c>
      <c r="D14067" t="s">
        <v>535</v>
      </c>
      <c r="E14067" t="s">
        <v>2183</v>
      </c>
      <c r="F14067">
        <v>-38.227107400000001</v>
      </c>
      <c r="G14067">
        <v>146.5782289</v>
      </c>
      <c r="H14067">
        <v>0</v>
      </c>
      <c r="I14067" t="s">
        <v>592</v>
      </c>
      <c r="J14067" cm="1">
        <f t="array" ref="J14067:L14067">_xlfn.XLOOKUP($C14067, AGE!$A:$A,AGE!$B:$D,,0,2)</f>
        <v>22.18</v>
      </c>
      <c r="K14067">
        <v>0.63</v>
      </c>
      <c r="L14067" t="str">
        <v>Briggs et al. 2007</v>
      </c>
      <c r="M14067" t="s">
        <v>2296</v>
      </c>
      <c r="P14067" t="s">
        <v>2342</v>
      </c>
      <c r="S14067">
        <v>-25.7</v>
      </c>
      <c r="T14067">
        <v>0.06</v>
      </c>
      <c r="U14067" t="s">
        <v>2307</v>
      </c>
      <c r="V14067">
        <v>1</v>
      </c>
      <c r="W14067" t="s">
        <v>2547</v>
      </c>
    </row>
    <row r="14068" spans="1:23" x14ac:dyDescent="0.3">
      <c r="A14068">
        <v>22165</v>
      </c>
      <c r="B14068" s="15" t="s">
        <v>1869</v>
      </c>
      <c r="C14068" t="str">
        <f>_xlfn.XLOOKUP($B14068, STANDARDS!$A:$A, STANDARDS!$B:$B,,0,2)</f>
        <v>Morwell 1B Lignite</v>
      </c>
      <c r="D14068" t="s">
        <v>535</v>
      </c>
      <c r="E14068" t="s">
        <v>2183</v>
      </c>
      <c r="F14068">
        <v>-38.227107400000001</v>
      </c>
      <c r="G14068">
        <v>146.5782289</v>
      </c>
      <c r="H14068">
        <v>0</v>
      </c>
      <c r="I14068" t="s">
        <v>592</v>
      </c>
      <c r="J14068" cm="1">
        <f t="array" ref="J14068:L14068">_xlfn.XLOOKUP($C14068, AGE!$A:$A,AGE!$B:$D,,0,2)</f>
        <v>22.18</v>
      </c>
      <c r="K14068">
        <v>0.63</v>
      </c>
      <c r="L14068" t="str">
        <v>Briggs et al. 2007</v>
      </c>
      <c r="M14068" t="s">
        <v>2296</v>
      </c>
      <c r="P14068" t="s">
        <v>2342</v>
      </c>
      <c r="S14068">
        <v>-25.6</v>
      </c>
      <c r="T14068">
        <v>0.06</v>
      </c>
      <c r="U14068" t="s">
        <v>2307</v>
      </c>
      <c r="V14068">
        <v>1</v>
      </c>
      <c r="W14068" t="s">
        <v>2547</v>
      </c>
    </row>
    <row r="14069" spans="1:23" x14ac:dyDescent="0.3">
      <c r="A14069">
        <v>22166</v>
      </c>
      <c r="B14069" s="15" t="s">
        <v>1869</v>
      </c>
      <c r="C14069" t="str">
        <f>_xlfn.XLOOKUP($B14069, STANDARDS!$A:$A, STANDARDS!$B:$B,,0,2)</f>
        <v>Morwell 1B Lignite</v>
      </c>
      <c r="D14069" t="s">
        <v>535</v>
      </c>
      <c r="E14069" t="s">
        <v>2183</v>
      </c>
      <c r="F14069">
        <v>-38.227107400000001</v>
      </c>
      <c r="G14069">
        <v>146.5782289</v>
      </c>
      <c r="H14069">
        <v>0</v>
      </c>
      <c r="I14069" t="s">
        <v>592</v>
      </c>
      <c r="J14069" cm="1">
        <f t="array" ref="J14069:L14069">_xlfn.XLOOKUP($C14069, AGE!$A:$A,AGE!$B:$D,,0,2)</f>
        <v>22.18</v>
      </c>
      <c r="K14069">
        <v>0.63</v>
      </c>
      <c r="L14069" t="str">
        <v>Briggs et al. 2007</v>
      </c>
      <c r="M14069" t="s">
        <v>2296</v>
      </c>
      <c r="P14069" t="s">
        <v>2342</v>
      </c>
      <c r="S14069">
        <v>-25.6</v>
      </c>
      <c r="T14069">
        <v>0.06</v>
      </c>
      <c r="U14069" t="s">
        <v>2307</v>
      </c>
      <c r="V14069">
        <v>1</v>
      </c>
      <c r="W14069" t="s">
        <v>2547</v>
      </c>
    </row>
    <row r="14070" spans="1:23" x14ac:dyDescent="0.3">
      <c r="A14070">
        <v>22167</v>
      </c>
      <c r="B14070" s="15" t="s">
        <v>1869</v>
      </c>
      <c r="C14070" t="str">
        <f>_xlfn.XLOOKUP($B14070, STANDARDS!$A:$A, STANDARDS!$B:$B,,0,2)</f>
        <v>Morwell 1B Lignite</v>
      </c>
      <c r="D14070" t="s">
        <v>535</v>
      </c>
      <c r="E14070" t="s">
        <v>2183</v>
      </c>
      <c r="F14070">
        <v>-38.227107400000001</v>
      </c>
      <c r="G14070">
        <v>146.5782289</v>
      </c>
      <c r="H14070">
        <v>0</v>
      </c>
      <c r="I14070" t="s">
        <v>592</v>
      </c>
      <c r="J14070" cm="1">
        <f t="array" ref="J14070:L14070">_xlfn.XLOOKUP($C14070, AGE!$A:$A,AGE!$B:$D,,0,2)</f>
        <v>22.18</v>
      </c>
      <c r="K14070">
        <v>0.63</v>
      </c>
      <c r="L14070" t="str">
        <v>Briggs et al. 2007</v>
      </c>
      <c r="M14070" t="s">
        <v>2296</v>
      </c>
      <c r="P14070" t="s">
        <v>2342</v>
      </c>
      <c r="S14070">
        <v>-25.5</v>
      </c>
      <c r="T14070">
        <v>0.06</v>
      </c>
      <c r="U14070" t="s">
        <v>2307</v>
      </c>
      <c r="V14070">
        <v>1</v>
      </c>
      <c r="W14070" t="s">
        <v>2547</v>
      </c>
    </row>
    <row r="14071" spans="1:23" x14ac:dyDescent="0.3">
      <c r="A14071">
        <v>22167</v>
      </c>
      <c r="B14071" s="15" t="s">
        <v>1869</v>
      </c>
      <c r="C14071" t="str">
        <f>_xlfn.XLOOKUP($B14071, STANDARDS!$A:$A, STANDARDS!$B:$B,,0,2)</f>
        <v>Morwell 1B Lignite</v>
      </c>
      <c r="D14071" t="s">
        <v>535</v>
      </c>
      <c r="E14071" t="s">
        <v>2183</v>
      </c>
      <c r="F14071">
        <v>-38.227107400000001</v>
      </c>
      <c r="G14071">
        <v>146.5782289</v>
      </c>
      <c r="H14071">
        <v>0</v>
      </c>
      <c r="I14071" t="s">
        <v>592</v>
      </c>
      <c r="J14071" cm="1">
        <f t="array" ref="J14071:L14071">_xlfn.XLOOKUP($C14071, AGE!$A:$A,AGE!$B:$D,,0,2)</f>
        <v>22.18</v>
      </c>
      <c r="K14071">
        <v>0.63</v>
      </c>
      <c r="L14071" t="str">
        <v>Briggs et al. 2007</v>
      </c>
      <c r="M14071" t="s">
        <v>2343</v>
      </c>
      <c r="P14071" t="s">
        <v>2342</v>
      </c>
      <c r="S14071">
        <v>-25.7</v>
      </c>
      <c r="T14071">
        <v>0.06</v>
      </c>
      <c r="U14071" t="s">
        <v>2344</v>
      </c>
      <c r="V14071">
        <v>1</v>
      </c>
      <c r="W14071" t="s">
        <v>2547</v>
      </c>
    </row>
    <row r="14072" spans="1:23" x14ac:dyDescent="0.3">
      <c r="A14072">
        <v>22168</v>
      </c>
      <c r="B14072" s="15" t="s">
        <v>1869</v>
      </c>
      <c r="C14072" t="str">
        <f>_xlfn.XLOOKUP($B14072, STANDARDS!$A:$A, STANDARDS!$B:$B,,0,2)</f>
        <v>Morwell 1B Lignite</v>
      </c>
      <c r="D14072" t="s">
        <v>535</v>
      </c>
      <c r="E14072" t="s">
        <v>2183</v>
      </c>
      <c r="F14072">
        <v>-38.227107400000001</v>
      </c>
      <c r="G14072">
        <v>146.5782289</v>
      </c>
      <c r="H14072">
        <v>0</v>
      </c>
      <c r="I14072" t="s">
        <v>592</v>
      </c>
      <c r="J14072" cm="1">
        <f t="array" ref="J14072:L14072">_xlfn.XLOOKUP($C14072, AGE!$A:$A,AGE!$B:$D,,0,2)</f>
        <v>22.18</v>
      </c>
      <c r="K14072">
        <v>0.63</v>
      </c>
      <c r="L14072" t="str">
        <v>Briggs et al. 2007</v>
      </c>
      <c r="M14072" t="s">
        <v>2296</v>
      </c>
      <c r="P14072" t="s">
        <v>2342</v>
      </c>
      <c r="S14072">
        <v>-25.4</v>
      </c>
      <c r="T14072">
        <v>0.06</v>
      </c>
      <c r="U14072" t="s">
        <v>2307</v>
      </c>
      <c r="V14072">
        <v>1</v>
      </c>
      <c r="W14072" t="s">
        <v>2547</v>
      </c>
    </row>
    <row r="14073" spans="1:23" x14ac:dyDescent="0.3">
      <c r="A14073">
        <v>22169</v>
      </c>
      <c r="B14073" s="15" t="s">
        <v>1869</v>
      </c>
      <c r="C14073" t="str">
        <f>_xlfn.XLOOKUP($B14073, STANDARDS!$A:$A, STANDARDS!$B:$B,,0,2)</f>
        <v>Morwell 1B Lignite</v>
      </c>
      <c r="D14073" t="s">
        <v>535</v>
      </c>
      <c r="E14073" t="s">
        <v>2183</v>
      </c>
      <c r="F14073">
        <v>-38.227107400000001</v>
      </c>
      <c r="G14073">
        <v>146.5782289</v>
      </c>
      <c r="H14073">
        <v>0</v>
      </c>
      <c r="I14073" t="s">
        <v>592</v>
      </c>
      <c r="J14073" cm="1">
        <f t="array" ref="J14073:L14073">_xlfn.XLOOKUP($C14073, AGE!$A:$A,AGE!$B:$D,,0,2)</f>
        <v>22.18</v>
      </c>
      <c r="K14073">
        <v>0.63</v>
      </c>
      <c r="L14073" t="str">
        <v>Briggs et al. 2007</v>
      </c>
      <c r="M14073" t="s">
        <v>2296</v>
      </c>
      <c r="P14073" t="s">
        <v>2342</v>
      </c>
      <c r="S14073">
        <v>-25.3</v>
      </c>
      <c r="T14073">
        <v>0.06</v>
      </c>
      <c r="U14073" t="s">
        <v>2307</v>
      </c>
      <c r="V14073">
        <v>1</v>
      </c>
      <c r="W14073" t="s">
        <v>2547</v>
      </c>
    </row>
    <row r="14074" spans="1:23" x14ac:dyDescent="0.3">
      <c r="A14074">
        <v>22169</v>
      </c>
      <c r="B14074" s="15" t="s">
        <v>1869</v>
      </c>
      <c r="C14074" t="str">
        <f>_xlfn.XLOOKUP($B14074, STANDARDS!$A:$A, STANDARDS!$B:$B,,0,2)</f>
        <v>Morwell 1B Lignite</v>
      </c>
      <c r="D14074" t="s">
        <v>535</v>
      </c>
      <c r="E14074" t="s">
        <v>2183</v>
      </c>
      <c r="F14074">
        <v>-38.227107400000001</v>
      </c>
      <c r="G14074">
        <v>146.5782289</v>
      </c>
      <c r="H14074">
        <v>0</v>
      </c>
      <c r="I14074" t="s">
        <v>592</v>
      </c>
      <c r="J14074" cm="1">
        <f t="array" ref="J14074:L14074">_xlfn.XLOOKUP($C14074, AGE!$A:$A,AGE!$B:$D,,0,2)</f>
        <v>22.18</v>
      </c>
      <c r="K14074">
        <v>0.63</v>
      </c>
      <c r="L14074" t="str">
        <v>Briggs et al. 2007</v>
      </c>
      <c r="M14074" t="s">
        <v>2343</v>
      </c>
      <c r="P14074" t="s">
        <v>2342</v>
      </c>
      <c r="S14074">
        <v>-25.5</v>
      </c>
      <c r="T14074">
        <v>0.06</v>
      </c>
      <c r="U14074" t="s">
        <v>2344</v>
      </c>
      <c r="V14074">
        <v>1</v>
      </c>
      <c r="W14074" t="s">
        <v>2547</v>
      </c>
    </row>
    <row r="14075" spans="1:23" x14ac:dyDescent="0.3">
      <c r="A14075">
        <v>22170</v>
      </c>
      <c r="B14075" s="15" t="s">
        <v>1869</v>
      </c>
      <c r="C14075" t="str">
        <f>_xlfn.XLOOKUP($B14075, STANDARDS!$A:$A, STANDARDS!$B:$B,,0,2)</f>
        <v>Morwell 1B Lignite</v>
      </c>
      <c r="D14075" t="s">
        <v>535</v>
      </c>
      <c r="E14075" t="s">
        <v>2183</v>
      </c>
      <c r="F14075">
        <v>-38.227107400000001</v>
      </c>
      <c r="G14075">
        <v>146.5782289</v>
      </c>
      <c r="H14075">
        <v>0</v>
      </c>
      <c r="I14075" t="s">
        <v>592</v>
      </c>
      <c r="J14075" cm="1">
        <f t="array" ref="J14075:L14075">_xlfn.XLOOKUP($C14075, AGE!$A:$A,AGE!$B:$D,,0,2)</f>
        <v>22.18</v>
      </c>
      <c r="K14075">
        <v>0.63</v>
      </c>
      <c r="L14075" t="str">
        <v>Briggs et al. 2007</v>
      </c>
      <c r="M14075" t="s">
        <v>2296</v>
      </c>
      <c r="P14075" t="s">
        <v>2342</v>
      </c>
      <c r="S14075">
        <v>-26.9</v>
      </c>
      <c r="T14075">
        <v>0.06</v>
      </c>
      <c r="U14075" t="s">
        <v>2307</v>
      </c>
      <c r="V14075">
        <v>1</v>
      </c>
      <c r="W14075" t="s">
        <v>2547</v>
      </c>
    </row>
    <row r="14076" spans="1:23" x14ac:dyDescent="0.3">
      <c r="A14076">
        <v>22170</v>
      </c>
      <c r="B14076" s="15" t="s">
        <v>1869</v>
      </c>
      <c r="C14076" t="str">
        <f>_xlfn.XLOOKUP($B14076, STANDARDS!$A:$A, STANDARDS!$B:$B,,0,2)</f>
        <v>Morwell 1B Lignite</v>
      </c>
      <c r="D14076" t="s">
        <v>535</v>
      </c>
      <c r="E14076" t="s">
        <v>2183</v>
      </c>
      <c r="F14076">
        <v>-38.227107400000001</v>
      </c>
      <c r="G14076">
        <v>146.5782289</v>
      </c>
      <c r="H14076">
        <v>0</v>
      </c>
      <c r="I14076" t="s">
        <v>592</v>
      </c>
      <c r="J14076" cm="1">
        <f t="array" ref="J14076:L14076">_xlfn.XLOOKUP($C14076, AGE!$A:$A,AGE!$B:$D,,0,2)</f>
        <v>22.18</v>
      </c>
      <c r="K14076">
        <v>0.63</v>
      </c>
      <c r="L14076" t="str">
        <v>Briggs et al. 2007</v>
      </c>
      <c r="M14076" t="s">
        <v>2343</v>
      </c>
      <c r="P14076" t="s">
        <v>2342</v>
      </c>
      <c r="S14076">
        <v>-27.1</v>
      </c>
      <c r="T14076">
        <v>0.06</v>
      </c>
      <c r="U14076" t="s">
        <v>2344</v>
      </c>
      <c r="V14076">
        <v>1</v>
      </c>
      <c r="W14076" t="s">
        <v>2547</v>
      </c>
    </row>
    <row r="14077" spans="1:23" x14ac:dyDescent="0.3">
      <c r="A14077">
        <v>22171</v>
      </c>
      <c r="B14077" s="15" t="s">
        <v>1869</v>
      </c>
      <c r="C14077" t="str">
        <f>_xlfn.XLOOKUP($B14077, STANDARDS!$A:$A, STANDARDS!$B:$B,,0,2)</f>
        <v>Morwell 1B Lignite</v>
      </c>
      <c r="D14077" t="s">
        <v>535</v>
      </c>
      <c r="E14077" t="s">
        <v>2183</v>
      </c>
      <c r="F14077">
        <v>-38.227107400000001</v>
      </c>
      <c r="G14077">
        <v>146.5782289</v>
      </c>
      <c r="H14077">
        <v>0</v>
      </c>
      <c r="I14077" t="s">
        <v>592</v>
      </c>
      <c r="J14077" cm="1">
        <f t="array" ref="J14077:L14077">_xlfn.XLOOKUP($C14077, AGE!$A:$A,AGE!$B:$D,,0,2)</f>
        <v>22.18</v>
      </c>
      <c r="K14077">
        <v>0.63</v>
      </c>
      <c r="L14077" t="str">
        <v>Briggs et al. 2007</v>
      </c>
      <c r="M14077" t="s">
        <v>2296</v>
      </c>
      <c r="P14077" t="s">
        <v>2342</v>
      </c>
      <c r="S14077">
        <v>-25.9</v>
      </c>
      <c r="T14077">
        <v>0.06</v>
      </c>
      <c r="U14077" t="s">
        <v>2307</v>
      </c>
      <c r="V14077">
        <v>1</v>
      </c>
      <c r="W14077" t="s">
        <v>2547</v>
      </c>
    </row>
    <row r="14078" spans="1:23" x14ac:dyDescent="0.3">
      <c r="A14078">
        <v>22172</v>
      </c>
      <c r="B14078" s="15" t="s">
        <v>1869</v>
      </c>
      <c r="C14078" t="str">
        <f>_xlfn.XLOOKUP($B14078, STANDARDS!$A:$A, STANDARDS!$B:$B,,0,2)</f>
        <v>Morwell 1B Lignite</v>
      </c>
      <c r="D14078" t="s">
        <v>535</v>
      </c>
      <c r="E14078" t="s">
        <v>2183</v>
      </c>
      <c r="F14078">
        <v>-38.227107400000001</v>
      </c>
      <c r="G14078">
        <v>146.5782289</v>
      </c>
      <c r="H14078">
        <v>0</v>
      </c>
      <c r="I14078" t="s">
        <v>592</v>
      </c>
      <c r="J14078" cm="1">
        <f t="array" ref="J14078:L14078">_xlfn.XLOOKUP($C14078, AGE!$A:$A,AGE!$B:$D,,0,2)</f>
        <v>22.18</v>
      </c>
      <c r="K14078">
        <v>0.63</v>
      </c>
      <c r="L14078" t="str">
        <v>Briggs et al. 2007</v>
      </c>
      <c r="M14078" t="s">
        <v>2296</v>
      </c>
      <c r="P14078" t="s">
        <v>2342</v>
      </c>
      <c r="S14078">
        <v>-25.7</v>
      </c>
      <c r="T14078">
        <v>0.06</v>
      </c>
      <c r="U14078" t="s">
        <v>2307</v>
      </c>
      <c r="V14078">
        <v>1</v>
      </c>
      <c r="W14078" t="s">
        <v>2547</v>
      </c>
    </row>
    <row r="14079" spans="1:23" x14ac:dyDescent="0.3">
      <c r="A14079">
        <v>22173</v>
      </c>
      <c r="B14079" s="15" t="s">
        <v>1869</v>
      </c>
      <c r="C14079" t="str">
        <f>_xlfn.XLOOKUP($B14079, STANDARDS!$A:$A, STANDARDS!$B:$B,,0,2)</f>
        <v>Morwell 1B Lignite</v>
      </c>
      <c r="D14079" t="s">
        <v>535</v>
      </c>
      <c r="E14079" t="s">
        <v>2183</v>
      </c>
      <c r="F14079">
        <v>-38.227107400000001</v>
      </c>
      <c r="G14079">
        <v>146.5782289</v>
      </c>
      <c r="H14079">
        <v>0</v>
      </c>
      <c r="I14079" t="s">
        <v>592</v>
      </c>
      <c r="J14079" cm="1">
        <f t="array" ref="J14079:L14079">_xlfn.XLOOKUP($C14079, AGE!$A:$A,AGE!$B:$D,,0,2)</f>
        <v>22.18</v>
      </c>
      <c r="K14079">
        <v>0.63</v>
      </c>
      <c r="L14079" t="str">
        <v>Briggs et al. 2007</v>
      </c>
      <c r="M14079" t="s">
        <v>2296</v>
      </c>
      <c r="P14079" t="s">
        <v>2342</v>
      </c>
      <c r="S14079">
        <v>-25.5</v>
      </c>
      <c r="T14079">
        <v>0.06</v>
      </c>
      <c r="U14079" t="s">
        <v>2307</v>
      </c>
      <c r="V14079">
        <v>1</v>
      </c>
      <c r="W14079" t="s">
        <v>2547</v>
      </c>
    </row>
    <row r="14080" spans="1:23" x14ac:dyDescent="0.3">
      <c r="A14080">
        <v>22174</v>
      </c>
      <c r="B14080" s="15" t="s">
        <v>1869</v>
      </c>
      <c r="C14080" t="str">
        <f>_xlfn.XLOOKUP($B14080, STANDARDS!$A:$A, STANDARDS!$B:$B,,0,2)</f>
        <v>Morwell 1B Lignite</v>
      </c>
      <c r="D14080" t="s">
        <v>535</v>
      </c>
      <c r="E14080" t="s">
        <v>2183</v>
      </c>
      <c r="F14080">
        <v>-38.227107400000001</v>
      </c>
      <c r="G14080">
        <v>146.5782289</v>
      </c>
      <c r="H14080">
        <v>0</v>
      </c>
      <c r="I14080" t="s">
        <v>592</v>
      </c>
      <c r="J14080" cm="1">
        <f t="array" ref="J14080:L14080">_xlfn.XLOOKUP($C14080, AGE!$A:$A,AGE!$B:$D,,0,2)</f>
        <v>22.18</v>
      </c>
      <c r="K14080">
        <v>0.63</v>
      </c>
      <c r="L14080" t="str">
        <v>Briggs et al. 2007</v>
      </c>
      <c r="M14080" t="s">
        <v>2296</v>
      </c>
      <c r="P14080" t="s">
        <v>2342</v>
      </c>
      <c r="S14080">
        <v>-25.5</v>
      </c>
      <c r="T14080">
        <v>0.06</v>
      </c>
      <c r="U14080" t="s">
        <v>2307</v>
      </c>
      <c r="V14080">
        <v>1</v>
      </c>
      <c r="W14080" t="s">
        <v>2547</v>
      </c>
    </row>
    <row r="14081" spans="1:23" x14ac:dyDescent="0.3">
      <c r="A14081">
        <v>22175</v>
      </c>
      <c r="B14081" s="15" t="s">
        <v>1869</v>
      </c>
      <c r="C14081" t="str">
        <f>_xlfn.XLOOKUP($B14081, STANDARDS!$A:$A, STANDARDS!$B:$B,,0,2)</f>
        <v>Morwell 1B Lignite</v>
      </c>
      <c r="D14081" t="s">
        <v>535</v>
      </c>
      <c r="E14081" t="s">
        <v>2183</v>
      </c>
      <c r="F14081">
        <v>-38.227107400000001</v>
      </c>
      <c r="G14081">
        <v>146.5782289</v>
      </c>
      <c r="H14081">
        <v>0</v>
      </c>
      <c r="I14081" t="s">
        <v>592</v>
      </c>
      <c r="J14081" cm="1">
        <f t="array" ref="J14081:L14081">_xlfn.XLOOKUP($C14081, AGE!$A:$A,AGE!$B:$D,,0,2)</f>
        <v>22.18</v>
      </c>
      <c r="K14081">
        <v>0.63</v>
      </c>
      <c r="L14081" t="str">
        <v>Briggs et al. 2007</v>
      </c>
      <c r="M14081" t="s">
        <v>2296</v>
      </c>
      <c r="P14081" t="s">
        <v>2342</v>
      </c>
      <c r="S14081">
        <v>-25.6</v>
      </c>
      <c r="T14081">
        <v>0.06</v>
      </c>
      <c r="U14081" t="s">
        <v>2307</v>
      </c>
      <c r="V14081">
        <v>1</v>
      </c>
      <c r="W14081" t="s">
        <v>2547</v>
      </c>
    </row>
    <row r="14082" spans="1:23" x14ac:dyDescent="0.3">
      <c r="A14082">
        <v>22176</v>
      </c>
      <c r="B14082" s="15" t="s">
        <v>1869</v>
      </c>
      <c r="C14082" t="str">
        <f>_xlfn.XLOOKUP($B14082, STANDARDS!$A:$A, STANDARDS!$B:$B,,0,2)</f>
        <v>Morwell 1B Lignite</v>
      </c>
      <c r="D14082" t="s">
        <v>535</v>
      </c>
      <c r="E14082" t="s">
        <v>2183</v>
      </c>
      <c r="F14082">
        <v>-38.227107400000001</v>
      </c>
      <c r="G14082">
        <v>146.5782289</v>
      </c>
      <c r="H14082">
        <v>0</v>
      </c>
      <c r="I14082" t="s">
        <v>592</v>
      </c>
      <c r="J14082" cm="1">
        <f t="array" ref="J14082:L14082">_xlfn.XLOOKUP($C14082, AGE!$A:$A,AGE!$B:$D,,0,2)</f>
        <v>22.18</v>
      </c>
      <c r="K14082">
        <v>0.63</v>
      </c>
      <c r="L14082" t="str">
        <v>Briggs et al. 2007</v>
      </c>
      <c r="M14082" t="s">
        <v>2296</v>
      </c>
      <c r="P14082" t="s">
        <v>2342</v>
      </c>
      <c r="S14082">
        <v>-25.5</v>
      </c>
      <c r="T14082">
        <v>0.06</v>
      </c>
      <c r="U14082" t="s">
        <v>2307</v>
      </c>
      <c r="V14082">
        <v>1</v>
      </c>
      <c r="W14082" t="s">
        <v>2547</v>
      </c>
    </row>
    <row r="14083" spans="1:23" x14ac:dyDescent="0.3">
      <c r="A14083">
        <v>22177</v>
      </c>
      <c r="B14083" s="15" t="s">
        <v>1869</v>
      </c>
      <c r="C14083" t="str">
        <f>_xlfn.XLOOKUP($B14083, STANDARDS!$A:$A, STANDARDS!$B:$B,,0,2)</f>
        <v>Morwell 1B Lignite</v>
      </c>
      <c r="D14083" t="s">
        <v>535</v>
      </c>
      <c r="E14083" t="s">
        <v>2183</v>
      </c>
      <c r="F14083">
        <v>-38.227107400000001</v>
      </c>
      <c r="G14083">
        <v>146.5782289</v>
      </c>
      <c r="H14083">
        <v>0</v>
      </c>
      <c r="I14083" t="s">
        <v>592</v>
      </c>
      <c r="J14083" cm="1">
        <f t="array" ref="J14083:L14083">_xlfn.XLOOKUP($C14083, AGE!$A:$A,AGE!$B:$D,,0,2)</f>
        <v>22.18</v>
      </c>
      <c r="K14083">
        <v>0.63</v>
      </c>
      <c r="L14083" t="str">
        <v>Briggs et al. 2007</v>
      </c>
      <c r="M14083" t="s">
        <v>2296</v>
      </c>
      <c r="P14083" t="s">
        <v>2342</v>
      </c>
      <c r="S14083">
        <v>-25.7</v>
      </c>
      <c r="T14083">
        <v>0.06</v>
      </c>
      <c r="U14083" t="s">
        <v>2307</v>
      </c>
      <c r="V14083">
        <v>1</v>
      </c>
      <c r="W14083" t="s">
        <v>2547</v>
      </c>
    </row>
    <row r="14084" spans="1:23" x14ac:dyDescent="0.3">
      <c r="A14084">
        <v>22178</v>
      </c>
      <c r="B14084" s="15" t="s">
        <v>1869</v>
      </c>
      <c r="C14084" t="str">
        <f>_xlfn.XLOOKUP($B14084, STANDARDS!$A:$A, STANDARDS!$B:$B,,0,2)</f>
        <v>Morwell 1B Lignite</v>
      </c>
      <c r="D14084" t="s">
        <v>535</v>
      </c>
      <c r="E14084" t="s">
        <v>2183</v>
      </c>
      <c r="F14084">
        <v>-38.227107400000001</v>
      </c>
      <c r="G14084">
        <v>146.5782289</v>
      </c>
      <c r="H14084">
        <v>0</v>
      </c>
      <c r="I14084" t="s">
        <v>592</v>
      </c>
      <c r="J14084" cm="1">
        <f t="array" ref="J14084:L14084">_xlfn.XLOOKUP($C14084, AGE!$A:$A,AGE!$B:$D,,0,2)</f>
        <v>22.18</v>
      </c>
      <c r="K14084">
        <v>0.63</v>
      </c>
      <c r="L14084" t="str">
        <v>Briggs et al. 2007</v>
      </c>
      <c r="M14084" t="s">
        <v>2296</v>
      </c>
      <c r="P14084" t="s">
        <v>2342</v>
      </c>
      <c r="S14084">
        <v>-25.9</v>
      </c>
      <c r="T14084">
        <v>0.06</v>
      </c>
      <c r="U14084" t="s">
        <v>2307</v>
      </c>
      <c r="V14084">
        <v>1</v>
      </c>
      <c r="W14084" t="s">
        <v>2547</v>
      </c>
    </row>
    <row r="14085" spans="1:23" x14ac:dyDescent="0.3">
      <c r="A14085">
        <v>22179</v>
      </c>
      <c r="B14085" s="15" t="s">
        <v>1869</v>
      </c>
      <c r="C14085" t="str">
        <f>_xlfn.XLOOKUP($B14085, STANDARDS!$A:$A, STANDARDS!$B:$B,,0,2)</f>
        <v>Morwell 1B Lignite</v>
      </c>
      <c r="D14085" t="s">
        <v>535</v>
      </c>
      <c r="E14085" t="s">
        <v>2183</v>
      </c>
      <c r="F14085">
        <v>-38.227107400000001</v>
      </c>
      <c r="G14085">
        <v>146.5782289</v>
      </c>
      <c r="H14085">
        <v>0</v>
      </c>
      <c r="I14085" t="s">
        <v>592</v>
      </c>
      <c r="J14085" cm="1">
        <f t="array" ref="J14085:L14085">_xlfn.XLOOKUP($C14085, AGE!$A:$A,AGE!$B:$D,,0,2)</f>
        <v>22.18</v>
      </c>
      <c r="K14085">
        <v>0.63</v>
      </c>
      <c r="L14085" t="str">
        <v>Briggs et al. 2007</v>
      </c>
      <c r="M14085" t="s">
        <v>2296</v>
      </c>
      <c r="P14085" t="s">
        <v>2342</v>
      </c>
      <c r="S14085">
        <v>-26</v>
      </c>
      <c r="T14085">
        <v>0.06</v>
      </c>
      <c r="U14085" t="s">
        <v>2307</v>
      </c>
      <c r="V14085">
        <v>1</v>
      </c>
      <c r="W14085" t="s">
        <v>2547</v>
      </c>
    </row>
    <row r="14086" spans="1:23" x14ac:dyDescent="0.3">
      <c r="A14086">
        <v>22180</v>
      </c>
      <c r="B14086" s="15" t="s">
        <v>1869</v>
      </c>
      <c r="C14086" t="str">
        <f>_xlfn.XLOOKUP($B14086, STANDARDS!$A:$A, STANDARDS!$B:$B,,0,2)</f>
        <v>Morwell 1B Lignite</v>
      </c>
      <c r="D14086" t="s">
        <v>535</v>
      </c>
      <c r="E14086" t="s">
        <v>2183</v>
      </c>
      <c r="F14086">
        <v>-38.227107400000001</v>
      </c>
      <c r="G14086">
        <v>146.5782289</v>
      </c>
      <c r="H14086">
        <v>0</v>
      </c>
      <c r="I14086" t="s">
        <v>592</v>
      </c>
      <c r="J14086" cm="1">
        <f t="array" ref="J14086:L14086">_xlfn.XLOOKUP($C14086, AGE!$A:$A,AGE!$B:$D,,0,2)</f>
        <v>22.18</v>
      </c>
      <c r="K14086">
        <v>0.63</v>
      </c>
      <c r="L14086" t="str">
        <v>Briggs et al. 2007</v>
      </c>
      <c r="M14086" t="s">
        <v>2296</v>
      </c>
      <c r="P14086" t="s">
        <v>2342</v>
      </c>
      <c r="S14086">
        <v>-26.1</v>
      </c>
      <c r="T14086">
        <v>0.06</v>
      </c>
      <c r="U14086" t="s">
        <v>2307</v>
      </c>
      <c r="V14086">
        <v>1</v>
      </c>
      <c r="W14086" t="s">
        <v>2547</v>
      </c>
    </row>
    <row r="14087" spans="1:23" x14ac:dyDescent="0.3">
      <c r="A14087">
        <v>22181</v>
      </c>
      <c r="B14087" s="15" t="s">
        <v>1869</v>
      </c>
      <c r="C14087" t="str">
        <f>_xlfn.XLOOKUP($B14087, STANDARDS!$A:$A, STANDARDS!$B:$B,,0,2)</f>
        <v>Morwell 1B Lignite</v>
      </c>
      <c r="D14087" t="s">
        <v>535</v>
      </c>
      <c r="E14087" t="s">
        <v>2183</v>
      </c>
      <c r="F14087">
        <v>-38.227107400000001</v>
      </c>
      <c r="G14087">
        <v>146.5782289</v>
      </c>
      <c r="H14087">
        <v>0</v>
      </c>
      <c r="I14087" t="s">
        <v>592</v>
      </c>
      <c r="J14087" cm="1">
        <f t="array" ref="J14087:L14087">_xlfn.XLOOKUP($C14087, AGE!$A:$A,AGE!$B:$D,,0,2)</f>
        <v>22.18</v>
      </c>
      <c r="K14087">
        <v>0.63</v>
      </c>
      <c r="L14087" t="str">
        <v>Briggs et al. 2007</v>
      </c>
      <c r="M14087" t="s">
        <v>2296</v>
      </c>
      <c r="P14087" t="s">
        <v>2342</v>
      </c>
      <c r="S14087">
        <v>-26.1</v>
      </c>
      <c r="T14087">
        <v>0.06</v>
      </c>
      <c r="U14087" t="s">
        <v>2307</v>
      </c>
      <c r="V14087">
        <v>1</v>
      </c>
      <c r="W14087" t="s">
        <v>2547</v>
      </c>
    </row>
    <row r="14088" spans="1:23" x14ac:dyDescent="0.3">
      <c r="A14088">
        <v>22182</v>
      </c>
      <c r="B14088" s="15" t="s">
        <v>1869</v>
      </c>
      <c r="C14088" t="str">
        <f>_xlfn.XLOOKUP($B14088, STANDARDS!$A:$A, STANDARDS!$B:$B,,0,2)</f>
        <v>Morwell 1B Lignite</v>
      </c>
      <c r="D14088" t="s">
        <v>535</v>
      </c>
      <c r="E14088" t="s">
        <v>2183</v>
      </c>
      <c r="F14088">
        <v>-38.227107400000001</v>
      </c>
      <c r="G14088">
        <v>146.5782289</v>
      </c>
      <c r="H14088">
        <v>0</v>
      </c>
      <c r="I14088" t="s">
        <v>592</v>
      </c>
      <c r="J14088" cm="1">
        <f t="array" ref="J14088:L14088">_xlfn.XLOOKUP($C14088, AGE!$A:$A,AGE!$B:$D,,0,2)</f>
        <v>22.18</v>
      </c>
      <c r="K14088">
        <v>0.63</v>
      </c>
      <c r="L14088" t="str">
        <v>Briggs et al. 2007</v>
      </c>
      <c r="M14088" t="s">
        <v>2296</v>
      </c>
      <c r="P14088" t="s">
        <v>2342</v>
      </c>
      <c r="S14088">
        <v>-26.1</v>
      </c>
      <c r="T14088">
        <v>0.06</v>
      </c>
      <c r="U14088" t="s">
        <v>2307</v>
      </c>
      <c r="V14088">
        <v>1</v>
      </c>
      <c r="W14088" t="s">
        <v>2547</v>
      </c>
    </row>
    <row r="14089" spans="1:23" x14ac:dyDescent="0.3">
      <c r="A14089">
        <v>22183</v>
      </c>
      <c r="B14089" s="15" t="s">
        <v>1869</v>
      </c>
      <c r="C14089" t="str">
        <f>_xlfn.XLOOKUP($B14089, STANDARDS!$A:$A, STANDARDS!$B:$B,,0,2)</f>
        <v>Morwell 1B Lignite</v>
      </c>
      <c r="D14089" t="s">
        <v>535</v>
      </c>
      <c r="E14089" t="s">
        <v>2183</v>
      </c>
      <c r="F14089">
        <v>-38.227107400000001</v>
      </c>
      <c r="G14089">
        <v>146.5782289</v>
      </c>
      <c r="H14089">
        <v>0</v>
      </c>
      <c r="I14089" t="s">
        <v>592</v>
      </c>
      <c r="J14089" cm="1">
        <f t="array" ref="J14089:L14089">_xlfn.XLOOKUP($C14089, AGE!$A:$A,AGE!$B:$D,,0,2)</f>
        <v>22.18</v>
      </c>
      <c r="K14089">
        <v>0.63</v>
      </c>
      <c r="L14089" t="str">
        <v>Briggs et al. 2007</v>
      </c>
      <c r="M14089" t="s">
        <v>2296</v>
      </c>
      <c r="P14089" t="s">
        <v>2342</v>
      </c>
      <c r="S14089">
        <v>-26.2</v>
      </c>
      <c r="T14089">
        <v>0.06</v>
      </c>
      <c r="U14089" t="s">
        <v>2307</v>
      </c>
      <c r="V14089">
        <v>1</v>
      </c>
      <c r="W14089" t="s">
        <v>2547</v>
      </c>
    </row>
    <row r="14090" spans="1:23" x14ac:dyDescent="0.3">
      <c r="A14090">
        <v>22184</v>
      </c>
      <c r="B14090" s="15" t="s">
        <v>1869</v>
      </c>
      <c r="C14090" t="str">
        <f>_xlfn.XLOOKUP($B14090, STANDARDS!$A:$A, STANDARDS!$B:$B,,0,2)</f>
        <v>Morwell 1B Lignite</v>
      </c>
      <c r="D14090" t="s">
        <v>535</v>
      </c>
      <c r="E14090" t="s">
        <v>2183</v>
      </c>
      <c r="F14090">
        <v>-38.227107400000001</v>
      </c>
      <c r="G14090">
        <v>146.5782289</v>
      </c>
      <c r="H14090">
        <v>0</v>
      </c>
      <c r="I14090" t="s">
        <v>592</v>
      </c>
      <c r="J14090" cm="1">
        <f t="array" ref="J14090:L14090">_xlfn.XLOOKUP($C14090, AGE!$A:$A,AGE!$B:$D,,0,2)</f>
        <v>22.18</v>
      </c>
      <c r="K14090">
        <v>0.63</v>
      </c>
      <c r="L14090" t="str">
        <v>Briggs et al. 2007</v>
      </c>
      <c r="M14090" t="s">
        <v>2296</v>
      </c>
      <c r="P14090" t="s">
        <v>2342</v>
      </c>
      <c r="S14090">
        <v>-26.2</v>
      </c>
      <c r="T14090">
        <v>0.06</v>
      </c>
      <c r="U14090" t="s">
        <v>2307</v>
      </c>
      <c r="V14090">
        <v>1</v>
      </c>
      <c r="W14090" t="s">
        <v>2547</v>
      </c>
    </row>
    <row r="14091" spans="1:23" x14ac:dyDescent="0.3">
      <c r="A14091">
        <v>22184</v>
      </c>
      <c r="B14091" s="15" t="s">
        <v>1869</v>
      </c>
      <c r="C14091" t="str">
        <f>_xlfn.XLOOKUP($B14091, STANDARDS!$A:$A, STANDARDS!$B:$B,,0,2)</f>
        <v>Morwell 1B Lignite</v>
      </c>
      <c r="D14091" t="s">
        <v>535</v>
      </c>
      <c r="E14091" t="s">
        <v>2183</v>
      </c>
      <c r="F14091">
        <v>-38.227107400000001</v>
      </c>
      <c r="G14091">
        <v>146.5782289</v>
      </c>
      <c r="H14091">
        <v>0</v>
      </c>
      <c r="I14091" t="s">
        <v>592</v>
      </c>
      <c r="J14091" cm="1">
        <f t="array" ref="J14091:L14091">_xlfn.XLOOKUP($C14091, AGE!$A:$A,AGE!$B:$D,,0,2)</f>
        <v>22.18</v>
      </c>
      <c r="K14091">
        <v>0.63</v>
      </c>
      <c r="L14091" t="str">
        <v>Briggs et al. 2007</v>
      </c>
      <c r="M14091" t="s">
        <v>2343</v>
      </c>
      <c r="P14091" t="s">
        <v>2342</v>
      </c>
      <c r="S14091">
        <v>-27</v>
      </c>
      <c r="T14091">
        <v>0.06</v>
      </c>
      <c r="U14091" t="s">
        <v>2344</v>
      </c>
      <c r="V14091">
        <v>1</v>
      </c>
      <c r="W14091" t="s">
        <v>2547</v>
      </c>
    </row>
    <row r="14092" spans="1:23" x14ac:dyDescent="0.3">
      <c r="A14092">
        <v>22185</v>
      </c>
      <c r="B14092" s="15" t="s">
        <v>1869</v>
      </c>
      <c r="C14092" t="str">
        <f>_xlfn.XLOOKUP($B14092, STANDARDS!$A:$A, STANDARDS!$B:$B,,0,2)</f>
        <v>Morwell 1B Lignite</v>
      </c>
      <c r="D14092" t="s">
        <v>535</v>
      </c>
      <c r="E14092" t="s">
        <v>2183</v>
      </c>
      <c r="F14092">
        <v>-38.227107400000001</v>
      </c>
      <c r="G14092">
        <v>146.5782289</v>
      </c>
      <c r="H14092">
        <v>0</v>
      </c>
      <c r="I14092" t="s">
        <v>592</v>
      </c>
      <c r="J14092" cm="1">
        <f t="array" ref="J14092:L14092">_xlfn.XLOOKUP($C14092, AGE!$A:$A,AGE!$B:$D,,0,2)</f>
        <v>22.18</v>
      </c>
      <c r="K14092">
        <v>0.63</v>
      </c>
      <c r="L14092" t="str">
        <v>Briggs et al. 2007</v>
      </c>
      <c r="M14092" t="s">
        <v>2296</v>
      </c>
      <c r="P14092" t="s">
        <v>2342</v>
      </c>
      <c r="S14092">
        <v>-26.2</v>
      </c>
      <c r="T14092">
        <v>0.06</v>
      </c>
      <c r="U14092" t="s">
        <v>2307</v>
      </c>
      <c r="V14092">
        <v>1</v>
      </c>
      <c r="W14092" t="s">
        <v>2547</v>
      </c>
    </row>
    <row r="14093" spans="1:23" x14ac:dyDescent="0.3">
      <c r="A14093">
        <v>22186</v>
      </c>
      <c r="B14093" s="15" t="s">
        <v>1869</v>
      </c>
      <c r="C14093" t="str">
        <f>_xlfn.XLOOKUP($B14093, STANDARDS!$A:$A, STANDARDS!$B:$B,,0,2)</f>
        <v>Morwell 1B Lignite</v>
      </c>
      <c r="D14093" t="s">
        <v>535</v>
      </c>
      <c r="E14093" t="s">
        <v>2183</v>
      </c>
      <c r="F14093">
        <v>-38.227107400000001</v>
      </c>
      <c r="G14093">
        <v>146.5782289</v>
      </c>
      <c r="H14093">
        <v>0</v>
      </c>
      <c r="I14093" t="s">
        <v>592</v>
      </c>
      <c r="J14093" cm="1">
        <f t="array" ref="J14093:L14093">_xlfn.XLOOKUP($C14093, AGE!$A:$A,AGE!$B:$D,,0,2)</f>
        <v>22.18</v>
      </c>
      <c r="K14093">
        <v>0.63</v>
      </c>
      <c r="L14093" t="str">
        <v>Briggs et al. 2007</v>
      </c>
      <c r="M14093" t="s">
        <v>2296</v>
      </c>
      <c r="P14093" t="s">
        <v>2342</v>
      </c>
      <c r="S14093">
        <v>-26.3</v>
      </c>
      <c r="T14093">
        <v>0.06</v>
      </c>
      <c r="U14093" t="s">
        <v>2307</v>
      </c>
      <c r="V14093">
        <v>1</v>
      </c>
      <c r="W14093" t="s">
        <v>2547</v>
      </c>
    </row>
    <row r="14094" spans="1:23" x14ac:dyDescent="0.3">
      <c r="A14094">
        <v>22186</v>
      </c>
      <c r="B14094" s="15" t="s">
        <v>1869</v>
      </c>
      <c r="C14094" t="str">
        <f>_xlfn.XLOOKUP($B14094, STANDARDS!$A:$A, STANDARDS!$B:$B,,0,2)</f>
        <v>Morwell 1B Lignite</v>
      </c>
      <c r="D14094" t="s">
        <v>535</v>
      </c>
      <c r="E14094" t="s">
        <v>2183</v>
      </c>
      <c r="F14094">
        <v>-38.227107400000001</v>
      </c>
      <c r="G14094">
        <v>146.5782289</v>
      </c>
      <c r="H14094">
        <v>0</v>
      </c>
      <c r="I14094" t="s">
        <v>592</v>
      </c>
      <c r="J14094" cm="1">
        <f t="array" ref="J14094:L14094">_xlfn.XLOOKUP($C14094, AGE!$A:$A,AGE!$B:$D,,0,2)</f>
        <v>22.18</v>
      </c>
      <c r="K14094">
        <v>0.63</v>
      </c>
      <c r="L14094" t="str">
        <v>Briggs et al. 2007</v>
      </c>
      <c r="M14094" t="s">
        <v>2343</v>
      </c>
      <c r="P14094" t="s">
        <v>2342</v>
      </c>
      <c r="S14094">
        <v>-26.7</v>
      </c>
      <c r="T14094">
        <v>0.06</v>
      </c>
      <c r="U14094" t="s">
        <v>2344</v>
      </c>
      <c r="V14094">
        <v>1</v>
      </c>
      <c r="W14094" t="s">
        <v>2547</v>
      </c>
    </row>
    <row r="14095" spans="1:23" x14ac:dyDescent="0.3">
      <c r="A14095">
        <v>22187</v>
      </c>
      <c r="B14095" s="15" t="s">
        <v>1869</v>
      </c>
      <c r="C14095" t="str">
        <f>_xlfn.XLOOKUP($B14095, STANDARDS!$A:$A, STANDARDS!$B:$B,,0,2)</f>
        <v>Morwell 1B Lignite</v>
      </c>
      <c r="D14095" t="s">
        <v>535</v>
      </c>
      <c r="E14095" t="s">
        <v>2183</v>
      </c>
      <c r="F14095">
        <v>-38.227107400000001</v>
      </c>
      <c r="G14095">
        <v>146.5782289</v>
      </c>
      <c r="H14095">
        <v>0</v>
      </c>
      <c r="I14095" t="s">
        <v>592</v>
      </c>
      <c r="J14095" cm="1">
        <f t="array" ref="J14095:L14095">_xlfn.XLOOKUP($C14095, AGE!$A:$A,AGE!$B:$D,,0,2)</f>
        <v>22.18</v>
      </c>
      <c r="K14095">
        <v>0.63</v>
      </c>
      <c r="L14095" t="str">
        <v>Briggs et al. 2007</v>
      </c>
      <c r="M14095" t="s">
        <v>2296</v>
      </c>
      <c r="P14095" t="s">
        <v>2342</v>
      </c>
      <c r="S14095">
        <v>-26.1</v>
      </c>
      <c r="T14095">
        <v>0.06</v>
      </c>
      <c r="U14095" t="s">
        <v>2307</v>
      </c>
      <c r="V14095">
        <v>1</v>
      </c>
      <c r="W14095" t="s">
        <v>2547</v>
      </c>
    </row>
    <row r="14096" spans="1:23" x14ac:dyDescent="0.3">
      <c r="A14096">
        <v>22188</v>
      </c>
      <c r="B14096" s="15" t="s">
        <v>1869</v>
      </c>
      <c r="C14096" t="str">
        <f>_xlfn.XLOOKUP($B14096, STANDARDS!$A:$A, STANDARDS!$B:$B,,0,2)</f>
        <v>Morwell 1B Lignite</v>
      </c>
      <c r="D14096" t="s">
        <v>535</v>
      </c>
      <c r="E14096" t="s">
        <v>2183</v>
      </c>
      <c r="F14096">
        <v>-38.227107400000001</v>
      </c>
      <c r="G14096">
        <v>146.5782289</v>
      </c>
      <c r="H14096">
        <v>0</v>
      </c>
      <c r="I14096" t="s">
        <v>592</v>
      </c>
      <c r="J14096" cm="1">
        <f t="array" ref="J14096:L14096">_xlfn.XLOOKUP($C14096, AGE!$A:$A,AGE!$B:$D,,0,2)</f>
        <v>22.18</v>
      </c>
      <c r="K14096">
        <v>0.63</v>
      </c>
      <c r="L14096" t="str">
        <v>Briggs et al. 2007</v>
      </c>
      <c r="M14096" t="s">
        <v>2296</v>
      </c>
      <c r="P14096" t="s">
        <v>2342</v>
      </c>
      <c r="S14096">
        <v>-25.9</v>
      </c>
      <c r="T14096">
        <v>0.06</v>
      </c>
      <c r="U14096" t="s">
        <v>2307</v>
      </c>
      <c r="V14096">
        <v>1</v>
      </c>
      <c r="W14096" t="s">
        <v>2547</v>
      </c>
    </row>
    <row r="14097" spans="1:23" x14ac:dyDescent="0.3">
      <c r="A14097">
        <v>22188</v>
      </c>
      <c r="B14097" s="15" t="s">
        <v>1869</v>
      </c>
      <c r="C14097" t="str">
        <f>_xlfn.XLOOKUP($B14097, STANDARDS!$A:$A, STANDARDS!$B:$B,,0,2)</f>
        <v>Morwell 1B Lignite</v>
      </c>
      <c r="D14097" t="s">
        <v>535</v>
      </c>
      <c r="E14097" t="s">
        <v>2183</v>
      </c>
      <c r="F14097">
        <v>-38.227107400000001</v>
      </c>
      <c r="G14097">
        <v>146.5782289</v>
      </c>
      <c r="H14097">
        <v>0</v>
      </c>
      <c r="I14097" t="s">
        <v>592</v>
      </c>
      <c r="J14097" cm="1">
        <f t="array" ref="J14097:L14097">_xlfn.XLOOKUP($C14097, AGE!$A:$A,AGE!$B:$D,,0,2)</f>
        <v>22.18</v>
      </c>
      <c r="K14097">
        <v>0.63</v>
      </c>
      <c r="L14097" t="str">
        <v>Briggs et al. 2007</v>
      </c>
      <c r="M14097" t="s">
        <v>2343</v>
      </c>
      <c r="P14097" t="s">
        <v>2342</v>
      </c>
      <c r="S14097">
        <v>-26.1</v>
      </c>
      <c r="T14097">
        <v>0.06</v>
      </c>
      <c r="U14097" t="s">
        <v>2344</v>
      </c>
      <c r="V14097">
        <v>1</v>
      </c>
      <c r="W14097" t="s">
        <v>2547</v>
      </c>
    </row>
    <row r="14098" spans="1:23" x14ac:dyDescent="0.3">
      <c r="A14098">
        <v>22189</v>
      </c>
      <c r="B14098" s="15" t="s">
        <v>1869</v>
      </c>
      <c r="C14098" t="str">
        <f>_xlfn.XLOOKUP($B14098, STANDARDS!$A:$A, STANDARDS!$B:$B,,0,2)</f>
        <v>Morwell 1B Lignite</v>
      </c>
      <c r="D14098" t="s">
        <v>535</v>
      </c>
      <c r="E14098" t="s">
        <v>2183</v>
      </c>
      <c r="F14098">
        <v>-38.227107400000001</v>
      </c>
      <c r="G14098">
        <v>146.5782289</v>
      </c>
      <c r="H14098">
        <v>0</v>
      </c>
      <c r="I14098" t="s">
        <v>592</v>
      </c>
      <c r="J14098" cm="1">
        <f t="array" ref="J14098:L14098">_xlfn.XLOOKUP($C14098, AGE!$A:$A,AGE!$B:$D,,0,2)</f>
        <v>22.18</v>
      </c>
      <c r="K14098">
        <v>0.63</v>
      </c>
      <c r="L14098" t="str">
        <v>Briggs et al. 2007</v>
      </c>
      <c r="M14098" t="s">
        <v>2296</v>
      </c>
      <c r="P14098" t="s">
        <v>2342</v>
      </c>
      <c r="S14098">
        <v>-26.1</v>
      </c>
      <c r="T14098">
        <v>0.06</v>
      </c>
      <c r="U14098" t="s">
        <v>2307</v>
      </c>
      <c r="V14098">
        <v>1</v>
      </c>
      <c r="W14098" t="s">
        <v>2547</v>
      </c>
    </row>
    <row r="14099" spans="1:23" x14ac:dyDescent="0.3">
      <c r="A14099">
        <v>22189</v>
      </c>
      <c r="B14099" s="15" t="s">
        <v>1869</v>
      </c>
      <c r="C14099" t="str">
        <f>_xlfn.XLOOKUP($B14099, STANDARDS!$A:$A, STANDARDS!$B:$B,,0,2)</f>
        <v>Morwell 1B Lignite</v>
      </c>
      <c r="D14099" t="s">
        <v>535</v>
      </c>
      <c r="E14099" t="s">
        <v>2183</v>
      </c>
      <c r="F14099">
        <v>-38.227107400000001</v>
      </c>
      <c r="G14099">
        <v>146.5782289</v>
      </c>
      <c r="H14099">
        <v>0</v>
      </c>
      <c r="I14099" t="s">
        <v>592</v>
      </c>
      <c r="J14099" cm="1">
        <f t="array" ref="J14099:L14099">_xlfn.XLOOKUP($C14099, AGE!$A:$A,AGE!$B:$D,,0,2)</f>
        <v>22.18</v>
      </c>
      <c r="K14099">
        <v>0.63</v>
      </c>
      <c r="L14099" t="str">
        <v>Briggs et al. 2007</v>
      </c>
      <c r="M14099" t="s">
        <v>2343</v>
      </c>
      <c r="P14099" t="s">
        <v>2342</v>
      </c>
      <c r="S14099">
        <v>-26.1</v>
      </c>
      <c r="T14099">
        <v>0.06</v>
      </c>
      <c r="U14099" t="s">
        <v>2344</v>
      </c>
      <c r="V14099">
        <v>1</v>
      </c>
      <c r="W14099" t="s">
        <v>2547</v>
      </c>
    </row>
    <row r="14100" spans="1:23" x14ac:dyDescent="0.3">
      <c r="A14100">
        <v>22190</v>
      </c>
      <c r="B14100" s="15" t="s">
        <v>1869</v>
      </c>
      <c r="C14100" t="str">
        <f>_xlfn.XLOOKUP($B14100, STANDARDS!$A:$A, STANDARDS!$B:$B,,0,2)</f>
        <v>Morwell 1B Lignite</v>
      </c>
      <c r="D14100" t="s">
        <v>535</v>
      </c>
      <c r="E14100" t="s">
        <v>2183</v>
      </c>
      <c r="F14100">
        <v>-38.227107400000001</v>
      </c>
      <c r="G14100">
        <v>146.5782289</v>
      </c>
      <c r="H14100">
        <v>0</v>
      </c>
      <c r="I14100" t="s">
        <v>592</v>
      </c>
      <c r="J14100" cm="1">
        <f t="array" ref="J14100:L14100">_xlfn.XLOOKUP($C14100, AGE!$A:$A,AGE!$B:$D,,0,2)</f>
        <v>22.18</v>
      </c>
      <c r="K14100">
        <v>0.63</v>
      </c>
      <c r="L14100" t="str">
        <v>Briggs et al. 2007</v>
      </c>
      <c r="M14100" t="s">
        <v>2343</v>
      </c>
      <c r="P14100" t="s">
        <v>2342</v>
      </c>
      <c r="S14100">
        <v>-25.5</v>
      </c>
      <c r="T14100">
        <v>0.06</v>
      </c>
      <c r="U14100" t="s">
        <v>2344</v>
      </c>
      <c r="V14100">
        <v>1</v>
      </c>
      <c r="W14100" t="s">
        <v>2547</v>
      </c>
    </row>
    <row r="14101" spans="1:23" x14ac:dyDescent="0.3">
      <c r="A14101">
        <v>22190</v>
      </c>
      <c r="B14101" s="15" t="s">
        <v>1869</v>
      </c>
      <c r="C14101" t="str">
        <f>_xlfn.XLOOKUP($B14101, STANDARDS!$A:$A, STANDARDS!$B:$B,,0,2)</f>
        <v>Morwell 1B Lignite</v>
      </c>
      <c r="D14101" t="s">
        <v>535</v>
      </c>
      <c r="E14101" t="s">
        <v>2183</v>
      </c>
      <c r="F14101">
        <v>-38.227107400000001</v>
      </c>
      <c r="G14101">
        <v>146.5782289</v>
      </c>
      <c r="H14101">
        <v>0</v>
      </c>
      <c r="I14101" t="s">
        <v>592</v>
      </c>
      <c r="J14101" cm="1">
        <f t="array" ref="J14101:L14101">_xlfn.XLOOKUP($C14101, AGE!$A:$A,AGE!$B:$D,,0,2)</f>
        <v>22.18</v>
      </c>
      <c r="K14101">
        <v>0.63</v>
      </c>
      <c r="L14101" t="str">
        <v>Briggs et al. 2007</v>
      </c>
      <c r="M14101" t="s">
        <v>2296</v>
      </c>
      <c r="P14101" t="s">
        <v>2342</v>
      </c>
      <c r="S14101">
        <v>-26.2</v>
      </c>
      <c r="T14101">
        <v>0.06</v>
      </c>
      <c r="U14101" t="s">
        <v>2307</v>
      </c>
      <c r="V14101">
        <v>1</v>
      </c>
      <c r="W14101" t="s">
        <v>2547</v>
      </c>
    </row>
    <row r="14102" spans="1:23" x14ac:dyDescent="0.3">
      <c r="A14102">
        <v>22191</v>
      </c>
      <c r="B14102" s="15" t="s">
        <v>1869</v>
      </c>
      <c r="C14102" t="str">
        <f>_xlfn.XLOOKUP($B14102, STANDARDS!$A:$A, STANDARDS!$B:$B,,0,2)</f>
        <v>Morwell 1B Lignite</v>
      </c>
      <c r="D14102" t="s">
        <v>535</v>
      </c>
      <c r="E14102" t="s">
        <v>2183</v>
      </c>
      <c r="F14102">
        <v>-38.227107400000001</v>
      </c>
      <c r="G14102">
        <v>146.5782289</v>
      </c>
      <c r="H14102">
        <v>0</v>
      </c>
      <c r="I14102" t="s">
        <v>592</v>
      </c>
      <c r="J14102" cm="1">
        <f t="array" ref="J14102:L14102">_xlfn.XLOOKUP($C14102, AGE!$A:$A,AGE!$B:$D,,0,2)</f>
        <v>22.18</v>
      </c>
      <c r="K14102">
        <v>0.63</v>
      </c>
      <c r="L14102" t="str">
        <v>Briggs et al. 2007</v>
      </c>
      <c r="M14102" t="s">
        <v>2296</v>
      </c>
      <c r="P14102" t="s">
        <v>2342</v>
      </c>
      <c r="S14102">
        <v>-26</v>
      </c>
      <c r="T14102">
        <v>0.06</v>
      </c>
      <c r="U14102" t="s">
        <v>2307</v>
      </c>
      <c r="V14102">
        <v>1</v>
      </c>
      <c r="W14102" t="s">
        <v>2547</v>
      </c>
    </row>
    <row r="14103" spans="1:23" x14ac:dyDescent="0.3">
      <c r="A14103">
        <v>22191</v>
      </c>
      <c r="B14103" s="15" t="s">
        <v>1869</v>
      </c>
      <c r="C14103" t="str">
        <f>_xlfn.XLOOKUP($B14103, STANDARDS!$A:$A, STANDARDS!$B:$B,,0,2)</f>
        <v>Morwell 1B Lignite</v>
      </c>
      <c r="D14103" t="s">
        <v>535</v>
      </c>
      <c r="E14103" t="s">
        <v>2183</v>
      </c>
      <c r="F14103">
        <v>-38.227107400000001</v>
      </c>
      <c r="G14103">
        <v>146.5782289</v>
      </c>
      <c r="H14103">
        <v>0</v>
      </c>
      <c r="I14103" t="s">
        <v>592</v>
      </c>
      <c r="J14103" cm="1">
        <f t="array" ref="J14103:L14103">_xlfn.XLOOKUP($C14103, AGE!$A:$A,AGE!$B:$D,,0,2)</f>
        <v>22.18</v>
      </c>
      <c r="K14103">
        <v>0.63</v>
      </c>
      <c r="L14103" t="str">
        <v>Briggs et al. 2007</v>
      </c>
      <c r="M14103" t="s">
        <v>2343</v>
      </c>
      <c r="P14103" t="s">
        <v>2342</v>
      </c>
      <c r="S14103">
        <v>-26.6</v>
      </c>
      <c r="T14103">
        <v>0.06</v>
      </c>
      <c r="U14103" t="s">
        <v>2344</v>
      </c>
      <c r="V14103">
        <v>1</v>
      </c>
      <c r="W14103" t="s">
        <v>2547</v>
      </c>
    </row>
    <row r="14104" spans="1:23" x14ac:dyDescent="0.3">
      <c r="A14104">
        <v>22192</v>
      </c>
      <c r="B14104" s="15" t="s">
        <v>1869</v>
      </c>
      <c r="C14104" t="str">
        <f>_xlfn.XLOOKUP($B14104, STANDARDS!$A:$A, STANDARDS!$B:$B,,0,2)</f>
        <v>Morwell 1B Lignite</v>
      </c>
      <c r="D14104" t="s">
        <v>535</v>
      </c>
      <c r="E14104" t="s">
        <v>2183</v>
      </c>
      <c r="F14104">
        <v>-38.227107400000001</v>
      </c>
      <c r="G14104">
        <v>146.5782289</v>
      </c>
      <c r="H14104">
        <v>0</v>
      </c>
      <c r="I14104" t="s">
        <v>592</v>
      </c>
      <c r="J14104" cm="1">
        <f t="array" ref="J14104:L14104">_xlfn.XLOOKUP($C14104, AGE!$A:$A,AGE!$B:$D,,0,2)</f>
        <v>22.18</v>
      </c>
      <c r="K14104">
        <v>0.63</v>
      </c>
      <c r="L14104" t="str">
        <v>Briggs et al. 2007</v>
      </c>
      <c r="M14104" t="s">
        <v>2343</v>
      </c>
      <c r="P14104" t="s">
        <v>2342</v>
      </c>
      <c r="S14104">
        <v>-25.9</v>
      </c>
      <c r="T14104">
        <v>0.06</v>
      </c>
      <c r="U14104" t="s">
        <v>2344</v>
      </c>
      <c r="V14104">
        <v>1</v>
      </c>
      <c r="W14104" t="s">
        <v>2547</v>
      </c>
    </row>
    <row r="14105" spans="1:23" x14ac:dyDescent="0.3">
      <c r="A14105">
        <v>22192</v>
      </c>
      <c r="B14105" s="15" t="s">
        <v>1869</v>
      </c>
      <c r="C14105" t="str">
        <f>_xlfn.XLOOKUP($B14105, STANDARDS!$A:$A, STANDARDS!$B:$B,,0,2)</f>
        <v>Morwell 1B Lignite</v>
      </c>
      <c r="D14105" t="s">
        <v>535</v>
      </c>
      <c r="E14105" t="s">
        <v>2183</v>
      </c>
      <c r="F14105">
        <v>-38.227107400000001</v>
      </c>
      <c r="G14105">
        <v>146.5782289</v>
      </c>
      <c r="H14105">
        <v>0</v>
      </c>
      <c r="I14105" t="s">
        <v>592</v>
      </c>
      <c r="J14105" cm="1">
        <f t="array" ref="J14105:L14105">_xlfn.XLOOKUP($C14105, AGE!$A:$A,AGE!$B:$D,,0,2)</f>
        <v>22.18</v>
      </c>
      <c r="K14105">
        <v>0.63</v>
      </c>
      <c r="L14105" t="str">
        <v>Briggs et al. 2007</v>
      </c>
      <c r="M14105" t="s">
        <v>2296</v>
      </c>
      <c r="P14105" t="s">
        <v>2342</v>
      </c>
      <c r="S14105">
        <v>-26.2</v>
      </c>
      <c r="T14105">
        <v>0.06</v>
      </c>
      <c r="U14105" t="s">
        <v>2307</v>
      </c>
      <c r="V14105">
        <v>1</v>
      </c>
      <c r="W14105" t="s">
        <v>2547</v>
      </c>
    </row>
    <row r="14106" spans="1:23" x14ac:dyDescent="0.3">
      <c r="A14106">
        <v>22193</v>
      </c>
      <c r="B14106" s="15" t="s">
        <v>1869</v>
      </c>
      <c r="C14106" t="str">
        <f>_xlfn.XLOOKUP($B14106, STANDARDS!$A:$A, STANDARDS!$B:$B,,0,2)</f>
        <v>Morwell 1B Lignite</v>
      </c>
      <c r="D14106" t="s">
        <v>535</v>
      </c>
      <c r="E14106" t="s">
        <v>2183</v>
      </c>
      <c r="F14106">
        <v>-38.227107400000001</v>
      </c>
      <c r="G14106">
        <v>146.5782289</v>
      </c>
      <c r="H14106">
        <v>0</v>
      </c>
      <c r="I14106" t="s">
        <v>592</v>
      </c>
      <c r="J14106" cm="1">
        <f t="array" ref="J14106:L14106">_xlfn.XLOOKUP($C14106, AGE!$A:$A,AGE!$B:$D,,0,2)</f>
        <v>22.18</v>
      </c>
      <c r="K14106">
        <v>0.63</v>
      </c>
      <c r="L14106" t="str">
        <v>Briggs et al. 2007</v>
      </c>
      <c r="M14106" t="s">
        <v>2343</v>
      </c>
      <c r="P14106" t="s">
        <v>2342</v>
      </c>
      <c r="S14106">
        <v>-25.4</v>
      </c>
      <c r="T14106">
        <v>0.06</v>
      </c>
      <c r="U14106" t="s">
        <v>2344</v>
      </c>
      <c r="V14106">
        <v>1</v>
      </c>
      <c r="W14106" t="s">
        <v>2547</v>
      </c>
    </row>
    <row r="14107" spans="1:23" x14ac:dyDescent="0.3">
      <c r="A14107">
        <v>22193</v>
      </c>
      <c r="B14107" s="15" t="s">
        <v>1869</v>
      </c>
      <c r="C14107" t="str">
        <f>_xlfn.XLOOKUP($B14107, STANDARDS!$A:$A, STANDARDS!$B:$B,,0,2)</f>
        <v>Morwell 1B Lignite</v>
      </c>
      <c r="D14107" t="s">
        <v>535</v>
      </c>
      <c r="E14107" t="s">
        <v>2183</v>
      </c>
      <c r="F14107">
        <v>-38.227107400000001</v>
      </c>
      <c r="G14107">
        <v>146.5782289</v>
      </c>
      <c r="H14107">
        <v>0</v>
      </c>
      <c r="I14107" t="s">
        <v>592</v>
      </c>
      <c r="J14107" cm="1">
        <f t="array" ref="J14107:L14107">_xlfn.XLOOKUP($C14107, AGE!$A:$A,AGE!$B:$D,,0,2)</f>
        <v>22.18</v>
      </c>
      <c r="K14107">
        <v>0.63</v>
      </c>
      <c r="L14107" t="str">
        <v>Briggs et al. 2007</v>
      </c>
      <c r="M14107" t="s">
        <v>2296</v>
      </c>
      <c r="P14107" t="s">
        <v>2342</v>
      </c>
      <c r="S14107">
        <v>-26.3</v>
      </c>
      <c r="T14107">
        <v>0.06</v>
      </c>
      <c r="U14107" t="s">
        <v>2307</v>
      </c>
      <c r="V14107">
        <v>1</v>
      </c>
      <c r="W14107" t="s">
        <v>2547</v>
      </c>
    </row>
    <row r="14108" spans="1:23" x14ac:dyDescent="0.3">
      <c r="A14108">
        <v>22194</v>
      </c>
      <c r="B14108" s="15" t="s">
        <v>1869</v>
      </c>
      <c r="C14108" t="str">
        <f>_xlfn.XLOOKUP($B14108, STANDARDS!$A:$A, STANDARDS!$B:$B,,0,2)</f>
        <v>Morwell 1B Lignite</v>
      </c>
      <c r="D14108" t="s">
        <v>535</v>
      </c>
      <c r="E14108" t="s">
        <v>2183</v>
      </c>
      <c r="F14108">
        <v>-38.227107400000001</v>
      </c>
      <c r="G14108">
        <v>146.5782289</v>
      </c>
      <c r="H14108">
        <v>0</v>
      </c>
      <c r="I14108" t="s">
        <v>592</v>
      </c>
      <c r="J14108" cm="1">
        <f t="array" ref="J14108:L14108">_xlfn.XLOOKUP($C14108, AGE!$A:$A,AGE!$B:$D,,0,2)</f>
        <v>22.18</v>
      </c>
      <c r="K14108">
        <v>0.63</v>
      </c>
      <c r="L14108" t="str">
        <v>Briggs et al. 2007</v>
      </c>
      <c r="M14108" t="s">
        <v>2296</v>
      </c>
      <c r="P14108" t="s">
        <v>2342</v>
      </c>
      <c r="S14108">
        <v>-26.4</v>
      </c>
      <c r="T14108">
        <v>0.06</v>
      </c>
      <c r="U14108" t="s">
        <v>2307</v>
      </c>
      <c r="V14108">
        <v>1</v>
      </c>
      <c r="W14108" t="s">
        <v>2547</v>
      </c>
    </row>
    <row r="14109" spans="1:23" x14ac:dyDescent="0.3">
      <c r="A14109">
        <v>22195</v>
      </c>
      <c r="B14109" s="15" t="s">
        <v>1869</v>
      </c>
      <c r="C14109" t="str">
        <f>_xlfn.XLOOKUP($B14109, STANDARDS!$A:$A, STANDARDS!$B:$B,,0,2)</f>
        <v>Morwell 1B Lignite</v>
      </c>
      <c r="D14109" t="s">
        <v>535</v>
      </c>
      <c r="E14109" t="s">
        <v>2183</v>
      </c>
      <c r="F14109">
        <v>-38.227107400000001</v>
      </c>
      <c r="G14109">
        <v>146.5782289</v>
      </c>
      <c r="H14109">
        <v>0</v>
      </c>
      <c r="I14109" t="s">
        <v>592</v>
      </c>
      <c r="J14109" cm="1">
        <f t="array" ref="J14109:L14109">_xlfn.XLOOKUP($C14109, AGE!$A:$A,AGE!$B:$D,,0,2)</f>
        <v>22.18</v>
      </c>
      <c r="K14109">
        <v>0.63</v>
      </c>
      <c r="L14109" t="str">
        <v>Briggs et al. 2007</v>
      </c>
      <c r="M14109" t="s">
        <v>2296</v>
      </c>
      <c r="P14109" t="s">
        <v>2342</v>
      </c>
      <c r="S14109">
        <v>-27.1</v>
      </c>
      <c r="T14109">
        <v>0.06</v>
      </c>
      <c r="U14109" t="s">
        <v>2307</v>
      </c>
      <c r="V14109">
        <v>1</v>
      </c>
      <c r="W14109" t="s">
        <v>2547</v>
      </c>
    </row>
    <row r="14110" spans="1:23" x14ac:dyDescent="0.3">
      <c r="A14110">
        <v>22196</v>
      </c>
      <c r="B14110" s="15" t="s">
        <v>1869</v>
      </c>
      <c r="C14110" t="str">
        <f>_xlfn.XLOOKUP($B14110, STANDARDS!$A:$A, STANDARDS!$B:$B,,0,2)</f>
        <v>Morwell 1B Lignite</v>
      </c>
      <c r="D14110" t="s">
        <v>535</v>
      </c>
      <c r="E14110" t="s">
        <v>2183</v>
      </c>
      <c r="F14110">
        <v>-38.227107400000001</v>
      </c>
      <c r="G14110">
        <v>146.5782289</v>
      </c>
      <c r="H14110">
        <v>0</v>
      </c>
      <c r="I14110" t="s">
        <v>592</v>
      </c>
      <c r="J14110" cm="1">
        <f t="array" ref="J14110:L14110">_xlfn.XLOOKUP($C14110, AGE!$A:$A,AGE!$B:$D,,0,2)</f>
        <v>22.18</v>
      </c>
      <c r="K14110">
        <v>0.63</v>
      </c>
      <c r="L14110" t="str">
        <v>Briggs et al. 2007</v>
      </c>
      <c r="M14110" t="s">
        <v>2296</v>
      </c>
      <c r="P14110" t="s">
        <v>2342</v>
      </c>
      <c r="S14110">
        <v>-26.7</v>
      </c>
      <c r="T14110">
        <v>0.06</v>
      </c>
      <c r="U14110" t="s">
        <v>2307</v>
      </c>
      <c r="V14110">
        <v>1</v>
      </c>
      <c r="W14110" t="s">
        <v>2547</v>
      </c>
    </row>
    <row r="14111" spans="1:23" x14ac:dyDescent="0.3">
      <c r="A14111">
        <v>22197</v>
      </c>
      <c r="B14111" s="15" t="s">
        <v>1869</v>
      </c>
      <c r="C14111" t="str">
        <f>_xlfn.XLOOKUP($B14111, STANDARDS!$A:$A, STANDARDS!$B:$B,,0,2)</f>
        <v>Morwell 1B Lignite</v>
      </c>
      <c r="D14111" t="s">
        <v>535</v>
      </c>
      <c r="E14111" t="s">
        <v>2183</v>
      </c>
      <c r="F14111">
        <v>-38.227107400000001</v>
      </c>
      <c r="G14111">
        <v>146.5782289</v>
      </c>
      <c r="H14111">
        <v>0</v>
      </c>
      <c r="I14111" t="s">
        <v>592</v>
      </c>
      <c r="J14111" cm="1">
        <f t="array" ref="J14111:L14111">_xlfn.XLOOKUP($C14111, AGE!$A:$A,AGE!$B:$D,,0,2)</f>
        <v>22.18</v>
      </c>
      <c r="K14111">
        <v>0.63</v>
      </c>
      <c r="L14111" t="str">
        <v>Briggs et al. 2007</v>
      </c>
      <c r="M14111" t="s">
        <v>2296</v>
      </c>
      <c r="P14111" t="s">
        <v>2342</v>
      </c>
      <c r="S14111">
        <v>-26.5</v>
      </c>
      <c r="T14111">
        <v>0.06</v>
      </c>
      <c r="U14111" t="s">
        <v>2307</v>
      </c>
      <c r="V14111">
        <v>1</v>
      </c>
      <c r="W14111" t="s">
        <v>2547</v>
      </c>
    </row>
    <row r="14112" spans="1:23" x14ac:dyDescent="0.3">
      <c r="A14112">
        <v>22198</v>
      </c>
      <c r="B14112" s="15" t="s">
        <v>1869</v>
      </c>
      <c r="C14112" t="str">
        <f>_xlfn.XLOOKUP($B14112, STANDARDS!$A:$A, STANDARDS!$B:$B,,0,2)</f>
        <v>Morwell 1B Lignite</v>
      </c>
      <c r="D14112" t="s">
        <v>535</v>
      </c>
      <c r="E14112" t="s">
        <v>2183</v>
      </c>
      <c r="F14112">
        <v>-38.227107400000001</v>
      </c>
      <c r="G14112">
        <v>146.5782289</v>
      </c>
      <c r="H14112">
        <v>0</v>
      </c>
      <c r="I14112" t="s">
        <v>592</v>
      </c>
      <c r="J14112" cm="1">
        <f t="array" ref="J14112:L14112">_xlfn.XLOOKUP($C14112, AGE!$A:$A,AGE!$B:$D,,0,2)</f>
        <v>22.18</v>
      </c>
      <c r="K14112">
        <v>0.63</v>
      </c>
      <c r="L14112" t="str">
        <v>Briggs et al. 2007</v>
      </c>
      <c r="M14112" t="s">
        <v>2296</v>
      </c>
      <c r="P14112" t="s">
        <v>2342</v>
      </c>
      <c r="S14112">
        <v>-26.6</v>
      </c>
      <c r="T14112">
        <v>0.06</v>
      </c>
      <c r="U14112" t="s">
        <v>2307</v>
      </c>
      <c r="V14112">
        <v>1</v>
      </c>
      <c r="W14112" t="s">
        <v>2547</v>
      </c>
    </row>
    <row r="14113" spans="1:23" x14ac:dyDescent="0.3">
      <c r="A14113">
        <v>22199</v>
      </c>
      <c r="B14113" s="15" t="s">
        <v>1869</v>
      </c>
      <c r="C14113" t="str">
        <f>_xlfn.XLOOKUP($B14113, STANDARDS!$A:$A, STANDARDS!$B:$B,,0,2)</f>
        <v>Morwell 1B Lignite</v>
      </c>
      <c r="D14113" t="s">
        <v>535</v>
      </c>
      <c r="E14113" t="s">
        <v>2183</v>
      </c>
      <c r="F14113">
        <v>-38.227107400000001</v>
      </c>
      <c r="G14113">
        <v>146.5782289</v>
      </c>
      <c r="H14113">
        <v>0</v>
      </c>
      <c r="I14113" t="s">
        <v>592</v>
      </c>
      <c r="J14113" cm="1">
        <f t="array" ref="J14113:L14113">_xlfn.XLOOKUP($C14113, AGE!$A:$A,AGE!$B:$D,,0,2)</f>
        <v>22.18</v>
      </c>
      <c r="K14113">
        <v>0.63</v>
      </c>
      <c r="L14113" t="str">
        <v>Briggs et al. 2007</v>
      </c>
      <c r="M14113" t="s">
        <v>2296</v>
      </c>
      <c r="P14113" t="s">
        <v>2342</v>
      </c>
      <c r="S14113">
        <v>-26.5</v>
      </c>
      <c r="T14113">
        <v>0.06</v>
      </c>
      <c r="U14113" t="s">
        <v>2307</v>
      </c>
      <c r="V14113">
        <v>1</v>
      </c>
      <c r="W14113" t="s">
        <v>2547</v>
      </c>
    </row>
    <row r="14114" spans="1:23" x14ac:dyDescent="0.3">
      <c r="A14114">
        <v>22200</v>
      </c>
      <c r="B14114" s="15" t="s">
        <v>1869</v>
      </c>
      <c r="C14114" t="str">
        <f>_xlfn.XLOOKUP($B14114, STANDARDS!$A:$A, STANDARDS!$B:$B,,0,2)</f>
        <v>Morwell 1B Lignite</v>
      </c>
      <c r="D14114" t="s">
        <v>535</v>
      </c>
      <c r="E14114" t="s">
        <v>2183</v>
      </c>
      <c r="F14114">
        <v>-38.227107400000001</v>
      </c>
      <c r="G14114">
        <v>146.5782289</v>
      </c>
      <c r="H14114">
        <v>0</v>
      </c>
      <c r="I14114" t="s">
        <v>592</v>
      </c>
      <c r="J14114" cm="1">
        <f t="array" ref="J14114:L14114">_xlfn.XLOOKUP($C14114, AGE!$A:$A,AGE!$B:$D,,0,2)</f>
        <v>22.18</v>
      </c>
      <c r="K14114">
        <v>0.63</v>
      </c>
      <c r="L14114" t="str">
        <v>Briggs et al. 2007</v>
      </c>
      <c r="M14114" t="s">
        <v>2296</v>
      </c>
      <c r="P14114" t="s">
        <v>2342</v>
      </c>
      <c r="S14114">
        <v>-26.4</v>
      </c>
      <c r="T14114">
        <v>0.06</v>
      </c>
      <c r="U14114" t="s">
        <v>2307</v>
      </c>
      <c r="V14114">
        <v>1</v>
      </c>
      <c r="W14114" t="s">
        <v>2547</v>
      </c>
    </row>
    <row r="14115" spans="1:23" x14ac:dyDescent="0.3">
      <c r="A14115">
        <v>22201</v>
      </c>
      <c r="B14115" s="15" t="s">
        <v>1869</v>
      </c>
      <c r="C14115" t="str">
        <f>_xlfn.XLOOKUP($B14115, STANDARDS!$A:$A, STANDARDS!$B:$B,,0,2)</f>
        <v>Morwell 1B Lignite</v>
      </c>
      <c r="D14115" t="s">
        <v>535</v>
      </c>
      <c r="E14115" t="s">
        <v>2183</v>
      </c>
      <c r="F14115">
        <v>-38.227107400000001</v>
      </c>
      <c r="G14115">
        <v>146.5782289</v>
      </c>
      <c r="H14115">
        <v>0</v>
      </c>
      <c r="I14115" t="s">
        <v>592</v>
      </c>
      <c r="J14115" cm="1">
        <f t="array" ref="J14115:L14115">_xlfn.XLOOKUP($C14115, AGE!$A:$A,AGE!$B:$D,,0,2)</f>
        <v>22.18</v>
      </c>
      <c r="K14115">
        <v>0.63</v>
      </c>
      <c r="L14115" t="str">
        <v>Briggs et al. 2007</v>
      </c>
      <c r="M14115" t="s">
        <v>2343</v>
      </c>
      <c r="P14115" t="s">
        <v>2342</v>
      </c>
      <c r="S14115">
        <v>-26.8</v>
      </c>
      <c r="T14115">
        <v>0.06</v>
      </c>
      <c r="U14115" t="s">
        <v>2344</v>
      </c>
      <c r="V14115">
        <v>1</v>
      </c>
      <c r="W14115" t="s">
        <v>2547</v>
      </c>
    </row>
    <row r="14116" spans="1:23" x14ac:dyDescent="0.3">
      <c r="A14116">
        <v>22201</v>
      </c>
      <c r="B14116" s="15" t="s">
        <v>1869</v>
      </c>
      <c r="C14116" t="str">
        <f>_xlfn.XLOOKUP($B14116, STANDARDS!$A:$A, STANDARDS!$B:$B,,0,2)</f>
        <v>Morwell 1B Lignite</v>
      </c>
      <c r="D14116" t="s">
        <v>535</v>
      </c>
      <c r="E14116" t="s">
        <v>2183</v>
      </c>
      <c r="F14116">
        <v>-38.227107400000001</v>
      </c>
      <c r="G14116">
        <v>146.5782289</v>
      </c>
      <c r="H14116">
        <v>0</v>
      </c>
      <c r="I14116" t="s">
        <v>592</v>
      </c>
      <c r="J14116" cm="1">
        <f t="array" ref="J14116:L14116">_xlfn.XLOOKUP($C14116, AGE!$A:$A,AGE!$B:$D,,0,2)</f>
        <v>22.18</v>
      </c>
      <c r="K14116">
        <v>0.63</v>
      </c>
      <c r="L14116" t="str">
        <v>Briggs et al. 2007</v>
      </c>
      <c r="M14116" t="s">
        <v>2296</v>
      </c>
      <c r="P14116" t="s">
        <v>2342</v>
      </c>
      <c r="S14116">
        <v>-27.9</v>
      </c>
      <c r="T14116">
        <v>0.06</v>
      </c>
      <c r="U14116" t="s">
        <v>2307</v>
      </c>
      <c r="V14116">
        <v>1</v>
      </c>
      <c r="W14116" t="s">
        <v>2547</v>
      </c>
    </row>
    <row r="14117" spans="1:23" x14ac:dyDescent="0.3">
      <c r="A14117">
        <v>22202</v>
      </c>
      <c r="B14117" s="15" t="s">
        <v>1869</v>
      </c>
      <c r="C14117" t="str">
        <f>_xlfn.XLOOKUP($B14117, STANDARDS!$A:$A, STANDARDS!$B:$B,,0,2)</f>
        <v>Morwell 1B Lignite</v>
      </c>
      <c r="D14117" t="s">
        <v>535</v>
      </c>
      <c r="E14117" t="s">
        <v>2183</v>
      </c>
      <c r="F14117">
        <v>-38.227107400000001</v>
      </c>
      <c r="G14117">
        <v>146.5782289</v>
      </c>
      <c r="H14117">
        <v>0</v>
      </c>
      <c r="I14117" t="s">
        <v>592</v>
      </c>
      <c r="J14117" cm="1">
        <f t="array" ref="J14117:L14117">_xlfn.XLOOKUP($C14117, AGE!$A:$A,AGE!$B:$D,,0,2)</f>
        <v>22.18</v>
      </c>
      <c r="K14117">
        <v>0.63</v>
      </c>
      <c r="L14117" t="str">
        <v>Briggs et al. 2007</v>
      </c>
      <c r="M14117" t="s">
        <v>2296</v>
      </c>
      <c r="P14117" t="s">
        <v>2342</v>
      </c>
      <c r="S14117">
        <v>-26.2</v>
      </c>
      <c r="T14117">
        <v>0.06</v>
      </c>
      <c r="U14117" t="s">
        <v>2307</v>
      </c>
      <c r="V14117">
        <v>1</v>
      </c>
      <c r="W14117" t="s">
        <v>2547</v>
      </c>
    </row>
    <row r="14118" spans="1:23" x14ac:dyDescent="0.3">
      <c r="A14118">
        <v>22203</v>
      </c>
      <c r="B14118" s="15" t="s">
        <v>1869</v>
      </c>
      <c r="C14118" t="str">
        <f>_xlfn.XLOOKUP($B14118, STANDARDS!$A:$A, STANDARDS!$B:$B,,0,2)</f>
        <v>Morwell 1B Lignite</v>
      </c>
      <c r="D14118" t="s">
        <v>535</v>
      </c>
      <c r="E14118" t="s">
        <v>2183</v>
      </c>
      <c r="F14118">
        <v>-38.227107400000001</v>
      </c>
      <c r="G14118">
        <v>146.5782289</v>
      </c>
      <c r="H14118">
        <v>0</v>
      </c>
      <c r="I14118" t="s">
        <v>592</v>
      </c>
      <c r="J14118" cm="1">
        <f t="array" ref="J14118:L14118">_xlfn.XLOOKUP($C14118, AGE!$A:$A,AGE!$B:$D,,0,2)</f>
        <v>22.18</v>
      </c>
      <c r="K14118">
        <v>0.63</v>
      </c>
      <c r="L14118" t="str">
        <v>Briggs et al. 2007</v>
      </c>
      <c r="M14118" t="s">
        <v>2296</v>
      </c>
      <c r="P14118" t="s">
        <v>2342</v>
      </c>
      <c r="S14118">
        <v>-26.6</v>
      </c>
      <c r="T14118">
        <v>0.06</v>
      </c>
      <c r="U14118" t="s">
        <v>2307</v>
      </c>
      <c r="V14118">
        <v>1</v>
      </c>
      <c r="W14118" t="s">
        <v>2547</v>
      </c>
    </row>
    <row r="14119" spans="1:23" x14ac:dyDescent="0.3">
      <c r="A14119">
        <v>22204</v>
      </c>
      <c r="B14119" s="15" t="s">
        <v>1869</v>
      </c>
      <c r="C14119" t="str">
        <f>_xlfn.XLOOKUP($B14119, STANDARDS!$A:$A, STANDARDS!$B:$B,,0,2)</f>
        <v>Morwell 1B Lignite</v>
      </c>
      <c r="D14119" t="s">
        <v>535</v>
      </c>
      <c r="E14119" t="s">
        <v>2183</v>
      </c>
      <c r="F14119">
        <v>-38.227107400000001</v>
      </c>
      <c r="G14119">
        <v>146.5782289</v>
      </c>
      <c r="H14119">
        <v>0</v>
      </c>
      <c r="I14119" t="s">
        <v>592</v>
      </c>
      <c r="J14119" cm="1">
        <f t="array" ref="J14119:L14119">_xlfn.XLOOKUP($C14119, AGE!$A:$A,AGE!$B:$D,,0,2)</f>
        <v>22.18</v>
      </c>
      <c r="K14119">
        <v>0.63</v>
      </c>
      <c r="L14119" t="str">
        <v>Briggs et al. 2007</v>
      </c>
      <c r="M14119" t="s">
        <v>2296</v>
      </c>
      <c r="P14119" t="s">
        <v>2342</v>
      </c>
      <c r="S14119">
        <v>-26.1</v>
      </c>
      <c r="T14119">
        <v>0.06</v>
      </c>
      <c r="U14119" t="s">
        <v>2307</v>
      </c>
      <c r="V14119">
        <v>1</v>
      </c>
      <c r="W14119" t="s">
        <v>2547</v>
      </c>
    </row>
    <row r="14120" spans="1:23" x14ac:dyDescent="0.3">
      <c r="A14120">
        <v>22205</v>
      </c>
      <c r="B14120" s="15" t="s">
        <v>1869</v>
      </c>
      <c r="C14120" t="str">
        <f>_xlfn.XLOOKUP($B14120, STANDARDS!$A:$A, STANDARDS!$B:$B,,0,2)</f>
        <v>Morwell 1B Lignite</v>
      </c>
      <c r="D14120" t="s">
        <v>535</v>
      </c>
      <c r="E14120" t="s">
        <v>2183</v>
      </c>
      <c r="F14120">
        <v>-38.227107400000001</v>
      </c>
      <c r="G14120">
        <v>146.5782289</v>
      </c>
      <c r="H14120">
        <v>0</v>
      </c>
      <c r="I14120" t="s">
        <v>592</v>
      </c>
      <c r="J14120" cm="1">
        <f t="array" ref="J14120:L14120">_xlfn.XLOOKUP($C14120, AGE!$A:$A,AGE!$B:$D,,0,2)</f>
        <v>22.18</v>
      </c>
      <c r="K14120">
        <v>0.63</v>
      </c>
      <c r="L14120" t="str">
        <v>Briggs et al. 2007</v>
      </c>
      <c r="M14120" t="s">
        <v>2296</v>
      </c>
      <c r="P14120" t="s">
        <v>2342</v>
      </c>
      <c r="S14120">
        <v>-26.3</v>
      </c>
      <c r="T14120">
        <v>0.06</v>
      </c>
      <c r="U14120" t="s">
        <v>2307</v>
      </c>
      <c r="V14120">
        <v>1</v>
      </c>
      <c r="W14120" t="s">
        <v>2547</v>
      </c>
    </row>
    <row r="14121" spans="1:23" x14ac:dyDescent="0.3">
      <c r="A14121">
        <v>22205</v>
      </c>
      <c r="B14121" s="15" t="s">
        <v>1869</v>
      </c>
      <c r="C14121" t="str">
        <f>_xlfn.XLOOKUP($B14121, STANDARDS!$A:$A, STANDARDS!$B:$B,,0,2)</f>
        <v>Morwell 1B Lignite</v>
      </c>
      <c r="D14121" t="s">
        <v>535</v>
      </c>
      <c r="E14121" t="s">
        <v>2183</v>
      </c>
      <c r="F14121">
        <v>-38.227107400000001</v>
      </c>
      <c r="G14121">
        <v>146.5782289</v>
      </c>
      <c r="H14121">
        <v>0</v>
      </c>
      <c r="I14121" t="s">
        <v>592</v>
      </c>
      <c r="J14121" cm="1">
        <f t="array" ref="J14121:L14121">_xlfn.XLOOKUP($C14121, AGE!$A:$A,AGE!$B:$D,,0,2)</f>
        <v>22.18</v>
      </c>
      <c r="K14121">
        <v>0.63</v>
      </c>
      <c r="L14121" t="str">
        <v>Briggs et al. 2007</v>
      </c>
      <c r="M14121" t="s">
        <v>2343</v>
      </c>
      <c r="P14121" t="s">
        <v>2342</v>
      </c>
      <c r="S14121">
        <v>-26.9</v>
      </c>
      <c r="T14121">
        <v>0.06</v>
      </c>
      <c r="U14121" t="s">
        <v>2344</v>
      </c>
      <c r="V14121">
        <v>1</v>
      </c>
      <c r="W14121" t="s">
        <v>2547</v>
      </c>
    </row>
    <row r="14122" spans="1:23" x14ac:dyDescent="0.3">
      <c r="A14122">
        <v>22206</v>
      </c>
      <c r="B14122" s="15" t="s">
        <v>1869</v>
      </c>
      <c r="C14122" t="str">
        <f>_xlfn.XLOOKUP($B14122, STANDARDS!$A:$A, STANDARDS!$B:$B,,0,2)</f>
        <v>Morwell 1B Lignite</v>
      </c>
      <c r="D14122" t="s">
        <v>535</v>
      </c>
      <c r="E14122" t="s">
        <v>2183</v>
      </c>
      <c r="F14122">
        <v>-38.227107400000001</v>
      </c>
      <c r="G14122">
        <v>146.5782289</v>
      </c>
      <c r="H14122">
        <v>0</v>
      </c>
      <c r="I14122" t="s">
        <v>592</v>
      </c>
      <c r="J14122" cm="1">
        <f t="array" ref="J14122:L14122">_xlfn.XLOOKUP($C14122, AGE!$A:$A,AGE!$B:$D,,0,2)</f>
        <v>22.18</v>
      </c>
      <c r="K14122">
        <v>0.63</v>
      </c>
      <c r="L14122" t="str">
        <v>Briggs et al. 2007</v>
      </c>
      <c r="M14122" t="s">
        <v>2343</v>
      </c>
      <c r="P14122" t="s">
        <v>2342</v>
      </c>
      <c r="S14122">
        <v>-25.7</v>
      </c>
      <c r="T14122">
        <v>0.06</v>
      </c>
      <c r="U14122" t="s">
        <v>2344</v>
      </c>
      <c r="V14122">
        <v>1</v>
      </c>
      <c r="W14122" t="s">
        <v>2547</v>
      </c>
    </row>
    <row r="14123" spans="1:23" x14ac:dyDescent="0.3">
      <c r="A14123">
        <v>22206</v>
      </c>
      <c r="B14123" s="15" t="s">
        <v>1869</v>
      </c>
      <c r="C14123" t="str">
        <f>_xlfn.XLOOKUP($B14123, STANDARDS!$A:$A, STANDARDS!$B:$B,,0,2)</f>
        <v>Morwell 1B Lignite</v>
      </c>
      <c r="D14123" t="s">
        <v>535</v>
      </c>
      <c r="E14123" t="s">
        <v>2183</v>
      </c>
      <c r="F14123">
        <v>-38.227107400000001</v>
      </c>
      <c r="G14123">
        <v>146.5782289</v>
      </c>
      <c r="H14123">
        <v>0</v>
      </c>
      <c r="I14123" t="s">
        <v>592</v>
      </c>
      <c r="J14123" cm="1">
        <f t="array" ref="J14123:L14123">_xlfn.XLOOKUP($C14123, AGE!$A:$A,AGE!$B:$D,,0,2)</f>
        <v>22.18</v>
      </c>
      <c r="K14123">
        <v>0.63</v>
      </c>
      <c r="L14123" t="str">
        <v>Briggs et al. 2007</v>
      </c>
      <c r="M14123" t="s">
        <v>2296</v>
      </c>
      <c r="P14123" t="s">
        <v>2342</v>
      </c>
      <c r="S14123">
        <v>-26.7</v>
      </c>
      <c r="T14123">
        <v>0.06</v>
      </c>
      <c r="U14123" t="s">
        <v>2307</v>
      </c>
      <c r="V14123">
        <v>1</v>
      </c>
      <c r="W14123" t="s">
        <v>2547</v>
      </c>
    </row>
    <row r="14124" spans="1:23" x14ac:dyDescent="0.3">
      <c r="A14124">
        <v>22207</v>
      </c>
      <c r="B14124" s="15" t="s">
        <v>1869</v>
      </c>
      <c r="C14124" t="str">
        <f>_xlfn.XLOOKUP($B14124, STANDARDS!$A:$A, STANDARDS!$B:$B,,0,2)</f>
        <v>Morwell 1B Lignite</v>
      </c>
      <c r="D14124" t="s">
        <v>535</v>
      </c>
      <c r="E14124" t="s">
        <v>2183</v>
      </c>
      <c r="F14124">
        <v>-38.227107400000001</v>
      </c>
      <c r="G14124">
        <v>146.5782289</v>
      </c>
      <c r="H14124">
        <v>0</v>
      </c>
      <c r="I14124" t="s">
        <v>592</v>
      </c>
      <c r="J14124" cm="1">
        <f t="array" ref="J14124:L14124">_xlfn.XLOOKUP($C14124, AGE!$A:$A,AGE!$B:$D,,0,2)</f>
        <v>22.18</v>
      </c>
      <c r="K14124">
        <v>0.63</v>
      </c>
      <c r="L14124" t="str">
        <v>Briggs et al. 2007</v>
      </c>
      <c r="M14124" t="s">
        <v>2296</v>
      </c>
      <c r="P14124" t="s">
        <v>2342</v>
      </c>
      <c r="S14124">
        <v>-26.4</v>
      </c>
      <c r="T14124">
        <v>0.06</v>
      </c>
      <c r="U14124" t="s">
        <v>2307</v>
      </c>
      <c r="V14124">
        <v>1</v>
      </c>
      <c r="W14124" t="s">
        <v>2547</v>
      </c>
    </row>
    <row r="14125" spans="1:23" x14ac:dyDescent="0.3">
      <c r="A14125">
        <v>22208</v>
      </c>
      <c r="B14125" s="15" t="s">
        <v>1869</v>
      </c>
      <c r="C14125" t="str">
        <f>_xlfn.XLOOKUP($B14125, STANDARDS!$A:$A, STANDARDS!$B:$B,,0,2)</f>
        <v>Morwell 1B Lignite</v>
      </c>
      <c r="D14125" t="s">
        <v>535</v>
      </c>
      <c r="E14125" t="s">
        <v>2183</v>
      </c>
      <c r="F14125">
        <v>-38.227107400000001</v>
      </c>
      <c r="G14125">
        <v>146.5782289</v>
      </c>
      <c r="H14125">
        <v>0</v>
      </c>
      <c r="I14125" t="s">
        <v>592</v>
      </c>
      <c r="J14125" cm="1">
        <f t="array" ref="J14125:L14125">_xlfn.XLOOKUP($C14125, AGE!$A:$A,AGE!$B:$D,,0,2)</f>
        <v>22.18</v>
      </c>
      <c r="K14125">
        <v>0.63</v>
      </c>
      <c r="L14125" t="str">
        <v>Briggs et al. 2007</v>
      </c>
      <c r="M14125" t="s">
        <v>2296</v>
      </c>
      <c r="P14125" t="s">
        <v>2342</v>
      </c>
      <c r="S14125">
        <v>-26.4</v>
      </c>
      <c r="T14125">
        <v>0.06</v>
      </c>
      <c r="U14125" t="s">
        <v>2307</v>
      </c>
      <c r="V14125">
        <v>1</v>
      </c>
      <c r="W14125" t="s">
        <v>2547</v>
      </c>
    </row>
    <row r="14126" spans="1:23" x14ac:dyDescent="0.3">
      <c r="A14126">
        <v>22209</v>
      </c>
      <c r="B14126" s="15" t="s">
        <v>1869</v>
      </c>
      <c r="C14126" t="str">
        <f>_xlfn.XLOOKUP($B14126, STANDARDS!$A:$A, STANDARDS!$B:$B,,0,2)</f>
        <v>Morwell 1B Lignite</v>
      </c>
      <c r="D14126" t="s">
        <v>535</v>
      </c>
      <c r="E14126" t="s">
        <v>2183</v>
      </c>
      <c r="F14126">
        <v>-38.227107400000001</v>
      </c>
      <c r="G14126">
        <v>146.5782289</v>
      </c>
      <c r="H14126">
        <v>0</v>
      </c>
      <c r="I14126" t="s">
        <v>592</v>
      </c>
      <c r="J14126" cm="1">
        <f t="array" ref="J14126:L14126">_xlfn.XLOOKUP($C14126, AGE!$A:$A,AGE!$B:$D,,0,2)</f>
        <v>22.18</v>
      </c>
      <c r="K14126">
        <v>0.63</v>
      </c>
      <c r="L14126" t="str">
        <v>Briggs et al. 2007</v>
      </c>
      <c r="M14126" t="s">
        <v>2296</v>
      </c>
      <c r="P14126" t="s">
        <v>2342</v>
      </c>
      <c r="S14126">
        <v>-26.2</v>
      </c>
      <c r="T14126">
        <v>0.06</v>
      </c>
      <c r="U14126" t="s">
        <v>2307</v>
      </c>
      <c r="V14126">
        <v>1</v>
      </c>
      <c r="W14126" t="s">
        <v>2547</v>
      </c>
    </row>
    <row r="14127" spans="1:23" x14ac:dyDescent="0.3">
      <c r="A14127">
        <v>22210</v>
      </c>
      <c r="B14127" s="15" t="s">
        <v>1869</v>
      </c>
      <c r="C14127" t="str">
        <f>_xlfn.XLOOKUP($B14127, STANDARDS!$A:$A, STANDARDS!$B:$B,,0,2)</f>
        <v>Morwell 1B Lignite</v>
      </c>
      <c r="D14127" t="s">
        <v>535</v>
      </c>
      <c r="E14127" t="s">
        <v>2183</v>
      </c>
      <c r="F14127">
        <v>-38.227107400000001</v>
      </c>
      <c r="G14127">
        <v>146.5782289</v>
      </c>
      <c r="H14127">
        <v>0</v>
      </c>
      <c r="I14127" t="s">
        <v>592</v>
      </c>
      <c r="J14127" cm="1">
        <f t="array" ref="J14127:L14127">_xlfn.XLOOKUP($C14127, AGE!$A:$A,AGE!$B:$D,,0,2)</f>
        <v>22.18</v>
      </c>
      <c r="K14127">
        <v>0.63</v>
      </c>
      <c r="L14127" t="str">
        <v>Briggs et al. 2007</v>
      </c>
      <c r="M14127" t="s">
        <v>2296</v>
      </c>
      <c r="P14127" t="s">
        <v>2342</v>
      </c>
      <c r="S14127">
        <v>-25.7</v>
      </c>
      <c r="T14127">
        <v>0.06</v>
      </c>
      <c r="U14127" t="s">
        <v>2307</v>
      </c>
      <c r="V14127">
        <v>1</v>
      </c>
      <c r="W14127" t="s">
        <v>2547</v>
      </c>
    </row>
    <row r="14128" spans="1:23" x14ac:dyDescent="0.3">
      <c r="A14128">
        <v>22211</v>
      </c>
      <c r="B14128" s="15" t="s">
        <v>1869</v>
      </c>
      <c r="C14128" t="str">
        <f>_xlfn.XLOOKUP($B14128, STANDARDS!$A:$A, STANDARDS!$B:$B,,0,2)</f>
        <v>Morwell 1B Lignite</v>
      </c>
      <c r="D14128" t="s">
        <v>535</v>
      </c>
      <c r="E14128" t="s">
        <v>2183</v>
      </c>
      <c r="F14128">
        <v>-38.227107400000001</v>
      </c>
      <c r="G14128">
        <v>146.5782289</v>
      </c>
      <c r="H14128">
        <v>0</v>
      </c>
      <c r="I14128" t="s">
        <v>592</v>
      </c>
      <c r="J14128" cm="1">
        <f t="array" ref="J14128:L14128">_xlfn.XLOOKUP($C14128, AGE!$A:$A,AGE!$B:$D,,0,2)</f>
        <v>22.18</v>
      </c>
      <c r="K14128">
        <v>0.63</v>
      </c>
      <c r="L14128" t="str">
        <v>Briggs et al. 2007</v>
      </c>
      <c r="M14128" t="s">
        <v>2296</v>
      </c>
      <c r="P14128" t="s">
        <v>2342</v>
      </c>
      <c r="S14128">
        <v>-26</v>
      </c>
      <c r="T14128">
        <v>0.06</v>
      </c>
      <c r="U14128" t="s">
        <v>2307</v>
      </c>
      <c r="V14128">
        <v>1</v>
      </c>
      <c r="W14128" t="s">
        <v>2547</v>
      </c>
    </row>
    <row r="14129" spans="1:23" x14ac:dyDescent="0.3">
      <c r="A14129">
        <v>22212</v>
      </c>
      <c r="B14129" s="15" t="s">
        <v>1869</v>
      </c>
      <c r="C14129" t="str">
        <f>_xlfn.XLOOKUP($B14129, STANDARDS!$A:$A, STANDARDS!$B:$B,,0,2)</f>
        <v>Morwell 1B Lignite</v>
      </c>
      <c r="D14129" t="s">
        <v>535</v>
      </c>
      <c r="E14129" t="s">
        <v>2183</v>
      </c>
      <c r="F14129">
        <v>-38.227107400000001</v>
      </c>
      <c r="G14129">
        <v>146.5782289</v>
      </c>
      <c r="H14129">
        <v>0</v>
      </c>
      <c r="I14129" t="s">
        <v>592</v>
      </c>
      <c r="J14129" cm="1">
        <f t="array" ref="J14129:L14129">_xlfn.XLOOKUP($C14129, AGE!$A:$A,AGE!$B:$D,,0,2)</f>
        <v>22.18</v>
      </c>
      <c r="K14129">
        <v>0.63</v>
      </c>
      <c r="L14129" t="str">
        <v>Briggs et al. 2007</v>
      </c>
      <c r="M14129" t="s">
        <v>2296</v>
      </c>
      <c r="P14129" t="s">
        <v>2342</v>
      </c>
      <c r="S14129">
        <v>-24.9</v>
      </c>
      <c r="T14129">
        <v>0.06</v>
      </c>
      <c r="U14129" t="s">
        <v>2307</v>
      </c>
      <c r="V14129">
        <v>1</v>
      </c>
      <c r="W14129" t="s">
        <v>2547</v>
      </c>
    </row>
    <row r="14130" spans="1:23" x14ac:dyDescent="0.3">
      <c r="A14130">
        <v>22213</v>
      </c>
      <c r="B14130" s="15" t="s">
        <v>1869</v>
      </c>
      <c r="C14130" t="str">
        <f>_xlfn.XLOOKUP($B14130, STANDARDS!$A:$A, STANDARDS!$B:$B,,0,2)</f>
        <v>Morwell 1B Lignite</v>
      </c>
      <c r="D14130" t="s">
        <v>535</v>
      </c>
      <c r="E14130" t="s">
        <v>2183</v>
      </c>
      <c r="F14130">
        <v>-38.227107400000001</v>
      </c>
      <c r="G14130">
        <v>146.5782289</v>
      </c>
      <c r="H14130">
        <v>0</v>
      </c>
      <c r="I14130" t="s">
        <v>592</v>
      </c>
      <c r="J14130" cm="1">
        <f t="array" ref="J14130:L14130">_xlfn.XLOOKUP($C14130, AGE!$A:$A,AGE!$B:$D,,0,2)</f>
        <v>22.18</v>
      </c>
      <c r="K14130">
        <v>0.63</v>
      </c>
      <c r="L14130" t="str">
        <v>Briggs et al. 2007</v>
      </c>
      <c r="M14130" t="s">
        <v>2296</v>
      </c>
      <c r="P14130" t="s">
        <v>2342</v>
      </c>
      <c r="S14130">
        <v>-25.6</v>
      </c>
      <c r="T14130">
        <v>0.06</v>
      </c>
      <c r="U14130" t="s">
        <v>2307</v>
      </c>
      <c r="V14130">
        <v>1</v>
      </c>
      <c r="W14130" t="s">
        <v>2547</v>
      </c>
    </row>
    <row r="14131" spans="1:23" x14ac:dyDescent="0.3">
      <c r="A14131">
        <v>22214</v>
      </c>
      <c r="B14131" s="15" t="s">
        <v>1869</v>
      </c>
      <c r="C14131" t="str">
        <f>_xlfn.XLOOKUP($B14131, STANDARDS!$A:$A, STANDARDS!$B:$B,,0,2)</f>
        <v>Morwell 1B Lignite</v>
      </c>
      <c r="D14131" t="s">
        <v>535</v>
      </c>
      <c r="E14131" t="s">
        <v>2183</v>
      </c>
      <c r="F14131">
        <v>-38.227107400000001</v>
      </c>
      <c r="G14131">
        <v>146.5782289</v>
      </c>
      <c r="H14131">
        <v>0</v>
      </c>
      <c r="I14131" t="s">
        <v>592</v>
      </c>
      <c r="J14131" cm="1">
        <f t="array" ref="J14131:L14131">_xlfn.XLOOKUP($C14131, AGE!$A:$A,AGE!$B:$D,,0,2)</f>
        <v>22.18</v>
      </c>
      <c r="K14131">
        <v>0.63</v>
      </c>
      <c r="L14131" t="str">
        <v>Briggs et al. 2007</v>
      </c>
      <c r="M14131" t="s">
        <v>2343</v>
      </c>
      <c r="P14131" t="s">
        <v>2342</v>
      </c>
      <c r="S14131">
        <v>-23.9</v>
      </c>
      <c r="T14131">
        <v>0.06</v>
      </c>
      <c r="U14131" t="s">
        <v>2344</v>
      </c>
      <c r="V14131">
        <v>1</v>
      </c>
      <c r="W14131" t="s">
        <v>2547</v>
      </c>
    </row>
    <row r="14132" spans="1:23" x14ac:dyDescent="0.3">
      <c r="A14132">
        <v>22214</v>
      </c>
      <c r="B14132" s="15" t="s">
        <v>1869</v>
      </c>
      <c r="C14132" t="str">
        <f>_xlfn.XLOOKUP($B14132, STANDARDS!$A:$A, STANDARDS!$B:$B,,0,2)</f>
        <v>Morwell 1B Lignite</v>
      </c>
      <c r="D14132" t="s">
        <v>535</v>
      </c>
      <c r="E14132" t="s">
        <v>2183</v>
      </c>
      <c r="F14132">
        <v>-38.227107400000001</v>
      </c>
      <c r="G14132">
        <v>146.5782289</v>
      </c>
      <c r="H14132">
        <v>0</v>
      </c>
      <c r="I14132" t="s">
        <v>592</v>
      </c>
      <c r="J14132" cm="1">
        <f t="array" ref="J14132:L14132">_xlfn.XLOOKUP($C14132, AGE!$A:$A,AGE!$B:$D,,0,2)</f>
        <v>22.18</v>
      </c>
      <c r="K14132">
        <v>0.63</v>
      </c>
      <c r="L14132" t="str">
        <v>Briggs et al. 2007</v>
      </c>
      <c r="M14132" t="s">
        <v>2296</v>
      </c>
      <c r="P14132" t="s">
        <v>2342</v>
      </c>
      <c r="S14132">
        <v>-26.1</v>
      </c>
      <c r="T14132">
        <v>0.06</v>
      </c>
      <c r="U14132" t="s">
        <v>2307</v>
      </c>
      <c r="V14132">
        <v>1</v>
      </c>
      <c r="W14132" t="s">
        <v>2547</v>
      </c>
    </row>
    <row r="14133" spans="1:23" x14ac:dyDescent="0.3">
      <c r="A14133">
        <v>22215</v>
      </c>
      <c r="B14133" s="15" t="s">
        <v>1869</v>
      </c>
      <c r="C14133" t="str">
        <f>_xlfn.XLOOKUP($B14133, STANDARDS!$A:$A, STANDARDS!$B:$B,,0,2)</f>
        <v>Morwell 1B Lignite</v>
      </c>
      <c r="D14133" t="s">
        <v>535</v>
      </c>
      <c r="E14133" t="s">
        <v>2183</v>
      </c>
      <c r="F14133">
        <v>-38.227107400000001</v>
      </c>
      <c r="G14133">
        <v>146.5782289</v>
      </c>
      <c r="H14133">
        <v>0</v>
      </c>
      <c r="I14133" t="s">
        <v>592</v>
      </c>
      <c r="J14133" cm="1">
        <f t="array" ref="J14133:L14133">_xlfn.XLOOKUP($C14133, AGE!$A:$A,AGE!$B:$D,,0,2)</f>
        <v>22.18</v>
      </c>
      <c r="K14133">
        <v>0.63</v>
      </c>
      <c r="L14133" t="str">
        <v>Briggs et al. 2007</v>
      </c>
      <c r="M14133" t="s">
        <v>2296</v>
      </c>
      <c r="P14133" t="s">
        <v>2342</v>
      </c>
      <c r="S14133">
        <v>-26</v>
      </c>
      <c r="T14133">
        <v>0.06</v>
      </c>
      <c r="U14133" t="s">
        <v>2307</v>
      </c>
      <c r="V14133">
        <v>1</v>
      </c>
      <c r="W14133" t="s">
        <v>2547</v>
      </c>
    </row>
    <row r="14134" spans="1:23" x14ac:dyDescent="0.3">
      <c r="A14134">
        <v>22216</v>
      </c>
      <c r="B14134" s="15" t="s">
        <v>1869</v>
      </c>
      <c r="C14134" t="str">
        <f>_xlfn.XLOOKUP($B14134, STANDARDS!$A:$A, STANDARDS!$B:$B,,0,2)</f>
        <v>Morwell 1B Lignite</v>
      </c>
      <c r="D14134" t="s">
        <v>535</v>
      </c>
      <c r="E14134" t="s">
        <v>2183</v>
      </c>
      <c r="F14134">
        <v>-38.227107400000001</v>
      </c>
      <c r="G14134">
        <v>146.5782289</v>
      </c>
      <c r="H14134">
        <v>0</v>
      </c>
      <c r="I14134" t="s">
        <v>592</v>
      </c>
      <c r="J14134" cm="1">
        <f t="array" ref="J14134:L14134">_xlfn.XLOOKUP($C14134, AGE!$A:$A,AGE!$B:$D,,0,2)</f>
        <v>22.18</v>
      </c>
      <c r="K14134">
        <v>0.63</v>
      </c>
      <c r="L14134" t="str">
        <v>Briggs et al. 2007</v>
      </c>
      <c r="M14134" t="s">
        <v>2343</v>
      </c>
      <c r="P14134" t="s">
        <v>2342</v>
      </c>
      <c r="S14134">
        <v>-24.5</v>
      </c>
      <c r="T14134">
        <v>0.06</v>
      </c>
      <c r="U14134" t="s">
        <v>2344</v>
      </c>
      <c r="V14134">
        <v>1</v>
      </c>
      <c r="W14134" t="s">
        <v>2547</v>
      </c>
    </row>
    <row r="14135" spans="1:23" x14ac:dyDescent="0.3">
      <c r="A14135">
        <v>22216</v>
      </c>
      <c r="B14135" s="15" t="s">
        <v>1869</v>
      </c>
      <c r="C14135" t="str">
        <f>_xlfn.XLOOKUP($B14135, STANDARDS!$A:$A, STANDARDS!$B:$B,,0,2)</f>
        <v>Morwell 1B Lignite</v>
      </c>
      <c r="D14135" t="s">
        <v>535</v>
      </c>
      <c r="E14135" t="s">
        <v>2183</v>
      </c>
      <c r="F14135">
        <v>-38.227107400000001</v>
      </c>
      <c r="G14135">
        <v>146.5782289</v>
      </c>
      <c r="H14135">
        <v>0</v>
      </c>
      <c r="I14135" t="s">
        <v>592</v>
      </c>
      <c r="J14135" cm="1">
        <f t="array" ref="J14135:L14135">_xlfn.XLOOKUP($C14135, AGE!$A:$A,AGE!$B:$D,,0,2)</f>
        <v>22.18</v>
      </c>
      <c r="K14135">
        <v>0.63</v>
      </c>
      <c r="L14135" t="str">
        <v>Briggs et al. 2007</v>
      </c>
      <c r="M14135" t="s">
        <v>2296</v>
      </c>
      <c r="P14135" t="s">
        <v>2342</v>
      </c>
      <c r="S14135">
        <v>-26.1</v>
      </c>
      <c r="T14135">
        <v>0.06</v>
      </c>
      <c r="U14135" t="s">
        <v>2307</v>
      </c>
      <c r="V14135">
        <v>1</v>
      </c>
      <c r="W14135" t="s">
        <v>2547</v>
      </c>
    </row>
    <row r="14136" spans="1:23" x14ac:dyDescent="0.3">
      <c r="A14136">
        <v>22217</v>
      </c>
      <c r="B14136" s="15" t="s">
        <v>1869</v>
      </c>
      <c r="C14136" t="str">
        <f>_xlfn.XLOOKUP($B14136, STANDARDS!$A:$A, STANDARDS!$B:$B,,0,2)</f>
        <v>Morwell 1B Lignite</v>
      </c>
      <c r="D14136" t="s">
        <v>535</v>
      </c>
      <c r="E14136" t="s">
        <v>2183</v>
      </c>
      <c r="F14136">
        <v>-38.227107400000001</v>
      </c>
      <c r="G14136">
        <v>146.5782289</v>
      </c>
      <c r="H14136">
        <v>0</v>
      </c>
      <c r="I14136" t="s">
        <v>592</v>
      </c>
      <c r="J14136" cm="1">
        <f t="array" ref="J14136:L14136">_xlfn.XLOOKUP($C14136, AGE!$A:$A,AGE!$B:$D,,0,2)</f>
        <v>22.18</v>
      </c>
      <c r="K14136">
        <v>0.63</v>
      </c>
      <c r="L14136" t="str">
        <v>Briggs et al. 2007</v>
      </c>
      <c r="M14136" t="s">
        <v>2296</v>
      </c>
      <c r="P14136" t="s">
        <v>2342</v>
      </c>
      <c r="S14136">
        <v>-26.1</v>
      </c>
      <c r="T14136">
        <v>0.06</v>
      </c>
      <c r="U14136" t="s">
        <v>2307</v>
      </c>
      <c r="V14136">
        <v>1</v>
      </c>
      <c r="W14136" t="s">
        <v>2547</v>
      </c>
    </row>
    <row r="14137" spans="1:23" x14ac:dyDescent="0.3">
      <c r="A14137">
        <v>22218</v>
      </c>
      <c r="B14137" s="15" t="s">
        <v>1869</v>
      </c>
      <c r="C14137" t="str">
        <f>_xlfn.XLOOKUP($B14137, STANDARDS!$A:$A, STANDARDS!$B:$B,,0,2)</f>
        <v>Morwell 1B Lignite</v>
      </c>
      <c r="D14137" t="s">
        <v>535</v>
      </c>
      <c r="E14137" t="s">
        <v>2183</v>
      </c>
      <c r="F14137">
        <v>-38.227107400000001</v>
      </c>
      <c r="G14137">
        <v>146.5782289</v>
      </c>
      <c r="H14137">
        <v>0</v>
      </c>
      <c r="I14137" t="s">
        <v>592</v>
      </c>
      <c r="J14137" cm="1">
        <f t="array" ref="J14137:L14137">_xlfn.XLOOKUP($C14137, AGE!$A:$A,AGE!$B:$D,,0,2)</f>
        <v>22.18</v>
      </c>
      <c r="K14137">
        <v>0.63</v>
      </c>
      <c r="L14137" t="str">
        <v>Briggs et al. 2007</v>
      </c>
      <c r="M14137" t="s">
        <v>2343</v>
      </c>
      <c r="P14137" t="s">
        <v>2342</v>
      </c>
      <c r="S14137">
        <v>-24.1</v>
      </c>
      <c r="T14137">
        <v>0.06</v>
      </c>
      <c r="U14137" t="s">
        <v>2344</v>
      </c>
      <c r="V14137">
        <v>1</v>
      </c>
      <c r="W14137" t="s">
        <v>2547</v>
      </c>
    </row>
    <row r="14138" spans="1:23" x14ac:dyDescent="0.3">
      <c r="A14138">
        <v>22218</v>
      </c>
      <c r="B14138" s="15" t="s">
        <v>1869</v>
      </c>
      <c r="C14138" t="str">
        <f>_xlfn.XLOOKUP($B14138, STANDARDS!$A:$A, STANDARDS!$B:$B,,0,2)</f>
        <v>Morwell 1B Lignite</v>
      </c>
      <c r="D14138" t="s">
        <v>535</v>
      </c>
      <c r="E14138" t="s">
        <v>2183</v>
      </c>
      <c r="F14138">
        <v>-38.227107400000001</v>
      </c>
      <c r="G14138">
        <v>146.5782289</v>
      </c>
      <c r="H14138">
        <v>0</v>
      </c>
      <c r="I14138" t="s">
        <v>592</v>
      </c>
      <c r="J14138" cm="1">
        <f t="array" ref="J14138:L14138">_xlfn.XLOOKUP($C14138, AGE!$A:$A,AGE!$B:$D,,0,2)</f>
        <v>22.18</v>
      </c>
      <c r="K14138">
        <v>0.63</v>
      </c>
      <c r="L14138" t="str">
        <v>Briggs et al. 2007</v>
      </c>
      <c r="M14138" t="s">
        <v>2296</v>
      </c>
      <c r="P14138" t="s">
        <v>2342</v>
      </c>
      <c r="S14138">
        <v>-26.3</v>
      </c>
      <c r="T14138">
        <v>0.06</v>
      </c>
      <c r="U14138" t="s">
        <v>2307</v>
      </c>
      <c r="V14138">
        <v>1</v>
      </c>
      <c r="W14138" t="s">
        <v>2547</v>
      </c>
    </row>
    <row r="14139" spans="1:23" x14ac:dyDescent="0.3">
      <c r="A14139">
        <v>22219</v>
      </c>
      <c r="B14139" s="15" t="s">
        <v>1869</v>
      </c>
      <c r="C14139" t="str">
        <f>_xlfn.XLOOKUP($B14139, STANDARDS!$A:$A, STANDARDS!$B:$B,,0,2)</f>
        <v>Morwell 1B Lignite</v>
      </c>
      <c r="D14139" t="s">
        <v>535</v>
      </c>
      <c r="E14139" t="s">
        <v>2183</v>
      </c>
      <c r="F14139">
        <v>-38.227107400000001</v>
      </c>
      <c r="G14139">
        <v>146.5782289</v>
      </c>
      <c r="H14139">
        <v>0</v>
      </c>
      <c r="I14139" t="s">
        <v>592</v>
      </c>
      <c r="J14139" cm="1">
        <f t="array" ref="J14139:L14139">_xlfn.XLOOKUP($C14139, AGE!$A:$A,AGE!$B:$D,,0,2)</f>
        <v>22.18</v>
      </c>
      <c r="K14139">
        <v>0.63</v>
      </c>
      <c r="L14139" t="str">
        <v>Briggs et al. 2007</v>
      </c>
      <c r="M14139" t="s">
        <v>2343</v>
      </c>
      <c r="P14139" t="s">
        <v>2342</v>
      </c>
      <c r="S14139">
        <v>-24.6</v>
      </c>
      <c r="T14139">
        <v>0.06</v>
      </c>
      <c r="U14139" t="s">
        <v>2344</v>
      </c>
      <c r="V14139">
        <v>1</v>
      </c>
      <c r="W14139" t="s">
        <v>2547</v>
      </c>
    </row>
    <row r="14140" spans="1:23" x14ac:dyDescent="0.3">
      <c r="A14140">
        <v>22219</v>
      </c>
      <c r="B14140" s="15" t="s">
        <v>1869</v>
      </c>
      <c r="C14140" t="str">
        <f>_xlfn.XLOOKUP($B14140, STANDARDS!$A:$A, STANDARDS!$B:$B,,0,2)</f>
        <v>Morwell 1B Lignite</v>
      </c>
      <c r="D14140" t="s">
        <v>535</v>
      </c>
      <c r="E14140" t="s">
        <v>2183</v>
      </c>
      <c r="F14140">
        <v>-38.227107400000001</v>
      </c>
      <c r="G14140">
        <v>146.5782289</v>
      </c>
      <c r="H14140">
        <v>0</v>
      </c>
      <c r="I14140" t="s">
        <v>592</v>
      </c>
      <c r="J14140" cm="1">
        <f t="array" ref="J14140:L14140">_xlfn.XLOOKUP($C14140, AGE!$A:$A,AGE!$B:$D,,0,2)</f>
        <v>22.18</v>
      </c>
      <c r="K14140">
        <v>0.63</v>
      </c>
      <c r="L14140" t="str">
        <v>Briggs et al. 2007</v>
      </c>
      <c r="M14140" t="s">
        <v>2296</v>
      </c>
      <c r="P14140" t="s">
        <v>2342</v>
      </c>
      <c r="S14140">
        <v>-26.2</v>
      </c>
      <c r="T14140">
        <v>0.06</v>
      </c>
      <c r="U14140" t="s">
        <v>2307</v>
      </c>
      <c r="V14140">
        <v>1</v>
      </c>
      <c r="W14140" t="s">
        <v>2547</v>
      </c>
    </row>
    <row r="14141" spans="1:23" x14ac:dyDescent="0.3">
      <c r="A14141">
        <v>22220</v>
      </c>
      <c r="B14141" s="15" t="s">
        <v>1869</v>
      </c>
      <c r="C14141" t="str">
        <f>_xlfn.XLOOKUP($B14141, STANDARDS!$A:$A, STANDARDS!$B:$B,,0,2)</f>
        <v>Morwell 1B Lignite</v>
      </c>
      <c r="D14141" t="s">
        <v>535</v>
      </c>
      <c r="E14141" t="s">
        <v>2183</v>
      </c>
      <c r="F14141">
        <v>-38.227107400000001</v>
      </c>
      <c r="G14141">
        <v>146.5782289</v>
      </c>
      <c r="H14141">
        <v>0</v>
      </c>
      <c r="I14141" t="s">
        <v>592</v>
      </c>
      <c r="J14141" cm="1">
        <f t="array" ref="J14141:L14141">_xlfn.XLOOKUP($C14141, AGE!$A:$A,AGE!$B:$D,,0,2)</f>
        <v>22.18</v>
      </c>
      <c r="K14141">
        <v>0.63</v>
      </c>
      <c r="L14141" t="str">
        <v>Briggs et al. 2007</v>
      </c>
      <c r="M14141" t="s">
        <v>2296</v>
      </c>
      <c r="P14141" t="s">
        <v>2342</v>
      </c>
      <c r="S14141">
        <v>-26.4</v>
      </c>
      <c r="T14141">
        <v>0.06</v>
      </c>
      <c r="U14141" t="s">
        <v>2307</v>
      </c>
      <c r="V14141">
        <v>1</v>
      </c>
      <c r="W14141" t="s">
        <v>2547</v>
      </c>
    </row>
    <row r="14142" spans="1:23" x14ac:dyDescent="0.3">
      <c r="A14142">
        <v>22221</v>
      </c>
      <c r="B14142" s="15" t="s">
        <v>1869</v>
      </c>
      <c r="C14142" t="str">
        <f>_xlfn.XLOOKUP($B14142, STANDARDS!$A:$A, STANDARDS!$B:$B,,0,2)</f>
        <v>Morwell 1B Lignite</v>
      </c>
      <c r="D14142" t="s">
        <v>535</v>
      </c>
      <c r="E14142" t="s">
        <v>2183</v>
      </c>
      <c r="F14142">
        <v>-38.227107400000001</v>
      </c>
      <c r="G14142">
        <v>146.5782289</v>
      </c>
      <c r="H14142">
        <v>0</v>
      </c>
      <c r="I14142" t="s">
        <v>592</v>
      </c>
      <c r="J14142" cm="1">
        <f t="array" ref="J14142:L14142">_xlfn.XLOOKUP($C14142, AGE!$A:$A,AGE!$B:$D,,0,2)</f>
        <v>22.18</v>
      </c>
      <c r="K14142">
        <v>0.63</v>
      </c>
      <c r="L14142" t="str">
        <v>Briggs et al. 2007</v>
      </c>
      <c r="M14142" t="s">
        <v>2296</v>
      </c>
      <c r="P14142" t="s">
        <v>2342</v>
      </c>
      <c r="S14142">
        <v>-26.3</v>
      </c>
      <c r="T14142">
        <v>0.06</v>
      </c>
      <c r="U14142" t="s">
        <v>2307</v>
      </c>
      <c r="V14142">
        <v>1</v>
      </c>
      <c r="W14142" t="s">
        <v>2547</v>
      </c>
    </row>
    <row r="14143" spans="1:23" x14ac:dyDescent="0.3">
      <c r="A14143">
        <v>22222</v>
      </c>
      <c r="B14143" s="15" t="s">
        <v>1869</v>
      </c>
      <c r="C14143" t="str">
        <f>_xlfn.XLOOKUP($B14143, STANDARDS!$A:$A, STANDARDS!$B:$B,,0,2)</f>
        <v>Morwell 1B Lignite</v>
      </c>
      <c r="D14143" t="s">
        <v>535</v>
      </c>
      <c r="E14143" t="s">
        <v>2183</v>
      </c>
      <c r="F14143">
        <v>-38.227107400000001</v>
      </c>
      <c r="G14143">
        <v>146.5782289</v>
      </c>
      <c r="H14143">
        <v>0</v>
      </c>
      <c r="I14143" t="s">
        <v>592</v>
      </c>
      <c r="J14143" cm="1">
        <f t="array" ref="J14143:L14143">_xlfn.XLOOKUP($C14143, AGE!$A:$A,AGE!$B:$D,,0,2)</f>
        <v>22.18</v>
      </c>
      <c r="K14143">
        <v>0.63</v>
      </c>
      <c r="L14143" t="str">
        <v>Briggs et al. 2007</v>
      </c>
      <c r="M14143" t="s">
        <v>2296</v>
      </c>
      <c r="P14143" t="s">
        <v>2342</v>
      </c>
      <c r="S14143">
        <v>-26.2</v>
      </c>
      <c r="T14143">
        <v>0.06</v>
      </c>
      <c r="U14143" t="s">
        <v>2307</v>
      </c>
      <c r="V14143">
        <v>1</v>
      </c>
      <c r="W14143" t="s">
        <v>2547</v>
      </c>
    </row>
    <row r="14144" spans="1:23" x14ac:dyDescent="0.3">
      <c r="A14144">
        <v>22223</v>
      </c>
      <c r="B14144" s="15" t="s">
        <v>1869</v>
      </c>
      <c r="C14144" t="str">
        <f>_xlfn.XLOOKUP($B14144, STANDARDS!$A:$A, STANDARDS!$B:$B,,0,2)</f>
        <v>Morwell 1B Lignite</v>
      </c>
      <c r="D14144" t="s">
        <v>535</v>
      </c>
      <c r="E14144" t="s">
        <v>2183</v>
      </c>
      <c r="F14144">
        <v>-38.227107400000001</v>
      </c>
      <c r="G14144">
        <v>146.5782289</v>
      </c>
      <c r="H14144">
        <v>0</v>
      </c>
      <c r="I14144" t="s">
        <v>592</v>
      </c>
      <c r="J14144" cm="1">
        <f t="array" ref="J14144:L14144">_xlfn.XLOOKUP($C14144, AGE!$A:$A,AGE!$B:$D,,0,2)</f>
        <v>22.18</v>
      </c>
      <c r="K14144">
        <v>0.63</v>
      </c>
      <c r="L14144" t="str">
        <v>Briggs et al. 2007</v>
      </c>
      <c r="M14144" t="s">
        <v>2296</v>
      </c>
      <c r="P14144" t="s">
        <v>2342</v>
      </c>
      <c r="S14144">
        <v>-26.3</v>
      </c>
      <c r="T14144">
        <v>0.06</v>
      </c>
      <c r="U14144" t="s">
        <v>2307</v>
      </c>
      <c r="V14144">
        <v>1</v>
      </c>
      <c r="W14144" t="s">
        <v>2547</v>
      </c>
    </row>
    <row r="14145" spans="1:23" x14ac:dyDescent="0.3">
      <c r="A14145">
        <v>22224</v>
      </c>
      <c r="B14145" s="15" t="s">
        <v>1869</v>
      </c>
      <c r="C14145" t="str">
        <f>_xlfn.XLOOKUP($B14145, STANDARDS!$A:$A, STANDARDS!$B:$B,,0,2)</f>
        <v>Morwell 1B Lignite</v>
      </c>
      <c r="D14145" t="s">
        <v>535</v>
      </c>
      <c r="E14145" t="s">
        <v>2183</v>
      </c>
      <c r="F14145">
        <v>-38.227107400000001</v>
      </c>
      <c r="G14145">
        <v>146.5782289</v>
      </c>
      <c r="H14145">
        <v>0</v>
      </c>
      <c r="I14145" t="s">
        <v>592</v>
      </c>
      <c r="J14145" cm="1">
        <f t="array" ref="J14145:L14145">_xlfn.XLOOKUP($C14145, AGE!$A:$A,AGE!$B:$D,,0,2)</f>
        <v>22.18</v>
      </c>
      <c r="K14145">
        <v>0.63</v>
      </c>
      <c r="L14145" t="str">
        <v>Briggs et al. 2007</v>
      </c>
      <c r="M14145" t="s">
        <v>2296</v>
      </c>
      <c r="P14145" t="s">
        <v>2342</v>
      </c>
      <c r="S14145">
        <v>-26.9</v>
      </c>
      <c r="T14145">
        <v>0.06</v>
      </c>
      <c r="U14145" t="s">
        <v>2307</v>
      </c>
      <c r="V14145">
        <v>1</v>
      </c>
      <c r="W14145" t="s">
        <v>2547</v>
      </c>
    </row>
    <row r="14146" spans="1:23" x14ac:dyDescent="0.3">
      <c r="A14146">
        <v>22224</v>
      </c>
      <c r="B14146" s="15" t="s">
        <v>1869</v>
      </c>
      <c r="C14146" t="str">
        <f>_xlfn.XLOOKUP($B14146, STANDARDS!$A:$A, STANDARDS!$B:$B,,0,2)</f>
        <v>Morwell 1B Lignite</v>
      </c>
      <c r="D14146" t="s">
        <v>535</v>
      </c>
      <c r="E14146" t="s">
        <v>2183</v>
      </c>
      <c r="F14146">
        <v>-38.227107400000001</v>
      </c>
      <c r="G14146">
        <v>146.5782289</v>
      </c>
      <c r="H14146">
        <v>0</v>
      </c>
      <c r="I14146" t="s">
        <v>592</v>
      </c>
      <c r="J14146" cm="1">
        <f t="array" ref="J14146:L14146">_xlfn.XLOOKUP($C14146, AGE!$A:$A,AGE!$B:$D,,0,2)</f>
        <v>22.18</v>
      </c>
      <c r="K14146">
        <v>0.63</v>
      </c>
      <c r="L14146" t="str">
        <v>Briggs et al. 2007</v>
      </c>
      <c r="M14146" t="s">
        <v>2343</v>
      </c>
      <c r="P14146" t="s">
        <v>2342</v>
      </c>
      <c r="S14146">
        <v>-27.3</v>
      </c>
      <c r="T14146">
        <v>0.06</v>
      </c>
      <c r="U14146" t="s">
        <v>2344</v>
      </c>
      <c r="V14146">
        <v>1</v>
      </c>
      <c r="W14146" t="s">
        <v>2547</v>
      </c>
    </row>
    <row r="14147" spans="1:23" x14ac:dyDescent="0.3">
      <c r="A14147">
        <v>22225</v>
      </c>
      <c r="B14147" s="15" t="s">
        <v>1869</v>
      </c>
      <c r="C14147" t="str">
        <f>_xlfn.XLOOKUP($B14147, STANDARDS!$A:$A, STANDARDS!$B:$B,,0,2)</f>
        <v>Morwell 1B Lignite</v>
      </c>
      <c r="D14147" t="s">
        <v>535</v>
      </c>
      <c r="E14147" t="s">
        <v>2183</v>
      </c>
      <c r="F14147">
        <v>-38.227107400000001</v>
      </c>
      <c r="G14147">
        <v>146.5782289</v>
      </c>
      <c r="H14147">
        <v>0</v>
      </c>
      <c r="I14147" t="s">
        <v>592</v>
      </c>
      <c r="J14147" cm="1">
        <f t="array" ref="J14147:L14147">_xlfn.XLOOKUP($C14147, AGE!$A:$A,AGE!$B:$D,,0,2)</f>
        <v>22.18</v>
      </c>
      <c r="K14147">
        <v>0.63</v>
      </c>
      <c r="L14147" t="str">
        <v>Briggs et al. 2007</v>
      </c>
      <c r="M14147" t="s">
        <v>2343</v>
      </c>
      <c r="P14147" t="s">
        <v>2342</v>
      </c>
      <c r="S14147">
        <v>-25.9</v>
      </c>
      <c r="T14147">
        <v>0.06</v>
      </c>
      <c r="U14147" t="s">
        <v>2344</v>
      </c>
      <c r="V14147">
        <v>1</v>
      </c>
      <c r="W14147" t="s">
        <v>2547</v>
      </c>
    </row>
    <row r="14148" spans="1:23" x14ac:dyDescent="0.3">
      <c r="A14148">
        <v>22225</v>
      </c>
      <c r="B14148" s="15" t="s">
        <v>1869</v>
      </c>
      <c r="C14148" t="str">
        <f>_xlfn.XLOOKUP($B14148, STANDARDS!$A:$A, STANDARDS!$B:$B,,0,2)</f>
        <v>Morwell 1B Lignite</v>
      </c>
      <c r="D14148" t="s">
        <v>535</v>
      </c>
      <c r="E14148" t="s">
        <v>2183</v>
      </c>
      <c r="F14148">
        <v>-38.227107400000001</v>
      </c>
      <c r="G14148">
        <v>146.5782289</v>
      </c>
      <c r="H14148">
        <v>0</v>
      </c>
      <c r="I14148" t="s">
        <v>592</v>
      </c>
      <c r="J14148" cm="1">
        <f t="array" ref="J14148:L14148">_xlfn.XLOOKUP($C14148, AGE!$A:$A,AGE!$B:$D,,0,2)</f>
        <v>22.18</v>
      </c>
      <c r="K14148">
        <v>0.63</v>
      </c>
      <c r="L14148" t="str">
        <v>Briggs et al. 2007</v>
      </c>
      <c r="M14148" t="s">
        <v>2296</v>
      </c>
      <c r="P14148" t="s">
        <v>2342</v>
      </c>
      <c r="S14148">
        <v>-26.7</v>
      </c>
      <c r="T14148">
        <v>0.06</v>
      </c>
      <c r="U14148" t="s">
        <v>2307</v>
      </c>
      <c r="V14148">
        <v>1</v>
      </c>
      <c r="W14148" t="s">
        <v>2547</v>
      </c>
    </row>
    <row r="14149" spans="1:23" x14ac:dyDescent="0.3">
      <c r="A14149">
        <v>22227</v>
      </c>
      <c r="B14149" s="15" t="s">
        <v>1869</v>
      </c>
      <c r="C14149" t="str">
        <f>_xlfn.XLOOKUP($B14149, STANDARDS!$A:$A, STANDARDS!$B:$B,,0,2)</f>
        <v>Morwell 1B Lignite</v>
      </c>
      <c r="D14149" t="s">
        <v>535</v>
      </c>
      <c r="E14149" t="s">
        <v>2183</v>
      </c>
      <c r="F14149">
        <v>-38.227107400000001</v>
      </c>
      <c r="G14149">
        <v>146.5782289</v>
      </c>
      <c r="H14149">
        <v>0</v>
      </c>
      <c r="I14149" t="s">
        <v>592</v>
      </c>
      <c r="J14149" cm="1">
        <f t="array" ref="J14149:L14149">_xlfn.XLOOKUP($C14149, AGE!$A:$A,AGE!$B:$D,,0,2)</f>
        <v>22.18</v>
      </c>
      <c r="K14149">
        <v>0.63</v>
      </c>
      <c r="L14149" t="str">
        <v>Briggs et al. 2007</v>
      </c>
      <c r="M14149" t="s">
        <v>2343</v>
      </c>
      <c r="P14149" t="s">
        <v>2342</v>
      </c>
      <c r="S14149">
        <v>-24.1</v>
      </c>
      <c r="T14149">
        <v>0.06</v>
      </c>
      <c r="U14149" t="s">
        <v>2344</v>
      </c>
      <c r="V14149">
        <v>1</v>
      </c>
      <c r="W14149" t="s">
        <v>2547</v>
      </c>
    </row>
    <row r="14150" spans="1:23" x14ac:dyDescent="0.3">
      <c r="A14150">
        <v>22227</v>
      </c>
      <c r="B14150" s="15" t="s">
        <v>1869</v>
      </c>
      <c r="C14150" t="str">
        <f>_xlfn.XLOOKUP($B14150, STANDARDS!$A:$A, STANDARDS!$B:$B,,0,2)</f>
        <v>Morwell 1B Lignite</v>
      </c>
      <c r="D14150" t="s">
        <v>535</v>
      </c>
      <c r="E14150" t="s">
        <v>2183</v>
      </c>
      <c r="F14150">
        <v>-38.227107400000001</v>
      </c>
      <c r="G14150">
        <v>146.5782289</v>
      </c>
      <c r="H14150">
        <v>0</v>
      </c>
      <c r="I14150" t="s">
        <v>592</v>
      </c>
      <c r="J14150" cm="1">
        <f t="array" ref="J14150:L14150">_xlfn.XLOOKUP($C14150, AGE!$A:$A,AGE!$B:$D,,0,2)</f>
        <v>22.18</v>
      </c>
      <c r="K14150">
        <v>0.63</v>
      </c>
      <c r="L14150" t="str">
        <v>Briggs et al. 2007</v>
      </c>
      <c r="M14150" t="s">
        <v>2296</v>
      </c>
      <c r="P14150" t="s">
        <v>2342</v>
      </c>
      <c r="S14150">
        <v>-26.5</v>
      </c>
      <c r="T14150">
        <v>0.06</v>
      </c>
      <c r="U14150" t="s">
        <v>2307</v>
      </c>
      <c r="V14150">
        <v>1</v>
      </c>
      <c r="W14150" t="s">
        <v>2547</v>
      </c>
    </row>
    <row r="14151" spans="1:23" x14ac:dyDescent="0.3">
      <c r="A14151">
        <v>22228</v>
      </c>
      <c r="B14151" s="15" t="s">
        <v>1869</v>
      </c>
      <c r="C14151" t="str">
        <f>_xlfn.XLOOKUP($B14151, STANDARDS!$A:$A, STANDARDS!$B:$B,,0,2)</f>
        <v>Morwell 1B Lignite</v>
      </c>
      <c r="D14151" t="s">
        <v>535</v>
      </c>
      <c r="E14151" t="s">
        <v>2183</v>
      </c>
      <c r="F14151">
        <v>-38.227107400000001</v>
      </c>
      <c r="G14151">
        <v>146.5782289</v>
      </c>
      <c r="H14151">
        <v>0</v>
      </c>
      <c r="I14151" t="s">
        <v>592</v>
      </c>
      <c r="J14151" cm="1">
        <f t="array" ref="J14151:L14151">_xlfn.XLOOKUP($C14151, AGE!$A:$A,AGE!$B:$D,,0,2)</f>
        <v>22.18</v>
      </c>
      <c r="K14151">
        <v>0.63</v>
      </c>
      <c r="L14151" t="str">
        <v>Briggs et al. 2007</v>
      </c>
      <c r="M14151" t="s">
        <v>2296</v>
      </c>
      <c r="P14151" t="s">
        <v>2342</v>
      </c>
      <c r="S14151">
        <v>-26.4</v>
      </c>
      <c r="T14151">
        <v>0.06</v>
      </c>
      <c r="U14151" t="s">
        <v>2307</v>
      </c>
      <c r="V14151">
        <v>1</v>
      </c>
      <c r="W14151" t="s">
        <v>2547</v>
      </c>
    </row>
    <row r="14152" spans="1:23" x14ac:dyDescent="0.3">
      <c r="A14152">
        <v>22229</v>
      </c>
      <c r="B14152" s="15" t="s">
        <v>1869</v>
      </c>
      <c r="C14152" t="str">
        <f>_xlfn.XLOOKUP($B14152, STANDARDS!$A:$A, STANDARDS!$B:$B,,0,2)</f>
        <v>Morwell 1B Lignite</v>
      </c>
      <c r="D14152" t="s">
        <v>535</v>
      </c>
      <c r="E14152" t="s">
        <v>2183</v>
      </c>
      <c r="F14152">
        <v>-38.227107400000001</v>
      </c>
      <c r="G14152">
        <v>146.5782289</v>
      </c>
      <c r="H14152">
        <v>0</v>
      </c>
      <c r="I14152" t="s">
        <v>592</v>
      </c>
      <c r="J14152" cm="1">
        <f t="array" ref="J14152:L14152">_xlfn.XLOOKUP($C14152, AGE!$A:$A,AGE!$B:$D,,0,2)</f>
        <v>22.18</v>
      </c>
      <c r="K14152">
        <v>0.63</v>
      </c>
      <c r="L14152" t="str">
        <v>Briggs et al. 2007</v>
      </c>
      <c r="M14152" t="s">
        <v>2296</v>
      </c>
      <c r="P14152" t="s">
        <v>2342</v>
      </c>
      <c r="S14152">
        <v>-26.4</v>
      </c>
      <c r="T14152">
        <v>0.06</v>
      </c>
      <c r="U14152" t="s">
        <v>2307</v>
      </c>
      <c r="V14152">
        <v>1</v>
      </c>
      <c r="W14152" t="s">
        <v>2547</v>
      </c>
    </row>
    <row r="14153" spans="1:23" x14ac:dyDescent="0.3">
      <c r="A14153">
        <v>22230</v>
      </c>
      <c r="B14153" s="15" t="s">
        <v>1869</v>
      </c>
      <c r="C14153" t="str">
        <f>_xlfn.XLOOKUP($B14153, STANDARDS!$A:$A, STANDARDS!$B:$B,,0,2)</f>
        <v>Morwell 1B Lignite</v>
      </c>
      <c r="D14153" t="s">
        <v>535</v>
      </c>
      <c r="E14153" t="s">
        <v>2183</v>
      </c>
      <c r="F14153">
        <v>-38.227107400000001</v>
      </c>
      <c r="G14153">
        <v>146.5782289</v>
      </c>
      <c r="H14153">
        <v>0</v>
      </c>
      <c r="I14153" t="s">
        <v>592</v>
      </c>
      <c r="J14153" cm="1">
        <f t="array" ref="J14153:L14153">_xlfn.XLOOKUP($C14153, AGE!$A:$A,AGE!$B:$D,,0,2)</f>
        <v>22.18</v>
      </c>
      <c r="K14153">
        <v>0.63</v>
      </c>
      <c r="L14153" t="str">
        <v>Briggs et al. 2007</v>
      </c>
      <c r="M14153" t="s">
        <v>2296</v>
      </c>
      <c r="P14153" t="s">
        <v>2342</v>
      </c>
      <c r="S14153">
        <v>-26.3</v>
      </c>
      <c r="T14153">
        <v>0.06</v>
      </c>
      <c r="U14153" t="s">
        <v>2307</v>
      </c>
      <c r="V14153">
        <v>1</v>
      </c>
      <c r="W14153" t="s">
        <v>2547</v>
      </c>
    </row>
    <row r="14154" spans="1:23" x14ac:dyDescent="0.3">
      <c r="A14154">
        <v>22231</v>
      </c>
      <c r="B14154" s="15" t="s">
        <v>1869</v>
      </c>
      <c r="C14154" t="str">
        <f>_xlfn.XLOOKUP($B14154, STANDARDS!$A:$A, STANDARDS!$B:$B,,0,2)</f>
        <v>Morwell 1B Lignite</v>
      </c>
      <c r="D14154" t="s">
        <v>535</v>
      </c>
      <c r="E14154" t="s">
        <v>2183</v>
      </c>
      <c r="F14154">
        <v>-38.227107400000001</v>
      </c>
      <c r="G14154">
        <v>146.5782289</v>
      </c>
      <c r="H14154">
        <v>0</v>
      </c>
      <c r="I14154" t="s">
        <v>592</v>
      </c>
      <c r="J14154" cm="1">
        <f t="array" ref="J14154:L14154">_xlfn.XLOOKUP($C14154, AGE!$A:$A,AGE!$B:$D,,0,2)</f>
        <v>22.18</v>
      </c>
      <c r="K14154">
        <v>0.63</v>
      </c>
      <c r="L14154" t="str">
        <v>Briggs et al. 2007</v>
      </c>
      <c r="M14154" t="s">
        <v>2296</v>
      </c>
      <c r="P14154" t="s">
        <v>2342</v>
      </c>
      <c r="S14154">
        <v>-25.9</v>
      </c>
      <c r="T14154">
        <v>0.06</v>
      </c>
      <c r="U14154" t="s">
        <v>2307</v>
      </c>
      <c r="V14154">
        <v>1</v>
      </c>
      <c r="W14154" t="s">
        <v>2547</v>
      </c>
    </row>
    <row r="14155" spans="1:23" x14ac:dyDescent="0.3">
      <c r="A14155">
        <v>22232</v>
      </c>
      <c r="B14155" s="15" t="s">
        <v>1869</v>
      </c>
      <c r="C14155" t="str">
        <f>_xlfn.XLOOKUP($B14155, STANDARDS!$A:$A, STANDARDS!$B:$B,,0,2)</f>
        <v>Morwell 1B Lignite</v>
      </c>
      <c r="D14155" t="s">
        <v>535</v>
      </c>
      <c r="E14155" t="s">
        <v>2183</v>
      </c>
      <c r="F14155">
        <v>-38.227107400000001</v>
      </c>
      <c r="G14155">
        <v>146.5782289</v>
      </c>
      <c r="H14155">
        <v>0</v>
      </c>
      <c r="I14155" t="s">
        <v>592</v>
      </c>
      <c r="J14155" cm="1">
        <f t="array" ref="J14155:L14155">_xlfn.XLOOKUP($C14155, AGE!$A:$A,AGE!$B:$D,,0,2)</f>
        <v>22.18</v>
      </c>
      <c r="K14155">
        <v>0.63</v>
      </c>
      <c r="L14155" t="str">
        <v>Briggs et al. 2007</v>
      </c>
      <c r="M14155" t="s">
        <v>2296</v>
      </c>
      <c r="P14155" t="s">
        <v>2342</v>
      </c>
      <c r="S14155">
        <v>-26.5</v>
      </c>
      <c r="T14155">
        <v>0.06</v>
      </c>
      <c r="U14155" t="s">
        <v>2307</v>
      </c>
      <c r="V14155">
        <v>1</v>
      </c>
      <c r="W14155" t="s">
        <v>2547</v>
      </c>
    </row>
    <row r="14156" spans="1:23" x14ac:dyDescent="0.3">
      <c r="A14156">
        <v>22233</v>
      </c>
      <c r="B14156" s="15" t="s">
        <v>1869</v>
      </c>
      <c r="C14156" t="str">
        <f>_xlfn.XLOOKUP($B14156, STANDARDS!$A:$A, STANDARDS!$B:$B,,0,2)</f>
        <v>Morwell 1B Lignite</v>
      </c>
      <c r="D14156" t="s">
        <v>535</v>
      </c>
      <c r="E14156" t="s">
        <v>2183</v>
      </c>
      <c r="F14156">
        <v>-38.227107400000001</v>
      </c>
      <c r="G14156">
        <v>146.5782289</v>
      </c>
      <c r="H14156">
        <v>0</v>
      </c>
      <c r="I14156" t="s">
        <v>592</v>
      </c>
      <c r="J14156" cm="1">
        <f t="array" ref="J14156:L14156">_xlfn.XLOOKUP($C14156, AGE!$A:$A,AGE!$B:$D,,0,2)</f>
        <v>22.18</v>
      </c>
      <c r="K14156">
        <v>0.63</v>
      </c>
      <c r="L14156" t="str">
        <v>Briggs et al. 2007</v>
      </c>
      <c r="M14156" t="s">
        <v>2343</v>
      </c>
      <c r="P14156" t="s">
        <v>2342</v>
      </c>
      <c r="S14156">
        <v>-25</v>
      </c>
      <c r="T14156">
        <v>0.06</v>
      </c>
      <c r="U14156" t="s">
        <v>2344</v>
      </c>
      <c r="V14156">
        <v>1</v>
      </c>
      <c r="W14156" t="s">
        <v>2547</v>
      </c>
    </row>
    <row r="14157" spans="1:23" x14ac:dyDescent="0.3">
      <c r="A14157">
        <v>22233</v>
      </c>
      <c r="B14157" s="15" t="s">
        <v>1869</v>
      </c>
      <c r="C14157" t="str">
        <f>_xlfn.XLOOKUP($B14157, STANDARDS!$A:$A, STANDARDS!$B:$B,,0,2)</f>
        <v>Morwell 1B Lignite</v>
      </c>
      <c r="D14157" t="s">
        <v>535</v>
      </c>
      <c r="E14157" t="s">
        <v>2183</v>
      </c>
      <c r="F14157">
        <v>-38.227107400000001</v>
      </c>
      <c r="G14157">
        <v>146.5782289</v>
      </c>
      <c r="H14157">
        <v>0</v>
      </c>
      <c r="I14157" t="s">
        <v>592</v>
      </c>
      <c r="J14157" cm="1">
        <f t="array" ref="J14157:L14157">_xlfn.XLOOKUP($C14157, AGE!$A:$A,AGE!$B:$D,,0,2)</f>
        <v>22.18</v>
      </c>
      <c r="K14157">
        <v>0.63</v>
      </c>
      <c r="L14157" t="str">
        <v>Briggs et al. 2007</v>
      </c>
      <c r="M14157" t="s">
        <v>2296</v>
      </c>
      <c r="P14157" t="s">
        <v>2342</v>
      </c>
      <c r="S14157">
        <v>-26.2</v>
      </c>
      <c r="T14157">
        <v>0.06</v>
      </c>
      <c r="U14157" t="s">
        <v>2307</v>
      </c>
      <c r="V14157">
        <v>1</v>
      </c>
      <c r="W14157" t="s">
        <v>2547</v>
      </c>
    </row>
    <row r="14158" spans="1:23" x14ac:dyDescent="0.3">
      <c r="A14158">
        <v>22234</v>
      </c>
      <c r="B14158" s="15" t="s">
        <v>1869</v>
      </c>
      <c r="C14158" t="str">
        <f>_xlfn.XLOOKUP($B14158, STANDARDS!$A:$A, STANDARDS!$B:$B,,0,2)</f>
        <v>Morwell 1B Lignite</v>
      </c>
      <c r="D14158" t="s">
        <v>535</v>
      </c>
      <c r="E14158" t="s">
        <v>2183</v>
      </c>
      <c r="F14158">
        <v>-38.227107400000001</v>
      </c>
      <c r="G14158">
        <v>146.5782289</v>
      </c>
      <c r="H14158">
        <v>0</v>
      </c>
      <c r="I14158" t="s">
        <v>592</v>
      </c>
      <c r="J14158" cm="1">
        <f t="array" ref="J14158:L14158">_xlfn.XLOOKUP($C14158, AGE!$A:$A,AGE!$B:$D,,0,2)</f>
        <v>22.18</v>
      </c>
      <c r="K14158">
        <v>0.63</v>
      </c>
      <c r="L14158" t="str">
        <v>Briggs et al. 2007</v>
      </c>
      <c r="M14158" t="s">
        <v>2343</v>
      </c>
      <c r="P14158" t="s">
        <v>2342</v>
      </c>
      <c r="S14158">
        <v>-25.9</v>
      </c>
      <c r="T14158">
        <v>0.06</v>
      </c>
      <c r="U14158" t="s">
        <v>2344</v>
      </c>
      <c r="V14158">
        <v>1</v>
      </c>
      <c r="W14158" t="s">
        <v>2547</v>
      </c>
    </row>
    <row r="14159" spans="1:23" x14ac:dyDescent="0.3">
      <c r="A14159">
        <v>22234</v>
      </c>
      <c r="B14159" s="15" t="s">
        <v>1869</v>
      </c>
      <c r="C14159" t="str">
        <f>_xlfn.XLOOKUP($B14159, STANDARDS!$A:$A, STANDARDS!$B:$B,,0,2)</f>
        <v>Morwell 1B Lignite</v>
      </c>
      <c r="D14159" t="s">
        <v>535</v>
      </c>
      <c r="E14159" t="s">
        <v>2183</v>
      </c>
      <c r="F14159">
        <v>-38.227107400000001</v>
      </c>
      <c r="G14159">
        <v>146.5782289</v>
      </c>
      <c r="H14159">
        <v>0</v>
      </c>
      <c r="I14159" t="s">
        <v>592</v>
      </c>
      <c r="J14159" cm="1">
        <f t="array" ref="J14159:L14159">_xlfn.XLOOKUP($C14159, AGE!$A:$A,AGE!$B:$D,,0,2)</f>
        <v>22.18</v>
      </c>
      <c r="K14159">
        <v>0.63</v>
      </c>
      <c r="L14159" t="str">
        <v>Briggs et al. 2007</v>
      </c>
      <c r="M14159" t="s">
        <v>2296</v>
      </c>
      <c r="P14159" t="s">
        <v>2342</v>
      </c>
      <c r="S14159">
        <v>-26.4</v>
      </c>
      <c r="T14159">
        <v>0.06</v>
      </c>
      <c r="U14159" t="s">
        <v>2307</v>
      </c>
      <c r="V14159">
        <v>1</v>
      </c>
      <c r="W14159" t="s">
        <v>2547</v>
      </c>
    </row>
    <row r="14160" spans="1:23" x14ac:dyDescent="0.3">
      <c r="A14160">
        <v>22235</v>
      </c>
      <c r="B14160" s="15" t="s">
        <v>1869</v>
      </c>
      <c r="C14160" t="str">
        <f>_xlfn.XLOOKUP($B14160, STANDARDS!$A:$A, STANDARDS!$B:$B,,0,2)</f>
        <v>Morwell 1B Lignite</v>
      </c>
      <c r="D14160" t="s">
        <v>535</v>
      </c>
      <c r="E14160" t="s">
        <v>2183</v>
      </c>
      <c r="F14160">
        <v>-38.227107400000001</v>
      </c>
      <c r="G14160">
        <v>146.5782289</v>
      </c>
      <c r="H14160">
        <v>0</v>
      </c>
      <c r="I14160" t="s">
        <v>592</v>
      </c>
      <c r="J14160" cm="1">
        <f t="array" ref="J14160:L14160">_xlfn.XLOOKUP($C14160, AGE!$A:$A,AGE!$B:$D,,0,2)</f>
        <v>22.18</v>
      </c>
      <c r="K14160">
        <v>0.63</v>
      </c>
      <c r="L14160" t="str">
        <v>Briggs et al. 2007</v>
      </c>
      <c r="M14160" t="s">
        <v>2343</v>
      </c>
      <c r="P14160" t="s">
        <v>2342</v>
      </c>
      <c r="S14160">
        <v>-25.9</v>
      </c>
      <c r="T14160">
        <v>0.06</v>
      </c>
      <c r="U14160" t="s">
        <v>2344</v>
      </c>
      <c r="V14160">
        <v>1</v>
      </c>
      <c r="W14160" t="s">
        <v>2547</v>
      </c>
    </row>
    <row r="14161" spans="1:23" x14ac:dyDescent="0.3">
      <c r="A14161">
        <v>22235</v>
      </c>
      <c r="B14161" s="15" t="s">
        <v>1869</v>
      </c>
      <c r="C14161" t="str">
        <f>_xlfn.XLOOKUP($B14161, STANDARDS!$A:$A, STANDARDS!$B:$B,,0,2)</f>
        <v>Morwell 1B Lignite</v>
      </c>
      <c r="D14161" t="s">
        <v>535</v>
      </c>
      <c r="E14161" t="s">
        <v>2183</v>
      </c>
      <c r="F14161">
        <v>-38.227107400000001</v>
      </c>
      <c r="G14161">
        <v>146.5782289</v>
      </c>
      <c r="H14161">
        <v>0</v>
      </c>
      <c r="I14161" t="s">
        <v>592</v>
      </c>
      <c r="J14161" cm="1">
        <f t="array" ref="J14161:L14161">_xlfn.XLOOKUP($C14161, AGE!$A:$A,AGE!$B:$D,,0,2)</f>
        <v>22.18</v>
      </c>
      <c r="K14161">
        <v>0.63</v>
      </c>
      <c r="L14161" t="str">
        <v>Briggs et al. 2007</v>
      </c>
      <c r="M14161" t="s">
        <v>2296</v>
      </c>
      <c r="P14161" t="s">
        <v>2342</v>
      </c>
      <c r="S14161">
        <v>-26.7</v>
      </c>
      <c r="T14161">
        <v>0.06</v>
      </c>
      <c r="U14161" t="s">
        <v>2307</v>
      </c>
      <c r="V14161">
        <v>1</v>
      </c>
      <c r="W14161" t="s">
        <v>2547</v>
      </c>
    </row>
    <row r="14162" spans="1:23" x14ac:dyDescent="0.3">
      <c r="A14162">
        <v>22236</v>
      </c>
      <c r="B14162" s="15" t="s">
        <v>1869</v>
      </c>
      <c r="C14162" t="str">
        <f>_xlfn.XLOOKUP($B14162, STANDARDS!$A:$A, STANDARDS!$B:$B,,0,2)</f>
        <v>Morwell 1B Lignite</v>
      </c>
      <c r="D14162" t="s">
        <v>535</v>
      </c>
      <c r="E14162" t="s">
        <v>2183</v>
      </c>
      <c r="F14162">
        <v>-38.227107400000001</v>
      </c>
      <c r="G14162">
        <v>146.5782289</v>
      </c>
      <c r="H14162">
        <v>0</v>
      </c>
      <c r="I14162" t="s">
        <v>592</v>
      </c>
      <c r="J14162" cm="1">
        <f t="array" ref="J14162:L14162">_xlfn.XLOOKUP($C14162, AGE!$A:$A,AGE!$B:$D,,0,2)</f>
        <v>22.18</v>
      </c>
      <c r="K14162">
        <v>0.63</v>
      </c>
      <c r="L14162" t="str">
        <v>Briggs et al. 2007</v>
      </c>
      <c r="M14162" t="s">
        <v>2296</v>
      </c>
      <c r="P14162" t="s">
        <v>2342</v>
      </c>
      <c r="S14162">
        <v>-27</v>
      </c>
      <c r="T14162">
        <v>0.06</v>
      </c>
      <c r="U14162" t="s">
        <v>2307</v>
      </c>
      <c r="V14162">
        <v>1</v>
      </c>
      <c r="W14162" t="s">
        <v>2547</v>
      </c>
    </row>
    <row r="14163" spans="1:23" x14ac:dyDescent="0.3">
      <c r="A14163">
        <v>22237</v>
      </c>
      <c r="B14163" s="15" t="s">
        <v>1869</v>
      </c>
      <c r="C14163" t="str">
        <f>_xlfn.XLOOKUP($B14163, STANDARDS!$A:$A, STANDARDS!$B:$B,,0,2)</f>
        <v>Morwell 1B Lignite</v>
      </c>
      <c r="D14163" t="s">
        <v>535</v>
      </c>
      <c r="E14163" t="s">
        <v>2183</v>
      </c>
      <c r="F14163">
        <v>-38.227107400000001</v>
      </c>
      <c r="G14163">
        <v>146.5782289</v>
      </c>
      <c r="H14163">
        <v>0</v>
      </c>
      <c r="I14163" t="s">
        <v>592</v>
      </c>
      <c r="J14163" cm="1">
        <f t="array" ref="J14163:L14163">_xlfn.XLOOKUP($C14163, AGE!$A:$A,AGE!$B:$D,,0,2)</f>
        <v>22.18</v>
      </c>
      <c r="K14163">
        <v>0.63</v>
      </c>
      <c r="L14163" t="str">
        <v>Briggs et al. 2007</v>
      </c>
      <c r="M14163" t="s">
        <v>2343</v>
      </c>
      <c r="P14163" t="s">
        <v>2342</v>
      </c>
      <c r="S14163">
        <v>-26</v>
      </c>
      <c r="T14163">
        <v>0.06</v>
      </c>
      <c r="U14163" t="s">
        <v>2344</v>
      </c>
      <c r="V14163">
        <v>1</v>
      </c>
      <c r="W14163" t="s">
        <v>2547</v>
      </c>
    </row>
    <row r="14164" spans="1:23" x14ac:dyDescent="0.3">
      <c r="A14164">
        <v>22237</v>
      </c>
      <c r="B14164" s="15" t="s">
        <v>1869</v>
      </c>
      <c r="C14164" t="str">
        <f>_xlfn.XLOOKUP($B14164, STANDARDS!$A:$A, STANDARDS!$B:$B,,0,2)</f>
        <v>Morwell 1B Lignite</v>
      </c>
      <c r="D14164" t="s">
        <v>535</v>
      </c>
      <c r="E14164" t="s">
        <v>2183</v>
      </c>
      <c r="F14164">
        <v>-38.227107400000001</v>
      </c>
      <c r="G14164">
        <v>146.5782289</v>
      </c>
      <c r="H14164">
        <v>0</v>
      </c>
      <c r="I14164" t="s">
        <v>592</v>
      </c>
      <c r="J14164" cm="1">
        <f t="array" ref="J14164:L14164">_xlfn.XLOOKUP($C14164, AGE!$A:$A,AGE!$B:$D,,0,2)</f>
        <v>22.18</v>
      </c>
      <c r="K14164">
        <v>0.63</v>
      </c>
      <c r="L14164" t="str">
        <v>Briggs et al. 2007</v>
      </c>
      <c r="M14164" t="s">
        <v>2296</v>
      </c>
      <c r="P14164" t="s">
        <v>2342</v>
      </c>
      <c r="S14164">
        <v>-26.8</v>
      </c>
      <c r="T14164">
        <v>0.06</v>
      </c>
      <c r="U14164" t="s">
        <v>2307</v>
      </c>
      <c r="V14164">
        <v>1</v>
      </c>
      <c r="W14164" t="s">
        <v>2547</v>
      </c>
    </row>
    <row r="14165" spans="1:23" x14ac:dyDescent="0.3">
      <c r="A14165">
        <v>22238</v>
      </c>
      <c r="B14165" s="15" t="s">
        <v>1869</v>
      </c>
      <c r="C14165" t="str">
        <f>_xlfn.XLOOKUP($B14165, STANDARDS!$A:$A, STANDARDS!$B:$B,,0,2)</f>
        <v>Morwell 1B Lignite</v>
      </c>
      <c r="D14165" t="s">
        <v>535</v>
      </c>
      <c r="E14165" t="s">
        <v>2183</v>
      </c>
      <c r="F14165">
        <v>-38.227107400000001</v>
      </c>
      <c r="G14165">
        <v>146.5782289</v>
      </c>
      <c r="H14165">
        <v>0</v>
      </c>
      <c r="I14165" t="s">
        <v>592</v>
      </c>
      <c r="J14165" cm="1">
        <f t="array" ref="J14165:L14165">_xlfn.XLOOKUP($C14165, AGE!$A:$A,AGE!$B:$D,,0,2)</f>
        <v>22.18</v>
      </c>
      <c r="K14165">
        <v>0.63</v>
      </c>
      <c r="L14165" t="str">
        <v>Briggs et al. 2007</v>
      </c>
      <c r="M14165" t="s">
        <v>2296</v>
      </c>
      <c r="P14165" t="s">
        <v>2342</v>
      </c>
      <c r="S14165">
        <v>-27</v>
      </c>
      <c r="T14165">
        <v>0.06</v>
      </c>
      <c r="U14165" t="s">
        <v>2307</v>
      </c>
      <c r="V14165">
        <v>1</v>
      </c>
      <c r="W14165" t="s">
        <v>2547</v>
      </c>
    </row>
    <row r="14166" spans="1:23" x14ac:dyDescent="0.3">
      <c r="A14166">
        <v>22239</v>
      </c>
      <c r="B14166" s="15" t="s">
        <v>1869</v>
      </c>
      <c r="C14166" t="str">
        <f>_xlfn.XLOOKUP($B14166, STANDARDS!$A:$A, STANDARDS!$B:$B,,0,2)</f>
        <v>Morwell 1B Lignite</v>
      </c>
      <c r="D14166" t="s">
        <v>535</v>
      </c>
      <c r="E14166" t="s">
        <v>2183</v>
      </c>
      <c r="F14166">
        <v>-38.227107400000001</v>
      </c>
      <c r="G14166">
        <v>146.5782289</v>
      </c>
      <c r="H14166">
        <v>0</v>
      </c>
      <c r="I14166" t="s">
        <v>592</v>
      </c>
      <c r="J14166" cm="1">
        <f t="array" ref="J14166:L14166">_xlfn.XLOOKUP($C14166, AGE!$A:$A,AGE!$B:$D,,0,2)</f>
        <v>22.18</v>
      </c>
      <c r="K14166">
        <v>0.63</v>
      </c>
      <c r="L14166" t="str">
        <v>Briggs et al. 2007</v>
      </c>
      <c r="M14166" t="s">
        <v>2343</v>
      </c>
      <c r="P14166" t="s">
        <v>2342</v>
      </c>
      <c r="S14166">
        <v>-25.8</v>
      </c>
      <c r="T14166">
        <v>0.06</v>
      </c>
      <c r="U14166" t="s">
        <v>2344</v>
      </c>
      <c r="V14166">
        <v>1</v>
      </c>
      <c r="W14166" t="s">
        <v>2547</v>
      </c>
    </row>
    <row r="14167" spans="1:23" x14ac:dyDescent="0.3">
      <c r="A14167">
        <v>22239</v>
      </c>
      <c r="B14167" s="15" t="s">
        <v>1869</v>
      </c>
      <c r="C14167" t="str">
        <f>_xlfn.XLOOKUP($B14167, STANDARDS!$A:$A, STANDARDS!$B:$B,,0,2)</f>
        <v>Morwell 1B Lignite</v>
      </c>
      <c r="D14167" t="s">
        <v>535</v>
      </c>
      <c r="E14167" t="s">
        <v>2183</v>
      </c>
      <c r="F14167">
        <v>-38.227107400000001</v>
      </c>
      <c r="G14167">
        <v>146.5782289</v>
      </c>
      <c r="H14167">
        <v>0</v>
      </c>
      <c r="I14167" t="s">
        <v>592</v>
      </c>
      <c r="J14167" cm="1">
        <f t="array" ref="J14167:L14167">_xlfn.XLOOKUP($C14167, AGE!$A:$A,AGE!$B:$D,,0,2)</f>
        <v>22.18</v>
      </c>
      <c r="K14167">
        <v>0.63</v>
      </c>
      <c r="L14167" t="str">
        <v>Briggs et al. 2007</v>
      </c>
      <c r="M14167" t="s">
        <v>2296</v>
      </c>
      <c r="P14167" t="s">
        <v>2342</v>
      </c>
      <c r="S14167">
        <v>-27.3</v>
      </c>
      <c r="T14167">
        <v>0.06</v>
      </c>
      <c r="U14167" t="s">
        <v>2307</v>
      </c>
      <c r="V14167">
        <v>1</v>
      </c>
      <c r="W14167" t="s">
        <v>2547</v>
      </c>
    </row>
    <row r="14168" spans="1:23" x14ac:dyDescent="0.3">
      <c r="A14168">
        <v>22240</v>
      </c>
      <c r="B14168" s="15" t="s">
        <v>1869</v>
      </c>
      <c r="C14168" t="str">
        <f>_xlfn.XLOOKUP($B14168, STANDARDS!$A:$A, STANDARDS!$B:$B,,0,2)</f>
        <v>Morwell 1B Lignite</v>
      </c>
      <c r="D14168" t="s">
        <v>535</v>
      </c>
      <c r="E14168" t="s">
        <v>2183</v>
      </c>
      <c r="F14168">
        <v>-38.227107400000001</v>
      </c>
      <c r="G14168">
        <v>146.5782289</v>
      </c>
      <c r="H14168">
        <v>0</v>
      </c>
      <c r="I14168" t="s">
        <v>592</v>
      </c>
      <c r="J14168" cm="1">
        <f t="array" ref="J14168:L14168">_xlfn.XLOOKUP($C14168, AGE!$A:$A,AGE!$B:$D,,0,2)</f>
        <v>22.18</v>
      </c>
      <c r="K14168">
        <v>0.63</v>
      </c>
      <c r="L14168" t="str">
        <v>Briggs et al. 2007</v>
      </c>
      <c r="M14168" t="s">
        <v>2296</v>
      </c>
      <c r="P14168" t="s">
        <v>2342</v>
      </c>
      <c r="S14168">
        <v>-27.4</v>
      </c>
      <c r="T14168">
        <v>0.06</v>
      </c>
      <c r="U14168" t="s">
        <v>2307</v>
      </c>
      <c r="V14168">
        <v>1</v>
      </c>
      <c r="W14168" t="s">
        <v>2547</v>
      </c>
    </row>
    <row r="14169" spans="1:23" x14ac:dyDescent="0.3">
      <c r="A14169">
        <v>22241</v>
      </c>
      <c r="B14169" s="15" t="s">
        <v>1869</v>
      </c>
      <c r="C14169" t="str">
        <f>_xlfn.XLOOKUP($B14169, STANDARDS!$A:$A, STANDARDS!$B:$B,,0,2)</f>
        <v>Morwell 1B Lignite</v>
      </c>
      <c r="D14169" t="s">
        <v>535</v>
      </c>
      <c r="E14169" t="s">
        <v>2183</v>
      </c>
      <c r="F14169">
        <v>-38.227107400000001</v>
      </c>
      <c r="G14169">
        <v>146.5782289</v>
      </c>
      <c r="H14169">
        <v>0</v>
      </c>
      <c r="I14169" t="s">
        <v>592</v>
      </c>
      <c r="J14169" cm="1">
        <f t="array" ref="J14169:L14169">_xlfn.XLOOKUP($C14169, AGE!$A:$A,AGE!$B:$D,,0,2)</f>
        <v>22.18</v>
      </c>
      <c r="K14169">
        <v>0.63</v>
      </c>
      <c r="L14169" t="str">
        <v>Briggs et al. 2007</v>
      </c>
      <c r="M14169" t="s">
        <v>2296</v>
      </c>
      <c r="P14169" t="s">
        <v>2342</v>
      </c>
      <c r="S14169">
        <v>-26.7</v>
      </c>
      <c r="T14169">
        <v>0.06</v>
      </c>
      <c r="U14169" t="s">
        <v>2307</v>
      </c>
      <c r="V14169">
        <v>1</v>
      </c>
      <c r="W14169" t="s">
        <v>2547</v>
      </c>
    </row>
    <row r="14170" spans="1:23" x14ac:dyDescent="0.3">
      <c r="A14170">
        <v>22242</v>
      </c>
      <c r="B14170" s="15" t="s">
        <v>1869</v>
      </c>
      <c r="C14170" t="str">
        <f>_xlfn.XLOOKUP($B14170, STANDARDS!$A:$A, STANDARDS!$B:$B,,0,2)</f>
        <v>Morwell 1B Lignite</v>
      </c>
      <c r="D14170" t="s">
        <v>535</v>
      </c>
      <c r="E14170" t="s">
        <v>2183</v>
      </c>
      <c r="F14170">
        <v>-38.227107400000001</v>
      </c>
      <c r="G14170">
        <v>146.5782289</v>
      </c>
      <c r="H14170">
        <v>0</v>
      </c>
      <c r="I14170" t="s">
        <v>592</v>
      </c>
      <c r="J14170" cm="1">
        <f t="array" ref="J14170:L14170">_xlfn.XLOOKUP($C14170, AGE!$A:$A,AGE!$B:$D,,0,2)</f>
        <v>22.18</v>
      </c>
      <c r="K14170">
        <v>0.63</v>
      </c>
      <c r="L14170" t="str">
        <v>Briggs et al. 2007</v>
      </c>
      <c r="M14170" t="s">
        <v>2296</v>
      </c>
      <c r="P14170" t="s">
        <v>2342</v>
      </c>
      <c r="S14170">
        <v>-27.1</v>
      </c>
      <c r="T14170">
        <v>0.06</v>
      </c>
      <c r="U14170" t="s">
        <v>2307</v>
      </c>
      <c r="V14170">
        <v>1</v>
      </c>
      <c r="W14170" t="s">
        <v>2547</v>
      </c>
    </row>
    <row r="14171" spans="1:23" x14ac:dyDescent="0.3">
      <c r="A14171">
        <v>22243</v>
      </c>
      <c r="B14171" s="15" t="s">
        <v>1869</v>
      </c>
      <c r="C14171" t="str">
        <f>_xlfn.XLOOKUP($B14171, STANDARDS!$A:$A, STANDARDS!$B:$B,,0,2)</f>
        <v>Morwell 1B Lignite</v>
      </c>
      <c r="D14171" t="s">
        <v>535</v>
      </c>
      <c r="E14171" t="s">
        <v>2183</v>
      </c>
      <c r="F14171">
        <v>-38.227107400000001</v>
      </c>
      <c r="G14171">
        <v>146.5782289</v>
      </c>
      <c r="H14171">
        <v>0</v>
      </c>
      <c r="I14171" t="s">
        <v>592</v>
      </c>
      <c r="J14171" cm="1">
        <f t="array" ref="J14171:L14171">_xlfn.XLOOKUP($C14171, AGE!$A:$A,AGE!$B:$D,,0,2)</f>
        <v>22.18</v>
      </c>
      <c r="K14171">
        <v>0.63</v>
      </c>
      <c r="L14171" t="str">
        <v>Briggs et al. 2007</v>
      </c>
      <c r="M14171" t="s">
        <v>2296</v>
      </c>
      <c r="P14171" t="s">
        <v>2342</v>
      </c>
      <c r="S14171">
        <v>-26.8</v>
      </c>
      <c r="T14171">
        <v>0.06</v>
      </c>
      <c r="U14171" t="s">
        <v>2307</v>
      </c>
      <c r="V14171">
        <v>1</v>
      </c>
      <c r="W14171" t="s">
        <v>2547</v>
      </c>
    </row>
    <row r="14172" spans="1:23" x14ac:dyDescent="0.3">
      <c r="A14172">
        <v>22244</v>
      </c>
      <c r="B14172" s="15" t="s">
        <v>1869</v>
      </c>
      <c r="C14172" t="str">
        <f>_xlfn.XLOOKUP($B14172, STANDARDS!$A:$A, STANDARDS!$B:$B,,0,2)</f>
        <v>Morwell 1B Lignite</v>
      </c>
      <c r="D14172" t="s">
        <v>535</v>
      </c>
      <c r="E14172" t="s">
        <v>2183</v>
      </c>
      <c r="F14172">
        <v>-38.227107400000001</v>
      </c>
      <c r="G14172">
        <v>146.5782289</v>
      </c>
      <c r="H14172">
        <v>0</v>
      </c>
      <c r="I14172" t="s">
        <v>592</v>
      </c>
      <c r="J14172" cm="1">
        <f t="array" ref="J14172:L14172">_xlfn.XLOOKUP($C14172, AGE!$A:$A,AGE!$B:$D,,0,2)</f>
        <v>22.18</v>
      </c>
      <c r="K14172">
        <v>0.63</v>
      </c>
      <c r="L14172" t="str">
        <v>Briggs et al. 2007</v>
      </c>
      <c r="M14172" t="s">
        <v>2296</v>
      </c>
      <c r="P14172" t="s">
        <v>2342</v>
      </c>
      <c r="S14172">
        <v>-27.4</v>
      </c>
      <c r="T14172">
        <v>0.06</v>
      </c>
      <c r="U14172" t="s">
        <v>2307</v>
      </c>
      <c r="V14172">
        <v>1</v>
      </c>
      <c r="W14172" t="s">
        <v>2547</v>
      </c>
    </row>
    <row r="14173" spans="1:23" x14ac:dyDescent="0.3">
      <c r="A14173">
        <v>22245</v>
      </c>
      <c r="B14173" s="15" t="s">
        <v>1869</v>
      </c>
      <c r="C14173" t="str">
        <f>_xlfn.XLOOKUP($B14173, STANDARDS!$A:$A, STANDARDS!$B:$B,,0,2)</f>
        <v>Morwell 1B Lignite</v>
      </c>
      <c r="D14173" t="s">
        <v>535</v>
      </c>
      <c r="E14173" t="s">
        <v>2183</v>
      </c>
      <c r="F14173">
        <v>-38.227107400000001</v>
      </c>
      <c r="G14173">
        <v>146.5782289</v>
      </c>
      <c r="H14173">
        <v>0</v>
      </c>
      <c r="I14173" t="s">
        <v>592</v>
      </c>
      <c r="J14173" cm="1">
        <f t="array" ref="J14173:L14173">_xlfn.XLOOKUP($C14173, AGE!$A:$A,AGE!$B:$D,,0,2)</f>
        <v>22.18</v>
      </c>
      <c r="K14173">
        <v>0.63</v>
      </c>
      <c r="L14173" t="str">
        <v>Briggs et al. 2007</v>
      </c>
      <c r="M14173" t="s">
        <v>2296</v>
      </c>
      <c r="P14173" t="s">
        <v>2342</v>
      </c>
      <c r="S14173">
        <v>-26.5</v>
      </c>
      <c r="T14173">
        <v>0.06</v>
      </c>
      <c r="U14173" t="s">
        <v>2307</v>
      </c>
      <c r="V14173">
        <v>1</v>
      </c>
      <c r="W14173" t="s">
        <v>2547</v>
      </c>
    </row>
    <row r="14174" spans="1:23" x14ac:dyDescent="0.3">
      <c r="A14174">
        <v>22246</v>
      </c>
      <c r="B14174" s="15" t="s">
        <v>1869</v>
      </c>
      <c r="C14174" t="str">
        <f>_xlfn.XLOOKUP($B14174, STANDARDS!$A:$A, STANDARDS!$B:$B,,0,2)</f>
        <v>Morwell 1B Lignite</v>
      </c>
      <c r="D14174" t="s">
        <v>535</v>
      </c>
      <c r="E14174" t="s">
        <v>2183</v>
      </c>
      <c r="F14174">
        <v>-38.227107400000001</v>
      </c>
      <c r="G14174">
        <v>146.5782289</v>
      </c>
      <c r="H14174">
        <v>0</v>
      </c>
      <c r="I14174" t="s">
        <v>592</v>
      </c>
      <c r="J14174" cm="1">
        <f t="array" ref="J14174:L14174">_xlfn.XLOOKUP($C14174, AGE!$A:$A,AGE!$B:$D,,0,2)</f>
        <v>22.18</v>
      </c>
      <c r="K14174">
        <v>0.63</v>
      </c>
      <c r="L14174" t="str">
        <v>Briggs et al. 2007</v>
      </c>
      <c r="M14174" t="s">
        <v>2296</v>
      </c>
      <c r="P14174" t="s">
        <v>2342</v>
      </c>
      <c r="S14174">
        <v>-26.2</v>
      </c>
      <c r="T14174">
        <v>0.06</v>
      </c>
      <c r="U14174" t="s">
        <v>2307</v>
      </c>
      <c r="V14174">
        <v>1</v>
      </c>
      <c r="W14174" t="s">
        <v>2547</v>
      </c>
    </row>
    <row r="14175" spans="1:23" x14ac:dyDescent="0.3">
      <c r="A14175">
        <v>22247</v>
      </c>
      <c r="B14175" s="15" t="s">
        <v>1869</v>
      </c>
      <c r="C14175" t="str">
        <f>_xlfn.XLOOKUP($B14175, STANDARDS!$A:$A, STANDARDS!$B:$B,,0,2)</f>
        <v>Morwell 1B Lignite</v>
      </c>
      <c r="D14175" t="s">
        <v>535</v>
      </c>
      <c r="E14175" t="s">
        <v>2183</v>
      </c>
      <c r="F14175">
        <v>-38.227107400000001</v>
      </c>
      <c r="G14175">
        <v>146.5782289</v>
      </c>
      <c r="H14175">
        <v>0</v>
      </c>
      <c r="I14175" t="s">
        <v>592</v>
      </c>
      <c r="J14175" cm="1">
        <f t="array" ref="J14175:L14175">_xlfn.XLOOKUP($C14175, AGE!$A:$A,AGE!$B:$D,,0,2)</f>
        <v>22.18</v>
      </c>
      <c r="K14175">
        <v>0.63</v>
      </c>
      <c r="L14175" t="str">
        <v>Briggs et al. 2007</v>
      </c>
      <c r="M14175" t="s">
        <v>2296</v>
      </c>
      <c r="P14175" t="s">
        <v>2342</v>
      </c>
      <c r="S14175">
        <v>-26.5</v>
      </c>
      <c r="T14175">
        <v>0.06</v>
      </c>
      <c r="U14175" t="s">
        <v>2307</v>
      </c>
      <c r="V14175">
        <v>1</v>
      </c>
      <c r="W14175" t="s">
        <v>2547</v>
      </c>
    </row>
    <row r="14176" spans="1:23" x14ac:dyDescent="0.3">
      <c r="A14176">
        <v>22248</v>
      </c>
      <c r="B14176" s="15" t="s">
        <v>1869</v>
      </c>
      <c r="C14176" t="str">
        <f>_xlfn.XLOOKUP($B14176, STANDARDS!$A:$A, STANDARDS!$B:$B,,0,2)</f>
        <v>Morwell 1B Lignite</v>
      </c>
      <c r="D14176" t="s">
        <v>535</v>
      </c>
      <c r="E14176" t="s">
        <v>2183</v>
      </c>
      <c r="F14176">
        <v>-38.227107400000001</v>
      </c>
      <c r="G14176">
        <v>146.5782289</v>
      </c>
      <c r="H14176">
        <v>0</v>
      </c>
      <c r="I14176" t="s">
        <v>592</v>
      </c>
      <c r="J14176" cm="1">
        <f t="array" ref="J14176:L14176">_xlfn.XLOOKUP($C14176, AGE!$A:$A,AGE!$B:$D,,0,2)</f>
        <v>22.18</v>
      </c>
      <c r="K14176">
        <v>0.63</v>
      </c>
      <c r="L14176" t="str">
        <v>Briggs et al. 2007</v>
      </c>
      <c r="M14176" t="s">
        <v>2296</v>
      </c>
      <c r="P14176" t="s">
        <v>2342</v>
      </c>
      <c r="S14176">
        <v>-26.5</v>
      </c>
      <c r="T14176">
        <v>0.06</v>
      </c>
      <c r="U14176" t="s">
        <v>2307</v>
      </c>
      <c r="V14176">
        <v>1</v>
      </c>
      <c r="W14176" t="s">
        <v>2547</v>
      </c>
    </row>
    <row r="14177" spans="1:23" x14ac:dyDescent="0.3">
      <c r="A14177">
        <v>22249</v>
      </c>
      <c r="B14177" s="15" t="s">
        <v>1869</v>
      </c>
      <c r="C14177" t="str">
        <f>_xlfn.XLOOKUP($B14177, STANDARDS!$A:$A, STANDARDS!$B:$B,,0,2)</f>
        <v>Morwell 1B Lignite</v>
      </c>
      <c r="D14177" t="s">
        <v>535</v>
      </c>
      <c r="E14177" t="s">
        <v>2183</v>
      </c>
      <c r="F14177">
        <v>-38.227107400000001</v>
      </c>
      <c r="G14177">
        <v>146.5782289</v>
      </c>
      <c r="H14177">
        <v>0</v>
      </c>
      <c r="I14177" t="s">
        <v>592</v>
      </c>
      <c r="J14177" cm="1">
        <f t="array" ref="J14177:L14177">_xlfn.XLOOKUP($C14177, AGE!$A:$A,AGE!$B:$D,,0,2)</f>
        <v>22.18</v>
      </c>
      <c r="K14177">
        <v>0.63</v>
      </c>
      <c r="L14177" t="str">
        <v>Briggs et al. 2007</v>
      </c>
      <c r="M14177" t="s">
        <v>2296</v>
      </c>
      <c r="P14177" t="s">
        <v>2342</v>
      </c>
      <c r="S14177">
        <v>-26.5</v>
      </c>
      <c r="T14177">
        <v>0.06</v>
      </c>
      <c r="U14177" t="s">
        <v>2307</v>
      </c>
      <c r="V14177">
        <v>1</v>
      </c>
      <c r="W14177" t="s">
        <v>2547</v>
      </c>
    </row>
    <row r="14178" spans="1:23" x14ac:dyDescent="0.3">
      <c r="A14178">
        <v>22250</v>
      </c>
      <c r="B14178" s="15" t="s">
        <v>1869</v>
      </c>
      <c r="C14178" t="str">
        <f>_xlfn.XLOOKUP($B14178, STANDARDS!$A:$A, STANDARDS!$B:$B,,0,2)</f>
        <v>Morwell 1B Lignite</v>
      </c>
      <c r="D14178" t="s">
        <v>535</v>
      </c>
      <c r="E14178" t="s">
        <v>2183</v>
      </c>
      <c r="F14178">
        <v>-38.227107400000001</v>
      </c>
      <c r="G14178">
        <v>146.5782289</v>
      </c>
      <c r="H14178">
        <v>0</v>
      </c>
      <c r="I14178" t="s">
        <v>592</v>
      </c>
      <c r="J14178" cm="1">
        <f t="array" ref="J14178:L14178">_xlfn.XLOOKUP($C14178, AGE!$A:$A,AGE!$B:$D,,0,2)</f>
        <v>22.18</v>
      </c>
      <c r="K14178">
        <v>0.63</v>
      </c>
      <c r="L14178" t="str">
        <v>Briggs et al. 2007</v>
      </c>
      <c r="M14178" t="s">
        <v>2296</v>
      </c>
      <c r="P14178" t="s">
        <v>2342</v>
      </c>
      <c r="S14178">
        <v>-26.3</v>
      </c>
      <c r="T14178">
        <v>0.06</v>
      </c>
      <c r="U14178" t="s">
        <v>2307</v>
      </c>
      <c r="V14178">
        <v>1</v>
      </c>
      <c r="W14178" t="s">
        <v>2547</v>
      </c>
    </row>
    <row r="14179" spans="1:23" x14ac:dyDescent="0.3">
      <c r="A14179">
        <v>22251</v>
      </c>
      <c r="B14179" s="15" t="s">
        <v>1869</v>
      </c>
      <c r="C14179" t="str">
        <f>_xlfn.XLOOKUP($B14179, STANDARDS!$A:$A, STANDARDS!$B:$B,,0,2)</f>
        <v>Morwell 1B Lignite</v>
      </c>
      <c r="D14179" t="s">
        <v>535</v>
      </c>
      <c r="E14179" t="s">
        <v>2183</v>
      </c>
      <c r="F14179">
        <v>-38.227107400000001</v>
      </c>
      <c r="G14179">
        <v>146.5782289</v>
      </c>
      <c r="H14179">
        <v>0</v>
      </c>
      <c r="I14179" t="s">
        <v>592</v>
      </c>
      <c r="J14179" cm="1">
        <f t="array" ref="J14179:L14179">_xlfn.XLOOKUP($C14179, AGE!$A:$A,AGE!$B:$D,,0,2)</f>
        <v>22.18</v>
      </c>
      <c r="K14179">
        <v>0.63</v>
      </c>
      <c r="L14179" t="str">
        <v>Briggs et al. 2007</v>
      </c>
      <c r="M14179" t="s">
        <v>2296</v>
      </c>
      <c r="P14179" t="s">
        <v>2342</v>
      </c>
      <c r="S14179">
        <v>-26.7</v>
      </c>
      <c r="T14179">
        <v>0.06</v>
      </c>
      <c r="U14179" t="s">
        <v>2307</v>
      </c>
      <c r="V14179">
        <v>1</v>
      </c>
      <c r="W14179" t="s">
        <v>2547</v>
      </c>
    </row>
    <row r="14180" spans="1:23" x14ac:dyDescent="0.3">
      <c r="A14180">
        <v>22252</v>
      </c>
      <c r="B14180" s="15" t="s">
        <v>1869</v>
      </c>
      <c r="C14180" t="str">
        <f>_xlfn.XLOOKUP($B14180, STANDARDS!$A:$A, STANDARDS!$B:$B,,0,2)</f>
        <v>Morwell 1B Lignite</v>
      </c>
      <c r="D14180" t="s">
        <v>535</v>
      </c>
      <c r="E14180" t="s">
        <v>2183</v>
      </c>
      <c r="F14180">
        <v>-38.227107400000001</v>
      </c>
      <c r="G14180">
        <v>146.5782289</v>
      </c>
      <c r="H14180">
        <v>0</v>
      </c>
      <c r="I14180" t="s">
        <v>592</v>
      </c>
      <c r="J14180" cm="1">
        <f t="array" ref="J14180:L14180">_xlfn.XLOOKUP($C14180, AGE!$A:$A,AGE!$B:$D,,0,2)</f>
        <v>22.18</v>
      </c>
      <c r="K14180">
        <v>0.63</v>
      </c>
      <c r="L14180" t="str">
        <v>Briggs et al. 2007</v>
      </c>
      <c r="M14180" t="s">
        <v>2296</v>
      </c>
      <c r="P14180" t="s">
        <v>2342</v>
      </c>
      <c r="S14180">
        <v>-26.3</v>
      </c>
      <c r="T14180">
        <v>0.06</v>
      </c>
      <c r="U14180" t="s">
        <v>2307</v>
      </c>
      <c r="V14180">
        <v>1</v>
      </c>
      <c r="W14180" t="s">
        <v>2547</v>
      </c>
    </row>
    <row r="14181" spans="1:23" x14ac:dyDescent="0.3">
      <c r="A14181">
        <v>22253</v>
      </c>
      <c r="B14181" s="15" t="s">
        <v>1869</v>
      </c>
      <c r="C14181" t="str">
        <f>_xlfn.XLOOKUP($B14181, STANDARDS!$A:$A, STANDARDS!$B:$B,,0,2)</f>
        <v>Morwell 1B Lignite</v>
      </c>
      <c r="D14181" t="s">
        <v>535</v>
      </c>
      <c r="E14181" t="s">
        <v>2183</v>
      </c>
      <c r="F14181">
        <v>-38.227107400000001</v>
      </c>
      <c r="G14181">
        <v>146.5782289</v>
      </c>
      <c r="H14181">
        <v>0</v>
      </c>
      <c r="I14181" t="s">
        <v>592</v>
      </c>
      <c r="J14181" cm="1">
        <f t="array" ref="J14181:L14181">_xlfn.XLOOKUP($C14181, AGE!$A:$A,AGE!$B:$D,,0,2)</f>
        <v>22.18</v>
      </c>
      <c r="K14181">
        <v>0.63</v>
      </c>
      <c r="L14181" t="str">
        <v>Briggs et al. 2007</v>
      </c>
      <c r="M14181" t="s">
        <v>2296</v>
      </c>
      <c r="P14181" t="s">
        <v>2342</v>
      </c>
      <c r="S14181">
        <v>-26.2</v>
      </c>
      <c r="T14181">
        <v>0.06</v>
      </c>
      <c r="U14181" t="s">
        <v>2307</v>
      </c>
      <c r="V14181">
        <v>1</v>
      </c>
      <c r="W14181" t="s">
        <v>2547</v>
      </c>
    </row>
    <row r="14182" spans="1:23" x14ac:dyDescent="0.3">
      <c r="A14182">
        <v>22254</v>
      </c>
      <c r="B14182" s="15" t="s">
        <v>1869</v>
      </c>
      <c r="C14182" t="str">
        <f>_xlfn.XLOOKUP($B14182, STANDARDS!$A:$A, STANDARDS!$B:$B,,0,2)</f>
        <v>Morwell 1B Lignite</v>
      </c>
      <c r="D14182" t="s">
        <v>535</v>
      </c>
      <c r="E14182" t="s">
        <v>2183</v>
      </c>
      <c r="F14182">
        <v>-38.227107400000001</v>
      </c>
      <c r="G14182">
        <v>146.5782289</v>
      </c>
      <c r="H14182">
        <v>0</v>
      </c>
      <c r="I14182" t="s">
        <v>592</v>
      </c>
      <c r="J14182" cm="1">
        <f t="array" ref="J14182:L14182">_xlfn.XLOOKUP($C14182, AGE!$A:$A,AGE!$B:$D,,0,2)</f>
        <v>22.18</v>
      </c>
      <c r="K14182">
        <v>0.63</v>
      </c>
      <c r="L14182" t="str">
        <v>Briggs et al. 2007</v>
      </c>
      <c r="M14182" t="s">
        <v>2296</v>
      </c>
      <c r="P14182" t="s">
        <v>2342</v>
      </c>
      <c r="S14182">
        <v>-25.6</v>
      </c>
      <c r="T14182">
        <v>0.06</v>
      </c>
      <c r="U14182" t="s">
        <v>2307</v>
      </c>
      <c r="V14182">
        <v>1</v>
      </c>
      <c r="W14182" t="s">
        <v>2547</v>
      </c>
    </row>
    <row r="14183" spans="1:23" x14ac:dyDescent="0.3">
      <c r="A14183">
        <v>22255</v>
      </c>
      <c r="B14183" s="15" t="s">
        <v>1869</v>
      </c>
      <c r="C14183" t="str">
        <f>_xlfn.XLOOKUP($B14183, STANDARDS!$A:$A, STANDARDS!$B:$B,,0,2)</f>
        <v>Morwell 1B Lignite</v>
      </c>
      <c r="D14183" t="s">
        <v>535</v>
      </c>
      <c r="E14183" t="s">
        <v>2183</v>
      </c>
      <c r="F14183">
        <v>-38.227107400000001</v>
      </c>
      <c r="G14183">
        <v>146.5782289</v>
      </c>
      <c r="H14183">
        <v>0</v>
      </c>
      <c r="I14183" t="s">
        <v>592</v>
      </c>
      <c r="J14183" cm="1">
        <f t="array" ref="J14183:L14183">_xlfn.XLOOKUP($C14183, AGE!$A:$A,AGE!$B:$D,,0,2)</f>
        <v>22.18</v>
      </c>
      <c r="K14183">
        <v>0.63</v>
      </c>
      <c r="L14183" t="str">
        <v>Briggs et al. 2007</v>
      </c>
      <c r="M14183" t="s">
        <v>2296</v>
      </c>
      <c r="P14183" t="s">
        <v>2342</v>
      </c>
      <c r="S14183">
        <v>-25.4</v>
      </c>
      <c r="T14183">
        <v>0.06</v>
      </c>
      <c r="U14183" t="s">
        <v>2307</v>
      </c>
      <c r="V14183">
        <v>1</v>
      </c>
      <c r="W14183" t="s">
        <v>2547</v>
      </c>
    </row>
    <row r="14184" spans="1:23" x14ac:dyDescent="0.3">
      <c r="A14184">
        <v>22256</v>
      </c>
      <c r="B14184" s="15" t="s">
        <v>1869</v>
      </c>
      <c r="C14184" t="str">
        <f>_xlfn.XLOOKUP($B14184, STANDARDS!$A:$A, STANDARDS!$B:$B,,0,2)</f>
        <v>Morwell 1B Lignite</v>
      </c>
      <c r="D14184" t="s">
        <v>535</v>
      </c>
      <c r="E14184" t="s">
        <v>2183</v>
      </c>
      <c r="F14184">
        <v>-38.227107400000001</v>
      </c>
      <c r="G14184">
        <v>146.5782289</v>
      </c>
      <c r="H14184">
        <v>0</v>
      </c>
      <c r="I14184" t="s">
        <v>592</v>
      </c>
      <c r="J14184" cm="1">
        <f t="array" ref="J14184:L14184">_xlfn.XLOOKUP($C14184, AGE!$A:$A,AGE!$B:$D,,0,2)</f>
        <v>22.18</v>
      </c>
      <c r="K14184">
        <v>0.63</v>
      </c>
      <c r="L14184" t="str">
        <v>Briggs et al. 2007</v>
      </c>
      <c r="M14184" t="s">
        <v>2296</v>
      </c>
      <c r="P14184" t="s">
        <v>2342</v>
      </c>
      <c r="S14184">
        <v>-25</v>
      </c>
      <c r="T14184">
        <v>0.06</v>
      </c>
      <c r="U14184" t="s">
        <v>2307</v>
      </c>
      <c r="V14184">
        <v>1</v>
      </c>
      <c r="W14184" t="s">
        <v>2547</v>
      </c>
    </row>
    <row r="14185" spans="1:23" x14ac:dyDescent="0.3">
      <c r="A14185">
        <v>22257</v>
      </c>
      <c r="B14185" s="15" t="s">
        <v>1869</v>
      </c>
      <c r="C14185" t="str">
        <f>_xlfn.XLOOKUP($B14185, STANDARDS!$A:$A, STANDARDS!$B:$B,,0,2)</f>
        <v>Morwell 1B Lignite</v>
      </c>
      <c r="D14185" t="s">
        <v>535</v>
      </c>
      <c r="E14185" t="s">
        <v>2183</v>
      </c>
      <c r="F14185">
        <v>-38.227107400000001</v>
      </c>
      <c r="G14185">
        <v>146.5782289</v>
      </c>
      <c r="H14185">
        <v>0</v>
      </c>
      <c r="I14185" t="s">
        <v>592</v>
      </c>
      <c r="J14185" cm="1">
        <f t="array" ref="J14185:L14185">_xlfn.XLOOKUP($C14185, AGE!$A:$A,AGE!$B:$D,,0,2)</f>
        <v>22.18</v>
      </c>
      <c r="K14185">
        <v>0.63</v>
      </c>
      <c r="L14185" t="str">
        <v>Briggs et al. 2007</v>
      </c>
      <c r="M14185" t="s">
        <v>2296</v>
      </c>
      <c r="P14185" t="s">
        <v>2342</v>
      </c>
      <c r="S14185">
        <v>-25</v>
      </c>
      <c r="T14185">
        <v>0.06</v>
      </c>
      <c r="U14185" t="s">
        <v>2307</v>
      </c>
      <c r="V14185">
        <v>1</v>
      </c>
      <c r="W14185" t="s">
        <v>2547</v>
      </c>
    </row>
    <row r="14186" spans="1:23" x14ac:dyDescent="0.3">
      <c r="A14186">
        <v>22258</v>
      </c>
      <c r="B14186" s="15" t="s">
        <v>1869</v>
      </c>
      <c r="C14186" t="str">
        <f>_xlfn.XLOOKUP($B14186, STANDARDS!$A:$A, STANDARDS!$B:$B,,0,2)</f>
        <v>Morwell 1B Lignite</v>
      </c>
      <c r="D14186" t="s">
        <v>535</v>
      </c>
      <c r="E14186" t="s">
        <v>2183</v>
      </c>
      <c r="F14186">
        <v>-38.227107400000001</v>
      </c>
      <c r="G14186">
        <v>146.5782289</v>
      </c>
      <c r="H14186">
        <v>0</v>
      </c>
      <c r="I14186" t="s">
        <v>592</v>
      </c>
      <c r="J14186" cm="1">
        <f t="array" ref="J14186:L14186">_xlfn.XLOOKUP($C14186, AGE!$A:$A,AGE!$B:$D,,0,2)</f>
        <v>22.18</v>
      </c>
      <c r="K14186">
        <v>0.63</v>
      </c>
      <c r="L14186" t="str">
        <v>Briggs et al. 2007</v>
      </c>
      <c r="M14186" t="s">
        <v>2296</v>
      </c>
      <c r="P14186" t="s">
        <v>2342</v>
      </c>
      <c r="S14186">
        <v>-25.1</v>
      </c>
      <c r="T14186">
        <v>0.06</v>
      </c>
      <c r="U14186" t="s">
        <v>2307</v>
      </c>
      <c r="V14186">
        <v>1</v>
      </c>
      <c r="W14186" t="s">
        <v>2547</v>
      </c>
    </row>
    <row r="14187" spans="1:23" x14ac:dyDescent="0.3">
      <c r="A14187">
        <v>22259</v>
      </c>
      <c r="B14187" s="15" t="s">
        <v>1869</v>
      </c>
      <c r="C14187" t="str">
        <f>_xlfn.XLOOKUP($B14187, STANDARDS!$A:$A, STANDARDS!$B:$B,,0,2)</f>
        <v>Morwell 1B Lignite</v>
      </c>
      <c r="D14187" t="s">
        <v>535</v>
      </c>
      <c r="E14187" t="s">
        <v>2183</v>
      </c>
      <c r="F14187">
        <v>-38.227107400000001</v>
      </c>
      <c r="G14187">
        <v>146.5782289</v>
      </c>
      <c r="H14187">
        <v>0</v>
      </c>
      <c r="I14187" t="s">
        <v>592</v>
      </c>
      <c r="J14187" cm="1">
        <f t="array" ref="J14187:L14187">_xlfn.XLOOKUP($C14187, AGE!$A:$A,AGE!$B:$D,,0,2)</f>
        <v>22.18</v>
      </c>
      <c r="K14187">
        <v>0.63</v>
      </c>
      <c r="L14187" t="str">
        <v>Briggs et al. 2007</v>
      </c>
      <c r="M14187" t="s">
        <v>2296</v>
      </c>
      <c r="P14187" t="s">
        <v>2342</v>
      </c>
      <c r="S14187">
        <v>-25.3</v>
      </c>
      <c r="T14187">
        <v>0.06</v>
      </c>
      <c r="U14187" t="s">
        <v>2307</v>
      </c>
      <c r="V14187">
        <v>1</v>
      </c>
      <c r="W14187" t="s">
        <v>2547</v>
      </c>
    </row>
    <row r="14188" spans="1:23" x14ac:dyDescent="0.3">
      <c r="A14188">
        <v>22260</v>
      </c>
      <c r="B14188" s="15" t="s">
        <v>1869</v>
      </c>
      <c r="C14188" t="str">
        <f>_xlfn.XLOOKUP($B14188, STANDARDS!$A:$A, STANDARDS!$B:$B,,0,2)</f>
        <v>Morwell 1B Lignite</v>
      </c>
      <c r="D14188" t="s">
        <v>535</v>
      </c>
      <c r="E14188" t="s">
        <v>2183</v>
      </c>
      <c r="F14188">
        <v>-38.227107400000001</v>
      </c>
      <c r="G14188">
        <v>146.5782289</v>
      </c>
      <c r="H14188">
        <v>0</v>
      </c>
      <c r="I14188" t="s">
        <v>592</v>
      </c>
      <c r="J14188" cm="1">
        <f t="array" ref="J14188:L14188">_xlfn.XLOOKUP($C14188, AGE!$A:$A,AGE!$B:$D,,0,2)</f>
        <v>22.18</v>
      </c>
      <c r="K14188">
        <v>0.63</v>
      </c>
      <c r="L14188" t="str">
        <v>Briggs et al. 2007</v>
      </c>
      <c r="M14188" t="s">
        <v>2296</v>
      </c>
      <c r="P14188" t="s">
        <v>2342</v>
      </c>
      <c r="S14188">
        <v>-25</v>
      </c>
      <c r="T14188">
        <v>0.06</v>
      </c>
      <c r="U14188" t="s">
        <v>2307</v>
      </c>
      <c r="V14188">
        <v>1</v>
      </c>
      <c r="W14188" t="s">
        <v>2547</v>
      </c>
    </row>
    <row r="14189" spans="1:23" x14ac:dyDescent="0.3">
      <c r="A14189">
        <v>22261</v>
      </c>
      <c r="B14189" s="15" t="s">
        <v>1869</v>
      </c>
      <c r="C14189" t="str">
        <f>_xlfn.XLOOKUP($B14189, STANDARDS!$A:$A, STANDARDS!$B:$B,,0,2)</f>
        <v>Morwell 1B Lignite</v>
      </c>
      <c r="D14189" t="s">
        <v>535</v>
      </c>
      <c r="E14189" t="s">
        <v>2183</v>
      </c>
      <c r="F14189">
        <v>-38.227107400000001</v>
      </c>
      <c r="G14189">
        <v>146.5782289</v>
      </c>
      <c r="H14189">
        <v>0</v>
      </c>
      <c r="I14189" t="s">
        <v>592</v>
      </c>
      <c r="J14189" cm="1">
        <f t="array" ref="J14189:L14189">_xlfn.XLOOKUP($C14189, AGE!$A:$A,AGE!$B:$D,,0,2)</f>
        <v>22.18</v>
      </c>
      <c r="K14189">
        <v>0.63</v>
      </c>
      <c r="L14189" t="str">
        <v>Briggs et al. 2007</v>
      </c>
      <c r="M14189" t="s">
        <v>2296</v>
      </c>
      <c r="P14189" t="s">
        <v>2342</v>
      </c>
      <c r="S14189">
        <v>-25.3</v>
      </c>
      <c r="T14189">
        <v>0.06</v>
      </c>
      <c r="U14189" t="s">
        <v>2307</v>
      </c>
      <c r="V14189">
        <v>1</v>
      </c>
      <c r="W14189" t="s">
        <v>2547</v>
      </c>
    </row>
    <row r="14190" spans="1:23" x14ac:dyDescent="0.3">
      <c r="A14190">
        <v>22262</v>
      </c>
      <c r="B14190" s="15" t="s">
        <v>1869</v>
      </c>
      <c r="C14190" t="str">
        <f>_xlfn.XLOOKUP($B14190, STANDARDS!$A:$A, STANDARDS!$B:$B,,0,2)</f>
        <v>Morwell 1B Lignite</v>
      </c>
      <c r="D14190" t="s">
        <v>535</v>
      </c>
      <c r="E14190" t="s">
        <v>2183</v>
      </c>
      <c r="F14190">
        <v>-38.227107400000001</v>
      </c>
      <c r="G14190">
        <v>146.5782289</v>
      </c>
      <c r="H14190">
        <v>0</v>
      </c>
      <c r="I14190" t="s">
        <v>592</v>
      </c>
      <c r="J14190" cm="1">
        <f t="array" ref="J14190:L14190">_xlfn.XLOOKUP($C14190, AGE!$A:$A,AGE!$B:$D,,0,2)</f>
        <v>22.18</v>
      </c>
      <c r="K14190">
        <v>0.63</v>
      </c>
      <c r="L14190" t="str">
        <v>Briggs et al. 2007</v>
      </c>
      <c r="M14190" t="s">
        <v>2296</v>
      </c>
      <c r="P14190" t="s">
        <v>2342</v>
      </c>
      <c r="S14190">
        <v>-25.3</v>
      </c>
      <c r="T14190">
        <v>0.06</v>
      </c>
      <c r="U14190" t="s">
        <v>2307</v>
      </c>
      <c r="V14190">
        <v>1</v>
      </c>
      <c r="W14190" t="s">
        <v>2547</v>
      </c>
    </row>
    <row r="14191" spans="1:23" x14ac:dyDescent="0.3">
      <c r="A14191">
        <v>22263</v>
      </c>
      <c r="B14191" s="15" t="s">
        <v>1869</v>
      </c>
      <c r="C14191" t="str">
        <f>_xlfn.XLOOKUP($B14191, STANDARDS!$A:$A, STANDARDS!$B:$B,,0,2)</f>
        <v>Morwell 1B Lignite</v>
      </c>
      <c r="D14191" t="s">
        <v>535</v>
      </c>
      <c r="E14191" t="s">
        <v>2183</v>
      </c>
      <c r="F14191">
        <v>-38.227107400000001</v>
      </c>
      <c r="G14191">
        <v>146.5782289</v>
      </c>
      <c r="H14191">
        <v>0</v>
      </c>
      <c r="I14191" t="s">
        <v>592</v>
      </c>
      <c r="J14191" cm="1">
        <f t="array" ref="J14191:L14191">_xlfn.XLOOKUP($C14191, AGE!$A:$A,AGE!$B:$D,,0,2)</f>
        <v>22.18</v>
      </c>
      <c r="K14191">
        <v>0.63</v>
      </c>
      <c r="L14191" t="str">
        <v>Briggs et al. 2007</v>
      </c>
      <c r="M14191" t="s">
        <v>2296</v>
      </c>
      <c r="P14191" t="s">
        <v>2342</v>
      </c>
      <c r="S14191">
        <v>-25.5</v>
      </c>
      <c r="T14191">
        <v>0.06</v>
      </c>
      <c r="U14191" t="s">
        <v>2307</v>
      </c>
      <c r="V14191">
        <v>1</v>
      </c>
      <c r="W14191" t="s">
        <v>2547</v>
      </c>
    </row>
    <row r="14192" spans="1:23" x14ac:dyDescent="0.3">
      <c r="A14192">
        <v>22264</v>
      </c>
      <c r="B14192" s="15" t="s">
        <v>1869</v>
      </c>
      <c r="C14192" t="str">
        <f>_xlfn.XLOOKUP($B14192, STANDARDS!$A:$A, STANDARDS!$B:$B,,0,2)</f>
        <v>Morwell 1B Lignite</v>
      </c>
      <c r="D14192" t="s">
        <v>535</v>
      </c>
      <c r="E14192" t="s">
        <v>2183</v>
      </c>
      <c r="F14192">
        <v>-38.227107400000001</v>
      </c>
      <c r="G14192">
        <v>146.5782289</v>
      </c>
      <c r="H14192">
        <v>0</v>
      </c>
      <c r="I14192" t="s">
        <v>592</v>
      </c>
      <c r="J14192" cm="1">
        <f t="array" ref="J14192:L14192">_xlfn.XLOOKUP($C14192, AGE!$A:$A,AGE!$B:$D,,0,2)</f>
        <v>22.18</v>
      </c>
      <c r="K14192">
        <v>0.63</v>
      </c>
      <c r="L14192" t="str">
        <v>Briggs et al. 2007</v>
      </c>
      <c r="M14192" t="s">
        <v>2296</v>
      </c>
      <c r="P14192" t="s">
        <v>2342</v>
      </c>
      <c r="S14192">
        <v>-25.2</v>
      </c>
      <c r="T14192">
        <v>0.06</v>
      </c>
      <c r="U14192" t="s">
        <v>2307</v>
      </c>
      <c r="V14192">
        <v>1</v>
      </c>
      <c r="W14192" t="s">
        <v>2547</v>
      </c>
    </row>
    <row r="14193" spans="1:23" x14ac:dyDescent="0.3">
      <c r="A14193">
        <v>22265</v>
      </c>
      <c r="B14193" s="15" t="s">
        <v>1869</v>
      </c>
      <c r="C14193" t="str">
        <f>_xlfn.XLOOKUP($B14193, STANDARDS!$A:$A, STANDARDS!$B:$B,,0,2)</f>
        <v>Morwell 1B Lignite</v>
      </c>
      <c r="D14193" t="s">
        <v>535</v>
      </c>
      <c r="E14193" t="s">
        <v>2183</v>
      </c>
      <c r="F14193">
        <v>-38.227107400000001</v>
      </c>
      <c r="G14193">
        <v>146.5782289</v>
      </c>
      <c r="H14193">
        <v>0</v>
      </c>
      <c r="I14193" t="s">
        <v>592</v>
      </c>
      <c r="J14193" cm="1">
        <f t="array" ref="J14193:L14193">_xlfn.XLOOKUP($C14193, AGE!$A:$A,AGE!$B:$D,,0,2)</f>
        <v>22.18</v>
      </c>
      <c r="K14193">
        <v>0.63</v>
      </c>
      <c r="L14193" t="str">
        <v>Briggs et al. 2007</v>
      </c>
      <c r="M14193" t="s">
        <v>2296</v>
      </c>
      <c r="P14193" t="s">
        <v>2342</v>
      </c>
      <c r="S14193">
        <v>-25.7</v>
      </c>
      <c r="T14193">
        <v>0.06</v>
      </c>
      <c r="U14193" t="s">
        <v>2307</v>
      </c>
      <c r="V14193">
        <v>1</v>
      </c>
      <c r="W14193" t="s">
        <v>2547</v>
      </c>
    </row>
    <row r="14194" spans="1:23" x14ac:dyDescent="0.3">
      <c r="A14194">
        <v>22266</v>
      </c>
      <c r="B14194" s="15" t="s">
        <v>1869</v>
      </c>
      <c r="C14194" t="str">
        <f>_xlfn.XLOOKUP($B14194, STANDARDS!$A:$A, STANDARDS!$B:$B,,0,2)</f>
        <v>Morwell 1B Lignite</v>
      </c>
      <c r="D14194" t="s">
        <v>535</v>
      </c>
      <c r="E14194" t="s">
        <v>2183</v>
      </c>
      <c r="F14194">
        <v>-38.227107400000001</v>
      </c>
      <c r="G14194">
        <v>146.5782289</v>
      </c>
      <c r="H14194">
        <v>0</v>
      </c>
      <c r="I14194" t="s">
        <v>592</v>
      </c>
      <c r="J14194" cm="1">
        <f t="array" ref="J14194:L14194">_xlfn.XLOOKUP($C14194, AGE!$A:$A,AGE!$B:$D,,0,2)</f>
        <v>22.18</v>
      </c>
      <c r="K14194">
        <v>0.63</v>
      </c>
      <c r="L14194" t="str">
        <v>Briggs et al. 2007</v>
      </c>
      <c r="M14194" t="s">
        <v>2296</v>
      </c>
      <c r="P14194" t="s">
        <v>2342</v>
      </c>
      <c r="S14194">
        <v>-26</v>
      </c>
      <c r="T14194">
        <v>0.06</v>
      </c>
      <c r="U14194" t="s">
        <v>2307</v>
      </c>
      <c r="V14194">
        <v>1</v>
      </c>
      <c r="W14194" t="s">
        <v>2547</v>
      </c>
    </row>
    <row r="14195" spans="1:23" x14ac:dyDescent="0.3">
      <c r="A14195">
        <v>22267</v>
      </c>
      <c r="B14195" s="15" t="s">
        <v>1869</v>
      </c>
      <c r="C14195" t="str">
        <f>_xlfn.XLOOKUP($B14195, STANDARDS!$A:$A, STANDARDS!$B:$B,,0,2)</f>
        <v>Morwell 1B Lignite</v>
      </c>
      <c r="D14195" t="s">
        <v>535</v>
      </c>
      <c r="E14195" t="s">
        <v>2183</v>
      </c>
      <c r="F14195">
        <v>-38.227107400000001</v>
      </c>
      <c r="G14195">
        <v>146.5782289</v>
      </c>
      <c r="H14195">
        <v>0</v>
      </c>
      <c r="I14195" t="s">
        <v>592</v>
      </c>
      <c r="J14195" cm="1">
        <f t="array" ref="J14195:L14195">_xlfn.XLOOKUP($C14195, AGE!$A:$A,AGE!$B:$D,,0,2)</f>
        <v>22.18</v>
      </c>
      <c r="K14195">
        <v>0.63</v>
      </c>
      <c r="L14195" t="str">
        <v>Briggs et al. 2007</v>
      </c>
      <c r="M14195" t="s">
        <v>2296</v>
      </c>
      <c r="P14195" t="s">
        <v>2342</v>
      </c>
      <c r="S14195">
        <v>-26.3</v>
      </c>
      <c r="T14195">
        <v>0.06</v>
      </c>
      <c r="U14195" t="s">
        <v>2307</v>
      </c>
      <c r="V14195">
        <v>1</v>
      </c>
      <c r="W14195" t="s">
        <v>2547</v>
      </c>
    </row>
    <row r="14196" spans="1:23" x14ac:dyDescent="0.3">
      <c r="A14196">
        <v>22268</v>
      </c>
      <c r="B14196" s="15" t="s">
        <v>1869</v>
      </c>
      <c r="C14196" t="str">
        <f>_xlfn.XLOOKUP($B14196, STANDARDS!$A:$A, STANDARDS!$B:$B,,0,2)</f>
        <v>Morwell 1B Lignite</v>
      </c>
      <c r="D14196" t="s">
        <v>535</v>
      </c>
      <c r="E14196" t="s">
        <v>2183</v>
      </c>
      <c r="F14196">
        <v>-38.227107400000001</v>
      </c>
      <c r="G14196">
        <v>146.5782289</v>
      </c>
      <c r="H14196">
        <v>0</v>
      </c>
      <c r="I14196" t="s">
        <v>592</v>
      </c>
      <c r="J14196" cm="1">
        <f t="array" ref="J14196:L14196">_xlfn.XLOOKUP($C14196, AGE!$A:$A,AGE!$B:$D,,0,2)</f>
        <v>22.18</v>
      </c>
      <c r="K14196">
        <v>0.63</v>
      </c>
      <c r="L14196" t="str">
        <v>Briggs et al. 2007</v>
      </c>
      <c r="M14196" t="s">
        <v>2296</v>
      </c>
      <c r="P14196" t="s">
        <v>2342</v>
      </c>
      <c r="S14196">
        <v>-26.1</v>
      </c>
      <c r="T14196">
        <v>0.06</v>
      </c>
      <c r="U14196" t="s">
        <v>2307</v>
      </c>
      <c r="V14196">
        <v>1</v>
      </c>
      <c r="W14196" t="s">
        <v>2547</v>
      </c>
    </row>
    <row r="14197" spans="1:23" x14ac:dyDescent="0.3">
      <c r="A14197">
        <v>22269</v>
      </c>
      <c r="B14197" s="15" t="s">
        <v>1869</v>
      </c>
      <c r="C14197" t="str">
        <f>_xlfn.XLOOKUP($B14197, STANDARDS!$A:$A, STANDARDS!$B:$B,,0,2)</f>
        <v>Morwell 1B Lignite</v>
      </c>
      <c r="D14197" t="s">
        <v>535</v>
      </c>
      <c r="E14197" t="s">
        <v>2183</v>
      </c>
      <c r="F14197">
        <v>-38.227107400000001</v>
      </c>
      <c r="G14197">
        <v>146.5782289</v>
      </c>
      <c r="H14197">
        <v>0</v>
      </c>
      <c r="I14197" t="s">
        <v>592</v>
      </c>
      <c r="J14197" cm="1">
        <f t="array" ref="J14197:L14197">_xlfn.XLOOKUP($C14197, AGE!$A:$A,AGE!$B:$D,,0,2)</f>
        <v>22.18</v>
      </c>
      <c r="K14197">
        <v>0.63</v>
      </c>
      <c r="L14197" t="str">
        <v>Briggs et al. 2007</v>
      </c>
      <c r="M14197" t="s">
        <v>2296</v>
      </c>
      <c r="P14197" t="s">
        <v>2342</v>
      </c>
      <c r="S14197">
        <v>-25.6</v>
      </c>
      <c r="T14197">
        <v>0.06</v>
      </c>
      <c r="U14197" t="s">
        <v>2307</v>
      </c>
      <c r="V14197">
        <v>1</v>
      </c>
      <c r="W14197" t="s">
        <v>2547</v>
      </c>
    </row>
    <row r="14198" spans="1:23" x14ac:dyDescent="0.3">
      <c r="A14198">
        <v>22270</v>
      </c>
      <c r="B14198" s="15" t="s">
        <v>1869</v>
      </c>
      <c r="C14198" t="str">
        <f>_xlfn.XLOOKUP($B14198, STANDARDS!$A:$A, STANDARDS!$B:$B,,0,2)</f>
        <v>Morwell 1B Lignite</v>
      </c>
      <c r="D14198" t="s">
        <v>535</v>
      </c>
      <c r="E14198" t="s">
        <v>2183</v>
      </c>
      <c r="F14198">
        <v>-38.227107400000001</v>
      </c>
      <c r="G14198">
        <v>146.5782289</v>
      </c>
      <c r="H14198">
        <v>0</v>
      </c>
      <c r="I14198" t="s">
        <v>592</v>
      </c>
      <c r="J14198" cm="1">
        <f t="array" ref="J14198:L14198">_xlfn.XLOOKUP($C14198, AGE!$A:$A,AGE!$B:$D,,0,2)</f>
        <v>22.18</v>
      </c>
      <c r="K14198">
        <v>0.63</v>
      </c>
      <c r="L14198" t="str">
        <v>Briggs et al. 2007</v>
      </c>
      <c r="M14198" t="s">
        <v>2296</v>
      </c>
      <c r="P14198" t="s">
        <v>2342</v>
      </c>
      <c r="S14198">
        <v>-25.2</v>
      </c>
      <c r="T14198">
        <v>0.06</v>
      </c>
      <c r="U14198" t="s">
        <v>2307</v>
      </c>
      <c r="V14198">
        <v>1</v>
      </c>
      <c r="W14198" t="s">
        <v>2547</v>
      </c>
    </row>
    <row r="14199" spans="1:23" x14ac:dyDescent="0.3">
      <c r="A14199">
        <v>22271</v>
      </c>
      <c r="B14199" s="15" t="s">
        <v>1869</v>
      </c>
      <c r="C14199" t="str">
        <f>_xlfn.XLOOKUP($B14199, STANDARDS!$A:$A, STANDARDS!$B:$B,,0,2)</f>
        <v>Morwell 1B Lignite</v>
      </c>
      <c r="D14199" t="s">
        <v>535</v>
      </c>
      <c r="E14199" t="s">
        <v>2183</v>
      </c>
      <c r="F14199">
        <v>-38.227107400000001</v>
      </c>
      <c r="G14199">
        <v>146.5782289</v>
      </c>
      <c r="H14199">
        <v>0</v>
      </c>
      <c r="I14199" t="s">
        <v>592</v>
      </c>
      <c r="J14199" cm="1">
        <f t="array" ref="J14199:L14199">_xlfn.XLOOKUP($C14199, AGE!$A:$A,AGE!$B:$D,,0,2)</f>
        <v>22.18</v>
      </c>
      <c r="K14199">
        <v>0.63</v>
      </c>
      <c r="L14199" t="str">
        <v>Briggs et al. 2007</v>
      </c>
      <c r="M14199" t="s">
        <v>2296</v>
      </c>
      <c r="P14199" t="s">
        <v>2342</v>
      </c>
      <c r="S14199">
        <v>-26.1</v>
      </c>
      <c r="T14199">
        <v>0.06</v>
      </c>
      <c r="U14199" t="s">
        <v>2307</v>
      </c>
      <c r="V14199">
        <v>1</v>
      </c>
      <c r="W14199" t="s">
        <v>2547</v>
      </c>
    </row>
    <row r="14200" spans="1:23" x14ac:dyDescent="0.3">
      <c r="A14200">
        <v>22272</v>
      </c>
      <c r="B14200" s="15" t="s">
        <v>1869</v>
      </c>
      <c r="C14200" t="str">
        <f>_xlfn.XLOOKUP($B14200, STANDARDS!$A:$A, STANDARDS!$B:$B,,0,2)</f>
        <v>Morwell 1B Lignite</v>
      </c>
      <c r="D14200" t="s">
        <v>535</v>
      </c>
      <c r="E14200" t="s">
        <v>2183</v>
      </c>
      <c r="F14200">
        <v>-38.227107400000001</v>
      </c>
      <c r="G14200">
        <v>146.5782289</v>
      </c>
      <c r="H14200">
        <v>0</v>
      </c>
      <c r="I14200" t="s">
        <v>592</v>
      </c>
      <c r="J14200" cm="1">
        <f t="array" ref="J14200:L14200">_xlfn.XLOOKUP($C14200, AGE!$A:$A,AGE!$B:$D,,0,2)</f>
        <v>22.18</v>
      </c>
      <c r="K14200">
        <v>0.63</v>
      </c>
      <c r="L14200" t="str">
        <v>Briggs et al. 2007</v>
      </c>
      <c r="M14200" t="s">
        <v>2296</v>
      </c>
      <c r="P14200" t="s">
        <v>2342</v>
      </c>
      <c r="S14200">
        <v>-26.1</v>
      </c>
      <c r="T14200">
        <v>0.06</v>
      </c>
      <c r="U14200" t="s">
        <v>2307</v>
      </c>
      <c r="V14200">
        <v>1</v>
      </c>
      <c r="W14200" t="s">
        <v>2547</v>
      </c>
    </row>
    <row r="14201" spans="1:23" x14ac:dyDescent="0.3">
      <c r="A14201">
        <v>22273</v>
      </c>
      <c r="B14201" s="15" t="s">
        <v>1869</v>
      </c>
      <c r="C14201" t="str">
        <f>_xlfn.XLOOKUP($B14201, STANDARDS!$A:$A, STANDARDS!$B:$B,,0,2)</f>
        <v>Morwell 1B Lignite</v>
      </c>
      <c r="D14201" t="s">
        <v>535</v>
      </c>
      <c r="E14201" t="s">
        <v>2183</v>
      </c>
      <c r="F14201">
        <v>-38.227107400000001</v>
      </c>
      <c r="G14201">
        <v>146.5782289</v>
      </c>
      <c r="H14201">
        <v>0</v>
      </c>
      <c r="I14201" t="s">
        <v>592</v>
      </c>
      <c r="J14201" cm="1">
        <f t="array" ref="J14201:L14201">_xlfn.XLOOKUP($C14201, AGE!$A:$A,AGE!$B:$D,,0,2)</f>
        <v>22.18</v>
      </c>
      <c r="K14201">
        <v>0.63</v>
      </c>
      <c r="L14201" t="str">
        <v>Briggs et al. 2007</v>
      </c>
      <c r="M14201" t="s">
        <v>2296</v>
      </c>
      <c r="P14201" t="s">
        <v>2342</v>
      </c>
      <c r="S14201">
        <v>-26</v>
      </c>
      <c r="T14201">
        <v>0.06</v>
      </c>
      <c r="U14201" t="s">
        <v>2307</v>
      </c>
      <c r="V14201">
        <v>1</v>
      </c>
      <c r="W14201" t="s">
        <v>2547</v>
      </c>
    </row>
    <row r="14202" spans="1:23" x14ac:dyDescent="0.3">
      <c r="A14202">
        <v>22274</v>
      </c>
      <c r="B14202" s="15" t="s">
        <v>1869</v>
      </c>
      <c r="C14202" t="str">
        <f>_xlfn.XLOOKUP($B14202, STANDARDS!$A:$A, STANDARDS!$B:$B,,0,2)</f>
        <v>Morwell 1B Lignite</v>
      </c>
      <c r="D14202" t="s">
        <v>535</v>
      </c>
      <c r="E14202" t="s">
        <v>2183</v>
      </c>
      <c r="F14202">
        <v>-38.227107400000001</v>
      </c>
      <c r="G14202">
        <v>146.5782289</v>
      </c>
      <c r="H14202">
        <v>0</v>
      </c>
      <c r="I14202" t="s">
        <v>592</v>
      </c>
      <c r="J14202" cm="1">
        <f t="array" ref="J14202:L14202">_xlfn.XLOOKUP($C14202, AGE!$A:$A,AGE!$B:$D,,0,2)</f>
        <v>22.18</v>
      </c>
      <c r="K14202">
        <v>0.63</v>
      </c>
      <c r="L14202" t="str">
        <v>Briggs et al. 2007</v>
      </c>
      <c r="M14202" t="s">
        <v>2296</v>
      </c>
      <c r="P14202" t="s">
        <v>2342</v>
      </c>
      <c r="S14202">
        <v>-26.1</v>
      </c>
      <c r="T14202">
        <v>0.06</v>
      </c>
      <c r="U14202" t="s">
        <v>2307</v>
      </c>
      <c r="V14202">
        <v>1</v>
      </c>
      <c r="W14202" t="s">
        <v>2547</v>
      </c>
    </row>
    <row r="14203" spans="1:23" x14ac:dyDescent="0.3">
      <c r="A14203">
        <v>22275</v>
      </c>
      <c r="B14203" s="15" t="s">
        <v>1869</v>
      </c>
      <c r="C14203" t="str">
        <f>_xlfn.XLOOKUP($B14203, STANDARDS!$A:$A, STANDARDS!$B:$B,,0,2)</f>
        <v>Morwell 1B Lignite</v>
      </c>
      <c r="D14203" t="s">
        <v>535</v>
      </c>
      <c r="E14203" t="s">
        <v>2183</v>
      </c>
      <c r="F14203">
        <v>-38.227107400000001</v>
      </c>
      <c r="G14203">
        <v>146.5782289</v>
      </c>
      <c r="H14203">
        <v>0</v>
      </c>
      <c r="I14203" t="s">
        <v>592</v>
      </c>
      <c r="J14203" cm="1">
        <f t="array" ref="J14203:L14203">_xlfn.XLOOKUP($C14203, AGE!$A:$A,AGE!$B:$D,,0,2)</f>
        <v>22.18</v>
      </c>
      <c r="K14203">
        <v>0.63</v>
      </c>
      <c r="L14203" t="str">
        <v>Briggs et al. 2007</v>
      </c>
      <c r="M14203" t="s">
        <v>2296</v>
      </c>
      <c r="P14203" t="s">
        <v>2342</v>
      </c>
      <c r="S14203">
        <v>-26.1</v>
      </c>
      <c r="T14203">
        <v>0.06</v>
      </c>
      <c r="U14203" t="s">
        <v>2307</v>
      </c>
      <c r="V14203">
        <v>1</v>
      </c>
      <c r="W14203" t="s">
        <v>2547</v>
      </c>
    </row>
    <row r="14204" spans="1:23" x14ac:dyDescent="0.3">
      <c r="A14204">
        <v>22276</v>
      </c>
      <c r="B14204" s="15" t="s">
        <v>1869</v>
      </c>
      <c r="C14204" t="str">
        <f>_xlfn.XLOOKUP($B14204, STANDARDS!$A:$A, STANDARDS!$B:$B,,0,2)</f>
        <v>Morwell 1B Lignite</v>
      </c>
      <c r="D14204" t="s">
        <v>535</v>
      </c>
      <c r="E14204" t="s">
        <v>2183</v>
      </c>
      <c r="F14204">
        <v>-38.227107400000001</v>
      </c>
      <c r="G14204">
        <v>146.5782289</v>
      </c>
      <c r="H14204">
        <v>0</v>
      </c>
      <c r="I14204" t="s">
        <v>592</v>
      </c>
      <c r="J14204" cm="1">
        <f t="array" ref="J14204:L14204">_xlfn.XLOOKUP($C14204, AGE!$A:$A,AGE!$B:$D,,0,2)</f>
        <v>22.18</v>
      </c>
      <c r="K14204">
        <v>0.63</v>
      </c>
      <c r="L14204" t="str">
        <v>Briggs et al. 2007</v>
      </c>
      <c r="M14204" t="s">
        <v>2296</v>
      </c>
      <c r="P14204" t="s">
        <v>2342</v>
      </c>
      <c r="S14204">
        <v>-26.2</v>
      </c>
      <c r="T14204">
        <v>0.06</v>
      </c>
      <c r="U14204" t="s">
        <v>2307</v>
      </c>
      <c r="V14204">
        <v>1</v>
      </c>
      <c r="W14204" t="s">
        <v>2547</v>
      </c>
    </row>
    <row r="14205" spans="1:23" x14ac:dyDescent="0.3">
      <c r="A14205">
        <v>22277</v>
      </c>
      <c r="B14205" s="15" t="s">
        <v>1869</v>
      </c>
      <c r="C14205" t="str">
        <f>_xlfn.XLOOKUP($B14205, STANDARDS!$A:$A, STANDARDS!$B:$B,,0,2)</f>
        <v>Morwell 1B Lignite</v>
      </c>
      <c r="D14205" t="s">
        <v>535</v>
      </c>
      <c r="E14205" t="s">
        <v>2183</v>
      </c>
      <c r="F14205">
        <v>-38.227107400000001</v>
      </c>
      <c r="G14205">
        <v>146.5782289</v>
      </c>
      <c r="H14205">
        <v>0</v>
      </c>
      <c r="I14205" t="s">
        <v>592</v>
      </c>
      <c r="J14205" cm="1">
        <f t="array" ref="J14205:L14205">_xlfn.XLOOKUP($C14205, AGE!$A:$A,AGE!$B:$D,,0,2)</f>
        <v>22.18</v>
      </c>
      <c r="K14205">
        <v>0.63</v>
      </c>
      <c r="L14205" t="str">
        <v>Briggs et al. 2007</v>
      </c>
      <c r="M14205" t="s">
        <v>2296</v>
      </c>
      <c r="P14205" t="s">
        <v>2342</v>
      </c>
      <c r="S14205">
        <v>-26.3</v>
      </c>
      <c r="T14205">
        <v>0.06</v>
      </c>
      <c r="U14205" t="s">
        <v>2307</v>
      </c>
      <c r="V14205">
        <v>1</v>
      </c>
      <c r="W14205" t="s">
        <v>2547</v>
      </c>
    </row>
    <row r="14206" spans="1:23" x14ac:dyDescent="0.3">
      <c r="A14206">
        <v>22278</v>
      </c>
      <c r="B14206" s="15" t="s">
        <v>1869</v>
      </c>
      <c r="C14206" t="str">
        <f>_xlfn.XLOOKUP($B14206, STANDARDS!$A:$A, STANDARDS!$B:$B,,0,2)</f>
        <v>Morwell 1B Lignite</v>
      </c>
      <c r="D14206" t="s">
        <v>535</v>
      </c>
      <c r="E14206" t="s">
        <v>2183</v>
      </c>
      <c r="F14206">
        <v>-38.227107400000001</v>
      </c>
      <c r="G14206">
        <v>146.5782289</v>
      </c>
      <c r="H14206">
        <v>0</v>
      </c>
      <c r="I14206" t="s">
        <v>592</v>
      </c>
      <c r="J14206" cm="1">
        <f t="array" ref="J14206:L14206">_xlfn.XLOOKUP($C14206, AGE!$A:$A,AGE!$B:$D,,0,2)</f>
        <v>22.18</v>
      </c>
      <c r="K14206">
        <v>0.63</v>
      </c>
      <c r="L14206" t="str">
        <v>Briggs et al. 2007</v>
      </c>
      <c r="M14206" t="s">
        <v>2296</v>
      </c>
      <c r="P14206" t="s">
        <v>2342</v>
      </c>
      <c r="S14206">
        <v>-26</v>
      </c>
      <c r="T14206">
        <v>0.06</v>
      </c>
      <c r="U14206" t="s">
        <v>2307</v>
      </c>
      <c r="V14206">
        <v>1</v>
      </c>
      <c r="W14206" t="s">
        <v>2547</v>
      </c>
    </row>
    <row r="14207" spans="1:23" x14ac:dyDescent="0.3">
      <c r="A14207">
        <v>22279</v>
      </c>
      <c r="B14207" s="15" t="s">
        <v>1869</v>
      </c>
      <c r="C14207" t="str">
        <f>_xlfn.XLOOKUP($B14207, STANDARDS!$A:$A, STANDARDS!$B:$B,,0,2)</f>
        <v>Morwell 1B Lignite</v>
      </c>
      <c r="D14207" t="s">
        <v>535</v>
      </c>
      <c r="E14207" t="s">
        <v>2183</v>
      </c>
      <c r="F14207">
        <v>-38.227107400000001</v>
      </c>
      <c r="G14207">
        <v>146.5782289</v>
      </c>
      <c r="H14207">
        <v>0</v>
      </c>
      <c r="I14207" t="s">
        <v>592</v>
      </c>
      <c r="J14207" cm="1">
        <f t="array" ref="J14207:L14207">_xlfn.XLOOKUP($C14207, AGE!$A:$A,AGE!$B:$D,,0,2)</f>
        <v>22.18</v>
      </c>
      <c r="K14207">
        <v>0.63</v>
      </c>
      <c r="L14207" t="str">
        <v>Briggs et al. 2007</v>
      </c>
      <c r="M14207" t="s">
        <v>2296</v>
      </c>
      <c r="P14207" t="s">
        <v>2342</v>
      </c>
      <c r="S14207">
        <v>-26.3</v>
      </c>
      <c r="T14207">
        <v>0.06</v>
      </c>
      <c r="U14207" t="s">
        <v>2307</v>
      </c>
      <c r="V14207">
        <v>1</v>
      </c>
      <c r="W14207" t="s">
        <v>2547</v>
      </c>
    </row>
    <row r="14208" spans="1:23" x14ac:dyDescent="0.3">
      <c r="A14208">
        <v>22280</v>
      </c>
      <c r="B14208" s="15" t="s">
        <v>1869</v>
      </c>
      <c r="C14208" t="str">
        <f>_xlfn.XLOOKUP($B14208, STANDARDS!$A:$A, STANDARDS!$B:$B,,0,2)</f>
        <v>Morwell 1B Lignite</v>
      </c>
      <c r="D14208" t="s">
        <v>535</v>
      </c>
      <c r="E14208" t="s">
        <v>2183</v>
      </c>
      <c r="F14208">
        <v>-38.227107400000001</v>
      </c>
      <c r="G14208">
        <v>146.5782289</v>
      </c>
      <c r="H14208">
        <v>0</v>
      </c>
      <c r="I14208" t="s">
        <v>592</v>
      </c>
      <c r="J14208" cm="1">
        <f t="array" ref="J14208:L14208">_xlfn.XLOOKUP($C14208, AGE!$A:$A,AGE!$B:$D,,0,2)</f>
        <v>22.18</v>
      </c>
      <c r="K14208">
        <v>0.63</v>
      </c>
      <c r="L14208" t="str">
        <v>Briggs et al. 2007</v>
      </c>
      <c r="M14208" t="s">
        <v>2296</v>
      </c>
      <c r="P14208" t="s">
        <v>2342</v>
      </c>
      <c r="S14208">
        <v>-26.4</v>
      </c>
      <c r="T14208">
        <v>0.06</v>
      </c>
      <c r="U14208" t="s">
        <v>2307</v>
      </c>
      <c r="V14208">
        <v>1</v>
      </c>
      <c r="W14208" t="s">
        <v>2547</v>
      </c>
    </row>
    <row r="14209" spans="1:23" x14ac:dyDescent="0.3">
      <c r="A14209">
        <v>22281</v>
      </c>
      <c r="B14209" s="15" t="s">
        <v>1869</v>
      </c>
      <c r="C14209" t="str">
        <f>_xlfn.XLOOKUP($B14209, STANDARDS!$A:$A, STANDARDS!$B:$B,,0,2)</f>
        <v>Morwell 1B Lignite</v>
      </c>
      <c r="D14209" t="s">
        <v>535</v>
      </c>
      <c r="E14209" t="s">
        <v>2183</v>
      </c>
      <c r="F14209">
        <v>-38.227107400000001</v>
      </c>
      <c r="G14209">
        <v>146.5782289</v>
      </c>
      <c r="H14209">
        <v>0</v>
      </c>
      <c r="I14209" t="s">
        <v>592</v>
      </c>
      <c r="J14209" cm="1">
        <f t="array" ref="J14209:L14209">_xlfn.XLOOKUP($C14209, AGE!$A:$A,AGE!$B:$D,,0,2)</f>
        <v>22.18</v>
      </c>
      <c r="K14209">
        <v>0.63</v>
      </c>
      <c r="L14209" t="str">
        <v>Briggs et al. 2007</v>
      </c>
      <c r="M14209" t="s">
        <v>2296</v>
      </c>
      <c r="P14209" t="s">
        <v>2342</v>
      </c>
      <c r="S14209">
        <v>-26.1</v>
      </c>
      <c r="T14209">
        <v>0.06</v>
      </c>
      <c r="U14209" t="s">
        <v>2307</v>
      </c>
      <c r="V14209">
        <v>1</v>
      </c>
      <c r="W14209" t="s">
        <v>2547</v>
      </c>
    </row>
    <row r="14210" spans="1:23" x14ac:dyDescent="0.3">
      <c r="A14210">
        <v>22282</v>
      </c>
      <c r="B14210" s="15" t="s">
        <v>1869</v>
      </c>
      <c r="C14210" t="str">
        <f>_xlfn.XLOOKUP($B14210, STANDARDS!$A:$A, STANDARDS!$B:$B,,0,2)</f>
        <v>Morwell 1B Lignite</v>
      </c>
      <c r="D14210" t="s">
        <v>535</v>
      </c>
      <c r="E14210" t="s">
        <v>2183</v>
      </c>
      <c r="F14210">
        <v>-38.227107400000001</v>
      </c>
      <c r="G14210">
        <v>146.5782289</v>
      </c>
      <c r="H14210">
        <v>0</v>
      </c>
      <c r="I14210" t="s">
        <v>592</v>
      </c>
      <c r="J14210" cm="1">
        <f t="array" ref="J14210:L14210">_xlfn.XLOOKUP($C14210, AGE!$A:$A,AGE!$B:$D,,0,2)</f>
        <v>22.18</v>
      </c>
      <c r="K14210">
        <v>0.63</v>
      </c>
      <c r="L14210" t="str">
        <v>Briggs et al. 2007</v>
      </c>
      <c r="M14210" t="s">
        <v>2343</v>
      </c>
      <c r="P14210" t="s">
        <v>2342</v>
      </c>
      <c r="S14210">
        <v>-23</v>
      </c>
      <c r="T14210">
        <v>0.06</v>
      </c>
      <c r="U14210" t="s">
        <v>2344</v>
      </c>
      <c r="V14210">
        <v>1</v>
      </c>
      <c r="W14210" t="s">
        <v>2547</v>
      </c>
    </row>
    <row r="14211" spans="1:23" x14ac:dyDescent="0.3">
      <c r="A14211">
        <v>22282</v>
      </c>
      <c r="B14211" s="15" t="s">
        <v>1869</v>
      </c>
      <c r="C14211" t="str">
        <f>_xlfn.XLOOKUP($B14211, STANDARDS!$A:$A, STANDARDS!$B:$B,,0,2)</f>
        <v>Morwell 1B Lignite</v>
      </c>
      <c r="D14211" t="s">
        <v>535</v>
      </c>
      <c r="E14211" t="s">
        <v>2183</v>
      </c>
      <c r="F14211">
        <v>-38.227107400000001</v>
      </c>
      <c r="G14211">
        <v>146.5782289</v>
      </c>
      <c r="H14211">
        <v>0</v>
      </c>
      <c r="I14211" t="s">
        <v>592</v>
      </c>
      <c r="J14211" cm="1">
        <f t="array" ref="J14211:L14211">_xlfn.XLOOKUP($C14211, AGE!$A:$A,AGE!$B:$D,,0,2)</f>
        <v>22.18</v>
      </c>
      <c r="K14211">
        <v>0.63</v>
      </c>
      <c r="L14211" t="str">
        <v>Briggs et al. 2007</v>
      </c>
      <c r="M14211" t="s">
        <v>2296</v>
      </c>
      <c r="P14211" t="s">
        <v>2342</v>
      </c>
      <c r="S14211">
        <v>-26.2</v>
      </c>
      <c r="T14211">
        <v>0.06</v>
      </c>
      <c r="U14211" t="s">
        <v>2307</v>
      </c>
      <c r="V14211">
        <v>1</v>
      </c>
      <c r="W14211" t="s">
        <v>2547</v>
      </c>
    </row>
    <row r="14212" spans="1:23" x14ac:dyDescent="0.3">
      <c r="A14212">
        <v>22283</v>
      </c>
      <c r="B14212" s="15" t="s">
        <v>1869</v>
      </c>
      <c r="C14212" t="str">
        <f>_xlfn.XLOOKUP($B14212, STANDARDS!$A:$A, STANDARDS!$B:$B,,0,2)</f>
        <v>Morwell 1B Lignite</v>
      </c>
      <c r="D14212" t="s">
        <v>535</v>
      </c>
      <c r="E14212" t="s">
        <v>2183</v>
      </c>
      <c r="F14212">
        <v>-38.227107400000001</v>
      </c>
      <c r="G14212">
        <v>146.5782289</v>
      </c>
      <c r="H14212">
        <v>0</v>
      </c>
      <c r="I14212" t="s">
        <v>592</v>
      </c>
      <c r="J14212" cm="1">
        <f t="array" ref="J14212:L14212">_xlfn.XLOOKUP($C14212, AGE!$A:$A,AGE!$B:$D,,0,2)</f>
        <v>22.18</v>
      </c>
      <c r="K14212">
        <v>0.63</v>
      </c>
      <c r="L14212" t="str">
        <v>Briggs et al. 2007</v>
      </c>
      <c r="M14212" t="s">
        <v>2296</v>
      </c>
      <c r="P14212" t="s">
        <v>2342</v>
      </c>
      <c r="S14212">
        <v>-25.9</v>
      </c>
      <c r="T14212">
        <v>0.06</v>
      </c>
      <c r="U14212" t="s">
        <v>2307</v>
      </c>
      <c r="V14212">
        <v>1</v>
      </c>
      <c r="W14212" t="s">
        <v>2547</v>
      </c>
    </row>
    <row r="14213" spans="1:23" x14ac:dyDescent="0.3">
      <c r="A14213">
        <v>22283</v>
      </c>
      <c r="B14213" s="15" t="s">
        <v>1869</v>
      </c>
      <c r="C14213" t="str">
        <f>_xlfn.XLOOKUP($B14213, STANDARDS!$A:$A, STANDARDS!$B:$B,,0,2)</f>
        <v>Morwell 1B Lignite</v>
      </c>
      <c r="D14213" t="s">
        <v>535</v>
      </c>
      <c r="E14213" t="s">
        <v>2183</v>
      </c>
      <c r="F14213">
        <v>-38.227107400000001</v>
      </c>
      <c r="G14213">
        <v>146.5782289</v>
      </c>
      <c r="H14213">
        <v>0</v>
      </c>
      <c r="I14213" t="s">
        <v>592</v>
      </c>
      <c r="J14213" cm="1">
        <f t="array" ref="J14213:L14213">_xlfn.XLOOKUP($C14213, AGE!$A:$A,AGE!$B:$D,,0,2)</f>
        <v>22.18</v>
      </c>
      <c r="K14213">
        <v>0.63</v>
      </c>
      <c r="L14213" t="str">
        <v>Briggs et al. 2007</v>
      </c>
      <c r="M14213" t="s">
        <v>2343</v>
      </c>
      <c r="P14213" t="s">
        <v>2342</v>
      </c>
      <c r="S14213">
        <v>-25.9</v>
      </c>
      <c r="T14213">
        <v>0.06</v>
      </c>
      <c r="U14213" t="s">
        <v>2344</v>
      </c>
      <c r="V14213">
        <v>1</v>
      </c>
      <c r="W14213" t="s">
        <v>2547</v>
      </c>
    </row>
    <row r="14214" spans="1:23" x14ac:dyDescent="0.3">
      <c r="A14214">
        <v>22284</v>
      </c>
      <c r="B14214" s="15" t="s">
        <v>1869</v>
      </c>
      <c r="C14214" t="str">
        <f>_xlfn.XLOOKUP($B14214, STANDARDS!$A:$A, STANDARDS!$B:$B,,0,2)</f>
        <v>Morwell 1B Lignite</v>
      </c>
      <c r="D14214" t="s">
        <v>535</v>
      </c>
      <c r="E14214" t="s">
        <v>2183</v>
      </c>
      <c r="F14214">
        <v>-38.227107400000001</v>
      </c>
      <c r="G14214">
        <v>146.5782289</v>
      </c>
      <c r="H14214">
        <v>0</v>
      </c>
      <c r="I14214" t="s">
        <v>592</v>
      </c>
      <c r="J14214" cm="1">
        <f t="array" ref="J14214:L14214">_xlfn.XLOOKUP($C14214, AGE!$A:$A,AGE!$B:$D,,0,2)</f>
        <v>22.18</v>
      </c>
      <c r="K14214">
        <v>0.63</v>
      </c>
      <c r="L14214" t="str">
        <v>Briggs et al. 2007</v>
      </c>
      <c r="M14214" t="s">
        <v>2296</v>
      </c>
      <c r="P14214" t="s">
        <v>2342</v>
      </c>
      <c r="S14214">
        <v>-26</v>
      </c>
      <c r="T14214">
        <v>0.06</v>
      </c>
      <c r="U14214" t="s">
        <v>2307</v>
      </c>
      <c r="V14214">
        <v>1</v>
      </c>
      <c r="W14214" t="s">
        <v>2547</v>
      </c>
    </row>
    <row r="14215" spans="1:23" x14ac:dyDescent="0.3">
      <c r="A14215">
        <v>22284</v>
      </c>
      <c r="B14215" s="15" t="s">
        <v>1869</v>
      </c>
      <c r="C14215" t="str">
        <f>_xlfn.XLOOKUP($B14215, STANDARDS!$A:$A, STANDARDS!$B:$B,,0,2)</f>
        <v>Morwell 1B Lignite</v>
      </c>
      <c r="D14215" t="s">
        <v>535</v>
      </c>
      <c r="E14215" t="s">
        <v>2183</v>
      </c>
      <c r="F14215">
        <v>-38.227107400000001</v>
      </c>
      <c r="G14215">
        <v>146.5782289</v>
      </c>
      <c r="H14215">
        <v>0</v>
      </c>
      <c r="I14215" t="s">
        <v>592</v>
      </c>
      <c r="J14215" cm="1">
        <f t="array" ref="J14215:L14215">_xlfn.XLOOKUP($C14215, AGE!$A:$A,AGE!$B:$D,,0,2)</f>
        <v>22.18</v>
      </c>
      <c r="K14215">
        <v>0.63</v>
      </c>
      <c r="L14215" t="str">
        <v>Briggs et al. 2007</v>
      </c>
      <c r="M14215" t="s">
        <v>2343</v>
      </c>
      <c r="P14215" t="s">
        <v>2342</v>
      </c>
      <c r="S14215">
        <v>-26.4</v>
      </c>
      <c r="T14215">
        <v>0.06</v>
      </c>
      <c r="U14215" t="s">
        <v>2344</v>
      </c>
      <c r="V14215">
        <v>1</v>
      </c>
      <c r="W14215" t="s">
        <v>2547</v>
      </c>
    </row>
    <row r="14216" spans="1:23" x14ac:dyDescent="0.3">
      <c r="A14216">
        <v>22285</v>
      </c>
      <c r="B14216" s="15" t="s">
        <v>1869</v>
      </c>
      <c r="C14216" t="str">
        <f>_xlfn.XLOOKUP($B14216, STANDARDS!$A:$A, STANDARDS!$B:$B,,0,2)</f>
        <v>Morwell 1B Lignite</v>
      </c>
      <c r="D14216" t="s">
        <v>535</v>
      </c>
      <c r="E14216" t="s">
        <v>2183</v>
      </c>
      <c r="F14216">
        <v>-38.227107400000001</v>
      </c>
      <c r="G14216">
        <v>146.5782289</v>
      </c>
      <c r="H14216">
        <v>0</v>
      </c>
      <c r="I14216" t="s">
        <v>592</v>
      </c>
      <c r="J14216" cm="1">
        <f t="array" ref="J14216:L14216">_xlfn.XLOOKUP($C14216, AGE!$A:$A,AGE!$B:$D,,0,2)</f>
        <v>22.18</v>
      </c>
      <c r="K14216">
        <v>0.63</v>
      </c>
      <c r="L14216" t="str">
        <v>Briggs et al. 2007</v>
      </c>
      <c r="M14216" t="s">
        <v>2296</v>
      </c>
      <c r="P14216" t="s">
        <v>2342</v>
      </c>
      <c r="S14216">
        <v>-25.9</v>
      </c>
      <c r="T14216">
        <v>0.06</v>
      </c>
      <c r="U14216" t="s">
        <v>2307</v>
      </c>
      <c r="V14216">
        <v>1</v>
      </c>
      <c r="W14216" t="s">
        <v>2547</v>
      </c>
    </row>
    <row r="14217" spans="1:23" x14ac:dyDescent="0.3">
      <c r="A14217">
        <v>22286</v>
      </c>
      <c r="B14217" s="15" t="s">
        <v>1869</v>
      </c>
      <c r="C14217" t="str">
        <f>_xlfn.XLOOKUP($B14217, STANDARDS!$A:$A, STANDARDS!$B:$B,,0,2)</f>
        <v>Morwell 1B Lignite</v>
      </c>
      <c r="D14217" t="s">
        <v>535</v>
      </c>
      <c r="E14217" t="s">
        <v>2183</v>
      </c>
      <c r="F14217">
        <v>-38.227107400000001</v>
      </c>
      <c r="G14217">
        <v>146.5782289</v>
      </c>
      <c r="H14217">
        <v>0</v>
      </c>
      <c r="I14217" t="s">
        <v>592</v>
      </c>
      <c r="J14217" cm="1">
        <f t="array" ref="J14217:L14217">_xlfn.XLOOKUP($C14217, AGE!$A:$A,AGE!$B:$D,,0,2)</f>
        <v>22.18</v>
      </c>
      <c r="K14217">
        <v>0.63</v>
      </c>
      <c r="L14217" t="str">
        <v>Briggs et al. 2007</v>
      </c>
      <c r="M14217" t="s">
        <v>2296</v>
      </c>
      <c r="P14217" t="s">
        <v>2342</v>
      </c>
      <c r="S14217">
        <v>-25.4</v>
      </c>
      <c r="T14217">
        <v>0.06</v>
      </c>
      <c r="U14217" t="s">
        <v>2307</v>
      </c>
      <c r="V14217">
        <v>1</v>
      </c>
      <c r="W14217" t="s">
        <v>2547</v>
      </c>
    </row>
    <row r="14218" spans="1:23" x14ac:dyDescent="0.3">
      <c r="A14218">
        <v>22286</v>
      </c>
      <c r="B14218" s="15" t="s">
        <v>1869</v>
      </c>
      <c r="C14218" t="str">
        <f>_xlfn.XLOOKUP($B14218, STANDARDS!$A:$A, STANDARDS!$B:$B,,0,2)</f>
        <v>Morwell 1B Lignite</v>
      </c>
      <c r="D14218" t="s">
        <v>535</v>
      </c>
      <c r="E14218" t="s">
        <v>2183</v>
      </c>
      <c r="F14218">
        <v>-38.227107400000001</v>
      </c>
      <c r="G14218">
        <v>146.5782289</v>
      </c>
      <c r="H14218">
        <v>0</v>
      </c>
      <c r="I14218" t="s">
        <v>592</v>
      </c>
      <c r="J14218" cm="1">
        <f t="array" ref="J14218:L14218">_xlfn.XLOOKUP($C14218, AGE!$A:$A,AGE!$B:$D,,0,2)</f>
        <v>22.18</v>
      </c>
      <c r="K14218">
        <v>0.63</v>
      </c>
      <c r="L14218" t="str">
        <v>Briggs et al. 2007</v>
      </c>
      <c r="M14218" t="s">
        <v>2343</v>
      </c>
      <c r="P14218" t="s">
        <v>2342</v>
      </c>
      <c r="S14218">
        <v>-26.3</v>
      </c>
      <c r="T14218">
        <v>0.06</v>
      </c>
      <c r="U14218" t="s">
        <v>2344</v>
      </c>
      <c r="V14218">
        <v>1</v>
      </c>
      <c r="W14218" t="s">
        <v>2547</v>
      </c>
    </row>
    <row r="14219" spans="1:23" x14ac:dyDescent="0.3">
      <c r="A14219">
        <v>22287</v>
      </c>
      <c r="B14219" s="15" t="s">
        <v>1869</v>
      </c>
      <c r="C14219" t="str">
        <f>_xlfn.XLOOKUP($B14219, STANDARDS!$A:$A, STANDARDS!$B:$B,,0,2)</f>
        <v>Morwell 1B Lignite</v>
      </c>
      <c r="D14219" t="s">
        <v>535</v>
      </c>
      <c r="E14219" t="s">
        <v>2183</v>
      </c>
      <c r="F14219">
        <v>-38.227107400000001</v>
      </c>
      <c r="G14219">
        <v>146.5782289</v>
      </c>
      <c r="H14219">
        <v>0</v>
      </c>
      <c r="I14219" t="s">
        <v>592</v>
      </c>
      <c r="J14219" cm="1">
        <f t="array" ref="J14219:L14219">_xlfn.XLOOKUP($C14219, AGE!$A:$A,AGE!$B:$D,,0,2)</f>
        <v>22.18</v>
      </c>
      <c r="K14219">
        <v>0.63</v>
      </c>
      <c r="L14219" t="str">
        <v>Briggs et al. 2007</v>
      </c>
      <c r="M14219" t="s">
        <v>2296</v>
      </c>
      <c r="P14219" t="s">
        <v>2342</v>
      </c>
      <c r="S14219">
        <v>-26</v>
      </c>
      <c r="T14219">
        <v>0.06</v>
      </c>
      <c r="U14219" t="s">
        <v>2307</v>
      </c>
      <c r="V14219">
        <v>1</v>
      </c>
      <c r="W14219" t="s">
        <v>2547</v>
      </c>
    </row>
    <row r="14220" spans="1:23" x14ac:dyDescent="0.3">
      <c r="A14220">
        <v>22288</v>
      </c>
      <c r="B14220" s="15" t="s">
        <v>1869</v>
      </c>
      <c r="C14220" t="str">
        <f>_xlfn.XLOOKUP($B14220, STANDARDS!$A:$A, STANDARDS!$B:$B,,0,2)</f>
        <v>Morwell 1B Lignite</v>
      </c>
      <c r="D14220" t="s">
        <v>535</v>
      </c>
      <c r="E14220" t="s">
        <v>2183</v>
      </c>
      <c r="F14220">
        <v>-38.227107400000001</v>
      </c>
      <c r="G14220">
        <v>146.5782289</v>
      </c>
      <c r="H14220">
        <v>0</v>
      </c>
      <c r="I14220" t="s">
        <v>592</v>
      </c>
      <c r="J14220" cm="1">
        <f t="array" ref="J14220:L14220">_xlfn.XLOOKUP($C14220, AGE!$A:$A,AGE!$B:$D,,0,2)</f>
        <v>22.18</v>
      </c>
      <c r="K14220">
        <v>0.63</v>
      </c>
      <c r="L14220" t="str">
        <v>Briggs et al. 2007</v>
      </c>
      <c r="M14220" t="s">
        <v>2296</v>
      </c>
      <c r="P14220" t="s">
        <v>2342</v>
      </c>
      <c r="S14220">
        <v>-26.1</v>
      </c>
      <c r="T14220">
        <v>0.06</v>
      </c>
      <c r="U14220" t="s">
        <v>2307</v>
      </c>
      <c r="V14220">
        <v>1</v>
      </c>
      <c r="W14220" t="s">
        <v>2547</v>
      </c>
    </row>
    <row r="14221" spans="1:23" x14ac:dyDescent="0.3">
      <c r="A14221">
        <v>22289</v>
      </c>
      <c r="B14221" s="15" t="s">
        <v>1869</v>
      </c>
      <c r="C14221" t="str">
        <f>_xlfn.XLOOKUP($B14221, STANDARDS!$A:$A, STANDARDS!$B:$B,,0,2)</f>
        <v>Morwell 1B Lignite</v>
      </c>
      <c r="D14221" t="s">
        <v>535</v>
      </c>
      <c r="E14221" t="s">
        <v>2183</v>
      </c>
      <c r="F14221">
        <v>-38.227107400000001</v>
      </c>
      <c r="G14221">
        <v>146.5782289</v>
      </c>
      <c r="H14221">
        <v>0</v>
      </c>
      <c r="I14221" t="s">
        <v>592</v>
      </c>
      <c r="J14221" cm="1">
        <f t="array" ref="J14221:L14221">_xlfn.XLOOKUP($C14221, AGE!$A:$A,AGE!$B:$D,,0,2)</f>
        <v>22.18</v>
      </c>
      <c r="K14221">
        <v>0.63</v>
      </c>
      <c r="L14221" t="str">
        <v>Briggs et al. 2007</v>
      </c>
      <c r="M14221" t="s">
        <v>2343</v>
      </c>
      <c r="P14221" t="s">
        <v>2342</v>
      </c>
      <c r="S14221">
        <v>-23.9</v>
      </c>
      <c r="T14221">
        <v>0.06</v>
      </c>
      <c r="U14221" t="s">
        <v>2344</v>
      </c>
      <c r="V14221">
        <v>1</v>
      </c>
      <c r="W14221" t="s">
        <v>2547</v>
      </c>
    </row>
    <row r="14222" spans="1:23" x14ac:dyDescent="0.3">
      <c r="A14222">
        <v>22289</v>
      </c>
      <c r="B14222" s="15" t="s">
        <v>1869</v>
      </c>
      <c r="C14222" t="str">
        <f>_xlfn.XLOOKUP($B14222, STANDARDS!$A:$A, STANDARDS!$B:$B,,0,2)</f>
        <v>Morwell 1B Lignite</v>
      </c>
      <c r="D14222" t="s">
        <v>535</v>
      </c>
      <c r="E14222" t="s">
        <v>2183</v>
      </c>
      <c r="F14222">
        <v>-38.227107400000001</v>
      </c>
      <c r="G14222">
        <v>146.5782289</v>
      </c>
      <c r="H14222">
        <v>0</v>
      </c>
      <c r="I14222" t="s">
        <v>592</v>
      </c>
      <c r="J14222" cm="1">
        <f t="array" ref="J14222:L14222">_xlfn.XLOOKUP($C14222, AGE!$A:$A,AGE!$B:$D,,0,2)</f>
        <v>22.18</v>
      </c>
      <c r="K14222">
        <v>0.63</v>
      </c>
      <c r="L14222" t="str">
        <v>Briggs et al. 2007</v>
      </c>
      <c r="M14222" t="s">
        <v>2296</v>
      </c>
      <c r="P14222" t="s">
        <v>2342</v>
      </c>
      <c r="S14222">
        <v>-25.8</v>
      </c>
      <c r="T14222">
        <v>0.06</v>
      </c>
      <c r="U14222" t="s">
        <v>2307</v>
      </c>
      <c r="V14222">
        <v>1</v>
      </c>
      <c r="W14222" t="s">
        <v>2547</v>
      </c>
    </row>
    <row r="14223" spans="1:23" x14ac:dyDescent="0.3">
      <c r="A14223">
        <v>22290</v>
      </c>
      <c r="B14223" s="15" t="s">
        <v>1869</v>
      </c>
      <c r="C14223" t="str">
        <f>_xlfn.XLOOKUP($B14223, STANDARDS!$A:$A, STANDARDS!$B:$B,,0,2)</f>
        <v>Morwell 1B Lignite</v>
      </c>
      <c r="D14223" t="s">
        <v>535</v>
      </c>
      <c r="E14223" t="s">
        <v>2183</v>
      </c>
      <c r="F14223">
        <v>-38.227107400000001</v>
      </c>
      <c r="G14223">
        <v>146.5782289</v>
      </c>
      <c r="H14223">
        <v>0</v>
      </c>
      <c r="I14223" t="s">
        <v>592</v>
      </c>
      <c r="J14223" cm="1">
        <f t="array" ref="J14223:L14223">_xlfn.XLOOKUP($C14223, AGE!$A:$A,AGE!$B:$D,,0,2)</f>
        <v>22.18</v>
      </c>
      <c r="K14223">
        <v>0.63</v>
      </c>
      <c r="L14223" t="str">
        <v>Briggs et al. 2007</v>
      </c>
      <c r="M14223" t="s">
        <v>2343</v>
      </c>
      <c r="P14223" t="s">
        <v>2342</v>
      </c>
      <c r="S14223">
        <v>-23.7</v>
      </c>
      <c r="T14223">
        <v>0.06</v>
      </c>
      <c r="U14223" t="s">
        <v>2344</v>
      </c>
      <c r="V14223">
        <v>1</v>
      </c>
      <c r="W14223" t="s">
        <v>2547</v>
      </c>
    </row>
    <row r="14224" spans="1:23" x14ac:dyDescent="0.3">
      <c r="A14224">
        <v>22290</v>
      </c>
      <c r="B14224" s="15" t="s">
        <v>1869</v>
      </c>
      <c r="C14224" t="str">
        <f>_xlfn.XLOOKUP($B14224, STANDARDS!$A:$A, STANDARDS!$B:$B,,0,2)</f>
        <v>Morwell 1B Lignite</v>
      </c>
      <c r="D14224" t="s">
        <v>535</v>
      </c>
      <c r="E14224" t="s">
        <v>2183</v>
      </c>
      <c r="F14224">
        <v>-38.227107400000001</v>
      </c>
      <c r="G14224">
        <v>146.5782289</v>
      </c>
      <c r="H14224">
        <v>0</v>
      </c>
      <c r="I14224" t="s">
        <v>592</v>
      </c>
      <c r="J14224" cm="1">
        <f t="array" ref="J14224:L14224">_xlfn.XLOOKUP($C14224, AGE!$A:$A,AGE!$B:$D,,0,2)</f>
        <v>22.18</v>
      </c>
      <c r="K14224">
        <v>0.63</v>
      </c>
      <c r="L14224" t="str">
        <v>Briggs et al. 2007</v>
      </c>
      <c r="M14224" t="s">
        <v>2296</v>
      </c>
      <c r="P14224" t="s">
        <v>2342</v>
      </c>
      <c r="S14224">
        <v>-25.9</v>
      </c>
      <c r="T14224">
        <v>0.06</v>
      </c>
      <c r="U14224" t="s">
        <v>2307</v>
      </c>
      <c r="V14224">
        <v>1</v>
      </c>
      <c r="W14224" t="s">
        <v>2547</v>
      </c>
    </row>
    <row r="14225" spans="1:23" x14ac:dyDescent="0.3">
      <c r="A14225">
        <v>22291</v>
      </c>
      <c r="B14225" s="15" t="s">
        <v>1869</v>
      </c>
      <c r="C14225" t="str">
        <f>_xlfn.XLOOKUP($B14225, STANDARDS!$A:$A, STANDARDS!$B:$B,,0,2)</f>
        <v>Morwell 1B Lignite</v>
      </c>
      <c r="D14225" t="s">
        <v>535</v>
      </c>
      <c r="E14225" t="s">
        <v>2183</v>
      </c>
      <c r="F14225">
        <v>-38.227107400000001</v>
      </c>
      <c r="G14225">
        <v>146.5782289</v>
      </c>
      <c r="H14225">
        <v>0</v>
      </c>
      <c r="I14225" t="s">
        <v>592</v>
      </c>
      <c r="J14225" cm="1">
        <f t="array" ref="J14225:L14225">_xlfn.XLOOKUP($C14225, AGE!$A:$A,AGE!$B:$D,,0,2)</f>
        <v>22.18</v>
      </c>
      <c r="K14225">
        <v>0.63</v>
      </c>
      <c r="L14225" t="str">
        <v>Briggs et al. 2007</v>
      </c>
      <c r="M14225" t="s">
        <v>2296</v>
      </c>
      <c r="P14225" t="s">
        <v>2342</v>
      </c>
      <c r="S14225">
        <v>-25.9</v>
      </c>
      <c r="T14225">
        <v>0.06</v>
      </c>
      <c r="U14225" t="s">
        <v>2307</v>
      </c>
      <c r="V14225">
        <v>1</v>
      </c>
      <c r="W14225" t="s">
        <v>2547</v>
      </c>
    </row>
    <row r="14226" spans="1:23" x14ac:dyDescent="0.3">
      <c r="A14226">
        <v>22292</v>
      </c>
      <c r="B14226" s="15" t="s">
        <v>1869</v>
      </c>
      <c r="C14226" t="str">
        <f>_xlfn.XLOOKUP($B14226, STANDARDS!$A:$A, STANDARDS!$B:$B,,0,2)</f>
        <v>Morwell 1B Lignite</v>
      </c>
      <c r="D14226" t="s">
        <v>535</v>
      </c>
      <c r="E14226" t="s">
        <v>2183</v>
      </c>
      <c r="F14226">
        <v>-38.227107400000001</v>
      </c>
      <c r="G14226">
        <v>146.5782289</v>
      </c>
      <c r="H14226">
        <v>0</v>
      </c>
      <c r="I14226" t="s">
        <v>592</v>
      </c>
      <c r="J14226" cm="1">
        <f t="array" ref="J14226:L14226">_xlfn.XLOOKUP($C14226, AGE!$A:$A,AGE!$B:$D,,0,2)</f>
        <v>22.18</v>
      </c>
      <c r="K14226">
        <v>0.63</v>
      </c>
      <c r="L14226" t="str">
        <v>Briggs et al. 2007</v>
      </c>
      <c r="M14226" t="s">
        <v>2296</v>
      </c>
      <c r="P14226" t="s">
        <v>2342</v>
      </c>
      <c r="S14226">
        <v>-25.6</v>
      </c>
      <c r="T14226">
        <v>0.06</v>
      </c>
      <c r="U14226" t="s">
        <v>2307</v>
      </c>
      <c r="V14226">
        <v>1</v>
      </c>
      <c r="W14226" t="s">
        <v>2547</v>
      </c>
    </row>
    <row r="14227" spans="1:23" x14ac:dyDescent="0.3">
      <c r="A14227">
        <v>22293</v>
      </c>
      <c r="B14227" s="15" t="s">
        <v>1869</v>
      </c>
      <c r="C14227" t="str">
        <f>_xlfn.XLOOKUP($B14227, STANDARDS!$A:$A, STANDARDS!$B:$B,,0,2)</f>
        <v>Morwell 1B Lignite</v>
      </c>
      <c r="D14227" t="s">
        <v>535</v>
      </c>
      <c r="E14227" t="s">
        <v>2183</v>
      </c>
      <c r="F14227">
        <v>-38.227107400000001</v>
      </c>
      <c r="G14227">
        <v>146.5782289</v>
      </c>
      <c r="H14227">
        <v>0</v>
      </c>
      <c r="I14227" t="s">
        <v>592</v>
      </c>
      <c r="J14227" cm="1">
        <f t="array" ref="J14227:L14227">_xlfn.XLOOKUP($C14227, AGE!$A:$A,AGE!$B:$D,,0,2)</f>
        <v>22.18</v>
      </c>
      <c r="K14227">
        <v>0.63</v>
      </c>
      <c r="L14227" t="str">
        <v>Briggs et al. 2007</v>
      </c>
      <c r="M14227" t="s">
        <v>2343</v>
      </c>
      <c r="P14227" t="s">
        <v>2342</v>
      </c>
      <c r="S14227">
        <v>-24.8</v>
      </c>
      <c r="T14227">
        <v>0.06</v>
      </c>
      <c r="U14227" t="s">
        <v>2344</v>
      </c>
      <c r="V14227">
        <v>1</v>
      </c>
      <c r="W14227" t="s">
        <v>2547</v>
      </c>
    </row>
    <row r="14228" spans="1:23" x14ac:dyDescent="0.3">
      <c r="A14228">
        <v>22293</v>
      </c>
      <c r="B14228" s="15" t="s">
        <v>1869</v>
      </c>
      <c r="C14228" t="str">
        <f>_xlfn.XLOOKUP($B14228, STANDARDS!$A:$A, STANDARDS!$B:$B,,0,2)</f>
        <v>Morwell 1B Lignite</v>
      </c>
      <c r="D14228" t="s">
        <v>535</v>
      </c>
      <c r="E14228" t="s">
        <v>2183</v>
      </c>
      <c r="F14228">
        <v>-38.227107400000001</v>
      </c>
      <c r="G14228">
        <v>146.5782289</v>
      </c>
      <c r="H14228">
        <v>0</v>
      </c>
      <c r="I14228" t="s">
        <v>592</v>
      </c>
      <c r="J14228" cm="1">
        <f t="array" ref="J14228:L14228">_xlfn.XLOOKUP($C14228, AGE!$A:$A,AGE!$B:$D,,0,2)</f>
        <v>22.18</v>
      </c>
      <c r="K14228">
        <v>0.63</v>
      </c>
      <c r="L14228" t="str">
        <v>Briggs et al. 2007</v>
      </c>
      <c r="M14228" t="s">
        <v>2296</v>
      </c>
      <c r="P14228" t="s">
        <v>2342</v>
      </c>
      <c r="S14228">
        <v>-25.5</v>
      </c>
      <c r="T14228">
        <v>0.06</v>
      </c>
      <c r="U14228" t="s">
        <v>2307</v>
      </c>
      <c r="V14228">
        <v>1</v>
      </c>
      <c r="W14228" t="s">
        <v>2547</v>
      </c>
    </row>
    <row r="14229" spans="1:23" x14ac:dyDescent="0.3">
      <c r="A14229">
        <v>22294</v>
      </c>
      <c r="B14229" s="15" t="s">
        <v>1869</v>
      </c>
      <c r="C14229" t="str">
        <f>_xlfn.XLOOKUP($B14229, STANDARDS!$A:$A, STANDARDS!$B:$B,,0,2)</f>
        <v>Morwell 1B Lignite</v>
      </c>
      <c r="D14229" t="s">
        <v>535</v>
      </c>
      <c r="E14229" t="s">
        <v>2183</v>
      </c>
      <c r="F14229">
        <v>-38.227107400000001</v>
      </c>
      <c r="G14229">
        <v>146.5782289</v>
      </c>
      <c r="H14229">
        <v>0</v>
      </c>
      <c r="I14229" t="s">
        <v>592</v>
      </c>
      <c r="J14229" cm="1">
        <f t="array" ref="J14229:L14229">_xlfn.XLOOKUP($C14229, AGE!$A:$A,AGE!$B:$D,,0,2)</f>
        <v>22.18</v>
      </c>
      <c r="K14229">
        <v>0.63</v>
      </c>
      <c r="L14229" t="str">
        <v>Briggs et al. 2007</v>
      </c>
      <c r="M14229" t="s">
        <v>2343</v>
      </c>
      <c r="P14229" t="s">
        <v>2342</v>
      </c>
      <c r="S14229">
        <v>-25.5</v>
      </c>
      <c r="T14229">
        <v>0.06</v>
      </c>
      <c r="U14229" t="s">
        <v>2344</v>
      </c>
      <c r="V14229">
        <v>1</v>
      </c>
      <c r="W14229" t="s">
        <v>2547</v>
      </c>
    </row>
    <row r="14230" spans="1:23" x14ac:dyDescent="0.3">
      <c r="A14230">
        <v>22294</v>
      </c>
      <c r="B14230" s="15" t="s">
        <v>1869</v>
      </c>
      <c r="C14230" t="str">
        <f>_xlfn.XLOOKUP($B14230, STANDARDS!$A:$A, STANDARDS!$B:$B,,0,2)</f>
        <v>Morwell 1B Lignite</v>
      </c>
      <c r="D14230" t="s">
        <v>535</v>
      </c>
      <c r="E14230" t="s">
        <v>2183</v>
      </c>
      <c r="F14230">
        <v>-38.227107400000001</v>
      </c>
      <c r="G14230">
        <v>146.5782289</v>
      </c>
      <c r="H14230">
        <v>0</v>
      </c>
      <c r="I14230" t="s">
        <v>592</v>
      </c>
      <c r="J14230" cm="1">
        <f t="array" ref="J14230:L14230">_xlfn.XLOOKUP($C14230, AGE!$A:$A,AGE!$B:$D,,0,2)</f>
        <v>22.18</v>
      </c>
      <c r="K14230">
        <v>0.63</v>
      </c>
      <c r="L14230" t="str">
        <v>Briggs et al. 2007</v>
      </c>
      <c r="M14230" t="s">
        <v>2296</v>
      </c>
      <c r="P14230" t="s">
        <v>2342</v>
      </c>
      <c r="S14230">
        <v>-25.7</v>
      </c>
      <c r="T14230">
        <v>0.06</v>
      </c>
      <c r="U14230" t="s">
        <v>2307</v>
      </c>
      <c r="V14230">
        <v>1</v>
      </c>
      <c r="W14230" t="s">
        <v>2547</v>
      </c>
    </row>
    <row r="14231" spans="1:23" x14ac:dyDescent="0.3">
      <c r="A14231">
        <v>22295</v>
      </c>
      <c r="B14231" s="15" t="s">
        <v>1869</v>
      </c>
      <c r="C14231" t="str">
        <f>_xlfn.XLOOKUP($B14231, STANDARDS!$A:$A, STANDARDS!$B:$B,,0,2)</f>
        <v>Morwell 1B Lignite</v>
      </c>
      <c r="D14231" t="s">
        <v>535</v>
      </c>
      <c r="E14231" t="s">
        <v>2183</v>
      </c>
      <c r="F14231">
        <v>-38.227107400000001</v>
      </c>
      <c r="G14231">
        <v>146.5782289</v>
      </c>
      <c r="H14231">
        <v>0</v>
      </c>
      <c r="I14231" t="s">
        <v>592</v>
      </c>
      <c r="J14231" cm="1">
        <f t="array" ref="J14231:L14231">_xlfn.XLOOKUP($C14231, AGE!$A:$A,AGE!$B:$D,,0,2)</f>
        <v>22.18</v>
      </c>
      <c r="K14231">
        <v>0.63</v>
      </c>
      <c r="L14231" t="str">
        <v>Briggs et al. 2007</v>
      </c>
      <c r="M14231" t="s">
        <v>2296</v>
      </c>
      <c r="P14231" t="s">
        <v>2342</v>
      </c>
      <c r="S14231">
        <v>-25.8</v>
      </c>
      <c r="T14231">
        <v>0.06</v>
      </c>
      <c r="U14231" t="s">
        <v>2307</v>
      </c>
      <c r="V14231">
        <v>1</v>
      </c>
      <c r="W14231" t="s">
        <v>2547</v>
      </c>
    </row>
    <row r="14232" spans="1:23" x14ac:dyDescent="0.3">
      <c r="A14232">
        <v>22295</v>
      </c>
      <c r="B14232" s="15" t="s">
        <v>1869</v>
      </c>
      <c r="C14232" t="str">
        <f>_xlfn.XLOOKUP($B14232, STANDARDS!$A:$A, STANDARDS!$B:$B,,0,2)</f>
        <v>Morwell 1B Lignite</v>
      </c>
      <c r="D14232" t="s">
        <v>535</v>
      </c>
      <c r="E14232" t="s">
        <v>2183</v>
      </c>
      <c r="F14232">
        <v>-38.227107400000001</v>
      </c>
      <c r="G14232">
        <v>146.5782289</v>
      </c>
      <c r="H14232">
        <v>0</v>
      </c>
      <c r="I14232" t="s">
        <v>592</v>
      </c>
      <c r="J14232" cm="1">
        <f t="array" ref="J14232:L14232">_xlfn.XLOOKUP($C14232, AGE!$A:$A,AGE!$B:$D,,0,2)</f>
        <v>22.18</v>
      </c>
      <c r="K14232">
        <v>0.63</v>
      </c>
      <c r="L14232" t="str">
        <v>Briggs et al. 2007</v>
      </c>
      <c r="M14232" t="s">
        <v>2343</v>
      </c>
      <c r="P14232" t="s">
        <v>2342</v>
      </c>
      <c r="S14232">
        <v>-26.1</v>
      </c>
      <c r="T14232">
        <v>0.06</v>
      </c>
      <c r="U14232" t="s">
        <v>2344</v>
      </c>
      <c r="V14232">
        <v>1</v>
      </c>
      <c r="W14232" t="s">
        <v>2547</v>
      </c>
    </row>
    <row r="14233" spans="1:23" x14ac:dyDescent="0.3">
      <c r="A14233">
        <v>22296</v>
      </c>
      <c r="B14233" s="15" t="s">
        <v>1869</v>
      </c>
      <c r="C14233" t="str">
        <f>_xlfn.XLOOKUP($B14233, STANDARDS!$A:$A, STANDARDS!$B:$B,,0,2)</f>
        <v>Morwell 1B Lignite</v>
      </c>
      <c r="D14233" t="s">
        <v>535</v>
      </c>
      <c r="E14233" t="s">
        <v>2183</v>
      </c>
      <c r="F14233">
        <v>-38.227107400000001</v>
      </c>
      <c r="G14233">
        <v>146.5782289</v>
      </c>
      <c r="H14233">
        <v>0</v>
      </c>
      <c r="I14233" t="s">
        <v>592</v>
      </c>
      <c r="J14233" cm="1">
        <f t="array" ref="J14233:L14233">_xlfn.XLOOKUP($C14233, AGE!$A:$A,AGE!$B:$D,,0,2)</f>
        <v>22.18</v>
      </c>
      <c r="K14233">
        <v>0.63</v>
      </c>
      <c r="L14233" t="str">
        <v>Briggs et al. 2007</v>
      </c>
      <c r="M14233" t="s">
        <v>2296</v>
      </c>
      <c r="P14233" t="s">
        <v>2342</v>
      </c>
      <c r="S14233">
        <v>-25.8</v>
      </c>
      <c r="T14233">
        <v>0.06</v>
      </c>
      <c r="U14233" t="s">
        <v>2307</v>
      </c>
      <c r="V14233">
        <v>1</v>
      </c>
      <c r="W14233" t="s">
        <v>2547</v>
      </c>
    </row>
    <row r="14234" spans="1:23" x14ac:dyDescent="0.3">
      <c r="A14234">
        <v>22297</v>
      </c>
      <c r="B14234" s="15" t="s">
        <v>1869</v>
      </c>
      <c r="C14234" t="str">
        <f>_xlfn.XLOOKUP($B14234, STANDARDS!$A:$A, STANDARDS!$B:$B,,0,2)</f>
        <v>Morwell 1B Lignite</v>
      </c>
      <c r="D14234" t="s">
        <v>535</v>
      </c>
      <c r="E14234" t="s">
        <v>2183</v>
      </c>
      <c r="F14234">
        <v>-38.227107400000001</v>
      </c>
      <c r="G14234">
        <v>146.5782289</v>
      </c>
      <c r="H14234">
        <v>0</v>
      </c>
      <c r="I14234" t="s">
        <v>592</v>
      </c>
      <c r="J14234" cm="1">
        <f t="array" ref="J14234:L14234">_xlfn.XLOOKUP($C14234, AGE!$A:$A,AGE!$B:$D,,0,2)</f>
        <v>22.18</v>
      </c>
      <c r="K14234">
        <v>0.63</v>
      </c>
      <c r="L14234" t="str">
        <v>Briggs et al. 2007</v>
      </c>
      <c r="M14234" t="s">
        <v>2296</v>
      </c>
      <c r="P14234" t="s">
        <v>2342</v>
      </c>
      <c r="S14234">
        <v>-26.2</v>
      </c>
      <c r="T14234">
        <v>0.06</v>
      </c>
      <c r="U14234" t="s">
        <v>2307</v>
      </c>
      <c r="V14234">
        <v>1</v>
      </c>
      <c r="W14234" t="s">
        <v>2547</v>
      </c>
    </row>
    <row r="14235" spans="1:23" x14ac:dyDescent="0.3">
      <c r="A14235">
        <v>22298</v>
      </c>
      <c r="B14235" s="15" t="s">
        <v>1869</v>
      </c>
      <c r="C14235" t="str">
        <f>_xlfn.XLOOKUP($B14235, STANDARDS!$A:$A, STANDARDS!$B:$B,,0,2)</f>
        <v>Morwell 1B Lignite</v>
      </c>
      <c r="D14235" t="s">
        <v>535</v>
      </c>
      <c r="E14235" t="s">
        <v>2183</v>
      </c>
      <c r="F14235">
        <v>-38.227107400000001</v>
      </c>
      <c r="G14235">
        <v>146.5782289</v>
      </c>
      <c r="H14235">
        <v>0</v>
      </c>
      <c r="I14235" t="s">
        <v>592</v>
      </c>
      <c r="J14235" cm="1">
        <f t="array" ref="J14235:L14235">_xlfn.XLOOKUP($C14235, AGE!$A:$A,AGE!$B:$D,,0,2)</f>
        <v>22.18</v>
      </c>
      <c r="K14235">
        <v>0.63</v>
      </c>
      <c r="L14235" t="str">
        <v>Briggs et al. 2007</v>
      </c>
      <c r="M14235" t="s">
        <v>2296</v>
      </c>
      <c r="P14235" t="s">
        <v>2342</v>
      </c>
      <c r="S14235">
        <v>-26.2</v>
      </c>
      <c r="T14235">
        <v>0.06</v>
      </c>
      <c r="U14235" t="s">
        <v>2307</v>
      </c>
      <c r="V14235">
        <v>1</v>
      </c>
      <c r="W14235" t="s">
        <v>2547</v>
      </c>
    </row>
    <row r="14236" spans="1:23" x14ac:dyDescent="0.3">
      <c r="A14236">
        <v>22299</v>
      </c>
      <c r="B14236" s="15" t="s">
        <v>1869</v>
      </c>
      <c r="C14236" t="str">
        <f>_xlfn.XLOOKUP($B14236, STANDARDS!$A:$A, STANDARDS!$B:$B,,0,2)</f>
        <v>Morwell 1B Lignite</v>
      </c>
      <c r="D14236" t="s">
        <v>535</v>
      </c>
      <c r="E14236" t="s">
        <v>2183</v>
      </c>
      <c r="F14236">
        <v>-38.227107400000001</v>
      </c>
      <c r="G14236">
        <v>146.5782289</v>
      </c>
      <c r="H14236">
        <v>0</v>
      </c>
      <c r="I14236" t="s">
        <v>592</v>
      </c>
      <c r="J14236" cm="1">
        <f t="array" ref="J14236:L14236">_xlfn.XLOOKUP($C14236, AGE!$A:$A,AGE!$B:$D,,0,2)</f>
        <v>22.18</v>
      </c>
      <c r="K14236">
        <v>0.63</v>
      </c>
      <c r="L14236" t="str">
        <v>Briggs et al. 2007</v>
      </c>
      <c r="M14236" t="s">
        <v>2296</v>
      </c>
      <c r="P14236" t="s">
        <v>2342</v>
      </c>
      <c r="S14236">
        <v>-26.2</v>
      </c>
      <c r="T14236">
        <v>0.06</v>
      </c>
      <c r="U14236" t="s">
        <v>2307</v>
      </c>
      <c r="V14236">
        <v>1</v>
      </c>
      <c r="W14236" t="s">
        <v>2547</v>
      </c>
    </row>
    <row r="14237" spans="1:23" x14ac:dyDescent="0.3">
      <c r="A14237">
        <v>22300</v>
      </c>
      <c r="B14237" s="15" t="s">
        <v>1869</v>
      </c>
      <c r="C14237" t="str">
        <f>_xlfn.XLOOKUP($B14237, STANDARDS!$A:$A, STANDARDS!$B:$B,,0,2)</f>
        <v>Morwell 1B Lignite</v>
      </c>
      <c r="D14237" t="s">
        <v>535</v>
      </c>
      <c r="E14237" t="s">
        <v>2183</v>
      </c>
      <c r="F14237">
        <v>-38.227107400000001</v>
      </c>
      <c r="G14237">
        <v>146.5782289</v>
      </c>
      <c r="H14237">
        <v>0</v>
      </c>
      <c r="I14237" t="s">
        <v>592</v>
      </c>
      <c r="J14237" cm="1">
        <f t="array" ref="J14237:L14237">_xlfn.XLOOKUP($C14237, AGE!$A:$A,AGE!$B:$D,,0,2)</f>
        <v>22.18</v>
      </c>
      <c r="K14237">
        <v>0.63</v>
      </c>
      <c r="L14237" t="str">
        <v>Briggs et al. 2007</v>
      </c>
      <c r="M14237" t="s">
        <v>2343</v>
      </c>
      <c r="P14237" t="s">
        <v>2342</v>
      </c>
      <c r="S14237">
        <v>-24.5</v>
      </c>
      <c r="T14237">
        <v>0.06</v>
      </c>
      <c r="U14237" t="s">
        <v>2344</v>
      </c>
      <c r="V14237">
        <v>1</v>
      </c>
      <c r="W14237" t="s">
        <v>2547</v>
      </c>
    </row>
    <row r="14238" spans="1:23" x14ac:dyDescent="0.3">
      <c r="A14238">
        <v>22300</v>
      </c>
      <c r="B14238" s="15" t="s">
        <v>1869</v>
      </c>
      <c r="C14238" t="str">
        <f>_xlfn.XLOOKUP($B14238, STANDARDS!$A:$A, STANDARDS!$B:$B,,0,2)</f>
        <v>Morwell 1B Lignite</v>
      </c>
      <c r="D14238" t="s">
        <v>535</v>
      </c>
      <c r="E14238" t="s">
        <v>2183</v>
      </c>
      <c r="F14238">
        <v>-38.227107400000001</v>
      </c>
      <c r="G14238">
        <v>146.5782289</v>
      </c>
      <c r="H14238">
        <v>0</v>
      </c>
      <c r="I14238" t="s">
        <v>592</v>
      </c>
      <c r="J14238" cm="1">
        <f t="array" ref="J14238:L14238">_xlfn.XLOOKUP($C14238, AGE!$A:$A,AGE!$B:$D,,0,2)</f>
        <v>22.18</v>
      </c>
      <c r="K14238">
        <v>0.63</v>
      </c>
      <c r="L14238" t="str">
        <v>Briggs et al. 2007</v>
      </c>
      <c r="M14238" t="s">
        <v>2296</v>
      </c>
      <c r="P14238" t="s">
        <v>2342</v>
      </c>
      <c r="S14238">
        <v>-26.1</v>
      </c>
      <c r="T14238">
        <v>0.06</v>
      </c>
      <c r="U14238" t="s">
        <v>2307</v>
      </c>
      <c r="V14238">
        <v>1</v>
      </c>
      <c r="W14238" t="s">
        <v>2547</v>
      </c>
    </row>
    <row r="14239" spans="1:23" x14ac:dyDescent="0.3">
      <c r="A14239">
        <v>22301</v>
      </c>
      <c r="B14239" s="15" t="s">
        <v>1869</v>
      </c>
      <c r="C14239" t="str">
        <f>_xlfn.XLOOKUP($B14239, STANDARDS!$A:$A, STANDARDS!$B:$B,,0,2)</f>
        <v>Morwell 1B Lignite</v>
      </c>
      <c r="D14239" t="s">
        <v>535</v>
      </c>
      <c r="E14239" t="s">
        <v>2183</v>
      </c>
      <c r="F14239">
        <v>-38.227107400000001</v>
      </c>
      <c r="G14239">
        <v>146.5782289</v>
      </c>
      <c r="H14239">
        <v>0</v>
      </c>
      <c r="I14239" t="s">
        <v>592</v>
      </c>
      <c r="J14239" cm="1">
        <f t="array" ref="J14239:L14239">_xlfn.XLOOKUP($C14239, AGE!$A:$A,AGE!$B:$D,,0,2)</f>
        <v>22.18</v>
      </c>
      <c r="K14239">
        <v>0.63</v>
      </c>
      <c r="L14239" t="str">
        <v>Briggs et al. 2007</v>
      </c>
      <c r="M14239" t="s">
        <v>2296</v>
      </c>
      <c r="P14239" t="s">
        <v>2342</v>
      </c>
      <c r="S14239">
        <v>-26.1</v>
      </c>
      <c r="T14239">
        <v>0.06</v>
      </c>
      <c r="U14239" t="s">
        <v>2307</v>
      </c>
      <c r="V14239">
        <v>1</v>
      </c>
      <c r="W14239" t="s">
        <v>2547</v>
      </c>
    </row>
    <row r="14240" spans="1:23" x14ac:dyDescent="0.3">
      <c r="A14240">
        <v>22301</v>
      </c>
      <c r="B14240" s="15" t="s">
        <v>1869</v>
      </c>
      <c r="C14240" t="str">
        <f>_xlfn.XLOOKUP($B14240, STANDARDS!$A:$A, STANDARDS!$B:$B,,0,2)</f>
        <v>Morwell 1B Lignite</v>
      </c>
      <c r="D14240" t="s">
        <v>535</v>
      </c>
      <c r="E14240" t="s">
        <v>2183</v>
      </c>
      <c r="F14240">
        <v>-38.227107400000001</v>
      </c>
      <c r="G14240">
        <v>146.5782289</v>
      </c>
      <c r="H14240">
        <v>0</v>
      </c>
      <c r="I14240" t="s">
        <v>592</v>
      </c>
      <c r="J14240" cm="1">
        <f t="array" ref="J14240:L14240">_xlfn.XLOOKUP($C14240, AGE!$A:$A,AGE!$B:$D,,0,2)</f>
        <v>22.18</v>
      </c>
      <c r="K14240">
        <v>0.63</v>
      </c>
      <c r="L14240" t="str">
        <v>Briggs et al. 2007</v>
      </c>
      <c r="M14240" t="s">
        <v>2343</v>
      </c>
      <c r="P14240" t="s">
        <v>2342</v>
      </c>
      <c r="S14240">
        <v>-26.4</v>
      </c>
      <c r="T14240">
        <v>0.06</v>
      </c>
      <c r="U14240" t="s">
        <v>2344</v>
      </c>
      <c r="V14240">
        <v>1</v>
      </c>
      <c r="W14240" t="s">
        <v>2547</v>
      </c>
    </row>
    <row r="14241" spans="1:23" x14ac:dyDescent="0.3">
      <c r="A14241">
        <v>22302</v>
      </c>
      <c r="B14241" s="15" t="s">
        <v>1869</v>
      </c>
      <c r="C14241" t="str">
        <f>_xlfn.XLOOKUP($B14241, STANDARDS!$A:$A, STANDARDS!$B:$B,,0,2)</f>
        <v>Morwell 1B Lignite</v>
      </c>
      <c r="D14241" t="s">
        <v>535</v>
      </c>
      <c r="E14241" t="s">
        <v>2183</v>
      </c>
      <c r="F14241">
        <v>-38.227107400000001</v>
      </c>
      <c r="G14241">
        <v>146.5782289</v>
      </c>
      <c r="H14241">
        <v>0</v>
      </c>
      <c r="I14241" t="s">
        <v>592</v>
      </c>
      <c r="J14241" cm="1">
        <f t="array" ref="J14241:L14241">_xlfn.XLOOKUP($C14241, AGE!$A:$A,AGE!$B:$D,,0,2)</f>
        <v>22.18</v>
      </c>
      <c r="K14241">
        <v>0.63</v>
      </c>
      <c r="L14241" t="str">
        <v>Briggs et al. 2007</v>
      </c>
      <c r="M14241" t="s">
        <v>2296</v>
      </c>
      <c r="P14241" t="s">
        <v>2342</v>
      </c>
      <c r="S14241">
        <v>-26.1</v>
      </c>
      <c r="T14241">
        <v>0.06</v>
      </c>
      <c r="U14241" t="s">
        <v>2307</v>
      </c>
      <c r="V14241">
        <v>1</v>
      </c>
      <c r="W14241" t="s">
        <v>2547</v>
      </c>
    </row>
    <row r="14242" spans="1:23" x14ac:dyDescent="0.3">
      <c r="A14242">
        <v>22303</v>
      </c>
      <c r="B14242" s="15" t="s">
        <v>1869</v>
      </c>
      <c r="C14242" t="str">
        <f>_xlfn.XLOOKUP($B14242, STANDARDS!$A:$A, STANDARDS!$B:$B,,0,2)</f>
        <v>Morwell 1B Lignite</v>
      </c>
      <c r="D14242" t="s">
        <v>535</v>
      </c>
      <c r="E14242" t="s">
        <v>2183</v>
      </c>
      <c r="F14242">
        <v>-38.227107400000001</v>
      </c>
      <c r="G14242">
        <v>146.5782289</v>
      </c>
      <c r="H14242">
        <v>0</v>
      </c>
      <c r="I14242" t="s">
        <v>592</v>
      </c>
      <c r="J14242" cm="1">
        <f t="array" ref="J14242:L14242">_xlfn.XLOOKUP($C14242, AGE!$A:$A,AGE!$B:$D,,0,2)</f>
        <v>22.18</v>
      </c>
      <c r="K14242">
        <v>0.63</v>
      </c>
      <c r="L14242" t="str">
        <v>Briggs et al. 2007</v>
      </c>
      <c r="M14242" t="s">
        <v>2343</v>
      </c>
      <c r="P14242" t="s">
        <v>2342</v>
      </c>
      <c r="S14242">
        <v>-25.7</v>
      </c>
      <c r="T14242">
        <v>0.06</v>
      </c>
      <c r="U14242" t="s">
        <v>2344</v>
      </c>
      <c r="V14242">
        <v>1</v>
      </c>
      <c r="W14242" t="s">
        <v>2547</v>
      </c>
    </row>
    <row r="14243" spans="1:23" x14ac:dyDescent="0.3">
      <c r="A14243">
        <v>22303</v>
      </c>
      <c r="B14243" s="15" t="s">
        <v>1869</v>
      </c>
      <c r="C14243" t="str">
        <f>_xlfn.XLOOKUP($B14243, STANDARDS!$A:$A, STANDARDS!$B:$B,,0,2)</f>
        <v>Morwell 1B Lignite</v>
      </c>
      <c r="D14243" t="s">
        <v>535</v>
      </c>
      <c r="E14243" t="s">
        <v>2183</v>
      </c>
      <c r="F14243">
        <v>-38.227107400000001</v>
      </c>
      <c r="G14243">
        <v>146.5782289</v>
      </c>
      <c r="H14243">
        <v>0</v>
      </c>
      <c r="I14243" t="s">
        <v>592</v>
      </c>
      <c r="J14243" cm="1">
        <f t="array" ref="J14243:L14243">_xlfn.XLOOKUP($C14243, AGE!$A:$A,AGE!$B:$D,,0,2)</f>
        <v>22.18</v>
      </c>
      <c r="K14243">
        <v>0.63</v>
      </c>
      <c r="L14243" t="str">
        <v>Briggs et al. 2007</v>
      </c>
      <c r="M14243" t="s">
        <v>2296</v>
      </c>
      <c r="P14243" t="s">
        <v>2342</v>
      </c>
      <c r="S14243">
        <v>-26.1</v>
      </c>
      <c r="T14243">
        <v>0.06</v>
      </c>
      <c r="U14243" t="s">
        <v>2307</v>
      </c>
      <c r="V14243">
        <v>1</v>
      </c>
      <c r="W14243" t="s">
        <v>2547</v>
      </c>
    </row>
    <row r="14244" spans="1:23" x14ac:dyDescent="0.3">
      <c r="A14244">
        <v>22304</v>
      </c>
      <c r="B14244" s="15" t="s">
        <v>1869</v>
      </c>
      <c r="C14244" t="str">
        <f>_xlfn.XLOOKUP($B14244, STANDARDS!$A:$A, STANDARDS!$B:$B,,0,2)</f>
        <v>Morwell 1B Lignite</v>
      </c>
      <c r="D14244" t="s">
        <v>535</v>
      </c>
      <c r="E14244" t="s">
        <v>2183</v>
      </c>
      <c r="F14244">
        <v>-38.227107400000001</v>
      </c>
      <c r="G14244">
        <v>146.5782289</v>
      </c>
      <c r="H14244">
        <v>0</v>
      </c>
      <c r="I14244" t="s">
        <v>592</v>
      </c>
      <c r="J14244" cm="1">
        <f t="array" ref="J14244:L14244">_xlfn.XLOOKUP($C14244, AGE!$A:$A,AGE!$B:$D,,0,2)</f>
        <v>22.18</v>
      </c>
      <c r="K14244">
        <v>0.63</v>
      </c>
      <c r="L14244" t="str">
        <v>Briggs et al. 2007</v>
      </c>
      <c r="M14244" t="s">
        <v>2296</v>
      </c>
      <c r="P14244" t="s">
        <v>2342</v>
      </c>
      <c r="S14244">
        <v>-26.2</v>
      </c>
      <c r="T14244">
        <v>0.06</v>
      </c>
      <c r="U14244" t="s">
        <v>2307</v>
      </c>
      <c r="V14244">
        <v>1</v>
      </c>
      <c r="W14244" t="s">
        <v>2547</v>
      </c>
    </row>
    <row r="14245" spans="1:23" x14ac:dyDescent="0.3">
      <c r="A14245">
        <v>22305</v>
      </c>
      <c r="B14245" s="15" t="s">
        <v>1869</v>
      </c>
      <c r="C14245" t="str">
        <f>_xlfn.XLOOKUP($B14245, STANDARDS!$A:$A, STANDARDS!$B:$B,,0,2)</f>
        <v>Morwell 1B Lignite</v>
      </c>
      <c r="D14245" t="s">
        <v>535</v>
      </c>
      <c r="E14245" t="s">
        <v>2183</v>
      </c>
      <c r="F14245">
        <v>-38.227107400000001</v>
      </c>
      <c r="G14245">
        <v>146.5782289</v>
      </c>
      <c r="H14245">
        <v>0</v>
      </c>
      <c r="I14245" t="s">
        <v>592</v>
      </c>
      <c r="J14245" cm="1">
        <f t="array" ref="J14245:L14245">_xlfn.XLOOKUP($C14245, AGE!$A:$A,AGE!$B:$D,,0,2)</f>
        <v>22.18</v>
      </c>
      <c r="K14245">
        <v>0.63</v>
      </c>
      <c r="L14245" t="str">
        <v>Briggs et al. 2007</v>
      </c>
      <c r="M14245" t="s">
        <v>2296</v>
      </c>
      <c r="P14245" t="s">
        <v>2342</v>
      </c>
      <c r="S14245">
        <v>-26.2</v>
      </c>
      <c r="T14245">
        <v>0.06</v>
      </c>
      <c r="U14245" t="s">
        <v>2307</v>
      </c>
      <c r="V14245">
        <v>1</v>
      </c>
      <c r="W14245" t="s">
        <v>2547</v>
      </c>
    </row>
    <row r="14246" spans="1:23" x14ac:dyDescent="0.3">
      <c r="A14246">
        <v>22306</v>
      </c>
      <c r="B14246" s="15" t="s">
        <v>1869</v>
      </c>
      <c r="C14246" t="str">
        <f>_xlfn.XLOOKUP($B14246, STANDARDS!$A:$A, STANDARDS!$B:$B,,0,2)</f>
        <v>Morwell 1B Lignite</v>
      </c>
      <c r="D14246" t="s">
        <v>535</v>
      </c>
      <c r="E14246" t="s">
        <v>2183</v>
      </c>
      <c r="F14246">
        <v>-38.227107400000001</v>
      </c>
      <c r="G14246">
        <v>146.5782289</v>
      </c>
      <c r="H14246">
        <v>0</v>
      </c>
      <c r="I14246" t="s">
        <v>592</v>
      </c>
      <c r="J14246" cm="1">
        <f t="array" ref="J14246:L14246">_xlfn.XLOOKUP($C14246, AGE!$A:$A,AGE!$B:$D,,0,2)</f>
        <v>22.18</v>
      </c>
      <c r="K14246">
        <v>0.63</v>
      </c>
      <c r="L14246" t="str">
        <v>Briggs et al. 2007</v>
      </c>
      <c r="M14246" t="s">
        <v>2296</v>
      </c>
      <c r="P14246" t="s">
        <v>2342</v>
      </c>
      <c r="S14246">
        <v>-26.1</v>
      </c>
      <c r="T14246">
        <v>0.06</v>
      </c>
      <c r="U14246" t="s">
        <v>2307</v>
      </c>
      <c r="V14246">
        <v>1</v>
      </c>
      <c r="W14246" t="s">
        <v>2547</v>
      </c>
    </row>
    <row r="14247" spans="1:23" x14ac:dyDescent="0.3">
      <c r="A14247">
        <v>22307</v>
      </c>
      <c r="B14247" s="15" t="s">
        <v>1869</v>
      </c>
      <c r="C14247" t="str">
        <f>_xlfn.XLOOKUP($B14247, STANDARDS!$A:$A, STANDARDS!$B:$B,,0,2)</f>
        <v>Morwell 1B Lignite</v>
      </c>
      <c r="D14247" t="s">
        <v>535</v>
      </c>
      <c r="E14247" t="s">
        <v>2183</v>
      </c>
      <c r="F14247">
        <v>-38.227107400000001</v>
      </c>
      <c r="G14247">
        <v>146.5782289</v>
      </c>
      <c r="H14247">
        <v>0</v>
      </c>
      <c r="I14247" t="s">
        <v>592</v>
      </c>
      <c r="J14247" cm="1">
        <f t="array" ref="J14247:L14247">_xlfn.XLOOKUP($C14247, AGE!$A:$A,AGE!$B:$D,,0,2)</f>
        <v>22.18</v>
      </c>
      <c r="K14247">
        <v>0.63</v>
      </c>
      <c r="L14247" t="str">
        <v>Briggs et al. 2007</v>
      </c>
      <c r="M14247" t="s">
        <v>2296</v>
      </c>
      <c r="P14247" t="s">
        <v>2342</v>
      </c>
      <c r="S14247">
        <v>-26.1</v>
      </c>
      <c r="T14247">
        <v>0.06</v>
      </c>
      <c r="U14247" t="s">
        <v>2307</v>
      </c>
      <c r="V14247">
        <v>1</v>
      </c>
      <c r="W14247" t="s">
        <v>2547</v>
      </c>
    </row>
    <row r="14248" spans="1:23" x14ac:dyDescent="0.3">
      <c r="A14248">
        <v>22307</v>
      </c>
      <c r="B14248" s="15" t="s">
        <v>1869</v>
      </c>
      <c r="C14248" t="str">
        <f>_xlfn.XLOOKUP($B14248, STANDARDS!$A:$A, STANDARDS!$B:$B,,0,2)</f>
        <v>Morwell 1B Lignite</v>
      </c>
      <c r="D14248" t="s">
        <v>535</v>
      </c>
      <c r="E14248" t="s">
        <v>2183</v>
      </c>
      <c r="F14248">
        <v>-38.227107400000001</v>
      </c>
      <c r="G14248">
        <v>146.5782289</v>
      </c>
      <c r="H14248">
        <v>0</v>
      </c>
      <c r="I14248" t="s">
        <v>592</v>
      </c>
      <c r="J14248" cm="1">
        <f t="array" ref="J14248:L14248">_xlfn.XLOOKUP($C14248, AGE!$A:$A,AGE!$B:$D,,0,2)</f>
        <v>22.18</v>
      </c>
      <c r="K14248">
        <v>0.63</v>
      </c>
      <c r="L14248" t="str">
        <v>Briggs et al. 2007</v>
      </c>
      <c r="M14248" t="s">
        <v>2343</v>
      </c>
      <c r="P14248" t="s">
        <v>2342</v>
      </c>
      <c r="S14248">
        <v>-26.4</v>
      </c>
      <c r="T14248">
        <v>0.06</v>
      </c>
      <c r="U14248" t="s">
        <v>2344</v>
      </c>
      <c r="V14248">
        <v>1</v>
      </c>
      <c r="W14248" t="s">
        <v>2547</v>
      </c>
    </row>
    <row r="14249" spans="1:23" x14ac:dyDescent="0.3">
      <c r="A14249">
        <v>22308</v>
      </c>
      <c r="B14249" s="15" t="s">
        <v>1869</v>
      </c>
      <c r="C14249" t="str">
        <f>_xlfn.XLOOKUP($B14249, STANDARDS!$A:$A, STANDARDS!$B:$B,,0,2)</f>
        <v>Morwell 1B Lignite</v>
      </c>
      <c r="D14249" t="s">
        <v>535</v>
      </c>
      <c r="E14249" t="s">
        <v>2183</v>
      </c>
      <c r="F14249">
        <v>-38.227107400000001</v>
      </c>
      <c r="G14249">
        <v>146.5782289</v>
      </c>
      <c r="H14249">
        <v>0</v>
      </c>
      <c r="I14249" t="s">
        <v>592</v>
      </c>
      <c r="J14249" cm="1">
        <f t="array" ref="J14249:L14249">_xlfn.XLOOKUP($C14249, AGE!$A:$A,AGE!$B:$D,,0,2)</f>
        <v>22.18</v>
      </c>
      <c r="K14249">
        <v>0.63</v>
      </c>
      <c r="L14249" t="str">
        <v>Briggs et al. 2007</v>
      </c>
      <c r="M14249" t="s">
        <v>2296</v>
      </c>
      <c r="P14249" t="s">
        <v>2342</v>
      </c>
      <c r="S14249">
        <v>-26</v>
      </c>
      <c r="T14249">
        <v>0.06</v>
      </c>
      <c r="U14249" t="s">
        <v>2307</v>
      </c>
      <c r="V14249">
        <v>1</v>
      </c>
      <c r="W14249" t="s">
        <v>2547</v>
      </c>
    </row>
    <row r="14250" spans="1:23" x14ac:dyDescent="0.3">
      <c r="A14250">
        <v>22309</v>
      </c>
      <c r="B14250" s="15" t="s">
        <v>1869</v>
      </c>
      <c r="C14250" t="str">
        <f>_xlfn.XLOOKUP($B14250, STANDARDS!$A:$A, STANDARDS!$B:$B,,0,2)</f>
        <v>Morwell 1B Lignite</v>
      </c>
      <c r="D14250" t="s">
        <v>535</v>
      </c>
      <c r="E14250" t="s">
        <v>2183</v>
      </c>
      <c r="F14250">
        <v>-38.227107400000001</v>
      </c>
      <c r="G14250">
        <v>146.5782289</v>
      </c>
      <c r="H14250">
        <v>0</v>
      </c>
      <c r="I14250" t="s">
        <v>592</v>
      </c>
      <c r="J14250" cm="1">
        <f t="array" ref="J14250:L14250">_xlfn.XLOOKUP($C14250, AGE!$A:$A,AGE!$B:$D,,0,2)</f>
        <v>22.18</v>
      </c>
      <c r="K14250">
        <v>0.63</v>
      </c>
      <c r="L14250" t="str">
        <v>Briggs et al. 2007</v>
      </c>
      <c r="M14250" t="s">
        <v>2343</v>
      </c>
      <c r="P14250" t="s">
        <v>2342</v>
      </c>
      <c r="S14250">
        <v>-25.5</v>
      </c>
      <c r="T14250">
        <v>0.06</v>
      </c>
      <c r="U14250" t="s">
        <v>2344</v>
      </c>
      <c r="V14250">
        <v>1</v>
      </c>
      <c r="W14250" t="s">
        <v>2547</v>
      </c>
    </row>
    <row r="14251" spans="1:23" x14ac:dyDescent="0.3">
      <c r="A14251">
        <v>22309</v>
      </c>
      <c r="B14251" s="15" t="s">
        <v>1869</v>
      </c>
      <c r="C14251" t="str">
        <f>_xlfn.XLOOKUP($B14251, STANDARDS!$A:$A, STANDARDS!$B:$B,,0,2)</f>
        <v>Morwell 1B Lignite</v>
      </c>
      <c r="D14251" t="s">
        <v>535</v>
      </c>
      <c r="E14251" t="s">
        <v>2183</v>
      </c>
      <c r="F14251">
        <v>-38.227107400000001</v>
      </c>
      <c r="G14251">
        <v>146.5782289</v>
      </c>
      <c r="H14251">
        <v>0</v>
      </c>
      <c r="I14251" t="s">
        <v>592</v>
      </c>
      <c r="J14251" cm="1">
        <f t="array" ref="J14251:L14251">_xlfn.XLOOKUP($C14251, AGE!$A:$A,AGE!$B:$D,,0,2)</f>
        <v>22.18</v>
      </c>
      <c r="K14251">
        <v>0.63</v>
      </c>
      <c r="L14251" t="str">
        <v>Briggs et al. 2007</v>
      </c>
      <c r="M14251" t="s">
        <v>2296</v>
      </c>
      <c r="P14251" t="s">
        <v>2342</v>
      </c>
      <c r="S14251">
        <v>-25.9</v>
      </c>
      <c r="T14251">
        <v>0.06</v>
      </c>
      <c r="U14251" t="s">
        <v>2307</v>
      </c>
      <c r="V14251">
        <v>1</v>
      </c>
      <c r="W14251" t="s">
        <v>2547</v>
      </c>
    </row>
    <row r="14252" spans="1:23" x14ac:dyDescent="0.3">
      <c r="A14252">
        <v>22310</v>
      </c>
      <c r="B14252" s="15" t="s">
        <v>1869</v>
      </c>
      <c r="C14252" t="str">
        <f>_xlfn.XLOOKUP($B14252, STANDARDS!$A:$A, STANDARDS!$B:$B,,0,2)</f>
        <v>Morwell 1B Lignite</v>
      </c>
      <c r="D14252" t="s">
        <v>535</v>
      </c>
      <c r="E14252" t="s">
        <v>2183</v>
      </c>
      <c r="F14252">
        <v>-38.227107400000001</v>
      </c>
      <c r="G14252">
        <v>146.5782289</v>
      </c>
      <c r="H14252">
        <v>0</v>
      </c>
      <c r="I14252" t="s">
        <v>592</v>
      </c>
      <c r="J14252" cm="1">
        <f t="array" ref="J14252:L14252">_xlfn.XLOOKUP($C14252, AGE!$A:$A,AGE!$B:$D,,0,2)</f>
        <v>22.18</v>
      </c>
      <c r="K14252">
        <v>0.63</v>
      </c>
      <c r="L14252" t="str">
        <v>Briggs et al. 2007</v>
      </c>
      <c r="M14252" t="s">
        <v>2296</v>
      </c>
      <c r="P14252" t="s">
        <v>2342</v>
      </c>
      <c r="S14252">
        <v>-25.9</v>
      </c>
      <c r="T14252">
        <v>0.06</v>
      </c>
      <c r="U14252" t="s">
        <v>2307</v>
      </c>
      <c r="V14252">
        <v>1</v>
      </c>
      <c r="W14252" t="s">
        <v>2547</v>
      </c>
    </row>
    <row r="14253" spans="1:23" x14ac:dyDescent="0.3">
      <c r="A14253">
        <v>22310</v>
      </c>
      <c r="B14253" s="15" t="s">
        <v>1869</v>
      </c>
      <c r="C14253" t="str">
        <f>_xlfn.XLOOKUP($B14253, STANDARDS!$A:$A, STANDARDS!$B:$B,,0,2)</f>
        <v>Morwell 1B Lignite</v>
      </c>
      <c r="D14253" t="s">
        <v>535</v>
      </c>
      <c r="E14253" t="s">
        <v>2183</v>
      </c>
      <c r="F14253">
        <v>-38.227107400000001</v>
      </c>
      <c r="G14253">
        <v>146.5782289</v>
      </c>
      <c r="H14253">
        <v>0</v>
      </c>
      <c r="I14253" t="s">
        <v>592</v>
      </c>
      <c r="J14253" cm="1">
        <f t="array" ref="J14253:L14253">_xlfn.XLOOKUP($C14253, AGE!$A:$A,AGE!$B:$D,,0,2)</f>
        <v>22.18</v>
      </c>
      <c r="K14253">
        <v>0.63</v>
      </c>
      <c r="L14253" t="str">
        <v>Briggs et al. 2007</v>
      </c>
      <c r="M14253" t="s">
        <v>2343</v>
      </c>
      <c r="P14253" t="s">
        <v>2342</v>
      </c>
      <c r="S14253">
        <v>-26</v>
      </c>
      <c r="T14253">
        <v>0.06</v>
      </c>
      <c r="U14253" t="s">
        <v>2344</v>
      </c>
      <c r="V14253">
        <v>1</v>
      </c>
      <c r="W14253" t="s">
        <v>2547</v>
      </c>
    </row>
    <row r="14254" spans="1:23" x14ac:dyDescent="0.3">
      <c r="A14254">
        <v>22311</v>
      </c>
      <c r="B14254" s="15" t="s">
        <v>1869</v>
      </c>
      <c r="C14254" t="str">
        <f>_xlfn.XLOOKUP($B14254, STANDARDS!$A:$A, STANDARDS!$B:$B,,0,2)</f>
        <v>Morwell 1B Lignite</v>
      </c>
      <c r="D14254" t="s">
        <v>535</v>
      </c>
      <c r="E14254" t="s">
        <v>2183</v>
      </c>
      <c r="F14254">
        <v>-38.227107400000001</v>
      </c>
      <c r="G14254">
        <v>146.5782289</v>
      </c>
      <c r="H14254">
        <v>0</v>
      </c>
      <c r="I14254" t="s">
        <v>592</v>
      </c>
      <c r="J14254" cm="1">
        <f t="array" ref="J14254:L14254">_xlfn.XLOOKUP($C14254, AGE!$A:$A,AGE!$B:$D,,0,2)</f>
        <v>22.18</v>
      </c>
      <c r="K14254">
        <v>0.63</v>
      </c>
      <c r="L14254" t="str">
        <v>Briggs et al. 2007</v>
      </c>
      <c r="M14254" t="s">
        <v>2343</v>
      </c>
      <c r="P14254" t="s">
        <v>2342</v>
      </c>
      <c r="S14254">
        <v>-25</v>
      </c>
      <c r="T14254">
        <v>0.06</v>
      </c>
      <c r="U14254" t="s">
        <v>2344</v>
      </c>
      <c r="V14254">
        <v>1</v>
      </c>
      <c r="W14254" t="s">
        <v>2547</v>
      </c>
    </row>
    <row r="14255" spans="1:23" x14ac:dyDescent="0.3">
      <c r="A14255">
        <v>22311</v>
      </c>
      <c r="B14255" s="15" t="s">
        <v>1869</v>
      </c>
      <c r="C14255" t="str">
        <f>_xlfn.XLOOKUP($B14255, STANDARDS!$A:$A, STANDARDS!$B:$B,,0,2)</f>
        <v>Morwell 1B Lignite</v>
      </c>
      <c r="D14255" t="s">
        <v>535</v>
      </c>
      <c r="E14255" t="s">
        <v>2183</v>
      </c>
      <c r="F14255">
        <v>-38.227107400000001</v>
      </c>
      <c r="G14255">
        <v>146.5782289</v>
      </c>
      <c r="H14255">
        <v>0</v>
      </c>
      <c r="I14255" t="s">
        <v>592</v>
      </c>
      <c r="J14255" cm="1">
        <f t="array" ref="J14255:L14255">_xlfn.XLOOKUP($C14255, AGE!$A:$A,AGE!$B:$D,,0,2)</f>
        <v>22.18</v>
      </c>
      <c r="K14255">
        <v>0.63</v>
      </c>
      <c r="L14255" t="str">
        <v>Briggs et al. 2007</v>
      </c>
      <c r="M14255" t="s">
        <v>2296</v>
      </c>
      <c r="P14255" t="s">
        <v>2342</v>
      </c>
      <c r="S14255">
        <v>-26.1</v>
      </c>
      <c r="T14255">
        <v>0.06</v>
      </c>
      <c r="U14255" t="s">
        <v>2307</v>
      </c>
      <c r="V14255">
        <v>1</v>
      </c>
      <c r="W14255" t="s">
        <v>2547</v>
      </c>
    </row>
    <row r="14256" spans="1:23" x14ac:dyDescent="0.3">
      <c r="A14256">
        <v>22312</v>
      </c>
      <c r="B14256" s="15" t="s">
        <v>1869</v>
      </c>
      <c r="C14256" t="str">
        <f>_xlfn.XLOOKUP($B14256, STANDARDS!$A:$A, STANDARDS!$B:$B,,0,2)</f>
        <v>Morwell 1B Lignite</v>
      </c>
      <c r="D14256" t="s">
        <v>535</v>
      </c>
      <c r="E14256" t="s">
        <v>2183</v>
      </c>
      <c r="F14256">
        <v>-38.227107400000001</v>
      </c>
      <c r="G14256">
        <v>146.5782289</v>
      </c>
      <c r="H14256">
        <v>0</v>
      </c>
      <c r="I14256" t="s">
        <v>592</v>
      </c>
      <c r="J14256" cm="1">
        <f t="array" ref="J14256:L14256">_xlfn.XLOOKUP($C14256, AGE!$A:$A,AGE!$B:$D,,0,2)</f>
        <v>22.18</v>
      </c>
      <c r="K14256">
        <v>0.63</v>
      </c>
      <c r="L14256" t="str">
        <v>Briggs et al. 2007</v>
      </c>
      <c r="M14256" t="s">
        <v>2296</v>
      </c>
      <c r="P14256" t="s">
        <v>2342</v>
      </c>
      <c r="S14256">
        <v>-26</v>
      </c>
      <c r="T14256">
        <v>0.06</v>
      </c>
      <c r="U14256" t="s">
        <v>2307</v>
      </c>
      <c r="V14256">
        <v>1</v>
      </c>
      <c r="W14256" t="s">
        <v>2547</v>
      </c>
    </row>
    <row r="14257" spans="1:23" x14ac:dyDescent="0.3">
      <c r="A14257">
        <v>22327</v>
      </c>
      <c r="B14257" s="15" t="s">
        <v>1869</v>
      </c>
      <c r="C14257" t="str">
        <f>_xlfn.XLOOKUP($B14257, STANDARDS!$A:$A, STANDARDS!$B:$B,,0,2)</f>
        <v>Morwell 1B Lignite</v>
      </c>
      <c r="D14257" t="s">
        <v>535</v>
      </c>
      <c r="E14257" t="s">
        <v>2183</v>
      </c>
      <c r="F14257">
        <v>-38.227107400000001</v>
      </c>
      <c r="G14257">
        <v>146.5782289</v>
      </c>
      <c r="H14257">
        <v>0</v>
      </c>
      <c r="I14257" t="s">
        <v>592</v>
      </c>
      <c r="J14257" cm="1">
        <f t="array" ref="J14257:L14257">_xlfn.XLOOKUP($C14257, AGE!$A:$A,AGE!$B:$D,,0,2)</f>
        <v>22.18</v>
      </c>
      <c r="K14257">
        <v>0.63</v>
      </c>
      <c r="L14257" t="str">
        <v>Briggs et al. 2007</v>
      </c>
      <c r="M14257" t="s">
        <v>2296</v>
      </c>
      <c r="P14257" t="s">
        <v>2342</v>
      </c>
      <c r="S14257">
        <v>-25.3</v>
      </c>
      <c r="T14257">
        <v>0.06</v>
      </c>
      <c r="U14257" t="s">
        <v>2307</v>
      </c>
      <c r="V14257">
        <v>1</v>
      </c>
      <c r="W14257" t="s">
        <v>2547</v>
      </c>
    </row>
    <row r="14258" spans="1:23" x14ac:dyDescent="0.3">
      <c r="A14258">
        <v>22327</v>
      </c>
      <c r="B14258" s="15" t="s">
        <v>1869</v>
      </c>
      <c r="C14258" t="str">
        <f>_xlfn.XLOOKUP($B14258, STANDARDS!$A:$A, STANDARDS!$B:$B,,0,2)</f>
        <v>Morwell 1B Lignite</v>
      </c>
      <c r="D14258" t="s">
        <v>535</v>
      </c>
      <c r="E14258" t="s">
        <v>2183</v>
      </c>
      <c r="F14258">
        <v>-38.227107400000001</v>
      </c>
      <c r="G14258">
        <v>146.5782289</v>
      </c>
      <c r="H14258">
        <v>0</v>
      </c>
      <c r="I14258" t="s">
        <v>592</v>
      </c>
      <c r="J14258" cm="1">
        <f t="array" ref="J14258:L14258">_xlfn.XLOOKUP($C14258, AGE!$A:$A,AGE!$B:$D,,0,2)</f>
        <v>22.18</v>
      </c>
      <c r="K14258">
        <v>0.63</v>
      </c>
      <c r="L14258" t="str">
        <v>Briggs et al. 2007</v>
      </c>
      <c r="M14258" t="s">
        <v>2343</v>
      </c>
      <c r="P14258" t="s">
        <v>2342</v>
      </c>
      <c r="S14258">
        <v>-25.5</v>
      </c>
      <c r="T14258">
        <v>0.06</v>
      </c>
      <c r="U14258" t="s">
        <v>2344</v>
      </c>
      <c r="V14258">
        <v>1</v>
      </c>
      <c r="W14258" t="s">
        <v>2547</v>
      </c>
    </row>
    <row r="14259" spans="1:23" x14ac:dyDescent="0.3">
      <c r="A14259">
        <v>22328</v>
      </c>
      <c r="B14259" s="15" t="s">
        <v>1869</v>
      </c>
      <c r="C14259" t="str">
        <f>_xlfn.XLOOKUP($B14259, STANDARDS!$A:$A, STANDARDS!$B:$B,,0,2)</f>
        <v>Morwell 1B Lignite</v>
      </c>
      <c r="D14259" t="s">
        <v>535</v>
      </c>
      <c r="E14259" t="s">
        <v>2183</v>
      </c>
      <c r="F14259">
        <v>-38.227107400000001</v>
      </c>
      <c r="G14259">
        <v>146.5782289</v>
      </c>
      <c r="H14259">
        <v>0</v>
      </c>
      <c r="I14259" t="s">
        <v>592</v>
      </c>
      <c r="J14259" cm="1">
        <f t="array" ref="J14259:L14259">_xlfn.XLOOKUP($C14259, AGE!$A:$A,AGE!$B:$D,,0,2)</f>
        <v>22.18</v>
      </c>
      <c r="K14259">
        <v>0.63</v>
      </c>
      <c r="L14259" t="str">
        <v>Briggs et al. 2007</v>
      </c>
      <c r="M14259" t="s">
        <v>2296</v>
      </c>
      <c r="P14259" t="s">
        <v>2342</v>
      </c>
      <c r="S14259">
        <v>-26.2</v>
      </c>
      <c r="T14259">
        <v>0.06</v>
      </c>
      <c r="U14259" t="s">
        <v>2307</v>
      </c>
      <c r="V14259">
        <v>1</v>
      </c>
      <c r="W14259" t="s">
        <v>2547</v>
      </c>
    </row>
    <row r="14260" spans="1:23" x14ac:dyDescent="0.3">
      <c r="A14260">
        <v>22328</v>
      </c>
      <c r="B14260" s="15" t="s">
        <v>1869</v>
      </c>
      <c r="C14260" t="str">
        <f>_xlfn.XLOOKUP($B14260, STANDARDS!$A:$A, STANDARDS!$B:$B,,0,2)</f>
        <v>Morwell 1B Lignite</v>
      </c>
      <c r="D14260" t="s">
        <v>535</v>
      </c>
      <c r="E14260" t="s">
        <v>2183</v>
      </c>
      <c r="F14260">
        <v>-38.227107400000001</v>
      </c>
      <c r="G14260">
        <v>146.5782289</v>
      </c>
      <c r="H14260">
        <v>0</v>
      </c>
      <c r="I14260" t="s">
        <v>592</v>
      </c>
      <c r="J14260" cm="1">
        <f t="array" ref="J14260:L14260">_xlfn.XLOOKUP($C14260, AGE!$A:$A,AGE!$B:$D,,0,2)</f>
        <v>22.18</v>
      </c>
      <c r="K14260">
        <v>0.63</v>
      </c>
      <c r="L14260" t="str">
        <v>Briggs et al. 2007</v>
      </c>
      <c r="M14260" t="s">
        <v>2343</v>
      </c>
      <c r="P14260" t="s">
        <v>2342</v>
      </c>
      <c r="S14260">
        <v>-26.6</v>
      </c>
      <c r="T14260">
        <v>0.06</v>
      </c>
      <c r="U14260" t="s">
        <v>2344</v>
      </c>
      <c r="V14260">
        <v>1</v>
      </c>
      <c r="W14260" t="s">
        <v>2547</v>
      </c>
    </row>
    <row r="14261" spans="1:23" x14ac:dyDescent="0.3">
      <c r="A14261">
        <v>22329</v>
      </c>
      <c r="B14261" s="15" t="s">
        <v>1869</v>
      </c>
      <c r="C14261" t="str">
        <f>_xlfn.XLOOKUP($B14261, STANDARDS!$A:$A, STANDARDS!$B:$B,,0,2)</f>
        <v>Morwell 1B Lignite</v>
      </c>
      <c r="D14261" t="s">
        <v>535</v>
      </c>
      <c r="E14261" t="s">
        <v>2183</v>
      </c>
      <c r="F14261">
        <v>-38.227107400000001</v>
      </c>
      <c r="G14261">
        <v>146.5782289</v>
      </c>
      <c r="H14261">
        <v>0</v>
      </c>
      <c r="I14261" t="s">
        <v>592</v>
      </c>
      <c r="J14261" cm="1">
        <f t="array" ref="J14261:L14261">_xlfn.XLOOKUP($C14261, AGE!$A:$A,AGE!$B:$D,,0,2)</f>
        <v>22.18</v>
      </c>
      <c r="K14261">
        <v>0.63</v>
      </c>
      <c r="L14261" t="str">
        <v>Briggs et al. 2007</v>
      </c>
      <c r="M14261" t="s">
        <v>2343</v>
      </c>
      <c r="P14261" t="s">
        <v>2342</v>
      </c>
      <c r="S14261">
        <v>-25</v>
      </c>
      <c r="T14261">
        <v>0.06</v>
      </c>
      <c r="U14261" t="s">
        <v>2344</v>
      </c>
      <c r="V14261">
        <v>1</v>
      </c>
      <c r="W14261" t="s">
        <v>2547</v>
      </c>
    </row>
    <row r="14262" spans="1:23" x14ac:dyDescent="0.3">
      <c r="A14262">
        <v>22329</v>
      </c>
      <c r="B14262" s="15" t="s">
        <v>1869</v>
      </c>
      <c r="C14262" t="str">
        <f>_xlfn.XLOOKUP($B14262, STANDARDS!$A:$A, STANDARDS!$B:$B,,0,2)</f>
        <v>Morwell 1B Lignite</v>
      </c>
      <c r="D14262" t="s">
        <v>535</v>
      </c>
      <c r="E14262" t="s">
        <v>2183</v>
      </c>
      <c r="F14262">
        <v>-38.227107400000001</v>
      </c>
      <c r="G14262">
        <v>146.5782289</v>
      </c>
      <c r="H14262">
        <v>0</v>
      </c>
      <c r="I14262" t="s">
        <v>592</v>
      </c>
      <c r="J14262" cm="1">
        <f t="array" ref="J14262:L14262">_xlfn.XLOOKUP($C14262, AGE!$A:$A,AGE!$B:$D,,0,2)</f>
        <v>22.18</v>
      </c>
      <c r="K14262">
        <v>0.63</v>
      </c>
      <c r="L14262" t="str">
        <v>Briggs et al. 2007</v>
      </c>
      <c r="M14262" t="s">
        <v>2296</v>
      </c>
      <c r="P14262" t="s">
        <v>2342</v>
      </c>
      <c r="S14262">
        <v>-25.9</v>
      </c>
      <c r="T14262">
        <v>0.06</v>
      </c>
      <c r="U14262" t="s">
        <v>2307</v>
      </c>
      <c r="V14262">
        <v>1</v>
      </c>
      <c r="W14262" t="s">
        <v>2547</v>
      </c>
    </row>
    <row r="14263" spans="1:23" x14ac:dyDescent="0.3">
      <c r="A14263">
        <v>22330</v>
      </c>
      <c r="B14263" s="15" t="s">
        <v>1869</v>
      </c>
      <c r="C14263" t="str">
        <f>_xlfn.XLOOKUP($B14263, STANDARDS!$A:$A, STANDARDS!$B:$B,,0,2)</f>
        <v>Morwell 1B Lignite</v>
      </c>
      <c r="D14263" t="s">
        <v>535</v>
      </c>
      <c r="E14263" t="s">
        <v>2183</v>
      </c>
      <c r="F14263">
        <v>-38.227107400000001</v>
      </c>
      <c r="G14263">
        <v>146.5782289</v>
      </c>
      <c r="H14263">
        <v>0</v>
      </c>
      <c r="I14263" t="s">
        <v>592</v>
      </c>
      <c r="J14263" cm="1">
        <f t="array" ref="J14263:L14263">_xlfn.XLOOKUP($C14263, AGE!$A:$A,AGE!$B:$D,,0,2)</f>
        <v>22.18</v>
      </c>
      <c r="K14263">
        <v>0.63</v>
      </c>
      <c r="L14263" t="str">
        <v>Briggs et al. 2007</v>
      </c>
      <c r="M14263" t="s">
        <v>2296</v>
      </c>
      <c r="P14263" t="s">
        <v>2342</v>
      </c>
      <c r="S14263">
        <v>-25.5</v>
      </c>
      <c r="T14263">
        <v>0.06</v>
      </c>
      <c r="U14263" t="s">
        <v>2307</v>
      </c>
      <c r="V14263">
        <v>1</v>
      </c>
      <c r="W14263" t="s">
        <v>2547</v>
      </c>
    </row>
    <row r="14264" spans="1:23" x14ac:dyDescent="0.3">
      <c r="A14264">
        <v>22331</v>
      </c>
      <c r="B14264" s="15" t="s">
        <v>1869</v>
      </c>
      <c r="C14264" t="str">
        <f>_xlfn.XLOOKUP($B14264, STANDARDS!$A:$A, STANDARDS!$B:$B,,0,2)</f>
        <v>Morwell 1B Lignite</v>
      </c>
      <c r="D14264" t="s">
        <v>535</v>
      </c>
      <c r="E14264" t="s">
        <v>2183</v>
      </c>
      <c r="F14264">
        <v>-38.227107400000001</v>
      </c>
      <c r="G14264">
        <v>146.5782289</v>
      </c>
      <c r="H14264">
        <v>0</v>
      </c>
      <c r="I14264" t="s">
        <v>592</v>
      </c>
      <c r="J14264" cm="1">
        <f t="array" ref="J14264:L14264">_xlfn.XLOOKUP($C14264, AGE!$A:$A,AGE!$B:$D,,0,2)</f>
        <v>22.18</v>
      </c>
      <c r="K14264">
        <v>0.63</v>
      </c>
      <c r="L14264" t="str">
        <v>Briggs et al. 2007</v>
      </c>
      <c r="M14264" t="s">
        <v>2296</v>
      </c>
      <c r="P14264" t="s">
        <v>2342</v>
      </c>
      <c r="S14264">
        <v>-25.6</v>
      </c>
      <c r="T14264">
        <v>0.06</v>
      </c>
      <c r="U14264" t="s">
        <v>2307</v>
      </c>
      <c r="V14264">
        <v>1</v>
      </c>
      <c r="W14264" t="s">
        <v>2547</v>
      </c>
    </row>
    <row r="14265" spans="1:23" x14ac:dyDescent="0.3">
      <c r="A14265">
        <v>22332</v>
      </c>
      <c r="B14265" s="15" t="s">
        <v>1869</v>
      </c>
      <c r="C14265" t="str">
        <f>_xlfn.XLOOKUP($B14265, STANDARDS!$A:$A, STANDARDS!$B:$B,,0,2)</f>
        <v>Morwell 1B Lignite</v>
      </c>
      <c r="D14265" t="s">
        <v>535</v>
      </c>
      <c r="E14265" t="s">
        <v>2183</v>
      </c>
      <c r="F14265">
        <v>-38.227107400000001</v>
      </c>
      <c r="G14265">
        <v>146.5782289</v>
      </c>
      <c r="H14265">
        <v>0</v>
      </c>
      <c r="I14265" t="s">
        <v>592</v>
      </c>
      <c r="J14265" cm="1">
        <f t="array" ref="J14265:L14265">_xlfn.XLOOKUP($C14265, AGE!$A:$A,AGE!$B:$D,,0,2)</f>
        <v>22.18</v>
      </c>
      <c r="K14265">
        <v>0.63</v>
      </c>
      <c r="L14265" t="str">
        <v>Briggs et al. 2007</v>
      </c>
      <c r="M14265" t="s">
        <v>2296</v>
      </c>
      <c r="P14265" t="s">
        <v>2342</v>
      </c>
      <c r="S14265">
        <v>-24.5</v>
      </c>
      <c r="T14265">
        <v>0.06</v>
      </c>
      <c r="U14265" t="s">
        <v>2307</v>
      </c>
      <c r="V14265">
        <v>1</v>
      </c>
      <c r="W14265" t="s">
        <v>2547</v>
      </c>
    </row>
    <row r="14266" spans="1:23" x14ac:dyDescent="0.3">
      <c r="A14266">
        <v>22332</v>
      </c>
      <c r="B14266" s="15" t="s">
        <v>1869</v>
      </c>
      <c r="C14266" t="str">
        <f>_xlfn.XLOOKUP($B14266, STANDARDS!$A:$A, STANDARDS!$B:$B,,0,2)</f>
        <v>Morwell 1B Lignite</v>
      </c>
      <c r="D14266" t="s">
        <v>535</v>
      </c>
      <c r="E14266" t="s">
        <v>2183</v>
      </c>
      <c r="F14266">
        <v>-38.227107400000001</v>
      </c>
      <c r="G14266">
        <v>146.5782289</v>
      </c>
      <c r="H14266">
        <v>0</v>
      </c>
      <c r="I14266" t="s">
        <v>592</v>
      </c>
      <c r="J14266" cm="1">
        <f t="array" ref="J14266:L14266">_xlfn.XLOOKUP($C14266, AGE!$A:$A,AGE!$B:$D,,0,2)</f>
        <v>22.18</v>
      </c>
      <c r="K14266">
        <v>0.63</v>
      </c>
      <c r="L14266" t="str">
        <v>Briggs et al. 2007</v>
      </c>
      <c r="M14266" t="s">
        <v>2343</v>
      </c>
      <c r="P14266" t="s">
        <v>2342</v>
      </c>
      <c r="S14266">
        <v>-26.2</v>
      </c>
      <c r="T14266">
        <v>0.06</v>
      </c>
      <c r="U14266" t="s">
        <v>2344</v>
      </c>
      <c r="V14266">
        <v>1</v>
      </c>
      <c r="W14266" t="s">
        <v>2547</v>
      </c>
    </row>
    <row r="14267" spans="1:23" x14ac:dyDescent="0.3">
      <c r="A14267">
        <v>22333</v>
      </c>
      <c r="B14267" s="15" t="s">
        <v>1869</v>
      </c>
      <c r="C14267" t="str">
        <f>_xlfn.XLOOKUP($B14267, STANDARDS!$A:$A, STANDARDS!$B:$B,,0,2)</f>
        <v>Morwell 1B Lignite</v>
      </c>
      <c r="D14267" t="s">
        <v>535</v>
      </c>
      <c r="E14267" t="s">
        <v>2183</v>
      </c>
      <c r="F14267">
        <v>-38.227107400000001</v>
      </c>
      <c r="G14267">
        <v>146.5782289</v>
      </c>
      <c r="H14267">
        <v>0</v>
      </c>
      <c r="I14267" t="s">
        <v>592</v>
      </c>
      <c r="J14267" cm="1">
        <f t="array" ref="J14267:L14267">_xlfn.XLOOKUP($C14267, AGE!$A:$A,AGE!$B:$D,,0,2)</f>
        <v>22.18</v>
      </c>
      <c r="K14267">
        <v>0.63</v>
      </c>
      <c r="L14267" t="str">
        <v>Briggs et al. 2007</v>
      </c>
      <c r="M14267" t="s">
        <v>2296</v>
      </c>
      <c r="P14267" t="s">
        <v>2342</v>
      </c>
      <c r="S14267">
        <v>-25.5</v>
      </c>
      <c r="T14267">
        <v>0.06</v>
      </c>
      <c r="U14267" t="s">
        <v>2307</v>
      </c>
      <c r="V14267">
        <v>1</v>
      </c>
      <c r="W14267" t="s">
        <v>2547</v>
      </c>
    </row>
    <row r="14268" spans="1:23" x14ac:dyDescent="0.3">
      <c r="A14268">
        <v>22334</v>
      </c>
      <c r="B14268" s="15" t="s">
        <v>1869</v>
      </c>
      <c r="C14268" t="str">
        <f>_xlfn.XLOOKUP($B14268, STANDARDS!$A:$A, STANDARDS!$B:$B,,0,2)</f>
        <v>Morwell 1B Lignite</v>
      </c>
      <c r="D14268" t="s">
        <v>535</v>
      </c>
      <c r="E14268" t="s">
        <v>2183</v>
      </c>
      <c r="F14268">
        <v>-38.227107400000001</v>
      </c>
      <c r="G14268">
        <v>146.5782289</v>
      </c>
      <c r="H14268">
        <v>0</v>
      </c>
      <c r="I14268" t="s">
        <v>592</v>
      </c>
      <c r="J14268" cm="1">
        <f t="array" ref="J14268:L14268">_xlfn.XLOOKUP($C14268, AGE!$A:$A,AGE!$B:$D,,0,2)</f>
        <v>22.18</v>
      </c>
      <c r="K14268">
        <v>0.63</v>
      </c>
      <c r="L14268" t="str">
        <v>Briggs et al. 2007</v>
      </c>
      <c r="M14268" t="s">
        <v>2296</v>
      </c>
      <c r="P14268" t="s">
        <v>2342</v>
      </c>
      <c r="S14268">
        <v>-24</v>
      </c>
      <c r="T14268">
        <v>0.06</v>
      </c>
      <c r="U14268" t="s">
        <v>2307</v>
      </c>
      <c r="V14268">
        <v>1</v>
      </c>
      <c r="W14268" t="s">
        <v>2547</v>
      </c>
    </row>
    <row r="14269" spans="1:23" x14ac:dyDescent="0.3">
      <c r="A14269">
        <v>22334</v>
      </c>
      <c r="B14269" s="15" t="s">
        <v>1869</v>
      </c>
      <c r="C14269" t="str">
        <f>_xlfn.XLOOKUP($B14269, STANDARDS!$A:$A, STANDARDS!$B:$B,,0,2)</f>
        <v>Morwell 1B Lignite</v>
      </c>
      <c r="D14269" t="s">
        <v>535</v>
      </c>
      <c r="E14269" t="s">
        <v>2183</v>
      </c>
      <c r="F14269">
        <v>-38.227107400000001</v>
      </c>
      <c r="G14269">
        <v>146.5782289</v>
      </c>
      <c r="H14269">
        <v>0</v>
      </c>
      <c r="I14269" t="s">
        <v>592</v>
      </c>
      <c r="J14269" cm="1">
        <f t="array" ref="J14269:L14269">_xlfn.XLOOKUP($C14269, AGE!$A:$A,AGE!$B:$D,,0,2)</f>
        <v>22.18</v>
      </c>
      <c r="K14269">
        <v>0.63</v>
      </c>
      <c r="L14269" t="str">
        <v>Briggs et al. 2007</v>
      </c>
      <c r="M14269" t="s">
        <v>2343</v>
      </c>
      <c r="P14269" t="s">
        <v>2342</v>
      </c>
      <c r="S14269">
        <v>-24.1</v>
      </c>
      <c r="T14269">
        <v>0.06</v>
      </c>
      <c r="U14269" t="s">
        <v>2344</v>
      </c>
      <c r="V14269">
        <v>1</v>
      </c>
      <c r="W14269" t="s">
        <v>2547</v>
      </c>
    </row>
    <row r="14270" spans="1:23" x14ac:dyDescent="0.3">
      <c r="A14270">
        <v>22335</v>
      </c>
      <c r="B14270" s="15" t="s">
        <v>1869</v>
      </c>
      <c r="C14270" t="str">
        <f>_xlfn.XLOOKUP($B14270, STANDARDS!$A:$A, STANDARDS!$B:$B,,0,2)</f>
        <v>Morwell 1B Lignite</v>
      </c>
      <c r="D14270" t="s">
        <v>535</v>
      </c>
      <c r="E14270" t="s">
        <v>2183</v>
      </c>
      <c r="F14270">
        <v>-38.227107400000001</v>
      </c>
      <c r="G14270">
        <v>146.5782289</v>
      </c>
      <c r="H14270">
        <v>0</v>
      </c>
      <c r="I14270" t="s">
        <v>592</v>
      </c>
      <c r="J14270" cm="1">
        <f t="array" ref="J14270:L14270">_xlfn.XLOOKUP($C14270, AGE!$A:$A,AGE!$B:$D,,0,2)</f>
        <v>22.18</v>
      </c>
      <c r="K14270">
        <v>0.63</v>
      </c>
      <c r="L14270" t="str">
        <v>Briggs et al. 2007</v>
      </c>
      <c r="M14270" t="s">
        <v>2296</v>
      </c>
      <c r="P14270" t="s">
        <v>2342</v>
      </c>
      <c r="S14270">
        <v>-25.5</v>
      </c>
      <c r="T14270">
        <v>0.06</v>
      </c>
      <c r="U14270" t="s">
        <v>2307</v>
      </c>
      <c r="V14270">
        <v>1</v>
      </c>
      <c r="W14270" t="s">
        <v>2547</v>
      </c>
    </row>
    <row r="14271" spans="1:23" x14ac:dyDescent="0.3">
      <c r="A14271">
        <v>22336</v>
      </c>
      <c r="B14271" s="15" t="s">
        <v>1869</v>
      </c>
      <c r="C14271" t="str">
        <f>_xlfn.XLOOKUP($B14271, STANDARDS!$A:$A, STANDARDS!$B:$B,,0,2)</f>
        <v>Morwell 1B Lignite</v>
      </c>
      <c r="D14271" t="s">
        <v>535</v>
      </c>
      <c r="E14271" t="s">
        <v>2183</v>
      </c>
      <c r="F14271">
        <v>-38.227107400000001</v>
      </c>
      <c r="G14271">
        <v>146.5782289</v>
      </c>
      <c r="H14271">
        <v>0</v>
      </c>
      <c r="I14271" t="s">
        <v>592</v>
      </c>
      <c r="J14271" cm="1">
        <f t="array" ref="J14271:L14271">_xlfn.XLOOKUP($C14271, AGE!$A:$A,AGE!$B:$D,,0,2)</f>
        <v>22.18</v>
      </c>
      <c r="K14271">
        <v>0.63</v>
      </c>
      <c r="L14271" t="str">
        <v>Briggs et al. 2007</v>
      </c>
      <c r="M14271" t="s">
        <v>2343</v>
      </c>
      <c r="P14271" t="s">
        <v>2342</v>
      </c>
      <c r="S14271">
        <v>-25.1</v>
      </c>
      <c r="T14271">
        <v>0.06</v>
      </c>
      <c r="U14271" t="s">
        <v>2344</v>
      </c>
      <c r="V14271">
        <v>1</v>
      </c>
      <c r="W14271" t="s">
        <v>2547</v>
      </c>
    </row>
    <row r="14272" spans="1:23" x14ac:dyDescent="0.3">
      <c r="A14272">
        <v>22336</v>
      </c>
      <c r="B14272" s="15" t="s">
        <v>1869</v>
      </c>
      <c r="C14272" t="str">
        <f>_xlfn.XLOOKUP($B14272, STANDARDS!$A:$A, STANDARDS!$B:$B,,0,2)</f>
        <v>Morwell 1B Lignite</v>
      </c>
      <c r="D14272" t="s">
        <v>535</v>
      </c>
      <c r="E14272" t="s">
        <v>2183</v>
      </c>
      <c r="F14272">
        <v>-38.227107400000001</v>
      </c>
      <c r="G14272">
        <v>146.5782289</v>
      </c>
      <c r="H14272">
        <v>0</v>
      </c>
      <c r="I14272" t="s">
        <v>592</v>
      </c>
      <c r="J14272" cm="1">
        <f t="array" ref="J14272:L14272">_xlfn.XLOOKUP($C14272, AGE!$A:$A,AGE!$B:$D,,0,2)</f>
        <v>22.18</v>
      </c>
      <c r="K14272">
        <v>0.63</v>
      </c>
      <c r="L14272" t="str">
        <v>Briggs et al. 2007</v>
      </c>
      <c r="M14272" t="s">
        <v>2296</v>
      </c>
      <c r="P14272" t="s">
        <v>2342</v>
      </c>
      <c r="S14272">
        <v>-25.4</v>
      </c>
      <c r="T14272">
        <v>0.06</v>
      </c>
      <c r="U14272" t="s">
        <v>2307</v>
      </c>
      <c r="V14272">
        <v>1</v>
      </c>
      <c r="W14272" t="s">
        <v>2547</v>
      </c>
    </row>
    <row r="14273" spans="1:23" x14ac:dyDescent="0.3">
      <c r="A14273">
        <v>22337</v>
      </c>
      <c r="B14273" s="15" t="s">
        <v>1869</v>
      </c>
      <c r="C14273" t="str">
        <f>_xlfn.XLOOKUP($B14273, STANDARDS!$A:$A, STANDARDS!$B:$B,,0,2)</f>
        <v>Morwell 1B Lignite</v>
      </c>
      <c r="D14273" t="s">
        <v>535</v>
      </c>
      <c r="E14273" t="s">
        <v>2183</v>
      </c>
      <c r="F14273">
        <v>-38.227107400000001</v>
      </c>
      <c r="G14273">
        <v>146.5782289</v>
      </c>
      <c r="H14273">
        <v>0</v>
      </c>
      <c r="I14273" t="s">
        <v>592</v>
      </c>
      <c r="J14273" cm="1">
        <f t="array" ref="J14273:L14273">_xlfn.XLOOKUP($C14273, AGE!$A:$A,AGE!$B:$D,,0,2)</f>
        <v>22.18</v>
      </c>
      <c r="K14273">
        <v>0.63</v>
      </c>
      <c r="L14273" t="str">
        <v>Briggs et al. 2007</v>
      </c>
      <c r="M14273" t="s">
        <v>2296</v>
      </c>
      <c r="P14273" t="s">
        <v>2342</v>
      </c>
      <c r="S14273">
        <v>-25.7</v>
      </c>
      <c r="T14273">
        <v>0.06</v>
      </c>
      <c r="U14273" t="s">
        <v>2307</v>
      </c>
      <c r="V14273">
        <v>1</v>
      </c>
      <c r="W14273" t="s">
        <v>2547</v>
      </c>
    </row>
    <row r="14274" spans="1:23" x14ac:dyDescent="0.3">
      <c r="A14274">
        <v>22338</v>
      </c>
      <c r="B14274" s="15" t="s">
        <v>1869</v>
      </c>
      <c r="C14274" t="str">
        <f>_xlfn.XLOOKUP($B14274, STANDARDS!$A:$A, STANDARDS!$B:$B,,0,2)</f>
        <v>Morwell 1B Lignite</v>
      </c>
      <c r="D14274" t="s">
        <v>535</v>
      </c>
      <c r="E14274" t="s">
        <v>2183</v>
      </c>
      <c r="F14274">
        <v>-38.227107400000001</v>
      </c>
      <c r="G14274">
        <v>146.5782289</v>
      </c>
      <c r="H14274">
        <v>0</v>
      </c>
      <c r="I14274" t="s">
        <v>592</v>
      </c>
      <c r="J14274" cm="1">
        <f t="array" ref="J14274:L14274">_xlfn.XLOOKUP($C14274, AGE!$A:$A,AGE!$B:$D,,0,2)</f>
        <v>22.18</v>
      </c>
      <c r="K14274">
        <v>0.63</v>
      </c>
      <c r="L14274" t="str">
        <v>Briggs et al. 2007</v>
      </c>
      <c r="M14274" t="s">
        <v>2343</v>
      </c>
      <c r="P14274" t="s">
        <v>2342</v>
      </c>
      <c r="S14274">
        <v>-25.2</v>
      </c>
      <c r="T14274">
        <v>0.06</v>
      </c>
      <c r="U14274" t="s">
        <v>2344</v>
      </c>
      <c r="V14274">
        <v>1</v>
      </c>
      <c r="W14274" t="s">
        <v>2547</v>
      </c>
    </row>
    <row r="14275" spans="1:23" x14ac:dyDescent="0.3">
      <c r="A14275">
        <v>22338</v>
      </c>
      <c r="B14275" s="15" t="s">
        <v>1869</v>
      </c>
      <c r="C14275" t="str">
        <f>_xlfn.XLOOKUP($B14275, STANDARDS!$A:$A, STANDARDS!$B:$B,,0,2)</f>
        <v>Morwell 1B Lignite</v>
      </c>
      <c r="D14275" t="s">
        <v>535</v>
      </c>
      <c r="E14275" t="s">
        <v>2183</v>
      </c>
      <c r="F14275">
        <v>-38.227107400000001</v>
      </c>
      <c r="G14275">
        <v>146.5782289</v>
      </c>
      <c r="H14275">
        <v>0</v>
      </c>
      <c r="I14275" t="s">
        <v>592</v>
      </c>
      <c r="J14275" cm="1">
        <f t="array" ref="J14275:L14275">_xlfn.XLOOKUP($C14275, AGE!$A:$A,AGE!$B:$D,,0,2)</f>
        <v>22.18</v>
      </c>
      <c r="K14275">
        <v>0.63</v>
      </c>
      <c r="L14275" t="str">
        <v>Briggs et al. 2007</v>
      </c>
      <c r="M14275" t="s">
        <v>2296</v>
      </c>
      <c r="P14275" t="s">
        <v>2342</v>
      </c>
      <c r="S14275">
        <v>-25.8</v>
      </c>
      <c r="T14275">
        <v>0.06</v>
      </c>
      <c r="U14275" t="s">
        <v>2307</v>
      </c>
      <c r="V14275">
        <v>1</v>
      </c>
      <c r="W14275" t="s">
        <v>2547</v>
      </c>
    </row>
    <row r="14276" spans="1:23" x14ac:dyDescent="0.3">
      <c r="A14276">
        <v>22339</v>
      </c>
      <c r="B14276" s="15" t="s">
        <v>1869</v>
      </c>
      <c r="C14276" t="str">
        <f>_xlfn.XLOOKUP($B14276, STANDARDS!$A:$A, STANDARDS!$B:$B,,0,2)</f>
        <v>Morwell 1B Lignite</v>
      </c>
      <c r="D14276" t="s">
        <v>535</v>
      </c>
      <c r="E14276" t="s">
        <v>2183</v>
      </c>
      <c r="F14276">
        <v>-38.227107400000001</v>
      </c>
      <c r="G14276">
        <v>146.5782289</v>
      </c>
      <c r="H14276">
        <v>0</v>
      </c>
      <c r="I14276" t="s">
        <v>592</v>
      </c>
      <c r="J14276" cm="1">
        <f t="array" ref="J14276:L14276">_xlfn.XLOOKUP($C14276, AGE!$A:$A,AGE!$B:$D,,0,2)</f>
        <v>22.18</v>
      </c>
      <c r="K14276">
        <v>0.63</v>
      </c>
      <c r="L14276" t="str">
        <v>Briggs et al. 2007</v>
      </c>
      <c r="M14276" t="s">
        <v>2343</v>
      </c>
      <c r="P14276" t="s">
        <v>2342</v>
      </c>
      <c r="S14276">
        <v>-25.2</v>
      </c>
      <c r="T14276">
        <v>0.06</v>
      </c>
      <c r="U14276" t="s">
        <v>2344</v>
      </c>
      <c r="V14276">
        <v>1</v>
      </c>
      <c r="W14276" t="s">
        <v>2547</v>
      </c>
    </row>
    <row r="14277" spans="1:23" x14ac:dyDescent="0.3">
      <c r="A14277">
        <v>22339</v>
      </c>
      <c r="B14277" s="15" t="s">
        <v>1869</v>
      </c>
      <c r="C14277" t="str">
        <f>_xlfn.XLOOKUP($B14277, STANDARDS!$A:$A, STANDARDS!$B:$B,,0,2)</f>
        <v>Morwell 1B Lignite</v>
      </c>
      <c r="D14277" t="s">
        <v>535</v>
      </c>
      <c r="E14277" t="s">
        <v>2183</v>
      </c>
      <c r="F14277">
        <v>-38.227107400000001</v>
      </c>
      <c r="G14277">
        <v>146.5782289</v>
      </c>
      <c r="H14277">
        <v>0</v>
      </c>
      <c r="I14277" t="s">
        <v>592</v>
      </c>
      <c r="J14277" cm="1">
        <f t="array" ref="J14277:L14277">_xlfn.XLOOKUP($C14277, AGE!$A:$A,AGE!$B:$D,,0,2)</f>
        <v>22.18</v>
      </c>
      <c r="K14277">
        <v>0.63</v>
      </c>
      <c r="L14277" t="str">
        <v>Briggs et al. 2007</v>
      </c>
      <c r="M14277" t="s">
        <v>2296</v>
      </c>
      <c r="P14277" t="s">
        <v>2342</v>
      </c>
      <c r="S14277">
        <v>-25.4</v>
      </c>
      <c r="T14277">
        <v>0.06</v>
      </c>
      <c r="U14277" t="s">
        <v>2307</v>
      </c>
      <c r="V14277">
        <v>1</v>
      </c>
      <c r="W14277" t="s">
        <v>2547</v>
      </c>
    </row>
    <row r="14278" spans="1:23" x14ac:dyDescent="0.3">
      <c r="A14278">
        <v>22340</v>
      </c>
      <c r="B14278" s="15" t="s">
        <v>1869</v>
      </c>
      <c r="C14278" t="str">
        <f>_xlfn.XLOOKUP($B14278, STANDARDS!$A:$A, STANDARDS!$B:$B,,0,2)</f>
        <v>Morwell 1B Lignite</v>
      </c>
      <c r="D14278" t="s">
        <v>535</v>
      </c>
      <c r="E14278" t="s">
        <v>2183</v>
      </c>
      <c r="F14278">
        <v>-38.227107400000001</v>
      </c>
      <c r="G14278">
        <v>146.5782289</v>
      </c>
      <c r="H14278">
        <v>0</v>
      </c>
      <c r="I14278" t="s">
        <v>592</v>
      </c>
      <c r="J14278" cm="1">
        <f t="array" ref="J14278:L14278">_xlfn.XLOOKUP($C14278, AGE!$A:$A,AGE!$B:$D,,0,2)</f>
        <v>22.18</v>
      </c>
      <c r="K14278">
        <v>0.63</v>
      </c>
      <c r="L14278" t="str">
        <v>Briggs et al. 2007</v>
      </c>
      <c r="M14278" t="s">
        <v>2296</v>
      </c>
      <c r="P14278" t="s">
        <v>2342</v>
      </c>
      <c r="S14278">
        <v>-25.6</v>
      </c>
      <c r="T14278">
        <v>0.06</v>
      </c>
      <c r="U14278" t="s">
        <v>2307</v>
      </c>
      <c r="V14278">
        <v>1</v>
      </c>
      <c r="W14278" t="s">
        <v>2547</v>
      </c>
    </row>
    <row r="14279" spans="1:23" x14ac:dyDescent="0.3">
      <c r="A14279">
        <v>22341</v>
      </c>
      <c r="B14279" s="15" t="s">
        <v>1869</v>
      </c>
      <c r="C14279" t="str">
        <f>_xlfn.XLOOKUP($B14279, STANDARDS!$A:$A, STANDARDS!$B:$B,,0,2)</f>
        <v>Morwell 1B Lignite</v>
      </c>
      <c r="D14279" t="s">
        <v>535</v>
      </c>
      <c r="E14279" t="s">
        <v>2183</v>
      </c>
      <c r="F14279">
        <v>-38.227107400000001</v>
      </c>
      <c r="G14279">
        <v>146.5782289</v>
      </c>
      <c r="H14279">
        <v>0</v>
      </c>
      <c r="I14279" t="s">
        <v>592</v>
      </c>
      <c r="J14279" cm="1">
        <f t="array" ref="J14279:L14279">_xlfn.XLOOKUP($C14279, AGE!$A:$A,AGE!$B:$D,,0,2)</f>
        <v>22.18</v>
      </c>
      <c r="K14279">
        <v>0.63</v>
      </c>
      <c r="L14279" t="str">
        <v>Briggs et al. 2007</v>
      </c>
      <c r="M14279" t="s">
        <v>2296</v>
      </c>
      <c r="P14279" t="s">
        <v>2342</v>
      </c>
      <c r="S14279">
        <v>-25.7</v>
      </c>
      <c r="T14279">
        <v>0.06</v>
      </c>
      <c r="U14279" t="s">
        <v>2307</v>
      </c>
      <c r="V14279">
        <v>1</v>
      </c>
      <c r="W14279" t="s">
        <v>2547</v>
      </c>
    </row>
    <row r="14280" spans="1:23" x14ac:dyDescent="0.3">
      <c r="A14280">
        <v>22342</v>
      </c>
      <c r="B14280" s="15" t="s">
        <v>1869</v>
      </c>
      <c r="C14280" t="str">
        <f>_xlfn.XLOOKUP($B14280, STANDARDS!$A:$A, STANDARDS!$B:$B,,0,2)</f>
        <v>Morwell 1B Lignite</v>
      </c>
      <c r="D14280" t="s">
        <v>535</v>
      </c>
      <c r="E14280" t="s">
        <v>2183</v>
      </c>
      <c r="F14280">
        <v>-38.227107400000001</v>
      </c>
      <c r="G14280">
        <v>146.5782289</v>
      </c>
      <c r="H14280">
        <v>0</v>
      </c>
      <c r="I14280" t="s">
        <v>592</v>
      </c>
      <c r="J14280" cm="1">
        <f t="array" ref="J14280:L14280">_xlfn.XLOOKUP($C14280, AGE!$A:$A,AGE!$B:$D,,0,2)</f>
        <v>22.18</v>
      </c>
      <c r="K14280">
        <v>0.63</v>
      </c>
      <c r="L14280" t="str">
        <v>Briggs et al. 2007</v>
      </c>
      <c r="M14280" t="s">
        <v>2296</v>
      </c>
      <c r="P14280" t="s">
        <v>2342</v>
      </c>
      <c r="S14280">
        <v>-25.6</v>
      </c>
      <c r="T14280">
        <v>0.06</v>
      </c>
      <c r="U14280" t="s">
        <v>2307</v>
      </c>
      <c r="V14280">
        <v>1</v>
      </c>
      <c r="W14280" t="s">
        <v>2547</v>
      </c>
    </row>
    <row r="14281" spans="1:23" x14ac:dyDescent="0.3">
      <c r="A14281">
        <v>22343</v>
      </c>
      <c r="B14281" s="15" t="s">
        <v>1869</v>
      </c>
      <c r="C14281" t="str">
        <f>_xlfn.XLOOKUP($B14281, STANDARDS!$A:$A, STANDARDS!$B:$B,,0,2)</f>
        <v>Morwell 1B Lignite</v>
      </c>
      <c r="D14281" t="s">
        <v>535</v>
      </c>
      <c r="E14281" t="s">
        <v>2183</v>
      </c>
      <c r="F14281">
        <v>-38.227107400000001</v>
      </c>
      <c r="G14281">
        <v>146.5782289</v>
      </c>
      <c r="H14281">
        <v>0</v>
      </c>
      <c r="I14281" t="s">
        <v>592</v>
      </c>
      <c r="J14281" cm="1">
        <f t="array" ref="J14281:L14281">_xlfn.XLOOKUP($C14281, AGE!$A:$A,AGE!$B:$D,,0,2)</f>
        <v>22.18</v>
      </c>
      <c r="K14281">
        <v>0.63</v>
      </c>
      <c r="L14281" t="str">
        <v>Briggs et al. 2007</v>
      </c>
      <c r="M14281" t="s">
        <v>2343</v>
      </c>
      <c r="P14281" t="s">
        <v>2342</v>
      </c>
      <c r="S14281">
        <v>-25.4</v>
      </c>
      <c r="T14281">
        <v>0.06</v>
      </c>
      <c r="U14281" t="s">
        <v>2344</v>
      </c>
      <c r="V14281">
        <v>1</v>
      </c>
      <c r="W14281" t="s">
        <v>2547</v>
      </c>
    </row>
    <row r="14282" spans="1:23" x14ac:dyDescent="0.3">
      <c r="A14282">
        <v>22343</v>
      </c>
      <c r="B14282" s="15" t="s">
        <v>1869</v>
      </c>
      <c r="C14282" t="str">
        <f>_xlfn.XLOOKUP($B14282, STANDARDS!$A:$A, STANDARDS!$B:$B,,0,2)</f>
        <v>Morwell 1B Lignite</v>
      </c>
      <c r="D14282" t="s">
        <v>535</v>
      </c>
      <c r="E14282" t="s">
        <v>2183</v>
      </c>
      <c r="F14282">
        <v>-38.227107400000001</v>
      </c>
      <c r="G14282">
        <v>146.5782289</v>
      </c>
      <c r="H14282">
        <v>0</v>
      </c>
      <c r="I14282" t="s">
        <v>592</v>
      </c>
      <c r="J14282" cm="1">
        <f t="array" ref="J14282:L14282">_xlfn.XLOOKUP($C14282, AGE!$A:$A,AGE!$B:$D,,0,2)</f>
        <v>22.18</v>
      </c>
      <c r="K14282">
        <v>0.63</v>
      </c>
      <c r="L14282" t="str">
        <v>Briggs et al. 2007</v>
      </c>
      <c r="M14282" t="s">
        <v>2296</v>
      </c>
      <c r="P14282" t="s">
        <v>2342</v>
      </c>
      <c r="S14282">
        <v>-25.5</v>
      </c>
      <c r="T14282">
        <v>0.06</v>
      </c>
      <c r="U14282" t="s">
        <v>2307</v>
      </c>
      <c r="V14282">
        <v>1</v>
      </c>
      <c r="W14282" t="s">
        <v>2547</v>
      </c>
    </row>
    <row r="14283" spans="1:23" x14ac:dyDescent="0.3">
      <c r="A14283">
        <v>22344</v>
      </c>
      <c r="B14283" s="15" t="s">
        <v>1869</v>
      </c>
      <c r="C14283" t="str">
        <f>_xlfn.XLOOKUP($B14283, STANDARDS!$A:$A, STANDARDS!$B:$B,,0,2)</f>
        <v>Morwell 1B Lignite</v>
      </c>
      <c r="D14283" t="s">
        <v>535</v>
      </c>
      <c r="E14283" t="s">
        <v>2183</v>
      </c>
      <c r="F14283">
        <v>-38.227107400000001</v>
      </c>
      <c r="G14283">
        <v>146.5782289</v>
      </c>
      <c r="H14283">
        <v>0</v>
      </c>
      <c r="I14283" t="s">
        <v>592</v>
      </c>
      <c r="J14283" cm="1">
        <f t="array" ref="J14283:L14283">_xlfn.XLOOKUP($C14283, AGE!$A:$A,AGE!$B:$D,,0,2)</f>
        <v>22.18</v>
      </c>
      <c r="K14283">
        <v>0.63</v>
      </c>
      <c r="L14283" t="str">
        <v>Briggs et al. 2007</v>
      </c>
      <c r="M14283" t="s">
        <v>2296</v>
      </c>
      <c r="P14283" t="s">
        <v>2342</v>
      </c>
      <c r="S14283">
        <v>-25.5</v>
      </c>
      <c r="T14283">
        <v>0.06</v>
      </c>
      <c r="U14283" t="s">
        <v>2307</v>
      </c>
      <c r="V14283">
        <v>1</v>
      </c>
      <c r="W14283" t="s">
        <v>2547</v>
      </c>
    </row>
    <row r="14284" spans="1:23" x14ac:dyDescent="0.3">
      <c r="A14284">
        <v>22345</v>
      </c>
      <c r="B14284" s="15" t="s">
        <v>1869</v>
      </c>
      <c r="C14284" t="str">
        <f>_xlfn.XLOOKUP($B14284, STANDARDS!$A:$A, STANDARDS!$B:$B,,0,2)</f>
        <v>Morwell 1B Lignite</v>
      </c>
      <c r="D14284" t="s">
        <v>535</v>
      </c>
      <c r="E14284" t="s">
        <v>2183</v>
      </c>
      <c r="F14284">
        <v>-38.227107400000001</v>
      </c>
      <c r="G14284">
        <v>146.5782289</v>
      </c>
      <c r="H14284">
        <v>0</v>
      </c>
      <c r="I14284" t="s">
        <v>592</v>
      </c>
      <c r="J14284" cm="1">
        <f t="array" ref="J14284:L14284">_xlfn.XLOOKUP($C14284, AGE!$A:$A,AGE!$B:$D,,0,2)</f>
        <v>22.18</v>
      </c>
      <c r="K14284">
        <v>0.63</v>
      </c>
      <c r="L14284" t="str">
        <v>Briggs et al. 2007</v>
      </c>
      <c r="M14284" t="s">
        <v>2296</v>
      </c>
      <c r="P14284" t="s">
        <v>2342</v>
      </c>
      <c r="S14284">
        <v>-25.6</v>
      </c>
      <c r="T14284">
        <v>0.06</v>
      </c>
      <c r="U14284" t="s">
        <v>2307</v>
      </c>
      <c r="V14284">
        <v>1</v>
      </c>
      <c r="W14284" t="s">
        <v>2547</v>
      </c>
    </row>
    <row r="14285" spans="1:23" x14ac:dyDescent="0.3">
      <c r="A14285">
        <v>22346</v>
      </c>
      <c r="B14285" s="15" t="s">
        <v>1869</v>
      </c>
      <c r="C14285" t="str">
        <f>_xlfn.XLOOKUP($B14285, STANDARDS!$A:$A, STANDARDS!$B:$B,,0,2)</f>
        <v>Morwell 1B Lignite</v>
      </c>
      <c r="D14285" t="s">
        <v>535</v>
      </c>
      <c r="E14285" t="s">
        <v>2183</v>
      </c>
      <c r="F14285">
        <v>-38.227107400000001</v>
      </c>
      <c r="G14285">
        <v>146.5782289</v>
      </c>
      <c r="H14285">
        <v>0</v>
      </c>
      <c r="I14285" t="s">
        <v>592</v>
      </c>
      <c r="J14285" cm="1">
        <f t="array" ref="J14285:L14285">_xlfn.XLOOKUP($C14285, AGE!$A:$A,AGE!$B:$D,,0,2)</f>
        <v>22.18</v>
      </c>
      <c r="K14285">
        <v>0.63</v>
      </c>
      <c r="L14285" t="str">
        <v>Briggs et al. 2007</v>
      </c>
      <c r="M14285" t="s">
        <v>2296</v>
      </c>
      <c r="P14285" t="s">
        <v>2342</v>
      </c>
      <c r="S14285">
        <v>-25.4</v>
      </c>
      <c r="T14285">
        <v>0.06</v>
      </c>
      <c r="U14285" t="s">
        <v>2307</v>
      </c>
      <c r="V14285">
        <v>1</v>
      </c>
      <c r="W14285" t="s">
        <v>2547</v>
      </c>
    </row>
    <row r="14286" spans="1:23" x14ac:dyDescent="0.3">
      <c r="A14286">
        <v>22347</v>
      </c>
      <c r="B14286" s="15" t="s">
        <v>1869</v>
      </c>
      <c r="C14286" t="str">
        <f>_xlfn.XLOOKUP($B14286, STANDARDS!$A:$A, STANDARDS!$B:$B,,0,2)</f>
        <v>Morwell 1B Lignite</v>
      </c>
      <c r="D14286" t="s">
        <v>535</v>
      </c>
      <c r="E14286" t="s">
        <v>2183</v>
      </c>
      <c r="F14286">
        <v>-38.227107400000001</v>
      </c>
      <c r="G14286">
        <v>146.5782289</v>
      </c>
      <c r="H14286">
        <v>0</v>
      </c>
      <c r="I14286" t="s">
        <v>592</v>
      </c>
      <c r="J14286" cm="1">
        <f t="array" ref="J14286:L14286">_xlfn.XLOOKUP($C14286, AGE!$A:$A,AGE!$B:$D,,0,2)</f>
        <v>22.18</v>
      </c>
      <c r="K14286">
        <v>0.63</v>
      </c>
      <c r="L14286" t="str">
        <v>Briggs et al. 2007</v>
      </c>
      <c r="M14286" t="s">
        <v>2343</v>
      </c>
      <c r="P14286" t="s">
        <v>2342</v>
      </c>
      <c r="S14286">
        <v>-24.5</v>
      </c>
      <c r="T14286">
        <v>0.06</v>
      </c>
      <c r="U14286" t="s">
        <v>2344</v>
      </c>
      <c r="V14286">
        <v>1</v>
      </c>
      <c r="W14286" t="s">
        <v>2547</v>
      </c>
    </row>
    <row r="14287" spans="1:23" x14ac:dyDescent="0.3">
      <c r="A14287">
        <v>22347</v>
      </c>
      <c r="B14287" s="15" t="s">
        <v>1869</v>
      </c>
      <c r="C14287" t="str">
        <f>_xlfn.XLOOKUP($B14287, STANDARDS!$A:$A, STANDARDS!$B:$B,,0,2)</f>
        <v>Morwell 1B Lignite</v>
      </c>
      <c r="D14287" t="s">
        <v>535</v>
      </c>
      <c r="E14287" t="s">
        <v>2183</v>
      </c>
      <c r="F14287">
        <v>-38.227107400000001</v>
      </c>
      <c r="G14287">
        <v>146.5782289</v>
      </c>
      <c r="H14287">
        <v>0</v>
      </c>
      <c r="I14287" t="s">
        <v>592</v>
      </c>
      <c r="J14287" cm="1">
        <f t="array" ref="J14287:L14287">_xlfn.XLOOKUP($C14287, AGE!$A:$A,AGE!$B:$D,,0,2)</f>
        <v>22.18</v>
      </c>
      <c r="K14287">
        <v>0.63</v>
      </c>
      <c r="L14287" t="str">
        <v>Briggs et al. 2007</v>
      </c>
      <c r="M14287" t="s">
        <v>2296</v>
      </c>
      <c r="P14287" t="s">
        <v>2342</v>
      </c>
      <c r="S14287">
        <v>-24.8</v>
      </c>
      <c r="T14287">
        <v>0.06</v>
      </c>
      <c r="U14287" t="s">
        <v>2307</v>
      </c>
      <c r="V14287">
        <v>1</v>
      </c>
      <c r="W14287" t="s">
        <v>2547</v>
      </c>
    </row>
    <row r="14288" spans="1:23" x14ac:dyDescent="0.3">
      <c r="A14288">
        <v>22348</v>
      </c>
      <c r="B14288" s="15" t="s">
        <v>1869</v>
      </c>
      <c r="C14288" t="str">
        <f>_xlfn.XLOOKUP($B14288, STANDARDS!$A:$A, STANDARDS!$B:$B,,0,2)</f>
        <v>Morwell 1B Lignite</v>
      </c>
      <c r="D14288" t="s">
        <v>535</v>
      </c>
      <c r="E14288" t="s">
        <v>2183</v>
      </c>
      <c r="F14288">
        <v>-38.227107400000001</v>
      </c>
      <c r="G14288">
        <v>146.5782289</v>
      </c>
      <c r="H14288">
        <v>0</v>
      </c>
      <c r="I14288" t="s">
        <v>592</v>
      </c>
      <c r="J14288" cm="1">
        <f t="array" ref="J14288:L14288">_xlfn.XLOOKUP($C14288, AGE!$A:$A,AGE!$B:$D,,0,2)</f>
        <v>22.18</v>
      </c>
      <c r="K14288">
        <v>0.63</v>
      </c>
      <c r="L14288" t="str">
        <v>Briggs et al. 2007</v>
      </c>
      <c r="M14288" t="s">
        <v>2343</v>
      </c>
      <c r="P14288" t="s">
        <v>2342</v>
      </c>
      <c r="S14288">
        <v>-24.3</v>
      </c>
      <c r="T14288">
        <v>0.06</v>
      </c>
      <c r="U14288" t="s">
        <v>2344</v>
      </c>
      <c r="V14288">
        <v>1</v>
      </c>
      <c r="W14288" t="s">
        <v>2547</v>
      </c>
    </row>
    <row r="14289" spans="1:23" x14ac:dyDescent="0.3">
      <c r="A14289">
        <v>22348</v>
      </c>
      <c r="B14289" s="15" t="s">
        <v>1869</v>
      </c>
      <c r="C14289" t="str">
        <f>_xlfn.XLOOKUP($B14289, STANDARDS!$A:$A, STANDARDS!$B:$B,,0,2)</f>
        <v>Morwell 1B Lignite</v>
      </c>
      <c r="D14289" t="s">
        <v>535</v>
      </c>
      <c r="E14289" t="s">
        <v>2183</v>
      </c>
      <c r="F14289">
        <v>-38.227107400000001</v>
      </c>
      <c r="G14289">
        <v>146.5782289</v>
      </c>
      <c r="H14289">
        <v>0</v>
      </c>
      <c r="I14289" t="s">
        <v>592</v>
      </c>
      <c r="J14289" cm="1">
        <f t="array" ref="J14289:L14289">_xlfn.XLOOKUP($C14289, AGE!$A:$A,AGE!$B:$D,,0,2)</f>
        <v>22.18</v>
      </c>
      <c r="K14289">
        <v>0.63</v>
      </c>
      <c r="L14289" t="str">
        <v>Briggs et al. 2007</v>
      </c>
      <c r="M14289" t="s">
        <v>2296</v>
      </c>
      <c r="P14289" t="s">
        <v>2342</v>
      </c>
      <c r="S14289">
        <v>-25.5</v>
      </c>
      <c r="T14289">
        <v>0.06</v>
      </c>
      <c r="U14289" t="s">
        <v>2307</v>
      </c>
      <c r="V14289">
        <v>1</v>
      </c>
      <c r="W14289" t="s">
        <v>2547</v>
      </c>
    </row>
    <row r="14290" spans="1:23" x14ac:dyDescent="0.3">
      <c r="A14290">
        <v>22349</v>
      </c>
      <c r="B14290" s="15" t="s">
        <v>1869</v>
      </c>
      <c r="C14290" t="str">
        <f>_xlfn.XLOOKUP($B14290, STANDARDS!$A:$A, STANDARDS!$B:$B,,0,2)</f>
        <v>Morwell 1B Lignite</v>
      </c>
      <c r="D14290" t="s">
        <v>535</v>
      </c>
      <c r="E14290" t="s">
        <v>2183</v>
      </c>
      <c r="F14290">
        <v>-38.227107400000001</v>
      </c>
      <c r="G14290">
        <v>146.5782289</v>
      </c>
      <c r="H14290">
        <v>0</v>
      </c>
      <c r="I14290" t="s">
        <v>592</v>
      </c>
      <c r="J14290" cm="1">
        <f t="array" ref="J14290:L14290">_xlfn.XLOOKUP($C14290, AGE!$A:$A,AGE!$B:$D,,0,2)</f>
        <v>22.18</v>
      </c>
      <c r="K14290">
        <v>0.63</v>
      </c>
      <c r="L14290" t="str">
        <v>Briggs et al. 2007</v>
      </c>
      <c r="M14290" t="s">
        <v>2296</v>
      </c>
      <c r="P14290" t="s">
        <v>2342</v>
      </c>
      <c r="S14290">
        <v>-25.6</v>
      </c>
      <c r="T14290">
        <v>0.06</v>
      </c>
      <c r="U14290" t="s">
        <v>2307</v>
      </c>
      <c r="V14290">
        <v>1</v>
      </c>
      <c r="W14290" t="s">
        <v>2547</v>
      </c>
    </row>
    <row r="14291" spans="1:23" x14ac:dyDescent="0.3">
      <c r="A14291">
        <v>22349</v>
      </c>
      <c r="B14291" s="15" t="s">
        <v>1869</v>
      </c>
      <c r="C14291" t="str">
        <f>_xlfn.XLOOKUP($B14291, STANDARDS!$A:$A, STANDARDS!$B:$B,,0,2)</f>
        <v>Morwell 1B Lignite</v>
      </c>
      <c r="D14291" t="s">
        <v>535</v>
      </c>
      <c r="E14291" t="s">
        <v>2183</v>
      </c>
      <c r="F14291">
        <v>-38.227107400000001</v>
      </c>
      <c r="G14291">
        <v>146.5782289</v>
      </c>
      <c r="H14291">
        <v>0</v>
      </c>
      <c r="I14291" t="s">
        <v>592</v>
      </c>
      <c r="J14291" cm="1">
        <f t="array" ref="J14291:L14291">_xlfn.XLOOKUP($C14291, AGE!$A:$A,AGE!$B:$D,,0,2)</f>
        <v>22.18</v>
      </c>
      <c r="K14291">
        <v>0.63</v>
      </c>
      <c r="L14291" t="str">
        <v>Briggs et al. 2007</v>
      </c>
      <c r="M14291" t="s">
        <v>2343</v>
      </c>
      <c r="P14291" t="s">
        <v>2342</v>
      </c>
      <c r="S14291">
        <v>-26.1</v>
      </c>
      <c r="T14291">
        <v>0.06</v>
      </c>
      <c r="U14291" t="s">
        <v>2344</v>
      </c>
      <c r="V14291">
        <v>1</v>
      </c>
      <c r="W14291" t="s">
        <v>2547</v>
      </c>
    </row>
    <row r="14292" spans="1:23" x14ac:dyDescent="0.3">
      <c r="A14292">
        <v>22350</v>
      </c>
      <c r="B14292" s="15" t="s">
        <v>1869</v>
      </c>
      <c r="C14292" t="str">
        <f>_xlfn.XLOOKUP($B14292, STANDARDS!$A:$A, STANDARDS!$B:$B,,0,2)</f>
        <v>Morwell 1B Lignite</v>
      </c>
      <c r="D14292" t="s">
        <v>535</v>
      </c>
      <c r="E14292" t="s">
        <v>2183</v>
      </c>
      <c r="F14292">
        <v>-38.227107400000001</v>
      </c>
      <c r="G14292">
        <v>146.5782289</v>
      </c>
      <c r="H14292">
        <v>0</v>
      </c>
      <c r="I14292" t="s">
        <v>592</v>
      </c>
      <c r="J14292" cm="1">
        <f t="array" ref="J14292:L14292">_xlfn.XLOOKUP($C14292, AGE!$A:$A,AGE!$B:$D,,0,2)</f>
        <v>22.18</v>
      </c>
      <c r="K14292">
        <v>0.63</v>
      </c>
      <c r="L14292" t="str">
        <v>Briggs et al. 2007</v>
      </c>
      <c r="M14292" t="s">
        <v>2296</v>
      </c>
      <c r="P14292" t="s">
        <v>2342</v>
      </c>
      <c r="S14292">
        <v>-23.5</v>
      </c>
      <c r="T14292">
        <v>0.06</v>
      </c>
      <c r="U14292" t="s">
        <v>2307</v>
      </c>
      <c r="V14292">
        <v>1</v>
      </c>
      <c r="W14292" t="s">
        <v>2547</v>
      </c>
    </row>
    <row r="14293" spans="1:23" x14ac:dyDescent="0.3">
      <c r="A14293">
        <v>22350</v>
      </c>
      <c r="B14293" s="15" t="s">
        <v>1869</v>
      </c>
      <c r="C14293" t="str">
        <f>_xlfn.XLOOKUP($B14293, STANDARDS!$A:$A, STANDARDS!$B:$B,,0,2)</f>
        <v>Morwell 1B Lignite</v>
      </c>
      <c r="D14293" t="s">
        <v>535</v>
      </c>
      <c r="E14293" t="s">
        <v>2183</v>
      </c>
      <c r="F14293">
        <v>-38.227107400000001</v>
      </c>
      <c r="G14293">
        <v>146.5782289</v>
      </c>
      <c r="H14293">
        <v>0</v>
      </c>
      <c r="I14293" t="s">
        <v>592</v>
      </c>
      <c r="J14293" cm="1">
        <f t="array" ref="J14293:L14293">_xlfn.XLOOKUP($C14293, AGE!$A:$A,AGE!$B:$D,,0,2)</f>
        <v>22.18</v>
      </c>
      <c r="K14293">
        <v>0.63</v>
      </c>
      <c r="L14293" t="str">
        <v>Briggs et al. 2007</v>
      </c>
      <c r="M14293" t="s">
        <v>2343</v>
      </c>
      <c r="P14293" t="s">
        <v>2342</v>
      </c>
      <c r="S14293">
        <v>-23.5</v>
      </c>
      <c r="T14293">
        <v>0.06</v>
      </c>
      <c r="U14293" t="s">
        <v>2344</v>
      </c>
      <c r="V14293">
        <v>1</v>
      </c>
      <c r="W14293" t="s">
        <v>2547</v>
      </c>
    </row>
    <row r="14294" spans="1:23" x14ac:dyDescent="0.3">
      <c r="A14294">
        <v>22351</v>
      </c>
      <c r="B14294" s="15" t="s">
        <v>1869</v>
      </c>
      <c r="C14294" t="str">
        <f>_xlfn.XLOOKUP($B14294, STANDARDS!$A:$A, STANDARDS!$B:$B,,0,2)</f>
        <v>Morwell 1B Lignite</v>
      </c>
      <c r="D14294" t="s">
        <v>535</v>
      </c>
      <c r="E14294" t="s">
        <v>2183</v>
      </c>
      <c r="F14294">
        <v>-38.227107400000001</v>
      </c>
      <c r="G14294">
        <v>146.5782289</v>
      </c>
      <c r="H14294">
        <v>0</v>
      </c>
      <c r="I14294" t="s">
        <v>592</v>
      </c>
      <c r="J14294" cm="1">
        <f t="array" ref="J14294:L14294">_xlfn.XLOOKUP($C14294, AGE!$A:$A,AGE!$B:$D,,0,2)</f>
        <v>22.18</v>
      </c>
      <c r="K14294">
        <v>0.63</v>
      </c>
      <c r="L14294" t="str">
        <v>Briggs et al. 2007</v>
      </c>
      <c r="M14294" t="s">
        <v>2296</v>
      </c>
      <c r="P14294" t="s">
        <v>2342</v>
      </c>
      <c r="S14294">
        <v>-25.5</v>
      </c>
      <c r="T14294">
        <v>0.06</v>
      </c>
      <c r="U14294" t="s">
        <v>2307</v>
      </c>
      <c r="V14294">
        <v>1</v>
      </c>
      <c r="W14294" t="s">
        <v>2547</v>
      </c>
    </row>
    <row r="14295" spans="1:23" x14ac:dyDescent="0.3">
      <c r="A14295">
        <v>22351</v>
      </c>
      <c r="B14295" s="15" t="s">
        <v>1869</v>
      </c>
      <c r="C14295" t="str">
        <f>_xlfn.XLOOKUP($B14295, STANDARDS!$A:$A, STANDARDS!$B:$B,,0,2)</f>
        <v>Morwell 1B Lignite</v>
      </c>
      <c r="D14295" t="s">
        <v>535</v>
      </c>
      <c r="E14295" t="s">
        <v>2183</v>
      </c>
      <c r="F14295">
        <v>-38.227107400000001</v>
      </c>
      <c r="G14295">
        <v>146.5782289</v>
      </c>
      <c r="H14295">
        <v>0</v>
      </c>
      <c r="I14295" t="s">
        <v>592</v>
      </c>
      <c r="J14295" cm="1">
        <f t="array" ref="J14295:L14295">_xlfn.XLOOKUP($C14295, AGE!$A:$A,AGE!$B:$D,,0,2)</f>
        <v>22.18</v>
      </c>
      <c r="K14295">
        <v>0.63</v>
      </c>
      <c r="L14295" t="str">
        <v>Briggs et al. 2007</v>
      </c>
      <c r="M14295" t="s">
        <v>2343</v>
      </c>
      <c r="P14295" t="s">
        <v>2342</v>
      </c>
      <c r="S14295">
        <v>-25.7</v>
      </c>
      <c r="T14295">
        <v>0.06</v>
      </c>
      <c r="U14295" t="s">
        <v>2344</v>
      </c>
      <c r="V14295">
        <v>1</v>
      </c>
      <c r="W14295" t="s">
        <v>2547</v>
      </c>
    </row>
    <row r="14296" spans="1:23" x14ac:dyDescent="0.3">
      <c r="A14296">
        <v>22352</v>
      </c>
      <c r="B14296" s="15" t="s">
        <v>1869</v>
      </c>
      <c r="C14296" t="str">
        <f>_xlfn.XLOOKUP($B14296, STANDARDS!$A:$A, STANDARDS!$B:$B,,0,2)</f>
        <v>Morwell 1B Lignite</v>
      </c>
      <c r="D14296" t="s">
        <v>535</v>
      </c>
      <c r="E14296" t="s">
        <v>2183</v>
      </c>
      <c r="F14296">
        <v>-38.227107400000001</v>
      </c>
      <c r="G14296">
        <v>146.5782289</v>
      </c>
      <c r="H14296">
        <v>0</v>
      </c>
      <c r="I14296" t="s">
        <v>592</v>
      </c>
      <c r="J14296" cm="1">
        <f t="array" ref="J14296:L14296">_xlfn.XLOOKUP($C14296, AGE!$A:$A,AGE!$B:$D,,0,2)</f>
        <v>22.18</v>
      </c>
      <c r="K14296">
        <v>0.63</v>
      </c>
      <c r="L14296" t="str">
        <v>Briggs et al. 2007</v>
      </c>
      <c r="M14296" t="s">
        <v>2296</v>
      </c>
      <c r="P14296" t="s">
        <v>2342</v>
      </c>
      <c r="S14296">
        <v>-25.5</v>
      </c>
      <c r="T14296">
        <v>0.06</v>
      </c>
      <c r="U14296" t="s">
        <v>2307</v>
      </c>
      <c r="V14296">
        <v>1</v>
      </c>
      <c r="W14296" t="s">
        <v>2547</v>
      </c>
    </row>
    <row r="14297" spans="1:23" x14ac:dyDescent="0.3">
      <c r="A14297">
        <v>22353</v>
      </c>
      <c r="B14297" s="15" t="s">
        <v>1869</v>
      </c>
      <c r="C14297" t="str">
        <f>_xlfn.XLOOKUP($B14297, STANDARDS!$A:$A, STANDARDS!$B:$B,,0,2)</f>
        <v>Morwell 1B Lignite</v>
      </c>
      <c r="D14297" t="s">
        <v>535</v>
      </c>
      <c r="E14297" t="s">
        <v>2183</v>
      </c>
      <c r="F14297">
        <v>-38.227107400000001</v>
      </c>
      <c r="G14297">
        <v>146.5782289</v>
      </c>
      <c r="H14297">
        <v>0</v>
      </c>
      <c r="I14297" t="s">
        <v>592</v>
      </c>
      <c r="J14297" cm="1">
        <f t="array" ref="J14297:L14297">_xlfn.XLOOKUP($C14297, AGE!$A:$A,AGE!$B:$D,,0,2)</f>
        <v>22.18</v>
      </c>
      <c r="K14297">
        <v>0.63</v>
      </c>
      <c r="L14297" t="str">
        <v>Briggs et al. 2007</v>
      </c>
      <c r="M14297" t="s">
        <v>2343</v>
      </c>
      <c r="P14297" t="s">
        <v>2342</v>
      </c>
      <c r="S14297">
        <v>-25</v>
      </c>
      <c r="T14297">
        <v>0.06</v>
      </c>
      <c r="U14297" t="s">
        <v>2344</v>
      </c>
      <c r="V14297">
        <v>1</v>
      </c>
      <c r="W14297" t="s">
        <v>2547</v>
      </c>
    </row>
    <row r="14298" spans="1:23" x14ac:dyDescent="0.3">
      <c r="A14298">
        <v>22353</v>
      </c>
      <c r="B14298" s="15" t="s">
        <v>1869</v>
      </c>
      <c r="C14298" t="str">
        <f>_xlfn.XLOOKUP($B14298, STANDARDS!$A:$A, STANDARDS!$B:$B,,0,2)</f>
        <v>Morwell 1B Lignite</v>
      </c>
      <c r="D14298" t="s">
        <v>535</v>
      </c>
      <c r="E14298" t="s">
        <v>2183</v>
      </c>
      <c r="F14298">
        <v>-38.227107400000001</v>
      </c>
      <c r="G14298">
        <v>146.5782289</v>
      </c>
      <c r="H14298">
        <v>0</v>
      </c>
      <c r="I14298" t="s">
        <v>592</v>
      </c>
      <c r="J14298" cm="1">
        <f t="array" ref="J14298:L14298">_xlfn.XLOOKUP($C14298, AGE!$A:$A,AGE!$B:$D,,0,2)</f>
        <v>22.18</v>
      </c>
      <c r="K14298">
        <v>0.63</v>
      </c>
      <c r="L14298" t="str">
        <v>Briggs et al. 2007</v>
      </c>
      <c r="M14298" t="s">
        <v>2296</v>
      </c>
      <c r="P14298" t="s">
        <v>2342</v>
      </c>
      <c r="S14298">
        <v>-25.6</v>
      </c>
      <c r="T14298">
        <v>0.06</v>
      </c>
      <c r="U14298" t="s">
        <v>2307</v>
      </c>
      <c r="V14298">
        <v>1</v>
      </c>
      <c r="W14298" t="s">
        <v>2547</v>
      </c>
    </row>
    <row r="14299" spans="1:23" x14ac:dyDescent="0.3">
      <c r="A14299">
        <v>22354</v>
      </c>
      <c r="B14299" s="15" t="s">
        <v>1869</v>
      </c>
      <c r="C14299" t="str">
        <f>_xlfn.XLOOKUP($B14299, STANDARDS!$A:$A, STANDARDS!$B:$B,,0,2)</f>
        <v>Morwell 1B Lignite</v>
      </c>
      <c r="D14299" t="s">
        <v>535</v>
      </c>
      <c r="E14299" t="s">
        <v>2183</v>
      </c>
      <c r="F14299">
        <v>-38.227107400000001</v>
      </c>
      <c r="G14299">
        <v>146.5782289</v>
      </c>
      <c r="H14299">
        <v>0</v>
      </c>
      <c r="I14299" t="s">
        <v>592</v>
      </c>
      <c r="J14299" cm="1">
        <f t="array" ref="J14299:L14299">_xlfn.XLOOKUP($C14299, AGE!$A:$A,AGE!$B:$D,,0,2)</f>
        <v>22.18</v>
      </c>
      <c r="K14299">
        <v>0.63</v>
      </c>
      <c r="L14299" t="str">
        <v>Briggs et al. 2007</v>
      </c>
      <c r="M14299" t="s">
        <v>2296</v>
      </c>
      <c r="P14299" t="s">
        <v>2342</v>
      </c>
      <c r="S14299">
        <v>-25.3</v>
      </c>
      <c r="T14299">
        <v>0.06</v>
      </c>
      <c r="U14299" t="s">
        <v>2307</v>
      </c>
      <c r="V14299">
        <v>1</v>
      </c>
      <c r="W14299" t="s">
        <v>2547</v>
      </c>
    </row>
    <row r="14300" spans="1:23" x14ac:dyDescent="0.3">
      <c r="A14300">
        <v>22355</v>
      </c>
      <c r="B14300" s="15" t="s">
        <v>1869</v>
      </c>
      <c r="C14300" t="str">
        <f>_xlfn.XLOOKUP($B14300, STANDARDS!$A:$A, STANDARDS!$B:$B,,0,2)</f>
        <v>Morwell 1B Lignite</v>
      </c>
      <c r="D14300" t="s">
        <v>535</v>
      </c>
      <c r="E14300" t="s">
        <v>2183</v>
      </c>
      <c r="F14300">
        <v>-38.227107400000001</v>
      </c>
      <c r="G14300">
        <v>146.5782289</v>
      </c>
      <c r="H14300">
        <v>0</v>
      </c>
      <c r="I14300" t="s">
        <v>592</v>
      </c>
      <c r="J14300" cm="1">
        <f t="array" ref="J14300:L14300">_xlfn.XLOOKUP($C14300, AGE!$A:$A,AGE!$B:$D,,0,2)</f>
        <v>22.18</v>
      </c>
      <c r="K14300">
        <v>0.63</v>
      </c>
      <c r="L14300" t="str">
        <v>Briggs et al. 2007</v>
      </c>
      <c r="M14300" t="s">
        <v>2296</v>
      </c>
      <c r="P14300" t="s">
        <v>2342</v>
      </c>
      <c r="S14300">
        <v>-25.6</v>
      </c>
      <c r="T14300">
        <v>0.06</v>
      </c>
      <c r="U14300" t="s">
        <v>2307</v>
      </c>
      <c r="V14300">
        <v>1</v>
      </c>
      <c r="W14300" t="s">
        <v>2547</v>
      </c>
    </row>
    <row r="14301" spans="1:23" x14ac:dyDescent="0.3">
      <c r="A14301">
        <v>22356</v>
      </c>
      <c r="B14301" s="15" t="s">
        <v>1869</v>
      </c>
      <c r="C14301" t="str">
        <f>_xlfn.XLOOKUP($B14301, STANDARDS!$A:$A, STANDARDS!$B:$B,,0,2)</f>
        <v>Morwell 1B Lignite</v>
      </c>
      <c r="D14301" t="s">
        <v>535</v>
      </c>
      <c r="E14301" t="s">
        <v>2183</v>
      </c>
      <c r="F14301">
        <v>-38.227107400000001</v>
      </c>
      <c r="G14301">
        <v>146.5782289</v>
      </c>
      <c r="H14301">
        <v>0</v>
      </c>
      <c r="I14301" t="s">
        <v>592</v>
      </c>
      <c r="J14301" cm="1">
        <f t="array" ref="J14301:L14301">_xlfn.XLOOKUP($C14301, AGE!$A:$A,AGE!$B:$D,,0,2)</f>
        <v>22.18</v>
      </c>
      <c r="K14301">
        <v>0.63</v>
      </c>
      <c r="L14301" t="str">
        <v>Briggs et al. 2007</v>
      </c>
      <c r="M14301" t="s">
        <v>2343</v>
      </c>
      <c r="P14301" t="s">
        <v>2342</v>
      </c>
      <c r="S14301">
        <v>-25.2</v>
      </c>
      <c r="T14301">
        <v>0.06</v>
      </c>
      <c r="U14301" t="s">
        <v>2344</v>
      </c>
      <c r="V14301">
        <v>1</v>
      </c>
      <c r="W14301" t="s">
        <v>2547</v>
      </c>
    </row>
    <row r="14302" spans="1:23" x14ac:dyDescent="0.3">
      <c r="A14302">
        <v>22356</v>
      </c>
      <c r="B14302" s="15" t="s">
        <v>1869</v>
      </c>
      <c r="C14302" t="str">
        <f>_xlfn.XLOOKUP($B14302, STANDARDS!$A:$A, STANDARDS!$B:$B,,0,2)</f>
        <v>Morwell 1B Lignite</v>
      </c>
      <c r="D14302" t="s">
        <v>535</v>
      </c>
      <c r="E14302" t="s">
        <v>2183</v>
      </c>
      <c r="F14302">
        <v>-38.227107400000001</v>
      </c>
      <c r="G14302">
        <v>146.5782289</v>
      </c>
      <c r="H14302">
        <v>0</v>
      </c>
      <c r="I14302" t="s">
        <v>592</v>
      </c>
      <c r="J14302" cm="1">
        <f t="array" ref="J14302:L14302">_xlfn.XLOOKUP($C14302, AGE!$A:$A,AGE!$B:$D,,0,2)</f>
        <v>22.18</v>
      </c>
      <c r="K14302">
        <v>0.63</v>
      </c>
      <c r="L14302" t="str">
        <v>Briggs et al. 2007</v>
      </c>
      <c r="M14302" t="s">
        <v>2296</v>
      </c>
      <c r="P14302" t="s">
        <v>2342</v>
      </c>
      <c r="S14302">
        <v>-25.4</v>
      </c>
      <c r="T14302">
        <v>0.06</v>
      </c>
      <c r="U14302" t="s">
        <v>2307</v>
      </c>
      <c r="V14302">
        <v>1</v>
      </c>
      <c r="W14302" t="s">
        <v>2547</v>
      </c>
    </row>
    <row r="14303" spans="1:23" x14ac:dyDescent="0.3">
      <c r="A14303">
        <v>22357</v>
      </c>
      <c r="B14303" s="15" t="s">
        <v>1869</v>
      </c>
      <c r="C14303" t="str">
        <f>_xlfn.XLOOKUP($B14303, STANDARDS!$A:$A, STANDARDS!$B:$B,,0,2)</f>
        <v>Morwell 1B Lignite</v>
      </c>
      <c r="D14303" t="s">
        <v>535</v>
      </c>
      <c r="E14303" t="s">
        <v>2183</v>
      </c>
      <c r="F14303">
        <v>-38.227107400000001</v>
      </c>
      <c r="G14303">
        <v>146.5782289</v>
      </c>
      <c r="H14303">
        <v>0</v>
      </c>
      <c r="I14303" t="s">
        <v>592</v>
      </c>
      <c r="J14303" cm="1">
        <f t="array" ref="J14303:L14303">_xlfn.XLOOKUP($C14303, AGE!$A:$A,AGE!$B:$D,,0,2)</f>
        <v>22.18</v>
      </c>
      <c r="K14303">
        <v>0.63</v>
      </c>
      <c r="L14303" t="str">
        <v>Briggs et al. 2007</v>
      </c>
      <c r="M14303" t="s">
        <v>2296</v>
      </c>
      <c r="P14303" t="s">
        <v>2342</v>
      </c>
      <c r="S14303">
        <v>-25.3</v>
      </c>
      <c r="T14303">
        <v>0.06</v>
      </c>
      <c r="U14303" t="s">
        <v>2307</v>
      </c>
      <c r="V14303">
        <v>1</v>
      </c>
      <c r="W14303" t="s">
        <v>2547</v>
      </c>
    </row>
    <row r="14304" spans="1:23" x14ac:dyDescent="0.3">
      <c r="A14304">
        <v>22357</v>
      </c>
      <c r="B14304" s="15" t="s">
        <v>1869</v>
      </c>
      <c r="C14304" t="str">
        <f>_xlfn.XLOOKUP($B14304, STANDARDS!$A:$A, STANDARDS!$B:$B,,0,2)</f>
        <v>Morwell 1B Lignite</v>
      </c>
      <c r="D14304" t="s">
        <v>535</v>
      </c>
      <c r="E14304" t="s">
        <v>2183</v>
      </c>
      <c r="F14304">
        <v>-38.227107400000001</v>
      </c>
      <c r="G14304">
        <v>146.5782289</v>
      </c>
      <c r="H14304">
        <v>0</v>
      </c>
      <c r="I14304" t="s">
        <v>592</v>
      </c>
      <c r="J14304" cm="1">
        <f t="array" ref="J14304:L14304">_xlfn.XLOOKUP($C14304, AGE!$A:$A,AGE!$B:$D,,0,2)</f>
        <v>22.18</v>
      </c>
      <c r="K14304">
        <v>0.63</v>
      </c>
      <c r="L14304" t="str">
        <v>Briggs et al. 2007</v>
      </c>
      <c r="M14304" t="s">
        <v>2343</v>
      </c>
      <c r="P14304" t="s">
        <v>2342</v>
      </c>
      <c r="S14304">
        <v>-27.5</v>
      </c>
      <c r="T14304">
        <v>0.06</v>
      </c>
      <c r="U14304" t="s">
        <v>2344</v>
      </c>
      <c r="V14304">
        <v>1</v>
      </c>
      <c r="W14304" t="s">
        <v>2547</v>
      </c>
    </row>
    <row r="14305" spans="1:23" x14ac:dyDescent="0.3">
      <c r="A14305">
        <v>22358</v>
      </c>
      <c r="B14305" s="15" t="s">
        <v>1869</v>
      </c>
      <c r="C14305" t="str">
        <f>_xlfn.XLOOKUP($B14305, STANDARDS!$A:$A, STANDARDS!$B:$B,,0,2)</f>
        <v>Morwell 1B Lignite</v>
      </c>
      <c r="D14305" t="s">
        <v>535</v>
      </c>
      <c r="E14305" t="s">
        <v>2183</v>
      </c>
      <c r="F14305">
        <v>-38.227107400000001</v>
      </c>
      <c r="G14305">
        <v>146.5782289</v>
      </c>
      <c r="H14305">
        <v>0</v>
      </c>
      <c r="I14305" t="s">
        <v>592</v>
      </c>
      <c r="J14305" cm="1">
        <f t="array" ref="J14305:L14305">_xlfn.XLOOKUP($C14305, AGE!$A:$A,AGE!$B:$D,,0,2)</f>
        <v>22.18</v>
      </c>
      <c r="K14305">
        <v>0.63</v>
      </c>
      <c r="L14305" t="str">
        <v>Briggs et al. 2007</v>
      </c>
      <c r="M14305" t="s">
        <v>2296</v>
      </c>
      <c r="P14305" t="s">
        <v>2342</v>
      </c>
      <c r="S14305">
        <v>-25.3</v>
      </c>
      <c r="T14305">
        <v>0.06</v>
      </c>
      <c r="U14305" t="s">
        <v>2307</v>
      </c>
      <c r="V14305">
        <v>1</v>
      </c>
      <c r="W14305" t="s">
        <v>2547</v>
      </c>
    </row>
    <row r="14306" spans="1:23" x14ac:dyDescent="0.3">
      <c r="A14306">
        <v>22358</v>
      </c>
      <c r="B14306" s="15" t="s">
        <v>1869</v>
      </c>
      <c r="C14306" t="str">
        <f>_xlfn.XLOOKUP($B14306, STANDARDS!$A:$A, STANDARDS!$B:$B,,0,2)</f>
        <v>Morwell 1B Lignite</v>
      </c>
      <c r="D14306" t="s">
        <v>535</v>
      </c>
      <c r="E14306" t="s">
        <v>2183</v>
      </c>
      <c r="F14306">
        <v>-38.227107400000001</v>
      </c>
      <c r="G14306">
        <v>146.5782289</v>
      </c>
      <c r="H14306">
        <v>0</v>
      </c>
      <c r="I14306" t="s">
        <v>592</v>
      </c>
      <c r="J14306" cm="1">
        <f t="array" ref="J14306:L14306">_xlfn.XLOOKUP($C14306, AGE!$A:$A,AGE!$B:$D,,0,2)</f>
        <v>22.18</v>
      </c>
      <c r="K14306">
        <v>0.63</v>
      </c>
      <c r="L14306" t="str">
        <v>Briggs et al. 2007</v>
      </c>
      <c r="M14306" t="s">
        <v>2343</v>
      </c>
      <c r="P14306" t="s">
        <v>2342</v>
      </c>
      <c r="S14306">
        <v>-25.5</v>
      </c>
      <c r="T14306">
        <v>0.06</v>
      </c>
      <c r="U14306" t="s">
        <v>2344</v>
      </c>
      <c r="V14306">
        <v>1</v>
      </c>
      <c r="W14306" t="s">
        <v>2547</v>
      </c>
    </row>
    <row r="14307" spans="1:23" x14ac:dyDescent="0.3">
      <c r="A14307">
        <v>22359</v>
      </c>
      <c r="B14307" s="15" t="s">
        <v>1869</v>
      </c>
      <c r="C14307" t="str">
        <f>_xlfn.XLOOKUP($B14307, STANDARDS!$A:$A, STANDARDS!$B:$B,,0,2)</f>
        <v>Morwell 1B Lignite</v>
      </c>
      <c r="D14307" t="s">
        <v>535</v>
      </c>
      <c r="E14307" t="s">
        <v>2183</v>
      </c>
      <c r="F14307">
        <v>-38.227107400000001</v>
      </c>
      <c r="G14307">
        <v>146.5782289</v>
      </c>
      <c r="H14307">
        <v>0</v>
      </c>
      <c r="I14307" t="s">
        <v>592</v>
      </c>
      <c r="J14307" cm="1">
        <f t="array" ref="J14307:L14307">_xlfn.XLOOKUP($C14307, AGE!$A:$A,AGE!$B:$D,,0,2)</f>
        <v>22.18</v>
      </c>
      <c r="K14307">
        <v>0.63</v>
      </c>
      <c r="L14307" t="str">
        <v>Briggs et al. 2007</v>
      </c>
      <c r="M14307" t="s">
        <v>2296</v>
      </c>
      <c r="P14307" t="s">
        <v>2342</v>
      </c>
      <c r="S14307">
        <v>-25.4</v>
      </c>
      <c r="T14307">
        <v>0.06</v>
      </c>
      <c r="U14307" t="s">
        <v>2307</v>
      </c>
      <c r="V14307">
        <v>1</v>
      </c>
      <c r="W14307" t="s">
        <v>2547</v>
      </c>
    </row>
    <row r="14308" spans="1:23" x14ac:dyDescent="0.3">
      <c r="A14308">
        <v>22360</v>
      </c>
      <c r="B14308" s="15" t="s">
        <v>1869</v>
      </c>
      <c r="C14308" t="str">
        <f>_xlfn.XLOOKUP($B14308, STANDARDS!$A:$A, STANDARDS!$B:$B,,0,2)</f>
        <v>Morwell 1B Lignite</v>
      </c>
      <c r="D14308" t="s">
        <v>535</v>
      </c>
      <c r="E14308" t="s">
        <v>2183</v>
      </c>
      <c r="F14308">
        <v>-38.227107400000001</v>
      </c>
      <c r="G14308">
        <v>146.5782289</v>
      </c>
      <c r="H14308">
        <v>0</v>
      </c>
      <c r="I14308" t="s">
        <v>592</v>
      </c>
      <c r="J14308" cm="1">
        <f t="array" ref="J14308:L14308">_xlfn.XLOOKUP($C14308, AGE!$A:$A,AGE!$B:$D,,0,2)</f>
        <v>22.18</v>
      </c>
      <c r="K14308">
        <v>0.63</v>
      </c>
      <c r="L14308" t="str">
        <v>Briggs et al. 2007</v>
      </c>
      <c r="M14308" t="s">
        <v>2296</v>
      </c>
      <c r="P14308" t="s">
        <v>2342</v>
      </c>
      <c r="S14308">
        <v>-25.5</v>
      </c>
      <c r="T14308">
        <v>0.06</v>
      </c>
      <c r="U14308" t="s">
        <v>2307</v>
      </c>
      <c r="V14308">
        <v>1</v>
      </c>
      <c r="W14308" t="s">
        <v>2547</v>
      </c>
    </row>
    <row r="14309" spans="1:23" x14ac:dyDescent="0.3">
      <c r="A14309">
        <v>22361</v>
      </c>
      <c r="B14309" s="15" t="s">
        <v>1869</v>
      </c>
      <c r="C14309" t="str">
        <f>_xlfn.XLOOKUP($B14309, STANDARDS!$A:$A, STANDARDS!$B:$B,,0,2)</f>
        <v>Morwell 1B Lignite</v>
      </c>
      <c r="D14309" t="s">
        <v>535</v>
      </c>
      <c r="E14309" t="s">
        <v>2183</v>
      </c>
      <c r="F14309">
        <v>-38.227107400000001</v>
      </c>
      <c r="G14309">
        <v>146.5782289</v>
      </c>
      <c r="H14309">
        <v>0</v>
      </c>
      <c r="I14309" t="s">
        <v>592</v>
      </c>
      <c r="J14309" cm="1">
        <f t="array" ref="J14309:L14309">_xlfn.XLOOKUP($C14309, AGE!$A:$A,AGE!$B:$D,,0,2)</f>
        <v>22.18</v>
      </c>
      <c r="K14309">
        <v>0.63</v>
      </c>
      <c r="L14309" t="str">
        <v>Briggs et al. 2007</v>
      </c>
      <c r="M14309" t="s">
        <v>2343</v>
      </c>
      <c r="P14309" t="s">
        <v>2342</v>
      </c>
      <c r="S14309">
        <v>-23.6</v>
      </c>
      <c r="T14309">
        <v>0.06</v>
      </c>
      <c r="U14309" t="s">
        <v>2344</v>
      </c>
      <c r="V14309">
        <v>1</v>
      </c>
      <c r="W14309" t="s">
        <v>2547</v>
      </c>
    </row>
    <row r="14310" spans="1:23" x14ac:dyDescent="0.3">
      <c r="A14310">
        <v>22361</v>
      </c>
      <c r="B14310" s="15" t="s">
        <v>1869</v>
      </c>
      <c r="C14310" t="str">
        <f>_xlfn.XLOOKUP($B14310, STANDARDS!$A:$A, STANDARDS!$B:$B,,0,2)</f>
        <v>Morwell 1B Lignite</v>
      </c>
      <c r="D14310" t="s">
        <v>535</v>
      </c>
      <c r="E14310" t="s">
        <v>2183</v>
      </c>
      <c r="F14310">
        <v>-38.227107400000001</v>
      </c>
      <c r="G14310">
        <v>146.5782289</v>
      </c>
      <c r="H14310">
        <v>0</v>
      </c>
      <c r="I14310" t="s">
        <v>592</v>
      </c>
      <c r="J14310" cm="1">
        <f t="array" ref="J14310:L14310">_xlfn.XLOOKUP($C14310, AGE!$A:$A,AGE!$B:$D,,0,2)</f>
        <v>22.18</v>
      </c>
      <c r="K14310">
        <v>0.63</v>
      </c>
      <c r="L14310" t="str">
        <v>Briggs et al. 2007</v>
      </c>
      <c r="M14310" t="s">
        <v>2296</v>
      </c>
      <c r="P14310" t="s">
        <v>2342</v>
      </c>
      <c r="S14310">
        <v>-25.6</v>
      </c>
      <c r="T14310">
        <v>0.06</v>
      </c>
      <c r="U14310" t="s">
        <v>2307</v>
      </c>
      <c r="V14310">
        <v>1</v>
      </c>
      <c r="W14310" t="s">
        <v>2547</v>
      </c>
    </row>
    <row r="14311" spans="1:23" x14ac:dyDescent="0.3">
      <c r="A14311">
        <v>22362</v>
      </c>
      <c r="B14311" s="15" t="s">
        <v>1869</v>
      </c>
      <c r="C14311" t="str">
        <f>_xlfn.XLOOKUP($B14311, STANDARDS!$A:$A, STANDARDS!$B:$B,,0,2)</f>
        <v>Morwell 1B Lignite</v>
      </c>
      <c r="D14311" t="s">
        <v>535</v>
      </c>
      <c r="E14311" t="s">
        <v>2183</v>
      </c>
      <c r="F14311">
        <v>-38.227107400000001</v>
      </c>
      <c r="G14311">
        <v>146.5782289</v>
      </c>
      <c r="H14311">
        <v>0</v>
      </c>
      <c r="I14311" t="s">
        <v>592</v>
      </c>
      <c r="J14311" cm="1">
        <f t="array" ref="J14311:L14311">_xlfn.XLOOKUP($C14311, AGE!$A:$A,AGE!$B:$D,,0,2)</f>
        <v>22.18</v>
      </c>
      <c r="K14311">
        <v>0.63</v>
      </c>
      <c r="L14311" t="str">
        <v>Briggs et al. 2007</v>
      </c>
      <c r="M14311" t="s">
        <v>2343</v>
      </c>
      <c r="P14311" t="s">
        <v>2342</v>
      </c>
      <c r="S14311">
        <v>-23.9</v>
      </c>
      <c r="T14311">
        <v>0.06</v>
      </c>
      <c r="U14311" t="s">
        <v>2344</v>
      </c>
      <c r="V14311">
        <v>1</v>
      </c>
      <c r="W14311" t="s">
        <v>2547</v>
      </c>
    </row>
    <row r="14312" spans="1:23" x14ac:dyDescent="0.3">
      <c r="A14312">
        <v>22362</v>
      </c>
      <c r="B14312" s="15" t="s">
        <v>1869</v>
      </c>
      <c r="C14312" t="str">
        <f>_xlfn.XLOOKUP($B14312, STANDARDS!$A:$A, STANDARDS!$B:$B,,0,2)</f>
        <v>Morwell 1B Lignite</v>
      </c>
      <c r="D14312" t="s">
        <v>535</v>
      </c>
      <c r="E14312" t="s">
        <v>2183</v>
      </c>
      <c r="F14312">
        <v>-38.227107400000001</v>
      </c>
      <c r="G14312">
        <v>146.5782289</v>
      </c>
      <c r="H14312">
        <v>0</v>
      </c>
      <c r="I14312" t="s">
        <v>592</v>
      </c>
      <c r="J14312" cm="1">
        <f t="array" ref="J14312:L14312">_xlfn.XLOOKUP($C14312, AGE!$A:$A,AGE!$B:$D,,0,2)</f>
        <v>22.18</v>
      </c>
      <c r="K14312">
        <v>0.63</v>
      </c>
      <c r="L14312" t="str">
        <v>Briggs et al. 2007</v>
      </c>
      <c r="M14312" t="s">
        <v>2296</v>
      </c>
      <c r="P14312" t="s">
        <v>2342</v>
      </c>
      <c r="S14312">
        <v>-25.6</v>
      </c>
      <c r="T14312">
        <v>0.06</v>
      </c>
      <c r="U14312" t="s">
        <v>2307</v>
      </c>
      <c r="V14312">
        <v>1</v>
      </c>
      <c r="W14312" t="s">
        <v>2547</v>
      </c>
    </row>
    <row r="14313" spans="1:23" x14ac:dyDescent="0.3">
      <c r="A14313">
        <v>22363</v>
      </c>
      <c r="B14313" s="15" t="s">
        <v>1869</v>
      </c>
      <c r="C14313" t="str">
        <f>_xlfn.XLOOKUP($B14313, STANDARDS!$A:$A, STANDARDS!$B:$B,,0,2)</f>
        <v>Morwell 1B Lignite</v>
      </c>
      <c r="D14313" t="s">
        <v>535</v>
      </c>
      <c r="E14313" t="s">
        <v>2183</v>
      </c>
      <c r="F14313">
        <v>-38.227107400000001</v>
      </c>
      <c r="G14313">
        <v>146.5782289</v>
      </c>
      <c r="H14313">
        <v>0</v>
      </c>
      <c r="I14313" t="s">
        <v>592</v>
      </c>
      <c r="J14313" cm="1">
        <f t="array" ref="J14313:L14313">_xlfn.XLOOKUP($C14313, AGE!$A:$A,AGE!$B:$D,,0,2)</f>
        <v>22.18</v>
      </c>
      <c r="K14313">
        <v>0.63</v>
      </c>
      <c r="L14313" t="str">
        <v>Briggs et al. 2007</v>
      </c>
      <c r="M14313" t="s">
        <v>2296</v>
      </c>
      <c r="P14313" t="s">
        <v>2342</v>
      </c>
      <c r="S14313">
        <v>-25.8</v>
      </c>
      <c r="T14313">
        <v>0.06</v>
      </c>
      <c r="U14313" t="s">
        <v>2307</v>
      </c>
      <c r="V14313">
        <v>1</v>
      </c>
      <c r="W14313" t="s">
        <v>2547</v>
      </c>
    </row>
    <row r="14314" spans="1:23" x14ac:dyDescent="0.3">
      <c r="A14314">
        <v>22364</v>
      </c>
      <c r="B14314" s="15" t="s">
        <v>1869</v>
      </c>
      <c r="C14314" t="str">
        <f>_xlfn.XLOOKUP($B14314, STANDARDS!$A:$A, STANDARDS!$B:$B,,0,2)</f>
        <v>Morwell 1B Lignite</v>
      </c>
      <c r="D14314" t="s">
        <v>535</v>
      </c>
      <c r="E14314" t="s">
        <v>2183</v>
      </c>
      <c r="F14314">
        <v>-38.227107400000001</v>
      </c>
      <c r="G14314">
        <v>146.5782289</v>
      </c>
      <c r="H14314">
        <v>0</v>
      </c>
      <c r="I14314" t="s">
        <v>592</v>
      </c>
      <c r="J14314" cm="1">
        <f t="array" ref="J14314:L14314">_xlfn.XLOOKUP($C14314, AGE!$A:$A,AGE!$B:$D,,0,2)</f>
        <v>22.18</v>
      </c>
      <c r="K14314">
        <v>0.63</v>
      </c>
      <c r="L14314" t="str">
        <v>Briggs et al. 2007</v>
      </c>
      <c r="M14314" t="s">
        <v>2296</v>
      </c>
      <c r="P14314" t="s">
        <v>2342</v>
      </c>
      <c r="S14314">
        <v>-25.5</v>
      </c>
      <c r="T14314">
        <v>0.06</v>
      </c>
      <c r="U14314" t="s">
        <v>2307</v>
      </c>
      <c r="V14314">
        <v>1</v>
      </c>
      <c r="W14314" t="s">
        <v>2547</v>
      </c>
    </row>
    <row r="14315" spans="1:23" x14ac:dyDescent="0.3">
      <c r="A14315">
        <v>22364</v>
      </c>
      <c r="B14315" s="15" t="s">
        <v>1869</v>
      </c>
      <c r="C14315" t="str">
        <f>_xlfn.XLOOKUP($B14315, STANDARDS!$A:$A, STANDARDS!$B:$B,,0,2)</f>
        <v>Morwell 1B Lignite</v>
      </c>
      <c r="D14315" t="s">
        <v>535</v>
      </c>
      <c r="E14315" t="s">
        <v>2183</v>
      </c>
      <c r="F14315">
        <v>-38.227107400000001</v>
      </c>
      <c r="G14315">
        <v>146.5782289</v>
      </c>
      <c r="H14315">
        <v>0</v>
      </c>
      <c r="I14315" t="s">
        <v>592</v>
      </c>
      <c r="J14315" cm="1">
        <f t="array" ref="J14315:L14315">_xlfn.XLOOKUP($C14315, AGE!$A:$A,AGE!$B:$D,,0,2)</f>
        <v>22.18</v>
      </c>
      <c r="K14315">
        <v>0.63</v>
      </c>
      <c r="L14315" t="str">
        <v>Briggs et al. 2007</v>
      </c>
      <c r="M14315" t="s">
        <v>2343</v>
      </c>
      <c r="P14315" t="s">
        <v>2342</v>
      </c>
      <c r="S14315">
        <v>-25.8</v>
      </c>
      <c r="T14315">
        <v>0.06</v>
      </c>
      <c r="U14315" t="s">
        <v>2344</v>
      </c>
      <c r="V14315">
        <v>1</v>
      </c>
      <c r="W14315" t="s">
        <v>2547</v>
      </c>
    </row>
    <row r="14316" spans="1:23" x14ac:dyDescent="0.3">
      <c r="A14316">
        <v>22365</v>
      </c>
      <c r="B14316" s="15" t="s">
        <v>1869</v>
      </c>
      <c r="C14316" t="str">
        <f>_xlfn.XLOOKUP($B14316, STANDARDS!$A:$A, STANDARDS!$B:$B,,0,2)</f>
        <v>Morwell 1B Lignite</v>
      </c>
      <c r="D14316" t="s">
        <v>535</v>
      </c>
      <c r="E14316" t="s">
        <v>2183</v>
      </c>
      <c r="F14316">
        <v>-38.227107400000001</v>
      </c>
      <c r="G14316">
        <v>146.5782289</v>
      </c>
      <c r="H14316">
        <v>0</v>
      </c>
      <c r="I14316" t="s">
        <v>592</v>
      </c>
      <c r="J14316" cm="1">
        <f t="array" ref="J14316:L14316">_xlfn.XLOOKUP($C14316, AGE!$A:$A,AGE!$B:$D,,0,2)</f>
        <v>22.18</v>
      </c>
      <c r="K14316">
        <v>0.63</v>
      </c>
      <c r="L14316" t="str">
        <v>Briggs et al. 2007</v>
      </c>
      <c r="M14316" t="s">
        <v>2343</v>
      </c>
      <c r="P14316" t="s">
        <v>2342</v>
      </c>
      <c r="S14316">
        <v>-23.9</v>
      </c>
      <c r="T14316">
        <v>0.06</v>
      </c>
      <c r="U14316" t="s">
        <v>2344</v>
      </c>
      <c r="V14316">
        <v>1</v>
      </c>
      <c r="W14316" t="s">
        <v>2547</v>
      </c>
    </row>
    <row r="14317" spans="1:23" x14ac:dyDescent="0.3">
      <c r="A14317">
        <v>22365</v>
      </c>
      <c r="B14317" s="15" t="s">
        <v>1869</v>
      </c>
      <c r="C14317" t="str">
        <f>_xlfn.XLOOKUP($B14317, STANDARDS!$A:$A, STANDARDS!$B:$B,,0,2)</f>
        <v>Morwell 1B Lignite</v>
      </c>
      <c r="D14317" t="s">
        <v>535</v>
      </c>
      <c r="E14317" t="s">
        <v>2183</v>
      </c>
      <c r="F14317">
        <v>-38.227107400000001</v>
      </c>
      <c r="G14317">
        <v>146.5782289</v>
      </c>
      <c r="H14317">
        <v>0</v>
      </c>
      <c r="I14317" t="s">
        <v>592</v>
      </c>
      <c r="J14317" cm="1">
        <f t="array" ref="J14317:L14317">_xlfn.XLOOKUP($C14317, AGE!$A:$A,AGE!$B:$D,,0,2)</f>
        <v>22.18</v>
      </c>
      <c r="K14317">
        <v>0.63</v>
      </c>
      <c r="L14317" t="str">
        <v>Briggs et al. 2007</v>
      </c>
      <c r="M14317" t="s">
        <v>2296</v>
      </c>
      <c r="P14317" t="s">
        <v>2342</v>
      </c>
      <c r="S14317">
        <v>-25.9</v>
      </c>
      <c r="T14317">
        <v>0.06</v>
      </c>
      <c r="U14317" t="s">
        <v>2307</v>
      </c>
      <c r="V14317">
        <v>1</v>
      </c>
      <c r="W14317" t="s">
        <v>2547</v>
      </c>
    </row>
    <row r="14318" spans="1:23" x14ac:dyDescent="0.3">
      <c r="A14318">
        <v>22366</v>
      </c>
      <c r="B14318" s="15" t="s">
        <v>1869</v>
      </c>
      <c r="C14318" t="str">
        <f>_xlfn.XLOOKUP($B14318, STANDARDS!$A:$A, STANDARDS!$B:$B,,0,2)</f>
        <v>Morwell 1B Lignite</v>
      </c>
      <c r="D14318" t="s">
        <v>535</v>
      </c>
      <c r="E14318" t="s">
        <v>2183</v>
      </c>
      <c r="F14318">
        <v>-38.227107400000001</v>
      </c>
      <c r="G14318">
        <v>146.5782289</v>
      </c>
      <c r="H14318">
        <v>0</v>
      </c>
      <c r="I14318" t="s">
        <v>592</v>
      </c>
      <c r="J14318" cm="1">
        <f t="array" ref="J14318:L14318">_xlfn.XLOOKUP($C14318, AGE!$A:$A,AGE!$B:$D,,0,2)</f>
        <v>22.18</v>
      </c>
      <c r="K14318">
        <v>0.63</v>
      </c>
      <c r="L14318" t="str">
        <v>Briggs et al. 2007</v>
      </c>
      <c r="M14318" t="s">
        <v>2296</v>
      </c>
      <c r="P14318" t="s">
        <v>2342</v>
      </c>
      <c r="S14318">
        <v>-26</v>
      </c>
      <c r="T14318">
        <v>0.06</v>
      </c>
      <c r="U14318" t="s">
        <v>2307</v>
      </c>
      <c r="V14318">
        <v>1</v>
      </c>
      <c r="W14318" t="s">
        <v>2547</v>
      </c>
    </row>
    <row r="14319" spans="1:23" x14ac:dyDescent="0.3">
      <c r="A14319">
        <v>22367</v>
      </c>
      <c r="B14319" s="15" t="s">
        <v>1869</v>
      </c>
      <c r="C14319" t="str">
        <f>_xlfn.XLOOKUP($B14319, STANDARDS!$A:$A, STANDARDS!$B:$B,,0,2)</f>
        <v>Morwell 1B Lignite</v>
      </c>
      <c r="D14319" t="s">
        <v>535</v>
      </c>
      <c r="E14319" t="s">
        <v>2183</v>
      </c>
      <c r="F14319">
        <v>-38.227107400000001</v>
      </c>
      <c r="G14319">
        <v>146.5782289</v>
      </c>
      <c r="H14319">
        <v>0</v>
      </c>
      <c r="I14319" t="s">
        <v>592</v>
      </c>
      <c r="J14319" cm="1">
        <f t="array" ref="J14319:L14319">_xlfn.XLOOKUP($C14319, AGE!$A:$A,AGE!$B:$D,,0,2)</f>
        <v>22.18</v>
      </c>
      <c r="K14319">
        <v>0.63</v>
      </c>
      <c r="L14319" t="str">
        <v>Briggs et al. 2007</v>
      </c>
      <c r="M14319" t="s">
        <v>2343</v>
      </c>
      <c r="P14319" t="s">
        <v>2342</v>
      </c>
      <c r="S14319">
        <v>-25.3</v>
      </c>
      <c r="T14319">
        <v>0.06</v>
      </c>
      <c r="U14319" t="s">
        <v>2344</v>
      </c>
      <c r="V14319">
        <v>1</v>
      </c>
      <c r="W14319" t="s">
        <v>2547</v>
      </c>
    </row>
    <row r="14320" spans="1:23" x14ac:dyDescent="0.3">
      <c r="A14320">
        <v>22367</v>
      </c>
      <c r="B14320" s="15" t="s">
        <v>1869</v>
      </c>
      <c r="C14320" t="str">
        <f>_xlfn.XLOOKUP($B14320, STANDARDS!$A:$A, STANDARDS!$B:$B,,0,2)</f>
        <v>Morwell 1B Lignite</v>
      </c>
      <c r="D14320" t="s">
        <v>535</v>
      </c>
      <c r="E14320" t="s">
        <v>2183</v>
      </c>
      <c r="F14320">
        <v>-38.227107400000001</v>
      </c>
      <c r="G14320">
        <v>146.5782289</v>
      </c>
      <c r="H14320">
        <v>0</v>
      </c>
      <c r="I14320" t="s">
        <v>592</v>
      </c>
      <c r="J14320" cm="1">
        <f t="array" ref="J14320:L14320">_xlfn.XLOOKUP($C14320, AGE!$A:$A,AGE!$B:$D,,0,2)</f>
        <v>22.18</v>
      </c>
      <c r="K14320">
        <v>0.63</v>
      </c>
      <c r="L14320" t="str">
        <v>Briggs et al. 2007</v>
      </c>
      <c r="M14320" t="s">
        <v>2296</v>
      </c>
      <c r="P14320" t="s">
        <v>2342</v>
      </c>
      <c r="S14320">
        <v>-26</v>
      </c>
      <c r="T14320">
        <v>0.06</v>
      </c>
      <c r="U14320" t="s">
        <v>2307</v>
      </c>
      <c r="V14320">
        <v>1</v>
      </c>
      <c r="W14320" t="s">
        <v>2547</v>
      </c>
    </row>
    <row r="14321" spans="1:23" x14ac:dyDescent="0.3">
      <c r="A14321">
        <v>22368</v>
      </c>
      <c r="B14321" s="15" t="s">
        <v>1869</v>
      </c>
      <c r="C14321" t="str">
        <f>_xlfn.XLOOKUP($B14321, STANDARDS!$A:$A, STANDARDS!$B:$B,,0,2)</f>
        <v>Morwell 1B Lignite</v>
      </c>
      <c r="D14321" t="s">
        <v>535</v>
      </c>
      <c r="E14321" t="s">
        <v>2183</v>
      </c>
      <c r="F14321">
        <v>-38.227107400000001</v>
      </c>
      <c r="G14321">
        <v>146.5782289</v>
      </c>
      <c r="H14321">
        <v>0</v>
      </c>
      <c r="I14321" t="s">
        <v>592</v>
      </c>
      <c r="J14321" cm="1">
        <f t="array" ref="J14321:L14321">_xlfn.XLOOKUP($C14321, AGE!$A:$A,AGE!$B:$D,,0,2)</f>
        <v>22.18</v>
      </c>
      <c r="K14321">
        <v>0.63</v>
      </c>
      <c r="L14321" t="str">
        <v>Briggs et al. 2007</v>
      </c>
      <c r="M14321" t="s">
        <v>2343</v>
      </c>
      <c r="P14321" t="s">
        <v>2342</v>
      </c>
      <c r="S14321">
        <v>-24.1</v>
      </c>
      <c r="T14321">
        <v>0.06</v>
      </c>
      <c r="U14321" t="s">
        <v>2344</v>
      </c>
      <c r="V14321">
        <v>1</v>
      </c>
      <c r="W14321" t="s">
        <v>2547</v>
      </c>
    </row>
    <row r="14322" spans="1:23" x14ac:dyDescent="0.3">
      <c r="A14322">
        <v>22368</v>
      </c>
      <c r="B14322" s="15" t="s">
        <v>1869</v>
      </c>
      <c r="C14322" t="str">
        <f>_xlfn.XLOOKUP($B14322, STANDARDS!$A:$A, STANDARDS!$B:$B,,0,2)</f>
        <v>Morwell 1B Lignite</v>
      </c>
      <c r="D14322" t="s">
        <v>535</v>
      </c>
      <c r="E14322" t="s">
        <v>2183</v>
      </c>
      <c r="F14322">
        <v>-38.227107400000001</v>
      </c>
      <c r="G14322">
        <v>146.5782289</v>
      </c>
      <c r="H14322">
        <v>0</v>
      </c>
      <c r="I14322" t="s">
        <v>592</v>
      </c>
      <c r="J14322" cm="1">
        <f t="array" ref="J14322:L14322">_xlfn.XLOOKUP($C14322, AGE!$A:$A,AGE!$B:$D,,0,2)</f>
        <v>22.18</v>
      </c>
      <c r="K14322">
        <v>0.63</v>
      </c>
      <c r="L14322" t="str">
        <v>Briggs et al. 2007</v>
      </c>
      <c r="M14322" t="s">
        <v>2296</v>
      </c>
      <c r="P14322" t="s">
        <v>2342</v>
      </c>
      <c r="S14322">
        <v>-25.9</v>
      </c>
      <c r="T14322">
        <v>0.06</v>
      </c>
      <c r="U14322" t="s">
        <v>2307</v>
      </c>
      <c r="V14322">
        <v>1</v>
      </c>
      <c r="W14322" t="s">
        <v>2547</v>
      </c>
    </row>
    <row r="14323" spans="1:23" x14ac:dyDescent="0.3">
      <c r="A14323">
        <v>22369</v>
      </c>
      <c r="B14323" s="15" t="s">
        <v>1869</v>
      </c>
      <c r="C14323" t="str">
        <f>_xlfn.XLOOKUP($B14323, STANDARDS!$A:$A, STANDARDS!$B:$B,,0,2)</f>
        <v>Morwell 1B Lignite</v>
      </c>
      <c r="D14323" t="s">
        <v>535</v>
      </c>
      <c r="E14323" t="s">
        <v>2183</v>
      </c>
      <c r="F14323">
        <v>-38.227107400000001</v>
      </c>
      <c r="G14323">
        <v>146.5782289</v>
      </c>
      <c r="H14323">
        <v>0</v>
      </c>
      <c r="I14323" t="s">
        <v>592</v>
      </c>
      <c r="J14323" cm="1">
        <f t="array" ref="J14323:L14323">_xlfn.XLOOKUP($C14323, AGE!$A:$A,AGE!$B:$D,,0,2)</f>
        <v>22.18</v>
      </c>
      <c r="K14323">
        <v>0.63</v>
      </c>
      <c r="L14323" t="str">
        <v>Briggs et al. 2007</v>
      </c>
      <c r="M14323" t="s">
        <v>2343</v>
      </c>
      <c r="P14323" t="s">
        <v>2342</v>
      </c>
      <c r="S14323">
        <v>-25.1</v>
      </c>
      <c r="T14323">
        <v>0.06</v>
      </c>
      <c r="U14323" t="s">
        <v>2344</v>
      </c>
      <c r="V14323">
        <v>1</v>
      </c>
      <c r="W14323" t="s">
        <v>2547</v>
      </c>
    </row>
    <row r="14324" spans="1:23" x14ac:dyDescent="0.3">
      <c r="A14324">
        <v>22369</v>
      </c>
      <c r="B14324" s="15" t="s">
        <v>1869</v>
      </c>
      <c r="C14324" t="str">
        <f>_xlfn.XLOOKUP($B14324, STANDARDS!$A:$A, STANDARDS!$B:$B,,0,2)</f>
        <v>Morwell 1B Lignite</v>
      </c>
      <c r="D14324" t="s">
        <v>535</v>
      </c>
      <c r="E14324" t="s">
        <v>2183</v>
      </c>
      <c r="F14324">
        <v>-38.227107400000001</v>
      </c>
      <c r="G14324">
        <v>146.5782289</v>
      </c>
      <c r="H14324">
        <v>0</v>
      </c>
      <c r="I14324" t="s">
        <v>592</v>
      </c>
      <c r="J14324" cm="1">
        <f t="array" ref="J14324:L14324">_xlfn.XLOOKUP($C14324, AGE!$A:$A,AGE!$B:$D,,0,2)</f>
        <v>22.18</v>
      </c>
      <c r="K14324">
        <v>0.63</v>
      </c>
      <c r="L14324" t="str">
        <v>Briggs et al. 2007</v>
      </c>
      <c r="M14324" t="s">
        <v>2296</v>
      </c>
      <c r="P14324" t="s">
        <v>2342</v>
      </c>
      <c r="S14324">
        <v>-25.8</v>
      </c>
      <c r="T14324">
        <v>0.06</v>
      </c>
      <c r="U14324" t="s">
        <v>2307</v>
      </c>
      <c r="V14324">
        <v>1</v>
      </c>
      <c r="W14324" t="s">
        <v>2547</v>
      </c>
    </row>
    <row r="14325" spans="1:23" x14ac:dyDescent="0.3">
      <c r="A14325">
        <v>22370</v>
      </c>
      <c r="B14325" s="15" t="s">
        <v>1869</v>
      </c>
      <c r="C14325" t="str">
        <f>_xlfn.XLOOKUP($B14325, STANDARDS!$A:$A, STANDARDS!$B:$B,,0,2)</f>
        <v>Morwell 1B Lignite</v>
      </c>
      <c r="D14325" t="s">
        <v>535</v>
      </c>
      <c r="E14325" t="s">
        <v>2183</v>
      </c>
      <c r="F14325">
        <v>-38.227107400000001</v>
      </c>
      <c r="G14325">
        <v>146.5782289</v>
      </c>
      <c r="H14325">
        <v>0</v>
      </c>
      <c r="I14325" t="s">
        <v>592</v>
      </c>
      <c r="J14325" cm="1">
        <f t="array" ref="J14325:L14325">_xlfn.XLOOKUP($C14325, AGE!$A:$A,AGE!$B:$D,,0,2)</f>
        <v>22.18</v>
      </c>
      <c r="K14325">
        <v>0.63</v>
      </c>
      <c r="L14325" t="str">
        <v>Briggs et al. 2007</v>
      </c>
      <c r="M14325" t="s">
        <v>2296</v>
      </c>
      <c r="P14325" t="s">
        <v>2342</v>
      </c>
      <c r="S14325">
        <v>-25.9</v>
      </c>
      <c r="T14325">
        <v>0.06</v>
      </c>
      <c r="U14325" t="s">
        <v>2307</v>
      </c>
      <c r="V14325">
        <v>1</v>
      </c>
      <c r="W14325" t="s">
        <v>2547</v>
      </c>
    </row>
    <row r="14326" spans="1:23" x14ac:dyDescent="0.3">
      <c r="A14326">
        <v>22371</v>
      </c>
      <c r="B14326" s="15" t="s">
        <v>1869</v>
      </c>
      <c r="C14326" t="str">
        <f>_xlfn.XLOOKUP($B14326, STANDARDS!$A:$A, STANDARDS!$B:$B,,0,2)</f>
        <v>Morwell 1B Lignite</v>
      </c>
      <c r="D14326" t="s">
        <v>535</v>
      </c>
      <c r="E14326" t="s">
        <v>2183</v>
      </c>
      <c r="F14326">
        <v>-38.227107400000001</v>
      </c>
      <c r="G14326">
        <v>146.5782289</v>
      </c>
      <c r="H14326">
        <v>0</v>
      </c>
      <c r="I14326" t="s">
        <v>592</v>
      </c>
      <c r="J14326" cm="1">
        <f t="array" ref="J14326:L14326">_xlfn.XLOOKUP($C14326, AGE!$A:$A,AGE!$B:$D,,0,2)</f>
        <v>22.18</v>
      </c>
      <c r="K14326">
        <v>0.63</v>
      </c>
      <c r="L14326" t="str">
        <v>Briggs et al. 2007</v>
      </c>
      <c r="M14326" t="s">
        <v>2296</v>
      </c>
      <c r="P14326" t="s">
        <v>2342</v>
      </c>
      <c r="S14326">
        <v>-25.7</v>
      </c>
      <c r="T14326">
        <v>0.06</v>
      </c>
      <c r="U14326" t="s">
        <v>2307</v>
      </c>
      <c r="V14326">
        <v>1</v>
      </c>
      <c r="W14326" t="s">
        <v>2547</v>
      </c>
    </row>
    <row r="14327" spans="1:23" x14ac:dyDescent="0.3">
      <c r="A14327">
        <v>22371</v>
      </c>
      <c r="B14327" s="15" t="s">
        <v>1869</v>
      </c>
      <c r="C14327" t="str">
        <f>_xlfn.XLOOKUP($B14327, STANDARDS!$A:$A, STANDARDS!$B:$B,,0,2)</f>
        <v>Morwell 1B Lignite</v>
      </c>
      <c r="D14327" t="s">
        <v>535</v>
      </c>
      <c r="E14327" t="s">
        <v>2183</v>
      </c>
      <c r="F14327">
        <v>-38.227107400000001</v>
      </c>
      <c r="G14327">
        <v>146.5782289</v>
      </c>
      <c r="H14327">
        <v>0</v>
      </c>
      <c r="I14327" t="s">
        <v>592</v>
      </c>
      <c r="J14327" cm="1">
        <f t="array" ref="J14327:L14327">_xlfn.XLOOKUP($C14327, AGE!$A:$A,AGE!$B:$D,,0,2)</f>
        <v>22.18</v>
      </c>
      <c r="K14327">
        <v>0.63</v>
      </c>
      <c r="L14327" t="str">
        <v>Briggs et al. 2007</v>
      </c>
      <c r="M14327" t="s">
        <v>2343</v>
      </c>
      <c r="P14327" t="s">
        <v>2342</v>
      </c>
      <c r="S14327">
        <v>-26.1</v>
      </c>
      <c r="T14327">
        <v>0.06</v>
      </c>
      <c r="U14327" t="s">
        <v>2344</v>
      </c>
      <c r="V14327">
        <v>1</v>
      </c>
      <c r="W14327" t="s">
        <v>2547</v>
      </c>
    </row>
    <row r="14328" spans="1:23" x14ac:dyDescent="0.3">
      <c r="A14328">
        <v>22372</v>
      </c>
      <c r="B14328" s="15" t="s">
        <v>1869</v>
      </c>
      <c r="C14328" t="str">
        <f>_xlfn.XLOOKUP($B14328, STANDARDS!$A:$A, STANDARDS!$B:$B,,0,2)</f>
        <v>Morwell 1B Lignite</v>
      </c>
      <c r="D14328" t="s">
        <v>535</v>
      </c>
      <c r="E14328" t="s">
        <v>2183</v>
      </c>
      <c r="F14328">
        <v>-38.227107400000001</v>
      </c>
      <c r="G14328">
        <v>146.5782289</v>
      </c>
      <c r="H14328">
        <v>0</v>
      </c>
      <c r="I14328" t="s">
        <v>592</v>
      </c>
      <c r="J14328" cm="1">
        <f t="array" ref="J14328:L14328">_xlfn.XLOOKUP($C14328, AGE!$A:$A,AGE!$B:$D,,0,2)</f>
        <v>22.18</v>
      </c>
      <c r="K14328">
        <v>0.63</v>
      </c>
      <c r="L14328" t="str">
        <v>Briggs et al. 2007</v>
      </c>
      <c r="M14328" t="s">
        <v>2296</v>
      </c>
      <c r="P14328" t="s">
        <v>2342</v>
      </c>
      <c r="S14328">
        <v>-25.8</v>
      </c>
      <c r="T14328">
        <v>0.06</v>
      </c>
      <c r="U14328" t="s">
        <v>2307</v>
      </c>
      <c r="V14328">
        <v>1</v>
      </c>
      <c r="W14328" t="s">
        <v>2547</v>
      </c>
    </row>
    <row r="14329" spans="1:23" x14ac:dyDescent="0.3">
      <c r="A14329">
        <v>22373</v>
      </c>
      <c r="B14329" s="15" t="s">
        <v>1869</v>
      </c>
      <c r="C14329" t="str">
        <f>_xlfn.XLOOKUP($B14329, STANDARDS!$A:$A, STANDARDS!$B:$B,,0,2)</f>
        <v>Morwell 1B Lignite</v>
      </c>
      <c r="D14329" t="s">
        <v>535</v>
      </c>
      <c r="E14329" t="s">
        <v>2183</v>
      </c>
      <c r="F14329">
        <v>-38.227107400000001</v>
      </c>
      <c r="G14329">
        <v>146.5782289</v>
      </c>
      <c r="H14329">
        <v>0</v>
      </c>
      <c r="I14329" t="s">
        <v>592</v>
      </c>
      <c r="J14329" cm="1">
        <f t="array" ref="J14329:L14329">_xlfn.XLOOKUP($C14329, AGE!$A:$A,AGE!$B:$D,,0,2)</f>
        <v>22.18</v>
      </c>
      <c r="K14329">
        <v>0.63</v>
      </c>
      <c r="L14329" t="str">
        <v>Briggs et al. 2007</v>
      </c>
      <c r="M14329" t="s">
        <v>2296</v>
      </c>
      <c r="P14329" t="s">
        <v>2342</v>
      </c>
      <c r="S14329">
        <v>-25.6</v>
      </c>
      <c r="T14329">
        <v>0.06</v>
      </c>
      <c r="U14329" t="s">
        <v>2307</v>
      </c>
      <c r="V14329">
        <v>1</v>
      </c>
      <c r="W14329" t="s">
        <v>2547</v>
      </c>
    </row>
    <row r="14330" spans="1:23" x14ac:dyDescent="0.3">
      <c r="A14330">
        <v>22374</v>
      </c>
      <c r="B14330" s="15" t="s">
        <v>1869</v>
      </c>
      <c r="C14330" t="str">
        <f>_xlfn.XLOOKUP($B14330, STANDARDS!$A:$A, STANDARDS!$B:$B,,0,2)</f>
        <v>Morwell 1B Lignite</v>
      </c>
      <c r="D14330" t="s">
        <v>535</v>
      </c>
      <c r="E14330" t="s">
        <v>2183</v>
      </c>
      <c r="F14330">
        <v>-38.227107400000001</v>
      </c>
      <c r="G14330">
        <v>146.5782289</v>
      </c>
      <c r="H14330">
        <v>0</v>
      </c>
      <c r="I14330" t="s">
        <v>592</v>
      </c>
      <c r="J14330" cm="1">
        <f t="array" ref="J14330:L14330">_xlfn.XLOOKUP($C14330, AGE!$A:$A,AGE!$B:$D,,0,2)</f>
        <v>22.18</v>
      </c>
      <c r="K14330">
        <v>0.63</v>
      </c>
      <c r="L14330" t="str">
        <v>Briggs et al. 2007</v>
      </c>
      <c r="M14330" t="s">
        <v>2296</v>
      </c>
      <c r="P14330" t="s">
        <v>2342</v>
      </c>
      <c r="S14330">
        <v>-25.6</v>
      </c>
      <c r="T14330">
        <v>0.06</v>
      </c>
      <c r="U14330" t="s">
        <v>2307</v>
      </c>
      <c r="V14330">
        <v>1</v>
      </c>
      <c r="W14330" t="s">
        <v>2547</v>
      </c>
    </row>
    <row r="14331" spans="1:23" x14ac:dyDescent="0.3">
      <c r="A14331">
        <v>22375</v>
      </c>
      <c r="B14331" s="15" t="s">
        <v>1869</v>
      </c>
      <c r="C14331" t="str">
        <f>_xlfn.XLOOKUP($B14331, STANDARDS!$A:$A, STANDARDS!$B:$B,,0,2)</f>
        <v>Morwell 1B Lignite</v>
      </c>
      <c r="D14331" t="s">
        <v>535</v>
      </c>
      <c r="E14331" t="s">
        <v>2183</v>
      </c>
      <c r="F14331">
        <v>-38.227107400000001</v>
      </c>
      <c r="G14331">
        <v>146.5782289</v>
      </c>
      <c r="H14331">
        <v>0</v>
      </c>
      <c r="I14331" t="s">
        <v>592</v>
      </c>
      <c r="J14331" cm="1">
        <f t="array" ref="J14331:L14331">_xlfn.XLOOKUP($C14331, AGE!$A:$A,AGE!$B:$D,,0,2)</f>
        <v>22.18</v>
      </c>
      <c r="K14331">
        <v>0.63</v>
      </c>
      <c r="L14331" t="str">
        <v>Briggs et al. 2007</v>
      </c>
      <c r="M14331" t="s">
        <v>2296</v>
      </c>
      <c r="P14331" t="s">
        <v>2342</v>
      </c>
      <c r="S14331">
        <v>-25.5</v>
      </c>
      <c r="T14331">
        <v>0.06</v>
      </c>
      <c r="U14331" t="s">
        <v>2307</v>
      </c>
      <c r="V14331">
        <v>1</v>
      </c>
      <c r="W14331" t="s">
        <v>2547</v>
      </c>
    </row>
    <row r="14332" spans="1:23" x14ac:dyDescent="0.3">
      <c r="A14332">
        <v>22376</v>
      </c>
      <c r="B14332" s="15" t="s">
        <v>1869</v>
      </c>
      <c r="C14332" t="str">
        <f>_xlfn.XLOOKUP($B14332, STANDARDS!$A:$A, STANDARDS!$B:$B,,0,2)</f>
        <v>Morwell 1B Lignite</v>
      </c>
      <c r="D14332" t="s">
        <v>535</v>
      </c>
      <c r="E14332" t="s">
        <v>2183</v>
      </c>
      <c r="F14332">
        <v>-38.227107400000001</v>
      </c>
      <c r="G14332">
        <v>146.5782289</v>
      </c>
      <c r="H14332">
        <v>0</v>
      </c>
      <c r="I14332" t="s">
        <v>592</v>
      </c>
      <c r="J14332" cm="1">
        <f t="array" ref="J14332:L14332">_xlfn.XLOOKUP($C14332, AGE!$A:$A,AGE!$B:$D,,0,2)</f>
        <v>22.18</v>
      </c>
      <c r="K14332">
        <v>0.63</v>
      </c>
      <c r="L14332" t="str">
        <v>Briggs et al. 2007</v>
      </c>
      <c r="M14332" t="s">
        <v>2296</v>
      </c>
      <c r="P14332" t="s">
        <v>2342</v>
      </c>
      <c r="S14332">
        <v>-25.5</v>
      </c>
      <c r="T14332">
        <v>0.06</v>
      </c>
      <c r="U14332" t="s">
        <v>2307</v>
      </c>
      <c r="V14332">
        <v>1</v>
      </c>
      <c r="W14332" t="s">
        <v>2547</v>
      </c>
    </row>
    <row r="14333" spans="1:23" x14ac:dyDescent="0.3">
      <c r="A14333">
        <v>22377</v>
      </c>
      <c r="B14333" s="15" t="s">
        <v>1869</v>
      </c>
      <c r="C14333" t="str">
        <f>_xlfn.XLOOKUP($B14333, STANDARDS!$A:$A, STANDARDS!$B:$B,,0,2)</f>
        <v>Morwell 1B Lignite</v>
      </c>
      <c r="D14333" t="s">
        <v>535</v>
      </c>
      <c r="E14333" t="s">
        <v>2183</v>
      </c>
      <c r="F14333">
        <v>-38.227107400000001</v>
      </c>
      <c r="G14333">
        <v>146.5782289</v>
      </c>
      <c r="H14333">
        <v>0</v>
      </c>
      <c r="I14333" t="s">
        <v>592</v>
      </c>
      <c r="J14333" cm="1">
        <f t="array" ref="J14333:L14333">_xlfn.XLOOKUP($C14333, AGE!$A:$A,AGE!$B:$D,,0,2)</f>
        <v>22.18</v>
      </c>
      <c r="K14333">
        <v>0.63</v>
      </c>
      <c r="L14333" t="str">
        <v>Briggs et al. 2007</v>
      </c>
      <c r="M14333" t="s">
        <v>2296</v>
      </c>
      <c r="P14333" t="s">
        <v>2342</v>
      </c>
      <c r="S14333">
        <v>-25.5</v>
      </c>
      <c r="T14333">
        <v>0.06</v>
      </c>
      <c r="U14333" t="s">
        <v>2307</v>
      </c>
      <c r="V14333">
        <v>1</v>
      </c>
      <c r="W14333" t="s">
        <v>2547</v>
      </c>
    </row>
    <row r="14334" spans="1:23" x14ac:dyDescent="0.3">
      <c r="A14334">
        <v>22378</v>
      </c>
      <c r="B14334" s="15" t="s">
        <v>1869</v>
      </c>
      <c r="C14334" t="str">
        <f>_xlfn.XLOOKUP($B14334, STANDARDS!$A:$A, STANDARDS!$B:$B,,0,2)</f>
        <v>Morwell 1B Lignite</v>
      </c>
      <c r="D14334" t="s">
        <v>535</v>
      </c>
      <c r="E14334" t="s">
        <v>2183</v>
      </c>
      <c r="F14334">
        <v>-38.227107400000001</v>
      </c>
      <c r="G14334">
        <v>146.5782289</v>
      </c>
      <c r="H14334">
        <v>0</v>
      </c>
      <c r="I14334" t="s">
        <v>592</v>
      </c>
      <c r="J14334" cm="1">
        <f t="array" ref="J14334:L14334">_xlfn.XLOOKUP($C14334, AGE!$A:$A,AGE!$B:$D,,0,2)</f>
        <v>22.18</v>
      </c>
      <c r="K14334">
        <v>0.63</v>
      </c>
      <c r="L14334" t="str">
        <v>Briggs et al. 2007</v>
      </c>
      <c r="M14334" t="s">
        <v>2296</v>
      </c>
      <c r="P14334" t="s">
        <v>2342</v>
      </c>
      <c r="S14334">
        <v>-24.8</v>
      </c>
      <c r="T14334">
        <v>0.06</v>
      </c>
      <c r="U14334" t="s">
        <v>2307</v>
      </c>
      <c r="V14334">
        <v>1</v>
      </c>
      <c r="W14334" t="s">
        <v>2547</v>
      </c>
    </row>
    <row r="14335" spans="1:23" x14ac:dyDescent="0.3">
      <c r="A14335">
        <v>22379</v>
      </c>
      <c r="B14335" s="15" t="s">
        <v>1869</v>
      </c>
      <c r="C14335" t="str">
        <f>_xlfn.XLOOKUP($B14335, STANDARDS!$A:$A, STANDARDS!$B:$B,,0,2)</f>
        <v>Morwell 1B Lignite</v>
      </c>
      <c r="D14335" t="s">
        <v>535</v>
      </c>
      <c r="E14335" t="s">
        <v>2183</v>
      </c>
      <c r="F14335">
        <v>-38.227107400000001</v>
      </c>
      <c r="G14335">
        <v>146.5782289</v>
      </c>
      <c r="H14335">
        <v>0</v>
      </c>
      <c r="I14335" t="s">
        <v>592</v>
      </c>
      <c r="J14335" cm="1">
        <f t="array" ref="J14335:L14335">_xlfn.XLOOKUP($C14335, AGE!$A:$A,AGE!$B:$D,,0,2)</f>
        <v>22.18</v>
      </c>
      <c r="K14335">
        <v>0.63</v>
      </c>
      <c r="L14335" t="str">
        <v>Briggs et al. 2007</v>
      </c>
      <c r="M14335" t="s">
        <v>2296</v>
      </c>
      <c r="P14335" t="s">
        <v>2342</v>
      </c>
      <c r="S14335">
        <v>-25.5</v>
      </c>
      <c r="T14335">
        <v>0.06</v>
      </c>
      <c r="U14335" t="s">
        <v>2307</v>
      </c>
      <c r="V14335">
        <v>1</v>
      </c>
      <c r="W14335" t="s">
        <v>2547</v>
      </c>
    </row>
    <row r="14336" spans="1:23" x14ac:dyDescent="0.3">
      <c r="A14336">
        <v>22379</v>
      </c>
      <c r="B14336" s="15" t="s">
        <v>1869</v>
      </c>
      <c r="C14336" t="str">
        <f>_xlfn.XLOOKUP($B14336, STANDARDS!$A:$A, STANDARDS!$B:$B,,0,2)</f>
        <v>Morwell 1B Lignite</v>
      </c>
      <c r="D14336" t="s">
        <v>535</v>
      </c>
      <c r="E14336" t="s">
        <v>2183</v>
      </c>
      <c r="F14336">
        <v>-38.227107400000001</v>
      </c>
      <c r="G14336">
        <v>146.5782289</v>
      </c>
      <c r="H14336">
        <v>0</v>
      </c>
      <c r="I14336" t="s">
        <v>592</v>
      </c>
      <c r="J14336" cm="1">
        <f t="array" ref="J14336:L14336">_xlfn.XLOOKUP($C14336, AGE!$A:$A,AGE!$B:$D,,0,2)</f>
        <v>22.18</v>
      </c>
      <c r="K14336">
        <v>0.63</v>
      </c>
      <c r="L14336" t="str">
        <v>Briggs et al. 2007</v>
      </c>
      <c r="M14336" t="s">
        <v>2343</v>
      </c>
      <c r="P14336" t="s">
        <v>2342</v>
      </c>
      <c r="S14336">
        <v>-25.7</v>
      </c>
      <c r="T14336">
        <v>0.06</v>
      </c>
      <c r="U14336" t="s">
        <v>2344</v>
      </c>
      <c r="V14336">
        <v>1</v>
      </c>
      <c r="W14336" t="s">
        <v>2547</v>
      </c>
    </row>
    <row r="14337" spans="1:23" x14ac:dyDescent="0.3">
      <c r="A14337">
        <v>22380</v>
      </c>
      <c r="B14337" s="15" t="s">
        <v>1869</v>
      </c>
      <c r="C14337" t="str">
        <f>_xlfn.XLOOKUP($B14337, STANDARDS!$A:$A, STANDARDS!$B:$B,,0,2)</f>
        <v>Morwell 1B Lignite</v>
      </c>
      <c r="D14337" t="s">
        <v>535</v>
      </c>
      <c r="E14337" t="s">
        <v>2183</v>
      </c>
      <c r="F14337">
        <v>-38.227107400000001</v>
      </c>
      <c r="G14337">
        <v>146.5782289</v>
      </c>
      <c r="H14337">
        <v>0</v>
      </c>
      <c r="I14337" t="s">
        <v>592</v>
      </c>
      <c r="J14337" cm="1">
        <f t="array" ref="J14337:L14337">_xlfn.XLOOKUP($C14337, AGE!$A:$A,AGE!$B:$D,,0,2)</f>
        <v>22.18</v>
      </c>
      <c r="K14337">
        <v>0.63</v>
      </c>
      <c r="L14337" t="str">
        <v>Briggs et al. 2007</v>
      </c>
      <c r="M14337" t="s">
        <v>2296</v>
      </c>
      <c r="P14337" t="s">
        <v>2342</v>
      </c>
      <c r="S14337">
        <v>-25.4</v>
      </c>
      <c r="T14337">
        <v>0.06</v>
      </c>
      <c r="U14337" t="s">
        <v>2307</v>
      </c>
      <c r="V14337">
        <v>1</v>
      </c>
      <c r="W14337" t="s">
        <v>2547</v>
      </c>
    </row>
    <row r="14338" spans="1:23" x14ac:dyDescent="0.3">
      <c r="A14338">
        <v>22381</v>
      </c>
      <c r="B14338" s="15" t="s">
        <v>1869</v>
      </c>
      <c r="C14338" t="str">
        <f>_xlfn.XLOOKUP($B14338, STANDARDS!$A:$A, STANDARDS!$B:$B,,0,2)</f>
        <v>Morwell 1B Lignite</v>
      </c>
      <c r="D14338" t="s">
        <v>535</v>
      </c>
      <c r="E14338" t="s">
        <v>2183</v>
      </c>
      <c r="F14338">
        <v>-38.227107400000001</v>
      </c>
      <c r="G14338">
        <v>146.5782289</v>
      </c>
      <c r="H14338">
        <v>0</v>
      </c>
      <c r="I14338" t="s">
        <v>592</v>
      </c>
      <c r="J14338" cm="1">
        <f t="array" ref="J14338:L14338">_xlfn.XLOOKUP($C14338, AGE!$A:$A,AGE!$B:$D,,0,2)</f>
        <v>22.18</v>
      </c>
      <c r="K14338">
        <v>0.63</v>
      </c>
      <c r="L14338" t="str">
        <v>Briggs et al. 2007</v>
      </c>
      <c r="M14338" t="s">
        <v>2296</v>
      </c>
      <c r="P14338" t="s">
        <v>2342</v>
      </c>
      <c r="S14338">
        <v>-25.6</v>
      </c>
      <c r="T14338">
        <v>0.06</v>
      </c>
      <c r="U14338" t="s">
        <v>2307</v>
      </c>
      <c r="V14338">
        <v>1</v>
      </c>
      <c r="W14338" t="s">
        <v>2547</v>
      </c>
    </row>
    <row r="14339" spans="1:23" x14ac:dyDescent="0.3">
      <c r="A14339">
        <v>22381</v>
      </c>
      <c r="B14339" s="15" t="s">
        <v>1869</v>
      </c>
      <c r="C14339" t="str">
        <f>_xlfn.XLOOKUP($B14339, STANDARDS!$A:$A, STANDARDS!$B:$B,,0,2)</f>
        <v>Morwell 1B Lignite</v>
      </c>
      <c r="D14339" t="s">
        <v>535</v>
      </c>
      <c r="E14339" t="s">
        <v>2183</v>
      </c>
      <c r="F14339">
        <v>-38.227107400000001</v>
      </c>
      <c r="G14339">
        <v>146.5782289</v>
      </c>
      <c r="H14339">
        <v>0</v>
      </c>
      <c r="I14339" t="s">
        <v>592</v>
      </c>
      <c r="J14339" cm="1">
        <f t="array" ref="J14339:L14339">_xlfn.XLOOKUP($C14339, AGE!$A:$A,AGE!$B:$D,,0,2)</f>
        <v>22.18</v>
      </c>
      <c r="K14339">
        <v>0.63</v>
      </c>
      <c r="L14339" t="str">
        <v>Briggs et al. 2007</v>
      </c>
      <c r="M14339" t="s">
        <v>2343</v>
      </c>
      <c r="P14339" t="s">
        <v>2342</v>
      </c>
      <c r="S14339">
        <v>-25.7</v>
      </c>
      <c r="T14339">
        <v>0.06</v>
      </c>
      <c r="U14339" t="s">
        <v>2344</v>
      </c>
      <c r="V14339">
        <v>1</v>
      </c>
      <c r="W14339" t="s">
        <v>2547</v>
      </c>
    </row>
    <row r="14340" spans="1:23" x14ac:dyDescent="0.3">
      <c r="A14340">
        <v>22382</v>
      </c>
      <c r="B14340" s="15" t="s">
        <v>1869</v>
      </c>
      <c r="C14340" t="str">
        <f>_xlfn.XLOOKUP($B14340, STANDARDS!$A:$A, STANDARDS!$B:$B,,0,2)</f>
        <v>Morwell 1B Lignite</v>
      </c>
      <c r="D14340" t="s">
        <v>535</v>
      </c>
      <c r="E14340" t="s">
        <v>2183</v>
      </c>
      <c r="F14340">
        <v>-38.227107400000001</v>
      </c>
      <c r="G14340">
        <v>146.5782289</v>
      </c>
      <c r="H14340">
        <v>0</v>
      </c>
      <c r="I14340" t="s">
        <v>592</v>
      </c>
      <c r="J14340" cm="1">
        <f t="array" ref="J14340:L14340">_xlfn.XLOOKUP($C14340, AGE!$A:$A,AGE!$B:$D,,0,2)</f>
        <v>22.18</v>
      </c>
      <c r="K14340">
        <v>0.63</v>
      </c>
      <c r="L14340" t="str">
        <v>Briggs et al. 2007</v>
      </c>
      <c r="M14340" t="s">
        <v>2296</v>
      </c>
      <c r="P14340" t="s">
        <v>2342</v>
      </c>
      <c r="S14340">
        <v>-25.5</v>
      </c>
      <c r="T14340">
        <v>0.06</v>
      </c>
      <c r="U14340" t="s">
        <v>2307</v>
      </c>
      <c r="V14340">
        <v>1</v>
      </c>
      <c r="W14340" t="s">
        <v>2547</v>
      </c>
    </row>
    <row r="14341" spans="1:23" x14ac:dyDescent="0.3">
      <c r="A14341">
        <v>22383</v>
      </c>
      <c r="B14341" s="15" t="s">
        <v>1869</v>
      </c>
      <c r="C14341" t="str">
        <f>_xlfn.XLOOKUP($B14341, STANDARDS!$A:$A, STANDARDS!$B:$B,,0,2)</f>
        <v>Morwell 1B Lignite</v>
      </c>
      <c r="D14341" t="s">
        <v>535</v>
      </c>
      <c r="E14341" t="s">
        <v>2183</v>
      </c>
      <c r="F14341">
        <v>-38.227107400000001</v>
      </c>
      <c r="G14341">
        <v>146.5782289</v>
      </c>
      <c r="H14341">
        <v>0</v>
      </c>
      <c r="I14341" t="s">
        <v>592</v>
      </c>
      <c r="J14341" cm="1">
        <f t="array" ref="J14341:L14341">_xlfn.XLOOKUP($C14341, AGE!$A:$A,AGE!$B:$D,,0,2)</f>
        <v>22.18</v>
      </c>
      <c r="K14341">
        <v>0.63</v>
      </c>
      <c r="L14341" t="str">
        <v>Briggs et al. 2007</v>
      </c>
      <c r="M14341" t="s">
        <v>2343</v>
      </c>
      <c r="P14341" t="s">
        <v>2342</v>
      </c>
      <c r="S14341">
        <v>-25</v>
      </c>
      <c r="T14341">
        <v>0.06</v>
      </c>
      <c r="U14341" t="s">
        <v>2344</v>
      </c>
      <c r="V14341">
        <v>1</v>
      </c>
      <c r="W14341" t="s">
        <v>2547</v>
      </c>
    </row>
    <row r="14342" spans="1:23" x14ac:dyDescent="0.3">
      <c r="A14342">
        <v>22383</v>
      </c>
      <c r="B14342" s="15" t="s">
        <v>1869</v>
      </c>
      <c r="C14342" t="str">
        <f>_xlfn.XLOOKUP($B14342, STANDARDS!$A:$A, STANDARDS!$B:$B,,0,2)</f>
        <v>Morwell 1B Lignite</v>
      </c>
      <c r="D14342" t="s">
        <v>535</v>
      </c>
      <c r="E14342" t="s">
        <v>2183</v>
      </c>
      <c r="F14342">
        <v>-38.227107400000001</v>
      </c>
      <c r="G14342">
        <v>146.5782289</v>
      </c>
      <c r="H14342">
        <v>0</v>
      </c>
      <c r="I14342" t="s">
        <v>592</v>
      </c>
      <c r="J14342" cm="1">
        <f t="array" ref="J14342:L14342">_xlfn.XLOOKUP($C14342, AGE!$A:$A,AGE!$B:$D,,0,2)</f>
        <v>22.18</v>
      </c>
      <c r="K14342">
        <v>0.63</v>
      </c>
      <c r="L14342" t="str">
        <v>Briggs et al. 2007</v>
      </c>
      <c r="M14342" t="s">
        <v>2296</v>
      </c>
      <c r="P14342" t="s">
        <v>2342</v>
      </c>
      <c r="S14342">
        <v>-25.4</v>
      </c>
      <c r="T14342">
        <v>0.06</v>
      </c>
      <c r="U14342" t="s">
        <v>2307</v>
      </c>
      <c r="V14342">
        <v>1</v>
      </c>
      <c r="W14342" t="s">
        <v>2547</v>
      </c>
    </row>
    <row r="14343" spans="1:23" x14ac:dyDescent="0.3">
      <c r="A14343">
        <v>22387</v>
      </c>
      <c r="B14343" s="15" t="s">
        <v>1869</v>
      </c>
      <c r="C14343" t="str">
        <f>_xlfn.XLOOKUP($B14343, STANDARDS!$A:$A, STANDARDS!$B:$B,,0,2)</f>
        <v>Morwell 1B Lignite</v>
      </c>
      <c r="D14343" t="s">
        <v>535</v>
      </c>
      <c r="E14343" t="s">
        <v>2183</v>
      </c>
      <c r="F14343">
        <v>-38.227107400000001</v>
      </c>
      <c r="G14343">
        <v>146.5782289</v>
      </c>
      <c r="H14343">
        <v>0</v>
      </c>
      <c r="I14343" t="s">
        <v>592</v>
      </c>
      <c r="J14343" cm="1">
        <f t="array" ref="J14343:L14343">_xlfn.XLOOKUP($C14343, AGE!$A:$A,AGE!$B:$D,,0,2)</f>
        <v>22.18</v>
      </c>
      <c r="K14343">
        <v>0.63</v>
      </c>
      <c r="L14343" t="str">
        <v>Briggs et al. 2007</v>
      </c>
      <c r="M14343" t="s">
        <v>2296</v>
      </c>
      <c r="P14343" t="s">
        <v>2342</v>
      </c>
      <c r="S14343">
        <v>-25.7</v>
      </c>
      <c r="T14343">
        <v>0.06</v>
      </c>
      <c r="U14343" t="s">
        <v>2307</v>
      </c>
      <c r="V14343">
        <v>1</v>
      </c>
      <c r="W14343" t="s">
        <v>2547</v>
      </c>
    </row>
    <row r="14344" spans="1:23" x14ac:dyDescent="0.3">
      <c r="A14344">
        <v>22388</v>
      </c>
      <c r="B14344" s="15" t="s">
        <v>1869</v>
      </c>
      <c r="C14344" t="str">
        <f>_xlfn.XLOOKUP($B14344, STANDARDS!$A:$A, STANDARDS!$B:$B,,0,2)</f>
        <v>Morwell 1B Lignite</v>
      </c>
      <c r="D14344" t="s">
        <v>535</v>
      </c>
      <c r="E14344" t="s">
        <v>2183</v>
      </c>
      <c r="F14344">
        <v>-38.227107400000001</v>
      </c>
      <c r="G14344">
        <v>146.5782289</v>
      </c>
      <c r="H14344">
        <v>0</v>
      </c>
      <c r="I14344" t="s">
        <v>592</v>
      </c>
      <c r="J14344" cm="1">
        <f t="array" ref="J14344:L14344">_xlfn.XLOOKUP($C14344, AGE!$A:$A,AGE!$B:$D,,0,2)</f>
        <v>22.18</v>
      </c>
      <c r="K14344">
        <v>0.63</v>
      </c>
      <c r="L14344" t="str">
        <v>Briggs et al. 2007</v>
      </c>
      <c r="M14344" t="s">
        <v>2296</v>
      </c>
      <c r="P14344" t="s">
        <v>2342</v>
      </c>
      <c r="S14344">
        <v>-25.7</v>
      </c>
      <c r="T14344">
        <v>0.06</v>
      </c>
      <c r="U14344" t="s">
        <v>2307</v>
      </c>
      <c r="V14344">
        <v>1</v>
      </c>
      <c r="W14344" t="s">
        <v>2547</v>
      </c>
    </row>
    <row r="14345" spans="1:23" x14ac:dyDescent="0.3">
      <c r="A14345">
        <v>22389</v>
      </c>
      <c r="B14345" s="15" t="s">
        <v>1869</v>
      </c>
      <c r="C14345" t="str">
        <f>_xlfn.XLOOKUP($B14345, STANDARDS!$A:$A, STANDARDS!$B:$B,,0,2)</f>
        <v>Morwell 1B Lignite</v>
      </c>
      <c r="D14345" t="s">
        <v>535</v>
      </c>
      <c r="E14345" t="s">
        <v>2183</v>
      </c>
      <c r="F14345">
        <v>-38.227107400000001</v>
      </c>
      <c r="G14345">
        <v>146.5782289</v>
      </c>
      <c r="H14345">
        <v>0</v>
      </c>
      <c r="I14345" t="s">
        <v>592</v>
      </c>
      <c r="J14345" cm="1">
        <f t="array" ref="J14345:L14345">_xlfn.XLOOKUP($C14345, AGE!$A:$A,AGE!$B:$D,,0,2)</f>
        <v>22.18</v>
      </c>
      <c r="K14345">
        <v>0.63</v>
      </c>
      <c r="L14345" t="str">
        <v>Briggs et al. 2007</v>
      </c>
      <c r="M14345" t="s">
        <v>2343</v>
      </c>
      <c r="P14345" t="s">
        <v>2342</v>
      </c>
      <c r="S14345">
        <v>-25.4</v>
      </c>
      <c r="T14345">
        <v>0.06</v>
      </c>
      <c r="U14345" t="s">
        <v>2344</v>
      </c>
      <c r="V14345">
        <v>1</v>
      </c>
      <c r="W14345" t="s">
        <v>2547</v>
      </c>
    </row>
    <row r="14346" spans="1:23" x14ac:dyDescent="0.3">
      <c r="A14346">
        <v>22389</v>
      </c>
      <c r="B14346" s="15" t="s">
        <v>1869</v>
      </c>
      <c r="C14346" t="str">
        <f>_xlfn.XLOOKUP($B14346, STANDARDS!$A:$A, STANDARDS!$B:$B,,0,2)</f>
        <v>Morwell 1B Lignite</v>
      </c>
      <c r="D14346" t="s">
        <v>535</v>
      </c>
      <c r="E14346" t="s">
        <v>2183</v>
      </c>
      <c r="F14346">
        <v>-38.227107400000001</v>
      </c>
      <c r="G14346">
        <v>146.5782289</v>
      </c>
      <c r="H14346">
        <v>0</v>
      </c>
      <c r="I14346" t="s">
        <v>592</v>
      </c>
      <c r="J14346" cm="1">
        <f t="array" ref="J14346:L14346">_xlfn.XLOOKUP($C14346, AGE!$A:$A,AGE!$B:$D,,0,2)</f>
        <v>22.18</v>
      </c>
      <c r="K14346">
        <v>0.63</v>
      </c>
      <c r="L14346" t="str">
        <v>Briggs et al. 2007</v>
      </c>
      <c r="M14346" t="s">
        <v>2296</v>
      </c>
      <c r="P14346" t="s">
        <v>2342</v>
      </c>
      <c r="S14346">
        <v>-25.7</v>
      </c>
      <c r="T14346">
        <v>0.06</v>
      </c>
      <c r="U14346" t="s">
        <v>2307</v>
      </c>
      <c r="V14346">
        <v>1</v>
      </c>
      <c r="W14346" t="s">
        <v>2547</v>
      </c>
    </row>
    <row r="14347" spans="1:23" x14ac:dyDescent="0.3">
      <c r="A14347">
        <v>22390</v>
      </c>
      <c r="B14347" s="15" t="s">
        <v>1869</v>
      </c>
      <c r="C14347" t="str">
        <f>_xlfn.XLOOKUP($B14347, STANDARDS!$A:$A, STANDARDS!$B:$B,,0,2)</f>
        <v>Morwell 1B Lignite</v>
      </c>
      <c r="D14347" t="s">
        <v>535</v>
      </c>
      <c r="E14347" t="s">
        <v>2183</v>
      </c>
      <c r="F14347">
        <v>-38.227107400000001</v>
      </c>
      <c r="G14347">
        <v>146.5782289</v>
      </c>
      <c r="H14347">
        <v>0</v>
      </c>
      <c r="I14347" t="s">
        <v>592</v>
      </c>
      <c r="J14347" cm="1">
        <f t="array" ref="J14347:L14347">_xlfn.XLOOKUP($C14347, AGE!$A:$A,AGE!$B:$D,,0,2)</f>
        <v>22.18</v>
      </c>
      <c r="K14347">
        <v>0.63</v>
      </c>
      <c r="L14347" t="str">
        <v>Briggs et al. 2007</v>
      </c>
      <c r="M14347" t="s">
        <v>2296</v>
      </c>
      <c r="P14347" t="s">
        <v>2342</v>
      </c>
      <c r="S14347">
        <v>-25.8</v>
      </c>
      <c r="T14347">
        <v>0.06</v>
      </c>
      <c r="U14347" t="s">
        <v>2307</v>
      </c>
      <c r="V14347">
        <v>1</v>
      </c>
      <c r="W14347" t="s">
        <v>2547</v>
      </c>
    </row>
    <row r="14348" spans="1:23" x14ac:dyDescent="0.3">
      <c r="A14348">
        <v>22391</v>
      </c>
      <c r="B14348" s="15" t="s">
        <v>1869</v>
      </c>
      <c r="C14348" t="str">
        <f>_xlfn.XLOOKUP($B14348, STANDARDS!$A:$A, STANDARDS!$B:$B,,0,2)</f>
        <v>Morwell 1B Lignite</v>
      </c>
      <c r="D14348" t="s">
        <v>535</v>
      </c>
      <c r="E14348" t="s">
        <v>2183</v>
      </c>
      <c r="F14348">
        <v>-38.227107400000001</v>
      </c>
      <c r="G14348">
        <v>146.5782289</v>
      </c>
      <c r="H14348">
        <v>0</v>
      </c>
      <c r="I14348" t="s">
        <v>592</v>
      </c>
      <c r="J14348" cm="1">
        <f t="array" ref="J14348:L14348">_xlfn.XLOOKUP($C14348, AGE!$A:$A,AGE!$B:$D,,0,2)</f>
        <v>22.18</v>
      </c>
      <c r="K14348">
        <v>0.63</v>
      </c>
      <c r="L14348" t="str">
        <v>Briggs et al. 2007</v>
      </c>
      <c r="M14348" t="s">
        <v>2296</v>
      </c>
      <c r="P14348" t="s">
        <v>2342</v>
      </c>
      <c r="S14348">
        <v>-26</v>
      </c>
      <c r="T14348">
        <v>0.06</v>
      </c>
      <c r="U14348" t="s">
        <v>2307</v>
      </c>
      <c r="V14348">
        <v>1</v>
      </c>
      <c r="W14348" t="s">
        <v>2547</v>
      </c>
    </row>
    <row r="14349" spans="1:23" x14ac:dyDescent="0.3">
      <c r="A14349">
        <v>22392</v>
      </c>
      <c r="B14349" s="15" t="s">
        <v>1869</v>
      </c>
      <c r="C14349" t="str">
        <f>_xlfn.XLOOKUP($B14349, STANDARDS!$A:$A, STANDARDS!$B:$B,,0,2)</f>
        <v>Morwell 1B Lignite</v>
      </c>
      <c r="D14349" t="s">
        <v>535</v>
      </c>
      <c r="E14349" t="s">
        <v>2183</v>
      </c>
      <c r="F14349">
        <v>-38.227107400000001</v>
      </c>
      <c r="G14349">
        <v>146.5782289</v>
      </c>
      <c r="H14349">
        <v>0</v>
      </c>
      <c r="I14349" t="s">
        <v>592</v>
      </c>
      <c r="J14349" cm="1">
        <f t="array" ref="J14349:L14349">_xlfn.XLOOKUP($C14349, AGE!$A:$A,AGE!$B:$D,,0,2)</f>
        <v>22.18</v>
      </c>
      <c r="K14349">
        <v>0.63</v>
      </c>
      <c r="L14349" t="str">
        <v>Briggs et al. 2007</v>
      </c>
      <c r="M14349" t="s">
        <v>2296</v>
      </c>
      <c r="P14349" t="s">
        <v>2342</v>
      </c>
      <c r="S14349">
        <v>-25.9</v>
      </c>
      <c r="T14349">
        <v>0.06</v>
      </c>
      <c r="U14349" t="s">
        <v>2307</v>
      </c>
      <c r="V14349">
        <v>1</v>
      </c>
      <c r="W14349" t="s">
        <v>2547</v>
      </c>
    </row>
    <row r="14350" spans="1:23" x14ac:dyDescent="0.3">
      <c r="A14350">
        <v>22393</v>
      </c>
      <c r="B14350" s="15" t="s">
        <v>1869</v>
      </c>
      <c r="C14350" t="str">
        <f>_xlfn.XLOOKUP($B14350, STANDARDS!$A:$A, STANDARDS!$B:$B,,0,2)</f>
        <v>Morwell 1B Lignite</v>
      </c>
      <c r="D14350" t="s">
        <v>535</v>
      </c>
      <c r="E14350" t="s">
        <v>2183</v>
      </c>
      <c r="F14350">
        <v>-38.227107400000001</v>
      </c>
      <c r="G14350">
        <v>146.5782289</v>
      </c>
      <c r="H14350">
        <v>0</v>
      </c>
      <c r="I14350" t="s">
        <v>592</v>
      </c>
      <c r="J14350" cm="1">
        <f t="array" ref="J14350:L14350">_xlfn.XLOOKUP($C14350, AGE!$A:$A,AGE!$B:$D,,0,2)</f>
        <v>22.18</v>
      </c>
      <c r="K14350">
        <v>0.63</v>
      </c>
      <c r="L14350" t="str">
        <v>Briggs et al. 2007</v>
      </c>
      <c r="M14350" t="s">
        <v>2296</v>
      </c>
      <c r="P14350" t="s">
        <v>2342</v>
      </c>
      <c r="S14350">
        <v>-25.9</v>
      </c>
      <c r="T14350">
        <v>0.06</v>
      </c>
      <c r="U14350" t="s">
        <v>2307</v>
      </c>
      <c r="V14350">
        <v>1</v>
      </c>
      <c r="W14350" t="s">
        <v>2547</v>
      </c>
    </row>
    <row r="14351" spans="1:23" x14ac:dyDescent="0.3">
      <c r="A14351">
        <v>22394</v>
      </c>
      <c r="B14351" s="15" t="s">
        <v>1869</v>
      </c>
      <c r="C14351" t="str">
        <f>_xlfn.XLOOKUP($B14351, STANDARDS!$A:$A, STANDARDS!$B:$B,,0,2)</f>
        <v>Morwell 1B Lignite</v>
      </c>
      <c r="D14351" t="s">
        <v>535</v>
      </c>
      <c r="E14351" t="s">
        <v>2183</v>
      </c>
      <c r="F14351">
        <v>-38.227107400000001</v>
      </c>
      <c r="G14351">
        <v>146.5782289</v>
      </c>
      <c r="H14351">
        <v>0</v>
      </c>
      <c r="I14351" t="s">
        <v>592</v>
      </c>
      <c r="J14351" cm="1">
        <f t="array" ref="J14351:L14351">_xlfn.XLOOKUP($C14351, AGE!$A:$A,AGE!$B:$D,,0,2)</f>
        <v>22.18</v>
      </c>
      <c r="K14351">
        <v>0.63</v>
      </c>
      <c r="L14351" t="str">
        <v>Briggs et al. 2007</v>
      </c>
      <c r="M14351" t="s">
        <v>2296</v>
      </c>
      <c r="P14351" t="s">
        <v>2342</v>
      </c>
      <c r="S14351">
        <v>-25.6</v>
      </c>
      <c r="T14351">
        <v>0.06</v>
      </c>
      <c r="U14351" t="s">
        <v>2307</v>
      </c>
      <c r="V14351">
        <v>1</v>
      </c>
      <c r="W14351" t="s">
        <v>2547</v>
      </c>
    </row>
    <row r="14352" spans="1:23" x14ac:dyDescent="0.3">
      <c r="A14352">
        <v>22395</v>
      </c>
      <c r="B14352" s="15" t="s">
        <v>1869</v>
      </c>
      <c r="C14352" t="str">
        <f>_xlfn.XLOOKUP($B14352, STANDARDS!$A:$A, STANDARDS!$B:$B,,0,2)</f>
        <v>Morwell 1B Lignite</v>
      </c>
      <c r="D14352" t="s">
        <v>535</v>
      </c>
      <c r="E14352" t="s">
        <v>2183</v>
      </c>
      <c r="F14352">
        <v>-38.227107400000001</v>
      </c>
      <c r="G14352">
        <v>146.5782289</v>
      </c>
      <c r="H14352">
        <v>0</v>
      </c>
      <c r="I14352" t="s">
        <v>592</v>
      </c>
      <c r="J14352" cm="1">
        <f t="array" ref="J14352:L14352">_xlfn.XLOOKUP($C14352, AGE!$A:$A,AGE!$B:$D,,0,2)</f>
        <v>22.18</v>
      </c>
      <c r="K14352">
        <v>0.63</v>
      </c>
      <c r="L14352" t="str">
        <v>Briggs et al. 2007</v>
      </c>
      <c r="M14352" t="s">
        <v>2296</v>
      </c>
      <c r="P14352" t="s">
        <v>2342</v>
      </c>
      <c r="S14352">
        <v>-25.9</v>
      </c>
      <c r="T14352">
        <v>0.06</v>
      </c>
      <c r="U14352" t="s">
        <v>2307</v>
      </c>
      <c r="V14352">
        <v>1</v>
      </c>
      <c r="W14352" t="s">
        <v>2547</v>
      </c>
    </row>
    <row r="14353" spans="1:23" x14ac:dyDescent="0.3">
      <c r="A14353">
        <v>22396</v>
      </c>
      <c r="B14353" s="15" t="s">
        <v>1869</v>
      </c>
      <c r="C14353" t="str">
        <f>_xlfn.XLOOKUP($B14353, STANDARDS!$A:$A, STANDARDS!$B:$B,,0,2)</f>
        <v>Morwell 1B Lignite</v>
      </c>
      <c r="D14353" t="s">
        <v>535</v>
      </c>
      <c r="E14353" t="s">
        <v>2183</v>
      </c>
      <c r="F14353">
        <v>-38.227107400000001</v>
      </c>
      <c r="G14353">
        <v>146.5782289</v>
      </c>
      <c r="H14353">
        <v>0</v>
      </c>
      <c r="I14353" t="s">
        <v>592</v>
      </c>
      <c r="J14353" cm="1">
        <f t="array" ref="J14353:L14353">_xlfn.XLOOKUP($C14353, AGE!$A:$A,AGE!$B:$D,,0,2)</f>
        <v>22.18</v>
      </c>
      <c r="K14353">
        <v>0.63</v>
      </c>
      <c r="L14353" t="str">
        <v>Briggs et al. 2007</v>
      </c>
      <c r="M14353" t="s">
        <v>2343</v>
      </c>
      <c r="P14353" t="s">
        <v>2342</v>
      </c>
      <c r="S14353">
        <v>-23.8</v>
      </c>
      <c r="T14353">
        <v>0.06</v>
      </c>
      <c r="U14353" t="s">
        <v>2344</v>
      </c>
      <c r="V14353">
        <v>1</v>
      </c>
      <c r="W14353" t="s">
        <v>2547</v>
      </c>
    </row>
    <row r="14354" spans="1:23" x14ac:dyDescent="0.3">
      <c r="A14354">
        <v>22396</v>
      </c>
      <c r="B14354" s="15" t="s">
        <v>1869</v>
      </c>
      <c r="C14354" t="str">
        <f>_xlfn.XLOOKUP($B14354, STANDARDS!$A:$A, STANDARDS!$B:$B,,0,2)</f>
        <v>Morwell 1B Lignite</v>
      </c>
      <c r="D14354" t="s">
        <v>535</v>
      </c>
      <c r="E14354" t="s">
        <v>2183</v>
      </c>
      <c r="F14354">
        <v>-38.227107400000001</v>
      </c>
      <c r="G14354">
        <v>146.5782289</v>
      </c>
      <c r="H14354">
        <v>0</v>
      </c>
      <c r="I14354" t="s">
        <v>592</v>
      </c>
      <c r="J14354" cm="1">
        <f t="array" ref="J14354:L14354">_xlfn.XLOOKUP($C14354, AGE!$A:$A,AGE!$B:$D,,0,2)</f>
        <v>22.18</v>
      </c>
      <c r="K14354">
        <v>0.63</v>
      </c>
      <c r="L14354" t="str">
        <v>Briggs et al. 2007</v>
      </c>
      <c r="M14354" t="s">
        <v>2296</v>
      </c>
      <c r="P14354" t="s">
        <v>2342</v>
      </c>
      <c r="S14354">
        <v>-25.7</v>
      </c>
      <c r="T14354">
        <v>0.06</v>
      </c>
      <c r="U14354" t="s">
        <v>2307</v>
      </c>
      <c r="V14354">
        <v>1</v>
      </c>
      <c r="W14354" t="s">
        <v>2547</v>
      </c>
    </row>
    <row r="14355" spans="1:23" x14ac:dyDescent="0.3">
      <c r="A14355">
        <v>22397</v>
      </c>
      <c r="B14355" s="15" t="s">
        <v>1869</v>
      </c>
      <c r="C14355" t="str">
        <f>_xlfn.XLOOKUP($B14355, STANDARDS!$A:$A, STANDARDS!$B:$B,,0,2)</f>
        <v>Morwell 1B Lignite</v>
      </c>
      <c r="D14355" t="s">
        <v>535</v>
      </c>
      <c r="E14355" t="s">
        <v>2183</v>
      </c>
      <c r="F14355">
        <v>-38.227107400000001</v>
      </c>
      <c r="G14355">
        <v>146.5782289</v>
      </c>
      <c r="H14355">
        <v>0</v>
      </c>
      <c r="I14355" t="s">
        <v>592</v>
      </c>
      <c r="J14355" cm="1">
        <f t="array" ref="J14355:L14355">_xlfn.XLOOKUP($C14355, AGE!$A:$A,AGE!$B:$D,,0,2)</f>
        <v>22.18</v>
      </c>
      <c r="K14355">
        <v>0.63</v>
      </c>
      <c r="L14355" t="str">
        <v>Briggs et al. 2007</v>
      </c>
      <c r="M14355" t="s">
        <v>2343</v>
      </c>
      <c r="P14355" t="s">
        <v>2342</v>
      </c>
      <c r="S14355">
        <v>-24.3</v>
      </c>
      <c r="T14355">
        <v>0.06</v>
      </c>
      <c r="U14355" t="s">
        <v>2344</v>
      </c>
      <c r="V14355">
        <v>1</v>
      </c>
      <c r="W14355" t="s">
        <v>2547</v>
      </c>
    </row>
    <row r="14356" spans="1:23" x14ac:dyDescent="0.3">
      <c r="A14356">
        <v>22397</v>
      </c>
      <c r="B14356" s="15" t="s">
        <v>1869</v>
      </c>
      <c r="C14356" t="str">
        <f>_xlfn.XLOOKUP($B14356, STANDARDS!$A:$A, STANDARDS!$B:$B,,0,2)</f>
        <v>Morwell 1B Lignite</v>
      </c>
      <c r="D14356" t="s">
        <v>535</v>
      </c>
      <c r="E14356" t="s">
        <v>2183</v>
      </c>
      <c r="F14356">
        <v>-38.227107400000001</v>
      </c>
      <c r="G14356">
        <v>146.5782289</v>
      </c>
      <c r="H14356">
        <v>0</v>
      </c>
      <c r="I14356" t="s">
        <v>592</v>
      </c>
      <c r="J14356" cm="1">
        <f t="array" ref="J14356:L14356">_xlfn.XLOOKUP($C14356, AGE!$A:$A,AGE!$B:$D,,0,2)</f>
        <v>22.18</v>
      </c>
      <c r="K14356">
        <v>0.63</v>
      </c>
      <c r="L14356" t="str">
        <v>Briggs et al. 2007</v>
      </c>
      <c r="M14356" t="s">
        <v>2296</v>
      </c>
      <c r="P14356" t="s">
        <v>2342</v>
      </c>
      <c r="S14356">
        <v>-25.6</v>
      </c>
      <c r="T14356">
        <v>0.06</v>
      </c>
      <c r="U14356" t="s">
        <v>2307</v>
      </c>
      <c r="V14356">
        <v>1</v>
      </c>
      <c r="W14356" t="s">
        <v>2547</v>
      </c>
    </row>
    <row r="14357" spans="1:23" x14ac:dyDescent="0.3">
      <c r="A14357">
        <v>22402</v>
      </c>
      <c r="B14357" s="15" t="s">
        <v>1869</v>
      </c>
      <c r="C14357" t="str">
        <f>_xlfn.XLOOKUP($B14357, STANDARDS!$A:$A, STANDARDS!$B:$B,,0,2)</f>
        <v>Morwell 1B Lignite</v>
      </c>
      <c r="D14357" t="s">
        <v>535</v>
      </c>
      <c r="E14357" t="s">
        <v>2183</v>
      </c>
      <c r="F14357">
        <v>-38.227107400000001</v>
      </c>
      <c r="G14357">
        <v>146.5782289</v>
      </c>
      <c r="H14357">
        <v>0</v>
      </c>
      <c r="I14357" t="s">
        <v>592</v>
      </c>
      <c r="J14357" cm="1">
        <f t="array" ref="J14357:L14357">_xlfn.XLOOKUP($C14357, AGE!$A:$A,AGE!$B:$D,,0,2)</f>
        <v>22.18</v>
      </c>
      <c r="K14357">
        <v>0.63</v>
      </c>
      <c r="L14357" t="str">
        <v>Briggs et al. 2007</v>
      </c>
      <c r="M14357" t="s">
        <v>2296</v>
      </c>
      <c r="P14357" t="s">
        <v>2342</v>
      </c>
      <c r="S14357">
        <v>-25.6</v>
      </c>
      <c r="T14357">
        <v>0.06</v>
      </c>
      <c r="U14357" t="s">
        <v>2307</v>
      </c>
      <c r="V14357">
        <v>1</v>
      </c>
      <c r="W14357" t="s">
        <v>2547</v>
      </c>
    </row>
    <row r="14358" spans="1:23" x14ac:dyDescent="0.3">
      <c r="A14358">
        <v>22403</v>
      </c>
      <c r="B14358" s="15" t="s">
        <v>1869</v>
      </c>
      <c r="C14358" t="str">
        <f>_xlfn.XLOOKUP($B14358, STANDARDS!$A:$A, STANDARDS!$B:$B,,0,2)</f>
        <v>Morwell 1B Lignite</v>
      </c>
      <c r="D14358" t="s">
        <v>535</v>
      </c>
      <c r="E14358" t="s">
        <v>2183</v>
      </c>
      <c r="F14358">
        <v>-38.227107400000001</v>
      </c>
      <c r="G14358">
        <v>146.5782289</v>
      </c>
      <c r="H14358">
        <v>0</v>
      </c>
      <c r="I14358" t="s">
        <v>592</v>
      </c>
      <c r="J14358" cm="1">
        <f t="array" ref="J14358:L14358">_xlfn.XLOOKUP($C14358, AGE!$A:$A,AGE!$B:$D,,0,2)</f>
        <v>22.18</v>
      </c>
      <c r="K14358">
        <v>0.63</v>
      </c>
      <c r="L14358" t="str">
        <v>Briggs et al. 2007</v>
      </c>
      <c r="M14358" t="s">
        <v>2343</v>
      </c>
      <c r="P14358" t="s">
        <v>2342</v>
      </c>
      <c r="S14358">
        <v>-24.7</v>
      </c>
      <c r="T14358">
        <v>0.06</v>
      </c>
      <c r="U14358" t="s">
        <v>2344</v>
      </c>
      <c r="V14358">
        <v>1</v>
      </c>
      <c r="W14358" t="s">
        <v>2547</v>
      </c>
    </row>
    <row r="14359" spans="1:23" x14ac:dyDescent="0.3">
      <c r="A14359">
        <v>22403</v>
      </c>
      <c r="B14359" s="15" t="s">
        <v>1869</v>
      </c>
      <c r="C14359" t="str">
        <f>_xlfn.XLOOKUP($B14359, STANDARDS!$A:$A, STANDARDS!$B:$B,,0,2)</f>
        <v>Morwell 1B Lignite</v>
      </c>
      <c r="D14359" t="s">
        <v>535</v>
      </c>
      <c r="E14359" t="s">
        <v>2183</v>
      </c>
      <c r="F14359">
        <v>-38.227107400000001</v>
      </c>
      <c r="G14359">
        <v>146.5782289</v>
      </c>
      <c r="H14359">
        <v>0</v>
      </c>
      <c r="I14359" t="s">
        <v>592</v>
      </c>
      <c r="J14359" cm="1">
        <f t="array" ref="J14359:L14359">_xlfn.XLOOKUP($C14359, AGE!$A:$A,AGE!$B:$D,,0,2)</f>
        <v>22.18</v>
      </c>
      <c r="K14359">
        <v>0.63</v>
      </c>
      <c r="L14359" t="str">
        <v>Briggs et al. 2007</v>
      </c>
      <c r="M14359" t="s">
        <v>2296</v>
      </c>
      <c r="P14359" t="s">
        <v>2342</v>
      </c>
      <c r="S14359">
        <v>-25.5</v>
      </c>
      <c r="T14359">
        <v>0.06</v>
      </c>
      <c r="U14359" t="s">
        <v>2307</v>
      </c>
      <c r="V14359">
        <v>1</v>
      </c>
      <c r="W14359" t="s">
        <v>2547</v>
      </c>
    </row>
    <row r="14360" spans="1:23" x14ac:dyDescent="0.3">
      <c r="A14360">
        <v>22404</v>
      </c>
      <c r="B14360" s="15" t="s">
        <v>1869</v>
      </c>
      <c r="C14360" t="str">
        <f>_xlfn.XLOOKUP($B14360, STANDARDS!$A:$A, STANDARDS!$B:$B,,0,2)</f>
        <v>Morwell 1B Lignite</v>
      </c>
      <c r="D14360" t="s">
        <v>535</v>
      </c>
      <c r="E14360" t="s">
        <v>2183</v>
      </c>
      <c r="F14360">
        <v>-38.227107400000001</v>
      </c>
      <c r="G14360">
        <v>146.5782289</v>
      </c>
      <c r="H14360">
        <v>0</v>
      </c>
      <c r="I14360" t="s">
        <v>592</v>
      </c>
      <c r="J14360" cm="1">
        <f t="array" ref="J14360:L14360">_xlfn.XLOOKUP($C14360, AGE!$A:$A,AGE!$B:$D,,0,2)</f>
        <v>22.18</v>
      </c>
      <c r="K14360">
        <v>0.63</v>
      </c>
      <c r="L14360" t="str">
        <v>Briggs et al. 2007</v>
      </c>
      <c r="M14360" t="s">
        <v>2296</v>
      </c>
      <c r="P14360" t="s">
        <v>2342</v>
      </c>
      <c r="S14360">
        <v>-25.6</v>
      </c>
      <c r="T14360">
        <v>0.06</v>
      </c>
      <c r="U14360" t="s">
        <v>2307</v>
      </c>
      <c r="V14360">
        <v>1</v>
      </c>
      <c r="W14360" t="s">
        <v>2547</v>
      </c>
    </row>
    <row r="14361" spans="1:23" x14ac:dyDescent="0.3">
      <c r="A14361">
        <v>22405</v>
      </c>
      <c r="B14361" s="15" t="s">
        <v>1869</v>
      </c>
      <c r="C14361" t="str">
        <f>_xlfn.XLOOKUP($B14361, STANDARDS!$A:$A, STANDARDS!$B:$B,,0,2)</f>
        <v>Morwell 1B Lignite</v>
      </c>
      <c r="D14361" t="s">
        <v>535</v>
      </c>
      <c r="E14361" t="s">
        <v>2183</v>
      </c>
      <c r="F14361">
        <v>-38.227107400000001</v>
      </c>
      <c r="G14361">
        <v>146.5782289</v>
      </c>
      <c r="H14361">
        <v>0</v>
      </c>
      <c r="I14361" t="s">
        <v>592</v>
      </c>
      <c r="J14361" cm="1">
        <f t="array" ref="J14361:L14361">_xlfn.XLOOKUP($C14361, AGE!$A:$A,AGE!$B:$D,,0,2)</f>
        <v>22.18</v>
      </c>
      <c r="K14361">
        <v>0.63</v>
      </c>
      <c r="L14361" t="str">
        <v>Briggs et al. 2007</v>
      </c>
      <c r="M14361" t="s">
        <v>2296</v>
      </c>
      <c r="P14361" t="s">
        <v>2342</v>
      </c>
      <c r="S14361">
        <v>-25.6</v>
      </c>
      <c r="T14361">
        <v>0.06</v>
      </c>
      <c r="U14361" t="s">
        <v>2307</v>
      </c>
      <c r="V14361">
        <v>1</v>
      </c>
      <c r="W14361" t="s">
        <v>2547</v>
      </c>
    </row>
    <row r="14362" spans="1:23" x14ac:dyDescent="0.3">
      <c r="A14362">
        <v>22406</v>
      </c>
      <c r="B14362" s="15" t="s">
        <v>1869</v>
      </c>
      <c r="C14362" t="str">
        <f>_xlfn.XLOOKUP($B14362, STANDARDS!$A:$A, STANDARDS!$B:$B,,0,2)</f>
        <v>Morwell 1B Lignite</v>
      </c>
      <c r="D14362" t="s">
        <v>535</v>
      </c>
      <c r="E14362" t="s">
        <v>2183</v>
      </c>
      <c r="F14362">
        <v>-38.227107400000001</v>
      </c>
      <c r="G14362">
        <v>146.5782289</v>
      </c>
      <c r="H14362">
        <v>0</v>
      </c>
      <c r="I14362" t="s">
        <v>592</v>
      </c>
      <c r="J14362" cm="1">
        <f t="array" ref="J14362:L14362">_xlfn.XLOOKUP($C14362, AGE!$A:$A,AGE!$B:$D,,0,2)</f>
        <v>22.18</v>
      </c>
      <c r="K14362">
        <v>0.63</v>
      </c>
      <c r="L14362" t="str">
        <v>Briggs et al. 2007</v>
      </c>
      <c r="M14362" t="s">
        <v>2296</v>
      </c>
      <c r="P14362" t="s">
        <v>2342</v>
      </c>
      <c r="S14362">
        <v>-25.4</v>
      </c>
      <c r="T14362">
        <v>0.06</v>
      </c>
      <c r="U14362" t="s">
        <v>2307</v>
      </c>
      <c r="V14362">
        <v>1</v>
      </c>
      <c r="W14362" t="s">
        <v>2547</v>
      </c>
    </row>
    <row r="14363" spans="1:23" x14ac:dyDescent="0.3">
      <c r="A14363">
        <v>22407</v>
      </c>
      <c r="B14363" s="15" t="s">
        <v>1869</v>
      </c>
      <c r="C14363" t="str">
        <f>_xlfn.XLOOKUP($B14363, STANDARDS!$A:$A, STANDARDS!$B:$B,,0,2)</f>
        <v>Morwell 1B Lignite</v>
      </c>
      <c r="D14363" t="s">
        <v>535</v>
      </c>
      <c r="E14363" t="s">
        <v>2183</v>
      </c>
      <c r="F14363">
        <v>-38.227107400000001</v>
      </c>
      <c r="G14363">
        <v>146.5782289</v>
      </c>
      <c r="H14363">
        <v>0</v>
      </c>
      <c r="I14363" t="s">
        <v>592</v>
      </c>
      <c r="J14363" cm="1">
        <f t="array" ref="J14363:L14363">_xlfn.XLOOKUP($C14363, AGE!$A:$A,AGE!$B:$D,,0,2)</f>
        <v>22.18</v>
      </c>
      <c r="K14363">
        <v>0.63</v>
      </c>
      <c r="L14363" t="str">
        <v>Briggs et al. 2007</v>
      </c>
      <c r="M14363" t="s">
        <v>2343</v>
      </c>
      <c r="P14363" t="s">
        <v>2342</v>
      </c>
      <c r="S14363">
        <v>-25.1</v>
      </c>
      <c r="T14363">
        <v>0.06</v>
      </c>
      <c r="U14363" t="s">
        <v>2344</v>
      </c>
      <c r="V14363">
        <v>1</v>
      </c>
      <c r="W14363" t="s">
        <v>2547</v>
      </c>
    </row>
    <row r="14364" spans="1:23" x14ac:dyDescent="0.3">
      <c r="A14364">
        <v>22407</v>
      </c>
      <c r="B14364" s="15" t="s">
        <v>1869</v>
      </c>
      <c r="C14364" t="str">
        <f>_xlfn.XLOOKUP($B14364, STANDARDS!$A:$A, STANDARDS!$B:$B,,0,2)</f>
        <v>Morwell 1B Lignite</v>
      </c>
      <c r="D14364" t="s">
        <v>535</v>
      </c>
      <c r="E14364" t="s">
        <v>2183</v>
      </c>
      <c r="F14364">
        <v>-38.227107400000001</v>
      </c>
      <c r="G14364">
        <v>146.5782289</v>
      </c>
      <c r="H14364">
        <v>0</v>
      </c>
      <c r="I14364" t="s">
        <v>592</v>
      </c>
      <c r="J14364" cm="1">
        <f t="array" ref="J14364:L14364">_xlfn.XLOOKUP($C14364, AGE!$A:$A,AGE!$B:$D,,0,2)</f>
        <v>22.18</v>
      </c>
      <c r="K14364">
        <v>0.63</v>
      </c>
      <c r="L14364" t="str">
        <v>Briggs et al. 2007</v>
      </c>
      <c r="M14364" t="s">
        <v>2296</v>
      </c>
      <c r="P14364" t="s">
        <v>2342</v>
      </c>
      <c r="S14364">
        <v>-25.5</v>
      </c>
      <c r="T14364">
        <v>0.06</v>
      </c>
      <c r="U14364" t="s">
        <v>2307</v>
      </c>
      <c r="V14364">
        <v>1</v>
      </c>
      <c r="W14364" t="s">
        <v>2547</v>
      </c>
    </row>
    <row r="14365" spans="1:23" x14ac:dyDescent="0.3">
      <c r="A14365">
        <v>22408</v>
      </c>
      <c r="B14365" s="15" t="s">
        <v>1869</v>
      </c>
      <c r="C14365" t="str">
        <f>_xlfn.XLOOKUP($B14365, STANDARDS!$A:$A, STANDARDS!$B:$B,,0,2)</f>
        <v>Morwell 1B Lignite</v>
      </c>
      <c r="D14365" t="s">
        <v>535</v>
      </c>
      <c r="E14365" t="s">
        <v>2183</v>
      </c>
      <c r="F14365">
        <v>-38.227107400000001</v>
      </c>
      <c r="G14365">
        <v>146.5782289</v>
      </c>
      <c r="H14365">
        <v>0</v>
      </c>
      <c r="I14365" t="s">
        <v>592</v>
      </c>
      <c r="J14365" cm="1">
        <f t="array" ref="J14365:L14365">_xlfn.XLOOKUP($C14365, AGE!$A:$A,AGE!$B:$D,,0,2)</f>
        <v>22.18</v>
      </c>
      <c r="K14365">
        <v>0.63</v>
      </c>
      <c r="L14365" t="str">
        <v>Briggs et al. 2007</v>
      </c>
      <c r="M14365" t="s">
        <v>2296</v>
      </c>
      <c r="P14365" t="s">
        <v>2342</v>
      </c>
      <c r="S14365">
        <v>-25.3</v>
      </c>
      <c r="T14365">
        <v>0.06</v>
      </c>
      <c r="U14365" t="s">
        <v>2307</v>
      </c>
      <c r="V14365">
        <v>1</v>
      </c>
      <c r="W14365" t="s">
        <v>2547</v>
      </c>
    </row>
    <row r="14366" spans="1:23" x14ac:dyDescent="0.3">
      <c r="A14366">
        <v>22409</v>
      </c>
      <c r="B14366" s="15" t="s">
        <v>1869</v>
      </c>
      <c r="C14366" t="str">
        <f>_xlfn.XLOOKUP($B14366, STANDARDS!$A:$A, STANDARDS!$B:$B,,0,2)</f>
        <v>Morwell 1B Lignite</v>
      </c>
      <c r="D14366" t="s">
        <v>535</v>
      </c>
      <c r="E14366" t="s">
        <v>2183</v>
      </c>
      <c r="F14366">
        <v>-38.227107400000001</v>
      </c>
      <c r="G14366">
        <v>146.5782289</v>
      </c>
      <c r="H14366">
        <v>0</v>
      </c>
      <c r="I14366" t="s">
        <v>592</v>
      </c>
      <c r="J14366" cm="1">
        <f t="array" ref="J14366:L14366">_xlfn.XLOOKUP($C14366, AGE!$A:$A,AGE!$B:$D,,0,2)</f>
        <v>22.18</v>
      </c>
      <c r="K14366">
        <v>0.63</v>
      </c>
      <c r="L14366" t="str">
        <v>Briggs et al. 2007</v>
      </c>
      <c r="M14366" t="s">
        <v>2296</v>
      </c>
      <c r="P14366" t="s">
        <v>2342</v>
      </c>
      <c r="S14366">
        <v>-25.3</v>
      </c>
      <c r="T14366">
        <v>0.06</v>
      </c>
      <c r="U14366" t="s">
        <v>2307</v>
      </c>
      <c r="V14366">
        <v>1</v>
      </c>
      <c r="W14366" t="s">
        <v>2547</v>
      </c>
    </row>
    <row r="14367" spans="1:23" x14ac:dyDescent="0.3">
      <c r="A14367">
        <v>22410</v>
      </c>
      <c r="B14367" s="15" t="s">
        <v>1869</v>
      </c>
      <c r="C14367" t="str">
        <f>_xlfn.XLOOKUP($B14367, STANDARDS!$A:$A, STANDARDS!$B:$B,,0,2)</f>
        <v>Morwell 1B Lignite</v>
      </c>
      <c r="D14367" t="s">
        <v>535</v>
      </c>
      <c r="E14367" t="s">
        <v>2183</v>
      </c>
      <c r="F14367">
        <v>-38.227107400000001</v>
      </c>
      <c r="G14367">
        <v>146.5782289</v>
      </c>
      <c r="H14367">
        <v>0</v>
      </c>
      <c r="I14367" t="s">
        <v>592</v>
      </c>
      <c r="J14367" cm="1">
        <f t="array" ref="J14367:L14367">_xlfn.XLOOKUP($C14367, AGE!$A:$A,AGE!$B:$D,,0,2)</f>
        <v>22.18</v>
      </c>
      <c r="K14367">
        <v>0.63</v>
      </c>
      <c r="L14367" t="str">
        <v>Briggs et al. 2007</v>
      </c>
      <c r="M14367" t="s">
        <v>2296</v>
      </c>
      <c r="P14367" t="s">
        <v>2342</v>
      </c>
      <c r="S14367">
        <v>-25.2</v>
      </c>
      <c r="T14367">
        <v>0.06</v>
      </c>
      <c r="U14367" t="s">
        <v>2307</v>
      </c>
      <c r="V14367">
        <v>1</v>
      </c>
      <c r="W14367" t="s">
        <v>2547</v>
      </c>
    </row>
    <row r="14368" spans="1:23" x14ac:dyDescent="0.3">
      <c r="A14368">
        <v>22411</v>
      </c>
      <c r="B14368" s="15" t="s">
        <v>1869</v>
      </c>
      <c r="C14368" t="str">
        <f>_xlfn.XLOOKUP($B14368, STANDARDS!$A:$A, STANDARDS!$B:$B,,0,2)</f>
        <v>Morwell 1B Lignite</v>
      </c>
      <c r="D14368" t="s">
        <v>535</v>
      </c>
      <c r="E14368" t="s">
        <v>2183</v>
      </c>
      <c r="F14368">
        <v>-38.227107400000001</v>
      </c>
      <c r="G14368">
        <v>146.5782289</v>
      </c>
      <c r="H14368">
        <v>0</v>
      </c>
      <c r="I14368" t="s">
        <v>592</v>
      </c>
      <c r="J14368" cm="1">
        <f t="array" ref="J14368:L14368">_xlfn.XLOOKUP($C14368, AGE!$A:$A,AGE!$B:$D,,0,2)</f>
        <v>22.18</v>
      </c>
      <c r="K14368">
        <v>0.63</v>
      </c>
      <c r="L14368" t="str">
        <v>Briggs et al. 2007</v>
      </c>
      <c r="M14368" t="s">
        <v>2296</v>
      </c>
      <c r="P14368" t="s">
        <v>2342</v>
      </c>
      <c r="S14368">
        <v>-25.3</v>
      </c>
      <c r="T14368">
        <v>0.06</v>
      </c>
      <c r="U14368" t="s">
        <v>2307</v>
      </c>
      <c r="V14368">
        <v>1</v>
      </c>
      <c r="W14368" t="s">
        <v>2547</v>
      </c>
    </row>
    <row r="14369" spans="1:23" x14ac:dyDescent="0.3">
      <c r="A14369">
        <v>22412</v>
      </c>
      <c r="B14369" s="15" t="s">
        <v>1869</v>
      </c>
      <c r="C14369" t="str">
        <f>_xlfn.XLOOKUP($B14369, STANDARDS!$A:$A, STANDARDS!$B:$B,,0,2)</f>
        <v>Morwell 1B Lignite</v>
      </c>
      <c r="D14369" t="s">
        <v>535</v>
      </c>
      <c r="E14369" t="s">
        <v>2183</v>
      </c>
      <c r="F14369">
        <v>-38.227107400000001</v>
      </c>
      <c r="G14369">
        <v>146.5782289</v>
      </c>
      <c r="H14369">
        <v>0</v>
      </c>
      <c r="I14369" t="s">
        <v>592</v>
      </c>
      <c r="J14369" cm="1">
        <f t="array" ref="J14369:L14369">_xlfn.XLOOKUP($C14369, AGE!$A:$A,AGE!$B:$D,,0,2)</f>
        <v>22.18</v>
      </c>
      <c r="K14369">
        <v>0.63</v>
      </c>
      <c r="L14369" t="str">
        <v>Briggs et al. 2007</v>
      </c>
      <c r="M14369" t="s">
        <v>2296</v>
      </c>
      <c r="P14369" t="s">
        <v>2342</v>
      </c>
      <c r="S14369">
        <v>-25.3</v>
      </c>
      <c r="T14369">
        <v>0.06</v>
      </c>
      <c r="U14369" t="s">
        <v>2307</v>
      </c>
      <c r="V14369">
        <v>1</v>
      </c>
      <c r="W14369" t="s">
        <v>2547</v>
      </c>
    </row>
    <row r="14370" spans="1:23" x14ac:dyDescent="0.3">
      <c r="A14370">
        <v>22413</v>
      </c>
      <c r="B14370" s="15" t="s">
        <v>1869</v>
      </c>
      <c r="C14370" t="str">
        <f>_xlfn.XLOOKUP($B14370, STANDARDS!$A:$A, STANDARDS!$B:$B,,0,2)</f>
        <v>Morwell 1B Lignite</v>
      </c>
      <c r="D14370" t="s">
        <v>535</v>
      </c>
      <c r="E14370" t="s">
        <v>2183</v>
      </c>
      <c r="F14370">
        <v>-38.227107400000001</v>
      </c>
      <c r="G14370">
        <v>146.5782289</v>
      </c>
      <c r="H14370">
        <v>0</v>
      </c>
      <c r="I14370" t="s">
        <v>592</v>
      </c>
      <c r="J14370" cm="1">
        <f t="array" ref="J14370:L14370">_xlfn.XLOOKUP($C14370, AGE!$A:$A,AGE!$B:$D,,0,2)</f>
        <v>22.18</v>
      </c>
      <c r="K14370">
        <v>0.63</v>
      </c>
      <c r="L14370" t="str">
        <v>Briggs et al. 2007</v>
      </c>
      <c r="M14370" t="s">
        <v>2296</v>
      </c>
      <c r="P14370" t="s">
        <v>2342</v>
      </c>
      <c r="S14370">
        <v>-25.6</v>
      </c>
      <c r="T14370">
        <v>0.06</v>
      </c>
      <c r="U14370" t="s">
        <v>2307</v>
      </c>
      <c r="V14370">
        <v>1</v>
      </c>
      <c r="W14370" t="s">
        <v>2547</v>
      </c>
    </row>
    <row r="14371" spans="1:23" x14ac:dyDescent="0.3">
      <c r="A14371">
        <v>22413</v>
      </c>
      <c r="B14371" s="15" t="s">
        <v>1869</v>
      </c>
      <c r="C14371" t="str">
        <f>_xlfn.XLOOKUP($B14371, STANDARDS!$A:$A, STANDARDS!$B:$B,,0,2)</f>
        <v>Morwell 1B Lignite</v>
      </c>
      <c r="D14371" t="s">
        <v>535</v>
      </c>
      <c r="E14371" t="s">
        <v>2183</v>
      </c>
      <c r="F14371">
        <v>-38.227107400000001</v>
      </c>
      <c r="G14371">
        <v>146.5782289</v>
      </c>
      <c r="H14371">
        <v>0</v>
      </c>
      <c r="I14371" t="s">
        <v>592</v>
      </c>
      <c r="J14371" cm="1">
        <f t="array" ref="J14371:L14371">_xlfn.XLOOKUP($C14371, AGE!$A:$A,AGE!$B:$D,,0,2)</f>
        <v>22.18</v>
      </c>
      <c r="K14371">
        <v>0.63</v>
      </c>
      <c r="L14371" t="str">
        <v>Briggs et al. 2007</v>
      </c>
      <c r="M14371" t="s">
        <v>2343</v>
      </c>
      <c r="P14371" t="s">
        <v>2342</v>
      </c>
      <c r="S14371">
        <v>-25.7</v>
      </c>
      <c r="T14371">
        <v>0.06</v>
      </c>
      <c r="U14371" t="s">
        <v>2344</v>
      </c>
      <c r="V14371">
        <v>1</v>
      </c>
      <c r="W14371" t="s">
        <v>2547</v>
      </c>
    </row>
    <row r="14372" spans="1:23" x14ac:dyDescent="0.3">
      <c r="A14372">
        <v>22417</v>
      </c>
      <c r="B14372" s="15" t="s">
        <v>1869</v>
      </c>
      <c r="C14372" t="str">
        <f>_xlfn.XLOOKUP($B14372, STANDARDS!$A:$A, STANDARDS!$B:$B,,0,2)</f>
        <v>Morwell 1B Lignite</v>
      </c>
      <c r="D14372" t="s">
        <v>535</v>
      </c>
      <c r="E14372" t="s">
        <v>2183</v>
      </c>
      <c r="F14372">
        <v>-38.227107400000001</v>
      </c>
      <c r="G14372">
        <v>146.5782289</v>
      </c>
      <c r="H14372">
        <v>0</v>
      </c>
      <c r="I14372" t="s">
        <v>592</v>
      </c>
      <c r="J14372" cm="1">
        <f t="array" ref="J14372:L14372">_xlfn.XLOOKUP($C14372, AGE!$A:$A,AGE!$B:$D,,0,2)</f>
        <v>22.18</v>
      </c>
      <c r="K14372">
        <v>0.63</v>
      </c>
      <c r="L14372" t="str">
        <v>Briggs et al. 2007</v>
      </c>
      <c r="M14372" t="s">
        <v>2296</v>
      </c>
      <c r="P14372" t="s">
        <v>2342</v>
      </c>
      <c r="S14372">
        <v>-25.6</v>
      </c>
      <c r="T14372">
        <v>0.06</v>
      </c>
      <c r="U14372" t="s">
        <v>2307</v>
      </c>
      <c r="V14372">
        <v>1</v>
      </c>
      <c r="W14372" t="s">
        <v>2547</v>
      </c>
    </row>
    <row r="14373" spans="1:23" x14ac:dyDescent="0.3">
      <c r="A14373">
        <v>22418</v>
      </c>
      <c r="B14373" s="15" t="s">
        <v>1869</v>
      </c>
      <c r="C14373" t="str">
        <f>_xlfn.XLOOKUP($B14373, STANDARDS!$A:$A, STANDARDS!$B:$B,,0,2)</f>
        <v>Morwell 1B Lignite</v>
      </c>
      <c r="D14373" t="s">
        <v>535</v>
      </c>
      <c r="E14373" t="s">
        <v>2183</v>
      </c>
      <c r="F14373">
        <v>-38.227107400000001</v>
      </c>
      <c r="G14373">
        <v>146.5782289</v>
      </c>
      <c r="H14373">
        <v>0</v>
      </c>
      <c r="I14373" t="s">
        <v>592</v>
      </c>
      <c r="J14373" cm="1">
        <f t="array" ref="J14373:L14373">_xlfn.XLOOKUP($C14373, AGE!$A:$A,AGE!$B:$D,,0,2)</f>
        <v>22.18</v>
      </c>
      <c r="K14373">
        <v>0.63</v>
      </c>
      <c r="L14373" t="str">
        <v>Briggs et al. 2007</v>
      </c>
      <c r="M14373" t="s">
        <v>2343</v>
      </c>
      <c r="P14373" t="s">
        <v>2342</v>
      </c>
      <c r="S14373">
        <v>-25.1</v>
      </c>
      <c r="T14373">
        <v>0.06</v>
      </c>
      <c r="U14373" t="s">
        <v>2344</v>
      </c>
      <c r="V14373">
        <v>1</v>
      </c>
      <c r="W14373" t="s">
        <v>2547</v>
      </c>
    </row>
    <row r="14374" spans="1:23" x14ac:dyDescent="0.3">
      <c r="A14374">
        <v>22418</v>
      </c>
      <c r="B14374" s="15" t="s">
        <v>1869</v>
      </c>
      <c r="C14374" t="str">
        <f>_xlfn.XLOOKUP($B14374, STANDARDS!$A:$A, STANDARDS!$B:$B,,0,2)</f>
        <v>Morwell 1B Lignite</v>
      </c>
      <c r="D14374" t="s">
        <v>535</v>
      </c>
      <c r="E14374" t="s">
        <v>2183</v>
      </c>
      <c r="F14374">
        <v>-38.227107400000001</v>
      </c>
      <c r="G14374">
        <v>146.5782289</v>
      </c>
      <c r="H14374">
        <v>0</v>
      </c>
      <c r="I14374" t="s">
        <v>592</v>
      </c>
      <c r="J14374" cm="1">
        <f t="array" ref="J14374:L14374">_xlfn.XLOOKUP($C14374, AGE!$A:$A,AGE!$B:$D,,0,2)</f>
        <v>22.18</v>
      </c>
      <c r="K14374">
        <v>0.63</v>
      </c>
      <c r="L14374" t="str">
        <v>Briggs et al. 2007</v>
      </c>
      <c r="M14374" t="s">
        <v>2296</v>
      </c>
      <c r="P14374" t="s">
        <v>2342</v>
      </c>
      <c r="S14374">
        <v>-25.5</v>
      </c>
      <c r="T14374">
        <v>0.06</v>
      </c>
      <c r="U14374" t="s">
        <v>2307</v>
      </c>
      <c r="V14374">
        <v>1</v>
      </c>
      <c r="W14374" t="s">
        <v>2547</v>
      </c>
    </row>
    <row r="14375" spans="1:23" x14ac:dyDescent="0.3">
      <c r="A14375">
        <v>22419</v>
      </c>
      <c r="B14375" s="15" t="s">
        <v>1869</v>
      </c>
      <c r="C14375" t="str">
        <f>_xlfn.XLOOKUP($B14375, STANDARDS!$A:$A, STANDARDS!$B:$B,,0,2)</f>
        <v>Morwell 1B Lignite</v>
      </c>
      <c r="D14375" t="s">
        <v>535</v>
      </c>
      <c r="E14375" t="s">
        <v>2183</v>
      </c>
      <c r="F14375">
        <v>-38.227107400000001</v>
      </c>
      <c r="G14375">
        <v>146.5782289</v>
      </c>
      <c r="H14375">
        <v>0</v>
      </c>
      <c r="I14375" t="s">
        <v>592</v>
      </c>
      <c r="J14375" cm="1">
        <f t="array" ref="J14375:L14375">_xlfn.XLOOKUP($C14375, AGE!$A:$A,AGE!$B:$D,,0,2)</f>
        <v>22.18</v>
      </c>
      <c r="K14375">
        <v>0.63</v>
      </c>
      <c r="L14375" t="str">
        <v>Briggs et al. 2007</v>
      </c>
      <c r="M14375" t="s">
        <v>2296</v>
      </c>
      <c r="P14375" t="s">
        <v>2342</v>
      </c>
      <c r="S14375">
        <v>-25.5</v>
      </c>
      <c r="T14375">
        <v>0.06</v>
      </c>
      <c r="U14375" t="s">
        <v>2307</v>
      </c>
      <c r="V14375">
        <v>1</v>
      </c>
      <c r="W14375" t="s">
        <v>2547</v>
      </c>
    </row>
    <row r="14376" spans="1:23" x14ac:dyDescent="0.3">
      <c r="A14376">
        <v>22420</v>
      </c>
      <c r="B14376" s="15" t="s">
        <v>1869</v>
      </c>
      <c r="C14376" t="str">
        <f>_xlfn.XLOOKUP($B14376, STANDARDS!$A:$A, STANDARDS!$B:$B,,0,2)</f>
        <v>Morwell 1B Lignite</v>
      </c>
      <c r="D14376" t="s">
        <v>535</v>
      </c>
      <c r="E14376" t="s">
        <v>2183</v>
      </c>
      <c r="F14376">
        <v>-38.227107400000001</v>
      </c>
      <c r="G14376">
        <v>146.5782289</v>
      </c>
      <c r="H14376">
        <v>0</v>
      </c>
      <c r="I14376" t="s">
        <v>592</v>
      </c>
      <c r="J14376" cm="1">
        <f t="array" ref="J14376:L14376">_xlfn.XLOOKUP($C14376, AGE!$A:$A,AGE!$B:$D,,0,2)</f>
        <v>22.18</v>
      </c>
      <c r="K14376">
        <v>0.63</v>
      </c>
      <c r="L14376" t="str">
        <v>Briggs et al. 2007</v>
      </c>
      <c r="M14376" t="s">
        <v>2296</v>
      </c>
      <c r="P14376" t="s">
        <v>2342</v>
      </c>
      <c r="S14376">
        <v>-25.5</v>
      </c>
      <c r="T14376">
        <v>0.06</v>
      </c>
      <c r="U14376" t="s">
        <v>2307</v>
      </c>
      <c r="V14376">
        <v>1</v>
      </c>
      <c r="W14376" t="s">
        <v>2547</v>
      </c>
    </row>
    <row r="14377" spans="1:23" x14ac:dyDescent="0.3">
      <c r="A14377">
        <v>22421</v>
      </c>
      <c r="B14377" s="15" t="s">
        <v>1869</v>
      </c>
      <c r="C14377" t="str">
        <f>_xlfn.XLOOKUP($B14377, STANDARDS!$A:$A, STANDARDS!$B:$B,,0,2)</f>
        <v>Morwell 1B Lignite</v>
      </c>
      <c r="D14377" t="s">
        <v>535</v>
      </c>
      <c r="E14377" t="s">
        <v>2183</v>
      </c>
      <c r="F14377">
        <v>-38.227107400000001</v>
      </c>
      <c r="G14377">
        <v>146.5782289</v>
      </c>
      <c r="H14377">
        <v>0</v>
      </c>
      <c r="I14377" t="s">
        <v>592</v>
      </c>
      <c r="J14377" cm="1">
        <f t="array" ref="J14377:L14377">_xlfn.XLOOKUP($C14377, AGE!$A:$A,AGE!$B:$D,,0,2)</f>
        <v>22.18</v>
      </c>
      <c r="K14377">
        <v>0.63</v>
      </c>
      <c r="L14377" t="str">
        <v>Briggs et al. 2007</v>
      </c>
      <c r="M14377" t="s">
        <v>2343</v>
      </c>
      <c r="P14377" t="s">
        <v>2342</v>
      </c>
      <c r="S14377">
        <v>-24.8</v>
      </c>
      <c r="T14377">
        <v>0.06</v>
      </c>
      <c r="U14377" t="s">
        <v>2344</v>
      </c>
      <c r="V14377">
        <v>1</v>
      </c>
      <c r="W14377" t="s">
        <v>2547</v>
      </c>
    </row>
    <row r="14378" spans="1:23" x14ac:dyDescent="0.3">
      <c r="A14378">
        <v>22421</v>
      </c>
      <c r="B14378" s="15" t="s">
        <v>1869</v>
      </c>
      <c r="C14378" t="str">
        <f>_xlfn.XLOOKUP($B14378, STANDARDS!$A:$A, STANDARDS!$B:$B,,0,2)</f>
        <v>Morwell 1B Lignite</v>
      </c>
      <c r="D14378" t="s">
        <v>535</v>
      </c>
      <c r="E14378" t="s">
        <v>2183</v>
      </c>
      <c r="F14378">
        <v>-38.227107400000001</v>
      </c>
      <c r="G14378">
        <v>146.5782289</v>
      </c>
      <c r="H14378">
        <v>0</v>
      </c>
      <c r="I14378" t="s">
        <v>592</v>
      </c>
      <c r="J14378" cm="1">
        <f t="array" ref="J14378:L14378">_xlfn.XLOOKUP($C14378, AGE!$A:$A,AGE!$B:$D,,0,2)</f>
        <v>22.18</v>
      </c>
      <c r="K14378">
        <v>0.63</v>
      </c>
      <c r="L14378" t="str">
        <v>Briggs et al. 2007</v>
      </c>
      <c r="M14378" t="s">
        <v>2296</v>
      </c>
      <c r="P14378" t="s">
        <v>2342</v>
      </c>
      <c r="S14378">
        <v>-25.3</v>
      </c>
      <c r="T14378">
        <v>0.06</v>
      </c>
      <c r="U14378" t="s">
        <v>2307</v>
      </c>
      <c r="V14378">
        <v>1</v>
      </c>
      <c r="W14378" t="s">
        <v>2547</v>
      </c>
    </row>
    <row r="14379" spans="1:23" x14ac:dyDescent="0.3">
      <c r="A14379">
        <v>22422</v>
      </c>
      <c r="B14379" s="15" t="s">
        <v>1869</v>
      </c>
      <c r="C14379" t="str">
        <f>_xlfn.XLOOKUP($B14379, STANDARDS!$A:$A, STANDARDS!$B:$B,,0,2)</f>
        <v>Morwell 1B Lignite</v>
      </c>
      <c r="D14379" t="s">
        <v>535</v>
      </c>
      <c r="E14379" t="s">
        <v>2183</v>
      </c>
      <c r="F14379">
        <v>-38.227107400000001</v>
      </c>
      <c r="G14379">
        <v>146.5782289</v>
      </c>
      <c r="H14379">
        <v>0</v>
      </c>
      <c r="I14379" t="s">
        <v>592</v>
      </c>
      <c r="J14379" cm="1">
        <f t="array" ref="J14379:L14379">_xlfn.XLOOKUP($C14379, AGE!$A:$A,AGE!$B:$D,,0,2)</f>
        <v>22.18</v>
      </c>
      <c r="K14379">
        <v>0.63</v>
      </c>
      <c r="L14379" t="str">
        <v>Briggs et al. 2007</v>
      </c>
      <c r="M14379" t="s">
        <v>2343</v>
      </c>
      <c r="P14379" t="s">
        <v>2342</v>
      </c>
      <c r="S14379">
        <v>-23.6</v>
      </c>
      <c r="T14379">
        <v>0.06</v>
      </c>
      <c r="U14379" t="s">
        <v>2344</v>
      </c>
      <c r="V14379">
        <v>1</v>
      </c>
      <c r="W14379" t="s">
        <v>2547</v>
      </c>
    </row>
    <row r="14380" spans="1:23" x14ac:dyDescent="0.3">
      <c r="A14380">
        <v>22422</v>
      </c>
      <c r="B14380" s="15" t="s">
        <v>1869</v>
      </c>
      <c r="C14380" t="str">
        <f>_xlfn.XLOOKUP($B14380, STANDARDS!$A:$A, STANDARDS!$B:$B,,0,2)</f>
        <v>Morwell 1B Lignite</v>
      </c>
      <c r="D14380" t="s">
        <v>535</v>
      </c>
      <c r="E14380" t="s">
        <v>2183</v>
      </c>
      <c r="F14380">
        <v>-38.227107400000001</v>
      </c>
      <c r="G14380">
        <v>146.5782289</v>
      </c>
      <c r="H14380">
        <v>0</v>
      </c>
      <c r="I14380" t="s">
        <v>592</v>
      </c>
      <c r="J14380" cm="1">
        <f t="array" ref="J14380:L14380">_xlfn.XLOOKUP($C14380, AGE!$A:$A,AGE!$B:$D,,0,2)</f>
        <v>22.18</v>
      </c>
      <c r="K14380">
        <v>0.63</v>
      </c>
      <c r="L14380" t="str">
        <v>Briggs et al. 2007</v>
      </c>
      <c r="M14380" t="s">
        <v>2296</v>
      </c>
      <c r="P14380" t="s">
        <v>2342</v>
      </c>
      <c r="S14380">
        <v>-25.3</v>
      </c>
      <c r="T14380">
        <v>0.06</v>
      </c>
      <c r="U14380" t="s">
        <v>2307</v>
      </c>
      <c r="V14380">
        <v>1</v>
      </c>
      <c r="W14380" t="s">
        <v>2547</v>
      </c>
    </row>
    <row r="14381" spans="1:23" x14ac:dyDescent="0.3">
      <c r="A14381">
        <v>22423</v>
      </c>
      <c r="B14381" s="15" t="s">
        <v>1869</v>
      </c>
      <c r="C14381" t="str">
        <f>_xlfn.XLOOKUP($B14381, STANDARDS!$A:$A, STANDARDS!$B:$B,,0,2)</f>
        <v>Morwell 1B Lignite</v>
      </c>
      <c r="D14381" t="s">
        <v>535</v>
      </c>
      <c r="E14381" t="s">
        <v>2183</v>
      </c>
      <c r="F14381">
        <v>-38.227107400000001</v>
      </c>
      <c r="G14381">
        <v>146.5782289</v>
      </c>
      <c r="H14381">
        <v>0</v>
      </c>
      <c r="I14381" t="s">
        <v>592</v>
      </c>
      <c r="J14381" cm="1">
        <f t="array" ref="J14381:L14381">_xlfn.XLOOKUP($C14381, AGE!$A:$A,AGE!$B:$D,,0,2)</f>
        <v>22.18</v>
      </c>
      <c r="K14381">
        <v>0.63</v>
      </c>
      <c r="L14381" t="str">
        <v>Briggs et al. 2007</v>
      </c>
      <c r="M14381" t="s">
        <v>2296</v>
      </c>
      <c r="P14381" t="s">
        <v>2342</v>
      </c>
      <c r="S14381">
        <v>-25.3</v>
      </c>
      <c r="T14381">
        <v>0.06</v>
      </c>
      <c r="U14381" t="s">
        <v>2307</v>
      </c>
      <c r="V14381">
        <v>1</v>
      </c>
      <c r="W14381" t="s">
        <v>2547</v>
      </c>
    </row>
    <row r="14382" spans="1:23" x14ac:dyDescent="0.3">
      <c r="A14382">
        <v>22424</v>
      </c>
      <c r="B14382" s="15" t="s">
        <v>1869</v>
      </c>
      <c r="C14382" t="str">
        <f>_xlfn.XLOOKUP($B14382, STANDARDS!$A:$A, STANDARDS!$B:$B,,0,2)</f>
        <v>Morwell 1B Lignite</v>
      </c>
      <c r="D14382" t="s">
        <v>535</v>
      </c>
      <c r="E14382" t="s">
        <v>2183</v>
      </c>
      <c r="F14382">
        <v>-38.227107400000001</v>
      </c>
      <c r="G14382">
        <v>146.5782289</v>
      </c>
      <c r="H14382">
        <v>0</v>
      </c>
      <c r="I14382" t="s">
        <v>592</v>
      </c>
      <c r="J14382" cm="1">
        <f t="array" ref="J14382:L14382">_xlfn.XLOOKUP($C14382, AGE!$A:$A,AGE!$B:$D,,0,2)</f>
        <v>22.18</v>
      </c>
      <c r="K14382">
        <v>0.63</v>
      </c>
      <c r="L14382" t="str">
        <v>Briggs et al. 2007</v>
      </c>
      <c r="M14382" t="s">
        <v>2296</v>
      </c>
      <c r="P14382" t="s">
        <v>2342</v>
      </c>
      <c r="S14382">
        <v>-25.4</v>
      </c>
      <c r="T14382">
        <v>0.06</v>
      </c>
      <c r="U14382" t="s">
        <v>2307</v>
      </c>
      <c r="V14382">
        <v>1</v>
      </c>
      <c r="W14382" t="s">
        <v>2547</v>
      </c>
    </row>
    <row r="14383" spans="1:23" x14ac:dyDescent="0.3">
      <c r="A14383">
        <v>22425</v>
      </c>
      <c r="B14383" s="15" t="s">
        <v>1869</v>
      </c>
      <c r="C14383" t="str">
        <f>_xlfn.XLOOKUP($B14383, STANDARDS!$A:$A, STANDARDS!$B:$B,,0,2)</f>
        <v>Morwell 1B Lignite</v>
      </c>
      <c r="D14383" t="s">
        <v>535</v>
      </c>
      <c r="E14383" t="s">
        <v>2183</v>
      </c>
      <c r="F14383">
        <v>-38.227107400000001</v>
      </c>
      <c r="G14383">
        <v>146.5782289</v>
      </c>
      <c r="H14383">
        <v>0</v>
      </c>
      <c r="I14383" t="s">
        <v>592</v>
      </c>
      <c r="J14383" cm="1">
        <f t="array" ref="J14383:L14383">_xlfn.XLOOKUP($C14383, AGE!$A:$A,AGE!$B:$D,,0,2)</f>
        <v>22.18</v>
      </c>
      <c r="K14383">
        <v>0.63</v>
      </c>
      <c r="L14383" t="str">
        <v>Briggs et al. 2007</v>
      </c>
      <c r="M14383" t="s">
        <v>2296</v>
      </c>
      <c r="P14383" t="s">
        <v>2342</v>
      </c>
      <c r="S14383">
        <v>-25.6</v>
      </c>
      <c r="T14383">
        <v>0.06</v>
      </c>
      <c r="U14383" t="s">
        <v>2307</v>
      </c>
      <c r="V14383">
        <v>1</v>
      </c>
      <c r="W14383" t="s">
        <v>2547</v>
      </c>
    </row>
    <row r="14384" spans="1:23" x14ac:dyDescent="0.3">
      <c r="A14384">
        <v>22426</v>
      </c>
      <c r="B14384" s="15" t="s">
        <v>1869</v>
      </c>
      <c r="C14384" t="str">
        <f>_xlfn.XLOOKUP($B14384, STANDARDS!$A:$A, STANDARDS!$B:$B,,0,2)</f>
        <v>Morwell 1B Lignite</v>
      </c>
      <c r="D14384" t="s">
        <v>535</v>
      </c>
      <c r="E14384" t="s">
        <v>2183</v>
      </c>
      <c r="F14384">
        <v>-38.227107400000001</v>
      </c>
      <c r="G14384">
        <v>146.5782289</v>
      </c>
      <c r="H14384">
        <v>0</v>
      </c>
      <c r="I14384" t="s">
        <v>592</v>
      </c>
      <c r="J14384" cm="1">
        <f t="array" ref="J14384:L14384">_xlfn.XLOOKUP($C14384, AGE!$A:$A,AGE!$B:$D,,0,2)</f>
        <v>22.18</v>
      </c>
      <c r="K14384">
        <v>0.63</v>
      </c>
      <c r="L14384" t="str">
        <v>Briggs et al. 2007</v>
      </c>
      <c r="M14384" t="s">
        <v>2296</v>
      </c>
      <c r="P14384" t="s">
        <v>2342</v>
      </c>
      <c r="S14384">
        <v>-25.6</v>
      </c>
      <c r="T14384">
        <v>0.06</v>
      </c>
      <c r="U14384" t="s">
        <v>2307</v>
      </c>
      <c r="V14384">
        <v>1</v>
      </c>
      <c r="W14384" t="s">
        <v>2547</v>
      </c>
    </row>
    <row r="14385" spans="1:23" x14ac:dyDescent="0.3">
      <c r="A14385">
        <v>22427</v>
      </c>
      <c r="B14385" s="15" t="s">
        <v>1870</v>
      </c>
      <c r="C14385" t="str">
        <f>_xlfn.XLOOKUP($B14385, STANDARDS!$A:$A, STANDARDS!$B:$B,,0,2)</f>
        <v>Morwell 1B Lignite</v>
      </c>
      <c r="D14385" t="s">
        <v>535</v>
      </c>
      <c r="E14385" t="s">
        <v>2183</v>
      </c>
      <c r="F14385" s="38">
        <v>-38.2300088</v>
      </c>
      <c r="G14385">
        <v>146.57591740000001</v>
      </c>
      <c r="H14385">
        <v>0</v>
      </c>
      <c r="I14385" t="s">
        <v>592</v>
      </c>
      <c r="J14385" cm="1">
        <f t="array" ref="J14385:L14385">_xlfn.XLOOKUP($C14385, AGE!$A:$A,AGE!$B:$D,,0,2)</f>
        <v>22.18</v>
      </c>
      <c r="K14385">
        <v>0.63</v>
      </c>
      <c r="L14385" t="str">
        <v>Briggs et al. 2007</v>
      </c>
      <c r="M14385" t="s">
        <v>2296</v>
      </c>
      <c r="P14385" t="s">
        <v>2342</v>
      </c>
      <c r="S14385">
        <v>-25.9</v>
      </c>
      <c r="T14385">
        <v>0.06</v>
      </c>
      <c r="U14385" t="s">
        <v>2307</v>
      </c>
      <c r="V14385">
        <v>1</v>
      </c>
      <c r="W14385" t="s">
        <v>2547</v>
      </c>
    </row>
    <row r="14386" spans="1:23" x14ac:dyDescent="0.3">
      <c r="A14386">
        <v>22428</v>
      </c>
      <c r="B14386" s="15" t="s">
        <v>1870</v>
      </c>
      <c r="C14386" t="str">
        <f>_xlfn.XLOOKUP($B14386, STANDARDS!$A:$A, STANDARDS!$B:$B,,0,2)</f>
        <v>Morwell 1B Lignite</v>
      </c>
      <c r="D14386" t="s">
        <v>535</v>
      </c>
      <c r="E14386" t="s">
        <v>2183</v>
      </c>
      <c r="F14386" s="38">
        <v>-38.2300088</v>
      </c>
      <c r="G14386">
        <v>146.57591740000001</v>
      </c>
      <c r="H14386">
        <v>0</v>
      </c>
      <c r="I14386" t="s">
        <v>592</v>
      </c>
      <c r="J14386" cm="1">
        <f t="array" ref="J14386:L14386">_xlfn.XLOOKUP($C14386, AGE!$A:$A,AGE!$B:$D,,0,2)</f>
        <v>22.18</v>
      </c>
      <c r="K14386">
        <v>0.63</v>
      </c>
      <c r="L14386" t="str">
        <v>Briggs et al. 2007</v>
      </c>
      <c r="M14386" t="s">
        <v>2296</v>
      </c>
      <c r="P14386" t="s">
        <v>2342</v>
      </c>
      <c r="S14386">
        <v>-25.9</v>
      </c>
      <c r="T14386">
        <v>0.06</v>
      </c>
      <c r="U14386" t="s">
        <v>2307</v>
      </c>
      <c r="V14386">
        <v>1</v>
      </c>
      <c r="W14386" t="s">
        <v>2547</v>
      </c>
    </row>
    <row r="14387" spans="1:23" x14ac:dyDescent="0.3">
      <c r="A14387">
        <v>22429</v>
      </c>
      <c r="B14387" s="15" t="s">
        <v>1870</v>
      </c>
      <c r="C14387" t="str">
        <f>_xlfn.XLOOKUP($B14387, STANDARDS!$A:$A, STANDARDS!$B:$B,,0,2)</f>
        <v>Morwell 1B Lignite</v>
      </c>
      <c r="D14387" t="s">
        <v>535</v>
      </c>
      <c r="E14387" t="s">
        <v>2183</v>
      </c>
      <c r="F14387" s="38">
        <v>-38.2300088</v>
      </c>
      <c r="G14387">
        <v>146.57591740000001</v>
      </c>
      <c r="H14387">
        <v>0</v>
      </c>
      <c r="I14387" t="s">
        <v>592</v>
      </c>
      <c r="J14387" cm="1">
        <f t="array" ref="J14387:L14387">_xlfn.XLOOKUP($C14387, AGE!$A:$A,AGE!$B:$D,,0,2)</f>
        <v>22.18</v>
      </c>
      <c r="K14387">
        <v>0.63</v>
      </c>
      <c r="L14387" t="str">
        <v>Briggs et al. 2007</v>
      </c>
      <c r="M14387" t="s">
        <v>2296</v>
      </c>
      <c r="P14387" t="s">
        <v>2342</v>
      </c>
      <c r="S14387">
        <v>-25.9</v>
      </c>
      <c r="T14387">
        <v>0.06</v>
      </c>
      <c r="U14387" t="s">
        <v>2307</v>
      </c>
      <c r="V14387">
        <v>1</v>
      </c>
      <c r="W14387" t="s">
        <v>2547</v>
      </c>
    </row>
    <row r="14388" spans="1:23" x14ac:dyDescent="0.3">
      <c r="A14388">
        <v>22430</v>
      </c>
      <c r="B14388" s="15" t="s">
        <v>1870</v>
      </c>
      <c r="C14388" t="str">
        <f>_xlfn.XLOOKUP($B14388, STANDARDS!$A:$A, STANDARDS!$B:$B,,0,2)</f>
        <v>Morwell 1B Lignite</v>
      </c>
      <c r="D14388" t="s">
        <v>535</v>
      </c>
      <c r="E14388" t="s">
        <v>2183</v>
      </c>
      <c r="F14388" s="38">
        <v>-38.2300088</v>
      </c>
      <c r="G14388">
        <v>146.57591740000001</v>
      </c>
      <c r="H14388">
        <v>0</v>
      </c>
      <c r="I14388" t="s">
        <v>592</v>
      </c>
      <c r="J14388" cm="1">
        <f t="array" ref="J14388:L14388">_xlfn.XLOOKUP($C14388, AGE!$A:$A,AGE!$B:$D,,0,2)</f>
        <v>22.18</v>
      </c>
      <c r="K14388">
        <v>0.63</v>
      </c>
      <c r="L14388" t="str">
        <v>Briggs et al. 2007</v>
      </c>
      <c r="M14388" t="s">
        <v>2296</v>
      </c>
      <c r="P14388" t="s">
        <v>2342</v>
      </c>
      <c r="S14388">
        <v>-26</v>
      </c>
      <c r="T14388">
        <v>0.06</v>
      </c>
      <c r="U14388" t="s">
        <v>2307</v>
      </c>
      <c r="V14388">
        <v>1</v>
      </c>
      <c r="W14388" t="s">
        <v>2547</v>
      </c>
    </row>
    <row r="14389" spans="1:23" x14ac:dyDescent="0.3">
      <c r="A14389">
        <v>22431</v>
      </c>
      <c r="B14389" s="15" t="s">
        <v>1870</v>
      </c>
      <c r="C14389" t="str">
        <f>_xlfn.XLOOKUP($B14389, STANDARDS!$A:$A, STANDARDS!$B:$B,,0,2)</f>
        <v>Morwell 1B Lignite</v>
      </c>
      <c r="D14389" t="s">
        <v>535</v>
      </c>
      <c r="E14389" t="s">
        <v>2183</v>
      </c>
      <c r="F14389" s="38">
        <v>-38.2300088</v>
      </c>
      <c r="G14389">
        <v>146.57591740000001</v>
      </c>
      <c r="H14389">
        <v>0</v>
      </c>
      <c r="I14389" t="s">
        <v>592</v>
      </c>
      <c r="J14389" cm="1">
        <f t="array" ref="J14389:L14389">_xlfn.XLOOKUP($C14389, AGE!$A:$A,AGE!$B:$D,,0,2)</f>
        <v>22.18</v>
      </c>
      <c r="K14389">
        <v>0.63</v>
      </c>
      <c r="L14389" t="str">
        <v>Briggs et al. 2007</v>
      </c>
      <c r="M14389" t="s">
        <v>2296</v>
      </c>
      <c r="P14389" t="s">
        <v>2342</v>
      </c>
      <c r="S14389">
        <v>-26.1</v>
      </c>
      <c r="T14389">
        <v>0.06</v>
      </c>
      <c r="U14389" t="s">
        <v>2307</v>
      </c>
      <c r="V14389">
        <v>1</v>
      </c>
      <c r="W14389" t="s">
        <v>2547</v>
      </c>
    </row>
    <row r="14390" spans="1:23" x14ac:dyDescent="0.3">
      <c r="A14390">
        <v>22432</v>
      </c>
      <c r="B14390" s="15" t="s">
        <v>1870</v>
      </c>
      <c r="C14390" t="str">
        <f>_xlfn.XLOOKUP($B14390, STANDARDS!$A:$A, STANDARDS!$B:$B,,0,2)</f>
        <v>Morwell 1B Lignite</v>
      </c>
      <c r="D14390" t="s">
        <v>535</v>
      </c>
      <c r="E14390" t="s">
        <v>2183</v>
      </c>
      <c r="F14390" s="38">
        <v>-38.2300088</v>
      </c>
      <c r="G14390">
        <v>146.57591740000001</v>
      </c>
      <c r="H14390">
        <v>0</v>
      </c>
      <c r="I14390" t="s">
        <v>592</v>
      </c>
      <c r="J14390" cm="1">
        <f t="array" ref="J14390:L14390">_xlfn.XLOOKUP($C14390, AGE!$A:$A,AGE!$B:$D,,0,2)</f>
        <v>22.18</v>
      </c>
      <c r="K14390">
        <v>0.63</v>
      </c>
      <c r="L14390" t="str">
        <v>Briggs et al. 2007</v>
      </c>
      <c r="M14390" t="s">
        <v>2345</v>
      </c>
      <c r="P14390" t="s">
        <v>2342</v>
      </c>
      <c r="S14390">
        <v>-26.4</v>
      </c>
      <c r="T14390">
        <v>0.06</v>
      </c>
      <c r="U14390" t="s">
        <v>2344</v>
      </c>
      <c r="V14390">
        <v>1</v>
      </c>
      <c r="W14390" t="s">
        <v>2547</v>
      </c>
    </row>
    <row r="14391" spans="1:23" x14ac:dyDescent="0.3">
      <c r="A14391">
        <v>22432</v>
      </c>
      <c r="B14391" s="15" t="s">
        <v>1870</v>
      </c>
      <c r="C14391" t="str">
        <f>_xlfn.XLOOKUP($B14391, STANDARDS!$A:$A, STANDARDS!$B:$B,,0,2)</f>
        <v>Morwell 1B Lignite</v>
      </c>
      <c r="D14391" t="s">
        <v>535</v>
      </c>
      <c r="E14391" t="s">
        <v>2183</v>
      </c>
      <c r="F14391" s="38">
        <v>-38.2300088</v>
      </c>
      <c r="G14391">
        <v>146.57591740000001</v>
      </c>
      <c r="H14391">
        <v>0</v>
      </c>
      <c r="I14391" t="s">
        <v>592</v>
      </c>
      <c r="J14391" cm="1">
        <f t="array" ref="J14391:L14391">_xlfn.XLOOKUP($C14391, AGE!$A:$A,AGE!$B:$D,,0,2)</f>
        <v>22.18</v>
      </c>
      <c r="K14391">
        <v>0.63</v>
      </c>
      <c r="L14391" t="str">
        <v>Briggs et al. 2007</v>
      </c>
      <c r="M14391" t="s">
        <v>2296</v>
      </c>
      <c r="P14391" t="s">
        <v>2342</v>
      </c>
      <c r="S14391">
        <v>-26.7</v>
      </c>
      <c r="T14391">
        <v>0.06</v>
      </c>
      <c r="U14391" t="s">
        <v>2307</v>
      </c>
      <c r="V14391">
        <v>1</v>
      </c>
      <c r="W14391" t="s">
        <v>2547</v>
      </c>
    </row>
    <row r="14392" spans="1:23" x14ac:dyDescent="0.3">
      <c r="A14392">
        <v>22433</v>
      </c>
      <c r="B14392" s="15" t="s">
        <v>1870</v>
      </c>
      <c r="C14392" t="str">
        <f>_xlfn.XLOOKUP($B14392, STANDARDS!$A:$A, STANDARDS!$B:$B,,0,2)</f>
        <v>Morwell 1B Lignite</v>
      </c>
      <c r="D14392" t="s">
        <v>535</v>
      </c>
      <c r="E14392" t="s">
        <v>2183</v>
      </c>
      <c r="F14392" s="38">
        <v>-38.2300088</v>
      </c>
      <c r="G14392">
        <v>146.57591740000001</v>
      </c>
      <c r="H14392">
        <v>0</v>
      </c>
      <c r="I14392" t="s">
        <v>592</v>
      </c>
      <c r="J14392" cm="1">
        <f t="array" ref="J14392:L14392">_xlfn.XLOOKUP($C14392, AGE!$A:$A,AGE!$B:$D,,0,2)</f>
        <v>22.18</v>
      </c>
      <c r="K14392">
        <v>0.63</v>
      </c>
      <c r="L14392" t="str">
        <v>Briggs et al. 2007</v>
      </c>
      <c r="M14392" t="s">
        <v>2296</v>
      </c>
      <c r="P14392" t="s">
        <v>2342</v>
      </c>
      <c r="S14392">
        <v>-26.2</v>
      </c>
      <c r="T14392">
        <v>0.06</v>
      </c>
      <c r="U14392" t="s">
        <v>2307</v>
      </c>
      <c r="V14392">
        <v>1</v>
      </c>
      <c r="W14392" t="s">
        <v>2547</v>
      </c>
    </row>
    <row r="14393" spans="1:23" x14ac:dyDescent="0.3">
      <c r="A14393">
        <v>22434</v>
      </c>
      <c r="B14393" s="15" t="s">
        <v>1870</v>
      </c>
      <c r="C14393" t="str">
        <f>_xlfn.XLOOKUP($B14393, STANDARDS!$A:$A, STANDARDS!$B:$B,,0,2)</f>
        <v>Morwell 1B Lignite</v>
      </c>
      <c r="D14393" t="s">
        <v>535</v>
      </c>
      <c r="E14393" t="s">
        <v>2183</v>
      </c>
      <c r="F14393" s="38">
        <v>-38.2300088</v>
      </c>
      <c r="G14393">
        <v>146.57591740000001</v>
      </c>
      <c r="H14393">
        <v>0</v>
      </c>
      <c r="I14393" t="s">
        <v>592</v>
      </c>
      <c r="J14393" cm="1">
        <f t="array" ref="J14393:L14393">_xlfn.XLOOKUP($C14393, AGE!$A:$A,AGE!$B:$D,,0,2)</f>
        <v>22.18</v>
      </c>
      <c r="K14393">
        <v>0.63</v>
      </c>
      <c r="L14393" t="str">
        <v>Briggs et al. 2007</v>
      </c>
      <c r="M14393" t="s">
        <v>2296</v>
      </c>
      <c r="P14393" t="s">
        <v>2342</v>
      </c>
      <c r="S14393">
        <v>-26.1</v>
      </c>
      <c r="T14393">
        <v>0.06</v>
      </c>
      <c r="U14393" t="s">
        <v>2307</v>
      </c>
      <c r="V14393">
        <v>1</v>
      </c>
      <c r="W14393" t="s">
        <v>2547</v>
      </c>
    </row>
    <row r="14394" spans="1:23" x14ac:dyDescent="0.3">
      <c r="A14394">
        <v>22435</v>
      </c>
      <c r="B14394" s="15" t="s">
        <v>1870</v>
      </c>
      <c r="C14394" t="str">
        <f>_xlfn.XLOOKUP($B14394, STANDARDS!$A:$A, STANDARDS!$B:$B,,0,2)</f>
        <v>Morwell 1B Lignite</v>
      </c>
      <c r="D14394" t="s">
        <v>535</v>
      </c>
      <c r="E14394" t="s">
        <v>2183</v>
      </c>
      <c r="F14394" s="38">
        <v>-38.2300088</v>
      </c>
      <c r="G14394">
        <v>146.57591740000001</v>
      </c>
      <c r="H14394">
        <v>0</v>
      </c>
      <c r="I14394" t="s">
        <v>592</v>
      </c>
      <c r="J14394" cm="1">
        <f t="array" ref="J14394:L14394">_xlfn.XLOOKUP($C14394, AGE!$A:$A,AGE!$B:$D,,0,2)</f>
        <v>22.18</v>
      </c>
      <c r="K14394">
        <v>0.63</v>
      </c>
      <c r="L14394" t="str">
        <v>Briggs et al. 2007</v>
      </c>
      <c r="M14394" t="s">
        <v>2296</v>
      </c>
      <c r="P14394" t="s">
        <v>2342</v>
      </c>
      <c r="S14394">
        <v>-26.3</v>
      </c>
      <c r="T14394">
        <v>0.06</v>
      </c>
      <c r="U14394" t="s">
        <v>2307</v>
      </c>
      <c r="V14394">
        <v>1</v>
      </c>
      <c r="W14394" t="s">
        <v>2547</v>
      </c>
    </row>
    <row r="14395" spans="1:23" x14ac:dyDescent="0.3">
      <c r="A14395">
        <v>22436</v>
      </c>
      <c r="B14395" s="15" t="s">
        <v>1870</v>
      </c>
      <c r="C14395" t="str">
        <f>_xlfn.XLOOKUP($B14395, STANDARDS!$A:$A, STANDARDS!$B:$B,,0,2)</f>
        <v>Morwell 1B Lignite</v>
      </c>
      <c r="D14395" t="s">
        <v>535</v>
      </c>
      <c r="E14395" t="s">
        <v>2183</v>
      </c>
      <c r="F14395" s="38">
        <v>-38.2300088</v>
      </c>
      <c r="G14395">
        <v>146.57591740000001</v>
      </c>
      <c r="H14395">
        <v>0</v>
      </c>
      <c r="I14395" t="s">
        <v>592</v>
      </c>
      <c r="J14395" cm="1">
        <f t="array" ref="J14395:L14395">_xlfn.XLOOKUP($C14395, AGE!$A:$A,AGE!$B:$D,,0,2)</f>
        <v>22.18</v>
      </c>
      <c r="K14395">
        <v>0.63</v>
      </c>
      <c r="L14395" t="str">
        <v>Briggs et al. 2007</v>
      </c>
      <c r="M14395" t="s">
        <v>2345</v>
      </c>
      <c r="P14395" t="s">
        <v>2342</v>
      </c>
      <c r="S14395">
        <v>-24.3</v>
      </c>
      <c r="T14395">
        <v>0.06</v>
      </c>
      <c r="U14395" t="s">
        <v>2344</v>
      </c>
      <c r="V14395">
        <v>1</v>
      </c>
      <c r="W14395" t="s">
        <v>2547</v>
      </c>
    </row>
    <row r="14396" spans="1:23" x14ac:dyDescent="0.3">
      <c r="A14396">
        <v>22436</v>
      </c>
      <c r="B14396" s="15" t="s">
        <v>1870</v>
      </c>
      <c r="C14396" t="str">
        <f>_xlfn.XLOOKUP($B14396, STANDARDS!$A:$A, STANDARDS!$B:$B,,0,2)</f>
        <v>Morwell 1B Lignite</v>
      </c>
      <c r="D14396" t="s">
        <v>535</v>
      </c>
      <c r="E14396" t="s">
        <v>2183</v>
      </c>
      <c r="F14396" s="38">
        <v>-38.2300088</v>
      </c>
      <c r="G14396">
        <v>146.57591740000001</v>
      </c>
      <c r="H14396">
        <v>0</v>
      </c>
      <c r="I14396" t="s">
        <v>592</v>
      </c>
      <c r="J14396" cm="1">
        <f t="array" ref="J14396:L14396">_xlfn.XLOOKUP($C14396, AGE!$A:$A,AGE!$B:$D,,0,2)</f>
        <v>22.18</v>
      </c>
      <c r="K14396">
        <v>0.63</v>
      </c>
      <c r="L14396" t="str">
        <v>Briggs et al. 2007</v>
      </c>
      <c r="M14396" t="s">
        <v>2296</v>
      </c>
      <c r="P14396" t="s">
        <v>2342</v>
      </c>
      <c r="S14396">
        <v>-25.4</v>
      </c>
      <c r="T14396">
        <v>0.06</v>
      </c>
      <c r="U14396" t="s">
        <v>2307</v>
      </c>
      <c r="V14396">
        <v>1</v>
      </c>
      <c r="W14396" t="s">
        <v>2547</v>
      </c>
    </row>
    <row r="14397" spans="1:23" x14ac:dyDescent="0.3">
      <c r="A14397">
        <v>22437</v>
      </c>
      <c r="B14397" s="15" t="s">
        <v>1870</v>
      </c>
      <c r="C14397" t="str">
        <f>_xlfn.XLOOKUP($B14397, STANDARDS!$A:$A, STANDARDS!$B:$B,,0,2)</f>
        <v>Morwell 1B Lignite</v>
      </c>
      <c r="D14397" t="s">
        <v>535</v>
      </c>
      <c r="E14397" t="s">
        <v>2183</v>
      </c>
      <c r="F14397" s="38">
        <v>-38.2300088</v>
      </c>
      <c r="G14397">
        <v>146.57591740000001</v>
      </c>
      <c r="H14397">
        <v>0</v>
      </c>
      <c r="I14397" t="s">
        <v>592</v>
      </c>
      <c r="J14397" cm="1">
        <f t="array" ref="J14397:L14397">_xlfn.XLOOKUP($C14397, AGE!$A:$A,AGE!$B:$D,,0,2)</f>
        <v>22.18</v>
      </c>
      <c r="K14397">
        <v>0.63</v>
      </c>
      <c r="L14397" t="str">
        <v>Briggs et al. 2007</v>
      </c>
      <c r="M14397" t="s">
        <v>2345</v>
      </c>
      <c r="P14397" t="s">
        <v>2342</v>
      </c>
      <c r="S14397">
        <v>-23.6</v>
      </c>
      <c r="T14397">
        <v>0.06</v>
      </c>
      <c r="U14397" t="s">
        <v>2344</v>
      </c>
      <c r="V14397">
        <v>1</v>
      </c>
      <c r="W14397" t="s">
        <v>2547</v>
      </c>
    </row>
    <row r="14398" spans="1:23" x14ac:dyDescent="0.3">
      <c r="A14398">
        <v>22437</v>
      </c>
      <c r="B14398" s="15" t="s">
        <v>1870</v>
      </c>
      <c r="C14398" t="str">
        <f>_xlfn.XLOOKUP($B14398, STANDARDS!$A:$A, STANDARDS!$B:$B,,0,2)</f>
        <v>Morwell 1B Lignite</v>
      </c>
      <c r="D14398" t="s">
        <v>535</v>
      </c>
      <c r="E14398" t="s">
        <v>2183</v>
      </c>
      <c r="F14398" s="38">
        <v>-38.2300088</v>
      </c>
      <c r="G14398">
        <v>146.57591740000001</v>
      </c>
      <c r="H14398">
        <v>0</v>
      </c>
      <c r="I14398" t="s">
        <v>592</v>
      </c>
      <c r="J14398" cm="1">
        <f t="array" ref="J14398:L14398">_xlfn.XLOOKUP($C14398, AGE!$A:$A,AGE!$B:$D,,0,2)</f>
        <v>22.18</v>
      </c>
      <c r="K14398">
        <v>0.63</v>
      </c>
      <c r="L14398" t="str">
        <v>Briggs et al. 2007</v>
      </c>
      <c r="M14398" t="s">
        <v>2296</v>
      </c>
      <c r="P14398" t="s">
        <v>2342</v>
      </c>
      <c r="S14398">
        <v>-25.7</v>
      </c>
      <c r="T14398">
        <v>0.06</v>
      </c>
      <c r="U14398" t="s">
        <v>2307</v>
      </c>
      <c r="V14398">
        <v>1</v>
      </c>
      <c r="W14398" t="s">
        <v>2547</v>
      </c>
    </row>
    <row r="14399" spans="1:23" x14ac:dyDescent="0.3">
      <c r="A14399">
        <v>22438</v>
      </c>
      <c r="B14399" s="15" t="s">
        <v>1870</v>
      </c>
      <c r="C14399" t="str">
        <f>_xlfn.XLOOKUP($B14399, STANDARDS!$A:$A, STANDARDS!$B:$B,,0,2)</f>
        <v>Morwell 1B Lignite</v>
      </c>
      <c r="D14399" t="s">
        <v>535</v>
      </c>
      <c r="E14399" t="s">
        <v>2183</v>
      </c>
      <c r="F14399" s="38">
        <v>-38.2300088</v>
      </c>
      <c r="G14399">
        <v>146.57591740000001</v>
      </c>
      <c r="H14399">
        <v>0</v>
      </c>
      <c r="I14399" t="s">
        <v>592</v>
      </c>
      <c r="J14399" cm="1">
        <f t="array" ref="J14399:L14399">_xlfn.XLOOKUP($C14399, AGE!$A:$A,AGE!$B:$D,,0,2)</f>
        <v>22.18</v>
      </c>
      <c r="K14399">
        <v>0.63</v>
      </c>
      <c r="L14399" t="str">
        <v>Briggs et al. 2007</v>
      </c>
      <c r="M14399" t="s">
        <v>2345</v>
      </c>
      <c r="P14399" t="s">
        <v>2342</v>
      </c>
      <c r="S14399">
        <v>-24.8</v>
      </c>
      <c r="T14399">
        <v>0.06</v>
      </c>
      <c r="U14399" t="s">
        <v>2344</v>
      </c>
      <c r="V14399">
        <v>1</v>
      </c>
      <c r="W14399" t="s">
        <v>2547</v>
      </c>
    </row>
    <row r="14400" spans="1:23" x14ac:dyDescent="0.3">
      <c r="A14400">
        <v>22438</v>
      </c>
      <c r="B14400" s="15" t="s">
        <v>1870</v>
      </c>
      <c r="C14400" t="str">
        <f>_xlfn.XLOOKUP($B14400, STANDARDS!$A:$A, STANDARDS!$B:$B,,0,2)</f>
        <v>Morwell 1B Lignite</v>
      </c>
      <c r="D14400" t="s">
        <v>535</v>
      </c>
      <c r="E14400" t="s">
        <v>2183</v>
      </c>
      <c r="F14400" s="38">
        <v>-38.2300088</v>
      </c>
      <c r="G14400">
        <v>146.57591740000001</v>
      </c>
      <c r="H14400">
        <v>0</v>
      </c>
      <c r="I14400" t="s">
        <v>592</v>
      </c>
      <c r="J14400" cm="1">
        <f t="array" ref="J14400:L14400">_xlfn.XLOOKUP($C14400, AGE!$A:$A,AGE!$B:$D,,0,2)</f>
        <v>22.18</v>
      </c>
      <c r="K14400">
        <v>0.63</v>
      </c>
      <c r="L14400" t="str">
        <v>Briggs et al. 2007</v>
      </c>
      <c r="M14400" t="s">
        <v>2296</v>
      </c>
      <c r="P14400" t="s">
        <v>2342</v>
      </c>
      <c r="S14400">
        <v>-25.8</v>
      </c>
      <c r="T14400">
        <v>0.06</v>
      </c>
      <c r="U14400" t="s">
        <v>2307</v>
      </c>
      <c r="V14400">
        <v>1</v>
      </c>
      <c r="W14400" t="s">
        <v>2547</v>
      </c>
    </row>
    <row r="14401" spans="1:23" x14ac:dyDescent="0.3">
      <c r="A14401">
        <v>22439</v>
      </c>
      <c r="B14401" s="15" t="s">
        <v>1870</v>
      </c>
      <c r="C14401" t="str">
        <f>_xlfn.XLOOKUP($B14401, STANDARDS!$A:$A, STANDARDS!$B:$B,,0,2)</f>
        <v>Morwell 1B Lignite</v>
      </c>
      <c r="D14401" t="s">
        <v>535</v>
      </c>
      <c r="E14401" t="s">
        <v>2183</v>
      </c>
      <c r="F14401" s="38">
        <v>-38.2300088</v>
      </c>
      <c r="G14401">
        <v>146.57591740000001</v>
      </c>
      <c r="H14401">
        <v>0</v>
      </c>
      <c r="I14401" t="s">
        <v>592</v>
      </c>
      <c r="J14401" cm="1">
        <f t="array" ref="J14401:L14401">_xlfn.XLOOKUP($C14401, AGE!$A:$A,AGE!$B:$D,,0,2)</f>
        <v>22.18</v>
      </c>
      <c r="K14401">
        <v>0.63</v>
      </c>
      <c r="L14401" t="str">
        <v>Briggs et al. 2007</v>
      </c>
      <c r="M14401" t="s">
        <v>2296</v>
      </c>
      <c r="P14401" t="s">
        <v>2342</v>
      </c>
      <c r="S14401">
        <v>-25.8</v>
      </c>
      <c r="T14401">
        <v>0.06</v>
      </c>
      <c r="U14401" t="s">
        <v>2307</v>
      </c>
      <c r="V14401">
        <v>1</v>
      </c>
      <c r="W14401" t="s">
        <v>2547</v>
      </c>
    </row>
    <row r="14402" spans="1:23" x14ac:dyDescent="0.3">
      <c r="A14402">
        <v>22439</v>
      </c>
      <c r="B14402" s="15" t="s">
        <v>1870</v>
      </c>
      <c r="C14402" t="str">
        <f>_xlfn.XLOOKUP($B14402, STANDARDS!$A:$A, STANDARDS!$B:$B,,0,2)</f>
        <v>Morwell 1B Lignite</v>
      </c>
      <c r="D14402" t="s">
        <v>535</v>
      </c>
      <c r="E14402" t="s">
        <v>2183</v>
      </c>
      <c r="F14402" s="38">
        <v>-38.2300088</v>
      </c>
      <c r="G14402">
        <v>146.57591740000001</v>
      </c>
      <c r="H14402">
        <v>0</v>
      </c>
      <c r="I14402" t="s">
        <v>592</v>
      </c>
      <c r="J14402" cm="1">
        <f t="array" ref="J14402:L14402">_xlfn.XLOOKUP($C14402, AGE!$A:$A,AGE!$B:$D,,0,2)</f>
        <v>22.18</v>
      </c>
      <c r="K14402">
        <v>0.63</v>
      </c>
      <c r="L14402" t="str">
        <v>Briggs et al. 2007</v>
      </c>
      <c r="M14402" t="s">
        <v>2345</v>
      </c>
      <c r="P14402" t="s">
        <v>2342</v>
      </c>
      <c r="S14402">
        <v>-26.9</v>
      </c>
      <c r="T14402">
        <v>0.06</v>
      </c>
      <c r="U14402" t="s">
        <v>2344</v>
      </c>
      <c r="V14402">
        <v>1</v>
      </c>
      <c r="W14402" t="s">
        <v>2547</v>
      </c>
    </row>
    <row r="14403" spans="1:23" x14ac:dyDescent="0.3">
      <c r="A14403">
        <v>22440</v>
      </c>
      <c r="B14403" s="15" t="s">
        <v>1870</v>
      </c>
      <c r="C14403" t="str">
        <f>_xlfn.XLOOKUP($B14403, STANDARDS!$A:$A, STANDARDS!$B:$B,,0,2)</f>
        <v>Morwell 1B Lignite</v>
      </c>
      <c r="D14403" t="s">
        <v>535</v>
      </c>
      <c r="E14403" t="s">
        <v>2183</v>
      </c>
      <c r="F14403" s="38">
        <v>-38.2300088</v>
      </c>
      <c r="G14403">
        <v>146.57591740000001</v>
      </c>
      <c r="H14403">
        <v>0</v>
      </c>
      <c r="I14403" t="s">
        <v>592</v>
      </c>
      <c r="J14403" cm="1">
        <f t="array" ref="J14403:L14403">_xlfn.XLOOKUP($C14403, AGE!$A:$A,AGE!$B:$D,,0,2)</f>
        <v>22.18</v>
      </c>
      <c r="K14403">
        <v>0.63</v>
      </c>
      <c r="L14403" t="str">
        <v>Briggs et al. 2007</v>
      </c>
      <c r="M14403" t="s">
        <v>2296</v>
      </c>
      <c r="P14403" t="s">
        <v>2342</v>
      </c>
      <c r="S14403">
        <v>-25.7</v>
      </c>
      <c r="T14403">
        <v>0.06</v>
      </c>
      <c r="U14403" t="s">
        <v>2307</v>
      </c>
      <c r="V14403">
        <v>1</v>
      </c>
      <c r="W14403" t="s">
        <v>2547</v>
      </c>
    </row>
    <row r="14404" spans="1:23" x14ac:dyDescent="0.3">
      <c r="A14404">
        <v>22441</v>
      </c>
      <c r="B14404" s="15" t="s">
        <v>1870</v>
      </c>
      <c r="C14404" t="str">
        <f>_xlfn.XLOOKUP($B14404, STANDARDS!$A:$A, STANDARDS!$B:$B,,0,2)</f>
        <v>Morwell 1B Lignite</v>
      </c>
      <c r="D14404" t="s">
        <v>535</v>
      </c>
      <c r="E14404" t="s">
        <v>2183</v>
      </c>
      <c r="F14404" s="38">
        <v>-38.2300088</v>
      </c>
      <c r="G14404">
        <v>146.57591740000001</v>
      </c>
      <c r="H14404">
        <v>0</v>
      </c>
      <c r="I14404" t="s">
        <v>592</v>
      </c>
      <c r="J14404" cm="1">
        <f t="array" ref="J14404:L14404">_xlfn.XLOOKUP($C14404, AGE!$A:$A,AGE!$B:$D,,0,2)</f>
        <v>22.18</v>
      </c>
      <c r="K14404">
        <v>0.63</v>
      </c>
      <c r="L14404" t="str">
        <v>Briggs et al. 2007</v>
      </c>
      <c r="M14404" t="s">
        <v>2296</v>
      </c>
      <c r="P14404" t="s">
        <v>2342</v>
      </c>
      <c r="S14404">
        <v>-26.2</v>
      </c>
      <c r="T14404">
        <v>0.06</v>
      </c>
      <c r="U14404" t="s">
        <v>2307</v>
      </c>
      <c r="V14404">
        <v>1</v>
      </c>
      <c r="W14404" t="s">
        <v>2547</v>
      </c>
    </row>
    <row r="14405" spans="1:23" x14ac:dyDescent="0.3">
      <c r="A14405">
        <v>22442</v>
      </c>
      <c r="B14405" s="15" t="s">
        <v>1870</v>
      </c>
      <c r="C14405" t="str">
        <f>_xlfn.XLOOKUP($B14405, STANDARDS!$A:$A, STANDARDS!$B:$B,,0,2)</f>
        <v>Morwell 1B Lignite</v>
      </c>
      <c r="D14405" t="s">
        <v>535</v>
      </c>
      <c r="E14405" t="s">
        <v>2183</v>
      </c>
      <c r="F14405" s="38">
        <v>-38.2300088</v>
      </c>
      <c r="G14405">
        <v>146.57591740000001</v>
      </c>
      <c r="H14405">
        <v>0</v>
      </c>
      <c r="I14405" t="s">
        <v>592</v>
      </c>
      <c r="J14405" cm="1">
        <f t="array" ref="J14405:L14405">_xlfn.XLOOKUP($C14405, AGE!$A:$A,AGE!$B:$D,,0,2)</f>
        <v>22.18</v>
      </c>
      <c r="K14405">
        <v>0.63</v>
      </c>
      <c r="L14405" t="str">
        <v>Briggs et al. 2007</v>
      </c>
      <c r="M14405" t="s">
        <v>2296</v>
      </c>
      <c r="P14405" t="s">
        <v>2342</v>
      </c>
      <c r="S14405">
        <v>-27.4</v>
      </c>
      <c r="T14405">
        <v>0.06</v>
      </c>
      <c r="U14405" t="s">
        <v>2307</v>
      </c>
      <c r="V14405">
        <v>1</v>
      </c>
      <c r="W14405" t="s">
        <v>2547</v>
      </c>
    </row>
    <row r="14406" spans="1:23" x14ac:dyDescent="0.3">
      <c r="A14406">
        <v>22442</v>
      </c>
      <c r="B14406" s="15" t="s">
        <v>1870</v>
      </c>
      <c r="C14406" t="str">
        <f>_xlfn.XLOOKUP($B14406, STANDARDS!$A:$A, STANDARDS!$B:$B,,0,2)</f>
        <v>Morwell 1B Lignite</v>
      </c>
      <c r="D14406" t="s">
        <v>535</v>
      </c>
      <c r="E14406" t="s">
        <v>2183</v>
      </c>
      <c r="F14406" s="38">
        <v>-38.2300088</v>
      </c>
      <c r="G14406">
        <v>146.57591740000001</v>
      </c>
      <c r="H14406">
        <v>0</v>
      </c>
      <c r="I14406" t="s">
        <v>592</v>
      </c>
      <c r="J14406" cm="1">
        <f t="array" ref="J14406:L14406">_xlfn.XLOOKUP($C14406, AGE!$A:$A,AGE!$B:$D,,0,2)</f>
        <v>22.18</v>
      </c>
      <c r="K14406">
        <v>0.63</v>
      </c>
      <c r="L14406" t="str">
        <v>Briggs et al. 2007</v>
      </c>
      <c r="M14406" t="s">
        <v>2345</v>
      </c>
      <c r="P14406" t="s">
        <v>2342</v>
      </c>
      <c r="S14406">
        <v>-28</v>
      </c>
      <c r="T14406">
        <v>0.06</v>
      </c>
      <c r="U14406" t="s">
        <v>2344</v>
      </c>
      <c r="V14406">
        <v>1</v>
      </c>
      <c r="W14406" t="s">
        <v>2547</v>
      </c>
    </row>
    <row r="14407" spans="1:23" x14ac:dyDescent="0.3">
      <c r="A14407">
        <v>22443</v>
      </c>
      <c r="B14407" s="15" t="s">
        <v>1870</v>
      </c>
      <c r="C14407" t="str">
        <f>_xlfn.XLOOKUP($B14407, STANDARDS!$A:$A, STANDARDS!$B:$B,,0,2)</f>
        <v>Morwell 1B Lignite</v>
      </c>
      <c r="D14407" t="s">
        <v>535</v>
      </c>
      <c r="E14407" t="s">
        <v>2183</v>
      </c>
      <c r="F14407" s="38">
        <v>-38.2300088</v>
      </c>
      <c r="G14407">
        <v>146.57591740000001</v>
      </c>
      <c r="H14407">
        <v>0</v>
      </c>
      <c r="I14407" t="s">
        <v>592</v>
      </c>
      <c r="J14407" cm="1">
        <f t="array" ref="J14407:L14407">_xlfn.XLOOKUP($C14407, AGE!$A:$A,AGE!$B:$D,,0,2)</f>
        <v>22.18</v>
      </c>
      <c r="K14407">
        <v>0.63</v>
      </c>
      <c r="L14407" t="str">
        <v>Briggs et al. 2007</v>
      </c>
      <c r="M14407" t="s">
        <v>2345</v>
      </c>
      <c r="P14407" t="s">
        <v>2342</v>
      </c>
      <c r="S14407">
        <v>-25.5</v>
      </c>
      <c r="T14407">
        <v>0.06</v>
      </c>
      <c r="U14407" t="s">
        <v>2344</v>
      </c>
      <c r="V14407">
        <v>1</v>
      </c>
      <c r="W14407" t="s">
        <v>2547</v>
      </c>
    </row>
    <row r="14408" spans="1:23" x14ac:dyDescent="0.3">
      <c r="A14408">
        <v>22443</v>
      </c>
      <c r="B14408" s="15" t="s">
        <v>1870</v>
      </c>
      <c r="C14408" t="str">
        <f>_xlfn.XLOOKUP($B14408, STANDARDS!$A:$A, STANDARDS!$B:$B,,0,2)</f>
        <v>Morwell 1B Lignite</v>
      </c>
      <c r="D14408" t="s">
        <v>535</v>
      </c>
      <c r="E14408" t="s">
        <v>2183</v>
      </c>
      <c r="F14408" s="38">
        <v>-38.2300088</v>
      </c>
      <c r="G14408">
        <v>146.57591740000001</v>
      </c>
      <c r="H14408">
        <v>0</v>
      </c>
      <c r="I14408" t="s">
        <v>592</v>
      </c>
      <c r="J14408" cm="1">
        <f t="array" ref="J14408:L14408">_xlfn.XLOOKUP($C14408, AGE!$A:$A,AGE!$B:$D,,0,2)</f>
        <v>22.18</v>
      </c>
      <c r="K14408">
        <v>0.63</v>
      </c>
      <c r="L14408" t="str">
        <v>Briggs et al. 2007</v>
      </c>
      <c r="M14408" t="s">
        <v>2296</v>
      </c>
      <c r="P14408" t="s">
        <v>2342</v>
      </c>
      <c r="S14408">
        <v>-25.8</v>
      </c>
      <c r="T14408">
        <v>0.06</v>
      </c>
      <c r="U14408" t="s">
        <v>2307</v>
      </c>
      <c r="V14408">
        <v>1</v>
      </c>
      <c r="W14408" t="s">
        <v>2547</v>
      </c>
    </row>
    <row r="14409" spans="1:23" x14ac:dyDescent="0.3">
      <c r="A14409">
        <v>22444</v>
      </c>
      <c r="B14409" s="15" t="s">
        <v>1870</v>
      </c>
      <c r="C14409" t="str">
        <f>_xlfn.XLOOKUP($B14409, STANDARDS!$A:$A, STANDARDS!$B:$B,,0,2)</f>
        <v>Morwell 1B Lignite</v>
      </c>
      <c r="D14409" t="s">
        <v>535</v>
      </c>
      <c r="E14409" t="s">
        <v>2183</v>
      </c>
      <c r="F14409" s="38">
        <v>-38.2300088</v>
      </c>
      <c r="G14409">
        <v>146.57591740000001</v>
      </c>
      <c r="H14409">
        <v>0</v>
      </c>
      <c r="I14409" t="s">
        <v>592</v>
      </c>
      <c r="J14409" cm="1">
        <f t="array" ref="J14409:L14409">_xlfn.XLOOKUP($C14409, AGE!$A:$A,AGE!$B:$D,,0,2)</f>
        <v>22.18</v>
      </c>
      <c r="K14409">
        <v>0.63</v>
      </c>
      <c r="L14409" t="str">
        <v>Briggs et al. 2007</v>
      </c>
      <c r="M14409" t="s">
        <v>2296</v>
      </c>
      <c r="P14409" t="s">
        <v>2342</v>
      </c>
      <c r="S14409">
        <v>-26.2</v>
      </c>
      <c r="T14409">
        <v>0.06</v>
      </c>
      <c r="U14409" t="s">
        <v>2307</v>
      </c>
      <c r="V14409">
        <v>1</v>
      </c>
      <c r="W14409" t="s">
        <v>2547</v>
      </c>
    </row>
    <row r="14410" spans="1:23" x14ac:dyDescent="0.3">
      <c r="A14410">
        <v>22445</v>
      </c>
      <c r="B14410" s="15" t="s">
        <v>1870</v>
      </c>
      <c r="C14410" t="str">
        <f>_xlfn.XLOOKUP($B14410, STANDARDS!$A:$A, STANDARDS!$B:$B,,0,2)</f>
        <v>Morwell 1B Lignite</v>
      </c>
      <c r="D14410" t="s">
        <v>535</v>
      </c>
      <c r="E14410" t="s">
        <v>2183</v>
      </c>
      <c r="F14410" s="38">
        <v>-38.2300088</v>
      </c>
      <c r="G14410">
        <v>146.57591740000001</v>
      </c>
      <c r="H14410">
        <v>0</v>
      </c>
      <c r="I14410" t="s">
        <v>592</v>
      </c>
      <c r="J14410" cm="1">
        <f t="array" ref="J14410:L14410">_xlfn.XLOOKUP($C14410, AGE!$A:$A,AGE!$B:$D,,0,2)</f>
        <v>22.18</v>
      </c>
      <c r="K14410">
        <v>0.63</v>
      </c>
      <c r="L14410" t="str">
        <v>Briggs et al. 2007</v>
      </c>
      <c r="M14410" t="s">
        <v>2296</v>
      </c>
      <c r="P14410" t="s">
        <v>2342</v>
      </c>
      <c r="S14410">
        <v>-25.7</v>
      </c>
      <c r="T14410">
        <v>0.06</v>
      </c>
      <c r="U14410" t="s">
        <v>2307</v>
      </c>
      <c r="V14410">
        <v>1</v>
      </c>
      <c r="W14410" t="s">
        <v>2547</v>
      </c>
    </row>
    <row r="14411" spans="1:23" x14ac:dyDescent="0.3">
      <c r="A14411">
        <v>22446</v>
      </c>
      <c r="B14411" s="15" t="s">
        <v>1870</v>
      </c>
      <c r="C14411" t="str">
        <f>_xlfn.XLOOKUP($B14411, STANDARDS!$A:$A, STANDARDS!$B:$B,,0,2)</f>
        <v>Morwell 1B Lignite</v>
      </c>
      <c r="D14411" t="s">
        <v>535</v>
      </c>
      <c r="E14411" t="s">
        <v>2183</v>
      </c>
      <c r="F14411" s="38">
        <v>-38.2300088</v>
      </c>
      <c r="G14411">
        <v>146.57591740000001</v>
      </c>
      <c r="H14411">
        <v>0</v>
      </c>
      <c r="I14411" t="s">
        <v>592</v>
      </c>
      <c r="J14411" cm="1">
        <f t="array" ref="J14411:L14411">_xlfn.XLOOKUP($C14411, AGE!$A:$A,AGE!$B:$D,,0,2)</f>
        <v>22.18</v>
      </c>
      <c r="K14411">
        <v>0.63</v>
      </c>
      <c r="L14411" t="str">
        <v>Briggs et al. 2007</v>
      </c>
      <c r="M14411" t="s">
        <v>2296</v>
      </c>
      <c r="P14411" t="s">
        <v>2342</v>
      </c>
      <c r="S14411">
        <v>-25.9</v>
      </c>
      <c r="T14411">
        <v>0.06</v>
      </c>
      <c r="U14411" t="s">
        <v>2307</v>
      </c>
      <c r="V14411">
        <v>1</v>
      </c>
      <c r="W14411" t="s">
        <v>2547</v>
      </c>
    </row>
    <row r="14412" spans="1:23" x14ac:dyDescent="0.3">
      <c r="A14412">
        <v>22447</v>
      </c>
      <c r="B14412" s="15" t="s">
        <v>1870</v>
      </c>
      <c r="C14412" t="str">
        <f>_xlfn.XLOOKUP($B14412, STANDARDS!$A:$A, STANDARDS!$B:$B,,0,2)</f>
        <v>Morwell 1B Lignite</v>
      </c>
      <c r="D14412" t="s">
        <v>535</v>
      </c>
      <c r="E14412" t="s">
        <v>2183</v>
      </c>
      <c r="F14412" s="38">
        <v>-38.2300088</v>
      </c>
      <c r="G14412">
        <v>146.57591740000001</v>
      </c>
      <c r="H14412">
        <v>0</v>
      </c>
      <c r="I14412" t="s">
        <v>592</v>
      </c>
      <c r="J14412" cm="1">
        <f t="array" ref="J14412:L14412">_xlfn.XLOOKUP($C14412, AGE!$A:$A,AGE!$B:$D,,0,2)</f>
        <v>22.18</v>
      </c>
      <c r="K14412">
        <v>0.63</v>
      </c>
      <c r="L14412" t="str">
        <v>Briggs et al. 2007</v>
      </c>
      <c r="M14412" t="s">
        <v>2296</v>
      </c>
      <c r="P14412" t="s">
        <v>2342</v>
      </c>
      <c r="S14412">
        <v>-25.6</v>
      </c>
      <c r="T14412">
        <v>0.06</v>
      </c>
      <c r="U14412" t="s">
        <v>2307</v>
      </c>
      <c r="V14412">
        <v>1</v>
      </c>
      <c r="W14412" t="s">
        <v>2547</v>
      </c>
    </row>
    <row r="14413" spans="1:23" x14ac:dyDescent="0.3">
      <c r="A14413">
        <v>22448</v>
      </c>
      <c r="B14413" s="15" t="s">
        <v>1870</v>
      </c>
      <c r="C14413" t="str">
        <f>_xlfn.XLOOKUP($B14413, STANDARDS!$A:$A, STANDARDS!$B:$B,,0,2)</f>
        <v>Morwell 1B Lignite</v>
      </c>
      <c r="D14413" t="s">
        <v>535</v>
      </c>
      <c r="E14413" t="s">
        <v>2183</v>
      </c>
      <c r="F14413" s="38">
        <v>-38.2300088</v>
      </c>
      <c r="G14413">
        <v>146.57591740000001</v>
      </c>
      <c r="H14413">
        <v>0</v>
      </c>
      <c r="I14413" t="s">
        <v>592</v>
      </c>
      <c r="J14413" cm="1">
        <f t="array" ref="J14413:L14413">_xlfn.XLOOKUP($C14413, AGE!$A:$A,AGE!$B:$D,,0,2)</f>
        <v>22.18</v>
      </c>
      <c r="K14413">
        <v>0.63</v>
      </c>
      <c r="L14413" t="str">
        <v>Briggs et al. 2007</v>
      </c>
      <c r="M14413" t="s">
        <v>2296</v>
      </c>
      <c r="P14413" t="s">
        <v>2342</v>
      </c>
      <c r="S14413">
        <v>-25.6</v>
      </c>
      <c r="T14413">
        <v>0.06</v>
      </c>
      <c r="U14413" t="s">
        <v>2307</v>
      </c>
      <c r="V14413">
        <v>1</v>
      </c>
      <c r="W14413" t="s">
        <v>2547</v>
      </c>
    </row>
    <row r="14414" spans="1:23" x14ac:dyDescent="0.3">
      <c r="A14414">
        <v>22449</v>
      </c>
      <c r="B14414" s="15" t="s">
        <v>1870</v>
      </c>
      <c r="C14414" t="str">
        <f>_xlfn.XLOOKUP($B14414, STANDARDS!$A:$A, STANDARDS!$B:$B,,0,2)</f>
        <v>Morwell 1B Lignite</v>
      </c>
      <c r="D14414" t="s">
        <v>535</v>
      </c>
      <c r="E14414" t="s">
        <v>2183</v>
      </c>
      <c r="F14414" s="38">
        <v>-38.2300088</v>
      </c>
      <c r="G14414">
        <v>146.57591740000001</v>
      </c>
      <c r="H14414">
        <v>0</v>
      </c>
      <c r="I14414" t="s">
        <v>592</v>
      </c>
      <c r="J14414" cm="1">
        <f t="array" ref="J14414:L14414">_xlfn.XLOOKUP($C14414, AGE!$A:$A,AGE!$B:$D,,0,2)</f>
        <v>22.18</v>
      </c>
      <c r="K14414">
        <v>0.63</v>
      </c>
      <c r="L14414" t="str">
        <v>Briggs et al. 2007</v>
      </c>
      <c r="M14414" t="s">
        <v>2296</v>
      </c>
      <c r="P14414" t="s">
        <v>2342</v>
      </c>
      <c r="S14414">
        <v>-25.7</v>
      </c>
      <c r="T14414">
        <v>0.06</v>
      </c>
      <c r="U14414" t="s">
        <v>2307</v>
      </c>
      <c r="V14414">
        <v>1</v>
      </c>
      <c r="W14414" t="s">
        <v>2547</v>
      </c>
    </row>
    <row r="14415" spans="1:23" x14ac:dyDescent="0.3">
      <c r="A14415">
        <v>22450</v>
      </c>
      <c r="B14415" s="15" t="s">
        <v>1870</v>
      </c>
      <c r="C14415" t="str">
        <f>_xlfn.XLOOKUP($B14415, STANDARDS!$A:$A, STANDARDS!$B:$B,,0,2)</f>
        <v>Morwell 1B Lignite</v>
      </c>
      <c r="D14415" t="s">
        <v>535</v>
      </c>
      <c r="E14415" t="s">
        <v>2183</v>
      </c>
      <c r="F14415" s="38">
        <v>-38.2300088</v>
      </c>
      <c r="G14415">
        <v>146.57591740000001</v>
      </c>
      <c r="H14415">
        <v>0</v>
      </c>
      <c r="I14415" t="s">
        <v>592</v>
      </c>
      <c r="J14415" cm="1">
        <f t="array" ref="J14415:L14415">_xlfn.XLOOKUP($C14415, AGE!$A:$A,AGE!$B:$D,,0,2)</f>
        <v>22.18</v>
      </c>
      <c r="K14415">
        <v>0.63</v>
      </c>
      <c r="L14415" t="str">
        <v>Briggs et al. 2007</v>
      </c>
      <c r="M14415" t="s">
        <v>2296</v>
      </c>
      <c r="P14415" t="s">
        <v>2342</v>
      </c>
      <c r="S14415">
        <v>-25.6</v>
      </c>
      <c r="T14415">
        <v>0.06</v>
      </c>
      <c r="U14415" t="s">
        <v>2307</v>
      </c>
      <c r="V14415">
        <v>1</v>
      </c>
      <c r="W14415" t="s">
        <v>2547</v>
      </c>
    </row>
    <row r="14416" spans="1:23" x14ac:dyDescent="0.3">
      <c r="A14416">
        <v>22451</v>
      </c>
      <c r="B14416" s="15" t="s">
        <v>1870</v>
      </c>
      <c r="C14416" t="str">
        <f>_xlfn.XLOOKUP($B14416, STANDARDS!$A:$A, STANDARDS!$B:$B,,0,2)</f>
        <v>Morwell 1B Lignite</v>
      </c>
      <c r="D14416" t="s">
        <v>535</v>
      </c>
      <c r="E14416" t="s">
        <v>2183</v>
      </c>
      <c r="F14416" s="38">
        <v>-38.2300088</v>
      </c>
      <c r="G14416">
        <v>146.57591740000001</v>
      </c>
      <c r="H14416">
        <v>0</v>
      </c>
      <c r="I14416" t="s">
        <v>592</v>
      </c>
      <c r="J14416" cm="1">
        <f t="array" ref="J14416:L14416">_xlfn.XLOOKUP($C14416, AGE!$A:$A,AGE!$B:$D,,0,2)</f>
        <v>22.18</v>
      </c>
      <c r="K14416">
        <v>0.63</v>
      </c>
      <c r="L14416" t="str">
        <v>Briggs et al. 2007</v>
      </c>
      <c r="M14416" t="s">
        <v>2296</v>
      </c>
      <c r="P14416" t="s">
        <v>2342</v>
      </c>
      <c r="S14416">
        <v>-25.6</v>
      </c>
      <c r="T14416">
        <v>0.06</v>
      </c>
      <c r="U14416" t="s">
        <v>2307</v>
      </c>
      <c r="V14416">
        <v>1</v>
      </c>
      <c r="W14416" t="s">
        <v>2547</v>
      </c>
    </row>
    <row r="14417" spans="1:23" x14ac:dyDescent="0.3">
      <c r="A14417">
        <v>22452</v>
      </c>
      <c r="B14417" s="15" t="s">
        <v>1870</v>
      </c>
      <c r="C14417" t="str">
        <f>_xlfn.XLOOKUP($B14417, STANDARDS!$A:$A, STANDARDS!$B:$B,,0,2)</f>
        <v>Morwell 1B Lignite</v>
      </c>
      <c r="D14417" t="s">
        <v>535</v>
      </c>
      <c r="E14417" t="s">
        <v>2183</v>
      </c>
      <c r="F14417" s="38">
        <v>-38.2300088</v>
      </c>
      <c r="G14417">
        <v>146.57591740000001</v>
      </c>
      <c r="H14417">
        <v>0</v>
      </c>
      <c r="I14417" t="s">
        <v>592</v>
      </c>
      <c r="J14417" cm="1">
        <f t="array" ref="J14417:L14417">_xlfn.XLOOKUP($C14417, AGE!$A:$A,AGE!$B:$D,,0,2)</f>
        <v>22.18</v>
      </c>
      <c r="K14417">
        <v>0.63</v>
      </c>
      <c r="L14417" t="str">
        <v>Briggs et al. 2007</v>
      </c>
      <c r="M14417" t="s">
        <v>2296</v>
      </c>
      <c r="P14417" t="s">
        <v>2342</v>
      </c>
      <c r="S14417">
        <v>-25.6</v>
      </c>
      <c r="T14417">
        <v>0.06</v>
      </c>
      <c r="U14417" t="s">
        <v>2307</v>
      </c>
      <c r="V14417">
        <v>1</v>
      </c>
      <c r="W14417" t="s">
        <v>2547</v>
      </c>
    </row>
    <row r="14418" spans="1:23" x14ac:dyDescent="0.3">
      <c r="A14418">
        <v>22453</v>
      </c>
      <c r="B14418" s="15" t="s">
        <v>1870</v>
      </c>
      <c r="C14418" t="str">
        <f>_xlfn.XLOOKUP($B14418, STANDARDS!$A:$A, STANDARDS!$B:$B,,0,2)</f>
        <v>Morwell 1B Lignite</v>
      </c>
      <c r="D14418" t="s">
        <v>535</v>
      </c>
      <c r="E14418" t="s">
        <v>2183</v>
      </c>
      <c r="F14418" s="38">
        <v>-38.2300088</v>
      </c>
      <c r="G14418">
        <v>146.57591740000001</v>
      </c>
      <c r="H14418">
        <v>0</v>
      </c>
      <c r="I14418" t="s">
        <v>592</v>
      </c>
      <c r="J14418" cm="1">
        <f t="array" ref="J14418:L14418">_xlfn.XLOOKUP($C14418, AGE!$A:$A,AGE!$B:$D,,0,2)</f>
        <v>22.18</v>
      </c>
      <c r="K14418">
        <v>0.63</v>
      </c>
      <c r="L14418" t="str">
        <v>Briggs et al. 2007</v>
      </c>
      <c r="M14418" t="s">
        <v>2296</v>
      </c>
      <c r="P14418" t="s">
        <v>2342</v>
      </c>
      <c r="S14418">
        <v>-25.7</v>
      </c>
      <c r="T14418">
        <v>0.06</v>
      </c>
      <c r="U14418" t="s">
        <v>2307</v>
      </c>
      <c r="V14418">
        <v>1</v>
      </c>
      <c r="W14418" t="s">
        <v>2547</v>
      </c>
    </row>
    <row r="14419" spans="1:23" x14ac:dyDescent="0.3">
      <c r="A14419">
        <v>22454</v>
      </c>
      <c r="B14419" s="15" t="s">
        <v>1870</v>
      </c>
      <c r="C14419" t="str">
        <f>_xlfn.XLOOKUP($B14419, STANDARDS!$A:$A, STANDARDS!$B:$B,,0,2)</f>
        <v>Morwell 1B Lignite</v>
      </c>
      <c r="D14419" t="s">
        <v>535</v>
      </c>
      <c r="E14419" t="s">
        <v>2183</v>
      </c>
      <c r="F14419" s="38">
        <v>-38.2300088</v>
      </c>
      <c r="G14419">
        <v>146.57591740000001</v>
      </c>
      <c r="H14419">
        <v>0</v>
      </c>
      <c r="I14419" t="s">
        <v>592</v>
      </c>
      <c r="J14419" cm="1">
        <f t="array" ref="J14419:L14419">_xlfn.XLOOKUP($C14419, AGE!$A:$A,AGE!$B:$D,,0,2)</f>
        <v>22.18</v>
      </c>
      <c r="K14419">
        <v>0.63</v>
      </c>
      <c r="L14419" t="str">
        <v>Briggs et al. 2007</v>
      </c>
      <c r="M14419" t="s">
        <v>2296</v>
      </c>
      <c r="P14419" t="s">
        <v>2342</v>
      </c>
      <c r="S14419">
        <v>-25.7</v>
      </c>
      <c r="T14419">
        <v>0.06</v>
      </c>
      <c r="U14419" t="s">
        <v>2307</v>
      </c>
      <c r="V14419">
        <v>1</v>
      </c>
      <c r="W14419" t="s">
        <v>2547</v>
      </c>
    </row>
    <row r="14420" spans="1:23" x14ac:dyDescent="0.3">
      <c r="A14420">
        <v>22455</v>
      </c>
      <c r="B14420" s="15" t="s">
        <v>1870</v>
      </c>
      <c r="C14420" t="str">
        <f>_xlfn.XLOOKUP($B14420, STANDARDS!$A:$A, STANDARDS!$B:$B,,0,2)</f>
        <v>Morwell 1B Lignite</v>
      </c>
      <c r="D14420" t="s">
        <v>535</v>
      </c>
      <c r="E14420" t="s">
        <v>2183</v>
      </c>
      <c r="F14420" s="38">
        <v>-38.2300088</v>
      </c>
      <c r="G14420">
        <v>146.57591740000001</v>
      </c>
      <c r="H14420">
        <v>0</v>
      </c>
      <c r="I14420" t="s">
        <v>592</v>
      </c>
      <c r="J14420" cm="1">
        <f t="array" ref="J14420:L14420">_xlfn.XLOOKUP($C14420, AGE!$A:$A,AGE!$B:$D,,0,2)</f>
        <v>22.18</v>
      </c>
      <c r="K14420">
        <v>0.63</v>
      </c>
      <c r="L14420" t="str">
        <v>Briggs et al. 2007</v>
      </c>
      <c r="M14420" t="s">
        <v>2296</v>
      </c>
      <c r="P14420" t="s">
        <v>2342</v>
      </c>
      <c r="S14420">
        <v>-25.8</v>
      </c>
      <c r="T14420">
        <v>0.06</v>
      </c>
      <c r="U14420" t="s">
        <v>2307</v>
      </c>
      <c r="V14420">
        <v>1</v>
      </c>
      <c r="W14420" t="s">
        <v>2547</v>
      </c>
    </row>
    <row r="14421" spans="1:23" x14ac:dyDescent="0.3">
      <c r="A14421">
        <v>22456</v>
      </c>
      <c r="B14421" s="15" t="s">
        <v>1870</v>
      </c>
      <c r="C14421" t="str">
        <f>_xlfn.XLOOKUP($B14421, STANDARDS!$A:$A, STANDARDS!$B:$B,,0,2)</f>
        <v>Morwell 1B Lignite</v>
      </c>
      <c r="D14421" t="s">
        <v>535</v>
      </c>
      <c r="E14421" t="s">
        <v>2183</v>
      </c>
      <c r="F14421" s="38">
        <v>-38.2300088</v>
      </c>
      <c r="G14421">
        <v>146.57591740000001</v>
      </c>
      <c r="H14421">
        <v>0</v>
      </c>
      <c r="I14421" t="s">
        <v>592</v>
      </c>
      <c r="J14421" cm="1">
        <f t="array" ref="J14421:L14421">_xlfn.XLOOKUP($C14421, AGE!$A:$A,AGE!$B:$D,,0,2)</f>
        <v>22.18</v>
      </c>
      <c r="K14421">
        <v>0.63</v>
      </c>
      <c r="L14421" t="str">
        <v>Briggs et al. 2007</v>
      </c>
      <c r="M14421" t="s">
        <v>2345</v>
      </c>
      <c r="P14421" t="s">
        <v>2342</v>
      </c>
      <c r="S14421">
        <v>-25.1</v>
      </c>
      <c r="T14421">
        <v>0.06</v>
      </c>
      <c r="U14421" t="s">
        <v>2344</v>
      </c>
      <c r="V14421">
        <v>1</v>
      </c>
      <c r="W14421" t="s">
        <v>2547</v>
      </c>
    </row>
    <row r="14422" spans="1:23" x14ac:dyDescent="0.3">
      <c r="A14422">
        <v>22456</v>
      </c>
      <c r="B14422" s="15" t="s">
        <v>1870</v>
      </c>
      <c r="C14422" t="str">
        <f>_xlfn.XLOOKUP($B14422, STANDARDS!$A:$A, STANDARDS!$B:$B,,0,2)</f>
        <v>Morwell 1B Lignite</v>
      </c>
      <c r="D14422" t="s">
        <v>535</v>
      </c>
      <c r="E14422" t="s">
        <v>2183</v>
      </c>
      <c r="F14422" s="38">
        <v>-38.2300088</v>
      </c>
      <c r="G14422">
        <v>146.57591740000001</v>
      </c>
      <c r="H14422">
        <v>0</v>
      </c>
      <c r="I14422" t="s">
        <v>592</v>
      </c>
      <c r="J14422" cm="1">
        <f t="array" ref="J14422:L14422">_xlfn.XLOOKUP($C14422, AGE!$A:$A,AGE!$B:$D,,0,2)</f>
        <v>22.18</v>
      </c>
      <c r="K14422">
        <v>0.63</v>
      </c>
      <c r="L14422" t="str">
        <v>Briggs et al. 2007</v>
      </c>
      <c r="M14422" t="s">
        <v>2296</v>
      </c>
      <c r="P14422" t="s">
        <v>2342</v>
      </c>
      <c r="S14422">
        <v>-25.3</v>
      </c>
      <c r="T14422">
        <v>0.06</v>
      </c>
      <c r="U14422" t="s">
        <v>2307</v>
      </c>
      <c r="V14422">
        <v>1</v>
      </c>
      <c r="W14422" t="s">
        <v>2547</v>
      </c>
    </row>
    <row r="14423" spans="1:23" x14ac:dyDescent="0.3">
      <c r="A14423">
        <v>22457</v>
      </c>
      <c r="B14423" s="15" t="s">
        <v>1870</v>
      </c>
      <c r="C14423" t="str">
        <f>_xlfn.XLOOKUP($B14423, STANDARDS!$A:$A, STANDARDS!$B:$B,,0,2)</f>
        <v>Morwell 1B Lignite</v>
      </c>
      <c r="D14423" t="s">
        <v>535</v>
      </c>
      <c r="E14423" t="s">
        <v>2183</v>
      </c>
      <c r="F14423" s="38">
        <v>-38.2300088</v>
      </c>
      <c r="G14423">
        <v>146.57591740000001</v>
      </c>
      <c r="H14423">
        <v>0</v>
      </c>
      <c r="I14423" t="s">
        <v>592</v>
      </c>
      <c r="J14423" cm="1">
        <f t="array" ref="J14423:L14423">_xlfn.XLOOKUP($C14423, AGE!$A:$A,AGE!$B:$D,,0,2)</f>
        <v>22.18</v>
      </c>
      <c r="K14423">
        <v>0.63</v>
      </c>
      <c r="L14423" t="str">
        <v>Briggs et al. 2007</v>
      </c>
      <c r="M14423" t="s">
        <v>2296</v>
      </c>
      <c r="P14423" t="s">
        <v>2342</v>
      </c>
      <c r="S14423">
        <v>-25.7</v>
      </c>
      <c r="T14423">
        <v>0.06</v>
      </c>
      <c r="U14423" t="s">
        <v>2307</v>
      </c>
      <c r="V14423">
        <v>1</v>
      </c>
      <c r="W14423" t="s">
        <v>2547</v>
      </c>
    </row>
    <row r="14424" spans="1:23" x14ac:dyDescent="0.3">
      <c r="A14424">
        <v>22458</v>
      </c>
      <c r="B14424" s="15" t="s">
        <v>1870</v>
      </c>
      <c r="C14424" t="str">
        <f>_xlfn.XLOOKUP($B14424, STANDARDS!$A:$A, STANDARDS!$B:$B,,0,2)</f>
        <v>Morwell 1B Lignite</v>
      </c>
      <c r="D14424" t="s">
        <v>535</v>
      </c>
      <c r="E14424" t="s">
        <v>2183</v>
      </c>
      <c r="F14424" s="38">
        <v>-38.2300088</v>
      </c>
      <c r="G14424">
        <v>146.57591740000001</v>
      </c>
      <c r="H14424">
        <v>0</v>
      </c>
      <c r="I14424" t="s">
        <v>592</v>
      </c>
      <c r="J14424" cm="1">
        <f t="array" ref="J14424:L14424">_xlfn.XLOOKUP($C14424, AGE!$A:$A,AGE!$B:$D,,0,2)</f>
        <v>22.18</v>
      </c>
      <c r="K14424">
        <v>0.63</v>
      </c>
      <c r="L14424" t="str">
        <v>Briggs et al. 2007</v>
      </c>
      <c r="M14424" t="s">
        <v>2296</v>
      </c>
      <c r="P14424" t="s">
        <v>2342</v>
      </c>
      <c r="S14424">
        <v>-25.9</v>
      </c>
      <c r="T14424">
        <v>0.06</v>
      </c>
      <c r="U14424" t="s">
        <v>2307</v>
      </c>
      <c r="V14424">
        <v>1</v>
      </c>
      <c r="W14424" t="s">
        <v>2547</v>
      </c>
    </row>
    <row r="14425" spans="1:23" x14ac:dyDescent="0.3">
      <c r="A14425">
        <v>22459</v>
      </c>
      <c r="B14425" s="15" t="s">
        <v>1870</v>
      </c>
      <c r="C14425" t="str">
        <f>_xlfn.XLOOKUP($B14425, STANDARDS!$A:$A, STANDARDS!$B:$B,,0,2)</f>
        <v>Morwell 1B Lignite</v>
      </c>
      <c r="D14425" t="s">
        <v>535</v>
      </c>
      <c r="E14425" t="s">
        <v>2183</v>
      </c>
      <c r="F14425" s="38">
        <v>-38.2300088</v>
      </c>
      <c r="G14425">
        <v>146.57591740000001</v>
      </c>
      <c r="H14425">
        <v>0</v>
      </c>
      <c r="I14425" t="s">
        <v>592</v>
      </c>
      <c r="J14425" cm="1">
        <f t="array" ref="J14425:L14425">_xlfn.XLOOKUP($C14425, AGE!$A:$A,AGE!$B:$D,,0,2)</f>
        <v>22.18</v>
      </c>
      <c r="K14425">
        <v>0.63</v>
      </c>
      <c r="L14425" t="str">
        <v>Briggs et al. 2007</v>
      </c>
      <c r="M14425" t="s">
        <v>2296</v>
      </c>
      <c r="P14425" t="s">
        <v>2342</v>
      </c>
      <c r="S14425">
        <v>-25.9</v>
      </c>
      <c r="T14425">
        <v>0.06</v>
      </c>
      <c r="U14425" t="s">
        <v>2307</v>
      </c>
      <c r="V14425">
        <v>1</v>
      </c>
      <c r="W14425" t="s">
        <v>2547</v>
      </c>
    </row>
    <row r="14426" spans="1:23" x14ac:dyDescent="0.3">
      <c r="A14426">
        <v>22459</v>
      </c>
      <c r="B14426" s="15" t="s">
        <v>1870</v>
      </c>
      <c r="C14426" t="str">
        <f>_xlfn.XLOOKUP($B14426, STANDARDS!$A:$A, STANDARDS!$B:$B,,0,2)</f>
        <v>Morwell 1B Lignite</v>
      </c>
      <c r="D14426" t="s">
        <v>535</v>
      </c>
      <c r="E14426" t="s">
        <v>2183</v>
      </c>
      <c r="F14426" s="38">
        <v>-38.2300088</v>
      </c>
      <c r="G14426">
        <v>146.57591740000001</v>
      </c>
      <c r="H14426">
        <v>0</v>
      </c>
      <c r="I14426" t="s">
        <v>592</v>
      </c>
      <c r="J14426" cm="1">
        <f t="array" ref="J14426:L14426">_xlfn.XLOOKUP($C14426, AGE!$A:$A,AGE!$B:$D,,0,2)</f>
        <v>22.18</v>
      </c>
      <c r="K14426">
        <v>0.63</v>
      </c>
      <c r="L14426" t="str">
        <v>Briggs et al. 2007</v>
      </c>
      <c r="M14426" t="s">
        <v>2345</v>
      </c>
      <c r="P14426" t="s">
        <v>2342</v>
      </c>
      <c r="S14426">
        <v>-26.5</v>
      </c>
      <c r="T14426">
        <v>0.06</v>
      </c>
      <c r="U14426" t="s">
        <v>2344</v>
      </c>
      <c r="V14426">
        <v>1</v>
      </c>
      <c r="W14426" t="s">
        <v>2547</v>
      </c>
    </row>
    <row r="14427" spans="1:23" x14ac:dyDescent="0.3">
      <c r="A14427">
        <v>22460</v>
      </c>
      <c r="B14427" s="15" t="s">
        <v>1870</v>
      </c>
      <c r="C14427" t="str">
        <f>_xlfn.XLOOKUP($B14427, STANDARDS!$A:$A, STANDARDS!$B:$B,,0,2)</f>
        <v>Morwell 1B Lignite</v>
      </c>
      <c r="D14427" t="s">
        <v>535</v>
      </c>
      <c r="E14427" t="s">
        <v>2183</v>
      </c>
      <c r="F14427" s="38">
        <v>-38.2300088</v>
      </c>
      <c r="G14427">
        <v>146.57591740000001</v>
      </c>
      <c r="H14427">
        <v>0</v>
      </c>
      <c r="I14427" t="s">
        <v>592</v>
      </c>
      <c r="J14427" cm="1">
        <f t="array" ref="J14427:L14427">_xlfn.XLOOKUP($C14427, AGE!$A:$A,AGE!$B:$D,,0,2)</f>
        <v>22.18</v>
      </c>
      <c r="K14427">
        <v>0.63</v>
      </c>
      <c r="L14427" t="str">
        <v>Briggs et al. 2007</v>
      </c>
      <c r="M14427" t="s">
        <v>2296</v>
      </c>
      <c r="P14427" t="s">
        <v>2342</v>
      </c>
      <c r="S14427">
        <v>-26</v>
      </c>
      <c r="T14427">
        <v>0.06</v>
      </c>
      <c r="U14427" t="s">
        <v>2307</v>
      </c>
      <c r="V14427">
        <v>1</v>
      </c>
      <c r="W14427" t="s">
        <v>2547</v>
      </c>
    </row>
    <row r="14428" spans="1:23" x14ac:dyDescent="0.3">
      <c r="A14428">
        <v>22461</v>
      </c>
      <c r="B14428" s="15" t="s">
        <v>1870</v>
      </c>
      <c r="C14428" t="str">
        <f>_xlfn.XLOOKUP($B14428, STANDARDS!$A:$A, STANDARDS!$B:$B,,0,2)</f>
        <v>Morwell 1B Lignite</v>
      </c>
      <c r="D14428" t="s">
        <v>535</v>
      </c>
      <c r="E14428" t="s">
        <v>2183</v>
      </c>
      <c r="F14428" s="38">
        <v>-38.2300088</v>
      </c>
      <c r="G14428">
        <v>146.57591740000001</v>
      </c>
      <c r="H14428">
        <v>0</v>
      </c>
      <c r="I14428" t="s">
        <v>592</v>
      </c>
      <c r="J14428" cm="1">
        <f t="array" ref="J14428:L14428">_xlfn.XLOOKUP($C14428, AGE!$A:$A,AGE!$B:$D,,0,2)</f>
        <v>22.18</v>
      </c>
      <c r="K14428">
        <v>0.63</v>
      </c>
      <c r="L14428" t="str">
        <v>Briggs et al. 2007</v>
      </c>
      <c r="M14428" t="s">
        <v>2296</v>
      </c>
      <c r="P14428" t="s">
        <v>2342</v>
      </c>
      <c r="S14428">
        <v>-26</v>
      </c>
      <c r="T14428">
        <v>0.06</v>
      </c>
      <c r="U14428" t="s">
        <v>2307</v>
      </c>
      <c r="V14428">
        <v>1</v>
      </c>
      <c r="W14428" t="s">
        <v>2547</v>
      </c>
    </row>
    <row r="14429" spans="1:23" x14ac:dyDescent="0.3">
      <c r="A14429">
        <v>22461</v>
      </c>
      <c r="B14429" s="15" t="s">
        <v>1870</v>
      </c>
      <c r="C14429" t="str">
        <f>_xlfn.XLOOKUP($B14429, STANDARDS!$A:$A, STANDARDS!$B:$B,,0,2)</f>
        <v>Morwell 1B Lignite</v>
      </c>
      <c r="D14429" t="s">
        <v>535</v>
      </c>
      <c r="E14429" t="s">
        <v>2183</v>
      </c>
      <c r="F14429" s="38">
        <v>-38.2300088</v>
      </c>
      <c r="G14429">
        <v>146.57591740000001</v>
      </c>
      <c r="H14429">
        <v>0</v>
      </c>
      <c r="I14429" t="s">
        <v>592</v>
      </c>
      <c r="J14429" cm="1">
        <f t="array" ref="J14429:L14429">_xlfn.XLOOKUP($C14429, AGE!$A:$A,AGE!$B:$D,,0,2)</f>
        <v>22.18</v>
      </c>
      <c r="K14429">
        <v>0.63</v>
      </c>
      <c r="L14429" t="str">
        <v>Briggs et al. 2007</v>
      </c>
      <c r="M14429" t="s">
        <v>2345</v>
      </c>
      <c r="P14429" t="s">
        <v>2342</v>
      </c>
      <c r="S14429">
        <v>-26.2</v>
      </c>
      <c r="T14429">
        <v>0.06</v>
      </c>
      <c r="U14429" t="s">
        <v>2344</v>
      </c>
      <c r="V14429">
        <v>1</v>
      </c>
      <c r="W14429" t="s">
        <v>2547</v>
      </c>
    </row>
    <row r="14430" spans="1:23" x14ac:dyDescent="0.3">
      <c r="A14430">
        <v>22462</v>
      </c>
      <c r="B14430" s="15" t="s">
        <v>1870</v>
      </c>
      <c r="C14430" t="str">
        <f>_xlfn.XLOOKUP($B14430, STANDARDS!$A:$A, STANDARDS!$B:$B,,0,2)</f>
        <v>Morwell 1B Lignite</v>
      </c>
      <c r="D14430" t="s">
        <v>535</v>
      </c>
      <c r="E14430" t="s">
        <v>2183</v>
      </c>
      <c r="F14430" s="38">
        <v>-38.2300088</v>
      </c>
      <c r="G14430">
        <v>146.57591740000001</v>
      </c>
      <c r="H14430">
        <v>0</v>
      </c>
      <c r="I14430" t="s">
        <v>592</v>
      </c>
      <c r="J14430" cm="1">
        <f t="array" ref="J14430:L14430">_xlfn.XLOOKUP($C14430, AGE!$A:$A,AGE!$B:$D,,0,2)</f>
        <v>22.18</v>
      </c>
      <c r="K14430">
        <v>0.63</v>
      </c>
      <c r="L14430" t="str">
        <v>Briggs et al. 2007</v>
      </c>
      <c r="M14430" t="s">
        <v>2296</v>
      </c>
      <c r="P14430" t="s">
        <v>2342</v>
      </c>
      <c r="S14430">
        <v>-26</v>
      </c>
      <c r="T14430">
        <v>0.06</v>
      </c>
      <c r="U14430" t="s">
        <v>2307</v>
      </c>
      <c r="V14430">
        <v>1</v>
      </c>
      <c r="W14430" t="s">
        <v>2547</v>
      </c>
    </row>
    <row r="14431" spans="1:23" x14ac:dyDescent="0.3">
      <c r="A14431">
        <v>22463</v>
      </c>
      <c r="B14431" s="15" t="s">
        <v>1870</v>
      </c>
      <c r="C14431" t="str">
        <f>_xlfn.XLOOKUP($B14431, STANDARDS!$A:$A, STANDARDS!$B:$B,,0,2)</f>
        <v>Morwell 1B Lignite</v>
      </c>
      <c r="D14431" t="s">
        <v>535</v>
      </c>
      <c r="E14431" t="s">
        <v>2183</v>
      </c>
      <c r="F14431" s="38">
        <v>-38.2300088</v>
      </c>
      <c r="G14431">
        <v>146.57591740000001</v>
      </c>
      <c r="H14431">
        <v>0</v>
      </c>
      <c r="I14431" t="s">
        <v>592</v>
      </c>
      <c r="J14431" cm="1">
        <f t="array" ref="J14431:L14431">_xlfn.XLOOKUP($C14431, AGE!$A:$A,AGE!$B:$D,,0,2)</f>
        <v>22.18</v>
      </c>
      <c r="K14431">
        <v>0.63</v>
      </c>
      <c r="L14431" t="str">
        <v>Briggs et al. 2007</v>
      </c>
      <c r="M14431" t="s">
        <v>2296</v>
      </c>
      <c r="P14431" t="s">
        <v>2342</v>
      </c>
      <c r="S14431">
        <v>-26</v>
      </c>
      <c r="T14431">
        <v>0.06</v>
      </c>
      <c r="U14431" t="s">
        <v>2307</v>
      </c>
      <c r="V14431">
        <v>1</v>
      </c>
      <c r="W14431" t="s">
        <v>2547</v>
      </c>
    </row>
    <row r="14432" spans="1:23" x14ac:dyDescent="0.3">
      <c r="A14432">
        <v>22464</v>
      </c>
      <c r="B14432" s="15" t="s">
        <v>1870</v>
      </c>
      <c r="C14432" t="str">
        <f>_xlfn.XLOOKUP($B14432, STANDARDS!$A:$A, STANDARDS!$B:$B,,0,2)</f>
        <v>Morwell 1B Lignite</v>
      </c>
      <c r="D14432" t="s">
        <v>535</v>
      </c>
      <c r="E14432" t="s">
        <v>2183</v>
      </c>
      <c r="F14432" s="38">
        <v>-38.2300088</v>
      </c>
      <c r="G14432">
        <v>146.57591740000001</v>
      </c>
      <c r="H14432">
        <v>0</v>
      </c>
      <c r="I14432" t="s">
        <v>592</v>
      </c>
      <c r="J14432" cm="1">
        <f t="array" ref="J14432:L14432">_xlfn.XLOOKUP($C14432, AGE!$A:$A,AGE!$B:$D,,0,2)</f>
        <v>22.18</v>
      </c>
      <c r="K14432">
        <v>0.63</v>
      </c>
      <c r="L14432" t="str">
        <v>Briggs et al. 2007</v>
      </c>
      <c r="M14432" t="s">
        <v>2296</v>
      </c>
      <c r="P14432" t="s">
        <v>2342</v>
      </c>
      <c r="S14432">
        <v>-25.8</v>
      </c>
      <c r="T14432">
        <v>0.06</v>
      </c>
      <c r="U14432" t="s">
        <v>2307</v>
      </c>
      <c r="V14432">
        <v>1</v>
      </c>
      <c r="W14432" t="s">
        <v>2547</v>
      </c>
    </row>
    <row r="14433" spans="1:23" x14ac:dyDescent="0.3">
      <c r="A14433">
        <v>22464</v>
      </c>
      <c r="B14433" s="15" t="s">
        <v>1870</v>
      </c>
      <c r="C14433" t="str">
        <f>_xlfn.XLOOKUP($B14433, STANDARDS!$A:$A, STANDARDS!$B:$B,,0,2)</f>
        <v>Morwell 1B Lignite</v>
      </c>
      <c r="D14433" t="s">
        <v>535</v>
      </c>
      <c r="E14433" t="s">
        <v>2183</v>
      </c>
      <c r="F14433" s="38">
        <v>-38.2300088</v>
      </c>
      <c r="G14433">
        <v>146.57591740000001</v>
      </c>
      <c r="H14433">
        <v>0</v>
      </c>
      <c r="I14433" t="s">
        <v>592</v>
      </c>
      <c r="J14433" cm="1">
        <f t="array" ref="J14433:L14433">_xlfn.XLOOKUP($C14433, AGE!$A:$A,AGE!$B:$D,,0,2)</f>
        <v>22.18</v>
      </c>
      <c r="K14433">
        <v>0.63</v>
      </c>
      <c r="L14433" t="str">
        <v>Briggs et al. 2007</v>
      </c>
      <c r="M14433" t="s">
        <v>2345</v>
      </c>
      <c r="P14433" t="s">
        <v>2342</v>
      </c>
      <c r="S14433">
        <v>-26.1</v>
      </c>
      <c r="T14433">
        <v>0.06</v>
      </c>
      <c r="U14433" t="s">
        <v>2344</v>
      </c>
      <c r="V14433">
        <v>1</v>
      </c>
      <c r="W14433" t="s">
        <v>2547</v>
      </c>
    </row>
    <row r="14434" spans="1:23" x14ac:dyDescent="0.3">
      <c r="A14434">
        <v>22465</v>
      </c>
      <c r="B14434" s="15" t="s">
        <v>1870</v>
      </c>
      <c r="C14434" t="str">
        <f>_xlfn.XLOOKUP($B14434, STANDARDS!$A:$A, STANDARDS!$B:$B,,0,2)</f>
        <v>Morwell 1B Lignite</v>
      </c>
      <c r="D14434" t="s">
        <v>535</v>
      </c>
      <c r="E14434" t="s">
        <v>2183</v>
      </c>
      <c r="F14434" s="38">
        <v>-38.2300088</v>
      </c>
      <c r="G14434">
        <v>146.57591740000001</v>
      </c>
      <c r="H14434">
        <v>0</v>
      </c>
      <c r="I14434" t="s">
        <v>592</v>
      </c>
      <c r="J14434" cm="1">
        <f t="array" ref="J14434:L14434">_xlfn.XLOOKUP($C14434, AGE!$A:$A,AGE!$B:$D,,0,2)</f>
        <v>22.18</v>
      </c>
      <c r="K14434">
        <v>0.63</v>
      </c>
      <c r="L14434" t="str">
        <v>Briggs et al. 2007</v>
      </c>
      <c r="M14434" t="s">
        <v>2296</v>
      </c>
      <c r="P14434" t="s">
        <v>2342</v>
      </c>
      <c r="S14434">
        <v>-26</v>
      </c>
      <c r="T14434">
        <v>0.06</v>
      </c>
      <c r="U14434" t="s">
        <v>2307</v>
      </c>
      <c r="V14434">
        <v>1</v>
      </c>
      <c r="W14434" t="s">
        <v>2547</v>
      </c>
    </row>
    <row r="14435" spans="1:23" x14ac:dyDescent="0.3">
      <c r="A14435">
        <v>22465</v>
      </c>
      <c r="B14435" s="15" t="s">
        <v>1870</v>
      </c>
      <c r="C14435" t="str">
        <f>_xlfn.XLOOKUP($B14435, STANDARDS!$A:$A, STANDARDS!$B:$B,,0,2)</f>
        <v>Morwell 1B Lignite</v>
      </c>
      <c r="D14435" t="s">
        <v>535</v>
      </c>
      <c r="E14435" t="s">
        <v>2183</v>
      </c>
      <c r="F14435" s="38">
        <v>-38.2300088</v>
      </c>
      <c r="G14435">
        <v>146.57591740000001</v>
      </c>
      <c r="H14435">
        <v>0</v>
      </c>
      <c r="I14435" t="s">
        <v>592</v>
      </c>
      <c r="J14435" cm="1">
        <f t="array" ref="J14435:L14435">_xlfn.XLOOKUP($C14435, AGE!$A:$A,AGE!$B:$D,,0,2)</f>
        <v>22.18</v>
      </c>
      <c r="K14435">
        <v>0.63</v>
      </c>
      <c r="L14435" t="str">
        <v>Briggs et al. 2007</v>
      </c>
      <c r="M14435" t="s">
        <v>2345</v>
      </c>
      <c r="P14435" t="s">
        <v>2342</v>
      </c>
      <c r="S14435">
        <v>-26.2</v>
      </c>
      <c r="T14435">
        <v>0.06</v>
      </c>
      <c r="U14435" t="s">
        <v>2344</v>
      </c>
      <c r="V14435">
        <v>1</v>
      </c>
      <c r="W14435" t="s">
        <v>2547</v>
      </c>
    </row>
    <row r="14436" spans="1:23" x14ac:dyDescent="0.3">
      <c r="A14436">
        <v>22466</v>
      </c>
      <c r="B14436" s="15" t="s">
        <v>1870</v>
      </c>
      <c r="C14436" t="str">
        <f>_xlfn.XLOOKUP($B14436, STANDARDS!$A:$A, STANDARDS!$B:$B,,0,2)</f>
        <v>Morwell 1B Lignite</v>
      </c>
      <c r="D14436" t="s">
        <v>535</v>
      </c>
      <c r="E14436" t="s">
        <v>2183</v>
      </c>
      <c r="F14436" s="38">
        <v>-38.2300088</v>
      </c>
      <c r="G14436">
        <v>146.57591740000001</v>
      </c>
      <c r="H14436">
        <v>0</v>
      </c>
      <c r="I14436" t="s">
        <v>592</v>
      </c>
      <c r="J14436" cm="1">
        <f t="array" ref="J14436:L14436">_xlfn.XLOOKUP($C14436, AGE!$A:$A,AGE!$B:$D,,0,2)</f>
        <v>22.18</v>
      </c>
      <c r="K14436">
        <v>0.63</v>
      </c>
      <c r="L14436" t="str">
        <v>Briggs et al. 2007</v>
      </c>
      <c r="M14436" t="s">
        <v>2345</v>
      </c>
      <c r="P14436" t="s">
        <v>2342</v>
      </c>
      <c r="S14436">
        <v>-24.3</v>
      </c>
      <c r="T14436">
        <v>0.06</v>
      </c>
      <c r="U14436" t="s">
        <v>2344</v>
      </c>
      <c r="V14436">
        <v>1</v>
      </c>
      <c r="W14436" t="s">
        <v>2547</v>
      </c>
    </row>
    <row r="14437" spans="1:23" x14ac:dyDescent="0.3">
      <c r="A14437">
        <v>22466</v>
      </c>
      <c r="B14437" s="15" t="s">
        <v>1870</v>
      </c>
      <c r="C14437" t="str">
        <f>_xlfn.XLOOKUP($B14437, STANDARDS!$A:$A, STANDARDS!$B:$B,,0,2)</f>
        <v>Morwell 1B Lignite</v>
      </c>
      <c r="D14437" t="s">
        <v>535</v>
      </c>
      <c r="E14437" t="s">
        <v>2183</v>
      </c>
      <c r="F14437" s="38">
        <v>-38.2300088</v>
      </c>
      <c r="G14437">
        <v>146.57591740000001</v>
      </c>
      <c r="H14437">
        <v>0</v>
      </c>
      <c r="I14437" t="s">
        <v>592</v>
      </c>
      <c r="J14437" cm="1">
        <f t="array" ref="J14437:L14437">_xlfn.XLOOKUP($C14437, AGE!$A:$A,AGE!$B:$D,,0,2)</f>
        <v>22.18</v>
      </c>
      <c r="K14437">
        <v>0.63</v>
      </c>
      <c r="L14437" t="str">
        <v>Briggs et al. 2007</v>
      </c>
      <c r="M14437" t="s">
        <v>2296</v>
      </c>
      <c r="P14437" t="s">
        <v>2342</v>
      </c>
      <c r="S14437">
        <v>-25.8</v>
      </c>
      <c r="T14437">
        <v>0.06</v>
      </c>
      <c r="U14437" t="s">
        <v>2307</v>
      </c>
      <c r="V14437">
        <v>1</v>
      </c>
      <c r="W14437" t="s">
        <v>2547</v>
      </c>
    </row>
    <row r="14438" spans="1:23" x14ac:dyDescent="0.3">
      <c r="A14438">
        <v>22467</v>
      </c>
      <c r="B14438" s="15" t="s">
        <v>1870</v>
      </c>
      <c r="C14438" t="str">
        <f>_xlfn.XLOOKUP($B14438, STANDARDS!$A:$A, STANDARDS!$B:$B,,0,2)</f>
        <v>Morwell 1B Lignite</v>
      </c>
      <c r="D14438" t="s">
        <v>535</v>
      </c>
      <c r="E14438" t="s">
        <v>2183</v>
      </c>
      <c r="F14438" s="38">
        <v>-38.2300088</v>
      </c>
      <c r="G14438">
        <v>146.57591740000001</v>
      </c>
      <c r="H14438">
        <v>0</v>
      </c>
      <c r="I14438" t="s">
        <v>592</v>
      </c>
      <c r="J14438" cm="1">
        <f t="array" ref="J14438:L14438">_xlfn.XLOOKUP($C14438, AGE!$A:$A,AGE!$B:$D,,0,2)</f>
        <v>22.18</v>
      </c>
      <c r="K14438">
        <v>0.63</v>
      </c>
      <c r="L14438" t="str">
        <v>Briggs et al. 2007</v>
      </c>
      <c r="M14438" t="s">
        <v>2296</v>
      </c>
      <c r="P14438" t="s">
        <v>2342</v>
      </c>
      <c r="S14438">
        <v>-25.8</v>
      </c>
      <c r="T14438">
        <v>0.06</v>
      </c>
      <c r="U14438" t="s">
        <v>2307</v>
      </c>
      <c r="V14438">
        <v>1</v>
      </c>
      <c r="W14438" t="s">
        <v>2547</v>
      </c>
    </row>
    <row r="14439" spans="1:23" x14ac:dyDescent="0.3">
      <c r="A14439">
        <v>22468</v>
      </c>
      <c r="B14439" s="15" t="s">
        <v>1870</v>
      </c>
      <c r="C14439" t="str">
        <f>_xlfn.XLOOKUP($B14439, STANDARDS!$A:$A, STANDARDS!$B:$B,,0,2)</f>
        <v>Morwell 1B Lignite</v>
      </c>
      <c r="D14439" t="s">
        <v>535</v>
      </c>
      <c r="E14439" t="s">
        <v>2183</v>
      </c>
      <c r="F14439" s="38">
        <v>-38.2300088</v>
      </c>
      <c r="G14439">
        <v>146.57591740000001</v>
      </c>
      <c r="H14439">
        <v>0</v>
      </c>
      <c r="I14439" t="s">
        <v>592</v>
      </c>
      <c r="J14439" cm="1">
        <f t="array" ref="J14439:L14439">_xlfn.XLOOKUP($C14439, AGE!$A:$A,AGE!$B:$D,,0,2)</f>
        <v>22.18</v>
      </c>
      <c r="K14439">
        <v>0.63</v>
      </c>
      <c r="L14439" t="str">
        <v>Briggs et al. 2007</v>
      </c>
      <c r="M14439" t="s">
        <v>2296</v>
      </c>
      <c r="P14439" t="s">
        <v>2342</v>
      </c>
      <c r="S14439">
        <v>-25.3</v>
      </c>
      <c r="T14439">
        <v>0.06</v>
      </c>
      <c r="U14439" t="s">
        <v>2307</v>
      </c>
      <c r="V14439">
        <v>1</v>
      </c>
      <c r="W14439" t="s">
        <v>2547</v>
      </c>
    </row>
    <row r="14440" spans="1:23" x14ac:dyDescent="0.3">
      <c r="A14440">
        <v>22468</v>
      </c>
      <c r="B14440" s="15" t="s">
        <v>1870</v>
      </c>
      <c r="C14440" t="str">
        <f>_xlfn.XLOOKUP($B14440, STANDARDS!$A:$A, STANDARDS!$B:$B,,0,2)</f>
        <v>Morwell 1B Lignite</v>
      </c>
      <c r="D14440" t="s">
        <v>535</v>
      </c>
      <c r="E14440" t="s">
        <v>2183</v>
      </c>
      <c r="F14440" s="38">
        <v>-38.2300088</v>
      </c>
      <c r="G14440">
        <v>146.57591740000001</v>
      </c>
      <c r="H14440">
        <v>0</v>
      </c>
      <c r="I14440" t="s">
        <v>592</v>
      </c>
      <c r="J14440" cm="1">
        <f t="array" ref="J14440:L14440">_xlfn.XLOOKUP($C14440, AGE!$A:$A,AGE!$B:$D,,0,2)</f>
        <v>22.18</v>
      </c>
      <c r="K14440">
        <v>0.63</v>
      </c>
      <c r="L14440" t="str">
        <v>Briggs et al. 2007</v>
      </c>
      <c r="M14440" t="s">
        <v>2345</v>
      </c>
      <c r="P14440" t="s">
        <v>2342</v>
      </c>
      <c r="S14440">
        <v>-25.5</v>
      </c>
      <c r="T14440">
        <v>0.06</v>
      </c>
      <c r="U14440" t="s">
        <v>2344</v>
      </c>
      <c r="V14440">
        <v>1</v>
      </c>
      <c r="W14440" t="s">
        <v>2547</v>
      </c>
    </row>
    <row r="14441" spans="1:23" x14ac:dyDescent="0.3">
      <c r="A14441">
        <v>22469</v>
      </c>
      <c r="B14441" s="15" t="s">
        <v>1870</v>
      </c>
      <c r="C14441" t="str">
        <f>_xlfn.XLOOKUP($B14441, STANDARDS!$A:$A, STANDARDS!$B:$B,,0,2)</f>
        <v>Morwell 1B Lignite</v>
      </c>
      <c r="D14441" t="s">
        <v>535</v>
      </c>
      <c r="E14441" t="s">
        <v>2183</v>
      </c>
      <c r="F14441" s="38">
        <v>-38.2300088</v>
      </c>
      <c r="G14441">
        <v>146.57591740000001</v>
      </c>
      <c r="H14441">
        <v>0</v>
      </c>
      <c r="I14441" t="s">
        <v>592</v>
      </c>
      <c r="J14441" cm="1">
        <f t="array" ref="J14441:L14441">_xlfn.XLOOKUP($C14441, AGE!$A:$A,AGE!$B:$D,,0,2)</f>
        <v>22.18</v>
      </c>
      <c r="K14441">
        <v>0.63</v>
      </c>
      <c r="L14441" t="str">
        <v>Briggs et al. 2007</v>
      </c>
      <c r="M14441" t="s">
        <v>2296</v>
      </c>
      <c r="P14441" t="s">
        <v>2342</v>
      </c>
      <c r="S14441">
        <v>-25.9</v>
      </c>
      <c r="T14441">
        <v>0.06</v>
      </c>
      <c r="U14441" t="s">
        <v>2307</v>
      </c>
      <c r="V14441">
        <v>1</v>
      </c>
      <c r="W14441" t="s">
        <v>2547</v>
      </c>
    </row>
    <row r="14442" spans="1:23" x14ac:dyDescent="0.3">
      <c r="A14442">
        <v>22470</v>
      </c>
      <c r="B14442" s="15" t="s">
        <v>1870</v>
      </c>
      <c r="C14442" t="str">
        <f>_xlfn.XLOOKUP($B14442, STANDARDS!$A:$A, STANDARDS!$B:$B,,0,2)</f>
        <v>Morwell 1B Lignite</v>
      </c>
      <c r="D14442" t="s">
        <v>535</v>
      </c>
      <c r="E14442" t="s">
        <v>2183</v>
      </c>
      <c r="F14442" s="38">
        <v>-38.2300088</v>
      </c>
      <c r="G14442">
        <v>146.57591740000001</v>
      </c>
      <c r="H14442">
        <v>0</v>
      </c>
      <c r="I14442" t="s">
        <v>592</v>
      </c>
      <c r="J14442" cm="1">
        <f t="array" ref="J14442:L14442">_xlfn.XLOOKUP($C14442, AGE!$A:$A,AGE!$B:$D,,0,2)</f>
        <v>22.18</v>
      </c>
      <c r="K14442">
        <v>0.63</v>
      </c>
      <c r="L14442" t="str">
        <v>Briggs et al. 2007</v>
      </c>
      <c r="M14442" t="s">
        <v>2296</v>
      </c>
      <c r="P14442" t="s">
        <v>2342</v>
      </c>
      <c r="S14442">
        <v>-25.5</v>
      </c>
      <c r="T14442">
        <v>0.06</v>
      </c>
      <c r="U14442" t="s">
        <v>2307</v>
      </c>
      <c r="V14442">
        <v>1</v>
      </c>
      <c r="W14442" t="s">
        <v>2547</v>
      </c>
    </row>
    <row r="14443" spans="1:23" x14ac:dyDescent="0.3">
      <c r="A14443">
        <v>22471</v>
      </c>
      <c r="B14443" s="15" t="s">
        <v>1870</v>
      </c>
      <c r="C14443" t="str">
        <f>_xlfn.XLOOKUP($B14443, STANDARDS!$A:$A, STANDARDS!$B:$B,,0,2)</f>
        <v>Morwell 1B Lignite</v>
      </c>
      <c r="D14443" t="s">
        <v>535</v>
      </c>
      <c r="E14443" t="s">
        <v>2183</v>
      </c>
      <c r="F14443" s="38">
        <v>-38.2300088</v>
      </c>
      <c r="G14443">
        <v>146.57591740000001</v>
      </c>
      <c r="H14443">
        <v>0</v>
      </c>
      <c r="I14443" t="s">
        <v>592</v>
      </c>
      <c r="J14443" cm="1">
        <f t="array" ref="J14443:L14443">_xlfn.XLOOKUP($C14443, AGE!$A:$A,AGE!$B:$D,,0,2)</f>
        <v>22.18</v>
      </c>
      <c r="K14443">
        <v>0.63</v>
      </c>
      <c r="L14443" t="str">
        <v>Briggs et al. 2007</v>
      </c>
      <c r="M14443" t="s">
        <v>2296</v>
      </c>
      <c r="P14443" t="s">
        <v>2342</v>
      </c>
      <c r="S14443">
        <v>-23.3</v>
      </c>
      <c r="T14443">
        <v>0.06</v>
      </c>
      <c r="U14443" t="s">
        <v>2307</v>
      </c>
      <c r="V14443">
        <v>1</v>
      </c>
      <c r="W14443" t="s">
        <v>2547</v>
      </c>
    </row>
    <row r="14444" spans="1:23" x14ac:dyDescent="0.3">
      <c r="A14444">
        <v>22471</v>
      </c>
      <c r="B14444" s="15" t="s">
        <v>1870</v>
      </c>
      <c r="C14444" t="str">
        <f>_xlfn.XLOOKUP($B14444, STANDARDS!$A:$A, STANDARDS!$B:$B,,0,2)</f>
        <v>Morwell 1B Lignite</v>
      </c>
      <c r="D14444" t="s">
        <v>535</v>
      </c>
      <c r="E14444" t="s">
        <v>2183</v>
      </c>
      <c r="F14444" s="38">
        <v>-38.2300088</v>
      </c>
      <c r="G14444">
        <v>146.57591740000001</v>
      </c>
      <c r="H14444">
        <v>0</v>
      </c>
      <c r="I14444" t="s">
        <v>592</v>
      </c>
      <c r="J14444" cm="1">
        <f t="array" ref="J14444:L14444">_xlfn.XLOOKUP($C14444, AGE!$A:$A,AGE!$B:$D,,0,2)</f>
        <v>22.18</v>
      </c>
      <c r="K14444">
        <v>0.63</v>
      </c>
      <c r="L14444" t="str">
        <v>Briggs et al. 2007</v>
      </c>
      <c r="M14444" t="s">
        <v>2345</v>
      </c>
      <c r="P14444" t="s">
        <v>2342</v>
      </c>
      <c r="S14444">
        <v>-23.6</v>
      </c>
      <c r="T14444">
        <v>0.06</v>
      </c>
      <c r="U14444" t="s">
        <v>2344</v>
      </c>
      <c r="V14444">
        <v>1</v>
      </c>
      <c r="W14444" t="s">
        <v>2547</v>
      </c>
    </row>
    <row r="14445" spans="1:23" x14ac:dyDescent="0.3">
      <c r="A14445">
        <v>22472</v>
      </c>
      <c r="B14445" s="15" t="s">
        <v>1870</v>
      </c>
      <c r="C14445" t="str">
        <f>_xlfn.XLOOKUP($B14445, STANDARDS!$A:$A, STANDARDS!$B:$B,,0,2)</f>
        <v>Morwell 1B Lignite</v>
      </c>
      <c r="D14445" t="s">
        <v>535</v>
      </c>
      <c r="E14445" t="s">
        <v>2183</v>
      </c>
      <c r="F14445" s="38">
        <v>-38.2300088</v>
      </c>
      <c r="G14445">
        <v>146.57591740000001</v>
      </c>
      <c r="H14445">
        <v>0</v>
      </c>
      <c r="I14445" t="s">
        <v>592</v>
      </c>
      <c r="J14445" cm="1">
        <f t="array" ref="J14445:L14445">_xlfn.XLOOKUP($C14445, AGE!$A:$A,AGE!$B:$D,,0,2)</f>
        <v>22.18</v>
      </c>
      <c r="K14445">
        <v>0.63</v>
      </c>
      <c r="L14445" t="str">
        <v>Briggs et al. 2007</v>
      </c>
      <c r="M14445" t="s">
        <v>2345</v>
      </c>
      <c r="P14445" t="s">
        <v>2342</v>
      </c>
      <c r="S14445">
        <v>-23</v>
      </c>
      <c r="T14445">
        <v>0.06</v>
      </c>
      <c r="U14445" t="s">
        <v>2344</v>
      </c>
      <c r="V14445">
        <v>1</v>
      </c>
      <c r="W14445" t="s">
        <v>2547</v>
      </c>
    </row>
    <row r="14446" spans="1:23" x14ac:dyDescent="0.3">
      <c r="A14446">
        <v>22472</v>
      </c>
      <c r="B14446" s="15" t="s">
        <v>1870</v>
      </c>
      <c r="C14446" t="str">
        <f>_xlfn.XLOOKUP($B14446, STANDARDS!$A:$A, STANDARDS!$B:$B,,0,2)</f>
        <v>Morwell 1B Lignite</v>
      </c>
      <c r="D14446" t="s">
        <v>535</v>
      </c>
      <c r="E14446" t="s">
        <v>2183</v>
      </c>
      <c r="F14446" s="38">
        <v>-38.2300088</v>
      </c>
      <c r="G14446">
        <v>146.57591740000001</v>
      </c>
      <c r="H14446">
        <v>0</v>
      </c>
      <c r="I14446" t="s">
        <v>592</v>
      </c>
      <c r="J14446" cm="1">
        <f t="array" ref="J14446:L14446">_xlfn.XLOOKUP($C14446, AGE!$A:$A,AGE!$B:$D,,0,2)</f>
        <v>22.18</v>
      </c>
      <c r="K14446">
        <v>0.63</v>
      </c>
      <c r="L14446" t="str">
        <v>Briggs et al. 2007</v>
      </c>
      <c r="M14446" t="s">
        <v>2296</v>
      </c>
      <c r="P14446" t="s">
        <v>2342</v>
      </c>
      <c r="S14446">
        <v>-23.2</v>
      </c>
      <c r="T14446">
        <v>0.06</v>
      </c>
      <c r="U14446" t="s">
        <v>2307</v>
      </c>
      <c r="V14446">
        <v>1</v>
      </c>
      <c r="W14446" t="s">
        <v>2547</v>
      </c>
    </row>
    <row r="14447" spans="1:23" x14ac:dyDescent="0.3">
      <c r="A14447">
        <v>22473</v>
      </c>
      <c r="B14447" s="15" t="s">
        <v>1870</v>
      </c>
      <c r="C14447" t="str">
        <f>_xlfn.XLOOKUP($B14447, STANDARDS!$A:$A, STANDARDS!$B:$B,,0,2)</f>
        <v>Morwell 1B Lignite</v>
      </c>
      <c r="D14447" t="s">
        <v>535</v>
      </c>
      <c r="E14447" t="s">
        <v>2183</v>
      </c>
      <c r="F14447" s="38">
        <v>-38.2300088</v>
      </c>
      <c r="G14447">
        <v>146.57591740000001</v>
      </c>
      <c r="H14447">
        <v>0</v>
      </c>
      <c r="I14447" t="s">
        <v>592</v>
      </c>
      <c r="J14447" cm="1">
        <f t="array" ref="J14447:L14447">_xlfn.XLOOKUP($C14447, AGE!$A:$A,AGE!$B:$D,,0,2)</f>
        <v>22.18</v>
      </c>
      <c r="K14447">
        <v>0.63</v>
      </c>
      <c r="L14447" t="str">
        <v>Briggs et al. 2007</v>
      </c>
      <c r="M14447" t="s">
        <v>2296</v>
      </c>
      <c r="P14447" t="s">
        <v>2342</v>
      </c>
      <c r="S14447">
        <v>-25.5</v>
      </c>
      <c r="T14447">
        <v>0.06</v>
      </c>
      <c r="U14447" t="s">
        <v>2307</v>
      </c>
      <c r="V14447">
        <v>1</v>
      </c>
      <c r="W14447" t="s">
        <v>2547</v>
      </c>
    </row>
    <row r="14448" spans="1:23" x14ac:dyDescent="0.3">
      <c r="A14448">
        <v>22474</v>
      </c>
      <c r="B14448" s="15" t="s">
        <v>1870</v>
      </c>
      <c r="C14448" t="str">
        <f>_xlfn.XLOOKUP($B14448, STANDARDS!$A:$A, STANDARDS!$B:$B,,0,2)</f>
        <v>Morwell 1B Lignite</v>
      </c>
      <c r="D14448" t="s">
        <v>535</v>
      </c>
      <c r="E14448" t="s">
        <v>2183</v>
      </c>
      <c r="F14448" s="38">
        <v>-38.2300088</v>
      </c>
      <c r="G14448">
        <v>146.57591740000001</v>
      </c>
      <c r="H14448">
        <v>0</v>
      </c>
      <c r="I14448" t="s">
        <v>592</v>
      </c>
      <c r="J14448" cm="1">
        <f t="array" ref="J14448:L14448">_xlfn.XLOOKUP($C14448, AGE!$A:$A,AGE!$B:$D,,0,2)</f>
        <v>22.18</v>
      </c>
      <c r="K14448">
        <v>0.63</v>
      </c>
      <c r="L14448" t="str">
        <v>Briggs et al. 2007</v>
      </c>
      <c r="M14448" t="s">
        <v>2296</v>
      </c>
      <c r="P14448" t="s">
        <v>2342</v>
      </c>
      <c r="S14448">
        <v>-25.4</v>
      </c>
      <c r="T14448">
        <v>0.06</v>
      </c>
      <c r="U14448" t="s">
        <v>2307</v>
      </c>
      <c r="V14448">
        <v>1</v>
      </c>
      <c r="W14448" t="s">
        <v>2547</v>
      </c>
    </row>
    <row r="14449" spans="1:23" x14ac:dyDescent="0.3">
      <c r="A14449">
        <v>22475</v>
      </c>
      <c r="B14449" s="15" t="s">
        <v>1870</v>
      </c>
      <c r="C14449" t="str">
        <f>_xlfn.XLOOKUP($B14449, STANDARDS!$A:$A, STANDARDS!$B:$B,,0,2)</f>
        <v>Morwell 1B Lignite</v>
      </c>
      <c r="D14449" t="s">
        <v>535</v>
      </c>
      <c r="E14449" t="s">
        <v>2183</v>
      </c>
      <c r="F14449" s="38">
        <v>-38.2300088</v>
      </c>
      <c r="G14449">
        <v>146.57591740000001</v>
      </c>
      <c r="H14449">
        <v>0</v>
      </c>
      <c r="I14449" t="s">
        <v>592</v>
      </c>
      <c r="J14449" cm="1">
        <f t="array" ref="J14449:L14449">_xlfn.XLOOKUP($C14449, AGE!$A:$A,AGE!$B:$D,,0,2)</f>
        <v>22.18</v>
      </c>
      <c r="K14449">
        <v>0.63</v>
      </c>
      <c r="L14449" t="str">
        <v>Briggs et al. 2007</v>
      </c>
      <c r="M14449" t="s">
        <v>2296</v>
      </c>
      <c r="P14449" t="s">
        <v>2342</v>
      </c>
      <c r="S14449">
        <v>-25.4</v>
      </c>
      <c r="T14449">
        <v>0.06</v>
      </c>
      <c r="U14449" t="s">
        <v>2307</v>
      </c>
      <c r="V14449">
        <v>1</v>
      </c>
      <c r="W14449" t="s">
        <v>2547</v>
      </c>
    </row>
    <row r="14450" spans="1:23" x14ac:dyDescent="0.3">
      <c r="A14450">
        <v>22476</v>
      </c>
      <c r="B14450" s="15" t="s">
        <v>1870</v>
      </c>
      <c r="C14450" t="str">
        <f>_xlfn.XLOOKUP($B14450, STANDARDS!$A:$A, STANDARDS!$B:$B,,0,2)</f>
        <v>Morwell 1B Lignite</v>
      </c>
      <c r="D14450" t="s">
        <v>535</v>
      </c>
      <c r="E14450" t="s">
        <v>2183</v>
      </c>
      <c r="F14450" s="38">
        <v>-38.2300088</v>
      </c>
      <c r="G14450">
        <v>146.57591740000001</v>
      </c>
      <c r="H14450">
        <v>0</v>
      </c>
      <c r="I14450" t="s">
        <v>592</v>
      </c>
      <c r="J14450" cm="1">
        <f t="array" ref="J14450:L14450">_xlfn.XLOOKUP($C14450, AGE!$A:$A,AGE!$B:$D,,0,2)</f>
        <v>22.18</v>
      </c>
      <c r="K14450">
        <v>0.63</v>
      </c>
      <c r="L14450" t="str">
        <v>Briggs et al. 2007</v>
      </c>
      <c r="M14450" t="s">
        <v>2296</v>
      </c>
      <c r="P14450" t="s">
        <v>2342</v>
      </c>
      <c r="S14450">
        <v>-25.4</v>
      </c>
      <c r="T14450">
        <v>0.06</v>
      </c>
      <c r="U14450" t="s">
        <v>2307</v>
      </c>
      <c r="V14450">
        <v>1</v>
      </c>
      <c r="W14450" t="s">
        <v>2547</v>
      </c>
    </row>
    <row r="14451" spans="1:23" x14ac:dyDescent="0.3">
      <c r="A14451">
        <v>22477</v>
      </c>
      <c r="B14451" s="15" t="s">
        <v>1870</v>
      </c>
      <c r="C14451" t="str">
        <f>_xlfn.XLOOKUP($B14451, STANDARDS!$A:$A, STANDARDS!$B:$B,,0,2)</f>
        <v>Morwell 1B Lignite</v>
      </c>
      <c r="D14451" t="s">
        <v>535</v>
      </c>
      <c r="E14451" t="s">
        <v>2183</v>
      </c>
      <c r="F14451" s="38">
        <v>-38.2300088</v>
      </c>
      <c r="G14451">
        <v>146.57591740000001</v>
      </c>
      <c r="H14451">
        <v>0</v>
      </c>
      <c r="I14451" t="s">
        <v>592</v>
      </c>
      <c r="J14451" cm="1">
        <f t="array" ref="J14451:L14451">_xlfn.XLOOKUP($C14451, AGE!$A:$A,AGE!$B:$D,,0,2)</f>
        <v>22.18</v>
      </c>
      <c r="K14451">
        <v>0.63</v>
      </c>
      <c r="L14451" t="str">
        <v>Briggs et al. 2007</v>
      </c>
      <c r="M14451" t="s">
        <v>2296</v>
      </c>
      <c r="P14451" t="s">
        <v>2342</v>
      </c>
      <c r="S14451">
        <v>-25.5</v>
      </c>
      <c r="T14451">
        <v>0.06</v>
      </c>
      <c r="U14451" t="s">
        <v>2307</v>
      </c>
      <c r="V14451">
        <v>1</v>
      </c>
      <c r="W14451" t="s">
        <v>2547</v>
      </c>
    </row>
    <row r="14452" spans="1:23" x14ac:dyDescent="0.3">
      <c r="A14452">
        <v>22478</v>
      </c>
      <c r="B14452" s="15" t="s">
        <v>1870</v>
      </c>
      <c r="C14452" t="str">
        <f>_xlfn.XLOOKUP($B14452, STANDARDS!$A:$A, STANDARDS!$B:$B,,0,2)</f>
        <v>Morwell 1B Lignite</v>
      </c>
      <c r="D14452" t="s">
        <v>535</v>
      </c>
      <c r="E14452" t="s">
        <v>2183</v>
      </c>
      <c r="F14452" s="38">
        <v>-38.2300088</v>
      </c>
      <c r="G14452">
        <v>146.57591740000001</v>
      </c>
      <c r="H14452">
        <v>0</v>
      </c>
      <c r="I14452" t="s">
        <v>592</v>
      </c>
      <c r="J14452" cm="1">
        <f t="array" ref="J14452:L14452">_xlfn.XLOOKUP($C14452, AGE!$A:$A,AGE!$B:$D,,0,2)</f>
        <v>22.18</v>
      </c>
      <c r="K14452">
        <v>0.63</v>
      </c>
      <c r="L14452" t="str">
        <v>Briggs et al. 2007</v>
      </c>
      <c r="M14452" t="s">
        <v>2296</v>
      </c>
      <c r="P14452" t="s">
        <v>2342</v>
      </c>
      <c r="S14452">
        <v>-25.4</v>
      </c>
      <c r="T14452">
        <v>0.06</v>
      </c>
      <c r="U14452" t="s">
        <v>2307</v>
      </c>
      <c r="V14452">
        <v>1</v>
      </c>
      <c r="W14452" t="s">
        <v>2547</v>
      </c>
    </row>
    <row r="14453" spans="1:23" x14ac:dyDescent="0.3">
      <c r="A14453">
        <v>22479</v>
      </c>
      <c r="B14453" s="15" t="s">
        <v>1870</v>
      </c>
      <c r="C14453" t="str">
        <f>_xlfn.XLOOKUP($B14453, STANDARDS!$A:$A, STANDARDS!$B:$B,,0,2)</f>
        <v>Morwell 1B Lignite</v>
      </c>
      <c r="D14453" t="s">
        <v>535</v>
      </c>
      <c r="E14453" t="s">
        <v>2183</v>
      </c>
      <c r="F14453" s="38">
        <v>-38.2300088</v>
      </c>
      <c r="G14453">
        <v>146.57591740000001</v>
      </c>
      <c r="H14453">
        <v>0</v>
      </c>
      <c r="I14453" t="s">
        <v>592</v>
      </c>
      <c r="J14453" cm="1">
        <f t="array" ref="J14453:L14453">_xlfn.XLOOKUP($C14453, AGE!$A:$A,AGE!$B:$D,,0,2)</f>
        <v>22.18</v>
      </c>
      <c r="K14453">
        <v>0.63</v>
      </c>
      <c r="L14453" t="str">
        <v>Briggs et al. 2007</v>
      </c>
      <c r="M14453" t="s">
        <v>2296</v>
      </c>
      <c r="P14453" t="s">
        <v>2342</v>
      </c>
      <c r="S14453">
        <v>-25.4</v>
      </c>
      <c r="T14453">
        <v>0.06</v>
      </c>
      <c r="U14453" t="s">
        <v>2307</v>
      </c>
      <c r="V14453">
        <v>1</v>
      </c>
      <c r="W14453" t="s">
        <v>2547</v>
      </c>
    </row>
    <row r="14454" spans="1:23" x14ac:dyDescent="0.3">
      <c r="A14454">
        <v>22480</v>
      </c>
      <c r="B14454" s="15" t="s">
        <v>1870</v>
      </c>
      <c r="C14454" t="str">
        <f>_xlfn.XLOOKUP($B14454, STANDARDS!$A:$A, STANDARDS!$B:$B,,0,2)</f>
        <v>Morwell 1B Lignite</v>
      </c>
      <c r="D14454" t="s">
        <v>535</v>
      </c>
      <c r="E14454" t="s">
        <v>2183</v>
      </c>
      <c r="F14454" s="38">
        <v>-38.2300088</v>
      </c>
      <c r="G14454">
        <v>146.57591740000001</v>
      </c>
      <c r="H14454">
        <v>0</v>
      </c>
      <c r="I14454" t="s">
        <v>592</v>
      </c>
      <c r="J14454" cm="1">
        <f t="array" ref="J14454:L14454">_xlfn.XLOOKUP($C14454, AGE!$A:$A,AGE!$B:$D,,0,2)</f>
        <v>22.18</v>
      </c>
      <c r="K14454">
        <v>0.63</v>
      </c>
      <c r="L14454" t="str">
        <v>Briggs et al. 2007</v>
      </c>
      <c r="M14454" t="s">
        <v>2296</v>
      </c>
      <c r="P14454" t="s">
        <v>2342</v>
      </c>
      <c r="S14454">
        <v>-25.4</v>
      </c>
      <c r="T14454">
        <v>0.06</v>
      </c>
      <c r="U14454" t="s">
        <v>2307</v>
      </c>
      <c r="V14454">
        <v>1</v>
      </c>
      <c r="W14454" t="s">
        <v>2547</v>
      </c>
    </row>
    <row r="14455" spans="1:23" x14ac:dyDescent="0.3">
      <c r="A14455">
        <v>22481</v>
      </c>
      <c r="B14455" s="15" t="s">
        <v>1870</v>
      </c>
      <c r="C14455" t="str">
        <f>_xlfn.XLOOKUP($B14455, STANDARDS!$A:$A, STANDARDS!$B:$B,,0,2)</f>
        <v>Morwell 1B Lignite</v>
      </c>
      <c r="D14455" t="s">
        <v>535</v>
      </c>
      <c r="E14455" t="s">
        <v>2183</v>
      </c>
      <c r="F14455" s="38">
        <v>-38.2300088</v>
      </c>
      <c r="G14455">
        <v>146.57591740000001</v>
      </c>
      <c r="H14455">
        <v>0</v>
      </c>
      <c r="I14455" t="s">
        <v>592</v>
      </c>
      <c r="J14455" cm="1">
        <f t="array" ref="J14455:L14455">_xlfn.XLOOKUP($C14455, AGE!$A:$A,AGE!$B:$D,,0,2)</f>
        <v>22.18</v>
      </c>
      <c r="K14455">
        <v>0.63</v>
      </c>
      <c r="L14455" t="str">
        <v>Briggs et al. 2007</v>
      </c>
      <c r="M14455" t="s">
        <v>2296</v>
      </c>
      <c r="P14455" t="s">
        <v>2342</v>
      </c>
      <c r="S14455">
        <v>-25.4</v>
      </c>
      <c r="T14455">
        <v>0.06</v>
      </c>
      <c r="U14455" t="s">
        <v>2307</v>
      </c>
      <c r="V14455">
        <v>1</v>
      </c>
      <c r="W14455" t="s">
        <v>2547</v>
      </c>
    </row>
    <row r="14456" spans="1:23" x14ac:dyDescent="0.3">
      <c r="A14456">
        <v>22482</v>
      </c>
      <c r="B14456" s="15" t="s">
        <v>1870</v>
      </c>
      <c r="C14456" t="str">
        <f>_xlfn.XLOOKUP($B14456, STANDARDS!$A:$A, STANDARDS!$B:$B,,0,2)</f>
        <v>Morwell 1B Lignite</v>
      </c>
      <c r="D14456" t="s">
        <v>535</v>
      </c>
      <c r="E14456" t="s">
        <v>2183</v>
      </c>
      <c r="F14456" s="38">
        <v>-38.2300088</v>
      </c>
      <c r="G14456">
        <v>146.57591740000001</v>
      </c>
      <c r="H14456">
        <v>0</v>
      </c>
      <c r="I14456" t="s">
        <v>592</v>
      </c>
      <c r="J14456" cm="1">
        <f t="array" ref="J14456:L14456">_xlfn.XLOOKUP($C14456, AGE!$A:$A,AGE!$B:$D,,0,2)</f>
        <v>22.18</v>
      </c>
      <c r="K14456">
        <v>0.63</v>
      </c>
      <c r="L14456" t="str">
        <v>Briggs et al. 2007</v>
      </c>
      <c r="M14456" t="s">
        <v>2296</v>
      </c>
      <c r="P14456" t="s">
        <v>2342</v>
      </c>
      <c r="S14456">
        <v>-25.1</v>
      </c>
      <c r="T14456">
        <v>0.06</v>
      </c>
      <c r="U14456" t="s">
        <v>2307</v>
      </c>
      <c r="V14456">
        <v>1</v>
      </c>
      <c r="W14456" t="s">
        <v>2547</v>
      </c>
    </row>
    <row r="14457" spans="1:23" x14ac:dyDescent="0.3">
      <c r="A14457">
        <v>22483</v>
      </c>
      <c r="B14457" s="15" t="s">
        <v>1870</v>
      </c>
      <c r="C14457" t="str">
        <f>_xlfn.XLOOKUP($B14457, STANDARDS!$A:$A, STANDARDS!$B:$B,,0,2)</f>
        <v>Morwell 1B Lignite</v>
      </c>
      <c r="D14457" t="s">
        <v>535</v>
      </c>
      <c r="E14457" t="s">
        <v>2183</v>
      </c>
      <c r="F14457" s="38">
        <v>-38.2300088</v>
      </c>
      <c r="G14457">
        <v>146.57591740000001</v>
      </c>
      <c r="H14457">
        <v>0</v>
      </c>
      <c r="I14457" t="s">
        <v>592</v>
      </c>
      <c r="J14457" cm="1">
        <f t="array" ref="J14457:L14457">_xlfn.XLOOKUP($C14457, AGE!$A:$A,AGE!$B:$D,,0,2)</f>
        <v>22.18</v>
      </c>
      <c r="K14457">
        <v>0.63</v>
      </c>
      <c r="L14457" t="str">
        <v>Briggs et al. 2007</v>
      </c>
      <c r="M14457" t="s">
        <v>2296</v>
      </c>
      <c r="P14457" t="s">
        <v>2342</v>
      </c>
      <c r="S14457">
        <v>-25.1</v>
      </c>
      <c r="T14457">
        <v>0.06</v>
      </c>
      <c r="U14457" t="s">
        <v>2307</v>
      </c>
      <c r="V14457">
        <v>1</v>
      </c>
      <c r="W14457" t="s">
        <v>2547</v>
      </c>
    </row>
    <row r="14458" spans="1:23" x14ac:dyDescent="0.3">
      <c r="A14458">
        <v>22484</v>
      </c>
      <c r="B14458" s="15" t="s">
        <v>1870</v>
      </c>
      <c r="C14458" t="str">
        <f>_xlfn.XLOOKUP($B14458, STANDARDS!$A:$A, STANDARDS!$B:$B,,0,2)</f>
        <v>Morwell 1B Lignite</v>
      </c>
      <c r="D14458" t="s">
        <v>535</v>
      </c>
      <c r="E14458" t="s">
        <v>2183</v>
      </c>
      <c r="F14458" s="38">
        <v>-38.2300088</v>
      </c>
      <c r="G14458">
        <v>146.57591740000001</v>
      </c>
      <c r="H14458">
        <v>0</v>
      </c>
      <c r="I14458" t="s">
        <v>592</v>
      </c>
      <c r="J14458" cm="1">
        <f t="array" ref="J14458:L14458">_xlfn.XLOOKUP($C14458, AGE!$A:$A,AGE!$B:$D,,0,2)</f>
        <v>22.18</v>
      </c>
      <c r="K14458">
        <v>0.63</v>
      </c>
      <c r="L14458" t="str">
        <v>Briggs et al. 2007</v>
      </c>
      <c r="M14458" t="s">
        <v>2296</v>
      </c>
      <c r="P14458" t="s">
        <v>2342</v>
      </c>
      <c r="S14458">
        <v>-25.2</v>
      </c>
      <c r="T14458">
        <v>0.06</v>
      </c>
      <c r="U14458" t="s">
        <v>2307</v>
      </c>
      <c r="V14458">
        <v>1</v>
      </c>
      <c r="W14458" t="s">
        <v>2547</v>
      </c>
    </row>
    <row r="14459" spans="1:23" x14ac:dyDescent="0.3">
      <c r="A14459">
        <v>22485</v>
      </c>
      <c r="B14459" s="15" t="s">
        <v>1870</v>
      </c>
      <c r="C14459" t="str">
        <f>_xlfn.XLOOKUP($B14459, STANDARDS!$A:$A, STANDARDS!$B:$B,,0,2)</f>
        <v>Morwell 1B Lignite</v>
      </c>
      <c r="D14459" t="s">
        <v>535</v>
      </c>
      <c r="E14459" t="s">
        <v>2183</v>
      </c>
      <c r="F14459" s="38">
        <v>-38.2300088</v>
      </c>
      <c r="G14459">
        <v>146.57591740000001</v>
      </c>
      <c r="H14459">
        <v>0</v>
      </c>
      <c r="I14459" t="s">
        <v>592</v>
      </c>
      <c r="J14459" cm="1">
        <f t="array" ref="J14459:L14459">_xlfn.XLOOKUP($C14459, AGE!$A:$A,AGE!$B:$D,,0,2)</f>
        <v>22.18</v>
      </c>
      <c r="K14459">
        <v>0.63</v>
      </c>
      <c r="L14459" t="str">
        <v>Briggs et al. 2007</v>
      </c>
      <c r="M14459" t="s">
        <v>2296</v>
      </c>
      <c r="P14459" t="s">
        <v>2342</v>
      </c>
      <c r="S14459">
        <v>-25.2</v>
      </c>
      <c r="T14459">
        <v>0.06</v>
      </c>
      <c r="U14459" t="s">
        <v>2307</v>
      </c>
      <c r="V14459">
        <v>1</v>
      </c>
      <c r="W14459" t="s">
        <v>2547</v>
      </c>
    </row>
    <row r="14460" spans="1:23" x14ac:dyDescent="0.3">
      <c r="A14460">
        <v>22486</v>
      </c>
      <c r="B14460" s="15" t="s">
        <v>1870</v>
      </c>
      <c r="C14460" t="str">
        <f>_xlfn.XLOOKUP($B14460, STANDARDS!$A:$A, STANDARDS!$B:$B,,0,2)</f>
        <v>Morwell 1B Lignite</v>
      </c>
      <c r="D14460" t="s">
        <v>535</v>
      </c>
      <c r="E14460" t="s">
        <v>2183</v>
      </c>
      <c r="F14460" s="38">
        <v>-38.2300088</v>
      </c>
      <c r="G14460">
        <v>146.57591740000001</v>
      </c>
      <c r="H14460">
        <v>0</v>
      </c>
      <c r="I14460" t="s">
        <v>592</v>
      </c>
      <c r="J14460" cm="1">
        <f t="array" ref="J14460:L14460">_xlfn.XLOOKUP($C14460, AGE!$A:$A,AGE!$B:$D,,0,2)</f>
        <v>22.18</v>
      </c>
      <c r="K14460">
        <v>0.63</v>
      </c>
      <c r="L14460" t="str">
        <v>Briggs et al. 2007</v>
      </c>
      <c r="M14460" t="s">
        <v>2296</v>
      </c>
      <c r="P14460" t="s">
        <v>2342</v>
      </c>
      <c r="S14460">
        <v>-25.3</v>
      </c>
      <c r="T14460">
        <v>0.06</v>
      </c>
      <c r="U14460" t="s">
        <v>2307</v>
      </c>
      <c r="V14460">
        <v>1</v>
      </c>
      <c r="W14460" t="s">
        <v>2547</v>
      </c>
    </row>
    <row r="14461" spans="1:23" x14ac:dyDescent="0.3">
      <c r="A14461">
        <v>22487</v>
      </c>
      <c r="B14461" s="15" t="s">
        <v>1870</v>
      </c>
      <c r="C14461" t="str">
        <f>_xlfn.XLOOKUP($B14461, STANDARDS!$A:$A, STANDARDS!$B:$B,,0,2)</f>
        <v>Morwell 1B Lignite</v>
      </c>
      <c r="D14461" t="s">
        <v>535</v>
      </c>
      <c r="E14461" t="s">
        <v>2183</v>
      </c>
      <c r="F14461" s="38">
        <v>-38.2300088</v>
      </c>
      <c r="G14461">
        <v>146.57591740000001</v>
      </c>
      <c r="H14461">
        <v>0</v>
      </c>
      <c r="I14461" t="s">
        <v>592</v>
      </c>
      <c r="J14461" cm="1">
        <f t="array" ref="J14461:L14461">_xlfn.XLOOKUP($C14461, AGE!$A:$A,AGE!$B:$D,,0,2)</f>
        <v>22.18</v>
      </c>
      <c r="K14461">
        <v>0.63</v>
      </c>
      <c r="L14461" t="str">
        <v>Briggs et al. 2007</v>
      </c>
      <c r="M14461" t="s">
        <v>2296</v>
      </c>
      <c r="P14461" t="s">
        <v>2342</v>
      </c>
      <c r="S14461">
        <v>-25.2</v>
      </c>
      <c r="T14461">
        <v>0.06</v>
      </c>
      <c r="U14461" t="s">
        <v>2307</v>
      </c>
      <c r="V14461">
        <v>1</v>
      </c>
      <c r="W14461" t="s">
        <v>2547</v>
      </c>
    </row>
    <row r="14462" spans="1:23" x14ac:dyDescent="0.3">
      <c r="A14462">
        <v>22488</v>
      </c>
      <c r="B14462" s="15" t="s">
        <v>1870</v>
      </c>
      <c r="C14462" t="str">
        <f>_xlfn.XLOOKUP($B14462, STANDARDS!$A:$A, STANDARDS!$B:$B,,0,2)</f>
        <v>Morwell 1B Lignite</v>
      </c>
      <c r="D14462" t="s">
        <v>535</v>
      </c>
      <c r="E14462" t="s">
        <v>2183</v>
      </c>
      <c r="F14462" s="38">
        <v>-38.2300088</v>
      </c>
      <c r="G14462">
        <v>146.57591740000001</v>
      </c>
      <c r="H14462">
        <v>0</v>
      </c>
      <c r="I14462" t="s">
        <v>592</v>
      </c>
      <c r="J14462" cm="1">
        <f t="array" ref="J14462:L14462">_xlfn.XLOOKUP($C14462, AGE!$A:$A,AGE!$B:$D,,0,2)</f>
        <v>22.18</v>
      </c>
      <c r="K14462">
        <v>0.63</v>
      </c>
      <c r="L14462" t="str">
        <v>Briggs et al. 2007</v>
      </c>
      <c r="M14462" t="s">
        <v>2296</v>
      </c>
      <c r="P14462" t="s">
        <v>2342</v>
      </c>
      <c r="S14462">
        <v>-24.2</v>
      </c>
      <c r="T14462">
        <v>0.06</v>
      </c>
      <c r="U14462" t="s">
        <v>2307</v>
      </c>
      <c r="V14462">
        <v>1</v>
      </c>
      <c r="W14462" t="s">
        <v>2547</v>
      </c>
    </row>
    <row r="14463" spans="1:23" x14ac:dyDescent="0.3">
      <c r="A14463">
        <v>22488</v>
      </c>
      <c r="B14463" s="15" t="s">
        <v>1870</v>
      </c>
      <c r="C14463" t="str">
        <f>_xlfn.XLOOKUP($B14463, STANDARDS!$A:$A, STANDARDS!$B:$B,,0,2)</f>
        <v>Morwell 1B Lignite</v>
      </c>
      <c r="D14463" t="s">
        <v>535</v>
      </c>
      <c r="E14463" t="s">
        <v>2183</v>
      </c>
      <c r="F14463" s="38">
        <v>-38.2300088</v>
      </c>
      <c r="G14463">
        <v>146.57591740000001</v>
      </c>
      <c r="H14463">
        <v>0</v>
      </c>
      <c r="I14463" t="s">
        <v>592</v>
      </c>
      <c r="J14463" cm="1">
        <f t="array" ref="J14463:L14463">_xlfn.XLOOKUP($C14463, AGE!$A:$A,AGE!$B:$D,,0,2)</f>
        <v>22.18</v>
      </c>
      <c r="K14463">
        <v>0.63</v>
      </c>
      <c r="L14463" t="str">
        <v>Briggs et al. 2007</v>
      </c>
      <c r="M14463" t="s">
        <v>2345</v>
      </c>
      <c r="P14463" t="s">
        <v>2342</v>
      </c>
      <c r="S14463">
        <v>-25.7</v>
      </c>
      <c r="T14463">
        <v>0.06</v>
      </c>
      <c r="U14463" t="s">
        <v>2344</v>
      </c>
      <c r="V14463">
        <v>1</v>
      </c>
      <c r="W14463" t="s">
        <v>2547</v>
      </c>
    </row>
    <row r="14464" spans="1:23" x14ac:dyDescent="0.3">
      <c r="A14464">
        <v>22489</v>
      </c>
      <c r="B14464" s="15" t="s">
        <v>1870</v>
      </c>
      <c r="C14464" t="str">
        <f>_xlfn.XLOOKUP($B14464, STANDARDS!$A:$A, STANDARDS!$B:$B,,0,2)</f>
        <v>Morwell 1B Lignite</v>
      </c>
      <c r="D14464" t="s">
        <v>535</v>
      </c>
      <c r="E14464" t="s">
        <v>2183</v>
      </c>
      <c r="F14464" s="38">
        <v>-38.2300088</v>
      </c>
      <c r="G14464">
        <v>146.57591740000001</v>
      </c>
      <c r="H14464">
        <v>0</v>
      </c>
      <c r="I14464" t="s">
        <v>592</v>
      </c>
      <c r="J14464" cm="1">
        <f t="array" ref="J14464:L14464">_xlfn.XLOOKUP($C14464, AGE!$A:$A,AGE!$B:$D,,0,2)</f>
        <v>22.18</v>
      </c>
      <c r="K14464">
        <v>0.63</v>
      </c>
      <c r="L14464" t="str">
        <v>Briggs et al. 2007</v>
      </c>
      <c r="M14464" t="s">
        <v>2345</v>
      </c>
      <c r="P14464" t="s">
        <v>2342</v>
      </c>
      <c r="S14464">
        <v>-24.5</v>
      </c>
      <c r="T14464">
        <v>0.06</v>
      </c>
      <c r="U14464" t="s">
        <v>2344</v>
      </c>
      <c r="V14464">
        <v>1</v>
      </c>
      <c r="W14464" t="s">
        <v>2547</v>
      </c>
    </row>
    <row r="14465" spans="1:23" x14ac:dyDescent="0.3">
      <c r="A14465">
        <v>22489</v>
      </c>
      <c r="B14465" s="15" t="s">
        <v>1870</v>
      </c>
      <c r="C14465" t="str">
        <f>_xlfn.XLOOKUP($B14465, STANDARDS!$A:$A, STANDARDS!$B:$B,,0,2)</f>
        <v>Morwell 1B Lignite</v>
      </c>
      <c r="D14465" t="s">
        <v>535</v>
      </c>
      <c r="E14465" t="s">
        <v>2183</v>
      </c>
      <c r="F14465" s="38">
        <v>-38.2300088</v>
      </c>
      <c r="G14465">
        <v>146.57591740000001</v>
      </c>
      <c r="H14465">
        <v>0</v>
      </c>
      <c r="I14465" t="s">
        <v>592</v>
      </c>
      <c r="J14465" cm="1">
        <f t="array" ref="J14465:L14465">_xlfn.XLOOKUP($C14465, AGE!$A:$A,AGE!$B:$D,,0,2)</f>
        <v>22.18</v>
      </c>
      <c r="K14465">
        <v>0.63</v>
      </c>
      <c r="L14465" t="str">
        <v>Briggs et al. 2007</v>
      </c>
      <c r="M14465" t="s">
        <v>2296</v>
      </c>
      <c r="P14465" t="s">
        <v>2342</v>
      </c>
      <c r="S14465">
        <v>-25.3</v>
      </c>
      <c r="T14465">
        <v>0.06</v>
      </c>
      <c r="U14465" t="s">
        <v>2307</v>
      </c>
      <c r="V14465">
        <v>1</v>
      </c>
      <c r="W14465" t="s">
        <v>2547</v>
      </c>
    </row>
    <row r="14466" spans="1:23" x14ac:dyDescent="0.3">
      <c r="A14466">
        <v>22490</v>
      </c>
      <c r="B14466" s="15" t="s">
        <v>1870</v>
      </c>
      <c r="C14466" t="str">
        <f>_xlfn.XLOOKUP($B14466, STANDARDS!$A:$A, STANDARDS!$B:$B,,0,2)</f>
        <v>Morwell 1B Lignite</v>
      </c>
      <c r="D14466" t="s">
        <v>535</v>
      </c>
      <c r="E14466" t="s">
        <v>2183</v>
      </c>
      <c r="F14466" s="38">
        <v>-38.2300088</v>
      </c>
      <c r="G14466">
        <v>146.57591740000001</v>
      </c>
      <c r="H14466">
        <v>0</v>
      </c>
      <c r="I14466" t="s">
        <v>592</v>
      </c>
      <c r="J14466" cm="1">
        <f t="array" ref="J14466:L14466">_xlfn.XLOOKUP($C14466, AGE!$A:$A,AGE!$B:$D,,0,2)</f>
        <v>22.18</v>
      </c>
      <c r="K14466">
        <v>0.63</v>
      </c>
      <c r="L14466" t="str">
        <v>Briggs et al. 2007</v>
      </c>
      <c r="M14466" t="s">
        <v>2345</v>
      </c>
      <c r="P14466" t="s">
        <v>2342</v>
      </c>
      <c r="S14466">
        <v>-24.8</v>
      </c>
      <c r="T14466">
        <v>0.06</v>
      </c>
      <c r="U14466" t="s">
        <v>2344</v>
      </c>
      <c r="V14466">
        <v>1</v>
      </c>
      <c r="W14466" t="s">
        <v>2547</v>
      </c>
    </row>
    <row r="14467" spans="1:23" x14ac:dyDescent="0.3">
      <c r="A14467">
        <v>22490</v>
      </c>
      <c r="B14467" s="15" t="s">
        <v>1870</v>
      </c>
      <c r="C14467" t="str">
        <f>_xlfn.XLOOKUP($B14467, STANDARDS!$A:$A, STANDARDS!$B:$B,,0,2)</f>
        <v>Morwell 1B Lignite</v>
      </c>
      <c r="D14467" t="s">
        <v>535</v>
      </c>
      <c r="E14467" t="s">
        <v>2183</v>
      </c>
      <c r="F14467" s="38">
        <v>-38.2300088</v>
      </c>
      <c r="G14467">
        <v>146.57591740000001</v>
      </c>
      <c r="H14467">
        <v>0</v>
      </c>
      <c r="I14467" t="s">
        <v>592</v>
      </c>
      <c r="J14467" cm="1">
        <f t="array" ref="J14467:L14467">_xlfn.XLOOKUP($C14467, AGE!$A:$A,AGE!$B:$D,,0,2)</f>
        <v>22.18</v>
      </c>
      <c r="K14467">
        <v>0.63</v>
      </c>
      <c r="L14467" t="str">
        <v>Briggs et al. 2007</v>
      </c>
      <c r="M14467" t="s">
        <v>2296</v>
      </c>
      <c r="P14467" t="s">
        <v>2342</v>
      </c>
      <c r="S14467">
        <v>-25.4</v>
      </c>
      <c r="T14467">
        <v>0.06</v>
      </c>
      <c r="U14467" t="s">
        <v>2307</v>
      </c>
      <c r="V14467">
        <v>1</v>
      </c>
      <c r="W14467" t="s">
        <v>2547</v>
      </c>
    </row>
    <row r="14468" spans="1:23" x14ac:dyDescent="0.3">
      <c r="A14468">
        <v>22491</v>
      </c>
      <c r="B14468" s="15" t="s">
        <v>1870</v>
      </c>
      <c r="C14468" t="str">
        <f>_xlfn.XLOOKUP($B14468, STANDARDS!$A:$A, STANDARDS!$B:$B,,0,2)</f>
        <v>Morwell 1B Lignite</v>
      </c>
      <c r="D14468" t="s">
        <v>535</v>
      </c>
      <c r="E14468" t="s">
        <v>2183</v>
      </c>
      <c r="F14468" s="38">
        <v>-38.2300088</v>
      </c>
      <c r="G14468">
        <v>146.57591740000001</v>
      </c>
      <c r="H14468">
        <v>0</v>
      </c>
      <c r="I14468" t="s">
        <v>592</v>
      </c>
      <c r="J14468" cm="1">
        <f t="array" ref="J14468:L14468">_xlfn.XLOOKUP($C14468, AGE!$A:$A,AGE!$B:$D,,0,2)</f>
        <v>22.18</v>
      </c>
      <c r="K14468">
        <v>0.63</v>
      </c>
      <c r="L14468" t="str">
        <v>Briggs et al. 2007</v>
      </c>
      <c r="M14468" t="s">
        <v>2296</v>
      </c>
      <c r="P14468" t="s">
        <v>2342</v>
      </c>
      <c r="S14468">
        <v>-25.4</v>
      </c>
      <c r="T14468">
        <v>0.06</v>
      </c>
      <c r="U14468" t="s">
        <v>2307</v>
      </c>
      <c r="V14468">
        <v>1</v>
      </c>
      <c r="W14468" t="s">
        <v>2547</v>
      </c>
    </row>
    <row r="14469" spans="1:23" x14ac:dyDescent="0.3">
      <c r="A14469">
        <v>22492</v>
      </c>
      <c r="B14469" s="15" t="s">
        <v>1870</v>
      </c>
      <c r="C14469" t="str">
        <f>_xlfn.XLOOKUP($B14469, STANDARDS!$A:$A, STANDARDS!$B:$B,,0,2)</f>
        <v>Morwell 1B Lignite</v>
      </c>
      <c r="D14469" t="s">
        <v>535</v>
      </c>
      <c r="E14469" t="s">
        <v>2183</v>
      </c>
      <c r="F14469" s="38">
        <v>-38.2300088</v>
      </c>
      <c r="G14469">
        <v>146.57591740000001</v>
      </c>
      <c r="H14469">
        <v>0</v>
      </c>
      <c r="I14469" t="s">
        <v>592</v>
      </c>
      <c r="J14469" cm="1">
        <f t="array" ref="J14469:L14469">_xlfn.XLOOKUP($C14469, AGE!$A:$A,AGE!$B:$D,,0,2)</f>
        <v>22.18</v>
      </c>
      <c r="K14469">
        <v>0.63</v>
      </c>
      <c r="L14469" t="str">
        <v>Briggs et al. 2007</v>
      </c>
      <c r="M14469" t="s">
        <v>2296</v>
      </c>
      <c r="P14469" t="s">
        <v>2342</v>
      </c>
      <c r="S14469">
        <v>-25.2</v>
      </c>
      <c r="T14469">
        <v>0.06</v>
      </c>
      <c r="U14469" t="s">
        <v>2307</v>
      </c>
      <c r="V14469">
        <v>1</v>
      </c>
      <c r="W14469" t="s">
        <v>2547</v>
      </c>
    </row>
    <row r="14470" spans="1:23" x14ac:dyDescent="0.3">
      <c r="A14470">
        <v>22493</v>
      </c>
      <c r="B14470" s="15" t="s">
        <v>1870</v>
      </c>
      <c r="C14470" t="str">
        <f>_xlfn.XLOOKUP($B14470, STANDARDS!$A:$A, STANDARDS!$B:$B,,0,2)</f>
        <v>Morwell 1B Lignite</v>
      </c>
      <c r="D14470" t="s">
        <v>535</v>
      </c>
      <c r="E14470" t="s">
        <v>2183</v>
      </c>
      <c r="F14470" s="38">
        <v>-38.2300088</v>
      </c>
      <c r="G14470">
        <v>146.57591740000001</v>
      </c>
      <c r="H14470">
        <v>0</v>
      </c>
      <c r="I14470" t="s">
        <v>592</v>
      </c>
      <c r="J14470" cm="1">
        <f t="array" ref="J14470:L14470">_xlfn.XLOOKUP($C14470, AGE!$A:$A,AGE!$B:$D,,0,2)</f>
        <v>22.18</v>
      </c>
      <c r="K14470">
        <v>0.63</v>
      </c>
      <c r="L14470" t="str">
        <v>Briggs et al. 2007</v>
      </c>
      <c r="M14470" t="s">
        <v>2345</v>
      </c>
      <c r="P14470" t="s">
        <v>2342</v>
      </c>
      <c r="S14470">
        <v>-24.1</v>
      </c>
      <c r="T14470">
        <v>0.06</v>
      </c>
      <c r="U14470" t="s">
        <v>2344</v>
      </c>
      <c r="V14470">
        <v>1</v>
      </c>
      <c r="W14470" t="s">
        <v>2547</v>
      </c>
    </row>
    <row r="14471" spans="1:23" x14ac:dyDescent="0.3">
      <c r="A14471">
        <v>22493</v>
      </c>
      <c r="B14471" s="15" t="s">
        <v>1870</v>
      </c>
      <c r="C14471" t="str">
        <f>_xlfn.XLOOKUP($B14471, STANDARDS!$A:$A, STANDARDS!$B:$B,,0,2)</f>
        <v>Morwell 1B Lignite</v>
      </c>
      <c r="D14471" t="s">
        <v>535</v>
      </c>
      <c r="E14471" t="s">
        <v>2183</v>
      </c>
      <c r="F14471" s="38">
        <v>-38.2300088</v>
      </c>
      <c r="G14471">
        <v>146.57591740000001</v>
      </c>
      <c r="H14471">
        <v>0</v>
      </c>
      <c r="I14471" t="s">
        <v>592</v>
      </c>
      <c r="J14471" cm="1">
        <f t="array" ref="J14471:L14471">_xlfn.XLOOKUP($C14471, AGE!$A:$A,AGE!$B:$D,,0,2)</f>
        <v>22.18</v>
      </c>
      <c r="K14471">
        <v>0.63</v>
      </c>
      <c r="L14471" t="str">
        <v>Briggs et al. 2007</v>
      </c>
      <c r="M14471" t="s">
        <v>2296</v>
      </c>
      <c r="P14471" t="s">
        <v>2342</v>
      </c>
      <c r="S14471">
        <v>-25.3</v>
      </c>
      <c r="T14471">
        <v>0.06</v>
      </c>
      <c r="U14471" t="s">
        <v>2307</v>
      </c>
      <c r="V14471">
        <v>1</v>
      </c>
      <c r="W14471" t="s">
        <v>2547</v>
      </c>
    </row>
    <row r="14472" spans="1:23" x14ac:dyDescent="0.3">
      <c r="A14472">
        <v>22494</v>
      </c>
      <c r="B14472" s="15" t="s">
        <v>1870</v>
      </c>
      <c r="C14472" t="str">
        <f>_xlfn.XLOOKUP($B14472, STANDARDS!$A:$A, STANDARDS!$B:$B,,0,2)</f>
        <v>Morwell 1B Lignite</v>
      </c>
      <c r="D14472" t="s">
        <v>535</v>
      </c>
      <c r="E14472" t="s">
        <v>2183</v>
      </c>
      <c r="F14472" s="38">
        <v>-38.2300088</v>
      </c>
      <c r="G14472">
        <v>146.57591740000001</v>
      </c>
      <c r="H14472">
        <v>0</v>
      </c>
      <c r="I14472" t="s">
        <v>592</v>
      </c>
      <c r="J14472" cm="1">
        <f t="array" ref="J14472:L14472">_xlfn.XLOOKUP($C14472, AGE!$A:$A,AGE!$B:$D,,0,2)</f>
        <v>22.18</v>
      </c>
      <c r="K14472">
        <v>0.63</v>
      </c>
      <c r="L14472" t="str">
        <v>Briggs et al. 2007</v>
      </c>
      <c r="M14472" t="s">
        <v>2345</v>
      </c>
      <c r="P14472" t="s">
        <v>2342</v>
      </c>
      <c r="S14472">
        <v>-24.8</v>
      </c>
      <c r="T14472">
        <v>0.06</v>
      </c>
      <c r="U14472" t="s">
        <v>2344</v>
      </c>
      <c r="V14472">
        <v>1</v>
      </c>
      <c r="W14472" t="s">
        <v>2547</v>
      </c>
    </row>
    <row r="14473" spans="1:23" x14ac:dyDescent="0.3">
      <c r="A14473">
        <v>22494</v>
      </c>
      <c r="B14473" s="15" t="s">
        <v>1870</v>
      </c>
      <c r="C14473" t="str">
        <f>_xlfn.XLOOKUP($B14473, STANDARDS!$A:$A, STANDARDS!$B:$B,,0,2)</f>
        <v>Morwell 1B Lignite</v>
      </c>
      <c r="D14473" t="s">
        <v>535</v>
      </c>
      <c r="E14473" t="s">
        <v>2183</v>
      </c>
      <c r="F14473" s="38">
        <v>-38.2300088</v>
      </c>
      <c r="G14473">
        <v>146.57591740000001</v>
      </c>
      <c r="H14473">
        <v>0</v>
      </c>
      <c r="I14473" t="s">
        <v>592</v>
      </c>
      <c r="J14473" cm="1">
        <f t="array" ref="J14473:L14473">_xlfn.XLOOKUP($C14473, AGE!$A:$A,AGE!$B:$D,,0,2)</f>
        <v>22.18</v>
      </c>
      <c r="K14473">
        <v>0.63</v>
      </c>
      <c r="L14473" t="str">
        <v>Briggs et al. 2007</v>
      </c>
      <c r="M14473" t="s">
        <v>2296</v>
      </c>
      <c r="P14473" t="s">
        <v>2342</v>
      </c>
      <c r="S14473">
        <v>-25.3</v>
      </c>
      <c r="T14473">
        <v>0.06</v>
      </c>
      <c r="U14473" t="s">
        <v>2307</v>
      </c>
      <c r="V14473">
        <v>1</v>
      </c>
      <c r="W14473" t="s">
        <v>2547</v>
      </c>
    </row>
    <row r="14474" spans="1:23" x14ac:dyDescent="0.3">
      <c r="A14474">
        <v>22495</v>
      </c>
      <c r="B14474" s="15" t="s">
        <v>1870</v>
      </c>
      <c r="C14474" t="str">
        <f>_xlfn.XLOOKUP($B14474, STANDARDS!$A:$A, STANDARDS!$B:$B,,0,2)</f>
        <v>Morwell 1B Lignite</v>
      </c>
      <c r="D14474" t="s">
        <v>535</v>
      </c>
      <c r="E14474" t="s">
        <v>2183</v>
      </c>
      <c r="F14474" s="38">
        <v>-38.2300088</v>
      </c>
      <c r="G14474">
        <v>146.57591740000001</v>
      </c>
      <c r="H14474">
        <v>0</v>
      </c>
      <c r="I14474" t="s">
        <v>592</v>
      </c>
      <c r="J14474" cm="1">
        <f t="array" ref="J14474:L14474">_xlfn.XLOOKUP($C14474, AGE!$A:$A,AGE!$B:$D,,0,2)</f>
        <v>22.18</v>
      </c>
      <c r="K14474">
        <v>0.63</v>
      </c>
      <c r="L14474" t="str">
        <v>Briggs et al. 2007</v>
      </c>
      <c r="M14474" t="s">
        <v>2296</v>
      </c>
      <c r="P14474" t="s">
        <v>2342</v>
      </c>
      <c r="S14474">
        <v>-25.3</v>
      </c>
      <c r="T14474">
        <v>0.06</v>
      </c>
      <c r="U14474" t="s">
        <v>2307</v>
      </c>
      <c r="V14474">
        <v>1</v>
      </c>
      <c r="W14474" t="s">
        <v>2547</v>
      </c>
    </row>
    <row r="14475" spans="1:23" x14ac:dyDescent="0.3">
      <c r="A14475">
        <v>22496</v>
      </c>
      <c r="B14475" s="15" t="s">
        <v>1870</v>
      </c>
      <c r="C14475" t="str">
        <f>_xlfn.XLOOKUP($B14475, STANDARDS!$A:$A, STANDARDS!$B:$B,,0,2)</f>
        <v>Morwell 1B Lignite</v>
      </c>
      <c r="D14475" t="s">
        <v>535</v>
      </c>
      <c r="E14475" t="s">
        <v>2183</v>
      </c>
      <c r="F14475" s="38">
        <v>-38.2300088</v>
      </c>
      <c r="G14475">
        <v>146.57591740000001</v>
      </c>
      <c r="H14475">
        <v>0</v>
      </c>
      <c r="I14475" t="s">
        <v>592</v>
      </c>
      <c r="J14475" cm="1">
        <f t="array" ref="J14475:L14475">_xlfn.XLOOKUP($C14475, AGE!$A:$A,AGE!$B:$D,,0,2)</f>
        <v>22.18</v>
      </c>
      <c r="K14475">
        <v>0.63</v>
      </c>
      <c r="L14475" t="str">
        <v>Briggs et al. 2007</v>
      </c>
      <c r="M14475" t="s">
        <v>2296</v>
      </c>
      <c r="P14475" t="s">
        <v>2342</v>
      </c>
      <c r="S14475">
        <v>-25.1</v>
      </c>
      <c r="T14475">
        <v>0.06</v>
      </c>
      <c r="U14475" t="s">
        <v>2307</v>
      </c>
      <c r="V14475">
        <v>1</v>
      </c>
      <c r="W14475" t="s">
        <v>2547</v>
      </c>
    </row>
    <row r="14476" spans="1:23" x14ac:dyDescent="0.3">
      <c r="A14476">
        <v>22497</v>
      </c>
      <c r="B14476" s="15" t="s">
        <v>1870</v>
      </c>
      <c r="C14476" t="str">
        <f>_xlfn.XLOOKUP($B14476, STANDARDS!$A:$A, STANDARDS!$B:$B,,0,2)</f>
        <v>Morwell 1B Lignite</v>
      </c>
      <c r="D14476" t="s">
        <v>535</v>
      </c>
      <c r="E14476" t="s">
        <v>2183</v>
      </c>
      <c r="F14476" s="38">
        <v>-38.2300088</v>
      </c>
      <c r="G14476">
        <v>146.57591740000001</v>
      </c>
      <c r="H14476">
        <v>0</v>
      </c>
      <c r="I14476" t="s">
        <v>592</v>
      </c>
      <c r="J14476" cm="1">
        <f t="array" ref="J14476:L14476">_xlfn.XLOOKUP($C14476, AGE!$A:$A,AGE!$B:$D,,0,2)</f>
        <v>22.18</v>
      </c>
      <c r="K14476">
        <v>0.63</v>
      </c>
      <c r="L14476" t="str">
        <v>Briggs et al. 2007</v>
      </c>
      <c r="M14476" t="s">
        <v>2345</v>
      </c>
      <c r="P14476" t="s">
        <v>2342</v>
      </c>
      <c r="S14476">
        <v>-25.3</v>
      </c>
      <c r="T14476">
        <v>0.06</v>
      </c>
      <c r="U14476" t="s">
        <v>2344</v>
      </c>
      <c r="V14476">
        <v>1</v>
      </c>
      <c r="W14476" t="s">
        <v>2547</v>
      </c>
    </row>
    <row r="14477" spans="1:23" x14ac:dyDescent="0.3">
      <c r="A14477">
        <v>22497</v>
      </c>
      <c r="B14477" s="15" t="s">
        <v>1870</v>
      </c>
      <c r="C14477" t="str">
        <f>_xlfn.XLOOKUP($B14477, STANDARDS!$A:$A, STANDARDS!$B:$B,,0,2)</f>
        <v>Morwell 1B Lignite</v>
      </c>
      <c r="D14477" t="s">
        <v>535</v>
      </c>
      <c r="E14477" t="s">
        <v>2183</v>
      </c>
      <c r="F14477" s="38">
        <v>-38.2300088</v>
      </c>
      <c r="G14477">
        <v>146.57591740000001</v>
      </c>
      <c r="H14477">
        <v>0</v>
      </c>
      <c r="I14477" t="s">
        <v>592</v>
      </c>
      <c r="J14477" cm="1">
        <f t="array" ref="J14477:L14477">_xlfn.XLOOKUP($C14477, AGE!$A:$A,AGE!$B:$D,,0,2)</f>
        <v>22.18</v>
      </c>
      <c r="K14477">
        <v>0.63</v>
      </c>
      <c r="L14477" t="str">
        <v>Briggs et al. 2007</v>
      </c>
      <c r="M14477" t="s">
        <v>2296</v>
      </c>
      <c r="P14477" t="s">
        <v>2342</v>
      </c>
      <c r="S14477">
        <v>-25.3</v>
      </c>
      <c r="T14477">
        <v>0.06</v>
      </c>
      <c r="U14477" t="s">
        <v>2307</v>
      </c>
      <c r="V14477">
        <v>1</v>
      </c>
      <c r="W14477" t="s">
        <v>2547</v>
      </c>
    </row>
    <row r="14478" spans="1:23" x14ac:dyDescent="0.3">
      <c r="A14478">
        <v>22498</v>
      </c>
      <c r="B14478" s="15" t="s">
        <v>1870</v>
      </c>
      <c r="C14478" t="str">
        <f>_xlfn.XLOOKUP($B14478, STANDARDS!$A:$A, STANDARDS!$B:$B,,0,2)</f>
        <v>Morwell 1B Lignite</v>
      </c>
      <c r="D14478" t="s">
        <v>535</v>
      </c>
      <c r="E14478" t="s">
        <v>2183</v>
      </c>
      <c r="F14478" s="38">
        <v>-38.2300088</v>
      </c>
      <c r="G14478">
        <v>146.57591740000001</v>
      </c>
      <c r="H14478">
        <v>0</v>
      </c>
      <c r="I14478" t="s">
        <v>592</v>
      </c>
      <c r="J14478" cm="1">
        <f t="array" ref="J14478:L14478">_xlfn.XLOOKUP($C14478, AGE!$A:$A,AGE!$B:$D,,0,2)</f>
        <v>22.18</v>
      </c>
      <c r="K14478">
        <v>0.63</v>
      </c>
      <c r="L14478" t="str">
        <v>Briggs et al. 2007</v>
      </c>
      <c r="M14478" t="s">
        <v>2345</v>
      </c>
      <c r="P14478" t="s">
        <v>2342</v>
      </c>
      <c r="S14478">
        <v>-24.6</v>
      </c>
      <c r="T14478">
        <v>0.06</v>
      </c>
      <c r="U14478" t="s">
        <v>2344</v>
      </c>
      <c r="V14478">
        <v>1</v>
      </c>
      <c r="W14478" t="s">
        <v>2547</v>
      </c>
    </row>
    <row r="14479" spans="1:23" x14ac:dyDescent="0.3">
      <c r="A14479">
        <v>22498</v>
      </c>
      <c r="B14479" s="15" t="s">
        <v>1870</v>
      </c>
      <c r="C14479" t="str">
        <f>_xlfn.XLOOKUP($B14479, STANDARDS!$A:$A, STANDARDS!$B:$B,,0,2)</f>
        <v>Morwell 1B Lignite</v>
      </c>
      <c r="D14479" t="s">
        <v>535</v>
      </c>
      <c r="E14479" t="s">
        <v>2183</v>
      </c>
      <c r="F14479" s="38">
        <v>-38.2300088</v>
      </c>
      <c r="G14479">
        <v>146.57591740000001</v>
      </c>
      <c r="H14479">
        <v>0</v>
      </c>
      <c r="I14479" t="s">
        <v>592</v>
      </c>
      <c r="J14479" cm="1">
        <f t="array" ref="J14479:L14479">_xlfn.XLOOKUP($C14479, AGE!$A:$A,AGE!$B:$D,,0,2)</f>
        <v>22.18</v>
      </c>
      <c r="K14479">
        <v>0.63</v>
      </c>
      <c r="L14479" t="str">
        <v>Briggs et al. 2007</v>
      </c>
      <c r="M14479" t="s">
        <v>2296</v>
      </c>
      <c r="P14479" t="s">
        <v>2342</v>
      </c>
      <c r="S14479">
        <v>-24.7</v>
      </c>
      <c r="T14479">
        <v>0.06</v>
      </c>
      <c r="U14479" t="s">
        <v>2307</v>
      </c>
      <c r="V14479">
        <v>1</v>
      </c>
      <c r="W14479" t="s">
        <v>2547</v>
      </c>
    </row>
    <row r="14480" spans="1:23" x14ac:dyDescent="0.3">
      <c r="A14480">
        <v>22499</v>
      </c>
      <c r="B14480" s="15" t="s">
        <v>1870</v>
      </c>
      <c r="C14480" t="str">
        <f>_xlfn.XLOOKUP($B14480, STANDARDS!$A:$A, STANDARDS!$B:$B,,0,2)</f>
        <v>Morwell 1B Lignite</v>
      </c>
      <c r="D14480" t="s">
        <v>535</v>
      </c>
      <c r="E14480" t="s">
        <v>2183</v>
      </c>
      <c r="F14480" s="38">
        <v>-38.2300088</v>
      </c>
      <c r="G14480">
        <v>146.57591740000001</v>
      </c>
      <c r="H14480">
        <v>0</v>
      </c>
      <c r="I14480" t="s">
        <v>592</v>
      </c>
      <c r="J14480" cm="1">
        <f t="array" ref="J14480:L14480">_xlfn.XLOOKUP($C14480, AGE!$A:$A,AGE!$B:$D,,0,2)</f>
        <v>22.18</v>
      </c>
      <c r="K14480">
        <v>0.63</v>
      </c>
      <c r="L14480" t="str">
        <v>Briggs et al. 2007</v>
      </c>
      <c r="M14480" t="s">
        <v>2345</v>
      </c>
      <c r="P14480" t="s">
        <v>2342</v>
      </c>
      <c r="S14480">
        <v>-25.1</v>
      </c>
      <c r="T14480">
        <v>0.06</v>
      </c>
      <c r="U14480" t="s">
        <v>2344</v>
      </c>
      <c r="V14480">
        <v>1</v>
      </c>
      <c r="W14480" t="s">
        <v>2547</v>
      </c>
    </row>
    <row r="14481" spans="1:23" x14ac:dyDescent="0.3">
      <c r="A14481">
        <v>22499</v>
      </c>
      <c r="B14481" s="15" t="s">
        <v>1870</v>
      </c>
      <c r="C14481" t="str">
        <f>_xlfn.XLOOKUP($B14481, STANDARDS!$A:$A, STANDARDS!$B:$B,,0,2)</f>
        <v>Morwell 1B Lignite</v>
      </c>
      <c r="D14481" t="s">
        <v>535</v>
      </c>
      <c r="E14481" t="s">
        <v>2183</v>
      </c>
      <c r="F14481" s="38">
        <v>-38.2300088</v>
      </c>
      <c r="G14481">
        <v>146.57591740000001</v>
      </c>
      <c r="H14481">
        <v>0</v>
      </c>
      <c r="I14481" t="s">
        <v>592</v>
      </c>
      <c r="J14481" cm="1">
        <f t="array" ref="J14481:L14481">_xlfn.XLOOKUP($C14481, AGE!$A:$A,AGE!$B:$D,,0,2)</f>
        <v>22.18</v>
      </c>
      <c r="K14481">
        <v>0.63</v>
      </c>
      <c r="L14481" t="str">
        <v>Briggs et al. 2007</v>
      </c>
      <c r="M14481" t="s">
        <v>2296</v>
      </c>
      <c r="P14481" t="s">
        <v>2342</v>
      </c>
      <c r="S14481">
        <v>-25.3</v>
      </c>
      <c r="T14481">
        <v>0.06</v>
      </c>
      <c r="U14481" t="s">
        <v>2307</v>
      </c>
      <c r="V14481">
        <v>1</v>
      </c>
      <c r="W14481" t="s">
        <v>2547</v>
      </c>
    </row>
    <row r="14482" spans="1:23" x14ac:dyDescent="0.3">
      <c r="A14482">
        <v>22500</v>
      </c>
      <c r="B14482" s="15" t="s">
        <v>1870</v>
      </c>
      <c r="C14482" t="str">
        <f>_xlfn.XLOOKUP($B14482, STANDARDS!$A:$A, STANDARDS!$B:$B,,0,2)</f>
        <v>Morwell 1B Lignite</v>
      </c>
      <c r="D14482" t="s">
        <v>535</v>
      </c>
      <c r="E14482" t="s">
        <v>2183</v>
      </c>
      <c r="F14482" s="38">
        <v>-38.2300088</v>
      </c>
      <c r="G14482">
        <v>146.57591740000001</v>
      </c>
      <c r="H14482">
        <v>0</v>
      </c>
      <c r="I14482" t="s">
        <v>592</v>
      </c>
      <c r="J14482" cm="1">
        <f t="array" ref="J14482:L14482">_xlfn.XLOOKUP($C14482, AGE!$A:$A,AGE!$B:$D,,0,2)</f>
        <v>22.18</v>
      </c>
      <c r="K14482">
        <v>0.63</v>
      </c>
      <c r="L14482" t="str">
        <v>Briggs et al. 2007</v>
      </c>
      <c r="M14482" t="s">
        <v>2296</v>
      </c>
      <c r="P14482" t="s">
        <v>2342</v>
      </c>
      <c r="S14482">
        <v>-25.3</v>
      </c>
      <c r="T14482">
        <v>0.06</v>
      </c>
      <c r="U14482" t="s">
        <v>2307</v>
      </c>
      <c r="V14482">
        <v>1</v>
      </c>
      <c r="W14482" t="s">
        <v>2547</v>
      </c>
    </row>
    <row r="14483" spans="1:23" x14ac:dyDescent="0.3">
      <c r="A14483">
        <v>22501</v>
      </c>
      <c r="B14483" s="15" t="s">
        <v>1870</v>
      </c>
      <c r="C14483" t="str">
        <f>_xlfn.XLOOKUP($B14483, STANDARDS!$A:$A, STANDARDS!$B:$B,,0,2)</f>
        <v>Morwell 1B Lignite</v>
      </c>
      <c r="D14483" t="s">
        <v>535</v>
      </c>
      <c r="E14483" t="s">
        <v>2183</v>
      </c>
      <c r="F14483" s="38">
        <v>-38.2300088</v>
      </c>
      <c r="G14483">
        <v>146.57591740000001</v>
      </c>
      <c r="H14483">
        <v>0</v>
      </c>
      <c r="I14483" t="s">
        <v>592</v>
      </c>
      <c r="J14483" cm="1">
        <f t="array" ref="J14483:L14483">_xlfn.XLOOKUP($C14483, AGE!$A:$A,AGE!$B:$D,,0,2)</f>
        <v>22.18</v>
      </c>
      <c r="K14483">
        <v>0.63</v>
      </c>
      <c r="L14483" t="str">
        <v>Briggs et al. 2007</v>
      </c>
      <c r="M14483" t="s">
        <v>2345</v>
      </c>
      <c r="P14483" t="s">
        <v>2342</v>
      </c>
      <c r="S14483">
        <v>-24.8</v>
      </c>
      <c r="T14483">
        <v>0.06</v>
      </c>
      <c r="U14483" t="s">
        <v>2344</v>
      </c>
      <c r="V14483">
        <v>1</v>
      </c>
      <c r="W14483" t="s">
        <v>2547</v>
      </c>
    </row>
    <row r="14484" spans="1:23" x14ac:dyDescent="0.3">
      <c r="A14484">
        <v>22501</v>
      </c>
      <c r="B14484" s="15" t="s">
        <v>1870</v>
      </c>
      <c r="C14484" t="str">
        <f>_xlfn.XLOOKUP($B14484, STANDARDS!$A:$A, STANDARDS!$B:$B,,0,2)</f>
        <v>Morwell 1B Lignite</v>
      </c>
      <c r="D14484" t="s">
        <v>535</v>
      </c>
      <c r="E14484" t="s">
        <v>2183</v>
      </c>
      <c r="F14484" s="38">
        <v>-38.2300088</v>
      </c>
      <c r="G14484">
        <v>146.57591740000001</v>
      </c>
      <c r="H14484">
        <v>0</v>
      </c>
      <c r="I14484" t="s">
        <v>592</v>
      </c>
      <c r="J14484" cm="1">
        <f t="array" ref="J14484:L14484">_xlfn.XLOOKUP($C14484, AGE!$A:$A,AGE!$B:$D,,0,2)</f>
        <v>22.18</v>
      </c>
      <c r="K14484">
        <v>0.63</v>
      </c>
      <c r="L14484" t="str">
        <v>Briggs et al. 2007</v>
      </c>
      <c r="M14484" t="s">
        <v>2296</v>
      </c>
      <c r="P14484" t="s">
        <v>2342</v>
      </c>
      <c r="S14484">
        <v>-25.2</v>
      </c>
      <c r="T14484">
        <v>0.06</v>
      </c>
      <c r="U14484" t="s">
        <v>2307</v>
      </c>
      <c r="V14484">
        <v>1</v>
      </c>
      <c r="W14484" t="s">
        <v>2547</v>
      </c>
    </row>
    <row r="14485" spans="1:23" x14ac:dyDescent="0.3">
      <c r="A14485">
        <v>22502</v>
      </c>
      <c r="B14485" s="15" t="s">
        <v>1870</v>
      </c>
      <c r="C14485" t="str">
        <f>_xlfn.XLOOKUP($B14485, STANDARDS!$A:$A, STANDARDS!$B:$B,,0,2)</f>
        <v>Morwell 1B Lignite</v>
      </c>
      <c r="D14485" t="s">
        <v>535</v>
      </c>
      <c r="E14485" t="s">
        <v>2183</v>
      </c>
      <c r="F14485" s="38">
        <v>-38.2300088</v>
      </c>
      <c r="G14485">
        <v>146.57591740000001</v>
      </c>
      <c r="H14485">
        <v>0</v>
      </c>
      <c r="I14485" t="s">
        <v>592</v>
      </c>
      <c r="J14485" cm="1">
        <f t="array" ref="J14485:L14485">_xlfn.XLOOKUP($C14485, AGE!$A:$A,AGE!$B:$D,,0,2)</f>
        <v>22.18</v>
      </c>
      <c r="K14485">
        <v>0.63</v>
      </c>
      <c r="L14485" t="str">
        <v>Briggs et al. 2007</v>
      </c>
      <c r="M14485" t="s">
        <v>2345</v>
      </c>
      <c r="P14485" t="s">
        <v>2342</v>
      </c>
      <c r="S14485">
        <v>-25.3</v>
      </c>
      <c r="T14485">
        <v>0.06</v>
      </c>
      <c r="U14485" t="s">
        <v>2344</v>
      </c>
      <c r="V14485">
        <v>1</v>
      </c>
      <c r="W14485" t="s">
        <v>2547</v>
      </c>
    </row>
    <row r="14486" spans="1:23" x14ac:dyDescent="0.3">
      <c r="A14486">
        <v>22502</v>
      </c>
      <c r="B14486" s="15" t="s">
        <v>1870</v>
      </c>
      <c r="C14486" t="str">
        <f>_xlfn.XLOOKUP($B14486, STANDARDS!$A:$A, STANDARDS!$B:$B,,0,2)</f>
        <v>Morwell 1B Lignite</v>
      </c>
      <c r="D14486" t="s">
        <v>535</v>
      </c>
      <c r="E14486" t="s">
        <v>2183</v>
      </c>
      <c r="F14486" s="38">
        <v>-38.2300088</v>
      </c>
      <c r="G14486">
        <v>146.57591740000001</v>
      </c>
      <c r="H14486">
        <v>0</v>
      </c>
      <c r="I14486" t="s">
        <v>592</v>
      </c>
      <c r="J14486" cm="1">
        <f t="array" ref="J14486:L14486">_xlfn.XLOOKUP($C14486, AGE!$A:$A,AGE!$B:$D,,0,2)</f>
        <v>22.18</v>
      </c>
      <c r="K14486">
        <v>0.63</v>
      </c>
      <c r="L14486" t="str">
        <v>Briggs et al. 2007</v>
      </c>
      <c r="M14486" t="s">
        <v>2296</v>
      </c>
      <c r="P14486" t="s">
        <v>2342</v>
      </c>
      <c r="S14486">
        <v>-25.3</v>
      </c>
      <c r="T14486">
        <v>0.06</v>
      </c>
      <c r="U14486" t="s">
        <v>2307</v>
      </c>
      <c r="V14486">
        <v>1</v>
      </c>
      <c r="W14486" t="s">
        <v>2547</v>
      </c>
    </row>
    <row r="14487" spans="1:23" x14ac:dyDescent="0.3">
      <c r="A14487">
        <v>22503</v>
      </c>
      <c r="B14487" s="15" t="s">
        <v>1870</v>
      </c>
      <c r="C14487" t="str">
        <f>_xlfn.XLOOKUP($B14487, STANDARDS!$A:$A, STANDARDS!$B:$B,,0,2)</f>
        <v>Morwell 1B Lignite</v>
      </c>
      <c r="D14487" t="s">
        <v>535</v>
      </c>
      <c r="E14487" t="s">
        <v>2183</v>
      </c>
      <c r="F14487" s="38">
        <v>-38.2300088</v>
      </c>
      <c r="G14487">
        <v>146.57591740000001</v>
      </c>
      <c r="H14487">
        <v>0</v>
      </c>
      <c r="I14487" t="s">
        <v>592</v>
      </c>
      <c r="J14487" cm="1">
        <f t="array" ref="J14487:L14487">_xlfn.XLOOKUP($C14487, AGE!$A:$A,AGE!$B:$D,,0,2)</f>
        <v>22.18</v>
      </c>
      <c r="K14487">
        <v>0.63</v>
      </c>
      <c r="L14487" t="str">
        <v>Briggs et al. 2007</v>
      </c>
      <c r="M14487" t="s">
        <v>2296</v>
      </c>
      <c r="P14487" t="s">
        <v>2342</v>
      </c>
      <c r="S14487">
        <v>-25.2</v>
      </c>
      <c r="T14487">
        <v>0.06</v>
      </c>
      <c r="U14487" t="s">
        <v>2307</v>
      </c>
      <c r="V14487">
        <v>1</v>
      </c>
      <c r="W14487" t="s">
        <v>2547</v>
      </c>
    </row>
    <row r="14488" spans="1:23" x14ac:dyDescent="0.3">
      <c r="A14488">
        <v>22504</v>
      </c>
      <c r="B14488" s="15" t="s">
        <v>1870</v>
      </c>
      <c r="C14488" t="str">
        <f>_xlfn.XLOOKUP($B14488, STANDARDS!$A:$A, STANDARDS!$B:$B,,0,2)</f>
        <v>Morwell 1B Lignite</v>
      </c>
      <c r="D14488" t="s">
        <v>535</v>
      </c>
      <c r="E14488" t="s">
        <v>2183</v>
      </c>
      <c r="F14488" s="38">
        <v>-38.2300088</v>
      </c>
      <c r="G14488">
        <v>146.57591740000001</v>
      </c>
      <c r="H14488">
        <v>0</v>
      </c>
      <c r="I14488" t="s">
        <v>592</v>
      </c>
      <c r="J14488" cm="1">
        <f t="array" ref="J14488:L14488">_xlfn.XLOOKUP($C14488, AGE!$A:$A,AGE!$B:$D,,0,2)</f>
        <v>22.18</v>
      </c>
      <c r="K14488">
        <v>0.63</v>
      </c>
      <c r="L14488" t="str">
        <v>Briggs et al. 2007</v>
      </c>
      <c r="M14488" t="s">
        <v>2345</v>
      </c>
      <c r="P14488" t="s">
        <v>2342</v>
      </c>
      <c r="S14488">
        <v>-25.1</v>
      </c>
      <c r="T14488">
        <v>0.06</v>
      </c>
      <c r="U14488" t="s">
        <v>2344</v>
      </c>
      <c r="V14488">
        <v>1</v>
      </c>
      <c r="W14488" t="s">
        <v>2547</v>
      </c>
    </row>
    <row r="14489" spans="1:23" x14ac:dyDescent="0.3">
      <c r="A14489">
        <v>22504</v>
      </c>
      <c r="B14489" s="15" t="s">
        <v>1870</v>
      </c>
      <c r="C14489" t="str">
        <f>_xlfn.XLOOKUP($B14489, STANDARDS!$A:$A, STANDARDS!$B:$B,,0,2)</f>
        <v>Morwell 1B Lignite</v>
      </c>
      <c r="D14489" t="s">
        <v>535</v>
      </c>
      <c r="E14489" t="s">
        <v>2183</v>
      </c>
      <c r="F14489" s="38">
        <v>-38.2300088</v>
      </c>
      <c r="G14489">
        <v>146.57591740000001</v>
      </c>
      <c r="H14489">
        <v>0</v>
      </c>
      <c r="I14489" t="s">
        <v>592</v>
      </c>
      <c r="J14489" cm="1">
        <f t="array" ref="J14489:L14489">_xlfn.XLOOKUP($C14489, AGE!$A:$A,AGE!$B:$D,,0,2)</f>
        <v>22.18</v>
      </c>
      <c r="K14489">
        <v>0.63</v>
      </c>
      <c r="L14489" t="str">
        <v>Briggs et al. 2007</v>
      </c>
      <c r="M14489" t="s">
        <v>2296</v>
      </c>
      <c r="P14489" t="s">
        <v>2342</v>
      </c>
      <c r="S14489">
        <v>-25.4</v>
      </c>
      <c r="T14489">
        <v>0.06</v>
      </c>
      <c r="U14489" t="s">
        <v>2307</v>
      </c>
      <c r="V14489">
        <v>1</v>
      </c>
      <c r="W14489" t="s">
        <v>2547</v>
      </c>
    </row>
    <row r="14490" spans="1:23" x14ac:dyDescent="0.3">
      <c r="A14490">
        <v>22505</v>
      </c>
      <c r="B14490" s="15" t="s">
        <v>1870</v>
      </c>
      <c r="C14490" t="str">
        <f>_xlfn.XLOOKUP($B14490, STANDARDS!$A:$A, STANDARDS!$B:$B,,0,2)</f>
        <v>Morwell 1B Lignite</v>
      </c>
      <c r="D14490" t="s">
        <v>535</v>
      </c>
      <c r="E14490" t="s">
        <v>2183</v>
      </c>
      <c r="F14490" s="38">
        <v>-38.2300088</v>
      </c>
      <c r="G14490">
        <v>146.57591740000001</v>
      </c>
      <c r="H14490">
        <v>0</v>
      </c>
      <c r="I14490" t="s">
        <v>592</v>
      </c>
      <c r="J14490" cm="1">
        <f t="array" ref="J14490:L14490">_xlfn.XLOOKUP($C14490, AGE!$A:$A,AGE!$B:$D,,0,2)</f>
        <v>22.18</v>
      </c>
      <c r="K14490">
        <v>0.63</v>
      </c>
      <c r="L14490" t="str">
        <v>Briggs et al. 2007</v>
      </c>
      <c r="M14490" t="s">
        <v>2296</v>
      </c>
      <c r="P14490" t="s">
        <v>2342</v>
      </c>
      <c r="S14490">
        <v>-25.6</v>
      </c>
      <c r="T14490">
        <v>0.06</v>
      </c>
      <c r="U14490" t="s">
        <v>2307</v>
      </c>
      <c r="V14490">
        <v>1</v>
      </c>
      <c r="W14490" t="s">
        <v>2547</v>
      </c>
    </row>
    <row r="14491" spans="1:23" x14ac:dyDescent="0.3">
      <c r="A14491">
        <v>22506</v>
      </c>
      <c r="B14491" s="15" t="s">
        <v>1870</v>
      </c>
      <c r="C14491" t="str">
        <f>_xlfn.XLOOKUP($B14491, STANDARDS!$A:$A, STANDARDS!$B:$B,,0,2)</f>
        <v>Morwell 1B Lignite</v>
      </c>
      <c r="D14491" t="s">
        <v>535</v>
      </c>
      <c r="E14491" t="s">
        <v>2183</v>
      </c>
      <c r="F14491" s="38">
        <v>-38.2300088</v>
      </c>
      <c r="G14491">
        <v>146.57591740000001</v>
      </c>
      <c r="H14491">
        <v>0</v>
      </c>
      <c r="I14491" t="s">
        <v>592</v>
      </c>
      <c r="J14491" cm="1">
        <f t="array" ref="J14491:L14491">_xlfn.XLOOKUP($C14491, AGE!$A:$A,AGE!$B:$D,,0,2)</f>
        <v>22.18</v>
      </c>
      <c r="K14491">
        <v>0.63</v>
      </c>
      <c r="L14491" t="str">
        <v>Briggs et al. 2007</v>
      </c>
      <c r="M14491" t="s">
        <v>2345</v>
      </c>
      <c r="P14491" t="s">
        <v>2342</v>
      </c>
      <c r="S14491">
        <v>-25.1</v>
      </c>
      <c r="T14491">
        <v>0.06</v>
      </c>
      <c r="U14491" t="s">
        <v>2344</v>
      </c>
      <c r="V14491">
        <v>1</v>
      </c>
      <c r="W14491" t="s">
        <v>2547</v>
      </c>
    </row>
    <row r="14492" spans="1:23" x14ac:dyDescent="0.3">
      <c r="A14492">
        <v>22506</v>
      </c>
      <c r="B14492" s="15" t="s">
        <v>1870</v>
      </c>
      <c r="C14492" t="str">
        <f>_xlfn.XLOOKUP($B14492, STANDARDS!$A:$A, STANDARDS!$B:$B,,0,2)</f>
        <v>Morwell 1B Lignite</v>
      </c>
      <c r="D14492" t="s">
        <v>535</v>
      </c>
      <c r="E14492" t="s">
        <v>2183</v>
      </c>
      <c r="F14492" s="38">
        <v>-38.2300088</v>
      </c>
      <c r="G14492">
        <v>146.57591740000001</v>
      </c>
      <c r="H14492">
        <v>0</v>
      </c>
      <c r="I14492" t="s">
        <v>592</v>
      </c>
      <c r="J14492" cm="1">
        <f t="array" ref="J14492:L14492">_xlfn.XLOOKUP($C14492, AGE!$A:$A,AGE!$B:$D,,0,2)</f>
        <v>22.18</v>
      </c>
      <c r="K14492">
        <v>0.63</v>
      </c>
      <c r="L14492" t="str">
        <v>Briggs et al. 2007</v>
      </c>
      <c r="M14492" t="s">
        <v>2296</v>
      </c>
      <c r="P14492" t="s">
        <v>2342</v>
      </c>
      <c r="S14492">
        <v>-25.3</v>
      </c>
      <c r="T14492">
        <v>0.06</v>
      </c>
      <c r="U14492" t="s">
        <v>2307</v>
      </c>
      <c r="V14492">
        <v>1</v>
      </c>
      <c r="W14492" t="s">
        <v>2547</v>
      </c>
    </row>
    <row r="14493" spans="1:23" x14ac:dyDescent="0.3">
      <c r="A14493">
        <v>22507</v>
      </c>
      <c r="B14493" s="15" t="s">
        <v>1870</v>
      </c>
      <c r="C14493" t="str">
        <f>_xlfn.XLOOKUP($B14493, STANDARDS!$A:$A, STANDARDS!$B:$B,,0,2)</f>
        <v>Morwell 1B Lignite</v>
      </c>
      <c r="D14493" t="s">
        <v>535</v>
      </c>
      <c r="E14493" t="s">
        <v>2183</v>
      </c>
      <c r="F14493" s="38">
        <v>-38.2300088</v>
      </c>
      <c r="G14493">
        <v>146.57591740000001</v>
      </c>
      <c r="H14493">
        <v>0</v>
      </c>
      <c r="I14493" t="s">
        <v>592</v>
      </c>
      <c r="J14493" cm="1">
        <f t="array" ref="J14493:L14493">_xlfn.XLOOKUP($C14493, AGE!$A:$A,AGE!$B:$D,,0,2)</f>
        <v>22.18</v>
      </c>
      <c r="K14493">
        <v>0.63</v>
      </c>
      <c r="L14493" t="str">
        <v>Briggs et al. 2007</v>
      </c>
      <c r="M14493" t="s">
        <v>2296</v>
      </c>
      <c r="P14493" t="s">
        <v>2342</v>
      </c>
      <c r="S14493">
        <v>-25.6</v>
      </c>
      <c r="T14493">
        <v>0.06</v>
      </c>
      <c r="U14493" t="s">
        <v>2307</v>
      </c>
      <c r="V14493">
        <v>1</v>
      </c>
      <c r="W14493" t="s">
        <v>2547</v>
      </c>
    </row>
    <row r="14494" spans="1:23" x14ac:dyDescent="0.3">
      <c r="A14494">
        <v>22508</v>
      </c>
      <c r="B14494" s="15" t="s">
        <v>1870</v>
      </c>
      <c r="C14494" t="str">
        <f>_xlfn.XLOOKUP($B14494, STANDARDS!$A:$A, STANDARDS!$B:$B,,0,2)</f>
        <v>Morwell 1B Lignite</v>
      </c>
      <c r="D14494" t="s">
        <v>535</v>
      </c>
      <c r="E14494" t="s">
        <v>2183</v>
      </c>
      <c r="F14494" s="38">
        <v>-38.2300088</v>
      </c>
      <c r="G14494">
        <v>146.57591740000001</v>
      </c>
      <c r="H14494">
        <v>0</v>
      </c>
      <c r="I14494" t="s">
        <v>592</v>
      </c>
      <c r="J14494" cm="1">
        <f t="array" ref="J14494:L14494">_xlfn.XLOOKUP($C14494, AGE!$A:$A,AGE!$B:$D,,0,2)</f>
        <v>22.18</v>
      </c>
      <c r="K14494">
        <v>0.63</v>
      </c>
      <c r="L14494" t="str">
        <v>Briggs et al. 2007</v>
      </c>
      <c r="M14494" t="s">
        <v>2345</v>
      </c>
      <c r="P14494" t="s">
        <v>2342</v>
      </c>
      <c r="S14494">
        <v>-25.3</v>
      </c>
      <c r="T14494">
        <v>0.06</v>
      </c>
      <c r="U14494" t="s">
        <v>2344</v>
      </c>
      <c r="V14494">
        <v>1</v>
      </c>
      <c r="W14494" t="s">
        <v>2547</v>
      </c>
    </row>
    <row r="14495" spans="1:23" x14ac:dyDescent="0.3">
      <c r="A14495">
        <v>22508</v>
      </c>
      <c r="B14495" s="15" t="s">
        <v>1870</v>
      </c>
      <c r="C14495" t="str">
        <f>_xlfn.XLOOKUP($B14495, STANDARDS!$A:$A, STANDARDS!$B:$B,,0,2)</f>
        <v>Morwell 1B Lignite</v>
      </c>
      <c r="D14495" t="s">
        <v>535</v>
      </c>
      <c r="E14495" t="s">
        <v>2183</v>
      </c>
      <c r="F14495" s="38">
        <v>-38.2300088</v>
      </c>
      <c r="G14495">
        <v>146.57591740000001</v>
      </c>
      <c r="H14495">
        <v>0</v>
      </c>
      <c r="I14495" t="s">
        <v>592</v>
      </c>
      <c r="J14495" cm="1">
        <f t="array" ref="J14495:L14495">_xlfn.XLOOKUP($C14495, AGE!$A:$A,AGE!$B:$D,,0,2)</f>
        <v>22.18</v>
      </c>
      <c r="K14495">
        <v>0.63</v>
      </c>
      <c r="L14495" t="str">
        <v>Briggs et al. 2007</v>
      </c>
      <c r="M14495" t="s">
        <v>2296</v>
      </c>
      <c r="P14495" t="s">
        <v>2342</v>
      </c>
      <c r="S14495">
        <v>-25.6</v>
      </c>
      <c r="T14495">
        <v>0.06</v>
      </c>
      <c r="U14495" t="s">
        <v>2307</v>
      </c>
      <c r="V14495">
        <v>1</v>
      </c>
      <c r="W14495" t="s">
        <v>2547</v>
      </c>
    </row>
    <row r="14496" spans="1:23" x14ac:dyDescent="0.3">
      <c r="A14496">
        <v>22509</v>
      </c>
      <c r="B14496" s="15" t="s">
        <v>1870</v>
      </c>
      <c r="C14496" t="str">
        <f>_xlfn.XLOOKUP($B14496, STANDARDS!$A:$A, STANDARDS!$B:$B,,0,2)</f>
        <v>Morwell 1B Lignite</v>
      </c>
      <c r="D14496" t="s">
        <v>535</v>
      </c>
      <c r="E14496" t="s">
        <v>2183</v>
      </c>
      <c r="F14496" s="38">
        <v>-38.2300088</v>
      </c>
      <c r="G14496">
        <v>146.57591740000001</v>
      </c>
      <c r="H14496">
        <v>0</v>
      </c>
      <c r="I14496" t="s">
        <v>592</v>
      </c>
      <c r="J14496" cm="1">
        <f t="array" ref="J14496:L14496">_xlfn.XLOOKUP($C14496, AGE!$A:$A,AGE!$B:$D,,0,2)</f>
        <v>22.18</v>
      </c>
      <c r="K14496">
        <v>0.63</v>
      </c>
      <c r="L14496" t="str">
        <v>Briggs et al. 2007</v>
      </c>
      <c r="M14496" t="s">
        <v>2296</v>
      </c>
      <c r="P14496" t="s">
        <v>2342</v>
      </c>
      <c r="S14496">
        <v>-25.4</v>
      </c>
      <c r="T14496">
        <v>0.06</v>
      </c>
      <c r="U14496" t="s">
        <v>2307</v>
      </c>
      <c r="V14496">
        <v>1</v>
      </c>
      <c r="W14496" t="s">
        <v>2547</v>
      </c>
    </row>
    <row r="14497" spans="1:23" x14ac:dyDescent="0.3">
      <c r="A14497">
        <v>22510</v>
      </c>
      <c r="B14497" s="15" t="s">
        <v>1870</v>
      </c>
      <c r="C14497" t="str">
        <f>_xlfn.XLOOKUP($B14497, STANDARDS!$A:$A, STANDARDS!$B:$B,,0,2)</f>
        <v>Morwell 1B Lignite</v>
      </c>
      <c r="D14497" t="s">
        <v>535</v>
      </c>
      <c r="E14497" t="s">
        <v>2183</v>
      </c>
      <c r="F14497" s="38">
        <v>-38.2300088</v>
      </c>
      <c r="G14497">
        <v>146.57591740000001</v>
      </c>
      <c r="H14497">
        <v>0</v>
      </c>
      <c r="I14497" t="s">
        <v>592</v>
      </c>
      <c r="J14497" cm="1">
        <f t="array" ref="J14497:L14497">_xlfn.XLOOKUP($C14497, AGE!$A:$A,AGE!$B:$D,,0,2)</f>
        <v>22.18</v>
      </c>
      <c r="K14497">
        <v>0.63</v>
      </c>
      <c r="L14497" t="str">
        <v>Briggs et al. 2007</v>
      </c>
      <c r="M14497" t="s">
        <v>2296</v>
      </c>
      <c r="P14497" t="s">
        <v>2342</v>
      </c>
      <c r="S14497">
        <v>-25.6</v>
      </c>
      <c r="T14497">
        <v>0.06</v>
      </c>
      <c r="U14497" t="s">
        <v>2307</v>
      </c>
      <c r="V14497">
        <v>1</v>
      </c>
      <c r="W14497" t="s">
        <v>2547</v>
      </c>
    </row>
    <row r="14498" spans="1:23" x14ac:dyDescent="0.3">
      <c r="A14498">
        <v>22511</v>
      </c>
      <c r="B14498" s="15" t="s">
        <v>1870</v>
      </c>
      <c r="C14498" t="str">
        <f>_xlfn.XLOOKUP($B14498, STANDARDS!$A:$A, STANDARDS!$B:$B,,0,2)</f>
        <v>Morwell 1B Lignite</v>
      </c>
      <c r="D14498" t="s">
        <v>535</v>
      </c>
      <c r="E14498" t="s">
        <v>2183</v>
      </c>
      <c r="F14498" s="38">
        <v>-38.2300088</v>
      </c>
      <c r="G14498">
        <v>146.57591740000001</v>
      </c>
      <c r="H14498">
        <v>0</v>
      </c>
      <c r="I14498" t="s">
        <v>592</v>
      </c>
      <c r="J14498" cm="1">
        <f t="array" ref="J14498:L14498">_xlfn.XLOOKUP($C14498, AGE!$A:$A,AGE!$B:$D,,0,2)</f>
        <v>22.18</v>
      </c>
      <c r="K14498">
        <v>0.63</v>
      </c>
      <c r="L14498" t="str">
        <v>Briggs et al. 2007</v>
      </c>
      <c r="M14498" t="s">
        <v>2296</v>
      </c>
      <c r="P14498" t="s">
        <v>2342</v>
      </c>
      <c r="S14498">
        <v>-25.6</v>
      </c>
      <c r="T14498">
        <v>0.06</v>
      </c>
      <c r="U14498" t="s">
        <v>2307</v>
      </c>
      <c r="V14498">
        <v>1</v>
      </c>
      <c r="W14498" t="s">
        <v>2547</v>
      </c>
    </row>
    <row r="14499" spans="1:23" x14ac:dyDescent="0.3">
      <c r="A14499">
        <v>22512</v>
      </c>
      <c r="B14499" s="15" t="s">
        <v>1870</v>
      </c>
      <c r="C14499" t="str">
        <f>_xlfn.XLOOKUP($B14499, STANDARDS!$A:$A, STANDARDS!$B:$B,,0,2)</f>
        <v>Morwell 1B Lignite</v>
      </c>
      <c r="D14499" t="s">
        <v>535</v>
      </c>
      <c r="E14499" t="s">
        <v>2183</v>
      </c>
      <c r="F14499" s="38">
        <v>-38.2300088</v>
      </c>
      <c r="G14499">
        <v>146.57591740000001</v>
      </c>
      <c r="H14499">
        <v>0</v>
      </c>
      <c r="I14499" t="s">
        <v>592</v>
      </c>
      <c r="J14499" cm="1">
        <f t="array" ref="J14499:L14499">_xlfn.XLOOKUP($C14499, AGE!$A:$A,AGE!$B:$D,,0,2)</f>
        <v>22.18</v>
      </c>
      <c r="K14499">
        <v>0.63</v>
      </c>
      <c r="L14499" t="str">
        <v>Briggs et al. 2007</v>
      </c>
      <c r="M14499" t="s">
        <v>2296</v>
      </c>
      <c r="P14499" t="s">
        <v>2342</v>
      </c>
      <c r="S14499">
        <v>-25.8</v>
      </c>
      <c r="T14499">
        <v>0.06</v>
      </c>
      <c r="U14499" t="s">
        <v>2307</v>
      </c>
      <c r="V14499">
        <v>1</v>
      </c>
      <c r="W14499" t="s">
        <v>2547</v>
      </c>
    </row>
    <row r="14500" spans="1:23" x14ac:dyDescent="0.3">
      <c r="A14500">
        <v>22513</v>
      </c>
      <c r="B14500" s="15" t="s">
        <v>1870</v>
      </c>
      <c r="C14500" t="str">
        <f>_xlfn.XLOOKUP($B14500, STANDARDS!$A:$A, STANDARDS!$B:$B,,0,2)</f>
        <v>Morwell 1B Lignite</v>
      </c>
      <c r="D14500" t="s">
        <v>535</v>
      </c>
      <c r="E14500" t="s">
        <v>2183</v>
      </c>
      <c r="F14500" s="38">
        <v>-38.2300088</v>
      </c>
      <c r="G14500">
        <v>146.57591740000001</v>
      </c>
      <c r="H14500">
        <v>0</v>
      </c>
      <c r="I14500" t="s">
        <v>592</v>
      </c>
      <c r="J14500" cm="1">
        <f t="array" ref="J14500:L14500">_xlfn.XLOOKUP($C14500, AGE!$A:$A,AGE!$B:$D,,0,2)</f>
        <v>22.18</v>
      </c>
      <c r="K14500">
        <v>0.63</v>
      </c>
      <c r="L14500" t="str">
        <v>Briggs et al. 2007</v>
      </c>
      <c r="M14500" t="s">
        <v>2296</v>
      </c>
      <c r="P14500" t="s">
        <v>2342</v>
      </c>
      <c r="S14500">
        <v>-25.6</v>
      </c>
      <c r="T14500">
        <v>0.06</v>
      </c>
      <c r="U14500" t="s">
        <v>2307</v>
      </c>
      <c r="V14500">
        <v>1</v>
      </c>
      <c r="W14500" t="s">
        <v>2547</v>
      </c>
    </row>
    <row r="14501" spans="1:23" x14ac:dyDescent="0.3">
      <c r="A14501">
        <v>22514</v>
      </c>
      <c r="B14501" s="15" t="s">
        <v>1870</v>
      </c>
      <c r="C14501" t="str">
        <f>_xlfn.XLOOKUP($B14501, STANDARDS!$A:$A, STANDARDS!$B:$B,,0,2)</f>
        <v>Morwell 1B Lignite</v>
      </c>
      <c r="D14501" t="s">
        <v>535</v>
      </c>
      <c r="E14501" t="s">
        <v>2183</v>
      </c>
      <c r="F14501" s="38">
        <v>-38.2300088</v>
      </c>
      <c r="G14501">
        <v>146.57591740000001</v>
      </c>
      <c r="H14501">
        <v>0</v>
      </c>
      <c r="I14501" t="s">
        <v>592</v>
      </c>
      <c r="J14501" cm="1">
        <f t="array" ref="J14501:L14501">_xlfn.XLOOKUP($C14501, AGE!$A:$A,AGE!$B:$D,,0,2)</f>
        <v>22.18</v>
      </c>
      <c r="K14501">
        <v>0.63</v>
      </c>
      <c r="L14501" t="str">
        <v>Briggs et al. 2007</v>
      </c>
      <c r="M14501" t="s">
        <v>2296</v>
      </c>
      <c r="P14501" t="s">
        <v>2342</v>
      </c>
      <c r="S14501">
        <v>-25.5</v>
      </c>
      <c r="T14501">
        <v>0.06</v>
      </c>
      <c r="U14501" t="s">
        <v>2307</v>
      </c>
      <c r="V14501">
        <v>1</v>
      </c>
      <c r="W14501" t="s">
        <v>2547</v>
      </c>
    </row>
    <row r="14502" spans="1:23" x14ac:dyDescent="0.3">
      <c r="A14502">
        <v>22515</v>
      </c>
      <c r="B14502" s="15" t="s">
        <v>1870</v>
      </c>
      <c r="C14502" t="str">
        <f>_xlfn.XLOOKUP($B14502, STANDARDS!$A:$A, STANDARDS!$B:$B,,0,2)</f>
        <v>Morwell 1B Lignite</v>
      </c>
      <c r="D14502" t="s">
        <v>535</v>
      </c>
      <c r="E14502" t="s">
        <v>2183</v>
      </c>
      <c r="F14502" s="38">
        <v>-38.2300088</v>
      </c>
      <c r="G14502">
        <v>146.57591740000001</v>
      </c>
      <c r="H14502">
        <v>0</v>
      </c>
      <c r="I14502" t="s">
        <v>592</v>
      </c>
      <c r="J14502" cm="1">
        <f t="array" ref="J14502:L14502">_xlfn.XLOOKUP($C14502, AGE!$A:$A,AGE!$B:$D,,0,2)</f>
        <v>22.18</v>
      </c>
      <c r="K14502">
        <v>0.63</v>
      </c>
      <c r="L14502" t="str">
        <v>Briggs et al. 2007</v>
      </c>
      <c r="M14502" t="s">
        <v>2296</v>
      </c>
      <c r="P14502" t="s">
        <v>2342</v>
      </c>
      <c r="S14502">
        <v>-25.2</v>
      </c>
      <c r="T14502">
        <v>0.06</v>
      </c>
      <c r="U14502" t="s">
        <v>2307</v>
      </c>
      <c r="V14502">
        <v>1</v>
      </c>
      <c r="W14502" t="s">
        <v>2547</v>
      </c>
    </row>
    <row r="14503" spans="1:23" x14ac:dyDescent="0.3">
      <c r="A14503">
        <v>22516</v>
      </c>
      <c r="B14503" s="15" t="s">
        <v>1870</v>
      </c>
      <c r="C14503" t="str">
        <f>_xlfn.XLOOKUP($B14503, STANDARDS!$A:$A, STANDARDS!$B:$B,,0,2)</f>
        <v>Morwell 1B Lignite</v>
      </c>
      <c r="D14503" t="s">
        <v>535</v>
      </c>
      <c r="E14503" t="s">
        <v>2183</v>
      </c>
      <c r="F14503" s="38">
        <v>-38.2300088</v>
      </c>
      <c r="G14503">
        <v>146.57591740000001</v>
      </c>
      <c r="H14503">
        <v>0</v>
      </c>
      <c r="I14503" t="s">
        <v>592</v>
      </c>
      <c r="J14503" cm="1">
        <f t="array" ref="J14503:L14503">_xlfn.XLOOKUP($C14503, AGE!$A:$A,AGE!$B:$D,,0,2)</f>
        <v>22.18</v>
      </c>
      <c r="K14503">
        <v>0.63</v>
      </c>
      <c r="L14503" t="str">
        <v>Briggs et al. 2007</v>
      </c>
      <c r="M14503" t="s">
        <v>2296</v>
      </c>
      <c r="P14503" t="s">
        <v>2342</v>
      </c>
      <c r="S14503">
        <v>-25.7</v>
      </c>
      <c r="T14503">
        <v>0.06</v>
      </c>
      <c r="U14503" t="s">
        <v>2307</v>
      </c>
      <c r="V14503">
        <v>1</v>
      </c>
      <c r="W14503" t="s">
        <v>2547</v>
      </c>
    </row>
    <row r="14504" spans="1:23" x14ac:dyDescent="0.3">
      <c r="A14504">
        <v>22517</v>
      </c>
      <c r="B14504" s="15" t="s">
        <v>1870</v>
      </c>
      <c r="C14504" t="str">
        <f>_xlfn.XLOOKUP($B14504, STANDARDS!$A:$A, STANDARDS!$B:$B,,0,2)</f>
        <v>Morwell 1B Lignite</v>
      </c>
      <c r="D14504" t="s">
        <v>535</v>
      </c>
      <c r="E14504" t="s">
        <v>2183</v>
      </c>
      <c r="F14504" s="38">
        <v>-38.2300088</v>
      </c>
      <c r="G14504">
        <v>146.57591740000001</v>
      </c>
      <c r="H14504">
        <v>0</v>
      </c>
      <c r="I14504" t="s">
        <v>592</v>
      </c>
      <c r="J14504" cm="1">
        <f t="array" ref="J14504:L14504">_xlfn.XLOOKUP($C14504, AGE!$A:$A,AGE!$B:$D,,0,2)</f>
        <v>22.18</v>
      </c>
      <c r="K14504">
        <v>0.63</v>
      </c>
      <c r="L14504" t="str">
        <v>Briggs et al. 2007</v>
      </c>
      <c r="M14504" t="s">
        <v>2296</v>
      </c>
      <c r="P14504" t="s">
        <v>2342</v>
      </c>
      <c r="S14504">
        <v>-25.7</v>
      </c>
      <c r="T14504">
        <v>0.06</v>
      </c>
      <c r="U14504" t="s">
        <v>2307</v>
      </c>
      <c r="V14504">
        <v>1</v>
      </c>
      <c r="W14504" t="s">
        <v>2547</v>
      </c>
    </row>
    <row r="14505" spans="1:23" x14ac:dyDescent="0.3">
      <c r="A14505">
        <v>22518</v>
      </c>
      <c r="B14505" s="15" t="s">
        <v>1870</v>
      </c>
      <c r="C14505" t="str">
        <f>_xlfn.XLOOKUP($B14505, STANDARDS!$A:$A, STANDARDS!$B:$B,,0,2)</f>
        <v>Morwell 1B Lignite</v>
      </c>
      <c r="D14505" t="s">
        <v>535</v>
      </c>
      <c r="E14505" t="s">
        <v>2183</v>
      </c>
      <c r="F14505" s="38">
        <v>-38.2300088</v>
      </c>
      <c r="G14505">
        <v>146.57591740000001</v>
      </c>
      <c r="H14505">
        <v>0</v>
      </c>
      <c r="I14505" t="s">
        <v>592</v>
      </c>
      <c r="J14505" cm="1">
        <f t="array" ref="J14505:L14505">_xlfn.XLOOKUP($C14505, AGE!$A:$A,AGE!$B:$D,,0,2)</f>
        <v>22.18</v>
      </c>
      <c r="K14505">
        <v>0.63</v>
      </c>
      <c r="L14505" t="str">
        <v>Briggs et al. 2007</v>
      </c>
      <c r="M14505" t="s">
        <v>2345</v>
      </c>
      <c r="P14505" t="s">
        <v>2342</v>
      </c>
      <c r="S14505">
        <v>-25.4</v>
      </c>
      <c r="T14505">
        <v>0.06</v>
      </c>
      <c r="U14505" t="s">
        <v>2344</v>
      </c>
      <c r="V14505">
        <v>1</v>
      </c>
      <c r="W14505" t="s">
        <v>2547</v>
      </c>
    </row>
    <row r="14506" spans="1:23" x14ac:dyDescent="0.3">
      <c r="A14506">
        <v>22518</v>
      </c>
      <c r="B14506" s="15" t="s">
        <v>1870</v>
      </c>
      <c r="C14506" t="str">
        <f>_xlfn.XLOOKUP($B14506, STANDARDS!$A:$A, STANDARDS!$B:$B,,0,2)</f>
        <v>Morwell 1B Lignite</v>
      </c>
      <c r="D14506" t="s">
        <v>535</v>
      </c>
      <c r="E14506" t="s">
        <v>2183</v>
      </c>
      <c r="F14506" s="38">
        <v>-38.2300088</v>
      </c>
      <c r="G14506">
        <v>146.57591740000001</v>
      </c>
      <c r="H14506">
        <v>0</v>
      </c>
      <c r="I14506" t="s">
        <v>592</v>
      </c>
      <c r="J14506" cm="1">
        <f t="array" ref="J14506:L14506">_xlfn.XLOOKUP($C14506, AGE!$A:$A,AGE!$B:$D,,0,2)</f>
        <v>22.18</v>
      </c>
      <c r="K14506">
        <v>0.63</v>
      </c>
      <c r="L14506" t="str">
        <v>Briggs et al. 2007</v>
      </c>
      <c r="M14506" t="s">
        <v>2296</v>
      </c>
      <c r="P14506" t="s">
        <v>2342</v>
      </c>
      <c r="S14506">
        <v>-25.8</v>
      </c>
      <c r="T14506">
        <v>0.06</v>
      </c>
      <c r="U14506" t="s">
        <v>2307</v>
      </c>
      <c r="V14506">
        <v>1</v>
      </c>
      <c r="W14506" t="s">
        <v>2547</v>
      </c>
    </row>
    <row r="14507" spans="1:23" x14ac:dyDescent="0.3">
      <c r="A14507">
        <v>22519</v>
      </c>
      <c r="B14507" s="15" t="s">
        <v>1870</v>
      </c>
      <c r="C14507" t="str">
        <f>_xlfn.XLOOKUP($B14507, STANDARDS!$A:$A, STANDARDS!$B:$B,,0,2)</f>
        <v>Morwell 1B Lignite</v>
      </c>
      <c r="D14507" t="s">
        <v>535</v>
      </c>
      <c r="E14507" t="s">
        <v>2183</v>
      </c>
      <c r="F14507" s="38">
        <v>-38.2300088</v>
      </c>
      <c r="G14507">
        <v>146.57591740000001</v>
      </c>
      <c r="H14507">
        <v>0</v>
      </c>
      <c r="I14507" t="s">
        <v>592</v>
      </c>
      <c r="J14507" cm="1">
        <f t="array" ref="J14507:L14507">_xlfn.XLOOKUP($C14507, AGE!$A:$A,AGE!$B:$D,,0,2)</f>
        <v>22.18</v>
      </c>
      <c r="K14507">
        <v>0.63</v>
      </c>
      <c r="L14507" t="str">
        <v>Briggs et al. 2007</v>
      </c>
      <c r="M14507" t="s">
        <v>2345</v>
      </c>
      <c r="P14507" t="s">
        <v>2342</v>
      </c>
      <c r="S14507">
        <v>-25.7</v>
      </c>
      <c r="T14507">
        <v>0.06</v>
      </c>
      <c r="U14507" t="s">
        <v>2344</v>
      </c>
      <c r="V14507">
        <v>1</v>
      </c>
      <c r="W14507" t="s">
        <v>2547</v>
      </c>
    </row>
    <row r="14508" spans="1:23" x14ac:dyDescent="0.3">
      <c r="A14508">
        <v>22519</v>
      </c>
      <c r="B14508" s="15" t="s">
        <v>1870</v>
      </c>
      <c r="C14508" t="str">
        <f>_xlfn.XLOOKUP($B14508, STANDARDS!$A:$A, STANDARDS!$B:$B,,0,2)</f>
        <v>Morwell 1B Lignite</v>
      </c>
      <c r="D14508" t="s">
        <v>535</v>
      </c>
      <c r="E14508" t="s">
        <v>2183</v>
      </c>
      <c r="F14508" s="38">
        <v>-38.2300088</v>
      </c>
      <c r="G14508">
        <v>146.57591740000001</v>
      </c>
      <c r="H14508">
        <v>0</v>
      </c>
      <c r="I14508" t="s">
        <v>592</v>
      </c>
      <c r="J14508" cm="1">
        <f t="array" ref="J14508:L14508">_xlfn.XLOOKUP($C14508, AGE!$A:$A,AGE!$B:$D,,0,2)</f>
        <v>22.18</v>
      </c>
      <c r="K14508">
        <v>0.63</v>
      </c>
      <c r="L14508" t="str">
        <v>Briggs et al. 2007</v>
      </c>
      <c r="M14508" t="s">
        <v>2296</v>
      </c>
      <c r="P14508" t="s">
        <v>2342</v>
      </c>
      <c r="S14508">
        <v>-25.8</v>
      </c>
      <c r="T14508">
        <v>0.06</v>
      </c>
      <c r="U14508" t="s">
        <v>2307</v>
      </c>
      <c r="V14508">
        <v>1</v>
      </c>
      <c r="W14508" t="s">
        <v>2547</v>
      </c>
    </row>
    <row r="14509" spans="1:23" x14ac:dyDescent="0.3">
      <c r="A14509">
        <v>22520</v>
      </c>
      <c r="B14509" s="15" t="s">
        <v>1870</v>
      </c>
      <c r="C14509" t="str">
        <f>_xlfn.XLOOKUP($B14509, STANDARDS!$A:$A, STANDARDS!$B:$B,,0,2)</f>
        <v>Morwell 1B Lignite</v>
      </c>
      <c r="D14509" t="s">
        <v>535</v>
      </c>
      <c r="E14509" t="s">
        <v>2183</v>
      </c>
      <c r="F14509" s="38">
        <v>-38.2300088</v>
      </c>
      <c r="G14509">
        <v>146.57591740000001</v>
      </c>
      <c r="H14509">
        <v>0</v>
      </c>
      <c r="I14509" t="s">
        <v>592</v>
      </c>
      <c r="J14509" cm="1">
        <f t="array" ref="J14509:L14509">_xlfn.XLOOKUP($C14509, AGE!$A:$A,AGE!$B:$D,,0,2)</f>
        <v>22.18</v>
      </c>
      <c r="K14509">
        <v>0.63</v>
      </c>
      <c r="L14509" t="str">
        <v>Briggs et al. 2007</v>
      </c>
      <c r="M14509" t="s">
        <v>2296</v>
      </c>
      <c r="P14509" t="s">
        <v>2342</v>
      </c>
      <c r="S14509">
        <v>-26.4</v>
      </c>
      <c r="T14509">
        <v>0.06</v>
      </c>
      <c r="U14509" t="s">
        <v>2307</v>
      </c>
      <c r="V14509">
        <v>1</v>
      </c>
      <c r="W14509" t="s">
        <v>2547</v>
      </c>
    </row>
    <row r="14510" spans="1:23" x14ac:dyDescent="0.3">
      <c r="A14510">
        <v>22520</v>
      </c>
      <c r="B14510" s="15" t="s">
        <v>1870</v>
      </c>
      <c r="C14510" t="str">
        <f>_xlfn.XLOOKUP($B14510, STANDARDS!$A:$A, STANDARDS!$B:$B,,0,2)</f>
        <v>Morwell 1B Lignite</v>
      </c>
      <c r="D14510" t="s">
        <v>535</v>
      </c>
      <c r="E14510" t="s">
        <v>2183</v>
      </c>
      <c r="F14510" s="38">
        <v>-38.2300088</v>
      </c>
      <c r="G14510">
        <v>146.57591740000001</v>
      </c>
      <c r="H14510">
        <v>0</v>
      </c>
      <c r="I14510" t="s">
        <v>592</v>
      </c>
      <c r="J14510" cm="1">
        <f t="array" ref="J14510:L14510">_xlfn.XLOOKUP($C14510, AGE!$A:$A,AGE!$B:$D,,0,2)</f>
        <v>22.18</v>
      </c>
      <c r="K14510">
        <v>0.63</v>
      </c>
      <c r="L14510" t="str">
        <v>Briggs et al. 2007</v>
      </c>
      <c r="M14510" t="s">
        <v>2345</v>
      </c>
      <c r="P14510" t="s">
        <v>2342</v>
      </c>
      <c r="S14510">
        <v>-26.7</v>
      </c>
      <c r="T14510">
        <v>0.06</v>
      </c>
      <c r="U14510" t="s">
        <v>2344</v>
      </c>
      <c r="V14510">
        <v>1</v>
      </c>
      <c r="W14510" t="s">
        <v>2547</v>
      </c>
    </row>
    <row r="14511" spans="1:23" x14ac:dyDescent="0.3">
      <c r="A14511">
        <v>22521</v>
      </c>
      <c r="B14511" s="15" t="s">
        <v>1870</v>
      </c>
      <c r="C14511" t="str">
        <f>_xlfn.XLOOKUP($B14511, STANDARDS!$A:$A, STANDARDS!$B:$B,,0,2)</f>
        <v>Morwell 1B Lignite</v>
      </c>
      <c r="D14511" t="s">
        <v>535</v>
      </c>
      <c r="E14511" t="s">
        <v>2183</v>
      </c>
      <c r="F14511" s="38">
        <v>-38.2300088</v>
      </c>
      <c r="G14511">
        <v>146.57591740000001</v>
      </c>
      <c r="H14511">
        <v>0</v>
      </c>
      <c r="I14511" t="s">
        <v>592</v>
      </c>
      <c r="J14511" cm="1">
        <f t="array" ref="J14511:L14511">_xlfn.XLOOKUP($C14511, AGE!$A:$A,AGE!$B:$D,,0,2)</f>
        <v>22.18</v>
      </c>
      <c r="K14511">
        <v>0.63</v>
      </c>
      <c r="L14511" t="str">
        <v>Briggs et al. 2007</v>
      </c>
      <c r="M14511" t="s">
        <v>2345</v>
      </c>
      <c r="P14511" t="s">
        <v>2342</v>
      </c>
      <c r="S14511">
        <v>-26.7</v>
      </c>
      <c r="T14511">
        <v>0.06</v>
      </c>
      <c r="U14511" t="s">
        <v>2344</v>
      </c>
      <c r="V14511">
        <v>1</v>
      </c>
      <c r="W14511" t="s">
        <v>2547</v>
      </c>
    </row>
    <row r="14512" spans="1:23" x14ac:dyDescent="0.3">
      <c r="A14512">
        <v>22521</v>
      </c>
      <c r="B14512" s="15" t="s">
        <v>1870</v>
      </c>
      <c r="C14512" t="str">
        <f>_xlfn.XLOOKUP($B14512, STANDARDS!$A:$A, STANDARDS!$B:$B,,0,2)</f>
        <v>Morwell 1B Lignite</v>
      </c>
      <c r="D14512" t="s">
        <v>535</v>
      </c>
      <c r="E14512" t="s">
        <v>2183</v>
      </c>
      <c r="F14512" s="38">
        <v>-38.2300088</v>
      </c>
      <c r="G14512">
        <v>146.57591740000001</v>
      </c>
      <c r="H14512">
        <v>0</v>
      </c>
      <c r="I14512" t="s">
        <v>592</v>
      </c>
      <c r="J14512" cm="1">
        <f t="array" ref="J14512:L14512">_xlfn.XLOOKUP($C14512, AGE!$A:$A,AGE!$B:$D,,0,2)</f>
        <v>22.18</v>
      </c>
      <c r="K14512">
        <v>0.63</v>
      </c>
      <c r="L14512" t="str">
        <v>Briggs et al. 2007</v>
      </c>
      <c r="M14512" t="s">
        <v>2296</v>
      </c>
      <c r="P14512" t="s">
        <v>2342</v>
      </c>
      <c r="S14512">
        <v>-26.9</v>
      </c>
      <c r="T14512">
        <v>0.06</v>
      </c>
      <c r="U14512" t="s">
        <v>2307</v>
      </c>
      <c r="V14512">
        <v>1</v>
      </c>
      <c r="W14512" t="s">
        <v>2547</v>
      </c>
    </row>
    <row r="14513" spans="1:23" x14ac:dyDescent="0.3">
      <c r="A14513">
        <v>22522</v>
      </c>
      <c r="B14513" s="15" t="s">
        <v>1870</v>
      </c>
      <c r="C14513" t="str">
        <f>_xlfn.XLOOKUP($B14513, STANDARDS!$A:$A, STANDARDS!$B:$B,,0,2)</f>
        <v>Morwell 1B Lignite</v>
      </c>
      <c r="D14513" t="s">
        <v>535</v>
      </c>
      <c r="E14513" t="s">
        <v>2183</v>
      </c>
      <c r="F14513" s="38">
        <v>-38.2300088</v>
      </c>
      <c r="G14513">
        <v>146.57591740000001</v>
      </c>
      <c r="H14513">
        <v>0</v>
      </c>
      <c r="I14513" t="s">
        <v>592</v>
      </c>
      <c r="J14513" cm="1">
        <f t="array" ref="J14513:L14513">_xlfn.XLOOKUP($C14513, AGE!$A:$A,AGE!$B:$D,,0,2)</f>
        <v>22.18</v>
      </c>
      <c r="K14513">
        <v>0.63</v>
      </c>
      <c r="L14513" t="str">
        <v>Briggs et al. 2007</v>
      </c>
      <c r="M14513" t="s">
        <v>2296</v>
      </c>
      <c r="P14513" t="s">
        <v>2342</v>
      </c>
      <c r="S14513">
        <v>-26</v>
      </c>
      <c r="T14513">
        <v>0.06</v>
      </c>
      <c r="U14513" t="s">
        <v>2307</v>
      </c>
      <c r="V14513">
        <v>1</v>
      </c>
      <c r="W14513" t="s">
        <v>2547</v>
      </c>
    </row>
    <row r="14514" spans="1:23" x14ac:dyDescent="0.3">
      <c r="A14514">
        <v>22523</v>
      </c>
      <c r="B14514" s="15" t="s">
        <v>1870</v>
      </c>
      <c r="C14514" t="str">
        <f>_xlfn.XLOOKUP($B14514, STANDARDS!$A:$A, STANDARDS!$B:$B,,0,2)</f>
        <v>Morwell 1B Lignite</v>
      </c>
      <c r="D14514" t="s">
        <v>535</v>
      </c>
      <c r="E14514" t="s">
        <v>2183</v>
      </c>
      <c r="F14514" s="38">
        <v>-38.2300088</v>
      </c>
      <c r="G14514">
        <v>146.57591740000001</v>
      </c>
      <c r="H14514">
        <v>0</v>
      </c>
      <c r="I14514" t="s">
        <v>592</v>
      </c>
      <c r="J14514" cm="1">
        <f t="array" ref="J14514:L14514">_xlfn.XLOOKUP($C14514, AGE!$A:$A,AGE!$B:$D,,0,2)</f>
        <v>22.18</v>
      </c>
      <c r="K14514">
        <v>0.63</v>
      </c>
      <c r="L14514" t="str">
        <v>Briggs et al. 2007</v>
      </c>
      <c r="M14514" t="s">
        <v>2296</v>
      </c>
      <c r="P14514" t="s">
        <v>2342</v>
      </c>
      <c r="S14514">
        <v>-25.9</v>
      </c>
      <c r="T14514">
        <v>0.06</v>
      </c>
      <c r="U14514" t="s">
        <v>2307</v>
      </c>
      <c r="V14514">
        <v>1</v>
      </c>
      <c r="W14514" t="s">
        <v>2547</v>
      </c>
    </row>
    <row r="14515" spans="1:23" x14ac:dyDescent="0.3">
      <c r="A14515">
        <v>22524</v>
      </c>
      <c r="B14515" s="15" t="s">
        <v>1870</v>
      </c>
      <c r="C14515" t="str">
        <f>_xlfn.XLOOKUP($B14515, STANDARDS!$A:$A, STANDARDS!$B:$B,,0,2)</f>
        <v>Morwell 1B Lignite</v>
      </c>
      <c r="D14515" t="s">
        <v>535</v>
      </c>
      <c r="E14515" t="s">
        <v>2183</v>
      </c>
      <c r="F14515" s="38">
        <v>-38.2300088</v>
      </c>
      <c r="G14515">
        <v>146.57591740000001</v>
      </c>
      <c r="H14515">
        <v>0</v>
      </c>
      <c r="I14515" t="s">
        <v>592</v>
      </c>
      <c r="J14515" cm="1">
        <f t="array" ref="J14515:L14515">_xlfn.XLOOKUP($C14515, AGE!$A:$A,AGE!$B:$D,,0,2)</f>
        <v>22.18</v>
      </c>
      <c r="K14515">
        <v>0.63</v>
      </c>
      <c r="L14515" t="str">
        <v>Briggs et al. 2007</v>
      </c>
      <c r="M14515" t="s">
        <v>2296</v>
      </c>
      <c r="P14515" t="s">
        <v>2342</v>
      </c>
      <c r="S14515">
        <v>-25.8</v>
      </c>
      <c r="T14515">
        <v>0.06</v>
      </c>
      <c r="U14515" t="s">
        <v>2307</v>
      </c>
      <c r="V14515">
        <v>1</v>
      </c>
      <c r="W14515" t="s">
        <v>2547</v>
      </c>
    </row>
    <row r="14516" spans="1:23" x14ac:dyDescent="0.3">
      <c r="A14516">
        <v>22524</v>
      </c>
      <c r="B14516" s="15" t="s">
        <v>1870</v>
      </c>
      <c r="C14516" t="str">
        <f>_xlfn.XLOOKUP($B14516, STANDARDS!$A:$A, STANDARDS!$B:$B,,0,2)</f>
        <v>Morwell 1B Lignite</v>
      </c>
      <c r="D14516" t="s">
        <v>535</v>
      </c>
      <c r="E14516" t="s">
        <v>2183</v>
      </c>
      <c r="F14516" s="38">
        <v>-38.2300088</v>
      </c>
      <c r="G14516">
        <v>146.57591740000001</v>
      </c>
      <c r="H14516">
        <v>0</v>
      </c>
      <c r="I14516" t="s">
        <v>592</v>
      </c>
      <c r="J14516" cm="1">
        <f t="array" ref="J14516:L14516">_xlfn.XLOOKUP($C14516, AGE!$A:$A,AGE!$B:$D,,0,2)</f>
        <v>22.18</v>
      </c>
      <c r="K14516">
        <v>0.63</v>
      </c>
      <c r="L14516" t="str">
        <v>Briggs et al. 2007</v>
      </c>
      <c r="M14516" t="s">
        <v>2345</v>
      </c>
      <c r="P14516" t="s">
        <v>2342</v>
      </c>
      <c r="S14516">
        <v>-25.9</v>
      </c>
      <c r="T14516">
        <v>0.06</v>
      </c>
      <c r="U14516" t="s">
        <v>2344</v>
      </c>
      <c r="V14516">
        <v>1</v>
      </c>
      <c r="W14516" t="s">
        <v>2547</v>
      </c>
    </row>
    <row r="14517" spans="1:23" x14ac:dyDescent="0.3">
      <c r="A14517">
        <v>22525</v>
      </c>
      <c r="B14517" s="15" t="s">
        <v>1870</v>
      </c>
      <c r="C14517" t="str">
        <f>_xlfn.XLOOKUP($B14517, STANDARDS!$A:$A, STANDARDS!$B:$B,,0,2)</f>
        <v>Morwell 1B Lignite</v>
      </c>
      <c r="D14517" t="s">
        <v>535</v>
      </c>
      <c r="E14517" t="s">
        <v>2183</v>
      </c>
      <c r="F14517" s="38">
        <v>-38.2300088</v>
      </c>
      <c r="G14517">
        <v>146.57591740000001</v>
      </c>
      <c r="H14517">
        <v>0</v>
      </c>
      <c r="I14517" t="s">
        <v>592</v>
      </c>
      <c r="J14517" cm="1">
        <f t="array" ref="J14517:L14517">_xlfn.XLOOKUP($C14517, AGE!$A:$A,AGE!$B:$D,,0,2)</f>
        <v>22.18</v>
      </c>
      <c r="K14517">
        <v>0.63</v>
      </c>
      <c r="L14517" t="str">
        <v>Briggs et al. 2007</v>
      </c>
      <c r="M14517" t="s">
        <v>2296</v>
      </c>
      <c r="P14517" t="s">
        <v>2342</v>
      </c>
      <c r="S14517">
        <v>-26</v>
      </c>
      <c r="T14517">
        <v>0.06</v>
      </c>
      <c r="U14517" t="s">
        <v>2307</v>
      </c>
      <c r="V14517">
        <v>1</v>
      </c>
      <c r="W14517" t="s">
        <v>2547</v>
      </c>
    </row>
    <row r="14518" spans="1:23" x14ac:dyDescent="0.3">
      <c r="A14518">
        <v>22526</v>
      </c>
      <c r="B14518" s="15" t="s">
        <v>1870</v>
      </c>
      <c r="C14518" t="str">
        <f>_xlfn.XLOOKUP($B14518, STANDARDS!$A:$A, STANDARDS!$B:$B,,0,2)</f>
        <v>Morwell 1B Lignite</v>
      </c>
      <c r="D14518" t="s">
        <v>535</v>
      </c>
      <c r="E14518" t="s">
        <v>2183</v>
      </c>
      <c r="F14518" s="38">
        <v>-38.2300088</v>
      </c>
      <c r="G14518">
        <v>146.57591740000001</v>
      </c>
      <c r="H14518">
        <v>0</v>
      </c>
      <c r="I14518" t="s">
        <v>592</v>
      </c>
      <c r="J14518" cm="1">
        <f t="array" ref="J14518:L14518">_xlfn.XLOOKUP($C14518, AGE!$A:$A,AGE!$B:$D,,0,2)</f>
        <v>22.18</v>
      </c>
      <c r="K14518">
        <v>0.63</v>
      </c>
      <c r="L14518" t="str">
        <v>Briggs et al. 2007</v>
      </c>
      <c r="M14518" t="s">
        <v>2345</v>
      </c>
      <c r="P14518" t="s">
        <v>2342</v>
      </c>
      <c r="S14518">
        <v>-25.6</v>
      </c>
      <c r="T14518">
        <v>0.06</v>
      </c>
      <c r="U14518" t="s">
        <v>2344</v>
      </c>
      <c r="V14518">
        <v>1</v>
      </c>
      <c r="W14518" t="s">
        <v>2547</v>
      </c>
    </row>
    <row r="14519" spans="1:23" x14ac:dyDescent="0.3">
      <c r="A14519">
        <v>22526</v>
      </c>
      <c r="B14519" s="15" t="s">
        <v>1870</v>
      </c>
      <c r="C14519" t="str">
        <f>_xlfn.XLOOKUP($B14519, STANDARDS!$A:$A, STANDARDS!$B:$B,,0,2)</f>
        <v>Morwell 1B Lignite</v>
      </c>
      <c r="D14519" t="s">
        <v>535</v>
      </c>
      <c r="E14519" t="s">
        <v>2183</v>
      </c>
      <c r="F14519" s="38">
        <v>-38.2300088</v>
      </c>
      <c r="G14519">
        <v>146.57591740000001</v>
      </c>
      <c r="H14519">
        <v>0</v>
      </c>
      <c r="I14519" t="s">
        <v>592</v>
      </c>
      <c r="J14519" cm="1">
        <f t="array" ref="J14519:L14519">_xlfn.XLOOKUP($C14519, AGE!$A:$A,AGE!$B:$D,,0,2)</f>
        <v>22.18</v>
      </c>
      <c r="K14519">
        <v>0.63</v>
      </c>
      <c r="L14519" t="str">
        <v>Briggs et al. 2007</v>
      </c>
      <c r="M14519" t="s">
        <v>2296</v>
      </c>
      <c r="P14519" t="s">
        <v>2342</v>
      </c>
      <c r="S14519">
        <v>-25.8</v>
      </c>
      <c r="T14519">
        <v>0.06</v>
      </c>
      <c r="U14519" t="s">
        <v>2307</v>
      </c>
      <c r="V14519">
        <v>1</v>
      </c>
      <c r="W14519" t="s">
        <v>2547</v>
      </c>
    </row>
    <row r="14520" spans="1:23" x14ac:dyDescent="0.3">
      <c r="A14520">
        <v>22527</v>
      </c>
      <c r="B14520" s="15" t="s">
        <v>1870</v>
      </c>
      <c r="C14520" t="str">
        <f>_xlfn.XLOOKUP($B14520, STANDARDS!$A:$A, STANDARDS!$B:$B,,0,2)</f>
        <v>Morwell 1B Lignite</v>
      </c>
      <c r="D14520" t="s">
        <v>535</v>
      </c>
      <c r="E14520" t="s">
        <v>2183</v>
      </c>
      <c r="F14520" s="38">
        <v>-38.2300088</v>
      </c>
      <c r="G14520">
        <v>146.57591740000001</v>
      </c>
      <c r="H14520">
        <v>0</v>
      </c>
      <c r="I14520" t="s">
        <v>592</v>
      </c>
      <c r="J14520" cm="1">
        <f t="array" ref="J14520:L14520">_xlfn.XLOOKUP($C14520, AGE!$A:$A,AGE!$B:$D,,0,2)</f>
        <v>22.18</v>
      </c>
      <c r="K14520">
        <v>0.63</v>
      </c>
      <c r="L14520" t="str">
        <v>Briggs et al. 2007</v>
      </c>
      <c r="M14520" t="s">
        <v>2296</v>
      </c>
      <c r="P14520" t="s">
        <v>2342</v>
      </c>
      <c r="S14520">
        <v>-25.8</v>
      </c>
      <c r="T14520">
        <v>0.06</v>
      </c>
      <c r="U14520" t="s">
        <v>2307</v>
      </c>
      <c r="V14520">
        <v>1</v>
      </c>
      <c r="W14520" t="s">
        <v>2547</v>
      </c>
    </row>
    <row r="14521" spans="1:23" x14ac:dyDescent="0.3">
      <c r="A14521">
        <v>22528</v>
      </c>
      <c r="B14521" s="15" t="s">
        <v>1870</v>
      </c>
      <c r="C14521" t="str">
        <f>_xlfn.XLOOKUP($B14521, STANDARDS!$A:$A, STANDARDS!$B:$B,,0,2)</f>
        <v>Morwell 1B Lignite</v>
      </c>
      <c r="D14521" t="s">
        <v>535</v>
      </c>
      <c r="E14521" t="s">
        <v>2183</v>
      </c>
      <c r="F14521" s="38">
        <v>-38.2300088</v>
      </c>
      <c r="G14521">
        <v>146.57591740000001</v>
      </c>
      <c r="H14521">
        <v>0</v>
      </c>
      <c r="I14521" t="s">
        <v>592</v>
      </c>
      <c r="J14521" cm="1">
        <f t="array" ref="J14521:L14521">_xlfn.XLOOKUP($C14521, AGE!$A:$A,AGE!$B:$D,,0,2)</f>
        <v>22.18</v>
      </c>
      <c r="K14521">
        <v>0.63</v>
      </c>
      <c r="L14521" t="str">
        <v>Briggs et al. 2007</v>
      </c>
      <c r="M14521" t="s">
        <v>2296</v>
      </c>
      <c r="P14521" t="s">
        <v>2342</v>
      </c>
      <c r="S14521">
        <v>-26</v>
      </c>
      <c r="T14521">
        <v>0.06</v>
      </c>
      <c r="U14521" t="s">
        <v>2307</v>
      </c>
      <c r="V14521">
        <v>1</v>
      </c>
      <c r="W14521" t="s">
        <v>2547</v>
      </c>
    </row>
    <row r="14522" spans="1:23" x14ac:dyDescent="0.3">
      <c r="A14522">
        <v>22529</v>
      </c>
      <c r="B14522" s="15" t="s">
        <v>1870</v>
      </c>
      <c r="C14522" t="str">
        <f>_xlfn.XLOOKUP($B14522, STANDARDS!$A:$A, STANDARDS!$B:$B,,0,2)</f>
        <v>Morwell 1B Lignite</v>
      </c>
      <c r="D14522" t="s">
        <v>535</v>
      </c>
      <c r="E14522" t="s">
        <v>2183</v>
      </c>
      <c r="F14522" s="38">
        <v>-38.2300088</v>
      </c>
      <c r="G14522">
        <v>146.57591740000001</v>
      </c>
      <c r="H14522">
        <v>0</v>
      </c>
      <c r="I14522" t="s">
        <v>592</v>
      </c>
      <c r="J14522" cm="1">
        <f t="array" ref="J14522:L14522">_xlfn.XLOOKUP($C14522, AGE!$A:$A,AGE!$B:$D,,0,2)</f>
        <v>22.18</v>
      </c>
      <c r="K14522">
        <v>0.63</v>
      </c>
      <c r="L14522" t="str">
        <v>Briggs et al. 2007</v>
      </c>
      <c r="M14522" t="s">
        <v>2296</v>
      </c>
      <c r="P14522" t="s">
        <v>2342</v>
      </c>
      <c r="S14522">
        <v>-26</v>
      </c>
      <c r="T14522">
        <v>0.06</v>
      </c>
      <c r="U14522" t="s">
        <v>2307</v>
      </c>
      <c r="V14522">
        <v>1</v>
      </c>
      <c r="W14522" t="s">
        <v>2547</v>
      </c>
    </row>
    <row r="14523" spans="1:23" x14ac:dyDescent="0.3">
      <c r="A14523">
        <v>22530</v>
      </c>
      <c r="B14523" s="15" t="s">
        <v>1870</v>
      </c>
      <c r="C14523" t="str">
        <f>_xlfn.XLOOKUP($B14523, STANDARDS!$A:$A, STANDARDS!$B:$B,,0,2)</f>
        <v>Morwell 1B Lignite</v>
      </c>
      <c r="D14523" t="s">
        <v>535</v>
      </c>
      <c r="E14523" t="s">
        <v>2183</v>
      </c>
      <c r="F14523" s="38">
        <v>-38.2300088</v>
      </c>
      <c r="G14523">
        <v>146.57591740000001</v>
      </c>
      <c r="H14523">
        <v>0</v>
      </c>
      <c r="I14523" t="s">
        <v>592</v>
      </c>
      <c r="J14523" cm="1">
        <f t="array" ref="J14523:L14523">_xlfn.XLOOKUP($C14523, AGE!$A:$A,AGE!$B:$D,,0,2)</f>
        <v>22.18</v>
      </c>
      <c r="K14523">
        <v>0.63</v>
      </c>
      <c r="L14523" t="str">
        <v>Briggs et al. 2007</v>
      </c>
      <c r="M14523" t="s">
        <v>2296</v>
      </c>
      <c r="P14523" t="s">
        <v>2342</v>
      </c>
      <c r="S14523">
        <v>-25.9</v>
      </c>
      <c r="T14523">
        <v>0.06</v>
      </c>
      <c r="U14523" t="s">
        <v>2307</v>
      </c>
      <c r="V14523">
        <v>1</v>
      </c>
      <c r="W14523" t="s">
        <v>2547</v>
      </c>
    </row>
    <row r="14524" spans="1:23" x14ac:dyDescent="0.3">
      <c r="A14524">
        <v>22531</v>
      </c>
      <c r="B14524" s="15" t="s">
        <v>1870</v>
      </c>
      <c r="C14524" t="str">
        <f>_xlfn.XLOOKUP($B14524, STANDARDS!$A:$A, STANDARDS!$B:$B,,0,2)</f>
        <v>Morwell 1B Lignite</v>
      </c>
      <c r="D14524" t="s">
        <v>535</v>
      </c>
      <c r="E14524" t="s">
        <v>2183</v>
      </c>
      <c r="F14524" s="38">
        <v>-38.2300088</v>
      </c>
      <c r="G14524">
        <v>146.57591740000001</v>
      </c>
      <c r="H14524">
        <v>0</v>
      </c>
      <c r="I14524" t="s">
        <v>592</v>
      </c>
      <c r="J14524" cm="1">
        <f t="array" ref="J14524:L14524">_xlfn.XLOOKUP($C14524, AGE!$A:$A,AGE!$B:$D,,0,2)</f>
        <v>22.18</v>
      </c>
      <c r="K14524">
        <v>0.63</v>
      </c>
      <c r="L14524" t="str">
        <v>Briggs et al. 2007</v>
      </c>
      <c r="M14524" t="s">
        <v>2296</v>
      </c>
      <c r="P14524" t="s">
        <v>2342</v>
      </c>
      <c r="S14524">
        <v>-25.9</v>
      </c>
      <c r="T14524">
        <v>0.06</v>
      </c>
      <c r="U14524" t="s">
        <v>2307</v>
      </c>
      <c r="V14524">
        <v>1</v>
      </c>
      <c r="W14524" t="s">
        <v>2547</v>
      </c>
    </row>
    <row r="14525" spans="1:23" x14ac:dyDescent="0.3">
      <c r="A14525">
        <v>22532</v>
      </c>
      <c r="B14525" s="15" t="s">
        <v>1870</v>
      </c>
      <c r="C14525" t="str">
        <f>_xlfn.XLOOKUP($B14525, STANDARDS!$A:$A, STANDARDS!$B:$B,,0,2)</f>
        <v>Morwell 1B Lignite</v>
      </c>
      <c r="D14525" t="s">
        <v>535</v>
      </c>
      <c r="E14525" t="s">
        <v>2183</v>
      </c>
      <c r="F14525" s="38">
        <v>-38.2300088</v>
      </c>
      <c r="G14525">
        <v>146.57591740000001</v>
      </c>
      <c r="H14525">
        <v>0</v>
      </c>
      <c r="I14525" t="s">
        <v>592</v>
      </c>
      <c r="J14525" cm="1">
        <f t="array" ref="J14525:L14525">_xlfn.XLOOKUP($C14525, AGE!$A:$A,AGE!$B:$D,,0,2)</f>
        <v>22.18</v>
      </c>
      <c r="K14525">
        <v>0.63</v>
      </c>
      <c r="L14525" t="str">
        <v>Briggs et al. 2007</v>
      </c>
      <c r="M14525" t="s">
        <v>2296</v>
      </c>
      <c r="P14525" t="s">
        <v>2342</v>
      </c>
      <c r="S14525">
        <v>-25.9</v>
      </c>
      <c r="T14525">
        <v>0.06</v>
      </c>
      <c r="U14525" t="s">
        <v>2307</v>
      </c>
      <c r="V14525">
        <v>1</v>
      </c>
      <c r="W14525" t="s">
        <v>2547</v>
      </c>
    </row>
    <row r="14526" spans="1:23" x14ac:dyDescent="0.3">
      <c r="A14526">
        <v>22533</v>
      </c>
      <c r="B14526" s="15" t="s">
        <v>1870</v>
      </c>
      <c r="C14526" t="str">
        <f>_xlfn.XLOOKUP($B14526, STANDARDS!$A:$A, STANDARDS!$B:$B,,0,2)</f>
        <v>Morwell 1B Lignite</v>
      </c>
      <c r="D14526" t="s">
        <v>535</v>
      </c>
      <c r="E14526" t="s">
        <v>2183</v>
      </c>
      <c r="F14526" s="38">
        <v>-38.2300088</v>
      </c>
      <c r="G14526">
        <v>146.57591740000001</v>
      </c>
      <c r="H14526">
        <v>0</v>
      </c>
      <c r="I14526" t="s">
        <v>592</v>
      </c>
      <c r="J14526" cm="1">
        <f t="array" ref="J14526:L14526">_xlfn.XLOOKUP($C14526, AGE!$A:$A,AGE!$B:$D,,0,2)</f>
        <v>22.18</v>
      </c>
      <c r="K14526">
        <v>0.63</v>
      </c>
      <c r="L14526" t="str">
        <v>Briggs et al. 2007</v>
      </c>
      <c r="M14526" t="s">
        <v>2296</v>
      </c>
      <c r="P14526" t="s">
        <v>2342</v>
      </c>
      <c r="S14526">
        <v>-25.9</v>
      </c>
      <c r="T14526">
        <v>0.06</v>
      </c>
      <c r="U14526" t="s">
        <v>2307</v>
      </c>
      <c r="V14526">
        <v>1</v>
      </c>
      <c r="W14526" t="s">
        <v>2547</v>
      </c>
    </row>
    <row r="14527" spans="1:23" x14ac:dyDescent="0.3">
      <c r="A14527">
        <v>22534</v>
      </c>
      <c r="B14527" s="15" t="s">
        <v>1870</v>
      </c>
      <c r="C14527" t="str">
        <f>_xlfn.XLOOKUP($B14527, STANDARDS!$A:$A, STANDARDS!$B:$B,,0,2)</f>
        <v>Morwell 1B Lignite</v>
      </c>
      <c r="D14527" t="s">
        <v>535</v>
      </c>
      <c r="E14527" t="s">
        <v>2183</v>
      </c>
      <c r="F14527" s="38">
        <v>-38.2300088</v>
      </c>
      <c r="G14527">
        <v>146.57591740000001</v>
      </c>
      <c r="H14527">
        <v>0</v>
      </c>
      <c r="I14527" t="s">
        <v>592</v>
      </c>
      <c r="J14527" cm="1">
        <f t="array" ref="J14527:L14527">_xlfn.XLOOKUP($C14527, AGE!$A:$A,AGE!$B:$D,,0,2)</f>
        <v>22.18</v>
      </c>
      <c r="K14527">
        <v>0.63</v>
      </c>
      <c r="L14527" t="str">
        <v>Briggs et al. 2007</v>
      </c>
      <c r="M14527" t="s">
        <v>2296</v>
      </c>
      <c r="P14527" t="s">
        <v>2342</v>
      </c>
      <c r="S14527">
        <v>-25.9</v>
      </c>
      <c r="T14527">
        <v>0.06</v>
      </c>
      <c r="U14527" t="s">
        <v>2307</v>
      </c>
      <c r="V14527">
        <v>1</v>
      </c>
      <c r="W14527" t="s">
        <v>2547</v>
      </c>
    </row>
    <row r="14528" spans="1:23" x14ac:dyDescent="0.3">
      <c r="A14528">
        <v>22535</v>
      </c>
      <c r="B14528" s="15" t="s">
        <v>1870</v>
      </c>
      <c r="C14528" t="str">
        <f>_xlfn.XLOOKUP($B14528, STANDARDS!$A:$A, STANDARDS!$B:$B,,0,2)</f>
        <v>Morwell 1B Lignite</v>
      </c>
      <c r="D14528" t="s">
        <v>535</v>
      </c>
      <c r="E14528" t="s">
        <v>2183</v>
      </c>
      <c r="F14528" s="38">
        <v>-38.2300088</v>
      </c>
      <c r="G14528">
        <v>146.57591740000001</v>
      </c>
      <c r="H14528">
        <v>0</v>
      </c>
      <c r="I14528" t="s">
        <v>592</v>
      </c>
      <c r="J14528" cm="1">
        <f t="array" ref="J14528:L14528">_xlfn.XLOOKUP($C14528, AGE!$A:$A,AGE!$B:$D,,0,2)</f>
        <v>22.18</v>
      </c>
      <c r="K14528">
        <v>0.63</v>
      </c>
      <c r="L14528" t="str">
        <v>Briggs et al. 2007</v>
      </c>
      <c r="M14528" t="s">
        <v>2296</v>
      </c>
      <c r="P14528" t="s">
        <v>2342</v>
      </c>
      <c r="S14528">
        <v>-25.9</v>
      </c>
      <c r="T14528">
        <v>0.06</v>
      </c>
      <c r="U14528" t="s">
        <v>2307</v>
      </c>
      <c r="V14528">
        <v>1</v>
      </c>
      <c r="W14528" t="s">
        <v>2547</v>
      </c>
    </row>
    <row r="14529" spans="1:23" x14ac:dyDescent="0.3">
      <c r="A14529">
        <v>22536</v>
      </c>
      <c r="B14529" s="15" t="s">
        <v>1870</v>
      </c>
      <c r="C14529" t="str">
        <f>_xlfn.XLOOKUP($B14529, STANDARDS!$A:$A, STANDARDS!$B:$B,,0,2)</f>
        <v>Morwell 1B Lignite</v>
      </c>
      <c r="D14529" t="s">
        <v>535</v>
      </c>
      <c r="E14529" t="s">
        <v>2183</v>
      </c>
      <c r="F14529" s="38">
        <v>-38.2300088</v>
      </c>
      <c r="G14529">
        <v>146.57591740000001</v>
      </c>
      <c r="H14529">
        <v>0</v>
      </c>
      <c r="I14529" t="s">
        <v>592</v>
      </c>
      <c r="J14529" cm="1">
        <f t="array" ref="J14529:L14529">_xlfn.XLOOKUP($C14529, AGE!$A:$A,AGE!$B:$D,,0,2)</f>
        <v>22.18</v>
      </c>
      <c r="K14529">
        <v>0.63</v>
      </c>
      <c r="L14529" t="str">
        <v>Briggs et al. 2007</v>
      </c>
      <c r="M14529" t="s">
        <v>2296</v>
      </c>
      <c r="P14529" t="s">
        <v>2342</v>
      </c>
      <c r="S14529">
        <v>-25.9</v>
      </c>
      <c r="T14529">
        <v>0.06</v>
      </c>
      <c r="U14529" t="s">
        <v>2307</v>
      </c>
      <c r="V14529">
        <v>1</v>
      </c>
      <c r="W14529" t="s">
        <v>2547</v>
      </c>
    </row>
    <row r="14530" spans="1:23" x14ac:dyDescent="0.3">
      <c r="A14530">
        <v>22537</v>
      </c>
      <c r="B14530" s="15" t="s">
        <v>1870</v>
      </c>
      <c r="C14530" t="str">
        <f>_xlfn.XLOOKUP($B14530, STANDARDS!$A:$A, STANDARDS!$B:$B,,0,2)</f>
        <v>Morwell 1B Lignite</v>
      </c>
      <c r="D14530" t="s">
        <v>535</v>
      </c>
      <c r="E14530" t="s">
        <v>2183</v>
      </c>
      <c r="F14530" s="38">
        <v>-38.2300088</v>
      </c>
      <c r="G14530">
        <v>146.57591740000001</v>
      </c>
      <c r="H14530">
        <v>0</v>
      </c>
      <c r="I14530" t="s">
        <v>592</v>
      </c>
      <c r="J14530" cm="1">
        <f t="array" ref="J14530:L14530">_xlfn.XLOOKUP($C14530, AGE!$A:$A,AGE!$B:$D,,0,2)</f>
        <v>22.18</v>
      </c>
      <c r="K14530">
        <v>0.63</v>
      </c>
      <c r="L14530" t="str">
        <v>Briggs et al. 2007</v>
      </c>
      <c r="M14530" t="s">
        <v>2296</v>
      </c>
      <c r="P14530" t="s">
        <v>2342</v>
      </c>
      <c r="S14530">
        <v>-25.9</v>
      </c>
      <c r="T14530">
        <v>0.06</v>
      </c>
      <c r="U14530" t="s">
        <v>2307</v>
      </c>
      <c r="V14530">
        <v>1</v>
      </c>
      <c r="W14530" t="s">
        <v>2547</v>
      </c>
    </row>
    <row r="14531" spans="1:23" x14ac:dyDescent="0.3">
      <c r="A14531">
        <v>22538</v>
      </c>
      <c r="B14531" s="15" t="s">
        <v>1870</v>
      </c>
      <c r="C14531" t="str">
        <f>_xlfn.XLOOKUP($B14531, STANDARDS!$A:$A, STANDARDS!$B:$B,,0,2)</f>
        <v>Morwell 1B Lignite</v>
      </c>
      <c r="D14531" t="s">
        <v>535</v>
      </c>
      <c r="E14531" t="s">
        <v>2183</v>
      </c>
      <c r="F14531" s="38">
        <v>-38.2300088</v>
      </c>
      <c r="G14531">
        <v>146.57591740000001</v>
      </c>
      <c r="H14531">
        <v>0</v>
      </c>
      <c r="I14531" t="s">
        <v>592</v>
      </c>
      <c r="J14531" cm="1">
        <f t="array" ref="J14531:L14531">_xlfn.XLOOKUP($C14531, AGE!$A:$A,AGE!$B:$D,,0,2)</f>
        <v>22.18</v>
      </c>
      <c r="K14531">
        <v>0.63</v>
      </c>
      <c r="L14531" t="str">
        <v>Briggs et al. 2007</v>
      </c>
      <c r="M14531" t="s">
        <v>2296</v>
      </c>
      <c r="P14531" t="s">
        <v>2342</v>
      </c>
      <c r="S14531">
        <v>-26</v>
      </c>
      <c r="T14531">
        <v>0.06</v>
      </c>
      <c r="U14531" t="s">
        <v>2307</v>
      </c>
      <c r="V14531">
        <v>1</v>
      </c>
      <c r="W14531" t="s">
        <v>2547</v>
      </c>
    </row>
    <row r="14532" spans="1:23" x14ac:dyDescent="0.3">
      <c r="A14532">
        <v>22539</v>
      </c>
      <c r="B14532" s="15" t="s">
        <v>1870</v>
      </c>
      <c r="C14532" t="str">
        <f>_xlfn.XLOOKUP($B14532, STANDARDS!$A:$A, STANDARDS!$B:$B,,0,2)</f>
        <v>Morwell 1B Lignite</v>
      </c>
      <c r="D14532" t="s">
        <v>535</v>
      </c>
      <c r="E14532" t="s">
        <v>2183</v>
      </c>
      <c r="F14532" s="38">
        <v>-38.2300088</v>
      </c>
      <c r="G14532">
        <v>146.57591740000001</v>
      </c>
      <c r="H14532">
        <v>0</v>
      </c>
      <c r="I14532" t="s">
        <v>592</v>
      </c>
      <c r="J14532" cm="1">
        <f t="array" ref="J14532:L14532">_xlfn.XLOOKUP($C14532, AGE!$A:$A,AGE!$B:$D,,0,2)</f>
        <v>22.18</v>
      </c>
      <c r="K14532">
        <v>0.63</v>
      </c>
      <c r="L14532" t="str">
        <v>Briggs et al. 2007</v>
      </c>
      <c r="M14532" t="s">
        <v>2296</v>
      </c>
      <c r="P14532" t="s">
        <v>2342</v>
      </c>
      <c r="S14532">
        <v>-25.9</v>
      </c>
      <c r="T14532">
        <v>0.06</v>
      </c>
      <c r="U14532" t="s">
        <v>2307</v>
      </c>
      <c r="V14532">
        <v>1</v>
      </c>
      <c r="W14532" t="s">
        <v>2547</v>
      </c>
    </row>
    <row r="14533" spans="1:23" x14ac:dyDescent="0.3">
      <c r="A14533">
        <v>22540</v>
      </c>
      <c r="B14533" s="15" t="s">
        <v>1870</v>
      </c>
      <c r="C14533" t="str">
        <f>_xlfn.XLOOKUP($B14533, STANDARDS!$A:$A, STANDARDS!$B:$B,,0,2)</f>
        <v>Morwell 1B Lignite</v>
      </c>
      <c r="D14533" t="s">
        <v>535</v>
      </c>
      <c r="E14533" t="s">
        <v>2183</v>
      </c>
      <c r="F14533" s="38">
        <v>-38.2300088</v>
      </c>
      <c r="G14533">
        <v>146.57591740000001</v>
      </c>
      <c r="H14533">
        <v>0</v>
      </c>
      <c r="I14533" t="s">
        <v>592</v>
      </c>
      <c r="J14533" cm="1">
        <f t="array" ref="J14533:L14533">_xlfn.XLOOKUP($C14533, AGE!$A:$A,AGE!$B:$D,,0,2)</f>
        <v>22.18</v>
      </c>
      <c r="K14533">
        <v>0.63</v>
      </c>
      <c r="L14533" t="str">
        <v>Briggs et al. 2007</v>
      </c>
      <c r="M14533" t="s">
        <v>2296</v>
      </c>
      <c r="P14533" t="s">
        <v>2342</v>
      </c>
      <c r="S14533">
        <v>-26.2</v>
      </c>
      <c r="T14533">
        <v>0.06</v>
      </c>
      <c r="U14533" t="s">
        <v>2307</v>
      </c>
      <c r="V14533">
        <v>1</v>
      </c>
      <c r="W14533" t="s">
        <v>2547</v>
      </c>
    </row>
    <row r="14534" spans="1:23" x14ac:dyDescent="0.3">
      <c r="A14534">
        <v>22540</v>
      </c>
      <c r="B14534" s="15" t="s">
        <v>1870</v>
      </c>
      <c r="C14534" t="str">
        <f>_xlfn.XLOOKUP($B14534, STANDARDS!$A:$A, STANDARDS!$B:$B,,0,2)</f>
        <v>Morwell 1B Lignite</v>
      </c>
      <c r="D14534" t="s">
        <v>535</v>
      </c>
      <c r="E14534" t="s">
        <v>2183</v>
      </c>
      <c r="F14534" s="38">
        <v>-38.2300088</v>
      </c>
      <c r="G14534">
        <v>146.57591740000001</v>
      </c>
      <c r="H14534">
        <v>0</v>
      </c>
      <c r="I14534" t="s">
        <v>592</v>
      </c>
      <c r="J14534" cm="1">
        <f t="array" ref="J14534:L14534">_xlfn.XLOOKUP($C14534, AGE!$A:$A,AGE!$B:$D,,0,2)</f>
        <v>22.18</v>
      </c>
      <c r="K14534">
        <v>0.63</v>
      </c>
      <c r="L14534" t="str">
        <v>Briggs et al. 2007</v>
      </c>
      <c r="M14534" t="s">
        <v>2345</v>
      </c>
      <c r="P14534" t="s">
        <v>2342</v>
      </c>
      <c r="S14534">
        <v>-26.5</v>
      </c>
      <c r="T14534">
        <v>0.06</v>
      </c>
      <c r="U14534" t="s">
        <v>2344</v>
      </c>
      <c r="V14534">
        <v>1</v>
      </c>
      <c r="W14534" t="s">
        <v>2547</v>
      </c>
    </row>
    <row r="14535" spans="1:23" x14ac:dyDescent="0.3">
      <c r="A14535">
        <v>22541</v>
      </c>
      <c r="B14535" s="15" t="s">
        <v>1870</v>
      </c>
      <c r="C14535" t="str">
        <f>_xlfn.XLOOKUP($B14535, STANDARDS!$A:$A, STANDARDS!$B:$B,,0,2)</f>
        <v>Morwell 1B Lignite</v>
      </c>
      <c r="D14535" t="s">
        <v>535</v>
      </c>
      <c r="E14535" t="s">
        <v>2183</v>
      </c>
      <c r="F14535" s="38">
        <v>-38.2300088</v>
      </c>
      <c r="G14535">
        <v>146.57591740000001</v>
      </c>
      <c r="H14535">
        <v>0</v>
      </c>
      <c r="I14535" t="s">
        <v>592</v>
      </c>
      <c r="J14535" cm="1">
        <f t="array" ref="J14535:L14535">_xlfn.XLOOKUP($C14535, AGE!$A:$A,AGE!$B:$D,,0,2)</f>
        <v>22.18</v>
      </c>
      <c r="K14535">
        <v>0.63</v>
      </c>
      <c r="L14535" t="str">
        <v>Briggs et al. 2007</v>
      </c>
      <c r="M14535" t="s">
        <v>2345</v>
      </c>
      <c r="P14535" t="s">
        <v>2342</v>
      </c>
      <c r="S14535">
        <v>-26.2</v>
      </c>
      <c r="T14535">
        <v>0.06</v>
      </c>
      <c r="U14535" t="s">
        <v>2344</v>
      </c>
      <c r="V14535">
        <v>1</v>
      </c>
      <c r="W14535" t="s">
        <v>2547</v>
      </c>
    </row>
    <row r="14536" spans="1:23" x14ac:dyDescent="0.3">
      <c r="A14536">
        <v>22541</v>
      </c>
      <c r="B14536" s="15" t="s">
        <v>1870</v>
      </c>
      <c r="C14536" t="str">
        <f>_xlfn.XLOOKUP($B14536, STANDARDS!$A:$A, STANDARDS!$B:$B,,0,2)</f>
        <v>Morwell 1B Lignite</v>
      </c>
      <c r="D14536" t="s">
        <v>535</v>
      </c>
      <c r="E14536" t="s">
        <v>2183</v>
      </c>
      <c r="F14536" s="38">
        <v>-38.2300088</v>
      </c>
      <c r="G14536">
        <v>146.57591740000001</v>
      </c>
      <c r="H14536">
        <v>0</v>
      </c>
      <c r="I14536" t="s">
        <v>592</v>
      </c>
      <c r="J14536" cm="1">
        <f t="array" ref="J14536:L14536">_xlfn.XLOOKUP($C14536, AGE!$A:$A,AGE!$B:$D,,0,2)</f>
        <v>22.18</v>
      </c>
      <c r="K14536">
        <v>0.63</v>
      </c>
      <c r="L14536" t="str">
        <v>Briggs et al. 2007</v>
      </c>
      <c r="M14536" t="s">
        <v>2296</v>
      </c>
      <c r="P14536" t="s">
        <v>2342</v>
      </c>
      <c r="S14536">
        <v>-26.4</v>
      </c>
      <c r="T14536">
        <v>0.06</v>
      </c>
      <c r="U14536" t="s">
        <v>2307</v>
      </c>
      <c r="V14536">
        <v>1</v>
      </c>
      <c r="W14536" t="s">
        <v>2547</v>
      </c>
    </row>
    <row r="14537" spans="1:23" x14ac:dyDescent="0.3">
      <c r="A14537">
        <v>22542</v>
      </c>
      <c r="B14537" s="15" t="s">
        <v>1870</v>
      </c>
      <c r="C14537" t="str">
        <f>_xlfn.XLOOKUP($B14537, STANDARDS!$A:$A, STANDARDS!$B:$B,,0,2)</f>
        <v>Morwell 1B Lignite</v>
      </c>
      <c r="D14537" t="s">
        <v>535</v>
      </c>
      <c r="E14537" t="s">
        <v>2183</v>
      </c>
      <c r="F14537" s="38">
        <v>-38.2300088</v>
      </c>
      <c r="G14537">
        <v>146.57591740000001</v>
      </c>
      <c r="H14537">
        <v>0</v>
      </c>
      <c r="I14537" t="s">
        <v>592</v>
      </c>
      <c r="J14537" cm="1">
        <f t="array" ref="J14537:L14537">_xlfn.XLOOKUP($C14537, AGE!$A:$A,AGE!$B:$D,,0,2)</f>
        <v>22.18</v>
      </c>
      <c r="K14537">
        <v>0.63</v>
      </c>
      <c r="L14537" t="str">
        <v>Briggs et al. 2007</v>
      </c>
      <c r="M14537" t="s">
        <v>2296</v>
      </c>
      <c r="P14537" t="s">
        <v>2342</v>
      </c>
      <c r="S14537">
        <v>-27.2</v>
      </c>
      <c r="T14537">
        <v>0.06</v>
      </c>
      <c r="U14537" t="s">
        <v>2307</v>
      </c>
      <c r="V14537">
        <v>1</v>
      </c>
      <c r="W14537" t="s">
        <v>2547</v>
      </c>
    </row>
    <row r="14538" spans="1:23" x14ac:dyDescent="0.3">
      <c r="A14538">
        <v>22543</v>
      </c>
      <c r="B14538" s="15" t="s">
        <v>1870</v>
      </c>
      <c r="C14538" t="str">
        <f>_xlfn.XLOOKUP($B14538, STANDARDS!$A:$A, STANDARDS!$B:$B,,0,2)</f>
        <v>Morwell 1B Lignite</v>
      </c>
      <c r="D14538" t="s">
        <v>535</v>
      </c>
      <c r="E14538" t="s">
        <v>2183</v>
      </c>
      <c r="F14538" s="38">
        <v>-38.2300088</v>
      </c>
      <c r="G14538">
        <v>146.57591740000001</v>
      </c>
      <c r="H14538">
        <v>0</v>
      </c>
      <c r="I14538" t="s">
        <v>592</v>
      </c>
      <c r="J14538" cm="1">
        <f t="array" ref="J14538:L14538">_xlfn.XLOOKUP($C14538, AGE!$A:$A,AGE!$B:$D,,0,2)</f>
        <v>22.18</v>
      </c>
      <c r="K14538">
        <v>0.63</v>
      </c>
      <c r="L14538" t="str">
        <v>Briggs et al. 2007</v>
      </c>
      <c r="M14538" t="s">
        <v>2296</v>
      </c>
      <c r="P14538" t="s">
        <v>2342</v>
      </c>
      <c r="S14538">
        <v>-26.3</v>
      </c>
      <c r="T14538">
        <v>0.06</v>
      </c>
      <c r="U14538" t="s">
        <v>2307</v>
      </c>
      <c r="V14538">
        <v>1</v>
      </c>
      <c r="W14538" t="s">
        <v>2547</v>
      </c>
    </row>
    <row r="14539" spans="1:23" x14ac:dyDescent="0.3">
      <c r="A14539">
        <v>22544</v>
      </c>
      <c r="B14539" s="15" t="s">
        <v>1870</v>
      </c>
      <c r="C14539" t="str">
        <f>_xlfn.XLOOKUP($B14539, STANDARDS!$A:$A, STANDARDS!$B:$B,,0,2)</f>
        <v>Morwell 1B Lignite</v>
      </c>
      <c r="D14539" t="s">
        <v>535</v>
      </c>
      <c r="E14539" t="s">
        <v>2183</v>
      </c>
      <c r="F14539" s="38">
        <v>-38.2300088</v>
      </c>
      <c r="G14539">
        <v>146.57591740000001</v>
      </c>
      <c r="H14539">
        <v>0</v>
      </c>
      <c r="I14539" t="s">
        <v>592</v>
      </c>
      <c r="J14539" cm="1">
        <f t="array" ref="J14539:L14539">_xlfn.XLOOKUP($C14539, AGE!$A:$A,AGE!$B:$D,,0,2)</f>
        <v>22.18</v>
      </c>
      <c r="K14539">
        <v>0.63</v>
      </c>
      <c r="L14539" t="str">
        <v>Briggs et al. 2007</v>
      </c>
      <c r="M14539" t="s">
        <v>2296</v>
      </c>
      <c r="P14539" t="s">
        <v>2342</v>
      </c>
      <c r="S14539">
        <v>-26.4</v>
      </c>
      <c r="T14539">
        <v>0.06</v>
      </c>
      <c r="U14539" t="s">
        <v>2307</v>
      </c>
      <c r="V14539">
        <v>1</v>
      </c>
      <c r="W14539" t="s">
        <v>2547</v>
      </c>
    </row>
    <row r="14540" spans="1:23" x14ac:dyDescent="0.3">
      <c r="A14540">
        <v>22545</v>
      </c>
      <c r="B14540" s="15" t="s">
        <v>1870</v>
      </c>
      <c r="C14540" t="str">
        <f>_xlfn.XLOOKUP($B14540, STANDARDS!$A:$A, STANDARDS!$B:$B,,0,2)</f>
        <v>Morwell 1B Lignite</v>
      </c>
      <c r="D14540" t="s">
        <v>535</v>
      </c>
      <c r="E14540" t="s">
        <v>2183</v>
      </c>
      <c r="F14540" s="38">
        <v>-38.2300088</v>
      </c>
      <c r="G14540">
        <v>146.57591740000001</v>
      </c>
      <c r="H14540">
        <v>0</v>
      </c>
      <c r="I14540" t="s">
        <v>592</v>
      </c>
      <c r="J14540" cm="1">
        <f t="array" ref="J14540:L14540">_xlfn.XLOOKUP($C14540, AGE!$A:$A,AGE!$B:$D,,0,2)</f>
        <v>22.18</v>
      </c>
      <c r="K14540">
        <v>0.63</v>
      </c>
      <c r="L14540" t="str">
        <v>Briggs et al. 2007</v>
      </c>
      <c r="M14540" t="s">
        <v>2345</v>
      </c>
      <c r="P14540" t="s">
        <v>2342</v>
      </c>
      <c r="S14540">
        <v>-26.4</v>
      </c>
      <c r="T14540">
        <v>0.06</v>
      </c>
      <c r="U14540" t="s">
        <v>2344</v>
      </c>
      <c r="V14540">
        <v>1</v>
      </c>
      <c r="W14540" t="s">
        <v>2547</v>
      </c>
    </row>
    <row r="14541" spans="1:23" x14ac:dyDescent="0.3">
      <c r="A14541">
        <v>22545</v>
      </c>
      <c r="B14541" s="15" t="s">
        <v>1870</v>
      </c>
      <c r="C14541" t="str">
        <f>_xlfn.XLOOKUP($B14541, STANDARDS!$A:$A, STANDARDS!$B:$B,,0,2)</f>
        <v>Morwell 1B Lignite</v>
      </c>
      <c r="D14541" t="s">
        <v>535</v>
      </c>
      <c r="E14541" t="s">
        <v>2183</v>
      </c>
      <c r="F14541" s="38">
        <v>-38.2300088</v>
      </c>
      <c r="G14541">
        <v>146.57591740000001</v>
      </c>
      <c r="H14541">
        <v>0</v>
      </c>
      <c r="I14541" t="s">
        <v>592</v>
      </c>
      <c r="J14541" cm="1">
        <f t="array" ref="J14541:L14541">_xlfn.XLOOKUP($C14541, AGE!$A:$A,AGE!$B:$D,,0,2)</f>
        <v>22.18</v>
      </c>
      <c r="K14541">
        <v>0.63</v>
      </c>
      <c r="L14541" t="str">
        <v>Briggs et al. 2007</v>
      </c>
      <c r="M14541" t="s">
        <v>2296</v>
      </c>
      <c r="P14541" t="s">
        <v>2342</v>
      </c>
      <c r="S14541">
        <v>-26.8</v>
      </c>
      <c r="T14541">
        <v>0.06</v>
      </c>
      <c r="U14541" t="s">
        <v>2307</v>
      </c>
      <c r="V14541">
        <v>1</v>
      </c>
      <c r="W14541" t="s">
        <v>2547</v>
      </c>
    </row>
    <row r="14542" spans="1:23" x14ac:dyDescent="0.3">
      <c r="A14542">
        <v>22546</v>
      </c>
      <c r="B14542" s="15" t="s">
        <v>1870</v>
      </c>
      <c r="C14542" t="str">
        <f>_xlfn.XLOOKUP($B14542, STANDARDS!$A:$A, STANDARDS!$B:$B,,0,2)</f>
        <v>Morwell 1B Lignite</v>
      </c>
      <c r="D14542" t="s">
        <v>535</v>
      </c>
      <c r="E14542" t="s">
        <v>2183</v>
      </c>
      <c r="F14542" s="38">
        <v>-38.2300088</v>
      </c>
      <c r="G14542">
        <v>146.57591740000001</v>
      </c>
      <c r="H14542">
        <v>0</v>
      </c>
      <c r="I14542" t="s">
        <v>592</v>
      </c>
      <c r="J14542" cm="1">
        <f t="array" ref="J14542:L14542">_xlfn.XLOOKUP($C14542, AGE!$A:$A,AGE!$B:$D,,0,2)</f>
        <v>22.18</v>
      </c>
      <c r="K14542">
        <v>0.63</v>
      </c>
      <c r="L14542" t="str">
        <v>Briggs et al. 2007</v>
      </c>
      <c r="M14542" t="s">
        <v>2296</v>
      </c>
      <c r="P14542" t="s">
        <v>2342</v>
      </c>
      <c r="S14542">
        <v>-26.7</v>
      </c>
      <c r="T14542">
        <v>0.06</v>
      </c>
      <c r="U14542" t="s">
        <v>2307</v>
      </c>
      <c r="V14542">
        <v>1</v>
      </c>
      <c r="W14542" t="s">
        <v>2547</v>
      </c>
    </row>
    <row r="14543" spans="1:23" x14ac:dyDescent="0.3">
      <c r="A14543">
        <v>22547</v>
      </c>
      <c r="B14543" s="15" t="s">
        <v>1870</v>
      </c>
      <c r="C14543" t="str">
        <f>_xlfn.XLOOKUP($B14543, STANDARDS!$A:$A, STANDARDS!$B:$B,,0,2)</f>
        <v>Morwell 1B Lignite</v>
      </c>
      <c r="D14543" t="s">
        <v>535</v>
      </c>
      <c r="E14543" t="s">
        <v>2183</v>
      </c>
      <c r="F14543" s="38">
        <v>-38.2300088</v>
      </c>
      <c r="G14543">
        <v>146.57591740000001</v>
      </c>
      <c r="H14543">
        <v>0</v>
      </c>
      <c r="I14543" t="s">
        <v>592</v>
      </c>
      <c r="J14543" cm="1">
        <f t="array" ref="J14543:L14543">_xlfn.XLOOKUP($C14543, AGE!$A:$A,AGE!$B:$D,,0,2)</f>
        <v>22.18</v>
      </c>
      <c r="K14543">
        <v>0.63</v>
      </c>
      <c r="L14543" t="str">
        <v>Briggs et al. 2007</v>
      </c>
      <c r="M14543" t="s">
        <v>2296</v>
      </c>
      <c r="P14543" t="s">
        <v>2342</v>
      </c>
      <c r="S14543">
        <v>-26.7</v>
      </c>
      <c r="T14543">
        <v>0.06</v>
      </c>
      <c r="U14543" t="s">
        <v>2307</v>
      </c>
      <c r="V14543">
        <v>1</v>
      </c>
      <c r="W14543" t="s">
        <v>2547</v>
      </c>
    </row>
    <row r="14544" spans="1:23" x14ac:dyDescent="0.3">
      <c r="A14544">
        <v>22548</v>
      </c>
      <c r="B14544" s="15" t="s">
        <v>1870</v>
      </c>
      <c r="C14544" t="str">
        <f>_xlfn.XLOOKUP($B14544, STANDARDS!$A:$A, STANDARDS!$B:$B,,0,2)</f>
        <v>Morwell 1B Lignite</v>
      </c>
      <c r="D14544" t="s">
        <v>535</v>
      </c>
      <c r="E14544" t="s">
        <v>2183</v>
      </c>
      <c r="F14544" s="38">
        <v>-38.2300088</v>
      </c>
      <c r="G14544">
        <v>146.57591740000001</v>
      </c>
      <c r="H14544">
        <v>0</v>
      </c>
      <c r="I14544" t="s">
        <v>592</v>
      </c>
      <c r="J14544" cm="1">
        <f t="array" ref="J14544:L14544">_xlfn.XLOOKUP($C14544, AGE!$A:$A,AGE!$B:$D,,0,2)</f>
        <v>22.18</v>
      </c>
      <c r="K14544">
        <v>0.63</v>
      </c>
      <c r="L14544" t="str">
        <v>Briggs et al. 2007</v>
      </c>
      <c r="M14544" t="s">
        <v>2296</v>
      </c>
      <c r="P14544" t="s">
        <v>2342</v>
      </c>
      <c r="S14544">
        <v>-26.4</v>
      </c>
      <c r="T14544">
        <v>0.06</v>
      </c>
      <c r="U14544" t="s">
        <v>2307</v>
      </c>
      <c r="V14544">
        <v>1</v>
      </c>
      <c r="W14544" t="s">
        <v>2547</v>
      </c>
    </row>
    <row r="14545" spans="1:23" x14ac:dyDescent="0.3">
      <c r="A14545">
        <v>22549</v>
      </c>
      <c r="B14545" s="15" t="s">
        <v>1870</v>
      </c>
      <c r="C14545" t="str">
        <f>_xlfn.XLOOKUP($B14545, STANDARDS!$A:$A, STANDARDS!$B:$B,,0,2)</f>
        <v>Morwell 1B Lignite</v>
      </c>
      <c r="D14545" t="s">
        <v>535</v>
      </c>
      <c r="E14545" t="s">
        <v>2183</v>
      </c>
      <c r="F14545" s="38">
        <v>-38.2300088</v>
      </c>
      <c r="G14545">
        <v>146.57591740000001</v>
      </c>
      <c r="H14545">
        <v>0</v>
      </c>
      <c r="I14545" t="s">
        <v>592</v>
      </c>
      <c r="J14545" cm="1">
        <f t="array" ref="J14545:L14545">_xlfn.XLOOKUP($C14545, AGE!$A:$A,AGE!$B:$D,,0,2)</f>
        <v>22.18</v>
      </c>
      <c r="K14545">
        <v>0.63</v>
      </c>
      <c r="L14545" t="str">
        <v>Briggs et al. 2007</v>
      </c>
      <c r="M14545" t="s">
        <v>2296</v>
      </c>
      <c r="P14545" t="s">
        <v>2342</v>
      </c>
      <c r="S14545">
        <v>-25.5</v>
      </c>
      <c r="T14545">
        <v>0.06</v>
      </c>
      <c r="U14545" t="s">
        <v>2307</v>
      </c>
      <c r="V14545">
        <v>1</v>
      </c>
      <c r="W14545" t="s">
        <v>2547</v>
      </c>
    </row>
    <row r="14546" spans="1:23" x14ac:dyDescent="0.3">
      <c r="A14546">
        <v>22550</v>
      </c>
      <c r="B14546" s="15" t="s">
        <v>1870</v>
      </c>
      <c r="C14546" t="str">
        <f>_xlfn.XLOOKUP($B14546, STANDARDS!$A:$A, STANDARDS!$B:$B,,0,2)</f>
        <v>Morwell 1B Lignite</v>
      </c>
      <c r="D14546" t="s">
        <v>535</v>
      </c>
      <c r="E14546" t="s">
        <v>2183</v>
      </c>
      <c r="F14546" s="38">
        <v>-38.2300088</v>
      </c>
      <c r="G14546">
        <v>146.57591740000001</v>
      </c>
      <c r="H14546">
        <v>0</v>
      </c>
      <c r="I14546" t="s">
        <v>592</v>
      </c>
      <c r="J14546" cm="1">
        <f t="array" ref="J14546:L14546">_xlfn.XLOOKUP($C14546, AGE!$A:$A,AGE!$B:$D,,0,2)</f>
        <v>22.18</v>
      </c>
      <c r="K14546">
        <v>0.63</v>
      </c>
      <c r="L14546" t="str">
        <v>Briggs et al. 2007</v>
      </c>
      <c r="M14546" t="s">
        <v>2345</v>
      </c>
      <c r="P14546" t="s">
        <v>2342</v>
      </c>
      <c r="S14546">
        <v>-26.1</v>
      </c>
      <c r="T14546">
        <v>0.06</v>
      </c>
      <c r="U14546" t="s">
        <v>2344</v>
      </c>
      <c r="V14546">
        <v>1</v>
      </c>
      <c r="W14546" t="s">
        <v>2547</v>
      </c>
    </row>
    <row r="14547" spans="1:23" x14ac:dyDescent="0.3">
      <c r="A14547">
        <v>22550</v>
      </c>
      <c r="B14547" s="15" t="s">
        <v>1870</v>
      </c>
      <c r="C14547" t="str">
        <f>_xlfn.XLOOKUP($B14547, STANDARDS!$A:$A, STANDARDS!$B:$B,,0,2)</f>
        <v>Morwell 1B Lignite</v>
      </c>
      <c r="D14547" t="s">
        <v>535</v>
      </c>
      <c r="E14547" t="s">
        <v>2183</v>
      </c>
      <c r="F14547" s="38">
        <v>-38.2300088</v>
      </c>
      <c r="G14547">
        <v>146.57591740000001</v>
      </c>
      <c r="H14547">
        <v>0</v>
      </c>
      <c r="I14547" t="s">
        <v>592</v>
      </c>
      <c r="J14547" cm="1">
        <f t="array" ref="J14547:L14547">_xlfn.XLOOKUP($C14547, AGE!$A:$A,AGE!$B:$D,,0,2)</f>
        <v>22.18</v>
      </c>
      <c r="K14547">
        <v>0.63</v>
      </c>
      <c r="L14547" t="str">
        <v>Briggs et al. 2007</v>
      </c>
      <c r="M14547" t="s">
        <v>2296</v>
      </c>
      <c r="P14547" t="s">
        <v>2342</v>
      </c>
      <c r="S14547">
        <v>-26.4</v>
      </c>
      <c r="T14547">
        <v>0.06</v>
      </c>
      <c r="U14547" t="s">
        <v>2307</v>
      </c>
      <c r="V14547">
        <v>1</v>
      </c>
      <c r="W14547" t="s">
        <v>2547</v>
      </c>
    </row>
    <row r="14548" spans="1:23" x14ac:dyDescent="0.3">
      <c r="A14548">
        <v>22551</v>
      </c>
      <c r="B14548" s="15" t="s">
        <v>1870</v>
      </c>
      <c r="C14548" t="str">
        <f>_xlfn.XLOOKUP($B14548, STANDARDS!$A:$A, STANDARDS!$B:$B,,0,2)</f>
        <v>Morwell 1B Lignite</v>
      </c>
      <c r="D14548" t="s">
        <v>535</v>
      </c>
      <c r="E14548" t="s">
        <v>2183</v>
      </c>
      <c r="F14548" s="38">
        <v>-38.2300088</v>
      </c>
      <c r="G14548">
        <v>146.57591740000001</v>
      </c>
      <c r="H14548">
        <v>0</v>
      </c>
      <c r="I14548" t="s">
        <v>592</v>
      </c>
      <c r="J14548" cm="1">
        <f t="array" ref="J14548:L14548">_xlfn.XLOOKUP($C14548, AGE!$A:$A,AGE!$B:$D,,0,2)</f>
        <v>22.18</v>
      </c>
      <c r="K14548">
        <v>0.63</v>
      </c>
      <c r="L14548" t="str">
        <v>Briggs et al. 2007</v>
      </c>
      <c r="M14548" t="s">
        <v>2296</v>
      </c>
      <c r="P14548" t="s">
        <v>2342</v>
      </c>
      <c r="S14548">
        <v>-25.8</v>
      </c>
      <c r="T14548">
        <v>0.06</v>
      </c>
      <c r="U14548" t="s">
        <v>2307</v>
      </c>
      <c r="V14548">
        <v>1</v>
      </c>
      <c r="W14548" t="s">
        <v>2547</v>
      </c>
    </row>
    <row r="14549" spans="1:23" x14ac:dyDescent="0.3">
      <c r="A14549">
        <v>22552</v>
      </c>
      <c r="B14549" s="15" t="s">
        <v>1870</v>
      </c>
      <c r="C14549" t="str">
        <f>_xlfn.XLOOKUP($B14549, STANDARDS!$A:$A, STANDARDS!$B:$B,,0,2)</f>
        <v>Morwell 1B Lignite</v>
      </c>
      <c r="D14549" t="s">
        <v>535</v>
      </c>
      <c r="E14549" t="s">
        <v>2183</v>
      </c>
      <c r="F14549" s="38">
        <v>-38.2300088</v>
      </c>
      <c r="G14549">
        <v>146.57591740000001</v>
      </c>
      <c r="H14549">
        <v>0</v>
      </c>
      <c r="I14549" t="s">
        <v>592</v>
      </c>
      <c r="J14549" cm="1">
        <f t="array" ref="J14549:L14549">_xlfn.XLOOKUP($C14549, AGE!$A:$A,AGE!$B:$D,,0,2)</f>
        <v>22.18</v>
      </c>
      <c r="K14549">
        <v>0.63</v>
      </c>
      <c r="L14549" t="str">
        <v>Briggs et al. 2007</v>
      </c>
      <c r="M14549" t="s">
        <v>2296</v>
      </c>
      <c r="P14549" t="s">
        <v>2342</v>
      </c>
      <c r="S14549">
        <v>-25.6</v>
      </c>
      <c r="T14549">
        <v>0.06</v>
      </c>
      <c r="U14549" t="s">
        <v>2307</v>
      </c>
      <c r="V14549">
        <v>1</v>
      </c>
      <c r="W14549" t="s">
        <v>2547</v>
      </c>
    </row>
    <row r="14550" spans="1:23" x14ac:dyDescent="0.3">
      <c r="A14550">
        <v>22553</v>
      </c>
      <c r="B14550" s="15" t="s">
        <v>1870</v>
      </c>
      <c r="C14550" t="str">
        <f>_xlfn.XLOOKUP($B14550, STANDARDS!$A:$A, STANDARDS!$B:$B,,0,2)</f>
        <v>Morwell 1B Lignite</v>
      </c>
      <c r="D14550" t="s">
        <v>535</v>
      </c>
      <c r="E14550" t="s">
        <v>2183</v>
      </c>
      <c r="F14550" s="38">
        <v>-38.2300088</v>
      </c>
      <c r="G14550">
        <v>146.57591740000001</v>
      </c>
      <c r="H14550">
        <v>0</v>
      </c>
      <c r="I14550" t="s">
        <v>592</v>
      </c>
      <c r="J14550" cm="1">
        <f t="array" ref="J14550:L14550">_xlfn.XLOOKUP($C14550, AGE!$A:$A,AGE!$B:$D,,0,2)</f>
        <v>22.18</v>
      </c>
      <c r="K14550">
        <v>0.63</v>
      </c>
      <c r="L14550" t="str">
        <v>Briggs et al. 2007</v>
      </c>
      <c r="M14550" t="s">
        <v>2296</v>
      </c>
      <c r="P14550" t="s">
        <v>2342</v>
      </c>
      <c r="S14550">
        <v>-25.8</v>
      </c>
      <c r="T14550">
        <v>0.06</v>
      </c>
      <c r="U14550" t="s">
        <v>2307</v>
      </c>
      <c r="V14550">
        <v>1</v>
      </c>
      <c r="W14550" t="s">
        <v>2547</v>
      </c>
    </row>
    <row r="14551" spans="1:23" x14ac:dyDescent="0.3">
      <c r="A14551">
        <v>22553</v>
      </c>
      <c r="B14551" s="15" t="s">
        <v>1870</v>
      </c>
      <c r="C14551" t="str">
        <f>_xlfn.XLOOKUP($B14551, STANDARDS!$A:$A, STANDARDS!$B:$B,,0,2)</f>
        <v>Morwell 1B Lignite</v>
      </c>
      <c r="D14551" t="s">
        <v>535</v>
      </c>
      <c r="E14551" t="s">
        <v>2183</v>
      </c>
      <c r="F14551" s="38">
        <v>-38.2300088</v>
      </c>
      <c r="G14551">
        <v>146.57591740000001</v>
      </c>
      <c r="H14551">
        <v>0</v>
      </c>
      <c r="I14551" t="s">
        <v>592</v>
      </c>
      <c r="J14551" cm="1">
        <f t="array" ref="J14551:L14551">_xlfn.XLOOKUP($C14551, AGE!$A:$A,AGE!$B:$D,,0,2)</f>
        <v>22.18</v>
      </c>
      <c r="K14551">
        <v>0.63</v>
      </c>
      <c r="L14551" t="str">
        <v>Briggs et al. 2007</v>
      </c>
      <c r="M14551" t="s">
        <v>2345</v>
      </c>
      <c r="P14551" t="s">
        <v>2342</v>
      </c>
      <c r="S14551">
        <v>-25.9</v>
      </c>
      <c r="T14551">
        <v>0.06</v>
      </c>
      <c r="U14551" t="s">
        <v>2344</v>
      </c>
      <c r="V14551">
        <v>1</v>
      </c>
      <c r="W14551" t="s">
        <v>2547</v>
      </c>
    </row>
    <row r="14552" spans="1:23" x14ac:dyDescent="0.3">
      <c r="A14552">
        <v>22554</v>
      </c>
      <c r="B14552" s="15" t="s">
        <v>1870</v>
      </c>
      <c r="C14552" t="str">
        <f>_xlfn.XLOOKUP($B14552, STANDARDS!$A:$A, STANDARDS!$B:$B,,0,2)</f>
        <v>Morwell 1B Lignite</v>
      </c>
      <c r="D14552" t="s">
        <v>535</v>
      </c>
      <c r="E14552" t="s">
        <v>2183</v>
      </c>
      <c r="F14552" s="38">
        <v>-38.2300088</v>
      </c>
      <c r="G14552">
        <v>146.57591740000001</v>
      </c>
      <c r="H14552">
        <v>0</v>
      </c>
      <c r="I14552" t="s">
        <v>592</v>
      </c>
      <c r="J14552" cm="1">
        <f t="array" ref="J14552:L14552">_xlfn.XLOOKUP($C14552, AGE!$A:$A,AGE!$B:$D,,0,2)</f>
        <v>22.18</v>
      </c>
      <c r="K14552">
        <v>0.63</v>
      </c>
      <c r="L14552" t="str">
        <v>Briggs et al. 2007</v>
      </c>
      <c r="M14552" t="s">
        <v>2345</v>
      </c>
      <c r="P14552" t="s">
        <v>2342</v>
      </c>
      <c r="S14552">
        <v>-26.5</v>
      </c>
      <c r="T14552">
        <v>0.06</v>
      </c>
      <c r="U14552" t="s">
        <v>2344</v>
      </c>
      <c r="V14552">
        <v>1</v>
      </c>
      <c r="W14552" t="s">
        <v>2547</v>
      </c>
    </row>
    <row r="14553" spans="1:23" x14ac:dyDescent="0.3">
      <c r="A14553">
        <v>22554</v>
      </c>
      <c r="B14553" s="15" t="s">
        <v>1870</v>
      </c>
      <c r="C14553" t="str">
        <f>_xlfn.XLOOKUP($B14553, STANDARDS!$A:$A, STANDARDS!$B:$B,,0,2)</f>
        <v>Morwell 1B Lignite</v>
      </c>
      <c r="D14553" t="s">
        <v>535</v>
      </c>
      <c r="E14553" t="s">
        <v>2183</v>
      </c>
      <c r="F14553" s="38">
        <v>-38.2300088</v>
      </c>
      <c r="G14553">
        <v>146.57591740000001</v>
      </c>
      <c r="H14553">
        <v>0</v>
      </c>
      <c r="I14553" t="s">
        <v>592</v>
      </c>
      <c r="J14553" cm="1">
        <f t="array" ref="J14553:L14553">_xlfn.XLOOKUP($C14553, AGE!$A:$A,AGE!$B:$D,,0,2)</f>
        <v>22.18</v>
      </c>
      <c r="K14553">
        <v>0.63</v>
      </c>
      <c r="L14553" t="str">
        <v>Briggs et al. 2007</v>
      </c>
      <c r="M14553" t="s">
        <v>2296</v>
      </c>
      <c r="P14553" t="s">
        <v>2342</v>
      </c>
      <c r="S14553">
        <v>-26.6</v>
      </c>
      <c r="T14553">
        <v>0.06</v>
      </c>
      <c r="U14553" t="s">
        <v>2307</v>
      </c>
      <c r="V14553">
        <v>1</v>
      </c>
      <c r="W14553" t="s">
        <v>2547</v>
      </c>
    </row>
    <row r="14554" spans="1:23" x14ac:dyDescent="0.3">
      <c r="A14554">
        <v>22555</v>
      </c>
      <c r="B14554" s="15" t="s">
        <v>1870</v>
      </c>
      <c r="C14554" t="str">
        <f>_xlfn.XLOOKUP($B14554, STANDARDS!$A:$A, STANDARDS!$B:$B,,0,2)</f>
        <v>Morwell 1B Lignite</v>
      </c>
      <c r="D14554" t="s">
        <v>535</v>
      </c>
      <c r="E14554" t="s">
        <v>2183</v>
      </c>
      <c r="F14554" s="38">
        <v>-38.2300088</v>
      </c>
      <c r="G14554">
        <v>146.57591740000001</v>
      </c>
      <c r="H14554">
        <v>0</v>
      </c>
      <c r="I14554" t="s">
        <v>592</v>
      </c>
      <c r="J14554" cm="1">
        <f t="array" ref="J14554:L14554">_xlfn.XLOOKUP($C14554, AGE!$A:$A,AGE!$B:$D,,0,2)</f>
        <v>22.18</v>
      </c>
      <c r="K14554">
        <v>0.63</v>
      </c>
      <c r="L14554" t="str">
        <v>Briggs et al. 2007</v>
      </c>
      <c r="M14554" t="s">
        <v>2296</v>
      </c>
      <c r="P14554" t="s">
        <v>2342</v>
      </c>
      <c r="S14554">
        <v>-25.8</v>
      </c>
      <c r="T14554">
        <v>0.06</v>
      </c>
      <c r="U14554" t="s">
        <v>2307</v>
      </c>
      <c r="V14554">
        <v>1</v>
      </c>
      <c r="W14554" t="s">
        <v>2547</v>
      </c>
    </row>
    <row r="14555" spans="1:23" x14ac:dyDescent="0.3">
      <c r="A14555">
        <v>22555</v>
      </c>
      <c r="B14555" s="15" t="s">
        <v>1870</v>
      </c>
      <c r="C14555" t="str">
        <f>_xlfn.XLOOKUP($B14555, STANDARDS!$A:$A, STANDARDS!$B:$B,,0,2)</f>
        <v>Morwell 1B Lignite</v>
      </c>
      <c r="D14555" t="s">
        <v>535</v>
      </c>
      <c r="E14555" t="s">
        <v>2183</v>
      </c>
      <c r="F14555" s="38">
        <v>-38.2300088</v>
      </c>
      <c r="G14555">
        <v>146.57591740000001</v>
      </c>
      <c r="H14555">
        <v>0</v>
      </c>
      <c r="I14555" t="s">
        <v>592</v>
      </c>
      <c r="J14555" cm="1">
        <f t="array" ref="J14555:L14555">_xlfn.XLOOKUP($C14555, AGE!$A:$A,AGE!$B:$D,,0,2)</f>
        <v>22.18</v>
      </c>
      <c r="K14555">
        <v>0.63</v>
      </c>
      <c r="L14555" t="str">
        <v>Briggs et al. 2007</v>
      </c>
      <c r="M14555" t="s">
        <v>2345</v>
      </c>
      <c r="P14555" t="s">
        <v>2342</v>
      </c>
      <c r="S14555">
        <v>-26.2</v>
      </c>
      <c r="T14555">
        <v>0.06</v>
      </c>
      <c r="U14555" t="s">
        <v>2344</v>
      </c>
      <c r="V14555">
        <v>1</v>
      </c>
      <c r="W14555" t="s">
        <v>2547</v>
      </c>
    </row>
    <row r="14556" spans="1:23" x14ac:dyDescent="0.3">
      <c r="A14556">
        <v>22556</v>
      </c>
      <c r="B14556" s="15" t="s">
        <v>1870</v>
      </c>
      <c r="C14556" t="str">
        <f>_xlfn.XLOOKUP($B14556, STANDARDS!$A:$A, STANDARDS!$B:$B,,0,2)</f>
        <v>Morwell 1B Lignite</v>
      </c>
      <c r="D14556" t="s">
        <v>535</v>
      </c>
      <c r="E14556" t="s">
        <v>2183</v>
      </c>
      <c r="F14556" s="38">
        <v>-38.2300088</v>
      </c>
      <c r="G14556">
        <v>146.57591740000001</v>
      </c>
      <c r="H14556">
        <v>0</v>
      </c>
      <c r="I14556" t="s">
        <v>592</v>
      </c>
      <c r="J14556" cm="1">
        <f t="array" ref="J14556:L14556">_xlfn.XLOOKUP($C14556, AGE!$A:$A,AGE!$B:$D,,0,2)</f>
        <v>22.18</v>
      </c>
      <c r="K14556">
        <v>0.63</v>
      </c>
      <c r="L14556" t="str">
        <v>Briggs et al. 2007</v>
      </c>
      <c r="M14556" t="s">
        <v>2296</v>
      </c>
      <c r="P14556" t="s">
        <v>2342</v>
      </c>
      <c r="S14556">
        <v>-26.3</v>
      </c>
      <c r="T14556">
        <v>0.06</v>
      </c>
      <c r="U14556" t="s">
        <v>2307</v>
      </c>
      <c r="V14556">
        <v>1</v>
      </c>
      <c r="W14556" t="s">
        <v>2547</v>
      </c>
    </row>
    <row r="14557" spans="1:23" x14ac:dyDescent="0.3">
      <c r="A14557">
        <v>22557</v>
      </c>
      <c r="B14557" s="15" t="s">
        <v>1870</v>
      </c>
      <c r="C14557" t="str">
        <f>_xlfn.XLOOKUP($B14557, STANDARDS!$A:$A, STANDARDS!$B:$B,,0,2)</f>
        <v>Morwell 1B Lignite</v>
      </c>
      <c r="D14557" t="s">
        <v>535</v>
      </c>
      <c r="E14557" t="s">
        <v>2183</v>
      </c>
      <c r="F14557" s="38">
        <v>-38.2300088</v>
      </c>
      <c r="G14557">
        <v>146.57591740000001</v>
      </c>
      <c r="H14557">
        <v>0</v>
      </c>
      <c r="I14557" t="s">
        <v>592</v>
      </c>
      <c r="J14557" cm="1">
        <f t="array" ref="J14557:L14557">_xlfn.XLOOKUP($C14557, AGE!$A:$A,AGE!$B:$D,,0,2)</f>
        <v>22.18</v>
      </c>
      <c r="K14557">
        <v>0.63</v>
      </c>
      <c r="L14557" t="str">
        <v>Briggs et al. 2007</v>
      </c>
      <c r="M14557" t="s">
        <v>2296</v>
      </c>
      <c r="P14557" t="s">
        <v>2342</v>
      </c>
      <c r="S14557">
        <v>-25.9</v>
      </c>
      <c r="T14557">
        <v>0.06</v>
      </c>
      <c r="U14557" t="s">
        <v>2307</v>
      </c>
      <c r="V14557">
        <v>1</v>
      </c>
      <c r="W14557" t="s">
        <v>2547</v>
      </c>
    </row>
    <row r="14558" spans="1:23" x14ac:dyDescent="0.3">
      <c r="A14558">
        <v>22558</v>
      </c>
      <c r="B14558" s="15" t="s">
        <v>1870</v>
      </c>
      <c r="C14558" t="str">
        <f>_xlfn.XLOOKUP($B14558, STANDARDS!$A:$A, STANDARDS!$B:$B,,0,2)</f>
        <v>Morwell 1B Lignite</v>
      </c>
      <c r="D14558" t="s">
        <v>535</v>
      </c>
      <c r="E14558" t="s">
        <v>2183</v>
      </c>
      <c r="F14558" s="38">
        <v>-38.2300088</v>
      </c>
      <c r="G14558">
        <v>146.57591740000001</v>
      </c>
      <c r="H14558">
        <v>0</v>
      </c>
      <c r="I14558" t="s">
        <v>592</v>
      </c>
      <c r="J14558" cm="1">
        <f t="array" ref="J14558:L14558">_xlfn.XLOOKUP($C14558, AGE!$A:$A,AGE!$B:$D,,0,2)</f>
        <v>22.18</v>
      </c>
      <c r="K14558">
        <v>0.63</v>
      </c>
      <c r="L14558" t="str">
        <v>Briggs et al. 2007</v>
      </c>
      <c r="M14558" t="s">
        <v>2296</v>
      </c>
      <c r="P14558" t="s">
        <v>2342</v>
      </c>
      <c r="S14558">
        <v>-25.8</v>
      </c>
      <c r="T14558">
        <v>0.06</v>
      </c>
      <c r="U14558" t="s">
        <v>2307</v>
      </c>
      <c r="V14558">
        <v>1</v>
      </c>
      <c r="W14558" t="s">
        <v>2547</v>
      </c>
    </row>
    <row r="14559" spans="1:23" x14ac:dyDescent="0.3">
      <c r="A14559">
        <v>22559</v>
      </c>
      <c r="B14559" s="15" t="s">
        <v>1870</v>
      </c>
      <c r="C14559" t="str">
        <f>_xlfn.XLOOKUP($B14559, STANDARDS!$A:$A, STANDARDS!$B:$B,,0,2)</f>
        <v>Morwell 1B Lignite</v>
      </c>
      <c r="D14559" t="s">
        <v>535</v>
      </c>
      <c r="E14559" t="s">
        <v>2183</v>
      </c>
      <c r="F14559" s="38">
        <v>-38.2300088</v>
      </c>
      <c r="G14559">
        <v>146.57591740000001</v>
      </c>
      <c r="H14559">
        <v>0</v>
      </c>
      <c r="I14559" t="s">
        <v>592</v>
      </c>
      <c r="J14559" cm="1">
        <f t="array" ref="J14559:L14559">_xlfn.XLOOKUP($C14559, AGE!$A:$A,AGE!$B:$D,,0,2)</f>
        <v>22.18</v>
      </c>
      <c r="K14559">
        <v>0.63</v>
      </c>
      <c r="L14559" t="str">
        <v>Briggs et al. 2007</v>
      </c>
      <c r="M14559" t="s">
        <v>2296</v>
      </c>
      <c r="P14559" t="s">
        <v>2342</v>
      </c>
      <c r="S14559">
        <v>-25.8</v>
      </c>
      <c r="T14559">
        <v>0.06</v>
      </c>
      <c r="U14559" t="s">
        <v>2307</v>
      </c>
      <c r="V14559">
        <v>1</v>
      </c>
      <c r="W14559" t="s">
        <v>2547</v>
      </c>
    </row>
    <row r="14560" spans="1:23" x14ac:dyDescent="0.3">
      <c r="A14560">
        <v>22560</v>
      </c>
      <c r="B14560" s="15" t="s">
        <v>1870</v>
      </c>
      <c r="C14560" t="str">
        <f>_xlfn.XLOOKUP($B14560, STANDARDS!$A:$A, STANDARDS!$B:$B,,0,2)</f>
        <v>Morwell 1B Lignite</v>
      </c>
      <c r="D14560" t="s">
        <v>535</v>
      </c>
      <c r="E14560" t="s">
        <v>2183</v>
      </c>
      <c r="F14560" s="38">
        <v>-38.2300088</v>
      </c>
      <c r="G14560">
        <v>146.57591740000001</v>
      </c>
      <c r="H14560">
        <v>0</v>
      </c>
      <c r="I14560" t="s">
        <v>592</v>
      </c>
      <c r="J14560" cm="1">
        <f t="array" ref="J14560:L14560">_xlfn.XLOOKUP($C14560, AGE!$A:$A,AGE!$B:$D,,0,2)</f>
        <v>22.18</v>
      </c>
      <c r="K14560">
        <v>0.63</v>
      </c>
      <c r="L14560" t="str">
        <v>Briggs et al. 2007</v>
      </c>
      <c r="M14560" t="s">
        <v>2296</v>
      </c>
      <c r="P14560" t="s">
        <v>2342</v>
      </c>
      <c r="S14560">
        <v>-25.6</v>
      </c>
      <c r="T14560">
        <v>0.06</v>
      </c>
      <c r="U14560" t="s">
        <v>2307</v>
      </c>
      <c r="V14560">
        <v>1</v>
      </c>
      <c r="W14560" t="s">
        <v>2547</v>
      </c>
    </row>
    <row r="14561" spans="1:23" x14ac:dyDescent="0.3">
      <c r="A14561">
        <v>22561</v>
      </c>
      <c r="B14561" s="15" t="s">
        <v>1870</v>
      </c>
      <c r="C14561" t="str">
        <f>_xlfn.XLOOKUP($B14561, STANDARDS!$A:$A, STANDARDS!$B:$B,,0,2)</f>
        <v>Morwell 1B Lignite</v>
      </c>
      <c r="D14561" t="s">
        <v>535</v>
      </c>
      <c r="E14561" t="s">
        <v>2183</v>
      </c>
      <c r="F14561" s="38">
        <v>-38.2300088</v>
      </c>
      <c r="G14561">
        <v>146.57591740000001</v>
      </c>
      <c r="H14561">
        <v>0</v>
      </c>
      <c r="I14561" t="s">
        <v>592</v>
      </c>
      <c r="J14561" cm="1">
        <f t="array" ref="J14561:L14561">_xlfn.XLOOKUP($C14561, AGE!$A:$A,AGE!$B:$D,,0,2)</f>
        <v>22.18</v>
      </c>
      <c r="K14561">
        <v>0.63</v>
      </c>
      <c r="L14561" t="str">
        <v>Briggs et al. 2007</v>
      </c>
      <c r="M14561" t="s">
        <v>2296</v>
      </c>
      <c r="P14561" t="s">
        <v>2342</v>
      </c>
      <c r="S14561">
        <v>-25.8</v>
      </c>
      <c r="T14561">
        <v>0.06</v>
      </c>
      <c r="U14561" t="s">
        <v>2307</v>
      </c>
      <c r="V14561">
        <v>1</v>
      </c>
      <c r="W14561" t="s">
        <v>2547</v>
      </c>
    </row>
    <row r="14562" spans="1:23" x14ac:dyDescent="0.3">
      <c r="A14562">
        <v>22562</v>
      </c>
      <c r="B14562" s="15" t="s">
        <v>1870</v>
      </c>
      <c r="C14562" t="str">
        <f>_xlfn.XLOOKUP($B14562, STANDARDS!$A:$A, STANDARDS!$B:$B,,0,2)</f>
        <v>Morwell 1B Lignite</v>
      </c>
      <c r="D14562" t="s">
        <v>535</v>
      </c>
      <c r="E14562" t="s">
        <v>2183</v>
      </c>
      <c r="F14562" s="38">
        <v>-38.2300088</v>
      </c>
      <c r="G14562">
        <v>146.57591740000001</v>
      </c>
      <c r="H14562">
        <v>0</v>
      </c>
      <c r="I14562" t="s">
        <v>592</v>
      </c>
      <c r="J14562" cm="1">
        <f t="array" ref="J14562:L14562">_xlfn.XLOOKUP($C14562, AGE!$A:$A,AGE!$B:$D,,0,2)</f>
        <v>22.18</v>
      </c>
      <c r="K14562">
        <v>0.63</v>
      </c>
      <c r="L14562" t="str">
        <v>Briggs et al. 2007</v>
      </c>
      <c r="M14562" t="s">
        <v>2296</v>
      </c>
      <c r="P14562" t="s">
        <v>2342</v>
      </c>
      <c r="S14562">
        <v>-26.9</v>
      </c>
      <c r="T14562">
        <v>0.06</v>
      </c>
      <c r="U14562" t="s">
        <v>2307</v>
      </c>
      <c r="V14562">
        <v>1</v>
      </c>
      <c r="W14562" t="s">
        <v>2547</v>
      </c>
    </row>
    <row r="14563" spans="1:23" x14ac:dyDescent="0.3">
      <c r="A14563">
        <v>22563</v>
      </c>
      <c r="B14563" s="15" t="s">
        <v>1870</v>
      </c>
      <c r="C14563" t="str">
        <f>_xlfn.XLOOKUP($B14563, STANDARDS!$A:$A, STANDARDS!$B:$B,,0,2)</f>
        <v>Morwell 1B Lignite</v>
      </c>
      <c r="D14563" t="s">
        <v>535</v>
      </c>
      <c r="E14563" t="s">
        <v>2183</v>
      </c>
      <c r="F14563" s="38">
        <v>-38.2300088</v>
      </c>
      <c r="G14563">
        <v>146.57591740000001</v>
      </c>
      <c r="H14563">
        <v>0</v>
      </c>
      <c r="I14563" t="s">
        <v>592</v>
      </c>
      <c r="J14563" cm="1">
        <f t="array" ref="J14563:L14563">_xlfn.XLOOKUP($C14563, AGE!$A:$A,AGE!$B:$D,,0,2)</f>
        <v>22.18</v>
      </c>
      <c r="K14563">
        <v>0.63</v>
      </c>
      <c r="L14563" t="str">
        <v>Briggs et al. 2007</v>
      </c>
      <c r="M14563" t="s">
        <v>2296</v>
      </c>
      <c r="P14563" t="s">
        <v>2342</v>
      </c>
      <c r="S14563">
        <v>-25.7</v>
      </c>
      <c r="T14563">
        <v>0.06</v>
      </c>
      <c r="U14563" t="s">
        <v>2307</v>
      </c>
      <c r="V14563">
        <v>1</v>
      </c>
      <c r="W14563" t="s">
        <v>2547</v>
      </c>
    </row>
    <row r="14564" spans="1:23" x14ac:dyDescent="0.3">
      <c r="A14564">
        <v>22564</v>
      </c>
      <c r="B14564" s="15" t="s">
        <v>1870</v>
      </c>
      <c r="C14564" t="str">
        <f>_xlfn.XLOOKUP($B14564, STANDARDS!$A:$A, STANDARDS!$B:$B,,0,2)</f>
        <v>Morwell 1B Lignite</v>
      </c>
      <c r="D14564" t="s">
        <v>535</v>
      </c>
      <c r="E14564" t="s">
        <v>2183</v>
      </c>
      <c r="F14564" s="38">
        <v>-38.2300088</v>
      </c>
      <c r="G14564">
        <v>146.57591740000001</v>
      </c>
      <c r="H14564">
        <v>0</v>
      </c>
      <c r="I14564" t="s">
        <v>592</v>
      </c>
      <c r="J14564" cm="1">
        <f t="array" ref="J14564:L14564">_xlfn.XLOOKUP($C14564, AGE!$A:$A,AGE!$B:$D,,0,2)</f>
        <v>22.18</v>
      </c>
      <c r="K14564">
        <v>0.63</v>
      </c>
      <c r="L14564" t="str">
        <v>Briggs et al. 2007</v>
      </c>
      <c r="M14564" t="s">
        <v>2296</v>
      </c>
      <c r="P14564" t="s">
        <v>2342</v>
      </c>
      <c r="S14564">
        <v>-25.5</v>
      </c>
      <c r="T14564">
        <v>0.06</v>
      </c>
      <c r="U14564" t="s">
        <v>2307</v>
      </c>
      <c r="V14564">
        <v>1</v>
      </c>
      <c r="W14564" t="s">
        <v>2547</v>
      </c>
    </row>
    <row r="14565" spans="1:23" x14ac:dyDescent="0.3">
      <c r="A14565">
        <v>22565</v>
      </c>
      <c r="B14565" s="15" t="s">
        <v>1870</v>
      </c>
      <c r="C14565" t="str">
        <f>_xlfn.XLOOKUP($B14565, STANDARDS!$A:$A, STANDARDS!$B:$B,,0,2)</f>
        <v>Morwell 1B Lignite</v>
      </c>
      <c r="D14565" t="s">
        <v>535</v>
      </c>
      <c r="E14565" t="s">
        <v>2183</v>
      </c>
      <c r="F14565" s="38">
        <v>-38.2300088</v>
      </c>
      <c r="G14565">
        <v>146.57591740000001</v>
      </c>
      <c r="H14565">
        <v>0</v>
      </c>
      <c r="I14565" t="s">
        <v>592</v>
      </c>
      <c r="J14565" cm="1">
        <f t="array" ref="J14565:L14565">_xlfn.XLOOKUP($C14565, AGE!$A:$A,AGE!$B:$D,,0,2)</f>
        <v>22.18</v>
      </c>
      <c r="K14565">
        <v>0.63</v>
      </c>
      <c r="L14565" t="str">
        <v>Briggs et al. 2007</v>
      </c>
      <c r="M14565" t="s">
        <v>2296</v>
      </c>
      <c r="P14565" t="s">
        <v>2342</v>
      </c>
      <c r="S14565">
        <v>-25.5</v>
      </c>
      <c r="T14565">
        <v>0.06</v>
      </c>
      <c r="U14565" t="s">
        <v>2307</v>
      </c>
      <c r="V14565">
        <v>1</v>
      </c>
      <c r="W14565" t="s">
        <v>2547</v>
      </c>
    </row>
    <row r="14566" spans="1:23" x14ac:dyDescent="0.3">
      <c r="A14566">
        <v>22566</v>
      </c>
      <c r="B14566" s="15" t="s">
        <v>1870</v>
      </c>
      <c r="C14566" t="str">
        <f>_xlfn.XLOOKUP($B14566, STANDARDS!$A:$A, STANDARDS!$B:$B,,0,2)</f>
        <v>Morwell 1B Lignite</v>
      </c>
      <c r="D14566" t="s">
        <v>535</v>
      </c>
      <c r="E14566" t="s">
        <v>2183</v>
      </c>
      <c r="F14566" s="38">
        <v>-38.2300088</v>
      </c>
      <c r="G14566">
        <v>146.57591740000001</v>
      </c>
      <c r="H14566">
        <v>0</v>
      </c>
      <c r="I14566" t="s">
        <v>592</v>
      </c>
      <c r="J14566" cm="1">
        <f t="array" ref="J14566:L14566">_xlfn.XLOOKUP($C14566, AGE!$A:$A,AGE!$B:$D,,0,2)</f>
        <v>22.18</v>
      </c>
      <c r="K14566">
        <v>0.63</v>
      </c>
      <c r="L14566" t="str">
        <v>Briggs et al. 2007</v>
      </c>
      <c r="M14566" t="s">
        <v>2296</v>
      </c>
      <c r="P14566" t="s">
        <v>2342</v>
      </c>
      <c r="S14566">
        <v>-25.4</v>
      </c>
      <c r="T14566">
        <v>0.06</v>
      </c>
      <c r="U14566" t="s">
        <v>2307</v>
      </c>
      <c r="V14566">
        <v>1</v>
      </c>
      <c r="W14566" t="s">
        <v>2547</v>
      </c>
    </row>
    <row r="14567" spans="1:23" x14ac:dyDescent="0.3">
      <c r="A14567">
        <v>22567</v>
      </c>
      <c r="B14567" s="15" t="s">
        <v>1870</v>
      </c>
      <c r="C14567" t="str">
        <f>_xlfn.XLOOKUP($B14567, STANDARDS!$A:$A, STANDARDS!$B:$B,,0,2)</f>
        <v>Morwell 1B Lignite</v>
      </c>
      <c r="D14567" t="s">
        <v>535</v>
      </c>
      <c r="E14567" t="s">
        <v>2183</v>
      </c>
      <c r="F14567" s="38">
        <v>-38.2300088</v>
      </c>
      <c r="G14567">
        <v>146.57591740000001</v>
      </c>
      <c r="H14567">
        <v>0</v>
      </c>
      <c r="I14567" t="s">
        <v>592</v>
      </c>
      <c r="J14567" cm="1">
        <f t="array" ref="J14567:L14567">_xlfn.XLOOKUP($C14567, AGE!$A:$A,AGE!$B:$D,,0,2)</f>
        <v>22.18</v>
      </c>
      <c r="K14567">
        <v>0.63</v>
      </c>
      <c r="L14567" t="str">
        <v>Briggs et al. 2007</v>
      </c>
      <c r="M14567" t="s">
        <v>2296</v>
      </c>
      <c r="P14567" t="s">
        <v>2342</v>
      </c>
      <c r="S14567">
        <v>-25.4</v>
      </c>
      <c r="T14567">
        <v>0.06</v>
      </c>
      <c r="U14567" t="s">
        <v>2307</v>
      </c>
      <c r="V14567">
        <v>1</v>
      </c>
      <c r="W14567" t="s">
        <v>2547</v>
      </c>
    </row>
    <row r="14568" spans="1:23" x14ac:dyDescent="0.3">
      <c r="A14568">
        <v>22567</v>
      </c>
      <c r="B14568" s="15" t="s">
        <v>1870</v>
      </c>
      <c r="C14568" t="str">
        <f>_xlfn.XLOOKUP($B14568, STANDARDS!$A:$A, STANDARDS!$B:$B,,0,2)</f>
        <v>Morwell 1B Lignite</v>
      </c>
      <c r="D14568" t="s">
        <v>535</v>
      </c>
      <c r="E14568" t="s">
        <v>2183</v>
      </c>
      <c r="F14568" s="38">
        <v>-38.2300088</v>
      </c>
      <c r="G14568">
        <v>146.57591740000001</v>
      </c>
      <c r="H14568">
        <v>0</v>
      </c>
      <c r="I14568" t="s">
        <v>592</v>
      </c>
      <c r="J14568" cm="1">
        <f t="array" ref="J14568:L14568">_xlfn.XLOOKUP($C14568, AGE!$A:$A,AGE!$B:$D,,0,2)</f>
        <v>22.18</v>
      </c>
      <c r="K14568">
        <v>0.63</v>
      </c>
      <c r="L14568" t="str">
        <v>Briggs et al. 2007</v>
      </c>
      <c r="M14568" t="s">
        <v>2345</v>
      </c>
      <c r="P14568" t="s">
        <v>2342</v>
      </c>
      <c r="S14568">
        <v>-26</v>
      </c>
      <c r="T14568">
        <v>0.06</v>
      </c>
      <c r="U14568" t="s">
        <v>2344</v>
      </c>
      <c r="V14568">
        <v>1</v>
      </c>
      <c r="W14568" t="s">
        <v>2547</v>
      </c>
    </row>
    <row r="14569" spans="1:23" x14ac:dyDescent="0.3">
      <c r="A14569">
        <v>22568</v>
      </c>
      <c r="B14569" s="15" t="s">
        <v>1870</v>
      </c>
      <c r="C14569" t="str">
        <f>_xlfn.XLOOKUP($B14569, STANDARDS!$A:$A, STANDARDS!$B:$B,,0,2)</f>
        <v>Morwell 1B Lignite</v>
      </c>
      <c r="D14569" t="s">
        <v>535</v>
      </c>
      <c r="E14569" t="s">
        <v>2183</v>
      </c>
      <c r="F14569" s="38">
        <v>-38.2300088</v>
      </c>
      <c r="G14569">
        <v>146.57591740000001</v>
      </c>
      <c r="H14569">
        <v>0</v>
      </c>
      <c r="I14569" t="s">
        <v>592</v>
      </c>
      <c r="J14569" cm="1">
        <f t="array" ref="J14569:L14569">_xlfn.XLOOKUP($C14569, AGE!$A:$A,AGE!$B:$D,,0,2)</f>
        <v>22.18</v>
      </c>
      <c r="K14569">
        <v>0.63</v>
      </c>
      <c r="L14569" t="str">
        <v>Briggs et al. 2007</v>
      </c>
      <c r="M14569" t="s">
        <v>2296</v>
      </c>
      <c r="P14569" t="s">
        <v>2342</v>
      </c>
      <c r="S14569">
        <v>-25.4</v>
      </c>
      <c r="T14569">
        <v>0.06</v>
      </c>
      <c r="U14569" t="s">
        <v>2307</v>
      </c>
      <c r="V14569">
        <v>1</v>
      </c>
      <c r="W14569" t="s">
        <v>2547</v>
      </c>
    </row>
    <row r="14570" spans="1:23" x14ac:dyDescent="0.3">
      <c r="A14570">
        <v>22569</v>
      </c>
      <c r="B14570" s="15" t="s">
        <v>1870</v>
      </c>
      <c r="C14570" t="str">
        <f>_xlfn.XLOOKUP($B14570, STANDARDS!$A:$A, STANDARDS!$B:$B,,0,2)</f>
        <v>Morwell 1B Lignite</v>
      </c>
      <c r="D14570" t="s">
        <v>535</v>
      </c>
      <c r="E14570" t="s">
        <v>2183</v>
      </c>
      <c r="F14570" s="38">
        <v>-38.2300088</v>
      </c>
      <c r="G14570">
        <v>146.57591740000001</v>
      </c>
      <c r="H14570">
        <v>0</v>
      </c>
      <c r="I14570" t="s">
        <v>592</v>
      </c>
      <c r="J14570" cm="1">
        <f t="array" ref="J14570:L14570">_xlfn.XLOOKUP($C14570, AGE!$A:$A,AGE!$B:$D,,0,2)</f>
        <v>22.18</v>
      </c>
      <c r="K14570">
        <v>0.63</v>
      </c>
      <c r="L14570" t="str">
        <v>Briggs et al. 2007</v>
      </c>
      <c r="M14570" t="s">
        <v>2296</v>
      </c>
      <c r="P14570" t="s">
        <v>2342</v>
      </c>
      <c r="S14570">
        <v>-25.6</v>
      </c>
      <c r="T14570">
        <v>0.06</v>
      </c>
      <c r="U14570" t="s">
        <v>2307</v>
      </c>
      <c r="V14570">
        <v>1</v>
      </c>
      <c r="W14570" t="s">
        <v>2547</v>
      </c>
    </row>
    <row r="14571" spans="1:23" x14ac:dyDescent="0.3">
      <c r="A14571">
        <v>22570</v>
      </c>
      <c r="B14571" s="15" t="s">
        <v>1870</v>
      </c>
      <c r="C14571" t="str">
        <f>_xlfn.XLOOKUP($B14571, STANDARDS!$A:$A, STANDARDS!$B:$B,,0,2)</f>
        <v>Morwell 1B Lignite</v>
      </c>
      <c r="D14571" t="s">
        <v>535</v>
      </c>
      <c r="E14571" t="s">
        <v>2183</v>
      </c>
      <c r="F14571" s="38">
        <v>-38.2300088</v>
      </c>
      <c r="G14571">
        <v>146.57591740000001</v>
      </c>
      <c r="H14571">
        <v>0</v>
      </c>
      <c r="I14571" t="s">
        <v>592</v>
      </c>
      <c r="J14571" cm="1">
        <f t="array" ref="J14571:L14571">_xlfn.XLOOKUP($C14571, AGE!$A:$A,AGE!$B:$D,,0,2)</f>
        <v>22.18</v>
      </c>
      <c r="K14571">
        <v>0.63</v>
      </c>
      <c r="L14571" t="str">
        <v>Briggs et al. 2007</v>
      </c>
      <c r="M14571" t="s">
        <v>2296</v>
      </c>
      <c r="P14571" t="s">
        <v>2342</v>
      </c>
      <c r="S14571">
        <v>-25.3</v>
      </c>
      <c r="T14571">
        <v>0.06</v>
      </c>
      <c r="U14571" t="s">
        <v>2307</v>
      </c>
      <c r="V14571">
        <v>1</v>
      </c>
      <c r="W14571" t="s">
        <v>2547</v>
      </c>
    </row>
    <row r="14572" spans="1:23" x14ac:dyDescent="0.3">
      <c r="A14572">
        <v>22571</v>
      </c>
      <c r="B14572" s="15" t="s">
        <v>1870</v>
      </c>
      <c r="C14572" t="str">
        <f>_xlfn.XLOOKUP($B14572, STANDARDS!$A:$A, STANDARDS!$B:$B,,0,2)</f>
        <v>Morwell 1B Lignite</v>
      </c>
      <c r="D14572" t="s">
        <v>535</v>
      </c>
      <c r="E14572" t="s">
        <v>2183</v>
      </c>
      <c r="F14572" s="38">
        <v>-38.2300088</v>
      </c>
      <c r="G14572">
        <v>146.57591740000001</v>
      </c>
      <c r="H14572">
        <v>0</v>
      </c>
      <c r="I14572" t="s">
        <v>592</v>
      </c>
      <c r="J14572" cm="1">
        <f t="array" ref="J14572:L14572">_xlfn.XLOOKUP($C14572, AGE!$A:$A,AGE!$B:$D,,0,2)</f>
        <v>22.18</v>
      </c>
      <c r="K14572">
        <v>0.63</v>
      </c>
      <c r="L14572" t="str">
        <v>Briggs et al. 2007</v>
      </c>
      <c r="M14572" t="s">
        <v>2296</v>
      </c>
      <c r="P14572" t="s">
        <v>2342</v>
      </c>
      <c r="S14572">
        <v>-25.6</v>
      </c>
      <c r="T14572">
        <v>0.06</v>
      </c>
      <c r="U14572" t="s">
        <v>2307</v>
      </c>
      <c r="V14572">
        <v>1</v>
      </c>
      <c r="W14572" t="s">
        <v>2547</v>
      </c>
    </row>
    <row r="14573" spans="1:23" x14ac:dyDescent="0.3">
      <c r="A14573">
        <v>22572</v>
      </c>
      <c r="B14573" s="15" t="s">
        <v>1870</v>
      </c>
      <c r="C14573" t="str">
        <f>_xlfn.XLOOKUP($B14573, STANDARDS!$A:$A, STANDARDS!$B:$B,,0,2)</f>
        <v>Morwell 1B Lignite</v>
      </c>
      <c r="D14573" t="s">
        <v>535</v>
      </c>
      <c r="E14573" t="s">
        <v>2183</v>
      </c>
      <c r="F14573" s="38">
        <v>-38.2300088</v>
      </c>
      <c r="G14573">
        <v>146.57591740000001</v>
      </c>
      <c r="H14573">
        <v>0</v>
      </c>
      <c r="I14573" t="s">
        <v>592</v>
      </c>
      <c r="J14573" cm="1">
        <f t="array" ref="J14573:L14573">_xlfn.XLOOKUP($C14573, AGE!$A:$A,AGE!$B:$D,,0,2)</f>
        <v>22.18</v>
      </c>
      <c r="K14573">
        <v>0.63</v>
      </c>
      <c r="L14573" t="str">
        <v>Briggs et al. 2007</v>
      </c>
      <c r="M14573" t="s">
        <v>2296</v>
      </c>
      <c r="P14573" t="s">
        <v>2342</v>
      </c>
      <c r="S14573">
        <v>-25.7</v>
      </c>
      <c r="T14573">
        <v>0.06</v>
      </c>
      <c r="U14573" t="s">
        <v>2307</v>
      </c>
      <c r="V14573">
        <v>1</v>
      </c>
      <c r="W14573" t="s">
        <v>2547</v>
      </c>
    </row>
    <row r="14574" spans="1:23" x14ac:dyDescent="0.3">
      <c r="A14574">
        <v>22573</v>
      </c>
      <c r="B14574" s="15" t="s">
        <v>1870</v>
      </c>
      <c r="C14574" t="str">
        <f>_xlfn.XLOOKUP($B14574, STANDARDS!$A:$A, STANDARDS!$B:$B,,0,2)</f>
        <v>Morwell 1B Lignite</v>
      </c>
      <c r="D14574" t="s">
        <v>535</v>
      </c>
      <c r="E14574" t="s">
        <v>2183</v>
      </c>
      <c r="F14574" s="38">
        <v>-38.2300088</v>
      </c>
      <c r="G14574">
        <v>146.57591740000001</v>
      </c>
      <c r="H14574">
        <v>0</v>
      </c>
      <c r="I14574" t="s">
        <v>592</v>
      </c>
      <c r="J14574" cm="1">
        <f t="array" ref="J14574:L14574">_xlfn.XLOOKUP($C14574, AGE!$A:$A,AGE!$B:$D,,0,2)</f>
        <v>22.18</v>
      </c>
      <c r="K14574">
        <v>0.63</v>
      </c>
      <c r="L14574" t="str">
        <v>Briggs et al. 2007</v>
      </c>
      <c r="M14574" t="s">
        <v>2296</v>
      </c>
      <c r="P14574" t="s">
        <v>2342</v>
      </c>
      <c r="S14574">
        <v>-25.6</v>
      </c>
      <c r="T14574">
        <v>0.06</v>
      </c>
      <c r="U14574" t="s">
        <v>2307</v>
      </c>
      <c r="V14574">
        <v>1</v>
      </c>
      <c r="W14574" t="s">
        <v>2547</v>
      </c>
    </row>
    <row r="14575" spans="1:23" x14ac:dyDescent="0.3">
      <c r="A14575">
        <v>22574</v>
      </c>
      <c r="B14575" s="15" t="s">
        <v>1870</v>
      </c>
      <c r="C14575" t="str">
        <f>_xlfn.XLOOKUP($B14575, STANDARDS!$A:$A, STANDARDS!$B:$B,,0,2)</f>
        <v>Morwell 1B Lignite</v>
      </c>
      <c r="D14575" t="s">
        <v>535</v>
      </c>
      <c r="E14575" t="s">
        <v>2183</v>
      </c>
      <c r="F14575" s="38">
        <v>-38.2300088</v>
      </c>
      <c r="G14575">
        <v>146.57591740000001</v>
      </c>
      <c r="H14575">
        <v>0</v>
      </c>
      <c r="I14575" t="s">
        <v>592</v>
      </c>
      <c r="J14575" cm="1">
        <f t="array" ref="J14575:L14575">_xlfn.XLOOKUP($C14575, AGE!$A:$A,AGE!$B:$D,,0,2)</f>
        <v>22.18</v>
      </c>
      <c r="K14575">
        <v>0.63</v>
      </c>
      <c r="L14575" t="str">
        <v>Briggs et al. 2007</v>
      </c>
      <c r="M14575" t="s">
        <v>2296</v>
      </c>
      <c r="P14575" t="s">
        <v>2342</v>
      </c>
      <c r="S14575">
        <v>-25.7</v>
      </c>
      <c r="T14575">
        <v>0.06</v>
      </c>
      <c r="U14575" t="s">
        <v>2307</v>
      </c>
      <c r="V14575">
        <v>1</v>
      </c>
      <c r="W14575" t="s">
        <v>2547</v>
      </c>
    </row>
    <row r="14576" spans="1:23" x14ac:dyDescent="0.3">
      <c r="A14576">
        <v>22575</v>
      </c>
      <c r="B14576" s="15" t="s">
        <v>1870</v>
      </c>
      <c r="C14576" t="str">
        <f>_xlfn.XLOOKUP($B14576, STANDARDS!$A:$A, STANDARDS!$B:$B,,0,2)</f>
        <v>Morwell 1B Lignite</v>
      </c>
      <c r="D14576" t="s">
        <v>535</v>
      </c>
      <c r="E14576" t="s">
        <v>2183</v>
      </c>
      <c r="F14576" s="38">
        <v>-38.2300088</v>
      </c>
      <c r="G14576">
        <v>146.57591740000001</v>
      </c>
      <c r="H14576">
        <v>0</v>
      </c>
      <c r="I14576" t="s">
        <v>592</v>
      </c>
      <c r="J14576" cm="1">
        <f t="array" ref="J14576:L14576">_xlfn.XLOOKUP($C14576, AGE!$A:$A,AGE!$B:$D,,0,2)</f>
        <v>22.18</v>
      </c>
      <c r="K14576">
        <v>0.63</v>
      </c>
      <c r="L14576" t="str">
        <v>Briggs et al. 2007</v>
      </c>
      <c r="M14576" t="s">
        <v>2296</v>
      </c>
      <c r="P14576" t="s">
        <v>2342</v>
      </c>
      <c r="S14576">
        <v>-25.9</v>
      </c>
      <c r="T14576">
        <v>0.06</v>
      </c>
      <c r="U14576" t="s">
        <v>2307</v>
      </c>
      <c r="V14576">
        <v>1</v>
      </c>
      <c r="W14576" t="s">
        <v>2547</v>
      </c>
    </row>
    <row r="14577" spans="1:23" x14ac:dyDescent="0.3">
      <c r="A14577">
        <v>22576</v>
      </c>
      <c r="B14577" s="15" t="s">
        <v>1870</v>
      </c>
      <c r="C14577" t="str">
        <f>_xlfn.XLOOKUP($B14577, STANDARDS!$A:$A, STANDARDS!$B:$B,,0,2)</f>
        <v>Morwell 1B Lignite</v>
      </c>
      <c r="D14577" t="s">
        <v>535</v>
      </c>
      <c r="E14577" t="s">
        <v>2183</v>
      </c>
      <c r="F14577" s="38">
        <v>-38.2300088</v>
      </c>
      <c r="G14577">
        <v>146.57591740000001</v>
      </c>
      <c r="H14577">
        <v>0</v>
      </c>
      <c r="I14577" t="s">
        <v>592</v>
      </c>
      <c r="J14577" cm="1">
        <f t="array" ref="J14577:L14577">_xlfn.XLOOKUP($C14577, AGE!$A:$A,AGE!$B:$D,,0,2)</f>
        <v>22.18</v>
      </c>
      <c r="K14577">
        <v>0.63</v>
      </c>
      <c r="L14577" t="str">
        <v>Briggs et al. 2007</v>
      </c>
      <c r="M14577" t="s">
        <v>2296</v>
      </c>
      <c r="P14577" t="s">
        <v>2342</v>
      </c>
      <c r="S14577">
        <v>-25.7</v>
      </c>
      <c r="T14577">
        <v>0.06</v>
      </c>
      <c r="U14577" t="s">
        <v>2307</v>
      </c>
      <c r="V14577">
        <v>1</v>
      </c>
      <c r="W14577" t="s">
        <v>2547</v>
      </c>
    </row>
    <row r="14578" spans="1:23" x14ac:dyDescent="0.3">
      <c r="A14578">
        <v>22576</v>
      </c>
      <c r="B14578" s="15" t="s">
        <v>1870</v>
      </c>
      <c r="C14578" t="str">
        <f>_xlfn.XLOOKUP($B14578, STANDARDS!$A:$A, STANDARDS!$B:$B,,0,2)</f>
        <v>Morwell 1B Lignite</v>
      </c>
      <c r="D14578" t="s">
        <v>535</v>
      </c>
      <c r="E14578" t="s">
        <v>2183</v>
      </c>
      <c r="F14578" s="38">
        <v>-38.2300088</v>
      </c>
      <c r="G14578">
        <v>146.57591740000001</v>
      </c>
      <c r="H14578">
        <v>0</v>
      </c>
      <c r="I14578" t="s">
        <v>592</v>
      </c>
      <c r="J14578" cm="1">
        <f t="array" ref="J14578:L14578">_xlfn.XLOOKUP($C14578, AGE!$A:$A,AGE!$B:$D,,0,2)</f>
        <v>22.18</v>
      </c>
      <c r="K14578">
        <v>0.63</v>
      </c>
      <c r="L14578" t="str">
        <v>Briggs et al. 2007</v>
      </c>
      <c r="M14578" t="s">
        <v>2345</v>
      </c>
      <c r="P14578" t="s">
        <v>2342</v>
      </c>
      <c r="S14578">
        <v>-25.9</v>
      </c>
      <c r="T14578">
        <v>0.06</v>
      </c>
      <c r="U14578" t="s">
        <v>2344</v>
      </c>
      <c r="V14578">
        <v>1</v>
      </c>
      <c r="W14578" t="s">
        <v>2547</v>
      </c>
    </row>
    <row r="14579" spans="1:23" x14ac:dyDescent="0.3">
      <c r="A14579">
        <v>22577</v>
      </c>
      <c r="B14579" s="15" t="s">
        <v>1870</v>
      </c>
      <c r="C14579" t="str">
        <f>_xlfn.XLOOKUP($B14579, STANDARDS!$A:$A, STANDARDS!$B:$B,,0,2)</f>
        <v>Morwell 1B Lignite</v>
      </c>
      <c r="D14579" t="s">
        <v>535</v>
      </c>
      <c r="E14579" t="s">
        <v>2183</v>
      </c>
      <c r="F14579" s="38">
        <v>-38.2300088</v>
      </c>
      <c r="G14579">
        <v>146.57591740000001</v>
      </c>
      <c r="H14579">
        <v>0</v>
      </c>
      <c r="I14579" t="s">
        <v>592</v>
      </c>
      <c r="J14579" cm="1">
        <f t="array" ref="J14579:L14579">_xlfn.XLOOKUP($C14579, AGE!$A:$A,AGE!$B:$D,,0,2)</f>
        <v>22.18</v>
      </c>
      <c r="K14579">
        <v>0.63</v>
      </c>
      <c r="L14579" t="str">
        <v>Briggs et al. 2007</v>
      </c>
      <c r="M14579" t="s">
        <v>2296</v>
      </c>
      <c r="P14579" t="s">
        <v>2342</v>
      </c>
      <c r="S14579">
        <v>-28</v>
      </c>
      <c r="T14579">
        <v>0.06</v>
      </c>
      <c r="U14579" t="s">
        <v>2307</v>
      </c>
      <c r="V14579">
        <v>1</v>
      </c>
      <c r="W14579" t="s">
        <v>2547</v>
      </c>
    </row>
    <row r="14580" spans="1:23" x14ac:dyDescent="0.3">
      <c r="A14580">
        <v>22577</v>
      </c>
      <c r="B14580" s="15" t="s">
        <v>1870</v>
      </c>
      <c r="C14580" t="str">
        <f>_xlfn.XLOOKUP($B14580, STANDARDS!$A:$A, STANDARDS!$B:$B,,0,2)</f>
        <v>Morwell 1B Lignite</v>
      </c>
      <c r="D14580" t="s">
        <v>535</v>
      </c>
      <c r="E14580" t="s">
        <v>2183</v>
      </c>
      <c r="F14580" s="38">
        <v>-38.2300088</v>
      </c>
      <c r="G14580">
        <v>146.57591740000001</v>
      </c>
      <c r="H14580">
        <v>0</v>
      </c>
      <c r="I14580" t="s">
        <v>592</v>
      </c>
      <c r="J14580" cm="1">
        <f t="array" ref="J14580:L14580">_xlfn.XLOOKUP($C14580, AGE!$A:$A,AGE!$B:$D,,0,2)</f>
        <v>22.18</v>
      </c>
      <c r="K14580">
        <v>0.63</v>
      </c>
      <c r="L14580" t="str">
        <v>Briggs et al. 2007</v>
      </c>
      <c r="M14580" t="s">
        <v>2345</v>
      </c>
      <c r="P14580" t="s">
        <v>2342</v>
      </c>
      <c r="S14580">
        <v>-28.3</v>
      </c>
      <c r="T14580">
        <v>0.06</v>
      </c>
      <c r="U14580" t="s">
        <v>2344</v>
      </c>
      <c r="V14580">
        <v>1</v>
      </c>
      <c r="W14580" t="s">
        <v>2547</v>
      </c>
    </row>
    <row r="14581" spans="1:23" x14ac:dyDescent="0.3">
      <c r="A14581">
        <v>22578</v>
      </c>
      <c r="B14581" s="15" t="s">
        <v>1870</v>
      </c>
      <c r="C14581" t="str">
        <f>_xlfn.XLOOKUP($B14581, STANDARDS!$A:$A, STANDARDS!$B:$B,,0,2)</f>
        <v>Morwell 1B Lignite</v>
      </c>
      <c r="D14581" t="s">
        <v>535</v>
      </c>
      <c r="E14581" t="s">
        <v>2183</v>
      </c>
      <c r="F14581" s="38">
        <v>-38.2300088</v>
      </c>
      <c r="G14581">
        <v>146.57591740000001</v>
      </c>
      <c r="H14581">
        <v>0</v>
      </c>
      <c r="I14581" t="s">
        <v>592</v>
      </c>
      <c r="J14581" cm="1">
        <f t="array" ref="J14581:L14581">_xlfn.XLOOKUP($C14581, AGE!$A:$A,AGE!$B:$D,,0,2)</f>
        <v>22.18</v>
      </c>
      <c r="K14581">
        <v>0.63</v>
      </c>
      <c r="L14581" t="str">
        <v>Briggs et al. 2007</v>
      </c>
      <c r="M14581" t="s">
        <v>2296</v>
      </c>
      <c r="P14581" t="s">
        <v>2342</v>
      </c>
      <c r="S14581">
        <v>-25.7</v>
      </c>
      <c r="T14581">
        <v>0.06</v>
      </c>
      <c r="U14581" t="s">
        <v>2307</v>
      </c>
      <c r="V14581">
        <v>1</v>
      </c>
      <c r="W14581" t="s">
        <v>2547</v>
      </c>
    </row>
    <row r="14582" spans="1:23" x14ac:dyDescent="0.3">
      <c r="A14582">
        <v>22579</v>
      </c>
      <c r="B14582" s="15" t="s">
        <v>1870</v>
      </c>
      <c r="C14582" t="str">
        <f>_xlfn.XLOOKUP($B14582, STANDARDS!$A:$A, STANDARDS!$B:$B,,0,2)</f>
        <v>Morwell 1B Lignite</v>
      </c>
      <c r="D14582" t="s">
        <v>535</v>
      </c>
      <c r="E14582" t="s">
        <v>2183</v>
      </c>
      <c r="F14582" s="38">
        <v>-38.2300088</v>
      </c>
      <c r="G14582">
        <v>146.57591740000001</v>
      </c>
      <c r="H14582">
        <v>0</v>
      </c>
      <c r="I14582" t="s">
        <v>592</v>
      </c>
      <c r="J14582" cm="1">
        <f t="array" ref="J14582:L14582">_xlfn.XLOOKUP($C14582, AGE!$A:$A,AGE!$B:$D,,0,2)</f>
        <v>22.18</v>
      </c>
      <c r="K14582">
        <v>0.63</v>
      </c>
      <c r="L14582" t="str">
        <v>Briggs et al. 2007</v>
      </c>
      <c r="M14582" t="s">
        <v>2296</v>
      </c>
      <c r="P14582" t="s">
        <v>2342</v>
      </c>
      <c r="S14582">
        <v>-25.5</v>
      </c>
      <c r="T14582">
        <v>0.06</v>
      </c>
      <c r="U14582" t="s">
        <v>2307</v>
      </c>
      <c r="V14582">
        <v>1</v>
      </c>
      <c r="W14582" t="s">
        <v>2547</v>
      </c>
    </row>
    <row r="14583" spans="1:23" x14ac:dyDescent="0.3">
      <c r="A14583">
        <v>22580</v>
      </c>
      <c r="B14583" s="15" t="s">
        <v>1870</v>
      </c>
      <c r="C14583" t="str">
        <f>_xlfn.XLOOKUP($B14583, STANDARDS!$A:$A, STANDARDS!$B:$B,,0,2)</f>
        <v>Morwell 1B Lignite</v>
      </c>
      <c r="D14583" t="s">
        <v>535</v>
      </c>
      <c r="E14583" t="s">
        <v>2183</v>
      </c>
      <c r="F14583" s="38">
        <v>-38.2300088</v>
      </c>
      <c r="G14583">
        <v>146.57591740000001</v>
      </c>
      <c r="H14583">
        <v>0</v>
      </c>
      <c r="I14583" t="s">
        <v>592</v>
      </c>
      <c r="J14583" cm="1">
        <f t="array" ref="J14583:L14583">_xlfn.XLOOKUP($C14583, AGE!$A:$A,AGE!$B:$D,,0,2)</f>
        <v>22.18</v>
      </c>
      <c r="K14583">
        <v>0.63</v>
      </c>
      <c r="L14583" t="str">
        <v>Briggs et al. 2007</v>
      </c>
      <c r="M14583" t="s">
        <v>2345</v>
      </c>
      <c r="P14583" t="s">
        <v>2342</v>
      </c>
      <c r="S14583">
        <v>-24.3</v>
      </c>
      <c r="T14583">
        <v>0.06</v>
      </c>
      <c r="U14583" t="s">
        <v>2344</v>
      </c>
      <c r="V14583">
        <v>1</v>
      </c>
      <c r="W14583" t="s">
        <v>2547</v>
      </c>
    </row>
    <row r="14584" spans="1:23" x14ac:dyDescent="0.3">
      <c r="A14584">
        <v>22580</v>
      </c>
      <c r="B14584" s="15" t="s">
        <v>1870</v>
      </c>
      <c r="C14584" t="str">
        <f>_xlfn.XLOOKUP($B14584, STANDARDS!$A:$A, STANDARDS!$B:$B,,0,2)</f>
        <v>Morwell 1B Lignite</v>
      </c>
      <c r="D14584" t="s">
        <v>535</v>
      </c>
      <c r="E14584" t="s">
        <v>2183</v>
      </c>
      <c r="F14584" s="38">
        <v>-38.2300088</v>
      </c>
      <c r="G14584">
        <v>146.57591740000001</v>
      </c>
      <c r="H14584">
        <v>0</v>
      </c>
      <c r="I14584" t="s">
        <v>592</v>
      </c>
      <c r="J14584" cm="1">
        <f t="array" ref="J14584:L14584">_xlfn.XLOOKUP($C14584, AGE!$A:$A,AGE!$B:$D,,0,2)</f>
        <v>22.18</v>
      </c>
      <c r="K14584">
        <v>0.63</v>
      </c>
      <c r="L14584" t="str">
        <v>Briggs et al. 2007</v>
      </c>
      <c r="M14584" t="s">
        <v>2296</v>
      </c>
      <c r="P14584" t="s">
        <v>2342</v>
      </c>
      <c r="S14584">
        <v>-24.7</v>
      </c>
      <c r="T14584">
        <v>0.06</v>
      </c>
      <c r="U14584" t="s">
        <v>2307</v>
      </c>
      <c r="V14584">
        <v>1</v>
      </c>
      <c r="W14584" t="s">
        <v>2547</v>
      </c>
    </row>
    <row r="14585" spans="1:23" x14ac:dyDescent="0.3">
      <c r="A14585">
        <v>22581</v>
      </c>
      <c r="B14585" s="15" t="s">
        <v>1870</v>
      </c>
      <c r="C14585" t="str">
        <f>_xlfn.XLOOKUP($B14585, STANDARDS!$A:$A, STANDARDS!$B:$B,,0,2)</f>
        <v>Morwell 1B Lignite</v>
      </c>
      <c r="D14585" t="s">
        <v>535</v>
      </c>
      <c r="E14585" t="s">
        <v>2183</v>
      </c>
      <c r="F14585" s="38">
        <v>-38.2300088</v>
      </c>
      <c r="G14585">
        <v>146.57591740000001</v>
      </c>
      <c r="H14585">
        <v>0</v>
      </c>
      <c r="I14585" t="s">
        <v>592</v>
      </c>
      <c r="J14585" cm="1">
        <f t="array" ref="J14585:L14585">_xlfn.XLOOKUP($C14585, AGE!$A:$A,AGE!$B:$D,,0,2)</f>
        <v>22.18</v>
      </c>
      <c r="K14585">
        <v>0.63</v>
      </c>
      <c r="L14585" t="str">
        <v>Briggs et al. 2007</v>
      </c>
      <c r="M14585" t="s">
        <v>2345</v>
      </c>
      <c r="P14585" t="s">
        <v>2342</v>
      </c>
      <c r="S14585">
        <v>-25.1</v>
      </c>
      <c r="T14585">
        <v>0.06</v>
      </c>
      <c r="U14585" t="s">
        <v>2344</v>
      </c>
      <c r="V14585">
        <v>1</v>
      </c>
      <c r="W14585" t="s">
        <v>2547</v>
      </c>
    </row>
    <row r="14586" spans="1:23" x14ac:dyDescent="0.3">
      <c r="A14586">
        <v>22581</v>
      </c>
      <c r="B14586" s="15" t="s">
        <v>1870</v>
      </c>
      <c r="C14586" t="str">
        <f>_xlfn.XLOOKUP($B14586, STANDARDS!$A:$A, STANDARDS!$B:$B,,0,2)</f>
        <v>Morwell 1B Lignite</v>
      </c>
      <c r="D14586" t="s">
        <v>535</v>
      </c>
      <c r="E14586" t="s">
        <v>2183</v>
      </c>
      <c r="F14586" s="38">
        <v>-38.2300088</v>
      </c>
      <c r="G14586">
        <v>146.57591740000001</v>
      </c>
      <c r="H14586">
        <v>0</v>
      </c>
      <c r="I14586" t="s">
        <v>592</v>
      </c>
      <c r="J14586" cm="1">
        <f t="array" ref="J14586:L14586">_xlfn.XLOOKUP($C14586, AGE!$A:$A,AGE!$B:$D,,0,2)</f>
        <v>22.18</v>
      </c>
      <c r="K14586">
        <v>0.63</v>
      </c>
      <c r="L14586" t="str">
        <v>Briggs et al. 2007</v>
      </c>
      <c r="M14586" t="s">
        <v>2296</v>
      </c>
      <c r="P14586" t="s">
        <v>2342</v>
      </c>
      <c r="S14586">
        <v>-25.1</v>
      </c>
      <c r="T14586">
        <v>0.06</v>
      </c>
      <c r="U14586" t="s">
        <v>2307</v>
      </c>
      <c r="V14586">
        <v>1</v>
      </c>
      <c r="W14586" t="s">
        <v>2547</v>
      </c>
    </row>
    <row r="14587" spans="1:23" x14ac:dyDescent="0.3">
      <c r="A14587">
        <v>22582</v>
      </c>
      <c r="B14587" s="15" t="s">
        <v>1870</v>
      </c>
      <c r="C14587" t="str">
        <f>_xlfn.XLOOKUP($B14587, STANDARDS!$A:$A, STANDARDS!$B:$B,,0,2)</f>
        <v>Morwell 1B Lignite</v>
      </c>
      <c r="D14587" t="s">
        <v>535</v>
      </c>
      <c r="E14587" t="s">
        <v>2183</v>
      </c>
      <c r="F14587" s="38">
        <v>-38.2300088</v>
      </c>
      <c r="G14587">
        <v>146.57591740000001</v>
      </c>
      <c r="H14587">
        <v>0</v>
      </c>
      <c r="I14587" t="s">
        <v>592</v>
      </c>
      <c r="J14587" cm="1">
        <f t="array" ref="J14587:L14587">_xlfn.XLOOKUP($C14587, AGE!$A:$A,AGE!$B:$D,,0,2)</f>
        <v>22.18</v>
      </c>
      <c r="K14587">
        <v>0.63</v>
      </c>
      <c r="L14587" t="str">
        <v>Briggs et al. 2007</v>
      </c>
      <c r="M14587" t="s">
        <v>2296</v>
      </c>
      <c r="P14587" t="s">
        <v>2342</v>
      </c>
      <c r="S14587">
        <v>-25.7</v>
      </c>
      <c r="T14587">
        <v>0.06</v>
      </c>
      <c r="U14587" t="s">
        <v>2307</v>
      </c>
      <c r="V14587">
        <v>1</v>
      </c>
      <c r="W14587" t="s">
        <v>2547</v>
      </c>
    </row>
    <row r="14588" spans="1:23" x14ac:dyDescent="0.3">
      <c r="A14588">
        <v>22583</v>
      </c>
      <c r="B14588" s="15" t="s">
        <v>1870</v>
      </c>
      <c r="C14588" t="str">
        <f>_xlfn.XLOOKUP($B14588, STANDARDS!$A:$A, STANDARDS!$B:$B,,0,2)</f>
        <v>Morwell 1B Lignite</v>
      </c>
      <c r="D14588" t="s">
        <v>535</v>
      </c>
      <c r="E14588" t="s">
        <v>2183</v>
      </c>
      <c r="F14588" s="38">
        <v>-38.2300088</v>
      </c>
      <c r="G14588">
        <v>146.57591740000001</v>
      </c>
      <c r="H14588">
        <v>0</v>
      </c>
      <c r="I14588" t="s">
        <v>592</v>
      </c>
      <c r="J14588" cm="1">
        <f t="array" ref="J14588:L14588">_xlfn.XLOOKUP($C14588, AGE!$A:$A,AGE!$B:$D,,0,2)</f>
        <v>22.18</v>
      </c>
      <c r="K14588">
        <v>0.63</v>
      </c>
      <c r="L14588" t="str">
        <v>Briggs et al. 2007</v>
      </c>
      <c r="M14588" t="s">
        <v>2296</v>
      </c>
      <c r="P14588" t="s">
        <v>2342</v>
      </c>
      <c r="S14588">
        <v>-25.8</v>
      </c>
      <c r="T14588">
        <v>0.06</v>
      </c>
      <c r="U14588" t="s">
        <v>2307</v>
      </c>
      <c r="V14588">
        <v>1</v>
      </c>
      <c r="W14588" t="s">
        <v>2547</v>
      </c>
    </row>
    <row r="14589" spans="1:23" x14ac:dyDescent="0.3">
      <c r="A14589">
        <v>22584</v>
      </c>
      <c r="B14589" s="15" t="s">
        <v>1870</v>
      </c>
      <c r="C14589" t="str">
        <f>_xlfn.XLOOKUP($B14589, STANDARDS!$A:$A, STANDARDS!$B:$B,,0,2)</f>
        <v>Morwell 1B Lignite</v>
      </c>
      <c r="D14589" t="s">
        <v>535</v>
      </c>
      <c r="E14589" t="s">
        <v>2183</v>
      </c>
      <c r="F14589" s="38">
        <v>-38.2300088</v>
      </c>
      <c r="G14589">
        <v>146.57591740000001</v>
      </c>
      <c r="H14589">
        <v>0</v>
      </c>
      <c r="I14589" t="s">
        <v>592</v>
      </c>
      <c r="J14589" cm="1">
        <f t="array" ref="J14589:L14589">_xlfn.XLOOKUP($C14589, AGE!$A:$A,AGE!$B:$D,,0,2)</f>
        <v>22.18</v>
      </c>
      <c r="K14589">
        <v>0.63</v>
      </c>
      <c r="L14589" t="str">
        <v>Briggs et al. 2007</v>
      </c>
      <c r="M14589" t="s">
        <v>2345</v>
      </c>
      <c r="P14589" t="s">
        <v>2342</v>
      </c>
      <c r="S14589">
        <v>-25.4</v>
      </c>
      <c r="T14589">
        <v>0.06</v>
      </c>
      <c r="U14589" t="s">
        <v>2344</v>
      </c>
      <c r="V14589">
        <v>1</v>
      </c>
      <c r="W14589" t="s">
        <v>2547</v>
      </c>
    </row>
    <row r="14590" spans="1:23" x14ac:dyDescent="0.3">
      <c r="A14590">
        <v>22584</v>
      </c>
      <c r="B14590" s="15" t="s">
        <v>1870</v>
      </c>
      <c r="C14590" t="str">
        <f>_xlfn.XLOOKUP($B14590, STANDARDS!$A:$A, STANDARDS!$B:$B,,0,2)</f>
        <v>Morwell 1B Lignite</v>
      </c>
      <c r="D14590" t="s">
        <v>535</v>
      </c>
      <c r="E14590" t="s">
        <v>2183</v>
      </c>
      <c r="F14590" s="38">
        <v>-38.2300088</v>
      </c>
      <c r="G14590">
        <v>146.57591740000001</v>
      </c>
      <c r="H14590">
        <v>0</v>
      </c>
      <c r="I14590" t="s">
        <v>592</v>
      </c>
      <c r="J14590" cm="1">
        <f t="array" ref="J14590:L14590">_xlfn.XLOOKUP($C14590, AGE!$A:$A,AGE!$B:$D,,0,2)</f>
        <v>22.18</v>
      </c>
      <c r="K14590">
        <v>0.63</v>
      </c>
      <c r="L14590" t="str">
        <v>Briggs et al. 2007</v>
      </c>
      <c r="M14590" t="s">
        <v>2296</v>
      </c>
      <c r="P14590" t="s">
        <v>2342</v>
      </c>
      <c r="S14590">
        <v>-25.7</v>
      </c>
      <c r="T14590">
        <v>0.06</v>
      </c>
      <c r="U14590" t="s">
        <v>2307</v>
      </c>
      <c r="V14590">
        <v>1</v>
      </c>
      <c r="W14590" t="s">
        <v>2547</v>
      </c>
    </row>
    <row r="14591" spans="1:23" x14ac:dyDescent="0.3">
      <c r="A14591">
        <v>22585</v>
      </c>
      <c r="B14591" s="15" t="s">
        <v>1870</v>
      </c>
      <c r="C14591" t="str">
        <f>_xlfn.XLOOKUP($B14591, STANDARDS!$A:$A, STANDARDS!$B:$B,,0,2)</f>
        <v>Morwell 1B Lignite</v>
      </c>
      <c r="D14591" t="s">
        <v>535</v>
      </c>
      <c r="E14591" t="s">
        <v>2183</v>
      </c>
      <c r="F14591" s="38">
        <v>-38.2300088</v>
      </c>
      <c r="G14591">
        <v>146.57591740000001</v>
      </c>
      <c r="H14591">
        <v>0</v>
      </c>
      <c r="I14591" t="s">
        <v>592</v>
      </c>
      <c r="J14591" cm="1">
        <f t="array" ref="J14591:L14591">_xlfn.XLOOKUP($C14591, AGE!$A:$A,AGE!$B:$D,,0,2)</f>
        <v>22.18</v>
      </c>
      <c r="K14591">
        <v>0.63</v>
      </c>
      <c r="L14591" t="str">
        <v>Briggs et al. 2007</v>
      </c>
      <c r="M14591" t="s">
        <v>2296</v>
      </c>
      <c r="P14591" t="s">
        <v>2342</v>
      </c>
      <c r="S14591">
        <v>-25.9</v>
      </c>
      <c r="T14591">
        <v>0.06</v>
      </c>
      <c r="U14591" t="s">
        <v>2307</v>
      </c>
      <c r="V14591">
        <v>1</v>
      </c>
      <c r="W14591" t="s">
        <v>2547</v>
      </c>
    </row>
    <row r="14592" spans="1:23" x14ac:dyDescent="0.3">
      <c r="A14592">
        <v>22586</v>
      </c>
      <c r="B14592" s="15" t="s">
        <v>1870</v>
      </c>
      <c r="C14592" t="str">
        <f>_xlfn.XLOOKUP($B14592, STANDARDS!$A:$A, STANDARDS!$B:$B,,0,2)</f>
        <v>Morwell 1B Lignite</v>
      </c>
      <c r="D14592" t="s">
        <v>535</v>
      </c>
      <c r="E14592" t="s">
        <v>2183</v>
      </c>
      <c r="F14592" s="38">
        <v>-38.2300088</v>
      </c>
      <c r="G14592">
        <v>146.57591740000001</v>
      </c>
      <c r="H14592">
        <v>0</v>
      </c>
      <c r="I14592" t="s">
        <v>592</v>
      </c>
      <c r="J14592" cm="1">
        <f t="array" ref="J14592:L14592">_xlfn.XLOOKUP($C14592, AGE!$A:$A,AGE!$B:$D,,0,2)</f>
        <v>22.18</v>
      </c>
      <c r="K14592">
        <v>0.63</v>
      </c>
      <c r="L14592" t="str">
        <v>Briggs et al. 2007</v>
      </c>
      <c r="M14592" t="s">
        <v>2296</v>
      </c>
      <c r="P14592" t="s">
        <v>2342</v>
      </c>
      <c r="S14592">
        <v>-25.6</v>
      </c>
      <c r="T14592">
        <v>0.06</v>
      </c>
      <c r="U14592" t="s">
        <v>2307</v>
      </c>
      <c r="V14592">
        <v>1</v>
      </c>
      <c r="W14592" t="s">
        <v>2547</v>
      </c>
    </row>
    <row r="14593" spans="1:23" x14ac:dyDescent="0.3">
      <c r="A14593">
        <v>22586</v>
      </c>
      <c r="B14593" s="15" t="s">
        <v>1870</v>
      </c>
      <c r="C14593" t="str">
        <f>_xlfn.XLOOKUP($B14593, STANDARDS!$A:$A, STANDARDS!$B:$B,,0,2)</f>
        <v>Morwell 1B Lignite</v>
      </c>
      <c r="D14593" t="s">
        <v>535</v>
      </c>
      <c r="E14593" t="s">
        <v>2183</v>
      </c>
      <c r="F14593" s="38">
        <v>-38.2300088</v>
      </c>
      <c r="G14593">
        <v>146.57591740000001</v>
      </c>
      <c r="H14593">
        <v>0</v>
      </c>
      <c r="I14593" t="s">
        <v>592</v>
      </c>
      <c r="J14593" cm="1">
        <f t="array" ref="J14593:L14593">_xlfn.XLOOKUP($C14593, AGE!$A:$A,AGE!$B:$D,,0,2)</f>
        <v>22.18</v>
      </c>
      <c r="K14593">
        <v>0.63</v>
      </c>
      <c r="L14593" t="str">
        <v>Briggs et al. 2007</v>
      </c>
      <c r="M14593" t="s">
        <v>2345</v>
      </c>
      <c r="P14593" t="s">
        <v>2342</v>
      </c>
      <c r="S14593">
        <v>-26</v>
      </c>
      <c r="T14593">
        <v>0.06</v>
      </c>
      <c r="U14593" t="s">
        <v>2344</v>
      </c>
      <c r="V14593">
        <v>1</v>
      </c>
      <c r="W14593" t="s">
        <v>2547</v>
      </c>
    </row>
    <row r="14594" spans="1:23" x14ac:dyDescent="0.3">
      <c r="A14594">
        <v>22587</v>
      </c>
      <c r="B14594" s="15" t="s">
        <v>1870</v>
      </c>
      <c r="C14594" t="str">
        <f>_xlfn.XLOOKUP($B14594, STANDARDS!$A:$A, STANDARDS!$B:$B,,0,2)</f>
        <v>Morwell 1B Lignite</v>
      </c>
      <c r="D14594" t="s">
        <v>535</v>
      </c>
      <c r="E14594" t="s">
        <v>2183</v>
      </c>
      <c r="F14594" s="38">
        <v>-38.2300088</v>
      </c>
      <c r="G14594">
        <v>146.57591740000001</v>
      </c>
      <c r="H14594">
        <v>0</v>
      </c>
      <c r="I14594" t="s">
        <v>592</v>
      </c>
      <c r="J14594" cm="1">
        <f t="array" ref="J14594:L14594">_xlfn.XLOOKUP($C14594, AGE!$A:$A,AGE!$B:$D,,0,2)</f>
        <v>22.18</v>
      </c>
      <c r="K14594">
        <v>0.63</v>
      </c>
      <c r="L14594" t="str">
        <v>Briggs et al. 2007</v>
      </c>
      <c r="M14594" t="s">
        <v>2345</v>
      </c>
      <c r="P14594" t="s">
        <v>2342</v>
      </c>
      <c r="S14594">
        <v>-26</v>
      </c>
      <c r="T14594">
        <v>0.06</v>
      </c>
      <c r="U14594" t="s">
        <v>2344</v>
      </c>
      <c r="V14594">
        <v>1</v>
      </c>
      <c r="W14594" t="s">
        <v>2547</v>
      </c>
    </row>
    <row r="14595" spans="1:23" x14ac:dyDescent="0.3">
      <c r="A14595">
        <v>22587</v>
      </c>
      <c r="B14595" s="15" t="s">
        <v>1870</v>
      </c>
      <c r="C14595" t="str">
        <f>_xlfn.XLOOKUP($B14595, STANDARDS!$A:$A, STANDARDS!$B:$B,,0,2)</f>
        <v>Morwell 1B Lignite</v>
      </c>
      <c r="D14595" t="s">
        <v>535</v>
      </c>
      <c r="E14595" t="s">
        <v>2183</v>
      </c>
      <c r="F14595" s="38">
        <v>-38.2300088</v>
      </c>
      <c r="G14595">
        <v>146.57591740000001</v>
      </c>
      <c r="H14595">
        <v>0</v>
      </c>
      <c r="I14595" t="s">
        <v>592</v>
      </c>
      <c r="J14595" cm="1">
        <f t="array" ref="J14595:L14595">_xlfn.XLOOKUP($C14595, AGE!$A:$A,AGE!$B:$D,,0,2)</f>
        <v>22.18</v>
      </c>
      <c r="K14595">
        <v>0.63</v>
      </c>
      <c r="L14595" t="str">
        <v>Briggs et al. 2007</v>
      </c>
      <c r="M14595" t="s">
        <v>2296</v>
      </c>
      <c r="P14595" t="s">
        <v>2342</v>
      </c>
      <c r="S14595">
        <v>-26.6</v>
      </c>
      <c r="T14595">
        <v>0.06</v>
      </c>
      <c r="U14595" t="s">
        <v>2307</v>
      </c>
      <c r="V14595">
        <v>1</v>
      </c>
      <c r="W14595" t="s">
        <v>2547</v>
      </c>
    </row>
    <row r="14596" spans="1:23" x14ac:dyDescent="0.3">
      <c r="A14596">
        <v>22588</v>
      </c>
      <c r="B14596" s="15" t="s">
        <v>1870</v>
      </c>
      <c r="C14596" t="str">
        <f>_xlfn.XLOOKUP($B14596, STANDARDS!$A:$A, STANDARDS!$B:$B,,0,2)</f>
        <v>Morwell 1B Lignite</v>
      </c>
      <c r="D14596" t="s">
        <v>535</v>
      </c>
      <c r="E14596" t="s">
        <v>2183</v>
      </c>
      <c r="F14596" s="38">
        <v>-38.2300088</v>
      </c>
      <c r="G14596">
        <v>146.57591740000001</v>
      </c>
      <c r="H14596">
        <v>0</v>
      </c>
      <c r="I14596" t="s">
        <v>592</v>
      </c>
      <c r="J14596" cm="1">
        <f t="array" ref="J14596:L14596">_xlfn.XLOOKUP($C14596, AGE!$A:$A,AGE!$B:$D,,0,2)</f>
        <v>22.18</v>
      </c>
      <c r="K14596">
        <v>0.63</v>
      </c>
      <c r="L14596" t="str">
        <v>Briggs et al. 2007</v>
      </c>
      <c r="M14596" t="s">
        <v>2296</v>
      </c>
      <c r="P14596" t="s">
        <v>2342</v>
      </c>
      <c r="S14596">
        <v>-25.9</v>
      </c>
      <c r="T14596">
        <v>0.06</v>
      </c>
      <c r="U14596" t="s">
        <v>2307</v>
      </c>
      <c r="V14596">
        <v>1</v>
      </c>
      <c r="W14596" t="s">
        <v>2547</v>
      </c>
    </row>
    <row r="14597" spans="1:23" x14ac:dyDescent="0.3">
      <c r="A14597">
        <v>22589</v>
      </c>
      <c r="B14597" s="15" t="s">
        <v>1870</v>
      </c>
      <c r="C14597" t="str">
        <f>_xlfn.XLOOKUP($B14597, STANDARDS!$A:$A, STANDARDS!$B:$B,,0,2)</f>
        <v>Morwell 1B Lignite</v>
      </c>
      <c r="D14597" t="s">
        <v>535</v>
      </c>
      <c r="E14597" t="s">
        <v>2183</v>
      </c>
      <c r="F14597" s="38">
        <v>-38.2300088</v>
      </c>
      <c r="G14597">
        <v>146.57591740000001</v>
      </c>
      <c r="H14597">
        <v>0</v>
      </c>
      <c r="I14597" t="s">
        <v>592</v>
      </c>
      <c r="J14597" cm="1">
        <f t="array" ref="J14597:L14597">_xlfn.XLOOKUP($C14597, AGE!$A:$A,AGE!$B:$D,,0,2)</f>
        <v>22.18</v>
      </c>
      <c r="K14597">
        <v>0.63</v>
      </c>
      <c r="L14597" t="str">
        <v>Briggs et al. 2007</v>
      </c>
      <c r="M14597" t="s">
        <v>2345</v>
      </c>
      <c r="P14597" t="s">
        <v>2342</v>
      </c>
      <c r="S14597">
        <v>-25.8</v>
      </c>
      <c r="T14597">
        <v>0.06</v>
      </c>
      <c r="U14597" t="s">
        <v>2344</v>
      </c>
      <c r="V14597">
        <v>1</v>
      </c>
      <c r="W14597" t="s">
        <v>2547</v>
      </c>
    </row>
    <row r="14598" spans="1:23" x14ac:dyDescent="0.3">
      <c r="A14598">
        <v>22589</v>
      </c>
      <c r="B14598" s="15" t="s">
        <v>1870</v>
      </c>
      <c r="C14598" t="str">
        <f>_xlfn.XLOOKUP($B14598, STANDARDS!$A:$A, STANDARDS!$B:$B,,0,2)</f>
        <v>Morwell 1B Lignite</v>
      </c>
      <c r="D14598" t="s">
        <v>535</v>
      </c>
      <c r="E14598" t="s">
        <v>2183</v>
      </c>
      <c r="F14598" s="38">
        <v>-38.2300088</v>
      </c>
      <c r="G14598">
        <v>146.57591740000001</v>
      </c>
      <c r="H14598">
        <v>0</v>
      </c>
      <c r="I14598" t="s">
        <v>592</v>
      </c>
      <c r="J14598" cm="1">
        <f t="array" ref="J14598:L14598">_xlfn.XLOOKUP($C14598, AGE!$A:$A,AGE!$B:$D,,0,2)</f>
        <v>22.18</v>
      </c>
      <c r="K14598">
        <v>0.63</v>
      </c>
      <c r="L14598" t="str">
        <v>Briggs et al. 2007</v>
      </c>
      <c r="M14598" t="s">
        <v>2296</v>
      </c>
      <c r="P14598" t="s">
        <v>2342</v>
      </c>
      <c r="S14598">
        <v>-26</v>
      </c>
      <c r="T14598">
        <v>0.06</v>
      </c>
      <c r="U14598" t="s">
        <v>2307</v>
      </c>
      <c r="V14598">
        <v>1</v>
      </c>
      <c r="W14598" t="s">
        <v>2547</v>
      </c>
    </row>
    <row r="14599" spans="1:23" x14ac:dyDescent="0.3">
      <c r="A14599">
        <v>22590</v>
      </c>
      <c r="B14599" s="15" t="s">
        <v>1870</v>
      </c>
      <c r="C14599" t="str">
        <f>_xlfn.XLOOKUP($B14599, STANDARDS!$A:$A, STANDARDS!$B:$B,,0,2)</f>
        <v>Morwell 1B Lignite</v>
      </c>
      <c r="D14599" t="s">
        <v>535</v>
      </c>
      <c r="E14599" t="s">
        <v>2183</v>
      </c>
      <c r="F14599" s="38">
        <v>-38.2300088</v>
      </c>
      <c r="G14599">
        <v>146.57591740000001</v>
      </c>
      <c r="H14599">
        <v>0</v>
      </c>
      <c r="I14599" t="s">
        <v>592</v>
      </c>
      <c r="J14599" cm="1">
        <f t="array" ref="J14599:L14599">_xlfn.XLOOKUP($C14599, AGE!$A:$A,AGE!$B:$D,,0,2)</f>
        <v>22.18</v>
      </c>
      <c r="K14599">
        <v>0.63</v>
      </c>
      <c r="L14599" t="str">
        <v>Briggs et al. 2007</v>
      </c>
      <c r="M14599" t="s">
        <v>2296</v>
      </c>
      <c r="P14599" t="s">
        <v>2342</v>
      </c>
      <c r="S14599">
        <v>-25.7</v>
      </c>
      <c r="T14599">
        <v>0.06</v>
      </c>
      <c r="U14599" t="s">
        <v>2307</v>
      </c>
      <c r="V14599">
        <v>1</v>
      </c>
      <c r="W14599" t="s">
        <v>2547</v>
      </c>
    </row>
    <row r="14600" spans="1:23" x14ac:dyDescent="0.3">
      <c r="A14600">
        <v>22591</v>
      </c>
      <c r="B14600" s="15" t="s">
        <v>1870</v>
      </c>
      <c r="C14600" t="str">
        <f>_xlfn.XLOOKUP($B14600, STANDARDS!$A:$A, STANDARDS!$B:$B,,0,2)</f>
        <v>Morwell 1B Lignite</v>
      </c>
      <c r="D14600" t="s">
        <v>535</v>
      </c>
      <c r="E14600" t="s">
        <v>2183</v>
      </c>
      <c r="F14600" s="38">
        <v>-38.2300088</v>
      </c>
      <c r="G14600">
        <v>146.57591740000001</v>
      </c>
      <c r="H14600">
        <v>0</v>
      </c>
      <c r="I14600" t="s">
        <v>592</v>
      </c>
      <c r="J14600" cm="1">
        <f t="array" ref="J14600:L14600">_xlfn.XLOOKUP($C14600, AGE!$A:$A,AGE!$B:$D,,0,2)</f>
        <v>22.18</v>
      </c>
      <c r="K14600">
        <v>0.63</v>
      </c>
      <c r="L14600" t="str">
        <v>Briggs et al. 2007</v>
      </c>
      <c r="M14600" t="s">
        <v>2345</v>
      </c>
      <c r="P14600" t="s">
        <v>2342</v>
      </c>
      <c r="S14600">
        <v>-25.1</v>
      </c>
      <c r="T14600">
        <v>0.06</v>
      </c>
      <c r="U14600" t="s">
        <v>2344</v>
      </c>
      <c r="V14600">
        <v>1</v>
      </c>
      <c r="W14600" t="s">
        <v>2547</v>
      </c>
    </row>
    <row r="14601" spans="1:23" x14ac:dyDescent="0.3">
      <c r="A14601">
        <v>22591</v>
      </c>
      <c r="B14601" s="15" t="s">
        <v>1870</v>
      </c>
      <c r="C14601" t="str">
        <f>_xlfn.XLOOKUP($B14601, STANDARDS!$A:$A, STANDARDS!$B:$B,,0,2)</f>
        <v>Morwell 1B Lignite</v>
      </c>
      <c r="D14601" t="s">
        <v>535</v>
      </c>
      <c r="E14601" t="s">
        <v>2183</v>
      </c>
      <c r="F14601" s="38">
        <v>-38.2300088</v>
      </c>
      <c r="G14601">
        <v>146.57591740000001</v>
      </c>
      <c r="H14601">
        <v>0</v>
      </c>
      <c r="I14601" t="s">
        <v>592</v>
      </c>
      <c r="J14601" cm="1">
        <f t="array" ref="J14601:L14601">_xlfn.XLOOKUP($C14601, AGE!$A:$A,AGE!$B:$D,,0,2)</f>
        <v>22.18</v>
      </c>
      <c r="K14601">
        <v>0.63</v>
      </c>
      <c r="L14601" t="str">
        <v>Briggs et al. 2007</v>
      </c>
      <c r="M14601" t="s">
        <v>2296</v>
      </c>
      <c r="P14601" t="s">
        <v>2342</v>
      </c>
      <c r="S14601">
        <v>-25.2</v>
      </c>
      <c r="T14601">
        <v>0.06</v>
      </c>
      <c r="U14601" t="s">
        <v>2307</v>
      </c>
      <c r="V14601">
        <v>1</v>
      </c>
      <c r="W14601" t="s">
        <v>2547</v>
      </c>
    </row>
    <row r="14602" spans="1:23" x14ac:dyDescent="0.3">
      <c r="A14602">
        <v>22592</v>
      </c>
      <c r="B14602" s="15" t="s">
        <v>1870</v>
      </c>
      <c r="C14602" t="str">
        <f>_xlfn.XLOOKUP($B14602, STANDARDS!$A:$A, STANDARDS!$B:$B,,0,2)</f>
        <v>Morwell 1B Lignite</v>
      </c>
      <c r="D14602" t="s">
        <v>535</v>
      </c>
      <c r="E14602" t="s">
        <v>2183</v>
      </c>
      <c r="F14602" s="38">
        <v>-38.2300088</v>
      </c>
      <c r="G14602">
        <v>146.57591740000001</v>
      </c>
      <c r="H14602">
        <v>0</v>
      </c>
      <c r="I14602" t="s">
        <v>592</v>
      </c>
      <c r="J14602" cm="1">
        <f t="array" ref="J14602:L14602">_xlfn.XLOOKUP($C14602, AGE!$A:$A,AGE!$B:$D,,0,2)</f>
        <v>22.18</v>
      </c>
      <c r="K14602">
        <v>0.63</v>
      </c>
      <c r="L14602" t="str">
        <v>Briggs et al. 2007</v>
      </c>
      <c r="M14602" t="s">
        <v>2296</v>
      </c>
      <c r="P14602" t="s">
        <v>2342</v>
      </c>
      <c r="S14602">
        <v>-26</v>
      </c>
      <c r="T14602">
        <v>0.06</v>
      </c>
      <c r="U14602" t="s">
        <v>2307</v>
      </c>
      <c r="V14602">
        <v>1</v>
      </c>
      <c r="W14602" t="s">
        <v>2547</v>
      </c>
    </row>
    <row r="14603" spans="1:23" x14ac:dyDescent="0.3">
      <c r="A14603">
        <v>22592</v>
      </c>
      <c r="B14603" s="15" t="s">
        <v>1870</v>
      </c>
      <c r="C14603" t="str">
        <f>_xlfn.XLOOKUP($B14603, STANDARDS!$A:$A, STANDARDS!$B:$B,,0,2)</f>
        <v>Morwell 1B Lignite</v>
      </c>
      <c r="D14603" t="s">
        <v>535</v>
      </c>
      <c r="E14603" t="s">
        <v>2183</v>
      </c>
      <c r="F14603" s="38">
        <v>-38.2300088</v>
      </c>
      <c r="G14603">
        <v>146.57591740000001</v>
      </c>
      <c r="H14603">
        <v>0</v>
      </c>
      <c r="I14603" t="s">
        <v>592</v>
      </c>
      <c r="J14603" cm="1">
        <f t="array" ref="J14603:L14603">_xlfn.XLOOKUP($C14603, AGE!$A:$A,AGE!$B:$D,,0,2)</f>
        <v>22.18</v>
      </c>
      <c r="K14603">
        <v>0.63</v>
      </c>
      <c r="L14603" t="str">
        <v>Briggs et al. 2007</v>
      </c>
      <c r="M14603" t="s">
        <v>2345</v>
      </c>
      <c r="P14603" t="s">
        <v>2342</v>
      </c>
      <c r="S14603">
        <v>-26.4</v>
      </c>
      <c r="T14603">
        <v>0.06</v>
      </c>
      <c r="U14603" t="s">
        <v>2344</v>
      </c>
      <c r="V14603">
        <v>1</v>
      </c>
      <c r="W14603" t="s">
        <v>2547</v>
      </c>
    </row>
    <row r="14604" spans="1:23" x14ac:dyDescent="0.3">
      <c r="A14604">
        <v>22593</v>
      </c>
      <c r="B14604" s="15" t="s">
        <v>1870</v>
      </c>
      <c r="C14604" t="str">
        <f>_xlfn.XLOOKUP($B14604, STANDARDS!$A:$A, STANDARDS!$B:$B,,0,2)</f>
        <v>Morwell 1B Lignite</v>
      </c>
      <c r="D14604" t="s">
        <v>535</v>
      </c>
      <c r="E14604" t="s">
        <v>2183</v>
      </c>
      <c r="F14604" s="38">
        <v>-38.2300088</v>
      </c>
      <c r="G14604">
        <v>146.57591740000001</v>
      </c>
      <c r="H14604">
        <v>0</v>
      </c>
      <c r="I14604" t="s">
        <v>592</v>
      </c>
      <c r="J14604" cm="1">
        <f t="array" ref="J14604:L14604">_xlfn.XLOOKUP($C14604, AGE!$A:$A,AGE!$B:$D,,0,2)</f>
        <v>22.18</v>
      </c>
      <c r="K14604">
        <v>0.63</v>
      </c>
      <c r="L14604" t="str">
        <v>Briggs et al. 2007</v>
      </c>
      <c r="M14604" t="s">
        <v>2296</v>
      </c>
      <c r="P14604" t="s">
        <v>2342</v>
      </c>
      <c r="S14604">
        <v>-25.8</v>
      </c>
      <c r="T14604">
        <v>0.06</v>
      </c>
      <c r="U14604" t="s">
        <v>2307</v>
      </c>
      <c r="V14604">
        <v>1</v>
      </c>
      <c r="W14604" t="s">
        <v>2547</v>
      </c>
    </row>
    <row r="14605" spans="1:23" x14ac:dyDescent="0.3">
      <c r="A14605">
        <v>22594</v>
      </c>
      <c r="B14605" s="15" t="s">
        <v>1870</v>
      </c>
      <c r="C14605" t="str">
        <f>_xlfn.XLOOKUP($B14605, STANDARDS!$A:$A, STANDARDS!$B:$B,,0,2)</f>
        <v>Morwell 1B Lignite</v>
      </c>
      <c r="D14605" t="s">
        <v>535</v>
      </c>
      <c r="E14605" t="s">
        <v>2183</v>
      </c>
      <c r="F14605" s="38">
        <v>-38.2300088</v>
      </c>
      <c r="G14605">
        <v>146.57591740000001</v>
      </c>
      <c r="H14605">
        <v>0</v>
      </c>
      <c r="I14605" t="s">
        <v>592</v>
      </c>
      <c r="J14605" cm="1">
        <f t="array" ref="J14605:L14605">_xlfn.XLOOKUP($C14605, AGE!$A:$A,AGE!$B:$D,,0,2)</f>
        <v>22.18</v>
      </c>
      <c r="K14605">
        <v>0.63</v>
      </c>
      <c r="L14605" t="str">
        <v>Briggs et al. 2007</v>
      </c>
      <c r="M14605" t="s">
        <v>2296</v>
      </c>
      <c r="P14605" t="s">
        <v>2342</v>
      </c>
      <c r="S14605">
        <v>-25.8</v>
      </c>
      <c r="T14605">
        <v>0.06</v>
      </c>
      <c r="U14605" t="s">
        <v>2307</v>
      </c>
      <c r="V14605">
        <v>1</v>
      </c>
      <c r="W14605" t="s">
        <v>2547</v>
      </c>
    </row>
    <row r="14606" spans="1:23" x14ac:dyDescent="0.3">
      <c r="A14606">
        <v>22595</v>
      </c>
      <c r="B14606" s="15" t="s">
        <v>1870</v>
      </c>
      <c r="C14606" t="str">
        <f>_xlfn.XLOOKUP($B14606, STANDARDS!$A:$A, STANDARDS!$B:$B,,0,2)</f>
        <v>Morwell 1B Lignite</v>
      </c>
      <c r="D14606" t="s">
        <v>535</v>
      </c>
      <c r="E14606" t="s">
        <v>2183</v>
      </c>
      <c r="F14606" s="38">
        <v>-38.2300088</v>
      </c>
      <c r="G14606">
        <v>146.57591740000001</v>
      </c>
      <c r="H14606">
        <v>0</v>
      </c>
      <c r="I14606" t="s">
        <v>592</v>
      </c>
      <c r="J14606" cm="1">
        <f t="array" ref="J14606:L14606">_xlfn.XLOOKUP($C14606, AGE!$A:$A,AGE!$B:$D,,0,2)</f>
        <v>22.18</v>
      </c>
      <c r="K14606">
        <v>0.63</v>
      </c>
      <c r="L14606" t="str">
        <v>Briggs et al. 2007</v>
      </c>
      <c r="M14606" t="s">
        <v>2345</v>
      </c>
      <c r="P14606" t="s">
        <v>2342</v>
      </c>
      <c r="S14606">
        <v>-22.9</v>
      </c>
      <c r="T14606">
        <v>0.06</v>
      </c>
      <c r="U14606" t="s">
        <v>2344</v>
      </c>
      <c r="V14606">
        <v>1</v>
      </c>
      <c r="W14606" t="s">
        <v>2547</v>
      </c>
    </row>
    <row r="14607" spans="1:23" x14ac:dyDescent="0.3">
      <c r="A14607">
        <v>22595</v>
      </c>
      <c r="B14607" s="15" t="s">
        <v>1870</v>
      </c>
      <c r="C14607" t="str">
        <f>_xlfn.XLOOKUP($B14607, STANDARDS!$A:$A, STANDARDS!$B:$B,,0,2)</f>
        <v>Morwell 1B Lignite</v>
      </c>
      <c r="D14607" t="s">
        <v>535</v>
      </c>
      <c r="E14607" t="s">
        <v>2183</v>
      </c>
      <c r="F14607" s="38">
        <v>-38.2300088</v>
      </c>
      <c r="G14607">
        <v>146.57591740000001</v>
      </c>
      <c r="H14607">
        <v>0</v>
      </c>
      <c r="I14607" t="s">
        <v>592</v>
      </c>
      <c r="J14607" cm="1">
        <f t="array" ref="J14607:L14607">_xlfn.XLOOKUP($C14607, AGE!$A:$A,AGE!$B:$D,,0,2)</f>
        <v>22.18</v>
      </c>
      <c r="K14607">
        <v>0.63</v>
      </c>
      <c r="L14607" t="str">
        <v>Briggs et al. 2007</v>
      </c>
      <c r="M14607" t="s">
        <v>2296</v>
      </c>
      <c r="P14607" t="s">
        <v>2342</v>
      </c>
      <c r="S14607">
        <v>-24.6</v>
      </c>
      <c r="T14607">
        <v>0.06</v>
      </c>
      <c r="U14607" t="s">
        <v>2307</v>
      </c>
      <c r="V14607">
        <v>1</v>
      </c>
      <c r="W14607" t="s">
        <v>2547</v>
      </c>
    </row>
    <row r="14608" spans="1:23" x14ac:dyDescent="0.3">
      <c r="A14608">
        <v>22596</v>
      </c>
      <c r="B14608" s="15" t="s">
        <v>1870</v>
      </c>
      <c r="C14608" t="str">
        <f>_xlfn.XLOOKUP($B14608, STANDARDS!$A:$A, STANDARDS!$B:$B,,0,2)</f>
        <v>Morwell 1B Lignite</v>
      </c>
      <c r="D14608" t="s">
        <v>535</v>
      </c>
      <c r="E14608" t="s">
        <v>2183</v>
      </c>
      <c r="F14608" s="38">
        <v>-38.2300088</v>
      </c>
      <c r="G14608">
        <v>146.57591740000001</v>
      </c>
      <c r="H14608">
        <v>0</v>
      </c>
      <c r="I14608" t="s">
        <v>592</v>
      </c>
      <c r="J14608" cm="1">
        <f t="array" ref="J14608:L14608">_xlfn.XLOOKUP($C14608, AGE!$A:$A,AGE!$B:$D,,0,2)</f>
        <v>22.18</v>
      </c>
      <c r="K14608">
        <v>0.63</v>
      </c>
      <c r="L14608" t="str">
        <v>Briggs et al. 2007</v>
      </c>
      <c r="M14608" t="s">
        <v>2296</v>
      </c>
      <c r="P14608" t="s">
        <v>2342</v>
      </c>
      <c r="S14608">
        <v>-25.2</v>
      </c>
      <c r="T14608">
        <v>0.06</v>
      </c>
      <c r="U14608" t="s">
        <v>2307</v>
      </c>
      <c r="V14608">
        <v>1</v>
      </c>
      <c r="W14608" t="s">
        <v>2547</v>
      </c>
    </row>
    <row r="14609" spans="1:23" x14ac:dyDescent="0.3">
      <c r="A14609">
        <v>22597</v>
      </c>
      <c r="B14609" s="15" t="s">
        <v>1870</v>
      </c>
      <c r="C14609" t="str">
        <f>_xlfn.XLOOKUP($B14609, STANDARDS!$A:$A, STANDARDS!$B:$B,,0,2)</f>
        <v>Morwell 1B Lignite</v>
      </c>
      <c r="D14609" t="s">
        <v>535</v>
      </c>
      <c r="E14609" t="s">
        <v>2183</v>
      </c>
      <c r="F14609" s="38">
        <v>-38.2300088</v>
      </c>
      <c r="G14609">
        <v>146.57591740000001</v>
      </c>
      <c r="H14609">
        <v>0</v>
      </c>
      <c r="I14609" t="s">
        <v>592</v>
      </c>
      <c r="J14609" cm="1">
        <f t="array" ref="J14609:L14609">_xlfn.XLOOKUP($C14609, AGE!$A:$A,AGE!$B:$D,,0,2)</f>
        <v>22.18</v>
      </c>
      <c r="K14609">
        <v>0.63</v>
      </c>
      <c r="L14609" t="str">
        <v>Briggs et al. 2007</v>
      </c>
      <c r="M14609" t="s">
        <v>2296</v>
      </c>
      <c r="P14609" t="s">
        <v>2342</v>
      </c>
      <c r="S14609">
        <v>-25.4</v>
      </c>
      <c r="T14609">
        <v>0.06</v>
      </c>
      <c r="U14609" t="s">
        <v>2307</v>
      </c>
      <c r="V14609">
        <v>1</v>
      </c>
      <c r="W14609" t="s">
        <v>2547</v>
      </c>
    </row>
    <row r="14610" spans="1:23" x14ac:dyDescent="0.3">
      <c r="A14610">
        <v>22598</v>
      </c>
      <c r="B14610" s="15" t="s">
        <v>1870</v>
      </c>
      <c r="C14610" t="str">
        <f>_xlfn.XLOOKUP($B14610, STANDARDS!$A:$A, STANDARDS!$B:$B,,0,2)</f>
        <v>Morwell 1B Lignite</v>
      </c>
      <c r="D14610" t="s">
        <v>535</v>
      </c>
      <c r="E14610" t="s">
        <v>2183</v>
      </c>
      <c r="F14610" s="38">
        <v>-38.2300088</v>
      </c>
      <c r="G14610">
        <v>146.57591740000001</v>
      </c>
      <c r="H14610">
        <v>0</v>
      </c>
      <c r="I14610" t="s">
        <v>592</v>
      </c>
      <c r="J14610" cm="1">
        <f t="array" ref="J14610:L14610">_xlfn.XLOOKUP($C14610, AGE!$A:$A,AGE!$B:$D,,0,2)</f>
        <v>22.18</v>
      </c>
      <c r="K14610">
        <v>0.63</v>
      </c>
      <c r="L14610" t="str">
        <v>Briggs et al. 2007</v>
      </c>
      <c r="M14610" t="s">
        <v>2296</v>
      </c>
      <c r="P14610" t="s">
        <v>2342</v>
      </c>
      <c r="S14610">
        <v>-25.3</v>
      </c>
      <c r="T14610">
        <v>0.06</v>
      </c>
      <c r="U14610" t="s">
        <v>2307</v>
      </c>
      <c r="V14610">
        <v>1</v>
      </c>
      <c r="W14610" t="s">
        <v>2547</v>
      </c>
    </row>
    <row r="14611" spans="1:23" x14ac:dyDescent="0.3">
      <c r="A14611">
        <v>22599</v>
      </c>
      <c r="B14611" s="15" t="s">
        <v>1870</v>
      </c>
      <c r="C14611" t="str">
        <f>_xlfn.XLOOKUP($B14611, STANDARDS!$A:$A, STANDARDS!$B:$B,,0,2)</f>
        <v>Morwell 1B Lignite</v>
      </c>
      <c r="D14611" t="s">
        <v>535</v>
      </c>
      <c r="E14611" t="s">
        <v>2183</v>
      </c>
      <c r="F14611" s="38">
        <v>-38.2300088</v>
      </c>
      <c r="G14611">
        <v>146.57591740000001</v>
      </c>
      <c r="H14611">
        <v>0</v>
      </c>
      <c r="I14611" t="s">
        <v>592</v>
      </c>
      <c r="J14611" cm="1">
        <f t="array" ref="J14611:L14611">_xlfn.XLOOKUP($C14611, AGE!$A:$A,AGE!$B:$D,,0,2)</f>
        <v>22.18</v>
      </c>
      <c r="K14611">
        <v>0.63</v>
      </c>
      <c r="L14611" t="str">
        <v>Briggs et al. 2007</v>
      </c>
      <c r="M14611" t="s">
        <v>2296</v>
      </c>
      <c r="P14611" t="s">
        <v>2342</v>
      </c>
      <c r="S14611">
        <v>-25.5</v>
      </c>
      <c r="T14611">
        <v>0.06</v>
      </c>
      <c r="U14611" t="s">
        <v>2307</v>
      </c>
      <c r="V14611">
        <v>1</v>
      </c>
      <c r="W14611" t="s">
        <v>2547</v>
      </c>
    </row>
    <row r="14612" spans="1:23" x14ac:dyDescent="0.3">
      <c r="A14612">
        <v>22600</v>
      </c>
      <c r="B14612" s="15" t="s">
        <v>1870</v>
      </c>
      <c r="C14612" t="str">
        <f>_xlfn.XLOOKUP($B14612, STANDARDS!$A:$A, STANDARDS!$B:$B,,0,2)</f>
        <v>Morwell 1B Lignite</v>
      </c>
      <c r="D14612" t="s">
        <v>535</v>
      </c>
      <c r="E14612" t="s">
        <v>2183</v>
      </c>
      <c r="F14612" s="38">
        <v>-38.2300088</v>
      </c>
      <c r="G14612">
        <v>146.57591740000001</v>
      </c>
      <c r="H14612">
        <v>0</v>
      </c>
      <c r="I14612" t="s">
        <v>592</v>
      </c>
      <c r="J14612" cm="1">
        <f t="array" ref="J14612:L14612">_xlfn.XLOOKUP($C14612, AGE!$A:$A,AGE!$B:$D,,0,2)</f>
        <v>22.18</v>
      </c>
      <c r="K14612">
        <v>0.63</v>
      </c>
      <c r="L14612" t="str">
        <v>Briggs et al. 2007</v>
      </c>
      <c r="M14612" t="s">
        <v>2296</v>
      </c>
      <c r="P14612" t="s">
        <v>2342</v>
      </c>
      <c r="S14612">
        <v>-25.4</v>
      </c>
      <c r="T14612">
        <v>0.06</v>
      </c>
      <c r="U14612" t="s">
        <v>2307</v>
      </c>
      <c r="V14612">
        <v>1</v>
      </c>
      <c r="W14612" t="s">
        <v>2547</v>
      </c>
    </row>
    <row r="14613" spans="1:23" x14ac:dyDescent="0.3">
      <c r="A14613">
        <v>22601</v>
      </c>
      <c r="B14613" s="15" t="s">
        <v>1870</v>
      </c>
      <c r="C14613" t="str">
        <f>_xlfn.XLOOKUP($B14613, STANDARDS!$A:$A, STANDARDS!$B:$B,,0,2)</f>
        <v>Morwell 1B Lignite</v>
      </c>
      <c r="D14613" t="s">
        <v>535</v>
      </c>
      <c r="E14613" t="s">
        <v>2183</v>
      </c>
      <c r="F14613" s="38">
        <v>-38.2300088</v>
      </c>
      <c r="G14613">
        <v>146.57591740000001</v>
      </c>
      <c r="H14613">
        <v>0</v>
      </c>
      <c r="I14613" t="s">
        <v>592</v>
      </c>
      <c r="J14613" cm="1">
        <f t="array" ref="J14613:L14613">_xlfn.XLOOKUP($C14613, AGE!$A:$A,AGE!$B:$D,,0,2)</f>
        <v>22.18</v>
      </c>
      <c r="K14613">
        <v>0.63</v>
      </c>
      <c r="L14613" t="str">
        <v>Briggs et al. 2007</v>
      </c>
      <c r="M14613" t="s">
        <v>2296</v>
      </c>
      <c r="P14613" t="s">
        <v>2342</v>
      </c>
      <c r="S14613">
        <v>-25.3</v>
      </c>
      <c r="T14613">
        <v>0.06</v>
      </c>
      <c r="U14613" t="s">
        <v>2307</v>
      </c>
      <c r="V14613">
        <v>1</v>
      </c>
      <c r="W14613" t="s">
        <v>2547</v>
      </c>
    </row>
    <row r="14614" spans="1:23" x14ac:dyDescent="0.3">
      <c r="A14614">
        <v>22602</v>
      </c>
      <c r="B14614" s="15" t="s">
        <v>1870</v>
      </c>
      <c r="C14614" t="str">
        <f>_xlfn.XLOOKUP($B14614, STANDARDS!$A:$A, STANDARDS!$B:$B,,0,2)</f>
        <v>Morwell 1B Lignite</v>
      </c>
      <c r="D14614" t="s">
        <v>535</v>
      </c>
      <c r="E14614" t="s">
        <v>2183</v>
      </c>
      <c r="F14614" s="38">
        <v>-38.2300088</v>
      </c>
      <c r="G14614">
        <v>146.57591740000001</v>
      </c>
      <c r="H14614">
        <v>0</v>
      </c>
      <c r="I14614" t="s">
        <v>592</v>
      </c>
      <c r="J14614" cm="1">
        <f t="array" ref="J14614:L14614">_xlfn.XLOOKUP($C14614, AGE!$A:$A,AGE!$B:$D,,0,2)</f>
        <v>22.18</v>
      </c>
      <c r="K14614">
        <v>0.63</v>
      </c>
      <c r="L14614" t="str">
        <v>Briggs et al. 2007</v>
      </c>
      <c r="M14614" t="s">
        <v>2296</v>
      </c>
      <c r="P14614" t="s">
        <v>2342</v>
      </c>
      <c r="S14614">
        <v>-25.3</v>
      </c>
      <c r="T14614">
        <v>0.06</v>
      </c>
      <c r="U14614" t="s">
        <v>2307</v>
      </c>
      <c r="V14614">
        <v>1</v>
      </c>
      <c r="W14614" t="s">
        <v>2547</v>
      </c>
    </row>
    <row r="14615" spans="1:23" x14ac:dyDescent="0.3">
      <c r="A14615">
        <v>22603</v>
      </c>
      <c r="B14615" s="15" t="s">
        <v>1870</v>
      </c>
      <c r="C14615" t="str">
        <f>_xlfn.XLOOKUP($B14615, STANDARDS!$A:$A, STANDARDS!$B:$B,,0,2)</f>
        <v>Morwell 1B Lignite</v>
      </c>
      <c r="D14615" t="s">
        <v>535</v>
      </c>
      <c r="E14615" t="s">
        <v>2183</v>
      </c>
      <c r="F14615" s="38">
        <v>-38.2300088</v>
      </c>
      <c r="G14615">
        <v>146.57591740000001</v>
      </c>
      <c r="H14615">
        <v>0</v>
      </c>
      <c r="I14615" t="s">
        <v>592</v>
      </c>
      <c r="J14615" cm="1">
        <f t="array" ref="J14615:L14615">_xlfn.XLOOKUP($C14615, AGE!$A:$A,AGE!$B:$D,,0,2)</f>
        <v>22.18</v>
      </c>
      <c r="K14615">
        <v>0.63</v>
      </c>
      <c r="L14615" t="str">
        <v>Briggs et al. 2007</v>
      </c>
      <c r="M14615" t="s">
        <v>2296</v>
      </c>
      <c r="P14615" t="s">
        <v>2342</v>
      </c>
      <c r="S14615">
        <v>-25.3</v>
      </c>
      <c r="T14615">
        <v>0.06</v>
      </c>
      <c r="U14615" t="s">
        <v>2307</v>
      </c>
      <c r="V14615">
        <v>1</v>
      </c>
      <c r="W14615" t="s">
        <v>2547</v>
      </c>
    </row>
    <row r="14616" spans="1:23" x14ac:dyDescent="0.3">
      <c r="A14616">
        <v>22604</v>
      </c>
      <c r="B14616" s="15" t="s">
        <v>1870</v>
      </c>
      <c r="C14616" t="str">
        <f>_xlfn.XLOOKUP($B14616, STANDARDS!$A:$A, STANDARDS!$B:$B,,0,2)</f>
        <v>Morwell 1B Lignite</v>
      </c>
      <c r="D14616" t="s">
        <v>535</v>
      </c>
      <c r="E14616" t="s">
        <v>2183</v>
      </c>
      <c r="F14616" s="38">
        <v>-38.2300088</v>
      </c>
      <c r="G14616">
        <v>146.57591740000001</v>
      </c>
      <c r="H14616">
        <v>0</v>
      </c>
      <c r="I14616" t="s">
        <v>592</v>
      </c>
      <c r="J14616" cm="1">
        <f t="array" ref="J14616:L14616">_xlfn.XLOOKUP($C14616, AGE!$A:$A,AGE!$B:$D,,0,2)</f>
        <v>22.18</v>
      </c>
      <c r="K14616">
        <v>0.63</v>
      </c>
      <c r="L14616" t="str">
        <v>Briggs et al. 2007</v>
      </c>
      <c r="M14616" t="s">
        <v>2296</v>
      </c>
      <c r="P14616" t="s">
        <v>2342</v>
      </c>
      <c r="S14616">
        <v>-25.3</v>
      </c>
      <c r="T14616">
        <v>0.06</v>
      </c>
      <c r="U14616" t="s">
        <v>2307</v>
      </c>
      <c r="V14616">
        <v>1</v>
      </c>
      <c r="W14616" t="s">
        <v>2547</v>
      </c>
    </row>
    <row r="14617" spans="1:23" x14ac:dyDescent="0.3">
      <c r="A14617">
        <v>22605</v>
      </c>
      <c r="B14617" s="15" t="s">
        <v>1870</v>
      </c>
      <c r="C14617" t="str">
        <f>_xlfn.XLOOKUP($B14617, STANDARDS!$A:$A, STANDARDS!$B:$B,,0,2)</f>
        <v>Morwell 1B Lignite</v>
      </c>
      <c r="D14617" t="s">
        <v>535</v>
      </c>
      <c r="E14617" t="s">
        <v>2183</v>
      </c>
      <c r="F14617" s="38">
        <v>-38.2300088</v>
      </c>
      <c r="G14617">
        <v>146.57591740000001</v>
      </c>
      <c r="H14617">
        <v>0</v>
      </c>
      <c r="I14617" t="s">
        <v>592</v>
      </c>
      <c r="J14617" cm="1">
        <f t="array" ref="J14617:L14617">_xlfn.XLOOKUP($C14617, AGE!$A:$A,AGE!$B:$D,,0,2)</f>
        <v>22.18</v>
      </c>
      <c r="K14617">
        <v>0.63</v>
      </c>
      <c r="L14617" t="str">
        <v>Briggs et al. 2007</v>
      </c>
      <c r="M14617" t="s">
        <v>2345</v>
      </c>
      <c r="P14617" t="s">
        <v>2342</v>
      </c>
      <c r="S14617">
        <v>-25</v>
      </c>
      <c r="T14617">
        <v>0.06</v>
      </c>
      <c r="U14617" t="s">
        <v>2344</v>
      </c>
      <c r="V14617">
        <v>1</v>
      </c>
      <c r="W14617" t="s">
        <v>2547</v>
      </c>
    </row>
    <row r="14618" spans="1:23" x14ac:dyDescent="0.3">
      <c r="A14618">
        <v>22605</v>
      </c>
      <c r="B14618" s="15" t="s">
        <v>1870</v>
      </c>
      <c r="C14618" t="str">
        <f>_xlfn.XLOOKUP($B14618, STANDARDS!$A:$A, STANDARDS!$B:$B,,0,2)</f>
        <v>Morwell 1B Lignite</v>
      </c>
      <c r="D14618" t="s">
        <v>535</v>
      </c>
      <c r="E14618" t="s">
        <v>2183</v>
      </c>
      <c r="F14618" s="38">
        <v>-38.2300088</v>
      </c>
      <c r="G14618">
        <v>146.57591740000001</v>
      </c>
      <c r="H14618">
        <v>0</v>
      </c>
      <c r="I14618" t="s">
        <v>592</v>
      </c>
      <c r="J14618" cm="1">
        <f t="array" ref="J14618:L14618">_xlfn.XLOOKUP($C14618, AGE!$A:$A,AGE!$B:$D,,0,2)</f>
        <v>22.18</v>
      </c>
      <c r="K14618">
        <v>0.63</v>
      </c>
      <c r="L14618" t="str">
        <v>Briggs et al. 2007</v>
      </c>
      <c r="M14618" t="s">
        <v>2296</v>
      </c>
      <c r="P14618" t="s">
        <v>2342</v>
      </c>
      <c r="S14618">
        <v>-25.3</v>
      </c>
      <c r="T14618">
        <v>0.06</v>
      </c>
      <c r="U14618" t="s">
        <v>2307</v>
      </c>
      <c r="V14618">
        <v>1</v>
      </c>
      <c r="W14618" t="s">
        <v>2547</v>
      </c>
    </row>
    <row r="14619" spans="1:23" x14ac:dyDescent="0.3">
      <c r="A14619">
        <v>22606</v>
      </c>
      <c r="B14619" s="15" t="s">
        <v>1870</v>
      </c>
      <c r="C14619" t="str">
        <f>_xlfn.XLOOKUP($B14619, STANDARDS!$A:$A, STANDARDS!$B:$B,,0,2)</f>
        <v>Morwell 1B Lignite</v>
      </c>
      <c r="D14619" t="s">
        <v>535</v>
      </c>
      <c r="E14619" t="s">
        <v>2183</v>
      </c>
      <c r="F14619" s="38">
        <v>-38.2300088</v>
      </c>
      <c r="G14619">
        <v>146.57591740000001</v>
      </c>
      <c r="H14619">
        <v>0</v>
      </c>
      <c r="I14619" t="s">
        <v>592</v>
      </c>
      <c r="J14619" cm="1">
        <f t="array" ref="J14619:L14619">_xlfn.XLOOKUP($C14619, AGE!$A:$A,AGE!$B:$D,,0,2)</f>
        <v>22.18</v>
      </c>
      <c r="K14619">
        <v>0.63</v>
      </c>
      <c r="L14619" t="str">
        <v>Briggs et al. 2007</v>
      </c>
      <c r="M14619" t="s">
        <v>2296</v>
      </c>
      <c r="P14619" t="s">
        <v>2342</v>
      </c>
      <c r="S14619">
        <v>-25.4</v>
      </c>
      <c r="T14619">
        <v>0.06</v>
      </c>
      <c r="U14619" t="s">
        <v>2307</v>
      </c>
      <c r="V14619">
        <v>1</v>
      </c>
      <c r="W14619" t="s">
        <v>2547</v>
      </c>
    </row>
    <row r="14620" spans="1:23" x14ac:dyDescent="0.3">
      <c r="A14620">
        <v>22607</v>
      </c>
      <c r="B14620" s="15" t="s">
        <v>1870</v>
      </c>
      <c r="C14620" t="str">
        <f>_xlfn.XLOOKUP($B14620, STANDARDS!$A:$A, STANDARDS!$B:$B,,0,2)</f>
        <v>Morwell 1B Lignite</v>
      </c>
      <c r="D14620" t="s">
        <v>535</v>
      </c>
      <c r="E14620" t="s">
        <v>2183</v>
      </c>
      <c r="F14620" s="38">
        <v>-38.2300088</v>
      </c>
      <c r="G14620">
        <v>146.57591740000001</v>
      </c>
      <c r="H14620">
        <v>0</v>
      </c>
      <c r="I14620" t="s">
        <v>592</v>
      </c>
      <c r="J14620" cm="1">
        <f t="array" ref="J14620:L14620">_xlfn.XLOOKUP($C14620, AGE!$A:$A,AGE!$B:$D,,0,2)</f>
        <v>22.18</v>
      </c>
      <c r="K14620">
        <v>0.63</v>
      </c>
      <c r="L14620" t="str">
        <v>Briggs et al. 2007</v>
      </c>
      <c r="M14620" t="s">
        <v>2296</v>
      </c>
      <c r="P14620" t="s">
        <v>2342</v>
      </c>
      <c r="S14620">
        <v>-25.6</v>
      </c>
      <c r="T14620">
        <v>0.06</v>
      </c>
      <c r="U14620" t="s">
        <v>2307</v>
      </c>
      <c r="V14620">
        <v>1</v>
      </c>
      <c r="W14620" t="s">
        <v>2547</v>
      </c>
    </row>
    <row r="14621" spans="1:23" x14ac:dyDescent="0.3">
      <c r="A14621">
        <v>22608</v>
      </c>
      <c r="B14621" s="15" t="s">
        <v>1870</v>
      </c>
      <c r="C14621" t="str">
        <f>_xlfn.XLOOKUP($B14621, STANDARDS!$A:$A, STANDARDS!$B:$B,,0,2)</f>
        <v>Morwell 1B Lignite</v>
      </c>
      <c r="D14621" t="s">
        <v>535</v>
      </c>
      <c r="E14621" t="s">
        <v>2183</v>
      </c>
      <c r="F14621" s="38">
        <v>-38.2300088</v>
      </c>
      <c r="G14621">
        <v>146.57591740000001</v>
      </c>
      <c r="H14621">
        <v>0</v>
      </c>
      <c r="I14621" t="s">
        <v>592</v>
      </c>
      <c r="J14621" cm="1">
        <f t="array" ref="J14621:L14621">_xlfn.XLOOKUP($C14621, AGE!$A:$A,AGE!$B:$D,,0,2)</f>
        <v>22.18</v>
      </c>
      <c r="K14621">
        <v>0.63</v>
      </c>
      <c r="L14621" t="str">
        <v>Briggs et al. 2007</v>
      </c>
      <c r="M14621" t="s">
        <v>2296</v>
      </c>
      <c r="P14621" t="s">
        <v>2342</v>
      </c>
      <c r="S14621">
        <v>-25.5</v>
      </c>
      <c r="T14621">
        <v>0.06</v>
      </c>
      <c r="U14621" t="s">
        <v>2307</v>
      </c>
      <c r="V14621">
        <v>1</v>
      </c>
      <c r="W14621" t="s">
        <v>2547</v>
      </c>
    </row>
    <row r="14622" spans="1:23" x14ac:dyDescent="0.3">
      <c r="A14622">
        <v>22609</v>
      </c>
      <c r="B14622" s="15" t="s">
        <v>1870</v>
      </c>
      <c r="C14622" t="str">
        <f>_xlfn.XLOOKUP($B14622, STANDARDS!$A:$A, STANDARDS!$B:$B,,0,2)</f>
        <v>Morwell 1B Lignite</v>
      </c>
      <c r="D14622" t="s">
        <v>535</v>
      </c>
      <c r="E14622" t="s">
        <v>2183</v>
      </c>
      <c r="F14622" s="38">
        <v>-38.2300088</v>
      </c>
      <c r="G14622">
        <v>146.57591740000001</v>
      </c>
      <c r="H14622">
        <v>0</v>
      </c>
      <c r="I14622" t="s">
        <v>592</v>
      </c>
      <c r="J14622" cm="1">
        <f t="array" ref="J14622:L14622">_xlfn.XLOOKUP($C14622, AGE!$A:$A,AGE!$B:$D,,0,2)</f>
        <v>22.18</v>
      </c>
      <c r="K14622">
        <v>0.63</v>
      </c>
      <c r="L14622" t="str">
        <v>Briggs et al. 2007</v>
      </c>
      <c r="M14622" t="s">
        <v>2296</v>
      </c>
      <c r="P14622" t="s">
        <v>2342</v>
      </c>
      <c r="S14622">
        <v>-25.6</v>
      </c>
      <c r="T14622">
        <v>0.06</v>
      </c>
      <c r="U14622" t="s">
        <v>2307</v>
      </c>
      <c r="V14622">
        <v>1</v>
      </c>
      <c r="W14622" t="s">
        <v>2547</v>
      </c>
    </row>
    <row r="14623" spans="1:23" x14ac:dyDescent="0.3">
      <c r="A14623">
        <v>22610</v>
      </c>
      <c r="B14623" s="15" t="s">
        <v>1870</v>
      </c>
      <c r="C14623" t="str">
        <f>_xlfn.XLOOKUP($B14623, STANDARDS!$A:$A, STANDARDS!$B:$B,,0,2)</f>
        <v>Morwell 1B Lignite</v>
      </c>
      <c r="D14623" t="s">
        <v>535</v>
      </c>
      <c r="E14623" t="s">
        <v>2183</v>
      </c>
      <c r="F14623" s="38">
        <v>-38.2300088</v>
      </c>
      <c r="G14623">
        <v>146.57591740000001</v>
      </c>
      <c r="H14623">
        <v>0</v>
      </c>
      <c r="I14623" t="s">
        <v>592</v>
      </c>
      <c r="J14623" cm="1">
        <f t="array" ref="J14623:L14623">_xlfn.XLOOKUP($C14623, AGE!$A:$A,AGE!$B:$D,,0,2)</f>
        <v>22.18</v>
      </c>
      <c r="K14623">
        <v>0.63</v>
      </c>
      <c r="L14623" t="str">
        <v>Briggs et al. 2007</v>
      </c>
      <c r="M14623" t="s">
        <v>2296</v>
      </c>
      <c r="P14623" t="s">
        <v>2342</v>
      </c>
      <c r="S14623">
        <v>-25.7</v>
      </c>
      <c r="T14623">
        <v>0.06</v>
      </c>
      <c r="U14623" t="s">
        <v>2307</v>
      </c>
      <c r="V14623">
        <v>1</v>
      </c>
      <c r="W14623" t="s">
        <v>2547</v>
      </c>
    </row>
    <row r="14624" spans="1:23" x14ac:dyDescent="0.3">
      <c r="A14624">
        <v>22611</v>
      </c>
      <c r="B14624" s="15" t="s">
        <v>1870</v>
      </c>
      <c r="C14624" t="str">
        <f>_xlfn.XLOOKUP($B14624, STANDARDS!$A:$A, STANDARDS!$B:$B,,0,2)</f>
        <v>Morwell 1B Lignite</v>
      </c>
      <c r="D14624" t="s">
        <v>535</v>
      </c>
      <c r="E14624" t="s">
        <v>2183</v>
      </c>
      <c r="F14624" s="38">
        <v>-38.2300088</v>
      </c>
      <c r="G14624">
        <v>146.57591740000001</v>
      </c>
      <c r="H14624">
        <v>0</v>
      </c>
      <c r="I14624" t="s">
        <v>592</v>
      </c>
      <c r="J14624" cm="1">
        <f t="array" ref="J14624:L14624">_xlfn.XLOOKUP($C14624, AGE!$A:$A,AGE!$B:$D,,0,2)</f>
        <v>22.18</v>
      </c>
      <c r="K14624">
        <v>0.63</v>
      </c>
      <c r="L14624" t="str">
        <v>Briggs et al. 2007</v>
      </c>
      <c r="M14624" t="s">
        <v>2296</v>
      </c>
      <c r="P14624" t="s">
        <v>2342</v>
      </c>
      <c r="S14624">
        <v>-25.6</v>
      </c>
      <c r="T14624">
        <v>0.06</v>
      </c>
      <c r="U14624" t="s">
        <v>2307</v>
      </c>
      <c r="V14624">
        <v>1</v>
      </c>
      <c r="W14624" t="s">
        <v>2547</v>
      </c>
    </row>
    <row r="14625" spans="1:23" x14ac:dyDescent="0.3">
      <c r="A14625">
        <v>22612</v>
      </c>
      <c r="B14625" s="15" t="s">
        <v>1870</v>
      </c>
      <c r="C14625" t="str">
        <f>_xlfn.XLOOKUP($B14625, STANDARDS!$A:$A, STANDARDS!$B:$B,,0,2)</f>
        <v>Morwell 1B Lignite</v>
      </c>
      <c r="D14625" t="s">
        <v>535</v>
      </c>
      <c r="E14625" t="s">
        <v>2183</v>
      </c>
      <c r="F14625" s="38">
        <v>-38.2300088</v>
      </c>
      <c r="G14625">
        <v>146.57591740000001</v>
      </c>
      <c r="H14625">
        <v>0</v>
      </c>
      <c r="I14625" t="s">
        <v>592</v>
      </c>
      <c r="J14625" cm="1">
        <f t="array" ref="J14625:L14625">_xlfn.XLOOKUP($C14625, AGE!$A:$A,AGE!$B:$D,,0,2)</f>
        <v>22.18</v>
      </c>
      <c r="K14625">
        <v>0.63</v>
      </c>
      <c r="L14625" t="str">
        <v>Briggs et al. 2007</v>
      </c>
      <c r="M14625" t="s">
        <v>2296</v>
      </c>
      <c r="P14625" t="s">
        <v>2342</v>
      </c>
      <c r="S14625">
        <v>-25.7</v>
      </c>
      <c r="T14625">
        <v>0.06</v>
      </c>
      <c r="U14625" t="s">
        <v>2307</v>
      </c>
      <c r="V14625">
        <v>1</v>
      </c>
      <c r="W14625" t="s">
        <v>2547</v>
      </c>
    </row>
    <row r="14626" spans="1:23" x14ac:dyDescent="0.3">
      <c r="A14626">
        <v>22613</v>
      </c>
      <c r="B14626" s="15" t="s">
        <v>1870</v>
      </c>
      <c r="C14626" t="str">
        <f>_xlfn.XLOOKUP($B14626, STANDARDS!$A:$A, STANDARDS!$B:$B,,0,2)</f>
        <v>Morwell 1B Lignite</v>
      </c>
      <c r="D14626" t="s">
        <v>535</v>
      </c>
      <c r="E14626" t="s">
        <v>2183</v>
      </c>
      <c r="F14626" s="38">
        <v>-38.2300088</v>
      </c>
      <c r="G14626">
        <v>146.57591740000001</v>
      </c>
      <c r="H14626">
        <v>0</v>
      </c>
      <c r="I14626" t="s">
        <v>592</v>
      </c>
      <c r="J14626" cm="1">
        <f t="array" ref="J14626:L14626">_xlfn.XLOOKUP($C14626, AGE!$A:$A,AGE!$B:$D,,0,2)</f>
        <v>22.18</v>
      </c>
      <c r="K14626">
        <v>0.63</v>
      </c>
      <c r="L14626" t="str">
        <v>Briggs et al. 2007</v>
      </c>
      <c r="M14626" t="s">
        <v>2296</v>
      </c>
      <c r="P14626" t="s">
        <v>2342</v>
      </c>
      <c r="S14626">
        <v>-25.7</v>
      </c>
      <c r="T14626">
        <v>0.06</v>
      </c>
      <c r="U14626" t="s">
        <v>2307</v>
      </c>
      <c r="V14626">
        <v>1</v>
      </c>
      <c r="W14626" t="s">
        <v>2547</v>
      </c>
    </row>
    <row r="14627" spans="1:23" x14ac:dyDescent="0.3">
      <c r="A14627">
        <v>22614</v>
      </c>
      <c r="B14627" s="15" t="s">
        <v>1870</v>
      </c>
      <c r="C14627" t="str">
        <f>_xlfn.XLOOKUP($B14627, STANDARDS!$A:$A, STANDARDS!$B:$B,,0,2)</f>
        <v>Morwell 1B Lignite</v>
      </c>
      <c r="D14627" t="s">
        <v>535</v>
      </c>
      <c r="E14627" t="s">
        <v>2183</v>
      </c>
      <c r="F14627" s="38">
        <v>-38.2300088</v>
      </c>
      <c r="G14627">
        <v>146.57591740000001</v>
      </c>
      <c r="H14627">
        <v>0</v>
      </c>
      <c r="I14627" t="s">
        <v>592</v>
      </c>
      <c r="J14627" cm="1">
        <f t="array" ref="J14627:L14627">_xlfn.XLOOKUP($C14627, AGE!$A:$A,AGE!$B:$D,,0,2)</f>
        <v>22.18</v>
      </c>
      <c r="K14627">
        <v>0.63</v>
      </c>
      <c r="L14627" t="str">
        <v>Briggs et al. 2007</v>
      </c>
      <c r="M14627" t="s">
        <v>2296</v>
      </c>
      <c r="P14627" t="s">
        <v>2342</v>
      </c>
      <c r="S14627">
        <v>-25.8</v>
      </c>
      <c r="T14627">
        <v>0.06</v>
      </c>
      <c r="U14627" t="s">
        <v>2307</v>
      </c>
      <c r="V14627">
        <v>1</v>
      </c>
      <c r="W14627" t="s">
        <v>2547</v>
      </c>
    </row>
    <row r="14628" spans="1:23" x14ac:dyDescent="0.3">
      <c r="A14628">
        <v>22615</v>
      </c>
      <c r="B14628" s="15" t="s">
        <v>1870</v>
      </c>
      <c r="C14628" t="str">
        <f>_xlfn.XLOOKUP($B14628, STANDARDS!$A:$A, STANDARDS!$B:$B,,0,2)</f>
        <v>Morwell 1B Lignite</v>
      </c>
      <c r="D14628" t="s">
        <v>535</v>
      </c>
      <c r="E14628" t="s">
        <v>2183</v>
      </c>
      <c r="F14628" s="38">
        <v>-38.2300088</v>
      </c>
      <c r="G14628">
        <v>146.57591740000001</v>
      </c>
      <c r="H14628">
        <v>0</v>
      </c>
      <c r="I14628" t="s">
        <v>592</v>
      </c>
      <c r="J14628" cm="1">
        <f t="array" ref="J14628:L14628">_xlfn.XLOOKUP($C14628, AGE!$A:$A,AGE!$B:$D,,0,2)</f>
        <v>22.18</v>
      </c>
      <c r="K14628">
        <v>0.63</v>
      </c>
      <c r="L14628" t="str">
        <v>Briggs et al. 2007</v>
      </c>
      <c r="M14628" t="s">
        <v>2296</v>
      </c>
      <c r="P14628" t="s">
        <v>2342</v>
      </c>
      <c r="S14628">
        <v>-25.8</v>
      </c>
      <c r="T14628">
        <v>0.06</v>
      </c>
      <c r="U14628" t="s">
        <v>2307</v>
      </c>
      <c r="V14628">
        <v>1</v>
      </c>
      <c r="W14628" t="s">
        <v>2547</v>
      </c>
    </row>
    <row r="14629" spans="1:23" x14ac:dyDescent="0.3">
      <c r="A14629">
        <v>22616</v>
      </c>
      <c r="B14629" s="15" t="s">
        <v>1870</v>
      </c>
      <c r="C14629" t="str">
        <f>_xlfn.XLOOKUP($B14629, STANDARDS!$A:$A, STANDARDS!$B:$B,,0,2)</f>
        <v>Morwell 1B Lignite</v>
      </c>
      <c r="D14629" t="s">
        <v>535</v>
      </c>
      <c r="E14629" t="s">
        <v>2183</v>
      </c>
      <c r="F14629" s="38">
        <v>-38.2300088</v>
      </c>
      <c r="G14629">
        <v>146.57591740000001</v>
      </c>
      <c r="H14629">
        <v>0</v>
      </c>
      <c r="I14629" t="s">
        <v>592</v>
      </c>
      <c r="J14629" cm="1">
        <f t="array" ref="J14629:L14629">_xlfn.XLOOKUP($C14629, AGE!$A:$A,AGE!$B:$D,,0,2)</f>
        <v>22.18</v>
      </c>
      <c r="K14629">
        <v>0.63</v>
      </c>
      <c r="L14629" t="str">
        <v>Briggs et al. 2007</v>
      </c>
      <c r="M14629" t="s">
        <v>2296</v>
      </c>
      <c r="P14629" t="s">
        <v>2342</v>
      </c>
      <c r="S14629">
        <v>-25.7</v>
      </c>
      <c r="T14629">
        <v>0.06</v>
      </c>
      <c r="U14629" t="s">
        <v>2307</v>
      </c>
      <c r="V14629">
        <v>1</v>
      </c>
      <c r="W14629" t="s">
        <v>2547</v>
      </c>
    </row>
    <row r="14630" spans="1:23" x14ac:dyDescent="0.3">
      <c r="A14630">
        <v>22617</v>
      </c>
      <c r="B14630" s="15" t="s">
        <v>1870</v>
      </c>
      <c r="C14630" t="str">
        <f>_xlfn.XLOOKUP($B14630, STANDARDS!$A:$A, STANDARDS!$B:$B,,0,2)</f>
        <v>Morwell 1B Lignite</v>
      </c>
      <c r="D14630" t="s">
        <v>535</v>
      </c>
      <c r="E14630" t="s">
        <v>2183</v>
      </c>
      <c r="F14630" s="38">
        <v>-38.2300088</v>
      </c>
      <c r="G14630">
        <v>146.57591740000001</v>
      </c>
      <c r="H14630">
        <v>0</v>
      </c>
      <c r="I14630" t="s">
        <v>592</v>
      </c>
      <c r="J14630" cm="1">
        <f t="array" ref="J14630:L14630">_xlfn.XLOOKUP($C14630, AGE!$A:$A,AGE!$B:$D,,0,2)</f>
        <v>22.18</v>
      </c>
      <c r="K14630">
        <v>0.63</v>
      </c>
      <c r="L14630" t="str">
        <v>Briggs et al. 2007</v>
      </c>
      <c r="M14630" t="s">
        <v>2296</v>
      </c>
      <c r="P14630" t="s">
        <v>2342</v>
      </c>
      <c r="S14630">
        <v>-25.6</v>
      </c>
      <c r="T14630">
        <v>0.06</v>
      </c>
      <c r="U14630" t="s">
        <v>2307</v>
      </c>
      <c r="V14630">
        <v>1</v>
      </c>
      <c r="W14630" t="s">
        <v>2547</v>
      </c>
    </row>
    <row r="14631" spans="1:23" x14ac:dyDescent="0.3">
      <c r="A14631">
        <v>22618</v>
      </c>
      <c r="B14631" s="15" t="s">
        <v>1870</v>
      </c>
      <c r="C14631" t="str">
        <f>_xlfn.XLOOKUP($B14631, STANDARDS!$A:$A, STANDARDS!$B:$B,,0,2)</f>
        <v>Morwell 1B Lignite</v>
      </c>
      <c r="D14631" t="s">
        <v>535</v>
      </c>
      <c r="E14631" t="s">
        <v>2183</v>
      </c>
      <c r="F14631" s="38">
        <v>-38.2300088</v>
      </c>
      <c r="G14631">
        <v>146.57591740000001</v>
      </c>
      <c r="H14631">
        <v>0</v>
      </c>
      <c r="I14631" t="s">
        <v>592</v>
      </c>
      <c r="J14631" cm="1">
        <f t="array" ref="J14631:L14631">_xlfn.XLOOKUP($C14631, AGE!$A:$A,AGE!$B:$D,,0,2)</f>
        <v>22.18</v>
      </c>
      <c r="K14631">
        <v>0.63</v>
      </c>
      <c r="L14631" t="str">
        <v>Briggs et al. 2007</v>
      </c>
      <c r="M14631" t="s">
        <v>2296</v>
      </c>
      <c r="P14631" t="s">
        <v>2342</v>
      </c>
      <c r="S14631">
        <v>-25.5</v>
      </c>
      <c r="T14631">
        <v>0.06</v>
      </c>
      <c r="U14631" t="s">
        <v>2307</v>
      </c>
      <c r="V14631">
        <v>1</v>
      </c>
      <c r="W14631" t="s">
        <v>2547</v>
      </c>
    </row>
    <row r="14632" spans="1:23" x14ac:dyDescent="0.3">
      <c r="A14632">
        <v>22619</v>
      </c>
      <c r="B14632" s="15" t="s">
        <v>1870</v>
      </c>
      <c r="C14632" t="str">
        <f>_xlfn.XLOOKUP($B14632, STANDARDS!$A:$A, STANDARDS!$B:$B,,0,2)</f>
        <v>Morwell 1B Lignite</v>
      </c>
      <c r="D14632" t="s">
        <v>535</v>
      </c>
      <c r="E14632" t="s">
        <v>2183</v>
      </c>
      <c r="F14632" s="38">
        <v>-38.2300088</v>
      </c>
      <c r="G14632">
        <v>146.57591740000001</v>
      </c>
      <c r="H14632">
        <v>0</v>
      </c>
      <c r="I14632" t="s">
        <v>592</v>
      </c>
      <c r="J14632" cm="1">
        <f t="array" ref="J14632:L14632">_xlfn.XLOOKUP($C14632, AGE!$A:$A,AGE!$B:$D,,0,2)</f>
        <v>22.18</v>
      </c>
      <c r="K14632">
        <v>0.63</v>
      </c>
      <c r="L14632" t="str">
        <v>Briggs et al. 2007</v>
      </c>
      <c r="M14632" t="s">
        <v>2296</v>
      </c>
      <c r="P14632" t="s">
        <v>2342</v>
      </c>
      <c r="S14632">
        <v>-25.3</v>
      </c>
      <c r="T14632">
        <v>0.06</v>
      </c>
      <c r="U14632" t="s">
        <v>2307</v>
      </c>
      <c r="V14632">
        <v>1</v>
      </c>
      <c r="W14632" t="s">
        <v>2547</v>
      </c>
    </row>
    <row r="14633" spans="1:23" x14ac:dyDescent="0.3">
      <c r="A14633">
        <v>22620</v>
      </c>
      <c r="B14633" s="15" t="s">
        <v>1870</v>
      </c>
      <c r="C14633" t="str">
        <f>_xlfn.XLOOKUP($B14633, STANDARDS!$A:$A, STANDARDS!$B:$B,,0,2)</f>
        <v>Morwell 1B Lignite</v>
      </c>
      <c r="D14633" t="s">
        <v>535</v>
      </c>
      <c r="E14633" t="s">
        <v>2183</v>
      </c>
      <c r="F14633" s="38">
        <v>-38.2300088</v>
      </c>
      <c r="G14633">
        <v>146.57591740000001</v>
      </c>
      <c r="H14633">
        <v>0</v>
      </c>
      <c r="I14633" t="s">
        <v>592</v>
      </c>
      <c r="J14633" cm="1">
        <f t="array" ref="J14633:L14633">_xlfn.XLOOKUP($C14633, AGE!$A:$A,AGE!$B:$D,,0,2)</f>
        <v>22.18</v>
      </c>
      <c r="K14633">
        <v>0.63</v>
      </c>
      <c r="L14633" t="str">
        <v>Briggs et al. 2007</v>
      </c>
      <c r="M14633" t="s">
        <v>2296</v>
      </c>
      <c r="P14633" t="s">
        <v>2342</v>
      </c>
      <c r="S14633">
        <v>-25.6</v>
      </c>
      <c r="T14633">
        <v>0.06</v>
      </c>
      <c r="U14633" t="s">
        <v>2307</v>
      </c>
      <c r="V14633">
        <v>1</v>
      </c>
      <c r="W14633" t="s">
        <v>2547</v>
      </c>
    </row>
    <row r="14634" spans="1:23" x14ac:dyDescent="0.3">
      <c r="A14634">
        <v>22621</v>
      </c>
      <c r="B14634" s="15" t="s">
        <v>1870</v>
      </c>
      <c r="C14634" t="str">
        <f>_xlfn.XLOOKUP($B14634, STANDARDS!$A:$A, STANDARDS!$B:$B,,0,2)</f>
        <v>Morwell 1B Lignite</v>
      </c>
      <c r="D14634" t="s">
        <v>535</v>
      </c>
      <c r="E14634" t="s">
        <v>2183</v>
      </c>
      <c r="F14634" s="38">
        <v>-38.2300088</v>
      </c>
      <c r="G14634">
        <v>146.57591740000001</v>
      </c>
      <c r="H14634">
        <v>0</v>
      </c>
      <c r="I14634" t="s">
        <v>592</v>
      </c>
      <c r="J14634" cm="1">
        <f t="array" ref="J14634:L14634">_xlfn.XLOOKUP($C14634, AGE!$A:$A,AGE!$B:$D,,0,2)</f>
        <v>22.18</v>
      </c>
      <c r="K14634">
        <v>0.63</v>
      </c>
      <c r="L14634" t="str">
        <v>Briggs et al. 2007</v>
      </c>
      <c r="M14634" t="s">
        <v>2296</v>
      </c>
      <c r="P14634" t="s">
        <v>2342</v>
      </c>
      <c r="S14634">
        <v>-25.9</v>
      </c>
      <c r="T14634">
        <v>0.06</v>
      </c>
      <c r="U14634" t="s">
        <v>2307</v>
      </c>
      <c r="V14634">
        <v>1</v>
      </c>
      <c r="W14634" t="s">
        <v>2547</v>
      </c>
    </row>
    <row r="14635" spans="1:23" x14ac:dyDescent="0.3">
      <c r="A14635">
        <v>22622</v>
      </c>
      <c r="B14635" s="15" t="s">
        <v>1870</v>
      </c>
      <c r="C14635" t="str">
        <f>_xlfn.XLOOKUP($B14635, STANDARDS!$A:$A, STANDARDS!$B:$B,,0,2)</f>
        <v>Morwell 1B Lignite</v>
      </c>
      <c r="D14635" t="s">
        <v>535</v>
      </c>
      <c r="E14635" t="s">
        <v>2183</v>
      </c>
      <c r="F14635" s="38">
        <v>-38.2300088</v>
      </c>
      <c r="G14635">
        <v>146.57591740000001</v>
      </c>
      <c r="H14635">
        <v>0</v>
      </c>
      <c r="I14635" t="s">
        <v>592</v>
      </c>
      <c r="J14635" cm="1">
        <f t="array" ref="J14635:L14635">_xlfn.XLOOKUP($C14635, AGE!$A:$A,AGE!$B:$D,,0,2)</f>
        <v>22.18</v>
      </c>
      <c r="K14635">
        <v>0.63</v>
      </c>
      <c r="L14635" t="str">
        <v>Briggs et al. 2007</v>
      </c>
      <c r="M14635" t="s">
        <v>2296</v>
      </c>
      <c r="P14635" t="s">
        <v>2342</v>
      </c>
      <c r="S14635">
        <v>-25.6</v>
      </c>
      <c r="T14635">
        <v>0.06</v>
      </c>
      <c r="U14635" t="s">
        <v>2307</v>
      </c>
      <c r="V14635">
        <v>1</v>
      </c>
      <c r="W14635" t="s">
        <v>2547</v>
      </c>
    </row>
    <row r="14636" spans="1:23" x14ac:dyDescent="0.3">
      <c r="A14636">
        <v>22623</v>
      </c>
      <c r="B14636" s="15" t="s">
        <v>1870</v>
      </c>
      <c r="C14636" t="str">
        <f>_xlfn.XLOOKUP($B14636, STANDARDS!$A:$A, STANDARDS!$B:$B,,0,2)</f>
        <v>Morwell 1B Lignite</v>
      </c>
      <c r="D14636" t="s">
        <v>535</v>
      </c>
      <c r="E14636" t="s">
        <v>2183</v>
      </c>
      <c r="F14636" s="38">
        <v>-38.2300088</v>
      </c>
      <c r="G14636">
        <v>146.57591740000001</v>
      </c>
      <c r="H14636">
        <v>0</v>
      </c>
      <c r="I14636" t="s">
        <v>592</v>
      </c>
      <c r="J14636" cm="1">
        <f t="array" ref="J14636:L14636">_xlfn.XLOOKUP($C14636, AGE!$A:$A,AGE!$B:$D,,0,2)</f>
        <v>22.18</v>
      </c>
      <c r="K14636">
        <v>0.63</v>
      </c>
      <c r="L14636" t="str">
        <v>Briggs et al. 2007</v>
      </c>
      <c r="M14636" t="s">
        <v>2345</v>
      </c>
      <c r="P14636" t="s">
        <v>2342</v>
      </c>
      <c r="S14636">
        <v>-24.3</v>
      </c>
      <c r="T14636">
        <v>0.06</v>
      </c>
      <c r="U14636" t="s">
        <v>2344</v>
      </c>
      <c r="V14636">
        <v>1</v>
      </c>
      <c r="W14636" t="s">
        <v>2547</v>
      </c>
    </row>
    <row r="14637" spans="1:23" x14ac:dyDescent="0.3">
      <c r="A14637">
        <v>22623</v>
      </c>
      <c r="B14637" s="15" t="s">
        <v>1870</v>
      </c>
      <c r="C14637" t="str">
        <f>_xlfn.XLOOKUP($B14637, STANDARDS!$A:$A, STANDARDS!$B:$B,,0,2)</f>
        <v>Morwell 1B Lignite</v>
      </c>
      <c r="D14637" t="s">
        <v>535</v>
      </c>
      <c r="E14637" t="s">
        <v>2183</v>
      </c>
      <c r="F14637" s="38">
        <v>-38.2300088</v>
      </c>
      <c r="G14637">
        <v>146.57591740000001</v>
      </c>
      <c r="H14637">
        <v>0</v>
      </c>
      <c r="I14637" t="s">
        <v>592</v>
      </c>
      <c r="J14637" cm="1">
        <f t="array" ref="J14637:L14637">_xlfn.XLOOKUP($C14637, AGE!$A:$A,AGE!$B:$D,,0,2)</f>
        <v>22.18</v>
      </c>
      <c r="K14637">
        <v>0.63</v>
      </c>
      <c r="L14637" t="str">
        <v>Briggs et al. 2007</v>
      </c>
      <c r="M14637" t="s">
        <v>2296</v>
      </c>
      <c r="P14637" t="s">
        <v>2342</v>
      </c>
      <c r="S14637">
        <v>-25.4</v>
      </c>
      <c r="T14637">
        <v>0.06</v>
      </c>
      <c r="U14637" t="s">
        <v>2307</v>
      </c>
      <c r="V14637">
        <v>1</v>
      </c>
      <c r="W14637" t="s">
        <v>2547</v>
      </c>
    </row>
    <row r="14638" spans="1:23" x14ac:dyDescent="0.3">
      <c r="A14638">
        <v>22625</v>
      </c>
      <c r="B14638" s="15" t="s">
        <v>1870</v>
      </c>
      <c r="C14638" t="str">
        <f>_xlfn.XLOOKUP($B14638, STANDARDS!$A:$A, STANDARDS!$B:$B,,0,2)</f>
        <v>Morwell 1B Lignite</v>
      </c>
      <c r="D14638" t="s">
        <v>535</v>
      </c>
      <c r="E14638" t="s">
        <v>2183</v>
      </c>
      <c r="F14638" s="38">
        <v>-38.2300088</v>
      </c>
      <c r="G14638">
        <v>146.57591740000001</v>
      </c>
      <c r="H14638">
        <v>0</v>
      </c>
      <c r="I14638" t="s">
        <v>592</v>
      </c>
      <c r="J14638" cm="1">
        <f t="array" ref="J14638:L14638">_xlfn.XLOOKUP($C14638, AGE!$A:$A,AGE!$B:$D,,0,2)</f>
        <v>22.18</v>
      </c>
      <c r="K14638">
        <v>0.63</v>
      </c>
      <c r="L14638" t="str">
        <v>Briggs et al. 2007</v>
      </c>
      <c r="M14638" t="s">
        <v>2296</v>
      </c>
      <c r="P14638" t="s">
        <v>2342</v>
      </c>
      <c r="S14638">
        <v>-25.3</v>
      </c>
      <c r="T14638">
        <v>0.06</v>
      </c>
      <c r="U14638" t="s">
        <v>2307</v>
      </c>
      <c r="V14638">
        <v>1</v>
      </c>
      <c r="W14638" t="s">
        <v>2547</v>
      </c>
    </row>
    <row r="14639" spans="1:23" x14ac:dyDescent="0.3">
      <c r="A14639">
        <v>22626</v>
      </c>
      <c r="B14639" s="15" t="s">
        <v>1870</v>
      </c>
      <c r="C14639" t="str">
        <f>_xlfn.XLOOKUP($B14639, STANDARDS!$A:$A, STANDARDS!$B:$B,,0,2)</f>
        <v>Morwell 1B Lignite</v>
      </c>
      <c r="D14639" t="s">
        <v>535</v>
      </c>
      <c r="E14639" t="s">
        <v>2183</v>
      </c>
      <c r="F14639" s="38">
        <v>-38.2300088</v>
      </c>
      <c r="G14639">
        <v>146.57591740000001</v>
      </c>
      <c r="H14639">
        <v>0</v>
      </c>
      <c r="I14639" t="s">
        <v>592</v>
      </c>
      <c r="J14639" cm="1">
        <f t="array" ref="J14639:L14639">_xlfn.XLOOKUP($C14639, AGE!$A:$A,AGE!$B:$D,,0,2)</f>
        <v>22.18</v>
      </c>
      <c r="K14639">
        <v>0.63</v>
      </c>
      <c r="L14639" t="str">
        <v>Briggs et al. 2007</v>
      </c>
      <c r="M14639" t="s">
        <v>2296</v>
      </c>
      <c r="P14639" t="s">
        <v>2342</v>
      </c>
      <c r="S14639">
        <v>-25.4</v>
      </c>
      <c r="T14639">
        <v>0.06</v>
      </c>
      <c r="U14639" t="s">
        <v>2307</v>
      </c>
      <c r="V14639">
        <v>1</v>
      </c>
      <c r="W14639" t="s">
        <v>2547</v>
      </c>
    </row>
    <row r="14640" spans="1:23" x14ac:dyDescent="0.3">
      <c r="A14640">
        <v>22627</v>
      </c>
      <c r="B14640" s="15" t="s">
        <v>1870</v>
      </c>
      <c r="C14640" t="str">
        <f>_xlfn.XLOOKUP($B14640, STANDARDS!$A:$A, STANDARDS!$B:$B,,0,2)</f>
        <v>Morwell 1B Lignite</v>
      </c>
      <c r="D14640" t="s">
        <v>535</v>
      </c>
      <c r="E14640" t="s">
        <v>2183</v>
      </c>
      <c r="F14640" s="38">
        <v>-38.2300088</v>
      </c>
      <c r="G14640">
        <v>146.57591740000001</v>
      </c>
      <c r="H14640">
        <v>0</v>
      </c>
      <c r="I14640" t="s">
        <v>592</v>
      </c>
      <c r="J14640" cm="1">
        <f t="array" ref="J14640:L14640">_xlfn.XLOOKUP($C14640, AGE!$A:$A,AGE!$B:$D,,0,2)</f>
        <v>22.18</v>
      </c>
      <c r="K14640">
        <v>0.63</v>
      </c>
      <c r="L14640" t="str">
        <v>Briggs et al. 2007</v>
      </c>
      <c r="M14640" t="s">
        <v>2296</v>
      </c>
      <c r="P14640" t="s">
        <v>2342</v>
      </c>
      <c r="S14640">
        <v>-25.5</v>
      </c>
      <c r="T14640">
        <v>0.06</v>
      </c>
      <c r="U14640" t="s">
        <v>2307</v>
      </c>
      <c r="V14640">
        <v>1</v>
      </c>
      <c r="W14640" t="s">
        <v>2547</v>
      </c>
    </row>
    <row r="14641" spans="1:23" x14ac:dyDescent="0.3">
      <c r="A14641">
        <v>22628</v>
      </c>
      <c r="B14641" s="15" t="s">
        <v>1870</v>
      </c>
      <c r="C14641" t="str">
        <f>_xlfn.XLOOKUP($B14641, STANDARDS!$A:$A, STANDARDS!$B:$B,,0,2)</f>
        <v>Morwell 1B Lignite</v>
      </c>
      <c r="D14641" t="s">
        <v>535</v>
      </c>
      <c r="E14641" t="s">
        <v>2183</v>
      </c>
      <c r="F14641" s="38">
        <v>-38.2300088</v>
      </c>
      <c r="G14641">
        <v>146.57591740000001</v>
      </c>
      <c r="H14641">
        <v>0</v>
      </c>
      <c r="I14641" t="s">
        <v>592</v>
      </c>
      <c r="J14641" cm="1">
        <f t="array" ref="J14641:L14641">_xlfn.XLOOKUP($C14641, AGE!$A:$A,AGE!$B:$D,,0,2)</f>
        <v>22.18</v>
      </c>
      <c r="K14641">
        <v>0.63</v>
      </c>
      <c r="L14641" t="str">
        <v>Briggs et al. 2007</v>
      </c>
      <c r="M14641" t="s">
        <v>2296</v>
      </c>
      <c r="P14641" t="s">
        <v>2342</v>
      </c>
      <c r="S14641">
        <v>-25.5</v>
      </c>
      <c r="T14641">
        <v>0.06</v>
      </c>
      <c r="U14641" t="s">
        <v>2307</v>
      </c>
      <c r="V14641">
        <v>1</v>
      </c>
      <c r="W14641" t="s">
        <v>2547</v>
      </c>
    </row>
    <row r="14642" spans="1:23" x14ac:dyDescent="0.3">
      <c r="A14642">
        <v>22629</v>
      </c>
      <c r="B14642" s="15" t="s">
        <v>1870</v>
      </c>
      <c r="C14642" t="str">
        <f>_xlfn.XLOOKUP($B14642, STANDARDS!$A:$A, STANDARDS!$B:$B,,0,2)</f>
        <v>Morwell 1B Lignite</v>
      </c>
      <c r="D14642" t="s">
        <v>535</v>
      </c>
      <c r="E14642" t="s">
        <v>2183</v>
      </c>
      <c r="F14642" s="38">
        <v>-38.2300088</v>
      </c>
      <c r="G14642">
        <v>146.57591740000001</v>
      </c>
      <c r="H14642">
        <v>0</v>
      </c>
      <c r="I14642" t="s">
        <v>592</v>
      </c>
      <c r="J14642" cm="1">
        <f t="array" ref="J14642:L14642">_xlfn.XLOOKUP($C14642, AGE!$A:$A,AGE!$B:$D,,0,2)</f>
        <v>22.18</v>
      </c>
      <c r="K14642">
        <v>0.63</v>
      </c>
      <c r="L14642" t="str">
        <v>Briggs et al. 2007</v>
      </c>
      <c r="M14642" t="s">
        <v>2296</v>
      </c>
      <c r="P14642" t="s">
        <v>2342</v>
      </c>
      <c r="S14642">
        <v>-25.6</v>
      </c>
      <c r="T14642">
        <v>0.06</v>
      </c>
      <c r="U14642" t="s">
        <v>2307</v>
      </c>
      <c r="V14642">
        <v>1</v>
      </c>
      <c r="W14642" t="s">
        <v>2547</v>
      </c>
    </row>
    <row r="14643" spans="1:23" x14ac:dyDescent="0.3">
      <c r="A14643">
        <v>22630</v>
      </c>
      <c r="B14643" s="15" t="s">
        <v>1870</v>
      </c>
      <c r="C14643" t="str">
        <f>_xlfn.XLOOKUP($B14643, STANDARDS!$A:$A, STANDARDS!$B:$B,,0,2)</f>
        <v>Morwell 1B Lignite</v>
      </c>
      <c r="D14643" t="s">
        <v>535</v>
      </c>
      <c r="E14643" t="s">
        <v>2183</v>
      </c>
      <c r="F14643" s="38">
        <v>-38.2300088</v>
      </c>
      <c r="G14643">
        <v>146.57591740000001</v>
      </c>
      <c r="H14643">
        <v>0</v>
      </c>
      <c r="I14643" t="s">
        <v>592</v>
      </c>
      <c r="J14643" cm="1">
        <f t="array" ref="J14643:L14643">_xlfn.XLOOKUP($C14643, AGE!$A:$A,AGE!$B:$D,,0,2)</f>
        <v>22.18</v>
      </c>
      <c r="K14643">
        <v>0.63</v>
      </c>
      <c r="L14643" t="str">
        <v>Briggs et al. 2007</v>
      </c>
      <c r="M14643" t="s">
        <v>2345</v>
      </c>
      <c r="P14643" t="s">
        <v>2342</v>
      </c>
      <c r="S14643">
        <v>-24.2</v>
      </c>
      <c r="T14643">
        <v>0.06</v>
      </c>
      <c r="U14643" t="s">
        <v>2344</v>
      </c>
      <c r="V14643">
        <v>1</v>
      </c>
      <c r="W14643" t="s">
        <v>2547</v>
      </c>
    </row>
    <row r="14644" spans="1:23" x14ac:dyDescent="0.3">
      <c r="A14644">
        <v>22630</v>
      </c>
      <c r="B14644" s="15" t="s">
        <v>1870</v>
      </c>
      <c r="C14644" t="str">
        <f>_xlfn.XLOOKUP($B14644, STANDARDS!$A:$A, STANDARDS!$B:$B,,0,2)</f>
        <v>Morwell 1B Lignite</v>
      </c>
      <c r="D14644" t="s">
        <v>535</v>
      </c>
      <c r="E14644" t="s">
        <v>2183</v>
      </c>
      <c r="F14644" s="38">
        <v>-38.2300088</v>
      </c>
      <c r="G14644">
        <v>146.57591740000001</v>
      </c>
      <c r="H14644">
        <v>0</v>
      </c>
      <c r="I14644" t="s">
        <v>592</v>
      </c>
      <c r="J14644" cm="1">
        <f t="array" ref="J14644:L14644">_xlfn.XLOOKUP($C14644, AGE!$A:$A,AGE!$B:$D,,0,2)</f>
        <v>22.18</v>
      </c>
      <c r="K14644">
        <v>0.63</v>
      </c>
      <c r="L14644" t="str">
        <v>Briggs et al. 2007</v>
      </c>
      <c r="M14644" t="s">
        <v>2296</v>
      </c>
      <c r="P14644" t="s">
        <v>2342</v>
      </c>
      <c r="S14644">
        <v>-25.7</v>
      </c>
      <c r="T14644">
        <v>0.06</v>
      </c>
      <c r="U14644" t="s">
        <v>2307</v>
      </c>
      <c r="V14644">
        <v>1</v>
      </c>
      <c r="W14644" t="s">
        <v>2547</v>
      </c>
    </row>
    <row r="14645" spans="1:23" x14ac:dyDescent="0.3">
      <c r="A14645">
        <v>22631</v>
      </c>
      <c r="B14645" s="15" t="s">
        <v>1870</v>
      </c>
      <c r="C14645" t="str">
        <f>_xlfn.XLOOKUP($B14645, STANDARDS!$A:$A, STANDARDS!$B:$B,,0,2)</f>
        <v>Morwell 1B Lignite</v>
      </c>
      <c r="D14645" t="s">
        <v>535</v>
      </c>
      <c r="E14645" t="s">
        <v>2183</v>
      </c>
      <c r="F14645" s="38">
        <v>-38.2300088</v>
      </c>
      <c r="G14645">
        <v>146.57591740000001</v>
      </c>
      <c r="H14645">
        <v>0</v>
      </c>
      <c r="I14645" t="s">
        <v>592</v>
      </c>
      <c r="J14645" cm="1">
        <f t="array" ref="J14645:L14645">_xlfn.XLOOKUP($C14645, AGE!$A:$A,AGE!$B:$D,,0,2)</f>
        <v>22.18</v>
      </c>
      <c r="K14645">
        <v>0.63</v>
      </c>
      <c r="L14645" t="str">
        <v>Briggs et al. 2007</v>
      </c>
      <c r="M14645" t="s">
        <v>2296</v>
      </c>
      <c r="P14645" t="s">
        <v>2342</v>
      </c>
      <c r="S14645">
        <v>-25.5</v>
      </c>
      <c r="T14645">
        <v>0.06</v>
      </c>
      <c r="U14645" t="s">
        <v>2307</v>
      </c>
      <c r="V14645">
        <v>1</v>
      </c>
      <c r="W14645" t="s">
        <v>2547</v>
      </c>
    </row>
    <row r="14646" spans="1:23" x14ac:dyDescent="0.3">
      <c r="A14646">
        <v>22632</v>
      </c>
      <c r="B14646" s="15" t="s">
        <v>1870</v>
      </c>
      <c r="C14646" t="str">
        <f>_xlfn.XLOOKUP($B14646, STANDARDS!$A:$A, STANDARDS!$B:$B,,0,2)</f>
        <v>Morwell 1B Lignite</v>
      </c>
      <c r="D14646" t="s">
        <v>535</v>
      </c>
      <c r="E14646" t="s">
        <v>2183</v>
      </c>
      <c r="F14646" s="38">
        <v>-38.2300088</v>
      </c>
      <c r="G14646">
        <v>146.57591740000001</v>
      </c>
      <c r="H14646">
        <v>0</v>
      </c>
      <c r="I14646" t="s">
        <v>592</v>
      </c>
      <c r="J14646" cm="1">
        <f t="array" ref="J14646:L14646">_xlfn.XLOOKUP($C14646, AGE!$A:$A,AGE!$B:$D,,0,2)</f>
        <v>22.18</v>
      </c>
      <c r="K14646">
        <v>0.63</v>
      </c>
      <c r="L14646" t="str">
        <v>Briggs et al. 2007</v>
      </c>
      <c r="M14646" t="s">
        <v>2296</v>
      </c>
      <c r="P14646" t="s">
        <v>2342</v>
      </c>
      <c r="S14646">
        <v>-25.8</v>
      </c>
      <c r="T14646">
        <v>0.06</v>
      </c>
      <c r="U14646" t="s">
        <v>2307</v>
      </c>
      <c r="V14646">
        <v>1</v>
      </c>
      <c r="W14646" t="s">
        <v>2547</v>
      </c>
    </row>
    <row r="14647" spans="1:23" x14ac:dyDescent="0.3">
      <c r="A14647">
        <v>22633</v>
      </c>
      <c r="B14647" s="15" t="s">
        <v>1870</v>
      </c>
      <c r="C14647" t="str">
        <f>_xlfn.XLOOKUP($B14647, STANDARDS!$A:$A, STANDARDS!$B:$B,,0,2)</f>
        <v>Morwell 1B Lignite</v>
      </c>
      <c r="D14647" t="s">
        <v>535</v>
      </c>
      <c r="E14647" t="s">
        <v>2183</v>
      </c>
      <c r="F14647" s="38">
        <v>-38.2300088</v>
      </c>
      <c r="G14647">
        <v>146.57591740000001</v>
      </c>
      <c r="H14647">
        <v>0</v>
      </c>
      <c r="I14647" t="s">
        <v>592</v>
      </c>
      <c r="J14647" cm="1">
        <f t="array" ref="J14647:L14647">_xlfn.XLOOKUP($C14647, AGE!$A:$A,AGE!$B:$D,,0,2)</f>
        <v>22.18</v>
      </c>
      <c r="K14647">
        <v>0.63</v>
      </c>
      <c r="L14647" t="str">
        <v>Briggs et al. 2007</v>
      </c>
      <c r="M14647" t="s">
        <v>2296</v>
      </c>
      <c r="P14647" t="s">
        <v>2342</v>
      </c>
      <c r="S14647">
        <v>-25.8</v>
      </c>
      <c r="T14647">
        <v>0.06</v>
      </c>
      <c r="U14647" t="s">
        <v>2307</v>
      </c>
      <c r="V14647">
        <v>1</v>
      </c>
      <c r="W14647" t="s">
        <v>2547</v>
      </c>
    </row>
    <row r="14648" spans="1:23" x14ac:dyDescent="0.3">
      <c r="A14648">
        <v>22634</v>
      </c>
      <c r="B14648" s="15" t="s">
        <v>1870</v>
      </c>
      <c r="C14648" t="str">
        <f>_xlfn.XLOOKUP($B14648, STANDARDS!$A:$A, STANDARDS!$B:$B,,0,2)</f>
        <v>Morwell 1B Lignite</v>
      </c>
      <c r="D14648" t="s">
        <v>535</v>
      </c>
      <c r="E14648" t="s">
        <v>2183</v>
      </c>
      <c r="F14648" s="38">
        <v>-38.2300088</v>
      </c>
      <c r="G14648">
        <v>146.57591740000001</v>
      </c>
      <c r="H14648">
        <v>0</v>
      </c>
      <c r="I14648" t="s">
        <v>592</v>
      </c>
      <c r="J14648" cm="1">
        <f t="array" ref="J14648:L14648">_xlfn.XLOOKUP($C14648, AGE!$A:$A,AGE!$B:$D,,0,2)</f>
        <v>22.18</v>
      </c>
      <c r="K14648">
        <v>0.63</v>
      </c>
      <c r="L14648" t="str">
        <v>Briggs et al. 2007</v>
      </c>
      <c r="M14648" t="s">
        <v>2296</v>
      </c>
      <c r="P14648" t="s">
        <v>2342</v>
      </c>
      <c r="S14648">
        <v>-25.6</v>
      </c>
      <c r="T14648">
        <v>0.06</v>
      </c>
      <c r="U14648" t="s">
        <v>2307</v>
      </c>
      <c r="V14648">
        <v>1</v>
      </c>
      <c r="W14648" t="s">
        <v>2547</v>
      </c>
    </row>
    <row r="14649" spans="1:23" x14ac:dyDescent="0.3">
      <c r="A14649">
        <v>22635</v>
      </c>
      <c r="B14649" s="15" t="s">
        <v>1870</v>
      </c>
      <c r="C14649" t="str">
        <f>_xlfn.XLOOKUP($B14649, STANDARDS!$A:$A, STANDARDS!$B:$B,,0,2)</f>
        <v>Morwell 1B Lignite</v>
      </c>
      <c r="D14649" t="s">
        <v>535</v>
      </c>
      <c r="E14649" t="s">
        <v>2183</v>
      </c>
      <c r="F14649" s="38">
        <v>-38.2300088</v>
      </c>
      <c r="G14649">
        <v>146.57591740000001</v>
      </c>
      <c r="H14649">
        <v>0</v>
      </c>
      <c r="I14649" t="s">
        <v>592</v>
      </c>
      <c r="J14649" cm="1">
        <f t="array" ref="J14649:L14649">_xlfn.XLOOKUP($C14649, AGE!$A:$A,AGE!$B:$D,,0,2)</f>
        <v>22.18</v>
      </c>
      <c r="K14649">
        <v>0.63</v>
      </c>
      <c r="L14649" t="str">
        <v>Briggs et al. 2007</v>
      </c>
      <c r="M14649" t="s">
        <v>2296</v>
      </c>
      <c r="P14649" t="s">
        <v>2342</v>
      </c>
      <c r="S14649">
        <v>-25.6</v>
      </c>
      <c r="T14649">
        <v>0.06</v>
      </c>
      <c r="U14649" t="s">
        <v>2307</v>
      </c>
      <c r="V14649">
        <v>1</v>
      </c>
      <c r="W14649" t="s">
        <v>2547</v>
      </c>
    </row>
    <row r="14650" spans="1:23" x14ac:dyDescent="0.3">
      <c r="A14650">
        <v>22636</v>
      </c>
      <c r="B14650" s="15" t="s">
        <v>1870</v>
      </c>
      <c r="C14650" t="str">
        <f>_xlfn.XLOOKUP($B14650, STANDARDS!$A:$A, STANDARDS!$B:$B,,0,2)</f>
        <v>Morwell 1B Lignite</v>
      </c>
      <c r="D14650" t="s">
        <v>535</v>
      </c>
      <c r="E14650" t="s">
        <v>2183</v>
      </c>
      <c r="F14650" s="38">
        <v>-38.2300088</v>
      </c>
      <c r="G14650">
        <v>146.57591740000001</v>
      </c>
      <c r="H14650">
        <v>0</v>
      </c>
      <c r="I14650" t="s">
        <v>592</v>
      </c>
      <c r="J14650" cm="1">
        <f t="array" ref="J14650:L14650">_xlfn.XLOOKUP($C14650, AGE!$A:$A,AGE!$B:$D,,0,2)</f>
        <v>22.18</v>
      </c>
      <c r="K14650">
        <v>0.63</v>
      </c>
      <c r="L14650" t="str">
        <v>Briggs et al. 2007</v>
      </c>
      <c r="M14650" t="s">
        <v>2296</v>
      </c>
      <c r="P14650" t="s">
        <v>2342</v>
      </c>
      <c r="S14650">
        <v>-25.4</v>
      </c>
      <c r="T14650">
        <v>0.06</v>
      </c>
      <c r="U14650" t="s">
        <v>2307</v>
      </c>
      <c r="V14650">
        <v>1</v>
      </c>
      <c r="W14650" t="s">
        <v>2547</v>
      </c>
    </row>
    <row r="14651" spans="1:23" x14ac:dyDescent="0.3">
      <c r="A14651">
        <v>22636</v>
      </c>
      <c r="B14651" s="15" t="s">
        <v>1870</v>
      </c>
      <c r="C14651" t="str">
        <f>_xlfn.XLOOKUP($B14651, STANDARDS!$A:$A, STANDARDS!$B:$B,,0,2)</f>
        <v>Morwell 1B Lignite</v>
      </c>
      <c r="D14651" t="s">
        <v>535</v>
      </c>
      <c r="E14651" t="s">
        <v>2183</v>
      </c>
      <c r="F14651" s="38">
        <v>-38.2300088</v>
      </c>
      <c r="G14651">
        <v>146.57591740000001</v>
      </c>
      <c r="H14651">
        <v>0</v>
      </c>
      <c r="I14651" t="s">
        <v>592</v>
      </c>
      <c r="J14651" cm="1">
        <f t="array" ref="J14651:L14651">_xlfn.XLOOKUP($C14651, AGE!$A:$A,AGE!$B:$D,,0,2)</f>
        <v>22.18</v>
      </c>
      <c r="K14651">
        <v>0.63</v>
      </c>
      <c r="L14651" t="str">
        <v>Briggs et al. 2007</v>
      </c>
      <c r="M14651" t="s">
        <v>2345</v>
      </c>
      <c r="P14651" t="s">
        <v>2342</v>
      </c>
      <c r="S14651">
        <v>-26</v>
      </c>
      <c r="T14651">
        <v>0.06</v>
      </c>
      <c r="U14651" t="s">
        <v>2344</v>
      </c>
      <c r="V14651">
        <v>1</v>
      </c>
      <c r="W14651" t="s">
        <v>2547</v>
      </c>
    </row>
    <row r="14652" spans="1:23" x14ac:dyDescent="0.3">
      <c r="A14652">
        <v>22637</v>
      </c>
      <c r="B14652" s="15" t="s">
        <v>1870</v>
      </c>
      <c r="C14652" t="str">
        <f>_xlfn.XLOOKUP($B14652, STANDARDS!$A:$A, STANDARDS!$B:$B,,0,2)</f>
        <v>Morwell 1B Lignite</v>
      </c>
      <c r="D14652" t="s">
        <v>535</v>
      </c>
      <c r="E14652" t="s">
        <v>2183</v>
      </c>
      <c r="F14652" s="38">
        <v>-38.2300088</v>
      </c>
      <c r="G14652">
        <v>146.57591740000001</v>
      </c>
      <c r="H14652">
        <v>0</v>
      </c>
      <c r="I14652" t="s">
        <v>592</v>
      </c>
      <c r="J14652" cm="1">
        <f t="array" ref="J14652:L14652">_xlfn.XLOOKUP($C14652, AGE!$A:$A,AGE!$B:$D,,0,2)</f>
        <v>22.18</v>
      </c>
      <c r="K14652">
        <v>0.63</v>
      </c>
      <c r="L14652" t="str">
        <v>Briggs et al. 2007</v>
      </c>
      <c r="M14652" t="s">
        <v>2296</v>
      </c>
      <c r="P14652" t="s">
        <v>2342</v>
      </c>
      <c r="S14652">
        <v>-25.6</v>
      </c>
      <c r="T14652">
        <v>0.06</v>
      </c>
      <c r="U14652" t="s">
        <v>2307</v>
      </c>
      <c r="V14652">
        <v>1</v>
      </c>
      <c r="W14652" t="s">
        <v>2547</v>
      </c>
    </row>
    <row r="14653" spans="1:23" x14ac:dyDescent="0.3">
      <c r="A14653">
        <v>22638</v>
      </c>
      <c r="B14653" s="15" t="s">
        <v>1870</v>
      </c>
      <c r="C14653" t="str">
        <f>_xlfn.XLOOKUP($B14653, STANDARDS!$A:$A, STANDARDS!$B:$B,,0,2)</f>
        <v>Morwell 1B Lignite</v>
      </c>
      <c r="D14653" t="s">
        <v>535</v>
      </c>
      <c r="E14653" t="s">
        <v>2183</v>
      </c>
      <c r="F14653" s="38">
        <v>-38.2300088</v>
      </c>
      <c r="G14653">
        <v>146.57591740000001</v>
      </c>
      <c r="H14653">
        <v>0</v>
      </c>
      <c r="I14653" t="s">
        <v>592</v>
      </c>
      <c r="J14653" cm="1">
        <f t="array" ref="J14653:L14653">_xlfn.XLOOKUP($C14653, AGE!$A:$A,AGE!$B:$D,,0,2)</f>
        <v>22.18</v>
      </c>
      <c r="K14653">
        <v>0.63</v>
      </c>
      <c r="L14653" t="str">
        <v>Briggs et al. 2007</v>
      </c>
      <c r="M14653" t="s">
        <v>2296</v>
      </c>
      <c r="P14653" t="s">
        <v>2342</v>
      </c>
      <c r="S14653">
        <v>-25.6</v>
      </c>
      <c r="T14653">
        <v>0.06</v>
      </c>
      <c r="U14653" t="s">
        <v>2307</v>
      </c>
      <c r="V14653">
        <v>1</v>
      </c>
      <c r="W14653" t="s">
        <v>2547</v>
      </c>
    </row>
    <row r="14654" spans="1:23" x14ac:dyDescent="0.3">
      <c r="A14654">
        <v>22639</v>
      </c>
      <c r="B14654" s="15" t="s">
        <v>1870</v>
      </c>
      <c r="C14654" t="str">
        <f>_xlfn.XLOOKUP($B14654, STANDARDS!$A:$A, STANDARDS!$B:$B,,0,2)</f>
        <v>Morwell 1B Lignite</v>
      </c>
      <c r="D14654" t="s">
        <v>535</v>
      </c>
      <c r="E14654" t="s">
        <v>2183</v>
      </c>
      <c r="F14654" s="38">
        <v>-38.2300088</v>
      </c>
      <c r="G14654">
        <v>146.57591740000001</v>
      </c>
      <c r="H14654">
        <v>0</v>
      </c>
      <c r="I14654" t="s">
        <v>592</v>
      </c>
      <c r="J14654" cm="1">
        <f t="array" ref="J14654:L14654">_xlfn.XLOOKUP($C14654, AGE!$A:$A,AGE!$B:$D,,0,2)</f>
        <v>22.18</v>
      </c>
      <c r="K14654">
        <v>0.63</v>
      </c>
      <c r="L14654" t="str">
        <v>Briggs et al. 2007</v>
      </c>
      <c r="M14654" t="s">
        <v>2345</v>
      </c>
      <c r="P14654" t="s">
        <v>2342</v>
      </c>
      <c r="S14654">
        <v>-25.3</v>
      </c>
      <c r="T14654">
        <v>0.06</v>
      </c>
      <c r="U14654" t="s">
        <v>2344</v>
      </c>
      <c r="V14654">
        <v>1</v>
      </c>
      <c r="W14654" t="s">
        <v>2547</v>
      </c>
    </row>
    <row r="14655" spans="1:23" x14ac:dyDescent="0.3">
      <c r="A14655">
        <v>22639</v>
      </c>
      <c r="B14655" s="15" t="s">
        <v>1870</v>
      </c>
      <c r="C14655" t="str">
        <f>_xlfn.XLOOKUP($B14655, STANDARDS!$A:$A, STANDARDS!$B:$B,,0,2)</f>
        <v>Morwell 1B Lignite</v>
      </c>
      <c r="D14655" t="s">
        <v>535</v>
      </c>
      <c r="E14655" t="s">
        <v>2183</v>
      </c>
      <c r="F14655" s="38">
        <v>-38.2300088</v>
      </c>
      <c r="G14655">
        <v>146.57591740000001</v>
      </c>
      <c r="H14655">
        <v>0</v>
      </c>
      <c r="I14655" t="s">
        <v>592</v>
      </c>
      <c r="J14655" cm="1">
        <f t="array" ref="J14655:L14655">_xlfn.XLOOKUP($C14655, AGE!$A:$A,AGE!$B:$D,,0,2)</f>
        <v>22.18</v>
      </c>
      <c r="K14655">
        <v>0.63</v>
      </c>
      <c r="L14655" t="str">
        <v>Briggs et al. 2007</v>
      </c>
      <c r="M14655" t="s">
        <v>2296</v>
      </c>
      <c r="P14655" t="s">
        <v>2342</v>
      </c>
      <c r="S14655">
        <v>-25.6</v>
      </c>
      <c r="T14655">
        <v>0.06</v>
      </c>
      <c r="U14655" t="s">
        <v>2307</v>
      </c>
      <c r="V14655">
        <v>1</v>
      </c>
      <c r="W14655" t="s">
        <v>2547</v>
      </c>
    </row>
    <row r="14656" spans="1:23" x14ac:dyDescent="0.3">
      <c r="A14656">
        <v>22640</v>
      </c>
      <c r="B14656" s="15" t="s">
        <v>1870</v>
      </c>
      <c r="C14656" t="str">
        <f>_xlfn.XLOOKUP($B14656, STANDARDS!$A:$A, STANDARDS!$B:$B,,0,2)</f>
        <v>Morwell 1B Lignite</v>
      </c>
      <c r="D14656" t="s">
        <v>535</v>
      </c>
      <c r="E14656" t="s">
        <v>2183</v>
      </c>
      <c r="F14656" s="38">
        <v>-38.2300088</v>
      </c>
      <c r="G14656">
        <v>146.57591740000001</v>
      </c>
      <c r="H14656">
        <v>0</v>
      </c>
      <c r="I14656" t="s">
        <v>592</v>
      </c>
      <c r="J14656" cm="1">
        <f t="array" ref="J14656:L14656">_xlfn.XLOOKUP($C14656, AGE!$A:$A,AGE!$B:$D,,0,2)</f>
        <v>22.18</v>
      </c>
      <c r="K14656">
        <v>0.63</v>
      </c>
      <c r="L14656" t="str">
        <v>Briggs et al. 2007</v>
      </c>
      <c r="M14656" t="s">
        <v>2296</v>
      </c>
      <c r="P14656" t="s">
        <v>2342</v>
      </c>
      <c r="S14656">
        <v>-25.7</v>
      </c>
      <c r="T14656">
        <v>0.06</v>
      </c>
      <c r="U14656" t="s">
        <v>2307</v>
      </c>
      <c r="V14656">
        <v>1</v>
      </c>
      <c r="W14656" t="s">
        <v>2547</v>
      </c>
    </row>
    <row r="14657" spans="1:23" x14ac:dyDescent="0.3">
      <c r="A14657">
        <v>22641</v>
      </c>
      <c r="B14657" s="15" t="s">
        <v>1870</v>
      </c>
      <c r="C14657" t="str">
        <f>_xlfn.XLOOKUP($B14657, STANDARDS!$A:$A, STANDARDS!$B:$B,,0,2)</f>
        <v>Morwell 1B Lignite</v>
      </c>
      <c r="D14657" t="s">
        <v>535</v>
      </c>
      <c r="E14657" t="s">
        <v>2183</v>
      </c>
      <c r="F14657" s="38">
        <v>-38.2300088</v>
      </c>
      <c r="G14657">
        <v>146.57591740000001</v>
      </c>
      <c r="H14657">
        <v>0</v>
      </c>
      <c r="I14657" t="s">
        <v>592</v>
      </c>
      <c r="J14657" cm="1">
        <f t="array" ref="J14657:L14657">_xlfn.XLOOKUP($C14657, AGE!$A:$A,AGE!$B:$D,,0,2)</f>
        <v>22.18</v>
      </c>
      <c r="K14657">
        <v>0.63</v>
      </c>
      <c r="L14657" t="str">
        <v>Briggs et al. 2007</v>
      </c>
      <c r="M14657" t="s">
        <v>2296</v>
      </c>
      <c r="P14657" t="s">
        <v>2342</v>
      </c>
      <c r="S14657">
        <v>-25.8</v>
      </c>
      <c r="T14657">
        <v>0.06</v>
      </c>
      <c r="U14657" t="s">
        <v>2307</v>
      </c>
      <c r="V14657">
        <v>1</v>
      </c>
      <c r="W14657" t="s">
        <v>2547</v>
      </c>
    </row>
    <row r="14658" spans="1:23" x14ac:dyDescent="0.3">
      <c r="A14658">
        <v>22642</v>
      </c>
      <c r="B14658" s="15" t="s">
        <v>1870</v>
      </c>
      <c r="C14658" t="str">
        <f>_xlfn.XLOOKUP($B14658, STANDARDS!$A:$A, STANDARDS!$B:$B,,0,2)</f>
        <v>Morwell 1B Lignite</v>
      </c>
      <c r="D14658" t="s">
        <v>535</v>
      </c>
      <c r="E14658" t="s">
        <v>2183</v>
      </c>
      <c r="F14658" s="38">
        <v>-38.2300088</v>
      </c>
      <c r="G14658">
        <v>146.57591740000001</v>
      </c>
      <c r="H14658">
        <v>0</v>
      </c>
      <c r="I14658" t="s">
        <v>592</v>
      </c>
      <c r="J14658" cm="1">
        <f t="array" ref="J14658:L14658">_xlfn.XLOOKUP($C14658, AGE!$A:$A,AGE!$B:$D,,0,2)</f>
        <v>22.18</v>
      </c>
      <c r="K14658">
        <v>0.63</v>
      </c>
      <c r="L14658" t="str">
        <v>Briggs et al. 2007</v>
      </c>
      <c r="M14658" t="s">
        <v>2296</v>
      </c>
      <c r="P14658" t="s">
        <v>2342</v>
      </c>
      <c r="S14658">
        <v>-25.7</v>
      </c>
      <c r="T14658">
        <v>0.06</v>
      </c>
      <c r="U14658" t="s">
        <v>2307</v>
      </c>
      <c r="V14658">
        <v>1</v>
      </c>
      <c r="W14658" t="s">
        <v>2547</v>
      </c>
    </row>
    <row r="14659" spans="1:23" x14ac:dyDescent="0.3">
      <c r="A14659">
        <v>22643</v>
      </c>
      <c r="B14659" s="15" t="s">
        <v>1870</v>
      </c>
      <c r="C14659" t="str">
        <f>_xlfn.XLOOKUP($B14659, STANDARDS!$A:$A, STANDARDS!$B:$B,,0,2)</f>
        <v>Morwell 1B Lignite</v>
      </c>
      <c r="D14659" t="s">
        <v>535</v>
      </c>
      <c r="E14659" t="s">
        <v>2183</v>
      </c>
      <c r="F14659" s="38">
        <v>-38.2300088</v>
      </c>
      <c r="G14659">
        <v>146.57591740000001</v>
      </c>
      <c r="H14659">
        <v>0</v>
      </c>
      <c r="I14659" t="s">
        <v>592</v>
      </c>
      <c r="J14659" cm="1">
        <f t="array" ref="J14659:L14659">_xlfn.XLOOKUP($C14659, AGE!$A:$A,AGE!$B:$D,,0,2)</f>
        <v>22.18</v>
      </c>
      <c r="K14659">
        <v>0.63</v>
      </c>
      <c r="L14659" t="str">
        <v>Briggs et al. 2007</v>
      </c>
      <c r="M14659" t="s">
        <v>2296</v>
      </c>
      <c r="P14659" t="s">
        <v>2342</v>
      </c>
      <c r="S14659">
        <v>-25.7</v>
      </c>
      <c r="T14659">
        <v>0.06</v>
      </c>
      <c r="U14659" t="s">
        <v>2307</v>
      </c>
      <c r="V14659">
        <v>1</v>
      </c>
      <c r="W14659" t="s">
        <v>2547</v>
      </c>
    </row>
    <row r="14660" spans="1:23" x14ac:dyDescent="0.3">
      <c r="A14660">
        <v>22644</v>
      </c>
      <c r="B14660" s="15" t="s">
        <v>1870</v>
      </c>
      <c r="C14660" t="str">
        <f>_xlfn.XLOOKUP($B14660, STANDARDS!$A:$A, STANDARDS!$B:$B,,0,2)</f>
        <v>Morwell 1B Lignite</v>
      </c>
      <c r="D14660" t="s">
        <v>535</v>
      </c>
      <c r="E14660" t="s">
        <v>2183</v>
      </c>
      <c r="F14660" s="38">
        <v>-38.2300088</v>
      </c>
      <c r="G14660">
        <v>146.57591740000001</v>
      </c>
      <c r="H14660">
        <v>0</v>
      </c>
      <c r="I14660" t="s">
        <v>592</v>
      </c>
      <c r="J14660" cm="1">
        <f t="array" ref="J14660:L14660">_xlfn.XLOOKUP($C14660, AGE!$A:$A,AGE!$B:$D,,0,2)</f>
        <v>22.18</v>
      </c>
      <c r="K14660">
        <v>0.63</v>
      </c>
      <c r="L14660" t="str">
        <v>Briggs et al. 2007</v>
      </c>
      <c r="M14660" t="s">
        <v>2296</v>
      </c>
      <c r="P14660" t="s">
        <v>2342</v>
      </c>
      <c r="S14660">
        <v>-25.8</v>
      </c>
      <c r="T14660">
        <v>0.06</v>
      </c>
      <c r="U14660" t="s">
        <v>2307</v>
      </c>
      <c r="V14660">
        <v>1</v>
      </c>
      <c r="W14660" t="s">
        <v>2547</v>
      </c>
    </row>
    <row r="14661" spans="1:23" x14ac:dyDescent="0.3">
      <c r="A14661">
        <v>22645</v>
      </c>
      <c r="B14661" s="15" t="s">
        <v>1870</v>
      </c>
      <c r="C14661" t="str">
        <f>_xlfn.XLOOKUP($B14661, STANDARDS!$A:$A, STANDARDS!$B:$B,,0,2)</f>
        <v>Morwell 1B Lignite</v>
      </c>
      <c r="D14661" t="s">
        <v>535</v>
      </c>
      <c r="E14661" t="s">
        <v>2183</v>
      </c>
      <c r="F14661" s="38">
        <v>-38.2300088</v>
      </c>
      <c r="G14661">
        <v>146.57591740000001</v>
      </c>
      <c r="H14661">
        <v>0</v>
      </c>
      <c r="I14661" t="s">
        <v>592</v>
      </c>
      <c r="J14661" cm="1">
        <f t="array" ref="J14661:L14661">_xlfn.XLOOKUP($C14661, AGE!$A:$A,AGE!$B:$D,,0,2)</f>
        <v>22.18</v>
      </c>
      <c r="K14661">
        <v>0.63</v>
      </c>
      <c r="L14661" t="str">
        <v>Briggs et al. 2007</v>
      </c>
      <c r="M14661" t="s">
        <v>2296</v>
      </c>
      <c r="P14661" t="s">
        <v>2342</v>
      </c>
      <c r="S14661">
        <v>-25.8</v>
      </c>
      <c r="T14661">
        <v>0.06</v>
      </c>
      <c r="U14661" t="s">
        <v>2307</v>
      </c>
      <c r="V14661">
        <v>1</v>
      </c>
      <c r="W14661" t="s">
        <v>2547</v>
      </c>
    </row>
    <row r="14662" spans="1:23" x14ac:dyDescent="0.3">
      <c r="A14662">
        <v>22646</v>
      </c>
      <c r="B14662" s="15" t="s">
        <v>1870</v>
      </c>
      <c r="C14662" t="str">
        <f>_xlfn.XLOOKUP($B14662, STANDARDS!$A:$A, STANDARDS!$B:$B,,0,2)</f>
        <v>Morwell 1B Lignite</v>
      </c>
      <c r="D14662" t="s">
        <v>535</v>
      </c>
      <c r="E14662" t="s">
        <v>2183</v>
      </c>
      <c r="F14662" s="38">
        <v>-38.2300088</v>
      </c>
      <c r="G14662">
        <v>146.57591740000001</v>
      </c>
      <c r="H14662">
        <v>0</v>
      </c>
      <c r="I14662" t="s">
        <v>592</v>
      </c>
      <c r="J14662" cm="1">
        <f t="array" ref="J14662:L14662">_xlfn.XLOOKUP($C14662, AGE!$A:$A,AGE!$B:$D,,0,2)</f>
        <v>22.18</v>
      </c>
      <c r="K14662">
        <v>0.63</v>
      </c>
      <c r="L14662" t="str">
        <v>Briggs et al. 2007</v>
      </c>
      <c r="M14662" t="s">
        <v>2296</v>
      </c>
      <c r="P14662" t="s">
        <v>2342</v>
      </c>
      <c r="S14662">
        <v>-25.7</v>
      </c>
      <c r="T14662">
        <v>0.06</v>
      </c>
      <c r="U14662" t="s">
        <v>2307</v>
      </c>
      <c r="V14662">
        <v>1</v>
      </c>
      <c r="W14662" t="s">
        <v>2547</v>
      </c>
    </row>
    <row r="14663" spans="1:23" x14ac:dyDescent="0.3">
      <c r="A14663">
        <v>22647</v>
      </c>
      <c r="B14663" s="15" t="s">
        <v>1870</v>
      </c>
      <c r="C14663" t="str">
        <f>_xlfn.XLOOKUP($B14663, STANDARDS!$A:$A, STANDARDS!$B:$B,,0,2)</f>
        <v>Morwell 1B Lignite</v>
      </c>
      <c r="D14663" t="s">
        <v>535</v>
      </c>
      <c r="E14663" t="s">
        <v>2183</v>
      </c>
      <c r="F14663" s="38">
        <v>-38.2300088</v>
      </c>
      <c r="G14663">
        <v>146.57591740000001</v>
      </c>
      <c r="H14663">
        <v>0</v>
      </c>
      <c r="I14663" t="s">
        <v>592</v>
      </c>
      <c r="J14663" cm="1">
        <f t="array" ref="J14663:L14663">_xlfn.XLOOKUP($C14663, AGE!$A:$A,AGE!$B:$D,,0,2)</f>
        <v>22.18</v>
      </c>
      <c r="K14663">
        <v>0.63</v>
      </c>
      <c r="L14663" t="str">
        <v>Briggs et al. 2007</v>
      </c>
      <c r="M14663" t="s">
        <v>2296</v>
      </c>
      <c r="P14663" t="s">
        <v>2342</v>
      </c>
      <c r="S14663">
        <v>-25.8</v>
      </c>
      <c r="T14663">
        <v>0.06</v>
      </c>
      <c r="U14663" t="s">
        <v>2307</v>
      </c>
      <c r="V14663">
        <v>1</v>
      </c>
      <c r="W14663" t="s">
        <v>2547</v>
      </c>
    </row>
    <row r="14664" spans="1:23" x14ac:dyDescent="0.3">
      <c r="A14664">
        <v>22648</v>
      </c>
      <c r="B14664" s="15" t="s">
        <v>1870</v>
      </c>
      <c r="C14664" t="str">
        <f>_xlfn.XLOOKUP($B14664, STANDARDS!$A:$A, STANDARDS!$B:$B,,0,2)</f>
        <v>Morwell 1B Lignite</v>
      </c>
      <c r="D14664" t="s">
        <v>535</v>
      </c>
      <c r="E14664" t="s">
        <v>2183</v>
      </c>
      <c r="F14664" s="38">
        <v>-38.2300088</v>
      </c>
      <c r="G14664">
        <v>146.57591740000001</v>
      </c>
      <c r="H14664">
        <v>0</v>
      </c>
      <c r="I14664" t="s">
        <v>592</v>
      </c>
      <c r="J14664" cm="1">
        <f t="array" ref="J14664:L14664">_xlfn.XLOOKUP($C14664, AGE!$A:$A,AGE!$B:$D,,0,2)</f>
        <v>22.18</v>
      </c>
      <c r="K14664">
        <v>0.63</v>
      </c>
      <c r="L14664" t="str">
        <v>Briggs et al. 2007</v>
      </c>
      <c r="M14664" t="s">
        <v>2296</v>
      </c>
      <c r="P14664" t="s">
        <v>2342</v>
      </c>
      <c r="S14664">
        <v>-25.7</v>
      </c>
      <c r="T14664">
        <v>0.06</v>
      </c>
      <c r="U14664" t="s">
        <v>2307</v>
      </c>
      <c r="V14664">
        <v>1</v>
      </c>
      <c r="W14664" t="s">
        <v>2547</v>
      </c>
    </row>
    <row r="14665" spans="1:23" x14ac:dyDescent="0.3">
      <c r="A14665">
        <v>22649</v>
      </c>
      <c r="B14665" s="15" t="s">
        <v>1870</v>
      </c>
      <c r="C14665" t="str">
        <f>_xlfn.XLOOKUP($B14665, STANDARDS!$A:$A, STANDARDS!$B:$B,,0,2)</f>
        <v>Morwell 1B Lignite</v>
      </c>
      <c r="D14665" t="s">
        <v>535</v>
      </c>
      <c r="E14665" t="s">
        <v>2183</v>
      </c>
      <c r="F14665" s="38">
        <v>-38.2300088</v>
      </c>
      <c r="G14665">
        <v>146.57591740000001</v>
      </c>
      <c r="H14665">
        <v>0</v>
      </c>
      <c r="I14665" t="s">
        <v>592</v>
      </c>
      <c r="J14665" cm="1">
        <f t="array" ref="J14665:L14665">_xlfn.XLOOKUP($C14665, AGE!$A:$A,AGE!$B:$D,,0,2)</f>
        <v>22.18</v>
      </c>
      <c r="K14665">
        <v>0.63</v>
      </c>
      <c r="L14665" t="str">
        <v>Briggs et al. 2007</v>
      </c>
      <c r="M14665" t="s">
        <v>2345</v>
      </c>
      <c r="P14665" t="s">
        <v>2342</v>
      </c>
      <c r="S14665">
        <v>-24.7</v>
      </c>
      <c r="T14665">
        <v>0.06</v>
      </c>
      <c r="U14665" t="s">
        <v>2344</v>
      </c>
      <c r="V14665">
        <v>1</v>
      </c>
      <c r="W14665" t="s">
        <v>2547</v>
      </c>
    </row>
    <row r="14666" spans="1:23" x14ac:dyDescent="0.3">
      <c r="A14666">
        <v>22649</v>
      </c>
      <c r="B14666" s="15" t="s">
        <v>1870</v>
      </c>
      <c r="C14666" t="str">
        <f>_xlfn.XLOOKUP($B14666, STANDARDS!$A:$A, STANDARDS!$B:$B,,0,2)</f>
        <v>Morwell 1B Lignite</v>
      </c>
      <c r="D14666" t="s">
        <v>535</v>
      </c>
      <c r="E14666" t="s">
        <v>2183</v>
      </c>
      <c r="F14666" s="38">
        <v>-38.2300088</v>
      </c>
      <c r="G14666">
        <v>146.57591740000001</v>
      </c>
      <c r="H14666">
        <v>0</v>
      </c>
      <c r="I14666" t="s">
        <v>592</v>
      </c>
      <c r="J14666" cm="1">
        <f t="array" ref="J14666:L14666">_xlfn.XLOOKUP($C14666, AGE!$A:$A,AGE!$B:$D,,0,2)</f>
        <v>22.18</v>
      </c>
      <c r="K14666">
        <v>0.63</v>
      </c>
      <c r="L14666" t="str">
        <v>Briggs et al. 2007</v>
      </c>
      <c r="M14666" t="s">
        <v>2296</v>
      </c>
      <c r="P14666" t="s">
        <v>2342</v>
      </c>
      <c r="S14666">
        <v>-25.8</v>
      </c>
      <c r="T14666">
        <v>0.06</v>
      </c>
      <c r="U14666" t="s">
        <v>2307</v>
      </c>
      <c r="V14666">
        <v>1</v>
      </c>
      <c r="W14666" t="s">
        <v>2547</v>
      </c>
    </row>
    <row r="14667" spans="1:23" x14ac:dyDescent="0.3">
      <c r="A14667">
        <v>22650</v>
      </c>
      <c r="B14667" s="15" t="s">
        <v>1870</v>
      </c>
      <c r="C14667" t="str">
        <f>_xlfn.XLOOKUP($B14667, STANDARDS!$A:$A, STANDARDS!$B:$B,,0,2)</f>
        <v>Morwell 1B Lignite</v>
      </c>
      <c r="D14667" t="s">
        <v>535</v>
      </c>
      <c r="E14667" t="s">
        <v>2183</v>
      </c>
      <c r="F14667" s="38">
        <v>-38.2300088</v>
      </c>
      <c r="G14667">
        <v>146.57591740000001</v>
      </c>
      <c r="H14667">
        <v>0</v>
      </c>
      <c r="I14667" t="s">
        <v>592</v>
      </c>
      <c r="J14667" cm="1">
        <f t="array" ref="J14667:L14667">_xlfn.XLOOKUP($C14667, AGE!$A:$A,AGE!$B:$D,,0,2)</f>
        <v>22.18</v>
      </c>
      <c r="K14667">
        <v>0.63</v>
      </c>
      <c r="L14667" t="str">
        <v>Briggs et al. 2007</v>
      </c>
      <c r="M14667" t="s">
        <v>2296</v>
      </c>
      <c r="P14667" t="s">
        <v>2342</v>
      </c>
      <c r="S14667">
        <v>-25.9</v>
      </c>
      <c r="T14667">
        <v>0.06</v>
      </c>
      <c r="U14667" t="s">
        <v>2307</v>
      </c>
      <c r="V14667">
        <v>1</v>
      </c>
      <c r="W14667" t="s">
        <v>2547</v>
      </c>
    </row>
    <row r="14668" spans="1:23" x14ac:dyDescent="0.3">
      <c r="A14668">
        <v>22651</v>
      </c>
      <c r="B14668" s="15" t="s">
        <v>1870</v>
      </c>
      <c r="C14668" t="str">
        <f>_xlfn.XLOOKUP($B14668, STANDARDS!$A:$A, STANDARDS!$B:$B,,0,2)</f>
        <v>Morwell 1B Lignite</v>
      </c>
      <c r="D14668" t="s">
        <v>535</v>
      </c>
      <c r="E14668" t="s">
        <v>2183</v>
      </c>
      <c r="F14668" s="38">
        <v>-38.2300088</v>
      </c>
      <c r="G14668">
        <v>146.57591740000001</v>
      </c>
      <c r="H14668">
        <v>0</v>
      </c>
      <c r="I14668" t="s">
        <v>592</v>
      </c>
      <c r="J14668" cm="1">
        <f t="array" ref="J14668:L14668">_xlfn.XLOOKUP($C14668, AGE!$A:$A,AGE!$B:$D,,0,2)</f>
        <v>22.18</v>
      </c>
      <c r="K14668">
        <v>0.63</v>
      </c>
      <c r="L14668" t="str">
        <v>Briggs et al. 2007</v>
      </c>
      <c r="M14668" t="s">
        <v>2296</v>
      </c>
      <c r="P14668" t="s">
        <v>2342</v>
      </c>
      <c r="S14668">
        <v>-25.8</v>
      </c>
      <c r="T14668">
        <v>0.06</v>
      </c>
      <c r="U14668" t="s">
        <v>2307</v>
      </c>
      <c r="V14668">
        <v>1</v>
      </c>
      <c r="W14668" t="s">
        <v>2547</v>
      </c>
    </row>
    <row r="14669" spans="1:23" x14ac:dyDescent="0.3">
      <c r="A14669">
        <v>22652</v>
      </c>
      <c r="B14669" s="15" t="s">
        <v>1870</v>
      </c>
      <c r="C14669" t="str">
        <f>_xlfn.XLOOKUP($B14669, STANDARDS!$A:$A, STANDARDS!$B:$B,,0,2)</f>
        <v>Morwell 1B Lignite</v>
      </c>
      <c r="D14669" t="s">
        <v>535</v>
      </c>
      <c r="E14669" t="s">
        <v>2183</v>
      </c>
      <c r="F14669" s="38">
        <v>-38.2300088</v>
      </c>
      <c r="G14669">
        <v>146.57591740000001</v>
      </c>
      <c r="H14669">
        <v>0</v>
      </c>
      <c r="I14669" t="s">
        <v>592</v>
      </c>
      <c r="J14669" cm="1">
        <f t="array" ref="J14669:L14669">_xlfn.XLOOKUP($C14669, AGE!$A:$A,AGE!$B:$D,,0,2)</f>
        <v>22.18</v>
      </c>
      <c r="K14669">
        <v>0.63</v>
      </c>
      <c r="L14669" t="str">
        <v>Briggs et al. 2007</v>
      </c>
      <c r="M14669" t="s">
        <v>2296</v>
      </c>
      <c r="P14669" t="s">
        <v>2342</v>
      </c>
      <c r="S14669">
        <v>-25.9</v>
      </c>
      <c r="T14669">
        <v>0.06</v>
      </c>
      <c r="U14669" t="s">
        <v>2307</v>
      </c>
      <c r="V14669">
        <v>1</v>
      </c>
      <c r="W14669" t="s">
        <v>2547</v>
      </c>
    </row>
    <row r="14670" spans="1:23" x14ac:dyDescent="0.3">
      <c r="A14670">
        <v>22653</v>
      </c>
      <c r="B14670" s="15" t="s">
        <v>1870</v>
      </c>
      <c r="C14670" t="str">
        <f>_xlfn.XLOOKUP($B14670, STANDARDS!$A:$A, STANDARDS!$B:$B,,0,2)</f>
        <v>Morwell 1B Lignite</v>
      </c>
      <c r="D14670" t="s">
        <v>535</v>
      </c>
      <c r="E14670" t="s">
        <v>2183</v>
      </c>
      <c r="F14670" s="38">
        <v>-38.2300088</v>
      </c>
      <c r="G14670">
        <v>146.57591740000001</v>
      </c>
      <c r="H14670">
        <v>0</v>
      </c>
      <c r="I14670" t="s">
        <v>592</v>
      </c>
      <c r="J14670" cm="1">
        <f t="array" ref="J14670:L14670">_xlfn.XLOOKUP($C14670, AGE!$A:$A,AGE!$B:$D,,0,2)</f>
        <v>22.18</v>
      </c>
      <c r="K14670">
        <v>0.63</v>
      </c>
      <c r="L14670" t="str">
        <v>Briggs et al. 2007</v>
      </c>
      <c r="M14670" t="s">
        <v>2296</v>
      </c>
      <c r="P14670" t="s">
        <v>2342</v>
      </c>
      <c r="S14670">
        <v>-25.9</v>
      </c>
      <c r="T14670">
        <v>0.06</v>
      </c>
      <c r="U14670" t="s">
        <v>2307</v>
      </c>
      <c r="V14670">
        <v>1</v>
      </c>
      <c r="W14670" t="s">
        <v>2547</v>
      </c>
    </row>
    <row r="14671" spans="1:23" x14ac:dyDescent="0.3">
      <c r="A14671">
        <v>22653</v>
      </c>
      <c r="B14671" s="15" t="s">
        <v>1870</v>
      </c>
      <c r="C14671" t="str">
        <f>_xlfn.XLOOKUP($B14671, STANDARDS!$A:$A, STANDARDS!$B:$B,,0,2)</f>
        <v>Morwell 1B Lignite</v>
      </c>
      <c r="D14671" t="s">
        <v>535</v>
      </c>
      <c r="E14671" t="s">
        <v>2183</v>
      </c>
      <c r="F14671" s="38">
        <v>-38.2300088</v>
      </c>
      <c r="G14671">
        <v>146.57591740000001</v>
      </c>
      <c r="H14671">
        <v>0</v>
      </c>
      <c r="I14671" t="s">
        <v>592</v>
      </c>
      <c r="J14671" cm="1">
        <f t="array" ref="J14671:L14671">_xlfn.XLOOKUP($C14671, AGE!$A:$A,AGE!$B:$D,,0,2)</f>
        <v>22.18</v>
      </c>
      <c r="K14671">
        <v>0.63</v>
      </c>
      <c r="L14671" t="str">
        <v>Briggs et al. 2007</v>
      </c>
      <c r="M14671" t="s">
        <v>2345</v>
      </c>
      <c r="P14671" t="s">
        <v>2342</v>
      </c>
      <c r="S14671">
        <v>-26.4</v>
      </c>
      <c r="T14671">
        <v>0.06</v>
      </c>
      <c r="U14671" t="s">
        <v>2344</v>
      </c>
      <c r="V14671">
        <v>1</v>
      </c>
      <c r="W14671" t="s">
        <v>2547</v>
      </c>
    </row>
    <row r="14672" spans="1:23" x14ac:dyDescent="0.3">
      <c r="A14672">
        <v>22654</v>
      </c>
      <c r="B14672" s="15" t="s">
        <v>1870</v>
      </c>
      <c r="C14672" t="str">
        <f>_xlfn.XLOOKUP($B14672, STANDARDS!$A:$A, STANDARDS!$B:$B,,0,2)</f>
        <v>Morwell 1B Lignite</v>
      </c>
      <c r="D14672" t="s">
        <v>535</v>
      </c>
      <c r="E14672" t="s">
        <v>2183</v>
      </c>
      <c r="F14672" s="38">
        <v>-38.2300088</v>
      </c>
      <c r="G14672">
        <v>146.57591740000001</v>
      </c>
      <c r="H14672">
        <v>0</v>
      </c>
      <c r="I14672" t="s">
        <v>592</v>
      </c>
      <c r="J14672" cm="1">
        <f t="array" ref="J14672:L14672">_xlfn.XLOOKUP($C14672, AGE!$A:$A,AGE!$B:$D,,0,2)</f>
        <v>22.18</v>
      </c>
      <c r="K14672">
        <v>0.63</v>
      </c>
      <c r="L14672" t="str">
        <v>Briggs et al. 2007</v>
      </c>
      <c r="M14672" t="s">
        <v>2296</v>
      </c>
      <c r="P14672" t="s">
        <v>2342</v>
      </c>
      <c r="S14672">
        <v>-25.9</v>
      </c>
      <c r="T14672">
        <v>0.06</v>
      </c>
      <c r="U14672" t="s">
        <v>2307</v>
      </c>
      <c r="V14672">
        <v>1</v>
      </c>
      <c r="W14672" t="s">
        <v>2547</v>
      </c>
    </row>
    <row r="14673" spans="1:23" x14ac:dyDescent="0.3">
      <c r="A14673">
        <v>22655</v>
      </c>
      <c r="B14673" s="15" t="s">
        <v>1870</v>
      </c>
      <c r="C14673" t="str">
        <f>_xlfn.XLOOKUP($B14673, STANDARDS!$A:$A, STANDARDS!$B:$B,,0,2)</f>
        <v>Morwell 1B Lignite</v>
      </c>
      <c r="D14673" t="s">
        <v>535</v>
      </c>
      <c r="E14673" t="s">
        <v>2183</v>
      </c>
      <c r="F14673" s="38">
        <v>-38.2300088</v>
      </c>
      <c r="G14673">
        <v>146.57591740000001</v>
      </c>
      <c r="H14673">
        <v>0</v>
      </c>
      <c r="I14673" t="s">
        <v>592</v>
      </c>
      <c r="J14673" cm="1">
        <f t="array" ref="J14673:L14673">_xlfn.XLOOKUP($C14673, AGE!$A:$A,AGE!$B:$D,,0,2)</f>
        <v>22.18</v>
      </c>
      <c r="K14673">
        <v>0.63</v>
      </c>
      <c r="L14673" t="str">
        <v>Briggs et al. 2007</v>
      </c>
      <c r="M14673" t="s">
        <v>2296</v>
      </c>
      <c r="P14673" t="s">
        <v>2342</v>
      </c>
      <c r="S14673">
        <v>-25.8</v>
      </c>
      <c r="T14673">
        <v>0.06</v>
      </c>
      <c r="U14673" t="s">
        <v>2307</v>
      </c>
      <c r="V14673">
        <v>1</v>
      </c>
      <c r="W14673" t="s">
        <v>2547</v>
      </c>
    </row>
    <row r="14674" spans="1:23" x14ac:dyDescent="0.3">
      <c r="A14674">
        <v>22656</v>
      </c>
      <c r="B14674" s="15" t="s">
        <v>1870</v>
      </c>
      <c r="C14674" t="str">
        <f>_xlfn.XLOOKUP($B14674, STANDARDS!$A:$A, STANDARDS!$B:$B,,0,2)</f>
        <v>Morwell 1B Lignite</v>
      </c>
      <c r="D14674" t="s">
        <v>535</v>
      </c>
      <c r="E14674" t="s">
        <v>2183</v>
      </c>
      <c r="F14674" s="38">
        <v>-38.2300088</v>
      </c>
      <c r="G14674">
        <v>146.57591740000001</v>
      </c>
      <c r="H14674">
        <v>0</v>
      </c>
      <c r="I14674" t="s">
        <v>592</v>
      </c>
      <c r="J14674" cm="1">
        <f t="array" ref="J14674:L14674">_xlfn.XLOOKUP($C14674, AGE!$A:$A,AGE!$B:$D,,0,2)</f>
        <v>22.18</v>
      </c>
      <c r="K14674">
        <v>0.63</v>
      </c>
      <c r="L14674" t="str">
        <v>Briggs et al. 2007</v>
      </c>
      <c r="M14674" t="s">
        <v>2296</v>
      </c>
      <c r="P14674" t="s">
        <v>2342</v>
      </c>
      <c r="S14674">
        <v>-25.8</v>
      </c>
      <c r="T14674">
        <v>0.06</v>
      </c>
      <c r="U14674" t="s">
        <v>2307</v>
      </c>
      <c r="V14674">
        <v>1</v>
      </c>
      <c r="W14674" t="s">
        <v>2547</v>
      </c>
    </row>
    <row r="14675" spans="1:23" x14ac:dyDescent="0.3">
      <c r="A14675">
        <v>22657</v>
      </c>
      <c r="B14675" s="15" t="s">
        <v>1870</v>
      </c>
      <c r="C14675" t="str">
        <f>_xlfn.XLOOKUP($B14675, STANDARDS!$A:$A, STANDARDS!$B:$B,,0,2)</f>
        <v>Morwell 1B Lignite</v>
      </c>
      <c r="D14675" t="s">
        <v>535</v>
      </c>
      <c r="E14675" t="s">
        <v>2183</v>
      </c>
      <c r="F14675" s="38">
        <v>-38.2300088</v>
      </c>
      <c r="G14675">
        <v>146.57591740000001</v>
      </c>
      <c r="H14675">
        <v>0</v>
      </c>
      <c r="I14675" t="s">
        <v>592</v>
      </c>
      <c r="J14675" cm="1">
        <f t="array" ref="J14675:L14675">_xlfn.XLOOKUP($C14675, AGE!$A:$A,AGE!$B:$D,,0,2)</f>
        <v>22.18</v>
      </c>
      <c r="K14675">
        <v>0.63</v>
      </c>
      <c r="L14675" t="str">
        <v>Briggs et al. 2007</v>
      </c>
      <c r="M14675" t="s">
        <v>2296</v>
      </c>
      <c r="P14675" t="s">
        <v>2342</v>
      </c>
      <c r="S14675">
        <v>-25.9</v>
      </c>
      <c r="T14675">
        <v>0.06</v>
      </c>
      <c r="U14675" t="s">
        <v>2307</v>
      </c>
      <c r="V14675">
        <v>1</v>
      </c>
      <c r="W14675" t="s">
        <v>2547</v>
      </c>
    </row>
    <row r="14676" spans="1:23" x14ac:dyDescent="0.3">
      <c r="A14676">
        <v>22658</v>
      </c>
      <c r="B14676" s="15" t="s">
        <v>1870</v>
      </c>
      <c r="C14676" t="str">
        <f>_xlfn.XLOOKUP($B14676, STANDARDS!$A:$A, STANDARDS!$B:$B,,0,2)</f>
        <v>Morwell 1B Lignite</v>
      </c>
      <c r="D14676" t="s">
        <v>535</v>
      </c>
      <c r="E14676" t="s">
        <v>2183</v>
      </c>
      <c r="F14676" s="38">
        <v>-38.2300088</v>
      </c>
      <c r="G14676">
        <v>146.57591740000001</v>
      </c>
      <c r="H14676">
        <v>0</v>
      </c>
      <c r="I14676" t="s">
        <v>592</v>
      </c>
      <c r="J14676" cm="1">
        <f t="array" ref="J14676:L14676">_xlfn.XLOOKUP($C14676, AGE!$A:$A,AGE!$B:$D,,0,2)</f>
        <v>22.18</v>
      </c>
      <c r="K14676">
        <v>0.63</v>
      </c>
      <c r="L14676" t="str">
        <v>Briggs et al. 2007</v>
      </c>
      <c r="M14676" t="s">
        <v>2296</v>
      </c>
      <c r="P14676" t="s">
        <v>2342</v>
      </c>
      <c r="S14676">
        <v>-25.9</v>
      </c>
      <c r="T14676">
        <v>0.06</v>
      </c>
      <c r="U14676" t="s">
        <v>2307</v>
      </c>
      <c r="V14676">
        <v>1</v>
      </c>
      <c r="W14676" t="s">
        <v>2547</v>
      </c>
    </row>
    <row r="14677" spans="1:23" x14ac:dyDescent="0.3">
      <c r="A14677">
        <v>22659</v>
      </c>
      <c r="B14677" s="15" t="s">
        <v>1870</v>
      </c>
      <c r="C14677" t="str">
        <f>_xlfn.XLOOKUP($B14677, STANDARDS!$A:$A, STANDARDS!$B:$B,,0,2)</f>
        <v>Morwell 1B Lignite</v>
      </c>
      <c r="D14677" t="s">
        <v>535</v>
      </c>
      <c r="E14677" t="s">
        <v>2183</v>
      </c>
      <c r="F14677" s="38">
        <v>-38.2300088</v>
      </c>
      <c r="G14677">
        <v>146.57591740000001</v>
      </c>
      <c r="H14677">
        <v>0</v>
      </c>
      <c r="I14677" t="s">
        <v>592</v>
      </c>
      <c r="J14677" cm="1">
        <f t="array" ref="J14677:L14677">_xlfn.XLOOKUP($C14677, AGE!$A:$A,AGE!$B:$D,,0,2)</f>
        <v>22.18</v>
      </c>
      <c r="K14677">
        <v>0.63</v>
      </c>
      <c r="L14677" t="str">
        <v>Briggs et al. 2007</v>
      </c>
      <c r="M14677" t="s">
        <v>2296</v>
      </c>
      <c r="P14677" t="s">
        <v>2342</v>
      </c>
      <c r="S14677">
        <v>-25.9</v>
      </c>
      <c r="T14677">
        <v>0.06</v>
      </c>
      <c r="U14677" t="s">
        <v>2307</v>
      </c>
      <c r="V14677">
        <v>1</v>
      </c>
      <c r="W14677" t="s">
        <v>2547</v>
      </c>
    </row>
    <row r="14678" spans="1:23" x14ac:dyDescent="0.3">
      <c r="A14678">
        <v>22660</v>
      </c>
      <c r="B14678" s="15" t="s">
        <v>1870</v>
      </c>
      <c r="C14678" t="str">
        <f>_xlfn.XLOOKUP($B14678, STANDARDS!$A:$A, STANDARDS!$B:$B,,0,2)</f>
        <v>Morwell 1B Lignite</v>
      </c>
      <c r="D14678" t="s">
        <v>535</v>
      </c>
      <c r="E14678" t="s">
        <v>2183</v>
      </c>
      <c r="F14678" s="38">
        <v>-38.2300088</v>
      </c>
      <c r="G14678">
        <v>146.57591740000001</v>
      </c>
      <c r="H14678">
        <v>0</v>
      </c>
      <c r="I14678" t="s">
        <v>592</v>
      </c>
      <c r="J14678" cm="1">
        <f t="array" ref="J14678:L14678">_xlfn.XLOOKUP($C14678, AGE!$A:$A,AGE!$B:$D,,0,2)</f>
        <v>22.18</v>
      </c>
      <c r="K14678">
        <v>0.63</v>
      </c>
      <c r="L14678" t="str">
        <v>Briggs et al. 2007</v>
      </c>
      <c r="M14678" t="s">
        <v>2296</v>
      </c>
      <c r="P14678" t="s">
        <v>2342</v>
      </c>
      <c r="S14678">
        <v>-25.9</v>
      </c>
      <c r="T14678">
        <v>0.06</v>
      </c>
      <c r="U14678" t="s">
        <v>2307</v>
      </c>
      <c r="V14678">
        <v>1</v>
      </c>
      <c r="W14678" t="s">
        <v>2547</v>
      </c>
    </row>
    <row r="14679" spans="1:23" x14ac:dyDescent="0.3">
      <c r="A14679">
        <v>22661</v>
      </c>
      <c r="B14679" s="15" t="s">
        <v>1870</v>
      </c>
      <c r="C14679" t="str">
        <f>_xlfn.XLOOKUP($B14679, STANDARDS!$A:$A, STANDARDS!$B:$B,,0,2)</f>
        <v>Morwell 1B Lignite</v>
      </c>
      <c r="D14679" t="s">
        <v>535</v>
      </c>
      <c r="E14679" t="s">
        <v>2183</v>
      </c>
      <c r="F14679" s="38">
        <v>-38.2300088</v>
      </c>
      <c r="G14679">
        <v>146.57591740000001</v>
      </c>
      <c r="H14679">
        <v>0</v>
      </c>
      <c r="I14679" t="s">
        <v>592</v>
      </c>
      <c r="J14679" cm="1">
        <f t="array" ref="J14679:L14679">_xlfn.XLOOKUP($C14679, AGE!$A:$A,AGE!$B:$D,,0,2)</f>
        <v>22.18</v>
      </c>
      <c r="K14679">
        <v>0.63</v>
      </c>
      <c r="L14679" t="str">
        <v>Briggs et al. 2007</v>
      </c>
      <c r="M14679" t="s">
        <v>2296</v>
      </c>
      <c r="P14679" t="s">
        <v>2342</v>
      </c>
      <c r="S14679">
        <v>-25.7</v>
      </c>
      <c r="T14679">
        <v>0.06</v>
      </c>
      <c r="U14679" t="s">
        <v>2307</v>
      </c>
      <c r="V14679">
        <v>1</v>
      </c>
      <c r="W14679" t="s">
        <v>2547</v>
      </c>
    </row>
    <row r="14680" spans="1:23" x14ac:dyDescent="0.3">
      <c r="A14680">
        <v>22662</v>
      </c>
      <c r="B14680" s="15" t="s">
        <v>1870</v>
      </c>
      <c r="C14680" t="str">
        <f>_xlfn.XLOOKUP($B14680, STANDARDS!$A:$A, STANDARDS!$B:$B,,0,2)</f>
        <v>Morwell 1B Lignite</v>
      </c>
      <c r="D14680" t="s">
        <v>535</v>
      </c>
      <c r="E14680" t="s">
        <v>2183</v>
      </c>
      <c r="F14680" s="38">
        <v>-38.2300088</v>
      </c>
      <c r="G14680">
        <v>146.57591740000001</v>
      </c>
      <c r="H14680">
        <v>0</v>
      </c>
      <c r="I14680" t="s">
        <v>592</v>
      </c>
      <c r="J14680" cm="1">
        <f t="array" ref="J14680:L14680">_xlfn.XLOOKUP($C14680, AGE!$A:$A,AGE!$B:$D,,0,2)</f>
        <v>22.18</v>
      </c>
      <c r="K14680">
        <v>0.63</v>
      </c>
      <c r="L14680" t="str">
        <v>Briggs et al. 2007</v>
      </c>
      <c r="M14680" t="s">
        <v>2296</v>
      </c>
      <c r="P14680" t="s">
        <v>2342</v>
      </c>
      <c r="S14680">
        <v>-25.9</v>
      </c>
      <c r="T14680">
        <v>0.06</v>
      </c>
      <c r="U14680" t="s">
        <v>2307</v>
      </c>
      <c r="V14680">
        <v>1</v>
      </c>
      <c r="W14680" t="s">
        <v>2547</v>
      </c>
    </row>
    <row r="14681" spans="1:23" x14ac:dyDescent="0.3">
      <c r="A14681">
        <v>22663</v>
      </c>
      <c r="B14681" s="15" t="s">
        <v>1870</v>
      </c>
      <c r="C14681" t="str">
        <f>_xlfn.XLOOKUP($B14681, STANDARDS!$A:$A, STANDARDS!$B:$B,,0,2)</f>
        <v>Morwell 1B Lignite</v>
      </c>
      <c r="D14681" t="s">
        <v>535</v>
      </c>
      <c r="E14681" t="s">
        <v>2183</v>
      </c>
      <c r="F14681" s="38">
        <v>-38.2300088</v>
      </c>
      <c r="G14681">
        <v>146.57591740000001</v>
      </c>
      <c r="H14681">
        <v>0</v>
      </c>
      <c r="I14681" t="s">
        <v>592</v>
      </c>
      <c r="J14681" cm="1">
        <f t="array" ref="J14681:L14681">_xlfn.XLOOKUP($C14681, AGE!$A:$A,AGE!$B:$D,,0,2)</f>
        <v>22.18</v>
      </c>
      <c r="K14681">
        <v>0.63</v>
      </c>
      <c r="L14681" t="str">
        <v>Briggs et al. 2007</v>
      </c>
      <c r="M14681" t="s">
        <v>2296</v>
      </c>
      <c r="P14681" t="s">
        <v>2342</v>
      </c>
      <c r="S14681">
        <v>-25.8</v>
      </c>
      <c r="T14681">
        <v>0.06</v>
      </c>
      <c r="U14681" t="s">
        <v>2307</v>
      </c>
      <c r="V14681">
        <v>1</v>
      </c>
      <c r="W14681" t="s">
        <v>2547</v>
      </c>
    </row>
    <row r="14682" spans="1:23" x14ac:dyDescent="0.3">
      <c r="A14682">
        <v>22664</v>
      </c>
      <c r="B14682" s="15" t="s">
        <v>1870</v>
      </c>
      <c r="C14682" t="str">
        <f>_xlfn.XLOOKUP($B14682, STANDARDS!$A:$A, STANDARDS!$B:$B,,0,2)</f>
        <v>Morwell 1B Lignite</v>
      </c>
      <c r="D14682" t="s">
        <v>535</v>
      </c>
      <c r="E14682" t="s">
        <v>2183</v>
      </c>
      <c r="F14682" s="38">
        <v>-38.2300088</v>
      </c>
      <c r="G14682">
        <v>146.57591740000001</v>
      </c>
      <c r="H14682">
        <v>0</v>
      </c>
      <c r="I14682" t="s">
        <v>592</v>
      </c>
      <c r="J14682" cm="1">
        <f t="array" ref="J14682:L14682">_xlfn.XLOOKUP($C14682, AGE!$A:$A,AGE!$B:$D,,0,2)</f>
        <v>22.18</v>
      </c>
      <c r="K14682">
        <v>0.63</v>
      </c>
      <c r="L14682" t="str">
        <v>Briggs et al. 2007</v>
      </c>
      <c r="M14682" t="s">
        <v>2296</v>
      </c>
      <c r="P14682" t="s">
        <v>2342</v>
      </c>
      <c r="S14682">
        <v>-25.9</v>
      </c>
      <c r="T14682">
        <v>0.06</v>
      </c>
      <c r="U14682" t="s">
        <v>2307</v>
      </c>
      <c r="V14682">
        <v>1</v>
      </c>
      <c r="W14682" t="s">
        <v>2547</v>
      </c>
    </row>
    <row r="14683" spans="1:23" x14ac:dyDescent="0.3">
      <c r="A14683">
        <v>22665</v>
      </c>
      <c r="B14683" s="15" t="s">
        <v>1870</v>
      </c>
      <c r="C14683" t="str">
        <f>_xlfn.XLOOKUP($B14683, STANDARDS!$A:$A, STANDARDS!$B:$B,,0,2)</f>
        <v>Morwell 1B Lignite</v>
      </c>
      <c r="D14683" t="s">
        <v>535</v>
      </c>
      <c r="E14683" t="s">
        <v>2183</v>
      </c>
      <c r="F14683" s="38">
        <v>-38.2300088</v>
      </c>
      <c r="G14683">
        <v>146.57591740000001</v>
      </c>
      <c r="H14683">
        <v>0</v>
      </c>
      <c r="I14683" t="s">
        <v>592</v>
      </c>
      <c r="J14683" cm="1">
        <f t="array" ref="J14683:L14683">_xlfn.XLOOKUP($C14683, AGE!$A:$A,AGE!$B:$D,,0,2)</f>
        <v>22.18</v>
      </c>
      <c r="K14683">
        <v>0.63</v>
      </c>
      <c r="L14683" t="str">
        <v>Briggs et al. 2007</v>
      </c>
      <c r="M14683" t="s">
        <v>2345</v>
      </c>
      <c r="P14683" t="s">
        <v>2342</v>
      </c>
      <c r="S14683">
        <v>-24.4</v>
      </c>
      <c r="T14683">
        <v>0.06</v>
      </c>
      <c r="U14683" t="s">
        <v>2344</v>
      </c>
      <c r="V14683">
        <v>1</v>
      </c>
      <c r="W14683" t="s">
        <v>2547</v>
      </c>
    </row>
    <row r="14684" spans="1:23" x14ac:dyDescent="0.3">
      <c r="A14684">
        <v>22665</v>
      </c>
      <c r="B14684" s="15" t="s">
        <v>1870</v>
      </c>
      <c r="C14684" t="str">
        <f>_xlfn.XLOOKUP($B14684, STANDARDS!$A:$A, STANDARDS!$B:$B,,0,2)</f>
        <v>Morwell 1B Lignite</v>
      </c>
      <c r="D14684" t="s">
        <v>535</v>
      </c>
      <c r="E14684" t="s">
        <v>2183</v>
      </c>
      <c r="F14684" s="38">
        <v>-38.2300088</v>
      </c>
      <c r="G14684">
        <v>146.57591740000001</v>
      </c>
      <c r="H14684">
        <v>0</v>
      </c>
      <c r="I14684" t="s">
        <v>592</v>
      </c>
      <c r="J14684" cm="1">
        <f t="array" ref="J14684:L14684">_xlfn.XLOOKUP($C14684, AGE!$A:$A,AGE!$B:$D,,0,2)</f>
        <v>22.18</v>
      </c>
      <c r="K14684">
        <v>0.63</v>
      </c>
      <c r="L14684" t="str">
        <v>Briggs et al. 2007</v>
      </c>
      <c r="M14684" t="s">
        <v>2296</v>
      </c>
      <c r="P14684" t="s">
        <v>2342</v>
      </c>
      <c r="S14684">
        <v>-25.8</v>
      </c>
      <c r="T14684">
        <v>0.06</v>
      </c>
      <c r="U14684" t="s">
        <v>2307</v>
      </c>
      <c r="V14684">
        <v>1</v>
      </c>
      <c r="W14684" t="s">
        <v>2547</v>
      </c>
    </row>
    <row r="14685" spans="1:23" x14ac:dyDescent="0.3">
      <c r="A14685">
        <v>22666</v>
      </c>
      <c r="B14685" s="15" t="s">
        <v>1870</v>
      </c>
      <c r="C14685" t="str">
        <f>_xlfn.XLOOKUP($B14685, STANDARDS!$A:$A, STANDARDS!$B:$B,,0,2)</f>
        <v>Morwell 1B Lignite</v>
      </c>
      <c r="D14685" t="s">
        <v>535</v>
      </c>
      <c r="E14685" t="s">
        <v>2183</v>
      </c>
      <c r="F14685" s="38">
        <v>-38.2300088</v>
      </c>
      <c r="G14685">
        <v>146.57591740000001</v>
      </c>
      <c r="H14685">
        <v>0</v>
      </c>
      <c r="I14685" t="s">
        <v>592</v>
      </c>
      <c r="J14685" cm="1">
        <f t="array" ref="J14685:L14685">_xlfn.XLOOKUP($C14685, AGE!$A:$A,AGE!$B:$D,,0,2)</f>
        <v>22.18</v>
      </c>
      <c r="K14685">
        <v>0.63</v>
      </c>
      <c r="L14685" t="str">
        <v>Briggs et al. 2007</v>
      </c>
      <c r="M14685" t="s">
        <v>2296</v>
      </c>
      <c r="P14685" t="s">
        <v>2342</v>
      </c>
      <c r="S14685">
        <v>-25.7</v>
      </c>
      <c r="T14685">
        <v>0.06</v>
      </c>
      <c r="U14685" t="s">
        <v>2307</v>
      </c>
      <c r="V14685">
        <v>1</v>
      </c>
      <c r="W14685" t="s">
        <v>2547</v>
      </c>
    </row>
    <row r="14686" spans="1:23" x14ac:dyDescent="0.3">
      <c r="A14686">
        <v>22667</v>
      </c>
      <c r="B14686" s="15" t="s">
        <v>1870</v>
      </c>
      <c r="C14686" t="str">
        <f>_xlfn.XLOOKUP($B14686, STANDARDS!$A:$A, STANDARDS!$B:$B,,0,2)</f>
        <v>Morwell 1B Lignite</v>
      </c>
      <c r="D14686" t="s">
        <v>535</v>
      </c>
      <c r="E14686" t="s">
        <v>2183</v>
      </c>
      <c r="F14686" s="38">
        <v>-38.2300088</v>
      </c>
      <c r="G14686">
        <v>146.57591740000001</v>
      </c>
      <c r="H14686">
        <v>0</v>
      </c>
      <c r="I14686" t="s">
        <v>592</v>
      </c>
      <c r="J14686" cm="1">
        <f t="array" ref="J14686:L14686">_xlfn.XLOOKUP($C14686, AGE!$A:$A,AGE!$B:$D,,0,2)</f>
        <v>22.18</v>
      </c>
      <c r="K14686">
        <v>0.63</v>
      </c>
      <c r="L14686" t="str">
        <v>Briggs et al. 2007</v>
      </c>
      <c r="M14686" t="s">
        <v>2296</v>
      </c>
      <c r="P14686" t="s">
        <v>2342</v>
      </c>
      <c r="S14686">
        <v>-26</v>
      </c>
      <c r="T14686">
        <v>0.06</v>
      </c>
      <c r="U14686" t="s">
        <v>2307</v>
      </c>
      <c r="V14686">
        <v>1</v>
      </c>
      <c r="W14686" t="s">
        <v>2547</v>
      </c>
    </row>
    <row r="14687" spans="1:23" x14ac:dyDescent="0.3">
      <c r="A14687">
        <v>22668</v>
      </c>
      <c r="B14687" s="15" t="s">
        <v>1870</v>
      </c>
      <c r="C14687" t="str">
        <f>_xlfn.XLOOKUP($B14687, STANDARDS!$A:$A, STANDARDS!$B:$B,,0,2)</f>
        <v>Morwell 1B Lignite</v>
      </c>
      <c r="D14687" t="s">
        <v>535</v>
      </c>
      <c r="E14687" t="s">
        <v>2183</v>
      </c>
      <c r="F14687" s="38">
        <v>-38.2300088</v>
      </c>
      <c r="G14687">
        <v>146.57591740000001</v>
      </c>
      <c r="H14687">
        <v>0</v>
      </c>
      <c r="I14687" t="s">
        <v>592</v>
      </c>
      <c r="J14687" cm="1">
        <f t="array" ref="J14687:L14687">_xlfn.XLOOKUP($C14687, AGE!$A:$A,AGE!$B:$D,,0,2)</f>
        <v>22.18</v>
      </c>
      <c r="K14687">
        <v>0.63</v>
      </c>
      <c r="L14687" t="str">
        <v>Briggs et al. 2007</v>
      </c>
      <c r="M14687" t="s">
        <v>2296</v>
      </c>
      <c r="P14687" t="s">
        <v>2342</v>
      </c>
      <c r="S14687">
        <v>-26</v>
      </c>
      <c r="T14687">
        <v>0.06</v>
      </c>
      <c r="U14687" t="s">
        <v>2307</v>
      </c>
      <c r="V14687">
        <v>1</v>
      </c>
      <c r="W14687" t="s">
        <v>2547</v>
      </c>
    </row>
    <row r="14688" spans="1:23" x14ac:dyDescent="0.3">
      <c r="A14688">
        <v>22669</v>
      </c>
      <c r="B14688" s="15" t="s">
        <v>1870</v>
      </c>
      <c r="C14688" t="str">
        <f>_xlfn.XLOOKUP($B14688, STANDARDS!$A:$A, STANDARDS!$B:$B,,0,2)</f>
        <v>Morwell 1B Lignite</v>
      </c>
      <c r="D14688" t="s">
        <v>535</v>
      </c>
      <c r="E14688" t="s">
        <v>2183</v>
      </c>
      <c r="F14688" s="38">
        <v>-38.2300088</v>
      </c>
      <c r="G14688">
        <v>146.57591740000001</v>
      </c>
      <c r="H14688">
        <v>0</v>
      </c>
      <c r="I14688" t="s">
        <v>592</v>
      </c>
      <c r="J14688" cm="1">
        <f t="array" ref="J14688:L14688">_xlfn.XLOOKUP($C14688, AGE!$A:$A,AGE!$B:$D,,0,2)</f>
        <v>22.18</v>
      </c>
      <c r="K14688">
        <v>0.63</v>
      </c>
      <c r="L14688" t="str">
        <v>Briggs et al. 2007</v>
      </c>
      <c r="M14688" t="s">
        <v>2296</v>
      </c>
      <c r="P14688" t="s">
        <v>2342</v>
      </c>
      <c r="S14688">
        <v>-25.9</v>
      </c>
      <c r="T14688">
        <v>0.06</v>
      </c>
      <c r="U14688" t="s">
        <v>2307</v>
      </c>
      <c r="V14688">
        <v>1</v>
      </c>
      <c r="W14688" t="s">
        <v>2547</v>
      </c>
    </row>
    <row r="14689" spans="1:23" x14ac:dyDescent="0.3">
      <c r="A14689">
        <v>22670</v>
      </c>
      <c r="B14689" s="15" t="s">
        <v>1870</v>
      </c>
      <c r="C14689" t="str">
        <f>_xlfn.XLOOKUP($B14689, STANDARDS!$A:$A, STANDARDS!$B:$B,,0,2)</f>
        <v>Morwell 1B Lignite</v>
      </c>
      <c r="D14689" t="s">
        <v>535</v>
      </c>
      <c r="E14689" t="s">
        <v>2183</v>
      </c>
      <c r="F14689" s="38">
        <v>-38.2300088</v>
      </c>
      <c r="G14689">
        <v>146.57591740000001</v>
      </c>
      <c r="H14689">
        <v>0</v>
      </c>
      <c r="I14689" t="s">
        <v>592</v>
      </c>
      <c r="J14689" cm="1">
        <f t="array" ref="J14689:L14689">_xlfn.XLOOKUP($C14689, AGE!$A:$A,AGE!$B:$D,,0,2)</f>
        <v>22.18</v>
      </c>
      <c r="K14689">
        <v>0.63</v>
      </c>
      <c r="L14689" t="str">
        <v>Briggs et al. 2007</v>
      </c>
      <c r="M14689" t="s">
        <v>2296</v>
      </c>
      <c r="P14689" t="s">
        <v>2342</v>
      </c>
      <c r="S14689">
        <v>-25.8</v>
      </c>
      <c r="T14689">
        <v>0.06</v>
      </c>
      <c r="U14689" t="s">
        <v>2307</v>
      </c>
      <c r="V14689">
        <v>1</v>
      </c>
      <c r="W14689" t="s">
        <v>2547</v>
      </c>
    </row>
    <row r="14690" spans="1:23" x14ac:dyDescent="0.3">
      <c r="A14690">
        <v>22671</v>
      </c>
      <c r="B14690" s="15" t="s">
        <v>1870</v>
      </c>
      <c r="C14690" t="str">
        <f>_xlfn.XLOOKUP($B14690, STANDARDS!$A:$A, STANDARDS!$B:$B,,0,2)</f>
        <v>Morwell 1B Lignite</v>
      </c>
      <c r="D14690" t="s">
        <v>535</v>
      </c>
      <c r="E14690" t="s">
        <v>2183</v>
      </c>
      <c r="F14690" s="38">
        <v>-38.2300088</v>
      </c>
      <c r="G14690">
        <v>146.57591740000001</v>
      </c>
      <c r="H14690">
        <v>0</v>
      </c>
      <c r="I14690" t="s">
        <v>592</v>
      </c>
      <c r="J14690" cm="1">
        <f t="array" ref="J14690:L14690">_xlfn.XLOOKUP($C14690, AGE!$A:$A,AGE!$B:$D,,0,2)</f>
        <v>22.18</v>
      </c>
      <c r="K14690">
        <v>0.63</v>
      </c>
      <c r="L14690" t="str">
        <v>Briggs et al. 2007</v>
      </c>
      <c r="M14690" t="s">
        <v>2296</v>
      </c>
      <c r="P14690" t="s">
        <v>2342</v>
      </c>
      <c r="S14690">
        <v>-25.7</v>
      </c>
      <c r="T14690">
        <v>0.06</v>
      </c>
      <c r="U14690" t="s">
        <v>2307</v>
      </c>
      <c r="V14690">
        <v>1</v>
      </c>
      <c r="W14690" t="s">
        <v>2547</v>
      </c>
    </row>
    <row r="14691" spans="1:23" x14ac:dyDescent="0.3">
      <c r="A14691">
        <v>22671</v>
      </c>
      <c r="B14691" s="15" t="s">
        <v>1870</v>
      </c>
      <c r="C14691" t="str">
        <f>_xlfn.XLOOKUP($B14691, STANDARDS!$A:$A, STANDARDS!$B:$B,,0,2)</f>
        <v>Morwell 1B Lignite</v>
      </c>
      <c r="D14691" t="s">
        <v>535</v>
      </c>
      <c r="E14691" t="s">
        <v>2183</v>
      </c>
      <c r="F14691" s="38">
        <v>-38.2300088</v>
      </c>
      <c r="G14691">
        <v>146.57591740000001</v>
      </c>
      <c r="H14691">
        <v>0</v>
      </c>
      <c r="I14691" t="s">
        <v>592</v>
      </c>
      <c r="J14691" cm="1">
        <f t="array" ref="J14691:L14691">_xlfn.XLOOKUP($C14691, AGE!$A:$A,AGE!$B:$D,,0,2)</f>
        <v>22.18</v>
      </c>
      <c r="K14691">
        <v>0.63</v>
      </c>
      <c r="L14691" t="str">
        <v>Briggs et al. 2007</v>
      </c>
      <c r="M14691" t="s">
        <v>2345</v>
      </c>
      <c r="P14691" t="s">
        <v>2342</v>
      </c>
      <c r="S14691">
        <v>-26.4</v>
      </c>
      <c r="T14691">
        <v>0.06</v>
      </c>
      <c r="U14691" t="s">
        <v>2344</v>
      </c>
      <c r="V14691">
        <v>1</v>
      </c>
      <c r="W14691" t="s">
        <v>2547</v>
      </c>
    </row>
    <row r="14692" spans="1:23" x14ac:dyDescent="0.3">
      <c r="A14692">
        <v>22672</v>
      </c>
      <c r="B14692" s="15" t="s">
        <v>1870</v>
      </c>
      <c r="C14692" t="str">
        <f>_xlfn.XLOOKUP($B14692, STANDARDS!$A:$A, STANDARDS!$B:$B,,0,2)</f>
        <v>Morwell 1B Lignite</v>
      </c>
      <c r="D14692" t="s">
        <v>535</v>
      </c>
      <c r="E14692" t="s">
        <v>2183</v>
      </c>
      <c r="F14692" s="38">
        <v>-38.2300088</v>
      </c>
      <c r="G14692">
        <v>146.57591740000001</v>
      </c>
      <c r="H14692">
        <v>0</v>
      </c>
      <c r="I14692" t="s">
        <v>592</v>
      </c>
      <c r="J14692" cm="1">
        <f t="array" ref="J14692:L14692">_xlfn.XLOOKUP($C14692, AGE!$A:$A,AGE!$B:$D,,0,2)</f>
        <v>22.18</v>
      </c>
      <c r="K14692">
        <v>0.63</v>
      </c>
      <c r="L14692" t="str">
        <v>Briggs et al. 2007</v>
      </c>
      <c r="M14692" t="s">
        <v>2345</v>
      </c>
      <c r="P14692" t="s">
        <v>2342</v>
      </c>
      <c r="S14692">
        <v>-23.9</v>
      </c>
      <c r="T14692">
        <v>0.06</v>
      </c>
      <c r="U14692" t="s">
        <v>2344</v>
      </c>
      <c r="V14692">
        <v>1</v>
      </c>
      <c r="W14692" t="s">
        <v>2547</v>
      </c>
    </row>
    <row r="14693" spans="1:23" x14ac:dyDescent="0.3">
      <c r="A14693">
        <v>22672</v>
      </c>
      <c r="B14693" s="15" t="s">
        <v>1870</v>
      </c>
      <c r="C14693" t="str">
        <f>_xlfn.XLOOKUP($B14693, STANDARDS!$A:$A, STANDARDS!$B:$B,,0,2)</f>
        <v>Morwell 1B Lignite</v>
      </c>
      <c r="D14693" t="s">
        <v>535</v>
      </c>
      <c r="E14693" t="s">
        <v>2183</v>
      </c>
      <c r="F14693" s="38">
        <v>-38.2300088</v>
      </c>
      <c r="G14693">
        <v>146.57591740000001</v>
      </c>
      <c r="H14693">
        <v>0</v>
      </c>
      <c r="I14693" t="s">
        <v>592</v>
      </c>
      <c r="J14693" cm="1">
        <f t="array" ref="J14693:L14693">_xlfn.XLOOKUP($C14693, AGE!$A:$A,AGE!$B:$D,,0,2)</f>
        <v>22.18</v>
      </c>
      <c r="K14693">
        <v>0.63</v>
      </c>
      <c r="L14693" t="str">
        <v>Briggs et al. 2007</v>
      </c>
      <c r="M14693" t="s">
        <v>2296</v>
      </c>
      <c r="P14693" t="s">
        <v>2342</v>
      </c>
      <c r="S14693">
        <v>-25.9</v>
      </c>
      <c r="T14693">
        <v>0.06</v>
      </c>
      <c r="U14693" t="s">
        <v>2307</v>
      </c>
      <c r="V14693">
        <v>1</v>
      </c>
      <c r="W14693" t="s">
        <v>2547</v>
      </c>
    </row>
    <row r="14694" spans="1:23" x14ac:dyDescent="0.3">
      <c r="A14694">
        <v>22673</v>
      </c>
      <c r="B14694" s="15" t="s">
        <v>1870</v>
      </c>
      <c r="C14694" t="str">
        <f>_xlfn.XLOOKUP($B14694, STANDARDS!$A:$A, STANDARDS!$B:$B,,0,2)</f>
        <v>Morwell 1B Lignite</v>
      </c>
      <c r="D14694" t="s">
        <v>535</v>
      </c>
      <c r="E14694" t="s">
        <v>2183</v>
      </c>
      <c r="F14694" s="38">
        <v>-38.2300088</v>
      </c>
      <c r="G14694">
        <v>146.57591740000001</v>
      </c>
      <c r="H14694">
        <v>0</v>
      </c>
      <c r="I14694" t="s">
        <v>592</v>
      </c>
      <c r="J14694" cm="1">
        <f t="array" ref="J14694:L14694">_xlfn.XLOOKUP($C14694, AGE!$A:$A,AGE!$B:$D,,0,2)</f>
        <v>22.18</v>
      </c>
      <c r="K14694">
        <v>0.63</v>
      </c>
      <c r="L14694" t="str">
        <v>Briggs et al. 2007</v>
      </c>
      <c r="M14694" t="s">
        <v>2296</v>
      </c>
      <c r="P14694" t="s">
        <v>2342</v>
      </c>
      <c r="S14694">
        <v>-25.9</v>
      </c>
      <c r="T14694">
        <v>0.06</v>
      </c>
      <c r="U14694" t="s">
        <v>2307</v>
      </c>
      <c r="V14694">
        <v>1</v>
      </c>
      <c r="W14694" t="s">
        <v>2547</v>
      </c>
    </row>
    <row r="14695" spans="1:23" x14ac:dyDescent="0.3">
      <c r="A14695">
        <v>22674</v>
      </c>
      <c r="B14695" s="15" t="s">
        <v>1870</v>
      </c>
      <c r="C14695" t="str">
        <f>_xlfn.XLOOKUP($B14695, STANDARDS!$A:$A, STANDARDS!$B:$B,,0,2)</f>
        <v>Morwell 1B Lignite</v>
      </c>
      <c r="D14695" t="s">
        <v>535</v>
      </c>
      <c r="E14695" t="s">
        <v>2183</v>
      </c>
      <c r="F14695" s="38">
        <v>-38.2300088</v>
      </c>
      <c r="G14695">
        <v>146.57591740000001</v>
      </c>
      <c r="H14695">
        <v>0</v>
      </c>
      <c r="I14695" t="s">
        <v>592</v>
      </c>
      <c r="J14695" cm="1">
        <f t="array" ref="J14695:L14695">_xlfn.XLOOKUP($C14695, AGE!$A:$A,AGE!$B:$D,,0,2)</f>
        <v>22.18</v>
      </c>
      <c r="K14695">
        <v>0.63</v>
      </c>
      <c r="L14695" t="str">
        <v>Briggs et al. 2007</v>
      </c>
      <c r="M14695" t="s">
        <v>2296</v>
      </c>
      <c r="P14695" t="s">
        <v>2342</v>
      </c>
      <c r="S14695">
        <v>-25.8</v>
      </c>
      <c r="T14695">
        <v>0.06</v>
      </c>
      <c r="U14695" t="s">
        <v>2307</v>
      </c>
      <c r="V14695">
        <v>1</v>
      </c>
      <c r="W14695" t="s">
        <v>2547</v>
      </c>
    </row>
    <row r="14696" spans="1:23" x14ac:dyDescent="0.3">
      <c r="A14696">
        <v>22675</v>
      </c>
      <c r="B14696" s="15" t="s">
        <v>1870</v>
      </c>
      <c r="C14696" t="str">
        <f>_xlfn.XLOOKUP($B14696, STANDARDS!$A:$A, STANDARDS!$B:$B,,0,2)</f>
        <v>Morwell 1B Lignite</v>
      </c>
      <c r="D14696" t="s">
        <v>535</v>
      </c>
      <c r="E14696" t="s">
        <v>2183</v>
      </c>
      <c r="F14696" s="38">
        <v>-38.2300088</v>
      </c>
      <c r="G14696">
        <v>146.57591740000001</v>
      </c>
      <c r="H14696">
        <v>0</v>
      </c>
      <c r="I14696" t="s">
        <v>592</v>
      </c>
      <c r="J14696" cm="1">
        <f t="array" ref="J14696:L14696">_xlfn.XLOOKUP($C14696, AGE!$A:$A,AGE!$B:$D,,0,2)</f>
        <v>22.18</v>
      </c>
      <c r="K14696">
        <v>0.63</v>
      </c>
      <c r="L14696" t="str">
        <v>Briggs et al. 2007</v>
      </c>
      <c r="M14696" t="s">
        <v>2296</v>
      </c>
      <c r="P14696" t="s">
        <v>2342</v>
      </c>
      <c r="S14696">
        <v>-25.6</v>
      </c>
      <c r="T14696">
        <v>0.06</v>
      </c>
      <c r="U14696" t="s">
        <v>2307</v>
      </c>
      <c r="V14696">
        <v>1</v>
      </c>
      <c r="W14696" t="s">
        <v>2547</v>
      </c>
    </row>
    <row r="14697" spans="1:23" x14ac:dyDescent="0.3">
      <c r="A14697">
        <v>22676</v>
      </c>
      <c r="B14697" s="15" t="s">
        <v>1870</v>
      </c>
      <c r="C14697" t="str">
        <f>_xlfn.XLOOKUP($B14697, STANDARDS!$A:$A, STANDARDS!$B:$B,,0,2)</f>
        <v>Morwell 1B Lignite</v>
      </c>
      <c r="D14697" t="s">
        <v>535</v>
      </c>
      <c r="E14697" t="s">
        <v>2183</v>
      </c>
      <c r="F14697" s="38">
        <v>-38.2300088</v>
      </c>
      <c r="G14697">
        <v>146.57591740000001</v>
      </c>
      <c r="H14697">
        <v>0</v>
      </c>
      <c r="I14697" t="s">
        <v>592</v>
      </c>
      <c r="J14697" cm="1">
        <f t="array" ref="J14697:L14697">_xlfn.XLOOKUP($C14697, AGE!$A:$A,AGE!$B:$D,,0,2)</f>
        <v>22.18</v>
      </c>
      <c r="K14697">
        <v>0.63</v>
      </c>
      <c r="L14697" t="str">
        <v>Briggs et al. 2007</v>
      </c>
      <c r="M14697" t="s">
        <v>2345</v>
      </c>
      <c r="P14697" t="s">
        <v>2342</v>
      </c>
      <c r="S14697">
        <v>-23.6</v>
      </c>
      <c r="T14697">
        <v>0.06</v>
      </c>
      <c r="U14697" t="s">
        <v>2344</v>
      </c>
      <c r="V14697">
        <v>1</v>
      </c>
      <c r="W14697" t="s">
        <v>2547</v>
      </c>
    </row>
    <row r="14698" spans="1:23" x14ac:dyDescent="0.3">
      <c r="A14698">
        <v>22676</v>
      </c>
      <c r="B14698" s="15" t="s">
        <v>1870</v>
      </c>
      <c r="C14698" t="str">
        <f>_xlfn.XLOOKUP($B14698, STANDARDS!$A:$A, STANDARDS!$B:$B,,0,2)</f>
        <v>Morwell 1B Lignite</v>
      </c>
      <c r="D14698" t="s">
        <v>535</v>
      </c>
      <c r="E14698" t="s">
        <v>2183</v>
      </c>
      <c r="F14698" s="38">
        <v>-38.2300088</v>
      </c>
      <c r="G14698">
        <v>146.57591740000001</v>
      </c>
      <c r="H14698">
        <v>0</v>
      </c>
      <c r="I14698" t="s">
        <v>592</v>
      </c>
      <c r="J14698" cm="1">
        <f t="array" ref="J14698:L14698">_xlfn.XLOOKUP($C14698, AGE!$A:$A,AGE!$B:$D,,0,2)</f>
        <v>22.18</v>
      </c>
      <c r="K14698">
        <v>0.63</v>
      </c>
      <c r="L14698" t="str">
        <v>Briggs et al. 2007</v>
      </c>
      <c r="M14698" t="s">
        <v>2296</v>
      </c>
      <c r="P14698" t="s">
        <v>2342</v>
      </c>
      <c r="S14698">
        <v>-25.7</v>
      </c>
      <c r="T14698">
        <v>0.06</v>
      </c>
      <c r="U14698" t="s">
        <v>2307</v>
      </c>
      <c r="V14698">
        <v>1</v>
      </c>
      <c r="W14698" t="s">
        <v>2547</v>
      </c>
    </row>
    <row r="14699" spans="1:23" x14ac:dyDescent="0.3">
      <c r="A14699">
        <v>22677</v>
      </c>
      <c r="B14699" s="15" t="s">
        <v>1870</v>
      </c>
      <c r="C14699" t="str">
        <f>_xlfn.XLOOKUP($B14699, STANDARDS!$A:$A, STANDARDS!$B:$B,,0,2)</f>
        <v>Morwell 1B Lignite</v>
      </c>
      <c r="D14699" t="s">
        <v>535</v>
      </c>
      <c r="E14699" t="s">
        <v>2183</v>
      </c>
      <c r="F14699" s="38">
        <v>-38.2300088</v>
      </c>
      <c r="G14699">
        <v>146.57591740000001</v>
      </c>
      <c r="H14699">
        <v>0</v>
      </c>
      <c r="I14699" t="s">
        <v>592</v>
      </c>
      <c r="J14699" cm="1">
        <f t="array" ref="J14699:L14699">_xlfn.XLOOKUP($C14699, AGE!$A:$A,AGE!$B:$D,,0,2)</f>
        <v>22.18</v>
      </c>
      <c r="K14699">
        <v>0.63</v>
      </c>
      <c r="L14699" t="str">
        <v>Briggs et al. 2007</v>
      </c>
      <c r="M14699" t="s">
        <v>2296</v>
      </c>
      <c r="P14699" t="s">
        <v>2342</v>
      </c>
      <c r="S14699">
        <v>-25.7</v>
      </c>
      <c r="T14699">
        <v>0.06</v>
      </c>
      <c r="U14699" t="s">
        <v>2307</v>
      </c>
      <c r="V14699">
        <v>1</v>
      </c>
      <c r="W14699" t="s">
        <v>2547</v>
      </c>
    </row>
    <row r="14700" spans="1:23" x14ac:dyDescent="0.3">
      <c r="A14700">
        <v>22677</v>
      </c>
      <c r="B14700" s="15" t="s">
        <v>1870</v>
      </c>
      <c r="C14700" t="str">
        <f>_xlfn.XLOOKUP($B14700, STANDARDS!$A:$A, STANDARDS!$B:$B,,0,2)</f>
        <v>Morwell 1B Lignite</v>
      </c>
      <c r="D14700" t="s">
        <v>535</v>
      </c>
      <c r="E14700" t="s">
        <v>2183</v>
      </c>
      <c r="F14700" s="38">
        <v>-38.2300088</v>
      </c>
      <c r="G14700">
        <v>146.57591740000001</v>
      </c>
      <c r="H14700">
        <v>0</v>
      </c>
      <c r="I14700" t="s">
        <v>592</v>
      </c>
      <c r="J14700" cm="1">
        <f t="array" ref="J14700:L14700">_xlfn.XLOOKUP($C14700, AGE!$A:$A,AGE!$B:$D,,0,2)</f>
        <v>22.18</v>
      </c>
      <c r="K14700">
        <v>0.63</v>
      </c>
      <c r="L14700" t="str">
        <v>Briggs et al. 2007</v>
      </c>
      <c r="M14700" t="s">
        <v>2345</v>
      </c>
      <c r="P14700" t="s">
        <v>2342</v>
      </c>
      <c r="S14700">
        <v>-26</v>
      </c>
      <c r="T14700">
        <v>0.06</v>
      </c>
      <c r="U14700" t="s">
        <v>2344</v>
      </c>
      <c r="V14700">
        <v>1</v>
      </c>
      <c r="W14700" t="s">
        <v>2547</v>
      </c>
    </row>
    <row r="14701" spans="1:23" x14ac:dyDescent="0.3">
      <c r="A14701">
        <v>22678</v>
      </c>
      <c r="B14701" s="15" t="s">
        <v>1870</v>
      </c>
      <c r="C14701" t="str">
        <f>_xlfn.XLOOKUP($B14701, STANDARDS!$A:$A, STANDARDS!$B:$B,,0,2)</f>
        <v>Morwell 1B Lignite</v>
      </c>
      <c r="D14701" t="s">
        <v>535</v>
      </c>
      <c r="E14701" t="s">
        <v>2183</v>
      </c>
      <c r="F14701" s="38">
        <v>-38.2300088</v>
      </c>
      <c r="G14701">
        <v>146.57591740000001</v>
      </c>
      <c r="H14701">
        <v>0</v>
      </c>
      <c r="I14701" t="s">
        <v>592</v>
      </c>
      <c r="J14701" cm="1">
        <f t="array" ref="J14701:L14701">_xlfn.XLOOKUP($C14701, AGE!$A:$A,AGE!$B:$D,,0,2)</f>
        <v>22.18</v>
      </c>
      <c r="K14701">
        <v>0.63</v>
      </c>
      <c r="L14701" t="str">
        <v>Briggs et al. 2007</v>
      </c>
      <c r="M14701" t="s">
        <v>2296</v>
      </c>
      <c r="P14701" t="s">
        <v>2342</v>
      </c>
      <c r="S14701">
        <v>-25.6</v>
      </c>
      <c r="T14701">
        <v>0.06</v>
      </c>
      <c r="U14701" t="s">
        <v>2307</v>
      </c>
      <c r="V14701">
        <v>1</v>
      </c>
      <c r="W14701" t="s">
        <v>2547</v>
      </c>
    </row>
    <row r="14702" spans="1:23" x14ac:dyDescent="0.3">
      <c r="A14702">
        <v>22679</v>
      </c>
      <c r="B14702" s="15" t="s">
        <v>1870</v>
      </c>
      <c r="C14702" t="str">
        <f>_xlfn.XLOOKUP($B14702, STANDARDS!$A:$A, STANDARDS!$B:$B,,0,2)</f>
        <v>Morwell 1B Lignite</v>
      </c>
      <c r="D14702" t="s">
        <v>535</v>
      </c>
      <c r="E14702" t="s">
        <v>2183</v>
      </c>
      <c r="F14702" s="38">
        <v>-38.2300088</v>
      </c>
      <c r="G14702">
        <v>146.57591740000001</v>
      </c>
      <c r="H14702">
        <v>0</v>
      </c>
      <c r="I14702" t="s">
        <v>592</v>
      </c>
      <c r="J14702" cm="1">
        <f t="array" ref="J14702:L14702">_xlfn.XLOOKUP($C14702, AGE!$A:$A,AGE!$B:$D,,0,2)</f>
        <v>22.18</v>
      </c>
      <c r="K14702">
        <v>0.63</v>
      </c>
      <c r="L14702" t="str">
        <v>Briggs et al. 2007</v>
      </c>
      <c r="M14702" t="s">
        <v>2345</v>
      </c>
      <c r="P14702" t="s">
        <v>2342</v>
      </c>
      <c r="S14702">
        <v>-24</v>
      </c>
      <c r="T14702">
        <v>0.06</v>
      </c>
      <c r="U14702" t="s">
        <v>2344</v>
      </c>
      <c r="V14702">
        <v>1</v>
      </c>
      <c r="W14702" t="s">
        <v>2547</v>
      </c>
    </row>
    <row r="14703" spans="1:23" x14ac:dyDescent="0.3">
      <c r="A14703">
        <v>22679</v>
      </c>
      <c r="B14703" s="15" t="s">
        <v>1870</v>
      </c>
      <c r="C14703" t="str">
        <f>_xlfn.XLOOKUP($B14703, STANDARDS!$A:$A, STANDARDS!$B:$B,,0,2)</f>
        <v>Morwell 1B Lignite</v>
      </c>
      <c r="D14703" t="s">
        <v>535</v>
      </c>
      <c r="E14703" t="s">
        <v>2183</v>
      </c>
      <c r="F14703" s="38">
        <v>-38.2300088</v>
      </c>
      <c r="G14703">
        <v>146.57591740000001</v>
      </c>
      <c r="H14703">
        <v>0</v>
      </c>
      <c r="I14703" t="s">
        <v>592</v>
      </c>
      <c r="J14703" cm="1">
        <f t="array" ref="J14703:L14703">_xlfn.XLOOKUP($C14703, AGE!$A:$A,AGE!$B:$D,,0,2)</f>
        <v>22.18</v>
      </c>
      <c r="K14703">
        <v>0.63</v>
      </c>
      <c r="L14703" t="str">
        <v>Briggs et al. 2007</v>
      </c>
      <c r="M14703" t="s">
        <v>2296</v>
      </c>
      <c r="P14703" t="s">
        <v>2342</v>
      </c>
      <c r="S14703">
        <v>-25.3</v>
      </c>
      <c r="T14703">
        <v>0.06</v>
      </c>
      <c r="U14703" t="s">
        <v>2307</v>
      </c>
      <c r="V14703">
        <v>1</v>
      </c>
      <c r="W14703" t="s">
        <v>2547</v>
      </c>
    </row>
    <row r="14704" spans="1:23" x14ac:dyDescent="0.3">
      <c r="A14704">
        <v>22680</v>
      </c>
      <c r="B14704" s="15" t="s">
        <v>1870</v>
      </c>
      <c r="C14704" t="str">
        <f>_xlfn.XLOOKUP($B14704, STANDARDS!$A:$A, STANDARDS!$B:$B,,0,2)</f>
        <v>Morwell 1B Lignite</v>
      </c>
      <c r="D14704" t="s">
        <v>535</v>
      </c>
      <c r="E14704" t="s">
        <v>2183</v>
      </c>
      <c r="F14704" s="38">
        <v>-38.2300088</v>
      </c>
      <c r="G14704">
        <v>146.57591740000001</v>
      </c>
      <c r="H14704">
        <v>0</v>
      </c>
      <c r="I14704" t="s">
        <v>592</v>
      </c>
      <c r="J14704" cm="1">
        <f t="array" ref="J14704:L14704">_xlfn.XLOOKUP($C14704, AGE!$A:$A,AGE!$B:$D,,0,2)</f>
        <v>22.18</v>
      </c>
      <c r="K14704">
        <v>0.63</v>
      </c>
      <c r="L14704" t="str">
        <v>Briggs et al. 2007</v>
      </c>
      <c r="M14704" t="s">
        <v>2296</v>
      </c>
      <c r="P14704" t="s">
        <v>2342</v>
      </c>
      <c r="S14704">
        <v>-25.5</v>
      </c>
      <c r="T14704">
        <v>0.06</v>
      </c>
      <c r="U14704" t="s">
        <v>2307</v>
      </c>
      <c r="V14704">
        <v>1</v>
      </c>
      <c r="W14704" t="s">
        <v>2547</v>
      </c>
    </row>
    <row r="14705" spans="1:23" x14ac:dyDescent="0.3">
      <c r="A14705">
        <v>22681</v>
      </c>
      <c r="B14705" s="15" t="s">
        <v>1870</v>
      </c>
      <c r="C14705" t="str">
        <f>_xlfn.XLOOKUP($B14705, STANDARDS!$A:$A, STANDARDS!$B:$B,,0,2)</f>
        <v>Morwell 1B Lignite</v>
      </c>
      <c r="D14705" t="s">
        <v>535</v>
      </c>
      <c r="E14705" t="s">
        <v>2183</v>
      </c>
      <c r="F14705" s="38">
        <v>-38.2300088</v>
      </c>
      <c r="G14705">
        <v>146.57591740000001</v>
      </c>
      <c r="H14705">
        <v>0</v>
      </c>
      <c r="I14705" t="s">
        <v>592</v>
      </c>
      <c r="J14705" cm="1">
        <f t="array" ref="J14705:L14705">_xlfn.XLOOKUP($C14705, AGE!$A:$A,AGE!$B:$D,,0,2)</f>
        <v>22.18</v>
      </c>
      <c r="K14705">
        <v>0.63</v>
      </c>
      <c r="L14705" t="str">
        <v>Briggs et al. 2007</v>
      </c>
      <c r="M14705" t="s">
        <v>2345</v>
      </c>
      <c r="P14705" t="s">
        <v>2342</v>
      </c>
      <c r="S14705">
        <v>-24.2</v>
      </c>
      <c r="T14705">
        <v>0.06</v>
      </c>
      <c r="U14705" t="s">
        <v>2344</v>
      </c>
      <c r="V14705">
        <v>1</v>
      </c>
      <c r="W14705" t="s">
        <v>2547</v>
      </c>
    </row>
    <row r="14706" spans="1:23" x14ac:dyDescent="0.3">
      <c r="A14706">
        <v>22681</v>
      </c>
      <c r="B14706" s="15" t="s">
        <v>1870</v>
      </c>
      <c r="C14706" t="str">
        <f>_xlfn.XLOOKUP($B14706, STANDARDS!$A:$A, STANDARDS!$B:$B,,0,2)</f>
        <v>Morwell 1B Lignite</v>
      </c>
      <c r="D14706" t="s">
        <v>535</v>
      </c>
      <c r="E14706" t="s">
        <v>2183</v>
      </c>
      <c r="F14706" s="38">
        <v>-38.2300088</v>
      </c>
      <c r="G14706">
        <v>146.57591740000001</v>
      </c>
      <c r="H14706">
        <v>0</v>
      </c>
      <c r="I14706" t="s">
        <v>592</v>
      </c>
      <c r="J14706" cm="1">
        <f t="array" ref="J14706:L14706">_xlfn.XLOOKUP($C14706, AGE!$A:$A,AGE!$B:$D,,0,2)</f>
        <v>22.18</v>
      </c>
      <c r="K14706">
        <v>0.63</v>
      </c>
      <c r="L14706" t="str">
        <v>Briggs et al. 2007</v>
      </c>
      <c r="M14706" t="s">
        <v>2296</v>
      </c>
      <c r="P14706" t="s">
        <v>2342</v>
      </c>
      <c r="S14706">
        <v>-25.5</v>
      </c>
      <c r="T14706">
        <v>0.06</v>
      </c>
      <c r="U14706" t="s">
        <v>2307</v>
      </c>
      <c r="V14706">
        <v>1</v>
      </c>
      <c r="W14706" t="s">
        <v>2547</v>
      </c>
    </row>
    <row r="14707" spans="1:23" x14ac:dyDescent="0.3">
      <c r="A14707">
        <v>22682</v>
      </c>
      <c r="B14707" s="15" t="s">
        <v>1870</v>
      </c>
      <c r="C14707" t="str">
        <f>_xlfn.XLOOKUP($B14707, STANDARDS!$A:$A, STANDARDS!$B:$B,,0,2)</f>
        <v>Morwell 1B Lignite</v>
      </c>
      <c r="D14707" t="s">
        <v>535</v>
      </c>
      <c r="E14707" t="s">
        <v>2183</v>
      </c>
      <c r="F14707" s="38">
        <v>-38.2300088</v>
      </c>
      <c r="G14707">
        <v>146.57591740000001</v>
      </c>
      <c r="H14707">
        <v>0</v>
      </c>
      <c r="I14707" t="s">
        <v>592</v>
      </c>
      <c r="J14707" cm="1">
        <f t="array" ref="J14707:L14707">_xlfn.XLOOKUP($C14707, AGE!$A:$A,AGE!$B:$D,,0,2)</f>
        <v>22.18</v>
      </c>
      <c r="K14707">
        <v>0.63</v>
      </c>
      <c r="L14707" t="str">
        <v>Briggs et al. 2007</v>
      </c>
      <c r="M14707" t="s">
        <v>2345</v>
      </c>
      <c r="P14707" t="s">
        <v>2342</v>
      </c>
      <c r="S14707">
        <v>-24.1</v>
      </c>
      <c r="T14707">
        <v>0.06</v>
      </c>
      <c r="U14707" t="s">
        <v>2344</v>
      </c>
      <c r="V14707">
        <v>1</v>
      </c>
      <c r="W14707" t="s">
        <v>2547</v>
      </c>
    </row>
    <row r="14708" spans="1:23" x14ac:dyDescent="0.3">
      <c r="A14708">
        <v>22682</v>
      </c>
      <c r="B14708" s="15" t="s">
        <v>1870</v>
      </c>
      <c r="C14708" t="str">
        <f>_xlfn.XLOOKUP($B14708, STANDARDS!$A:$A, STANDARDS!$B:$B,,0,2)</f>
        <v>Morwell 1B Lignite</v>
      </c>
      <c r="D14708" t="s">
        <v>535</v>
      </c>
      <c r="E14708" t="s">
        <v>2183</v>
      </c>
      <c r="F14708" s="38">
        <v>-38.2300088</v>
      </c>
      <c r="G14708">
        <v>146.57591740000001</v>
      </c>
      <c r="H14708">
        <v>0</v>
      </c>
      <c r="I14708" t="s">
        <v>592</v>
      </c>
      <c r="J14708" cm="1">
        <f t="array" ref="J14708:L14708">_xlfn.XLOOKUP($C14708, AGE!$A:$A,AGE!$B:$D,,0,2)</f>
        <v>22.18</v>
      </c>
      <c r="K14708">
        <v>0.63</v>
      </c>
      <c r="L14708" t="str">
        <v>Briggs et al. 2007</v>
      </c>
      <c r="M14708" t="s">
        <v>2296</v>
      </c>
      <c r="P14708" t="s">
        <v>2342</v>
      </c>
      <c r="S14708">
        <v>-25.6</v>
      </c>
      <c r="T14708">
        <v>0.06</v>
      </c>
      <c r="U14708" t="s">
        <v>2307</v>
      </c>
      <c r="V14708">
        <v>1</v>
      </c>
      <c r="W14708" t="s">
        <v>2547</v>
      </c>
    </row>
    <row r="14709" spans="1:23" x14ac:dyDescent="0.3">
      <c r="A14709">
        <v>22683</v>
      </c>
      <c r="B14709" s="15" t="s">
        <v>1870</v>
      </c>
      <c r="C14709" t="str">
        <f>_xlfn.XLOOKUP($B14709, STANDARDS!$A:$A, STANDARDS!$B:$B,,0,2)</f>
        <v>Morwell 1B Lignite</v>
      </c>
      <c r="D14709" t="s">
        <v>535</v>
      </c>
      <c r="E14709" t="s">
        <v>2183</v>
      </c>
      <c r="F14709" s="38">
        <v>-38.2300088</v>
      </c>
      <c r="G14709">
        <v>146.57591740000001</v>
      </c>
      <c r="H14709">
        <v>0</v>
      </c>
      <c r="I14709" t="s">
        <v>592</v>
      </c>
      <c r="J14709" cm="1">
        <f t="array" ref="J14709:L14709">_xlfn.XLOOKUP($C14709, AGE!$A:$A,AGE!$B:$D,,0,2)</f>
        <v>22.18</v>
      </c>
      <c r="K14709">
        <v>0.63</v>
      </c>
      <c r="L14709" t="str">
        <v>Briggs et al. 2007</v>
      </c>
      <c r="M14709" t="s">
        <v>2345</v>
      </c>
      <c r="P14709" t="s">
        <v>2342</v>
      </c>
      <c r="S14709">
        <v>-24.8</v>
      </c>
      <c r="T14709">
        <v>0.06</v>
      </c>
      <c r="U14709" t="s">
        <v>2344</v>
      </c>
      <c r="V14709">
        <v>1</v>
      </c>
      <c r="W14709" t="s">
        <v>2547</v>
      </c>
    </row>
    <row r="14710" spans="1:23" x14ac:dyDescent="0.3">
      <c r="A14710">
        <v>22683</v>
      </c>
      <c r="B14710" s="15" t="s">
        <v>1870</v>
      </c>
      <c r="C14710" t="str">
        <f>_xlfn.XLOOKUP($B14710, STANDARDS!$A:$A, STANDARDS!$B:$B,,0,2)</f>
        <v>Morwell 1B Lignite</v>
      </c>
      <c r="D14710" t="s">
        <v>535</v>
      </c>
      <c r="E14710" t="s">
        <v>2183</v>
      </c>
      <c r="F14710" s="38">
        <v>-38.2300088</v>
      </c>
      <c r="G14710">
        <v>146.57591740000001</v>
      </c>
      <c r="H14710">
        <v>0</v>
      </c>
      <c r="I14710" t="s">
        <v>592</v>
      </c>
      <c r="J14710" cm="1">
        <f t="array" ref="J14710:L14710">_xlfn.XLOOKUP($C14710, AGE!$A:$A,AGE!$B:$D,,0,2)</f>
        <v>22.18</v>
      </c>
      <c r="K14710">
        <v>0.63</v>
      </c>
      <c r="L14710" t="str">
        <v>Briggs et al. 2007</v>
      </c>
      <c r="M14710" t="s">
        <v>2296</v>
      </c>
      <c r="P14710" t="s">
        <v>2342</v>
      </c>
      <c r="S14710">
        <v>-25.7</v>
      </c>
      <c r="T14710">
        <v>0.06</v>
      </c>
      <c r="U14710" t="s">
        <v>2307</v>
      </c>
      <c r="V14710">
        <v>1</v>
      </c>
      <c r="W14710" t="s">
        <v>2547</v>
      </c>
    </row>
    <row r="14711" spans="1:23" x14ac:dyDescent="0.3">
      <c r="A14711">
        <v>22684</v>
      </c>
      <c r="B14711" s="15" t="s">
        <v>1870</v>
      </c>
      <c r="C14711" t="str">
        <f>_xlfn.XLOOKUP($B14711, STANDARDS!$A:$A, STANDARDS!$B:$B,,0,2)</f>
        <v>Morwell 1B Lignite</v>
      </c>
      <c r="D14711" t="s">
        <v>535</v>
      </c>
      <c r="E14711" t="s">
        <v>2183</v>
      </c>
      <c r="F14711" s="38">
        <v>-38.2300088</v>
      </c>
      <c r="G14711">
        <v>146.57591740000001</v>
      </c>
      <c r="H14711">
        <v>0</v>
      </c>
      <c r="I14711" t="s">
        <v>592</v>
      </c>
      <c r="J14711" cm="1">
        <f t="array" ref="J14711:L14711">_xlfn.XLOOKUP($C14711, AGE!$A:$A,AGE!$B:$D,,0,2)</f>
        <v>22.18</v>
      </c>
      <c r="K14711">
        <v>0.63</v>
      </c>
      <c r="L14711" t="str">
        <v>Briggs et al. 2007</v>
      </c>
      <c r="M14711" t="s">
        <v>2296</v>
      </c>
      <c r="P14711" t="s">
        <v>2342</v>
      </c>
      <c r="S14711">
        <v>-25.6</v>
      </c>
      <c r="T14711">
        <v>0.06</v>
      </c>
      <c r="U14711" t="s">
        <v>2307</v>
      </c>
      <c r="V14711">
        <v>1</v>
      </c>
      <c r="W14711" t="s">
        <v>2547</v>
      </c>
    </row>
    <row r="14712" spans="1:23" x14ac:dyDescent="0.3">
      <c r="A14712">
        <v>22685</v>
      </c>
      <c r="B14712" s="15" t="s">
        <v>1870</v>
      </c>
      <c r="C14712" t="str">
        <f>_xlfn.XLOOKUP($B14712, STANDARDS!$A:$A, STANDARDS!$B:$B,,0,2)</f>
        <v>Morwell 1B Lignite</v>
      </c>
      <c r="D14712" t="s">
        <v>535</v>
      </c>
      <c r="E14712" t="s">
        <v>2183</v>
      </c>
      <c r="F14712" s="38">
        <v>-38.2300088</v>
      </c>
      <c r="G14712">
        <v>146.57591740000001</v>
      </c>
      <c r="H14712">
        <v>0</v>
      </c>
      <c r="I14712" t="s">
        <v>592</v>
      </c>
      <c r="J14712" cm="1">
        <f t="array" ref="J14712:L14712">_xlfn.XLOOKUP($C14712, AGE!$A:$A,AGE!$B:$D,,0,2)</f>
        <v>22.18</v>
      </c>
      <c r="K14712">
        <v>0.63</v>
      </c>
      <c r="L14712" t="str">
        <v>Briggs et al. 2007</v>
      </c>
      <c r="M14712" t="s">
        <v>2296</v>
      </c>
      <c r="P14712" t="s">
        <v>2342</v>
      </c>
      <c r="S14712">
        <v>-25.5</v>
      </c>
      <c r="T14712">
        <v>0.06</v>
      </c>
      <c r="U14712" t="s">
        <v>2307</v>
      </c>
      <c r="V14712">
        <v>1</v>
      </c>
      <c r="W14712" t="s">
        <v>2547</v>
      </c>
    </row>
    <row r="14713" spans="1:23" x14ac:dyDescent="0.3">
      <c r="A14713">
        <v>22686</v>
      </c>
      <c r="B14713" s="15" t="s">
        <v>1870</v>
      </c>
      <c r="C14713" t="str">
        <f>_xlfn.XLOOKUP($B14713, STANDARDS!$A:$A, STANDARDS!$B:$B,,0,2)</f>
        <v>Morwell 1B Lignite</v>
      </c>
      <c r="D14713" t="s">
        <v>535</v>
      </c>
      <c r="E14713" t="s">
        <v>2183</v>
      </c>
      <c r="F14713" s="38">
        <v>-38.2300088</v>
      </c>
      <c r="G14713">
        <v>146.57591740000001</v>
      </c>
      <c r="H14713">
        <v>0</v>
      </c>
      <c r="I14713" t="s">
        <v>592</v>
      </c>
      <c r="J14713" cm="1">
        <f t="array" ref="J14713:L14713">_xlfn.XLOOKUP($C14713, AGE!$A:$A,AGE!$B:$D,,0,2)</f>
        <v>22.18</v>
      </c>
      <c r="K14713">
        <v>0.63</v>
      </c>
      <c r="L14713" t="str">
        <v>Briggs et al. 2007</v>
      </c>
      <c r="M14713" t="s">
        <v>2345</v>
      </c>
      <c r="P14713" t="s">
        <v>2342</v>
      </c>
      <c r="S14713">
        <v>-25.5</v>
      </c>
      <c r="T14713">
        <v>0.06</v>
      </c>
      <c r="U14713" t="s">
        <v>2344</v>
      </c>
      <c r="V14713">
        <v>1</v>
      </c>
      <c r="W14713" t="s">
        <v>2547</v>
      </c>
    </row>
    <row r="14714" spans="1:23" x14ac:dyDescent="0.3">
      <c r="A14714">
        <v>22686</v>
      </c>
      <c r="B14714" s="15" t="s">
        <v>1870</v>
      </c>
      <c r="C14714" t="str">
        <f>_xlfn.XLOOKUP($B14714, STANDARDS!$A:$A, STANDARDS!$B:$B,,0,2)</f>
        <v>Morwell 1B Lignite</v>
      </c>
      <c r="D14714" t="s">
        <v>535</v>
      </c>
      <c r="E14714" t="s">
        <v>2183</v>
      </c>
      <c r="F14714" s="38">
        <v>-38.2300088</v>
      </c>
      <c r="G14714">
        <v>146.57591740000001</v>
      </c>
      <c r="H14714">
        <v>0</v>
      </c>
      <c r="I14714" t="s">
        <v>592</v>
      </c>
      <c r="J14714" cm="1">
        <f t="array" ref="J14714:L14714">_xlfn.XLOOKUP($C14714, AGE!$A:$A,AGE!$B:$D,,0,2)</f>
        <v>22.18</v>
      </c>
      <c r="K14714">
        <v>0.63</v>
      </c>
      <c r="L14714" t="str">
        <v>Briggs et al. 2007</v>
      </c>
      <c r="M14714" t="s">
        <v>2296</v>
      </c>
      <c r="P14714" t="s">
        <v>2342</v>
      </c>
      <c r="S14714">
        <v>-25.7</v>
      </c>
      <c r="T14714">
        <v>0.06</v>
      </c>
      <c r="U14714" t="s">
        <v>2307</v>
      </c>
      <c r="V14714">
        <v>1</v>
      </c>
      <c r="W14714" t="s">
        <v>2547</v>
      </c>
    </row>
    <row r="14715" spans="1:23" x14ac:dyDescent="0.3">
      <c r="A14715">
        <v>22687</v>
      </c>
      <c r="B14715" s="15" t="s">
        <v>1870</v>
      </c>
      <c r="C14715" t="str">
        <f>_xlfn.XLOOKUP($B14715, STANDARDS!$A:$A, STANDARDS!$B:$B,,0,2)</f>
        <v>Morwell 1B Lignite</v>
      </c>
      <c r="D14715" t="s">
        <v>535</v>
      </c>
      <c r="E14715" t="s">
        <v>2183</v>
      </c>
      <c r="F14715" s="38">
        <v>-38.2300088</v>
      </c>
      <c r="G14715">
        <v>146.57591740000001</v>
      </c>
      <c r="H14715">
        <v>0</v>
      </c>
      <c r="I14715" t="s">
        <v>592</v>
      </c>
      <c r="J14715" cm="1">
        <f t="array" ref="J14715:L14715">_xlfn.XLOOKUP($C14715, AGE!$A:$A,AGE!$B:$D,,0,2)</f>
        <v>22.18</v>
      </c>
      <c r="K14715">
        <v>0.63</v>
      </c>
      <c r="L14715" t="str">
        <v>Briggs et al. 2007</v>
      </c>
      <c r="M14715" t="s">
        <v>2296</v>
      </c>
      <c r="P14715" t="s">
        <v>2342</v>
      </c>
      <c r="S14715">
        <v>-25.3</v>
      </c>
      <c r="T14715">
        <v>0.06</v>
      </c>
      <c r="U14715" t="s">
        <v>2307</v>
      </c>
      <c r="V14715">
        <v>1</v>
      </c>
      <c r="W14715" t="s">
        <v>2547</v>
      </c>
    </row>
    <row r="14716" spans="1:23" x14ac:dyDescent="0.3">
      <c r="A14716">
        <v>22688</v>
      </c>
      <c r="B14716" s="15" t="s">
        <v>1870</v>
      </c>
      <c r="C14716" t="str">
        <f>_xlfn.XLOOKUP($B14716, STANDARDS!$A:$A, STANDARDS!$B:$B,,0,2)</f>
        <v>Morwell 1B Lignite</v>
      </c>
      <c r="D14716" t="s">
        <v>535</v>
      </c>
      <c r="E14716" t="s">
        <v>2183</v>
      </c>
      <c r="F14716" s="38">
        <v>-38.2300088</v>
      </c>
      <c r="G14716">
        <v>146.57591740000001</v>
      </c>
      <c r="H14716">
        <v>0</v>
      </c>
      <c r="I14716" t="s">
        <v>592</v>
      </c>
      <c r="J14716" cm="1">
        <f t="array" ref="J14716:L14716">_xlfn.XLOOKUP($C14716, AGE!$A:$A,AGE!$B:$D,,0,2)</f>
        <v>22.18</v>
      </c>
      <c r="K14716">
        <v>0.63</v>
      </c>
      <c r="L14716" t="str">
        <v>Briggs et al. 2007</v>
      </c>
      <c r="M14716" t="s">
        <v>2296</v>
      </c>
      <c r="P14716" t="s">
        <v>2342</v>
      </c>
      <c r="S14716">
        <v>-25.1</v>
      </c>
      <c r="T14716">
        <v>0.06</v>
      </c>
      <c r="U14716" t="s">
        <v>2307</v>
      </c>
      <c r="V14716">
        <v>1</v>
      </c>
      <c r="W14716" t="s">
        <v>2547</v>
      </c>
    </row>
    <row r="14717" spans="1:23" x14ac:dyDescent="0.3">
      <c r="A14717">
        <v>22688</v>
      </c>
      <c r="B14717" s="15" t="s">
        <v>1870</v>
      </c>
      <c r="C14717" t="str">
        <f>_xlfn.XLOOKUP($B14717, STANDARDS!$A:$A, STANDARDS!$B:$B,,0,2)</f>
        <v>Morwell 1B Lignite</v>
      </c>
      <c r="D14717" t="s">
        <v>535</v>
      </c>
      <c r="E14717" t="s">
        <v>2183</v>
      </c>
      <c r="F14717" s="38">
        <v>-38.2300088</v>
      </c>
      <c r="G14717">
        <v>146.57591740000001</v>
      </c>
      <c r="H14717">
        <v>0</v>
      </c>
      <c r="I14717" t="s">
        <v>592</v>
      </c>
      <c r="J14717" cm="1">
        <f t="array" ref="J14717:L14717">_xlfn.XLOOKUP($C14717, AGE!$A:$A,AGE!$B:$D,,0,2)</f>
        <v>22.18</v>
      </c>
      <c r="K14717">
        <v>0.63</v>
      </c>
      <c r="L14717" t="str">
        <v>Briggs et al. 2007</v>
      </c>
      <c r="M14717" t="s">
        <v>2345</v>
      </c>
      <c r="P14717" t="s">
        <v>2342</v>
      </c>
      <c r="S14717">
        <v>-25.4</v>
      </c>
      <c r="T14717">
        <v>0.06</v>
      </c>
      <c r="U14717" t="s">
        <v>2344</v>
      </c>
      <c r="V14717">
        <v>1</v>
      </c>
      <c r="W14717" t="s">
        <v>2547</v>
      </c>
    </row>
    <row r="14718" spans="1:23" x14ac:dyDescent="0.3">
      <c r="A14718">
        <v>22689</v>
      </c>
      <c r="B14718" s="15" t="s">
        <v>1870</v>
      </c>
      <c r="C14718" t="str">
        <f>_xlfn.XLOOKUP($B14718, STANDARDS!$A:$A, STANDARDS!$B:$B,,0,2)</f>
        <v>Morwell 1B Lignite</v>
      </c>
      <c r="D14718" t="s">
        <v>535</v>
      </c>
      <c r="E14718" t="s">
        <v>2183</v>
      </c>
      <c r="F14718" s="38">
        <v>-38.2300088</v>
      </c>
      <c r="G14718">
        <v>146.57591740000001</v>
      </c>
      <c r="H14718">
        <v>0</v>
      </c>
      <c r="I14718" t="s">
        <v>592</v>
      </c>
      <c r="J14718" cm="1">
        <f t="array" ref="J14718:L14718">_xlfn.XLOOKUP($C14718, AGE!$A:$A,AGE!$B:$D,,0,2)</f>
        <v>22.18</v>
      </c>
      <c r="K14718">
        <v>0.63</v>
      </c>
      <c r="L14718" t="str">
        <v>Briggs et al. 2007</v>
      </c>
      <c r="M14718" t="s">
        <v>2345</v>
      </c>
      <c r="P14718" t="s">
        <v>2342</v>
      </c>
      <c r="S14718">
        <v>-24.3</v>
      </c>
      <c r="T14718">
        <v>0.06</v>
      </c>
      <c r="U14718" t="s">
        <v>2344</v>
      </c>
      <c r="V14718">
        <v>1</v>
      </c>
      <c r="W14718" t="s">
        <v>2547</v>
      </c>
    </row>
    <row r="14719" spans="1:23" x14ac:dyDescent="0.3">
      <c r="A14719">
        <v>22689</v>
      </c>
      <c r="B14719" s="15" t="s">
        <v>1870</v>
      </c>
      <c r="C14719" t="str">
        <f>_xlfn.XLOOKUP($B14719, STANDARDS!$A:$A, STANDARDS!$B:$B,,0,2)</f>
        <v>Morwell 1B Lignite</v>
      </c>
      <c r="D14719" t="s">
        <v>535</v>
      </c>
      <c r="E14719" t="s">
        <v>2183</v>
      </c>
      <c r="F14719" s="38">
        <v>-38.2300088</v>
      </c>
      <c r="G14719">
        <v>146.57591740000001</v>
      </c>
      <c r="H14719">
        <v>0</v>
      </c>
      <c r="I14719" t="s">
        <v>592</v>
      </c>
      <c r="J14719" cm="1">
        <f t="array" ref="J14719:L14719">_xlfn.XLOOKUP($C14719, AGE!$A:$A,AGE!$B:$D,,0,2)</f>
        <v>22.18</v>
      </c>
      <c r="K14719">
        <v>0.63</v>
      </c>
      <c r="L14719" t="str">
        <v>Briggs et al. 2007</v>
      </c>
      <c r="M14719" t="s">
        <v>2296</v>
      </c>
      <c r="P14719" t="s">
        <v>2342</v>
      </c>
      <c r="S14719">
        <v>-26</v>
      </c>
      <c r="T14719">
        <v>0.06</v>
      </c>
      <c r="U14719" t="s">
        <v>2307</v>
      </c>
      <c r="V14719">
        <v>1</v>
      </c>
      <c r="W14719" t="s">
        <v>2547</v>
      </c>
    </row>
    <row r="14720" spans="1:23" x14ac:dyDescent="0.3">
      <c r="A14720">
        <v>22690</v>
      </c>
      <c r="B14720" s="15" t="s">
        <v>1870</v>
      </c>
      <c r="C14720" t="str">
        <f>_xlfn.XLOOKUP($B14720, STANDARDS!$A:$A, STANDARDS!$B:$B,,0,2)</f>
        <v>Morwell 1B Lignite</v>
      </c>
      <c r="D14720" t="s">
        <v>535</v>
      </c>
      <c r="E14720" t="s">
        <v>2183</v>
      </c>
      <c r="F14720" s="38">
        <v>-38.2300088</v>
      </c>
      <c r="G14720">
        <v>146.57591740000001</v>
      </c>
      <c r="H14720">
        <v>0</v>
      </c>
      <c r="I14720" t="s">
        <v>592</v>
      </c>
      <c r="J14720" cm="1">
        <f t="array" ref="J14720:L14720">_xlfn.XLOOKUP($C14720, AGE!$A:$A,AGE!$B:$D,,0,2)</f>
        <v>22.18</v>
      </c>
      <c r="K14720">
        <v>0.63</v>
      </c>
      <c r="L14720" t="str">
        <v>Briggs et al. 2007</v>
      </c>
      <c r="M14720" t="s">
        <v>2296</v>
      </c>
      <c r="P14720" t="s">
        <v>2342</v>
      </c>
      <c r="S14720">
        <v>-25.8</v>
      </c>
      <c r="T14720">
        <v>0.06</v>
      </c>
      <c r="U14720" t="s">
        <v>2307</v>
      </c>
      <c r="V14720">
        <v>1</v>
      </c>
      <c r="W14720" t="s">
        <v>2547</v>
      </c>
    </row>
    <row r="14721" spans="1:23" x14ac:dyDescent="0.3">
      <c r="A14721">
        <v>22690</v>
      </c>
      <c r="B14721" s="15" t="s">
        <v>1870</v>
      </c>
      <c r="C14721" t="str">
        <f>_xlfn.XLOOKUP($B14721, STANDARDS!$A:$A, STANDARDS!$B:$B,,0,2)</f>
        <v>Morwell 1B Lignite</v>
      </c>
      <c r="D14721" t="s">
        <v>535</v>
      </c>
      <c r="E14721" t="s">
        <v>2183</v>
      </c>
      <c r="F14721" s="38">
        <v>-38.2300088</v>
      </c>
      <c r="G14721">
        <v>146.57591740000001</v>
      </c>
      <c r="H14721">
        <v>0</v>
      </c>
      <c r="I14721" t="s">
        <v>592</v>
      </c>
      <c r="J14721" cm="1">
        <f t="array" ref="J14721:L14721">_xlfn.XLOOKUP($C14721, AGE!$A:$A,AGE!$B:$D,,0,2)</f>
        <v>22.18</v>
      </c>
      <c r="K14721">
        <v>0.63</v>
      </c>
      <c r="L14721" t="str">
        <v>Briggs et al. 2007</v>
      </c>
      <c r="M14721" t="s">
        <v>2345</v>
      </c>
      <c r="P14721" t="s">
        <v>2342</v>
      </c>
      <c r="S14721">
        <v>-27</v>
      </c>
      <c r="T14721">
        <v>0.06</v>
      </c>
      <c r="U14721" t="s">
        <v>2344</v>
      </c>
      <c r="V14721">
        <v>1</v>
      </c>
      <c r="W14721" t="s">
        <v>2547</v>
      </c>
    </row>
    <row r="14722" spans="1:23" x14ac:dyDescent="0.3">
      <c r="A14722">
        <v>22691</v>
      </c>
      <c r="B14722" s="15" t="s">
        <v>1870</v>
      </c>
      <c r="C14722" t="str">
        <f>_xlfn.XLOOKUP($B14722, STANDARDS!$A:$A, STANDARDS!$B:$B,,0,2)</f>
        <v>Morwell 1B Lignite</v>
      </c>
      <c r="D14722" t="s">
        <v>535</v>
      </c>
      <c r="E14722" t="s">
        <v>2183</v>
      </c>
      <c r="F14722" s="38">
        <v>-38.2300088</v>
      </c>
      <c r="G14722">
        <v>146.57591740000001</v>
      </c>
      <c r="H14722">
        <v>0</v>
      </c>
      <c r="I14722" t="s">
        <v>592</v>
      </c>
      <c r="J14722" cm="1">
        <f t="array" ref="J14722:L14722">_xlfn.XLOOKUP($C14722, AGE!$A:$A,AGE!$B:$D,,0,2)</f>
        <v>22.18</v>
      </c>
      <c r="K14722">
        <v>0.63</v>
      </c>
      <c r="L14722" t="str">
        <v>Briggs et al. 2007</v>
      </c>
      <c r="M14722" t="s">
        <v>2296</v>
      </c>
      <c r="P14722" t="s">
        <v>2342</v>
      </c>
      <c r="S14722">
        <v>-25.7</v>
      </c>
      <c r="T14722">
        <v>0.06</v>
      </c>
      <c r="U14722" t="s">
        <v>2307</v>
      </c>
      <c r="V14722">
        <v>1</v>
      </c>
      <c r="W14722" t="s">
        <v>2547</v>
      </c>
    </row>
    <row r="14723" spans="1:23" x14ac:dyDescent="0.3">
      <c r="A14723">
        <v>22691</v>
      </c>
      <c r="B14723" s="15" t="s">
        <v>1870</v>
      </c>
      <c r="C14723" t="str">
        <f>_xlfn.XLOOKUP($B14723, STANDARDS!$A:$A, STANDARDS!$B:$B,,0,2)</f>
        <v>Morwell 1B Lignite</v>
      </c>
      <c r="D14723" t="s">
        <v>535</v>
      </c>
      <c r="E14723" t="s">
        <v>2183</v>
      </c>
      <c r="F14723" s="38">
        <v>-38.2300088</v>
      </c>
      <c r="G14723">
        <v>146.57591740000001</v>
      </c>
      <c r="H14723">
        <v>0</v>
      </c>
      <c r="I14723" t="s">
        <v>592</v>
      </c>
      <c r="J14723" cm="1">
        <f t="array" ref="J14723:L14723">_xlfn.XLOOKUP($C14723, AGE!$A:$A,AGE!$B:$D,,0,2)</f>
        <v>22.18</v>
      </c>
      <c r="K14723">
        <v>0.63</v>
      </c>
      <c r="L14723" t="str">
        <v>Briggs et al. 2007</v>
      </c>
      <c r="M14723" t="s">
        <v>2345</v>
      </c>
      <c r="P14723" t="s">
        <v>2342</v>
      </c>
      <c r="S14723">
        <v>-26</v>
      </c>
      <c r="T14723">
        <v>0.06</v>
      </c>
      <c r="U14723" t="s">
        <v>2344</v>
      </c>
      <c r="V14723">
        <v>1</v>
      </c>
      <c r="W14723" t="s">
        <v>2547</v>
      </c>
    </row>
    <row r="14724" spans="1:23" x14ac:dyDescent="0.3">
      <c r="A14724">
        <v>22692</v>
      </c>
      <c r="B14724" s="15" t="s">
        <v>1870</v>
      </c>
      <c r="C14724" t="str">
        <f>_xlfn.XLOOKUP($B14724, STANDARDS!$A:$A, STANDARDS!$B:$B,,0,2)</f>
        <v>Morwell 1B Lignite</v>
      </c>
      <c r="D14724" t="s">
        <v>535</v>
      </c>
      <c r="E14724" t="s">
        <v>2183</v>
      </c>
      <c r="F14724" s="38">
        <v>-38.2300088</v>
      </c>
      <c r="G14724">
        <v>146.57591740000001</v>
      </c>
      <c r="H14724">
        <v>0</v>
      </c>
      <c r="I14724" t="s">
        <v>592</v>
      </c>
      <c r="J14724" cm="1">
        <f t="array" ref="J14724:L14724">_xlfn.XLOOKUP($C14724, AGE!$A:$A,AGE!$B:$D,,0,2)</f>
        <v>22.18</v>
      </c>
      <c r="K14724">
        <v>0.63</v>
      </c>
      <c r="L14724" t="str">
        <v>Briggs et al. 2007</v>
      </c>
      <c r="M14724" t="s">
        <v>2296</v>
      </c>
      <c r="P14724" t="s">
        <v>2342</v>
      </c>
      <c r="S14724">
        <v>-25.9</v>
      </c>
      <c r="T14724">
        <v>0.06</v>
      </c>
      <c r="U14724" t="s">
        <v>2307</v>
      </c>
      <c r="V14724">
        <v>1</v>
      </c>
      <c r="W14724" t="s">
        <v>2547</v>
      </c>
    </row>
    <row r="14725" spans="1:23" x14ac:dyDescent="0.3">
      <c r="A14725">
        <v>22692</v>
      </c>
      <c r="B14725" s="15" t="s">
        <v>1870</v>
      </c>
      <c r="C14725" t="str">
        <f>_xlfn.XLOOKUP($B14725, STANDARDS!$A:$A, STANDARDS!$B:$B,,0,2)</f>
        <v>Morwell 1B Lignite</v>
      </c>
      <c r="D14725" t="s">
        <v>535</v>
      </c>
      <c r="E14725" t="s">
        <v>2183</v>
      </c>
      <c r="F14725" s="38">
        <v>-38.2300088</v>
      </c>
      <c r="G14725">
        <v>146.57591740000001</v>
      </c>
      <c r="H14725">
        <v>0</v>
      </c>
      <c r="I14725" t="s">
        <v>592</v>
      </c>
      <c r="J14725" cm="1">
        <f t="array" ref="J14725:L14725">_xlfn.XLOOKUP($C14725, AGE!$A:$A,AGE!$B:$D,,0,2)</f>
        <v>22.18</v>
      </c>
      <c r="K14725">
        <v>0.63</v>
      </c>
      <c r="L14725" t="str">
        <v>Briggs et al. 2007</v>
      </c>
      <c r="M14725" t="s">
        <v>2345</v>
      </c>
      <c r="P14725" t="s">
        <v>2342</v>
      </c>
      <c r="S14725">
        <v>-26</v>
      </c>
      <c r="T14725">
        <v>0.06</v>
      </c>
      <c r="U14725" t="s">
        <v>2344</v>
      </c>
      <c r="V14725">
        <v>1</v>
      </c>
      <c r="W14725" t="s">
        <v>2547</v>
      </c>
    </row>
    <row r="14726" spans="1:23" x14ac:dyDescent="0.3">
      <c r="A14726">
        <v>22693</v>
      </c>
      <c r="B14726" s="15" t="s">
        <v>1870</v>
      </c>
      <c r="C14726" t="str">
        <f>_xlfn.XLOOKUP($B14726, STANDARDS!$A:$A, STANDARDS!$B:$B,,0,2)</f>
        <v>Morwell 1B Lignite</v>
      </c>
      <c r="D14726" t="s">
        <v>535</v>
      </c>
      <c r="E14726" t="s">
        <v>2183</v>
      </c>
      <c r="F14726" s="38">
        <v>-38.2300088</v>
      </c>
      <c r="G14726">
        <v>146.57591740000001</v>
      </c>
      <c r="H14726">
        <v>0</v>
      </c>
      <c r="I14726" t="s">
        <v>592</v>
      </c>
      <c r="J14726" cm="1">
        <f t="array" ref="J14726:L14726">_xlfn.XLOOKUP($C14726, AGE!$A:$A,AGE!$B:$D,,0,2)</f>
        <v>22.18</v>
      </c>
      <c r="K14726">
        <v>0.63</v>
      </c>
      <c r="L14726" t="str">
        <v>Briggs et al. 2007</v>
      </c>
      <c r="M14726" t="s">
        <v>2296</v>
      </c>
      <c r="P14726" t="s">
        <v>2342</v>
      </c>
      <c r="S14726">
        <v>-26.2</v>
      </c>
      <c r="T14726">
        <v>0.06</v>
      </c>
      <c r="U14726" t="s">
        <v>2307</v>
      </c>
      <c r="V14726">
        <v>1</v>
      </c>
      <c r="W14726" t="s">
        <v>2547</v>
      </c>
    </row>
    <row r="14727" spans="1:23" x14ac:dyDescent="0.3">
      <c r="A14727">
        <v>22694</v>
      </c>
      <c r="B14727" s="15" t="s">
        <v>1870</v>
      </c>
      <c r="C14727" t="str">
        <f>_xlfn.XLOOKUP($B14727, STANDARDS!$A:$A, STANDARDS!$B:$B,,0,2)</f>
        <v>Morwell 1B Lignite</v>
      </c>
      <c r="D14727" t="s">
        <v>535</v>
      </c>
      <c r="E14727" t="s">
        <v>2183</v>
      </c>
      <c r="F14727" s="38">
        <v>-38.2300088</v>
      </c>
      <c r="G14727">
        <v>146.57591740000001</v>
      </c>
      <c r="H14727">
        <v>0</v>
      </c>
      <c r="I14727" t="s">
        <v>592</v>
      </c>
      <c r="J14727" cm="1">
        <f t="array" ref="J14727:L14727">_xlfn.XLOOKUP($C14727, AGE!$A:$A,AGE!$B:$D,,0,2)</f>
        <v>22.18</v>
      </c>
      <c r="K14727">
        <v>0.63</v>
      </c>
      <c r="L14727" t="str">
        <v>Briggs et al. 2007</v>
      </c>
      <c r="M14727" t="s">
        <v>2296</v>
      </c>
      <c r="P14727" t="s">
        <v>2342</v>
      </c>
      <c r="S14727">
        <v>-24.9</v>
      </c>
      <c r="T14727">
        <v>0.06</v>
      </c>
      <c r="U14727" t="s">
        <v>2307</v>
      </c>
      <c r="V14727">
        <v>1</v>
      </c>
      <c r="W14727" t="s">
        <v>2547</v>
      </c>
    </row>
    <row r="14728" spans="1:23" x14ac:dyDescent="0.3">
      <c r="A14728">
        <v>22694</v>
      </c>
      <c r="B14728" s="15" t="s">
        <v>1870</v>
      </c>
      <c r="C14728" t="str">
        <f>_xlfn.XLOOKUP($B14728, STANDARDS!$A:$A, STANDARDS!$B:$B,,0,2)</f>
        <v>Morwell 1B Lignite</v>
      </c>
      <c r="D14728" t="s">
        <v>535</v>
      </c>
      <c r="E14728" t="s">
        <v>2183</v>
      </c>
      <c r="F14728" s="38">
        <v>-38.2300088</v>
      </c>
      <c r="G14728">
        <v>146.57591740000001</v>
      </c>
      <c r="H14728">
        <v>0</v>
      </c>
      <c r="I14728" t="s">
        <v>592</v>
      </c>
      <c r="J14728" cm="1">
        <f t="array" ref="J14728:L14728">_xlfn.XLOOKUP($C14728, AGE!$A:$A,AGE!$B:$D,,0,2)</f>
        <v>22.18</v>
      </c>
      <c r="K14728">
        <v>0.63</v>
      </c>
      <c r="L14728" t="str">
        <v>Briggs et al. 2007</v>
      </c>
      <c r="M14728" t="s">
        <v>2345</v>
      </c>
      <c r="P14728" t="s">
        <v>2342</v>
      </c>
      <c r="S14728">
        <v>-25.4</v>
      </c>
      <c r="T14728">
        <v>0.06</v>
      </c>
      <c r="U14728" t="s">
        <v>2344</v>
      </c>
      <c r="V14728">
        <v>1</v>
      </c>
      <c r="W14728" t="s">
        <v>2547</v>
      </c>
    </row>
    <row r="14729" spans="1:23" x14ac:dyDescent="0.3">
      <c r="A14729">
        <v>22695</v>
      </c>
      <c r="B14729" s="15" t="s">
        <v>1870</v>
      </c>
      <c r="C14729" t="str">
        <f>_xlfn.XLOOKUP($B14729, STANDARDS!$A:$A, STANDARDS!$B:$B,,0,2)</f>
        <v>Morwell 1B Lignite</v>
      </c>
      <c r="D14729" t="s">
        <v>535</v>
      </c>
      <c r="E14729" t="s">
        <v>2183</v>
      </c>
      <c r="F14729" s="38">
        <v>-38.2300088</v>
      </c>
      <c r="G14729">
        <v>146.57591740000001</v>
      </c>
      <c r="H14729">
        <v>0</v>
      </c>
      <c r="I14729" t="s">
        <v>592</v>
      </c>
      <c r="J14729" cm="1">
        <f t="array" ref="J14729:L14729">_xlfn.XLOOKUP($C14729, AGE!$A:$A,AGE!$B:$D,,0,2)</f>
        <v>22.18</v>
      </c>
      <c r="K14729">
        <v>0.63</v>
      </c>
      <c r="L14729" t="str">
        <v>Briggs et al. 2007</v>
      </c>
      <c r="M14729" t="s">
        <v>2296</v>
      </c>
      <c r="P14729" t="s">
        <v>2342</v>
      </c>
      <c r="S14729">
        <v>-25.7</v>
      </c>
      <c r="T14729">
        <v>0.06</v>
      </c>
      <c r="U14729" t="s">
        <v>2307</v>
      </c>
      <c r="V14729">
        <v>1</v>
      </c>
      <c r="W14729" t="s">
        <v>2547</v>
      </c>
    </row>
    <row r="14730" spans="1:23" x14ac:dyDescent="0.3">
      <c r="A14730">
        <v>22696</v>
      </c>
      <c r="B14730" s="15" t="s">
        <v>1870</v>
      </c>
      <c r="C14730" t="str">
        <f>_xlfn.XLOOKUP($B14730, STANDARDS!$A:$A, STANDARDS!$B:$B,,0,2)</f>
        <v>Morwell 1B Lignite</v>
      </c>
      <c r="D14730" t="s">
        <v>535</v>
      </c>
      <c r="E14730" t="s">
        <v>2183</v>
      </c>
      <c r="F14730" s="38">
        <v>-38.2300088</v>
      </c>
      <c r="G14730">
        <v>146.57591740000001</v>
      </c>
      <c r="H14730">
        <v>0</v>
      </c>
      <c r="I14730" t="s">
        <v>592</v>
      </c>
      <c r="J14730" cm="1">
        <f t="array" ref="J14730:L14730">_xlfn.XLOOKUP($C14730, AGE!$A:$A,AGE!$B:$D,,0,2)</f>
        <v>22.18</v>
      </c>
      <c r="K14730">
        <v>0.63</v>
      </c>
      <c r="L14730" t="str">
        <v>Briggs et al. 2007</v>
      </c>
      <c r="M14730" t="s">
        <v>2296</v>
      </c>
      <c r="P14730" t="s">
        <v>2342</v>
      </c>
      <c r="S14730">
        <v>-26</v>
      </c>
      <c r="T14730">
        <v>0.06</v>
      </c>
      <c r="U14730" t="s">
        <v>2307</v>
      </c>
      <c r="V14730">
        <v>1</v>
      </c>
      <c r="W14730" t="s">
        <v>2547</v>
      </c>
    </row>
    <row r="14731" spans="1:23" x14ac:dyDescent="0.3">
      <c r="A14731">
        <v>22696</v>
      </c>
      <c r="B14731" s="15" t="s">
        <v>1870</v>
      </c>
      <c r="C14731" t="str">
        <f>_xlfn.XLOOKUP($B14731, STANDARDS!$A:$A, STANDARDS!$B:$B,,0,2)</f>
        <v>Morwell 1B Lignite</v>
      </c>
      <c r="D14731" t="s">
        <v>535</v>
      </c>
      <c r="E14731" t="s">
        <v>2183</v>
      </c>
      <c r="F14731" s="38">
        <v>-38.2300088</v>
      </c>
      <c r="G14731">
        <v>146.57591740000001</v>
      </c>
      <c r="H14731">
        <v>0</v>
      </c>
      <c r="I14731" t="s">
        <v>592</v>
      </c>
      <c r="J14731" cm="1">
        <f t="array" ref="J14731:L14731">_xlfn.XLOOKUP($C14731, AGE!$A:$A,AGE!$B:$D,,0,2)</f>
        <v>22.18</v>
      </c>
      <c r="K14731">
        <v>0.63</v>
      </c>
      <c r="L14731" t="str">
        <v>Briggs et al. 2007</v>
      </c>
      <c r="M14731" t="s">
        <v>2345</v>
      </c>
      <c r="P14731" t="s">
        <v>2342</v>
      </c>
      <c r="S14731">
        <v>-26.1</v>
      </c>
      <c r="T14731">
        <v>0.06</v>
      </c>
      <c r="U14731" t="s">
        <v>2344</v>
      </c>
      <c r="V14731">
        <v>1</v>
      </c>
      <c r="W14731" t="s">
        <v>2547</v>
      </c>
    </row>
    <row r="14732" spans="1:23" x14ac:dyDescent="0.3">
      <c r="A14732">
        <v>22697</v>
      </c>
      <c r="B14732" s="15" t="s">
        <v>1870</v>
      </c>
      <c r="C14732" t="str">
        <f>_xlfn.XLOOKUP($B14732, STANDARDS!$A:$A, STANDARDS!$B:$B,,0,2)</f>
        <v>Morwell 1B Lignite</v>
      </c>
      <c r="D14732" t="s">
        <v>535</v>
      </c>
      <c r="E14732" t="s">
        <v>2183</v>
      </c>
      <c r="F14732" s="38">
        <v>-38.2300088</v>
      </c>
      <c r="G14732">
        <v>146.57591740000001</v>
      </c>
      <c r="H14732">
        <v>0</v>
      </c>
      <c r="I14732" t="s">
        <v>592</v>
      </c>
      <c r="J14732" cm="1">
        <f t="array" ref="J14732:L14732">_xlfn.XLOOKUP($C14732, AGE!$A:$A,AGE!$B:$D,,0,2)</f>
        <v>22.18</v>
      </c>
      <c r="K14732">
        <v>0.63</v>
      </c>
      <c r="L14732" t="str">
        <v>Briggs et al. 2007</v>
      </c>
      <c r="M14732" t="s">
        <v>2296</v>
      </c>
      <c r="P14732" t="s">
        <v>2342</v>
      </c>
      <c r="S14732">
        <v>-26.1</v>
      </c>
      <c r="T14732">
        <v>0.06</v>
      </c>
      <c r="U14732" t="s">
        <v>2307</v>
      </c>
      <c r="V14732">
        <v>1</v>
      </c>
      <c r="W14732" t="s">
        <v>2547</v>
      </c>
    </row>
    <row r="14733" spans="1:23" x14ac:dyDescent="0.3">
      <c r="A14733">
        <v>22698</v>
      </c>
      <c r="B14733" s="15" t="s">
        <v>1870</v>
      </c>
      <c r="C14733" t="str">
        <f>_xlfn.XLOOKUP($B14733, STANDARDS!$A:$A, STANDARDS!$B:$B,,0,2)</f>
        <v>Morwell 1B Lignite</v>
      </c>
      <c r="D14733" t="s">
        <v>535</v>
      </c>
      <c r="E14733" t="s">
        <v>2183</v>
      </c>
      <c r="F14733" s="38">
        <v>-38.2300088</v>
      </c>
      <c r="G14733">
        <v>146.57591740000001</v>
      </c>
      <c r="H14733">
        <v>0</v>
      </c>
      <c r="I14733" t="s">
        <v>592</v>
      </c>
      <c r="J14733" cm="1">
        <f t="array" ref="J14733:L14733">_xlfn.XLOOKUP($C14733, AGE!$A:$A,AGE!$B:$D,,0,2)</f>
        <v>22.18</v>
      </c>
      <c r="K14733">
        <v>0.63</v>
      </c>
      <c r="L14733" t="str">
        <v>Briggs et al. 2007</v>
      </c>
      <c r="M14733" t="s">
        <v>2296</v>
      </c>
      <c r="P14733" t="s">
        <v>2342</v>
      </c>
      <c r="S14733">
        <v>-26</v>
      </c>
      <c r="T14733">
        <v>0.06</v>
      </c>
      <c r="U14733" t="s">
        <v>2307</v>
      </c>
      <c r="V14733">
        <v>1</v>
      </c>
      <c r="W14733" t="s">
        <v>2547</v>
      </c>
    </row>
    <row r="14734" spans="1:23" x14ac:dyDescent="0.3">
      <c r="A14734">
        <v>22699</v>
      </c>
      <c r="B14734" s="15" t="s">
        <v>1870</v>
      </c>
      <c r="C14734" t="str">
        <f>_xlfn.XLOOKUP($B14734, STANDARDS!$A:$A, STANDARDS!$B:$B,,0,2)</f>
        <v>Morwell 1B Lignite</v>
      </c>
      <c r="D14734" t="s">
        <v>535</v>
      </c>
      <c r="E14734" t="s">
        <v>2183</v>
      </c>
      <c r="F14734" s="38">
        <v>-38.2300088</v>
      </c>
      <c r="G14734">
        <v>146.57591740000001</v>
      </c>
      <c r="H14734">
        <v>0</v>
      </c>
      <c r="I14734" t="s">
        <v>592</v>
      </c>
      <c r="J14734" cm="1">
        <f t="array" ref="J14734:L14734">_xlfn.XLOOKUP($C14734, AGE!$A:$A,AGE!$B:$D,,0,2)</f>
        <v>22.18</v>
      </c>
      <c r="K14734">
        <v>0.63</v>
      </c>
      <c r="L14734" t="str">
        <v>Briggs et al. 2007</v>
      </c>
      <c r="M14734" t="s">
        <v>2296</v>
      </c>
      <c r="P14734" t="s">
        <v>2342</v>
      </c>
      <c r="S14734">
        <v>-26.2</v>
      </c>
      <c r="T14734">
        <v>0.06</v>
      </c>
      <c r="U14734" t="s">
        <v>2307</v>
      </c>
      <c r="V14734">
        <v>1</v>
      </c>
      <c r="W14734" t="s">
        <v>2547</v>
      </c>
    </row>
    <row r="14735" spans="1:23" x14ac:dyDescent="0.3">
      <c r="A14735">
        <v>22700</v>
      </c>
      <c r="B14735" s="15" t="s">
        <v>1870</v>
      </c>
      <c r="C14735" t="str">
        <f>_xlfn.XLOOKUP($B14735, STANDARDS!$A:$A, STANDARDS!$B:$B,,0,2)</f>
        <v>Morwell 1B Lignite</v>
      </c>
      <c r="D14735" t="s">
        <v>535</v>
      </c>
      <c r="E14735" t="s">
        <v>2183</v>
      </c>
      <c r="F14735" s="38">
        <v>-38.2300088</v>
      </c>
      <c r="G14735">
        <v>146.57591740000001</v>
      </c>
      <c r="H14735">
        <v>0</v>
      </c>
      <c r="I14735" t="s">
        <v>592</v>
      </c>
      <c r="J14735" cm="1">
        <f t="array" ref="J14735:L14735">_xlfn.XLOOKUP($C14735, AGE!$A:$A,AGE!$B:$D,,0,2)</f>
        <v>22.18</v>
      </c>
      <c r="K14735">
        <v>0.63</v>
      </c>
      <c r="L14735" t="str">
        <v>Briggs et al. 2007</v>
      </c>
      <c r="M14735" t="s">
        <v>2296</v>
      </c>
      <c r="P14735" t="s">
        <v>2342</v>
      </c>
      <c r="S14735">
        <v>-25.9</v>
      </c>
      <c r="T14735">
        <v>0.06</v>
      </c>
      <c r="U14735" t="s">
        <v>2307</v>
      </c>
      <c r="V14735">
        <v>1</v>
      </c>
      <c r="W14735" t="s">
        <v>2547</v>
      </c>
    </row>
    <row r="14736" spans="1:23" x14ac:dyDescent="0.3">
      <c r="A14736">
        <v>22701</v>
      </c>
      <c r="B14736" s="15" t="s">
        <v>1870</v>
      </c>
      <c r="C14736" t="str">
        <f>_xlfn.XLOOKUP($B14736, STANDARDS!$A:$A, STANDARDS!$B:$B,,0,2)</f>
        <v>Morwell 1B Lignite</v>
      </c>
      <c r="D14736" t="s">
        <v>535</v>
      </c>
      <c r="E14736" t="s">
        <v>2183</v>
      </c>
      <c r="F14736" s="38">
        <v>-38.2300088</v>
      </c>
      <c r="G14736">
        <v>146.57591740000001</v>
      </c>
      <c r="H14736">
        <v>0</v>
      </c>
      <c r="I14736" t="s">
        <v>592</v>
      </c>
      <c r="J14736" cm="1">
        <f t="array" ref="J14736:L14736">_xlfn.XLOOKUP($C14736, AGE!$A:$A,AGE!$B:$D,,0,2)</f>
        <v>22.18</v>
      </c>
      <c r="K14736">
        <v>0.63</v>
      </c>
      <c r="L14736" t="str">
        <v>Briggs et al. 2007</v>
      </c>
      <c r="M14736" t="s">
        <v>2296</v>
      </c>
      <c r="P14736" t="s">
        <v>2342</v>
      </c>
      <c r="S14736">
        <v>-26.3</v>
      </c>
      <c r="T14736">
        <v>0.06</v>
      </c>
      <c r="U14736" t="s">
        <v>2307</v>
      </c>
      <c r="V14736">
        <v>1</v>
      </c>
      <c r="W14736" t="s">
        <v>2547</v>
      </c>
    </row>
    <row r="14737" spans="1:23" x14ac:dyDescent="0.3">
      <c r="A14737">
        <v>22702</v>
      </c>
      <c r="B14737" s="15" t="s">
        <v>1870</v>
      </c>
      <c r="C14737" t="str">
        <f>_xlfn.XLOOKUP($B14737, STANDARDS!$A:$A, STANDARDS!$B:$B,,0,2)</f>
        <v>Morwell 1B Lignite</v>
      </c>
      <c r="D14737" t="s">
        <v>535</v>
      </c>
      <c r="E14737" t="s">
        <v>2183</v>
      </c>
      <c r="F14737" s="38">
        <v>-38.2300088</v>
      </c>
      <c r="G14737">
        <v>146.57591740000001</v>
      </c>
      <c r="H14737">
        <v>0</v>
      </c>
      <c r="I14737" t="s">
        <v>592</v>
      </c>
      <c r="J14737" cm="1">
        <f t="array" ref="J14737:L14737">_xlfn.XLOOKUP($C14737, AGE!$A:$A,AGE!$B:$D,,0,2)</f>
        <v>22.18</v>
      </c>
      <c r="K14737">
        <v>0.63</v>
      </c>
      <c r="L14737" t="str">
        <v>Briggs et al. 2007</v>
      </c>
      <c r="M14737" t="s">
        <v>2296</v>
      </c>
      <c r="P14737" t="s">
        <v>2342</v>
      </c>
      <c r="S14737">
        <v>-26.2</v>
      </c>
      <c r="T14737">
        <v>0.06</v>
      </c>
      <c r="U14737" t="s">
        <v>2307</v>
      </c>
      <c r="V14737">
        <v>1</v>
      </c>
      <c r="W14737" t="s">
        <v>2547</v>
      </c>
    </row>
    <row r="14738" spans="1:23" x14ac:dyDescent="0.3">
      <c r="A14738">
        <v>22703</v>
      </c>
      <c r="B14738" s="15" t="s">
        <v>1870</v>
      </c>
      <c r="C14738" t="str">
        <f>_xlfn.XLOOKUP($B14738, STANDARDS!$A:$A, STANDARDS!$B:$B,,0,2)</f>
        <v>Morwell 1B Lignite</v>
      </c>
      <c r="D14738" t="s">
        <v>535</v>
      </c>
      <c r="E14738" t="s">
        <v>2183</v>
      </c>
      <c r="F14738" s="38">
        <v>-38.2300088</v>
      </c>
      <c r="G14738">
        <v>146.57591740000001</v>
      </c>
      <c r="H14738">
        <v>0</v>
      </c>
      <c r="I14738" t="s">
        <v>592</v>
      </c>
      <c r="J14738" cm="1">
        <f t="array" ref="J14738:L14738">_xlfn.XLOOKUP($C14738, AGE!$A:$A,AGE!$B:$D,,0,2)</f>
        <v>22.18</v>
      </c>
      <c r="K14738">
        <v>0.63</v>
      </c>
      <c r="L14738" t="str">
        <v>Briggs et al. 2007</v>
      </c>
      <c r="M14738" t="s">
        <v>2296</v>
      </c>
      <c r="P14738" t="s">
        <v>2342</v>
      </c>
      <c r="S14738">
        <v>-26.2</v>
      </c>
      <c r="T14738">
        <v>0.06</v>
      </c>
      <c r="U14738" t="s">
        <v>2307</v>
      </c>
      <c r="V14738">
        <v>1</v>
      </c>
      <c r="W14738" t="s">
        <v>2547</v>
      </c>
    </row>
    <row r="14739" spans="1:23" x14ac:dyDescent="0.3">
      <c r="A14739">
        <v>22704</v>
      </c>
      <c r="B14739" s="15" t="s">
        <v>1870</v>
      </c>
      <c r="C14739" t="str">
        <f>_xlfn.XLOOKUP($B14739, STANDARDS!$A:$A, STANDARDS!$B:$B,,0,2)</f>
        <v>Morwell 1B Lignite</v>
      </c>
      <c r="D14739" t="s">
        <v>535</v>
      </c>
      <c r="E14739" t="s">
        <v>2183</v>
      </c>
      <c r="F14739" s="38">
        <v>-38.2300088</v>
      </c>
      <c r="G14739">
        <v>146.57591740000001</v>
      </c>
      <c r="H14739">
        <v>0</v>
      </c>
      <c r="I14739" t="s">
        <v>592</v>
      </c>
      <c r="J14739" cm="1">
        <f t="array" ref="J14739:L14739">_xlfn.XLOOKUP($C14739, AGE!$A:$A,AGE!$B:$D,,0,2)</f>
        <v>22.18</v>
      </c>
      <c r="K14739">
        <v>0.63</v>
      </c>
      <c r="L14739" t="str">
        <v>Briggs et al. 2007</v>
      </c>
      <c r="M14739" t="s">
        <v>2296</v>
      </c>
      <c r="P14739" t="s">
        <v>2342</v>
      </c>
      <c r="S14739">
        <v>-26.1</v>
      </c>
      <c r="T14739">
        <v>0.06</v>
      </c>
      <c r="U14739" t="s">
        <v>2307</v>
      </c>
      <c r="V14739">
        <v>1</v>
      </c>
      <c r="W14739" t="s">
        <v>2547</v>
      </c>
    </row>
    <row r="14740" spans="1:23" x14ac:dyDescent="0.3">
      <c r="A14740">
        <v>22705</v>
      </c>
      <c r="B14740" s="15" t="s">
        <v>1870</v>
      </c>
      <c r="C14740" t="str">
        <f>_xlfn.XLOOKUP($B14740, STANDARDS!$A:$A, STANDARDS!$B:$B,,0,2)</f>
        <v>Morwell 1B Lignite</v>
      </c>
      <c r="D14740" t="s">
        <v>535</v>
      </c>
      <c r="E14740" t="s">
        <v>2183</v>
      </c>
      <c r="F14740" s="38">
        <v>-38.2300088</v>
      </c>
      <c r="G14740">
        <v>146.57591740000001</v>
      </c>
      <c r="H14740">
        <v>0</v>
      </c>
      <c r="I14740" t="s">
        <v>592</v>
      </c>
      <c r="J14740" cm="1">
        <f t="array" ref="J14740:L14740">_xlfn.XLOOKUP($C14740, AGE!$A:$A,AGE!$B:$D,,0,2)</f>
        <v>22.18</v>
      </c>
      <c r="K14740">
        <v>0.63</v>
      </c>
      <c r="L14740" t="str">
        <v>Briggs et al. 2007</v>
      </c>
      <c r="M14740" t="s">
        <v>2296</v>
      </c>
      <c r="P14740" t="s">
        <v>2342</v>
      </c>
      <c r="S14740">
        <v>-26</v>
      </c>
      <c r="T14740">
        <v>0.06</v>
      </c>
      <c r="U14740" t="s">
        <v>2307</v>
      </c>
      <c r="V14740">
        <v>1</v>
      </c>
      <c r="W14740" t="s">
        <v>2547</v>
      </c>
    </row>
    <row r="14741" spans="1:23" x14ac:dyDescent="0.3">
      <c r="A14741">
        <v>22705</v>
      </c>
      <c r="B14741" s="15" t="s">
        <v>1870</v>
      </c>
      <c r="C14741" t="str">
        <f>_xlfn.XLOOKUP($B14741, STANDARDS!$A:$A, STANDARDS!$B:$B,,0,2)</f>
        <v>Morwell 1B Lignite</v>
      </c>
      <c r="D14741" t="s">
        <v>535</v>
      </c>
      <c r="E14741" t="s">
        <v>2183</v>
      </c>
      <c r="F14741" s="38">
        <v>-38.2300088</v>
      </c>
      <c r="G14741">
        <v>146.57591740000001</v>
      </c>
      <c r="H14741">
        <v>0</v>
      </c>
      <c r="I14741" t="s">
        <v>592</v>
      </c>
      <c r="J14741" cm="1">
        <f t="array" ref="J14741:L14741">_xlfn.XLOOKUP($C14741, AGE!$A:$A,AGE!$B:$D,,0,2)</f>
        <v>22.18</v>
      </c>
      <c r="K14741">
        <v>0.63</v>
      </c>
      <c r="L14741" t="str">
        <v>Briggs et al. 2007</v>
      </c>
      <c r="M14741" t="s">
        <v>2345</v>
      </c>
      <c r="P14741" t="s">
        <v>2342</v>
      </c>
      <c r="S14741">
        <v>-26.2</v>
      </c>
      <c r="T14741">
        <v>0.06</v>
      </c>
      <c r="U14741" t="s">
        <v>2344</v>
      </c>
      <c r="V14741">
        <v>1</v>
      </c>
      <c r="W14741" t="s">
        <v>2547</v>
      </c>
    </row>
    <row r="14742" spans="1:23" x14ac:dyDescent="0.3">
      <c r="A14742">
        <v>22706</v>
      </c>
      <c r="B14742" s="15" t="s">
        <v>1870</v>
      </c>
      <c r="C14742" t="str">
        <f>_xlfn.XLOOKUP($B14742, STANDARDS!$A:$A, STANDARDS!$B:$B,,0,2)</f>
        <v>Morwell 1B Lignite</v>
      </c>
      <c r="D14742" t="s">
        <v>535</v>
      </c>
      <c r="E14742" t="s">
        <v>2183</v>
      </c>
      <c r="F14742" s="38">
        <v>-38.2300088</v>
      </c>
      <c r="G14742">
        <v>146.57591740000001</v>
      </c>
      <c r="H14742">
        <v>0</v>
      </c>
      <c r="I14742" t="s">
        <v>592</v>
      </c>
      <c r="J14742" cm="1">
        <f t="array" ref="J14742:L14742">_xlfn.XLOOKUP($C14742, AGE!$A:$A,AGE!$B:$D,,0,2)</f>
        <v>22.18</v>
      </c>
      <c r="K14742">
        <v>0.63</v>
      </c>
      <c r="L14742" t="str">
        <v>Briggs et al. 2007</v>
      </c>
      <c r="M14742" t="s">
        <v>2345</v>
      </c>
      <c r="P14742" t="s">
        <v>2342</v>
      </c>
      <c r="S14742">
        <v>-24.7</v>
      </c>
      <c r="T14742">
        <v>0.06</v>
      </c>
      <c r="U14742" t="s">
        <v>2344</v>
      </c>
      <c r="V14742">
        <v>1</v>
      </c>
      <c r="W14742" t="s">
        <v>2547</v>
      </c>
    </row>
    <row r="14743" spans="1:23" x14ac:dyDescent="0.3">
      <c r="A14743">
        <v>22706</v>
      </c>
      <c r="B14743" s="15" t="s">
        <v>1870</v>
      </c>
      <c r="C14743" t="str">
        <f>_xlfn.XLOOKUP($B14743, STANDARDS!$A:$A, STANDARDS!$B:$B,,0,2)</f>
        <v>Morwell 1B Lignite</v>
      </c>
      <c r="D14743" t="s">
        <v>535</v>
      </c>
      <c r="E14743" t="s">
        <v>2183</v>
      </c>
      <c r="F14743" s="38">
        <v>-38.2300088</v>
      </c>
      <c r="G14743">
        <v>146.57591740000001</v>
      </c>
      <c r="H14743">
        <v>0</v>
      </c>
      <c r="I14743" t="s">
        <v>592</v>
      </c>
      <c r="J14743" cm="1">
        <f t="array" ref="J14743:L14743">_xlfn.XLOOKUP($C14743, AGE!$A:$A,AGE!$B:$D,,0,2)</f>
        <v>22.18</v>
      </c>
      <c r="K14743">
        <v>0.63</v>
      </c>
      <c r="L14743" t="str">
        <v>Briggs et al. 2007</v>
      </c>
      <c r="M14743" t="s">
        <v>2296</v>
      </c>
      <c r="P14743" t="s">
        <v>2342</v>
      </c>
      <c r="S14743">
        <v>-26</v>
      </c>
      <c r="T14743">
        <v>0.06</v>
      </c>
      <c r="U14743" t="s">
        <v>2307</v>
      </c>
      <c r="V14743">
        <v>1</v>
      </c>
      <c r="W14743" t="s">
        <v>2547</v>
      </c>
    </row>
    <row r="14744" spans="1:23" x14ac:dyDescent="0.3">
      <c r="A14744">
        <v>22707</v>
      </c>
      <c r="B14744" s="15" t="s">
        <v>1870</v>
      </c>
      <c r="C14744" t="str">
        <f>_xlfn.XLOOKUP($B14744, STANDARDS!$A:$A, STANDARDS!$B:$B,,0,2)</f>
        <v>Morwell 1B Lignite</v>
      </c>
      <c r="D14744" t="s">
        <v>535</v>
      </c>
      <c r="E14744" t="s">
        <v>2183</v>
      </c>
      <c r="F14744" s="38">
        <v>-38.2300088</v>
      </c>
      <c r="G14744">
        <v>146.57591740000001</v>
      </c>
      <c r="H14744">
        <v>0</v>
      </c>
      <c r="I14744" t="s">
        <v>592</v>
      </c>
      <c r="J14744" cm="1">
        <f t="array" ref="J14744:L14744">_xlfn.XLOOKUP($C14744, AGE!$A:$A,AGE!$B:$D,,0,2)</f>
        <v>22.18</v>
      </c>
      <c r="K14744">
        <v>0.63</v>
      </c>
      <c r="L14744" t="str">
        <v>Briggs et al. 2007</v>
      </c>
      <c r="M14744" t="s">
        <v>2296</v>
      </c>
      <c r="P14744" t="s">
        <v>2342</v>
      </c>
      <c r="S14744">
        <v>-26</v>
      </c>
      <c r="T14744">
        <v>0.06</v>
      </c>
      <c r="U14744" t="s">
        <v>2307</v>
      </c>
      <c r="V14744">
        <v>1</v>
      </c>
      <c r="W14744" t="s">
        <v>2547</v>
      </c>
    </row>
    <row r="14745" spans="1:23" x14ac:dyDescent="0.3">
      <c r="A14745">
        <v>22707</v>
      </c>
      <c r="B14745" s="15" t="s">
        <v>1870</v>
      </c>
      <c r="C14745" t="str">
        <f>_xlfn.XLOOKUP($B14745, STANDARDS!$A:$A, STANDARDS!$B:$B,,0,2)</f>
        <v>Morwell 1B Lignite</v>
      </c>
      <c r="D14745" t="s">
        <v>535</v>
      </c>
      <c r="E14745" t="s">
        <v>2183</v>
      </c>
      <c r="F14745" s="38">
        <v>-38.2300088</v>
      </c>
      <c r="G14745">
        <v>146.57591740000001</v>
      </c>
      <c r="H14745">
        <v>0</v>
      </c>
      <c r="I14745" t="s">
        <v>592</v>
      </c>
      <c r="J14745" cm="1">
        <f t="array" ref="J14745:L14745">_xlfn.XLOOKUP($C14745, AGE!$A:$A,AGE!$B:$D,,0,2)</f>
        <v>22.18</v>
      </c>
      <c r="K14745">
        <v>0.63</v>
      </c>
      <c r="L14745" t="str">
        <v>Briggs et al. 2007</v>
      </c>
      <c r="M14745" t="s">
        <v>2345</v>
      </c>
      <c r="P14745" t="s">
        <v>2342</v>
      </c>
      <c r="S14745">
        <v>-26.3</v>
      </c>
      <c r="T14745">
        <v>0.06</v>
      </c>
      <c r="U14745" t="s">
        <v>2344</v>
      </c>
      <c r="V14745">
        <v>1</v>
      </c>
      <c r="W14745" t="s">
        <v>2547</v>
      </c>
    </row>
    <row r="14746" spans="1:23" x14ac:dyDescent="0.3">
      <c r="A14746">
        <v>22708</v>
      </c>
      <c r="B14746" s="15" t="s">
        <v>1870</v>
      </c>
      <c r="C14746" t="str">
        <f>_xlfn.XLOOKUP($B14746, STANDARDS!$A:$A, STANDARDS!$B:$B,,0,2)</f>
        <v>Morwell 1B Lignite</v>
      </c>
      <c r="D14746" t="s">
        <v>535</v>
      </c>
      <c r="E14746" t="s">
        <v>2183</v>
      </c>
      <c r="F14746" s="38">
        <v>-38.2300088</v>
      </c>
      <c r="G14746">
        <v>146.57591740000001</v>
      </c>
      <c r="H14746">
        <v>0</v>
      </c>
      <c r="I14746" t="s">
        <v>592</v>
      </c>
      <c r="J14746" cm="1">
        <f t="array" ref="J14746:L14746">_xlfn.XLOOKUP($C14746, AGE!$A:$A,AGE!$B:$D,,0,2)</f>
        <v>22.18</v>
      </c>
      <c r="K14746">
        <v>0.63</v>
      </c>
      <c r="L14746" t="str">
        <v>Briggs et al. 2007</v>
      </c>
      <c r="M14746" t="s">
        <v>2345</v>
      </c>
      <c r="P14746" t="s">
        <v>2342</v>
      </c>
      <c r="S14746">
        <v>-25.8</v>
      </c>
      <c r="T14746">
        <v>0.06</v>
      </c>
      <c r="U14746" t="s">
        <v>2344</v>
      </c>
      <c r="V14746">
        <v>1</v>
      </c>
      <c r="W14746" t="s">
        <v>2547</v>
      </c>
    </row>
    <row r="14747" spans="1:23" x14ac:dyDescent="0.3">
      <c r="A14747">
        <v>22708</v>
      </c>
      <c r="B14747" s="15" t="s">
        <v>1870</v>
      </c>
      <c r="C14747" t="str">
        <f>_xlfn.XLOOKUP($B14747, STANDARDS!$A:$A, STANDARDS!$B:$B,,0,2)</f>
        <v>Morwell 1B Lignite</v>
      </c>
      <c r="D14747" t="s">
        <v>535</v>
      </c>
      <c r="E14747" t="s">
        <v>2183</v>
      </c>
      <c r="F14747" s="38">
        <v>-38.2300088</v>
      </c>
      <c r="G14747">
        <v>146.57591740000001</v>
      </c>
      <c r="H14747">
        <v>0</v>
      </c>
      <c r="I14747" t="s">
        <v>592</v>
      </c>
      <c r="J14747" cm="1">
        <f t="array" ref="J14747:L14747">_xlfn.XLOOKUP($C14747, AGE!$A:$A,AGE!$B:$D,,0,2)</f>
        <v>22.18</v>
      </c>
      <c r="K14747">
        <v>0.63</v>
      </c>
      <c r="L14747" t="str">
        <v>Briggs et al. 2007</v>
      </c>
      <c r="M14747" t="s">
        <v>2296</v>
      </c>
      <c r="P14747" t="s">
        <v>2342</v>
      </c>
      <c r="S14747">
        <v>-26</v>
      </c>
      <c r="T14747">
        <v>0.06</v>
      </c>
      <c r="U14747" t="s">
        <v>2307</v>
      </c>
      <c r="V14747">
        <v>1</v>
      </c>
      <c r="W14747" t="s">
        <v>2547</v>
      </c>
    </row>
    <row r="14748" spans="1:23" x14ac:dyDescent="0.3">
      <c r="A14748">
        <v>22709</v>
      </c>
      <c r="B14748" s="15" t="s">
        <v>1870</v>
      </c>
      <c r="C14748" t="str">
        <f>_xlfn.XLOOKUP($B14748, STANDARDS!$A:$A, STANDARDS!$B:$B,,0,2)</f>
        <v>Morwell 1B Lignite</v>
      </c>
      <c r="D14748" t="s">
        <v>535</v>
      </c>
      <c r="E14748" t="s">
        <v>2183</v>
      </c>
      <c r="F14748" s="38">
        <v>-38.2300088</v>
      </c>
      <c r="G14748">
        <v>146.57591740000001</v>
      </c>
      <c r="H14748">
        <v>0</v>
      </c>
      <c r="I14748" t="s">
        <v>592</v>
      </c>
      <c r="J14748" cm="1">
        <f t="array" ref="J14748:L14748">_xlfn.XLOOKUP($C14748, AGE!$A:$A,AGE!$B:$D,,0,2)</f>
        <v>22.18</v>
      </c>
      <c r="K14748">
        <v>0.63</v>
      </c>
      <c r="L14748" t="str">
        <v>Briggs et al. 2007</v>
      </c>
      <c r="M14748" t="s">
        <v>2296</v>
      </c>
      <c r="P14748" t="s">
        <v>2342</v>
      </c>
      <c r="S14748">
        <v>-26.1</v>
      </c>
      <c r="T14748">
        <v>0.06</v>
      </c>
      <c r="U14748" t="s">
        <v>2307</v>
      </c>
      <c r="V14748">
        <v>1</v>
      </c>
      <c r="W14748" t="s">
        <v>2547</v>
      </c>
    </row>
    <row r="14749" spans="1:23" x14ac:dyDescent="0.3">
      <c r="A14749">
        <v>22710</v>
      </c>
      <c r="B14749" s="15" t="s">
        <v>1870</v>
      </c>
      <c r="C14749" t="str">
        <f>_xlfn.XLOOKUP($B14749, STANDARDS!$A:$A, STANDARDS!$B:$B,,0,2)</f>
        <v>Morwell 1B Lignite</v>
      </c>
      <c r="D14749" t="s">
        <v>535</v>
      </c>
      <c r="E14749" t="s">
        <v>2183</v>
      </c>
      <c r="F14749" s="38">
        <v>-38.2300088</v>
      </c>
      <c r="G14749">
        <v>146.57591740000001</v>
      </c>
      <c r="H14749">
        <v>0</v>
      </c>
      <c r="I14749" t="s">
        <v>592</v>
      </c>
      <c r="J14749" cm="1">
        <f t="array" ref="J14749:L14749">_xlfn.XLOOKUP($C14749, AGE!$A:$A,AGE!$B:$D,,0,2)</f>
        <v>22.18</v>
      </c>
      <c r="K14749">
        <v>0.63</v>
      </c>
      <c r="L14749" t="str">
        <v>Briggs et al. 2007</v>
      </c>
      <c r="M14749" t="s">
        <v>2345</v>
      </c>
      <c r="P14749" t="s">
        <v>2342</v>
      </c>
      <c r="S14749">
        <v>-25.6</v>
      </c>
      <c r="T14749">
        <v>0.06</v>
      </c>
      <c r="U14749" t="s">
        <v>2344</v>
      </c>
      <c r="V14749">
        <v>1</v>
      </c>
      <c r="W14749" t="s">
        <v>2547</v>
      </c>
    </row>
    <row r="14750" spans="1:23" x14ac:dyDescent="0.3">
      <c r="A14750">
        <v>22710</v>
      </c>
      <c r="B14750" s="15" t="s">
        <v>1870</v>
      </c>
      <c r="C14750" t="str">
        <f>_xlfn.XLOOKUP($B14750, STANDARDS!$A:$A, STANDARDS!$B:$B,,0,2)</f>
        <v>Morwell 1B Lignite</v>
      </c>
      <c r="D14750" t="s">
        <v>535</v>
      </c>
      <c r="E14750" t="s">
        <v>2183</v>
      </c>
      <c r="F14750" s="38">
        <v>-38.2300088</v>
      </c>
      <c r="G14750">
        <v>146.57591740000001</v>
      </c>
      <c r="H14750">
        <v>0</v>
      </c>
      <c r="I14750" t="s">
        <v>592</v>
      </c>
      <c r="J14750" cm="1">
        <f t="array" ref="J14750:L14750">_xlfn.XLOOKUP($C14750, AGE!$A:$A,AGE!$B:$D,,0,2)</f>
        <v>22.18</v>
      </c>
      <c r="K14750">
        <v>0.63</v>
      </c>
      <c r="L14750" t="str">
        <v>Briggs et al. 2007</v>
      </c>
      <c r="M14750" t="s">
        <v>2296</v>
      </c>
      <c r="P14750" t="s">
        <v>2342</v>
      </c>
      <c r="S14750">
        <v>-26.1</v>
      </c>
      <c r="T14750">
        <v>0.06</v>
      </c>
      <c r="U14750" t="s">
        <v>2307</v>
      </c>
      <c r="V14750">
        <v>1</v>
      </c>
      <c r="W14750" t="s">
        <v>2547</v>
      </c>
    </row>
    <row r="14751" spans="1:23" x14ac:dyDescent="0.3">
      <c r="A14751">
        <v>22711</v>
      </c>
      <c r="B14751" s="15" t="s">
        <v>1870</v>
      </c>
      <c r="C14751" t="str">
        <f>_xlfn.XLOOKUP($B14751, STANDARDS!$A:$A, STANDARDS!$B:$B,,0,2)</f>
        <v>Morwell 1B Lignite</v>
      </c>
      <c r="D14751" t="s">
        <v>535</v>
      </c>
      <c r="E14751" t="s">
        <v>2183</v>
      </c>
      <c r="F14751" s="38">
        <v>-38.2300088</v>
      </c>
      <c r="G14751">
        <v>146.57591740000001</v>
      </c>
      <c r="H14751">
        <v>0</v>
      </c>
      <c r="I14751" t="s">
        <v>592</v>
      </c>
      <c r="J14751" cm="1">
        <f t="array" ref="J14751:L14751">_xlfn.XLOOKUP($C14751, AGE!$A:$A,AGE!$B:$D,,0,2)</f>
        <v>22.18</v>
      </c>
      <c r="K14751">
        <v>0.63</v>
      </c>
      <c r="L14751" t="str">
        <v>Briggs et al. 2007</v>
      </c>
      <c r="M14751" t="s">
        <v>2296</v>
      </c>
      <c r="P14751" t="s">
        <v>2342</v>
      </c>
      <c r="S14751">
        <v>-26.1</v>
      </c>
      <c r="T14751">
        <v>0.06</v>
      </c>
      <c r="U14751" t="s">
        <v>2307</v>
      </c>
      <c r="V14751">
        <v>1</v>
      </c>
      <c r="W14751" t="s">
        <v>2547</v>
      </c>
    </row>
    <row r="14752" spans="1:23" x14ac:dyDescent="0.3">
      <c r="A14752">
        <v>22712</v>
      </c>
      <c r="B14752" s="15" t="s">
        <v>1870</v>
      </c>
      <c r="C14752" t="str">
        <f>_xlfn.XLOOKUP($B14752, STANDARDS!$A:$A, STANDARDS!$B:$B,,0,2)</f>
        <v>Morwell 1B Lignite</v>
      </c>
      <c r="D14752" t="s">
        <v>535</v>
      </c>
      <c r="E14752" t="s">
        <v>2183</v>
      </c>
      <c r="F14752" s="38">
        <v>-38.2300088</v>
      </c>
      <c r="G14752">
        <v>146.57591740000001</v>
      </c>
      <c r="H14752">
        <v>0</v>
      </c>
      <c r="I14752" t="s">
        <v>592</v>
      </c>
      <c r="J14752" cm="1">
        <f t="array" ref="J14752:L14752">_xlfn.XLOOKUP($C14752, AGE!$A:$A,AGE!$B:$D,,0,2)</f>
        <v>22.18</v>
      </c>
      <c r="K14752">
        <v>0.63</v>
      </c>
      <c r="L14752" t="str">
        <v>Briggs et al. 2007</v>
      </c>
      <c r="M14752" t="s">
        <v>2296</v>
      </c>
      <c r="P14752" t="s">
        <v>2342</v>
      </c>
      <c r="S14752">
        <v>-26.3</v>
      </c>
      <c r="T14752">
        <v>0.06</v>
      </c>
      <c r="U14752" t="s">
        <v>2307</v>
      </c>
      <c r="V14752">
        <v>1</v>
      </c>
      <c r="W14752" t="s">
        <v>2547</v>
      </c>
    </row>
    <row r="14753" spans="1:27" x14ac:dyDescent="0.3">
      <c r="A14753">
        <v>22713</v>
      </c>
      <c r="B14753" s="15" t="s">
        <v>1870</v>
      </c>
      <c r="C14753" t="str">
        <f>_xlfn.XLOOKUP($B14753, STANDARDS!$A:$A, STANDARDS!$B:$B,,0,2)</f>
        <v>Morwell 1B Lignite</v>
      </c>
      <c r="D14753" t="s">
        <v>535</v>
      </c>
      <c r="E14753" t="s">
        <v>2183</v>
      </c>
      <c r="F14753" s="38">
        <v>-38.2300088</v>
      </c>
      <c r="G14753">
        <v>146.57591740000001</v>
      </c>
      <c r="H14753">
        <v>0</v>
      </c>
      <c r="I14753" t="s">
        <v>592</v>
      </c>
      <c r="J14753" cm="1">
        <f t="array" ref="J14753:L14753">_xlfn.XLOOKUP($C14753, AGE!$A:$A,AGE!$B:$D,,0,2)</f>
        <v>22.18</v>
      </c>
      <c r="K14753">
        <v>0.63</v>
      </c>
      <c r="L14753" t="str">
        <v>Briggs et al. 2007</v>
      </c>
      <c r="M14753" t="s">
        <v>2296</v>
      </c>
      <c r="P14753" t="s">
        <v>2342</v>
      </c>
      <c r="S14753">
        <v>-26.2</v>
      </c>
      <c r="T14753">
        <v>0.06</v>
      </c>
      <c r="U14753" t="s">
        <v>2307</v>
      </c>
      <c r="V14753">
        <v>1</v>
      </c>
      <c r="W14753" t="s">
        <v>2547</v>
      </c>
    </row>
    <row r="14754" spans="1:27" x14ac:dyDescent="0.3">
      <c r="A14754">
        <v>22713</v>
      </c>
      <c r="B14754" s="15" t="s">
        <v>1870</v>
      </c>
      <c r="C14754" t="str">
        <f>_xlfn.XLOOKUP($B14754, STANDARDS!$A:$A, STANDARDS!$B:$B,,0,2)</f>
        <v>Morwell 1B Lignite</v>
      </c>
      <c r="D14754" t="s">
        <v>535</v>
      </c>
      <c r="E14754" t="s">
        <v>2183</v>
      </c>
      <c r="F14754" s="38">
        <v>-38.2300088</v>
      </c>
      <c r="G14754">
        <v>146.57591740000001</v>
      </c>
      <c r="H14754">
        <v>0</v>
      </c>
      <c r="I14754" t="s">
        <v>592</v>
      </c>
      <c r="J14754" cm="1">
        <f t="array" ref="J14754:L14754">_xlfn.XLOOKUP($C14754, AGE!$A:$A,AGE!$B:$D,,0,2)</f>
        <v>22.18</v>
      </c>
      <c r="K14754">
        <v>0.63</v>
      </c>
      <c r="L14754" t="str">
        <v>Briggs et al. 2007</v>
      </c>
      <c r="M14754" t="s">
        <v>2345</v>
      </c>
      <c r="P14754" t="s">
        <v>2342</v>
      </c>
      <c r="S14754">
        <v>-26.3</v>
      </c>
      <c r="T14754">
        <v>0.06</v>
      </c>
      <c r="U14754" t="s">
        <v>2344</v>
      </c>
      <c r="V14754">
        <v>1</v>
      </c>
      <c r="W14754" t="s">
        <v>2547</v>
      </c>
    </row>
    <row r="14755" spans="1:27" x14ac:dyDescent="0.3">
      <c r="A14755">
        <v>22714</v>
      </c>
      <c r="B14755" s="15" t="s">
        <v>1870</v>
      </c>
      <c r="C14755" t="str">
        <f>_xlfn.XLOOKUP($B14755, STANDARDS!$A:$A, STANDARDS!$B:$B,,0,2)</f>
        <v>Morwell 1B Lignite</v>
      </c>
      <c r="D14755" t="s">
        <v>535</v>
      </c>
      <c r="E14755" t="s">
        <v>2183</v>
      </c>
      <c r="F14755" s="38">
        <v>-38.2300088</v>
      </c>
      <c r="G14755">
        <v>146.57591740000001</v>
      </c>
      <c r="H14755">
        <v>0</v>
      </c>
      <c r="I14755" t="s">
        <v>592</v>
      </c>
      <c r="J14755" cm="1">
        <f t="array" ref="J14755:L14755">_xlfn.XLOOKUP($C14755, AGE!$A:$A,AGE!$B:$D,,0,2)</f>
        <v>22.18</v>
      </c>
      <c r="K14755">
        <v>0.63</v>
      </c>
      <c r="L14755" t="str">
        <v>Briggs et al. 2007</v>
      </c>
      <c r="M14755" t="s">
        <v>2296</v>
      </c>
      <c r="P14755" t="s">
        <v>2342</v>
      </c>
      <c r="S14755">
        <v>0</v>
      </c>
      <c r="T14755">
        <v>0.06</v>
      </c>
      <c r="U14755" t="s">
        <v>2307</v>
      </c>
      <c r="V14755">
        <v>1</v>
      </c>
      <c r="W14755" t="s">
        <v>2547</v>
      </c>
      <c r="Z14755" t="s">
        <v>248</v>
      </c>
      <c r="AA14755" t="s">
        <v>2643</v>
      </c>
    </row>
    <row r="14756" spans="1:27" x14ac:dyDescent="0.3">
      <c r="A14756">
        <v>22715</v>
      </c>
      <c r="B14756" s="15" t="s">
        <v>1870</v>
      </c>
      <c r="C14756" t="str">
        <f>_xlfn.XLOOKUP($B14756, STANDARDS!$A:$A, STANDARDS!$B:$B,,0,2)</f>
        <v>Morwell 1B Lignite</v>
      </c>
      <c r="D14756" t="s">
        <v>535</v>
      </c>
      <c r="E14756" t="s">
        <v>2183</v>
      </c>
      <c r="F14756" s="38">
        <v>-38.2300088</v>
      </c>
      <c r="G14756">
        <v>146.57591740000001</v>
      </c>
      <c r="H14756">
        <v>0</v>
      </c>
      <c r="I14756" t="s">
        <v>592</v>
      </c>
      <c r="J14756" cm="1">
        <f t="array" ref="J14756:L14756">_xlfn.XLOOKUP($C14756, AGE!$A:$A,AGE!$B:$D,,0,2)</f>
        <v>22.18</v>
      </c>
      <c r="K14756">
        <v>0.63</v>
      </c>
      <c r="L14756" t="str">
        <v>Briggs et al. 2007</v>
      </c>
      <c r="M14756" t="s">
        <v>2345</v>
      </c>
      <c r="P14756" t="s">
        <v>2342</v>
      </c>
      <c r="S14756">
        <v>-26</v>
      </c>
      <c r="T14756">
        <v>0.06</v>
      </c>
      <c r="U14756" t="s">
        <v>2344</v>
      </c>
      <c r="V14756">
        <v>1</v>
      </c>
      <c r="W14756" t="s">
        <v>2547</v>
      </c>
    </row>
    <row r="14757" spans="1:27" x14ac:dyDescent="0.3">
      <c r="A14757">
        <v>22715</v>
      </c>
      <c r="B14757" s="15" t="s">
        <v>1870</v>
      </c>
      <c r="C14757" t="str">
        <f>_xlfn.XLOOKUP($B14757, STANDARDS!$A:$A, STANDARDS!$B:$B,,0,2)</f>
        <v>Morwell 1B Lignite</v>
      </c>
      <c r="D14757" t="s">
        <v>535</v>
      </c>
      <c r="E14757" t="s">
        <v>2183</v>
      </c>
      <c r="F14757" s="38">
        <v>-38.2300088</v>
      </c>
      <c r="G14757">
        <v>146.57591740000001</v>
      </c>
      <c r="H14757">
        <v>0</v>
      </c>
      <c r="I14757" t="s">
        <v>592</v>
      </c>
      <c r="J14757" cm="1">
        <f t="array" ref="J14757:L14757">_xlfn.XLOOKUP($C14757, AGE!$A:$A,AGE!$B:$D,,0,2)</f>
        <v>22.18</v>
      </c>
      <c r="K14757">
        <v>0.63</v>
      </c>
      <c r="L14757" t="str">
        <v>Briggs et al. 2007</v>
      </c>
      <c r="M14757" t="s">
        <v>2296</v>
      </c>
      <c r="P14757" t="s">
        <v>2342</v>
      </c>
      <c r="S14757">
        <v>-26.4</v>
      </c>
      <c r="T14757">
        <v>0.06</v>
      </c>
      <c r="U14757" t="s">
        <v>2307</v>
      </c>
      <c r="V14757">
        <v>1</v>
      </c>
      <c r="W14757" t="s">
        <v>2547</v>
      </c>
    </row>
    <row r="14758" spans="1:27" x14ac:dyDescent="0.3">
      <c r="A14758">
        <v>22716</v>
      </c>
      <c r="B14758" s="15" t="s">
        <v>1870</v>
      </c>
      <c r="C14758" t="str">
        <f>_xlfn.XLOOKUP($B14758, STANDARDS!$A:$A, STANDARDS!$B:$B,,0,2)</f>
        <v>Morwell 1B Lignite</v>
      </c>
      <c r="D14758" t="s">
        <v>535</v>
      </c>
      <c r="E14758" t="s">
        <v>2183</v>
      </c>
      <c r="F14758" s="38">
        <v>-38.2300088</v>
      </c>
      <c r="G14758">
        <v>146.57591740000001</v>
      </c>
      <c r="H14758">
        <v>0</v>
      </c>
      <c r="I14758" t="s">
        <v>592</v>
      </c>
      <c r="J14758" cm="1">
        <f t="array" ref="J14758:L14758">_xlfn.XLOOKUP($C14758, AGE!$A:$A,AGE!$B:$D,,0,2)</f>
        <v>22.18</v>
      </c>
      <c r="K14758">
        <v>0.63</v>
      </c>
      <c r="L14758" t="str">
        <v>Briggs et al. 2007</v>
      </c>
      <c r="M14758" t="s">
        <v>2296</v>
      </c>
      <c r="P14758" t="s">
        <v>2342</v>
      </c>
      <c r="S14758">
        <v>-26.2</v>
      </c>
      <c r="T14758">
        <v>0.06</v>
      </c>
      <c r="U14758" t="s">
        <v>2307</v>
      </c>
      <c r="V14758">
        <v>1</v>
      </c>
      <c r="W14758" t="s">
        <v>2547</v>
      </c>
    </row>
    <row r="14759" spans="1:27" x14ac:dyDescent="0.3">
      <c r="A14759">
        <v>22717</v>
      </c>
      <c r="B14759" s="15" t="s">
        <v>1870</v>
      </c>
      <c r="C14759" t="str">
        <f>_xlfn.XLOOKUP($B14759, STANDARDS!$A:$A, STANDARDS!$B:$B,,0,2)</f>
        <v>Morwell 1B Lignite</v>
      </c>
      <c r="D14759" t="s">
        <v>535</v>
      </c>
      <c r="E14759" t="s">
        <v>2183</v>
      </c>
      <c r="F14759" s="38">
        <v>-38.2300088</v>
      </c>
      <c r="G14759">
        <v>146.57591740000001</v>
      </c>
      <c r="H14759">
        <v>0</v>
      </c>
      <c r="I14759" t="s">
        <v>592</v>
      </c>
      <c r="J14759" cm="1">
        <f t="array" ref="J14759:L14759">_xlfn.XLOOKUP($C14759, AGE!$A:$A,AGE!$B:$D,,0,2)</f>
        <v>22.18</v>
      </c>
      <c r="K14759">
        <v>0.63</v>
      </c>
      <c r="L14759" t="str">
        <v>Briggs et al. 2007</v>
      </c>
      <c r="M14759" t="s">
        <v>2296</v>
      </c>
      <c r="P14759" t="s">
        <v>2342</v>
      </c>
      <c r="S14759">
        <v>-26.2</v>
      </c>
      <c r="T14759">
        <v>0.06</v>
      </c>
      <c r="U14759" t="s">
        <v>2307</v>
      </c>
      <c r="V14759">
        <v>1</v>
      </c>
      <c r="W14759" t="s">
        <v>2547</v>
      </c>
    </row>
    <row r="14760" spans="1:27" x14ac:dyDescent="0.3">
      <c r="A14760">
        <v>22718</v>
      </c>
      <c r="B14760" s="15" t="s">
        <v>1870</v>
      </c>
      <c r="C14760" t="str">
        <f>_xlfn.XLOOKUP($B14760, STANDARDS!$A:$A, STANDARDS!$B:$B,,0,2)</f>
        <v>Morwell 1B Lignite</v>
      </c>
      <c r="D14760" t="s">
        <v>535</v>
      </c>
      <c r="E14760" t="s">
        <v>2183</v>
      </c>
      <c r="F14760" s="38">
        <v>-38.2300088</v>
      </c>
      <c r="G14760">
        <v>146.57591740000001</v>
      </c>
      <c r="H14760">
        <v>0</v>
      </c>
      <c r="I14760" t="s">
        <v>592</v>
      </c>
      <c r="J14760" cm="1">
        <f t="array" ref="J14760:L14760">_xlfn.XLOOKUP($C14760, AGE!$A:$A,AGE!$B:$D,,0,2)</f>
        <v>22.18</v>
      </c>
      <c r="K14760">
        <v>0.63</v>
      </c>
      <c r="L14760" t="str">
        <v>Briggs et al. 2007</v>
      </c>
      <c r="M14760" t="s">
        <v>2296</v>
      </c>
      <c r="P14760" t="s">
        <v>2342</v>
      </c>
      <c r="S14760">
        <v>-26.1</v>
      </c>
      <c r="T14760">
        <v>0.06</v>
      </c>
      <c r="U14760" t="s">
        <v>2307</v>
      </c>
      <c r="V14760">
        <v>1</v>
      </c>
      <c r="W14760" t="s">
        <v>2547</v>
      </c>
    </row>
    <row r="14761" spans="1:27" x14ac:dyDescent="0.3">
      <c r="A14761">
        <v>22719</v>
      </c>
      <c r="B14761" s="15" t="s">
        <v>1870</v>
      </c>
      <c r="C14761" t="str">
        <f>_xlfn.XLOOKUP($B14761, STANDARDS!$A:$A, STANDARDS!$B:$B,,0,2)</f>
        <v>Morwell 1B Lignite</v>
      </c>
      <c r="D14761" t="s">
        <v>535</v>
      </c>
      <c r="E14761" t="s">
        <v>2183</v>
      </c>
      <c r="F14761" s="38">
        <v>-38.2300088</v>
      </c>
      <c r="G14761">
        <v>146.57591740000001</v>
      </c>
      <c r="H14761">
        <v>0</v>
      </c>
      <c r="I14761" t="s">
        <v>592</v>
      </c>
      <c r="J14761" cm="1">
        <f t="array" ref="J14761:L14761">_xlfn.XLOOKUP($C14761, AGE!$A:$A,AGE!$B:$D,,0,2)</f>
        <v>22.18</v>
      </c>
      <c r="K14761">
        <v>0.63</v>
      </c>
      <c r="L14761" t="str">
        <v>Briggs et al. 2007</v>
      </c>
      <c r="M14761" t="s">
        <v>2296</v>
      </c>
      <c r="P14761" t="s">
        <v>2342</v>
      </c>
      <c r="S14761">
        <v>-26.1</v>
      </c>
      <c r="T14761">
        <v>0.06</v>
      </c>
      <c r="U14761" t="s">
        <v>2307</v>
      </c>
      <c r="V14761">
        <v>1</v>
      </c>
      <c r="W14761" t="s">
        <v>2547</v>
      </c>
    </row>
    <row r="14762" spans="1:27" x14ac:dyDescent="0.3">
      <c r="A14762">
        <v>22720</v>
      </c>
      <c r="B14762" s="15" t="s">
        <v>1870</v>
      </c>
      <c r="C14762" t="str">
        <f>_xlfn.XLOOKUP($B14762, STANDARDS!$A:$A, STANDARDS!$B:$B,,0,2)</f>
        <v>Morwell 1B Lignite</v>
      </c>
      <c r="D14762" t="s">
        <v>535</v>
      </c>
      <c r="E14762" t="s">
        <v>2183</v>
      </c>
      <c r="F14762" s="38">
        <v>-38.2300088</v>
      </c>
      <c r="G14762">
        <v>146.57591740000001</v>
      </c>
      <c r="H14762">
        <v>0</v>
      </c>
      <c r="I14762" t="s">
        <v>592</v>
      </c>
      <c r="J14762" cm="1">
        <f t="array" ref="J14762:L14762">_xlfn.XLOOKUP($C14762, AGE!$A:$A,AGE!$B:$D,,0,2)</f>
        <v>22.18</v>
      </c>
      <c r="K14762">
        <v>0.63</v>
      </c>
      <c r="L14762" t="str">
        <v>Briggs et al. 2007</v>
      </c>
      <c r="M14762" t="s">
        <v>2296</v>
      </c>
      <c r="P14762" t="s">
        <v>2342</v>
      </c>
      <c r="S14762">
        <v>-26</v>
      </c>
      <c r="T14762">
        <v>0.06</v>
      </c>
      <c r="U14762" t="s">
        <v>2307</v>
      </c>
      <c r="V14762">
        <v>1</v>
      </c>
      <c r="W14762" t="s">
        <v>2547</v>
      </c>
    </row>
    <row r="14763" spans="1:27" x14ac:dyDescent="0.3">
      <c r="A14763">
        <v>22721</v>
      </c>
      <c r="B14763" s="15" t="s">
        <v>1870</v>
      </c>
      <c r="C14763" t="str">
        <f>_xlfn.XLOOKUP($B14763, STANDARDS!$A:$A, STANDARDS!$B:$B,,0,2)</f>
        <v>Morwell 1B Lignite</v>
      </c>
      <c r="D14763" t="s">
        <v>535</v>
      </c>
      <c r="E14763" t="s">
        <v>2183</v>
      </c>
      <c r="F14763" s="38">
        <v>-38.2300088</v>
      </c>
      <c r="G14763">
        <v>146.57591740000001</v>
      </c>
      <c r="H14763">
        <v>0</v>
      </c>
      <c r="I14763" t="s">
        <v>592</v>
      </c>
      <c r="J14763" cm="1">
        <f t="array" ref="J14763:L14763">_xlfn.XLOOKUP($C14763, AGE!$A:$A,AGE!$B:$D,,0,2)</f>
        <v>22.18</v>
      </c>
      <c r="K14763">
        <v>0.63</v>
      </c>
      <c r="L14763" t="str">
        <v>Briggs et al. 2007</v>
      </c>
      <c r="M14763" t="s">
        <v>2296</v>
      </c>
      <c r="P14763" t="s">
        <v>2342</v>
      </c>
      <c r="S14763">
        <v>-25.7</v>
      </c>
      <c r="T14763">
        <v>0.06</v>
      </c>
      <c r="U14763" t="s">
        <v>2307</v>
      </c>
      <c r="V14763">
        <v>1</v>
      </c>
      <c r="W14763" t="s">
        <v>2547</v>
      </c>
    </row>
    <row r="14764" spans="1:27" x14ac:dyDescent="0.3">
      <c r="A14764">
        <v>22722</v>
      </c>
      <c r="B14764" s="15" t="s">
        <v>1870</v>
      </c>
      <c r="C14764" t="str">
        <f>_xlfn.XLOOKUP($B14764, STANDARDS!$A:$A, STANDARDS!$B:$B,,0,2)</f>
        <v>Morwell 1B Lignite</v>
      </c>
      <c r="D14764" t="s">
        <v>535</v>
      </c>
      <c r="E14764" t="s">
        <v>2183</v>
      </c>
      <c r="F14764" s="38">
        <v>-38.2300088</v>
      </c>
      <c r="G14764">
        <v>146.57591740000001</v>
      </c>
      <c r="H14764">
        <v>0</v>
      </c>
      <c r="I14764" t="s">
        <v>592</v>
      </c>
      <c r="J14764" cm="1">
        <f t="array" ref="J14764:L14764">_xlfn.XLOOKUP($C14764, AGE!$A:$A,AGE!$B:$D,,0,2)</f>
        <v>22.18</v>
      </c>
      <c r="K14764">
        <v>0.63</v>
      </c>
      <c r="L14764" t="str">
        <v>Briggs et al. 2007</v>
      </c>
      <c r="M14764" t="s">
        <v>2296</v>
      </c>
      <c r="P14764" t="s">
        <v>2342</v>
      </c>
      <c r="S14764">
        <v>-25.7</v>
      </c>
      <c r="T14764">
        <v>0.06</v>
      </c>
      <c r="U14764" t="s">
        <v>2307</v>
      </c>
      <c r="V14764">
        <v>1</v>
      </c>
      <c r="W14764" t="s">
        <v>2547</v>
      </c>
    </row>
    <row r="14765" spans="1:27" x14ac:dyDescent="0.3">
      <c r="A14765">
        <v>22723</v>
      </c>
      <c r="B14765" s="15" t="s">
        <v>1870</v>
      </c>
      <c r="C14765" t="str">
        <f>_xlfn.XLOOKUP($B14765, STANDARDS!$A:$A, STANDARDS!$B:$B,,0,2)</f>
        <v>Morwell 1B Lignite</v>
      </c>
      <c r="D14765" t="s">
        <v>535</v>
      </c>
      <c r="E14765" t="s">
        <v>2183</v>
      </c>
      <c r="F14765" s="38">
        <v>-38.2300088</v>
      </c>
      <c r="G14765">
        <v>146.57591740000001</v>
      </c>
      <c r="H14765">
        <v>0</v>
      </c>
      <c r="I14765" t="s">
        <v>592</v>
      </c>
      <c r="J14765" cm="1">
        <f t="array" ref="J14765:L14765">_xlfn.XLOOKUP($C14765, AGE!$A:$A,AGE!$B:$D,,0,2)</f>
        <v>22.18</v>
      </c>
      <c r="K14765">
        <v>0.63</v>
      </c>
      <c r="L14765" t="str">
        <v>Briggs et al. 2007</v>
      </c>
      <c r="M14765" t="s">
        <v>2296</v>
      </c>
      <c r="P14765" t="s">
        <v>2342</v>
      </c>
      <c r="S14765">
        <v>-25.7</v>
      </c>
      <c r="T14765">
        <v>0.06</v>
      </c>
      <c r="U14765" t="s">
        <v>2307</v>
      </c>
      <c r="V14765">
        <v>1</v>
      </c>
      <c r="W14765" t="s">
        <v>2547</v>
      </c>
    </row>
    <row r="14766" spans="1:27" x14ac:dyDescent="0.3">
      <c r="A14766">
        <v>22724</v>
      </c>
      <c r="B14766" s="15" t="s">
        <v>1870</v>
      </c>
      <c r="C14766" t="str">
        <f>_xlfn.XLOOKUP($B14766, STANDARDS!$A:$A, STANDARDS!$B:$B,,0,2)</f>
        <v>Morwell 1B Lignite</v>
      </c>
      <c r="D14766" t="s">
        <v>535</v>
      </c>
      <c r="E14766" t="s">
        <v>2183</v>
      </c>
      <c r="F14766" s="38">
        <v>-38.2300088</v>
      </c>
      <c r="G14766">
        <v>146.57591740000001</v>
      </c>
      <c r="H14766">
        <v>0</v>
      </c>
      <c r="I14766" t="s">
        <v>592</v>
      </c>
      <c r="J14766" cm="1">
        <f t="array" ref="J14766:L14766">_xlfn.XLOOKUP($C14766, AGE!$A:$A,AGE!$B:$D,,0,2)</f>
        <v>22.18</v>
      </c>
      <c r="K14766">
        <v>0.63</v>
      </c>
      <c r="L14766" t="str">
        <v>Briggs et al. 2007</v>
      </c>
      <c r="M14766" t="s">
        <v>2345</v>
      </c>
      <c r="P14766" t="s">
        <v>2342</v>
      </c>
      <c r="S14766">
        <v>-25.3</v>
      </c>
      <c r="T14766">
        <v>0.06</v>
      </c>
      <c r="U14766" t="s">
        <v>2344</v>
      </c>
      <c r="V14766">
        <v>1</v>
      </c>
      <c r="W14766" t="s">
        <v>2547</v>
      </c>
    </row>
    <row r="14767" spans="1:27" x14ac:dyDescent="0.3">
      <c r="A14767">
        <v>22724</v>
      </c>
      <c r="B14767" s="15" t="s">
        <v>1870</v>
      </c>
      <c r="C14767" t="str">
        <f>_xlfn.XLOOKUP($B14767, STANDARDS!$A:$A, STANDARDS!$B:$B,,0,2)</f>
        <v>Morwell 1B Lignite</v>
      </c>
      <c r="D14767" t="s">
        <v>535</v>
      </c>
      <c r="E14767" t="s">
        <v>2183</v>
      </c>
      <c r="F14767" s="38">
        <v>-38.2300088</v>
      </c>
      <c r="G14767">
        <v>146.57591740000001</v>
      </c>
      <c r="H14767">
        <v>0</v>
      </c>
      <c r="I14767" t="s">
        <v>592</v>
      </c>
      <c r="J14767" cm="1">
        <f t="array" ref="J14767:L14767">_xlfn.XLOOKUP($C14767, AGE!$A:$A,AGE!$B:$D,,0,2)</f>
        <v>22.18</v>
      </c>
      <c r="K14767">
        <v>0.63</v>
      </c>
      <c r="L14767" t="str">
        <v>Briggs et al. 2007</v>
      </c>
      <c r="M14767" t="s">
        <v>2296</v>
      </c>
      <c r="P14767" t="s">
        <v>2342</v>
      </c>
      <c r="S14767">
        <v>-25.6</v>
      </c>
      <c r="T14767">
        <v>0.06</v>
      </c>
      <c r="U14767" t="s">
        <v>2307</v>
      </c>
      <c r="V14767">
        <v>1</v>
      </c>
      <c r="W14767" t="s">
        <v>2547</v>
      </c>
    </row>
    <row r="14768" spans="1:27" x14ac:dyDescent="0.3">
      <c r="A14768">
        <v>22725</v>
      </c>
      <c r="B14768" s="15" t="s">
        <v>1870</v>
      </c>
      <c r="C14768" t="str">
        <f>_xlfn.XLOOKUP($B14768, STANDARDS!$A:$A, STANDARDS!$B:$B,,0,2)</f>
        <v>Morwell 1B Lignite</v>
      </c>
      <c r="D14768" t="s">
        <v>535</v>
      </c>
      <c r="E14768" t="s">
        <v>2183</v>
      </c>
      <c r="F14768" s="38">
        <v>-38.2300088</v>
      </c>
      <c r="G14768">
        <v>146.57591740000001</v>
      </c>
      <c r="H14768">
        <v>0</v>
      </c>
      <c r="I14768" t="s">
        <v>592</v>
      </c>
      <c r="J14768" cm="1">
        <f t="array" ref="J14768:L14768">_xlfn.XLOOKUP($C14768, AGE!$A:$A,AGE!$B:$D,,0,2)</f>
        <v>22.18</v>
      </c>
      <c r="K14768">
        <v>0.63</v>
      </c>
      <c r="L14768" t="str">
        <v>Briggs et al. 2007</v>
      </c>
      <c r="M14768" t="s">
        <v>2296</v>
      </c>
      <c r="P14768" t="s">
        <v>2342</v>
      </c>
      <c r="S14768">
        <v>-25.6</v>
      </c>
      <c r="T14768">
        <v>0.06</v>
      </c>
      <c r="U14768" t="s">
        <v>2307</v>
      </c>
      <c r="V14768">
        <v>1</v>
      </c>
      <c r="W14768" t="s">
        <v>2547</v>
      </c>
    </row>
    <row r="14769" spans="1:23" x14ac:dyDescent="0.3">
      <c r="A14769">
        <v>22726</v>
      </c>
      <c r="B14769" s="15" t="s">
        <v>1870</v>
      </c>
      <c r="C14769" t="str">
        <f>_xlfn.XLOOKUP($B14769, STANDARDS!$A:$A, STANDARDS!$B:$B,,0,2)</f>
        <v>Morwell 1B Lignite</v>
      </c>
      <c r="D14769" t="s">
        <v>535</v>
      </c>
      <c r="E14769" t="s">
        <v>2183</v>
      </c>
      <c r="F14769" s="38">
        <v>-38.2300088</v>
      </c>
      <c r="G14769">
        <v>146.57591740000001</v>
      </c>
      <c r="H14769">
        <v>0</v>
      </c>
      <c r="I14769" t="s">
        <v>592</v>
      </c>
      <c r="J14769" cm="1">
        <f t="array" ref="J14769:L14769">_xlfn.XLOOKUP($C14769, AGE!$A:$A,AGE!$B:$D,,0,2)</f>
        <v>22.18</v>
      </c>
      <c r="K14769">
        <v>0.63</v>
      </c>
      <c r="L14769" t="str">
        <v>Briggs et al. 2007</v>
      </c>
      <c r="M14769" t="s">
        <v>2296</v>
      </c>
      <c r="P14769" t="s">
        <v>2342</v>
      </c>
      <c r="S14769">
        <v>-25.4</v>
      </c>
      <c r="T14769">
        <v>0.06</v>
      </c>
      <c r="U14769" t="s">
        <v>2307</v>
      </c>
      <c r="V14769">
        <v>1</v>
      </c>
      <c r="W14769" t="s">
        <v>2547</v>
      </c>
    </row>
    <row r="14770" spans="1:23" x14ac:dyDescent="0.3">
      <c r="A14770">
        <v>22730</v>
      </c>
      <c r="B14770" s="15" t="s">
        <v>1870</v>
      </c>
      <c r="C14770" t="str">
        <f>_xlfn.XLOOKUP($B14770, STANDARDS!$A:$A, STANDARDS!$B:$B,,0,2)</f>
        <v>Morwell 1B Lignite</v>
      </c>
      <c r="D14770" t="s">
        <v>535</v>
      </c>
      <c r="E14770" t="s">
        <v>2183</v>
      </c>
      <c r="F14770" s="38">
        <v>-38.2300088</v>
      </c>
      <c r="G14770">
        <v>146.57591740000001</v>
      </c>
      <c r="H14770">
        <v>0</v>
      </c>
      <c r="I14770" t="s">
        <v>592</v>
      </c>
      <c r="J14770" cm="1">
        <f t="array" ref="J14770:L14770">_xlfn.XLOOKUP($C14770, AGE!$A:$A,AGE!$B:$D,,0,2)</f>
        <v>22.18</v>
      </c>
      <c r="K14770">
        <v>0.63</v>
      </c>
      <c r="L14770" t="str">
        <v>Briggs et al. 2007</v>
      </c>
      <c r="M14770" t="s">
        <v>2345</v>
      </c>
      <c r="P14770" t="s">
        <v>2342</v>
      </c>
      <c r="S14770">
        <v>-25</v>
      </c>
      <c r="T14770">
        <v>0.06</v>
      </c>
      <c r="U14770" t="s">
        <v>2344</v>
      </c>
      <c r="V14770">
        <v>1</v>
      </c>
      <c r="W14770" t="s">
        <v>2547</v>
      </c>
    </row>
    <row r="14771" spans="1:23" x14ac:dyDescent="0.3">
      <c r="A14771">
        <v>22730</v>
      </c>
      <c r="B14771" s="15" t="s">
        <v>1870</v>
      </c>
      <c r="C14771" t="str">
        <f>_xlfn.XLOOKUP($B14771, STANDARDS!$A:$A, STANDARDS!$B:$B,,0,2)</f>
        <v>Morwell 1B Lignite</v>
      </c>
      <c r="D14771" t="s">
        <v>535</v>
      </c>
      <c r="E14771" t="s">
        <v>2183</v>
      </c>
      <c r="F14771" s="38">
        <v>-38.2300088</v>
      </c>
      <c r="G14771">
        <v>146.57591740000001</v>
      </c>
      <c r="H14771">
        <v>0</v>
      </c>
      <c r="I14771" t="s">
        <v>592</v>
      </c>
      <c r="J14771" cm="1">
        <f t="array" ref="J14771:L14771">_xlfn.XLOOKUP($C14771, AGE!$A:$A,AGE!$B:$D,,0,2)</f>
        <v>22.18</v>
      </c>
      <c r="K14771">
        <v>0.63</v>
      </c>
      <c r="L14771" t="str">
        <v>Briggs et al. 2007</v>
      </c>
      <c r="M14771" t="s">
        <v>2296</v>
      </c>
      <c r="P14771" t="s">
        <v>2342</v>
      </c>
      <c r="S14771">
        <v>-25.4</v>
      </c>
      <c r="T14771">
        <v>0.06</v>
      </c>
      <c r="U14771" t="s">
        <v>2307</v>
      </c>
      <c r="V14771">
        <v>1</v>
      </c>
      <c r="W14771" t="s">
        <v>2547</v>
      </c>
    </row>
    <row r="14772" spans="1:23" x14ac:dyDescent="0.3">
      <c r="A14772">
        <v>22731</v>
      </c>
      <c r="B14772" s="15" t="s">
        <v>1870</v>
      </c>
      <c r="C14772" t="str">
        <f>_xlfn.XLOOKUP($B14772, STANDARDS!$A:$A, STANDARDS!$B:$B,,0,2)</f>
        <v>Morwell 1B Lignite</v>
      </c>
      <c r="D14772" t="s">
        <v>535</v>
      </c>
      <c r="E14772" t="s">
        <v>2183</v>
      </c>
      <c r="F14772" s="38">
        <v>-38.2300088</v>
      </c>
      <c r="G14772">
        <v>146.57591740000001</v>
      </c>
      <c r="H14772">
        <v>0</v>
      </c>
      <c r="I14772" t="s">
        <v>592</v>
      </c>
      <c r="J14772" cm="1">
        <f t="array" ref="J14772:L14772">_xlfn.XLOOKUP($C14772, AGE!$A:$A,AGE!$B:$D,,0,2)</f>
        <v>22.18</v>
      </c>
      <c r="K14772">
        <v>0.63</v>
      </c>
      <c r="L14772" t="str">
        <v>Briggs et al. 2007</v>
      </c>
      <c r="M14772" t="s">
        <v>2345</v>
      </c>
      <c r="P14772" t="s">
        <v>2342</v>
      </c>
      <c r="S14772">
        <v>-24.6</v>
      </c>
      <c r="T14772">
        <v>0.06</v>
      </c>
      <c r="U14772" t="s">
        <v>2344</v>
      </c>
      <c r="V14772">
        <v>1</v>
      </c>
      <c r="W14772" t="s">
        <v>2547</v>
      </c>
    </row>
    <row r="14773" spans="1:23" x14ac:dyDescent="0.3">
      <c r="A14773">
        <v>22731</v>
      </c>
      <c r="B14773" s="15" t="s">
        <v>1870</v>
      </c>
      <c r="C14773" t="str">
        <f>_xlfn.XLOOKUP($B14773, STANDARDS!$A:$A, STANDARDS!$B:$B,,0,2)</f>
        <v>Morwell 1B Lignite</v>
      </c>
      <c r="D14773" t="s">
        <v>535</v>
      </c>
      <c r="E14773" t="s">
        <v>2183</v>
      </c>
      <c r="F14773" s="38">
        <v>-38.2300088</v>
      </c>
      <c r="G14773">
        <v>146.57591740000001</v>
      </c>
      <c r="H14773">
        <v>0</v>
      </c>
      <c r="I14773" t="s">
        <v>592</v>
      </c>
      <c r="J14773" cm="1">
        <f t="array" ref="J14773:L14773">_xlfn.XLOOKUP($C14773, AGE!$A:$A,AGE!$B:$D,,0,2)</f>
        <v>22.18</v>
      </c>
      <c r="K14773">
        <v>0.63</v>
      </c>
      <c r="L14773" t="str">
        <v>Briggs et al. 2007</v>
      </c>
      <c r="M14773" t="s">
        <v>2296</v>
      </c>
      <c r="P14773" t="s">
        <v>2342</v>
      </c>
      <c r="S14773">
        <v>-25.4</v>
      </c>
      <c r="T14773">
        <v>0.06</v>
      </c>
      <c r="U14773" t="s">
        <v>2307</v>
      </c>
      <c r="V14773">
        <v>1</v>
      </c>
      <c r="W14773" t="s">
        <v>2547</v>
      </c>
    </row>
    <row r="14774" spans="1:23" x14ac:dyDescent="0.3">
      <c r="A14774">
        <v>22732</v>
      </c>
      <c r="B14774" s="15" t="s">
        <v>1870</v>
      </c>
      <c r="C14774" t="str">
        <f>_xlfn.XLOOKUP($B14774, STANDARDS!$A:$A, STANDARDS!$B:$B,,0,2)</f>
        <v>Morwell 1B Lignite</v>
      </c>
      <c r="D14774" t="s">
        <v>535</v>
      </c>
      <c r="E14774" t="s">
        <v>2183</v>
      </c>
      <c r="F14774" s="38">
        <v>-38.2300088</v>
      </c>
      <c r="G14774">
        <v>146.57591740000001</v>
      </c>
      <c r="H14774">
        <v>0</v>
      </c>
      <c r="I14774" t="s">
        <v>592</v>
      </c>
      <c r="J14774" cm="1">
        <f t="array" ref="J14774:L14774">_xlfn.XLOOKUP($C14774, AGE!$A:$A,AGE!$B:$D,,0,2)</f>
        <v>22.18</v>
      </c>
      <c r="K14774">
        <v>0.63</v>
      </c>
      <c r="L14774" t="str">
        <v>Briggs et al. 2007</v>
      </c>
      <c r="M14774" t="s">
        <v>2345</v>
      </c>
      <c r="P14774" t="s">
        <v>2342</v>
      </c>
      <c r="S14774">
        <v>-24.5</v>
      </c>
      <c r="T14774">
        <v>0.06</v>
      </c>
      <c r="U14774" t="s">
        <v>2344</v>
      </c>
      <c r="V14774">
        <v>1</v>
      </c>
      <c r="W14774" t="s">
        <v>2547</v>
      </c>
    </row>
    <row r="14775" spans="1:23" x14ac:dyDescent="0.3">
      <c r="A14775">
        <v>22732</v>
      </c>
      <c r="B14775" s="15" t="s">
        <v>1870</v>
      </c>
      <c r="C14775" t="str">
        <f>_xlfn.XLOOKUP($B14775, STANDARDS!$A:$A, STANDARDS!$B:$B,,0,2)</f>
        <v>Morwell 1B Lignite</v>
      </c>
      <c r="D14775" t="s">
        <v>535</v>
      </c>
      <c r="E14775" t="s">
        <v>2183</v>
      </c>
      <c r="F14775" s="38">
        <v>-38.2300088</v>
      </c>
      <c r="G14775">
        <v>146.57591740000001</v>
      </c>
      <c r="H14775">
        <v>0</v>
      </c>
      <c r="I14775" t="s">
        <v>592</v>
      </c>
      <c r="J14775" cm="1">
        <f t="array" ref="J14775:L14775">_xlfn.XLOOKUP($C14775, AGE!$A:$A,AGE!$B:$D,,0,2)</f>
        <v>22.18</v>
      </c>
      <c r="K14775">
        <v>0.63</v>
      </c>
      <c r="L14775" t="str">
        <v>Briggs et al. 2007</v>
      </c>
      <c r="M14775" t="s">
        <v>2296</v>
      </c>
      <c r="P14775" t="s">
        <v>2342</v>
      </c>
      <c r="S14775">
        <v>-24.6</v>
      </c>
      <c r="T14775">
        <v>0.06</v>
      </c>
      <c r="U14775" t="s">
        <v>2307</v>
      </c>
      <c r="V14775">
        <v>1</v>
      </c>
      <c r="W14775" t="s">
        <v>2547</v>
      </c>
    </row>
    <row r="14776" spans="1:23" x14ac:dyDescent="0.3">
      <c r="A14776">
        <v>22733</v>
      </c>
      <c r="B14776" s="15" t="s">
        <v>1870</v>
      </c>
      <c r="C14776" t="str">
        <f>_xlfn.XLOOKUP($B14776, STANDARDS!$A:$A, STANDARDS!$B:$B,,0,2)</f>
        <v>Morwell 1B Lignite</v>
      </c>
      <c r="D14776" t="s">
        <v>535</v>
      </c>
      <c r="E14776" t="s">
        <v>2183</v>
      </c>
      <c r="F14776" s="38">
        <v>-38.2300088</v>
      </c>
      <c r="G14776">
        <v>146.57591740000001</v>
      </c>
      <c r="H14776">
        <v>0</v>
      </c>
      <c r="I14776" t="s">
        <v>592</v>
      </c>
      <c r="J14776" cm="1">
        <f t="array" ref="J14776:L14776">_xlfn.XLOOKUP($C14776, AGE!$A:$A,AGE!$B:$D,,0,2)</f>
        <v>22.18</v>
      </c>
      <c r="K14776">
        <v>0.63</v>
      </c>
      <c r="L14776" t="str">
        <v>Briggs et al. 2007</v>
      </c>
      <c r="M14776" t="s">
        <v>2296</v>
      </c>
      <c r="P14776" t="s">
        <v>2342</v>
      </c>
      <c r="S14776">
        <v>-25.6</v>
      </c>
      <c r="T14776">
        <v>0.06</v>
      </c>
      <c r="U14776" t="s">
        <v>2307</v>
      </c>
      <c r="V14776">
        <v>1</v>
      </c>
      <c r="W14776" t="s">
        <v>2547</v>
      </c>
    </row>
    <row r="14777" spans="1:23" x14ac:dyDescent="0.3">
      <c r="A14777">
        <v>22734</v>
      </c>
      <c r="B14777" s="15" t="s">
        <v>1870</v>
      </c>
      <c r="C14777" t="str">
        <f>_xlfn.XLOOKUP($B14777, STANDARDS!$A:$A, STANDARDS!$B:$B,,0,2)</f>
        <v>Morwell 1B Lignite</v>
      </c>
      <c r="D14777" t="s">
        <v>535</v>
      </c>
      <c r="E14777" t="s">
        <v>2183</v>
      </c>
      <c r="F14777" s="38">
        <v>-38.2300088</v>
      </c>
      <c r="G14777">
        <v>146.57591740000001</v>
      </c>
      <c r="H14777">
        <v>0</v>
      </c>
      <c r="I14777" t="s">
        <v>592</v>
      </c>
      <c r="J14777" cm="1">
        <f t="array" ref="J14777:L14777">_xlfn.XLOOKUP($C14777, AGE!$A:$A,AGE!$B:$D,,0,2)</f>
        <v>22.18</v>
      </c>
      <c r="K14777">
        <v>0.63</v>
      </c>
      <c r="L14777" t="str">
        <v>Briggs et al. 2007</v>
      </c>
      <c r="M14777" t="s">
        <v>2296</v>
      </c>
      <c r="P14777" t="s">
        <v>2342</v>
      </c>
      <c r="S14777">
        <v>-25.6</v>
      </c>
      <c r="T14777">
        <v>0.06</v>
      </c>
      <c r="U14777" t="s">
        <v>2307</v>
      </c>
      <c r="V14777">
        <v>1</v>
      </c>
      <c r="W14777" t="s">
        <v>2547</v>
      </c>
    </row>
    <row r="14778" spans="1:23" x14ac:dyDescent="0.3">
      <c r="A14778">
        <v>22745</v>
      </c>
      <c r="B14778" s="15" t="s">
        <v>1870</v>
      </c>
      <c r="C14778" t="str">
        <f>_xlfn.XLOOKUP($B14778, STANDARDS!$A:$A, STANDARDS!$B:$B,,0,2)</f>
        <v>Morwell 1B Lignite</v>
      </c>
      <c r="D14778" t="s">
        <v>535</v>
      </c>
      <c r="E14778" t="s">
        <v>2183</v>
      </c>
      <c r="F14778" s="38">
        <v>-38.2300088</v>
      </c>
      <c r="G14778">
        <v>146.57591740000001</v>
      </c>
      <c r="H14778">
        <v>0</v>
      </c>
      <c r="I14778" t="s">
        <v>592</v>
      </c>
      <c r="J14778" cm="1">
        <f t="array" ref="J14778:L14778">_xlfn.XLOOKUP($C14778, AGE!$A:$A,AGE!$B:$D,,0,2)</f>
        <v>22.18</v>
      </c>
      <c r="K14778">
        <v>0.63</v>
      </c>
      <c r="L14778" t="str">
        <v>Briggs et al. 2007</v>
      </c>
      <c r="M14778" t="s">
        <v>2296</v>
      </c>
      <c r="P14778" t="s">
        <v>2342</v>
      </c>
      <c r="S14778">
        <v>-25.7</v>
      </c>
      <c r="T14778">
        <v>0.06</v>
      </c>
      <c r="U14778" t="s">
        <v>2307</v>
      </c>
      <c r="V14778">
        <v>1</v>
      </c>
      <c r="W14778" t="s">
        <v>2547</v>
      </c>
    </row>
    <row r="14779" spans="1:23" x14ac:dyDescent="0.3">
      <c r="A14779">
        <v>22746</v>
      </c>
      <c r="B14779" s="15" t="s">
        <v>1870</v>
      </c>
      <c r="C14779" t="str">
        <f>_xlfn.XLOOKUP($B14779, STANDARDS!$A:$A, STANDARDS!$B:$B,,0,2)</f>
        <v>Morwell 1B Lignite</v>
      </c>
      <c r="D14779" t="s">
        <v>535</v>
      </c>
      <c r="E14779" t="s">
        <v>2183</v>
      </c>
      <c r="F14779" s="38">
        <v>-38.2300088</v>
      </c>
      <c r="G14779">
        <v>146.57591740000001</v>
      </c>
      <c r="H14779">
        <v>0</v>
      </c>
      <c r="I14779" t="s">
        <v>592</v>
      </c>
      <c r="J14779" cm="1">
        <f t="array" ref="J14779:L14779">_xlfn.XLOOKUP($C14779, AGE!$A:$A,AGE!$B:$D,,0,2)</f>
        <v>22.18</v>
      </c>
      <c r="K14779">
        <v>0.63</v>
      </c>
      <c r="L14779" t="str">
        <v>Briggs et al. 2007</v>
      </c>
      <c r="M14779" t="s">
        <v>2345</v>
      </c>
      <c r="P14779" t="s">
        <v>2342</v>
      </c>
      <c r="S14779">
        <v>-24.9</v>
      </c>
      <c r="T14779">
        <v>0.06</v>
      </c>
      <c r="U14779" t="s">
        <v>2344</v>
      </c>
      <c r="V14779">
        <v>1</v>
      </c>
      <c r="W14779" t="s">
        <v>2547</v>
      </c>
    </row>
    <row r="14780" spans="1:23" x14ac:dyDescent="0.3">
      <c r="A14780">
        <v>22746</v>
      </c>
      <c r="B14780" s="15" t="s">
        <v>1870</v>
      </c>
      <c r="C14780" t="str">
        <f>_xlfn.XLOOKUP($B14780, STANDARDS!$A:$A, STANDARDS!$B:$B,,0,2)</f>
        <v>Morwell 1B Lignite</v>
      </c>
      <c r="D14780" t="s">
        <v>535</v>
      </c>
      <c r="E14780" t="s">
        <v>2183</v>
      </c>
      <c r="F14780" s="38">
        <v>-38.2300088</v>
      </c>
      <c r="G14780">
        <v>146.57591740000001</v>
      </c>
      <c r="H14780">
        <v>0</v>
      </c>
      <c r="I14780" t="s">
        <v>592</v>
      </c>
      <c r="J14780" cm="1">
        <f t="array" ref="J14780:L14780">_xlfn.XLOOKUP($C14780, AGE!$A:$A,AGE!$B:$D,,0,2)</f>
        <v>22.18</v>
      </c>
      <c r="K14780">
        <v>0.63</v>
      </c>
      <c r="L14780" t="str">
        <v>Briggs et al. 2007</v>
      </c>
      <c r="M14780" t="s">
        <v>2296</v>
      </c>
      <c r="P14780" t="s">
        <v>2342</v>
      </c>
      <c r="S14780">
        <v>-25.4</v>
      </c>
      <c r="T14780">
        <v>0.06</v>
      </c>
      <c r="U14780" t="s">
        <v>2307</v>
      </c>
      <c r="V14780">
        <v>1</v>
      </c>
      <c r="W14780" t="s">
        <v>2547</v>
      </c>
    </row>
    <row r="14781" spans="1:23" x14ac:dyDescent="0.3">
      <c r="A14781">
        <v>22747</v>
      </c>
      <c r="B14781" s="15" t="s">
        <v>1870</v>
      </c>
      <c r="C14781" t="str">
        <f>_xlfn.XLOOKUP($B14781, STANDARDS!$A:$A, STANDARDS!$B:$B,,0,2)</f>
        <v>Morwell 1B Lignite</v>
      </c>
      <c r="D14781" t="s">
        <v>535</v>
      </c>
      <c r="E14781" t="s">
        <v>2183</v>
      </c>
      <c r="F14781" s="38">
        <v>-38.2300088</v>
      </c>
      <c r="G14781">
        <v>146.57591740000001</v>
      </c>
      <c r="H14781">
        <v>0</v>
      </c>
      <c r="I14781" t="s">
        <v>592</v>
      </c>
      <c r="J14781" cm="1">
        <f t="array" ref="J14781:L14781">_xlfn.XLOOKUP($C14781, AGE!$A:$A,AGE!$B:$D,,0,2)</f>
        <v>22.18</v>
      </c>
      <c r="K14781">
        <v>0.63</v>
      </c>
      <c r="L14781" t="str">
        <v>Briggs et al. 2007</v>
      </c>
      <c r="M14781" t="s">
        <v>2296</v>
      </c>
      <c r="P14781" t="s">
        <v>2342</v>
      </c>
      <c r="S14781">
        <v>-25.7</v>
      </c>
      <c r="T14781">
        <v>0.06</v>
      </c>
      <c r="U14781" t="s">
        <v>2307</v>
      </c>
      <c r="V14781">
        <v>1</v>
      </c>
      <c r="W14781" t="s">
        <v>2547</v>
      </c>
    </row>
    <row r="14782" spans="1:23" x14ac:dyDescent="0.3">
      <c r="A14782">
        <v>22748</v>
      </c>
      <c r="B14782" s="15" t="s">
        <v>1870</v>
      </c>
      <c r="C14782" t="str">
        <f>_xlfn.XLOOKUP($B14782, STANDARDS!$A:$A, STANDARDS!$B:$B,,0,2)</f>
        <v>Morwell 1B Lignite</v>
      </c>
      <c r="D14782" t="s">
        <v>535</v>
      </c>
      <c r="E14782" t="s">
        <v>2183</v>
      </c>
      <c r="F14782" s="38">
        <v>-38.2300088</v>
      </c>
      <c r="G14782">
        <v>146.57591740000001</v>
      </c>
      <c r="H14782">
        <v>0</v>
      </c>
      <c r="I14782" t="s">
        <v>592</v>
      </c>
      <c r="J14782" cm="1">
        <f t="array" ref="J14782:L14782">_xlfn.XLOOKUP($C14782, AGE!$A:$A,AGE!$B:$D,,0,2)</f>
        <v>22.18</v>
      </c>
      <c r="K14782">
        <v>0.63</v>
      </c>
      <c r="L14782" t="str">
        <v>Briggs et al. 2007</v>
      </c>
      <c r="M14782" t="s">
        <v>2296</v>
      </c>
      <c r="P14782" t="s">
        <v>2342</v>
      </c>
      <c r="S14782">
        <v>-26</v>
      </c>
      <c r="T14782">
        <v>0.06</v>
      </c>
      <c r="U14782" t="s">
        <v>2307</v>
      </c>
      <c r="V14782">
        <v>1</v>
      </c>
      <c r="W14782" t="s">
        <v>2547</v>
      </c>
    </row>
    <row r="14783" spans="1:23" x14ac:dyDescent="0.3">
      <c r="A14783">
        <v>22749</v>
      </c>
      <c r="B14783" s="15" t="s">
        <v>1870</v>
      </c>
      <c r="C14783" t="str">
        <f>_xlfn.XLOOKUP($B14783, STANDARDS!$A:$A, STANDARDS!$B:$B,,0,2)</f>
        <v>Morwell 1B Lignite</v>
      </c>
      <c r="D14783" t="s">
        <v>535</v>
      </c>
      <c r="E14783" t="s">
        <v>2183</v>
      </c>
      <c r="F14783" s="38">
        <v>-38.2300088</v>
      </c>
      <c r="G14783">
        <v>146.57591740000001</v>
      </c>
      <c r="H14783">
        <v>0</v>
      </c>
      <c r="I14783" t="s">
        <v>592</v>
      </c>
      <c r="J14783" cm="1">
        <f t="array" ref="J14783:L14783">_xlfn.XLOOKUP($C14783, AGE!$A:$A,AGE!$B:$D,,0,2)</f>
        <v>22.18</v>
      </c>
      <c r="K14783">
        <v>0.63</v>
      </c>
      <c r="L14783" t="str">
        <v>Briggs et al. 2007</v>
      </c>
      <c r="M14783" t="s">
        <v>2296</v>
      </c>
      <c r="P14783" t="s">
        <v>2342</v>
      </c>
      <c r="S14783">
        <v>-25.9</v>
      </c>
      <c r="T14783">
        <v>0.06</v>
      </c>
      <c r="U14783" t="s">
        <v>2307</v>
      </c>
      <c r="V14783">
        <v>1</v>
      </c>
      <c r="W14783" t="s">
        <v>2547</v>
      </c>
    </row>
    <row r="14784" spans="1:23" x14ac:dyDescent="0.3">
      <c r="A14784">
        <v>22750</v>
      </c>
      <c r="B14784" s="15" t="s">
        <v>1870</v>
      </c>
      <c r="C14784" t="str">
        <f>_xlfn.XLOOKUP($B14784, STANDARDS!$A:$A, STANDARDS!$B:$B,,0,2)</f>
        <v>Morwell 1B Lignite</v>
      </c>
      <c r="D14784" t="s">
        <v>535</v>
      </c>
      <c r="E14784" t="s">
        <v>2183</v>
      </c>
      <c r="F14784" s="38">
        <v>-38.2300088</v>
      </c>
      <c r="G14784">
        <v>146.57591740000001</v>
      </c>
      <c r="H14784">
        <v>0</v>
      </c>
      <c r="I14784" t="s">
        <v>592</v>
      </c>
      <c r="J14784" cm="1">
        <f t="array" ref="J14784:L14784">_xlfn.XLOOKUP($C14784, AGE!$A:$A,AGE!$B:$D,,0,2)</f>
        <v>22.18</v>
      </c>
      <c r="K14784">
        <v>0.63</v>
      </c>
      <c r="L14784" t="str">
        <v>Briggs et al. 2007</v>
      </c>
      <c r="M14784" t="s">
        <v>2296</v>
      </c>
      <c r="P14784" t="s">
        <v>2342</v>
      </c>
      <c r="S14784">
        <v>-25.8</v>
      </c>
      <c r="T14784">
        <v>0.06</v>
      </c>
      <c r="U14784" t="s">
        <v>2307</v>
      </c>
      <c r="V14784">
        <v>1</v>
      </c>
      <c r="W14784" t="s">
        <v>2547</v>
      </c>
    </row>
    <row r="14785" spans="1:23" x14ac:dyDescent="0.3">
      <c r="A14785">
        <v>22751</v>
      </c>
      <c r="B14785" s="15" t="s">
        <v>1870</v>
      </c>
      <c r="C14785" t="str">
        <f>_xlfn.XLOOKUP($B14785, STANDARDS!$A:$A, STANDARDS!$B:$B,,0,2)</f>
        <v>Morwell 1B Lignite</v>
      </c>
      <c r="D14785" t="s">
        <v>535</v>
      </c>
      <c r="E14785" t="s">
        <v>2183</v>
      </c>
      <c r="F14785" s="38">
        <v>-38.2300088</v>
      </c>
      <c r="G14785">
        <v>146.57591740000001</v>
      </c>
      <c r="H14785">
        <v>0</v>
      </c>
      <c r="I14785" t="s">
        <v>592</v>
      </c>
      <c r="J14785" cm="1">
        <f t="array" ref="J14785:L14785">_xlfn.XLOOKUP($C14785, AGE!$A:$A,AGE!$B:$D,,0,2)</f>
        <v>22.18</v>
      </c>
      <c r="K14785">
        <v>0.63</v>
      </c>
      <c r="L14785" t="str">
        <v>Briggs et al. 2007</v>
      </c>
      <c r="M14785" t="s">
        <v>2296</v>
      </c>
      <c r="P14785" t="s">
        <v>2342</v>
      </c>
      <c r="S14785">
        <v>-26</v>
      </c>
      <c r="T14785">
        <v>0.06</v>
      </c>
      <c r="U14785" t="s">
        <v>2307</v>
      </c>
      <c r="V14785">
        <v>1</v>
      </c>
      <c r="W14785" t="s">
        <v>2547</v>
      </c>
    </row>
    <row r="14786" spans="1:23" x14ac:dyDescent="0.3">
      <c r="A14786">
        <v>22752</v>
      </c>
      <c r="B14786" s="15" t="s">
        <v>1870</v>
      </c>
      <c r="C14786" t="str">
        <f>_xlfn.XLOOKUP($B14786, STANDARDS!$A:$A, STANDARDS!$B:$B,,0,2)</f>
        <v>Morwell 1B Lignite</v>
      </c>
      <c r="D14786" t="s">
        <v>535</v>
      </c>
      <c r="E14786" t="s">
        <v>2183</v>
      </c>
      <c r="F14786" s="38">
        <v>-38.2300088</v>
      </c>
      <c r="G14786">
        <v>146.57591740000001</v>
      </c>
      <c r="H14786">
        <v>0</v>
      </c>
      <c r="I14786" t="s">
        <v>592</v>
      </c>
      <c r="J14786" cm="1">
        <f t="array" ref="J14786:L14786">_xlfn.XLOOKUP($C14786, AGE!$A:$A,AGE!$B:$D,,0,2)</f>
        <v>22.18</v>
      </c>
      <c r="K14786">
        <v>0.63</v>
      </c>
      <c r="L14786" t="str">
        <v>Briggs et al. 2007</v>
      </c>
      <c r="M14786" t="s">
        <v>2296</v>
      </c>
      <c r="P14786" t="s">
        <v>2342</v>
      </c>
      <c r="S14786">
        <v>-26.1</v>
      </c>
      <c r="T14786">
        <v>0.06</v>
      </c>
      <c r="U14786" t="s">
        <v>2307</v>
      </c>
      <c r="V14786">
        <v>1</v>
      </c>
      <c r="W14786" t="s">
        <v>2547</v>
      </c>
    </row>
    <row r="14787" spans="1:23" x14ac:dyDescent="0.3">
      <c r="A14787">
        <v>22753</v>
      </c>
      <c r="B14787" s="15" t="s">
        <v>1870</v>
      </c>
      <c r="C14787" t="str">
        <f>_xlfn.XLOOKUP($B14787, STANDARDS!$A:$A, STANDARDS!$B:$B,,0,2)</f>
        <v>Morwell 1B Lignite</v>
      </c>
      <c r="D14787" t="s">
        <v>535</v>
      </c>
      <c r="E14787" t="s">
        <v>2183</v>
      </c>
      <c r="F14787" s="38">
        <v>-38.2300088</v>
      </c>
      <c r="G14787">
        <v>146.57591740000001</v>
      </c>
      <c r="H14787">
        <v>0</v>
      </c>
      <c r="I14787" t="s">
        <v>592</v>
      </c>
      <c r="J14787" cm="1">
        <f t="array" ref="J14787:L14787">_xlfn.XLOOKUP($C14787, AGE!$A:$A,AGE!$B:$D,,0,2)</f>
        <v>22.18</v>
      </c>
      <c r="K14787">
        <v>0.63</v>
      </c>
      <c r="L14787" t="str">
        <v>Briggs et al. 2007</v>
      </c>
      <c r="M14787" t="s">
        <v>2296</v>
      </c>
      <c r="P14787" t="s">
        <v>2342</v>
      </c>
      <c r="S14787">
        <v>-26.1</v>
      </c>
      <c r="T14787">
        <v>0.06</v>
      </c>
      <c r="U14787" t="s">
        <v>2307</v>
      </c>
      <c r="V14787">
        <v>1</v>
      </c>
      <c r="W14787" t="s">
        <v>2547</v>
      </c>
    </row>
    <row r="14788" spans="1:23" x14ac:dyDescent="0.3">
      <c r="A14788">
        <v>22754</v>
      </c>
      <c r="B14788" s="15" t="s">
        <v>1870</v>
      </c>
      <c r="C14788" t="str">
        <f>_xlfn.XLOOKUP($B14788, STANDARDS!$A:$A, STANDARDS!$B:$B,,0,2)</f>
        <v>Morwell 1B Lignite</v>
      </c>
      <c r="D14788" t="s">
        <v>535</v>
      </c>
      <c r="E14788" t="s">
        <v>2183</v>
      </c>
      <c r="F14788" s="38">
        <v>-38.2300088</v>
      </c>
      <c r="G14788">
        <v>146.57591740000001</v>
      </c>
      <c r="H14788">
        <v>0</v>
      </c>
      <c r="I14788" t="s">
        <v>592</v>
      </c>
      <c r="J14788" cm="1">
        <f t="array" ref="J14788:L14788">_xlfn.XLOOKUP($C14788, AGE!$A:$A,AGE!$B:$D,,0,2)</f>
        <v>22.18</v>
      </c>
      <c r="K14788">
        <v>0.63</v>
      </c>
      <c r="L14788" t="str">
        <v>Briggs et al. 2007</v>
      </c>
      <c r="M14788" t="s">
        <v>2296</v>
      </c>
      <c r="P14788" t="s">
        <v>2342</v>
      </c>
      <c r="S14788">
        <v>-26.1</v>
      </c>
      <c r="T14788">
        <v>0.06</v>
      </c>
      <c r="U14788" t="s">
        <v>2307</v>
      </c>
      <c r="V14788">
        <v>1</v>
      </c>
      <c r="W14788" t="s">
        <v>2547</v>
      </c>
    </row>
    <row r="14789" spans="1:23" x14ac:dyDescent="0.3">
      <c r="A14789">
        <v>22755</v>
      </c>
      <c r="B14789" s="15" t="s">
        <v>1870</v>
      </c>
      <c r="C14789" t="str">
        <f>_xlfn.XLOOKUP($B14789, STANDARDS!$A:$A, STANDARDS!$B:$B,,0,2)</f>
        <v>Morwell 1B Lignite</v>
      </c>
      <c r="D14789" t="s">
        <v>535</v>
      </c>
      <c r="E14789" t="s">
        <v>2183</v>
      </c>
      <c r="F14789" s="38">
        <v>-38.2300088</v>
      </c>
      <c r="G14789">
        <v>146.57591740000001</v>
      </c>
      <c r="H14789">
        <v>0</v>
      </c>
      <c r="I14789" t="s">
        <v>592</v>
      </c>
      <c r="J14789" cm="1">
        <f t="array" ref="J14789:L14789">_xlfn.XLOOKUP($C14789, AGE!$A:$A,AGE!$B:$D,,0,2)</f>
        <v>22.18</v>
      </c>
      <c r="K14789">
        <v>0.63</v>
      </c>
      <c r="L14789" t="str">
        <v>Briggs et al. 2007</v>
      </c>
      <c r="M14789" t="s">
        <v>2296</v>
      </c>
      <c r="P14789" t="s">
        <v>2342</v>
      </c>
      <c r="S14789">
        <v>-26.1</v>
      </c>
      <c r="T14789">
        <v>0.06</v>
      </c>
      <c r="U14789" t="s">
        <v>2307</v>
      </c>
      <c r="V14789">
        <v>1</v>
      </c>
      <c r="W14789" t="s">
        <v>2547</v>
      </c>
    </row>
    <row r="14790" spans="1:23" x14ac:dyDescent="0.3">
      <c r="A14790">
        <v>22756</v>
      </c>
      <c r="B14790" s="15" t="s">
        <v>1870</v>
      </c>
      <c r="C14790" t="str">
        <f>_xlfn.XLOOKUP($B14790, STANDARDS!$A:$A, STANDARDS!$B:$B,,0,2)</f>
        <v>Morwell 1B Lignite</v>
      </c>
      <c r="D14790" t="s">
        <v>535</v>
      </c>
      <c r="E14790" t="s">
        <v>2183</v>
      </c>
      <c r="F14790" s="38">
        <v>-38.2300088</v>
      </c>
      <c r="G14790">
        <v>146.57591740000001</v>
      </c>
      <c r="H14790">
        <v>0</v>
      </c>
      <c r="I14790" t="s">
        <v>592</v>
      </c>
      <c r="J14790" cm="1">
        <f t="array" ref="J14790:L14790">_xlfn.XLOOKUP($C14790, AGE!$A:$A,AGE!$B:$D,,0,2)</f>
        <v>22.18</v>
      </c>
      <c r="K14790">
        <v>0.63</v>
      </c>
      <c r="L14790" t="str">
        <v>Briggs et al. 2007</v>
      </c>
      <c r="M14790" t="s">
        <v>2296</v>
      </c>
      <c r="P14790" t="s">
        <v>2342</v>
      </c>
      <c r="S14790">
        <v>-26.1</v>
      </c>
      <c r="T14790">
        <v>0.06</v>
      </c>
      <c r="U14790" t="s">
        <v>2307</v>
      </c>
      <c r="V14790">
        <v>1</v>
      </c>
      <c r="W14790" t="s">
        <v>2547</v>
      </c>
    </row>
    <row r="14791" spans="1:23" x14ac:dyDescent="0.3">
      <c r="A14791">
        <v>22757</v>
      </c>
      <c r="B14791" s="15" t="s">
        <v>1870</v>
      </c>
      <c r="C14791" t="str">
        <f>_xlfn.XLOOKUP($B14791, STANDARDS!$A:$A, STANDARDS!$B:$B,,0,2)</f>
        <v>Morwell 1B Lignite</v>
      </c>
      <c r="D14791" t="s">
        <v>535</v>
      </c>
      <c r="E14791" t="s">
        <v>2183</v>
      </c>
      <c r="F14791" s="38">
        <v>-38.2300088</v>
      </c>
      <c r="G14791">
        <v>146.57591740000001</v>
      </c>
      <c r="H14791">
        <v>0</v>
      </c>
      <c r="I14791" t="s">
        <v>592</v>
      </c>
      <c r="J14791" cm="1">
        <f t="array" ref="J14791:L14791">_xlfn.XLOOKUP($C14791, AGE!$A:$A,AGE!$B:$D,,0,2)</f>
        <v>22.18</v>
      </c>
      <c r="K14791">
        <v>0.63</v>
      </c>
      <c r="L14791" t="str">
        <v>Briggs et al. 2007</v>
      </c>
      <c r="M14791" t="s">
        <v>2296</v>
      </c>
      <c r="P14791" t="s">
        <v>2342</v>
      </c>
      <c r="S14791">
        <v>-25.5</v>
      </c>
      <c r="T14791">
        <v>0.06</v>
      </c>
      <c r="U14791" t="s">
        <v>2307</v>
      </c>
      <c r="V14791">
        <v>1</v>
      </c>
      <c r="W14791" t="s">
        <v>2547</v>
      </c>
    </row>
    <row r="14792" spans="1:23" x14ac:dyDescent="0.3">
      <c r="A14792">
        <v>22758</v>
      </c>
      <c r="B14792" s="15" t="s">
        <v>1870</v>
      </c>
      <c r="C14792" t="str">
        <f>_xlfn.XLOOKUP($B14792, STANDARDS!$A:$A, STANDARDS!$B:$B,,0,2)</f>
        <v>Morwell 1B Lignite</v>
      </c>
      <c r="D14792" t="s">
        <v>535</v>
      </c>
      <c r="E14792" t="s">
        <v>2183</v>
      </c>
      <c r="F14792" s="38">
        <v>-38.2300088</v>
      </c>
      <c r="G14792">
        <v>146.57591740000001</v>
      </c>
      <c r="H14792">
        <v>0</v>
      </c>
      <c r="I14792" t="s">
        <v>592</v>
      </c>
      <c r="J14792" cm="1">
        <f t="array" ref="J14792:L14792">_xlfn.XLOOKUP($C14792, AGE!$A:$A,AGE!$B:$D,,0,2)</f>
        <v>22.18</v>
      </c>
      <c r="K14792">
        <v>0.63</v>
      </c>
      <c r="L14792" t="str">
        <v>Briggs et al. 2007</v>
      </c>
      <c r="M14792" t="s">
        <v>2296</v>
      </c>
      <c r="P14792" t="s">
        <v>2342</v>
      </c>
      <c r="S14792">
        <v>-26.1</v>
      </c>
      <c r="T14792">
        <v>0.06</v>
      </c>
      <c r="U14792" t="s">
        <v>2307</v>
      </c>
      <c r="V14792">
        <v>1</v>
      </c>
      <c r="W14792" t="s">
        <v>2547</v>
      </c>
    </row>
    <row r="14793" spans="1:23" x14ac:dyDescent="0.3">
      <c r="A14793">
        <v>22759</v>
      </c>
      <c r="B14793" s="15" t="s">
        <v>1870</v>
      </c>
      <c r="C14793" t="str">
        <f>_xlfn.XLOOKUP($B14793, STANDARDS!$A:$A, STANDARDS!$B:$B,,0,2)</f>
        <v>Morwell 1B Lignite</v>
      </c>
      <c r="D14793" t="s">
        <v>535</v>
      </c>
      <c r="E14793" t="s">
        <v>2183</v>
      </c>
      <c r="F14793" s="38">
        <v>-38.2300088</v>
      </c>
      <c r="G14793">
        <v>146.57591740000001</v>
      </c>
      <c r="H14793">
        <v>0</v>
      </c>
      <c r="I14793" t="s">
        <v>592</v>
      </c>
      <c r="J14793" cm="1">
        <f t="array" ref="J14793:L14793">_xlfn.XLOOKUP($C14793, AGE!$A:$A,AGE!$B:$D,,0,2)</f>
        <v>22.18</v>
      </c>
      <c r="K14793">
        <v>0.63</v>
      </c>
      <c r="L14793" t="str">
        <v>Briggs et al. 2007</v>
      </c>
      <c r="M14793" t="s">
        <v>2296</v>
      </c>
      <c r="P14793" t="s">
        <v>2342</v>
      </c>
      <c r="S14793">
        <v>-26.1</v>
      </c>
      <c r="T14793">
        <v>0.06</v>
      </c>
      <c r="U14793" t="s">
        <v>2307</v>
      </c>
      <c r="V14793">
        <v>1</v>
      </c>
      <c r="W14793" t="s">
        <v>2547</v>
      </c>
    </row>
    <row r="14794" spans="1:23" x14ac:dyDescent="0.3">
      <c r="A14794">
        <v>22760</v>
      </c>
      <c r="B14794" s="15" t="s">
        <v>1870</v>
      </c>
      <c r="C14794" t="str">
        <f>_xlfn.XLOOKUP($B14794, STANDARDS!$A:$A, STANDARDS!$B:$B,,0,2)</f>
        <v>Morwell 1B Lignite</v>
      </c>
      <c r="D14794" t="s">
        <v>535</v>
      </c>
      <c r="E14794" t="s">
        <v>2183</v>
      </c>
      <c r="F14794" s="38">
        <v>-38.2300088</v>
      </c>
      <c r="G14794">
        <v>146.57591740000001</v>
      </c>
      <c r="H14794">
        <v>0</v>
      </c>
      <c r="I14794" t="s">
        <v>592</v>
      </c>
      <c r="J14794" cm="1">
        <f t="array" ref="J14794:L14794">_xlfn.XLOOKUP($C14794, AGE!$A:$A,AGE!$B:$D,,0,2)</f>
        <v>22.18</v>
      </c>
      <c r="K14794">
        <v>0.63</v>
      </c>
      <c r="L14794" t="str">
        <v>Briggs et al. 2007</v>
      </c>
      <c r="M14794" t="s">
        <v>2296</v>
      </c>
      <c r="P14794" t="s">
        <v>2342</v>
      </c>
      <c r="S14794">
        <v>-26.2</v>
      </c>
      <c r="T14794">
        <v>0.06</v>
      </c>
      <c r="U14794" t="s">
        <v>2307</v>
      </c>
      <c r="V14794">
        <v>1</v>
      </c>
      <c r="W14794" t="s">
        <v>2547</v>
      </c>
    </row>
    <row r="14795" spans="1:23" x14ac:dyDescent="0.3">
      <c r="A14795">
        <v>22761</v>
      </c>
      <c r="B14795" s="15" t="s">
        <v>1870</v>
      </c>
      <c r="C14795" t="str">
        <f>_xlfn.XLOOKUP($B14795, STANDARDS!$A:$A, STANDARDS!$B:$B,,0,2)</f>
        <v>Morwell 1B Lignite</v>
      </c>
      <c r="D14795" t="s">
        <v>535</v>
      </c>
      <c r="E14795" t="s">
        <v>2183</v>
      </c>
      <c r="F14795" s="38">
        <v>-38.2300088</v>
      </c>
      <c r="G14795">
        <v>146.57591740000001</v>
      </c>
      <c r="H14795">
        <v>0</v>
      </c>
      <c r="I14795" t="s">
        <v>592</v>
      </c>
      <c r="J14795" cm="1">
        <f t="array" ref="J14795:L14795">_xlfn.XLOOKUP($C14795, AGE!$A:$A,AGE!$B:$D,,0,2)</f>
        <v>22.18</v>
      </c>
      <c r="K14795">
        <v>0.63</v>
      </c>
      <c r="L14795" t="str">
        <v>Briggs et al. 2007</v>
      </c>
      <c r="M14795" t="s">
        <v>2345</v>
      </c>
      <c r="P14795" t="s">
        <v>2342</v>
      </c>
      <c r="S14795">
        <v>-25.6</v>
      </c>
      <c r="T14795">
        <v>0.06</v>
      </c>
      <c r="U14795" t="s">
        <v>2344</v>
      </c>
      <c r="V14795">
        <v>1</v>
      </c>
      <c r="W14795" t="s">
        <v>2547</v>
      </c>
    </row>
    <row r="14796" spans="1:23" x14ac:dyDescent="0.3">
      <c r="A14796">
        <v>22761</v>
      </c>
      <c r="B14796" s="15" t="s">
        <v>1870</v>
      </c>
      <c r="C14796" t="str">
        <f>_xlfn.XLOOKUP($B14796, STANDARDS!$A:$A, STANDARDS!$B:$B,,0,2)</f>
        <v>Morwell 1B Lignite</v>
      </c>
      <c r="D14796" t="s">
        <v>535</v>
      </c>
      <c r="E14796" t="s">
        <v>2183</v>
      </c>
      <c r="F14796" s="38">
        <v>-38.2300088</v>
      </c>
      <c r="G14796">
        <v>146.57591740000001</v>
      </c>
      <c r="H14796">
        <v>0</v>
      </c>
      <c r="I14796" t="s">
        <v>592</v>
      </c>
      <c r="J14796" cm="1">
        <f t="array" ref="J14796:L14796">_xlfn.XLOOKUP($C14796, AGE!$A:$A,AGE!$B:$D,,0,2)</f>
        <v>22.18</v>
      </c>
      <c r="K14796">
        <v>0.63</v>
      </c>
      <c r="L14796" t="str">
        <v>Briggs et al. 2007</v>
      </c>
      <c r="M14796" t="s">
        <v>2296</v>
      </c>
      <c r="P14796" t="s">
        <v>2342</v>
      </c>
      <c r="S14796">
        <v>-26.1</v>
      </c>
      <c r="T14796">
        <v>0.06</v>
      </c>
      <c r="U14796" t="s">
        <v>2307</v>
      </c>
      <c r="V14796">
        <v>1</v>
      </c>
      <c r="W14796" t="s">
        <v>2547</v>
      </c>
    </row>
    <row r="14797" spans="1:23" x14ac:dyDescent="0.3">
      <c r="A14797">
        <v>22762</v>
      </c>
      <c r="B14797" s="15" t="s">
        <v>1870</v>
      </c>
      <c r="C14797" t="str">
        <f>_xlfn.XLOOKUP($B14797, STANDARDS!$A:$A, STANDARDS!$B:$B,,0,2)</f>
        <v>Morwell 1B Lignite</v>
      </c>
      <c r="D14797" t="s">
        <v>535</v>
      </c>
      <c r="E14797" t="s">
        <v>2183</v>
      </c>
      <c r="F14797" s="38">
        <v>-38.2300088</v>
      </c>
      <c r="G14797">
        <v>146.57591740000001</v>
      </c>
      <c r="H14797">
        <v>0</v>
      </c>
      <c r="I14797" t="s">
        <v>592</v>
      </c>
      <c r="J14797" cm="1">
        <f t="array" ref="J14797:L14797">_xlfn.XLOOKUP($C14797, AGE!$A:$A,AGE!$B:$D,,0,2)</f>
        <v>22.18</v>
      </c>
      <c r="K14797">
        <v>0.63</v>
      </c>
      <c r="L14797" t="str">
        <v>Briggs et al. 2007</v>
      </c>
      <c r="M14797" t="s">
        <v>2296</v>
      </c>
      <c r="P14797" t="s">
        <v>2342</v>
      </c>
      <c r="S14797">
        <v>-26.3</v>
      </c>
      <c r="T14797">
        <v>0.06</v>
      </c>
      <c r="U14797" t="s">
        <v>2307</v>
      </c>
      <c r="V14797">
        <v>1</v>
      </c>
      <c r="W14797" t="s">
        <v>2547</v>
      </c>
    </row>
    <row r="14798" spans="1:23" x14ac:dyDescent="0.3">
      <c r="A14798">
        <v>22763</v>
      </c>
      <c r="B14798" s="15" t="s">
        <v>1870</v>
      </c>
      <c r="C14798" t="str">
        <f>_xlfn.XLOOKUP($B14798, STANDARDS!$A:$A, STANDARDS!$B:$B,,0,2)</f>
        <v>Morwell 1B Lignite</v>
      </c>
      <c r="D14798" t="s">
        <v>535</v>
      </c>
      <c r="E14798" t="s">
        <v>2183</v>
      </c>
      <c r="F14798" s="38">
        <v>-38.2300088</v>
      </c>
      <c r="G14798">
        <v>146.57591740000001</v>
      </c>
      <c r="H14798">
        <v>0</v>
      </c>
      <c r="I14798" t="s">
        <v>592</v>
      </c>
      <c r="J14798" cm="1">
        <f t="array" ref="J14798:L14798">_xlfn.XLOOKUP($C14798, AGE!$A:$A,AGE!$B:$D,,0,2)</f>
        <v>22.18</v>
      </c>
      <c r="K14798">
        <v>0.63</v>
      </c>
      <c r="L14798" t="str">
        <v>Briggs et al. 2007</v>
      </c>
      <c r="M14798" t="s">
        <v>2296</v>
      </c>
      <c r="P14798" t="s">
        <v>2342</v>
      </c>
      <c r="S14798">
        <v>-26.1</v>
      </c>
      <c r="T14798">
        <v>0.06</v>
      </c>
      <c r="U14798" t="s">
        <v>2307</v>
      </c>
      <c r="V14798">
        <v>1</v>
      </c>
      <c r="W14798" t="s">
        <v>2547</v>
      </c>
    </row>
    <row r="14799" spans="1:23" x14ac:dyDescent="0.3">
      <c r="A14799">
        <v>22764</v>
      </c>
      <c r="B14799" s="15" t="s">
        <v>1870</v>
      </c>
      <c r="C14799" t="str">
        <f>_xlfn.XLOOKUP($B14799, STANDARDS!$A:$A, STANDARDS!$B:$B,,0,2)</f>
        <v>Morwell 1B Lignite</v>
      </c>
      <c r="D14799" t="s">
        <v>535</v>
      </c>
      <c r="E14799" t="s">
        <v>2183</v>
      </c>
      <c r="F14799" s="38">
        <v>-38.2300088</v>
      </c>
      <c r="G14799">
        <v>146.57591740000001</v>
      </c>
      <c r="H14799">
        <v>0</v>
      </c>
      <c r="I14799" t="s">
        <v>592</v>
      </c>
      <c r="J14799" cm="1">
        <f t="array" ref="J14799:L14799">_xlfn.XLOOKUP($C14799, AGE!$A:$A,AGE!$B:$D,,0,2)</f>
        <v>22.18</v>
      </c>
      <c r="K14799">
        <v>0.63</v>
      </c>
      <c r="L14799" t="str">
        <v>Briggs et al. 2007</v>
      </c>
      <c r="M14799" t="s">
        <v>2296</v>
      </c>
      <c r="P14799" t="s">
        <v>2342</v>
      </c>
      <c r="S14799">
        <v>-26.1</v>
      </c>
      <c r="T14799">
        <v>0.06</v>
      </c>
      <c r="U14799" t="s">
        <v>2307</v>
      </c>
      <c r="V14799">
        <v>1</v>
      </c>
      <c r="W14799" t="s">
        <v>2547</v>
      </c>
    </row>
    <row r="14800" spans="1:23" x14ac:dyDescent="0.3">
      <c r="A14800">
        <v>22765</v>
      </c>
      <c r="B14800" s="15" t="s">
        <v>1870</v>
      </c>
      <c r="C14800" t="str">
        <f>_xlfn.XLOOKUP($B14800, STANDARDS!$A:$A, STANDARDS!$B:$B,,0,2)</f>
        <v>Morwell 1B Lignite</v>
      </c>
      <c r="D14800" t="s">
        <v>535</v>
      </c>
      <c r="E14800" t="s">
        <v>2183</v>
      </c>
      <c r="F14800" s="38">
        <v>-38.2300088</v>
      </c>
      <c r="G14800">
        <v>146.57591740000001</v>
      </c>
      <c r="H14800">
        <v>0</v>
      </c>
      <c r="I14800" t="s">
        <v>592</v>
      </c>
      <c r="J14800" cm="1">
        <f t="array" ref="J14800:L14800">_xlfn.XLOOKUP($C14800, AGE!$A:$A,AGE!$B:$D,,0,2)</f>
        <v>22.18</v>
      </c>
      <c r="K14800">
        <v>0.63</v>
      </c>
      <c r="L14800" t="str">
        <v>Briggs et al. 2007</v>
      </c>
      <c r="M14800" t="s">
        <v>2296</v>
      </c>
      <c r="P14800" t="s">
        <v>2342</v>
      </c>
      <c r="S14800">
        <v>-25.9</v>
      </c>
      <c r="T14800">
        <v>0.06</v>
      </c>
      <c r="U14800" t="s">
        <v>2307</v>
      </c>
      <c r="V14800">
        <v>1</v>
      </c>
      <c r="W14800" t="s">
        <v>2547</v>
      </c>
    </row>
    <row r="14801" spans="1:23" x14ac:dyDescent="0.3">
      <c r="A14801">
        <v>22766</v>
      </c>
      <c r="B14801" s="15" t="s">
        <v>1870</v>
      </c>
      <c r="C14801" t="str">
        <f>_xlfn.XLOOKUP($B14801, STANDARDS!$A:$A, STANDARDS!$B:$B,,0,2)</f>
        <v>Morwell 1B Lignite</v>
      </c>
      <c r="D14801" t="s">
        <v>535</v>
      </c>
      <c r="E14801" t="s">
        <v>2183</v>
      </c>
      <c r="F14801" s="38">
        <v>-38.2300088</v>
      </c>
      <c r="G14801">
        <v>146.57591740000001</v>
      </c>
      <c r="H14801">
        <v>0</v>
      </c>
      <c r="I14801" t="s">
        <v>592</v>
      </c>
      <c r="J14801" cm="1">
        <f t="array" ref="J14801:L14801">_xlfn.XLOOKUP($C14801, AGE!$A:$A,AGE!$B:$D,,0,2)</f>
        <v>22.18</v>
      </c>
      <c r="K14801">
        <v>0.63</v>
      </c>
      <c r="L14801" t="str">
        <v>Briggs et al. 2007</v>
      </c>
      <c r="M14801" t="s">
        <v>2296</v>
      </c>
      <c r="P14801" t="s">
        <v>2342</v>
      </c>
      <c r="S14801">
        <v>-25.7</v>
      </c>
      <c r="T14801">
        <v>0.06</v>
      </c>
      <c r="U14801" t="s">
        <v>2307</v>
      </c>
      <c r="V14801">
        <v>1</v>
      </c>
      <c r="W14801" t="s">
        <v>2547</v>
      </c>
    </row>
    <row r="14802" spans="1:23" x14ac:dyDescent="0.3">
      <c r="A14802">
        <v>22767</v>
      </c>
      <c r="B14802" s="15" t="s">
        <v>1870</v>
      </c>
      <c r="C14802" t="str">
        <f>_xlfn.XLOOKUP($B14802, STANDARDS!$A:$A, STANDARDS!$B:$B,,0,2)</f>
        <v>Morwell 1B Lignite</v>
      </c>
      <c r="D14802" t="s">
        <v>535</v>
      </c>
      <c r="E14802" t="s">
        <v>2183</v>
      </c>
      <c r="F14802" s="38">
        <v>-38.2300088</v>
      </c>
      <c r="G14802">
        <v>146.57591740000001</v>
      </c>
      <c r="H14802">
        <v>0</v>
      </c>
      <c r="I14802" t="s">
        <v>592</v>
      </c>
      <c r="J14802" cm="1">
        <f t="array" ref="J14802:L14802">_xlfn.XLOOKUP($C14802, AGE!$A:$A,AGE!$B:$D,,0,2)</f>
        <v>22.18</v>
      </c>
      <c r="K14802">
        <v>0.63</v>
      </c>
      <c r="L14802" t="str">
        <v>Briggs et al. 2007</v>
      </c>
      <c r="M14802" t="s">
        <v>2296</v>
      </c>
      <c r="P14802" t="s">
        <v>2342</v>
      </c>
      <c r="S14802">
        <v>-26</v>
      </c>
      <c r="T14802">
        <v>0.06</v>
      </c>
      <c r="U14802" t="s">
        <v>2307</v>
      </c>
      <c r="V14802">
        <v>1</v>
      </c>
      <c r="W14802" t="s">
        <v>2547</v>
      </c>
    </row>
    <row r="14803" spans="1:23" x14ac:dyDescent="0.3">
      <c r="A14803">
        <v>22768</v>
      </c>
      <c r="B14803" s="15" t="s">
        <v>1870</v>
      </c>
      <c r="C14803" t="str">
        <f>_xlfn.XLOOKUP($B14803, STANDARDS!$A:$A, STANDARDS!$B:$B,,0,2)</f>
        <v>Morwell 1B Lignite</v>
      </c>
      <c r="D14803" t="s">
        <v>535</v>
      </c>
      <c r="E14803" t="s">
        <v>2183</v>
      </c>
      <c r="F14803" s="38">
        <v>-38.2300088</v>
      </c>
      <c r="G14803">
        <v>146.57591740000001</v>
      </c>
      <c r="H14803">
        <v>0</v>
      </c>
      <c r="I14803" t="s">
        <v>592</v>
      </c>
      <c r="J14803" cm="1">
        <f t="array" ref="J14803:L14803">_xlfn.XLOOKUP($C14803, AGE!$A:$A,AGE!$B:$D,,0,2)</f>
        <v>22.18</v>
      </c>
      <c r="K14803">
        <v>0.63</v>
      </c>
      <c r="L14803" t="str">
        <v>Briggs et al. 2007</v>
      </c>
      <c r="M14803" t="s">
        <v>2296</v>
      </c>
      <c r="P14803" t="s">
        <v>2342</v>
      </c>
      <c r="S14803">
        <v>-26.1</v>
      </c>
      <c r="T14803">
        <v>0.06</v>
      </c>
      <c r="U14803" t="s">
        <v>2307</v>
      </c>
      <c r="V14803">
        <v>1</v>
      </c>
      <c r="W14803" t="s">
        <v>2547</v>
      </c>
    </row>
    <row r="14804" spans="1:23" x14ac:dyDescent="0.3">
      <c r="A14804">
        <v>22769</v>
      </c>
      <c r="B14804" s="15" t="s">
        <v>1870</v>
      </c>
      <c r="C14804" t="str">
        <f>_xlfn.XLOOKUP($B14804, STANDARDS!$A:$A, STANDARDS!$B:$B,,0,2)</f>
        <v>Morwell 1B Lignite</v>
      </c>
      <c r="D14804" t="s">
        <v>535</v>
      </c>
      <c r="E14804" t="s">
        <v>2183</v>
      </c>
      <c r="F14804" s="38">
        <v>-38.2300088</v>
      </c>
      <c r="G14804">
        <v>146.57591740000001</v>
      </c>
      <c r="H14804">
        <v>0</v>
      </c>
      <c r="I14804" t="s">
        <v>592</v>
      </c>
      <c r="J14804" cm="1">
        <f t="array" ref="J14804:L14804">_xlfn.XLOOKUP($C14804, AGE!$A:$A,AGE!$B:$D,,0,2)</f>
        <v>22.18</v>
      </c>
      <c r="K14804">
        <v>0.63</v>
      </c>
      <c r="L14804" t="str">
        <v>Briggs et al. 2007</v>
      </c>
      <c r="M14804" t="s">
        <v>2296</v>
      </c>
      <c r="P14804" t="s">
        <v>2342</v>
      </c>
      <c r="S14804">
        <v>-26.1</v>
      </c>
      <c r="T14804">
        <v>0.06</v>
      </c>
      <c r="U14804" t="s">
        <v>2307</v>
      </c>
      <c r="V14804">
        <v>1</v>
      </c>
      <c r="W14804" t="s">
        <v>2547</v>
      </c>
    </row>
    <row r="14805" spans="1:23" x14ac:dyDescent="0.3">
      <c r="A14805">
        <v>22770</v>
      </c>
      <c r="B14805" s="15" t="s">
        <v>1870</v>
      </c>
      <c r="C14805" t="str">
        <f>_xlfn.XLOOKUP($B14805, STANDARDS!$A:$A, STANDARDS!$B:$B,,0,2)</f>
        <v>Morwell 1B Lignite</v>
      </c>
      <c r="D14805" t="s">
        <v>535</v>
      </c>
      <c r="E14805" t="s">
        <v>2183</v>
      </c>
      <c r="F14805" s="38">
        <v>-38.2300088</v>
      </c>
      <c r="G14805">
        <v>146.57591740000001</v>
      </c>
      <c r="H14805">
        <v>0</v>
      </c>
      <c r="I14805" t="s">
        <v>592</v>
      </c>
      <c r="J14805" cm="1">
        <f t="array" ref="J14805:L14805">_xlfn.XLOOKUP($C14805, AGE!$A:$A,AGE!$B:$D,,0,2)</f>
        <v>22.18</v>
      </c>
      <c r="K14805">
        <v>0.63</v>
      </c>
      <c r="L14805" t="str">
        <v>Briggs et al. 2007</v>
      </c>
      <c r="M14805" t="s">
        <v>2296</v>
      </c>
      <c r="P14805" t="s">
        <v>2342</v>
      </c>
      <c r="S14805">
        <v>-26.1</v>
      </c>
      <c r="T14805">
        <v>0.06</v>
      </c>
      <c r="U14805" t="s">
        <v>2307</v>
      </c>
      <c r="V14805">
        <v>1</v>
      </c>
      <c r="W14805" t="s">
        <v>2547</v>
      </c>
    </row>
    <row r="14806" spans="1:23" x14ac:dyDescent="0.3">
      <c r="A14806">
        <v>22771</v>
      </c>
      <c r="B14806" s="15" t="s">
        <v>1870</v>
      </c>
      <c r="C14806" t="str">
        <f>_xlfn.XLOOKUP($B14806, STANDARDS!$A:$A, STANDARDS!$B:$B,,0,2)</f>
        <v>Morwell 1B Lignite</v>
      </c>
      <c r="D14806" t="s">
        <v>535</v>
      </c>
      <c r="E14806" t="s">
        <v>2183</v>
      </c>
      <c r="F14806" s="38">
        <v>-38.2300088</v>
      </c>
      <c r="G14806">
        <v>146.57591740000001</v>
      </c>
      <c r="H14806">
        <v>0</v>
      </c>
      <c r="I14806" t="s">
        <v>592</v>
      </c>
      <c r="J14806" cm="1">
        <f t="array" ref="J14806:L14806">_xlfn.XLOOKUP($C14806, AGE!$A:$A,AGE!$B:$D,,0,2)</f>
        <v>22.18</v>
      </c>
      <c r="K14806">
        <v>0.63</v>
      </c>
      <c r="L14806" t="str">
        <v>Briggs et al. 2007</v>
      </c>
      <c r="M14806" t="s">
        <v>2296</v>
      </c>
      <c r="P14806" t="s">
        <v>2342</v>
      </c>
      <c r="S14806">
        <v>-26.1</v>
      </c>
      <c r="T14806">
        <v>0.06</v>
      </c>
      <c r="U14806" t="s">
        <v>2307</v>
      </c>
      <c r="V14806">
        <v>1</v>
      </c>
      <c r="W14806" t="s">
        <v>2547</v>
      </c>
    </row>
    <row r="14807" spans="1:23" x14ac:dyDescent="0.3">
      <c r="A14807">
        <v>22772</v>
      </c>
      <c r="B14807" s="15" t="s">
        <v>1870</v>
      </c>
      <c r="C14807" t="str">
        <f>_xlfn.XLOOKUP($B14807, STANDARDS!$A:$A, STANDARDS!$B:$B,,0,2)</f>
        <v>Morwell 1B Lignite</v>
      </c>
      <c r="D14807" t="s">
        <v>535</v>
      </c>
      <c r="E14807" t="s">
        <v>2183</v>
      </c>
      <c r="F14807" s="38">
        <v>-38.2300088</v>
      </c>
      <c r="G14807">
        <v>146.57591740000001</v>
      </c>
      <c r="H14807">
        <v>0</v>
      </c>
      <c r="I14807" t="s">
        <v>592</v>
      </c>
      <c r="J14807" cm="1">
        <f t="array" ref="J14807:L14807">_xlfn.XLOOKUP($C14807, AGE!$A:$A,AGE!$B:$D,,0,2)</f>
        <v>22.18</v>
      </c>
      <c r="K14807">
        <v>0.63</v>
      </c>
      <c r="L14807" t="str">
        <v>Briggs et al. 2007</v>
      </c>
      <c r="M14807" t="s">
        <v>2296</v>
      </c>
      <c r="P14807" t="s">
        <v>2342</v>
      </c>
      <c r="S14807">
        <v>-25.9</v>
      </c>
      <c r="T14807">
        <v>0.06</v>
      </c>
      <c r="U14807" t="s">
        <v>2307</v>
      </c>
      <c r="V14807">
        <v>1</v>
      </c>
      <c r="W14807" t="s">
        <v>2547</v>
      </c>
    </row>
    <row r="14808" spans="1:23" x14ac:dyDescent="0.3">
      <c r="A14808">
        <v>22773</v>
      </c>
      <c r="B14808" s="15" t="s">
        <v>1870</v>
      </c>
      <c r="C14808" t="str">
        <f>_xlfn.XLOOKUP($B14808, STANDARDS!$A:$A, STANDARDS!$B:$B,,0,2)</f>
        <v>Morwell 1B Lignite</v>
      </c>
      <c r="D14808" t="s">
        <v>535</v>
      </c>
      <c r="E14808" t="s">
        <v>2183</v>
      </c>
      <c r="F14808" s="38">
        <v>-38.2300088</v>
      </c>
      <c r="G14808">
        <v>146.57591740000001</v>
      </c>
      <c r="H14808">
        <v>0</v>
      </c>
      <c r="I14808" t="s">
        <v>592</v>
      </c>
      <c r="J14808" cm="1">
        <f t="array" ref="J14808:L14808">_xlfn.XLOOKUP($C14808, AGE!$A:$A,AGE!$B:$D,,0,2)</f>
        <v>22.18</v>
      </c>
      <c r="K14808">
        <v>0.63</v>
      </c>
      <c r="L14808" t="str">
        <v>Briggs et al. 2007</v>
      </c>
      <c r="M14808" t="s">
        <v>2296</v>
      </c>
      <c r="P14808" t="s">
        <v>2342</v>
      </c>
      <c r="S14808">
        <v>-25.9</v>
      </c>
      <c r="T14808">
        <v>0.06</v>
      </c>
      <c r="U14808" t="s">
        <v>2307</v>
      </c>
      <c r="V14808">
        <v>1</v>
      </c>
      <c r="W14808" t="s">
        <v>2547</v>
      </c>
    </row>
    <row r="14809" spans="1:23" x14ac:dyDescent="0.3">
      <c r="A14809">
        <v>22774</v>
      </c>
      <c r="B14809" s="15" t="s">
        <v>1870</v>
      </c>
      <c r="C14809" t="str">
        <f>_xlfn.XLOOKUP($B14809, STANDARDS!$A:$A, STANDARDS!$B:$B,,0,2)</f>
        <v>Morwell 1B Lignite</v>
      </c>
      <c r="D14809" t="s">
        <v>535</v>
      </c>
      <c r="E14809" t="s">
        <v>2183</v>
      </c>
      <c r="F14809" s="38">
        <v>-38.2300088</v>
      </c>
      <c r="G14809">
        <v>146.57591740000001</v>
      </c>
      <c r="H14809">
        <v>0</v>
      </c>
      <c r="I14809" t="s">
        <v>592</v>
      </c>
      <c r="J14809" cm="1">
        <f t="array" ref="J14809:L14809">_xlfn.XLOOKUP($C14809, AGE!$A:$A,AGE!$B:$D,,0,2)</f>
        <v>22.18</v>
      </c>
      <c r="K14809">
        <v>0.63</v>
      </c>
      <c r="L14809" t="str">
        <v>Briggs et al. 2007</v>
      </c>
      <c r="M14809" t="s">
        <v>2296</v>
      </c>
      <c r="P14809" t="s">
        <v>2342</v>
      </c>
      <c r="S14809">
        <v>-26.4</v>
      </c>
      <c r="T14809">
        <v>0.06</v>
      </c>
      <c r="U14809" t="s">
        <v>2307</v>
      </c>
      <c r="V14809">
        <v>1</v>
      </c>
      <c r="W14809" t="s">
        <v>2547</v>
      </c>
    </row>
    <row r="14810" spans="1:23" x14ac:dyDescent="0.3">
      <c r="A14810">
        <v>22775</v>
      </c>
      <c r="B14810" s="15" t="s">
        <v>1870</v>
      </c>
      <c r="C14810" t="str">
        <f>_xlfn.XLOOKUP($B14810, STANDARDS!$A:$A, STANDARDS!$B:$B,,0,2)</f>
        <v>Morwell 1B Lignite</v>
      </c>
      <c r="D14810" t="s">
        <v>535</v>
      </c>
      <c r="E14810" t="s">
        <v>2183</v>
      </c>
      <c r="F14810" s="38">
        <v>-38.2300088</v>
      </c>
      <c r="G14810">
        <v>146.57591740000001</v>
      </c>
      <c r="H14810">
        <v>0</v>
      </c>
      <c r="I14810" t="s">
        <v>592</v>
      </c>
      <c r="J14810" cm="1">
        <f t="array" ref="J14810:L14810">_xlfn.XLOOKUP($C14810, AGE!$A:$A,AGE!$B:$D,,0,2)</f>
        <v>22.18</v>
      </c>
      <c r="K14810">
        <v>0.63</v>
      </c>
      <c r="L14810" t="str">
        <v>Briggs et al. 2007</v>
      </c>
      <c r="M14810" t="s">
        <v>2296</v>
      </c>
      <c r="P14810" t="s">
        <v>2342</v>
      </c>
      <c r="S14810">
        <v>-27.1</v>
      </c>
      <c r="T14810">
        <v>0.06</v>
      </c>
      <c r="U14810" t="s">
        <v>2307</v>
      </c>
      <c r="V14810">
        <v>1</v>
      </c>
      <c r="W14810" t="s">
        <v>2547</v>
      </c>
    </row>
    <row r="14811" spans="1:23" x14ac:dyDescent="0.3">
      <c r="A14811">
        <v>22776</v>
      </c>
      <c r="B14811" s="15" t="s">
        <v>1870</v>
      </c>
      <c r="C14811" t="str">
        <f>_xlfn.XLOOKUP($B14811, STANDARDS!$A:$A, STANDARDS!$B:$B,,0,2)</f>
        <v>Morwell 1B Lignite</v>
      </c>
      <c r="D14811" t="s">
        <v>535</v>
      </c>
      <c r="E14811" t="s">
        <v>2183</v>
      </c>
      <c r="F14811" s="38">
        <v>-38.2300088</v>
      </c>
      <c r="G14811">
        <v>146.57591740000001</v>
      </c>
      <c r="H14811">
        <v>0</v>
      </c>
      <c r="I14811" t="s">
        <v>592</v>
      </c>
      <c r="J14811" cm="1">
        <f t="array" ref="J14811:L14811">_xlfn.XLOOKUP($C14811, AGE!$A:$A,AGE!$B:$D,,0,2)</f>
        <v>22.18</v>
      </c>
      <c r="K14811">
        <v>0.63</v>
      </c>
      <c r="L14811" t="str">
        <v>Briggs et al. 2007</v>
      </c>
      <c r="M14811" t="s">
        <v>2296</v>
      </c>
      <c r="P14811" t="s">
        <v>2342</v>
      </c>
      <c r="S14811">
        <v>-26.2</v>
      </c>
      <c r="T14811">
        <v>0.06</v>
      </c>
      <c r="U14811" t="s">
        <v>2307</v>
      </c>
      <c r="V14811">
        <v>1</v>
      </c>
      <c r="W14811" t="s">
        <v>2547</v>
      </c>
    </row>
    <row r="14812" spans="1:23" x14ac:dyDescent="0.3">
      <c r="A14812">
        <v>22776</v>
      </c>
      <c r="B14812" s="15" t="s">
        <v>1870</v>
      </c>
      <c r="C14812" t="str">
        <f>_xlfn.XLOOKUP($B14812, STANDARDS!$A:$A, STANDARDS!$B:$B,,0,2)</f>
        <v>Morwell 1B Lignite</v>
      </c>
      <c r="D14812" t="s">
        <v>535</v>
      </c>
      <c r="E14812" t="s">
        <v>2183</v>
      </c>
      <c r="F14812" s="38">
        <v>-38.2300088</v>
      </c>
      <c r="G14812">
        <v>146.57591740000001</v>
      </c>
      <c r="H14812">
        <v>0</v>
      </c>
      <c r="I14812" t="s">
        <v>592</v>
      </c>
      <c r="J14812" cm="1">
        <f t="array" ref="J14812:L14812">_xlfn.XLOOKUP($C14812, AGE!$A:$A,AGE!$B:$D,,0,2)</f>
        <v>22.18</v>
      </c>
      <c r="K14812">
        <v>0.63</v>
      </c>
      <c r="L14812" t="str">
        <v>Briggs et al. 2007</v>
      </c>
      <c r="M14812" t="s">
        <v>2345</v>
      </c>
      <c r="P14812" t="s">
        <v>2342</v>
      </c>
      <c r="S14812">
        <v>-26.6</v>
      </c>
      <c r="T14812">
        <v>0.06</v>
      </c>
      <c r="U14812" t="s">
        <v>2344</v>
      </c>
      <c r="V14812">
        <v>1</v>
      </c>
      <c r="W14812" t="s">
        <v>2547</v>
      </c>
    </row>
    <row r="14813" spans="1:23" x14ac:dyDescent="0.3">
      <c r="A14813">
        <v>22777</v>
      </c>
      <c r="B14813" s="15" t="s">
        <v>1870</v>
      </c>
      <c r="C14813" t="str">
        <f>_xlfn.XLOOKUP($B14813, STANDARDS!$A:$A, STANDARDS!$B:$B,,0,2)</f>
        <v>Morwell 1B Lignite</v>
      </c>
      <c r="D14813" t="s">
        <v>535</v>
      </c>
      <c r="E14813" t="s">
        <v>2183</v>
      </c>
      <c r="F14813" s="38">
        <v>-38.2300088</v>
      </c>
      <c r="G14813">
        <v>146.57591740000001</v>
      </c>
      <c r="H14813">
        <v>0</v>
      </c>
      <c r="I14813" t="s">
        <v>592</v>
      </c>
      <c r="J14813" cm="1">
        <f t="array" ref="J14813:L14813">_xlfn.XLOOKUP($C14813, AGE!$A:$A,AGE!$B:$D,,0,2)</f>
        <v>22.18</v>
      </c>
      <c r="K14813">
        <v>0.63</v>
      </c>
      <c r="L14813" t="str">
        <v>Briggs et al. 2007</v>
      </c>
      <c r="M14813" t="s">
        <v>2345</v>
      </c>
      <c r="P14813" t="s">
        <v>2342</v>
      </c>
      <c r="S14813">
        <v>-25.6</v>
      </c>
      <c r="T14813">
        <v>0.06</v>
      </c>
      <c r="U14813" t="s">
        <v>2344</v>
      </c>
      <c r="V14813">
        <v>1</v>
      </c>
      <c r="W14813" t="s">
        <v>2547</v>
      </c>
    </row>
    <row r="14814" spans="1:23" x14ac:dyDescent="0.3">
      <c r="A14814">
        <v>22777</v>
      </c>
      <c r="B14814" s="15" t="s">
        <v>1870</v>
      </c>
      <c r="C14814" t="str">
        <f>_xlfn.XLOOKUP($B14814, STANDARDS!$A:$A, STANDARDS!$B:$B,,0,2)</f>
        <v>Morwell 1B Lignite</v>
      </c>
      <c r="D14814" t="s">
        <v>535</v>
      </c>
      <c r="E14814" t="s">
        <v>2183</v>
      </c>
      <c r="F14814" s="38">
        <v>-38.2300088</v>
      </c>
      <c r="G14814">
        <v>146.57591740000001</v>
      </c>
      <c r="H14814">
        <v>0</v>
      </c>
      <c r="I14814" t="s">
        <v>592</v>
      </c>
      <c r="J14814" cm="1">
        <f t="array" ref="J14814:L14814">_xlfn.XLOOKUP($C14814, AGE!$A:$A,AGE!$B:$D,,0,2)</f>
        <v>22.18</v>
      </c>
      <c r="K14814">
        <v>0.63</v>
      </c>
      <c r="L14814" t="str">
        <v>Briggs et al. 2007</v>
      </c>
      <c r="M14814" t="s">
        <v>2296</v>
      </c>
      <c r="P14814" t="s">
        <v>2342</v>
      </c>
      <c r="S14814">
        <v>-26.1</v>
      </c>
      <c r="T14814">
        <v>0.06</v>
      </c>
      <c r="U14814" t="s">
        <v>2307</v>
      </c>
      <c r="V14814">
        <v>1</v>
      </c>
      <c r="W14814" t="s">
        <v>2547</v>
      </c>
    </row>
    <row r="14815" spans="1:23" x14ac:dyDescent="0.3">
      <c r="A14815">
        <v>22778</v>
      </c>
      <c r="B14815" s="15" t="s">
        <v>1870</v>
      </c>
      <c r="C14815" t="str">
        <f>_xlfn.XLOOKUP($B14815, STANDARDS!$A:$A, STANDARDS!$B:$B,,0,2)</f>
        <v>Morwell 1B Lignite</v>
      </c>
      <c r="D14815" t="s">
        <v>535</v>
      </c>
      <c r="E14815" t="s">
        <v>2183</v>
      </c>
      <c r="F14815" s="38">
        <v>-38.2300088</v>
      </c>
      <c r="G14815">
        <v>146.57591740000001</v>
      </c>
      <c r="H14815">
        <v>0</v>
      </c>
      <c r="I14815" t="s">
        <v>592</v>
      </c>
      <c r="J14815" cm="1">
        <f t="array" ref="J14815:L14815">_xlfn.XLOOKUP($C14815, AGE!$A:$A,AGE!$B:$D,,0,2)</f>
        <v>22.18</v>
      </c>
      <c r="K14815">
        <v>0.63</v>
      </c>
      <c r="L14815" t="str">
        <v>Briggs et al. 2007</v>
      </c>
      <c r="M14815" t="s">
        <v>2296</v>
      </c>
      <c r="P14815" t="s">
        <v>2342</v>
      </c>
      <c r="S14815">
        <v>-26.3</v>
      </c>
      <c r="T14815">
        <v>0.06</v>
      </c>
      <c r="U14815" t="s">
        <v>2307</v>
      </c>
      <c r="V14815">
        <v>1</v>
      </c>
      <c r="W14815" t="s">
        <v>2547</v>
      </c>
    </row>
    <row r="14816" spans="1:23" x14ac:dyDescent="0.3">
      <c r="A14816">
        <v>22779</v>
      </c>
      <c r="B14816" s="15" t="s">
        <v>1870</v>
      </c>
      <c r="C14816" t="str">
        <f>_xlfn.XLOOKUP($B14816, STANDARDS!$A:$A, STANDARDS!$B:$B,,0,2)</f>
        <v>Morwell 1B Lignite</v>
      </c>
      <c r="D14816" t="s">
        <v>535</v>
      </c>
      <c r="E14816" t="s">
        <v>2183</v>
      </c>
      <c r="F14816" s="38">
        <v>-38.2300088</v>
      </c>
      <c r="G14816">
        <v>146.57591740000001</v>
      </c>
      <c r="H14816">
        <v>0</v>
      </c>
      <c r="I14816" t="s">
        <v>592</v>
      </c>
      <c r="J14816" cm="1">
        <f t="array" ref="J14816:L14816">_xlfn.XLOOKUP($C14816, AGE!$A:$A,AGE!$B:$D,,0,2)</f>
        <v>22.18</v>
      </c>
      <c r="K14816">
        <v>0.63</v>
      </c>
      <c r="L14816" t="str">
        <v>Briggs et al. 2007</v>
      </c>
      <c r="M14816" t="s">
        <v>2296</v>
      </c>
      <c r="P14816" t="s">
        <v>2342</v>
      </c>
      <c r="S14816">
        <v>-26</v>
      </c>
      <c r="T14816">
        <v>0.06</v>
      </c>
      <c r="U14816" t="s">
        <v>2307</v>
      </c>
      <c r="V14816">
        <v>1</v>
      </c>
      <c r="W14816" t="s">
        <v>2547</v>
      </c>
    </row>
    <row r="14817" spans="1:23" x14ac:dyDescent="0.3">
      <c r="A14817">
        <v>22779</v>
      </c>
      <c r="B14817" s="15" t="s">
        <v>1870</v>
      </c>
      <c r="C14817" t="str">
        <f>_xlfn.XLOOKUP($B14817, STANDARDS!$A:$A, STANDARDS!$B:$B,,0,2)</f>
        <v>Morwell 1B Lignite</v>
      </c>
      <c r="D14817" t="s">
        <v>535</v>
      </c>
      <c r="E14817" t="s">
        <v>2183</v>
      </c>
      <c r="F14817" s="38">
        <v>-38.2300088</v>
      </c>
      <c r="G14817">
        <v>146.57591740000001</v>
      </c>
      <c r="H14817">
        <v>0</v>
      </c>
      <c r="I14817" t="s">
        <v>592</v>
      </c>
      <c r="J14817" cm="1">
        <f t="array" ref="J14817:L14817">_xlfn.XLOOKUP($C14817, AGE!$A:$A,AGE!$B:$D,,0,2)</f>
        <v>22.18</v>
      </c>
      <c r="K14817">
        <v>0.63</v>
      </c>
      <c r="L14817" t="str">
        <v>Briggs et al. 2007</v>
      </c>
      <c r="M14817" t="s">
        <v>2345</v>
      </c>
      <c r="P14817" t="s">
        <v>2342</v>
      </c>
      <c r="S14817">
        <v>-26.2</v>
      </c>
      <c r="T14817">
        <v>0.06</v>
      </c>
      <c r="U14817" t="s">
        <v>2344</v>
      </c>
      <c r="V14817">
        <v>1</v>
      </c>
      <c r="W14817" t="s">
        <v>2547</v>
      </c>
    </row>
    <row r="14818" spans="1:23" x14ac:dyDescent="0.3">
      <c r="A14818">
        <v>22781</v>
      </c>
      <c r="B14818" s="15" t="s">
        <v>1870</v>
      </c>
      <c r="C14818" t="str">
        <f>_xlfn.XLOOKUP($B14818, STANDARDS!$A:$A, STANDARDS!$B:$B,,0,2)</f>
        <v>Morwell 1B Lignite</v>
      </c>
      <c r="D14818" t="s">
        <v>535</v>
      </c>
      <c r="E14818" t="s">
        <v>2183</v>
      </c>
      <c r="F14818" s="38">
        <v>-38.2300088</v>
      </c>
      <c r="G14818">
        <v>146.57591740000001</v>
      </c>
      <c r="H14818">
        <v>0</v>
      </c>
      <c r="I14818" t="s">
        <v>592</v>
      </c>
      <c r="J14818" cm="1">
        <f t="array" ref="J14818:L14818">_xlfn.XLOOKUP($C14818, AGE!$A:$A,AGE!$B:$D,,0,2)</f>
        <v>22.18</v>
      </c>
      <c r="K14818">
        <v>0.63</v>
      </c>
      <c r="L14818" t="str">
        <v>Briggs et al. 2007</v>
      </c>
      <c r="M14818" t="s">
        <v>2296</v>
      </c>
      <c r="P14818" t="s">
        <v>2342</v>
      </c>
      <c r="S14818">
        <v>-26.2</v>
      </c>
      <c r="T14818">
        <v>0.06</v>
      </c>
      <c r="U14818" t="s">
        <v>2307</v>
      </c>
      <c r="V14818">
        <v>1</v>
      </c>
      <c r="W14818" t="s">
        <v>2547</v>
      </c>
    </row>
    <row r="14819" spans="1:23" x14ac:dyDescent="0.3">
      <c r="A14819">
        <v>22782</v>
      </c>
      <c r="B14819" s="15" t="s">
        <v>1870</v>
      </c>
      <c r="C14819" t="str">
        <f>_xlfn.XLOOKUP($B14819, STANDARDS!$A:$A, STANDARDS!$B:$B,,0,2)</f>
        <v>Morwell 1B Lignite</v>
      </c>
      <c r="D14819" t="s">
        <v>535</v>
      </c>
      <c r="E14819" t="s">
        <v>2183</v>
      </c>
      <c r="F14819" s="38">
        <v>-38.2300088</v>
      </c>
      <c r="G14819">
        <v>146.57591740000001</v>
      </c>
      <c r="H14819">
        <v>0</v>
      </c>
      <c r="I14819" t="s">
        <v>592</v>
      </c>
      <c r="J14819" cm="1">
        <f t="array" ref="J14819:L14819">_xlfn.XLOOKUP($C14819, AGE!$A:$A,AGE!$B:$D,,0,2)</f>
        <v>22.18</v>
      </c>
      <c r="K14819">
        <v>0.63</v>
      </c>
      <c r="L14819" t="str">
        <v>Briggs et al. 2007</v>
      </c>
      <c r="M14819" t="s">
        <v>2345</v>
      </c>
      <c r="P14819" t="s">
        <v>2342</v>
      </c>
      <c r="S14819">
        <v>-23</v>
      </c>
      <c r="T14819">
        <v>0.06</v>
      </c>
      <c r="U14819" t="s">
        <v>2344</v>
      </c>
      <c r="V14819">
        <v>1</v>
      </c>
      <c r="W14819" t="s">
        <v>2547</v>
      </c>
    </row>
    <row r="14820" spans="1:23" x14ac:dyDescent="0.3">
      <c r="A14820">
        <v>22782</v>
      </c>
      <c r="B14820" s="15" t="s">
        <v>1870</v>
      </c>
      <c r="C14820" t="str">
        <f>_xlfn.XLOOKUP($B14820, STANDARDS!$A:$A, STANDARDS!$B:$B,,0,2)</f>
        <v>Morwell 1B Lignite</v>
      </c>
      <c r="D14820" t="s">
        <v>535</v>
      </c>
      <c r="E14820" t="s">
        <v>2183</v>
      </c>
      <c r="F14820" s="38">
        <v>-38.2300088</v>
      </c>
      <c r="G14820">
        <v>146.57591740000001</v>
      </c>
      <c r="H14820">
        <v>0</v>
      </c>
      <c r="I14820" t="s">
        <v>592</v>
      </c>
      <c r="J14820" cm="1">
        <f t="array" ref="J14820:L14820">_xlfn.XLOOKUP($C14820, AGE!$A:$A,AGE!$B:$D,,0,2)</f>
        <v>22.18</v>
      </c>
      <c r="K14820">
        <v>0.63</v>
      </c>
      <c r="L14820" t="str">
        <v>Briggs et al. 2007</v>
      </c>
      <c r="M14820" t="s">
        <v>2296</v>
      </c>
      <c r="P14820" t="s">
        <v>2342</v>
      </c>
      <c r="S14820">
        <v>-25.7</v>
      </c>
      <c r="T14820">
        <v>0.06</v>
      </c>
      <c r="U14820" t="s">
        <v>2307</v>
      </c>
      <c r="V14820">
        <v>1</v>
      </c>
      <c r="W14820" t="s">
        <v>2547</v>
      </c>
    </row>
    <row r="14821" spans="1:23" x14ac:dyDescent="0.3">
      <c r="A14821">
        <v>22783</v>
      </c>
      <c r="B14821" s="15" t="s">
        <v>1870</v>
      </c>
      <c r="C14821" t="str">
        <f>_xlfn.XLOOKUP($B14821, STANDARDS!$A:$A, STANDARDS!$B:$B,,0,2)</f>
        <v>Morwell 1B Lignite</v>
      </c>
      <c r="D14821" t="s">
        <v>535</v>
      </c>
      <c r="E14821" t="s">
        <v>2183</v>
      </c>
      <c r="F14821" s="38">
        <v>-38.2300088</v>
      </c>
      <c r="G14821">
        <v>146.57591740000001</v>
      </c>
      <c r="H14821">
        <v>0</v>
      </c>
      <c r="I14821" t="s">
        <v>592</v>
      </c>
      <c r="J14821" cm="1">
        <f t="array" ref="J14821:L14821">_xlfn.XLOOKUP($C14821, AGE!$A:$A,AGE!$B:$D,,0,2)</f>
        <v>22.18</v>
      </c>
      <c r="K14821">
        <v>0.63</v>
      </c>
      <c r="L14821" t="str">
        <v>Briggs et al. 2007</v>
      </c>
      <c r="M14821" t="s">
        <v>2345</v>
      </c>
      <c r="P14821" t="s">
        <v>2342</v>
      </c>
      <c r="S14821">
        <v>-24.3</v>
      </c>
      <c r="T14821">
        <v>0.06</v>
      </c>
      <c r="U14821" t="s">
        <v>2344</v>
      </c>
      <c r="V14821">
        <v>1</v>
      </c>
      <c r="W14821" t="s">
        <v>2547</v>
      </c>
    </row>
    <row r="14822" spans="1:23" x14ac:dyDescent="0.3">
      <c r="A14822">
        <v>22783</v>
      </c>
      <c r="B14822" s="15" t="s">
        <v>1870</v>
      </c>
      <c r="C14822" t="str">
        <f>_xlfn.XLOOKUP($B14822, STANDARDS!$A:$A, STANDARDS!$B:$B,,0,2)</f>
        <v>Morwell 1B Lignite</v>
      </c>
      <c r="D14822" t="s">
        <v>535</v>
      </c>
      <c r="E14822" t="s">
        <v>2183</v>
      </c>
      <c r="F14822" s="38">
        <v>-38.2300088</v>
      </c>
      <c r="G14822">
        <v>146.57591740000001</v>
      </c>
      <c r="H14822">
        <v>0</v>
      </c>
      <c r="I14822" t="s">
        <v>592</v>
      </c>
      <c r="J14822" cm="1">
        <f t="array" ref="J14822:L14822">_xlfn.XLOOKUP($C14822, AGE!$A:$A,AGE!$B:$D,,0,2)</f>
        <v>22.18</v>
      </c>
      <c r="K14822">
        <v>0.63</v>
      </c>
      <c r="L14822" t="str">
        <v>Briggs et al. 2007</v>
      </c>
      <c r="M14822" t="s">
        <v>2296</v>
      </c>
      <c r="P14822" t="s">
        <v>2342</v>
      </c>
      <c r="S14822">
        <v>-25.6</v>
      </c>
      <c r="T14822">
        <v>0.06</v>
      </c>
      <c r="U14822" t="s">
        <v>2307</v>
      </c>
      <c r="V14822">
        <v>1</v>
      </c>
      <c r="W14822" t="s">
        <v>2547</v>
      </c>
    </row>
    <row r="14823" spans="1:23" x14ac:dyDescent="0.3">
      <c r="A14823">
        <v>22784</v>
      </c>
      <c r="B14823" s="15" t="s">
        <v>1870</v>
      </c>
      <c r="C14823" t="str">
        <f>_xlfn.XLOOKUP($B14823, STANDARDS!$A:$A, STANDARDS!$B:$B,,0,2)</f>
        <v>Morwell 1B Lignite</v>
      </c>
      <c r="D14823" t="s">
        <v>535</v>
      </c>
      <c r="E14823" t="s">
        <v>2183</v>
      </c>
      <c r="F14823" s="38">
        <v>-38.2300088</v>
      </c>
      <c r="G14823">
        <v>146.57591740000001</v>
      </c>
      <c r="H14823">
        <v>0</v>
      </c>
      <c r="I14823" t="s">
        <v>592</v>
      </c>
      <c r="J14823" cm="1">
        <f t="array" ref="J14823:L14823">_xlfn.XLOOKUP($C14823, AGE!$A:$A,AGE!$B:$D,,0,2)</f>
        <v>22.18</v>
      </c>
      <c r="K14823">
        <v>0.63</v>
      </c>
      <c r="L14823" t="str">
        <v>Briggs et al. 2007</v>
      </c>
      <c r="M14823" t="s">
        <v>2296</v>
      </c>
      <c r="P14823" t="s">
        <v>2342</v>
      </c>
      <c r="S14823">
        <v>-25.8</v>
      </c>
      <c r="T14823">
        <v>0.06</v>
      </c>
      <c r="U14823" t="s">
        <v>2307</v>
      </c>
      <c r="V14823">
        <v>1</v>
      </c>
      <c r="W14823" t="s">
        <v>2547</v>
      </c>
    </row>
    <row r="14824" spans="1:23" x14ac:dyDescent="0.3">
      <c r="A14824">
        <v>22784</v>
      </c>
      <c r="B14824" s="15" t="s">
        <v>1870</v>
      </c>
      <c r="C14824" t="str">
        <f>_xlfn.XLOOKUP($B14824, STANDARDS!$A:$A, STANDARDS!$B:$B,,0,2)</f>
        <v>Morwell 1B Lignite</v>
      </c>
      <c r="D14824" t="s">
        <v>535</v>
      </c>
      <c r="E14824" t="s">
        <v>2183</v>
      </c>
      <c r="F14824" s="38">
        <v>-38.2300088</v>
      </c>
      <c r="G14824">
        <v>146.57591740000001</v>
      </c>
      <c r="H14824">
        <v>0</v>
      </c>
      <c r="I14824" t="s">
        <v>592</v>
      </c>
      <c r="J14824" cm="1">
        <f t="array" ref="J14824:L14824">_xlfn.XLOOKUP($C14824, AGE!$A:$A,AGE!$B:$D,,0,2)</f>
        <v>22.18</v>
      </c>
      <c r="K14824">
        <v>0.63</v>
      </c>
      <c r="L14824" t="str">
        <v>Briggs et al. 2007</v>
      </c>
      <c r="M14824" t="s">
        <v>2345</v>
      </c>
      <c r="P14824" t="s">
        <v>2342</v>
      </c>
      <c r="S14824">
        <v>-26.2</v>
      </c>
      <c r="T14824">
        <v>0.06</v>
      </c>
      <c r="U14824" t="s">
        <v>2344</v>
      </c>
      <c r="V14824">
        <v>1</v>
      </c>
      <c r="W14824" t="s">
        <v>2547</v>
      </c>
    </row>
    <row r="14825" spans="1:23" x14ac:dyDescent="0.3">
      <c r="A14825">
        <v>22785</v>
      </c>
      <c r="B14825" s="15" t="s">
        <v>1870</v>
      </c>
      <c r="C14825" t="str">
        <f>_xlfn.XLOOKUP($B14825, STANDARDS!$A:$A, STANDARDS!$B:$B,,0,2)</f>
        <v>Morwell 1B Lignite</v>
      </c>
      <c r="D14825" t="s">
        <v>535</v>
      </c>
      <c r="E14825" t="s">
        <v>2183</v>
      </c>
      <c r="F14825" s="38">
        <v>-38.2300088</v>
      </c>
      <c r="G14825">
        <v>146.57591740000001</v>
      </c>
      <c r="H14825">
        <v>0</v>
      </c>
      <c r="I14825" t="s">
        <v>592</v>
      </c>
      <c r="J14825" cm="1">
        <f t="array" ref="J14825:L14825">_xlfn.XLOOKUP($C14825, AGE!$A:$A,AGE!$B:$D,,0,2)</f>
        <v>22.18</v>
      </c>
      <c r="K14825">
        <v>0.63</v>
      </c>
      <c r="L14825" t="str">
        <v>Briggs et al. 2007</v>
      </c>
      <c r="M14825" t="s">
        <v>2296</v>
      </c>
      <c r="P14825" t="s">
        <v>2342</v>
      </c>
      <c r="S14825">
        <v>-25.9</v>
      </c>
      <c r="T14825">
        <v>0.06</v>
      </c>
      <c r="U14825" t="s">
        <v>2307</v>
      </c>
      <c r="V14825">
        <v>1</v>
      </c>
      <c r="W14825" t="s">
        <v>2547</v>
      </c>
    </row>
    <row r="14826" spans="1:23" x14ac:dyDescent="0.3">
      <c r="A14826">
        <v>22786</v>
      </c>
      <c r="B14826" s="15" t="s">
        <v>1870</v>
      </c>
      <c r="C14826" t="str">
        <f>_xlfn.XLOOKUP($B14826, STANDARDS!$A:$A, STANDARDS!$B:$B,,0,2)</f>
        <v>Morwell 1B Lignite</v>
      </c>
      <c r="D14826" t="s">
        <v>535</v>
      </c>
      <c r="E14826" t="s">
        <v>2183</v>
      </c>
      <c r="F14826" s="38">
        <v>-38.2300088</v>
      </c>
      <c r="G14826">
        <v>146.57591740000001</v>
      </c>
      <c r="H14826">
        <v>0</v>
      </c>
      <c r="I14826" t="s">
        <v>592</v>
      </c>
      <c r="J14826" cm="1">
        <f t="array" ref="J14826:L14826">_xlfn.XLOOKUP($C14826, AGE!$A:$A,AGE!$B:$D,,0,2)</f>
        <v>22.18</v>
      </c>
      <c r="K14826">
        <v>0.63</v>
      </c>
      <c r="L14826" t="str">
        <v>Briggs et al. 2007</v>
      </c>
      <c r="M14826" t="s">
        <v>2296</v>
      </c>
      <c r="P14826" t="s">
        <v>2342</v>
      </c>
      <c r="S14826">
        <v>-25.8</v>
      </c>
      <c r="T14826">
        <v>0.06</v>
      </c>
      <c r="U14826" t="s">
        <v>2307</v>
      </c>
      <c r="V14826">
        <v>1</v>
      </c>
      <c r="W14826" t="s">
        <v>2547</v>
      </c>
    </row>
    <row r="14827" spans="1:23" x14ac:dyDescent="0.3">
      <c r="A14827">
        <v>22787</v>
      </c>
      <c r="B14827" s="15" t="s">
        <v>1870</v>
      </c>
      <c r="C14827" t="str">
        <f>_xlfn.XLOOKUP($B14827, STANDARDS!$A:$A, STANDARDS!$B:$B,,0,2)</f>
        <v>Morwell 1B Lignite</v>
      </c>
      <c r="D14827" t="s">
        <v>535</v>
      </c>
      <c r="E14827" t="s">
        <v>2183</v>
      </c>
      <c r="F14827" s="38">
        <v>-38.2300088</v>
      </c>
      <c r="G14827">
        <v>146.57591740000001</v>
      </c>
      <c r="H14827">
        <v>0</v>
      </c>
      <c r="I14827" t="s">
        <v>592</v>
      </c>
      <c r="J14827" cm="1">
        <f t="array" ref="J14827:L14827">_xlfn.XLOOKUP($C14827, AGE!$A:$A,AGE!$B:$D,,0,2)</f>
        <v>22.18</v>
      </c>
      <c r="K14827">
        <v>0.63</v>
      </c>
      <c r="L14827" t="str">
        <v>Briggs et al. 2007</v>
      </c>
      <c r="M14827" t="s">
        <v>2296</v>
      </c>
      <c r="P14827" t="s">
        <v>2342</v>
      </c>
      <c r="S14827">
        <v>-25.8</v>
      </c>
      <c r="T14827">
        <v>0.06</v>
      </c>
      <c r="U14827" t="s">
        <v>2307</v>
      </c>
      <c r="V14827">
        <v>1</v>
      </c>
      <c r="W14827" t="s">
        <v>2547</v>
      </c>
    </row>
    <row r="14828" spans="1:23" x14ac:dyDescent="0.3">
      <c r="A14828">
        <v>22788</v>
      </c>
      <c r="B14828" s="15" t="s">
        <v>1870</v>
      </c>
      <c r="C14828" t="str">
        <f>_xlfn.XLOOKUP($B14828, STANDARDS!$A:$A, STANDARDS!$B:$B,,0,2)</f>
        <v>Morwell 1B Lignite</v>
      </c>
      <c r="D14828" t="s">
        <v>535</v>
      </c>
      <c r="E14828" t="s">
        <v>2183</v>
      </c>
      <c r="F14828" s="38">
        <v>-38.2300088</v>
      </c>
      <c r="G14828">
        <v>146.57591740000001</v>
      </c>
      <c r="H14828">
        <v>0</v>
      </c>
      <c r="I14828" t="s">
        <v>592</v>
      </c>
      <c r="J14828" cm="1">
        <f t="array" ref="J14828:L14828">_xlfn.XLOOKUP($C14828, AGE!$A:$A,AGE!$B:$D,,0,2)</f>
        <v>22.18</v>
      </c>
      <c r="K14828">
        <v>0.63</v>
      </c>
      <c r="L14828" t="str">
        <v>Briggs et al. 2007</v>
      </c>
      <c r="M14828" t="s">
        <v>2296</v>
      </c>
      <c r="P14828" t="s">
        <v>2342</v>
      </c>
      <c r="S14828">
        <v>-25.8</v>
      </c>
      <c r="T14828">
        <v>0.06</v>
      </c>
      <c r="U14828" t="s">
        <v>2307</v>
      </c>
      <c r="V14828">
        <v>1</v>
      </c>
      <c r="W14828" t="s">
        <v>2547</v>
      </c>
    </row>
    <row r="14829" spans="1:23" x14ac:dyDescent="0.3">
      <c r="A14829">
        <v>22789</v>
      </c>
      <c r="B14829" s="15" t="s">
        <v>1870</v>
      </c>
      <c r="C14829" t="str">
        <f>_xlfn.XLOOKUP($B14829, STANDARDS!$A:$A, STANDARDS!$B:$B,,0,2)</f>
        <v>Morwell 1B Lignite</v>
      </c>
      <c r="D14829" t="s">
        <v>535</v>
      </c>
      <c r="E14829" t="s">
        <v>2183</v>
      </c>
      <c r="F14829" s="38">
        <v>-38.2300088</v>
      </c>
      <c r="G14829">
        <v>146.57591740000001</v>
      </c>
      <c r="H14829">
        <v>0</v>
      </c>
      <c r="I14829" t="s">
        <v>592</v>
      </c>
      <c r="J14829" cm="1">
        <f t="array" ref="J14829:L14829">_xlfn.XLOOKUP($C14829, AGE!$A:$A,AGE!$B:$D,,0,2)</f>
        <v>22.18</v>
      </c>
      <c r="K14829">
        <v>0.63</v>
      </c>
      <c r="L14829" t="str">
        <v>Briggs et al. 2007</v>
      </c>
      <c r="M14829" t="s">
        <v>2296</v>
      </c>
      <c r="P14829" t="s">
        <v>2342</v>
      </c>
      <c r="S14829">
        <v>-25.9</v>
      </c>
      <c r="T14829">
        <v>0.06</v>
      </c>
      <c r="U14829" t="s">
        <v>2307</v>
      </c>
      <c r="V14829">
        <v>1</v>
      </c>
      <c r="W14829" t="s">
        <v>2547</v>
      </c>
    </row>
    <row r="14830" spans="1:23" x14ac:dyDescent="0.3">
      <c r="A14830">
        <v>22790</v>
      </c>
      <c r="B14830" s="15" t="s">
        <v>1870</v>
      </c>
      <c r="C14830" t="str">
        <f>_xlfn.XLOOKUP($B14830, STANDARDS!$A:$A, STANDARDS!$B:$B,,0,2)</f>
        <v>Morwell 1B Lignite</v>
      </c>
      <c r="D14830" t="s">
        <v>535</v>
      </c>
      <c r="E14830" t="s">
        <v>2183</v>
      </c>
      <c r="F14830" s="38">
        <v>-38.2300088</v>
      </c>
      <c r="G14830">
        <v>146.57591740000001</v>
      </c>
      <c r="H14830">
        <v>0</v>
      </c>
      <c r="I14830" t="s">
        <v>592</v>
      </c>
      <c r="J14830" cm="1">
        <f t="array" ref="J14830:L14830">_xlfn.XLOOKUP($C14830, AGE!$A:$A,AGE!$B:$D,,0,2)</f>
        <v>22.18</v>
      </c>
      <c r="K14830">
        <v>0.63</v>
      </c>
      <c r="L14830" t="str">
        <v>Briggs et al. 2007</v>
      </c>
      <c r="M14830" t="s">
        <v>2296</v>
      </c>
      <c r="P14830" t="s">
        <v>2342</v>
      </c>
      <c r="S14830">
        <v>-25.7</v>
      </c>
      <c r="T14830">
        <v>0.06</v>
      </c>
      <c r="U14830" t="s">
        <v>2307</v>
      </c>
      <c r="V14830">
        <v>1</v>
      </c>
      <c r="W14830" t="s">
        <v>2547</v>
      </c>
    </row>
    <row r="14831" spans="1:23" x14ac:dyDescent="0.3">
      <c r="A14831">
        <v>22791</v>
      </c>
      <c r="B14831" s="15" t="s">
        <v>1870</v>
      </c>
      <c r="C14831" t="str">
        <f>_xlfn.XLOOKUP($B14831, STANDARDS!$A:$A, STANDARDS!$B:$B,,0,2)</f>
        <v>Morwell 1B Lignite</v>
      </c>
      <c r="D14831" t="s">
        <v>535</v>
      </c>
      <c r="E14831" t="s">
        <v>2183</v>
      </c>
      <c r="F14831" s="38">
        <v>-38.2300088</v>
      </c>
      <c r="G14831">
        <v>146.57591740000001</v>
      </c>
      <c r="H14831">
        <v>0</v>
      </c>
      <c r="I14831" t="s">
        <v>592</v>
      </c>
      <c r="J14831" cm="1">
        <f t="array" ref="J14831:L14831">_xlfn.XLOOKUP($C14831, AGE!$A:$A,AGE!$B:$D,,0,2)</f>
        <v>22.18</v>
      </c>
      <c r="K14831">
        <v>0.63</v>
      </c>
      <c r="L14831" t="str">
        <v>Briggs et al. 2007</v>
      </c>
      <c r="M14831" t="s">
        <v>2296</v>
      </c>
      <c r="P14831" t="s">
        <v>2342</v>
      </c>
      <c r="S14831">
        <v>-25.7</v>
      </c>
      <c r="T14831">
        <v>0.06</v>
      </c>
      <c r="U14831" t="s">
        <v>2307</v>
      </c>
      <c r="V14831">
        <v>1</v>
      </c>
      <c r="W14831" t="s">
        <v>2547</v>
      </c>
    </row>
    <row r="14832" spans="1:23" x14ac:dyDescent="0.3">
      <c r="A14832">
        <v>22792</v>
      </c>
      <c r="B14832" s="15" t="s">
        <v>1870</v>
      </c>
      <c r="C14832" t="str">
        <f>_xlfn.XLOOKUP($B14832, STANDARDS!$A:$A, STANDARDS!$B:$B,,0,2)</f>
        <v>Morwell 1B Lignite</v>
      </c>
      <c r="D14832" t="s">
        <v>535</v>
      </c>
      <c r="E14832" t="s">
        <v>2183</v>
      </c>
      <c r="F14832" s="38">
        <v>-38.2300088</v>
      </c>
      <c r="G14832">
        <v>146.57591740000001</v>
      </c>
      <c r="H14832">
        <v>0</v>
      </c>
      <c r="I14832" t="s">
        <v>592</v>
      </c>
      <c r="J14832" cm="1">
        <f t="array" ref="J14832:L14832">_xlfn.XLOOKUP($C14832, AGE!$A:$A,AGE!$B:$D,,0,2)</f>
        <v>22.18</v>
      </c>
      <c r="K14832">
        <v>0.63</v>
      </c>
      <c r="L14832" t="str">
        <v>Briggs et al. 2007</v>
      </c>
      <c r="M14832" t="s">
        <v>2296</v>
      </c>
      <c r="P14832" t="s">
        <v>2342</v>
      </c>
      <c r="S14832">
        <v>-25.6</v>
      </c>
      <c r="T14832">
        <v>0.06</v>
      </c>
      <c r="U14832" t="s">
        <v>2307</v>
      </c>
      <c r="V14832">
        <v>1</v>
      </c>
      <c r="W14832" t="s">
        <v>2547</v>
      </c>
    </row>
    <row r="14833" spans="1:23" x14ac:dyDescent="0.3">
      <c r="A14833">
        <v>22793</v>
      </c>
      <c r="B14833" s="15" t="s">
        <v>1870</v>
      </c>
      <c r="C14833" t="str">
        <f>_xlfn.XLOOKUP($B14833, STANDARDS!$A:$A, STANDARDS!$B:$B,,0,2)</f>
        <v>Morwell 1B Lignite</v>
      </c>
      <c r="D14833" t="s">
        <v>535</v>
      </c>
      <c r="E14833" t="s">
        <v>2183</v>
      </c>
      <c r="F14833" s="38">
        <v>-38.2300088</v>
      </c>
      <c r="G14833">
        <v>146.57591740000001</v>
      </c>
      <c r="H14833">
        <v>0</v>
      </c>
      <c r="I14833" t="s">
        <v>592</v>
      </c>
      <c r="J14833" cm="1">
        <f t="array" ref="J14833:L14833">_xlfn.XLOOKUP($C14833, AGE!$A:$A,AGE!$B:$D,,0,2)</f>
        <v>22.18</v>
      </c>
      <c r="K14833">
        <v>0.63</v>
      </c>
      <c r="L14833" t="str">
        <v>Briggs et al. 2007</v>
      </c>
      <c r="M14833" t="s">
        <v>2296</v>
      </c>
      <c r="P14833" t="s">
        <v>2342</v>
      </c>
      <c r="S14833">
        <v>-25.5</v>
      </c>
      <c r="T14833">
        <v>0.06</v>
      </c>
      <c r="U14833" t="s">
        <v>2307</v>
      </c>
      <c r="V14833">
        <v>1</v>
      </c>
      <c r="W14833" t="s">
        <v>2547</v>
      </c>
    </row>
    <row r="14834" spans="1:23" x14ac:dyDescent="0.3">
      <c r="A14834">
        <v>22794</v>
      </c>
      <c r="B14834" s="15" t="s">
        <v>1870</v>
      </c>
      <c r="C14834" t="str">
        <f>_xlfn.XLOOKUP($B14834, STANDARDS!$A:$A, STANDARDS!$B:$B,,0,2)</f>
        <v>Morwell 1B Lignite</v>
      </c>
      <c r="D14834" t="s">
        <v>535</v>
      </c>
      <c r="E14834" t="s">
        <v>2183</v>
      </c>
      <c r="F14834" s="38">
        <v>-38.2300088</v>
      </c>
      <c r="G14834">
        <v>146.57591740000001</v>
      </c>
      <c r="H14834">
        <v>0</v>
      </c>
      <c r="I14834" t="s">
        <v>592</v>
      </c>
      <c r="J14834" cm="1">
        <f t="array" ref="J14834:L14834">_xlfn.XLOOKUP($C14834, AGE!$A:$A,AGE!$B:$D,,0,2)</f>
        <v>22.18</v>
      </c>
      <c r="K14834">
        <v>0.63</v>
      </c>
      <c r="L14834" t="str">
        <v>Briggs et al. 2007</v>
      </c>
      <c r="M14834" t="s">
        <v>2296</v>
      </c>
      <c r="P14834" t="s">
        <v>2342</v>
      </c>
      <c r="S14834">
        <v>-25.7</v>
      </c>
      <c r="T14834">
        <v>0.06</v>
      </c>
      <c r="U14834" t="s">
        <v>2307</v>
      </c>
      <c r="V14834">
        <v>1</v>
      </c>
      <c r="W14834" t="s">
        <v>2547</v>
      </c>
    </row>
    <row r="14835" spans="1:23" x14ac:dyDescent="0.3">
      <c r="A14835">
        <v>22795</v>
      </c>
      <c r="B14835" s="15" t="s">
        <v>1870</v>
      </c>
      <c r="C14835" t="str">
        <f>_xlfn.XLOOKUP($B14835, STANDARDS!$A:$A, STANDARDS!$B:$B,,0,2)</f>
        <v>Morwell 1B Lignite</v>
      </c>
      <c r="D14835" t="s">
        <v>535</v>
      </c>
      <c r="E14835" t="s">
        <v>2183</v>
      </c>
      <c r="F14835" s="38">
        <v>-38.2300088</v>
      </c>
      <c r="G14835">
        <v>146.57591740000001</v>
      </c>
      <c r="H14835">
        <v>0</v>
      </c>
      <c r="I14835" t="s">
        <v>592</v>
      </c>
      <c r="J14835" cm="1">
        <f t="array" ref="J14835:L14835">_xlfn.XLOOKUP($C14835, AGE!$A:$A,AGE!$B:$D,,0,2)</f>
        <v>22.18</v>
      </c>
      <c r="K14835">
        <v>0.63</v>
      </c>
      <c r="L14835" t="str">
        <v>Briggs et al. 2007</v>
      </c>
      <c r="M14835" t="s">
        <v>2345</v>
      </c>
      <c r="P14835" t="s">
        <v>2342</v>
      </c>
      <c r="S14835">
        <v>-24.2</v>
      </c>
      <c r="T14835">
        <v>0.06</v>
      </c>
      <c r="U14835" t="s">
        <v>2344</v>
      </c>
      <c r="V14835">
        <v>1</v>
      </c>
      <c r="W14835" t="s">
        <v>2547</v>
      </c>
    </row>
    <row r="14836" spans="1:23" x14ac:dyDescent="0.3">
      <c r="A14836">
        <v>22795</v>
      </c>
      <c r="B14836" s="15" t="s">
        <v>1870</v>
      </c>
      <c r="C14836" t="str">
        <f>_xlfn.XLOOKUP($B14836, STANDARDS!$A:$A, STANDARDS!$B:$B,,0,2)</f>
        <v>Morwell 1B Lignite</v>
      </c>
      <c r="D14836" t="s">
        <v>535</v>
      </c>
      <c r="E14836" t="s">
        <v>2183</v>
      </c>
      <c r="F14836" s="38">
        <v>-38.2300088</v>
      </c>
      <c r="G14836">
        <v>146.57591740000001</v>
      </c>
      <c r="H14836">
        <v>0</v>
      </c>
      <c r="I14836" t="s">
        <v>592</v>
      </c>
      <c r="J14836" cm="1">
        <f t="array" ref="J14836:L14836">_xlfn.XLOOKUP($C14836, AGE!$A:$A,AGE!$B:$D,,0,2)</f>
        <v>22.18</v>
      </c>
      <c r="K14836">
        <v>0.63</v>
      </c>
      <c r="L14836" t="str">
        <v>Briggs et al. 2007</v>
      </c>
      <c r="M14836" t="s">
        <v>2296</v>
      </c>
      <c r="P14836" t="s">
        <v>2342</v>
      </c>
      <c r="S14836">
        <v>-25.6</v>
      </c>
      <c r="T14836">
        <v>0.06</v>
      </c>
      <c r="U14836" t="s">
        <v>2307</v>
      </c>
      <c r="V14836">
        <v>1</v>
      </c>
      <c r="W14836" t="s">
        <v>2547</v>
      </c>
    </row>
    <row r="14837" spans="1:23" x14ac:dyDescent="0.3">
      <c r="A14837">
        <v>22796</v>
      </c>
      <c r="B14837" s="15" t="s">
        <v>1870</v>
      </c>
      <c r="C14837" t="str">
        <f>_xlfn.XLOOKUP($B14837, STANDARDS!$A:$A, STANDARDS!$B:$B,,0,2)</f>
        <v>Morwell 1B Lignite</v>
      </c>
      <c r="D14837" t="s">
        <v>535</v>
      </c>
      <c r="E14837" t="s">
        <v>2183</v>
      </c>
      <c r="F14837" s="38">
        <v>-38.2300088</v>
      </c>
      <c r="G14837">
        <v>146.57591740000001</v>
      </c>
      <c r="H14837">
        <v>0</v>
      </c>
      <c r="I14837" t="s">
        <v>592</v>
      </c>
      <c r="J14837" cm="1">
        <f t="array" ref="J14837:L14837">_xlfn.XLOOKUP($C14837, AGE!$A:$A,AGE!$B:$D,,0,2)</f>
        <v>22.18</v>
      </c>
      <c r="K14837">
        <v>0.63</v>
      </c>
      <c r="L14837" t="str">
        <v>Briggs et al. 2007</v>
      </c>
      <c r="M14837" t="s">
        <v>2345</v>
      </c>
      <c r="P14837" t="s">
        <v>2342</v>
      </c>
      <c r="S14837">
        <v>-24.5</v>
      </c>
      <c r="T14837">
        <v>0.06</v>
      </c>
      <c r="U14837" t="s">
        <v>2344</v>
      </c>
      <c r="V14837">
        <v>1</v>
      </c>
      <c r="W14837" t="s">
        <v>2547</v>
      </c>
    </row>
    <row r="14838" spans="1:23" x14ac:dyDescent="0.3">
      <c r="A14838">
        <v>22796</v>
      </c>
      <c r="B14838" s="15" t="s">
        <v>1870</v>
      </c>
      <c r="C14838" t="str">
        <f>_xlfn.XLOOKUP($B14838, STANDARDS!$A:$A, STANDARDS!$B:$B,,0,2)</f>
        <v>Morwell 1B Lignite</v>
      </c>
      <c r="D14838" t="s">
        <v>535</v>
      </c>
      <c r="E14838" t="s">
        <v>2183</v>
      </c>
      <c r="F14838" s="38">
        <v>-38.2300088</v>
      </c>
      <c r="G14838">
        <v>146.57591740000001</v>
      </c>
      <c r="H14838">
        <v>0</v>
      </c>
      <c r="I14838" t="s">
        <v>592</v>
      </c>
      <c r="J14838" cm="1">
        <f t="array" ref="J14838:L14838">_xlfn.XLOOKUP($C14838, AGE!$A:$A,AGE!$B:$D,,0,2)</f>
        <v>22.18</v>
      </c>
      <c r="K14838">
        <v>0.63</v>
      </c>
      <c r="L14838" t="str">
        <v>Briggs et al. 2007</v>
      </c>
      <c r="M14838" t="s">
        <v>2296</v>
      </c>
      <c r="P14838" t="s">
        <v>2342</v>
      </c>
      <c r="S14838">
        <v>-25.7</v>
      </c>
      <c r="T14838">
        <v>0.06</v>
      </c>
      <c r="U14838" t="s">
        <v>2307</v>
      </c>
      <c r="V14838">
        <v>1</v>
      </c>
      <c r="W14838" t="s">
        <v>2547</v>
      </c>
    </row>
    <row r="14839" spans="1:23" x14ac:dyDescent="0.3">
      <c r="A14839">
        <v>22797</v>
      </c>
      <c r="B14839" s="15" t="s">
        <v>1870</v>
      </c>
      <c r="C14839" t="str">
        <f>_xlfn.XLOOKUP($B14839, STANDARDS!$A:$A, STANDARDS!$B:$B,,0,2)</f>
        <v>Morwell 1B Lignite</v>
      </c>
      <c r="D14839" t="s">
        <v>535</v>
      </c>
      <c r="E14839" t="s">
        <v>2183</v>
      </c>
      <c r="F14839" s="38">
        <v>-38.2300088</v>
      </c>
      <c r="G14839">
        <v>146.57591740000001</v>
      </c>
      <c r="H14839">
        <v>0</v>
      </c>
      <c r="I14839" t="s">
        <v>592</v>
      </c>
      <c r="J14839" cm="1">
        <f t="array" ref="J14839:L14839">_xlfn.XLOOKUP($C14839, AGE!$A:$A,AGE!$B:$D,,0,2)</f>
        <v>22.18</v>
      </c>
      <c r="K14839">
        <v>0.63</v>
      </c>
      <c r="L14839" t="str">
        <v>Briggs et al. 2007</v>
      </c>
      <c r="M14839" t="s">
        <v>2296</v>
      </c>
      <c r="P14839" t="s">
        <v>2342</v>
      </c>
      <c r="S14839">
        <v>-25.7</v>
      </c>
      <c r="T14839">
        <v>0.06</v>
      </c>
      <c r="U14839" t="s">
        <v>2307</v>
      </c>
      <c r="V14839">
        <v>1</v>
      </c>
      <c r="W14839" t="s">
        <v>2547</v>
      </c>
    </row>
    <row r="14840" spans="1:23" x14ac:dyDescent="0.3">
      <c r="A14840">
        <v>22798</v>
      </c>
      <c r="B14840" s="15" t="s">
        <v>1870</v>
      </c>
      <c r="C14840" t="str">
        <f>_xlfn.XLOOKUP($B14840, STANDARDS!$A:$A, STANDARDS!$B:$B,,0,2)</f>
        <v>Morwell 1B Lignite</v>
      </c>
      <c r="D14840" t="s">
        <v>535</v>
      </c>
      <c r="E14840" t="s">
        <v>2183</v>
      </c>
      <c r="F14840" s="38">
        <v>-38.2300088</v>
      </c>
      <c r="G14840">
        <v>146.57591740000001</v>
      </c>
      <c r="H14840">
        <v>0</v>
      </c>
      <c r="I14840" t="s">
        <v>592</v>
      </c>
      <c r="J14840" cm="1">
        <f t="array" ref="J14840:L14840">_xlfn.XLOOKUP($C14840, AGE!$A:$A,AGE!$B:$D,,0,2)</f>
        <v>22.18</v>
      </c>
      <c r="K14840">
        <v>0.63</v>
      </c>
      <c r="L14840" t="str">
        <v>Briggs et al. 2007</v>
      </c>
      <c r="M14840" t="s">
        <v>2345</v>
      </c>
      <c r="P14840" t="s">
        <v>2342</v>
      </c>
      <c r="S14840">
        <v>-25.4</v>
      </c>
      <c r="T14840">
        <v>0.06</v>
      </c>
      <c r="U14840" t="s">
        <v>2344</v>
      </c>
      <c r="V14840">
        <v>1</v>
      </c>
      <c r="W14840" t="s">
        <v>2547</v>
      </c>
    </row>
    <row r="14841" spans="1:23" x14ac:dyDescent="0.3">
      <c r="A14841">
        <v>22798</v>
      </c>
      <c r="B14841" s="15" t="s">
        <v>1870</v>
      </c>
      <c r="C14841" t="str">
        <f>_xlfn.XLOOKUP($B14841, STANDARDS!$A:$A, STANDARDS!$B:$B,,0,2)</f>
        <v>Morwell 1B Lignite</v>
      </c>
      <c r="D14841" t="s">
        <v>535</v>
      </c>
      <c r="E14841" t="s">
        <v>2183</v>
      </c>
      <c r="F14841" s="38">
        <v>-38.2300088</v>
      </c>
      <c r="G14841">
        <v>146.57591740000001</v>
      </c>
      <c r="H14841">
        <v>0</v>
      </c>
      <c r="I14841" t="s">
        <v>592</v>
      </c>
      <c r="J14841" cm="1">
        <f t="array" ref="J14841:L14841">_xlfn.XLOOKUP($C14841, AGE!$A:$A,AGE!$B:$D,,0,2)</f>
        <v>22.18</v>
      </c>
      <c r="K14841">
        <v>0.63</v>
      </c>
      <c r="L14841" t="str">
        <v>Briggs et al. 2007</v>
      </c>
      <c r="M14841" t="s">
        <v>2296</v>
      </c>
      <c r="P14841" t="s">
        <v>2342</v>
      </c>
      <c r="S14841">
        <v>-25.7</v>
      </c>
      <c r="T14841">
        <v>0.06</v>
      </c>
      <c r="U14841" t="s">
        <v>2307</v>
      </c>
      <c r="V14841">
        <v>1</v>
      </c>
      <c r="W14841" t="s">
        <v>2547</v>
      </c>
    </row>
    <row r="14842" spans="1:23" x14ac:dyDescent="0.3">
      <c r="A14842">
        <v>22799</v>
      </c>
      <c r="B14842" s="15" t="s">
        <v>1870</v>
      </c>
      <c r="C14842" t="str">
        <f>_xlfn.XLOOKUP($B14842, STANDARDS!$A:$A, STANDARDS!$B:$B,,0,2)</f>
        <v>Morwell 1B Lignite</v>
      </c>
      <c r="D14842" t="s">
        <v>535</v>
      </c>
      <c r="E14842" t="s">
        <v>2183</v>
      </c>
      <c r="F14842" s="38">
        <v>-38.2300088</v>
      </c>
      <c r="G14842">
        <v>146.57591740000001</v>
      </c>
      <c r="H14842">
        <v>0</v>
      </c>
      <c r="I14842" t="s">
        <v>592</v>
      </c>
      <c r="J14842" cm="1">
        <f t="array" ref="J14842:L14842">_xlfn.XLOOKUP($C14842, AGE!$A:$A,AGE!$B:$D,,0,2)</f>
        <v>22.18</v>
      </c>
      <c r="K14842">
        <v>0.63</v>
      </c>
      <c r="L14842" t="str">
        <v>Briggs et al. 2007</v>
      </c>
      <c r="M14842" t="s">
        <v>2296</v>
      </c>
      <c r="P14842" t="s">
        <v>2342</v>
      </c>
      <c r="S14842">
        <v>-25.5</v>
      </c>
      <c r="T14842">
        <v>0.06</v>
      </c>
      <c r="U14842" t="s">
        <v>2307</v>
      </c>
      <c r="V14842">
        <v>1</v>
      </c>
      <c r="W14842" t="s">
        <v>2547</v>
      </c>
    </row>
    <row r="14843" spans="1:23" x14ac:dyDescent="0.3">
      <c r="A14843">
        <v>22800</v>
      </c>
      <c r="B14843" s="15" t="s">
        <v>1870</v>
      </c>
      <c r="C14843" t="str">
        <f>_xlfn.XLOOKUP($B14843, STANDARDS!$A:$A, STANDARDS!$B:$B,,0,2)</f>
        <v>Morwell 1B Lignite</v>
      </c>
      <c r="D14843" t="s">
        <v>535</v>
      </c>
      <c r="E14843" t="s">
        <v>2183</v>
      </c>
      <c r="F14843" s="38">
        <v>-38.2300088</v>
      </c>
      <c r="G14843">
        <v>146.57591740000001</v>
      </c>
      <c r="H14843">
        <v>0</v>
      </c>
      <c r="I14843" t="s">
        <v>592</v>
      </c>
      <c r="J14843" cm="1">
        <f t="array" ref="J14843:L14843">_xlfn.XLOOKUP($C14843, AGE!$A:$A,AGE!$B:$D,,0,2)</f>
        <v>22.18</v>
      </c>
      <c r="K14843">
        <v>0.63</v>
      </c>
      <c r="L14843" t="str">
        <v>Briggs et al. 2007</v>
      </c>
      <c r="M14843" t="s">
        <v>2296</v>
      </c>
      <c r="P14843" t="s">
        <v>2342</v>
      </c>
      <c r="S14843">
        <v>-25.3</v>
      </c>
      <c r="T14843">
        <v>0.06</v>
      </c>
      <c r="U14843" t="s">
        <v>2307</v>
      </c>
      <c r="V14843">
        <v>1</v>
      </c>
      <c r="W14843" t="s">
        <v>2547</v>
      </c>
    </row>
    <row r="14844" spans="1:23" x14ac:dyDescent="0.3">
      <c r="A14844">
        <v>22801</v>
      </c>
      <c r="B14844" s="15" t="s">
        <v>1870</v>
      </c>
      <c r="C14844" t="str">
        <f>_xlfn.XLOOKUP($B14844, STANDARDS!$A:$A, STANDARDS!$B:$B,,0,2)</f>
        <v>Morwell 1B Lignite</v>
      </c>
      <c r="D14844" t="s">
        <v>535</v>
      </c>
      <c r="E14844" t="s">
        <v>2183</v>
      </c>
      <c r="F14844" s="38">
        <v>-38.2300088</v>
      </c>
      <c r="G14844">
        <v>146.57591740000001</v>
      </c>
      <c r="H14844">
        <v>0</v>
      </c>
      <c r="I14844" t="s">
        <v>592</v>
      </c>
      <c r="J14844" cm="1">
        <f t="array" ref="J14844:L14844">_xlfn.XLOOKUP($C14844, AGE!$A:$A,AGE!$B:$D,,0,2)</f>
        <v>22.18</v>
      </c>
      <c r="K14844">
        <v>0.63</v>
      </c>
      <c r="L14844" t="str">
        <v>Briggs et al. 2007</v>
      </c>
      <c r="M14844" t="s">
        <v>2345</v>
      </c>
      <c r="P14844" t="s">
        <v>2342</v>
      </c>
      <c r="S14844">
        <v>-24.5</v>
      </c>
      <c r="T14844">
        <v>0.06</v>
      </c>
      <c r="U14844" t="s">
        <v>2344</v>
      </c>
      <c r="V14844">
        <v>1</v>
      </c>
      <c r="W14844" t="s">
        <v>2547</v>
      </c>
    </row>
    <row r="14845" spans="1:23" x14ac:dyDescent="0.3">
      <c r="A14845">
        <v>22801</v>
      </c>
      <c r="B14845" s="15" t="s">
        <v>1870</v>
      </c>
      <c r="C14845" t="str">
        <f>_xlfn.XLOOKUP($B14845, STANDARDS!$A:$A, STANDARDS!$B:$B,,0,2)</f>
        <v>Morwell 1B Lignite</v>
      </c>
      <c r="D14845" t="s">
        <v>535</v>
      </c>
      <c r="E14845" t="s">
        <v>2183</v>
      </c>
      <c r="F14845" s="38">
        <v>-38.2300088</v>
      </c>
      <c r="G14845">
        <v>146.57591740000001</v>
      </c>
      <c r="H14845">
        <v>0</v>
      </c>
      <c r="I14845" t="s">
        <v>592</v>
      </c>
      <c r="J14845" cm="1">
        <f t="array" ref="J14845:L14845">_xlfn.XLOOKUP($C14845, AGE!$A:$A,AGE!$B:$D,,0,2)</f>
        <v>22.18</v>
      </c>
      <c r="K14845">
        <v>0.63</v>
      </c>
      <c r="L14845" t="str">
        <v>Briggs et al. 2007</v>
      </c>
      <c r="M14845" t="s">
        <v>2296</v>
      </c>
      <c r="P14845" t="s">
        <v>2342</v>
      </c>
      <c r="S14845">
        <v>-25.3</v>
      </c>
      <c r="T14845">
        <v>0.06</v>
      </c>
      <c r="U14845" t="s">
        <v>2307</v>
      </c>
      <c r="V14845">
        <v>1</v>
      </c>
      <c r="W14845" t="s">
        <v>2547</v>
      </c>
    </row>
    <row r="14846" spans="1:23" x14ac:dyDescent="0.3">
      <c r="A14846">
        <v>22802</v>
      </c>
      <c r="B14846" s="15" t="s">
        <v>1870</v>
      </c>
      <c r="C14846" t="str">
        <f>_xlfn.XLOOKUP($B14846, STANDARDS!$A:$A, STANDARDS!$B:$B,,0,2)</f>
        <v>Morwell 1B Lignite</v>
      </c>
      <c r="D14846" t="s">
        <v>535</v>
      </c>
      <c r="E14846" t="s">
        <v>2183</v>
      </c>
      <c r="F14846" s="38">
        <v>-38.2300088</v>
      </c>
      <c r="G14846">
        <v>146.57591740000001</v>
      </c>
      <c r="H14846">
        <v>0</v>
      </c>
      <c r="I14846" t="s">
        <v>592</v>
      </c>
      <c r="J14846" cm="1">
        <f t="array" ref="J14846:L14846">_xlfn.XLOOKUP($C14846, AGE!$A:$A,AGE!$B:$D,,0,2)</f>
        <v>22.18</v>
      </c>
      <c r="K14846">
        <v>0.63</v>
      </c>
      <c r="L14846" t="str">
        <v>Briggs et al. 2007</v>
      </c>
      <c r="M14846" t="s">
        <v>2296</v>
      </c>
      <c r="P14846" t="s">
        <v>2342</v>
      </c>
      <c r="S14846">
        <v>-25.5</v>
      </c>
      <c r="T14846">
        <v>0.06</v>
      </c>
      <c r="U14846" t="s">
        <v>2307</v>
      </c>
      <c r="V14846">
        <v>1</v>
      </c>
      <c r="W14846" t="s">
        <v>2547</v>
      </c>
    </row>
    <row r="14847" spans="1:23" x14ac:dyDescent="0.3">
      <c r="A14847">
        <v>22803</v>
      </c>
      <c r="B14847" s="15" t="s">
        <v>1870</v>
      </c>
      <c r="C14847" t="str">
        <f>_xlfn.XLOOKUP($B14847, STANDARDS!$A:$A, STANDARDS!$B:$B,,0,2)</f>
        <v>Morwell 1B Lignite</v>
      </c>
      <c r="D14847" t="s">
        <v>535</v>
      </c>
      <c r="E14847" t="s">
        <v>2183</v>
      </c>
      <c r="F14847" s="38">
        <v>-38.2300088</v>
      </c>
      <c r="G14847">
        <v>146.57591740000001</v>
      </c>
      <c r="H14847">
        <v>0</v>
      </c>
      <c r="I14847" t="s">
        <v>592</v>
      </c>
      <c r="J14847" cm="1">
        <f t="array" ref="J14847:L14847">_xlfn.XLOOKUP($C14847, AGE!$A:$A,AGE!$B:$D,,0,2)</f>
        <v>22.18</v>
      </c>
      <c r="K14847">
        <v>0.63</v>
      </c>
      <c r="L14847" t="str">
        <v>Briggs et al. 2007</v>
      </c>
      <c r="M14847" t="s">
        <v>2296</v>
      </c>
      <c r="P14847" t="s">
        <v>2342</v>
      </c>
      <c r="S14847">
        <v>-25.4</v>
      </c>
      <c r="T14847">
        <v>0.06</v>
      </c>
      <c r="U14847" t="s">
        <v>2307</v>
      </c>
      <c r="V14847">
        <v>1</v>
      </c>
      <c r="W14847" t="s">
        <v>2547</v>
      </c>
    </row>
    <row r="14848" spans="1:23" x14ac:dyDescent="0.3">
      <c r="A14848">
        <v>22803</v>
      </c>
      <c r="B14848" s="15" t="s">
        <v>1870</v>
      </c>
      <c r="C14848" t="str">
        <f>_xlfn.XLOOKUP($B14848, STANDARDS!$A:$A, STANDARDS!$B:$B,,0,2)</f>
        <v>Morwell 1B Lignite</v>
      </c>
      <c r="D14848" t="s">
        <v>535</v>
      </c>
      <c r="E14848" t="s">
        <v>2183</v>
      </c>
      <c r="F14848" s="38">
        <v>-38.2300088</v>
      </c>
      <c r="G14848">
        <v>146.57591740000001</v>
      </c>
      <c r="H14848">
        <v>0</v>
      </c>
      <c r="I14848" t="s">
        <v>592</v>
      </c>
      <c r="J14848" cm="1">
        <f t="array" ref="J14848:L14848">_xlfn.XLOOKUP($C14848, AGE!$A:$A,AGE!$B:$D,,0,2)</f>
        <v>22.18</v>
      </c>
      <c r="K14848">
        <v>0.63</v>
      </c>
      <c r="L14848" t="str">
        <v>Briggs et al. 2007</v>
      </c>
      <c r="M14848" t="s">
        <v>2345</v>
      </c>
      <c r="P14848" t="s">
        <v>2342</v>
      </c>
      <c r="S14848">
        <v>-25.5</v>
      </c>
      <c r="T14848">
        <v>0.06</v>
      </c>
      <c r="U14848" t="s">
        <v>2344</v>
      </c>
      <c r="V14848">
        <v>1</v>
      </c>
      <c r="W14848" t="s">
        <v>2547</v>
      </c>
    </row>
    <row r="14849" spans="1:23" x14ac:dyDescent="0.3">
      <c r="A14849">
        <v>22804</v>
      </c>
      <c r="B14849" s="15" t="s">
        <v>1870</v>
      </c>
      <c r="C14849" t="str">
        <f>_xlfn.XLOOKUP($B14849, STANDARDS!$A:$A, STANDARDS!$B:$B,,0,2)</f>
        <v>Morwell 1B Lignite</v>
      </c>
      <c r="D14849" t="s">
        <v>535</v>
      </c>
      <c r="E14849" t="s">
        <v>2183</v>
      </c>
      <c r="F14849" s="38">
        <v>-38.2300088</v>
      </c>
      <c r="G14849">
        <v>146.57591740000001</v>
      </c>
      <c r="H14849">
        <v>0</v>
      </c>
      <c r="I14849" t="s">
        <v>592</v>
      </c>
      <c r="J14849" cm="1">
        <f t="array" ref="J14849:L14849">_xlfn.XLOOKUP($C14849, AGE!$A:$A,AGE!$B:$D,,0,2)</f>
        <v>22.18</v>
      </c>
      <c r="K14849">
        <v>0.63</v>
      </c>
      <c r="L14849" t="str">
        <v>Briggs et al. 2007</v>
      </c>
      <c r="M14849" t="s">
        <v>2296</v>
      </c>
      <c r="P14849" t="s">
        <v>2342</v>
      </c>
      <c r="S14849">
        <v>-26.7</v>
      </c>
      <c r="T14849">
        <v>0.06</v>
      </c>
      <c r="U14849" t="s">
        <v>2307</v>
      </c>
      <c r="V14849">
        <v>1</v>
      </c>
      <c r="W14849" t="s">
        <v>2547</v>
      </c>
    </row>
    <row r="14850" spans="1:23" x14ac:dyDescent="0.3">
      <c r="A14850">
        <v>22805</v>
      </c>
      <c r="B14850" s="15" t="s">
        <v>1870</v>
      </c>
      <c r="C14850" t="str">
        <f>_xlfn.XLOOKUP($B14850, STANDARDS!$A:$A, STANDARDS!$B:$B,,0,2)</f>
        <v>Morwell 1B Lignite</v>
      </c>
      <c r="D14850" t="s">
        <v>535</v>
      </c>
      <c r="E14850" t="s">
        <v>2183</v>
      </c>
      <c r="F14850" s="38">
        <v>-38.2300088</v>
      </c>
      <c r="G14850">
        <v>146.57591740000001</v>
      </c>
      <c r="H14850">
        <v>0</v>
      </c>
      <c r="I14850" t="s">
        <v>592</v>
      </c>
      <c r="J14850" cm="1">
        <f t="array" ref="J14850:L14850">_xlfn.XLOOKUP($C14850, AGE!$A:$A,AGE!$B:$D,,0,2)</f>
        <v>22.18</v>
      </c>
      <c r="K14850">
        <v>0.63</v>
      </c>
      <c r="L14850" t="str">
        <v>Briggs et al. 2007</v>
      </c>
      <c r="M14850" t="s">
        <v>2296</v>
      </c>
      <c r="P14850" t="s">
        <v>2342</v>
      </c>
      <c r="S14850">
        <v>-26.3</v>
      </c>
      <c r="T14850">
        <v>0.06</v>
      </c>
      <c r="U14850" t="s">
        <v>2307</v>
      </c>
      <c r="V14850">
        <v>1</v>
      </c>
      <c r="W14850" t="s">
        <v>2547</v>
      </c>
    </row>
    <row r="14851" spans="1:23" x14ac:dyDescent="0.3">
      <c r="A14851">
        <v>22806</v>
      </c>
      <c r="B14851" s="15" t="s">
        <v>1870</v>
      </c>
      <c r="C14851" t="str">
        <f>_xlfn.XLOOKUP($B14851, STANDARDS!$A:$A, STANDARDS!$B:$B,,0,2)</f>
        <v>Morwell 1B Lignite</v>
      </c>
      <c r="D14851" t="s">
        <v>535</v>
      </c>
      <c r="E14851" t="s">
        <v>2183</v>
      </c>
      <c r="F14851" s="38">
        <v>-38.2300088</v>
      </c>
      <c r="G14851">
        <v>146.57591740000001</v>
      </c>
      <c r="H14851">
        <v>0</v>
      </c>
      <c r="I14851" t="s">
        <v>592</v>
      </c>
      <c r="J14851" cm="1">
        <f t="array" ref="J14851:L14851">_xlfn.XLOOKUP($C14851, AGE!$A:$A,AGE!$B:$D,,0,2)</f>
        <v>22.18</v>
      </c>
      <c r="K14851">
        <v>0.63</v>
      </c>
      <c r="L14851" t="str">
        <v>Briggs et al. 2007</v>
      </c>
      <c r="M14851" t="s">
        <v>2296</v>
      </c>
      <c r="P14851" t="s">
        <v>2342</v>
      </c>
      <c r="S14851">
        <v>-25.5</v>
      </c>
      <c r="T14851">
        <v>0.06</v>
      </c>
      <c r="U14851" t="s">
        <v>2307</v>
      </c>
      <c r="V14851">
        <v>1</v>
      </c>
      <c r="W14851" t="s">
        <v>2547</v>
      </c>
    </row>
    <row r="14852" spans="1:23" x14ac:dyDescent="0.3">
      <c r="A14852">
        <v>22807</v>
      </c>
      <c r="B14852" s="15" t="s">
        <v>1870</v>
      </c>
      <c r="C14852" t="str">
        <f>_xlfn.XLOOKUP($B14852, STANDARDS!$A:$A, STANDARDS!$B:$B,,0,2)</f>
        <v>Morwell 1B Lignite</v>
      </c>
      <c r="D14852" t="s">
        <v>535</v>
      </c>
      <c r="E14852" t="s">
        <v>2183</v>
      </c>
      <c r="F14852" s="38">
        <v>-38.2300088</v>
      </c>
      <c r="G14852">
        <v>146.57591740000001</v>
      </c>
      <c r="H14852">
        <v>0</v>
      </c>
      <c r="I14852" t="s">
        <v>592</v>
      </c>
      <c r="J14852" cm="1">
        <f t="array" ref="J14852:L14852">_xlfn.XLOOKUP($C14852, AGE!$A:$A,AGE!$B:$D,,0,2)</f>
        <v>22.18</v>
      </c>
      <c r="K14852">
        <v>0.63</v>
      </c>
      <c r="L14852" t="str">
        <v>Briggs et al. 2007</v>
      </c>
      <c r="M14852" t="s">
        <v>2296</v>
      </c>
      <c r="P14852" t="s">
        <v>2342</v>
      </c>
      <c r="S14852">
        <v>-25.8</v>
      </c>
      <c r="T14852">
        <v>0.06</v>
      </c>
      <c r="U14852" t="s">
        <v>2307</v>
      </c>
      <c r="V14852">
        <v>1</v>
      </c>
      <c r="W14852" t="s">
        <v>2547</v>
      </c>
    </row>
    <row r="14853" spans="1:23" x14ac:dyDescent="0.3">
      <c r="A14853">
        <v>22808</v>
      </c>
      <c r="B14853" s="15" t="s">
        <v>1870</v>
      </c>
      <c r="C14853" t="str">
        <f>_xlfn.XLOOKUP($B14853, STANDARDS!$A:$A, STANDARDS!$B:$B,,0,2)</f>
        <v>Morwell 1B Lignite</v>
      </c>
      <c r="D14853" t="s">
        <v>535</v>
      </c>
      <c r="E14853" t="s">
        <v>2183</v>
      </c>
      <c r="F14853" s="38">
        <v>-38.2300088</v>
      </c>
      <c r="G14853">
        <v>146.57591740000001</v>
      </c>
      <c r="H14853">
        <v>0</v>
      </c>
      <c r="I14853" t="s">
        <v>592</v>
      </c>
      <c r="J14853" cm="1">
        <f t="array" ref="J14853:L14853">_xlfn.XLOOKUP($C14853, AGE!$A:$A,AGE!$B:$D,,0,2)</f>
        <v>22.18</v>
      </c>
      <c r="K14853">
        <v>0.63</v>
      </c>
      <c r="L14853" t="str">
        <v>Briggs et al. 2007</v>
      </c>
      <c r="M14853" t="s">
        <v>2345</v>
      </c>
      <c r="P14853" t="s">
        <v>2342</v>
      </c>
      <c r="S14853">
        <v>-25.1</v>
      </c>
      <c r="T14853">
        <v>0.06</v>
      </c>
      <c r="U14853" t="s">
        <v>2344</v>
      </c>
      <c r="V14853">
        <v>1</v>
      </c>
      <c r="W14853" t="s">
        <v>2547</v>
      </c>
    </row>
    <row r="14854" spans="1:23" x14ac:dyDescent="0.3">
      <c r="A14854">
        <v>22808</v>
      </c>
      <c r="B14854" s="15" t="s">
        <v>1870</v>
      </c>
      <c r="C14854" t="str">
        <f>_xlfn.XLOOKUP($B14854, STANDARDS!$A:$A, STANDARDS!$B:$B,,0,2)</f>
        <v>Morwell 1B Lignite</v>
      </c>
      <c r="D14854" t="s">
        <v>535</v>
      </c>
      <c r="E14854" t="s">
        <v>2183</v>
      </c>
      <c r="F14854" s="38">
        <v>-38.2300088</v>
      </c>
      <c r="G14854">
        <v>146.57591740000001</v>
      </c>
      <c r="H14854">
        <v>0</v>
      </c>
      <c r="I14854" t="s">
        <v>592</v>
      </c>
      <c r="J14854" cm="1">
        <f t="array" ref="J14854:L14854">_xlfn.XLOOKUP($C14854, AGE!$A:$A,AGE!$B:$D,,0,2)</f>
        <v>22.18</v>
      </c>
      <c r="K14854">
        <v>0.63</v>
      </c>
      <c r="L14854" t="str">
        <v>Briggs et al. 2007</v>
      </c>
      <c r="M14854" t="s">
        <v>2296</v>
      </c>
      <c r="P14854" t="s">
        <v>2342</v>
      </c>
      <c r="S14854">
        <v>-25.6</v>
      </c>
      <c r="T14854">
        <v>0.06</v>
      </c>
      <c r="U14854" t="s">
        <v>2307</v>
      </c>
      <c r="V14854">
        <v>1</v>
      </c>
      <c r="W14854" t="s">
        <v>2547</v>
      </c>
    </row>
    <row r="14855" spans="1:23" x14ac:dyDescent="0.3">
      <c r="A14855">
        <v>22809</v>
      </c>
      <c r="B14855" s="15" t="s">
        <v>1870</v>
      </c>
      <c r="C14855" t="str">
        <f>_xlfn.XLOOKUP($B14855, STANDARDS!$A:$A, STANDARDS!$B:$B,,0,2)</f>
        <v>Morwell 1B Lignite</v>
      </c>
      <c r="D14855" t="s">
        <v>535</v>
      </c>
      <c r="E14855" t="s">
        <v>2183</v>
      </c>
      <c r="F14855" s="38">
        <v>-38.2300088</v>
      </c>
      <c r="G14855">
        <v>146.57591740000001</v>
      </c>
      <c r="H14855">
        <v>0</v>
      </c>
      <c r="I14855" t="s">
        <v>592</v>
      </c>
      <c r="J14855" cm="1">
        <f t="array" ref="J14855:L14855">_xlfn.XLOOKUP($C14855, AGE!$A:$A,AGE!$B:$D,,0,2)</f>
        <v>22.18</v>
      </c>
      <c r="K14855">
        <v>0.63</v>
      </c>
      <c r="L14855" t="str">
        <v>Briggs et al. 2007</v>
      </c>
      <c r="M14855" t="s">
        <v>2296</v>
      </c>
      <c r="P14855" t="s">
        <v>2342</v>
      </c>
      <c r="S14855">
        <v>-25.6</v>
      </c>
      <c r="T14855">
        <v>0.06</v>
      </c>
      <c r="U14855" t="s">
        <v>2307</v>
      </c>
      <c r="V14855">
        <v>1</v>
      </c>
      <c r="W14855" t="s">
        <v>2547</v>
      </c>
    </row>
    <row r="14856" spans="1:23" x14ac:dyDescent="0.3">
      <c r="A14856">
        <v>22810</v>
      </c>
      <c r="B14856" s="15" t="s">
        <v>1870</v>
      </c>
      <c r="C14856" t="str">
        <f>_xlfn.XLOOKUP($B14856, STANDARDS!$A:$A, STANDARDS!$B:$B,,0,2)</f>
        <v>Morwell 1B Lignite</v>
      </c>
      <c r="D14856" t="s">
        <v>535</v>
      </c>
      <c r="E14856" t="s">
        <v>2183</v>
      </c>
      <c r="F14856" s="38">
        <v>-38.2300088</v>
      </c>
      <c r="G14856">
        <v>146.57591740000001</v>
      </c>
      <c r="H14856">
        <v>0</v>
      </c>
      <c r="I14856" t="s">
        <v>592</v>
      </c>
      <c r="J14856" cm="1">
        <f t="array" ref="J14856:L14856">_xlfn.XLOOKUP($C14856, AGE!$A:$A,AGE!$B:$D,,0,2)</f>
        <v>22.18</v>
      </c>
      <c r="K14856">
        <v>0.63</v>
      </c>
      <c r="L14856" t="str">
        <v>Briggs et al. 2007</v>
      </c>
      <c r="M14856" t="s">
        <v>2345</v>
      </c>
      <c r="P14856" t="s">
        <v>2342</v>
      </c>
      <c r="S14856">
        <v>-25.5</v>
      </c>
      <c r="T14856">
        <v>0.06</v>
      </c>
      <c r="U14856" t="s">
        <v>2344</v>
      </c>
      <c r="V14856">
        <v>1</v>
      </c>
      <c r="W14856" t="s">
        <v>2547</v>
      </c>
    </row>
    <row r="14857" spans="1:23" x14ac:dyDescent="0.3">
      <c r="A14857">
        <v>22810</v>
      </c>
      <c r="B14857" s="15" t="s">
        <v>1870</v>
      </c>
      <c r="C14857" t="str">
        <f>_xlfn.XLOOKUP($B14857, STANDARDS!$A:$A, STANDARDS!$B:$B,,0,2)</f>
        <v>Morwell 1B Lignite</v>
      </c>
      <c r="D14857" t="s">
        <v>535</v>
      </c>
      <c r="E14857" t="s">
        <v>2183</v>
      </c>
      <c r="F14857" s="38">
        <v>-38.2300088</v>
      </c>
      <c r="G14857">
        <v>146.57591740000001</v>
      </c>
      <c r="H14857">
        <v>0</v>
      </c>
      <c r="I14857" t="s">
        <v>592</v>
      </c>
      <c r="J14857" cm="1">
        <f t="array" ref="J14857:L14857">_xlfn.XLOOKUP($C14857, AGE!$A:$A,AGE!$B:$D,,0,2)</f>
        <v>22.18</v>
      </c>
      <c r="K14857">
        <v>0.63</v>
      </c>
      <c r="L14857" t="str">
        <v>Briggs et al. 2007</v>
      </c>
      <c r="M14857" t="s">
        <v>2296</v>
      </c>
      <c r="P14857" t="s">
        <v>2342</v>
      </c>
      <c r="S14857">
        <v>-25.8</v>
      </c>
      <c r="T14857">
        <v>0.06</v>
      </c>
      <c r="U14857" t="s">
        <v>2307</v>
      </c>
      <c r="V14857">
        <v>1</v>
      </c>
      <c r="W14857" t="s">
        <v>2547</v>
      </c>
    </row>
    <row r="14858" spans="1:23" x14ac:dyDescent="0.3">
      <c r="A14858">
        <v>22811</v>
      </c>
      <c r="B14858" s="15" t="s">
        <v>1870</v>
      </c>
      <c r="C14858" t="str">
        <f>_xlfn.XLOOKUP($B14858, STANDARDS!$A:$A, STANDARDS!$B:$B,,0,2)</f>
        <v>Morwell 1B Lignite</v>
      </c>
      <c r="D14858" t="s">
        <v>535</v>
      </c>
      <c r="E14858" t="s">
        <v>2183</v>
      </c>
      <c r="F14858" s="38">
        <v>-38.2300088</v>
      </c>
      <c r="G14858">
        <v>146.57591740000001</v>
      </c>
      <c r="H14858">
        <v>0</v>
      </c>
      <c r="I14858" t="s">
        <v>592</v>
      </c>
      <c r="J14858" cm="1">
        <f t="array" ref="J14858:L14858">_xlfn.XLOOKUP($C14858, AGE!$A:$A,AGE!$B:$D,,0,2)</f>
        <v>22.18</v>
      </c>
      <c r="K14858">
        <v>0.63</v>
      </c>
      <c r="L14858" t="str">
        <v>Briggs et al. 2007</v>
      </c>
      <c r="M14858" t="s">
        <v>2296</v>
      </c>
      <c r="P14858" t="s">
        <v>2342</v>
      </c>
      <c r="S14858">
        <v>-25.9</v>
      </c>
      <c r="T14858">
        <v>0.06</v>
      </c>
      <c r="U14858" t="s">
        <v>2307</v>
      </c>
      <c r="V14858">
        <v>1</v>
      </c>
      <c r="W14858" t="s">
        <v>2547</v>
      </c>
    </row>
    <row r="14859" spans="1:23" x14ac:dyDescent="0.3">
      <c r="A14859">
        <v>22811</v>
      </c>
      <c r="B14859" s="15" t="s">
        <v>1870</v>
      </c>
      <c r="C14859" t="str">
        <f>_xlfn.XLOOKUP($B14859, STANDARDS!$A:$A, STANDARDS!$B:$B,,0,2)</f>
        <v>Morwell 1B Lignite</v>
      </c>
      <c r="D14859" t="s">
        <v>535</v>
      </c>
      <c r="E14859" t="s">
        <v>2183</v>
      </c>
      <c r="F14859" s="38">
        <v>-38.2300088</v>
      </c>
      <c r="G14859">
        <v>146.57591740000001</v>
      </c>
      <c r="H14859">
        <v>0</v>
      </c>
      <c r="I14859" t="s">
        <v>592</v>
      </c>
      <c r="J14859" cm="1">
        <f t="array" ref="J14859:L14859">_xlfn.XLOOKUP($C14859, AGE!$A:$A,AGE!$B:$D,,0,2)</f>
        <v>22.18</v>
      </c>
      <c r="K14859">
        <v>0.63</v>
      </c>
      <c r="L14859" t="str">
        <v>Briggs et al. 2007</v>
      </c>
      <c r="M14859" t="s">
        <v>2345</v>
      </c>
      <c r="P14859" t="s">
        <v>2342</v>
      </c>
      <c r="S14859">
        <v>-26.9</v>
      </c>
      <c r="T14859">
        <v>0.06</v>
      </c>
      <c r="U14859" t="s">
        <v>2344</v>
      </c>
      <c r="V14859">
        <v>1</v>
      </c>
      <c r="W14859" t="s">
        <v>2547</v>
      </c>
    </row>
    <row r="14860" spans="1:23" x14ac:dyDescent="0.3">
      <c r="A14860">
        <v>22812</v>
      </c>
      <c r="B14860" s="15" t="s">
        <v>1870</v>
      </c>
      <c r="C14860" t="str">
        <f>_xlfn.XLOOKUP($B14860, STANDARDS!$A:$A, STANDARDS!$B:$B,,0,2)</f>
        <v>Morwell 1B Lignite</v>
      </c>
      <c r="D14860" t="s">
        <v>535</v>
      </c>
      <c r="E14860" t="s">
        <v>2183</v>
      </c>
      <c r="F14860" s="38">
        <v>-38.2300088</v>
      </c>
      <c r="G14860">
        <v>146.57591740000001</v>
      </c>
      <c r="H14860">
        <v>0</v>
      </c>
      <c r="I14860" t="s">
        <v>592</v>
      </c>
      <c r="J14860" cm="1">
        <f t="array" ref="J14860:L14860">_xlfn.XLOOKUP($C14860, AGE!$A:$A,AGE!$B:$D,,0,2)</f>
        <v>22.18</v>
      </c>
      <c r="K14860">
        <v>0.63</v>
      </c>
      <c r="L14860" t="str">
        <v>Briggs et al. 2007</v>
      </c>
      <c r="M14860" t="s">
        <v>2296</v>
      </c>
      <c r="P14860" t="s">
        <v>2342</v>
      </c>
      <c r="S14860">
        <v>-26</v>
      </c>
      <c r="T14860">
        <v>0.06</v>
      </c>
      <c r="U14860" t="s">
        <v>2307</v>
      </c>
      <c r="V14860">
        <v>1</v>
      </c>
      <c r="W14860" t="s">
        <v>2547</v>
      </c>
    </row>
    <row r="14861" spans="1:23" x14ac:dyDescent="0.3">
      <c r="A14861">
        <v>22813</v>
      </c>
      <c r="B14861" s="15" t="s">
        <v>1870</v>
      </c>
      <c r="C14861" t="str">
        <f>_xlfn.XLOOKUP($B14861, STANDARDS!$A:$A, STANDARDS!$B:$B,,0,2)</f>
        <v>Morwell 1B Lignite</v>
      </c>
      <c r="D14861" t="s">
        <v>535</v>
      </c>
      <c r="E14861" t="s">
        <v>2183</v>
      </c>
      <c r="F14861" s="38">
        <v>-38.2300088</v>
      </c>
      <c r="G14861">
        <v>146.57591740000001</v>
      </c>
      <c r="H14861">
        <v>0</v>
      </c>
      <c r="I14861" t="s">
        <v>592</v>
      </c>
      <c r="J14861" cm="1">
        <f t="array" ref="J14861:L14861">_xlfn.XLOOKUP($C14861, AGE!$A:$A,AGE!$B:$D,,0,2)</f>
        <v>22.18</v>
      </c>
      <c r="K14861">
        <v>0.63</v>
      </c>
      <c r="L14861" t="str">
        <v>Briggs et al. 2007</v>
      </c>
      <c r="M14861" t="s">
        <v>2296</v>
      </c>
      <c r="P14861" t="s">
        <v>2342</v>
      </c>
      <c r="S14861">
        <v>-26</v>
      </c>
      <c r="T14861">
        <v>0.06</v>
      </c>
      <c r="U14861" t="s">
        <v>2307</v>
      </c>
      <c r="V14861">
        <v>1</v>
      </c>
      <c r="W14861" t="s">
        <v>2547</v>
      </c>
    </row>
    <row r="14862" spans="1:23" x14ac:dyDescent="0.3">
      <c r="A14862">
        <v>22814</v>
      </c>
      <c r="B14862" s="15" t="s">
        <v>1870</v>
      </c>
      <c r="C14862" t="str">
        <f>_xlfn.XLOOKUP($B14862, STANDARDS!$A:$A, STANDARDS!$B:$B,,0,2)</f>
        <v>Morwell 1B Lignite</v>
      </c>
      <c r="D14862" t="s">
        <v>535</v>
      </c>
      <c r="E14862" t="s">
        <v>2183</v>
      </c>
      <c r="F14862" s="38">
        <v>-38.2300088</v>
      </c>
      <c r="G14862">
        <v>146.57591740000001</v>
      </c>
      <c r="H14862">
        <v>0</v>
      </c>
      <c r="I14862" t="s">
        <v>592</v>
      </c>
      <c r="J14862" cm="1">
        <f t="array" ref="J14862:L14862">_xlfn.XLOOKUP($C14862, AGE!$A:$A,AGE!$B:$D,,0,2)</f>
        <v>22.18</v>
      </c>
      <c r="K14862">
        <v>0.63</v>
      </c>
      <c r="L14862" t="str">
        <v>Briggs et al. 2007</v>
      </c>
      <c r="M14862" t="s">
        <v>2296</v>
      </c>
      <c r="P14862" t="s">
        <v>2342</v>
      </c>
      <c r="S14862">
        <v>-26</v>
      </c>
      <c r="T14862">
        <v>0.06</v>
      </c>
      <c r="U14862" t="s">
        <v>2307</v>
      </c>
      <c r="V14862">
        <v>1</v>
      </c>
      <c r="W14862" t="s">
        <v>2547</v>
      </c>
    </row>
    <row r="14863" spans="1:23" x14ac:dyDescent="0.3">
      <c r="A14863">
        <v>22815</v>
      </c>
      <c r="B14863" s="15" t="s">
        <v>1870</v>
      </c>
      <c r="C14863" t="str">
        <f>_xlfn.XLOOKUP($B14863, STANDARDS!$A:$A, STANDARDS!$B:$B,,0,2)</f>
        <v>Morwell 1B Lignite</v>
      </c>
      <c r="D14863" t="s">
        <v>535</v>
      </c>
      <c r="E14863" t="s">
        <v>2183</v>
      </c>
      <c r="F14863" s="38">
        <v>-38.2300088</v>
      </c>
      <c r="G14863">
        <v>146.57591740000001</v>
      </c>
      <c r="H14863">
        <v>0</v>
      </c>
      <c r="I14863" t="s">
        <v>592</v>
      </c>
      <c r="J14863" cm="1">
        <f t="array" ref="J14863:L14863">_xlfn.XLOOKUP($C14863, AGE!$A:$A,AGE!$B:$D,,0,2)</f>
        <v>22.18</v>
      </c>
      <c r="K14863">
        <v>0.63</v>
      </c>
      <c r="L14863" t="str">
        <v>Briggs et al. 2007</v>
      </c>
      <c r="M14863" t="s">
        <v>2296</v>
      </c>
      <c r="P14863" t="s">
        <v>2342</v>
      </c>
      <c r="S14863">
        <v>-26.1</v>
      </c>
      <c r="T14863">
        <v>0.06</v>
      </c>
      <c r="U14863" t="s">
        <v>2307</v>
      </c>
      <c r="V14863">
        <v>1</v>
      </c>
      <c r="W14863" t="s">
        <v>2547</v>
      </c>
    </row>
    <row r="14864" spans="1:23" x14ac:dyDescent="0.3">
      <c r="A14864">
        <v>22816</v>
      </c>
      <c r="B14864" s="15" t="s">
        <v>1870</v>
      </c>
      <c r="C14864" t="str">
        <f>_xlfn.XLOOKUP($B14864, STANDARDS!$A:$A, STANDARDS!$B:$B,,0,2)</f>
        <v>Morwell 1B Lignite</v>
      </c>
      <c r="D14864" t="s">
        <v>535</v>
      </c>
      <c r="E14864" t="s">
        <v>2183</v>
      </c>
      <c r="F14864" s="38">
        <v>-38.2300088</v>
      </c>
      <c r="G14864">
        <v>146.57591740000001</v>
      </c>
      <c r="H14864">
        <v>0</v>
      </c>
      <c r="I14864" t="s">
        <v>592</v>
      </c>
      <c r="J14864" cm="1">
        <f t="array" ref="J14864:L14864">_xlfn.XLOOKUP($C14864, AGE!$A:$A,AGE!$B:$D,,0,2)</f>
        <v>22.18</v>
      </c>
      <c r="K14864">
        <v>0.63</v>
      </c>
      <c r="L14864" t="str">
        <v>Briggs et al. 2007</v>
      </c>
      <c r="M14864" t="s">
        <v>2345</v>
      </c>
      <c r="P14864" t="s">
        <v>2342</v>
      </c>
      <c r="S14864">
        <v>-24.6</v>
      </c>
      <c r="T14864">
        <v>0.06</v>
      </c>
      <c r="U14864" t="s">
        <v>2344</v>
      </c>
      <c r="V14864">
        <v>1</v>
      </c>
      <c r="W14864" t="s">
        <v>2547</v>
      </c>
    </row>
    <row r="14865" spans="1:23" x14ac:dyDescent="0.3">
      <c r="A14865">
        <v>22816</v>
      </c>
      <c r="B14865" s="15" t="s">
        <v>1870</v>
      </c>
      <c r="C14865" t="str">
        <f>_xlfn.XLOOKUP($B14865, STANDARDS!$A:$A, STANDARDS!$B:$B,,0,2)</f>
        <v>Morwell 1B Lignite</v>
      </c>
      <c r="D14865" t="s">
        <v>535</v>
      </c>
      <c r="E14865" t="s">
        <v>2183</v>
      </c>
      <c r="F14865" s="38">
        <v>-38.2300088</v>
      </c>
      <c r="G14865">
        <v>146.57591740000001</v>
      </c>
      <c r="H14865">
        <v>0</v>
      </c>
      <c r="I14865" t="s">
        <v>592</v>
      </c>
      <c r="J14865" cm="1">
        <f t="array" ref="J14865:L14865">_xlfn.XLOOKUP($C14865, AGE!$A:$A,AGE!$B:$D,,0,2)</f>
        <v>22.18</v>
      </c>
      <c r="K14865">
        <v>0.63</v>
      </c>
      <c r="L14865" t="str">
        <v>Briggs et al. 2007</v>
      </c>
      <c r="M14865" t="s">
        <v>2296</v>
      </c>
      <c r="P14865" t="s">
        <v>2342</v>
      </c>
      <c r="S14865">
        <v>-25.8</v>
      </c>
      <c r="T14865">
        <v>0.06</v>
      </c>
      <c r="U14865" t="s">
        <v>2307</v>
      </c>
      <c r="V14865">
        <v>1</v>
      </c>
      <c r="W14865" t="s">
        <v>2547</v>
      </c>
    </row>
    <row r="14866" spans="1:23" x14ac:dyDescent="0.3">
      <c r="A14866">
        <v>22817</v>
      </c>
      <c r="B14866" s="15" t="s">
        <v>1870</v>
      </c>
      <c r="C14866" t="str">
        <f>_xlfn.XLOOKUP($B14866, STANDARDS!$A:$A, STANDARDS!$B:$B,,0,2)</f>
        <v>Morwell 1B Lignite</v>
      </c>
      <c r="D14866" t="s">
        <v>535</v>
      </c>
      <c r="E14866" t="s">
        <v>2183</v>
      </c>
      <c r="F14866" s="38">
        <v>-38.2300088</v>
      </c>
      <c r="G14866">
        <v>146.57591740000001</v>
      </c>
      <c r="H14866">
        <v>0</v>
      </c>
      <c r="I14866" t="s">
        <v>592</v>
      </c>
      <c r="J14866" cm="1">
        <f t="array" ref="J14866:L14866">_xlfn.XLOOKUP($C14866, AGE!$A:$A,AGE!$B:$D,,0,2)</f>
        <v>22.18</v>
      </c>
      <c r="K14866">
        <v>0.63</v>
      </c>
      <c r="L14866" t="str">
        <v>Briggs et al. 2007</v>
      </c>
      <c r="M14866" t="s">
        <v>2296</v>
      </c>
      <c r="P14866" t="s">
        <v>2342</v>
      </c>
      <c r="S14866">
        <v>-26.1</v>
      </c>
      <c r="T14866">
        <v>0.06</v>
      </c>
      <c r="U14866" t="s">
        <v>2307</v>
      </c>
      <c r="V14866">
        <v>1</v>
      </c>
      <c r="W14866" t="s">
        <v>2547</v>
      </c>
    </row>
    <row r="14867" spans="1:23" x14ac:dyDescent="0.3">
      <c r="A14867">
        <v>22818</v>
      </c>
      <c r="B14867" s="15" t="s">
        <v>1870</v>
      </c>
      <c r="C14867" t="str">
        <f>_xlfn.XLOOKUP($B14867, STANDARDS!$A:$A, STANDARDS!$B:$B,,0,2)</f>
        <v>Morwell 1B Lignite</v>
      </c>
      <c r="D14867" t="s">
        <v>535</v>
      </c>
      <c r="E14867" t="s">
        <v>2183</v>
      </c>
      <c r="F14867" s="38">
        <v>-38.2300088</v>
      </c>
      <c r="G14867">
        <v>146.57591740000001</v>
      </c>
      <c r="H14867">
        <v>0</v>
      </c>
      <c r="I14867" t="s">
        <v>592</v>
      </c>
      <c r="J14867" cm="1">
        <f t="array" ref="J14867:L14867">_xlfn.XLOOKUP($C14867, AGE!$A:$A,AGE!$B:$D,,0,2)</f>
        <v>22.18</v>
      </c>
      <c r="K14867">
        <v>0.63</v>
      </c>
      <c r="L14867" t="str">
        <v>Briggs et al. 2007</v>
      </c>
      <c r="M14867" t="s">
        <v>2345</v>
      </c>
      <c r="P14867" t="s">
        <v>2342</v>
      </c>
      <c r="S14867">
        <v>-25.6</v>
      </c>
      <c r="T14867">
        <v>0.06</v>
      </c>
      <c r="U14867" t="s">
        <v>2344</v>
      </c>
      <c r="V14867">
        <v>1</v>
      </c>
      <c r="W14867" t="s">
        <v>2547</v>
      </c>
    </row>
    <row r="14868" spans="1:23" x14ac:dyDescent="0.3">
      <c r="A14868">
        <v>22818</v>
      </c>
      <c r="B14868" s="15" t="s">
        <v>1870</v>
      </c>
      <c r="C14868" t="str">
        <f>_xlfn.XLOOKUP($B14868, STANDARDS!$A:$A, STANDARDS!$B:$B,,0,2)</f>
        <v>Morwell 1B Lignite</v>
      </c>
      <c r="D14868" t="s">
        <v>535</v>
      </c>
      <c r="E14868" t="s">
        <v>2183</v>
      </c>
      <c r="F14868" s="38">
        <v>-38.2300088</v>
      </c>
      <c r="G14868">
        <v>146.57591740000001</v>
      </c>
      <c r="H14868">
        <v>0</v>
      </c>
      <c r="I14868" t="s">
        <v>592</v>
      </c>
      <c r="J14868" cm="1">
        <f t="array" ref="J14868:L14868">_xlfn.XLOOKUP($C14868, AGE!$A:$A,AGE!$B:$D,,0,2)</f>
        <v>22.18</v>
      </c>
      <c r="K14868">
        <v>0.63</v>
      </c>
      <c r="L14868" t="str">
        <v>Briggs et al. 2007</v>
      </c>
      <c r="M14868" t="s">
        <v>2296</v>
      </c>
      <c r="P14868" t="s">
        <v>2342</v>
      </c>
      <c r="S14868">
        <v>-26.1</v>
      </c>
      <c r="T14868">
        <v>0.06</v>
      </c>
      <c r="U14868" t="s">
        <v>2307</v>
      </c>
      <c r="V14868">
        <v>1</v>
      </c>
      <c r="W14868" t="s">
        <v>2547</v>
      </c>
    </row>
    <row r="14869" spans="1:23" x14ac:dyDescent="0.3">
      <c r="A14869">
        <v>22819</v>
      </c>
      <c r="B14869" s="15" t="s">
        <v>1870</v>
      </c>
      <c r="C14869" t="str">
        <f>_xlfn.XLOOKUP($B14869, STANDARDS!$A:$A, STANDARDS!$B:$B,,0,2)</f>
        <v>Morwell 1B Lignite</v>
      </c>
      <c r="D14869" t="s">
        <v>535</v>
      </c>
      <c r="E14869" t="s">
        <v>2183</v>
      </c>
      <c r="F14869" s="38">
        <v>-38.2300088</v>
      </c>
      <c r="G14869">
        <v>146.57591740000001</v>
      </c>
      <c r="H14869">
        <v>0</v>
      </c>
      <c r="I14869" t="s">
        <v>592</v>
      </c>
      <c r="J14869" cm="1">
        <f t="array" ref="J14869:L14869">_xlfn.XLOOKUP($C14869, AGE!$A:$A,AGE!$B:$D,,0,2)</f>
        <v>22.18</v>
      </c>
      <c r="K14869">
        <v>0.63</v>
      </c>
      <c r="L14869" t="str">
        <v>Briggs et al. 2007</v>
      </c>
      <c r="M14869" t="s">
        <v>2296</v>
      </c>
      <c r="P14869" t="s">
        <v>2342</v>
      </c>
      <c r="S14869">
        <v>-26.2</v>
      </c>
      <c r="T14869">
        <v>0.06</v>
      </c>
      <c r="U14869" t="s">
        <v>2307</v>
      </c>
      <c r="V14869">
        <v>1</v>
      </c>
      <c r="W14869" t="s">
        <v>2547</v>
      </c>
    </row>
    <row r="14870" spans="1:23" x14ac:dyDescent="0.3">
      <c r="A14870">
        <v>22820</v>
      </c>
      <c r="B14870" s="15" t="s">
        <v>1870</v>
      </c>
      <c r="C14870" t="str">
        <f>_xlfn.XLOOKUP($B14870, STANDARDS!$A:$A, STANDARDS!$B:$B,,0,2)</f>
        <v>Morwell 1B Lignite</v>
      </c>
      <c r="D14870" t="s">
        <v>535</v>
      </c>
      <c r="E14870" t="s">
        <v>2183</v>
      </c>
      <c r="F14870" s="38">
        <v>-38.2300088</v>
      </c>
      <c r="G14870">
        <v>146.57591740000001</v>
      </c>
      <c r="H14870">
        <v>0</v>
      </c>
      <c r="I14870" t="s">
        <v>592</v>
      </c>
      <c r="J14870" cm="1">
        <f t="array" ref="J14870:L14870">_xlfn.XLOOKUP($C14870, AGE!$A:$A,AGE!$B:$D,,0,2)</f>
        <v>22.18</v>
      </c>
      <c r="K14870">
        <v>0.63</v>
      </c>
      <c r="L14870" t="str">
        <v>Briggs et al. 2007</v>
      </c>
      <c r="M14870" t="s">
        <v>2345</v>
      </c>
      <c r="P14870" t="s">
        <v>2342</v>
      </c>
      <c r="S14870">
        <v>-25.8</v>
      </c>
      <c r="T14870">
        <v>0.06</v>
      </c>
      <c r="U14870" t="s">
        <v>2344</v>
      </c>
      <c r="V14870">
        <v>1</v>
      </c>
      <c r="W14870" t="s">
        <v>2547</v>
      </c>
    </row>
    <row r="14871" spans="1:23" x14ac:dyDescent="0.3">
      <c r="A14871">
        <v>22820</v>
      </c>
      <c r="B14871" s="15" t="s">
        <v>1870</v>
      </c>
      <c r="C14871" t="str">
        <f>_xlfn.XLOOKUP($B14871, STANDARDS!$A:$A, STANDARDS!$B:$B,,0,2)</f>
        <v>Morwell 1B Lignite</v>
      </c>
      <c r="D14871" t="s">
        <v>535</v>
      </c>
      <c r="E14871" t="s">
        <v>2183</v>
      </c>
      <c r="F14871" s="38">
        <v>-38.2300088</v>
      </c>
      <c r="G14871">
        <v>146.57591740000001</v>
      </c>
      <c r="H14871">
        <v>0</v>
      </c>
      <c r="I14871" t="s">
        <v>592</v>
      </c>
      <c r="J14871" cm="1">
        <f t="array" ref="J14871:L14871">_xlfn.XLOOKUP($C14871, AGE!$A:$A,AGE!$B:$D,,0,2)</f>
        <v>22.18</v>
      </c>
      <c r="K14871">
        <v>0.63</v>
      </c>
      <c r="L14871" t="str">
        <v>Briggs et al. 2007</v>
      </c>
      <c r="M14871" t="s">
        <v>2296</v>
      </c>
      <c r="P14871" t="s">
        <v>2342</v>
      </c>
      <c r="S14871">
        <v>-26</v>
      </c>
      <c r="T14871">
        <v>0.06</v>
      </c>
      <c r="U14871" t="s">
        <v>2307</v>
      </c>
      <c r="V14871">
        <v>1</v>
      </c>
      <c r="W14871" t="s">
        <v>2547</v>
      </c>
    </row>
    <row r="14872" spans="1:23" x14ac:dyDescent="0.3">
      <c r="A14872">
        <v>22821</v>
      </c>
      <c r="B14872" s="15" t="s">
        <v>1870</v>
      </c>
      <c r="C14872" t="str">
        <f>_xlfn.XLOOKUP($B14872, STANDARDS!$A:$A, STANDARDS!$B:$B,,0,2)</f>
        <v>Morwell 1B Lignite</v>
      </c>
      <c r="D14872" t="s">
        <v>535</v>
      </c>
      <c r="E14872" t="s">
        <v>2183</v>
      </c>
      <c r="F14872" s="38">
        <v>-38.2300088</v>
      </c>
      <c r="G14872">
        <v>146.57591740000001</v>
      </c>
      <c r="H14872">
        <v>0</v>
      </c>
      <c r="I14872" t="s">
        <v>592</v>
      </c>
      <c r="J14872" cm="1">
        <f t="array" ref="J14872:L14872">_xlfn.XLOOKUP($C14872, AGE!$A:$A,AGE!$B:$D,,0,2)</f>
        <v>22.18</v>
      </c>
      <c r="K14872">
        <v>0.63</v>
      </c>
      <c r="L14872" t="str">
        <v>Briggs et al. 2007</v>
      </c>
      <c r="M14872" t="s">
        <v>2296</v>
      </c>
      <c r="P14872" t="s">
        <v>2342</v>
      </c>
      <c r="S14872">
        <v>-26.1</v>
      </c>
      <c r="T14872">
        <v>0.06</v>
      </c>
      <c r="U14872" t="s">
        <v>2307</v>
      </c>
      <c r="V14872">
        <v>1</v>
      </c>
      <c r="W14872" t="s">
        <v>2547</v>
      </c>
    </row>
    <row r="14873" spans="1:23" x14ac:dyDescent="0.3">
      <c r="A14873">
        <v>22822</v>
      </c>
      <c r="B14873" s="15" t="s">
        <v>1870</v>
      </c>
      <c r="C14873" t="str">
        <f>_xlfn.XLOOKUP($B14873, STANDARDS!$A:$A, STANDARDS!$B:$B,,0,2)</f>
        <v>Morwell 1B Lignite</v>
      </c>
      <c r="D14873" t="s">
        <v>535</v>
      </c>
      <c r="E14873" t="s">
        <v>2183</v>
      </c>
      <c r="F14873" s="38">
        <v>-38.2300088</v>
      </c>
      <c r="G14873">
        <v>146.57591740000001</v>
      </c>
      <c r="H14873">
        <v>0</v>
      </c>
      <c r="I14873" t="s">
        <v>592</v>
      </c>
      <c r="J14873" cm="1">
        <f t="array" ref="J14873:L14873">_xlfn.XLOOKUP($C14873, AGE!$A:$A,AGE!$B:$D,,0,2)</f>
        <v>22.18</v>
      </c>
      <c r="K14873">
        <v>0.63</v>
      </c>
      <c r="L14873" t="str">
        <v>Briggs et al. 2007</v>
      </c>
      <c r="M14873" t="s">
        <v>2296</v>
      </c>
      <c r="P14873" t="s">
        <v>2342</v>
      </c>
      <c r="S14873">
        <v>-25.8</v>
      </c>
      <c r="T14873">
        <v>0.06</v>
      </c>
      <c r="U14873" t="s">
        <v>2307</v>
      </c>
      <c r="V14873">
        <v>1</v>
      </c>
      <c r="W14873" t="s">
        <v>2547</v>
      </c>
    </row>
    <row r="14874" spans="1:23" x14ac:dyDescent="0.3">
      <c r="A14874">
        <v>22823</v>
      </c>
      <c r="B14874" s="15" t="s">
        <v>1870</v>
      </c>
      <c r="C14874" t="str">
        <f>_xlfn.XLOOKUP($B14874, STANDARDS!$A:$A, STANDARDS!$B:$B,,0,2)</f>
        <v>Morwell 1B Lignite</v>
      </c>
      <c r="D14874" t="s">
        <v>535</v>
      </c>
      <c r="E14874" t="s">
        <v>2183</v>
      </c>
      <c r="F14874" s="38">
        <v>-38.2300088</v>
      </c>
      <c r="G14874">
        <v>146.57591740000001</v>
      </c>
      <c r="H14874">
        <v>0</v>
      </c>
      <c r="I14874" t="s">
        <v>592</v>
      </c>
      <c r="J14874" cm="1">
        <f t="array" ref="J14874:L14874">_xlfn.XLOOKUP($C14874, AGE!$A:$A,AGE!$B:$D,,0,2)</f>
        <v>22.18</v>
      </c>
      <c r="K14874">
        <v>0.63</v>
      </c>
      <c r="L14874" t="str">
        <v>Briggs et al. 2007</v>
      </c>
      <c r="M14874" t="s">
        <v>2296</v>
      </c>
      <c r="P14874" t="s">
        <v>2342</v>
      </c>
      <c r="S14874">
        <v>-26.2</v>
      </c>
      <c r="T14874">
        <v>0.06</v>
      </c>
      <c r="U14874" t="s">
        <v>2307</v>
      </c>
      <c r="V14874">
        <v>1</v>
      </c>
      <c r="W14874" t="s">
        <v>2547</v>
      </c>
    </row>
    <row r="14875" spans="1:23" x14ac:dyDescent="0.3">
      <c r="A14875">
        <v>22823</v>
      </c>
      <c r="B14875" s="15" t="s">
        <v>1870</v>
      </c>
      <c r="C14875" t="str">
        <f>_xlfn.XLOOKUP($B14875, STANDARDS!$A:$A, STANDARDS!$B:$B,,0,2)</f>
        <v>Morwell 1B Lignite</v>
      </c>
      <c r="D14875" t="s">
        <v>535</v>
      </c>
      <c r="E14875" t="s">
        <v>2183</v>
      </c>
      <c r="F14875" s="38">
        <v>-38.2300088</v>
      </c>
      <c r="G14875">
        <v>146.57591740000001</v>
      </c>
      <c r="H14875">
        <v>0</v>
      </c>
      <c r="I14875" t="s">
        <v>592</v>
      </c>
      <c r="J14875" cm="1">
        <f t="array" ref="J14875:L14875">_xlfn.XLOOKUP($C14875, AGE!$A:$A,AGE!$B:$D,,0,2)</f>
        <v>22.18</v>
      </c>
      <c r="K14875">
        <v>0.63</v>
      </c>
      <c r="L14875" t="str">
        <v>Briggs et al. 2007</v>
      </c>
      <c r="M14875" t="s">
        <v>2345</v>
      </c>
      <c r="P14875" t="s">
        <v>2342</v>
      </c>
      <c r="S14875">
        <v>-26.4</v>
      </c>
      <c r="T14875">
        <v>0.06</v>
      </c>
      <c r="U14875" t="s">
        <v>2344</v>
      </c>
      <c r="V14875">
        <v>1</v>
      </c>
      <c r="W14875" t="s">
        <v>2547</v>
      </c>
    </row>
    <row r="14876" spans="1:23" x14ac:dyDescent="0.3">
      <c r="A14876">
        <v>22824</v>
      </c>
      <c r="B14876" s="15" t="s">
        <v>1870</v>
      </c>
      <c r="C14876" t="str">
        <f>_xlfn.XLOOKUP($B14876, STANDARDS!$A:$A, STANDARDS!$B:$B,,0,2)</f>
        <v>Morwell 1B Lignite</v>
      </c>
      <c r="D14876" t="s">
        <v>535</v>
      </c>
      <c r="E14876" t="s">
        <v>2183</v>
      </c>
      <c r="F14876" s="38">
        <v>-38.2300088</v>
      </c>
      <c r="G14876">
        <v>146.57591740000001</v>
      </c>
      <c r="H14876">
        <v>0</v>
      </c>
      <c r="I14876" t="s">
        <v>592</v>
      </c>
      <c r="J14876" cm="1">
        <f t="array" ref="J14876:L14876">_xlfn.XLOOKUP($C14876, AGE!$A:$A,AGE!$B:$D,,0,2)</f>
        <v>22.18</v>
      </c>
      <c r="K14876">
        <v>0.63</v>
      </c>
      <c r="L14876" t="str">
        <v>Briggs et al. 2007</v>
      </c>
      <c r="M14876" t="s">
        <v>2296</v>
      </c>
      <c r="P14876" t="s">
        <v>2342</v>
      </c>
      <c r="S14876">
        <v>-26</v>
      </c>
      <c r="T14876">
        <v>0.06</v>
      </c>
      <c r="U14876" t="s">
        <v>2307</v>
      </c>
      <c r="V14876">
        <v>1</v>
      </c>
      <c r="W14876" t="s">
        <v>2547</v>
      </c>
    </row>
    <row r="14877" spans="1:23" x14ac:dyDescent="0.3">
      <c r="A14877">
        <v>22825</v>
      </c>
      <c r="B14877" s="15" t="s">
        <v>1870</v>
      </c>
      <c r="C14877" t="str">
        <f>_xlfn.XLOOKUP($B14877, STANDARDS!$A:$A, STANDARDS!$B:$B,,0,2)</f>
        <v>Morwell 1B Lignite</v>
      </c>
      <c r="D14877" t="s">
        <v>535</v>
      </c>
      <c r="E14877" t="s">
        <v>2183</v>
      </c>
      <c r="F14877" s="38">
        <v>-38.2300088</v>
      </c>
      <c r="G14877">
        <v>146.57591740000001</v>
      </c>
      <c r="H14877">
        <v>0</v>
      </c>
      <c r="I14877" t="s">
        <v>592</v>
      </c>
      <c r="J14877" cm="1">
        <f t="array" ref="J14877:L14877">_xlfn.XLOOKUP($C14877, AGE!$A:$A,AGE!$B:$D,,0,2)</f>
        <v>22.18</v>
      </c>
      <c r="K14877">
        <v>0.63</v>
      </c>
      <c r="L14877" t="str">
        <v>Briggs et al. 2007</v>
      </c>
      <c r="M14877" t="s">
        <v>2296</v>
      </c>
      <c r="P14877" t="s">
        <v>2342</v>
      </c>
      <c r="S14877">
        <v>-25.8</v>
      </c>
      <c r="T14877">
        <v>0.06</v>
      </c>
      <c r="U14877" t="s">
        <v>2307</v>
      </c>
      <c r="V14877">
        <v>1</v>
      </c>
      <c r="W14877" t="s">
        <v>2547</v>
      </c>
    </row>
    <row r="14878" spans="1:23" x14ac:dyDescent="0.3">
      <c r="A14878">
        <v>22826</v>
      </c>
      <c r="B14878" s="15" t="s">
        <v>1870</v>
      </c>
      <c r="C14878" t="str">
        <f>_xlfn.XLOOKUP($B14878, STANDARDS!$A:$A, STANDARDS!$B:$B,,0,2)</f>
        <v>Morwell 1B Lignite</v>
      </c>
      <c r="D14878" t="s">
        <v>535</v>
      </c>
      <c r="E14878" t="s">
        <v>2183</v>
      </c>
      <c r="F14878" s="38">
        <v>-38.2300088</v>
      </c>
      <c r="G14878">
        <v>146.57591740000001</v>
      </c>
      <c r="H14878">
        <v>0</v>
      </c>
      <c r="I14878" t="s">
        <v>592</v>
      </c>
      <c r="J14878" cm="1">
        <f t="array" ref="J14878:L14878">_xlfn.XLOOKUP($C14878, AGE!$A:$A,AGE!$B:$D,,0,2)</f>
        <v>22.18</v>
      </c>
      <c r="K14878">
        <v>0.63</v>
      </c>
      <c r="L14878" t="str">
        <v>Briggs et al. 2007</v>
      </c>
      <c r="M14878" t="s">
        <v>2296</v>
      </c>
      <c r="P14878" t="s">
        <v>2342</v>
      </c>
      <c r="S14878">
        <v>-25.8</v>
      </c>
      <c r="T14878">
        <v>0.06</v>
      </c>
      <c r="U14878" t="s">
        <v>2307</v>
      </c>
      <c r="V14878">
        <v>1</v>
      </c>
      <c r="W14878" t="s">
        <v>2547</v>
      </c>
    </row>
    <row r="14879" spans="1:23" x14ac:dyDescent="0.3">
      <c r="A14879">
        <v>22827</v>
      </c>
      <c r="B14879" s="15" t="s">
        <v>1870</v>
      </c>
      <c r="C14879" t="str">
        <f>_xlfn.XLOOKUP($B14879, STANDARDS!$A:$A, STANDARDS!$B:$B,,0,2)</f>
        <v>Morwell 1B Lignite</v>
      </c>
      <c r="D14879" t="s">
        <v>535</v>
      </c>
      <c r="E14879" t="s">
        <v>2183</v>
      </c>
      <c r="F14879" s="38">
        <v>-38.2300088</v>
      </c>
      <c r="G14879">
        <v>146.57591740000001</v>
      </c>
      <c r="H14879">
        <v>0</v>
      </c>
      <c r="I14879" t="s">
        <v>592</v>
      </c>
      <c r="J14879" cm="1">
        <f t="array" ref="J14879:L14879">_xlfn.XLOOKUP($C14879, AGE!$A:$A,AGE!$B:$D,,0,2)</f>
        <v>22.18</v>
      </c>
      <c r="K14879">
        <v>0.63</v>
      </c>
      <c r="L14879" t="str">
        <v>Briggs et al. 2007</v>
      </c>
      <c r="M14879" t="s">
        <v>2345</v>
      </c>
      <c r="P14879" t="s">
        <v>2342</v>
      </c>
      <c r="S14879">
        <v>-24.3</v>
      </c>
      <c r="T14879">
        <v>0.06</v>
      </c>
      <c r="U14879" t="s">
        <v>2344</v>
      </c>
      <c r="V14879">
        <v>1</v>
      </c>
      <c r="W14879" t="s">
        <v>2547</v>
      </c>
    </row>
    <row r="14880" spans="1:23" x14ac:dyDescent="0.3">
      <c r="A14880">
        <v>22827</v>
      </c>
      <c r="B14880" s="15" t="s">
        <v>1870</v>
      </c>
      <c r="C14880" t="str">
        <f>_xlfn.XLOOKUP($B14880, STANDARDS!$A:$A, STANDARDS!$B:$B,,0,2)</f>
        <v>Morwell 1B Lignite</v>
      </c>
      <c r="D14880" t="s">
        <v>535</v>
      </c>
      <c r="E14880" t="s">
        <v>2183</v>
      </c>
      <c r="F14880" s="38">
        <v>-38.2300088</v>
      </c>
      <c r="G14880">
        <v>146.57591740000001</v>
      </c>
      <c r="H14880">
        <v>0</v>
      </c>
      <c r="I14880" t="s">
        <v>592</v>
      </c>
      <c r="J14880" cm="1">
        <f t="array" ref="J14880:L14880">_xlfn.XLOOKUP($C14880, AGE!$A:$A,AGE!$B:$D,,0,2)</f>
        <v>22.18</v>
      </c>
      <c r="K14880">
        <v>0.63</v>
      </c>
      <c r="L14880" t="str">
        <v>Briggs et al. 2007</v>
      </c>
      <c r="M14880" t="s">
        <v>2296</v>
      </c>
      <c r="P14880" t="s">
        <v>2342</v>
      </c>
      <c r="S14880">
        <v>-25.6</v>
      </c>
      <c r="T14880">
        <v>0.06</v>
      </c>
      <c r="U14880" t="s">
        <v>2307</v>
      </c>
      <c r="V14880">
        <v>1</v>
      </c>
      <c r="W14880" t="s">
        <v>2547</v>
      </c>
    </row>
    <row r="14881" spans="1:23" x14ac:dyDescent="0.3">
      <c r="A14881">
        <v>22828</v>
      </c>
      <c r="B14881" s="15" t="s">
        <v>1870</v>
      </c>
      <c r="C14881" t="str">
        <f>_xlfn.XLOOKUP($B14881, STANDARDS!$A:$A, STANDARDS!$B:$B,,0,2)</f>
        <v>Morwell 1B Lignite</v>
      </c>
      <c r="D14881" t="s">
        <v>535</v>
      </c>
      <c r="E14881" t="s">
        <v>2183</v>
      </c>
      <c r="F14881" s="38">
        <v>-38.2300088</v>
      </c>
      <c r="G14881">
        <v>146.57591740000001</v>
      </c>
      <c r="H14881">
        <v>0</v>
      </c>
      <c r="I14881" t="s">
        <v>592</v>
      </c>
      <c r="J14881" cm="1">
        <f t="array" ref="J14881:L14881">_xlfn.XLOOKUP($C14881, AGE!$A:$A,AGE!$B:$D,,0,2)</f>
        <v>22.18</v>
      </c>
      <c r="K14881">
        <v>0.63</v>
      </c>
      <c r="L14881" t="str">
        <v>Briggs et al. 2007</v>
      </c>
      <c r="M14881" t="s">
        <v>2296</v>
      </c>
      <c r="P14881" t="s">
        <v>2342</v>
      </c>
      <c r="S14881">
        <v>-25.6</v>
      </c>
      <c r="T14881">
        <v>0.06</v>
      </c>
      <c r="U14881" t="s">
        <v>2307</v>
      </c>
      <c r="V14881">
        <v>1</v>
      </c>
      <c r="W14881" t="s">
        <v>2547</v>
      </c>
    </row>
    <row r="14882" spans="1:23" x14ac:dyDescent="0.3">
      <c r="A14882">
        <v>22829</v>
      </c>
      <c r="B14882" s="15" t="s">
        <v>1870</v>
      </c>
      <c r="C14882" t="str">
        <f>_xlfn.XLOOKUP($B14882, STANDARDS!$A:$A, STANDARDS!$B:$B,,0,2)</f>
        <v>Morwell 1B Lignite</v>
      </c>
      <c r="D14882" t="s">
        <v>535</v>
      </c>
      <c r="E14882" t="s">
        <v>2183</v>
      </c>
      <c r="F14882" s="38">
        <v>-38.2300088</v>
      </c>
      <c r="G14882">
        <v>146.57591740000001</v>
      </c>
      <c r="H14882">
        <v>0</v>
      </c>
      <c r="I14882" t="s">
        <v>592</v>
      </c>
      <c r="J14882" cm="1">
        <f t="array" ref="J14882:L14882">_xlfn.XLOOKUP($C14882, AGE!$A:$A,AGE!$B:$D,,0,2)</f>
        <v>22.18</v>
      </c>
      <c r="K14882">
        <v>0.63</v>
      </c>
      <c r="L14882" t="str">
        <v>Briggs et al. 2007</v>
      </c>
      <c r="M14882" t="s">
        <v>2296</v>
      </c>
      <c r="P14882" t="s">
        <v>2342</v>
      </c>
      <c r="S14882">
        <v>-25.5</v>
      </c>
      <c r="T14882">
        <v>0.06</v>
      </c>
      <c r="U14882" t="s">
        <v>2307</v>
      </c>
      <c r="V14882">
        <v>1</v>
      </c>
      <c r="W14882" t="s">
        <v>2547</v>
      </c>
    </row>
    <row r="14883" spans="1:23" x14ac:dyDescent="0.3">
      <c r="A14883">
        <v>22830</v>
      </c>
      <c r="B14883" s="15" t="s">
        <v>1870</v>
      </c>
      <c r="C14883" t="str">
        <f>_xlfn.XLOOKUP($B14883, STANDARDS!$A:$A, STANDARDS!$B:$B,,0,2)</f>
        <v>Morwell 1B Lignite</v>
      </c>
      <c r="D14883" t="s">
        <v>535</v>
      </c>
      <c r="E14883" t="s">
        <v>2183</v>
      </c>
      <c r="F14883" s="38">
        <v>-38.2300088</v>
      </c>
      <c r="G14883">
        <v>146.57591740000001</v>
      </c>
      <c r="H14883">
        <v>0</v>
      </c>
      <c r="I14883" t="s">
        <v>592</v>
      </c>
      <c r="J14883" cm="1">
        <f t="array" ref="J14883:L14883">_xlfn.XLOOKUP($C14883, AGE!$A:$A,AGE!$B:$D,,0,2)</f>
        <v>22.18</v>
      </c>
      <c r="K14883">
        <v>0.63</v>
      </c>
      <c r="L14883" t="str">
        <v>Briggs et al. 2007</v>
      </c>
      <c r="M14883" t="s">
        <v>2296</v>
      </c>
      <c r="P14883" t="s">
        <v>2342</v>
      </c>
      <c r="S14883">
        <v>-24.8</v>
      </c>
      <c r="T14883">
        <v>0.06</v>
      </c>
      <c r="U14883" t="s">
        <v>2307</v>
      </c>
      <c r="V14883">
        <v>1</v>
      </c>
      <c r="W14883" t="s">
        <v>2547</v>
      </c>
    </row>
    <row r="14884" spans="1:23" x14ac:dyDescent="0.3">
      <c r="A14884">
        <v>22831</v>
      </c>
      <c r="B14884" s="15" t="s">
        <v>1870</v>
      </c>
      <c r="C14884" t="str">
        <f>_xlfn.XLOOKUP($B14884, STANDARDS!$A:$A, STANDARDS!$B:$B,,0,2)</f>
        <v>Morwell 1B Lignite</v>
      </c>
      <c r="D14884" t="s">
        <v>535</v>
      </c>
      <c r="E14884" t="s">
        <v>2183</v>
      </c>
      <c r="F14884" s="38">
        <v>-38.2300088</v>
      </c>
      <c r="G14884">
        <v>146.57591740000001</v>
      </c>
      <c r="H14884">
        <v>0</v>
      </c>
      <c r="I14884" t="s">
        <v>592</v>
      </c>
      <c r="J14884" cm="1">
        <f t="array" ref="J14884:L14884">_xlfn.XLOOKUP($C14884, AGE!$A:$A,AGE!$B:$D,,0,2)</f>
        <v>22.18</v>
      </c>
      <c r="K14884">
        <v>0.63</v>
      </c>
      <c r="L14884" t="str">
        <v>Briggs et al. 2007</v>
      </c>
      <c r="M14884" t="s">
        <v>2296</v>
      </c>
      <c r="P14884" t="s">
        <v>2342</v>
      </c>
      <c r="S14884">
        <v>-25.7</v>
      </c>
      <c r="T14884">
        <v>0.06</v>
      </c>
      <c r="U14884" t="s">
        <v>2307</v>
      </c>
      <c r="V14884">
        <v>1</v>
      </c>
      <c r="W14884" t="s">
        <v>2547</v>
      </c>
    </row>
    <row r="14885" spans="1:23" x14ac:dyDescent="0.3">
      <c r="A14885">
        <v>22832</v>
      </c>
      <c r="B14885" s="15" t="s">
        <v>1870</v>
      </c>
      <c r="C14885" t="str">
        <f>_xlfn.XLOOKUP($B14885, STANDARDS!$A:$A, STANDARDS!$B:$B,,0,2)</f>
        <v>Morwell 1B Lignite</v>
      </c>
      <c r="D14885" t="s">
        <v>535</v>
      </c>
      <c r="E14885" t="s">
        <v>2183</v>
      </c>
      <c r="F14885" s="38">
        <v>-38.2300088</v>
      </c>
      <c r="G14885">
        <v>146.57591740000001</v>
      </c>
      <c r="H14885">
        <v>0</v>
      </c>
      <c r="I14885" t="s">
        <v>592</v>
      </c>
      <c r="J14885" cm="1">
        <f t="array" ref="J14885:L14885">_xlfn.XLOOKUP($C14885, AGE!$A:$A,AGE!$B:$D,,0,2)</f>
        <v>22.18</v>
      </c>
      <c r="K14885">
        <v>0.63</v>
      </c>
      <c r="L14885" t="str">
        <v>Briggs et al. 2007</v>
      </c>
      <c r="M14885" t="s">
        <v>2345</v>
      </c>
      <c r="P14885" t="s">
        <v>2342</v>
      </c>
      <c r="S14885">
        <v>-23</v>
      </c>
      <c r="T14885">
        <v>0.06</v>
      </c>
      <c r="U14885" t="s">
        <v>2344</v>
      </c>
      <c r="V14885">
        <v>1</v>
      </c>
      <c r="W14885" t="s">
        <v>2547</v>
      </c>
    </row>
    <row r="14886" spans="1:23" x14ac:dyDescent="0.3">
      <c r="A14886">
        <v>22832</v>
      </c>
      <c r="B14886" s="15" t="s">
        <v>1870</v>
      </c>
      <c r="C14886" t="str">
        <f>_xlfn.XLOOKUP($B14886, STANDARDS!$A:$A, STANDARDS!$B:$B,,0,2)</f>
        <v>Morwell 1B Lignite</v>
      </c>
      <c r="D14886" t="s">
        <v>535</v>
      </c>
      <c r="E14886" t="s">
        <v>2183</v>
      </c>
      <c r="F14886" s="38">
        <v>-38.2300088</v>
      </c>
      <c r="G14886">
        <v>146.57591740000001</v>
      </c>
      <c r="H14886">
        <v>0</v>
      </c>
      <c r="I14886" t="s">
        <v>592</v>
      </c>
      <c r="J14886" cm="1">
        <f t="array" ref="J14886:L14886">_xlfn.XLOOKUP($C14886, AGE!$A:$A,AGE!$B:$D,,0,2)</f>
        <v>22.18</v>
      </c>
      <c r="K14886">
        <v>0.63</v>
      </c>
      <c r="L14886" t="str">
        <v>Briggs et al. 2007</v>
      </c>
      <c r="M14886" t="s">
        <v>2296</v>
      </c>
      <c r="P14886" t="s">
        <v>2342</v>
      </c>
      <c r="S14886">
        <v>-25.6</v>
      </c>
      <c r="T14886">
        <v>0.06</v>
      </c>
      <c r="U14886" t="s">
        <v>2307</v>
      </c>
      <c r="V14886">
        <v>1</v>
      </c>
      <c r="W14886" t="s">
        <v>2547</v>
      </c>
    </row>
    <row r="14887" spans="1:23" x14ac:dyDescent="0.3">
      <c r="A14887">
        <v>22833</v>
      </c>
      <c r="B14887" s="15" t="s">
        <v>1870</v>
      </c>
      <c r="C14887" t="str">
        <f>_xlfn.XLOOKUP($B14887, STANDARDS!$A:$A, STANDARDS!$B:$B,,0,2)</f>
        <v>Morwell 1B Lignite</v>
      </c>
      <c r="D14887" t="s">
        <v>535</v>
      </c>
      <c r="E14887" t="s">
        <v>2183</v>
      </c>
      <c r="F14887" s="38">
        <v>-38.2300088</v>
      </c>
      <c r="G14887">
        <v>146.57591740000001</v>
      </c>
      <c r="H14887">
        <v>0</v>
      </c>
      <c r="I14887" t="s">
        <v>592</v>
      </c>
      <c r="J14887" cm="1">
        <f t="array" ref="J14887:L14887">_xlfn.XLOOKUP($C14887, AGE!$A:$A,AGE!$B:$D,,0,2)</f>
        <v>22.18</v>
      </c>
      <c r="K14887">
        <v>0.63</v>
      </c>
      <c r="L14887" t="str">
        <v>Briggs et al. 2007</v>
      </c>
      <c r="M14887" t="s">
        <v>2345</v>
      </c>
      <c r="P14887" t="s">
        <v>2342</v>
      </c>
      <c r="S14887">
        <v>-24.3</v>
      </c>
      <c r="T14887">
        <v>0.06</v>
      </c>
      <c r="U14887" t="s">
        <v>2344</v>
      </c>
      <c r="V14887">
        <v>1</v>
      </c>
      <c r="W14887" t="s">
        <v>2547</v>
      </c>
    </row>
    <row r="14888" spans="1:23" x14ac:dyDescent="0.3">
      <c r="A14888">
        <v>22833</v>
      </c>
      <c r="B14888" s="15" t="s">
        <v>1870</v>
      </c>
      <c r="C14888" t="str">
        <f>_xlfn.XLOOKUP($B14888, STANDARDS!$A:$A, STANDARDS!$B:$B,,0,2)</f>
        <v>Morwell 1B Lignite</v>
      </c>
      <c r="D14888" t="s">
        <v>535</v>
      </c>
      <c r="E14888" t="s">
        <v>2183</v>
      </c>
      <c r="F14888" s="38">
        <v>-38.2300088</v>
      </c>
      <c r="G14888">
        <v>146.57591740000001</v>
      </c>
      <c r="H14888">
        <v>0</v>
      </c>
      <c r="I14888" t="s">
        <v>592</v>
      </c>
      <c r="J14888" cm="1">
        <f t="array" ref="J14888:L14888">_xlfn.XLOOKUP($C14888, AGE!$A:$A,AGE!$B:$D,,0,2)</f>
        <v>22.18</v>
      </c>
      <c r="K14888">
        <v>0.63</v>
      </c>
      <c r="L14888" t="str">
        <v>Briggs et al. 2007</v>
      </c>
      <c r="M14888" t="s">
        <v>2296</v>
      </c>
      <c r="P14888" t="s">
        <v>2342</v>
      </c>
      <c r="S14888">
        <v>-25.8</v>
      </c>
      <c r="T14888">
        <v>0.06</v>
      </c>
      <c r="U14888" t="s">
        <v>2307</v>
      </c>
      <c r="V14888">
        <v>1</v>
      </c>
      <c r="W14888" t="s">
        <v>2547</v>
      </c>
    </row>
    <row r="14889" spans="1:23" x14ac:dyDescent="0.3">
      <c r="A14889">
        <v>22834</v>
      </c>
      <c r="B14889" s="15" t="s">
        <v>1870</v>
      </c>
      <c r="C14889" t="str">
        <f>_xlfn.XLOOKUP($B14889, STANDARDS!$A:$A, STANDARDS!$B:$B,,0,2)</f>
        <v>Morwell 1B Lignite</v>
      </c>
      <c r="D14889" t="s">
        <v>535</v>
      </c>
      <c r="E14889" t="s">
        <v>2183</v>
      </c>
      <c r="F14889" s="38">
        <v>-38.2300088</v>
      </c>
      <c r="G14889">
        <v>146.57591740000001</v>
      </c>
      <c r="H14889">
        <v>0</v>
      </c>
      <c r="I14889" t="s">
        <v>592</v>
      </c>
      <c r="J14889" cm="1">
        <f t="array" ref="J14889:L14889">_xlfn.XLOOKUP($C14889, AGE!$A:$A,AGE!$B:$D,,0,2)</f>
        <v>22.18</v>
      </c>
      <c r="K14889">
        <v>0.63</v>
      </c>
      <c r="L14889" t="str">
        <v>Briggs et al. 2007</v>
      </c>
      <c r="M14889" t="s">
        <v>2296</v>
      </c>
      <c r="P14889" t="s">
        <v>2342</v>
      </c>
      <c r="S14889">
        <v>-25.1</v>
      </c>
      <c r="T14889">
        <v>0.06</v>
      </c>
      <c r="U14889" t="s">
        <v>2307</v>
      </c>
      <c r="V14889">
        <v>1</v>
      </c>
      <c r="W14889" t="s">
        <v>2547</v>
      </c>
    </row>
    <row r="14890" spans="1:23" x14ac:dyDescent="0.3">
      <c r="A14890">
        <v>22834</v>
      </c>
      <c r="B14890" s="15" t="s">
        <v>1870</v>
      </c>
      <c r="C14890" t="str">
        <f>_xlfn.XLOOKUP($B14890, STANDARDS!$A:$A, STANDARDS!$B:$B,,0,2)</f>
        <v>Morwell 1B Lignite</v>
      </c>
      <c r="D14890" t="s">
        <v>535</v>
      </c>
      <c r="E14890" t="s">
        <v>2183</v>
      </c>
      <c r="F14890" s="38">
        <v>-38.2300088</v>
      </c>
      <c r="G14890">
        <v>146.57591740000001</v>
      </c>
      <c r="H14890">
        <v>0</v>
      </c>
      <c r="I14890" t="s">
        <v>592</v>
      </c>
      <c r="J14890" cm="1">
        <f t="array" ref="J14890:L14890">_xlfn.XLOOKUP($C14890, AGE!$A:$A,AGE!$B:$D,,0,2)</f>
        <v>22.18</v>
      </c>
      <c r="K14890">
        <v>0.63</v>
      </c>
      <c r="L14890" t="str">
        <v>Briggs et al. 2007</v>
      </c>
      <c r="M14890" t="s">
        <v>2345</v>
      </c>
      <c r="P14890" t="s">
        <v>2342</v>
      </c>
      <c r="S14890">
        <v>-25.6</v>
      </c>
      <c r="T14890">
        <v>0.06</v>
      </c>
      <c r="U14890" t="s">
        <v>2344</v>
      </c>
      <c r="V14890">
        <v>1</v>
      </c>
      <c r="W14890" t="s">
        <v>2547</v>
      </c>
    </row>
    <row r="14891" spans="1:23" x14ac:dyDescent="0.3">
      <c r="A14891">
        <v>22835</v>
      </c>
      <c r="B14891" s="15" t="s">
        <v>1870</v>
      </c>
      <c r="C14891" t="str">
        <f>_xlfn.XLOOKUP($B14891, STANDARDS!$A:$A, STANDARDS!$B:$B,,0,2)</f>
        <v>Morwell 1B Lignite</v>
      </c>
      <c r="D14891" t="s">
        <v>535</v>
      </c>
      <c r="E14891" t="s">
        <v>2183</v>
      </c>
      <c r="F14891" s="38">
        <v>-38.2300088</v>
      </c>
      <c r="G14891">
        <v>146.57591740000001</v>
      </c>
      <c r="H14891">
        <v>0</v>
      </c>
      <c r="I14891" t="s">
        <v>592</v>
      </c>
      <c r="J14891" cm="1">
        <f t="array" ref="J14891:L14891">_xlfn.XLOOKUP($C14891, AGE!$A:$A,AGE!$B:$D,,0,2)</f>
        <v>22.18</v>
      </c>
      <c r="K14891">
        <v>0.63</v>
      </c>
      <c r="L14891" t="str">
        <v>Briggs et al. 2007</v>
      </c>
      <c r="M14891" t="s">
        <v>2296</v>
      </c>
      <c r="P14891" t="s">
        <v>2342</v>
      </c>
      <c r="S14891">
        <v>-25.7</v>
      </c>
      <c r="T14891">
        <v>0.06</v>
      </c>
      <c r="U14891" t="s">
        <v>2307</v>
      </c>
      <c r="V14891">
        <v>1</v>
      </c>
      <c r="W14891" t="s">
        <v>2547</v>
      </c>
    </row>
    <row r="14892" spans="1:23" x14ac:dyDescent="0.3">
      <c r="A14892">
        <v>22836</v>
      </c>
      <c r="B14892" s="15" t="s">
        <v>1870</v>
      </c>
      <c r="C14892" t="str">
        <f>_xlfn.XLOOKUP($B14892, STANDARDS!$A:$A, STANDARDS!$B:$B,,0,2)</f>
        <v>Morwell 1B Lignite</v>
      </c>
      <c r="D14892" t="s">
        <v>535</v>
      </c>
      <c r="E14892" t="s">
        <v>2183</v>
      </c>
      <c r="F14892" s="38">
        <v>-38.2300088</v>
      </c>
      <c r="G14892">
        <v>146.57591740000001</v>
      </c>
      <c r="H14892">
        <v>0</v>
      </c>
      <c r="I14892" t="s">
        <v>592</v>
      </c>
      <c r="J14892" cm="1">
        <f t="array" ref="J14892:L14892">_xlfn.XLOOKUP($C14892, AGE!$A:$A,AGE!$B:$D,,0,2)</f>
        <v>22.18</v>
      </c>
      <c r="K14892">
        <v>0.63</v>
      </c>
      <c r="L14892" t="str">
        <v>Briggs et al. 2007</v>
      </c>
      <c r="M14892" t="s">
        <v>2296</v>
      </c>
      <c r="P14892" t="s">
        <v>2342</v>
      </c>
      <c r="S14892">
        <v>-26</v>
      </c>
      <c r="T14892">
        <v>0.06</v>
      </c>
      <c r="U14892" t="s">
        <v>2307</v>
      </c>
      <c r="V14892">
        <v>1</v>
      </c>
      <c r="W14892" t="s">
        <v>2547</v>
      </c>
    </row>
    <row r="14893" spans="1:23" x14ac:dyDescent="0.3">
      <c r="A14893">
        <v>22837</v>
      </c>
      <c r="B14893" s="15" t="s">
        <v>1870</v>
      </c>
      <c r="C14893" t="str">
        <f>_xlfn.XLOOKUP($B14893, STANDARDS!$A:$A, STANDARDS!$B:$B,,0,2)</f>
        <v>Morwell 1B Lignite</v>
      </c>
      <c r="D14893" t="s">
        <v>535</v>
      </c>
      <c r="E14893" t="s">
        <v>2183</v>
      </c>
      <c r="F14893" s="38">
        <v>-38.2300088</v>
      </c>
      <c r="G14893">
        <v>146.57591740000001</v>
      </c>
      <c r="H14893">
        <v>0</v>
      </c>
      <c r="I14893" t="s">
        <v>592</v>
      </c>
      <c r="J14893" cm="1">
        <f t="array" ref="J14893:L14893">_xlfn.XLOOKUP($C14893, AGE!$A:$A,AGE!$B:$D,,0,2)</f>
        <v>22.18</v>
      </c>
      <c r="K14893">
        <v>0.63</v>
      </c>
      <c r="L14893" t="str">
        <v>Briggs et al. 2007</v>
      </c>
      <c r="M14893" t="s">
        <v>2296</v>
      </c>
      <c r="P14893" t="s">
        <v>2342</v>
      </c>
      <c r="S14893">
        <v>-25.9</v>
      </c>
      <c r="T14893">
        <v>0.06</v>
      </c>
      <c r="U14893" t="s">
        <v>2307</v>
      </c>
      <c r="V14893">
        <v>1</v>
      </c>
      <c r="W14893" t="s">
        <v>2547</v>
      </c>
    </row>
    <row r="14894" spans="1:23" x14ac:dyDescent="0.3">
      <c r="A14894">
        <v>22838</v>
      </c>
      <c r="B14894" s="15" t="s">
        <v>1870</v>
      </c>
      <c r="C14894" t="str">
        <f>_xlfn.XLOOKUP($B14894, STANDARDS!$A:$A, STANDARDS!$B:$B,,0,2)</f>
        <v>Morwell 1B Lignite</v>
      </c>
      <c r="D14894" t="s">
        <v>535</v>
      </c>
      <c r="E14894" t="s">
        <v>2183</v>
      </c>
      <c r="F14894" s="38">
        <v>-38.2300088</v>
      </c>
      <c r="G14894">
        <v>146.57591740000001</v>
      </c>
      <c r="H14894">
        <v>0</v>
      </c>
      <c r="I14894" t="s">
        <v>592</v>
      </c>
      <c r="J14894" cm="1">
        <f t="array" ref="J14894:L14894">_xlfn.XLOOKUP($C14894, AGE!$A:$A,AGE!$B:$D,,0,2)</f>
        <v>22.18</v>
      </c>
      <c r="K14894">
        <v>0.63</v>
      </c>
      <c r="L14894" t="str">
        <v>Briggs et al. 2007</v>
      </c>
      <c r="M14894" t="s">
        <v>2345</v>
      </c>
      <c r="P14894" t="s">
        <v>2342</v>
      </c>
      <c r="S14894">
        <v>-24.5</v>
      </c>
      <c r="T14894">
        <v>0.06</v>
      </c>
      <c r="U14894" t="s">
        <v>2344</v>
      </c>
      <c r="V14894">
        <v>1</v>
      </c>
      <c r="W14894" t="s">
        <v>2547</v>
      </c>
    </row>
    <row r="14895" spans="1:23" x14ac:dyDescent="0.3">
      <c r="A14895">
        <v>22838</v>
      </c>
      <c r="B14895" s="15" t="s">
        <v>1870</v>
      </c>
      <c r="C14895" t="str">
        <f>_xlfn.XLOOKUP($B14895, STANDARDS!$A:$A, STANDARDS!$B:$B,,0,2)</f>
        <v>Morwell 1B Lignite</v>
      </c>
      <c r="D14895" t="s">
        <v>535</v>
      </c>
      <c r="E14895" t="s">
        <v>2183</v>
      </c>
      <c r="F14895" s="38">
        <v>-38.2300088</v>
      </c>
      <c r="G14895">
        <v>146.57591740000001</v>
      </c>
      <c r="H14895">
        <v>0</v>
      </c>
      <c r="I14895" t="s">
        <v>592</v>
      </c>
      <c r="J14895" cm="1">
        <f t="array" ref="J14895:L14895">_xlfn.XLOOKUP($C14895, AGE!$A:$A,AGE!$B:$D,,0,2)</f>
        <v>22.18</v>
      </c>
      <c r="K14895">
        <v>0.63</v>
      </c>
      <c r="L14895" t="str">
        <v>Briggs et al. 2007</v>
      </c>
      <c r="M14895" t="s">
        <v>2296</v>
      </c>
      <c r="P14895" t="s">
        <v>2342</v>
      </c>
      <c r="S14895">
        <v>-26</v>
      </c>
      <c r="T14895">
        <v>0.06</v>
      </c>
      <c r="U14895" t="s">
        <v>2307</v>
      </c>
      <c r="V14895">
        <v>1</v>
      </c>
      <c r="W14895" t="s">
        <v>2547</v>
      </c>
    </row>
    <row r="14896" spans="1:23" x14ac:dyDescent="0.3">
      <c r="A14896">
        <v>22839</v>
      </c>
      <c r="B14896" s="15" t="s">
        <v>1870</v>
      </c>
      <c r="C14896" t="str">
        <f>_xlfn.XLOOKUP($B14896, STANDARDS!$A:$A, STANDARDS!$B:$B,,0,2)</f>
        <v>Morwell 1B Lignite</v>
      </c>
      <c r="D14896" t="s">
        <v>535</v>
      </c>
      <c r="E14896" t="s">
        <v>2183</v>
      </c>
      <c r="F14896" s="38">
        <v>-38.2300088</v>
      </c>
      <c r="G14896">
        <v>146.57591740000001</v>
      </c>
      <c r="H14896">
        <v>0</v>
      </c>
      <c r="I14896" t="s">
        <v>592</v>
      </c>
      <c r="J14896" cm="1">
        <f t="array" ref="J14896:L14896">_xlfn.XLOOKUP($C14896, AGE!$A:$A,AGE!$B:$D,,0,2)</f>
        <v>22.18</v>
      </c>
      <c r="K14896">
        <v>0.63</v>
      </c>
      <c r="L14896" t="str">
        <v>Briggs et al. 2007</v>
      </c>
      <c r="M14896" t="s">
        <v>2296</v>
      </c>
      <c r="P14896" t="s">
        <v>2342</v>
      </c>
      <c r="S14896">
        <v>-25.8</v>
      </c>
      <c r="T14896">
        <v>0.06</v>
      </c>
      <c r="U14896" t="s">
        <v>2307</v>
      </c>
      <c r="V14896">
        <v>1</v>
      </c>
      <c r="W14896" t="s">
        <v>2547</v>
      </c>
    </row>
    <row r="14897" spans="1:23" x14ac:dyDescent="0.3">
      <c r="A14897">
        <v>22840</v>
      </c>
      <c r="B14897" s="15" t="s">
        <v>1870</v>
      </c>
      <c r="C14897" t="str">
        <f>_xlfn.XLOOKUP($B14897, STANDARDS!$A:$A, STANDARDS!$B:$B,,0,2)</f>
        <v>Morwell 1B Lignite</v>
      </c>
      <c r="D14897" t="s">
        <v>535</v>
      </c>
      <c r="E14897" t="s">
        <v>2183</v>
      </c>
      <c r="F14897" s="38">
        <v>-38.2300088</v>
      </c>
      <c r="G14897">
        <v>146.57591740000001</v>
      </c>
      <c r="H14897">
        <v>0</v>
      </c>
      <c r="I14897" t="s">
        <v>592</v>
      </c>
      <c r="J14897" cm="1">
        <f t="array" ref="J14897:L14897">_xlfn.XLOOKUP($C14897, AGE!$A:$A,AGE!$B:$D,,0,2)</f>
        <v>22.18</v>
      </c>
      <c r="K14897">
        <v>0.63</v>
      </c>
      <c r="L14897" t="str">
        <v>Briggs et al. 2007</v>
      </c>
      <c r="M14897" t="s">
        <v>2296</v>
      </c>
      <c r="P14897" t="s">
        <v>2342</v>
      </c>
      <c r="S14897">
        <v>-26.3</v>
      </c>
      <c r="T14897">
        <v>0.06</v>
      </c>
      <c r="U14897" t="s">
        <v>2307</v>
      </c>
      <c r="V14897">
        <v>1</v>
      </c>
      <c r="W14897" t="s">
        <v>2547</v>
      </c>
    </row>
    <row r="14898" spans="1:23" x14ac:dyDescent="0.3">
      <c r="A14898">
        <v>22841</v>
      </c>
      <c r="B14898" s="15" t="s">
        <v>1870</v>
      </c>
      <c r="C14898" t="str">
        <f>_xlfn.XLOOKUP($B14898, STANDARDS!$A:$A, STANDARDS!$B:$B,,0,2)</f>
        <v>Morwell 1B Lignite</v>
      </c>
      <c r="D14898" t="s">
        <v>535</v>
      </c>
      <c r="E14898" t="s">
        <v>2183</v>
      </c>
      <c r="F14898" s="38">
        <v>-38.2300088</v>
      </c>
      <c r="G14898">
        <v>146.57591740000001</v>
      </c>
      <c r="H14898">
        <v>0</v>
      </c>
      <c r="I14898" t="s">
        <v>592</v>
      </c>
      <c r="J14898" cm="1">
        <f t="array" ref="J14898:L14898">_xlfn.XLOOKUP($C14898, AGE!$A:$A,AGE!$B:$D,,0,2)</f>
        <v>22.18</v>
      </c>
      <c r="K14898">
        <v>0.63</v>
      </c>
      <c r="L14898" t="str">
        <v>Briggs et al. 2007</v>
      </c>
      <c r="M14898" t="s">
        <v>2345</v>
      </c>
      <c r="P14898" t="s">
        <v>2342</v>
      </c>
      <c r="S14898">
        <v>-25.2</v>
      </c>
      <c r="T14898">
        <v>0.06</v>
      </c>
      <c r="U14898" t="s">
        <v>2344</v>
      </c>
      <c r="V14898">
        <v>1</v>
      </c>
      <c r="W14898" t="s">
        <v>2547</v>
      </c>
    </row>
    <row r="14899" spans="1:23" x14ac:dyDescent="0.3">
      <c r="A14899">
        <v>22841</v>
      </c>
      <c r="B14899" s="15" t="s">
        <v>1870</v>
      </c>
      <c r="C14899" t="str">
        <f>_xlfn.XLOOKUP($B14899, STANDARDS!$A:$A, STANDARDS!$B:$B,,0,2)</f>
        <v>Morwell 1B Lignite</v>
      </c>
      <c r="D14899" t="s">
        <v>535</v>
      </c>
      <c r="E14899" t="s">
        <v>2183</v>
      </c>
      <c r="F14899" s="38">
        <v>-38.2300088</v>
      </c>
      <c r="G14899">
        <v>146.57591740000001</v>
      </c>
      <c r="H14899">
        <v>0</v>
      </c>
      <c r="I14899" t="s">
        <v>592</v>
      </c>
      <c r="J14899" cm="1">
        <f t="array" ref="J14899:L14899">_xlfn.XLOOKUP($C14899, AGE!$A:$A,AGE!$B:$D,,0,2)</f>
        <v>22.18</v>
      </c>
      <c r="K14899">
        <v>0.63</v>
      </c>
      <c r="L14899" t="str">
        <v>Briggs et al. 2007</v>
      </c>
      <c r="M14899" t="s">
        <v>2296</v>
      </c>
      <c r="P14899" t="s">
        <v>2342</v>
      </c>
      <c r="S14899">
        <v>-25.3</v>
      </c>
      <c r="T14899">
        <v>0.06</v>
      </c>
      <c r="U14899" t="s">
        <v>2307</v>
      </c>
      <c r="V14899">
        <v>1</v>
      </c>
      <c r="W14899" t="s">
        <v>2547</v>
      </c>
    </row>
    <row r="14900" spans="1:23" x14ac:dyDescent="0.3">
      <c r="A14900">
        <v>22842</v>
      </c>
      <c r="B14900" s="15" t="s">
        <v>1870</v>
      </c>
      <c r="C14900" t="str">
        <f>_xlfn.XLOOKUP($B14900, STANDARDS!$A:$A, STANDARDS!$B:$B,,0,2)</f>
        <v>Morwell 1B Lignite</v>
      </c>
      <c r="D14900" t="s">
        <v>535</v>
      </c>
      <c r="E14900" t="s">
        <v>2183</v>
      </c>
      <c r="F14900" s="38">
        <v>-38.2300088</v>
      </c>
      <c r="G14900">
        <v>146.57591740000001</v>
      </c>
      <c r="H14900">
        <v>0</v>
      </c>
      <c r="I14900" t="s">
        <v>592</v>
      </c>
      <c r="J14900" cm="1">
        <f t="array" ref="J14900:L14900">_xlfn.XLOOKUP($C14900, AGE!$A:$A,AGE!$B:$D,,0,2)</f>
        <v>22.18</v>
      </c>
      <c r="K14900">
        <v>0.63</v>
      </c>
      <c r="L14900" t="str">
        <v>Briggs et al. 2007</v>
      </c>
      <c r="M14900" t="s">
        <v>2296</v>
      </c>
      <c r="P14900" t="s">
        <v>2342</v>
      </c>
      <c r="S14900">
        <v>-25</v>
      </c>
      <c r="T14900">
        <v>0.06</v>
      </c>
      <c r="U14900" t="s">
        <v>2307</v>
      </c>
      <c r="V14900">
        <v>1</v>
      </c>
      <c r="W14900" t="s">
        <v>2547</v>
      </c>
    </row>
    <row r="14901" spans="1:23" x14ac:dyDescent="0.3">
      <c r="A14901">
        <v>22842</v>
      </c>
      <c r="B14901" s="15" t="s">
        <v>1870</v>
      </c>
      <c r="C14901" t="str">
        <f>_xlfn.XLOOKUP($B14901, STANDARDS!$A:$A, STANDARDS!$B:$B,,0,2)</f>
        <v>Morwell 1B Lignite</v>
      </c>
      <c r="D14901" t="s">
        <v>535</v>
      </c>
      <c r="E14901" t="s">
        <v>2183</v>
      </c>
      <c r="F14901" s="38">
        <v>-38.2300088</v>
      </c>
      <c r="G14901">
        <v>146.57591740000001</v>
      </c>
      <c r="H14901">
        <v>0</v>
      </c>
      <c r="I14901" t="s">
        <v>592</v>
      </c>
      <c r="J14901" cm="1">
        <f t="array" ref="J14901:L14901">_xlfn.XLOOKUP($C14901, AGE!$A:$A,AGE!$B:$D,,0,2)</f>
        <v>22.18</v>
      </c>
      <c r="K14901">
        <v>0.63</v>
      </c>
      <c r="L14901" t="str">
        <v>Briggs et al. 2007</v>
      </c>
      <c r="M14901" t="s">
        <v>2345</v>
      </c>
      <c r="P14901" t="s">
        <v>2342</v>
      </c>
      <c r="S14901">
        <v>-25</v>
      </c>
      <c r="T14901">
        <v>0.06</v>
      </c>
      <c r="U14901" t="s">
        <v>2344</v>
      </c>
      <c r="V14901">
        <v>1</v>
      </c>
      <c r="W14901" t="s">
        <v>2547</v>
      </c>
    </row>
    <row r="14902" spans="1:23" x14ac:dyDescent="0.3">
      <c r="A14902">
        <v>22843</v>
      </c>
      <c r="B14902" s="15" t="s">
        <v>1870</v>
      </c>
      <c r="C14902" t="str">
        <f>_xlfn.XLOOKUP($B14902, STANDARDS!$A:$A, STANDARDS!$B:$B,,0,2)</f>
        <v>Morwell 1B Lignite</v>
      </c>
      <c r="D14902" t="s">
        <v>535</v>
      </c>
      <c r="E14902" t="s">
        <v>2183</v>
      </c>
      <c r="F14902" s="38">
        <v>-38.2300088</v>
      </c>
      <c r="G14902">
        <v>146.57591740000001</v>
      </c>
      <c r="H14902">
        <v>0</v>
      </c>
      <c r="I14902" t="s">
        <v>592</v>
      </c>
      <c r="J14902" cm="1">
        <f t="array" ref="J14902:L14902">_xlfn.XLOOKUP($C14902, AGE!$A:$A,AGE!$B:$D,,0,2)</f>
        <v>22.18</v>
      </c>
      <c r="K14902">
        <v>0.63</v>
      </c>
      <c r="L14902" t="str">
        <v>Briggs et al. 2007</v>
      </c>
      <c r="M14902" t="s">
        <v>2296</v>
      </c>
      <c r="P14902" t="s">
        <v>2342</v>
      </c>
      <c r="S14902">
        <v>-25.9</v>
      </c>
      <c r="T14902">
        <v>0.06</v>
      </c>
      <c r="U14902" t="s">
        <v>2307</v>
      </c>
      <c r="V14902">
        <v>1</v>
      </c>
      <c r="W14902" t="s">
        <v>2547</v>
      </c>
    </row>
    <row r="14903" spans="1:23" x14ac:dyDescent="0.3">
      <c r="A14903">
        <v>22844</v>
      </c>
      <c r="B14903" s="15" t="s">
        <v>1870</v>
      </c>
      <c r="C14903" t="str">
        <f>_xlfn.XLOOKUP($B14903, STANDARDS!$A:$A, STANDARDS!$B:$B,,0,2)</f>
        <v>Morwell 1B Lignite</v>
      </c>
      <c r="D14903" t="s">
        <v>535</v>
      </c>
      <c r="E14903" t="s">
        <v>2183</v>
      </c>
      <c r="F14903" s="38">
        <v>-38.2300088</v>
      </c>
      <c r="G14903">
        <v>146.57591740000001</v>
      </c>
      <c r="H14903">
        <v>0</v>
      </c>
      <c r="I14903" t="s">
        <v>592</v>
      </c>
      <c r="J14903" cm="1">
        <f t="array" ref="J14903:L14903">_xlfn.XLOOKUP($C14903, AGE!$A:$A,AGE!$B:$D,,0,2)</f>
        <v>22.18</v>
      </c>
      <c r="K14903">
        <v>0.63</v>
      </c>
      <c r="L14903" t="str">
        <v>Briggs et al. 2007</v>
      </c>
      <c r="M14903" t="s">
        <v>2296</v>
      </c>
      <c r="P14903" t="s">
        <v>2342</v>
      </c>
      <c r="S14903">
        <v>-25.7</v>
      </c>
      <c r="T14903">
        <v>0.06</v>
      </c>
      <c r="U14903" t="s">
        <v>2307</v>
      </c>
      <c r="V14903">
        <v>1</v>
      </c>
      <c r="W14903" t="s">
        <v>2547</v>
      </c>
    </row>
    <row r="14904" spans="1:23" x14ac:dyDescent="0.3">
      <c r="A14904">
        <v>22845</v>
      </c>
      <c r="B14904" s="15" t="s">
        <v>1870</v>
      </c>
      <c r="C14904" t="str">
        <f>_xlfn.XLOOKUP($B14904, STANDARDS!$A:$A, STANDARDS!$B:$B,,0,2)</f>
        <v>Morwell 1B Lignite</v>
      </c>
      <c r="D14904" t="s">
        <v>535</v>
      </c>
      <c r="E14904" t="s">
        <v>2183</v>
      </c>
      <c r="F14904" s="38">
        <v>-38.2300088</v>
      </c>
      <c r="G14904">
        <v>146.57591740000001</v>
      </c>
      <c r="H14904">
        <v>0</v>
      </c>
      <c r="I14904" t="s">
        <v>592</v>
      </c>
      <c r="J14904" cm="1">
        <f t="array" ref="J14904:L14904">_xlfn.XLOOKUP($C14904, AGE!$A:$A,AGE!$B:$D,,0,2)</f>
        <v>22.18</v>
      </c>
      <c r="K14904">
        <v>0.63</v>
      </c>
      <c r="L14904" t="str">
        <v>Briggs et al. 2007</v>
      </c>
      <c r="M14904" t="s">
        <v>2345</v>
      </c>
      <c r="P14904" t="s">
        <v>2342</v>
      </c>
      <c r="S14904">
        <v>-23</v>
      </c>
      <c r="T14904">
        <v>0.06</v>
      </c>
      <c r="U14904" t="s">
        <v>2344</v>
      </c>
      <c r="V14904">
        <v>1</v>
      </c>
      <c r="W14904" t="s">
        <v>2547</v>
      </c>
    </row>
    <row r="14905" spans="1:23" x14ac:dyDescent="0.3">
      <c r="A14905">
        <v>22845</v>
      </c>
      <c r="B14905" s="15" t="s">
        <v>1870</v>
      </c>
      <c r="C14905" t="str">
        <f>_xlfn.XLOOKUP($B14905, STANDARDS!$A:$A, STANDARDS!$B:$B,,0,2)</f>
        <v>Morwell 1B Lignite</v>
      </c>
      <c r="D14905" t="s">
        <v>535</v>
      </c>
      <c r="E14905" t="s">
        <v>2183</v>
      </c>
      <c r="F14905" s="38">
        <v>-38.2300088</v>
      </c>
      <c r="G14905">
        <v>146.57591740000001</v>
      </c>
      <c r="H14905">
        <v>0</v>
      </c>
      <c r="I14905" t="s">
        <v>592</v>
      </c>
      <c r="J14905" cm="1">
        <f t="array" ref="J14905:L14905">_xlfn.XLOOKUP($C14905, AGE!$A:$A,AGE!$B:$D,,0,2)</f>
        <v>22.18</v>
      </c>
      <c r="K14905">
        <v>0.63</v>
      </c>
      <c r="L14905" t="str">
        <v>Briggs et al. 2007</v>
      </c>
      <c r="M14905" t="s">
        <v>2296</v>
      </c>
      <c r="P14905" t="s">
        <v>2342</v>
      </c>
      <c r="S14905">
        <v>-25.6</v>
      </c>
      <c r="T14905">
        <v>0.06</v>
      </c>
      <c r="U14905" t="s">
        <v>2307</v>
      </c>
      <c r="V14905">
        <v>1</v>
      </c>
      <c r="W14905" t="s">
        <v>2547</v>
      </c>
    </row>
    <row r="14906" spans="1:23" x14ac:dyDescent="0.3">
      <c r="A14906">
        <v>22846</v>
      </c>
      <c r="B14906" s="15" t="s">
        <v>1870</v>
      </c>
      <c r="C14906" t="str">
        <f>_xlfn.XLOOKUP($B14906, STANDARDS!$A:$A, STANDARDS!$B:$B,,0,2)</f>
        <v>Morwell 1B Lignite</v>
      </c>
      <c r="D14906" t="s">
        <v>535</v>
      </c>
      <c r="E14906" t="s">
        <v>2183</v>
      </c>
      <c r="F14906" s="38">
        <v>-38.2300088</v>
      </c>
      <c r="G14906">
        <v>146.57591740000001</v>
      </c>
      <c r="H14906">
        <v>0</v>
      </c>
      <c r="I14906" t="s">
        <v>592</v>
      </c>
      <c r="J14906" cm="1">
        <f t="array" ref="J14906:L14906">_xlfn.XLOOKUP($C14906, AGE!$A:$A,AGE!$B:$D,,0,2)</f>
        <v>22.18</v>
      </c>
      <c r="K14906">
        <v>0.63</v>
      </c>
      <c r="L14906" t="str">
        <v>Briggs et al. 2007</v>
      </c>
      <c r="M14906" t="s">
        <v>2345</v>
      </c>
      <c r="P14906" t="s">
        <v>2342</v>
      </c>
      <c r="S14906">
        <v>-25.4</v>
      </c>
      <c r="T14906">
        <v>0.06</v>
      </c>
      <c r="U14906" t="s">
        <v>2344</v>
      </c>
      <c r="V14906">
        <v>1</v>
      </c>
      <c r="W14906" t="s">
        <v>2547</v>
      </c>
    </row>
    <row r="14907" spans="1:23" x14ac:dyDescent="0.3">
      <c r="A14907">
        <v>22846</v>
      </c>
      <c r="B14907" s="15" t="s">
        <v>1870</v>
      </c>
      <c r="C14907" t="str">
        <f>_xlfn.XLOOKUP($B14907, STANDARDS!$A:$A, STANDARDS!$B:$B,,0,2)</f>
        <v>Morwell 1B Lignite</v>
      </c>
      <c r="D14907" t="s">
        <v>535</v>
      </c>
      <c r="E14907" t="s">
        <v>2183</v>
      </c>
      <c r="F14907" s="38">
        <v>-38.2300088</v>
      </c>
      <c r="G14907">
        <v>146.57591740000001</v>
      </c>
      <c r="H14907">
        <v>0</v>
      </c>
      <c r="I14907" t="s">
        <v>592</v>
      </c>
      <c r="J14907" cm="1">
        <f t="array" ref="J14907:L14907">_xlfn.XLOOKUP($C14907, AGE!$A:$A,AGE!$B:$D,,0,2)</f>
        <v>22.18</v>
      </c>
      <c r="K14907">
        <v>0.63</v>
      </c>
      <c r="L14907" t="str">
        <v>Briggs et al. 2007</v>
      </c>
      <c r="M14907" t="s">
        <v>2296</v>
      </c>
      <c r="P14907" t="s">
        <v>2342</v>
      </c>
      <c r="S14907">
        <v>-25.8</v>
      </c>
      <c r="T14907">
        <v>0.06</v>
      </c>
      <c r="U14907" t="s">
        <v>2307</v>
      </c>
      <c r="V14907">
        <v>1</v>
      </c>
      <c r="W14907" t="s">
        <v>2547</v>
      </c>
    </row>
    <row r="14908" spans="1:23" x14ac:dyDescent="0.3">
      <c r="A14908">
        <v>22847</v>
      </c>
      <c r="B14908" s="15" t="s">
        <v>1870</v>
      </c>
      <c r="C14908" t="str">
        <f>_xlfn.XLOOKUP($B14908, STANDARDS!$A:$A, STANDARDS!$B:$B,,0,2)</f>
        <v>Morwell 1B Lignite</v>
      </c>
      <c r="D14908" t="s">
        <v>535</v>
      </c>
      <c r="E14908" t="s">
        <v>2183</v>
      </c>
      <c r="F14908" s="38">
        <v>-38.2300088</v>
      </c>
      <c r="G14908">
        <v>146.57591740000001</v>
      </c>
      <c r="H14908">
        <v>0</v>
      </c>
      <c r="I14908" t="s">
        <v>592</v>
      </c>
      <c r="J14908" cm="1">
        <f t="array" ref="J14908:L14908">_xlfn.XLOOKUP($C14908, AGE!$A:$A,AGE!$B:$D,,0,2)</f>
        <v>22.18</v>
      </c>
      <c r="K14908">
        <v>0.63</v>
      </c>
      <c r="L14908" t="str">
        <v>Briggs et al. 2007</v>
      </c>
      <c r="M14908" t="s">
        <v>2296</v>
      </c>
      <c r="P14908" t="s">
        <v>2342</v>
      </c>
      <c r="S14908">
        <v>-25.4</v>
      </c>
      <c r="T14908">
        <v>0.06</v>
      </c>
      <c r="U14908" t="s">
        <v>2307</v>
      </c>
      <c r="V14908">
        <v>1</v>
      </c>
      <c r="W14908" t="s">
        <v>2547</v>
      </c>
    </row>
    <row r="14909" spans="1:23" x14ac:dyDescent="0.3">
      <c r="A14909">
        <v>22848</v>
      </c>
      <c r="B14909" s="15" t="s">
        <v>1870</v>
      </c>
      <c r="C14909" t="str">
        <f>_xlfn.XLOOKUP($B14909, STANDARDS!$A:$A, STANDARDS!$B:$B,,0,2)</f>
        <v>Morwell 1B Lignite</v>
      </c>
      <c r="D14909" t="s">
        <v>535</v>
      </c>
      <c r="E14909" t="s">
        <v>2183</v>
      </c>
      <c r="F14909" s="38">
        <v>-38.2300088</v>
      </c>
      <c r="G14909">
        <v>146.57591740000001</v>
      </c>
      <c r="H14909">
        <v>0</v>
      </c>
      <c r="I14909" t="s">
        <v>592</v>
      </c>
      <c r="J14909" cm="1">
        <f t="array" ref="J14909:L14909">_xlfn.XLOOKUP($C14909, AGE!$A:$A,AGE!$B:$D,,0,2)</f>
        <v>22.18</v>
      </c>
      <c r="K14909">
        <v>0.63</v>
      </c>
      <c r="L14909" t="str">
        <v>Briggs et al. 2007</v>
      </c>
      <c r="M14909" t="s">
        <v>2296</v>
      </c>
      <c r="P14909" t="s">
        <v>2342</v>
      </c>
      <c r="S14909">
        <v>-25.8</v>
      </c>
      <c r="T14909">
        <v>0.06</v>
      </c>
      <c r="U14909" t="s">
        <v>2307</v>
      </c>
      <c r="V14909">
        <v>1</v>
      </c>
      <c r="W14909" t="s">
        <v>2547</v>
      </c>
    </row>
    <row r="14910" spans="1:23" x14ac:dyDescent="0.3">
      <c r="A14910">
        <v>22862</v>
      </c>
      <c r="B14910" s="15" t="s">
        <v>1870</v>
      </c>
      <c r="C14910" t="str">
        <f>_xlfn.XLOOKUP($B14910, STANDARDS!$A:$A, STANDARDS!$B:$B,,0,2)</f>
        <v>Morwell 1B Lignite</v>
      </c>
      <c r="D14910" t="s">
        <v>535</v>
      </c>
      <c r="E14910" t="s">
        <v>2183</v>
      </c>
      <c r="F14910" s="38">
        <v>-38.2300088</v>
      </c>
      <c r="G14910">
        <v>146.57591740000001</v>
      </c>
      <c r="H14910">
        <v>0</v>
      </c>
      <c r="I14910" t="s">
        <v>592</v>
      </c>
      <c r="J14910" cm="1">
        <f t="array" ref="J14910:L14910">_xlfn.XLOOKUP($C14910, AGE!$A:$A,AGE!$B:$D,,0,2)</f>
        <v>22.18</v>
      </c>
      <c r="K14910">
        <v>0.63</v>
      </c>
      <c r="L14910" t="str">
        <v>Briggs et al. 2007</v>
      </c>
      <c r="M14910" t="s">
        <v>2296</v>
      </c>
      <c r="P14910" t="s">
        <v>2342</v>
      </c>
      <c r="S14910">
        <v>-24.1</v>
      </c>
      <c r="T14910">
        <v>0.06</v>
      </c>
      <c r="U14910" t="s">
        <v>2307</v>
      </c>
      <c r="V14910">
        <v>1</v>
      </c>
      <c r="W14910" t="s">
        <v>2547</v>
      </c>
    </row>
    <row r="14911" spans="1:23" x14ac:dyDescent="0.3">
      <c r="A14911">
        <v>22862</v>
      </c>
      <c r="B14911" s="15" t="s">
        <v>1870</v>
      </c>
      <c r="C14911" t="str">
        <f>_xlfn.XLOOKUP($B14911, STANDARDS!$A:$A, STANDARDS!$B:$B,,0,2)</f>
        <v>Morwell 1B Lignite</v>
      </c>
      <c r="D14911" t="s">
        <v>535</v>
      </c>
      <c r="E14911" t="s">
        <v>2183</v>
      </c>
      <c r="F14911" s="38">
        <v>-38.2300088</v>
      </c>
      <c r="G14911">
        <v>146.57591740000001</v>
      </c>
      <c r="H14911">
        <v>0</v>
      </c>
      <c r="I14911" t="s">
        <v>592</v>
      </c>
      <c r="J14911" cm="1">
        <f t="array" ref="J14911:L14911">_xlfn.XLOOKUP($C14911, AGE!$A:$A,AGE!$B:$D,,0,2)</f>
        <v>22.18</v>
      </c>
      <c r="K14911">
        <v>0.63</v>
      </c>
      <c r="L14911" t="str">
        <v>Briggs et al. 2007</v>
      </c>
      <c r="M14911" t="s">
        <v>2345</v>
      </c>
      <c r="P14911" t="s">
        <v>2342</v>
      </c>
      <c r="S14911">
        <v>-24.2</v>
      </c>
      <c r="T14911">
        <v>0.06</v>
      </c>
      <c r="U14911" t="s">
        <v>2344</v>
      </c>
      <c r="V14911">
        <v>1</v>
      </c>
      <c r="W14911" t="s">
        <v>2547</v>
      </c>
    </row>
    <row r="14912" spans="1:23" x14ac:dyDescent="0.3">
      <c r="A14912">
        <v>22863</v>
      </c>
      <c r="B14912" s="15" t="s">
        <v>1870</v>
      </c>
      <c r="C14912" t="str">
        <f>_xlfn.XLOOKUP($B14912, STANDARDS!$A:$A, STANDARDS!$B:$B,,0,2)</f>
        <v>Morwell 1B Lignite</v>
      </c>
      <c r="D14912" t="s">
        <v>535</v>
      </c>
      <c r="E14912" t="s">
        <v>2183</v>
      </c>
      <c r="F14912" s="38">
        <v>-38.2300088</v>
      </c>
      <c r="G14912">
        <v>146.57591740000001</v>
      </c>
      <c r="H14912">
        <v>0</v>
      </c>
      <c r="I14912" t="s">
        <v>592</v>
      </c>
      <c r="J14912" cm="1">
        <f t="array" ref="J14912:L14912">_xlfn.XLOOKUP($C14912, AGE!$A:$A,AGE!$B:$D,,0,2)</f>
        <v>22.18</v>
      </c>
      <c r="K14912">
        <v>0.63</v>
      </c>
      <c r="L14912" t="str">
        <v>Briggs et al. 2007</v>
      </c>
      <c r="M14912" t="s">
        <v>2345</v>
      </c>
      <c r="P14912" t="s">
        <v>2342</v>
      </c>
      <c r="S14912">
        <v>-23.5</v>
      </c>
      <c r="T14912">
        <v>0.06</v>
      </c>
      <c r="U14912" t="s">
        <v>2344</v>
      </c>
      <c r="V14912">
        <v>1</v>
      </c>
      <c r="W14912" t="s">
        <v>2547</v>
      </c>
    </row>
    <row r="14913" spans="1:23" x14ac:dyDescent="0.3">
      <c r="A14913">
        <v>22863</v>
      </c>
      <c r="B14913" s="15" t="s">
        <v>1870</v>
      </c>
      <c r="C14913" t="str">
        <f>_xlfn.XLOOKUP($B14913, STANDARDS!$A:$A, STANDARDS!$B:$B,,0,2)</f>
        <v>Morwell 1B Lignite</v>
      </c>
      <c r="D14913" t="s">
        <v>535</v>
      </c>
      <c r="E14913" t="s">
        <v>2183</v>
      </c>
      <c r="F14913" s="38">
        <v>-38.2300088</v>
      </c>
      <c r="G14913">
        <v>146.57591740000001</v>
      </c>
      <c r="H14913">
        <v>0</v>
      </c>
      <c r="I14913" t="s">
        <v>592</v>
      </c>
      <c r="J14913" cm="1">
        <f t="array" ref="J14913:L14913">_xlfn.XLOOKUP($C14913, AGE!$A:$A,AGE!$B:$D,,0,2)</f>
        <v>22.18</v>
      </c>
      <c r="K14913">
        <v>0.63</v>
      </c>
      <c r="L14913" t="str">
        <v>Briggs et al. 2007</v>
      </c>
      <c r="M14913" t="s">
        <v>2296</v>
      </c>
      <c r="P14913" t="s">
        <v>2342</v>
      </c>
      <c r="S14913">
        <v>-23.8</v>
      </c>
      <c r="T14913">
        <v>0.06</v>
      </c>
      <c r="U14913" t="s">
        <v>2307</v>
      </c>
      <c r="V14913">
        <v>1</v>
      </c>
      <c r="W14913" t="s">
        <v>2547</v>
      </c>
    </row>
    <row r="14914" spans="1:23" x14ac:dyDescent="0.3">
      <c r="A14914">
        <v>22864</v>
      </c>
      <c r="B14914" s="15" t="s">
        <v>1870</v>
      </c>
      <c r="C14914" t="str">
        <f>_xlfn.XLOOKUP($B14914, STANDARDS!$A:$A, STANDARDS!$B:$B,,0,2)</f>
        <v>Morwell 1B Lignite</v>
      </c>
      <c r="D14914" t="s">
        <v>535</v>
      </c>
      <c r="E14914" t="s">
        <v>2183</v>
      </c>
      <c r="F14914" s="38">
        <v>-38.2300088</v>
      </c>
      <c r="G14914">
        <v>146.57591740000001</v>
      </c>
      <c r="H14914">
        <v>0</v>
      </c>
      <c r="I14914" t="s">
        <v>592</v>
      </c>
      <c r="J14914" cm="1">
        <f t="array" ref="J14914:L14914">_xlfn.XLOOKUP($C14914, AGE!$A:$A,AGE!$B:$D,,0,2)</f>
        <v>22.18</v>
      </c>
      <c r="K14914">
        <v>0.63</v>
      </c>
      <c r="L14914" t="str">
        <v>Briggs et al. 2007</v>
      </c>
      <c r="M14914" t="s">
        <v>2296</v>
      </c>
      <c r="P14914" t="s">
        <v>2342</v>
      </c>
      <c r="S14914">
        <v>-23.8</v>
      </c>
      <c r="T14914">
        <v>0.06</v>
      </c>
      <c r="U14914" t="s">
        <v>2307</v>
      </c>
      <c r="V14914">
        <v>1</v>
      </c>
      <c r="W14914" t="s">
        <v>2547</v>
      </c>
    </row>
    <row r="14915" spans="1:23" x14ac:dyDescent="0.3">
      <c r="A14915">
        <v>22865</v>
      </c>
      <c r="B14915" s="15" t="s">
        <v>1870</v>
      </c>
      <c r="C14915" t="str">
        <f>_xlfn.XLOOKUP($B14915, STANDARDS!$A:$A, STANDARDS!$B:$B,,0,2)</f>
        <v>Morwell 1B Lignite</v>
      </c>
      <c r="D14915" t="s">
        <v>535</v>
      </c>
      <c r="E14915" t="s">
        <v>2183</v>
      </c>
      <c r="F14915" s="38">
        <v>-38.2300088</v>
      </c>
      <c r="G14915">
        <v>146.57591740000001</v>
      </c>
      <c r="H14915">
        <v>0</v>
      </c>
      <c r="I14915" t="s">
        <v>592</v>
      </c>
      <c r="J14915" cm="1">
        <f t="array" ref="J14915:L14915">_xlfn.XLOOKUP($C14915, AGE!$A:$A,AGE!$B:$D,,0,2)</f>
        <v>22.18</v>
      </c>
      <c r="K14915">
        <v>0.63</v>
      </c>
      <c r="L14915" t="str">
        <v>Briggs et al. 2007</v>
      </c>
      <c r="M14915" t="s">
        <v>2345</v>
      </c>
      <c r="P14915" t="s">
        <v>2342</v>
      </c>
      <c r="S14915">
        <v>-25.1</v>
      </c>
      <c r="T14915">
        <v>0.06</v>
      </c>
      <c r="U14915" t="s">
        <v>2344</v>
      </c>
      <c r="V14915">
        <v>1</v>
      </c>
      <c r="W14915" t="s">
        <v>2547</v>
      </c>
    </row>
    <row r="14916" spans="1:23" x14ac:dyDescent="0.3">
      <c r="A14916">
        <v>22865</v>
      </c>
      <c r="B14916" s="15" t="s">
        <v>1870</v>
      </c>
      <c r="C14916" t="str">
        <f>_xlfn.XLOOKUP($B14916, STANDARDS!$A:$A, STANDARDS!$B:$B,,0,2)</f>
        <v>Morwell 1B Lignite</v>
      </c>
      <c r="D14916" t="s">
        <v>535</v>
      </c>
      <c r="E14916" t="s">
        <v>2183</v>
      </c>
      <c r="F14916" s="38">
        <v>-38.2300088</v>
      </c>
      <c r="G14916">
        <v>146.57591740000001</v>
      </c>
      <c r="H14916">
        <v>0</v>
      </c>
      <c r="I14916" t="s">
        <v>592</v>
      </c>
      <c r="J14916" cm="1">
        <f t="array" ref="J14916:L14916">_xlfn.XLOOKUP($C14916, AGE!$A:$A,AGE!$B:$D,,0,2)</f>
        <v>22.18</v>
      </c>
      <c r="K14916">
        <v>0.63</v>
      </c>
      <c r="L14916" t="str">
        <v>Briggs et al. 2007</v>
      </c>
      <c r="M14916" t="s">
        <v>2296</v>
      </c>
      <c r="P14916" t="s">
        <v>2342</v>
      </c>
      <c r="S14916">
        <v>-25.2</v>
      </c>
      <c r="T14916">
        <v>0.06</v>
      </c>
      <c r="U14916" t="s">
        <v>2307</v>
      </c>
      <c r="V14916">
        <v>1</v>
      </c>
      <c r="W14916" t="s">
        <v>2547</v>
      </c>
    </row>
    <row r="14917" spans="1:23" x14ac:dyDescent="0.3">
      <c r="A14917">
        <v>22866</v>
      </c>
      <c r="B14917" s="15" t="s">
        <v>1870</v>
      </c>
      <c r="C14917" t="str">
        <f>_xlfn.XLOOKUP($B14917, STANDARDS!$A:$A, STANDARDS!$B:$B,,0,2)</f>
        <v>Morwell 1B Lignite</v>
      </c>
      <c r="D14917" t="s">
        <v>535</v>
      </c>
      <c r="E14917" t="s">
        <v>2183</v>
      </c>
      <c r="F14917" s="38">
        <v>-38.2300088</v>
      </c>
      <c r="G14917">
        <v>146.57591740000001</v>
      </c>
      <c r="H14917">
        <v>0</v>
      </c>
      <c r="I14917" t="s">
        <v>592</v>
      </c>
      <c r="J14917" cm="1">
        <f t="array" ref="J14917:L14917">_xlfn.XLOOKUP($C14917, AGE!$A:$A,AGE!$B:$D,,0,2)</f>
        <v>22.18</v>
      </c>
      <c r="K14917">
        <v>0.63</v>
      </c>
      <c r="L14917" t="str">
        <v>Briggs et al. 2007</v>
      </c>
      <c r="M14917" t="s">
        <v>2345</v>
      </c>
      <c r="P14917" t="s">
        <v>2342</v>
      </c>
      <c r="S14917">
        <v>-24.1</v>
      </c>
      <c r="T14917">
        <v>0.06</v>
      </c>
      <c r="U14917" t="s">
        <v>2344</v>
      </c>
      <c r="V14917">
        <v>1</v>
      </c>
      <c r="W14917" t="s">
        <v>2547</v>
      </c>
    </row>
    <row r="14918" spans="1:23" x14ac:dyDescent="0.3">
      <c r="A14918">
        <v>22866</v>
      </c>
      <c r="B14918" s="15" t="s">
        <v>1870</v>
      </c>
      <c r="C14918" t="str">
        <f>_xlfn.XLOOKUP($B14918, STANDARDS!$A:$A, STANDARDS!$B:$B,,0,2)</f>
        <v>Morwell 1B Lignite</v>
      </c>
      <c r="D14918" t="s">
        <v>535</v>
      </c>
      <c r="E14918" t="s">
        <v>2183</v>
      </c>
      <c r="F14918" s="38">
        <v>-38.2300088</v>
      </c>
      <c r="G14918">
        <v>146.57591740000001</v>
      </c>
      <c r="H14918">
        <v>0</v>
      </c>
      <c r="I14918" t="s">
        <v>592</v>
      </c>
      <c r="J14918" cm="1">
        <f t="array" ref="J14918:L14918">_xlfn.XLOOKUP($C14918, AGE!$A:$A,AGE!$B:$D,,0,2)</f>
        <v>22.18</v>
      </c>
      <c r="K14918">
        <v>0.63</v>
      </c>
      <c r="L14918" t="str">
        <v>Briggs et al. 2007</v>
      </c>
      <c r="M14918" t="s">
        <v>2296</v>
      </c>
      <c r="P14918" t="s">
        <v>2342</v>
      </c>
      <c r="S14918">
        <v>-24.2</v>
      </c>
      <c r="T14918">
        <v>0.06</v>
      </c>
      <c r="U14918" t="s">
        <v>2307</v>
      </c>
      <c r="V14918">
        <v>1</v>
      </c>
      <c r="W14918" t="s">
        <v>2547</v>
      </c>
    </row>
    <row r="14919" spans="1:23" x14ac:dyDescent="0.3">
      <c r="A14919">
        <v>22867</v>
      </c>
      <c r="B14919" s="15" t="s">
        <v>1870</v>
      </c>
      <c r="C14919" t="str">
        <f>_xlfn.XLOOKUP($B14919, STANDARDS!$A:$A, STANDARDS!$B:$B,,0,2)</f>
        <v>Morwell 1B Lignite</v>
      </c>
      <c r="D14919" t="s">
        <v>535</v>
      </c>
      <c r="E14919" t="s">
        <v>2183</v>
      </c>
      <c r="F14919" s="38">
        <v>-38.2300088</v>
      </c>
      <c r="G14919">
        <v>146.57591740000001</v>
      </c>
      <c r="H14919">
        <v>0</v>
      </c>
      <c r="I14919" t="s">
        <v>592</v>
      </c>
      <c r="J14919" cm="1">
        <f t="array" ref="J14919:L14919">_xlfn.XLOOKUP($C14919, AGE!$A:$A,AGE!$B:$D,,0,2)</f>
        <v>22.18</v>
      </c>
      <c r="K14919">
        <v>0.63</v>
      </c>
      <c r="L14919" t="str">
        <v>Briggs et al. 2007</v>
      </c>
      <c r="M14919" t="s">
        <v>2345</v>
      </c>
      <c r="P14919" t="s">
        <v>2342</v>
      </c>
      <c r="S14919">
        <v>-24.1</v>
      </c>
      <c r="T14919">
        <v>0.06</v>
      </c>
      <c r="U14919" t="s">
        <v>2344</v>
      </c>
      <c r="V14919">
        <v>1</v>
      </c>
      <c r="W14919" t="s">
        <v>2547</v>
      </c>
    </row>
    <row r="14920" spans="1:23" x14ac:dyDescent="0.3">
      <c r="A14920">
        <v>22867</v>
      </c>
      <c r="B14920" s="15" t="s">
        <v>1870</v>
      </c>
      <c r="C14920" t="str">
        <f>_xlfn.XLOOKUP($B14920, STANDARDS!$A:$A, STANDARDS!$B:$B,,0,2)</f>
        <v>Morwell 1B Lignite</v>
      </c>
      <c r="D14920" t="s">
        <v>535</v>
      </c>
      <c r="E14920" t="s">
        <v>2183</v>
      </c>
      <c r="F14920" s="38">
        <v>-38.2300088</v>
      </c>
      <c r="G14920">
        <v>146.57591740000001</v>
      </c>
      <c r="H14920">
        <v>0</v>
      </c>
      <c r="I14920" t="s">
        <v>592</v>
      </c>
      <c r="J14920" cm="1">
        <f t="array" ref="J14920:L14920">_xlfn.XLOOKUP($C14920, AGE!$A:$A,AGE!$B:$D,,0,2)</f>
        <v>22.18</v>
      </c>
      <c r="K14920">
        <v>0.63</v>
      </c>
      <c r="L14920" t="str">
        <v>Briggs et al. 2007</v>
      </c>
      <c r="M14920" t="s">
        <v>2296</v>
      </c>
      <c r="P14920" t="s">
        <v>2342</v>
      </c>
      <c r="S14920">
        <v>-24.4</v>
      </c>
      <c r="T14920">
        <v>0.06</v>
      </c>
      <c r="U14920" t="s">
        <v>2307</v>
      </c>
      <c r="V14920">
        <v>1</v>
      </c>
      <c r="W14920" t="s">
        <v>2547</v>
      </c>
    </row>
    <row r="14921" spans="1:23" x14ac:dyDescent="0.3">
      <c r="A14921">
        <v>22870</v>
      </c>
      <c r="B14921" s="15" t="s">
        <v>1870</v>
      </c>
      <c r="C14921" t="str">
        <f>_xlfn.XLOOKUP($B14921, STANDARDS!$A:$A, STANDARDS!$B:$B,,0,2)</f>
        <v>Morwell 1B Lignite</v>
      </c>
      <c r="D14921" t="s">
        <v>535</v>
      </c>
      <c r="E14921" t="s">
        <v>2183</v>
      </c>
      <c r="F14921" s="38">
        <v>-38.2300088</v>
      </c>
      <c r="G14921">
        <v>146.57591740000001</v>
      </c>
      <c r="H14921">
        <v>0</v>
      </c>
      <c r="I14921" t="s">
        <v>592</v>
      </c>
      <c r="J14921" cm="1">
        <f t="array" ref="J14921:L14921">_xlfn.XLOOKUP($C14921, AGE!$A:$A,AGE!$B:$D,,0,2)</f>
        <v>22.18</v>
      </c>
      <c r="K14921">
        <v>0.63</v>
      </c>
      <c r="L14921" t="str">
        <v>Briggs et al. 2007</v>
      </c>
      <c r="M14921" t="s">
        <v>2296</v>
      </c>
      <c r="P14921" t="s">
        <v>2342</v>
      </c>
      <c r="S14921">
        <v>-25.5</v>
      </c>
      <c r="T14921">
        <v>0.06</v>
      </c>
      <c r="U14921" t="s">
        <v>2307</v>
      </c>
      <c r="V14921">
        <v>1</v>
      </c>
      <c r="W14921" t="s">
        <v>2547</v>
      </c>
    </row>
    <row r="14922" spans="1:23" x14ac:dyDescent="0.3">
      <c r="A14922">
        <v>22871</v>
      </c>
      <c r="B14922" s="15" t="s">
        <v>1870</v>
      </c>
      <c r="C14922" t="str">
        <f>_xlfn.XLOOKUP($B14922, STANDARDS!$A:$A, STANDARDS!$B:$B,,0,2)</f>
        <v>Morwell 1B Lignite</v>
      </c>
      <c r="D14922" t="s">
        <v>535</v>
      </c>
      <c r="E14922" t="s">
        <v>2183</v>
      </c>
      <c r="F14922" s="38">
        <v>-38.2300088</v>
      </c>
      <c r="G14922">
        <v>146.57591740000001</v>
      </c>
      <c r="H14922">
        <v>0</v>
      </c>
      <c r="I14922" t="s">
        <v>592</v>
      </c>
      <c r="J14922" cm="1">
        <f t="array" ref="J14922:L14922">_xlfn.XLOOKUP($C14922, AGE!$A:$A,AGE!$B:$D,,0,2)</f>
        <v>22.18</v>
      </c>
      <c r="K14922">
        <v>0.63</v>
      </c>
      <c r="L14922" t="str">
        <v>Briggs et al. 2007</v>
      </c>
      <c r="M14922" t="s">
        <v>2345</v>
      </c>
      <c r="P14922" t="s">
        <v>2342</v>
      </c>
      <c r="S14922">
        <v>-23.5</v>
      </c>
      <c r="T14922">
        <v>0.06</v>
      </c>
      <c r="U14922" t="s">
        <v>2344</v>
      </c>
      <c r="V14922">
        <v>1</v>
      </c>
      <c r="W14922" t="s">
        <v>2547</v>
      </c>
    </row>
    <row r="14923" spans="1:23" x14ac:dyDescent="0.3">
      <c r="A14923">
        <v>22871</v>
      </c>
      <c r="B14923" s="15" t="s">
        <v>1870</v>
      </c>
      <c r="C14923" t="str">
        <f>_xlfn.XLOOKUP($B14923, STANDARDS!$A:$A, STANDARDS!$B:$B,,0,2)</f>
        <v>Morwell 1B Lignite</v>
      </c>
      <c r="D14923" t="s">
        <v>535</v>
      </c>
      <c r="E14923" t="s">
        <v>2183</v>
      </c>
      <c r="F14923" s="38">
        <v>-38.2300088</v>
      </c>
      <c r="G14923">
        <v>146.57591740000001</v>
      </c>
      <c r="H14923">
        <v>0</v>
      </c>
      <c r="I14923" t="s">
        <v>592</v>
      </c>
      <c r="J14923" cm="1">
        <f t="array" ref="J14923:L14923">_xlfn.XLOOKUP($C14923, AGE!$A:$A,AGE!$B:$D,,0,2)</f>
        <v>22.18</v>
      </c>
      <c r="K14923">
        <v>0.63</v>
      </c>
      <c r="L14923" t="str">
        <v>Briggs et al. 2007</v>
      </c>
      <c r="M14923" t="s">
        <v>2296</v>
      </c>
      <c r="P14923" t="s">
        <v>2342</v>
      </c>
      <c r="S14923">
        <v>-25.1</v>
      </c>
      <c r="T14923">
        <v>0.06</v>
      </c>
      <c r="U14923" t="s">
        <v>2307</v>
      </c>
      <c r="V14923">
        <v>1</v>
      </c>
      <c r="W14923" t="s">
        <v>2547</v>
      </c>
    </row>
    <row r="14924" spans="1:23" x14ac:dyDescent="0.3">
      <c r="A14924">
        <v>22874</v>
      </c>
      <c r="B14924" s="15" t="s">
        <v>1870</v>
      </c>
      <c r="C14924" t="str">
        <f>_xlfn.XLOOKUP($B14924, STANDARDS!$A:$A, STANDARDS!$B:$B,,0,2)</f>
        <v>Morwell 1B Lignite</v>
      </c>
      <c r="D14924" t="s">
        <v>535</v>
      </c>
      <c r="E14924" t="s">
        <v>2183</v>
      </c>
      <c r="F14924" s="38">
        <v>-38.2300088</v>
      </c>
      <c r="G14924">
        <v>146.57591740000001</v>
      </c>
      <c r="H14924">
        <v>0</v>
      </c>
      <c r="I14924" t="s">
        <v>592</v>
      </c>
      <c r="J14924" cm="1">
        <f t="array" ref="J14924:L14924">_xlfn.XLOOKUP($C14924, AGE!$A:$A,AGE!$B:$D,,0,2)</f>
        <v>22.18</v>
      </c>
      <c r="K14924">
        <v>0.63</v>
      </c>
      <c r="L14924" t="str">
        <v>Briggs et al. 2007</v>
      </c>
      <c r="M14924" t="s">
        <v>2296</v>
      </c>
      <c r="P14924" t="s">
        <v>2342</v>
      </c>
      <c r="S14924">
        <v>-24.5</v>
      </c>
      <c r="T14924">
        <v>0.06</v>
      </c>
      <c r="U14924" t="s">
        <v>2307</v>
      </c>
      <c r="V14924">
        <v>1</v>
      </c>
      <c r="W14924" t="s">
        <v>2547</v>
      </c>
    </row>
    <row r="14925" spans="1:23" x14ac:dyDescent="0.3">
      <c r="A14925">
        <v>22875</v>
      </c>
      <c r="B14925" s="15" t="s">
        <v>1870</v>
      </c>
      <c r="C14925" t="str">
        <f>_xlfn.XLOOKUP($B14925, STANDARDS!$A:$A, STANDARDS!$B:$B,,0,2)</f>
        <v>Morwell 1B Lignite</v>
      </c>
      <c r="D14925" t="s">
        <v>535</v>
      </c>
      <c r="E14925" t="s">
        <v>2183</v>
      </c>
      <c r="F14925" s="38">
        <v>-38.2300088</v>
      </c>
      <c r="G14925">
        <v>146.57591740000001</v>
      </c>
      <c r="H14925">
        <v>0</v>
      </c>
      <c r="I14925" t="s">
        <v>592</v>
      </c>
      <c r="J14925" cm="1">
        <f t="array" ref="J14925:L14925">_xlfn.XLOOKUP($C14925, AGE!$A:$A,AGE!$B:$D,,0,2)</f>
        <v>22.18</v>
      </c>
      <c r="K14925">
        <v>0.63</v>
      </c>
      <c r="L14925" t="str">
        <v>Briggs et al. 2007</v>
      </c>
      <c r="M14925" t="s">
        <v>2345</v>
      </c>
      <c r="P14925" t="s">
        <v>2342</v>
      </c>
      <c r="S14925">
        <v>-24.7</v>
      </c>
      <c r="T14925">
        <v>0.06</v>
      </c>
      <c r="U14925" t="s">
        <v>2344</v>
      </c>
      <c r="V14925">
        <v>1</v>
      </c>
      <c r="W14925" t="s">
        <v>2547</v>
      </c>
    </row>
    <row r="14926" spans="1:23" x14ac:dyDescent="0.3">
      <c r="A14926">
        <v>22875</v>
      </c>
      <c r="B14926" s="15" t="s">
        <v>1870</v>
      </c>
      <c r="C14926" t="str">
        <f>_xlfn.XLOOKUP($B14926, STANDARDS!$A:$A, STANDARDS!$B:$B,,0,2)</f>
        <v>Morwell 1B Lignite</v>
      </c>
      <c r="D14926" t="s">
        <v>535</v>
      </c>
      <c r="E14926" t="s">
        <v>2183</v>
      </c>
      <c r="F14926" s="38">
        <v>-38.2300088</v>
      </c>
      <c r="G14926">
        <v>146.57591740000001</v>
      </c>
      <c r="H14926">
        <v>0</v>
      </c>
      <c r="I14926" t="s">
        <v>592</v>
      </c>
      <c r="J14926" cm="1">
        <f t="array" ref="J14926:L14926">_xlfn.XLOOKUP($C14926, AGE!$A:$A,AGE!$B:$D,,0,2)</f>
        <v>22.18</v>
      </c>
      <c r="K14926">
        <v>0.63</v>
      </c>
      <c r="L14926" t="str">
        <v>Briggs et al. 2007</v>
      </c>
      <c r="M14926" t="s">
        <v>2296</v>
      </c>
      <c r="P14926" t="s">
        <v>2342</v>
      </c>
      <c r="S14926">
        <v>-25.1</v>
      </c>
      <c r="T14926">
        <v>0.06</v>
      </c>
      <c r="U14926" t="s">
        <v>2307</v>
      </c>
      <c r="V14926">
        <v>1</v>
      </c>
      <c r="W14926" t="s">
        <v>2547</v>
      </c>
    </row>
    <row r="14927" spans="1:23" x14ac:dyDescent="0.3">
      <c r="A14927">
        <v>22876</v>
      </c>
      <c r="B14927" s="15" t="s">
        <v>1870</v>
      </c>
      <c r="C14927" t="str">
        <f>_xlfn.XLOOKUP($B14927, STANDARDS!$A:$A, STANDARDS!$B:$B,,0,2)</f>
        <v>Morwell 1B Lignite</v>
      </c>
      <c r="D14927" t="s">
        <v>535</v>
      </c>
      <c r="E14927" t="s">
        <v>2183</v>
      </c>
      <c r="F14927" s="38">
        <v>-38.2300088</v>
      </c>
      <c r="G14927">
        <v>146.57591740000001</v>
      </c>
      <c r="H14927">
        <v>0</v>
      </c>
      <c r="I14927" t="s">
        <v>592</v>
      </c>
      <c r="J14927" cm="1">
        <f t="array" ref="J14927:L14927">_xlfn.XLOOKUP($C14927, AGE!$A:$A,AGE!$B:$D,,0,2)</f>
        <v>22.18</v>
      </c>
      <c r="K14927">
        <v>0.63</v>
      </c>
      <c r="L14927" t="str">
        <v>Briggs et al. 2007</v>
      </c>
      <c r="M14927" t="s">
        <v>2296</v>
      </c>
      <c r="P14927" t="s">
        <v>2342</v>
      </c>
      <c r="S14927">
        <v>-24.1</v>
      </c>
      <c r="T14927">
        <v>0.06</v>
      </c>
      <c r="U14927" t="s">
        <v>2307</v>
      </c>
      <c r="V14927">
        <v>1</v>
      </c>
      <c r="W14927" t="s">
        <v>2547</v>
      </c>
    </row>
    <row r="14928" spans="1:23" x14ac:dyDescent="0.3">
      <c r="A14928">
        <v>22876</v>
      </c>
      <c r="B14928" s="15" t="s">
        <v>1870</v>
      </c>
      <c r="C14928" t="str">
        <f>_xlfn.XLOOKUP($B14928, STANDARDS!$A:$A, STANDARDS!$B:$B,,0,2)</f>
        <v>Morwell 1B Lignite</v>
      </c>
      <c r="D14928" t="s">
        <v>535</v>
      </c>
      <c r="E14928" t="s">
        <v>2183</v>
      </c>
      <c r="F14928" s="38">
        <v>-38.2300088</v>
      </c>
      <c r="G14928">
        <v>146.57591740000001</v>
      </c>
      <c r="H14928">
        <v>0</v>
      </c>
      <c r="I14928" t="s">
        <v>592</v>
      </c>
      <c r="J14928" cm="1">
        <f t="array" ref="J14928:L14928">_xlfn.XLOOKUP($C14928, AGE!$A:$A,AGE!$B:$D,,0,2)</f>
        <v>22.18</v>
      </c>
      <c r="K14928">
        <v>0.63</v>
      </c>
      <c r="L14928" t="str">
        <v>Briggs et al. 2007</v>
      </c>
      <c r="M14928" t="s">
        <v>2345</v>
      </c>
      <c r="P14928" t="s">
        <v>2342</v>
      </c>
      <c r="S14928">
        <v>-24.1</v>
      </c>
      <c r="T14928">
        <v>0.06</v>
      </c>
      <c r="U14928" t="s">
        <v>2344</v>
      </c>
      <c r="V14928">
        <v>1</v>
      </c>
      <c r="W14928" t="s">
        <v>2547</v>
      </c>
    </row>
    <row r="14929" spans="1:23" x14ac:dyDescent="0.3">
      <c r="A14929">
        <v>22880</v>
      </c>
      <c r="B14929" s="15" t="s">
        <v>1870</v>
      </c>
      <c r="C14929" t="str">
        <f>_xlfn.XLOOKUP($B14929, STANDARDS!$A:$A, STANDARDS!$B:$B,,0,2)</f>
        <v>Morwell 1B Lignite</v>
      </c>
      <c r="D14929" t="s">
        <v>535</v>
      </c>
      <c r="E14929" t="s">
        <v>2183</v>
      </c>
      <c r="F14929" s="38">
        <v>-38.2300088</v>
      </c>
      <c r="G14929">
        <v>146.57591740000001</v>
      </c>
      <c r="H14929">
        <v>0</v>
      </c>
      <c r="I14929" t="s">
        <v>592</v>
      </c>
      <c r="J14929" cm="1">
        <f t="array" ref="J14929:L14929">_xlfn.XLOOKUP($C14929, AGE!$A:$A,AGE!$B:$D,,0,2)</f>
        <v>22.18</v>
      </c>
      <c r="K14929">
        <v>0.63</v>
      </c>
      <c r="L14929" t="str">
        <v>Briggs et al. 2007</v>
      </c>
      <c r="M14929" t="s">
        <v>2296</v>
      </c>
      <c r="P14929" t="s">
        <v>2342</v>
      </c>
      <c r="S14929">
        <v>-25.6</v>
      </c>
      <c r="T14929">
        <v>0.06</v>
      </c>
      <c r="U14929" t="s">
        <v>2307</v>
      </c>
      <c r="V14929">
        <v>1</v>
      </c>
      <c r="W14929" t="s">
        <v>2547</v>
      </c>
    </row>
    <row r="14930" spans="1:23" x14ac:dyDescent="0.3">
      <c r="A14930">
        <v>22881</v>
      </c>
      <c r="B14930" s="15" t="s">
        <v>1870</v>
      </c>
      <c r="C14930" t="str">
        <f>_xlfn.XLOOKUP($B14930, STANDARDS!$A:$A, STANDARDS!$B:$B,,0,2)</f>
        <v>Morwell 1B Lignite</v>
      </c>
      <c r="D14930" t="s">
        <v>535</v>
      </c>
      <c r="E14930" t="s">
        <v>2183</v>
      </c>
      <c r="F14930" s="38">
        <v>-38.2300088</v>
      </c>
      <c r="G14930">
        <v>146.57591740000001</v>
      </c>
      <c r="H14930">
        <v>0</v>
      </c>
      <c r="I14930" t="s">
        <v>592</v>
      </c>
      <c r="J14930" cm="1">
        <f t="array" ref="J14930:L14930">_xlfn.XLOOKUP($C14930, AGE!$A:$A,AGE!$B:$D,,0,2)</f>
        <v>22.18</v>
      </c>
      <c r="K14930">
        <v>0.63</v>
      </c>
      <c r="L14930" t="str">
        <v>Briggs et al. 2007</v>
      </c>
      <c r="M14930" t="s">
        <v>2345</v>
      </c>
      <c r="P14930" t="s">
        <v>2342</v>
      </c>
      <c r="S14930">
        <v>-25.2</v>
      </c>
      <c r="T14930">
        <v>0.06</v>
      </c>
      <c r="U14930" t="s">
        <v>2344</v>
      </c>
      <c r="V14930">
        <v>1</v>
      </c>
      <c r="W14930" t="s">
        <v>2547</v>
      </c>
    </row>
    <row r="14931" spans="1:23" x14ac:dyDescent="0.3">
      <c r="A14931">
        <v>22881</v>
      </c>
      <c r="B14931" s="15" t="s">
        <v>1870</v>
      </c>
      <c r="C14931" t="str">
        <f>_xlfn.XLOOKUP($B14931, STANDARDS!$A:$A, STANDARDS!$B:$B,,0,2)</f>
        <v>Morwell 1B Lignite</v>
      </c>
      <c r="D14931" t="s">
        <v>535</v>
      </c>
      <c r="E14931" t="s">
        <v>2183</v>
      </c>
      <c r="F14931" s="38">
        <v>-38.2300088</v>
      </c>
      <c r="G14931">
        <v>146.57591740000001</v>
      </c>
      <c r="H14931">
        <v>0</v>
      </c>
      <c r="I14931" t="s">
        <v>592</v>
      </c>
      <c r="J14931" cm="1">
        <f t="array" ref="J14931:L14931">_xlfn.XLOOKUP($C14931, AGE!$A:$A,AGE!$B:$D,,0,2)</f>
        <v>22.18</v>
      </c>
      <c r="K14931">
        <v>0.63</v>
      </c>
      <c r="L14931" t="str">
        <v>Briggs et al. 2007</v>
      </c>
      <c r="M14931" t="s">
        <v>2296</v>
      </c>
      <c r="P14931" t="s">
        <v>2342</v>
      </c>
      <c r="S14931">
        <v>-25.4</v>
      </c>
      <c r="T14931">
        <v>0.06</v>
      </c>
      <c r="U14931" t="s">
        <v>2307</v>
      </c>
      <c r="V14931">
        <v>1</v>
      </c>
      <c r="W14931" t="s">
        <v>2547</v>
      </c>
    </row>
    <row r="14932" spans="1:23" x14ac:dyDescent="0.3">
      <c r="A14932">
        <v>22882</v>
      </c>
      <c r="B14932" s="15" t="s">
        <v>1870</v>
      </c>
      <c r="C14932" t="str">
        <f>_xlfn.XLOOKUP($B14932, STANDARDS!$A:$A, STANDARDS!$B:$B,,0,2)</f>
        <v>Morwell 1B Lignite</v>
      </c>
      <c r="D14932" t="s">
        <v>535</v>
      </c>
      <c r="E14932" t="s">
        <v>2183</v>
      </c>
      <c r="F14932" s="38">
        <v>-38.2300088</v>
      </c>
      <c r="G14932">
        <v>146.57591740000001</v>
      </c>
      <c r="H14932">
        <v>0</v>
      </c>
      <c r="I14932" t="s">
        <v>592</v>
      </c>
      <c r="J14932" cm="1">
        <f t="array" ref="J14932:L14932">_xlfn.XLOOKUP($C14932, AGE!$A:$A,AGE!$B:$D,,0,2)</f>
        <v>22.18</v>
      </c>
      <c r="K14932">
        <v>0.63</v>
      </c>
      <c r="L14932" t="str">
        <v>Briggs et al. 2007</v>
      </c>
      <c r="M14932" t="s">
        <v>2345</v>
      </c>
      <c r="P14932" t="s">
        <v>2342</v>
      </c>
      <c r="S14932">
        <v>-24.7</v>
      </c>
      <c r="T14932">
        <v>0.06</v>
      </c>
      <c r="U14932" t="s">
        <v>2344</v>
      </c>
      <c r="V14932">
        <v>1</v>
      </c>
      <c r="W14932" t="s">
        <v>2547</v>
      </c>
    </row>
    <row r="14933" spans="1:23" x14ac:dyDescent="0.3">
      <c r="A14933">
        <v>22883</v>
      </c>
      <c r="B14933" s="15" t="s">
        <v>1870</v>
      </c>
      <c r="C14933" t="str">
        <f>_xlfn.XLOOKUP($B14933, STANDARDS!$A:$A, STANDARDS!$B:$B,,0,2)</f>
        <v>Morwell 1B Lignite</v>
      </c>
      <c r="D14933" t="s">
        <v>535</v>
      </c>
      <c r="E14933" t="s">
        <v>2183</v>
      </c>
      <c r="F14933" s="38">
        <v>-38.2300088</v>
      </c>
      <c r="G14933">
        <v>146.57591740000001</v>
      </c>
      <c r="H14933">
        <v>0</v>
      </c>
      <c r="I14933" t="s">
        <v>592</v>
      </c>
      <c r="J14933" cm="1">
        <f t="array" ref="J14933:L14933">_xlfn.XLOOKUP($C14933, AGE!$A:$A,AGE!$B:$D,,0,2)</f>
        <v>22.18</v>
      </c>
      <c r="K14933">
        <v>0.63</v>
      </c>
      <c r="L14933" t="str">
        <v>Briggs et al. 2007</v>
      </c>
      <c r="M14933" t="s">
        <v>2296</v>
      </c>
      <c r="P14933" t="s">
        <v>2342</v>
      </c>
      <c r="S14933">
        <v>-25.6</v>
      </c>
      <c r="T14933">
        <v>0.06</v>
      </c>
      <c r="U14933" t="s">
        <v>2307</v>
      </c>
      <c r="V14933">
        <v>1</v>
      </c>
      <c r="W14933" t="s">
        <v>2547</v>
      </c>
    </row>
    <row r="14934" spans="1:23" x14ac:dyDescent="0.3">
      <c r="A14934">
        <v>22884</v>
      </c>
      <c r="B14934" s="15" t="s">
        <v>1870</v>
      </c>
      <c r="C14934" t="str">
        <f>_xlfn.XLOOKUP($B14934, STANDARDS!$A:$A, STANDARDS!$B:$B,,0,2)</f>
        <v>Morwell 1B Lignite</v>
      </c>
      <c r="D14934" t="s">
        <v>535</v>
      </c>
      <c r="E14934" t="s">
        <v>2183</v>
      </c>
      <c r="F14934" s="38">
        <v>-38.2300088</v>
      </c>
      <c r="G14934">
        <v>146.57591740000001</v>
      </c>
      <c r="H14934">
        <v>0</v>
      </c>
      <c r="I14934" t="s">
        <v>592</v>
      </c>
      <c r="J14934" cm="1">
        <f t="array" ref="J14934:L14934">_xlfn.XLOOKUP($C14934, AGE!$A:$A,AGE!$B:$D,,0,2)</f>
        <v>22.18</v>
      </c>
      <c r="K14934">
        <v>0.63</v>
      </c>
      <c r="L14934" t="str">
        <v>Briggs et al. 2007</v>
      </c>
      <c r="M14934" t="s">
        <v>2296</v>
      </c>
      <c r="P14934" t="s">
        <v>2342</v>
      </c>
      <c r="S14934">
        <v>-25.7</v>
      </c>
      <c r="T14934">
        <v>0.06</v>
      </c>
      <c r="U14934" t="s">
        <v>2307</v>
      </c>
      <c r="V14934">
        <v>1</v>
      </c>
      <c r="W14934" t="s">
        <v>2547</v>
      </c>
    </row>
    <row r="14935" spans="1:23" x14ac:dyDescent="0.3">
      <c r="A14935">
        <v>22885</v>
      </c>
      <c r="B14935" s="15" t="s">
        <v>1870</v>
      </c>
      <c r="C14935" t="str">
        <f>_xlfn.XLOOKUP($B14935, STANDARDS!$A:$A, STANDARDS!$B:$B,,0,2)</f>
        <v>Morwell 1B Lignite</v>
      </c>
      <c r="D14935" t="s">
        <v>535</v>
      </c>
      <c r="E14935" t="s">
        <v>2183</v>
      </c>
      <c r="F14935" s="38">
        <v>-38.2300088</v>
      </c>
      <c r="G14935">
        <v>146.57591740000001</v>
      </c>
      <c r="H14935">
        <v>0</v>
      </c>
      <c r="I14935" t="s">
        <v>592</v>
      </c>
      <c r="J14935" cm="1">
        <f t="array" ref="J14935:L14935">_xlfn.XLOOKUP($C14935, AGE!$A:$A,AGE!$B:$D,,0,2)</f>
        <v>22.18</v>
      </c>
      <c r="K14935">
        <v>0.63</v>
      </c>
      <c r="L14935" t="str">
        <v>Briggs et al. 2007</v>
      </c>
      <c r="M14935" t="s">
        <v>2296</v>
      </c>
      <c r="P14935" t="s">
        <v>2342</v>
      </c>
      <c r="S14935">
        <v>-25.7</v>
      </c>
      <c r="T14935">
        <v>0.06</v>
      </c>
      <c r="U14935" t="s">
        <v>2307</v>
      </c>
      <c r="V14935">
        <v>1</v>
      </c>
      <c r="W14935" t="s">
        <v>2547</v>
      </c>
    </row>
    <row r="14936" spans="1:23" x14ac:dyDescent="0.3">
      <c r="A14936">
        <v>22886</v>
      </c>
      <c r="B14936" s="15" t="s">
        <v>1870</v>
      </c>
      <c r="C14936" t="str">
        <f>_xlfn.XLOOKUP($B14936, STANDARDS!$A:$A, STANDARDS!$B:$B,,0,2)</f>
        <v>Morwell 1B Lignite</v>
      </c>
      <c r="D14936" t="s">
        <v>535</v>
      </c>
      <c r="E14936" t="s">
        <v>2183</v>
      </c>
      <c r="F14936" s="38">
        <v>-38.2300088</v>
      </c>
      <c r="G14936">
        <v>146.57591740000001</v>
      </c>
      <c r="H14936">
        <v>0</v>
      </c>
      <c r="I14936" t="s">
        <v>592</v>
      </c>
      <c r="J14936" cm="1">
        <f t="array" ref="J14936:L14936">_xlfn.XLOOKUP($C14936, AGE!$A:$A,AGE!$B:$D,,0,2)</f>
        <v>22.18</v>
      </c>
      <c r="K14936">
        <v>0.63</v>
      </c>
      <c r="L14936" t="str">
        <v>Briggs et al. 2007</v>
      </c>
      <c r="M14936" t="s">
        <v>2296</v>
      </c>
      <c r="P14936" t="s">
        <v>2342</v>
      </c>
      <c r="S14936">
        <v>-25.9</v>
      </c>
      <c r="T14936">
        <v>0.06</v>
      </c>
      <c r="U14936" t="s">
        <v>2307</v>
      </c>
      <c r="V14936">
        <v>1</v>
      </c>
      <c r="W14936" t="s">
        <v>2547</v>
      </c>
    </row>
    <row r="14937" spans="1:23" x14ac:dyDescent="0.3">
      <c r="A14937">
        <v>22887</v>
      </c>
      <c r="B14937" s="15" t="s">
        <v>1870</v>
      </c>
      <c r="C14937" t="str">
        <f>_xlfn.XLOOKUP($B14937, STANDARDS!$A:$A, STANDARDS!$B:$B,,0,2)</f>
        <v>Morwell 1B Lignite</v>
      </c>
      <c r="D14937" t="s">
        <v>535</v>
      </c>
      <c r="E14937" t="s">
        <v>2183</v>
      </c>
      <c r="F14937" s="38">
        <v>-38.2300088</v>
      </c>
      <c r="G14937">
        <v>146.57591740000001</v>
      </c>
      <c r="H14937">
        <v>0</v>
      </c>
      <c r="I14937" t="s">
        <v>592</v>
      </c>
      <c r="J14937" cm="1">
        <f t="array" ref="J14937:L14937">_xlfn.XLOOKUP($C14937, AGE!$A:$A,AGE!$B:$D,,0,2)</f>
        <v>22.18</v>
      </c>
      <c r="K14937">
        <v>0.63</v>
      </c>
      <c r="L14937" t="str">
        <v>Briggs et al. 2007</v>
      </c>
      <c r="M14937" t="s">
        <v>2296</v>
      </c>
      <c r="P14937" t="s">
        <v>2342</v>
      </c>
      <c r="S14937">
        <v>-25.8</v>
      </c>
      <c r="T14937">
        <v>0.06</v>
      </c>
      <c r="U14937" t="s">
        <v>2307</v>
      </c>
      <c r="V14937">
        <v>1</v>
      </c>
      <c r="W14937" t="s">
        <v>2547</v>
      </c>
    </row>
    <row r="14938" spans="1:23" x14ac:dyDescent="0.3">
      <c r="A14938">
        <v>22887</v>
      </c>
      <c r="B14938" s="15" t="s">
        <v>1870</v>
      </c>
      <c r="C14938" t="str">
        <f>_xlfn.XLOOKUP($B14938, STANDARDS!$A:$A, STANDARDS!$B:$B,,0,2)</f>
        <v>Morwell 1B Lignite</v>
      </c>
      <c r="D14938" t="s">
        <v>535</v>
      </c>
      <c r="E14938" t="s">
        <v>2183</v>
      </c>
      <c r="F14938" s="38">
        <v>-38.2300088</v>
      </c>
      <c r="G14938">
        <v>146.57591740000001</v>
      </c>
      <c r="H14938">
        <v>0</v>
      </c>
      <c r="I14938" t="s">
        <v>592</v>
      </c>
      <c r="J14938" cm="1">
        <f t="array" ref="J14938:L14938">_xlfn.XLOOKUP($C14938, AGE!$A:$A,AGE!$B:$D,,0,2)</f>
        <v>22.18</v>
      </c>
      <c r="K14938">
        <v>0.63</v>
      </c>
      <c r="L14938" t="str">
        <v>Briggs et al. 2007</v>
      </c>
      <c r="M14938" t="s">
        <v>2345</v>
      </c>
      <c r="P14938" t="s">
        <v>2342</v>
      </c>
      <c r="S14938">
        <v>-26.1</v>
      </c>
      <c r="T14938">
        <v>0.06</v>
      </c>
      <c r="U14938" t="s">
        <v>2344</v>
      </c>
      <c r="V14938">
        <v>1</v>
      </c>
      <c r="W14938" t="s">
        <v>2547</v>
      </c>
    </row>
    <row r="14939" spans="1:23" x14ac:dyDescent="0.3">
      <c r="A14939">
        <v>22888</v>
      </c>
      <c r="B14939" s="15" t="s">
        <v>1870</v>
      </c>
      <c r="C14939" t="str">
        <f>_xlfn.XLOOKUP($B14939, STANDARDS!$A:$A, STANDARDS!$B:$B,,0,2)</f>
        <v>Morwell 1B Lignite</v>
      </c>
      <c r="D14939" t="s">
        <v>535</v>
      </c>
      <c r="E14939" t="s">
        <v>2183</v>
      </c>
      <c r="F14939" s="38">
        <v>-38.2300088</v>
      </c>
      <c r="G14939">
        <v>146.57591740000001</v>
      </c>
      <c r="H14939">
        <v>0</v>
      </c>
      <c r="I14939" t="s">
        <v>592</v>
      </c>
      <c r="J14939" cm="1">
        <f t="array" ref="J14939:L14939">_xlfn.XLOOKUP($C14939, AGE!$A:$A,AGE!$B:$D,,0,2)</f>
        <v>22.18</v>
      </c>
      <c r="K14939">
        <v>0.63</v>
      </c>
      <c r="L14939" t="str">
        <v>Briggs et al. 2007</v>
      </c>
      <c r="M14939" t="s">
        <v>2296</v>
      </c>
      <c r="P14939" t="s">
        <v>2342</v>
      </c>
      <c r="S14939">
        <v>-25.4</v>
      </c>
      <c r="T14939">
        <v>0.06</v>
      </c>
      <c r="U14939" t="s">
        <v>2307</v>
      </c>
      <c r="V14939">
        <v>1</v>
      </c>
      <c r="W14939" t="s">
        <v>2547</v>
      </c>
    </row>
    <row r="14940" spans="1:23" x14ac:dyDescent="0.3">
      <c r="A14940">
        <v>22889</v>
      </c>
      <c r="B14940" s="15" t="s">
        <v>1870</v>
      </c>
      <c r="C14940" t="str">
        <f>_xlfn.XLOOKUP($B14940, STANDARDS!$A:$A, STANDARDS!$B:$B,,0,2)</f>
        <v>Morwell 1B Lignite</v>
      </c>
      <c r="D14940" t="s">
        <v>535</v>
      </c>
      <c r="E14940" t="s">
        <v>2183</v>
      </c>
      <c r="F14940" s="38">
        <v>-38.2300088</v>
      </c>
      <c r="G14940">
        <v>146.57591740000001</v>
      </c>
      <c r="H14940">
        <v>0</v>
      </c>
      <c r="I14940" t="s">
        <v>592</v>
      </c>
      <c r="J14940" cm="1">
        <f t="array" ref="J14940:L14940">_xlfn.XLOOKUP($C14940, AGE!$A:$A,AGE!$B:$D,,0,2)</f>
        <v>22.18</v>
      </c>
      <c r="K14940">
        <v>0.63</v>
      </c>
      <c r="L14940" t="str">
        <v>Briggs et al. 2007</v>
      </c>
      <c r="M14940" t="s">
        <v>2296</v>
      </c>
      <c r="P14940" t="s">
        <v>2342</v>
      </c>
      <c r="S14940">
        <v>-25.7</v>
      </c>
      <c r="T14940">
        <v>0.06</v>
      </c>
      <c r="U14940" t="s">
        <v>2307</v>
      </c>
      <c r="V14940">
        <v>1</v>
      </c>
      <c r="W14940" t="s">
        <v>2547</v>
      </c>
    </row>
    <row r="14941" spans="1:23" x14ac:dyDescent="0.3">
      <c r="A14941">
        <v>22890</v>
      </c>
      <c r="B14941" s="15" t="s">
        <v>1870</v>
      </c>
      <c r="C14941" t="str">
        <f>_xlfn.XLOOKUP($B14941, STANDARDS!$A:$A, STANDARDS!$B:$B,,0,2)</f>
        <v>Morwell 1B Lignite</v>
      </c>
      <c r="D14941" t="s">
        <v>535</v>
      </c>
      <c r="E14941" t="s">
        <v>2183</v>
      </c>
      <c r="F14941" s="38">
        <v>-38.2300088</v>
      </c>
      <c r="G14941">
        <v>146.57591740000001</v>
      </c>
      <c r="H14941">
        <v>0</v>
      </c>
      <c r="I14941" t="s">
        <v>592</v>
      </c>
      <c r="J14941" cm="1">
        <f t="array" ref="J14941:L14941">_xlfn.XLOOKUP($C14941, AGE!$A:$A,AGE!$B:$D,,0,2)</f>
        <v>22.18</v>
      </c>
      <c r="K14941">
        <v>0.63</v>
      </c>
      <c r="L14941" t="str">
        <v>Briggs et al. 2007</v>
      </c>
      <c r="M14941" t="s">
        <v>2345</v>
      </c>
      <c r="P14941" t="s">
        <v>2342</v>
      </c>
      <c r="S14941">
        <v>-24.5</v>
      </c>
      <c r="T14941">
        <v>0.06</v>
      </c>
      <c r="U14941" t="s">
        <v>2344</v>
      </c>
      <c r="V14941">
        <v>1</v>
      </c>
      <c r="W14941" t="s">
        <v>2547</v>
      </c>
    </row>
    <row r="14942" spans="1:23" x14ac:dyDescent="0.3">
      <c r="A14942">
        <v>22890</v>
      </c>
      <c r="B14942" s="15" t="s">
        <v>1870</v>
      </c>
      <c r="C14942" t="str">
        <f>_xlfn.XLOOKUP($B14942, STANDARDS!$A:$A, STANDARDS!$B:$B,,0,2)</f>
        <v>Morwell 1B Lignite</v>
      </c>
      <c r="D14942" t="s">
        <v>535</v>
      </c>
      <c r="E14942" t="s">
        <v>2183</v>
      </c>
      <c r="F14942" s="38">
        <v>-38.2300088</v>
      </c>
      <c r="G14942">
        <v>146.57591740000001</v>
      </c>
      <c r="H14942">
        <v>0</v>
      </c>
      <c r="I14942" t="s">
        <v>592</v>
      </c>
      <c r="J14942" cm="1">
        <f t="array" ref="J14942:L14942">_xlfn.XLOOKUP($C14942, AGE!$A:$A,AGE!$B:$D,,0,2)</f>
        <v>22.18</v>
      </c>
      <c r="K14942">
        <v>0.63</v>
      </c>
      <c r="L14942" t="str">
        <v>Briggs et al. 2007</v>
      </c>
      <c r="M14942" t="s">
        <v>2296</v>
      </c>
      <c r="P14942" t="s">
        <v>2342</v>
      </c>
      <c r="S14942">
        <v>-25.7</v>
      </c>
      <c r="T14942">
        <v>0.06</v>
      </c>
      <c r="U14942" t="s">
        <v>2307</v>
      </c>
      <c r="V14942">
        <v>1</v>
      </c>
      <c r="W14942" t="s">
        <v>2547</v>
      </c>
    </row>
    <row r="14943" spans="1:23" x14ac:dyDescent="0.3">
      <c r="A14943">
        <v>22891</v>
      </c>
      <c r="B14943" s="15" t="s">
        <v>1870</v>
      </c>
      <c r="C14943" t="str">
        <f>_xlfn.XLOOKUP($B14943, STANDARDS!$A:$A, STANDARDS!$B:$B,,0,2)</f>
        <v>Morwell 1B Lignite</v>
      </c>
      <c r="D14943" t="s">
        <v>535</v>
      </c>
      <c r="E14943" t="s">
        <v>2183</v>
      </c>
      <c r="F14943" s="38">
        <v>-38.2300088</v>
      </c>
      <c r="G14943">
        <v>146.57591740000001</v>
      </c>
      <c r="H14943">
        <v>0</v>
      </c>
      <c r="I14943" t="s">
        <v>592</v>
      </c>
      <c r="J14943" cm="1">
        <f t="array" ref="J14943:L14943">_xlfn.XLOOKUP($C14943, AGE!$A:$A,AGE!$B:$D,,0,2)</f>
        <v>22.18</v>
      </c>
      <c r="K14943">
        <v>0.63</v>
      </c>
      <c r="L14943" t="str">
        <v>Briggs et al. 2007</v>
      </c>
      <c r="M14943" t="s">
        <v>2296</v>
      </c>
      <c r="P14943" t="s">
        <v>2342</v>
      </c>
      <c r="S14943">
        <v>-25.8</v>
      </c>
      <c r="T14943">
        <v>0.06</v>
      </c>
      <c r="U14943" t="s">
        <v>2307</v>
      </c>
      <c r="V14943">
        <v>1</v>
      </c>
      <c r="W14943" t="s">
        <v>2547</v>
      </c>
    </row>
    <row r="14944" spans="1:23" x14ac:dyDescent="0.3">
      <c r="A14944">
        <v>22891</v>
      </c>
      <c r="B14944" s="15" t="s">
        <v>1870</v>
      </c>
      <c r="C14944" t="str">
        <f>_xlfn.XLOOKUP($B14944, STANDARDS!$A:$A, STANDARDS!$B:$B,,0,2)</f>
        <v>Morwell 1B Lignite</v>
      </c>
      <c r="D14944" t="s">
        <v>535</v>
      </c>
      <c r="E14944" t="s">
        <v>2183</v>
      </c>
      <c r="F14944" s="38">
        <v>-38.2300088</v>
      </c>
      <c r="G14944">
        <v>146.57591740000001</v>
      </c>
      <c r="H14944">
        <v>0</v>
      </c>
      <c r="I14944" t="s">
        <v>592</v>
      </c>
      <c r="J14944" cm="1">
        <f t="array" ref="J14944:L14944">_xlfn.XLOOKUP($C14944, AGE!$A:$A,AGE!$B:$D,,0,2)</f>
        <v>22.18</v>
      </c>
      <c r="K14944">
        <v>0.63</v>
      </c>
      <c r="L14944" t="str">
        <v>Briggs et al. 2007</v>
      </c>
      <c r="M14944" t="s">
        <v>2345</v>
      </c>
      <c r="P14944" t="s">
        <v>2342</v>
      </c>
      <c r="S14944">
        <v>-25.8</v>
      </c>
      <c r="T14944">
        <v>0.06</v>
      </c>
      <c r="U14944" t="s">
        <v>2344</v>
      </c>
      <c r="V14944">
        <v>1</v>
      </c>
      <c r="W14944" t="s">
        <v>2547</v>
      </c>
    </row>
    <row r="14945" spans="1:23" x14ac:dyDescent="0.3">
      <c r="A14945">
        <v>22892</v>
      </c>
      <c r="B14945" s="15" t="s">
        <v>1870</v>
      </c>
      <c r="C14945" t="str">
        <f>_xlfn.XLOOKUP($B14945, STANDARDS!$A:$A, STANDARDS!$B:$B,,0,2)</f>
        <v>Morwell 1B Lignite</v>
      </c>
      <c r="D14945" t="s">
        <v>535</v>
      </c>
      <c r="E14945" t="s">
        <v>2183</v>
      </c>
      <c r="F14945" s="38">
        <v>-38.2300088</v>
      </c>
      <c r="G14945">
        <v>146.57591740000001</v>
      </c>
      <c r="H14945">
        <v>0</v>
      </c>
      <c r="I14945" t="s">
        <v>592</v>
      </c>
      <c r="J14945" cm="1">
        <f t="array" ref="J14945:L14945">_xlfn.XLOOKUP($C14945, AGE!$A:$A,AGE!$B:$D,,0,2)</f>
        <v>22.18</v>
      </c>
      <c r="K14945">
        <v>0.63</v>
      </c>
      <c r="L14945" t="str">
        <v>Briggs et al. 2007</v>
      </c>
      <c r="M14945" t="s">
        <v>2345</v>
      </c>
      <c r="P14945" t="s">
        <v>2342</v>
      </c>
      <c r="S14945">
        <v>-25.8</v>
      </c>
      <c r="T14945">
        <v>0.06</v>
      </c>
      <c r="U14945" t="s">
        <v>2344</v>
      </c>
      <c r="V14945">
        <v>1</v>
      </c>
      <c r="W14945" t="s">
        <v>2547</v>
      </c>
    </row>
    <row r="14946" spans="1:23" x14ac:dyDescent="0.3">
      <c r="A14946">
        <v>22892</v>
      </c>
      <c r="B14946" s="15" t="s">
        <v>1870</v>
      </c>
      <c r="C14946" t="str">
        <f>_xlfn.XLOOKUP($B14946, STANDARDS!$A:$A, STANDARDS!$B:$B,,0,2)</f>
        <v>Morwell 1B Lignite</v>
      </c>
      <c r="D14946" t="s">
        <v>535</v>
      </c>
      <c r="E14946" t="s">
        <v>2183</v>
      </c>
      <c r="F14946" s="38">
        <v>-38.2300088</v>
      </c>
      <c r="G14946">
        <v>146.57591740000001</v>
      </c>
      <c r="H14946">
        <v>0</v>
      </c>
      <c r="I14946" t="s">
        <v>592</v>
      </c>
      <c r="J14946" cm="1">
        <f t="array" ref="J14946:L14946">_xlfn.XLOOKUP($C14946, AGE!$A:$A,AGE!$B:$D,,0,2)</f>
        <v>22.18</v>
      </c>
      <c r="K14946">
        <v>0.63</v>
      </c>
      <c r="L14946" t="str">
        <v>Briggs et al. 2007</v>
      </c>
      <c r="M14946" t="s">
        <v>2296</v>
      </c>
      <c r="P14946" t="s">
        <v>2342</v>
      </c>
      <c r="S14946">
        <v>-26</v>
      </c>
      <c r="T14946">
        <v>0.06</v>
      </c>
      <c r="U14946" t="s">
        <v>2307</v>
      </c>
      <c r="V14946">
        <v>1</v>
      </c>
      <c r="W14946" t="s">
        <v>2547</v>
      </c>
    </row>
    <row r="14947" spans="1:23" x14ac:dyDescent="0.3">
      <c r="A14947">
        <v>22893</v>
      </c>
      <c r="B14947" s="15" t="s">
        <v>1870</v>
      </c>
      <c r="C14947" t="str">
        <f>_xlfn.XLOOKUP($B14947, STANDARDS!$A:$A, STANDARDS!$B:$B,,0,2)</f>
        <v>Morwell 1B Lignite</v>
      </c>
      <c r="D14947" t="s">
        <v>535</v>
      </c>
      <c r="E14947" t="s">
        <v>2183</v>
      </c>
      <c r="F14947" s="38">
        <v>-38.2300088</v>
      </c>
      <c r="G14947">
        <v>146.57591740000001</v>
      </c>
      <c r="H14947">
        <v>0</v>
      </c>
      <c r="I14947" t="s">
        <v>592</v>
      </c>
      <c r="J14947" cm="1">
        <f t="array" ref="J14947:L14947">_xlfn.XLOOKUP($C14947, AGE!$A:$A,AGE!$B:$D,,0,2)</f>
        <v>22.18</v>
      </c>
      <c r="K14947">
        <v>0.63</v>
      </c>
      <c r="L14947" t="str">
        <v>Briggs et al. 2007</v>
      </c>
      <c r="M14947" t="s">
        <v>2296</v>
      </c>
      <c r="P14947" t="s">
        <v>2342</v>
      </c>
      <c r="S14947">
        <v>-25.8</v>
      </c>
      <c r="T14947">
        <v>0.06</v>
      </c>
      <c r="U14947" t="s">
        <v>2307</v>
      </c>
      <c r="V14947">
        <v>1</v>
      </c>
      <c r="W14947" t="s">
        <v>2547</v>
      </c>
    </row>
    <row r="14948" spans="1:23" x14ac:dyDescent="0.3">
      <c r="A14948">
        <v>22894</v>
      </c>
      <c r="B14948" s="15" t="s">
        <v>1870</v>
      </c>
      <c r="C14948" t="str">
        <f>_xlfn.XLOOKUP($B14948, STANDARDS!$A:$A, STANDARDS!$B:$B,,0,2)</f>
        <v>Morwell 1B Lignite</v>
      </c>
      <c r="D14948" t="s">
        <v>535</v>
      </c>
      <c r="E14948" t="s">
        <v>2183</v>
      </c>
      <c r="F14948" s="38">
        <v>-38.2300088</v>
      </c>
      <c r="G14948">
        <v>146.57591740000001</v>
      </c>
      <c r="H14948">
        <v>0</v>
      </c>
      <c r="I14948" t="s">
        <v>592</v>
      </c>
      <c r="J14948" cm="1">
        <f t="array" ref="J14948:L14948">_xlfn.XLOOKUP($C14948, AGE!$A:$A,AGE!$B:$D,,0,2)</f>
        <v>22.18</v>
      </c>
      <c r="K14948">
        <v>0.63</v>
      </c>
      <c r="L14948" t="str">
        <v>Briggs et al. 2007</v>
      </c>
      <c r="M14948" t="s">
        <v>2296</v>
      </c>
      <c r="P14948" t="s">
        <v>2342</v>
      </c>
      <c r="S14948">
        <v>-25.6</v>
      </c>
      <c r="T14948">
        <v>0.06</v>
      </c>
      <c r="U14948" t="s">
        <v>2307</v>
      </c>
      <c r="V14948">
        <v>1</v>
      </c>
      <c r="W14948" t="s">
        <v>2547</v>
      </c>
    </row>
    <row r="14949" spans="1:23" x14ac:dyDescent="0.3">
      <c r="A14949">
        <v>22895</v>
      </c>
      <c r="B14949" s="15" t="s">
        <v>1870</v>
      </c>
      <c r="C14949" t="str">
        <f>_xlfn.XLOOKUP($B14949, STANDARDS!$A:$A, STANDARDS!$B:$B,,0,2)</f>
        <v>Morwell 1B Lignite</v>
      </c>
      <c r="D14949" t="s">
        <v>535</v>
      </c>
      <c r="E14949" t="s">
        <v>2183</v>
      </c>
      <c r="F14949" s="38">
        <v>-38.2300088</v>
      </c>
      <c r="G14949">
        <v>146.57591740000001</v>
      </c>
      <c r="H14949">
        <v>0</v>
      </c>
      <c r="I14949" t="s">
        <v>592</v>
      </c>
      <c r="J14949" cm="1">
        <f t="array" ref="J14949:L14949">_xlfn.XLOOKUP($C14949, AGE!$A:$A,AGE!$B:$D,,0,2)</f>
        <v>22.18</v>
      </c>
      <c r="K14949">
        <v>0.63</v>
      </c>
      <c r="L14949" t="str">
        <v>Briggs et al. 2007</v>
      </c>
      <c r="M14949" t="s">
        <v>2296</v>
      </c>
      <c r="P14949" t="s">
        <v>2342</v>
      </c>
      <c r="S14949">
        <v>-25.4</v>
      </c>
      <c r="T14949">
        <v>0.06</v>
      </c>
      <c r="U14949" t="s">
        <v>2307</v>
      </c>
      <c r="V14949">
        <v>1</v>
      </c>
      <c r="W14949" t="s">
        <v>2547</v>
      </c>
    </row>
    <row r="14950" spans="1:23" x14ac:dyDescent="0.3">
      <c r="A14950">
        <v>22896</v>
      </c>
      <c r="B14950" s="15" t="s">
        <v>1870</v>
      </c>
      <c r="C14950" t="str">
        <f>_xlfn.XLOOKUP($B14950, STANDARDS!$A:$A, STANDARDS!$B:$B,,0,2)</f>
        <v>Morwell 1B Lignite</v>
      </c>
      <c r="D14950" t="s">
        <v>535</v>
      </c>
      <c r="E14950" t="s">
        <v>2183</v>
      </c>
      <c r="F14950" s="38">
        <v>-38.2300088</v>
      </c>
      <c r="G14950">
        <v>146.57591740000001</v>
      </c>
      <c r="H14950">
        <v>0</v>
      </c>
      <c r="I14950" t="s">
        <v>592</v>
      </c>
      <c r="J14950" cm="1">
        <f t="array" ref="J14950:L14950">_xlfn.XLOOKUP($C14950, AGE!$A:$A,AGE!$B:$D,,0,2)</f>
        <v>22.18</v>
      </c>
      <c r="K14950">
        <v>0.63</v>
      </c>
      <c r="L14950" t="str">
        <v>Briggs et al. 2007</v>
      </c>
      <c r="M14950" t="s">
        <v>2296</v>
      </c>
      <c r="P14950" t="s">
        <v>2342</v>
      </c>
      <c r="S14950">
        <v>-25.6</v>
      </c>
      <c r="T14950">
        <v>0.06</v>
      </c>
      <c r="U14950" t="s">
        <v>2307</v>
      </c>
      <c r="V14950">
        <v>1</v>
      </c>
      <c r="W14950" t="s">
        <v>2547</v>
      </c>
    </row>
    <row r="14951" spans="1:23" x14ac:dyDescent="0.3">
      <c r="A14951">
        <v>22897</v>
      </c>
      <c r="B14951" s="15" t="s">
        <v>1870</v>
      </c>
      <c r="C14951" t="str">
        <f>_xlfn.XLOOKUP($B14951, STANDARDS!$A:$A, STANDARDS!$B:$B,,0,2)</f>
        <v>Morwell 1B Lignite</v>
      </c>
      <c r="D14951" t="s">
        <v>535</v>
      </c>
      <c r="E14951" t="s">
        <v>2183</v>
      </c>
      <c r="F14951" s="38">
        <v>-38.2300088</v>
      </c>
      <c r="G14951">
        <v>146.57591740000001</v>
      </c>
      <c r="H14951">
        <v>0</v>
      </c>
      <c r="I14951" t="s">
        <v>592</v>
      </c>
      <c r="J14951" cm="1">
        <f t="array" ref="J14951:L14951">_xlfn.XLOOKUP($C14951, AGE!$A:$A,AGE!$B:$D,,0,2)</f>
        <v>22.18</v>
      </c>
      <c r="K14951">
        <v>0.63</v>
      </c>
      <c r="L14951" t="str">
        <v>Briggs et al. 2007</v>
      </c>
      <c r="M14951" t="s">
        <v>2296</v>
      </c>
      <c r="P14951" t="s">
        <v>2342</v>
      </c>
      <c r="S14951">
        <v>-25.7</v>
      </c>
      <c r="T14951">
        <v>0.06</v>
      </c>
      <c r="U14951" t="s">
        <v>2307</v>
      </c>
      <c r="V14951">
        <v>1</v>
      </c>
      <c r="W14951" t="s">
        <v>2547</v>
      </c>
    </row>
    <row r="14952" spans="1:23" x14ac:dyDescent="0.3">
      <c r="A14952">
        <v>22897</v>
      </c>
      <c r="B14952" s="15" t="s">
        <v>1870</v>
      </c>
      <c r="C14952" t="str">
        <f>_xlfn.XLOOKUP($B14952, STANDARDS!$A:$A, STANDARDS!$B:$B,,0,2)</f>
        <v>Morwell 1B Lignite</v>
      </c>
      <c r="D14952" t="s">
        <v>535</v>
      </c>
      <c r="E14952" t="s">
        <v>2183</v>
      </c>
      <c r="F14952" s="38">
        <v>-38.2300088</v>
      </c>
      <c r="G14952">
        <v>146.57591740000001</v>
      </c>
      <c r="H14952">
        <v>0</v>
      </c>
      <c r="I14952" t="s">
        <v>592</v>
      </c>
      <c r="J14952" cm="1">
        <f t="array" ref="J14952:L14952">_xlfn.XLOOKUP($C14952, AGE!$A:$A,AGE!$B:$D,,0,2)</f>
        <v>22.18</v>
      </c>
      <c r="K14952">
        <v>0.63</v>
      </c>
      <c r="L14952" t="str">
        <v>Briggs et al. 2007</v>
      </c>
      <c r="M14952" t="s">
        <v>2345</v>
      </c>
      <c r="P14952" t="s">
        <v>2342</v>
      </c>
      <c r="S14952">
        <v>-25.8</v>
      </c>
      <c r="T14952">
        <v>0.06</v>
      </c>
      <c r="U14952" t="s">
        <v>2344</v>
      </c>
      <c r="V14952">
        <v>1</v>
      </c>
      <c r="W14952" t="s">
        <v>2547</v>
      </c>
    </row>
    <row r="14953" spans="1:23" x14ac:dyDescent="0.3">
      <c r="A14953">
        <v>22898</v>
      </c>
      <c r="B14953" s="15" t="s">
        <v>1870</v>
      </c>
      <c r="C14953" t="str">
        <f>_xlfn.XLOOKUP($B14953, STANDARDS!$A:$A, STANDARDS!$B:$B,,0,2)</f>
        <v>Morwell 1B Lignite</v>
      </c>
      <c r="D14953" t="s">
        <v>535</v>
      </c>
      <c r="E14953" t="s">
        <v>2183</v>
      </c>
      <c r="F14953" s="38">
        <v>-38.2300088</v>
      </c>
      <c r="G14953">
        <v>146.57591740000001</v>
      </c>
      <c r="H14953">
        <v>0</v>
      </c>
      <c r="I14953" t="s">
        <v>592</v>
      </c>
      <c r="J14953" cm="1">
        <f t="array" ref="J14953:L14953">_xlfn.XLOOKUP($C14953, AGE!$A:$A,AGE!$B:$D,,0,2)</f>
        <v>22.18</v>
      </c>
      <c r="K14953">
        <v>0.63</v>
      </c>
      <c r="L14953" t="str">
        <v>Briggs et al. 2007</v>
      </c>
      <c r="M14953" t="s">
        <v>2296</v>
      </c>
      <c r="P14953" t="s">
        <v>2342</v>
      </c>
      <c r="S14953">
        <v>-25.9</v>
      </c>
      <c r="T14953">
        <v>0.06</v>
      </c>
      <c r="U14953" t="s">
        <v>2307</v>
      </c>
      <c r="V14953">
        <v>1</v>
      </c>
      <c r="W14953" t="s">
        <v>2547</v>
      </c>
    </row>
    <row r="14954" spans="1:23" x14ac:dyDescent="0.3">
      <c r="A14954">
        <v>22899</v>
      </c>
      <c r="B14954" s="15" t="s">
        <v>1870</v>
      </c>
      <c r="C14954" t="str">
        <f>_xlfn.XLOOKUP($B14954, STANDARDS!$A:$A, STANDARDS!$B:$B,,0,2)</f>
        <v>Morwell 1B Lignite</v>
      </c>
      <c r="D14954" t="s">
        <v>535</v>
      </c>
      <c r="E14954" t="s">
        <v>2183</v>
      </c>
      <c r="F14954" s="38">
        <v>-38.2300088</v>
      </c>
      <c r="G14954">
        <v>146.57591740000001</v>
      </c>
      <c r="H14954">
        <v>0</v>
      </c>
      <c r="I14954" t="s">
        <v>592</v>
      </c>
      <c r="J14954" cm="1">
        <f t="array" ref="J14954:L14954">_xlfn.XLOOKUP($C14954, AGE!$A:$A,AGE!$B:$D,,0,2)</f>
        <v>22.18</v>
      </c>
      <c r="K14954">
        <v>0.63</v>
      </c>
      <c r="L14954" t="str">
        <v>Briggs et al. 2007</v>
      </c>
      <c r="M14954" t="s">
        <v>2296</v>
      </c>
      <c r="P14954" t="s">
        <v>2342</v>
      </c>
      <c r="S14954">
        <v>-25.9</v>
      </c>
      <c r="T14954">
        <v>0.06</v>
      </c>
      <c r="U14954" t="s">
        <v>2307</v>
      </c>
      <c r="V14954">
        <v>1</v>
      </c>
      <c r="W14954" t="s">
        <v>2547</v>
      </c>
    </row>
    <row r="14955" spans="1:23" x14ac:dyDescent="0.3">
      <c r="A14955">
        <v>22900</v>
      </c>
      <c r="B14955" s="15" t="s">
        <v>1870</v>
      </c>
      <c r="C14955" t="str">
        <f>_xlfn.XLOOKUP($B14955, STANDARDS!$A:$A, STANDARDS!$B:$B,,0,2)</f>
        <v>Morwell 1B Lignite</v>
      </c>
      <c r="D14955" t="s">
        <v>535</v>
      </c>
      <c r="E14955" t="s">
        <v>2183</v>
      </c>
      <c r="F14955" s="38">
        <v>-38.2300088</v>
      </c>
      <c r="G14955">
        <v>146.57591740000001</v>
      </c>
      <c r="H14955">
        <v>0</v>
      </c>
      <c r="I14955" t="s">
        <v>592</v>
      </c>
      <c r="J14955" cm="1">
        <f t="array" ref="J14955:L14955">_xlfn.XLOOKUP($C14955, AGE!$A:$A,AGE!$B:$D,,0,2)</f>
        <v>22.18</v>
      </c>
      <c r="K14955">
        <v>0.63</v>
      </c>
      <c r="L14955" t="str">
        <v>Briggs et al. 2007</v>
      </c>
      <c r="M14955" t="s">
        <v>2345</v>
      </c>
      <c r="P14955" t="s">
        <v>2342</v>
      </c>
      <c r="S14955">
        <v>-23.8</v>
      </c>
      <c r="T14955">
        <v>0.06</v>
      </c>
      <c r="U14955" t="s">
        <v>2344</v>
      </c>
      <c r="V14955">
        <v>1</v>
      </c>
      <c r="W14955" t="s">
        <v>2547</v>
      </c>
    </row>
    <row r="14956" spans="1:23" x14ac:dyDescent="0.3">
      <c r="A14956">
        <v>22900</v>
      </c>
      <c r="B14956" s="15" t="s">
        <v>1870</v>
      </c>
      <c r="C14956" t="str">
        <f>_xlfn.XLOOKUP($B14956, STANDARDS!$A:$A, STANDARDS!$B:$B,,0,2)</f>
        <v>Morwell 1B Lignite</v>
      </c>
      <c r="D14956" t="s">
        <v>535</v>
      </c>
      <c r="E14956" t="s">
        <v>2183</v>
      </c>
      <c r="F14956" s="38">
        <v>-38.2300088</v>
      </c>
      <c r="G14956">
        <v>146.57591740000001</v>
      </c>
      <c r="H14956">
        <v>0</v>
      </c>
      <c r="I14956" t="s">
        <v>592</v>
      </c>
      <c r="J14956" cm="1">
        <f t="array" ref="J14956:L14956">_xlfn.XLOOKUP($C14956, AGE!$A:$A,AGE!$B:$D,,0,2)</f>
        <v>22.18</v>
      </c>
      <c r="K14956">
        <v>0.63</v>
      </c>
      <c r="L14956" t="str">
        <v>Briggs et al. 2007</v>
      </c>
      <c r="M14956" t="s">
        <v>2296</v>
      </c>
      <c r="P14956" t="s">
        <v>2342</v>
      </c>
      <c r="S14956">
        <v>-25.2</v>
      </c>
      <c r="T14956">
        <v>0.06</v>
      </c>
      <c r="U14956" t="s">
        <v>2307</v>
      </c>
      <c r="V14956">
        <v>1</v>
      </c>
      <c r="W14956" t="s">
        <v>2547</v>
      </c>
    </row>
    <row r="14957" spans="1:23" x14ac:dyDescent="0.3">
      <c r="A14957">
        <v>22902</v>
      </c>
      <c r="B14957" s="15" t="s">
        <v>1870</v>
      </c>
      <c r="C14957" t="str">
        <f>_xlfn.XLOOKUP($B14957, STANDARDS!$A:$A, STANDARDS!$B:$B,,0,2)</f>
        <v>Morwell 1B Lignite</v>
      </c>
      <c r="D14957" t="s">
        <v>535</v>
      </c>
      <c r="E14957" t="s">
        <v>2183</v>
      </c>
      <c r="F14957" s="38">
        <v>-38.2300088</v>
      </c>
      <c r="G14957">
        <v>146.57591740000001</v>
      </c>
      <c r="H14957">
        <v>0</v>
      </c>
      <c r="I14957" t="s">
        <v>592</v>
      </c>
      <c r="J14957" cm="1">
        <f t="array" ref="J14957:L14957">_xlfn.XLOOKUP($C14957, AGE!$A:$A,AGE!$B:$D,,0,2)</f>
        <v>22.18</v>
      </c>
      <c r="K14957">
        <v>0.63</v>
      </c>
      <c r="L14957" t="str">
        <v>Briggs et al. 2007</v>
      </c>
      <c r="M14957" t="s">
        <v>2296</v>
      </c>
      <c r="P14957" t="s">
        <v>2342</v>
      </c>
      <c r="S14957">
        <v>-25.6</v>
      </c>
      <c r="T14957">
        <v>0.06</v>
      </c>
      <c r="U14957" t="s">
        <v>2307</v>
      </c>
      <c r="V14957">
        <v>1</v>
      </c>
      <c r="W14957" t="s">
        <v>2547</v>
      </c>
    </row>
    <row r="14958" spans="1:23" x14ac:dyDescent="0.3">
      <c r="A14958">
        <v>22903</v>
      </c>
      <c r="B14958" s="15" t="s">
        <v>1870</v>
      </c>
      <c r="C14958" t="str">
        <f>_xlfn.XLOOKUP($B14958, STANDARDS!$A:$A, STANDARDS!$B:$B,,0,2)</f>
        <v>Morwell 1B Lignite</v>
      </c>
      <c r="D14958" t="s">
        <v>535</v>
      </c>
      <c r="E14958" t="s">
        <v>2183</v>
      </c>
      <c r="F14958" s="38">
        <v>-38.2300088</v>
      </c>
      <c r="G14958">
        <v>146.57591740000001</v>
      </c>
      <c r="H14958">
        <v>0</v>
      </c>
      <c r="I14958" t="s">
        <v>592</v>
      </c>
      <c r="J14958" cm="1">
        <f t="array" ref="J14958:L14958">_xlfn.XLOOKUP($C14958, AGE!$A:$A,AGE!$B:$D,,0,2)</f>
        <v>22.18</v>
      </c>
      <c r="K14958">
        <v>0.63</v>
      </c>
      <c r="L14958" t="str">
        <v>Briggs et al. 2007</v>
      </c>
      <c r="M14958" t="s">
        <v>2296</v>
      </c>
      <c r="P14958" t="s">
        <v>2342</v>
      </c>
      <c r="S14958">
        <v>-25.1</v>
      </c>
      <c r="T14958">
        <v>0.06</v>
      </c>
      <c r="U14958" t="s">
        <v>2307</v>
      </c>
      <c r="V14958">
        <v>1</v>
      </c>
      <c r="W14958" t="s">
        <v>2547</v>
      </c>
    </row>
    <row r="14959" spans="1:23" x14ac:dyDescent="0.3">
      <c r="A14959">
        <v>22904</v>
      </c>
      <c r="B14959" s="15" t="s">
        <v>1870</v>
      </c>
      <c r="C14959" t="str">
        <f>_xlfn.XLOOKUP($B14959, STANDARDS!$A:$A, STANDARDS!$B:$B,,0,2)</f>
        <v>Morwell 1B Lignite</v>
      </c>
      <c r="D14959" t="s">
        <v>535</v>
      </c>
      <c r="E14959" t="s">
        <v>2183</v>
      </c>
      <c r="F14959" s="38">
        <v>-38.2300088</v>
      </c>
      <c r="G14959">
        <v>146.57591740000001</v>
      </c>
      <c r="H14959">
        <v>0</v>
      </c>
      <c r="I14959" t="s">
        <v>592</v>
      </c>
      <c r="J14959" cm="1">
        <f t="array" ref="J14959:L14959">_xlfn.XLOOKUP($C14959, AGE!$A:$A,AGE!$B:$D,,0,2)</f>
        <v>22.18</v>
      </c>
      <c r="K14959">
        <v>0.63</v>
      </c>
      <c r="L14959" t="str">
        <v>Briggs et al. 2007</v>
      </c>
      <c r="M14959" t="s">
        <v>2296</v>
      </c>
      <c r="P14959" t="s">
        <v>2342</v>
      </c>
      <c r="S14959">
        <v>-25.3</v>
      </c>
      <c r="T14959">
        <v>0.06</v>
      </c>
      <c r="U14959" t="s">
        <v>2307</v>
      </c>
      <c r="V14959">
        <v>1</v>
      </c>
      <c r="W14959" t="s">
        <v>2547</v>
      </c>
    </row>
    <row r="14960" spans="1:23" x14ac:dyDescent="0.3">
      <c r="A14960">
        <v>22905</v>
      </c>
      <c r="B14960" s="15" t="s">
        <v>1870</v>
      </c>
      <c r="C14960" t="str">
        <f>_xlfn.XLOOKUP($B14960, STANDARDS!$A:$A, STANDARDS!$B:$B,,0,2)</f>
        <v>Morwell 1B Lignite</v>
      </c>
      <c r="D14960" t="s">
        <v>535</v>
      </c>
      <c r="E14960" t="s">
        <v>2183</v>
      </c>
      <c r="F14960" s="38">
        <v>-38.2300088</v>
      </c>
      <c r="G14960">
        <v>146.57591740000001</v>
      </c>
      <c r="H14960">
        <v>0</v>
      </c>
      <c r="I14960" t="s">
        <v>592</v>
      </c>
      <c r="J14960" cm="1">
        <f t="array" ref="J14960:L14960">_xlfn.XLOOKUP($C14960, AGE!$A:$A,AGE!$B:$D,,0,2)</f>
        <v>22.18</v>
      </c>
      <c r="K14960">
        <v>0.63</v>
      </c>
      <c r="L14960" t="str">
        <v>Briggs et al. 2007</v>
      </c>
      <c r="M14960" t="s">
        <v>2296</v>
      </c>
      <c r="P14960" t="s">
        <v>2342</v>
      </c>
      <c r="S14960">
        <v>-25.7</v>
      </c>
      <c r="T14960">
        <v>0.06</v>
      </c>
      <c r="U14960" t="s">
        <v>2307</v>
      </c>
      <c r="V14960">
        <v>1</v>
      </c>
      <c r="W14960" t="s">
        <v>2547</v>
      </c>
    </row>
    <row r="14961" spans="1:23" x14ac:dyDescent="0.3">
      <c r="A14961">
        <v>22906</v>
      </c>
      <c r="B14961" s="15" t="s">
        <v>1870</v>
      </c>
      <c r="C14961" t="str">
        <f>_xlfn.XLOOKUP($B14961, STANDARDS!$A:$A, STANDARDS!$B:$B,,0,2)</f>
        <v>Morwell 1B Lignite</v>
      </c>
      <c r="D14961" t="s">
        <v>535</v>
      </c>
      <c r="E14961" t="s">
        <v>2183</v>
      </c>
      <c r="F14961" s="38">
        <v>-38.2300088</v>
      </c>
      <c r="G14961">
        <v>146.57591740000001</v>
      </c>
      <c r="H14961">
        <v>0</v>
      </c>
      <c r="I14961" t="s">
        <v>592</v>
      </c>
      <c r="J14961" cm="1">
        <f t="array" ref="J14961:L14961">_xlfn.XLOOKUP($C14961, AGE!$A:$A,AGE!$B:$D,,0,2)</f>
        <v>22.18</v>
      </c>
      <c r="K14961">
        <v>0.63</v>
      </c>
      <c r="L14961" t="str">
        <v>Briggs et al. 2007</v>
      </c>
      <c r="M14961" t="s">
        <v>2296</v>
      </c>
      <c r="P14961" t="s">
        <v>2342</v>
      </c>
      <c r="S14961">
        <v>-25.6</v>
      </c>
      <c r="T14961">
        <v>0.06</v>
      </c>
      <c r="U14961" t="s">
        <v>2307</v>
      </c>
      <c r="V14961">
        <v>1</v>
      </c>
      <c r="W14961" t="s">
        <v>2547</v>
      </c>
    </row>
    <row r="14962" spans="1:23" x14ac:dyDescent="0.3">
      <c r="A14962">
        <v>22907</v>
      </c>
      <c r="B14962" s="15" t="s">
        <v>1870</v>
      </c>
      <c r="C14962" t="str">
        <f>_xlfn.XLOOKUP($B14962, STANDARDS!$A:$A, STANDARDS!$B:$B,,0,2)</f>
        <v>Morwell 1B Lignite</v>
      </c>
      <c r="D14962" t="s">
        <v>535</v>
      </c>
      <c r="E14962" t="s">
        <v>2183</v>
      </c>
      <c r="F14962" s="38">
        <v>-38.2300088</v>
      </c>
      <c r="G14962">
        <v>146.57591740000001</v>
      </c>
      <c r="H14962">
        <v>0</v>
      </c>
      <c r="I14962" t="s">
        <v>592</v>
      </c>
      <c r="J14962" cm="1">
        <f t="array" ref="J14962:L14962">_xlfn.XLOOKUP($C14962, AGE!$A:$A,AGE!$B:$D,,0,2)</f>
        <v>22.18</v>
      </c>
      <c r="K14962">
        <v>0.63</v>
      </c>
      <c r="L14962" t="str">
        <v>Briggs et al. 2007</v>
      </c>
      <c r="M14962" t="s">
        <v>2345</v>
      </c>
      <c r="P14962" t="s">
        <v>2342</v>
      </c>
      <c r="S14962">
        <v>-23.7</v>
      </c>
      <c r="T14962">
        <v>0.06</v>
      </c>
      <c r="U14962" t="s">
        <v>2344</v>
      </c>
      <c r="V14962">
        <v>1</v>
      </c>
      <c r="W14962" t="s">
        <v>2547</v>
      </c>
    </row>
    <row r="14963" spans="1:23" x14ac:dyDescent="0.3">
      <c r="A14963">
        <v>22907</v>
      </c>
      <c r="B14963" s="15" t="s">
        <v>1870</v>
      </c>
      <c r="C14963" t="str">
        <f>_xlfn.XLOOKUP($B14963, STANDARDS!$A:$A, STANDARDS!$B:$B,,0,2)</f>
        <v>Morwell 1B Lignite</v>
      </c>
      <c r="D14963" t="s">
        <v>535</v>
      </c>
      <c r="E14963" t="s">
        <v>2183</v>
      </c>
      <c r="F14963" s="38">
        <v>-38.2300088</v>
      </c>
      <c r="G14963">
        <v>146.57591740000001</v>
      </c>
      <c r="H14963">
        <v>0</v>
      </c>
      <c r="I14963" t="s">
        <v>592</v>
      </c>
      <c r="J14963" cm="1">
        <f t="array" ref="J14963:L14963">_xlfn.XLOOKUP($C14963, AGE!$A:$A,AGE!$B:$D,,0,2)</f>
        <v>22.18</v>
      </c>
      <c r="K14963">
        <v>0.63</v>
      </c>
      <c r="L14963" t="str">
        <v>Briggs et al. 2007</v>
      </c>
      <c r="M14963" t="s">
        <v>2296</v>
      </c>
      <c r="P14963" t="s">
        <v>2342</v>
      </c>
      <c r="S14963">
        <v>-25.1</v>
      </c>
      <c r="T14963">
        <v>0.06</v>
      </c>
      <c r="U14963" t="s">
        <v>2307</v>
      </c>
      <c r="V14963">
        <v>1</v>
      </c>
      <c r="W14963" t="s">
        <v>2547</v>
      </c>
    </row>
    <row r="14964" spans="1:23" x14ac:dyDescent="0.3">
      <c r="A14964">
        <v>22908</v>
      </c>
      <c r="B14964" s="15" t="s">
        <v>1870</v>
      </c>
      <c r="C14964" t="str">
        <f>_xlfn.XLOOKUP($B14964, STANDARDS!$A:$A, STANDARDS!$B:$B,,0,2)</f>
        <v>Morwell 1B Lignite</v>
      </c>
      <c r="D14964" t="s">
        <v>535</v>
      </c>
      <c r="E14964" t="s">
        <v>2183</v>
      </c>
      <c r="F14964" s="38">
        <v>-38.2300088</v>
      </c>
      <c r="G14964">
        <v>146.57591740000001</v>
      </c>
      <c r="H14964">
        <v>0</v>
      </c>
      <c r="I14964" t="s">
        <v>592</v>
      </c>
      <c r="J14964" cm="1">
        <f t="array" ref="J14964:L14964">_xlfn.XLOOKUP($C14964, AGE!$A:$A,AGE!$B:$D,,0,2)</f>
        <v>22.18</v>
      </c>
      <c r="K14964">
        <v>0.63</v>
      </c>
      <c r="L14964" t="str">
        <v>Briggs et al. 2007</v>
      </c>
      <c r="M14964" t="s">
        <v>2296</v>
      </c>
      <c r="P14964" t="s">
        <v>2342</v>
      </c>
      <c r="S14964">
        <v>-25.7</v>
      </c>
      <c r="T14964">
        <v>0.06</v>
      </c>
      <c r="U14964" t="s">
        <v>2307</v>
      </c>
      <c r="V14964">
        <v>1</v>
      </c>
      <c r="W14964" t="s">
        <v>2547</v>
      </c>
    </row>
    <row r="14965" spans="1:23" x14ac:dyDescent="0.3">
      <c r="A14965">
        <v>22909</v>
      </c>
      <c r="B14965" s="15" t="s">
        <v>1870</v>
      </c>
      <c r="C14965" t="str">
        <f>_xlfn.XLOOKUP($B14965, STANDARDS!$A:$A, STANDARDS!$B:$B,,0,2)</f>
        <v>Morwell 1B Lignite</v>
      </c>
      <c r="D14965" t="s">
        <v>535</v>
      </c>
      <c r="E14965" t="s">
        <v>2183</v>
      </c>
      <c r="F14965" s="38">
        <v>-38.2300088</v>
      </c>
      <c r="G14965">
        <v>146.57591740000001</v>
      </c>
      <c r="H14965">
        <v>0</v>
      </c>
      <c r="I14965" t="s">
        <v>592</v>
      </c>
      <c r="J14965" cm="1">
        <f t="array" ref="J14965:L14965">_xlfn.XLOOKUP($C14965, AGE!$A:$A,AGE!$B:$D,,0,2)</f>
        <v>22.18</v>
      </c>
      <c r="K14965">
        <v>0.63</v>
      </c>
      <c r="L14965" t="str">
        <v>Briggs et al. 2007</v>
      </c>
      <c r="M14965" t="s">
        <v>2345</v>
      </c>
      <c r="P14965" t="s">
        <v>2342</v>
      </c>
      <c r="S14965">
        <v>-25.3</v>
      </c>
      <c r="T14965">
        <v>0.06</v>
      </c>
      <c r="U14965" t="s">
        <v>2344</v>
      </c>
      <c r="V14965">
        <v>1</v>
      </c>
      <c r="W14965" t="s">
        <v>2547</v>
      </c>
    </row>
    <row r="14966" spans="1:23" x14ac:dyDescent="0.3">
      <c r="A14966">
        <v>22909</v>
      </c>
      <c r="B14966" s="15" t="s">
        <v>1870</v>
      </c>
      <c r="C14966" t="str">
        <f>_xlfn.XLOOKUP($B14966, STANDARDS!$A:$A, STANDARDS!$B:$B,,0,2)</f>
        <v>Morwell 1B Lignite</v>
      </c>
      <c r="D14966" t="s">
        <v>535</v>
      </c>
      <c r="E14966" t="s">
        <v>2183</v>
      </c>
      <c r="F14966" s="38">
        <v>-38.2300088</v>
      </c>
      <c r="G14966">
        <v>146.57591740000001</v>
      </c>
      <c r="H14966">
        <v>0</v>
      </c>
      <c r="I14966" t="s">
        <v>592</v>
      </c>
      <c r="J14966" cm="1">
        <f t="array" ref="J14966:L14966">_xlfn.XLOOKUP($C14966, AGE!$A:$A,AGE!$B:$D,,0,2)</f>
        <v>22.18</v>
      </c>
      <c r="K14966">
        <v>0.63</v>
      </c>
      <c r="L14966" t="str">
        <v>Briggs et al. 2007</v>
      </c>
      <c r="M14966" t="s">
        <v>2296</v>
      </c>
      <c r="P14966" t="s">
        <v>2342</v>
      </c>
      <c r="S14966">
        <v>-25.9</v>
      </c>
      <c r="T14966">
        <v>0.06</v>
      </c>
      <c r="U14966" t="s">
        <v>2307</v>
      </c>
      <c r="V14966">
        <v>1</v>
      </c>
      <c r="W14966" t="s">
        <v>2547</v>
      </c>
    </row>
    <row r="14967" spans="1:23" x14ac:dyDescent="0.3">
      <c r="A14967">
        <v>22910</v>
      </c>
      <c r="B14967" s="15" t="s">
        <v>1870</v>
      </c>
      <c r="C14967" t="str">
        <f>_xlfn.XLOOKUP($B14967, STANDARDS!$A:$A, STANDARDS!$B:$B,,0,2)</f>
        <v>Morwell 1B Lignite</v>
      </c>
      <c r="D14967" t="s">
        <v>535</v>
      </c>
      <c r="E14967" t="s">
        <v>2183</v>
      </c>
      <c r="F14967" s="38">
        <v>-38.2300088</v>
      </c>
      <c r="G14967">
        <v>146.57591740000001</v>
      </c>
      <c r="H14967">
        <v>0</v>
      </c>
      <c r="I14967" t="s">
        <v>592</v>
      </c>
      <c r="J14967" cm="1">
        <f t="array" ref="J14967:L14967">_xlfn.XLOOKUP($C14967, AGE!$A:$A,AGE!$B:$D,,0,2)</f>
        <v>22.18</v>
      </c>
      <c r="K14967">
        <v>0.63</v>
      </c>
      <c r="L14967" t="str">
        <v>Briggs et al. 2007</v>
      </c>
      <c r="M14967" t="s">
        <v>2345</v>
      </c>
      <c r="P14967" t="s">
        <v>2342</v>
      </c>
      <c r="S14967">
        <v>-25.4</v>
      </c>
      <c r="T14967">
        <v>0.06</v>
      </c>
      <c r="U14967" t="s">
        <v>2344</v>
      </c>
      <c r="V14967">
        <v>1</v>
      </c>
      <c r="W14967" t="s">
        <v>2547</v>
      </c>
    </row>
    <row r="14968" spans="1:23" x14ac:dyDescent="0.3">
      <c r="A14968">
        <v>22910</v>
      </c>
      <c r="B14968" s="15" t="s">
        <v>1870</v>
      </c>
      <c r="C14968" t="str">
        <f>_xlfn.XLOOKUP($B14968, STANDARDS!$A:$A, STANDARDS!$B:$B,,0,2)</f>
        <v>Morwell 1B Lignite</v>
      </c>
      <c r="D14968" t="s">
        <v>535</v>
      </c>
      <c r="E14968" t="s">
        <v>2183</v>
      </c>
      <c r="F14968" s="38">
        <v>-38.2300088</v>
      </c>
      <c r="G14968">
        <v>146.57591740000001</v>
      </c>
      <c r="H14968">
        <v>0</v>
      </c>
      <c r="I14968" t="s">
        <v>592</v>
      </c>
      <c r="J14968" cm="1">
        <f t="array" ref="J14968:L14968">_xlfn.XLOOKUP($C14968, AGE!$A:$A,AGE!$B:$D,,0,2)</f>
        <v>22.18</v>
      </c>
      <c r="K14968">
        <v>0.63</v>
      </c>
      <c r="L14968" t="str">
        <v>Briggs et al. 2007</v>
      </c>
      <c r="M14968" t="s">
        <v>2296</v>
      </c>
      <c r="P14968" t="s">
        <v>2342</v>
      </c>
      <c r="S14968">
        <v>-25.6</v>
      </c>
      <c r="T14968">
        <v>0.06</v>
      </c>
      <c r="U14968" t="s">
        <v>2307</v>
      </c>
      <c r="V14968">
        <v>1</v>
      </c>
      <c r="W14968" t="s">
        <v>2547</v>
      </c>
    </row>
    <row r="14969" spans="1:23" x14ac:dyDescent="0.3">
      <c r="A14969">
        <v>22911</v>
      </c>
      <c r="B14969" s="15" t="s">
        <v>1870</v>
      </c>
      <c r="C14969" t="str">
        <f>_xlfn.XLOOKUP($B14969, STANDARDS!$A:$A, STANDARDS!$B:$B,,0,2)</f>
        <v>Morwell 1B Lignite</v>
      </c>
      <c r="D14969" t="s">
        <v>535</v>
      </c>
      <c r="E14969" t="s">
        <v>2183</v>
      </c>
      <c r="F14969" s="38">
        <v>-38.2300088</v>
      </c>
      <c r="G14969">
        <v>146.57591740000001</v>
      </c>
      <c r="H14969">
        <v>0</v>
      </c>
      <c r="I14969" t="s">
        <v>592</v>
      </c>
      <c r="J14969" cm="1">
        <f t="array" ref="J14969:L14969">_xlfn.XLOOKUP($C14969, AGE!$A:$A,AGE!$B:$D,,0,2)</f>
        <v>22.18</v>
      </c>
      <c r="K14969">
        <v>0.63</v>
      </c>
      <c r="L14969" t="str">
        <v>Briggs et al. 2007</v>
      </c>
      <c r="M14969" t="s">
        <v>2296</v>
      </c>
      <c r="P14969" t="s">
        <v>2342</v>
      </c>
      <c r="S14969">
        <v>-25.7</v>
      </c>
      <c r="T14969">
        <v>0.06</v>
      </c>
      <c r="U14969" t="s">
        <v>2307</v>
      </c>
      <c r="V14969">
        <v>1</v>
      </c>
      <c r="W14969" t="s">
        <v>2547</v>
      </c>
    </row>
    <row r="14970" spans="1:23" x14ac:dyDescent="0.3">
      <c r="A14970">
        <v>22912</v>
      </c>
      <c r="B14970" s="15" t="s">
        <v>1870</v>
      </c>
      <c r="C14970" t="str">
        <f>_xlfn.XLOOKUP($B14970, STANDARDS!$A:$A, STANDARDS!$B:$B,,0,2)</f>
        <v>Morwell 1B Lignite</v>
      </c>
      <c r="D14970" t="s">
        <v>535</v>
      </c>
      <c r="E14970" t="s">
        <v>2183</v>
      </c>
      <c r="F14970" s="38">
        <v>-38.2300088</v>
      </c>
      <c r="G14970">
        <v>146.57591740000001</v>
      </c>
      <c r="H14970">
        <v>0</v>
      </c>
      <c r="I14970" t="s">
        <v>592</v>
      </c>
      <c r="J14970" cm="1">
        <f t="array" ref="J14970:L14970">_xlfn.XLOOKUP($C14970, AGE!$A:$A,AGE!$B:$D,,0,2)</f>
        <v>22.18</v>
      </c>
      <c r="K14970">
        <v>0.63</v>
      </c>
      <c r="L14970" t="str">
        <v>Briggs et al. 2007</v>
      </c>
      <c r="M14970" t="s">
        <v>2345</v>
      </c>
      <c r="P14970" t="s">
        <v>2342</v>
      </c>
      <c r="S14970">
        <v>-25</v>
      </c>
      <c r="T14970">
        <v>0.06</v>
      </c>
      <c r="U14970" t="s">
        <v>2344</v>
      </c>
      <c r="V14970">
        <v>1</v>
      </c>
      <c r="W14970" t="s">
        <v>2547</v>
      </c>
    </row>
    <row r="14971" spans="1:23" x14ac:dyDescent="0.3">
      <c r="A14971">
        <v>22912</v>
      </c>
      <c r="B14971" s="15" t="s">
        <v>1870</v>
      </c>
      <c r="C14971" t="str">
        <f>_xlfn.XLOOKUP($B14971, STANDARDS!$A:$A, STANDARDS!$B:$B,,0,2)</f>
        <v>Morwell 1B Lignite</v>
      </c>
      <c r="D14971" t="s">
        <v>535</v>
      </c>
      <c r="E14971" t="s">
        <v>2183</v>
      </c>
      <c r="F14971" s="38">
        <v>-38.2300088</v>
      </c>
      <c r="G14971">
        <v>146.57591740000001</v>
      </c>
      <c r="H14971">
        <v>0</v>
      </c>
      <c r="I14971" t="s">
        <v>592</v>
      </c>
      <c r="J14971" cm="1">
        <f t="array" ref="J14971:L14971">_xlfn.XLOOKUP($C14971, AGE!$A:$A,AGE!$B:$D,,0,2)</f>
        <v>22.18</v>
      </c>
      <c r="K14971">
        <v>0.63</v>
      </c>
      <c r="L14971" t="str">
        <v>Briggs et al. 2007</v>
      </c>
      <c r="M14971" t="s">
        <v>2296</v>
      </c>
      <c r="P14971" t="s">
        <v>2342</v>
      </c>
      <c r="S14971">
        <v>-26.4</v>
      </c>
      <c r="T14971">
        <v>0.06</v>
      </c>
      <c r="U14971" t="s">
        <v>2307</v>
      </c>
      <c r="V14971">
        <v>1</v>
      </c>
      <c r="W14971" t="s">
        <v>2547</v>
      </c>
    </row>
    <row r="14972" spans="1:23" x14ac:dyDescent="0.3">
      <c r="A14972">
        <v>22913</v>
      </c>
      <c r="B14972" s="15" t="s">
        <v>1870</v>
      </c>
      <c r="C14972" t="str">
        <f>_xlfn.XLOOKUP($B14972, STANDARDS!$A:$A, STANDARDS!$B:$B,,0,2)</f>
        <v>Morwell 1B Lignite</v>
      </c>
      <c r="D14972" t="s">
        <v>535</v>
      </c>
      <c r="E14972" t="s">
        <v>2183</v>
      </c>
      <c r="F14972" s="38">
        <v>-38.2300088</v>
      </c>
      <c r="G14972">
        <v>146.57591740000001</v>
      </c>
      <c r="H14972">
        <v>0</v>
      </c>
      <c r="I14972" t="s">
        <v>592</v>
      </c>
      <c r="J14972" cm="1">
        <f t="array" ref="J14972:L14972">_xlfn.XLOOKUP($C14972, AGE!$A:$A,AGE!$B:$D,,0,2)</f>
        <v>22.18</v>
      </c>
      <c r="K14972">
        <v>0.63</v>
      </c>
      <c r="L14972" t="str">
        <v>Briggs et al. 2007</v>
      </c>
      <c r="M14972" t="s">
        <v>2345</v>
      </c>
      <c r="P14972" t="s">
        <v>2342</v>
      </c>
      <c r="S14972">
        <v>-26</v>
      </c>
      <c r="T14972">
        <v>0.06</v>
      </c>
      <c r="U14972" t="s">
        <v>2344</v>
      </c>
      <c r="V14972">
        <v>1</v>
      </c>
      <c r="W14972" t="s">
        <v>2547</v>
      </c>
    </row>
    <row r="14973" spans="1:23" x14ac:dyDescent="0.3">
      <c r="A14973">
        <v>22913</v>
      </c>
      <c r="B14973" s="15" t="s">
        <v>1870</v>
      </c>
      <c r="C14973" t="str">
        <f>_xlfn.XLOOKUP($B14973, STANDARDS!$A:$A, STANDARDS!$B:$B,,0,2)</f>
        <v>Morwell 1B Lignite</v>
      </c>
      <c r="D14973" t="s">
        <v>535</v>
      </c>
      <c r="E14973" t="s">
        <v>2183</v>
      </c>
      <c r="F14973" s="38">
        <v>-38.2300088</v>
      </c>
      <c r="G14973">
        <v>146.57591740000001</v>
      </c>
      <c r="H14973">
        <v>0</v>
      </c>
      <c r="I14973" t="s">
        <v>592</v>
      </c>
      <c r="J14973" cm="1">
        <f t="array" ref="J14973:L14973">_xlfn.XLOOKUP($C14973, AGE!$A:$A,AGE!$B:$D,,0,2)</f>
        <v>22.18</v>
      </c>
      <c r="K14973">
        <v>0.63</v>
      </c>
      <c r="L14973" t="str">
        <v>Briggs et al. 2007</v>
      </c>
      <c r="M14973" t="s">
        <v>2296</v>
      </c>
      <c r="P14973" t="s">
        <v>2342</v>
      </c>
      <c r="S14973">
        <v>-26.3</v>
      </c>
      <c r="T14973">
        <v>0.06</v>
      </c>
      <c r="U14973" t="s">
        <v>2307</v>
      </c>
      <c r="V14973">
        <v>1</v>
      </c>
      <c r="W14973" t="s">
        <v>2547</v>
      </c>
    </row>
    <row r="14974" spans="1:23" x14ac:dyDescent="0.3">
      <c r="A14974">
        <v>22914</v>
      </c>
      <c r="B14974" s="15" t="s">
        <v>1870</v>
      </c>
      <c r="C14974" t="str">
        <f>_xlfn.XLOOKUP($B14974, STANDARDS!$A:$A, STANDARDS!$B:$B,,0,2)</f>
        <v>Morwell 1B Lignite</v>
      </c>
      <c r="D14974" t="s">
        <v>535</v>
      </c>
      <c r="E14974" t="s">
        <v>2183</v>
      </c>
      <c r="F14974" s="38">
        <v>-38.2300088</v>
      </c>
      <c r="G14974">
        <v>146.57591740000001</v>
      </c>
      <c r="H14974">
        <v>0</v>
      </c>
      <c r="I14974" t="s">
        <v>592</v>
      </c>
      <c r="J14974" cm="1">
        <f t="array" ref="J14974:L14974">_xlfn.XLOOKUP($C14974, AGE!$A:$A,AGE!$B:$D,,0,2)</f>
        <v>22.18</v>
      </c>
      <c r="K14974">
        <v>0.63</v>
      </c>
      <c r="L14974" t="str">
        <v>Briggs et al. 2007</v>
      </c>
      <c r="M14974" t="s">
        <v>2296</v>
      </c>
      <c r="P14974" t="s">
        <v>2342</v>
      </c>
      <c r="S14974">
        <v>-26.3</v>
      </c>
      <c r="T14974">
        <v>0.06</v>
      </c>
      <c r="U14974" t="s">
        <v>2307</v>
      </c>
      <c r="V14974">
        <v>1</v>
      </c>
      <c r="W14974" t="s">
        <v>2547</v>
      </c>
    </row>
    <row r="14975" spans="1:23" x14ac:dyDescent="0.3">
      <c r="A14975">
        <v>22915</v>
      </c>
      <c r="B14975" s="15" t="s">
        <v>1870</v>
      </c>
      <c r="C14975" t="str">
        <f>_xlfn.XLOOKUP($B14975, STANDARDS!$A:$A, STANDARDS!$B:$B,,0,2)</f>
        <v>Morwell 1B Lignite</v>
      </c>
      <c r="D14975" t="s">
        <v>535</v>
      </c>
      <c r="E14975" t="s">
        <v>2183</v>
      </c>
      <c r="F14975" s="38">
        <v>-38.2300088</v>
      </c>
      <c r="G14975">
        <v>146.57591740000001</v>
      </c>
      <c r="H14975">
        <v>0</v>
      </c>
      <c r="I14975" t="s">
        <v>592</v>
      </c>
      <c r="J14975" cm="1">
        <f t="array" ref="J14975:L14975">_xlfn.XLOOKUP($C14975, AGE!$A:$A,AGE!$B:$D,,0,2)</f>
        <v>22.18</v>
      </c>
      <c r="K14975">
        <v>0.63</v>
      </c>
      <c r="L14975" t="str">
        <v>Briggs et al. 2007</v>
      </c>
      <c r="M14975" t="s">
        <v>2345</v>
      </c>
      <c r="P14975" t="s">
        <v>2342</v>
      </c>
      <c r="S14975">
        <v>-24.9</v>
      </c>
      <c r="T14975">
        <v>0.06</v>
      </c>
      <c r="U14975" t="s">
        <v>2344</v>
      </c>
      <c r="V14975">
        <v>1</v>
      </c>
      <c r="W14975" t="s">
        <v>2547</v>
      </c>
    </row>
    <row r="14976" spans="1:23" x14ac:dyDescent="0.3">
      <c r="A14976">
        <v>22915</v>
      </c>
      <c r="B14976" s="15" t="s">
        <v>1870</v>
      </c>
      <c r="C14976" t="str">
        <f>_xlfn.XLOOKUP($B14976, STANDARDS!$A:$A, STANDARDS!$B:$B,,0,2)</f>
        <v>Morwell 1B Lignite</v>
      </c>
      <c r="D14976" t="s">
        <v>535</v>
      </c>
      <c r="E14976" t="s">
        <v>2183</v>
      </c>
      <c r="F14976" s="38">
        <v>-38.2300088</v>
      </c>
      <c r="G14976">
        <v>146.57591740000001</v>
      </c>
      <c r="H14976">
        <v>0</v>
      </c>
      <c r="I14976" t="s">
        <v>592</v>
      </c>
      <c r="J14976" cm="1">
        <f t="array" ref="J14976:L14976">_xlfn.XLOOKUP($C14976, AGE!$A:$A,AGE!$B:$D,,0,2)</f>
        <v>22.18</v>
      </c>
      <c r="K14976">
        <v>0.63</v>
      </c>
      <c r="L14976" t="str">
        <v>Briggs et al. 2007</v>
      </c>
      <c r="M14976" t="s">
        <v>2296</v>
      </c>
      <c r="P14976" t="s">
        <v>2342</v>
      </c>
      <c r="S14976">
        <v>-26</v>
      </c>
      <c r="T14976">
        <v>0.06</v>
      </c>
      <c r="U14976" t="s">
        <v>2307</v>
      </c>
      <c r="V14976">
        <v>1</v>
      </c>
      <c r="W14976" t="s">
        <v>2547</v>
      </c>
    </row>
    <row r="14977" spans="1:23" x14ac:dyDescent="0.3">
      <c r="A14977">
        <v>22916</v>
      </c>
      <c r="B14977" s="15" t="s">
        <v>1870</v>
      </c>
      <c r="C14977" t="str">
        <f>_xlfn.XLOOKUP($B14977, STANDARDS!$A:$A, STANDARDS!$B:$B,,0,2)</f>
        <v>Morwell 1B Lignite</v>
      </c>
      <c r="D14977" t="s">
        <v>535</v>
      </c>
      <c r="E14977" t="s">
        <v>2183</v>
      </c>
      <c r="F14977" s="38">
        <v>-38.2300088</v>
      </c>
      <c r="G14977">
        <v>146.57591740000001</v>
      </c>
      <c r="H14977">
        <v>0</v>
      </c>
      <c r="I14977" t="s">
        <v>592</v>
      </c>
      <c r="J14977" cm="1">
        <f t="array" ref="J14977:L14977">_xlfn.XLOOKUP($C14977, AGE!$A:$A,AGE!$B:$D,,0,2)</f>
        <v>22.18</v>
      </c>
      <c r="K14977">
        <v>0.63</v>
      </c>
      <c r="L14977" t="str">
        <v>Briggs et al. 2007</v>
      </c>
      <c r="M14977" t="s">
        <v>2296</v>
      </c>
      <c r="P14977" t="s">
        <v>2342</v>
      </c>
      <c r="S14977">
        <v>-26.2</v>
      </c>
      <c r="T14977">
        <v>0.06</v>
      </c>
      <c r="U14977" t="s">
        <v>2307</v>
      </c>
      <c r="V14977">
        <v>1</v>
      </c>
      <c r="W14977" t="s">
        <v>2547</v>
      </c>
    </row>
    <row r="14978" spans="1:23" x14ac:dyDescent="0.3">
      <c r="A14978">
        <v>22917</v>
      </c>
      <c r="B14978" s="15" t="s">
        <v>1870</v>
      </c>
      <c r="C14978" t="str">
        <f>_xlfn.XLOOKUP($B14978, STANDARDS!$A:$A, STANDARDS!$B:$B,,0,2)</f>
        <v>Morwell 1B Lignite</v>
      </c>
      <c r="D14978" t="s">
        <v>535</v>
      </c>
      <c r="E14978" t="s">
        <v>2183</v>
      </c>
      <c r="F14978" s="38">
        <v>-38.2300088</v>
      </c>
      <c r="G14978">
        <v>146.57591740000001</v>
      </c>
      <c r="H14978">
        <v>0</v>
      </c>
      <c r="I14978" t="s">
        <v>592</v>
      </c>
      <c r="J14978" cm="1">
        <f t="array" ref="J14978:L14978">_xlfn.XLOOKUP($C14978, AGE!$A:$A,AGE!$B:$D,,0,2)</f>
        <v>22.18</v>
      </c>
      <c r="K14978">
        <v>0.63</v>
      </c>
      <c r="L14978" t="str">
        <v>Briggs et al. 2007</v>
      </c>
      <c r="M14978" t="s">
        <v>2296</v>
      </c>
      <c r="P14978" t="s">
        <v>2342</v>
      </c>
      <c r="S14978">
        <v>-26.5</v>
      </c>
      <c r="T14978">
        <v>0.06</v>
      </c>
      <c r="U14978" t="s">
        <v>2307</v>
      </c>
      <c r="V14978">
        <v>1</v>
      </c>
      <c r="W14978" t="s">
        <v>2547</v>
      </c>
    </row>
    <row r="14979" spans="1:23" x14ac:dyDescent="0.3">
      <c r="A14979">
        <v>22918</v>
      </c>
      <c r="B14979" s="15" t="s">
        <v>1870</v>
      </c>
      <c r="C14979" t="str">
        <f>_xlfn.XLOOKUP($B14979, STANDARDS!$A:$A, STANDARDS!$B:$B,,0,2)</f>
        <v>Morwell 1B Lignite</v>
      </c>
      <c r="D14979" t="s">
        <v>535</v>
      </c>
      <c r="E14979" t="s">
        <v>2183</v>
      </c>
      <c r="F14979" s="38">
        <v>-38.2300088</v>
      </c>
      <c r="G14979">
        <v>146.57591740000001</v>
      </c>
      <c r="H14979">
        <v>0</v>
      </c>
      <c r="I14979" t="s">
        <v>592</v>
      </c>
      <c r="J14979" cm="1">
        <f t="array" ref="J14979:L14979">_xlfn.XLOOKUP($C14979, AGE!$A:$A,AGE!$B:$D,,0,2)</f>
        <v>22.18</v>
      </c>
      <c r="K14979">
        <v>0.63</v>
      </c>
      <c r="L14979" t="str">
        <v>Briggs et al. 2007</v>
      </c>
      <c r="M14979" t="s">
        <v>2296</v>
      </c>
      <c r="P14979" t="s">
        <v>2342</v>
      </c>
      <c r="S14979">
        <v>-26.2</v>
      </c>
      <c r="T14979">
        <v>0.06</v>
      </c>
      <c r="U14979" t="s">
        <v>2307</v>
      </c>
      <c r="V14979">
        <v>1</v>
      </c>
      <c r="W14979" t="s">
        <v>2547</v>
      </c>
    </row>
    <row r="14980" spans="1:23" x14ac:dyDescent="0.3">
      <c r="A14980">
        <v>22919</v>
      </c>
      <c r="B14980" s="15" t="s">
        <v>1870</v>
      </c>
      <c r="C14980" t="str">
        <f>_xlfn.XLOOKUP($B14980, STANDARDS!$A:$A, STANDARDS!$B:$B,,0,2)</f>
        <v>Morwell 1B Lignite</v>
      </c>
      <c r="D14980" t="s">
        <v>535</v>
      </c>
      <c r="E14980" t="s">
        <v>2183</v>
      </c>
      <c r="F14980" s="38">
        <v>-38.2300088</v>
      </c>
      <c r="G14980">
        <v>146.57591740000001</v>
      </c>
      <c r="H14980">
        <v>0</v>
      </c>
      <c r="I14980" t="s">
        <v>592</v>
      </c>
      <c r="J14980" cm="1">
        <f t="array" ref="J14980:L14980">_xlfn.XLOOKUP($C14980, AGE!$A:$A,AGE!$B:$D,,0,2)</f>
        <v>22.18</v>
      </c>
      <c r="K14980">
        <v>0.63</v>
      </c>
      <c r="L14980" t="str">
        <v>Briggs et al. 2007</v>
      </c>
      <c r="M14980" t="s">
        <v>2296</v>
      </c>
      <c r="P14980" t="s">
        <v>2342</v>
      </c>
      <c r="S14980">
        <v>-26.5</v>
      </c>
      <c r="T14980">
        <v>0.06</v>
      </c>
      <c r="U14980" t="s">
        <v>2307</v>
      </c>
      <c r="V14980">
        <v>1</v>
      </c>
      <c r="W14980" t="s">
        <v>2547</v>
      </c>
    </row>
    <row r="14981" spans="1:23" x14ac:dyDescent="0.3">
      <c r="A14981">
        <v>22920</v>
      </c>
      <c r="B14981" s="15" t="s">
        <v>1870</v>
      </c>
      <c r="C14981" t="str">
        <f>_xlfn.XLOOKUP($B14981, STANDARDS!$A:$A, STANDARDS!$B:$B,,0,2)</f>
        <v>Morwell 1B Lignite</v>
      </c>
      <c r="D14981" t="s">
        <v>535</v>
      </c>
      <c r="E14981" t="s">
        <v>2183</v>
      </c>
      <c r="F14981" s="38">
        <v>-38.2300088</v>
      </c>
      <c r="G14981">
        <v>146.57591740000001</v>
      </c>
      <c r="H14981">
        <v>0</v>
      </c>
      <c r="I14981" t="s">
        <v>592</v>
      </c>
      <c r="J14981" cm="1">
        <f t="array" ref="J14981:L14981">_xlfn.XLOOKUP($C14981, AGE!$A:$A,AGE!$B:$D,,0,2)</f>
        <v>22.18</v>
      </c>
      <c r="K14981">
        <v>0.63</v>
      </c>
      <c r="L14981" t="str">
        <v>Briggs et al. 2007</v>
      </c>
      <c r="M14981" t="s">
        <v>2296</v>
      </c>
      <c r="P14981" t="s">
        <v>2342</v>
      </c>
      <c r="S14981">
        <v>-26.4</v>
      </c>
      <c r="T14981">
        <v>0.06</v>
      </c>
      <c r="U14981" t="s">
        <v>2307</v>
      </c>
      <c r="V14981">
        <v>1</v>
      </c>
      <c r="W14981" t="s">
        <v>2547</v>
      </c>
    </row>
    <row r="14982" spans="1:23" x14ac:dyDescent="0.3">
      <c r="A14982">
        <v>22921</v>
      </c>
      <c r="B14982" s="15" t="s">
        <v>1870</v>
      </c>
      <c r="C14982" t="str">
        <f>_xlfn.XLOOKUP($B14982, STANDARDS!$A:$A, STANDARDS!$B:$B,,0,2)</f>
        <v>Morwell 1B Lignite</v>
      </c>
      <c r="D14982" t="s">
        <v>535</v>
      </c>
      <c r="E14982" t="s">
        <v>2183</v>
      </c>
      <c r="F14982" s="38">
        <v>-38.2300088</v>
      </c>
      <c r="G14982">
        <v>146.57591740000001</v>
      </c>
      <c r="H14982">
        <v>0</v>
      </c>
      <c r="I14982" t="s">
        <v>592</v>
      </c>
      <c r="J14982" cm="1">
        <f t="array" ref="J14982:L14982">_xlfn.XLOOKUP($C14982, AGE!$A:$A,AGE!$B:$D,,0,2)</f>
        <v>22.18</v>
      </c>
      <c r="K14982">
        <v>0.63</v>
      </c>
      <c r="L14982" t="str">
        <v>Briggs et al. 2007</v>
      </c>
      <c r="M14982" t="s">
        <v>2296</v>
      </c>
      <c r="P14982" t="s">
        <v>2342</v>
      </c>
      <c r="S14982">
        <v>-26.1</v>
      </c>
      <c r="T14982">
        <v>0.06</v>
      </c>
      <c r="U14982" t="s">
        <v>2307</v>
      </c>
      <c r="V14982">
        <v>1</v>
      </c>
      <c r="W14982" t="s">
        <v>2547</v>
      </c>
    </row>
    <row r="14983" spans="1:23" x14ac:dyDescent="0.3">
      <c r="A14983">
        <v>22922</v>
      </c>
      <c r="B14983" s="15" t="s">
        <v>1870</v>
      </c>
      <c r="C14983" t="str">
        <f>_xlfn.XLOOKUP($B14983, STANDARDS!$A:$A, STANDARDS!$B:$B,,0,2)</f>
        <v>Morwell 1B Lignite</v>
      </c>
      <c r="D14983" t="s">
        <v>535</v>
      </c>
      <c r="E14983" t="s">
        <v>2183</v>
      </c>
      <c r="F14983" s="38">
        <v>-38.2300088</v>
      </c>
      <c r="G14983">
        <v>146.57591740000001</v>
      </c>
      <c r="H14983">
        <v>0</v>
      </c>
      <c r="I14983" t="s">
        <v>592</v>
      </c>
      <c r="J14983" cm="1">
        <f t="array" ref="J14983:L14983">_xlfn.XLOOKUP($C14983, AGE!$A:$A,AGE!$B:$D,,0,2)</f>
        <v>22.18</v>
      </c>
      <c r="K14983">
        <v>0.63</v>
      </c>
      <c r="L14983" t="str">
        <v>Briggs et al. 2007</v>
      </c>
      <c r="M14983" t="s">
        <v>2296</v>
      </c>
      <c r="P14983" t="s">
        <v>2342</v>
      </c>
      <c r="S14983">
        <v>-26.5</v>
      </c>
      <c r="T14983">
        <v>0.06</v>
      </c>
      <c r="U14983" t="s">
        <v>2307</v>
      </c>
      <c r="V14983">
        <v>1</v>
      </c>
      <c r="W14983" t="s">
        <v>2547</v>
      </c>
    </row>
    <row r="14984" spans="1:23" x14ac:dyDescent="0.3">
      <c r="A14984">
        <v>22923</v>
      </c>
      <c r="B14984" s="15" t="s">
        <v>1870</v>
      </c>
      <c r="C14984" t="str">
        <f>_xlfn.XLOOKUP($B14984, STANDARDS!$A:$A, STANDARDS!$B:$B,,0,2)</f>
        <v>Morwell 1B Lignite</v>
      </c>
      <c r="D14984" t="s">
        <v>535</v>
      </c>
      <c r="E14984" t="s">
        <v>2183</v>
      </c>
      <c r="F14984" s="38">
        <v>-38.2300088</v>
      </c>
      <c r="G14984">
        <v>146.57591740000001</v>
      </c>
      <c r="H14984">
        <v>0</v>
      </c>
      <c r="I14984" t="s">
        <v>592</v>
      </c>
      <c r="J14984" cm="1">
        <f t="array" ref="J14984:L14984">_xlfn.XLOOKUP($C14984, AGE!$A:$A,AGE!$B:$D,,0,2)</f>
        <v>22.18</v>
      </c>
      <c r="K14984">
        <v>0.63</v>
      </c>
      <c r="L14984" t="str">
        <v>Briggs et al. 2007</v>
      </c>
      <c r="M14984" t="s">
        <v>2296</v>
      </c>
      <c r="P14984" t="s">
        <v>2342</v>
      </c>
      <c r="S14984">
        <v>-26.5</v>
      </c>
      <c r="T14984">
        <v>0.06</v>
      </c>
      <c r="U14984" t="s">
        <v>2307</v>
      </c>
      <c r="V14984">
        <v>1</v>
      </c>
      <c r="W14984" t="s">
        <v>2547</v>
      </c>
    </row>
    <row r="14985" spans="1:23" x14ac:dyDescent="0.3">
      <c r="A14985">
        <v>22924</v>
      </c>
      <c r="B14985" s="15" t="s">
        <v>1870</v>
      </c>
      <c r="C14985" t="str">
        <f>_xlfn.XLOOKUP($B14985, STANDARDS!$A:$A, STANDARDS!$B:$B,,0,2)</f>
        <v>Morwell 1B Lignite</v>
      </c>
      <c r="D14985" t="s">
        <v>535</v>
      </c>
      <c r="E14985" t="s">
        <v>2183</v>
      </c>
      <c r="F14985" s="38">
        <v>-38.2300088</v>
      </c>
      <c r="G14985">
        <v>146.57591740000001</v>
      </c>
      <c r="H14985">
        <v>0</v>
      </c>
      <c r="I14985" t="s">
        <v>592</v>
      </c>
      <c r="J14985" cm="1">
        <f t="array" ref="J14985:L14985">_xlfn.XLOOKUP($C14985, AGE!$A:$A,AGE!$B:$D,,0,2)</f>
        <v>22.18</v>
      </c>
      <c r="K14985">
        <v>0.63</v>
      </c>
      <c r="L14985" t="str">
        <v>Briggs et al. 2007</v>
      </c>
      <c r="M14985" t="s">
        <v>2296</v>
      </c>
      <c r="P14985" t="s">
        <v>2342</v>
      </c>
      <c r="S14985">
        <v>-26.2</v>
      </c>
      <c r="T14985">
        <v>0.06</v>
      </c>
      <c r="U14985" t="s">
        <v>2307</v>
      </c>
      <c r="V14985">
        <v>1</v>
      </c>
      <c r="W14985" t="s">
        <v>2547</v>
      </c>
    </row>
    <row r="14986" spans="1:23" x14ac:dyDescent="0.3">
      <c r="A14986">
        <v>22925</v>
      </c>
      <c r="B14986" s="15" t="s">
        <v>1870</v>
      </c>
      <c r="C14986" t="str">
        <f>_xlfn.XLOOKUP($B14986, STANDARDS!$A:$A, STANDARDS!$B:$B,,0,2)</f>
        <v>Morwell 1B Lignite</v>
      </c>
      <c r="D14986" t="s">
        <v>535</v>
      </c>
      <c r="E14986" t="s">
        <v>2183</v>
      </c>
      <c r="F14986" s="38">
        <v>-38.2300088</v>
      </c>
      <c r="G14986">
        <v>146.57591740000001</v>
      </c>
      <c r="H14986">
        <v>0</v>
      </c>
      <c r="I14986" t="s">
        <v>592</v>
      </c>
      <c r="J14986" cm="1">
        <f t="array" ref="J14986:L14986">_xlfn.XLOOKUP($C14986, AGE!$A:$A,AGE!$B:$D,,0,2)</f>
        <v>22.18</v>
      </c>
      <c r="K14986">
        <v>0.63</v>
      </c>
      <c r="L14986" t="str">
        <v>Briggs et al. 2007</v>
      </c>
      <c r="M14986" t="s">
        <v>2296</v>
      </c>
      <c r="P14986" t="s">
        <v>2342</v>
      </c>
      <c r="S14986">
        <v>-25.9</v>
      </c>
      <c r="T14986">
        <v>0.06</v>
      </c>
      <c r="U14986" t="s">
        <v>2307</v>
      </c>
      <c r="V14986">
        <v>1</v>
      </c>
      <c r="W14986" t="s">
        <v>2547</v>
      </c>
    </row>
    <row r="14987" spans="1:23" x14ac:dyDescent="0.3">
      <c r="A14987">
        <v>22926</v>
      </c>
      <c r="B14987" s="15" t="s">
        <v>1870</v>
      </c>
      <c r="C14987" t="str">
        <f>_xlfn.XLOOKUP($B14987, STANDARDS!$A:$A, STANDARDS!$B:$B,,0,2)</f>
        <v>Morwell 1B Lignite</v>
      </c>
      <c r="D14987" t="s">
        <v>535</v>
      </c>
      <c r="E14987" t="s">
        <v>2183</v>
      </c>
      <c r="F14987" s="38">
        <v>-38.2300088</v>
      </c>
      <c r="G14987">
        <v>146.57591740000001</v>
      </c>
      <c r="H14987">
        <v>0</v>
      </c>
      <c r="I14987" t="s">
        <v>592</v>
      </c>
      <c r="J14987" cm="1">
        <f t="array" ref="J14987:L14987">_xlfn.XLOOKUP($C14987, AGE!$A:$A,AGE!$B:$D,,0,2)</f>
        <v>22.18</v>
      </c>
      <c r="K14987">
        <v>0.63</v>
      </c>
      <c r="L14987" t="str">
        <v>Briggs et al. 2007</v>
      </c>
      <c r="M14987" t="s">
        <v>2296</v>
      </c>
      <c r="P14987" t="s">
        <v>2342</v>
      </c>
      <c r="S14987">
        <v>-26.1</v>
      </c>
      <c r="T14987">
        <v>0.06</v>
      </c>
      <c r="U14987" t="s">
        <v>2307</v>
      </c>
      <c r="V14987">
        <v>1</v>
      </c>
      <c r="W14987" t="s">
        <v>2547</v>
      </c>
    </row>
    <row r="14988" spans="1:23" x14ac:dyDescent="0.3">
      <c r="A14988">
        <v>22927</v>
      </c>
      <c r="B14988" s="15" t="s">
        <v>1870</v>
      </c>
      <c r="C14988" t="str">
        <f>_xlfn.XLOOKUP($B14988, STANDARDS!$A:$A, STANDARDS!$B:$B,,0,2)</f>
        <v>Morwell 1B Lignite</v>
      </c>
      <c r="D14988" t="s">
        <v>535</v>
      </c>
      <c r="E14988" t="s">
        <v>2183</v>
      </c>
      <c r="F14988" s="38">
        <v>-38.2300088</v>
      </c>
      <c r="G14988">
        <v>146.57591740000001</v>
      </c>
      <c r="H14988">
        <v>0</v>
      </c>
      <c r="I14988" t="s">
        <v>592</v>
      </c>
      <c r="J14988" cm="1">
        <f t="array" ref="J14988:L14988">_xlfn.XLOOKUP($C14988, AGE!$A:$A,AGE!$B:$D,,0,2)</f>
        <v>22.18</v>
      </c>
      <c r="K14988">
        <v>0.63</v>
      </c>
      <c r="L14988" t="str">
        <v>Briggs et al. 2007</v>
      </c>
      <c r="M14988" t="s">
        <v>2296</v>
      </c>
      <c r="P14988" t="s">
        <v>2342</v>
      </c>
      <c r="S14988">
        <v>-25.7</v>
      </c>
      <c r="T14988">
        <v>0.06</v>
      </c>
      <c r="U14988" t="s">
        <v>2307</v>
      </c>
      <c r="V14988">
        <v>1</v>
      </c>
      <c r="W14988" t="s">
        <v>2547</v>
      </c>
    </row>
    <row r="14989" spans="1:23" x14ac:dyDescent="0.3">
      <c r="A14989">
        <v>22928</v>
      </c>
      <c r="B14989" s="15" t="s">
        <v>1871</v>
      </c>
      <c r="C14989" t="str">
        <f>_xlfn.XLOOKUP($B14989, STANDARDS!$A:$A, STANDARDS!$B:$B,,0,2)</f>
        <v>Mirador Fm</v>
      </c>
      <c r="D14989" t="s">
        <v>2184</v>
      </c>
      <c r="E14989" t="s">
        <v>2185</v>
      </c>
      <c r="F14989">
        <v>8.1999999999999993</v>
      </c>
      <c r="G14989">
        <v>-72.02</v>
      </c>
      <c r="H14989">
        <v>0.01</v>
      </c>
      <c r="I14989" t="s">
        <v>592</v>
      </c>
      <c r="J14989">
        <v>50.07</v>
      </c>
      <c r="L14989" t="s">
        <v>2548</v>
      </c>
      <c r="M14989" t="s">
        <v>2294</v>
      </c>
      <c r="O14989">
        <v>0.2</v>
      </c>
      <c r="P14989" t="s">
        <v>2346</v>
      </c>
      <c r="S14989">
        <v>-26.08</v>
      </c>
      <c r="T14989">
        <v>0.08</v>
      </c>
      <c r="U14989" t="s">
        <v>2347</v>
      </c>
      <c r="W14989" t="s">
        <v>2548</v>
      </c>
    </row>
    <row r="14990" spans="1:23" x14ac:dyDescent="0.3">
      <c r="A14990">
        <v>22929</v>
      </c>
      <c r="B14990" s="15" t="s">
        <v>1871</v>
      </c>
      <c r="C14990" t="str">
        <f>_xlfn.XLOOKUP($B14990, STANDARDS!$A:$A, STANDARDS!$B:$B,,0,2)</f>
        <v>Mirador Fm</v>
      </c>
      <c r="D14990" t="s">
        <v>2184</v>
      </c>
      <c r="E14990" t="s">
        <v>2185</v>
      </c>
      <c r="F14990">
        <v>8.1999999999999993</v>
      </c>
      <c r="G14990">
        <v>-72.02</v>
      </c>
      <c r="H14990">
        <v>0.01</v>
      </c>
      <c r="I14990" t="s">
        <v>592</v>
      </c>
      <c r="J14990">
        <v>50.39</v>
      </c>
      <c r="L14990" t="s">
        <v>2548</v>
      </c>
      <c r="M14990" t="s">
        <v>2294</v>
      </c>
      <c r="O14990">
        <v>0.41</v>
      </c>
      <c r="P14990" t="s">
        <v>2346</v>
      </c>
      <c r="S14990">
        <v>-25.960999999999999</v>
      </c>
      <c r="T14990">
        <v>0.08</v>
      </c>
      <c r="U14990" t="s">
        <v>2347</v>
      </c>
      <c r="W14990" t="s">
        <v>2548</v>
      </c>
    </row>
    <row r="14991" spans="1:23" x14ac:dyDescent="0.3">
      <c r="A14991">
        <v>22930</v>
      </c>
      <c r="B14991" s="15" t="s">
        <v>1873</v>
      </c>
      <c r="C14991" t="str">
        <f>_xlfn.XLOOKUP($B14991, STANDARDS!$A:$A, STANDARDS!$B:$B,,0,2)</f>
        <v>Cuervos Fm</v>
      </c>
      <c r="D14991" t="s">
        <v>2184</v>
      </c>
      <c r="E14991" t="s">
        <v>2185</v>
      </c>
      <c r="F14991">
        <v>8.1999999999999993</v>
      </c>
      <c r="G14991">
        <v>-72.02</v>
      </c>
      <c r="H14991">
        <v>0.01</v>
      </c>
      <c r="I14991" t="s">
        <v>592</v>
      </c>
      <c r="J14991">
        <v>50.46</v>
      </c>
      <c r="L14991" t="s">
        <v>2548</v>
      </c>
      <c r="M14991" t="s">
        <v>2294</v>
      </c>
      <c r="O14991">
        <v>0.62</v>
      </c>
      <c r="P14991" t="s">
        <v>2346</v>
      </c>
      <c r="S14991">
        <v>-25.824000000000002</v>
      </c>
      <c r="T14991">
        <v>0.08</v>
      </c>
      <c r="U14991" t="s">
        <v>2347</v>
      </c>
      <c r="W14991" t="s">
        <v>2548</v>
      </c>
    </row>
    <row r="14992" spans="1:23" x14ac:dyDescent="0.3">
      <c r="A14992">
        <v>22931</v>
      </c>
      <c r="B14992" s="15" t="s">
        <v>1873</v>
      </c>
      <c r="C14992" t="str">
        <f>_xlfn.XLOOKUP($B14992, STANDARDS!$A:$A, STANDARDS!$B:$B,,0,2)</f>
        <v>Cuervos Fm</v>
      </c>
      <c r="D14992" t="s">
        <v>2184</v>
      </c>
      <c r="E14992" t="s">
        <v>2185</v>
      </c>
      <c r="F14992">
        <v>8.1999999999999993</v>
      </c>
      <c r="G14992">
        <v>-72.02</v>
      </c>
      <c r="H14992">
        <v>0.01</v>
      </c>
      <c r="I14992" t="s">
        <v>592</v>
      </c>
      <c r="J14992">
        <v>50.52</v>
      </c>
      <c r="L14992" t="s">
        <v>2548</v>
      </c>
      <c r="M14992" t="s">
        <v>2294</v>
      </c>
      <c r="O14992">
        <v>0.37</v>
      </c>
      <c r="P14992" t="s">
        <v>2346</v>
      </c>
      <c r="S14992">
        <v>-22.018000000000001</v>
      </c>
      <c r="T14992">
        <v>0.08</v>
      </c>
      <c r="U14992" t="s">
        <v>2347</v>
      </c>
      <c r="W14992" t="s">
        <v>2548</v>
      </c>
    </row>
    <row r="14993" spans="1:23" x14ac:dyDescent="0.3">
      <c r="A14993">
        <v>22932</v>
      </c>
      <c r="B14993" s="15" t="s">
        <v>1873</v>
      </c>
      <c r="C14993" t="str">
        <f>_xlfn.XLOOKUP($B14993, STANDARDS!$A:$A, STANDARDS!$B:$B,,0,2)</f>
        <v>Cuervos Fm</v>
      </c>
      <c r="D14993" t="s">
        <v>2184</v>
      </c>
      <c r="E14993" t="s">
        <v>2185</v>
      </c>
      <c r="F14993">
        <v>8.1999999999999993</v>
      </c>
      <c r="G14993">
        <v>-72.02</v>
      </c>
      <c r="H14993">
        <v>0.01</v>
      </c>
      <c r="I14993" t="s">
        <v>592</v>
      </c>
      <c r="J14993">
        <v>50.59</v>
      </c>
      <c r="L14993" t="s">
        <v>2548</v>
      </c>
      <c r="M14993" t="s">
        <v>2294</v>
      </c>
      <c r="O14993">
        <v>3.1</v>
      </c>
      <c r="P14993" t="s">
        <v>2346</v>
      </c>
      <c r="S14993">
        <v>-24.853000000000002</v>
      </c>
      <c r="T14993">
        <v>0.08</v>
      </c>
      <c r="U14993" t="s">
        <v>2347</v>
      </c>
      <c r="W14993" t="s">
        <v>2548</v>
      </c>
    </row>
    <row r="14994" spans="1:23" x14ac:dyDescent="0.3">
      <c r="A14994">
        <v>22933</v>
      </c>
      <c r="B14994" s="15" t="s">
        <v>1873</v>
      </c>
      <c r="C14994" t="str">
        <f>_xlfn.XLOOKUP($B14994, STANDARDS!$A:$A, STANDARDS!$B:$B,,0,2)</f>
        <v>Cuervos Fm</v>
      </c>
      <c r="D14994" t="s">
        <v>2184</v>
      </c>
      <c r="E14994" t="s">
        <v>2185</v>
      </c>
      <c r="F14994">
        <v>8.1999999999999993</v>
      </c>
      <c r="G14994">
        <v>-72.02</v>
      </c>
      <c r="H14994">
        <v>0.01</v>
      </c>
      <c r="I14994" t="s">
        <v>592</v>
      </c>
      <c r="J14994">
        <v>50.65</v>
      </c>
      <c r="L14994" t="s">
        <v>2548</v>
      </c>
      <c r="M14994" t="s">
        <v>2294</v>
      </c>
      <c r="O14994">
        <v>4.2</v>
      </c>
      <c r="P14994" t="s">
        <v>2346</v>
      </c>
      <c r="S14994">
        <v>-25.486000000000001</v>
      </c>
      <c r="T14994">
        <v>0.08</v>
      </c>
      <c r="U14994" t="s">
        <v>2347</v>
      </c>
      <c r="W14994" t="s">
        <v>2548</v>
      </c>
    </row>
    <row r="14995" spans="1:23" x14ac:dyDescent="0.3">
      <c r="A14995">
        <v>22934</v>
      </c>
      <c r="B14995" s="15" t="s">
        <v>1873</v>
      </c>
      <c r="C14995" t="str">
        <f>_xlfn.XLOOKUP($B14995, STANDARDS!$A:$A, STANDARDS!$B:$B,,0,2)</f>
        <v>Cuervos Fm</v>
      </c>
      <c r="D14995" t="s">
        <v>2184</v>
      </c>
      <c r="E14995" t="s">
        <v>2185</v>
      </c>
      <c r="F14995">
        <v>8.1999999999999993</v>
      </c>
      <c r="G14995">
        <v>-72.02</v>
      </c>
      <c r="H14995">
        <v>0.01</v>
      </c>
      <c r="I14995" t="s">
        <v>592</v>
      </c>
      <c r="J14995">
        <v>50.72</v>
      </c>
      <c r="L14995" t="s">
        <v>2548</v>
      </c>
      <c r="M14995" t="s">
        <v>2294</v>
      </c>
      <c r="O14995">
        <v>3.44</v>
      </c>
      <c r="P14995" t="s">
        <v>2346</v>
      </c>
      <c r="S14995">
        <v>-23.821000000000002</v>
      </c>
      <c r="T14995">
        <v>0.08</v>
      </c>
      <c r="U14995" t="s">
        <v>2347</v>
      </c>
      <c r="W14995" t="s">
        <v>2548</v>
      </c>
    </row>
    <row r="14996" spans="1:23" x14ac:dyDescent="0.3">
      <c r="A14996">
        <v>22935</v>
      </c>
      <c r="B14996" s="15" t="s">
        <v>1873</v>
      </c>
      <c r="C14996" t="str">
        <f>_xlfn.XLOOKUP($B14996, STANDARDS!$A:$A, STANDARDS!$B:$B,,0,2)</f>
        <v>Cuervos Fm</v>
      </c>
      <c r="D14996" t="s">
        <v>2184</v>
      </c>
      <c r="E14996" t="s">
        <v>2185</v>
      </c>
      <c r="F14996">
        <v>8.1999999999999993</v>
      </c>
      <c r="G14996">
        <v>-72.02</v>
      </c>
      <c r="H14996">
        <v>0.01</v>
      </c>
      <c r="I14996" t="s">
        <v>592</v>
      </c>
      <c r="J14996">
        <v>50.85</v>
      </c>
      <c r="L14996" t="s">
        <v>2548</v>
      </c>
      <c r="M14996" t="s">
        <v>2294</v>
      </c>
      <c r="O14996">
        <v>0.66</v>
      </c>
      <c r="P14996" t="s">
        <v>2346</v>
      </c>
      <c r="S14996">
        <v>-28.861000000000001</v>
      </c>
      <c r="T14996">
        <v>0.08</v>
      </c>
      <c r="U14996" t="s">
        <v>2347</v>
      </c>
      <c r="W14996" t="s">
        <v>2548</v>
      </c>
    </row>
    <row r="14997" spans="1:23" x14ac:dyDescent="0.3">
      <c r="A14997">
        <v>22936</v>
      </c>
      <c r="B14997" s="15" t="s">
        <v>1873</v>
      </c>
      <c r="C14997" t="str">
        <f>_xlfn.XLOOKUP($B14997, STANDARDS!$A:$A, STANDARDS!$B:$B,,0,2)</f>
        <v>Cuervos Fm</v>
      </c>
      <c r="D14997" t="s">
        <v>2184</v>
      </c>
      <c r="E14997" t="s">
        <v>2185</v>
      </c>
      <c r="F14997">
        <v>8.1999999999999993</v>
      </c>
      <c r="G14997">
        <v>-72.02</v>
      </c>
      <c r="H14997">
        <v>0.01</v>
      </c>
      <c r="I14997" t="s">
        <v>592</v>
      </c>
      <c r="J14997">
        <v>50.98</v>
      </c>
      <c r="L14997" t="s">
        <v>2548</v>
      </c>
      <c r="M14997" t="s">
        <v>2294</v>
      </c>
      <c r="O14997">
        <v>6.82</v>
      </c>
      <c r="P14997" t="s">
        <v>2346</v>
      </c>
      <c r="S14997">
        <v>-25.45</v>
      </c>
      <c r="T14997">
        <v>0.08</v>
      </c>
      <c r="U14997" t="s">
        <v>2347</v>
      </c>
      <c r="W14997" t="s">
        <v>2548</v>
      </c>
    </row>
    <row r="14998" spans="1:23" x14ac:dyDescent="0.3">
      <c r="A14998">
        <v>22937</v>
      </c>
      <c r="B14998" s="15" t="s">
        <v>1873</v>
      </c>
      <c r="C14998" t="str">
        <f>_xlfn.XLOOKUP($B14998, STANDARDS!$A:$A, STANDARDS!$B:$B,,0,2)</f>
        <v>Cuervos Fm</v>
      </c>
      <c r="D14998" t="s">
        <v>2184</v>
      </c>
      <c r="E14998" t="s">
        <v>2185</v>
      </c>
      <c r="F14998">
        <v>8.1999999999999993</v>
      </c>
      <c r="G14998">
        <v>-72.02</v>
      </c>
      <c r="H14998">
        <v>0.01</v>
      </c>
      <c r="I14998" t="s">
        <v>592</v>
      </c>
      <c r="J14998">
        <v>51.11</v>
      </c>
      <c r="L14998" t="s">
        <v>2548</v>
      </c>
      <c r="M14998" t="s">
        <v>2294</v>
      </c>
      <c r="O14998">
        <v>6.25</v>
      </c>
      <c r="P14998" t="s">
        <v>2346</v>
      </c>
      <c r="S14998">
        <v>-25.937999999999999</v>
      </c>
      <c r="T14998">
        <v>0.08</v>
      </c>
      <c r="U14998" t="s">
        <v>2347</v>
      </c>
      <c r="W14998" t="s">
        <v>2548</v>
      </c>
    </row>
    <row r="14999" spans="1:23" x14ac:dyDescent="0.3">
      <c r="A14999">
        <v>22938</v>
      </c>
      <c r="B14999" s="15" t="s">
        <v>1873</v>
      </c>
      <c r="C14999" t="str">
        <f>_xlfn.XLOOKUP($B14999, STANDARDS!$A:$A, STANDARDS!$B:$B,,0,2)</f>
        <v>Cuervos Fm</v>
      </c>
      <c r="D14999" t="s">
        <v>2184</v>
      </c>
      <c r="E14999" t="s">
        <v>2185</v>
      </c>
      <c r="F14999">
        <v>8.1999999999999993</v>
      </c>
      <c r="G14999">
        <v>-72.02</v>
      </c>
      <c r="H14999">
        <v>0.01</v>
      </c>
      <c r="I14999" t="s">
        <v>592</v>
      </c>
      <c r="J14999">
        <v>51.18</v>
      </c>
      <c r="L14999" t="s">
        <v>2548</v>
      </c>
      <c r="M14999" t="s">
        <v>2294</v>
      </c>
      <c r="O14999">
        <v>4.34</v>
      </c>
      <c r="P14999" t="s">
        <v>2346</v>
      </c>
      <c r="S14999">
        <v>-25.774000000000001</v>
      </c>
      <c r="T14999">
        <v>0.08</v>
      </c>
      <c r="U14999" t="s">
        <v>2347</v>
      </c>
      <c r="W14999" t="s">
        <v>2548</v>
      </c>
    </row>
    <row r="15000" spans="1:23" x14ac:dyDescent="0.3">
      <c r="A15000">
        <v>22939</v>
      </c>
      <c r="B15000" s="15" t="s">
        <v>1873</v>
      </c>
      <c r="C15000" t="str">
        <f>_xlfn.XLOOKUP($B15000, STANDARDS!$A:$A, STANDARDS!$B:$B,,0,2)</f>
        <v>Cuervos Fm</v>
      </c>
      <c r="D15000" t="s">
        <v>2184</v>
      </c>
      <c r="E15000" t="s">
        <v>2185</v>
      </c>
      <c r="F15000">
        <v>8.1999999999999993</v>
      </c>
      <c r="G15000">
        <v>-72.02</v>
      </c>
      <c r="H15000">
        <v>0.01</v>
      </c>
      <c r="I15000" t="s">
        <v>592</v>
      </c>
      <c r="J15000">
        <v>51.24</v>
      </c>
      <c r="L15000" t="s">
        <v>2548</v>
      </c>
      <c r="M15000" t="s">
        <v>2294</v>
      </c>
      <c r="O15000">
        <v>3.92</v>
      </c>
      <c r="P15000" t="s">
        <v>2346</v>
      </c>
      <c r="S15000">
        <v>-25.007999999999999</v>
      </c>
      <c r="T15000">
        <v>0.08</v>
      </c>
      <c r="U15000" t="s">
        <v>2347</v>
      </c>
      <c r="W15000" t="s">
        <v>2548</v>
      </c>
    </row>
    <row r="15001" spans="1:23" x14ac:dyDescent="0.3">
      <c r="A15001">
        <v>22940</v>
      </c>
      <c r="B15001" s="15" t="s">
        <v>1873</v>
      </c>
      <c r="C15001" t="str">
        <f>_xlfn.XLOOKUP($B15001, STANDARDS!$A:$A, STANDARDS!$B:$B,,0,2)</f>
        <v>Cuervos Fm</v>
      </c>
      <c r="D15001" t="s">
        <v>2184</v>
      </c>
      <c r="E15001" t="s">
        <v>2185</v>
      </c>
      <c r="F15001">
        <v>8.1999999999999993</v>
      </c>
      <c r="G15001">
        <v>-72.02</v>
      </c>
      <c r="H15001">
        <v>0.01</v>
      </c>
      <c r="I15001" t="s">
        <v>592</v>
      </c>
      <c r="J15001">
        <v>51.44</v>
      </c>
      <c r="L15001" t="s">
        <v>2548</v>
      </c>
      <c r="M15001" t="s">
        <v>2294</v>
      </c>
      <c r="O15001">
        <v>2.66</v>
      </c>
      <c r="P15001" t="s">
        <v>2346</v>
      </c>
      <c r="S15001" s="14">
        <v>-26.003</v>
      </c>
      <c r="T15001">
        <v>0.08</v>
      </c>
      <c r="U15001" t="s">
        <v>2347</v>
      </c>
      <c r="W15001" t="s">
        <v>2548</v>
      </c>
    </row>
    <row r="15002" spans="1:23" x14ac:dyDescent="0.3">
      <c r="A15002">
        <v>22941</v>
      </c>
      <c r="B15002" s="15" t="s">
        <v>1873</v>
      </c>
      <c r="C15002" t="str">
        <f>_xlfn.XLOOKUP($B15002, STANDARDS!$A:$A, STANDARDS!$B:$B,,0,2)</f>
        <v>Cuervos Fm</v>
      </c>
      <c r="D15002" t="s">
        <v>2184</v>
      </c>
      <c r="E15002" t="s">
        <v>2185</v>
      </c>
      <c r="F15002">
        <v>8.1999999999999993</v>
      </c>
      <c r="G15002">
        <v>-72.02</v>
      </c>
      <c r="H15002">
        <v>0.01</v>
      </c>
      <c r="I15002" t="s">
        <v>592</v>
      </c>
      <c r="J15002">
        <v>51.64</v>
      </c>
      <c r="L15002" t="s">
        <v>2548</v>
      </c>
      <c r="M15002" t="s">
        <v>2294</v>
      </c>
      <c r="O15002">
        <v>1.42</v>
      </c>
      <c r="P15002" t="s">
        <v>2346</v>
      </c>
      <c r="S15002">
        <v>-26.111999999999998</v>
      </c>
      <c r="T15002">
        <v>0.08</v>
      </c>
      <c r="U15002" t="s">
        <v>2347</v>
      </c>
      <c r="W15002" t="s">
        <v>2548</v>
      </c>
    </row>
    <row r="15003" spans="1:23" x14ac:dyDescent="0.3">
      <c r="A15003">
        <v>22942</v>
      </c>
      <c r="B15003" s="15" t="s">
        <v>1873</v>
      </c>
      <c r="C15003" t="str">
        <f>_xlfn.XLOOKUP($B15003, STANDARDS!$A:$A, STANDARDS!$B:$B,,0,2)</f>
        <v>Cuervos Fm</v>
      </c>
      <c r="D15003" t="s">
        <v>2184</v>
      </c>
      <c r="E15003" t="s">
        <v>2185</v>
      </c>
      <c r="F15003">
        <v>8.1999999999999993</v>
      </c>
      <c r="G15003">
        <v>-72.02</v>
      </c>
      <c r="H15003">
        <v>0.01</v>
      </c>
      <c r="I15003" t="s">
        <v>592</v>
      </c>
      <c r="J15003">
        <v>51.83</v>
      </c>
      <c r="L15003" t="s">
        <v>2548</v>
      </c>
      <c r="M15003" t="s">
        <v>2294</v>
      </c>
      <c r="O15003">
        <v>0.93</v>
      </c>
      <c r="P15003" t="s">
        <v>2346</v>
      </c>
      <c r="S15003">
        <v>-26.725000000000001</v>
      </c>
      <c r="T15003">
        <v>0.08</v>
      </c>
      <c r="U15003" t="s">
        <v>2347</v>
      </c>
      <c r="W15003" t="s">
        <v>2548</v>
      </c>
    </row>
    <row r="15004" spans="1:23" x14ac:dyDescent="0.3">
      <c r="A15004">
        <v>22943</v>
      </c>
      <c r="B15004" s="15" t="s">
        <v>1873</v>
      </c>
      <c r="C15004" t="str">
        <f>_xlfn.XLOOKUP($B15004, STANDARDS!$A:$A, STANDARDS!$B:$B,,0,2)</f>
        <v>Cuervos Fm</v>
      </c>
      <c r="D15004" t="s">
        <v>2184</v>
      </c>
      <c r="E15004" t="s">
        <v>2185</v>
      </c>
      <c r="F15004">
        <v>8.1999999999999993</v>
      </c>
      <c r="G15004">
        <v>-72.02</v>
      </c>
      <c r="H15004">
        <v>0.01</v>
      </c>
      <c r="I15004" t="s">
        <v>592</v>
      </c>
      <c r="J15004">
        <v>52.03</v>
      </c>
      <c r="L15004" t="s">
        <v>2548</v>
      </c>
      <c r="M15004" t="s">
        <v>2294</v>
      </c>
      <c r="O15004">
        <v>0.28000000000000003</v>
      </c>
      <c r="P15004" t="s">
        <v>2346</v>
      </c>
      <c r="S15004">
        <v>-27.125</v>
      </c>
      <c r="T15004">
        <v>0.08</v>
      </c>
      <c r="U15004" t="s">
        <v>2347</v>
      </c>
      <c r="W15004" t="s">
        <v>2548</v>
      </c>
    </row>
    <row r="15005" spans="1:23" x14ac:dyDescent="0.3">
      <c r="A15005">
        <v>22944</v>
      </c>
      <c r="B15005" s="15" t="s">
        <v>1873</v>
      </c>
      <c r="C15005" t="str">
        <f>_xlfn.XLOOKUP($B15005, STANDARDS!$A:$A, STANDARDS!$B:$B,,0,2)</f>
        <v>Cuervos Fm</v>
      </c>
      <c r="D15005" t="s">
        <v>2184</v>
      </c>
      <c r="E15005" t="s">
        <v>2185</v>
      </c>
      <c r="F15005">
        <v>8.1999999999999993</v>
      </c>
      <c r="G15005">
        <v>-72.02</v>
      </c>
      <c r="H15005">
        <v>0.01</v>
      </c>
      <c r="I15005" t="s">
        <v>592</v>
      </c>
      <c r="J15005">
        <v>52.22</v>
      </c>
      <c r="L15005" t="s">
        <v>2548</v>
      </c>
      <c r="M15005" t="s">
        <v>2294</v>
      </c>
      <c r="O15005">
        <v>0.31</v>
      </c>
      <c r="P15005" t="s">
        <v>2346</v>
      </c>
      <c r="S15005">
        <v>-26.977</v>
      </c>
      <c r="T15005">
        <v>0.08</v>
      </c>
      <c r="U15005" t="s">
        <v>2347</v>
      </c>
      <c r="W15005" t="s">
        <v>2548</v>
      </c>
    </row>
    <row r="15006" spans="1:23" x14ac:dyDescent="0.3">
      <c r="A15006">
        <v>22945</v>
      </c>
      <c r="B15006" s="15" t="s">
        <v>1873</v>
      </c>
      <c r="C15006" t="str">
        <f>_xlfn.XLOOKUP($B15006, STANDARDS!$A:$A, STANDARDS!$B:$B,,0,2)</f>
        <v>Cuervos Fm</v>
      </c>
      <c r="D15006" t="s">
        <v>2184</v>
      </c>
      <c r="E15006" t="s">
        <v>2185</v>
      </c>
      <c r="F15006">
        <v>8.1999999999999993</v>
      </c>
      <c r="G15006">
        <v>-72.02</v>
      </c>
      <c r="H15006">
        <v>0.01</v>
      </c>
      <c r="I15006" t="s">
        <v>592</v>
      </c>
      <c r="J15006">
        <v>52.42</v>
      </c>
      <c r="L15006" t="s">
        <v>2548</v>
      </c>
      <c r="M15006" t="s">
        <v>2294</v>
      </c>
      <c r="O15006">
        <v>1.92</v>
      </c>
      <c r="P15006" t="s">
        <v>2346</v>
      </c>
      <c r="S15006">
        <v>-26.512</v>
      </c>
      <c r="T15006">
        <v>0.08</v>
      </c>
      <c r="U15006" t="s">
        <v>2347</v>
      </c>
      <c r="W15006" t="s">
        <v>2548</v>
      </c>
    </row>
    <row r="15007" spans="1:23" x14ac:dyDescent="0.3">
      <c r="A15007">
        <v>22946</v>
      </c>
      <c r="B15007" s="15" t="s">
        <v>1873</v>
      </c>
      <c r="C15007" t="str">
        <f>_xlfn.XLOOKUP($B15007, STANDARDS!$A:$A, STANDARDS!$B:$B,,0,2)</f>
        <v>Cuervos Fm</v>
      </c>
      <c r="D15007" t="s">
        <v>2184</v>
      </c>
      <c r="E15007" t="s">
        <v>2185</v>
      </c>
      <c r="F15007">
        <v>8.1999999999999993</v>
      </c>
      <c r="G15007">
        <v>-72.02</v>
      </c>
      <c r="H15007">
        <v>0.01</v>
      </c>
      <c r="I15007" t="s">
        <v>592</v>
      </c>
      <c r="J15007">
        <v>52.62</v>
      </c>
      <c r="L15007" t="s">
        <v>2548</v>
      </c>
      <c r="M15007" t="s">
        <v>2294</v>
      </c>
      <c r="O15007">
        <v>0.43</v>
      </c>
      <c r="P15007" t="s">
        <v>2346</v>
      </c>
      <c r="S15007">
        <v>-26.81</v>
      </c>
      <c r="T15007">
        <v>0.08</v>
      </c>
      <c r="U15007" t="s">
        <v>2347</v>
      </c>
      <c r="W15007" t="s">
        <v>2548</v>
      </c>
    </row>
    <row r="15008" spans="1:23" x14ac:dyDescent="0.3">
      <c r="A15008">
        <v>22947</v>
      </c>
      <c r="B15008" s="15" t="s">
        <v>1873</v>
      </c>
      <c r="C15008" t="str">
        <f>_xlfn.XLOOKUP($B15008, STANDARDS!$A:$A, STANDARDS!$B:$B,,0,2)</f>
        <v>Cuervos Fm</v>
      </c>
      <c r="D15008" t="s">
        <v>2184</v>
      </c>
      <c r="E15008" t="s">
        <v>2185</v>
      </c>
      <c r="F15008">
        <v>8.1999999999999993</v>
      </c>
      <c r="G15008">
        <v>-72.02</v>
      </c>
      <c r="H15008">
        <v>0.01</v>
      </c>
      <c r="I15008" t="s">
        <v>592</v>
      </c>
      <c r="J15008">
        <v>52.81</v>
      </c>
      <c r="L15008" t="s">
        <v>2548</v>
      </c>
      <c r="M15008" t="s">
        <v>2294</v>
      </c>
      <c r="O15008">
        <v>0.17</v>
      </c>
      <c r="P15008" t="s">
        <v>2346</v>
      </c>
      <c r="S15008">
        <v>-26.87</v>
      </c>
      <c r="T15008">
        <v>0.08</v>
      </c>
      <c r="U15008" t="s">
        <v>2347</v>
      </c>
      <c r="W15008" t="s">
        <v>2548</v>
      </c>
    </row>
    <row r="15009" spans="1:23" x14ac:dyDescent="0.3">
      <c r="A15009">
        <v>22948</v>
      </c>
      <c r="B15009" s="15" t="s">
        <v>1873</v>
      </c>
      <c r="C15009" t="str">
        <f>_xlfn.XLOOKUP($B15009, STANDARDS!$A:$A, STANDARDS!$B:$B,,0,2)</f>
        <v>Cuervos Fm</v>
      </c>
      <c r="D15009" t="s">
        <v>2184</v>
      </c>
      <c r="E15009" t="s">
        <v>2185</v>
      </c>
      <c r="F15009">
        <v>8.1999999999999993</v>
      </c>
      <c r="G15009">
        <v>-72.02</v>
      </c>
      <c r="H15009">
        <v>0.01</v>
      </c>
      <c r="I15009" t="s">
        <v>592</v>
      </c>
      <c r="J15009">
        <v>53.01</v>
      </c>
      <c r="L15009" t="s">
        <v>2548</v>
      </c>
      <c r="M15009" t="s">
        <v>2294</v>
      </c>
      <c r="O15009">
        <v>0.19</v>
      </c>
      <c r="P15009" t="s">
        <v>2346</v>
      </c>
      <c r="S15009">
        <v>-26.117000000000001</v>
      </c>
      <c r="T15009">
        <v>0.08</v>
      </c>
      <c r="U15009" t="s">
        <v>2347</v>
      </c>
      <c r="W15009" t="s">
        <v>2548</v>
      </c>
    </row>
    <row r="15010" spans="1:23" x14ac:dyDescent="0.3">
      <c r="A15010">
        <v>22949</v>
      </c>
      <c r="B15010" s="15" t="s">
        <v>1873</v>
      </c>
      <c r="C15010" t="str">
        <f>_xlfn.XLOOKUP($B15010, STANDARDS!$A:$A, STANDARDS!$B:$B,,0,2)</f>
        <v>Cuervos Fm</v>
      </c>
      <c r="D15010" t="s">
        <v>2184</v>
      </c>
      <c r="E15010" t="s">
        <v>2185</v>
      </c>
      <c r="F15010">
        <v>8.1999999999999993</v>
      </c>
      <c r="G15010">
        <v>-72.02</v>
      </c>
      <c r="H15010">
        <v>0.01</v>
      </c>
      <c r="I15010" t="s">
        <v>592</v>
      </c>
      <c r="J15010">
        <v>53.21</v>
      </c>
      <c r="L15010" t="s">
        <v>2548</v>
      </c>
      <c r="M15010" t="s">
        <v>2294</v>
      </c>
      <c r="O15010">
        <v>0.51</v>
      </c>
      <c r="P15010" t="s">
        <v>2346</v>
      </c>
      <c r="S15010">
        <v>-26.291</v>
      </c>
      <c r="T15010">
        <v>0.08</v>
      </c>
      <c r="U15010" t="s">
        <v>2347</v>
      </c>
      <c r="W15010" t="s">
        <v>2548</v>
      </c>
    </row>
    <row r="15011" spans="1:23" x14ac:dyDescent="0.3">
      <c r="A15011">
        <v>22950</v>
      </c>
      <c r="B15011" s="15" t="s">
        <v>1873</v>
      </c>
      <c r="C15011" t="str">
        <f>_xlfn.XLOOKUP($B15011, STANDARDS!$A:$A, STANDARDS!$B:$B,,0,2)</f>
        <v>Cuervos Fm</v>
      </c>
      <c r="D15011" t="s">
        <v>2184</v>
      </c>
      <c r="E15011" t="s">
        <v>2185</v>
      </c>
      <c r="F15011">
        <v>8.1999999999999993</v>
      </c>
      <c r="G15011">
        <v>-72.02</v>
      </c>
      <c r="H15011">
        <v>0.01</v>
      </c>
      <c r="I15011" t="s">
        <v>592</v>
      </c>
      <c r="J15011">
        <v>53.4</v>
      </c>
      <c r="L15011" t="s">
        <v>2548</v>
      </c>
      <c r="M15011" t="s">
        <v>2294</v>
      </c>
      <c r="O15011">
        <v>0.33</v>
      </c>
      <c r="P15011" t="s">
        <v>2346</v>
      </c>
      <c r="S15011">
        <v>-27.091000000000001</v>
      </c>
      <c r="T15011">
        <v>0.08</v>
      </c>
      <c r="U15011" t="s">
        <v>2347</v>
      </c>
      <c r="W15011" t="s">
        <v>2548</v>
      </c>
    </row>
    <row r="15012" spans="1:23" x14ac:dyDescent="0.3">
      <c r="A15012">
        <v>22951</v>
      </c>
      <c r="B15012" s="15" t="s">
        <v>1873</v>
      </c>
      <c r="C15012" t="str">
        <f>_xlfn.XLOOKUP($B15012, STANDARDS!$A:$A, STANDARDS!$B:$B,,0,2)</f>
        <v>Cuervos Fm</v>
      </c>
      <c r="D15012" t="s">
        <v>2184</v>
      </c>
      <c r="E15012" t="s">
        <v>2185</v>
      </c>
      <c r="F15012">
        <v>8.1999999999999993</v>
      </c>
      <c r="G15012">
        <v>-72.02</v>
      </c>
      <c r="H15012">
        <v>0.01</v>
      </c>
      <c r="I15012" t="s">
        <v>592</v>
      </c>
      <c r="J15012">
        <v>53.6</v>
      </c>
      <c r="L15012" t="s">
        <v>2548</v>
      </c>
      <c r="M15012" t="s">
        <v>2294</v>
      </c>
      <c r="O15012">
        <v>0.23</v>
      </c>
      <c r="P15012" t="s">
        <v>2346</v>
      </c>
      <c r="S15012">
        <v>-27.997</v>
      </c>
      <c r="T15012">
        <v>0.08</v>
      </c>
      <c r="U15012" t="s">
        <v>2347</v>
      </c>
      <c r="W15012" t="s">
        <v>2548</v>
      </c>
    </row>
    <row r="15013" spans="1:23" x14ac:dyDescent="0.3">
      <c r="A15013">
        <v>22952</v>
      </c>
      <c r="B15013" s="15" t="s">
        <v>1873</v>
      </c>
      <c r="C15013" t="str">
        <f>_xlfn.XLOOKUP($B15013, STANDARDS!$A:$A, STANDARDS!$B:$B,,0,2)</f>
        <v>Cuervos Fm</v>
      </c>
      <c r="D15013" t="s">
        <v>2184</v>
      </c>
      <c r="E15013" t="s">
        <v>2185</v>
      </c>
      <c r="F15013">
        <v>8.1999999999999993</v>
      </c>
      <c r="G15013">
        <v>-72.02</v>
      </c>
      <c r="H15013">
        <v>0.01</v>
      </c>
      <c r="I15013" t="s">
        <v>592</v>
      </c>
      <c r="J15013">
        <v>53.79</v>
      </c>
      <c r="L15013" t="s">
        <v>2548</v>
      </c>
      <c r="M15013" t="s">
        <v>2294</v>
      </c>
      <c r="O15013">
        <v>0.26</v>
      </c>
      <c r="P15013" t="s">
        <v>2346</v>
      </c>
      <c r="S15013">
        <v>-26.998000000000001</v>
      </c>
      <c r="T15013">
        <v>0.08</v>
      </c>
      <c r="U15013" t="s">
        <v>2347</v>
      </c>
      <c r="W15013" t="s">
        <v>2548</v>
      </c>
    </row>
    <row r="15014" spans="1:23" x14ac:dyDescent="0.3">
      <c r="A15014">
        <v>22953</v>
      </c>
      <c r="B15014" s="15" t="s">
        <v>1873</v>
      </c>
      <c r="C15014" t="str">
        <f>_xlfn.XLOOKUP($B15014, STANDARDS!$A:$A, STANDARDS!$B:$B,,0,2)</f>
        <v>Cuervos Fm</v>
      </c>
      <c r="D15014" t="s">
        <v>2184</v>
      </c>
      <c r="E15014" t="s">
        <v>2185</v>
      </c>
      <c r="F15014">
        <v>8.1999999999999993</v>
      </c>
      <c r="G15014">
        <v>-72.02</v>
      </c>
      <c r="H15014">
        <v>0.01</v>
      </c>
      <c r="I15014" t="s">
        <v>592</v>
      </c>
      <c r="J15014">
        <v>53.99</v>
      </c>
      <c r="L15014" t="s">
        <v>2548</v>
      </c>
      <c r="M15014" t="s">
        <v>2294</v>
      </c>
      <c r="O15014">
        <v>0.16</v>
      </c>
      <c r="P15014" t="s">
        <v>2346</v>
      </c>
      <c r="S15014">
        <v>-26.849</v>
      </c>
      <c r="T15014">
        <v>0.08</v>
      </c>
      <c r="U15014" t="s">
        <v>2347</v>
      </c>
      <c r="W15014" t="s">
        <v>2548</v>
      </c>
    </row>
    <row r="15015" spans="1:23" x14ac:dyDescent="0.3">
      <c r="A15015">
        <v>22954</v>
      </c>
      <c r="B15015" s="15" t="s">
        <v>1873</v>
      </c>
      <c r="C15015" t="str">
        <f>_xlfn.XLOOKUP($B15015, STANDARDS!$A:$A, STANDARDS!$B:$B,,0,2)</f>
        <v>Cuervos Fm</v>
      </c>
      <c r="D15015" t="s">
        <v>2184</v>
      </c>
      <c r="E15015" t="s">
        <v>2185</v>
      </c>
      <c r="F15015">
        <v>8.1999999999999993</v>
      </c>
      <c r="G15015">
        <v>-72.02</v>
      </c>
      <c r="H15015">
        <v>0.01</v>
      </c>
      <c r="I15015" t="s">
        <v>592</v>
      </c>
      <c r="J15015">
        <v>54.19</v>
      </c>
      <c r="L15015" t="s">
        <v>2548</v>
      </c>
      <c r="M15015" t="s">
        <v>2294</v>
      </c>
      <c r="O15015">
        <v>0.18</v>
      </c>
      <c r="P15015" t="s">
        <v>2346</v>
      </c>
      <c r="S15015">
        <v>-25.872</v>
      </c>
      <c r="T15015">
        <v>0.08</v>
      </c>
      <c r="U15015" t="s">
        <v>2347</v>
      </c>
      <c r="W15015" t="s">
        <v>2548</v>
      </c>
    </row>
    <row r="15016" spans="1:23" x14ac:dyDescent="0.3">
      <c r="A15016">
        <v>22955</v>
      </c>
      <c r="B15016" s="15" t="s">
        <v>1873</v>
      </c>
      <c r="C15016" t="str">
        <f>_xlfn.XLOOKUP($B15016, STANDARDS!$A:$A, STANDARDS!$B:$B,,0,2)</f>
        <v>Cuervos Fm</v>
      </c>
      <c r="D15016" t="s">
        <v>2184</v>
      </c>
      <c r="E15016" t="s">
        <v>2185</v>
      </c>
      <c r="F15016">
        <v>8.1999999999999993</v>
      </c>
      <c r="G15016">
        <v>-72.02</v>
      </c>
      <c r="H15016">
        <v>0.01</v>
      </c>
      <c r="I15016" t="s">
        <v>592</v>
      </c>
      <c r="J15016">
        <v>54.38</v>
      </c>
      <c r="L15016" t="s">
        <v>2548</v>
      </c>
      <c r="M15016" t="s">
        <v>2294</v>
      </c>
      <c r="O15016">
        <v>6.4999999999999997E-3</v>
      </c>
      <c r="P15016" t="s">
        <v>2346</v>
      </c>
      <c r="S15016">
        <v>-26.356000000000002</v>
      </c>
      <c r="T15016">
        <v>0.08</v>
      </c>
      <c r="U15016" t="s">
        <v>2347</v>
      </c>
      <c r="W15016" t="s">
        <v>2548</v>
      </c>
    </row>
    <row r="15017" spans="1:23" x14ac:dyDescent="0.3">
      <c r="A15017">
        <v>22956</v>
      </c>
      <c r="B15017" s="15" t="s">
        <v>1873</v>
      </c>
      <c r="C15017" t="str">
        <f>_xlfn.XLOOKUP($B15017, STANDARDS!$A:$A, STANDARDS!$B:$B,,0,2)</f>
        <v>Cuervos Fm</v>
      </c>
      <c r="D15017" t="s">
        <v>2184</v>
      </c>
      <c r="E15017" t="s">
        <v>2185</v>
      </c>
      <c r="F15017">
        <v>8.1999999999999993</v>
      </c>
      <c r="G15017">
        <v>-72.02</v>
      </c>
      <c r="H15017">
        <v>0.01</v>
      </c>
      <c r="I15017" t="s">
        <v>592</v>
      </c>
      <c r="J15017">
        <v>54.58</v>
      </c>
      <c r="L15017" t="s">
        <v>2548</v>
      </c>
      <c r="M15017" t="s">
        <v>2294</v>
      </c>
      <c r="O15017">
        <v>0.1</v>
      </c>
      <c r="P15017" t="s">
        <v>2346</v>
      </c>
      <c r="S15017">
        <v>-24.75</v>
      </c>
      <c r="T15017">
        <v>0.08</v>
      </c>
      <c r="U15017" t="s">
        <v>2347</v>
      </c>
      <c r="W15017" t="s">
        <v>2548</v>
      </c>
    </row>
    <row r="15018" spans="1:23" x14ac:dyDescent="0.3">
      <c r="A15018">
        <v>22957</v>
      </c>
      <c r="B15018" s="15" t="s">
        <v>1873</v>
      </c>
      <c r="C15018" t="str">
        <f>_xlfn.XLOOKUP($B15018, STANDARDS!$A:$A, STANDARDS!$B:$B,,0,2)</f>
        <v>Cuervos Fm</v>
      </c>
      <c r="D15018" t="s">
        <v>2184</v>
      </c>
      <c r="E15018" t="s">
        <v>2185</v>
      </c>
      <c r="F15018">
        <v>8.1999999999999993</v>
      </c>
      <c r="G15018">
        <v>-72.02</v>
      </c>
      <c r="H15018">
        <v>0.01</v>
      </c>
      <c r="I15018" t="s">
        <v>592</v>
      </c>
      <c r="J15018">
        <v>54.97</v>
      </c>
      <c r="L15018" t="s">
        <v>2548</v>
      </c>
      <c r="M15018" t="s">
        <v>2294</v>
      </c>
      <c r="O15018">
        <v>0.14000000000000001</v>
      </c>
      <c r="P15018" t="s">
        <v>2346</v>
      </c>
      <c r="S15018">
        <v>-26.420999999999999</v>
      </c>
      <c r="T15018">
        <v>0.08</v>
      </c>
      <c r="U15018" t="s">
        <v>2347</v>
      </c>
      <c r="W15018" t="s">
        <v>2548</v>
      </c>
    </row>
    <row r="15019" spans="1:23" x14ac:dyDescent="0.3">
      <c r="A15019">
        <v>22958</v>
      </c>
      <c r="B15019" s="15" t="s">
        <v>1873</v>
      </c>
      <c r="C15019" t="str">
        <f>_xlfn.XLOOKUP($B15019, STANDARDS!$A:$A, STANDARDS!$B:$B,,0,2)</f>
        <v>Cuervos Fm</v>
      </c>
      <c r="D15019" t="s">
        <v>2184</v>
      </c>
      <c r="E15019" t="s">
        <v>2185</v>
      </c>
      <c r="F15019">
        <v>8.1999999999999993</v>
      </c>
      <c r="G15019">
        <v>-72.02</v>
      </c>
      <c r="H15019">
        <v>0.01</v>
      </c>
      <c r="I15019" t="s">
        <v>592</v>
      </c>
      <c r="J15019">
        <v>55.17</v>
      </c>
      <c r="L15019" t="s">
        <v>2548</v>
      </c>
      <c r="M15019" t="s">
        <v>2294</v>
      </c>
      <c r="O15019">
        <v>0.47</v>
      </c>
      <c r="P15019" t="s">
        <v>2346</v>
      </c>
      <c r="S15019">
        <v>-26.622</v>
      </c>
      <c r="T15019">
        <v>0.08</v>
      </c>
      <c r="U15019" t="s">
        <v>2347</v>
      </c>
      <c r="W15019" t="s">
        <v>2548</v>
      </c>
    </row>
    <row r="15020" spans="1:23" x14ac:dyDescent="0.3">
      <c r="A15020">
        <v>22959</v>
      </c>
      <c r="B15020" s="15" t="s">
        <v>1873</v>
      </c>
      <c r="C15020" t="str">
        <f>_xlfn.XLOOKUP($B15020, STANDARDS!$A:$A, STANDARDS!$B:$B,,0,2)</f>
        <v>Cuervos Fm</v>
      </c>
      <c r="D15020" t="s">
        <v>2184</v>
      </c>
      <c r="E15020" t="s">
        <v>2185</v>
      </c>
      <c r="F15020">
        <v>8.1999999999999993</v>
      </c>
      <c r="G15020">
        <v>-72.02</v>
      </c>
      <c r="H15020">
        <v>0.01</v>
      </c>
      <c r="I15020" t="s">
        <v>592</v>
      </c>
      <c r="J15020">
        <v>55.36</v>
      </c>
      <c r="L15020" t="s">
        <v>2548</v>
      </c>
      <c r="M15020" t="s">
        <v>2294</v>
      </c>
      <c r="O15020">
        <v>0.12</v>
      </c>
      <c r="P15020" t="s">
        <v>2346</v>
      </c>
      <c r="S15020">
        <v>-26.248999999999999</v>
      </c>
      <c r="T15020">
        <v>0.08</v>
      </c>
      <c r="U15020" t="s">
        <v>2347</v>
      </c>
      <c r="W15020" t="s">
        <v>2548</v>
      </c>
    </row>
    <row r="15021" spans="1:23" x14ac:dyDescent="0.3">
      <c r="A15021">
        <v>22960</v>
      </c>
      <c r="B15021" s="15" t="s">
        <v>1873</v>
      </c>
      <c r="C15021" t="str">
        <f>_xlfn.XLOOKUP($B15021, STANDARDS!$A:$A, STANDARDS!$B:$B,,0,2)</f>
        <v>Cuervos Fm</v>
      </c>
      <c r="D15021" t="s">
        <v>2184</v>
      </c>
      <c r="E15021" t="s">
        <v>2185</v>
      </c>
      <c r="F15021">
        <v>8.1999999999999993</v>
      </c>
      <c r="G15021">
        <v>-72.02</v>
      </c>
      <c r="H15021">
        <v>0.01</v>
      </c>
      <c r="I15021" t="s">
        <v>592</v>
      </c>
      <c r="J15021">
        <v>55.56</v>
      </c>
      <c r="L15021" t="s">
        <v>2548</v>
      </c>
      <c r="M15021" t="s">
        <v>2294</v>
      </c>
      <c r="O15021">
        <v>0.18</v>
      </c>
      <c r="P15021" t="s">
        <v>2346</v>
      </c>
      <c r="S15021">
        <v>-26.045000000000002</v>
      </c>
      <c r="T15021">
        <v>0.08</v>
      </c>
      <c r="U15021" t="s">
        <v>2347</v>
      </c>
      <c r="W15021" t="s">
        <v>2548</v>
      </c>
    </row>
    <row r="15022" spans="1:23" x14ac:dyDescent="0.3">
      <c r="A15022">
        <v>22961</v>
      </c>
      <c r="B15022" s="15" t="s">
        <v>1873</v>
      </c>
      <c r="C15022" t="str">
        <f>_xlfn.XLOOKUP($B15022, STANDARDS!$A:$A, STANDARDS!$B:$B,,0,2)</f>
        <v>Cuervos Fm</v>
      </c>
      <c r="D15022" t="s">
        <v>2184</v>
      </c>
      <c r="E15022" t="s">
        <v>2185</v>
      </c>
      <c r="F15022">
        <v>8.1999999999999993</v>
      </c>
      <c r="G15022">
        <v>-72.02</v>
      </c>
      <c r="H15022">
        <v>0.01</v>
      </c>
      <c r="I15022" t="s">
        <v>592</v>
      </c>
      <c r="J15022">
        <v>55.76</v>
      </c>
      <c r="L15022" t="s">
        <v>2548</v>
      </c>
      <c r="M15022" t="s">
        <v>2294</v>
      </c>
      <c r="O15022">
        <v>0.41</v>
      </c>
      <c r="P15022" t="s">
        <v>2346</v>
      </c>
      <c r="S15022">
        <v>-25.753</v>
      </c>
      <c r="T15022">
        <v>0.08</v>
      </c>
      <c r="U15022" t="s">
        <v>2347</v>
      </c>
      <c r="W15022" t="s">
        <v>2548</v>
      </c>
    </row>
    <row r="15023" spans="1:23" x14ac:dyDescent="0.3">
      <c r="A15023">
        <v>22962</v>
      </c>
      <c r="B15023" s="15" t="s">
        <v>1873</v>
      </c>
      <c r="C15023" t="str">
        <f>_xlfn.XLOOKUP($B15023, STANDARDS!$A:$A, STANDARDS!$B:$B,,0,2)</f>
        <v>Cuervos Fm</v>
      </c>
      <c r="D15023" t="s">
        <v>2184</v>
      </c>
      <c r="E15023" t="s">
        <v>2185</v>
      </c>
      <c r="F15023">
        <v>8.1999999999999993</v>
      </c>
      <c r="G15023">
        <v>-72.02</v>
      </c>
      <c r="H15023">
        <v>0.01</v>
      </c>
      <c r="I15023" t="s">
        <v>592</v>
      </c>
      <c r="J15023">
        <v>55.95</v>
      </c>
      <c r="L15023" t="s">
        <v>2548</v>
      </c>
      <c r="M15023" t="s">
        <v>2294</v>
      </c>
      <c r="O15023">
        <v>0.74</v>
      </c>
      <c r="P15023" t="s">
        <v>2346</v>
      </c>
      <c r="S15023">
        <v>-26.067</v>
      </c>
      <c r="T15023">
        <v>0.08</v>
      </c>
      <c r="U15023" t="s">
        <v>2347</v>
      </c>
      <c r="W15023" t="s">
        <v>2548</v>
      </c>
    </row>
    <row r="15024" spans="1:23" x14ac:dyDescent="0.3">
      <c r="A15024">
        <v>22963</v>
      </c>
      <c r="B15024" s="15" t="s">
        <v>1873</v>
      </c>
      <c r="C15024" t="str">
        <f>_xlfn.XLOOKUP($B15024, STANDARDS!$A:$A, STANDARDS!$B:$B,,0,2)</f>
        <v>Cuervos Fm</v>
      </c>
      <c r="D15024" t="s">
        <v>2184</v>
      </c>
      <c r="E15024" t="s">
        <v>2185</v>
      </c>
      <c r="F15024">
        <v>8.1999999999999993</v>
      </c>
      <c r="G15024">
        <v>-72.02</v>
      </c>
      <c r="H15024">
        <v>0.01</v>
      </c>
      <c r="I15024" t="s">
        <v>592</v>
      </c>
      <c r="J15024">
        <v>56.15</v>
      </c>
      <c r="L15024" t="s">
        <v>2548</v>
      </c>
      <c r="M15024" t="s">
        <v>2294</v>
      </c>
      <c r="O15024">
        <v>3.26</v>
      </c>
      <c r="P15024" t="s">
        <v>2346</v>
      </c>
      <c r="S15024">
        <v>-24.92</v>
      </c>
      <c r="T15024">
        <v>0.08</v>
      </c>
      <c r="U15024" t="s">
        <v>2347</v>
      </c>
      <c r="W15024" t="s">
        <v>2548</v>
      </c>
    </row>
    <row r="15025" spans="1:23" x14ac:dyDescent="0.3">
      <c r="A15025">
        <v>22964</v>
      </c>
      <c r="B15025" s="15" t="s">
        <v>1873</v>
      </c>
      <c r="C15025" t="str">
        <f>_xlfn.XLOOKUP($B15025, STANDARDS!$A:$A, STANDARDS!$B:$B,,0,2)</f>
        <v>Cuervos Fm</v>
      </c>
      <c r="D15025" t="s">
        <v>2184</v>
      </c>
      <c r="E15025" t="s">
        <v>2185</v>
      </c>
      <c r="F15025">
        <v>8.1999999999999993</v>
      </c>
      <c r="G15025">
        <v>-72.02</v>
      </c>
      <c r="H15025">
        <v>0.01</v>
      </c>
      <c r="I15025" t="s">
        <v>592</v>
      </c>
      <c r="J15025">
        <v>56.35</v>
      </c>
      <c r="L15025" t="s">
        <v>2548</v>
      </c>
      <c r="M15025" t="s">
        <v>2294</v>
      </c>
      <c r="O15025">
        <v>11.24</v>
      </c>
      <c r="P15025" t="s">
        <v>2346</v>
      </c>
      <c r="S15025">
        <v>-21.206</v>
      </c>
      <c r="T15025">
        <v>0.08</v>
      </c>
      <c r="U15025" t="s">
        <v>2347</v>
      </c>
      <c r="W15025" t="s">
        <v>2548</v>
      </c>
    </row>
    <row r="15026" spans="1:23" x14ac:dyDescent="0.3">
      <c r="A15026">
        <v>22965</v>
      </c>
      <c r="B15026" s="15" t="s">
        <v>1873</v>
      </c>
      <c r="C15026" t="str">
        <f>_xlfn.XLOOKUP($B15026, STANDARDS!$A:$A, STANDARDS!$B:$B,,0,2)</f>
        <v>Cuervos Fm</v>
      </c>
      <c r="D15026" t="s">
        <v>2184</v>
      </c>
      <c r="E15026" t="s">
        <v>2185</v>
      </c>
      <c r="F15026">
        <v>8.1999999999999993</v>
      </c>
      <c r="G15026">
        <v>-72.02</v>
      </c>
      <c r="H15026">
        <v>0.01</v>
      </c>
      <c r="I15026" t="s">
        <v>592</v>
      </c>
      <c r="J15026">
        <v>56.54</v>
      </c>
      <c r="L15026" t="s">
        <v>2548</v>
      </c>
      <c r="M15026" t="s">
        <v>2294</v>
      </c>
      <c r="O15026">
        <v>10.77</v>
      </c>
      <c r="P15026" t="s">
        <v>2346</v>
      </c>
      <c r="S15026">
        <v>-23.523</v>
      </c>
      <c r="T15026">
        <v>0.08</v>
      </c>
      <c r="U15026" t="s">
        <v>2347</v>
      </c>
      <c r="W15026" t="s">
        <v>2548</v>
      </c>
    </row>
    <row r="15027" spans="1:23" x14ac:dyDescent="0.3">
      <c r="A15027">
        <v>22966</v>
      </c>
      <c r="B15027" s="15" t="s">
        <v>1873</v>
      </c>
      <c r="C15027" t="str">
        <f>_xlfn.XLOOKUP($B15027, STANDARDS!$A:$A, STANDARDS!$B:$B,,0,2)</f>
        <v>Cuervos Fm</v>
      </c>
      <c r="D15027" t="s">
        <v>2184</v>
      </c>
      <c r="E15027" t="s">
        <v>2185</v>
      </c>
      <c r="F15027">
        <v>8.1999999999999993</v>
      </c>
      <c r="G15027">
        <v>-72.02</v>
      </c>
      <c r="H15027">
        <v>0.01</v>
      </c>
      <c r="I15027" t="s">
        <v>592</v>
      </c>
      <c r="J15027">
        <v>56.74</v>
      </c>
      <c r="L15027" t="s">
        <v>2548</v>
      </c>
      <c r="M15027" t="s">
        <v>2294</v>
      </c>
      <c r="O15027">
        <v>5.57</v>
      </c>
      <c r="P15027" t="s">
        <v>2346</v>
      </c>
      <c r="S15027">
        <v>-23.905000000000001</v>
      </c>
      <c r="T15027">
        <v>0.08</v>
      </c>
      <c r="U15027" t="s">
        <v>2347</v>
      </c>
      <c r="W15027" t="s">
        <v>2548</v>
      </c>
    </row>
    <row r="15028" spans="1:23" x14ac:dyDescent="0.3">
      <c r="A15028">
        <v>22967</v>
      </c>
      <c r="B15028" s="15" t="s">
        <v>1873</v>
      </c>
      <c r="C15028" t="str">
        <f>_xlfn.XLOOKUP($B15028, STANDARDS!$A:$A, STANDARDS!$B:$B,,0,2)</f>
        <v>Cuervos Fm</v>
      </c>
      <c r="D15028" t="s">
        <v>2184</v>
      </c>
      <c r="E15028" t="s">
        <v>2185</v>
      </c>
      <c r="F15028">
        <v>8.1999999999999993</v>
      </c>
      <c r="G15028">
        <v>-72.02</v>
      </c>
      <c r="H15028">
        <v>0.01</v>
      </c>
      <c r="I15028" t="s">
        <v>592</v>
      </c>
      <c r="J15028">
        <v>56.93</v>
      </c>
      <c r="L15028" t="s">
        <v>2548</v>
      </c>
      <c r="M15028" t="s">
        <v>2294</v>
      </c>
      <c r="O15028">
        <v>0.59</v>
      </c>
      <c r="P15028" t="s">
        <v>2346</v>
      </c>
      <c r="S15028">
        <v>-24.428000000000001</v>
      </c>
      <c r="T15028">
        <v>0.08</v>
      </c>
      <c r="U15028" t="s">
        <v>2347</v>
      </c>
      <c r="W15028" t="s">
        <v>2548</v>
      </c>
    </row>
    <row r="15029" spans="1:23" x14ac:dyDescent="0.3">
      <c r="A15029">
        <v>22968</v>
      </c>
      <c r="B15029" s="15" t="s">
        <v>1873</v>
      </c>
      <c r="C15029" t="str">
        <f>_xlfn.XLOOKUP($B15029, STANDARDS!$A:$A, STANDARDS!$B:$B,,0,2)</f>
        <v>Cuervos Fm</v>
      </c>
      <c r="D15029" t="s">
        <v>2184</v>
      </c>
      <c r="E15029" t="s">
        <v>2185</v>
      </c>
      <c r="F15029">
        <v>8.1999999999999993</v>
      </c>
      <c r="G15029">
        <v>-72.02</v>
      </c>
      <c r="H15029">
        <v>0.01</v>
      </c>
      <c r="I15029" t="s">
        <v>592</v>
      </c>
      <c r="J15029">
        <v>57.13</v>
      </c>
      <c r="L15029" t="s">
        <v>2548</v>
      </c>
      <c r="M15029" t="s">
        <v>2294</v>
      </c>
      <c r="O15029">
        <v>0.77</v>
      </c>
      <c r="P15029" t="s">
        <v>2346</v>
      </c>
      <c r="S15029">
        <v>-26.094999999999999</v>
      </c>
      <c r="T15029">
        <v>0.08</v>
      </c>
      <c r="U15029" t="s">
        <v>2347</v>
      </c>
      <c r="W15029" t="s">
        <v>2548</v>
      </c>
    </row>
    <row r="15030" spans="1:23" x14ac:dyDescent="0.3">
      <c r="A15030">
        <v>22969</v>
      </c>
      <c r="B15030" s="15" t="s">
        <v>1875</v>
      </c>
      <c r="C15030" t="str">
        <f>_xlfn.XLOOKUP($B15030, STANDARDS!$A:$A, STANDARDS!$B:$B,,0,2)</f>
        <v>Barco Fm</v>
      </c>
      <c r="D15030" t="s">
        <v>2184</v>
      </c>
      <c r="E15030" t="s">
        <v>2185</v>
      </c>
      <c r="F15030">
        <v>8.1999999999999993</v>
      </c>
      <c r="G15030">
        <v>-72.02</v>
      </c>
      <c r="H15030">
        <v>0.01</v>
      </c>
      <c r="I15030" t="s">
        <v>592</v>
      </c>
      <c r="J15030">
        <v>57.33</v>
      </c>
      <c r="L15030" t="s">
        <v>2548</v>
      </c>
      <c r="M15030" t="s">
        <v>2294</v>
      </c>
      <c r="O15030">
        <v>0.25</v>
      </c>
      <c r="P15030" t="s">
        <v>2346</v>
      </c>
      <c r="S15030">
        <v>-29.969000000000001</v>
      </c>
      <c r="T15030">
        <v>0.08</v>
      </c>
      <c r="U15030" t="s">
        <v>2347</v>
      </c>
      <c r="W15030" t="s">
        <v>2548</v>
      </c>
    </row>
    <row r="15031" spans="1:23" x14ac:dyDescent="0.3">
      <c r="A15031">
        <v>22970</v>
      </c>
      <c r="B15031" s="15" t="s">
        <v>1875</v>
      </c>
      <c r="C15031" t="str">
        <f>_xlfn.XLOOKUP($B15031, STANDARDS!$A:$A, STANDARDS!$B:$B,,0,2)</f>
        <v>Barco Fm</v>
      </c>
      <c r="D15031" t="s">
        <v>2184</v>
      </c>
      <c r="E15031" t="s">
        <v>2185</v>
      </c>
      <c r="F15031">
        <v>8.1999999999999993</v>
      </c>
      <c r="G15031">
        <v>-72.02</v>
      </c>
      <c r="H15031">
        <v>0.01</v>
      </c>
      <c r="I15031" t="s">
        <v>592</v>
      </c>
      <c r="J15031">
        <v>57.53</v>
      </c>
      <c r="L15031" t="s">
        <v>2548</v>
      </c>
      <c r="M15031" t="s">
        <v>2294</v>
      </c>
      <c r="O15031">
        <v>1</v>
      </c>
      <c r="P15031" t="s">
        <v>2346</v>
      </c>
      <c r="S15031">
        <v>-26.702000000000002</v>
      </c>
      <c r="T15031">
        <v>0.08</v>
      </c>
      <c r="U15031" t="s">
        <v>2347</v>
      </c>
      <c r="W15031" t="s">
        <v>2548</v>
      </c>
    </row>
    <row r="15032" spans="1:23" x14ac:dyDescent="0.3">
      <c r="A15032">
        <v>22971</v>
      </c>
      <c r="B15032" s="15" t="s">
        <v>1875</v>
      </c>
      <c r="C15032" t="str">
        <f>_xlfn.XLOOKUP($B15032, STANDARDS!$A:$A, STANDARDS!$B:$B,,0,2)</f>
        <v>Barco Fm</v>
      </c>
      <c r="D15032" t="s">
        <v>2184</v>
      </c>
      <c r="E15032" t="s">
        <v>2185</v>
      </c>
      <c r="F15032">
        <v>8.1999999999999993</v>
      </c>
      <c r="G15032">
        <v>-72.02</v>
      </c>
      <c r="H15032">
        <v>0.01</v>
      </c>
      <c r="I15032" t="s">
        <v>592</v>
      </c>
      <c r="J15032">
        <v>57.73</v>
      </c>
      <c r="L15032" t="s">
        <v>2548</v>
      </c>
      <c r="M15032" t="s">
        <v>2294</v>
      </c>
      <c r="O15032">
        <v>0.67</v>
      </c>
      <c r="P15032" t="s">
        <v>2346</v>
      </c>
      <c r="S15032">
        <v>-24.495999999999999</v>
      </c>
      <c r="T15032">
        <v>0.08</v>
      </c>
      <c r="U15032" t="s">
        <v>2347</v>
      </c>
      <c r="W15032" t="s">
        <v>2548</v>
      </c>
    </row>
    <row r="15033" spans="1:23" x14ac:dyDescent="0.3">
      <c r="A15033">
        <v>22972</v>
      </c>
      <c r="B15033" s="15" t="s">
        <v>1875</v>
      </c>
      <c r="C15033" t="str">
        <f>_xlfn.XLOOKUP($B15033, STANDARDS!$A:$A, STANDARDS!$B:$B,,0,2)</f>
        <v>Barco Fm</v>
      </c>
      <c r="D15033" t="s">
        <v>2184</v>
      </c>
      <c r="E15033" t="s">
        <v>2185</v>
      </c>
      <c r="F15033">
        <v>8.1999999999999993</v>
      </c>
      <c r="G15033">
        <v>-72.02</v>
      </c>
      <c r="H15033">
        <v>0.01</v>
      </c>
      <c r="I15033" t="s">
        <v>592</v>
      </c>
      <c r="J15033">
        <v>57.93</v>
      </c>
      <c r="L15033" t="s">
        <v>2548</v>
      </c>
      <c r="M15033" t="s">
        <v>2294</v>
      </c>
      <c r="O15033">
        <v>1.28</v>
      </c>
      <c r="P15033" t="s">
        <v>2346</v>
      </c>
      <c r="S15033">
        <v>-25.582999999999998</v>
      </c>
      <c r="T15033">
        <v>0.08</v>
      </c>
      <c r="U15033" t="s">
        <v>2347</v>
      </c>
      <c r="W15033" t="s">
        <v>2548</v>
      </c>
    </row>
    <row r="15034" spans="1:23" x14ac:dyDescent="0.3">
      <c r="A15034">
        <v>22973</v>
      </c>
      <c r="B15034" s="15" t="s">
        <v>1875</v>
      </c>
      <c r="C15034" t="str">
        <f>_xlfn.XLOOKUP($B15034, STANDARDS!$A:$A, STANDARDS!$B:$B,,0,2)</f>
        <v>Barco Fm</v>
      </c>
      <c r="D15034" t="s">
        <v>2184</v>
      </c>
      <c r="E15034" t="s">
        <v>2185</v>
      </c>
      <c r="F15034">
        <v>8.1999999999999993</v>
      </c>
      <c r="G15034">
        <v>-72.02</v>
      </c>
      <c r="H15034">
        <v>0.01</v>
      </c>
      <c r="I15034" t="s">
        <v>592</v>
      </c>
      <c r="J15034">
        <v>58.13</v>
      </c>
      <c r="L15034" t="s">
        <v>2548</v>
      </c>
      <c r="M15034" t="s">
        <v>2294</v>
      </c>
      <c r="O15034">
        <v>0.53</v>
      </c>
      <c r="P15034" t="s">
        <v>2346</v>
      </c>
      <c r="S15034">
        <v>-25.762</v>
      </c>
      <c r="T15034">
        <v>0.08</v>
      </c>
      <c r="U15034" t="s">
        <v>2347</v>
      </c>
      <c r="W15034" t="s">
        <v>2548</v>
      </c>
    </row>
    <row r="15035" spans="1:23" x14ac:dyDescent="0.3">
      <c r="A15035">
        <v>22974</v>
      </c>
      <c r="B15035" s="15" t="s">
        <v>1875</v>
      </c>
      <c r="C15035" t="str">
        <f>_xlfn.XLOOKUP($B15035, STANDARDS!$A:$A, STANDARDS!$B:$B,,0,2)</f>
        <v>Barco Fm</v>
      </c>
      <c r="D15035" t="s">
        <v>2184</v>
      </c>
      <c r="E15035" t="s">
        <v>2185</v>
      </c>
      <c r="F15035">
        <v>8.1999999999999993</v>
      </c>
      <c r="G15035">
        <v>-72.02</v>
      </c>
      <c r="H15035">
        <v>0.01</v>
      </c>
      <c r="I15035" t="s">
        <v>592</v>
      </c>
      <c r="J15035">
        <v>58.33</v>
      </c>
      <c r="L15035" t="s">
        <v>2548</v>
      </c>
      <c r="M15035" t="s">
        <v>2294</v>
      </c>
      <c r="O15035">
        <v>0.34</v>
      </c>
      <c r="P15035" t="s">
        <v>2346</v>
      </c>
      <c r="S15035">
        <v>-26.042000000000002</v>
      </c>
      <c r="T15035">
        <v>0.08</v>
      </c>
      <c r="U15035" t="s">
        <v>2347</v>
      </c>
      <c r="W15035" t="s">
        <v>2548</v>
      </c>
    </row>
    <row r="15036" spans="1:23" x14ac:dyDescent="0.3">
      <c r="A15036">
        <v>22975</v>
      </c>
      <c r="B15036" s="15" t="s">
        <v>1875</v>
      </c>
      <c r="C15036" t="str">
        <f>_xlfn.XLOOKUP($B15036, STANDARDS!$A:$A, STANDARDS!$B:$B,,0,2)</f>
        <v>Barco Fm</v>
      </c>
      <c r="D15036" t="s">
        <v>2184</v>
      </c>
      <c r="E15036" t="s">
        <v>2185</v>
      </c>
      <c r="F15036">
        <v>8.1999999999999993</v>
      </c>
      <c r="G15036">
        <v>-72.02</v>
      </c>
      <c r="H15036">
        <v>0.01</v>
      </c>
      <c r="I15036" t="s">
        <v>592</v>
      </c>
      <c r="J15036">
        <v>58.53</v>
      </c>
      <c r="L15036" t="s">
        <v>2548</v>
      </c>
      <c r="M15036" t="s">
        <v>2294</v>
      </c>
      <c r="O15036">
        <v>4.03</v>
      </c>
      <c r="P15036" t="s">
        <v>2346</v>
      </c>
      <c r="S15036">
        <v>-23.670999999999999</v>
      </c>
      <c r="T15036">
        <v>0.08</v>
      </c>
      <c r="U15036" t="s">
        <v>2347</v>
      </c>
      <c r="W15036" t="s">
        <v>2548</v>
      </c>
    </row>
    <row r="15037" spans="1:23" x14ac:dyDescent="0.3">
      <c r="A15037">
        <v>22976</v>
      </c>
      <c r="B15037" s="15" t="s">
        <v>1875</v>
      </c>
      <c r="C15037" t="str">
        <f>_xlfn.XLOOKUP($B15037, STANDARDS!$A:$A, STANDARDS!$B:$B,,0,2)</f>
        <v>Barco Fm</v>
      </c>
      <c r="D15037" t="s">
        <v>2184</v>
      </c>
      <c r="E15037" t="s">
        <v>2185</v>
      </c>
      <c r="F15037">
        <v>8.1999999999999993</v>
      </c>
      <c r="G15037">
        <v>-72.02</v>
      </c>
      <c r="H15037">
        <v>0.01</v>
      </c>
      <c r="I15037" t="s">
        <v>592</v>
      </c>
      <c r="J15037">
        <v>58.73</v>
      </c>
      <c r="L15037" t="s">
        <v>2548</v>
      </c>
      <c r="M15037" t="s">
        <v>2294</v>
      </c>
      <c r="O15037">
        <v>0.49</v>
      </c>
      <c r="P15037" t="s">
        <v>2346</v>
      </c>
      <c r="S15037">
        <v>-26.114000000000001</v>
      </c>
      <c r="T15037">
        <v>0.08</v>
      </c>
      <c r="U15037" t="s">
        <v>2347</v>
      </c>
      <c r="W15037" t="s">
        <v>2548</v>
      </c>
    </row>
    <row r="15038" spans="1:23" x14ac:dyDescent="0.3">
      <c r="A15038">
        <v>22977</v>
      </c>
      <c r="B15038" s="15" t="s">
        <v>1875</v>
      </c>
      <c r="C15038" t="str">
        <f>_xlfn.XLOOKUP($B15038, STANDARDS!$A:$A, STANDARDS!$B:$B,,0,2)</f>
        <v>Barco Fm</v>
      </c>
      <c r="D15038" t="s">
        <v>2184</v>
      </c>
      <c r="E15038" t="s">
        <v>2185</v>
      </c>
      <c r="F15038">
        <v>8.1999999999999993</v>
      </c>
      <c r="G15038">
        <v>-72.02</v>
      </c>
      <c r="H15038">
        <v>0.01</v>
      </c>
      <c r="I15038" t="s">
        <v>592</v>
      </c>
      <c r="J15038">
        <v>58.93</v>
      </c>
      <c r="L15038" t="s">
        <v>2548</v>
      </c>
      <c r="M15038" t="s">
        <v>2294</v>
      </c>
      <c r="O15038">
        <v>0.33</v>
      </c>
      <c r="P15038" t="s">
        <v>2346</v>
      </c>
      <c r="S15038">
        <v>-26.178999999999998</v>
      </c>
      <c r="T15038">
        <v>0.08</v>
      </c>
      <c r="U15038" t="s">
        <v>2347</v>
      </c>
      <c r="W15038" t="s">
        <v>2548</v>
      </c>
    </row>
    <row r="15039" spans="1:23" x14ac:dyDescent="0.3">
      <c r="A15039">
        <v>22978</v>
      </c>
      <c r="B15039" s="15" t="s">
        <v>1875</v>
      </c>
      <c r="C15039" t="str">
        <f>_xlfn.XLOOKUP($B15039, STANDARDS!$A:$A, STANDARDS!$B:$B,,0,2)</f>
        <v>Barco Fm</v>
      </c>
      <c r="D15039" t="s">
        <v>2184</v>
      </c>
      <c r="E15039" t="s">
        <v>2185</v>
      </c>
      <c r="F15039">
        <v>8.1999999999999993</v>
      </c>
      <c r="G15039">
        <v>-72.02</v>
      </c>
      <c r="H15039">
        <v>0.01</v>
      </c>
      <c r="I15039" t="s">
        <v>592</v>
      </c>
      <c r="J15039">
        <v>59.16</v>
      </c>
      <c r="L15039" t="s">
        <v>2548</v>
      </c>
      <c r="M15039" t="s">
        <v>2294</v>
      </c>
      <c r="O15039">
        <v>0.54</v>
      </c>
      <c r="P15039" t="s">
        <v>2346</v>
      </c>
      <c r="S15039">
        <v>-26.498999999999999</v>
      </c>
      <c r="T15039">
        <v>0.08</v>
      </c>
      <c r="U15039" t="s">
        <v>2347</v>
      </c>
      <c r="W15039" t="s">
        <v>2548</v>
      </c>
    </row>
    <row r="15040" spans="1:23" x14ac:dyDescent="0.3">
      <c r="A15040">
        <v>22979</v>
      </c>
      <c r="B15040" s="15" t="s">
        <v>1877</v>
      </c>
      <c r="C15040" t="str">
        <f>_xlfn.XLOOKUP($B15040, STANDARDS!$A:$A, STANDARDS!$B:$B,,0,2)</f>
        <v>Catatumbo Fm</v>
      </c>
      <c r="D15040" t="s">
        <v>2184</v>
      </c>
      <c r="E15040" t="s">
        <v>2185</v>
      </c>
      <c r="F15040">
        <v>8.1999999999999993</v>
      </c>
      <c r="G15040">
        <v>-72.02</v>
      </c>
      <c r="H15040">
        <v>0.01</v>
      </c>
      <c r="I15040" t="s">
        <v>592</v>
      </c>
      <c r="J15040">
        <v>59.39</v>
      </c>
      <c r="L15040" t="s">
        <v>2548</v>
      </c>
      <c r="M15040" t="s">
        <v>2294</v>
      </c>
      <c r="O15040">
        <v>0.38</v>
      </c>
      <c r="P15040" t="s">
        <v>2346</v>
      </c>
      <c r="S15040">
        <v>-25.984999999999999</v>
      </c>
      <c r="T15040">
        <v>0.08</v>
      </c>
      <c r="U15040" t="s">
        <v>2347</v>
      </c>
      <c r="W15040" t="s">
        <v>2548</v>
      </c>
    </row>
    <row r="15041" spans="1:23" x14ac:dyDescent="0.3">
      <c r="A15041">
        <v>22980</v>
      </c>
      <c r="B15041" s="15" t="s">
        <v>1877</v>
      </c>
      <c r="C15041" t="str">
        <f>_xlfn.XLOOKUP($B15041, STANDARDS!$A:$A, STANDARDS!$B:$B,,0,2)</f>
        <v>Catatumbo Fm</v>
      </c>
      <c r="D15041" t="s">
        <v>2184</v>
      </c>
      <c r="E15041" t="s">
        <v>2185</v>
      </c>
      <c r="F15041">
        <v>8.1999999999999993</v>
      </c>
      <c r="G15041">
        <v>-72.02</v>
      </c>
      <c r="H15041">
        <v>0.01</v>
      </c>
      <c r="I15041" t="s">
        <v>592</v>
      </c>
      <c r="J15041">
        <v>59.62</v>
      </c>
      <c r="L15041" t="s">
        <v>2548</v>
      </c>
      <c r="M15041" t="s">
        <v>2294</v>
      </c>
      <c r="O15041">
        <v>2.71</v>
      </c>
      <c r="P15041" t="s">
        <v>2346</v>
      </c>
      <c r="S15041">
        <v>-25.908000000000001</v>
      </c>
      <c r="T15041">
        <v>0.08</v>
      </c>
      <c r="U15041" t="s">
        <v>2347</v>
      </c>
      <c r="W15041" t="s">
        <v>2548</v>
      </c>
    </row>
    <row r="15042" spans="1:23" x14ac:dyDescent="0.3">
      <c r="A15042">
        <v>22981</v>
      </c>
      <c r="B15042" s="15" t="s">
        <v>1877</v>
      </c>
      <c r="C15042" t="str">
        <f>_xlfn.XLOOKUP($B15042, STANDARDS!$A:$A, STANDARDS!$B:$B,,0,2)</f>
        <v>Catatumbo Fm</v>
      </c>
      <c r="D15042" t="s">
        <v>2184</v>
      </c>
      <c r="E15042" t="s">
        <v>2185</v>
      </c>
      <c r="F15042">
        <v>8.1999999999999993</v>
      </c>
      <c r="G15042">
        <v>-72.02</v>
      </c>
      <c r="H15042">
        <v>0.01</v>
      </c>
      <c r="I15042" t="s">
        <v>592</v>
      </c>
      <c r="J15042">
        <v>59.84</v>
      </c>
      <c r="L15042" t="s">
        <v>2548</v>
      </c>
      <c r="M15042" t="s">
        <v>2294</v>
      </c>
      <c r="O15042">
        <v>2.38</v>
      </c>
      <c r="P15042" t="s">
        <v>2346</v>
      </c>
      <c r="S15042">
        <v>-25.831</v>
      </c>
      <c r="T15042">
        <v>0.08</v>
      </c>
      <c r="U15042" t="s">
        <v>2347</v>
      </c>
      <c r="W15042" t="s">
        <v>2548</v>
      </c>
    </row>
    <row r="15043" spans="1:23" x14ac:dyDescent="0.3">
      <c r="A15043">
        <v>22982</v>
      </c>
      <c r="B15043" s="15" t="s">
        <v>1877</v>
      </c>
      <c r="C15043" t="str">
        <f>_xlfn.XLOOKUP($B15043, STANDARDS!$A:$A, STANDARDS!$B:$B,,0,2)</f>
        <v>Catatumbo Fm</v>
      </c>
      <c r="D15043" t="s">
        <v>2184</v>
      </c>
      <c r="E15043" t="s">
        <v>2185</v>
      </c>
      <c r="F15043">
        <v>8.1999999999999993</v>
      </c>
      <c r="G15043">
        <v>-72.02</v>
      </c>
      <c r="H15043">
        <v>0.01</v>
      </c>
      <c r="I15043" t="s">
        <v>592</v>
      </c>
      <c r="J15043">
        <v>60.07</v>
      </c>
      <c r="L15043" t="s">
        <v>2548</v>
      </c>
      <c r="M15043" t="s">
        <v>2294</v>
      </c>
      <c r="O15043">
        <v>1.42</v>
      </c>
      <c r="P15043" t="s">
        <v>2346</v>
      </c>
      <c r="S15043">
        <v>-24.37</v>
      </c>
      <c r="T15043">
        <v>0.08</v>
      </c>
      <c r="U15043" t="s">
        <v>2347</v>
      </c>
      <c r="W15043" t="s">
        <v>2548</v>
      </c>
    </row>
    <row r="15044" spans="1:23" x14ac:dyDescent="0.3">
      <c r="A15044">
        <v>22983</v>
      </c>
      <c r="B15044" s="15" t="s">
        <v>1877</v>
      </c>
      <c r="C15044" t="str">
        <f>_xlfn.XLOOKUP($B15044, STANDARDS!$A:$A, STANDARDS!$B:$B,,0,2)</f>
        <v>Catatumbo Fm</v>
      </c>
      <c r="D15044" t="s">
        <v>2184</v>
      </c>
      <c r="E15044" t="s">
        <v>2185</v>
      </c>
      <c r="F15044">
        <v>8.1999999999999993</v>
      </c>
      <c r="G15044">
        <v>-72.02</v>
      </c>
      <c r="H15044">
        <v>0.01</v>
      </c>
      <c r="I15044" t="s">
        <v>592</v>
      </c>
      <c r="J15044">
        <v>60.3</v>
      </c>
      <c r="L15044" t="s">
        <v>2548</v>
      </c>
      <c r="M15044" t="s">
        <v>2294</v>
      </c>
      <c r="O15044">
        <v>0.43</v>
      </c>
      <c r="P15044" t="s">
        <v>2346</v>
      </c>
      <c r="S15044">
        <v>-25.77</v>
      </c>
      <c r="T15044">
        <v>0.08</v>
      </c>
      <c r="U15044" t="s">
        <v>2347</v>
      </c>
      <c r="W15044" t="s">
        <v>2548</v>
      </c>
    </row>
    <row r="15045" spans="1:23" x14ac:dyDescent="0.3">
      <c r="A15045">
        <v>22984</v>
      </c>
      <c r="B15045" s="15" t="s">
        <v>1877</v>
      </c>
      <c r="C15045" t="str">
        <f>_xlfn.XLOOKUP($B15045, STANDARDS!$A:$A, STANDARDS!$B:$B,,0,2)</f>
        <v>Catatumbo Fm</v>
      </c>
      <c r="D15045" t="s">
        <v>2184</v>
      </c>
      <c r="E15045" t="s">
        <v>2185</v>
      </c>
      <c r="F15045">
        <v>8.1999999999999993</v>
      </c>
      <c r="G15045">
        <v>-72.02</v>
      </c>
      <c r="H15045">
        <v>0.01</v>
      </c>
      <c r="I15045" t="s">
        <v>592</v>
      </c>
      <c r="J15045">
        <v>60.53</v>
      </c>
      <c r="L15045" t="s">
        <v>2548</v>
      </c>
      <c r="M15045" t="s">
        <v>2294</v>
      </c>
      <c r="O15045">
        <v>0.67</v>
      </c>
      <c r="P15045" t="s">
        <v>2346</v>
      </c>
      <c r="S15045">
        <v>-27.154</v>
      </c>
      <c r="T15045">
        <v>0.08</v>
      </c>
      <c r="U15045" t="s">
        <v>2347</v>
      </c>
      <c r="W15045" t="s">
        <v>2548</v>
      </c>
    </row>
    <row r="15046" spans="1:23" x14ac:dyDescent="0.3">
      <c r="A15046">
        <v>22985</v>
      </c>
      <c r="B15046" s="15" t="s">
        <v>1877</v>
      </c>
      <c r="C15046" t="str">
        <f>_xlfn.XLOOKUP($B15046, STANDARDS!$A:$A, STANDARDS!$B:$B,,0,2)</f>
        <v>Catatumbo Fm</v>
      </c>
      <c r="D15046" t="s">
        <v>2184</v>
      </c>
      <c r="E15046" t="s">
        <v>2185</v>
      </c>
      <c r="F15046">
        <v>8.1999999999999993</v>
      </c>
      <c r="G15046">
        <v>-72.02</v>
      </c>
      <c r="H15046">
        <v>0.01</v>
      </c>
      <c r="I15046" t="s">
        <v>592</v>
      </c>
      <c r="J15046">
        <v>60.75</v>
      </c>
      <c r="L15046" t="s">
        <v>2548</v>
      </c>
      <c r="M15046" t="s">
        <v>2294</v>
      </c>
      <c r="O15046">
        <v>3.1</v>
      </c>
      <c r="P15046" t="s">
        <v>2346</v>
      </c>
      <c r="S15046">
        <v>-26.318999999999999</v>
      </c>
      <c r="T15046">
        <v>0.08</v>
      </c>
      <c r="U15046" t="s">
        <v>2347</v>
      </c>
      <c r="W15046" t="s">
        <v>2548</v>
      </c>
    </row>
    <row r="15047" spans="1:23" x14ac:dyDescent="0.3">
      <c r="A15047">
        <v>22986</v>
      </c>
      <c r="B15047" s="15" t="s">
        <v>1877</v>
      </c>
      <c r="C15047" t="str">
        <f>_xlfn.XLOOKUP($B15047, STANDARDS!$A:$A, STANDARDS!$B:$B,,0,2)</f>
        <v>Catatumbo Fm</v>
      </c>
      <c r="D15047" t="s">
        <v>2184</v>
      </c>
      <c r="E15047" t="s">
        <v>2185</v>
      </c>
      <c r="F15047">
        <v>8.1999999999999993</v>
      </c>
      <c r="G15047">
        <v>-72.02</v>
      </c>
      <c r="H15047">
        <v>0.01</v>
      </c>
      <c r="I15047" t="s">
        <v>592</v>
      </c>
      <c r="J15047">
        <v>60.98</v>
      </c>
      <c r="L15047" t="s">
        <v>2548</v>
      </c>
      <c r="M15047" t="s">
        <v>2294</v>
      </c>
      <c r="O15047">
        <v>6.77</v>
      </c>
      <c r="P15047" t="s">
        <v>2346</v>
      </c>
      <c r="S15047">
        <v>-24.658999999999999</v>
      </c>
      <c r="T15047">
        <v>0.08</v>
      </c>
      <c r="U15047" t="s">
        <v>2347</v>
      </c>
      <c r="W15047" t="s">
        <v>2548</v>
      </c>
    </row>
    <row r="15048" spans="1:23" x14ac:dyDescent="0.3">
      <c r="A15048">
        <v>22987</v>
      </c>
      <c r="B15048" s="15" t="s">
        <v>1877</v>
      </c>
      <c r="C15048" t="str">
        <f>_xlfn.XLOOKUP($B15048, STANDARDS!$A:$A, STANDARDS!$B:$B,,0,2)</f>
        <v>Catatumbo Fm</v>
      </c>
      <c r="D15048" t="s">
        <v>2184</v>
      </c>
      <c r="E15048" t="s">
        <v>2185</v>
      </c>
      <c r="F15048">
        <v>8.1999999999999993</v>
      </c>
      <c r="G15048">
        <v>-72.02</v>
      </c>
      <c r="H15048">
        <v>0.01</v>
      </c>
      <c r="I15048" t="s">
        <v>592</v>
      </c>
      <c r="J15048">
        <v>61.21</v>
      </c>
      <c r="L15048" t="s">
        <v>2548</v>
      </c>
      <c r="M15048" t="s">
        <v>2294</v>
      </c>
      <c r="O15048">
        <v>1.84</v>
      </c>
      <c r="P15048" t="s">
        <v>2346</v>
      </c>
      <c r="S15048">
        <v>-23.913</v>
      </c>
      <c r="T15048">
        <v>0.08</v>
      </c>
      <c r="U15048" t="s">
        <v>2347</v>
      </c>
      <c r="W15048" t="s">
        <v>2548</v>
      </c>
    </row>
    <row r="15049" spans="1:23" x14ac:dyDescent="0.3">
      <c r="A15049">
        <v>22988</v>
      </c>
      <c r="B15049" s="15" t="s">
        <v>1877</v>
      </c>
      <c r="C15049" t="str">
        <f>_xlfn.XLOOKUP($B15049, STANDARDS!$A:$A, STANDARDS!$B:$B,,0,2)</f>
        <v>Catatumbo Fm</v>
      </c>
      <c r="D15049" t="s">
        <v>2184</v>
      </c>
      <c r="E15049" t="s">
        <v>2185</v>
      </c>
      <c r="F15049">
        <v>8.1999999999999993</v>
      </c>
      <c r="G15049">
        <v>-72.02</v>
      </c>
      <c r="H15049">
        <v>0.01</v>
      </c>
      <c r="I15049" t="s">
        <v>592</v>
      </c>
      <c r="J15049">
        <v>61.43</v>
      </c>
      <c r="L15049" t="s">
        <v>2548</v>
      </c>
      <c r="M15049" t="s">
        <v>2294</v>
      </c>
      <c r="O15049">
        <v>4.7699999999999996</v>
      </c>
      <c r="P15049" t="s">
        <v>2346</v>
      </c>
      <c r="S15049">
        <v>-24.777999999999999</v>
      </c>
      <c r="T15049">
        <v>0.08</v>
      </c>
      <c r="U15049" t="s">
        <v>2347</v>
      </c>
      <c r="W15049" t="s">
        <v>2548</v>
      </c>
    </row>
    <row r="15050" spans="1:23" x14ac:dyDescent="0.3">
      <c r="A15050">
        <v>22989</v>
      </c>
      <c r="B15050" s="15" t="s">
        <v>1877</v>
      </c>
      <c r="C15050" t="str">
        <f>_xlfn.XLOOKUP($B15050, STANDARDS!$A:$A, STANDARDS!$B:$B,,0,2)</f>
        <v>Catatumbo Fm</v>
      </c>
      <c r="D15050" t="s">
        <v>2184</v>
      </c>
      <c r="E15050" t="s">
        <v>2185</v>
      </c>
      <c r="F15050">
        <v>8.1999999999999993</v>
      </c>
      <c r="G15050">
        <v>-72.02</v>
      </c>
      <c r="H15050">
        <v>0.01</v>
      </c>
      <c r="I15050" t="s">
        <v>592</v>
      </c>
      <c r="J15050">
        <v>61.66</v>
      </c>
      <c r="L15050" t="s">
        <v>2548</v>
      </c>
      <c r="M15050" t="s">
        <v>2294</v>
      </c>
      <c r="O15050">
        <v>1.21</v>
      </c>
      <c r="P15050" t="s">
        <v>2346</v>
      </c>
      <c r="S15050">
        <v>-25.036000000000001</v>
      </c>
      <c r="T15050">
        <v>0.08</v>
      </c>
      <c r="U15050" t="s">
        <v>2347</v>
      </c>
      <c r="W15050" t="s">
        <v>2548</v>
      </c>
    </row>
    <row r="15051" spans="1:23" x14ac:dyDescent="0.3">
      <c r="A15051">
        <v>22990</v>
      </c>
      <c r="B15051" s="15" t="s">
        <v>1877</v>
      </c>
      <c r="C15051" t="str">
        <f>_xlfn.XLOOKUP($B15051, STANDARDS!$A:$A, STANDARDS!$B:$B,,0,2)</f>
        <v>Catatumbo Fm</v>
      </c>
      <c r="D15051" t="s">
        <v>2184</v>
      </c>
      <c r="E15051" t="s">
        <v>2185</v>
      </c>
      <c r="F15051">
        <v>8.1999999999999993</v>
      </c>
      <c r="G15051">
        <v>-72.02</v>
      </c>
      <c r="H15051">
        <v>0.01</v>
      </c>
      <c r="I15051" t="s">
        <v>592</v>
      </c>
      <c r="J15051">
        <v>61.89</v>
      </c>
      <c r="L15051" t="s">
        <v>2548</v>
      </c>
      <c r="M15051" t="s">
        <v>2294</v>
      </c>
      <c r="O15051">
        <v>0.77</v>
      </c>
      <c r="P15051" t="s">
        <v>2346</v>
      </c>
      <c r="S15051">
        <v>-26.497</v>
      </c>
      <c r="T15051">
        <v>0.08</v>
      </c>
      <c r="U15051" t="s">
        <v>2347</v>
      </c>
      <c r="W15051" t="s">
        <v>2548</v>
      </c>
    </row>
    <row r="15052" spans="1:23" x14ac:dyDescent="0.3">
      <c r="A15052">
        <v>22991</v>
      </c>
      <c r="B15052" s="15" t="s">
        <v>1877</v>
      </c>
      <c r="C15052" t="str">
        <f>_xlfn.XLOOKUP($B15052, STANDARDS!$A:$A, STANDARDS!$B:$B,,0,2)</f>
        <v>Catatumbo Fm</v>
      </c>
      <c r="D15052" t="s">
        <v>2184</v>
      </c>
      <c r="E15052" t="s">
        <v>2185</v>
      </c>
      <c r="F15052">
        <v>8.1999999999999993</v>
      </c>
      <c r="G15052">
        <v>-72.02</v>
      </c>
      <c r="H15052">
        <v>0.01</v>
      </c>
      <c r="I15052" t="s">
        <v>592</v>
      </c>
      <c r="J15052">
        <v>62.12</v>
      </c>
      <c r="L15052" t="s">
        <v>2548</v>
      </c>
      <c r="M15052" t="s">
        <v>2294</v>
      </c>
      <c r="O15052">
        <v>0.74</v>
      </c>
      <c r="P15052" t="s">
        <v>2346</v>
      </c>
      <c r="S15052">
        <v>-22.277999999999999</v>
      </c>
      <c r="T15052">
        <v>0.08</v>
      </c>
      <c r="U15052" t="s">
        <v>2347</v>
      </c>
      <c r="W15052" t="s">
        <v>2548</v>
      </c>
    </row>
    <row r="15053" spans="1:23" x14ac:dyDescent="0.3">
      <c r="A15053">
        <v>22992</v>
      </c>
      <c r="B15053" s="15" t="s">
        <v>1877</v>
      </c>
      <c r="C15053" t="str">
        <f>_xlfn.XLOOKUP($B15053, STANDARDS!$A:$A, STANDARDS!$B:$B,,0,2)</f>
        <v>Catatumbo Fm</v>
      </c>
      <c r="D15053" t="s">
        <v>2184</v>
      </c>
      <c r="E15053" t="s">
        <v>2185</v>
      </c>
      <c r="F15053">
        <v>8.1999999999999993</v>
      </c>
      <c r="G15053">
        <v>-72.02</v>
      </c>
      <c r="H15053">
        <v>0.01</v>
      </c>
      <c r="I15053" t="s">
        <v>592</v>
      </c>
      <c r="J15053">
        <v>62.34</v>
      </c>
      <c r="L15053" t="s">
        <v>2548</v>
      </c>
      <c r="M15053" t="s">
        <v>2294</v>
      </c>
      <c r="O15053">
        <v>2.65</v>
      </c>
      <c r="P15053" t="s">
        <v>2346</v>
      </c>
      <c r="S15053">
        <v>-23.846</v>
      </c>
      <c r="T15053">
        <v>0.08</v>
      </c>
      <c r="U15053" t="s">
        <v>2347</v>
      </c>
      <c r="W15053" t="s">
        <v>2548</v>
      </c>
    </row>
    <row r="15054" spans="1:23" x14ac:dyDescent="0.3">
      <c r="A15054">
        <v>22993</v>
      </c>
      <c r="B15054" s="15" t="s">
        <v>1877</v>
      </c>
      <c r="C15054" t="str">
        <f>_xlfn.XLOOKUP($B15054, STANDARDS!$A:$A, STANDARDS!$B:$B,,0,2)</f>
        <v>Catatumbo Fm</v>
      </c>
      <c r="D15054" t="s">
        <v>2184</v>
      </c>
      <c r="E15054" t="s">
        <v>2185</v>
      </c>
      <c r="F15054">
        <v>8.1999999999999993</v>
      </c>
      <c r="G15054">
        <v>-72.02</v>
      </c>
      <c r="H15054">
        <v>0.01</v>
      </c>
      <c r="I15054" t="s">
        <v>592</v>
      </c>
      <c r="J15054">
        <v>62.57</v>
      </c>
      <c r="L15054" t="s">
        <v>2548</v>
      </c>
      <c r="M15054" t="s">
        <v>2294</v>
      </c>
      <c r="O15054">
        <v>0.45</v>
      </c>
      <c r="P15054" t="s">
        <v>2346</v>
      </c>
      <c r="S15054">
        <v>-23.032</v>
      </c>
      <c r="T15054">
        <v>0.08</v>
      </c>
      <c r="U15054" t="s">
        <v>2347</v>
      </c>
      <c r="W15054" t="s">
        <v>2548</v>
      </c>
    </row>
    <row r="15055" spans="1:23" x14ac:dyDescent="0.3">
      <c r="A15055">
        <v>22994</v>
      </c>
      <c r="B15055" s="15" t="s">
        <v>1877</v>
      </c>
      <c r="C15055" t="str">
        <f>_xlfn.XLOOKUP($B15055, STANDARDS!$A:$A, STANDARDS!$B:$B,,0,2)</f>
        <v>Catatumbo Fm</v>
      </c>
      <c r="D15055" t="s">
        <v>2184</v>
      </c>
      <c r="E15055" t="s">
        <v>2185</v>
      </c>
      <c r="F15055">
        <v>8.1999999999999993</v>
      </c>
      <c r="G15055">
        <v>-72.02</v>
      </c>
      <c r="H15055">
        <v>0.01</v>
      </c>
      <c r="I15055" t="s">
        <v>592</v>
      </c>
      <c r="J15055">
        <v>62.8</v>
      </c>
      <c r="L15055" t="s">
        <v>2548</v>
      </c>
      <c r="M15055" t="s">
        <v>2294</v>
      </c>
      <c r="O15055">
        <v>0.71</v>
      </c>
      <c r="P15055" t="s">
        <v>2346</v>
      </c>
      <c r="S15055">
        <v>-24.175000000000001</v>
      </c>
      <c r="T15055">
        <v>0.08</v>
      </c>
      <c r="U15055" t="s">
        <v>2347</v>
      </c>
      <c r="W15055" t="s">
        <v>2548</v>
      </c>
    </row>
    <row r="15056" spans="1:23" x14ac:dyDescent="0.3">
      <c r="A15056">
        <v>22995</v>
      </c>
      <c r="B15056" s="15" t="s">
        <v>1877</v>
      </c>
      <c r="C15056" t="str">
        <f>_xlfn.XLOOKUP($B15056, STANDARDS!$A:$A, STANDARDS!$B:$B,,0,2)</f>
        <v>Catatumbo Fm</v>
      </c>
      <c r="D15056" t="s">
        <v>2184</v>
      </c>
      <c r="E15056" t="s">
        <v>2185</v>
      </c>
      <c r="F15056">
        <v>8.1999999999999993</v>
      </c>
      <c r="G15056">
        <v>-72.02</v>
      </c>
      <c r="H15056">
        <v>0.01</v>
      </c>
      <c r="I15056" t="s">
        <v>592</v>
      </c>
      <c r="J15056">
        <v>63.03</v>
      </c>
      <c r="L15056" t="s">
        <v>2548</v>
      </c>
      <c r="M15056" t="s">
        <v>2294</v>
      </c>
      <c r="O15056">
        <v>1.68</v>
      </c>
      <c r="P15056" t="s">
        <v>2346</v>
      </c>
      <c r="S15056">
        <v>-26.402999999999999</v>
      </c>
      <c r="T15056">
        <v>0.08</v>
      </c>
      <c r="U15056" t="s">
        <v>2347</v>
      </c>
      <c r="W15056" t="s">
        <v>2548</v>
      </c>
    </row>
    <row r="15057" spans="1:23" x14ac:dyDescent="0.3">
      <c r="A15057">
        <v>22996</v>
      </c>
      <c r="B15057" s="15" t="s">
        <v>1877</v>
      </c>
      <c r="C15057" t="str">
        <f>_xlfn.XLOOKUP($B15057, STANDARDS!$A:$A, STANDARDS!$B:$B,,0,2)</f>
        <v>Catatumbo Fm</v>
      </c>
      <c r="D15057" t="s">
        <v>2184</v>
      </c>
      <c r="E15057" t="s">
        <v>2185</v>
      </c>
      <c r="F15057">
        <v>8.1999999999999993</v>
      </c>
      <c r="G15057">
        <v>-72.02</v>
      </c>
      <c r="H15057">
        <v>0.01</v>
      </c>
      <c r="I15057" t="s">
        <v>592</v>
      </c>
      <c r="J15057">
        <v>63.25</v>
      </c>
      <c r="L15057" t="s">
        <v>2548</v>
      </c>
      <c r="M15057" t="s">
        <v>2294</v>
      </c>
      <c r="O15057">
        <v>0.77</v>
      </c>
      <c r="P15057" t="s">
        <v>2346</v>
      </c>
      <c r="S15057">
        <v>-25.975000000000001</v>
      </c>
      <c r="T15057">
        <v>0.08</v>
      </c>
      <c r="U15057" t="s">
        <v>2347</v>
      </c>
      <c r="W15057" t="s">
        <v>2548</v>
      </c>
    </row>
    <row r="15058" spans="1:23" x14ac:dyDescent="0.3">
      <c r="A15058">
        <v>22997</v>
      </c>
      <c r="B15058" s="15" t="s">
        <v>1873</v>
      </c>
      <c r="C15058" t="str">
        <f>_xlfn.XLOOKUP($B15058, STANDARDS!$A:$A, STANDARDS!$B:$B,,0,2)</f>
        <v>Cuervos Fm</v>
      </c>
      <c r="D15058" t="s">
        <v>2184</v>
      </c>
      <c r="E15058" t="s">
        <v>2186</v>
      </c>
      <c r="F15058">
        <v>9.5710999999999995</v>
      </c>
      <c r="G15058">
        <v>-73.279200000000003</v>
      </c>
      <c r="H15058">
        <v>3.0000000000000001E-3</v>
      </c>
      <c r="I15058" t="s">
        <v>592</v>
      </c>
      <c r="J15058">
        <v>57</v>
      </c>
      <c r="L15058" t="s">
        <v>2548</v>
      </c>
      <c r="M15058" t="s">
        <v>2294</v>
      </c>
      <c r="O15058">
        <v>0.02</v>
      </c>
      <c r="P15058" t="s">
        <v>2346</v>
      </c>
      <c r="S15058">
        <v>-26.16</v>
      </c>
      <c r="T15058">
        <v>0.08</v>
      </c>
      <c r="U15058" t="s">
        <v>2347</v>
      </c>
      <c r="W15058" t="s">
        <v>2548</v>
      </c>
    </row>
    <row r="15059" spans="1:23" x14ac:dyDescent="0.3">
      <c r="A15059">
        <v>22998</v>
      </c>
      <c r="B15059" s="15" t="s">
        <v>1875</v>
      </c>
      <c r="C15059" t="str">
        <f>_xlfn.XLOOKUP($B15059, STANDARDS!$A:$A, STANDARDS!$B:$B,,0,2)</f>
        <v>Barco Fm</v>
      </c>
      <c r="D15059" t="s">
        <v>2184</v>
      </c>
      <c r="E15059" t="s">
        <v>2186</v>
      </c>
      <c r="F15059">
        <v>9.5710999999999995</v>
      </c>
      <c r="G15059">
        <v>-73.279200000000003</v>
      </c>
      <c r="H15059">
        <v>3.0000000000000001E-3</v>
      </c>
      <c r="I15059" t="s">
        <v>592</v>
      </c>
      <c r="J15059" s="14">
        <v>57.12</v>
      </c>
      <c r="L15059" t="s">
        <v>2548</v>
      </c>
      <c r="M15059" t="s">
        <v>2294</v>
      </c>
      <c r="O15059">
        <v>1.05</v>
      </c>
      <c r="P15059" t="s">
        <v>2346</v>
      </c>
      <c r="S15059">
        <v>-26.469000000000001</v>
      </c>
      <c r="T15059">
        <v>0.08</v>
      </c>
      <c r="U15059" t="s">
        <v>2347</v>
      </c>
      <c r="W15059" t="s">
        <v>2548</v>
      </c>
    </row>
    <row r="15060" spans="1:23" x14ac:dyDescent="0.3">
      <c r="A15060">
        <v>22999</v>
      </c>
      <c r="B15060" s="15" t="s">
        <v>1875</v>
      </c>
      <c r="C15060" t="str">
        <f>_xlfn.XLOOKUP($B15060, STANDARDS!$A:$A, STANDARDS!$B:$B,,0,2)</f>
        <v>Barco Fm</v>
      </c>
      <c r="D15060" t="s">
        <v>2184</v>
      </c>
      <c r="E15060" t="s">
        <v>2186</v>
      </c>
      <c r="F15060">
        <v>9.5710999999999995</v>
      </c>
      <c r="G15060">
        <v>-73.279200000000003</v>
      </c>
      <c r="H15060">
        <v>3.0000000000000001E-3</v>
      </c>
      <c r="I15060" t="s">
        <v>592</v>
      </c>
      <c r="J15060">
        <v>57.39</v>
      </c>
      <c r="L15060" t="s">
        <v>2548</v>
      </c>
      <c r="M15060" t="s">
        <v>2294</v>
      </c>
      <c r="O15060">
        <v>0.34</v>
      </c>
      <c r="P15060" t="s">
        <v>2346</v>
      </c>
      <c r="S15060">
        <v>-25.917999999999999</v>
      </c>
      <c r="T15060">
        <v>0.08</v>
      </c>
      <c r="U15060" t="s">
        <v>2347</v>
      </c>
      <c r="W15060" t="s">
        <v>2548</v>
      </c>
    </row>
    <row r="15061" spans="1:23" x14ac:dyDescent="0.3">
      <c r="A15061">
        <v>23000</v>
      </c>
      <c r="B15061" s="15" t="s">
        <v>1875</v>
      </c>
      <c r="C15061" t="str">
        <f>_xlfn.XLOOKUP($B15061, STANDARDS!$A:$A, STANDARDS!$B:$B,,0,2)</f>
        <v>Barco Fm</v>
      </c>
      <c r="D15061" t="s">
        <v>2184</v>
      </c>
      <c r="E15061" t="s">
        <v>2186</v>
      </c>
      <c r="F15061">
        <v>9.5710999999999995</v>
      </c>
      <c r="G15061">
        <v>-73.279200000000003</v>
      </c>
      <c r="H15061">
        <v>3.0000000000000001E-3</v>
      </c>
      <c r="I15061" t="s">
        <v>592</v>
      </c>
      <c r="J15061">
        <v>57.59</v>
      </c>
      <c r="L15061" t="s">
        <v>2548</v>
      </c>
      <c r="M15061" t="s">
        <v>2294</v>
      </c>
      <c r="O15061">
        <v>1.37</v>
      </c>
      <c r="P15061" t="s">
        <v>2346</v>
      </c>
      <c r="S15061">
        <v>-25.753</v>
      </c>
      <c r="T15061">
        <v>0.08</v>
      </c>
      <c r="U15061" t="s">
        <v>2347</v>
      </c>
      <c r="W15061" t="s">
        <v>2548</v>
      </c>
    </row>
    <row r="15062" spans="1:23" x14ac:dyDescent="0.3">
      <c r="A15062">
        <v>23001</v>
      </c>
      <c r="B15062" s="15" t="s">
        <v>1875</v>
      </c>
      <c r="C15062" t="str">
        <f>_xlfn.XLOOKUP($B15062, STANDARDS!$A:$A, STANDARDS!$B:$B,,0,2)</f>
        <v>Barco Fm</v>
      </c>
      <c r="D15062" t="s">
        <v>2184</v>
      </c>
      <c r="E15062" t="s">
        <v>2186</v>
      </c>
      <c r="F15062">
        <v>9.5710999999999995</v>
      </c>
      <c r="G15062">
        <v>-73.279200000000003</v>
      </c>
      <c r="H15062">
        <v>3.0000000000000001E-3</v>
      </c>
      <c r="I15062" t="s">
        <v>592</v>
      </c>
      <c r="J15062">
        <v>57.82</v>
      </c>
      <c r="L15062" t="s">
        <v>2548</v>
      </c>
      <c r="M15062" t="s">
        <v>2294</v>
      </c>
      <c r="O15062">
        <v>4.7</v>
      </c>
      <c r="P15062" t="s">
        <v>2346</v>
      </c>
      <c r="S15062">
        <v>-25.109000000000002</v>
      </c>
      <c r="T15062">
        <v>0.08</v>
      </c>
      <c r="U15062" t="s">
        <v>2347</v>
      </c>
      <c r="W15062" t="s">
        <v>2548</v>
      </c>
    </row>
    <row r="15063" spans="1:23" x14ac:dyDescent="0.3">
      <c r="A15063">
        <v>23002</v>
      </c>
      <c r="B15063" s="15" t="s">
        <v>1875</v>
      </c>
      <c r="C15063" t="str">
        <f>_xlfn.XLOOKUP($B15063, STANDARDS!$A:$A, STANDARDS!$B:$B,,0,2)</f>
        <v>Barco Fm</v>
      </c>
      <c r="D15063" t="s">
        <v>2184</v>
      </c>
      <c r="E15063" t="s">
        <v>2186</v>
      </c>
      <c r="F15063">
        <v>9.5710999999999995</v>
      </c>
      <c r="G15063">
        <v>-73.279200000000003</v>
      </c>
      <c r="H15063">
        <v>3.0000000000000001E-3</v>
      </c>
      <c r="I15063" t="s">
        <v>592</v>
      </c>
      <c r="J15063">
        <v>58.01</v>
      </c>
      <c r="L15063" t="s">
        <v>2548</v>
      </c>
      <c r="M15063" t="s">
        <v>2294</v>
      </c>
      <c r="O15063">
        <v>6.01</v>
      </c>
      <c r="P15063" t="s">
        <v>2346</v>
      </c>
      <c r="S15063">
        <v>-26.407</v>
      </c>
      <c r="T15063">
        <v>0.08</v>
      </c>
      <c r="U15063" t="s">
        <v>2347</v>
      </c>
      <c r="W15063" t="s">
        <v>2548</v>
      </c>
    </row>
    <row r="15064" spans="1:23" x14ac:dyDescent="0.3">
      <c r="A15064">
        <v>23003</v>
      </c>
      <c r="B15064" s="15" t="s">
        <v>1875</v>
      </c>
      <c r="C15064" t="str">
        <f>_xlfn.XLOOKUP($B15064, STANDARDS!$A:$A, STANDARDS!$B:$B,,0,2)</f>
        <v>Barco Fm</v>
      </c>
      <c r="D15064" t="s">
        <v>2184</v>
      </c>
      <c r="E15064" t="s">
        <v>2186</v>
      </c>
      <c r="F15064">
        <v>9.5710999999999995</v>
      </c>
      <c r="G15064">
        <v>-73.279200000000003</v>
      </c>
      <c r="H15064">
        <v>3.0000000000000001E-3</v>
      </c>
      <c r="I15064" t="s">
        <v>592</v>
      </c>
      <c r="J15064">
        <v>58.23</v>
      </c>
      <c r="L15064" t="s">
        <v>2548</v>
      </c>
      <c r="M15064" t="s">
        <v>2294</v>
      </c>
      <c r="O15064">
        <v>1.17</v>
      </c>
      <c r="P15064" t="s">
        <v>2346</v>
      </c>
      <c r="S15064">
        <v>-26.588999999999999</v>
      </c>
      <c r="T15064">
        <v>0.08</v>
      </c>
      <c r="U15064" t="s">
        <v>2347</v>
      </c>
      <c r="W15064" t="s">
        <v>2548</v>
      </c>
    </row>
    <row r="15065" spans="1:23" x14ac:dyDescent="0.3">
      <c r="A15065">
        <v>23004</v>
      </c>
      <c r="B15065" s="15" t="s">
        <v>1875</v>
      </c>
      <c r="C15065" t="str">
        <f>_xlfn.XLOOKUP($B15065, STANDARDS!$A:$A, STANDARDS!$B:$B,,0,2)</f>
        <v>Barco Fm</v>
      </c>
      <c r="D15065" t="s">
        <v>2184</v>
      </c>
      <c r="E15065" t="s">
        <v>2186</v>
      </c>
      <c r="F15065">
        <v>9.5710999999999995</v>
      </c>
      <c r="G15065">
        <v>-73.279200000000003</v>
      </c>
      <c r="H15065">
        <v>3.0000000000000001E-3</v>
      </c>
      <c r="I15065" t="s">
        <v>592</v>
      </c>
      <c r="J15065">
        <v>58.42</v>
      </c>
      <c r="L15065" t="s">
        <v>2548</v>
      </c>
      <c r="M15065" t="s">
        <v>2294</v>
      </c>
      <c r="O15065">
        <v>0.37</v>
      </c>
      <c r="P15065" t="s">
        <v>2346</v>
      </c>
      <c r="S15065">
        <v>-26.638999999999999</v>
      </c>
      <c r="T15065">
        <v>0.08</v>
      </c>
      <c r="U15065" t="s">
        <v>2347</v>
      </c>
      <c r="W15065" t="s">
        <v>2548</v>
      </c>
    </row>
    <row r="15066" spans="1:23" x14ac:dyDescent="0.3">
      <c r="A15066">
        <v>23005</v>
      </c>
      <c r="B15066" s="15" t="s">
        <v>1875</v>
      </c>
      <c r="C15066" t="str">
        <f>_xlfn.XLOOKUP($B15066, STANDARDS!$A:$A, STANDARDS!$B:$B,,0,2)</f>
        <v>Barco Fm</v>
      </c>
      <c r="D15066" t="s">
        <v>2184</v>
      </c>
      <c r="E15066" t="s">
        <v>2186</v>
      </c>
      <c r="F15066">
        <v>9.5710999999999995</v>
      </c>
      <c r="G15066">
        <v>-73.279200000000003</v>
      </c>
      <c r="H15066">
        <v>3.0000000000000001E-3</v>
      </c>
      <c r="I15066" t="s">
        <v>592</v>
      </c>
      <c r="J15066">
        <v>58.69</v>
      </c>
      <c r="L15066" t="s">
        <v>2548</v>
      </c>
      <c r="M15066" t="s">
        <v>2294</v>
      </c>
      <c r="O15066">
        <v>0.97</v>
      </c>
      <c r="P15066" t="s">
        <v>2346</v>
      </c>
      <c r="S15066">
        <v>-25.553999999999998</v>
      </c>
      <c r="T15066">
        <v>0.08</v>
      </c>
      <c r="U15066" t="s">
        <v>2347</v>
      </c>
      <c r="W15066" t="s">
        <v>2548</v>
      </c>
    </row>
    <row r="15067" spans="1:23" x14ac:dyDescent="0.3">
      <c r="A15067">
        <v>23006</v>
      </c>
      <c r="B15067" s="15" t="s">
        <v>1875</v>
      </c>
      <c r="C15067" t="str">
        <f>_xlfn.XLOOKUP($B15067, STANDARDS!$A:$A, STANDARDS!$B:$B,,0,2)</f>
        <v>Barco Fm</v>
      </c>
      <c r="D15067" t="s">
        <v>2184</v>
      </c>
      <c r="E15067" t="s">
        <v>2186</v>
      </c>
      <c r="F15067">
        <v>9.5710999999999995</v>
      </c>
      <c r="G15067">
        <v>-73.279200000000003</v>
      </c>
      <c r="H15067">
        <v>3.0000000000000001E-3</v>
      </c>
      <c r="I15067" t="s">
        <v>592</v>
      </c>
      <c r="J15067">
        <v>58.98</v>
      </c>
      <c r="L15067" t="s">
        <v>2548</v>
      </c>
      <c r="M15067" t="s">
        <v>2294</v>
      </c>
      <c r="O15067">
        <v>0.56999999999999995</v>
      </c>
      <c r="P15067" t="s">
        <v>2346</v>
      </c>
      <c r="S15067">
        <v>-25.72</v>
      </c>
      <c r="T15067">
        <v>0.08</v>
      </c>
      <c r="U15067" t="s">
        <v>2347</v>
      </c>
      <c r="W15067" t="s">
        <v>2548</v>
      </c>
    </row>
    <row r="15068" spans="1:23" x14ac:dyDescent="0.3">
      <c r="A15068">
        <v>23007</v>
      </c>
      <c r="B15068" s="15" t="s">
        <v>1875</v>
      </c>
      <c r="C15068" t="str">
        <f>_xlfn.XLOOKUP($B15068, STANDARDS!$A:$A, STANDARDS!$B:$B,,0,2)</f>
        <v>Barco Fm</v>
      </c>
      <c r="D15068" t="s">
        <v>2184</v>
      </c>
      <c r="E15068" t="s">
        <v>2186</v>
      </c>
      <c r="F15068">
        <v>9.5710999999999995</v>
      </c>
      <c r="G15068">
        <v>-73.279200000000003</v>
      </c>
      <c r="H15068">
        <v>3.0000000000000001E-3</v>
      </c>
      <c r="I15068" t="s">
        <v>592</v>
      </c>
      <c r="J15068">
        <v>59.17</v>
      </c>
      <c r="L15068" t="s">
        <v>2548</v>
      </c>
      <c r="M15068" t="s">
        <v>2294</v>
      </c>
      <c r="O15068">
        <v>0.42</v>
      </c>
      <c r="P15068" t="s">
        <v>2346</v>
      </c>
      <c r="S15068">
        <v>-25.864999999999998</v>
      </c>
      <c r="T15068">
        <v>0.08</v>
      </c>
      <c r="U15068" t="s">
        <v>2347</v>
      </c>
      <c r="W15068" t="s">
        <v>2548</v>
      </c>
    </row>
    <row r="15069" spans="1:23" x14ac:dyDescent="0.3">
      <c r="A15069">
        <v>23008</v>
      </c>
      <c r="B15069" s="15" t="s">
        <v>1877</v>
      </c>
      <c r="C15069" t="str">
        <f>_xlfn.XLOOKUP($B15069, STANDARDS!$A:$A, STANDARDS!$B:$B,,0,2)</f>
        <v>Catatumbo Fm</v>
      </c>
      <c r="D15069" t="s">
        <v>2184</v>
      </c>
      <c r="E15069" t="s">
        <v>2186</v>
      </c>
      <c r="F15069">
        <v>9.5710999999999995</v>
      </c>
      <c r="G15069">
        <v>-73.279200000000003</v>
      </c>
      <c r="H15069">
        <v>3.0000000000000001E-3</v>
      </c>
      <c r="I15069" t="s">
        <v>592</v>
      </c>
      <c r="J15069">
        <v>59.42</v>
      </c>
      <c r="L15069" t="s">
        <v>2548</v>
      </c>
      <c r="M15069" t="s">
        <v>2294</v>
      </c>
      <c r="O15069">
        <v>1.27</v>
      </c>
      <c r="P15069" t="s">
        <v>2346</v>
      </c>
      <c r="S15069">
        <v>-25.744</v>
      </c>
      <c r="T15069">
        <v>0.08</v>
      </c>
      <c r="U15069" t="s">
        <v>2347</v>
      </c>
      <c r="W15069" t="s">
        <v>2548</v>
      </c>
    </row>
    <row r="15070" spans="1:23" x14ac:dyDescent="0.3">
      <c r="A15070">
        <v>23009</v>
      </c>
      <c r="B15070" s="15" t="s">
        <v>1877</v>
      </c>
      <c r="C15070" t="str">
        <f>_xlfn.XLOOKUP($B15070, STANDARDS!$A:$A, STANDARDS!$B:$B,,0,2)</f>
        <v>Catatumbo Fm</v>
      </c>
      <c r="D15070" t="s">
        <v>2184</v>
      </c>
      <c r="E15070" t="s">
        <v>2186</v>
      </c>
      <c r="F15070">
        <v>9.5710999999999995</v>
      </c>
      <c r="G15070">
        <v>-73.279200000000003</v>
      </c>
      <c r="H15070">
        <v>3.0000000000000001E-3</v>
      </c>
      <c r="I15070" t="s">
        <v>592</v>
      </c>
      <c r="J15070">
        <v>59.57</v>
      </c>
      <c r="L15070" t="s">
        <v>2548</v>
      </c>
      <c r="M15070" t="s">
        <v>2294</v>
      </c>
      <c r="O15070">
        <v>2.17</v>
      </c>
      <c r="P15070" t="s">
        <v>2346</v>
      </c>
      <c r="S15070">
        <v>-26.081</v>
      </c>
      <c r="T15070">
        <v>0.08</v>
      </c>
      <c r="U15070" t="s">
        <v>2347</v>
      </c>
      <c r="W15070" t="s">
        <v>2548</v>
      </c>
    </row>
    <row r="15071" spans="1:23" x14ac:dyDescent="0.3">
      <c r="A15071">
        <v>23010</v>
      </c>
      <c r="B15071" s="15" t="s">
        <v>1877</v>
      </c>
      <c r="C15071" t="str">
        <f>_xlfn.XLOOKUP($B15071, STANDARDS!$A:$A, STANDARDS!$B:$B,,0,2)</f>
        <v>Catatumbo Fm</v>
      </c>
      <c r="D15071" t="s">
        <v>2184</v>
      </c>
      <c r="E15071" t="s">
        <v>2186</v>
      </c>
      <c r="F15071">
        <v>9.5710999999999995</v>
      </c>
      <c r="G15071">
        <v>-73.279200000000003</v>
      </c>
      <c r="H15071">
        <v>3.0000000000000001E-3</v>
      </c>
      <c r="I15071" t="s">
        <v>592</v>
      </c>
      <c r="J15071">
        <v>59.86</v>
      </c>
      <c r="L15071" t="s">
        <v>2548</v>
      </c>
      <c r="M15071" t="s">
        <v>2294</v>
      </c>
      <c r="O15071">
        <v>2.5299999999999998</v>
      </c>
      <c r="P15071" t="s">
        <v>2346</v>
      </c>
      <c r="S15071">
        <v>-25.189</v>
      </c>
      <c r="T15071">
        <v>0.08</v>
      </c>
      <c r="U15071" t="s">
        <v>2347</v>
      </c>
      <c r="W15071" t="s">
        <v>2548</v>
      </c>
    </row>
    <row r="15072" spans="1:23" x14ac:dyDescent="0.3">
      <c r="A15072">
        <v>23011</v>
      </c>
      <c r="B15072" s="15" t="s">
        <v>1877</v>
      </c>
      <c r="C15072" t="str">
        <f>_xlfn.XLOOKUP($B15072, STANDARDS!$A:$A, STANDARDS!$B:$B,,0,2)</f>
        <v>Catatumbo Fm</v>
      </c>
      <c r="D15072" t="s">
        <v>2184</v>
      </c>
      <c r="E15072" t="s">
        <v>2186</v>
      </c>
      <c r="F15072">
        <v>9.5710999999999995</v>
      </c>
      <c r="G15072">
        <v>-73.279200000000003</v>
      </c>
      <c r="H15072">
        <v>3.0000000000000001E-3</v>
      </c>
      <c r="I15072" t="s">
        <v>592</v>
      </c>
      <c r="J15072">
        <v>60.05</v>
      </c>
      <c r="L15072" t="s">
        <v>2548</v>
      </c>
      <c r="M15072" t="s">
        <v>2294</v>
      </c>
      <c r="O15072">
        <v>2.23</v>
      </c>
      <c r="P15072" t="s">
        <v>2346</v>
      </c>
      <c r="S15072">
        <v>-26.771000000000001</v>
      </c>
      <c r="T15072">
        <v>0.08</v>
      </c>
      <c r="U15072" t="s">
        <v>2347</v>
      </c>
      <c r="W15072" t="s">
        <v>2548</v>
      </c>
    </row>
    <row r="15073" spans="1:23" x14ac:dyDescent="0.3">
      <c r="A15073">
        <v>23012</v>
      </c>
      <c r="B15073" s="15" t="s">
        <v>1877</v>
      </c>
      <c r="C15073" t="str">
        <f>_xlfn.XLOOKUP($B15073, STANDARDS!$A:$A, STANDARDS!$B:$B,,0,2)</f>
        <v>Catatumbo Fm</v>
      </c>
      <c r="D15073" t="s">
        <v>2184</v>
      </c>
      <c r="E15073" t="s">
        <v>2186</v>
      </c>
      <c r="F15073">
        <v>9.5710999999999995</v>
      </c>
      <c r="G15073">
        <v>-73.279200000000003</v>
      </c>
      <c r="H15073">
        <v>3.0000000000000001E-3</v>
      </c>
      <c r="I15073" t="s">
        <v>592</v>
      </c>
      <c r="J15073">
        <v>60.29</v>
      </c>
      <c r="L15073" t="s">
        <v>2548</v>
      </c>
      <c r="M15073" t="s">
        <v>2294</v>
      </c>
      <c r="O15073">
        <v>1.57</v>
      </c>
      <c r="P15073" t="s">
        <v>2346</v>
      </c>
      <c r="S15073">
        <v>-25.904</v>
      </c>
      <c r="T15073">
        <v>0.08</v>
      </c>
      <c r="U15073" t="s">
        <v>2347</v>
      </c>
      <c r="W15073" t="s">
        <v>2548</v>
      </c>
    </row>
    <row r="15074" spans="1:23" x14ac:dyDescent="0.3">
      <c r="A15074">
        <v>23013</v>
      </c>
      <c r="B15074" s="15" t="s">
        <v>1877</v>
      </c>
      <c r="C15074" t="str">
        <f>_xlfn.XLOOKUP($B15074, STANDARDS!$A:$A, STANDARDS!$B:$B,,0,2)</f>
        <v>Catatumbo Fm</v>
      </c>
      <c r="D15074" t="s">
        <v>2184</v>
      </c>
      <c r="E15074" t="s">
        <v>2186</v>
      </c>
      <c r="F15074">
        <v>9.5710999999999995</v>
      </c>
      <c r="G15074">
        <v>-73.279200000000003</v>
      </c>
      <c r="H15074">
        <v>3.0000000000000001E-3</v>
      </c>
      <c r="I15074" t="s">
        <v>592</v>
      </c>
      <c r="J15074">
        <v>60.46</v>
      </c>
      <c r="L15074" t="s">
        <v>2548</v>
      </c>
      <c r="M15074" t="s">
        <v>2294</v>
      </c>
      <c r="O15074">
        <v>0.64</v>
      </c>
      <c r="P15074" t="s">
        <v>2346</v>
      </c>
      <c r="S15074">
        <v>-27.024999999999999</v>
      </c>
      <c r="T15074">
        <v>0.08</v>
      </c>
      <c r="U15074" t="s">
        <v>2347</v>
      </c>
      <c r="W15074" t="s">
        <v>2548</v>
      </c>
    </row>
    <row r="15075" spans="1:23" x14ac:dyDescent="0.3">
      <c r="A15075">
        <v>23014</v>
      </c>
      <c r="B15075" s="15" t="s">
        <v>1877</v>
      </c>
      <c r="C15075" t="str">
        <f>_xlfn.XLOOKUP($B15075, STANDARDS!$A:$A, STANDARDS!$B:$B,,0,2)</f>
        <v>Catatumbo Fm</v>
      </c>
      <c r="D15075" t="s">
        <v>2184</v>
      </c>
      <c r="E15075" t="s">
        <v>2186</v>
      </c>
      <c r="F15075">
        <v>9.5710999999999995</v>
      </c>
      <c r="G15075">
        <v>-73.279200000000003</v>
      </c>
      <c r="H15075">
        <v>3.0000000000000001E-3</v>
      </c>
      <c r="I15075" t="s">
        <v>592</v>
      </c>
      <c r="J15075">
        <v>60.73</v>
      </c>
      <c r="L15075" t="s">
        <v>2548</v>
      </c>
      <c r="M15075" t="s">
        <v>2294</v>
      </c>
      <c r="O15075">
        <v>0.72</v>
      </c>
      <c r="P15075" t="s">
        <v>2346</v>
      </c>
      <c r="S15075">
        <v>-25.318999999999999</v>
      </c>
      <c r="T15075">
        <v>0.08</v>
      </c>
      <c r="U15075" t="s">
        <v>2347</v>
      </c>
      <c r="W15075" t="s">
        <v>2548</v>
      </c>
    </row>
    <row r="15076" spans="1:23" x14ac:dyDescent="0.3">
      <c r="A15076">
        <v>23015</v>
      </c>
      <c r="B15076" s="15" t="s">
        <v>1877</v>
      </c>
      <c r="C15076" t="str">
        <f>_xlfn.XLOOKUP($B15076, STANDARDS!$A:$A, STANDARDS!$B:$B,,0,2)</f>
        <v>Catatumbo Fm</v>
      </c>
      <c r="D15076" t="s">
        <v>2184</v>
      </c>
      <c r="E15076" t="s">
        <v>2186</v>
      </c>
      <c r="F15076">
        <v>9.5710999999999995</v>
      </c>
      <c r="G15076">
        <v>-73.279200000000003</v>
      </c>
      <c r="H15076">
        <v>3.0000000000000001E-3</v>
      </c>
      <c r="I15076" t="s">
        <v>592</v>
      </c>
      <c r="J15076">
        <v>61</v>
      </c>
      <c r="L15076" t="s">
        <v>2548</v>
      </c>
      <c r="M15076" t="s">
        <v>2294</v>
      </c>
      <c r="O15076">
        <v>0.13</v>
      </c>
      <c r="P15076" t="s">
        <v>2346</v>
      </c>
      <c r="S15076">
        <v>-25.838999999999999</v>
      </c>
      <c r="T15076">
        <v>0.08</v>
      </c>
      <c r="U15076" t="s">
        <v>2347</v>
      </c>
      <c r="W15076" t="s">
        <v>2548</v>
      </c>
    </row>
    <row r="15077" spans="1:23" x14ac:dyDescent="0.3">
      <c r="A15077">
        <v>23016</v>
      </c>
      <c r="B15077" s="15" t="s">
        <v>1877</v>
      </c>
      <c r="C15077" t="str">
        <f>_xlfn.XLOOKUP($B15077, STANDARDS!$A:$A, STANDARDS!$B:$B,,0,2)</f>
        <v>Catatumbo Fm</v>
      </c>
      <c r="D15077" t="s">
        <v>2184</v>
      </c>
      <c r="E15077" t="s">
        <v>2186</v>
      </c>
      <c r="F15077">
        <v>9.5710999999999995</v>
      </c>
      <c r="G15077">
        <v>-73.279200000000003</v>
      </c>
      <c r="H15077">
        <v>3.0000000000000001E-3</v>
      </c>
      <c r="I15077" t="s">
        <v>592</v>
      </c>
      <c r="J15077">
        <v>61.22</v>
      </c>
      <c r="L15077" t="s">
        <v>2548</v>
      </c>
      <c r="M15077" t="s">
        <v>2294</v>
      </c>
      <c r="O15077">
        <v>0.47</v>
      </c>
      <c r="P15077" t="s">
        <v>2346</v>
      </c>
      <c r="S15077">
        <v>-26.202000000000002</v>
      </c>
      <c r="T15077">
        <v>0.08</v>
      </c>
      <c r="U15077" t="s">
        <v>2347</v>
      </c>
      <c r="W15077" t="s">
        <v>2548</v>
      </c>
    </row>
    <row r="15078" spans="1:23" x14ac:dyDescent="0.3">
      <c r="A15078">
        <v>23017</v>
      </c>
      <c r="B15078" s="15" t="s">
        <v>1877</v>
      </c>
      <c r="C15078" t="str">
        <f>_xlfn.XLOOKUP($B15078, STANDARDS!$A:$A, STANDARDS!$B:$B,,0,2)</f>
        <v>Catatumbo Fm</v>
      </c>
      <c r="D15078" t="s">
        <v>2184</v>
      </c>
      <c r="E15078" t="s">
        <v>2186</v>
      </c>
      <c r="F15078">
        <v>9.5710999999999995</v>
      </c>
      <c r="G15078">
        <v>-73.279200000000003</v>
      </c>
      <c r="H15078">
        <v>3.0000000000000001E-3</v>
      </c>
      <c r="I15078" t="s">
        <v>592</v>
      </c>
      <c r="J15078">
        <v>61.41</v>
      </c>
      <c r="L15078" t="s">
        <v>2548</v>
      </c>
      <c r="M15078" t="s">
        <v>2294</v>
      </c>
      <c r="O15078">
        <v>0.66</v>
      </c>
      <c r="P15078" t="s">
        <v>2346</v>
      </c>
      <c r="S15078">
        <v>-25.776</v>
      </c>
      <c r="T15078">
        <v>0.08</v>
      </c>
      <c r="U15078" t="s">
        <v>2347</v>
      </c>
      <c r="W15078" t="s">
        <v>2548</v>
      </c>
    </row>
    <row r="15079" spans="1:23" x14ac:dyDescent="0.3">
      <c r="A15079">
        <v>23018</v>
      </c>
      <c r="B15079" s="15" t="s">
        <v>1877</v>
      </c>
      <c r="C15079" t="str">
        <f>_xlfn.XLOOKUP($B15079, STANDARDS!$A:$A, STANDARDS!$B:$B,,0,2)</f>
        <v>Catatumbo Fm</v>
      </c>
      <c r="D15079" t="s">
        <v>2184</v>
      </c>
      <c r="E15079" t="s">
        <v>2186</v>
      </c>
      <c r="F15079">
        <v>9.5710999999999995</v>
      </c>
      <c r="G15079">
        <v>-73.279200000000003</v>
      </c>
      <c r="H15079">
        <v>3.0000000000000001E-3</v>
      </c>
      <c r="I15079" t="s">
        <v>592</v>
      </c>
      <c r="J15079">
        <v>61.6</v>
      </c>
      <c r="L15079" t="s">
        <v>2548</v>
      </c>
      <c r="M15079" t="s">
        <v>2294</v>
      </c>
      <c r="O15079">
        <v>0.48</v>
      </c>
      <c r="P15079" t="s">
        <v>2346</v>
      </c>
      <c r="S15079">
        <v>-25.887</v>
      </c>
      <c r="T15079">
        <v>0.08</v>
      </c>
      <c r="U15079" t="s">
        <v>2347</v>
      </c>
      <c r="W15079" t="s">
        <v>2548</v>
      </c>
    </row>
    <row r="15080" spans="1:23" x14ac:dyDescent="0.3">
      <c r="A15080">
        <v>23019</v>
      </c>
      <c r="B15080" s="15" t="s">
        <v>1877</v>
      </c>
      <c r="C15080" t="str">
        <f>_xlfn.XLOOKUP($B15080, STANDARDS!$A:$A, STANDARDS!$B:$B,,0,2)</f>
        <v>Catatumbo Fm</v>
      </c>
      <c r="D15080" t="s">
        <v>2184</v>
      </c>
      <c r="E15080" t="s">
        <v>2186</v>
      </c>
      <c r="F15080">
        <v>9.5710999999999995</v>
      </c>
      <c r="G15080">
        <v>-73.279200000000003</v>
      </c>
      <c r="H15080">
        <v>3.0000000000000001E-3</v>
      </c>
      <c r="I15080" t="s">
        <v>592</v>
      </c>
      <c r="J15080">
        <v>61.65</v>
      </c>
      <c r="L15080" t="s">
        <v>2548</v>
      </c>
      <c r="M15080" t="s">
        <v>2294</v>
      </c>
      <c r="O15080">
        <v>2.2599999999999998</v>
      </c>
      <c r="P15080" t="s">
        <v>2346</v>
      </c>
      <c r="S15080">
        <v>-25.155999999999999</v>
      </c>
      <c r="T15080">
        <v>0.08</v>
      </c>
      <c r="U15080" t="s">
        <v>2347</v>
      </c>
      <c r="W15080" t="s">
        <v>2548</v>
      </c>
    </row>
    <row r="15081" spans="1:23" x14ac:dyDescent="0.3">
      <c r="A15081">
        <v>23020</v>
      </c>
      <c r="B15081" s="15" t="s">
        <v>1877</v>
      </c>
      <c r="C15081" t="str">
        <f>_xlfn.XLOOKUP($B15081, STANDARDS!$A:$A, STANDARDS!$B:$B,,0,2)</f>
        <v>Catatumbo Fm</v>
      </c>
      <c r="D15081" t="s">
        <v>2184</v>
      </c>
      <c r="E15081" t="s">
        <v>2186</v>
      </c>
      <c r="F15081">
        <v>9.5710999999999995</v>
      </c>
      <c r="G15081">
        <v>-73.279200000000003</v>
      </c>
      <c r="H15081">
        <v>3.0000000000000001E-3</v>
      </c>
      <c r="I15081" t="s">
        <v>592</v>
      </c>
      <c r="J15081">
        <v>61.68</v>
      </c>
      <c r="L15081" t="s">
        <v>2548</v>
      </c>
      <c r="M15081" t="s">
        <v>2294</v>
      </c>
      <c r="O15081">
        <v>1.47</v>
      </c>
      <c r="P15081" t="s">
        <v>2346</v>
      </c>
      <c r="S15081">
        <v>-24.858000000000001</v>
      </c>
      <c r="T15081">
        <v>0.08</v>
      </c>
      <c r="U15081" t="s">
        <v>2347</v>
      </c>
      <c r="W15081" t="s">
        <v>2548</v>
      </c>
    </row>
    <row r="15082" spans="1:23" x14ac:dyDescent="0.3">
      <c r="A15082">
        <v>23021</v>
      </c>
      <c r="B15082" s="15" t="s">
        <v>1877</v>
      </c>
      <c r="C15082" t="str">
        <f>_xlfn.XLOOKUP($B15082, STANDARDS!$A:$A, STANDARDS!$B:$B,,0,2)</f>
        <v>Catatumbo Fm</v>
      </c>
      <c r="D15082" t="s">
        <v>2184</v>
      </c>
      <c r="E15082" t="s">
        <v>2186</v>
      </c>
      <c r="F15082">
        <v>9.5710999999999995</v>
      </c>
      <c r="G15082">
        <v>-73.279200000000003</v>
      </c>
      <c r="H15082">
        <v>3.0000000000000001E-3</v>
      </c>
      <c r="I15082" t="s">
        <v>592</v>
      </c>
      <c r="J15082">
        <v>61.9</v>
      </c>
      <c r="L15082" t="s">
        <v>2548</v>
      </c>
      <c r="M15082" t="s">
        <v>2294</v>
      </c>
      <c r="O15082">
        <v>3.79</v>
      </c>
      <c r="P15082" t="s">
        <v>2346</v>
      </c>
      <c r="S15082">
        <v>-25.605</v>
      </c>
      <c r="T15082">
        <v>0.08</v>
      </c>
      <c r="U15082" t="s">
        <v>2347</v>
      </c>
      <c r="W15082" t="s">
        <v>2548</v>
      </c>
    </row>
    <row r="15083" spans="1:23" x14ac:dyDescent="0.3">
      <c r="A15083">
        <v>23022</v>
      </c>
      <c r="B15083" s="15" t="s">
        <v>1877</v>
      </c>
      <c r="C15083" t="str">
        <f>_xlfn.XLOOKUP($B15083, STANDARDS!$A:$A, STANDARDS!$B:$B,,0,2)</f>
        <v>Catatumbo Fm</v>
      </c>
      <c r="D15083" t="s">
        <v>2184</v>
      </c>
      <c r="E15083" t="s">
        <v>2186</v>
      </c>
      <c r="F15083">
        <v>9.5710999999999995</v>
      </c>
      <c r="G15083">
        <v>-73.279200000000003</v>
      </c>
      <c r="H15083">
        <v>3.0000000000000001E-3</v>
      </c>
      <c r="I15083" t="s">
        <v>592</v>
      </c>
      <c r="J15083">
        <v>61.92</v>
      </c>
      <c r="L15083" t="s">
        <v>2548</v>
      </c>
      <c r="M15083" t="s">
        <v>2294</v>
      </c>
      <c r="O15083">
        <v>0.17</v>
      </c>
      <c r="P15083" t="s">
        <v>2346</v>
      </c>
      <c r="S15083">
        <v>-25.390999999999998</v>
      </c>
      <c r="T15083">
        <v>0.08</v>
      </c>
      <c r="U15083" t="s">
        <v>2347</v>
      </c>
      <c r="W15083" t="s">
        <v>2548</v>
      </c>
    </row>
    <row r="15084" spans="1:23" x14ac:dyDescent="0.3">
      <c r="A15084">
        <v>23023</v>
      </c>
      <c r="B15084" s="15" t="s">
        <v>1877</v>
      </c>
      <c r="C15084" t="str">
        <f>_xlfn.XLOOKUP($B15084, STANDARDS!$A:$A, STANDARDS!$B:$B,,0,2)</f>
        <v>Catatumbo Fm</v>
      </c>
      <c r="D15084" t="s">
        <v>2184</v>
      </c>
      <c r="E15084" t="s">
        <v>2186</v>
      </c>
      <c r="F15084">
        <v>9.5710999999999995</v>
      </c>
      <c r="G15084">
        <v>-73.279200000000003</v>
      </c>
      <c r="H15084">
        <v>3.0000000000000001E-3</v>
      </c>
      <c r="I15084" t="s">
        <v>592</v>
      </c>
      <c r="J15084">
        <v>61.96</v>
      </c>
      <c r="L15084" t="s">
        <v>2548</v>
      </c>
      <c r="M15084" t="s">
        <v>2294</v>
      </c>
      <c r="O15084">
        <v>3.74</v>
      </c>
      <c r="P15084" t="s">
        <v>2346</v>
      </c>
      <c r="S15084">
        <v>-25.324999999999999</v>
      </c>
      <c r="T15084">
        <v>0.08</v>
      </c>
      <c r="U15084" t="s">
        <v>2347</v>
      </c>
      <c r="W15084" t="s">
        <v>2548</v>
      </c>
    </row>
    <row r="15085" spans="1:23" x14ac:dyDescent="0.3">
      <c r="A15085">
        <v>23024</v>
      </c>
      <c r="B15085" s="15" t="s">
        <v>1877</v>
      </c>
      <c r="C15085" t="str">
        <f>_xlfn.XLOOKUP($B15085, STANDARDS!$A:$A, STANDARDS!$B:$B,,0,2)</f>
        <v>Catatumbo Fm</v>
      </c>
      <c r="D15085" t="s">
        <v>2184</v>
      </c>
      <c r="E15085" t="s">
        <v>2186</v>
      </c>
      <c r="F15085">
        <v>9.5710999999999995</v>
      </c>
      <c r="G15085">
        <v>-73.279200000000003</v>
      </c>
      <c r="H15085">
        <v>3.0000000000000001E-3</v>
      </c>
      <c r="I15085" t="s">
        <v>592</v>
      </c>
      <c r="J15085">
        <v>62.02</v>
      </c>
      <c r="L15085" t="s">
        <v>2548</v>
      </c>
      <c r="M15085" t="s">
        <v>2294</v>
      </c>
      <c r="O15085">
        <v>0.17</v>
      </c>
      <c r="P15085" t="s">
        <v>2346</v>
      </c>
      <c r="S15085">
        <v>-25.132999999999999</v>
      </c>
      <c r="T15085">
        <v>0.08</v>
      </c>
      <c r="U15085" t="s">
        <v>2347</v>
      </c>
      <c r="W15085" t="s">
        <v>2548</v>
      </c>
    </row>
    <row r="15086" spans="1:23" x14ac:dyDescent="0.3">
      <c r="A15086">
        <v>23025</v>
      </c>
      <c r="B15086" s="15" t="s">
        <v>1877</v>
      </c>
      <c r="C15086" t="str">
        <f>_xlfn.XLOOKUP($B15086, STANDARDS!$A:$A, STANDARDS!$B:$B,,0,2)</f>
        <v>Catatumbo Fm</v>
      </c>
      <c r="D15086" t="s">
        <v>2184</v>
      </c>
      <c r="E15086" t="s">
        <v>2186</v>
      </c>
      <c r="F15086">
        <v>9.5710999999999995</v>
      </c>
      <c r="G15086">
        <v>-73.279200000000003</v>
      </c>
      <c r="H15086">
        <v>3.0000000000000001E-3</v>
      </c>
      <c r="I15086" t="s">
        <v>592</v>
      </c>
      <c r="J15086">
        <v>62.15</v>
      </c>
      <c r="L15086" t="s">
        <v>2548</v>
      </c>
      <c r="M15086" t="s">
        <v>2294</v>
      </c>
      <c r="O15086">
        <v>0.32</v>
      </c>
      <c r="P15086" t="s">
        <v>2346</v>
      </c>
      <c r="S15086">
        <v>-25.719000000000001</v>
      </c>
      <c r="T15086">
        <v>0.08</v>
      </c>
      <c r="U15086" t="s">
        <v>2347</v>
      </c>
      <c r="W15086" t="s">
        <v>2548</v>
      </c>
    </row>
    <row r="15087" spans="1:23" x14ac:dyDescent="0.3">
      <c r="A15087">
        <v>23026</v>
      </c>
      <c r="B15087" s="15" t="s">
        <v>1877</v>
      </c>
      <c r="C15087" t="str">
        <f>_xlfn.XLOOKUP($B15087, STANDARDS!$A:$A, STANDARDS!$B:$B,,0,2)</f>
        <v>Catatumbo Fm</v>
      </c>
      <c r="D15087" t="s">
        <v>2184</v>
      </c>
      <c r="E15087" t="s">
        <v>2186</v>
      </c>
      <c r="F15087">
        <v>9.5710999999999995</v>
      </c>
      <c r="G15087">
        <v>-73.279200000000003</v>
      </c>
      <c r="H15087">
        <v>3.0000000000000001E-3</v>
      </c>
      <c r="I15087" t="s">
        <v>592</v>
      </c>
      <c r="J15087">
        <v>62.16</v>
      </c>
      <c r="L15087" t="s">
        <v>2548</v>
      </c>
      <c r="M15087" t="s">
        <v>2294</v>
      </c>
      <c r="O15087">
        <v>10.41</v>
      </c>
      <c r="P15087" t="s">
        <v>2346</v>
      </c>
      <c r="S15087">
        <v>-25.922000000000001</v>
      </c>
      <c r="T15087">
        <v>0.08</v>
      </c>
      <c r="U15087" t="s">
        <v>2347</v>
      </c>
      <c r="W15087" t="s">
        <v>2548</v>
      </c>
    </row>
    <row r="15088" spans="1:23" x14ac:dyDescent="0.3">
      <c r="A15088">
        <v>23027</v>
      </c>
      <c r="B15088" s="15" t="s">
        <v>1877</v>
      </c>
      <c r="C15088" t="str">
        <f>_xlfn.XLOOKUP($B15088, STANDARDS!$A:$A, STANDARDS!$B:$B,,0,2)</f>
        <v>Catatumbo Fm</v>
      </c>
      <c r="D15088" t="s">
        <v>2184</v>
      </c>
      <c r="E15088" t="s">
        <v>2186</v>
      </c>
      <c r="F15088">
        <v>9.5710999999999995</v>
      </c>
      <c r="G15088">
        <v>-73.279200000000003</v>
      </c>
      <c r="H15088">
        <v>3.0000000000000001E-3</v>
      </c>
      <c r="I15088" t="s">
        <v>592</v>
      </c>
      <c r="J15088">
        <v>62.26</v>
      </c>
      <c r="L15088" t="s">
        <v>2548</v>
      </c>
      <c r="M15088" t="s">
        <v>2294</v>
      </c>
      <c r="O15088">
        <v>0.39</v>
      </c>
      <c r="P15088" t="s">
        <v>2346</v>
      </c>
      <c r="S15088">
        <v>-25.556999999999999</v>
      </c>
      <c r="T15088">
        <v>0.08</v>
      </c>
      <c r="U15088" t="s">
        <v>2347</v>
      </c>
      <c r="W15088" t="s">
        <v>2548</v>
      </c>
    </row>
    <row r="15089" spans="1:23" x14ac:dyDescent="0.3">
      <c r="A15089">
        <v>23028</v>
      </c>
      <c r="B15089" s="15" t="s">
        <v>1877</v>
      </c>
      <c r="C15089" t="str">
        <f>_xlfn.XLOOKUP($B15089, STANDARDS!$A:$A, STANDARDS!$B:$B,,0,2)</f>
        <v>Catatumbo Fm</v>
      </c>
      <c r="D15089" t="s">
        <v>2184</v>
      </c>
      <c r="E15089" t="s">
        <v>2186</v>
      </c>
      <c r="F15089">
        <v>9.5710999999999995</v>
      </c>
      <c r="G15089">
        <v>-73.279200000000003</v>
      </c>
      <c r="H15089">
        <v>3.0000000000000001E-3</v>
      </c>
      <c r="I15089" t="s">
        <v>592</v>
      </c>
      <c r="J15089">
        <v>62.42</v>
      </c>
      <c r="L15089" t="s">
        <v>2548</v>
      </c>
      <c r="M15089" t="s">
        <v>2294</v>
      </c>
      <c r="O15089">
        <v>0.17</v>
      </c>
      <c r="P15089" t="s">
        <v>2346</v>
      </c>
      <c r="S15089">
        <v>-25.835000000000001</v>
      </c>
      <c r="T15089">
        <v>0.08</v>
      </c>
      <c r="U15089" t="s">
        <v>2347</v>
      </c>
      <c r="W15089" t="s">
        <v>2548</v>
      </c>
    </row>
    <row r="15090" spans="1:23" x14ac:dyDescent="0.3">
      <c r="A15090">
        <v>23029</v>
      </c>
      <c r="B15090" s="15" t="s">
        <v>1877</v>
      </c>
      <c r="C15090" t="str">
        <f>_xlfn.XLOOKUP($B15090, STANDARDS!$A:$A, STANDARDS!$B:$B,,0,2)</f>
        <v>Catatumbo Fm</v>
      </c>
      <c r="D15090" t="s">
        <v>2184</v>
      </c>
      <c r="E15090" t="s">
        <v>2186</v>
      </c>
      <c r="F15090">
        <v>9.5710999999999995</v>
      </c>
      <c r="G15090">
        <v>-73.279200000000003</v>
      </c>
      <c r="H15090">
        <v>3.0000000000000001E-3</v>
      </c>
      <c r="I15090" t="s">
        <v>592</v>
      </c>
      <c r="J15090">
        <v>62.43</v>
      </c>
      <c r="L15090" t="s">
        <v>2548</v>
      </c>
      <c r="M15090" t="s">
        <v>2294</v>
      </c>
      <c r="O15090">
        <v>3.07</v>
      </c>
      <c r="P15090" t="s">
        <v>2346</v>
      </c>
      <c r="S15090">
        <v>-26.73</v>
      </c>
      <c r="T15090">
        <v>0.08</v>
      </c>
      <c r="U15090" t="s">
        <v>2347</v>
      </c>
      <c r="W15090" t="s">
        <v>2548</v>
      </c>
    </row>
    <row r="15091" spans="1:23" x14ac:dyDescent="0.3">
      <c r="A15091">
        <v>23030</v>
      </c>
      <c r="B15091" s="15" t="s">
        <v>1877</v>
      </c>
      <c r="C15091" t="str">
        <f>_xlfn.XLOOKUP($B15091, STANDARDS!$A:$A, STANDARDS!$B:$B,,0,2)</f>
        <v>Catatumbo Fm</v>
      </c>
      <c r="D15091" t="s">
        <v>2184</v>
      </c>
      <c r="E15091" t="s">
        <v>2186</v>
      </c>
      <c r="F15091">
        <v>9.5710999999999995</v>
      </c>
      <c r="G15091">
        <v>-73.279200000000003</v>
      </c>
      <c r="H15091">
        <v>3.0000000000000001E-3</v>
      </c>
      <c r="I15091" t="s">
        <v>592</v>
      </c>
      <c r="J15091">
        <v>62.5</v>
      </c>
      <c r="L15091" t="s">
        <v>2548</v>
      </c>
      <c r="M15091" t="s">
        <v>2294</v>
      </c>
      <c r="O15091">
        <v>0.47</v>
      </c>
      <c r="P15091" t="s">
        <v>2346</v>
      </c>
      <c r="S15091">
        <v>-25.827999999999999</v>
      </c>
      <c r="T15091">
        <v>0.08</v>
      </c>
      <c r="U15091" t="s">
        <v>2347</v>
      </c>
      <c r="W15091" t="s">
        <v>2548</v>
      </c>
    </row>
    <row r="15092" spans="1:23" x14ac:dyDescent="0.3">
      <c r="A15092">
        <v>23031</v>
      </c>
      <c r="B15092" s="15" t="s">
        <v>1877</v>
      </c>
      <c r="C15092" t="str">
        <f>_xlfn.XLOOKUP($B15092, STANDARDS!$A:$A, STANDARDS!$B:$B,,0,2)</f>
        <v>Catatumbo Fm</v>
      </c>
      <c r="D15092" t="s">
        <v>2184</v>
      </c>
      <c r="E15092" t="s">
        <v>2186</v>
      </c>
      <c r="F15092">
        <v>9.5710999999999995</v>
      </c>
      <c r="G15092">
        <v>-73.279200000000003</v>
      </c>
      <c r="H15092">
        <v>3.0000000000000001E-3</v>
      </c>
      <c r="I15092" t="s">
        <v>592</v>
      </c>
      <c r="J15092">
        <v>62.58</v>
      </c>
      <c r="L15092" t="s">
        <v>2548</v>
      </c>
      <c r="M15092" t="s">
        <v>2294</v>
      </c>
      <c r="O15092">
        <v>3.46</v>
      </c>
      <c r="P15092" t="s">
        <v>2346</v>
      </c>
      <c r="S15092">
        <v>-25.204000000000001</v>
      </c>
      <c r="T15092">
        <v>0.08</v>
      </c>
      <c r="U15092" t="s">
        <v>2347</v>
      </c>
      <c r="W15092" t="s">
        <v>2548</v>
      </c>
    </row>
    <row r="15093" spans="1:23" x14ac:dyDescent="0.3">
      <c r="A15093">
        <v>23032</v>
      </c>
      <c r="B15093" s="15" t="s">
        <v>1877</v>
      </c>
      <c r="C15093" t="str">
        <f>_xlfn.XLOOKUP($B15093, STANDARDS!$A:$A, STANDARDS!$B:$B,,0,2)</f>
        <v>Catatumbo Fm</v>
      </c>
      <c r="D15093" t="s">
        <v>2184</v>
      </c>
      <c r="E15093" t="s">
        <v>2186</v>
      </c>
      <c r="F15093">
        <v>9.5710999999999995</v>
      </c>
      <c r="G15093">
        <v>-73.279200000000003</v>
      </c>
      <c r="H15093">
        <v>3.0000000000000001E-3</v>
      </c>
      <c r="I15093" t="s">
        <v>592</v>
      </c>
      <c r="J15093">
        <v>62.62</v>
      </c>
      <c r="L15093" t="s">
        <v>2548</v>
      </c>
      <c r="M15093" t="s">
        <v>2294</v>
      </c>
      <c r="O15093">
        <v>5.91</v>
      </c>
      <c r="P15093" t="s">
        <v>2346</v>
      </c>
      <c r="S15093">
        <v>-25.866</v>
      </c>
      <c r="T15093">
        <v>0.08</v>
      </c>
      <c r="U15093" t="s">
        <v>2347</v>
      </c>
      <c r="W15093" t="s">
        <v>2548</v>
      </c>
    </row>
    <row r="15094" spans="1:23" x14ac:dyDescent="0.3">
      <c r="A15094">
        <v>23033</v>
      </c>
      <c r="B15094" s="15" t="s">
        <v>1877</v>
      </c>
      <c r="C15094" t="str">
        <f>_xlfn.XLOOKUP($B15094, STANDARDS!$A:$A, STANDARDS!$B:$B,,0,2)</f>
        <v>Catatumbo Fm</v>
      </c>
      <c r="D15094" t="s">
        <v>2184</v>
      </c>
      <c r="E15094" t="s">
        <v>2186</v>
      </c>
      <c r="F15094">
        <v>9.5710999999999995</v>
      </c>
      <c r="G15094">
        <v>-73.279200000000003</v>
      </c>
      <c r="H15094">
        <v>3.0000000000000001E-3</v>
      </c>
      <c r="I15094" t="s">
        <v>592</v>
      </c>
      <c r="J15094">
        <v>62.63</v>
      </c>
      <c r="L15094" t="s">
        <v>2548</v>
      </c>
      <c r="M15094" t="s">
        <v>2294</v>
      </c>
      <c r="O15094">
        <v>0.8</v>
      </c>
      <c r="P15094" t="s">
        <v>2346</v>
      </c>
      <c r="S15094">
        <v>-25.297999999999998</v>
      </c>
      <c r="T15094">
        <v>0.08</v>
      </c>
      <c r="U15094" t="s">
        <v>2347</v>
      </c>
      <c r="W15094" t="s">
        <v>2548</v>
      </c>
    </row>
    <row r="15095" spans="1:23" x14ac:dyDescent="0.3">
      <c r="A15095">
        <v>23034</v>
      </c>
      <c r="B15095" s="15" t="s">
        <v>1877</v>
      </c>
      <c r="C15095" t="str">
        <f>_xlfn.XLOOKUP($B15095, STANDARDS!$A:$A, STANDARDS!$B:$B,,0,2)</f>
        <v>Catatumbo Fm</v>
      </c>
      <c r="D15095" t="s">
        <v>2184</v>
      </c>
      <c r="E15095" t="s">
        <v>2186</v>
      </c>
      <c r="F15095">
        <v>9.5710999999999995</v>
      </c>
      <c r="G15095">
        <v>-73.279200000000003</v>
      </c>
      <c r="H15095">
        <v>3.0000000000000001E-3</v>
      </c>
      <c r="I15095" t="s">
        <v>592</v>
      </c>
      <c r="J15095">
        <v>62.71</v>
      </c>
      <c r="L15095" t="s">
        <v>2548</v>
      </c>
      <c r="M15095" t="s">
        <v>2294</v>
      </c>
      <c r="O15095">
        <v>0.92</v>
      </c>
      <c r="P15095" t="s">
        <v>2346</v>
      </c>
      <c r="S15095">
        <v>-25.797999999999998</v>
      </c>
      <c r="T15095">
        <v>0.08</v>
      </c>
      <c r="U15095" t="s">
        <v>2347</v>
      </c>
      <c r="W15095" t="s">
        <v>2548</v>
      </c>
    </row>
    <row r="15096" spans="1:23" x14ac:dyDescent="0.3">
      <c r="A15096">
        <v>23035</v>
      </c>
      <c r="B15096" s="15" t="s">
        <v>1877</v>
      </c>
      <c r="C15096" t="str">
        <f>_xlfn.XLOOKUP($B15096, STANDARDS!$A:$A, STANDARDS!$B:$B,,0,2)</f>
        <v>Catatumbo Fm</v>
      </c>
      <c r="D15096" t="s">
        <v>2184</v>
      </c>
      <c r="E15096" t="s">
        <v>2186</v>
      </c>
      <c r="F15096">
        <v>9.5710999999999995</v>
      </c>
      <c r="G15096">
        <v>-73.279200000000003</v>
      </c>
      <c r="H15096">
        <v>3.0000000000000001E-3</v>
      </c>
      <c r="I15096" t="s">
        <v>592</v>
      </c>
      <c r="J15096">
        <v>62.76</v>
      </c>
      <c r="L15096" t="s">
        <v>2548</v>
      </c>
      <c r="M15096" t="s">
        <v>2294</v>
      </c>
      <c r="O15096">
        <v>0.18</v>
      </c>
      <c r="P15096" t="s">
        <v>2346</v>
      </c>
      <c r="S15096">
        <v>-25.349</v>
      </c>
      <c r="T15096">
        <v>0.08</v>
      </c>
      <c r="U15096" t="s">
        <v>2347</v>
      </c>
      <c r="W15096" t="s">
        <v>2548</v>
      </c>
    </row>
    <row r="15097" spans="1:23" x14ac:dyDescent="0.3">
      <c r="A15097">
        <v>23036</v>
      </c>
      <c r="B15097" s="15" t="s">
        <v>1877</v>
      </c>
      <c r="C15097" t="str">
        <f>_xlfn.XLOOKUP($B15097, STANDARDS!$A:$A, STANDARDS!$B:$B,,0,2)</f>
        <v>Catatumbo Fm</v>
      </c>
      <c r="D15097" t="s">
        <v>2184</v>
      </c>
      <c r="E15097" t="s">
        <v>2186</v>
      </c>
      <c r="F15097">
        <v>9.5710999999999995</v>
      </c>
      <c r="G15097">
        <v>-73.279200000000003</v>
      </c>
      <c r="H15097">
        <v>3.0000000000000001E-3</v>
      </c>
      <c r="I15097" t="s">
        <v>592</v>
      </c>
      <c r="J15097">
        <v>62.77</v>
      </c>
      <c r="L15097" t="s">
        <v>2548</v>
      </c>
      <c r="M15097" t="s">
        <v>2294</v>
      </c>
      <c r="O15097">
        <v>0.15</v>
      </c>
      <c r="P15097" t="s">
        <v>2346</v>
      </c>
      <c r="S15097">
        <v>-25.780999999999999</v>
      </c>
      <c r="T15097">
        <v>0.08</v>
      </c>
      <c r="U15097" t="s">
        <v>2347</v>
      </c>
      <c r="W15097" t="s">
        <v>2548</v>
      </c>
    </row>
    <row r="15098" spans="1:23" x14ac:dyDescent="0.3">
      <c r="A15098">
        <v>23037</v>
      </c>
      <c r="B15098" s="15" t="s">
        <v>1877</v>
      </c>
      <c r="C15098" t="str">
        <f>_xlfn.XLOOKUP($B15098, STANDARDS!$A:$A, STANDARDS!$B:$B,,0,2)</f>
        <v>Catatumbo Fm</v>
      </c>
      <c r="D15098" t="s">
        <v>2184</v>
      </c>
      <c r="E15098" t="s">
        <v>2186</v>
      </c>
      <c r="F15098">
        <v>9.5710999999999995</v>
      </c>
      <c r="G15098">
        <v>-73.279200000000003</v>
      </c>
      <c r="H15098">
        <v>3.0000000000000001E-3</v>
      </c>
      <c r="I15098" t="s">
        <v>592</v>
      </c>
      <c r="J15098">
        <v>62.78</v>
      </c>
      <c r="L15098" t="s">
        <v>2548</v>
      </c>
      <c r="M15098" t="s">
        <v>2294</v>
      </c>
      <c r="O15098">
        <v>0.55000000000000004</v>
      </c>
      <c r="P15098" t="s">
        <v>2346</v>
      </c>
      <c r="S15098">
        <v>-25.532</v>
      </c>
      <c r="T15098">
        <v>0.08</v>
      </c>
      <c r="U15098" t="s">
        <v>2347</v>
      </c>
      <c r="W15098" t="s">
        <v>2548</v>
      </c>
    </row>
    <row r="15099" spans="1:23" x14ac:dyDescent="0.3">
      <c r="A15099">
        <v>23038</v>
      </c>
      <c r="B15099" s="15" t="s">
        <v>1877</v>
      </c>
      <c r="C15099" t="str">
        <f>_xlfn.XLOOKUP($B15099, STANDARDS!$A:$A, STANDARDS!$B:$B,,0,2)</f>
        <v>Catatumbo Fm</v>
      </c>
      <c r="D15099" t="s">
        <v>2184</v>
      </c>
      <c r="E15099" t="s">
        <v>2186</v>
      </c>
      <c r="F15099">
        <v>9.5710999999999995</v>
      </c>
      <c r="G15099">
        <v>-73.279200000000003</v>
      </c>
      <c r="H15099">
        <v>3.0000000000000001E-3</v>
      </c>
      <c r="I15099" t="s">
        <v>592</v>
      </c>
      <c r="J15099">
        <v>62.82</v>
      </c>
      <c r="L15099" t="s">
        <v>2548</v>
      </c>
      <c r="M15099" t="s">
        <v>2294</v>
      </c>
      <c r="O15099">
        <v>0.41</v>
      </c>
      <c r="P15099" t="s">
        <v>2346</v>
      </c>
      <c r="S15099">
        <v>-25.751000000000001</v>
      </c>
      <c r="T15099">
        <v>0.08</v>
      </c>
      <c r="U15099" t="s">
        <v>2347</v>
      </c>
      <c r="W15099" t="s">
        <v>2548</v>
      </c>
    </row>
    <row r="15100" spans="1:23" x14ac:dyDescent="0.3">
      <c r="A15100">
        <v>23039</v>
      </c>
      <c r="B15100" s="15" t="s">
        <v>1877</v>
      </c>
      <c r="C15100" t="str">
        <f>_xlfn.XLOOKUP($B15100, STANDARDS!$A:$A, STANDARDS!$B:$B,,0,2)</f>
        <v>Catatumbo Fm</v>
      </c>
      <c r="D15100" t="s">
        <v>2184</v>
      </c>
      <c r="E15100" t="s">
        <v>2186</v>
      </c>
      <c r="F15100">
        <v>9.5710999999999995</v>
      </c>
      <c r="G15100">
        <v>-73.279200000000003</v>
      </c>
      <c r="H15100">
        <v>3.0000000000000001E-3</v>
      </c>
      <c r="I15100" t="s">
        <v>592</v>
      </c>
      <c r="J15100">
        <v>62.84</v>
      </c>
      <c r="L15100" t="s">
        <v>2548</v>
      </c>
      <c r="M15100" t="s">
        <v>2294</v>
      </c>
      <c r="O15100">
        <v>1.99</v>
      </c>
      <c r="P15100" t="s">
        <v>2346</v>
      </c>
      <c r="S15100">
        <v>-25.613</v>
      </c>
      <c r="T15100">
        <v>0.08</v>
      </c>
      <c r="U15100" t="s">
        <v>2347</v>
      </c>
      <c r="W15100" t="s">
        <v>2548</v>
      </c>
    </row>
    <row r="15101" spans="1:23" x14ac:dyDescent="0.3">
      <c r="A15101">
        <v>23040</v>
      </c>
      <c r="B15101" s="15" t="s">
        <v>1877</v>
      </c>
      <c r="C15101" t="str">
        <f>_xlfn.XLOOKUP($B15101, STANDARDS!$A:$A, STANDARDS!$B:$B,,0,2)</f>
        <v>Catatumbo Fm</v>
      </c>
      <c r="D15101" t="s">
        <v>2184</v>
      </c>
      <c r="E15101" t="s">
        <v>2186</v>
      </c>
      <c r="F15101">
        <v>9.5710999999999995</v>
      </c>
      <c r="G15101">
        <v>-73.279200000000003</v>
      </c>
      <c r="H15101">
        <v>3.0000000000000001E-3</v>
      </c>
      <c r="I15101" t="s">
        <v>592</v>
      </c>
      <c r="J15101">
        <v>62.87</v>
      </c>
      <c r="L15101" t="s">
        <v>2548</v>
      </c>
      <c r="M15101" t="s">
        <v>2294</v>
      </c>
      <c r="O15101">
        <v>2.0099999999999998</v>
      </c>
      <c r="P15101" t="s">
        <v>2346</v>
      </c>
      <c r="S15101">
        <v>-26.17</v>
      </c>
      <c r="T15101">
        <v>0.08</v>
      </c>
      <c r="U15101" t="s">
        <v>2347</v>
      </c>
      <c r="W15101" t="s">
        <v>2548</v>
      </c>
    </row>
    <row r="15102" spans="1:23" x14ac:dyDescent="0.3">
      <c r="A15102">
        <v>23041</v>
      </c>
      <c r="B15102" s="15" t="s">
        <v>1877</v>
      </c>
      <c r="C15102" t="str">
        <f>_xlfn.XLOOKUP($B15102, STANDARDS!$A:$A, STANDARDS!$B:$B,,0,2)</f>
        <v>Catatumbo Fm</v>
      </c>
      <c r="D15102" t="s">
        <v>2184</v>
      </c>
      <c r="E15102" t="s">
        <v>2186</v>
      </c>
      <c r="F15102">
        <v>9.5710999999999995</v>
      </c>
      <c r="G15102">
        <v>-73.279200000000003</v>
      </c>
      <c r="H15102">
        <v>3.0000000000000001E-3</v>
      </c>
      <c r="I15102" t="s">
        <v>592</v>
      </c>
      <c r="J15102">
        <v>62.94</v>
      </c>
      <c r="L15102" t="s">
        <v>2548</v>
      </c>
      <c r="M15102" t="s">
        <v>2294</v>
      </c>
      <c r="O15102">
        <v>3.29</v>
      </c>
      <c r="P15102" t="s">
        <v>2346</v>
      </c>
      <c r="S15102">
        <v>-25.425999999999998</v>
      </c>
      <c r="T15102">
        <v>0.08</v>
      </c>
      <c r="U15102" t="s">
        <v>2347</v>
      </c>
      <c r="W15102" t="s">
        <v>2548</v>
      </c>
    </row>
    <row r="15103" spans="1:23" x14ac:dyDescent="0.3">
      <c r="A15103">
        <v>23042</v>
      </c>
      <c r="B15103" s="15" t="s">
        <v>1877</v>
      </c>
      <c r="C15103" t="str">
        <f>_xlfn.XLOOKUP($B15103, STANDARDS!$A:$A, STANDARDS!$B:$B,,0,2)</f>
        <v>Catatumbo Fm</v>
      </c>
      <c r="D15103" t="s">
        <v>2184</v>
      </c>
      <c r="E15103" t="s">
        <v>2186</v>
      </c>
      <c r="F15103">
        <v>9.5710999999999995</v>
      </c>
      <c r="G15103">
        <v>-73.279200000000003</v>
      </c>
      <c r="H15103">
        <v>3.0000000000000001E-3</v>
      </c>
      <c r="I15103" t="s">
        <v>592</v>
      </c>
      <c r="J15103">
        <v>63.04</v>
      </c>
      <c r="L15103" t="s">
        <v>2548</v>
      </c>
      <c r="M15103" t="s">
        <v>2294</v>
      </c>
      <c r="O15103">
        <v>0.77</v>
      </c>
      <c r="P15103" t="s">
        <v>2346</v>
      </c>
      <c r="S15103">
        <v>-25.047000000000001</v>
      </c>
      <c r="T15103">
        <v>0.08</v>
      </c>
      <c r="U15103" t="s">
        <v>2347</v>
      </c>
      <c r="W15103" t="s">
        <v>2548</v>
      </c>
    </row>
    <row r="15104" spans="1:23" x14ac:dyDescent="0.3">
      <c r="A15104">
        <v>23043</v>
      </c>
      <c r="B15104" s="15" t="s">
        <v>1877</v>
      </c>
      <c r="C15104" t="str">
        <f>_xlfn.XLOOKUP($B15104, STANDARDS!$A:$A, STANDARDS!$B:$B,,0,2)</f>
        <v>Catatumbo Fm</v>
      </c>
      <c r="D15104" t="s">
        <v>2184</v>
      </c>
      <c r="E15104" t="s">
        <v>2186</v>
      </c>
      <c r="F15104">
        <v>9.5710999999999995</v>
      </c>
      <c r="G15104">
        <v>-73.279200000000003</v>
      </c>
      <c r="H15104">
        <v>3.0000000000000001E-3</v>
      </c>
      <c r="I15104" t="s">
        <v>592</v>
      </c>
      <c r="J15104">
        <v>63.06</v>
      </c>
      <c r="L15104" t="s">
        <v>2548</v>
      </c>
      <c r="M15104" t="s">
        <v>2294</v>
      </c>
      <c r="O15104">
        <v>0.95</v>
      </c>
      <c r="P15104" t="s">
        <v>2346</v>
      </c>
      <c r="S15104">
        <v>-25.251999999999999</v>
      </c>
      <c r="T15104">
        <v>0.08</v>
      </c>
      <c r="U15104" t="s">
        <v>2347</v>
      </c>
      <c r="W15104" t="s">
        <v>2548</v>
      </c>
    </row>
    <row r="15105" spans="1:23" x14ac:dyDescent="0.3">
      <c r="A15105">
        <v>23044</v>
      </c>
      <c r="B15105" s="15" t="s">
        <v>1877</v>
      </c>
      <c r="C15105" t="str">
        <f>_xlfn.XLOOKUP($B15105, STANDARDS!$A:$A, STANDARDS!$B:$B,,0,2)</f>
        <v>Catatumbo Fm</v>
      </c>
      <c r="D15105" t="s">
        <v>2184</v>
      </c>
      <c r="E15105" t="s">
        <v>2186</v>
      </c>
      <c r="F15105">
        <v>9.5710999999999995</v>
      </c>
      <c r="G15105">
        <v>-73.279200000000003</v>
      </c>
      <c r="H15105">
        <v>3.0000000000000001E-3</v>
      </c>
      <c r="I15105" t="s">
        <v>592</v>
      </c>
      <c r="J15105">
        <v>63.12</v>
      </c>
      <c r="L15105" t="s">
        <v>2548</v>
      </c>
      <c r="M15105" t="s">
        <v>2294</v>
      </c>
      <c r="O15105">
        <v>1.29</v>
      </c>
      <c r="P15105" t="s">
        <v>2346</v>
      </c>
      <c r="S15105">
        <v>-25.966000000000001</v>
      </c>
      <c r="T15105">
        <v>0.08</v>
      </c>
      <c r="U15105" t="s">
        <v>2347</v>
      </c>
      <c r="W15105" t="s">
        <v>2548</v>
      </c>
    </row>
    <row r="15106" spans="1:23" x14ac:dyDescent="0.3">
      <c r="A15106">
        <v>23045</v>
      </c>
      <c r="B15106" s="15" t="s">
        <v>1877</v>
      </c>
      <c r="C15106" t="str">
        <f>_xlfn.XLOOKUP($B15106, STANDARDS!$A:$A, STANDARDS!$B:$B,,0,2)</f>
        <v>Catatumbo Fm</v>
      </c>
      <c r="D15106" t="s">
        <v>2184</v>
      </c>
      <c r="E15106" t="s">
        <v>2186</v>
      </c>
      <c r="F15106">
        <v>9.5710999999999995</v>
      </c>
      <c r="G15106">
        <v>-73.279200000000003</v>
      </c>
      <c r="H15106">
        <v>3.0000000000000001E-3</v>
      </c>
      <c r="I15106" t="s">
        <v>592</v>
      </c>
      <c r="J15106">
        <v>63.13</v>
      </c>
      <c r="L15106" t="s">
        <v>2548</v>
      </c>
      <c r="M15106" t="s">
        <v>2294</v>
      </c>
      <c r="O15106">
        <v>0.94</v>
      </c>
      <c r="P15106" t="s">
        <v>2346</v>
      </c>
      <c r="S15106">
        <v>-25.34</v>
      </c>
      <c r="T15106">
        <v>0.08</v>
      </c>
      <c r="U15106" t="s">
        <v>2347</v>
      </c>
      <c r="W15106" t="s">
        <v>2548</v>
      </c>
    </row>
    <row r="15107" spans="1:23" x14ac:dyDescent="0.3">
      <c r="A15107">
        <v>23046</v>
      </c>
      <c r="B15107" s="15" t="s">
        <v>1877</v>
      </c>
      <c r="C15107" t="str">
        <f>_xlfn.XLOOKUP($B15107, STANDARDS!$A:$A, STANDARDS!$B:$B,,0,2)</f>
        <v>Catatumbo Fm</v>
      </c>
      <c r="D15107" t="s">
        <v>2184</v>
      </c>
      <c r="E15107" t="s">
        <v>2186</v>
      </c>
      <c r="F15107">
        <v>9.5710999999999995</v>
      </c>
      <c r="G15107">
        <v>-73.279200000000003</v>
      </c>
      <c r="H15107">
        <v>3.0000000000000001E-3</v>
      </c>
      <c r="I15107" t="s">
        <v>592</v>
      </c>
      <c r="J15107">
        <v>63.3</v>
      </c>
      <c r="L15107" t="s">
        <v>2548</v>
      </c>
      <c r="M15107" t="s">
        <v>2294</v>
      </c>
      <c r="O15107">
        <v>0.69</v>
      </c>
      <c r="P15107" t="s">
        <v>2346</v>
      </c>
      <c r="S15107">
        <v>-25.774000000000001</v>
      </c>
      <c r="T15107">
        <v>0.08</v>
      </c>
      <c r="U15107" t="s">
        <v>2347</v>
      </c>
      <c r="W15107" t="s">
        <v>2548</v>
      </c>
    </row>
    <row r="15108" spans="1:23" x14ac:dyDescent="0.3">
      <c r="A15108">
        <v>23047</v>
      </c>
      <c r="B15108" s="15" t="s">
        <v>1877</v>
      </c>
      <c r="C15108" t="str">
        <f>_xlfn.XLOOKUP($B15108, STANDARDS!$A:$A, STANDARDS!$B:$B,,0,2)</f>
        <v>Catatumbo Fm</v>
      </c>
      <c r="D15108" t="s">
        <v>2184</v>
      </c>
      <c r="E15108" t="s">
        <v>2186</v>
      </c>
      <c r="F15108">
        <v>9.5710999999999995</v>
      </c>
      <c r="G15108">
        <v>-73.279200000000003</v>
      </c>
      <c r="H15108">
        <v>3.0000000000000001E-3</v>
      </c>
      <c r="I15108" t="s">
        <v>592</v>
      </c>
      <c r="J15108">
        <v>63.52</v>
      </c>
      <c r="L15108" t="s">
        <v>2548</v>
      </c>
      <c r="M15108" t="s">
        <v>2294</v>
      </c>
      <c r="O15108">
        <v>0.17</v>
      </c>
      <c r="P15108" t="s">
        <v>2346</v>
      </c>
      <c r="S15108">
        <v>-26.106999999999999</v>
      </c>
      <c r="T15108">
        <v>0.08</v>
      </c>
      <c r="U15108" t="s">
        <v>2347</v>
      </c>
      <c r="W15108" t="s">
        <v>2548</v>
      </c>
    </row>
    <row r="15109" spans="1:23" x14ac:dyDescent="0.3">
      <c r="A15109">
        <v>23048</v>
      </c>
      <c r="B15109" s="15" t="s">
        <v>1877</v>
      </c>
      <c r="C15109" t="str">
        <f>_xlfn.XLOOKUP($B15109, STANDARDS!$A:$A, STANDARDS!$B:$B,,0,2)</f>
        <v>Catatumbo Fm</v>
      </c>
      <c r="D15109" t="s">
        <v>2184</v>
      </c>
      <c r="E15109" t="s">
        <v>2186</v>
      </c>
      <c r="F15109">
        <v>9.5710999999999995</v>
      </c>
      <c r="G15109">
        <v>-73.279200000000003</v>
      </c>
      <c r="H15109">
        <v>3.0000000000000001E-3</v>
      </c>
      <c r="I15109" t="s">
        <v>592</v>
      </c>
      <c r="J15109">
        <v>63.79</v>
      </c>
      <c r="L15109" t="s">
        <v>2548</v>
      </c>
      <c r="M15109" t="s">
        <v>2294</v>
      </c>
      <c r="O15109">
        <v>1.45</v>
      </c>
      <c r="P15109" t="s">
        <v>2346</v>
      </c>
      <c r="S15109">
        <v>-26.158000000000001</v>
      </c>
      <c r="T15109">
        <v>0.08</v>
      </c>
      <c r="U15109" t="s">
        <v>2347</v>
      </c>
      <c r="W15109" t="s">
        <v>2548</v>
      </c>
    </row>
    <row r="15110" spans="1:23" x14ac:dyDescent="0.3">
      <c r="A15110">
        <v>23049</v>
      </c>
      <c r="B15110" s="15" t="s">
        <v>1877</v>
      </c>
      <c r="C15110" t="str">
        <f>_xlfn.XLOOKUP($B15110, STANDARDS!$A:$A, STANDARDS!$B:$B,,0,2)</f>
        <v>Catatumbo Fm</v>
      </c>
      <c r="D15110" t="s">
        <v>2184</v>
      </c>
      <c r="E15110" t="s">
        <v>2186</v>
      </c>
      <c r="F15110">
        <v>9.5710999999999995</v>
      </c>
      <c r="G15110">
        <v>-73.279200000000003</v>
      </c>
      <c r="H15110">
        <v>3.0000000000000001E-3</v>
      </c>
      <c r="I15110" t="s">
        <v>592</v>
      </c>
      <c r="J15110">
        <v>64.22</v>
      </c>
      <c r="L15110" t="s">
        <v>2548</v>
      </c>
      <c r="M15110" t="s">
        <v>2294</v>
      </c>
      <c r="O15110">
        <v>3.66</v>
      </c>
      <c r="P15110" t="s">
        <v>2346</v>
      </c>
      <c r="S15110">
        <v>-26.099</v>
      </c>
      <c r="T15110">
        <v>0.08</v>
      </c>
      <c r="U15110" t="s">
        <v>2347</v>
      </c>
      <c r="W15110" t="s">
        <v>2548</v>
      </c>
    </row>
    <row r="15111" spans="1:23" x14ac:dyDescent="0.3">
      <c r="A15111">
        <v>23050</v>
      </c>
      <c r="B15111" s="15" t="s">
        <v>1877</v>
      </c>
      <c r="C15111" t="str">
        <f>_xlfn.XLOOKUP($B15111, STANDARDS!$A:$A, STANDARDS!$B:$B,,0,2)</f>
        <v>Catatumbo Fm</v>
      </c>
      <c r="D15111" t="s">
        <v>2184</v>
      </c>
      <c r="E15111" t="s">
        <v>2186</v>
      </c>
      <c r="F15111">
        <v>9.5710999999999995</v>
      </c>
      <c r="G15111">
        <v>-73.279200000000003</v>
      </c>
      <c r="H15111">
        <v>3.0000000000000001E-3</v>
      </c>
      <c r="I15111" t="s">
        <v>592</v>
      </c>
      <c r="J15111">
        <v>64.41</v>
      </c>
      <c r="L15111" t="s">
        <v>2548</v>
      </c>
      <c r="M15111" t="s">
        <v>2294</v>
      </c>
      <c r="O15111">
        <v>2.8</v>
      </c>
      <c r="P15111" t="s">
        <v>2346</v>
      </c>
      <c r="S15111">
        <v>-25.858000000000001</v>
      </c>
      <c r="T15111">
        <v>0.08</v>
      </c>
      <c r="U15111" t="s">
        <v>2347</v>
      </c>
      <c r="W15111" t="s">
        <v>2548</v>
      </c>
    </row>
    <row r="15112" spans="1:23" x14ac:dyDescent="0.3">
      <c r="A15112">
        <v>23051</v>
      </c>
      <c r="B15112" s="15" t="s">
        <v>1877</v>
      </c>
      <c r="C15112" t="str">
        <f>_xlfn.XLOOKUP($B15112, STANDARDS!$A:$A, STANDARDS!$B:$B,,0,2)</f>
        <v>Catatumbo Fm</v>
      </c>
      <c r="D15112" t="s">
        <v>2184</v>
      </c>
      <c r="E15112" t="s">
        <v>2186</v>
      </c>
      <c r="F15112">
        <v>9.5710999999999995</v>
      </c>
      <c r="G15112">
        <v>-73.279200000000003</v>
      </c>
      <c r="H15112">
        <v>3.0000000000000001E-3</v>
      </c>
      <c r="I15112" t="s">
        <v>592</v>
      </c>
      <c r="J15112">
        <v>64.61</v>
      </c>
      <c r="L15112" t="s">
        <v>2548</v>
      </c>
      <c r="M15112" t="s">
        <v>2294</v>
      </c>
      <c r="O15112">
        <v>0.37</v>
      </c>
      <c r="P15112" t="s">
        <v>2346</v>
      </c>
      <c r="S15112">
        <v>-26.047000000000001</v>
      </c>
      <c r="T15112">
        <v>0.08</v>
      </c>
      <c r="U15112" t="s">
        <v>2347</v>
      </c>
      <c r="W15112" t="s">
        <v>2548</v>
      </c>
    </row>
    <row r="15113" spans="1:23" x14ac:dyDescent="0.3">
      <c r="A15113">
        <v>23052</v>
      </c>
      <c r="B15113" s="15" t="s">
        <v>1877</v>
      </c>
      <c r="C15113" t="str">
        <f>_xlfn.XLOOKUP($B15113, STANDARDS!$A:$A, STANDARDS!$B:$B,,0,2)</f>
        <v>Catatumbo Fm</v>
      </c>
      <c r="D15113" t="s">
        <v>2184</v>
      </c>
      <c r="E15113" t="s">
        <v>2186</v>
      </c>
      <c r="F15113">
        <v>9.5710999999999995</v>
      </c>
      <c r="G15113">
        <v>-73.279200000000003</v>
      </c>
      <c r="H15113">
        <v>3.0000000000000001E-3</v>
      </c>
      <c r="I15113" t="s">
        <v>592</v>
      </c>
      <c r="J15113">
        <v>64.81</v>
      </c>
      <c r="L15113" t="s">
        <v>2548</v>
      </c>
      <c r="M15113" t="s">
        <v>2294</v>
      </c>
      <c r="O15113">
        <v>0.05</v>
      </c>
      <c r="P15113" t="s">
        <v>2346</v>
      </c>
      <c r="S15113">
        <v>-25.824000000000002</v>
      </c>
      <c r="T15113">
        <v>0.08</v>
      </c>
      <c r="U15113" t="s">
        <v>2347</v>
      </c>
      <c r="W15113" t="s">
        <v>2548</v>
      </c>
    </row>
    <row r="15114" spans="1:23" x14ac:dyDescent="0.3">
      <c r="A15114">
        <v>23053</v>
      </c>
      <c r="B15114" s="15" t="s">
        <v>1877</v>
      </c>
      <c r="C15114" t="str">
        <f>_xlfn.XLOOKUP($B15114, STANDARDS!$A:$A, STANDARDS!$B:$B,,0,2)</f>
        <v>Catatumbo Fm</v>
      </c>
      <c r="D15114" t="s">
        <v>2184</v>
      </c>
      <c r="E15114" t="s">
        <v>2186</v>
      </c>
      <c r="F15114">
        <v>9.5710999999999995</v>
      </c>
      <c r="G15114">
        <v>-73.279200000000003</v>
      </c>
      <c r="H15114">
        <v>3.0000000000000001E-3</v>
      </c>
      <c r="I15114" t="s">
        <v>592</v>
      </c>
      <c r="J15114">
        <v>65.16</v>
      </c>
      <c r="L15114" t="s">
        <v>2548</v>
      </c>
      <c r="M15114" t="s">
        <v>2294</v>
      </c>
      <c r="O15114">
        <v>0.48</v>
      </c>
      <c r="P15114" t="s">
        <v>2346</v>
      </c>
      <c r="S15114">
        <v>-25.954000000000001</v>
      </c>
      <c r="T15114">
        <v>0.08</v>
      </c>
      <c r="U15114" t="s">
        <v>2347</v>
      </c>
      <c r="W15114" t="s">
        <v>2548</v>
      </c>
    </row>
    <row r="15115" spans="1:23" x14ac:dyDescent="0.3">
      <c r="A15115">
        <v>23054</v>
      </c>
      <c r="B15115" s="15" t="s">
        <v>1877</v>
      </c>
      <c r="C15115" t="str">
        <f>_xlfn.XLOOKUP($B15115, STANDARDS!$A:$A, STANDARDS!$B:$B,,0,2)</f>
        <v>Catatumbo Fm</v>
      </c>
      <c r="D15115" t="s">
        <v>2184</v>
      </c>
      <c r="E15115" t="s">
        <v>2186</v>
      </c>
      <c r="F15115">
        <v>9.5710999999999995</v>
      </c>
      <c r="G15115">
        <v>-73.279200000000003</v>
      </c>
      <c r="H15115">
        <v>3.0000000000000001E-3</v>
      </c>
      <c r="I15115" t="s">
        <v>592</v>
      </c>
      <c r="J15115">
        <v>65.42</v>
      </c>
      <c r="L15115" t="s">
        <v>2548</v>
      </c>
      <c r="M15115" t="s">
        <v>2294</v>
      </c>
      <c r="O15115">
        <v>0.81</v>
      </c>
      <c r="P15115" t="s">
        <v>2346</v>
      </c>
      <c r="S15115">
        <v>-25.257999999999999</v>
      </c>
      <c r="T15115">
        <v>0.08</v>
      </c>
      <c r="U15115" t="s">
        <v>2347</v>
      </c>
      <c r="W15115" t="s">
        <v>2548</v>
      </c>
    </row>
    <row r="15116" spans="1:23" x14ac:dyDescent="0.3">
      <c r="A15116">
        <v>23055</v>
      </c>
      <c r="B15116" s="15" t="s">
        <v>1877</v>
      </c>
      <c r="C15116" t="str">
        <f>_xlfn.XLOOKUP($B15116, STANDARDS!$A:$A, STANDARDS!$B:$B,,0,2)</f>
        <v>Catatumbo Fm</v>
      </c>
      <c r="D15116" t="s">
        <v>2184</v>
      </c>
      <c r="E15116" t="s">
        <v>2186</v>
      </c>
      <c r="F15116">
        <v>9.5710999999999995</v>
      </c>
      <c r="G15116">
        <v>-73.279200000000003</v>
      </c>
      <c r="H15116">
        <v>3.0000000000000001E-3</v>
      </c>
      <c r="I15116" t="s">
        <v>592</v>
      </c>
      <c r="J15116">
        <v>65.540000000000006</v>
      </c>
      <c r="L15116" t="s">
        <v>2548</v>
      </c>
      <c r="M15116" t="s">
        <v>2294</v>
      </c>
      <c r="O15116">
        <v>0.83</v>
      </c>
      <c r="P15116" t="s">
        <v>2346</v>
      </c>
      <c r="S15116">
        <v>-25.379000000000001</v>
      </c>
      <c r="T15116">
        <v>0.08</v>
      </c>
      <c r="U15116" t="s">
        <v>2347</v>
      </c>
      <c r="W15116" t="s">
        <v>2548</v>
      </c>
    </row>
    <row r="15117" spans="1:23" x14ac:dyDescent="0.3">
      <c r="A15117">
        <v>23056</v>
      </c>
      <c r="B15117" s="15" t="s">
        <v>1877</v>
      </c>
      <c r="C15117" t="str">
        <f>_xlfn.XLOOKUP($B15117, STANDARDS!$A:$A, STANDARDS!$B:$B,,0,2)</f>
        <v>Catatumbo Fm</v>
      </c>
      <c r="D15117" t="s">
        <v>2184</v>
      </c>
      <c r="E15117" t="s">
        <v>2186</v>
      </c>
      <c r="F15117">
        <v>9.5710999999999995</v>
      </c>
      <c r="G15117">
        <v>-73.279200000000003</v>
      </c>
      <c r="H15117">
        <v>3.0000000000000001E-3</v>
      </c>
      <c r="I15117" t="s">
        <v>592</v>
      </c>
      <c r="J15117">
        <v>65.81</v>
      </c>
      <c r="L15117" t="s">
        <v>2548</v>
      </c>
      <c r="M15117" t="s">
        <v>2294</v>
      </c>
      <c r="O15117">
        <v>0.08</v>
      </c>
      <c r="P15117" t="s">
        <v>2346</v>
      </c>
      <c r="S15117">
        <v>-25.814</v>
      </c>
      <c r="T15117">
        <v>0.08</v>
      </c>
      <c r="U15117" t="s">
        <v>2347</v>
      </c>
      <c r="W15117" t="s">
        <v>2548</v>
      </c>
    </row>
    <row r="15118" spans="1:23" x14ac:dyDescent="0.3">
      <c r="A15118">
        <v>23057</v>
      </c>
      <c r="B15118" s="15" t="s">
        <v>1877</v>
      </c>
      <c r="C15118" t="str">
        <f>_xlfn.XLOOKUP($B15118, STANDARDS!$A:$A, STANDARDS!$B:$B,,0,2)</f>
        <v>Catatumbo Fm</v>
      </c>
      <c r="D15118" t="s">
        <v>2184</v>
      </c>
      <c r="E15118" t="s">
        <v>2186</v>
      </c>
      <c r="F15118">
        <v>9.5710999999999995</v>
      </c>
      <c r="G15118">
        <v>-73.279200000000003</v>
      </c>
      <c r="H15118">
        <v>3.0000000000000001E-3</v>
      </c>
      <c r="I15118" t="s">
        <v>592</v>
      </c>
      <c r="J15118">
        <v>66.239999999999995</v>
      </c>
      <c r="L15118" t="s">
        <v>2548</v>
      </c>
      <c r="M15118" t="s">
        <v>2294</v>
      </c>
      <c r="O15118">
        <v>1.75</v>
      </c>
      <c r="P15118" t="s">
        <v>2346</v>
      </c>
      <c r="S15118">
        <v>-24.66</v>
      </c>
      <c r="T15118">
        <v>0.08</v>
      </c>
      <c r="U15118" t="s">
        <v>2347</v>
      </c>
      <c r="W15118" t="s">
        <v>2548</v>
      </c>
    </row>
    <row r="15119" spans="1:23" x14ac:dyDescent="0.3">
      <c r="A15119">
        <v>23058</v>
      </c>
      <c r="B15119" s="15" t="s">
        <v>1877</v>
      </c>
      <c r="C15119" t="str">
        <f>_xlfn.XLOOKUP($B15119, STANDARDS!$A:$A, STANDARDS!$B:$B,,0,2)</f>
        <v>Catatumbo Fm</v>
      </c>
      <c r="D15119" t="s">
        <v>2184</v>
      </c>
      <c r="E15119" t="s">
        <v>2186</v>
      </c>
      <c r="F15119">
        <v>9.5710999999999995</v>
      </c>
      <c r="G15119">
        <v>-73.279200000000003</v>
      </c>
      <c r="H15119">
        <v>3.0000000000000001E-3</v>
      </c>
      <c r="I15119" t="s">
        <v>592</v>
      </c>
      <c r="J15119">
        <v>66.55</v>
      </c>
      <c r="L15119" t="s">
        <v>2548</v>
      </c>
      <c r="M15119" t="s">
        <v>2294</v>
      </c>
      <c r="O15119">
        <v>0.22</v>
      </c>
      <c r="P15119" t="s">
        <v>2346</v>
      </c>
      <c r="S15119">
        <v>-24.532</v>
      </c>
      <c r="T15119">
        <v>0.08</v>
      </c>
      <c r="U15119" t="s">
        <v>2347</v>
      </c>
      <c r="W15119" t="s">
        <v>2548</v>
      </c>
    </row>
    <row r="15120" spans="1:23" x14ac:dyDescent="0.3">
      <c r="A15120">
        <v>23059</v>
      </c>
      <c r="B15120" s="15" t="s">
        <v>1877</v>
      </c>
      <c r="C15120" t="str">
        <f>_xlfn.XLOOKUP($B15120, STANDARDS!$A:$A, STANDARDS!$B:$B,,0,2)</f>
        <v>Catatumbo Fm</v>
      </c>
      <c r="D15120" t="s">
        <v>2184</v>
      </c>
      <c r="E15120" t="s">
        <v>2186</v>
      </c>
      <c r="F15120">
        <v>9.5710999999999995</v>
      </c>
      <c r="G15120">
        <v>-73.279200000000003</v>
      </c>
      <c r="H15120">
        <v>3.0000000000000001E-3</v>
      </c>
      <c r="I15120" t="s">
        <v>592</v>
      </c>
      <c r="J15120">
        <v>66.739999999999995</v>
      </c>
      <c r="L15120" t="s">
        <v>2548</v>
      </c>
      <c r="M15120" t="s">
        <v>2294</v>
      </c>
      <c r="O15120">
        <v>2.2000000000000002</v>
      </c>
      <c r="P15120" t="s">
        <v>2346</v>
      </c>
      <c r="S15120">
        <v>-25.03</v>
      </c>
      <c r="T15120">
        <v>0.08</v>
      </c>
      <c r="U15120" t="s">
        <v>2347</v>
      </c>
      <c r="W15120" t="s">
        <v>2548</v>
      </c>
    </row>
    <row r="15121" spans="1:23" x14ac:dyDescent="0.3">
      <c r="A15121">
        <v>23060</v>
      </c>
      <c r="B15121" s="15" t="s">
        <v>1877</v>
      </c>
      <c r="C15121" t="str">
        <f>_xlfn.XLOOKUP($B15121, STANDARDS!$A:$A, STANDARDS!$B:$B,,0,2)</f>
        <v>Catatumbo Fm</v>
      </c>
      <c r="D15121" t="s">
        <v>2184</v>
      </c>
      <c r="E15121" t="s">
        <v>2186</v>
      </c>
      <c r="F15121">
        <v>9.5710999999999995</v>
      </c>
      <c r="G15121">
        <v>-73.279200000000003</v>
      </c>
      <c r="H15121">
        <v>3.0000000000000001E-3</v>
      </c>
      <c r="I15121" t="s">
        <v>592</v>
      </c>
      <c r="J15121">
        <v>66.97</v>
      </c>
      <c r="L15121" t="s">
        <v>2548</v>
      </c>
      <c r="M15121" t="s">
        <v>2294</v>
      </c>
      <c r="O15121">
        <v>3.12</v>
      </c>
      <c r="P15121" t="s">
        <v>2346</v>
      </c>
      <c r="S15121">
        <v>-24.303000000000001</v>
      </c>
      <c r="T15121">
        <v>0.08</v>
      </c>
      <c r="U15121" t="s">
        <v>2347</v>
      </c>
      <c r="W15121" t="s">
        <v>2548</v>
      </c>
    </row>
    <row r="15122" spans="1:23" x14ac:dyDescent="0.3">
      <c r="A15122">
        <v>23061</v>
      </c>
      <c r="B15122" s="15" t="s">
        <v>1877</v>
      </c>
      <c r="C15122" t="str">
        <f>_xlfn.XLOOKUP($B15122, STANDARDS!$A:$A, STANDARDS!$B:$B,,0,2)</f>
        <v>Catatumbo Fm</v>
      </c>
      <c r="D15122" t="s">
        <v>2184</v>
      </c>
      <c r="E15122" t="s">
        <v>2186</v>
      </c>
      <c r="F15122">
        <v>9.5710999999999995</v>
      </c>
      <c r="G15122">
        <v>-73.279200000000003</v>
      </c>
      <c r="H15122">
        <v>3.0000000000000001E-3</v>
      </c>
      <c r="I15122" t="s">
        <v>592</v>
      </c>
      <c r="J15122">
        <v>67</v>
      </c>
      <c r="L15122" t="s">
        <v>2548</v>
      </c>
      <c r="M15122" t="s">
        <v>2294</v>
      </c>
      <c r="O15122">
        <v>0.34</v>
      </c>
      <c r="P15122" t="s">
        <v>2346</v>
      </c>
      <c r="S15122">
        <v>-24.914999999999999</v>
      </c>
      <c r="T15122">
        <v>0.08</v>
      </c>
      <c r="U15122" t="s">
        <v>2347</v>
      </c>
      <c r="W15122" t="s">
        <v>2548</v>
      </c>
    </row>
    <row r="15123" spans="1:23" x14ac:dyDescent="0.3">
      <c r="A15123">
        <v>23062</v>
      </c>
      <c r="B15123" s="15" t="s">
        <v>1879</v>
      </c>
      <c r="C15123" t="str">
        <f>_xlfn.XLOOKUP($B15123, STANDARDS!$A:$A, STANDARDS!$B:$B,,0,2)</f>
        <v>Plant fossil, India</v>
      </c>
      <c r="D15123" t="s">
        <v>1056</v>
      </c>
      <c r="E15123" t="s">
        <v>2187</v>
      </c>
      <c r="F15123">
        <v>23.68</v>
      </c>
      <c r="G15123">
        <v>68.849999999999994</v>
      </c>
      <c r="H15123">
        <v>0.01</v>
      </c>
      <c r="I15123" t="s">
        <v>592</v>
      </c>
      <c r="J15123">
        <v>110</v>
      </c>
      <c r="K15123">
        <v>6</v>
      </c>
      <c r="L15123" t="s">
        <v>2549</v>
      </c>
      <c r="M15123" t="s">
        <v>2348</v>
      </c>
      <c r="P15123" t="s">
        <v>2342</v>
      </c>
      <c r="S15123">
        <v>-24.8</v>
      </c>
      <c r="T15123">
        <v>0.33</v>
      </c>
      <c r="U15123" t="s">
        <v>2349</v>
      </c>
      <c r="V15123">
        <v>1</v>
      </c>
      <c r="W15123" t="s">
        <v>2549</v>
      </c>
    </row>
    <row r="15124" spans="1:23" x14ac:dyDescent="0.3">
      <c r="A15124">
        <v>23063</v>
      </c>
      <c r="B15124" s="15" t="s">
        <v>1879</v>
      </c>
      <c r="C15124" t="str">
        <f>_xlfn.XLOOKUP($B15124, STANDARDS!$A:$A, STANDARDS!$B:$B,,0,2)</f>
        <v>Plant fossil, India</v>
      </c>
      <c r="D15124" t="s">
        <v>1056</v>
      </c>
      <c r="E15124" t="s">
        <v>2187</v>
      </c>
      <c r="F15124">
        <v>23.68</v>
      </c>
      <c r="G15124">
        <v>68.86</v>
      </c>
      <c r="H15124">
        <v>0.01</v>
      </c>
      <c r="I15124" t="s">
        <v>592</v>
      </c>
      <c r="J15124">
        <v>110</v>
      </c>
      <c r="K15124">
        <v>6</v>
      </c>
      <c r="L15124" t="s">
        <v>2549</v>
      </c>
      <c r="M15124" t="s">
        <v>2348</v>
      </c>
      <c r="P15124" t="s">
        <v>2342</v>
      </c>
      <c r="S15124">
        <v>-24.9</v>
      </c>
      <c r="T15124">
        <v>0.33</v>
      </c>
      <c r="U15124" t="s">
        <v>2349</v>
      </c>
      <c r="V15124">
        <v>1</v>
      </c>
      <c r="W15124" t="s">
        <v>2549</v>
      </c>
    </row>
    <row r="15125" spans="1:23" x14ac:dyDescent="0.3">
      <c r="A15125">
        <v>23064</v>
      </c>
      <c r="B15125" s="15" t="s">
        <v>1879</v>
      </c>
      <c r="C15125" t="str">
        <f>_xlfn.XLOOKUP($B15125, STANDARDS!$A:$A, STANDARDS!$B:$B,,0,2)</f>
        <v>Plant fossil, India</v>
      </c>
      <c r="D15125" t="s">
        <v>1056</v>
      </c>
      <c r="E15125" t="s">
        <v>2187</v>
      </c>
      <c r="F15125">
        <v>23.68</v>
      </c>
      <c r="G15125">
        <v>68.87</v>
      </c>
      <c r="H15125">
        <v>0.01</v>
      </c>
      <c r="I15125" t="s">
        <v>592</v>
      </c>
      <c r="J15125">
        <v>110</v>
      </c>
      <c r="K15125">
        <v>6</v>
      </c>
      <c r="L15125" t="s">
        <v>2549</v>
      </c>
      <c r="M15125" t="s">
        <v>2348</v>
      </c>
      <c r="P15125" t="s">
        <v>2342</v>
      </c>
      <c r="S15125">
        <v>-24.8</v>
      </c>
      <c r="T15125">
        <v>0.33</v>
      </c>
      <c r="U15125" t="s">
        <v>2349</v>
      </c>
      <c r="V15125">
        <v>1</v>
      </c>
      <c r="W15125" t="s">
        <v>2549</v>
      </c>
    </row>
    <row r="15126" spans="1:23" x14ac:dyDescent="0.3">
      <c r="A15126">
        <v>23065</v>
      </c>
      <c r="B15126" s="15" t="s">
        <v>1879</v>
      </c>
      <c r="C15126" t="str">
        <f>_xlfn.XLOOKUP($B15126, STANDARDS!$A:$A, STANDARDS!$B:$B,,0,2)</f>
        <v>Plant fossil, India</v>
      </c>
      <c r="D15126" t="s">
        <v>1056</v>
      </c>
      <c r="E15126" t="s">
        <v>2187</v>
      </c>
      <c r="F15126">
        <v>23.68</v>
      </c>
      <c r="G15126">
        <v>68.88</v>
      </c>
      <c r="H15126">
        <v>0.01</v>
      </c>
      <c r="I15126" t="s">
        <v>592</v>
      </c>
      <c r="J15126">
        <v>110</v>
      </c>
      <c r="K15126">
        <v>6</v>
      </c>
      <c r="L15126" t="s">
        <v>2549</v>
      </c>
      <c r="M15126" t="s">
        <v>2348</v>
      </c>
      <c r="P15126" t="s">
        <v>2342</v>
      </c>
      <c r="S15126">
        <v>-24.7</v>
      </c>
      <c r="T15126">
        <v>0.33</v>
      </c>
      <c r="U15126" t="s">
        <v>2349</v>
      </c>
      <c r="V15126">
        <v>1</v>
      </c>
      <c r="W15126" t="s">
        <v>2549</v>
      </c>
    </row>
    <row r="15127" spans="1:23" x14ac:dyDescent="0.3">
      <c r="A15127">
        <v>23066</v>
      </c>
      <c r="B15127" s="15" t="s">
        <v>1879</v>
      </c>
      <c r="C15127" t="str">
        <f>_xlfn.XLOOKUP($B15127, STANDARDS!$A:$A, STANDARDS!$B:$B,,0,2)</f>
        <v>Plant fossil, India</v>
      </c>
      <c r="D15127" t="s">
        <v>1056</v>
      </c>
      <c r="E15127" t="s">
        <v>2187</v>
      </c>
      <c r="F15127">
        <v>23.68</v>
      </c>
      <c r="G15127">
        <v>68.89</v>
      </c>
      <c r="H15127">
        <v>0.01</v>
      </c>
      <c r="I15127" t="s">
        <v>592</v>
      </c>
      <c r="J15127">
        <v>110</v>
      </c>
      <c r="K15127">
        <v>6</v>
      </c>
      <c r="L15127" t="s">
        <v>2549</v>
      </c>
      <c r="M15127" t="s">
        <v>2348</v>
      </c>
      <c r="P15127" t="s">
        <v>2342</v>
      </c>
      <c r="S15127">
        <v>-24.8</v>
      </c>
      <c r="T15127">
        <v>0.33</v>
      </c>
      <c r="U15127" t="s">
        <v>2349</v>
      </c>
      <c r="V15127">
        <v>1</v>
      </c>
      <c r="W15127" t="s">
        <v>2549</v>
      </c>
    </row>
    <row r="15128" spans="1:23" x14ac:dyDescent="0.3">
      <c r="A15128">
        <v>23067</v>
      </c>
      <c r="B15128" s="15" t="s">
        <v>1879</v>
      </c>
      <c r="C15128" t="str">
        <f>_xlfn.XLOOKUP($B15128, STANDARDS!$A:$A, STANDARDS!$B:$B,,0,2)</f>
        <v>Plant fossil, India</v>
      </c>
      <c r="D15128" t="s">
        <v>1056</v>
      </c>
      <c r="E15128" t="s">
        <v>2187</v>
      </c>
      <c r="F15128">
        <v>23.68</v>
      </c>
      <c r="G15128">
        <v>68.900000000000006</v>
      </c>
      <c r="H15128">
        <v>0.01</v>
      </c>
      <c r="I15128" t="s">
        <v>592</v>
      </c>
      <c r="J15128">
        <v>110</v>
      </c>
      <c r="K15128">
        <v>6</v>
      </c>
      <c r="L15128" t="s">
        <v>2549</v>
      </c>
      <c r="M15128" t="s">
        <v>2348</v>
      </c>
      <c r="P15128" t="s">
        <v>2342</v>
      </c>
      <c r="S15128">
        <v>-24.2</v>
      </c>
      <c r="T15128">
        <v>0.33</v>
      </c>
      <c r="U15128" t="s">
        <v>2349</v>
      </c>
      <c r="V15128">
        <v>1</v>
      </c>
      <c r="W15128" t="s">
        <v>2549</v>
      </c>
    </row>
    <row r="15129" spans="1:23" x14ac:dyDescent="0.3">
      <c r="A15129">
        <v>23068</v>
      </c>
      <c r="B15129" s="15" t="s">
        <v>1879</v>
      </c>
      <c r="C15129" t="str">
        <f>_xlfn.XLOOKUP($B15129, STANDARDS!$A:$A, STANDARDS!$B:$B,,0,2)</f>
        <v>Plant fossil, India</v>
      </c>
      <c r="D15129" t="s">
        <v>1056</v>
      </c>
      <c r="E15129" t="s">
        <v>2187</v>
      </c>
      <c r="F15129">
        <v>23.68</v>
      </c>
      <c r="G15129">
        <v>68.91</v>
      </c>
      <c r="H15129">
        <v>0.01</v>
      </c>
      <c r="I15129" t="s">
        <v>592</v>
      </c>
      <c r="J15129">
        <v>110</v>
      </c>
      <c r="K15129">
        <v>6</v>
      </c>
      <c r="L15129" t="s">
        <v>2549</v>
      </c>
      <c r="M15129" t="s">
        <v>2348</v>
      </c>
      <c r="P15129" t="s">
        <v>2342</v>
      </c>
      <c r="S15129">
        <v>-23.9</v>
      </c>
      <c r="T15129">
        <v>0.33</v>
      </c>
      <c r="U15129" t="s">
        <v>2349</v>
      </c>
      <c r="V15129">
        <v>1</v>
      </c>
      <c r="W15129" t="s">
        <v>2549</v>
      </c>
    </row>
    <row r="15130" spans="1:23" x14ac:dyDescent="0.3">
      <c r="A15130">
        <v>23069</v>
      </c>
      <c r="B15130" s="15" t="s">
        <v>1879</v>
      </c>
      <c r="C15130" t="str">
        <f>_xlfn.XLOOKUP($B15130, STANDARDS!$A:$A, STANDARDS!$B:$B,,0,2)</f>
        <v>Plant fossil, India</v>
      </c>
      <c r="D15130" t="s">
        <v>1056</v>
      </c>
      <c r="E15130" t="s">
        <v>2188</v>
      </c>
      <c r="F15130">
        <v>23.5</v>
      </c>
      <c r="G15130">
        <v>69.25</v>
      </c>
      <c r="H15130">
        <v>0.01</v>
      </c>
      <c r="I15130" t="s">
        <v>592</v>
      </c>
      <c r="J15130">
        <v>110</v>
      </c>
      <c r="K15130">
        <v>6</v>
      </c>
      <c r="L15130" t="s">
        <v>2549</v>
      </c>
      <c r="M15130" t="s">
        <v>2348</v>
      </c>
      <c r="P15130" t="s">
        <v>2342</v>
      </c>
      <c r="S15130">
        <v>-20.5</v>
      </c>
      <c r="T15130">
        <v>0.33</v>
      </c>
      <c r="U15130" t="s">
        <v>2349</v>
      </c>
      <c r="V15130">
        <v>1</v>
      </c>
      <c r="W15130" t="s">
        <v>2549</v>
      </c>
    </row>
    <row r="15131" spans="1:23" x14ac:dyDescent="0.3">
      <c r="A15131">
        <v>23070</v>
      </c>
      <c r="B15131" s="15" t="s">
        <v>1879</v>
      </c>
      <c r="C15131" t="str">
        <f>_xlfn.XLOOKUP($B15131, STANDARDS!$A:$A, STANDARDS!$B:$B,,0,2)</f>
        <v>Plant fossil, India</v>
      </c>
      <c r="D15131" t="s">
        <v>1056</v>
      </c>
      <c r="E15131" t="s">
        <v>2188</v>
      </c>
      <c r="F15131">
        <v>23.5</v>
      </c>
      <c r="G15131">
        <v>69.260000000000005</v>
      </c>
      <c r="H15131">
        <v>0.01</v>
      </c>
      <c r="I15131" t="s">
        <v>592</v>
      </c>
      <c r="J15131">
        <v>110</v>
      </c>
      <c r="K15131">
        <v>6</v>
      </c>
      <c r="L15131" t="s">
        <v>2549</v>
      </c>
      <c r="M15131" t="s">
        <v>2348</v>
      </c>
      <c r="P15131" t="s">
        <v>2342</v>
      </c>
      <c r="S15131">
        <v>-23.64</v>
      </c>
      <c r="T15131">
        <v>0.33</v>
      </c>
      <c r="U15131" t="s">
        <v>2349</v>
      </c>
      <c r="V15131">
        <v>1</v>
      </c>
      <c r="W15131" t="s">
        <v>2549</v>
      </c>
    </row>
    <row r="15132" spans="1:23" x14ac:dyDescent="0.3">
      <c r="A15132">
        <v>23071</v>
      </c>
      <c r="B15132" s="15" t="s">
        <v>1879</v>
      </c>
      <c r="C15132" t="str">
        <f>_xlfn.XLOOKUP($B15132, STANDARDS!$A:$A, STANDARDS!$B:$B,,0,2)</f>
        <v>Plant fossil, India</v>
      </c>
      <c r="D15132" t="s">
        <v>1056</v>
      </c>
      <c r="E15132" t="s">
        <v>2188</v>
      </c>
      <c r="F15132">
        <v>23.5</v>
      </c>
      <c r="G15132">
        <v>69.27</v>
      </c>
      <c r="H15132">
        <v>0.01</v>
      </c>
      <c r="I15132" t="s">
        <v>592</v>
      </c>
      <c r="J15132">
        <v>110</v>
      </c>
      <c r="K15132">
        <v>6</v>
      </c>
      <c r="L15132" t="s">
        <v>2549</v>
      </c>
      <c r="M15132" t="s">
        <v>2348</v>
      </c>
      <c r="P15132" t="s">
        <v>2342</v>
      </c>
      <c r="S15132">
        <v>-24.55</v>
      </c>
      <c r="T15132">
        <v>0.33</v>
      </c>
      <c r="U15132" t="s">
        <v>2349</v>
      </c>
      <c r="V15132">
        <v>1</v>
      </c>
      <c r="W15132" t="s">
        <v>2549</v>
      </c>
    </row>
    <row r="15133" spans="1:23" x14ac:dyDescent="0.3">
      <c r="A15133">
        <v>23072</v>
      </c>
      <c r="B15133" s="15" t="s">
        <v>1879</v>
      </c>
      <c r="C15133" t="str">
        <f>_xlfn.XLOOKUP($B15133, STANDARDS!$A:$A, STANDARDS!$B:$B,,0,2)</f>
        <v>Plant fossil, India</v>
      </c>
      <c r="D15133" t="s">
        <v>1056</v>
      </c>
      <c r="E15133" t="s">
        <v>2188</v>
      </c>
      <c r="F15133">
        <v>23.5</v>
      </c>
      <c r="G15133">
        <v>69.28</v>
      </c>
      <c r="H15133">
        <v>0.01</v>
      </c>
      <c r="I15133" t="s">
        <v>592</v>
      </c>
      <c r="J15133">
        <v>110</v>
      </c>
      <c r="K15133">
        <v>6</v>
      </c>
      <c r="L15133" t="s">
        <v>2549</v>
      </c>
      <c r="M15133" t="s">
        <v>2348</v>
      </c>
      <c r="P15133" t="s">
        <v>2342</v>
      </c>
      <c r="S15133">
        <v>-26.02</v>
      </c>
      <c r="T15133">
        <v>0.33</v>
      </c>
      <c r="U15133" t="s">
        <v>2349</v>
      </c>
      <c r="V15133">
        <v>1</v>
      </c>
      <c r="W15133" t="s">
        <v>2549</v>
      </c>
    </row>
    <row r="15134" spans="1:23" x14ac:dyDescent="0.3">
      <c r="A15134">
        <v>23073</v>
      </c>
      <c r="B15134" s="15" t="s">
        <v>1879</v>
      </c>
      <c r="C15134" t="str">
        <f>_xlfn.XLOOKUP($B15134, STANDARDS!$A:$A, STANDARDS!$B:$B,,0,2)</f>
        <v>Plant fossil, India</v>
      </c>
      <c r="D15134" t="s">
        <v>1056</v>
      </c>
      <c r="E15134" t="s">
        <v>2188</v>
      </c>
      <c r="F15134">
        <v>23.5</v>
      </c>
      <c r="G15134">
        <v>69.290000000000006</v>
      </c>
      <c r="H15134">
        <v>0.01</v>
      </c>
      <c r="I15134" t="s">
        <v>592</v>
      </c>
      <c r="J15134">
        <v>110</v>
      </c>
      <c r="K15134">
        <v>6</v>
      </c>
      <c r="L15134" t="s">
        <v>2549</v>
      </c>
      <c r="M15134" t="s">
        <v>2348</v>
      </c>
      <c r="P15134" t="s">
        <v>2342</v>
      </c>
      <c r="S15134">
        <v>-26.19</v>
      </c>
      <c r="T15134">
        <v>0.33</v>
      </c>
      <c r="U15134" t="s">
        <v>2349</v>
      </c>
      <c r="V15134">
        <v>1</v>
      </c>
      <c r="W15134" t="s">
        <v>2549</v>
      </c>
    </row>
    <row r="15135" spans="1:23" x14ac:dyDescent="0.3">
      <c r="A15135">
        <v>23074</v>
      </c>
      <c r="B15135" s="15" t="s">
        <v>1879</v>
      </c>
      <c r="C15135" t="str">
        <f>_xlfn.XLOOKUP($B15135, STANDARDS!$A:$A, STANDARDS!$B:$B,,0,2)</f>
        <v>Plant fossil, India</v>
      </c>
      <c r="D15135" t="s">
        <v>1056</v>
      </c>
      <c r="E15135" t="s">
        <v>2188</v>
      </c>
      <c r="F15135">
        <v>23.5</v>
      </c>
      <c r="G15135">
        <v>69.3</v>
      </c>
      <c r="H15135">
        <v>0.01</v>
      </c>
      <c r="I15135" t="s">
        <v>592</v>
      </c>
      <c r="J15135">
        <v>110</v>
      </c>
      <c r="K15135">
        <v>6</v>
      </c>
      <c r="L15135" t="s">
        <v>2549</v>
      </c>
      <c r="M15135" t="s">
        <v>2348</v>
      </c>
      <c r="P15135" t="s">
        <v>2342</v>
      </c>
      <c r="S15135">
        <v>-26.24</v>
      </c>
      <c r="T15135">
        <v>0.33</v>
      </c>
      <c r="U15135" t="s">
        <v>2349</v>
      </c>
      <c r="V15135">
        <v>1</v>
      </c>
      <c r="W15135" t="s">
        <v>2549</v>
      </c>
    </row>
    <row r="15136" spans="1:23" x14ac:dyDescent="0.3">
      <c r="A15136">
        <v>23075</v>
      </c>
      <c r="B15136" s="15" t="s">
        <v>1879</v>
      </c>
      <c r="C15136" t="str">
        <f>_xlfn.XLOOKUP($B15136, STANDARDS!$A:$A, STANDARDS!$B:$B,,0,2)</f>
        <v>Plant fossil, India</v>
      </c>
      <c r="D15136" t="s">
        <v>1056</v>
      </c>
      <c r="E15136" t="s">
        <v>2188</v>
      </c>
      <c r="F15136">
        <v>23.5</v>
      </c>
      <c r="G15136">
        <v>69.31</v>
      </c>
      <c r="H15136">
        <v>0.01</v>
      </c>
      <c r="I15136" t="s">
        <v>592</v>
      </c>
      <c r="J15136">
        <v>110</v>
      </c>
      <c r="K15136">
        <v>6</v>
      </c>
      <c r="L15136" t="s">
        <v>2549</v>
      </c>
      <c r="M15136" t="s">
        <v>2348</v>
      </c>
      <c r="P15136" t="s">
        <v>2342</v>
      </c>
      <c r="S15136">
        <v>-26.63</v>
      </c>
      <c r="T15136">
        <v>0.33</v>
      </c>
      <c r="U15136" t="s">
        <v>2349</v>
      </c>
      <c r="V15136">
        <v>1</v>
      </c>
      <c r="W15136" t="s">
        <v>2549</v>
      </c>
    </row>
    <row r="15137" spans="1:23" x14ac:dyDescent="0.3">
      <c r="A15137">
        <v>23076</v>
      </c>
      <c r="B15137" s="15" t="s">
        <v>1879</v>
      </c>
      <c r="C15137" t="str">
        <f>_xlfn.XLOOKUP($B15137, STANDARDS!$A:$A, STANDARDS!$B:$B,,0,2)</f>
        <v>Plant fossil, India</v>
      </c>
      <c r="D15137" t="s">
        <v>1056</v>
      </c>
      <c r="E15137" t="s">
        <v>2189</v>
      </c>
      <c r="F15137">
        <v>23.32</v>
      </c>
      <c r="G15137">
        <v>69.73</v>
      </c>
      <c r="H15137">
        <v>0.01</v>
      </c>
      <c r="I15137" t="s">
        <v>592</v>
      </c>
      <c r="J15137">
        <v>116</v>
      </c>
      <c r="K15137">
        <v>6</v>
      </c>
      <c r="L15137" t="s">
        <v>2549</v>
      </c>
      <c r="M15137" t="s">
        <v>2348</v>
      </c>
      <c r="P15137" t="s">
        <v>2342</v>
      </c>
      <c r="S15137">
        <v>-26.83</v>
      </c>
      <c r="T15137">
        <v>0.33</v>
      </c>
      <c r="U15137" t="s">
        <v>2349</v>
      </c>
      <c r="V15137">
        <v>1</v>
      </c>
      <c r="W15137" t="s">
        <v>2549</v>
      </c>
    </row>
    <row r="15138" spans="1:23" x14ac:dyDescent="0.3">
      <c r="A15138">
        <v>23077</v>
      </c>
      <c r="B15138" s="15" t="s">
        <v>1880</v>
      </c>
      <c r="C15138" t="str">
        <f>_xlfn.XLOOKUP($B15138, STANDARDS!$A:$A, STANDARDS!$B:$B,,0,2)</f>
        <v>Chuckanut Fm</v>
      </c>
      <c r="D15138" t="s">
        <v>1060</v>
      </c>
      <c r="E15138" t="s">
        <v>2190</v>
      </c>
      <c r="F15138">
        <v>48.759700000000002</v>
      </c>
      <c r="G15138" s="38">
        <v>-122.48690000000001</v>
      </c>
      <c r="H15138">
        <v>1E-4</v>
      </c>
      <c r="I15138" t="s">
        <v>592</v>
      </c>
      <c r="J15138" cm="1">
        <f t="array" ref="J15138:L15138">_xlfn.XLOOKUP($C15138, AGE!$A:$A,AGE!$B:$D,,0,2)</f>
        <v>50.2</v>
      </c>
      <c r="K15138">
        <v>10</v>
      </c>
      <c r="L15138" t="str">
        <v xml:space="preserve">Mathewes et al. 2020; GSA 2018 </v>
      </c>
      <c r="M15138" t="s">
        <v>2350</v>
      </c>
      <c r="O15138">
        <v>15.58</v>
      </c>
      <c r="P15138" t="s">
        <v>2342</v>
      </c>
      <c r="S15138">
        <v>-25.7</v>
      </c>
      <c r="T15138">
        <v>0.1</v>
      </c>
      <c r="U15138" t="s">
        <v>2307</v>
      </c>
      <c r="V15138">
        <v>1</v>
      </c>
      <c r="W15138" t="s">
        <v>2550</v>
      </c>
    </row>
    <row r="15139" spans="1:23" x14ac:dyDescent="0.3">
      <c r="A15139">
        <v>23078</v>
      </c>
      <c r="B15139" s="15" t="s">
        <v>1880</v>
      </c>
      <c r="C15139" t="str">
        <f>_xlfn.XLOOKUP($B15139, STANDARDS!$A:$A, STANDARDS!$B:$B,,0,2)</f>
        <v>Chuckanut Fm</v>
      </c>
      <c r="D15139" t="s">
        <v>1060</v>
      </c>
      <c r="E15139" t="s">
        <v>2190</v>
      </c>
      <c r="F15139">
        <v>48.759700000000002</v>
      </c>
      <c r="G15139" s="38">
        <v>-122.48690000000001</v>
      </c>
      <c r="H15139">
        <v>1E-4</v>
      </c>
      <c r="I15139" t="s">
        <v>592</v>
      </c>
      <c r="J15139" cm="1">
        <f t="array" ref="J15139:L15139">_xlfn.XLOOKUP($C15139, AGE!$A:$A,AGE!$B:$D,,0,2)</f>
        <v>50.2</v>
      </c>
      <c r="K15139">
        <v>10</v>
      </c>
      <c r="L15139" t="str">
        <v xml:space="preserve">Mathewes et al. 2020; GSA 2018 </v>
      </c>
      <c r="M15139" t="s">
        <v>2350</v>
      </c>
      <c r="O15139">
        <v>0.04</v>
      </c>
      <c r="P15139" t="s">
        <v>2342</v>
      </c>
      <c r="S15139">
        <v>-23.7</v>
      </c>
      <c r="T15139">
        <v>0.1</v>
      </c>
      <c r="U15139" t="s">
        <v>2307</v>
      </c>
      <c r="V15139">
        <v>1</v>
      </c>
      <c r="W15139" t="s">
        <v>2550</v>
      </c>
    </row>
    <row r="15140" spans="1:23" x14ac:dyDescent="0.3">
      <c r="A15140">
        <v>23079</v>
      </c>
      <c r="B15140" s="15" t="s">
        <v>1880</v>
      </c>
      <c r="C15140" t="str">
        <f>_xlfn.XLOOKUP($B15140, STANDARDS!$A:$A, STANDARDS!$B:$B,,0,2)</f>
        <v>Chuckanut Fm</v>
      </c>
      <c r="D15140" t="s">
        <v>1060</v>
      </c>
      <c r="E15140" t="s">
        <v>2190</v>
      </c>
      <c r="F15140">
        <v>48.759700000000002</v>
      </c>
      <c r="G15140" s="38">
        <v>-122.48690000000001</v>
      </c>
      <c r="H15140">
        <v>1E-4</v>
      </c>
      <c r="I15140" t="s">
        <v>592</v>
      </c>
      <c r="J15140" cm="1">
        <f t="array" ref="J15140:L15140">_xlfn.XLOOKUP($C15140, AGE!$A:$A,AGE!$B:$D,,0,2)</f>
        <v>50.2</v>
      </c>
      <c r="K15140">
        <v>10</v>
      </c>
      <c r="L15140" t="str">
        <v xml:space="preserve">Mathewes et al. 2020; GSA 2018 </v>
      </c>
      <c r="M15140" t="s">
        <v>2350</v>
      </c>
      <c r="O15140">
        <v>0.04</v>
      </c>
      <c r="P15140" t="s">
        <v>2342</v>
      </c>
      <c r="S15140">
        <v>-23.5</v>
      </c>
      <c r="T15140">
        <v>0.1</v>
      </c>
      <c r="U15140" t="s">
        <v>2307</v>
      </c>
      <c r="V15140">
        <v>1</v>
      </c>
      <c r="W15140" t="s">
        <v>2550</v>
      </c>
    </row>
    <row r="15141" spans="1:23" x14ac:dyDescent="0.3">
      <c r="A15141">
        <v>23080</v>
      </c>
      <c r="B15141" s="15" t="s">
        <v>1880</v>
      </c>
      <c r="C15141" t="str">
        <f>_xlfn.XLOOKUP($B15141, STANDARDS!$A:$A, STANDARDS!$B:$B,,0,2)</f>
        <v>Chuckanut Fm</v>
      </c>
      <c r="D15141" t="s">
        <v>1060</v>
      </c>
      <c r="E15141" t="s">
        <v>2190</v>
      </c>
      <c r="F15141">
        <v>48.759700000000002</v>
      </c>
      <c r="G15141" s="38">
        <v>-122.48690000000001</v>
      </c>
      <c r="H15141">
        <v>1E-4</v>
      </c>
      <c r="I15141" t="s">
        <v>592</v>
      </c>
      <c r="J15141" cm="1">
        <f t="array" ref="J15141:L15141">_xlfn.XLOOKUP($C15141, AGE!$A:$A,AGE!$B:$D,,0,2)</f>
        <v>50.2</v>
      </c>
      <c r="K15141">
        <v>10</v>
      </c>
      <c r="L15141" t="str">
        <v xml:space="preserve">Mathewes et al. 2020; GSA 2018 </v>
      </c>
      <c r="M15141" t="s">
        <v>2350</v>
      </c>
      <c r="O15141">
        <v>0.01</v>
      </c>
      <c r="P15141" t="s">
        <v>2342</v>
      </c>
      <c r="S15141">
        <v>-25.6</v>
      </c>
      <c r="T15141">
        <v>0.1</v>
      </c>
      <c r="U15141" t="s">
        <v>2307</v>
      </c>
      <c r="V15141">
        <v>1</v>
      </c>
      <c r="W15141" t="s">
        <v>2550</v>
      </c>
    </row>
    <row r="15142" spans="1:23" x14ac:dyDescent="0.3">
      <c r="A15142">
        <v>23081</v>
      </c>
      <c r="B15142" s="15" t="s">
        <v>1880</v>
      </c>
      <c r="C15142" t="str">
        <f>_xlfn.XLOOKUP($B15142, STANDARDS!$A:$A, STANDARDS!$B:$B,,0,2)</f>
        <v>Chuckanut Fm</v>
      </c>
      <c r="D15142" t="s">
        <v>1060</v>
      </c>
      <c r="E15142" t="s">
        <v>2190</v>
      </c>
      <c r="F15142">
        <v>48.759700000000002</v>
      </c>
      <c r="G15142" s="38">
        <v>-122.48690000000001</v>
      </c>
      <c r="H15142">
        <v>1E-4</v>
      </c>
      <c r="I15142" t="s">
        <v>592</v>
      </c>
      <c r="J15142" cm="1">
        <f t="array" ref="J15142:L15142">_xlfn.XLOOKUP($C15142, AGE!$A:$A,AGE!$B:$D,,0,2)</f>
        <v>50.2</v>
      </c>
      <c r="K15142">
        <v>10</v>
      </c>
      <c r="L15142" t="str">
        <v xml:space="preserve">Mathewes et al. 2020; GSA 2018 </v>
      </c>
      <c r="M15142" t="s">
        <v>2350</v>
      </c>
      <c r="O15142">
        <v>0.01</v>
      </c>
      <c r="P15142" t="s">
        <v>2342</v>
      </c>
      <c r="S15142">
        <v>-25.5</v>
      </c>
      <c r="T15142">
        <v>0.1</v>
      </c>
      <c r="U15142" t="s">
        <v>2307</v>
      </c>
      <c r="V15142">
        <v>1</v>
      </c>
      <c r="W15142" t="s">
        <v>2550</v>
      </c>
    </row>
    <row r="15143" spans="1:23" x14ac:dyDescent="0.3">
      <c r="A15143">
        <v>23082</v>
      </c>
      <c r="B15143" s="15" t="s">
        <v>1880</v>
      </c>
      <c r="C15143" t="str">
        <f>_xlfn.XLOOKUP($B15143, STANDARDS!$A:$A, STANDARDS!$B:$B,,0,2)</f>
        <v>Chuckanut Fm</v>
      </c>
      <c r="D15143" t="s">
        <v>1060</v>
      </c>
      <c r="E15143" t="s">
        <v>2190</v>
      </c>
      <c r="F15143">
        <v>48.759700000000002</v>
      </c>
      <c r="G15143" s="38">
        <v>-122.48690000000001</v>
      </c>
      <c r="H15143">
        <v>1E-4</v>
      </c>
      <c r="I15143" t="s">
        <v>592</v>
      </c>
      <c r="J15143" cm="1">
        <f t="array" ref="J15143:L15143">_xlfn.XLOOKUP($C15143, AGE!$A:$A,AGE!$B:$D,,0,2)</f>
        <v>50.2</v>
      </c>
      <c r="K15143">
        <v>10</v>
      </c>
      <c r="L15143" t="str">
        <v xml:space="preserve">Mathewes et al. 2020; GSA 2018 </v>
      </c>
      <c r="M15143" t="s">
        <v>2350</v>
      </c>
      <c r="O15143">
        <v>0.02</v>
      </c>
      <c r="P15143" t="s">
        <v>2342</v>
      </c>
      <c r="S15143">
        <v>-25.4</v>
      </c>
      <c r="T15143">
        <v>0.1</v>
      </c>
      <c r="U15143" t="s">
        <v>2307</v>
      </c>
      <c r="V15143">
        <v>1</v>
      </c>
      <c r="W15143" t="s">
        <v>2550</v>
      </c>
    </row>
    <row r="15144" spans="1:23" x14ac:dyDescent="0.3">
      <c r="A15144">
        <v>23083</v>
      </c>
      <c r="B15144" s="15" t="s">
        <v>1880</v>
      </c>
      <c r="C15144" t="str">
        <f>_xlfn.XLOOKUP($B15144, STANDARDS!$A:$A, STANDARDS!$B:$B,,0,2)</f>
        <v>Chuckanut Fm</v>
      </c>
      <c r="D15144" t="s">
        <v>1060</v>
      </c>
      <c r="E15144" t="s">
        <v>2190</v>
      </c>
      <c r="F15144">
        <v>48.759700000000002</v>
      </c>
      <c r="G15144" s="38">
        <v>-122.48690000000001</v>
      </c>
      <c r="H15144">
        <v>1E-4</v>
      </c>
      <c r="I15144" t="s">
        <v>592</v>
      </c>
      <c r="J15144" cm="1">
        <f t="array" ref="J15144:L15144">_xlfn.XLOOKUP($C15144, AGE!$A:$A,AGE!$B:$D,,0,2)</f>
        <v>50.2</v>
      </c>
      <c r="K15144">
        <v>10</v>
      </c>
      <c r="L15144" t="str">
        <v xml:space="preserve">Mathewes et al. 2020; GSA 2018 </v>
      </c>
      <c r="M15144" t="s">
        <v>2350</v>
      </c>
      <c r="O15144">
        <v>0.02</v>
      </c>
      <c r="P15144" t="s">
        <v>2342</v>
      </c>
      <c r="S15144">
        <v>-24.8</v>
      </c>
      <c r="T15144">
        <v>0.1</v>
      </c>
      <c r="U15144" t="s">
        <v>2307</v>
      </c>
      <c r="V15144">
        <v>1</v>
      </c>
      <c r="W15144" t="s">
        <v>2550</v>
      </c>
    </row>
    <row r="15145" spans="1:23" x14ac:dyDescent="0.3">
      <c r="A15145">
        <v>23084</v>
      </c>
      <c r="B15145" s="15" t="s">
        <v>1880</v>
      </c>
      <c r="C15145" t="str">
        <f>_xlfn.XLOOKUP($B15145, STANDARDS!$A:$A, STANDARDS!$B:$B,,0,2)</f>
        <v>Chuckanut Fm</v>
      </c>
      <c r="D15145" t="s">
        <v>1060</v>
      </c>
      <c r="E15145" t="s">
        <v>2190</v>
      </c>
      <c r="F15145">
        <v>48.759700000000002</v>
      </c>
      <c r="G15145" s="38">
        <v>-122.48690000000001</v>
      </c>
      <c r="H15145">
        <v>1E-4</v>
      </c>
      <c r="I15145" t="s">
        <v>592</v>
      </c>
      <c r="J15145" cm="1">
        <f t="array" ref="J15145:L15145">_xlfn.XLOOKUP($C15145, AGE!$A:$A,AGE!$B:$D,,0,2)</f>
        <v>50.2</v>
      </c>
      <c r="K15145">
        <v>10</v>
      </c>
      <c r="L15145" t="str">
        <v xml:space="preserve">Mathewes et al. 2020; GSA 2018 </v>
      </c>
      <c r="M15145" t="s">
        <v>2351</v>
      </c>
      <c r="O15145">
        <v>0.22</v>
      </c>
      <c r="P15145" t="s">
        <v>2342</v>
      </c>
      <c r="S15145">
        <v>-24</v>
      </c>
      <c r="T15145">
        <v>0.1</v>
      </c>
      <c r="U15145" t="s">
        <v>2307</v>
      </c>
      <c r="V15145">
        <v>1</v>
      </c>
      <c r="W15145" t="s">
        <v>2550</v>
      </c>
    </row>
    <row r="15146" spans="1:23" x14ac:dyDescent="0.3">
      <c r="A15146">
        <v>23085</v>
      </c>
      <c r="B15146" s="15" t="s">
        <v>1880</v>
      </c>
      <c r="C15146" t="str">
        <f>_xlfn.XLOOKUP($B15146, STANDARDS!$A:$A, STANDARDS!$B:$B,,0,2)</f>
        <v>Chuckanut Fm</v>
      </c>
      <c r="D15146" t="s">
        <v>1060</v>
      </c>
      <c r="E15146" t="s">
        <v>2190</v>
      </c>
      <c r="F15146">
        <v>48.759700000000002</v>
      </c>
      <c r="G15146" s="38">
        <v>-122.48690000000001</v>
      </c>
      <c r="H15146">
        <v>1E-4</v>
      </c>
      <c r="I15146" t="s">
        <v>592</v>
      </c>
      <c r="J15146" cm="1">
        <f t="array" ref="J15146:L15146">_xlfn.XLOOKUP($C15146, AGE!$A:$A,AGE!$B:$D,,0,2)</f>
        <v>50.2</v>
      </c>
      <c r="K15146">
        <v>10</v>
      </c>
      <c r="L15146" t="str">
        <v xml:space="preserve">Mathewes et al. 2020; GSA 2018 </v>
      </c>
      <c r="M15146" t="s">
        <v>2351</v>
      </c>
      <c r="O15146">
        <v>0.83</v>
      </c>
      <c r="P15146" t="s">
        <v>2342</v>
      </c>
      <c r="S15146">
        <v>-24.5</v>
      </c>
      <c r="T15146">
        <v>0.1</v>
      </c>
      <c r="U15146" t="s">
        <v>2307</v>
      </c>
      <c r="V15146">
        <v>1</v>
      </c>
      <c r="W15146" t="s">
        <v>2550</v>
      </c>
    </row>
    <row r="15147" spans="1:23" x14ac:dyDescent="0.3">
      <c r="A15147">
        <v>23086</v>
      </c>
      <c r="B15147" s="15" t="s">
        <v>1880</v>
      </c>
      <c r="C15147" t="str">
        <f>_xlfn.XLOOKUP($B15147, STANDARDS!$A:$A, STANDARDS!$B:$B,,0,2)</f>
        <v>Chuckanut Fm</v>
      </c>
      <c r="D15147" t="s">
        <v>1060</v>
      </c>
      <c r="E15147" t="s">
        <v>2190</v>
      </c>
      <c r="F15147">
        <v>48.759700000000002</v>
      </c>
      <c r="G15147" s="38">
        <v>-122.48690000000001</v>
      </c>
      <c r="H15147">
        <v>1E-4</v>
      </c>
      <c r="I15147" t="s">
        <v>592</v>
      </c>
      <c r="J15147" cm="1">
        <f t="array" ref="J15147:L15147">_xlfn.XLOOKUP($C15147, AGE!$A:$A,AGE!$B:$D,,0,2)</f>
        <v>50.2</v>
      </c>
      <c r="K15147">
        <v>10</v>
      </c>
      <c r="L15147" t="str">
        <v xml:space="preserve">Mathewes et al. 2020; GSA 2018 </v>
      </c>
      <c r="M15147" t="s">
        <v>2352</v>
      </c>
      <c r="O15147">
        <v>39.840000000000003</v>
      </c>
      <c r="P15147" t="s">
        <v>2342</v>
      </c>
      <c r="S15147">
        <v>-25.1</v>
      </c>
      <c r="T15147">
        <v>0.1</v>
      </c>
      <c r="U15147" t="s">
        <v>2307</v>
      </c>
      <c r="V15147">
        <v>1</v>
      </c>
      <c r="W15147" t="s">
        <v>2550</v>
      </c>
    </row>
    <row r="15148" spans="1:23" x14ac:dyDescent="0.3">
      <c r="A15148">
        <v>23086</v>
      </c>
      <c r="B15148" s="15" t="s">
        <v>1880</v>
      </c>
      <c r="C15148" t="str">
        <f>_xlfn.XLOOKUP($B15148, STANDARDS!$A:$A, STANDARDS!$B:$B,,0,2)</f>
        <v>Chuckanut Fm</v>
      </c>
      <c r="D15148" t="s">
        <v>1060</v>
      </c>
      <c r="E15148" t="s">
        <v>2190</v>
      </c>
      <c r="F15148">
        <v>48.759700000000002</v>
      </c>
      <c r="G15148" s="38">
        <v>-122.48690000000001</v>
      </c>
      <c r="H15148">
        <v>1E-4</v>
      </c>
      <c r="I15148" t="s">
        <v>592</v>
      </c>
      <c r="J15148" cm="1">
        <f t="array" ref="J15148:L15148">_xlfn.XLOOKUP($C15148, AGE!$A:$A,AGE!$B:$D,,0,2)</f>
        <v>50.2</v>
      </c>
      <c r="K15148">
        <v>10</v>
      </c>
      <c r="L15148" t="str">
        <v xml:space="preserve">Mathewes et al. 2020; GSA 2018 </v>
      </c>
      <c r="M15148" t="s">
        <v>2352</v>
      </c>
      <c r="O15148">
        <v>41.65</v>
      </c>
      <c r="P15148" t="s">
        <v>2342</v>
      </c>
      <c r="S15148">
        <v>-25.1</v>
      </c>
      <c r="T15148">
        <v>0.1</v>
      </c>
      <c r="U15148" t="s">
        <v>2307</v>
      </c>
      <c r="V15148">
        <v>1</v>
      </c>
      <c r="W15148" t="s">
        <v>2550</v>
      </c>
    </row>
    <row r="15149" spans="1:23" x14ac:dyDescent="0.3">
      <c r="A15149">
        <v>23088</v>
      </c>
      <c r="B15149" s="15" t="s">
        <v>1880</v>
      </c>
      <c r="C15149" t="str">
        <f>_xlfn.XLOOKUP($B15149, STANDARDS!$A:$A, STANDARDS!$B:$B,,0,2)</f>
        <v>Chuckanut Fm</v>
      </c>
      <c r="D15149" t="s">
        <v>1060</v>
      </c>
      <c r="E15149" t="s">
        <v>2190</v>
      </c>
      <c r="F15149">
        <v>48.759700000000002</v>
      </c>
      <c r="G15149" s="38">
        <v>-122.48690000000001</v>
      </c>
      <c r="H15149">
        <v>1E-4</v>
      </c>
      <c r="I15149" t="s">
        <v>592</v>
      </c>
      <c r="J15149" cm="1">
        <f t="array" ref="J15149:L15149">_xlfn.XLOOKUP($C15149, AGE!$A:$A,AGE!$B:$D,,0,2)</f>
        <v>50.2</v>
      </c>
      <c r="K15149">
        <v>10</v>
      </c>
      <c r="L15149" t="str">
        <v xml:space="preserve">Mathewes et al. 2020; GSA 2018 </v>
      </c>
      <c r="M15149" t="s">
        <v>2351</v>
      </c>
      <c r="O15149">
        <v>0.6</v>
      </c>
      <c r="P15149" t="s">
        <v>2342</v>
      </c>
      <c r="S15149">
        <v>-24.8</v>
      </c>
      <c r="T15149">
        <v>0.1</v>
      </c>
      <c r="U15149" t="s">
        <v>2307</v>
      </c>
      <c r="V15149">
        <v>1</v>
      </c>
      <c r="W15149" t="s">
        <v>2550</v>
      </c>
    </row>
    <row r="15150" spans="1:23" x14ac:dyDescent="0.3">
      <c r="A15150">
        <v>23089</v>
      </c>
      <c r="B15150" s="15" t="s">
        <v>1880</v>
      </c>
      <c r="C15150" t="str">
        <f>_xlfn.XLOOKUP($B15150, STANDARDS!$A:$A, STANDARDS!$B:$B,,0,2)</f>
        <v>Chuckanut Fm</v>
      </c>
      <c r="D15150" t="s">
        <v>1060</v>
      </c>
      <c r="E15150" t="s">
        <v>2190</v>
      </c>
      <c r="F15150">
        <v>48.759700000000002</v>
      </c>
      <c r="G15150" s="38">
        <v>-122.48690000000001</v>
      </c>
      <c r="H15150">
        <v>1E-4</v>
      </c>
      <c r="I15150" t="s">
        <v>592</v>
      </c>
      <c r="J15150" cm="1">
        <f t="array" ref="J15150:L15150">_xlfn.XLOOKUP($C15150, AGE!$A:$A,AGE!$B:$D,,0,2)</f>
        <v>50.2</v>
      </c>
      <c r="K15150">
        <v>10</v>
      </c>
      <c r="L15150" t="str">
        <v xml:space="preserve">Mathewes et al. 2020; GSA 2018 </v>
      </c>
      <c r="M15150" t="s">
        <v>2350</v>
      </c>
      <c r="O15150">
        <v>0.03</v>
      </c>
      <c r="P15150" t="s">
        <v>2342</v>
      </c>
      <c r="S15150">
        <v>-24.5</v>
      </c>
      <c r="T15150">
        <v>0.1</v>
      </c>
      <c r="U15150" t="s">
        <v>2307</v>
      </c>
      <c r="V15150">
        <v>1</v>
      </c>
      <c r="W15150" t="s">
        <v>2550</v>
      </c>
    </row>
    <row r="15151" spans="1:23" x14ac:dyDescent="0.3">
      <c r="A15151">
        <v>23090</v>
      </c>
      <c r="B15151" s="15" t="s">
        <v>1880</v>
      </c>
      <c r="C15151" t="str">
        <f>_xlfn.XLOOKUP($B15151, STANDARDS!$A:$A, STANDARDS!$B:$B,,0,2)</f>
        <v>Chuckanut Fm</v>
      </c>
      <c r="D15151" t="s">
        <v>1060</v>
      </c>
      <c r="E15151" t="s">
        <v>2190</v>
      </c>
      <c r="F15151">
        <v>48.759700000000002</v>
      </c>
      <c r="G15151" s="38">
        <v>-122.48690000000001</v>
      </c>
      <c r="H15151">
        <v>1E-4</v>
      </c>
      <c r="I15151" t="s">
        <v>592</v>
      </c>
      <c r="J15151" cm="1">
        <f t="array" ref="J15151:L15151">_xlfn.XLOOKUP($C15151, AGE!$A:$A,AGE!$B:$D,,0,2)</f>
        <v>50.2</v>
      </c>
      <c r="K15151">
        <v>10</v>
      </c>
      <c r="L15151" t="str">
        <v xml:space="preserve">Mathewes et al. 2020; GSA 2018 </v>
      </c>
      <c r="M15151" t="s">
        <v>2351</v>
      </c>
      <c r="O15151">
        <v>0.28000000000000003</v>
      </c>
      <c r="P15151" t="s">
        <v>2342</v>
      </c>
      <c r="S15151">
        <v>-23.8</v>
      </c>
      <c r="T15151">
        <v>0.1</v>
      </c>
      <c r="U15151" t="s">
        <v>2307</v>
      </c>
      <c r="V15151">
        <v>1</v>
      </c>
      <c r="W15151" t="s">
        <v>2550</v>
      </c>
    </row>
    <row r="15152" spans="1:23" x14ac:dyDescent="0.3">
      <c r="A15152">
        <v>23091</v>
      </c>
      <c r="B15152" s="15" t="s">
        <v>1880</v>
      </c>
      <c r="C15152" t="str">
        <f>_xlfn.XLOOKUP($B15152, STANDARDS!$A:$A, STANDARDS!$B:$B,,0,2)</f>
        <v>Chuckanut Fm</v>
      </c>
      <c r="D15152" t="s">
        <v>1060</v>
      </c>
      <c r="E15152" t="s">
        <v>2190</v>
      </c>
      <c r="F15152">
        <v>48.759700000000002</v>
      </c>
      <c r="G15152" s="38">
        <v>-122.48690000000001</v>
      </c>
      <c r="H15152">
        <v>1E-4</v>
      </c>
      <c r="I15152" t="s">
        <v>592</v>
      </c>
      <c r="J15152" cm="1">
        <f t="array" ref="J15152:L15152">_xlfn.XLOOKUP($C15152, AGE!$A:$A,AGE!$B:$D,,0,2)</f>
        <v>50.2</v>
      </c>
      <c r="K15152">
        <v>10</v>
      </c>
      <c r="L15152" t="str">
        <v xml:space="preserve">Mathewes et al. 2020; GSA 2018 </v>
      </c>
      <c r="M15152" t="s">
        <v>2351</v>
      </c>
      <c r="O15152">
        <v>0.22</v>
      </c>
      <c r="P15152" t="s">
        <v>2342</v>
      </c>
      <c r="S15152">
        <v>-24.2</v>
      </c>
      <c r="T15152">
        <v>0.1</v>
      </c>
      <c r="U15152" t="s">
        <v>2307</v>
      </c>
      <c r="V15152">
        <v>1</v>
      </c>
      <c r="W15152" t="s">
        <v>2550</v>
      </c>
    </row>
    <row r="15153" spans="1:23" x14ac:dyDescent="0.3">
      <c r="A15153">
        <v>23092</v>
      </c>
      <c r="B15153" s="15" t="s">
        <v>1880</v>
      </c>
      <c r="C15153" t="str">
        <f>_xlfn.XLOOKUP($B15153, STANDARDS!$A:$A, STANDARDS!$B:$B,,0,2)</f>
        <v>Chuckanut Fm</v>
      </c>
      <c r="D15153" t="s">
        <v>1060</v>
      </c>
      <c r="E15153" t="s">
        <v>2190</v>
      </c>
      <c r="F15153">
        <v>48.759700000000002</v>
      </c>
      <c r="G15153" s="38">
        <v>-122.48690000000001</v>
      </c>
      <c r="H15153">
        <v>1E-4</v>
      </c>
      <c r="I15153" t="s">
        <v>592</v>
      </c>
      <c r="J15153" cm="1">
        <f t="array" ref="J15153:L15153">_xlfn.XLOOKUP($C15153, AGE!$A:$A,AGE!$B:$D,,0,2)</f>
        <v>50.2</v>
      </c>
      <c r="K15153">
        <v>10</v>
      </c>
      <c r="L15153" t="str">
        <v xml:space="preserve">Mathewes et al. 2020; GSA 2018 </v>
      </c>
      <c r="M15153" t="s">
        <v>2353</v>
      </c>
      <c r="O15153">
        <v>0.18</v>
      </c>
      <c r="P15153" t="s">
        <v>2342</v>
      </c>
      <c r="S15153">
        <v>-24.4</v>
      </c>
      <c r="T15153">
        <v>0.1</v>
      </c>
      <c r="U15153" t="s">
        <v>2307</v>
      </c>
      <c r="V15153">
        <v>1</v>
      </c>
      <c r="W15153" t="s">
        <v>2550</v>
      </c>
    </row>
    <row r="15154" spans="1:23" x14ac:dyDescent="0.3">
      <c r="A15154">
        <v>23093</v>
      </c>
      <c r="B15154" s="15" t="s">
        <v>1880</v>
      </c>
      <c r="C15154" t="str">
        <f>_xlfn.XLOOKUP($B15154, STANDARDS!$A:$A, STANDARDS!$B:$B,,0,2)</f>
        <v>Chuckanut Fm</v>
      </c>
      <c r="D15154" t="s">
        <v>1060</v>
      </c>
      <c r="E15154" t="s">
        <v>2190</v>
      </c>
      <c r="F15154">
        <v>48.759700000000002</v>
      </c>
      <c r="G15154" s="38">
        <v>-122.48690000000001</v>
      </c>
      <c r="H15154">
        <v>1E-4</v>
      </c>
      <c r="I15154" t="s">
        <v>592</v>
      </c>
      <c r="J15154" cm="1">
        <f t="array" ref="J15154:L15154">_xlfn.XLOOKUP($C15154, AGE!$A:$A,AGE!$B:$D,,0,2)</f>
        <v>50.2</v>
      </c>
      <c r="K15154">
        <v>10</v>
      </c>
      <c r="L15154" t="str">
        <v xml:space="preserve">Mathewes et al. 2020; GSA 2018 </v>
      </c>
      <c r="M15154" t="s">
        <v>2353</v>
      </c>
      <c r="O15154">
        <v>0.28000000000000003</v>
      </c>
      <c r="P15154" t="s">
        <v>2342</v>
      </c>
      <c r="S15154">
        <v>-24.2</v>
      </c>
      <c r="T15154">
        <v>0.1</v>
      </c>
      <c r="U15154" t="s">
        <v>2307</v>
      </c>
      <c r="V15154">
        <v>1</v>
      </c>
      <c r="W15154" t="s">
        <v>2550</v>
      </c>
    </row>
    <row r="15155" spans="1:23" x14ac:dyDescent="0.3">
      <c r="A15155">
        <v>23094</v>
      </c>
      <c r="B15155" s="15" t="s">
        <v>1880</v>
      </c>
      <c r="C15155" t="str">
        <f>_xlfn.XLOOKUP($B15155, STANDARDS!$A:$A, STANDARDS!$B:$B,,0,2)</f>
        <v>Chuckanut Fm</v>
      </c>
      <c r="D15155" t="s">
        <v>1060</v>
      </c>
      <c r="E15155" t="s">
        <v>2190</v>
      </c>
      <c r="F15155">
        <v>48.759700000000002</v>
      </c>
      <c r="G15155" s="38">
        <v>-122.48690000000001</v>
      </c>
      <c r="H15155">
        <v>1E-4</v>
      </c>
      <c r="I15155" t="s">
        <v>592</v>
      </c>
      <c r="J15155" cm="1">
        <f t="array" ref="J15155:L15155">_xlfn.XLOOKUP($C15155, AGE!$A:$A,AGE!$B:$D,,0,2)</f>
        <v>50.2</v>
      </c>
      <c r="K15155">
        <v>10</v>
      </c>
      <c r="L15155" t="str">
        <v xml:space="preserve">Mathewes et al. 2020; GSA 2018 </v>
      </c>
      <c r="M15155" t="s">
        <v>2350</v>
      </c>
      <c r="O15155">
        <v>0.02</v>
      </c>
      <c r="P15155" t="s">
        <v>2342</v>
      </c>
      <c r="S15155">
        <v>-24.2</v>
      </c>
      <c r="T15155">
        <v>0.1</v>
      </c>
      <c r="U15155" t="s">
        <v>2307</v>
      </c>
      <c r="V15155">
        <v>1</v>
      </c>
      <c r="W15155" t="s">
        <v>2550</v>
      </c>
    </row>
    <row r="15156" spans="1:23" x14ac:dyDescent="0.3">
      <c r="A15156">
        <v>23095</v>
      </c>
      <c r="B15156" s="15" t="s">
        <v>1880</v>
      </c>
      <c r="C15156" t="str">
        <f>_xlfn.XLOOKUP($B15156, STANDARDS!$A:$A, STANDARDS!$B:$B,,0,2)</f>
        <v>Chuckanut Fm</v>
      </c>
      <c r="D15156" t="s">
        <v>1060</v>
      </c>
      <c r="E15156" t="s">
        <v>2190</v>
      </c>
      <c r="F15156">
        <v>48.759700000000002</v>
      </c>
      <c r="G15156" s="38">
        <v>-122.48690000000001</v>
      </c>
      <c r="H15156">
        <v>1E-4</v>
      </c>
      <c r="I15156" t="s">
        <v>592</v>
      </c>
      <c r="J15156" cm="1">
        <f t="array" ref="J15156:L15156">_xlfn.XLOOKUP($C15156, AGE!$A:$A,AGE!$B:$D,,0,2)</f>
        <v>50.2</v>
      </c>
      <c r="K15156">
        <v>10</v>
      </c>
      <c r="L15156" t="str">
        <v xml:space="preserve">Mathewes et al. 2020; GSA 2018 </v>
      </c>
      <c r="M15156" t="s">
        <v>2354</v>
      </c>
      <c r="O15156">
        <v>1.55</v>
      </c>
      <c r="P15156" t="s">
        <v>2342</v>
      </c>
      <c r="S15156">
        <v>-24.3</v>
      </c>
      <c r="T15156">
        <v>0.1</v>
      </c>
      <c r="U15156" t="s">
        <v>2307</v>
      </c>
      <c r="V15156">
        <v>1</v>
      </c>
      <c r="W15156" t="s">
        <v>2550</v>
      </c>
    </row>
    <row r="15157" spans="1:23" x14ac:dyDescent="0.3">
      <c r="A15157">
        <v>23096</v>
      </c>
      <c r="B15157" s="15" t="s">
        <v>1880</v>
      </c>
      <c r="C15157" t="str">
        <f>_xlfn.XLOOKUP($B15157, STANDARDS!$A:$A, STANDARDS!$B:$B,,0,2)</f>
        <v>Chuckanut Fm</v>
      </c>
      <c r="D15157" t="s">
        <v>1060</v>
      </c>
      <c r="E15157" t="s">
        <v>2190</v>
      </c>
      <c r="F15157">
        <v>48.759700000000002</v>
      </c>
      <c r="G15157" s="38">
        <v>-122.48690000000001</v>
      </c>
      <c r="H15157">
        <v>1E-4</v>
      </c>
      <c r="I15157" t="s">
        <v>592</v>
      </c>
      <c r="J15157" cm="1">
        <f t="array" ref="J15157:L15157">_xlfn.XLOOKUP($C15157, AGE!$A:$A,AGE!$B:$D,,0,2)</f>
        <v>50.2</v>
      </c>
      <c r="K15157">
        <v>10</v>
      </c>
      <c r="L15157" t="str">
        <v xml:space="preserve">Mathewes et al. 2020; GSA 2018 </v>
      </c>
      <c r="M15157" t="s">
        <v>2354</v>
      </c>
      <c r="O15157">
        <v>0.24</v>
      </c>
      <c r="P15157" t="s">
        <v>2342</v>
      </c>
      <c r="S15157">
        <v>-26.5</v>
      </c>
      <c r="T15157">
        <v>0.1</v>
      </c>
      <c r="U15157" t="s">
        <v>2307</v>
      </c>
      <c r="V15157">
        <v>1</v>
      </c>
      <c r="W15157" t="s">
        <v>2550</v>
      </c>
    </row>
    <row r="15158" spans="1:23" x14ac:dyDescent="0.3">
      <c r="A15158">
        <v>23097</v>
      </c>
      <c r="B15158" s="15" t="s">
        <v>1880</v>
      </c>
      <c r="C15158" t="str">
        <f>_xlfn.XLOOKUP($B15158, STANDARDS!$A:$A, STANDARDS!$B:$B,,0,2)</f>
        <v>Chuckanut Fm</v>
      </c>
      <c r="D15158" t="s">
        <v>1060</v>
      </c>
      <c r="E15158" t="s">
        <v>2190</v>
      </c>
      <c r="F15158">
        <v>48.759700000000002</v>
      </c>
      <c r="G15158" s="38">
        <v>-122.48690000000001</v>
      </c>
      <c r="H15158">
        <v>1E-4</v>
      </c>
      <c r="I15158" t="s">
        <v>592</v>
      </c>
      <c r="J15158" cm="1">
        <f t="array" ref="J15158:L15158">_xlfn.XLOOKUP($C15158, AGE!$A:$A,AGE!$B:$D,,0,2)</f>
        <v>50.2</v>
      </c>
      <c r="K15158">
        <v>10</v>
      </c>
      <c r="L15158" t="str">
        <v xml:space="preserve">Mathewes et al. 2020; GSA 2018 </v>
      </c>
      <c r="M15158" t="s">
        <v>2350</v>
      </c>
      <c r="O15158">
        <v>0.01</v>
      </c>
      <c r="P15158" t="s">
        <v>2342</v>
      </c>
      <c r="S15158">
        <v>-24.5</v>
      </c>
      <c r="T15158">
        <v>0.1</v>
      </c>
      <c r="U15158" t="s">
        <v>2307</v>
      </c>
      <c r="V15158">
        <v>1</v>
      </c>
      <c r="W15158" t="s">
        <v>2550</v>
      </c>
    </row>
    <row r="15159" spans="1:23" x14ac:dyDescent="0.3">
      <c r="A15159">
        <v>23098</v>
      </c>
      <c r="B15159" s="15" t="s">
        <v>1880</v>
      </c>
      <c r="C15159" t="str">
        <f>_xlfn.XLOOKUP($B15159, STANDARDS!$A:$A, STANDARDS!$B:$B,,0,2)</f>
        <v>Chuckanut Fm</v>
      </c>
      <c r="D15159" t="s">
        <v>1060</v>
      </c>
      <c r="E15159" t="s">
        <v>2190</v>
      </c>
      <c r="F15159">
        <v>48.759700000000002</v>
      </c>
      <c r="G15159" s="38">
        <v>-122.48690000000001</v>
      </c>
      <c r="H15159">
        <v>1E-4</v>
      </c>
      <c r="I15159" t="s">
        <v>592</v>
      </c>
      <c r="J15159" cm="1">
        <f t="array" ref="J15159:L15159">_xlfn.XLOOKUP($C15159, AGE!$A:$A,AGE!$B:$D,,0,2)</f>
        <v>50.2</v>
      </c>
      <c r="K15159">
        <v>10</v>
      </c>
      <c r="L15159" t="str">
        <v xml:space="preserve">Mathewes et al. 2020; GSA 2018 </v>
      </c>
      <c r="M15159" t="s">
        <v>2350</v>
      </c>
      <c r="O15159">
        <v>0.02</v>
      </c>
      <c r="P15159" t="s">
        <v>2342</v>
      </c>
      <c r="S15159">
        <v>-24.5</v>
      </c>
      <c r="T15159">
        <v>0.1</v>
      </c>
      <c r="U15159" t="s">
        <v>2307</v>
      </c>
      <c r="V15159">
        <v>1</v>
      </c>
      <c r="W15159" t="s">
        <v>2550</v>
      </c>
    </row>
    <row r="15160" spans="1:23" x14ac:dyDescent="0.3">
      <c r="A15160">
        <v>23099</v>
      </c>
      <c r="B15160" s="15" t="s">
        <v>1880</v>
      </c>
      <c r="C15160" t="str">
        <f>_xlfn.XLOOKUP($B15160, STANDARDS!$A:$A, STANDARDS!$B:$B,,0,2)</f>
        <v>Chuckanut Fm</v>
      </c>
      <c r="D15160" t="s">
        <v>1060</v>
      </c>
      <c r="E15160" t="s">
        <v>2190</v>
      </c>
      <c r="F15160">
        <v>48.759700000000002</v>
      </c>
      <c r="G15160" s="38">
        <v>-122.48690000000001</v>
      </c>
      <c r="H15160">
        <v>1E-4</v>
      </c>
      <c r="I15160" t="s">
        <v>592</v>
      </c>
      <c r="J15160" cm="1">
        <f t="array" ref="J15160:L15160">_xlfn.XLOOKUP($C15160, AGE!$A:$A,AGE!$B:$D,,0,2)</f>
        <v>50.2</v>
      </c>
      <c r="K15160">
        <v>10</v>
      </c>
      <c r="L15160" t="str">
        <v xml:space="preserve">Mathewes et al. 2020; GSA 2018 </v>
      </c>
      <c r="M15160" t="s">
        <v>2352</v>
      </c>
      <c r="O15160">
        <v>45.2</v>
      </c>
      <c r="P15160" t="s">
        <v>2342</v>
      </c>
      <c r="S15160">
        <v>-25.8</v>
      </c>
      <c r="T15160">
        <v>0.1</v>
      </c>
      <c r="U15160" t="s">
        <v>2307</v>
      </c>
      <c r="V15160">
        <v>1</v>
      </c>
      <c r="W15160" t="s">
        <v>2550</v>
      </c>
    </row>
    <row r="15161" spans="1:23" x14ac:dyDescent="0.3">
      <c r="A15161">
        <v>23100</v>
      </c>
      <c r="B15161" s="15" t="s">
        <v>1880</v>
      </c>
      <c r="C15161" t="str">
        <f>_xlfn.XLOOKUP($B15161, STANDARDS!$A:$A, STANDARDS!$B:$B,,0,2)</f>
        <v>Chuckanut Fm</v>
      </c>
      <c r="D15161" t="s">
        <v>1060</v>
      </c>
      <c r="E15161" t="s">
        <v>2190</v>
      </c>
      <c r="F15161">
        <v>48.759700000000002</v>
      </c>
      <c r="G15161" s="38">
        <v>-122.48690000000001</v>
      </c>
      <c r="H15161">
        <v>1E-4</v>
      </c>
      <c r="I15161" t="s">
        <v>592</v>
      </c>
      <c r="J15161" cm="1">
        <f t="array" ref="J15161:L15161">_xlfn.XLOOKUP($C15161, AGE!$A:$A,AGE!$B:$D,,0,2)</f>
        <v>50.2</v>
      </c>
      <c r="K15161">
        <v>10</v>
      </c>
      <c r="L15161" t="str">
        <v xml:space="preserve">Mathewes et al. 2020; GSA 2018 </v>
      </c>
      <c r="M15161" t="s">
        <v>2350</v>
      </c>
      <c r="O15161">
        <v>0.01</v>
      </c>
      <c r="P15161" t="s">
        <v>2342</v>
      </c>
      <c r="S15161">
        <v>-25.1</v>
      </c>
      <c r="T15161">
        <v>0.1</v>
      </c>
      <c r="U15161" t="s">
        <v>2307</v>
      </c>
      <c r="V15161">
        <v>1</v>
      </c>
      <c r="W15161" t="s">
        <v>2550</v>
      </c>
    </row>
    <row r="15162" spans="1:23" x14ac:dyDescent="0.3">
      <c r="A15162">
        <v>23101</v>
      </c>
      <c r="B15162" s="15" t="s">
        <v>1880</v>
      </c>
      <c r="C15162" t="str">
        <f>_xlfn.XLOOKUP($B15162, STANDARDS!$A:$A, STANDARDS!$B:$B,,0,2)</f>
        <v>Chuckanut Fm</v>
      </c>
      <c r="D15162" t="s">
        <v>1060</v>
      </c>
      <c r="E15162" t="s">
        <v>2190</v>
      </c>
      <c r="F15162">
        <v>48.759700000000002</v>
      </c>
      <c r="G15162" s="38">
        <v>-122.48690000000001</v>
      </c>
      <c r="H15162">
        <v>1E-4</v>
      </c>
      <c r="I15162" t="s">
        <v>592</v>
      </c>
      <c r="J15162" cm="1">
        <f t="array" ref="J15162:L15162">_xlfn.XLOOKUP($C15162, AGE!$A:$A,AGE!$B:$D,,0,2)</f>
        <v>50.2</v>
      </c>
      <c r="K15162">
        <v>10</v>
      </c>
      <c r="L15162" t="str">
        <v xml:space="preserve">Mathewes et al. 2020; GSA 2018 </v>
      </c>
      <c r="M15162" t="s">
        <v>2350</v>
      </c>
      <c r="O15162">
        <v>0.03</v>
      </c>
      <c r="P15162" t="s">
        <v>2342</v>
      </c>
      <c r="S15162">
        <v>-24.2</v>
      </c>
      <c r="T15162">
        <v>0.1</v>
      </c>
      <c r="U15162" t="s">
        <v>2307</v>
      </c>
      <c r="V15162">
        <v>1</v>
      </c>
      <c r="W15162" t="s">
        <v>2550</v>
      </c>
    </row>
    <row r="15163" spans="1:23" x14ac:dyDescent="0.3">
      <c r="A15163">
        <v>23102</v>
      </c>
      <c r="B15163" s="15" t="s">
        <v>1880</v>
      </c>
      <c r="C15163" t="str">
        <f>_xlfn.XLOOKUP($B15163, STANDARDS!$A:$A, STANDARDS!$B:$B,,0,2)</f>
        <v>Chuckanut Fm</v>
      </c>
      <c r="D15163" t="s">
        <v>1060</v>
      </c>
      <c r="E15163" t="s">
        <v>2190</v>
      </c>
      <c r="F15163">
        <v>48.759700000000002</v>
      </c>
      <c r="G15163" s="38">
        <v>-122.48690000000001</v>
      </c>
      <c r="H15163">
        <v>1E-4</v>
      </c>
      <c r="I15163" t="s">
        <v>592</v>
      </c>
      <c r="J15163" cm="1">
        <f t="array" ref="J15163:L15163">_xlfn.XLOOKUP($C15163, AGE!$A:$A,AGE!$B:$D,,0,2)</f>
        <v>50.2</v>
      </c>
      <c r="K15163">
        <v>10</v>
      </c>
      <c r="L15163" t="str">
        <v xml:space="preserve">Mathewes et al. 2020; GSA 2018 </v>
      </c>
      <c r="M15163" t="s">
        <v>2350</v>
      </c>
      <c r="O15163">
        <v>0.03</v>
      </c>
      <c r="P15163" t="s">
        <v>2342</v>
      </c>
      <c r="S15163">
        <v>-25.9</v>
      </c>
      <c r="T15163">
        <v>0.1</v>
      </c>
      <c r="U15163" t="s">
        <v>2307</v>
      </c>
      <c r="V15163">
        <v>1</v>
      </c>
      <c r="W15163" t="s">
        <v>2550</v>
      </c>
    </row>
    <row r="15164" spans="1:23" x14ac:dyDescent="0.3">
      <c r="A15164">
        <v>23103</v>
      </c>
      <c r="B15164" s="15" t="s">
        <v>1880</v>
      </c>
      <c r="C15164" t="str">
        <f>_xlfn.XLOOKUP($B15164, STANDARDS!$A:$A, STANDARDS!$B:$B,,0,2)</f>
        <v>Chuckanut Fm</v>
      </c>
      <c r="D15164" t="s">
        <v>1060</v>
      </c>
      <c r="E15164" t="s">
        <v>2190</v>
      </c>
      <c r="F15164">
        <v>48.759700000000002</v>
      </c>
      <c r="G15164" s="38">
        <v>-122.48690000000001</v>
      </c>
      <c r="H15164">
        <v>1E-4</v>
      </c>
      <c r="I15164" t="s">
        <v>592</v>
      </c>
      <c r="J15164" cm="1">
        <f t="array" ref="J15164:L15164">_xlfn.XLOOKUP($C15164, AGE!$A:$A,AGE!$B:$D,,0,2)</f>
        <v>50.2</v>
      </c>
      <c r="K15164">
        <v>10</v>
      </c>
      <c r="L15164" t="str">
        <v xml:space="preserve">Mathewes et al. 2020; GSA 2018 </v>
      </c>
      <c r="M15164" t="s">
        <v>2350</v>
      </c>
      <c r="O15164">
        <v>0.1</v>
      </c>
      <c r="P15164" t="s">
        <v>2342</v>
      </c>
      <c r="S15164">
        <v>-24.9</v>
      </c>
      <c r="T15164">
        <v>0.1</v>
      </c>
      <c r="U15164" t="s">
        <v>2307</v>
      </c>
      <c r="V15164">
        <v>1</v>
      </c>
      <c r="W15164" t="s">
        <v>2550</v>
      </c>
    </row>
    <row r="15165" spans="1:23" x14ac:dyDescent="0.3">
      <c r="A15165">
        <v>23104</v>
      </c>
      <c r="B15165" s="15" t="s">
        <v>1880</v>
      </c>
      <c r="C15165" t="str">
        <f>_xlfn.XLOOKUP($B15165, STANDARDS!$A:$A, STANDARDS!$B:$B,,0,2)</f>
        <v>Chuckanut Fm</v>
      </c>
      <c r="D15165" t="s">
        <v>1060</v>
      </c>
      <c r="E15165" t="s">
        <v>2190</v>
      </c>
      <c r="F15165">
        <v>48.759700000000002</v>
      </c>
      <c r="G15165" s="38">
        <v>-122.48690000000001</v>
      </c>
      <c r="H15165">
        <v>1E-4</v>
      </c>
      <c r="I15165" t="s">
        <v>592</v>
      </c>
      <c r="J15165" cm="1">
        <f t="array" ref="J15165:L15165">_xlfn.XLOOKUP($C15165, AGE!$A:$A,AGE!$B:$D,,0,2)</f>
        <v>50.2</v>
      </c>
      <c r="K15165">
        <v>10</v>
      </c>
      <c r="L15165" t="str">
        <v xml:space="preserve">Mathewes et al. 2020; GSA 2018 </v>
      </c>
      <c r="M15165" t="s">
        <v>2350</v>
      </c>
      <c r="O15165">
        <v>0.02</v>
      </c>
      <c r="P15165" t="s">
        <v>2342</v>
      </c>
      <c r="S15165">
        <v>-24.4</v>
      </c>
      <c r="T15165">
        <v>0.1</v>
      </c>
      <c r="U15165" t="s">
        <v>2307</v>
      </c>
      <c r="V15165">
        <v>1</v>
      </c>
      <c r="W15165" t="s">
        <v>2550</v>
      </c>
    </row>
    <row r="15166" spans="1:23" x14ac:dyDescent="0.3">
      <c r="A15166">
        <v>23105</v>
      </c>
      <c r="B15166" s="15" t="s">
        <v>1880</v>
      </c>
      <c r="C15166" t="str">
        <f>_xlfn.XLOOKUP($B15166, STANDARDS!$A:$A, STANDARDS!$B:$B,,0,2)</f>
        <v>Chuckanut Fm</v>
      </c>
      <c r="D15166" t="s">
        <v>1060</v>
      </c>
      <c r="E15166" t="s">
        <v>2190</v>
      </c>
      <c r="F15166">
        <v>48.759700000000002</v>
      </c>
      <c r="G15166" s="38">
        <v>-122.48690000000001</v>
      </c>
      <c r="H15166">
        <v>1E-4</v>
      </c>
      <c r="I15166" t="s">
        <v>592</v>
      </c>
      <c r="J15166" cm="1">
        <f t="array" ref="J15166:L15166">_xlfn.XLOOKUP($C15166, AGE!$A:$A,AGE!$B:$D,,0,2)</f>
        <v>50.2</v>
      </c>
      <c r="K15166">
        <v>10</v>
      </c>
      <c r="L15166" t="str">
        <v xml:space="preserve">Mathewes et al. 2020; GSA 2018 </v>
      </c>
      <c r="M15166" t="s">
        <v>2355</v>
      </c>
      <c r="O15166">
        <v>0.42</v>
      </c>
      <c r="P15166" t="s">
        <v>2342</v>
      </c>
      <c r="S15166">
        <v>-24.8</v>
      </c>
      <c r="T15166">
        <v>0.1</v>
      </c>
      <c r="U15166" t="s">
        <v>2307</v>
      </c>
      <c r="V15166">
        <v>1</v>
      </c>
      <c r="W15166" t="s">
        <v>2550</v>
      </c>
    </row>
    <row r="15167" spans="1:23" x14ac:dyDescent="0.3">
      <c r="A15167">
        <v>23106</v>
      </c>
      <c r="B15167" s="15" t="s">
        <v>1880</v>
      </c>
      <c r="C15167" t="str">
        <f>_xlfn.XLOOKUP($B15167, STANDARDS!$A:$A, STANDARDS!$B:$B,,0,2)</f>
        <v>Chuckanut Fm</v>
      </c>
      <c r="D15167" t="s">
        <v>1060</v>
      </c>
      <c r="E15167" t="s">
        <v>2190</v>
      </c>
      <c r="F15167">
        <v>48.759700000000002</v>
      </c>
      <c r="G15167" s="38">
        <v>-122.48690000000001</v>
      </c>
      <c r="H15167">
        <v>1E-4</v>
      </c>
      <c r="I15167" t="s">
        <v>592</v>
      </c>
      <c r="J15167" cm="1">
        <f t="array" ref="J15167:L15167">_xlfn.XLOOKUP($C15167, AGE!$A:$A,AGE!$B:$D,,0,2)</f>
        <v>50.2</v>
      </c>
      <c r="K15167">
        <v>10</v>
      </c>
      <c r="L15167" t="str">
        <v xml:space="preserve">Mathewes et al. 2020; GSA 2018 </v>
      </c>
      <c r="M15167" t="s">
        <v>2352</v>
      </c>
      <c r="O15167">
        <v>61.67</v>
      </c>
      <c r="P15167" t="s">
        <v>2342</v>
      </c>
      <c r="S15167">
        <v>-23.7</v>
      </c>
      <c r="T15167">
        <v>0.1</v>
      </c>
      <c r="U15167" t="s">
        <v>2307</v>
      </c>
      <c r="V15167">
        <v>1</v>
      </c>
      <c r="W15167" t="s">
        <v>2550</v>
      </c>
    </row>
    <row r="15168" spans="1:23" x14ac:dyDescent="0.3">
      <c r="A15168">
        <v>23107</v>
      </c>
      <c r="B15168" s="15" t="s">
        <v>1880</v>
      </c>
      <c r="C15168" t="str">
        <f>_xlfn.XLOOKUP($B15168, STANDARDS!$A:$A, STANDARDS!$B:$B,,0,2)</f>
        <v>Chuckanut Fm</v>
      </c>
      <c r="D15168" t="s">
        <v>1060</v>
      </c>
      <c r="E15168" t="s">
        <v>2190</v>
      </c>
      <c r="F15168">
        <v>48.759700000000002</v>
      </c>
      <c r="G15168" s="38">
        <v>-122.48690000000001</v>
      </c>
      <c r="H15168">
        <v>1E-4</v>
      </c>
      <c r="I15168" t="s">
        <v>592</v>
      </c>
      <c r="J15168" cm="1">
        <f t="array" ref="J15168:L15168">_xlfn.XLOOKUP($C15168, AGE!$A:$A,AGE!$B:$D,,0,2)</f>
        <v>50.2</v>
      </c>
      <c r="K15168">
        <v>10</v>
      </c>
      <c r="L15168" t="str">
        <v xml:space="preserve">Mathewes et al. 2020; GSA 2018 </v>
      </c>
      <c r="M15168" t="s">
        <v>2354</v>
      </c>
      <c r="O15168">
        <v>7.85</v>
      </c>
      <c r="P15168" t="s">
        <v>2342</v>
      </c>
      <c r="S15168">
        <v>-23.9</v>
      </c>
      <c r="T15168">
        <v>0.1</v>
      </c>
      <c r="U15168" t="s">
        <v>2307</v>
      </c>
      <c r="V15168">
        <v>1</v>
      </c>
      <c r="W15168" t="s">
        <v>2550</v>
      </c>
    </row>
    <row r="15169" spans="1:23" x14ac:dyDescent="0.3">
      <c r="A15169">
        <v>23108</v>
      </c>
      <c r="B15169" s="15" t="s">
        <v>1880</v>
      </c>
      <c r="C15169" t="str">
        <f>_xlfn.XLOOKUP($B15169, STANDARDS!$A:$A, STANDARDS!$B:$B,,0,2)</f>
        <v>Chuckanut Fm</v>
      </c>
      <c r="D15169" t="s">
        <v>1060</v>
      </c>
      <c r="E15169" t="s">
        <v>2190</v>
      </c>
      <c r="F15169">
        <v>48.759700000000002</v>
      </c>
      <c r="G15169" s="38">
        <v>-122.48690000000001</v>
      </c>
      <c r="H15169">
        <v>1E-4</v>
      </c>
      <c r="I15169" t="s">
        <v>592</v>
      </c>
      <c r="J15169" cm="1">
        <f t="array" ref="J15169:L15169">_xlfn.XLOOKUP($C15169, AGE!$A:$A,AGE!$B:$D,,0,2)</f>
        <v>50.2</v>
      </c>
      <c r="K15169">
        <v>10</v>
      </c>
      <c r="L15169" t="str">
        <v xml:space="preserve">Mathewes et al. 2020; GSA 2018 </v>
      </c>
      <c r="M15169" t="s">
        <v>2350</v>
      </c>
      <c r="O15169">
        <v>0.04</v>
      </c>
      <c r="P15169" t="s">
        <v>2342</v>
      </c>
      <c r="S15169">
        <v>-23.7</v>
      </c>
      <c r="T15169">
        <v>0.1</v>
      </c>
      <c r="U15169" t="s">
        <v>2307</v>
      </c>
      <c r="V15169">
        <v>1</v>
      </c>
      <c r="W15169" t="s">
        <v>2550</v>
      </c>
    </row>
    <row r="15170" spans="1:23" x14ac:dyDescent="0.3">
      <c r="A15170">
        <v>23109</v>
      </c>
      <c r="B15170" s="15" t="s">
        <v>1880</v>
      </c>
      <c r="C15170" t="str">
        <f>_xlfn.XLOOKUP($B15170, STANDARDS!$A:$A, STANDARDS!$B:$B,,0,2)</f>
        <v>Chuckanut Fm</v>
      </c>
      <c r="D15170" t="s">
        <v>1060</v>
      </c>
      <c r="E15170" t="s">
        <v>2190</v>
      </c>
      <c r="F15170">
        <v>48.759700000000002</v>
      </c>
      <c r="G15170" s="38">
        <v>-122.48690000000001</v>
      </c>
      <c r="H15170">
        <v>1E-4</v>
      </c>
      <c r="I15170" t="s">
        <v>592</v>
      </c>
      <c r="J15170" cm="1">
        <f t="array" ref="J15170:L15170">_xlfn.XLOOKUP($C15170, AGE!$A:$A,AGE!$B:$D,,0,2)</f>
        <v>50.2</v>
      </c>
      <c r="K15170">
        <v>10</v>
      </c>
      <c r="L15170" t="str">
        <v xml:space="preserve">Mathewes et al. 2020; GSA 2018 </v>
      </c>
      <c r="M15170" t="s">
        <v>2352</v>
      </c>
      <c r="O15170">
        <v>63.25</v>
      </c>
      <c r="P15170" t="s">
        <v>2342</v>
      </c>
      <c r="S15170">
        <v>-24.1</v>
      </c>
      <c r="T15170">
        <v>0.1</v>
      </c>
      <c r="U15170" t="s">
        <v>2307</v>
      </c>
      <c r="V15170">
        <v>1</v>
      </c>
      <c r="W15170" t="s">
        <v>2550</v>
      </c>
    </row>
    <row r="15171" spans="1:23" x14ac:dyDescent="0.3">
      <c r="A15171">
        <v>23109</v>
      </c>
      <c r="B15171" s="15" t="s">
        <v>1880</v>
      </c>
      <c r="C15171" t="str">
        <f>_xlfn.XLOOKUP($B15171, STANDARDS!$A:$A, STANDARDS!$B:$B,,0,2)</f>
        <v>Chuckanut Fm</v>
      </c>
      <c r="D15171" t="s">
        <v>1060</v>
      </c>
      <c r="E15171" t="s">
        <v>2190</v>
      </c>
      <c r="F15171">
        <v>48.759700000000002</v>
      </c>
      <c r="G15171" s="38">
        <v>-122.48690000000001</v>
      </c>
      <c r="H15171">
        <v>1E-4</v>
      </c>
      <c r="I15171" t="s">
        <v>592</v>
      </c>
      <c r="J15171" cm="1">
        <f t="array" ref="J15171:L15171">_xlfn.XLOOKUP($C15171, AGE!$A:$A,AGE!$B:$D,,0,2)</f>
        <v>50.2</v>
      </c>
      <c r="K15171">
        <v>10</v>
      </c>
      <c r="L15171" t="str">
        <v xml:space="preserve">Mathewes et al. 2020; GSA 2018 </v>
      </c>
      <c r="M15171" t="s">
        <v>2352</v>
      </c>
      <c r="O15171">
        <v>54.76</v>
      </c>
      <c r="P15171" t="s">
        <v>2342</v>
      </c>
      <c r="S15171">
        <v>-24.2</v>
      </c>
      <c r="T15171">
        <v>0.1</v>
      </c>
      <c r="U15171" t="s">
        <v>2307</v>
      </c>
      <c r="V15171">
        <v>1</v>
      </c>
      <c r="W15171" t="s">
        <v>2550</v>
      </c>
    </row>
    <row r="15172" spans="1:23" x14ac:dyDescent="0.3">
      <c r="A15172">
        <v>23111</v>
      </c>
      <c r="B15172" s="15" t="s">
        <v>1880</v>
      </c>
      <c r="C15172" t="str">
        <f>_xlfn.XLOOKUP($B15172, STANDARDS!$A:$A, STANDARDS!$B:$B,,0,2)</f>
        <v>Chuckanut Fm</v>
      </c>
      <c r="D15172" t="s">
        <v>1060</v>
      </c>
      <c r="E15172" t="s">
        <v>2190</v>
      </c>
      <c r="F15172">
        <v>48.759700000000002</v>
      </c>
      <c r="G15172" s="38">
        <v>-122.48690000000001</v>
      </c>
      <c r="H15172">
        <v>1E-4</v>
      </c>
      <c r="I15172" t="s">
        <v>592</v>
      </c>
      <c r="J15172" cm="1">
        <f t="array" ref="J15172:L15172">_xlfn.XLOOKUP($C15172, AGE!$A:$A,AGE!$B:$D,,0,2)</f>
        <v>50.2</v>
      </c>
      <c r="K15172">
        <v>10</v>
      </c>
      <c r="L15172" t="str">
        <v xml:space="preserve">Mathewes et al. 2020; GSA 2018 </v>
      </c>
      <c r="M15172" t="s">
        <v>2351</v>
      </c>
      <c r="O15172">
        <v>0.42</v>
      </c>
      <c r="P15172" t="s">
        <v>2342</v>
      </c>
      <c r="S15172">
        <v>-24.1</v>
      </c>
      <c r="T15172">
        <v>0.1</v>
      </c>
      <c r="U15172" t="s">
        <v>2307</v>
      </c>
      <c r="V15172">
        <v>1</v>
      </c>
      <c r="W15172" t="s">
        <v>2550</v>
      </c>
    </row>
    <row r="15173" spans="1:23" x14ac:dyDescent="0.3">
      <c r="A15173">
        <v>23112</v>
      </c>
      <c r="B15173" s="15" t="s">
        <v>1880</v>
      </c>
      <c r="C15173" t="str">
        <f>_xlfn.XLOOKUP($B15173, STANDARDS!$A:$A, STANDARDS!$B:$B,,0,2)</f>
        <v>Chuckanut Fm</v>
      </c>
      <c r="D15173" t="s">
        <v>1060</v>
      </c>
      <c r="E15173" t="s">
        <v>2190</v>
      </c>
      <c r="F15173">
        <v>48.759700000000002</v>
      </c>
      <c r="G15173" s="38">
        <v>-122.48690000000001</v>
      </c>
      <c r="H15173">
        <v>1E-4</v>
      </c>
      <c r="I15173" t="s">
        <v>592</v>
      </c>
      <c r="J15173" cm="1">
        <f t="array" ref="J15173:L15173">_xlfn.XLOOKUP($C15173, AGE!$A:$A,AGE!$B:$D,,0,2)</f>
        <v>50.2</v>
      </c>
      <c r="K15173">
        <v>10</v>
      </c>
      <c r="L15173" t="str">
        <v xml:space="preserve">Mathewes et al. 2020; GSA 2018 </v>
      </c>
      <c r="M15173" t="s">
        <v>2352</v>
      </c>
      <c r="O15173">
        <v>50.77</v>
      </c>
      <c r="P15173" t="s">
        <v>2342</v>
      </c>
      <c r="S15173">
        <v>-22.8</v>
      </c>
      <c r="T15173">
        <v>0.1</v>
      </c>
      <c r="U15173" t="s">
        <v>2307</v>
      </c>
      <c r="V15173">
        <v>1</v>
      </c>
      <c r="W15173" t="s">
        <v>2550</v>
      </c>
    </row>
    <row r="15174" spans="1:23" x14ac:dyDescent="0.3">
      <c r="A15174">
        <v>23113</v>
      </c>
      <c r="B15174" s="15" t="s">
        <v>1880</v>
      </c>
      <c r="C15174" t="str">
        <f>_xlfn.XLOOKUP($B15174, STANDARDS!$A:$A, STANDARDS!$B:$B,,0,2)</f>
        <v>Chuckanut Fm</v>
      </c>
      <c r="D15174" t="s">
        <v>1060</v>
      </c>
      <c r="E15174" t="s">
        <v>2190</v>
      </c>
      <c r="F15174">
        <v>48.759700000000002</v>
      </c>
      <c r="G15174" s="38">
        <v>-122.48690000000001</v>
      </c>
      <c r="H15174">
        <v>1E-4</v>
      </c>
      <c r="I15174" t="s">
        <v>592</v>
      </c>
      <c r="J15174" cm="1">
        <f t="array" ref="J15174:L15174">_xlfn.XLOOKUP($C15174, AGE!$A:$A,AGE!$B:$D,,0,2)</f>
        <v>50.2</v>
      </c>
      <c r="K15174">
        <v>10</v>
      </c>
      <c r="L15174" t="str">
        <v xml:space="preserve">Mathewes et al. 2020; GSA 2018 </v>
      </c>
      <c r="M15174" t="s">
        <v>2350</v>
      </c>
      <c r="O15174">
        <v>0.1</v>
      </c>
      <c r="P15174" t="s">
        <v>2342</v>
      </c>
      <c r="S15174">
        <v>-24.5</v>
      </c>
      <c r="T15174">
        <v>0.1</v>
      </c>
      <c r="U15174" t="s">
        <v>2307</v>
      </c>
      <c r="V15174">
        <v>1</v>
      </c>
      <c r="W15174" t="s">
        <v>2550</v>
      </c>
    </row>
    <row r="15175" spans="1:23" x14ac:dyDescent="0.3">
      <c r="A15175">
        <v>23114</v>
      </c>
      <c r="B15175" s="15" t="s">
        <v>1880</v>
      </c>
      <c r="C15175" t="str">
        <f>_xlfn.XLOOKUP($B15175, STANDARDS!$A:$A, STANDARDS!$B:$B,,0,2)</f>
        <v>Chuckanut Fm</v>
      </c>
      <c r="D15175" t="s">
        <v>1060</v>
      </c>
      <c r="E15175" t="s">
        <v>2190</v>
      </c>
      <c r="F15175">
        <v>48.759700000000002</v>
      </c>
      <c r="G15175" s="38">
        <v>-122.48690000000001</v>
      </c>
      <c r="H15175">
        <v>1E-4</v>
      </c>
      <c r="I15175" t="s">
        <v>592</v>
      </c>
      <c r="J15175" cm="1">
        <f t="array" ref="J15175:L15175">_xlfn.XLOOKUP($C15175, AGE!$A:$A,AGE!$B:$D,,0,2)</f>
        <v>50.2</v>
      </c>
      <c r="K15175">
        <v>10</v>
      </c>
      <c r="L15175" t="str">
        <v xml:space="preserve">Mathewes et al. 2020; GSA 2018 </v>
      </c>
      <c r="M15175" t="s">
        <v>2352</v>
      </c>
      <c r="O15175">
        <v>47.39</v>
      </c>
      <c r="P15175" t="s">
        <v>2342</v>
      </c>
      <c r="S15175">
        <v>-24</v>
      </c>
      <c r="T15175">
        <v>0.1</v>
      </c>
      <c r="U15175" t="s">
        <v>2307</v>
      </c>
      <c r="V15175">
        <v>1</v>
      </c>
      <c r="W15175" t="s">
        <v>2550</v>
      </c>
    </row>
    <row r="15176" spans="1:23" x14ac:dyDescent="0.3">
      <c r="A15176">
        <v>23115</v>
      </c>
      <c r="B15176" s="15" t="s">
        <v>1880</v>
      </c>
      <c r="C15176" t="str">
        <f>_xlfn.XLOOKUP($B15176, STANDARDS!$A:$A, STANDARDS!$B:$B,,0,2)</f>
        <v>Chuckanut Fm</v>
      </c>
      <c r="D15176" t="s">
        <v>1060</v>
      </c>
      <c r="E15176" t="s">
        <v>2190</v>
      </c>
      <c r="F15176">
        <v>48.759700000000002</v>
      </c>
      <c r="G15176" s="38">
        <v>-122.48690000000001</v>
      </c>
      <c r="H15176">
        <v>1E-4</v>
      </c>
      <c r="I15176" t="s">
        <v>592</v>
      </c>
      <c r="J15176" cm="1">
        <f t="array" ref="J15176:L15176">_xlfn.XLOOKUP($C15176, AGE!$A:$A,AGE!$B:$D,,0,2)</f>
        <v>50.2</v>
      </c>
      <c r="K15176">
        <v>10</v>
      </c>
      <c r="L15176" t="str">
        <v xml:space="preserve">Mathewes et al. 2020; GSA 2018 </v>
      </c>
      <c r="M15176" t="s">
        <v>2350</v>
      </c>
      <c r="O15176">
        <v>0.08</v>
      </c>
      <c r="P15176" t="s">
        <v>2342</v>
      </c>
      <c r="S15176">
        <v>-24.8</v>
      </c>
      <c r="T15176">
        <v>0.1</v>
      </c>
      <c r="U15176" t="s">
        <v>2307</v>
      </c>
      <c r="V15176">
        <v>1</v>
      </c>
      <c r="W15176" t="s">
        <v>2550</v>
      </c>
    </row>
    <row r="15177" spans="1:23" x14ac:dyDescent="0.3">
      <c r="A15177">
        <v>23116</v>
      </c>
      <c r="B15177" s="15" t="s">
        <v>1880</v>
      </c>
      <c r="C15177" t="str">
        <f>_xlfn.XLOOKUP($B15177, STANDARDS!$A:$A, STANDARDS!$B:$B,,0,2)</f>
        <v>Chuckanut Fm</v>
      </c>
      <c r="D15177" t="s">
        <v>1060</v>
      </c>
      <c r="E15177" t="s">
        <v>2190</v>
      </c>
      <c r="F15177">
        <v>48.759700000000002</v>
      </c>
      <c r="G15177" s="38">
        <v>-122.48690000000001</v>
      </c>
      <c r="H15177">
        <v>1E-4</v>
      </c>
      <c r="I15177" t="s">
        <v>592</v>
      </c>
      <c r="J15177" cm="1">
        <f t="array" ref="J15177:L15177">_xlfn.XLOOKUP($C15177, AGE!$A:$A,AGE!$B:$D,,0,2)</f>
        <v>50.2</v>
      </c>
      <c r="K15177">
        <v>10</v>
      </c>
      <c r="L15177" t="str">
        <v xml:space="preserve">Mathewes et al. 2020; GSA 2018 </v>
      </c>
      <c r="M15177" t="s">
        <v>2353</v>
      </c>
      <c r="O15177">
        <v>0.34</v>
      </c>
      <c r="P15177" t="s">
        <v>2342</v>
      </c>
      <c r="S15177">
        <v>-24.1</v>
      </c>
      <c r="T15177">
        <v>0.1</v>
      </c>
      <c r="U15177" t="s">
        <v>2307</v>
      </c>
      <c r="V15177">
        <v>1</v>
      </c>
      <c r="W15177" t="s">
        <v>2550</v>
      </c>
    </row>
    <row r="15178" spans="1:23" x14ac:dyDescent="0.3">
      <c r="A15178">
        <v>23117</v>
      </c>
      <c r="B15178" s="15" t="s">
        <v>1880</v>
      </c>
      <c r="C15178" t="str">
        <f>_xlfn.XLOOKUP($B15178, STANDARDS!$A:$A, STANDARDS!$B:$B,,0,2)</f>
        <v>Chuckanut Fm</v>
      </c>
      <c r="D15178" t="s">
        <v>1060</v>
      </c>
      <c r="E15178" t="s">
        <v>2190</v>
      </c>
      <c r="F15178">
        <v>48.759700000000002</v>
      </c>
      <c r="G15178" s="38">
        <v>-122.48690000000001</v>
      </c>
      <c r="H15178">
        <v>1E-4</v>
      </c>
      <c r="I15178" t="s">
        <v>592</v>
      </c>
      <c r="J15178" cm="1">
        <f t="array" ref="J15178:L15178">_xlfn.XLOOKUP($C15178, AGE!$A:$A,AGE!$B:$D,,0,2)</f>
        <v>50.2</v>
      </c>
      <c r="K15178">
        <v>10</v>
      </c>
      <c r="L15178" t="str">
        <v xml:space="preserve">Mathewes et al. 2020; GSA 2018 </v>
      </c>
      <c r="M15178" t="s">
        <v>2351</v>
      </c>
      <c r="O15178">
        <v>0.33</v>
      </c>
      <c r="P15178" t="s">
        <v>2342</v>
      </c>
      <c r="S15178">
        <v>-24.1</v>
      </c>
      <c r="T15178">
        <v>0.1</v>
      </c>
      <c r="U15178" t="s">
        <v>2307</v>
      </c>
      <c r="V15178">
        <v>1</v>
      </c>
      <c r="W15178" t="s">
        <v>2550</v>
      </c>
    </row>
    <row r="15179" spans="1:23" x14ac:dyDescent="0.3">
      <c r="A15179">
        <v>23118</v>
      </c>
      <c r="B15179" s="15" t="s">
        <v>1880</v>
      </c>
      <c r="C15179" t="str">
        <f>_xlfn.XLOOKUP($B15179, STANDARDS!$A:$A, STANDARDS!$B:$B,,0,2)</f>
        <v>Chuckanut Fm</v>
      </c>
      <c r="D15179" t="s">
        <v>1060</v>
      </c>
      <c r="E15179" t="s">
        <v>2190</v>
      </c>
      <c r="F15179">
        <v>48.759700000000002</v>
      </c>
      <c r="G15179" s="38">
        <v>-122.48690000000001</v>
      </c>
      <c r="H15179">
        <v>1E-4</v>
      </c>
      <c r="I15179" t="s">
        <v>592</v>
      </c>
      <c r="J15179" cm="1">
        <f t="array" ref="J15179:L15179">_xlfn.XLOOKUP($C15179, AGE!$A:$A,AGE!$B:$D,,0,2)</f>
        <v>50.2</v>
      </c>
      <c r="K15179">
        <v>10</v>
      </c>
      <c r="L15179" t="str">
        <v xml:space="preserve">Mathewes et al. 2020; GSA 2018 </v>
      </c>
      <c r="M15179" t="s">
        <v>2350</v>
      </c>
      <c r="O15179">
        <v>0.14000000000000001</v>
      </c>
      <c r="P15179" t="s">
        <v>2342</v>
      </c>
      <c r="S15179">
        <v>-24.1</v>
      </c>
      <c r="T15179">
        <v>0.1</v>
      </c>
      <c r="U15179" t="s">
        <v>2307</v>
      </c>
      <c r="V15179">
        <v>1</v>
      </c>
      <c r="W15179" t="s">
        <v>2550</v>
      </c>
    </row>
    <row r="15180" spans="1:23" x14ac:dyDescent="0.3">
      <c r="A15180">
        <v>23119</v>
      </c>
      <c r="B15180" s="15" t="s">
        <v>1880</v>
      </c>
      <c r="C15180" t="str">
        <f>_xlfn.XLOOKUP($B15180, STANDARDS!$A:$A, STANDARDS!$B:$B,,0,2)</f>
        <v>Chuckanut Fm</v>
      </c>
      <c r="D15180" t="s">
        <v>1060</v>
      </c>
      <c r="E15180" t="s">
        <v>2190</v>
      </c>
      <c r="F15180">
        <v>48.759700000000002</v>
      </c>
      <c r="G15180" s="38">
        <v>-122.48690000000001</v>
      </c>
      <c r="H15180">
        <v>1E-4</v>
      </c>
      <c r="I15180" t="s">
        <v>592</v>
      </c>
      <c r="J15180" cm="1">
        <f t="array" ref="J15180:L15180">_xlfn.XLOOKUP($C15180, AGE!$A:$A,AGE!$B:$D,,0,2)</f>
        <v>50.2</v>
      </c>
      <c r="K15180">
        <v>10</v>
      </c>
      <c r="L15180" t="str">
        <v xml:space="preserve">Mathewes et al. 2020; GSA 2018 </v>
      </c>
      <c r="M15180" t="s">
        <v>2350</v>
      </c>
      <c r="O15180">
        <v>0.06</v>
      </c>
      <c r="P15180" t="s">
        <v>2342</v>
      </c>
      <c r="S15180">
        <v>-23.7</v>
      </c>
      <c r="T15180">
        <v>0.1</v>
      </c>
      <c r="U15180" t="s">
        <v>2307</v>
      </c>
      <c r="V15180">
        <v>1</v>
      </c>
      <c r="W15180" t="s">
        <v>2550</v>
      </c>
    </row>
    <row r="15181" spans="1:23" x14ac:dyDescent="0.3">
      <c r="A15181">
        <v>23120</v>
      </c>
      <c r="B15181" s="15" t="s">
        <v>1880</v>
      </c>
      <c r="C15181" t="str">
        <f>_xlfn.XLOOKUP($B15181, STANDARDS!$A:$A, STANDARDS!$B:$B,,0,2)</f>
        <v>Chuckanut Fm</v>
      </c>
      <c r="D15181" t="s">
        <v>1060</v>
      </c>
      <c r="E15181" t="s">
        <v>2190</v>
      </c>
      <c r="F15181">
        <v>48.759700000000002</v>
      </c>
      <c r="G15181" s="38">
        <v>-122.48690000000001</v>
      </c>
      <c r="H15181">
        <v>1E-4</v>
      </c>
      <c r="I15181" t="s">
        <v>592</v>
      </c>
      <c r="J15181" cm="1">
        <f t="array" ref="J15181:L15181">_xlfn.XLOOKUP($C15181, AGE!$A:$A,AGE!$B:$D,,0,2)</f>
        <v>50.2</v>
      </c>
      <c r="K15181">
        <v>10</v>
      </c>
      <c r="L15181" t="str">
        <v xml:space="preserve">Mathewes et al. 2020; GSA 2018 </v>
      </c>
      <c r="M15181" t="s">
        <v>2353</v>
      </c>
      <c r="O15181">
        <v>0.88</v>
      </c>
      <c r="P15181" t="s">
        <v>2342</v>
      </c>
      <c r="S15181">
        <v>-22.7</v>
      </c>
      <c r="T15181">
        <v>0.1</v>
      </c>
      <c r="U15181" t="s">
        <v>2307</v>
      </c>
      <c r="V15181">
        <v>1</v>
      </c>
      <c r="W15181" t="s">
        <v>2550</v>
      </c>
    </row>
    <row r="15182" spans="1:23" x14ac:dyDescent="0.3">
      <c r="A15182">
        <v>23121</v>
      </c>
      <c r="B15182" s="15" t="s">
        <v>1880</v>
      </c>
      <c r="C15182" t="str">
        <f>_xlfn.XLOOKUP($B15182, STANDARDS!$A:$A, STANDARDS!$B:$B,,0,2)</f>
        <v>Chuckanut Fm</v>
      </c>
      <c r="D15182" t="s">
        <v>1060</v>
      </c>
      <c r="E15182" t="s">
        <v>2190</v>
      </c>
      <c r="F15182">
        <v>48.759700000000002</v>
      </c>
      <c r="G15182" s="38">
        <v>-122.48690000000001</v>
      </c>
      <c r="H15182">
        <v>1E-4</v>
      </c>
      <c r="I15182" t="s">
        <v>592</v>
      </c>
      <c r="J15182" cm="1">
        <f t="array" ref="J15182:L15182">_xlfn.XLOOKUP($C15182, AGE!$A:$A,AGE!$B:$D,,0,2)</f>
        <v>50.2</v>
      </c>
      <c r="K15182">
        <v>10</v>
      </c>
      <c r="L15182" t="str">
        <v xml:space="preserve">Mathewes et al. 2020; GSA 2018 </v>
      </c>
      <c r="M15182" t="s">
        <v>2351</v>
      </c>
      <c r="O15182">
        <v>4.22</v>
      </c>
      <c r="P15182" t="s">
        <v>2342</v>
      </c>
      <c r="S15182">
        <v>-25</v>
      </c>
      <c r="T15182">
        <v>0.1</v>
      </c>
      <c r="U15182" t="s">
        <v>2307</v>
      </c>
      <c r="V15182">
        <v>1</v>
      </c>
      <c r="W15182" t="s">
        <v>2550</v>
      </c>
    </row>
    <row r="15183" spans="1:23" x14ac:dyDescent="0.3">
      <c r="A15183">
        <v>23122</v>
      </c>
      <c r="B15183" s="15" t="s">
        <v>1880</v>
      </c>
      <c r="C15183" t="str">
        <f>_xlfn.XLOOKUP($B15183, STANDARDS!$A:$A, STANDARDS!$B:$B,,0,2)</f>
        <v>Chuckanut Fm</v>
      </c>
      <c r="D15183" t="s">
        <v>1060</v>
      </c>
      <c r="E15183" t="s">
        <v>2190</v>
      </c>
      <c r="F15183">
        <v>48.759700000000002</v>
      </c>
      <c r="G15183" s="38">
        <v>-122.48690000000001</v>
      </c>
      <c r="H15183">
        <v>1E-4</v>
      </c>
      <c r="I15183" t="s">
        <v>592</v>
      </c>
      <c r="J15183" cm="1">
        <f t="array" ref="J15183:L15183">_xlfn.XLOOKUP($C15183, AGE!$A:$A,AGE!$B:$D,,0,2)</f>
        <v>50.2</v>
      </c>
      <c r="K15183">
        <v>10</v>
      </c>
      <c r="L15183" t="str">
        <v xml:space="preserve">Mathewes et al. 2020; GSA 2018 </v>
      </c>
      <c r="M15183" t="s">
        <v>2351</v>
      </c>
      <c r="O15183">
        <v>2.16</v>
      </c>
      <c r="P15183" t="s">
        <v>2342</v>
      </c>
      <c r="S15183">
        <v>-24.6</v>
      </c>
      <c r="T15183">
        <v>0.1</v>
      </c>
      <c r="U15183" t="s">
        <v>2307</v>
      </c>
      <c r="V15183">
        <v>1</v>
      </c>
      <c r="W15183" t="s">
        <v>2550</v>
      </c>
    </row>
    <row r="15184" spans="1:23" x14ac:dyDescent="0.3">
      <c r="A15184">
        <v>23123</v>
      </c>
      <c r="B15184" s="15" t="s">
        <v>1880</v>
      </c>
      <c r="C15184" t="str">
        <f>_xlfn.XLOOKUP($B15184, STANDARDS!$A:$A, STANDARDS!$B:$B,,0,2)</f>
        <v>Chuckanut Fm</v>
      </c>
      <c r="D15184" t="s">
        <v>1060</v>
      </c>
      <c r="E15184" t="s">
        <v>2190</v>
      </c>
      <c r="F15184">
        <v>48.759700000000002</v>
      </c>
      <c r="G15184" s="38">
        <v>-122.48690000000001</v>
      </c>
      <c r="H15184">
        <v>1E-4</v>
      </c>
      <c r="I15184" t="s">
        <v>592</v>
      </c>
      <c r="J15184" cm="1">
        <f t="array" ref="J15184:L15184">_xlfn.XLOOKUP($C15184, AGE!$A:$A,AGE!$B:$D,,0,2)</f>
        <v>50.2</v>
      </c>
      <c r="K15184">
        <v>10</v>
      </c>
      <c r="L15184" t="str">
        <v xml:space="preserve">Mathewes et al. 2020; GSA 2018 </v>
      </c>
      <c r="M15184" t="s">
        <v>2351</v>
      </c>
      <c r="O15184">
        <v>0.28999999999999998</v>
      </c>
      <c r="P15184" t="s">
        <v>2342</v>
      </c>
      <c r="S15184">
        <v>-24.1</v>
      </c>
      <c r="T15184">
        <v>0.1</v>
      </c>
      <c r="U15184" t="s">
        <v>2307</v>
      </c>
      <c r="V15184">
        <v>1</v>
      </c>
      <c r="W15184" t="s">
        <v>2550</v>
      </c>
    </row>
    <row r="15185" spans="1:23" x14ac:dyDescent="0.3">
      <c r="A15185">
        <v>23124</v>
      </c>
      <c r="B15185" s="15" t="s">
        <v>1880</v>
      </c>
      <c r="C15185" t="str">
        <f>_xlfn.XLOOKUP($B15185, STANDARDS!$A:$A, STANDARDS!$B:$B,,0,2)</f>
        <v>Chuckanut Fm</v>
      </c>
      <c r="D15185" t="s">
        <v>1060</v>
      </c>
      <c r="E15185" t="s">
        <v>2190</v>
      </c>
      <c r="F15185">
        <v>48.759700000000002</v>
      </c>
      <c r="G15185" s="38">
        <v>-122.48690000000001</v>
      </c>
      <c r="H15185">
        <v>1E-4</v>
      </c>
      <c r="I15185" t="s">
        <v>592</v>
      </c>
      <c r="J15185" cm="1">
        <f t="array" ref="J15185:L15185">_xlfn.XLOOKUP($C15185, AGE!$A:$A,AGE!$B:$D,,0,2)</f>
        <v>50.2</v>
      </c>
      <c r="K15185">
        <v>10</v>
      </c>
      <c r="L15185" t="str">
        <v xml:space="preserve">Mathewes et al. 2020; GSA 2018 </v>
      </c>
      <c r="M15185" t="s">
        <v>2352</v>
      </c>
      <c r="O15185">
        <v>55.66</v>
      </c>
      <c r="P15185" t="s">
        <v>2342</v>
      </c>
      <c r="S15185">
        <v>-23.4</v>
      </c>
      <c r="T15185">
        <v>0.1</v>
      </c>
      <c r="U15185" t="s">
        <v>2307</v>
      </c>
      <c r="V15185">
        <v>1</v>
      </c>
      <c r="W15185" t="s">
        <v>2550</v>
      </c>
    </row>
    <row r="15186" spans="1:23" x14ac:dyDescent="0.3">
      <c r="A15186">
        <v>23125</v>
      </c>
      <c r="B15186" s="15" t="s">
        <v>1880</v>
      </c>
      <c r="C15186" t="str">
        <f>_xlfn.XLOOKUP($B15186, STANDARDS!$A:$A, STANDARDS!$B:$B,,0,2)</f>
        <v>Chuckanut Fm</v>
      </c>
      <c r="D15186" t="s">
        <v>1060</v>
      </c>
      <c r="E15186" t="s">
        <v>2190</v>
      </c>
      <c r="F15186">
        <v>48.759700000000002</v>
      </c>
      <c r="G15186" s="38">
        <v>-122.48690000000001</v>
      </c>
      <c r="H15186">
        <v>1E-4</v>
      </c>
      <c r="I15186" t="s">
        <v>592</v>
      </c>
      <c r="J15186" cm="1">
        <f t="array" ref="J15186:L15186">_xlfn.XLOOKUP($C15186, AGE!$A:$A,AGE!$B:$D,,0,2)</f>
        <v>50.2</v>
      </c>
      <c r="K15186">
        <v>10</v>
      </c>
      <c r="L15186" t="str">
        <v xml:space="preserve">Mathewes et al. 2020; GSA 2018 </v>
      </c>
      <c r="M15186" t="s">
        <v>2353</v>
      </c>
      <c r="O15186">
        <v>0.26</v>
      </c>
      <c r="P15186" t="s">
        <v>2342</v>
      </c>
      <c r="S15186">
        <v>-24</v>
      </c>
      <c r="T15186">
        <v>0.1</v>
      </c>
      <c r="U15186" t="s">
        <v>2307</v>
      </c>
      <c r="V15186">
        <v>1</v>
      </c>
      <c r="W15186" t="s">
        <v>2550</v>
      </c>
    </row>
    <row r="15187" spans="1:23" x14ac:dyDescent="0.3">
      <c r="A15187">
        <v>23126</v>
      </c>
      <c r="B15187" s="15" t="s">
        <v>1880</v>
      </c>
      <c r="C15187" t="str">
        <f>_xlfn.XLOOKUP($B15187, STANDARDS!$A:$A, STANDARDS!$B:$B,,0,2)</f>
        <v>Chuckanut Fm</v>
      </c>
      <c r="D15187" t="s">
        <v>1060</v>
      </c>
      <c r="E15187" t="s">
        <v>2190</v>
      </c>
      <c r="F15187">
        <v>48.759700000000002</v>
      </c>
      <c r="G15187" s="38">
        <v>-122.48690000000001</v>
      </c>
      <c r="H15187">
        <v>1E-4</v>
      </c>
      <c r="I15187" t="s">
        <v>592</v>
      </c>
      <c r="J15187" cm="1">
        <f t="array" ref="J15187:L15187">_xlfn.XLOOKUP($C15187, AGE!$A:$A,AGE!$B:$D,,0,2)</f>
        <v>50.2</v>
      </c>
      <c r="K15187">
        <v>10</v>
      </c>
      <c r="L15187" t="str">
        <v xml:space="preserve">Mathewes et al. 2020; GSA 2018 </v>
      </c>
      <c r="M15187" t="s">
        <v>2353</v>
      </c>
      <c r="O15187">
        <v>0.14000000000000001</v>
      </c>
      <c r="P15187" t="s">
        <v>2342</v>
      </c>
      <c r="S15187">
        <v>-23.7</v>
      </c>
      <c r="T15187">
        <v>0.1</v>
      </c>
      <c r="U15187" t="s">
        <v>2307</v>
      </c>
      <c r="V15187">
        <v>1</v>
      </c>
      <c r="W15187" t="s">
        <v>2550</v>
      </c>
    </row>
    <row r="15188" spans="1:23" x14ac:dyDescent="0.3">
      <c r="A15188">
        <v>23127</v>
      </c>
      <c r="B15188" s="15" t="s">
        <v>1880</v>
      </c>
      <c r="C15188" t="str">
        <f>_xlfn.XLOOKUP($B15188, STANDARDS!$A:$A, STANDARDS!$B:$B,,0,2)</f>
        <v>Chuckanut Fm</v>
      </c>
      <c r="D15188" t="s">
        <v>1060</v>
      </c>
      <c r="E15188" t="s">
        <v>2190</v>
      </c>
      <c r="F15188">
        <v>48.759700000000002</v>
      </c>
      <c r="G15188" s="38">
        <v>-122.48690000000001</v>
      </c>
      <c r="H15188">
        <v>1E-4</v>
      </c>
      <c r="I15188" t="s">
        <v>592</v>
      </c>
      <c r="J15188" cm="1">
        <f t="array" ref="J15188:L15188">_xlfn.XLOOKUP($C15188, AGE!$A:$A,AGE!$B:$D,,0,2)</f>
        <v>50.2</v>
      </c>
      <c r="K15188">
        <v>10</v>
      </c>
      <c r="L15188" t="str">
        <v xml:space="preserve">Mathewes et al. 2020; GSA 2018 </v>
      </c>
      <c r="M15188" t="s">
        <v>2352</v>
      </c>
      <c r="O15188">
        <v>0.55000000000000004</v>
      </c>
      <c r="P15188" t="s">
        <v>2342</v>
      </c>
      <c r="S15188">
        <v>-24.6</v>
      </c>
      <c r="T15188">
        <v>0.1</v>
      </c>
      <c r="U15188" t="s">
        <v>2307</v>
      </c>
      <c r="V15188">
        <v>1</v>
      </c>
      <c r="W15188" t="s">
        <v>2550</v>
      </c>
    </row>
    <row r="15189" spans="1:23" x14ac:dyDescent="0.3">
      <c r="A15189">
        <v>23127</v>
      </c>
      <c r="B15189" s="15" t="s">
        <v>1880</v>
      </c>
      <c r="C15189" t="str">
        <f>_xlfn.XLOOKUP($B15189, STANDARDS!$A:$A, STANDARDS!$B:$B,,0,2)</f>
        <v>Chuckanut Fm</v>
      </c>
      <c r="D15189" t="s">
        <v>1060</v>
      </c>
      <c r="E15189" t="s">
        <v>2190</v>
      </c>
      <c r="F15189">
        <v>48.759700000000002</v>
      </c>
      <c r="G15189" s="38">
        <v>-122.48690000000001</v>
      </c>
      <c r="H15189">
        <v>1E-4</v>
      </c>
      <c r="I15189" t="s">
        <v>592</v>
      </c>
      <c r="J15189" cm="1">
        <f t="array" ref="J15189:L15189">_xlfn.XLOOKUP($C15189, AGE!$A:$A,AGE!$B:$D,,0,2)</f>
        <v>50.2</v>
      </c>
      <c r="K15189">
        <v>10</v>
      </c>
      <c r="L15189" t="str">
        <v xml:space="preserve">Mathewes et al. 2020; GSA 2018 </v>
      </c>
      <c r="M15189" t="s">
        <v>2352</v>
      </c>
      <c r="O15189">
        <v>0.48</v>
      </c>
      <c r="P15189" t="s">
        <v>2342</v>
      </c>
      <c r="S15189">
        <v>-24.7</v>
      </c>
      <c r="T15189">
        <v>0.1</v>
      </c>
      <c r="U15189" t="s">
        <v>2307</v>
      </c>
      <c r="V15189">
        <v>1</v>
      </c>
      <c r="W15189" t="s">
        <v>2550</v>
      </c>
    </row>
    <row r="15190" spans="1:23" x14ac:dyDescent="0.3">
      <c r="A15190">
        <v>23129</v>
      </c>
      <c r="B15190" s="15" t="s">
        <v>1880</v>
      </c>
      <c r="C15190" t="str">
        <f>_xlfn.XLOOKUP($B15190, STANDARDS!$A:$A, STANDARDS!$B:$B,,0,2)</f>
        <v>Chuckanut Fm</v>
      </c>
      <c r="D15190" t="s">
        <v>1060</v>
      </c>
      <c r="E15190" t="s">
        <v>2190</v>
      </c>
      <c r="F15190">
        <v>48.759700000000002</v>
      </c>
      <c r="G15190" s="38">
        <v>-122.48690000000001</v>
      </c>
      <c r="H15190">
        <v>1E-4</v>
      </c>
      <c r="I15190" t="s">
        <v>592</v>
      </c>
      <c r="J15190" cm="1">
        <f t="array" ref="J15190:L15190">_xlfn.XLOOKUP($C15190, AGE!$A:$A,AGE!$B:$D,,0,2)</f>
        <v>50.2</v>
      </c>
      <c r="K15190">
        <v>10</v>
      </c>
      <c r="L15190" t="str">
        <v xml:space="preserve">Mathewes et al. 2020; GSA 2018 </v>
      </c>
      <c r="M15190" t="s">
        <v>2350</v>
      </c>
      <c r="O15190">
        <v>0.2</v>
      </c>
      <c r="P15190" t="s">
        <v>2342</v>
      </c>
      <c r="S15190">
        <v>-24.2</v>
      </c>
      <c r="T15190">
        <v>0.1</v>
      </c>
      <c r="U15190" t="s">
        <v>2307</v>
      </c>
      <c r="V15190">
        <v>1</v>
      </c>
      <c r="W15190" t="s">
        <v>2550</v>
      </c>
    </row>
    <row r="15191" spans="1:23" x14ac:dyDescent="0.3">
      <c r="A15191">
        <v>23130</v>
      </c>
      <c r="B15191" s="15" t="s">
        <v>1880</v>
      </c>
      <c r="C15191" t="str">
        <f>_xlfn.XLOOKUP($B15191, STANDARDS!$A:$A, STANDARDS!$B:$B,,0,2)</f>
        <v>Chuckanut Fm</v>
      </c>
      <c r="D15191" t="s">
        <v>1060</v>
      </c>
      <c r="E15191" t="s">
        <v>2190</v>
      </c>
      <c r="F15191">
        <v>48.759700000000002</v>
      </c>
      <c r="G15191" s="38">
        <v>-122.48690000000001</v>
      </c>
      <c r="H15191">
        <v>1E-4</v>
      </c>
      <c r="I15191" t="s">
        <v>592</v>
      </c>
      <c r="J15191" cm="1">
        <f t="array" ref="J15191:L15191">_xlfn.XLOOKUP($C15191, AGE!$A:$A,AGE!$B:$D,,0,2)</f>
        <v>50.2</v>
      </c>
      <c r="K15191">
        <v>10</v>
      </c>
      <c r="L15191" t="str">
        <v xml:space="preserve">Mathewes et al. 2020; GSA 2018 </v>
      </c>
      <c r="M15191" t="s">
        <v>2352</v>
      </c>
      <c r="O15191">
        <v>12.42</v>
      </c>
      <c r="P15191" t="s">
        <v>2342</v>
      </c>
      <c r="S15191">
        <v>-24.4</v>
      </c>
      <c r="T15191">
        <v>0.1</v>
      </c>
      <c r="U15191" t="s">
        <v>2307</v>
      </c>
      <c r="V15191">
        <v>1</v>
      </c>
      <c r="W15191" t="s">
        <v>2550</v>
      </c>
    </row>
    <row r="15192" spans="1:23" x14ac:dyDescent="0.3">
      <c r="A15192">
        <v>23130</v>
      </c>
      <c r="B15192" s="15" t="s">
        <v>1880</v>
      </c>
      <c r="C15192" t="str">
        <f>_xlfn.XLOOKUP($B15192, STANDARDS!$A:$A, STANDARDS!$B:$B,,0,2)</f>
        <v>Chuckanut Fm</v>
      </c>
      <c r="D15192" t="s">
        <v>1060</v>
      </c>
      <c r="E15192" t="s">
        <v>2190</v>
      </c>
      <c r="F15192">
        <v>48.759700000000002</v>
      </c>
      <c r="G15192" s="38">
        <v>-122.48690000000001</v>
      </c>
      <c r="H15192">
        <v>1E-4</v>
      </c>
      <c r="I15192" t="s">
        <v>592</v>
      </c>
      <c r="J15192" cm="1">
        <f t="array" ref="J15192:L15192">_xlfn.XLOOKUP($C15192, AGE!$A:$A,AGE!$B:$D,,0,2)</f>
        <v>50.2</v>
      </c>
      <c r="K15192">
        <v>10</v>
      </c>
      <c r="L15192" t="str">
        <v xml:space="preserve">Mathewes et al. 2020; GSA 2018 </v>
      </c>
      <c r="M15192" t="s">
        <v>2352</v>
      </c>
      <c r="O15192">
        <v>10.27</v>
      </c>
      <c r="P15192" t="s">
        <v>2342</v>
      </c>
      <c r="S15192">
        <v>-24.7</v>
      </c>
      <c r="T15192">
        <v>0.1</v>
      </c>
      <c r="U15192" t="s">
        <v>2307</v>
      </c>
      <c r="V15192">
        <v>1</v>
      </c>
      <c r="W15192" t="s">
        <v>2550</v>
      </c>
    </row>
    <row r="15193" spans="1:23" x14ac:dyDescent="0.3">
      <c r="A15193">
        <v>23132</v>
      </c>
      <c r="B15193" s="15" t="s">
        <v>1880</v>
      </c>
      <c r="C15193" t="str">
        <f>_xlfn.XLOOKUP($B15193, STANDARDS!$A:$A, STANDARDS!$B:$B,,0,2)</f>
        <v>Chuckanut Fm</v>
      </c>
      <c r="D15193" t="s">
        <v>1060</v>
      </c>
      <c r="E15193" t="s">
        <v>2190</v>
      </c>
      <c r="F15193">
        <v>48.759700000000002</v>
      </c>
      <c r="G15193" s="38">
        <v>-122.48690000000001</v>
      </c>
      <c r="H15193">
        <v>1E-4</v>
      </c>
      <c r="I15193" t="s">
        <v>592</v>
      </c>
      <c r="J15193" cm="1">
        <f t="array" ref="J15193:L15193">_xlfn.XLOOKUP($C15193, AGE!$A:$A,AGE!$B:$D,,0,2)</f>
        <v>50.2</v>
      </c>
      <c r="K15193">
        <v>10</v>
      </c>
      <c r="L15193" t="str">
        <v xml:space="preserve">Mathewes et al. 2020; GSA 2018 </v>
      </c>
      <c r="M15193" t="s">
        <v>2352</v>
      </c>
      <c r="O15193">
        <v>16.68</v>
      </c>
      <c r="P15193" t="s">
        <v>2342</v>
      </c>
      <c r="S15193">
        <v>-26.4</v>
      </c>
      <c r="T15193">
        <v>0.1</v>
      </c>
      <c r="U15193" t="s">
        <v>2307</v>
      </c>
      <c r="V15193">
        <v>1</v>
      </c>
      <c r="W15193" t="s">
        <v>2550</v>
      </c>
    </row>
    <row r="15194" spans="1:23" x14ac:dyDescent="0.3">
      <c r="A15194">
        <v>23133</v>
      </c>
      <c r="B15194" s="15" t="s">
        <v>1880</v>
      </c>
      <c r="C15194" t="str">
        <f>_xlfn.XLOOKUP($B15194, STANDARDS!$A:$A, STANDARDS!$B:$B,,0,2)</f>
        <v>Chuckanut Fm</v>
      </c>
      <c r="D15194" t="s">
        <v>1060</v>
      </c>
      <c r="E15194" t="s">
        <v>2190</v>
      </c>
      <c r="F15194">
        <v>48.759700000000002</v>
      </c>
      <c r="G15194" s="38">
        <v>-122.48690000000001</v>
      </c>
      <c r="H15194">
        <v>1E-4</v>
      </c>
      <c r="I15194" t="s">
        <v>592</v>
      </c>
      <c r="J15194" cm="1">
        <f t="array" ref="J15194:L15194">_xlfn.XLOOKUP($C15194, AGE!$A:$A,AGE!$B:$D,,0,2)</f>
        <v>50.2</v>
      </c>
      <c r="K15194">
        <v>10</v>
      </c>
      <c r="L15194" t="str">
        <v xml:space="preserve">Mathewes et al. 2020; GSA 2018 </v>
      </c>
      <c r="M15194" t="s">
        <v>2351</v>
      </c>
      <c r="O15194">
        <v>0.75</v>
      </c>
      <c r="P15194" t="s">
        <v>2342</v>
      </c>
      <c r="S15194">
        <v>-25.3</v>
      </c>
      <c r="T15194">
        <v>0.1</v>
      </c>
      <c r="U15194" t="s">
        <v>2307</v>
      </c>
      <c r="V15194">
        <v>1</v>
      </c>
      <c r="W15194" t="s">
        <v>2550</v>
      </c>
    </row>
    <row r="15195" spans="1:23" x14ac:dyDescent="0.3">
      <c r="A15195">
        <v>23134</v>
      </c>
      <c r="B15195" s="15" t="s">
        <v>1880</v>
      </c>
      <c r="C15195" t="str">
        <f>_xlfn.XLOOKUP($B15195, STANDARDS!$A:$A, STANDARDS!$B:$B,,0,2)</f>
        <v>Chuckanut Fm</v>
      </c>
      <c r="D15195" t="s">
        <v>1060</v>
      </c>
      <c r="E15195" t="s">
        <v>2190</v>
      </c>
      <c r="F15195">
        <v>48.759700000000002</v>
      </c>
      <c r="G15195" s="38">
        <v>-122.48690000000001</v>
      </c>
      <c r="H15195">
        <v>1E-4</v>
      </c>
      <c r="I15195" t="s">
        <v>592</v>
      </c>
      <c r="J15195" cm="1">
        <f t="array" ref="J15195:L15195">_xlfn.XLOOKUP($C15195, AGE!$A:$A,AGE!$B:$D,,0,2)</f>
        <v>50.2</v>
      </c>
      <c r="K15195">
        <v>10</v>
      </c>
      <c r="L15195" t="str">
        <v xml:space="preserve">Mathewes et al. 2020; GSA 2018 </v>
      </c>
      <c r="M15195" t="s">
        <v>2351</v>
      </c>
      <c r="O15195">
        <v>1.45</v>
      </c>
      <c r="P15195" t="s">
        <v>2342</v>
      </c>
      <c r="S15195">
        <v>-23.7</v>
      </c>
      <c r="T15195">
        <v>0.1</v>
      </c>
      <c r="U15195" t="s">
        <v>2307</v>
      </c>
      <c r="V15195">
        <v>1</v>
      </c>
      <c r="W15195" t="s">
        <v>2550</v>
      </c>
    </row>
    <row r="15196" spans="1:23" x14ac:dyDescent="0.3">
      <c r="A15196">
        <v>23135</v>
      </c>
      <c r="B15196" s="15" t="s">
        <v>1880</v>
      </c>
      <c r="C15196" t="str">
        <f>_xlfn.XLOOKUP($B15196, STANDARDS!$A:$A, STANDARDS!$B:$B,,0,2)</f>
        <v>Chuckanut Fm</v>
      </c>
      <c r="D15196" t="s">
        <v>1060</v>
      </c>
      <c r="E15196" t="s">
        <v>2190</v>
      </c>
      <c r="F15196">
        <v>48.759700000000002</v>
      </c>
      <c r="G15196" s="38">
        <v>-122.48690000000001</v>
      </c>
      <c r="H15196">
        <v>1E-4</v>
      </c>
      <c r="I15196" t="s">
        <v>592</v>
      </c>
      <c r="J15196" cm="1">
        <f t="array" ref="J15196:L15196">_xlfn.XLOOKUP($C15196, AGE!$A:$A,AGE!$B:$D,,0,2)</f>
        <v>50.2</v>
      </c>
      <c r="K15196">
        <v>10</v>
      </c>
      <c r="L15196" t="str">
        <v xml:space="preserve">Mathewes et al. 2020; GSA 2018 </v>
      </c>
      <c r="M15196" t="s">
        <v>2352</v>
      </c>
      <c r="O15196">
        <v>16.59</v>
      </c>
      <c r="P15196" t="s">
        <v>2342</v>
      </c>
      <c r="S15196">
        <v>-25.7</v>
      </c>
      <c r="T15196">
        <v>0.1</v>
      </c>
      <c r="U15196" t="s">
        <v>2307</v>
      </c>
      <c r="V15196">
        <v>1</v>
      </c>
      <c r="W15196" t="s">
        <v>2550</v>
      </c>
    </row>
    <row r="15197" spans="1:23" x14ac:dyDescent="0.3">
      <c r="A15197">
        <v>23136</v>
      </c>
      <c r="B15197" s="15" t="s">
        <v>1880</v>
      </c>
      <c r="C15197" t="str">
        <f>_xlfn.XLOOKUP($B15197, STANDARDS!$A:$A, STANDARDS!$B:$B,,0,2)</f>
        <v>Chuckanut Fm</v>
      </c>
      <c r="D15197" t="s">
        <v>1060</v>
      </c>
      <c r="E15197" t="s">
        <v>2190</v>
      </c>
      <c r="F15197">
        <v>48.759700000000002</v>
      </c>
      <c r="G15197" s="38">
        <v>-122.48690000000001</v>
      </c>
      <c r="H15197">
        <v>1E-4</v>
      </c>
      <c r="I15197" t="s">
        <v>592</v>
      </c>
      <c r="J15197" cm="1">
        <f t="array" ref="J15197:L15197">_xlfn.XLOOKUP($C15197, AGE!$A:$A,AGE!$B:$D,,0,2)</f>
        <v>50.2</v>
      </c>
      <c r="K15197">
        <v>10</v>
      </c>
      <c r="L15197" t="str">
        <v xml:space="preserve">Mathewes et al. 2020; GSA 2018 </v>
      </c>
      <c r="M15197" t="s">
        <v>2350</v>
      </c>
      <c r="O15197">
        <v>0.1</v>
      </c>
      <c r="P15197" t="s">
        <v>2342</v>
      </c>
      <c r="S15197">
        <v>-24.3</v>
      </c>
      <c r="T15197">
        <v>0.1</v>
      </c>
      <c r="U15197" t="s">
        <v>2307</v>
      </c>
      <c r="V15197">
        <v>1</v>
      </c>
      <c r="W15197" t="s">
        <v>2550</v>
      </c>
    </row>
    <row r="15198" spans="1:23" x14ac:dyDescent="0.3">
      <c r="A15198">
        <v>23137</v>
      </c>
      <c r="B15198" s="15" t="s">
        <v>1880</v>
      </c>
      <c r="C15198" t="str">
        <f>_xlfn.XLOOKUP($B15198, STANDARDS!$A:$A, STANDARDS!$B:$B,,0,2)</f>
        <v>Chuckanut Fm</v>
      </c>
      <c r="D15198" t="s">
        <v>1060</v>
      </c>
      <c r="E15198" t="s">
        <v>2190</v>
      </c>
      <c r="F15198">
        <v>48.759700000000002</v>
      </c>
      <c r="G15198" s="38">
        <v>-122.48690000000001</v>
      </c>
      <c r="H15198">
        <v>1E-4</v>
      </c>
      <c r="I15198" t="s">
        <v>592</v>
      </c>
      <c r="J15198" cm="1">
        <f t="array" ref="J15198:L15198">_xlfn.XLOOKUP($C15198, AGE!$A:$A,AGE!$B:$D,,0,2)</f>
        <v>50.2</v>
      </c>
      <c r="K15198">
        <v>10</v>
      </c>
      <c r="L15198" t="str">
        <v xml:space="preserve">Mathewes et al. 2020; GSA 2018 </v>
      </c>
      <c r="M15198" t="s">
        <v>2350</v>
      </c>
      <c r="O15198">
        <v>0.04</v>
      </c>
      <c r="P15198" t="s">
        <v>2342</v>
      </c>
      <c r="S15198">
        <v>-24.2</v>
      </c>
      <c r="T15198">
        <v>0.1</v>
      </c>
      <c r="U15198" t="s">
        <v>2307</v>
      </c>
      <c r="V15198">
        <v>1</v>
      </c>
      <c r="W15198" t="s">
        <v>2550</v>
      </c>
    </row>
    <row r="15199" spans="1:23" x14ac:dyDescent="0.3">
      <c r="A15199">
        <v>23138</v>
      </c>
      <c r="B15199" s="15" t="s">
        <v>1880</v>
      </c>
      <c r="C15199" t="str">
        <f>_xlfn.XLOOKUP($B15199, STANDARDS!$A:$A, STANDARDS!$B:$B,,0,2)</f>
        <v>Chuckanut Fm</v>
      </c>
      <c r="D15199" t="s">
        <v>1060</v>
      </c>
      <c r="E15199" t="s">
        <v>2190</v>
      </c>
      <c r="F15199">
        <v>48.759700000000002</v>
      </c>
      <c r="G15199" s="38">
        <v>-122.48690000000001</v>
      </c>
      <c r="H15199">
        <v>1E-4</v>
      </c>
      <c r="I15199" t="s">
        <v>592</v>
      </c>
      <c r="J15199" cm="1">
        <f t="array" ref="J15199:L15199">_xlfn.XLOOKUP($C15199, AGE!$A:$A,AGE!$B:$D,,0,2)</f>
        <v>50.2</v>
      </c>
      <c r="K15199">
        <v>10</v>
      </c>
      <c r="L15199" t="str">
        <v xml:space="preserve">Mathewes et al. 2020; GSA 2018 </v>
      </c>
      <c r="M15199" t="s">
        <v>2350</v>
      </c>
      <c r="O15199">
        <v>0.05</v>
      </c>
      <c r="P15199" t="s">
        <v>2342</v>
      </c>
      <c r="S15199">
        <v>-24</v>
      </c>
      <c r="T15199">
        <v>0.1</v>
      </c>
      <c r="U15199" t="s">
        <v>2307</v>
      </c>
      <c r="V15199">
        <v>1</v>
      </c>
      <c r="W15199" t="s">
        <v>2550</v>
      </c>
    </row>
    <row r="15200" spans="1:23" x14ac:dyDescent="0.3">
      <c r="A15200">
        <v>23139</v>
      </c>
      <c r="B15200" s="15" t="s">
        <v>1880</v>
      </c>
      <c r="C15200" t="str">
        <f>_xlfn.XLOOKUP($B15200, STANDARDS!$A:$A, STANDARDS!$B:$B,,0,2)</f>
        <v>Chuckanut Fm</v>
      </c>
      <c r="D15200" t="s">
        <v>1060</v>
      </c>
      <c r="E15200" t="s">
        <v>2190</v>
      </c>
      <c r="F15200">
        <v>48.759700000000002</v>
      </c>
      <c r="G15200" s="38">
        <v>-122.48690000000001</v>
      </c>
      <c r="H15200">
        <v>1E-4</v>
      </c>
      <c r="I15200" t="s">
        <v>592</v>
      </c>
      <c r="J15200" cm="1">
        <f t="array" ref="J15200:L15200">_xlfn.XLOOKUP($C15200, AGE!$A:$A,AGE!$B:$D,,0,2)</f>
        <v>50.2</v>
      </c>
      <c r="K15200">
        <v>10</v>
      </c>
      <c r="L15200" t="str">
        <v xml:space="preserve">Mathewes et al. 2020; GSA 2018 </v>
      </c>
      <c r="M15200" t="s">
        <v>2350</v>
      </c>
      <c r="O15200">
        <v>0.1</v>
      </c>
      <c r="P15200" t="s">
        <v>2342</v>
      </c>
      <c r="S15200">
        <v>-23.4</v>
      </c>
      <c r="T15200">
        <v>0.1</v>
      </c>
      <c r="U15200" t="s">
        <v>2307</v>
      </c>
      <c r="V15200">
        <v>1</v>
      </c>
      <c r="W15200" t="s">
        <v>2550</v>
      </c>
    </row>
    <row r="15201" spans="1:23" x14ac:dyDescent="0.3">
      <c r="A15201">
        <v>23140</v>
      </c>
      <c r="B15201" s="15" t="s">
        <v>1880</v>
      </c>
      <c r="C15201" t="str">
        <f>_xlfn.XLOOKUP($B15201, STANDARDS!$A:$A, STANDARDS!$B:$B,,0,2)</f>
        <v>Chuckanut Fm</v>
      </c>
      <c r="D15201" t="s">
        <v>1060</v>
      </c>
      <c r="E15201" t="s">
        <v>2190</v>
      </c>
      <c r="F15201">
        <v>48.759700000000002</v>
      </c>
      <c r="G15201" s="38">
        <v>-122.48690000000001</v>
      </c>
      <c r="H15201">
        <v>1E-4</v>
      </c>
      <c r="I15201" t="s">
        <v>592</v>
      </c>
      <c r="J15201" cm="1">
        <f t="array" ref="J15201:L15201">_xlfn.XLOOKUP($C15201, AGE!$A:$A,AGE!$B:$D,,0,2)</f>
        <v>50.2</v>
      </c>
      <c r="K15201">
        <v>10</v>
      </c>
      <c r="L15201" t="str">
        <v xml:space="preserve">Mathewes et al. 2020; GSA 2018 </v>
      </c>
      <c r="M15201" t="s">
        <v>2353</v>
      </c>
      <c r="O15201">
        <v>0.17</v>
      </c>
      <c r="P15201" t="s">
        <v>2342</v>
      </c>
      <c r="S15201">
        <v>-24.1</v>
      </c>
      <c r="T15201">
        <v>0.1</v>
      </c>
      <c r="U15201" t="s">
        <v>2307</v>
      </c>
      <c r="V15201">
        <v>1</v>
      </c>
      <c r="W15201" t="s">
        <v>2550</v>
      </c>
    </row>
    <row r="15202" spans="1:23" x14ac:dyDescent="0.3">
      <c r="A15202">
        <v>23141</v>
      </c>
      <c r="B15202" s="15" t="s">
        <v>1880</v>
      </c>
      <c r="C15202" t="str">
        <f>_xlfn.XLOOKUP($B15202, STANDARDS!$A:$A, STANDARDS!$B:$B,,0,2)</f>
        <v>Chuckanut Fm</v>
      </c>
      <c r="D15202" t="s">
        <v>1060</v>
      </c>
      <c r="E15202" t="s">
        <v>2190</v>
      </c>
      <c r="F15202">
        <v>48.759700000000002</v>
      </c>
      <c r="G15202" s="38">
        <v>-122.48690000000001</v>
      </c>
      <c r="H15202">
        <v>1E-4</v>
      </c>
      <c r="I15202" t="s">
        <v>592</v>
      </c>
      <c r="J15202" cm="1">
        <f t="array" ref="J15202:L15202">_xlfn.XLOOKUP($C15202, AGE!$A:$A,AGE!$B:$D,,0,2)</f>
        <v>50.2</v>
      </c>
      <c r="K15202">
        <v>10</v>
      </c>
      <c r="L15202" t="str">
        <v xml:space="preserve">Mathewes et al. 2020; GSA 2018 </v>
      </c>
      <c r="M15202" t="s">
        <v>2353</v>
      </c>
      <c r="O15202">
        <v>0.25</v>
      </c>
      <c r="P15202" t="s">
        <v>2342</v>
      </c>
      <c r="S15202">
        <v>-25</v>
      </c>
      <c r="T15202">
        <v>0.1</v>
      </c>
      <c r="U15202" t="s">
        <v>2307</v>
      </c>
      <c r="V15202">
        <v>1</v>
      </c>
      <c r="W15202" t="s">
        <v>2550</v>
      </c>
    </row>
    <row r="15203" spans="1:23" x14ac:dyDescent="0.3">
      <c r="A15203">
        <v>23142</v>
      </c>
      <c r="B15203" s="15" t="s">
        <v>1880</v>
      </c>
      <c r="C15203" t="str">
        <f>_xlfn.XLOOKUP($B15203, STANDARDS!$A:$A, STANDARDS!$B:$B,,0,2)</f>
        <v>Chuckanut Fm</v>
      </c>
      <c r="D15203" t="s">
        <v>1060</v>
      </c>
      <c r="E15203" t="s">
        <v>2190</v>
      </c>
      <c r="F15203">
        <v>48.759700000000002</v>
      </c>
      <c r="G15203" s="38">
        <v>-122.48690000000001</v>
      </c>
      <c r="H15203">
        <v>1E-4</v>
      </c>
      <c r="I15203" t="s">
        <v>592</v>
      </c>
      <c r="J15203" cm="1">
        <f t="array" ref="J15203:L15203">_xlfn.XLOOKUP($C15203, AGE!$A:$A,AGE!$B:$D,,0,2)</f>
        <v>50.2</v>
      </c>
      <c r="K15203">
        <v>10</v>
      </c>
      <c r="L15203" t="str">
        <v xml:space="preserve">Mathewes et al. 2020; GSA 2018 </v>
      </c>
      <c r="M15203" t="s">
        <v>2352</v>
      </c>
      <c r="O15203">
        <v>0.5</v>
      </c>
      <c r="P15203" t="s">
        <v>2342</v>
      </c>
      <c r="S15203">
        <v>-25.8</v>
      </c>
      <c r="T15203">
        <v>0.1</v>
      </c>
      <c r="U15203" t="s">
        <v>2307</v>
      </c>
      <c r="V15203">
        <v>1</v>
      </c>
      <c r="W15203" t="s">
        <v>2550</v>
      </c>
    </row>
    <row r="15204" spans="1:23" x14ac:dyDescent="0.3">
      <c r="A15204">
        <v>23143</v>
      </c>
      <c r="B15204" s="15" t="s">
        <v>1880</v>
      </c>
      <c r="C15204" t="str">
        <f>_xlfn.XLOOKUP($B15204, STANDARDS!$A:$A, STANDARDS!$B:$B,,0,2)</f>
        <v>Chuckanut Fm</v>
      </c>
      <c r="D15204" t="s">
        <v>1060</v>
      </c>
      <c r="E15204" t="s">
        <v>2190</v>
      </c>
      <c r="F15204">
        <v>48.759700000000002</v>
      </c>
      <c r="G15204" s="38">
        <v>-122.48690000000001</v>
      </c>
      <c r="H15204">
        <v>1E-4</v>
      </c>
      <c r="I15204" t="s">
        <v>592</v>
      </c>
      <c r="J15204" cm="1">
        <f t="array" ref="J15204:L15204">_xlfn.XLOOKUP($C15204, AGE!$A:$A,AGE!$B:$D,,0,2)</f>
        <v>50.2</v>
      </c>
      <c r="K15204">
        <v>10</v>
      </c>
      <c r="L15204" t="str">
        <v xml:space="preserve">Mathewes et al. 2020; GSA 2018 </v>
      </c>
      <c r="M15204" t="s">
        <v>2353</v>
      </c>
      <c r="O15204">
        <v>0.28999999999999998</v>
      </c>
      <c r="P15204" t="s">
        <v>2342</v>
      </c>
      <c r="S15204">
        <v>-25</v>
      </c>
      <c r="T15204">
        <v>0.1</v>
      </c>
      <c r="U15204" t="s">
        <v>2307</v>
      </c>
      <c r="V15204">
        <v>1</v>
      </c>
      <c r="W15204" t="s">
        <v>2550</v>
      </c>
    </row>
    <row r="15205" spans="1:23" x14ac:dyDescent="0.3">
      <c r="A15205">
        <v>23144</v>
      </c>
      <c r="B15205" s="15" t="s">
        <v>1880</v>
      </c>
      <c r="C15205" t="str">
        <f>_xlfn.XLOOKUP($B15205, STANDARDS!$A:$A, STANDARDS!$B:$B,,0,2)</f>
        <v>Chuckanut Fm</v>
      </c>
      <c r="D15205" t="s">
        <v>1060</v>
      </c>
      <c r="E15205" t="s">
        <v>2190</v>
      </c>
      <c r="F15205">
        <v>48.759700000000002</v>
      </c>
      <c r="G15205" s="38">
        <v>-122.48690000000001</v>
      </c>
      <c r="H15205">
        <v>1E-4</v>
      </c>
      <c r="I15205" t="s">
        <v>592</v>
      </c>
      <c r="J15205" cm="1">
        <f t="array" ref="J15205:L15205">_xlfn.XLOOKUP($C15205, AGE!$A:$A,AGE!$B:$D,,0,2)</f>
        <v>50.2</v>
      </c>
      <c r="K15205">
        <v>10</v>
      </c>
      <c r="L15205" t="str">
        <v xml:space="preserve">Mathewes et al. 2020; GSA 2018 </v>
      </c>
      <c r="M15205" t="s">
        <v>2353</v>
      </c>
      <c r="O15205">
        <v>0.13</v>
      </c>
      <c r="P15205" t="s">
        <v>2342</v>
      </c>
      <c r="S15205">
        <v>-24.9</v>
      </c>
      <c r="T15205">
        <v>0.1</v>
      </c>
      <c r="U15205" t="s">
        <v>2307</v>
      </c>
      <c r="V15205">
        <v>1</v>
      </c>
      <c r="W15205" t="s">
        <v>2550</v>
      </c>
    </row>
    <row r="15206" spans="1:23" x14ac:dyDescent="0.3">
      <c r="A15206">
        <v>23145</v>
      </c>
      <c r="B15206" s="15" t="s">
        <v>1880</v>
      </c>
      <c r="C15206" t="str">
        <f>_xlfn.XLOOKUP($B15206, STANDARDS!$A:$A, STANDARDS!$B:$B,,0,2)</f>
        <v>Chuckanut Fm</v>
      </c>
      <c r="D15206" t="s">
        <v>1060</v>
      </c>
      <c r="E15206" t="s">
        <v>2190</v>
      </c>
      <c r="F15206">
        <v>48.759700000000002</v>
      </c>
      <c r="G15206" s="38">
        <v>-122.48690000000001</v>
      </c>
      <c r="H15206">
        <v>1E-4</v>
      </c>
      <c r="I15206" t="s">
        <v>592</v>
      </c>
      <c r="J15206" cm="1">
        <f t="array" ref="J15206:L15206">_xlfn.XLOOKUP($C15206, AGE!$A:$A,AGE!$B:$D,,0,2)</f>
        <v>50.2</v>
      </c>
      <c r="K15206">
        <v>10</v>
      </c>
      <c r="L15206" t="str">
        <v xml:space="preserve">Mathewes et al. 2020; GSA 2018 </v>
      </c>
      <c r="M15206" t="s">
        <v>2350</v>
      </c>
      <c r="O15206">
        <v>0.08</v>
      </c>
      <c r="P15206" t="s">
        <v>2342</v>
      </c>
      <c r="S15206">
        <v>-23.6</v>
      </c>
      <c r="T15206">
        <v>0.1</v>
      </c>
      <c r="U15206" t="s">
        <v>2307</v>
      </c>
      <c r="V15206">
        <v>1</v>
      </c>
      <c r="W15206" t="s">
        <v>2550</v>
      </c>
    </row>
    <row r="15207" spans="1:23" x14ac:dyDescent="0.3">
      <c r="A15207">
        <v>23146</v>
      </c>
      <c r="B15207" s="15" t="s">
        <v>1880</v>
      </c>
      <c r="C15207" t="str">
        <f>_xlfn.XLOOKUP($B15207, STANDARDS!$A:$A, STANDARDS!$B:$B,,0,2)</f>
        <v>Chuckanut Fm</v>
      </c>
      <c r="D15207" t="s">
        <v>1060</v>
      </c>
      <c r="E15207" t="s">
        <v>2190</v>
      </c>
      <c r="F15207">
        <v>48.759700000000002</v>
      </c>
      <c r="G15207" s="38">
        <v>-122.48690000000001</v>
      </c>
      <c r="H15207">
        <v>1E-4</v>
      </c>
      <c r="I15207" t="s">
        <v>592</v>
      </c>
      <c r="J15207" cm="1">
        <f t="array" ref="J15207:L15207">_xlfn.XLOOKUP($C15207, AGE!$A:$A,AGE!$B:$D,,0,2)</f>
        <v>50.2</v>
      </c>
      <c r="K15207">
        <v>10</v>
      </c>
      <c r="L15207" t="str">
        <v xml:space="preserve">Mathewes et al. 2020; GSA 2018 </v>
      </c>
      <c r="M15207" t="s">
        <v>2350</v>
      </c>
      <c r="O15207">
        <v>0.08</v>
      </c>
      <c r="P15207" t="s">
        <v>2342</v>
      </c>
      <c r="S15207">
        <v>-24.4</v>
      </c>
      <c r="T15207">
        <v>0.1</v>
      </c>
      <c r="U15207" t="s">
        <v>2307</v>
      </c>
      <c r="V15207">
        <v>1</v>
      </c>
      <c r="W15207" t="s">
        <v>2550</v>
      </c>
    </row>
    <row r="15208" spans="1:23" x14ac:dyDescent="0.3">
      <c r="A15208">
        <v>23147</v>
      </c>
      <c r="B15208" s="15" t="s">
        <v>1880</v>
      </c>
      <c r="C15208" t="str">
        <f>_xlfn.XLOOKUP($B15208, STANDARDS!$A:$A, STANDARDS!$B:$B,,0,2)</f>
        <v>Chuckanut Fm</v>
      </c>
      <c r="D15208" t="s">
        <v>1060</v>
      </c>
      <c r="E15208" t="s">
        <v>2190</v>
      </c>
      <c r="F15208">
        <v>48.759700000000002</v>
      </c>
      <c r="G15208" s="38">
        <v>-122.48690000000001</v>
      </c>
      <c r="H15208">
        <v>1E-4</v>
      </c>
      <c r="I15208" t="s">
        <v>592</v>
      </c>
      <c r="J15208" cm="1">
        <f t="array" ref="J15208:L15208">_xlfn.XLOOKUP($C15208, AGE!$A:$A,AGE!$B:$D,,0,2)</f>
        <v>50.2</v>
      </c>
      <c r="K15208">
        <v>10</v>
      </c>
      <c r="L15208" t="str">
        <v xml:space="preserve">Mathewes et al. 2020; GSA 2018 </v>
      </c>
      <c r="M15208" t="s">
        <v>2356</v>
      </c>
      <c r="O15208">
        <v>0.76</v>
      </c>
      <c r="P15208" t="s">
        <v>2342</v>
      </c>
      <c r="S15208">
        <v>-24.9</v>
      </c>
      <c r="T15208">
        <v>0.1</v>
      </c>
      <c r="U15208" t="s">
        <v>2307</v>
      </c>
      <c r="V15208">
        <v>1</v>
      </c>
      <c r="W15208" t="s">
        <v>2550</v>
      </c>
    </row>
    <row r="15209" spans="1:23" x14ac:dyDescent="0.3">
      <c r="A15209">
        <v>23148</v>
      </c>
      <c r="B15209" s="15" t="s">
        <v>1880</v>
      </c>
      <c r="C15209" t="str">
        <f>_xlfn.XLOOKUP($B15209, STANDARDS!$A:$A, STANDARDS!$B:$B,,0,2)</f>
        <v>Chuckanut Fm</v>
      </c>
      <c r="D15209" t="s">
        <v>1060</v>
      </c>
      <c r="E15209" t="s">
        <v>2190</v>
      </c>
      <c r="F15209">
        <v>48.759700000000002</v>
      </c>
      <c r="G15209" s="38">
        <v>-122.48690000000001</v>
      </c>
      <c r="H15209">
        <v>1E-4</v>
      </c>
      <c r="I15209" t="s">
        <v>592</v>
      </c>
      <c r="J15209" cm="1">
        <f t="array" ref="J15209:L15209">_xlfn.XLOOKUP($C15209, AGE!$A:$A,AGE!$B:$D,,0,2)</f>
        <v>50.2</v>
      </c>
      <c r="K15209">
        <v>10</v>
      </c>
      <c r="L15209" t="str">
        <v xml:space="preserve">Mathewes et al. 2020; GSA 2018 </v>
      </c>
      <c r="M15209" t="s">
        <v>2350</v>
      </c>
      <c r="O15209">
        <v>0.05</v>
      </c>
      <c r="P15209" t="s">
        <v>2342</v>
      </c>
      <c r="S15209">
        <v>-24.1</v>
      </c>
      <c r="T15209">
        <v>0.1</v>
      </c>
      <c r="U15209" t="s">
        <v>2307</v>
      </c>
      <c r="V15209">
        <v>1</v>
      </c>
      <c r="W15209" t="s">
        <v>2550</v>
      </c>
    </row>
    <row r="15210" spans="1:23" x14ac:dyDescent="0.3">
      <c r="A15210">
        <v>23149</v>
      </c>
      <c r="B15210" s="15" t="s">
        <v>1880</v>
      </c>
      <c r="C15210" t="str">
        <f>_xlfn.XLOOKUP($B15210, STANDARDS!$A:$A, STANDARDS!$B:$B,,0,2)</f>
        <v>Chuckanut Fm</v>
      </c>
      <c r="D15210" t="s">
        <v>1060</v>
      </c>
      <c r="E15210" t="s">
        <v>2190</v>
      </c>
      <c r="F15210">
        <v>48.759700000000002</v>
      </c>
      <c r="G15210" s="38">
        <v>-122.48690000000001</v>
      </c>
      <c r="H15210">
        <v>1E-4</v>
      </c>
      <c r="I15210" t="s">
        <v>592</v>
      </c>
      <c r="J15210" cm="1">
        <f t="array" ref="J15210:L15210">_xlfn.XLOOKUP($C15210, AGE!$A:$A,AGE!$B:$D,,0,2)</f>
        <v>50.2</v>
      </c>
      <c r="K15210">
        <v>10</v>
      </c>
      <c r="L15210" t="str">
        <v xml:space="preserve">Mathewes et al. 2020; GSA 2018 </v>
      </c>
      <c r="M15210" t="s">
        <v>2350</v>
      </c>
      <c r="O15210">
        <v>0.17</v>
      </c>
      <c r="P15210" t="s">
        <v>2342</v>
      </c>
      <c r="S15210">
        <v>-24.6</v>
      </c>
      <c r="T15210">
        <v>0.1</v>
      </c>
      <c r="U15210" t="s">
        <v>2307</v>
      </c>
      <c r="V15210">
        <v>1</v>
      </c>
      <c r="W15210" t="s">
        <v>2550</v>
      </c>
    </row>
    <row r="15211" spans="1:23" x14ac:dyDescent="0.3">
      <c r="A15211">
        <v>23150</v>
      </c>
      <c r="B15211" s="15" t="s">
        <v>1880</v>
      </c>
      <c r="C15211" t="str">
        <f>_xlfn.XLOOKUP($B15211, STANDARDS!$A:$A, STANDARDS!$B:$B,,0,2)</f>
        <v>Chuckanut Fm</v>
      </c>
      <c r="D15211" t="s">
        <v>1060</v>
      </c>
      <c r="E15211" t="s">
        <v>2190</v>
      </c>
      <c r="F15211">
        <v>48.759700000000002</v>
      </c>
      <c r="G15211" s="38">
        <v>-122.48690000000001</v>
      </c>
      <c r="H15211">
        <v>1E-4</v>
      </c>
      <c r="I15211" t="s">
        <v>592</v>
      </c>
      <c r="J15211" cm="1">
        <f t="array" ref="J15211:L15211">_xlfn.XLOOKUP($C15211, AGE!$A:$A,AGE!$B:$D,,0,2)</f>
        <v>50.2</v>
      </c>
      <c r="K15211">
        <v>10</v>
      </c>
      <c r="L15211" t="str">
        <v xml:space="preserve">Mathewes et al. 2020; GSA 2018 </v>
      </c>
      <c r="M15211" t="s">
        <v>2353</v>
      </c>
      <c r="O15211">
        <v>0.36</v>
      </c>
      <c r="P15211" t="s">
        <v>2342</v>
      </c>
      <c r="S15211">
        <v>-25</v>
      </c>
      <c r="T15211">
        <v>0.1</v>
      </c>
      <c r="U15211" t="s">
        <v>2307</v>
      </c>
      <c r="V15211">
        <v>1</v>
      </c>
      <c r="W15211" t="s">
        <v>2550</v>
      </c>
    </row>
    <row r="15212" spans="1:23" x14ac:dyDescent="0.3">
      <c r="A15212">
        <v>23151</v>
      </c>
      <c r="B15212" s="15" t="s">
        <v>1880</v>
      </c>
      <c r="C15212" t="str">
        <f>_xlfn.XLOOKUP($B15212, STANDARDS!$A:$A, STANDARDS!$B:$B,,0,2)</f>
        <v>Chuckanut Fm</v>
      </c>
      <c r="D15212" t="s">
        <v>1060</v>
      </c>
      <c r="E15212" t="s">
        <v>2190</v>
      </c>
      <c r="F15212">
        <v>48.759700000000002</v>
      </c>
      <c r="G15212" s="38">
        <v>-122.48690000000001</v>
      </c>
      <c r="H15212">
        <v>1E-4</v>
      </c>
      <c r="I15212" t="s">
        <v>592</v>
      </c>
      <c r="J15212" cm="1">
        <f t="array" ref="J15212:L15212">_xlfn.XLOOKUP($C15212, AGE!$A:$A,AGE!$B:$D,,0,2)</f>
        <v>50.2</v>
      </c>
      <c r="K15212">
        <v>10</v>
      </c>
      <c r="L15212" t="str">
        <v xml:space="preserve">Mathewes et al. 2020; GSA 2018 </v>
      </c>
      <c r="M15212" t="s">
        <v>2350</v>
      </c>
      <c r="O15212">
        <v>0.31</v>
      </c>
      <c r="P15212" t="s">
        <v>2342</v>
      </c>
      <c r="S15212">
        <v>-24.5</v>
      </c>
      <c r="T15212">
        <v>0.1</v>
      </c>
      <c r="U15212" t="s">
        <v>2307</v>
      </c>
      <c r="V15212">
        <v>1</v>
      </c>
      <c r="W15212" t="s">
        <v>2550</v>
      </c>
    </row>
    <row r="15213" spans="1:23" x14ac:dyDescent="0.3">
      <c r="A15213">
        <v>23152</v>
      </c>
      <c r="B15213" s="15" t="s">
        <v>1880</v>
      </c>
      <c r="C15213" t="str">
        <f>_xlfn.XLOOKUP($B15213, STANDARDS!$A:$A, STANDARDS!$B:$B,,0,2)</f>
        <v>Chuckanut Fm</v>
      </c>
      <c r="D15213" t="s">
        <v>1060</v>
      </c>
      <c r="E15213" t="s">
        <v>2190</v>
      </c>
      <c r="F15213">
        <v>48.759700000000002</v>
      </c>
      <c r="G15213" s="38">
        <v>-122.48690000000001</v>
      </c>
      <c r="H15213">
        <v>1E-4</v>
      </c>
      <c r="I15213" t="s">
        <v>592</v>
      </c>
      <c r="J15213" cm="1">
        <f t="array" ref="J15213:L15213">_xlfn.XLOOKUP($C15213, AGE!$A:$A,AGE!$B:$D,,0,2)</f>
        <v>50.2</v>
      </c>
      <c r="K15213">
        <v>10</v>
      </c>
      <c r="L15213" t="str">
        <v xml:space="preserve">Mathewes et al. 2020; GSA 2018 </v>
      </c>
      <c r="M15213" t="s">
        <v>2353</v>
      </c>
      <c r="O15213">
        <v>0.33</v>
      </c>
      <c r="P15213" t="s">
        <v>2342</v>
      </c>
      <c r="S15213">
        <v>-25</v>
      </c>
      <c r="T15213">
        <v>0.1</v>
      </c>
      <c r="U15213" t="s">
        <v>2307</v>
      </c>
      <c r="V15213">
        <v>1</v>
      </c>
      <c r="W15213" t="s">
        <v>2550</v>
      </c>
    </row>
    <row r="15214" spans="1:23" x14ac:dyDescent="0.3">
      <c r="A15214">
        <v>23153</v>
      </c>
      <c r="B15214" s="15" t="s">
        <v>1880</v>
      </c>
      <c r="C15214" t="str">
        <f>_xlfn.XLOOKUP($B15214, STANDARDS!$A:$A, STANDARDS!$B:$B,,0,2)</f>
        <v>Chuckanut Fm</v>
      </c>
      <c r="D15214" t="s">
        <v>1060</v>
      </c>
      <c r="E15214" t="s">
        <v>2190</v>
      </c>
      <c r="F15214">
        <v>48.759700000000002</v>
      </c>
      <c r="G15214" s="38">
        <v>-122.48690000000001</v>
      </c>
      <c r="H15214">
        <v>1E-4</v>
      </c>
      <c r="I15214" t="s">
        <v>592</v>
      </c>
      <c r="J15214" cm="1">
        <f t="array" ref="J15214:L15214">_xlfn.XLOOKUP($C15214, AGE!$A:$A,AGE!$B:$D,,0,2)</f>
        <v>50.2</v>
      </c>
      <c r="K15214">
        <v>10</v>
      </c>
      <c r="L15214" t="str">
        <v xml:space="preserve">Mathewes et al. 2020; GSA 2018 </v>
      </c>
      <c r="M15214" t="s">
        <v>2353</v>
      </c>
      <c r="O15214">
        <v>0.44</v>
      </c>
      <c r="P15214" t="s">
        <v>2342</v>
      </c>
      <c r="S15214">
        <v>-24.7</v>
      </c>
      <c r="T15214">
        <v>0.1</v>
      </c>
      <c r="U15214" t="s">
        <v>2307</v>
      </c>
      <c r="V15214">
        <v>1</v>
      </c>
      <c r="W15214" t="s">
        <v>2550</v>
      </c>
    </row>
    <row r="15215" spans="1:23" x14ac:dyDescent="0.3">
      <c r="A15215">
        <v>23154</v>
      </c>
      <c r="B15215" s="15" t="s">
        <v>1880</v>
      </c>
      <c r="C15215" t="str">
        <f>_xlfn.XLOOKUP($B15215, STANDARDS!$A:$A, STANDARDS!$B:$B,,0,2)</f>
        <v>Chuckanut Fm</v>
      </c>
      <c r="D15215" t="s">
        <v>1060</v>
      </c>
      <c r="E15215" t="s">
        <v>2190</v>
      </c>
      <c r="F15215">
        <v>48.759700000000002</v>
      </c>
      <c r="G15215" s="38">
        <v>-122.48690000000001</v>
      </c>
      <c r="H15215">
        <v>1E-4</v>
      </c>
      <c r="I15215" t="s">
        <v>592</v>
      </c>
      <c r="J15215" cm="1">
        <f t="array" ref="J15215:L15215">_xlfn.XLOOKUP($C15215, AGE!$A:$A,AGE!$B:$D,,0,2)</f>
        <v>50.2</v>
      </c>
      <c r="K15215">
        <v>10</v>
      </c>
      <c r="L15215" t="str">
        <v xml:space="preserve">Mathewes et al. 2020; GSA 2018 </v>
      </c>
      <c r="M15215" t="s">
        <v>2352</v>
      </c>
      <c r="O15215">
        <v>47.48</v>
      </c>
      <c r="P15215" t="s">
        <v>2342</v>
      </c>
      <c r="S15215">
        <v>-24.5</v>
      </c>
      <c r="T15215">
        <v>0.1</v>
      </c>
      <c r="U15215" t="s">
        <v>2307</v>
      </c>
      <c r="V15215">
        <v>1</v>
      </c>
      <c r="W15215" t="s">
        <v>2550</v>
      </c>
    </row>
    <row r="15216" spans="1:23" x14ac:dyDescent="0.3">
      <c r="A15216">
        <v>23155</v>
      </c>
      <c r="B15216" s="15" t="s">
        <v>1880</v>
      </c>
      <c r="C15216" t="str">
        <f>_xlfn.XLOOKUP($B15216, STANDARDS!$A:$A, STANDARDS!$B:$B,,0,2)</f>
        <v>Chuckanut Fm</v>
      </c>
      <c r="D15216" t="s">
        <v>1060</v>
      </c>
      <c r="E15216" t="s">
        <v>2190</v>
      </c>
      <c r="F15216">
        <v>48.759700000000002</v>
      </c>
      <c r="G15216" s="38">
        <v>-122.48690000000001</v>
      </c>
      <c r="H15216">
        <v>1E-4</v>
      </c>
      <c r="I15216" t="s">
        <v>592</v>
      </c>
      <c r="J15216" cm="1">
        <f t="array" ref="J15216:L15216">_xlfn.XLOOKUP($C15216, AGE!$A:$A,AGE!$B:$D,,0,2)</f>
        <v>50.2</v>
      </c>
      <c r="K15216">
        <v>10</v>
      </c>
      <c r="L15216" t="str">
        <v xml:space="preserve">Mathewes et al. 2020; GSA 2018 </v>
      </c>
      <c r="M15216" t="s">
        <v>2350</v>
      </c>
      <c r="O15216">
        <v>0.04</v>
      </c>
      <c r="P15216" t="s">
        <v>2342</v>
      </c>
      <c r="S15216">
        <v>-23.3</v>
      </c>
      <c r="T15216">
        <v>0.1</v>
      </c>
      <c r="U15216" t="s">
        <v>2307</v>
      </c>
      <c r="V15216">
        <v>1</v>
      </c>
      <c r="W15216" t="s">
        <v>2550</v>
      </c>
    </row>
    <row r="15217" spans="1:23" x14ac:dyDescent="0.3">
      <c r="A15217">
        <v>23156</v>
      </c>
      <c r="B15217" s="15" t="s">
        <v>1880</v>
      </c>
      <c r="C15217" t="str">
        <f>_xlfn.XLOOKUP($B15217, STANDARDS!$A:$A, STANDARDS!$B:$B,,0,2)</f>
        <v>Chuckanut Fm</v>
      </c>
      <c r="D15217" t="s">
        <v>1060</v>
      </c>
      <c r="E15217" t="s">
        <v>2190</v>
      </c>
      <c r="F15217">
        <v>48.759700000000002</v>
      </c>
      <c r="G15217" s="38">
        <v>-122.48690000000001</v>
      </c>
      <c r="H15217">
        <v>1E-4</v>
      </c>
      <c r="I15217" t="s">
        <v>592</v>
      </c>
      <c r="J15217" cm="1">
        <f t="array" ref="J15217:L15217">_xlfn.XLOOKUP($C15217, AGE!$A:$A,AGE!$B:$D,,0,2)</f>
        <v>50.2</v>
      </c>
      <c r="K15217">
        <v>10</v>
      </c>
      <c r="L15217" t="str">
        <v xml:space="preserve">Mathewes et al. 2020; GSA 2018 </v>
      </c>
      <c r="M15217" t="s">
        <v>2353</v>
      </c>
      <c r="O15217">
        <v>0.15</v>
      </c>
      <c r="P15217" t="s">
        <v>2342</v>
      </c>
      <c r="S15217">
        <v>-24</v>
      </c>
      <c r="T15217">
        <v>0.1</v>
      </c>
      <c r="U15217" t="s">
        <v>2307</v>
      </c>
      <c r="V15217">
        <v>1</v>
      </c>
      <c r="W15217" t="s">
        <v>2550</v>
      </c>
    </row>
    <row r="15218" spans="1:23" x14ac:dyDescent="0.3">
      <c r="A15218">
        <v>23157</v>
      </c>
      <c r="B15218" s="15" t="s">
        <v>1880</v>
      </c>
      <c r="C15218" t="str">
        <f>_xlfn.XLOOKUP($B15218, STANDARDS!$A:$A, STANDARDS!$B:$B,,0,2)</f>
        <v>Chuckanut Fm</v>
      </c>
      <c r="D15218" t="s">
        <v>1060</v>
      </c>
      <c r="E15218" t="s">
        <v>2190</v>
      </c>
      <c r="F15218">
        <v>48.759700000000002</v>
      </c>
      <c r="G15218" s="38">
        <v>-122.48690000000001</v>
      </c>
      <c r="H15218">
        <v>1E-4</v>
      </c>
      <c r="I15218" t="s">
        <v>592</v>
      </c>
      <c r="J15218" cm="1">
        <f t="array" ref="J15218:L15218">_xlfn.XLOOKUP($C15218, AGE!$A:$A,AGE!$B:$D,,0,2)</f>
        <v>50.2</v>
      </c>
      <c r="K15218">
        <v>10</v>
      </c>
      <c r="L15218" t="str">
        <v xml:space="preserve">Mathewes et al. 2020; GSA 2018 </v>
      </c>
      <c r="M15218" t="s">
        <v>2352</v>
      </c>
      <c r="O15218">
        <v>34.909999999999997</v>
      </c>
      <c r="P15218" t="s">
        <v>2342</v>
      </c>
      <c r="S15218">
        <v>-23.2</v>
      </c>
      <c r="T15218">
        <v>0.1</v>
      </c>
      <c r="U15218" t="s">
        <v>2307</v>
      </c>
      <c r="V15218">
        <v>1</v>
      </c>
      <c r="W15218" t="s">
        <v>2550</v>
      </c>
    </row>
    <row r="15219" spans="1:23" x14ac:dyDescent="0.3">
      <c r="A15219">
        <v>23158</v>
      </c>
      <c r="B15219" s="15" t="s">
        <v>1880</v>
      </c>
      <c r="C15219" t="str">
        <f>_xlfn.XLOOKUP($B15219, STANDARDS!$A:$A, STANDARDS!$B:$B,,0,2)</f>
        <v>Chuckanut Fm</v>
      </c>
      <c r="D15219" t="s">
        <v>1060</v>
      </c>
      <c r="E15219" t="s">
        <v>2190</v>
      </c>
      <c r="F15219">
        <v>48.759700000000002</v>
      </c>
      <c r="G15219" s="38">
        <v>-122.48690000000001</v>
      </c>
      <c r="H15219">
        <v>1E-4</v>
      </c>
      <c r="I15219" t="s">
        <v>592</v>
      </c>
      <c r="J15219" cm="1">
        <f t="array" ref="J15219:L15219">_xlfn.XLOOKUP($C15219, AGE!$A:$A,AGE!$B:$D,,0,2)</f>
        <v>50.2</v>
      </c>
      <c r="K15219">
        <v>10</v>
      </c>
      <c r="L15219" t="str">
        <v xml:space="preserve">Mathewes et al. 2020; GSA 2018 </v>
      </c>
      <c r="M15219" t="s">
        <v>2350</v>
      </c>
      <c r="O15219">
        <v>0.15</v>
      </c>
      <c r="P15219" t="s">
        <v>2342</v>
      </c>
      <c r="S15219">
        <v>-25.9</v>
      </c>
      <c r="T15219">
        <v>0.1</v>
      </c>
      <c r="U15219" t="s">
        <v>2307</v>
      </c>
      <c r="V15219">
        <v>1</v>
      </c>
      <c r="W15219" t="s">
        <v>2550</v>
      </c>
    </row>
    <row r="15220" spans="1:23" x14ac:dyDescent="0.3">
      <c r="A15220">
        <v>23159</v>
      </c>
      <c r="B15220" s="15" t="s">
        <v>1880</v>
      </c>
      <c r="C15220" t="str">
        <f>_xlfn.XLOOKUP($B15220, STANDARDS!$A:$A, STANDARDS!$B:$B,,0,2)</f>
        <v>Chuckanut Fm</v>
      </c>
      <c r="D15220" t="s">
        <v>1060</v>
      </c>
      <c r="E15220" t="s">
        <v>2190</v>
      </c>
      <c r="F15220">
        <v>48.759700000000002</v>
      </c>
      <c r="G15220" s="38">
        <v>-122.48690000000001</v>
      </c>
      <c r="H15220">
        <v>1E-4</v>
      </c>
      <c r="I15220" t="s">
        <v>592</v>
      </c>
      <c r="J15220" cm="1">
        <f t="array" ref="J15220:L15220">_xlfn.XLOOKUP($C15220, AGE!$A:$A,AGE!$B:$D,,0,2)</f>
        <v>50.2</v>
      </c>
      <c r="K15220">
        <v>10</v>
      </c>
      <c r="L15220" t="str">
        <v xml:space="preserve">Mathewes et al. 2020; GSA 2018 </v>
      </c>
      <c r="M15220" t="s">
        <v>2350</v>
      </c>
      <c r="O15220">
        <v>0.09</v>
      </c>
      <c r="P15220" t="s">
        <v>2342</v>
      </c>
      <c r="S15220">
        <v>-24</v>
      </c>
      <c r="T15220">
        <v>0.1</v>
      </c>
      <c r="U15220" t="s">
        <v>2307</v>
      </c>
      <c r="V15220">
        <v>1</v>
      </c>
      <c r="W15220" t="s">
        <v>2550</v>
      </c>
    </row>
    <row r="15221" spans="1:23" x14ac:dyDescent="0.3">
      <c r="A15221">
        <v>23160</v>
      </c>
      <c r="B15221" s="15" t="s">
        <v>1880</v>
      </c>
      <c r="C15221" t="str">
        <f>_xlfn.XLOOKUP($B15221, STANDARDS!$A:$A, STANDARDS!$B:$B,,0,2)</f>
        <v>Chuckanut Fm</v>
      </c>
      <c r="D15221" t="s">
        <v>1060</v>
      </c>
      <c r="E15221" t="s">
        <v>2190</v>
      </c>
      <c r="F15221">
        <v>48.759700000000002</v>
      </c>
      <c r="G15221" s="38">
        <v>-122.48690000000001</v>
      </c>
      <c r="H15221">
        <v>1E-4</v>
      </c>
      <c r="I15221" t="s">
        <v>592</v>
      </c>
      <c r="J15221" cm="1">
        <f t="array" ref="J15221:L15221">_xlfn.XLOOKUP($C15221, AGE!$A:$A,AGE!$B:$D,,0,2)</f>
        <v>50.2</v>
      </c>
      <c r="K15221">
        <v>10</v>
      </c>
      <c r="L15221" t="str">
        <v xml:space="preserve">Mathewes et al. 2020; GSA 2018 </v>
      </c>
      <c r="M15221" t="s">
        <v>2350</v>
      </c>
      <c r="O15221">
        <v>0.25</v>
      </c>
      <c r="P15221" t="s">
        <v>2342</v>
      </c>
      <c r="S15221">
        <v>-23.9</v>
      </c>
      <c r="T15221">
        <v>0.1</v>
      </c>
      <c r="U15221" t="s">
        <v>2307</v>
      </c>
      <c r="V15221">
        <v>1</v>
      </c>
      <c r="W15221" t="s">
        <v>2550</v>
      </c>
    </row>
    <row r="15222" spans="1:23" x14ac:dyDescent="0.3">
      <c r="A15222">
        <v>23161</v>
      </c>
      <c r="B15222" s="15" t="s">
        <v>1880</v>
      </c>
      <c r="C15222" t="str">
        <f>_xlfn.XLOOKUP($B15222, STANDARDS!$A:$A, STANDARDS!$B:$B,,0,2)</f>
        <v>Chuckanut Fm</v>
      </c>
      <c r="D15222" t="s">
        <v>1060</v>
      </c>
      <c r="E15222" t="s">
        <v>2190</v>
      </c>
      <c r="F15222">
        <v>48.759700000000002</v>
      </c>
      <c r="G15222" s="38">
        <v>-122.48690000000001</v>
      </c>
      <c r="H15222">
        <v>1E-4</v>
      </c>
      <c r="I15222" t="s">
        <v>592</v>
      </c>
      <c r="J15222" cm="1">
        <f t="array" ref="J15222:L15222">_xlfn.XLOOKUP($C15222, AGE!$A:$A,AGE!$B:$D,,0,2)</f>
        <v>50.2</v>
      </c>
      <c r="K15222">
        <v>10</v>
      </c>
      <c r="L15222" t="str">
        <v xml:space="preserve">Mathewes et al. 2020; GSA 2018 </v>
      </c>
      <c r="M15222" t="s">
        <v>2350</v>
      </c>
      <c r="O15222">
        <v>7.0000000000000007E-2</v>
      </c>
      <c r="P15222" t="s">
        <v>2342</v>
      </c>
      <c r="S15222">
        <v>-23.9</v>
      </c>
      <c r="T15222">
        <v>0.1</v>
      </c>
      <c r="U15222" t="s">
        <v>2307</v>
      </c>
      <c r="V15222">
        <v>1</v>
      </c>
      <c r="W15222" t="s">
        <v>2550</v>
      </c>
    </row>
    <row r="15223" spans="1:23" x14ac:dyDescent="0.3">
      <c r="A15223">
        <v>23162</v>
      </c>
      <c r="B15223" s="15" t="s">
        <v>1880</v>
      </c>
      <c r="C15223" t="str">
        <f>_xlfn.XLOOKUP($B15223, STANDARDS!$A:$A, STANDARDS!$B:$B,,0,2)</f>
        <v>Chuckanut Fm</v>
      </c>
      <c r="D15223" t="s">
        <v>1060</v>
      </c>
      <c r="E15223" t="s">
        <v>2190</v>
      </c>
      <c r="F15223">
        <v>48.759700000000002</v>
      </c>
      <c r="G15223" s="38">
        <v>-122.48690000000001</v>
      </c>
      <c r="H15223">
        <v>1E-4</v>
      </c>
      <c r="I15223" t="s">
        <v>592</v>
      </c>
      <c r="J15223" cm="1">
        <f t="array" ref="J15223:L15223">_xlfn.XLOOKUP($C15223, AGE!$A:$A,AGE!$B:$D,,0,2)</f>
        <v>50.2</v>
      </c>
      <c r="K15223">
        <v>10</v>
      </c>
      <c r="L15223" t="str">
        <v xml:space="preserve">Mathewes et al. 2020; GSA 2018 </v>
      </c>
      <c r="M15223" t="s">
        <v>2350</v>
      </c>
      <c r="O15223">
        <v>0.11</v>
      </c>
      <c r="P15223" t="s">
        <v>2342</v>
      </c>
      <c r="S15223">
        <v>-22.9</v>
      </c>
      <c r="T15223">
        <v>0.1</v>
      </c>
      <c r="U15223" t="s">
        <v>2307</v>
      </c>
      <c r="V15223">
        <v>1</v>
      </c>
      <c r="W15223" t="s">
        <v>2550</v>
      </c>
    </row>
    <row r="15224" spans="1:23" x14ac:dyDescent="0.3">
      <c r="A15224">
        <v>23163</v>
      </c>
      <c r="B15224" s="15" t="s">
        <v>1880</v>
      </c>
      <c r="C15224" t="str">
        <f>_xlfn.XLOOKUP($B15224, STANDARDS!$A:$A, STANDARDS!$B:$B,,0,2)</f>
        <v>Chuckanut Fm</v>
      </c>
      <c r="D15224" t="s">
        <v>1060</v>
      </c>
      <c r="E15224" t="s">
        <v>2190</v>
      </c>
      <c r="F15224">
        <v>48.759700000000002</v>
      </c>
      <c r="G15224" s="38">
        <v>-122.48690000000001</v>
      </c>
      <c r="H15224">
        <v>1E-4</v>
      </c>
      <c r="I15224" t="s">
        <v>592</v>
      </c>
      <c r="J15224" cm="1">
        <f t="array" ref="J15224:L15224">_xlfn.XLOOKUP($C15224, AGE!$A:$A,AGE!$B:$D,,0,2)</f>
        <v>50.2</v>
      </c>
      <c r="K15224">
        <v>10</v>
      </c>
      <c r="L15224" t="str">
        <v xml:space="preserve">Mathewes et al. 2020; GSA 2018 </v>
      </c>
      <c r="M15224" t="s">
        <v>2350</v>
      </c>
      <c r="O15224">
        <v>0.09</v>
      </c>
      <c r="P15224" t="s">
        <v>2342</v>
      </c>
      <c r="S15224">
        <v>-25.6</v>
      </c>
      <c r="T15224">
        <v>0.1</v>
      </c>
      <c r="U15224" t="s">
        <v>2307</v>
      </c>
      <c r="V15224">
        <v>1</v>
      </c>
      <c r="W15224" t="s">
        <v>2550</v>
      </c>
    </row>
    <row r="15225" spans="1:23" x14ac:dyDescent="0.3">
      <c r="A15225">
        <v>23164</v>
      </c>
      <c r="B15225" s="15" t="s">
        <v>1880</v>
      </c>
      <c r="C15225" t="str">
        <f>_xlfn.XLOOKUP($B15225, STANDARDS!$A:$A, STANDARDS!$B:$B,,0,2)</f>
        <v>Chuckanut Fm</v>
      </c>
      <c r="D15225" t="s">
        <v>1060</v>
      </c>
      <c r="E15225" t="s">
        <v>2190</v>
      </c>
      <c r="F15225">
        <v>48.759700000000002</v>
      </c>
      <c r="G15225" s="38">
        <v>-122.48690000000001</v>
      </c>
      <c r="H15225">
        <v>1E-4</v>
      </c>
      <c r="I15225" t="s">
        <v>592</v>
      </c>
      <c r="J15225" cm="1">
        <f t="array" ref="J15225:L15225">_xlfn.XLOOKUP($C15225, AGE!$A:$A,AGE!$B:$D,,0,2)</f>
        <v>50.2</v>
      </c>
      <c r="K15225">
        <v>10</v>
      </c>
      <c r="L15225" t="str">
        <v xml:space="preserve">Mathewes et al. 2020; GSA 2018 </v>
      </c>
      <c r="M15225" t="s">
        <v>2350</v>
      </c>
      <c r="O15225">
        <v>0.31</v>
      </c>
      <c r="P15225" t="s">
        <v>2342</v>
      </c>
      <c r="S15225">
        <v>-24.3</v>
      </c>
      <c r="T15225">
        <v>0.1</v>
      </c>
      <c r="U15225" t="s">
        <v>2307</v>
      </c>
      <c r="V15225">
        <v>1</v>
      </c>
      <c r="W15225" t="s">
        <v>2550</v>
      </c>
    </row>
    <row r="15226" spans="1:23" x14ac:dyDescent="0.3">
      <c r="A15226">
        <v>23165</v>
      </c>
      <c r="B15226" s="15" t="s">
        <v>1880</v>
      </c>
      <c r="C15226" t="str">
        <f>_xlfn.XLOOKUP($B15226, STANDARDS!$A:$A, STANDARDS!$B:$B,,0,2)</f>
        <v>Chuckanut Fm</v>
      </c>
      <c r="D15226" t="s">
        <v>1060</v>
      </c>
      <c r="E15226" t="s">
        <v>2190</v>
      </c>
      <c r="F15226">
        <v>48.759700000000002</v>
      </c>
      <c r="G15226" s="38">
        <v>-122.48690000000001</v>
      </c>
      <c r="H15226">
        <v>1E-4</v>
      </c>
      <c r="I15226" t="s">
        <v>592</v>
      </c>
      <c r="J15226" cm="1">
        <f t="array" ref="J15226:L15226">_xlfn.XLOOKUP($C15226, AGE!$A:$A,AGE!$B:$D,,0,2)</f>
        <v>50.2</v>
      </c>
      <c r="K15226">
        <v>10</v>
      </c>
      <c r="L15226" t="str">
        <v xml:space="preserve">Mathewes et al. 2020; GSA 2018 </v>
      </c>
      <c r="M15226" t="s">
        <v>2350</v>
      </c>
      <c r="O15226">
        <v>0.19</v>
      </c>
      <c r="P15226" t="s">
        <v>2342</v>
      </c>
      <c r="S15226">
        <v>-24.5</v>
      </c>
      <c r="T15226">
        <v>0.1</v>
      </c>
      <c r="U15226" t="s">
        <v>2307</v>
      </c>
      <c r="V15226">
        <v>1</v>
      </c>
      <c r="W15226" t="s">
        <v>2550</v>
      </c>
    </row>
    <row r="15227" spans="1:23" x14ac:dyDescent="0.3">
      <c r="A15227">
        <v>23166</v>
      </c>
      <c r="B15227" s="15" t="s">
        <v>1880</v>
      </c>
      <c r="C15227" t="str">
        <f>_xlfn.XLOOKUP($B15227, STANDARDS!$A:$A, STANDARDS!$B:$B,,0,2)</f>
        <v>Chuckanut Fm</v>
      </c>
      <c r="D15227" t="s">
        <v>1060</v>
      </c>
      <c r="E15227" t="s">
        <v>2190</v>
      </c>
      <c r="F15227">
        <v>48.759700000000002</v>
      </c>
      <c r="G15227" s="38">
        <v>-122.48690000000001</v>
      </c>
      <c r="H15227">
        <v>1E-4</v>
      </c>
      <c r="I15227" t="s">
        <v>592</v>
      </c>
      <c r="J15227" cm="1">
        <f t="array" ref="J15227:L15227">_xlfn.XLOOKUP($C15227, AGE!$A:$A,AGE!$B:$D,,0,2)</f>
        <v>50.2</v>
      </c>
      <c r="K15227">
        <v>10</v>
      </c>
      <c r="L15227" t="str">
        <v xml:space="preserve">Mathewes et al. 2020; GSA 2018 </v>
      </c>
      <c r="M15227" t="s">
        <v>2350</v>
      </c>
      <c r="O15227">
        <v>0.36</v>
      </c>
      <c r="P15227" t="s">
        <v>2342</v>
      </c>
      <c r="S15227">
        <v>-25.1</v>
      </c>
      <c r="T15227">
        <v>0.1</v>
      </c>
      <c r="U15227" t="s">
        <v>2307</v>
      </c>
      <c r="V15227">
        <v>1</v>
      </c>
      <c r="W15227" t="s">
        <v>2550</v>
      </c>
    </row>
    <row r="15228" spans="1:23" x14ac:dyDescent="0.3">
      <c r="A15228">
        <v>23167</v>
      </c>
      <c r="B15228" s="15" t="s">
        <v>1880</v>
      </c>
      <c r="C15228" t="str">
        <f>_xlfn.XLOOKUP($B15228, STANDARDS!$A:$A, STANDARDS!$B:$B,,0,2)</f>
        <v>Chuckanut Fm</v>
      </c>
      <c r="D15228" t="s">
        <v>1060</v>
      </c>
      <c r="E15228" t="s">
        <v>2190</v>
      </c>
      <c r="F15228">
        <v>48.759700000000002</v>
      </c>
      <c r="G15228" s="38">
        <v>-122.48690000000001</v>
      </c>
      <c r="H15228">
        <v>1E-4</v>
      </c>
      <c r="I15228" t="s">
        <v>592</v>
      </c>
      <c r="J15228" cm="1">
        <f t="array" ref="J15228:L15228">_xlfn.XLOOKUP($C15228, AGE!$A:$A,AGE!$B:$D,,0,2)</f>
        <v>50.2</v>
      </c>
      <c r="K15228">
        <v>10</v>
      </c>
      <c r="L15228" t="str">
        <v xml:space="preserve">Mathewes et al. 2020; GSA 2018 </v>
      </c>
      <c r="M15228" t="s">
        <v>2351</v>
      </c>
      <c r="O15228">
        <v>0.35</v>
      </c>
      <c r="P15228" t="s">
        <v>2342</v>
      </c>
      <c r="S15228">
        <v>-25.1</v>
      </c>
      <c r="T15228">
        <v>0.1</v>
      </c>
      <c r="U15228" t="s">
        <v>2307</v>
      </c>
      <c r="V15228">
        <v>1</v>
      </c>
      <c r="W15228" t="s">
        <v>2550</v>
      </c>
    </row>
    <row r="15229" spans="1:23" x14ac:dyDescent="0.3">
      <c r="A15229">
        <v>23168</v>
      </c>
      <c r="B15229" s="15" t="s">
        <v>1880</v>
      </c>
      <c r="C15229" t="str">
        <f>_xlfn.XLOOKUP($B15229, STANDARDS!$A:$A, STANDARDS!$B:$B,,0,2)</f>
        <v>Chuckanut Fm</v>
      </c>
      <c r="D15229" t="s">
        <v>1060</v>
      </c>
      <c r="E15229" t="s">
        <v>2190</v>
      </c>
      <c r="F15229">
        <v>48.759700000000002</v>
      </c>
      <c r="G15229" s="38">
        <v>-122.48690000000001</v>
      </c>
      <c r="H15229">
        <v>1E-4</v>
      </c>
      <c r="I15229" t="s">
        <v>592</v>
      </c>
      <c r="J15229" cm="1">
        <f t="array" ref="J15229:L15229">_xlfn.XLOOKUP($C15229, AGE!$A:$A,AGE!$B:$D,,0,2)</f>
        <v>50.2</v>
      </c>
      <c r="K15229">
        <v>10</v>
      </c>
      <c r="L15229" t="str">
        <v xml:space="preserve">Mathewes et al. 2020; GSA 2018 </v>
      </c>
      <c r="M15229" t="s">
        <v>2353</v>
      </c>
      <c r="O15229">
        <v>0.28999999999999998</v>
      </c>
      <c r="P15229" t="s">
        <v>2342</v>
      </c>
      <c r="S15229">
        <v>-24.7</v>
      </c>
      <c r="T15229">
        <v>0.1</v>
      </c>
      <c r="U15229" t="s">
        <v>2307</v>
      </c>
      <c r="V15229">
        <v>1</v>
      </c>
      <c r="W15229" t="s">
        <v>2550</v>
      </c>
    </row>
    <row r="15230" spans="1:23" x14ac:dyDescent="0.3">
      <c r="A15230">
        <v>23169</v>
      </c>
      <c r="B15230" s="15" t="s">
        <v>1880</v>
      </c>
      <c r="C15230" t="str">
        <f>_xlfn.XLOOKUP($B15230, STANDARDS!$A:$A, STANDARDS!$B:$B,,0,2)</f>
        <v>Chuckanut Fm</v>
      </c>
      <c r="D15230" t="s">
        <v>1060</v>
      </c>
      <c r="E15230" t="s">
        <v>2190</v>
      </c>
      <c r="F15230">
        <v>48.759700000000002</v>
      </c>
      <c r="G15230" s="38">
        <v>-122.48690000000001</v>
      </c>
      <c r="H15230">
        <v>1E-4</v>
      </c>
      <c r="I15230" t="s">
        <v>592</v>
      </c>
      <c r="J15230" cm="1">
        <f t="array" ref="J15230:L15230">_xlfn.XLOOKUP($C15230, AGE!$A:$A,AGE!$B:$D,,0,2)</f>
        <v>50.2</v>
      </c>
      <c r="K15230">
        <v>10</v>
      </c>
      <c r="L15230" t="str">
        <v xml:space="preserve">Mathewes et al. 2020; GSA 2018 </v>
      </c>
      <c r="M15230" t="s">
        <v>2353</v>
      </c>
      <c r="O15230">
        <v>7.0000000000000007E-2</v>
      </c>
      <c r="P15230" t="s">
        <v>2342</v>
      </c>
      <c r="S15230">
        <v>-22.4</v>
      </c>
      <c r="T15230">
        <v>0.1</v>
      </c>
      <c r="U15230" t="s">
        <v>2307</v>
      </c>
      <c r="V15230">
        <v>1</v>
      </c>
      <c r="W15230" t="s">
        <v>2550</v>
      </c>
    </row>
    <row r="15231" spans="1:23" x14ac:dyDescent="0.3">
      <c r="A15231">
        <v>23170</v>
      </c>
      <c r="B15231" s="15" t="s">
        <v>1880</v>
      </c>
      <c r="C15231" t="str">
        <f>_xlfn.XLOOKUP($B15231, STANDARDS!$A:$A, STANDARDS!$B:$B,,0,2)</f>
        <v>Chuckanut Fm</v>
      </c>
      <c r="D15231" t="s">
        <v>1060</v>
      </c>
      <c r="E15231" t="s">
        <v>2190</v>
      </c>
      <c r="F15231">
        <v>48.759700000000002</v>
      </c>
      <c r="G15231" s="38">
        <v>-122.48690000000001</v>
      </c>
      <c r="H15231">
        <v>1E-4</v>
      </c>
      <c r="I15231" t="s">
        <v>592</v>
      </c>
      <c r="J15231" cm="1">
        <f t="array" ref="J15231:L15231">_xlfn.XLOOKUP($C15231, AGE!$A:$A,AGE!$B:$D,,0,2)</f>
        <v>50.2</v>
      </c>
      <c r="K15231">
        <v>10</v>
      </c>
      <c r="L15231" t="str">
        <v xml:space="preserve">Mathewes et al. 2020; GSA 2018 </v>
      </c>
      <c r="M15231" t="s">
        <v>2353</v>
      </c>
      <c r="O15231">
        <v>0.16</v>
      </c>
      <c r="P15231" t="s">
        <v>2342</v>
      </c>
      <c r="S15231">
        <v>-23.7</v>
      </c>
      <c r="T15231">
        <v>0.1</v>
      </c>
      <c r="U15231" t="s">
        <v>2307</v>
      </c>
      <c r="V15231">
        <v>1</v>
      </c>
      <c r="W15231" t="s">
        <v>2550</v>
      </c>
    </row>
    <row r="15232" spans="1:23" x14ac:dyDescent="0.3">
      <c r="A15232">
        <v>23171</v>
      </c>
      <c r="B15232" s="15" t="s">
        <v>1880</v>
      </c>
      <c r="C15232" t="str">
        <f>_xlfn.XLOOKUP($B15232, STANDARDS!$A:$A, STANDARDS!$B:$B,,0,2)</f>
        <v>Chuckanut Fm</v>
      </c>
      <c r="D15232" t="s">
        <v>1060</v>
      </c>
      <c r="E15232" t="s">
        <v>2190</v>
      </c>
      <c r="F15232">
        <v>48.759700000000002</v>
      </c>
      <c r="G15232" s="38">
        <v>-122.48690000000001</v>
      </c>
      <c r="H15232">
        <v>1E-4</v>
      </c>
      <c r="I15232" t="s">
        <v>592</v>
      </c>
      <c r="J15232" cm="1">
        <f t="array" ref="J15232:L15232">_xlfn.XLOOKUP($C15232, AGE!$A:$A,AGE!$B:$D,,0,2)</f>
        <v>50.2</v>
      </c>
      <c r="K15232">
        <v>10</v>
      </c>
      <c r="L15232" t="str">
        <v xml:space="preserve">Mathewes et al. 2020; GSA 2018 </v>
      </c>
      <c r="M15232" t="s">
        <v>2353</v>
      </c>
      <c r="O15232">
        <v>0.19</v>
      </c>
      <c r="P15232" t="s">
        <v>2342</v>
      </c>
      <c r="S15232">
        <v>-24</v>
      </c>
      <c r="T15232">
        <v>0.1</v>
      </c>
      <c r="U15232" t="s">
        <v>2307</v>
      </c>
      <c r="V15232">
        <v>1</v>
      </c>
      <c r="W15232" t="s">
        <v>2550</v>
      </c>
    </row>
    <row r="15233" spans="1:23" x14ac:dyDescent="0.3">
      <c r="A15233">
        <v>23172</v>
      </c>
      <c r="B15233" s="15" t="s">
        <v>1880</v>
      </c>
      <c r="C15233" t="str">
        <f>_xlfn.XLOOKUP($B15233, STANDARDS!$A:$A, STANDARDS!$B:$B,,0,2)</f>
        <v>Chuckanut Fm</v>
      </c>
      <c r="D15233" t="s">
        <v>1060</v>
      </c>
      <c r="E15233" t="s">
        <v>2190</v>
      </c>
      <c r="F15233">
        <v>48.759700000000002</v>
      </c>
      <c r="G15233" s="38">
        <v>-122.48690000000001</v>
      </c>
      <c r="H15233">
        <v>1E-4</v>
      </c>
      <c r="I15233" t="s">
        <v>592</v>
      </c>
      <c r="J15233" cm="1">
        <f t="array" ref="J15233:L15233">_xlfn.XLOOKUP($C15233, AGE!$A:$A,AGE!$B:$D,,0,2)</f>
        <v>50.2</v>
      </c>
      <c r="K15233">
        <v>10</v>
      </c>
      <c r="L15233" t="str">
        <v xml:space="preserve">Mathewes et al. 2020; GSA 2018 </v>
      </c>
      <c r="M15233" t="s">
        <v>2350</v>
      </c>
      <c r="O15233">
        <v>0.08</v>
      </c>
      <c r="P15233" t="s">
        <v>2342</v>
      </c>
      <c r="S15233">
        <v>-24.9</v>
      </c>
      <c r="T15233">
        <v>0.1</v>
      </c>
      <c r="U15233" t="s">
        <v>2307</v>
      </c>
      <c r="V15233">
        <v>1</v>
      </c>
      <c r="W15233" t="s">
        <v>2550</v>
      </c>
    </row>
    <row r="15234" spans="1:23" x14ac:dyDescent="0.3">
      <c r="A15234">
        <v>23173</v>
      </c>
      <c r="B15234" s="15" t="s">
        <v>1880</v>
      </c>
      <c r="C15234" t="str">
        <f>_xlfn.XLOOKUP($B15234, STANDARDS!$A:$A, STANDARDS!$B:$B,,0,2)</f>
        <v>Chuckanut Fm</v>
      </c>
      <c r="D15234" t="s">
        <v>1060</v>
      </c>
      <c r="E15234" t="s">
        <v>2190</v>
      </c>
      <c r="F15234">
        <v>48.759700000000002</v>
      </c>
      <c r="G15234" s="38">
        <v>-122.48690000000001</v>
      </c>
      <c r="H15234">
        <v>1E-4</v>
      </c>
      <c r="I15234" t="s">
        <v>592</v>
      </c>
      <c r="J15234" cm="1">
        <f t="array" ref="J15234:L15234">_xlfn.XLOOKUP($C15234, AGE!$A:$A,AGE!$B:$D,,0,2)</f>
        <v>50.2</v>
      </c>
      <c r="K15234">
        <v>10</v>
      </c>
      <c r="L15234" t="str">
        <v xml:space="preserve">Mathewes et al. 2020; GSA 2018 </v>
      </c>
      <c r="M15234" t="s">
        <v>2351</v>
      </c>
      <c r="O15234">
        <v>0.32</v>
      </c>
      <c r="P15234" t="s">
        <v>2342</v>
      </c>
      <c r="S15234">
        <v>-24.7</v>
      </c>
      <c r="T15234">
        <v>0.1</v>
      </c>
      <c r="U15234" t="s">
        <v>2307</v>
      </c>
      <c r="V15234">
        <v>1</v>
      </c>
      <c r="W15234" t="s">
        <v>2550</v>
      </c>
    </row>
    <row r="15235" spans="1:23" x14ac:dyDescent="0.3">
      <c r="A15235">
        <v>23174</v>
      </c>
      <c r="B15235" s="15" t="s">
        <v>1880</v>
      </c>
      <c r="C15235" t="str">
        <f>_xlfn.XLOOKUP($B15235, STANDARDS!$A:$A, STANDARDS!$B:$B,,0,2)</f>
        <v>Chuckanut Fm</v>
      </c>
      <c r="D15235" t="s">
        <v>1060</v>
      </c>
      <c r="E15235" t="s">
        <v>2190</v>
      </c>
      <c r="F15235">
        <v>48.759700000000002</v>
      </c>
      <c r="G15235" s="38">
        <v>-122.48690000000001</v>
      </c>
      <c r="H15235">
        <v>1E-4</v>
      </c>
      <c r="I15235" t="s">
        <v>592</v>
      </c>
      <c r="J15235" cm="1">
        <f t="array" ref="J15235:L15235">_xlfn.XLOOKUP($C15235, AGE!$A:$A,AGE!$B:$D,,0,2)</f>
        <v>50.2</v>
      </c>
      <c r="K15235">
        <v>10</v>
      </c>
      <c r="L15235" t="str">
        <v xml:space="preserve">Mathewes et al. 2020; GSA 2018 </v>
      </c>
      <c r="M15235" t="s">
        <v>2351</v>
      </c>
      <c r="O15235">
        <v>0.71</v>
      </c>
      <c r="P15235" t="s">
        <v>2342</v>
      </c>
      <c r="S15235">
        <v>-24.7</v>
      </c>
      <c r="T15235">
        <v>0.1</v>
      </c>
      <c r="U15235" t="s">
        <v>2307</v>
      </c>
      <c r="V15235">
        <v>1</v>
      </c>
      <c r="W15235" t="s">
        <v>2550</v>
      </c>
    </row>
    <row r="15236" spans="1:23" x14ac:dyDescent="0.3">
      <c r="A15236">
        <v>23175</v>
      </c>
      <c r="B15236" s="15" t="s">
        <v>1880</v>
      </c>
      <c r="C15236" t="str">
        <f>_xlfn.XLOOKUP($B15236, STANDARDS!$A:$A, STANDARDS!$B:$B,,0,2)</f>
        <v>Chuckanut Fm</v>
      </c>
      <c r="D15236" t="s">
        <v>1060</v>
      </c>
      <c r="E15236" t="s">
        <v>2190</v>
      </c>
      <c r="F15236">
        <v>48.759700000000002</v>
      </c>
      <c r="G15236" s="38">
        <v>-122.48690000000001</v>
      </c>
      <c r="H15236">
        <v>1E-4</v>
      </c>
      <c r="I15236" t="s">
        <v>592</v>
      </c>
      <c r="J15236" cm="1">
        <f t="array" ref="J15236:L15236">_xlfn.XLOOKUP($C15236, AGE!$A:$A,AGE!$B:$D,,0,2)</f>
        <v>50.2</v>
      </c>
      <c r="K15236">
        <v>10</v>
      </c>
      <c r="L15236" t="str">
        <v xml:space="preserve">Mathewes et al. 2020; GSA 2018 </v>
      </c>
      <c r="M15236" t="s">
        <v>2353</v>
      </c>
      <c r="O15236">
        <v>0.23</v>
      </c>
      <c r="P15236" t="s">
        <v>2342</v>
      </c>
      <c r="S15236">
        <v>-24.6</v>
      </c>
      <c r="T15236">
        <v>0.1</v>
      </c>
      <c r="U15236" t="s">
        <v>2307</v>
      </c>
      <c r="V15236">
        <v>1</v>
      </c>
      <c r="W15236" t="s">
        <v>2550</v>
      </c>
    </row>
    <row r="15237" spans="1:23" x14ac:dyDescent="0.3">
      <c r="A15237">
        <v>23176</v>
      </c>
      <c r="B15237" s="15" t="s">
        <v>1880</v>
      </c>
      <c r="C15237" t="str">
        <f>_xlfn.XLOOKUP($B15237, STANDARDS!$A:$A, STANDARDS!$B:$B,,0,2)</f>
        <v>Chuckanut Fm</v>
      </c>
      <c r="D15237" t="s">
        <v>1060</v>
      </c>
      <c r="E15237" t="s">
        <v>2190</v>
      </c>
      <c r="F15237">
        <v>48.759700000000002</v>
      </c>
      <c r="G15237" s="38">
        <v>-122.48690000000001</v>
      </c>
      <c r="H15237">
        <v>1E-4</v>
      </c>
      <c r="I15237" t="s">
        <v>592</v>
      </c>
      <c r="J15237" cm="1">
        <f t="array" ref="J15237:L15237">_xlfn.XLOOKUP($C15237, AGE!$A:$A,AGE!$B:$D,,0,2)</f>
        <v>50.2</v>
      </c>
      <c r="K15237">
        <v>10</v>
      </c>
      <c r="L15237" t="str">
        <v xml:space="preserve">Mathewes et al. 2020; GSA 2018 </v>
      </c>
      <c r="M15237" t="s">
        <v>2352</v>
      </c>
      <c r="O15237">
        <v>58.14</v>
      </c>
      <c r="P15237" t="s">
        <v>2342</v>
      </c>
      <c r="S15237">
        <v>-23.3</v>
      </c>
      <c r="T15237">
        <v>0.1</v>
      </c>
      <c r="U15237" t="s">
        <v>2307</v>
      </c>
      <c r="V15237">
        <v>1</v>
      </c>
      <c r="W15237" t="s">
        <v>2550</v>
      </c>
    </row>
    <row r="15238" spans="1:23" x14ac:dyDescent="0.3">
      <c r="A15238">
        <v>23177</v>
      </c>
      <c r="B15238" s="15" t="s">
        <v>1880</v>
      </c>
      <c r="C15238" t="str">
        <f>_xlfn.XLOOKUP($B15238, STANDARDS!$A:$A, STANDARDS!$B:$B,,0,2)</f>
        <v>Chuckanut Fm</v>
      </c>
      <c r="D15238" t="s">
        <v>1060</v>
      </c>
      <c r="E15238" t="s">
        <v>2190</v>
      </c>
      <c r="F15238">
        <v>48.759700000000002</v>
      </c>
      <c r="G15238" s="38">
        <v>-122.48690000000001</v>
      </c>
      <c r="H15238">
        <v>1E-4</v>
      </c>
      <c r="I15238" t="s">
        <v>592</v>
      </c>
      <c r="J15238" cm="1">
        <f t="array" ref="J15238:L15238">_xlfn.XLOOKUP($C15238, AGE!$A:$A,AGE!$B:$D,,0,2)</f>
        <v>50.2</v>
      </c>
      <c r="K15238">
        <v>10</v>
      </c>
      <c r="L15238" t="str">
        <v xml:space="preserve">Mathewes et al. 2020; GSA 2018 </v>
      </c>
      <c r="M15238" t="s">
        <v>2350</v>
      </c>
      <c r="O15238">
        <v>0.06</v>
      </c>
      <c r="P15238" t="s">
        <v>2342</v>
      </c>
      <c r="S15238">
        <v>-24.4</v>
      </c>
      <c r="T15238">
        <v>0.1</v>
      </c>
      <c r="U15238" t="s">
        <v>2307</v>
      </c>
      <c r="V15238">
        <v>1</v>
      </c>
      <c r="W15238" t="s">
        <v>2550</v>
      </c>
    </row>
    <row r="15239" spans="1:23" x14ac:dyDescent="0.3">
      <c r="A15239">
        <v>23178</v>
      </c>
      <c r="B15239" s="15" t="s">
        <v>1880</v>
      </c>
      <c r="C15239" t="str">
        <f>_xlfn.XLOOKUP($B15239, STANDARDS!$A:$A, STANDARDS!$B:$B,,0,2)</f>
        <v>Chuckanut Fm</v>
      </c>
      <c r="D15239" t="s">
        <v>1060</v>
      </c>
      <c r="E15239" t="s">
        <v>2190</v>
      </c>
      <c r="F15239">
        <v>48.759700000000002</v>
      </c>
      <c r="G15239" s="38">
        <v>-122.48690000000001</v>
      </c>
      <c r="H15239">
        <v>1E-4</v>
      </c>
      <c r="I15239" t="s">
        <v>592</v>
      </c>
      <c r="J15239" cm="1">
        <f t="array" ref="J15239:L15239">_xlfn.XLOOKUP($C15239, AGE!$A:$A,AGE!$B:$D,,0,2)</f>
        <v>50.2</v>
      </c>
      <c r="K15239">
        <v>10</v>
      </c>
      <c r="L15239" t="str">
        <v xml:space="preserve">Mathewes et al. 2020; GSA 2018 </v>
      </c>
      <c r="M15239" t="s">
        <v>2352</v>
      </c>
      <c r="O15239">
        <v>18.53</v>
      </c>
      <c r="P15239" t="s">
        <v>2342</v>
      </c>
      <c r="S15239">
        <v>-25.8</v>
      </c>
      <c r="T15239">
        <v>0.1</v>
      </c>
      <c r="U15239" t="s">
        <v>2307</v>
      </c>
      <c r="V15239">
        <v>1</v>
      </c>
      <c r="W15239" t="s">
        <v>2550</v>
      </c>
    </row>
    <row r="15240" spans="1:23" x14ac:dyDescent="0.3">
      <c r="A15240">
        <v>23179</v>
      </c>
      <c r="B15240" s="15" t="s">
        <v>1880</v>
      </c>
      <c r="C15240" t="str">
        <f>_xlfn.XLOOKUP($B15240, STANDARDS!$A:$A, STANDARDS!$B:$B,,0,2)</f>
        <v>Chuckanut Fm</v>
      </c>
      <c r="D15240" t="s">
        <v>1060</v>
      </c>
      <c r="E15240" t="s">
        <v>2190</v>
      </c>
      <c r="F15240">
        <v>48.759700000000002</v>
      </c>
      <c r="G15240" s="38">
        <v>-122.48690000000001</v>
      </c>
      <c r="H15240">
        <v>1E-4</v>
      </c>
      <c r="I15240" t="s">
        <v>592</v>
      </c>
      <c r="J15240" cm="1">
        <f t="array" ref="J15240:L15240">_xlfn.XLOOKUP($C15240, AGE!$A:$A,AGE!$B:$D,,0,2)</f>
        <v>50.2</v>
      </c>
      <c r="K15240">
        <v>10</v>
      </c>
      <c r="L15240" t="str">
        <v xml:space="preserve">Mathewes et al. 2020; GSA 2018 </v>
      </c>
      <c r="M15240" t="s">
        <v>2353</v>
      </c>
      <c r="O15240">
        <v>71.23</v>
      </c>
      <c r="P15240" t="s">
        <v>2342</v>
      </c>
      <c r="S15240">
        <v>-23.5</v>
      </c>
      <c r="T15240">
        <v>0.1</v>
      </c>
      <c r="U15240" t="s">
        <v>2307</v>
      </c>
      <c r="V15240">
        <v>1</v>
      </c>
      <c r="W15240" t="s">
        <v>2550</v>
      </c>
    </row>
    <row r="15241" spans="1:23" x14ac:dyDescent="0.3">
      <c r="A15241">
        <v>23180</v>
      </c>
      <c r="B15241" s="15" t="s">
        <v>1880</v>
      </c>
      <c r="C15241" t="str">
        <f>_xlfn.XLOOKUP($B15241, STANDARDS!$A:$A, STANDARDS!$B:$B,,0,2)</f>
        <v>Chuckanut Fm</v>
      </c>
      <c r="D15241" t="s">
        <v>1060</v>
      </c>
      <c r="E15241" t="s">
        <v>2190</v>
      </c>
      <c r="F15241">
        <v>48.759700000000002</v>
      </c>
      <c r="G15241" s="38">
        <v>-122.48690000000001</v>
      </c>
      <c r="H15241">
        <v>1E-4</v>
      </c>
      <c r="I15241" t="s">
        <v>592</v>
      </c>
      <c r="J15241" cm="1">
        <f t="array" ref="J15241:L15241">_xlfn.XLOOKUP($C15241, AGE!$A:$A,AGE!$B:$D,,0,2)</f>
        <v>50.2</v>
      </c>
      <c r="K15241">
        <v>10</v>
      </c>
      <c r="L15241" t="str">
        <v xml:space="preserve">Mathewes et al. 2020; GSA 2018 </v>
      </c>
      <c r="M15241" t="s">
        <v>2352</v>
      </c>
      <c r="O15241">
        <v>45.98</v>
      </c>
      <c r="P15241" t="s">
        <v>2342</v>
      </c>
      <c r="S15241">
        <v>-24.7</v>
      </c>
      <c r="T15241">
        <v>0.1</v>
      </c>
      <c r="U15241" t="s">
        <v>2307</v>
      </c>
      <c r="V15241">
        <v>1</v>
      </c>
      <c r="W15241" t="s">
        <v>2550</v>
      </c>
    </row>
    <row r="15242" spans="1:23" x14ac:dyDescent="0.3">
      <c r="A15242">
        <v>23181</v>
      </c>
      <c r="B15242" s="15" t="s">
        <v>1880</v>
      </c>
      <c r="C15242" t="str">
        <f>_xlfn.XLOOKUP($B15242, STANDARDS!$A:$A, STANDARDS!$B:$B,,0,2)</f>
        <v>Chuckanut Fm</v>
      </c>
      <c r="D15242" t="s">
        <v>1060</v>
      </c>
      <c r="E15242" t="s">
        <v>2190</v>
      </c>
      <c r="F15242">
        <v>48.759700000000002</v>
      </c>
      <c r="G15242" s="38">
        <v>-122.48690000000001</v>
      </c>
      <c r="H15242">
        <v>1E-4</v>
      </c>
      <c r="I15242" t="s">
        <v>592</v>
      </c>
      <c r="J15242" cm="1">
        <f t="array" ref="J15242:L15242">_xlfn.XLOOKUP($C15242, AGE!$A:$A,AGE!$B:$D,,0,2)</f>
        <v>50.2</v>
      </c>
      <c r="K15242">
        <v>10</v>
      </c>
      <c r="L15242" t="str">
        <v xml:space="preserve">Mathewes et al. 2020; GSA 2018 </v>
      </c>
      <c r="M15242" t="s">
        <v>2353</v>
      </c>
      <c r="O15242">
        <v>0.28999999999999998</v>
      </c>
      <c r="P15242" t="s">
        <v>2342</v>
      </c>
      <c r="S15242">
        <v>-25.1</v>
      </c>
      <c r="T15242">
        <v>0.1</v>
      </c>
      <c r="U15242" t="s">
        <v>2307</v>
      </c>
      <c r="V15242">
        <v>1</v>
      </c>
      <c r="W15242" t="s">
        <v>2550</v>
      </c>
    </row>
    <row r="15243" spans="1:23" x14ac:dyDescent="0.3">
      <c r="A15243">
        <v>23181</v>
      </c>
      <c r="B15243" s="15" t="s">
        <v>1880</v>
      </c>
      <c r="C15243" t="str">
        <f>_xlfn.XLOOKUP($B15243, STANDARDS!$A:$A, STANDARDS!$B:$B,,0,2)</f>
        <v>Chuckanut Fm</v>
      </c>
      <c r="D15243" t="s">
        <v>1060</v>
      </c>
      <c r="E15243" t="s">
        <v>2190</v>
      </c>
      <c r="F15243">
        <v>48.759700000000002</v>
      </c>
      <c r="G15243" s="38">
        <v>-122.48690000000001</v>
      </c>
      <c r="H15243">
        <v>1E-4</v>
      </c>
      <c r="I15243" t="s">
        <v>592</v>
      </c>
      <c r="J15243" cm="1">
        <f t="array" ref="J15243:L15243">_xlfn.XLOOKUP($C15243, AGE!$A:$A,AGE!$B:$D,,0,2)</f>
        <v>50.2</v>
      </c>
      <c r="K15243">
        <v>10</v>
      </c>
      <c r="L15243" t="str">
        <v xml:space="preserve">Mathewes et al. 2020; GSA 2018 </v>
      </c>
      <c r="M15243" t="s">
        <v>2353</v>
      </c>
      <c r="O15243">
        <v>0.31</v>
      </c>
      <c r="P15243" t="s">
        <v>2342</v>
      </c>
      <c r="S15243">
        <v>-25.3</v>
      </c>
      <c r="T15243">
        <v>0.1</v>
      </c>
      <c r="U15243" t="s">
        <v>2307</v>
      </c>
      <c r="V15243">
        <v>1</v>
      </c>
      <c r="W15243" t="s">
        <v>2550</v>
      </c>
    </row>
    <row r="15244" spans="1:23" x14ac:dyDescent="0.3">
      <c r="A15244">
        <v>23183</v>
      </c>
      <c r="B15244" s="15" t="s">
        <v>1880</v>
      </c>
      <c r="C15244" t="str">
        <f>_xlfn.XLOOKUP($B15244, STANDARDS!$A:$A, STANDARDS!$B:$B,,0,2)</f>
        <v>Chuckanut Fm</v>
      </c>
      <c r="D15244" t="s">
        <v>1060</v>
      </c>
      <c r="E15244" t="s">
        <v>2190</v>
      </c>
      <c r="F15244">
        <v>48.759700000000002</v>
      </c>
      <c r="G15244" s="38">
        <v>-122.48690000000001</v>
      </c>
      <c r="H15244">
        <v>1E-4</v>
      </c>
      <c r="I15244" t="s">
        <v>592</v>
      </c>
      <c r="J15244" cm="1">
        <f t="array" ref="J15244:L15244">_xlfn.XLOOKUP($C15244, AGE!$A:$A,AGE!$B:$D,,0,2)</f>
        <v>50.2</v>
      </c>
      <c r="K15244">
        <v>10</v>
      </c>
      <c r="L15244" t="str">
        <v xml:space="preserve">Mathewes et al. 2020; GSA 2018 </v>
      </c>
      <c r="M15244" t="s">
        <v>2353</v>
      </c>
      <c r="O15244">
        <v>0.24</v>
      </c>
      <c r="P15244" t="s">
        <v>2342</v>
      </c>
      <c r="S15244">
        <v>-24.8</v>
      </c>
      <c r="T15244">
        <v>0.1</v>
      </c>
      <c r="U15244" t="s">
        <v>2307</v>
      </c>
      <c r="V15244">
        <v>1</v>
      </c>
      <c r="W15244" t="s">
        <v>2550</v>
      </c>
    </row>
    <row r="15245" spans="1:23" x14ac:dyDescent="0.3">
      <c r="A15245">
        <v>23184</v>
      </c>
      <c r="B15245" s="15" t="s">
        <v>1880</v>
      </c>
      <c r="C15245" t="str">
        <f>_xlfn.XLOOKUP($B15245, STANDARDS!$A:$A, STANDARDS!$B:$B,,0,2)</f>
        <v>Chuckanut Fm</v>
      </c>
      <c r="D15245" t="s">
        <v>1060</v>
      </c>
      <c r="E15245" t="s">
        <v>2190</v>
      </c>
      <c r="F15245">
        <v>48.759700000000002</v>
      </c>
      <c r="G15245" s="38">
        <v>-122.48690000000001</v>
      </c>
      <c r="H15245">
        <v>1E-4</v>
      </c>
      <c r="I15245" t="s">
        <v>592</v>
      </c>
      <c r="J15245" cm="1">
        <f t="array" ref="J15245:L15245">_xlfn.XLOOKUP($C15245, AGE!$A:$A,AGE!$B:$D,,0,2)</f>
        <v>50.2</v>
      </c>
      <c r="K15245">
        <v>10</v>
      </c>
      <c r="L15245" t="str">
        <v xml:space="preserve">Mathewes et al. 2020; GSA 2018 </v>
      </c>
      <c r="M15245" t="s">
        <v>2353</v>
      </c>
      <c r="O15245">
        <v>0.11</v>
      </c>
      <c r="P15245" t="s">
        <v>2342</v>
      </c>
      <c r="S15245">
        <v>-23.7</v>
      </c>
      <c r="T15245">
        <v>0.1</v>
      </c>
      <c r="U15245" t="s">
        <v>2307</v>
      </c>
      <c r="V15245">
        <v>1</v>
      </c>
      <c r="W15245" t="s">
        <v>2550</v>
      </c>
    </row>
    <row r="15246" spans="1:23" x14ac:dyDescent="0.3">
      <c r="A15246">
        <v>23185</v>
      </c>
      <c r="B15246" s="15" t="s">
        <v>1880</v>
      </c>
      <c r="C15246" t="str">
        <f>_xlfn.XLOOKUP($B15246, STANDARDS!$A:$A, STANDARDS!$B:$B,,0,2)</f>
        <v>Chuckanut Fm</v>
      </c>
      <c r="D15246" t="s">
        <v>1060</v>
      </c>
      <c r="E15246" t="s">
        <v>2190</v>
      </c>
      <c r="F15246">
        <v>48.759700000000002</v>
      </c>
      <c r="G15246" s="38">
        <v>-122.48690000000001</v>
      </c>
      <c r="H15246">
        <v>1E-4</v>
      </c>
      <c r="I15246" t="s">
        <v>592</v>
      </c>
      <c r="J15246" cm="1">
        <f t="array" ref="J15246:L15246">_xlfn.XLOOKUP($C15246, AGE!$A:$A,AGE!$B:$D,,0,2)</f>
        <v>50.2</v>
      </c>
      <c r="K15246">
        <v>10</v>
      </c>
      <c r="L15246" t="str">
        <v xml:space="preserve">Mathewes et al. 2020; GSA 2018 </v>
      </c>
      <c r="M15246" t="s">
        <v>2353</v>
      </c>
      <c r="O15246">
        <v>0.26</v>
      </c>
      <c r="P15246" t="s">
        <v>2342</v>
      </c>
      <c r="S15246">
        <v>-26</v>
      </c>
      <c r="T15246">
        <v>0.1</v>
      </c>
      <c r="U15246" t="s">
        <v>2307</v>
      </c>
      <c r="V15246">
        <v>1</v>
      </c>
      <c r="W15246" t="s">
        <v>2550</v>
      </c>
    </row>
    <row r="15247" spans="1:23" x14ac:dyDescent="0.3">
      <c r="A15247">
        <v>23186</v>
      </c>
      <c r="B15247" s="15" t="s">
        <v>1880</v>
      </c>
      <c r="C15247" t="str">
        <f>_xlfn.XLOOKUP($B15247, STANDARDS!$A:$A, STANDARDS!$B:$B,,0,2)</f>
        <v>Chuckanut Fm</v>
      </c>
      <c r="D15247" t="s">
        <v>1060</v>
      </c>
      <c r="E15247" t="s">
        <v>2190</v>
      </c>
      <c r="F15247">
        <v>48.759700000000002</v>
      </c>
      <c r="G15247" s="38">
        <v>-122.48690000000001</v>
      </c>
      <c r="H15247">
        <v>1E-4</v>
      </c>
      <c r="I15247" t="s">
        <v>592</v>
      </c>
      <c r="J15247" cm="1">
        <f t="array" ref="J15247:L15247">_xlfn.XLOOKUP($C15247, AGE!$A:$A,AGE!$B:$D,,0,2)</f>
        <v>50.2</v>
      </c>
      <c r="K15247">
        <v>10</v>
      </c>
      <c r="L15247" t="str">
        <v xml:space="preserve">Mathewes et al. 2020; GSA 2018 </v>
      </c>
      <c r="M15247" t="s">
        <v>2352</v>
      </c>
      <c r="O15247">
        <v>8.33</v>
      </c>
      <c r="P15247" t="s">
        <v>2342</v>
      </c>
      <c r="S15247">
        <v>-26.1</v>
      </c>
      <c r="T15247">
        <v>0.1</v>
      </c>
      <c r="U15247" t="s">
        <v>2307</v>
      </c>
      <c r="V15247">
        <v>1</v>
      </c>
      <c r="W15247" t="s">
        <v>2550</v>
      </c>
    </row>
    <row r="15248" spans="1:23" x14ac:dyDescent="0.3">
      <c r="A15248">
        <v>23186</v>
      </c>
      <c r="B15248" s="15" t="s">
        <v>1880</v>
      </c>
      <c r="C15248" t="str">
        <f>_xlfn.XLOOKUP($B15248, STANDARDS!$A:$A, STANDARDS!$B:$B,,0,2)</f>
        <v>Chuckanut Fm</v>
      </c>
      <c r="D15248" t="s">
        <v>1060</v>
      </c>
      <c r="E15248" t="s">
        <v>2190</v>
      </c>
      <c r="F15248">
        <v>48.759700000000002</v>
      </c>
      <c r="G15248" s="38">
        <v>-122.48690000000001</v>
      </c>
      <c r="H15248">
        <v>1E-4</v>
      </c>
      <c r="I15248" t="s">
        <v>592</v>
      </c>
      <c r="J15248" cm="1">
        <f t="array" ref="J15248:L15248">_xlfn.XLOOKUP($C15248, AGE!$A:$A,AGE!$B:$D,,0,2)</f>
        <v>50.2</v>
      </c>
      <c r="K15248">
        <v>10</v>
      </c>
      <c r="L15248" t="str">
        <v xml:space="preserve">Mathewes et al. 2020; GSA 2018 </v>
      </c>
      <c r="M15248" t="s">
        <v>2352</v>
      </c>
      <c r="O15248">
        <v>4.76</v>
      </c>
      <c r="P15248" t="s">
        <v>2342</v>
      </c>
      <c r="S15248">
        <v>-26.1</v>
      </c>
      <c r="T15248">
        <v>0.1</v>
      </c>
      <c r="U15248" t="s">
        <v>2307</v>
      </c>
      <c r="V15248">
        <v>1</v>
      </c>
      <c r="W15248" t="s">
        <v>2550</v>
      </c>
    </row>
    <row r="15249" spans="1:23" x14ac:dyDescent="0.3">
      <c r="A15249">
        <v>23186</v>
      </c>
      <c r="B15249" s="15" t="s">
        <v>1880</v>
      </c>
      <c r="C15249" t="str">
        <f>_xlfn.XLOOKUP($B15249, STANDARDS!$A:$A, STANDARDS!$B:$B,,0,2)</f>
        <v>Chuckanut Fm</v>
      </c>
      <c r="D15249" t="s">
        <v>1060</v>
      </c>
      <c r="E15249" t="s">
        <v>2190</v>
      </c>
      <c r="F15249">
        <v>48.759700000000002</v>
      </c>
      <c r="G15249" s="38">
        <v>-122.48690000000001</v>
      </c>
      <c r="H15249">
        <v>1E-4</v>
      </c>
      <c r="I15249" t="s">
        <v>592</v>
      </c>
      <c r="J15249" cm="1">
        <f t="array" ref="J15249:L15249">_xlfn.XLOOKUP($C15249, AGE!$A:$A,AGE!$B:$D,,0,2)</f>
        <v>50.2</v>
      </c>
      <c r="K15249">
        <v>10</v>
      </c>
      <c r="L15249" t="str">
        <v xml:space="preserve">Mathewes et al. 2020; GSA 2018 </v>
      </c>
      <c r="M15249" t="s">
        <v>2352</v>
      </c>
      <c r="O15249">
        <v>3.88</v>
      </c>
      <c r="P15249" t="s">
        <v>2342</v>
      </c>
      <c r="S15249">
        <v>-26.4</v>
      </c>
      <c r="T15249">
        <v>0.1</v>
      </c>
      <c r="U15249" t="s">
        <v>2307</v>
      </c>
      <c r="V15249">
        <v>1</v>
      </c>
      <c r="W15249" t="s">
        <v>2550</v>
      </c>
    </row>
    <row r="15250" spans="1:23" x14ac:dyDescent="0.3">
      <c r="A15250">
        <v>23189</v>
      </c>
      <c r="B15250" s="15" t="s">
        <v>1880</v>
      </c>
      <c r="C15250" t="str">
        <f>_xlfn.XLOOKUP($B15250, STANDARDS!$A:$A, STANDARDS!$B:$B,,0,2)</f>
        <v>Chuckanut Fm</v>
      </c>
      <c r="D15250" t="s">
        <v>1060</v>
      </c>
      <c r="E15250" t="s">
        <v>2190</v>
      </c>
      <c r="F15250">
        <v>48.759700000000002</v>
      </c>
      <c r="G15250" s="38">
        <v>-122.48690000000001</v>
      </c>
      <c r="H15250">
        <v>1E-4</v>
      </c>
      <c r="I15250" t="s">
        <v>592</v>
      </c>
      <c r="J15250" cm="1">
        <f t="array" ref="J15250:L15250">_xlfn.XLOOKUP($C15250, AGE!$A:$A,AGE!$B:$D,,0,2)</f>
        <v>50.2</v>
      </c>
      <c r="K15250">
        <v>10</v>
      </c>
      <c r="L15250" t="str">
        <v xml:space="preserve">Mathewes et al. 2020; GSA 2018 </v>
      </c>
      <c r="M15250" t="s">
        <v>2353</v>
      </c>
      <c r="O15250">
        <v>0.34</v>
      </c>
      <c r="P15250" t="s">
        <v>2342</v>
      </c>
      <c r="S15250">
        <v>-25.9</v>
      </c>
      <c r="T15250">
        <v>0.1</v>
      </c>
      <c r="U15250" t="s">
        <v>2307</v>
      </c>
      <c r="V15250">
        <v>1</v>
      </c>
      <c r="W15250" t="s">
        <v>2550</v>
      </c>
    </row>
    <row r="15251" spans="1:23" x14ac:dyDescent="0.3">
      <c r="A15251">
        <v>23190</v>
      </c>
      <c r="B15251" s="15" t="s">
        <v>1880</v>
      </c>
      <c r="C15251" t="str">
        <f>_xlfn.XLOOKUP($B15251, STANDARDS!$A:$A, STANDARDS!$B:$B,,0,2)</f>
        <v>Chuckanut Fm</v>
      </c>
      <c r="D15251" t="s">
        <v>1060</v>
      </c>
      <c r="E15251" t="s">
        <v>2190</v>
      </c>
      <c r="F15251">
        <v>48.759700000000002</v>
      </c>
      <c r="G15251" s="38">
        <v>-122.48690000000001</v>
      </c>
      <c r="H15251">
        <v>1E-4</v>
      </c>
      <c r="I15251" t="s">
        <v>592</v>
      </c>
      <c r="J15251" cm="1">
        <f t="array" ref="J15251:L15251">_xlfn.XLOOKUP($C15251, AGE!$A:$A,AGE!$B:$D,,0,2)</f>
        <v>50.2</v>
      </c>
      <c r="K15251">
        <v>10</v>
      </c>
      <c r="L15251" t="str">
        <v xml:space="preserve">Mathewes et al. 2020; GSA 2018 </v>
      </c>
      <c r="M15251" t="s">
        <v>2352</v>
      </c>
      <c r="O15251">
        <v>2.46</v>
      </c>
      <c r="P15251" t="s">
        <v>2342</v>
      </c>
      <c r="S15251">
        <v>-25.4</v>
      </c>
      <c r="T15251">
        <v>0.1</v>
      </c>
      <c r="U15251" t="s">
        <v>2307</v>
      </c>
      <c r="V15251">
        <v>1</v>
      </c>
      <c r="W15251" t="s">
        <v>2550</v>
      </c>
    </row>
    <row r="15252" spans="1:23" x14ac:dyDescent="0.3">
      <c r="A15252">
        <v>23191</v>
      </c>
      <c r="B15252" s="15" t="s">
        <v>1880</v>
      </c>
      <c r="C15252" t="str">
        <f>_xlfn.XLOOKUP($B15252, STANDARDS!$A:$A, STANDARDS!$B:$B,,0,2)</f>
        <v>Chuckanut Fm</v>
      </c>
      <c r="D15252" t="s">
        <v>1060</v>
      </c>
      <c r="E15252" t="s">
        <v>2190</v>
      </c>
      <c r="F15252">
        <v>48.759700000000002</v>
      </c>
      <c r="G15252" s="38">
        <v>-122.48690000000001</v>
      </c>
      <c r="H15252">
        <v>1E-4</v>
      </c>
      <c r="I15252" t="s">
        <v>592</v>
      </c>
      <c r="J15252" cm="1">
        <f t="array" ref="J15252:L15252">_xlfn.XLOOKUP($C15252, AGE!$A:$A,AGE!$B:$D,,0,2)</f>
        <v>50.2</v>
      </c>
      <c r="K15252">
        <v>10</v>
      </c>
      <c r="L15252" t="str">
        <v xml:space="preserve">Mathewes et al. 2020; GSA 2018 </v>
      </c>
      <c r="M15252" t="s">
        <v>2353</v>
      </c>
      <c r="O15252">
        <v>0.24</v>
      </c>
      <c r="P15252" t="s">
        <v>2342</v>
      </c>
      <c r="S15252">
        <v>-24.2</v>
      </c>
      <c r="T15252">
        <v>0.1</v>
      </c>
      <c r="U15252" t="s">
        <v>2307</v>
      </c>
      <c r="V15252">
        <v>1</v>
      </c>
      <c r="W15252" t="s">
        <v>2550</v>
      </c>
    </row>
    <row r="15253" spans="1:23" x14ac:dyDescent="0.3">
      <c r="A15253">
        <v>23192</v>
      </c>
      <c r="B15253" s="15" t="s">
        <v>1880</v>
      </c>
      <c r="C15253" t="str">
        <f>_xlfn.XLOOKUP($B15253, STANDARDS!$A:$A, STANDARDS!$B:$B,,0,2)</f>
        <v>Chuckanut Fm</v>
      </c>
      <c r="D15253" t="s">
        <v>1060</v>
      </c>
      <c r="E15253" t="s">
        <v>2190</v>
      </c>
      <c r="F15253">
        <v>48.759700000000002</v>
      </c>
      <c r="G15253" s="38">
        <v>-122.48690000000001</v>
      </c>
      <c r="H15253">
        <v>1E-4</v>
      </c>
      <c r="I15253" t="s">
        <v>592</v>
      </c>
      <c r="J15253" cm="1">
        <f t="array" ref="J15253:L15253">_xlfn.XLOOKUP($C15253, AGE!$A:$A,AGE!$B:$D,,0,2)</f>
        <v>50.2</v>
      </c>
      <c r="K15253">
        <v>10</v>
      </c>
      <c r="L15253" t="str">
        <v xml:space="preserve">Mathewes et al. 2020; GSA 2018 </v>
      </c>
      <c r="M15253" t="s">
        <v>2351</v>
      </c>
      <c r="O15253">
        <v>0.34</v>
      </c>
      <c r="P15253" t="s">
        <v>2342</v>
      </c>
      <c r="S15253">
        <v>-23.6</v>
      </c>
      <c r="T15253">
        <v>0.1</v>
      </c>
      <c r="U15253" t="s">
        <v>2307</v>
      </c>
      <c r="V15253">
        <v>1</v>
      </c>
      <c r="W15253" t="s">
        <v>2550</v>
      </c>
    </row>
    <row r="15254" spans="1:23" x14ac:dyDescent="0.3">
      <c r="A15254">
        <v>23193</v>
      </c>
      <c r="B15254" s="15" t="s">
        <v>1880</v>
      </c>
      <c r="C15254" t="str">
        <f>_xlfn.XLOOKUP($B15254, STANDARDS!$A:$A, STANDARDS!$B:$B,,0,2)</f>
        <v>Chuckanut Fm</v>
      </c>
      <c r="D15254" t="s">
        <v>1060</v>
      </c>
      <c r="E15254" t="s">
        <v>2190</v>
      </c>
      <c r="F15254">
        <v>48.759700000000002</v>
      </c>
      <c r="G15254" s="38">
        <v>-122.48690000000001</v>
      </c>
      <c r="H15254">
        <v>1E-4</v>
      </c>
      <c r="I15254" t="s">
        <v>592</v>
      </c>
      <c r="J15254" cm="1">
        <f t="array" ref="J15254:L15254">_xlfn.XLOOKUP($C15254, AGE!$A:$A,AGE!$B:$D,,0,2)</f>
        <v>50.2</v>
      </c>
      <c r="K15254">
        <v>10</v>
      </c>
      <c r="L15254" t="str">
        <v xml:space="preserve">Mathewes et al. 2020; GSA 2018 </v>
      </c>
      <c r="M15254" t="s">
        <v>2352</v>
      </c>
      <c r="O15254">
        <v>36.840000000000003</v>
      </c>
      <c r="P15254" t="s">
        <v>2342</v>
      </c>
      <c r="S15254">
        <v>-25.1</v>
      </c>
      <c r="T15254">
        <v>0.1</v>
      </c>
      <c r="U15254" t="s">
        <v>2307</v>
      </c>
      <c r="V15254">
        <v>1</v>
      </c>
      <c r="W15254" t="s">
        <v>2550</v>
      </c>
    </row>
    <row r="15255" spans="1:23" x14ac:dyDescent="0.3">
      <c r="A15255">
        <v>23193</v>
      </c>
      <c r="B15255" s="15" t="s">
        <v>1880</v>
      </c>
      <c r="C15255" t="str">
        <f>_xlfn.XLOOKUP($B15255, STANDARDS!$A:$A, STANDARDS!$B:$B,,0,2)</f>
        <v>Chuckanut Fm</v>
      </c>
      <c r="D15255" t="s">
        <v>1060</v>
      </c>
      <c r="E15255" t="s">
        <v>2190</v>
      </c>
      <c r="F15255">
        <v>48.759700000000002</v>
      </c>
      <c r="G15255" s="38">
        <v>-122.48690000000001</v>
      </c>
      <c r="H15255">
        <v>1E-4</v>
      </c>
      <c r="I15255" t="s">
        <v>592</v>
      </c>
      <c r="J15255" cm="1">
        <f t="array" ref="J15255:L15255">_xlfn.XLOOKUP($C15255, AGE!$A:$A,AGE!$B:$D,,0,2)</f>
        <v>50.2</v>
      </c>
      <c r="K15255">
        <v>10</v>
      </c>
      <c r="L15255" t="str">
        <v xml:space="preserve">Mathewes et al. 2020; GSA 2018 </v>
      </c>
      <c r="M15255" t="s">
        <v>2352</v>
      </c>
      <c r="O15255">
        <v>36.700000000000003</v>
      </c>
      <c r="P15255" t="s">
        <v>2342</v>
      </c>
      <c r="S15255">
        <v>-25.2</v>
      </c>
      <c r="T15255">
        <v>0.1</v>
      </c>
      <c r="U15255" t="s">
        <v>2307</v>
      </c>
      <c r="V15255">
        <v>1</v>
      </c>
      <c r="W15255" t="s">
        <v>2550</v>
      </c>
    </row>
    <row r="15256" spans="1:23" x14ac:dyDescent="0.3">
      <c r="A15256">
        <v>23195</v>
      </c>
      <c r="B15256" s="15" t="s">
        <v>1880</v>
      </c>
      <c r="C15256" t="str">
        <f>_xlfn.XLOOKUP($B15256, STANDARDS!$A:$A, STANDARDS!$B:$B,,0,2)</f>
        <v>Chuckanut Fm</v>
      </c>
      <c r="D15256" t="s">
        <v>1060</v>
      </c>
      <c r="E15256" t="s">
        <v>2190</v>
      </c>
      <c r="F15256">
        <v>48.759700000000002</v>
      </c>
      <c r="G15256" s="38">
        <v>-122.48690000000001</v>
      </c>
      <c r="H15256">
        <v>1E-4</v>
      </c>
      <c r="I15256" t="s">
        <v>592</v>
      </c>
      <c r="J15256" cm="1">
        <f t="array" ref="J15256:L15256">_xlfn.XLOOKUP($C15256, AGE!$A:$A,AGE!$B:$D,,0,2)</f>
        <v>50.2</v>
      </c>
      <c r="K15256">
        <v>10</v>
      </c>
      <c r="L15256" t="str">
        <v xml:space="preserve">Mathewes et al. 2020; GSA 2018 </v>
      </c>
      <c r="M15256" t="s">
        <v>2351</v>
      </c>
      <c r="O15256">
        <v>0.54</v>
      </c>
      <c r="P15256" t="s">
        <v>2342</v>
      </c>
      <c r="S15256">
        <v>-25</v>
      </c>
      <c r="T15256">
        <v>0.1</v>
      </c>
      <c r="U15256" t="s">
        <v>2307</v>
      </c>
      <c r="V15256">
        <v>1</v>
      </c>
      <c r="W15256" t="s">
        <v>2550</v>
      </c>
    </row>
    <row r="15257" spans="1:23" x14ac:dyDescent="0.3">
      <c r="A15257">
        <v>23196</v>
      </c>
      <c r="B15257" s="15" t="s">
        <v>1880</v>
      </c>
      <c r="C15257" t="str">
        <f>_xlfn.XLOOKUP($B15257, STANDARDS!$A:$A, STANDARDS!$B:$B,,0,2)</f>
        <v>Chuckanut Fm</v>
      </c>
      <c r="D15257" t="s">
        <v>1060</v>
      </c>
      <c r="E15257" t="s">
        <v>2190</v>
      </c>
      <c r="F15257">
        <v>48.759700000000002</v>
      </c>
      <c r="G15257" s="38">
        <v>-122.48690000000001</v>
      </c>
      <c r="H15257">
        <v>1E-4</v>
      </c>
      <c r="I15257" t="s">
        <v>592</v>
      </c>
      <c r="J15257" cm="1">
        <f t="array" ref="J15257:L15257">_xlfn.XLOOKUP($C15257, AGE!$A:$A,AGE!$B:$D,,0,2)</f>
        <v>50.2</v>
      </c>
      <c r="K15257">
        <v>10</v>
      </c>
      <c r="L15257" t="str">
        <v xml:space="preserve">Mathewes et al. 2020; GSA 2018 </v>
      </c>
      <c r="M15257" t="s">
        <v>2353</v>
      </c>
      <c r="O15257">
        <v>0.31</v>
      </c>
      <c r="P15257" t="s">
        <v>2342</v>
      </c>
      <c r="S15257">
        <v>-24</v>
      </c>
      <c r="T15257">
        <v>0.1</v>
      </c>
      <c r="U15257" t="s">
        <v>2307</v>
      </c>
      <c r="V15257">
        <v>1</v>
      </c>
      <c r="W15257" t="s">
        <v>2550</v>
      </c>
    </row>
    <row r="15258" spans="1:23" x14ac:dyDescent="0.3">
      <c r="A15258">
        <v>23197</v>
      </c>
      <c r="B15258" s="15" t="s">
        <v>1880</v>
      </c>
      <c r="C15258" t="str">
        <f>_xlfn.XLOOKUP($B15258, STANDARDS!$A:$A, STANDARDS!$B:$B,,0,2)</f>
        <v>Chuckanut Fm</v>
      </c>
      <c r="D15258" t="s">
        <v>1060</v>
      </c>
      <c r="E15258" t="s">
        <v>2190</v>
      </c>
      <c r="F15258">
        <v>48.759700000000002</v>
      </c>
      <c r="G15258" s="38">
        <v>-122.48690000000001</v>
      </c>
      <c r="H15258">
        <v>1E-4</v>
      </c>
      <c r="I15258" t="s">
        <v>592</v>
      </c>
      <c r="J15258" cm="1">
        <f t="array" ref="J15258:L15258">_xlfn.XLOOKUP($C15258, AGE!$A:$A,AGE!$B:$D,,0,2)</f>
        <v>50.2</v>
      </c>
      <c r="K15258">
        <v>10</v>
      </c>
      <c r="L15258" t="str">
        <v xml:space="preserve">Mathewes et al. 2020; GSA 2018 </v>
      </c>
      <c r="M15258" t="s">
        <v>2352</v>
      </c>
      <c r="O15258">
        <v>51.24</v>
      </c>
      <c r="P15258" t="s">
        <v>2342</v>
      </c>
      <c r="S15258">
        <v>-23.2</v>
      </c>
      <c r="T15258">
        <v>0.1</v>
      </c>
      <c r="U15258" t="s">
        <v>2307</v>
      </c>
      <c r="V15258">
        <v>1</v>
      </c>
      <c r="W15258" t="s">
        <v>2550</v>
      </c>
    </row>
    <row r="15259" spans="1:23" x14ac:dyDescent="0.3">
      <c r="A15259">
        <v>23198</v>
      </c>
      <c r="B15259" s="15" t="s">
        <v>1880</v>
      </c>
      <c r="C15259" t="str">
        <f>_xlfn.XLOOKUP($B15259, STANDARDS!$A:$A, STANDARDS!$B:$B,,0,2)</f>
        <v>Chuckanut Fm</v>
      </c>
      <c r="D15259" t="s">
        <v>1060</v>
      </c>
      <c r="E15259" t="s">
        <v>2190</v>
      </c>
      <c r="F15259">
        <v>48.759700000000002</v>
      </c>
      <c r="G15259" s="38">
        <v>-122.48690000000001</v>
      </c>
      <c r="H15259">
        <v>1E-4</v>
      </c>
      <c r="I15259" t="s">
        <v>592</v>
      </c>
      <c r="J15259" cm="1">
        <f t="array" ref="J15259:L15259">_xlfn.XLOOKUP($C15259, AGE!$A:$A,AGE!$B:$D,,0,2)</f>
        <v>50.2</v>
      </c>
      <c r="K15259">
        <v>10</v>
      </c>
      <c r="L15259" t="str">
        <v xml:space="preserve">Mathewes et al. 2020; GSA 2018 </v>
      </c>
      <c r="M15259" t="s">
        <v>2352</v>
      </c>
      <c r="O15259">
        <v>28.12</v>
      </c>
      <c r="P15259" t="s">
        <v>2342</v>
      </c>
      <c r="S15259">
        <v>-25.9</v>
      </c>
      <c r="T15259">
        <v>0.1</v>
      </c>
      <c r="U15259" t="s">
        <v>2307</v>
      </c>
      <c r="V15259">
        <v>1</v>
      </c>
      <c r="W15259" t="s">
        <v>2550</v>
      </c>
    </row>
    <row r="15260" spans="1:23" x14ac:dyDescent="0.3">
      <c r="A15260">
        <v>23199</v>
      </c>
      <c r="B15260" s="15" t="s">
        <v>1880</v>
      </c>
      <c r="C15260" t="str">
        <f>_xlfn.XLOOKUP($B15260, STANDARDS!$A:$A, STANDARDS!$B:$B,,0,2)</f>
        <v>Chuckanut Fm</v>
      </c>
      <c r="D15260" t="s">
        <v>1060</v>
      </c>
      <c r="E15260" t="s">
        <v>2190</v>
      </c>
      <c r="F15260">
        <v>48.759700000000002</v>
      </c>
      <c r="G15260" s="38">
        <v>-122.48690000000001</v>
      </c>
      <c r="H15260">
        <v>1E-4</v>
      </c>
      <c r="I15260" t="s">
        <v>592</v>
      </c>
      <c r="J15260" cm="1">
        <f t="array" ref="J15260:L15260">_xlfn.XLOOKUP($C15260, AGE!$A:$A,AGE!$B:$D,,0,2)</f>
        <v>50.2</v>
      </c>
      <c r="K15260">
        <v>10</v>
      </c>
      <c r="L15260" t="str">
        <v xml:space="preserve">Mathewes et al. 2020; GSA 2018 </v>
      </c>
      <c r="M15260" t="s">
        <v>2352</v>
      </c>
      <c r="O15260">
        <v>30.94</v>
      </c>
      <c r="P15260" t="s">
        <v>2342</v>
      </c>
      <c r="S15260">
        <v>-25.7</v>
      </c>
      <c r="T15260">
        <v>0.1</v>
      </c>
      <c r="U15260" t="s">
        <v>2307</v>
      </c>
      <c r="V15260">
        <v>1</v>
      </c>
      <c r="W15260" t="s">
        <v>2550</v>
      </c>
    </row>
    <row r="15261" spans="1:23" x14ac:dyDescent="0.3">
      <c r="A15261">
        <v>23200</v>
      </c>
      <c r="B15261" s="15" t="s">
        <v>1880</v>
      </c>
      <c r="C15261" t="str">
        <f>_xlfn.XLOOKUP($B15261, STANDARDS!$A:$A, STANDARDS!$B:$B,,0,2)</f>
        <v>Chuckanut Fm</v>
      </c>
      <c r="D15261" t="s">
        <v>1060</v>
      </c>
      <c r="E15261" t="s">
        <v>2190</v>
      </c>
      <c r="F15261">
        <v>48.759700000000002</v>
      </c>
      <c r="G15261" s="38">
        <v>-122.48690000000001</v>
      </c>
      <c r="H15261">
        <v>1E-4</v>
      </c>
      <c r="I15261" t="s">
        <v>592</v>
      </c>
      <c r="J15261" cm="1">
        <f t="array" ref="J15261:L15261">_xlfn.XLOOKUP($C15261, AGE!$A:$A,AGE!$B:$D,,0,2)</f>
        <v>50.2</v>
      </c>
      <c r="K15261">
        <v>10</v>
      </c>
      <c r="L15261" t="str">
        <v xml:space="preserve">Mathewes et al. 2020; GSA 2018 </v>
      </c>
      <c r="M15261" t="s">
        <v>2353</v>
      </c>
      <c r="O15261">
        <v>0.69</v>
      </c>
      <c r="P15261" t="s">
        <v>2342</v>
      </c>
      <c r="S15261">
        <v>-25.9</v>
      </c>
      <c r="T15261">
        <v>0.1</v>
      </c>
      <c r="U15261" t="s">
        <v>2307</v>
      </c>
      <c r="V15261">
        <v>1</v>
      </c>
      <c r="W15261" t="s">
        <v>2550</v>
      </c>
    </row>
    <row r="15262" spans="1:23" x14ac:dyDescent="0.3">
      <c r="A15262">
        <v>23201</v>
      </c>
      <c r="B15262" s="15" t="s">
        <v>1880</v>
      </c>
      <c r="C15262" t="str">
        <f>_xlfn.XLOOKUP($B15262, STANDARDS!$A:$A, STANDARDS!$B:$B,,0,2)</f>
        <v>Chuckanut Fm</v>
      </c>
      <c r="D15262" t="s">
        <v>1060</v>
      </c>
      <c r="E15262" t="s">
        <v>2190</v>
      </c>
      <c r="F15262">
        <v>48.759700000000002</v>
      </c>
      <c r="G15262" s="38">
        <v>-122.48690000000001</v>
      </c>
      <c r="H15262">
        <v>1E-4</v>
      </c>
      <c r="I15262" t="s">
        <v>592</v>
      </c>
      <c r="J15262" cm="1">
        <f t="array" ref="J15262:L15262">_xlfn.XLOOKUP($C15262, AGE!$A:$A,AGE!$B:$D,,0,2)</f>
        <v>50.2</v>
      </c>
      <c r="K15262">
        <v>10</v>
      </c>
      <c r="L15262" t="str">
        <v xml:space="preserve">Mathewes et al. 2020; GSA 2018 </v>
      </c>
      <c r="M15262" t="s">
        <v>2352</v>
      </c>
      <c r="O15262">
        <v>70.25</v>
      </c>
      <c r="P15262" t="s">
        <v>2342</v>
      </c>
      <c r="S15262">
        <v>-22.5</v>
      </c>
      <c r="T15262">
        <v>0.1</v>
      </c>
      <c r="U15262" t="s">
        <v>2307</v>
      </c>
      <c r="V15262">
        <v>1</v>
      </c>
      <c r="W15262" t="s">
        <v>2550</v>
      </c>
    </row>
    <row r="15263" spans="1:23" x14ac:dyDescent="0.3">
      <c r="A15263">
        <v>23202</v>
      </c>
      <c r="B15263" s="15" t="s">
        <v>1880</v>
      </c>
      <c r="C15263" t="str">
        <f>_xlfn.XLOOKUP($B15263, STANDARDS!$A:$A, STANDARDS!$B:$B,,0,2)</f>
        <v>Chuckanut Fm</v>
      </c>
      <c r="D15263" t="s">
        <v>1060</v>
      </c>
      <c r="E15263" t="s">
        <v>2190</v>
      </c>
      <c r="F15263">
        <v>48.759700000000002</v>
      </c>
      <c r="G15263" s="38">
        <v>-122.48690000000001</v>
      </c>
      <c r="H15263">
        <v>1E-4</v>
      </c>
      <c r="I15263" t="s">
        <v>592</v>
      </c>
      <c r="J15263" cm="1">
        <f t="array" ref="J15263:L15263">_xlfn.XLOOKUP($C15263, AGE!$A:$A,AGE!$B:$D,,0,2)</f>
        <v>50.2</v>
      </c>
      <c r="K15263">
        <v>10</v>
      </c>
      <c r="L15263" t="str">
        <v xml:space="preserve">Mathewes et al. 2020; GSA 2018 </v>
      </c>
      <c r="M15263" t="s">
        <v>2352</v>
      </c>
      <c r="O15263">
        <v>17.8</v>
      </c>
      <c r="P15263" t="s">
        <v>2342</v>
      </c>
      <c r="S15263">
        <v>-25.5</v>
      </c>
      <c r="T15263">
        <v>0.1</v>
      </c>
      <c r="U15263" t="s">
        <v>2307</v>
      </c>
      <c r="V15263">
        <v>1</v>
      </c>
      <c r="W15263" t="s">
        <v>2550</v>
      </c>
    </row>
    <row r="15264" spans="1:23" x14ac:dyDescent="0.3">
      <c r="A15264">
        <v>23203</v>
      </c>
      <c r="B15264" s="15" t="s">
        <v>1880</v>
      </c>
      <c r="C15264" t="str">
        <f>_xlfn.XLOOKUP($B15264, STANDARDS!$A:$A, STANDARDS!$B:$B,,0,2)</f>
        <v>Chuckanut Fm</v>
      </c>
      <c r="D15264" t="s">
        <v>1060</v>
      </c>
      <c r="E15264" t="s">
        <v>2190</v>
      </c>
      <c r="F15264">
        <v>48.759700000000002</v>
      </c>
      <c r="G15264" s="38">
        <v>-122.48690000000001</v>
      </c>
      <c r="H15264">
        <v>1E-4</v>
      </c>
      <c r="I15264" t="s">
        <v>592</v>
      </c>
      <c r="J15264" cm="1">
        <f t="array" ref="J15264:L15264">_xlfn.XLOOKUP($C15264, AGE!$A:$A,AGE!$B:$D,,0,2)</f>
        <v>50.2</v>
      </c>
      <c r="K15264">
        <v>10</v>
      </c>
      <c r="L15264" t="str">
        <v xml:space="preserve">Mathewes et al. 2020; GSA 2018 </v>
      </c>
      <c r="M15264" t="s">
        <v>2352</v>
      </c>
      <c r="O15264">
        <v>6.34</v>
      </c>
      <c r="P15264" t="s">
        <v>2342</v>
      </c>
      <c r="S15264">
        <v>-25.9</v>
      </c>
      <c r="T15264">
        <v>0.1</v>
      </c>
      <c r="U15264" t="s">
        <v>2307</v>
      </c>
      <c r="V15264">
        <v>1</v>
      </c>
      <c r="W15264" t="s">
        <v>2550</v>
      </c>
    </row>
    <row r="15265" spans="1:23" x14ac:dyDescent="0.3">
      <c r="A15265">
        <v>23204</v>
      </c>
      <c r="B15265" s="15" t="s">
        <v>1880</v>
      </c>
      <c r="C15265" t="str">
        <f>_xlfn.XLOOKUP($B15265, STANDARDS!$A:$A, STANDARDS!$B:$B,,0,2)</f>
        <v>Chuckanut Fm</v>
      </c>
      <c r="D15265" t="s">
        <v>1060</v>
      </c>
      <c r="E15265" t="s">
        <v>2190</v>
      </c>
      <c r="F15265">
        <v>48.759700000000002</v>
      </c>
      <c r="G15265" s="38">
        <v>-122.48690000000001</v>
      </c>
      <c r="H15265">
        <v>1E-4</v>
      </c>
      <c r="I15265" t="s">
        <v>592</v>
      </c>
      <c r="J15265" cm="1">
        <f t="array" ref="J15265:L15265">_xlfn.XLOOKUP($C15265, AGE!$A:$A,AGE!$B:$D,,0,2)</f>
        <v>50.2</v>
      </c>
      <c r="K15265">
        <v>10</v>
      </c>
      <c r="L15265" t="str">
        <v xml:space="preserve">Mathewes et al. 2020; GSA 2018 </v>
      </c>
      <c r="M15265" t="s">
        <v>2353</v>
      </c>
      <c r="O15265">
        <v>0.24</v>
      </c>
      <c r="P15265" t="s">
        <v>2342</v>
      </c>
      <c r="S15265">
        <v>-23.8</v>
      </c>
      <c r="T15265">
        <v>0.1</v>
      </c>
      <c r="U15265" t="s">
        <v>2307</v>
      </c>
      <c r="V15265">
        <v>1</v>
      </c>
      <c r="W15265" t="s">
        <v>2550</v>
      </c>
    </row>
    <row r="15266" spans="1:23" x14ac:dyDescent="0.3">
      <c r="A15266">
        <v>23205</v>
      </c>
      <c r="B15266" s="15" t="s">
        <v>1880</v>
      </c>
      <c r="C15266" t="str">
        <f>_xlfn.XLOOKUP($B15266, STANDARDS!$A:$A, STANDARDS!$B:$B,,0,2)</f>
        <v>Chuckanut Fm</v>
      </c>
      <c r="D15266" t="s">
        <v>1060</v>
      </c>
      <c r="E15266" t="s">
        <v>2190</v>
      </c>
      <c r="F15266">
        <v>48.759700000000002</v>
      </c>
      <c r="G15266" s="38">
        <v>-122.48690000000001</v>
      </c>
      <c r="H15266">
        <v>1E-4</v>
      </c>
      <c r="I15266" t="s">
        <v>592</v>
      </c>
      <c r="J15266" cm="1">
        <f t="array" ref="J15266:L15266">_xlfn.XLOOKUP($C15266, AGE!$A:$A,AGE!$B:$D,,0,2)</f>
        <v>50.2</v>
      </c>
      <c r="K15266">
        <v>10</v>
      </c>
      <c r="L15266" t="str">
        <v xml:space="preserve">Mathewes et al. 2020; GSA 2018 </v>
      </c>
      <c r="M15266" t="s">
        <v>2352</v>
      </c>
      <c r="O15266">
        <v>52.61</v>
      </c>
      <c r="P15266" t="s">
        <v>2342</v>
      </c>
      <c r="S15266">
        <v>-23.6</v>
      </c>
      <c r="T15266">
        <v>0.1</v>
      </c>
      <c r="U15266" t="s">
        <v>2307</v>
      </c>
      <c r="V15266">
        <v>1</v>
      </c>
      <c r="W15266" t="s">
        <v>2550</v>
      </c>
    </row>
    <row r="15267" spans="1:23" x14ac:dyDescent="0.3">
      <c r="A15267">
        <v>23206</v>
      </c>
      <c r="B15267" s="15" t="s">
        <v>1880</v>
      </c>
      <c r="C15267" t="str">
        <f>_xlfn.XLOOKUP($B15267, STANDARDS!$A:$A, STANDARDS!$B:$B,,0,2)</f>
        <v>Chuckanut Fm</v>
      </c>
      <c r="D15267" t="s">
        <v>1060</v>
      </c>
      <c r="E15267" t="s">
        <v>2190</v>
      </c>
      <c r="F15267">
        <v>48.759700000000002</v>
      </c>
      <c r="G15267" s="38">
        <v>-122.48690000000001</v>
      </c>
      <c r="H15267">
        <v>1E-4</v>
      </c>
      <c r="I15267" t="s">
        <v>592</v>
      </c>
      <c r="J15267" cm="1">
        <f t="array" ref="J15267:L15267">_xlfn.XLOOKUP($C15267, AGE!$A:$A,AGE!$B:$D,,0,2)</f>
        <v>50.2</v>
      </c>
      <c r="K15267">
        <v>10</v>
      </c>
      <c r="L15267" t="str">
        <v xml:space="preserve">Mathewes et al. 2020; GSA 2018 </v>
      </c>
      <c r="M15267" t="s">
        <v>2352</v>
      </c>
      <c r="O15267">
        <v>51.45</v>
      </c>
      <c r="P15267" t="s">
        <v>2342</v>
      </c>
      <c r="S15267">
        <v>-22.3</v>
      </c>
      <c r="T15267">
        <v>0.1</v>
      </c>
      <c r="U15267" t="s">
        <v>2307</v>
      </c>
      <c r="V15267">
        <v>1</v>
      </c>
      <c r="W15267" t="s">
        <v>2550</v>
      </c>
    </row>
    <row r="15268" spans="1:23" x14ac:dyDescent="0.3">
      <c r="A15268">
        <v>23207</v>
      </c>
      <c r="B15268" s="15" t="s">
        <v>1880</v>
      </c>
      <c r="C15268" t="str">
        <f>_xlfn.XLOOKUP($B15268, STANDARDS!$A:$A, STANDARDS!$B:$B,,0,2)</f>
        <v>Chuckanut Fm</v>
      </c>
      <c r="D15268" t="s">
        <v>1060</v>
      </c>
      <c r="E15268" t="s">
        <v>2190</v>
      </c>
      <c r="F15268">
        <v>48.759700000000002</v>
      </c>
      <c r="G15268" s="38">
        <v>-122.48690000000001</v>
      </c>
      <c r="H15268">
        <v>1E-4</v>
      </c>
      <c r="I15268" t="s">
        <v>592</v>
      </c>
      <c r="J15268" cm="1">
        <f t="array" ref="J15268:L15268">_xlfn.XLOOKUP($C15268, AGE!$A:$A,AGE!$B:$D,,0,2)</f>
        <v>50.2</v>
      </c>
      <c r="K15268">
        <v>10</v>
      </c>
      <c r="L15268" t="str">
        <v xml:space="preserve">Mathewes et al. 2020; GSA 2018 </v>
      </c>
      <c r="M15268" t="s">
        <v>2353</v>
      </c>
      <c r="O15268">
        <v>54.33</v>
      </c>
      <c r="P15268" t="s">
        <v>2342</v>
      </c>
      <c r="S15268">
        <v>-25.8</v>
      </c>
      <c r="T15268">
        <v>0.1</v>
      </c>
      <c r="U15268" t="s">
        <v>2307</v>
      </c>
      <c r="V15268">
        <v>1</v>
      </c>
      <c r="W15268" t="s">
        <v>2550</v>
      </c>
    </row>
    <row r="15269" spans="1:23" x14ac:dyDescent="0.3">
      <c r="A15269">
        <v>23208</v>
      </c>
      <c r="B15269" s="15" t="s">
        <v>1880</v>
      </c>
      <c r="C15269" t="str">
        <f>_xlfn.XLOOKUP($B15269, STANDARDS!$A:$A, STANDARDS!$B:$B,,0,2)</f>
        <v>Chuckanut Fm</v>
      </c>
      <c r="D15269" t="s">
        <v>1060</v>
      </c>
      <c r="E15269" t="s">
        <v>2190</v>
      </c>
      <c r="F15269">
        <v>48.759700000000002</v>
      </c>
      <c r="G15269" s="38">
        <v>-122.48690000000001</v>
      </c>
      <c r="H15269">
        <v>1E-4</v>
      </c>
      <c r="I15269" t="s">
        <v>592</v>
      </c>
      <c r="J15269" cm="1">
        <f t="array" ref="J15269:L15269">_xlfn.XLOOKUP($C15269, AGE!$A:$A,AGE!$B:$D,,0,2)</f>
        <v>50.2</v>
      </c>
      <c r="K15269">
        <v>10</v>
      </c>
      <c r="L15269" t="str">
        <v xml:space="preserve">Mathewes et al. 2020; GSA 2018 </v>
      </c>
      <c r="M15269" t="s">
        <v>2352</v>
      </c>
      <c r="O15269">
        <v>60.82</v>
      </c>
      <c r="P15269" t="s">
        <v>2342</v>
      </c>
      <c r="S15269">
        <v>-24</v>
      </c>
      <c r="T15269">
        <v>0.1</v>
      </c>
      <c r="U15269" t="s">
        <v>2307</v>
      </c>
      <c r="V15269">
        <v>1</v>
      </c>
      <c r="W15269" t="s">
        <v>2550</v>
      </c>
    </row>
    <row r="15270" spans="1:23" x14ac:dyDescent="0.3">
      <c r="A15270">
        <v>23208</v>
      </c>
      <c r="B15270" s="15" t="s">
        <v>1880</v>
      </c>
      <c r="C15270" t="str">
        <f>_xlfn.XLOOKUP($B15270, STANDARDS!$A:$A, STANDARDS!$B:$B,,0,2)</f>
        <v>Chuckanut Fm</v>
      </c>
      <c r="D15270" t="s">
        <v>1060</v>
      </c>
      <c r="E15270" t="s">
        <v>2190</v>
      </c>
      <c r="F15270">
        <v>48.759700000000002</v>
      </c>
      <c r="G15270" s="38">
        <v>-122.48690000000001</v>
      </c>
      <c r="H15270">
        <v>1E-4</v>
      </c>
      <c r="I15270" t="s">
        <v>592</v>
      </c>
      <c r="J15270" cm="1">
        <f t="array" ref="J15270:L15270">_xlfn.XLOOKUP($C15270, AGE!$A:$A,AGE!$B:$D,,0,2)</f>
        <v>50.2</v>
      </c>
      <c r="K15270">
        <v>10</v>
      </c>
      <c r="L15270" t="str">
        <v xml:space="preserve">Mathewes et al. 2020; GSA 2018 </v>
      </c>
      <c r="M15270" t="s">
        <v>2352</v>
      </c>
      <c r="O15270">
        <v>58.59</v>
      </c>
      <c r="P15270" t="s">
        <v>2342</v>
      </c>
      <c r="S15270">
        <v>-24.1</v>
      </c>
      <c r="T15270">
        <v>0.1</v>
      </c>
      <c r="U15270" t="s">
        <v>2307</v>
      </c>
      <c r="V15270">
        <v>1</v>
      </c>
      <c r="W15270" t="s">
        <v>2550</v>
      </c>
    </row>
    <row r="15271" spans="1:23" x14ac:dyDescent="0.3">
      <c r="A15271">
        <v>23210</v>
      </c>
      <c r="B15271" s="15" t="s">
        <v>1880</v>
      </c>
      <c r="C15271" t="str">
        <f>_xlfn.XLOOKUP($B15271, STANDARDS!$A:$A, STANDARDS!$B:$B,,0,2)</f>
        <v>Chuckanut Fm</v>
      </c>
      <c r="D15271" t="s">
        <v>1060</v>
      </c>
      <c r="E15271" t="s">
        <v>2190</v>
      </c>
      <c r="F15271">
        <v>48.759700000000002</v>
      </c>
      <c r="G15271" s="38">
        <v>-122.48690000000001</v>
      </c>
      <c r="H15271">
        <v>1E-4</v>
      </c>
      <c r="I15271" t="s">
        <v>592</v>
      </c>
      <c r="J15271" cm="1">
        <f t="array" ref="J15271:L15271">_xlfn.XLOOKUP($C15271, AGE!$A:$A,AGE!$B:$D,,0,2)</f>
        <v>50.2</v>
      </c>
      <c r="K15271">
        <v>10</v>
      </c>
      <c r="L15271" t="str">
        <v xml:space="preserve">Mathewes et al. 2020; GSA 2018 </v>
      </c>
      <c r="M15271" t="s">
        <v>2356</v>
      </c>
      <c r="O15271">
        <v>15.96</v>
      </c>
      <c r="P15271" t="s">
        <v>2342</v>
      </c>
      <c r="S15271">
        <v>-24.4</v>
      </c>
      <c r="T15271">
        <v>0.1</v>
      </c>
      <c r="U15271" t="s">
        <v>2307</v>
      </c>
      <c r="V15271">
        <v>1</v>
      </c>
      <c r="W15271" t="s">
        <v>2550</v>
      </c>
    </row>
    <row r="15272" spans="1:23" x14ac:dyDescent="0.3">
      <c r="A15272">
        <v>23211</v>
      </c>
      <c r="B15272" s="15" t="s">
        <v>1880</v>
      </c>
      <c r="C15272" t="str">
        <f>_xlfn.XLOOKUP($B15272, STANDARDS!$A:$A, STANDARDS!$B:$B,,0,2)</f>
        <v>Chuckanut Fm</v>
      </c>
      <c r="D15272" t="s">
        <v>1060</v>
      </c>
      <c r="E15272" t="s">
        <v>2190</v>
      </c>
      <c r="F15272">
        <v>48.759700000000002</v>
      </c>
      <c r="G15272" s="38">
        <v>-122.48690000000001</v>
      </c>
      <c r="H15272">
        <v>1E-4</v>
      </c>
      <c r="I15272" t="s">
        <v>592</v>
      </c>
      <c r="J15272" cm="1">
        <f t="array" ref="J15272:L15272">_xlfn.XLOOKUP($C15272, AGE!$A:$A,AGE!$B:$D,,0,2)</f>
        <v>50.2</v>
      </c>
      <c r="K15272">
        <v>10</v>
      </c>
      <c r="L15272" t="str">
        <v xml:space="preserve">Mathewes et al. 2020; GSA 2018 </v>
      </c>
      <c r="M15272" t="s">
        <v>2353</v>
      </c>
      <c r="O15272">
        <v>0.19</v>
      </c>
      <c r="P15272" t="s">
        <v>2342</v>
      </c>
      <c r="S15272">
        <v>-24.2</v>
      </c>
      <c r="T15272">
        <v>0.1</v>
      </c>
      <c r="U15272" t="s">
        <v>2307</v>
      </c>
      <c r="V15272">
        <v>1</v>
      </c>
      <c r="W15272" t="s">
        <v>2550</v>
      </c>
    </row>
    <row r="15273" spans="1:23" x14ac:dyDescent="0.3">
      <c r="A15273">
        <v>23212</v>
      </c>
      <c r="B15273" s="15" t="s">
        <v>1880</v>
      </c>
      <c r="C15273" t="str">
        <f>_xlfn.XLOOKUP($B15273, STANDARDS!$A:$A, STANDARDS!$B:$B,,0,2)</f>
        <v>Chuckanut Fm</v>
      </c>
      <c r="D15273" t="s">
        <v>1060</v>
      </c>
      <c r="E15273" t="s">
        <v>2190</v>
      </c>
      <c r="F15273">
        <v>48.759700000000002</v>
      </c>
      <c r="G15273" s="38">
        <v>-122.48690000000001</v>
      </c>
      <c r="H15273">
        <v>1E-4</v>
      </c>
      <c r="I15273" t="s">
        <v>592</v>
      </c>
      <c r="J15273" cm="1">
        <f t="array" ref="J15273:L15273">_xlfn.XLOOKUP($C15273, AGE!$A:$A,AGE!$B:$D,,0,2)</f>
        <v>50.2</v>
      </c>
      <c r="K15273">
        <v>10</v>
      </c>
      <c r="L15273" t="str">
        <v xml:space="preserve">Mathewes et al. 2020; GSA 2018 </v>
      </c>
      <c r="M15273" t="s">
        <v>2352</v>
      </c>
      <c r="O15273">
        <v>60.24</v>
      </c>
      <c r="P15273" t="s">
        <v>2342</v>
      </c>
      <c r="S15273">
        <v>-22.4</v>
      </c>
      <c r="T15273">
        <v>0.1</v>
      </c>
      <c r="U15273" t="s">
        <v>2307</v>
      </c>
      <c r="V15273">
        <v>1</v>
      </c>
      <c r="W15273" t="s">
        <v>2550</v>
      </c>
    </row>
    <row r="15274" spans="1:23" x14ac:dyDescent="0.3">
      <c r="A15274">
        <v>23213</v>
      </c>
      <c r="B15274" s="15" t="s">
        <v>1880</v>
      </c>
      <c r="C15274" t="str">
        <f>_xlfn.XLOOKUP($B15274, STANDARDS!$A:$A, STANDARDS!$B:$B,,0,2)</f>
        <v>Chuckanut Fm</v>
      </c>
      <c r="D15274" t="s">
        <v>1060</v>
      </c>
      <c r="E15274" t="s">
        <v>2190</v>
      </c>
      <c r="F15274">
        <v>48.759700000000002</v>
      </c>
      <c r="G15274" s="38">
        <v>-122.48690000000001</v>
      </c>
      <c r="H15274">
        <v>1E-4</v>
      </c>
      <c r="I15274" t="s">
        <v>592</v>
      </c>
      <c r="J15274" cm="1">
        <f t="array" ref="J15274:L15274">_xlfn.XLOOKUP($C15274, AGE!$A:$A,AGE!$B:$D,,0,2)</f>
        <v>50.2</v>
      </c>
      <c r="K15274">
        <v>10</v>
      </c>
      <c r="L15274" t="str">
        <v xml:space="preserve">Mathewes et al. 2020; GSA 2018 </v>
      </c>
      <c r="M15274" t="s">
        <v>2352</v>
      </c>
      <c r="O15274">
        <v>0.65</v>
      </c>
      <c r="P15274" t="s">
        <v>2342</v>
      </c>
      <c r="S15274">
        <v>-25.2</v>
      </c>
      <c r="T15274">
        <v>0.1</v>
      </c>
      <c r="U15274" t="s">
        <v>2307</v>
      </c>
      <c r="V15274">
        <v>1</v>
      </c>
      <c r="W15274" t="s">
        <v>2550</v>
      </c>
    </row>
    <row r="15275" spans="1:23" x14ac:dyDescent="0.3">
      <c r="A15275">
        <v>23214</v>
      </c>
      <c r="B15275" s="15" t="s">
        <v>1880</v>
      </c>
      <c r="C15275" t="str">
        <f>_xlfn.XLOOKUP($B15275, STANDARDS!$A:$A, STANDARDS!$B:$B,,0,2)</f>
        <v>Chuckanut Fm</v>
      </c>
      <c r="D15275" t="s">
        <v>1060</v>
      </c>
      <c r="E15275" t="s">
        <v>2190</v>
      </c>
      <c r="F15275">
        <v>48.759700000000002</v>
      </c>
      <c r="G15275" s="38">
        <v>-122.48690000000001</v>
      </c>
      <c r="H15275">
        <v>1E-4</v>
      </c>
      <c r="I15275" t="s">
        <v>592</v>
      </c>
      <c r="J15275" cm="1">
        <f t="array" ref="J15275:L15275">_xlfn.XLOOKUP($C15275, AGE!$A:$A,AGE!$B:$D,,0,2)</f>
        <v>50.2</v>
      </c>
      <c r="K15275">
        <v>10</v>
      </c>
      <c r="L15275" t="str">
        <v xml:space="preserve">Mathewes et al. 2020; GSA 2018 </v>
      </c>
      <c r="M15275" t="s">
        <v>2354</v>
      </c>
      <c r="O15275">
        <v>59.14</v>
      </c>
      <c r="P15275" t="s">
        <v>2342</v>
      </c>
      <c r="S15275">
        <v>-22.6</v>
      </c>
      <c r="T15275">
        <v>0.1</v>
      </c>
      <c r="U15275" t="s">
        <v>2307</v>
      </c>
      <c r="V15275">
        <v>1</v>
      </c>
      <c r="W15275" t="s">
        <v>2550</v>
      </c>
    </row>
    <row r="15276" spans="1:23" x14ac:dyDescent="0.3">
      <c r="A15276">
        <v>23215</v>
      </c>
      <c r="B15276" s="15" t="s">
        <v>1880</v>
      </c>
      <c r="C15276" t="str">
        <f>_xlfn.XLOOKUP($B15276, STANDARDS!$A:$A, STANDARDS!$B:$B,,0,2)</f>
        <v>Chuckanut Fm</v>
      </c>
      <c r="D15276" t="s">
        <v>1060</v>
      </c>
      <c r="E15276" t="s">
        <v>2190</v>
      </c>
      <c r="F15276">
        <v>48.759700000000002</v>
      </c>
      <c r="G15276" s="38">
        <v>-122.48690000000001</v>
      </c>
      <c r="H15276">
        <v>1E-4</v>
      </c>
      <c r="I15276" t="s">
        <v>592</v>
      </c>
      <c r="J15276" cm="1">
        <f t="array" ref="J15276:L15276">_xlfn.XLOOKUP($C15276, AGE!$A:$A,AGE!$B:$D,,0,2)</f>
        <v>50.2</v>
      </c>
      <c r="K15276">
        <v>10</v>
      </c>
      <c r="L15276" t="str">
        <v xml:space="preserve">Mathewes et al. 2020; GSA 2018 </v>
      </c>
      <c r="M15276" t="s">
        <v>2354</v>
      </c>
      <c r="O15276">
        <v>47.18</v>
      </c>
      <c r="P15276" t="s">
        <v>2342</v>
      </c>
      <c r="S15276">
        <v>-22.9</v>
      </c>
      <c r="T15276">
        <v>0.1</v>
      </c>
      <c r="U15276" t="s">
        <v>2307</v>
      </c>
      <c r="V15276">
        <v>1</v>
      </c>
      <c r="W15276" t="s">
        <v>2550</v>
      </c>
    </row>
    <row r="15277" spans="1:23" x14ac:dyDescent="0.3">
      <c r="A15277">
        <v>23216</v>
      </c>
      <c r="B15277" s="15" t="s">
        <v>1880</v>
      </c>
      <c r="C15277" t="str">
        <f>_xlfn.XLOOKUP($B15277, STANDARDS!$A:$A, STANDARDS!$B:$B,,0,2)</f>
        <v>Chuckanut Fm</v>
      </c>
      <c r="D15277" t="s">
        <v>1060</v>
      </c>
      <c r="E15277" t="s">
        <v>2190</v>
      </c>
      <c r="F15277">
        <v>48.759700000000002</v>
      </c>
      <c r="G15277" s="38">
        <v>-122.48690000000001</v>
      </c>
      <c r="H15277">
        <v>1E-4</v>
      </c>
      <c r="I15277" t="s">
        <v>592</v>
      </c>
      <c r="J15277" cm="1">
        <f t="array" ref="J15277:L15277">_xlfn.XLOOKUP($C15277, AGE!$A:$A,AGE!$B:$D,,0,2)</f>
        <v>50.2</v>
      </c>
      <c r="K15277">
        <v>10</v>
      </c>
      <c r="L15277" t="str">
        <v xml:space="preserve">Mathewes et al. 2020; GSA 2018 </v>
      </c>
      <c r="M15277" t="s">
        <v>2352</v>
      </c>
      <c r="O15277">
        <v>8.48</v>
      </c>
      <c r="P15277" t="s">
        <v>2342</v>
      </c>
      <c r="S15277">
        <v>-25.4</v>
      </c>
      <c r="T15277">
        <v>0.1</v>
      </c>
      <c r="U15277" t="s">
        <v>2307</v>
      </c>
      <c r="V15277">
        <v>1</v>
      </c>
      <c r="W15277" t="s">
        <v>2550</v>
      </c>
    </row>
    <row r="15278" spans="1:23" x14ac:dyDescent="0.3">
      <c r="A15278">
        <v>23217</v>
      </c>
      <c r="B15278" s="15" t="s">
        <v>1880</v>
      </c>
      <c r="C15278" t="str">
        <f>_xlfn.XLOOKUP($B15278, STANDARDS!$A:$A, STANDARDS!$B:$B,,0,2)</f>
        <v>Chuckanut Fm</v>
      </c>
      <c r="D15278" t="s">
        <v>1060</v>
      </c>
      <c r="E15278" t="s">
        <v>2190</v>
      </c>
      <c r="F15278">
        <v>48.759700000000002</v>
      </c>
      <c r="G15278" s="38">
        <v>-122.48690000000001</v>
      </c>
      <c r="H15278">
        <v>1E-4</v>
      </c>
      <c r="I15278" t="s">
        <v>592</v>
      </c>
      <c r="J15278" cm="1">
        <f t="array" ref="J15278:L15278">_xlfn.XLOOKUP($C15278, AGE!$A:$A,AGE!$B:$D,,0,2)</f>
        <v>50.2</v>
      </c>
      <c r="K15278">
        <v>10</v>
      </c>
      <c r="L15278" t="str">
        <v xml:space="preserve">Mathewes et al. 2020; GSA 2018 </v>
      </c>
      <c r="M15278" t="s">
        <v>2352</v>
      </c>
      <c r="O15278">
        <v>65.08</v>
      </c>
      <c r="P15278" t="s">
        <v>2342</v>
      </c>
      <c r="S15278">
        <v>-24</v>
      </c>
      <c r="T15278">
        <v>0.1</v>
      </c>
      <c r="U15278" t="s">
        <v>2307</v>
      </c>
      <c r="V15278">
        <v>1</v>
      </c>
      <c r="W15278" t="s">
        <v>2550</v>
      </c>
    </row>
    <row r="15279" spans="1:23" x14ac:dyDescent="0.3">
      <c r="A15279">
        <v>23218</v>
      </c>
      <c r="B15279" s="15" t="s">
        <v>1880</v>
      </c>
      <c r="C15279" t="str">
        <f>_xlfn.XLOOKUP($B15279, STANDARDS!$A:$A, STANDARDS!$B:$B,,0,2)</f>
        <v>Chuckanut Fm</v>
      </c>
      <c r="D15279" t="s">
        <v>1060</v>
      </c>
      <c r="E15279" t="s">
        <v>2190</v>
      </c>
      <c r="F15279">
        <v>48.759700000000002</v>
      </c>
      <c r="G15279" s="38">
        <v>-122.48690000000001</v>
      </c>
      <c r="H15279">
        <v>1E-4</v>
      </c>
      <c r="I15279" t="s">
        <v>592</v>
      </c>
      <c r="J15279" cm="1">
        <f t="array" ref="J15279:L15279">_xlfn.XLOOKUP($C15279, AGE!$A:$A,AGE!$B:$D,,0,2)</f>
        <v>50.2</v>
      </c>
      <c r="K15279">
        <v>10</v>
      </c>
      <c r="L15279" t="str">
        <v xml:space="preserve">Mathewes et al. 2020; GSA 2018 </v>
      </c>
      <c r="M15279" t="s">
        <v>2352</v>
      </c>
      <c r="O15279">
        <v>37.06</v>
      </c>
      <c r="P15279" t="s">
        <v>2342</v>
      </c>
      <c r="S15279">
        <v>-24.2</v>
      </c>
      <c r="T15279">
        <v>0.1</v>
      </c>
      <c r="U15279" t="s">
        <v>2307</v>
      </c>
      <c r="V15279">
        <v>1</v>
      </c>
      <c r="W15279" t="s">
        <v>2550</v>
      </c>
    </row>
    <row r="15280" spans="1:23" x14ac:dyDescent="0.3">
      <c r="A15280">
        <v>23219</v>
      </c>
      <c r="B15280" s="15" t="s">
        <v>1880</v>
      </c>
      <c r="C15280" t="str">
        <f>_xlfn.XLOOKUP($B15280, STANDARDS!$A:$A, STANDARDS!$B:$B,,0,2)</f>
        <v>Chuckanut Fm</v>
      </c>
      <c r="D15280" t="s">
        <v>1060</v>
      </c>
      <c r="E15280" t="s">
        <v>2190</v>
      </c>
      <c r="F15280">
        <v>48.759700000000002</v>
      </c>
      <c r="G15280" s="38">
        <v>-122.48690000000001</v>
      </c>
      <c r="H15280">
        <v>1E-4</v>
      </c>
      <c r="I15280" t="s">
        <v>592</v>
      </c>
      <c r="J15280" cm="1">
        <f t="array" ref="J15280:L15280">_xlfn.XLOOKUP($C15280, AGE!$A:$A,AGE!$B:$D,,0,2)</f>
        <v>50.2</v>
      </c>
      <c r="K15280">
        <v>10</v>
      </c>
      <c r="L15280" t="str">
        <v xml:space="preserve">Mathewes et al. 2020; GSA 2018 </v>
      </c>
      <c r="M15280" t="s">
        <v>2352</v>
      </c>
      <c r="O15280">
        <v>48.7</v>
      </c>
      <c r="P15280" t="s">
        <v>2342</v>
      </c>
      <c r="S15280">
        <v>-25</v>
      </c>
      <c r="T15280">
        <v>0.1</v>
      </c>
      <c r="U15280" t="s">
        <v>2307</v>
      </c>
      <c r="V15280">
        <v>1</v>
      </c>
      <c r="W15280" t="s">
        <v>2550</v>
      </c>
    </row>
    <row r="15281" spans="1:23" x14ac:dyDescent="0.3">
      <c r="A15281">
        <v>23220</v>
      </c>
      <c r="B15281" s="15" t="s">
        <v>1880</v>
      </c>
      <c r="C15281" t="str">
        <f>_xlfn.XLOOKUP($B15281, STANDARDS!$A:$A, STANDARDS!$B:$B,,0,2)</f>
        <v>Chuckanut Fm</v>
      </c>
      <c r="D15281" t="s">
        <v>1060</v>
      </c>
      <c r="E15281" t="s">
        <v>2190</v>
      </c>
      <c r="F15281">
        <v>48.759700000000002</v>
      </c>
      <c r="G15281" s="38">
        <v>-122.48690000000001</v>
      </c>
      <c r="H15281">
        <v>1E-4</v>
      </c>
      <c r="I15281" t="s">
        <v>592</v>
      </c>
      <c r="J15281" cm="1">
        <f t="array" ref="J15281:L15281">_xlfn.XLOOKUP($C15281, AGE!$A:$A,AGE!$B:$D,,0,2)</f>
        <v>50.2</v>
      </c>
      <c r="K15281">
        <v>10</v>
      </c>
      <c r="L15281" t="str">
        <v xml:space="preserve">Mathewes et al. 2020; GSA 2018 </v>
      </c>
      <c r="M15281" t="s">
        <v>2356</v>
      </c>
      <c r="O15281">
        <v>3.19</v>
      </c>
      <c r="P15281" t="s">
        <v>2342</v>
      </c>
      <c r="S15281">
        <v>-24.2</v>
      </c>
      <c r="T15281">
        <v>0.1</v>
      </c>
      <c r="U15281" t="s">
        <v>2307</v>
      </c>
      <c r="V15281">
        <v>1</v>
      </c>
      <c r="W15281" t="s">
        <v>2550</v>
      </c>
    </row>
    <row r="15282" spans="1:23" x14ac:dyDescent="0.3">
      <c r="A15282">
        <v>23221</v>
      </c>
      <c r="B15282" s="15" t="s">
        <v>1880</v>
      </c>
      <c r="C15282" t="str">
        <f>_xlfn.XLOOKUP($B15282, STANDARDS!$A:$A, STANDARDS!$B:$B,,0,2)</f>
        <v>Chuckanut Fm</v>
      </c>
      <c r="D15282" t="s">
        <v>1060</v>
      </c>
      <c r="E15282" t="s">
        <v>2190</v>
      </c>
      <c r="F15282">
        <v>48.759700000000002</v>
      </c>
      <c r="G15282" s="38">
        <v>-122.48690000000001</v>
      </c>
      <c r="H15282">
        <v>1E-4</v>
      </c>
      <c r="I15282" t="s">
        <v>592</v>
      </c>
      <c r="J15282" cm="1">
        <f t="array" ref="J15282:L15282">_xlfn.XLOOKUP($C15282, AGE!$A:$A,AGE!$B:$D,,0,2)</f>
        <v>50.2</v>
      </c>
      <c r="K15282">
        <v>10</v>
      </c>
      <c r="L15282" t="str">
        <v xml:space="preserve">Mathewes et al. 2020; GSA 2018 </v>
      </c>
      <c r="M15282" t="s">
        <v>2353</v>
      </c>
      <c r="O15282">
        <v>1.03</v>
      </c>
      <c r="P15282" t="s">
        <v>2342</v>
      </c>
      <c r="S15282">
        <v>-25.6</v>
      </c>
      <c r="T15282">
        <v>0.1</v>
      </c>
      <c r="U15282" t="s">
        <v>2307</v>
      </c>
      <c r="V15282">
        <v>1</v>
      </c>
      <c r="W15282" t="s">
        <v>2550</v>
      </c>
    </row>
    <row r="15283" spans="1:23" x14ac:dyDescent="0.3">
      <c r="A15283">
        <v>23222</v>
      </c>
      <c r="B15283" s="15" t="s">
        <v>1880</v>
      </c>
      <c r="C15283" t="str">
        <f>_xlfn.XLOOKUP($B15283, STANDARDS!$A:$A, STANDARDS!$B:$B,,0,2)</f>
        <v>Chuckanut Fm</v>
      </c>
      <c r="D15283" t="s">
        <v>1060</v>
      </c>
      <c r="E15283" t="s">
        <v>2190</v>
      </c>
      <c r="F15283">
        <v>48.759700000000002</v>
      </c>
      <c r="G15283" s="38">
        <v>-122.48690000000001</v>
      </c>
      <c r="H15283">
        <v>1E-4</v>
      </c>
      <c r="I15283" t="s">
        <v>592</v>
      </c>
      <c r="J15283" cm="1">
        <f t="array" ref="J15283:L15283">_xlfn.XLOOKUP($C15283, AGE!$A:$A,AGE!$B:$D,,0,2)</f>
        <v>50.2</v>
      </c>
      <c r="K15283">
        <v>10</v>
      </c>
      <c r="L15283" t="str">
        <v xml:space="preserve">Mathewes et al. 2020; GSA 2018 </v>
      </c>
      <c r="M15283" t="s">
        <v>2352</v>
      </c>
      <c r="O15283">
        <v>30.6</v>
      </c>
      <c r="P15283" t="s">
        <v>2342</v>
      </c>
      <c r="S15283">
        <v>-25</v>
      </c>
      <c r="T15283">
        <v>0.1</v>
      </c>
      <c r="U15283" t="s">
        <v>2307</v>
      </c>
      <c r="V15283">
        <v>1</v>
      </c>
      <c r="W15283" t="s">
        <v>2550</v>
      </c>
    </row>
    <row r="15284" spans="1:23" x14ac:dyDescent="0.3">
      <c r="A15284">
        <v>23223</v>
      </c>
      <c r="B15284" s="15" t="s">
        <v>1880</v>
      </c>
      <c r="C15284" t="str">
        <f>_xlfn.XLOOKUP($B15284, STANDARDS!$A:$A, STANDARDS!$B:$B,,0,2)</f>
        <v>Chuckanut Fm</v>
      </c>
      <c r="D15284" t="s">
        <v>1060</v>
      </c>
      <c r="E15284" t="s">
        <v>2190</v>
      </c>
      <c r="F15284">
        <v>48.759700000000002</v>
      </c>
      <c r="G15284" s="38">
        <v>-122.48690000000001</v>
      </c>
      <c r="H15284">
        <v>1E-4</v>
      </c>
      <c r="I15284" t="s">
        <v>592</v>
      </c>
      <c r="J15284" cm="1">
        <f t="array" ref="J15284:L15284">_xlfn.XLOOKUP($C15284, AGE!$A:$A,AGE!$B:$D,,0,2)</f>
        <v>50.2</v>
      </c>
      <c r="K15284">
        <v>10</v>
      </c>
      <c r="L15284" t="str">
        <v xml:space="preserve">Mathewes et al. 2020; GSA 2018 </v>
      </c>
      <c r="M15284" t="s">
        <v>2352</v>
      </c>
      <c r="O15284">
        <v>29.3</v>
      </c>
      <c r="P15284" t="s">
        <v>2342</v>
      </c>
      <c r="S15284">
        <v>-23.6</v>
      </c>
      <c r="T15284">
        <v>0.1</v>
      </c>
      <c r="U15284" t="s">
        <v>2307</v>
      </c>
      <c r="V15284">
        <v>1</v>
      </c>
      <c r="W15284" t="s">
        <v>2550</v>
      </c>
    </row>
    <row r="15285" spans="1:23" x14ac:dyDescent="0.3">
      <c r="A15285">
        <v>23224</v>
      </c>
      <c r="B15285" s="15" t="s">
        <v>1880</v>
      </c>
      <c r="C15285" t="str">
        <f>_xlfn.XLOOKUP($B15285, STANDARDS!$A:$A, STANDARDS!$B:$B,,0,2)</f>
        <v>Chuckanut Fm</v>
      </c>
      <c r="D15285" t="s">
        <v>1060</v>
      </c>
      <c r="E15285" t="s">
        <v>2190</v>
      </c>
      <c r="F15285">
        <v>48.759700000000002</v>
      </c>
      <c r="G15285" s="38">
        <v>-122.48690000000001</v>
      </c>
      <c r="H15285">
        <v>1E-4</v>
      </c>
      <c r="I15285" t="s">
        <v>592</v>
      </c>
      <c r="J15285" cm="1">
        <f t="array" ref="J15285:L15285">_xlfn.XLOOKUP($C15285, AGE!$A:$A,AGE!$B:$D,,0,2)</f>
        <v>50.2</v>
      </c>
      <c r="K15285">
        <v>10</v>
      </c>
      <c r="L15285" t="str">
        <v xml:space="preserve">Mathewes et al. 2020; GSA 2018 </v>
      </c>
      <c r="M15285" t="s">
        <v>2353</v>
      </c>
      <c r="O15285">
        <v>0.43</v>
      </c>
      <c r="P15285" t="s">
        <v>2342</v>
      </c>
      <c r="S15285">
        <v>-24.7</v>
      </c>
      <c r="T15285">
        <v>0.1</v>
      </c>
      <c r="U15285" t="s">
        <v>2307</v>
      </c>
      <c r="V15285">
        <v>1</v>
      </c>
      <c r="W15285" t="s">
        <v>2550</v>
      </c>
    </row>
    <row r="15286" spans="1:23" x14ac:dyDescent="0.3">
      <c r="A15286">
        <v>23225</v>
      </c>
      <c r="B15286" s="15" t="s">
        <v>1880</v>
      </c>
      <c r="C15286" t="str">
        <f>_xlfn.XLOOKUP($B15286, STANDARDS!$A:$A, STANDARDS!$B:$B,,0,2)</f>
        <v>Chuckanut Fm</v>
      </c>
      <c r="D15286" t="s">
        <v>1060</v>
      </c>
      <c r="E15286" t="s">
        <v>2190</v>
      </c>
      <c r="F15286">
        <v>48.759700000000002</v>
      </c>
      <c r="G15286" s="38">
        <v>-122.48690000000001</v>
      </c>
      <c r="H15286">
        <v>1E-4</v>
      </c>
      <c r="I15286" t="s">
        <v>592</v>
      </c>
      <c r="J15286" cm="1">
        <f t="array" ref="J15286:L15286">_xlfn.XLOOKUP($C15286, AGE!$A:$A,AGE!$B:$D,,0,2)</f>
        <v>50.2</v>
      </c>
      <c r="K15286">
        <v>10</v>
      </c>
      <c r="L15286" t="str">
        <v xml:space="preserve">Mathewes et al. 2020; GSA 2018 </v>
      </c>
      <c r="M15286" t="s">
        <v>2350</v>
      </c>
      <c r="O15286">
        <v>0.06</v>
      </c>
      <c r="P15286" t="s">
        <v>2342</v>
      </c>
      <c r="S15286">
        <v>-23.9</v>
      </c>
      <c r="T15286">
        <v>0.1</v>
      </c>
      <c r="U15286" t="s">
        <v>2307</v>
      </c>
      <c r="V15286">
        <v>1</v>
      </c>
      <c r="W15286" t="s">
        <v>2550</v>
      </c>
    </row>
    <row r="15287" spans="1:23" x14ac:dyDescent="0.3">
      <c r="A15287">
        <v>23226</v>
      </c>
      <c r="B15287" s="15" t="s">
        <v>1880</v>
      </c>
      <c r="C15287" t="str">
        <f>_xlfn.XLOOKUP($B15287, STANDARDS!$A:$A, STANDARDS!$B:$B,,0,2)</f>
        <v>Chuckanut Fm</v>
      </c>
      <c r="D15287" t="s">
        <v>1060</v>
      </c>
      <c r="E15287" t="s">
        <v>2190</v>
      </c>
      <c r="F15287">
        <v>48.759700000000002</v>
      </c>
      <c r="G15287" s="38">
        <v>-122.48690000000001</v>
      </c>
      <c r="H15287">
        <v>1E-4</v>
      </c>
      <c r="I15287" t="s">
        <v>592</v>
      </c>
      <c r="J15287" cm="1">
        <f t="array" ref="J15287:L15287">_xlfn.XLOOKUP($C15287, AGE!$A:$A,AGE!$B:$D,,0,2)</f>
        <v>50.2</v>
      </c>
      <c r="K15287">
        <v>10</v>
      </c>
      <c r="L15287" t="str">
        <v xml:space="preserve">Mathewes et al. 2020; GSA 2018 </v>
      </c>
      <c r="M15287" t="s">
        <v>2350</v>
      </c>
      <c r="O15287">
        <v>0.05</v>
      </c>
      <c r="P15287" t="s">
        <v>2342</v>
      </c>
      <c r="S15287">
        <v>-25</v>
      </c>
      <c r="T15287">
        <v>0.1</v>
      </c>
      <c r="U15287" t="s">
        <v>2307</v>
      </c>
      <c r="V15287">
        <v>1</v>
      </c>
      <c r="W15287" t="s">
        <v>2550</v>
      </c>
    </row>
    <row r="15288" spans="1:23" x14ac:dyDescent="0.3">
      <c r="A15288">
        <v>23226</v>
      </c>
      <c r="B15288" s="15" t="s">
        <v>1880</v>
      </c>
      <c r="C15288" t="str">
        <f>_xlfn.XLOOKUP($B15288, STANDARDS!$A:$A, STANDARDS!$B:$B,,0,2)</f>
        <v>Chuckanut Fm</v>
      </c>
      <c r="D15288" t="s">
        <v>1060</v>
      </c>
      <c r="E15288" t="s">
        <v>2190</v>
      </c>
      <c r="F15288">
        <v>48.759700000000002</v>
      </c>
      <c r="G15288" s="38">
        <v>-122.48690000000001</v>
      </c>
      <c r="H15288">
        <v>1E-4</v>
      </c>
      <c r="I15288" t="s">
        <v>592</v>
      </c>
      <c r="J15288" cm="1">
        <f t="array" ref="J15288:L15288">_xlfn.XLOOKUP($C15288, AGE!$A:$A,AGE!$B:$D,,0,2)</f>
        <v>50.2</v>
      </c>
      <c r="K15288">
        <v>10</v>
      </c>
      <c r="L15288" t="str">
        <v xml:space="preserve">Mathewes et al. 2020; GSA 2018 </v>
      </c>
      <c r="M15288" t="s">
        <v>2350</v>
      </c>
      <c r="O15288">
        <v>0.05</v>
      </c>
      <c r="P15288" t="s">
        <v>2342</v>
      </c>
      <c r="S15288">
        <v>-25</v>
      </c>
      <c r="T15288">
        <v>0.1</v>
      </c>
      <c r="U15288" t="s">
        <v>2307</v>
      </c>
      <c r="V15288">
        <v>1</v>
      </c>
      <c r="W15288" t="s">
        <v>2550</v>
      </c>
    </row>
    <row r="15289" spans="1:23" x14ac:dyDescent="0.3">
      <c r="A15289">
        <v>23228</v>
      </c>
      <c r="B15289" s="15" t="s">
        <v>1880</v>
      </c>
      <c r="C15289" t="str">
        <f>_xlfn.XLOOKUP($B15289, STANDARDS!$A:$A, STANDARDS!$B:$B,,0,2)</f>
        <v>Chuckanut Fm</v>
      </c>
      <c r="D15289" t="s">
        <v>1060</v>
      </c>
      <c r="E15289" t="s">
        <v>2190</v>
      </c>
      <c r="F15289">
        <v>48.759700000000002</v>
      </c>
      <c r="G15289" s="38">
        <v>-122.48690000000001</v>
      </c>
      <c r="H15289">
        <v>1E-4</v>
      </c>
      <c r="I15289" t="s">
        <v>592</v>
      </c>
      <c r="J15289" cm="1">
        <f t="array" ref="J15289:L15289">_xlfn.XLOOKUP($C15289, AGE!$A:$A,AGE!$B:$D,,0,2)</f>
        <v>50.2</v>
      </c>
      <c r="K15289">
        <v>10</v>
      </c>
      <c r="L15289" t="str">
        <v xml:space="preserve">Mathewes et al. 2020; GSA 2018 </v>
      </c>
      <c r="M15289" t="s">
        <v>2350</v>
      </c>
      <c r="O15289">
        <v>0.06</v>
      </c>
      <c r="P15289" t="s">
        <v>2342</v>
      </c>
      <c r="S15289">
        <v>-23.6</v>
      </c>
      <c r="T15289">
        <v>0.1</v>
      </c>
      <c r="U15289" t="s">
        <v>2307</v>
      </c>
      <c r="V15289">
        <v>1</v>
      </c>
      <c r="W15289" t="s">
        <v>2550</v>
      </c>
    </row>
    <row r="15290" spans="1:23" x14ac:dyDescent="0.3">
      <c r="A15290">
        <v>23229</v>
      </c>
      <c r="B15290" s="15" t="s">
        <v>1880</v>
      </c>
      <c r="C15290" t="str">
        <f>_xlfn.XLOOKUP($B15290, STANDARDS!$A:$A, STANDARDS!$B:$B,,0,2)</f>
        <v>Chuckanut Fm</v>
      </c>
      <c r="D15290" t="s">
        <v>1060</v>
      </c>
      <c r="E15290" t="s">
        <v>2190</v>
      </c>
      <c r="F15290">
        <v>48.759700000000002</v>
      </c>
      <c r="G15290" s="38">
        <v>-122.48690000000001</v>
      </c>
      <c r="H15290">
        <v>1E-4</v>
      </c>
      <c r="I15290" t="s">
        <v>592</v>
      </c>
      <c r="J15290" cm="1">
        <f t="array" ref="J15290:L15290">_xlfn.XLOOKUP($C15290, AGE!$A:$A,AGE!$B:$D,,0,2)</f>
        <v>50.2</v>
      </c>
      <c r="K15290">
        <v>10</v>
      </c>
      <c r="L15290" t="str">
        <v xml:space="preserve">Mathewes et al. 2020; GSA 2018 </v>
      </c>
      <c r="M15290" t="s">
        <v>2350</v>
      </c>
      <c r="O15290">
        <v>0.05</v>
      </c>
      <c r="P15290" t="s">
        <v>2342</v>
      </c>
      <c r="S15290">
        <v>-22.8</v>
      </c>
      <c r="T15290">
        <v>0.1</v>
      </c>
      <c r="U15290" t="s">
        <v>2307</v>
      </c>
      <c r="V15290">
        <v>1</v>
      </c>
      <c r="W15290" t="s">
        <v>2550</v>
      </c>
    </row>
    <row r="15291" spans="1:23" x14ac:dyDescent="0.3">
      <c r="A15291">
        <v>23230</v>
      </c>
      <c r="B15291" s="15" t="s">
        <v>1880</v>
      </c>
      <c r="C15291" t="str">
        <f>_xlfn.XLOOKUP($B15291, STANDARDS!$A:$A, STANDARDS!$B:$B,,0,2)</f>
        <v>Chuckanut Fm</v>
      </c>
      <c r="D15291" t="s">
        <v>1060</v>
      </c>
      <c r="E15291" t="s">
        <v>2190</v>
      </c>
      <c r="F15291">
        <v>48.759700000000002</v>
      </c>
      <c r="G15291" s="38">
        <v>-122.48690000000001</v>
      </c>
      <c r="H15291">
        <v>1E-4</v>
      </c>
      <c r="I15291" t="s">
        <v>592</v>
      </c>
      <c r="J15291" cm="1">
        <f t="array" ref="J15291:L15291">_xlfn.XLOOKUP($C15291, AGE!$A:$A,AGE!$B:$D,,0,2)</f>
        <v>50.2</v>
      </c>
      <c r="K15291">
        <v>10</v>
      </c>
      <c r="L15291" t="str">
        <v xml:space="preserve">Mathewes et al. 2020; GSA 2018 </v>
      </c>
      <c r="M15291" t="s">
        <v>2351</v>
      </c>
      <c r="O15291">
        <v>0.76</v>
      </c>
      <c r="P15291" t="s">
        <v>2342</v>
      </c>
      <c r="S15291">
        <v>-24.8</v>
      </c>
      <c r="T15291">
        <v>0.1</v>
      </c>
      <c r="U15291" t="s">
        <v>2307</v>
      </c>
      <c r="V15291">
        <v>1</v>
      </c>
      <c r="W15291" t="s">
        <v>2550</v>
      </c>
    </row>
    <row r="15292" spans="1:23" x14ac:dyDescent="0.3">
      <c r="A15292">
        <v>23231</v>
      </c>
      <c r="B15292" s="15" t="s">
        <v>1880</v>
      </c>
      <c r="C15292" t="str">
        <f>_xlfn.XLOOKUP($B15292, STANDARDS!$A:$A, STANDARDS!$B:$B,,0,2)</f>
        <v>Chuckanut Fm</v>
      </c>
      <c r="D15292" t="s">
        <v>1060</v>
      </c>
      <c r="E15292" t="s">
        <v>2190</v>
      </c>
      <c r="F15292">
        <v>48.759700000000002</v>
      </c>
      <c r="G15292" s="38">
        <v>-122.48690000000001</v>
      </c>
      <c r="H15292">
        <v>1E-4</v>
      </c>
      <c r="I15292" t="s">
        <v>592</v>
      </c>
      <c r="J15292" cm="1">
        <f t="array" ref="J15292:L15292">_xlfn.XLOOKUP($C15292, AGE!$A:$A,AGE!$B:$D,,0,2)</f>
        <v>50.2</v>
      </c>
      <c r="K15292">
        <v>10</v>
      </c>
      <c r="L15292" t="str">
        <v xml:space="preserve">Mathewes et al. 2020; GSA 2018 </v>
      </c>
      <c r="M15292" t="s">
        <v>2352</v>
      </c>
      <c r="O15292">
        <v>48.19</v>
      </c>
      <c r="P15292" t="s">
        <v>2342</v>
      </c>
      <c r="S15292">
        <v>-23.1</v>
      </c>
      <c r="T15292">
        <v>0.1</v>
      </c>
      <c r="U15292" t="s">
        <v>2307</v>
      </c>
      <c r="V15292">
        <v>1</v>
      </c>
      <c r="W15292" t="s">
        <v>2550</v>
      </c>
    </row>
    <row r="15293" spans="1:23" x14ac:dyDescent="0.3">
      <c r="A15293">
        <v>23231</v>
      </c>
      <c r="B15293" s="15" t="s">
        <v>1880</v>
      </c>
      <c r="C15293" t="str">
        <f>_xlfn.XLOOKUP($B15293, STANDARDS!$A:$A, STANDARDS!$B:$B,,0,2)</f>
        <v>Chuckanut Fm</v>
      </c>
      <c r="D15293" t="s">
        <v>1060</v>
      </c>
      <c r="E15293" t="s">
        <v>2190</v>
      </c>
      <c r="F15293">
        <v>48.759700000000002</v>
      </c>
      <c r="G15293" s="38">
        <v>-122.48690000000001</v>
      </c>
      <c r="H15293">
        <v>1E-4</v>
      </c>
      <c r="I15293" t="s">
        <v>592</v>
      </c>
      <c r="J15293" cm="1">
        <f t="array" ref="J15293:L15293">_xlfn.XLOOKUP($C15293, AGE!$A:$A,AGE!$B:$D,,0,2)</f>
        <v>50.2</v>
      </c>
      <c r="K15293">
        <v>10</v>
      </c>
      <c r="L15293" t="str">
        <v xml:space="preserve">Mathewes et al. 2020; GSA 2018 </v>
      </c>
      <c r="M15293" t="s">
        <v>2352</v>
      </c>
      <c r="O15293">
        <v>28.12</v>
      </c>
      <c r="P15293" t="s">
        <v>2342</v>
      </c>
      <c r="S15293">
        <v>-23.4</v>
      </c>
      <c r="T15293">
        <v>0.1</v>
      </c>
      <c r="U15293" t="s">
        <v>2307</v>
      </c>
      <c r="V15293">
        <v>1</v>
      </c>
      <c r="W15293" t="s">
        <v>2550</v>
      </c>
    </row>
    <row r="15294" spans="1:23" x14ac:dyDescent="0.3">
      <c r="A15294">
        <v>23233</v>
      </c>
      <c r="B15294" s="15" t="s">
        <v>1880</v>
      </c>
      <c r="C15294" t="str">
        <f>_xlfn.XLOOKUP($B15294, STANDARDS!$A:$A, STANDARDS!$B:$B,,0,2)</f>
        <v>Chuckanut Fm</v>
      </c>
      <c r="D15294" t="s">
        <v>1060</v>
      </c>
      <c r="E15294" t="s">
        <v>2190</v>
      </c>
      <c r="F15294">
        <v>48.759700000000002</v>
      </c>
      <c r="G15294" s="38">
        <v>-122.48690000000001</v>
      </c>
      <c r="H15294">
        <v>1E-4</v>
      </c>
      <c r="I15294" t="s">
        <v>592</v>
      </c>
      <c r="J15294" cm="1">
        <f t="array" ref="J15294:L15294">_xlfn.XLOOKUP($C15294, AGE!$A:$A,AGE!$B:$D,,0,2)</f>
        <v>50.2</v>
      </c>
      <c r="K15294">
        <v>10</v>
      </c>
      <c r="L15294" t="str">
        <v xml:space="preserve">Mathewes et al. 2020; GSA 2018 </v>
      </c>
      <c r="M15294" t="s">
        <v>2351</v>
      </c>
      <c r="O15294">
        <v>0.61</v>
      </c>
      <c r="P15294" t="s">
        <v>2342</v>
      </c>
      <c r="S15294">
        <v>-25.3</v>
      </c>
      <c r="T15294">
        <v>0.1</v>
      </c>
      <c r="U15294" t="s">
        <v>2307</v>
      </c>
      <c r="V15294">
        <v>1</v>
      </c>
      <c r="W15294" t="s">
        <v>2550</v>
      </c>
    </row>
    <row r="15295" spans="1:23" x14ac:dyDescent="0.3">
      <c r="A15295">
        <v>23234</v>
      </c>
      <c r="B15295" s="15" t="s">
        <v>1880</v>
      </c>
      <c r="C15295" t="str">
        <f>_xlfn.XLOOKUP($B15295, STANDARDS!$A:$A, STANDARDS!$B:$B,,0,2)</f>
        <v>Chuckanut Fm</v>
      </c>
      <c r="D15295" t="s">
        <v>1060</v>
      </c>
      <c r="E15295" t="s">
        <v>2190</v>
      </c>
      <c r="F15295">
        <v>48.759700000000002</v>
      </c>
      <c r="G15295" s="38">
        <v>-122.48690000000001</v>
      </c>
      <c r="H15295">
        <v>1E-4</v>
      </c>
      <c r="I15295" t="s">
        <v>592</v>
      </c>
      <c r="J15295" cm="1">
        <f t="array" ref="J15295:L15295">_xlfn.XLOOKUP($C15295, AGE!$A:$A,AGE!$B:$D,,0,2)</f>
        <v>50.2</v>
      </c>
      <c r="K15295">
        <v>10</v>
      </c>
      <c r="L15295" t="str">
        <v xml:space="preserve">Mathewes et al. 2020; GSA 2018 </v>
      </c>
      <c r="M15295" t="s">
        <v>2350</v>
      </c>
      <c r="O15295">
        <v>0.04</v>
      </c>
      <c r="P15295" t="s">
        <v>2342</v>
      </c>
      <c r="S15295">
        <v>-23.7</v>
      </c>
      <c r="T15295">
        <v>0.1</v>
      </c>
      <c r="U15295" t="s">
        <v>2307</v>
      </c>
      <c r="V15295">
        <v>1</v>
      </c>
      <c r="W15295" t="s">
        <v>2550</v>
      </c>
    </row>
    <row r="15296" spans="1:23" x14ac:dyDescent="0.3">
      <c r="A15296">
        <v>23235</v>
      </c>
      <c r="B15296" s="15" t="s">
        <v>1880</v>
      </c>
      <c r="C15296" t="str">
        <f>_xlfn.XLOOKUP($B15296, STANDARDS!$A:$A, STANDARDS!$B:$B,,0,2)</f>
        <v>Chuckanut Fm</v>
      </c>
      <c r="D15296" t="s">
        <v>1060</v>
      </c>
      <c r="E15296" t="s">
        <v>2190</v>
      </c>
      <c r="F15296">
        <v>48.759700000000002</v>
      </c>
      <c r="G15296" s="38">
        <v>-122.48690000000001</v>
      </c>
      <c r="H15296">
        <v>1E-4</v>
      </c>
      <c r="I15296" t="s">
        <v>592</v>
      </c>
      <c r="J15296" cm="1">
        <f t="array" ref="J15296:L15296">_xlfn.XLOOKUP($C15296, AGE!$A:$A,AGE!$B:$D,,0,2)</f>
        <v>50.2</v>
      </c>
      <c r="K15296">
        <v>10</v>
      </c>
      <c r="L15296" t="str">
        <v xml:space="preserve">Mathewes et al. 2020; GSA 2018 </v>
      </c>
      <c r="M15296" t="s">
        <v>2350</v>
      </c>
      <c r="O15296">
        <v>0.1</v>
      </c>
      <c r="P15296" t="s">
        <v>2342</v>
      </c>
      <c r="S15296">
        <v>-24.3</v>
      </c>
      <c r="T15296">
        <v>0.1</v>
      </c>
      <c r="U15296" t="s">
        <v>2307</v>
      </c>
      <c r="V15296">
        <v>1</v>
      </c>
      <c r="W15296" t="s">
        <v>2550</v>
      </c>
    </row>
    <row r="15297" spans="1:23" x14ac:dyDescent="0.3">
      <c r="A15297">
        <v>23236</v>
      </c>
      <c r="B15297" s="15" t="s">
        <v>1880</v>
      </c>
      <c r="C15297" t="str">
        <f>_xlfn.XLOOKUP($B15297, STANDARDS!$A:$A, STANDARDS!$B:$B,,0,2)</f>
        <v>Chuckanut Fm</v>
      </c>
      <c r="D15297" t="s">
        <v>1060</v>
      </c>
      <c r="E15297" t="s">
        <v>2190</v>
      </c>
      <c r="F15297">
        <v>48.759700000000002</v>
      </c>
      <c r="G15297" s="38">
        <v>-122.48690000000001</v>
      </c>
      <c r="H15297">
        <v>1E-4</v>
      </c>
      <c r="I15297" t="s">
        <v>592</v>
      </c>
      <c r="J15297" cm="1">
        <f t="array" ref="J15297:L15297">_xlfn.XLOOKUP($C15297, AGE!$A:$A,AGE!$B:$D,,0,2)</f>
        <v>50.2</v>
      </c>
      <c r="K15297">
        <v>10</v>
      </c>
      <c r="L15297" t="str">
        <v xml:space="preserve">Mathewes et al. 2020; GSA 2018 </v>
      </c>
      <c r="M15297" t="s">
        <v>2353</v>
      </c>
      <c r="O15297">
        <v>0.17</v>
      </c>
      <c r="P15297" t="s">
        <v>2342</v>
      </c>
      <c r="S15297">
        <v>-24.7</v>
      </c>
      <c r="T15297">
        <v>0.1</v>
      </c>
      <c r="U15297" t="s">
        <v>2307</v>
      </c>
      <c r="V15297">
        <v>1</v>
      </c>
      <c r="W15297" t="s">
        <v>2550</v>
      </c>
    </row>
    <row r="15298" spans="1:23" x14ac:dyDescent="0.3">
      <c r="A15298">
        <v>23237</v>
      </c>
      <c r="B15298" s="15" t="s">
        <v>1880</v>
      </c>
      <c r="C15298" t="str">
        <f>_xlfn.XLOOKUP($B15298, STANDARDS!$A:$A, STANDARDS!$B:$B,,0,2)</f>
        <v>Chuckanut Fm</v>
      </c>
      <c r="D15298" t="s">
        <v>1060</v>
      </c>
      <c r="E15298" t="s">
        <v>2190</v>
      </c>
      <c r="F15298">
        <v>48.759700000000002</v>
      </c>
      <c r="G15298" s="38">
        <v>-122.48690000000001</v>
      </c>
      <c r="H15298">
        <v>1E-4</v>
      </c>
      <c r="I15298" t="s">
        <v>592</v>
      </c>
      <c r="J15298" cm="1">
        <f t="array" ref="J15298:L15298">_xlfn.XLOOKUP($C15298, AGE!$A:$A,AGE!$B:$D,,0,2)</f>
        <v>50.2</v>
      </c>
      <c r="K15298">
        <v>10</v>
      </c>
      <c r="L15298" t="str">
        <v xml:space="preserve">Mathewes et al. 2020; GSA 2018 </v>
      </c>
      <c r="M15298" t="s">
        <v>2352</v>
      </c>
      <c r="O15298">
        <v>0.53</v>
      </c>
      <c r="P15298" t="s">
        <v>2342</v>
      </c>
      <c r="S15298">
        <v>-23.1</v>
      </c>
      <c r="T15298">
        <v>0.1</v>
      </c>
      <c r="U15298" t="s">
        <v>2307</v>
      </c>
      <c r="V15298">
        <v>1</v>
      </c>
      <c r="W15298" t="s">
        <v>2550</v>
      </c>
    </row>
    <row r="15299" spans="1:23" x14ac:dyDescent="0.3">
      <c r="A15299">
        <v>23238</v>
      </c>
      <c r="B15299" s="15" t="s">
        <v>1880</v>
      </c>
      <c r="C15299" t="str">
        <f>_xlfn.XLOOKUP($B15299, STANDARDS!$A:$A, STANDARDS!$B:$B,,0,2)</f>
        <v>Chuckanut Fm</v>
      </c>
      <c r="D15299" t="s">
        <v>1060</v>
      </c>
      <c r="E15299" t="s">
        <v>2190</v>
      </c>
      <c r="F15299">
        <v>48.759700000000002</v>
      </c>
      <c r="G15299" s="38">
        <v>-122.48690000000001</v>
      </c>
      <c r="H15299">
        <v>1E-4</v>
      </c>
      <c r="I15299" t="s">
        <v>592</v>
      </c>
      <c r="J15299" cm="1">
        <f t="array" ref="J15299:L15299">_xlfn.XLOOKUP($C15299, AGE!$A:$A,AGE!$B:$D,,0,2)</f>
        <v>50.2</v>
      </c>
      <c r="K15299">
        <v>10</v>
      </c>
      <c r="L15299" t="str">
        <v xml:space="preserve">Mathewes et al. 2020; GSA 2018 </v>
      </c>
      <c r="M15299" t="s">
        <v>2353</v>
      </c>
      <c r="O15299">
        <v>0.49</v>
      </c>
      <c r="P15299" t="s">
        <v>2342</v>
      </c>
      <c r="S15299">
        <v>-24.4</v>
      </c>
      <c r="T15299">
        <v>0.1</v>
      </c>
      <c r="U15299" t="s">
        <v>2307</v>
      </c>
      <c r="V15299">
        <v>1</v>
      </c>
      <c r="W15299" t="s">
        <v>2550</v>
      </c>
    </row>
    <row r="15300" spans="1:23" x14ac:dyDescent="0.3">
      <c r="A15300">
        <v>23239</v>
      </c>
      <c r="B15300" s="15" t="s">
        <v>1880</v>
      </c>
      <c r="C15300" t="str">
        <f>_xlfn.XLOOKUP($B15300, STANDARDS!$A:$A, STANDARDS!$B:$B,,0,2)</f>
        <v>Chuckanut Fm</v>
      </c>
      <c r="D15300" t="s">
        <v>1060</v>
      </c>
      <c r="E15300" t="s">
        <v>2190</v>
      </c>
      <c r="F15300">
        <v>48.759700000000002</v>
      </c>
      <c r="G15300" s="38">
        <v>-122.48690000000001</v>
      </c>
      <c r="H15300">
        <v>1E-4</v>
      </c>
      <c r="I15300" t="s">
        <v>592</v>
      </c>
      <c r="J15300" cm="1">
        <f t="array" ref="J15300:L15300">_xlfn.XLOOKUP($C15300, AGE!$A:$A,AGE!$B:$D,,0,2)</f>
        <v>50.2</v>
      </c>
      <c r="K15300">
        <v>10</v>
      </c>
      <c r="L15300" t="str">
        <v xml:space="preserve">Mathewes et al. 2020; GSA 2018 </v>
      </c>
      <c r="M15300" t="s">
        <v>2353</v>
      </c>
      <c r="O15300">
        <v>0.37</v>
      </c>
      <c r="P15300" t="s">
        <v>2342</v>
      </c>
      <c r="S15300">
        <v>-24.6</v>
      </c>
      <c r="T15300">
        <v>0.1</v>
      </c>
      <c r="U15300" t="s">
        <v>2307</v>
      </c>
      <c r="V15300">
        <v>1</v>
      </c>
      <c r="W15300" t="s">
        <v>2550</v>
      </c>
    </row>
    <row r="15301" spans="1:23" x14ac:dyDescent="0.3">
      <c r="A15301">
        <v>23240</v>
      </c>
      <c r="B15301" s="15" t="s">
        <v>1880</v>
      </c>
      <c r="C15301" t="str">
        <f>_xlfn.XLOOKUP($B15301, STANDARDS!$A:$A, STANDARDS!$B:$B,,0,2)</f>
        <v>Chuckanut Fm</v>
      </c>
      <c r="D15301" t="s">
        <v>1060</v>
      </c>
      <c r="E15301" t="s">
        <v>2190</v>
      </c>
      <c r="F15301">
        <v>48.759700000000002</v>
      </c>
      <c r="G15301" s="38">
        <v>-122.48690000000001</v>
      </c>
      <c r="H15301">
        <v>1E-4</v>
      </c>
      <c r="I15301" t="s">
        <v>592</v>
      </c>
      <c r="J15301" cm="1">
        <f t="array" ref="J15301:L15301">_xlfn.XLOOKUP($C15301, AGE!$A:$A,AGE!$B:$D,,0,2)</f>
        <v>50.2</v>
      </c>
      <c r="K15301">
        <v>10</v>
      </c>
      <c r="L15301" t="str">
        <v xml:space="preserve">Mathewes et al. 2020; GSA 2018 </v>
      </c>
      <c r="M15301" t="s">
        <v>2350</v>
      </c>
      <c r="O15301">
        <v>0.12</v>
      </c>
      <c r="P15301" t="s">
        <v>2342</v>
      </c>
      <c r="S15301">
        <v>-24.1</v>
      </c>
      <c r="T15301">
        <v>0.1</v>
      </c>
      <c r="U15301" t="s">
        <v>2307</v>
      </c>
      <c r="V15301">
        <v>1</v>
      </c>
      <c r="W15301" t="s">
        <v>2550</v>
      </c>
    </row>
    <row r="15302" spans="1:23" x14ac:dyDescent="0.3">
      <c r="A15302">
        <v>23241</v>
      </c>
      <c r="B15302" s="15" t="s">
        <v>1880</v>
      </c>
      <c r="C15302" t="str">
        <f>_xlfn.XLOOKUP($B15302, STANDARDS!$A:$A, STANDARDS!$B:$B,,0,2)</f>
        <v>Chuckanut Fm</v>
      </c>
      <c r="D15302" t="s">
        <v>1060</v>
      </c>
      <c r="E15302" t="s">
        <v>2190</v>
      </c>
      <c r="F15302">
        <v>48.759700000000002</v>
      </c>
      <c r="G15302" s="38">
        <v>-122.48690000000001</v>
      </c>
      <c r="H15302">
        <v>1E-4</v>
      </c>
      <c r="I15302" t="s">
        <v>592</v>
      </c>
      <c r="J15302" cm="1">
        <f t="array" ref="J15302:L15302">_xlfn.XLOOKUP($C15302, AGE!$A:$A,AGE!$B:$D,,0,2)</f>
        <v>50.2</v>
      </c>
      <c r="K15302">
        <v>10</v>
      </c>
      <c r="L15302" t="str">
        <v xml:space="preserve">Mathewes et al. 2020; GSA 2018 </v>
      </c>
      <c r="M15302" t="s">
        <v>2350</v>
      </c>
      <c r="O15302">
        <v>1.45</v>
      </c>
      <c r="P15302" t="s">
        <v>2342</v>
      </c>
      <c r="S15302">
        <v>-23.4</v>
      </c>
      <c r="T15302">
        <v>0.1</v>
      </c>
      <c r="U15302" t="s">
        <v>2307</v>
      </c>
      <c r="V15302">
        <v>1</v>
      </c>
      <c r="W15302" t="s">
        <v>2550</v>
      </c>
    </row>
    <row r="15303" spans="1:23" x14ac:dyDescent="0.3">
      <c r="A15303">
        <v>23242</v>
      </c>
      <c r="B15303" s="15" t="s">
        <v>1880</v>
      </c>
      <c r="C15303" t="str">
        <f>_xlfn.XLOOKUP($B15303, STANDARDS!$A:$A, STANDARDS!$B:$B,,0,2)</f>
        <v>Chuckanut Fm</v>
      </c>
      <c r="D15303" t="s">
        <v>1060</v>
      </c>
      <c r="E15303" t="s">
        <v>2190</v>
      </c>
      <c r="F15303">
        <v>48.759700000000002</v>
      </c>
      <c r="G15303" s="38">
        <v>-122.48690000000001</v>
      </c>
      <c r="H15303">
        <v>1E-4</v>
      </c>
      <c r="I15303" t="s">
        <v>592</v>
      </c>
      <c r="J15303" cm="1">
        <f t="array" ref="J15303:L15303">_xlfn.XLOOKUP($C15303, AGE!$A:$A,AGE!$B:$D,,0,2)</f>
        <v>50.2</v>
      </c>
      <c r="K15303">
        <v>10</v>
      </c>
      <c r="L15303" t="str">
        <v xml:space="preserve">Mathewes et al. 2020; GSA 2018 </v>
      </c>
      <c r="M15303" t="s">
        <v>2352</v>
      </c>
      <c r="O15303">
        <v>67.19</v>
      </c>
      <c r="P15303" t="s">
        <v>2342</v>
      </c>
      <c r="S15303">
        <v>-21.6</v>
      </c>
      <c r="T15303">
        <v>0.1</v>
      </c>
      <c r="U15303" t="s">
        <v>2307</v>
      </c>
      <c r="V15303">
        <v>1</v>
      </c>
      <c r="W15303" t="s">
        <v>2550</v>
      </c>
    </row>
    <row r="15304" spans="1:23" x14ac:dyDescent="0.3">
      <c r="A15304">
        <v>23243</v>
      </c>
      <c r="B15304" s="15" t="s">
        <v>1880</v>
      </c>
      <c r="C15304" t="str">
        <f>_xlfn.XLOOKUP($B15304, STANDARDS!$A:$A, STANDARDS!$B:$B,,0,2)</f>
        <v>Chuckanut Fm</v>
      </c>
      <c r="D15304" t="s">
        <v>1060</v>
      </c>
      <c r="E15304" t="s">
        <v>2190</v>
      </c>
      <c r="F15304">
        <v>48.759700000000002</v>
      </c>
      <c r="G15304" s="38">
        <v>-122.48690000000001</v>
      </c>
      <c r="H15304">
        <v>1E-4</v>
      </c>
      <c r="I15304" t="s">
        <v>592</v>
      </c>
      <c r="J15304" cm="1">
        <f t="array" ref="J15304:L15304">_xlfn.XLOOKUP($C15304, AGE!$A:$A,AGE!$B:$D,,0,2)</f>
        <v>50.2</v>
      </c>
      <c r="K15304">
        <v>10</v>
      </c>
      <c r="L15304" t="str">
        <v xml:space="preserve">Mathewes et al. 2020; GSA 2018 </v>
      </c>
      <c r="M15304" t="s">
        <v>2352</v>
      </c>
      <c r="O15304">
        <v>62.82</v>
      </c>
      <c r="P15304" t="s">
        <v>2342</v>
      </c>
      <c r="S15304">
        <v>-28.7</v>
      </c>
      <c r="T15304">
        <v>0.1</v>
      </c>
      <c r="U15304" t="s">
        <v>2307</v>
      </c>
      <c r="V15304">
        <v>1</v>
      </c>
      <c r="W15304" t="s">
        <v>2550</v>
      </c>
    </row>
    <row r="15305" spans="1:23" x14ac:dyDescent="0.3">
      <c r="A15305">
        <v>23243</v>
      </c>
      <c r="B15305" s="15" t="s">
        <v>1880</v>
      </c>
      <c r="C15305" t="str">
        <f>_xlfn.XLOOKUP($B15305, STANDARDS!$A:$A, STANDARDS!$B:$B,,0,2)</f>
        <v>Chuckanut Fm</v>
      </c>
      <c r="D15305" t="s">
        <v>1060</v>
      </c>
      <c r="E15305" t="s">
        <v>2190</v>
      </c>
      <c r="F15305">
        <v>48.759700000000002</v>
      </c>
      <c r="G15305" s="38">
        <v>-122.48690000000001</v>
      </c>
      <c r="H15305">
        <v>1E-4</v>
      </c>
      <c r="I15305" t="s">
        <v>592</v>
      </c>
      <c r="J15305" cm="1">
        <f t="array" ref="J15305:L15305">_xlfn.XLOOKUP($C15305, AGE!$A:$A,AGE!$B:$D,,0,2)</f>
        <v>50.2</v>
      </c>
      <c r="K15305">
        <v>10</v>
      </c>
      <c r="L15305" t="str">
        <v xml:space="preserve">Mathewes et al. 2020; GSA 2018 </v>
      </c>
      <c r="M15305" t="s">
        <v>2352</v>
      </c>
      <c r="O15305">
        <v>49.68</v>
      </c>
      <c r="P15305" t="s">
        <v>2342</v>
      </c>
      <c r="S15305">
        <v>-28.7</v>
      </c>
      <c r="T15305">
        <v>0.1</v>
      </c>
      <c r="U15305" t="s">
        <v>2307</v>
      </c>
      <c r="V15305">
        <v>1</v>
      </c>
      <c r="W15305" t="s">
        <v>2550</v>
      </c>
    </row>
    <row r="15306" spans="1:23" x14ac:dyDescent="0.3">
      <c r="A15306">
        <v>23245</v>
      </c>
      <c r="B15306" s="15" t="s">
        <v>1880</v>
      </c>
      <c r="C15306" t="str">
        <f>_xlfn.XLOOKUP($B15306, STANDARDS!$A:$A, STANDARDS!$B:$B,,0,2)</f>
        <v>Chuckanut Fm</v>
      </c>
      <c r="D15306" t="s">
        <v>1060</v>
      </c>
      <c r="E15306" t="s">
        <v>2190</v>
      </c>
      <c r="F15306">
        <v>48.759700000000002</v>
      </c>
      <c r="G15306" s="38">
        <v>-122.48690000000001</v>
      </c>
      <c r="H15306">
        <v>1E-4</v>
      </c>
      <c r="I15306" t="s">
        <v>592</v>
      </c>
      <c r="J15306" cm="1">
        <f t="array" ref="J15306:L15306">_xlfn.XLOOKUP($C15306, AGE!$A:$A,AGE!$B:$D,,0,2)</f>
        <v>50.2</v>
      </c>
      <c r="K15306">
        <v>10</v>
      </c>
      <c r="L15306" t="str">
        <v xml:space="preserve">Mathewes et al. 2020; GSA 2018 </v>
      </c>
      <c r="M15306" t="s">
        <v>2352</v>
      </c>
      <c r="O15306">
        <v>61.6</v>
      </c>
      <c r="P15306" t="s">
        <v>2342</v>
      </c>
      <c r="S15306">
        <v>-23.7</v>
      </c>
      <c r="T15306">
        <v>0.1</v>
      </c>
      <c r="U15306" t="s">
        <v>2307</v>
      </c>
      <c r="V15306">
        <v>1</v>
      </c>
      <c r="W15306" t="s">
        <v>2550</v>
      </c>
    </row>
    <row r="15307" spans="1:23" x14ac:dyDescent="0.3">
      <c r="A15307">
        <v>23246</v>
      </c>
      <c r="B15307" s="15" t="s">
        <v>1880</v>
      </c>
      <c r="C15307" t="str">
        <f>_xlfn.XLOOKUP($B15307, STANDARDS!$A:$A, STANDARDS!$B:$B,,0,2)</f>
        <v>Chuckanut Fm</v>
      </c>
      <c r="D15307" t="s">
        <v>1060</v>
      </c>
      <c r="E15307" t="s">
        <v>2190</v>
      </c>
      <c r="F15307">
        <v>48.759700000000002</v>
      </c>
      <c r="G15307" s="38">
        <v>-122.48690000000001</v>
      </c>
      <c r="H15307">
        <v>1E-4</v>
      </c>
      <c r="I15307" t="s">
        <v>592</v>
      </c>
      <c r="J15307" cm="1">
        <f t="array" ref="J15307:L15307">_xlfn.XLOOKUP($C15307, AGE!$A:$A,AGE!$B:$D,,0,2)</f>
        <v>50.2</v>
      </c>
      <c r="K15307">
        <v>10</v>
      </c>
      <c r="L15307" t="str">
        <v xml:space="preserve">Mathewes et al. 2020; GSA 2018 </v>
      </c>
      <c r="M15307" t="s">
        <v>2353</v>
      </c>
      <c r="O15307">
        <v>0.81</v>
      </c>
      <c r="P15307" t="s">
        <v>2342</v>
      </c>
      <c r="S15307">
        <v>-24.6</v>
      </c>
      <c r="T15307">
        <v>0.1</v>
      </c>
      <c r="U15307" t="s">
        <v>2307</v>
      </c>
      <c r="V15307">
        <v>1</v>
      </c>
      <c r="W15307" t="s">
        <v>2550</v>
      </c>
    </row>
    <row r="15308" spans="1:23" x14ac:dyDescent="0.3">
      <c r="A15308">
        <v>23247</v>
      </c>
      <c r="B15308" s="15" t="s">
        <v>1880</v>
      </c>
      <c r="C15308" t="str">
        <f>_xlfn.XLOOKUP($B15308, STANDARDS!$A:$A, STANDARDS!$B:$B,,0,2)</f>
        <v>Chuckanut Fm</v>
      </c>
      <c r="D15308" t="s">
        <v>1060</v>
      </c>
      <c r="E15308" t="s">
        <v>2190</v>
      </c>
      <c r="F15308">
        <v>48.759700000000002</v>
      </c>
      <c r="G15308" s="38">
        <v>-122.48690000000001</v>
      </c>
      <c r="H15308">
        <v>1E-4</v>
      </c>
      <c r="I15308" t="s">
        <v>592</v>
      </c>
      <c r="J15308" cm="1">
        <f t="array" ref="J15308:L15308">_xlfn.XLOOKUP($C15308, AGE!$A:$A,AGE!$B:$D,,0,2)</f>
        <v>50.2</v>
      </c>
      <c r="K15308">
        <v>10</v>
      </c>
      <c r="L15308" t="str">
        <v xml:space="preserve">Mathewes et al. 2020; GSA 2018 </v>
      </c>
      <c r="M15308" t="s">
        <v>2352</v>
      </c>
      <c r="O15308">
        <v>30.94</v>
      </c>
      <c r="P15308" t="s">
        <v>2342</v>
      </c>
      <c r="S15308">
        <v>-25.5</v>
      </c>
      <c r="T15308">
        <v>0.1</v>
      </c>
      <c r="U15308" t="s">
        <v>2307</v>
      </c>
      <c r="V15308">
        <v>1</v>
      </c>
      <c r="W15308" t="s">
        <v>2550</v>
      </c>
    </row>
    <row r="15309" spans="1:23" x14ac:dyDescent="0.3">
      <c r="A15309">
        <v>23248</v>
      </c>
      <c r="B15309" s="15" t="s">
        <v>1880</v>
      </c>
      <c r="C15309" t="str">
        <f>_xlfn.XLOOKUP($B15309, STANDARDS!$A:$A, STANDARDS!$B:$B,,0,2)</f>
        <v>Chuckanut Fm</v>
      </c>
      <c r="D15309" t="s">
        <v>1060</v>
      </c>
      <c r="E15309" t="s">
        <v>2190</v>
      </c>
      <c r="F15309">
        <v>48.759700000000002</v>
      </c>
      <c r="G15309" s="38">
        <v>-122.48690000000001</v>
      </c>
      <c r="H15309">
        <v>1E-4</v>
      </c>
      <c r="I15309" t="s">
        <v>592</v>
      </c>
      <c r="J15309" cm="1">
        <f t="array" ref="J15309:L15309">_xlfn.XLOOKUP($C15309, AGE!$A:$A,AGE!$B:$D,,0,2)</f>
        <v>50.2</v>
      </c>
      <c r="K15309">
        <v>10</v>
      </c>
      <c r="L15309" t="str">
        <v xml:space="preserve">Mathewes et al. 2020; GSA 2018 </v>
      </c>
      <c r="M15309" t="s">
        <v>2352</v>
      </c>
      <c r="O15309">
        <v>6.39</v>
      </c>
      <c r="P15309" t="s">
        <v>2342</v>
      </c>
      <c r="S15309">
        <v>-25.7</v>
      </c>
      <c r="T15309">
        <v>0.1</v>
      </c>
      <c r="U15309" t="s">
        <v>2307</v>
      </c>
      <c r="V15309">
        <v>1</v>
      </c>
      <c r="W15309" t="s">
        <v>2550</v>
      </c>
    </row>
    <row r="15310" spans="1:23" x14ac:dyDescent="0.3">
      <c r="A15310">
        <v>23249</v>
      </c>
      <c r="B15310" s="15" t="s">
        <v>1880</v>
      </c>
      <c r="C15310" t="str">
        <f>_xlfn.XLOOKUP($B15310, STANDARDS!$A:$A, STANDARDS!$B:$B,,0,2)</f>
        <v>Chuckanut Fm</v>
      </c>
      <c r="D15310" t="s">
        <v>1060</v>
      </c>
      <c r="E15310" t="s">
        <v>2190</v>
      </c>
      <c r="F15310">
        <v>48.759700000000002</v>
      </c>
      <c r="G15310" s="38">
        <v>-122.48690000000001</v>
      </c>
      <c r="H15310">
        <v>1E-4</v>
      </c>
      <c r="I15310" t="s">
        <v>592</v>
      </c>
      <c r="J15310" cm="1">
        <f t="array" ref="J15310:L15310">_xlfn.XLOOKUP($C15310, AGE!$A:$A,AGE!$B:$D,,0,2)</f>
        <v>50.2</v>
      </c>
      <c r="K15310">
        <v>10</v>
      </c>
      <c r="L15310" t="str">
        <v xml:space="preserve">Mathewes et al. 2020; GSA 2018 </v>
      </c>
      <c r="M15310" t="s">
        <v>2352</v>
      </c>
      <c r="O15310">
        <v>57.49</v>
      </c>
      <c r="P15310" t="s">
        <v>2342</v>
      </c>
      <c r="S15310">
        <v>-22.4</v>
      </c>
      <c r="T15310">
        <v>0.1</v>
      </c>
      <c r="U15310" t="s">
        <v>2307</v>
      </c>
      <c r="V15310">
        <v>1</v>
      </c>
      <c r="W15310" t="s">
        <v>2550</v>
      </c>
    </row>
    <row r="15311" spans="1:23" x14ac:dyDescent="0.3">
      <c r="A15311">
        <v>23250</v>
      </c>
      <c r="B15311" s="15" t="s">
        <v>1880</v>
      </c>
      <c r="C15311" t="str">
        <f>_xlfn.XLOOKUP($B15311, STANDARDS!$A:$A, STANDARDS!$B:$B,,0,2)</f>
        <v>Chuckanut Fm</v>
      </c>
      <c r="D15311" t="s">
        <v>1060</v>
      </c>
      <c r="E15311" t="s">
        <v>2190</v>
      </c>
      <c r="F15311">
        <v>48.759700000000002</v>
      </c>
      <c r="G15311" s="38">
        <v>-122.48690000000001</v>
      </c>
      <c r="H15311">
        <v>1E-4</v>
      </c>
      <c r="I15311" t="s">
        <v>592</v>
      </c>
      <c r="J15311" cm="1">
        <f t="array" ref="J15311:L15311">_xlfn.XLOOKUP($C15311, AGE!$A:$A,AGE!$B:$D,,0,2)</f>
        <v>50.2</v>
      </c>
      <c r="K15311">
        <v>10</v>
      </c>
      <c r="L15311" t="str">
        <v xml:space="preserve">Mathewes et al. 2020; GSA 2018 </v>
      </c>
      <c r="M15311" t="s">
        <v>2354</v>
      </c>
      <c r="O15311">
        <v>17.07</v>
      </c>
      <c r="P15311" t="s">
        <v>2342</v>
      </c>
      <c r="S15311">
        <v>-23.2</v>
      </c>
      <c r="T15311">
        <v>0.1</v>
      </c>
      <c r="U15311" t="s">
        <v>2307</v>
      </c>
      <c r="V15311">
        <v>1</v>
      </c>
      <c r="W15311" t="s">
        <v>2550</v>
      </c>
    </row>
    <row r="15312" spans="1:23" x14ac:dyDescent="0.3">
      <c r="A15312">
        <v>23251</v>
      </c>
      <c r="B15312" s="15" t="s">
        <v>1880</v>
      </c>
      <c r="C15312" t="str">
        <f>_xlfn.XLOOKUP($B15312, STANDARDS!$A:$A, STANDARDS!$B:$B,,0,2)</f>
        <v>Chuckanut Fm</v>
      </c>
      <c r="D15312" t="s">
        <v>1060</v>
      </c>
      <c r="E15312" t="s">
        <v>2190</v>
      </c>
      <c r="F15312">
        <v>48.759700000000002</v>
      </c>
      <c r="G15312" s="38">
        <v>-122.48690000000001</v>
      </c>
      <c r="H15312">
        <v>1E-4</v>
      </c>
      <c r="I15312" t="s">
        <v>592</v>
      </c>
      <c r="J15312" cm="1">
        <f t="array" ref="J15312:L15312">_xlfn.XLOOKUP($C15312, AGE!$A:$A,AGE!$B:$D,,0,2)</f>
        <v>50.2</v>
      </c>
      <c r="K15312">
        <v>10</v>
      </c>
      <c r="L15312" t="str">
        <v xml:space="preserve">Mathewes et al. 2020; GSA 2018 </v>
      </c>
      <c r="M15312" t="s">
        <v>2351</v>
      </c>
      <c r="O15312">
        <v>4.55</v>
      </c>
      <c r="P15312" t="s">
        <v>2342</v>
      </c>
      <c r="S15312">
        <v>-26.3</v>
      </c>
      <c r="T15312">
        <v>0.1</v>
      </c>
      <c r="U15312" t="s">
        <v>2307</v>
      </c>
      <c r="V15312">
        <v>1</v>
      </c>
      <c r="W15312" t="s">
        <v>2550</v>
      </c>
    </row>
    <row r="15313" spans="1:23" x14ac:dyDescent="0.3">
      <c r="A15313">
        <v>23251</v>
      </c>
      <c r="B15313" s="15" t="s">
        <v>1880</v>
      </c>
      <c r="C15313" t="str">
        <f>_xlfn.XLOOKUP($B15313, STANDARDS!$A:$A, STANDARDS!$B:$B,,0,2)</f>
        <v>Chuckanut Fm</v>
      </c>
      <c r="D15313" t="s">
        <v>1060</v>
      </c>
      <c r="E15313" t="s">
        <v>2190</v>
      </c>
      <c r="F15313">
        <v>48.759700000000002</v>
      </c>
      <c r="G15313" s="38">
        <v>-122.48690000000001</v>
      </c>
      <c r="H15313">
        <v>1E-4</v>
      </c>
      <c r="I15313" t="s">
        <v>592</v>
      </c>
      <c r="J15313" cm="1">
        <f t="array" ref="J15313:L15313">_xlfn.XLOOKUP($C15313, AGE!$A:$A,AGE!$B:$D,,0,2)</f>
        <v>50.2</v>
      </c>
      <c r="K15313">
        <v>10</v>
      </c>
      <c r="L15313" t="str">
        <v xml:space="preserve">Mathewes et al. 2020; GSA 2018 </v>
      </c>
      <c r="M15313" t="s">
        <v>2351</v>
      </c>
      <c r="O15313">
        <v>2.1800000000000002</v>
      </c>
      <c r="P15313" t="s">
        <v>2342</v>
      </c>
      <c r="S15313">
        <v>-26.5</v>
      </c>
      <c r="T15313">
        <v>0.1</v>
      </c>
      <c r="U15313" t="s">
        <v>2307</v>
      </c>
      <c r="V15313">
        <v>1</v>
      </c>
      <c r="W15313" t="s">
        <v>2550</v>
      </c>
    </row>
    <row r="15314" spans="1:23" x14ac:dyDescent="0.3">
      <c r="A15314">
        <v>23253</v>
      </c>
      <c r="B15314" s="15" t="s">
        <v>1880</v>
      </c>
      <c r="C15314" t="str">
        <f>_xlfn.XLOOKUP($B15314, STANDARDS!$A:$A, STANDARDS!$B:$B,,0,2)</f>
        <v>Chuckanut Fm</v>
      </c>
      <c r="D15314" t="s">
        <v>1060</v>
      </c>
      <c r="E15314" t="s">
        <v>2190</v>
      </c>
      <c r="F15314">
        <v>48.759700000000002</v>
      </c>
      <c r="G15314" s="38">
        <v>-122.48690000000001</v>
      </c>
      <c r="H15314">
        <v>1E-4</v>
      </c>
      <c r="I15314" t="s">
        <v>592</v>
      </c>
      <c r="J15314" cm="1">
        <f t="array" ref="J15314:L15314">_xlfn.XLOOKUP($C15314, AGE!$A:$A,AGE!$B:$D,,0,2)</f>
        <v>50.2</v>
      </c>
      <c r="K15314">
        <v>10</v>
      </c>
      <c r="L15314" t="str">
        <v xml:space="preserve">Mathewes et al. 2020; GSA 2018 </v>
      </c>
      <c r="M15314" t="s">
        <v>2351</v>
      </c>
      <c r="O15314">
        <v>0.74</v>
      </c>
      <c r="P15314" t="s">
        <v>2342</v>
      </c>
      <c r="S15314">
        <v>-24.6</v>
      </c>
      <c r="T15314">
        <v>0.1</v>
      </c>
      <c r="U15314" t="s">
        <v>2307</v>
      </c>
      <c r="V15314">
        <v>1</v>
      </c>
      <c r="W15314" t="s">
        <v>2550</v>
      </c>
    </row>
    <row r="15315" spans="1:23" x14ac:dyDescent="0.3">
      <c r="A15315">
        <v>23254</v>
      </c>
      <c r="B15315" s="15" t="s">
        <v>1880</v>
      </c>
      <c r="C15315" t="str">
        <f>_xlfn.XLOOKUP($B15315, STANDARDS!$A:$A, STANDARDS!$B:$B,,0,2)</f>
        <v>Chuckanut Fm</v>
      </c>
      <c r="D15315" t="s">
        <v>1060</v>
      </c>
      <c r="E15315" t="s">
        <v>2190</v>
      </c>
      <c r="F15315">
        <v>48.759700000000002</v>
      </c>
      <c r="G15315" s="38">
        <v>-122.48690000000001</v>
      </c>
      <c r="H15315">
        <v>1E-4</v>
      </c>
      <c r="I15315" t="s">
        <v>592</v>
      </c>
      <c r="J15315" cm="1">
        <f t="array" ref="J15315:L15315">_xlfn.XLOOKUP($C15315, AGE!$A:$A,AGE!$B:$D,,0,2)</f>
        <v>50.2</v>
      </c>
      <c r="K15315">
        <v>10</v>
      </c>
      <c r="L15315" t="str">
        <v xml:space="preserve">Mathewes et al. 2020; GSA 2018 </v>
      </c>
      <c r="M15315" t="s">
        <v>2353</v>
      </c>
      <c r="O15315">
        <v>0.46</v>
      </c>
      <c r="P15315" t="s">
        <v>2342</v>
      </c>
      <c r="S15315">
        <v>-24.9</v>
      </c>
      <c r="T15315">
        <v>0.1</v>
      </c>
      <c r="U15315" t="s">
        <v>2307</v>
      </c>
      <c r="V15315">
        <v>1</v>
      </c>
      <c r="W15315" t="s">
        <v>2550</v>
      </c>
    </row>
    <row r="15316" spans="1:23" x14ac:dyDescent="0.3">
      <c r="A15316">
        <v>23255</v>
      </c>
      <c r="B15316" s="15" t="s">
        <v>1880</v>
      </c>
      <c r="C15316" t="str">
        <f>_xlfn.XLOOKUP($B15316, STANDARDS!$A:$A, STANDARDS!$B:$B,,0,2)</f>
        <v>Chuckanut Fm</v>
      </c>
      <c r="D15316" t="s">
        <v>1060</v>
      </c>
      <c r="E15316" t="s">
        <v>2190</v>
      </c>
      <c r="F15316">
        <v>48.759700000000002</v>
      </c>
      <c r="G15316" s="38">
        <v>-122.48690000000001</v>
      </c>
      <c r="H15316">
        <v>1E-4</v>
      </c>
      <c r="I15316" t="s">
        <v>592</v>
      </c>
      <c r="J15316" cm="1">
        <f t="array" ref="J15316:L15316">_xlfn.XLOOKUP($C15316, AGE!$A:$A,AGE!$B:$D,,0,2)</f>
        <v>50.2</v>
      </c>
      <c r="K15316">
        <v>10</v>
      </c>
      <c r="L15316" t="str">
        <v xml:space="preserve">Mathewes et al. 2020; GSA 2018 </v>
      </c>
      <c r="M15316" t="s">
        <v>2356</v>
      </c>
      <c r="O15316">
        <v>5.14</v>
      </c>
      <c r="P15316" t="s">
        <v>2342</v>
      </c>
      <c r="S15316">
        <v>-25.5</v>
      </c>
      <c r="T15316">
        <v>0.1</v>
      </c>
      <c r="U15316" t="s">
        <v>2307</v>
      </c>
      <c r="V15316">
        <v>1</v>
      </c>
      <c r="W15316" t="s">
        <v>2550</v>
      </c>
    </row>
    <row r="15317" spans="1:23" x14ac:dyDescent="0.3">
      <c r="A15317">
        <v>23256</v>
      </c>
      <c r="B15317" s="15" t="s">
        <v>1880</v>
      </c>
      <c r="C15317" t="str">
        <f>_xlfn.XLOOKUP($B15317, STANDARDS!$A:$A, STANDARDS!$B:$B,,0,2)</f>
        <v>Chuckanut Fm</v>
      </c>
      <c r="D15317" t="s">
        <v>1060</v>
      </c>
      <c r="E15317" t="s">
        <v>2190</v>
      </c>
      <c r="F15317">
        <v>48.759700000000002</v>
      </c>
      <c r="G15317" s="38">
        <v>-122.48690000000001</v>
      </c>
      <c r="H15317">
        <v>1E-4</v>
      </c>
      <c r="I15317" t="s">
        <v>592</v>
      </c>
      <c r="J15317" cm="1">
        <f t="array" ref="J15317:L15317">_xlfn.XLOOKUP($C15317, AGE!$A:$A,AGE!$B:$D,,0,2)</f>
        <v>50.2</v>
      </c>
      <c r="K15317">
        <v>10</v>
      </c>
      <c r="L15317" t="str">
        <v xml:space="preserve">Mathewes et al. 2020; GSA 2018 </v>
      </c>
      <c r="M15317" t="s">
        <v>2352</v>
      </c>
      <c r="O15317">
        <v>75.23</v>
      </c>
      <c r="P15317" t="s">
        <v>2342</v>
      </c>
      <c r="S15317">
        <v>-22.5</v>
      </c>
      <c r="T15317">
        <v>0.1</v>
      </c>
      <c r="U15317" t="s">
        <v>2307</v>
      </c>
      <c r="V15317">
        <v>1</v>
      </c>
      <c r="W15317" t="s">
        <v>2550</v>
      </c>
    </row>
    <row r="15318" spans="1:23" x14ac:dyDescent="0.3">
      <c r="A15318">
        <v>23257</v>
      </c>
      <c r="B15318" s="15" t="s">
        <v>1880</v>
      </c>
      <c r="C15318" t="str">
        <f>_xlfn.XLOOKUP($B15318, STANDARDS!$A:$A, STANDARDS!$B:$B,,0,2)</f>
        <v>Chuckanut Fm</v>
      </c>
      <c r="D15318" t="s">
        <v>1060</v>
      </c>
      <c r="E15318" t="s">
        <v>2190</v>
      </c>
      <c r="F15318">
        <v>48.759700000000002</v>
      </c>
      <c r="G15318" s="38">
        <v>-122.48690000000001</v>
      </c>
      <c r="H15318">
        <v>1E-4</v>
      </c>
      <c r="I15318" t="s">
        <v>592</v>
      </c>
      <c r="J15318" cm="1">
        <f t="array" ref="J15318:L15318">_xlfn.XLOOKUP($C15318, AGE!$A:$A,AGE!$B:$D,,0,2)</f>
        <v>50.2</v>
      </c>
      <c r="K15318">
        <v>10</v>
      </c>
      <c r="L15318" t="str">
        <v xml:space="preserve">Mathewes et al. 2020; GSA 2018 </v>
      </c>
      <c r="M15318" t="s">
        <v>2353</v>
      </c>
      <c r="O15318">
        <v>0.36</v>
      </c>
      <c r="P15318" t="s">
        <v>2342</v>
      </c>
      <c r="S15318">
        <v>-24.8</v>
      </c>
      <c r="T15318">
        <v>0.1</v>
      </c>
      <c r="U15318" t="s">
        <v>2307</v>
      </c>
      <c r="V15318">
        <v>1</v>
      </c>
      <c r="W15318" t="s">
        <v>2550</v>
      </c>
    </row>
    <row r="15319" spans="1:23" x14ac:dyDescent="0.3">
      <c r="A15319">
        <v>23258</v>
      </c>
      <c r="B15319" s="15" t="s">
        <v>1880</v>
      </c>
      <c r="C15319" t="str">
        <f>_xlfn.XLOOKUP($B15319, STANDARDS!$A:$A, STANDARDS!$B:$B,,0,2)</f>
        <v>Chuckanut Fm</v>
      </c>
      <c r="D15319" t="s">
        <v>1060</v>
      </c>
      <c r="E15319" t="s">
        <v>2190</v>
      </c>
      <c r="F15319">
        <v>48.759700000000002</v>
      </c>
      <c r="G15319" s="38">
        <v>-122.48690000000001</v>
      </c>
      <c r="H15319">
        <v>1E-4</v>
      </c>
      <c r="I15319" t="s">
        <v>592</v>
      </c>
      <c r="J15319" cm="1">
        <f t="array" ref="J15319:L15319">_xlfn.XLOOKUP($C15319, AGE!$A:$A,AGE!$B:$D,,0,2)</f>
        <v>50.2</v>
      </c>
      <c r="K15319">
        <v>10</v>
      </c>
      <c r="L15319" t="str">
        <v xml:space="preserve">Mathewes et al. 2020; GSA 2018 </v>
      </c>
      <c r="M15319" t="s">
        <v>2353</v>
      </c>
      <c r="O15319">
        <v>0.53</v>
      </c>
      <c r="P15319" t="s">
        <v>2342</v>
      </c>
      <c r="S15319">
        <v>-25.1</v>
      </c>
      <c r="T15319">
        <v>0.1</v>
      </c>
      <c r="U15319" t="s">
        <v>2307</v>
      </c>
      <c r="V15319">
        <v>1</v>
      </c>
      <c r="W15319" t="s">
        <v>2550</v>
      </c>
    </row>
    <row r="15320" spans="1:23" x14ac:dyDescent="0.3">
      <c r="A15320">
        <v>23259</v>
      </c>
      <c r="B15320" s="15" t="s">
        <v>1880</v>
      </c>
      <c r="C15320" t="str">
        <f>_xlfn.XLOOKUP($B15320, STANDARDS!$A:$A, STANDARDS!$B:$B,,0,2)</f>
        <v>Chuckanut Fm</v>
      </c>
      <c r="D15320" t="s">
        <v>1060</v>
      </c>
      <c r="E15320" t="s">
        <v>2190</v>
      </c>
      <c r="F15320">
        <v>48.759700000000002</v>
      </c>
      <c r="G15320" s="38">
        <v>-122.48690000000001</v>
      </c>
      <c r="H15320">
        <v>1E-4</v>
      </c>
      <c r="I15320" t="s">
        <v>592</v>
      </c>
      <c r="J15320" cm="1">
        <f t="array" ref="J15320:L15320">_xlfn.XLOOKUP($C15320, AGE!$A:$A,AGE!$B:$D,,0,2)</f>
        <v>50.2</v>
      </c>
      <c r="K15320">
        <v>10</v>
      </c>
      <c r="L15320" t="str">
        <v xml:space="preserve">Mathewes et al. 2020; GSA 2018 </v>
      </c>
      <c r="M15320" t="s">
        <v>2356</v>
      </c>
      <c r="O15320">
        <v>19.2</v>
      </c>
      <c r="P15320" t="s">
        <v>2342</v>
      </c>
      <c r="S15320">
        <v>-26</v>
      </c>
      <c r="T15320">
        <v>0.1</v>
      </c>
      <c r="U15320" t="s">
        <v>2307</v>
      </c>
      <c r="V15320">
        <v>1</v>
      </c>
      <c r="W15320" t="s">
        <v>2550</v>
      </c>
    </row>
    <row r="15321" spans="1:23" x14ac:dyDescent="0.3">
      <c r="A15321">
        <v>23259</v>
      </c>
      <c r="B15321" s="15" t="s">
        <v>1880</v>
      </c>
      <c r="C15321" t="str">
        <f>_xlfn.XLOOKUP($B15321, STANDARDS!$A:$A, STANDARDS!$B:$B,,0,2)</f>
        <v>Chuckanut Fm</v>
      </c>
      <c r="D15321" t="s">
        <v>1060</v>
      </c>
      <c r="E15321" t="s">
        <v>2190</v>
      </c>
      <c r="F15321">
        <v>48.759700000000002</v>
      </c>
      <c r="G15321" s="38">
        <v>-122.48690000000001</v>
      </c>
      <c r="H15321">
        <v>1E-4</v>
      </c>
      <c r="I15321" t="s">
        <v>592</v>
      </c>
      <c r="J15321" cm="1">
        <f t="array" ref="J15321:L15321">_xlfn.XLOOKUP($C15321, AGE!$A:$A,AGE!$B:$D,,0,2)</f>
        <v>50.2</v>
      </c>
      <c r="K15321">
        <v>10</v>
      </c>
      <c r="L15321" t="str">
        <v xml:space="preserve">Mathewes et al. 2020; GSA 2018 </v>
      </c>
      <c r="M15321" t="s">
        <v>2356</v>
      </c>
      <c r="O15321">
        <v>15.12</v>
      </c>
      <c r="P15321" t="s">
        <v>2342</v>
      </c>
      <c r="S15321">
        <v>-26.4</v>
      </c>
      <c r="T15321">
        <v>0.1</v>
      </c>
      <c r="U15321" t="s">
        <v>2307</v>
      </c>
      <c r="V15321">
        <v>1</v>
      </c>
      <c r="W15321" t="s">
        <v>2550</v>
      </c>
    </row>
    <row r="15322" spans="1:23" x14ac:dyDescent="0.3">
      <c r="A15322">
        <v>23259</v>
      </c>
      <c r="B15322" s="15" t="s">
        <v>1880</v>
      </c>
      <c r="C15322" t="str">
        <f>_xlfn.XLOOKUP($B15322, STANDARDS!$A:$A, STANDARDS!$B:$B,,0,2)</f>
        <v>Chuckanut Fm</v>
      </c>
      <c r="D15322" t="s">
        <v>1060</v>
      </c>
      <c r="E15322" t="s">
        <v>2190</v>
      </c>
      <c r="F15322">
        <v>48.759700000000002</v>
      </c>
      <c r="G15322" s="38">
        <v>-122.48690000000001</v>
      </c>
      <c r="H15322">
        <v>1E-4</v>
      </c>
      <c r="I15322" t="s">
        <v>592</v>
      </c>
      <c r="J15322" cm="1">
        <f t="array" ref="J15322:L15322">_xlfn.XLOOKUP($C15322, AGE!$A:$A,AGE!$B:$D,,0,2)</f>
        <v>50.2</v>
      </c>
      <c r="K15322">
        <v>10</v>
      </c>
      <c r="L15322" t="str">
        <v xml:space="preserve">Mathewes et al. 2020; GSA 2018 </v>
      </c>
      <c r="M15322" t="s">
        <v>2356</v>
      </c>
      <c r="O15322">
        <v>10.79</v>
      </c>
      <c r="P15322" t="s">
        <v>2342</v>
      </c>
      <c r="S15322">
        <v>-27.3</v>
      </c>
      <c r="T15322">
        <v>0.1</v>
      </c>
      <c r="U15322" t="s">
        <v>2307</v>
      </c>
      <c r="V15322">
        <v>1</v>
      </c>
      <c r="W15322" t="s">
        <v>2550</v>
      </c>
    </row>
    <row r="15323" spans="1:23" x14ac:dyDescent="0.3">
      <c r="A15323">
        <v>23262</v>
      </c>
      <c r="B15323" s="15" t="s">
        <v>1880</v>
      </c>
      <c r="C15323" t="str">
        <f>_xlfn.XLOOKUP($B15323, STANDARDS!$A:$A, STANDARDS!$B:$B,,0,2)</f>
        <v>Chuckanut Fm</v>
      </c>
      <c r="D15323" t="s">
        <v>1060</v>
      </c>
      <c r="E15323" t="s">
        <v>2190</v>
      </c>
      <c r="F15323">
        <v>48.759700000000002</v>
      </c>
      <c r="G15323" s="38">
        <v>-122.48690000000001</v>
      </c>
      <c r="H15323">
        <v>1E-4</v>
      </c>
      <c r="I15323" t="s">
        <v>592</v>
      </c>
      <c r="J15323" cm="1">
        <f t="array" ref="J15323:L15323">_xlfn.XLOOKUP($C15323, AGE!$A:$A,AGE!$B:$D,,0,2)</f>
        <v>50.2</v>
      </c>
      <c r="K15323">
        <v>10</v>
      </c>
      <c r="L15323" t="str">
        <v xml:space="preserve">Mathewes et al. 2020; GSA 2018 </v>
      </c>
      <c r="M15323" t="s">
        <v>2352</v>
      </c>
      <c r="O15323">
        <v>70.09</v>
      </c>
      <c r="P15323" t="s">
        <v>2342</v>
      </c>
      <c r="S15323">
        <v>-21.6</v>
      </c>
      <c r="T15323">
        <v>0.1</v>
      </c>
      <c r="U15323" t="s">
        <v>2307</v>
      </c>
      <c r="V15323">
        <v>1</v>
      </c>
      <c r="W15323" t="s">
        <v>2550</v>
      </c>
    </row>
    <row r="15324" spans="1:23" x14ac:dyDescent="0.3">
      <c r="A15324">
        <v>23263</v>
      </c>
      <c r="B15324" s="15" t="s">
        <v>1880</v>
      </c>
      <c r="C15324" t="str">
        <f>_xlfn.XLOOKUP($B15324, STANDARDS!$A:$A, STANDARDS!$B:$B,,0,2)</f>
        <v>Chuckanut Fm</v>
      </c>
      <c r="D15324" t="s">
        <v>1060</v>
      </c>
      <c r="E15324" t="s">
        <v>2190</v>
      </c>
      <c r="F15324">
        <v>48.759700000000002</v>
      </c>
      <c r="G15324" s="38">
        <v>-122.48690000000001</v>
      </c>
      <c r="H15324">
        <v>1E-4</v>
      </c>
      <c r="I15324" t="s">
        <v>592</v>
      </c>
      <c r="J15324" cm="1">
        <f t="array" ref="J15324:L15324">_xlfn.XLOOKUP($C15324, AGE!$A:$A,AGE!$B:$D,,0,2)</f>
        <v>50.2</v>
      </c>
      <c r="K15324">
        <v>10</v>
      </c>
      <c r="L15324" t="str">
        <v xml:space="preserve">Mathewes et al. 2020; GSA 2018 </v>
      </c>
      <c r="M15324" t="s">
        <v>2352</v>
      </c>
      <c r="O15324">
        <v>63.42</v>
      </c>
      <c r="P15324" t="s">
        <v>2342</v>
      </c>
      <c r="S15324">
        <v>-24.8</v>
      </c>
      <c r="T15324">
        <v>0.1</v>
      </c>
      <c r="U15324" t="s">
        <v>2307</v>
      </c>
      <c r="V15324">
        <v>1</v>
      </c>
      <c r="W15324" t="s">
        <v>2550</v>
      </c>
    </row>
    <row r="15325" spans="1:23" x14ac:dyDescent="0.3">
      <c r="A15325">
        <v>23263</v>
      </c>
      <c r="B15325" s="15" t="s">
        <v>1880</v>
      </c>
      <c r="C15325" t="str">
        <f>_xlfn.XLOOKUP($B15325, STANDARDS!$A:$A, STANDARDS!$B:$B,,0,2)</f>
        <v>Chuckanut Fm</v>
      </c>
      <c r="D15325" t="s">
        <v>1060</v>
      </c>
      <c r="E15325" t="s">
        <v>2190</v>
      </c>
      <c r="F15325">
        <v>48.759700000000002</v>
      </c>
      <c r="G15325" s="38">
        <v>-122.48690000000001</v>
      </c>
      <c r="H15325">
        <v>1E-4</v>
      </c>
      <c r="I15325" t="s">
        <v>592</v>
      </c>
      <c r="J15325" cm="1">
        <f t="array" ref="J15325:L15325">_xlfn.XLOOKUP($C15325, AGE!$A:$A,AGE!$B:$D,,0,2)</f>
        <v>50.2</v>
      </c>
      <c r="K15325">
        <v>10</v>
      </c>
      <c r="L15325" t="str">
        <v xml:space="preserve">Mathewes et al. 2020; GSA 2018 </v>
      </c>
      <c r="M15325" t="s">
        <v>2352</v>
      </c>
      <c r="O15325">
        <v>57.32</v>
      </c>
      <c r="P15325" t="s">
        <v>2342</v>
      </c>
      <c r="S15325">
        <v>-24.8</v>
      </c>
      <c r="T15325">
        <v>0.1</v>
      </c>
      <c r="U15325" t="s">
        <v>2307</v>
      </c>
      <c r="V15325">
        <v>1</v>
      </c>
      <c r="W15325" t="s">
        <v>2550</v>
      </c>
    </row>
    <row r="15326" spans="1:23" x14ac:dyDescent="0.3">
      <c r="A15326">
        <v>23265</v>
      </c>
      <c r="B15326" s="15" t="s">
        <v>1880</v>
      </c>
      <c r="C15326" t="str">
        <f>_xlfn.XLOOKUP($B15326, STANDARDS!$A:$A, STANDARDS!$B:$B,,0,2)</f>
        <v>Chuckanut Fm</v>
      </c>
      <c r="D15326" t="s">
        <v>1060</v>
      </c>
      <c r="E15326" t="s">
        <v>2190</v>
      </c>
      <c r="F15326">
        <v>48.759700000000002</v>
      </c>
      <c r="G15326" s="38">
        <v>-122.48690000000001</v>
      </c>
      <c r="H15326">
        <v>1E-4</v>
      </c>
      <c r="I15326" t="s">
        <v>592</v>
      </c>
      <c r="J15326" cm="1">
        <f t="array" ref="J15326:L15326">_xlfn.XLOOKUP($C15326, AGE!$A:$A,AGE!$B:$D,,0,2)</f>
        <v>50.2</v>
      </c>
      <c r="K15326">
        <v>10</v>
      </c>
      <c r="L15326" t="str">
        <v xml:space="preserve">Mathewes et al. 2020; GSA 2018 </v>
      </c>
      <c r="M15326" t="s">
        <v>2353</v>
      </c>
      <c r="O15326">
        <v>0.36</v>
      </c>
      <c r="P15326" t="s">
        <v>2342</v>
      </c>
      <c r="S15326">
        <v>-24.7</v>
      </c>
      <c r="T15326">
        <v>0.1</v>
      </c>
      <c r="U15326" t="s">
        <v>2307</v>
      </c>
      <c r="V15326">
        <v>1</v>
      </c>
      <c r="W15326" t="s">
        <v>2550</v>
      </c>
    </row>
    <row r="15327" spans="1:23" x14ac:dyDescent="0.3">
      <c r="A15327">
        <v>23265</v>
      </c>
      <c r="B15327" s="15" t="s">
        <v>1880</v>
      </c>
      <c r="C15327" t="str">
        <f>_xlfn.XLOOKUP($B15327, STANDARDS!$A:$A, STANDARDS!$B:$B,,0,2)</f>
        <v>Chuckanut Fm</v>
      </c>
      <c r="D15327" t="s">
        <v>1060</v>
      </c>
      <c r="E15327" t="s">
        <v>2190</v>
      </c>
      <c r="F15327">
        <v>48.759700000000002</v>
      </c>
      <c r="G15327" s="38">
        <v>-122.48690000000001</v>
      </c>
      <c r="H15327">
        <v>1E-4</v>
      </c>
      <c r="I15327" t="s">
        <v>592</v>
      </c>
      <c r="J15327" cm="1">
        <f t="array" ref="J15327:L15327">_xlfn.XLOOKUP($C15327, AGE!$A:$A,AGE!$B:$D,,0,2)</f>
        <v>50.2</v>
      </c>
      <c r="K15327">
        <v>10</v>
      </c>
      <c r="L15327" t="str">
        <v xml:space="preserve">Mathewes et al. 2020; GSA 2018 </v>
      </c>
      <c r="M15327" t="s">
        <v>2353</v>
      </c>
      <c r="O15327">
        <v>0.37</v>
      </c>
      <c r="P15327" t="s">
        <v>2342</v>
      </c>
      <c r="S15327">
        <v>-24.9</v>
      </c>
      <c r="T15327">
        <v>0.1</v>
      </c>
      <c r="U15327" t="s">
        <v>2307</v>
      </c>
      <c r="V15327">
        <v>1</v>
      </c>
      <c r="W15327" t="s">
        <v>2550</v>
      </c>
    </row>
    <row r="15328" spans="1:23" x14ac:dyDescent="0.3">
      <c r="A15328">
        <v>23267</v>
      </c>
      <c r="B15328" s="15" t="s">
        <v>1880</v>
      </c>
      <c r="C15328" t="str">
        <f>_xlfn.XLOOKUP($B15328, STANDARDS!$A:$A, STANDARDS!$B:$B,,0,2)</f>
        <v>Chuckanut Fm</v>
      </c>
      <c r="D15328" t="s">
        <v>1060</v>
      </c>
      <c r="E15328" t="s">
        <v>2190</v>
      </c>
      <c r="F15328">
        <v>48.759700000000002</v>
      </c>
      <c r="G15328" s="38">
        <v>-122.48690000000001</v>
      </c>
      <c r="H15328">
        <v>1E-4</v>
      </c>
      <c r="I15328" t="s">
        <v>592</v>
      </c>
      <c r="J15328" cm="1">
        <f t="array" ref="J15328:L15328">_xlfn.XLOOKUP($C15328, AGE!$A:$A,AGE!$B:$D,,0,2)</f>
        <v>50.2</v>
      </c>
      <c r="K15328">
        <v>10</v>
      </c>
      <c r="L15328" t="str">
        <v xml:space="preserve">Mathewes et al. 2020; GSA 2018 </v>
      </c>
      <c r="M15328" t="s">
        <v>2352</v>
      </c>
      <c r="O15328">
        <v>46.7</v>
      </c>
      <c r="P15328" t="s">
        <v>2342</v>
      </c>
      <c r="S15328">
        <v>-25.6</v>
      </c>
      <c r="T15328">
        <v>0.1</v>
      </c>
      <c r="U15328" t="s">
        <v>2307</v>
      </c>
      <c r="V15328">
        <v>1</v>
      </c>
      <c r="W15328" t="s">
        <v>2550</v>
      </c>
    </row>
    <row r="15329" spans="1:23" x14ac:dyDescent="0.3">
      <c r="A15329">
        <v>23268</v>
      </c>
      <c r="B15329" s="15" t="s">
        <v>1880</v>
      </c>
      <c r="C15329" t="str">
        <f>_xlfn.XLOOKUP($B15329, STANDARDS!$A:$A, STANDARDS!$B:$B,,0,2)</f>
        <v>Chuckanut Fm</v>
      </c>
      <c r="D15329" t="s">
        <v>1060</v>
      </c>
      <c r="E15329" t="s">
        <v>2190</v>
      </c>
      <c r="F15329">
        <v>48.759700000000002</v>
      </c>
      <c r="G15329" s="38">
        <v>-122.48690000000001</v>
      </c>
      <c r="H15329">
        <v>1E-4</v>
      </c>
      <c r="I15329" t="s">
        <v>592</v>
      </c>
      <c r="J15329" cm="1">
        <f t="array" ref="J15329:L15329">_xlfn.XLOOKUP($C15329, AGE!$A:$A,AGE!$B:$D,,0,2)</f>
        <v>50.2</v>
      </c>
      <c r="K15329">
        <v>10</v>
      </c>
      <c r="L15329" t="str">
        <v xml:space="preserve">Mathewes et al. 2020; GSA 2018 </v>
      </c>
      <c r="M15329" t="s">
        <v>2352</v>
      </c>
      <c r="O15329">
        <v>19.04</v>
      </c>
      <c r="P15329" t="s">
        <v>2342</v>
      </c>
      <c r="S15329">
        <v>-25.8</v>
      </c>
      <c r="T15329">
        <v>0.1</v>
      </c>
      <c r="U15329" t="s">
        <v>2307</v>
      </c>
      <c r="V15329">
        <v>1</v>
      </c>
      <c r="W15329" t="s">
        <v>2550</v>
      </c>
    </row>
    <row r="15330" spans="1:23" x14ac:dyDescent="0.3">
      <c r="A15330">
        <v>23269</v>
      </c>
      <c r="B15330" s="15" t="s">
        <v>1880</v>
      </c>
      <c r="C15330" t="str">
        <f>_xlfn.XLOOKUP($B15330, STANDARDS!$A:$A, STANDARDS!$B:$B,,0,2)</f>
        <v>Chuckanut Fm</v>
      </c>
      <c r="D15330" t="s">
        <v>1060</v>
      </c>
      <c r="E15330" t="s">
        <v>2190</v>
      </c>
      <c r="F15330">
        <v>48.759700000000002</v>
      </c>
      <c r="G15330" s="38">
        <v>-122.48690000000001</v>
      </c>
      <c r="H15330">
        <v>1E-4</v>
      </c>
      <c r="I15330" t="s">
        <v>592</v>
      </c>
      <c r="J15330" cm="1">
        <f t="array" ref="J15330:L15330">_xlfn.XLOOKUP($C15330, AGE!$A:$A,AGE!$B:$D,,0,2)</f>
        <v>50.2</v>
      </c>
      <c r="K15330">
        <v>10</v>
      </c>
      <c r="L15330" t="str">
        <v xml:space="preserve">Mathewes et al. 2020; GSA 2018 </v>
      </c>
      <c r="M15330" t="s">
        <v>2352</v>
      </c>
      <c r="O15330">
        <v>63.5</v>
      </c>
      <c r="P15330" t="s">
        <v>2342</v>
      </c>
      <c r="S15330">
        <v>-23.4</v>
      </c>
      <c r="T15330">
        <v>0.1</v>
      </c>
      <c r="U15330" t="s">
        <v>2307</v>
      </c>
      <c r="V15330">
        <v>1</v>
      </c>
      <c r="W15330" t="s">
        <v>2550</v>
      </c>
    </row>
    <row r="15331" spans="1:23" x14ac:dyDescent="0.3">
      <c r="A15331">
        <v>23270</v>
      </c>
      <c r="B15331" s="15" t="s">
        <v>1880</v>
      </c>
      <c r="C15331" t="str">
        <f>_xlfn.XLOOKUP($B15331, STANDARDS!$A:$A, STANDARDS!$B:$B,,0,2)</f>
        <v>Chuckanut Fm</v>
      </c>
      <c r="D15331" t="s">
        <v>1060</v>
      </c>
      <c r="E15331" t="s">
        <v>2190</v>
      </c>
      <c r="F15331">
        <v>48.759700000000002</v>
      </c>
      <c r="G15331" s="38">
        <v>-122.48690000000001</v>
      </c>
      <c r="H15331">
        <v>1E-4</v>
      </c>
      <c r="I15331" t="s">
        <v>592</v>
      </c>
      <c r="J15331" cm="1">
        <f t="array" ref="J15331:L15331">_xlfn.XLOOKUP($C15331, AGE!$A:$A,AGE!$B:$D,,0,2)</f>
        <v>50.2</v>
      </c>
      <c r="K15331">
        <v>10</v>
      </c>
      <c r="L15331" t="str">
        <v xml:space="preserve">Mathewes et al. 2020; GSA 2018 </v>
      </c>
      <c r="M15331" t="s">
        <v>2352</v>
      </c>
      <c r="O15331">
        <v>69.209999999999994</v>
      </c>
      <c r="P15331" t="s">
        <v>2342</v>
      </c>
      <c r="S15331">
        <v>-24.4</v>
      </c>
      <c r="T15331">
        <v>0.1</v>
      </c>
      <c r="U15331" t="s">
        <v>2307</v>
      </c>
      <c r="V15331">
        <v>1</v>
      </c>
      <c r="W15331" t="s">
        <v>2550</v>
      </c>
    </row>
    <row r="15332" spans="1:23" x14ac:dyDescent="0.3">
      <c r="A15332">
        <v>23271</v>
      </c>
      <c r="B15332" s="15" t="s">
        <v>1880</v>
      </c>
      <c r="C15332" t="str">
        <f>_xlfn.XLOOKUP($B15332, STANDARDS!$A:$A, STANDARDS!$B:$B,,0,2)</f>
        <v>Chuckanut Fm</v>
      </c>
      <c r="D15332" t="s">
        <v>1060</v>
      </c>
      <c r="E15332" t="s">
        <v>2190</v>
      </c>
      <c r="F15332">
        <v>48.759700000000002</v>
      </c>
      <c r="G15332" s="38">
        <v>-122.48690000000001</v>
      </c>
      <c r="H15332">
        <v>1E-4</v>
      </c>
      <c r="I15332" t="s">
        <v>592</v>
      </c>
      <c r="J15332" cm="1">
        <f t="array" ref="J15332:L15332">_xlfn.XLOOKUP($C15332, AGE!$A:$A,AGE!$B:$D,,0,2)</f>
        <v>50.2</v>
      </c>
      <c r="K15332">
        <v>10</v>
      </c>
      <c r="L15332" t="str">
        <v xml:space="preserve">Mathewes et al. 2020; GSA 2018 </v>
      </c>
      <c r="M15332" t="s">
        <v>2356</v>
      </c>
      <c r="O15332">
        <v>17.59</v>
      </c>
      <c r="P15332" t="s">
        <v>2342</v>
      </c>
      <c r="S15332">
        <v>-26.7</v>
      </c>
      <c r="T15332">
        <v>0.1</v>
      </c>
      <c r="U15332" t="s">
        <v>2307</v>
      </c>
      <c r="V15332">
        <v>1</v>
      </c>
      <c r="W15332" t="s">
        <v>2550</v>
      </c>
    </row>
    <row r="15333" spans="1:23" x14ac:dyDescent="0.3">
      <c r="A15333">
        <v>23271</v>
      </c>
      <c r="B15333" s="15" t="s">
        <v>1880</v>
      </c>
      <c r="C15333" t="str">
        <f>_xlfn.XLOOKUP($B15333, STANDARDS!$A:$A, STANDARDS!$B:$B,,0,2)</f>
        <v>Chuckanut Fm</v>
      </c>
      <c r="D15333" t="s">
        <v>1060</v>
      </c>
      <c r="E15333" t="s">
        <v>2190</v>
      </c>
      <c r="F15333">
        <v>48.759700000000002</v>
      </c>
      <c r="G15333" s="38">
        <v>-122.48690000000001</v>
      </c>
      <c r="H15333">
        <v>1E-4</v>
      </c>
      <c r="I15333" t="s">
        <v>592</v>
      </c>
      <c r="J15333" cm="1">
        <f t="array" ref="J15333:L15333">_xlfn.XLOOKUP($C15333, AGE!$A:$A,AGE!$B:$D,,0,2)</f>
        <v>50.2</v>
      </c>
      <c r="K15333">
        <v>10</v>
      </c>
      <c r="L15333" t="str">
        <v xml:space="preserve">Mathewes et al. 2020; GSA 2018 </v>
      </c>
      <c r="M15333" t="s">
        <v>2356</v>
      </c>
      <c r="O15333">
        <v>13.17</v>
      </c>
      <c r="P15333" t="s">
        <v>2342</v>
      </c>
      <c r="S15333">
        <v>-26.8</v>
      </c>
      <c r="T15333">
        <v>0.1</v>
      </c>
      <c r="U15333" t="s">
        <v>2307</v>
      </c>
      <c r="V15333">
        <v>1</v>
      </c>
      <c r="W15333" t="s">
        <v>2550</v>
      </c>
    </row>
    <row r="15334" spans="1:23" x14ac:dyDescent="0.3">
      <c r="A15334">
        <v>23273</v>
      </c>
      <c r="B15334" s="15" t="s">
        <v>1880</v>
      </c>
      <c r="C15334" t="str">
        <f>_xlfn.XLOOKUP($B15334, STANDARDS!$A:$A, STANDARDS!$B:$B,,0,2)</f>
        <v>Chuckanut Fm</v>
      </c>
      <c r="D15334" t="s">
        <v>1060</v>
      </c>
      <c r="E15334" t="s">
        <v>2190</v>
      </c>
      <c r="F15334">
        <v>48.759700000000002</v>
      </c>
      <c r="G15334" s="38">
        <v>-122.48690000000001</v>
      </c>
      <c r="H15334">
        <v>1E-4</v>
      </c>
      <c r="I15334" t="s">
        <v>592</v>
      </c>
      <c r="J15334" cm="1">
        <f t="array" ref="J15334:L15334">_xlfn.XLOOKUP($C15334, AGE!$A:$A,AGE!$B:$D,,0,2)</f>
        <v>50.2</v>
      </c>
      <c r="K15334">
        <v>10</v>
      </c>
      <c r="L15334" t="str">
        <v xml:space="preserve">Mathewes et al. 2020; GSA 2018 </v>
      </c>
      <c r="M15334" t="s">
        <v>2356</v>
      </c>
      <c r="O15334">
        <v>14.86</v>
      </c>
      <c r="P15334" t="s">
        <v>2342</v>
      </c>
      <c r="S15334">
        <v>-25.3</v>
      </c>
      <c r="T15334">
        <v>0.1</v>
      </c>
      <c r="U15334" t="s">
        <v>2307</v>
      </c>
      <c r="V15334">
        <v>1</v>
      </c>
      <c r="W15334" t="s">
        <v>2550</v>
      </c>
    </row>
    <row r="15335" spans="1:23" x14ac:dyDescent="0.3">
      <c r="A15335">
        <v>23274</v>
      </c>
      <c r="B15335" s="15" t="s">
        <v>1880</v>
      </c>
      <c r="C15335" t="str">
        <f>_xlfn.XLOOKUP($B15335, STANDARDS!$A:$A, STANDARDS!$B:$B,,0,2)</f>
        <v>Chuckanut Fm</v>
      </c>
      <c r="D15335" t="s">
        <v>1060</v>
      </c>
      <c r="E15335" t="s">
        <v>2190</v>
      </c>
      <c r="F15335">
        <v>48.759700000000002</v>
      </c>
      <c r="G15335" s="38">
        <v>-122.48690000000001</v>
      </c>
      <c r="H15335">
        <v>1E-4</v>
      </c>
      <c r="I15335" t="s">
        <v>592</v>
      </c>
      <c r="J15335" cm="1">
        <f t="array" ref="J15335:L15335">_xlfn.XLOOKUP($C15335, AGE!$A:$A,AGE!$B:$D,,0,2)</f>
        <v>50.2</v>
      </c>
      <c r="K15335">
        <v>10</v>
      </c>
      <c r="L15335" t="str">
        <v xml:space="preserve">Mathewes et al. 2020; GSA 2018 </v>
      </c>
      <c r="M15335" t="s">
        <v>2356</v>
      </c>
      <c r="O15335">
        <v>0.55000000000000004</v>
      </c>
      <c r="P15335" t="s">
        <v>2342</v>
      </c>
      <c r="S15335">
        <v>-25.4</v>
      </c>
      <c r="T15335">
        <v>0.1</v>
      </c>
      <c r="U15335" t="s">
        <v>2307</v>
      </c>
      <c r="V15335">
        <v>1</v>
      </c>
      <c r="W15335" t="s">
        <v>2550</v>
      </c>
    </row>
    <row r="15336" spans="1:23" x14ac:dyDescent="0.3">
      <c r="A15336">
        <v>23275</v>
      </c>
      <c r="B15336" s="15" t="s">
        <v>1880</v>
      </c>
      <c r="C15336" t="str">
        <f>_xlfn.XLOOKUP($B15336, STANDARDS!$A:$A, STANDARDS!$B:$B,,0,2)</f>
        <v>Chuckanut Fm</v>
      </c>
      <c r="D15336" t="s">
        <v>1060</v>
      </c>
      <c r="E15336" t="s">
        <v>2190</v>
      </c>
      <c r="F15336">
        <v>48.759700000000002</v>
      </c>
      <c r="G15336" s="38">
        <v>-122.48690000000001</v>
      </c>
      <c r="H15336">
        <v>1E-4</v>
      </c>
      <c r="I15336" t="s">
        <v>592</v>
      </c>
      <c r="J15336" cm="1">
        <f t="array" ref="J15336:L15336">_xlfn.XLOOKUP($C15336, AGE!$A:$A,AGE!$B:$D,,0,2)</f>
        <v>50.2</v>
      </c>
      <c r="K15336">
        <v>10</v>
      </c>
      <c r="L15336" t="str">
        <v xml:space="preserve">Mathewes et al. 2020; GSA 2018 </v>
      </c>
      <c r="M15336" t="s">
        <v>2352</v>
      </c>
      <c r="O15336">
        <v>47.98</v>
      </c>
      <c r="P15336" t="s">
        <v>2342</v>
      </c>
      <c r="S15336">
        <v>-23.9</v>
      </c>
      <c r="T15336">
        <v>0.1</v>
      </c>
      <c r="U15336" t="s">
        <v>2307</v>
      </c>
      <c r="V15336">
        <v>1</v>
      </c>
      <c r="W15336" t="s">
        <v>2550</v>
      </c>
    </row>
    <row r="15337" spans="1:23" x14ac:dyDescent="0.3">
      <c r="A15337">
        <v>23276</v>
      </c>
      <c r="B15337" s="15" t="s">
        <v>1880</v>
      </c>
      <c r="C15337" t="str">
        <f>_xlfn.XLOOKUP($B15337, STANDARDS!$A:$A, STANDARDS!$B:$B,,0,2)</f>
        <v>Chuckanut Fm</v>
      </c>
      <c r="D15337" t="s">
        <v>1060</v>
      </c>
      <c r="E15337" t="s">
        <v>2190</v>
      </c>
      <c r="F15337">
        <v>48.759700000000002</v>
      </c>
      <c r="G15337" s="38">
        <v>-122.48690000000001</v>
      </c>
      <c r="H15337">
        <v>1E-4</v>
      </c>
      <c r="I15337" t="s">
        <v>592</v>
      </c>
      <c r="J15337" cm="1">
        <f t="array" ref="J15337:L15337">_xlfn.XLOOKUP($C15337, AGE!$A:$A,AGE!$B:$D,,0,2)</f>
        <v>50.2</v>
      </c>
      <c r="K15337">
        <v>10</v>
      </c>
      <c r="L15337" t="str">
        <v xml:space="preserve">Mathewes et al. 2020; GSA 2018 </v>
      </c>
      <c r="M15337" t="s">
        <v>2356</v>
      </c>
      <c r="O15337">
        <v>1.31</v>
      </c>
      <c r="P15337" t="s">
        <v>2342</v>
      </c>
      <c r="S15337">
        <v>-24.8</v>
      </c>
      <c r="T15337">
        <v>0.1</v>
      </c>
      <c r="U15337" t="s">
        <v>2307</v>
      </c>
      <c r="V15337">
        <v>1</v>
      </c>
      <c r="W15337" t="s">
        <v>2550</v>
      </c>
    </row>
    <row r="15338" spans="1:23" x14ac:dyDescent="0.3">
      <c r="A15338">
        <v>23276</v>
      </c>
      <c r="B15338" s="15" t="s">
        <v>1880</v>
      </c>
      <c r="C15338" t="str">
        <f>_xlfn.XLOOKUP($B15338, STANDARDS!$A:$A, STANDARDS!$B:$B,,0,2)</f>
        <v>Chuckanut Fm</v>
      </c>
      <c r="D15338" t="s">
        <v>1060</v>
      </c>
      <c r="E15338" t="s">
        <v>2190</v>
      </c>
      <c r="F15338">
        <v>48.759700000000002</v>
      </c>
      <c r="G15338" s="38">
        <v>-122.48690000000001</v>
      </c>
      <c r="H15338">
        <v>1E-4</v>
      </c>
      <c r="I15338" t="s">
        <v>592</v>
      </c>
      <c r="J15338" cm="1">
        <f t="array" ref="J15338:L15338">_xlfn.XLOOKUP($C15338, AGE!$A:$A,AGE!$B:$D,,0,2)</f>
        <v>50.2</v>
      </c>
      <c r="K15338">
        <v>10</v>
      </c>
      <c r="L15338" t="str">
        <v xml:space="preserve">Mathewes et al. 2020; GSA 2018 </v>
      </c>
      <c r="M15338" t="s">
        <v>2356</v>
      </c>
      <c r="O15338">
        <v>0.98</v>
      </c>
      <c r="P15338" t="s">
        <v>2342</v>
      </c>
      <c r="S15338">
        <v>-25</v>
      </c>
      <c r="T15338">
        <v>0.1</v>
      </c>
      <c r="U15338" t="s">
        <v>2307</v>
      </c>
      <c r="V15338">
        <v>1</v>
      </c>
      <c r="W15338" t="s">
        <v>2550</v>
      </c>
    </row>
    <row r="15339" spans="1:23" x14ac:dyDescent="0.3">
      <c r="A15339">
        <v>23278</v>
      </c>
      <c r="B15339" s="15" t="s">
        <v>1880</v>
      </c>
      <c r="C15339" t="str">
        <f>_xlfn.XLOOKUP($B15339, STANDARDS!$A:$A, STANDARDS!$B:$B,,0,2)</f>
        <v>Chuckanut Fm</v>
      </c>
      <c r="D15339" t="s">
        <v>1060</v>
      </c>
      <c r="E15339" t="s">
        <v>2190</v>
      </c>
      <c r="F15339">
        <v>48.759700000000002</v>
      </c>
      <c r="G15339" s="38">
        <v>-122.48690000000001</v>
      </c>
      <c r="H15339">
        <v>1E-4</v>
      </c>
      <c r="I15339" t="s">
        <v>592</v>
      </c>
      <c r="J15339" cm="1">
        <f t="array" ref="J15339:L15339">_xlfn.XLOOKUP($C15339, AGE!$A:$A,AGE!$B:$D,,0,2)</f>
        <v>50.2</v>
      </c>
      <c r="K15339">
        <v>10</v>
      </c>
      <c r="L15339" t="str">
        <v xml:space="preserve">Mathewes et al. 2020; GSA 2018 </v>
      </c>
      <c r="M15339" t="s">
        <v>2352</v>
      </c>
      <c r="O15339">
        <v>64.92</v>
      </c>
      <c r="P15339" t="s">
        <v>2342</v>
      </c>
      <c r="S15339">
        <v>-24.3</v>
      </c>
      <c r="T15339">
        <v>0.1</v>
      </c>
      <c r="U15339" t="s">
        <v>2307</v>
      </c>
      <c r="V15339">
        <v>1</v>
      </c>
      <c r="W15339" t="s">
        <v>2550</v>
      </c>
    </row>
    <row r="15340" spans="1:23" x14ac:dyDescent="0.3">
      <c r="A15340">
        <v>23279</v>
      </c>
      <c r="B15340" s="15" t="s">
        <v>1880</v>
      </c>
      <c r="C15340" t="str">
        <f>_xlfn.XLOOKUP($B15340, STANDARDS!$A:$A, STANDARDS!$B:$B,,0,2)</f>
        <v>Chuckanut Fm</v>
      </c>
      <c r="D15340" t="s">
        <v>1060</v>
      </c>
      <c r="E15340" t="s">
        <v>2190</v>
      </c>
      <c r="F15340">
        <v>48.759700000000002</v>
      </c>
      <c r="G15340" s="38">
        <v>-122.48690000000001</v>
      </c>
      <c r="H15340">
        <v>1E-4</v>
      </c>
      <c r="I15340" t="s">
        <v>592</v>
      </c>
      <c r="J15340" cm="1">
        <f t="array" ref="J15340:L15340">_xlfn.XLOOKUP($C15340, AGE!$A:$A,AGE!$B:$D,,0,2)</f>
        <v>50.2</v>
      </c>
      <c r="K15340">
        <v>10</v>
      </c>
      <c r="L15340" t="str">
        <v xml:space="preserve">Mathewes et al. 2020; GSA 2018 </v>
      </c>
      <c r="M15340" t="s">
        <v>2352</v>
      </c>
      <c r="O15340">
        <v>61.57</v>
      </c>
      <c r="P15340" t="s">
        <v>2342</v>
      </c>
      <c r="S15340">
        <v>-25.6</v>
      </c>
      <c r="T15340">
        <v>0.1</v>
      </c>
      <c r="U15340" t="s">
        <v>2307</v>
      </c>
      <c r="V15340">
        <v>1</v>
      </c>
      <c r="W15340" t="s">
        <v>2550</v>
      </c>
    </row>
    <row r="15341" spans="1:23" x14ac:dyDescent="0.3">
      <c r="A15341">
        <v>23280</v>
      </c>
      <c r="B15341" s="15" t="s">
        <v>1880</v>
      </c>
      <c r="C15341" t="str">
        <f>_xlfn.XLOOKUP($B15341, STANDARDS!$A:$A, STANDARDS!$B:$B,,0,2)</f>
        <v>Chuckanut Fm</v>
      </c>
      <c r="D15341" t="s">
        <v>1060</v>
      </c>
      <c r="E15341" t="s">
        <v>2190</v>
      </c>
      <c r="F15341">
        <v>48.759700000000002</v>
      </c>
      <c r="G15341" s="38">
        <v>-122.48690000000001</v>
      </c>
      <c r="H15341">
        <v>1E-4</v>
      </c>
      <c r="I15341" t="s">
        <v>592</v>
      </c>
      <c r="J15341" cm="1">
        <f t="array" ref="J15341:L15341">_xlfn.XLOOKUP($C15341, AGE!$A:$A,AGE!$B:$D,,0,2)</f>
        <v>50.2</v>
      </c>
      <c r="K15341">
        <v>10</v>
      </c>
      <c r="L15341" t="str">
        <v xml:space="preserve">Mathewes et al. 2020; GSA 2018 </v>
      </c>
      <c r="M15341" t="s">
        <v>2356</v>
      </c>
      <c r="O15341">
        <v>9.39</v>
      </c>
      <c r="P15341" t="s">
        <v>2342</v>
      </c>
      <c r="S15341">
        <v>-25.2</v>
      </c>
      <c r="T15341">
        <v>0.1</v>
      </c>
      <c r="U15341" t="s">
        <v>2307</v>
      </c>
      <c r="V15341">
        <v>1</v>
      </c>
      <c r="W15341" t="s">
        <v>2550</v>
      </c>
    </row>
    <row r="15342" spans="1:23" x14ac:dyDescent="0.3">
      <c r="A15342">
        <v>23281</v>
      </c>
      <c r="B15342" s="15" t="s">
        <v>1880</v>
      </c>
      <c r="C15342" t="str">
        <f>_xlfn.XLOOKUP($B15342, STANDARDS!$A:$A, STANDARDS!$B:$B,,0,2)</f>
        <v>Chuckanut Fm</v>
      </c>
      <c r="D15342" t="s">
        <v>1060</v>
      </c>
      <c r="E15342" t="s">
        <v>2190</v>
      </c>
      <c r="F15342">
        <v>48.759700000000002</v>
      </c>
      <c r="G15342" s="38">
        <v>-122.48690000000001</v>
      </c>
      <c r="H15342">
        <v>1E-4</v>
      </c>
      <c r="I15342" t="s">
        <v>592</v>
      </c>
      <c r="J15342" cm="1">
        <f t="array" ref="J15342:L15342">_xlfn.XLOOKUP($C15342, AGE!$A:$A,AGE!$B:$D,,0,2)</f>
        <v>50.2</v>
      </c>
      <c r="K15342">
        <v>10</v>
      </c>
      <c r="L15342" t="str">
        <v xml:space="preserve">Mathewes et al. 2020; GSA 2018 </v>
      </c>
      <c r="M15342" t="s">
        <v>2352</v>
      </c>
      <c r="O15342">
        <v>56.44</v>
      </c>
      <c r="P15342" t="s">
        <v>2342</v>
      </c>
      <c r="S15342">
        <v>-22.9</v>
      </c>
      <c r="T15342">
        <v>0.1</v>
      </c>
      <c r="U15342" t="s">
        <v>2307</v>
      </c>
      <c r="V15342">
        <v>1</v>
      </c>
      <c r="W15342" t="s">
        <v>2550</v>
      </c>
    </row>
    <row r="15343" spans="1:23" x14ac:dyDescent="0.3">
      <c r="A15343">
        <v>23282</v>
      </c>
      <c r="B15343" s="15" t="s">
        <v>1880</v>
      </c>
      <c r="C15343" t="str">
        <f>_xlfn.XLOOKUP($B15343, STANDARDS!$A:$A, STANDARDS!$B:$B,,0,2)</f>
        <v>Chuckanut Fm</v>
      </c>
      <c r="D15343" t="s">
        <v>1060</v>
      </c>
      <c r="E15343" t="s">
        <v>2190</v>
      </c>
      <c r="F15343">
        <v>48.759700000000002</v>
      </c>
      <c r="G15343" s="38">
        <v>-122.48690000000001</v>
      </c>
      <c r="H15343">
        <v>1E-4</v>
      </c>
      <c r="I15343" t="s">
        <v>592</v>
      </c>
      <c r="J15343" cm="1">
        <f t="array" ref="J15343:L15343">_xlfn.XLOOKUP($C15343, AGE!$A:$A,AGE!$B:$D,,0,2)</f>
        <v>50.2</v>
      </c>
      <c r="K15343">
        <v>10</v>
      </c>
      <c r="L15343" t="str">
        <v xml:space="preserve">Mathewes et al. 2020; GSA 2018 </v>
      </c>
      <c r="M15343" t="s">
        <v>2353</v>
      </c>
      <c r="O15343">
        <v>0.35</v>
      </c>
      <c r="P15343" t="s">
        <v>2342</v>
      </c>
      <c r="S15343">
        <v>-24.8</v>
      </c>
      <c r="T15343">
        <v>0.1</v>
      </c>
      <c r="U15343" t="s">
        <v>2307</v>
      </c>
      <c r="V15343">
        <v>1</v>
      </c>
      <c r="W15343" t="s">
        <v>2550</v>
      </c>
    </row>
    <row r="15344" spans="1:23" x14ac:dyDescent="0.3">
      <c r="A15344">
        <v>23282</v>
      </c>
      <c r="B15344" s="15" t="s">
        <v>1880</v>
      </c>
      <c r="C15344" t="str">
        <f>_xlfn.XLOOKUP($B15344, STANDARDS!$A:$A, STANDARDS!$B:$B,,0,2)</f>
        <v>Chuckanut Fm</v>
      </c>
      <c r="D15344" t="s">
        <v>1060</v>
      </c>
      <c r="E15344" t="s">
        <v>2190</v>
      </c>
      <c r="F15344">
        <v>48.759700000000002</v>
      </c>
      <c r="G15344" s="38">
        <v>-122.48690000000001</v>
      </c>
      <c r="H15344">
        <v>1E-4</v>
      </c>
      <c r="I15344" t="s">
        <v>592</v>
      </c>
      <c r="J15344" cm="1">
        <f t="array" ref="J15344:L15344">_xlfn.XLOOKUP($C15344, AGE!$A:$A,AGE!$B:$D,,0,2)</f>
        <v>50.2</v>
      </c>
      <c r="K15344">
        <v>10</v>
      </c>
      <c r="L15344" t="str">
        <v xml:space="preserve">Mathewes et al. 2020; GSA 2018 </v>
      </c>
      <c r="M15344" t="s">
        <v>2353</v>
      </c>
      <c r="O15344">
        <v>0.38</v>
      </c>
      <c r="P15344" t="s">
        <v>2342</v>
      </c>
      <c r="S15344">
        <v>-24.9</v>
      </c>
      <c r="T15344">
        <v>0.1</v>
      </c>
      <c r="U15344" t="s">
        <v>2307</v>
      </c>
      <c r="V15344">
        <v>1</v>
      </c>
      <c r="W15344" t="s">
        <v>2550</v>
      </c>
    </row>
    <row r="15345" spans="1:23" x14ac:dyDescent="0.3">
      <c r="A15345">
        <v>23284</v>
      </c>
      <c r="B15345" s="15" t="s">
        <v>1880</v>
      </c>
      <c r="C15345" t="str">
        <f>_xlfn.XLOOKUP($B15345, STANDARDS!$A:$A, STANDARDS!$B:$B,,0,2)</f>
        <v>Chuckanut Fm</v>
      </c>
      <c r="D15345" t="s">
        <v>1060</v>
      </c>
      <c r="E15345" t="s">
        <v>2190</v>
      </c>
      <c r="F15345">
        <v>48.759700000000002</v>
      </c>
      <c r="G15345" s="38">
        <v>-122.48690000000001</v>
      </c>
      <c r="H15345">
        <v>1E-4</v>
      </c>
      <c r="I15345" t="s">
        <v>592</v>
      </c>
      <c r="J15345" cm="1">
        <f t="array" ref="J15345:L15345">_xlfn.XLOOKUP($C15345, AGE!$A:$A,AGE!$B:$D,,0,2)</f>
        <v>50.2</v>
      </c>
      <c r="K15345">
        <v>10</v>
      </c>
      <c r="L15345" t="str">
        <v xml:space="preserve">Mathewes et al. 2020; GSA 2018 </v>
      </c>
      <c r="M15345" t="s">
        <v>2354</v>
      </c>
      <c r="O15345">
        <v>58.47</v>
      </c>
      <c r="P15345" t="s">
        <v>2342</v>
      </c>
      <c r="S15345">
        <v>-22.4</v>
      </c>
      <c r="T15345">
        <v>0.1</v>
      </c>
      <c r="U15345" t="s">
        <v>2307</v>
      </c>
      <c r="V15345">
        <v>1</v>
      </c>
      <c r="W15345" t="s">
        <v>2550</v>
      </c>
    </row>
    <row r="15346" spans="1:23" x14ac:dyDescent="0.3">
      <c r="A15346">
        <v>23285</v>
      </c>
      <c r="B15346" s="15" t="s">
        <v>1880</v>
      </c>
      <c r="C15346" t="str">
        <f>_xlfn.XLOOKUP($B15346, STANDARDS!$A:$A, STANDARDS!$B:$B,,0,2)</f>
        <v>Chuckanut Fm</v>
      </c>
      <c r="D15346" t="s">
        <v>1060</v>
      </c>
      <c r="E15346" t="s">
        <v>2190</v>
      </c>
      <c r="F15346">
        <v>48.759700000000002</v>
      </c>
      <c r="G15346" s="38">
        <v>-122.48690000000001</v>
      </c>
      <c r="H15346">
        <v>1E-4</v>
      </c>
      <c r="I15346" t="s">
        <v>592</v>
      </c>
      <c r="J15346" cm="1">
        <f t="array" ref="J15346:L15346">_xlfn.XLOOKUP($C15346, AGE!$A:$A,AGE!$B:$D,,0,2)</f>
        <v>50.2</v>
      </c>
      <c r="K15346">
        <v>10</v>
      </c>
      <c r="L15346" t="str">
        <v xml:space="preserve">Mathewes et al. 2020; GSA 2018 </v>
      </c>
      <c r="M15346" t="s">
        <v>2352</v>
      </c>
      <c r="O15346">
        <v>96.56</v>
      </c>
      <c r="P15346" t="s">
        <v>2342</v>
      </c>
      <c r="S15346">
        <v>-23.3</v>
      </c>
      <c r="T15346">
        <v>0.1</v>
      </c>
      <c r="U15346" t="s">
        <v>2307</v>
      </c>
      <c r="V15346">
        <v>1</v>
      </c>
      <c r="W15346" t="s">
        <v>2550</v>
      </c>
    </row>
    <row r="15347" spans="1:23" x14ac:dyDescent="0.3">
      <c r="A15347">
        <v>23285</v>
      </c>
      <c r="B15347" s="15" t="s">
        <v>1880</v>
      </c>
      <c r="C15347" t="str">
        <f>_xlfn.XLOOKUP($B15347, STANDARDS!$A:$A, STANDARDS!$B:$B,,0,2)</f>
        <v>Chuckanut Fm</v>
      </c>
      <c r="D15347" t="s">
        <v>1060</v>
      </c>
      <c r="E15347" t="s">
        <v>2190</v>
      </c>
      <c r="F15347">
        <v>48.759700000000002</v>
      </c>
      <c r="G15347" s="38">
        <v>-122.48690000000001</v>
      </c>
      <c r="H15347">
        <v>1E-4</v>
      </c>
      <c r="I15347" t="s">
        <v>592</v>
      </c>
      <c r="J15347" cm="1">
        <f t="array" ref="J15347:L15347">_xlfn.XLOOKUP($C15347, AGE!$A:$A,AGE!$B:$D,,0,2)</f>
        <v>50.2</v>
      </c>
      <c r="K15347">
        <v>10</v>
      </c>
      <c r="L15347" t="str">
        <v xml:space="preserve">Mathewes et al. 2020; GSA 2018 </v>
      </c>
      <c r="M15347" t="s">
        <v>2352</v>
      </c>
      <c r="O15347">
        <v>64.2</v>
      </c>
      <c r="P15347" t="s">
        <v>2342</v>
      </c>
      <c r="S15347">
        <v>-23.4</v>
      </c>
      <c r="T15347">
        <v>0.1</v>
      </c>
      <c r="U15347" t="s">
        <v>2307</v>
      </c>
      <c r="V15347">
        <v>1</v>
      </c>
      <c r="W15347" t="s">
        <v>2550</v>
      </c>
    </row>
    <row r="15348" spans="1:23" x14ac:dyDescent="0.3">
      <c r="A15348">
        <v>23287</v>
      </c>
      <c r="B15348" s="15" t="s">
        <v>1880</v>
      </c>
      <c r="C15348" t="str">
        <f>_xlfn.XLOOKUP($B15348, STANDARDS!$A:$A, STANDARDS!$B:$B,,0,2)</f>
        <v>Chuckanut Fm</v>
      </c>
      <c r="D15348" t="s">
        <v>1060</v>
      </c>
      <c r="E15348" t="s">
        <v>2190</v>
      </c>
      <c r="F15348">
        <v>48.759700000000002</v>
      </c>
      <c r="G15348" s="38">
        <v>-122.48690000000001</v>
      </c>
      <c r="H15348">
        <v>1E-4</v>
      </c>
      <c r="I15348" t="s">
        <v>592</v>
      </c>
      <c r="J15348" cm="1">
        <f t="array" ref="J15348:L15348">_xlfn.XLOOKUP($C15348, AGE!$A:$A,AGE!$B:$D,,0,2)</f>
        <v>50.2</v>
      </c>
      <c r="K15348">
        <v>10</v>
      </c>
      <c r="L15348" t="str">
        <v xml:space="preserve">Mathewes et al. 2020; GSA 2018 </v>
      </c>
      <c r="M15348" t="s">
        <v>2353</v>
      </c>
      <c r="O15348">
        <v>0.69</v>
      </c>
      <c r="P15348" t="s">
        <v>2342</v>
      </c>
      <c r="S15348">
        <v>-24.8</v>
      </c>
      <c r="T15348">
        <v>0.1</v>
      </c>
      <c r="U15348" t="s">
        <v>2307</v>
      </c>
      <c r="V15348">
        <v>1</v>
      </c>
      <c r="W15348" t="s">
        <v>2550</v>
      </c>
    </row>
    <row r="15349" spans="1:23" x14ac:dyDescent="0.3">
      <c r="A15349">
        <v>23288</v>
      </c>
      <c r="B15349" s="15" t="s">
        <v>1880</v>
      </c>
      <c r="C15349" t="str">
        <f>_xlfn.XLOOKUP($B15349, STANDARDS!$A:$A, STANDARDS!$B:$B,,0,2)</f>
        <v>Chuckanut Fm</v>
      </c>
      <c r="D15349" t="s">
        <v>1060</v>
      </c>
      <c r="E15349" t="s">
        <v>2190</v>
      </c>
      <c r="F15349">
        <v>48.759700000000002</v>
      </c>
      <c r="G15349" s="38">
        <v>-122.48690000000001</v>
      </c>
      <c r="H15349">
        <v>1E-4</v>
      </c>
      <c r="I15349" t="s">
        <v>592</v>
      </c>
      <c r="J15349" cm="1">
        <f t="array" ref="J15349:L15349">_xlfn.XLOOKUP($C15349, AGE!$A:$A,AGE!$B:$D,,0,2)</f>
        <v>50.2</v>
      </c>
      <c r="K15349">
        <v>10</v>
      </c>
      <c r="L15349" t="str">
        <v xml:space="preserve">Mathewes et al. 2020; GSA 2018 </v>
      </c>
      <c r="M15349" t="s">
        <v>2353</v>
      </c>
      <c r="O15349">
        <v>0.17</v>
      </c>
      <c r="P15349" t="s">
        <v>2342</v>
      </c>
      <c r="S15349">
        <v>-24.2</v>
      </c>
      <c r="T15349">
        <v>0.1</v>
      </c>
      <c r="U15349" t="s">
        <v>2307</v>
      </c>
      <c r="V15349">
        <v>1</v>
      </c>
      <c r="W15349" t="s">
        <v>2550</v>
      </c>
    </row>
    <row r="15350" spans="1:23" x14ac:dyDescent="0.3">
      <c r="A15350">
        <v>23289</v>
      </c>
      <c r="B15350" s="15" t="s">
        <v>1880</v>
      </c>
      <c r="C15350" t="str">
        <f>_xlfn.XLOOKUP($B15350, STANDARDS!$A:$A, STANDARDS!$B:$B,,0,2)</f>
        <v>Chuckanut Fm</v>
      </c>
      <c r="D15350" t="s">
        <v>1060</v>
      </c>
      <c r="E15350" t="s">
        <v>2190</v>
      </c>
      <c r="F15350">
        <v>48.759700000000002</v>
      </c>
      <c r="G15350" s="38">
        <v>-122.48690000000001</v>
      </c>
      <c r="H15350">
        <v>1E-4</v>
      </c>
      <c r="I15350" t="s">
        <v>592</v>
      </c>
      <c r="J15350" cm="1">
        <f t="array" ref="J15350:L15350">_xlfn.XLOOKUP($C15350, AGE!$A:$A,AGE!$B:$D,,0,2)</f>
        <v>50.2</v>
      </c>
      <c r="K15350">
        <v>10</v>
      </c>
      <c r="L15350" t="str">
        <v xml:space="preserve">Mathewes et al. 2020; GSA 2018 </v>
      </c>
      <c r="M15350" t="s">
        <v>2353</v>
      </c>
      <c r="O15350">
        <v>0.25</v>
      </c>
      <c r="P15350" t="s">
        <v>2342</v>
      </c>
      <c r="S15350">
        <v>-24.5</v>
      </c>
      <c r="T15350">
        <v>0.1</v>
      </c>
      <c r="U15350" t="s">
        <v>2307</v>
      </c>
      <c r="V15350">
        <v>1</v>
      </c>
      <c r="W15350" t="s">
        <v>2550</v>
      </c>
    </row>
    <row r="15351" spans="1:23" x14ac:dyDescent="0.3">
      <c r="A15351">
        <v>23290</v>
      </c>
      <c r="B15351" s="15" t="s">
        <v>1880</v>
      </c>
      <c r="C15351" t="str">
        <f>_xlfn.XLOOKUP($B15351, STANDARDS!$A:$A, STANDARDS!$B:$B,,0,2)</f>
        <v>Chuckanut Fm</v>
      </c>
      <c r="D15351" t="s">
        <v>1060</v>
      </c>
      <c r="E15351" t="s">
        <v>2190</v>
      </c>
      <c r="F15351">
        <v>48.759700000000002</v>
      </c>
      <c r="G15351" s="38">
        <v>-122.48690000000001</v>
      </c>
      <c r="H15351">
        <v>1E-4</v>
      </c>
      <c r="I15351" t="s">
        <v>592</v>
      </c>
      <c r="J15351" cm="1">
        <f t="array" ref="J15351:L15351">_xlfn.XLOOKUP($C15351, AGE!$A:$A,AGE!$B:$D,,0,2)</f>
        <v>50.2</v>
      </c>
      <c r="K15351">
        <v>10</v>
      </c>
      <c r="L15351" t="str">
        <v xml:space="preserve">Mathewes et al. 2020; GSA 2018 </v>
      </c>
      <c r="M15351" t="s">
        <v>2356</v>
      </c>
      <c r="O15351">
        <v>2.1</v>
      </c>
      <c r="P15351" t="s">
        <v>2342</v>
      </c>
      <c r="S15351">
        <v>-25.8</v>
      </c>
      <c r="T15351">
        <v>0.1</v>
      </c>
      <c r="U15351" t="s">
        <v>2307</v>
      </c>
      <c r="V15351">
        <v>1</v>
      </c>
      <c r="W15351" t="s">
        <v>2550</v>
      </c>
    </row>
    <row r="15352" spans="1:23" x14ac:dyDescent="0.3">
      <c r="A15352">
        <v>23291</v>
      </c>
      <c r="B15352" s="15" t="s">
        <v>1880</v>
      </c>
      <c r="C15352" t="str">
        <f>_xlfn.XLOOKUP($B15352, STANDARDS!$A:$A, STANDARDS!$B:$B,,0,2)</f>
        <v>Chuckanut Fm</v>
      </c>
      <c r="D15352" t="s">
        <v>1060</v>
      </c>
      <c r="E15352" t="s">
        <v>2190</v>
      </c>
      <c r="F15352">
        <v>48.759700000000002</v>
      </c>
      <c r="G15352" s="38">
        <v>-122.48690000000001</v>
      </c>
      <c r="H15352">
        <v>1E-4</v>
      </c>
      <c r="I15352" t="s">
        <v>592</v>
      </c>
      <c r="J15352" cm="1">
        <f t="array" ref="J15352:L15352">_xlfn.XLOOKUP($C15352, AGE!$A:$A,AGE!$B:$D,,0,2)</f>
        <v>50.2</v>
      </c>
      <c r="K15352">
        <v>10</v>
      </c>
      <c r="L15352" t="str">
        <v xml:space="preserve">Mathewes et al. 2020; GSA 2018 </v>
      </c>
      <c r="M15352" t="s">
        <v>2356</v>
      </c>
      <c r="O15352">
        <v>40.270000000000003</v>
      </c>
      <c r="P15352" t="s">
        <v>2342</v>
      </c>
      <c r="S15352">
        <v>-25.8</v>
      </c>
      <c r="T15352">
        <v>0.1</v>
      </c>
      <c r="U15352" t="s">
        <v>2307</v>
      </c>
      <c r="V15352">
        <v>1</v>
      </c>
      <c r="W15352" t="s">
        <v>2550</v>
      </c>
    </row>
    <row r="15353" spans="1:23" x14ac:dyDescent="0.3">
      <c r="A15353">
        <v>23292</v>
      </c>
      <c r="B15353" s="15" t="s">
        <v>1880</v>
      </c>
      <c r="C15353" t="str">
        <f>_xlfn.XLOOKUP($B15353, STANDARDS!$A:$A, STANDARDS!$B:$B,,0,2)</f>
        <v>Chuckanut Fm</v>
      </c>
      <c r="D15353" t="s">
        <v>1060</v>
      </c>
      <c r="E15353" t="s">
        <v>2190</v>
      </c>
      <c r="F15353">
        <v>48.759700000000002</v>
      </c>
      <c r="G15353" s="38">
        <v>-122.48690000000001</v>
      </c>
      <c r="H15353">
        <v>1E-4</v>
      </c>
      <c r="I15353" t="s">
        <v>592</v>
      </c>
      <c r="J15353" cm="1">
        <f t="array" ref="J15353:L15353">_xlfn.XLOOKUP($C15353, AGE!$A:$A,AGE!$B:$D,,0,2)</f>
        <v>50.2</v>
      </c>
      <c r="K15353">
        <v>10</v>
      </c>
      <c r="L15353" t="str">
        <v xml:space="preserve">Mathewes et al. 2020; GSA 2018 </v>
      </c>
      <c r="M15353" t="s">
        <v>2356</v>
      </c>
      <c r="O15353">
        <v>25.06</v>
      </c>
      <c r="P15353" t="s">
        <v>2342</v>
      </c>
      <c r="S15353">
        <v>-25.1</v>
      </c>
      <c r="T15353">
        <v>0.1</v>
      </c>
      <c r="U15353" t="s">
        <v>2307</v>
      </c>
      <c r="V15353">
        <v>1</v>
      </c>
      <c r="W15353" t="s">
        <v>2550</v>
      </c>
    </row>
    <row r="15354" spans="1:23" x14ac:dyDescent="0.3">
      <c r="A15354">
        <v>23292</v>
      </c>
      <c r="B15354" s="15" t="s">
        <v>1880</v>
      </c>
      <c r="C15354" t="str">
        <f>_xlfn.XLOOKUP($B15354, STANDARDS!$A:$A, STANDARDS!$B:$B,,0,2)</f>
        <v>Chuckanut Fm</v>
      </c>
      <c r="D15354" t="s">
        <v>1060</v>
      </c>
      <c r="E15354" t="s">
        <v>2190</v>
      </c>
      <c r="F15354">
        <v>48.759700000000002</v>
      </c>
      <c r="G15354" s="38">
        <v>-122.48690000000001</v>
      </c>
      <c r="H15354">
        <v>1E-4</v>
      </c>
      <c r="I15354" t="s">
        <v>592</v>
      </c>
      <c r="J15354" cm="1">
        <f t="array" ref="J15354:L15354">_xlfn.XLOOKUP($C15354, AGE!$A:$A,AGE!$B:$D,,0,2)</f>
        <v>50.2</v>
      </c>
      <c r="K15354">
        <v>10</v>
      </c>
      <c r="L15354" t="str">
        <v xml:space="preserve">Mathewes et al. 2020; GSA 2018 </v>
      </c>
      <c r="M15354" t="s">
        <v>2356</v>
      </c>
      <c r="O15354">
        <v>32.25</v>
      </c>
      <c r="P15354" t="s">
        <v>2342</v>
      </c>
      <c r="S15354">
        <v>-25.2</v>
      </c>
      <c r="T15354">
        <v>0.1</v>
      </c>
      <c r="U15354" t="s">
        <v>2307</v>
      </c>
      <c r="V15354">
        <v>1</v>
      </c>
      <c r="W15354" t="s">
        <v>2550</v>
      </c>
    </row>
    <row r="15355" spans="1:23" x14ac:dyDescent="0.3">
      <c r="A15355">
        <v>23294</v>
      </c>
      <c r="B15355" s="15" t="s">
        <v>1880</v>
      </c>
      <c r="C15355" t="str">
        <f>_xlfn.XLOOKUP($B15355, STANDARDS!$A:$A, STANDARDS!$B:$B,,0,2)</f>
        <v>Chuckanut Fm</v>
      </c>
      <c r="D15355" t="s">
        <v>1060</v>
      </c>
      <c r="E15355" t="s">
        <v>2190</v>
      </c>
      <c r="F15355">
        <v>48.759700000000002</v>
      </c>
      <c r="G15355" s="38">
        <v>-122.48690000000001</v>
      </c>
      <c r="H15355">
        <v>1E-4</v>
      </c>
      <c r="I15355" t="s">
        <v>592</v>
      </c>
      <c r="J15355" cm="1">
        <f t="array" ref="J15355:L15355">_xlfn.XLOOKUP($C15355, AGE!$A:$A,AGE!$B:$D,,0,2)</f>
        <v>50.2</v>
      </c>
      <c r="K15355">
        <v>10</v>
      </c>
      <c r="L15355" t="str">
        <v xml:space="preserve">Mathewes et al. 2020; GSA 2018 </v>
      </c>
      <c r="M15355" t="s">
        <v>2352</v>
      </c>
      <c r="O15355">
        <v>82.36</v>
      </c>
      <c r="P15355" t="s">
        <v>2342</v>
      </c>
      <c r="S15355">
        <v>-24.4</v>
      </c>
      <c r="T15355">
        <v>0.1</v>
      </c>
      <c r="U15355" t="s">
        <v>2307</v>
      </c>
      <c r="V15355">
        <v>1</v>
      </c>
      <c r="W15355" t="s">
        <v>2550</v>
      </c>
    </row>
    <row r="15356" spans="1:23" x14ac:dyDescent="0.3">
      <c r="A15356">
        <v>23295</v>
      </c>
      <c r="B15356" s="15" t="s">
        <v>1880</v>
      </c>
      <c r="C15356" t="str">
        <f>_xlfn.XLOOKUP($B15356, STANDARDS!$A:$A, STANDARDS!$B:$B,,0,2)</f>
        <v>Chuckanut Fm</v>
      </c>
      <c r="D15356" t="s">
        <v>1060</v>
      </c>
      <c r="E15356" t="s">
        <v>2190</v>
      </c>
      <c r="F15356">
        <v>48.759700000000002</v>
      </c>
      <c r="G15356" s="38">
        <v>-122.48690000000001</v>
      </c>
      <c r="H15356">
        <v>1E-4</v>
      </c>
      <c r="I15356" t="s">
        <v>592</v>
      </c>
      <c r="J15356" cm="1">
        <f t="array" ref="J15356:L15356">_xlfn.XLOOKUP($C15356, AGE!$A:$A,AGE!$B:$D,,0,2)</f>
        <v>50.2</v>
      </c>
      <c r="K15356">
        <v>10</v>
      </c>
      <c r="L15356" t="str">
        <v xml:space="preserve">Mathewes et al. 2020; GSA 2018 </v>
      </c>
      <c r="M15356" t="s">
        <v>2356</v>
      </c>
      <c r="O15356">
        <v>7.72</v>
      </c>
      <c r="P15356" t="s">
        <v>2342</v>
      </c>
      <c r="S15356">
        <v>-25.3</v>
      </c>
      <c r="T15356">
        <v>0.1</v>
      </c>
      <c r="U15356" t="s">
        <v>2307</v>
      </c>
      <c r="V15356">
        <v>1</v>
      </c>
      <c r="W15356" t="s">
        <v>2550</v>
      </c>
    </row>
    <row r="15357" spans="1:23" x14ac:dyDescent="0.3">
      <c r="A15357">
        <v>23296</v>
      </c>
      <c r="B15357" s="15" t="s">
        <v>1880</v>
      </c>
      <c r="C15357" t="str">
        <f>_xlfn.XLOOKUP($B15357, STANDARDS!$A:$A, STANDARDS!$B:$B,,0,2)</f>
        <v>Chuckanut Fm</v>
      </c>
      <c r="D15357" t="s">
        <v>1060</v>
      </c>
      <c r="E15357" t="s">
        <v>2190</v>
      </c>
      <c r="F15357">
        <v>48.759700000000002</v>
      </c>
      <c r="G15357" s="38">
        <v>-122.48690000000001</v>
      </c>
      <c r="H15357">
        <v>1E-4</v>
      </c>
      <c r="I15357" t="s">
        <v>592</v>
      </c>
      <c r="J15357" cm="1">
        <f t="array" ref="J15357:L15357">_xlfn.XLOOKUP($C15357, AGE!$A:$A,AGE!$B:$D,,0,2)</f>
        <v>50.2</v>
      </c>
      <c r="K15357">
        <v>10</v>
      </c>
      <c r="L15357" t="str">
        <v xml:space="preserve">Mathewes et al. 2020; GSA 2018 </v>
      </c>
      <c r="M15357" t="s">
        <v>2352</v>
      </c>
      <c r="O15357">
        <v>66.33</v>
      </c>
      <c r="P15357" t="s">
        <v>2342</v>
      </c>
      <c r="S15357">
        <v>-22.4</v>
      </c>
      <c r="T15357">
        <v>0.1</v>
      </c>
      <c r="U15357" t="s">
        <v>2307</v>
      </c>
      <c r="V15357">
        <v>1</v>
      </c>
      <c r="W15357" t="s">
        <v>2550</v>
      </c>
    </row>
    <row r="15358" spans="1:23" x14ac:dyDescent="0.3">
      <c r="A15358">
        <v>23297</v>
      </c>
      <c r="B15358" s="15" t="s">
        <v>1880</v>
      </c>
      <c r="C15358" t="str">
        <f>_xlfn.XLOOKUP($B15358, STANDARDS!$A:$A, STANDARDS!$B:$B,,0,2)</f>
        <v>Chuckanut Fm</v>
      </c>
      <c r="D15358" t="s">
        <v>1060</v>
      </c>
      <c r="E15358" t="s">
        <v>2190</v>
      </c>
      <c r="F15358">
        <v>48.759700000000002</v>
      </c>
      <c r="G15358" s="38">
        <v>-122.48690000000001</v>
      </c>
      <c r="H15358">
        <v>1E-4</v>
      </c>
      <c r="I15358" t="s">
        <v>592</v>
      </c>
      <c r="J15358" cm="1">
        <f t="array" ref="J15358:L15358">_xlfn.XLOOKUP($C15358, AGE!$A:$A,AGE!$B:$D,,0,2)</f>
        <v>50.2</v>
      </c>
      <c r="K15358">
        <v>10</v>
      </c>
      <c r="L15358" t="str">
        <v xml:space="preserve">Mathewes et al. 2020; GSA 2018 </v>
      </c>
      <c r="M15358" t="s">
        <v>2356</v>
      </c>
      <c r="O15358">
        <v>0.65</v>
      </c>
      <c r="P15358" t="s">
        <v>2342</v>
      </c>
      <c r="S15358">
        <v>-25.7</v>
      </c>
      <c r="T15358">
        <v>0.1</v>
      </c>
      <c r="U15358" t="s">
        <v>2307</v>
      </c>
      <c r="V15358">
        <v>1</v>
      </c>
      <c r="W15358" t="s">
        <v>2550</v>
      </c>
    </row>
    <row r="15359" spans="1:23" x14ac:dyDescent="0.3">
      <c r="A15359">
        <v>23298</v>
      </c>
      <c r="B15359" s="15" t="s">
        <v>1880</v>
      </c>
      <c r="C15359" t="str">
        <f>_xlfn.XLOOKUP($B15359, STANDARDS!$A:$A, STANDARDS!$B:$B,,0,2)</f>
        <v>Chuckanut Fm</v>
      </c>
      <c r="D15359" t="s">
        <v>1060</v>
      </c>
      <c r="E15359" t="s">
        <v>2190</v>
      </c>
      <c r="F15359">
        <v>48.759700000000002</v>
      </c>
      <c r="G15359" s="38">
        <v>-122.48690000000001</v>
      </c>
      <c r="H15359">
        <v>1E-4</v>
      </c>
      <c r="I15359" t="s">
        <v>592</v>
      </c>
      <c r="J15359" cm="1">
        <f t="array" ref="J15359:L15359">_xlfn.XLOOKUP($C15359, AGE!$A:$A,AGE!$B:$D,,0,2)</f>
        <v>50.2</v>
      </c>
      <c r="K15359">
        <v>10</v>
      </c>
      <c r="L15359" t="str">
        <v xml:space="preserve">Mathewes et al. 2020; GSA 2018 </v>
      </c>
      <c r="M15359" t="s">
        <v>2356</v>
      </c>
      <c r="O15359">
        <v>1.59</v>
      </c>
      <c r="P15359" t="s">
        <v>2342</v>
      </c>
      <c r="S15359">
        <v>-25</v>
      </c>
      <c r="T15359">
        <v>0.1</v>
      </c>
      <c r="U15359" t="s">
        <v>2307</v>
      </c>
      <c r="V15359">
        <v>1</v>
      </c>
      <c r="W15359" t="s">
        <v>2550</v>
      </c>
    </row>
    <row r="15360" spans="1:23" x14ac:dyDescent="0.3">
      <c r="A15360">
        <v>23299</v>
      </c>
      <c r="B15360" s="15" t="s">
        <v>1880</v>
      </c>
      <c r="C15360" t="str">
        <f>_xlfn.XLOOKUP($B15360, STANDARDS!$A:$A, STANDARDS!$B:$B,,0,2)</f>
        <v>Chuckanut Fm</v>
      </c>
      <c r="D15360" t="s">
        <v>1060</v>
      </c>
      <c r="E15360" t="s">
        <v>2190</v>
      </c>
      <c r="F15360">
        <v>48.759700000000002</v>
      </c>
      <c r="G15360" s="38">
        <v>-122.48690000000001</v>
      </c>
      <c r="H15360">
        <v>1E-4</v>
      </c>
      <c r="I15360" t="s">
        <v>592</v>
      </c>
      <c r="J15360" cm="1">
        <f t="array" ref="J15360:L15360">_xlfn.XLOOKUP($C15360, AGE!$A:$A,AGE!$B:$D,,0,2)</f>
        <v>50.2</v>
      </c>
      <c r="K15360">
        <v>10</v>
      </c>
      <c r="L15360" t="str">
        <v xml:space="preserve">Mathewes et al. 2020; GSA 2018 </v>
      </c>
      <c r="M15360" t="s">
        <v>2352</v>
      </c>
      <c r="O15360">
        <v>57.9</v>
      </c>
      <c r="P15360" t="s">
        <v>2342</v>
      </c>
      <c r="S15360">
        <v>-25.6</v>
      </c>
      <c r="T15360">
        <v>0.1</v>
      </c>
      <c r="U15360" t="s">
        <v>2307</v>
      </c>
      <c r="V15360">
        <v>1</v>
      </c>
      <c r="W15360" t="s">
        <v>2550</v>
      </c>
    </row>
    <row r="15361" spans="1:23" x14ac:dyDescent="0.3">
      <c r="A15361">
        <v>23300</v>
      </c>
      <c r="B15361" s="15" t="s">
        <v>1880</v>
      </c>
      <c r="C15361" t="str">
        <f>_xlfn.XLOOKUP($B15361, STANDARDS!$A:$A, STANDARDS!$B:$B,,0,2)</f>
        <v>Chuckanut Fm</v>
      </c>
      <c r="D15361" t="s">
        <v>1060</v>
      </c>
      <c r="E15361" t="s">
        <v>2190</v>
      </c>
      <c r="F15361">
        <v>48.759700000000002</v>
      </c>
      <c r="G15361" s="38">
        <v>-122.48690000000001</v>
      </c>
      <c r="H15361">
        <v>1E-4</v>
      </c>
      <c r="I15361" t="s">
        <v>592</v>
      </c>
      <c r="J15361" cm="1">
        <f t="array" ref="J15361:L15361">_xlfn.XLOOKUP($C15361, AGE!$A:$A,AGE!$B:$D,,0,2)</f>
        <v>50.2</v>
      </c>
      <c r="K15361">
        <v>10</v>
      </c>
      <c r="L15361" t="str">
        <v xml:space="preserve">Mathewes et al. 2020; GSA 2018 </v>
      </c>
      <c r="M15361" t="s">
        <v>2353</v>
      </c>
      <c r="O15361">
        <v>0.32</v>
      </c>
      <c r="P15361" t="s">
        <v>2342</v>
      </c>
      <c r="S15361">
        <v>-24.6</v>
      </c>
      <c r="T15361">
        <v>0.1</v>
      </c>
      <c r="U15361" t="s">
        <v>2307</v>
      </c>
      <c r="V15361">
        <v>1</v>
      </c>
      <c r="W15361" t="s">
        <v>2550</v>
      </c>
    </row>
    <row r="15362" spans="1:23" x14ac:dyDescent="0.3">
      <c r="A15362">
        <v>23301</v>
      </c>
      <c r="B15362" s="15" t="s">
        <v>1880</v>
      </c>
      <c r="C15362" t="str">
        <f>_xlfn.XLOOKUP($B15362, STANDARDS!$A:$A, STANDARDS!$B:$B,,0,2)</f>
        <v>Chuckanut Fm</v>
      </c>
      <c r="D15362" t="s">
        <v>1060</v>
      </c>
      <c r="E15362" t="s">
        <v>2190</v>
      </c>
      <c r="F15362">
        <v>48.759700000000002</v>
      </c>
      <c r="G15362" s="38">
        <v>-122.48690000000001</v>
      </c>
      <c r="H15362">
        <v>1E-4</v>
      </c>
      <c r="I15362" t="s">
        <v>592</v>
      </c>
      <c r="J15362" cm="1">
        <f t="array" ref="J15362:L15362">_xlfn.XLOOKUP($C15362, AGE!$A:$A,AGE!$B:$D,,0,2)</f>
        <v>50.2</v>
      </c>
      <c r="K15362">
        <v>10</v>
      </c>
      <c r="L15362" t="str">
        <v xml:space="preserve">Mathewes et al. 2020; GSA 2018 </v>
      </c>
      <c r="M15362" t="s">
        <v>2350</v>
      </c>
      <c r="O15362">
        <v>0.41</v>
      </c>
      <c r="P15362" t="s">
        <v>2342</v>
      </c>
      <c r="S15362">
        <v>-24.8</v>
      </c>
      <c r="T15362">
        <v>0.1</v>
      </c>
      <c r="U15362" t="s">
        <v>2307</v>
      </c>
      <c r="V15362">
        <v>1</v>
      </c>
      <c r="W15362" t="s">
        <v>2550</v>
      </c>
    </row>
    <row r="15363" spans="1:23" x14ac:dyDescent="0.3">
      <c r="A15363">
        <v>23302</v>
      </c>
      <c r="B15363" s="15" t="s">
        <v>1880</v>
      </c>
      <c r="C15363" t="str">
        <f>_xlfn.XLOOKUP($B15363, STANDARDS!$A:$A, STANDARDS!$B:$B,,0,2)</f>
        <v>Chuckanut Fm</v>
      </c>
      <c r="D15363" t="s">
        <v>1060</v>
      </c>
      <c r="E15363" t="s">
        <v>2190</v>
      </c>
      <c r="F15363">
        <v>48.759700000000002</v>
      </c>
      <c r="G15363" s="38">
        <v>-122.48690000000001</v>
      </c>
      <c r="H15363">
        <v>1E-4</v>
      </c>
      <c r="I15363" t="s">
        <v>592</v>
      </c>
      <c r="J15363" cm="1">
        <f t="array" ref="J15363:L15363">_xlfn.XLOOKUP($C15363, AGE!$A:$A,AGE!$B:$D,,0,2)</f>
        <v>50.2</v>
      </c>
      <c r="K15363">
        <v>10</v>
      </c>
      <c r="L15363" t="str">
        <v xml:space="preserve">Mathewes et al. 2020; GSA 2018 </v>
      </c>
      <c r="M15363" t="s">
        <v>2352</v>
      </c>
      <c r="O15363">
        <v>1.83</v>
      </c>
      <c r="P15363" t="s">
        <v>2342</v>
      </c>
      <c r="S15363">
        <v>-23.1</v>
      </c>
      <c r="T15363">
        <v>0.1</v>
      </c>
      <c r="U15363" t="s">
        <v>2307</v>
      </c>
      <c r="V15363">
        <v>1</v>
      </c>
      <c r="W15363" t="s">
        <v>2550</v>
      </c>
    </row>
    <row r="15364" spans="1:23" x14ac:dyDescent="0.3">
      <c r="A15364">
        <v>23303</v>
      </c>
      <c r="B15364" s="15" t="s">
        <v>1880</v>
      </c>
      <c r="C15364" t="str">
        <f>_xlfn.XLOOKUP($B15364, STANDARDS!$A:$A, STANDARDS!$B:$B,,0,2)</f>
        <v>Chuckanut Fm</v>
      </c>
      <c r="D15364" t="s">
        <v>1060</v>
      </c>
      <c r="E15364" t="s">
        <v>2190</v>
      </c>
      <c r="F15364">
        <v>48.759700000000002</v>
      </c>
      <c r="G15364" s="38">
        <v>-122.48690000000001</v>
      </c>
      <c r="H15364">
        <v>1E-4</v>
      </c>
      <c r="I15364" t="s">
        <v>592</v>
      </c>
      <c r="J15364" cm="1">
        <f t="array" ref="J15364:L15364">_xlfn.XLOOKUP($C15364, AGE!$A:$A,AGE!$B:$D,,0,2)</f>
        <v>50.2</v>
      </c>
      <c r="K15364">
        <v>10</v>
      </c>
      <c r="L15364" t="str">
        <v xml:space="preserve">Mathewes et al. 2020; GSA 2018 </v>
      </c>
      <c r="M15364" t="s">
        <v>2353</v>
      </c>
      <c r="O15364">
        <v>0.85</v>
      </c>
      <c r="P15364" t="s">
        <v>2342</v>
      </c>
      <c r="S15364">
        <v>-25</v>
      </c>
      <c r="T15364">
        <v>0.1</v>
      </c>
      <c r="U15364" t="s">
        <v>2307</v>
      </c>
      <c r="V15364">
        <v>1</v>
      </c>
      <c r="W15364" t="s">
        <v>2550</v>
      </c>
    </row>
    <row r="15365" spans="1:23" x14ac:dyDescent="0.3">
      <c r="A15365">
        <v>23304</v>
      </c>
      <c r="B15365" s="15" t="s">
        <v>1880</v>
      </c>
      <c r="C15365" t="str">
        <f>_xlfn.XLOOKUP($B15365, STANDARDS!$A:$A, STANDARDS!$B:$B,,0,2)</f>
        <v>Chuckanut Fm</v>
      </c>
      <c r="D15365" t="s">
        <v>1060</v>
      </c>
      <c r="E15365" t="s">
        <v>2190</v>
      </c>
      <c r="F15365">
        <v>48.759700000000002</v>
      </c>
      <c r="G15365" s="38">
        <v>-122.48690000000001</v>
      </c>
      <c r="H15365">
        <v>1E-4</v>
      </c>
      <c r="I15365" t="s">
        <v>592</v>
      </c>
      <c r="J15365" cm="1">
        <f t="array" ref="J15365:L15365">_xlfn.XLOOKUP($C15365, AGE!$A:$A,AGE!$B:$D,,0,2)</f>
        <v>50.2</v>
      </c>
      <c r="K15365">
        <v>10</v>
      </c>
      <c r="L15365" t="str">
        <v xml:space="preserve">Mathewes et al. 2020; GSA 2018 </v>
      </c>
      <c r="M15365" t="s">
        <v>2352</v>
      </c>
      <c r="O15365">
        <v>48.53</v>
      </c>
      <c r="P15365" t="s">
        <v>2342</v>
      </c>
      <c r="S15365">
        <v>-23.1</v>
      </c>
      <c r="T15365">
        <v>0.1</v>
      </c>
      <c r="U15365" t="s">
        <v>2307</v>
      </c>
      <c r="V15365">
        <v>1</v>
      </c>
      <c r="W15365" t="s">
        <v>2550</v>
      </c>
    </row>
    <row r="15366" spans="1:23" x14ac:dyDescent="0.3">
      <c r="A15366">
        <v>23305</v>
      </c>
      <c r="B15366" s="15" t="s">
        <v>1880</v>
      </c>
      <c r="C15366" t="str">
        <f>_xlfn.XLOOKUP($B15366, STANDARDS!$A:$A, STANDARDS!$B:$B,,0,2)</f>
        <v>Chuckanut Fm</v>
      </c>
      <c r="D15366" t="s">
        <v>1060</v>
      </c>
      <c r="E15366" t="s">
        <v>2190</v>
      </c>
      <c r="F15366">
        <v>48.759700000000002</v>
      </c>
      <c r="G15366" s="38">
        <v>-122.48690000000001</v>
      </c>
      <c r="H15366">
        <v>1E-4</v>
      </c>
      <c r="I15366" t="s">
        <v>592</v>
      </c>
      <c r="J15366" cm="1">
        <f t="array" ref="J15366:L15366">_xlfn.XLOOKUP($C15366, AGE!$A:$A,AGE!$B:$D,,0,2)</f>
        <v>50.2</v>
      </c>
      <c r="K15366">
        <v>10</v>
      </c>
      <c r="L15366" t="str">
        <v xml:space="preserve">Mathewes et al. 2020; GSA 2018 </v>
      </c>
      <c r="O15366">
        <v>3.53</v>
      </c>
      <c r="P15366" t="s">
        <v>2342</v>
      </c>
      <c r="S15366">
        <v>-24.2</v>
      </c>
      <c r="T15366">
        <v>0.1</v>
      </c>
      <c r="U15366" t="s">
        <v>2307</v>
      </c>
      <c r="V15366">
        <v>1</v>
      </c>
      <c r="W15366" t="s">
        <v>2550</v>
      </c>
    </row>
    <row r="15367" spans="1:23" x14ac:dyDescent="0.3">
      <c r="A15367">
        <v>23305</v>
      </c>
      <c r="B15367" s="15" t="s">
        <v>1880</v>
      </c>
      <c r="C15367" t="str">
        <f>_xlfn.XLOOKUP($B15367, STANDARDS!$A:$A, STANDARDS!$B:$B,,0,2)</f>
        <v>Chuckanut Fm</v>
      </c>
      <c r="D15367" t="s">
        <v>1060</v>
      </c>
      <c r="E15367" t="s">
        <v>2190</v>
      </c>
      <c r="F15367">
        <v>48.759700000000002</v>
      </c>
      <c r="G15367" s="38">
        <v>-122.48690000000001</v>
      </c>
      <c r="H15367">
        <v>1E-4</v>
      </c>
      <c r="I15367" t="s">
        <v>592</v>
      </c>
      <c r="J15367" cm="1">
        <f t="array" ref="J15367:L15367">_xlfn.XLOOKUP($C15367, AGE!$A:$A,AGE!$B:$D,,0,2)</f>
        <v>50.2</v>
      </c>
      <c r="K15367">
        <v>10</v>
      </c>
      <c r="L15367" t="str">
        <v xml:space="preserve">Mathewes et al. 2020; GSA 2018 </v>
      </c>
      <c r="O15367">
        <v>2.92</v>
      </c>
      <c r="P15367" t="s">
        <v>2342</v>
      </c>
      <c r="S15367">
        <v>-25.2</v>
      </c>
      <c r="T15367">
        <v>0.1</v>
      </c>
      <c r="U15367" t="s">
        <v>2307</v>
      </c>
      <c r="V15367">
        <v>1</v>
      </c>
      <c r="W15367" t="s">
        <v>2550</v>
      </c>
    </row>
    <row r="15368" spans="1:23" x14ac:dyDescent="0.3">
      <c r="A15368">
        <v>23307</v>
      </c>
      <c r="B15368" s="15" t="s">
        <v>1880</v>
      </c>
      <c r="C15368" t="str">
        <f>_xlfn.XLOOKUP($B15368, STANDARDS!$A:$A, STANDARDS!$B:$B,,0,2)</f>
        <v>Chuckanut Fm</v>
      </c>
      <c r="D15368" t="s">
        <v>1060</v>
      </c>
      <c r="E15368" t="s">
        <v>2190</v>
      </c>
      <c r="F15368">
        <v>48.759700000000002</v>
      </c>
      <c r="G15368" s="38">
        <v>-122.48690000000001</v>
      </c>
      <c r="H15368">
        <v>1E-4</v>
      </c>
      <c r="I15368" t="s">
        <v>592</v>
      </c>
      <c r="J15368" cm="1">
        <f t="array" ref="J15368:L15368">_xlfn.XLOOKUP($C15368, AGE!$A:$A,AGE!$B:$D,,0,2)</f>
        <v>50.2</v>
      </c>
      <c r="K15368">
        <v>10</v>
      </c>
      <c r="L15368" t="str">
        <v xml:space="preserve">Mathewes et al. 2020; GSA 2018 </v>
      </c>
      <c r="O15368">
        <v>9.68</v>
      </c>
      <c r="P15368" t="s">
        <v>2342</v>
      </c>
      <c r="S15368">
        <v>-24.6</v>
      </c>
      <c r="T15368">
        <v>0.1</v>
      </c>
      <c r="U15368" t="s">
        <v>2307</v>
      </c>
      <c r="V15368">
        <v>1</v>
      </c>
      <c r="W15368" t="s">
        <v>2550</v>
      </c>
    </row>
    <row r="15369" spans="1:23" x14ac:dyDescent="0.3">
      <c r="A15369">
        <v>23307</v>
      </c>
      <c r="B15369" s="15" t="s">
        <v>1880</v>
      </c>
      <c r="C15369" t="str">
        <f>_xlfn.XLOOKUP($B15369, STANDARDS!$A:$A, STANDARDS!$B:$B,,0,2)</f>
        <v>Chuckanut Fm</v>
      </c>
      <c r="D15369" t="s">
        <v>1060</v>
      </c>
      <c r="E15369" t="s">
        <v>2190</v>
      </c>
      <c r="F15369">
        <v>48.759700000000002</v>
      </c>
      <c r="G15369" s="38">
        <v>-122.48690000000001</v>
      </c>
      <c r="H15369">
        <v>1E-4</v>
      </c>
      <c r="I15369" t="s">
        <v>592</v>
      </c>
      <c r="J15369" cm="1">
        <f t="array" ref="J15369:L15369">_xlfn.XLOOKUP($C15369, AGE!$A:$A,AGE!$B:$D,,0,2)</f>
        <v>50.2</v>
      </c>
      <c r="K15369">
        <v>10</v>
      </c>
      <c r="L15369" t="str">
        <v xml:space="preserve">Mathewes et al. 2020; GSA 2018 </v>
      </c>
      <c r="O15369">
        <v>7.0000000000000007E-2</v>
      </c>
      <c r="P15369" t="s">
        <v>2342</v>
      </c>
      <c r="S15369">
        <v>-25.4</v>
      </c>
      <c r="T15369">
        <v>0.1</v>
      </c>
      <c r="U15369" t="s">
        <v>2307</v>
      </c>
      <c r="V15369">
        <v>1</v>
      </c>
      <c r="W15369" t="s">
        <v>2550</v>
      </c>
    </row>
    <row r="15370" spans="1:23" x14ac:dyDescent="0.3">
      <c r="A15370">
        <v>23309</v>
      </c>
      <c r="B15370" s="15" t="s">
        <v>1882</v>
      </c>
      <c r="C15370" t="str">
        <f>_xlfn.XLOOKUP($B15370, STANDARDS!$A:$A, STANDARDS!$B:$B,,0,2)</f>
        <v>Paskapoo Fm</v>
      </c>
      <c r="D15370" t="s">
        <v>517</v>
      </c>
      <c r="E15370" t="s">
        <v>2191</v>
      </c>
      <c r="F15370" s="38">
        <v>53.4</v>
      </c>
      <c r="G15370" s="38">
        <v>-117.58329999999999</v>
      </c>
      <c r="H15370">
        <v>1E-4</v>
      </c>
      <c r="I15370" t="s">
        <v>592</v>
      </c>
      <c r="J15370" cm="1">
        <f t="array" ref="J15370:L15370">_xlfn.XLOOKUP($C15370, AGE!$A:$A,AGE!$B:$D,,0,2)</f>
        <v>61</v>
      </c>
      <c r="K15370">
        <v>5</v>
      </c>
      <c r="L15370" t="str">
        <v>GSA 2018</v>
      </c>
      <c r="M15370" t="s">
        <v>2350</v>
      </c>
      <c r="O15370">
        <v>7.0000000000000007E-2</v>
      </c>
      <c r="P15370" t="s">
        <v>2342</v>
      </c>
      <c r="S15370">
        <v>-25.1</v>
      </c>
      <c r="T15370">
        <v>0.1</v>
      </c>
      <c r="U15370" t="s">
        <v>2307</v>
      </c>
      <c r="V15370">
        <v>1</v>
      </c>
      <c r="W15370" t="s">
        <v>2550</v>
      </c>
    </row>
    <row r="15371" spans="1:23" x14ac:dyDescent="0.3">
      <c r="A15371">
        <v>23310</v>
      </c>
      <c r="B15371" s="15" t="s">
        <v>1882</v>
      </c>
      <c r="C15371" t="str">
        <f>_xlfn.XLOOKUP($B15371, STANDARDS!$A:$A, STANDARDS!$B:$B,,0,2)</f>
        <v>Paskapoo Fm</v>
      </c>
      <c r="D15371" t="s">
        <v>517</v>
      </c>
      <c r="E15371" t="s">
        <v>2191</v>
      </c>
      <c r="F15371" s="38">
        <v>53.4</v>
      </c>
      <c r="G15371" s="38">
        <v>-117.58329999999999</v>
      </c>
      <c r="H15371">
        <v>1E-4</v>
      </c>
      <c r="I15371" t="s">
        <v>592</v>
      </c>
      <c r="J15371" cm="1">
        <f t="array" ref="J15371:L15371">_xlfn.XLOOKUP($C15371, AGE!$A:$A,AGE!$B:$D,,0,2)</f>
        <v>61</v>
      </c>
      <c r="K15371">
        <v>5</v>
      </c>
      <c r="L15371" t="str">
        <v>GSA 2018</v>
      </c>
      <c r="M15371" t="s">
        <v>2350</v>
      </c>
      <c r="O15371">
        <v>0.15</v>
      </c>
      <c r="P15371" t="s">
        <v>2342</v>
      </c>
      <c r="S15371">
        <v>-24.4</v>
      </c>
      <c r="T15371">
        <v>0.1</v>
      </c>
      <c r="U15371" t="s">
        <v>2307</v>
      </c>
      <c r="V15371">
        <v>1</v>
      </c>
      <c r="W15371" t="s">
        <v>2550</v>
      </c>
    </row>
    <row r="15372" spans="1:23" x14ac:dyDescent="0.3">
      <c r="A15372">
        <v>23311</v>
      </c>
      <c r="B15372" s="15" t="s">
        <v>1882</v>
      </c>
      <c r="C15372" t="str">
        <f>_xlfn.XLOOKUP($B15372, STANDARDS!$A:$A, STANDARDS!$B:$B,,0,2)</f>
        <v>Paskapoo Fm</v>
      </c>
      <c r="D15372" t="s">
        <v>517</v>
      </c>
      <c r="E15372" t="s">
        <v>2191</v>
      </c>
      <c r="F15372" s="38">
        <v>53.4</v>
      </c>
      <c r="G15372" s="38">
        <v>-117.58329999999999</v>
      </c>
      <c r="H15372">
        <v>1E-4</v>
      </c>
      <c r="I15372" t="s">
        <v>592</v>
      </c>
      <c r="J15372" cm="1">
        <f t="array" ref="J15372:L15372">_xlfn.XLOOKUP($C15372, AGE!$A:$A,AGE!$B:$D,,0,2)</f>
        <v>61</v>
      </c>
      <c r="K15372">
        <v>5</v>
      </c>
      <c r="L15372" t="str">
        <v>GSA 2018</v>
      </c>
      <c r="M15372" t="s">
        <v>2357</v>
      </c>
      <c r="O15372">
        <v>1.58</v>
      </c>
      <c r="P15372" t="s">
        <v>2342</v>
      </c>
      <c r="S15372">
        <v>-23.7</v>
      </c>
      <c r="T15372">
        <v>0.1</v>
      </c>
      <c r="U15372" t="s">
        <v>2307</v>
      </c>
      <c r="V15372">
        <v>1</v>
      </c>
      <c r="W15372" t="s">
        <v>2550</v>
      </c>
    </row>
    <row r="15373" spans="1:23" x14ac:dyDescent="0.3">
      <c r="A15373">
        <v>23312</v>
      </c>
      <c r="B15373" s="15" t="s">
        <v>1882</v>
      </c>
      <c r="C15373" t="str">
        <f>_xlfn.XLOOKUP($B15373, STANDARDS!$A:$A, STANDARDS!$B:$B,,0,2)</f>
        <v>Paskapoo Fm</v>
      </c>
      <c r="D15373" t="s">
        <v>517</v>
      </c>
      <c r="E15373" t="s">
        <v>2191</v>
      </c>
      <c r="F15373" s="38">
        <v>53.4</v>
      </c>
      <c r="G15373" s="38">
        <v>-117.58329999999999</v>
      </c>
      <c r="H15373">
        <v>1E-4</v>
      </c>
      <c r="I15373" t="s">
        <v>592</v>
      </c>
      <c r="J15373" cm="1">
        <f t="array" ref="J15373:L15373">_xlfn.XLOOKUP($C15373, AGE!$A:$A,AGE!$B:$D,,0,2)</f>
        <v>61</v>
      </c>
      <c r="K15373">
        <v>5</v>
      </c>
      <c r="L15373" t="str">
        <v>GSA 2018</v>
      </c>
      <c r="M15373" t="s">
        <v>2357</v>
      </c>
      <c r="O15373">
        <v>1.98</v>
      </c>
      <c r="P15373" t="s">
        <v>2342</v>
      </c>
      <c r="S15373">
        <v>-23.3</v>
      </c>
      <c r="T15373">
        <v>0.1</v>
      </c>
      <c r="U15373" t="s">
        <v>2307</v>
      </c>
      <c r="V15373">
        <v>1</v>
      </c>
      <c r="W15373" t="s">
        <v>2550</v>
      </c>
    </row>
    <row r="15374" spans="1:23" x14ac:dyDescent="0.3">
      <c r="A15374">
        <v>23313</v>
      </c>
      <c r="B15374" s="15" t="s">
        <v>1882</v>
      </c>
      <c r="C15374" t="str">
        <f>_xlfn.XLOOKUP($B15374, STANDARDS!$A:$A, STANDARDS!$B:$B,,0,2)</f>
        <v>Paskapoo Fm</v>
      </c>
      <c r="D15374" t="s">
        <v>517</v>
      </c>
      <c r="E15374" t="s">
        <v>2191</v>
      </c>
      <c r="F15374" s="38">
        <v>53.4</v>
      </c>
      <c r="G15374" s="38">
        <v>-117.58329999999999</v>
      </c>
      <c r="H15374">
        <v>1E-4</v>
      </c>
      <c r="I15374" t="s">
        <v>592</v>
      </c>
      <c r="J15374" cm="1">
        <f t="array" ref="J15374:L15374">_xlfn.XLOOKUP($C15374, AGE!$A:$A,AGE!$B:$D,,0,2)</f>
        <v>61</v>
      </c>
      <c r="K15374">
        <v>5</v>
      </c>
      <c r="L15374" t="str">
        <v>GSA 2018</v>
      </c>
      <c r="M15374" t="s">
        <v>2357</v>
      </c>
      <c r="O15374">
        <v>1.36</v>
      </c>
      <c r="P15374" t="s">
        <v>2342</v>
      </c>
      <c r="S15374">
        <v>-24</v>
      </c>
      <c r="T15374">
        <v>0.1</v>
      </c>
      <c r="U15374" t="s">
        <v>2307</v>
      </c>
      <c r="V15374">
        <v>1</v>
      </c>
      <c r="W15374" t="s">
        <v>2550</v>
      </c>
    </row>
    <row r="15375" spans="1:23" x14ac:dyDescent="0.3">
      <c r="A15375">
        <v>23313</v>
      </c>
      <c r="B15375" s="15" t="s">
        <v>1882</v>
      </c>
      <c r="C15375" t="str">
        <f>_xlfn.XLOOKUP($B15375, STANDARDS!$A:$A, STANDARDS!$B:$B,,0,2)</f>
        <v>Paskapoo Fm</v>
      </c>
      <c r="D15375" t="s">
        <v>517</v>
      </c>
      <c r="E15375" t="s">
        <v>2191</v>
      </c>
      <c r="F15375" s="38">
        <v>53.4</v>
      </c>
      <c r="G15375" s="38">
        <v>-117.58329999999999</v>
      </c>
      <c r="H15375">
        <v>1E-4</v>
      </c>
      <c r="I15375" t="s">
        <v>592</v>
      </c>
      <c r="J15375" cm="1">
        <f t="array" ref="J15375:L15375">_xlfn.XLOOKUP($C15375, AGE!$A:$A,AGE!$B:$D,,0,2)</f>
        <v>61</v>
      </c>
      <c r="K15375">
        <v>5</v>
      </c>
      <c r="L15375" t="str">
        <v>GSA 2018</v>
      </c>
      <c r="M15375" t="s">
        <v>2357</v>
      </c>
      <c r="O15375">
        <v>1.37</v>
      </c>
      <c r="P15375" t="s">
        <v>2342</v>
      </c>
      <c r="S15375">
        <v>-24.3</v>
      </c>
      <c r="T15375">
        <v>0.1</v>
      </c>
      <c r="U15375" t="s">
        <v>2307</v>
      </c>
      <c r="V15375">
        <v>1</v>
      </c>
      <c r="W15375" t="s">
        <v>2550</v>
      </c>
    </row>
    <row r="15376" spans="1:23" x14ac:dyDescent="0.3">
      <c r="A15376">
        <v>23315</v>
      </c>
      <c r="B15376" s="15" t="s">
        <v>1882</v>
      </c>
      <c r="C15376" t="str">
        <f>_xlfn.XLOOKUP($B15376, STANDARDS!$A:$A, STANDARDS!$B:$B,,0,2)</f>
        <v>Paskapoo Fm</v>
      </c>
      <c r="D15376" t="s">
        <v>517</v>
      </c>
      <c r="E15376" t="s">
        <v>2191</v>
      </c>
      <c r="F15376" s="38">
        <v>53.4</v>
      </c>
      <c r="G15376" s="38">
        <v>-117.58329999999999</v>
      </c>
      <c r="H15376">
        <v>1E-4</v>
      </c>
      <c r="I15376" t="s">
        <v>592</v>
      </c>
      <c r="J15376" cm="1">
        <f t="array" ref="J15376:L15376">_xlfn.XLOOKUP($C15376, AGE!$A:$A,AGE!$B:$D,,0,2)</f>
        <v>61</v>
      </c>
      <c r="K15376">
        <v>5</v>
      </c>
      <c r="L15376" t="str">
        <v>GSA 2018</v>
      </c>
      <c r="M15376" t="s">
        <v>2357</v>
      </c>
      <c r="O15376">
        <v>3.58</v>
      </c>
      <c r="P15376" t="s">
        <v>2342</v>
      </c>
      <c r="S15376">
        <v>-23.5</v>
      </c>
      <c r="T15376">
        <v>0.1</v>
      </c>
      <c r="U15376" t="s">
        <v>2307</v>
      </c>
      <c r="V15376">
        <v>1</v>
      </c>
      <c r="W15376" t="s">
        <v>2550</v>
      </c>
    </row>
    <row r="15377" spans="1:23" x14ac:dyDescent="0.3">
      <c r="A15377">
        <v>23316</v>
      </c>
      <c r="B15377" s="15" t="s">
        <v>1882</v>
      </c>
      <c r="C15377" t="str">
        <f>_xlfn.XLOOKUP($B15377, STANDARDS!$A:$A, STANDARDS!$B:$B,,0,2)</f>
        <v>Paskapoo Fm</v>
      </c>
      <c r="D15377" t="s">
        <v>517</v>
      </c>
      <c r="E15377" t="s">
        <v>2191</v>
      </c>
      <c r="F15377" s="38">
        <v>53.4</v>
      </c>
      <c r="G15377" s="38">
        <v>-117.58329999999999</v>
      </c>
      <c r="H15377">
        <v>1E-4</v>
      </c>
      <c r="I15377" t="s">
        <v>592</v>
      </c>
      <c r="J15377" cm="1">
        <f t="array" ref="J15377:L15377">_xlfn.XLOOKUP($C15377, AGE!$A:$A,AGE!$B:$D,,0,2)</f>
        <v>61</v>
      </c>
      <c r="K15377">
        <v>5</v>
      </c>
      <c r="L15377" t="str">
        <v>GSA 2018</v>
      </c>
      <c r="M15377" t="s">
        <v>2357</v>
      </c>
      <c r="O15377">
        <v>1.0900000000000001</v>
      </c>
      <c r="P15377" t="s">
        <v>2342</v>
      </c>
      <c r="S15377">
        <v>-25.3</v>
      </c>
      <c r="T15377">
        <v>0.1</v>
      </c>
      <c r="U15377" t="s">
        <v>2307</v>
      </c>
      <c r="V15377">
        <v>1</v>
      </c>
      <c r="W15377" t="s">
        <v>2550</v>
      </c>
    </row>
    <row r="15378" spans="1:23" x14ac:dyDescent="0.3">
      <c r="A15378">
        <v>23317</v>
      </c>
      <c r="B15378" s="15" t="s">
        <v>1882</v>
      </c>
      <c r="C15378" t="str">
        <f>_xlfn.XLOOKUP($B15378, STANDARDS!$A:$A, STANDARDS!$B:$B,,0,2)</f>
        <v>Paskapoo Fm</v>
      </c>
      <c r="D15378" t="s">
        <v>517</v>
      </c>
      <c r="E15378" t="s">
        <v>2191</v>
      </c>
      <c r="F15378" s="38">
        <v>53.4</v>
      </c>
      <c r="G15378" s="38">
        <v>-117.58329999999999</v>
      </c>
      <c r="H15378">
        <v>1E-4</v>
      </c>
      <c r="I15378" t="s">
        <v>592</v>
      </c>
      <c r="J15378" cm="1">
        <f t="array" ref="J15378:L15378">_xlfn.XLOOKUP($C15378, AGE!$A:$A,AGE!$B:$D,,0,2)</f>
        <v>61</v>
      </c>
      <c r="K15378">
        <v>5</v>
      </c>
      <c r="L15378" t="str">
        <v>GSA 2018</v>
      </c>
      <c r="M15378" t="s">
        <v>2357</v>
      </c>
      <c r="O15378">
        <v>0.86</v>
      </c>
      <c r="P15378" t="s">
        <v>2342</v>
      </c>
      <c r="S15378">
        <v>-24.9</v>
      </c>
      <c r="T15378">
        <v>0.1</v>
      </c>
      <c r="U15378" t="s">
        <v>2307</v>
      </c>
      <c r="V15378">
        <v>1</v>
      </c>
      <c r="W15378" t="s">
        <v>2550</v>
      </c>
    </row>
    <row r="15379" spans="1:23" x14ac:dyDescent="0.3">
      <c r="A15379">
        <v>23318</v>
      </c>
      <c r="B15379" s="15" t="s">
        <v>1882</v>
      </c>
      <c r="C15379" t="str">
        <f>_xlfn.XLOOKUP($B15379, STANDARDS!$A:$A, STANDARDS!$B:$B,,0,2)</f>
        <v>Paskapoo Fm</v>
      </c>
      <c r="D15379" t="s">
        <v>517</v>
      </c>
      <c r="E15379" t="s">
        <v>2191</v>
      </c>
      <c r="F15379" s="38">
        <v>53.4</v>
      </c>
      <c r="G15379" s="38">
        <v>-117.58329999999999</v>
      </c>
      <c r="H15379">
        <v>1E-4</v>
      </c>
      <c r="I15379" t="s">
        <v>592</v>
      </c>
      <c r="J15379" cm="1">
        <f t="array" ref="J15379:L15379">_xlfn.XLOOKUP($C15379, AGE!$A:$A,AGE!$B:$D,,0,2)</f>
        <v>61</v>
      </c>
      <c r="K15379">
        <v>5</v>
      </c>
      <c r="L15379" t="str">
        <v>GSA 2018</v>
      </c>
      <c r="M15379" t="s">
        <v>2357</v>
      </c>
      <c r="O15379">
        <v>26.78</v>
      </c>
      <c r="P15379" t="s">
        <v>2342</v>
      </c>
      <c r="S15379">
        <v>-24</v>
      </c>
      <c r="T15379">
        <v>0.1</v>
      </c>
      <c r="U15379" t="s">
        <v>2307</v>
      </c>
      <c r="V15379">
        <v>1</v>
      </c>
      <c r="W15379" t="s">
        <v>2550</v>
      </c>
    </row>
    <row r="15380" spans="1:23" x14ac:dyDescent="0.3">
      <c r="A15380">
        <v>23319</v>
      </c>
      <c r="B15380" s="15" t="s">
        <v>1882</v>
      </c>
      <c r="C15380" t="str">
        <f>_xlfn.XLOOKUP($B15380, STANDARDS!$A:$A, STANDARDS!$B:$B,,0,2)</f>
        <v>Paskapoo Fm</v>
      </c>
      <c r="D15380" t="s">
        <v>517</v>
      </c>
      <c r="E15380" t="s">
        <v>2191</v>
      </c>
      <c r="F15380" s="38">
        <v>53.4</v>
      </c>
      <c r="G15380" s="38">
        <v>-117.58329999999999</v>
      </c>
      <c r="H15380">
        <v>1E-4</v>
      </c>
      <c r="I15380" t="s">
        <v>592</v>
      </c>
      <c r="J15380" cm="1">
        <f t="array" ref="J15380:L15380">_xlfn.XLOOKUP($C15380, AGE!$A:$A,AGE!$B:$D,,0,2)</f>
        <v>61</v>
      </c>
      <c r="K15380">
        <v>5</v>
      </c>
      <c r="L15380" t="str">
        <v>GSA 2018</v>
      </c>
      <c r="M15380" t="s">
        <v>2352</v>
      </c>
      <c r="O15380">
        <v>54.79</v>
      </c>
      <c r="P15380" t="s">
        <v>2342</v>
      </c>
      <c r="S15380">
        <v>-23.4</v>
      </c>
      <c r="T15380">
        <v>0.1</v>
      </c>
      <c r="U15380" t="s">
        <v>2307</v>
      </c>
      <c r="V15380">
        <v>1</v>
      </c>
      <c r="W15380" t="s">
        <v>2550</v>
      </c>
    </row>
    <row r="15381" spans="1:23" x14ac:dyDescent="0.3">
      <c r="A15381">
        <v>23320</v>
      </c>
      <c r="B15381" s="15" t="s">
        <v>1882</v>
      </c>
      <c r="C15381" t="str">
        <f>_xlfn.XLOOKUP($B15381, STANDARDS!$A:$A, STANDARDS!$B:$B,,0,2)</f>
        <v>Paskapoo Fm</v>
      </c>
      <c r="D15381" t="s">
        <v>517</v>
      </c>
      <c r="E15381" t="s">
        <v>2191</v>
      </c>
      <c r="F15381" s="38">
        <v>53.4</v>
      </c>
      <c r="G15381" s="38">
        <v>-117.58329999999999</v>
      </c>
      <c r="H15381">
        <v>1E-4</v>
      </c>
      <c r="I15381" t="s">
        <v>592</v>
      </c>
      <c r="J15381" cm="1">
        <f t="array" ref="J15381:L15381">_xlfn.XLOOKUP($C15381, AGE!$A:$A,AGE!$B:$D,,0,2)</f>
        <v>61</v>
      </c>
      <c r="K15381">
        <v>5</v>
      </c>
      <c r="L15381" t="str">
        <v>GSA 2018</v>
      </c>
      <c r="M15381" t="s">
        <v>2357</v>
      </c>
      <c r="O15381">
        <v>20.420000000000002</v>
      </c>
      <c r="P15381" t="s">
        <v>2342</v>
      </c>
      <c r="S15381">
        <v>-24.3</v>
      </c>
      <c r="T15381">
        <v>0.1</v>
      </c>
      <c r="U15381" t="s">
        <v>2307</v>
      </c>
      <c r="V15381">
        <v>1</v>
      </c>
      <c r="W15381" t="s">
        <v>2550</v>
      </c>
    </row>
    <row r="15382" spans="1:23" x14ac:dyDescent="0.3">
      <c r="A15382">
        <v>23321</v>
      </c>
      <c r="B15382" s="15" t="s">
        <v>1882</v>
      </c>
      <c r="C15382" t="str">
        <f>_xlfn.XLOOKUP($B15382, STANDARDS!$A:$A, STANDARDS!$B:$B,,0,2)</f>
        <v>Paskapoo Fm</v>
      </c>
      <c r="D15382" t="s">
        <v>517</v>
      </c>
      <c r="E15382" t="s">
        <v>2191</v>
      </c>
      <c r="F15382" s="38">
        <v>53.4</v>
      </c>
      <c r="G15382" s="38">
        <v>-117.58329999999999</v>
      </c>
      <c r="H15382">
        <v>1E-4</v>
      </c>
      <c r="I15382" t="s">
        <v>592</v>
      </c>
      <c r="J15382" cm="1">
        <f t="array" ref="J15382:L15382">_xlfn.XLOOKUP($C15382, AGE!$A:$A,AGE!$B:$D,,0,2)</f>
        <v>61</v>
      </c>
      <c r="K15382">
        <v>5</v>
      </c>
      <c r="L15382" t="str">
        <v>GSA 2018</v>
      </c>
      <c r="M15382" t="s">
        <v>2358</v>
      </c>
      <c r="O15382">
        <v>0.27</v>
      </c>
      <c r="P15382" t="s">
        <v>2342</v>
      </c>
      <c r="S15382">
        <v>-23.8</v>
      </c>
      <c r="T15382">
        <v>0.1</v>
      </c>
      <c r="U15382" t="s">
        <v>2307</v>
      </c>
      <c r="V15382">
        <v>1</v>
      </c>
      <c r="W15382" t="s">
        <v>2550</v>
      </c>
    </row>
    <row r="15383" spans="1:23" x14ac:dyDescent="0.3">
      <c r="A15383">
        <v>23321</v>
      </c>
      <c r="B15383" s="15" t="s">
        <v>1882</v>
      </c>
      <c r="C15383" t="str">
        <f>_xlfn.XLOOKUP($B15383, STANDARDS!$A:$A, STANDARDS!$B:$B,,0,2)</f>
        <v>Paskapoo Fm</v>
      </c>
      <c r="D15383" t="s">
        <v>517</v>
      </c>
      <c r="E15383" t="s">
        <v>2191</v>
      </c>
      <c r="F15383" s="38">
        <v>53.4</v>
      </c>
      <c r="G15383" s="38">
        <v>-117.58329999999999</v>
      </c>
      <c r="H15383">
        <v>1E-4</v>
      </c>
      <c r="I15383" t="s">
        <v>592</v>
      </c>
      <c r="J15383" cm="1">
        <f t="array" ref="J15383:L15383">_xlfn.XLOOKUP($C15383, AGE!$A:$A,AGE!$B:$D,,0,2)</f>
        <v>61</v>
      </c>
      <c r="K15383">
        <v>5</v>
      </c>
      <c r="L15383" t="str">
        <v>GSA 2018</v>
      </c>
      <c r="M15383" t="s">
        <v>2358</v>
      </c>
      <c r="O15383">
        <v>0.21</v>
      </c>
      <c r="P15383" t="s">
        <v>2342</v>
      </c>
      <c r="S15383">
        <v>-24.2</v>
      </c>
      <c r="T15383">
        <v>0.1</v>
      </c>
      <c r="U15383" t="s">
        <v>2307</v>
      </c>
      <c r="V15383">
        <v>1</v>
      </c>
      <c r="W15383" t="s">
        <v>2550</v>
      </c>
    </row>
    <row r="15384" spans="1:23" x14ac:dyDescent="0.3">
      <c r="A15384">
        <v>23323</v>
      </c>
      <c r="B15384" s="15" t="s">
        <v>1882</v>
      </c>
      <c r="C15384" t="str">
        <f>_xlfn.XLOOKUP($B15384, STANDARDS!$A:$A, STANDARDS!$B:$B,,0,2)</f>
        <v>Paskapoo Fm</v>
      </c>
      <c r="D15384" t="s">
        <v>517</v>
      </c>
      <c r="E15384" t="s">
        <v>2191</v>
      </c>
      <c r="F15384" s="38">
        <v>53.4</v>
      </c>
      <c r="G15384" s="38">
        <v>-117.58329999999999</v>
      </c>
      <c r="H15384">
        <v>1E-4</v>
      </c>
      <c r="I15384" t="s">
        <v>592</v>
      </c>
      <c r="J15384" cm="1">
        <f t="array" ref="J15384:L15384">_xlfn.XLOOKUP($C15384, AGE!$A:$A,AGE!$B:$D,,0,2)</f>
        <v>61</v>
      </c>
      <c r="K15384">
        <v>5</v>
      </c>
      <c r="L15384" t="str">
        <v>GSA 2018</v>
      </c>
      <c r="M15384" t="s">
        <v>2359</v>
      </c>
      <c r="O15384">
        <v>0.08</v>
      </c>
      <c r="P15384" t="s">
        <v>2342</v>
      </c>
      <c r="S15384">
        <v>-24.6</v>
      </c>
      <c r="T15384">
        <v>0.1</v>
      </c>
      <c r="U15384" t="s">
        <v>2307</v>
      </c>
      <c r="V15384">
        <v>1</v>
      </c>
      <c r="W15384" t="s">
        <v>2550</v>
      </c>
    </row>
    <row r="15385" spans="1:23" x14ac:dyDescent="0.3">
      <c r="A15385">
        <v>23324</v>
      </c>
      <c r="B15385" s="15" t="s">
        <v>1882</v>
      </c>
      <c r="C15385" t="str">
        <f>_xlfn.XLOOKUP($B15385, STANDARDS!$A:$A, STANDARDS!$B:$B,,0,2)</f>
        <v>Paskapoo Fm</v>
      </c>
      <c r="D15385" t="s">
        <v>517</v>
      </c>
      <c r="E15385" t="s">
        <v>2191</v>
      </c>
      <c r="F15385" s="38">
        <v>53.4</v>
      </c>
      <c r="G15385" s="38">
        <v>-117.58329999999999</v>
      </c>
      <c r="H15385">
        <v>1E-4</v>
      </c>
      <c r="I15385" t="s">
        <v>592</v>
      </c>
      <c r="J15385" cm="1">
        <f t="array" ref="J15385:L15385">_xlfn.XLOOKUP($C15385, AGE!$A:$A,AGE!$B:$D,,0,2)</f>
        <v>61</v>
      </c>
      <c r="K15385">
        <v>5</v>
      </c>
      <c r="L15385" t="str">
        <v>GSA 2018</v>
      </c>
      <c r="M15385" t="s">
        <v>2353</v>
      </c>
      <c r="O15385">
        <v>0.19</v>
      </c>
      <c r="P15385" t="s">
        <v>2342</v>
      </c>
      <c r="S15385">
        <v>-23.7</v>
      </c>
      <c r="T15385">
        <v>0.1</v>
      </c>
      <c r="U15385" t="s">
        <v>2307</v>
      </c>
      <c r="V15385">
        <v>1</v>
      </c>
      <c r="W15385" t="s">
        <v>2550</v>
      </c>
    </row>
    <row r="15386" spans="1:23" x14ac:dyDescent="0.3">
      <c r="A15386">
        <v>23325</v>
      </c>
      <c r="B15386" s="15" t="s">
        <v>1882</v>
      </c>
      <c r="C15386" t="str">
        <f>_xlfn.XLOOKUP($B15386, STANDARDS!$A:$A, STANDARDS!$B:$B,,0,2)</f>
        <v>Paskapoo Fm</v>
      </c>
      <c r="D15386" t="s">
        <v>517</v>
      </c>
      <c r="E15386" t="s">
        <v>2191</v>
      </c>
      <c r="F15386" s="38">
        <v>53.4</v>
      </c>
      <c r="G15386" s="38">
        <v>-117.58329999999999</v>
      </c>
      <c r="H15386">
        <v>1E-4</v>
      </c>
      <c r="I15386" t="s">
        <v>592</v>
      </c>
      <c r="J15386" cm="1">
        <f t="array" ref="J15386:L15386">_xlfn.XLOOKUP($C15386, AGE!$A:$A,AGE!$B:$D,,0,2)</f>
        <v>61</v>
      </c>
      <c r="K15386">
        <v>5</v>
      </c>
      <c r="L15386" t="str">
        <v>GSA 2018</v>
      </c>
      <c r="M15386" t="s">
        <v>2358</v>
      </c>
      <c r="O15386">
        <v>0.37</v>
      </c>
      <c r="P15386" t="s">
        <v>2342</v>
      </c>
      <c r="S15386">
        <v>-24.2</v>
      </c>
      <c r="T15386">
        <v>0.1</v>
      </c>
      <c r="U15386" t="s">
        <v>2307</v>
      </c>
      <c r="V15386">
        <v>1</v>
      </c>
      <c r="W15386" t="s">
        <v>2550</v>
      </c>
    </row>
    <row r="15387" spans="1:23" x14ac:dyDescent="0.3">
      <c r="A15387">
        <v>23326</v>
      </c>
      <c r="B15387" s="15" t="s">
        <v>1882</v>
      </c>
      <c r="C15387" t="str">
        <f>_xlfn.XLOOKUP($B15387, STANDARDS!$A:$A, STANDARDS!$B:$B,,0,2)</f>
        <v>Paskapoo Fm</v>
      </c>
      <c r="D15387" t="s">
        <v>517</v>
      </c>
      <c r="E15387" t="s">
        <v>2191</v>
      </c>
      <c r="F15387" s="38">
        <v>53.4</v>
      </c>
      <c r="G15387" s="38">
        <v>-117.58329999999999</v>
      </c>
      <c r="H15387">
        <v>1E-4</v>
      </c>
      <c r="I15387" t="s">
        <v>592</v>
      </c>
      <c r="J15387" cm="1">
        <f t="array" ref="J15387:L15387">_xlfn.XLOOKUP($C15387, AGE!$A:$A,AGE!$B:$D,,0,2)</f>
        <v>61</v>
      </c>
      <c r="K15387">
        <v>5</v>
      </c>
      <c r="L15387" t="str">
        <v>GSA 2018</v>
      </c>
      <c r="M15387" t="s">
        <v>2358</v>
      </c>
      <c r="O15387">
        <v>0.56999999999999995</v>
      </c>
      <c r="P15387" t="s">
        <v>2342</v>
      </c>
      <c r="S15387">
        <v>-24.9</v>
      </c>
      <c r="T15387">
        <v>0.1</v>
      </c>
      <c r="U15387" t="s">
        <v>2307</v>
      </c>
      <c r="V15387">
        <v>1</v>
      </c>
      <c r="W15387" t="s">
        <v>2550</v>
      </c>
    </row>
    <row r="15388" spans="1:23" x14ac:dyDescent="0.3">
      <c r="A15388">
        <v>23327</v>
      </c>
      <c r="B15388" s="15" t="s">
        <v>1882</v>
      </c>
      <c r="C15388" t="str">
        <f>_xlfn.XLOOKUP($B15388, STANDARDS!$A:$A, STANDARDS!$B:$B,,0,2)</f>
        <v>Paskapoo Fm</v>
      </c>
      <c r="D15388" t="s">
        <v>517</v>
      </c>
      <c r="E15388" t="s">
        <v>2191</v>
      </c>
      <c r="F15388" s="38">
        <v>53.4</v>
      </c>
      <c r="G15388" s="38">
        <v>-117.58329999999999</v>
      </c>
      <c r="H15388">
        <v>1E-4</v>
      </c>
      <c r="I15388" t="s">
        <v>592</v>
      </c>
      <c r="J15388" cm="1">
        <f t="array" ref="J15388:L15388">_xlfn.XLOOKUP($C15388, AGE!$A:$A,AGE!$B:$D,,0,2)</f>
        <v>61</v>
      </c>
      <c r="K15388">
        <v>5</v>
      </c>
      <c r="L15388" t="str">
        <v>GSA 2018</v>
      </c>
      <c r="M15388" t="s">
        <v>2353</v>
      </c>
      <c r="O15388">
        <v>0.4</v>
      </c>
      <c r="P15388" t="s">
        <v>2342</v>
      </c>
      <c r="S15388">
        <v>-25.2</v>
      </c>
      <c r="T15388">
        <v>0.1</v>
      </c>
      <c r="U15388" t="s">
        <v>2307</v>
      </c>
      <c r="V15388">
        <v>1</v>
      </c>
      <c r="W15388" t="s">
        <v>2550</v>
      </c>
    </row>
    <row r="15389" spans="1:23" x14ac:dyDescent="0.3">
      <c r="A15389">
        <v>23327</v>
      </c>
      <c r="B15389" s="15" t="s">
        <v>1882</v>
      </c>
      <c r="C15389" t="str">
        <f>_xlfn.XLOOKUP($B15389, STANDARDS!$A:$A, STANDARDS!$B:$B,,0,2)</f>
        <v>Paskapoo Fm</v>
      </c>
      <c r="D15389" t="s">
        <v>517</v>
      </c>
      <c r="E15389" t="s">
        <v>2191</v>
      </c>
      <c r="F15389" s="38">
        <v>53.4</v>
      </c>
      <c r="G15389" s="38">
        <v>-117.58329999999999</v>
      </c>
      <c r="H15389">
        <v>1E-4</v>
      </c>
      <c r="I15389" t="s">
        <v>592</v>
      </c>
      <c r="J15389" cm="1">
        <f t="array" ref="J15389:L15389">_xlfn.XLOOKUP($C15389, AGE!$A:$A,AGE!$B:$D,,0,2)</f>
        <v>61</v>
      </c>
      <c r="K15389">
        <v>5</v>
      </c>
      <c r="L15389" t="str">
        <v>GSA 2018</v>
      </c>
      <c r="M15389" t="s">
        <v>2353</v>
      </c>
      <c r="O15389">
        <v>0.4</v>
      </c>
      <c r="P15389" t="s">
        <v>2342</v>
      </c>
      <c r="S15389">
        <v>-25.2</v>
      </c>
      <c r="T15389">
        <v>0.1</v>
      </c>
      <c r="U15389" t="s">
        <v>2307</v>
      </c>
      <c r="V15389">
        <v>1</v>
      </c>
      <c r="W15389" t="s">
        <v>2550</v>
      </c>
    </row>
    <row r="15390" spans="1:23" x14ac:dyDescent="0.3">
      <c r="A15390">
        <v>23329</v>
      </c>
      <c r="B15390" s="15" t="s">
        <v>1882</v>
      </c>
      <c r="C15390" t="str">
        <f>_xlfn.XLOOKUP($B15390, STANDARDS!$A:$A, STANDARDS!$B:$B,,0,2)</f>
        <v>Paskapoo Fm</v>
      </c>
      <c r="D15390" t="s">
        <v>517</v>
      </c>
      <c r="E15390" t="s">
        <v>2191</v>
      </c>
      <c r="F15390" s="38">
        <v>53.4</v>
      </c>
      <c r="G15390" s="38">
        <v>-117.58329999999999</v>
      </c>
      <c r="H15390">
        <v>1E-4</v>
      </c>
      <c r="I15390" t="s">
        <v>592</v>
      </c>
      <c r="J15390" cm="1">
        <f t="array" ref="J15390:L15390">_xlfn.XLOOKUP($C15390, AGE!$A:$A,AGE!$B:$D,,0,2)</f>
        <v>61</v>
      </c>
      <c r="K15390">
        <v>5</v>
      </c>
      <c r="L15390" t="str">
        <v>GSA 2018</v>
      </c>
      <c r="M15390" t="s">
        <v>2350</v>
      </c>
      <c r="O15390">
        <v>0.17</v>
      </c>
      <c r="P15390" t="s">
        <v>2342</v>
      </c>
      <c r="S15390">
        <v>-25</v>
      </c>
      <c r="T15390">
        <v>0.1</v>
      </c>
      <c r="U15390" t="s">
        <v>2307</v>
      </c>
      <c r="V15390">
        <v>1</v>
      </c>
      <c r="W15390" t="s">
        <v>2550</v>
      </c>
    </row>
    <row r="15391" spans="1:23" x14ac:dyDescent="0.3">
      <c r="A15391">
        <v>23330</v>
      </c>
      <c r="B15391" s="15" t="s">
        <v>1882</v>
      </c>
      <c r="C15391" t="str">
        <f>_xlfn.XLOOKUP($B15391, STANDARDS!$A:$A, STANDARDS!$B:$B,,0,2)</f>
        <v>Paskapoo Fm</v>
      </c>
      <c r="D15391" t="s">
        <v>517</v>
      </c>
      <c r="E15391" t="s">
        <v>2191</v>
      </c>
      <c r="F15391" s="38">
        <v>53.4</v>
      </c>
      <c r="G15391" s="38">
        <v>-117.58329999999999</v>
      </c>
      <c r="H15391">
        <v>1E-4</v>
      </c>
      <c r="I15391" t="s">
        <v>592</v>
      </c>
      <c r="J15391" cm="1">
        <f t="array" ref="J15391:L15391">_xlfn.XLOOKUP($C15391, AGE!$A:$A,AGE!$B:$D,,0,2)</f>
        <v>61</v>
      </c>
      <c r="K15391">
        <v>5</v>
      </c>
      <c r="L15391" t="str">
        <v>GSA 2018</v>
      </c>
      <c r="M15391" t="s">
        <v>2350</v>
      </c>
      <c r="O15391">
        <v>0.2</v>
      </c>
      <c r="P15391" t="s">
        <v>2342</v>
      </c>
      <c r="S15391">
        <v>-25.1</v>
      </c>
      <c r="T15391">
        <v>0.1</v>
      </c>
      <c r="U15391" t="s">
        <v>2307</v>
      </c>
      <c r="V15391">
        <v>1</v>
      </c>
      <c r="W15391" t="s">
        <v>2550</v>
      </c>
    </row>
    <row r="15392" spans="1:23" x14ac:dyDescent="0.3">
      <c r="A15392">
        <v>23331</v>
      </c>
      <c r="B15392" s="15" t="s">
        <v>1882</v>
      </c>
      <c r="C15392" t="str">
        <f>_xlfn.XLOOKUP($B15392, STANDARDS!$A:$A, STANDARDS!$B:$B,,0,2)</f>
        <v>Paskapoo Fm</v>
      </c>
      <c r="D15392" t="s">
        <v>517</v>
      </c>
      <c r="E15392" t="s">
        <v>2191</v>
      </c>
      <c r="F15392" s="38">
        <v>53.4</v>
      </c>
      <c r="G15392" s="38">
        <v>-117.58329999999999</v>
      </c>
      <c r="H15392">
        <v>1E-4</v>
      </c>
      <c r="I15392" t="s">
        <v>592</v>
      </c>
      <c r="J15392" cm="1">
        <f t="array" ref="J15392:L15392">_xlfn.XLOOKUP($C15392, AGE!$A:$A,AGE!$B:$D,,0,2)</f>
        <v>61</v>
      </c>
      <c r="K15392">
        <v>5</v>
      </c>
      <c r="L15392" t="str">
        <v>GSA 2018</v>
      </c>
      <c r="M15392" t="s">
        <v>2353</v>
      </c>
      <c r="O15392">
        <v>0.3</v>
      </c>
      <c r="P15392" t="s">
        <v>2342</v>
      </c>
      <c r="S15392">
        <v>-25.2</v>
      </c>
      <c r="T15392">
        <v>0.1</v>
      </c>
      <c r="U15392" t="s">
        <v>2307</v>
      </c>
      <c r="V15392">
        <v>1</v>
      </c>
      <c r="W15392" t="s">
        <v>2550</v>
      </c>
    </row>
    <row r="15393" spans="1:23" x14ac:dyDescent="0.3">
      <c r="A15393">
        <v>23332</v>
      </c>
      <c r="B15393" s="15" t="s">
        <v>1882</v>
      </c>
      <c r="C15393" t="str">
        <f>_xlfn.XLOOKUP($B15393, STANDARDS!$A:$A, STANDARDS!$B:$B,,0,2)</f>
        <v>Paskapoo Fm</v>
      </c>
      <c r="D15393" t="s">
        <v>517</v>
      </c>
      <c r="E15393" t="s">
        <v>2191</v>
      </c>
      <c r="F15393" s="38">
        <v>53.4</v>
      </c>
      <c r="G15393" s="38">
        <v>-117.58329999999999</v>
      </c>
      <c r="H15393">
        <v>1E-4</v>
      </c>
      <c r="I15393" t="s">
        <v>592</v>
      </c>
      <c r="J15393" cm="1">
        <f t="array" ref="J15393:L15393">_xlfn.XLOOKUP($C15393, AGE!$A:$A,AGE!$B:$D,,0,2)</f>
        <v>61</v>
      </c>
      <c r="K15393">
        <v>5</v>
      </c>
      <c r="L15393" t="str">
        <v>GSA 2018</v>
      </c>
      <c r="M15393" t="s">
        <v>2354</v>
      </c>
      <c r="O15393">
        <v>2.2400000000000002</v>
      </c>
      <c r="P15393" t="s">
        <v>2342</v>
      </c>
      <c r="S15393">
        <v>-23.3</v>
      </c>
      <c r="T15393">
        <v>0.1</v>
      </c>
      <c r="U15393" t="s">
        <v>2307</v>
      </c>
      <c r="V15393">
        <v>1</v>
      </c>
      <c r="W15393" t="s">
        <v>2550</v>
      </c>
    </row>
    <row r="15394" spans="1:23" x14ac:dyDescent="0.3">
      <c r="A15394">
        <v>23332</v>
      </c>
      <c r="B15394" s="15" t="s">
        <v>1882</v>
      </c>
      <c r="C15394" t="str">
        <f>_xlfn.XLOOKUP($B15394, STANDARDS!$A:$A, STANDARDS!$B:$B,,0,2)</f>
        <v>Paskapoo Fm</v>
      </c>
      <c r="D15394" t="s">
        <v>517</v>
      </c>
      <c r="E15394" t="s">
        <v>2191</v>
      </c>
      <c r="F15394" s="38">
        <v>53.4</v>
      </c>
      <c r="G15394" s="38">
        <v>-117.58329999999999</v>
      </c>
      <c r="H15394">
        <v>1E-4</v>
      </c>
      <c r="I15394" t="s">
        <v>592</v>
      </c>
      <c r="J15394" cm="1">
        <f t="array" ref="J15394:L15394">_xlfn.XLOOKUP($C15394, AGE!$A:$A,AGE!$B:$D,,0,2)</f>
        <v>61</v>
      </c>
      <c r="K15394">
        <v>5</v>
      </c>
      <c r="L15394" t="str">
        <v>GSA 2018</v>
      </c>
      <c r="M15394" t="s">
        <v>2354</v>
      </c>
      <c r="O15394">
        <v>2.3199999999999998</v>
      </c>
      <c r="P15394" t="s">
        <v>2342</v>
      </c>
      <c r="S15394">
        <v>-23.3</v>
      </c>
      <c r="T15394">
        <v>0.1</v>
      </c>
      <c r="U15394" t="s">
        <v>2307</v>
      </c>
      <c r="V15394">
        <v>1</v>
      </c>
      <c r="W15394" t="s">
        <v>2550</v>
      </c>
    </row>
    <row r="15395" spans="1:23" x14ac:dyDescent="0.3">
      <c r="A15395">
        <v>23334</v>
      </c>
      <c r="B15395" s="15" t="s">
        <v>1882</v>
      </c>
      <c r="C15395" t="str">
        <f>_xlfn.XLOOKUP($B15395, STANDARDS!$A:$A, STANDARDS!$B:$B,,0,2)</f>
        <v>Paskapoo Fm</v>
      </c>
      <c r="D15395" t="s">
        <v>517</v>
      </c>
      <c r="E15395" t="s">
        <v>2191</v>
      </c>
      <c r="F15395" s="38">
        <v>53.4</v>
      </c>
      <c r="G15395" s="38">
        <v>-117.58329999999999</v>
      </c>
      <c r="H15395">
        <v>1E-4</v>
      </c>
      <c r="I15395" t="s">
        <v>592</v>
      </c>
      <c r="J15395" cm="1">
        <f t="array" ref="J15395:L15395">_xlfn.XLOOKUP($C15395, AGE!$A:$A,AGE!$B:$D,,0,2)</f>
        <v>61</v>
      </c>
      <c r="K15395">
        <v>5</v>
      </c>
      <c r="L15395" t="str">
        <v>GSA 2018</v>
      </c>
      <c r="M15395" t="s">
        <v>2357</v>
      </c>
      <c r="O15395">
        <v>2.1800000000000002</v>
      </c>
      <c r="P15395" t="s">
        <v>2342</v>
      </c>
      <c r="S15395">
        <v>-25</v>
      </c>
      <c r="T15395">
        <v>0.1</v>
      </c>
      <c r="U15395" t="s">
        <v>2307</v>
      </c>
      <c r="V15395">
        <v>1</v>
      </c>
      <c r="W15395" t="s">
        <v>2550</v>
      </c>
    </row>
    <row r="15396" spans="1:23" x14ac:dyDescent="0.3">
      <c r="A15396">
        <v>23335</v>
      </c>
      <c r="B15396" s="15" t="s">
        <v>1882</v>
      </c>
      <c r="C15396" t="str">
        <f>_xlfn.XLOOKUP($B15396, STANDARDS!$A:$A, STANDARDS!$B:$B,,0,2)</f>
        <v>Paskapoo Fm</v>
      </c>
      <c r="D15396" t="s">
        <v>517</v>
      </c>
      <c r="E15396" t="s">
        <v>2191</v>
      </c>
      <c r="F15396" s="38">
        <v>53.4</v>
      </c>
      <c r="G15396" s="38">
        <v>-117.58329999999999</v>
      </c>
      <c r="H15396">
        <v>1E-4</v>
      </c>
      <c r="I15396" t="s">
        <v>592</v>
      </c>
      <c r="J15396" cm="1">
        <f t="array" ref="J15396:L15396">_xlfn.XLOOKUP($C15396, AGE!$A:$A,AGE!$B:$D,,0,2)</f>
        <v>61</v>
      </c>
      <c r="K15396">
        <v>5</v>
      </c>
      <c r="L15396" t="str">
        <v>GSA 2018</v>
      </c>
      <c r="M15396" t="s">
        <v>2359</v>
      </c>
      <c r="O15396">
        <v>0.23</v>
      </c>
      <c r="P15396" t="s">
        <v>2342</v>
      </c>
      <c r="S15396">
        <v>-24.3</v>
      </c>
      <c r="T15396">
        <v>0.1</v>
      </c>
      <c r="U15396" t="s">
        <v>2307</v>
      </c>
      <c r="V15396">
        <v>1</v>
      </c>
      <c r="W15396" t="s">
        <v>2550</v>
      </c>
    </row>
    <row r="15397" spans="1:23" x14ac:dyDescent="0.3">
      <c r="A15397">
        <v>23336</v>
      </c>
      <c r="B15397" s="15" t="s">
        <v>1882</v>
      </c>
      <c r="C15397" t="str">
        <f>_xlfn.XLOOKUP($B15397, STANDARDS!$A:$A, STANDARDS!$B:$B,,0,2)</f>
        <v>Paskapoo Fm</v>
      </c>
      <c r="D15397" t="s">
        <v>517</v>
      </c>
      <c r="E15397" t="s">
        <v>2191</v>
      </c>
      <c r="F15397" s="38">
        <v>53.4</v>
      </c>
      <c r="G15397" s="38">
        <v>-117.58329999999999</v>
      </c>
      <c r="H15397">
        <v>1E-4</v>
      </c>
      <c r="I15397" t="s">
        <v>592</v>
      </c>
      <c r="J15397" cm="1">
        <f t="array" ref="J15397:L15397">_xlfn.XLOOKUP($C15397, AGE!$A:$A,AGE!$B:$D,,0,2)</f>
        <v>61</v>
      </c>
      <c r="K15397">
        <v>5</v>
      </c>
      <c r="L15397" t="str">
        <v>GSA 2018</v>
      </c>
      <c r="M15397" t="s">
        <v>2359</v>
      </c>
      <c r="O15397">
        <v>0.45</v>
      </c>
      <c r="P15397" t="s">
        <v>2342</v>
      </c>
      <c r="S15397">
        <v>-23.9</v>
      </c>
      <c r="T15397">
        <v>0.1</v>
      </c>
      <c r="U15397" t="s">
        <v>2307</v>
      </c>
      <c r="V15397">
        <v>1</v>
      </c>
      <c r="W15397" t="s">
        <v>2550</v>
      </c>
    </row>
    <row r="15398" spans="1:23" x14ac:dyDescent="0.3">
      <c r="A15398">
        <v>23337</v>
      </c>
      <c r="B15398" s="15" t="s">
        <v>1882</v>
      </c>
      <c r="C15398" t="str">
        <f>_xlfn.XLOOKUP($B15398, STANDARDS!$A:$A, STANDARDS!$B:$B,,0,2)</f>
        <v>Paskapoo Fm</v>
      </c>
      <c r="D15398" t="s">
        <v>517</v>
      </c>
      <c r="E15398" t="s">
        <v>2191</v>
      </c>
      <c r="F15398" s="38">
        <v>53.4</v>
      </c>
      <c r="G15398" s="38">
        <v>-117.58329999999999</v>
      </c>
      <c r="H15398">
        <v>1E-4</v>
      </c>
      <c r="I15398" t="s">
        <v>592</v>
      </c>
      <c r="J15398" cm="1">
        <f t="array" ref="J15398:L15398">_xlfn.XLOOKUP($C15398, AGE!$A:$A,AGE!$B:$D,,0,2)</f>
        <v>61</v>
      </c>
      <c r="K15398">
        <v>5</v>
      </c>
      <c r="L15398" t="str">
        <v>GSA 2018</v>
      </c>
      <c r="M15398" t="s">
        <v>2357</v>
      </c>
      <c r="O15398">
        <v>1.64</v>
      </c>
      <c r="P15398" t="s">
        <v>2342</v>
      </c>
      <c r="S15398">
        <v>-24.8</v>
      </c>
      <c r="T15398">
        <v>0.1</v>
      </c>
      <c r="U15398" t="s">
        <v>2307</v>
      </c>
      <c r="V15398">
        <v>1</v>
      </c>
      <c r="W15398" t="s">
        <v>2550</v>
      </c>
    </row>
    <row r="15399" spans="1:23" x14ac:dyDescent="0.3">
      <c r="A15399">
        <v>23338</v>
      </c>
      <c r="B15399" s="15" t="s">
        <v>1882</v>
      </c>
      <c r="C15399" t="str">
        <f>_xlfn.XLOOKUP($B15399, STANDARDS!$A:$A, STANDARDS!$B:$B,,0,2)</f>
        <v>Paskapoo Fm</v>
      </c>
      <c r="D15399" t="s">
        <v>517</v>
      </c>
      <c r="E15399" t="s">
        <v>2191</v>
      </c>
      <c r="F15399" s="38">
        <v>53.4</v>
      </c>
      <c r="G15399" s="38">
        <v>-117.58329999999999</v>
      </c>
      <c r="H15399">
        <v>1E-4</v>
      </c>
      <c r="I15399" t="s">
        <v>592</v>
      </c>
      <c r="J15399" cm="1">
        <f t="array" ref="J15399:L15399">_xlfn.XLOOKUP($C15399, AGE!$A:$A,AGE!$B:$D,,0,2)</f>
        <v>61</v>
      </c>
      <c r="K15399">
        <v>5</v>
      </c>
      <c r="L15399" t="str">
        <v>GSA 2018</v>
      </c>
      <c r="M15399" t="s">
        <v>2350</v>
      </c>
      <c r="O15399">
        <v>0.13</v>
      </c>
      <c r="P15399" t="s">
        <v>2342</v>
      </c>
      <c r="S15399">
        <v>-25.8</v>
      </c>
      <c r="T15399">
        <v>0.1</v>
      </c>
      <c r="U15399" t="s">
        <v>2307</v>
      </c>
      <c r="V15399">
        <v>1</v>
      </c>
      <c r="W15399" t="s">
        <v>2550</v>
      </c>
    </row>
    <row r="15400" spans="1:23" x14ac:dyDescent="0.3">
      <c r="A15400">
        <v>23338</v>
      </c>
      <c r="B15400" s="15" t="s">
        <v>1882</v>
      </c>
      <c r="C15400" t="str">
        <f>_xlfn.XLOOKUP($B15400, STANDARDS!$A:$A, STANDARDS!$B:$B,,0,2)</f>
        <v>Paskapoo Fm</v>
      </c>
      <c r="D15400" t="s">
        <v>517</v>
      </c>
      <c r="E15400" t="s">
        <v>2191</v>
      </c>
      <c r="F15400" s="38">
        <v>53.4</v>
      </c>
      <c r="G15400" s="38">
        <v>-117.58329999999999</v>
      </c>
      <c r="H15400">
        <v>1E-4</v>
      </c>
      <c r="I15400" t="s">
        <v>592</v>
      </c>
      <c r="J15400" cm="1">
        <f t="array" ref="J15400:L15400">_xlfn.XLOOKUP($C15400, AGE!$A:$A,AGE!$B:$D,,0,2)</f>
        <v>61</v>
      </c>
      <c r="K15400">
        <v>5</v>
      </c>
      <c r="L15400" t="str">
        <v>GSA 2018</v>
      </c>
      <c r="M15400" t="s">
        <v>2350</v>
      </c>
      <c r="O15400">
        <v>0.11</v>
      </c>
      <c r="P15400" t="s">
        <v>2342</v>
      </c>
      <c r="S15400">
        <v>-26</v>
      </c>
      <c r="T15400">
        <v>0.1</v>
      </c>
      <c r="U15400" t="s">
        <v>2307</v>
      </c>
      <c r="V15400">
        <v>1</v>
      </c>
      <c r="W15400" t="s">
        <v>2550</v>
      </c>
    </row>
    <row r="15401" spans="1:23" x14ac:dyDescent="0.3">
      <c r="A15401">
        <v>23338</v>
      </c>
      <c r="B15401" s="15" t="s">
        <v>1882</v>
      </c>
      <c r="C15401" t="str">
        <f>_xlfn.XLOOKUP($B15401, STANDARDS!$A:$A, STANDARDS!$B:$B,,0,2)</f>
        <v>Paskapoo Fm</v>
      </c>
      <c r="D15401" t="s">
        <v>517</v>
      </c>
      <c r="E15401" t="s">
        <v>2191</v>
      </c>
      <c r="F15401" s="38">
        <v>53.4</v>
      </c>
      <c r="G15401" s="38">
        <v>-117.58329999999999</v>
      </c>
      <c r="H15401">
        <v>1E-4</v>
      </c>
      <c r="I15401" t="s">
        <v>592</v>
      </c>
      <c r="J15401" cm="1">
        <f t="array" ref="J15401:L15401">_xlfn.XLOOKUP($C15401, AGE!$A:$A,AGE!$B:$D,,0,2)</f>
        <v>61</v>
      </c>
      <c r="K15401">
        <v>5</v>
      </c>
      <c r="L15401" t="str">
        <v>GSA 2018</v>
      </c>
      <c r="M15401" t="s">
        <v>2350</v>
      </c>
      <c r="O15401">
        <v>0.13</v>
      </c>
      <c r="P15401" t="s">
        <v>2342</v>
      </c>
      <c r="S15401">
        <v>-26</v>
      </c>
      <c r="T15401">
        <v>0.1</v>
      </c>
      <c r="U15401" t="s">
        <v>2307</v>
      </c>
      <c r="V15401">
        <v>1</v>
      </c>
      <c r="W15401" t="s">
        <v>2550</v>
      </c>
    </row>
    <row r="15402" spans="1:23" x14ac:dyDescent="0.3">
      <c r="A15402">
        <v>23341</v>
      </c>
      <c r="B15402" s="15" t="s">
        <v>1882</v>
      </c>
      <c r="C15402" t="str">
        <f>_xlfn.XLOOKUP($B15402, STANDARDS!$A:$A, STANDARDS!$B:$B,,0,2)</f>
        <v>Paskapoo Fm</v>
      </c>
      <c r="D15402" t="s">
        <v>517</v>
      </c>
      <c r="E15402" t="s">
        <v>2191</v>
      </c>
      <c r="F15402" s="38">
        <v>53.4</v>
      </c>
      <c r="G15402" s="38">
        <v>-117.58329999999999</v>
      </c>
      <c r="H15402">
        <v>1E-4</v>
      </c>
      <c r="I15402" t="s">
        <v>592</v>
      </c>
      <c r="J15402" cm="1">
        <f t="array" ref="J15402:L15402">_xlfn.XLOOKUP($C15402, AGE!$A:$A,AGE!$B:$D,,0,2)</f>
        <v>61</v>
      </c>
      <c r="K15402">
        <v>5</v>
      </c>
      <c r="L15402" t="str">
        <v>GSA 2018</v>
      </c>
      <c r="M15402" t="s">
        <v>2350</v>
      </c>
      <c r="O15402">
        <v>0.1</v>
      </c>
      <c r="P15402" t="s">
        <v>2342</v>
      </c>
      <c r="S15402">
        <v>-24</v>
      </c>
      <c r="T15402">
        <v>0.1</v>
      </c>
      <c r="U15402" t="s">
        <v>2307</v>
      </c>
      <c r="V15402">
        <v>1</v>
      </c>
      <c r="W15402" t="s">
        <v>2550</v>
      </c>
    </row>
    <row r="15403" spans="1:23" x14ac:dyDescent="0.3">
      <c r="A15403">
        <v>23342</v>
      </c>
      <c r="B15403" s="15" t="s">
        <v>1882</v>
      </c>
      <c r="C15403" t="str">
        <f>_xlfn.XLOOKUP($B15403, STANDARDS!$A:$A, STANDARDS!$B:$B,,0,2)</f>
        <v>Paskapoo Fm</v>
      </c>
      <c r="D15403" t="s">
        <v>517</v>
      </c>
      <c r="E15403" t="s">
        <v>2191</v>
      </c>
      <c r="F15403" s="38">
        <v>53.4</v>
      </c>
      <c r="G15403" s="38">
        <v>-117.58329999999999</v>
      </c>
      <c r="H15403">
        <v>1E-4</v>
      </c>
      <c r="I15403" t="s">
        <v>592</v>
      </c>
      <c r="J15403" cm="1">
        <f t="array" ref="J15403:L15403">_xlfn.XLOOKUP($C15403, AGE!$A:$A,AGE!$B:$D,,0,2)</f>
        <v>61</v>
      </c>
      <c r="K15403">
        <v>5</v>
      </c>
      <c r="L15403" t="str">
        <v>GSA 2018</v>
      </c>
      <c r="M15403" t="s">
        <v>2360</v>
      </c>
      <c r="O15403">
        <v>0.44</v>
      </c>
      <c r="P15403" t="s">
        <v>2342</v>
      </c>
      <c r="S15403">
        <v>-24</v>
      </c>
      <c r="T15403">
        <v>0.1</v>
      </c>
      <c r="U15403" t="s">
        <v>2307</v>
      </c>
      <c r="V15403">
        <v>1</v>
      </c>
      <c r="W15403" t="s">
        <v>2550</v>
      </c>
    </row>
    <row r="15404" spans="1:23" x14ac:dyDescent="0.3">
      <c r="A15404">
        <v>23343</v>
      </c>
      <c r="B15404" s="15" t="s">
        <v>1882</v>
      </c>
      <c r="C15404" t="str">
        <f>_xlfn.XLOOKUP($B15404, STANDARDS!$A:$A, STANDARDS!$B:$B,,0,2)</f>
        <v>Paskapoo Fm</v>
      </c>
      <c r="D15404" t="s">
        <v>517</v>
      </c>
      <c r="E15404" t="s">
        <v>2191</v>
      </c>
      <c r="F15404" s="38">
        <v>53.4</v>
      </c>
      <c r="G15404" s="38">
        <v>-117.58329999999999</v>
      </c>
      <c r="H15404">
        <v>1E-4</v>
      </c>
      <c r="I15404" t="s">
        <v>592</v>
      </c>
      <c r="J15404" cm="1">
        <f t="array" ref="J15404:L15404">_xlfn.XLOOKUP($C15404, AGE!$A:$A,AGE!$B:$D,,0,2)</f>
        <v>61</v>
      </c>
      <c r="K15404">
        <v>5</v>
      </c>
      <c r="L15404" t="str">
        <v>GSA 2018</v>
      </c>
      <c r="M15404" t="s">
        <v>2352</v>
      </c>
      <c r="O15404">
        <v>59.06</v>
      </c>
      <c r="P15404" t="s">
        <v>2342</v>
      </c>
      <c r="S15404">
        <v>-24.9</v>
      </c>
      <c r="T15404">
        <v>0.1</v>
      </c>
      <c r="U15404" t="s">
        <v>2307</v>
      </c>
      <c r="V15404">
        <v>1</v>
      </c>
      <c r="W15404" t="s">
        <v>2550</v>
      </c>
    </row>
    <row r="15405" spans="1:23" x14ac:dyDescent="0.3">
      <c r="A15405">
        <v>23344</v>
      </c>
      <c r="B15405" s="15" t="s">
        <v>1882</v>
      </c>
      <c r="C15405" t="str">
        <f>_xlfn.XLOOKUP($B15405, STANDARDS!$A:$A, STANDARDS!$B:$B,,0,2)</f>
        <v>Paskapoo Fm</v>
      </c>
      <c r="D15405" t="s">
        <v>517</v>
      </c>
      <c r="E15405" t="s">
        <v>2191</v>
      </c>
      <c r="F15405" s="38">
        <v>53.4</v>
      </c>
      <c r="G15405" s="38">
        <v>-117.58329999999999</v>
      </c>
      <c r="H15405">
        <v>1E-4</v>
      </c>
      <c r="I15405" t="s">
        <v>592</v>
      </c>
      <c r="J15405" cm="1">
        <f t="array" ref="J15405:L15405">_xlfn.XLOOKUP($C15405, AGE!$A:$A,AGE!$B:$D,,0,2)</f>
        <v>61</v>
      </c>
      <c r="K15405">
        <v>5</v>
      </c>
      <c r="L15405" t="str">
        <v>GSA 2018</v>
      </c>
      <c r="M15405" t="s">
        <v>2350</v>
      </c>
      <c r="O15405">
        <v>0.11</v>
      </c>
      <c r="P15405" t="s">
        <v>2342</v>
      </c>
      <c r="S15405">
        <v>-24.4</v>
      </c>
      <c r="T15405">
        <v>0.1</v>
      </c>
      <c r="U15405" t="s">
        <v>2307</v>
      </c>
      <c r="V15405">
        <v>1</v>
      </c>
      <c r="W15405" t="s">
        <v>2550</v>
      </c>
    </row>
    <row r="15406" spans="1:23" x14ac:dyDescent="0.3">
      <c r="A15406">
        <v>23345</v>
      </c>
      <c r="B15406" s="15" t="s">
        <v>1882</v>
      </c>
      <c r="C15406" t="str">
        <f>_xlfn.XLOOKUP($B15406, STANDARDS!$A:$A, STANDARDS!$B:$B,,0,2)</f>
        <v>Paskapoo Fm</v>
      </c>
      <c r="D15406" t="s">
        <v>517</v>
      </c>
      <c r="E15406" t="s">
        <v>2191</v>
      </c>
      <c r="F15406" s="38">
        <v>53.4</v>
      </c>
      <c r="G15406" s="38">
        <v>-117.58329999999999</v>
      </c>
      <c r="H15406">
        <v>1E-4</v>
      </c>
      <c r="I15406" t="s">
        <v>592</v>
      </c>
      <c r="J15406" cm="1">
        <f t="array" ref="J15406:L15406">_xlfn.XLOOKUP($C15406, AGE!$A:$A,AGE!$B:$D,,0,2)</f>
        <v>61</v>
      </c>
      <c r="K15406">
        <v>5</v>
      </c>
      <c r="L15406" t="str">
        <v>GSA 2018</v>
      </c>
      <c r="M15406" t="s">
        <v>2353</v>
      </c>
      <c r="O15406">
        <v>0.51</v>
      </c>
      <c r="P15406" t="s">
        <v>2342</v>
      </c>
      <c r="S15406">
        <v>-24.8</v>
      </c>
      <c r="T15406">
        <v>0.1</v>
      </c>
      <c r="U15406" t="s">
        <v>2307</v>
      </c>
      <c r="V15406">
        <v>1</v>
      </c>
      <c r="W15406" t="s">
        <v>2550</v>
      </c>
    </row>
    <row r="15407" spans="1:23" x14ac:dyDescent="0.3">
      <c r="A15407">
        <v>23346</v>
      </c>
      <c r="B15407" s="15" t="s">
        <v>1882</v>
      </c>
      <c r="C15407" t="str">
        <f>_xlfn.XLOOKUP($B15407, STANDARDS!$A:$A, STANDARDS!$B:$B,,0,2)</f>
        <v>Paskapoo Fm</v>
      </c>
      <c r="D15407" t="s">
        <v>517</v>
      </c>
      <c r="E15407" t="s">
        <v>2191</v>
      </c>
      <c r="F15407" s="38">
        <v>53.4</v>
      </c>
      <c r="G15407" s="38">
        <v>-117.58329999999999</v>
      </c>
      <c r="H15407">
        <v>1E-4</v>
      </c>
      <c r="I15407" t="s">
        <v>592</v>
      </c>
      <c r="J15407" cm="1">
        <f t="array" ref="J15407:L15407">_xlfn.XLOOKUP($C15407, AGE!$A:$A,AGE!$B:$D,,0,2)</f>
        <v>61</v>
      </c>
      <c r="K15407">
        <v>5</v>
      </c>
      <c r="L15407" t="str">
        <v>GSA 2018</v>
      </c>
      <c r="M15407" t="s">
        <v>2350</v>
      </c>
      <c r="O15407">
        <v>0.61</v>
      </c>
      <c r="P15407" t="s">
        <v>2342</v>
      </c>
      <c r="S15407">
        <v>-25</v>
      </c>
      <c r="T15407">
        <v>0.1</v>
      </c>
      <c r="U15407" t="s">
        <v>2307</v>
      </c>
      <c r="V15407">
        <v>1</v>
      </c>
      <c r="W15407" t="s">
        <v>2550</v>
      </c>
    </row>
    <row r="15408" spans="1:23" x14ac:dyDescent="0.3">
      <c r="A15408">
        <v>23347</v>
      </c>
      <c r="B15408" s="15" t="s">
        <v>1882</v>
      </c>
      <c r="C15408" t="str">
        <f>_xlfn.XLOOKUP($B15408, STANDARDS!$A:$A, STANDARDS!$B:$B,,0,2)</f>
        <v>Paskapoo Fm</v>
      </c>
      <c r="D15408" t="s">
        <v>517</v>
      </c>
      <c r="E15408" t="s">
        <v>2191</v>
      </c>
      <c r="F15408" s="38">
        <v>53.4</v>
      </c>
      <c r="G15408" s="38">
        <v>-117.58329999999999</v>
      </c>
      <c r="H15408">
        <v>1E-4</v>
      </c>
      <c r="I15408" t="s">
        <v>592</v>
      </c>
      <c r="J15408" cm="1">
        <f t="array" ref="J15408:L15408">_xlfn.XLOOKUP($C15408, AGE!$A:$A,AGE!$B:$D,,0,2)</f>
        <v>61</v>
      </c>
      <c r="K15408">
        <v>5</v>
      </c>
      <c r="L15408" t="str">
        <v>GSA 2018</v>
      </c>
      <c r="M15408" t="s">
        <v>2352</v>
      </c>
      <c r="O15408">
        <v>24.93</v>
      </c>
      <c r="P15408" t="s">
        <v>2342</v>
      </c>
      <c r="S15408">
        <v>-23.8</v>
      </c>
      <c r="T15408">
        <v>0.1</v>
      </c>
      <c r="U15408" t="s">
        <v>2307</v>
      </c>
      <c r="V15408">
        <v>1</v>
      </c>
      <c r="W15408" t="s">
        <v>2550</v>
      </c>
    </row>
    <row r="15409" spans="1:23" x14ac:dyDescent="0.3">
      <c r="A15409">
        <v>23347</v>
      </c>
      <c r="B15409" s="15" t="s">
        <v>1882</v>
      </c>
      <c r="C15409" t="str">
        <f>_xlfn.XLOOKUP($B15409, STANDARDS!$A:$A, STANDARDS!$B:$B,,0,2)</f>
        <v>Paskapoo Fm</v>
      </c>
      <c r="D15409" t="s">
        <v>517</v>
      </c>
      <c r="E15409" t="s">
        <v>2191</v>
      </c>
      <c r="F15409" s="38">
        <v>53.4</v>
      </c>
      <c r="G15409" s="38">
        <v>-117.58329999999999</v>
      </c>
      <c r="H15409">
        <v>1E-4</v>
      </c>
      <c r="I15409" t="s">
        <v>592</v>
      </c>
      <c r="J15409" cm="1">
        <f t="array" ref="J15409:L15409">_xlfn.XLOOKUP($C15409, AGE!$A:$A,AGE!$B:$D,,0,2)</f>
        <v>61</v>
      </c>
      <c r="K15409">
        <v>5</v>
      </c>
      <c r="L15409" t="str">
        <v>GSA 2018</v>
      </c>
      <c r="M15409" t="s">
        <v>2352</v>
      </c>
      <c r="O15409">
        <v>32.799999999999997</v>
      </c>
      <c r="P15409" t="s">
        <v>2342</v>
      </c>
      <c r="S15409">
        <v>-24</v>
      </c>
      <c r="T15409">
        <v>0.1</v>
      </c>
      <c r="U15409" t="s">
        <v>2307</v>
      </c>
      <c r="V15409">
        <v>1</v>
      </c>
      <c r="W15409" t="s">
        <v>2550</v>
      </c>
    </row>
    <row r="15410" spans="1:23" x14ac:dyDescent="0.3">
      <c r="A15410">
        <v>23349</v>
      </c>
      <c r="B15410" s="15" t="s">
        <v>1882</v>
      </c>
      <c r="C15410" t="str">
        <f>_xlfn.XLOOKUP($B15410, STANDARDS!$A:$A, STANDARDS!$B:$B,,0,2)</f>
        <v>Paskapoo Fm</v>
      </c>
      <c r="D15410" t="s">
        <v>517</v>
      </c>
      <c r="E15410" t="s">
        <v>2191</v>
      </c>
      <c r="F15410" s="38">
        <v>53.4</v>
      </c>
      <c r="G15410" s="38">
        <v>-117.58329999999999</v>
      </c>
      <c r="H15410">
        <v>1E-4</v>
      </c>
      <c r="I15410" t="s">
        <v>592</v>
      </c>
      <c r="J15410" cm="1">
        <f t="array" ref="J15410:L15410">_xlfn.XLOOKUP($C15410, AGE!$A:$A,AGE!$B:$D,,0,2)</f>
        <v>61</v>
      </c>
      <c r="K15410">
        <v>5</v>
      </c>
      <c r="L15410" t="str">
        <v>GSA 2018</v>
      </c>
      <c r="M15410" t="s">
        <v>2361</v>
      </c>
      <c r="O15410">
        <v>7.27</v>
      </c>
      <c r="P15410" t="s">
        <v>2342</v>
      </c>
      <c r="S15410">
        <v>-26.3</v>
      </c>
      <c r="T15410">
        <v>0.1</v>
      </c>
      <c r="U15410" t="s">
        <v>2307</v>
      </c>
      <c r="V15410">
        <v>1</v>
      </c>
      <c r="W15410" t="s">
        <v>2550</v>
      </c>
    </row>
    <row r="15411" spans="1:23" x14ac:dyDescent="0.3">
      <c r="A15411">
        <v>23350</v>
      </c>
      <c r="B15411" s="15" t="s">
        <v>1882</v>
      </c>
      <c r="C15411" t="str">
        <f>_xlfn.XLOOKUP($B15411, STANDARDS!$A:$A, STANDARDS!$B:$B,,0,2)</f>
        <v>Paskapoo Fm</v>
      </c>
      <c r="D15411" t="s">
        <v>517</v>
      </c>
      <c r="E15411" t="s">
        <v>2191</v>
      </c>
      <c r="F15411" s="38">
        <v>53.4</v>
      </c>
      <c r="G15411" s="38">
        <v>-117.58329999999999</v>
      </c>
      <c r="H15411">
        <v>1E-4</v>
      </c>
      <c r="I15411" t="s">
        <v>592</v>
      </c>
      <c r="J15411" cm="1">
        <f t="array" ref="J15411:L15411">_xlfn.XLOOKUP($C15411, AGE!$A:$A,AGE!$B:$D,,0,2)</f>
        <v>61</v>
      </c>
      <c r="K15411">
        <v>5</v>
      </c>
      <c r="L15411" t="str">
        <v>GSA 2018</v>
      </c>
      <c r="M15411" t="s">
        <v>2357</v>
      </c>
      <c r="O15411">
        <v>34.14</v>
      </c>
      <c r="P15411" t="s">
        <v>2342</v>
      </c>
      <c r="S15411">
        <v>-24.5</v>
      </c>
      <c r="T15411">
        <v>0.1</v>
      </c>
      <c r="U15411" t="s">
        <v>2307</v>
      </c>
      <c r="V15411">
        <v>1</v>
      </c>
      <c r="W15411" t="s">
        <v>2550</v>
      </c>
    </row>
    <row r="15412" spans="1:23" x14ac:dyDescent="0.3">
      <c r="A15412">
        <v>23351</v>
      </c>
      <c r="B15412" s="15" t="s">
        <v>1882</v>
      </c>
      <c r="C15412" t="str">
        <f>_xlfn.XLOOKUP($B15412, STANDARDS!$A:$A, STANDARDS!$B:$B,,0,2)</f>
        <v>Paskapoo Fm</v>
      </c>
      <c r="D15412" t="s">
        <v>517</v>
      </c>
      <c r="E15412" t="s">
        <v>2191</v>
      </c>
      <c r="F15412" s="38">
        <v>53.4</v>
      </c>
      <c r="G15412" s="38">
        <v>-117.58329999999999</v>
      </c>
      <c r="H15412">
        <v>1E-4</v>
      </c>
      <c r="I15412" t="s">
        <v>592</v>
      </c>
      <c r="J15412" cm="1">
        <f t="array" ref="J15412:L15412">_xlfn.XLOOKUP($C15412, AGE!$A:$A,AGE!$B:$D,,0,2)</f>
        <v>61</v>
      </c>
      <c r="K15412">
        <v>5</v>
      </c>
      <c r="L15412" t="str">
        <v>GSA 2018</v>
      </c>
      <c r="M15412" t="s">
        <v>2362</v>
      </c>
      <c r="O15412">
        <v>1.03</v>
      </c>
      <c r="P15412" t="s">
        <v>2342</v>
      </c>
      <c r="S15412">
        <v>-24.2</v>
      </c>
      <c r="T15412">
        <v>0.1</v>
      </c>
      <c r="U15412" t="s">
        <v>2307</v>
      </c>
      <c r="V15412">
        <v>1</v>
      </c>
      <c r="W15412" t="s">
        <v>2550</v>
      </c>
    </row>
    <row r="15413" spans="1:23" x14ac:dyDescent="0.3">
      <c r="A15413">
        <v>23352</v>
      </c>
      <c r="B15413" s="15" t="s">
        <v>1882</v>
      </c>
      <c r="C15413" t="str">
        <f>_xlfn.XLOOKUP($B15413, STANDARDS!$A:$A, STANDARDS!$B:$B,,0,2)</f>
        <v>Paskapoo Fm</v>
      </c>
      <c r="D15413" t="s">
        <v>517</v>
      </c>
      <c r="E15413" t="s">
        <v>2191</v>
      </c>
      <c r="F15413" s="38">
        <v>53.4</v>
      </c>
      <c r="G15413" s="38">
        <v>-117.58329999999999</v>
      </c>
      <c r="H15413">
        <v>1E-4</v>
      </c>
      <c r="I15413" t="s">
        <v>592</v>
      </c>
      <c r="J15413" cm="1">
        <f t="array" ref="J15413:L15413">_xlfn.XLOOKUP($C15413, AGE!$A:$A,AGE!$B:$D,,0,2)</f>
        <v>61</v>
      </c>
      <c r="K15413">
        <v>5</v>
      </c>
      <c r="L15413" t="str">
        <v>GSA 2018</v>
      </c>
      <c r="M15413" t="s">
        <v>2353</v>
      </c>
      <c r="O15413">
        <v>0.27</v>
      </c>
      <c r="P15413" t="s">
        <v>2342</v>
      </c>
      <c r="S15413">
        <v>-23.7</v>
      </c>
      <c r="T15413">
        <v>0.1</v>
      </c>
      <c r="U15413" t="s">
        <v>2307</v>
      </c>
      <c r="V15413">
        <v>1</v>
      </c>
      <c r="W15413" t="s">
        <v>2550</v>
      </c>
    </row>
    <row r="15414" spans="1:23" x14ac:dyDescent="0.3">
      <c r="A15414">
        <v>23353</v>
      </c>
      <c r="B15414" s="15" t="s">
        <v>1882</v>
      </c>
      <c r="C15414" t="str">
        <f>_xlfn.XLOOKUP($B15414, STANDARDS!$A:$A, STANDARDS!$B:$B,,0,2)</f>
        <v>Paskapoo Fm</v>
      </c>
      <c r="D15414" t="s">
        <v>517</v>
      </c>
      <c r="E15414" t="s">
        <v>2191</v>
      </c>
      <c r="F15414" s="38">
        <v>53.4</v>
      </c>
      <c r="G15414" s="38">
        <v>-117.58329999999999</v>
      </c>
      <c r="H15414">
        <v>1E-4</v>
      </c>
      <c r="I15414" t="s">
        <v>592</v>
      </c>
      <c r="J15414" cm="1">
        <f t="array" ref="J15414:L15414">_xlfn.XLOOKUP($C15414, AGE!$A:$A,AGE!$B:$D,,0,2)</f>
        <v>61</v>
      </c>
      <c r="K15414">
        <v>5</v>
      </c>
      <c r="L15414" t="str">
        <v>GSA 2018</v>
      </c>
      <c r="M15414" t="s">
        <v>2351</v>
      </c>
      <c r="O15414">
        <v>0.5</v>
      </c>
      <c r="P15414" t="s">
        <v>2342</v>
      </c>
      <c r="S15414">
        <v>-24.7</v>
      </c>
      <c r="T15414">
        <v>0.1</v>
      </c>
      <c r="U15414" t="s">
        <v>2307</v>
      </c>
      <c r="V15414">
        <v>1</v>
      </c>
      <c r="W15414" t="s">
        <v>2550</v>
      </c>
    </row>
    <row r="15415" spans="1:23" x14ac:dyDescent="0.3">
      <c r="A15415">
        <v>23353</v>
      </c>
      <c r="B15415" s="15" t="s">
        <v>1882</v>
      </c>
      <c r="C15415" t="str">
        <f>_xlfn.XLOOKUP($B15415, STANDARDS!$A:$A, STANDARDS!$B:$B,,0,2)</f>
        <v>Paskapoo Fm</v>
      </c>
      <c r="D15415" t="s">
        <v>517</v>
      </c>
      <c r="E15415" t="s">
        <v>2191</v>
      </c>
      <c r="F15415" s="38">
        <v>53.4</v>
      </c>
      <c r="G15415" s="38">
        <v>-117.58329999999999</v>
      </c>
      <c r="H15415">
        <v>1E-4</v>
      </c>
      <c r="I15415" t="s">
        <v>592</v>
      </c>
      <c r="J15415" cm="1">
        <f t="array" ref="J15415:L15415">_xlfn.XLOOKUP($C15415, AGE!$A:$A,AGE!$B:$D,,0,2)</f>
        <v>61</v>
      </c>
      <c r="K15415">
        <v>5</v>
      </c>
      <c r="L15415" t="str">
        <v>GSA 2018</v>
      </c>
      <c r="M15415" t="s">
        <v>2351</v>
      </c>
      <c r="O15415">
        <v>0.65</v>
      </c>
      <c r="P15415" t="s">
        <v>2342</v>
      </c>
      <c r="S15415">
        <v>-24.9</v>
      </c>
      <c r="T15415">
        <v>0.1</v>
      </c>
      <c r="U15415" t="s">
        <v>2307</v>
      </c>
      <c r="V15415">
        <v>1</v>
      </c>
      <c r="W15415" t="s">
        <v>2550</v>
      </c>
    </row>
    <row r="15416" spans="1:23" x14ac:dyDescent="0.3">
      <c r="A15416">
        <v>23355</v>
      </c>
      <c r="B15416" s="15" t="s">
        <v>1882</v>
      </c>
      <c r="C15416" t="str">
        <f>_xlfn.XLOOKUP($B15416, STANDARDS!$A:$A, STANDARDS!$B:$B,,0,2)</f>
        <v>Paskapoo Fm</v>
      </c>
      <c r="D15416" t="s">
        <v>517</v>
      </c>
      <c r="E15416" t="s">
        <v>2191</v>
      </c>
      <c r="F15416" s="38">
        <v>53.4</v>
      </c>
      <c r="G15416" s="38">
        <v>-117.58329999999999</v>
      </c>
      <c r="H15416">
        <v>1E-4</v>
      </c>
      <c r="I15416" t="s">
        <v>592</v>
      </c>
      <c r="J15416" cm="1">
        <f t="array" ref="J15416:L15416">_xlfn.XLOOKUP($C15416, AGE!$A:$A,AGE!$B:$D,,0,2)</f>
        <v>61</v>
      </c>
      <c r="K15416">
        <v>5</v>
      </c>
      <c r="L15416" t="str">
        <v>GSA 2018</v>
      </c>
      <c r="M15416" t="s">
        <v>2353</v>
      </c>
      <c r="O15416">
        <v>0.31</v>
      </c>
      <c r="P15416" t="s">
        <v>2342</v>
      </c>
      <c r="S15416">
        <v>-24.3</v>
      </c>
      <c r="T15416">
        <v>0.1</v>
      </c>
      <c r="U15416" t="s">
        <v>2307</v>
      </c>
      <c r="V15416">
        <v>1</v>
      </c>
      <c r="W15416" t="s">
        <v>2550</v>
      </c>
    </row>
    <row r="15417" spans="1:23" x14ac:dyDescent="0.3">
      <c r="A15417">
        <v>23356</v>
      </c>
      <c r="B15417" s="15" t="s">
        <v>1882</v>
      </c>
      <c r="C15417" t="str">
        <f>_xlfn.XLOOKUP($B15417, STANDARDS!$A:$A, STANDARDS!$B:$B,,0,2)</f>
        <v>Paskapoo Fm</v>
      </c>
      <c r="D15417" t="s">
        <v>517</v>
      </c>
      <c r="E15417" t="s">
        <v>2191</v>
      </c>
      <c r="F15417" s="38">
        <v>53.4</v>
      </c>
      <c r="G15417" s="38">
        <v>-117.58329999999999</v>
      </c>
      <c r="H15417">
        <v>1E-4</v>
      </c>
      <c r="I15417" t="s">
        <v>592</v>
      </c>
      <c r="J15417" cm="1">
        <f t="array" ref="J15417:L15417">_xlfn.XLOOKUP($C15417, AGE!$A:$A,AGE!$B:$D,,0,2)</f>
        <v>61</v>
      </c>
      <c r="K15417">
        <v>5</v>
      </c>
      <c r="L15417" t="str">
        <v>GSA 2018</v>
      </c>
      <c r="M15417" t="s">
        <v>2363</v>
      </c>
      <c r="O15417">
        <v>0.43</v>
      </c>
      <c r="P15417" t="s">
        <v>2342</v>
      </c>
      <c r="S15417">
        <v>-24.4</v>
      </c>
      <c r="T15417">
        <v>0.1</v>
      </c>
      <c r="U15417" t="s">
        <v>2307</v>
      </c>
      <c r="V15417">
        <v>1</v>
      </c>
      <c r="W15417" t="s">
        <v>2550</v>
      </c>
    </row>
    <row r="15418" spans="1:23" x14ac:dyDescent="0.3">
      <c r="A15418">
        <v>23357</v>
      </c>
      <c r="B15418" s="15" t="s">
        <v>1882</v>
      </c>
      <c r="C15418" t="str">
        <f>_xlfn.XLOOKUP($B15418, STANDARDS!$A:$A, STANDARDS!$B:$B,,0,2)</f>
        <v>Paskapoo Fm</v>
      </c>
      <c r="D15418" t="s">
        <v>517</v>
      </c>
      <c r="E15418" t="s">
        <v>2191</v>
      </c>
      <c r="F15418" s="38">
        <v>53.4</v>
      </c>
      <c r="G15418" s="38">
        <v>-117.58329999999999</v>
      </c>
      <c r="H15418">
        <v>1E-4</v>
      </c>
      <c r="I15418" t="s">
        <v>592</v>
      </c>
      <c r="J15418" cm="1">
        <f t="array" ref="J15418:L15418">_xlfn.XLOOKUP($C15418, AGE!$A:$A,AGE!$B:$D,,0,2)</f>
        <v>61</v>
      </c>
      <c r="K15418">
        <v>5</v>
      </c>
      <c r="L15418" t="str">
        <v>GSA 2018</v>
      </c>
      <c r="M15418" t="s">
        <v>2363</v>
      </c>
      <c r="O15418">
        <v>0.25</v>
      </c>
      <c r="P15418" t="s">
        <v>2342</v>
      </c>
      <c r="S15418">
        <v>-24.3</v>
      </c>
      <c r="T15418">
        <v>0.1</v>
      </c>
      <c r="U15418" t="s">
        <v>2307</v>
      </c>
      <c r="V15418">
        <v>1</v>
      </c>
      <c r="W15418" t="s">
        <v>2550</v>
      </c>
    </row>
    <row r="15419" spans="1:23" x14ac:dyDescent="0.3">
      <c r="A15419">
        <v>23358</v>
      </c>
      <c r="B15419" s="15" t="s">
        <v>1882</v>
      </c>
      <c r="C15419" t="str">
        <f>_xlfn.XLOOKUP($B15419, STANDARDS!$A:$A, STANDARDS!$B:$B,,0,2)</f>
        <v>Paskapoo Fm</v>
      </c>
      <c r="D15419" t="s">
        <v>517</v>
      </c>
      <c r="E15419" t="s">
        <v>2191</v>
      </c>
      <c r="F15419" s="38">
        <v>53.4</v>
      </c>
      <c r="G15419" s="38">
        <v>-117.58329999999999</v>
      </c>
      <c r="H15419">
        <v>1E-4</v>
      </c>
      <c r="I15419" t="s">
        <v>592</v>
      </c>
      <c r="J15419" cm="1">
        <f t="array" ref="J15419:L15419">_xlfn.XLOOKUP($C15419, AGE!$A:$A,AGE!$B:$D,,0,2)</f>
        <v>61</v>
      </c>
      <c r="K15419">
        <v>5</v>
      </c>
      <c r="L15419" t="str">
        <v>GSA 2018</v>
      </c>
      <c r="M15419" t="s">
        <v>2362</v>
      </c>
      <c r="O15419">
        <v>0.86</v>
      </c>
      <c r="P15419" t="s">
        <v>2342</v>
      </c>
      <c r="S15419">
        <v>-25.3</v>
      </c>
      <c r="T15419">
        <v>0.1</v>
      </c>
      <c r="U15419" t="s">
        <v>2307</v>
      </c>
      <c r="V15419">
        <v>1</v>
      </c>
      <c r="W15419" t="s">
        <v>2550</v>
      </c>
    </row>
    <row r="15420" spans="1:23" x14ac:dyDescent="0.3">
      <c r="A15420">
        <v>23359</v>
      </c>
      <c r="B15420" s="15" t="s">
        <v>1882</v>
      </c>
      <c r="C15420" t="str">
        <f>_xlfn.XLOOKUP($B15420, STANDARDS!$A:$A, STANDARDS!$B:$B,,0,2)</f>
        <v>Paskapoo Fm</v>
      </c>
      <c r="D15420" t="s">
        <v>517</v>
      </c>
      <c r="E15420" t="s">
        <v>2191</v>
      </c>
      <c r="F15420" s="38">
        <v>53.4</v>
      </c>
      <c r="G15420" s="38">
        <v>-117.58329999999999</v>
      </c>
      <c r="H15420">
        <v>1E-4</v>
      </c>
      <c r="I15420" t="s">
        <v>592</v>
      </c>
      <c r="J15420" cm="1">
        <f t="array" ref="J15420:L15420">_xlfn.XLOOKUP($C15420, AGE!$A:$A,AGE!$B:$D,,0,2)</f>
        <v>61</v>
      </c>
      <c r="K15420">
        <v>5</v>
      </c>
      <c r="L15420" t="str">
        <v>GSA 2018</v>
      </c>
      <c r="M15420" t="s">
        <v>2352</v>
      </c>
      <c r="O15420">
        <v>43.21</v>
      </c>
      <c r="P15420" t="s">
        <v>2342</v>
      </c>
      <c r="S15420">
        <v>-24.5</v>
      </c>
      <c r="T15420">
        <v>0.1</v>
      </c>
      <c r="U15420" t="s">
        <v>2307</v>
      </c>
      <c r="V15420">
        <v>1</v>
      </c>
      <c r="W15420" t="s">
        <v>2550</v>
      </c>
    </row>
    <row r="15421" spans="1:23" x14ac:dyDescent="0.3">
      <c r="A15421">
        <v>23360</v>
      </c>
      <c r="B15421" s="15" t="s">
        <v>1882</v>
      </c>
      <c r="C15421" t="str">
        <f>_xlfn.XLOOKUP($B15421, STANDARDS!$A:$A, STANDARDS!$B:$B,,0,2)</f>
        <v>Paskapoo Fm</v>
      </c>
      <c r="D15421" t="s">
        <v>517</v>
      </c>
      <c r="E15421" t="s">
        <v>2191</v>
      </c>
      <c r="F15421" s="38">
        <v>53.4</v>
      </c>
      <c r="G15421" s="38">
        <v>-117.58329999999999</v>
      </c>
      <c r="H15421">
        <v>1E-4</v>
      </c>
      <c r="I15421" t="s">
        <v>592</v>
      </c>
      <c r="J15421" cm="1">
        <f t="array" ref="J15421:L15421">_xlfn.XLOOKUP($C15421, AGE!$A:$A,AGE!$B:$D,,0,2)</f>
        <v>61</v>
      </c>
      <c r="K15421">
        <v>5</v>
      </c>
      <c r="L15421" t="str">
        <v>GSA 2018</v>
      </c>
      <c r="M15421" t="s">
        <v>2359</v>
      </c>
      <c r="O15421">
        <v>0.49</v>
      </c>
      <c r="P15421" t="s">
        <v>2342</v>
      </c>
      <c r="S15421">
        <v>-24.2</v>
      </c>
      <c r="T15421">
        <v>0.1</v>
      </c>
      <c r="U15421" t="s">
        <v>2307</v>
      </c>
      <c r="V15421">
        <v>1</v>
      </c>
      <c r="W15421" t="s">
        <v>2550</v>
      </c>
    </row>
    <row r="15422" spans="1:23" x14ac:dyDescent="0.3">
      <c r="A15422">
        <v>23361</v>
      </c>
      <c r="B15422" s="15" t="s">
        <v>1882</v>
      </c>
      <c r="C15422" t="str">
        <f>_xlfn.XLOOKUP($B15422, STANDARDS!$A:$A, STANDARDS!$B:$B,,0,2)</f>
        <v>Paskapoo Fm</v>
      </c>
      <c r="D15422" t="s">
        <v>517</v>
      </c>
      <c r="E15422" t="s">
        <v>2191</v>
      </c>
      <c r="F15422" s="38">
        <v>53.4</v>
      </c>
      <c r="G15422" s="38">
        <v>-117.58329999999999</v>
      </c>
      <c r="H15422">
        <v>1E-4</v>
      </c>
      <c r="I15422" t="s">
        <v>592</v>
      </c>
      <c r="J15422" cm="1">
        <f t="array" ref="J15422:L15422">_xlfn.XLOOKUP($C15422, AGE!$A:$A,AGE!$B:$D,,0,2)</f>
        <v>61</v>
      </c>
      <c r="K15422">
        <v>5</v>
      </c>
      <c r="L15422" t="str">
        <v>GSA 2018</v>
      </c>
      <c r="M15422" t="s">
        <v>2350</v>
      </c>
      <c r="O15422">
        <v>0.22</v>
      </c>
      <c r="P15422" t="s">
        <v>2342</v>
      </c>
      <c r="S15422">
        <v>-25.7</v>
      </c>
      <c r="T15422">
        <v>0.1</v>
      </c>
      <c r="U15422" t="s">
        <v>2307</v>
      </c>
      <c r="V15422">
        <v>1</v>
      </c>
      <c r="W15422" t="s">
        <v>2550</v>
      </c>
    </row>
    <row r="15423" spans="1:23" x14ac:dyDescent="0.3">
      <c r="A15423">
        <v>23361</v>
      </c>
      <c r="B15423" s="15" t="s">
        <v>1882</v>
      </c>
      <c r="C15423" t="str">
        <f>_xlfn.XLOOKUP($B15423, STANDARDS!$A:$A, STANDARDS!$B:$B,,0,2)</f>
        <v>Paskapoo Fm</v>
      </c>
      <c r="D15423" t="s">
        <v>517</v>
      </c>
      <c r="E15423" t="s">
        <v>2191</v>
      </c>
      <c r="F15423" s="38">
        <v>53.4</v>
      </c>
      <c r="G15423" s="38">
        <v>-117.58329999999999</v>
      </c>
      <c r="H15423">
        <v>1E-4</v>
      </c>
      <c r="I15423" t="s">
        <v>592</v>
      </c>
      <c r="J15423" cm="1">
        <f t="array" ref="J15423:L15423">_xlfn.XLOOKUP($C15423, AGE!$A:$A,AGE!$B:$D,,0,2)</f>
        <v>61</v>
      </c>
      <c r="K15423">
        <v>5</v>
      </c>
      <c r="L15423" t="str">
        <v>GSA 2018</v>
      </c>
      <c r="M15423" t="s">
        <v>2350</v>
      </c>
      <c r="O15423">
        <v>0.2</v>
      </c>
      <c r="P15423" t="s">
        <v>2342</v>
      </c>
      <c r="S15423">
        <v>-26.7</v>
      </c>
      <c r="T15423">
        <v>0.1</v>
      </c>
      <c r="U15423" t="s">
        <v>2307</v>
      </c>
      <c r="V15423">
        <v>1</v>
      </c>
      <c r="W15423" t="s">
        <v>2550</v>
      </c>
    </row>
    <row r="15424" spans="1:23" x14ac:dyDescent="0.3">
      <c r="A15424">
        <v>23363</v>
      </c>
      <c r="B15424" s="15" t="s">
        <v>1882</v>
      </c>
      <c r="C15424" t="str">
        <f>_xlfn.XLOOKUP($B15424, STANDARDS!$A:$A, STANDARDS!$B:$B,,0,2)</f>
        <v>Paskapoo Fm</v>
      </c>
      <c r="D15424" t="s">
        <v>517</v>
      </c>
      <c r="E15424" t="s">
        <v>2191</v>
      </c>
      <c r="F15424" s="38">
        <v>53.4</v>
      </c>
      <c r="G15424" s="38">
        <v>-117.58329999999999</v>
      </c>
      <c r="H15424">
        <v>1E-4</v>
      </c>
      <c r="I15424" t="s">
        <v>592</v>
      </c>
      <c r="J15424" cm="1">
        <f t="array" ref="J15424:L15424">_xlfn.XLOOKUP($C15424, AGE!$A:$A,AGE!$B:$D,,0,2)</f>
        <v>61</v>
      </c>
      <c r="K15424">
        <v>5</v>
      </c>
      <c r="L15424" t="str">
        <v>GSA 2018</v>
      </c>
      <c r="M15424" t="s">
        <v>2352</v>
      </c>
      <c r="O15424">
        <v>37.67</v>
      </c>
      <c r="P15424" t="s">
        <v>2342</v>
      </c>
      <c r="S15424">
        <v>-24.6</v>
      </c>
      <c r="T15424">
        <v>0.1</v>
      </c>
      <c r="U15424" t="s">
        <v>2307</v>
      </c>
      <c r="V15424">
        <v>1</v>
      </c>
      <c r="W15424" t="s">
        <v>2550</v>
      </c>
    </row>
    <row r="15425" spans="1:23" x14ac:dyDescent="0.3">
      <c r="A15425">
        <v>23364</v>
      </c>
      <c r="B15425" s="15" t="s">
        <v>1882</v>
      </c>
      <c r="C15425" t="str">
        <f>_xlfn.XLOOKUP($B15425, STANDARDS!$A:$A, STANDARDS!$B:$B,,0,2)</f>
        <v>Paskapoo Fm</v>
      </c>
      <c r="D15425" t="s">
        <v>517</v>
      </c>
      <c r="E15425" t="s">
        <v>2191</v>
      </c>
      <c r="F15425" s="38">
        <v>53.4</v>
      </c>
      <c r="G15425" s="38">
        <v>-117.58329999999999</v>
      </c>
      <c r="H15425">
        <v>1E-4</v>
      </c>
      <c r="I15425" t="s">
        <v>592</v>
      </c>
      <c r="J15425" cm="1">
        <f t="array" ref="J15425:L15425">_xlfn.XLOOKUP($C15425, AGE!$A:$A,AGE!$B:$D,,0,2)</f>
        <v>61</v>
      </c>
      <c r="K15425">
        <v>5</v>
      </c>
      <c r="L15425" t="str">
        <v>GSA 2018</v>
      </c>
      <c r="M15425" t="s">
        <v>2352</v>
      </c>
      <c r="O15425">
        <v>59.4</v>
      </c>
      <c r="P15425" t="s">
        <v>2342</v>
      </c>
      <c r="S15425">
        <v>-23.2</v>
      </c>
      <c r="T15425">
        <v>0.1</v>
      </c>
      <c r="U15425" t="s">
        <v>2307</v>
      </c>
      <c r="V15425">
        <v>1</v>
      </c>
      <c r="W15425" t="s">
        <v>2550</v>
      </c>
    </row>
    <row r="15426" spans="1:23" x14ac:dyDescent="0.3">
      <c r="A15426">
        <v>23365</v>
      </c>
      <c r="B15426" s="15" t="s">
        <v>1882</v>
      </c>
      <c r="C15426" t="str">
        <f>_xlfn.XLOOKUP($B15426, STANDARDS!$A:$A, STANDARDS!$B:$B,,0,2)</f>
        <v>Paskapoo Fm</v>
      </c>
      <c r="D15426" t="s">
        <v>517</v>
      </c>
      <c r="E15426" t="s">
        <v>2191</v>
      </c>
      <c r="F15426" s="38">
        <v>53.4</v>
      </c>
      <c r="G15426" s="38">
        <v>-117.58329999999999</v>
      </c>
      <c r="H15426">
        <v>1E-4</v>
      </c>
      <c r="I15426" t="s">
        <v>592</v>
      </c>
      <c r="J15426" cm="1">
        <f t="array" ref="J15426:L15426">_xlfn.XLOOKUP($C15426, AGE!$A:$A,AGE!$B:$D,,0,2)</f>
        <v>61</v>
      </c>
      <c r="K15426">
        <v>5</v>
      </c>
      <c r="L15426" t="str">
        <v>GSA 2018</v>
      </c>
      <c r="M15426" t="s">
        <v>2357</v>
      </c>
      <c r="O15426">
        <v>23.59</v>
      </c>
      <c r="P15426" t="s">
        <v>2342</v>
      </c>
      <c r="S15426">
        <v>-23.6</v>
      </c>
      <c r="T15426">
        <v>0.1</v>
      </c>
      <c r="U15426" t="s">
        <v>2307</v>
      </c>
      <c r="V15426">
        <v>1</v>
      </c>
      <c r="W15426" t="s">
        <v>2550</v>
      </c>
    </row>
    <row r="15427" spans="1:23" x14ac:dyDescent="0.3">
      <c r="A15427">
        <v>23366</v>
      </c>
      <c r="B15427" s="15" t="s">
        <v>1882</v>
      </c>
      <c r="C15427" t="str">
        <f>_xlfn.XLOOKUP($B15427, STANDARDS!$A:$A, STANDARDS!$B:$B,,0,2)</f>
        <v>Paskapoo Fm</v>
      </c>
      <c r="D15427" t="s">
        <v>517</v>
      </c>
      <c r="E15427" t="s">
        <v>2191</v>
      </c>
      <c r="F15427" s="38">
        <v>53.4</v>
      </c>
      <c r="G15427" s="38">
        <v>-117.58329999999999</v>
      </c>
      <c r="H15427">
        <v>1E-4</v>
      </c>
      <c r="I15427" t="s">
        <v>592</v>
      </c>
      <c r="J15427" cm="1">
        <f t="array" ref="J15427:L15427">_xlfn.XLOOKUP($C15427, AGE!$A:$A,AGE!$B:$D,,0,2)</f>
        <v>61</v>
      </c>
      <c r="K15427">
        <v>5</v>
      </c>
      <c r="L15427" t="str">
        <v>GSA 2018</v>
      </c>
      <c r="M15427" t="s">
        <v>2352</v>
      </c>
      <c r="O15427">
        <v>48.95</v>
      </c>
      <c r="P15427" t="s">
        <v>2342</v>
      </c>
      <c r="S15427">
        <v>-23.3</v>
      </c>
      <c r="T15427">
        <v>0.1</v>
      </c>
      <c r="U15427" t="s">
        <v>2307</v>
      </c>
      <c r="V15427">
        <v>1</v>
      </c>
      <c r="W15427" t="s">
        <v>2550</v>
      </c>
    </row>
    <row r="15428" spans="1:23" x14ac:dyDescent="0.3">
      <c r="A15428">
        <v>23367</v>
      </c>
      <c r="B15428" s="15" t="s">
        <v>1882</v>
      </c>
      <c r="C15428" t="str">
        <f>_xlfn.XLOOKUP($B15428, STANDARDS!$A:$A, STANDARDS!$B:$B,,0,2)</f>
        <v>Paskapoo Fm</v>
      </c>
      <c r="D15428" t="s">
        <v>517</v>
      </c>
      <c r="E15428" t="s">
        <v>2191</v>
      </c>
      <c r="F15428" s="38">
        <v>53.4</v>
      </c>
      <c r="G15428" s="38">
        <v>-117.58329999999999</v>
      </c>
      <c r="H15428">
        <v>1E-4</v>
      </c>
      <c r="I15428" t="s">
        <v>592</v>
      </c>
      <c r="J15428" cm="1">
        <f t="array" ref="J15428:L15428">_xlfn.XLOOKUP($C15428, AGE!$A:$A,AGE!$B:$D,,0,2)</f>
        <v>61</v>
      </c>
      <c r="K15428">
        <v>5</v>
      </c>
      <c r="L15428" t="str">
        <v>GSA 2018</v>
      </c>
      <c r="M15428" t="s">
        <v>2352</v>
      </c>
      <c r="O15428">
        <v>47.79</v>
      </c>
      <c r="P15428" t="s">
        <v>2342</v>
      </c>
      <c r="S15428">
        <v>-23.7</v>
      </c>
      <c r="T15428">
        <v>0.1</v>
      </c>
      <c r="U15428" t="s">
        <v>2307</v>
      </c>
      <c r="V15428">
        <v>1</v>
      </c>
      <c r="W15428" t="s">
        <v>2550</v>
      </c>
    </row>
    <row r="15429" spans="1:23" x14ac:dyDescent="0.3">
      <c r="A15429">
        <v>23367</v>
      </c>
      <c r="B15429" s="15" t="s">
        <v>1882</v>
      </c>
      <c r="C15429" t="str">
        <f>_xlfn.XLOOKUP($B15429, STANDARDS!$A:$A, STANDARDS!$B:$B,,0,2)</f>
        <v>Paskapoo Fm</v>
      </c>
      <c r="D15429" t="s">
        <v>517</v>
      </c>
      <c r="E15429" t="s">
        <v>2191</v>
      </c>
      <c r="F15429" s="38">
        <v>53.4</v>
      </c>
      <c r="G15429" s="38">
        <v>-117.58329999999999</v>
      </c>
      <c r="H15429">
        <v>1E-4</v>
      </c>
      <c r="I15429" t="s">
        <v>592</v>
      </c>
      <c r="J15429" cm="1">
        <f t="array" ref="J15429:L15429">_xlfn.XLOOKUP($C15429, AGE!$A:$A,AGE!$B:$D,,0,2)</f>
        <v>61</v>
      </c>
      <c r="K15429">
        <v>5</v>
      </c>
      <c r="L15429" t="str">
        <v>GSA 2018</v>
      </c>
      <c r="M15429" t="s">
        <v>2352</v>
      </c>
      <c r="O15429">
        <v>59.42</v>
      </c>
      <c r="P15429" t="s">
        <v>2342</v>
      </c>
      <c r="S15429">
        <v>-23.7</v>
      </c>
      <c r="T15429">
        <v>0.1</v>
      </c>
      <c r="U15429" t="s">
        <v>2307</v>
      </c>
      <c r="V15429">
        <v>1</v>
      </c>
      <c r="W15429" t="s">
        <v>2550</v>
      </c>
    </row>
    <row r="15430" spans="1:23" x14ac:dyDescent="0.3">
      <c r="A15430">
        <v>23369</v>
      </c>
      <c r="B15430" s="15" t="s">
        <v>1882</v>
      </c>
      <c r="C15430" t="str">
        <f>_xlfn.XLOOKUP($B15430, STANDARDS!$A:$A, STANDARDS!$B:$B,,0,2)</f>
        <v>Paskapoo Fm</v>
      </c>
      <c r="D15430" t="s">
        <v>517</v>
      </c>
      <c r="E15430" t="s">
        <v>2191</v>
      </c>
      <c r="F15430" s="38">
        <v>53.4</v>
      </c>
      <c r="G15430" s="38">
        <v>-117.58329999999999</v>
      </c>
      <c r="H15430">
        <v>1E-4</v>
      </c>
      <c r="I15430" t="s">
        <v>592</v>
      </c>
      <c r="J15430" cm="1">
        <f t="array" ref="J15430:L15430">_xlfn.XLOOKUP($C15430, AGE!$A:$A,AGE!$B:$D,,0,2)</f>
        <v>61</v>
      </c>
      <c r="K15430">
        <v>5</v>
      </c>
      <c r="L15430" t="str">
        <v>GSA 2018</v>
      </c>
      <c r="M15430" t="s">
        <v>2351</v>
      </c>
      <c r="O15430">
        <v>0.41</v>
      </c>
      <c r="P15430" t="s">
        <v>2342</v>
      </c>
      <c r="S15430">
        <v>-24.3</v>
      </c>
      <c r="T15430">
        <v>0.1</v>
      </c>
      <c r="U15430" t="s">
        <v>2307</v>
      </c>
      <c r="V15430">
        <v>1</v>
      </c>
      <c r="W15430" t="s">
        <v>2550</v>
      </c>
    </row>
    <row r="15431" spans="1:23" x14ac:dyDescent="0.3">
      <c r="A15431">
        <v>23370</v>
      </c>
      <c r="B15431" s="15" t="s">
        <v>1882</v>
      </c>
      <c r="C15431" t="str">
        <f>_xlfn.XLOOKUP($B15431, STANDARDS!$A:$A, STANDARDS!$B:$B,,0,2)</f>
        <v>Paskapoo Fm</v>
      </c>
      <c r="D15431" t="s">
        <v>517</v>
      </c>
      <c r="E15431" t="s">
        <v>2191</v>
      </c>
      <c r="F15431" s="38">
        <v>53.4</v>
      </c>
      <c r="G15431" s="38">
        <v>-117.58329999999999</v>
      </c>
      <c r="H15431">
        <v>1E-4</v>
      </c>
      <c r="I15431" t="s">
        <v>592</v>
      </c>
      <c r="J15431" cm="1">
        <f t="array" ref="J15431:L15431">_xlfn.XLOOKUP($C15431, AGE!$A:$A,AGE!$B:$D,,0,2)</f>
        <v>61</v>
      </c>
      <c r="K15431">
        <v>5</v>
      </c>
      <c r="L15431" t="str">
        <v>GSA 2018</v>
      </c>
      <c r="M15431" t="s">
        <v>2351</v>
      </c>
      <c r="O15431">
        <v>0.38</v>
      </c>
      <c r="P15431" t="s">
        <v>2342</v>
      </c>
      <c r="S15431">
        <v>-24</v>
      </c>
      <c r="T15431">
        <v>0.1</v>
      </c>
      <c r="U15431" t="s">
        <v>2307</v>
      </c>
      <c r="V15431">
        <v>1</v>
      </c>
      <c r="W15431" t="s">
        <v>2550</v>
      </c>
    </row>
    <row r="15432" spans="1:23" x14ac:dyDescent="0.3">
      <c r="A15432">
        <v>23371</v>
      </c>
      <c r="B15432" s="15" t="s">
        <v>1882</v>
      </c>
      <c r="C15432" t="str">
        <f>_xlfn.XLOOKUP($B15432, STANDARDS!$A:$A, STANDARDS!$B:$B,,0,2)</f>
        <v>Paskapoo Fm</v>
      </c>
      <c r="D15432" t="s">
        <v>517</v>
      </c>
      <c r="E15432" t="s">
        <v>2191</v>
      </c>
      <c r="F15432" s="38">
        <v>53.4</v>
      </c>
      <c r="G15432" s="38">
        <v>-117.58329999999999</v>
      </c>
      <c r="H15432">
        <v>1E-4</v>
      </c>
      <c r="I15432" t="s">
        <v>592</v>
      </c>
      <c r="J15432" cm="1">
        <f t="array" ref="J15432:L15432">_xlfn.XLOOKUP($C15432, AGE!$A:$A,AGE!$B:$D,,0,2)</f>
        <v>61</v>
      </c>
      <c r="K15432">
        <v>5</v>
      </c>
      <c r="L15432" t="str">
        <v>GSA 2018</v>
      </c>
      <c r="M15432" t="s">
        <v>2364</v>
      </c>
      <c r="O15432">
        <v>0.21</v>
      </c>
      <c r="P15432" t="s">
        <v>2342</v>
      </c>
      <c r="S15432">
        <v>-24.6</v>
      </c>
      <c r="T15432">
        <v>0.1</v>
      </c>
      <c r="U15432" t="s">
        <v>2307</v>
      </c>
      <c r="V15432">
        <v>1</v>
      </c>
      <c r="W15432" t="s">
        <v>2550</v>
      </c>
    </row>
    <row r="15433" spans="1:23" x14ac:dyDescent="0.3">
      <c r="A15433">
        <v>23372</v>
      </c>
      <c r="B15433" s="15" t="s">
        <v>1882</v>
      </c>
      <c r="C15433" t="str">
        <f>_xlfn.XLOOKUP($B15433, STANDARDS!$A:$A, STANDARDS!$B:$B,,0,2)</f>
        <v>Paskapoo Fm</v>
      </c>
      <c r="D15433" t="s">
        <v>517</v>
      </c>
      <c r="E15433" t="s">
        <v>2191</v>
      </c>
      <c r="F15433" s="38">
        <v>53.4</v>
      </c>
      <c r="G15433" s="38">
        <v>-117.58329999999999</v>
      </c>
      <c r="H15433">
        <v>1E-4</v>
      </c>
      <c r="I15433" t="s">
        <v>592</v>
      </c>
      <c r="J15433" cm="1">
        <f t="array" ref="J15433:L15433">_xlfn.XLOOKUP($C15433, AGE!$A:$A,AGE!$B:$D,,0,2)</f>
        <v>61</v>
      </c>
      <c r="K15433">
        <v>5</v>
      </c>
      <c r="L15433" t="str">
        <v>GSA 2018</v>
      </c>
      <c r="M15433" t="s">
        <v>2351</v>
      </c>
      <c r="O15433">
        <v>0.48</v>
      </c>
      <c r="P15433" t="s">
        <v>2342</v>
      </c>
      <c r="S15433">
        <v>-25.6</v>
      </c>
      <c r="T15433">
        <v>0.1</v>
      </c>
      <c r="U15433" t="s">
        <v>2307</v>
      </c>
      <c r="V15433">
        <v>1</v>
      </c>
      <c r="W15433" t="s">
        <v>2550</v>
      </c>
    </row>
    <row r="15434" spans="1:23" x14ac:dyDescent="0.3">
      <c r="A15434">
        <v>23372</v>
      </c>
      <c r="B15434" s="15" t="s">
        <v>1882</v>
      </c>
      <c r="C15434" t="str">
        <f>_xlfn.XLOOKUP($B15434, STANDARDS!$A:$A, STANDARDS!$B:$B,,0,2)</f>
        <v>Paskapoo Fm</v>
      </c>
      <c r="D15434" t="s">
        <v>517</v>
      </c>
      <c r="E15434" t="s">
        <v>2191</v>
      </c>
      <c r="F15434" s="38">
        <v>53.4</v>
      </c>
      <c r="G15434" s="38">
        <v>-117.58329999999999</v>
      </c>
      <c r="H15434">
        <v>1E-4</v>
      </c>
      <c r="I15434" t="s">
        <v>592</v>
      </c>
      <c r="J15434" cm="1">
        <f t="array" ref="J15434:L15434">_xlfn.XLOOKUP($C15434, AGE!$A:$A,AGE!$B:$D,,0,2)</f>
        <v>61</v>
      </c>
      <c r="K15434">
        <v>5</v>
      </c>
      <c r="L15434" t="str">
        <v>GSA 2018</v>
      </c>
      <c r="M15434" t="s">
        <v>2351</v>
      </c>
      <c r="O15434">
        <v>0.37</v>
      </c>
      <c r="P15434" t="s">
        <v>2342</v>
      </c>
      <c r="S15434">
        <v>-25.7</v>
      </c>
      <c r="T15434">
        <v>0.1</v>
      </c>
      <c r="U15434" t="s">
        <v>2307</v>
      </c>
      <c r="V15434">
        <v>1</v>
      </c>
      <c r="W15434" t="s">
        <v>2550</v>
      </c>
    </row>
    <row r="15435" spans="1:23" x14ac:dyDescent="0.3">
      <c r="A15435">
        <v>23374</v>
      </c>
      <c r="B15435" s="15" t="s">
        <v>1882</v>
      </c>
      <c r="C15435" t="str">
        <f>_xlfn.XLOOKUP($B15435, STANDARDS!$A:$A, STANDARDS!$B:$B,,0,2)</f>
        <v>Paskapoo Fm</v>
      </c>
      <c r="D15435" t="s">
        <v>517</v>
      </c>
      <c r="E15435" t="s">
        <v>2191</v>
      </c>
      <c r="F15435" s="38">
        <v>53.4</v>
      </c>
      <c r="G15435" s="38">
        <v>-117.58329999999999</v>
      </c>
      <c r="H15435">
        <v>1E-4</v>
      </c>
      <c r="I15435" t="s">
        <v>592</v>
      </c>
      <c r="J15435" cm="1">
        <f t="array" ref="J15435:L15435">_xlfn.XLOOKUP($C15435, AGE!$A:$A,AGE!$B:$D,,0,2)</f>
        <v>61</v>
      </c>
      <c r="K15435">
        <v>5</v>
      </c>
      <c r="L15435" t="str">
        <v>GSA 2018</v>
      </c>
      <c r="M15435" t="s">
        <v>2365</v>
      </c>
      <c r="O15435">
        <v>0.17</v>
      </c>
      <c r="P15435" t="s">
        <v>2342</v>
      </c>
      <c r="S15435">
        <v>-24.5</v>
      </c>
      <c r="T15435">
        <v>0.1</v>
      </c>
      <c r="U15435" t="s">
        <v>2307</v>
      </c>
      <c r="V15435">
        <v>1</v>
      </c>
      <c r="W15435" t="s">
        <v>2550</v>
      </c>
    </row>
    <row r="15436" spans="1:23" x14ac:dyDescent="0.3">
      <c r="A15436">
        <v>23375</v>
      </c>
      <c r="B15436" s="15" t="s">
        <v>1882</v>
      </c>
      <c r="C15436" t="str">
        <f>_xlfn.XLOOKUP($B15436, STANDARDS!$A:$A, STANDARDS!$B:$B,,0,2)</f>
        <v>Paskapoo Fm</v>
      </c>
      <c r="D15436" t="s">
        <v>517</v>
      </c>
      <c r="E15436" t="s">
        <v>2191</v>
      </c>
      <c r="F15436" s="38">
        <v>53.4</v>
      </c>
      <c r="G15436" s="38">
        <v>-117.58329999999999</v>
      </c>
      <c r="H15436">
        <v>1E-4</v>
      </c>
      <c r="I15436" t="s">
        <v>592</v>
      </c>
      <c r="J15436" cm="1">
        <f t="array" ref="J15436:L15436">_xlfn.XLOOKUP($C15436, AGE!$A:$A,AGE!$B:$D,,0,2)</f>
        <v>61</v>
      </c>
      <c r="K15436">
        <v>5</v>
      </c>
      <c r="L15436" t="str">
        <v>GSA 2018</v>
      </c>
      <c r="M15436" t="s">
        <v>2350</v>
      </c>
      <c r="O15436">
        <v>0.11</v>
      </c>
      <c r="P15436" t="s">
        <v>2342</v>
      </c>
      <c r="S15436">
        <v>-25.1</v>
      </c>
      <c r="T15436">
        <v>0.1</v>
      </c>
      <c r="U15436" t="s">
        <v>2307</v>
      </c>
      <c r="V15436">
        <v>1</v>
      </c>
      <c r="W15436" t="s">
        <v>2550</v>
      </c>
    </row>
    <row r="15437" spans="1:23" x14ac:dyDescent="0.3">
      <c r="A15437">
        <v>23376</v>
      </c>
      <c r="B15437" s="15" t="s">
        <v>1882</v>
      </c>
      <c r="C15437" t="str">
        <f>_xlfn.XLOOKUP($B15437, STANDARDS!$A:$A, STANDARDS!$B:$B,,0,2)</f>
        <v>Paskapoo Fm</v>
      </c>
      <c r="D15437" t="s">
        <v>517</v>
      </c>
      <c r="E15437" t="s">
        <v>2191</v>
      </c>
      <c r="F15437" s="38">
        <v>53.4</v>
      </c>
      <c r="G15437" s="38">
        <v>-117.58329999999999</v>
      </c>
      <c r="H15437">
        <v>1E-4</v>
      </c>
      <c r="I15437" t="s">
        <v>592</v>
      </c>
      <c r="J15437" cm="1">
        <f t="array" ref="J15437:L15437">_xlfn.XLOOKUP($C15437, AGE!$A:$A,AGE!$B:$D,,0,2)</f>
        <v>61</v>
      </c>
      <c r="K15437">
        <v>5</v>
      </c>
      <c r="L15437" t="str">
        <v>GSA 2018</v>
      </c>
      <c r="M15437" t="s">
        <v>2352</v>
      </c>
      <c r="O15437">
        <v>29.88</v>
      </c>
      <c r="P15437" t="s">
        <v>2342</v>
      </c>
      <c r="S15437">
        <v>-23.1</v>
      </c>
      <c r="T15437">
        <v>0.1</v>
      </c>
      <c r="U15437" t="s">
        <v>2307</v>
      </c>
      <c r="V15437">
        <v>1</v>
      </c>
      <c r="W15437" t="s">
        <v>2550</v>
      </c>
    </row>
    <row r="15438" spans="1:23" x14ac:dyDescent="0.3">
      <c r="A15438">
        <v>23377</v>
      </c>
      <c r="B15438" s="15" t="s">
        <v>1882</v>
      </c>
      <c r="C15438" t="str">
        <f>_xlfn.XLOOKUP($B15438, STANDARDS!$A:$A, STANDARDS!$B:$B,,0,2)</f>
        <v>Paskapoo Fm</v>
      </c>
      <c r="D15438" t="s">
        <v>517</v>
      </c>
      <c r="E15438" t="s">
        <v>2191</v>
      </c>
      <c r="F15438" s="38">
        <v>53.4</v>
      </c>
      <c r="G15438" s="38">
        <v>-117.58329999999999</v>
      </c>
      <c r="H15438">
        <v>1E-4</v>
      </c>
      <c r="I15438" t="s">
        <v>592</v>
      </c>
      <c r="J15438" cm="1">
        <f t="array" ref="J15438:L15438">_xlfn.XLOOKUP($C15438, AGE!$A:$A,AGE!$B:$D,,0,2)</f>
        <v>61</v>
      </c>
      <c r="K15438">
        <v>5</v>
      </c>
      <c r="L15438" t="str">
        <v>GSA 2018</v>
      </c>
      <c r="M15438" t="s">
        <v>2350</v>
      </c>
      <c r="O15438">
        <v>0.17</v>
      </c>
      <c r="P15438" t="s">
        <v>2342</v>
      </c>
      <c r="S15438">
        <v>-25.9</v>
      </c>
      <c r="T15438">
        <v>0.1</v>
      </c>
      <c r="U15438" t="s">
        <v>2307</v>
      </c>
      <c r="V15438">
        <v>1</v>
      </c>
      <c r="W15438" t="s">
        <v>2550</v>
      </c>
    </row>
    <row r="15439" spans="1:23" x14ac:dyDescent="0.3">
      <c r="A15439">
        <v>23377</v>
      </c>
      <c r="B15439" s="15" t="s">
        <v>1882</v>
      </c>
      <c r="C15439" t="str">
        <f>_xlfn.XLOOKUP($B15439, STANDARDS!$A:$A, STANDARDS!$B:$B,,0,2)</f>
        <v>Paskapoo Fm</v>
      </c>
      <c r="D15439" t="s">
        <v>517</v>
      </c>
      <c r="E15439" t="s">
        <v>2191</v>
      </c>
      <c r="F15439" s="38">
        <v>53.4</v>
      </c>
      <c r="G15439" s="38">
        <v>-117.58329999999999</v>
      </c>
      <c r="H15439">
        <v>1E-4</v>
      </c>
      <c r="I15439" t="s">
        <v>592</v>
      </c>
      <c r="J15439" cm="1">
        <f t="array" ref="J15439:L15439">_xlfn.XLOOKUP($C15439, AGE!$A:$A,AGE!$B:$D,,0,2)</f>
        <v>61</v>
      </c>
      <c r="K15439">
        <v>5</v>
      </c>
      <c r="L15439" t="str">
        <v>GSA 2018</v>
      </c>
      <c r="M15439" t="s">
        <v>2350</v>
      </c>
      <c r="O15439">
        <v>0.15</v>
      </c>
      <c r="P15439" t="s">
        <v>2342</v>
      </c>
      <c r="S15439">
        <v>-26</v>
      </c>
      <c r="T15439">
        <v>0.1</v>
      </c>
      <c r="U15439" t="s">
        <v>2307</v>
      </c>
      <c r="V15439">
        <v>1</v>
      </c>
      <c r="W15439" t="s">
        <v>2550</v>
      </c>
    </row>
    <row r="15440" spans="1:23" x14ac:dyDescent="0.3">
      <c r="A15440">
        <v>23379</v>
      </c>
      <c r="B15440" s="15" t="s">
        <v>1882</v>
      </c>
      <c r="C15440" t="str">
        <f>_xlfn.XLOOKUP($B15440, STANDARDS!$A:$A, STANDARDS!$B:$B,,0,2)</f>
        <v>Paskapoo Fm</v>
      </c>
      <c r="D15440" t="s">
        <v>517</v>
      </c>
      <c r="E15440" t="s">
        <v>2191</v>
      </c>
      <c r="F15440" s="38">
        <v>53.4</v>
      </c>
      <c r="G15440" s="38">
        <v>-117.58329999999999</v>
      </c>
      <c r="H15440">
        <v>1E-4</v>
      </c>
      <c r="I15440" t="s">
        <v>592</v>
      </c>
      <c r="J15440" cm="1">
        <f t="array" ref="J15440:L15440">_xlfn.XLOOKUP($C15440, AGE!$A:$A,AGE!$B:$D,,0,2)</f>
        <v>61</v>
      </c>
      <c r="K15440">
        <v>5</v>
      </c>
      <c r="L15440" t="str">
        <v>GSA 2018</v>
      </c>
      <c r="M15440" t="s">
        <v>2366</v>
      </c>
      <c r="O15440">
        <v>0.1</v>
      </c>
      <c r="P15440" t="s">
        <v>2342</v>
      </c>
      <c r="S15440">
        <v>-24.6</v>
      </c>
      <c r="T15440">
        <v>0.1</v>
      </c>
      <c r="U15440" t="s">
        <v>2307</v>
      </c>
      <c r="V15440">
        <v>1</v>
      </c>
      <c r="W15440" t="s">
        <v>2550</v>
      </c>
    </row>
    <row r="15441" spans="1:23" x14ac:dyDescent="0.3">
      <c r="A15441">
        <v>23380</v>
      </c>
      <c r="B15441" s="15" t="s">
        <v>1882</v>
      </c>
      <c r="C15441" t="str">
        <f>_xlfn.XLOOKUP($B15441, STANDARDS!$A:$A, STANDARDS!$B:$B,,0,2)</f>
        <v>Paskapoo Fm</v>
      </c>
      <c r="D15441" t="s">
        <v>517</v>
      </c>
      <c r="E15441" t="s">
        <v>2191</v>
      </c>
      <c r="F15441" s="38">
        <v>53.4</v>
      </c>
      <c r="G15441" s="38">
        <v>-117.58329999999999</v>
      </c>
      <c r="H15441">
        <v>1E-4</v>
      </c>
      <c r="I15441" t="s">
        <v>592</v>
      </c>
      <c r="J15441" cm="1">
        <f t="array" ref="J15441:L15441">_xlfn.XLOOKUP($C15441, AGE!$A:$A,AGE!$B:$D,,0,2)</f>
        <v>61</v>
      </c>
      <c r="K15441">
        <v>5</v>
      </c>
      <c r="L15441" t="str">
        <v>GSA 2018</v>
      </c>
      <c r="M15441" t="s">
        <v>2351</v>
      </c>
      <c r="O15441">
        <v>0.64</v>
      </c>
      <c r="P15441" t="s">
        <v>2342</v>
      </c>
      <c r="S15441">
        <v>-24.8</v>
      </c>
      <c r="T15441">
        <v>0.1</v>
      </c>
      <c r="U15441" t="s">
        <v>2307</v>
      </c>
      <c r="V15441">
        <v>1</v>
      </c>
      <c r="W15441" t="s">
        <v>2550</v>
      </c>
    </row>
    <row r="15442" spans="1:23" x14ac:dyDescent="0.3">
      <c r="A15442">
        <v>23381</v>
      </c>
      <c r="B15442" s="15" t="s">
        <v>1882</v>
      </c>
      <c r="C15442" t="str">
        <f>_xlfn.XLOOKUP($B15442, STANDARDS!$A:$A, STANDARDS!$B:$B,,0,2)</f>
        <v>Paskapoo Fm</v>
      </c>
      <c r="D15442" t="s">
        <v>517</v>
      </c>
      <c r="E15442" t="s">
        <v>2191</v>
      </c>
      <c r="F15442" s="38">
        <v>53.4</v>
      </c>
      <c r="G15442" s="38">
        <v>-117.58329999999999</v>
      </c>
      <c r="H15442">
        <v>1E-4</v>
      </c>
      <c r="I15442" t="s">
        <v>592</v>
      </c>
      <c r="J15442" cm="1">
        <f t="array" ref="J15442:L15442">_xlfn.XLOOKUP($C15442, AGE!$A:$A,AGE!$B:$D,,0,2)</f>
        <v>61</v>
      </c>
      <c r="K15442">
        <v>5</v>
      </c>
      <c r="L15442" t="str">
        <v>GSA 2018</v>
      </c>
      <c r="M15442" t="s">
        <v>2352</v>
      </c>
      <c r="O15442">
        <v>42.06</v>
      </c>
      <c r="P15442" t="s">
        <v>2342</v>
      </c>
      <c r="S15442">
        <v>-25.8</v>
      </c>
      <c r="T15442">
        <v>0.1</v>
      </c>
      <c r="U15442" t="s">
        <v>2307</v>
      </c>
      <c r="V15442">
        <v>1</v>
      </c>
      <c r="W15442" t="s">
        <v>2550</v>
      </c>
    </row>
    <row r="15443" spans="1:23" x14ac:dyDescent="0.3">
      <c r="A15443">
        <v>23382</v>
      </c>
      <c r="B15443" s="15" t="s">
        <v>1882</v>
      </c>
      <c r="C15443" t="str">
        <f>_xlfn.XLOOKUP($B15443, STANDARDS!$A:$A, STANDARDS!$B:$B,,0,2)</f>
        <v>Paskapoo Fm</v>
      </c>
      <c r="D15443" t="s">
        <v>517</v>
      </c>
      <c r="E15443" t="s">
        <v>2191</v>
      </c>
      <c r="F15443" s="38">
        <v>53.4</v>
      </c>
      <c r="G15443" s="38">
        <v>-117.58329999999999</v>
      </c>
      <c r="H15443">
        <v>1E-4</v>
      </c>
      <c r="I15443" t="s">
        <v>592</v>
      </c>
      <c r="J15443" cm="1">
        <f t="array" ref="J15443:L15443">_xlfn.XLOOKUP($C15443, AGE!$A:$A,AGE!$B:$D,,0,2)</f>
        <v>61</v>
      </c>
      <c r="K15443">
        <v>5</v>
      </c>
      <c r="L15443" t="str">
        <v>GSA 2018</v>
      </c>
      <c r="M15443" t="s">
        <v>2353</v>
      </c>
      <c r="O15443">
        <v>0.28000000000000003</v>
      </c>
      <c r="P15443" t="s">
        <v>2342</v>
      </c>
      <c r="S15443">
        <v>-23.7</v>
      </c>
      <c r="T15443">
        <v>0.1</v>
      </c>
      <c r="U15443" t="s">
        <v>2307</v>
      </c>
      <c r="V15443">
        <v>1</v>
      </c>
      <c r="W15443" t="s">
        <v>2550</v>
      </c>
    </row>
    <row r="15444" spans="1:23" x14ac:dyDescent="0.3">
      <c r="A15444">
        <v>23383</v>
      </c>
      <c r="B15444" s="15" t="s">
        <v>1882</v>
      </c>
      <c r="C15444" t="str">
        <f>_xlfn.XLOOKUP($B15444, STANDARDS!$A:$A, STANDARDS!$B:$B,,0,2)</f>
        <v>Paskapoo Fm</v>
      </c>
      <c r="D15444" t="s">
        <v>517</v>
      </c>
      <c r="E15444" t="s">
        <v>2191</v>
      </c>
      <c r="F15444" s="38">
        <v>53.4</v>
      </c>
      <c r="G15444" s="38">
        <v>-117.58329999999999</v>
      </c>
      <c r="H15444">
        <v>1E-4</v>
      </c>
      <c r="I15444" t="s">
        <v>592</v>
      </c>
      <c r="J15444" cm="1">
        <f t="array" ref="J15444:L15444">_xlfn.XLOOKUP($C15444, AGE!$A:$A,AGE!$B:$D,,0,2)</f>
        <v>61</v>
      </c>
      <c r="K15444">
        <v>5</v>
      </c>
      <c r="L15444" t="str">
        <v>GSA 2018</v>
      </c>
      <c r="M15444" t="s">
        <v>2351</v>
      </c>
      <c r="O15444">
        <v>0.38</v>
      </c>
      <c r="P15444" t="s">
        <v>2342</v>
      </c>
      <c r="S15444">
        <v>-24.1</v>
      </c>
      <c r="T15444">
        <v>0.1</v>
      </c>
      <c r="U15444" t="s">
        <v>2307</v>
      </c>
      <c r="V15444">
        <v>1</v>
      </c>
      <c r="W15444" t="s">
        <v>2550</v>
      </c>
    </row>
    <row r="15445" spans="1:23" x14ac:dyDescent="0.3">
      <c r="A15445">
        <v>23383</v>
      </c>
      <c r="B15445" s="15" t="s">
        <v>1882</v>
      </c>
      <c r="C15445" t="str">
        <f>_xlfn.XLOOKUP($B15445, STANDARDS!$A:$A, STANDARDS!$B:$B,,0,2)</f>
        <v>Paskapoo Fm</v>
      </c>
      <c r="D15445" t="s">
        <v>517</v>
      </c>
      <c r="E15445" t="s">
        <v>2191</v>
      </c>
      <c r="F15445" s="38">
        <v>53.4</v>
      </c>
      <c r="G15445" s="38">
        <v>-117.58329999999999</v>
      </c>
      <c r="H15445">
        <v>1E-4</v>
      </c>
      <c r="I15445" t="s">
        <v>592</v>
      </c>
      <c r="J15445" cm="1">
        <f t="array" ref="J15445:L15445">_xlfn.XLOOKUP($C15445, AGE!$A:$A,AGE!$B:$D,,0,2)</f>
        <v>61</v>
      </c>
      <c r="K15445">
        <v>5</v>
      </c>
      <c r="L15445" t="str">
        <v>GSA 2018</v>
      </c>
      <c r="M15445" t="s">
        <v>2351</v>
      </c>
      <c r="O15445">
        <v>0.4</v>
      </c>
      <c r="P15445" t="s">
        <v>2342</v>
      </c>
      <c r="S15445">
        <v>-24.2</v>
      </c>
      <c r="T15445">
        <v>0.1</v>
      </c>
      <c r="U15445" t="s">
        <v>2307</v>
      </c>
      <c r="V15445">
        <v>1</v>
      </c>
      <c r="W15445" t="s">
        <v>2550</v>
      </c>
    </row>
    <row r="15446" spans="1:23" x14ac:dyDescent="0.3">
      <c r="A15446">
        <v>23385</v>
      </c>
      <c r="B15446" s="15" t="s">
        <v>1882</v>
      </c>
      <c r="C15446" t="str">
        <f>_xlfn.XLOOKUP($B15446, STANDARDS!$A:$A, STANDARDS!$B:$B,,0,2)</f>
        <v>Paskapoo Fm</v>
      </c>
      <c r="D15446" t="s">
        <v>517</v>
      </c>
      <c r="E15446" t="s">
        <v>2191</v>
      </c>
      <c r="F15446" s="38">
        <v>53.4</v>
      </c>
      <c r="G15446" s="38">
        <v>-117.58329999999999</v>
      </c>
      <c r="H15446">
        <v>1E-4</v>
      </c>
      <c r="I15446" t="s">
        <v>592</v>
      </c>
      <c r="J15446" cm="1">
        <f t="array" ref="J15446:L15446">_xlfn.XLOOKUP($C15446, AGE!$A:$A,AGE!$B:$D,,0,2)</f>
        <v>61</v>
      </c>
      <c r="K15446">
        <v>5</v>
      </c>
      <c r="L15446" t="str">
        <v>GSA 2018</v>
      </c>
      <c r="M15446" t="s">
        <v>2351</v>
      </c>
      <c r="O15446">
        <v>0.34</v>
      </c>
      <c r="P15446" t="s">
        <v>2342</v>
      </c>
      <c r="S15446">
        <v>-23.2</v>
      </c>
      <c r="T15446">
        <v>0.1</v>
      </c>
      <c r="U15446" t="s">
        <v>2307</v>
      </c>
      <c r="V15446">
        <v>1</v>
      </c>
      <c r="W15446" t="s">
        <v>2550</v>
      </c>
    </row>
    <row r="15447" spans="1:23" x14ac:dyDescent="0.3">
      <c r="A15447">
        <v>23386</v>
      </c>
      <c r="B15447" s="15" t="s">
        <v>1882</v>
      </c>
      <c r="C15447" t="str">
        <f>_xlfn.XLOOKUP($B15447, STANDARDS!$A:$A, STANDARDS!$B:$B,,0,2)</f>
        <v>Paskapoo Fm</v>
      </c>
      <c r="D15447" t="s">
        <v>517</v>
      </c>
      <c r="E15447" t="s">
        <v>2191</v>
      </c>
      <c r="F15447" s="38">
        <v>53.4</v>
      </c>
      <c r="G15447" s="38">
        <v>-117.58329999999999</v>
      </c>
      <c r="H15447">
        <v>1E-4</v>
      </c>
      <c r="I15447" t="s">
        <v>592</v>
      </c>
      <c r="J15447" cm="1">
        <f t="array" ref="J15447:L15447">_xlfn.XLOOKUP($C15447, AGE!$A:$A,AGE!$B:$D,,0,2)</f>
        <v>61</v>
      </c>
      <c r="K15447">
        <v>5</v>
      </c>
      <c r="L15447" t="str">
        <v>GSA 2018</v>
      </c>
      <c r="M15447" t="s">
        <v>2358</v>
      </c>
      <c r="O15447">
        <v>0.56999999999999995</v>
      </c>
      <c r="P15447" t="s">
        <v>2342</v>
      </c>
      <c r="S15447">
        <v>-25.3</v>
      </c>
      <c r="T15447">
        <v>0.1</v>
      </c>
      <c r="U15447" t="s">
        <v>2307</v>
      </c>
      <c r="V15447">
        <v>1</v>
      </c>
      <c r="W15447" t="s">
        <v>2550</v>
      </c>
    </row>
    <row r="15448" spans="1:23" x14ac:dyDescent="0.3">
      <c r="A15448">
        <v>23387</v>
      </c>
      <c r="B15448" s="15" t="s">
        <v>1882</v>
      </c>
      <c r="C15448" t="str">
        <f>_xlfn.XLOOKUP($B15448, STANDARDS!$A:$A, STANDARDS!$B:$B,,0,2)</f>
        <v>Paskapoo Fm</v>
      </c>
      <c r="D15448" t="s">
        <v>517</v>
      </c>
      <c r="E15448" t="s">
        <v>2191</v>
      </c>
      <c r="F15448" s="38">
        <v>53.4</v>
      </c>
      <c r="G15448" s="38">
        <v>-117.58329999999999</v>
      </c>
      <c r="H15448">
        <v>1E-4</v>
      </c>
      <c r="I15448" t="s">
        <v>592</v>
      </c>
      <c r="J15448" cm="1">
        <f t="array" ref="J15448:L15448">_xlfn.XLOOKUP($C15448, AGE!$A:$A,AGE!$B:$D,,0,2)</f>
        <v>61</v>
      </c>
      <c r="K15448">
        <v>5</v>
      </c>
      <c r="L15448" t="str">
        <v>GSA 2018</v>
      </c>
      <c r="M15448" t="s">
        <v>2367</v>
      </c>
      <c r="O15448">
        <v>0.65</v>
      </c>
      <c r="P15448" t="s">
        <v>2342</v>
      </c>
      <c r="S15448">
        <v>-23.6</v>
      </c>
      <c r="T15448">
        <v>0.1</v>
      </c>
      <c r="U15448" t="s">
        <v>2307</v>
      </c>
      <c r="V15448">
        <v>1</v>
      </c>
      <c r="W15448" t="s">
        <v>2550</v>
      </c>
    </row>
    <row r="15449" spans="1:23" x14ac:dyDescent="0.3">
      <c r="A15449">
        <v>23388</v>
      </c>
      <c r="B15449" s="15" t="s">
        <v>1882</v>
      </c>
      <c r="C15449" t="str">
        <f>_xlfn.XLOOKUP($B15449, STANDARDS!$A:$A, STANDARDS!$B:$B,,0,2)</f>
        <v>Paskapoo Fm</v>
      </c>
      <c r="D15449" t="s">
        <v>517</v>
      </c>
      <c r="E15449" t="s">
        <v>2191</v>
      </c>
      <c r="F15449" s="38">
        <v>53.4</v>
      </c>
      <c r="G15449" s="38">
        <v>-117.58329999999999</v>
      </c>
      <c r="H15449">
        <v>1E-4</v>
      </c>
      <c r="I15449" t="s">
        <v>592</v>
      </c>
      <c r="J15449" cm="1">
        <f t="array" ref="J15449:L15449">_xlfn.XLOOKUP($C15449, AGE!$A:$A,AGE!$B:$D,,0,2)</f>
        <v>61</v>
      </c>
      <c r="K15449">
        <v>5</v>
      </c>
      <c r="L15449" t="str">
        <v>GSA 2018</v>
      </c>
      <c r="M15449" t="s">
        <v>2360</v>
      </c>
      <c r="O15449">
        <v>0.8</v>
      </c>
      <c r="P15449" t="s">
        <v>2342</v>
      </c>
      <c r="S15449">
        <v>-23.8</v>
      </c>
      <c r="T15449">
        <v>0.1</v>
      </c>
      <c r="U15449" t="s">
        <v>2307</v>
      </c>
      <c r="V15449">
        <v>1</v>
      </c>
      <c r="W15449" t="s">
        <v>2550</v>
      </c>
    </row>
    <row r="15450" spans="1:23" x14ac:dyDescent="0.3">
      <c r="A15450">
        <v>23389</v>
      </c>
      <c r="B15450" s="15" t="s">
        <v>1882</v>
      </c>
      <c r="C15450" t="str">
        <f>_xlfn.XLOOKUP($B15450, STANDARDS!$A:$A, STANDARDS!$B:$B,,0,2)</f>
        <v>Paskapoo Fm</v>
      </c>
      <c r="D15450" t="s">
        <v>517</v>
      </c>
      <c r="E15450" t="s">
        <v>2191</v>
      </c>
      <c r="F15450" s="38">
        <v>53.4</v>
      </c>
      <c r="G15450" s="38">
        <v>-117.58329999999999</v>
      </c>
      <c r="H15450">
        <v>1E-4</v>
      </c>
      <c r="I15450" t="s">
        <v>592</v>
      </c>
      <c r="J15450" cm="1">
        <f t="array" ref="J15450:L15450">_xlfn.XLOOKUP($C15450, AGE!$A:$A,AGE!$B:$D,,0,2)</f>
        <v>61</v>
      </c>
      <c r="K15450">
        <v>5</v>
      </c>
      <c r="L15450" t="str">
        <v>GSA 2018</v>
      </c>
      <c r="M15450" t="s">
        <v>2360</v>
      </c>
      <c r="O15450">
        <v>0.56000000000000005</v>
      </c>
      <c r="P15450" t="s">
        <v>2342</v>
      </c>
      <c r="S15450">
        <v>-23.6</v>
      </c>
      <c r="T15450">
        <v>0.1</v>
      </c>
      <c r="U15450" t="s">
        <v>2307</v>
      </c>
      <c r="V15450">
        <v>1</v>
      </c>
      <c r="W15450" t="s">
        <v>2550</v>
      </c>
    </row>
    <row r="15451" spans="1:23" x14ac:dyDescent="0.3">
      <c r="A15451">
        <v>23390</v>
      </c>
      <c r="B15451" s="15" t="s">
        <v>1882</v>
      </c>
      <c r="C15451" t="str">
        <f>_xlfn.XLOOKUP($B15451, STANDARDS!$A:$A, STANDARDS!$B:$B,,0,2)</f>
        <v>Paskapoo Fm</v>
      </c>
      <c r="D15451" t="s">
        <v>517</v>
      </c>
      <c r="E15451" t="s">
        <v>2191</v>
      </c>
      <c r="F15451" s="38">
        <v>53.4</v>
      </c>
      <c r="G15451" s="38">
        <v>-117.58329999999999</v>
      </c>
      <c r="H15451">
        <v>1E-4</v>
      </c>
      <c r="I15451" t="s">
        <v>592</v>
      </c>
      <c r="J15451" cm="1">
        <f t="array" ref="J15451:L15451">_xlfn.XLOOKUP($C15451, AGE!$A:$A,AGE!$B:$D,,0,2)</f>
        <v>61</v>
      </c>
      <c r="K15451">
        <v>5</v>
      </c>
      <c r="L15451" t="str">
        <v>GSA 2018</v>
      </c>
      <c r="M15451" t="s">
        <v>2368</v>
      </c>
      <c r="O15451">
        <v>1.18</v>
      </c>
      <c r="P15451" t="s">
        <v>2342</v>
      </c>
      <c r="S15451">
        <v>-22.9</v>
      </c>
      <c r="T15451">
        <v>0.1</v>
      </c>
      <c r="U15451" t="s">
        <v>2307</v>
      </c>
      <c r="V15451">
        <v>1</v>
      </c>
      <c r="W15451" t="s">
        <v>2550</v>
      </c>
    </row>
    <row r="15452" spans="1:23" x14ac:dyDescent="0.3">
      <c r="A15452">
        <v>23391</v>
      </c>
      <c r="B15452" s="15" t="s">
        <v>1882</v>
      </c>
      <c r="C15452" t="str">
        <f>_xlfn.XLOOKUP($B15452, STANDARDS!$A:$A, STANDARDS!$B:$B,,0,2)</f>
        <v>Paskapoo Fm</v>
      </c>
      <c r="D15452" t="s">
        <v>517</v>
      </c>
      <c r="E15452" t="s">
        <v>2191</v>
      </c>
      <c r="F15452" s="38">
        <v>53.4</v>
      </c>
      <c r="G15452" s="38">
        <v>-117.58329999999999</v>
      </c>
      <c r="H15452">
        <v>1E-4</v>
      </c>
      <c r="I15452" t="s">
        <v>592</v>
      </c>
      <c r="J15452" cm="1">
        <f t="array" ref="J15452:L15452">_xlfn.XLOOKUP($C15452, AGE!$A:$A,AGE!$B:$D,,0,2)</f>
        <v>61</v>
      </c>
      <c r="K15452">
        <v>5</v>
      </c>
      <c r="L15452" t="str">
        <v>GSA 2018</v>
      </c>
      <c r="M15452" t="s">
        <v>2358</v>
      </c>
      <c r="O15452">
        <v>0.32</v>
      </c>
      <c r="P15452" t="s">
        <v>2342</v>
      </c>
      <c r="S15452">
        <v>-24.5</v>
      </c>
      <c r="T15452">
        <v>0.1</v>
      </c>
      <c r="U15452" t="s">
        <v>2307</v>
      </c>
      <c r="V15452">
        <v>1</v>
      </c>
      <c r="W15452" t="s">
        <v>2550</v>
      </c>
    </row>
    <row r="15453" spans="1:23" x14ac:dyDescent="0.3">
      <c r="A15453">
        <v>23392</v>
      </c>
      <c r="B15453" s="15" t="s">
        <v>1882</v>
      </c>
      <c r="C15453" t="str">
        <f>_xlfn.XLOOKUP($B15453, STANDARDS!$A:$A, STANDARDS!$B:$B,,0,2)</f>
        <v>Paskapoo Fm</v>
      </c>
      <c r="D15453" t="s">
        <v>517</v>
      </c>
      <c r="E15453" t="s">
        <v>2191</v>
      </c>
      <c r="F15453" s="38">
        <v>53.4</v>
      </c>
      <c r="G15453" s="38">
        <v>-117.58329999999999</v>
      </c>
      <c r="H15453">
        <v>1E-4</v>
      </c>
      <c r="I15453" t="s">
        <v>592</v>
      </c>
      <c r="J15453" cm="1">
        <f t="array" ref="J15453:L15453">_xlfn.XLOOKUP($C15453, AGE!$A:$A,AGE!$B:$D,,0,2)</f>
        <v>61</v>
      </c>
      <c r="K15453">
        <v>5</v>
      </c>
      <c r="L15453" t="str">
        <v>GSA 2018</v>
      </c>
      <c r="M15453" t="s">
        <v>2369</v>
      </c>
      <c r="O15453">
        <v>0.33</v>
      </c>
      <c r="P15453" t="s">
        <v>2342</v>
      </c>
      <c r="S15453">
        <v>-24.5</v>
      </c>
      <c r="T15453">
        <v>0.1</v>
      </c>
      <c r="U15453" t="s">
        <v>2307</v>
      </c>
      <c r="V15453">
        <v>1</v>
      </c>
      <c r="W15453" t="s">
        <v>2550</v>
      </c>
    </row>
    <row r="15454" spans="1:23" x14ac:dyDescent="0.3">
      <c r="A15454">
        <v>23392</v>
      </c>
      <c r="B15454" s="15" t="s">
        <v>1882</v>
      </c>
      <c r="C15454" t="str">
        <f>_xlfn.XLOOKUP($B15454, STANDARDS!$A:$A, STANDARDS!$B:$B,,0,2)</f>
        <v>Paskapoo Fm</v>
      </c>
      <c r="D15454" t="s">
        <v>517</v>
      </c>
      <c r="E15454" t="s">
        <v>2191</v>
      </c>
      <c r="F15454" s="38">
        <v>53.4</v>
      </c>
      <c r="G15454" s="38">
        <v>-117.58329999999999</v>
      </c>
      <c r="H15454">
        <v>1E-4</v>
      </c>
      <c r="I15454" t="s">
        <v>592</v>
      </c>
      <c r="J15454" cm="1">
        <f t="array" ref="J15454:L15454">_xlfn.XLOOKUP($C15454, AGE!$A:$A,AGE!$B:$D,,0,2)</f>
        <v>61</v>
      </c>
      <c r="K15454">
        <v>5</v>
      </c>
      <c r="L15454" t="str">
        <v>GSA 2018</v>
      </c>
      <c r="M15454" t="s">
        <v>2369</v>
      </c>
      <c r="O15454">
        <v>0.35</v>
      </c>
      <c r="P15454" t="s">
        <v>2342</v>
      </c>
      <c r="S15454">
        <v>-24.7</v>
      </c>
      <c r="T15454">
        <v>0.1</v>
      </c>
      <c r="U15454" t="s">
        <v>2307</v>
      </c>
      <c r="V15454">
        <v>1</v>
      </c>
      <c r="W15454" t="s">
        <v>2550</v>
      </c>
    </row>
    <row r="15455" spans="1:23" x14ac:dyDescent="0.3">
      <c r="A15455">
        <v>23394</v>
      </c>
      <c r="B15455" s="15" t="s">
        <v>1882</v>
      </c>
      <c r="C15455" t="str">
        <f>_xlfn.XLOOKUP($B15455, STANDARDS!$A:$A, STANDARDS!$B:$B,,0,2)</f>
        <v>Paskapoo Fm</v>
      </c>
      <c r="D15455" t="s">
        <v>517</v>
      </c>
      <c r="E15455" t="s">
        <v>2191</v>
      </c>
      <c r="F15455" s="38">
        <v>53.4</v>
      </c>
      <c r="G15455" s="38">
        <v>-117.58329999999999</v>
      </c>
      <c r="H15455">
        <v>1E-4</v>
      </c>
      <c r="I15455" t="s">
        <v>592</v>
      </c>
      <c r="J15455" cm="1">
        <f t="array" ref="J15455:L15455">_xlfn.XLOOKUP($C15455, AGE!$A:$A,AGE!$B:$D,,0,2)</f>
        <v>61</v>
      </c>
      <c r="K15455">
        <v>5</v>
      </c>
      <c r="L15455" t="str">
        <v>GSA 2018</v>
      </c>
      <c r="M15455" t="s">
        <v>2359</v>
      </c>
      <c r="O15455">
        <v>0.27</v>
      </c>
      <c r="P15455" t="s">
        <v>2342</v>
      </c>
      <c r="S15455">
        <v>-24.6</v>
      </c>
      <c r="T15455">
        <v>0.1</v>
      </c>
      <c r="U15455" t="s">
        <v>2307</v>
      </c>
      <c r="V15455">
        <v>1</v>
      </c>
      <c r="W15455" t="s">
        <v>2550</v>
      </c>
    </row>
    <row r="15456" spans="1:23" x14ac:dyDescent="0.3">
      <c r="A15456">
        <v>23395</v>
      </c>
      <c r="B15456" s="15" t="s">
        <v>1882</v>
      </c>
      <c r="C15456" t="str">
        <f>_xlfn.XLOOKUP($B15456, STANDARDS!$A:$A, STANDARDS!$B:$B,,0,2)</f>
        <v>Paskapoo Fm</v>
      </c>
      <c r="D15456" t="s">
        <v>517</v>
      </c>
      <c r="E15456" t="s">
        <v>2191</v>
      </c>
      <c r="F15456" s="38">
        <v>53.4</v>
      </c>
      <c r="G15456" s="38">
        <v>-117.58329999999999</v>
      </c>
      <c r="H15456">
        <v>1E-4</v>
      </c>
      <c r="I15456" t="s">
        <v>592</v>
      </c>
      <c r="J15456" cm="1">
        <f t="array" ref="J15456:L15456">_xlfn.XLOOKUP($C15456, AGE!$A:$A,AGE!$B:$D,,0,2)</f>
        <v>61</v>
      </c>
      <c r="K15456">
        <v>5</v>
      </c>
      <c r="L15456" t="str">
        <v>GSA 2018</v>
      </c>
      <c r="M15456" t="s">
        <v>2370</v>
      </c>
      <c r="O15456">
        <v>0.41</v>
      </c>
      <c r="P15456" t="s">
        <v>2342</v>
      </c>
      <c r="S15456">
        <v>-24.6</v>
      </c>
      <c r="T15456">
        <v>0.1</v>
      </c>
      <c r="U15456" t="s">
        <v>2307</v>
      </c>
      <c r="V15456">
        <v>1</v>
      </c>
      <c r="W15456" t="s">
        <v>2550</v>
      </c>
    </row>
    <row r="15457" spans="1:23" x14ac:dyDescent="0.3">
      <c r="A15457">
        <v>23396</v>
      </c>
      <c r="B15457" s="15" t="s">
        <v>1882</v>
      </c>
      <c r="C15457" t="str">
        <f>_xlfn.XLOOKUP($B15457, STANDARDS!$A:$A, STANDARDS!$B:$B,,0,2)</f>
        <v>Paskapoo Fm</v>
      </c>
      <c r="D15457" t="s">
        <v>517</v>
      </c>
      <c r="E15457" t="s">
        <v>2191</v>
      </c>
      <c r="F15457" s="38">
        <v>53.4</v>
      </c>
      <c r="G15457" s="38">
        <v>-117.58329999999999</v>
      </c>
      <c r="H15457">
        <v>1E-4</v>
      </c>
      <c r="I15457" t="s">
        <v>592</v>
      </c>
      <c r="J15457" cm="1">
        <f t="array" ref="J15457:L15457">_xlfn.XLOOKUP($C15457, AGE!$A:$A,AGE!$B:$D,,0,2)</f>
        <v>61</v>
      </c>
      <c r="K15457">
        <v>5</v>
      </c>
      <c r="L15457" t="str">
        <v>GSA 2018</v>
      </c>
      <c r="M15457" t="s">
        <v>2359</v>
      </c>
      <c r="O15457">
        <v>0.28999999999999998</v>
      </c>
      <c r="P15457" t="s">
        <v>2342</v>
      </c>
      <c r="S15457">
        <v>-24.2</v>
      </c>
      <c r="T15457">
        <v>0.1</v>
      </c>
      <c r="U15457" t="s">
        <v>2307</v>
      </c>
      <c r="V15457">
        <v>1</v>
      </c>
      <c r="W15457" t="s">
        <v>2550</v>
      </c>
    </row>
    <row r="15458" spans="1:23" x14ac:dyDescent="0.3">
      <c r="A15458">
        <v>23397</v>
      </c>
      <c r="B15458" s="15" t="s">
        <v>1882</v>
      </c>
      <c r="C15458" t="str">
        <f>_xlfn.XLOOKUP($B15458, STANDARDS!$A:$A, STANDARDS!$B:$B,,0,2)</f>
        <v>Paskapoo Fm</v>
      </c>
      <c r="D15458" t="s">
        <v>517</v>
      </c>
      <c r="E15458" t="s">
        <v>2191</v>
      </c>
      <c r="F15458" s="38">
        <v>53.4</v>
      </c>
      <c r="G15458" s="38">
        <v>-117.58329999999999</v>
      </c>
      <c r="H15458">
        <v>1E-4</v>
      </c>
      <c r="I15458" t="s">
        <v>592</v>
      </c>
      <c r="J15458" cm="1">
        <f t="array" ref="J15458:L15458">_xlfn.XLOOKUP($C15458, AGE!$A:$A,AGE!$B:$D,,0,2)</f>
        <v>61</v>
      </c>
      <c r="K15458">
        <v>5</v>
      </c>
      <c r="L15458" t="str">
        <v>GSA 2018</v>
      </c>
      <c r="M15458" t="s">
        <v>2354</v>
      </c>
      <c r="O15458">
        <v>1.23</v>
      </c>
      <c r="P15458" t="s">
        <v>2342</v>
      </c>
      <c r="S15458">
        <v>-23.9</v>
      </c>
      <c r="T15458">
        <v>0.1</v>
      </c>
      <c r="U15458" t="s">
        <v>2307</v>
      </c>
      <c r="V15458">
        <v>1</v>
      </c>
      <c r="W15458" t="s">
        <v>2550</v>
      </c>
    </row>
    <row r="15459" spans="1:23" x14ac:dyDescent="0.3">
      <c r="A15459">
        <v>23398</v>
      </c>
      <c r="B15459" s="15" t="s">
        <v>1882</v>
      </c>
      <c r="C15459" t="str">
        <f>_xlfn.XLOOKUP($B15459, STANDARDS!$A:$A, STANDARDS!$B:$B,,0,2)</f>
        <v>Paskapoo Fm</v>
      </c>
      <c r="D15459" t="s">
        <v>517</v>
      </c>
      <c r="E15459" t="s">
        <v>2191</v>
      </c>
      <c r="F15459" s="38">
        <v>53.4</v>
      </c>
      <c r="G15459" s="38">
        <v>-117.58329999999999</v>
      </c>
      <c r="H15459">
        <v>1E-4</v>
      </c>
      <c r="I15459" t="s">
        <v>592</v>
      </c>
      <c r="J15459" cm="1">
        <f t="array" ref="J15459:L15459">_xlfn.XLOOKUP($C15459, AGE!$A:$A,AGE!$B:$D,,0,2)</f>
        <v>61</v>
      </c>
      <c r="K15459">
        <v>5</v>
      </c>
      <c r="L15459" t="str">
        <v>GSA 2018</v>
      </c>
      <c r="M15459" t="s">
        <v>2354</v>
      </c>
      <c r="O15459">
        <v>0.56999999999999995</v>
      </c>
      <c r="P15459" t="s">
        <v>2342</v>
      </c>
      <c r="S15459">
        <v>-24</v>
      </c>
      <c r="T15459">
        <v>0.1</v>
      </c>
      <c r="U15459" t="s">
        <v>2307</v>
      </c>
      <c r="V15459">
        <v>1</v>
      </c>
      <c r="W15459" t="s">
        <v>2550</v>
      </c>
    </row>
    <row r="15460" spans="1:23" x14ac:dyDescent="0.3">
      <c r="A15460">
        <v>23398</v>
      </c>
      <c r="B15460" s="15" t="s">
        <v>1882</v>
      </c>
      <c r="C15460" t="str">
        <f>_xlfn.XLOOKUP($B15460, STANDARDS!$A:$A, STANDARDS!$B:$B,,0,2)</f>
        <v>Paskapoo Fm</v>
      </c>
      <c r="D15460" t="s">
        <v>517</v>
      </c>
      <c r="E15460" t="s">
        <v>2191</v>
      </c>
      <c r="F15460" s="38">
        <v>53.4</v>
      </c>
      <c r="G15460" s="38">
        <v>-117.58329999999999</v>
      </c>
      <c r="H15460">
        <v>1E-4</v>
      </c>
      <c r="I15460" t="s">
        <v>592</v>
      </c>
      <c r="J15460" cm="1">
        <f t="array" ref="J15460:L15460">_xlfn.XLOOKUP($C15460, AGE!$A:$A,AGE!$B:$D,,0,2)</f>
        <v>61</v>
      </c>
      <c r="K15460">
        <v>5</v>
      </c>
      <c r="L15460" t="str">
        <v>GSA 2018</v>
      </c>
      <c r="M15460" t="s">
        <v>2354</v>
      </c>
      <c r="O15460">
        <v>0.57999999999999996</v>
      </c>
      <c r="P15460" t="s">
        <v>2342</v>
      </c>
      <c r="S15460">
        <v>-24.1</v>
      </c>
      <c r="T15460">
        <v>0.1</v>
      </c>
      <c r="U15460" t="s">
        <v>2307</v>
      </c>
      <c r="V15460">
        <v>1</v>
      </c>
      <c r="W15460" t="s">
        <v>2550</v>
      </c>
    </row>
    <row r="15461" spans="1:23" x14ac:dyDescent="0.3">
      <c r="A15461">
        <v>23400</v>
      </c>
      <c r="B15461" s="15" t="s">
        <v>1882</v>
      </c>
      <c r="C15461" t="str">
        <f>_xlfn.XLOOKUP($B15461, STANDARDS!$A:$A, STANDARDS!$B:$B,,0,2)</f>
        <v>Paskapoo Fm</v>
      </c>
      <c r="D15461" t="s">
        <v>517</v>
      </c>
      <c r="E15461" t="s">
        <v>2191</v>
      </c>
      <c r="F15461" s="38">
        <v>53.4</v>
      </c>
      <c r="G15461" s="38">
        <v>-117.58329999999999</v>
      </c>
      <c r="H15461">
        <v>1E-4</v>
      </c>
      <c r="I15461" t="s">
        <v>592</v>
      </c>
      <c r="J15461" cm="1">
        <f t="array" ref="J15461:L15461">_xlfn.XLOOKUP($C15461, AGE!$A:$A,AGE!$B:$D,,0,2)</f>
        <v>61</v>
      </c>
      <c r="K15461">
        <v>5</v>
      </c>
      <c r="L15461" t="str">
        <v>GSA 2018</v>
      </c>
      <c r="M15461" t="s">
        <v>2350</v>
      </c>
      <c r="O15461">
        <v>0.13</v>
      </c>
      <c r="P15461" t="s">
        <v>2342</v>
      </c>
      <c r="S15461">
        <v>-26.3</v>
      </c>
      <c r="T15461">
        <v>0.1</v>
      </c>
      <c r="U15461" t="s">
        <v>2307</v>
      </c>
      <c r="V15461">
        <v>1</v>
      </c>
      <c r="W15461" t="s">
        <v>2550</v>
      </c>
    </row>
    <row r="15462" spans="1:23" x14ac:dyDescent="0.3">
      <c r="A15462">
        <v>23401</v>
      </c>
      <c r="B15462" s="15" t="s">
        <v>1882</v>
      </c>
      <c r="C15462" t="str">
        <f>_xlfn.XLOOKUP($B15462, STANDARDS!$A:$A, STANDARDS!$B:$B,,0,2)</f>
        <v>Paskapoo Fm</v>
      </c>
      <c r="D15462" t="s">
        <v>517</v>
      </c>
      <c r="E15462" t="s">
        <v>2191</v>
      </c>
      <c r="F15462" s="38">
        <v>53.4</v>
      </c>
      <c r="G15462" s="38">
        <v>-117.58329999999999</v>
      </c>
      <c r="H15462">
        <v>1E-4</v>
      </c>
      <c r="I15462" t="s">
        <v>592</v>
      </c>
      <c r="J15462" cm="1">
        <f t="array" ref="J15462:L15462">_xlfn.XLOOKUP($C15462, AGE!$A:$A,AGE!$B:$D,,0,2)</f>
        <v>61</v>
      </c>
      <c r="K15462">
        <v>5</v>
      </c>
      <c r="L15462" t="str">
        <v>GSA 2018</v>
      </c>
      <c r="M15462" t="s">
        <v>2350</v>
      </c>
      <c r="O15462">
        <v>0.11</v>
      </c>
      <c r="P15462" t="s">
        <v>2342</v>
      </c>
      <c r="S15462">
        <v>-24.7</v>
      </c>
      <c r="T15462">
        <v>0.1</v>
      </c>
      <c r="U15462" t="s">
        <v>2307</v>
      </c>
      <c r="V15462">
        <v>1</v>
      </c>
      <c r="W15462" t="s">
        <v>2550</v>
      </c>
    </row>
    <row r="15463" spans="1:23" x14ac:dyDescent="0.3">
      <c r="A15463">
        <v>23401</v>
      </c>
      <c r="B15463" s="15" t="s">
        <v>1882</v>
      </c>
      <c r="C15463" t="str">
        <f>_xlfn.XLOOKUP($B15463, STANDARDS!$A:$A, STANDARDS!$B:$B,,0,2)</f>
        <v>Paskapoo Fm</v>
      </c>
      <c r="D15463" t="s">
        <v>517</v>
      </c>
      <c r="E15463" t="s">
        <v>2191</v>
      </c>
      <c r="F15463" s="38">
        <v>53.4</v>
      </c>
      <c r="G15463" s="38">
        <v>-117.58329999999999</v>
      </c>
      <c r="H15463">
        <v>1E-4</v>
      </c>
      <c r="I15463" t="s">
        <v>592</v>
      </c>
      <c r="J15463" cm="1">
        <f t="array" ref="J15463:L15463">_xlfn.XLOOKUP($C15463, AGE!$A:$A,AGE!$B:$D,,0,2)</f>
        <v>61</v>
      </c>
      <c r="K15463">
        <v>5</v>
      </c>
      <c r="L15463" t="str">
        <v>GSA 2018</v>
      </c>
      <c r="M15463" t="s">
        <v>2350</v>
      </c>
      <c r="O15463">
        <v>0.12</v>
      </c>
      <c r="P15463" t="s">
        <v>2342</v>
      </c>
      <c r="S15463">
        <v>-25.1</v>
      </c>
      <c r="T15463">
        <v>0.1</v>
      </c>
      <c r="U15463" t="s">
        <v>2307</v>
      </c>
      <c r="V15463">
        <v>1</v>
      </c>
      <c r="W15463" t="s">
        <v>2550</v>
      </c>
    </row>
    <row r="15464" spans="1:23" x14ac:dyDescent="0.3">
      <c r="A15464">
        <v>23403</v>
      </c>
      <c r="B15464" s="15" t="s">
        <v>1882</v>
      </c>
      <c r="C15464" t="str">
        <f>_xlfn.XLOOKUP($B15464, STANDARDS!$A:$A, STANDARDS!$B:$B,,0,2)</f>
        <v>Paskapoo Fm</v>
      </c>
      <c r="D15464" t="s">
        <v>517</v>
      </c>
      <c r="E15464" t="s">
        <v>2191</v>
      </c>
      <c r="F15464" s="38">
        <v>53.4</v>
      </c>
      <c r="G15464" s="38">
        <v>-117.58329999999999</v>
      </c>
      <c r="H15464">
        <v>1E-4</v>
      </c>
      <c r="I15464" t="s">
        <v>592</v>
      </c>
      <c r="J15464" cm="1">
        <f t="array" ref="J15464:L15464">_xlfn.XLOOKUP($C15464, AGE!$A:$A,AGE!$B:$D,,0,2)</f>
        <v>61</v>
      </c>
      <c r="K15464">
        <v>5</v>
      </c>
      <c r="L15464" t="str">
        <v>GSA 2018</v>
      </c>
      <c r="M15464" t="s">
        <v>2371</v>
      </c>
      <c r="O15464">
        <v>0.26</v>
      </c>
      <c r="P15464" t="s">
        <v>2342</v>
      </c>
      <c r="S15464">
        <v>-23.5</v>
      </c>
      <c r="T15464">
        <v>0.1</v>
      </c>
      <c r="U15464" t="s">
        <v>2307</v>
      </c>
      <c r="V15464">
        <v>1</v>
      </c>
      <c r="W15464" t="s">
        <v>2550</v>
      </c>
    </row>
    <row r="15465" spans="1:23" x14ac:dyDescent="0.3">
      <c r="A15465">
        <v>23404</v>
      </c>
      <c r="B15465" s="15" t="s">
        <v>1882</v>
      </c>
      <c r="C15465" t="str">
        <f>_xlfn.XLOOKUP($B15465, STANDARDS!$A:$A, STANDARDS!$B:$B,,0,2)</f>
        <v>Paskapoo Fm</v>
      </c>
      <c r="D15465" t="s">
        <v>517</v>
      </c>
      <c r="E15465" t="s">
        <v>2191</v>
      </c>
      <c r="F15465" s="38">
        <v>53.4</v>
      </c>
      <c r="G15465" s="38">
        <v>-117.58329999999999</v>
      </c>
      <c r="H15465">
        <v>1E-4</v>
      </c>
      <c r="I15465" t="s">
        <v>592</v>
      </c>
      <c r="J15465" cm="1">
        <f t="array" ref="J15465:L15465">_xlfn.XLOOKUP($C15465, AGE!$A:$A,AGE!$B:$D,,0,2)</f>
        <v>61</v>
      </c>
      <c r="K15465">
        <v>5</v>
      </c>
      <c r="L15465" t="str">
        <v>GSA 2018</v>
      </c>
      <c r="M15465" t="s">
        <v>2371</v>
      </c>
      <c r="O15465">
        <v>0.46</v>
      </c>
      <c r="P15465" t="s">
        <v>2342</v>
      </c>
      <c r="S15465">
        <v>-24.1</v>
      </c>
      <c r="T15465">
        <v>0.1</v>
      </c>
      <c r="U15465" t="s">
        <v>2307</v>
      </c>
      <c r="V15465">
        <v>1</v>
      </c>
      <c r="W15465" t="s">
        <v>2550</v>
      </c>
    </row>
    <row r="15466" spans="1:23" x14ac:dyDescent="0.3">
      <c r="A15466">
        <v>23404</v>
      </c>
      <c r="B15466" s="15" t="s">
        <v>1882</v>
      </c>
      <c r="C15466" t="str">
        <f>_xlfn.XLOOKUP($B15466, STANDARDS!$A:$A, STANDARDS!$B:$B,,0,2)</f>
        <v>Paskapoo Fm</v>
      </c>
      <c r="D15466" t="s">
        <v>517</v>
      </c>
      <c r="E15466" t="s">
        <v>2191</v>
      </c>
      <c r="F15466" s="38">
        <v>53.4</v>
      </c>
      <c r="G15466" s="38">
        <v>-117.58329999999999</v>
      </c>
      <c r="H15466">
        <v>1E-4</v>
      </c>
      <c r="I15466" t="s">
        <v>592</v>
      </c>
      <c r="J15466" cm="1">
        <f t="array" ref="J15466:L15466">_xlfn.XLOOKUP($C15466, AGE!$A:$A,AGE!$B:$D,,0,2)</f>
        <v>61</v>
      </c>
      <c r="K15466">
        <v>5</v>
      </c>
      <c r="L15466" t="str">
        <v>GSA 2018</v>
      </c>
      <c r="M15466" t="s">
        <v>2371</v>
      </c>
      <c r="O15466">
        <v>0.43</v>
      </c>
      <c r="P15466" t="s">
        <v>2342</v>
      </c>
      <c r="S15466">
        <v>-24.7</v>
      </c>
      <c r="T15466">
        <v>0.1</v>
      </c>
      <c r="U15466" t="s">
        <v>2307</v>
      </c>
      <c r="V15466">
        <v>1</v>
      </c>
      <c r="W15466" t="s">
        <v>2550</v>
      </c>
    </row>
    <row r="15467" spans="1:23" x14ac:dyDescent="0.3">
      <c r="A15467">
        <v>23406</v>
      </c>
      <c r="B15467" s="15" t="s">
        <v>1882</v>
      </c>
      <c r="C15467" t="str">
        <f>_xlfn.XLOOKUP($B15467, STANDARDS!$A:$A, STANDARDS!$B:$B,,0,2)</f>
        <v>Paskapoo Fm</v>
      </c>
      <c r="D15467" t="s">
        <v>517</v>
      </c>
      <c r="E15467" t="s">
        <v>2191</v>
      </c>
      <c r="F15467" s="38">
        <v>53.4</v>
      </c>
      <c r="G15467" s="38">
        <v>-117.58329999999999</v>
      </c>
      <c r="H15467">
        <v>1E-4</v>
      </c>
      <c r="I15467" t="s">
        <v>592</v>
      </c>
      <c r="J15467" cm="1">
        <f t="array" ref="J15467:L15467">_xlfn.XLOOKUP($C15467, AGE!$A:$A,AGE!$B:$D,,0,2)</f>
        <v>61</v>
      </c>
      <c r="K15467">
        <v>5</v>
      </c>
      <c r="L15467" t="str">
        <v>GSA 2018</v>
      </c>
      <c r="M15467" t="s">
        <v>2365</v>
      </c>
      <c r="O15467">
        <v>0.14000000000000001</v>
      </c>
      <c r="P15467" t="s">
        <v>2342</v>
      </c>
      <c r="S15467">
        <v>-25.9</v>
      </c>
      <c r="T15467">
        <v>0.1</v>
      </c>
      <c r="U15467" t="s">
        <v>2307</v>
      </c>
      <c r="V15467">
        <v>1</v>
      </c>
      <c r="W15467" t="s">
        <v>2550</v>
      </c>
    </row>
    <row r="15468" spans="1:23" x14ac:dyDescent="0.3">
      <c r="A15468">
        <v>23406</v>
      </c>
      <c r="B15468" s="15" t="s">
        <v>1882</v>
      </c>
      <c r="C15468" t="str">
        <f>_xlfn.XLOOKUP($B15468, STANDARDS!$A:$A, STANDARDS!$B:$B,,0,2)</f>
        <v>Paskapoo Fm</v>
      </c>
      <c r="D15468" t="s">
        <v>517</v>
      </c>
      <c r="E15468" t="s">
        <v>2191</v>
      </c>
      <c r="F15468" s="38">
        <v>53.4</v>
      </c>
      <c r="G15468" s="38">
        <v>-117.58329999999999</v>
      </c>
      <c r="H15468">
        <v>1E-4</v>
      </c>
      <c r="I15468" t="s">
        <v>592</v>
      </c>
      <c r="J15468" cm="1">
        <f t="array" ref="J15468:L15468">_xlfn.XLOOKUP($C15468, AGE!$A:$A,AGE!$B:$D,,0,2)</f>
        <v>61</v>
      </c>
      <c r="K15468">
        <v>5</v>
      </c>
      <c r="L15468" t="str">
        <v>GSA 2018</v>
      </c>
      <c r="M15468" t="s">
        <v>2365</v>
      </c>
      <c r="O15468">
        <v>0.12</v>
      </c>
      <c r="P15468" t="s">
        <v>2342</v>
      </c>
      <c r="S15468">
        <v>-25.9</v>
      </c>
      <c r="T15468">
        <v>0.1</v>
      </c>
      <c r="U15468" t="s">
        <v>2307</v>
      </c>
      <c r="V15468">
        <v>1</v>
      </c>
      <c r="W15468" t="s">
        <v>2550</v>
      </c>
    </row>
    <row r="15469" spans="1:23" x14ac:dyDescent="0.3">
      <c r="A15469">
        <v>23408</v>
      </c>
      <c r="B15469" s="15" t="s">
        <v>1882</v>
      </c>
      <c r="C15469" t="str">
        <f>_xlfn.XLOOKUP($B15469, STANDARDS!$A:$A, STANDARDS!$B:$B,,0,2)</f>
        <v>Paskapoo Fm</v>
      </c>
      <c r="D15469" t="s">
        <v>517</v>
      </c>
      <c r="E15469" t="s">
        <v>2191</v>
      </c>
      <c r="F15469" s="38">
        <v>53.4</v>
      </c>
      <c r="G15469" s="38">
        <v>-117.58329999999999</v>
      </c>
      <c r="H15469">
        <v>1E-4</v>
      </c>
      <c r="I15469" t="s">
        <v>592</v>
      </c>
      <c r="J15469" cm="1">
        <f t="array" ref="J15469:L15469">_xlfn.XLOOKUP($C15469, AGE!$A:$A,AGE!$B:$D,,0,2)</f>
        <v>61</v>
      </c>
      <c r="K15469">
        <v>5</v>
      </c>
      <c r="L15469" t="str">
        <v>GSA 2018</v>
      </c>
      <c r="M15469" t="s">
        <v>2371</v>
      </c>
      <c r="O15469">
        <v>0.47</v>
      </c>
      <c r="P15469" t="s">
        <v>2342</v>
      </c>
      <c r="S15469">
        <v>-23.4</v>
      </c>
      <c r="T15469">
        <v>0.1</v>
      </c>
      <c r="U15469" t="s">
        <v>2307</v>
      </c>
      <c r="V15469">
        <v>1</v>
      </c>
      <c r="W15469" t="s">
        <v>2550</v>
      </c>
    </row>
    <row r="15470" spans="1:23" x14ac:dyDescent="0.3">
      <c r="A15470">
        <v>23409</v>
      </c>
      <c r="B15470" s="15" t="s">
        <v>1882</v>
      </c>
      <c r="C15470" t="str">
        <f>_xlfn.XLOOKUP($B15470, STANDARDS!$A:$A, STANDARDS!$B:$B,,0,2)</f>
        <v>Paskapoo Fm</v>
      </c>
      <c r="D15470" t="s">
        <v>517</v>
      </c>
      <c r="E15470" t="s">
        <v>2191</v>
      </c>
      <c r="F15470" s="38">
        <v>53.4</v>
      </c>
      <c r="G15470" s="38">
        <v>-117.58329999999999</v>
      </c>
      <c r="H15470">
        <v>1E-4</v>
      </c>
      <c r="I15470" t="s">
        <v>592</v>
      </c>
      <c r="J15470" cm="1">
        <f t="array" ref="J15470:L15470">_xlfn.XLOOKUP($C15470, AGE!$A:$A,AGE!$B:$D,,0,2)</f>
        <v>61</v>
      </c>
      <c r="K15470">
        <v>5</v>
      </c>
      <c r="L15470" t="str">
        <v>GSA 2018</v>
      </c>
      <c r="M15470" t="s">
        <v>2366</v>
      </c>
      <c r="O15470">
        <v>0.09</v>
      </c>
      <c r="P15470" t="s">
        <v>2342</v>
      </c>
      <c r="S15470">
        <v>-25.1</v>
      </c>
      <c r="T15470">
        <v>0.1</v>
      </c>
      <c r="U15470" t="s">
        <v>2307</v>
      </c>
      <c r="V15470">
        <v>1</v>
      </c>
      <c r="W15470" t="s">
        <v>2550</v>
      </c>
    </row>
    <row r="15471" spans="1:23" x14ac:dyDescent="0.3">
      <c r="A15471">
        <v>23409</v>
      </c>
      <c r="B15471" s="15" t="s">
        <v>1882</v>
      </c>
      <c r="C15471" t="str">
        <f>_xlfn.XLOOKUP($B15471, STANDARDS!$A:$A, STANDARDS!$B:$B,,0,2)</f>
        <v>Paskapoo Fm</v>
      </c>
      <c r="D15471" t="s">
        <v>517</v>
      </c>
      <c r="E15471" t="s">
        <v>2191</v>
      </c>
      <c r="F15471" s="38">
        <v>53.4</v>
      </c>
      <c r="G15471" s="38">
        <v>-117.58329999999999</v>
      </c>
      <c r="H15471">
        <v>1E-4</v>
      </c>
      <c r="I15471" t="s">
        <v>592</v>
      </c>
      <c r="J15471" cm="1">
        <f t="array" ref="J15471:L15471">_xlfn.XLOOKUP($C15471, AGE!$A:$A,AGE!$B:$D,,0,2)</f>
        <v>61</v>
      </c>
      <c r="K15471">
        <v>5</v>
      </c>
      <c r="L15471" t="str">
        <v>GSA 2018</v>
      </c>
      <c r="M15471" t="s">
        <v>2366</v>
      </c>
      <c r="O15471">
        <v>0.1</v>
      </c>
      <c r="P15471" t="s">
        <v>2342</v>
      </c>
      <c r="S15471">
        <v>-25.4</v>
      </c>
      <c r="T15471">
        <v>0.1</v>
      </c>
      <c r="U15471" t="s">
        <v>2307</v>
      </c>
      <c r="V15471">
        <v>1</v>
      </c>
      <c r="W15471" t="s">
        <v>2550</v>
      </c>
    </row>
    <row r="15472" spans="1:23" x14ac:dyDescent="0.3">
      <c r="A15472">
        <v>23411</v>
      </c>
      <c r="B15472" s="15" t="s">
        <v>1882</v>
      </c>
      <c r="C15472" t="str">
        <f>_xlfn.XLOOKUP($B15472, STANDARDS!$A:$A, STANDARDS!$B:$B,,0,2)</f>
        <v>Paskapoo Fm</v>
      </c>
      <c r="D15472" t="s">
        <v>517</v>
      </c>
      <c r="E15472" t="s">
        <v>2191</v>
      </c>
      <c r="F15472" s="38">
        <v>53.4</v>
      </c>
      <c r="G15472" s="38">
        <v>-117.58329999999999</v>
      </c>
      <c r="H15472">
        <v>1E-4</v>
      </c>
      <c r="I15472" t="s">
        <v>592</v>
      </c>
      <c r="J15472" cm="1">
        <f t="array" ref="J15472:L15472">_xlfn.XLOOKUP($C15472, AGE!$A:$A,AGE!$B:$D,,0,2)</f>
        <v>61</v>
      </c>
      <c r="K15472">
        <v>5</v>
      </c>
      <c r="L15472" t="str">
        <v>GSA 2018</v>
      </c>
      <c r="M15472" t="s">
        <v>2365</v>
      </c>
      <c r="O15472">
        <v>0.09</v>
      </c>
      <c r="P15472" t="s">
        <v>2342</v>
      </c>
      <c r="S15472">
        <v>-25.2</v>
      </c>
      <c r="T15472">
        <v>0.1</v>
      </c>
      <c r="U15472" t="s">
        <v>2307</v>
      </c>
      <c r="V15472">
        <v>1</v>
      </c>
      <c r="W15472" t="s">
        <v>2550</v>
      </c>
    </row>
    <row r="15473" spans="1:23" x14ac:dyDescent="0.3">
      <c r="A15473">
        <v>23411</v>
      </c>
      <c r="B15473" s="15" t="s">
        <v>1882</v>
      </c>
      <c r="C15473" t="str">
        <f>_xlfn.XLOOKUP($B15473, STANDARDS!$A:$A, STANDARDS!$B:$B,,0,2)</f>
        <v>Paskapoo Fm</v>
      </c>
      <c r="D15473" t="s">
        <v>517</v>
      </c>
      <c r="E15473" t="s">
        <v>2191</v>
      </c>
      <c r="F15473" s="38">
        <v>53.4</v>
      </c>
      <c r="G15473" s="38">
        <v>-117.58329999999999</v>
      </c>
      <c r="H15473">
        <v>1E-4</v>
      </c>
      <c r="I15473" t="s">
        <v>592</v>
      </c>
      <c r="J15473" cm="1">
        <f t="array" ref="J15473:L15473">_xlfn.XLOOKUP($C15473, AGE!$A:$A,AGE!$B:$D,,0,2)</f>
        <v>61</v>
      </c>
      <c r="K15473">
        <v>5</v>
      </c>
      <c r="L15473" t="str">
        <v>GSA 2018</v>
      </c>
      <c r="M15473" t="s">
        <v>2365</v>
      </c>
      <c r="O15473">
        <v>0.09</v>
      </c>
      <c r="P15473" t="s">
        <v>2342</v>
      </c>
      <c r="S15473">
        <v>-25.4</v>
      </c>
      <c r="T15473">
        <v>0.1</v>
      </c>
      <c r="U15473" t="s">
        <v>2307</v>
      </c>
      <c r="V15473">
        <v>1</v>
      </c>
      <c r="W15473" t="s">
        <v>2550</v>
      </c>
    </row>
    <row r="15474" spans="1:23" x14ac:dyDescent="0.3">
      <c r="A15474">
        <v>23413</v>
      </c>
      <c r="B15474" s="15" t="s">
        <v>1882</v>
      </c>
      <c r="C15474" t="str">
        <f>_xlfn.XLOOKUP($B15474, STANDARDS!$A:$A, STANDARDS!$B:$B,,0,2)</f>
        <v>Paskapoo Fm</v>
      </c>
      <c r="D15474" t="s">
        <v>517</v>
      </c>
      <c r="E15474" t="s">
        <v>2191</v>
      </c>
      <c r="F15474" s="38">
        <v>53.4</v>
      </c>
      <c r="G15474" s="38">
        <v>-117.58329999999999</v>
      </c>
      <c r="H15474">
        <v>1E-4</v>
      </c>
      <c r="I15474" t="s">
        <v>592</v>
      </c>
      <c r="J15474" cm="1">
        <f t="array" ref="J15474:L15474">_xlfn.XLOOKUP($C15474, AGE!$A:$A,AGE!$B:$D,,0,2)</f>
        <v>61</v>
      </c>
      <c r="K15474">
        <v>5</v>
      </c>
      <c r="L15474" t="str">
        <v>GSA 2018</v>
      </c>
      <c r="M15474" t="s">
        <v>2366</v>
      </c>
      <c r="O15474">
        <v>0.13</v>
      </c>
      <c r="P15474" t="s">
        <v>2342</v>
      </c>
      <c r="S15474">
        <v>-25.5</v>
      </c>
      <c r="T15474">
        <v>0.1</v>
      </c>
      <c r="U15474" t="s">
        <v>2307</v>
      </c>
      <c r="V15474">
        <v>1</v>
      </c>
      <c r="W15474" t="s">
        <v>2550</v>
      </c>
    </row>
    <row r="15475" spans="1:23" x14ac:dyDescent="0.3">
      <c r="A15475">
        <v>23414</v>
      </c>
      <c r="B15475" s="15" t="s">
        <v>1882</v>
      </c>
      <c r="C15475" t="str">
        <f>_xlfn.XLOOKUP($B15475, STANDARDS!$A:$A, STANDARDS!$B:$B,,0,2)</f>
        <v>Paskapoo Fm</v>
      </c>
      <c r="D15475" t="s">
        <v>517</v>
      </c>
      <c r="E15475" t="s">
        <v>2191</v>
      </c>
      <c r="F15475" s="38">
        <v>53.4</v>
      </c>
      <c r="G15475" s="38">
        <v>-117.58329999999999</v>
      </c>
      <c r="H15475">
        <v>1E-4</v>
      </c>
      <c r="I15475" t="s">
        <v>592</v>
      </c>
      <c r="J15475" cm="1">
        <f t="array" ref="J15475:L15475">_xlfn.XLOOKUP($C15475, AGE!$A:$A,AGE!$B:$D,,0,2)</f>
        <v>61</v>
      </c>
      <c r="K15475">
        <v>5</v>
      </c>
      <c r="L15475" t="str">
        <v>GSA 2018</v>
      </c>
      <c r="M15475" t="s">
        <v>2360</v>
      </c>
      <c r="O15475">
        <v>0.18</v>
      </c>
      <c r="P15475" t="s">
        <v>2342</v>
      </c>
      <c r="S15475">
        <v>-24.5</v>
      </c>
      <c r="T15475">
        <v>0.1</v>
      </c>
      <c r="U15475" t="s">
        <v>2307</v>
      </c>
      <c r="V15475">
        <v>1</v>
      </c>
      <c r="W15475" t="s">
        <v>2550</v>
      </c>
    </row>
    <row r="15476" spans="1:23" x14ac:dyDescent="0.3">
      <c r="A15476">
        <v>23415</v>
      </c>
      <c r="B15476" s="15" t="s">
        <v>1882</v>
      </c>
      <c r="C15476" t="str">
        <f>_xlfn.XLOOKUP($B15476, STANDARDS!$A:$A, STANDARDS!$B:$B,,0,2)</f>
        <v>Paskapoo Fm</v>
      </c>
      <c r="D15476" t="s">
        <v>517</v>
      </c>
      <c r="E15476" t="s">
        <v>2191</v>
      </c>
      <c r="F15476" s="38">
        <v>53.4</v>
      </c>
      <c r="G15476" s="38">
        <v>-117.58329999999999</v>
      </c>
      <c r="H15476">
        <v>1E-4</v>
      </c>
      <c r="I15476" t="s">
        <v>592</v>
      </c>
      <c r="J15476" cm="1">
        <f t="array" ref="J15476:L15476">_xlfn.XLOOKUP($C15476, AGE!$A:$A,AGE!$B:$D,,0,2)</f>
        <v>61</v>
      </c>
      <c r="K15476">
        <v>5</v>
      </c>
      <c r="L15476" t="str">
        <v>GSA 2018</v>
      </c>
      <c r="M15476" t="s">
        <v>2352</v>
      </c>
      <c r="O15476">
        <v>17.16</v>
      </c>
      <c r="P15476" t="s">
        <v>2342</v>
      </c>
      <c r="S15476">
        <v>-21.3</v>
      </c>
      <c r="T15476">
        <v>0.1</v>
      </c>
      <c r="U15476" t="s">
        <v>2307</v>
      </c>
      <c r="V15476">
        <v>1</v>
      </c>
      <c r="W15476" t="s">
        <v>2550</v>
      </c>
    </row>
    <row r="15477" spans="1:23" x14ac:dyDescent="0.3">
      <c r="A15477">
        <v>23416</v>
      </c>
      <c r="B15477" s="15" t="s">
        <v>1882</v>
      </c>
      <c r="C15477" t="str">
        <f>_xlfn.XLOOKUP($B15477, STANDARDS!$A:$A, STANDARDS!$B:$B,,0,2)</f>
        <v>Paskapoo Fm</v>
      </c>
      <c r="D15477" t="s">
        <v>517</v>
      </c>
      <c r="E15477" t="s">
        <v>2191</v>
      </c>
      <c r="F15477" s="38">
        <v>53.4</v>
      </c>
      <c r="G15477" s="38">
        <v>-117.58329999999999</v>
      </c>
      <c r="H15477">
        <v>1E-4</v>
      </c>
      <c r="I15477" t="s">
        <v>592</v>
      </c>
      <c r="J15477" cm="1">
        <f t="array" ref="J15477:L15477">_xlfn.XLOOKUP($C15477, AGE!$A:$A,AGE!$B:$D,,0,2)</f>
        <v>61</v>
      </c>
      <c r="K15477">
        <v>5</v>
      </c>
      <c r="L15477" t="str">
        <v>GSA 2018</v>
      </c>
      <c r="M15477" t="s">
        <v>2360</v>
      </c>
      <c r="O15477">
        <v>0.32</v>
      </c>
      <c r="P15477" t="s">
        <v>2342</v>
      </c>
      <c r="S15477">
        <v>-23.2</v>
      </c>
      <c r="T15477">
        <v>0.1</v>
      </c>
      <c r="U15477" t="s">
        <v>2307</v>
      </c>
      <c r="V15477">
        <v>1</v>
      </c>
      <c r="W15477" t="s">
        <v>2550</v>
      </c>
    </row>
    <row r="15478" spans="1:23" x14ac:dyDescent="0.3">
      <c r="A15478">
        <v>23417</v>
      </c>
      <c r="B15478" s="15" t="s">
        <v>1882</v>
      </c>
      <c r="C15478" t="str">
        <f>_xlfn.XLOOKUP($B15478, STANDARDS!$A:$A, STANDARDS!$B:$B,,0,2)</f>
        <v>Paskapoo Fm</v>
      </c>
      <c r="D15478" t="s">
        <v>517</v>
      </c>
      <c r="E15478" t="s">
        <v>2191</v>
      </c>
      <c r="F15478" s="38">
        <v>53.4</v>
      </c>
      <c r="G15478" s="38">
        <v>-117.58329999999999</v>
      </c>
      <c r="H15478">
        <v>1E-4</v>
      </c>
      <c r="I15478" t="s">
        <v>592</v>
      </c>
      <c r="J15478" cm="1">
        <f t="array" ref="J15478:L15478">_xlfn.XLOOKUP($C15478, AGE!$A:$A,AGE!$B:$D,,0,2)</f>
        <v>61</v>
      </c>
      <c r="K15478">
        <v>5</v>
      </c>
      <c r="L15478" t="str">
        <v>GSA 2018</v>
      </c>
      <c r="M15478" t="s">
        <v>2350</v>
      </c>
      <c r="O15478">
        <v>0.1</v>
      </c>
      <c r="P15478" t="s">
        <v>2342</v>
      </c>
      <c r="S15478">
        <v>-26.1</v>
      </c>
      <c r="T15478">
        <v>0.1</v>
      </c>
      <c r="U15478" t="s">
        <v>2307</v>
      </c>
      <c r="V15478">
        <v>1</v>
      </c>
      <c r="W15478" t="s">
        <v>2550</v>
      </c>
    </row>
    <row r="15479" spans="1:23" x14ac:dyDescent="0.3">
      <c r="A15479">
        <v>23418</v>
      </c>
      <c r="B15479" s="15" t="s">
        <v>1882</v>
      </c>
      <c r="C15479" t="str">
        <f>_xlfn.XLOOKUP($B15479, STANDARDS!$A:$A, STANDARDS!$B:$B,,0,2)</f>
        <v>Paskapoo Fm</v>
      </c>
      <c r="D15479" t="s">
        <v>517</v>
      </c>
      <c r="E15479" t="s">
        <v>2191</v>
      </c>
      <c r="F15479" s="38">
        <v>53.4</v>
      </c>
      <c r="G15479" s="38">
        <v>-117.58329999999999</v>
      </c>
      <c r="H15479">
        <v>1E-4</v>
      </c>
      <c r="I15479" t="s">
        <v>592</v>
      </c>
      <c r="J15479" cm="1">
        <f t="array" ref="J15479:L15479">_xlfn.XLOOKUP($C15479, AGE!$A:$A,AGE!$B:$D,,0,2)</f>
        <v>61</v>
      </c>
      <c r="K15479">
        <v>5</v>
      </c>
      <c r="L15479" t="str">
        <v>GSA 2018</v>
      </c>
      <c r="M15479" t="s">
        <v>2350</v>
      </c>
      <c r="O15479">
        <v>0.12</v>
      </c>
      <c r="P15479" t="s">
        <v>2342</v>
      </c>
      <c r="S15479">
        <v>-25.3</v>
      </c>
      <c r="T15479">
        <v>0.1</v>
      </c>
      <c r="U15479" t="s">
        <v>2307</v>
      </c>
      <c r="V15479">
        <v>1</v>
      </c>
      <c r="W15479" t="s">
        <v>2550</v>
      </c>
    </row>
    <row r="15480" spans="1:23" x14ac:dyDescent="0.3">
      <c r="A15480">
        <v>23418</v>
      </c>
      <c r="B15480" s="15" t="s">
        <v>1882</v>
      </c>
      <c r="C15480" t="str">
        <f>_xlfn.XLOOKUP($B15480, STANDARDS!$A:$A, STANDARDS!$B:$B,,0,2)</f>
        <v>Paskapoo Fm</v>
      </c>
      <c r="D15480" t="s">
        <v>517</v>
      </c>
      <c r="E15480" t="s">
        <v>2191</v>
      </c>
      <c r="F15480" s="38">
        <v>53.4</v>
      </c>
      <c r="G15480" s="38">
        <v>-117.58329999999999</v>
      </c>
      <c r="H15480">
        <v>1E-4</v>
      </c>
      <c r="I15480" t="s">
        <v>592</v>
      </c>
      <c r="J15480" cm="1">
        <f t="array" ref="J15480:L15480">_xlfn.XLOOKUP($C15480, AGE!$A:$A,AGE!$B:$D,,0,2)</f>
        <v>61</v>
      </c>
      <c r="K15480">
        <v>5</v>
      </c>
      <c r="L15480" t="str">
        <v>GSA 2018</v>
      </c>
      <c r="M15480" t="s">
        <v>2350</v>
      </c>
      <c r="O15480">
        <v>0.12</v>
      </c>
      <c r="P15480" t="s">
        <v>2342</v>
      </c>
      <c r="S15480">
        <v>-25.4</v>
      </c>
      <c r="T15480">
        <v>0.1</v>
      </c>
      <c r="U15480" t="s">
        <v>2307</v>
      </c>
      <c r="V15480">
        <v>1</v>
      </c>
      <c r="W15480" t="s">
        <v>2550</v>
      </c>
    </row>
    <row r="15481" spans="1:23" x14ac:dyDescent="0.3">
      <c r="A15481">
        <v>23420</v>
      </c>
      <c r="B15481" s="15" t="s">
        <v>1882</v>
      </c>
      <c r="C15481" t="str">
        <f>_xlfn.XLOOKUP($B15481, STANDARDS!$A:$A, STANDARDS!$B:$B,,0,2)</f>
        <v>Paskapoo Fm</v>
      </c>
      <c r="D15481" t="s">
        <v>517</v>
      </c>
      <c r="E15481" t="s">
        <v>2191</v>
      </c>
      <c r="F15481" s="38">
        <v>53.4</v>
      </c>
      <c r="G15481" s="38">
        <v>-117.58329999999999</v>
      </c>
      <c r="H15481">
        <v>1E-4</v>
      </c>
      <c r="I15481" t="s">
        <v>592</v>
      </c>
      <c r="J15481" cm="1">
        <f t="array" ref="J15481:L15481">_xlfn.XLOOKUP($C15481, AGE!$A:$A,AGE!$B:$D,,0,2)</f>
        <v>61</v>
      </c>
      <c r="K15481">
        <v>5</v>
      </c>
      <c r="L15481" t="str">
        <v>GSA 2018</v>
      </c>
      <c r="M15481" t="s">
        <v>2352</v>
      </c>
      <c r="O15481">
        <v>36.94</v>
      </c>
      <c r="P15481" t="s">
        <v>2342</v>
      </c>
      <c r="S15481">
        <v>-22.6</v>
      </c>
      <c r="T15481">
        <v>0.1</v>
      </c>
      <c r="U15481" t="s">
        <v>2307</v>
      </c>
      <c r="V15481">
        <v>1</v>
      </c>
      <c r="W15481" t="s">
        <v>2550</v>
      </c>
    </row>
    <row r="15482" spans="1:23" x14ac:dyDescent="0.3">
      <c r="A15482">
        <v>23421</v>
      </c>
      <c r="B15482" s="15" t="s">
        <v>1882</v>
      </c>
      <c r="C15482" t="str">
        <f>_xlfn.XLOOKUP($B15482, STANDARDS!$A:$A, STANDARDS!$B:$B,,0,2)</f>
        <v>Paskapoo Fm</v>
      </c>
      <c r="D15482" t="s">
        <v>517</v>
      </c>
      <c r="E15482" t="s">
        <v>2191</v>
      </c>
      <c r="F15482" s="38">
        <v>53.4</v>
      </c>
      <c r="G15482" s="38">
        <v>-117.58329999999999</v>
      </c>
      <c r="H15482">
        <v>1E-4</v>
      </c>
      <c r="I15482" t="s">
        <v>592</v>
      </c>
      <c r="J15482" cm="1">
        <f t="array" ref="J15482:L15482">_xlfn.XLOOKUP($C15482, AGE!$A:$A,AGE!$B:$D,,0,2)</f>
        <v>61</v>
      </c>
      <c r="K15482">
        <v>5</v>
      </c>
      <c r="L15482" t="str">
        <v>GSA 2018</v>
      </c>
      <c r="M15482" t="s">
        <v>2352</v>
      </c>
      <c r="O15482">
        <v>37.619999999999997</v>
      </c>
      <c r="P15482" t="s">
        <v>2342</v>
      </c>
      <c r="S15482">
        <v>-23.1</v>
      </c>
      <c r="T15482">
        <v>0.1</v>
      </c>
      <c r="U15482" t="s">
        <v>2307</v>
      </c>
      <c r="V15482">
        <v>1</v>
      </c>
      <c r="W15482" t="s">
        <v>2550</v>
      </c>
    </row>
    <row r="15483" spans="1:23" x14ac:dyDescent="0.3">
      <c r="A15483">
        <v>23422</v>
      </c>
      <c r="B15483" s="15" t="s">
        <v>1882</v>
      </c>
      <c r="C15483" t="str">
        <f>_xlfn.XLOOKUP($B15483, STANDARDS!$A:$A, STANDARDS!$B:$B,,0,2)</f>
        <v>Paskapoo Fm</v>
      </c>
      <c r="D15483" t="s">
        <v>517</v>
      </c>
      <c r="E15483" t="s">
        <v>2191</v>
      </c>
      <c r="F15483" s="38">
        <v>53.4</v>
      </c>
      <c r="G15483" s="38">
        <v>-117.58329999999999</v>
      </c>
      <c r="H15483">
        <v>1E-4</v>
      </c>
      <c r="I15483" t="s">
        <v>592</v>
      </c>
      <c r="J15483" cm="1">
        <f t="array" ref="J15483:L15483">_xlfn.XLOOKUP($C15483, AGE!$A:$A,AGE!$B:$D,,0,2)</f>
        <v>61</v>
      </c>
      <c r="K15483">
        <v>5</v>
      </c>
      <c r="L15483" t="str">
        <v>GSA 2018</v>
      </c>
      <c r="M15483" t="s">
        <v>2363</v>
      </c>
      <c r="O15483">
        <v>0.32</v>
      </c>
      <c r="P15483" t="s">
        <v>2342</v>
      </c>
      <c r="S15483">
        <v>-24.4</v>
      </c>
      <c r="T15483">
        <v>0.1</v>
      </c>
      <c r="U15483" t="s">
        <v>2307</v>
      </c>
      <c r="V15483">
        <v>1</v>
      </c>
      <c r="W15483" t="s">
        <v>2550</v>
      </c>
    </row>
    <row r="15484" spans="1:23" x14ac:dyDescent="0.3">
      <c r="A15484">
        <v>23423</v>
      </c>
      <c r="B15484" s="15" t="s">
        <v>1882</v>
      </c>
      <c r="C15484" t="str">
        <f>_xlfn.XLOOKUP($B15484, STANDARDS!$A:$A, STANDARDS!$B:$B,,0,2)</f>
        <v>Paskapoo Fm</v>
      </c>
      <c r="D15484" t="s">
        <v>517</v>
      </c>
      <c r="E15484" t="s">
        <v>2191</v>
      </c>
      <c r="F15484" s="38">
        <v>53.4</v>
      </c>
      <c r="G15484" s="38">
        <v>-117.58329999999999</v>
      </c>
      <c r="H15484">
        <v>1E-4</v>
      </c>
      <c r="I15484" t="s">
        <v>592</v>
      </c>
      <c r="J15484" cm="1">
        <f t="array" ref="J15484:L15484">_xlfn.XLOOKUP($C15484, AGE!$A:$A,AGE!$B:$D,,0,2)</f>
        <v>61</v>
      </c>
      <c r="K15484">
        <v>5</v>
      </c>
      <c r="L15484" t="str">
        <v>GSA 2018</v>
      </c>
      <c r="M15484" t="s">
        <v>2372</v>
      </c>
      <c r="O15484">
        <v>0.68</v>
      </c>
      <c r="P15484" t="s">
        <v>2342</v>
      </c>
      <c r="S15484">
        <v>-23.5</v>
      </c>
      <c r="T15484">
        <v>0.1</v>
      </c>
      <c r="U15484" t="s">
        <v>2307</v>
      </c>
      <c r="V15484">
        <v>1</v>
      </c>
      <c r="W15484" t="s">
        <v>2550</v>
      </c>
    </row>
    <row r="15485" spans="1:23" x14ac:dyDescent="0.3">
      <c r="A15485">
        <v>23423</v>
      </c>
      <c r="B15485" s="15" t="s">
        <v>1882</v>
      </c>
      <c r="C15485" t="str">
        <f>_xlfn.XLOOKUP($B15485, STANDARDS!$A:$A, STANDARDS!$B:$B,,0,2)</f>
        <v>Paskapoo Fm</v>
      </c>
      <c r="D15485" t="s">
        <v>517</v>
      </c>
      <c r="E15485" t="s">
        <v>2191</v>
      </c>
      <c r="F15485" s="38">
        <v>53.4</v>
      </c>
      <c r="G15485" s="38">
        <v>-117.58329999999999</v>
      </c>
      <c r="H15485">
        <v>1E-4</v>
      </c>
      <c r="I15485" t="s">
        <v>592</v>
      </c>
      <c r="J15485" cm="1">
        <f t="array" ref="J15485:L15485">_xlfn.XLOOKUP($C15485, AGE!$A:$A,AGE!$B:$D,,0,2)</f>
        <v>61</v>
      </c>
      <c r="K15485">
        <v>5</v>
      </c>
      <c r="L15485" t="str">
        <v>GSA 2018</v>
      </c>
      <c r="M15485" t="s">
        <v>2372</v>
      </c>
      <c r="O15485">
        <v>0.99</v>
      </c>
      <c r="P15485" t="s">
        <v>2342</v>
      </c>
      <c r="S15485">
        <v>-23.5</v>
      </c>
      <c r="T15485">
        <v>0.1</v>
      </c>
      <c r="U15485" t="s">
        <v>2307</v>
      </c>
      <c r="V15485">
        <v>1</v>
      </c>
      <c r="W15485" t="s">
        <v>2550</v>
      </c>
    </row>
    <row r="15486" spans="1:23" x14ac:dyDescent="0.3">
      <c r="A15486">
        <v>23423</v>
      </c>
      <c r="B15486" s="15" t="s">
        <v>1882</v>
      </c>
      <c r="C15486" t="str">
        <f>_xlfn.XLOOKUP($B15486, STANDARDS!$A:$A, STANDARDS!$B:$B,,0,2)</f>
        <v>Paskapoo Fm</v>
      </c>
      <c r="D15486" t="s">
        <v>517</v>
      </c>
      <c r="E15486" t="s">
        <v>2191</v>
      </c>
      <c r="F15486" s="38">
        <v>53.4</v>
      </c>
      <c r="G15486" s="38">
        <v>-117.58329999999999</v>
      </c>
      <c r="H15486">
        <v>1E-4</v>
      </c>
      <c r="I15486" t="s">
        <v>592</v>
      </c>
      <c r="J15486" cm="1">
        <f t="array" ref="J15486:L15486">_xlfn.XLOOKUP($C15486, AGE!$A:$A,AGE!$B:$D,,0,2)</f>
        <v>61</v>
      </c>
      <c r="K15486">
        <v>5</v>
      </c>
      <c r="L15486" t="str">
        <v>GSA 2018</v>
      </c>
      <c r="M15486" t="s">
        <v>2372</v>
      </c>
      <c r="O15486">
        <v>0.89</v>
      </c>
      <c r="P15486" t="s">
        <v>2342</v>
      </c>
      <c r="S15486">
        <v>-23.6</v>
      </c>
      <c r="T15486">
        <v>0.1</v>
      </c>
      <c r="U15486" t="s">
        <v>2307</v>
      </c>
      <c r="V15486">
        <v>1</v>
      </c>
      <c r="W15486" t="s">
        <v>2550</v>
      </c>
    </row>
    <row r="15487" spans="1:23" x14ac:dyDescent="0.3">
      <c r="A15487">
        <v>23426</v>
      </c>
      <c r="B15487" s="15" t="s">
        <v>1882</v>
      </c>
      <c r="C15487" t="str">
        <f>_xlfn.XLOOKUP($B15487, STANDARDS!$A:$A, STANDARDS!$B:$B,,0,2)</f>
        <v>Paskapoo Fm</v>
      </c>
      <c r="D15487" t="s">
        <v>517</v>
      </c>
      <c r="E15487" t="s">
        <v>2191</v>
      </c>
      <c r="F15487" s="38">
        <v>53.4</v>
      </c>
      <c r="G15487" s="38">
        <v>-117.58329999999999</v>
      </c>
      <c r="H15487">
        <v>1E-4</v>
      </c>
      <c r="I15487" t="s">
        <v>592</v>
      </c>
      <c r="J15487" cm="1">
        <f t="array" ref="J15487:L15487">_xlfn.XLOOKUP($C15487, AGE!$A:$A,AGE!$B:$D,,0,2)</f>
        <v>61</v>
      </c>
      <c r="K15487">
        <v>5</v>
      </c>
      <c r="L15487" t="str">
        <v>GSA 2018</v>
      </c>
      <c r="M15487" t="s">
        <v>2372</v>
      </c>
      <c r="O15487">
        <v>0.21</v>
      </c>
      <c r="P15487" t="s">
        <v>2342</v>
      </c>
      <c r="S15487">
        <v>-24.6</v>
      </c>
      <c r="T15487">
        <v>0.1</v>
      </c>
      <c r="U15487" t="s">
        <v>2307</v>
      </c>
      <c r="V15487">
        <v>1</v>
      </c>
      <c r="W15487" t="s">
        <v>2550</v>
      </c>
    </row>
    <row r="15488" spans="1:23" x14ac:dyDescent="0.3">
      <c r="A15488">
        <v>23426</v>
      </c>
      <c r="B15488" s="15" t="s">
        <v>1882</v>
      </c>
      <c r="C15488" t="str">
        <f>_xlfn.XLOOKUP($B15488, STANDARDS!$A:$A, STANDARDS!$B:$B,,0,2)</f>
        <v>Paskapoo Fm</v>
      </c>
      <c r="D15488" t="s">
        <v>517</v>
      </c>
      <c r="E15488" t="s">
        <v>2191</v>
      </c>
      <c r="F15488" s="38">
        <v>53.4</v>
      </c>
      <c r="G15488" s="38">
        <v>-117.58329999999999</v>
      </c>
      <c r="H15488">
        <v>1E-4</v>
      </c>
      <c r="I15488" t="s">
        <v>592</v>
      </c>
      <c r="J15488" cm="1">
        <f t="array" ref="J15488:L15488">_xlfn.XLOOKUP($C15488, AGE!$A:$A,AGE!$B:$D,,0,2)</f>
        <v>61</v>
      </c>
      <c r="K15488">
        <v>5</v>
      </c>
      <c r="L15488" t="str">
        <v>GSA 2018</v>
      </c>
      <c r="M15488" t="s">
        <v>2372</v>
      </c>
      <c r="O15488">
        <v>0.19</v>
      </c>
      <c r="P15488" t="s">
        <v>2342</v>
      </c>
      <c r="S15488">
        <v>-24.7</v>
      </c>
      <c r="T15488">
        <v>0.1</v>
      </c>
      <c r="U15488" t="s">
        <v>2307</v>
      </c>
      <c r="V15488">
        <v>1</v>
      </c>
      <c r="W15488" t="s">
        <v>2550</v>
      </c>
    </row>
    <row r="15489" spans="1:23" x14ac:dyDescent="0.3">
      <c r="A15489">
        <v>23428</v>
      </c>
      <c r="B15489" s="15" t="s">
        <v>1882</v>
      </c>
      <c r="C15489" t="str">
        <f>_xlfn.XLOOKUP($B15489, STANDARDS!$A:$A, STANDARDS!$B:$B,,0,2)</f>
        <v>Paskapoo Fm</v>
      </c>
      <c r="D15489" t="s">
        <v>517</v>
      </c>
      <c r="E15489" t="s">
        <v>2191</v>
      </c>
      <c r="F15489" s="38">
        <v>53.4</v>
      </c>
      <c r="G15489" s="38">
        <v>-117.58329999999999</v>
      </c>
      <c r="H15489">
        <v>1E-4</v>
      </c>
      <c r="I15489" t="s">
        <v>592</v>
      </c>
      <c r="J15489" cm="1">
        <f t="array" ref="J15489:L15489">_xlfn.XLOOKUP($C15489, AGE!$A:$A,AGE!$B:$D,,0,2)</f>
        <v>61</v>
      </c>
      <c r="K15489">
        <v>5</v>
      </c>
      <c r="L15489" t="str">
        <v>GSA 2018</v>
      </c>
      <c r="M15489" t="s">
        <v>2358</v>
      </c>
      <c r="O15489">
        <v>0.44</v>
      </c>
      <c r="P15489" t="s">
        <v>2342</v>
      </c>
      <c r="S15489">
        <v>-23.9</v>
      </c>
      <c r="T15489">
        <v>0.1</v>
      </c>
      <c r="U15489" t="s">
        <v>2307</v>
      </c>
      <c r="V15489">
        <v>1</v>
      </c>
      <c r="W15489" t="s">
        <v>2550</v>
      </c>
    </row>
    <row r="15490" spans="1:23" x14ac:dyDescent="0.3">
      <c r="A15490">
        <v>23428</v>
      </c>
      <c r="B15490" s="15" t="s">
        <v>1882</v>
      </c>
      <c r="C15490" t="str">
        <f>_xlfn.XLOOKUP($B15490, STANDARDS!$A:$A, STANDARDS!$B:$B,,0,2)</f>
        <v>Paskapoo Fm</v>
      </c>
      <c r="D15490" t="s">
        <v>517</v>
      </c>
      <c r="E15490" t="s">
        <v>2191</v>
      </c>
      <c r="F15490" s="38">
        <v>53.4</v>
      </c>
      <c r="G15490" s="38">
        <v>-117.58329999999999</v>
      </c>
      <c r="H15490">
        <v>1E-4</v>
      </c>
      <c r="I15490" t="s">
        <v>592</v>
      </c>
      <c r="J15490" cm="1">
        <f t="array" ref="J15490:L15490">_xlfn.XLOOKUP($C15490, AGE!$A:$A,AGE!$B:$D,,0,2)</f>
        <v>61</v>
      </c>
      <c r="K15490">
        <v>5</v>
      </c>
      <c r="L15490" t="str">
        <v>GSA 2018</v>
      </c>
      <c r="M15490" t="s">
        <v>2358</v>
      </c>
      <c r="O15490">
        <v>0.47</v>
      </c>
      <c r="P15490" t="s">
        <v>2342</v>
      </c>
      <c r="S15490">
        <v>-23.9</v>
      </c>
      <c r="T15490">
        <v>0.1</v>
      </c>
      <c r="U15490" t="s">
        <v>2307</v>
      </c>
      <c r="V15490">
        <v>1</v>
      </c>
      <c r="W15490" t="s">
        <v>2550</v>
      </c>
    </row>
    <row r="15491" spans="1:23" x14ac:dyDescent="0.3">
      <c r="A15491">
        <v>23430</v>
      </c>
      <c r="B15491" s="15" t="s">
        <v>1882</v>
      </c>
      <c r="C15491" t="str">
        <f>_xlfn.XLOOKUP($B15491, STANDARDS!$A:$A, STANDARDS!$B:$B,,0,2)</f>
        <v>Paskapoo Fm</v>
      </c>
      <c r="D15491" t="s">
        <v>517</v>
      </c>
      <c r="E15491" t="s">
        <v>2191</v>
      </c>
      <c r="F15491" s="38">
        <v>53.4</v>
      </c>
      <c r="G15491" s="38">
        <v>-117.58329999999999</v>
      </c>
      <c r="H15491">
        <v>1E-4</v>
      </c>
      <c r="I15491" t="s">
        <v>592</v>
      </c>
      <c r="J15491" cm="1">
        <f t="array" ref="J15491:L15491">_xlfn.XLOOKUP($C15491, AGE!$A:$A,AGE!$B:$D,,0,2)</f>
        <v>61</v>
      </c>
      <c r="K15491">
        <v>5</v>
      </c>
      <c r="L15491" t="str">
        <v>GSA 2018</v>
      </c>
      <c r="M15491" t="s">
        <v>2352</v>
      </c>
      <c r="O15491">
        <v>6.79</v>
      </c>
      <c r="P15491" t="s">
        <v>2342</v>
      </c>
      <c r="S15491">
        <v>-24.8</v>
      </c>
      <c r="T15491">
        <v>0.1</v>
      </c>
      <c r="U15491" t="s">
        <v>2307</v>
      </c>
      <c r="V15491">
        <v>1</v>
      </c>
      <c r="W15491" t="s">
        <v>2550</v>
      </c>
    </row>
    <row r="15492" spans="1:23" x14ac:dyDescent="0.3">
      <c r="A15492">
        <v>23431</v>
      </c>
      <c r="B15492" s="15" t="s">
        <v>1882</v>
      </c>
      <c r="C15492" t="str">
        <f>_xlfn.XLOOKUP($B15492, STANDARDS!$A:$A, STANDARDS!$B:$B,,0,2)</f>
        <v>Paskapoo Fm</v>
      </c>
      <c r="D15492" t="s">
        <v>517</v>
      </c>
      <c r="E15492" t="s">
        <v>2191</v>
      </c>
      <c r="F15492" s="38">
        <v>53.4</v>
      </c>
      <c r="G15492" s="38">
        <v>-117.58329999999999</v>
      </c>
      <c r="H15492">
        <v>1E-4</v>
      </c>
      <c r="I15492" t="s">
        <v>592</v>
      </c>
      <c r="J15492" cm="1">
        <f t="array" ref="J15492:L15492">_xlfn.XLOOKUP($C15492, AGE!$A:$A,AGE!$B:$D,,0,2)</f>
        <v>61</v>
      </c>
      <c r="K15492">
        <v>5</v>
      </c>
      <c r="L15492" t="str">
        <v>GSA 2018</v>
      </c>
      <c r="M15492" t="s">
        <v>2351</v>
      </c>
      <c r="O15492">
        <v>0.39</v>
      </c>
      <c r="P15492" t="s">
        <v>2342</v>
      </c>
      <c r="S15492">
        <v>-24</v>
      </c>
      <c r="T15492">
        <v>0.1</v>
      </c>
      <c r="U15492" t="s">
        <v>2307</v>
      </c>
      <c r="V15492">
        <v>1</v>
      </c>
      <c r="W15492" t="s">
        <v>2550</v>
      </c>
    </row>
    <row r="15493" spans="1:23" x14ac:dyDescent="0.3">
      <c r="A15493">
        <v>23432</v>
      </c>
      <c r="B15493" s="15" t="s">
        <v>1882</v>
      </c>
      <c r="C15493" t="str">
        <f>_xlfn.XLOOKUP($B15493, STANDARDS!$A:$A, STANDARDS!$B:$B,,0,2)</f>
        <v>Paskapoo Fm</v>
      </c>
      <c r="D15493" t="s">
        <v>517</v>
      </c>
      <c r="E15493" t="s">
        <v>2191</v>
      </c>
      <c r="F15493" s="38">
        <v>53.4</v>
      </c>
      <c r="G15493" s="38">
        <v>-117.58329999999999</v>
      </c>
      <c r="H15493">
        <v>1E-4</v>
      </c>
      <c r="I15493" t="s">
        <v>592</v>
      </c>
      <c r="J15493" cm="1">
        <f t="array" ref="J15493:L15493">_xlfn.XLOOKUP($C15493, AGE!$A:$A,AGE!$B:$D,,0,2)</f>
        <v>61</v>
      </c>
      <c r="K15493">
        <v>5</v>
      </c>
      <c r="L15493" t="str">
        <v>GSA 2018</v>
      </c>
      <c r="M15493" t="s">
        <v>2352</v>
      </c>
      <c r="O15493">
        <v>58.23</v>
      </c>
      <c r="P15493" t="s">
        <v>2342</v>
      </c>
      <c r="S15493">
        <v>-24.6</v>
      </c>
      <c r="T15493">
        <v>0.1</v>
      </c>
      <c r="U15493" t="s">
        <v>2307</v>
      </c>
      <c r="V15493">
        <v>1</v>
      </c>
      <c r="W15493" t="s">
        <v>2550</v>
      </c>
    </row>
    <row r="15494" spans="1:23" x14ac:dyDescent="0.3">
      <c r="A15494">
        <v>23433</v>
      </c>
      <c r="B15494" s="15" t="s">
        <v>1882</v>
      </c>
      <c r="C15494" t="str">
        <f>_xlfn.XLOOKUP($B15494, STANDARDS!$A:$A, STANDARDS!$B:$B,,0,2)</f>
        <v>Paskapoo Fm</v>
      </c>
      <c r="D15494" t="s">
        <v>517</v>
      </c>
      <c r="E15494" t="s">
        <v>2191</v>
      </c>
      <c r="F15494" s="38">
        <v>53.4</v>
      </c>
      <c r="G15494" s="38">
        <v>-117.58329999999999</v>
      </c>
      <c r="H15494">
        <v>1E-4</v>
      </c>
      <c r="I15494" t="s">
        <v>592</v>
      </c>
      <c r="J15494" cm="1">
        <f t="array" ref="J15494:L15494">_xlfn.XLOOKUP($C15494, AGE!$A:$A,AGE!$B:$D,,0,2)</f>
        <v>61</v>
      </c>
      <c r="K15494">
        <v>5</v>
      </c>
      <c r="L15494" t="str">
        <v>GSA 2018</v>
      </c>
      <c r="M15494" t="s">
        <v>2352</v>
      </c>
      <c r="O15494">
        <v>43.28</v>
      </c>
      <c r="P15494" t="s">
        <v>2342</v>
      </c>
      <c r="S15494">
        <v>-22.7</v>
      </c>
      <c r="T15494">
        <v>0.1</v>
      </c>
      <c r="U15494" t="s">
        <v>2307</v>
      </c>
      <c r="V15494">
        <v>1</v>
      </c>
      <c r="W15494" t="s">
        <v>2550</v>
      </c>
    </row>
    <row r="15495" spans="1:23" x14ac:dyDescent="0.3">
      <c r="A15495">
        <v>23434</v>
      </c>
      <c r="B15495" s="15" t="s">
        <v>1882</v>
      </c>
      <c r="C15495" t="str">
        <f>_xlfn.XLOOKUP($B15495, STANDARDS!$A:$A, STANDARDS!$B:$B,,0,2)</f>
        <v>Paskapoo Fm</v>
      </c>
      <c r="D15495" t="s">
        <v>517</v>
      </c>
      <c r="E15495" t="s">
        <v>2191</v>
      </c>
      <c r="F15495" s="38">
        <v>53.4</v>
      </c>
      <c r="G15495" s="38">
        <v>-117.58329999999999</v>
      </c>
      <c r="H15495">
        <v>1E-4</v>
      </c>
      <c r="I15495" t="s">
        <v>592</v>
      </c>
      <c r="J15495" cm="1">
        <f t="array" ref="J15495:L15495">_xlfn.XLOOKUP($C15495, AGE!$A:$A,AGE!$B:$D,,0,2)</f>
        <v>61</v>
      </c>
      <c r="K15495">
        <v>5</v>
      </c>
      <c r="L15495" t="str">
        <v>GSA 2018</v>
      </c>
      <c r="M15495" t="s">
        <v>2351</v>
      </c>
      <c r="O15495">
        <v>0.43</v>
      </c>
      <c r="P15495" t="s">
        <v>2342</v>
      </c>
      <c r="S15495">
        <v>-24.4</v>
      </c>
      <c r="T15495">
        <v>0.1</v>
      </c>
      <c r="U15495" t="s">
        <v>2307</v>
      </c>
      <c r="V15495">
        <v>1</v>
      </c>
      <c r="W15495" t="s">
        <v>2550</v>
      </c>
    </row>
    <row r="15496" spans="1:23" x14ac:dyDescent="0.3">
      <c r="A15496">
        <v>23435</v>
      </c>
      <c r="B15496" s="15" t="s">
        <v>1882</v>
      </c>
      <c r="C15496" t="str">
        <f>_xlfn.XLOOKUP($B15496, STANDARDS!$A:$A, STANDARDS!$B:$B,,0,2)</f>
        <v>Paskapoo Fm</v>
      </c>
      <c r="D15496" t="s">
        <v>517</v>
      </c>
      <c r="E15496" t="s">
        <v>2191</v>
      </c>
      <c r="F15496" s="38">
        <v>53.4</v>
      </c>
      <c r="G15496" s="38">
        <v>-117.58329999999999</v>
      </c>
      <c r="H15496">
        <v>1E-4</v>
      </c>
      <c r="I15496" t="s">
        <v>592</v>
      </c>
      <c r="J15496" cm="1">
        <f t="array" ref="J15496:L15496">_xlfn.XLOOKUP($C15496, AGE!$A:$A,AGE!$B:$D,,0,2)</f>
        <v>61</v>
      </c>
      <c r="K15496">
        <v>5</v>
      </c>
      <c r="L15496" t="str">
        <v>GSA 2018</v>
      </c>
      <c r="M15496" t="s">
        <v>2352</v>
      </c>
      <c r="O15496">
        <v>6.27</v>
      </c>
      <c r="P15496" t="s">
        <v>2342</v>
      </c>
      <c r="S15496">
        <v>-24.7</v>
      </c>
      <c r="T15496">
        <v>0.1</v>
      </c>
      <c r="U15496" t="s">
        <v>2307</v>
      </c>
      <c r="V15496">
        <v>1</v>
      </c>
      <c r="W15496" t="s">
        <v>2550</v>
      </c>
    </row>
    <row r="15497" spans="1:23" x14ac:dyDescent="0.3">
      <c r="A15497">
        <v>23435</v>
      </c>
      <c r="B15497" s="15" t="s">
        <v>1882</v>
      </c>
      <c r="C15497" t="str">
        <f>_xlfn.XLOOKUP($B15497, STANDARDS!$A:$A, STANDARDS!$B:$B,,0,2)</f>
        <v>Paskapoo Fm</v>
      </c>
      <c r="D15497" t="s">
        <v>517</v>
      </c>
      <c r="E15497" t="s">
        <v>2191</v>
      </c>
      <c r="F15497" s="38">
        <v>53.4</v>
      </c>
      <c r="G15497" s="38">
        <v>-117.58329999999999</v>
      </c>
      <c r="H15497">
        <v>1E-4</v>
      </c>
      <c r="I15497" t="s">
        <v>592</v>
      </c>
      <c r="J15497" cm="1">
        <f t="array" ref="J15497:L15497">_xlfn.XLOOKUP($C15497, AGE!$A:$A,AGE!$B:$D,,0,2)</f>
        <v>61</v>
      </c>
      <c r="K15497">
        <v>5</v>
      </c>
      <c r="L15497" t="str">
        <v>GSA 2018</v>
      </c>
      <c r="M15497" t="s">
        <v>2352</v>
      </c>
      <c r="O15497">
        <v>5.73</v>
      </c>
      <c r="P15497" t="s">
        <v>2342</v>
      </c>
      <c r="S15497">
        <v>-24.9</v>
      </c>
      <c r="T15497">
        <v>0.1</v>
      </c>
      <c r="U15497" t="s">
        <v>2307</v>
      </c>
      <c r="V15497">
        <v>1</v>
      </c>
      <c r="W15497" t="s">
        <v>2550</v>
      </c>
    </row>
    <row r="15498" spans="1:23" x14ac:dyDescent="0.3">
      <c r="A15498">
        <v>23438</v>
      </c>
      <c r="B15498" s="15" t="s">
        <v>1884</v>
      </c>
      <c r="C15498" t="str">
        <f>_xlfn.XLOOKUP($B15498, STANDARDS!$A:$A, STANDARDS!$B:$B,,0,2)</f>
        <v>Cobham Lignite Bed</v>
      </c>
      <c r="D15498" t="s">
        <v>2158</v>
      </c>
      <c r="E15498" t="s">
        <v>2192</v>
      </c>
      <c r="J15498" cm="1">
        <f t="array" ref="J15498:L15498">_xlfn.XLOOKUP($C15498, AGE!$A:$A,AGE!$B:$D,,0,2)</f>
        <v>53.5</v>
      </c>
      <c r="K15498">
        <v>5.7</v>
      </c>
      <c r="L15498" t="str">
        <v>Collinson et al. 2008; GSA 2018</v>
      </c>
      <c r="M15498" t="s">
        <v>2296</v>
      </c>
      <c r="O15498">
        <v>47.6</v>
      </c>
      <c r="P15498" t="s">
        <v>2342</v>
      </c>
      <c r="S15498">
        <v>-26.4</v>
      </c>
      <c r="T15498">
        <v>0.1</v>
      </c>
      <c r="U15498" t="s">
        <v>2307</v>
      </c>
      <c r="V15498">
        <v>1</v>
      </c>
      <c r="W15498" t="s">
        <v>2551</v>
      </c>
    </row>
    <row r="15499" spans="1:23" x14ac:dyDescent="0.3">
      <c r="A15499">
        <v>23440</v>
      </c>
      <c r="B15499" s="15" t="s">
        <v>1884</v>
      </c>
      <c r="C15499" t="str">
        <f>_xlfn.XLOOKUP($B15499, STANDARDS!$A:$A, STANDARDS!$B:$B,,0,2)</f>
        <v>Cobham Lignite Bed</v>
      </c>
      <c r="D15499" t="s">
        <v>2158</v>
      </c>
      <c r="E15499" t="s">
        <v>2192</v>
      </c>
      <c r="J15499" cm="1">
        <f t="array" ref="J15499:L15499">_xlfn.XLOOKUP($C15499, AGE!$A:$A,AGE!$B:$D,,0,2)</f>
        <v>53.5</v>
      </c>
      <c r="K15499">
        <v>5.7</v>
      </c>
      <c r="L15499" t="str">
        <v>Collinson et al. 2008; GSA 2018</v>
      </c>
      <c r="M15499" t="s">
        <v>2373</v>
      </c>
      <c r="O15499">
        <v>30.9</v>
      </c>
      <c r="P15499" t="s">
        <v>2342</v>
      </c>
      <c r="S15499">
        <v>-26.02</v>
      </c>
      <c r="T15499">
        <v>0.1</v>
      </c>
      <c r="U15499" t="s">
        <v>2307</v>
      </c>
      <c r="V15499">
        <v>1</v>
      </c>
      <c r="W15499" t="s">
        <v>2551</v>
      </c>
    </row>
    <row r="15500" spans="1:23" x14ac:dyDescent="0.3">
      <c r="A15500">
        <v>23441</v>
      </c>
      <c r="B15500" s="15" t="s">
        <v>1884</v>
      </c>
      <c r="C15500" t="str">
        <f>_xlfn.XLOOKUP($B15500, STANDARDS!$A:$A, STANDARDS!$B:$B,,0,2)</f>
        <v>Cobham Lignite Bed</v>
      </c>
      <c r="D15500" t="s">
        <v>2158</v>
      </c>
      <c r="E15500" t="s">
        <v>2192</v>
      </c>
      <c r="J15500" cm="1">
        <f t="array" ref="J15500:L15500">_xlfn.XLOOKUP($C15500, AGE!$A:$A,AGE!$B:$D,,0,2)</f>
        <v>53.5</v>
      </c>
      <c r="K15500">
        <v>5.7</v>
      </c>
      <c r="L15500" t="str">
        <v>Collinson et al. 2008; GSA 2018</v>
      </c>
      <c r="M15500" t="s">
        <v>2373</v>
      </c>
      <c r="O15500">
        <v>38</v>
      </c>
      <c r="P15500" t="s">
        <v>2342</v>
      </c>
      <c r="S15500">
        <v>-26.09</v>
      </c>
      <c r="T15500">
        <v>0.1</v>
      </c>
      <c r="U15500" t="s">
        <v>2307</v>
      </c>
      <c r="V15500">
        <v>1</v>
      </c>
      <c r="W15500" t="s">
        <v>2551</v>
      </c>
    </row>
    <row r="15501" spans="1:23" x14ac:dyDescent="0.3">
      <c r="A15501">
        <v>23442</v>
      </c>
      <c r="B15501" s="15" t="s">
        <v>1884</v>
      </c>
      <c r="C15501" t="str">
        <f>_xlfn.XLOOKUP($B15501, STANDARDS!$A:$A, STANDARDS!$B:$B,,0,2)</f>
        <v>Cobham Lignite Bed</v>
      </c>
      <c r="D15501" t="s">
        <v>2158</v>
      </c>
      <c r="E15501" t="s">
        <v>2192</v>
      </c>
      <c r="J15501" cm="1">
        <f t="array" ref="J15501:L15501">_xlfn.XLOOKUP($C15501, AGE!$A:$A,AGE!$B:$D,,0,2)</f>
        <v>53.5</v>
      </c>
      <c r="K15501">
        <v>5.7</v>
      </c>
      <c r="L15501" t="str">
        <v>Collinson et al. 2008; GSA 2018</v>
      </c>
      <c r="M15501" t="s">
        <v>2373</v>
      </c>
      <c r="O15501">
        <v>34.5</v>
      </c>
      <c r="P15501" t="s">
        <v>2342</v>
      </c>
      <c r="S15501">
        <v>-26.14</v>
      </c>
      <c r="T15501">
        <v>0.1</v>
      </c>
      <c r="U15501" t="s">
        <v>2307</v>
      </c>
      <c r="V15501">
        <v>1</v>
      </c>
      <c r="W15501" t="s">
        <v>2551</v>
      </c>
    </row>
    <row r="15502" spans="1:23" x14ac:dyDescent="0.3">
      <c r="A15502">
        <v>23443</v>
      </c>
      <c r="B15502" s="15" t="s">
        <v>1884</v>
      </c>
      <c r="C15502" t="str">
        <f>_xlfn.XLOOKUP($B15502, STANDARDS!$A:$A, STANDARDS!$B:$B,,0,2)</f>
        <v>Cobham Lignite Bed</v>
      </c>
      <c r="D15502" t="s">
        <v>2158</v>
      </c>
      <c r="E15502" t="s">
        <v>2192</v>
      </c>
      <c r="J15502" cm="1">
        <f t="array" ref="J15502:L15502">_xlfn.XLOOKUP($C15502, AGE!$A:$A,AGE!$B:$D,,0,2)</f>
        <v>53.5</v>
      </c>
      <c r="K15502">
        <v>5.7</v>
      </c>
      <c r="L15502" t="str">
        <v>Collinson et al. 2008; GSA 2018</v>
      </c>
      <c r="M15502" t="s">
        <v>2373</v>
      </c>
      <c r="O15502">
        <v>39.4</v>
      </c>
      <c r="P15502" t="s">
        <v>2342</v>
      </c>
      <c r="S15502">
        <v>-25.98</v>
      </c>
      <c r="T15502">
        <v>0.1</v>
      </c>
      <c r="U15502" t="s">
        <v>2307</v>
      </c>
      <c r="V15502">
        <v>1</v>
      </c>
      <c r="W15502" t="s">
        <v>2551</v>
      </c>
    </row>
    <row r="15503" spans="1:23" x14ac:dyDescent="0.3">
      <c r="A15503">
        <v>23446</v>
      </c>
      <c r="B15503" s="15" t="s">
        <v>1884</v>
      </c>
      <c r="C15503" t="str">
        <f>_xlfn.XLOOKUP($B15503, STANDARDS!$A:$A, STANDARDS!$B:$B,,0,2)</f>
        <v>Cobham Lignite Bed</v>
      </c>
      <c r="D15503" t="s">
        <v>2158</v>
      </c>
      <c r="E15503" t="s">
        <v>2192</v>
      </c>
      <c r="J15503" cm="1">
        <f t="array" ref="J15503:L15503">_xlfn.XLOOKUP($C15503, AGE!$A:$A,AGE!$B:$D,,0,2)</f>
        <v>53.5</v>
      </c>
      <c r="K15503">
        <v>5.7</v>
      </c>
      <c r="L15503" t="str">
        <v>Collinson et al. 2008; GSA 2018</v>
      </c>
      <c r="M15503" t="s">
        <v>2373</v>
      </c>
      <c r="O15503">
        <v>27.4</v>
      </c>
      <c r="P15503" t="s">
        <v>2342</v>
      </c>
      <c r="S15503">
        <v>-26.4</v>
      </c>
      <c r="T15503">
        <v>0.1</v>
      </c>
      <c r="U15503" t="s">
        <v>2307</v>
      </c>
      <c r="V15503">
        <v>1</v>
      </c>
      <c r="W15503" t="s">
        <v>2551</v>
      </c>
    </row>
    <row r="15504" spans="1:23" x14ac:dyDescent="0.3">
      <c r="A15504">
        <v>23448</v>
      </c>
      <c r="B15504" s="15" t="s">
        <v>1884</v>
      </c>
      <c r="C15504" t="str">
        <f>_xlfn.XLOOKUP($B15504, STANDARDS!$A:$A, STANDARDS!$B:$B,,0,2)</f>
        <v>Cobham Lignite Bed</v>
      </c>
      <c r="D15504" t="s">
        <v>2158</v>
      </c>
      <c r="E15504" t="s">
        <v>2192</v>
      </c>
      <c r="J15504" cm="1">
        <f t="array" ref="J15504:L15504">_xlfn.XLOOKUP($C15504, AGE!$A:$A,AGE!$B:$D,,0,2)</f>
        <v>53.5</v>
      </c>
      <c r="K15504">
        <v>5.7</v>
      </c>
      <c r="L15504" t="str">
        <v>Collinson et al. 2008; GSA 2018</v>
      </c>
      <c r="M15504" t="s">
        <v>2373</v>
      </c>
      <c r="O15504">
        <v>45</v>
      </c>
      <c r="P15504" t="s">
        <v>2342</v>
      </c>
      <c r="S15504">
        <v>-25.54</v>
      </c>
      <c r="T15504">
        <v>0.1</v>
      </c>
      <c r="U15504" t="s">
        <v>2307</v>
      </c>
      <c r="V15504">
        <v>1</v>
      </c>
      <c r="W15504" t="s">
        <v>2551</v>
      </c>
    </row>
    <row r="15505" spans="1:23" x14ac:dyDescent="0.3">
      <c r="A15505">
        <v>23450</v>
      </c>
      <c r="B15505" s="15" t="s">
        <v>1884</v>
      </c>
      <c r="C15505" t="str">
        <f>_xlfn.XLOOKUP($B15505, STANDARDS!$A:$A, STANDARDS!$B:$B,,0,2)</f>
        <v>Cobham Lignite Bed</v>
      </c>
      <c r="D15505" t="s">
        <v>2158</v>
      </c>
      <c r="E15505" t="s">
        <v>2192</v>
      </c>
      <c r="J15505" cm="1">
        <f t="array" ref="J15505:L15505">_xlfn.XLOOKUP($C15505, AGE!$A:$A,AGE!$B:$D,,0,2)</f>
        <v>53.5</v>
      </c>
      <c r="K15505">
        <v>5.7</v>
      </c>
      <c r="L15505" t="str">
        <v>Collinson et al. 2008; GSA 2018</v>
      </c>
      <c r="M15505" t="s">
        <v>2373</v>
      </c>
      <c r="O15505">
        <v>34.200000000000003</v>
      </c>
      <c r="P15505" t="s">
        <v>2342</v>
      </c>
      <c r="S15505">
        <v>-26.21</v>
      </c>
      <c r="T15505">
        <v>0.1</v>
      </c>
      <c r="U15505" t="s">
        <v>2307</v>
      </c>
      <c r="V15505">
        <v>1</v>
      </c>
      <c r="W15505" t="s">
        <v>2551</v>
      </c>
    </row>
    <row r="15506" spans="1:23" x14ac:dyDescent="0.3">
      <c r="A15506">
        <v>23452</v>
      </c>
      <c r="B15506" s="15" t="s">
        <v>1884</v>
      </c>
      <c r="C15506" t="str">
        <f>_xlfn.XLOOKUP($B15506, STANDARDS!$A:$A, STANDARDS!$B:$B,,0,2)</f>
        <v>Cobham Lignite Bed</v>
      </c>
      <c r="D15506" t="s">
        <v>2158</v>
      </c>
      <c r="E15506" t="s">
        <v>2192</v>
      </c>
      <c r="J15506" cm="1">
        <f t="array" ref="J15506:L15506">_xlfn.XLOOKUP($C15506, AGE!$A:$A,AGE!$B:$D,,0,2)</f>
        <v>53.5</v>
      </c>
      <c r="K15506">
        <v>5.7</v>
      </c>
      <c r="L15506" t="str">
        <v>Collinson et al. 2008; GSA 2018</v>
      </c>
      <c r="M15506" t="s">
        <v>2373</v>
      </c>
      <c r="O15506">
        <v>47.8</v>
      </c>
      <c r="P15506" t="s">
        <v>2342</v>
      </c>
      <c r="S15506">
        <v>-26.28</v>
      </c>
      <c r="T15506">
        <v>0.1</v>
      </c>
      <c r="U15506" t="s">
        <v>2307</v>
      </c>
      <c r="V15506">
        <v>1</v>
      </c>
      <c r="W15506" t="s">
        <v>2551</v>
      </c>
    </row>
    <row r="15507" spans="1:23" x14ac:dyDescent="0.3">
      <c r="A15507">
        <v>23453</v>
      </c>
      <c r="B15507" s="15" t="s">
        <v>1884</v>
      </c>
      <c r="C15507" t="str">
        <f>_xlfn.XLOOKUP($B15507, STANDARDS!$A:$A, STANDARDS!$B:$B,,0,2)</f>
        <v>Cobham Lignite Bed</v>
      </c>
      <c r="D15507" t="s">
        <v>2158</v>
      </c>
      <c r="E15507" t="s">
        <v>2192</v>
      </c>
      <c r="J15507" cm="1">
        <f t="array" ref="J15507:L15507">_xlfn.XLOOKUP($C15507, AGE!$A:$A,AGE!$B:$D,,0,2)</f>
        <v>53.5</v>
      </c>
      <c r="K15507">
        <v>5.7</v>
      </c>
      <c r="L15507" t="str">
        <v>Collinson et al. 2008; GSA 2018</v>
      </c>
      <c r="M15507" t="s">
        <v>2373</v>
      </c>
      <c r="O15507">
        <v>33.6</v>
      </c>
      <c r="P15507" t="s">
        <v>2342</v>
      </c>
      <c r="S15507">
        <v>-25.62</v>
      </c>
      <c r="T15507">
        <v>0.1</v>
      </c>
      <c r="U15507" t="s">
        <v>2307</v>
      </c>
      <c r="V15507">
        <v>1</v>
      </c>
      <c r="W15507" t="s">
        <v>2551</v>
      </c>
    </row>
    <row r="15508" spans="1:23" x14ac:dyDescent="0.3">
      <c r="A15508">
        <v>23454</v>
      </c>
      <c r="B15508" s="15" t="s">
        <v>1884</v>
      </c>
      <c r="C15508" t="str">
        <f>_xlfn.XLOOKUP($B15508, STANDARDS!$A:$A, STANDARDS!$B:$B,,0,2)</f>
        <v>Cobham Lignite Bed</v>
      </c>
      <c r="D15508" t="s">
        <v>2158</v>
      </c>
      <c r="E15508" t="s">
        <v>2192</v>
      </c>
      <c r="J15508" cm="1">
        <f t="array" ref="J15508:L15508">_xlfn.XLOOKUP($C15508, AGE!$A:$A,AGE!$B:$D,,0,2)</f>
        <v>53.5</v>
      </c>
      <c r="K15508">
        <v>5.7</v>
      </c>
      <c r="L15508" t="str">
        <v>Collinson et al. 2008; GSA 2018</v>
      </c>
      <c r="M15508" t="s">
        <v>2373</v>
      </c>
      <c r="O15508">
        <v>28.6</v>
      </c>
      <c r="P15508" t="s">
        <v>2342</v>
      </c>
      <c r="S15508">
        <v>-26.61</v>
      </c>
      <c r="T15508">
        <v>0.1</v>
      </c>
      <c r="U15508" t="s">
        <v>2307</v>
      </c>
      <c r="V15508">
        <v>1</v>
      </c>
      <c r="W15508" t="s">
        <v>2551</v>
      </c>
    </row>
    <row r="15509" spans="1:23" x14ac:dyDescent="0.3">
      <c r="A15509">
        <v>23456</v>
      </c>
      <c r="B15509" s="15" t="s">
        <v>1884</v>
      </c>
      <c r="C15509" t="str">
        <f>_xlfn.XLOOKUP($B15509, STANDARDS!$A:$A, STANDARDS!$B:$B,,0,2)</f>
        <v>Cobham Lignite Bed</v>
      </c>
      <c r="D15509" t="s">
        <v>2158</v>
      </c>
      <c r="E15509" t="s">
        <v>2192</v>
      </c>
      <c r="J15509" cm="1">
        <f t="array" ref="J15509:L15509">_xlfn.XLOOKUP($C15509, AGE!$A:$A,AGE!$B:$D,,0,2)</f>
        <v>53.5</v>
      </c>
      <c r="K15509">
        <v>5.7</v>
      </c>
      <c r="L15509" t="str">
        <v>Collinson et al. 2008; GSA 2018</v>
      </c>
      <c r="M15509" t="s">
        <v>2373</v>
      </c>
      <c r="O15509">
        <v>27.4</v>
      </c>
      <c r="P15509" t="s">
        <v>2342</v>
      </c>
      <c r="S15509">
        <v>-26.35</v>
      </c>
      <c r="T15509">
        <v>0.1</v>
      </c>
      <c r="U15509" t="s">
        <v>2307</v>
      </c>
      <c r="V15509">
        <v>1</v>
      </c>
      <c r="W15509" t="s">
        <v>2551</v>
      </c>
    </row>
    <row r="15510" spans="1:23" x14ac:dyDescent="0.3">
      <c r="A15510">
        <v>23457</v>
      </c>
      <c r="B15510" s="15" t="s">
        <v>1884</v>
      </c>
      <c r="C15510" t="str">
        <f>_xlfn.XLOOKUP($B15510, STANDARDS!$A:$A, STANDARDS!$B:$B,,0,2)</f>
        <v>Cobham Lignite Bed</v>
      </c>
      <c r="D15510" t="s">
        <v>2158</v>
      </c>
      <c r="E15510" t="s">
        <v>2192</v>
      </c>
      <c r="J15510" cm="1">
        <f t="array" ref="J15510:L15510">_xlfn.XLOOKUP($C15510, AGE!$A:$A,AGE!$B:$D,,0,2)</f>
        <v>53.5</v>
      </c>
      <c r="K15510">
        <v>5.7</v>
      </c>
      <c r="L15510" t="str">
        <v>Collinson et al. 2008; GSA 2018</v>
      </c>
      <c r="M15510" t="s">
        <v>2373</v>
      </c>
      <c r="O15510">
        <v>31.8</v>
      </c>
      <c r="P15510" t="s">
        <v>2342</v>
      </c>
      <c r="S15510">
        <v>-26.19</v>
      </c>
      <c r="T15510">
        <v>0.1</v>
      </c>
      <c r="U15510" t="s">
        <v>2307</v>
      </c>
      <c r="V15510">
        <v>1</v>
      </c>
      <c r="W15510" t="s">
        <v>2551</v>
      </c>
    </row>
    <row r="15511" spans="1:23" x14ac:dyDescent="0.3">
      <c r="A15511">
        <v>23459</v>
      </c>
      <c r="B15511" s="15" t="s">
        <v>1884</v>
      </c>
      <c r="C15511" t="str">
        <f>_xlfn.XLOOKUP($B15511, STANDARDS!$A:$A, STANDARDS!$B:$B,,0,2)</f>
        <v>Cobham Lignite Bed</v>
      </c>
      <c r="D15511" t="s">
        <v>2158</v>
      </c>
      <c r="E15511" t="s">
        <v>2192</v>
      </c>
      <c r="J15511" cm="1">
        <f t="array" ref="J15511:L15511">_xlfn.XLOOKUP($C15511, AGE!$A:$A,AGE!$B:$D,,0,2)</f>
        <v>53.5</v>
      </c>
      <c r="K15511">
        <v>5.7</v>
      </c>
      <c r="L15511" t="str">
        <v>Collinson et al. 2008; GSA 2018</v>
      </c>
      <c r="M15511" t="s">
        <v>2373</v>
      </c>
      <c r="O15511">
        <v>26.2</v>
      </c>
      <c r="P15511" t="s">
        <v>2342</v>
      </c>
      <c r="S15511">
        <v>-26.94</v>
      </c>
      <c r="T15511">
        <v>0.1</v>
      </c>
      <c r="U15511" t="s">
        <v>2307</v>
      </c>
      <c r="V15511">
        <v>1</v>
      </c>
      <c r="W15511" t="s">
        <v>2551</v>
      </c>
    </row>
    <row r="15512" spans="1:23" x14ac:dyDescent="0.3">
      <c r="A15512">
        <v>23461</v>
      </c>
      <c r="B15512" s="15" t="s">
        <v>1884</v>
      </c>
      <c r="C15512" t="str">
        <f>_xlfn.XLOOKUP($B15512, STANDARDS!$A:$A, STANDARDS!$B:$B,,0,2)</f>
        <v>Cobham Lignite Bed</v>
      </c>
      <c r="D15512" t="s">
        <v>2158</v>
      </c>
      <c r="E15512" t="s">
        <v>2192</v>
      </c>
      <c r="J15512" cm="1">
        <f t="array" ref="J15512:L15512">_xlfn.XLOOKUP($C15512, AGE!$A:$A,AGE!$B:$D,,0,2)</f>
        <v>53.5</v>
      </c>
      <c r="K15512">
        <v>5.7</v>
      </c>
      <c r="L15512" t="str">
        <v>Collinson et al. 2008; GSA 2018</v>
      </c>
      <c r="M15512" t="s">
        <v>2373</v>
      </c>
      <c r="O15512">
        <v>23.6</v>
      </c>
      <c r="P15512" t="s">
        <v>2342</v>
      </c>
      <c r="S15512">
        <v>-25.96</v>
      </c>
      <c r="T15512">
        <v>0.1</v>
      </c>
      <c r="U15512" t="s">
        <v>2307</v>
      </c>
      <c r="V15512">
        <v>1</v>
      </c>
      <c r="W15512" t="s">
        <v>2551</v>
      </c>
    </row>
    <row r="15513" spans="1:23" x14ac:dyDescent="0.3">
      <c r="A15513">
        <v>23463</v>
      </c>
      <c r="B15513" s="15" t="s">
        <v>1884</v>
      </c>
      <c r="C15513" t="str">
        <f>_xlfn.XLOOKUP($B15513, STANDARDS!$A:$A, STANDARDS!$B:$B,,0,2)</f>
        <v>Cobham Lignite Bed</v>
      </c>
      <c r="D15513" t="s">
        <v>2158</v>
      </c>
      <c r="E15513" t="s">
        <v>2192</v>
      </c>
      <c r="J15513" cm="1">
        <f t="array" ref="J15513:L15513">_xlfn.XLOOKUP($C15513, AGE!$A:$A,AGE!$B:$D,,0,2)</f>
        <v>53.5</v>
      </c>
      <c r="K15513">
        <v>5.7</v>
      </c>
      <c r="L15513" t="str">
        <v>Collinson et al. 2008; GSA 2018</v>
      </c>
      <c r="M15513" t="s">
        <v>2373</v>
      </c>
      <c r="O15513">
        <v>44.2</v>
      </c>
      <c r="P15513" t="s">
        <v>2342</v>
      </c>
      <c r="S15513">
        <v>-25.93</v>
      </c>
      <c r="T15513">
        <v>0.1</v>
      </c>
      <c r="U15513" t="s">
        <v>2307</v>
      </c>
      <c r="V15513">
        <v>1</v>
      </c>
      <c r="W15513" t="s">
        <v>2551</v>
      </c>
    </row>
    <row r="15514" spans="1:23" x14ac:dyDescent="0.3">
      <c r="A15514">
        <v>23465</v>
      </c>
      <c r="B15514" s="15" t="s">
        <v>1884</v>
      </c>
      <c r="C15514" t="str">
        <f>_xlfn.XLOOKUP($B15514, STANDARDS!$A:$A, STANDARDS!$B:$B,,0,2)</f>
        <v>Cobham Lignite Bed</v>
      </c>
      <c r="D15514" t="s">
        <v>2158</v>
      </c>
      <c r="E15514" t="s">
        <v>2192</v>
      </c>
      <c r="J15514" cm="1">
        <f t="array" ref="J15514:L15514">_xlfn.XLOOKUP($C15514, AGE!$A:$A,AGE!$B:$D,,0,2)</f>
        <v>53.5</v>
      </c>
      <c r="K15514">
        <v>5.7</v>
      </c>
      <c r="L15514" t="str">
        <v>Collinson et al. 2008; GSA 2018</v>
      </c>
      <c r="M15514" t="s">
        <v>2373</v>
      </c>
      <c r="O15514">
        <v>45.9</v>
      </c>
      <c r="P15514" t="s">
        <v>2342</v>
      </c>
      <c r="S15514">
        <v>-26.53</v>
      </c>
      <c r="T15514">
        <v>0.1</v>
      </c>
      <c r="U15514" t="s">
        <v>2307</v>
      </c>
      <c r="V15514">
        <v>1</v>
      </c>
      <c r="W15514" t="s">
        <v>2551</v>
      </c>
    </row>
    <row r="15515" spans="1:23" x14ac:dyDescent="0.3">
      <c r="A15515">
        <v>23467</v>
      </c>
      <c r="B15515" s="15" t="s">
        <v>1884</v>
      </c>
      <c r="C15515" t="str">
        <f>_xlfn.XLOOKUP($B15515, STANDARDS!$A:$A, STANDARDS!$B:$B,,0,2)</f>
        <v>Cobham Lignite Bed</v>
      </c>
      <c r="D15515" t="s">
        <v>2158</v>
      </c>
      <c r="E15515" t="s">
        <v>2192</v>
      </c>
      <c r="J15515" cm="1">
        <f t="array" ref="J15515:L15515">_xlfn.XLOOKUP($C15515, AGE!$A:$A,AGE!$B:$D,,0,2)</f>
        <v>53.5</v>
      </c>
      <c r="K15515">
        <v>5.7</v>
      </c>
      <c r="L15515" t="str">
        <v>Collinson et al. 2008; GSA 2018</v>
      </c>
      <c r="M15515" t="s">
        <v>2373</v>
      </c>
      <c r="O15515">
        <v>66.8</v>
      </c>
      <c r="P15515" t="s">
        <v>2342</v>
      </c>
      <c r="S15515">
        <v>-26.08</v>
      </c>
      <c r="T15515">
        <v>0.1</v>
      </c>
      <c r="U15515" t="s">
        <v>2307</v>
      </c>
      <c r="V15515">
        <v>1</v>
      </c>
      <c r="W15515" t="s">
        <v>2551</v>
      </c>
    </row>
    <row r="15516" spans="1:23" x14ac:dyDescent="0.3">
      <c r="A15516">
        <v>23468</v>
      </c>
      <c r="B15516" s="15" t="s">
        <v>1884</v>
      </c>
      <c r="C15516" t="str">
        <f>_xlfn.XLOOKUP($B15516, STANDARDS!$A:$A, STANDARDS!$B:$B,,0,2)</f>
        <v>Cobham Lignite Bed</v>
      </c>
      <c r="D15516" t="s">
        <v>2158</v>
      </c>
      <c r="E15516" t="s">
        <v>2192</v>
      </c>
      <c r="J15516" cm="1">
        <f t="array" ref="J15516:L15516">_xlfn.XLOOKUP($C15516, AGE!$A:$A,AGE!$B:$D,,0,2)</f>
        <v>53.5</v>
      </c>
      <c r="K15516">
        <v>5.7</v>
      </c>
      <c r="L15516" t="str">
        <v>Collinson et al. 2008; GSA 2018</v>
      </c>
      <c r="M15516" t="s">
        <v>2374</v>
      </c>
      <c r="O15516">
        <v>13.1</v>
      </c>
      <c r="P15516" t="s">
        <v>2342</v>
      </c>
      <c r="S15516">
        <v>-26.74</v>
      </c>
      <c r="T15516">
        <v>0.1</v>
      </c>
      <c r="U15516" t="s">
        <v>2307</v>
      </c>
      <c r="V15516">
        <v>1</v>
      </c>
      <c r="W15516" t="s">
        <v>2551</v>
      </c>
    </row>
    <row r="15517" spans="1:23" x14ac:dyDescent="0.3">
      <c r="A15517">
        <v>23472</v>
      </c>
      <c r="B15517" s="15" t="s">
        <v>1884</v>
      </c>
      <c r="C15517" t="str">
        <f>_xlfn.XLOOKUP($B15517, STANDARDS!$A:$A, STANDARDS!$B:$B,,0,2)</f>
        <v>Cobham Lignite Bed</v>
      </c>
      <c r="D15517" t="s">
        <v>2158</v>
      </c>
      <c r="E15517" t="s">
        <v>2192</v>
      </c>
      <c r="J15517" cm="1">
        <f t="array" ref="J15517:L15517">_xlfn.XLOOKUP($C15517, AGE!$A:$A,AGE!$B:$D,,0,2)</f>
        <v>53.5</v>
      </c>
      <c r="K15517">
        <v>5.7</v>
      </c>
      <c r="L15517" t="str">
        <v>Collinson et al. 2008; GSA 2018</v>
      </c>
      <c r="M15517" t="s">
        <v>2375</v>
      </c>
      <c r="O15517">
        <v>50.2</v>
      </c>
      <c r="P15517" t="s">
        <v>2342</v>
      </c>
      <c r="S15517">
        <v>-26.18</v>
      </c>
      <c r="T15517">
        <v>0.1</v>
      </c>
      <c r="U15517" t="s">
        <v>2307</v>
      </c>
      <c r="V15517">
        <v>1</v>
      </c>
      <c r="W15517" t="s">
        <v>2551</v>
      </c>
    </row>
    <row r="15518" spans="1:23" x14ac:dyDescent="0.3">
      <c r="A15518">
        <v>23473</v>
      </c>
      <c r="B15518" s="15" t="s">
        <v>1884</v>
      </c>
      <c r="C15518" t="str">
        <f>_xlfn.XLOOKUP($B15518, STANDARDS!$A:$A, STANDARDS!$B:$B,,0,2)</f>
        <v>Cobham Lignite Bed</v>
      </c>
      <c r="D15518" t="s">
        <v>2158</v>
      </c>
      <c r="E15518" t="s">
        <v>2192</v>
      </c>
      <c r="J15518" cm="1">
        <f t="array" ref="J15518:L15518">_xlfn.XLOOKUP($C15518, AGE!$A:$A,AGE!$B:$D,,0,2)</f>
        <v>53.5</v>
      </c>
      <c r="K15518">
        <v>5.7</v>
      </c>
      <c r="L15518" t="str">
        <v>Collinson et al. 2008; GSA 2018</v>
      </c>
      <c r="M15518" t="s">
        <v>2375</v>
      </c>
      <c r="O15518">
        <v>29.1</v>
      </c>
      <c r="P15518" t="s">
        <v>2342</v>
      </c>
      <c r="S15518">
        <v>-26.31</v>
      </c>
      <c r="T15518">
        <v>0.1</v>
      </c>
      <c r="U15518" t="s">
        <v>2307</v>
      </c>
      <c r="V15518">
        <v>1</v>
      </c>
      <c r="W15518" t="s">
        <v>2551</v>
      </c>
    </row>
    <row r="15519" spans="1:23" x14ac:dyDescent="0.3">
      <c r="A15519">
        <v>23474</v>
      </c>
      <c r="B15519" s="15" t="s">
        <v>1884</v>
      </c>
      <c r="C15519" t="str">
        <f>_xlfn.XLOOKUP($B15519, STANDARDS!$A:$A, STANDARDS!$B:$B,,0,2)</f>
        <v>Cobham Lignite Bed</v>
      </c>
      <c r="D15519" t="s">
        <v>2158</v>
      </c>
      <c r="E15519" t="s">
        <v>2192</v>
      </c>
      <c r="J15519" cm="1">
        <f t="array" ref="J15519:L15519">_xlfn.XLOOKUP($C15519, AGE!$A:$A,AGE!$B:$D,,0,2)</f>
        <v>53.5</v>
      </c>
      <c r="K15519">
        <v>5.7</v>
      </c>
      <c r="L15519" t="str">
        <v>Collinson et al. 2008; GSA 2018</v>
      </c>
      <c r="M15519" t="s">
        <v>2375</v>
      </c>
      <c r="O15519">
        <v>11.4</v>
      </c>
      <c r="P15519" t="s">
        <v>2342</v>
      </c>
      <c r="S15519">
        <v>-26.49</v>
      </c>
      <c r="T15519">
        <v>0.1</v>
      </c>
      <c r="U15519" t="s">
        <v>2307</v>
      </c>
      <c r="V15519">
        <v>1</v>
      </c>
      <c r="W15519" t="s">
        <v>2551</v>
      </c>
    </row>
    <row r="15520" spans="1:23" x14ac:dyDescent="0.3">
      <c r="A15520">
        <v>23476</v>
      </c>
      <c r="B15520" s="15" t="s">
        <v>1884</v>
      </c>
      <c r="C15520" t="str">
        <f>_xlfn.XLOOKUP($B15520, STANDARDS!$A:$A, STANDARDS!$B:$B,,0,2)</f>
        <v>Cobham Lignite Bed</v>
      </c>
      <c r="D15520" t="s">
        <v>2158</v>
      </c>
      <c r="E15520" t="s">
        <v>2192</v>
      </c>
      <c r="J15520" cm="1">
        <f t="array" ref="J15520:L15520">_xlfn.XLOOKUP($C15520, AGE!$A:$A,AGE!$B:$D,,0,2)</f>
        <v>53.5</v>
      </c>
      <c r="K15520">
        <v>5.7</v>
      </c>
      <c r="L15520" t="str">
        <v>Collinson et al. 2008; GSA 2018</v>
      </c>
      <c r="M15520" t="s">
        <v>2375</v>
      </c>
      <c r="O15520">
        <v>35.299999999999997</v>
      </c>
      <c r="P15520" t="s">
        <v>2342</v>
      </c>
      <c r="S15520">
        <v>-26.37</v>
      </c>
      <c r="T15520">
        <v>0.1</v>
      </c>
      <c r="U15520" t="s">
        <v>2307</v>
      </c>
      <c r="V15520">
        <v>1</v>
      </c>
      <c r="W15520" t="s">
        <v>2551</v>
      </c>
    </row>
    <row r="15521" spans="1:23" x14ac:dyDescent="0.3">
      <c r="A15521">
        <v>23477</v>
      </c>
      <c r="B15521" s="15" t="s">
        <v>1884</v>
      </c>
      <c r="C15521" t="str">
        <f>_xlfn.XLOOKUP($B15521, STANDARDS!$A:$A, STANDARDS!$B:$B,,0,2)</f>
        <v>Cobham Lignite Bed</v>
      </c>
      <c r="D15521" t="s">
        <v>2158</v>
      </c>
      <c r="E15521" t="s">
        <v>2192</v>
      </c>
      <c r="J15521" cm="1">
        <f t="array" ref="J15521:L15521">_xlfn.XLOOKUP($C15521, AGE!$A:$A,AGE!$B:$D,,0,2)</f>
        <v>53.5</v>
      </c>
      <c r="K15521">
        <v>5.7</v>
      </c>
      <c r="L15521" t="str">
        <v>Collinson et al. 2008; GSA 2018</v>
      </c>
      <c r="M15521" t="s">
        <v>2375</v>
      </c>
      <c r="O15521">
        <v>38.1</v>
      </c>
      <c r="P15521" t="s">
        <v>2342</v>
      </c>
      <c r="S15521">
        <v>-25.75</v>
      </c>
      <c r="T15521">
        <v>0.1</v>
      </c>
      <c r="U15521" t="s">
        <v>2307</v>
      </c>
      <c r="V15521">
        <v>1</v>
      </c>
      <c r="W15521" t="s">
        <v>2551</v>
      </c>
    </row>
    <row r="15522" spans="1:23" x14ac:dyDescent="0.3">
      <c r="A15522">
        <v>23478</v>
      </c>
      <c r="B15522" s="15" t="s">
        <v>1884</v>
      </c>
      <c r="C15522" t="str">
        <f>_xlfn.XLOOKUP($B15522, STANDARDS!$A:$A, STANDARDS!$B:$B,,0,2)</f>
        <v>Cobham Lignite Bed</v>
      </c>
      <c r="D15522" t="s">
        <v>2158</v>
      </c>
      <c r="E15522" t="s">
        <v>2192</v>
      </c>
      <c r="J15522" cm="1">
        <f t="array" ref="J15522:L15522">_xlfn.XLOOKUP($C15522, AGE!$A:$A,AGE!$B:$D,,0,2)</f>
        <v>53.5</v>
      </c>
      <c r="K15522">
        <v>5.7</v>
      </c>
      <c r="L15522" t="str">
        <v>Collinson et al. 2008; GSA 2018</v>
      </c>
      <c r="M15522" t="s">
        <v>2375</v>
      </c>
      <c r="O15522">
        <v>35.799999999999997</v>
      </c>
      <c r="P15522" t="s">
        <v>2342</v>
      </c>
      <c r="S15522">
        <v>-26.96</v>
      </c>
      <c r="T15522">
        <v>0.1</v>
      </c>
      <c r="U15522" t="s">
        <v>2307</v>
      </c>
      <c r="V15522">
        <v>1</v>
      </c>
      <c r="W15522" t="s">
        <v>2551</v>
      </c>
    </row>
    <row r="15523" spans="1:23" x14ac:dyDescent="0.3">
      <c r="A15523">
        <v>23479</v>
      </c>
      <c r="B15523" s="15" t="s">
        <v>1884</v>
      </c>
      <c r="C15523" t="str">
        <f>_xlfn.XLOOKUP($B15523, STANDARDS!$A:$A, STANDARDS!$B:$B,,0,2)</f>
        <v>Cobham Lignite Bed</v>
      </c>
      <c r="D15523" t="s">
        <v>2158</v>
      </c>
      <c r="E15523" t="s">
        <v>2192</v>
      </c>
      <c r="J15523" cm="1">
        <f t="array" ref="J15523:L15523">_xlfn.XLOOKUP($C15523, AGE!$A:$A,AGE!$B:$D,,0,2)</f>
        <v>53.5</v>
      </c>
      <c r="K15523">
        <v>5.7</v>
      </c>
      <c r="L15523" t="str">
        <v>Collinson et al. 2008; GSA 2018</v>
      </c>
      <c r="M15523" t="s">
        <v>2375</v>
      </c>
      <c r="O15523">
        <v>19</v>
      </c>
      <c r="P15523" t="s">
        <v>2342</v>
      </c>
      <c r="S15523">
        <v>-27.11</v>
      </c>
      <c r="T15523">
        <v>0.1</v>
      </c>
      <c r="U15523" t="s">
        <v>2307</v>
      </c>
      <c r="V15523">
        <v>1</v>
      </c>
      <c r="W15523" t="s">
        <v>2551</v>
      </c>
    </row>
    <row r="15524" spans="1:23" x14ac:dyDescent="0.3">
      <c r="A15524">
        <v>23480</v>
      </c>
      <c r="B15524" s="15" t="s">
        <v>1884</v>
      </c>
      <c r="C15524" t="str">
        <f>_xlfn.XLOOKUP($B15524, STANDARDS!$A:$A, STANDARDS!$B:$B,,0,2)</f>
        <v>Cobham Lignite Bed</v>
      </c>
      <c r="D15524" t="s">
        <v>2158</v>
      </c>
      <c r="E15524" t="s">
        <v>2192</v>
      </c>
      <c r="J15524" cm="1">
        <f t="array" ref="J15524:L15524">_xlfn.XLOOKUP($C15524, AGE!$A:$A,AGE!$B:$D,,0,2)</f>
        <v>53.5</v>
      </c>
      <c r="K15524">
        <v>5.7</v>
      </c>
      <c r="L15524" t="str">
        <v>Collinson et al. 2008; GSA 2018</v>
      </c>
      <c r="M15524" t="s">
        <v>2375</v>
      </c>
      <c r="O15524">
        <v>17.3</v>
      </c>
      <c r="P15524" t="s">
        <v>2342</v>
      </c>
      <c r="S15524">
        <v>-27.5</v>
      </c>
      <c r="T15524">
        <v>0.1</v>
      </c>
      <c r="U15524" t="s">
        <v>2307</v>
      </c>
      <c r="V15524">
        <v>1</v>
      </c>
      <c r="W15524" t="s">
        <v>2551</v>
      </c>
    </row>
    <row r="15525" spans="1:23" x14ac:dyDescent="0.3">
      <c r="A15525">
        <v>23481</v>
      </c>
      <c r="B15525" s="15" t="s">
        <v>1884</v>
      </c>
      <c r="C15525" t="str">
        <f>_xlfn.XLOOKUP($B15525, STANDARDS!$A:$A, STANDARDS!$B:$B,,0,2)</f>
        <v>Cobham Lignite Bed</v>
      </c>
      <c r="D15525" t="s">
        <v>2158</v>
      </c>
      <c r="E15525" t="s">
        <v>2192</v>
      </c>
      <c r="J15525" cm="1">
        <f t="array" ref="J15525:L15525">_xlfn.XLOOKUP($C15525, AGE!$A:$A,AGE!$B:$D,,0,2)</f>
        <v>53.5</v>
      </c>
      <c r="K15525">
        <v>5.7</v>
      </c>
      <c r="L15525" t="str">
        <v>Collinson et al. 2008; GSA 2018</v>
      </c>
      <c r="M15525" t="s">
        <v>2375</v>
      </c>
      <c r="O15525">
        <v>15.5</v>
      </c>
      <c r="P15525" t="s">
        <v>2342</v>
      </c>
      <c r="S15525">
        <v>-26.98</v>
      </c>
      <c r="T15525">
        <v>0.1</v>
      </c>
      <c r="U15525" t="s">
        <v>2307</v>
      </c>
      <c r="V15525">
        <v>1</v>
      </c>
      <c r="W15525" t="s">
        <v>2551</v>
      </c>
    </row>
    <row r="15526" spans="1:23" x14ac:dyDescent="0.3">
      <c r="A15526">
        <v>23482</v>
      </c>
      <c r="B15526" s="15" t="s">
        <v>1884</v>
      </c>
      <c r="C15526" t="str">
        <f>_xlfn.XLOOKUP($B15526, STANDARDS!$A:$A, STANDARDS!$B:$B,,0,2)</f>
        <v>Cobham Lignite Bed</v>
      </c>
      <c r="D15526" t="s">
        <v>2158</v>
      </c>
      <c r="E15526" t="s">
        <v>2192</v>
      </c>
      <c r="J15526" cm="1">
        <f t="array" ref="J15526:L15526">_xlfn.XLOOKUP($C15526, AGE!$A:$A,AGE!$B:$D,,0,2)</f>
        <v>53.5</v>
      </c>
      <c r="K15526">
        <v>5.7</v>
      </c>
      <c r="L15526" t="str">
        <v>Collinson et al. 2008; GSA 2018</v>
      </c>
      <c r="M15526" t="s">
        <v>2375</v>
      </c>
      <c r="O15526">
        <v>21.6</v>
      </c>
      <c r="P15526" t="s">
        <v>2342</v>
      </c>
      <c r="S15526">
        <v>-27.1</v>
      </c>
      <c r="T15526">
        <v>0.1</v>
      </c>
      <c r="U15526" t="s">
        <v>2307</v>
      </c>
      <c r="V15526">
        <v>1</v>
      </c>
      <c r="W15526" t="s">
        <v>2551</v>
      </c>
    </row>
    <row r="15527" spans="1:23" x14ac:dyDescent="0.3">
      <c r="A15527">
        <v>23483</v>
      </c>
      <c r="B15527" s="15" t="s">
        <v>1884</v>
      </c>
      <c r="C15527" t="str">
        <f>_xlfn.XLOOKUP($B15527, STANDARDS!$A:$A, STANDARDS!$B:$B,,0,2)</f>
        <v>Cobham Lignite Bed</v>
      </c>
      <c r="D15527" t="s">
        <v>2158</v>
      </c>
      <c r="E15527" t="s">
        <v>2192</v>
      </c>
      <c r="J15527" cm="1">
        <f t="array" ref="J15527:L15527">_xlfn.XLOOKUP($C15527, AGE!$A:$A,AGE!$B:$D,,0,2)</f>
        <v>53.5</v>
      </c>
      <c r="K15527">
        <v>5.7</v>
      </c>
      <c r="L15527" t="str">
        <v>Collinson et al. 2008; GSA 2018</v>
      </c>
      <c r="M15527" t="s">
        <v>2375</v>
      </c>
      <c r="O15527">
        <v>12</v>
      </c>
      <c r="P15527" t="s">
        <v>2342</v>
      </c>
      <c r="S15527">
        <v>-25.7</v>
      </c>
      <c r="T15527">
        <v>0.1</v>
      </c>
      <c r="U15527" t="s">
        <v>2307</v>
      </c>
      <c r="V15527">
        <v>1</v>
      </c>
      <c r="W15527" t="s">
        <v>2551</v>
      </c>
    </row>
    <row r="15528" spans="1:23" x14ac:dyDescent="0.3">
      <c r="A15528">
        <v>23484</v>
      </c>
      <c r="B15528" s="15" t="s">
        <v>1884</v>
      </c>
      <c r="C15528" t="str">
        <f>_xlfn.XLOOKUP($B15528, STANDARDS!$A:$A, STANDARDS!$B:$B,,0,2)</f>
        <v>Cobham Lignite Bed</v>
      </c>
      <c r="D15528" t="s">
        <v>2158</v>
      </c>
      <c r="E15528" t="s">
        <v>2192</v>
      </c>
      <c r="J15528" cm="1">
        <f t="array" ref="J15528:L15528">_xlfn.XLOOKUP($C15528, AGE!$A:$A,AGE!$B:$D,,0,2)</f>
        <v>53.5</v>
      </c>
      <c r="K15528">
        <v>5.7</v>
      </c>
      <c r="L15528" t="str">
        <v>Collinson et al. 2008; GSA 2018</v>
      </c>
      <c r="M15528" t="s">
        <v>2375</v>
      </c>
      <c r="O15528">
        <v>19</v>
      </c>
      <c r="P15528" t="s">
        <v>2342</v>
      </c>
      <c r="S15528">
        <v>-25.6</v>
      </c>
      <c r="T15528">
        <v>0.1</v>
      </c>
      <c r="U15528" t="s">
        <v>2307</v>
      </c>
      <c r="V15528">
        <v>1</v>
      </c>
      <c r="W15528" t="s">
        <v>2551</v>
      </c>
    </row>
    <row r="15529" spans="1:23" x14ac:dyDescent="0.3">
      <c r="A15529">
        <v>23485</v>
      </c>
      <c r="B15529" s="15" t="s">
        <v>1884</v>
      </c>
      <c r="C15529" t="str">
        <f>_xlfn.XLOOKUP($B15529, STANDARDS!$A:$A, STANDARDS!$B:$B,,0,2)</f>
        <v>Cobham Lignite Bed</v>
      </c>
      <c r="D15529" t="s">
        <v>2158</v>
      </c>
      <c r="E15529" t="s">
        <v>2192</v>
      </c>
      <c r="J15529" cm="1">
        <f t="array" ref="J15529:L15529">_xlfn.XLOOKUP($C15529, AGE!$A:$A,AGE!$B:$D,,0,2)</f>
        <v>53.5</v>
      </c>
      <c r="K15529">
        <v>5.7</v>
      </c>
      <c r="L15529" t="str">
        <v>Collinson et al. 2008; GSA 2018</v>
      </c>
      <c r="M15529" t="s">
        <v>2375</v>
      </c>
      <c r="O15529">
        <v>13.5</v>
      </c>
      <c r="P15529" t="s">
        <v>2342</v>
      </c>
      <c r="S15529">
        <v>-26.05</v>
      </c>
      <c r="T15529">
        <v>0.1</v>
      </c>
      <c r="U15529" t="s">
        <v>2307</v>
      </c>
      <c r="V15529">
        <v>1</v>
      </c>
      <c r="W15529" t="s">
        <v>2551</v>
      </c>
    </row>
    <row r="15530" spans="1:23" x14ac:dyDescent="0.3">
      <c r="A15530">
        <v>23486</v>
      </c>
      <c r="B15530" s="15" t="s">
        <v>1884</v>
      </c>
      <c r="C15530" t="str">
        <f>_xlfn.XLOOKUP($B15530, STANDARDS!$A:$A, STANDARDS!$B:$B,,0,2)</f>
        <v>Cobham Lignite Bed</v>
      </c>
      <c r="D15530" t="s">
        <v>2158</v>
      </c>
      <c r="E15530" t="s">
        <v>2192</v>
      </c>
      <c r="J15530" cm="1">
        <f t="array" ref="J15530:L15530">_xlfn.XLOOKUP($C15530, AGE!$A:$A,AGE!$B:$D,,0,2)</f>
        <v>53.5</v>
      </c>
      <c r="K15530">
        <v>5.7</v>
      </c>
      <c r="L15530" t="str">
        <v>Collinson et al. 2008; GSA 2018</v>
      </c>
      <c r="M15530" t="s">
        <v>2375</v>
      </c>
      <c r="O15530">
        <v>25.7</v>
      </c>
      <c r="P15530" t="s">
        <v>2342</v>
      </c>
      <c r="S15530">
        <v>-26.42</v>
      </c>
      <c r="T15530">
        <v>0.1</v>
      </c>
      <c r="U15530" t="s">
        <v>2307</v>
      </c>
      <c r="V15530">
        <v>1</v>
      </c>
      <c r="W15530" t="s">
        <v>2551</v>
      </c>
    </row>
    <row r="15531" spans="1:23" x14ac:dyDescent="0.3">
      <c r="A15531">
        <v>23487</v>
      </c>
      <c r="B15531" s="15" t="s">
        <v>1884</v>
      </c>
      <c r="C15531" t="str">
        <f>_xlfn.XLOOKUP($B15531, STANDARDS!$A:$A, STANDARDS!$B:$B,,0,2)</f>
        <v>Cobham Lignite Bed</v>
      </c>
      <c r="D15531" t="s">
        <v>2158</v>
      </c>
      <c r="E15531" t="s">
        <v>2192</v>
      </c>
      <c r="J15531" cm="1">
        <f t="array" ref="J15531:L15531">_xlfn.XLOOKUP($C15531, AGE!$A:$A,AGE!$B:$D,,0,2)</f>
        <v>53.5</v>
      </c>
      <c r="K15531">
        <v>5.7</v>
      </c>
      <c r="L15531" t="str">
        <v>Collinson et al. 2008; GSA 2018</v>
      </c>
      <c r="M15531" t="s">
        <v>2375</v>
      </c>
      <c r="O15531">
        <v>40.5</v>
      </c>
      <c r="P15531" t="s">
        <v>2342</v>
      </c>
      <c r="S15531">
        <v>-25.8</v>
      </c>
      <c r="T15531">
        <v>0.1</v>
      </c>
      <c r="U15531" t="s">
        <v>2307</v>
      </c>
      <c r="V15531">
        <v>1</v>
      </c>
      <c r="W15531" t="s">
        <v>2551</v>
      </c>
    </row>
    <row r="15532" spans="1:23" x14ac:dyDescent="0.3">
      <c r="A15532">
        <v>23488</v>
      </c>
      <c r="B15532" s="15" t="s">
        <v>1884</v>
      </c>
      <c r="C15532" t="str">
        <f>_xlfn.XLOOKUP($B15532, STANDARDS!$A:$A, STANDARDS!$B:$B,,0,2)</f>
        <v>Cobham Lignite Bed</v>
      </c>
      <c r="D15532" t="s">
        <v>2158</v>
      </c>
      <c r="E15532" t="s">
        <v>2192</v>
      </c>
      <c r="J15532" cm="1">
        <f t="array" ref="J15532:L15532">_xlfn.XLOOKUP($C15532, AGE!$A:$A,AGE!$B:$D,,0,2)</f>
        <v>53.5</v>
      </c>
      <c r="K15532">
        <v>5.7</v>
      </c>
      <c r="L15532" t="str">
        <v>Collinson et al. 2008; GSA 2018</v>
      </c>
      <c r="M15532" t="s">
        <v>2375</v>
      </c>
      <c r="O15532">
        <v>13.65</v>
      </c>
      <c r="P15532" t="s">
        <v>2342</v>
      </c>
      <c r="S15532">
        <v>-26.25</v>
      </c>
      <c r="T15532">
        <v>0.1</v>
      </c>
      <c r="U15532" t="s">
        <v>2307</v>
      </c>
      <c r="V15532">
        <v>1</v>
      </c>
      <c r="W15532" t="s">
        <v>2551</v>
      </c>
    </row>
    <row r="15533" spans="1:23" x14ac:dyDescent="0.3">
      <c r="A15533">
        <v>23489</v>
      </c>
      <c r="B15533" s="15" t="s">
        <v>1884</v>
      </c>
      <c r="C15533" t="str">
        <f>_xlfn.XLOOKUP($B15533, STANDARDS!$A:$A, STANDARDS!$B:$B,,0,2)</f>
        <v>Cobham Lignite Bed</v>
      </c>
      <c r="D15533" t="s">
        <v>2158</v>
      </c>
      <c r="E15533" t="s">
        <v>2192</v>
      </c>
      <c r="J15533" cm="1">
        <f t="array" ref="J15533:L15533">_xlfn.XLOOKUP($C15533, AGE!$A:$A,AGE!$B:$D,,0,2)</f>
        <v>53.5</v>
      </c>
      <c r="K15533">
        <v>5.7</v>
      </c>
      <c r="L15533" t="str">
        <v>Collinson et al. 2008; GSA 2018</v>
      </c>
      <c r="M15533" t="s">
        <v>2375</v>
      </c>
      <c r="O15533">
        <v>27.1</v>
      </c>
      <c r="P15533" t="s">
        <v>2342</v>
      </c>
      <c r="S15533">
        <v>-25.59</v>
      </c>
      <c r="T15533">
        <v>0.1</v>
      </c>
      <c r="U15533" t="s">
        <v>2307</v>
      </c>
      <c r="V15533">
        <v>1</v>
      </c>
      <c r="W15533" t="s">
        <v>2551</v>
      </c>
    </row>
    <row r="15534" spans="1:23" x14ac:dyDescent="0.3">
      <c r="A15534">
        <v>23490</v>
      </c>
      <c r="B15534" s="15" t="s">
        <v>1884</v>
      </c>
      <c r="C15534" t="str">
        <f>_xlfn.XLOOKUP($B15534, STANDARDS!$A:$A, STANDARDS!$B:$B,,0,2)</f>
        <v>Cobham Lignite Bed</v>
      </c>
      <c r="D15534" t="s">
        <v>2158</v>
      </c>
      <c r="E15534" t="s">
        <v>2192</v>
      </c>
      <c r="J15534" cm="1">
        <f t="array" ref="J15534:L15534">_xlfn.XLOOKUP($C15534, AGE!$A:$A,AGE!$B:$D,,0,2)</f>
        <v>53.5</v>
      </c>
      <c r="K15534">
        <v>5.7</v>
      </c>
      <c r="L15534" t="str">
        <v>Collinson et al. 2008; GSA 2018</v>
      </c>
      <c r="M15534" t="s">
        <v>2375</v>
      </c>
      <c r="O15534">
        <v>56.3</v>
      </c>
      <c r="P15534" t="s">
        <v>2342</v>
      </c>
      <c r="S15534">
        <v>-25.41</v>
      </c>
      <c r="T15534">
        <v>0.1</v>
      </c>
      <c r="U15534" t="s">
        <v>2307</v>
      </c>
      <c r="V15534">
        <v>1</v>
      </c>
      <c r="W15534" t="s">
        <v>2551</v>
      </c>
    </row>
    <row r="15535" spans="1:23" x14ac:dyDescent="0.3">
      <c r="A15535">
        <v>23492</v>
      </c>
      <c r="B15535" s="15" t="s">
        <v>1884</v>
      </c>
      <c r="C15535" t="str">
        <f>_xlfn.XLOOKUP($B15535, STANDARDS!$A:$A, STANDARDS!$B:$B,,0,2)</f>
        <v>Cobham Lignite Bed</v>
      </c>
      <c r="D15535" t="s">
        <v>2158</v>
      </c>
      <c r="E15535" t="s">
        <v>2192</v>
      </c>
      <c r="J15535" cm="1">
        <f t="array" ref="J15535:L15535">_xlfn.XLOOKUP($C15535, AGE!$A:$A,AGE!$B:$D,,0,2)</f>
        <v>53.5</v>
      </c>
      <c r="K15535">
        <v>5.7</v>
      </c>
      <c r="L15535" t="str">
        <v>Collinson et al. 2008; GSA 2018</v>
      </c>
      <c r="M15535" t="s">
        <v>2375</v>
      </c>
      <c r="O15535">
        <v>32.200000000000003</v>
      </c>
      <c r="P15535" t="s">
        <v>2342</v>
      </c>
      <c r="S15535">
        <v>-25.32</v>
      </c>
      <c r="T15535">
        <v>0.1</v>
      </c>
      <c r="U15535" t="s">
        <v>2307</v>
      </c>
      <c r="V15535">
        <v>1</v>
      </c>
      <c r="W15535" t="s">
        <v>2551</v>
      </c>
    </row>
    <row r="15536" spans="1:23" x14ac:dyDescent="0.3">
      <c r="A15536">
        <v>23494</v>
      </c>
      <c r="B15536" s="15" t="s">
        <v>1884</v>
      </c>
      <c r="C15536" t="str">
        <f>_xlfn.XLOOKUP($B15536, STANDARDS!$A:$A, STANDARDS!$B:$B,,0,2)</f>
        <v>Cobham Lignite Bed</v>
      </c>
      <c r="D15536" t="s">
        <v>2158</v>
      </c>
      <c r="E15536" t="s">
        <v>2192</v>
      </c>
      <c r="J15536" cm="1">
        <f t="array" ref="J15536:L15536">_xlfn.XLOOKUP($C15536, AGE!$A:$A,AGE!$B:$D,,0,2)</f>
        <v>53.5</v>
      </c>
      <c r="K15536">
        <v>5.7</v>
      </c>
      <c r="L15536" t="str">
        <v>Collinson et al. 2008; GSA 2018</v>
      </c>
      <c r="M15536" t="s">
        <v>2375</v>
      </c>
      <c r="O15536">
        <v>26.3</v>
      </c>
      <c r="P15536" t="s">
        <v>2342</v>
      </c>
      <c r="S15536">
        <v>-25.29</v>
      </c>
      <c r="T15536">
        <v>0.1</v>
      </c>
      <c r="U15536" t="s">
        <v>2307</v>
      </c>
      <c r="V15536">
        <v>1</v>
      </c>
      <c r="W15536" t="s">
        <v>2551</v>
      </c>
    </row>
    <row r="15537" spans="1:29" x14ac:dyDescent="0.3">
      <c r="A15537">
        <v>23496</v>
      </c>
      <c r="B15537" s="15" t="s">
        <v>1884</v>
      </c>
      <c r="C15537" t="str">
        <f>_xlfn.XLOOKUP($B15537, STANDARDS!$A:$A, STANDARDS!$B:$B,,0,2)</f>
        <v>Cobham Lignite Bed</v>
      </c>
      <c r="D15537" t="s">
        <v>2158</v>
      </c>
      <c r="E15537" t="s">
        <v>2192</v>
      </c>
      <c r="J15537" cm="1">
        <f t="array" ref="J15537:L15537">_xlfn.XLOOKUP($C15537, AGE!$A:$A,AGE!$B:$D,,0,2)</f>
        <v>53.5</v>
      </c>
      <c r="K15537">
        <v>5.7</v>
      </c>
      <c r="L15537" t="str">
        <v>Collinson et al. 2008; GSA 2018</v>
      </c>
      <c r="M15537" t="s">
        <v>2375</v>
      </c>
      <c r="O15537">
        <v>27.2</v>
      </c>
      <c r="P15537" t="s">
        <v>2342</v>
      </c>
      <c r="S15537">
        <v>-24.98</v>
      </c>
      <c r="T15537">
        <v>0.1</v>
      </c>
      <c r="U15537" t="s">
        <v>2307</v>
      </c>
      <c r="V15537">
        <v>1</v>
      </c>
      <c r="W15537" t="s">
        <v>2551</v>
      </c>
    </row>
    <row r="15538" spans="1:29" x14ac:dyDescent="0.3">
      <c r="A15538">
        <v>23498</v>
      </c>
      <c r="B15538" s="15" t="s">
        <v>1884</v>
      </c>
      <c r="C15538" t="str">
        <f>_xlfn.XLOOKUP($B15538, STANDARDS!$A:$A, STANDARDS!$B:$B,,0,2)</f>
        <v>Cobham Lignite Bed</v>
      </c>
      <c r="D15538" t="s">
        <v>2158</v>
      </c>
      <c r="E15538" t="s">
        <v>2192</v>
      </c>
      <c r="J15538" cm="1">
        <f t="array" ref="J15538:L15538">_xlfn.XLOOKUP($C15538, AGE!$A:$A,AGE!$B:$D,,0,2)</f>
        <v>53.5</v>
      </c>
      <c r="K15538">
        <v>5.7</v>
      </c>
      <c r="L15538" t="str">
        <v>Collinson et al. 2008; GSA 2018</v>
      </c>
      <c r="M15538" t="s">
        <v>2375</v>
      </c>
      <c r="O15538">
        <v>6.9</v>
      </c>
      <c r="P15538" t="s">
        <v>2342</v>
      </c>
      <c r="S15538">
        <v>-24.9</v>
      </c>
      <c r="T15538">
        <v>0.1</v>
      </c>
      <c r="U15538" t="s">
        <v>2307</v>
      </c>
      <c r="V15538">
        <v>1</v>
      </c>
      <c r="W15538" t="s">
        <v>2551</v>
      </c>
    </row>
    <row r="15539" spans="1:29" x14ac:dyDescent="0.3">
      <c r="A15539">
        <v>23500</v>
      </c>
      <c r="B15539" s="15" t="s">
        <v>1884</v>
      </c>
      <c r="C15539" t="str">
        <f>_xlfn.XLOOKUP($B15539, STANDARDS!$A:$A, STANDARDS!$B:$B,,0,2)</f>
        <v>Cobham Lignite Bed</v>
      </c>
      <c r="D15539" t="s">
        <v>2158</v>
      </c>
      <c r="E15539" t="s">
        <v>2192</v>
      </c>
      <c r="J15539" cm="1">
        <f t="array" ref="J15539:L15539">_xlfn.XLOOKUP($C15539, AGE!$A:$A,AGE!$B:$D,,0,2)</f>
        <v>53.5</v>
      </c>
      <c r="K15539">
        <v>5.7</v>
      </c>
      <c r="L15539" t="str">
        <v>Collinson et al. 2008; GSA 2018</v>
      </c>
      <c r="M15539" t="s">
        <v>2375</v>
      </c>
      <c r="O15539">
        <v>32.799999999999997</v>
      </c>
      <c r="P15539" t="s">
        <v>2342</v>
      </c>
      <c r="S15539">
        <v>-24.93</v>
      </c>
      <c r="T15539">
        <v>0.1</v>
      </c>
      <c r="U15539" t="s">
        <v>2307</v>
      </c>
      <c r="V15539">
        <v>1</v>
      </c>
      <c r="W15539" t="s">
        <v>2551</v>
      </c>
    </row>
    <row r="15540" spans="1:29" x14ac:dyDescent="0.3">
      <c r="A15540">
        <v>23501</v>
      </c>
      <c r="B15540" s="15" t="s">
        <v>1884</v>
      </c>
      <c r="C15540" t="str">
        <f>_xlfn.XLOOKUP($B15540, STANDARDS!$A:$A, STANDARDS!$B:$B,,0,2)</f>
        <v>Cobham Lignite Bed</v>
      </c>
      <c r="D15540" t="s">
        <v>2158</v>
      </c>
      <c r="E15540" t="s">
        <v>2192</v>
      </c>
      <c r="J15540" cm="1">
        <f t="array" ref="J15540:L15540">_xlfn.XLOOKUP($C15540, AGE!$A:$A,AGE!$B:$D,,0,2)</f>
        <v>53.5</v>
      </c>
      <c r="K15540">
        <v>5.7</v>
      </c>
      <c r="L15540" t="str">
        <v>Collinson et al. 2008; GSA 2018</v>
      </c>
      <c r="M15540" t="s">
        <v>2375</v>
      </c>
      <c r="O15540">
        <v>45.4</v>
      </c>
      <c r="P15540" t="s">
        <v>2342</v>
      </c>
      <c r="S15540">
        <v>-24.62</v>
      </c>
      <c r="T15540">
        <v>0.1</v>
      </c>
      <c r="U15540" t="s">
        <v>2307</v>
      </c>
      <c r="V15540">
        <v>1</v>
      </c>
      <c r="W15540" t="s">
        <v>2551</v>
      </c>
    </row>
    <row r="15541" spans="1:29" x14ac:dyDescent="0.3">
      <c r="A15541">
        <v>23503</v>
      </c>
      <c r="B15541" s="15" t="s">
        <v>1884</v>
      </c>
      <c r="C15541" t="str">
        <f>_xlfn.XLOOKUP($B15541, STANDARDS!$A:$A, STANDARDS!$B:$B,,0,2)</f>
        <v>Cobham Lignite Bed</v>
      </c>
      <c r="D15541" t="s">
        <v>2158</v>
      </c>
      <c r="E15541" t="s">
        <v>2192</v>
      </c>
      <c r="J15541" cm="1">
        <f t="array" ref="J15541:L15541">_xlfn.XLOOKUP($C15541, AGE!$A:$A,AGE!$B:$D,,0,2)</f>
        <v>53.5</v>
      </c>
      <c r="K15541">
        <v>5.7</v>
      </c>
      <c r="L15541" t="str">
        <v>Collinson et al. 2008; GSA 2018</v>
      </c>
      <c r="M15541" t="s">
        <v>2375</v>
      </c>
      <c r="O15541">
        <v>46.2</v>
      </c>
      <c r="P15541" t="s">
        <v>2342</v>
      </c>
      <c r="S15541">
        <v>-24.47</v>
      </c>
      <c r="T15541">
        <v>0.1</v>
      </c>
      <c r="U15541" t="s">
        <v>2307</v>
      </c>
      <c r="V15541">
        <v>1</v>
      </c>
      <c r="W15541" t="s">
        <v>2551</v>
      </c>
    </row>
    <row r="15542" spans="1:29" x14ac:dyDescent="0.3">
      <c r="A15542">
        <v>23507</v>
      </c>
      <c r="B15542" s="15" t="s">
        <v>1884</v>
      </c>
      <c r="C15542" t="str">
        <f>_xlfn.XLOOKUP($B15542, STANDARDS!$A:$A, STANDARDS!$B:$B,,0,2)</f>
        <v>Cobham Lignite Bed</v>
      </c>
      <c r="D15542" t="s">
        <v>2158</v>
      </c>
      <c r="E15542" t="s">
        <v>2192</v>
      </c>
      <c r="J15542" cm="1">
        <f t="array" ref="J15542:L15542">_xlfn.XLOOKUP($C15542, AGE!$A:$A,AGE!$B:$D,,0,2)</f>
        <v>53.5</v>
      </c>
      <c r="K15542">
        <v>5.7</v>
      </c>
      <c r="L15542" t="str">
        <v>Collinson et al. 2008; GSA 2018</v>
      </c>
      <c r="M15542" t="s">
        <v>2375</v>
      </c>
      <c r="O15542">
        <v>24.4</v>
      </c>
      <c r="P15542" t="s">
        <v>2342</v>
      </c>
      <c r="S15542">
        <v>-25.17</v>
      </c>
      <c r="T15542">
        <v>0.1</v>
      </c>
      <c r="U15542" t="s">
        <v>2307</v>
      </c>
      <c r="V15542">
        <v>1</v>
      </c>
      <c r="W15542" t="s">
        <v>2551</v>
      </c>
    </row>
    <row r="15543" spans="1:29" x14ac:dyDescent="0.3">
      <c r="A15543">
        <v>23509</v>
      </c>
      <c r="B15543" s="15" t="s">
        <v>1884</v>
      </c>
      <c r="C15543" t="str">
        <f>_xlfn.XLOOKUP($B15543, STANDARDS!$A:$A, STANDARDS!$B:$B,,0,2)</f>
        <v>Cobham Lignite Bed</v>
      </c>
      <c r="D15543" t="s">
        <v>2158</v>
      </c>
      <c r="E15543" t="s">
        <v>2192</v>
      </c>
      <c r="J15543" cm="1">
        <f t="array" ref="J15543:L15543">_xlfn.XLOOKUP($C15543, AGE!$A:$A,AGE!$B:$D,,0,2)</f>
        <v>53.5</v>
      </c>
      <c r="K15543">
        <v>5.7</v>
      </c>
      <c r="L15543" t="str">
        <v>Collinson et al. 2008; GSA 2018</v>
      </c>
      <c r="M15543" t="s">
        <v>2376</v>
      </c>
      <c r="O15543">
        <v>9.8000000000000007</v>
      </c>
      <c r="P15543" t="s">
        <v>2342</v>
      </c>
      <c r="S15543">
        <v>-25.93</v>
      </c>
      <c r="T15543">
        <v>0.1</v>
      </c>
      <c r="U15543" t="s">
        <v>2307</v>
      </c>
      <c r="V15543">
        <v>1</v>
      </c>
      <c r="W15543" t="s">
        <v>2551</v>
      </c>
    </row>
    <row r="15544" spans="1:29" x14ac:dyDescent="0.3">
      <c r="A15544">
        <v>23510</v>
      </c>
      <c r="B15544" s="15" t="s">
        <v>1884</v>
      </c>
      <c r="C15544" t="str">
        <f>_xlfn.XLOOKUP($B15544, STANDARDS!$A:$A, STANDARDS!$B:$B,,0,2)</f>
        <v>Cobham Lignite Bed</v>
      </c>
      <c r="D15544" t="s">
        <v>2158</v>
      </c>
      <c r="E15544" t="s">
        <v>2192</v>
      </c>
      <c r="J15544" cm="1">
        <f t="array" ref="J15544:L15544">_xlfn.XLOOKUP($C15544, AGE!$A:$A,AGE!$B:$D,,0,2)</f>
        <v>53.5</v>
      </c>
      <c r="K15544">
        <v>5.7</v>
      </c>
      <c r="L15544" t="str">
        <v>Collinson et al. 2008; GSA 2018</v>
      </c>
      <c r="M15544" t="s">
        <v>2376</v>
      </c>
      <c r="O15544">
        <v>8.5</v>
      </c>
      <c r="P15544" t="s">
        <v>2342</v>
      </c>
      <c r="S15544">
        <v>-26.26</v>
      </c>
      <c r="T15544">
        <v>0.1</v>
      </c>
      <c r="U15544" t="s">
        <v>2307</v>
      </c>
      <c r="V15544">
        <v>1</v>
      </c>
      <c r="W15544" t="s">
        <v>2551</v>
      </c>
    </row>
    <row r="15545" spans="1:29" x14ac:dyDescent="0.3">
      <c r="A15545">
        <v>23511</v>
      </c>
      <c r="B15545" s="15" t="s">
        <v>1884</v>
      </c>
      <c r="C15545" t="str">
        <f>_xlfn.XLOOKUP($B15545, STANDARDS!$A:$A, STANDARDS!$B:$B,,0,2)</f>
        <v>Cobham Lignite Bed</v>
      </c>
      <c r="D15545" t="s">
        <v>2158</v>
      </c>
      <c r="E15545" t="s">
        <v>2192</v>
      </c>
      <c r="J15545" cm="1">
        <f t="array" ref="J15545:L15545">_xlfn.XLOOKUP($C15545, AGE!$A:$A,AGE!$B:$D,,0,2)</f>
        <v>53.5</v>
      </c>
      <c r="K15545">
        <v>5.7</v>
      </c>
      <c r="L15545" t="str">
        <v>Collinson et al. 2008; GSA 2018</v>
      </c>
      <c r="M15545" t="s">
        <v>2376</v>
      </c>
      <c r="O15545">
        <v>7.4</v>
      </c>
      <c r="P15545" t="s">
        <v>2342</v>
      </c>
      <c r="S15545">
        <v>-26.37</v>
      </c>
      <c r="T15545">
        <v>0.1</v>
      </c>
      <c r="U15545" t="s">
        <v>2307</v>
      </c>
      <c r="V15545">
        <v>1</v>
      </c>
      <c r="W15545" t="s">
        <v>2551</v>
      </c>
    </row>
    <row r="15546" spans="1:29" x14ac:dyDescent="0.3">
      <c r="A15546">
        <v>23512</v>
      </c>
      <c r="B15546" s="15" t="s">
        <v>1885</v>
      </c>
      <c r="C15546" t="str">
        <f>_xlfn.XLOOKUP($B15546, STANDARDS!$A:$A, STANDARDS!$B:$B,,0,2)</f>
        <v>Kacha River Succession</v>
      </c>
      <c r="D15546" t="s">
        <v>2193</v>
      </c>
      <c r="E15546" t="s">
        <v>2194</v>
      </c>
      <c r="F15546">
        <v>44.7</v>
      </c>
      <c r="G15546">
        <v>33.9</v>
      </c>
      <c r="H15546">
        <v>0.25</v>
      </c>
      <c r="I15546" t="s">
        <v>1816</v>
      </c>
      <c r="J15546">
        <v>139</v>
      </c>
      <c r="K15546">
        <v>6</v>
      </c>
      <c r="L15546" t="s">
        <v>2655</v>
      </c>
      <c r="M15546" t="s">
        <v>2377</v>
      </c>
      <c r="O15546">
        <v>47.71</v>
      </c>
      <c r="P15546" t="s">
        <v>2342</v>
      </c>
      <c r="S15546">
        <v>-23.35</v>
      </c>
      <c r="T15546">
        <v>0.1</v>
      </c>
      <c r="U15546" t="s">
        <v>2344</v>
      </c>
      <c r="V15546">
        <v>1</v>
      </c>
      <c r="W15546" t="s">
        <v>2552</v>
      </c>
      <c r="AB15546" t="s">
        <v>248</v>
      </c>
      <c r="AC15546" t="s">
        <v>2644</v>
      </c>
    </row>
    <row r="15547" spans="1:29" x14ac:dyDescent="0.3">
      <c r="A15547">
        <v>23513</v>
      </c>
      <c r="B15547" s="15" t="s">
        <v>1885</v>
      </c>
      <c r="C15547" t="str">
        <f>_xlfn.XLOOKUP($B15547, STANDARDS!$A:$A, STANDARDS!$B:$B,,0,2)</f>
        <v>Kacha River Succession</v>
      </c>
      <c r="D15547" t="s">
        <v>2193</v>
      </c>
      <c r="E15547" t="s">
        <v>2194</v>
      </c>
      <c r="F15547">
        <v>44.7</v>
      </c>
      <c r="G15547">
        <v>33.9</v>
      </c>
      <c r="H15547">
        <v>0.25</v>
      </c>
      <c r="I15547" t="s">
        <v>1816</v>
      </c>
      <c r="J15547">
        <v>139</v>
      </c>
      <c r="K15547">
        <v>6</v>
      </c>
      <c r="L15547" t="s">
        <v>2655</v>
      </c>
      <c r="M15547" t="s">
        <v>2378</v>
      </c>
      <c r="O15547">
        <v>20.21</v>
      </c>
      <c r="P15547" t="s">
        <v>2342</v>
      </c>
      <c r="S15547">
        <v>-24.05</v>
      </c>
      <c r="T15547">
        <v>0.1</v>
      </c>
      <c r="U15547" t="s">
        <v>2344</v>
      </c>
      <c r="V15547">
        <v>1</v>
      </c>
      <c r="W15547" t="s">
        <v>2552</v>
      </c>
      <c r="AB15547" t="s">
        <v>248</v>
      </c>
      <c r="AC15547" t="s">
        <v>2644</v>
      </c>
    </row>
    <row r="15548" spans="1:29" x14ac:dyDescent="0.3">
      <c r="A15548">
        <v>23514</v>
      </c>
      <c r="B15548" s="15" t="s">
        <v>1885</v>
      </c>
      <c r="C15548" t="str">
        <f>_xlfn.XLOOKUP($B15548, STANDARDS!$A:$A, STANDARDS!$B:$B,,0,2)</f>
        <v>Kacha River Succession</v>
      </c>
      <c r="D15548" t="s">
        <v>2193</v>
      </c>
      <c r="E15548" t="s">
        <v>2194</v>
      </c>
      <c r="F15548">
        <v>44.7</v>
      </c>
      <c r="G15548">
        <v>33.9</v>
      </c>
      <c r="H15548">
        <v>0.25</v>
      </c>
      <c r="I15548" t="s">
        <v>1816</v>
      </c>
      <c r="J15548">
        <v>139</v>
      </c>
      <c r="K15548">
        <v>6</v>
      </c>
      <c r="L15548" t="s">
        <v>2655</v>
      </c>
      <c r="M15548" t="s">
        <v>2377</v>
      </c>
      <c r="O15548">
        <v>37.99</v>
      </c>
      <c r="P15548" t="s">
        <v>2342</v>
      </c>
      <c r="S15548">
        <v>-23.74</v>
      </c>
      <c r="T15548">
        <v>0.1</v>
      </c>
      <c r="U15548" t="s">
        <v>2344</v>
      </c>
      <c r="V15548">
        <v>1</v>
      </c>
      <c r="W15548" t="s">
        <v>2552</v>
      </c>
      <c r="AB15548" t="s">
        <v>248</v>
      </c>
      <c r="AC15548" t="s">
        <v>2644</v>
      </c>
    </row>
    <row r="15549" spans="1:29" x14ac:dyDescent="0.3">
      <c r="A15549">
        <v>23515</v>
      </c>
      <c r="B15549" s="15" t="s">
        <v>1885</v>
      </c>
      <c r="C15549" t="str">
        <f>_xlfn.XLOOKUP($B15549, STANDARDS!$A:$A, STANDARDS!$B:$B,,0,2)</f>
        <v>Kacha River Succession</v>
      </c>
      <c r="D15549" t="s">
        <v>2193</v>
      </c>
      <c r="E15549" t="s">
        <v>2194</v>
      </c>
      <c r="F15549">
        <v>44.7</v>
      </c>
      <c r="G15549">
        <v>33.9</v>
      </c>
      <c r="H15549">
        <v>0.25</v>
      </c>
      <c r="I15549" t="s">
        <v>1816</v>
      </c>
      <c r="J15549">
        <v>139</v>
      </c>
      <c r="K15549">
        <v>6</v>
      </c>
      <c r="L15549" t="s">
        <v>2655</v>
      </c>
      <c r="M15549" t="s">
        <v>2379</v>
      </c>
      <c r="O15549">
        <v>33.78</v>
      </c>
      <c r="P15549" t="s">
        <v>2342</v>
      </c>
      <c r="S15549">
        <v>-22.37</v>
      </c>
      <c r="T15549">
        <v>0.1</v>
      </c>
      <c r="U15549" t="s">
        <v>2344</v>
      </c>
      <c r="V15549">
        <v>1</v>
      </c>
      <c r="W15549" t="s">
        <v>2552</v>
      </c>
      <c r="AB15549" t="s">
        <v>248</v>
      </c>
      <c r="AC15549" t="s">
        <v>2644</v>
      </c>
    </row>
    <row r="15550" spans="1:29" x14ac:dyDescent="0.3">
      <c r="A15550">
        <v>23516</v>
      </c>
      <c r="B15550" s="15" t="s">
        <v>1885</v>
      </c>
      <c r="C15550" t="str">
        <f>_xlfn.XLOOKUP($B15550, STANDARDS!$A:$A, STANDARDS!$B:$B,,0,2)</f>
        <v>Kacha River Succession</v>
      </c>
      <c r="D15550" t="s">
        <v>2193</v>
      </c>
      <c r="E15550" t="s">
        <v>2194</v>
      </c>
      <c r="F15550">
        <v>44.7</v>
      </c>
      <c r="G15550">
        <v>33.9</v>
      </c>
      <c r="H15550">
        <v>0.25</v>
      </c>
      <c r="I15550" t="s">
        <v>1816</v>
      </c>
      <c r="J15550">
        <v>139</v>
      </c>
      <c r="K15550">
        <v>6</v>
      </c>
      <c r="L15550" t="s">
        <v>2655</v>
      </c>
      <c r="M15550" t="s">
        <v>2379</v>
      </c>
      <c r="O15550">
        <v>25.53</v>
      </c>
      <c r="P15550" t="s">
        <v>2342</v>
      </c>
      <c r="S15550">
        <v>-23.71</v>
      </c>
      <c r="T15550">
        <v>0.1</v>
      </c>
      <c r="U15550" t="s">
        <v>2344</v>
      </c>
      <c r="V15550">
        <v>1</v>
      </c>
      <c r="W15550" t="s">
        <v>2552</v>
      </c>
      <c r="AB15550" t="s">
        <v>248</v>
      </c>
      <c r="AC15550" t="s">
        <v>2644</v>
      </c>
    </row>
    <row r="15551" spans="1:29" x14ac:dyDescent="0.3">
      <c r="A15551">
        <v>23517</v>
      </c>
      <c r="B15551" s="15" t="s">
        <v>1885</v>
      </c>
      <c r="C15551" t="str">
        <f>_xlfn.XLOOKUP($B15551, STANDARDS!$A:$A, STANDARDS!$B:$B,,0,2)</f>
        <v>Kacha River Succession</v>
      </c>
      <c r="D15551" t="s">
        <v>2193</v>
      </c>
      <c r="E15551" t="s">
        <v>2194</v>
      </c>
      <c r="F15551">
        <v>44.7</v>
      </c>
      <c r="G15551">
        <v>33.9</v>
      </c>
      <c r="H15551">
        <v>0.25</v>
      </c>
      <c r="I15551" t="s">
        <v>1816</v>
      </c>
      <c r="J15551">
        <v>139</v>
      </c>
      <c r="K15551">
        <v>6</v>
      </c>
      <c r="L15551" t="s">
        <v>2655</v>
      </c>
      <c r="M15551" t="s">
        <v>2379</v>
      </c>
      <c r="O15551">
        <v>48.77</v>
      </c>
      <c r="P15551" t="s">
        <v>2342</v>
      </c>
      <c r="S15551">
        <v>-22.61</v>
      </c>
      <c r="T15551">
        <v>0.1</v>
      </c>
      <c r="U15551" t="s">
        <v>2344</v>
      </c>
      <c r="V15551">
        <v>1</v>
      </c>
      <c r="W15551" t="s">
        <v>2552</v>
      </c>
      <c r="AB15551" t="s">
        <v>248</v>
      </c>
      <c r="AC15551" t="s">
        <v>2644</v>
      </c>
    </row>
    <row r="15552" spans="1:29" x14ac:dyDescent="0.3">
      <c r="A15552">
        <v>23518</v>
      </c>
      <c r="B15552" s="15" t="s">
        <v>1885</v>
      </c>
      <c r="C15552" t="str">
        <f>_xlfn.XLOOKUP($B15552, STANDARDS!$A:$A, STANDARDS!$B:$B,,0,2)</f>
        <v>Kacha River Succession</v>
      </c>
      <c r="D15552" t="s">
        <v>2193</v>
      </c>
      <c r="E15552" t="s">
        <v>2194</v>
      </c>
      <c r="F15552">
        <v>44.7</v>
      </c>
      <c r="G15552">
        <v>33.9</v>
      </c>
      <c r="H15552">
        <v>0.25</v>
      </c>
      <c r="I15552" t="s">
        <v>1816</v>
      </c>
      <c r="J15552">
        <v>139</v>
      </c>
      <c r="K15552">
        <v>6</v>
      </c>
      <c r="L15552" t="s">
        <v>2655</v>
      </c>
      <c r="M15552" t="s">
        <v>2377</v>
      </c>
      <c r="O15552">
        <v>41.98</v>
      </c>
      <c r="P15552" t="s">
        <v>2342</v>
      </c>
      <c r="S15552">
        <v>-22.95</v>
      </c>
      <c r="T15552">
        <v>0.1</v>
      </c>
      <c r="U15552" t="s">
        <v>2344</v>
      </c>
      <c r="V15552">
        <v>1</v>
      </c>
      <c r="W15552" t="s">
        <v>2552</v>
      </c>
      <c r="AB15552" t="s">
        <v>248</v>
      </c>
      <c r="AC15552" t="s">
        <v>2644</v>
      </c>
    </row>
    <row r="15553" spans="1:29" x14ac:dyDescent="0.3">
      <c r="A15553">
        <v>23519</v>
      </c>
      <c r="B15553" s="15" t="s">
        <v>1885</v>
      </c>
      <c r="C15553" t="str">
        <f>_xlfn.XLOOKUP($B15553, STANDARDS!$A:$A, STANDARDS!$B:$B,,0,2)</f>
        <v>Kacha River Succession</v>
      </c>
      <c r="D15553" t="s">
        <v>2193</v>
      </c>
      <c r="E15553" t="s">
        <v>2194</v>
      </c>
      <c r="F15553">
        <v>44.7</v>
      </c>
      <c r="G15553">
        <v>33.9</v>
      </c>
      <c r="H15553">
        <v>0.25</v>
      </c>
      <c r="I15553" t="s">
        <v>1816</v>
      </c>
      <c r="J15553">
        <v>139</v>
      </c>
      <c r="K15553">
        <v>6</v>
      </c>
      <c r="L15553" t="s">
        <v>2655</v>
      </c>
      <c r="M15553" t="s">
        <v>2378</v>
      </c>
      <c r="O15553">
        <v>23.94</v>
      </c>
      <c r="P15553" t="s">
        <v>2342</v>
      </c>
      <c r="S15553">
        <v>-23.83</v>
      </c>
      <c r="T15553">
        <v>0.1</v>
      </c>
      <c r="U15553" t="s">
        <v>2344</v>
      </c>
      <c r="V15553">
        <v>1</v>
      </c>
      <c r="W15553" t="s">
        <v>2552</v>
      </c>
      <c r="AB15553" t="s">
        <v>248</v>
      </c>
      <c r="AC15553" t="s">
        <v>2644</v>
      </c>
    </row>
    <row r="15554" spans="1:29" x14ac:dyDescent="0.3">
      <c r="A15554">
        <v>23520</v>
      </c>
      <c r="B15554" s="15" t="s">
        <v>1885</v>
      </c>
      <c r="C15554" t="str">
        <f>_xlfn.XLOOKUP($B15554, STANDARDS!$A:$A, STANDARDS!$B:$B,,0,2)</f>
        <v>Kacha River Succession</v>
      </c>
      <c r="D15554" t="s">
        <v>2193</v>
      </c>
      <c r="E15554" t="s">
        <v>2194</v>
      </c>
      <c r="F15554">
        <v>44.7</v>
      </c>
      <c r="G15554">
        <v>33.9</v>
      </c>
      <c r="H15554">
        <v>0.25</v>
      </c>
      <c r="I15554" t="s">
        <v>1816</v>
      </c>
      <c r="J15554">
        <v>139</v>
      </c>
      <c r="K15554">
        <v>6</v>
      </c>
      <c r="L15554" t="s">
        <v>2655</v>
      </c>
      <c r="M15554" t="s">
        <v>2379</v>
      </c>
      <c r="O15554">
        <v>29.11</v>
      </c>
      <c r="P15554" t="s">
        <v>2342</v>
      </c>
      <c r="S15554">
        <v>-20.94</v>
      </c>
      <c r="T15554">
        <v>0.1</v>
      </c>
      <c r="U15554" t="s">
        <v>2344</v>
      </c>
      <c r="V15554">
        <v>1</v>
      </c>
      <c r="W15554" t="s">
        <v>2552</v>
      </c>
      <c r="AB15554" t="s">
        <v>248</v>
      </c>
      <c r="AC15554" t="s">
        <v>2644</v>
      </c>
    </row>
    <row r="15555" spans="1:29" x14ac:dyDescent="0.3">
      <c r="A15555">
        <v>23521</v>
      </c>
      <c r="B15555" s="15" t="s">
        <v>1885</v>
      </c>
      <c r="C15555" t="str">
        <f>_xlfn.XLOOKUP($B15555, STANDARDS!$A:$A, STANDARDS!$B:$B,,0,2)</f>
        <v>Kacha River Succession</v>
      </c>
      <c r="D15555" t="s">
        <v>2193</v>
      </c>
      <c r="E15555" t="s">
        <v>2194</v>
      </c>
      <c r="F15555">
        <v>44.7</v>
      </c>
      <c r="G15555">
        <v>33.9</v>
      </c>
      <c r="H15555">
        <v>0.25</v>
      </c>
      <c r="I15555" t="s">
        <v>1816</v>
      </c>
      <c r="J15555">
        <v>139</v>
      </c>
      <c r="K15555">
        <v>6</v>
      </c>
      <c r="L15555" t="s">
        <v>2655</v>
      </c>
      <c r="M15555" t="s">
        <v>2378</v>
      </c>
      <c r="O15555">
        <v>28.93</v>
      </c>
      <c r="P15555" t="s">
        <v>2342</v>
      </c>
      <c r="S15555">
        <v>-21.3</v>
      </c>
      <c r="T15555">
        <v>0.1</v>
      </c>
      <c r="U15555" t="s">
        <v>2344</v>
      </c>
      <c r="V15555">
        <v>1</v>
      </c>
      <c r="W15555" t="s">
        <v>2552</v>
      </c>
      <c r="AB15555" t="s">
        <v>248</v>
      </c>
      <c r="AC15555" t="s">
        <v>2644</v>
      </c>
    </row>
    <row r="15556" spans="1:29" x14ac:dyDescent="0.3">
      <c r="A15556">
        <v>23522</v>
      </c>
      <c r="B15556" s="15" t="s">
        <v>1885</v>
      </c>
      <c r="C15556" t="str">
        <f>_xlfn.XLOOKUP($B15556, STANDARDS!$A:$A, STANDARDS!$B:$B,,0,2)</f>
        <v>Kacha River Succession</v>
      </c>
      <c r="D15556" t="s">
        <v>2193</v>
      </c>
      <c r="E15556" t="s">
        <v>2194</v>
      </c>
      <c r="F15556">
        <v>44.7</v>
      </c>
      <c r="G15556">
        <v>33.9</v>
      </c>
      <c r="H15556">
        <v>0.25</v>
      </c>
      <c r="I15556" t="s">
        <v>1816</v>
      </c>
      <c r="J15556">
        <v>139</v>
      </c>
      <c r="K15556">
        <v>6</v>
      </c>
      <c r="L15556" t="s">
        <v>2655</v>
      </c>
      <c r="M15556" t="s">
        <v>2378</v>
      </c>
      <c r="O15556">
        <v>39.950000000000003</v>
      </c>
      <c r="P15556" t="s">
        <v>2342</v>
      </c>
      <c r="S15556">
        <v>-20.41</v>
      </c>
      <c r="T15556">
        <v>0.1</v>
      </c>
      <c r="U15556" t="s">
        <v>2344</v>
      </c>
      <c r="V15556">
        <v>1</v>
      </c>
      <c r="W15556" t="s">
        <v>2552</v>
      </c>
      <c r="AB15556" t="s">
        <v>248</v>
      </c>
      <c r="AC15556" t="s">
        <v>2644</v>
      </c>
    </row>
    <row r="15557" spans="1:29" x14ac:dyDescent="0.3">
      <c r="A15557">
        <v>23523</v>
      </c>
      <c r="B15557" s="15" t="s">
        <v>1885</v>
      </c>
      <c r="C15557" t="str">
        <f>_xlfn.XLOOKUP($B15557, STANDARDS!$A:$A, STANDARDS!$B:$B,,0,2)</f>
        <v>Kacha River Succession</v>
      </c>
      <c r="D15557" t="s">
        <v>2193</v>
      </c>
      <c r="E15557" t="s">
        <v>2194</v>
      </c>
      <c r="F15557">
        <v>44.7</v>
      </c>
      <c r="G15557">
        <v>33.9</v>
      </c>
      <c r="H15557">
        <v>0.25</v>
      </c>
      <c r="I15557" t="s">
        <v>1816</v>
      </c>
      <c r="J15557">
        <v>139</v>
      </c>
      <c r="K15557">
        <v>6</v>
      </c>
      <c r="L15557" t="s">
        <v>2655</v>
      </c>
      <c r="M15557" t="s">
        <v>2378</v>
      </c>
      <c r="O15557">
        <v>29.92</v>
      </c>
      <c r="P15557" t="s">
        <v>2342</v>
      </c>
      <c r="S15557">
        <v>-22.4</v>
      </c>
      <c r="T15557">
        <v>0.1</v>
      </c>
      <c r="U15557" t="s">
        <v>2344</v>
      </c>
      <c r="V15557">
        <v>1</v>
      </c>
      <c r="W15557" t="s">
        <v>2552</v>
      </c>
      <c r="AB15557" t="s">
        <v>248</v>
      </c>
      <c r="AC15557" t="s">
        <v>2644</v>
      </c>
    </row>
    <row r="15558" spans="1:29" x14ac:dyDescent="0.3">
      <c r="A15558">
        <v>23524</v>
      </c>
      <c r="B15558" s="15" t="s">
        <v>1885</v>
      </c>
      <c r="C15558" t="str">
        <f>_xlfn.XLOOKUP($B15558, STANDARDS!$A:$A, STANDARDS!$B:$B,,0,2)</f>
        <v>Kacha River Succession</v>
      </c>
      <c r="D15558" t="s">
        <v>2193</v>
      </c>
      <c r="E15558" t="s">
        <v>2194</v>
      </c>
      <c r="F15558">
        <v>44.7</v>
      </c>
      <c r="G15558">
        <v>33.9</v>
      </c>
      <c r="H15558">
        <v>0.25</v>
      </c>
      <c r="I15558" t="s">
        <v>1816</v>
      </c>
      <c r="J15558">
        <v>139</v>
      </c>
      <c r="K15558">
        <v>6</v>
      </c>
      <c r="L15558" t="s">
        <v>2655</v>
      </c>
      <c r="M15558" t="s">
        <v>2379</v>
      </c>
      <c r="O15558">
        <v>33.64</v>
      </c>
      <c r="P15558" t="s">
        <v>2342</v>
      </c>
      <c r="S15558">
        <v>-20.11</v>
      </c>
      <c r="T15558">
        <v>0.1</v>
      </c>
      <c r="U15558" t="s">
        <v>2344</v>
      </c>
      <c r="V15558">
        <v>1</v>
      </c>
      <c r="W15558" t="s">
        <v>2552</v>
      </c>
      <c r="AB15558" t="s">
        <v>248</v>
      </c>
      <c r="AC15558" t="s">
        <v>2644</v>
      </c>
    </row>
    <row r="15559" spans="1:29" x14ac:dyDescent="0.3">
      <c r="A15559">
        <v>23525</v>
      </c>
      <c r="B15559" s="15" t="s">
        <v>1885</v>
      </c>
      <c r="C15559" t="str">
        <f>_xlfn.XLOOKUP($B15559, STANDARDS!$A:$A, STANDARDS!$B:$B,,0,2)</f>
        <v>Kacha River Succession</v>
      </c>
      <c r="D15559" t="s">
        <v>2193</v>
      </c>
      <c r="E15559" t="s">
        <v>2194</v>
      </c>
      <c r="F15559">
        <v>44.7</v>
      </c>
      <c r="G15559">
        <v>33.9</v>
      </c>
      <c r="H15559">
        <v>0.25</v>
      </c>
      <c r="I15559" t="s">
        <v>1816</v>
      </c>
      <c r="J15559">
        <v>139</v>
      </c>
      <c r="K15559">
        <v>6</v>
      </c>
      <c r="L15559" t="s">
        <v>2655</v>
      </c>
      <c r="M15559" t="s">
        <v>2379</v>
      </c>
      <c r="O15559">
        <v>44.06</v>
      </c>
      <c r="P15559" t="s">
        <v>2342</v>
      </c>
      <c r="S15559">
        <v>-20.52</v>
      </c>
      <c r="T15559">
        <v>0.1</v>
      </c>
      <c r="U15559" t="s">
        <v>2344</v>
      </c>
      <c r="V15559">
        <v>1</v>
      </c>
      <c r="W15559" t="s">
        <v>2552</v>
      </c>
      <c r="AB15559" t="s">
        <v>248</v>
      </c>
      <c r="AC15559" t="s">
        <v>2644</v>
      </c>
    </row>
    <row r="15560" spans="1:29" x14ac:dyDescent="0.3">
      <c r="A15560">
        <v>23526</v>
      </c>
      <c r="B15560" s="15" t="s">
        <v>1885</v>
      </c>
      <c r="C15560" t="str">
        <f>_xlfn.XLOOKUP($B15560, STANDARDS!$A:$A, STANDARDS!$B:$B,,0,2)</f>
        <v>Kacha River Succession</v>
      </c>
      <c r="D15560" t="s">
        <v>2193</v>
      </c>
      <c r="E15560" t="s">
        <v>2194</v>
      </c>
      <c r="F15560">
        <v>44.7</v>
      </c>
      <c r="G15560">
        <v>33.9</v>
      </c>
      <c r="H15560">
        <v>0.25</v>
      </c>
      <c r="I15560" t="s">
        <v>1816</v>
      </c>
      <c r="J15560">
        <v>139</v>
      </c>
      <c r="K15560">
        <v>6</v>
      </c>
      <c r="L15560" t="s">
        <v>2655</v>
      </c>
      <c r="M15560" t="s">
        <v>2378</v>
      </c>
      <c r="O15560">
        <v>36.86</v>
      </c>
      <c r="P15560" t="s">
        <v>2342</v>
      </c>
      <c r="S15560">
        <v>-21.26</v>
      </c>
      <c r="T15560">
        <v>0.1</v>
      </c>
      <c r="U15560" t="s">
        <v>2344</v>
      </c>
      <c r="V15560">
        <v>1</v>
      </c>
      <c r="W15560" t="s">
        <v>2552</v>
      </c>
      <c r="AB15560" t="s">
        <v>248</v>
      </c>
      <c r="AC15560" t="s">
        <v>2644</v>
      </c>
    </row>
    <row r="15561" spans="1:29" x14ac:dyDescent="0.3">
      <c r="A15561">
        <v>23527</v>
      </c>
      <c r="B15561" s="15" t="s">
        <v>1885</v>
      </c>
      <c r="C15561" t="str">
        <f>_xlfn.XLOOKUP($B15561, STANDARDS!$A:$A, STANDARDS!$B:$B,,0,2)</f>
        <v>Kacha River Succession</v>
      </c>
      <c r="D15561" t="s">
        <v>2193</v>
      </c>
      <c r="E15561" t="s">
        <v>2194</v>
      </c>
      <c r="F15561">
        <v>44.7</v>
      </c>
      <c r="G15561">
        <v>33.9</v>
      </c>
      <c r="H15561">
        <v>0.25</v>
      </c>
      <c r="I15561" t="s">
        <v>1816</v>
      </c>
      <c r="J15561">
        <v>139</v>
      </c>
      <c r="K15561">
        <v>6</v>
      </c>
      <c r="L15561" t="s">
        <v>2655</v>
      </c>
      <c r="M15561" t="s">
        <v>2377</v>
      </c>
      <c r="O15561">
        <v>50.83</v>
      </c>
      <c r="P15561" t="s">
        <v>2342</v>
      </c>
      <c r="S15561">
        <v>-20.58</v>
      </c>
      <c r="T15561">
        <v>0.1</v>
      </c>
      <c r="U15561" t="s">
        <v>2344</v>
      </c>
      <c r="V15561">
        <v>1</v>
      </c>
      <c r="W15561" t="s">
        <v>2552</v>
      </c>
      <c r="AB15561" t="s">
        <v>248</v>
      </c>
      <c r="AC15561" t="s">
        <v>2644</v>
      </c>
    </row>
    <row r="15562" spans="1:29" x14ac:dyDescent="0.3">
      <c r="A15562">
        <v>23528</v>
      </c>
      <c r="B15562" s="15" t="s">
        <v>1885</v>
      </c>
      <c r="C15562" t="str">
        <f>_xlfn.XLOOKUP($B15562, STANDARDS!$A:$A, STANDARDS!$B:$B,,0,2)</f>
        <v>Kacha River Succession</v>
      </c>
      <c r="D15562" t="s">
        <v>2193</v>
      </c>
      <c r="E15562" t="s">
        <v>2194</v>
      </c>
      <c r="F15562">
        <v>44.7</v>
      </c>
      <c r="G15562">
        <v>33.9</v>
      </c>
      <c r="H15562">
        <v>0.25</v>
      </c>
      <c r="I15562" t="s">
        <v>1816</v>
      </c>
      <c r="J15562">
        <v>139</v>
      </c>
      <c r="K15562">
        <v>6</v>
      </c>
      <c r="L15562" t="s">
        <v>2655</v>
      </c>
      <c r="M15562" t="s">
        <v>2378</v>
      </c>
      <c r="O15562">
        <v>36.83</v>
      </c>
      <c r="P15562" t="s">
        <v>2342</v>
      </c>
      <c r="S15562">
        <v>-21.04</v>
      </c>
      <c r="T15562">
        <v>0.1</v>
      </c>
      <c r="U15562" t="s">
        <v>2344</v>
      </c>
      <c r="V15562">
        <v>1</v>
      </c>
      <c r="W15562" t="s">
        <v>2552</v>
      </c>
      <c r="AB15562" t="s">
        <v>248</v>
      </c>
      <c r="AC15562" t="s">
        <v>2644</v>
      </c>
    </row>
    <row r="15563" spans="1:29" x14ac:dyDescent="0.3">
      <c r="A15563">
        <v>23529</v>
      </c>
      <c r="B15563" s="15" t="s">
        <v>1885</v>
      </c>
      <c r="C15563" t="str">
        <f>_xlfn.XLOOKUP($B15563, STANDARDS!$A:$A, STANDARDS!$B:$B,,0,2)</f>
        <v>Kacha River Succession</v>
      </c>
      <c r="D15563" t="s">
        <v>2193</v>
      </c>
      <c r="E15563" t="s">
        <v>2194</v>
      </c>
      <c r="F15563">
        <v>44.7</v>
      </c>
      <c r="G15563">
        <v>33.9</v>
      </c>
      <c r="H15563">
        <v>0.25</v>
      </c>
      <c r="I15563" t="s">
        <v>1816</v>
      </c>
      <c r="J15563">
        <v>139</v>
      </c>
      <c r="K15563">
        <v>6</v>
      </c>
      <c r="L15563" t="s">
        <v>2655</v>
      </c>
      <c r="M15563" t="s">
        <v>2378</v>
      </c>
      <c r="O15563">
        <v>26.63</v>
      </c>
      <c r="P15563" t="s">
        <v>2342</v>
      </c>
      <c r="S15563">
        <v>-21.78</v>
      </c>
      <c r="T15563">
        <v>0.1</v>
      </c>
      <c r="U15563" t="s">
        <v>2344</v>
      </c>
      <c r="V15563">
        <v>1</v>
      </c>
      <c r="W15563" t="s">
        <v>2552</v>
      </c>
      <c r="AB15563" t="s">
        <v>248</v>
      </c>
      <c r="AC15563" t="s">
        <v>2644</v>
      </c>
    </row>
    <row r="15564" spans="1:29" x14ac:dyDescent="0.3">
      <c r="A15564">
        <v>23530</v>
      </c>
      <c r="B15564" s="15" t="s">
        <v>1885</v>
      </c>
      <c r="C15564" t="str">
        <f>_xlfn.XLOOKUP($B15564, STANDARDS!$A:$A, STANDARDS!$B:$B,,0,2)</f>
        <v>Kacha River Succession</v>
      </c>
      <c r="D15564" t="s">
        <v>2193</v>
      </c>
      <c r="E15564" t="s">
        <v>2194</v>
      </c>
      <c r="F15564">
        <v>44.7</v>
      </c>
      <c r="G15564">
        <v>33.9</v>
      </c>
      <c r="H15564">
        <v>0.25</v>
      </c>
      <c r="I15564" t="s">
        <v>1816</v>
      </c>
      <c r="J15564">
        <v>139</v>
      </c>
      <c r="K15564">
        <v>6</v>
      </c>
      <c r="L15564" t="s">
        <v>2655</v>
      </c>
      <c r="M15564" t="s">
        <v>2377</v>
      </c>
      <c r="O15564">
        <v>46.48</v>
      </c>
      <c r="P15564" t="s">
        <v>2342</v>
      </c>
      <c r="S15564">
        <v>-21.22</v>
      </c>
      <c r="T15564">
        <v>0.1</v>
      </c>
      <c r="U15564" t="s">
        <v>2344</v>
      </c>
      <c r="V15564">
        <v>1</v>
      </c>
      <c r="W15564" t="s">
        <v>2552</v>
      </c>
      <c r="AB15564" t="s">
        <v>248</v>
      </c>
      <c r="AC15564" t="s">
        <v>2644</v>
      </c>
    </row>
    <row r="15565" spans="1:29" x14ac:dyDescent="0.3">
      <c r="A15565">
        <v>23531</v>
      </c>
      <c r="B15565" s="15" t="s">
        <v>1885</v>
      </c>
      <c r="C15565" t="str">
        <f>_xlfn.XLOOKUP($B15565, STANDARDS!$A:$A, STANDARDS!$B:$B,,0,2)</f>
        <v>Kacha River Succession</v>
      </c>
      <c r="D15565" t="s">
        <v>2193</v>
      </c>
      <c r="E15565" t="s">
        <v>2194</v>
      </c>
      <c r="F15565">
        <v>44.7</v>
      </c>
      <c r="G15565">
        <v>33.9</v>
      </c>
      <c r="H15565">
        <v>0.25</v>
      </c>
      <c r="I15565" t="s">
        <v>1816</v>
      </c>
      <c r="J15565">
        <v>139</v>
      </c>
      <c r="K15565">
        <v>6</v>
      </c>
      <c r="L15565" t="s">
        <v>2655</v>
      </c>
      <c r="M15565" t="s">
        <v>2377</v>
      </c>
      <c r="O15565">
        <v>45.05</v>
      </c>
      <c r="P15565" t="s">
        <v>2342</v>
      </c>
      <c r="S15565">
        <v>-19.47</v>
      </c>
      <c r="T15565">
        <v>0.1</v>
      </c>
      <c r="U15565" t="s">
        <v>2344</v>
      </c>
      <c r="V15565">
        <v>1</v>
      </c>
      <c r="W15565" t="s">
        <v>2552</v>
      </c>
      <c r="AB15565" t="s">
        <v>248</v>
      </c>
      <c r="AC15565" t="s">
        <v>2644</v>
      </c>
    </row>
    <row r="15566" spans="1:29" x14ac:dyDescent="0.3">
      <c r="A15566">
        <v>23532</v>
      </c>
      <c r="B15566" s="15" t="s">
        <v>1885</v>
      </c>
      <c r="C15566" t="str">
        <f>_xlfn.XLOOKUP($B15566, STANDARDS!$A:$A, STANDARDS!$B:$B,,0,2)</f>
        <v>Kacha River Succession</v>
      </c>
      <c r="D15566" t="s">
        <v>2193</v>
      </c>
      <c r="E15566" t="s">
        <v>2194</v>
      </c>
      <c r="F15566">
        <v>44.7</v>
      </c>
      <c r="G15566">
        <v>33.9</v>
      </c>
      <c r="H15566">
        <v>0.25</v>
      </c>
      <c r="I15566" t="s">
        <v>1816</v>
      </c>
      <c r="J15566">
        <v>139</v>
      </c>
      <c r="K15566">
        <v>6</v>
      </c>
      <c r="L15566" t="s">
        <v>2655</v>
      </c>
      <c r="M15566" t="s">
        <v>2379</v>
      </c>
      <c r="O15566">
        <v>42.99</v>
      </c>
      <c r="P15566" t="s">
        <v>2342</v>
      </c>
      <c r="S15566">
        <v>-20.95</v>
      </c>
      <c r="T15566">
        <v>0.1</v>
      </c>
      <c r="U15566" t="s">
        <v>2344</v>
      </c>
      <c r="V15566">
        <v>1</v>
      </c>
      <c r="W15566" t="s">
        <v>2552</v>
      </c>
      <c r="AB15566" t="s">
        <v>248</v>
      </c>
      <c r="AC15566" t="s">
        <v>2644</v>
      </c>
    </row>
    <row r="15567" spans="1:29" x14ac:dyDescent="0.3">
      <c r="A15567">
        <v>23533</v>
      </c>
      <c r="B15567" s="15" t="s">
        <v>1885</v>
      </c>
      <c r="C15567" t="str">
        <f>_xlfn.XLOOKUP($B15567, STANDARDS!$A:$A, STANDARDS!$B:$B,,0,2)</f>
        <v>Kacha River Succession</v>
      </c>
      <c r="D15567" t="s">
        <v>2193</v>
      </c>
      <c r="E15567" t="s">
        <v>2194</v>
      </c>
      <c r="F15567">
        <v>44.7</v>
      </c>
      <c r="G15567">
        <v>33.9</v>
      </c>
      <c r="H15567">
        <v>0.25</v>
      </c>
      <c r="I15567" t="s">
        <v>1816</v>
      </c>
      <c r="J15567">
        <v>139</v>
      </c>
      <c r="K15567">
        <v>6</v>
      </c>
      <c r="L15567" t="s">
        <v>2655</v>
      </c>
      <c r="M15567" t="s">
        <v>2378</v>
      </c>
      <c r="O15567">
        <v>26.71</v>
      </c>
      <c r="P15567" t="s">
        <v>2342</v>
      </c>
      <c r="S15567">
        <v>-19.91</v>
      </c>
      <c r="T15567">
        <v>0.1</v>
      </c>
      <c r="U15567" t="s">
        <v>2344</v>
      </c>
      <c r="V15567">
        <v>1</v>
      </c>
      <c r="W15567" t="s">
        <v>2552</v>
      </c>
      <c r="AB15567" t="s">
        <v>248</v>
      </c>
      <c r="AC15567" t="s">
        <v>2644</v>
      </c>
    </row>
    <row r="15568" spans="1:29" x14ac:dyDescent="0.3">
      <c r="A15568">
        <v>23534</v>
      </c>
      <c r="B15568" s="15" t="s">
        <v>1885</v>
      </c>
      <c r="C15568" t="str">
        <f>_xlfn.XLOOKUP($B15568, STANDARDS!$A:$A, STANDARDS!$B:$B,,0,2)</f>
        <v>Kacha River Succession</v>
      </c>
      <c r="D15568" t="s">
        <v>2193</v>
      </c>
      <c r="E15568" t="s">
        <v>2194</v>
      </c>
      <c r="F15568">
        <v>44.7</v>
      </c>
      <c r="G15568">
        <v>33.9</v>
      </c>
      <c r="H15568">
        <v>0.25</v>
      </c>
      <c r="I15568" t="s">
        <v>1816</v>
      </c>
      <c r="J15568">
        <v>139</v>
      </c>
      <c r="K15568">
        <v>6</v>
      </c>
      <c r="L15568" t="s">
        <v>2655</v>
      </c>
      <c r="M15568" t="s">
        <v>2378</v>
      </c>
      <c r="O15568">
        <v>30.96</v>
      </c>
      <c r="P15568" t="s">
        <v>2342</v>
      </c>
      <c r="S15568">
        <v>-18.89</v>
      </c>
      <c r="T15568">
        <v>0.1</v>
      </c>
      <c r="U15568" t="s">
        <v>2344</v>
      </c>
      <c r="V15568">
        <v>1</v>
      </c>
      <c r="W15568" t="s">
        <v>2552</v>
      </c>
      <c r="AB15568" t="s">
        <v>248</v>
      </c>
      <c r="AC15568" t="s">
        <v>2644</v>
      </c>
    </row>
    <row r="15569" spans="1:29" x14ac:dyDescent="0.3">
      <c r="A15569">
        <v>23535</v>
      </c>
      <c r="B15569" s="15" t="s">
        <v>1885</v>
      </c>
      <c r="C15569" t="str">
        <f>_xlfn.XLOOKUP($B15569, STANDARDS!$A:$A, STANDARDS!$B:$B,,0,2)</f>
        <v>Kacha River Succession</v>
      </c>
      <c r="D15569" t="s">
        <v>2193</v>
      </c>
      <c r="E15569" t="s">
        <v>2194</v>
      </c>
      <c r="F15569">
        <v>44.7</v>
      </c>
      <c r="G15569">
        <v>33.9</v>
      </c>
      <c r="H15569">
        <v>0.25</v>
      </c>
      <c r="I15569" t="s">
        <v>1816</v>
      </c>
      <c r="J15569">
        <v>139</v>
      </c>
      <c r="K15569">
        <v>6</v>
      </c>
      <c r="L15569" t="s">
        <v>2655</v>
      </c>
      <c r="M15569" t="s">
        <v>2379</v>
      </c>
      <c r="O15569">
        <v>35.450000000000003</v>
      </c>
      <c r="P15569" t="s">
        <v>2342</v>
      </c>
      <c r="S15569">
        <v>-20.28</v>
      </c>
      <c r="T15569">
        <v>0.1</v>
      </c>
      <c r="U15569" t="s">
        <v>2344</v>
      </c>
      <c r="V15569">
        <v>1</v>
      </c>
      <c r="W15569" t="s">
        <v>2552</v>
      </c>
      <c r="AB15569" t="s">
        <v>248</v>
      </c>
      <c r="AC15569" t="s">
        <v>2644</v>
      </c>
    </row>
    <row r="15570" spans="1:29" x14ac:dyDescent="0.3">
      <c r="A15570">
        <v>23536</v>
      </c>
      <c r="B15570" s="15" t="s">
        <v>1885</v>
      </c>
      <c r="C15570" t="str">
        <f>_xlfn.XLOOKUP($B15570, STANDARDS!$A:$A, STANDARDS!$B:$B,,0,2)</f>
        <v>Kacha River Succession</v>
      </c>
      <c r="D15570" t="s">
        <v>2193</v>
      </c>
      <c r="E15570" t="s">
        <v>2194</v>
      </c>
      <c r="F15570">
        <v>44.7</v>
      </c>
      <c r="G15570">
        <v>33.9</v>
      </c>
      <c r="H15570">
        <v>0.25</v>
      </c>
      <c r="I15570" t="s">
        <v>1816</v>
      </c>
      <c r="J15570">
        <v>139</v>
      </c>
      <c r="K15570">
        <v>6</v>
      </c>
      <c r="L15570" t="s">
        <v>2655</v>
      </c>
      <c r="M15570" t="s">
        <v>2377</v>
      </c>
      <c r="O15570">
        <v>37.979999999999997</v>
      </c>
      <c r="P15570" t="s">
        <v>2342</v>
      </c>
      <c r="S15570">
        <v>-19.79</v>
      </c>
      <c r="T15570">
        <v>0.1</v>
      </c>
      <c r="U15570" t="s">
        <v>2344</v>
      </c>
      <c r="V15570">
        <v>1</v>
      </c>
      <c r="W15570" t="s">
        <v>2552</v>
      </c>
      <c r="AB15570" t="s">
        <v>248</v>
      </c>
      <c r="AC15570" t="s">
        <v>2644</v>
      </c>
    </row>
    <row r="15571" spans="1:29" x14ac:dyDescent="0.3">
      <c r="A15571">
        <v>23537</v>
      </c>
      <c r="B15571" s="15" t="s">
        <v>1885</v>
      </c>
      <c r="C15571" t="str">
        <f>_xlfn.XLOOKUP($B15571, STANDARDS!$A:$A, STANDARDS!$B:$B,,0,2)</f>
        <v>Kacha River Succession</v>
      </c>
      <c r="D15571" t="s">
        <v>2193</v>
      </c>
      <c r="E15571" t="s">
        <v>2194</v>
      </c>
      <c r="F15571">
        <v>44.7</v>
      </c>
      <c r="G15571">
        <v>33.9</v>
      </c>
      <c r="H15571">
        <v>0.25</v>
      </c>
      <c r="I15571" t="s">
        <v>1816</v>
      </c>
      <c r="J15571">
        <v>139</v>
      </c>
      <c r="K15571">
        <v>6</v>
      </c>
      <c r="L15571" t="s">
        <v>2655</v>
      </c>
      <c r="M15571" t="s">
        <v>2378</v>
      </c>
      <c r="O15571">
        <v>24.13</v>
      </c>
      <c r="P15571" t="s">
        <v>2342</v>
      </c>
      <c r="S15571">
        <v>-20.13</v>
      </c>
      <c r="T15571">
        <v>0.1</v>
      </c>
      <c r="U15571" t="s">
        <v>2344</v>
      </c>
      <c r="V15571">
        <v>1</v>
      </c>
      <c r="W15571" t="s">
        <v>2552</v>
      </c>
      <c r="AB15571" t="s">
        <v>248</v>
      </c>
      <c r="AC15571" t="s">
        <v>2644</v>
      </c>
    </row>
    <row r="15572" spans="1:29" x14ac:dyDescent="0.3">
      <c r="A15572">
        <v>23538</v>
      </c>
      <c r="B15572" s="15" t="s">
        <v>1885</v>
      </c>
      <c r="C15572" t="str">
        <f>_xlfn.XLOOKUP($B15572, STANDARDS!$A:$A, STANDARDS!$B:$B,,0,2)</f>
        <v>Kacha River Succession</v>
      </c>
      <c r="D15572" t="s">
        <v>2193</v>
      </c>
      <c r="E15572" t="s">
        <v>2194</v>
      </c>
      <c r="F15572">
        <v>44.7</v>
      </c>
      <c r="G15572">
        <v>33.9</v>
      </c>
      <c r="H15572">
        <v>0.25</v>
      </c>
      <c r="I15572" t="s">
        <v>1816</v>
      </c>
      <c r="J15572">
        <v>139</v>
      </c>
      <c r="K15572">
        <v>6</v>
      </c>
      <c r="L15572" t="s">
        <v>2655</v>
      </c>
      <c r="M15572" t="s">
        <v>2378</v>
      </c>
      <c r="O15572">
        <v>40.82</v>
      </c>
      <c r="P15572" t="s">
        <v>2342</v>
      </c>
      <c r="S15572">
        <v>-20.94</v>
      </c>
      <c r="T15572">
        <v>0.1</v>
      </c>
      <c r="U15572" t="s">
        <v>2344</v>
      </c>
      <c r="V15572">
        <v>1</v>
      </c>
      <c r="W15572" t="s">
        <v>2552</v>
      </c>
      <c r="AB15572" t="s">
        <v>248</v>
      </c>
      <c r="AC15572" t="s">
        <v>2644</v>
      </c>
    </row>
    <row r="15573" spans="1:29" x14ac:dyDescent="0.3">
      <c r="A15573">
        <v>23539</v>
      </c>
      <c r="B15573" s="15" t="s">
        <v>1885</v>
      </c>
      <c r="C15573" t="str">
        <f>_xlfn.XLOOKUP($B15573, STANDARDS!$A:$A, STANDARDS!$B:$B,,0,2)</f>
        <v>Kacha River Succession</v>
      </c>
      <c r="D15573" t="s">
        <v>2193</v>
      </c>
      <c r="E15573" t="s">
        <v>2194</v>
      </c>
      <c r="F15573">
        <v>44.7</v>
      </c>
      <c r="G15573">
        <v>33.9</v>
      </c>
      <c r="H15573">
        <v>0.25</v>
      </c>
      <c r="I15573" t="s">
        <v>1816</v>
      </c>
      <c r="J15573">
        <v>139</v>
      </c>
      <c r="K15573">
        <v>6</v>
      </c>
      <c r="L15573" t="s">
        <v>2655</v>
      </c>
      <c r="M15573" t="s">
        <v>2379</v>
      </c>
      <c r="O15573">
        <v>42.95</v>
      </c>
      <c r="P15573" t="s">
        <v>2342</v>
      </c>
      <c r="S15573">
        <v>-20.23</v>
      </c>
      <c r="T15573">
        <v>0.1</v>
      </c>
      <c r="U15573" t="s">
        <v>2344</v>
      </c>
      <c r="V15573">
        <v>1</v>
      </c>
      <c r="W15573" t="s">
        <v>2552</v>
      </c>
      <c r="AB15573" t="s">
        <v>248</v>
      </c>
      <c r="AC15573" t="s">
        <v>2644</v>
      </c>
    </row>
    <row r="15574" spans="1:29" x14ac:dyDescent="0.3">
      <c r="A15574">
        <v>23540</v>
      </c>
      <c r="B15574" s="15" t="s">
        <v>1885</v>
      </c>
      <c r="C15574" t="str">
        <f>_xlfn.XLOOKUP($B15574, STANDARDS!$A:$A, STANDARDS!$B:$B,,0,2)</f>
        <v>Kacha River Succession</v>
      </c>
      <c r="D15574" t="s">
        <v>2193</v>
      </c>
      <c r="E15574" t="s">
        <v>2194</v>
      </c>
      <c r="F15574">
        <v>44.7</v>
      </c>
      <c r="G15574">
        <v>33.9</v>
      </c>
      <c r="H15574">
        <v>0.25</v>
      </c>
      <c r="I15574" t="s">
        <v>1816</v>
      </c>
      <c r="J15574">
        <v>139</v>
      </c>
      <c r="K15574">
        <v>6</v>
      </c>
      <c r="L15574" t="s">
        <v>2655</v>
      </c>
      <c r="M15574" t="s">
        <v>2379</v>
      </c>
      <c r="O15574">
        <v>37.85</v>
      </c>
      <c r="P15574" t="s">
        <v>2342</v>
      </c>
      <c r="S15574">
        <v>-19.47</v>
      </c>
      <c r="T15574">
        <v>0.1</v>
      </c>
      <c r="U15574" t="s">
        <v>2344</v>
      </c>
      <c r="V15574">
        <v>1</v>
      </c>
      <c r="W15574" t="s">
        <v>2552</v>
      </c>
      <c r="AB15574" t="s">
        <v>248</v>
      </c>
      <c r="AC15574" t="s">
        <v>2644</v>
      </c>
    </row>
    <row r="15575" spans="1:29" x14ac:dyDescent="0.3">
      <c r="A15575">
        <v>23541</v>
      </c>
      <c r="B15575" s="15" t="s">
        <v>1885</v>
      </c>
      <c r="C15575" t="str">
        <f>_xlfn.XLOOKUP($B15575, STANDARDS!$A:$A, STANDARDS!$B:$B,,0,2)</f>
        <v>Kacha River Succession</v>
      </c>
      <c r="D15575" t="s">
        <v>2193</v>
      </c>
      <c r="E15575" t="s">
        <v>2194</v>
      </c>
      <c r="F15575">
        <v>44.7</v>
      </c>
      <c r="G15575">
        <v>33.9</v>
      </c>
      <c r="H15575">
        <v>0.25</v>
      </c>
      <c r="I15575" t="s">
        <v>1816</v>
      </c>
      <c r="J15575">
        <v>139</v>
      </c>
      <c r="K15575">
        <v>6</v>
      </c>
      <c r="L15575" t="s">
        <v>2655</v>
      </c>
      <c r="M15575" t="s">
        <v>2378</v>
      </c>
      <c r="O15575">
        <v>42.73</v>
      </c>
      <c r="P15575" t="s">
        <v>2342</v>
      </c>
      <c r="S15575">
        <v>-19.38</v>
      </c>
      <c r="T15575">
        <v>0.1</v>
      </c>
      <c r="U15575" t="s">
        <v>2344</v>
      </c>
      <c r="V15575">
        <v>1</v>
      </c>
      <c r="W15575" t="s">
        <v>2552</v>
      </c>
      <c r="AB15575" t="s">
        <v>248</v>
      </c>
      <c r="AC15575" t="s">
        <v>2644</v>
      </c>
    </row>
    <row r="15576" spans="1:29" x14ac:dyDescent="0.3">
      <c r="A15576">
        <v>23542</v>
      </c>
      <c r="B15576" s="15" t="s">
        <v>1885</v>
      </c>
      <c r="C15576" t="str">
        <f>_xlfn.XLOOKUP($B15576, STANDARDS!$A:$A, STANDARDS!$B:$B,,0,2)</f>
        <v>Kacha River Succession</v>
      </c>
      <c r="D15576" t="s">
        <v>2193</v>
      </c>
      <c r="E15576" t="s">
        <v>2194</v>
      </c>
      <c r="F15576">
        <v>44.7</v>
      </c>
      <c r="G15576">
        <v>33.9</v>
      </c>
      <c r="H15576">
        <v>0.25</v>
      </c>
      <c r="I15576" t="s">
        <v>1816</v>
      </c>
      <c r="J15576">
        <v>139</v>
      </c>
      <c r="K15576">
        <v>6</v>
      </c>
      <c r="L15576" t="s">
        <v>2655</v>
      </c>
      <c r="M15576" t="s">
        <v>2379</v>
      </c>
      <c r="O15576">
        <v>40.93</v>
      </c>
      <c r="P15576" t="s">
        <v>2342</v>
      </c>
      <c r="S15576">
        <v>-21.22</v>
      </c>
      <c r="T15576">
        <v>0.1</v>
      </c>
      <c r="U15576" t="s">
        <v>2344</v>
      </c>
      <c r="V15576">
        <v>1</v>
      </c>
      <c r="W15576" t="s">
        <v>2552</v>
      </c>
      <c r="AB15576" t="s">
        <v>248</v>
      </c>
      <c r="AC15576" t="s">
        <v>2644</v>
      </c>
    </row>
    <row r="15577" spans="1:29" x14ac:dyDescent="0.3">
      <c r="A15577">
        <v>23543</v>
      </c>
      <c r="B15577" s="15" t="s">
        <v>1885</v>
      </c>
      <c r="C15577" t="str">
        <f>_xlfn.XLOOKUP($B15577, STANDARDS!$A:$A, STANDARDS!$B:$B,,0,2)</f>
        <v>Kacha River Succession</v>
      </c>
      <c r="D15577" t="s">
        <v>2193</v>
      </c>
      <c r="E15577" t="s">
        <v>2194</v>
      </c>
      <c r="F15577">
        <v>44.7</v>
      </c>
      <c r="G15577">
        <v>33.9</v>
      </c>
      <c r="H15577">
        <v>0.25</v>
      </c>
      <c r="I15577" t="s">
        <v>1816</v>
      </c>
      <c r="J15577">
        <v>139</v>
      </c>
      <c r="K15577">
        <v>6</v>
      </c>
      <c r="L15577" t="s">
        <v>2655</v>
      </c>
      <c r="M15577" t="s">
        <v>2378</v>
      </c>
      <c r="O15577">
        <v>26.63</v>
      </c>
      <c r="P15577" t="s">
        <v>2342</v>
      </c>
      <c r="S15577">
        <v>-19.78</v>
      </c>
      <c r="T15577">
        <v>0.1</v>
      </c>
      <c r="U15577" t="s">
        <v>2344</v>
      </c>
      <c r="V15577">
        <v>1</v>
      </c>
      <c r="W15577" t="s">
        <v>2552</v>
      </c>
      <c r="AB15577" t="s">
        <v>248</v>
      </c>
      <c r="AC15577" t="s">
        <v>2644</v>
      </c>
    </row>
    <row r="15578" spans="1:29" x14ac:dyDescent="0.3">
      <c r="A15578">
        <v>23544</v>
      </c>
      <c r="B15578" s="15" t="s">
        <v>1885</v>
      </c>
      <c r="C15578" t="str">
        <f>_xlfn.XLOOKUP($B15578, STANDARDS!$A:$A, STANDARDS!$B:$B,,0,2)</f>
        <v>Kacha River Succession</v>
      </c>
      <c r="D15578" t="s">
        <v>2193</v>
      </c>
      <c r="E15578" t="s">
        <v>2194</v>
      </c>
      <c r="F15578">
        <v>44.7</v>
      </c>
      <c r="G15578">
        <v>33.9</v>
      </c>
      <c r="H15578">
        <v>0.25</v>
      </c>
      <c r="I15578" t="s">
        <v>1816</v>
      </c>
      <c r="J15578">
        <v>139</v>
      </c>
      <c r="K15578">
        <v>6</v>
      </c>
      <c r="L15578" t="s">
        <v>2655</v>
      </c>
      <c r="M15578" t="s">
        <v>2378</v>
      </c>
      <c r="O15578">
        <v>31.69</v>
      </c>
      <c r="P15578" t="s">
        <v>2342</v>
      </c>
      <c r="S15578">
        <v>-18.170000000000002</v>
      </c>
      <c r="T15578">
        <v>0.1</v>
      </c>
      <c r="U15578" t="s">
        <v>2344</v>
      </c>
      <c r="V15578">
        <v>1</v>
      </c>
      <c r="W15578" t="s">
        <v>2552</v>
      </c>
      <c r="AB15578" t="s">
        <v>248</v>
      </c>
      <c r="AC15578" t="s">
        <v>2644</v>
      </c>
    </row>
    <row r="15579" spans="1:29" x14ac:dyDescent="0.3">
      <c r="A15579">
        <v>23545</v>
      </c>
      <c r="B15579" s="15" t="s">
        <v>1885</v>
      </c>
      <c r="C15579" t="str">
        <f>_xlfn.XLOOKUP($B15579, STANDARDS!$A:$A, STANDARDS!$B:$B,,0,2)</f>
        <v>Kacha River Succession</v>
      </c>
      <c r="D15579" t="s">
        <v>2193</v>
      </c>
      <c r="E15579" t="s">
        <v>2194</v>
      </c>
      <c r="F15579">
        <v>44.7</v>
      </c>
      <c r="G15579">
        <v>33.9</v>
      </c>
      <c r="H15579">
        <v>0.25</v>
      </c>
      <c r="I15579" t="s">
        <v>1816</v>
      </c>
      <c r="J15579">
        <v>139</v>
      </c>
      <c r="K15579">
        <v>6</v>
      </c>
      <c r="L15579" t="s">
        <v>2655</v>
      </c>
      <c r="M15579" t="s">
        <v>2378</v>
      </c>
      <c r="O15579">
        <v>45.51</v>
      </c>
      <c r="P15579" t="s">
        <v>2342</v>
      </c>
      <c r="S15579">
        <v>-20.2</v>
      </c>
      <c r="T15579">
        <v>0.1</v>
      </c>
      <c r="U15579" t="s">
        <v>2344</v>
      </c>
      <c r="V15579">
        <v>1</v>
      </c>
      <c r="W15579" t="s">
        <v>2552</v>
      </c>
      <c r="AB15579" t="s">
        <v>248</v>
      </c>
      <c r="AC15579" t="s">
        <v>2644</v>
      </c>
    </row>
    <row r="15580" spans="1:29" x14ac:dyDescent="0.3">
      <c r="A15580">
        <v>23546</v>
      </c>
      <c r="B15580" s="15" t="s">
        <v>1885</v>
      </c>
      <c r="C15580" t="str">
        <f>_xlfn.XLOOKUP($B15580, STANDARDS!$A:$A, STANDARDS!$B:$B,,0,2)</f>
        <v>Kacha River Succession</v>
      </c>
      <c r="D15580" t="s">
        <v>2193</v>
      </c>
      <c r="E15580" t="s">
        <v>2194</v>
      </c>
      <c r="F15580">
        <v>44.7</v>
      </c>
      <c r="G15580">
        <v>33.9</v>
      </c>
      <c r="H15580">
        <v>0.25</v>
      </c>
      <c r="I15580" t="s">
        <v>1816</v>
      </c>
      <c r="J15580">
        <v>139</v>
      </c>
      <c r="K15580">
        <v>6</v>
      </c>
      <c r="L15580" t="s">
        <v>2655</v>
      </c>
      <c r="M15580" t="s">
        <v>2378</v>
      </c>
      <c r="O15580">
        <v>30.39</v>
      </c>
      <c r="P15580" t="s">
        <v>2342</v>
      </c>
      <c r="S15580">
        <v>-19.75</v>
      </c>
      <c r="T15580">
        <v>0.1</v>
      </c>
      <c r="U15580" t="s">
        <v>2344</v>
      </c>
      <c r="V15580">
        <v>1</v>
      </c>
      <c r="W15580" t="s">
        <v>2552</v>
      </c>
      <c r="AB15580" t="s">
        <v>248</v>
      </c>
      <c r="AC15580" t="s">
        <v>2644</v>
      </c>
    </row>
    <row r="15581" spans="1:29" x14ac:dyDescent="0.3">
      <c r="A15581">
        <v>23547</v>
      </c>
      <c r="B15581" s="15" t="s">
        <v>1885</v>
      </c>
      <c r="C15581" t="str">
        <f>_xlfn.XLOOKUP($B15581, STANDARDS!$A:$A, STANDARDS!$B:$B,,0,2)</f>
        <v>Kacha River Succession</v>
      </c>
      <c r="D15581" t="s">
        <v>2193</v>
      </c>
      <c r="E15581" t="s">
        <v>2194</v>
      </c>
      <c r="F15581">
        <v>44.7</v>
      </c>
      <c r="G15581">
        <v>33.9</v>
      </c>
      <c r="H15581">
        <v>0.25</v>
      </c>
      <c r="I15581" t="s">
        <v>1816</v>
      </c>
      <c r="J15581">
        <v>139</v>
      </c>
      <c r="K15581">
        <v>6</v>
      </c>
      <c r="L15581" t="s">
        <v>2655</v>
      </c>
      <c r="M15581" t="s">
        <v>2378</v>
      </c>
      <c r="O15581">
        <v>45.11</v>
      </c>
      <c r="P15581" t="s">
        <v>2342</v>
      </c>
      <c r="S15581">
        <v>-20.64</v>
      </c>
      <c r="T15581">
        <v>0.1</v>
      </c>
      <c r="U15581" t="s">
        <v>2344</v>
      </c>
      <c r="V15581">
        <v>1</v>
      </c>
      <c r="W15581" t="s">
        <v>2552</v>
      </c>
      <c r="AB15581" t="s">
        <v>248</v>
      </c>
      <c r="AC15581" t="s">
        <v>2644</v>
      </c>
    </row>
    <row r="15582" spans="1:29" x14ac:dyDescent="0.3">
      <c r="A15582">
        <v>23548</v>
      </c>
      <c r="B15582" s="15" t="s">
        <v>1885</v>
      </c>
      <c r="C15582" t="str">
        <f>_xlfn.XLOOKUP($B15582, STANDARDS!$A:$A, STANDARDS!$B:$B,,0,2)</f>
        <v>Kacha River Succession</v>
      </c>
      <c r="D15582" t="s">
        <v>2193</v>
      </c>
      <c r="E15582" t="s">
        <v>2194</v>
      </c>
      <c r="F15582">
        <v>44.7</v>
      </c>
      <c r="G15582">
        <v>33.9</v>
      </c>
      <c r="H15582">
        <v>0.25</v>
      </c>
      <c r="I15582" t="s">
        <v>1816</v>
      </c>
      <c r="J15582">
        <v>139</v>
      </c>
      <c r="K15582">
        <v>6</v>
      </c>
      <c r="L15582" t="s">
        <v>2655</v>
      </c>
      <c r="M15582" t="s">
        <v>2377</v>
      </c>
      <c r="O15582">
        <v>50.47</v>
      </c>
      <c r="P15582" t="s">
        <v>2342</v>
      </c>
      <c r="S15582">
        <v>-21.21</v>
      </c>
      <c r="T15582">
        <v>0.1</v>
      </c>
      <c r="U15582" t="s">
        <v>2344</v>
      </c>
      <c r="V15582">
        <v>1</v>
      </c>
      <c r="W15582" t="s">
        <v>2552</v>
      </c>
      <c r="AB15582" t="s">
        <v>248</v>
      </c>
      <c r="AC15582" t="s">
        <v>2644</v>
      </c>
    </row>
    <row r="15583" spans="1:29" x14ac:dyDescent="0.3">
      <c r="A15583">
        <v>23549</v>
      </c>
      <c r="B15583" s="15" t="s">
        <v>1885</v>
      </c>
      <c r="C15583" t="str">
        <f>_xlfn.XLOOKUP($B15583, STANDARDS!$A:$A, STANDARDS!$B:$B,,0,2)</f>
        <v>Kacha River Succession</v>
      </c>
      <c r="D15583" t="s">
        <v>2193</v>
      </c>
      <c r="E15583" t="s">
        <v>2194</v>
      </c>
      <c r="F15583">
        <v>44.7</v>
      </c>
      <c r="G15583">
        <v>33.9</v>
      </c>
      <c r="H15583">
        <v>0.25</v>
      </c>
      <c r="I15583" t="s">
        <v>1816</v>
      </c>
      <c r="J15583">
        <v>139</v>
      </c>
      <c r="K15583">
        <v>6</v>
      </c>
      <c r="L15583" t="s">
        <v>2655</v>
      </c>
      <c r="M15583" t="s">
        <v>2378</v>
      </c>
      <c r="O15583">
        <v>25.14</v>
      </c>
      <c r="P15583" t="s">
        <v>2342</v>
      </c>
      <c r="S15583">
        <v>-20.9</v>
      </c>
      <c r="T15583">
        <v>0.1</v>
      </c>
      <c r="U15583" t="s">
        <v>2344</v>
      </c>
      <c r="V15583">
        <v>1</v>
      </c>
      <c r="W15583" t="s">
        <v>2552</v>
      </c>
      <c r="AB15583" t="s">
        <v>248</v>
      </c>
      <c r="AC15583" t="s">
        <v>2644</v>
      </c>
    </row>
    <row r="15584" spans="1:29" x14ac:dyDescent="0.3">
      <c r="A15584">
        <v>23550</v>
      </c>
      <c r="B15584" s="15" t="s">
        <v>1885</v>
      </c>
      <c r="C15584" t="str">
        <f>_xlfn.XLOOKUP($B15584, STANDARDS!$A:$A, STANDARDS!$B:$B,,0,2)</f>
        <v>Kacha River Succession</v>
      </c>
      <c r="D15584" t="s">
        <v>2193</v>
      </c>
      <c r="E15584" t="s">
        <v>2194</v>
      </c>
      <c r="F15584">
        <v>44.7</v>
      </c>
      <c r="G15584">
        <v>33.9</v>
      </c>
      <c r="H15584">
        <v>0.25</v>
      </c>
      <c r="I15584" t="s">
        <v>1816</v>
      </c>
      <c r="J15584">
        <v>139</v>
      </c>
      <c r="K15584">
        <v>6</v>
      </c>
      <c r="L15584" t="s">
        <v>2655</v>
      </c>
      <c r="M15584" t="s">
        <v>2378</v>
      </c>
      <c r="O15584">
        <v>28.55</v>
      </c>
      <c r="P15584" t="s">
        <v>2342</v>
      </c>
      <c r="S15584">
        <v>-20.7</v>
      </c>
      <c r="T15584">
        <v>0.1</v>
      </c>
      <c r="U15584" t="s">
        <v>2344</v>
      </c>
      <c r="V15584">
        <v>1</v>
      </c>
      <c r="W15584" t="s">
        <v>2552</v>
      </c>
      <c r="AB15584" t="s">
        <v>248</v>
      </c>
      <c r="AC15584" t="s">
        <v>2644</v>
      </c>
    </row>
    <row r="15585" spans="1:29" x14ac:dyDescent="0.3">
      <c r="A15585">
        <v>23551</v>
      </c>
      <c r="B15585" s="15" t="s">
        <v>1885</v>
      </c>
      <c r="C15585" t="str">
        <f>_xlfn.XLOOKUP($B15585, STANDARDS!$A:$A, STANDARDS!$B:$B,,0,2)</f>
        <v>Kacha River Succession</v>
      </c>
      <c r="D15585" t="s">
        <v>2193</v>
      </c>
      <c r="E15585" t="s">
        <v>2194</v>
      </c>
      <c r="F15585">
        <v>44.7</v>
      </c>
      <c r="G15585">
        <v>33.9</v>
      </c>
      <c r="H15585">
        <v>0.25</v>
      </c>
      <c r="I15585" t="s">
        <v>1816</v>
      </c>
      <c r="J15585">
        <v>139</v>
      </c>
      <c r="K15585">
        <v>6</v>
      </c>
      <c r="L15585" t="s">
        <v>2655</v>
      </c>
      <c r="M15585" t="s">
        <v>2377</v>
      </c>
      <c r="O15585">
        <v>47.48</v>
      </c>
      <c r="P15585" t="s">
        <v>2342</v>
      </c>
      <c r="S15585">
        <v>-21.08</v>
      </c>
      <c r="T15585">
        <v>0.1</v>
      </c>
      <c r="U15585" t="s">
        <v>2344</v>
      </c>
      <c r="V15585">
        <v>1</v>
      </c>
      <c r="W15585" t="s">
        <v>2552</v>
      </c>
      <c r="AB15585" t="s">
        <v>248</v>
      </c>
      <c r="AC15585" t="s">
        <v>2644</v>
      </c>
    </row>
    <row r="15586" spans="1:29" x14ac:dyDescent="0.3">
      <c r="A15586">
        <v>23552</v>
      </c>
      <c r="B15586" s="15" t="s">
        <v>1885</v>
      </c>
      <c r="C15586" t="str">
        <f>_xlfn.XLOOKUP($B15586, STANDARDS!$A:$A, STANDARDS!$B:$B,,0,2)</f>
        <v>Kacha River Succession</v>
      </c>
      <c r="D15586" t="s">
        <v>2193</v>
      </c>
      <c r="E15586" t="s">
        <v>2194</v>
      </c>
      <c r="F15586">
        <v>44.7</v>
      </c>
      <c r="G15586">
        <v>33.9</v>
      </c>
      <c r="H15586">
        <v>0.25</v>
      </c>
      <c r="I15586" t="s">
        <v>1816</v>
      </c>
      <c r="J15586">
        <v>139</v>
      </c>
      <c r="K15586">
        <v>6</v>
      </c>
      <c r="L15586" t="s">
        <v>2655</v>
      </c>
      <c r="M15586" t="s">
        <v>2378</v>
      </c>
      <c r="O15586">
        <v>51.05</v>
      </c>
      <c r="P15586" t="s">
        <v>2342</v>
      </c>
      <c r="S15586">
        <v>-20.73</v>
      </c>
      <c r="T15586">
        <v>0.1</v>
      </c>
      <c r="U15586" t="s">
        <v>2344</v>
      </c>
      <c r="V15586">
        <v>1</v>
      </c>
      <c r="W15586" t="s">
        <v>2552</v>
      </c>
      <c r="AB15586" t="s">
        <v>248</v>
      </c>
      <c r="AC15586" t="s">
        <v>2644</v>
      </c>
    </row>
    <row r="15587" spans="1:29" x14ac:dyDescent="0.3">
      <c r="A15587">
        <v>23553</v>
      </c>
      <c r="B15587" s="15" t="s">
        <v>1885</v>
      </c>
      <c r="C15587" t="str">
        <f>_xlfn.XLOOKUP($B15587, STANDARDS!$A:$A, STANDARDS!$B:$B,,0,2)</f>
        <v>Kacha River Succession</v>
      </c>
      <c r="D15587" t="s">
        <v>2193</v>
      </c>
      <c r="E15587" t="s">
        <v>2194</v>
      </c>
      <c r="F15587">
        <v>44.7</v>
      </c>
      <c r="G15587">
        <v>33.9</v>
      </c>
      <c r="H15587">
        <v>0.25</v>
      </c>
      <c r="I15587" t="s">
        <v>1816</v>
      </c>
      <c r="J15587">
        <v>139</v>
      </c>
      <c r="K15587">
        <v>6</v>
      </c>
      <c r="L15587" t="s">
        <v>2655</v>
      </c>
      <c r="M15587" t="s">
        <v>2377</v>
      </c>
      <c r="O15587">
        <v>34.840000000000003</v>
      </c>
      <c r="P15587" t="s">
        <v>2342</v>
      </c>
      <c r="S15587">
        <v>-21.9</v>
      </c>
      <c r="T15587">
        <v>0.1</v>
      </c>
      <c r="U15587" t="s">
        <v>2344</v>
      </c>
      <c r="V15587">
        <v>1</v>
      </c>
      <c r="W15587" t="s">
        <v>2552</v>
      </c>
      <c r="AB15587" t="s">
        <v>248</v>
      </c>
      <c r="AC15587" t="s">
        <v>2644</v>
      </c>
    </row>
    <row r="15588" spans="1:29" x14ac:dyDescent="0.3">
      <c r="A15588">
        <v>23554</v>
      </c>
      <c r="B15588" s="15" t="s">
        <v>1885</v>
      </c>
      <c r="C15588" t="str">
        <f>_xlfn.XLOOKUP($B15588, STANDARDS!$A:$A, STANDARDS!$B:$B,,0,2)</f>
        <v>Kacha River Succession</v>
      </c>
      <c r="D15588" t="s">
        <v>2193</v>
      </c>
      <c r="E15588" t="s">
        <v>2194</v>
      </c>
      <c r="F15588">
        <v>44.7</v>
      </c>
      <c r="G15588">
        <v>33.9</v>
      </c>
      <c r="H15588">
        <v>0.25</v>
      </c>
      <c r="I15588" t="s">
        <v>1816</v>
      </c>
      <c r="J15588">
        <v>139</v>
      </c>
      <c r="K15588">
        <v>6</v>
      </c>
      <c r="L15588" t="s">
        <v>2655</v>
      </c>
      <c r="M15588" t="s">
        <v>2379</v>
      </c>
      <c r="O15588">
        <v>47.48</v>
      </c>
      <c r="P15588" t="s">
        <v>2342</v>
      </c>
      <c r="S15588">
        <v>-21.08</v>
      </c>
      <c r="T15588">
        <v>0.1</v>
      </c>
      <c r="U15588" t="s">
        <v>2344</v>
      </c>
      <c r="V15588">
        <v>1</v>
      </c>
      <c r="W15588" t="s">
        <v>2552</v>
      </c>
      <c r="AB15588" t="s">
        <v>248</v>
      </c>
      <c r="AC15588" t="s">
        <v>2644</v>
      </c>
    </row>
    <row r="15589" spans="1:29" x14ac:dyDescent="0.3">
      <c r="A15589">
        <v>23555</v>
      </c>
      <c r="B15589" s="15" t="s">
        <v>1885</v>
      </c>
      <c r="C15589" t="str">
        <f>_xlfn.XLOOKUP($B15589, STANDARDS!$A:$A, STANDARDS!$B:$B,,0,2)</f>
        <v>Kacha River Succession</v>
      </c>
      <c r="D15589" t="s">
        <v>2193</v>
      </c>
      <c r="E15589" t="s">
        <v>2194</v>
      </c>
      <c r="F15589">
        <v>44.7</v>
      </c>
      <c r="G15589">
        <v>33.9</v>
      </c>
      <c r="H15589">
        <v>0.25</v>
      </c>
      <c r="I15589" t="s">
        <v>1816</v>
      </c>
      <c r="J15589">
        <v>139</v>
      </c>
      <c r="K15589">
        <v>6</v>
      </c>
      <c r="L15589" t="s">
        <v>2655</v>
      </c>
      <c r="M15589" t="s">
        <v>2378</v>
      </c>
      <c r="O15589">
        <v>37.29</v>
      </c>
      <c r="P15589" t="s">
        <v>2342</v>
      </c>
      <c r="S15589">
        <v>-19.489999999999998</v>
      </c>
      <c r="T15589">
        <v>0.1</v>
      </c>
      <c r="U15589" t="s">
        <v>2344</v>
      </c>
      <c r="V15589">
        <v>1</v>
      </c>
      <c r="W15589" t="s">
        <v>2552</v>
      </c>
      <c r="AB15589" t="s">
        <v>248</v>
      </c>
      <c r="AC15589" t="s">
        <v>2644</v>
      </c>
    </row>
    <row r="15590" spans="1:29" x14ac:dyDescent="0.3">
      <c r="A15590">
        <v>23556</v>
      </c>
      <c r="B15590" s="15" t="s">
        <v>1885</v>
      </c>
      <c r="C15590" t="str">
        <f>_xlfn.XLOOKUP($B15590, STANDARDS!$A:$A, STANDARDS!$B:$B,,0,2)</f>
        <v>Kacha River Succession</v>
      </c>
      <c r="D15590" t="s">
        <v>2193</v>
      </c>
      <c r="E15590" t="s">
        <v>2194</v>
      </c>
      <c r="F15590">
        <v>44.7</v>
      </c>
      <c r="G15590">
        <v>33.9</v>
      </c>
      <c r="H15590">
        <v>0.25</v>
      </c>
      <c r="I15590" t="s">
        <v>1816</v>
      </c>
      <c r="J15590">
        <v>139</v>
      </c>
      <c r="K15590">
        <v>6</v>
      </c>
      <c r="L15590" t="s">
        <v>2655</v>
      </c>
      <c r="M15590" t="s">
        <v>2379</v>
      </c>
      <c r="O15590">
        <v>49.56</v>
      </c>
      <c r="P15590" t="s">
        <v>2342</v>
      </c>
      <c r="S15590">
        <v>-20.420000000000002</v>
      </c>
      <c r="T15590">
        <v>0.1</v>
      </c>
      <c r="U15590" t="s">
        <v>2344</v>
      </c>
      <c r="V15590">
        <v>1</v>
      </c>
      <c r="W15590" t="s">
        <v>2552</v>
      </c>
      <c r="AB15590" t="s">
        <v>248</v>
      </c>
      <c r="AC15590" t="s">
        <v>2644</v>
      </c>
    </row>
    <row r="15591" spans="1:29" x14ac:dyDescent="0.3">
      <c r="A15591">
        <v>23557</v>
      </c>
      <c r="B15591" s="15" t="s">
        <v>1885</v>
      </c>
      <c r="C15591" t="str">
        <f>_xlfn.XLOOKUP($B15591, STANDARDS!$A:$A, STANDARDS!$B:$B,,0,2)</f>
        <v>Kacha River Succession</v>
      </c>
      <c r="D15591" t="s">
        <v>2193</v>
      </c>
      <c r="E15591" t="s">
        <v>2194</v>
      </c>
      <c r="F15591">
        <v>44.7</v>
      </c>
      <c r="G15591">
        <v>33.9</v>
      </c>
      <c r="H15591">
        <v>0.25</v>
      </c>
      <c r="I15591" t="s">
        <v>1816</v>
      </c>
      <c r="J15591">
        <v>139</v>
      </c>
      <c r="K15591">
        <v>6</v>
      </c>
      <c r="L15591" t="s">
        <v>2655</v>
      </c>
      <c r="M15591" t="s">
        <v>2378</v>
      </c>
      <c r="O15591">
        <v>44.37</v>
      </c>
      <c r="P15591" t="s">
        <v>2342</v>
      </c>
      <c r="S15591">
        <v>-20.190000000000001</v>
      </c>
      <c r="T15591">
        <v>0.1</v>
      </c>
      <c r="U15591" t="s">
        <v>2344</v>
      </c>
      <c r="V15591">
        <v>1</v>
      </c>
      <c r="W15591" t="s">
        <v>2552</v>
      </c>
      <c r="AB15591" t="s">
        <v>248</v>
      </c>
      <c r="AC15591" t="s">
        <v>2644</v>
      </c>
    </row>
    <row r="15592" spans="1:29" x14ac:dyDescent="0.3">
      <c r="A15592">
        <v>23558</v>
      </c>
      <c r="B15592" s="15" t="s">
        <v>1885</v>
      </c>
      <c r="C15592" t="str">
        <f>_xlfn.XLOOKUP($B15592, STANDARDS!$A:$A, STANDARDS!$B:$B,,0,2)</f>
        <v>Kacha River Succession</v>
      </c>
      <c r="D15592" t="s">
        <v>2193</v>
      </c>
      <c r="E15592" t="s">
        <v>2194</v>
      </c>
      <c r="F15592">
        <v>44.7</v>
      </c>
      <c r="G15592">
        <v>33.9</v>
      </c>
      <c r="H15592">
        <v>0.25</v>
      </c>
      <c r="I15592" t="s">
        <v>1816</v>
      </c>
      <c r="J15592">
        <v>139</v>
      </c>
      <c r="K15592">
        <v>6</v>
      </c>
      <c r="L15592" t="s">
        <v>2655</v>
      </c>
      <c r="M15592" t="s">
        <v>2378</v>
      </c>
      <c r="O15592">
        <v>34.200000000000003</v>
      </c>
      <c r="P15592" t="s">
        <v>2342</v>
      </c>
      <c r="S15592">
        <v>-20.76</v>
      </c>
      <c r="T15592">
        <v>0.1</v>
      </c>
      <c r="U15592" t="s">
        <v>2344</v>
      </c>
      <c r="V15592">
        <v>1</v>
      </c>
      <c r="W15592" t="s">
        <v>2552</v>
      </c>
      <c r="AB15592" t="s">
        <v>248</v>
      </c>
      <c r="AC15592" t="s">
        <v>2644</v>
      </c>
    </row>
    <row r="15593" spans="1:29" x14ac:dyDescent="0.3">
      <c r="A15593">
        <v>23559</v>
      </c>
      <c r="B15593" s="15" t="s">
        <v>1885</v>
      </c>
      <c r="C15593" t="str">
        <f>_xlfn.XLOOKUP($B15593, STANDARDS!$A:$A, STANDARDS!$B:$B,,0,2)</f>
        <v>Kacha River Succession</v>
      </c>
      <c r="D15593" t="s">
        <v>2193</v>
      </c>
      <c r="E15593" t="s">
        <v>2194</v>
      </c>
      <c r="F15593">
        <v>44.7</v>
      </c>
      <c r="G15593">
        <v>33.9</v>
      </c>
      <c r="H15593">
        <v>0.25</v>
      </c>
      <c r="I15593" t="s">
        <v>1816</v>
      </c>
      <c r="J15593">
        <v>139</v>
      </c>
      <c r="K15593">
        <v>6</v>
      </c>
      <c r="L15593" t="s">
        <v>2655</v>
      </c>
      <c r="M15593" t="s">
        <v>2379</v>
      </c>
      <c r="O15593">
        <v>38.64</v>
      </c>
      <c r="P15593" t="s">
        <v>2342</v>
      </c>
      <c r="S15593">
        <v>-19.37</v>
      </c>
      <c r="T15593">
        <v>0.1</v>
      </c>
      <c r="U15593" t="s">
        <v>2344</v>
      </c>
      <c r="V15593">
        <v>1</v>
      </c>
      <c r="W15593" t="s">
        <v>2552</v>
      </c>
      <c r="AB15593" t="s">
        <v>248</v>
      </c>
      <c r="AC15593" t="s">
        <v>2644</v>
      </c>
    </row>
    <row r="15594" spans="1:29" x14ac:dyDescent="0.3">
      <c r="A15594">
        <v>23560</v>
      </c>
      <c r="B15594" s="15" t="s">
        <v>1885</v>
      </c>
      <c r="C15594" t="str">
        <f>_xlfn.XLOOKUP($B15594, STANDARDS!$A:$A, STANDARDS!$B:$B,,0,2)</f>
        <v>Kacha River Succession</v>
      </c>
      <c r="D15594" t="s">
        <v>2193</v>
      </c>
      <c r="E15594" t="s">
        <v>2194</v>
      </c>
      <c r="F15594">
        <v>44.7</v>
      </c>
      <c r="G15594">
        <v>33.9</v>
      </c>
      <c r="H15594">
        <v>0.25</v>
      </c>
      <c r="I15594" t="s">
        <v>1816</v>
      </c>
      <c r="J15594">
        <v>139</v>
      </c>
      <c r="K15594">
        <v>6</v>
      </c>
      <c r="L15594" t="s">
        <v>2655</v>
      </c>
      <c r="M15594" t="s">
        <v>2378</v>
      </c>
      <c r="O15594">
        <v>40.99</v>
      </c>
      <c r="P15594" t="s">
        <v>2342</v>
      </c>
      <c r="S15594">
        <v>-20.5</v>
      </c>
      <c r="T15594">
        <v>0.1</v>
      </c>
      <c r="U15594" t="s">
        <v>2344</v>
      </c>
      <c r="V15594">
        <v>1</v>
      </c>
      <c r="W15594" t="s">
        <v>2552</v>
      </c>
      <c r="AB15594" t="s">
        <v>248</v>
      </c>
      <c r="AC15594" t="s">
        <v>2644</v>
      </c>
    </row>
    <row r="15595" spans="1:29" x14ac:dyDescent="0.3">
      <c r="A15595">
        <v>23561</v>
      </c>
      <c r="B15595" s="15" t="s">
        <v>1885</v>
      </c>
      <c r="C15595" t="str">
        <f>_xlfn.XLOOKUP($B15595, STANDARDS!$A:$A, STANDARDS!$B:$B,,0,2)</f>
        <v>Kacha River Succession</v>
      </c>
      <c r="D15595" t="s">
        <v>2193</v>
      </c>
      <c r="E15595" t="s">
        <v>2194</v>
      </c>
      <c r="F15595">
        <v>44.7</v>
      </c>
      <c r="G15595">
        <v>33.9</v>
      </c>
      <c r="H15595">
        <v>0.25</v>
      </c>
      <c r="I15595" t="s">
        <v>1816</v>
      </c>
      <c r="J15595">
        <v>139</v>
      </c>
      <c r="K15595">
        <v>6</v>
      </c>
      <c r="L15595" t="s">
        <v>2655</v>
      </c>
      <c r="M15595" t="s">
        <v>2379</v>
      </c>
      <c r="O15595">
        <v>35.69</v>
      </c>
      <c r="P15595" t="s">
        <v>2342</v>
      </c>
      <c r="S15595">
        <v>-20.3</v>
      </c>
      <c r="T15595">
        <v>0.1</v>
      </c>
      <c r="U15595" t="s">
        <v>2344</v>
      </c>
      <c r="V15595">
        <v>1</v>
      </c>
      <c r="W15595" t="s">
        <v>2552</v>
      </c>
      <c r="AB15595" t="s">
        <v>248</v>
      </c>
      <c r="AC15595" t="s">
        <v>2644</v>
      </c>
    </row>
    <row r="15596" spans="1:29" x14ac:dyDescent="0.3">
      <c r="A15596">
        <v>23562</v>
      </c>
      <c r="B15596" s="15" t="s">
        <v>1885</v>
      </c>
      <c r="C15596" t="str">
        <f>_xlfn.XLOOKUP($B15596, STANDARDS!$A:$A, STANDARDS!$B:$B,,0,2)</f>
        <v>Kacha River Succession</v>
      </c>
      <c r="D15596" t="s">
        <v>2193</v>
      </c>
      <c r="E15596" t="s">
        <v>2194</v>
      </c>
      <c r="F15596">
        <v>44.7</v>
      </c>
      <c r="G15596">
        <v>33.9</v>
      </c>
      <c r="H15596">
        <v>0.25</v>
      </c>
      <c r="I15596" t="s">
        <v>1816</v>
      </c>
      <c r="J15596">
        <v>139</v>
      </c>
      <c r="K15596">
        <v>6</v>
      </c>
      <c r="L15596" t="s">
        <v>2655</v>
      </c>
      <c r="M15596" t="s">
        <v>2378</v>
      </c>
      <c r="O15596">
        <v>47.13</v>
      </c>
      <c r="P15596" t="s">
        <v>2342</v>
      </c>
      <c r="S15596">
        <v>-21.72</v>
      </c>
      <c r="T15596">
        <v>0.1</v>
      </c>
      <c r="U15596" t="s">
        <v>2344</v>
      </c>
      <c r="V15596">
        <v>1</v>
      </c>
      <c r="W15596" t="s">
        <v>2552</v>
      </c>
      <c r="AB15596" t="s">
        <v>248</v>
      </c>
      <c r="AC15596" t="s">
        <v>2644</v>
      </c>
    </row>
    <row r="15597" spans="1:29" x14ac:dyDescent="0.3">
      <c r="A15597">
        <v>23563</v>
      </c>
      <c r="B15597" s="15" t="s">
        <v>1885</v>
      </c>
      <c r="C15597" t="str">
        <f>_xlfn.XLOOKUP($B15597, STANDARDS!$A:$A, STANDARDS!$B:$B,,0,2)</f>
        <v>Kacha River Succession</v>
      </c>
      <c r="D15597" t="s">
        <v>2193</v>
      </c>
      <c r="E15597" t="s">
        <v>2194</v>
      </c>
      <c r="F15597">
        <v>44.7</v>
      </c>
      <c r="G15597">
        <v>33.9</v>
      </c>
      <c r="H15597">
        <v>0.25</v>
      </c>
      <c r="I15597" t="s">
        <v>1816</v>
      </c>
      <c r="J15597">
        <v>134.60000000000002</v>
      </c>
      <c r="K15597">
        <v>5.2</v>
      </c>
      <c r="L15597" t="s">
        <v>2655</v>
      </c>
      <c r="M15597" t="s">
        <v>2379</v>
      </c>
      <c r="O15597">
        <v>34.51</v>
      </c>
      <c r="P15597" t="s">
        <v>2342</v>
      </c>
      <c r="S15597">
        <v>-21.86</v>
      </c>
      <c r="T15597">
        <v>0.1</v>
      </c>
      <c r="U15597" t="s">
        <v>2344</v>
      </c>
      <c r="V15597">
        <v>1</v>
      </c>
      <c r="W15597" t="s">
        <v>2552</v>
      </c>
      <c r="AB15597" t="s">
        <v>248</v>
      </c>
      <c r="AC15597" t="s">
        <v>2644</v>
      </c>
    </row>
    <row r="15598" spans="1:29" x14ac:dyDescent="0.3">
      <c r="A15598">
        <v>23564</v>
      </c>
      <c r="B15598" s="15" t="s">
        <v>1885</v>
      </c>
      <c r="C15598" t="str">
        <f>_xlfn.XLOOKUP($B15598, STANDARDS!$A:$A, STANDARDS!$B:$B,,0,2)</f>
        <v>Kacha River Succession</v>
      </c>
      <c r="D15598" t="s">
        <v>2193</v>
      </c>
      <c r="E15598" t="s">
        <v>2194</v>
      </c>
      <c r="F15598">
        <v>44.7</v>
      </c>
      <c r="G15598">
        <v>33.9</v>
      </c>
      <c r="H15598">
        <v>0.25</v>
      </c>
      <c r="I15598" t="s">
        <v>1816</v>
      </c>
      <c r="J15598">
        <v>134.60000000000002</v>
      </c>
      <c r="K15598">
        <v>5.2</v>
      </c>
      <c r="L15598" t="s">
        <v>2655</v>
      </c>
      <c r="M15598" t="s">
        <v>2379</v>
      </c>
      <c r="O15598">
        <v>38.409999999999997</v>
      </c>
      <c r="P15598" t="s">
        <v>2342</v>
      </c>
      <c r="S15598">
        <v>-22.23</v>
      </c>
      <c r="T15598">
        <v>0.1</v>
      </c>
      <c r="U15598" t="s">
        <v>2344</v>
      </c>
      <c r="V15598">
        <v>1</v>
      </c>
      <c r="W15598" t="s">
        <v>2552</v>
      </c>
      <c r="AB15598" t="s">
        <v>248</v>
      </c>
      <c r="AC15598" t="s">
        <v>2644</v>
      </c>
    </row>
    <row r="15599" spans="1:29" x14ac:dyDescent="0.3">
      <c r="A15599">
        <v>23565</v>
      </c>
      <c r="B15599" s="15" t="s">
        <v>1885</v>
      </c>
      <c r="C15599" t="str">
        <f>_xlfn.XLOOKUP($B15599, STANDARDS!$A:$A, STANDARDS!$B:$B,,0,2)</f>
        <v>Kacha River Succession</v>
      </c>
      <c r="D15599" t="s">
        <v>2193</v>
      </c>
      <c r="E15599" t="s">
        <v>2194</v>
      </c>
      <c r="F15599">
        <v>44.7</v>
      </c>
      <c r="G15599">
        <v>33.9</v>
      </c>
      <c r="H15599">
        <v>0.25</v>
      </c>
      <c r="I15599" t="s">
        <v>1816</v>
      </c>
      <c r="J15599">
        <v>134.60000000000002</v>
      </c>
      <c r="K15599">
        <v>5.2</v>
      </c>
      <c r="L15599" t="s">
        <v>2655</v>
      </c>
      <c r="M15599" t="s">
        <v>2378</v>
      </c>
      <c r="O15599">
        <v>50.07</v>
      </c>
      <c r="P15599" t="s">
        <v>2342</v>
      </c>
      <c r="S15599">
        <v>-21.93</v>
      </c>
      <c r="T15599">
        <v>0.1</v>
      </c>
      <c r="U15599" t="s">
        <v>2344</v>
      </c>
      <c r="V15599">
        <v>1</v>
      </c>
      <c r="W15599" t="s">
        <v>2552</v>
      </c>
      <c r="AB15599" t="s">
        <v>248</v>
      </c>
      <c r="AC15599" t="s">
        <v>2644</v>
      </c>
    </row>
    <row r="15600" spans="1:29" x14ac:dyDescent="0.3">
      <c r="A15600">
        <v>23566</v>
      </c>
      <c r="B15600" s="15" t="s">
        <v>1885</v>
      </c>
      <c r="C15600" t="str">
        <f>_xlfn.XLOOKUP($B15600, STANDARDS!$A:$A, STANDARDS!$B:$B,,0,2)</f>
        <v>Kacha River Succession</v>
      </c>
      <c r="D15600" t="s">
        <v>2193</v>
      </c>
      <c r="E15600" t="s">
        <v>2194</v>
      </c>
      <c r="F15600">
        <v>44.7</v>
      </c>
      <c r="G15600">
        <v>33.9</v>
      </c>
      <c r="H15600">
        <v>0.25</v>
      </c>
      <c r="I15600" t="s">
        <v>1816</v>
      </c>
      <c r="J15600">
        <v>134.60000000000002</v>
      </c>
      <c r="K15600">
        <v>5.2</v>
      </c>
      <c r="L15600" t="s">
        <v>2655</v>
      </c>
      <c r="M15600" t="s">
        <v>2378</v>
      </c>
      <c r="O15600">
        <v>23.77</v>
      </c>
      <c r="P15600" t="s">
        <v>2342</v>
      </c>
      <c r="S15600">
        <v>-23.79</v>
      </c>
      <c r="T15600">
        <v>0.1</v>
      </c>
      <c r="U15600" t="s">
        <v>2344</v>
      </c>
      <c r="V15600">
        <v>1</v>
      </c>
      <c r="W15600" t="s">
        <v>2552</v>
      </c>
      <c r="AB15600" t="s">
        <v>248</v>
      </c>
      <c r="AC15600" t="s">
        <v>2644</v>
      </c>
    </row>
    <row r="15601" spans="1:29" x14ac:dyDescent="0.3">
      <c r="A15601">
        <v>23567</v>
      </c>
      <c r="B15601" s="15" t="s">
        <v>1885</v>
      </c>
      <c r="C15601" t="str">
        <f>_xlfn.XLOOKUP($B15601, STANDARDS!$A:$A, STANDARDS!$B:$B,,0,2)</f>
        <v>Kacha River Succession</v>
      </c>
      <c r="D15601" t="s">
        <v>2193</v>
      </c>
      <c r="E15601" t="s">
        <v>2194</v>
      </c>
      <c r="F15601">
        <v>44.7</v>
      </c>
      <c r="G15601">
        <v>33.9</v>
      </c>
      <c r="H15601">
        <v>0.25</v>
      </c>
      <c r="I15601" t="s">
        <v>1816</v>
      </c>
      <c r="J15601">
        <v>134.60000000000002</v>
      </c>
      <c r="K15601">
        <v>5.2</v>
      </c>
      <c r="L15601" t="s">
        <v>2655</v>
      </c>
      <c r="M15601" t="s">
        <v>2377</v>
      </c>
      <c r="O15601">
        <v>36.159999999999997</v>
      </c>
      <c r="P15601" t="s">
        <v>2342</v>
      </c>
      <c r="S15601">
        <v>-23.93</v>
      </c>
      <c r="T15601">
        <v>0.1</v>
      </c>
      <c r="U15601" t="s">
        <v>2344</v>
      </c>
      <c r="V15601">
        <v>1</v>
      </c>
      <c r="W15601" t="s">
        <v>2552</v>
      </c>
      <c r="AB15601" t="s">
        <v>248</v>
      </c>
      <c r="AC15601" t="s">
        <v>2644</v>
      </c>
    </row>
    <row r="15602" spans="1:29" x14ac:dyDescent="0.3">
      <c r="A15602">
        <v>23568</v>
      </c>
      <c r="B15602" s="15" t="s">
        <v>1885</v>
      </c>
      <c r="C15602" t="str">
        <f>_xlfn.XLOOKUP($B15602, STANDARDS!$A:$A, STANDARDS!$B:$B,,0,2)</f>
        <v>Kacha River Succession</v>
      </c>
      <c r="D15602" t="s">
        <v>2193</v>
      </c>
      <c r="E15602" t="s">
        <v>2194</v>
      </c>
      <c r="F15602">
        <v>44.7</v>
      </c>
      <c r="G15602">
        <v>33.9</v>
      </c>
      <c r="H15602">
        <v>0.25</v>
      </c>
      <c r="I15602" t="s">
        <v>1816</v>
      </c>
      <c r="J15602">
        <v>134.60000000000002</v>
      </c>
      <c r="K15602">
        <v>5.2</v>
      </c>
      <c r="L15602" t="s">
        <v>2655</v>
      </c>
      <c r="M15602" t="s">
        <v>2379</v>
      </c>
      <c r="O15602">
        <v>42.57</v>
      </c>
      <c r="P15602" t="s">
        <v>2342</v>
      </c>
      <c r="S15602">
        <v>-22.61</v>
      </c>
      <c r="T15602">
        <v>0.1</v>
      </c>
      <c r="U15602" t="s">
        <v>2344</v>
      </c>
      <c r="V15602">
        <v>1</v>
      </c>
      <c r="W15602" t="s">
        <v>2552</v>
      </c>
      <c r="AB15602" t="s">
        <v>248</v>
      </c>
      <c r="AC15602" t="s">
        <v>2644</v>
      </c>
    </row>
    <row r="15603" spans="1:29" x14ac:dyDescent="0.3">
      <c r="A15603">
        <v>23569</v>
      </c>
      <c r="B15603" s="15" t="s">
        <v>1885</v>
      </c>
      <c r="C15603" t="str">
        <f>_xlfn.XLOOKUP($B15603, STANDARDS!$A:$A, STANDARDS!$B:$B,,0,2)</f>
        <v>Kacha River Succession</v>
      </c>
      <c r="D15603" t="s">
        <v>2193</v>
      </c>
      <c r="E15603" t="s">
        <v>2194</v>
      </c>
      <c r="F15603">
        <v>44.7</v>
      </c>
      <c r="G15603">
        <v>33.9</v>
      </c>
      <c r="H15603">
        <v>0.25</v>
      </c>
      <c r="I15603" t="s">
        <v>1816</v>
      </c>
      <c r="J15603">
        <v>134.60000000000002</v>
      </c>
      <c r="K15603">
        <v>5.2</v>
      </c>
      <c r="L15603" t="s">
        <v>2655</v>
      </c>
      <c r="M15603" t="s">
        <v>2378</v>
      </c>
      <c r="O15603">
        <v>39.28</v>
      </c>
      <c r="P15603" t="s">
        <v>2342</v>
      </c>
      <c r="S15603">
        <v>-23.17</v>
      </c>
      <c r="T15603">
        <v>0.1</v>
      </c>
      <c r="U15603" t="s">
        <v>2344</v>
      </c>
      <c r="V15603">
        <v>1</v>
      </c>
      <c r="W15603" t="s">
        <v>2552</v>
      </c>
      <c r="AB15603" t="s">
        <v>248</v>
      </c>
      <c r="AC15603" t="s">
        <v>2644</v>
      </c>
    </row>
    <row r="15604" spans="1:29" x14ac:dyDescent="0.3">
      <c r="A15604">
        <v>23570</v>
      </c>
      <c r="B15604" s="15" t="s">
        <v>1885</v>
      </c>
      <c r="C15604" t="str">
        <f>_xlfn.XLOOKUP($B15604, STANDARDS!$A:$A, STANDARDS!$B:$B,,0,2)</f>
        <v>Kacha River Succession</v>
      </c>
      <c r="D15604" t="s">
        <v>2193</v>
      </c>
      <c r="E15604" t="s">
        <v>2194</v>
      </c>
      <c r="F15604">
        <v>44.7</v>
      </c>
      <c r="G15604">
        <v>33.9</v>
      </c>
      <c r="H15604">
        <v>0.25</v>
      </c>
      <c r="I15604" t="s">
        <v>1816</v>
      </c>
      <c r="J15604">
        <v>134.60000000000002</v>
      </c>
      <c r="K15604">
        <v>5.2</v>
      </c>
      <c r="L15604" t="s">
        <v>2655</v>
      </c>
      <c r="M15604" t="s">
        <v>2377</v>
      </c>
      <c r="O15604">
        <v>39.49</v>
      </c>
      <c r="P15604" t="s">
        <v>2342</v>
      </c>
      <c r="S15604">
        <v>-21.66</v>
      </c>
      <c r="T15604">
        <v>0.1</v>
      </c>
      <c r="U15604" t="s">
        <v>2344</v>
      </c>
      <c r="V15604">
        <v>1</v>
      </c>
      <c r="W15604" t="s">
        <v>2552</v>
      </c>
      <c r="AB15604" t="s">
        <v>248</v>
      </c>
      <c r="AC15604" t="s">
        <v>2644</v>
      </c>
    </row>
    <row r="15605" spans="1:29" x14ac:dyDescent="0.3">
      <c r="A15605">
        <v>23571</v>
      </c>
      <c r="B15605" s="15" t="s">
        <v>1885</v>
      </c>
      <c r="C15605" t="str">
        <f>_xlfn.XLOOKUP($B15605, STANDARDS!$A:$A, STANDARDS!$B:$B,,0,2)</f>
        <v>Kacha River Succession</v>
      </c>
      <c r="D15605" t="s">
        <v>2193</v>
      </c>
      <c r="E15605" t="s">
        <v>2194</v>
      </c>
      <c r="F15605">
        <v>44.7</v>
      </c>
      <c r="G15605">
        <v>33.9</v>
      </c>
      <c r="H15605">
        <v>0.25</v>
      </c>
      <c r="I15605" t="s">
        <v>1816</v>
      </c>
      <c r="J15605">
        <v>134.60000000000002</v>
      </c>
      <c r="K15605">
        <v>5.2</v>
      </c>
      <c r="L15605" t="s">
        <v>2655</v>
      </c>
      <c r="M15605" t="s">
        <v>2377</v>
      </c>
      <c r="O15605">
        <v>38.630000000000003</v>
      </c>
      <c r="P15605" t="s">
        <v>2342</v>
      </c>
      <c r="S15605">
        <v>-22.94</v>
      </c>
      <c r="T15605">
        <v>0.1</v>
      </c>
      <c r="U15605" t="s">
        <v>2344</v>
      </c>
      <c r="V15605">
        <v>1</v>
      </c>
      <c r="W15605" t="s">
        <v>2552</v>
      </c>
      <c r="AB15605" t="s">
        <v>248</v>
      </c>
      <c r="AC15605" t="s">
        <v>2644</v>
      </c>
    </row>
    <row r="15606" spans="1:29" x14ac:dyDescent="0.3">
      <c r="A15606">
        <v>23572</v>
      </c>
      <c r="B15606" s="15" t="s">
        <v>1885</v>
      </c>
      <c r="C15606" t="str">
        <f>_xlfn.XLOOKUP($B15606, STANDARDS!$A:$A, STANDARDS!$B:$B,,0,2)</f>
        <v>Kacha River Succession</v>
      </c>
      <c r="D15606" t="s">
        <v>2193</v>
      </c>
      <c r="E15606" t="s">
        <v>2194</v>
      </c>
      <c r="F15606">
        <v>44.7</v>
      </c>
      <c r="G15606">
        <v>33.9</v>
      </c>
      <c r="H15606">
        <v>0.25</v>
      </c>
      <c r="I15606" t="s">
        <v>1816</v>
      </c>
      <c r="J15606">
        <v>134.60000000000002</v>
      </c>
      <c r="K15606">
        <v>5.2</v>
      </c>
      <c r="L15606" t="s">
        <v>2655</v>
      </c>
      <c r="M15606" t="s">
        <v>2379</v>
      </c>
      <c r="O15606">
        <v>23.73</v>
      </c>
      <c r="P15606" t="s">
        <v>2342</v>
      </c>
      <c r="S15606">
        <v>-22.62</v>
      </c>
      <c r="T15606">
        <v>0.1</v>
      </c>
      <c r="U15606" t="s">
        <v>2344</v>
      </c>
      <c r="V15606">
        <v>1</v>
      </c>
      <c r="W15606" t="s">
        <v>2552</v>
      </c>
      <c r="AB15606" t="s">
        <v>248</v>
      </c>
      <c r="AC15606" t="s">
        <v>2644</v>
      </c>
    </row>
    <row r="15607" spans="1:29" x14ac:dyDescent="0.3">
      <c r="A15607">
        <v>23573</v>
      </c>
      <c r="B15607" s="15" t="s">
        <v>1885</v>
      </c>
      <c r="C15607" t="str">
        <f>_xlfn.XLOOKUP($B15607, STANDARDS!$A:$A, STANDARDS!$B:$B,,0,2)</f>
        <v>Kacha River Succession</v>
      </c>
      <c r="D15607" t="s">
        <v>2193</v>
      </c>
      <c r="E15607" t="s">
        <v>2194</v>
      </c>
      <c r="F15607">
        <v>44.7</v>
      </c>
      <c r="G15607">
        <v>33.9</v>
      </c>
      <c r="H15607">
        <v>0.25</v>
      </c>
      <c r="I15607" t="s">
        <v>1816</v>
      </c>
      <c r="J15607">
        <v>134.60000000000002</v>
      </c>
      <c r="K15607">
        <v>5.2</v>
      </c>
      <c r="L15607" t="s">
        <v>2655</v>
      </c>
      <c r="M15607" t="s">
        <v>2378</v>
      </c>
      <c r="O15607">
        <v>39.1</v>
      </c>
      <c r="P15607" t="s">
        <v>2342</v>
      </c>
      <c r="S15607">
        <v>-22.62</v>
      </c>
      <c r="T15607">
        <v>0.1</v>
      </c>
      <c r="U15607" t="s">
        <v>2344</v>
      </c>
      <c r="V15607">
        <v>1</v>
      </c>
      <c r="W15607" t="s">
        <v>2552</v>
      </c>
      <c r="AB15607" t="s">
        <v>248</v>
      </c>
      <c r="AC15607" t="s">
        <v>2644</v>
      </c>
    </row>
    <row r="15608" spans="1:29" x14ac:dyDescent="0.3">
      <c r="A15608">
        <v>23574</v>
      </c>
      <c r="B15608" s="15" t="s">
        <v>1885</v>
      </c>
      <c r="C15608" t="str">
        <f>_xlfn.XLOOKUP($B15608, STANDARDS!$A:$A, STANDARDS!$B:$B,,0,2)</f>
        <v>Kacha River Succession</v>
      </c>
      <c r="D15608" t="s">
        <v>2193</v>
      </c>
      <c r="E15608" t="s">
        <v>2194</v>
      </c>
      <c r="F15608">
        <v>44.7</v>
      </c>
      <c r="G15608">
        <v>33.9</v>
      </c>
      <c r="H15608">
        <v>0.25</v>
      </c>
      <c r="I15608" t="s">
        <v>1816</v>
      </c>
      <c r="J15608">
        <v>134.60000000000002</v>
      </c>
      <c r="K15608">
        <v>5.2</v>
      </c>
      <c r="L15608" t="s">
        <v>2655</v>
      </c>
      <c r="M15608" t="s">
        <v>2378</v>
      </c>
      <c r="O15608">
        <v>45.39</v>
      </c>
      <c r="P15608" t="s">
        <v>2342</v>
      </c>
      <c r="S15608">
        <v>-22.38</v>
      </c>
      <c r="T15608">
        <v>0.1</v>
      </c>
      <c r="U15608" t="s">
        <v>2344</v>
      </c>
      <c r="V15608">
        <v>1</v>
      </c>
      <c r="W15608" t="s">
        <v>2552</v>
      </c>
      <c r="AB15608" t="s">
        <v>248</v>
      </c>
      <c r="AC15608" t="s">
        <v>2644</v>
      </c>
    </row>
    <row r="15609" spans="1:29" x14ac:dyDescent="0.3">
      <c r="A15609">
        <v>23575</v>
      </c>
      <c r="B15609" s="15" t="s">
        <v>1885</v>
      </c>
      <c r="C15609" t="str">
        <f>_xlfn.XLOOKUP($B15609, STANDARDS!$A:$A, STANDARDS!$B:$B,,0,2)</f>
        <v>Kacha River Succession</v>
      </c>
      <c r="D15609" t="s">
        <v>2193</v>
      </c>
      <c r="E15609" t="s">
        <v>2194</v>
      </c>
      <c r="F15609">
        <v>44.7</v>
      </c>
      <c r="G15609">
        <v>33.9</v>
      </c>
      <c r="H15609">
        <v>0.25</v>
      </c>
      <c r="I15609" t="s">
        <v>1816</v>
      </c>
      <c r="J15609">
        <v>134.60000000000002</v>
      </c>
      <c r="K15609">
        <v>5.2</v>
      </c>
      <c r="L15609" t="s">
        <v>2655</v>
      </c>
      <c r="M15609" t="s">
        <v>2379</v>
      </c>
      <c r="O15609">
        <v>37.25</v>
      </c>
      <c r="P15609" t="s">
        <v>2342</v>
      </c>
      <c r="S15609">
        <v>-21.58</v>
      </c>
      <c r="T15609">
        <v>0.1</v>
      </c>
      <c r="U15609" t="s">
        <v>2344</v>
      </c>
      <c r="V15609">
        <v>1</v>
      </c>
      <c r="W15609" t="s">
        <v>2552</v>
      </c>
      <c r="AB15609" t="s">
        <v>248</v>
      </c>
      <c r="AC15609" t="s">
        <v>2644</v>
      </c>
    </row>
    <row r="15610" spans="1:29" x14ac:dyDescent="0.3">
      <c r="A15610">
        <v>23576</v>
      </c>
      <c r="B15610" s="15" t="s">
        <v>1885</v>
      </c>
      <c r="C15610" t="str">
        <f>_xlfn.XLOOKUP($B15610, STANDARDS!$A:$A, STANDARDS!$B:$B,,0,2)</f>
        <v>Kacha River Succession</v>
      </c>
      <c r="D15610" t="s">
        <v>2193</v>
      </c>
      <c r="E15610" t="s">
        <v>2194</v>
      </c>
      <c r="F15610">
        <v>44.7</v>
      </c>
      <c r="G15610">
        <v>33.9</v>
      </c>
      <c r="H15610">
        <v>0.25</v>
      </c>
      <c r="I15610" t="s">
        <v>1816</v>
      </c>
      <c r="J15610">
        <v>134.60000000000002</v>
      </c>
      <c r="K15610">
        <v>5.2</v>
      </c>
      <c r="L15610" t="s">
        <v>2655</v>
      </c>
      <c r="M15610" t="s">
        <v>2378</v>
      </c>
      <c r="O15610">
        <v>52.01</v>
      </c>
      <c r="P15610" t="s">
        <v>2342</v>
      </c>
      <c r="S15610">
        <v>-21.14</v>
      </c>
      <c r="T15610">
        <v>0.1</v>
      </c>
      <c r="U15610" t="s">
        <v>2344</v>
      </c>
      <c r="V15610">
        <v>1</v>
      </c>
      <c r="W15610" t="s">
        <v>2552</v>
      </c>
      <c r="AB15610" t="s">
        <v>248</v>
      </c>
      <c r="AC15610" t="s">
        <v>2644</v>
      </c>
    </row>
    <row r="15611" spans="1:29" x14ac:dyDescent="0.3">
      <c r="A15611">
        <v>23577</v>
      </c>
      <c r="B15611" s="15" t="s">
        <v>1885</v>
      </c>
      <c r="C15611" t="str">
        <f>_xlfn.XLOOKUP($B15611, STANDARDS!$A:$A, STANDARDS!$B:$B,,0,2)</f>
        <v>Kacha River Succession</v>
      </c>
      <c r="D15611" t="s">
        <v>2193</v>
      </c>
      <c r="E15611" t="s">
        <v>2194</v>
      </c>
      <c r="F15611">
        <v>44.7</v>
      </c>
      <c r="G15611">
        <v>33.9</v>
      </c>
      <c r="H15611">
        <v>0.25</v>
      </c>
      <c r="I15611" t="s">
        <v>1816</v>
      </c>
      <c r="J15611">
        <v>134.60000000000002</v>
      </c>
      <c r="K15611">
        <v>5.2</v>
      </c>
      <c r="L15611" t="s">
        <v>2655</v>
      </c>
      <c r="M15611" t="s">
        <v>2379</v>
      </c>
      <c r="O15611">
        <v>34.93</v>
      </c>
      <c r="P15611" t="s">
        <v>2342</v>
      </c>
      <c r="S15611">
        <v>-22.37</v>
      </c>
      <c r="T15611">
        <v>0.1</v>
      </c>
      <c r="U15611" t="s">
        <v>2344</v>
      </c>
      <c r="V15611">
        <v>1</v>
      </c>
      <c r="W15611" t="s">
        <v>2552</v>
      </c>
      <c r="AB15611" t="s">
        <v>248</v>
      </c>
      <c r="AC15611" t="s">
        <v>2644</v>
      </c>
    </row>
    <row r="15612" spans="1:29" x14ac:dyDescent="0.3">
      <c r="A15612">
        <v>23578</v>
      </c>
      <c r="B15612" s="15" t="s">
        <v>1885</v>
      </c>
      <c r="C15612" t="str">
        <f>_xlfn.XLOOKUP($B15612, STANDARDS!$A:$A, STANDARDS!$B:$B,,0,2)</f>
        <v>Kacha River Succession</v>
      </c>
      <c r="D15612" t="s">
        <v>2193</v>
      </c>
      <c r="E15612" t="s">
        <v>2194</v>
      </c>
      <c r="F15612">
        <v>44.7</v>
      </c>
      <c r="G15612">
        <v>33.9</v>
      </c>
      <c r="H15612">
        <v>0.25</v>
      </c>
      <c r="I15612" t="s">
        <v>1816</v>
      </c>
      <c r="J15612">
        <v>134.60000000000002</v>
      </c>
      <c r="K15612">
        <v>5.2</v>
      </c>
      <c r="L15612" t="s">
        <v>2655</v>
      </c>
      <c r="M15612" t="s">
        <v>2378</v>
      </c>
      <c r="O15612">
        <v>43.89</v>
      </c>
      <c r="P15612" t="s">
        <v>2342</v>
      </c>
      <c r="S15612">
        <v>-23.45</v>
      </c>
      <c r="T15612">
        <v>0.1</v>
      </c>
      <c r="U15612" t="s">
        <v>2344</v>
      </c>
      <c r="V15612">
        <v>1</v>
      </c>
      <c r="W15612" t="s">
        <v>2552</v>
      </c>
      <c r="AB15612" t="s">
        <v>248</v>
      </c>
      <c r="AC15612" t="s">
        <v>2644</v>
      </c>
    </row>
    <row r="15613" spans="1:29" x14ac:dyDescent="0.3">
      <c r="A15613">
        <v>23579</v>
      </c>
      <c r="B15613" s="15" t="s">
        <v>1885</v>
      </c>
      <c r="C15613" t="str">
        <f>_xlfn.XLOOKUP($B15613, STANDARDS!$A:$A, STANDARDS!$B:$B,,0,2)</f>
        <v>Kacha River Succession</v>
      </c>
      <c r="D15613" t="s">
        <v>2193</v>
      </c>
      <c r="E15613" t="s">
        <v>2194</v>
      </c>
      <c r="F15613">
        <v>44.7</v>
      </c>
      <c r="G15613">
        <v>33.9</v>
      </c>
      <c r="H15613">
        <v>0.25</v>
      </c>
      <c r="I15613" t="s">
        <v>1816</v>
      </c>
      <c r="J15613">
        <v>134.60000000000002</v>
      </c>
      <c r="K15613">
        <v>5.2</v>
      </c>
      <c r="L15613" t="s">
        <v>2655</v>
      </c>
      <c r="M15613" t="s">
        <v>2378</v>
      </c>
      <c r="O15613">
        <v>26.02</v>
      </c>
      <c r="P15613" t="s">
        <v>2342</v>
      </c>
      <c r="S15613">
        <v>-22.36</v>
      </c>
      <c r="T15613">
        <v>0.1</v>
      </c>
      <c r="U15613" t="s">
        <v>2344</v>
      </c>
      <c r="V15613">
        <v>1</v>
      </c>
      <c r="W15613" t="s">
        <v>2552</v>
      </c>
      <c r="AB15613" t="s">
        <v>248</v>
      </c>
      <c r="AC15613" t="s">
        <v>2644</v>
      </c>
    </row>
    <row r="15614" spans="1:29" x14ac:dyDescent="0.3">
      <c r="A15614">
        <v>23580</v>
      </c>
      <c r="B15614" s="15" t="s">
        <v>1885</v>
      </c>
      <c r="C15614" t="str">
        <f>_xlfn.XLOOKUP($B15614, STANDARDS!$A:$A, STANDARDS!$B:$B,,0,2)</f>
        <v>Kacha River Succession</v>
      </c>
      <c r="D15614" t="s">
        <v>2193</v>
      </c>
      <c r="E15614" t="s">
        <v>2194</v>
      </c>
      <c r="F15614">
        <v>44.7</v>
      </c>
      <c r="G15614">
        <v>33.9</v>
      </c>
      <c r="H15614">
        <v>0.25</v>
      </c>
      <c r="I15614" t="s">
        <v>1816</v>
      </c>
      <c r="J15614">
        <v>134.60000000000002</v>
      </c>
      <c r="K15614">
        <v>5.2</v>
      </c>
      <c r="L15614" t="s">
        <v>2655</v>
      </c>
      <c r="M15614" t="s">
        <v>2378</v>
      </c>
      <c r="O15614">
        <v>48.18</v>
      </c>
      <c r="P15614" t="s">
        <v>2342</v>
      </c>
      <c r="S15614">
        <v>-21.21</v>
      </c>
      <c r="T15614">
        <v>0.1</v>
      </c>
      <c r="U15614" t="s">
        <v>2344</v>
      </c>
      <c r="V15614">
        <v>1</v>
      </c>
      <c r="W15614" t="s">
        <v>2552</v>
      </c>
      <c r="AB15614" t="s">
        <v>248</v>
      </c>
      <c r="AC15614" t="s">
        <v>2644</v>
      </c>
    </row>
    <row r="15615" spans="1:29" x14ac:dyDescent="0.3">
      <c r="A15615">
        <v>23581</v>
      </c>
      <c r="B15615" s="15" t="s">
        <v>1885</v>
      </c>
      <c r="C15615" t="str">
        <f>_xlfn.XLOOKUP($B15615, STANDARDS!$A:$A, STANDARDS!$B:$B,,0,2)</f>
        <v>Kacha River Succession</v>
      </c>
      <c r="D15615" t="s">
        <v>2193</v>
      </c>
      <c r="E15615" t="s">
        <v>2194</v>
      </c>
      <c r="F15615">
        <v>44.7</v>
      </c>
      <c r="G15615">
        <v>33.9</v>
      </c>
      <c r="H15615">
        <v>0.25</v>
      </c>
      <c r="I15615" t="s">
        <v>1816</v>
      </c>
      <c r="J15615">
        <v>134.60000000000002</v>
      </c>
      <c r="K15615">
        <v>5.2</v>
      </c>
      <c r="L15615" t="s">
        <v>2655</v>
      </c>
      <c r="M15615" t="s">
        <v>2378</v>
      </c>
      <c r="O15615">
        <v>27.9</v>
      </c>
      <c r="P15615" t="s">
        <v>2342</v>
      </c>
      <c r="S15615">
        <v>-21.79</v>
      </c>
      <c r="T15615">
        <v>0.1</v>
      </c>
      <c r="U15615" t="s">
        <v>2344</v>
      </c>
      <c r="V15615">
        <v>1</v>
      </c>
      <c r="W15615" t="s">
        <v>2552</v>
      </c>
      <c r="AB15615" t="s">
        <v>248</v>
      </c>
      <c r="AC15615" t="s">
        <v>2644</v>
      </c>
    </row>
    <row r="15616" spans="1:29" x14ac:dyDescent="0.3">
      <c r="A15616">
        <v>23582</v>
      </c>
      <c r="B15616" s="15" t="s">
        <v>1885</v>
      </c>
      <c r="C15616" t="str">
        <f>_xlfn.XLOOKUP($B15616, STANDARDS!$A:$A, STANDARDS!$B:$B,,0,2)</f>
        <v>Kacha River Succession</v>
      </c>
      <c r="D15616" t="s">
        <v>2193</v>
      </c>
      <c r="E15616" t="s">
        <v>2194</v>
      </c>
      <c r="F15616">
        <v>44.7</v>
      </c>
      <c r="G15616">
        <v>33.9</v>
      </c>
      <c r="H15616">
        <v>0.25</v>
      </c>
      <c r="I15616" t="s">
        <v>1816</v>
      </c>
      <c r="J15616">
        <v>134.60000000000002</v>
      </c>
      <c r="K15616">
        <v>5.2</v>
      </c>
      <c r="L15616" t="s">
        <v>2655</v>
      </c>
      <c r="M15616" t="s">
        <v>2379</v>
      </c>
      <c r="O15616">
        <v>30.76</v>
      </c>
      <c r="P15616" t="s">
        <v>2342</v>
      </c>
      <c r="S15616">
        <v>-22.49</v>
      </c>
      <c r="T15616">
        <v>0.1</v>
      </c>
      <c r="U15616" t="s">
        <v>2344</v>
      </c>
      <c r="V15616">
        <v>1</v>
      </c>
      <c r="W15616" t="s">
        <v>2552</v>
      </c>
      <c r="AB15616" t="s">
        <v>248</v>
      </c>
      <c r="AC15616" t="s">
        <v>2644</v>
      </c>
    </row>
    <row r="15617" spans="1:29" x14ac:dyDescent="0.3">
      <c r="A15617">
        <v>23583</v>
      </c>
      <c r="B15617" s="15" t="s">
        <v>1885</v>
      </c>
      <c r="C15617" t="str">
        <f>_xlfn.XLOOKUP($B15617, STANDARDS!$A:$A, STANDARDS!$B:$B,,0,2)</f>
        <v>Kacha River Succession</v>
      </c>
      <c r="D15617" t="s">
        <v>2193</v>
      </c>
      <c r="E15617" t="s">
        <v>2194</v>
      </c>
      <c r="F15617">
        <v>44.7</v>
      </c>
      <c r="G15617">
        <v>33.9</v>
      </c>
      <c r="H15617">
        <v>0.25</v>
      </c>
      <c r="I15617" t="s">
        <v>1816</v>
      </c>
      <c r="J15617">
        <v>134.60000000000002</v>
      </c>
      <c r="K15617">
        <v>5.2</v>
      </c>
      <c r="L15617" t="s">
        <v>2655</v>
      </c>
      <c r="M15617" t="s">
        <v>2378</v>
      </c>
      <c r="O15617">
        <v>39.58</v>
      </c>
      <c r="P15617" t="s">
        <v>2342</v>
      </c>
      <c r="S15617">
        <v>-21.88</v>
      </c>
      <c r="T15617">
        <v>0.1</v>
      </c>
      <c r="U15617" t="s">
        <v>2344</v>
      </c>
      <c r="V15617">
        <v>1</v>
      </c>
      <c r="W15617" t="s">
        <v>2552</v>
      </c>
      <c r="AB15617" t="s">
        <v>248</v>
      </c>
      <c r="AC15617" t="s">
        <v>2644</v>
      </c>
    </row>
    <row r="15618" spans="1:29" x14ac:dyDescent="0.3">
      <c r="A15618">
        <v>23584</v>
      </c>
      <c r="B15618" s="15" t="s">
        <v>1885</v>
      </c>
      <c r="C15618" t="str">
        <f>_xlfn.XLOOKUP($B15618, STANDARDS!$A:$A, STANDARDS!$B:$B,,0,2)</f>
        <v>Kacha River Succession</v>
      </c>
      <c r="D15618" t="s">
        <v>2193</v>
      </c>
      <c r="E15618" t="s">
        <v>2194</v>
      </c>
      <c r="F15618">
        <v>44.7</v>
      </c>
      <c r="G15618">
        <v>33.9</v>
      </c>
      <c r="H15618">
        <v>0.25</v>
      </c>
      <c r="I15618" t="s">
        <v>1816</v>
      </c>
      <c r="J15618">
        <v>134.60000000000002</v>
      </c>
      <c r="K15618">
        <v>5.2</v>
      </c>
      <c r="L15618" t="s">
        <v>2655</v>
      </c>
      <c r="M15618" t="s">
        <v>2378</v>
      </c>
      <c r="O15618">
        <v>37.03</v>
      </c>
      <c r="P15618" t="s">
        <v>2342</v>
      </c>
      <c r="S15618">
        <v>-21.09</v>
      </c>
      <c r="T15618">
        <v>0.1</v>
      </c>
      <c r="U15618" t="s">
        <v>2344</v>
      </c>
      <c r="V15618">
        <v>1</v>
      </c>
      <c r="W15618" t="s">
        <v>2552</v>
      </c>
      <c r="AB15618" t="s">
        <v>248</v>
      </c>
      <c r="AC15618" t="s">
        <v>2644</v>
      </c>
    </row>
    <row r="15619" spans="1:29" x14ac:dyDescent="0.3">
      <c r="A15619">
        <v>23585</v>
      </c>
      <c r="B15619" s="15" t="s">
        <v>1885</v>
      </c>
      <c r="C15619" t="str">
        <f>_xlfn.XLOOKUP($B15619, STANDARDS!$A:$A, STANDARDS!$B:$B,,0,2)</f>
        <v>Kacha River Succession</v>
      </c>
      <c r="D15619" t="s">
        <v>2193</v>
      </c>
      <c r="E15619" t="s">
        <v>2194</v>
      </c>
      <c r="F15619">
        <v>44.7</v>
      </c>
      <c r="G15619">
        <v>33.9</v>
      </c>
      <c r="H15619">
        <v>0.25</v>
      </c>
      <c r="I15619" t="s">
        <v>1816</v>
      </c>
      <c r="J15619">
        <v>134.60000000000002</v>
      </c>
      <c r="K15619">
        <v>5.2</v>
      </c>
      <c r="L15619" t="s">
        <v>2655</v>
      </c>
      <c r="M15619" t="s">
        <v>2379</v>
      </c>
      <c r="O15619">
        <v>55.98</v>
      </c>
      <c r="P15619" t="s">
        <v>2342</v>
      </c>
      <c r="S15619">
        <v>-23.59</v>
      </c>
      <c r="T15619">
        <v>0.1</v>
      </c>
      <c r="U15619" t="s">
        <v>2344</v>
      </c>
      <c r="V15619">
        <v>1</v>
      </c>
      <c r="W15619" t="s">
        <v>2552</v>
      </c>
      <c r="AB15619" t="s">
        <v>248</v>
      </c>
      <c r="AC15619" t="s">
        <v>2644</v>
      </c>
    </row>
    <row r="15620" spans="1:29" x14ac:dyDescent="0.3">
      <c r="A15620">
        <v>23586</v>
      </c>
      <c r="B15620" s="15" t="s">
        <v>1885</v>
      </c>
      <c r="C15620" t="str">
        <f>_xlfn.XLOOKUP($B15620, STANDARDS!$A:$A, STANDARDS!$B:$B,,0,2)</f>
        <v>Kacha River Succession</v>
      </c>
      <c r="D15620" t="s">
        <v>2193</v>
      </c>
      <c r="E15620" t="s">
        <v>2194</v>
      </c>
      <c r="F15620">
        <v>44.7</v>
      </c>
      <c r="G15620">
        <v>33.9</v>
      </c>
      <c r="H15620">
        <v>0.25</v>
      </c>
      <c r="I15620" t="s">
        <v>1816</v>
      </c>
      <c r="J15620">
        <v>134.60000000000002</v>
      </c>
      <c r="K15620">
        <v>5.2</v>
      </c>
      <c r="L15620" t="s">
        <v>2655</v>
      </c>
      <c r="M15620" t="s">
        <v>2378</v>
      </c>
      <c r="O15620">
        <v>41.82</v>
      </c>
      <c r="P15620" t="s">
        <v>2342</v>
      </c>
      <c r="S15620">
        <v>-24.04</v>
      </c>
      <c r="T15620">
        <v>0.1</v>
      </c>
      <c r="U15620" t="s">
        <v>2344</v>
      </c>
      <c r="V15620">
        <v>1</v>
      </c>
      <c r="W15620" t="s">
        <v>2552</v>
      </c>
      <c r="AB15620" t="s">
        <v>248</v>
      </c>
      <c r="AC15620" t="s">
        <v>2644</v>
      </c>
    </row>
    <row r="15621" spans="1:29" x14ac:dyDescent="0.3">
      <c r="A15621">
        <v>23587</v>
      </c>
      <c r="B15621" s="15" t="s">
        <v>1885</v>
      </c>
      <c r="C15621" t="str">
        <f>_xlfn.XLOOKUP($B15621, STANDARDS!$A:$A, STANDARDS!$B:$B,,0,2)</f>
        <v>Kacha River Succession</v>
      </c>
      <c r="D15621" t="s">
        <v>2193</v>
      </c>
      <c r="E15621" t="s">
        <v>2194</v>
      </c>
      <c r="F15621">
        <v>44.7</v>
      </c>
      <c r="G15621">
        <v>33.9</v>
      </c>
      <c r="H15621">
        <v>0.25</v>
      </c>
      <c r="I15621" t="s">
        <v>1816</v>
      </c>
      <c r="J15621">
        <v>134.60000000000002</v>
      </c>
      <c r="K15621">
        <v>5.2</v>
      </c>
      <c r="L15621" t="s">
        <v>2655</v>
      </c>
      <c r="M15621" t="s">
        <v>2378</v>
      </c>
      <c r="O15621">
        <v>23.33</v>
      </c>
      <c r="P15621" t="s">
        <v>2342</v>
      </c>
      <c r="S15621">
        <v>-22.51</v>
      </c>
      <c r="T15621">
        <v>0.1</v>
      </c>
      <c r="U15621" t="s">
        <v>2344</v>
      </c>
      <c r="V15621">
        <v>1</v>
      </c>
      <c r="W15621" t="s">
        <v>2552</v>
      </c>
      <c r="AB15621" t="s">
        <v>248</v>
      </c>
      <c r="AC15621" t="s">
        <v>2644</v>
      </c>
    </row>
    <row r="15622" spans="1:29" x14ac:dyDescent="0.3">
      <c r="A15622">
        <v>23588</v>
      </c>
      <c r="B15622" s="15" t="s">
        <v>1885</v>
      </c>
      <c r="C15622" t="str">
        <f>_xlfn.XLOOKUP($B15622, STANDARDS!$A:$A, STANDARDS!$B:$B,,0,2)</f>
        <v>Kacha River Succession</v>
      </c>
      <c r="D15622" t="s">
        <v>2193</v>
      </c>
      <c r="E15622" t="s">
        <v>2194</v>
      </c>
      <c r="F15622">
        <v>44.7</v>
      </c>
      <c r="G15622">
        <v>33.9</v>
      </c>
      <c r="H15622">
        <v>0.25</v>
      </c>
      <c r="I15622" t="s">
        <v>1816</v>
      </c>
      <c r="J15622">
        <v>134.60000000000002</v>
      </c>
      <c r="K15622">
        <v>5.2</v>
      </c>
      <c r="L15622" t="s">
        <v>2655</v>
      </c>
      <c r="M15622" t="s">
        <v>2378</v>
      </c>
      <c r="O15622">
        <v>36.79</v>
      </c>
      <c r="P15622" t="s">
        <v>2342</v>
      </c>
      <c r="S15622">
        <v>-22.78</v>
      </c>
      <c r="T15622">
        <v>0.1</v>
      </c>
      <c r="U15622" t="s">
        <v>2344</v>
      </c>
      <c r="V15622">
        <v>1</v>
      </c>
      <c r="W15622" t="s">
        <v>2552</v>
      </c>
      <c r="AB15622" t="s">
        <v>248</v>
      </c>
      <c r="AC15622" t="s">
        <v>2644</v>
      </c>
    </row>
    <row r="15623" spans="1:29" x14ac:dyDescent="0.3">
      <c r="A15623">
        <v>23589</v>
      </c>
      <c r="B15623" s="15" t="s">
        <v>1885</v>
      </c>
      <c r="C15623" t="str">
        <f>_xlfn.XLOOKUP($B15623, STANDARDS!$A:$A, STANDARDS!$B:$B,,0,2)</f>
        <v>Kacha River Succession</v>
      </c>
      <c r="D15623" t="s">
        <v>2193</v>
      </c>
      <c r="E15623" t="s">
        <v>2194</v>
      </c>
      <c r="F15623">
        <v>44.7</v>
      </c>
      <c r="G15623">
        <v>33.9</v>
      </c>
      <c r="H15623">
        <v>0.25</v>
      </c>
      <c r="I15623" t="s">
        <v>1816</v>
      </c>
      <c r="J15623">
        <v>134.60000000000002</v>
      </c>
      <c r="K15623">
        <v>5.2</v>
      </c>
      <c r="L15623" t="s">
        <v>2655</v>
      </c>
      <c r="M15623" t="s">
        <v>2378</v>
      </c>
      <c r="O15623">
        <v>31.73</v>
      </c>
      <c r="P15623" t="s">
        <v>2342</v>
      </c>
      <c r="S15623">
        <v>-22.84</v>
      </c>
      <c r="T15623">
        <v>0.1</v>
      </c>
      <c r="U15623" t="s">
        <v>2344</v>
      </c>
      <c r="V15623">
        <v>1</v>
      </c>
      <c r="W15623" t="s">
        <v>2552</v>
      </c>
      <c r="AB15623" t="s">
        <v>248</v>
      </c>
      <c r="AC15623" t="s">
        <v>2644</v>
      </c>
    </row>
    <row r="15624" spans="1:29" x14ac:dyDescent="0.3">
      <c r="A15624">
        <v>23590</v>
      </c>
      <c r="B15624" s="15" t="s">
        <v>1885</v>
      </c>
      <c r="C15624" t="str">
        <f>_xlfn.XLOOKUP($B15624, STANDARDS!$A:$A, STANDARDS!$B:$B,,0,2)</f>
        <v>Kacha River Succession</v>
      </c>
      <c r="D15624" t="s">
        <v>2193</v>
      </c>
      <c r="E15624" t="s">
        <v>2194</v>
      </c>
      <c r="F15624">
        <v>44.7</v>
      </c>
      <c r="G15624">
        <v>33.9</v>
      </c>
      <c r="H15624">
        <v>0.25</v>
      </c>
      <c r="I15624" t="s">
        <v>1816</v>
      </c>
      <c r="J15624">
        <v>134.60000000000002</v>
      </c>
      <c r="K15624">
        <v>5.2</v>
      </c>
      <c r="L15624" t="s">
        <v>2655</v>
      </c>
      <c r="M15624" t="s">
        <v>2377</v>
      </c>
      <c r="O15624">
        <v>20.71</v>
      </c>
      <c r="P15624" t="s">
        <v>2342</v>
      </c>
      <c r="S15624">
        <v>-22.43</v>
      </c>
      <c r="T15624">
        <v>0.1</v>
      </c>
      <c r="U15624" t="s">
        <v>2344</v>
      </c>
      <c r="V15624">
        <v>1</v>
      </c>
      <c r="W15624" t="s">
        <v>2552</v>
      </c>
      <c r="AB15624" t="s">
        <v>248</v>
      </c>
      <c r="AC15624" t="s">
        <v>2644</v>
      </c>
    </row>
    <row r="15625" spans="1:29" x14ac:dyDescent="0.3">
      <c r="A15625">
        <v>23591</v>
      </c>
      <c r="B15625" s="15" t="s">
        <v>1885</v>
      </c>
      <c r="C15625" t="str">
        <f>_xlfn.XLOOKUP($B15625, STANDARDS!$A:$A, STANDARDS!$B:$B,,0,2)</f>
        <v>Kacha River Succession</v>
      </c>
      <c r="D15625" t="s">
        <v>2193</v>
      </c>
      <c r="E15625" t="s">
        <v>2194</v>
      </c>
      <c r="F15625">
        <v>44.7</v>
      </c>
      <c r="G15625">
        <v>33.9</v>
      </c>
      <c r="H15625">
        <v>0.25</v>
      </c>
      <c r="I15625" t="s">
        <v>1816</v>
      </c>
      <c r="J15625">
        <v>134.60000000000002</v>
      </c>
      <c r="K15625">
        <v>5.2</v>
      </c>
      <c r="L15625" t="s">
        <v>2655</v>
      </c>
      <c r="M15625" t="s">
        <v>2379</v>
      </c>
      <c r="O15625">
        <v>30.81</v>
      </c>
      <c r="P15625" t="s">
        <v>2342</v>
      </c>
      <c r="S15625">
        <v>-22.14</v>
      </c>
      <c r="T15625">
        <v>0.1</v>
      </c>
      <c r="U15625" t="s">
        <v>2344</v>
      </c>
      <c r="V15625">
        <v>1</v>
      </c>
      <c r="W15625" t="s">
        <v>2552</v>
      </c>
      <c r="AB15625" t="s">
        <v>248</v>
      </c>
      <c r="AC15625" t="s">
        <v>2644</v>
      </c>
    </row>
    <row r="15626" spans="1:29" x14ac:dyDescent="0.3">
      <c r="A15626">
        <v>23592</v>
      </c>
      <c r="B15626" s="15" t="s">
        <v>1885</v>
      </c>
      <c r="C15626" t="str">
        <f>_xlfn.XLOOKUP($B15626, STANDARDS!$A:$A, STANDARDS!$B:$B,,0,2)</f>
        <v>Kacha River Succession</v>
      </c>
      <c r="D15626" t="s">
        <v>2193</v>
      </c>
      <c r="E15626" t="s">
        <v>2194</v>
      </c>
      <c r="F15626">
        <v>44.7</v>
      </c>
      <c r="G15626">
        <v>33.9</v>
      </c>
      <c r="H15626">
        <v>0.25</v>
      </c>
      <c r="I15626" t="s">
        <v>1816</v>
      </c>
      <c r="J15626">
        <v>134.60000000000002</v>
      </c>
      <c r="K15626">
        <v>5.2</v>
      </c>
      <c r="L15626" t="s">
        <v>2655</v>
      </c>
      <c r="M15626" t="s">
        <v>2378</v>
      </c>
      <c r="O15626">
        <v>47.24</v>
      </c>
      <c r="P15626" t="s">
        <v>2342</v>
      </c>
      <c r="S15626">
        <v>-23.78</v>
      </c>
      <c r="T15626">
        <v>0.1</v>
      </c>
      <c r="U15626" t="s">
        <v>2344</v>
      </c>
      <c r="V15626">
        <v>1</v>
      </c>
      <c r="W15626" t="s">
        <v>2552</v>
      </c>
      <c r="AB15626" t="s">
        <v>248</v>
      </c>
      <c r="AC15626" t="s">
        <v>2644</v>
      </c>
    </row>
    <row r="15627" spans="1:29" x14ac:dyDescent="0.3">
      <c r="A15627">
        <v>23593</v>
      </c>
      <c r="B15627" s="15" t="s">
        <v>1885</v>
      </c>
      <c r="C15627" t="str">
        <f>_xlfn.XLOOKUP($B15627, STANDARDS!$A:$A, STANDARDS!$B:$B,,0,2)</f>
        <v>Kacha River Succession</v>
      </c>
      <c r="D15627" t="s">
        <v>2193</v>
      </c>
      <c r="E15627" t="s">
        <v>2194</v>
      </c>
      <c r="F15627">
        <v>44.7</v>
      </c>
      <c r="G15627">
        <v>33.9</v>
      </c>
      <c r="H15627">
        <v>0.25</v>
      </c>
      <c r="I15627" t="s">
        <v>1816</v>
      </c>
      <c r="J15627">
        <v>134.60000000000002</v>
      </c>
      <c r="K15627">
        <v>5.2</v>
      </c>
      <c r="L15627" t="s">
        <v>2655</v>
      </c>
      <c r="M15627" t="s">
        <v>2379</v>
      </c>
      <c r="O15627">
        <v>36.229999999999997</v>
      </c>
      <c r="P15627" t="s">
        <v>2342</v>
      </c>
      <c r="S15627">
        <v>-23.59</v>
      </c>
      <c r="T15627">
        <v>0.1</v>
      </c>
      <c r="U15627" t="s">
        <v>2344</v>
      </c>
      <c r="V15627">
        <v>1</v>
      </c>
      <c r="W15627" t="s">
        <v>2552</v>
      </c>
      <c r="AB15627" t="s">
        <v>248</v>
      </c>
      <c r="AC15627" t="s">
        <v>2644</v>
      </c>
    </row>
    <row r="15628" spans="1:29" x14ac:dyDescent="0.3">
      <c r="A15628">
        <v>23594</v>
      </c>
      <c r="B15628" s="15" t="s">
        <v>1885</v>
      </c>
      <c r="C15628" t="str">
        <f>_xlfn.XLOOKUP($B15628, STANDARDS!$A:$A, STANDARDS!$B:$B,,0,2)</f>
        <v>Kacha River Succession</v>
      </c>
      <c r="D15628" t="s">
        <v>2193</v>
      </c>
      <c r="E15628" t="s">
        <v>2194</v>
      </c>
      <c r="F15628">
        <v>44.7</v>
      </c>
      <c r="G15628">
        <v>33.9</v>
      </c>
      <c r="H15628">
        <v>0.25</v>
      </c>
      <c r="I15628" t="s">
        <v>1816</v>
      </c>
      <c r="J15628">
        <v>134.60000000000002</v>
      </c>
      <c r="K15628">
        <v>5.2</v>
      </c>
      <c r="L15628" t="s">
        <v>2655</v>
      </c>
      <c r="M15628" t="s">
        <v>2378</v>
      </c>
      <c r="O15628">
        <v>33.43</v>
      </c>
      <c r="P15628" t="s">
        <v>2342</v>
      </c>
      <c r="S15628">
        <v>-21.05</v>
      </c>
      <c r="T15628">
        <v>0.1</v>
      </c>
      <c r="U15628" t="s">
        <v>2344</v>
      </c>
      <c r="V15628">
        <v>1</v>
      </c>
      <c r="W15628" t="s">
        <v>2552</v>
      </c>
      <c r="AB15628" t="s">
        <v>248</v>
      </c>
      <c r="AC15628" t="s">
        <v>2644</v>
      </c>
    </row>
    <row r="15629" spans="1:29" x14ac:dyDescent="0.3">
      <c r="A15629">
        <v>23595</v>
      </c>
      <c r="B15629" s="15" t="s">
        <v>1885</v>
      </c>
      <c r="C15629" t="str">
        <f>_xlfn.XLOOKUP($B15629, STANDARDS!$A:$A, STANDARDS!$B:$B,,0,2)</f>
        <v>Kacha River Succession</v>
      </c>
      <c r="D15629" t="s">
        <v>2193</v>
      </c>
      <c r="E15629" t="s">
        <v>2194</v>
      </c>
      <c r="F15629">
        <v>44.7</v>
      </c>
      <c r="G15629">
        <v>33.9</v>
      </c>
      <c r="H15629">
        <v>0.25</v>
      </c>
      <c r="I15629" t="s">
        <v>1816</v>
      </c>
      <c r="J15629">
        <v>134.60000000000002</v>
      </c>
      <c r="K15629">
        <v>5.2</v>
      </c>
      <c r="L15629" t="s">
        <v>2655</v>
      </c>
      <c r="M15629" t="s">
        <v>2378</v>
      </c>
      <c r="O15629">
        <v>29.03</v>
      </c>
      <c r="P15629" t="s">
        <v>2342</v>
      </c>
      <c r="S15629">
        <v>-21.21</v>
      </c>
      <c r="T15629">
        <v>0.1</v>
      </c>
      <c r="U15629" t="s">
        <v>2344</v>
      </c>
      <c r="V15629">
        <v>1</v>
      </c>
      <c r="W15629" t="s">
        <v>2552</v>
      </c>
      <c r="AB15629" t="s">
        <v>248</v>
      </c>
      <c r="AC15629" t="s">
        <v>2644</v>
      </c>
    </row>
    <row r="15630" spans="1:29" x14ac:dyDescent="0.3">
      <c r="A15630">
        <v>23596</v>
      </c>
      <c r="B15630" s="15" t="s">
        <v>1885</v>
      </c>
      <c r="C15630" t="str">
        <f>_xlfn.XLOOKUP($B15630, STANDARDS!$A:$A, STANDARDS!$B:$B,,0,2)</f>
        <v>Kacha River Succession</v>
      </c>
      <c r="D15630" t="s">
        <v>2193</v>
      </c>
      <c r="E15630" t="s">
        <v>2194</v>
      </c>
      <c r="F15630">
        <v>44.7</v>
      </c>
      <c r="G15630">
        <v>33.9</v>
      </c>
      <c r="H15630">
        <v>0.25</v>
      </c>
      <c r="I15630" t="s">
        <v>1816</v>
      </c>
      <c r="J15630">
        <v>134.60000000000002</v>
      </c>
      <c r="K15630">
        <v>5.2</v>
      </c>
      <c r="L15630" t="s">
        <v>2655</v>
      </c>
      <c r="M15630" t="s">
        <v>2377</v>
      </c>
      <c r="O15630">
        <v>26.42</v>
      </c>
      <c r="P15630" t="s">
        <v>2342</v>
      </c>
      <c r="S15630">
        <v>-21.08</v>
      </c>
      <c r="T15630">
        <v>0.1</v>
      </c>
      <c r="U15630" t="s">
        <v>2344</v>
      </c>
      <c r="V15630">
        <v>1</v>
      </c>
      <c r="W15630" t="s">
        <v>2552</v>
      </c>
      <c r="AB15630" t="s">
        <v>248</v>
      </c>
      <c r="AC15630" t="s">
        <v>2644</v>
      </c>
    </row>
    <row r="15631" spans="1:29" x14ac:dyDescent="0.3">
      <c r="A15631">
        <v>23597</v>
      </c>
      <c r="B15631" s="15" t="s">
        <v>1885</v>
      </c>
      <c r="C15631" t="str">
        <f>_xlfn.XLOOKUP($B15631, STANDARDS!$A:$A, STANDARDS!$B:$B,,0,2)</f>
        <v>Kacha River Succession</v>
      </c>
      <c r="D15631" t="s">
        <v>2193</v>
      </c>
      <c r="E15631" t="s">
        <v>2194</v>
      </c>
      <c r="F15631">
        <v>44.7</v>
      </c>
      <c r="G15631">
        <v>33.9</v>
      </c>
      <c r="H15631">
        <v>0.25</v>
      </c>
      <c r="I15631" t="s">
        <v>1816</v>
      </c>
      <c r="J15631">
        <v>134.60000000000002</v>
      </c>
      <c r="K15631">
        <v>5.2</v>
      </c>
      <c r="L15631" t="s">
        <v>2655</v>
      </c>
      <c r="M15631" t="s">
        <v>2379</v>
      </c>
      <c r="O15631">
        <v>38.409999999999997</v>
      </c>
      <c r="P15631" t="s">
        <v>2342</v>
      </c>
      <c r="S15631">
        <v>-22.36</v>
      </c>
      <c r="T15631">
        <v>0.1</v>
      </c>
      <c r="U15631" t="s">
        <v>2344</v>
      </c>
      <c r="V15631">
        <v>1</v>
      </c>
      <c r="W15631" t="s">
        <v>2552</v>
      </c>
      <c r="AB15631" t="s">
        <v>248</v>
      </c>
      <c r="AC15631" t="s">
        <v>2644</v>
      </c>
    </row>
    <row r="15632" spans="1:29" x14ac:dyDescent="0.3">
      <c r="A15632">
        <v>23598</v>
      </c>
      <c r="B15632" s="15" t="s">
        <v>1885</v>
      </c>
      <c r="C15632" t="str">
        <f>_xlfn.XLOOKUP($B15632, STANDARDS!$A:$A, STANDARDS!$B:$B,,0,2)</f>
        <v>Kacha River Succession</v>
      </c>
      <c r="D15632" t="s">
        <v>2193</v>
      </c>
      <c r="E15632" t="s">
        <v>2194</v>
      </c>
      <c r="F15632">
        <v>44.7</v>
      </c>
      <c r="G15632">
        <v>33.9</v>
      </c>
      <c r="H15632">
        <v>0.25</v>
      </c>
      <c r="I15632" t="s">
        <v>1816</v>
      </c>
      <c r="J15632">
        <v>134.60000000000002</v>
      </c>
      <c r="K15632">
        <v>5.2</v>
      </c>
      <c r="L15632" t="s">
        <v>2655</v>
      </c>
      <c r="M15632" t="s">
        <v>2379</v>
      </c>
      <c r="O15632">
        <v>23.76</v>
      </c>
      <c r="P15632" t="s">
        <v>2342</v>
      </c>
      <c r="S15632">
        <v>-23.05</v>
      </c>
      <c r="T15632">
        <v>0.1</v>
      </c>
      <c r="U15632" t="s">
        <v>2344</v>
      </c>
      <c r="V15632">
        <v>1</v>
      </c>
      <c r="W15632" t="s">
        <v>2552</v>
      </c>
      <c r="AB15632" t="s">
        <v>248</v>
      </c>
      <c r="AC15632" t="s">
        <v>2644</v>
      </c>
    </row>
    <row r="15633" spans="1:29" x14ac:dyDescent="0.3">
      <c r="A15633">
        <v>23599</v>
      </c>
      <c r="B15633" s="15" t="s">
        <v>1885</v>
      </c>
      <c r="C15633" t="str">
        <f>_xlfn.XLOOKUP($B15633, STANDARDS!$A:$A, STANDARDS!$B:$B,,0,2)</f>
        <v>Kacha River Succession</v>
      </c>
      <c r="D15633" t="s">
        <v>2193</v>
      </c>
      <c r="E15633" t="s">
        <v>2194</v>
      </c>
      <c r="F15633">
        <v>44.7</v>
      </c>
      <c r="G15633">
        <v>33.9</v>
      </c>
      <c r="H15633">
        <v>0.25</v>
      </c>
      <c r="I15633" t="s">
        <v>1816</v>
      </c>
      <c r="J15633">
        <v>134.60000000000002</v>
      </c>
      <c r="K15633">
        <v>5.2</v>
      </c>
      <c r="L15633" t="s">
        <v>2655</v>
      </c>
      <c r="M15633" t="s">
        <v>2378</v>
      </c>
      <c r="O15633">
        <v>20.260000000000002</v>
      </c>
      <c r="P15633" t="s">
        <v>2342</v>
      </c>
      <c r="S15633">
        <v>-22.77</v>
      </c>
      <c r="T15633">
        <v>0.1</v>
      </c>
      <c r="U15633" t="s">
        <v>2344</v>
      </c>
      <c r="V15633">
        <v>1</v>
      </c>
      <c r="W15633" t="s">
        <v>2552</v>
      </c>
      <c r="AB15633" t="s">
        <v>248</v>
      </c>
      <c r="AC15633" t="s">
        <v>2644</v>
      </c>
    </row>
    <row r="15634" spans="1:29" x14ac:dyDescent="0.3">
      <c r="A15634">
        <v>23600</v>
      </c>
      <c r="B15634" s="15" t="s">
        <v>1885</v>
      </c>
      <c r="C15634" t="str">
        <f>_xlfn.XLOOKUP($B15634, STANDARDS!$A:$A, STANDARDS!$B:$B,,0,2)</f>
        <v>Kacha River Succession</v>
      </c>
      <c r="D15634" t="s">
        <v>2193</v>
      </c>
      <c r="E15634" t="s">
        <v>2194</v>
      </c>
      <c r="F15634">
        <v>44.7</v>
      </c>
      <c r="G15634">
        <v>33.9</v>
      </c>
      <c r="H15634">
        <v>0.25</v>
      </c>
      <c r="I15634" t="s">
        <v>1816</v>
      </c>
      <c r="J15634">
        <v>134.60000000000002</v>
      </c>
      <c r="K15634">
        <v>5.2</v>
      </c>
      <c r="L15634" t="s">
        <v>2655</v>
      </c>
      <c r="M15634" t="s">
        <v>2378</v>
      </c>
      <c r="O15634">
        <v>37.619999999999997</v>
      </c>
      <c r="P15634" t="s">
        <v>2342</v>
      </c>
      <c r="S15634">
        <v>-23.85</v>
      </c>
      <c r="T15634">
        <v>0.1</v>
      </c>
      <c r="U15634" t="s">
        <v>2344</v>
      </c>
      <c r="V15634">
        <v>1</v>
      </c>
      <c r="W15634" t="s">
        <v>2552</v>
      </c>
      <c r="AB15634" t="s">
        <v>248</v>
      </c>
      <c r="AC15634" t="s">
        <v>2644</v>
      </c>
    </row>
    <row r="15635" spans="1:29" x14ac:dyDescent="0.3">
      <c r="A15635">
        <v>23601</v>
      </c>
      <c r="B15635" s="15" t="s">
        <v>1885</v>
      </c>
      <c r="C15635" t="str">
        <f>_xlfn.XLOOKUP($B15635, STANDARDS!$A:$A, STANDARDS!$B:$B,,0,2)</f>
        <v>Kacha River Succession</v>
      </c>
      <c r="D15635" t="s">
        <v>2193</v>
      </c>
      <c r="E15635" t="s">
        <v>2194</v>
      </c>
      <c r="F15635">
        <v>44.7</v>
      </c>
      <c r="G15635">
        <v>33.9</v>
      </c>
      <c r="H15635">
        <v>0.25</v>
      </c>
      <c r="I15635" t="s">
        <v>1816</v>
      </c>
      <c r="J15635">
        <v>134.60000000000002</v>
      </c>
      <c r="K15635">
        <v>5.2</v>
      </c>
      <c r="L15635" t="s">
        <v>2655</v>
      </c>
      <c r="M15635" t="s">
        <v>2378</v>
      </c>
      <c r="O15635">
        <v>35.71</v>
      </c>
      <c r="P15635" t="s">
        <v>2342</v>
      </c>
      <c r="S15635">
        <v>-21.74</v>
      </c>
      <c r="T15635">
        <v>0.1</v>
      </c>
      <c r="U15635" t="s">
        <v>2344</v>
      </c>
      <c r="V15635">
        <v>1</v>
      </c>
      <c r="W15635" t="s">
        <v>2552</v>
      </c>
      <c r="AB15635" t="s">
        <v>248</v>
      </c>
      <c r="AC15635" t="s">
        <v>2644</v>
      </c>
    </row>
    <row r="15636" spans="1:29" x14ac:dyDescent="0.3">
      <c r="A15636">
        <v>23602</v>
      </c>
      <c r="B15636" s="15" t="s">
        <v>1885</v>
      </c>
      <c r="C15636" t="str">
        <f>_xlfn.XLOOKUP($B15636, STANDARDS!$A:$A, STANDARDS!$B:$B,,0,2)</f>
        <v>Kacha River Succession</v>
      </c>
      <c r="D15636" t="s">
        <v>2193</v>
      </c>
      <c r="E15636" t="s">
        <v>2194</v>
      </c>
      <c r="F15636">
        <v>44.7</v>
      </c>
      <c r="G15636">
        <v>33.9</v>
      </c>
      <c r="H15636">
        <v>0.25</v>
      </c>
      <c r="I15636" t="s">
        <v>1816</v>
      </c>
      <c r="J15636">
        <v>134.60000000000002</v>
      </c>
      <c r="K15636">
        <v>5.2</v>
      </c>
      <c r="L15636" t="s">
        <v>2655</v>
      </c>
      <c r="M15636" t="s">
        <v>2380</v>
      </c>
      <c r="O15636">
        <v>31.98</v>
      </c>
      <c r="P15636" t="s">
        <v>2342</v>
      </c>
      <c r="S15636">
        <v>-22.21</v>
      </c>
      <c r="T15636">
        <v>0.1</v>
      </c>
      <c r="U15636" t="s">
        <v>2344</v>
      </c>
      <c r="V15636">
        <v>1</v>
      </c>
      <c r="W15636" t="s">
        <v>2552</v>
      </c>
      <c r="AB15636" t="s">
        <v>248</v>
      </c>
      <c r="AC15636" t="s">
        <v>2644</v>
      </c>
    </row>
    <row r="15637" spans="1:29" x14ac:dyDescent="0.3">
      <c r="A15637">
        <v>23603</v>
      </c>
      <c r="B15637" s="15" t="s">
        <v>1885</v>
      </c>
      <c r="C15637" t="str">
        <f>_xlfn.XLOOKUP($B15637, STANDARDS!$A:$A, STANDARDS!$B:$B,,0,2)</f>
        <v>Kacha River Succession</v>
      </c>
      <c r="D15637" t="s">
        <v>2193</v>
      </c>
      <c r="E15637" t="s">
        <v>2194</v>
      </c>
      <c r="F15637">
        <v>44.7</v>
      </c>
      <c r="G15637">
        <v>33.9</v>
      </c>
      <c r="H15637">
        <v>0.25</v>
      </c>
      <c r="I15637" t="s">
        <v>1816</v>
      </c>
      <c r="J15637">
        <v>134.60000000000002</v>
      </c>
      <c r="K15637">
        <v>5.2</v>
      </c>
      <c r="L15637" t="s">
        <v>2655</v>
      </c>
      <c r="M15637" t="s">
        <v>2378</v>
      </c>
      <c r="O15637">
        <v>33.450000000000003</v>
      </c>
      <c r="P15637" t="s">
        <v>2342</v>
      </c>
      <c r="S15637">
        <v>-21.78</v>
      </c>
      <c r="T15637">
        <v>0.1</v>
      </c>
      <c r="U15637" t="s">
        <v>2344</v>
      </c>
      <c r="V15637">
        <v>1</v>
      </c>
      <c r="W15637" t="s">
        <v>2552</v>
      </c>
      <c r="AB15637" t="s">
        <v>248</v>
      </c>
      <c r="AC15637" t="s">
        <v>2644</v>
      </c>
    </row>
    <row r="15638" spans="1:29" x14ac:dyDescent="0.3">
      <c r="A15638">
        <v>23604</v>
      </c>
      <c r="B15638" s="15" t="s">
        <v>1885</v>
      </c>
      <c r="C15638" t="str">
        <f>_xlfn.XLOOKUP($B15638, STANDARDS!$A:$A, STANDARDS!$B:$B,,0,2)</f>
        <v>Kacha River Succession</v>
      </c>
      <c r="D15638" t="s">
        <v>2193</v>
      </c>
      <c r="E15638" t="s">
        <v>2194</v>
      </c>
      <c r="F15638">
        <v>44.7</v>
      </c>
      <c r="G15638">
        <v>33.9</v>
      </c>
      <c r="H15638">
        <v>0.25</v>
      </c>
      <c r="I15638" t="s">
        <v>1816</v>
      </c>
      <c r="J15638">
        <v>134.60000000000002</v>
      </c>
      <c r="K15638">
        <v>5.2</v>
      </c>
      <c r="L15638" t="s">
        <v>2655</v>
      </c>
      <c r="M15638" t="s">
        <v>2379</v>
      </c>
      <c r="O15638">
        <v>40.76</v>
      </c>
      <c r="P15638" t="s">
        <v>2342</v>
      </c>
      <c r="S15638">
        <v>-22.49</v>
      </c>
      <c r="T15638">
        <v>0.1</v>
      </c>
      <c r="U15638" t="s">
        <v>2344</v>
      </c>
      <c r="V15638">
        <v>1</v>
      </c>
      <c r="W15638" t="s">
        <v>2552</v>
      </c>
      <c r="AB15638" t="s">
        <v>248</v>
      </c>
      <c r="AC15638" t="s">
        <v>2644</v>
      </c>
    </row>
    <row r="15639" spans="1:29" x14ac:dyDescent="0.3">
      <c r="A15639">
        <v>23605</v>
      </c>
      <c r="B15639" s="15" t="s">
        <v>1885</v>
      </c>
      <c r="C15639" t="str">
        <f>_xlfn.XLOOKUP($B15639, STANDARDS!$A:$A, STANDARDS!$B:$B,,0,2)</f>
        <v>Kacha River Succession</v>
      </c>
      <c r="D15639" t="s">
        <v>2193</v>
      </c>
      <c r="E15639" t="s">
        <v>2194</v>
      </c>
      <c r="F15639">
        <v>44.7</v>
      </c>
      <c r="G15639">
        <v>33.9</v>
      </c>
      <c r="H15639">
        <v>0.25</v>
      </c>
      <c r="I15639" t="s">
        <v>1816</v>
      </c>
      <c r="J15639">
        <v>134.60000000000002</v>
      </c>
      <c r="K15639">
        <v>5.2</v>
      </c>
      <c r="L15639" t="s">
        <v>2655</v>
      </c>
      <c r="M15639" t="s">
        <v>2377</v>
      </c>
      <c r="O15639">
        <v>34.86</v>
      </c>
      <c r="P15639" t="s">
        <v>2342</v>
      </c>
      <c r="S15639">
        <v>-22.53</v>
      </c>
      <c r="T15639">
        <v>0.1</v>
      </c>
      <c r="U15639" t="s">
        <v>2344</v>
      </c>
      <c r="V15639">
        <v>1</v>
      </c>
      <c r="W15639" t="s">
        <v>2552</v>
      </c>
      <c r="AB15639" t="s">
        <v>248</v>
      </c>
      <c r="AC15639" t="s">
        <v>2644</v>
      </c>
    </row>
    <row r="15640" spans="1:29" x14ac:dyDescent="0.3">
      <c r="A15640">
        <v>23606</v>
      </c>
      <c r="B15640" s="15" t="s">
        <v>1885</v>
      </c>
      <c r="C15640" t="str">
        <f>_xlfn.XLOOKUP($B15640, STANDARDS!$A:$A, STANDARDS!$B:$B,,0,2)</f>
        <v>Kacha River Succession</v>
      </c>
      <c r="D15640" t="s">
        <v>2193</v>
      </c>
      <c r="E15640" t="s">
        <v>2194</v>
      </c>
      <c r="F15640">
        <v>44.7</v>
      </c>
      <c r="G15640">
        <v>33.9</v>
      </c>
      <c r="H15640">
        <v>0.25</v>
      </c>
      <c r="I15640" t="s">
        <v>1816</v>
      </c>
      <c r="J15640">
        <v>134.60000000000002</v>
      </c>
      <c r="K15640">
        <v>5.2</v>
      </c>
      <c r="L15640" t="s">
        <v>2655</v>
      </c>
      <c r="M15640" t="s">
        <v>2378</v>
      </c>
      <c r="O15640">
        <v>31.36</v>
      </c>
      <c r="P15640" t="s">
        <v>2342</v>
      </c>
      <c r="S15640">
        <v>-23.21</v>
      </c>
      <c r="T15640">
        <v>0.1</v>
      </c>
      <c r="U15640" t="s">
        <v>2344</v>
      </c>
      <c r="V15640">
        <v>1</v>
      </c>
      <c r="W15640" t="s">
        <v>2552</v>
      </c>
      <c r="AB15640" t="s">
        <v>248</v>
      </c>
      <c r="AC15640" t="s">
        <v>2644</v>
      </c>
    </row>
    <row r="15641" spans="1:29" x14ac:dyDescent="0.3">
      <c r="A15641">
        <v>23607</v>
      </c>
      <c r="B15641" s="15" t="s">
        <v>1886</v>
      </c>
      <c r="C15641" t="str">
        <f>_xlfn.XLOOKUP($B15641, STANDARDS!$A:$A, STANDARDS!$B:$B,,0,2)</f>
        <v>Balfour Fm, Beaufort Gp</v>
      </c>
      <c r="D15641" t="s">
        <v>2195</v>
      </c>
      <c r="E15641" t="s">
        <v>2196</v>
      </c>
      <c r="F15641">
        <v>-31.740182999999998</v>
      </c>
      <c r="G15641">
        <v>24.890167000000002</v>
      </c>
      <c r="H15641">
        <v>0.37</v>
      </c>
      <c r="I15641" t="s">
        <v>592</v>
      </c>
      <c r="J15641" cm="1">
        <f t="array" ref="J15641:L15641">_xlfn.XLOOKUP($C15641, AGE!$A:$A,AGE!$B:$D,,0,2)</f>
        <v>253.01999999999998</v>
      </c>
      <c r="K15641">
        <v>1.1200000000000045</v>
      </c>
      <c r="L15641" t="str">
        <v>Gastaldo et al. 2014; GSA 2018</v>
      </c>
      <c r="M15641" t="s">
        <v>2381</v>
      </c>
      <c r="P15641" t="s">
        <v>243</v>
      </c>
      <c r="Q15641">
        <v>-14.9</v>
      </c>
      <c r="R15641">
        <v>7.0000000000000007E-2</v>
      </c>
      <c r="V15641">
        <v>1</v>
      </c>
      <c r="W15641" t="s">
        <v>2553</v>
      </c>
      <c r="AB15641" t="s">
        <v>248</v>
      </c>
      <c r="AC15641" t="s">
        <v>2645</v>
      </c>
    </row>
    <row r="15642" spans="1:29" x14ac:dyDescent="0.3">
      <c r="A15642">
        <v>23608</v>
      </c>
      <c r="B15642" s="15" t="s">
        <v>1886</v>
      </c>
      <c r="C15642" t="str">
        <f>_xlfn.XLOOKUP($B15642, STANDARDS!$A:$A, STANDARDS!$B:$B,,0,2)</f>
        <v>Balfour Fm, Beaufort Gp</v>
      </c>
      <c r="D15642" t="s">
        <v>2195</v>
      </c>
      <c r="E15642" t="s">
        <v>2196</v>
      </c>
      <c r="F15642">
        <v>-31.740182999999998</v>
      </c>
      <c r="G15642">
        <v>24.890167000000002</v>
      </c>
      <c r="H15642">
        <v>0.37</v>
      </c>
      <c r="I15642" t="s">
        <v>592</v>
      </c>
      <c r="J15642" cm="1">
        <f t="array" ref="J15642:L15642">_xlfn.XLOOKUP($C15642, AGE!$A:$A,AGE!$B:$D,,0,2)</f>
        <v>253.01999999999998</v>
      </c>
      <c r="K15642">
        <v>1.1200000000000045</v>
      </c>
      <c r="L15642" t="str">
        <v>Gastaldo et al. 2014; GSA 2018</v>
      </c>
      <c r="M15642" t="s">
        <v>2381</v>
      </c>
      <c r="P15642" t="s">
        <v>243</v>
      </c>
      <c r="Q15642">
        <v>-16.899999999999999</v>
      </c>
      <c r="R15642">
        <v>7.0000000000000007E-2</v>
      </c>
      <c r="V15642">
        <v>1</v>
      </c>
      <c r="W15642" t="s">
        <v>2553</v>
      </c>
      <c r="AB15642" t="s">
        <v>248</v>
      </c>
      <c r="AC15642" t="s">
        <v>2645</v>
      </c>
    </row>
    <row r="15643" spans="1:29" x14ac:dyDescent="0.3">
      <c r="A15643">
        <v>23609</v>
      </c>
      <c r="B15643" s="15" t="s">
        <v>1886</v>
      </c>
      <c r="C15643" t="str">
        <f>_xlfn.XLOOKUP($B15643, STANDARDS!$A:$A, STANDARDS!$B:$B,,0,2)</f>
        <v>Balfour Fm, Beaufort Gp</v>
      </c>
      <c r="D15643" t="s">
        <v>2195</v>
      </c>
      <c r="E15643" t="s">
        <v>2196</v>
      </c>
      <c r="F15643">
        <v>-31.740182999999998</v>
      </c>
      <c r="G15643">
        <v>24.890167000000002</v>
      </c>
      <c r="H15643">
        <v>0.37</v>
      </c>
      <c r="I15643" t="s">
        <v>592</v>
      </c>
      <c r="J15643" cm="1">
        <f t="array" ref="J15643:L15643">_xlfn.XLOOKUP($C15643, AGE!$A:$A,AGE!$B:$D,,0,2)</f>
        <v>253.01999999999998</v>
      </c>
      <c r="K15643">
        <v>1.1200000000000045</v>
      </c>
      <c r="L15643" t="str">
        <v>Gastaldo et al. 2014; GSA 2018</v>
      </c>
      <c r="M15643" t="s">
        <v>2381</v>
      </c>
      <c r="P15643" t="s">
        <v>243</v>
      </c>
      <c r="Q15643">
        <v>-12.2</v>
      </c>
      <c r="R15643">
        <v>7.0000000000000007E-2</v>
      </c>
      <c r="V15643">
        <v>1</v>
      </c>
      <c r="W15643" t="s">
        <v>2553</v>
      </c>
      <c r="AB15643" t="s">
        <v>248</v>
      </c>
      <c r="AC15643" t="s">
        <v>2645</v>
      </c>
    </row>
    <row r="15644" spans="1:29" x14ac:dyDescent="0.3">
      <c r="A15644">
        <v>23610</v>
      </c>
      <c r="B15644" s="15" t="s">
        <v>1886</v>
      </c>
      <c r="C15644" t="str">
        <f>_xlfn.XLOOKUP($B15644, STANDARDS!$A:$A, STANDARDS!$B:$B,,0,2)</f>
        <v>Balfour Fm, Beaufort Gp</v>
      </c>
      <c r="D15644" t="s">
        <v>2195</v>
      </c>
      <c r="E15644" t="s">
        <v>2196</v>
      </c>
      <c r="F15644">
        <v>-31.740182999999998</v>
      </c>
      <c r="G15644">
        <v>24.890167000000002</v>
      </c>
      <c r="H15644">
        <v>0.37</v>
      </c>
      <c r="I15644" t="s">
        <v>592</v>
      </c>
      <c r="J15644" cm="1">
        <f t="array" ref="J15644:L15644">_xlfn.XLOOKUP($C15644, AGE!$A:$A,AGE!$B:$D,,0,2)</f>
        <v>253.01999999999998</v>
      </c>
      <c r="K15644">
        <v>1.1200000000000045</v>
      </c>
      <c r="L15644" t="str">
        <v>Gastaldo et al. 2014; GSA 2018</v>
      </c>
      <c r="M15644" t="s">
        <v>2382</v>
      </c>
      <c r="P15644" t="s">
        <v>243</v>
      </c>
      <c r="Q15644">
        <v>-16.100000000000001</v>
      </c>
      <c r="R15644">
        <v>7.0000000000000007E-2</v>
      </c>
      <c r="V15644">
        <v>1</v>
      </c>
      <c r="W15644" t="s">
        <v>2553</v>
      </c>
      <c r="AB15644" t="s">
        <v>248</v>
      </c>
      <c r="AC15644" t="s">
        <v>2645</v>
      </c>
    </row>
    <row r="15645" spans="1:29" x14ac:dyDescent="0.3">
      <c r="A15645">
        <v>23611</v>
      </c>
      <c r="B15645" s="15" t="s">
        <v>1886</v>
      </c>
      <c r="C15645" t="str">
        <f>_xlfn.XLOOKUP($B15645, STANDARDS!$A:$A, STANDARDS!$B:$B,,0,2)</f>
        <v>Balfour Fm, Beaufort Gp</v>
      </c>
      <c r="D15645" t="s">
        <v>2195</v>
      </c>
      <c r="E15645" t="s">
        <v>2196</v>
      </c>
      <c r="F15645">
        <v>-31.740182999999998</v>
      </c>
      <c r="G15645">
        <v>24.890167000000002</v>
      </c>
      <c r="H15645">
        <v>0.37</v>
      </c>
      <c r="I15645" t="s">
        <v>592</v>
      </c>
      <c r="J15645" cm="1">
        <f t="array" ref="J15645:L15645">_xlfn.XLOOKUP($C15645, AGE!$A:$A,AGE!$B:$D,,0,2)</f>
        <v>253.01999999999998</v>
      </c>
      <c r="K15645">
        <v>1.1200000000000045</v>
      </c>
      <c r="L15645" t="str">
        <v>Gastaldo et al. 2014; GSA 2018</v>
      </c>
      <c r="M15645" t="s">
        <v>2383</v>
      </c>
      <c r="P15645" t="s">
        <v>243</v>
      </c>
      <c r="Q15645">
        <v>-15.8</v>
      </c>
      <c r="R15645">
        <v>7.0000000000000007E-2</v>
      </c>
      <c r="V15645">
        <v>1</v>
      </c>
      <c r="W15645" t="s">
        <v>2553</v>
      </c>
      <c r="AB15645" t="s">
        <v>248</v>
      </c>
      <c r="AC15645" t="s">
        <v>2645</v>
      </c>
    </row>
    <row r="15646" spans="1:29" x14ac:dyDescent="0.3">
      <c r="A15646">
        <v>23612</v>
      </c>
      <c r="B15646" s="15" t="s">
        <v>1886</v>
      </c>
      <c r="C15646" t="str">
        <f>_xlfn.XLOOKUP($B15646, STANDARDS!$A:$A, STANDARDS!$B:$B,,0,2)</f>
        <v>Balfour Fm, Beaufort Gp</v>
      </c>
      <c r="D15646" t="s">
        <v>2195</v>
      </c>
      <c r="E15646" t="s">
        <v>2196</v>
      </c>
      <c r="F15646">
        <v>-31.740182999999998</v>
      </c>
      <c r="G15646">
        <v>24.890167000000002</v>
      </c>
      <c r="H15646">
        <v>0.37</v>
      </c>
      <c r="I15646" t="s">
        <v>592</v>
      </c>
      <c r="J15646" cm="1">
        <f t="array" ref="J15646:L15646">_xlfn.XLOOKUP($C15646, AGE!$A:$A,AGE!$B:$D,,0,2)</f>
        <v>253.01999999999998</v>
      </c>
      <c r="K15646">
        <v>1.1200000000000045</v>
      </c>
      <c r="L15646" t="str">
        <v>Gastaldo et al. 2014; GSA 2018</v>
      </c>
      <c r="M15646" t="s">
        <v>2383</v>
      </c>
      <c r="P15646" t="s">
        <v>243</v>
      </c>
      <c r="Q15646">
        <v>-15.3</v>
      </c>
      <c r="R15646">
        <v>7.0000000000000007E-2</v>
      </c>
      <c r="V15646">
        <v>1</v>
      </c>
      <c r="W15646" t="s">
        <v>2553</v>
      </c>
      <c r="AB15646" t="s">
        <v>248</v>
      </c>
      <c r="AC15646" t="s">
        <v>2645</v>
      </c>
    </row>
    <row r="15647" spans="1:29" x14ac:dyDescent="0.3">
      <c r="A15647">
        <v>23613</v>
      </c>
      <c r="B15647" s="15" t="s">
        <v>1886</v>
      </c>
      <c r="C15647" t="str">
        <f>_xlfn.XLOOKUP($B15647, STANDARDS!$A:$A, STANDARDS!$B:$B,,0,2)</f>
        <v>Balfour Fm, Beaufort Gp</v>
      </c>
      <c r="D15647" t="s">
        <v>2195</v>
      </c>
      <c r="E15647" t="s">
        <v>2196</v>
      </c>
      <c r="F15647">
        <v>-31.740182999999998</v>
      </c>
      <c r="G15647">
        <v>24.890167000000002</v>
      </c>
      <c r="H15647">
        <v>0.37</v>
      </c>
      <c r="I15647" t="s">
        <v>592</v>
      </c>
      <c r="J15647" cm="1">
        <f t="array" ref="J15647:L15647">_xlfn.XLOOKUP($C15647, AGE!$A:$A,AGE!$B:$D,,0,2)</f>
        <v>253.01999999999998</v>
      </c>
      <c r="K15647">
        <v>1.1200000000000045</v>
      </c>
      <c r="L15647" t="str">
        <v>Gastaldo et al. 2014; GSA 2018</v>
      </c>
      <c r="M15647" t="s">
        <v>2382</v>
      </c>
      <c r="P15647" t="s">
        <v>243</v>
      </c>
      <c r="Q15647">
        <v>-10.7</v>
      </c>
      <c r="R15647">
        <v>7.0000000000000007E-2</v>
      </c>
      <c r="V15647">
        <v>1</v>
      </c>
      <c r="W15647" t="s">
        <v>2553</v>
      </c>
      <c r="AB15647" t="s">
        <v>248</v>
      </c>
      <c r="AC15647" t="s">
        <v>2645</v>
      </c>
    </row>
    <row r="15648" spans="1:29" x14ac:dyDescent="0.3">
      <c r="A15648">
        <v>23614</v>
      </c>
      <c r="B15648" s="15" t="s">
        <v>1886</v>
      </c>
      <c r="C15648" t="str">
        <f>_xlfn.XLOOKUP($B15648, STANDARDS!$A:$A, STANDARDS!$B:$B,,0,2)</f>
        <v>Balfour Fm, Beaufort Gp</v>
      </c>
      <c r="D15648" t="s">
        <v>2195</v>
      </c>
      <c r="E15648" t="s">
        <v>2196</v>
      </c>
      <c r="F15648">
        <v>-31.740182999999998</v>
      </c>
      <c r="G15648">
        <v>24.890167000000002</v>
      </c>
      <c r="H15648">
        <v>0.37</v>
      </c>
      <c r="I15648" t="s">
        <v>592</v>
      </c>
      <c r="J15648" cm="1">
        <f t="array" ref="J15648:L15648">_xlfn.XLOOKUP($C15648, AGE!$A:$A,AGE!$B:$D,,0,2)</f>
        <v>253.01999999999998</v>
      </c>
      <c r="K15648">
        <v>1.1200000000000045</v>
      </c>
      <c r="L15648" t="str">
        <v>Gastaldo et al. 2014; GSA 2018</v>
      </c>
      <c r="M15648" t="s">
        <v>2384</v>
      </c>
      <c r="P15648" t="s">
        <v>243</v>
      </c>
      <c r="Q15648">
        <v>-9.3000000000000007</v>
      </c>
      <c r="R15648">
        <v>7.0000000000000007E-2</v>
      </c>
      <c r="V15648">
        <v>1</v>
      </c>
      <c r="W15648" t="s">
        <v>2553</v>
      </c>
      <c r="AB15648" t="s">
        <v>248</v>
      </c>
      <c r="AC15648" t="s">
        <v>2645</v>
      </c>
    </row>
    <row r="15649" spans="1:29" x14ac:dyDescent="0.3">
      <c r="A15649">
        <v>23615</v>
      </c>
      <c r="B15649" s="15" t="s">
        <v>1886</v>
      </c>
      <c r="C15649" t="str">
        <f>_xlfn.XLOOKUP($B15649, STANDARDS!$A:$A, STANDARDS!$B:$B,,0,2)</f>
        <v>Balfour Fm, Beaufort Gp</v>
      </c>
      <c r="D15649" t="s">
        <v>2195</v>
      </c>
      <c r="E15649" t="s">
        <v>2196</v>
      </c>
      <c r="F15649">
        <v>-31.740182999999998</v>
      </c>
      <c r="G15649">
        <v>24.890167000000002</v>
      </c>
      <c r="H15649">
        <v>0.37</v>
      </c>
      <c r="I15649" t="s">
        <v>592</v>
      </c>
      <c r="J15649" cm="1">
        <f t="array" ref="J15649:L15649">_xlfn.XLOOKUP($C15649, AGE!$A:$A,AGE!$B:$D,,0,2)</f>
        <v>253.01999999999998</v>
      </c>
      <c r="K15649">
        <v>1.1200000000000045</v>
      </c>
      <c r="L15649" t="str">
        <v>Gastaldo et al. 2014; GSA 2018</v>
      </c>
      <c r="M15649" t="s">
        <v>2382</v>
      </c>
      <c r="P15649" t="s">
        <v>243</v>
      </c>
      <c r="Q15649">
        <v>-9.5</v>
      </c>
      <c r="R15649">
        <v>7.0000000000000007E-2</v>
      </c>
      <c r="V15649">
        <v>1</v>
      </c>
      <c r="W15649" t="s">
        <v>2553</v>
      </c>
      <c r="AB15649" t="s">
        <v>248</v>
      </c>
      <c r="AC15649" t="s">
        <v>2645</v>
      </c>
    </row>
    <row r="15650" spans="1:29" x14ac:dyDescent="0.3">
      <c r="A15650">
        <v>23616</v>
      </c>
      <c r="B15650" s="15" t="s">
        <v>1886</v>
      </c>
      <c r="C15650" t="str">
        <f>_xlfn.XLOOKUP($B15650, STANDARDS!$A:$A, STANDARDS!$B:$B,,0,2)</f>
        <v>Balfour Fm, Beaufort Gp</v>
      </c>
      <c r="D15650" t="s">
        <v>2195</v>
      </c>
      <c r="E15650" t="s">
        <v>2196</v>
      </c>
      <c r="F15650">
        <v>-31.740182999999998</v>
      </c>
      <c r="G15650">
        <v>24.890167000000002</v>
      </c>
      <c r="H15650">
        <v>0.37</v>
      </c>
      <c r="I15650" t="s">
        <v>592</v>
      </c>
      <c r="J15650" cm="1">
        <f t="array" ref="J15650:L15650">_xlfn.XLOOKUP($C15650, AGE!$A:$A,AGE!$B:$D,,0,2)</f>
        <v>253.01999999999998</v>
      </c>
      <c r="K15650">
        <v>1.1200000000000045</v>
      </c>
      <c r="L15650" t="str">
        <v>Gastaldo et al. 2014; GSA 2018</v>
      </c>
      <c r="M15650" t="s">
        <v>2385</v>
      </c>
      <c r="P15650" t="s">
        <v>243</v>
      </c>
      <c r="Q15650">
        <v>-7.5</v>
      </c>
      <c r="R15650">
        <v>7.0000000000000007E-2</v>
      </c>
      <c r="V15650">
        <v>1</v>
      </c>
      <c r="W15650" t="s">
        <v>2553</v>
      </c>
      <c r="AB15650" t="s">
        <v>248</v>
      </c>
      <c r="AC15650" t="s">
        <v>2645</v>
      </c>
    </row>
    <row r="15651" spans="1:29" x14ac:dyDescent="0.3">
      <c r="A15651">
        <v>23617</v>
      </c>
      <c r="B15651" s="15" t="s">
        <v>1886</v>
      </c>
      <c r="C15651" t="str">
        <f>_xlfn.XLOOKUP($B15651, STANDARDS!$A:$A, STANDARDS!$B:$B,,0,2)</f>
        <v>Balfour Fm, Beaufort Gp</v>
      </c>
      <c r="D15651" t="s">
        <v>2195</v>
      </c>
      <c r="E15651" t="s">
        <v>2196</v>
      </c>
      <c r="F15651">
        <v>-31.740182999999998</v>
      </c>
      <c r="G15651">
        <v>24.890167000000002</v>
      </c>
      <c r="H15651">
        <v>0.37</v>
      </c>
      <c r="I15651" t="s">
        <v>592</v>
      </c>
      <c r="J15651" cm="1">
        <f t="array" ref="J15651:L15651">_xlfn.XLOOKUP($C15651, AGE!$A:$A,AGE!$B:$D,,0,2)</f>
        <v>253.01999999999998</v>
      </c>
      <c r="K15651">
        <v>1.1200000000000045</v>
      </c>
      <c r="L15651" t="str">
        <v>Gastaldo et al. 2014; GSA 2018</v>
      </c>
      <c r="M15651" t="s">
        <v>2386</v>
      </c>
      <c r="P15651" t="s">
        <v>243</v>
      </c>
      <c r="Q15651">
        <v>-8</v>
      </c>
      <c r="R15651">
        <v>7.0000000000000007E-2</v>
      </c>
      <c r="V15651">
        <v>1</v>
      </c>
      <c r="W15651" t="s">
        <v>2553</v>
      </c>
      <c r="AB15651" t="s">
        <v>248</v>
      </c>
      <c r="AC15651" t="s">
        <v>2645</v>
      </c>
    </row>
    <row r="15652" spans="1:29" x14ac:dyDescent="0.3">
      <c r="A15652">
        <v>23618</v>
      </c>
      <c r="B15652" s="15" t="s">
        <v>1886</v>
      </c>
      <c r="C15652" t="str">
        <f>_xlfn.XLOOKUP($B15652, STANDARDS!$A:$A, STANDARDS!$B:$B,,0,2)</f>
        <v>Balfour Fm, Beaufort Gp</v>
      </c>
      <c r="D15652" t="s">
        <v>2195</v>
      </c>
      <c r="E15652" t="s">
        <v>2196</v>
      </c>
      <c r="F15652">
        <v>-31.740182999999998</v>
      </c>
      <c r="G15652">
        <v>24.890167000000002</v>
      </c>
      <c r="H15652">
        <v>0.37</v>
      </c>
      <c r="I15652" t="s">
        <v>592</v>
      </c>
      <c r="J15652" cm="1">
        <f t="array" ref="J15652:L15652">_xlfn.XLOOKUP($C15652, AGE!$A:$A,AGE!$B:$D,,0,2)</f>
        <v>253.01999999999998</v>
      </c>
      <c r="K15652">
        <v>1.1200000000000045</v>
      </c>
      <c r="L15652" t="str">
        <v>Gastaldo et al. 2014; GSA 2018</v>
      </c>
      <c r="M15652" t="s">
        <v>2387</v>
      </c>
      <c r="P15652" t="s">
        <v>243</v>
      </c>
      <c r="Q15652">
        <v>-5.5</v>
      </c>
      <c r="R15652">
        <v>7.0000000000000007E-2</v>
      </c>
      <c r="V15652">
        <v>1</v>
      </c>
      <c r="W15652" t="s">
        <v>2553</v>
      </c>
      <c r="AB15652" t="s">
        <v>248</v>
      </c>
      <c r="AC15652" t="s">
        <v>2645</v>
      </c>
    </row>
    <row r="15653" spans="1:29" x14ac:dyDescent="0.3">
      <c r="A15653">
        <v>23619</v>
      </c>
      <c r="B15653" s="15" t="s">
        <v>1886</v>
      </c>
      <c r="C15653" t="str">
        <f>_xlfn.XLOOKUP($B15653, STANDARDS!$A:$A, STANDARDS!$B:$B,,0,2)</f>
        <v>Balfour Fm, Beaufort Gp</v>
      </c>
      <c r="D15653" t="s">
        <v>2195</v>
      </c>
      <c r="E15653" t="s">
        <v>2196</v>
      </c>
      <c r="F15653">
        <v>-31.740182999999998</v>
      </c>
      <c r="G15653">
        <v>24.890167000000002</v>
      </c>
      <c r="H15653">
        <v>0.37</v>
      </c>
      <c r="I15653" t="s">
        <v>592</v>
      </c>
      <c r="J15653" cm="1">
        <f t="array" ref="J15653:L15653">_xlfn.XLOOKUP($C15653, AGE!$A:$A,AGE!$B:$D,,0,2)</f>
        <v>253.01999999999998</v>
      </c>
      <c r="K15653">
        <v>1.1200000000000045</v>
      </c>
      <c r="L15653" t="str">
        <v>Gastaldo et al. 2014; GSA 2018</v>
      </c>
      <c r="M15653" t="s">
        <v>2388</v>
      </c>
      <c r="P15653" t="s">
        <v>243</v>
      </c>
      <c r="Q15653">
        <v>-6.2</v>
      </c>
      <c r="R15653">
        <v>7.0000000000000007E-2</v>
      </c>
      <c r="V15653">
        <v>1</v>
      </c>
      <c r="W15653" t="s">
        <v>2553</v>
      </c>
      <c r="AB15653" t="s">
        <v>248</v>
      </c>
      <c r="AC15653" t="s">
        <v>2645</v>
      </c>
    </row>
    <row r="15654" spans="1:29" x14ac:dyDescent="0.3">
      <c r="A15654">
        <v>23620</v>
      </c>
      <c r="B15654" s="15" t="s">
        <v>1886</v>
      </c>
      <c r="C15654" t="str">
        <f>_xlfn.XLOOKUP($B15654, STANDARDS!$A:$A, STANDARDS!$B:$B,,0,2)</f>
        <v>Balfour Fm, Beaufort Gp</v>
      </c>
      <c r="D15654" t="s">
        <v>2195</v>
      </c>
      <c r="E15654" t="s">
        <v>2196</v>
      </c>
      <c r="F15654">
        <v>-31.740182999999998</v>
      </c>
      <c r="G15654">
        <v>24.890167000000002</v>
      </c>
      <c r="H15654">
        <v>0.37</v>
      </c>
      <c r="I15654" t="s">
        <v>592</v>
      </c>
      <c r="J15654" cm="1">
        <f t="array" ref="J15654:L15654">_xlfn.XLOOKUP($C15654, AGE!$A:$A,AGE!$B:$D,,0,2)</f>
        <v>253.01999999999998</v>
      </c>
      <c r="K15654">
        <v>1.1200000000000045</v>
      </c>
      <c r="L15654" t="str">
        <v>Gastaldo et al. 2014; GSA 2018</v>
      </c>
      <c r="M15654" t="s">
        <v>2389</v>
      </c>
      <c r="P15654" t="s">
        <v>243</v>
      </c>
      <c r="Q15654">
        <v>-5.3</v>
      </c>
      <c r="R15654">
        <v>7.0000000000000007E-2</v>
      </c>
      <c r="V15654">
        <v>1</v>
      </c>
      <c r="W15654" t="s">
        <v>2553</v>
      </c>
      <c r="AB15654" t="s">
        <v>248</v>
      </c>
      <c r="AC15654" t="s">
        <v>2645</v>
      </c>
    </row>
    <row r="15655" spans="1:29" x14ac:dyDescent="0.3">
      <c r="A15655">
        <v>23621</v>
      </c>
      <c r="B15655" s="15" t="s">
        <v>1886</v>
      </c>
      <c r="C15655" t="str">
        <f>_xlfn.XLOOKUP($B15655, STANDARDS!$A:$A, STANDARDS!$B:$B,,0,2)</f>
        <v>Balfour Fm, Beaufort Gp</v>
      </c>
      <c r="D15655" t="s">
        <v>2195</v>
      </c>
      <c r="E15655" t="s">
        <v>2196</v>
      </c>
      <c r="F15655">
        <v>-31.740182999999998</v>
      </c>
      <c r="G15655">
        <v>24.890167000000002</v>
      </c>
      <c r="H15655">
        <v>0.37</v>
      </c>
      <c r="I15655" t="s">
        <v>592</v>
      </c>
      <c r="J15655" cm="1">
        <f t="array" ref="J15655:L15655">_xlfn.XLOOKUP($C15655, AGE!$A:$A,AGE!$B:$D,,0,2)</f>
        <v>253.01999999999998</v>
      </c>
      <c r="K15655">
        <v>1.1200000000000045</v>
      </c>
      <c r="L15655" t="str">
        <v>Gastaldo et al. 2014; GSA 2018</v>
      </c>
      <c r="M15655" t="s">
        <v>2382</v>
      </c>
      <c r="P15655" t="s">
        <v>243</v>
      </c>
      <c r="Q15655">
        <v>-9.17</v>
      </c>
      <c r="R15655">
        <v>7.0000000000000007E-2</v>
      </c>
      <c r="V15655">
        <v>1</v>
      </c>
      <c r="W15655" t="s">
        <v>2553</v>
      </c>
      <c r="AB15655" t="s">
        <v>248</v>
      </c>
      <c r="AC15655" t="s">
        <v>2645</v>
      </c>
    </row>
    <row r="15656" spans="1:29" x14ac:dyDescent="0.3">
      <c r="A15656">
        <v>23622</v>
      </c>
      <c r="B15656" s="15" t="s">
        <v>1886</v>
      </c>
      <c r="C15656" t="str">
        <f>_xlfn.XLOOKUP($B15656, STANDARDS!$A:$A, STANDARDS!$B:$B,,0,2)</f>
        <v>Balfour Fm, Beaufort Gp</v>
      </c>
      <c r="D15656" t="s">
        <v>2195</v>
      </c>
      <c r="E15656" t="s">
        <v>2196</v>
      </c>
      <c r="F15656">
        <v>-31.740182999999998</v>
      </c>
      <c r="G15656">
        <v>24.890167000000002</v>
      </c>
      <c r="H15656">
        <v>0.37</v>
      </c>
      <c r="I15656" t="s">
        <v>592</v>
      </c>
      <c r="J15656" cm="1">
        <f t="array" ref="J15656:L15656">_xlfn.XLOOKUP($C15656, AGE!$A:$A,AGE!$B:$D,,0,2)</f>
        <v>253.01999999999998</v>
      </c>
      <c r="K15656">
        <v>1.1200000000000045</v>
      </c>
      <c r="L15656" t="str">
        <v>Gastaldo et al. 2014; GSA 2018</v>
      </c>
      <c r="M15656" t="s">
        <v>2381</v>
      </c>
      <c r="P15656" t="s">
        <v>243</v>
      </c>
      <c r="Q15656">
        <v>-10.7</v>
      </c>
      <c r="R15656">
        <v>7.0000000000000007E-2</v>
      </c>
      <c r="V15656">
        <v>1</v>
      </c>
      <c r="W15656" t="s">
        <v>2553</v>
      </c>
      <c r="AB15656" t="s">
        <v>248</v>
      </c>
      <c r="AC15656" t="s">
        <v>2645</v>
      </c>
    </row>
    <row r="15657" spans="1:29" x14ac:dyDescent="0.3">
      <c r="A15657">
        <v>23623</v>
      </c>
      <c r="B15657" s="15" t="s">
        <v>1886</v>
      </c>
      <c r="C15657" t="str">
        <f>_xlfn.XLOOKUP($B15657, STANDARDS!$A:$A, STANDARDS!$B:$B,,0,2)</f>
        <v>Balfour Fm, Beaufort Gp</v>
      </c>
      <c r="D15657" t="s">
        <v>2195</v>
      </c>
      <c r="E15657" t="s">
        <v>2196</v>
      </c>
      <c r="F15657">
        <v>-31.740182999999998</v>
      </c>
      <c r="G15657">
        <v>24.890167000000002</v>
      </c>
      <c r="H15657">
        <v>0.37</v>
      </c>
      <c r="I15657" t="s">
        <v>592</v>
      </c>
      <c r="J15657" cm="1">
        <f t="array" ref="J15657:L15657">_xlfn.XLOOKUP($C15657, AGE!$A:$A,AGE!$B:$D,,0,2)</f>
        <v>253.01999999999998</v>
      </c>
      <c r="K15657">
        <v>1.1200000000000045</v>
      </c>
      <c r="L15657" t="str">
        <v>Gastaldo et al. 2014; GSA 2018</v>
      </c>
      <c r="M15657" t="s">
        <v>2381</v>
      </c>
      <c r="P15657" t="s">
        <v>243</v>
      </c>
      <c r="Q15657">
        <v>-12.5</v>
      </c>
      <c r="R15657">
        <v>7.0000000000000007E-2</v>
      </c>
      <c r="V15657">
        <v>1</v>
      </c>
      <c r="W15657" t="s">
        <v>2553</v>
      </c>
      <c r="AB15657" t="s">
        <v>248</v>
      </c>
      <c r="AC15657" t="s">
        <v>2645</v>
      </c>
    </row>
    <row r="15658" spans="1:29" x14ac:dyDescent="0.3">
      <c r="A15658">
        <v>23624</v>
      </c>
      <c r="B15658" s="15" t="s">
        <v>1886</v>
      </c>
      <c r="C15658" t="str">
        <f>_xlfn.XLOOKUP($B15658, STANDARDS!$A:$A, STANDARDS!$B:$B,,0,2)</f>
        <v>Balfour Fm, Beaufort Gp</v>
      </c>
      <c r="D15658" t="s">
        <v>2195</v>
      </c>
      <c r="E15658" t="s">
        <v>2196</v>
      </c>
      <c r="F15658">
        <v>-31.740182999999998</v>
      </c>
      <c r="G15658">
        <v>24.890167000000002</v>
      </c>
      <c r="H15658">
        <v>0.37</v>
      </c>
      <c r="I15658" t="s">
        <v>592</v>
      </c>
      <c r="J15658" cm="1">
        <f t="array" ref="J15658:L15658">_xlfn.XLOOKUP($C15658, AGE!$A:$A,AGE!$B:$D,,0,2)</f>
        <v>253.01999999999998</v>
      </c>
      <c r="K15658">
        <v>1.1200000000000045</v>
      </c>
      <c r="L15658" t="str">
        <v>Gastaldo et al. 2014; GSA 2018</v>
      </c>
      <c r="M15658" t="s">
        <v>2390</v>
      </c>
      <c r="P15658" t="s">
        <v>243</v>
      </c>
      <c r="Q15658">
        <v>-10</v>
      </c>
      <c r="R15658">
        <v>7.0000000000000007E-2</v>
      </c>
      <c r="V15658">
        <v>1</v>
      </c>
      <c r="W15658" t="s">
        <v>2553</v>
      </c>
      <c r="AB15658" t="s">
        <v>248</v>
      </c>
      <c r="AC15658" t="s">
        <v>2645</v>
      </c>
    </row>
    <row r="15659" spans="1:29" x14ac:dyDescent="0.3">
      <c r="A15659">
        <v>23625</v>
      </c>
      <c r="B15659" s="15" t="s">
        <v>1886</v>
      </c>
      <c r="C15659" t="str">
        <f>_xlfn.XLOOKUP($B15659, STANDARDS!$A:$A, STANDARDS!$B:$B,,0,2)</f>
        <v>Balfour Fm, Beaufort Gp</v>
      </c>
      <c r="D15659" t="s">
        <v>2195</v>
      </c>
      <c r="E15659" t="s">
        <v>2196</v>
      </c>
      <c r="F15659">
        <v>-31.740182999999998</v>
      </c>
      <c r="G15659">
        <v>24.890167000000002</v>
      </c>
      <c r="H15659">
        <v>0.37</v>
      </c>
      <c r="I15659" t="s">
        <v>592</v>
      </c>
      <c r="J15659" cm="1">
        <f t="array" ref="J15659:L15659">_xlfn.XLOOKUP($C15659, AGE!$A:$A,AGE!$B:$D,,0,2)</f>
        <v>253.01999999999998</v>
      </c>
      <c r="K15659">
        <v>1.1200000000000045</v>
      </c>
      <c r="L15659" t="str">
        <v>Gastaldo et al. 2014; GSA 2018</v>
      </c>
      <c r="M15659" t="s">
        <v>2391</v>
      </c>
      <c r="P15659" t="s">
        <v>243</v>
      </c>
      <c r="Q15659">
        <v>-13</v>
      </c>
      <c r="R15659">
        <v>7.0000000000000007E-2</v>
      </c>
      <c r="V15659">
        <v>1</v>
      </c>
      <c r="W15659" t="s">
        <v>2553</v>
      </c>
      <c r="AB15659" t="s">
        <v>248</v>
      </c>
      <c r="AC15659" t="s">
        <v>2645</v>
      </c>
    </row>
    <row r="15660" spans="1:29" x14ac:dyDescent="0.3">
      <c r="A15660">
        <v>23626</v>
      </c>
      <c r="B15660" s="15" t="s">
        <v>1886</v>
      </c>
      <c r="C15660" t="str">
        <f>_xlfn.XLOOKUP($B15660, STANDARDS!$A:$A, STANDARDS!$B:$B,,0,2)</f>
        <v>Balfour Fm, Beaufort Gp</v>
      </c>
      <c r="D15660" t="s">
        <v>2195</v>
      </c>
      <c r="E15660" t="s">
        <v>2196</v>
      </c>
      <c r="F15660">
        <v>-31.740182999999998</v>
      </c>
      <c r="G15660">
        <v>24.890167000000002</v>
      </c>
      <c r="H15660">
        <v>0.37</v>
      </c>
      <c r="I15660" t="s">
        <v>592</v>
      </c>
      <c r="J15660" cm="1">
        <f t="array" ref="J15660:L15660">_xlfn.XLOOKUP($C15660, AGE!$A:$A,AGE!$B:$D,,0,2)</f>
        <v>253.01999999999998</v>
      </c>
      <c r="K15660">
        <v>1.1200000000000045</v>
      </c>
      <c r="L15660" t="str">
        <v>Gastaldo et al. 2014; GSA 2018</v>
      </c>
      <c r="M15660" t="s">
        <v>2392</v>
      </c>
      <c r="P15660" t="s">
        <v>243</v>
      </c>
      <c r="Q15660">
        <v>-11.2</v>
      </c>
      <c r="R15660">
        <v>7.0000000000000007E-2</v>
      </c>
      <c r="V15660">
        <v>1</v>
      </c>
      <c r="W15660" t="s">
        <v>2553</v>
      </c>
      <c r="AB15660" t="s">
        <v>248</v>
      </c>
      <c r="AC15660" t="s">
        <v>2645</v>
      </c>
    </row>
    <row r="15661" spans="1:29" x14ac:dyDescent="0.3">
      <c r="A15661">
        <v>23627</v>
      </c>
      <c r="B15661" s="15" t="s">
        <v>1886</v>
      </c>
      <c r="C15661" t="str">
        <f>_xlfn.XLOOKUP($B15661, STANDARDS!$A:$A, STANDARDS!$B:$B,,0,2)</f>
        <v>Balfour Fm, Beaufort Gp</v>
      </c>
      <c r="D15661" t="s">
        <v>2195</v>
      </c>
      <c r="E15661" t="s">
        <v>2196</v>
      </c>
      <c r="F15661">
        <v>-31.740182999999998</v>
      </c>
      <c r="G15661">
        <v>24.890167000000002</v>
      </c>
      <c r="H15661">
        <v>0.37</v>
      </c>
      <c r="I15661" t="s">
        <v>592</v>
      </c>
      <c r="J15661" cm="1">
        <f t="array" ref="J15661:L15661">_xlfn.XLOOKUP($C15661, AGE!$A:$A,AGE!$B:$D,,0,2)</f>
        <v>253.01999999999998</v>
      </c>
      <c r="K15661">
        <v>1.1200000000000045</v>
      </c>
      <c r="L15661" t="str">
        <v>Gastaldo et al. 2014; GSA 2018</v>
      </c>
      <c r="M15661" t="s">
        <v>2382</v>
      </c>
      <c r="P15661" t="s">
        <v>243</v>
      </c>
      <c r="Q15661">
        <v>-13.9</v>
      </c>
      <c r="R15661">
        <v>7.0000000000000007E-2</v>
      </c>
      <c r="V15661">
        <v>1</v>
      </c>
      <c r="W15661" t="s">
        <v>2553</v>
      </c>
      <c r="AB15661" t="s">
        <v>248</v>
      </c>
      <c r="AC15661" t="s">
        <v>2645</v>
      </c>
    </row>
    <row r="15662" spans="1:29" x14ac:dyDescent="0.3">
      <c r="A15662">
        <v>23628</v>
      </c>
      <c r="B15662" s="15" t="s">
        <v>1886</v>
      </c>
      <c r="C15662" t="str">
        <f>_xlfn.XLOOKUP($B15662, STANDARDS!$A:$A, STANDARDS!$B:$B,,0,2)</f>
        <v>Balfour Fm, Beaufort Gp</v>
      </c>
      <c r="D15662" t="s">
        <v>2195</v>
      </c>
      <c r="E15662" t="s">
        <v>2196</v>
      </c>
      <c r="F15662">
        <v>-31.740182999999998</v>
      </c>
      <c r="G15662">
        <v>24.890167000000002</v>
      </c>
      <c r="H15662">
        <v>0.37</v>
      </c>
      <c r="I15662" t="s">
        <v>592</v>
      </c>
      <c r="J15662" cm="1">
        <f t="array" ref="J15662:L15662">_xlfn.XLOOKUP($C15662, AGE!$A:$A,AGE!$B:$D,,0,2)</f>
        <v>253.01999999999998</v>
      </c>
      <c r="K15662">
        <v>1.1200000000000045</v>
      </c>
      <c r="L15662" t="str">
        <v>Gastaldo et al. 2014; GSA 2018</v>
      </c>
      <c r="M15662" t="s">
        <v>2382</v>
      </c>
      <c r="P15662" t="s">
        <v>243</v>
      </c>
      <c r="Q15662">
        <v>-14.4</v>
      </c>
      <c r="R15662">
        <v>7.0000000000000007E-2</v>
      </c>
      <c r="V15662">
        <v>1</v>
      </c>
      <c r="W15662" t="s">
        <v>2553</v>
      </c>
      <c r="AB15662" t="s">
        <v>248</v>
      </c>
      <c r="AC15662" t="s">
        <v>2645</v>
      </c>
    </row>
    <row r="15663" spans="1:29" x14ac:dyDescent="0.3">
      <c r="A15663">
        <v>23629</v>
      </c>
      <c r="B15663" s="15" t="s">
        <v>1886</v>
      </c>
      <c r="C15663" t="str">
        <f>_xlfn.XLOOKUP($B15663, STANDARDS!$A:$A, STANDARDS!$B:$B,,0,2)</f>
        <v>Balfour Fm, Beaufort Gp</v>
      </c>
      <c r="D15663" t="s">
        <v>2195</v>
      </c>
      <c r="E15663" t="s">
        <v>2196</v>
      </c>
      <c r="F15663">
        <v>-31.740182999999998</v>
      </c>
      <c r="G15663">
        <v>24.890167000000002</v>
      </c>
      <c r="H15663">
        <v>0.37</v>
      </c>
      <c r="I15663" t="s">
        <v>592</v>
      </c>
      <c r="J15663" cm="1">
        <f t="array" ref="J15663:L15663">_xlfn.XLOOKUP($C15663, AGE!$A:$A,AGE!$B:$D,,0,2)</f>
        <v>253.01999999999998</v>
      </c>
      <c r="K15663">
        <v>1.1200000000000045</v>
      </c>
      <c r="L15663" t="str">
        <v>Gastaldo et al. 2014; GSA 2018</v>
      </c>
      <c r="M15663" t="s">
        <v>2382</v>
      </c>
      <c r="P15663" t="s">
        <v>243</v>
      </c>
      <c r="Q15663">
        <v>-12.5</v>
      </c>
      <c r="R15663">
        <v>7.0000000000000007E-2</v>
      </c>
      <c r="V15663">
        <v>1</v>
      </c>
      <c r="W15663" t="s">
        <v>2553</v>
      </c>
      <c r="AB15663" t="s">
        <v>248</v>
      </c>
      <c r="AC15663" t="s">
        <v>2645</v>
      </c>
    </row>
    <row r="15664" spans="1:29" x14ac:dyDescent="0.3">
      <c r="A15664">
        <v>23630</v>
      </c>
      <c r="B15664" s="15" t="s">
        <v>1886</v>
      </c>
      <c r="C15664" t="str">
        <f>_xlfn.XLOOKUP($B15664, STANDARDS!$A:$A, STANDARDS!$B:$B,,0,2)</f>
        <v>Balfour Fm, Beaufort Gp</v>
      </c>
      <c r="D15664" t="s">
        <v>2195</v>
      </c>
      <c r="E15664" t="s">
        <v>2196</v>
      </c>
      <c r="F15664">
        <v>-31.740182999999998</v>
      </c>
      <c r="G15664">
        <v>24.890167000000002</v>
      </c>
      <c r="H15664">
        <v>0.37</v>
      </c>
      <c r="I15664" t="s">
        <v>592</v>
      </c>
      <c r="J15664" cm="1">
        <f t="array" ref="J15664:L15664">_xlfn.XLOOKUP($C15664, AGE!$A:$A,AGE!$B:$D,,0,2)</f>
        <v>253.01999999999998</v>
      </c>
      <c r="K15664">
        <v>1.1200000000000045</v>
      </c>
      <c r="L15664" t="str">
        <v>Gastaldo et al. 2014; GSA 2018</v>
      </c>
      <c r="M15664" t="s">
        <v>2381</v>
      </c>
      <c r="P15664" t="s">
        <v>243</v>
      </c>
      <c r="Q15664">
        <v>-13.3</v>
      </c>
      <c r="R15664">
        <v>7.0000000000000007E-2</v>
      </c>
      <c r="V15664">
        <v>1</v>
      </c>
      <c r="W15664" t="s">
        <v>2553</v>
      </c>
      <c r="AB15664" t="s">
        <v>248</v>
      </c>
      <c r="AC15664" t="s">
        <v>2645</v>
      </c>
    </row>
    <row r="15665" spans="1:29" x14ac:dyDescent="0.3">
      <c r="A15665">
        <v>23631</v>
      </c>
      <c r="B15665" s="15" t="s">
        <v>1886</v>
      </c>
      <c r="C15665" t="str">
        <f>_xlfn.XLOOKUP($B15665, STANDARDS!$A:$A, STANDARDS!$B:$B,,0,2)</f>
        <v>Balfour Fm, Beaufort Gp</v>
      </c>
      <c r="D15665" t="s">
        <v>2195</v>
      </c>
      <c r="E15665" t="s">
        <v>2196</v>
      </c>
      <c r="F15665">
        <v>-31.740182999999998</v>
      </c>
      <c r="G15665">
        <v>24.890167000000002</v>
      </c>
      <c r="H15665">
        <v>0.37</v>
      </c>
      <c r="I15665" t="s">
        <v>592</v>
      </c>
      <c r="J15665" cm="1">
        <f t="array" ref="J15665:L15665">_xlfn.XLOOKUP($C15665, AGE!$A:$A,AGE!$B:$D,,0,2)</f>
        <v>253.01999999999998</v>
      </c>
      <c r="K15665">
        <v>1.1200000000000045</v>
      </c>
      <c r="L15665" t="str">
        <v>Gastaldo et al. 2014; GSA 2018</v>
      </c>
      <c r="M15665" t="s">
        <v>2382</v>
      </c>
      <c r="P15665" t="s">
        <v>243</v>
      </c>
      <c r="Q15665">
        <v>-10.7</v>
      </c>
      <c r="R15665">
        <v>7.0000000000000007E-2</v>
      </c>
      <c r="V15665">
        <v>1</v>
      </c>
      <c r="W15665" t="s">
        <v>2553</v>
      </c>
      <c r="AB15665" t="s">
        <v>248</v>
      </c>
      <c r="AC15665" t="s">
        <v>2645</v>
      </c>
    </row>
    <row r="15666" spans="1:29" x14ac:dyDescent="0.3">
      <c r="A15666">
        <v>23632</v>
      </c>
      <c r="B15666" s="15" t="s">
        <v>1886</v>
      </c>
      <c r="C15666" t="str">
        <f>_xlfn.XLOOKUP($B15666, STANDARDS!$A:$A, STANDARDS!$B:$B,,0,2)</f>
        <v>Balfour Fm, Beaufort Gp</v>
      </c>
      <c r="D15666" t="s">
        <v>2195</v>
      </c>
      <c r="E15666" t="s">
        <v>2196</v>
      </c>
      <c r="F15666">
        <v>-31.740182999999998</v>
      </c>
      <c r="G15666">
        <v>24.890167000000002</v>
      </c>
      <c r="H15666">
        <v>0.37</v>
      </c>
      <c r="I15666" t="s">
        <v>592</v>
      </c>
      <c r="J15666" cm="1">
        <f t="array" ref="J15666:L15666">_xlfn.XLOOKUP($C15666, AGE!$A:$A,AGE!$B:$D,,0,2)</f>
        <v>253.01999999999998</v>
      </c>
      <c r="K15666">
        <v>1.1200000000000045</v>
      </c>
      <c r="L15666" t="str">
        <v>Gastaldo et al. 2014; GSA 2018</v>
      </c>
      <c r="M15666" t="s">
        <v>2384</v>
      </c>
      <c r="P15666" t="s">
        <v>243</v>
      </c>
      <c r="Q15666">
        <v>-9.3000000000000007</v>
      </c>
      <c r="R15666">
        <v>7.0000000000000007E-2</v>
      </c>
      <c r="V15666">
        <v>1</v>
      </c>
      <c r="W15666" t="s">
        <v>2553</v>
      </c>
      <c r="AB15666" t="s">
        <v>248</v>
      </c>
      <c r="AC15666" t="s">
        <v>2645</v>
      </c>
    </row>
    <row r="15667" spans="1:29" x14ac:dyDescent="0.3">
      <c r="A15667">
        <v>23633</v>
      </c>
      <c r="B15667" s="15" t="s">
        <v>1886</v>
      </c>
      <c r="C15667" t="str">
        <f>_xlfn.XLOOKUP($B15667, STANDARDS!$A:$A, STANDARDS!$B:$B,,0,2)</f>
        <v>Balfour Fm, Beaufort Gp</v>
      </c>
      <c r="D15667" t="s">
        <v>2195</v>
      </c>
      <c r="E15667" t="s">
        <v>2196</v>
      </c>
      <c r="F15667">
        <v>-31.740182999999998</v>
      </c>
      <c r="G15667">
        <v>24.890167000000002</v>
      </c>
      <c r="H15667">
        <v>0.37</v>
      </c>
      <c r="I15667" t="s">
        <v>592</v>
      </c>
      <c r="J15667" cm="1">
        <f t="array" ref="J15667:L15667">_xlfn.XLOOKUP($C15667, AGE!$A:$A,AGE!$B:$D,,0,2)</f>
        <v>253.01999999999998</v>
      </c>
      <c r="K15667">
        <v>1.1200000000000045</v>
      </c>
      <c r="L15667" t="str">
        <v>Gastaldo et al. 2014; GSA 2018</v>
      </c>
      <c r="M15667" t="s">
        <v>2393</v>
      </c>
      <c r="P15667" t="s">
        <v>243</v>
      </c>
      <c r="R15667">
        <v>7.0000000000000007E-2</v>
      </c>
      <c r="S15667">
        <v>-26.1</v>
      </c>
      <c r="T15667">
        <v>7.0000000000000007E-2</v>
      </c>
      <c r="U15667" t="s">
        <v>2307</v>
      </c>
      <c r="V15667">
        <v>1</v>
      </c>
      <c r="W15667" t="s">
        <v>2553</v>
      </c>
      <c r="AB15667" t="s">
        <v>248</v>
      </c>
      <c r="AC15667" t="s">
        <v>2645</v>
      </c>
    </row>
    <row r="15668" spans="1:29" x14ac:dyDescent="0.3">
      <c r="A15668">
        <v>23634</v>
      </c>
      <c r="B15668" s="15" t="s">
        <v>1886</v>
      </c>
      <c r="C15668" t="str">
        <f>_xlfn.XLOOKUP($B15668, STANDARDS!$A:$A, STANDARDS!$B:$B,,0,2)</f>
        <v>Balfour Fm, Beaufort Gp</v>
      </c>
      <c r="D15668" t="s">
        <v>2195</v>
      </c>
      <c r="E15668" t="s">
        <v>2196</v>
      </c>
      <c r="F15668">
        <v>-31.740182999999998</v>
      </c>
      <c r="G15668">
        <v>24.890167000000002</v>
      </c>
      <c r="H15668">
        <v>0.37</v>
      </c>
      <c r="I15668" t="s">
        <v>592</v>
      </c>
      <c r="J15668" cm="1">
        <f t="array" ref="J15668:L15668">_xlfn.XLOOKUP($C15668, AGE!$A:$A,AGE!$B:$D,,0,2)</f>
        <v>253.01999999999998</v>
      </c>
      <c r="K15668">
        <v>1.1200000000000045</v>
      </c>
      <c r="L15668" t="str">
        <v>Gastaldo et al. 2014; GSA 2018</v>
      </c>
      <c r="M15668" t="s">
        <v>2385</v>
      </c>
      <c r="P15668" t="s">
        <v>243</v>
      </c>
      <c r="Q15668">
        <v>-7.5</v>
      </c>
      <c r="R15668">
        <v>7.0000000000000007E-2</v>
      </c>
      <c r="V15668">
        <v>1</v>
      </c>
      <c r="W15668" t="s">
        <v>2553</v>
      </c>
      <c r="AB15668" t="s">
        <v>248</v>
      </c>
      <c r="AC15668" t="s">
        <v>2645</v>
      </c>
    </row>
    <row r="15669" spans="1:29" x14ac:dyDescent="0.3">
      <c r="A15669">
        <v>23635</v>
      </c>
      <c r="B15669" s="15" t="s">
        <v>1886</v>
      </c>
      <c r="C15669" t="str">
        <f>_xlfn.XLOOKUP($B15669, STANDARDS!$A:$A, STANDARDS!$B:$B,,0,2)</f>
        <v>Balfour Fm, Beaufort Gp</v>
      </c>
      <c r="D15669" t="s">
        <v>2195</v>
      </c>
      <c r="E15669" t="s">
        <v>2196</v>
      </c>
      <c r="F15669">
        <v>-31.740182999999998</v>
      </c>
      <c r="G15669">
        <v>24.890167000000002</v>
      </c>
      <c r="H15669">
        <v>0.37</v>
      </c>
      <c r="I15669" t="s">
        <v>592</v>
      </c>
      <c r="J15669" cm="1">
        <f t="array" ref="J15669:L15669">_xlfn.XLOOKUP($C15669, AGE!$A:$A,AGE!$B:$D,,0,2)</f>
        <v>253.01999999999998</v>
      </c>
      <c r="K15669">
        <v>1.1200000000000045</v>
      </c>
      <c r="L15669" t="str">
        <v>Gastaldo et al. 2014; GSA 2018</v>
      </c>
      <c r="M15669" t="s">
        <v>2386</v>
      </c>
      <c r="P15669" t="s">
        <v>243</v>
      </c>
      <c r="Q15669">
        <v>-8</v>
      </c>
      <c r="R15669">
        <v>7.0000000000000007E-2</v>
      </c>
      <c r="V15669">
        <v>1</v>
      </c>
      <c r="W15669" t="s">
        <v>2553</v>
      </c>
      <c r="AB15669" t="s">
        <v>248</v>
      </c>
      <c r="AC15669" t="s">
        <v>2645</v>
      </c>
    </row>
    <row r="15670" spans="1:29" x14ac:dyDescent="0.3">
      <c r="A15670">
        <v>23636</v>
      </c>
      <c r="B15670" s="15" t="s">
        <v>1886</v>
      </c>
      <c r="C15670" t="str">
        <f>_xlfn.XLOOKUP($B15670, STANDARDS!$A:$A, STANDARDS!$B:$B,,0,2)</f>
        <v>Balfour Fm, Beaufort Gp</v>
      </c>
      <c r="D15670" t="s">
        <v>2195</v>
      </c>
      <c r="E15670" t="s">
        <v>2196</v>
      </c>
      <c r="F15670">
        <v>-31.740182999999998</v>
      </c>
      <c r="G15670">
        <v>24.890167000000002</v>
      </c>
      <c r="H15670">
        <v>0.37</v>
      </c>
      <c r="I15670" t="s">
        <v>592</v>
      </c>
      <c r="J15670" cm="1">
        <f t="array" ref="J15670:L15670">_xlfn.XLOOKUP($C15670, AGE!$A:$A,AGE!$B:$D,,0,2)</f>
        <v>253.01999999999998</v>
      </c>
      <c r="K15670">
        <v>1.1200000000000045</v>
      </c>
      <c r="L15670" t="str">
        <v>Gastaldo et al. 2014; GSA 2018</v>
      </c>
      <c r="M15670" t="s">
        <v>2393</v>
      </c>
      <c r="P15670" t="s">
        <v>243</v>
      </c>
      <c r="R15670">
        <v>7.0000000000000007E-2</v>
      </c>
      <c r="S15670">
        <v>-25.8</v>
      </c>
      <c r="T15670">
        <v>7.0000000000000007E-2</v>
      </c>
      <c r="U15670" t="s">
        <v>2307</v>
      </c>
      <c r="V15670">
        <v>1</v>
      </c>
      <c r="W15670" t="s">
        <v>2553</v>
      </c>
      <c r="AB15670" t="s">
        <v>248</v>
      </c>
      <c r="AC15670" t="s">
        <v>2645</v>
      </c>
    </row>
    <row r="15671" spans="1:29" x14ac:dyDescent="0.3">
      <c r="A15671">
        <v>23637</v>
      </c>
      <c r="B15671" s="15" t="s">
        <v>1886</v>
      </c>
      <c r="C15671" t="str">
        <f>_xlfn.XLOOKUP($B15671, STANDARDS!$A:$A, STANDARDS!$B:$B,,0,2)</f>
        <v>Balfour Fm, Beaufort Gp</v>
      </c>
      <c r="D15671" t="s">
        <v>2195</v>
      </c>
      <c r="E15671" t="s">
        <v>2196</v>
      </c>
      <c r="F15671">
        <v>-31.740182999999998</v>
      </c>
      <c r="G15671">
        <v>24.890167000000002</v>
      </c>
      <c r="H15671">
        <v>0.37</v>
      </c>
      <c r="I15671" t="s">
        <v>592</v>
      </c>
      <c r="J15671" cm="1">
        <f t="array" ref="J15671:L15671">_xlfn.XLOOKUP($C15671, AGE!$A:$A,AGE!$B:$D,,0,2)</f>
        <v>253.01999999999998</v>
      </c>
      <c r="K15671">
        <v>1.1200000000000045</v>
      </c>
      <c r="L15671" t="str">
        <v>Gastaldo et al. 2014; GSA 2018</v>
      </c>
      <c r="M15671" t="s">
        <v>2394</v>
      </c>
      <c r="P15671" t="s">
        <v>243</v>
      </c>
      <c r="Q15671">
        <v>-5.5</v>
      </c>
      <c r="R15671">
        <v>7.0000000000000007E-2</v>
      </c>
      <c r="V15671">
        <v>1</v>
      </c>
      <c r="W15671" t="s">
        <v>2553</v>
      </c>
      <c r="AB15671" t="s">
        <v>248</v>
      </c>
      <c r="AC15671" t="s">
        <v>2645</v>
      </c>
    </row>
    <row r="15672" spans="1:29" x14ac:dyDescent="0.3">
      <c r="A15672">
        <v>23638</v>
      </c>
      <c r="B15672" s="15" t="s">
        <v>1886</v>
      </c>
      <c r="C15672" t="str">
        <f>_xlfn.XLOOKUP($B15672, STANDARDS!$A:$A, STANDARDS!$B:$B,,0,2)</f>
        <v>Balfour Fm, Beaufort Gp</v>
      </c>
      <c r="D15672" t="s">
        <v>2195</v>
      </c>
      <c r="E15672" t="s">
        <v>2196</v>
      </c>
      <c r="F15672">
        <v>-31.740182999999998</v>
      </c>
      <c r="G15672">
        <v>24.890167000000002</v>
      </c>
      <c r="H15672">
        <v>0.37</v>
      </c>
      <c r="I15672" t="s">
        <v>592</v>
      </c>
      <c r="J15672" cm="1">
        <f t="array" ref="J15672:L15672">_xlfn.XLOOKUP($C15672, AGE!$A:$A,AGE!$B:$D,,0,2)</f>
        <v>253.01999999999998</v>
      </c>
      <c r="K15672">
        <v>1.1200000000000045</v>
      </c>
      <c r="L15672" t="str">
        <v>Gastaldo et al. 2014; GSA 2018</v>
      </c>
      <c r="M15672" t="s">
        <v>2388</v>
      </c>
      <c r="P15672" t="s">
        <v>243</v>
      </c>
      <c r="Q15672">
        <v>-6.2</v>
      </c>
      <c r="R15672">
        <v>7.0000000000000007E-2</v>
      </c>
      <c r="V15672">
        <v>1</v>
      </c>
      <c r="W15672" t="s">
        <v>2553</v>
      </c>
      <c r="AB15672" t="s">
        <v>248</v>
      </c>
      <c r="AC15672" t="s">
        <v>2645</v>
      </c>
    </row>
    <row r="15673" spans="1:29" x14ac:dyDescent="0.3">
      <c r="A15673">
        <v>23639</v>
      </c>
      <c r="B15673" s="15" t="s">
        <v>1886</v>
      </c>
      <c r="C15673" t="str">
        <f>_xlfn.XLOOKUP($B15673, STANDARDS!$A:$A, STANDARDS!$B:$B,,0,2)</f>
        <v>Balfour Fm, Beaufort Gp</v>
      </c>
      <c r="D15673" t="s">
        <v>2195</v>
      </c>
      <c r="E15673" t="s">
        <v>2196</v>
      </c>
      <c r="F15673">
        <v>-31.740182999999998</v>
      </c>
      <c r="G15673">
        <v>24.890167000000002</v>
      </c>
      <c r="H15673">
        <v>0.37</v>
      </c>
      <c r="I15673" t="s">
        <v>592</v>
      </c>
      <c r="J15673" cm="1">
        <f t="array" ref="J15673:L15673">_xlfn.XLOOKUP($C15673, AGE!$A:$A,AGE!$B:$D,,0,2)</f>
        <v>253.01999999999998</v>
      </c>
      <c r="K15673">
        <v>1.1200000000000045</v>
      </c>
      <c r="L15673" t="str">
        <v>Gastaldo et al. 2014; GSA 2018</v>
      </c>
      <c r="M15673" t="s">
        <v>2395</v>
      </c>
      <c r="P15673" t="s">
        <v>243</v>
      </c>
      <c r="Q15673">
        <v>-5.3</v>
      </c>
      <c r="R15673">
        <v>7.0000000000000007E-2</v>
      </c>
      <c r="V15673">
        <v>1</v>
      </c>
      <c r="W15673" t="s">
        <v>2553</v>
      </c>
      <c r="AB15673" t="s">
        <v>248</v>
      </c>
      <c r="AC15673" t="s">
        <v>2645</v>
      </c>
    </row>
    <row r="15674" spans="1:29" x14ac:dyDescent="0.3">
      <c r="A15674">
        <v>23640</v>
      </c>
      <c r="B15674" s="15" t="s">
        <v>1886</v>
      </c>
      <c r="C15674" t="str">
        <f>_xlfn.XLOOKUP($B15674, STANDARDS!$A:$A, STANDARDS!$B:$B,,0,2)</f>
        <v>Balfour Fm, Beaufort Gp</v>
      </c>
      <c r="D15674" t="s">
        <v>2195</v>
      </c>
      <c r="E15674" t="s">
        <v>2196</v>
      </c>
      <c r="F15674">
        <v>-31.740182999999998</v>
      </c>
      <c r="G15674">
        <v>24.890167000000002</v>
      </c>
      <c r="H15674">
        <v>0.37</v>
      </c>
      <c r="I15674" t="s">
        <v>592</v>
      </c>
      <c r="J15674" cm="1">
        <f t="array" ref="J15674:L15674">_xlfn.XLOOKUP($C15674, AGE!$A:$A,AGE!$B:$D,,0,2)</f>
        <v>253.01999999999998</v>
      </c>
      <c r="K15674">
        <v>1.1200000000000045</v>
      </c>
      <c r="L15674" t="str">
        <v>Gastaldo et al. 2014; GSA 2018</v>
      </c>
      <c r="M15674" t="s">
        <v>2393</v>
      </c>
      <c r="P15674" t="s">
        <v>243</v>
      </c>
      <c r="S15674">
        <v>-25.9</v>
      </c>
      <c r="T15674">
        <v>7.0000000000000007E-2</v>
      </c>
      <c r="U15674" t="s">
        <v>2307</v>
      </c>
      <c r="V15674">
        <v>1</v>
      </c>
      <c r="W15674" t="s">
        <v>2553</v>
      </c>
      <c r="AB15674" t="s">
        <v>248</v>
      </c>
      <c r="AC15674" t="s">
        <v>2645</v>
      </c>
    </row>
    <row r="15675" spans="1:29" x14ac:dyDescent="0.3">
      <c r="A15675">
        <v>23641</v>
      </c>
      <c r="B15675" s="15" t="s">
        <v>1888</v>
      </c>
      <c r="C15675" t="str">
        <f>_xlfn.XLOOKUP($B15675, STANDARDS!$A:$A, STANDARDS!$B:$B,,0,2)</f>
        <v>Yezo Gp</v>
      </c>
      <c r="D15675" t="s">
        <v>2197</v>
      </c>
      <c r="E15675" t="s">
        <v>2198</v>
      </c>
      <c r="J15675" cm="1">
        <f t="array" ref="J15675:L15675">_xlfn.XLOOKUP($C15675, AGE!$A:$A,AGE!$B:$D,,0,2)</f>
        <v>95.15</v>
      </c>
      <c r="K15675">
        <v>5.3499999999999943</v>
      </c>
      <c r="L15675" t="str">
        <v>GSA 2018</v>
      </c>
      <c r="M15675" t="s">
        <v>2294</v>
      </c>
      <c r="P15675" t="s">
        <v>243</v>
      </c>
      <c r="S15675">
        <v>-23.56</v>
      </c>
      <c r="T15675">
        <v>0.05</v>
      </c>
      <c r="U15675" t="s">
        <v>2396</v>
      </c>
      <c r="V15675">
        <v>1</v>
      </c>
      <c r="W15675" t="s">
        <v>2554</v>
      </c>
    </row>
    <row r="15676" spans="1:29" x14ac:dyDescent="0.3">
      <c r="A15676">
        <v>23642</v>
      </c>
      <c r="B15676" s="15" t="s">
        <v>1888</v>
      </c>
      <c r="C15676" t="str">
        <f>_xlfn.XLOOKUP($B15676, STANDARDS!$A:$A, STANDARDS!$B:$B,,0,2)</f>
        <v>Yezo Gp</v>
      </c>
      <c r="D15676" t="s">
        <v>2197</v>
      </c>
      <c r="E15676" t="s">
        <v>2198</v>
      </c>
      <c r="J15676" cm="1">
        <f t="array" ref="J15676:L15676">_xlfn.XLOOKUP($C15676, AGE!$A:$A,AGE!$B:$D,,0,2)</f>
        <v>95.15</v>
      </c>
      <c r="K15676">
        <v>5.3499999999999943</v>
      </c>
      <c r="L15676" t="str">
        <v>GSA 2018</v>
      </c>
      <c r="M15676" t="s">
        <v>2294</v>
      </c>
      <c r="P15676" t="s">
        <v>243</v>
      </c>
      <c r="S15676">
        <v>-24.24</v>
      </c>
      <c r="T15676">
        <v>0.05</v>
      </c>
      <c r="U15676" t="s">
        <v>2396</v>
      </c>
      <c r="V15676">
        <v>1</v>
      </c>
      <c r="W15676" t="s">
        <v>2554</v>
      </c>
    </row>
    <row r="15677" spans="1:29" x14ac:dyDescent="0.3">
      <c r="A15677">
        <v>23643</v>
      </c>
      <c r="B15677" s="15" t="s">
        <v>1888</v>
      </c>
      <c r="C15677" t="str">
        <f>_xlfn.XLOOKUP($B15677, STANDARDS!$A:$A, STANDARDS!$B:$B,,0,2)</f>
        <v>Yezo Gp</v>
      </c>
      <c r="D15677" t="s">
        <v>2197</v>
      </c>
      <c r="E15677" t="s">
        <v>2198</v>
      </c>
      <c r="J15677" cm="1">
        <f t="array" ref="J15677:L15677">_xlfn.XLOOKUP($C15677, AGE!$A:$A,AGE!$B:$D,,0,2)</f>
        <v>95.15</v>
      </c>
      <c r="K15677">
        <v>5.3499999999999943</v>
      </c>
      <c r="L15677" t="str">
        <v>GSA 2018</v>
      </c>
      <c r="M15677" t="s">
        <v>2294</v>
      </c>
      <c r="P15677" t="s">
        <v>243</v>
      </c>
      <c r="S15677">
        <v>-24.33</v>
      </c>
      <c r="T15677">
        <v>0.05</v>
      </c>
      <c r="U15677" t="s">
        <v>2396</v>
      </c>
      <c r="V15677">
        <v>1</v>
      </c>
      <c r="W15677" t="s">
        <v>2554</v>
      </c>
    </row>
    <row r="15678" spans="1:29" x14ac:dyDescent="0.3">
      <c r="A15678">
        <v>23644</v>
      </c>
      <c r="B15678" s="15" t="s">
        <v>1888</v>
      </c>
      <c r="C15678" t="str">
        <f>_xlfn.XLOOKUP($B15678, STANDARDS!$A:$A, STANDARDS!$B:$B,,0,2)</f>
        <v>Yezo Gp</v>
      </c>
      <c r="D15678" t="s">
        <v>2197</v>
      </c>
      <c r="E15678" t="s">
        <v>2198</v>
      </c>
      <c r="J15678" cm="1">
        <f t="array" ref="J15678:L15678">_xlfn.XLOOKUP($C15678, AGE!$A:$A,AGE!$B:$D,,0,2)</f>
        <v>95.15</v>
      </c>
      <c r="K15678">
        <v>5.3499999999999943</v>
      </c>
      <c r="L15678" t="str">
        <v>GSA 2018</v>
      </c>
      <c r="M15678" t="s">
        <v>2294</v>
      </c>
      <c r="P15678" t="s">
        <v>243</v>
      </c>
      <c r="S15678">
        <v>-24.66</v>
      </c>
      <c r="T15678">
        <v>0.05</v>
      </c>
      <c r="U15678" t="s">
        <v>2396</v>
      </c>
      <c r="V15678">
        <v>1</v>
      </c>
      <c r="W15678" t="s">
        <v>2554</v>
      </c>
    </row>
    <row r="15679" spans="1:29" x14ac:dyDescent="0.3">
      <c r="A15679">
        <v>23645</v>
      </c>
      <c r="B15679" s="15" t="s">
        <v>1888</v>
      </c>
      <c r="C15679" t="str">
        <f>_xlfn.XLOOKUP($B15679, STANDARDS!$A:$A, STANDARDS!$B:$B,,0,2)</f>
        <v>Yezo Gp</v>
      </c>
      <c r="D15679" t="s">
        <v>2197</v>
      </c>
      <c r="E15679" t="s">
        <v>2198</v>
      </c>
      <c r="J15679" cm="1">
        <f t="array" ref="J15679:L15679">_xlfn.XLOOKUP($C15679, AGE!$A:$A,AGE!$B:$D,,0,2)</f>
        <v>95.15</v>
      </c>
      <c r="K15679">
        <v>5.3499999999999943</v>
      </c>
      <c r="L15679" t="str">
        <v>GSA 2018</v>
      </c>
      <c r="M15679" t="s">
        <v>2294</v>
      </c>
      <c r="P15679" t="s">
        <v>243</v>
      </c>
      <c r="S15679">
        <v>-24.56</v>
      </c>
      <c r="T15679">
        <v>0.05</v>
      </c>
      <c r="U15679" t="s">
        <v>2396</v>
      </c>
      <c r="V15679">
        <v>1</v>
      </c>
      <c r="W15679" t="s">
        <v>2554</v>
      </c>
    </row>
    <row r="15680" spans="1:29" x14ac:dyDescent="0.3">
      <c r="A15680">
        <v>23646</v>
      </c>
      <c r="B15680" s="15" t="s">
        <v>1888</v>
      </c>
      <c r="C15680" t="str">
        <f>_xlfn.XLOOKUP($B15680, STANDARDS!$A:$A, STANDARDS!$B:$B,,0,2)</f>
        <v>Yezo Gp</v>
      </c>
      <c r="D15680" t="s">
        <v>2197</v>
      </c>
      <c r="E15680" t="s">
        <v>2198</v>
      </c>
      <c r="J15680" cm="1">
        <f t="array" ref="J15680:L15680">_xlfn.XLOOKUP($C15680, AGE!$A:$A,AGE!$B:$D,,0,2)</f>
        <v>95.15</v>
      </c>
      <c r="K15680">
        <v>5.3499999999999943</v>
      </c>
      <c r="L15680" t="str">
        <v>GSA 2018</v>
      </c>
      <c r="M15680" t="s">
        <v>2294</v>
      </c>
      <c r="P15680" t="s">
        <v>243</v>
      </c>
      <c r="S15680">
        <v>-24.91</v>
      </c>
      <c r="T15680">
        <v>0.05</v>
      </c>
      <c r="U15680" t="s">
        <v>2396</v>
      </c>
      <c r="V15680">
        <v>1</v>
      </c>
      <c r="W15680" t="s">
        <v>2554</v>
      </c>
    </row>
    <row r="15681" spans="1:23" x14ac:dyDescent="0.3">
      <c r="A15681">
        <v>23647</v>
      </c>
      <c r="B15681" s="15" t="s">
        <v>1888</v>
      </c>
      <c r="C15681" t="str">
        <f>_xlfn.XLOOKUP($B15681, STANDARDS!$A:$A, STANDARDS!$B:$B,,0,2)</f>
        <v>Yezo Gp</v>
      </c>
      <c r="D15681" t="s">
        <v>2197</v>
      </c>
      <c r="E15681" t="s">
        <v>2198</v>
      </c>
      <c r="J15681" cm="1">
        <f t="array" ref="J15681:L15681">_xlfn.XLOOKUP($C15681, AGE!$A:$A,AGE!$B:$D,,0,2)</f>
        <v>95.15</v>
      </c>
      <c r="K15681">
        <v>5.3499999999999943</v>
      </c>
      <c r="L15681" t="str">
        <v>GSA 2018</v>
      </c>
      <c r="M15681" t="s">
        <v>2294</v>
      </c>
      <c r="P15681" t="s">
        <v>243</v>
      </c>
      <c r="S15681">
        <v>-24.32</v>
      </c>
      <c r="T15681">
        <v>0.05</v>
      </c>
      <c r="U15681" t="s">
        <v>2396</v>
      </c>
      <c r="V15681">
        <v>1</v>
      </c>
      <c r="W15681" t="s">
        <v>2554</v>
      </c>
    </row>
    <row r="15682" spans="1:23" x14ac:dyDescent="0.3">
      <c r="A15682">
        <v>23648</v>
      </c>
      <c r="B15682" s="15" t="s">
        <v>1888</v>
      </c>
      <c r="C15682" t="str">
        <f>_xlfn.XLOOKUP($B15682, STANDARDS!$A:$A, STANDARDS!$B:$B,,0,2)</f>
        <v>Yezo Gp</v>
      </c>
      <c r="D15682" t="s">
        <v>2197</v>
      </c>
      <c r="E15682" t="s">
        <v>2198</v>
      </c>
      <c r="J15682" cm="1">
        <f t="array" ref="J15682:L15682">_xlfn.XLOOKUP($C15682, AGE!$A:$A,AGE!$B:$D,,0,2)</f>
        <v>95.15</v>
      </c>
      <c r="K15682">
        <v>5.3499999999999943</v>
      </c>
      <c r="L15682" t="str">
        <v>GSA 2018</v>
      </c>
      <c r="M15682" t="s">
        <v>2294</v>
      </c>
      <c r="P15682" t="s">
        <v>243</v>
      </c>
      <c r="S15682">
        <v>-24.65</v>
      </c>
      <c r="T15682">
        <v>0.05</v>
      </c>
      <c r="U15682" t="s">
        <v>2396</v>
      </c>
      <c r="V15682">
        <v>1</v>
      </c>
      <c r="W15682" t="s">
        <v>2554</v>
      </c>
    </row>
    <row r="15683" spans="1:23" x14ac:dyDescent="0.3">
      <c r="A15683">
        <v>23649</v>
      </c>
      <c r="B15683" s="15" t="s">
        <v>1888</v>
      </c>
      <c r="C15683" t="str">
        <f>_xlfn.XLOOKUP($B15683, STANDARDS!$A:$A, STANDARDS!$B:$B,,0,2)</f>
        <v>Yezo Gp</v>
      </c>
      <c r="D15683" t="s">
        <v>2197</v>
      </c>
      <c r="E15683" t="s">
        <v>2198</v>
      </c>
      <c r="J15683" cm="1">
        <f t="array" ref="J15683:L15683">_xlfn.XLOOKUP($C15683, AGE!$A:$A,AGE!$B:$D,,0,2)</f>
        <v>95.15</v>
      </c>
      <c r="K15683">
        <v>5.3499999999999943</v>
      </c>
      <c r="L15683" t="str">
        <v>GSA 2018</v>
      </c>
      <c r="M15683" t="s">
        <v>2294</v>
      </c>
      <c r="P15683" t="s">
        <v>243</v>
      </c>
      <c r="S15683">
        <v>-24.59</v>
      </c>
      <c r="T15683">
        <v>0.05</v>
      </c>
      <c r="U15683" t="s">
        <v>2396</v>
      </c>
      <c r="V15683">
        <v>1</v>
      </c>
      <c r="W15683" t="s">
        <v>2554</v>
      </c>
    </row>
    <row r="15684" spans="1:23" x14ac:dyDescent="0.3">
      <c r="A15684">
        <v>23650</v>
      </c>
      <c r="B15684" s="15" t="s">
        <v>1888</v>
      </c>
      <c r="C15684" t="str">
        <f>_xlfn.XLOOKUP($B15684, STANDARDS!$A:$A, STANDARDS!$B:$B,,0,2)</f>
        <v>Yezo Gp</v>
      </c>
      <c r="D15684" t="s">
        <v>2197</v>
      </c>
      <c r="E15684" t="s">
        <v>2198</v>
      </c>
      <c r="J15684" cm="1">
        <f t="array" ref="J15684:L15684">_xlfn.XLOOKUP($C15684, AGE!$A:$A,AGE!$B:$D,,0,2)</f>
        <v>95.15</v>
      </c>
      <c r="K15684">
        <v>5.3499999999999943</v>
      </c>
      <c r="L15684" t="str">
        <v>GSA 2018</v>
      </c>
      <c r="M15684" t="s">
        <v>2294</v>
      </c>
      <c r="P15684" t="s">
        <v>243</v>
      </c>
      <c r="S15684">
        <v>-25.07</v>
      </c>
      <c r="T15684">
        <v>0.05</v>
      </c>
      <c r="U15684" t="s">
        <v>2396</v>
      </c>
      <c r="V15684">
        <v>1</v>
      </c>
      <c r="W15684" t="s">
        <v>2554</v>
      </c>
    </row>
    <row r="15685" spans="1:23" x14ac:dyDescent="0.3">
      <c r="A15685">
        <v>23651</v>
      </c>
      <c r="B15685" s="15" t="s">
        <v>1888</v>
      </c>
      <c r="C15685" t="str">
        <f>_xlfn.XLOOKUP($B15685, STANDARDS!$A:$A, STANDARDS!$B:$B,,0,2)</f>
        <v>Yezo Gp</v>
      </c>
      <c r="D15685" t="s">
        <v>2197</v>
      </c>
      <c r="E15685" t="s">
        <v>2198</v>
      </c>
      <c r="J15685" cm="1">
        <f t="array" ref="J15685:L15685">_xlfn.XLOOKUP($C15685, AGE!$A:$A,AGE!$B:$D,,0,2)</f>
        <v>95.15</v>
      </c>
      <c r="K15685">
        <v>5.3499999999999943</v>
      </c>
      <c r="L15685" t="str">
        <v>GSA 2018</v>
      </c>
      <c r="M15685" t="s">
        <v>2294</v>
      </c>
      <c r="P15685" t="s">
        <v>243</v>
      </c>
      <c r="S15685">
        <v>-24.24</v>
      </c>
      <c r="T15685">
        <v>0.05</v>
      </c>
      <c r="U15685" t="s">
        <v>2396</v>
      </c>
      <c r="V15685">
        <v>1</v>
      </c>
      <c r="W15685" t="s">
        <v>2554</v>
      </c>
    </row>
    <row r="15686" spans="1:23" x14ac:dyDescent="0.3">
      <c r="A15686">
        <v>23652</v>
      </c>
      <c r="B15686" s="15" t="s">
        <v>1888</v>
      </c>
      <c r="C15686" t="str">
        <f>_xlfn.XLOOKUP($B15686, STANDARDS!$A:$A, STANDARDS!$B:$B,,0,2)</f>
        <v>Yezo Gp</v>
      </c>
      <c r="D15686" t="s">
        <v>2197</v>
      </c>
      <c r="E15686" t="s">
        <v>2198</v>
      </c>
      <c r="J15686" cm="1">
        <f t="array" ref="J15686:L15686">_xlfn.XLOOKUP($C15686, AGE!$A:$A,AGE!$B:$D,,0,2)</f>
        <v>95.15</v>
      </c>
      <c r="K15686">
        <v>5.3499999999999943</v>
      </c>
      <c r="L15686" t="str">
        <v>GSA 2018</v>
      </c>
      <c r="M15686" t="s">
        <v>2294</v>
      </c>
      <c r="P15686" t="s">
        <v>243</v>
      </c>
      <c r="S15686">
        <v>-23.96</v>
      </c>
      <c r="T15686">
        <v>0.05</v>
      </c>
      <c r="U15686" t="s">
        <v>2396</v>
      </c>
      <c r="V15686">
        <v>1</v>
      </c>
      <c r="W15686" t="s">
        <v>2554</v>
      </c>
    </row>
    <row r="15687" spans="1:23" x14ac:dyDescent="0.3">
      <c r="A15687">
        <v>23653</v>
      </c>
      <c r="B15687" s="15" t="s">
        <v>1888</v>
      </c>
      <c r="C15687" t="str">
        <f>_xlfn.XLOOKUP($B15687, STANDARDS!$A:$A, STANDARDS!$B:$B,,0,2)</f>
        <v>Yezo Gp</v>
      </c>
      <c r="D15687" t="s">
        <v>2197</v>
      </c>
      <c r="E15687" t="s">
        <v>2198</v>
      </c>
      <c r="J15687" cm="1">
        <f t="array" ref="J15687:L15687">_xlfn.XLOOKUP($C15687, AGE!$A:$A,AGE!$B:$D,,0,2)</f>
        <v>95.15</v>
      </c>
      <c r="K15687">
        <v>5.3499999999999943</v>
      </c>
      <c r="L15687" t="str">
        <v>GSA 2018</v>
      </c>
      <c r="M15687" t="s">
        <v>2294</v>
      </c>
      <c r="P15687" t="s">
        <v>243</v>
      </c>
      <c r="S15687">
        <v>-23.83</v>
      </c>
      <c r="T15687">
        <v>0.05</v>
      </c>
      <c r="U15687" t="s">
        <v>2396</v>
      </c>
      <c r="V15687">
        <v>1</v>
      </c>
      <c r="W15687" t="s">
        <v>2554</v>
      </c>
    </row>
    <row r="15688" spans="1:23" x14ac:dyDescent="0.3">
      <c r="A15688">
        <v>23654</v>
      </c>
      <c r="B15688" s="15" t="s">
        <v>1888</v>
      </c>
      <c r="C15688" t="str">
        <f>_xlfn.XLOOKUP($B15688, STANDARDS!$A:$A, STANDARDS!$B:$B,,0,2)</f>
        <v>Yezo Gp</v>
      </c>
      <c r="D15688" t="s">
        <v>2197</v>
      </c>
      <c r="E15688" t="s">
        <v>2198</v>
      </c>
      <c r="J15688" cm="1">
        <f t="array" ref="J15688:L15688">_xlfn.XLOOKUP($C15688, AGE!$A:$A,AGE!$B:$D,,0,2)</f>
        <v>95.15</v>
      </c>
      <c r="K15688">
        <v>5.3499999999999943</v>
      </c>
      <c r="L15688" t="str">
        <v>GSA 2018</v>
      </c>
      <c r="M15688" t="s">
        <v>2294</v>
      </c>
      <c r="P15688" t="s">
        <v>243</v>
      </c>
      <c r="S15688">
        <v>-24.25</v>
      </c>
      <c r="T15688">
        <v>0.05</v>
      </c>
      <c r="U15688" t="s">
        <v>2396</v>
      </c>
      <c r="V15688">
        <v>1</v>
      </c>
      <c r="W15688" t="s">
        <v>2554</v>
      </c>
    </row>
    <row r="15689" spans="1:23" x14ac:dyDescent="0.3">
      <c r="A15689">
        <v>23655</v>
      </c>
      <c r="B15689" s="15" t="s">
        <v>1888</v>
      </c>
      <c r="C15689" t="str">
        <f>_xlfn.XLOOKUP($B15689, STANDARDS!$A:$A, STANDARDS!$B:$B,,0,2)</f>
        <v>Yezo Gp</v>
      </c>
      <c r="D15689" t="s">
        <v>2197</v>
      </c>
      <c r="E15689" t="s">
        <v>2198</v>
      </c>
      <c r="J15689" cm="1">
        <f t="array" ref="J15689:L15689">_xlfn.XLOOKUP($C15689, AGE!$A:$A,AGE!$B:$D,,0,2)</f>
        <v>95.15</v>
      </c>
      <c r="K15689">
        <v>5.3499999999999943</v>
      </c>
      <c r="L15689" t="str">
        <v>GSA 2018</v>
      </c>
      <c r="M15689" t="s">
        <v>2294</v>
      </c>
      <c r="P15689" t="s">
        <v>243</v>
      </c>
      <c r="S15689">
        <v>-23.59</v>
      </c>
      <c r="T15689">
        <v>0.05</v>
      </c>
      <c r="U15689" t="s">
        <v>2396</v>
      </c>
      <c r="V15689">
        <v>1</v>
      </c>
      <c r="W15689" t="s">
        <v>2554</v>
      </c>
    </row>
    <row r="15690" spans="1:23" x14ac:dyDescent="0.3">
      <c r="A15690">
        <v>23656</v>
      </c>
      <c r="B15690" s="15" t="s">
        <v>1888</v>
      </c>
      <c r="C15690" t="str">
        <f>_xlfn.XLOOKUP($B15690, STANDARDS!$A:$A, STANDARDS!$B:$B,,0,2)</f>
        <v>Yezo Gp</v>
      </c>
      <c r="D15690" t="s">
        <v>2197</v>
      </c>
      <c r="E15690" t="s">
        <v>2198</v>
      </c>
      <c r="J15690" cm="1">
        <f t="array" ref="J15690:L15690">_xlfn.XLOOKUP($C15690, AGE!$A:$A,AGE!$B:$D,,0,2)</f>
        <v>95.15</v>
      </c>
      <c r="K15690">
        <v>5.3499999999999943</v>
      </c>
      <c r="L15690" t="str">
        <v>GSA 2018</v>
      </c>
      <c r="M15690" t="s">
        <v>2294</v>
      </c>
      <c r="P15690" t="s">
        <v>243</v>
      </c>
      <c r="S15690">
        <v>-23.58</v>
      </c>
      <c r="T15690">
        <v>0.05</v>
      </c>
      <c r="U15690" t="s">
        <v>2396</v>
      </c>
      <c r="V15690">
        <v>1</v>
      </c>
      <c r="W15690" t="s">
        <v>2554</v>
      </c>
    </row>
    <row r="15691" spans="1:23" x14ac:dyDescent="0.3">
      <c r="A15691">
        <v>23657</v>
      </c>
      <c r="B15691" s="15" t="s">
        <v>1888</v>
      </c>
      <c r="C15691" t="str">
        <f>_xlfn.XLOOKUP($B15691, STANDARDS!$A:$A, STANDARDS!$B:$B,,0,2)</f>
        <v>Yezo Gp</v>
      </c>
      <c r="D15691" t="s">
        <v>2197</v>
      </c>
      <c r="E15691" t="s">
        <v>2198</v>
      </c>
      <c r="J15691" cm="1">
        <f t="array" ref="J15691:L15691">_xlfn.XLOOKUP($C15691, AGE!$A:$A,AGE!$B:$D,,0,2)</f>
        <v>95.15</v>
      </c>
      <c r="K15691">
        <v>5.3499999999999943</v>
      </c>
      <c r="L15691" t="str">
        <v>GSA 2018</v>
      </c>
      <c r="M15691" t="s">
        <v>2294</v>
      </c>
      <c r="P15691" t="s">
        <v>243</v>
      </c>
      <c r="S15691">
        <v>-23.32</v>
      </c>
      <c r="T15691">
        <v>0.05</v>
      </c>
      <c r="U15691" t="s">
        <v>2396</v>
      </c>
      <c r="V15691">
        <v>1</v>
      </c>
      <c r="W15691" t="s">
        <v>2554</v>
      </c>
    </row>
    <row r="15692" spans="1:23" x14ac:dyDescent="0.3">
      <c r="A15692">
        <v>23658</v>
      </c>
      <c r="B15692" s="15" t="s">
        <v>1888</v>
      </c>
      <c r="C15692" t="str">
        <f>_xlfn.XLOOKUP($B15692, STANDARDS!$A:$A, STANDARDS!$B:$B,,0,2)</f>
        <v>Yezo Gp</v>
      </c>
      <c r="D15692" t="s">
        <v>2197</v>
      </c>
      <c r="E15692" t="s">
        <v>2198</v>
      </c>
      <c r="J15692" cm="1">
        <f t="array" ref="J15692:L15692">_xlfn.XLOOKUP($C15692, AGE!$A:$A,AGE!$B:$D,,0,2)</f>
        <v>95.15</v>
      </c>
      <c r="K15692">
        <v>5.3499999999999943</v>
      </c>
      <c r="L15692" t="str">
        <v>GSA 2018</v>
      </c>
      <c r="M15692" t="s">
        <v>2294</v>
      </c>
      <c r="P15692" t="s">
        <v>243</v>
      </c>
      <c r="S15692">
        <v>-23.5</v>
      </c>
      <c r="T15692">
        <v>0.05</v>
      </c>
      <c r="U15692" t="s">
        <v>2396</v>
      </c>
      <c r="V15692">
        <v>1</v>
      </c>
      <c r="W15692" t="s">
        <v>2554</v>
      </c>
    </row>
    <row r="15693" spans="1:23" x14ac:dyDescent="0.3">
      <c r="A15693">
        <v>23659</v>
      </c>
      <c r="B15693" s="15" t="s">
        <v>1888</v>
      </c>
      <c r="C15693" t="str">
        <f>_xlfn.XLOOKUP($B15693, STANDARDS!$A:$A, STANDARDS!$B:$B,,0,2)</f>
        <v>Yezo Gp</v>
      </c>
      <c r="D15693" t="s">
        <v>2197</v>
      </c>
      <c r="E15693" t="s">
        <v>2198</v>
      </c>
      <c r="J15693" cm="1">
        <f t="array" ref="J15693:L15693">_xlfn.XLOOKUP($C15693, AGE!$A:$A,AGE!$B:$D,,0,2)</f>
        <v>95.15</v>
      </c>
      <c r="K15693">
        <v>5.3499999999999943</v>
      </c>
      <c r="L15693" t="str">
        <v>GSA 2018</v>
      </c>
      <c r="M15693" t="s">
        <v>2294</v>
      </c>
      <c r="P15693" t="s">
        <v>243</v>
      </c>
      <c r="S15693">
        <v>-23.98</v>
      </c>
      <c r="T15693">
        <v>0.05</v>
      </c>
      <c r="U15693" t="s">
        <v>2396</v>
      </c>
      <c r="V15693">
        <v>1</v>
      </c>
      <c r="W15693" t="s">
        <v>2554</v>
      </c>
    </row>
    <row r="15694" spans="1:23" x14ac:dyDescent="0.3">
      <c r="A15694">
        <v>23660</v>
      </c>
      <c r="B15694" s="15" t="s">
        <v>1888</v>
      </c>
      <c r="C15694" t="str">
        <f>_xlfn.XLOOKUP($B15694, STANDARDS!$A:$A, STANDARDS!$B:$B,,0,2)</f>
        <v>Yezo Gp</v>
      </c>
      <c r="D15694" t="s">
        <v>2197</v>
      </c>
      <c r="E15694" t="s">
        <v>2198</v>
      </c>
      <c r="J15694" cm="1">
        <f t="array" ref="J15694:L15694">_xlfn.XLOOKUP($C15694, AGE!$A:$A,AGE!$B:$D,,0,2)</f>
        <v>95.15</v>
      </c>
      <c r="K15694">
        <v>5.3499999999999943</v>
      </c>
      <c r="L15694" t="str">
        <v>GSA 2018</v>
      </c>
      <c r="M15694" t="s">
        <v>2294</v>
      </c>
      <c r="P15694" t="s">
        <v>243</v>
      </c>
      <c r="S15694">
        <v>-23.63</v>
      </c>
      <c r="T15694">
        <v>0.05</v>
      </c>
      <c r="U15694" t="s">
        <v>2396</v>
      </c>
      <c r="V15694">
        <v>1</v>
      </c>
      <c r="W15694" t="s">
        <v>2554</v>
      </c>
    </row>
    <row r="15695" spans="1:23" x14ac:dyDescent="0.3">
      <c r="A15695">
        <v>23661</v>
      </c>
      <c r="B15695" s="15" t="s">
        <v>1888</v>
      </c>
      <c r="C15695" t="str">
        <f>_xlfn.XLOOKUP($B15695, STANDARDS!$A:$A, STANDARDS!$B:$B,,0,2)</f>
        <v>Yezo Gp</v>
      </c>
      <c r="D15695" t="s">
        <v>2197</v>
      </c>
      <c r="E15695" t="s">
        <v>2198</v>
      </c>
      <c r="J15695" cm="1">
        <f t="array" ref="J15695:L15695">_xlfn.XLOOKUP($C15695, AGE!$A:$A,AGE!$B:$D,,0,2)</f>
        <v>95.15</v>
      </c>
      <c r="K15695">
        <v>5.3499999999999943</v>
      </c>
      <c r="L15695" t="str">
        <v>GSA 2018</v>
      </c>
      <c r="M15695" t="s">
        <v>2294</v>
      </c>
      <c r="P15695" t="s">
        <v>243</v>
      </c>
      <c r="S15695">
        <v>-23.63</v>
      </c>
      <c r="T15695">
        <v>0.05</v>
      </c>
      <c r="U15695" t="s">
        <v>2396</v>
      </c>
      <c r="V15695">
        <v>1</v>
      </c>
      <c r="W15695" t="s">
        <v>2554</v>
      </c>
    </row>
    <row r="15696" spans="1:23" x14ac:dyDescent="0.3">
      <c r="A15696">
        <v>23662</v>
      </c>
      <c r="B15696" s="15" t="s">
        <v>1888</v>
      </c>
      <c r="C15696" t="str">
        <f>_xlfn.XLOOKUP($B15696, STANDARDS!$A:$A, STANDARDS!$B:$B,,0,2)</f>
        <v>Yezo Gp</v>
      </c>
      <c r="D15696" t="s">
        <v>2197</v>
      </c>
      <c r="E15696" t="s">
        <v>2198</v>
      </c>
      <c r="J15696" cm="1">
        <f t="array" ref="J15696:L15696">_xlfn.XLOOKUP($C15696, AGE!$A:$A,AGE!$B:$D,,0,2)</f>
        <v>95.15</v>
      </c>
      <c r="K15696">
        <v>5.3499999999999943</v>
      </c>
      <c r="L15696" t="str">
        <v>GSA 2018</v>
      </c>
      <c r="M15696" t="s">
        <v>2294</v>
      </c>
      <c r="P15696" t="s">
        <v>243</v>
      </c>
      <c r="S15696">
        <v>-23.77</v>
      </c>
      <c r="T15696">
        <v>0.05</v>
      </c>
      <c r="U15696" t="s">
        <v>2396</v>
      </c>
      <c r="V15696">
        <v>1</v>
      </c>
      <c r="W15696" t="s">
        <v>2554</v>
      </c>
    </row>
    <row r="15697" spans="1:23" x14ac:dyDescent="0.3">
      <c r="A15697">
        <v>23663</v>
      </c>
      <c r="B15697" s="15" t="s">
        <v>1888</v>
      </c>
      <c r="C15697" t="str">
        <f>_xlfn.XLOOKUP($B15697, STANDARDS!$A:$A, STANDARDS!$B:$B,,0,2)</f>
        <v>Yezo Gp</v>
      </c>
      <c r="D15697" t="s">
        <v>2197</v>
      </c>
      <c r="E15697" t="s">
        <v>2198</v>
      </c>
      <c r="J15697" cm="1">
        <f t="array" ref="J15697:L15697">_xlfn.XLOOKUP($C15697, AGE!$A:$A,AGE!$B:$D,,0,2)</f>
        <v>95.15</v>
      </c>
      <c r="K15697">
        <v>5.3499999999999943</v>
      </c>
      <c r="L15697" t="str">
        <v>GSA 2018</v>
      </c>
      <c r="M15697" t="s">
        <v>2294</v>
      </c>
      <c r="P15697" t="s">
        <v>243</v>
      </c>
      <c r="S15697">
        <v>-23.81</v>
      </c>
      <c r="T15697">
        <v>0.05</v>
      </c>
      <c r="U15697" t="s">
        <v>2396</v>
      </c>
      <c r="V15697">
        <v>1</v>
      </c>
      <c r="W15697" t="s">
        <v>2554</v>
      </c>
    </row>
    <row r="15698" spans="1:23" x14ac:dyDescent="0.3">
      <c r="A15698">
        <v>23664</v>
      </c>
      <c r="B15698" s="15" t="s">
        <v>1888</v>
      </c>
      <c r="C15698" t="str">
        <f>_xlfn.XLOOKUP($B15698, STANDARDS!$A:$A, STANDARDS!$B:$B,,0,2)</f>
        <v>Yezo Gp</v>
      </c>
      <c r="D15698" t="s">
        <v>2197</v>
      </c>
      <c r="E15698" t="s">
        <v>2198</v>
      </c>
      <c r="J15698" cm="1">
        <f t="array" ref="J15698:L15698">_xlfn.XLOOKUP($C15698, AGE!$A:$A,AGE!$B:$D,,0,2)</f>
        <v>95.15</v>
      </c>
      <c r="K15698">
        <v>5.3499999999999943</v>
      </c>
      <c r="L15698" t="str">
        <v>GSA 2018</v>
      </c>
      <c r="M15698" t="s">
        <v>2294</v>
      </c>
      <c r="P15698" t="s">
        <v>243</v>
      </c>
      <c r="S15698">
        <v>-23.4</v>
      </c>
      <c r="T15698">
        <v>0.05</v>
      </c>
      <c r="U15698" t="s">
        <v>2396</v>
      </c>
      <c r="V15698">
        <v>1</v>
      </c>
      <c r="W15698" t="s">
        <v>2554</v>
      </c>
    </row>
    <row r="15699" spans="1:23" x14ac:dyDescent="0.3">
      <c r="A15699">
        <v>23665</v>
      </c>
      <c r="B15699" s="15" t="s">
        <v>1888</v>
      </c>
      <c r="C15699" t="str">
        <f>_xlfn.XLOOKUP($B15699, STANDARDS!$A:$A, STANDARDS!$B:$B,,0,2)</f>
        <v>Yezo Gp</v>
      </c>
      <c r="D15699" t="s">
        <v>2197</v>
      </c>
      <c r="E15699" t="s">
        <v>2198</v>
      </c>
      <c r="J15699" cm="1">
        <f t="array" ref="J15699:L15699">_xlfn.XLOOKUP($C15699, AGE!$A:$A,AGE!$B:$D,,0,2)</f>
        <v>95.15</v>
      </c>
      <c r="K15699">
        <v>5.3499999999999943</v>
      </c>
      <c r="L15699" t="str">
        <v>GSA 2018</v>
      </c>
      <c r="M15699" t="s">
        <v>2294</v>
      </c>
      <c r="P15699" t="s">
        <v>243</v>
      </c>
      <c r="S15699">
        <v>-23.55</v>
      </c>
      <c r="T15699">
        <v>0.05</v>
      </c>
      <c r="U15699" t="s">
        <v>2396</v>
      </c>
      <c r="V15699">
        <v>1</v>
      </c>
      <c r="W15699" t="s">
        <v>2554</v>
      </c>
    </row>
    <row r="15700" spans="1:23" x14ac:dyDescent="0.3">
      <c r="A15700">
        <v>23666</v>
      </c>
      <c r="B15700" s="15" t="s">
        <v>1888</v>
      </c>
      <c r="C15700" t="str">
        <f>_xlfn.XLOOKUP($B15700, STANDARDS!$A:$A, STANDARDS!$B:$B,,0,2)</f>
        <v>Yezo Gp</v>
      </c>
      <c r="D15700" t="s">
        <v>2197</v>
      </c>
      <c r="E15700" t="s">
        <v>2198</v>
      </c>
      <c r="J15700" cm="1">
        <f t="array" ref="J15700:L15700">_xlfn.XLOOKUP($C15700, AGE!$A:$A,AGE!$B:$D,,0,2)</f>
        <v>95.15</v>
      </c>
      <c r="K15700">
        <v>5.3499999999999943</v>
      </c>
      <c r="L15700" t="str">
        <v>GSA 2018</v>
      </c>
      <c r="M15700" t="s">
        <v>2294</v>
      </c>
      <c r="P15700" t="s">
        <v>243</v>
      </c>
      <c r="S15700">
        <v>-23.38</v>
      </c>
      <c r="T15700">
        <v>0.05</v>
      </c>
      <c r="U15700" t="s">
        <v>2396</v>
      </c>
      <c r="V15700">
        <v>1</v>
      </c>
      <c r="W15700" t="s">
        <v>2554</v>
      </c>
    </row>
    <row r="15701" spans="1:23" x14ac:dyDescent="0.3">
      <c r="A15701">
        <v>23667</v>
      </c>
      <c r="B15701" s="15" t="s">
        <v>1888</v>
      </c>
      <c r="C15701" t="str">
        <f>_xlfn.XLOOKUP($B15701, STANDARDS!$A:$A, STANDARDS!$B:$B,,0,2)</f>
        <v>Yezo Gp</v>
      </c>
      <c r="D15701" t="s">
        <v>2197</v>
      </c>
      <c r="E15701" t="s">
        <v>2198</v>
      </c>
      <c r="J15701" cm="1">
        <f t="array" ref="J15701:L15701">_xlfn.XLOOKUP($C15701, AGE!$A:$A,AGE!$B:$D,,0,2)</f>
        <v>95.15</v>
      </c>
      <c r="K15701">
        <v>5.3499999999999943</v>
      </c>
      <c r="L15701" t="str">
        <v>GSA 2018</v>
      </c>
      <c r="M15701" t="s">
        <v>2294</v>
      </c>
      <c r="P15701" t="s">
        <v>243</v>
      </c>
      <c r="S15701">
        <v>-23.5</v>
      </c>
      <c r="T15701">
        <v>0.05</v>
      </c>
      <c r="U15701" t="s">
        <v>2396</v>
      </c>
      <c r="V15701">
        <v>1</v>
      </c>
      <c r="W15701" t="s">
        <v>2554</v>
      </c>
    </row>
    <row r="15702" spans="1:23" x14ac:dyDescent="0.3">
      <c r="A15702">
        <v>23668</v>
      </c>
      <c r="B15702" s="15" t="s">
        <v>1888</v>
      </c>
      <c r="C15702" t="str">
        <f>_xlfn.XLOOKUP($B15702, STANDARDS!$A:$A, STANDARDS!$B:$B,,0,2)</f>
        <v>Yezo Gp</v>
      </c>
      <c r="D15702" t="s">
        <v>2197</v>
      </c>
      <c r="E15702" t="s">
        <v>2198</v>
      </c>
      <c r="J15702" cm="1">
        <f t="array" ref="J15702:L15702">_xlfn.XLOOKUP($C15702, AGE!$A:$A,AGE!$B:$D,,0,2)</f>
        <v>95.15</v>
      </c>
      <c r="K15702">
        <v>5.3499999999999943</v>
      </c>
      <c r="L15702" t="str">
        <v>GSA 2018</v>
      </c>
      <c r="M15702" t="s">
        <v>2294</v>
      </c>
      <c r="P15702" t="s">
        <v>243</v>
      </c>
      <c r="S15702">
        <v>-23.22</v>
      </c>
      <c r="T15702">
        <v>0.05</v>
      </c>
      <c r="U15702" t="s">
        <v>2396</v>
      </c>
      <c r="V15702">
        <v>1</v>
      </c>
      <c r="W15702" t="s">
        <v>2554</v>
      </c>
    </row>
    <row r="15703" spans="1:23" x14ac:dyDescent="0.3">
      <c r="A15703">
        <v>23669</v>
      </c>
      <c r="B15703" s="15" t="s">
        <v>1888</v>
      </c>
      <c r="C15703" t="str">
        <f>_xlfn.XLOOKUP($B15703, STANDARDS!$A:$A, STANDARDS!$B:$B,,0,2)</f>
        <v>Yezo Gp</v>
      </c>
      <c r="D15703" t="s">
        <v>2197</v>
      </c>
      <c r="E15703" t="s">
        <v>2198</v>
      </c>
      <c r="J15703" cm="1">
        <f t="array" ref="J15703:L15703">_xlfn.XLOOKUP($C15703, AGE!$A:$A,AGE!$B:$D,,0,2)</f>
        <v>95.15</v>
      </c>
      <c r="K15703">
        <v>5.3499999999999943</v>
      </c>
      <c r="L15703" t="str">
        <v>GSA 2018</v>
      </c>
      <c r="M15703" t="s">
        <v>2294</v>
      </c>
      <c r="P15703" t="s">
        <v>243</v>
      </c>
      <c r="S15703">
        <v>-23.12</v>
      </c>
      <c r="T15703">
        <v>0.05</v>
      </c>
      <c r="U15703" t="s">
        <v>2396</v>
      </c>
      <c r="V15703">
        <v>1</v>
      </c>
      <c r="W15703" t="s">
        <v>2554</v>
      </c>
    </row>
    <row r="15704" spans="1:23" x14ac:dyDescent="0.3">
      <c r="A15704">
        <v>23670</v>
      </c>
      <c r="B15704" s="15" t="s">
        <v>1888</v>
      </c>
      <c r="C15704" t="str">
        <f>_xlfn.XLOOKUP($B15704, STANDARDS!$A:$A, STANDARDS!$B:$B,,0,2)</f>
        <v>Yezo Gp</v>
      </c>
      <c r="D15704" t="s">
        <v>2197</v>
      </c>
      <c r="E15704" t="s">
        <v>2198</v>
      </c>
      <c r="J15704" cm="1">
        <f t="array" ref="J15704:L15704">_xlfn.XLOOKUP($C15704, AGE!$A:$A,AGE!$B:$D,,0,2)</f>
        <v>95.15</v>
      </c>
      <c r="K15704">
        <v>5.3499999999999943</v>
      </c>
      <c r="L15704" t="str">
        <v>GSA 2018</v>
      </c>
      <c r="M15704" t="s">
        <v>2294</v>
      </c>
      <c r="P15704" t="s">
        <v>243</v>
      </c>
      <c r="S15704">
        <v>-23.16</v>
      </c>
      <c r="T15704">
        <v>0.05</v>
      </c>
      <c r="U15704" t="s">
        <v>2396</v>
      </c>
      <c r="V15704">
        <v>1</v>
      </c>
      <c r="W15704" t="s">
        <v>2554</v>
      </c>
    </row>
    <row r="15705" spans="1:23" x14ac:dyDescent="0.3">
      <c r="A15705">
        <v>23671</v>
      </c>
      <c r="B15705" s="15" t="s">
        <v>1888</v>
      </c>
      <c r="C15705" t="str">
        <f>_xlfn.XLOOKUP($B15705, STANDARDS!$A:$A, STANDARDS!$B:$B,,0,2)</f>
        <v>Yezo Gp</v>
      </c>
      <c r="D15705" t="s">
        <v>2197</v>
      </c>
      <c r="E15705" t="s">
        <v>2198</v>
      </c>
      <c r="J15705" cm="1">
        <f t="array" ref="J15705:L15705">_xlfn.XLOOKUP($C15705, AGE!$A:$A,AGE!$B:$D,,0,2)</f>
        <v>95.15</v>
      </c>
      <c r="K15705">
        <v>5.3499999999999943</v>
      </c>
      <c r="L15705" t="str">
        <v>GSA 2018</v>
      </c>
      <c r="M15705" t="s">
        <v>2294</v>
      </c>
      <c r="P15705" t="s">
        <v>243</v>
      </c>
      <c r="S15705">
        <v>-23.26</v>
      </c>
      <c r="T15705">
        <v>0.05</v>
      </c>
      <c r="U15705" t="s">
        <v>2396</v>
      </c>
      <c r="V15705">
        <v>1</v>
      </c>
      <c r="W15705" t="s">
        <v>2554</v>
      </c>
    </row>
    <row r="15706" spans="1:23" x14ac:dyDescent="0.3">
      <c r="A15706">
        <v>23672</v>
      </c>
      <c r="B15706" s="15" t="s">
        <v>1888</v>
      </c>
      <c r="C15706" t="str">
        <f>_xlfn.XLOOKUP($B15706, STANDARDS!$A:$A, STANDARDS!$B:$B,,0,2)</f>
        <v>Yezo Gp</v>
      </c>
      <c r="D15706" t="s">
        <v>2197</v>
      </c>
      <c r="E15706" t="s">
        <v>2198</v>
      </c>
      <c r="J15706" cm="1">
        <f t="array" ref="J15706:L15706">_xlfn.XLOOKUP($C15706, AGE!$A:$A,AGE!$B:$D,,0,2)</f>
        <v>95.15</v>
      </c>
      <c r="K15706">
        <v>5.3499999999999943</v>
      </c>
      <c r="L15706" t="str">
        <v>GSA 2018</v>
      </c>
      <c r="M15706" t="s">
        <v>2294</v>
      </c>
      <c r="P15706" t="s">
        <v>243</v>
      </c>
      <c r="S15706">
        <v>-23.2</v>
      </c>
      <c r="T15706">
        <v>0.05</v>
      </c>
      <c r="U15706" t="s">
        <v>2396</v>
      </c>
      <c r="V15706">
        <v>1</v>
      </c>
      <c r="W15706" t="s">
        <v>2554</v>
      </c>
    </row>
    <row r="15707" spans="1:23" x14ac:dyDescent="0.3">
      <c r="A15707">
        <v>23673</v>
      </c>
      <c r="B15707" s="15" t="s">
        <v>1888</v>
      </c>
      <c r="C15707" t="str">
        <f>_xlfn.XLOOKUP($B15707, STANDARDS!$A:$A, STANDARDS!$B:$B,,0,2)</f>
        <v>Yezo Gp</v>
      </c>
      <c r="D15707" t="s">
        <v>2197</v>
      </c>
      <c r="E15707" t="s">
        <v>2198</v>
      </c>
      <c r="J15707" cm="1">
        <f t="array" ref="J15707:L15707">_xlfn.XLOOKUP($C15707, AGE!$A:$A,AGE!$B:$D,,0,2)</f>
        <v>95.15</v>
      </c>
      <c r="K15707">
        <v>5.3499999999999943</v>
      </c>
      <c r="L15707" t="str">
        <v>GSA 2018</v>
      </c>
      <c r="M15707" t="s">
        <v>2294</v>
      </c>
      <c r="P15707" t="s">
        <v>243</v>
      </c>
      <c r="S15707">
        <v>-23.59</v>
      </c>
      <c r="T15707">
        <v>0.05</v>
      </c>
      <c r="U15707" t="s">
        <v>2396</v>
      </c>
      <c r="V15707">
        <v>1</v>
      </c>
      <c r="W15707" t="s">
        <v>2554</v>
      </c>
    </row>
    <row r="15708" spans="1:23" x14ac:dyDescent="0.3">
      <c r="A15708">
        <v>23674</v>
      </c>
      <c r="B15708" s="15" t="s">
        <v>1888</v>
      </c>
      <c r="C15708" t="str">
        <f>_xlfn.XLOOKUP($B15708, STANDARDS!$A:$A, STANDARDS!$B:$B,,0,2)</f>
        <v>Yezo Gp</v>
      </c>
      <c r="D15708" t="s">
        <v>2197</v>
      </c>
      <c r="E15708" t="s">
        <v>2198</v>
      </c>
      <c r="J15708" cm="1">
        <f t="array" ref="J15708:L15708">_xlfn.XLOOKUP($C15708, AGE!$A:$A,AGE!$B:$D,,0,2)</f>
        <v>95.15</v>
      </c>
      <c r="K15708">
        <v>5.3499999999999943</v>
      </c>
      <c r="L15708" t="str">
        <v>GSA 2018</v>
      </c>
      <c r="M15708" t="s">
        <v>2294</v>
      </c>
      <c r="P15708" t="s">
        <v>243</v>
      </c>
      <c r="S15708">
        <v>-22.34</v>
      </c>
      <c r="T15708">
        <v>0.05</v>
      </c>
      <c r="U15708" t="s">
        <v>2396</v>
      </c>
      <c r="V15708">
        <v>1</v>
      </c>
      <c r="W15708" t="s">
        <v>2554</v>
      </c>
    </row>
    <row r="15709" spans="1:23" x14ac:dyDescent="0.3">
      <c r="A15709">
        <v>23675</v>
      </c>
      <c r="B15709" s="15" t="s">
        <v>1888</v>
      </c>
      <c r="C15709" t="str">
        <f>_xlfn.XLOOKUP($B15709, STANDARDS!$A:$A, STANDARDS!$B:$B,,0,2)</f>
        <v>Yezo Gp</v>
      </c>
      <c r="D15709" t="s">
        <v>2197</v>
      </c>
      <c r="E15709" t="s">
        <v>2198</v>
      </c>
      <c r="J15709" cm="1">
        <f t="array" ref="J15709:L15709">_xlfn.XLOOKUP($C15709, AGE!$A:$A,AGE!$B:$D,,0,2)</f>
        <v>95.15</v>
      </c>
      <c r="K15709">
        <v>5.3499999999999943</v>
      </c>
      <c r="L15709" t="str">
        <v>GSA 2018</v>
      </c>
      <c r="M15709" t="s">
        <v>2294</v>
      </c>
      <c r="P15709" t="s">
        <v>243</v>
      </c>
      <c r="S15709">
        <v>-22.49</v>
      </c>
      <c r="T15709">
        <v>0.05</v>
      </c>
      <c r="U15709" t="s">
        <v>2396</v>
      </c>
      <c r="V15709">
        <v>1</v>
      </c>
      <c r="W15709" t="s">
        <v>2554</v>
      </c>
    </row>
    <row r="15710" spans="1:23" x14ac:dyDescent="0.3">
      <c r="A15710">
        <v>23676</v>
      </c>
      <c r="B15710" s="15" t="s">
        <v>1888</v>
      </c>
      <c r="C15710" t="str">
        <f>_xlfn.XLOOKUP($B15710, STANDARDS!$A:$A, STANDARDS!$B:$B,,0,2)</f>
        <v>Yezo Gp</v>
      </c>
      <c r="D15710" t="s">
        <v>2197</v>
      </c>
      <c r="E15710" t="s">
        <v>2198</v>
      </c>
      <c r="J15710" cm="1">
        <f t="array" ref="J15710:L15710">_xlfn.XLOOKUP($C15710, AGE!$A:$A,AGE!$B:$D,,0,2)</f>
        <v>95.15</v>
      </c>
      <c r="K15710">
        <v>5.3499999999999943</v>
      </c>
      <c r="L15710" t="str">
        <v>GSA 2018</v>
      </c>
      <c r="M15710" t="s">
        <v>2294</v>
      </c>
      <c r="P15710" t="s">
        <v>243</v>
      </c>
      <c r="S15710">
        <v>-22.35</v>
      </c>
      <c r="T15710">
        <v>0.05</v>
      </c>
      <c r="U15710" t="s">
        <v>2396</v>
      </c>
      <c r="V15710">
        <v>1</v>
      </c>
      <c r="W15710" t="s">
        <v>2554</v>
      </c>
    </row>
    <row r="15711" spans="1:23" x14ac:dyDescent="0.3">
      <c r="A15711">
        <v>23677</v>
      </c>
      <c r="B15711" s="15" t="s">
        <v>1888</v>
      </c>
      <c r="C15711" t="str">
        <f>_xlfn.XLOOKUP($B15711, STANDARDS!$A:$A, STANDARDS!$B:$B,,0,2)</f>
        <v>Yezo Gp</v>
      </c>
      <c r="D15711" t="s">
        <v>2197</v>
      </c>
      <c r="E15711" t="s">
        <v>2198</v>
      </c>
      <c r="J15711" cm="1">
        <f t="array" ref="J15711:L15711">_xlfn.XLOOKUP($C15711, AGE!$A:$A,AGE!$B:$D,,0,2)</f>
        <v>95.15</v>
      </c>
      <c r="K15711">
        <v>5.3499999999999943</v>
      </c>
      <c r="L15711" t="str">
        <v>GSA 2018</v>
      </c>
      <c r="M15711" t="s">
        <v>2294</v>
      </c>
      <c r="P15711" t="s">
        <v>243</v>
      </c>
      <c r="S15711">
        <v>-22.25</v>
      </c>
      <c r="T15711">
        <v>0.05</v>
      </c>
      <c r="U15711" t="s">
        <v>2396</v>
      </c>
      <c r="V15711">
        <v>1</v>
      </c>
      <c r="W15711" t="s">
        <v>2554</v>
      </c>
    </row>
    <row r="15712" spans="1:23" x14ac:dyDescent="0.3">
      <c r="A15712">
        <v>23678</v>
      </c>
      <c r="B15712" s="15" t="s">
        <v>1888</v>
      </c>
      <c r="C15712" t="str">
        <f>_xlfn.XLOOKUP($B15712, STANDARDS!$A:$A, STANDARDS!$B:$B,,0,2)</f>
        <v>Yezo Gp</v>
      </c>
      <c r="D15712" t="s">
        <v>2197</v>
      </c>
      <c r="E15712" t="s">
        <v>2198</v>
      </c>
      <c r="J15712" cm="1">
        <f t="array" ref="J15712:L15712">_xlfn.XLOOKUP($C15712, AGE!$A:$A,AGE!$B:$D,,0,2)</f>
        <v>95.15</v>
      </c>
      <c r="K15712">
        <v>5.3499999999999943</v>
      </c>
      <c r="L15712" t="str">
        <v>GSA 2018</v>
      </c>
      <c r="M15712" t="s">
        <v>2294</v>
      </c>
      <c r="P15712" t="s">
        <v>243</v>
      </c>
      <c r="S15712">
        <v>-23.28</v>
      </c>
      <c r="T15712">
        <v>0.05</v>
      </c>
      <c r="U15712" t="s">
        <v>2396</v>
      </c>
      <c r="V15712">
        <v>1</v>
      </c>
      <c r="W15712" t="s">
        <v>2554</v>
      </c>
    </row>
    <row r="15713" spans="1:23" x14ac:dyDescent="0.3">
      <c r="A15713">
        <v>23679</v>
      </c>
      <c r="B15713" s="15" t="s">
        <v>1888</v>
      </c>
      <c r="C15713" t="str">
        <f>_xlfn.XLOOKUP($B15713, STANDARDS!$A:$A, STANDARDS!$B:$B,,0,2)</f>
        <v>Yezo Gp</v>
      </c>
      <c r="D15713" t="s">
        <v>2197</v>
      </c>
      <c r="E15713" t="s">
        <v>2198</v>
      </c>
      <c r="J15713" cm="1">
        <f t="array" ref="J15713:L15713">_xlfn.XLOOKUP($C15713, AGE!$A:$A,AGE!$B:$D,,0,2)</f>
        <v>95.15</v>
      </c>
      <c r="K15713">
        <v>5.3499999999999943</v>
      </c>
      <c r="L15713" t="str">
        <v>GSA 2018</v>
      </c>
      <c r="M15713" t="s">
        <v>2294</v>
      </c>
      <c r="P15713" t="s">
        <v>243</v>
      </c>
      <c r="S15713">
        <v>-23.61</v>
      </c>
      <c r="T15713">
        <v>0.05</v>
      </c>
      <c r="U15713" t="s">
        <v>2396</v>
      </c>
      <c r="V15713">
        <v>1</v>
      </c>
      <c r="W15713" t="s">
        <v>2554</v>
      </c>
    </row>
    <row r="15714" spans="1:23" x14ac:dyDescent="0.3">
      <c r="A15714">
        <v>23680</v>
      </c>
      <c r="B15714" s="15" t="s">
        <v>1888</v>
      </c>
      <c r="C15714" t="str">
        <f>_xlfn.XLOOKUP($B15714, STANDARDS!$A:$A, STANDARDS!$B:$B,,0,2)</f>
        <v>Yezo Gp</v>
      </c>
      <c r="D15714" t="s">
        <v>2197</v>
      </c>
      <c r="E15714" t="s">
        <v>2198</v>
      </c>
      <c r="J15714" cm="1">
        <f t="array" ref="J15714:L15714">_xlfn.XLOOKUP($C15714, AGE!$A:$A,AGE!$B:$D,,0,2)</f>
        <v>95.15</v>
      </c>
      <c r="K15714">
        <v>5.3499999999999943</v>
      </c>
      <c r="L15714" t="str">
        <v>GSA 2018</v>
      </c>
      <c r="M15714" t="s">
        <v>2294</v>
      </c>
      <c r="P15714" t="s">
        <v>243</v>
      </c>
      <c r="S15714">
        <v>-22.86</v>
      </c>
      <c r="T15714">
        <v>0.05</v>
      </c>
      <c r="U15714" t="s">
        <v>2396</v>
      </c>
      <c r="V15714">
        <v>1</v>
      </c>
      <c r="W15714" t="s">
        <v>2554</v>
      </c>
    </row>
    <row r="15715" spans="1:23" x14ac:dyDescent="0.3">
      <c r="A15715">
        <v>23681</v>
      </c>
      <c r="B15715" s="15" t="s">
        <v>1888</v>
      </c>
      <c r="C15715" t="str">
        <f>_xlfn.XLOOKUP($B15715, STANDARDS!$A:$A, STANDARDS!$B:$B,,0,2)</f>
        <v>Yezo Gp</v>
      </c>
      <c r="D15715" t="s">
        <v>2197</v>
      </c>
      <c r="E15715" t="s">
        <v>2198</v>
      </c>
      <c r="J15715" cm="1">
        <f t="array" ref="J15715:L15715">_xlfn.XLOOKUP($C15715, AGE!$A:$A,AGE!$B:$D,,0,2)</f>
        <v>95.15</v>
      </c>
      <c r="K15715">
        <v>5.3499999999999943</v>
      </c>
      <c r="L15715" t="str">
        <v>GSA 2018</v>
      </c>
      <c r="M15715" t="s">
        <v>2294</v>
      </c>
      <c r="P15715" t="s">
        <v>243</v>
      </c>
      <c r="S15715">
        <v>-22.31</v>
      </c>
      <c r="T15715">
        <v>0.05</v>
      </c>
      <c r="U15715" t="s">
        <v>2396</v>
      </c>
      <c r="V15715">
        <v>1</v>
      </c>
      <c r="W15715" t="s">
        <v>2554</v>
      </c>
    </row>
    <row r="15716" spans="1:23" x14ac:dyDescent="0.3">
      <c r="A15716">
        <v>23682</v>
      </c>
      <c r="B15716" s="15" t="s">
        <v>1888</v>
      </c>
      <c r="C15716" t="str">
        <f>_xlfn.XLOOKUP($B15716, STANDARDS!$A:$A, STANDARDS!$B:$B,,0,2)</f>
        <v>Yezo Gp</v>
      </c>
      <c r="D15716" t="s">
        <v>2197</v>
      </c>
      <c r="E15716" t="s">
        <v>2198</v>
      </c>
      <c r="J15716" cm="1">
        <f t="array" ref="J15716:L15716">_xlfn.XLOOKUP($C15716, AGE!$A:$A,AGE!$B:$D,,0,2)</f>
        <v>95.15</v>
      </c>
      <c r="K15716">
        <v>5.3499999999999943</v>
      </c>
      <c r="L15716" t="str">
        <v>GSA 2018</v>
      </c>
      <c r="M15716" t="s">
        <v>2294</v>
      </c>
      <c r="P15716" t="s">
        <v>243</v>
      </c>
      <c r="S15716">
        <v>-22.19</v>
      </c>
      <c r="T15716">
        <v>0.05</v>
      </c>
      <c r="U15716" t="s">
        <v>2396</v>
      </c>
      <c r="V15716">
        <v>1</v>
      </c>
      <c r="W15716" t="s">
        <v>2554</v>
      </c>
    </row>
    <row r="15717" spans="1:23" x14ac:dyDescent="0.3">
      <c r="A15717">
        <v>23683</v>
      </c>
      <c r="B15717" s="15" t="s">
        <v>1888</v>
      </c>
      <c r="C15717" t="str">
        <f>_xlfn.XLOOKUP($B15717, STANDARDS!$A:$A, STANDARDS!$B:$B,,0,2)</f>
        <v>Yezo Gp</v>
      </c>
      <c r="D15717" t="s">
        <v>2197</v>
      </c>
      <c r="E15717" t="s">
        <v>2198</v>
      </c>
      <c r="J15717" cm="1">
        <f t="array" ref="J15717:L15717">_xlfn.XLOOKUP($C15717, AGE!$A:$A,AGE!$B:$D,,0,2)</f>
        <v>95.15</v>
      </c>
      <c r="K15717">
        <v>5.3499999999999943</v>
      </c>
      <c r="L15717" t="str">
        <v>GSA 2018</v>
      </c>
      <c r="M15717" t="s">
        <v>2294</v>
      </c>
      <c r="P15717" t="s">
        <v>243</v>
      </c>
      <c r="S15717">
        <v>-23.61</v>
      </c>
      <c r="T15717">
        <v>0.05</v>
      </c>
      <c r="U15717" t="s">
        <v>2396</v>
      </c>
      <c r="V15717">
        <v>1</v>
      </c>
      <c r="W15717" t="s">
        <v>2554</v>
      </c>
    </row>
    <row r="15718" spans="1:23" x14ac:dyDescent="0.3">
      <c r="A15718">
        <v>23684</v>
      </c>
      <c r="B15718" s="15" t="s">
        <v>1888</v>
      </c>
      <c r="C15718" t="str">
        <f>_xlfn.XLOOKUP($B15718, STANDARDS!$A:$A, STANDARDS!$B:$B,,0,2)</f>
        <v>Yezo Gp</v>
      </c>
      <c r="D15718" t="s">
        <v>2197</v>
      </c>
      <c r="E15718" t="s">
        <v>2198</v>
      </c>
      <c r="J15718" cm="1">
        <f t="array" ref="J15718:L15718">_xlfn.XLOOKUP($C15718, AGE!$A:$A,AGE!$B:$D,,0,2)</f>
        <v>95.15</v>
      </c>
      <c r="K15718">
        <v>5.3499999999999943</v>
      </c>
      <c r="L15718" t="str">
        <v>GSA 2018</v>
      </c>
      <c r="M15718" t="s">
        <v>2294</v>
      </c>
      <c r="P15718" t="s">
        <v>243</v>
      </c>
      <c r="S15718">
        <v>-23.48</v>
      </c>
      <c r="T15718">
        <v>0.05</v>
      </c>
      <c r="U15718" t="s">
        <v>2396</v>
      </c>
      <c r="V15718">
        <v>1</v>
      </c>
      <c r="W15718" t="s">
        <v>2554</v>
      </c>
    </row>
    <row r="15719" spans="1:23" x14ac:dyDescent="0.3">
      <c r="A15719">
        <v>23685</v>
      </c>
      <c r="B15719" s="15" t="s">
        <v>1888</v>
      </c>
      <c r="C15719" t="str">
        <f>_xlfn.XLOOKUP($B15719, STANDARDS!$A:$A, STANDARDS!$B:$B,,0,2)</f>
        <v>Yezo Gp</v>
      </c>
      <c r="D15719" t="s">
        <v>2197</v>
      </c>
      <c r="E15719" t="s">
        <v>2198</v>
      </c>
      <c r="J15719" cm="1">
        <f t="array" ref="J15719:L15719">_xlfn.XLOOKUP($C15719, AGE!$A:$A,AGE!$B:$D,,0,2)</f>
        <v>95.15</v>
      </c>
      <c r="K15719">
        <v>5.3499999999999943</v>
      </c>
      <c r="L15719" t="str">
        <v>GSA 2018</v>
      </c>
      <c r="M15719" t="s">
        <v>2294</v>
      </c>
      <c r="P15719" t="s">
        <v>243</v>
      </c>
      <c r="S15719">
        <v>-24.33</v>
      </c>
      <c r="T15719">
        <v>0.05</v>
      </c>
      <c r="U15719" t="s">
        <v>2396</v>
      </c>
      <c r="V15719">
        <v>1</v>
      </c>
      <c r="W15719" t="s">
        <v>2554</v>
      </c>
    </row>
    <row r="15720" spans="1:23" x14ac:dyDescent="0.3">
      <c r="A15720">
        <v>23686</v>
      </c>
      <c r="B15720" s="15" t="s">
        <v>1888</v>
      </c>
      <c r="C15720" t="str">
        <f>_xlfn.XLOOKUP($B15720, STANDARDS!$A:$A, STANDARDS!$B:$B,,0,2)</f>
        <v>Yezo Gp</v>
      </c>
      <c r="D15720" t="s">
        <v>2197</v>
      </c>
      <c r="E15720" t="s">
        <v>2198</v>
      </c>
      <c r="J15720" cm="1">
        <f t="array" ref="J15720:L15720">_xlfn.XLOOKUP($C15720, AGE!$A:$A,AGE!$B:$D,,0,2)</f>
        <v>95.15</v>
      </c>
      <c r="K15720">
        <v>5.3499999999999943</v>
      </c>
      <c r="L15720" t="str">
        <v>GSA 2018</v>
      </c>
      <c r="M15720" t="s">
        <v>2294</v>
      </c>
      <c r="P15720" t="s">
        <v>243</v>
      </c>
      <c r="S15720">
        <v>-24.22</v>
      </c>
      <c r="T15720">
        <v>0.05</v>
      </c>
      <c r="U15720" t="s">
        <v>2396</v>
      </c>
      <c r="V15720">
        <v>1</v>
      </c>
      <c r="W15720" t="s">
        <v>2554</v>
      </c>
    </row>
    <row r="15721" spans="1:23" x14ac:dyDescent="0.3">
      <c r="A15721">
        <v>23687</v>
      </c>
      <c r="B15721" s="15" t="s">
        <v>1888</v>
      </c>
      <c r="C15721" t="str">
        <f>_xlfn.XLOOKUP($B15721, STANDARDS!$A:$A, STANDARDS!$B:$B,,0,2)</f>
        <v>Yezo Gp</v>
      </c>
      <c r="D15721" t="s">
        <v>2197</v>
      </c>
      <c r="E15721" t="s">
        <v>2198</v>
      </c>
      <c r="J15721" cm="1">
        <f t="array" ref="J15721:L15721">_xlfn.XLOOKUP($C15721, AGE!$A:$A,AGE!$B:$D,,0,2)</f>
        <v>95.15</v>
      </c>
      <c r="K15721">
        <v>5.3499999999999943</v>
      </c>
      <c r="L15721" t="str">
        <v>GSA 2018</v>
      </c>
      <c r="M15721" t="s">
        <v>2294</v>
      </c>
      <c r="P15721" t="s">
        <v>243</v>
      </c>
      <c r="S15721">
        <v>-24.3</v>
      </c>
      <c r="T15721">
        <v>0.05</v>
      </c>
      <c r="U15721" t="s">
        <v>2396</v>
      </c>
      <c r="V15721">
        <v>1</v>
      </c>
      <c r="W15721" t="s">
        <v>2554</v>
      </c>
    </row>
    <row r="15722" spans="1:23" x14ac:dyDescent="0.3">
      <c r="A15722">
        <v>23688</v>
      </c>
      <c r="B15722" s="15" t="s">
        <v>1888</v>
      </c>
      <c r="C15722" t="str">
        <f>_xlfn.XLOOKUP($B15722, STANDARDS!$A:$A, STANDARDS!$B:$B,,0,2)</f>
        <v>Yezo Gp</v>
      </c>
      <c r="D15722" t="s">
        <v>2197</v>
      </c>
      <c r="E15722" t="s">
        <v>2198</v>
      </c>
      <c r="J15722" cm="1">
        <f t="array" ref="J15722:L15722">_xlfn.XLOOKUP($C15722, AGE!$A:$A,AGE!$B:$D,,0,2)</f>
        <v>95.15</v>
      </c>
      <c r="K15722">
        <v>5.3499999999999943</v>
      </c>
      <c r="L15722" t="str">
        <v>GSA 2018</v>
      </c>
      <c r="M15722" t="s">
        <v>2294</v>
      </c>
      <c r="P15722" t="s">
        <v>243</v>
      </c>
      <c r="S15722">
        <v>-24.61</v>
      </c>
      <c r="T15722">
        <v>0.05</v>
      </c>
      <c r="U15722" t="s">
        <v>2396</v>
      </c>
      <c r="V15722">
        <v>1</v>
      </c>
      <c r="W15722" t="s">
        <v>2554</v>
      </c>
    </row>
    <row r="15723" spans="1:23" x14ac:dyDescent="0.3">
      <c r="A15723">
        <v>23689</v>
      </c>
      <c r="B15723" s="15" t="s">
        <v>1888</v>
      </c>
      <c r="C15723" t="str">
        <f>_xlfn.XLOOKUP($B15723, STANDARDS!$A:$A, STANDARDS!$B:$B,,0,2)</f>
        <v>Yezo Gp</v>
      </c>
      <c r="D15723" t="s">
        <v>2197</v>
      </c>
      <c r="E15723" t="s">
        <v>2198</v>
      </c>
      <c r="J15723" cm="1">
        <f t="array" ref="J15723:L15723">_xlfn.XLOOKUP($C15723, AGE!$A:$A,AGE!$B:$D,,0,2)</f>
        <v>95.15</v>
      </c>
      <c r="K15723">
        <v>5.3499999999999943</v>
      </c>
      <c r="L15723" t="str">
        <v>GSA 2018</v>
      </c>
      <c r="M15723" t="s">
        <v>2294</v>
      </c>
      <c r="P15723" t="s">
        <v>243</v>
      </c>
      <c r="S15723">
        <v>-24.28</v>
      </c>
      <c r="T15723">
        <v>0.05</v>
      </c>
      <c r="U15723" t="s">
        <v>2396</v>
      </c>
      <c r="V15723">
        <v>1</v>
      </c>
      <c r="W15723" t="s">
        <v>2554</v>
      </c>
    </row>
    <row r="15724" spans="1:23" x14ac:dyDescent="0.3">
      <c r="A15724">
        <v>23690</v>
      </c>
      <c r="B15724" s="15" t="s">
        <v>1888</v>
      </c>
      <c r="C15724" t="str">
        <f>_xlfn.XLOOKUP($B15724, STANDARDS!$A:$A, STANDARDS!$B:$B,,0,2)</f>
        <v>Yezo Gp</v>
      </c>
      <c r="D15724" t="s">
        <v>2197</v>
      </c>
      <c r="E15724" t="s">
        <v>2198</v>
      </c>
      <c r="J15724" cm="1">
        <f t="array" ref="J15724:L15724">_xlfn.XLOOKUP($C15724, AGE!$A:$A,AGE!$B:$D,,0,2)</f>
        <v>95.15</v>
      </c>
      <c r="K15724">
        <v>5.3499999999999943</v>
      </c>
      <c r="L15724" t="str">
        <v>GSA 2018</v>
      </c>
      <c r="M15724" t="s">
        <v>2294</v>
      </c>
      <c r="P15724" t="s">
        <v>243</v>
      </c>
      <c r="S15724">
        <v>-24.69</v>
      </c>
      <c r="T15724">
        <v>0.05</v>
      </c>
      <c r="U15724" t="s">
        <v>2396</v>
      </c>
      <c r="V15724">
        <v>1</v>
      </c>
      <c r="W15724" t="s">
        <v>2554</v>
      </c>
    </row>
    <row r="15725" spans="1:23" x14ac:dyDescent="0.3">
      <c r="A15725">
        <v>23691</v>
      </c>
      <c r="B15725" s="15" t="s">
        <v>1888</v>
      </c>
      <c r="C15725" t="str">
        <f>_xlfn.XLOOKUP($B15725, STANDARDS!$A:$A, STANDARDS!$B:$B,,0,2)</f>
        <v>Yezo Gp</v>
      </c>
      <c r="D15725" t="s">
        <v>2197</v>
      </c>
      <c r="E15725" t="s">
        <v>2198</v>
      </c>
      <c r="J15725" cm="1">
        <f t="array" ref="J15725:L15725">_xlfn.XLOOKUP($C15725, AGE!$A:$A,AGE!$B:$D,,0,2)</f>
        <v>95.15</v>
      </c>
      <c r="K15725">
        <v>5.3499999999999943</v>
      </c>
      <c r="L15725" t="str">
        <v>GSA 2018</v>
      </c>
      <c r="M15725" t="s">
        <v>2294</v>
      </c>
      <c r="P15725" t="s">
        <v>243</v>
      </c>
      <c r="S15725">
        <v>-24.21</v>
      </c>
      <c r="T15725">
        <v>0.05</v>
      </c>
      <c r="U15725" t="s">
        <v>2396</v>
      </c>
      <c r="V15725">
        <v>1</v>
      </c>
      <c r="W15725" t="s">
        <v>2554</v>
      </c>
    </row>
    <row r="15726" spans="1:23" x14ac:dyDescent="0.3">
      <c r="A15726">
        <v>23692</v>
      </c>
      <c r="B15726" s="15" t="s">
        <v>1888</v>
      </c>
      <c r="C15726" t="str">
        <f>_xlfn.XLOOKUP($B15726, STANDARDS!$A:$A, STANDARDS!$B:$B,,0,2)</f>
        <v>Yezo Gp</v>
      </c>
      <c r="D15726" t="s">
        <v>2197</v>
      </c>
      <c r="E15726" t="s">
        <v>2198</v>
      </c>
      <c r="J15726" cm="1">
        <f t="array" ref="J15726:L15726">_xlfn.XLOOKUP($C15726, AGE!$A:$A,AGE!$B:$D,,0,2)</f>
        <v>95.15</v>
      </c>
      <c r="K15726">
        <v>5.3499999999999943</v>
      </c>
      <c r="L15726" t="str">
        <v>GSA 2018</v>
      </c>
      <c r="M15726" t="s">
        <v>2294</v>
      </c>
      <c r="P15726" t="s">
        <v>243</v>
      </c>
      <c r="S15726">
        <v>-24.34</v>
      </c>
      <c r="T15726">
        <v>0.05</v>
      </c>
      <c r="U15726" t="s">
        <v>2396</v>
      </c>
      <c r="V15726">
        <v>1</v>
      </c>
      <c r="W15726" t="s">
        <v>2554</v>
      </c>
    </row>
    <row r="15727" spans="1:23" x14ac:dyDescent="0.3">
      <c r="A15727">
        <v>23693</v>
      </c>
      <c r="B15727" s="15" t="s">
        <v>1888</v>
      </c>
      <c r="C15727" t="str">
        <f>_xlfn.XLOOKUP($B15727, STANDARDS!$A:$A, STANDARDS!$B:$B,,0,2)</f>
        <v>Yezo Gp</v>
      </c>
      <c r="D15727" t="s">
        <v>2197</v>
      </c>
      <c r="E15727" t="s">
        <v>2198</v>
      </c>
      <c r="J15727" cm="1">
        <f t="array" ref="J15727:L15727">_xlfn.XLOOKUP($C15727, AGE!$A:$A,AGE!$B:$D,,0,2)</f>
        <v>95.15</v>
      </c>
      <c r="K15727">
        <v>5.3499999999999943</v>
      </c>
      <c r="L15727" t="str">
        <v>GSA 2018</v>
      </c>
      <c r="M15727" t="s">
        <v>2294</v>
      </c>
      <c r="P15727" t="s">
        <v>243</v>
      </c>
      <c r="S15727">
        <v>-24.49</v>
      </c>
      <c r="T15727">
        <v>0.05</v>
      </c>
      <c r="U15727" t="s">
        <v>2396</v>
      </c>
      <c r="V15727">
        <v>1</v>
      </c>
      <c r="W15727" t="s">
        <v>2554</v>
      </c>
    </row>
    <row r="15728" spans="1:23" x14ac:dyDescent="0.3">
      <c r="A15728">
        <v>23694</v>
      </c>
      <c r="B15728" s="15" t="s">
        <v>1888</v>
      </c>
      <c r="C15728" t="str">
        <f>_xlfn.XLOOKUP($B15728, STANDARDS!$A:$A, STANDARDS!$B:$B,,0,2)</f>
        <v>Yezo Gp</v>
      </c>
      <c r="D15728" t="s">
        <v>2197</v>
      </c>
      <c r="E15728" t="s">
        <v>2198</v>
      </c>
      <c r="J15728" cm="1">
        <f t="array" ref="J15728:L15728">_xlfn.XLOOKUP($C15728, AGE!$A:$A,AGE!$B:$D,,0,2)</f>
        <v>95.15</v>
      </c>
      <c r="K15728">
        <v>5.3499999999999943</v>
      </c>
      <c r="L15728" t="str">
        <v>GSA 2018</v>
      </c>
      <c r="M15728" t="s">
        <v>2294</v>
      </c>
      <c r="P15728" t="s">
        <v>243</v>
      </c>
      <c r="S15728">
        <v>-24.4</v>
      </c>
      <c r="T15728">
        <v>0.05</v>
      </c>
      <c r="U15728" t="s">
        <v>2396</v>
      </c>
      <c r="V15728">
        <v>1</v>
      </c>
      <c r="W15728" t="s">
        <v>2554</v>
      </c>
    </row>
    <row r="15729" spans="1:23" x14ac:dyDescent="0.3">
      <c r="A15729">
        <v>23695</v>
      </c>
      <c r="B15729" s="15" t="s">
        <v>1888</v>
      </c>
      <c r="C15729" t="str">
        <f>_xlfn.XLOOKUP($B15729, STANDARDS!$A:$A, STANDARDS!$B:$B,,0,2)</f>
        <v>Yezo Gp</v>
      </c>
      <c r="D15729" t="s">
        <v>2197</v>
      </c>
      <c r="E15729" t="s">
        <v>2198</v>
      </c>
      <c r="J15729" cm="1">
        <f t="array" ref="J15729:L15729">_xlfn.XLOOKUP($C15729, AGE!$A:$A,AGE!$B:$D,,0,2)</f>
        <v>95.15</v>
      </c>
      <c r="K15729">
        <v>5.3499999999999943</v>
      </c>
      <c r="L15729" t="str">
        <v>GSA 2018</v>
      </c>
      <c r="M15729" t="s">
        <v>2294</v>
      </c>
      <c r="P15729" t="s">
        <v>243</v>
      </c>
      <c r="S15729">
        <v>-24.55</v>
      </c>
      <c r="T15729">
        <v>0.05</v>
      </c>
      <c r="U15729" t="s">
        <v>2396</v>
      </c>
      <c r="V15729">
        <v>1</v>
      </c>
      <c r="W15729" t="s">
        <v>2554</v>
      </c>
    </row>
    <row r="15730" spans="1:23" x14ac:dyDescent="0.3">
      <c r="A15730">
        <v>23696</v>
      </c>
      <c r="B15730" s="15" t="s">
        <v>1888</v>
      </c>
      <c r="C15730" t="str">
        <f>_xlfn.XLOOKUP($B15730, STANDARDS!$A:$A, STANDARDS!$B:$B,,0,2)</f>
        <v>Yezo Gp</v>
      </c>
      <c r="D15730" t="s">
        <v>2197</v>
      </c>
      <c r="E15730" t="s">
        <v>2198</v>
      </c>
      <c r="J15730" cm="1">
        <f t="array" ref="J15730:L15730">_xlfn.XLOOKUP($C15730, AGE!$A:$A,AGE!$B:$D,,0,2)</f>
        <v>95.15</v>
      </c>
      <c r="K15730">
        <v>5.3499999999999943</v>
      </c>
      <c r="L15730" t="str">
        <v>GSA 2018</v>
      </c>
      <c r="M15730" t="s">
        <v>2294</v>
      </c>
      <c r="P15730" t="s">
        <v>243</v>
      </c>
      <c r="S15730">
        <v>-24.11</v>
      </c>
      <c r="T15730">
        <v>0.05</v>
      </c>
      <c r="U15730" t="s">
        <v>2396</v>
      </c>
      <c r="V15730">
        <v>1</v>
      </c>
      <c r="W15730" t="s">
        <v>2554</v>
      </c>
    </row>
    <row r="15731" spans="1:23" x14ac:dyDescent="0.3">
      <c r="A15731">
        <v>23697</v>
      </c>
      <c r="B15731" s="15" t="s">
        <v>1888</v>
      </c>
      <c r="C15731" t="str">
        <f>_xlfn.XLOOKUP($B15731, STANDARDS!$A:$A, STANDARDS!$B:$B,,0,2)</f>
        <v>Yezo Gp</v>
      </c>
      <c r="D15731" t="s">
        <v>2197</v>
      </c>
      <c r="E15731" t="s">
        <v>2198</v>
      </c>
      <c r="J15731" cm="1">
        <f t="array" ref="J15731:L15731">_xlfn.XLOOKUP($C15731, AGE!$A:$A,AGE!$B:$D,,0,2)</f>
        <v>95.15</v>
      </c>
      <c r="K15731">
        <v>5.3499999999999943</v>
      </c>
      <c r="L15731" t="str">
        <v>GSA 2018</v>
      </c>
      <c r="M15731" t="s">
        <v>2294</v>
      </c>
      <c r="P15731" t="s">
        <v>243</v>
      </c>
      <c r="S15731">
        <v>-24.08</v>
      </c>
      <c r="T15731">
        <v>0.05</v>
      </c>
      <c r="U15731" t="s">
        <v>2396</v>
      </c>
      <c r="V15731">
        <v>1</v>
      </c>
      <c r="W15731" t="s">
        <v>2554</v>
      </c>
    </row>
    <row r="15732" spans="1:23" x14ac:dyDescent="0.3">
      <c r="A15732">
        <v>23698</v>
      </c>
      <c r="B15732" s="15" t="s">
        <v>1888</v>
      </c>
      <c r="C15732" t="str">
        <f>_xlfn.XLOOKUP($B15732, STANDARDS!$A:$A, STANDARDS!$B:$B,,0,2)</f>
        <v>Yezo Gp</v>
      </c>
      <c r="D15732" t="s">
        <v>2197</v>
      </c>
      <c r="E15732" t="s">
        <v>2198</v>
      </c>
      <c r="J15732" cm="1">
        <f t="array" ref="J15732:L15732">_xlfn.XLOOKUP($C15732, AGE!$A:$A,AGE!$B:$D,,0,2)</f>
        <v>95.15</v>
      </c>
      <c r="K15732">
        <v>5.3499999999999943</v>
      </c>
      <c r="L15732" t="str">
        <v>GSA 2018</v>
      </c>
      <c r="M15732" t="s">
        <v>2294</v>
      </c>
      <c r="P15732" t="s">
        <v>243</v>
      </c>
      <c r="S15732">
        <v>-23.88</v>
      </c>
      <c r="T15732">
        <v>0.05</v>
      </c>
      <c r="U15732" t="s">
        <v>2396</v>
      </c>
      <c r="V15732">
        <v>1</v>
      </c>
      <c r="W15732" t="s">
        <v>2554</v>
      </c>
    </row>
    <row r="15733" spans="1:23" x14ac:dyDescent="0.3">
      <c r="A15733">
        <v>23699</v>
      </c>
      <c r="B15733" s="15" t="s">
        <v>1888</v>
      </c>
      <c r="C15733" t="str">
        <f>_xlfn.XLOOKUP($B15733, STANDARDS!$A:$A, STANDARDS!$B:$B,,0,2)</f>
        <v>Yezo Gp</v>
      </c>
      <c r="D15733" t="s">
        <v>2197</v>
      </c>
      <c r="E15733" t="s">
        <v>2198</v>
      </c>
      <c r="J15733" cm="1">
        <f t="array" ref="J15733:L15733">_xlfn.XLOOKUP($C15733, AGE!$A:$A,AGE!$B:$D,,0,2)</f>
        <v>95.15</v>
      </c>
      <c r="K15733">
        <v>5.3499999999999943</v>
      </c>
      <c r="L15733" t="str">
        <v>GSA 2018</v>
      </c>
      <c r="M15733" t="s">
        <v>2294</v>
      </c>
      <c r="P15733" t="s">
        <v>243</v>
      </c>
      <c r="S15733">
        <v>-23.63</v>
      </c>
      <c r="T15733">
        <v>0.05</v>
      </c>
      <c r="U15733" t="s">
        <v>2396</v>
      </c>
      <c r="V15733">
        <v>1</v>
      </c>
      <c r="W15733" t="s">
        <v>2554</v>
      </c>
    </row>
    <row r="15734" spans="1:23" x14ac:dyDescent="0.3">
      <c r="A15734">
        <v>23700</v>
      </c>
      <c r="B15734" s="15" t="s">
        <v>1888</v>
      </c>
      <c r="C15734" t="str">
        <f>_xlfn.XLOOKUP($B15734, STANDARDS!$A:$A, STANDARDS!$B:$B,,0,2)</f>
        <v>Yezo Gp</v>
      </c>
      <c r="D15734" t="s">
        <v>2197</v>
      </c>
      <c r="E15734" t="s">
        <v>2198</v>
      </c>
      <c r="J15734" cm="1">
        <f t="array" ref="J15734:L15734">_xlfn.XLOOKUP($C15734, AGE!$A:$A,AGE!$B:$D,,0,2)</f>
        <v>95.15</v>
      </c>
      <c r="K15734">
        <v>5.3499999999999943</v>
      </c>
      <c r="L15734" t="str">
        <v>GSA 2018</v>
      </c>
      <c r="M15734" t="s">
        <v>2294</v>
      </c>
      <c r="P15734" t="s">
        <v>243</v>
      </c>
      <c r="S15734">
        <v>-23.77</v>
      </c>
      <c r="T15734">
        <v>0.05</v>
      </c>
      <c r="U15734" t="s">
        <v>2396</v>
      </c>
      <c r="V15734">
        <v>1</v>
      </c>
      <c r="W15734" t="s">
        <v>2554</v>
      </c>
    </row>
    <row r="15735" spans="1:23" x14ac:dyDescent="0.3">
      <c r="A15735">
        <v>23701</v>
      </c>
      <c r="B15735" s="15" t="s">
        <v>1888</v>
      </c>
      <c r="C15735" t="str">
        <f>_xlfn.XLOOKUP($B15735, STANDARDS!$A:$A, STANDARDS!$B:$B,,0,2)</f>
        <v>Yezo Gp</v>
      </c>
      <c r="D15735" t="s">
        <v>2197</v>
      </c>
      <c r="E15735" t="s">
        <v>2198</v>
      </c>
      <c r="J15735" cm="1">
        <f t="array" ref="J15735:L15735">_xlfn.XLOOKUP($C15735, AGE!$A:$A,AGE!$B:$D,,0,2)</f>
        <v>95.15</v>
      </c>
      <c r="K15735">
        <v>5.3499999999999943</v>
      </c>
      <c r="L15735" t="str">
        <v>GSA 2018</v>
      </c>
      <c r="M15735" t="s">
        <v>2294</v>
      </c>
      <c r="P15735" t="s">
        <v>243</v>
      </c>
      <c r="S15735">
        <v>-23.76</v>
      </c>
      <c r="T15735">
        <v>0.05</v>
      </c>
      <c r="U15735" t="s">
        <v>2396</v>
      </c>
      <c r="V15735">
        <v>1</v>
      </c>
      <c r="W15735" t="s">
        <v>2554</v>
      </c>
    </row>
    <row r="15736" spans="1:23" x14ac:dyDescent="0.3">
      <c r="A15736">
        <v>23702</v>
      </c>
      <c r="B15736" s="15" t="s">
        <v>1888</v>
      </c>
      <c r="C15736" t="str">
        <f>_xlfn.XLOOKUP($B15736, STANDARDS!$A:$A, STANDARDS!$B:$B,,0,2)</f>
        <v>Yezo Gp</v>
      </c>
      <c r="D15736" t="s">
        <v>2197</v>
      </c>
      <c r="E15736" t="s">
        <v>2198</v>
      </c>
      <c r="J15736" cm="1">
        <f t="array" ref="J15736:L15736">_xlfn.XLOOKUP($C15736, AGE!$A:$A,AGE!$B:$D,,0,2)</f>
        <v>95.15</v>
      </c>
      <c r="K15736">
        <v>5.3499999999999943</v>
      </c>
      <c r="L15736" t="str">
        <v>GSA 2018</v>
      </c>
      <c r="M15736" t="s">
        <v>2294</v>
      </c>
      <c r="P15736" t="s">
        <v>243</v>
      </c>
      <c r="S15736">
        <v>-23.56</v>
      </c>
      <c r="T15736">
        <v>0.05</v>
      </c>
      <c r="U15736" t="s">
        <v>2396</v>
      </c>
      <c r="V15736">
        <v>1</v>
      </c>
      <c r="W15736" t="s">
        <v>2554</v>
      </c>
    </row>
    <row r="15737" spans="1:23" x14ac:dyDescent="0.3">
      <c r="A15737">
        <v>23703</v>
      </c>
      <c r="B15737" s="15" t="s">
        <v>1888</v>
      </c>
      <c r="C15737" t="str">
        <f>_xlfn.XLOOKUP($B15737, STANDARDS!$A:$A, STANDARDS!$B:$B,,0,2)</f>
        <v>Yezo Gp</v>
      </c>
      <c r="D15737" t="s">
        <v>2197</v>
      </c>
      <c r="E15737" t="s">
        <v>2198</v>
      </c>
      <c r="J15737" cm="1">
        <f t="array" ref="J15737:L15737">_xlfn.XLOOKUP($C15737, AGE!$A:$A,AGE!$B:$D,,0,2)</f>
        <v>95.15</v>
      </c>
      <c r="K15737">
        <v>5.3499999999999943</v>
      </c>
      <c r="L15737" t="str">
        <v>GSA 2018</v>
      </c>
      <c r="M15737" t="s">
        <v>2294</v>
      </c>
      <c r="P15737" t="s">
        <v>243</v>
      </c>
      <c r="S15737">
        <v>-24.32</v>
      </c>
      <c r="T15737">
        <v>0.05</v>
      </c>
      <c r="U15737" t="s">
        <v>2396</v>
      </c>
      <c r="V15737">
        <v>1</v>
      </c>
      <c r="W15737" t="s">
        <v>2554</v>
      </c>
    </row>
    <row r="15738" spans="1:23" x14ac:dyDescent="0.3">
      <c r="A15738">
        <v>23704</v>
      </c>
      <c r="B15738" s="15" t="s">
        <v>1888</v>
      </c>
      <c r="C15738" t="str">
        <f>_xlfn.XLOOKUP($B15738, STANDARDS!$A:$A, STANDARDS!$B:$B,,0,2)</f>
        <v>Yezo Gp</v>
      </c>
      <c r="D15738" t="s">
        <v>2197</v>
      </c>
      <c r="E15738" t="s">
        <v>2198</v>
      </c>
      <c r="J15738" cm="1">
        <f t="array" ref="J15738:L15738">_xlfn.XLOOKUP($C15738, AGE!$A:$A,AGE!$B:$D,,0,2)</f>
        <v>95.15</v>
      </c>
      <c r="K15738">
        <v>5.3499999999999943</v>
      </c>
      <c r="L15738" t="str">
        <v>GSA 2018</v>
      </c>
      <c r="M15738" t="s">
        <v>2294</v>
      </c>
      <c r="P15738" t="s">
        <v>243</v>
      </c>
      <c r="S15738">
        <v>-23.9</v>
      </c>
      <c r="T15738">
        <v>0.05</v>
      </c>
      <c r="U15738" t="s">
        <v>2396</v>
      </c>
      <c r="V15738">
        <v>1</v>
      </c>
      <c r="W15738" t="s">
        <v>2554</v>
      </c>
    </row>
    <row r="15739" spans="1:23" x14ac:dyDescent="0.3">
      <c r="A15739">
        <v>23705</v>
      </c>
      <c r="B15739" s="15" t="s">
        <v>1888</v>
      </c>
      <c r="C15739" t="str">
        <f>_xlfn.XLOOKUP($B15739, STANDARDS!$A:$A, STANDARDS!$B:$B,,0,2)</f>
        <v>Yezo Gp</v>
      </c>
      <c r="D15739" t="s">
        <v>2197</v>
      </c>
      <c r="E15739" t="s">
        <v>2198</v>
      </c>
      <c r="J15739" cm="1">
        <f t="array" ref="J15739:L15739">_xlfn.XLOOKUP($C15739, AGE!$A:$A,AGE!$B:$D,,0,2)</f>
        <v>95.15</v>
      </c>
      <c r="K15739">
        <v>5.3499999999999943</v>
      </c>
      <c r="L15739" t="str">
        <v>GSA 2018</v>
      </c>
      <c r="M15739" t="s">
        <v>2294</v>
      </c>
      <c r="P15739" t="s">
        <v>243</v>
      </c>
      <c r="S15739">
        <v>-23.58</v>
      </c>
      <c r="T15739">
        <v>0.05</v>
      </c>
      <c r="U15739" t="s">
        <v>2396</v>
      </c>
      <c r="V15739">
        <v>1</v>
      </c>
      <c r="W15739" t="s">
        <v>2554</v>
      </c>
    </row>
    <row r="15740" spans="1:23" x14ac:dyDescent="0.3">
      <c r="A15740">
        <v>23706</v>
      </c>
      <c r="B15740" s="15" t="s">
        <v>1888</v>
      </c>
      <c r="C15740" t="str">
        <f>_xlfn.XLOOKUP($B15740, STANDARDS!$A:$A, STANDARDS!$B:$B,,0,2)</f>
        <v>Yezo Gp</v>
      </c>
      <c r="D15740" t="s">
        <v>2197</v>
      </c>
      <c r="E15740" t="s">
        <v>2198</v>
      </c>
      <c r="J15740" cm="1">
        <f t="array" ref="J15740:L15740">_xlfn.XLOOKUP($C15740, AGE!$A:$A,AGE!$B:$D,,0,2)</f>
        <v>95.15</v>
      </c>
      <c r="K15740">
        <v>5.3499999999999943</v>
      </c>
      <c r="L15740" t="str">
        <v>GSA 2018</v>
      </c>
      <c r="M15740" t="s">
        <v>2294</v>
      </c>
      <c r="P15740" t="s">
        <v>243</v>
      </c>
      <c r="S15740">
        <v>-23.27</v>
      </c>
      <c r="T15740">
        <v>0.05</v>
      </c>
      <c r="U15740" t="s">
        <v>2396</v>
      </c>
      <c r="V15740">
        <v>1</v>
      </c>
      <c r="W15740" t="s">
        <v>2554</v>
      </c>
    </row>
    <row r="15741" spans="1:23" x14ac:dyDescent="0.3">
      <c r="A15741">
        <v>23707</v>
      </c>
      <c r="B15741" s="15" t="s">
        <v>1888</v>
      </c>
      <c r="C15741" t="str">
        <f>_xlfn.XLOOKUP($B15741, STANDARDS!$A:$A, STANDARDS!$B:$B,,0,2)</f>
        <v>Yezo Gp</v>
      </c>
      <c r="D15741" t="s">
        <v>2197</v>
      </c>
      <c r="E15741" t="s">
        <v>2198</v>
      </c>
      <c r="J15741" cm="1">
        <f t="array" ref="J15741:L15741">_xlfn.XLOOKUP($C15741, AGE!$A:$A,AGE!$B:$D,,0,2)</f>
        <v>95.15</v>
      </c>
      <c r="K15741">
        <v>5.3499999999999943</v>
      </c>
      <c r="L15741" t="str">
        <v>GSA 2018</v>
      </c>
      <c r="M15741" t="s">
        <v>2294</v>
      </c>
      <c r="P15741" t="s">
        <v>243</v>
      </c>
      <c r="S15741">
        <v>-24.45</v>
      </c>
      <c r="T15741">
        <v>0.05</v>
      </c>
      <c r="U15741" t="s">
        <v>2396</v>
      </c>
      <c r="V15741">
        <v>1</v>
      </c>
      <c r="W15741" t="s">
        <v>2554</v>
      </c>
    </row>
    <row r="15742" spans="1:23" x14ac:dyDescent="0.3">
      <c r="A15742">
        <v>23708</v>
      </c>
      <c r="B15742" s="15" t="s">
        <v>1888</v>
      </c>
      <c r="C15742" t="str">
        <f>_xlfn.XLOOKUP($B15742, STANDARDS!$A:$A, STANDARDS!$B:$B,,0,2)</f>
        <v>Yezo Gp</v>
      </c>
      <c r="D15742" t="s">
        <v>2197</v>
      </c>
      <c r="E15742" t="s">
        <v>2198</v>
      </c>
      <c r="J15742" cm="1">
        <f t="array" ref="J15742:L15742">_xlfn.XLOOKUP($C15742, AGE!$A:$A,AGE!$B:$D,,0,2)</f>
        <v>95.15</v>
      </c>
      <c r="K15742">
        <v>5.3499999999999943</v>
      </c>
      <c r="L15742" t="str">
        <v>GSA 2018</v>
      </c>
      <c r="M15742" t="s">
        <v>2294</v>
      </c>
      <c r="P15742" t="s">
        <v>243</v>
      </c>
      <c r="S15742">
        <v>-24.23</v>
      </c>
      <c r="T15742">
        <v>0.05</v>
      </c>
      <c r="U15742" t="s">
        <v>2396</v>
      </c>
      <c r="V15742">
        <v>1</v>
      </c>
      <c r="W15742" t="s">
        <v>2554</v>
      </c>
    </row>
    <row r="15743" spans="1:23" x14ac:dyDescent="0.3">
      <c r="A15743">
        <v>23709</v>
      </c>
      <c r="B15743" s="15" t="s">
        <v>1888</v>
      </c>
      <c r="C15743" t="str">
        <f>_xlfn.XLOOKUP($B15743, STANDARDS!$A:$A, STANDARDS!$B:$B,,0,2)</f>
        <v>Yezo Gp</v>
      </c>
      <c r="D15743" t="s">
        <v>2197</v>
      </c>
      <c r="E15743" t="s">
        <v>2198</v>
      </c>
      <c r="J15743" cm="1">
        <f t="array" ref="J15743:L15743">_xlfn.XLOOKUP($C15743, AGE!$A:$A,AGE!$B:$D,,0,2)</f>
        <v>95.15</v>
      </c>
      <c r="K15743">
        <v>5.3499999999999943</v>
      </c>
      <c r="L15743" t="str">
        <v>GSA 2018</v>
      </c>
      <c r="M15743" t="s">
        <v>2294</v>
      </c>
      <c r="P15743" t="s">
        <v>243</v>
      </c>
      <c r="S15743">
        <v>-24.2</v>
      </c>
      <c r="T15743">
        <v>0.05</v>
      </c>
      <c r="U15743" t="s">
        <v>2396</v>
      </c>
      <c r="V15743">
        <v>1</v>
      </c>
      <c r="W15743" t="s">
        <v>2554</v>
      </c>
    </row>
    <row r="15744" spans="1:23" x14ac:dyDescent="0.3">
      <c r="A15744">
        <v>23710</v>
      </c>
      <c r="B15744" s="15" t="s">
        <v>1888</v>
      </c>
      <c r="C15744" t="str">
        <f>_xlfn.XLOOKUP($B15744, STANDARDS!$A:$A, STANDARDS!$B:$B,,0,2)</f>
        <v>Yezo Gp</v>
      </c>
      <c r="D15744" t="s">
        <v>2197</v>
      </c>
      <c r="E15744" t="s">
        <v>2198</v>
      </c>
      <c r="J15744" cm="1">
        <f t="array" ref="J15744:L15744">_xlfn.XLOOKUP($C15744, AGE!$A:$A,AGE!$B:$D,,0,2)</f>
        <v>95.15</v>
      </c>
      <c r="K15744">
        <v>5.3499999999999943</v>
      </c>
      <c r="L15744" t="str">
        <v>GSA 2018</v>
      </c>
      <c r="M15744" t="s">
        <v>2294</v>
      </c>
      <c r="P15744" t="s">
        <v>243</v>
      </c>
      <c r="S15744">
        <v>-23.82</v>
      </c>
      <c r="T15744">
        <v>0.05</v>
      </c>
      <c r="U15744" t="s">
        <v>2396</v>
      </c>
      <c r="V15744">
        <v>1</v>
      </c>
      <c r="W15744" t="s">
        <v>2554</v>
      </c>
    </row>
    <row r="15745" spans="1:23" x14ac:dyDescent="0.3">
      <c r="A15745">
        <v>23711</v>
      </c>
      <c r="B15745" s="15" t="s">
        <v>1888</v>
      </c>
      <c r="C15745" t="str">
        <f>_xlfn.XLOOKUP($B15745, STANDARDS!$A:$A, STANDARDS!$B:$B,,0,2)</f>
        <v>Yezo Gp</v>
      </c>
      <c r="D15745" t="s">
        <v>2197</v>
      </c>
      <c r="E15745" t="s">
        <v>2198</v>
      </c>
      <c r="J15745" cm="1">
        <f t="array" ref="J15745:L15745">_xlfn.XLOOKUP($C15745, AGE!$A:$A,AGE!$B:$D,,0,2)</f>
        <v>95.15</v>
      </c>
      <c r="K15745">
        <v>5.3499999999999943</v>
      </c>
      <c r="L15745" t="str">
        <v>GSA 2018</v>
      </c>
      <c r="M15745" t="s">
        <v>2294</v>
      </c>
      <c r="P15745" t="s">
        <v>243</v>
      </c>
      <c r="S15745">
        <v>-24.15</v>
      </c>
      <c r="T15745">
        <v>0.05</v>
      </c>
      <c r="U15745" t="s">
        <v>2396</v>
      </c>
      <c r="V15745">
        <v>1</v>
      </c>
      <c r="W15745" t="s">
        <v>2554</v>
      </c>
    </row>
    <row r="15746" spans="1:23" x14ac:dyDescent="0.3">
      <c r="A15746">
        <v>23712</v>
      </c>
      <c r="B15746" s="15" t="s">
        <v>1888</v>
      </c>
      <c r="C15746" t="str">
        <f>_xlfn.XLOOKUP($B15746, STANDARDS!$A:$A, STANDARDS!$B:$B,,0,2)</f>
        <v>Yezo Gp</v>
      </c>
      <c r="D15746" t="s">
        <v>2197</v>
      </c>
      <c r="E15746" t="s">
        <v>2198</v>
      </c>
      <c r="J15746" cm="1">
        <f t="array" ref="J15746:L15746">_xlfn.XLOOKUP($C15746, AGE!$A:$A,AGE!$B:$D,,0,2)</f>
        <v>95.15</v>
      </c>
      <c r="K15746">
        <v>5.3499999999999943</v>
      </c>
      <c r="L15746" t="str">
        <v>GSA 2018</v>
      </c>
      <c r="M15746" t="s">
        <v>2294</v>
      </c>
      <c r="P15746" t="s">
        <v>243</v>
      </c>
      <c r="S15746">
        <v>-23.89</v>
      </c>
      <c r="T15746">
        <v>0.05</v>
      </c>
      <c r="U15746" t="s">
        <v>2396</v>
      </c>
      <c r="V15746">
        <v>1</v>
      </c>
      <c r="W15746" t="s">
        <v>2554</v>
      </c>
    </row>
    <row r="15747" spans="1:23" x14ac:dyDescent="0.3">
      <c r="A15747">
        <v>23713</v>
      </c>
      <c r="B15747" s="15" t="s">
        <v>1888</v>
      </c>
      <c r="C15747" t="str">
        <f>_xlfn.XLOOKUP($B15747, STANDARDS!$A:$A, STANDARDS!$B:$B,,0,2)</f>
        <v>Yezo Gp</v>
      </c>
      <c r="D15747" t="s">
        <v>2197</v>
      </c>
      <c r="E15747" t="s">
        <v>2198</v>
      </c>
      <c r="J15747" cm="1">
        <f t="array" ref="J15747:L15747">_xlfn.XLOOKUP($C15747, AGE!$A:$A,AGE!$B:$D,,0,2)</f>
        <v>95.15</v>
      </c>
      <c r="K15747">
        <v>5.3499999999999943</v>
      </c>
      <c r="L15747" t="str">
        <v>GSA 2018</v>
      </c>
      <c r="M15747" t="s">
        <v>2294</v>
      </c>
      <c r="P15747" t="s">
        <v>243</v>
      </c>
      <c r="S15747">
        <v>-24.03</v>
      </c>
      <c r="T15747">
        <v>0.05</v>
      </c>
      <c r="U15747" t="s">
        <v>2396</v>
      </c>
      <c r="V15747">
        <v>1</v>
      </c>
      <c r="W15747" t="s">
        <v>2554</v>
      </c>
    </row>
    <row r="15748" spans="1:23" x14ac:dyDescent="0.3">
      <c r="A15748">
        <v>23714</v>
      </c>
      <c r="B15748" s="15" t="s">
        <v>1888</v>
      </c>
      <c r="C15748" t="str">
        <f>_xlfn.XLOOKUP($B15748, STANDARDS!$A:$A, STANDARDS!$B:$B,,0,2)</f>
        <v>Yezo Gp</v>
      </c>
      <c r="D15748" t="s">
        <v>2197</v>
      </c>
      <c r="E15748" t="s">
        <v>2198</v>
      </c>
      <c r="J15748" cm="1">
        <f t="array" ref="J15748:L15748">_xlfn.XLOOKUP($C15748, AGE!$A:$A,AGE!$B:$D,,0,2)</f>
        <v>95.15</v>
      </c>
      <c r="K15748">
        <v>5.3499999999999943</v>
      </c>
      <c r="L15748" t="str">
        <v>GSA 2018</v>
      </c>
      <c r="M15748" t="s">
        <v>2294</v>
      </c>
      <c r="P15748" t="s">
        <v>243</v>
      </c>
      <c r="S15748">
        <v>-23.98</v>
      </c>
      <c r="T15748">
        <v>0.05</v>
      </c>
      <c r="U15748" t="s">
        <v>2396</v>
      </c>
      <c r="V15748">
        <v>1</v>
      </c>
      <c r="W15748" t="s">
        <v>2554</v>
      </c>
    </row>
    <row r="15749" spans="1:23" x14ac:dyDescent="0.3">
      <c r="A15749">
        <v>23715</v>
      </c>
      <c r="B15749" s="15" t="s">
        <v>1888</v>
      </c>
      <c r="C15749" t="str">
        <f>_xlfn.XLOOKUP($B15749, STANDARDS!$A:$A, STANDARDS!$B:$B,,0,2)</f>
        <v>Yezo Gp</v>
      </c>
      <c r="D15749" t="s">
        <v>2197</v>
      </c>
      <c r="E15749" t="s">
        <v>2199</v>
      </c>
      <c r="J15749" cm="1">
        <f t="array" ref="J15749:L15749">_xlfn.XLOOKUP($C15749, AGE!$A:$A,AGE!$B:$D,,0,2)</f>
        <v>95.15</v>
      </c>
      <c r="K15749">
        <v>5.3499999999999943</v>
      </c>
      <c r="L15749" t="str">
        <v>GSA 2018</v>
      </c>
      <c r="M15749" t="s">
        <v>2294</v>
      </c>
      <c r="O15749">
        <v>0.74</v>
      </c>
      <c r="P15749" t="s">
        <v>243</v>
      </c>
      <c r="S15749">
        <v>-24.1</v>
      </c>
      <c r="T15749">
        <v>0.1</v>
      </c>
      <c r="U15749" t="s">
        <v>2396</v>
      </c>
      <c r="V15749">
        <v>1</v>
      </c>
      <c r="W15749" t="s">
        <v>2555</v>
      </c>
    </row>
    <row r="15750" spans="1:23" x14ac:dyDescent="0.3">
      <c r="A15750">
        <v>23716</v>
      </c>
      <c r="B15750" s="15" t="s">
        <v>1888</v>
      </c>
      <c r="C15750" t="str">
        <f>_xlfn.XLOOKUP($B15750, STANDARDS!$A:$A, STANDARDS!$B:$B,,0,2)</f>
        <v>Yezo Gp</v>
      </c>
      <c r="D15750" t="s">
        <v>2197</v>
      </c>
      <c r="E15750" t="s">
        <v>2199</v>
      </c>
      <c r="J15750" cm="1">
        <f t="array" ref="J15750:L15750">_xlfn.XLOOKUP($C15750, AGE!$A:$A,AGE!$B:$D,,0,2)</f>
        <v>95.15</v>
      </c>
      <c r="K15750">
        <v>5.3499999999999943</v>
      </c>
      <c r="L15750" t="str">
        <v>GSA 2018</v>
      </c>
      <c r="M15750" t="s">
        <v>2294</v>
      </c>
      <c r="O15750">
        <v>0.68</v>
      </c>
      <c r="P15750" t="s">
        <v>243</v>
      </c>
      <c r="S15750">
        <v>-24.2</v>
      </c>
      <c r="T15750">
        <v>0.1</v>
      </c>
      <c r="U15750" t="s">
        <v>2396</v>
      </c>
      <c r="V15750">
        <v>1</v>
      </c>
      <c r="W15750" t="s">
        <v>2555</v>
      </c>
    </row>
    <row r="15751" spans="1:23" x14ac:dyDescent="0.3">
      <c r="A15751">
        <v>23717</v>
      </c>
      <c r="B15751" s="15" t="s">
        <v>1888</v>
      </c>
      <c r="C15751" t="str">
        <f>_xlfn.XLOOKUP($B15751, STANDARDS!$A:$A, STANDARDS!$B:$B,,0,2)</f>
        <v>Yezo Gp</v>
      </c>
      <c r="D15751" t="s">
        <v>2197</v>
      </c>
      <c r="E15751" t="s">
        <v>2199</v>
      </c>
      <c r="J15751" cm="1">
        <f t="array" ref="J15751:L15751">_xlfn.XLOOKUP($C15751, AGE!$A:$A,AGE!$B:$D,,0,2)</f>
        <v>95.15</v>
      </c>
      <c r="K15751">
        <v>5.3499999999999943</v>
      </c>
      <c r="L15751" t="str">
        <v>GSA 2018</v>
      </c>
      <c r="M15751" t="s">
        <v>2294</v>
      </c>
      <c r="O15751">
        <v>0.59</v>
      </c>
      <c r="P15751" t="s">
        <v>243</v>
      </c>
      <c r="S15751">
        <v>-24.4</v>
      </c>
      <c r="T15751">
        <v>0.1</v>
      </c>
      <c r="U15751" t="s">
        <v>2396</v>
      </c>
      <c r="V15751">
        <v>1</v>
      </c>
      <c r="W15751" t="s">
        <v>2555</v>
      </c>
    </row>
    <row r="15752" spans="1:23" x14ac:dyDescent="0.3">
      <c r="A15752">
        <v>23718</v>
      </c>
      <c r="B15752" s="15" t="s">
        <v>1888</v>
      </c>
      <c r="C15752" t="str">
        <f>_xlfn.XLOOKUP($B15752, STANDARDS!$A:$A, STANDARDS!$B:$B,,0,2)</f>
        <v>Yezo Gp</v>
      </c>
      <c r="D15752" t="s">
        <v>2197</v>
      </c>
      <c r="E15752" t="s">
        <v>2199</v>
      </c>
      <c r="J15752" cm="1">
        <f t="array" ref="J15752:L15752">_xlfn.XLOOKUP($C15752, AGE!$A:$A,AGE!$B:$D,,0,2)</f>
        <v>95.15</v>
      </c>
      <c r="K15752">
        <v>5.3499999999999943</v>
      </c>
      <c r="L15752" t="str">
        <v>GSA 2018</v>
      </c>
      <c r="M15752" t="s">
        <v>2294</v>
      </c>
      <c r="O15752">
        <v>0.57999999999999996</v>
      </c>
      <c r="P15752" t="s">
        <v>243</v>
      </c>
      <c r="S15752">
        <v>-24.4</v>
      </c>
      <c r="T15752">
        <v>0.1</v>
      </c>
      <c r="U15752" t="s">
        <v>2396</v>
      </c>
      <c r="V15752">
        <v>1</v>
      </c>
      <c r="W15752" t="s">
        <v>2555</v>
      </c>
    </row>
    <row r="15753" spans="1:23" x14ac:dyDescent="0.3">
      <c r="A15753">
        <v>23719</v>
      </c>
      <c r="B15753" s="15" t="s">
        <v>1888</v>
      </c>
      <c r="C15753" t="str">
        <f>_xlfn.XLOOKUP($B15753, STANDARDS!$A:$A, STANDARDS!$B:$B,,0,2)</f>
        <v>Yezo Gp</v>
      </c>
      <c r="D15753" t="s">
        <v>2197</v>
      </c>
      <c r="E15753" t="s">
        <v>2199</v>
      </c>
      <c r="J15753" cm="1">
        <f t="array" ref="J15753:L15753">_xlfn.XLOOKUP($C15753, AGE!$A:$A,AGE!$B:$D,,0,2)</f>
        <v>95.15</v>
      </c>
      <c r="K15753">
        <v>5.3499999999999943</v>
      </c>
      <c r="L15753" t="str">
        <v>GSA 2018</v>
      </c>
      <c r="M15753" t="s">
        <v>2294</v>
      </c>
      <c r="O15753">
        <v>0.63</v>
      </c>
      <c r="P15753" t="s">
        <v>243</v>
      </c>
      <c r="S15753">
        <v>-24.6</v>
      </c>
      <c r="T15753">
        <v>0.1</v>
      </c>
      <c r="U15753" t="s">
        <v>2396</v>
      </c>
      <c r="V15753">
        <v>1</v>
      </c>
      <c r="W15753" t="s">
        <v>2555</v>
      </c>
    </row>
    <row r="15754" spans="1:23" x14ac:dyDescent="0.3">
      <c r="A15754">
        <v>23720</v>
      </c>
      <c r="B15754" s="15" t="s">
        <v>1888</v>
      </c>
      <c r="C15754" t="str">
        <f>_xlfn.XLOOKUP($B15754, STANDARDS!$A:$A, STANDARDS!$B:$B,,0,2)</f>
        <v>Yezo Gp</v>
      </c>
      <c r="D15754" t="s">
        <v>2197</v>
      </c>
      <c r="E15754" t="s">
        <v>2199</v>
      </c>
      <c r="J15754" cm="1">
        <f t="array" ref="J15754:L15754">_xlfn.XLOOKUP($C15754, AGE!$A:$A,AGE!$B:$D,,0,2)</f>
        <v>95.15</v>
      </c>
      <c r="K15754">
        <v>5.3499999999999943</v>
      </c>
      <c r="L15754" t="str">
        <v>GSA 2018</v>
      </c>
      <c r="M15754" t="s">
        <v>2294</v>
      </c>
      <c r="O15754">
        <v>0.42</v>
      </c>
      <c r="P15754" t="s">
        <v>243</v>
      </c>
      <c r="S15754">
        <v>-24.5</v>
      </c>
      <c r="T15754">
        <v>0.1</v>
      </c>
      <c r="U15754" t="s">
        <v>2396</v>
      </c>
      <c r="V15754">
        <v>1</v>
      </c>
      <c r="W15754" t="s">
        <v>2555</v>
      </c>
    </row>
    <row r="15755" spans="1:23" x14ac:dyDescent="0.3">
      <c r="A15755">
        <v>23721</v>
      </c>
      <c r="B15755" s="15" t="s">
        <v>1888</v>
      </c>
      <c r="C15755" t="str">
        <f>_xlfn.XLOOKUP($B15755, STANDARDS!$A:$A, STANDARDS!$B:$B,,0,2)</f>
        <v>Yezo Gp</v>
      </c>
      <c r="D15755" t="s">
        <v>2197</v>
      </c>
      <c r="E15755" t="s">
        <v>2199</v>
      </c>
      <c r="J15755" cm="1">
        <f t="array" ref="J15755:L15755">_xlfn.XLOOKUP($C15755, AGE!$A:$A,AGE!$B:$D,,0,2)</f>
        <v>95.15</v>
      </c>
      <c r="K15755">
        <v>5.3499999999999943</v>
      </c>
      <c r="L15755" t="str">
        <v>GSA 2018</v>
      </c>
      <c r="M15755" t="s">
        <v>2294</v>
      </c>
      <c r="O15755">
        <v>0.3</v>
      </c>
      <c r="P15755" t="s">
        <v>243</v>
      </c>
      <c r="S15755">
        <v>-24.3</v>
      </c>
      <c r="T15755">
        <v>0.1</v>
      </c>
      <c r="U15755" t="s">
        <v>2396</v>
      </c>
      <c r="V15755">
        <v>1</v>
      </c>
      <c r="W15755" t="s">
        <v>2555</v>
      </c>
    </row>
    <row r="15756" spans="1:23" x14ac:dyDescent="0.3">
      <c r="A15756">
        <v>23722</v>
      </c>
      <c r="B15756" s="15" t="s">
        <v>1888</v>
      </c>
      <c r="C15756" t="str">
        <f>_xlfn.XLOOKUP($B15756, STANDARDS!$A:$A, STANDARDS!$B:$B,,0,2)</f>
        <v>Yezo Gp</v>
      </c>
      <c r="D15756" t="s">
        <v>2197</v>
      </c>
      <c r="E15756" t="s">
        <v>2199</v>
      </c>
      <c r="J15756" cm="1">
        <f t="array" ref="J15756:L15756">_xlfn.XLOOKUP($C15756, AGE!$A:$A,AGE!$B:$D,,0,2)</f>
        <v>95.15</v>
      </c>
      <c r="K15756">
        <v>5.3499999999999943</v>
      </c>
      <c r="L15756" t="str">
        <v>GSA 2018</v>
      </c>
      <c r="M15756" t="s">
        <v>2294</v>
      </c>
      <c r="O15756">
        <v>0.77</v>
      </c>
      <c r="P15756" t="s">
        <v>243</v>
      </c>
      <c r="S15756">
        <v>-24.2</v>
      </c>
      <c r="T15756">
        <v>0.1</v>
      </c>
      <c r="U15756" t="s">
        <v>2396</v>
      </c>
      <c r="V15756">
        <v>1</v>
      </c>
      <c r="W15756" t="s">
        <v>2555</v>
      </c>
    </row>
    <row r="15757" spans="1:23" x14ac:dyDescent="0.3">
      <c r="A15757">
        <v>23723</v>
      </c>
      <c r="B15757" s="15" t="s">
        <v>1888</v>
      </c>
      <c r="C15757" t="str">
        <f>_xlfn.XLOOKUP($B15757, STANDARDS!$A:$A, STANDARDS!$B:$B,,0,2)</f>
        <v>Yezo Gp</v>
      </c>
      <c r="D15757" t="s">
        <v>2197</v>
      </c>
      <c r="E15757" t="s">
        <v>2199</v>
      </c>
      <c r="J15757" cm="1">
        <f t="array" ref="J15757:L15757">_xlfn.XLOOKUP($C15757, AGE!$A:$A,AGE!$B:$D,,0,2)</f>
        <v>95.15</v>
      </c>
      <c r="K15757">
        <v>5.3499999999999943</v>
      </c>
      <c r="L15757" t="str">
        <v>GSA 2018</v>
      </c>
      <c r="M15757" t="s">
        <v>2294</v>
      </c>
      <c r="O15757">
        <v>0.64</v>
      </c>
      <c r="P15757" t="s">
        <v>243</v>
      </c>
      <c r="S15757">
        <v>-24.8</v>
      </c>
      <c r="T15757">
        <v>0.1</v>
      </c>
      <c r="U15757" t="s">
        <v>2396</v>
      </c>
      <c r="V15757">
        <v>1</v>
      </c>
      <c r="W15757" t="s">
        <v>2555</v>
      </c>
    </row>
    <row r="15758" spans="1:23" x14ac:dyDescent="0.3">
      <c r="A15758">
        <v>23724</v>
      </c>
      <c r="B15758" s="15" t="s">
        <v>1888</v>
      </c>
      <c r="C15758" t="str">
        <f>_xlfn.XLOOKUP($B15758, STANDARDS!$A:$A, STANDARDS!$B:$B,,0,2)</f>
        <v>Yezo Gp</v>
      </c>
      <c r="D15758" t="s">
        <v>2197</v>
      </c>
      <c r="E15758" t="s">
        <v>2199</v>
      </c>
      <c r="J15758" cm="1">
        <f t="array" ref="J15758:L15758">_xlfn.XLOOKUP($C15758, AGE!$A:$A,AGE!$B:$D,,0,2)</f>
        <v>95.15</v>
      </c>
      <c r="K15758">
        <v>5.3499999999999943</v>
      </c>
      <c r="L15758" t="str">
        <v>GSA 2018</v>
      </c>
      <c r="M15758" t="s">
        <v>2294</v>
      </c>
      <c r="O15758">
        <v>0.44</v>
      </c>
      <c r="P15758" t="s">
        <v>243</v>
      </c>
      <c r="S15758">
        <v>-23.7</v>
      </c>
      <c r="T15758">
        <v>0.1</v>
      </c>
      <c r="U15758" t="s">
        <v>2396</v>
      </c>
      <c r="V15758">
        <v>1</v>
      </c>
      <c r="W15758" t="s">
        <v>2555</v>
      </c>
    </row>
    <row r="15759" spans="1:23" x14ac:dyDescent="0.3">
      <c r="A15759">
        <v>23725</v>
      </c>
      <c r="B15759" s="15" t="s">
        <v>1888</v>
      </c>
      <c r="C15759" t="str">
        <f>_xlfn.XLOOKUP($B15759, STANDARDS!$A:$A, STANDARDS!$B:$B,,0,2)</f>
        <v>Yezo Gp</v>
      </c>
      <c r="D15759" t="s">
        <v>2197</v>
      </c>
      <c r="E15759" t="s">
        <v>2199</v>
      </c>
      <c r="J15759" cm="1">
        <f t="array" ref="J15759:L15759">_xlfn.XLOOKUP($C15759, AGE!$A:$A,AGE!$B:$D,,0,2)</f>
        <v>95.15</v>
      </c>
      <c r="K15759">
        <v>5.3499999999999943</v>
      </c>
      <c r="L15759" t="str">
        <v>GSA 2018</v>
      </c>
      <c r="M15759" t="s">
        <v>2294</v>
      </c>
      <c r="O15759">
        <v>0.53</v>
      </c>
      <c r="P15759" t="s">
        <v>243</v>
      </c>
      <c r="S15759">
        <v>-23.1</v>
      </c>
      <c r="T15759">
        <v>0.1</v>
      </c>
      <c r="U15759" t="s">
        <v>2396</v>
      </c>
      <c r="V15759">
        <v>1</v>
      </c>
      <c r="W15759" t="s">
        <v>2555</v>
      </c>
    </row>
    <row r="15760" spans="1:23" x14ac:dyDescent="0.3">
      <c r="A15760">
        <v>23726</v>
      </c>
      <c r="B15760" s="15" t="s">
        <v>1888</v>
      </c>
      <c r="C15760" t="str">
        <f>_xlfn.XLOOKUP($B15760, STANDARDS!$A:$A, STANDARDS!$B:$B,,0,2)</f>
        <v>Yezo Gp</v>
      </c>
      <c r="D15760" t="s">
        <v>2197</v>
      </c>
      <c r="E15760" t="s">
        <v>2199</v>
      </c>
      <c r="J15760" cm="1">
        <f t="array" ref="J15760:L15760">_xlfn.XLOOKUP($C15760, AGE!$A:$A,AGE!$B:$D,,0,2)</f>
        <v>95.15</v>
      </c>
      <c r="K15760">
        <v>5.3499999999999943</v>
      </c>
      <c r="L15760" t="str">
        <v>GSA 2018</v>
      </c>
      <c r="M15760" t="s">
        <v>2294</v>
      </c>
      <c r="O15760">
        <v>0.6</v>
      </c>
      <c r="P15760" t="s">
        <v>243</v>
      </c>
      <c r="S15760">
        <v>-24</v>
      </c>
      <c r="T15760">
        <v>0.1</v>
      </c>
      <c r="U15760" t="s">
        <v>2396</v>
      </c>
      <c r="V15760">
        <v>1</v>
      </c>
      <c r="W15760" t="s">
        <v>2555</v>
      </c>
    </row>
    <row r="15761" spans="1:23" x14ac:dyDescent="0.3">
      <c r="A15761">
        <v>23727</v>
      </c>
      <c r="B15761" s="15" t="s">
        <v>1888</v>
      </c>
      <c r="C15761" t="str">
        <f>_xlfn.XLOOKUP($B15761, STANDARDS!$A:$A, STANDARDS!$B:$B,,0,2)</f>
        <v>Yezo Gp</v>
      </c>
      <c r="D15761" t="s">
        <v>2197</v>
      </c>
      <c r="E15761" t="s">
        <v>2199</v>
      </c>
      <c r="J15761" cm="1">
        <f t="array" ref="J15761:L15761">_xlfn.XLOOKUP($C15761, AGE!$A:$A,AGE!$B:$D,,0,2)</f>
        <v>95.15</v>
      </c>
      <c r="K15761">
        <v>5.3499999999999943</v>
      </c>
      <c r="L15761" t="str">
        <v>GSA 2018</v>
      </c>
      <c r="M15761" t="s">
        <v>2294</v>
      </c>
      <c r="O15761">
        <v>0.78</v>
      </c>
      <c r="P15761" t="s">
        <v>243</v>
      </c>
      <c r="S15761">
        <v>-24.1</v>
      </c>
      <c r="T15761">
        <v>0.1</v>
      </c>
      <c r="U15761" t="s">
        <v>2396</v>
      </c>
      <c r="V15761">
        <v>1</v>
      </c>
      <c r="W15761" t="s">
        <v>2555</v>
      </c>
    </row>
    <row r="15762" spans="1:23" x14ac:dyDescent="0.3">
      <c r="A15762">
        <v>23728</v>
      </c>
      <c r="B15762" s="15" t="s">
        <v>1888</v>
      </c>
      <c r="C15762" t="str">
        <f>_xlfn.XLOOKUP($B15762, STANDARDS!$A:$A, STANDARDS!$B:$B,,0,2)</f>
        <v>Yezo Gp</v>
      </c>
      <c r="D15762" t="s">
        <v>2197</v>
      </c>
      <c r="E15762" t="s">
        <v>2199</v>
      </c>
      <c r="J15762" cm="1">
        <f t="array" ref="J15762:L15762">_xlfn.XLOOKUP($C15762, AGE!$A:$A,AGE!$B:$D,,0,2)</f>
        <v>95.15</v>
      </c>
      <c r="K15762">
        <v>5.3499999999999943</v>
      </c>
      <c r="L15762" t="str">
        <v>GSA 2018</v>
      </c>
      <c r="M15762" t="s">
        <v>2294</v>
      </c>
      <c r="O15762">
        <v>0.63</v>
      </c>
      <c r="P15762" t="s">
        <v>243</v>
      </c>
      <c r="S15762">
        <v>-24.1</v>
      </c>
      <c r="T15762">
        <v>0.1</v>
      </c>
      <c r="U15762" t="s">
        <v>2396</v>
      </c>
      <c r="V15762">
        <v>1</v>
      </c>
      <c r="W15762" t="s">
        <v>2555</v>
      </c>
    </row>
    <row r="15763" spans="1:23" x14ac:dyDescent="0.3">
      <c r="A15763">
        <v>23729</v>
      </c>
      <c r="B15763" s="15" t="s">
        <v>1888</v>
      </c>
      <c r="C15763" t="str">
        <f>_xlfn.XLOOKUP($B15763, STANDARDS!$A:$A, STANDARDS!$B:$B,,0,2)</f>
        <v>Yezo Gp</v>
      </c>
      <c r="D15763" t="s">
        <v>2197</v>
      </c>
      <c r="E15763" t="s">
        <v>2199</v>
      </c>
      <c r="J15763" cm="1">
        <f t="array" ref="J15763:L15763">_xlfn.XLOOKUP($C15763, AGE!$A:$A,AGE!$B:$D,,0,2)</f>
        <v>95.15</v>
      </c>
      <c r="K15763">
        <v>5.3499999999999943</v>
      </c>
      <c r="L15763" t="str">
        <v>GSA 2018</v>
      </c>
      <c r="M15763" t="s">
        <v>2294</v>
      </c>
      <c r="O15763">
        <v>0.55000000000000004</v>
      </c>
      <c r="P15763" t="s">
        <v>243</v>
      </c>
      <c r="S15763">
        <v>-24.4</v>
      </c>
      <c r="T15763">
        <v>0.1</v>
      </c>
      <c r="U15763" t="s">
        <v>2396</v>
      </c>
      <c r="V15763">
        <v>1</v>
      </c>
      <c r="W15763" t="s">
        <v>2555</v>
      </c>
    </row>
    <row r="15764" spans="1:23" x14ac:dyDescent="0.3">
      <c r="A15764">
        <v>23730</v>
      </c>
      <c r="B15764" s="15" t="s">
        <v>1888</v>
      </c>
      <c r="C15764" t="str">
        <f>_xlfn.XLOOKUP($B15764, STANDARDS!$A:$A, STANDARDS!$B:$B,,0,2)</f>
        <v>Yezo Gp</v>
      </c>
      <c r="D15764" t="s">
        <v>2197</v>
      </c>
      <c r="E15764" t="s">
        <v>2199</v>
      </c>
      <c r="J15764" cm="1">
        <f t="array" ref="J15764:L15764">_xlfn.XLOOKUP($C15764, AGE!$A:$A,AGE!$B:$D,,0,2)</f>
        <v>95.15</v>
      </c>
      <c r="K15764">
        <v>5.3499999999999943</v>
      </c>
      <c r="L15764" t="str">
        <v>GSA 2018</v>
      </c>
      <c r="M15764" t="s">
        <v>2294</v>
      </c>
      <c r="O15764">
        <v>0.8</v>
      </c>
      <c r="P15764" t="s">
        <v>243</v>
      </c>
      <c r="S15764">
        <v>-24.2</v>
      </c>
      <c r="T15764">
        <v>0.1</v>
      </c>
      <c r="U15764" t="s">
        <v>2396</v>
      </c>
      <c r="V15764">
        <v>1</v>
      </c>
      <c r="W15764" t="s">
        <v>2555</v>
      </c>
    </row>
    <row r="15765" spans="1:23" x14ac:dyDescent="0.3">
      <c r="A15765">
        <v>23731</v>
      </c>
      <c r="B15765" s="15" t="s">
        <v>1888</v>
      </c>
      <c r="C15765" t="str">
        <f>_xlfn.XLOOKUP($B15765, STANDARDS!$A:$A, STANDARDS!$B:$B,,0,2)</f>
        <v>Yezo Gp</v>
      </c>
      <c r="D15765" t="s">
        <v>2197</v>
      </c>
      <c r="E15765" t="s">
        <v>2199</v>
      </c>
      <c r="J15765" cm="1">
        <f t="array" ref="J15765:L15765">_xlfn.XLOOKUP($C15765, AGE!$A:$A,AGE!$B:$D,,0,2)</f>
        <v>95.15</v>
      </c>
      <c r="K15765">
        <v>5.3499999999999943</v>
      </c>
      <c r="L15765" t="str">
        <v>GSA 2018</v>
      </c>
      <c r="M15765" t="s">
        <v>2294</v>
      </c>
      <c r="O15765">
        <v>0.95</v>
      </c>
      <c r="P15765" t="s">
        <v>243</v>
      </c>
      <c r="S15765">
        <v>-23.9</v>
      </c>
      <c r="T15765">
        <v>0.1</v>
      </c>
      <c r="U15765" t="s">
        <v>2396</v>
      </c>
      <c r="V15765">
        <v>1</v>
      </c>
      <c r="W15765" t="s">
        <v>2555</v>
      </c>
    </row>
    <row r="15766" spans="1:23" x14ac:dyDescent="0.3">
      <c r="A15766">
        <v>23732</v>
      </c>
      <c r="B15766" s="15" t="s">
        <v>1888</v>
      </c>
      <c r="C15766" t="str">
        <f>_xlfn.XLOOKUP($B15766, STANDARDS!$A:$A, STANDARDS!$B:$B,,0,2)</f>
        <v>Yezo Gp</v>
      </c>
      <c r="D15766" t="s">
        <v>2197</v>
      </c>
      <c r="E15766" t="s">
        <v>2199</v>
      </c>
      <c r="J15766" cm="1">
        <f t="array" ref="J15766:L15766">_xlfn.XLOOKUP($C15766, AGE!$A:$A,AGE!$B:$D,,0,2)</f>
        <v>95.15</v>
      </c>
      <c r="K15766">
        <v>5.3499999999999943</v>
      </c>
      <c r="L15766" t="str">
        <v>GSA 2018</v>
      </c>
      <c r="M15766" t="s">
        <v>2294</v>
      </c>
      <c r="O15766">
        <v>0.65</v>
      </c>
      <c r="P15766" t="s">
        <v>243</v>
      </c>
      <c r="S15766">
        <v>-24.2</v>
      </c>
      <c r="T15766">
        <v>0.1</v>
      </c>
      <c r="U15766" t="s">
        <v>2396</v>
      </c>
      <c r="V15766">
        <v>1</v>
      </c>
      <c r="W15766" t="s">
        <v>2555</v>
      </c>
    </row>
    <row r="15767" spans="1:23" x14ac:dyDescent="0.3">
      <c r="A15767">
        <v>23733</v>
      </c>
      <c r="B15767" s="15" t="s">
        <v>1888</v>
      </c>
      <c r="C15767" t="str">
        <f>_xlfn.XLOOKUP($B15767, STANDARDS!$A:$A, STANDARDS!$B:$B,,0,2)</f>
        <v>Yezo Gp</v>
      </c>
      <c r="D15767" t="s">
        <v>2197</v>
      </c>
      <c r="E15767" t="s">
        <v>2199</v>
      </c>
      <c r="J15767" cm="1">
        <f t="array" ref="J15767:L15767">_xlfn.XLOOKUP($C15767, AGE!$A:$A,AGE!$B:$D,,0,2)</f>
        <v>95.15</v>
      </c>
      <c r="K15767">
        <v>5.3499999999999943</v>
      </c>
      <c r="L15767" t="str">
        <v>GSA 2018</v>
      </c>
      <c r="M15767" t="s">
        <v>2294</v>
      </c>
      <c r="O15767">
        <v>0.66</v>
      </c>
      <c r="P15767" t="s">
        <v>243</v>
      </c>
      <c r="S15767">
        <v>-23.5</v>
      </c>
      <c r="T15767">
        <v>0.1</v>
      </c>
      <c r="U15767" t="s">
        <v>2396</v>
      </c>
      <c r="V15767">
        <v>1</v>
      </c>
      <c r="W15767" t="s">
        <v>2555</v>
      </c>
    </row>
    <row r="15768" spans="1:23" x14ac:dyDescent="0.3">
      <c r="A15768">
        <v>23734</v>
      </c>
      <c r="B15768" s="15" t="s">
        <v>1888</v>
      </c>
      <c r="C15768" t="str">
        <f>_xlfn.XLOOKUP($B15768, STANDARDS!$A:$A, STANDARDS!$B:$B,,0,2)</f>
        <v>Yezo Gp</v>
      </c>
      <c r="D15768" t="s">
        <v>2197</v>
      </c>
      <c r="E15768" t="s">
        <v>2199</v>
      </c>
      <c r="J15768" cm="1">
        <f t="array" ref="J15768:L15768">_xlfn.XLOOKUP($C15768, AGE!$A:$A,AGE!$B:$D,,0,2)</f>
        <v>95.15</v>
      </c>
      <c r="K15768">
        <v>5.3499999999999943</v>
      </c>
      <c r="L15768" t="str">
        <v>GSA 2018</v>
      </c>
      <c r="M15768" t="s">
        <v>2294</v>
      </c>
      <c r="O15768">
        <v>0.84</v>
      </c>
      <c r="P15768" t="s">
        <v>243</v>
      </c>
      <c r="S15768">
        <v>-21.8</v>
      </c>
      <c r="T15768">
        <v>0.1</v>
      </c>
      <c r="U15768" t="s">
        <v>2396</v>
      </c>
      <c r="V15768">
        <v>1</v>
      </c>
      <c r="W15768" t="s">
        <v>2555</v>
      </c>
    </row>
    <row r="15769" spans="1:23" x14ac:dyDescent="0.3">
      <c r="A15769">
        <v>23735</v>
      </c>
      <c r="B15769" s="15" t="s">
        <v>1888</v>
      </c>
      <c r="C15769" t="str">
        <f>_xlfn.XLOOKUP($B15769, STANDARDS!$A:$A, STANDARDS!$B:$B,,0,2)</f>
        <v>Yezo Gp</v>
      </c>
      <c r="D15769" t="s">
        <v>2197</v>
      </c>
      <c r="E15769" t="s">
        <v>2199</v>
      </c>
      <c r="J15769" cm="1">
        <f t="array" ref="J15769:L15769">_xlfn.XLOOKUP($C15769, AGE!$A:$A,AGE!$B:$D,,0,2)</f>
        <v>95.15</v>
      </c>
      <c r="K15769">
        <v>5.3499999999999943</v>
      </c>
      <c r="L15769" t="str">
        <v>GSA 2018</v>
      </c>
      <c r="M15769" t="s">
        <v>2294</v>
      </c>
      <c r="O15769">
        <v>0.64</v>
      </c>
      <c r="P15769" t="s">
        <v>243</v>
      </c>
      <c r="S15769">
        <v>-22.6</v>
      </c>
      <c r="T15769">
        <v>0.1</v>
      </c>
      <c r="U15769" t="s">
        <v>2396</v>
      </c>
      <c r="V15769">
        <v>1</v>
      </c>
      <c r="W15769" t="s">
        <v>2555</v>
      </c>
    </row>
    <row r="15770" spans="1:23" x14ac:dyDescent="0.3">
      <c r="A15770">
        <v>23736</v>
      </c>
      <c r="B15770" s="15" t="s">
        <v>1888</v>
      </c>
      <c r="C15770" t="str">
        <f>_xlfn.XLOOKUP($B15770, STANDARDS!$A:$A, STANDARDS!$B:$B,,0,2)</f>
        <v>Yezo Gp</v>
      </c>
      <c r="D15770" t="s">
        <v>2197</v>
      </c>
      <c r="E15770" t="s">
        <v>2199</v>
      </c>
      <c r="J15770" cm="1">
        <f t="array" ref="J15770:L15770">_xlfn.XLOOKUP($C15770, AGE!$A:$A,AGE!$B:$D,,0,2)</f>
        <v>95.15</v>
      </c>
      <c r="K15770">
        <v>5.3499999999999943</v>
      </c>
      <c r="L15770" t="str">
        <v>GSA 2018</v>
      </c>
      <c r="M15770" t="s">
        <v>2294</v>
      </c>
      <c r="O15770">
        <v>0.56000000000000005</v>
      </c>
      <c r="P15770" t="s">
        <v>243</v>
      </c>
      <c r="S15770">
        <v>-25</v>
      </c>
      <c r="T15770">
        <v>0.1</v>
      </c>
      <c r="U15770" t="s">
        <v>2396</v>
      </c>
      <c r="V15770">
        <v>1</v>
      </c>
      <c r="W15770" t="s">
        <v>2555</v>
      </c>
    </row>
    <row r="15771" spans="1:23" x14ac:dyDescent="0.3">
      <c r="A15771">
        <v>23737</v>
      </c>
      <c r="B15771" s="15" t="s">
        <v>1888</v>
      </c>
      <c r="C15771" t="str">
        <f>_xlfn.XLOOKUP($B15771, STANDARDS!$A:$A, STANDARDS!$B:$B,,0,2)</f>
        <v>Yezo Gp</v>
      </c>
      <c r="D15771" t="s">
        <v>2197</v>
      </c>
      <c r="E15771" t="s">
        <v>2199</v>
      </c>
      <c r="J15771" cm="1">
        <f t="array" ref="J15771:L15771">_xlfn.XLOOKUP($C15771, AGE!$A:$A,AGE!$B:$D,,0,2)</f>
        <v>95.15</v>
      </c>
      <c r="K15771">
        <v>5.3499999999999943</v>
      </c>
      <c r="L15771" t="str">
        <v>GSA 2018</v>
      </c>
      <c r="M15771" t="s">
        <v>2294</v>
      </c>
      <c r="O15771">
        <v>0.4</v>
      </c>
      <c r="P15771" t="s">
        <v>243</v>
      </c>
      <c r="S15771">
        <v>-23.1</v>
      </c>
      <c r="T15771">
        <v>0.1</v>
      </c>
      <c r="U15771" t="s">
        <v>2396</v>
      </c>
      <c r="V15771">
        <v>1</v>
      </c>
      <c r="W15771" t="s">
        <v>2555</v>
      </c>
    </row>
    <row r="15772" spans="1:23" x14ac:dyDescent="0.3">
      <c r="A15772">
        <v>23738</v>
      </c>
      <c r="B15772" s="15" t="s">
        <v>1888</v>
      </c>
      <c r="C15772" t="str">
        <f>_xlfn.XLOOKUP($B15772, STANDARDS!$A:$A, STANDARDS!$B:$B,,0,2)</f>
        <v>Yezo Gp</v>
      </c>
      <c r="D15772" t="s">
        <v>2197</v>
      </c>
      <c r="E15772" t="s">
        <v>2199</v>
      </c>
      <c r="J15772" cm="1">
        <f t="array" ref="J15772:L15772">_xlfn.XLOOKUP($C15772, AGE!$A:$A,AGE!$B:$D,,0,2)</f>
        <v>95.15</v>
      </c>
      <c r="K15772">
        <v>5.3499999999999943</v>
      </c>
      <c r="L15772" t="str">
        <v>GSA 2018</v>
      </c>
      <c r="M15772" t="s">
        <v>2294</v>
      </c>
      <c r="O15772">
        <v>0.54</v>
      </c>
      <c r="P15772" t="s">
        <v>243</v>
      </c>
      <c r="S15772">
        <v>-24.6</v>
      </c>
      <c r="T15772">
        <v>0.1</v>
      </c>
      <c r="U15772" t="s">
        <v>2396</v>
      </c>
      <c r="V15772">
        <v>1</v>
      </c>
      <c r="W15772" t="s">
        <v>2555</v>
      </c>
    </row>
    <row r="15773" spans="1:23" x14ac:dyDescent="0.3">
      <c r="A15773">
        <v>23739</v>
      </c>
      <c r="B15773" s="15" t="s">
        <v>1888</v>
      </c>
      <c r="C15773" t="str">
        <f>_xlfn.XLOOKUP($B15773, STANDARDS!$A:$A, STANDARDS!$B:$B,,0,2)</f>
        <v>Yezo Gp</v>
      </c>
      <c r="D15773" t="s">
        <v>2197</v>
      </c>
      <c r="E15773" t="s">
        <v>2199</v>
      </c>
      <c r="J15773" cm="1">
        <f t="array" ref="J15773:L15773">_xlfn.XLOOKUP($C15773, AGE!$A:$A,AGE!$B:$D,,0,2)</f>
        <v>95.15</v>
      </c>
      <c r="K15773">
        <v>5.3499999999999943</v>
      </c>
      <c r="L15773" t="str">
        <v>GSA 2018</v>
      </c>
      <c r="M15773" t="s">
        <v>2294</v>
      </c>
      <c r="O15773">
        <v>0.52</v>
      </c>
      <c r="P15773" t="s">
        <v>243</v>
      </c>
      <c r="S15773">
        <v>-24.4</v>
      </c>
      <c r="T15773">
        <v>0.1</v>
      </c>
      <c r="U15773" t="s">
        <v>2396</v>
      </c>
      <c r="V15773">
        <v>1</v>
      </c>
      <c r="W15773" t="s">
        <v>2555</v>
      </c>
    </row>
    <row r="15774" spans="1:23" x14ac:dyDescent="0.3">
      <c r="A15774">
        <v>23740</v>
      </c>
      <c r="B15774" s="15" t="s">
        <v>1888</v>
      </c>
      <c r="C15774" t="str">
        <f>_xlfn.XLOOKUP($B15774, STANDARDS!$A:$A, STANDARDS!$B:$B,,0,2)</f>
        <v>Yezo Gp</v>
      </c>
      <c r="D15774" t="s">
        <v>2197</v>
      </c>
      <c r="E15774" t="s">
        <v>2199</v>
      </c>
      <c r="J15774" cm="1">
        <f t="array" ref="J15774:L15774">_xlfn.XLOOKUP($C15774, AGE!$A:$A,AGE!$B:$D,,0,2)</f>
        <v>95.15</v>
      </c>
      <c r="K15774">
        <v>5.3499999999999943</v>
      </c>
      <c r="L15774" t="str">
        <v>GSA 2018</v>
      </c>
      <c r="M15774" t="s">
        <v>2294</v>
      </c>
      <c r="O15774">
        <v>0.6</v>
      </c>
      <c r="P15774" t="s">
        <v>243</v>
      </c>
      <c r="S15774">
        <v>-24.9</v>
      </c>
      <c r="T15774">
        <v>0.1</v>
      </c>
      <c r="U15774" t="s">
        <v>2396</v>
      </c>
      <c r="V15774">
        <v>1</v>
      </c>
      <c r="W15774" t="s">
        <v>2555</v>
      </c>
    </row>
    <row r="15775" spans="1:23" x14ac:dyDescent="0.3">
      <c r="A15775">
        <v>23741</v>
      </c>
      <c r="B15775" s="15" t="s">
        <v>1888</v>
      </c>
      <c r="C15775" t="str">
        <f>_xlfn.XLOOKUP($B15775, STANDARDS!$A:$A, STANDARDS!$B:$B,,0,2)</f>
        <v>Yezo Gp</v>
      </c>
      <c r="D15775" t="s">
        <v>2197</v>
      </c>
      <c r="E15775" t="s">
        <v>2199</v>
      </c>
      <c r="J15775" cm="1">
        <f t="array" ref="J15775:L15775">_xlfn.XLOOKUP($C15775, AGE!$A:$A,AGE!$B:$D,,0,2)</f>
        <v>95.15</v>
      </c>
      <c r="K15775">
        <v>5.3499999999999943</v>
      </c>
      <c r="L15775" t="str">
        <v>GSA 2018</v>
      </c>
      <c r="M15775" t="s">
        <v>2294</v>
      </c>
      <c r="O15775">
        <v>0.6</v>
      </c>
      <c r="P15775" t="s">
        <v>243</v>
      </c>
      <c r="S15775">
        <v>-24.2</v>
      </c>
      <c r="T15775">
        <v>0.1</v>
      </c>
      <c r="U15775" t="s">
        <v>2396</v>
      </c>
      <c r="V15775">
        <v>1</v>
      </c>
      <c r="W15775" t="s">
        <v>2555</v>
      </c>
    </row>
    <row r="15776" spans="1:23" x14ac:dyDescent="0.3">
      <c r="A15776">
        <v>23742</v>
      </c>
      <c r="B15776" s="15" t="s">
        <v>1888</v>
      </c>
      <c r="C15776" t="str">
        <f>_xlfn.XLOOKUP($B15776, STANDARDS!$A:$A, STANDARDS!$B:$B,,0,2)</f>
        <v>Yezo Gp</v>
      </c>
      <c r="D15776" t="s">
        <v>2197</v>
      </c>
      <c r="E15776" t="s">
        <v>2199</v>
      </c>
      <c r="J15776" cm="1">
        <f t="array" ref="J15776:L15776">_xlfn.XLOOKUP($C15776, AGE!$A:$A,AGE!$B:$D,,0,2)</f>
        <v>95.15</v>
      </c>
      <c r="K15776">
        <v>5.3499999999999943</v>
      </c>
      <c r="L15776" t="str">
        <v>GSA 2018</v>
      </c>
      <c r="M15776" t="s">
        <v>2294</v>
      </c>
      <c r="O15776">
        <v>0.86</v>
      </c>
      <c r="P15776" t="s">
        <v>243</v>
      </c>
      <c r="S15776">
        <v>-24.9</v>
      </c>
      <c r="T15776">
        <v>0.1</v>
      </c>
      <c r="U15776" t="s">
        <v>2396</v>
      </c>
      <c r="V15776">
        <v>1</v>
      </c>
      <c r="W15776" t="s">
        <v>2555</v>
      </c>
    </row>
    <row r="15777" spans="1:23" x14ac:dyDescent="0.3">
      <c r="A15777">
        <v>23743</v>
      </c>
      <c r="B15777" s="15" t="s">
        <v>1888</v>
      </c>
      <c r="C15777" t="str">
        <f>_xlfn.XLOOKUP($B15777, STANDARDS!$A:$A, STANDARDS!$B:$B,,0,2)</f>
        <v>Yezo Gp</v>
      </c>
      <c r="D15777" t="s">
        <v>2197</v>
      </c>
      <c r="E15777" t="s">
        <v>2199</v>
      </c>
      <c r="J15777" cm="1">
        <f t="array" ref="J15777:L15777">_xlfn.XLOOKUP($C15777, AGE!$A:$A,AGE!$B:$D,,0,2)</f>
        <v>95.15</v>
      </c>
      <c r="K15777">
        <v>5.3499999999999943</v>
      </c>
      <c r="L15777" t="str">
        <v>GSA 2018</v>
      </c>
      <c r="M15777" t="s">
        <v>2294</v>
      </c>
      <c r="O15777">
        <v>0.68</v>
      </c>
      <c r="P15777" t="s">
        <v>243</v>
      </c>
      <c r="S15777">
        <v>-24.2</v>
      </c>
      <c r="T15777">
        <v>0.1</v>
      </c>
      <c r="U15777" t="s">
        <v>2396</v>
      </c>
      <c r="V15777">
        <v>1</v>
      </c>
      <c r="W15777" t="s">
        <v>2555</v>
      </c>
    </row>
    <row r="15778" spans="1:23" x14ac:dyDescent="0.3">
      <c r="A15778">
        <v>23744</v>
      </c>
      <c r="B15778" s="15" t="s">
        <v>1888</v>
      </c>
      <c r="C15778" t="str">
        <f>_xlfn.XLOOKUP($B15778, STANDARDS!$A:$A, STANDARDS!$B:$B,,0,2)</f>
        <v>Yezo Gp</v>
      </c>
      <c r="D15778" t="s">
        <v>2197</v>
      </c>
      <c r="E15778" t="s">
        <v>2199</v>
      </c>
      <c r="J15778" cm="1">
        <f t="array" ref="J15778:L15778">_xlfn.XLOOKUP($C15778, AGE!$A:$A,AGE!$B:$D,,0,2)</f>
        <v>95.15</v>
      </c>
      <c r="K15778">
        <v>5.3499999999999943</v>
      </c>
      <c r="L15778" t="str">
        <v>GSA 2018</v>
      </c>
      <c r="M15778" t="s">
        <v>2294</v>
      </c>
      <c r="O15778">
        <v>0.66</v>
      </c>
      <c r="P15778" t="s">
        <v>243</v>
      </c>
      <c r="S15778">
        <v>-24.4</v>
      </c>
      <c r="T15778">
        <v>0.1</v>
      </c>
      <c r="U15778" t="s">
        <v>2396</v>
      </c>
      <c r="V15778">
        <v>1</v>
      </c>
      <c r="W15778" t="s">
        <v>2555</v>
      </c>
    </row>
    <row r="15779" spans="1:23" x14ac:dyDescent="0.3">
      <c r="A15779">
        <v>23745</v>
      </c>
      <c r="B15779" s="15" t="s">
        <v>1888</v>
      </c>
      <c r="C15779" t="str">
        <f>_xlfn.XLOOKUP($B15779, STANDARDS!$A:$A, STANDARDS!$B:$B,,0,2)</f>
        <v>Yezo Gp</v>
      </c>
      <c r="D15779" t="s">
        <v>2197</v>
      </c>
      <c r="E15779" t="s">
        <v>2199</v>
      </c>
      <c r="J15779" cm="1">
        <f t="array" ref="J15779:L15779">_xlfn.XLOOKUP($C15779, AGE!$A:$A,AGE!$B:$D,,0,2)</f>
        <v>95.15</v>
      </c>
      <c r="K15779">
        <v>5.3499999999999943</v>
      </c>
      <c r="L15779" t="str">
        <v>GSA 2018</v>
      </c>
      <c r="M15779" t="s">
        <v>2294</v>
      </c>
      <c r="O15779">
        <v>0.69</v>
      </c>
      <c r="P15779" t="s">
        <v>243</v>
      </c>
      <c r="S15779">
        <v>-24.4</v>
      </c>
      <c r="T15779">
        <v>0.1</v>
      </c>
      <c r="U15779" t="s">
        <v>2396</v>
      </c>
      <c r="V15779">
        <v>1</v>
      </c>
      <c r="W15779" t="s">
        <v>2555</v>
      </c>
    </row>
    <row r="15780" spans="1:23" x14ac:dyDescent="0.3">
      <c r="A15780">
        <v>23746</v>
      </c>
      <c r="B15780" s="15" t="s">
        <v>1888</v>
      </c>
      <c r="C15780" t="str">
        <f>_xlfn.XLOOKUP($B15780, STANDARDS!$A:$A, STANDARDS!$B:$B,,0,2)</f>
        <v>Yezo Gp</v>
      </c>
      <c r="D15780" t="s">
        <v>2197</v>
      </c>
      <c r="E15780" t="s">
        <v>2199</v>
      </c>
      <c r="J15780" cm="1">
        <f t="array" ref="J15780:L15780">_xlfn.XLOOKUP($C15780, AGE!$A:$A,AGE!$B:$D,,0,2)</f>
        <v>95.15</v>
      </c>
      <c r="K15780">
        <v>5.3499999999999943</v>
      </c>
      <c r="L15780" t="str">
        <v>GSA 2018</v>
      </c>
      <c r="M15780" t="s">
        <v>2294</v>
      </c>
      <c r="O15780">
        <v>0.68</v>
      </c>
      <c r="P15780" t="s">
        <v>243</v>
      </c>
      <c r="S15780">
        <v>-24.7</v>
      </c>
      <c r="T15780">
        <v>0.1</v>
      </c>
      <c r="U15780" t="s">
        <v>2396</v>
      </c>
      <c r="V15780">
        <v>1</v>
      </c>
      <c r="W15780" t="s">
        <v>2555</v>
      </c>
    </row>
    <row r="15781" spans="1:23" x14ac:dyDescent="0.3">
      <c r="A15781">
        <v>23747</v>
      </c>
      <c r="B15781" s="15" t="s">
        <v>1888</v>
      </c>
      <c r="C15781" t="str">
        <f>_xlfn.XLOOKUP($B15781, STANDARDS!$A:$A, STANDARDS!$B:$B,,0,2)</f>
        <v>Yezo Gp</v>
      </c>
      <c r="D15781" t="s">
        <v>2197</v>
      </c>
      <c r="E15781" t="s">
        <v>2199</v>
      </c>
      <c r="J15781" cm="1">
        <f t="array" ref="J15781:L15781">_xlfn.XLOOKUP($C15781, AGE!$A:$A,AGE!$B:$D,,0,2)</f>
        <v>95.15</v>
      </c>
      <c r="K15781">
        <v>5.3499999999999943</v>
      </c>
      <c r="L15781" t="str">
        <v>GSA 2018</v>
      </c>
      <c r="M15781" t="s">
        <v>2294</v>
      </c>
      <c r="O15781">
        <v>0.64</v>
      </c>
      <c r="P15781" t="s">
        <v>243</v>
      </c>
      <c r="S15781">
        <v>-24.3</v>
      </c>
      <c r="T15781">
        <v>0.1</v>
      </c>
      <c r="U15781" t="s">
        <v>2396</v>
      </c>
      <c r="V15781">
        <v>1</v>
      </c>
      <c r="W15781" t="s">
        <v>2555</v>
      </c>
    </row>
    <row r="15782" spans="1:23" x14ac:dyDescent="0.3">
      <c r="A15782">
        <v>23748</v>
      </c>
      <c r="B15782" s="15" t="s">
        <v>1888</v>
      </c>
      <c r="C15782" t="str">
        <f>_xlfn.XLOOKUP($B15782, STANDARDS!$A:$A, STANDARDS!$B:$B,,0,2)</f>
        <v>Yezo Gp</v>
      </c>
      <c r="D15782" t="s">
        <v>2197</v>
      </c>
      <c r="E15782" t="s">
        <v>2199</v>
      </c>
      <c r="J15782" cm="1">
        <f t="array" ref="J15782:L15782">_xlfn.XLOOKUP($C15782, AGE!$A:$A,AGE!$B:$D,,0,2)</f>
        <v>95.15</v>
      </c>
      <c r="K15782">
        <v>5.3499999999999943</v>
      </c>
      <c r="L15782" t="str">
        <v>GSA 2018</v>
      </c>
      <c r="M15782" t="s">
        <v>2294</v>
      </c>
      <c r="O15782">
        <v>1.1000000000000001</v>
      </c>
      <c r="P15782" t="s">
        <v>243</v>
      </c>
      <c r="S15782">
        <v>-23.9</v>
      </c>
      <c r="T15782">
        <v>0.1</v>
      </c>
      <c r="U15782" t="s">
        <v>2396</v>
      </c>
      <c r="V15782">
        <v>1</v>
      </c>
      <c r="W15782" t="s">
        <v>2555</v>
      </c>
    </row>
    <row r="15783" spans="1:23" x14ac:dyDescent="0.3">
      <c r="A15783">
        <v>23749</v>
      </c>
      <c r="B15783" s="15" t="s">
        <v>1888</v>
      </c>
      <c r="C15783" t="str">
        <f>_xlfn.XLOOKUP($B15783, STANDARDS!$A:$A, STANDARDS!$B:$B,,0,2)</f>
        <v>Yezo Gp</v>
      </c>
      <c r="D15783" t="s">
        <v>2197</v>
      </c>
      <c r="E15783" t="s">
        <v>2199</v>
      </c>
      <c r="J15783" cm="1">
        <f t="array" ref="J15783:L15783">_xlfn.XLOOKUP($C15783, AGE!$A:$A,AGE!$B:$D,,0,2)</f>
        <v>95.15</v>
      </c>
      <c r="K15783">
        <v>5.3499999999999943</v>
      </c>
      <c r="L15783" t="str">
        <v>GSA 2018</v>
      </c>
      <c r="M15783" t="s">
        <v>2294</v>
      </c>
      <c r="O15783">
        <v>0.89</v>
      </c>
      <c r="P15783" t="s">
        <v>243</v>
      </c>
      <c r="S15783">
        <v>-23.5</v>
      </c>
      <c r="T15783">
        <v>0.1</v>
      </c>
      <c r="U15783" t="s">
        <v>2396</v>
      </c>
      <c r="V15783">
        <v>1</v>
      </c>
      <c r="W15783" t="s">
        <v>2555</v>
      </c>
    </row>
    <row r="15784" spans="1:23" x14ac:dyDescent="0.3">
      <c r="A15784">
        <v>23750</v>
      </c>
      <c r="B15784" s="15" t="s">
        <v>1888</v>
      </c>
      <c r="C15784" t="str">
        <f>_xlfn.XLOOKUP($B15784, STANDARDS!$A:$A, STANDARDS!$B:$B,,0,2)</f>
        <v>Yezo Gp</v>
      </c>
      <c r="D15784" t="s">
        <v>2197</v>
      </c>
      <c r="E15784" t="s">
        <v>2199</v>
      </c>
      <c r="J15784" cm="1">
        <f t="array" ref="J15784:L15784">_xlfn.XLOOKUP($C15784, AGE!$A:$A,AGE!$B:$D,,0,2)</f>
        <v>95.15</v>
      </c>
      <c r="K15784">
        <v>5.3499999999999943</v>
      </c>
      <c r="L15784" t="str">
        <v>GSA 2018</v>
      </c>
      <c r="M15784" t="s">
        <v>2294</v>
      </c>
      <c r="O15784">
        <v>0.86</v>
      </c>
      <c r="P15784" t="s">
        <v>243</v>
      </c>
      <c r="S15784">
        <v>-23.7</v>
      </c>
      <c r="T15784">
        <v>0.1</v>
      </c>
      <c r="U15784" t="s">
        <v>2396</v>
      </c>
      <c r="V15784">
        <v>1</v>
      </c>
      <c r="W15784" t="s">
        <v>2555</v>
      </c>
    </row>
    <row r="15785" spans="1:23" x14ac:dyDescent="0.3">
      <c r="A15785">
        <v>23751</v>
      </c>
      <c r="B15785" s="15" t="s">
        <v>1888</v>
      </c>
      <c r="C15785" t="str">
        <f>_xlfn.XLOOKUP($B15785, STANDARDS!$A:$A, STANDARDS!$B:$B,,0,2)</f>
        <v>Yezo Gp</v>
      </c>
      <c r="D15785" t="s">
        <v>2197</v>
      </c>
      <c r="E15785" t="s">
        <v>2199</v>
      </c>
      <c r="J15785" cm="1">
        <f t="array" ref="J15785:L15785">_xlfn.XLOOKUP($C15785, AGE!$A:$A,AGE!$B:$D,,0,2)</f>
        <v>95.15</v>
      </c>
      <c r="K15785">
        <v>5.3499999999999943</v>
      </c>
      <c r="L15785" t="str">
        <v>GSA 2018</v>
      </c>
      <c r="M15785" t="s">
        <v>2294</v>
      </c>
      <c r="O15785">
        <v>0.68</v>
      </c>
      <c r="P15785" t="s">
        <v>243</v>
      </c>
      <c r="S15785">
        <v>-23.3</v>
      </c>
      <c r="T15785">
        <v>0.1</v>
      </c>
      <c r="U15785" t="s">
        <v>2396</v>
      </c>
      <c r="V15785">
        <v>1</v>
      </c>
      <c r="W15785" t="s">
        <v>2555</v>
      </c>
    </row>
    <row r="15786" spans="1:23" x14ac:dyDescent="0.3">
      <c r="A15786">
        <v>23752</v>
      </c>
      <c r="B15786" s="15" t="s">
        <v>1888</v>
      </c>
      <c r="C15786" t="str">
        <f>_xlfn.XLOOKUP($B15786, STANDARDS!$A:$A, STANDARDS!$B:$B,,0,2)</f>
        <v>Yezo Gp</v>
      </c>
      <c r="D15786" t="s">
        <v>2197</v>
      </c>
      <c r="E15786" t="s">
        <v>2199</v>
      </c>
      <c r="J15786" cm="1">
        <f t="array" ref="J15786:L15786">_xlfn.XLOOKUP($C15786, AGE!$A:$A,AGE!$B:$D,,0,2)</f>
        <v>95.15</v>
      </c>
      <c r="K15786">
        <v>5.3499999999999943</v>
      </c>
      <c r="L15786" t="str">
        <v>GSA 2018</v>
      </c>
      <c r="M15786" t="s">
        <v>2294</v>
      </c>
      <c r="O15786">
        <v>0.6</v>
      </c>
      <c r="P15786" t="s">
        <v>243</v>
      </c>
      <c r="S15786">
        <v>-24.4</v>
      </c>
      <c r="T15786">
        <v>0.1</v>
      </c>
      <c r="U15786" t="s">
        <v>2396</v>
      </c>
      <c r="V15786">
        <v>1</v>
      </c>
      <c r="W15786" t="s">
        <v>2555</v>
      </c>
    </row>
    <row r="15787" spans="1:23" x14ac:dyDescent="0.3">
      <c r="A15787">
        <v>23753</v>
      </c>
      <c r="B15787" s="15" t="s">
        <v>1888</v>
      </c>
      <c r="C15787" t="str">
        <f>_xlfn.XLOOKUP($B15787, STANDARDS!$A:$A, STANDARDS!$B:$B,,0,2)</f>
        <v>Yezo Gp</v>
      </c>
      <c r="D15787" t="s">
        <v>2197</v>
      </c>
      <c r="E15787" t="s">
        <v>2199</v>
      </c>
      <c r="J15787" cm="1">
        <f t="array" ref="J15787:L15787">_xlfn.XLOOKUP($C15787, AGE!$A:$A,AGE!$B:$D,,0,2)</f>
        <v>95.15</v>
      </c>
      <c r="K15787">
        <v>5.3499999999999943</v>
      </c>
      <c r="L15787" t="str">
        <v>GSA 2018</v>
      </c>
      <c r="M15787" t="s">
        <v>2294</v>
      </c>
      <c r="O15787">
        <v>0.82</v>
      </c>
      <c r="P15787" t="s">
        <v>243</v>
      </c>
      <c r="S15787">
        <v>-24</v>
      </c>
      <c r="T15787">
        <v>0.1</v>
      </c>
      <c r="U15787" t="s">
        <v>2396</v>
      </c>
      <c r="V15787">
        <v>1</v>
      </c>
      <c r="W15787" t="s">
        <v>2555</v>
      </c>
    </row>
    <row r="15788" spans="1:23" x14ac:dyDescent="0.3">
      <c r="A15788">
        <v>23754</v>
      </c>
      <c r="B15788" s="15" t="s">
        <v>1888</v>
      </c>
      <c r="C15788" t="str">
        <f>_xlfn.XLOOKUP($B15788, STANDARDS!$A:$A, STANDARDS!$B:$B,,0,2)</f>
        <v>Yezo Gp</v>
      </c>
      <c r="D15788" t="s">
        <v>2197</v>
      </c>
      <c r="E15788" t="s">
        <v>2199</v>
      </c>
      <c r="J15788" cm="1">
        <f t="array" ref="J15788:L15788">_xlfn.XLOOKUP($C15788, AGE!$A:$A,AGE!$B:$D,,0,2)</f>
        <v>95.15</v>
      </c>
      <c r="K15788">
        <v>5.3499999999999943</v>
      </c>
      <c r="L15788" t="str">
        <v>GSA 2018</v>
      </c>
      <c r="M15788" t="s">
        <v>2294</v>
      </c>
      <c r="O15788">
        <v>0.69</v>
      </c>
      <c r="P15788" t="s">
        <v>243</v>
      </c>
      <c r="S15788">
        <v>-24.1</v>
      </c>
      <c r="T15788">
        <v>0.1</v>
      </c>
      <c r="U15788" t="s">
        <v>2396</v>
      </c>
      <c r="V15788">
        <v>1</v>
      </c>
      <c r="W15788" t="s">
        <v>2555</v>
      </c>
    </row>
    <row r="15789" spans="1:23" x14ac:dyDescent="0.3">
      <c r="A15789">
        <v>23755</v>
      </c>
      <c r="B15789" s="15" t="s">
        <v>1888</v>
      </c>
      <c r="C15789" t="str">
        <f>_xlfn.XLOOKUP($B15789, STANDARDS!$A:$A, STANDARDS!$B:$B,,0,2)</f>
        <v>Yezo Gp</v>
      </c>
      <c r="D15789" t="s">
        <v>2197</v>
      </c>
      <c r="E15789" t="s">
        <v>2199</v>
      </c>
      <c r="J15789" cm="1">
        <f t="array" ref="J15789:L15789">_xlfn.XLOOKUP($C15789, AGE!$A:$A,AGE!$B:$D,,0,2)</f>
        <v>95.15</v>
      </c>
      <c r="K15789">
        <v>5.3499999999999943</v>
      </c>
      <c r="L15789" t="str">
        <v>GSA 2018</v>
      </c>
      <c r="M15789" t="s">
        <v>2294</v>
      </c>
      <c r="O15789">
        <v>0.76</v>
      </c>
      <c r="P15789" t="s">
        <v>243</v>
      </c>
      <c r="S15789">
        <v>-24.2</v>
      </c>
      <c r="T15789">
        <v>0.1</v>
      </c>
      <c r="U15789" t="s">
        <v>2396</v>
      </c>
      <c r="V15789">
        <v>1</v>
      </c>
      <c r="W15789" t="s">
        <v>2555</v>
      </c>
    </row>
    <row r="15790" spans="1:23" x14ac:dyDescent="0.3">
      <c r="A15790">
        <v>23756</v>
      </c>
      <c r="B15790" s="15" t="s">
        <v>1890</v>
      </c>
      <c r="C15790" t="str">
        <f>_xlfn.XLOOKUP($B15790, STANDARDS!$A:$A, STANDARDS!$B:$B,,0,2)</f>
        <v>Undivided Krasnoyarka Fm; Bykov Fm</v>
      </c>
      <c r="D15790" t="s">
        <v>1057</v>
      </c>
      <c r="E15790" t="s">
        <v>2200</v>
      </c>
      <c r="J15790">
        <v>80</v>
      </c>
      <c r="K15790">
        <v>14</v>
      </c>
      <c r="L15790" t="s">
        <v>2655</v>
      </c>
      <c r="M15790" t="s">
        <v>2294</v>
      </c>
      <c r="O15790">
        <v>0.4</v>
      </c>
      <c r="P15790" t="s">
        <v>243</v>
      </c>
      <c r="S15790">
        <v>-23.16</v>
      </c>
      <c r="T15790">
        <v>0.2</v>
      </c>
      <c r="U15790" t="s">
        <v>2396</v>
      </c>
      <c r="V15790">
        <v>1</v>
      </c>
      <c r="W15790" t="s">
        <v>2556</v>
      </c>
    </row>
    <row r="15791" spans="1:23" x14ac:dyDescent="0.3">
      <c r="A15791">
        <v>23757</v>
      </c>
      <c r="B15791" s="15" t="s">
        <v>1890</v>
      </c>
      <c r="C15791" t="str">
        <f>_xlfn.XLOOKUP($B15791, STANDARDS!$A:$A, STANDARDS!$B:$B,,0,2)</f>
        <v>Undivided Krasnoyarka Fm; Bykov Fm</v>
      </c>
      <c r="D15791" t="s">
        <v>1057</v>
      </c>
      <c r="E15791" t="s">
        <v>2200</v>
      </c>
      <c r="J15791">
        <v>80</v>
      </c>
      <c r="K15791">
        <v>14</v>
      </c>
      <c r="L15791" t="s">
        <v>2655</v>
      </c>
      <c r="M15791" t="s">
        <v>2294</v>
      </c>
      <c r="O15791">
        <v>0.51</v>
      </c>
      <c r="P15791" t="s">
        <v>243</v>
      </c>
      <c r="S15791">
        <v>-23.54</v>
      </c>
      <c r="T15791">
        <v>0.2</v>
      </c>
      <c r="U15791" t="s">
        <v>2396</v>
      </c>
      <c r="V15791">
        <v>1</v>
      </c>
      <c r="W15791" t="s">
        <v>2556</v>
      </c>
    </row>
    <row r="15792" spans="1:23" x14ac:dyDescent="0.3">
      <c r="A15792">
        <v>23758</v>
      </c>
      <c r="B15792" s="15" t="s">
        <v>1890</v>
      </c>
      <c r="C15792" t="str">
        <f>_xlfn.XLOOKUP($B15792, STANDARDS!$A:$A, STANDARDS!$B:$B,,0,2)</f>
        <v>Undivided Krasnoyarka Fm; Bykov Fm</v>
      </c>
      <c r="D15792" t="s">
        <v>1057</v>
      </c>
      <c r="E15792" t="s">
        <v>2200</v>
      </c>
      <c r="J15792">
        <v>80</v>
      </c>
      <c r="K15792">
        <v>14</v>
      </c>
      <c r="L15792" t="s">
        <v>2655</v>
      </c>
      <c r="M15792" t="s">
        <v>2294</v>
      </c>
      <c r="O15792">
        <v>0.4</v>
      </c>
      <c r="P15792" t="s">
        <v>243</v>
      </c>
      <c r="S15792">
        <v>-23.48</v>
      </c>
      <c r="T15792">
        <v>0.2</v>
      </c>
      <c r="U15792" t="s">
        <v>2396</v>
      </c>
      <c r="V15792">
        <v>1</v>
      </c>
      <c r="W15792" t="s">
        <v>2556</v>
      </c>
    </row>
    <row r="15793" spans="1:23" x14ac:dyDescent="0.3">
      <c r="A15793">
        <v>23759</v>
      </c>
      <c r="B15793" s="15" t="s">
        <v>1890</v>
      </c>
      <c r="C15793" t="str">
        <f>_xlfn.XLOOKUP($B15793, STANDARDS!$A:$A, STANDARDS!$B:$B,,0,2)</f>
        <v>Undivided Krasnoyarka Fm; Bykov Fm</v>
      </c>
      <c r="D15793" t="s">
        <v>1057</v>
      </c>
      <c r="E15793" t="s">
        <v>2200</v>
      </c>
      <c r="J15793">
        <v>80</v>
      </c>
      <c r="K15793">
        <v>14</v>
      </c>
      <c r="L15793" t="s">
        <v>2655</v>
      </c>
      <c r="M15793" t="s">
        <v>2294</v>
      </c>
      <c r="O15793">
        <v>0.44</v>
      </c>
      <c r="P15793" t="s">
        <v>243</v>
      </c>
      <c r="S15793">
        <v>-23.8</v>
      </c>
      <c r="T15793">
        <v>0.2</v>
      </c>
      <c r="U15793" t="s">
        <v>2396</v>
      </c>
      <c r="V15793">
        <v>1</v>
      </c>
      <c r="W15793" t="s">
        <v>2556</v>
      </c>
    </row>
    <row r="15794" spans="1:23" x14ac:dyDescent="0.3">
      <c r="A15794">
        <v>23760</v>
      </c>
      <c r="B15794" s="15" t="s">
        <v>1890</v>
      </c>
      <c r="C15794" t="str">
        <f>_xlfn.XLOOKUP($B15794, STANDARDS!$A:$A, STANDARDS!$B:$B,,0,2)</f>
        <v>Undivided Krasnoyarka Fm; Bykov Fm</v>
      </c>
      <c r="D15794" t="s">
        <v>1057</v>
      </c>
      <c r="E15794" t="s">
        <v>2200</v>
      </c>
      <c r="J15794">
        <v>80</v>
      </c>
      <c r="K15794">
        <v>14</v>
      </c>
      <c r="L15794" t="s">
        <v>2655</v>
      </c>
      <c r="M15794" t="s">
        <v>2294</v>
      </c>
      <c r="O15794">
        <v>0.49</v>
      </c>
      <c r="P15794" t="s">
        <v>243</v>
      </c>
      <c r="S15794">
        <v>-24.35</v>
      </c>
      <c r="T15794">
        <v>0.2</v>
      </c>
      <c r="U15794" t="s">
        <v>2396</v>
      </c>
      <c r="V15794">
        <v>1</v>
      </c>
      <c r="W15794" t="s">
        <v>2556</v>
      </c>
    </row>
    <row r="15795" spans="1:23" x14ac:dyDescent="0.3">
      <c r="A15795">
        <v>23761</v>
      </c>
      <c r="B15795" s="15" t="s">
        <v>1890</v>
      </c>
      <c r="C15795" t="str">
        <f>_xlfn.XLOOKUP($B15795, STANDARDS!$A:$A, STANDARDS!$B:$B,,0,2)</f>
        <v>Undivided Krasnoyarka Fm; Bykov Fm</v>
      </c>
      <c r="D15795" t="s">
        <v>1057</v>
      </c>
      <c r="E15795" t="s">
        <v>2200</v>
      </c>
      <c r="J15795">
        <v>80</v>
      </c>
      <c r="K15795">
        <v>14</v>
      </c>
      <c r="L15795" t="s">
        <v>2655</v>
      </c>
      <c r="M15795" t="s">
        <v>2294</v>
      </c>
      <c r="O15795">
        <v>0.33</v>
      </c>
      <c r="P15795" t="s">
        <v>243</v>
      </c>
      <c r="S15795">
        <v>-24.18</v>
      </c>
      <c r="T15795">
        <v>0.2</v>
      </c>
      <c r="U15795" t="s">
        <v>2396</v>
      </c>
      <c r="V15795">
        <v>1</v>
      </c>
      <c r="W15795" t="s">
        <v>2556</v>
      </c>
    </row>
    <row r="15796" spans="1:23" x14ac:dyDescent="0.3">
      <c r="A15796">
        <v>23762</v>
      </c>
      <c r="B15796" s="15" t="s">
        <v>1890</v>
      </c>
      <c r="C15796" t="str">
        <f>_xlfn.XLOOKUP($B15796, STANDARDS!$A:$A, STANDARDS!$B:$B,,0,2)</f>
        <v>Undivided Krasnoyarka Fm; Bykov Fm</v>
      </c>
      <c r="D15796" t="s">
        <v>1057</v>
      </c>
      <c r="E15796" t="s">
        <v>2200</v>
      </c>
      <c r="J15796">
        <v>80</v>
      </c>
      <c r="K15796">
        <v>14</v>
      </c>
      <c r="L15796" t="s">
        <v>2655</v>
      </c>
      <c r="M15796" t="s">
        <v>2294</v>
      </c>
      <c r="O15796">
        <v>0.34</v>
      </c>
      <c r="P15796" t="s">
        <v>243</v>
      </c>
      <c r="S15796">
        <v>-24.24</v>
      </c>
      <c r="T15796">
        <v>0.2</v>
      </c>
      <c r="U15796" t="s">
        <v>2396</v>
      </c>
      <c r="V15796">
        <v>1</v>
      </c>
      <c r="W15796" t="s">
        <v>2556</v>
      </c>
    </row>
    <row r="15797" spans="1:23" x14ac:dyDescent="0.3">
      <c r="A15797">
        <v>23763</v>
      </c>
      <c r="B15797" s="15" t="s">
        <v>1890</v>
      </c>
      <c r="C15797" t="str">
        <f>_xlfn.XLOOKUP($B15797, STANDARDS!$A:$A, STANDARDS!$B:$B,,0,2)</f>
        <v>Undivided Krasnoyarka Fm; Bykov Fm</v>
      </c>
      <c r="D15797" t="s">
        <v>1057</v>
      </c>
      <c r="E15797" t="s">
        <v>2200</v>
      </c>
      <c r="J15797">
        <v>80</v>
      </c>
      <c r="K15797">
        <v>14</v>
      </c>
      <c r="L15797" t="s">
        <v>2655</v>
      </c>
      <c r="M15797" t="s">
        <v>2294</v>
      </c>
      <c r="O15797">
        <v>0.51</v>
      </c>
      <c r="P15797" t="s">
        <v>243</v>
      </c>
      <c r="S15797">
        <v>-24.59</v>
      </c>
      <c r="T15797">
        <v>0.2</v>
      </c>
      <c r="U15797" t="s">
        <v>2396</v>
      </c>
      <c r="V15797">
        <v>1</v>
      </c>
      <c r="W15797" t="s">
        <v>2556</v>
      </c>
    </row>
    <row r="15798" spans="1:23" x14ac:dyDescent="0.3">
      <c r="A15798">
        <v>23764</v>
      </c>
      <c r="B15798" s="15" t="s">
        <v>1890</v>
      </c>
      <c r="C15798" t="str">
        <f>_xlfn.XLOOKUP($B15798, STANDARDS!$A:$A, STANDARDS!$B:$B,,0,2)</f>
        <v>Undivided Krasnoyarka Fm; Bykov Fm</v>
      </c>
      <c r="D15798" t="s">
        <v>1057</v>
      </c>
      <c r="E15798" t="s">
        <v>2200</v>
      </c>
      <c r="J15798">
        <v>80</v>
      </c>
      <c r="K15798">
        <v>14</v>
      </c>
      <c r="L15798" t="s">
        <v>2655</v>
      </c>
      <c r="M15798" t="s">
        <v>2294</v>
      </c>
      <c r="O15798">
        <v>0.44</v>
      </c>
      <c r="P15798" t="s">
        <v>243</v>
      </c>
      <c r="S15798">
        <v>-24.57</v>
      </c>
      <c r="T15798">
        <v>0.2</v>
      </c>
      <c r="U15798" t="s">
        <v>2396</v>
      </c>
      <c r="V15798">
        <v>1</v>
      </c>
      <c r="W15798" t="s">
        <v>2556</v>
      </c>
    </row>
    <row r="15799" spans="1:23" x14ac:dyDescent="0.3">
      <c r="A15799">
        <v>23765</v>
      </c>
      <c r="B15799" s="15" t="s">
        <v>1890</v>
      </c>
      <c r="C15799" t="str">
        <f>_xlfn.XLOOKUP($B15799, STANDARDS!$A:$A, STANDARDS!$B:$B,,0,2)</f>
        <v>Undivided Krasnoyarka Fm; Bykov Fm</v>
      </c>
      <c r="D15799" t="s">
        <v>1057</v>
      </c>
      <c r="E15799" t="s">
        <v>2200</v>
      </c>
      <c r="J15799">
        <v>80</v>
      </c>
      <c r="K15799">
        <v>14</v>
      </c>
      <c r="L15799" t="s">
        <v>2655</v>
      </c>
      <c r="M15799" t="s">
        <v>2294</v>
      </c>
      <c r="O15799">
        <v>0.43</v>
      </c>
      <c r="P15799" t="s">
        <v>243</v>
      </c>
      <c r="S15799">
        <v>-24.02</v>
      </c>
      <c r="T15799">
        <v>0.2</v>
      </c>
      <c r="U15799" t="s">
        <v>2396</v>
      </c>
      <c r="V15799">
        <v>1</v>
      </c>
      <c r="W15799" t="s">
        <v>2556</v>
      </c>
    </row>
    <row r="15800" spans="1:23" x14ac:dyDescent="0.3">
      <c r="A15800">
        <v>23766</v>
      </c>
      <c r="B15800" s="15" t="s">
        <v>1890</v>
      </c>
      <c r="C15800" t="str">
        <f>_xlfn.XLOOKUP($B15800, STANDARDS!$A:$A, STANDARDS!$B:$B,,0,2)</f>
        <v>Undivided Krasnoyarka Fm; Bykov Fm</v>
      </c>
      <c r="D15800" t="s">
        <v>1057</v>
      </c>
      <c r="E15800" t="s">
        <v>2200</v>
      </c>
      <c r="J15800">
        <v>80</v>
      </c>
      <c r="K15800">
        <v>14</v>
      </c>
      <c r="L15800" t="s">
        <v>2655</v>
      </c>
      <c r="M15800" t="s">
        <v>2294</v>
      </c>
      <c r="O15800">
        <v>0.49</v>
      </c>
      <c r="P15800" t="s">
        <v>243</v>
      </c>
      <c r="S15800">
        <v>-24.7</v>
      </c>
      <c r="T15800">
        <v>0.2</v>
      </c>
      <c r="U15800" t="s">
        <v>2396</v>
      </c>
      <c r="V15800">
        <v>1</v>
      </c>
      <c r="W15800" t="s">
        <v>2556</v>
      </c>
    </row>
    <row r="15801" spans="1:23" x14ac:dyDescent="0.3">
      <c r="A15801">
        <v>23767</v>
      </c>
      <c r="B15801" s="15" t="s">
        <v>1890</v>
      </c>
      <c r="C15801" t="str">
        <f>_xlfn.XLOOKUP($B15801, STANDARDS!$A:$A, STANDARDS!$B:$B,,0,2)</f>
        <v>Undivided Krasnoyarka Fm; Bykov Fm</v>
      </c>
      <c r="D15801" t="s">
        <v>1057</v>
      </c>
      <c r="E15801" t="s">
        <v>2200</v>
      </c>
      <c r="J15801">
        <v>80</v>
      </c>
      <c r="K15801">
        <v>14</v>
      </c>
      <c r="L15801" t="s">
        <v>2655</v>
      </c>
      <c r="M15801" t="s">
        <v>2294</v>
      </c>
      <c r="O15801">
        <v>0.64</v>
      </c>
      <c r="P15801" t="s">
        <v>243</v>
      </c>
      <c r="S15801">
        <v>-24.56</v>
      </c>
      <c r="T15801">
        <v>0.2</v>
      </c>
      <c r="U15801" t="s">
        <v>2396</v>
      </c>
      <c r="V15801">
        <v>1</v>
      </c>
      <c r="W15801" t="s">
        <v>2556</v>
      </c>
    </row>
    <row r="15802" spans="1:23" x14ac:dyDescent="0.3">
      <c r="A15802">
        <v>23768</v>
      </c>
      <c r="B15802" s="15" t="s">
        <v>1890</v>
      </c>
      <c r="C15802" t="str">
        <f>_xlfn.XLOOKUP($B15802, STANDARDS!$A:$A, STANDARDS!$B:$B,,0,2)</f>
        <v>Undivided Krasnoyarka Fm; Bykov Fm</v>
      </c>
      <c r="D15802" t="s">
        <v>1057</v>
      </c>
      <c r="E15802" t="s">
        <v>2200</v>
      </c>
      <c r="J15802">
        <v>80</v>
      </c>
      <c r="K15802">
        <v>14</v>
      </c>
      <c r="L15802" t="s">
        <v>2655</v>
      </c>
      <c r="M15802" t="s">
        <v>2294</v>
      </c>
      <c r="O15802">
        <v>0.61</v>
      </c>
      <c r="P15802" t="s">
        <v>243</v>
      </c>
      <c r="S15802">
        <v>-24.78</v>
      </c>
      <c r="T15802">
        <v>0.2</v>
      </c>
      <c r="U15802" t="s">
        <v>2396</v>
      </c>
      <c r="V15802">
        <v>1</v>
      </c>
      <c r="W15802" t="s">
        <v>2556</v>
      </c>
    </row>
    <row r="15803" spans="1:23" x14ac:dyDescent="0.3">
      <c r="A15803">
        <v>23769</v>
      </c>
      <c r="B15803" s="15" t="s">
        <v>1890</v>
      </c>
      <c r="C15803" t="str">
        <f>_xlfn.XLOOKUP($B15803, STANDARDS!$A:$A, STANDARDS!$B:$B,,0,2)</f>
        <v>Undivided Krasnoyarka Fm; Bykov Fm</v>
      </c>
      <c r="D15803" t="s">
        <v>1057</v>
      </c>
      <c r="E15803" t="s">
        <v>2200</v>
      </c>
      <c r="J15803">
        <v>80</v>
      </c>
      <c r="K15803">
        <v>14</v>
      </c>
      <c r="L15803" t="s">
        <v>2655</v>
      </c>
      <c r="M15803" t="s">
        <v>2294</v>
      </c>
      <c r="O15803">
        <v>0.44</v>
      </c>
      <c r="P15803" t="s">
        <v>243</v>
      </c>
      <c r="S15803">
        <v>-24.53</v>
      </c>
      <c r="T15803">
        <v>0.2</v>
      </c>
      <c r="U15803" t="s">
        <v>2396</v>
      </c>
      <c r="V15803">
        <v>1</v>
      </c>
      <c r="W15803" t="s">
        <v>2556</v>
      </c>
    </row>
    <row r="15804" spans="1:23" x14ac:dyDescent="0.3">
      <c r="A15804">
        <v>23770</v>
      </c>
      <c r="B15804" s="15" t="s">
        <v>1890</v>
      </c>
      <c r="C15804" t="str">
        <f>_xlfn.XLOOKUP($B15804, STANDARDS!$A:$A, STANDARDS!$B:$B,,0,2)</f>
        <v>Undivided Krasnoyarka Fm; Bykov Fm</v>
      </c>
      <c r="D15804" t="s">
        <v>1057</v>
      </c>
      <c r="E15804" t="s">
        <v>2200</v>
      </c>
      <c r="J15804">
        <v>80</v>
      </c>
      <c r="K15804">
        <v>14</v>
      </c>
      <c r="L15804" t="s">
        <v>2655</v>
      </c>
      <c r="M15804" t="s">
        <v>2294</v>
      </c>
      <c r="O15804">
        <v>0.46</v>
      </c>
      <c r="P15804" t="s">
        <v>243</v>
      </c>
      <c r="S15804">
        <v>-24.84</v>
      </c>
      <c r="T15804">
        <v>0.2</v>
      </c>
      <c r="U15804" t="s">
        <v>2396</v>
      </c>
      <c r="V15804">
        <v>1</v>
      </c>
      <c r="W15804" t="s">
        <v>2556</v>
      </c>
    </row>
    <row r="15805" spans="1:23" x14ac:dyDescent="0.3">
      <c r="A15805">
        <v>23771</v>
      </c>
      <c r="B15805" s="15" t="s">
        <v>1890</v>
      </c>
      <c r="C15805" t="str">
        <f>_xlfn.XLOOKUP($B15805, STANDARDS!$A:$A, STANDARDS!$B:$B,,0,2)</f>
        <v>Undivided Krasnoyarka Fm; Bykov Fm</v>
      </c>
      <c r="D15805" t="s">
        <v>1057</v>
      </c>
      <c r="E15805" t="s">
        <v>2200</v>
      </c>
      <c r="J15805">
        <v>80</v>
      </c>
      <c r="K15805">
        <v>14</v>
      </c>
      <c r="L15805" t="s">
        <v>2655</v>
      </c>
      <c r="M15805" t="s">
        <v>2294</v>
      </c>
      <c r="O15805">
        <v>0.56000000000000005</v>
      </c>
      <c r="P15805" t="s">
        <v>243</v>
      </c>
      <c r="S15805">
        <v>-24.76</v>
      </c>
      <c r="T15805">
        <v>0.2</v>
      </c>
      <c r="U15805" t="s">
        <v>2396</v>
      </c>
      <c r="V15805">
        <v>1</v>
      </c>
      <c r="W15805" t="s">
        <v>2556</v>
      </c>
    </row>
    <row r="15806" spans="1:23" x14ac:dyDescent="0.3">
      <c r="A15806">
        <v>23772</v>
      </c>
      <c r="B15806" s="15" t="s">
        <v>1890</v>
      </c>
      <c r="C15806" t="str">
        <f>_xlfn.XLOOKUP($B15806, STANDARDS!$A:$A, STANDARDS!$B:$B,,0,2)</f>
        <v>Undivided Krasnoyarka Fm; Bykov Fm</v>
      </c>
      <c r="D15806" t="s">
        <v>1057</v>
      </c>
      <c r="E15806" t="s">
        <v>2200</v>
      </c>
      <c r="J15806">
        <v>80</v>
      </c>
      <c r="K15806">
        <v>14</v>
      </c>
      <c r="L15806" t="s">
        <v>2655</v>
      </c>
      <c r="M15806" t="s">
        <v>2294</v>
      </c>
      <c r="O15806">
        <v>0.48</v>
      </c>
      <c r="P15806" t="s">
        <v>243</v>
      </c>
      <c r="S15806">
        <v>-24.28</v>
      </c>
      <c r="T15806">
        <v>0.2</v>
      </c>
      <c r="U15806" t="s">
        <v>2396</v>
      </c>
      <c r="V15806">
        <v>1</v>
      </c>
      <c r="W15806" t="s">
        <v>2556</v>
      </c>
    </row>
    <row r="15807" spans="1:23" x14ac:dyDescent="0.3">
      <c r="A15807">
        <v>23773</v>
      </c>
      <c r="B15807" s="15" t="s">
        <v>1890</v>
      </c>
      <c r="C15807" t="str">
        <f>_xlfn.XLOOKUP($B15807, STANDARDS!$A:$A, STANDARDS!$B:$B,,0,2)</f>
        <v>Undivided Krasnoyarka Fm; Bykov Fm</v>
      </c>
      <c r="D15807" t="s">
        <v>1057</v>
      </c>
      <c r="E15807" t="s">
        <v>2200</v>
      </c>
      <c r="J15807">
        <v>80</v>
      </c>
      <c r="K15807">
        <v>14</v>
      </c>
      <c r="L15807" t="s">
        <v>2655</v>
      </c>
      <c r="M15807" t="s">
        <v>2294</v>
      </c>
      <c r="O15807">
        <v>0.45</v>
      </c>
      <c r="P15807" t="s">
        <v>243</v>
      </c>
      <c r="S15807">
        <v>-24.39</v>
      </c>
      <c r="T15807">
        <v>0.2</v>
      </c>
      <c r="U15807" t="s">
        <v>2396</v>
      </c>
      <c r="V15807">
        <v>1</v>
      </c>
      <c r="W15807" t="s">
        <v>2556</v>
      </c>
    </row>
    <row r="15808" spans="1:23" x14ac:dyDescent="0.3">
      <c r="A15808">
        <v>23774</v>
      </c>
      <c r="B15808" s="15" t="s">
        <v>1890</v>
      </c>
      <c r="C15808" t="str">
        <f>_xlfn.XLOOKUP($B15808, STANDARDS!$A:$A, STANDARDS!$B:$B,,0,2)</f>
        <v>Undivided Krasnoyarka Fm; Bykov Fm</v>
      </c>
      <c r="D15808" t="s">
        <v>1057</v>
      </c>
      <c r="E15808" t="s">
        <v>2200</v>
      </c>
      <c r="J15808">
        <v>80</v>
      </c>
      <c r="K15808">
        <v>14</v>
      </c>
      <c r="L15808" t="s">
        <v>2655</v>
      </c>
      <c r="M15808" t="s">
        <v>2294</v>
      </c>
      <c r="O15808">
        <v>0.65</v>
      </c>
      <c r="P15808" t="s">
        <v>243</v>
      </c>
      <c r="S15808">
        <v>-24.26</v>
      </c>
      <c r="T15808">
        <v>0.2</v>
      </c>
      <c r="U15808" t="s">
        <v>2396</v>
      </c>
      <c r="V15808">
        <v>1</v>
      </c>
      <c r="W15808" t="s">
        <v>2556</v>
      </c>
    </row>
    <row r="15809" spans="1:23" x14ac:dyDescent="0.3">
      <c r="A15809">
        <v>23775</v>
      </c>
      <c r="B15809" s="15" t="s">
        <v>1890</v>
      </c>
      <c r="C15809" t="str">
        <f>_xlfn.XLOOKUP($B15809, STANDARDS!$A:$A, STANDARDS!$B:$B,,0,2)</f>
        <v>Undivided Krasnoyarka Fm; Bykov Fm</v>
      </c>
      <c r="D15809" t="s">
        <v>1057</v>
      </c>
      <c r="E15809" t="s">
        <v>2200</v>
      </c>
      <c r="J15809">
        <v>80</v>
      </c>
      <c r="K15809">
        <v>14</v>
      </c>
      <c r="L15809" t="s">
        <v>2655</v>
      </c>
      <c r="M15809" t="s">
        <v>2294</v>
      </c>
      <c r="O15809">
        <v>0.67</v>
      </c>
      <c r="P15809" t="s">
        <v>243</v>
      </c>
      <c r="S15809">
        <v>-24.13</v>
      </c>
      <c r="T15809">
        <v>0.2</v>
      </c>
      <c r="U15809" t="s">
        <v>2396</v>
      </c>
      <c r="V15809">
        <v>1</v>
      </c>
      <c r="W15809" t="s">
        <v>2556</v>
      </c>
    </row>
    <row r="15810" spans="1:23" x14ac:dyDescent="0.3">
      <c r="A15810">
        <v>23776</v>
      </c>
      <c r="B15810" s="15" t="s">
        <v>1890</v>
      </c>
      <c r="C15810" t="str">
        <f>_xlfn.XLOOKUP($B15810, STANDARDS!$A:$A, STANDARDS!$B:$B,,0,2)</f>
        <v>Undivided Krasnoyarka Fm; Bykov Fm</v>
      </c>
      <c r="D15810" t="s">
        <v>1057</v>
      </c>
      <c r="E15810" t="s">
        <v>2200</v>
      </c>
      <c r="J15810">
        <v>80</v>
      </c>
      <c r="K15810">
        <v>14</v>
      </c>
      <c r="L15810" t="s">
        <v>2655</v>
      </c>
      <c r="M15810" t="s">
        <v>2294</v>
      </c>
      <c r="O15810">
        <v>0.59</v>
      </c>
      <c r="P15810" t="s">
        <v>243</v>
      </c>
      <c r="S15810">
        <v>-24.07</v>
      </c>
      <c r="T15810">
        <v>0.2</v>
      </c>
      <c r="U15810" t="s">
        <v>2396</v>
      </c>
      <c r="V15810">
        <v>1</v>
      </c>
      <c r="W15810" t="s">
        <v>2556</v>
      </c>
    </row>
    <row r="15811" spans="1:23" x14ac:dyDescent="0.3">
      <c r="A15811">
        <v>23777</v>
      </c>
      <c r="B15811" s="15" t="s">
        <v>1890</v>
      </c>
      <c r="C15811" t="str">
        <f>_xlfn.XLOOKUP($B15811, STANDARDS!$A:$A, STANDARDS!$B:$B,,0,2)</f>
        <v>Undivided Krasnoyarka Fm; Bykov Fm</v>
      </c>
      <c r="D15811" t="s">
        <v>1057</v>
      </c>
      <c r="E15811" t="s">
        <v>2200</v>
      </c>
      <c r="J15811">
        <v>80</v>
      </c>
      <c r="K15811">
        <v>14</v>
      </c>
      <c r="L15811" t="s">
        <v>2655</v>
      </c>
      <c r="M15811" t="s">
        <v>2294</v>
      </c>
      <c r="O15811">
        <v>0.57999999999999996</v>
      </c>
      <c r="P15811" t="s">
        <v>243</v>
      </c>
      <c r="S15811">
        <v>-24.18</v>
      </c>
      <c r="T15811">
        <v>0.2</v>
      </c>
      <c r="U15811" t="s">
        <v>2396</v>
      </c>
      <c r="V15811">
        <v>1</v>
      </c>
      <c r="W15811" t="s">
        <v>2556</v>
      </c>
    </row>
    <row r="15812" spans="1:23" x14ac:dyDescent="0.3">
      <c r="A15812">
        <v>23778</v>
      </c>
      <c r="B15812" s="15" t="s">
        <v>1890</v>
      </c>
      <c r="C15812" t="str">
        <f>_xlfn.XLOOKUP($B15812, STANDARDS!$A:$A, STANDARDS!$B:$B,,0,2)</f>
        <v>Undivided Krasnoyarka Fm; Bykov Fm</v>
      </c>
      <c r="D15812" t="s">
        <v>1057</v>
      </c>
      <c r="E15812" t="s">
        <v>2200</v>
      </c>
      <c r="J15812">
        <v>80</v>
      </c>
      <c r="K15812">
        <v>14</v>
      </c>
      <c r="L15812" t="s">
        <v>2655</v>
      </c>
      <c r="M15812" t="s">
        <v>2294</v>
      </c>
      <c r="O15812">
        <v>0.63</v>
      </c>
      <c r="P15812" t="s">
        <v>243</v>
      </c>
      <c r="S15812">
        <v>-23.92</v>
      </c>
      <c r="T15812">
        <v>0.2</v>
      </c>
      <c r="U15812" t="s">
        <v>2396</v>
      </c>
      <c r="V15812">
        <v>1</v>
      </c>
      <c r="W15812" t="s">
        <v>2556</v>
      </c>
    </row>
    <row r="15813" spans="1:23" x14ac:dyDescent="0.3">
      <c r="A15813">
        <v>23779</v>
      </c>
      <c r="B15813" s="15" t="s">
        <v>1890</v>
      </c>
      <c r="C15813" t="str">
        <f>_xlfn.XLOOKUP($B15813, STANDARDS!$A:$A, STANDARDS!$B:$B,,0,2)</f>
        <v>Undivided Krasnoyarka Fm; Bykov Fm</v>
      </c>
      <c r="D15813" t="s">
        <v>1057</v>
      </c>
      <c r="E15813" t="s">
        <v>2200</v>
      </c>
      <c r="J15813">
        <v>80</v>
      </c>
      <c r="K15813">
        <v>14</v>
      </c>
      <c r="L15813" t="s">
        <v>2655</v>
      </c>
      <c r="M15813" t="s">
        <v>2294</v>
      </c>
      <c r="O15813">
        <v>0.68</v>
      </c>
      <c r="P15813" t="s">
        <v>243</v>
      </c>
      <c r="S15813">
        <v>-24.7</v>
      </c>
      <c r="T15813">
        <v>0.2</v>
      </c>
      <c r="U15813" t="s">
        <v>2396</v>
      </c>
      <c r="V15813">
        <v>1</v>
      </c>
      <c r="W15813" t="s">
        <v>2556</v>
      </c>
    </row>
    <row r="15814" spans="1:23" x14ac:dyDescent="0.3">
      <c r="A15814">
        <v>23780</v>
      </c>
      <c r="B15814" s="15" t="s">
        <v>1890</v>
      </c>
      <c r="C15814" t="str">
        <f>_xlfn.XLOOKUP($B15814, STANDARDS!$A:$A, STANDARDS!$B:$B,,0,2)</f>
        <v>Undivided Krasnoyarka Fm; Bykov Fm</v>
      </c>
      <c r="D15814" t="s">
        <v>1057</v>
      </c>
      <c r="E15814" t="s">
        <v>2200</v>
      </c>
      <c r="J15814">
        <v>80</v>
      </c>
      <c r="K15814">
        <v>14</v>
      </c>
      <c r="L15814" t="s">
        <v>2655</v>
      </c>
      <c r="M15814" t="s">
        <v>2294</v>
      </c>
      <c r="O15814">
        <v>0.59</v>
      </c>
      <c r="P15814" t="s">
        <v>243</v>
      </c>
      <c r="S15814">
        <v>-23.92</v>
      </c>
      <c r="T15814">
        <v>0.2</v>
      </c>
      <c r="U15814" t="s">
        <v>2396</v>
      </c>
      <c r="V15814">
        <v>1</v>
      </c>
      <c r="W15814" t="s">
        <v>2556</v>
      </c>
    </row>
    <row r="15815" spans="1:23" x14ac:dyDescent="0.3">
      <c r="A15815">
        <v>23781</v>
      </c>
      <c r="B15815" s="15" t="s">
        <v>1890</v>
      </c>
      <c r="C15815" t="str">
        <f>_xlfn.XLOOKUP($B15815, STANDARDS!$A:$A, STANDARDS!$B:$B,,0,2)</f>
        <v>Undivided Krasnoyarka Fm; Bykov Fm</v>
      </c>
      <c r="D15815" t="s">
        <v>1057</v>
      </c>
      <c r="E15815" t="s">
        <v>2200</v>
      </c>
      <c r="J15815">
        <v>80</v>
      </c>
      <c r="K15815">
        <v>14</v>
      </c>
      <c r="L15815" t="s">
        <v>2655</v>
      </c>
      <c r="M15815" t="s">
        <v>2294</v>
      </c>
      <c r="O15815">
        <v>0.55000000000000004</v>
      </c>
      <c r="P15815" t="s">
        <v>243</v>
      </c>
      <c r="S15815">
        <v>-24.23</v>
      </c>
      <c r="T15815">
        <v>0.2</v>
      </c>
      <c r="U15815" t="s">
        <v>2396</v>
      </c>
      <c r="V15815">
        <v>1</v>
      </c>
      <c r="W15815" t="s">
        <v>2556</v>
      </c>
    </row>
    <row r="15816" spans="1:23" x14ac:dyDescent="0.3">
      <c r="A15816">
        <v>23782</v>
      </c>
      <c r="B15816" s="15" t="s">
        <v>1890</v>
      </c>
      <c r="C15816" t="str">
        <f>_xlfn.XLOOKUP($B15816, STANDARDS!$A:$A, STANDARDS!$B:$B,,0,2)</f>
        <v>Undivided Krasnoyarka Fm; Bykov Fm</v>
      </c>
      <c r="D15816" t="s">
        <v>1057</v>
      </c>
      <c r="E15816" t="s">
        <v>2200</v>
      </c>
      <c r="J15816">
        <v>80</v>
      </c>
      <c r="K15816">
        <v>14</v>
      </c>
      <c r="L15816" t="s">
        <v>2655</v>
      </c>
      <c r="M15816" t="s">
        <v>2294</v>
      </c>
      <c r="O15816">
        <v>0.56000000000000005</v>
      </c>
      <c r="P15816" t="s">
        <v>243</v>
      </c>
      <c r="S15816">
        <v>-23.93</v>
      </c>
      <c r="T15816">
        <v>0.2</v>
      </c>
      <c r="U15816" t="s">
        <v>2396</v>
      </c>
      <c r="V15816">
        <v>1</v>
      </c>
      <c r="W15816" t="s">
        <v>2556</v>
      </c>
    </row>
    <row r="15817" spans="1:23" x14ac:dyDescent="0.3">
      <c r="A15817">
        <v>23783</v>
      </c>
      <c r="B15817" s="15" t="s">
        <v>1890</v>
      </c>
      <c r="C15817" t="str">
        <f>_xlfn.XLOOKUP($B15817, STANDARDS!$A:$A, STANDARDS!$B:$B,,0,2)</f>
        <v>Undivided Krasnoyarka Fm; Bykov Fm</v>
      </c>
      <c r="D15817" t="s">
        <v>1057</v>
      </c>
      <c r="E15817" t="s">
        <v>2200</v>
      </c>
      <c r="J15817">
        <v>80</v>
      </c>
      <c r="K15817">
        <v>14</v>
      </c>
      <c r="L15817" t="s">
        <v>2655</v>
      </c>
      <c r="M15817" t="s">
        <v>2294</v>
      </c>
      <c r="O15817">
        <v>0.52</v>
      </c>
      <c r="P15817" t="s">
        <v>243</v>
      </c>
      <c r="S15817">
        <v>-24.11</v>
      </c>
      <c r="T15817">
        <v>0.2</v>
      </c>
      <c r="U15817" t="s">
        <v>2396</v>
      </c>
      <c r="V15817">
        <v>1</v>
      </c>
      <c r="W15817" t="s">
        <v>2556</v>
      </c>
    </row>
    <row r="15818" spans="1:23" x14ac:dyDescent="0.3">
      <c r="A15818">
        <v>23784</v>
      </c>
      <c r="B15818" s="15" t="s">
        <v>1890</v>
      </c>
      <c r="C15818" t="str">
        <f>_xlfn.XLOOKUP($B15818, STANDARDS!$A:$A, STANDARDS!$B:$B,,0,2)</f>
        <v>Undivided Krasnoyarka Fm; Bykov Fm</v>
      </c>
      <c r="D15818" t="s">
        <v>1057</v>
      </c>
      <c r="E15818" t="s">
        <v>2200</v>
      </c>
      <c r="J15818">
        <v>80</v>
      </c>
      <c r="K15818">
        <v>14</v>
      </c>
      <c r="L15818" t="s">
        <v>2655</v>
      </c>
      <c r="M15818" t="s">
        <v>2294</v>
      </c>
      <c r="O15818">
        <v>0.91</v>
      </c>
      <c r="P15818" t="s">
        <v>243</v>
      </c>
      <c r="S15818">
        <v>-24.07</v>
      </c>
      <c r="T15818">
        <v>0.2</v>
      </c>
      <c r="U15818" t="s">
        <v>2396</v>
      </c>
      <c r="V15818">
        <v>1</v>
      </c>
      <c r="W15818" t="s">
        <v>2556</v>
      </c>
    </row>
    <row r="15819" spans="1:23" x14ac:dyDescent="0.3">
      <c r="A15819">
        <v>23785</v>
      </c>
      <c r="B15819" s="15" t="s">
        <v>1890</v>
      </c>
      <c r="C15819" t="str">
        <f>_xlfn.XLOOKUP($B15819, STANDARDS!$A:$A, STANDARDS!$B:$B,,0,2)</f>
        <v>Undivided Krasnoyarka Fm; Bykov Fm</v>
      </c>
      <c r="D15819" t="s">
        <v>1057</v>
      </c>
      <c r="E15819" t="s">
        <v>2200</v>
      </c>
      <c r="J15819">
        <v>80</v>
      </c>
      <c r="K15819">
        <v>14</v>
      </c>
      <c r="L15819" t="s">
        <v>2655</v>
      </c>
      <c r="M15819" t="s">
        <v>2294</v>
      </c>
      <c r="O15819">
        <v>0.62</v>
      </c>
      <c r="P15819" t="s">
        <v>243</v>
      </c>
      <c r="S15819">
        <v>-24.18</v>
      </c>
      <c r="T15819">
        <v>0.2</v>
      </c>
      <c r="U15819" t="s">
        <v>2396</v>
      </c>
      <c r="V15819">
        <v>1</v>
      </c>
      <c r="W15819" t="s">
        <v>2556</v>
      </c>
    </row>
    <row r="15820" spans="1:23" x14ac:dyDescent="0.3">
      <c r="A15820">
        <v>23786</v>
      </c>
      <c r="B15820" s="15" t="s">
        <v>1890</v>
      </c>
      <c r="C15820" t="str">
        <f>_xlfn.XLOOKUP($B15820, STANDARDS!$A:$A, STANDARDS!$B:$B,,0,2)</f>
        <v>Undivided Krasnoyarka Fm; Bykov Fm</v>
      </c>
      <c r="D15820" t="s">
        <v>1057</v>
      </c>
      <c r="E15820" t="s">
        <v>2200</v>
      </c>
      <c r="J15820">
        <v>80</v>
      </c>
      <c r="K15820">
        <v>14</v>
      </c>
      <c r="L15820" t="s">
        <v>2655</v>
      </c>
      <c r="M15820" t="s">
        <v>2294</v>
      </c>
      <c r="O15820">
        <v>0.66</v>
      </c>
      <c r="P15820" t="s">
        <v>243</v>
      </c>
      <c r="S15820">
        <v>-24.4</v>
      </c>
      <c r="T15820">
        <v>0.2</v>
      </c>
      <c r="U15820" t="s">
        <v>2396</v>
      </c>
      <c r="V15820">
        <v>1</v>
      </c>
      <c r="W15820" t="s">
        <v>2556</v>
      </c>
    </row>
    <row r="15821" spans="1:23" x14ac:dyDescent="0.3">
      <c r="A15821">
        <v>23787</v>
      </c>
      <c r="B15821" s="15" t="s">
        <v>1890</v>
      </c>
      <c r="C15821" t="str">
        <f>_xlfn.XLOOKUP($B15821, STANDARDS!$A:$A, STANDARDS!$B:$B,,0,2)</f>
        <v>Undivided Krasnoyarka Fm; Bykov Fm</v>
      </c>
      <c r="D15821" t="s">
        <v>1057</v>
      </c>
      <c r="E15821" t="s">
        <v>2200</v>
      </c>
      <c r="J15821">
        <v>80</v>
      </c>
      <c r="K15821">
        <v>14</v>
      </c>
      <c r="L15821" t="s">
        <v>2655</v>
      </c>
      <c r="M15821" t="s">
        <v>2294</v>
      </c>
      <c r="O15821">
        <v>0.56999999999999995</v>
      </c>
      <c r="P15821" t="s">
        <v>243</v>
      </c>
      <c r="S15821">
        <v>-24.21</v>
      </c>
      <c r="T15821">
        <v>0.2</v>
      </c>
      <c r="U15821" t="s">
        <v>2396</v>
      </c>
      <c r="V15821">
        <v>1</v>
      </c>
      <c r="W15821" t="s">
        <v>2556</v>
      </c>
    </row>
    <row r="15822" spans="1:23" x14ac:dyDescent="0.3">
      <c r="A15822">
        <v>23788</v>
      </c>
      <c r="B15822" s="15" t="s">
        <v>1890</v>
      </c>
      <c r="C15822" t="str">
        <f>_xlfn.XLOOKUP($B15822, STANDARDS!$A:$A, STANDARDS!$B:$B,,0,2)</f>
        <v>Undivided Krasnoyarka Fm; Bykov Fm</v>
      </c>
      <c r="D15822" t="s">
        <v>1057</v>
      </c>
      <c r="E15822" t="s">
        <v>2200</v>
      </c>
      <c r="J15822">
        <v>80</v>
      </c>
      <c r="K15822">
        <v>14</v>
      </c>
      <c r="L15822" t="s">
        <v>2655</v>
      </c>
      <c r="M15822" t="s">
        <v>2294</v>
      </c>
      <c r="O15822">
        <v>0.51</v>
      </c>
      <c r="P15822" t="s">
        <v>243</v>
      </c>
      <c r="S15822">
        <v>-23.9</v>
      </c>
      <c r="T15822">
        <v>0.2</v>
      </c>
      <c r="U15822" t="s">
        <v>2396</v>
      </c>
      <c r="V15822">
        <v>1</v>
      </c>
      <c r="W15822" t="s">
        <v>2556</v>
      </c>
    </row>
    <row r="15823" spans="1:23" x14ac:dyDescent="0.3">
      <c r="A15823">
        <v>23789</v>
      </c>
      <c r="B15823" s="15" t="s">
        <v>1890</v>
      </c>
      <c r="C15823" t="str">
        <f>_xlfn.XLOOKUP($B15823, STANDARDS!$A:$A, STANDARDS!$B:$B,,0,2)</f>
        <v>Undivided Krasnoyarka Fm; Bykov Fm</v>
      </c>
      <c r="D15823" t="s">
        <v>1057</v>
      </c>
      <c r="E15823" t="s">
        <v>2200</v>
      </c>
      <c r="J15823">
        <v>80</v>
      </c>
      <c r="K15823">
        <v>14</v>
      </c>
      <c r="L15823" t="s">
        <v>2655</v>
      </c>
      <c r="M15823" t="s">
        <v>2294</v>
      </c>
      <c r="O15823">
        <v>0.56000000000000005</v>
      </c>
      <c r="P15823" t="s">
        <v>243</v>
      </c>
      <c r="S15823">
        <v>-23.64</v>
      </c>
      <c r="T15823">
        <v>0.2</v>
      </c>
      <c r="U15823" t="s">
        <v>2396</v>
      </c>
      <c r="V15823">
        <v>1</v>
      </c>
      <c r="W15823" t="s">
        <v>2556</v>
      </c>
    </row>
    <row r="15824" spans="1:23" x14ac:dyDescent="0.3">
      <c r="A15824">
        <v>23790</v>
      </c>
      <c r="B15824" s="15" t="s">
        <v>1890</v>
      </c>
      <c r="C15824" t="str">
        <f>_xlfn.XLOOKUP($B15824, STANDARDS!$A:$A, STANDARDS!$B:$B,,0,2)</f>
        <v>Undivided Krasnoyarka Fm; Bykov Fm</v>
      </c>
      <c r="D15824" t="s">
        <v>1057</v>
      </c>
      <c r="E15824" t="s">
        <v>2200</v>
      </c>
      <c r="J15824">
        <v>80</v>
      </c>
      <c r="K15824">
        <v>14</v>
      </c>
      <c r="L15824" t="s">
        <v>2655</v>
      </c>
      <c r="M15824" t="s">
        <v>2294</v>
      </c>
      <c r="O15824">
        <v>0.69</v>
      </c>
      <c r="P15824" t="s">
        <v>243</v>
      </c>
      <c r="S15824">
        <v>-23.63</v>
      </c>
      <c r="T15824">
        <v>0.2</v>
      </c>
      <c r="U15824" t="s">
        <v>2396</v>
      </c>
      <c r="V15824">
        <v>1</v>
      </c>
      <c r="W15824" t="s">
        <v>2556</v>
      </c>
    </row>
    <row r="15825" spans="1:23" x14ac:dyDescent="0.3">
      <c r="A15825">
        <v>23791</v>
      </c>
      <c r="B15825" s="15" t="s">
        <v>1890</v>
      </c>
      <c r="C15825" t="str">
        <f>_xlfn.XLOOKUP($B15825, STANDARDS!$A:$A, STANDARDS!$B:$B,,0,2)</f>
        <v>Undivided Krasnoyarka Fm; Bykov Fm</v>
      </c>
      <c r="D15825" t="s">
        <v>1057</v>
      </c>
      <c r="E15825" t="s">
        <v>2200</v>
      </c>
      <c r="J15825">
        <v>80</v>
      </c>
      <c r="K15825">
        <v>14</v>
      </c>
      <c r="L15825" t="s">
        <v>2655</v>
      </c>
      <c r="M15825" t="s">
        <v>2294</v>
      </c>
      <c r="O15825">
        <v>0.63</v>
      </c>
      <c r="P15825" t="s">
        <v>243</v>
      </c>
      <c r="S15825">
        <v>-23.89</v>
      </c>
      <c r="T15825">
        <v>0.2</v>
      </c>
      <c r="U15825" t="s">
        <v>2396</v>
      </c>
      <c r="V15825">
        <v>1</v>
      </c>
      <c r="W15825" t="s">
        <v>2556</v>
      </c>
    </row>
    <row r="15826" spans="1:23" x14ac:dyDescent="0.3">
      <c r="A15826">
        <v>23792</v>
      </c>
      <c r="B15826" s="15" t="s">
        <v>1890</v>
      </c>
      <c r="C15826" t="str">
        <f>_xlfn.XLOOKUP($B15826, STANDARDS!$A:$A, STANDARDS!$B:$B,,0,2)</f>
        <v>Undivided Krasnoyarka Fm; Bykov Fm</v>
      </c>
      <c r="D15826" t="s">
        <v>1057</v>
      </c>
      <c r="E15826" t="s">
        <v>2200</v>
      </c>
      <c r="J15826">
        <v>80</v>
      </c>
      <c r="K15826">
        <v>14</v>
      </c>
      <c r="L15826" t="s">
        <v>2655</v>
      </c>
      <c r="M15826" t="s">
        <v>2294</v>
      </c>
      <c r="O15826">
        <v>0.55000000000000004</v>
      </c>
      <c r="P15826" t="s">
        <v>243</v>
      </c>
      <c r="S15826">
        <v>-23.46</v>
      </c>
      <c r="T15826">
        <v>0.2</v>
      </c>
      <c r="U15826" t="s">
        <v>2396</v>
      </c>
      <c r="V15826">
        <v>1</v>
      </c>
      <c r="W15826" t="s">
        <v>2556</v>
      </c>
    </row>
    <row r="15827" spans="1:23" x14ac:dyDescent="0.3">
      <c r="A15827">
        <v>23793</v>
      </c>
      <c r="B15827" s="15" t="s">
        <v>1890</v>
      </c>
      <c r="C15827" t="str">
        <f>_xlfn.XLOOKUP($B15827, STANDARDS!$A:$A, STANDARDS!$B:$B,,0,2)</f>
        <v>Undivided Krasnoyarka Fm; Bykov Fm</v>
      </c>
      <c r="D15827" t="s">
        <v>1057</v>
      </c>
      <c r="E15827" t="s">
        <v>2200</v>
      </c>
      <c r="J15827">
        <v>80</v>
      </c>
      <c r="K15827">
        <v>14</v>
      </c>
      <c r="L15827" t="s">
        <v>2655</v>
      </c>
      <c r="M15827" t="s">
        <v>2294</v>
      </c>
      <c r="O15827">
        <v>0.76</v>
      </c>
      <c r="P15827" t="s">
        <v>243</v>
      </c>
      <c r="S15827">
        <v>-23.76</v>
      </c>
      <c r="T15827">
        <v>0.2</v>
      </c>
      <c r="U15827" t="s">
        <v>2396</v>
      </c>
      <c r="V15827">
        <v>1</v>
      </c>
      <c r="W15827" t="s">
        <v>2556</v>
      </c>
    </row>
    <row r="15828" spans="1:23" x14ac:dyDescent="0.3">
      <c r="A15828">
        <v>23794</v>
      </c>
      <c r="B15828" s="15" t="s">
        <v>1890</v>
      </c>
      <c r="C15828" t="str">
        <f>_xlfn.XLOOKUP($B15828, STANDARDS!$A:$A, STANDARDS!$B:$B,,0,2)</f>
        <v>Undivided Krasnoyarka Fm; Bykov Fm</v>
      </c>
      <c r="D15828" t="s">
        <v>1057</v>
      </c>
      <c r="E15828" t="s">
        <v>2200</v>
      </c>
      <c r="J15828">
        <v>80</v>
      </c>
      <c r="K15828">
        <v>14</v>
      </c>
      <c r="L15828" t="s">
        <v>2655</v>
      </c>
      <c r="M15828" t="s">
        <v>2294</v>
      </c>
      <c r="O15828">
        <v>0.59</v>
      </c>
      <c r="P15828" t="s">
        <v>243</v>
      </c>
      <c r="S15828">
        <v>-23.78</v>
      </c>
      <c r="T15828">
        <v>0.2</v>
      </c>
      <c r="U15828" t="s">
        <v>2396</v>
      </c>
      <c r="V15828">
        <v>1</v>
      </c>
      <c r="W15828" t="s">
        <v>2556</v>
      </c>
    </row>
    <row r="15829" spans="1:23" x14ac:dyDescent="0.3">
      <c r="A15829">
        <v>23795</v>
      </c>
      <c r="B15829" s="15" t="s">
        <v>1890</v>
      </c>
      <c r="C15829" t="str">
        <f>_xlfn.XLOOKUP($B15829, STANDARDS!$A:$A, STANDARDS!$B:$B,,0,2)</f>
        <v>Undivided Krasnoyarka Fm; Bykov Fm</v>
      </c>
      <c r="D15829" t="s">
        <v>1057</v>
      </c>
      <c r="E15829" t="s">
        <v>2200</v>
      </c>
      <c r="J15829">
        <v>80</v>
      </c>
      <c r="K15829">
        <v>14</v>
      </c>
      <c r="L15829" t="s">
        <v>2655</v>
      </c>
      <c r="M15829" t="s">
        <v>2294</v>
      </c>
      <c r="O15829">
        <v>0.65</v>
      </c>
      <c r="P15829" t="s">
        <v>243</v>
      </c>
      <c r="S15829">
        <v>-23.71</v>
      </c>
      <c r="T15829">
        <v>0.2</v>
      </c>
      <c r="U15829" t="s">
        <v>2396</v>
      </c>
      <c r="V15829">
        <v>1</v>
      </c>
      <c r="W15829" t="s">
        <v>2556</v>
      </c>
    </row>
    <row r="15830" spans="1:23" x14ac:dyDescent="0.3">
      <c r="A15830">
        <v>23796</v>
      </c>
      <c r="B15830" s="15" t="s">
        <v>1890</v>
      </c>
      <c r="C15830" t="str">
        <f>_xlfn.XLOOKUP($B15830, STANDARDS!$A:$A, STANDARDS!$B:$B,,0,2)</f>
        <v>Undivided Krasnoyarka Fm; Bykov Fm</v>
      </c>
      <c r="D15830" t="s">
        <v>1057</v>
      </c>
      <c r="E15830" t="s">
        <v>2200</v>
      </c>
      <c r="J15830">
        <v>80</v>
      </c>
      <c r="K15830">
        <v>14</v>
      </c>
      <c r="L15830" t="s">
        <v>2655</v>
      </c>
      <c r="M15830" t="s">
        <v>2294</v>
      </c>
      <c r="O15830">
        <v>0.81</v>
      </c>
      <c r="P15830" t="s">
        <v>243</v>
      </c>
      <c r="S15830">
        <v>-23.94</v>
      </c>
      <c r="T15830">
        <v>0.2</v>
      </c>
      <c r="U15830" t="s">
        <v>2396</v>
      </c>
      <c r="V15830">
        <v>1</v>
      </c>
      <c r="W15830" t="s">
        <v>2556</v>
      </c>
    </row>
    <row r="15831" spans="1:23" x14ac:dyDescent="0.3">
      <c r="A15831">
        <v>23798</v>
      </c>
      <c r="B15831" s="15" t="s">
        <v>1890</v>
      </c>
      <c r="C15831" t="str">
        <f>_xlfn.XLOOKUP($B15831, STANDARDS!$A:$A, STANDARDS!$B:$B,,0,2)</f>
        <v>Undivided Krasnoyarka Fm; Bykov Fm</v>
      </c>
      <c r="D15831" t="s">
        <v>1057</v>
      </c>
      <c r="E15831" t="s">
        <v>2200</v>
      </c>
      <c r="J15831">
        <v>80</v>
      </c>
      <c r="K15831">
        <v>14</v>
      </c>
      <c r="L15831" t="s">
        <v>2655</v>
      </c>
      <c r="M15831" t="s">
        <v>2294</v>
      </c>
      <c r="O15831">
        <v>0.46</v>
      </c>
      <c r="P15831" t="s">
        <v>243</v>
      </c>
      <c r="S15831">
        <v>-25.15</v>
      </c>
      <c r="T15831">
        <v>0.2</v>
      </c>
      <c r="U15831" t="s">
        <v>2396</v>
      </c>
      <c r="V15831">
        <v>1</v>
      </c>
      <c r="W15831" t="s">
        <v>2556</v>
      </c>
    </row>
    <row r="15832" spans="1:23" x14ac:dyDescent="0.3">
      <c r="A15832">
        <v>23799</v>
      </c>
      <c r="B15832" s="15" t="s">
        <v>1890</v>
      </c>
      <c r="C15832" t="str">
        <f>_xlfn.XLOOKUP($B15832, STANDARDS!$A:$A, STANDARDS!$B:$B,,0,2)</f>
        <v>Undivided Krasnoyarka Fm; Bykov Fm</v>
      </c>
      <c r="D15832" t="s">
        <v>1057</v>
      </c>
      <c r="E15832" t="s">
        <v>2200</v>
      </c>
      <c r="J15832">
        <v>80</v>
      </c>
      <c r="K15832">
        <v>14</v>
      </c>
      <c r="L15832" t="s">
        <v>2655</v>
      </c>
      <c r="M15832" t="s">
        <v>2294</v>
      </c>
      <c r="O15832">
        <v>0.27</v>
      </c>
      <c r="P15832" t="s">
        <v>243</v>
      </c>
      <c r="S15832">
        <v>-24.99</v>
      </c>
      <c r="T15832">
        <v>0.2</v>
      </c>
      <c r="U15832" t="s">
        <v>2396</v>
      </c>
      <c r="V15832">
        <v>1</v>
      </c>
      <c r="W15832" t="s">
        <v>2556</v>
      </c>
    </row>
    <row r="15833" spans="1:23" x14ac:dyDescent="0.3">
      <c r="A15833">
        <v>23800</v>
      </c>
      <c r="B15833" s="15" t="s">
        <v>1890</v>
      </c>
      <c r="C15833" t="str">
        <f>_xlfn.XLOOKUP($B15833, STANDARDS!$A:$A, STANDARDS!$B:$B,,0,2)</f>
        <v>Undivided Krasnoyarka Fm; Bykov Fm</v>
      </c>
      <c r="D15833" t="s">
        <v>1057</v>
      </c>
      <c r="E15833" t="s">
        <v>2200</v>
      </c>
      <c r="J15833">
        <v>80</v>
      </c>
      <c r="K15833">
        <v>14</v>
      </c>
      <c r="L15833" t="s">
        <v>2655</v>
      </c>
      <c r="M15833" t="s">
        <v>2294</v>
      </c>
      <c r="O15833">
        <v>0.12</v>
      </c>
      <c r="P15833" t="s">
        <v>243</v>
      </c>
      <c r="S15833">
        <v>-25.6</v>
      </c>
      <c r="T15833">
        <v>0.2</v>
      </c>
      <c r="U15833" t="s">
        <v>2396</v>
      </c>
      <c r="V15833">
        <v>1</v>
      </c>
      <c r="W15833" t="s">
        <v>2556</v>
      </c>
    </row>
    <row r="15834" spans="1:23" x14ac:dyDescent="0.3">
      <c r="A15834">
        <v>23801</v>
      </c>
      <c r="B15834" s="15" t="s">
        <v>1890</v>
      </c>
      <c r="C15834" t="str">
        <f>_xlfn.XLOOKUP($B15834, STANDARDS!$A:$A, STANDARDS!$B:$B,,0,2)</f>
        <v>Undivided Krasnoyarka Fm; Bykov Fm</v>
      </c>
      <c r="D15834" t="s">
        <v>1057</v>
      </c>
      <c r="E15834" t="s">
        <v>2200</v>
      </c>
      <c r="J15834">
        <v>80</v>
      </c>
      <c r="K15834">
        <v>14</v>
      </c>
      <c r="L15834" t="s">
        <v>2655</v>
      </c>
      <c r="M15834" t="s">
        <v>2294</v>
      </c>
      <c r="O15834">
        <v>0.15</v>
      </c>
      <c r="P15834" t="s">
        <v>243</v>
      </c>
      <c r="S15834">
        <v>-25.59</v>
      </c>
      <c r="T15834">
        <v>0.2</v>
      </c>
      <c r="U15834" t="s">
        <v>2396</v>
      </c>
      <c r="V15834">
        <v>1</v>
      </c>
      <c r="W15834" t="s">
        <v>2556</v>
      </c>
    </row>
    <row r="15835" spans="1:23" x14ac:dyDescent="0.3">
      <c r="A15835">
        <v>23802</v>
      </c>
      <c r="B15835" s="15" t="s">
        <v>1890</v>
      </c>
      <c r="C15835" t="str">
        <f>_xlfn.XLOOKUP($B15835, STANDARDS!$A:$A, STANDARDS!$B:$B,,0,2)</f>
        <v>Undivided Krasnoyarka Fm; Bykov Fm</v>
      </c>
      <c r="D15835" t="s">
        <v>1057</v>
      </c>
      <c r="E15835" t="s">
        <v>2200</v>
      </c>
      <c r="J15835">
        <v>80</v>
      </c>
      <c r="K15835">
        <v>14</v>
      </c>
      <c r="L15835" t="s">
        <v>2655</v>
      </c>
      <c r="M15835" t="s">
        <v>2294</v>
      </c>
      <c r="O15835">
        <v>0.27</v>
      </c>
      <c r="P15835" t="s">
        <v>243</v>
      </c>
      <c r="S15835">
        <v>-24.85</v>
      </c>
      <c r="T15835">
        <v>0.2</v>
      </c>
      <c r="U15835" t="s">
        <v>2396</v>
      </c>
      <c r="V15835">
        <v>1</v>
      </c>
      <c r="W15835" t="s">
        <v>2556</v>
      </c>
    </row>
    <row r="15836" spans="1:23" x14ac:dyDescent="0.3">
      <c r="A15836">
        <v>23803</v>
      </c>
      <c r="B15836" s="15" t="s">
        <v>1890</v>
      </c>
      <c r="C15836" t="str">
        <f>_xlfn.XLOOKUP($B15836, STANDARDS!$A:$A, STANDARDS!$B:$B,,0,2)</f>
        <v>Undivided Krasnoyarka Fm; Bykov Fm</v>
      </c>
      <c r="D15836" t="s">
        <v>1057</v>
      </c>
      <c r="E15836" t="s">
        <v>2200</v>
      </c>
      <c r="J15836">
        <v>80</v>
      </c>
      <c r="K15836">
        <v>14</v>
      </c>
      <c r="L15836" t="s">
        <v>2655</v>
      </c>
      <c r="M15836" t="s">
        <v>2294</v>
      </c>
      <c r="O15836">
        <v>0.13</v>
      </c>
      <c r="P15836" t="s">
        <v>243</v>
      </c>
      <c r="S15836">
        <v>-25.56</v>
      </c>
      <c r="T15836">
        <v>0.2</v>
      </c>
      <c r="U15836" t="s">
        <v>2396</v>
      </c>
      <c r="V15836">
        <v>1</v>
      </c>
      <c r="W15836" t="s">
        <v>2556</v>
      </c>
    </row>
    <row r="15837" spans="1:23" x14ac:dyDescent="0.3">
      <c r="A15837">
        <v>23804</v>
      </c>
      <c r="B15837" s="15" t="s">
        <v>1890</v>
      </c>
      <c r="C15837" t="str">
        <f>_xlfn.XLOOKUP($B15837, STANDARDS!$A:$A, STANDARDS!$B:$B,,0,2)</f>
        <v>Undivided Krasnoyarka Fm; Bykov Fm</v>
      </c>
      <c r="D15837" t="s">
        <v>1057</v>
      </c>
      <c r="E15837" t="s">
        <v>2200</v>
      </c>
      <c r="J15837">
        <v>80</v>
      </c>
      <c r="K15837">
        <v>14</v>
      </c>
      <c r="L15837" t="s">
        <v>2655</v>
      </c>
      <c r="M15837" t="s">
        <v>2294</v>
      </c>
      <c r="O15837">
        <v>0.56999999999999995</v>
      </c>
      <c r="P15837" t="s">
        <v>243</v>
      </c>
      <c r="S15837">
        <v>-24.93</v>
      </c>
      <c r="T15837">
        <v>0.2</v>
      </c>
      <c r="U15837" t="s">
        <v>2396</v>
      </c>
      <c r="V15837">
        <v>1</v>
      </c>
      <c r="W15837" t="s">
        <v>2556</v>
      </c>
    </row>
    <row r="15838" spans="1:23" x14ac:dyDescent="0.3">
      <c r="A15838">
        <v>23805</v>
      </c>
      <c r="B15838" s="15" t="s">
        <v>1890</v>
      </c>
      <c r="C15838" t="str">
        <f>_xlfn.XLOOKUP($B15838, STANDARDS!$A:$A, STANDARDS!$B:$B,,0,2)</f>
        <v>Undivided Krasnoyarka Fm; Bykov Fm</v>
      </c>
      <c r="D15838" t="s">
        <v>1057</v>
      </c>
      <c r="E15838" t="s">
        <v>2200</v>
      </c>
      <c r="J15838">
        <v>80</v>
      </c>
      <c r="K15838">
        <v>14</v>
      </c>
      <c r="L15838" t="s">
        <v>2655</v>
      </c>
      <c r="M15838" t="s">
        <v>2294</v>
      </c>
      <c r="O15838">
        <v>0.14000000000000001</v>
      </c>
      <c r="P15838" t="s">
        <v>243</v>
      </c>
      <c r="S15838">
        <v>-25.15</v>
      </c>
      <c r="T15838">
        <v>0.2</v>
      </c>
      <c r="U15838" t="s">
        <v>2396</v>
      </c>
      <c r="V15838">
        <v>1</v>
      </c>
      <c r="W15838" t="s">
        <v>2556</v>
      </c>
    </row>
    <row r="15839" spans="1:23" x14ac:dyDescent="0.3">
      <c r="A15839">
        <v>23806</v>
      </c>
      <c r="B15839" s="15" t="s">
        <v>1890</v>
      </c>
      <c r="C15839" t="str">
        <f>_xlfn.XLOOKUP($B15839, STANDARDS!$A:$A, STANDARDS!$B:$B,,0,2)</f>
        <v>Undivided Krasnoyarka Fm; Bykov Fm</v>
      </c>
      <c r="D15839" t="s">
        <v>1057</v>
      </c>
      <c r="E15839" t="s">
        <v>2200</v>
      </c>
      <c r="J15839">
        <v>80</v>
      </c>
      <c r="K15839">
        <v>14</v>
      </c>
      <c r="L15839" t="s">
        <v>2655</v>
      </c>
      <c r="M15839" t="s">
        <v>2294</v>
      </c>
      <c r="O15839">
        <v>0.56999999999999995</v>
      </c>
      <c r="P15839" t="s">
        <v>243</v>
      </c>
      <c r="S15839">
        <v>-25.07</v>
      </c>
      <c r="T15839">
        <v>0.2</v>
      </c>
      <c r="U15839" t="s">
        <v>2396</v>
      </c>
      <c r="V15839">
        <v>1</v>
      </c>
      <c r="W15839" t="s">
        <v>2556</v>
      </c>
    </row>
    <row r="15840" spans="1:23" x14ac:dyDescent="0.3">
      <c r="A15840">
        <v>23807</v>
      </c>
      <c r="B15840" s="15" t="s">
        <v>1890</v>
      </c>
      <c r="C15840" t="str">
        <f>_xlfn.XLOOKUP($B15840, STANDARDS!$A:$A, STANDARDS!$B:$B,,0,2)</f>
        <v>Undivided Krasnoyarka Fm; Bykov Fm</v>
      </c>
      <c r="D15840" t="s">
        <v>1057</v>
      </c>
      <c r="E15840" t="s">
        <v>2200</v>
      </c>
      <c r="J15840">
        <v>80</v>
      </c>
      <c r="K15840">
        <v>14</v>
      </c>
      <c r="L15840" t="s">
        <v>2655</v>
      </c>
      <c r="M15840" t="s">
        <v>2294</v>
      </c>
      <c r="O15840">
        <v>0.71</v>
      </c>
      <c r="P15840" t="s">
        <v>243</v>
      </c>
      <c r="S15840">
        <v>-25.01</v>
      </c>
      <c r="T15840">
        <v>0.2</v>
      </c>
      <c r="U15840" t="s">
        <v>2396</v>
      </c>
      <c r="V15840">
        <v>1</v>
      </c>
      <c r="W15840" t="s">
        <v>2556</v>
      </c>
    </row>
    <row r="15841" spans="1:23" x14ac:dyDescent="0.3">
      <c r="A15841">
        <v>23808</v>
      </c>
      <c r="B15841" s="15" t="s">
        <v>1890</v>
      </c>
      <c r="C15841" t="str">
        <f>_xlfn.XLOOKUP($B15841, STANDARDS!$A:$A, STANDARDS!$B:$B,,0,2)</f>
        <v>Undivided Krasnoyarka Fm; Bykov Fm</v>
      </c>
      <c r="D15841" t="s">
        <v>1057</v>
      </c>
      <c r="E15841" t="s">
        <v>2200</v>
      </c>
      <c r="J15841">
        <v>80</v>
      </c>
      <c r="K15841">
        <v>14</v>
      </c>
      <c r="L15841" t="s">
        <v>2655</v>
      </c>
      <c r="M15841" t="s">
        <v>2294</v>
      </c>
      <c r="O15841">
        <v>0.59</v>
      </c>
      <c r="P15841" t="s">
        <v>243</v>
      </c>
      <c r="S15841">
        <v>-25.22</v>
      </c>
      <c r="T15841">
        <v>0.2</v>
      </c>
      <c r="U15841" t="s">
        <v>2396</v>
      </c>
      <c r="V15841">
        <v>1</v>
      </c>
      <c r="W15841" t="s">
        <v>2556</v>
      </c>
    </row>
    <row r="15842" spans="1:23" x14ac:dyDescent="0.3">
      <c r="A15842">
        <v>23809</v>
      </c>
      <c r="B15842" s="15" t="s">
        <v>1890</v>
      </c>
      <c r="C15842" t="str">
        <f>_xlfn.XLOOKUP($B15842, STANDARDS!$A:$A, STANDARDS!$B:$B,,0,2)</f>
        <v>Undivided Krasnoyarka Fm; Bykov Fm</v>
      </c>
      <c r="D15842" t="s">
        <v>1057</v>
      </c>
      <c r="E15842" t="s">
        <v>2200</v>
      </c>
      <c r="J15842">
        <v>80</v>
      </c>
      <c r="K15842">
        <v>14</v>
      </c>
      <c r="L15842" t="s">
        <v>2655</v>
      </c>
      <c r="M15842" t="s">
        <v>2294</v>
      </c>
      <c r="O15842">
        <v>0.62</v>
      </c>
      <c r="P15842" t="s">
        <v>243</v>
      </c>
      <c r="S15842">
        <v>-25.39</v>
      </c>
      <c r="T15842">
        <v>0.2</v>
      </c>
      <c r="U15842" t="s">
        <v>2396</v>
      </c>
      <c r="V15842">
        <v>1</v>
      </c>
      <c r="W15842" t="s">
        <v>2556</v>
      </c>
    </row>
    <row r="15843" spans="1:23" x14ac:dyDescent="0.3">
      <c r="A15843">
        <v>23810</v>
      </c>
      <c r="B15843" s="15" t="s">
        <v>1890</v>
      </c>
      <c r="C15843" t="str">
        <f>_xlfn.XLOOKUP($B15843, STANDARDS!$A:$A, STANDARDS!$B:$B,,0,2)</f>
        <v>Undivided Krasnoyarka Fm; Bykov Fm</v>
      </c>
      <c r="D15843" t="s">
        <v>1057</v>
      </c>
      <c r="E15843" t="s">
        <v>2200</v>
      </c>
      <c r="J15843">
        <v>80</v>
      </c>
      <c r="K15843">
        <v>14</v>
      </c>
      <c r="L15843" t="s">
        <v>2655</v>
      </c>
      <c r="M15843" t="s">
        <v>2294</v>
      </c>
      <c r="O15843">
        <v>0.49</v>
      </c>
      <c r="P15843" t="s">
        <v>243</v>
      </c>
      <c r="S15843">
        <v>-25.38</v>
      </c>
      <c r="T15843">
        <v>0.2</v>
      </c>
      <c r="U15843" t="s">
        <v>2396</v>
      </c>
      <c r="V15843">
        <v>1</v>
      </c>
      <c r="W15843" t="s">
        <v>2556</v>
      </c>
    </row>
    <row r="15844" spans="1:23" x14ac:dyDescent="0.3">
      <c r="A15844">
        <v>23811</v>
      </c>
      <c r="B15844" s="15" t="s">
        <v>1890</v>
      </c>
      <c r="C15844" t="str">
        <f>_xlfn.XLOOKUP($B15844, STANDARDS!$A:$A, STANDARDS!$B:$B,,0,2)</f>
        <v>Undivided Krasnoyarka Fm; Bykov Fm</v>
      </c>
      <c r="D15844" t="s">
        <v>1057</v>
      </c>
      <c r="E15844" t="s">
        <v>2200</v>
      </c>
      <c r="J15844">
        <v>80</v>
      </c>
      <c r="K15844">
        <v>14</v>
      </c>
      <c r="L15844" t="s">
        <v>2655</v>
      </c>
      <c r="M15844" t="s">
        <v>2294</v>
      </c>
      <c r="O15844">
        <v>0.44</v>
      </c>
      <c r="P15844" t="s">
        <v>243</v>
      </c>
      <c r="S15844">
        <v>-25.13</v>
      </c>
      <c r="T15844">
        <v>0.2</v>
      </c>
      <c r="U15844" t="s">
        <v>2396</v>
      </c>
      <c r="V15844">
        <v>1</v>
      </c>
      <c r="W15844" t="s">
        <v>2556</v>
      </c>
    </row>
    <row r="15845" spans="1:23" x14ac:dyDescent="0.3">
      <c r="A15845">
        <v>23812</v>
      </c>
      <c r="B15845" s="15" t="s">
        <v>1890</v>
      </c>
      <c r="C15845" t="str">
        <f>_xlfn.XLOOKUP($B15845, STANDARDS!$A:$A, STANDARDS!$B:$B,,0,2)</f>
        <v>Undivided Krasnoyarka Fm; Bykov Fm</v>
      </c>
      <c r="D15845" t="s">
        <v>1057</v>
      </c>
      <c r="E15845" t="s">
        <v>2200</v>
      </c>
      <c r="J15845">
        <v>80</v>
      </c>
      <c r="K15845">
        <v>14</v>
      </c>
      <c r="L15845" t="s">
        <v>2655</v>
      </c>
      <c r="M15845" t="s">
        <v>2294</v>
      </c>
      <c r="O15845">
        <v>0.27</v>
      </c>
      <c r="P15845" t="s">
        <v>243</v>
      </c>
      <c r="S15845">
        <v>-25.07</v>
      </c>
      <c r="T15845">
        <v>0.2</v>
      </c>
      <c r="U15845" t="s">
        <v>2396</v>
      </c>
      <c r="V15845">
        <v>1</v>
      </c>
      <c r="W15845" t="s">
        <v>2556</v>
      </c>
    </row>
    <row r="15846" spans="1:23" x14ac:dyDescent="0.3">
      <c r="A15846">
        <v>23814</v>
      </c>
      <c r="B15846" s="15" t="s">
        <v>1890</v>
      </c>
      <c r="C15846" t="str">
        <f>_xlfn.XLOOKUP($B15846, STANDARDS!$A:$A, STANDARDS!$B:$B,,0,2)</f>
        <v>Undivided Krasnoyarka Fm; Bykov Fm</v>
      </c>
      <c r="D15846" t="s">
        <v>1057</v>
      </c>
      <c r="E15846" t="s">
        <v>2200</v>
      </c>
      <c r="J15846">
        <v>80</v>
      </c>
      <c r="K15846">
        <v>14</v>
      </c>
      <c r="L15846" t="s">
        <v>2655</v>
      </c>
      <c r="M15846" t="s">
        <v>2294</v>
      </c>
      <c r="O15846">
        <v>0.35</v>
      </c>
      <c r="P15846" t="s">
        <v>243</v>
      </c>
      <c r="S15846">
        <v>-25.51</v>
      </c>
      <c r="T15846">
        <v>0.2</v>
      </c>
      <c r="U15846" t="s">
        <v>2396</v>
      </c>
      <c r="V15846">
        <v>1</v>
      </c>
      <c r="W15846" t="s">
        <v>2556</v>
      </c>
    </row>
    <row r="15847" spans="1:23" x14ac:dyDescent="0.3">
      <c r="A15847">
        <v>23815</v>
      </c>
      <c r="B15847" s="15" t="s">
        <v>1890</v>
      </c>
      <c r="C15847" t="str">
        <f>_xlfn.XLOOKUP($B15847, STANDARDS!$A:$A, STANDARDS!$B:$B,,0,2)</f>
        <v>Undivided Krasnoyarka Fm; Bykov Fm</v>
      </c>
      <c r="D15847" t="s">
        <v>1057</v>
      </c>
      <c r="E15847" t="s">
        <v>2200</v>
      </c>
      <c r="J15847">
        <v>80</v>
      </c>
      <c r="K15847">
        <v>14</v>
      </c>
      <c r="L15847" t="s">
        <v>2655</v>
      </c>
      <c r="M15847" t="s">
        <v>2294</v>
      </c>
      <c r="O15847">
        <v>0.09</v>
      </c>
      <c r="P15847" t="s">
        <v>243</v>
      </c>
      <c r="S15847">
        <v>-25.05</v>
      </c>
      <c r="T15847">
        <v>0.2</v>
      </c>
      <c r="U15847" t="s">
        <v>2396</v>
      </c>
      <c r="V15847">
        <v>1</v>
      </c>
      <c r="W15847" t="s">
        <v>2556</v>
      </c>
    </row>
    <row r="15848" spans="1:23" x14ac:dyDescent="0.3">
      <c r="A15848">
        <v>23816</v>
      </c>
      <c r="B15848" s="15" t="s">
        <v>1890</v>
      </c>
      <c r="C15848" t="str">
        <f>_xlfn.XLOOKUP($B15848, STANDARDS!$A:$A, STANDARDS!$B:$B,,0,2)</f>
        <v>Undivided Krasnoyarka Fm; Bykov Fm</v>
      </c>
      <c r="D15848" t="s">
        <v>1057</v>
      </c>
      <c r="E15848" t="s">
        <v>2200</v>
      </c>
      <c r="J15848">
        <v>80</v>
      </c>
      <c r="K15848">
        <v>14</v>
      </c>
      <c r="L15848" t="s">
        <v>2655</v>
      </c>
      <c r="M15848" t="s">
        <v>2294</v>
      </c>
      <c r="O15848">
        <v>0.33</v>
      </c>
      <c r="P15848" t="s">
        <v>243</v>
      </c>
      <c r="S15848">
        <v>-25.68</v>
      </c>
      <c r="T15848">
        <v>0.2</v>
      </c>
      <c r="U15848" t="s">
        <v>2396</v>
      </c>
      <c r="V15848">
        <v>1</v>
      </c>
      <c r="W15848" t="s">
        <v>2556</v>
      </c>
    </row>
    <row r="15849" spans="1:23" x14ac:dyDescent="0.3">
      <c r="A15849">
        <v>23817</v>
      </c>
      <c r="B15849" s="15" t="s">
        <v>1890</v>
      </c>
      <c r="C15849" t="str">
        <f>_xlfn.XLOOKUP($B15849, STANDARDS!$A:$A, STANDARDS!$B:$B,,0,2)</f>
        <v>Undivided Krasnoyarka Fm; Bykov Fm</v>
      </c>
      <c r="D15849" t="s">
        <v>1057</v>
      </c>
      <c r="E15849" t="s">
        <v>2200</v>
      </c>
      <c r="J15849">
        <v>80</v>
      </c>
      <c r="K15849">
        <v>14</v>
      </c>
      <c r="L15849" t="s">
        <v>2655</v>
      </c>
      <c r="M15849" t="s">
        <v>2294</v>
      </c>
      <c r="O15849">
        <v>0.39</v>
      </c>
      <c r="P15849" t="s">
        <v>243</v>
      </c>
      <c r="S15849">
        <v>-25.43</v>
      </c>
      <c r="T15849">
        <v>0.2</v>
      </c>
      <c r="U15849" t="s">
        <v>2396</v>
      </c>
      <c r="V15849">
        <v>1</v>
      </c>
      <c r="W15849" t="s">
        <v>2556</v>
      </c>
    </row>
    <row r="15850" spans="1:23" x14ac:dyDescent="0.3">
      <c r="A15850">
        <v>23818</v>
      </c>
      <c r="B15850" s="15" t="s">
        <v>1890</v>
      </c>
      <c r="C15850" t="str">
        <f>_xlfn.XLOOKUP($B15850, STANDARDS!$A:$A, STANDARDS!$B:$B,,0,2)</f>
        <v>Undivided Krasnoyarka Fm; Bykov Fm</v>
      </c>
      <c r="D15850" t="s">
        <v>1057</v>
      </c>
      <c r="E15850" t="s">
        <v>2200</v>
      </c>
      <c r="J15850">
        <v>80</v>
      </c>
      <c r="K15850">
        <v>14</v>
      </c>
      <c r="L15850" t="s">
        <v>2655</v>
      </c>
      <c r="M15850" t="s">
        <v>2294</v>
      </c>
      <c r="O15850">
        <v>0.37</v>
      </c>
      <c r="P15850" t="s">
        <v>243</v>
      </c>
      <c r="S15850">
        <v>-25.7</v>
      </c>
      <c r="T15850">
        <v>0.2</v>
      </c>
      <c r="U15850" t="s">
        <v>2396</v>
      </c>
      <c r="V15850">
        <v>1</v>
      </c>
      <c r="W15850" t="s">
        <v>2556</v>
      </c>
    </row>
    <row r="15851" spans="1:23" x14ac:dyDescent="0.3">
      <c r="A15851">
        <v>23819</v>
      </c>
      <c r="B15851" s="15" t="s">
        <v>1890</v>
      </c>
      <c r="C15851" t="str">
        <f>_xlfn.XLOOKUP($B15851, STANDARDS!$A:$A, STANDARDS!$B:$B,,0,2)</f>
        <v>Undivided Krasnoyarka Fm; Bykov Fm</v>
      </c>
      <c r="D15851" t="s">
        <v>1057</v>
      </c>
      <c r="E15851" t="s">
        <v>2200</v>
      </c>
      <c r="J15851">
        <v>80</v>
      </c>
      <c r="K15851">
        <v>14</v>
      </c>
      <c r="L15851" t="s">
        <v>2655</v>
      </c>
      <c r="M15851" t="s">
        <v>2294</v>
      </c>
      <c r="O15851">
        <v>0.41</v>
      </c>
      <c r="P15851" t="s">
        <v>243</v>
      </c>
      <c r="S15851">
        <v>-25.65</v>
      </c>
      <c r="T15851">
        <v>0.2</v>
      </c>
      <c r="U15851" t="s">
        <v>2396</v>
      </c>
      <c r="V15851">
        <v>1</v>
      </c>
      <c r="W15851" t="s">
        <v>2556</v>
      </c>
    </row>
    <row r="15852" spans="1:23" x14ac:dyDescent="0.3">
      <c r="A15852">
        <v>23820</v>
      </c>
      <c r="B15852" s="15" t="s">
        <v>1890</v>
      </c>
      <c r="C15852" t="str">
        <f>_xlfn.XLOOKUP($B15852, STANDARDS!$A:$A, STANDARDS!$B:$B,,0,2)</f>
        <v>Undivided Krasnoyarka Fm; Bykov Fm</v>
      </c>
      <c r="D15852" t="s">
        <v>1057</v>
      </c>
      <c r="E15852" t="s">
        <v>2200</v>
      </c>
      <c r="J15852">
        <v>80</v>
      </c>
      <c r="K15852">
        <v>14</v>
      </c>
      <c r="L15852" t="s">
        <v>2655</v>
      </c>
      <c r="M15852" t="s">
        <v>2294</v>
      </c>
      <c r="O15852">
        <v>0.48</v>
      </c>
      <c r="P15852" t="s">
        <v>243</v>
      </c>
      <c r="S15852">
        <v>-25.43</v>
      </c>
      <c r="T15852">
        <v>0.2</v>
      </c>
      <c r="U15852" t="s">
        <v>2396</v>
      </c>
      <c r="V15852">
        <v>1</v>
      </c>
      <c r="W15852" t="s">
        <v>2556</v>
      </c>
    </row>
    <row r="15853" spans="1:23" x14ac:dyDescent="0.3">
      <c r="A15853">
        <v>23821</v>
      </c>
      <c r="B15853" s="15" t="s">
        <v>1890</v>
      </c>
      <c r="C15853" t="str">
        <f>_xlfn.XLOOKUP($B15853, STANDARDS!$A:$A, STANDARDS!$B:$B,,0,2)</f>
        <v>Undivided Krasnoyarka Fm; Bykov Fm</v>
      </c>
      <c r="D15853" t="s">
        <v>1057</v>
      </c>
      <c r="E15853" t="s">
        <v>2200</v>
      </c>
      <c r="J15853">
        <v>80</v>
      </c>
      <c r="K15853">
        <v>14</v>
      </c>
      <c r="L15853" t="s">
        <v>2655</v>
      </c>
      <c r="M15853" t="s">
        <v>2294</v>
      </c>
      <c r="O15853">
        <v>0.3</v>
      </c>
      <c r="P15853" t="s">
        <v>243</v>
      </c>
      <c r="S15853">
        <v>-25.6</v>
      </c>
      <c r="T15853">
        <v>0.2</v>
      </c>
      <c r="U15853" t="s">
        <v>2396</v>
      </c>
      <c r="V15853">
        <v>1</v>
      </c>
      <c r="W15853" t="s">
        <v>2556</v>
      </c>
    </row>
    <row r="15854" spans="1:23" x14ac:dyDescent="0.3">
      <c r="A15854">
        <v>23822</v>
      </c>
      <c r="B15854" s="15" t="s">
        <v>1890</v>
      </c>
      <c r="C15854" t="str">
        <f>_xlfn.XLOOKUP($B15854, STANDARDS!$A:$A, STANDARDS!$B:$B,,0,2)</f>
        <v>Undivided Krasnoyarka Fm; Bykov Fm</v>
      </c>
      <c r="D15854" t="s">
        <v>1057</v>
      </c>
      <c r="E15854" t="s">
        <v>2200</v>
      </c>
      <c r="J15854">
        <v>80</v>
      </c>
      <c r="K15854">
        <v>14</v>
      </c>
      <c r="L15854" t="s">
        <v>2655</v>
      </c>
      <c r="M15854" t="s">
        <v>2294</v>
      </c>
      <c r="O15854">
        <v>0.47</v>
      </c>
      <c r="P15854" t="s">
        <v>243</v>
      </c>
      <c r="S15854">
        <v>-25.72</v>
      </c>
      <c r="T15854">
        <v>0.2</v>
      </c>
      <c r="U15854" t="s">
        <v>2396</v>
      </c>
      <c r="V15854">
        <v>1</v>
      </c>
      <c r="W15854" t="s">
        <v>2556</v>
      </c>
    </row>
    <row r="15855" spans="1:23" x14ac:dyDescent="0.3">
      <c r="A15855">
        <v>23823</v>
      </c>
      <c r="B15855" s="15" t="s">
        <v>1890</v>
      </c>
      <c r="C15855" t="str">
        <f>_xlfn.XLOOKUP($B15855, STANDARDS!$A:$A, STANDARDS!$B:$B,,0,2)</f>
        <v>Undivided Krasnoyarka Fm; Bykov Fm</v>
      </c>
      <c r="D15855" t="s">
        <v>1057</v>
      </c>
      <c r="E15855" t="s">
        <v>2200</v>
      </c>
      <c r="J15855">
        <v>80</v>
      </c>
      <c r="K15855">
        <v>14</v>
      </c>
      <c r="L15855" t="s">
        <v>2655</v>
      </c>
      <c r="M15855" t="s">
        <v>2294</v>
      </c>
      <c r="O15855">
        <v>0.44</v>
      </c>
      <c r="P15855" t="s">
        <v>243</v>
      </c>
      <c r="S15855">
        <v>-25.77</v>
      </c>
      <c r="T15855">
        <v>0.2</v>
      </c>
      <c r="U15855" t="s">
        <v>2396</v>
      </c>
      <c r="V15855">
        <v>1</v>
      </c>
      <c r="W15855" t="s">
        <v>2556</v>
      </c>
    </row>
    <row r="15856" spans="1:23" x14ac:dyDescent="0.3">
      <c r="A15856">
        <v>23824</v>
      </c>
      <c r="B15856" s="15" t="s">
        <v>1890</v>
      </c>
      <c r="C15856" t="str">
        <f>_xlfn.XLOOKUP($B15856, STANDARDS!$A:$A, STANDARDS!$B:$B,,0,2)</f>
        <v>Undivided Krasnoyarka Fm; Bykov Fm</v>
      </c>
      <c r="D15856" t="s">
        <v>1057</v>
      </c>
      <c r="E15856" t="s">
        <v>2200</v>
      </c>
      <c r="J15856">
        <v>80</v>
      </c>
      <c r="K15856">
        <v>14</v>
      </c>
      <c r="L15856" t="s">
        <v>2655</v>
      </c>
      <c r="M15856" t="s">
        <v>2294</v>
      </c>
      <c r="O15856">
        <v>0.09</v>
      </c>
      <c r="P15856" t="s">
        <v>243</v>
      </c>
      <c r="S15856">
        <v>-25.26</v>
      </c>
      <c r="T15856">
        <v>0.2</v>
      </c>
      <c r="U15856" t="s">
        <v>2396</v>
      </c>
      <c r="V15856">
        <v>1</v>
      </c>
      <c r="W15856" t="s">
        <v>2556</v>
      </c>
    </row>
    <row r="15857" spans="1:23" x14ac:dyDescent="0.3">
      <c r="A15857">
        <v>23825</v>
      </c>
      <c r="B15857" s="15" t="s">
        <v>1890</v>
      </c>
      <c r="C15857" t="str">
        <f>_xlfn.XLOOKUP($B15857, STANDARDS!$A:$A, STANDARDS!$B:$B,,0,2)</f>
        <v>Undivided Krasnoyarka Fm; Bykov Fm</v>
      </c>
      <c r="D15857" t="s">
        <v>1057</v>
      </c>
      <c r="E15857" t="s">
        <v>2200</v>
      </c>
      <c r="J15857">
        <v>80</v>
      </c>
      <c r="K15857">
        <v>14</v>
      </c>
      <c r="L15857" t="s">
        <v>2655</v>
      </c>
      <c r="M15857" t="s">
        <v>2294</v>
      </c>
      <c r="O15857">
        <v>0.64</v>
      </c>
      <c r="P15857" t="s">
        <v>243</v>
      </c>
      <c r="S15857">
        <v>-24.9</v>
      </c>
      <c r="T15857">
        <v>0.2</v>
      </c>
      <c r="U15857" t="s">
        <v>2396</v>
      </c>
      <c r="V15857">
        <v>1</v>
      </c>
      <c r="W15857" t="s">
        <v>2556</v>
      </c>
    </row>
    <row r="15858" spans="1:23" x14ac:dyDescent="0.3">
      <c r="A15858">
        <v>23826</v>
      </c>
      <c r="B15858" s="15" t="s">
        <v>1890</v>
      </c>
      <c r="C15858" t="str">
        <f>_xlfn.XLOOKUP($B15858, STANDARDS!$A:$A, STANDARDS!$B:$B,,0,2)</f>
        <v>Undivided Krasnoyarka Fm; Bykov Fm</v>
      </c>
      <c r="D15858" t="s">
        <v>1057</v>
      </c>
      <c r="E15858" t="s">
        <v>2200</v>
      </c>
      <c r="J15858">
        <v>80</v>
      </c>
      <c r="K15858">
        <v>14</v>
      </c>
      <c r="L15858" t="s">
        <v>2655</v>
      </c>
      <c r="M15858" t="s">
        <v>2294</v>
      </c>
      <c r="O15858">
        <v>0.3</v>
      </c>
      <c r="P15858" t="s">
        <v>243</v>
      </c>
      <c r="S15858">
        <v>-24.44</v>
      </c>
      <c r="T15858">
        <v>0.2</v>
      </c>
      <c r="U15858" t="s">
        <v>2396</v>
      </c>
      <c r="V15858">
        <v>1</v>
      </c>
      <c r="W15858" t="s">
        <v>2556</v>
      </c>
    </row>
    <row r="15859" spans="1:23" x14ac:dyDescent="0.3">
      <c r="A15859">
        <v>23827</v>
      </c>
      <c r="B15859" s="15" t="s">
        <v>1890</v>
      </c>
      <c r="C15859" t="str">
        <f>_xlfn.XLOOKUP($B15859, STANDARDS!$A:$A, STANDARDS!$B:$B,,0,2)</f>
        <v>Undivided Krasnoyarka Fm; Bykov Fm</v>
      </c>
      <c r="D15859" t="s">
        <v>1057</v>
      </c>
      <c r="E15859" t="s">
        <v>2200</v>
      </c>
      <c r="J15859">
        <v>80</v>
      </c>
      <c r="K15859">
        <v>14</v>
      </c>
      <c r="L15859" t="s">
        <v>2655</v>
      </c>
      <c r="M15859" t="s">
        <v>2294</v>
      </c>
      <c r="O15859">
        <v>0.53</v>
      </c>
      <c r="P15859" t="s">
        <v>243</v>
      </c>
      <c r="S15859">
        <v>-24.24</v>
      </c>
      <c r="T15859">
        <v>0.2</v>
      </c>
      <c r="U15859" t="s">
        <v>2396</v>
      </c>
      <c r="V15859">
        <v>1</v>
      </c>
      <c r="W15859" t="s">
        <v>2556</v>
      </c>
    </row>
    <row r="15860" spans="1:23" x14ac:dyDescent="0.3">
      <c r="A15860">
        <v>23828</v>
      </c>
      <c r="B15860" s="15" t="s">
        <v>1890</v>
      </c>
      <c r="C15860" t="str">
        <f>_xlfn.XLOOKUP($B15860, STANDARDS!$A:$A, STANDARDS!$B:$B,,0,2)</f>
        <v>Undivided Krasnoyarka Fm; Bykov Fm</v>
      </c>
      <c r="D15860" t="s">
        <v>1057</v>
      </c>
      <c r="E15860" t="s">
        <v>2200</v>
      </c>
      <c r="J15860">
        <v>80</v>
      </c>
      <c r="K15860">
        <v>14</v>
      </c>
      <c r="L15860" t="s">
        <v>2655</v>
      </c>
      <c r="M15860" t="s">
        <v>2294</v>
      </c>
      <c r="O15860">
        <v>0.31</v>
      </c>
      <c r="P15860" t="s">
        <v>243</v>
      </c>
      <c r="S15860">
        <v>-24.18</v>
      </c>
      <c r="T15860">
        <v>0.2</v>
      </c>
      <c r="U15860" t="s">
        <v>2396</v>
      </c>
      <c r="V15860">
        <v>1</v>
      </c>
      <c r="W15860" t="s">
        <v>2556</v>
      </c>
    </row>
    <row r="15861" spans="1:23" x14ac:dyDescent="0.3">
      <c r="A15861">
        <v>23829</v>
      </c>
      <c r="B15861" s="15" t="s">
        <v>1890</v>
      </c>
      <c r="C15861" t="str">
        <f>_xlfn.XLOOKUP($B15861, STANDARDS!$A:$A, STANDARDS!$B:$B,,0,2)</f>
        <v>Undivided Krasnoyarka Fm; Bykov Fm</v>
      </c>
      <c r="D15861" t="s">
        <v>1057</v>
      </c>
      <c r="E15861" t="s">
        <v>2200</v>
      </c>
      <c r="J15861">
        <v>80</v>
      </c>
      <c r="K15861">
        <v>14</v>
      </c>
      <c r="L15861" t="s">
        <v>2655</v>
      </c>
      <c r="M15861" t="s">
        <v>2294</v>
      </c>
      <c r="O15861">
        <v>0.61</v>
      </c>
      <c r="P15861" t="s">
        <v>243</v>
      </c>
      <c r="S15861">
        <v>-24.31</v>
      </c>
      <c r="T15861">
        <v>0.2</v>
      </c>
      <c r="U15861" t="s">
        <v>2396</v>
      </c>
      <c r="V15861">
        <v>1</v>
      </c>
      <c r="W15861" t="s">
        <v>2556</v>
      </c>
    </row>
    <row r="15862" spans="1:23" x14ac:dyDescent="0.3">
      <c r="A15862">
        <v>23830</v>
      </c>
      <c r="B15862" s="15" t="s">
        <v>1890</v>
      </c>
      <c r="C15862" t="str">
        <f>_xlfn.XLOOKUP($B15862, STANDARDS!$A:$A, STANDARDS!$B:$B,,0,2)</f>
        <v>Undivided Krasnoyarka Fm; Bykov Fm</v>
      </c>
      <c r="D15862" t="s">
        <v>1057</v>
      </c>
      <c r="E15862" t="s">
        <v>2200</v>
      </c>
      <c r="J15862">
        <v>80</v>
      </c>
      <c r="K15862">
        <v>14</v>
      </c>
      <c r="L15862" t="s">
        <v>2655</v>
      </c>
      <c r="M15862" t="s">
        <v>2294</v>
      </c>
      <c r="O15862">
        <v>0.47</v>
      </c>
      <c r="P15862" t="s">
        <v>243</v>
      </c>
      <c r="S15862">
        <v>-24.55</v>
      </c>
      <c r="T15862">
        <v>0.2</v>
      </c>
      <c r="U15862" t="s">
        <v>2396</v>
      </c>
      <c r="V15862">
        <v>1</v>
      </c>
      <c r="W15862" t="s">
        <v>2556</v>
      </c>
    </row>
    <row r="15863" spans="1:23" x14ac:dyDescent="0.3">
      <c r="A15863">
        <v>23831</v>
      </c>
      <c r="B15863" s="15" t="s">
        <v>1890</v>
      </c>
      <c r="C15863" t="str">
        <f>_xlfn.XLOOKUP($B15863, STANDARDS!$A:$A, STANDARDS!$B:$B,,0,2)</f>
        <v>Undivided Krasnoyarka Fm; Bykov Fm</v>
      </c>
      <c r="D15863" t="s">
        <v>1057</v>
      </c>
      <c r="E15863" t="s">
        <v>2200</v>
      </c>
      <c r="J15863">
        <v>80</v>
      </c>
      <c r="K15863">
        <v>14</v>
      </c>
      <c r="L15863" t="s">
        <v>2655</v>
      </c>
      <c r="M15863" t="s">
        <v>2294</v>
      </c>
      <c r="O15863">
        <v>0.53</v>
      </c>
      <c r="P15863" t="s">
        <v>243</v>
      </c>
      <c r="S15863">
        <v>-24.36</v>
      </c>
      <c r="T15863">
        <v>0.2</v>
      </c>
      <c r="U15863" t="s">
        <v>2396</v>
      </c>
      <c r="V15863">
        <v>1</v>
      </c>
      <c r="W15863" t="s">
        <v>2556</v>
      </c>
    </row>
    <row r="15864" spans="1:23" x14ac:dyDescent="0.3">
      <c r="A15864">
        <v>23832</v>
      </c>
      <c r="B15864" s="15" t="s">
        <v>1890</v>
      </c>
      <c r="C15864" t="str">
        <f>_xlfn.XLOOKUP($B15864, STANDARDS!$A:$A, STANDARDS!$B:$B,,0,2)</f>
        <v>Undivided Krasnoyarka Fm; Bykov Fm</v>
      </c>
      <c r="D15864" t="s">
        <v>1057</v>
      </c>
      <c r="E15864" t="s">
        <v>2200</v>
      </c>
      <c r="J15864">
        <v>80</v>
      </c>
      <c r="K15864">
        <v>14</v>
      </c>
      <c r="L15864" t="s">
        <v>2655</v>
      </c>
      <c r="M15864" t="s">
        <v>2294</v>
      </c>
      <c r="O15864">
        <v>0.37</v>
      </c>
      <c r="P15864" t="s">
        <v>243</v>
      </c>
      <c r="S15864">
        <v>-24.31</v>
      </c>
      <c r="T15864">
        <v>0.2</v>
      </c>
      <c r="U15864" t="s">
        <v>2396</v>
      </c>
      <c r="V15864">
        <v>1</v>
      </c>
      <c r="W15864" t="s">
        <v>2556</v>
      </c>
    </row>
    <row r="15865" spans="1:23" x14ac:dyDescent="0.3">
      <c r="A15865">
        <v>23833</v>
      </c>
      <c r="B15865" s="15" t="s">
        <v>1892</v>
      </c>
      <c r="C15865" t="str">
        <f>_xlfn.XLOOKUP($B15865, STANDARDS!$A:$A, STANDARDS!$B:$B,,0,2)</f>
        <v>Bykov Fm</v>
      </c>
      <c r="D15865" t="s">
        <v>1057</v>
      </c>
      <c r="E15865" t="s">
        <v>2200</v>
      </c>
      <c r="J15865" cm="1">
        <f t="array" ref="J15865:L15865">_xlfn.XLOOKUP($C15865, AGE!$A:$A,AGE!$B:$D,,0,2)</f>
        <v>95.15</v>
      </c>
      <c r="K15865">
        <v>5.3499999999999899</v>
      </c>
      <c r="L15865" t="str">
        <v>GSA 2018</v>
      </c>
      <c r="M15865" t="s">
        <v>2294</v>
      </c>
      <c r="O15865">
        <v>0.3</v>
      </c>
      <c r="P15865" t="s">
        <v>243</v>
      </c>
      <c r="S15865">
        <v>-22.85</v>
      </c>
      <c r="T15865">
        <v>0.2</v>
      </c>
      <c r="U15865" t="s">
        <v>2396</v>
      </c>
      <c r="V15865">
        <v>1</v>
      </c>
      <c r="W15865" t="s">
        <v>2556</v>
      </c>
    </row>
    <row r="15866" spans="1:23" x14ac:dyDescent="0.3">
      <c r="A15866">
        <v>23834</v>
      </c>
      <c r="B15866" s="15" t="s">
        <v>1892</v>
      </c>
      <c r="C15866" t="str">
        <f>_xlfn.XLOOKUP($B15866, STANDARDS!$A:$A, STANDARDS!$B:$B,,0,2)</f>
        <v>Bykov Fm</v>
      </c>
      <c r="D15866" t="s">
        <v>1057</v>
      </c>
      <c r="E15866" t="s">
        <v>2200</v>
      </c>
      <c r="J15866" cm="1">
        <f t="array" ref="J15866:L15866">_xlfn.XLOOKUP($C15866, AGE!$A:$A,AGE!$B:$D,,0,2)</f>
        <v>95.15</v>
      </c>
      <c r="K15866">
        <v>5.3499999999999899</v>
      </c>
      <c r="L15866" t="str">
        <v>GSA 2018</v>
      </c>
      <c r="M15866" t="s">
        <v>2294</v>
      </c>
      <c r="O15866">
        <v>0.34</v>
      </c>
      <c r="P15866" t="s">
        <v>243</v>
      </c>
      <c r="S15866">
        <v>-23.41</v>
      </c>
      <c r="T15866">
        <v>0.2</v>
      </c>
      <c r="U15866" t="s">
        <v>2396</v>
      </c>
      <c r="V15866">
        <v>1</v>
      </c>
      <c r="W15866" t="s">
        <v>2556</v>
      </c>
    </row>
    <row r="15867" spans="1:23" x14ac:dyDescent="0.3">
      <c r="A15867">
        <v>23835</v>
      </c>
      <c r="B15867" s="15" t="s">
        <v>1892</v>
      </c>
      <c r="C15867" t="str">
        <f>_xlfn.XLOOKUP($B15867, STANDARDS!$A:$A, STANDARDS!$B:$B,,0,2)</f>
        <v>Bykov Fm</v>
      </c>
      <c r="D15867" t="s">
        <v>1057</v>
      </c>
      <c r="E15867" t="s">
        <v>2200</v>
      </c>
      <c r="J15867" cm="1">
        <f t="array" ref="J15867:L15867">_xlfn.XLOOKUP($C15867, AGE!$A:$A,AGE!$B:$D,,0,2)</f>
        <v>95.15</v>
      </c>
      <c r="K15867">
        <v>5.3499999999999899</v>
      </c>
      <c r="L15867" t="str">
        <v>GSA 2018</v>
      </c>
      <c r="M15867" t="s">
        <v>2294</v>
      </c>
      <c r="O15867">
        <v>0.54</v>
      </c>
      <c r="P15867" t="s">
        <v>243</v>
      </c>
      <c r="S15867">
        <v>-23.95</v>
      </c>
      <c r="T15867">
        <v>0.2</v>
      </c>
      <c r="U15867" t="s">
        <v>2396</v>
      </c>
      <c r="V15867">
        <v>1</v>
      </c>
      <c r="W15867" t="s">
        <v>2556</v>
      </c>
    </row>
    <row r="15868" spans="1:23" x14ac:dyDescent="0.3">
      <c r="A15868">
        <v>23836</v>
      </c>
      <c r="B15868" s="15" t="s">
        <v>1892</v>
      </c>
      <c r="C15868" t="str">
        <f>_xlfn.XLOOKUP($B15868, STANDARDS!$A:$A, STANDARDS!$B:$B,,0,2)</f>
        <v>Bykov Fm</v>
      </c>
      <c r="D15868" t="s">
        <v>1057</v>
      </c>
      <c r="E15868" t="s">
        <v>2200</v>
      </c>
      <c r="J15868" cm="1">
        <f t="array" ref="J15868:L15868">_xlfn.XLOOKUP($C15868, AGE!$A:$A,AGE!$B:$D,,0,2)</f>
        <v>95.15</v>
      </c>
      <c r="K15868">
        <v>5.3499999999999899</v>
      </c>
      <c r="L15868" t="str">
        <v>GSA 2018</v>
      </c>
      <c r="M15868" t="s">
        <v>2294</v>
      </c>
      <c r="O15868">
        <v>0.44</v>
      </c>
      <c r="P15868" t="s">
        <v>243</v>
      </c>
      <c r="S15868">
        <v>-23.91</v>
      </c>
      <c r="T15868">
        <v>0.2</v>
      </c>
      <c r="U15868" t="s">
        <v>2396</v>
      </c>
      <c r="V15868">
        <v>1</v>
      </c>
      <c r="W15868" t="s">
        <v>2556</v>
      </c>
    </row>
    <row r="15869" spans="1:23" x14ac:dyDescent="0.3">
      <c r="A15869">
        <v>23837</v>
      </c>
      <c r="B15869" s="15" t="s">
        <v>1892</v>
      </c>
      <c r="C15869" t="str">
        <f>_xlfn.XLOOKUP($B15869, STANDARDS!$A:$A, STANDARDS!$B:$B,,0,2)</f>
        <v>Bykov Fm</v>
      </c>
      <c r="D15869" t="s">
        <v>1057</v>
      </c>
      <c r="E15869" t="s">
        <v>2200</v>
      </c>
      <c r="J15869" cm="1">
        <f t="array" ref="J15869:L15869">_xlfn.XLOOKUP($C15869, AGE!$A:$A,AGE!$B:$D,,0,2)</f>
        <v>95.15</v>
      </c>
      <c r="K15869">
        <v>5.3499999999999899</v>
      </c>
      <c r="L15869" t="str">
        <v>GSA 2018</v>
      </c>
      <c r="M15869" t="s">
        <v>2294</v>
      </c>
      <c r="O15869">
        <v>0.4</v>
      </c>
      <c r="P15869" t="s">
        <v>243</v>
      </c>
      <c r="S15869">
        <v>-24.26</v>
      </c>
      <c r="T15869">
        <v>0.2</v>
      </c>
      <c r="U15869" t="s">
        <v>2396</v>
      </c>
      <c r="V15869">
        <v>1</v>
      </c>
      <c r="W15869" t="s">
        <v>2556</v>
      </c>
    </row>
    <row r="15870" spans="1:23" x14ac:dyDescent="0.3">
      <c r="A15870">
        <v>23838</v>
      </c>
      <c r="B15870" s="15" t="s">
        <v>1892</v>
      </c>
      <c r="C15870" t="str">
        <f>_xlfn.XLOOKUP($B15870, STANDARDS!$A:$A, STANDARDS!$B:$B,,0,2)</f>
        <v>Bykov Fm</v>
      </c>
      <c r="D15870" t="s">
        <v>1057</v>
      </c>
      <c r="E15870" t="s">
        <v>2200</v>
      </c>
      <c r="J15870" cm="1">
        <f t="array" ref="J15870:L15870">_xlfn.XLOOKUP($C15870, AGE!$A:$A,AGE!$B:$D,,0,2)</f>
        <v>95.15</v>
      </c>
      <c r="K15870">
        <v>5.3499999999999899</v>
      </c>
      <c r="L15870" t="str">
        <v>GSA 2018</v>
      </c>
      <c r="M15870" t="s">
        <v>2294</v>
      </c>
      <c r="O15870">
        <v>0.51</v>
      </c>
      <c r="P15870" t="s">
        <v>243</v>
      </c>
      <c r="S15870">
        <v>-24.29</v>
      </c>
      <c r="T15870">
        <v>0.2</v>
      </c>
      <c r="U15870" t="s">
        <v>2396</v>
      </c>
      <c r="V15870">
        <v>1</v>
      </c>
      <c r="W15870" t="s">
        <v>2556</v>
      </c>
    </row>
    <row r="15871" spans="1:23" x14ac:dyDescent="0.3">
      <c r="A15871">
        <v>23839</v>
      </c>
      <c r="B15871" s="15" t="s">
        <v>1892</v>
      </c>
      <c r="C15871" t="str">
        <f>_xlfn.XLOOKUP($B15871, STANDARDS!$A:$A, STANDARDS!$B:$B,,0,2)</f>
        <v>Bykov Fm</v>
      </c>
      <c r="D15871" t="s">
        <v>1057</v>
      </c>
      <c r="E15871" t="s">
        <v>2200</v>
      </c>
      <c r="J15871" cm="1">
        <f t="array" ref="J15871:L15871">_xlfn.XLOOKUP($C15871, AGE!$A:$A,AGE!$B:$D,,0,2)</f>
        <v>95.15</v>
      </c>
      <c r="K15871">
        <v>5.3499999999999899</v>
      </c>
      <c r="L15871" t="str">
        <v>GSA 2018</v>
      </c>
      <c r="M15871" t="s">
        <v>2294</v>
      </c>
      <c r="O15871">
        <v>0.49</v>
      </c>
      <c r="P15871" t="s">
        <v>243</v>
      </c>
      <c r="S15871">
        <v>-24.31</v>
      </c>
      <c r="T15871">
        <v>0.2</v>
      </c>
      <c r="U15871" t="s">
        <v>2396</v>
      </c>
      <c r="V15871">
        <v>1</v>
      </c>
      <c r="W15871" t="s">
        <v>2556</v>
      </c>
    </row>
    <row r="15872" spans="1:23" x14ac:dyDescent="0.3">
      <c r="A15872">
        <v>23840</v>
      </c>
      <c r="B15872" s="15" t="s">
        <v>1892</v>
      </c>
      <c r="C15872" t="str">
        <f>_xlfn.XLOOKUP($B15872, STANDARDS!$A:$A, STANDARDS!$B:$B,,0,2)</f>
        <v>Bykov Fm</v>
      </c>
      <c r="D15872" t="s">
        <v>1057</v>
      </c>
      <c r="E15872" t="s">
        <v>2200</v>
      </c>
      <c r="J15872" cm="1">
        <f t="array" ref="J15872:L15872">_xlfn.XLOOKUP($C15872, AGE!$A:$A,AGE!$B:$D,,0,2)</f>
        <v>95.15</v>
      </c>
      <c r="K15872">
        <v>5.3499999999999899</v>
      </c>
      <c r="L15872" t="str">
        <v>GSA 2018</v>
      </c>
      <c r="M15872" t="s">
        <v>2294</v>
      </c>
      <c r="O15872">
        <v>0.5</v>
      </c>
      <c r="P15872" t="s">
        <v>243</v>
      </c>
      <c r="S15872">
        <v>-24.53</v>
      </c>
      <c r="T15872">
        <v>0.2</v>
      </c>
      <c r="U15872" t="s">
        <v>2396</v>
      </c>
      <c r="V15872">
        <v>1</v>
      </c>
      <c r="W15872" t="s">
        <v>2556</v>
      </c>
    </row>
    <row r="15873" spans="1:23" x14ac:dyDescent="0.3">
      <c r="A15873">
        <v>23841</v>
      </c>
      <c r="B15873" s="15" t="s">
        <v>1892</v>
      </c>
      <c r="C15873" t="str">
        <f>_xlfn.XLOOKUP($B15873, STANDARDS!$A:$A, STANDARDS!$B:$B,,0,2)</f>
        <v>Bykov Fm</v>
      </c>
      <c r="D15873" t="s">
        <v>1057</v>
      </c>
      <c r="E15873" t="s">
        <v>2200</v>
      </c>
      <c r="J15873" cm="1">
        <f t="array" ref="J15873:L15873">_xlfn.XLOOKUP($C15873, AGE!$A:$A,AGE!$B:$D,,0,2)</f>
        <v>95.15</v>
      </c>
      <c r="K15873">
        <v>5.3499999999999899</v>
      </c>
      <c r="L15873" t="str">
        <v>GSA 2018</v>
      </c>
      <c r="M15873" t="s">
        <v>2294</v>
      </c>
      <c r="O15873">
        <v>0.35</v>
      </c>
      <c r="P15873" t="s">
        <v>243</v>
      </c>
      <c r="S15873">
        <v>-24.78</v>
      </c>
      <c r="T15873">
        <v>0.2</v>
      </c>
      <c r="U15873" t="s">
        <v>2396</v>
      </c>
      <c r="V15873">
        <v>1</v>
      </c>
      <c r="W15873" t="s">
        <v>2556</v>
      </c>
    </row>
    <row r="15874" spans="1:23" x14ac:dyDescent="0.3">
      <c r="A15874">
        <v>23842</v>
      </c>
      <c r="B15874" s="15" t="s">
        <v>1892</v>
      </c>
      <c r="C15874" t="str">
        <f>_xlfn.XLOOKUP($B15874, STANDARDS!$A:$A, STANDARDS!$B:$B,,0,2)</f>
        <v>Bykov Fm</v>
      </c>
      <c r="D15874" t="s">
        <v>1057</v>
      </c>
      <c r="E15874" t="s">
        <v>2200</v>
      </c>
      <c r="J15874" cm="1">
        <f t="array" ref="J15874:L15874">_xlfn.XLOOKUP($C15874, AGE!$A:$A,AGE!$B:$D,,0,2)</f>
        <v>95.15</v>
      </c>
      <c r="K15874">
        <v>5.3499999999999899</v>
      </c>
      <c r="L15874" t="str">
        <v>GSA 2018</v>
      </c>
      <c r="M15874" t="s">
        <v>2294</v>
      </c>
      <c r="O15874">
        <v>0.4</v>
      </c>
      <c r="P15874" t="s">
        <v>243</v>
      </c>
      <c r="S15874">
        <v>-24.69</v>
      </c>
      <c r="T15874">
        <v>0.2</v>
      </c>
      <c r="U15874" t="s">
        <v>2396</v>
      </c>
      <c r="V15874">
        <v>1</v>
      </c>
      <c r="W15874" t="s">
        <v>2556</v>
      </c>
    </row>
    <row r="15875" spans="1:23" x14ac:dyDescent="0.3">
      <c r="A15875">
        <v>23843</v>
      </c>
      <c r="B15875" s="15" t="s">
        <v>1892</v>
      </c>
      <c r="C15875" t="str">
        <f>_xlfn.XLOOKUP($B15875, STANDARDS!$A:$A, STANDARDS!$B:$B,,0,2)</f>
        <v>Bykov Fm</v>
      </c>
      <c r="D15875" t="s">
        <v>1057</v>
      </c>
      <c r="E15875" t="s">
        <v>2200</v>
      </c>
      <c r="J15875" cm="1">
        <f t="array" ref="J15875:L15875">_xlfn.XLOOKUP($C15875, AGE!$A:$A,AGE!$B:$D,,0,2)</f>
        <v>95.15</v>
      </c>
      <c r="K15875">
        <v>5.3499999999999899</v>
      </c>
      <c r="L15875" t="str">
        <v>GSA 2018</v>
      </c>
      <c r="M15875" t="s">
        <v>2294</v>
      </c>
      <c r="O15875">
        <v>0.47</v>
      </c>
      <c r="P15875" t="s">
        <v>243</v>
      </c>
      <c r="S15875">
        <v>-23.97</v>
      </c>
      <c r="T15875">
        <v>0.2</v>
      </c>
      <c r="U15875" t="s">
        <v>2396</v>
      </c>
      <c r="V15875">
        <v>1</v>
      </c>
      <c r="W15875" t="s">
        <v>2556</v>
      </c>
    </row>
    <row r="15876" spans="1:23" x14ac:dyDescent="0.3">
      <c r="A15876">
        <v>23844</v>
      </c>
      <c r="B15876" s="15" t="s">
        <v>1892</v>
      </c>
      <c r="C15876" t="str">
        <f>_xlfn.XLOOKUP($B15876, STANDARDS!$A:$A, STANDARDS!$B:$B,,0,2)</f>
        <v>Bykov Fm</v>
      </c>
      <c r="D15876" t="s">
        <v>1057</v>
      </c>
      <c r="E15876" t="s">
        <v>2200</v>
      </c>
      <c r="J15876" cm="1">
        <f t="array" ref="J15876:L15876">_xlfn.XLOOKUP($C15876, AGE!$A:$A,AGE!$B:$D,,0,2)</f>
        <v>95.15</v>
      </c>
      <c r="K15876">
        <v>5.3499999999999899</v>
      </c>
      <c r="L15876" t="str">
        <v>GSA 2018</v>
      </c>
      <c r="M15876" t="s">
        <v>2294</v>
      </c>
      <c r="O15876">
        <v>0.3</v>
      </c>
      <c r="P15876" t="s">
        <v>243</v>
      </c>
      <c r="S15876">
        <v>-23.54</v>
      </c>
      <c r="T15876">
        <v>0.2</v>
      </c>
      <c r="U15876" t="s">
        <v>2396</v>
      </c>
      <c r="V15876">
        <v>1</v>
      </c>
      <c r="W15876" t="s">
        <v>2556</v>
      </c>
    </row>
    <row r="15877" spans="1:23" x14ac:dyDescent="0.3">
      <c r="A15877">
        <v>23845</v>
      </c>
      <c r="B15877" s="15" t="s">
        <v>1892</v>
      </c>
      <c r="C15877" t="str">
        <f>_xlfn.XLOOKUP($B15877, STANDARDS!$A:$A, STANDARDS!$B:$B,,0,2)</f>
        <v>Bykov Fm</v>
      </c>
      <c r="D15877" t="s">
        <v>1057</v>
      </c>
      <c r="E15877" t="s">
        <v>2200</v>
      </c>
      <c r="J15877" cm="1">
        <f t="array" ref="J15877:L15877">_xlfn.XLOOKUP($C15877, AGE!$A:$A,AGE!$B:$D,,0,2)</f>
        <v>95.15</v>
      </c>
      <c r="K15877">
        <v>5.3499999999999899</v>
      </c>
      <c r="L15877" t="str">
        <v>GSA 2018</v>
      </c>
      <c r="M15877" t="s">
        <v>2294</v>
      </c>
      <c r="O15877">
        <v>0.39</v>
      </c>
      <c r="P15877" t="s">
        <v>243</v>
      </c>
      <c r="S15877">
        <v>-23.65</v>
      </c>
      <c r="T15877">
        <v>0.2</v>
      </c>
      <c r="U15877" t="s">
        <v>2396</v>
      </c>
      <c r="V15877">
        <v>1</v>
      </c>
      <c r="W15877" t="s">
        <v>2556</v>
      </c>
    </row>
    <row r="15878" spans="1:23" x14ac:dyDescent="0.3">
      <c r="A15878">
        <v>23846</v>
      </c>
      <c r="B15878" s="15" t="s">
        <v>1892</v>
      </c>
      <c r="C15878" t="str">
        <f>_xlfn.XLOOKUP($B15878, STANDARDS!$A:$A, STANDARDS!$B:$B,,0,2)</f>
        <v>Bykov Fm</v>
      </c>
      <c r="D15878" t="s">
        <v>1057</v>
      </c>
      <c r="E15878" t="s">
        <v>2200</v>
      </c>
      <c r="J15878" cm="1">
        <f t="array" ref="J15878:L15878">_xlfn.XLOOKUP($C15878, AGE!$A:$A,AGE!$B:$D,,0,2)</f>
        <v>95.15</v>
      </c>
      <c r="K15878">
        <v>5.3499999999999899</v>
      </c>
      <c r="L15878" t="str">
        <v>GSA 2018</v>
      </c>
      <c r="M15878" t="s">
        <v>2294</v>
      </c>
      <c r="O15878">
        <v>0.28999999999999998</v>
      </c>
      <c r="P15878" t="s">
        <v>243</v>
      </c>
      <c r="S15878">
        <v>-24.2</v>
      </c>
      <c r="T15878">
        <v>0.2</v>
      </c>
      <c r="U15878" t="s">
        <v>2396</v>
      </c>
      <c r="V15878">
        <v>1</v>
      </c>
      <c r="W15878" t="s">
        <v>2556</v>
      </c>
    </row>
    <row r="15879" spans="1:23" x14ac:dyDescent="0.3">
      <c r="A15879">
        <v>23847</v>
      </c>
      <c r="B15879" s="15" t="s">
        <v>1892</v>
      </c>
      <c r="C15879" t="str">
        <f>_xlfn.XLOOKUP($B15879, STANDARDS!$A:$A, STANDARDS!$B:$B,,0,2)</f>
        <v>Bykov Fm</v>
      </c>
      <c r="D15879" t="s">
        <v>1057</v>
      </c>
      <c r="E15879" t="s">
        <v>2200</v>
      </c>
      <c r="J15879" cm="1">
        <f t="array" ref="J15879:L15879">_xlfn.XLOOKUP($C15879, AGE!$A:$A,AGE!$B:$D,,0,2)</f>
        <v>95.15</v>
      </c>
      <c r="K15879">
        <v>5.3499999999999899</v>
      </c>
      <c r="L15879" t="str">
        <v>GSA 2018</v>
      </c>
      <c r="M15879" t="s">
        <v>2294</v>
      </c>
      <c r="O15879">
        <v>0.4</v>
      </c>
      <c r="P15879" t="s">
        <v>243</v>
      </c>
      <c r="S15879">
        <v>-22.71</v>
      </c>
      <c r="T15879">
        <v>0.2</v>
      </c>
      <c r="U15879" t="s">
        <v>2396</v>
      </c>
      <c r="V15879">
        <v>1</v>
      </c>
      <c r="W15879" t="s">
        <v>2556</v>
      </c>
    </row>
    <row r="15880" spans="1:23" x14ac:dyDescent="0.3">
      <c r="A15880">
        <v>23848</v>
      </c>
      <c r="B15880" s="15" t="s">
        <v>1892</v>
      </c>
      <c r="C15880" t="str">
        <f>_xlfn.XLOOKUP($B15880, STANDARDS!$A:$A, STANDARDS!$B:$B,,0,2)</f>
        <v>Bykov Fm</v>
      </c>
      <c r="D15880" t="s">
        <v>1057</v>
      </c>
      <c r="E15880" t="s">
        <v>2200</v>
      </c>
      <c r="J15880" cm="1">
        <f t="array" ref="J15880:L15880">_xlfn.XLOOKUP($C15880, AGE!$A:$A,AGE!$B:$D,,0,2)</f>
        <v>95.15</v>
      </c>
      <c r="K15880">
        <v>5.3499999999999899</v>
      </c>
      <c r="L15880" t="str">
        <v>GSA 2018</v>
      </c>
      <c r="M15880" t="s">
        <v>2294</v>
      </c>
      <c r="O15880">
        <v>0.14000000000000001</v>
      </c>
      <c r="P15880" t="s">
        <v>243</v>
      </c>
      <c r="S15880">
        <v>-23.6</v>
      </c>
      <c r="T15880">
        <v>0.2</v>
      </c>
      <c r="U15880" t="s">
        <v>2396</v>
      </c>
      <c r="V15880">
        <v>1</v>
      </c>
      <c r="W15880" t="s">
        <v>2556</v>
      </c>
    </row>
    <row r="15881" spans="1:23" x14ac:dyDescent="0.3">
      <c r="A15881">
        <v>23849</v>
      </c>
      <c r="B15881" s="15" t="s">
        <v>1892</v>
      </c>
      <c r="C15881" t="str">
        <f>_xlfn.XLOOKUP($B15881, STANDARDS!$A:$A, STANDARDS!$B:$B,,0,2)</f>
        <v>Bykov Fm</v>
      </c>
      <c r="D15881" t="s">
        <v>1057</v>
      </c>
      <c r="E15881" t="s">
        <v>2200</v>
      </c>
      <c r="J15881" cm="1">
        <f t="array" ref="J15881:L15881">_xlfn.XLOOKUP($C15881, AGE!$A:$A,AGE!$B:$D,,0,2)</f>
        <v>95.15</v>
      </c>
      <c r="K15881">
        <v>5.3499999999999899</v>
      </c>
      <c r="L15881" t="str">
        <v>GSA 2018</v>
      </c>
      <c r="M15881" t="s">
        <v>2294</v>
      </c>
      <c r="O15881">
        <v>0.38</v>
      </c>
      <c r="P15881" t="s">
        <v>243</v>
      </c>
      <c r="S15881">
        <v>-23.52</v>
      </c>
      <c r="T15881">
        <v>0.2</v>
      </c>
      <c r="U15881" t="s">
        <v>2396</v>
      </c>
      <c r="V15881">
        <v>1</v>
      </c>
      <c r="W15881" t="s">
        <v>2556</v>
      </c>
    </row>
    <row r="15882" spans="1:23" x14ac:dyDescent="0.3">
      <c r="A15882">
        <v>23850</v>
      </c>
      <c r="B15882" s="15" t="s">
        <v>1892</v>
      </c>
      <c r="C15882" t="str">
        <f>_xlfn.XLOOKUP($B15882, STANDARDS!$A:$A, STANDARDS!$B:$B,,0,2)</f>
        <v>Bykov Fm</v>
      </c>
      <c r="D15882" t="s">
        <v>1057</v>
      </c>
      <c r="E15882" t="s">
        <v>2200</v>
      </c>
      <c r="J15882" cm="1">
        <f t="array" ref="J15882:L15882">_xlfn.XLOOKUP($C15882, AGE!$A:$A,AGE!$B:$D,,0,2)</f>
        <v>95.15</v>
      </c>
      <c r="K15882">
        <v>5.3499999999999899</v>
      </c>
      <c r="L15882" t="str">
        <v>GSA 2018</v>
      </c>
      <c r="M15882" t="s">
        <v>2294</v>
      </c>
      <c r="O15882">
        <v>0.33</v>
      </c>
      <c r="P15882" t="s">
        <v>243</v>
      </c>
      <c r="S15882">
        <v>-23.45</v>
      </c>
      <c r="T15882">
        <v>0.2</v>
      </c>
      <c r="U15882" t="s">
        <v>2396</v>
      </c>
      <c r="V15882">
        <v>1</v>
      </c>
      <c r="W15882" t="s">
        <v>2556</v>
      </c>
    </row>
    <row r="15883" spans="1:23" x14ac:dyDescent="0.3">
      <c r="A15883">
        <v>23851</v>
      </c>
      <c r="B15883" s="15" t="s">
        <v>1892</v>
      </c>
      <c r="C15883" t="str">
        <f>_xlfn.XLOOKUP($B15883, STANDARDS!$A:$A, STANDARDS!$B:$B,,0,2)</f>
        <v>Bykov Fm</v>
      </c>
      <c r="D15883" t="s">
        <v>1057</v>
      </c>
      <c r="E15883" t="s">
        <v>2200</v>
      </c>
      <c r="J15883" cm="1">
        <f t="array" ref="J15883:L15883">_xlfn.XLOOKUP($C15883, AGE!$A:$A,AGE!$B:$D,,0,2)</f>
        <v>95.15</v>
      </c>
      <c r="K15883">
        <v>5.3499999999999899</v>
      </c>
      <c r="L15883" t="str">
        <v>GSA 2018</v>
      </c>
      <c r="M15883" t="s">
        <v>2294</v>
      </c>
      <c r="O15883">
        <v>0.5</v>
      </c>
      <c r="P15883" t="s">
        <v>243</v>
      </c>
      <c r="S15883">
        <v>-23.59</v>
      </c>
      <c r="T15883">
        <v>0.2</v>
      </c>
      <c r="U15883" t="s">
        <v>2396</v>
      </c>
      <c r="V15883">
        <v>1</v>
      </c>
      <c r="W15883" t="s">
        <v>2556</v>
      </c>
    </row>
    <row r="15884" spans="1:23" x14ac:dyDescent="0.3">
      <c r="A15884">
        <v>23852</v>
      </c>
      <c r="B15884" s="15" t="s">
        <v>1892</v>
      </c>
      <c r="C15884" t="str">
        <f>_xlfn.XLOOKUP($B15884, STANDARDS!$A:$A, STANDARDS!$B:$B,,0,2)</f>
        <v>Bykov Fm</v>
      </c>
      <c r="D15884" t="s">
        <v>1057</v>
      </c>
      <c r="E15884" t="s">
        <v>2200</v>
      </c>
      <c r="J15884" cm="1">
        <f t="array" ref="J15884:L15884">_xlfn.XLOOKUP($C15884, AGE!$A:$A,AGE!$B:$D,,0,2)</f>
        <v>95.15</v>
      </c>
      <c r="K15884">
        <v>5.3499999999999899</v>
      </c>
      <c r="L15884" t="str">
        <v>GSA 2018</v>
      </c>
      <c r="M15884" t="s">
        <v>2294</v>
      </c>
      <c r="O15884">
        <v>0.46</v>
      </c>
      <c r="P15884" t="s">
        <v>243</v>
      </c>
      <c r="S15884">
        <v>-23.95</v>
      </c>
      <c r="T15884">
        <v>0.2</v>
      </c>
      <c r="U15884" t="s">
        <v>2396</v>
      </c>
      <c r="V15884">
        <v>1</v>
      </c>
      <c r="W15884" t="s">
        <v>2556</v>
      </c>
    </row>
    <row r="15885" spans="1:23" x14ac:dyDescent="0.3">
      <c r="A15885">
        <v>23853</v>
      </c>
      <c r="B15885" s="15" t="s">
        <v>1892</v>
      </c>
      <c r="C15885" t="str">
        <f>_xlfn.XLOOKUP($B15885, STANDARDS!$A:$A, STANDARDS!$B:$B,,0,2)</f>
        <v>Bykov Fm</v>
      </c>
      <c r="D15885" t="s">
        <v>1057</v>
      </c>
      <c r="E15885" t="s">
        <v>2200</v>
      </c>
      <c r="J15885" cm="1">
        <f t="array" ref="J15885:L15885">_xlfn.XLOOKUP($C15885, AGE!$A:$A,AGE!$B:$D,,0,2)</f>
        <v>95.15</v>
      </c>
      <c r="K15885">
        <v>5.3499999999999899</v>
      </c>
      <c r="L15885" t="str">
        <v>GSA 2018</v>
      </c>
      <c r="M15885" t="s">
        <v>2294</v>
      </c>
      <c r="O15885">
        <v>0.27</v>
      </c>
      <c r="P15885" t="s">
        <v>243</v>
      </c>
      <c r="S15885">
        <v>-23.45</v>
      </c>
      <c r="T15885">
        <v>0.2</v>
      </c>
      <c r="U15885" t="s">
        <v>2396</v>
      </c>
      <c r="V15885">
        <v>1</v>
      </c>
      <c r="W15885" t="s">
        <v>2556</v>
      </c>
    </row>
    <row r="15886" spans="1:23" x14ac:dyDescent="0.3">
      <c r="A15886">
        <v>23854</v>
      </c>
      <c r="B15886" s="15" t="s">
        <v>1892</v>
      </c>
      <c r="C15886" t="str">
        <f>_xlfn.XLOOKUP($B15886, STANDARDS!$A:$A, STANDARDS!$B:$B,,0,2)</f>
        <v>Bykov Fm</v>
      </c>
      <c r="D15886" t="s">
        <v>1057</v>
      </c>
      <c r="E15886" t="s">
        <v>2200</v>
      </c>
      <c r="J15886" cm="1">
        <f t="array" ref="J15886:L15886">_xlfn.XLOOKUP($C15886, AGE!$A:$A,AGE!$B:$D,,0,2)</f>
        <v>95.15</v>
      </c>
      <c r="K15886">
        <v>5.3499999999999899</v>
      </c>
      <c r="L15886" t="str">
        <v>GSA 2018</v>
      </c>
      <c r="M15886" t="s">
        <v>2294</v>
      </c>
      <c r="O15886">
        <v>0.39</v>
      </c>
      <c r="P15886" t="s">
        <v>243</v>
      </c>
      <c r="S15886">
        <v>-23.98</v>
      </c>
      <c r="T15886">
        <v>0.2</v>
      </c>
      <c r="U15886" t="s">
        <v>2396</v>
      </c>
      <c r="V15886">
        <v>1</v>
      </c>
      <c r="W15886" t="s">
        <v>2556</v>
      </c>
    </row>
    <row r="15887" spans="1:23" x14ac:dyDescent="0.3">
      <c r="A15887">
        <v>23855</v>
      </c>
      <c r="B15887" s="15" t="s">
        <v>1892</v>
      </c>
      <c r="C15887" t="str">
        <f>_xlfn.XLOOKUP($B15887, STANDARDS!$A:$A, STANDARDS!$B:$B,,0,2)</f>
        <v>Bykov Fm</v>
      </c>
      <c r="D15887" t="s">
        <v>1057</v>
      </c>
      <c r="E15887" t="s">
        <v>2200</v>
      </c>
      <c r="J15887" cm="1">
        <f t="array" ref="J15887:L15887">_xlfn.XLOOKUP($C15887, AGE!$A:$A,AGE!$B:$D,,0,2)</f>
        <v>95.15</v>
      </c>
      <c r="K15887">
        <v>5.3499999999999899</v>
      </c>
      <c r="L15887" t="str">
        <v>GSA 2018</v>
      </c>
      <c r="M15887" t="s">
        <v>2294</v>
      </c>
      <c r="O15887">
        <v>0.42</v>
      </c>
      <c r="P15887" t="s">
        <v>243</v>
      </c>
      <c r="S15887">
        <v>-23.78</v>
      </c>
      <c r="T15887">
        <v>0.2</v>
      </c>
      <c r="U15887" t="s">
        <v>2396</v>
      </c>
      <c r="V15887">
        <v>1</v>
      </c>
      <c r="W15887" t="s">
        <v>2556</v>
      </c>
    </row>
    <row r="15888" spans="1:23" x14ac:dyDescent="0.3">
      <c r="A15888">
        <v>23856</v>
      </c>
      <c r="B15888" s="15" t="s">
        <v>1892</v>
      </c>
      <c r="C15888" t="str">
        <f>_xlfn.XLOOKUP($B15888, STANDARDS!$A:$A, STANDARDS!$B:$B,,0,2)</f>
        <v>Bykov Fm</v>
      </c>
      <c r="D15888" t="s">
        <v>1057</v>
      </c>
      <c r="E15888" t="s">
        <v>2200</v>
      </c>
      <c r="J15888" cm="1">
        <f t="array" ref="J15888:L15888">_xlfn.XLOOKUP($C15888, AGE!$A:$A,AGE!$B:$D,,0,2)</f>
        <v>95.15</v>
      </c>
      <c r="K15888">
        <v>5.3499999999999899</v>
      </c>
      <c r="L15888" t="str">
        <v>GSA 2018</v>
      </c>
      <c r="M15888" t="s">
        <v>2294</v>
      </c>
      <c r="O15888">
        <v>0.56000000000000005</v>
      </c>
      <c r="P15888" t="s">
        <v>243</v>
      </c>
      <c r="S15888">
        <v>-23.9</v>
      </c>
      <c r="T15888">
        <v>0.2</v>
      </c>
      <c r="U15888" t="s">
        <v>2396</v>
      </c>
      <c r="V15888">
        <v>1</v>
      </c>
      <c r="W15888" t="s">
        <v>2556</v>
      </c>
    </row>
    <row r="15889" spans="1:23" x14ac:dyDescent="0.3">
      <c r="A15889">
        <v>23857</v>
      </c>
      <c r="B15889" s="15" t="s">
        <v>1892</v>
      </c>
      <c r="C15889" t="str">
        <f>_xlfn.XLOOKUP($B15889, STANDARDS!$A:$A, STANDARDS!$B:$B,,0,2)</f>
        <v>Bykov Fm</v>
      </c>
      <c r="D15889" t="s">
        <v>1057</v>
      </c>
      <c r="E15889" t="s">
        <v>2200</v>
      </c>
      <c r="J15889" cm="1">
        <f t="array" ref="J15889:L15889">_xlfn.XLOOKUP($C15889, AGE!$A:$A,AGE!$B:$D,,0,2)</f>
        <v>95.15</v>
      </c>
      <c r="K15889">
        <v>5.3499999999999899</v>
      </c>
      <c r="L15889" t="str">
        <v>GSA 2018</v>
      </c>
      <c r="M15889" t="s">
        <v>2294</v>
      </c>
      <c r="O15889">
        <v>0.39</v>
      </c>
      <c r="P15889" t="s">
        <v>243</v>
      </c>
      <c r="S15889">
        <v>-24.61</v>
      </c>
      <c r="T15889">
        <v>0.2</v>
      </c>
      <c r="U15889" t="s">
        <v>2396</v>
      </c>
      <c r="V15889">
        <v>1</v>
      </c>
      <c r="W15889" t="s">
        <v>2556</v>
      </c>
    </row>
    <row r="15890" spans="1:23" x14ac:dyDescent="0.3">
      <c r="A15890">
        <v>23858</v>
      </c>
      <c r="B15890" s="15" t="s">
        <v>1890</v>
      </c>
      <c r="C15890" t="str">
        <f>_xlfn.XLOOKUP($B15890, STANDARDS!$A:$A, STANDARDS!$B:$B,,0,2)</f>
        <v>Undivided Krasnoyarka Fm; Bykov Fm</v>
      </c>
      <c r="D15890" t="s">
        <v>1057</v>
      </c>
      <c r="E15890" t="s">
        <v>2200</v>
      </c>
      <c r="J15890">
        <v>79.2</v>
      </c>
      <c r="K15890">
        <v>7.1</v>
      </c>
      <c r="L15890" t="s">
        <v>2655</v>
      </c>
      <c r="M15890" t="s">
        <v>2294</v>
      </c>
      <c r="O15890">
        <v>0.72</v>
      </c>
      <c r="P15890" t="s">
        <v>243</v>
      </c>
      <c r="S15890">
        <v>-23.94</v>
      </c>
      <c r="T15890">
        <v>0.2</v>
      </c>
      <c r="U15890" t="s">
        <v>2396</v>
      </c>
      <c r="V15890">
        <v>1</v>
      </c>
      <c r="W15890" t="s">
        <v>2556</v>
      </c>
    </row>
    <row r="15891" spans="1:23" x14ac:dyDescent="0.3">
      <c r="A15891">
        <v>23859</v>
      </c>
      <c r="B15891" s="15" t="s">
        <v>1890</v>
      </c>
      <c r="C15891" t="str">
        <f>_xlfn.XLOOKUP($B15891, STANDARDS!$A:$A, STANDARDS!$B:$B,,0,2)</f>
        <v>Undivided Krasnoyarka Fm; Bykov Fm</v>
      </c>
      <c r="D15891" t="s">
        <v>1057</v>
      </c>
      <c r="E15891" t="s">
        <v>2200</v>
      </c>
      <c r="J15891">
        <v>79.2</v>
      </c>
      <c r="K15891">
        <v>7.1</v>
      </c>
      <c r="L15891" t="s">
        <v>2655</v>
      </c>
      <c r="M15891" t="s">
        <v>2294</v>
      </c>
      <c r="O15891">
        <v>0.67</v>
      </c>
      <c r="P15891" t="s">
        <v>243</v>
      </c>
      <c r="S15891">
        <v>-24.05</v>
      </c>
      <c r="T15891">
        <v>0.2</v>
      </c>
      <c r="U15891" t="s">
        <v>2396</v>
      </c>
      <c r="V15891">
        <v>1</v>
      </c>
      <c r="W15891" t="s">
        <v>2556</v>
      </c>
    </row>
    <row r="15892" spans="1:23" x14ac:dyDescent="0.3">
      <c r="A15892">
        <v>23860</v>
      </c>
      <c r="B15892" s="15" t="s">
        <v>1890</v>
      </c>
      <c r="C15892" t="str">
        <f>_xlfn.XLOOKUP($B15892, STANDARDS!$A:$A, STANDARDS!$B:$B,,0,2)</f>
        <v>Undivided Krasnoyarka Fm; Bykov Fm</v>
      </c>
      <c r="D15892" t="s">
        <v>1057</v>
      </c>
      <c r="E15892" t="s">
        <v>2200</v>
      </c>
      <c r="J15892">
        <v>79.2</v>
      </c>
      <c r="K15892">
        <v>7.1</v>
      </c>
      <c r="L15892" t="s">
        <v>2655</v>
      </c>
      <c r="M15892" t="s">
        <v>2294</v>
      </c>
      <c r="O15892">
        <v>0.72</v>
      </c>
      <c r="P15892" t="s">
        <v>243</v>
      </c>
      <c r="S15892">
        <v>-24.01</v>
      </c>
      <c r="T15892">
        <v>0.2</v>
      </c>
      <c r="U15892" t="s">
        <v>2396</v>
      </c>
      <c r="V15892">
        <v>1</v>
      </c>
      <c r="W15892" t="s">
        <v>2556</v>
      </c>
    </row>
    <row r="15893" spans="1:23" x14ac:dyDescent="0.3">
      <c r="A15893">
        <v>23861</v>
      </c>
      <c r="B15893" s="15" t="s">
        <v>1890</v>
      </c>
      <c r="C15893" t="str">
        <f>_xlfn.XLOOKUP($B15893, STANDARDS!$A:$A, STANDARDS!$B:$B,,0,2)</f>
        <v>Undivided Krasnoyarka Fm; Bykov Fm</v>
      </c>
      <c r="D15893" t="s">
        <v>1057</v>
      </c>
      <c r="E15893" t="s">
        <v>2200</v>
      </c>
      <c r="J15893">
        <v>79.2</v>
      </c>
      <c r="K15893">
        <v>7.1</v>
      </c>
      <c r="L15893" t="s">
        <v>2655</v>
      </c>
      <c r="M15893" t="s">
        <v>2294</v>
      </c>
      <c r="O15893">
        <v>0.7</v>
      </c>
      <c r="P15893" t="s">
        <v>243</v>
      </c>
      <c r="S15893">
        <v>-24.07</v>
      </c>
      <c r="T15893">
        <v>0.2</v>
      </c>
      <c r="U15893" t="s">
        <v>2396</v>
      </c>
      <c r="V15893">
        <v>1</v>
      </c>
      <c r="W15893" t="s">
        <v>2556</v>
      </c>
    </row>
    <row r="15894" spans="1:23" x14ac:dyDescent="0.3">
      <c r="A15894">
        <v>23862</v>
      </c>
      <c r="B15894" s="15" t="s">
        <v>1890</v>
      </c>
      <c r="C15894" t="str">
        <f>_xlfn.XLOOKUP($B15894, STANDARDS!$A:$A, STANDARDS!$B:$B,,0,2)</f>
        <v>Undivided Krasnoyarka Fm; Bykov Fm</v>
      </c>
      <c r="D15894" t="s">
        <v>1057</v>
      </c>
      <c r="E15894" t="s">
        <v>2200</v>
      </c>
      <c r="J15894">
        <v>79.2</v>
      </c>
      <c r="K15894">
        <v>7.1</v>
      </c>
      <c r="L15894" t="s">
        <v>2655</v>
      </c>
      <c r="M15894" t="s">
        <v>2294</v>
      </c>
      <c r="O15894">
        <v>0.64</v>
      </c>
      <c r="P15894" t="s">
        <v>243</v>
      </c>
      <c r="S15894">
        <v>-23.94</v>
      </c>
      <c r="T15894">
        <v>0.2</v>
      </c>
      <c r="U15894" t="s">
        <v>2396</v>
      </c>
      <c r="V15894">
        <v>1</v>
      </c>
      <c r="W15894" t="s">
        <v>2556</v>
      </c>
    </row>
    <row r="15895" spans="1:23" x14ac:dyDescent="0.3">
      <c r="A15895">
        <v>23863</v>
      </c>
      <c r="B15895" s="15" t="s">
        <v>1890</v>
      </c>
      <c r="C15895" t="str">
        <f>_xlfn.XLOOKUP($B15895, STANDARDS!$A:$A, STANDARDS!$B:$B,,0,2)</f>
        <v>Undivided Krasnoyarka Fm; Bykov Fm</v>
      </c>
      <c r="D15895" t="s">
        <v>1057</v>
      </c>
      <c r="E15895" t="s">
        <v>2200</v>
      </c>
      <c r="J15895">
        <v>79.2</v>
      </c>
      <c r="K15895">
        <v>7.1</v>
      </c>
      <c r="L15895" t="s">
        <v>2655</v>
      </c>
      <c r="M15895" t="s">
        <v>2294</v>
      </c>
      <c r="O15895">
        <v>0.74</v>
      </c>
      <c r="P15895" t="s">
        <v>243</v>
      </c>
      <c r="S15895">
        <v>-24.28</v>
      </c>
      <c r="T15895">
        <v>0.2</v>
      </c>
      <c r="U15895" t="s">
        <v>2396</v>
      </c>
      <c r="V15895">
        <v>1</v>
      </c>
      <c r="W15895" t="s">
        <v>2556</v>
      </c>
    </row>
    <row r="15896" spans="1:23" x14ac:dyDescent="0.3">
      <c r="A15896">
        <v>23864</v>
      </c>
      <c r="B15896" s="15" t="s">
        <v>1890</v>
      </c>
      <c r="C15896" t="str">
        <f>_xlfn.XLOOKUP($B15896, STANDARDS!$A:$A, STANDARDS!$B:$B,,0,2)</f>
        <v>Undivided Krasnoyarka Fm; Bykov Fm</v>
      </c>
      <c r="D15896" t="s">
        <v>1057</v>
      </c>
      <c r="E15896" t="s">
        <v>2200</v>
      </c>
      <c r="J15896">
        <v>79.2</v>
      </c>
      <c r="K15896">
        <v>7.1</v>
      </c>
      <c r="L15896" t="s">
        <v>2655</v>
      </c>
      <c r="M15896" t="s">
        <v>2294</v>
      </c>
      <c r="O15896">
        <v>0.76</v>
      </c>
      <c r="P15896" t="s">
        <v>243</v>
      </c>
      <c r="S15896">
        <v>-24.34</v>
      </c>
      <c r="T15896">
        <v>0.2</v>
      </c>
      <c r="U15896" t="s">
        <v>2396</v>
      </c>
      <c r="V15896">
        <v>1</v>
      </c>
      <c r="W15896" t="s">
        <v>2556</v>
      </c>
    </row>
    <row r="15897" spans="1:23" x14ac:dyDescent="0.3">
      <c r="A15897">
        <v>23865</v>
      </c>
      <c r="B15897" s="15" t="s">
        <v>1890</v>
      </c>
      <c r="C15897" t="str">
        <f>_xlfn.XLOOKUP($B15897, STANDARDS!$A:$A, STANDARDS!$B:$B,,0,2)</f>
        <v>Undivided Krasnoyarka Fm; Bykov Fm</v>
      </c>
      <c r="D15897" t="s">
        <v>1057</v>
      </c>
      <c r="E15897" t="s">
        <v>2200</v>
      </c>
      <c r="J15897">
        <v>79.2</v>
      </c>
      <c r="K15897">
        <v>7.1</v>
      </c>
      <c r="L15897" t="s">
        <v>2655</v>
      </c>
      <c r="M15897" t="s">
        <v>2294</v>
      </c>
      <c r="O15897">
        <v>0.74</v>
      </c>
      <c r="P15897" t="s">
        <v>243</v>
      </c>
      <c r="S15897">
        <v>-24.39</v>
      </c>
      <c r="T15897">
        <v>0.2</v>
      </c>
      <c r="U15897" t="s">
        <v>2396</v>
      </c>
      <c r="V15897">
        <v>1</v>
      </c>
      <c r="W15897" t="s">
        <v>2556</v>
      </c>
    </row>
    <row r="15898" spans="1:23" x14ac:dyDescent="0.3">
      <c r="A15898">
        <v>23866</v>
      </c>
      <c r="B15898" s="15" t="s">
        <v>1890</v>
      </c>
      <c r="C15898" t="str">
        <f>_xlfn.XLOOKUP($B15898, STANDARDS!$A:$A, STANDARDS!$B:$B,,0,2)</f>
        <v>Undivided Krasnoyarka Fm; Bykov Fm</v>
      </c>
      <c r="D15898" t="s">
        <v>1057</v>
      </c>
      <c r="E15898" t="s">
        <v>2200</v>
      </c>
      <c r="J15898">
        <v>79.2</v>
      </c>
      <c r="K15898">
        <v>7.1</v>
      </c>
      <c r="L15898" t="s">
        <v>2655</v>
      </c>
      <c r="M15898" t="s">
        <v>2294</v>
      </c>
      <c r="O15898">
        <v>0.83</v>
      </c>
      <c r="P15898" t="s">
        <v>243</v>
      </c>
      <c r="S15898">
        <v>-24.17</v>
      </c>
      <c r="T15898">
        <v>0.2</v>
      </c>
      <c r="U15898" t="s">
        <v>2396</v>
      </c>
      <c r="V15898">
        <v>1</v>
      </c>
      <c r="W15898" t="s">
        <v>2556</v>
      </c>
    </row>
    <row r="15899" spans="1:23" x14ac:dyDescent="0.3">
      <c r="A15899">
        <v>23867</v>
      </c>
      <c r="B15899" s="15" t="s">
        <v>1890</v>
      </c>
      <c r="C15899" t="str">
        <f>_xlfn.XLOOKUP($B15899, STANDARDS!$A:$A, STANDARDS!$B:$B,,0,2)</f>
        <v>Undivided Krasnoyarka Fm; Bykov Fm</v>
      </c>
      <c r="D15899" t="s">
        <v>1057</v>
      </c>
      <c r="E15899" t="s">
        <v>2200</v>
      </c>
      <c r="J15899">
        <v>79.2</v>
      </c>
      <c r="K15899">
        <v>7.1</v>
      </c>
      <c r="L15899" t="s">
        <v>2655</v>
      </c>
      <c r="M15899" t="s">
        <v>2294</v>
      </c>
      <c r="O15899">
        <v>0.63</v>
      </c>
      <c r="P15899" t="s">
        <v>243</v>
      </c>
      <c r="S15899">
        <v>-24.84</v>
      </c>
      <c r="T15899">
        <v>0.2</v>
      </c>
      <c r="U15899" t="s">
        <v>2396</v>
      </c>
      <c r="V15899">
        <v>1</v>
      </c>
      <c r="W15899" t="s">
        <v>2556</v>
      </c>
    </row>
    <row r="15900" spans="1:23" x14ac:dyDescent="0.3">
      <c r="A15900">
        <v>23868</v>
      </c>
      <c r="B15900" s="15" t="s">
        <v>1890</v>
      </c>
      <c r="C15900" t="str">
        <f>_xlfn.XLOOKUP($B15900, STANDARDS!$A:$A, STANDARDS!$B:$B,,0,2)</f>
        <v>Undivided Krasnoyarka Fm; Bykov Fm</v>
      </c>
      <c r="D15900" t="s">
        <v>1057</v>
      </c>
      <c r="E15900" t="s">
        <v>2200</v>
      </c>
      <c r="J15900">
        <v>79.2</v>
      </c>
      <c r="K15900">
        <v>7.1</v>
      </c>
      <c r="L15900" t="s">
        <v>2655</v>
      </c>
      <c r="M15900" t="s">
        <v>2294</v>
      </c>
      <c r="O15900">
        <v>0.46</v>
      </c>
      <c r="P15900" t="s">
        <v>243</v>
      </c>
      <c r="S15900">
        <v>-25.19</v>
      </c>
      <c r="T15900">
        <v>0.2</v>
      </c>
      <c r="U15900" t="s">
        <v>2396</v>
      </c>
      <c r="V15900">
        <v>1</v>
      </c>
      <c r="W15900" t="s">
        <v>2556</v>
      </c>
    </row>
    <row r="15901" spans="1:23" x14ac:dyDescent="0.3">
      <c r="A15901">
        <v>23869</v>
      </c>
      <c r="B15901" s="15" t="s">
        <v>1893</v>
      </c>
      <c r="C15901" t="str">
        <f>_xlfn.XLOOKUP($B15901, STANDARDS!$A:$A, STANDARDS!$B:$B,,0,2)</f>
        <v>Saku Fm, Yezo Gp</v>
      </c>
      <c r="D15901" t="s">
        <v>2197</v>
      </c>
      <c r="E15901" t="s">
        <v>2201</v>
      </c>
      <c r="F15901">
        <v>44</v>
      </c>
      <c r="G15901">
        <v>142</v>
      </c>
      <c r="H15901">
        <v>1</v>
      </c>
      <c r="I15901" t="s">
        <v>1816</v>
      </c>
      <c r="J15901" cm="1">
        <f t="array" ref="J15901:L15901">_xlfn.XLOOKUP($C15901, AGE!$A:$A,AGE!$B:$D,,0,2)</f>
        <v>95.15</v>
      </c>
      <c r="K15901">
        <v>5.3499999999999899</v>
      </c>
      <c r="L15901" t="str">
        <v xml:space="preserve">GSA 2018 </v>
      </c>
      <c r="M15901" t="s">
        <v>2397</v>
      </c>
      <c r="P15901" t="s">
        <v>2342</v>
      </c>
      <c r="S15901">
        <v>-23.09</v>
      </c>
      <c r="T15901">
        <v>0.2</v>
      </c>
      <c r="U15901" t="s">
        <v>2396</v>
      </c>
      <c r="V15901">
        <v>1</v>
      </c>
      <c r="W15901" t="s">
        <v>2557</v>
      </c>
    </row>
    <row r="15902" spans="1:23" x14ac:dyDescent="0.3">
      <c r="A15902">
        <v>23870</v>
      </c>
      <c r="B15902" s="15" t="s">
        <v>1893</v>
      </c>
      <c r="C15902" t="str">
        <f>_xlfn.XLOOKUP($B15902, STANDARDS!$A:$A, STANDARDS!$B:$B,,0,2)</f>
        <v>Saku Fm, Yezo Gp</v>
      </c>
      <c r="D15902" t="s">
        <v>2197</v>
      </c>
      <c r="E15902" t="s">
        <v>2201</v>
      </c>
      <c r="F15902">
        <v>44</v>
      </c>
      <c r="G15902">
        <v>142</v>
      </c>
      <c r="H15902">
        <v>1</v>
      </c>
      <c r="I15902" t="s">
        <v>1816</v>
      </c>
      <c r="J15902" cm="1">
        <f t="array" ref="J15902:L15902">_xlfn.XLOOKUP($C15902, AGE!$A:$A,AGE!$B:$D,,0,2)</f>
        <v>95.15</v>
      </c>
      <c r="K15902">
        <v>5.3499999999999899</v>
      </c>
      <c r="L15902" t="str">
        <v xml:space="preserve">GSA 2018 </v>
      </c>
      <c r="M15902" t="s">
        <v>2397</v>
      </c>
      <c r="P15902" t="s">
        <v>2342</v>
      </c>
      <c r="S15902">
        <v>-22.89</v>
      </c>
      <c r="T15902">
        <v>0.2</v>
      </c>
      <c r="U15902" t="s">
        <v>2396</v>
      </c>
      <c r="V15902">
        <v>1</v>
      </c>
      <c r="W15902" t="s">
        <v>2557</v>
      </c>
    </row>
    <row r="15903" spans="1:23" x14ac:dyDescent="0.3">
      <c r="A15903">
        <v>23871</v>
      </c>
      <c r="B15903" s="15" t="s">
        <v>1893</v>
      </c>
      <c r="C15903" t="str">
        <f>_xlfn.XLOOKUP($B15903, STANDARDS!$A:$A, STANDARDS!$B:$B,,0,2)</f>
        <v>Saku Fm, Yezo Gp</v>
      </c>
      <c r="D15903" t="s">
        <v>2197</v>
      </c>
      <c r="E15903" t="s">
        <v>2201</v>
      </c>
      <c r="F15903">
        <v>44</v>
      </c>
      <c r="G15903">
        <v>142</v>
      </c>
      <c r="H15903">
        <v>1</v>
      </c>
      <c r="I15903" t="s">
        <v>1816</v>
      </c>
      <c r="J15903" cm="1">
        <f t="array" ref="J15903:L15903">_xlfn.XLOOKUP($C15903, AGE!$A:$A,AGE!$B:$D,,0,2)</f>
        <v>95.15</v>
      </c>
      <c r="K15903">
        <v>5.3499999999999899</v>
      </c>
      <c r="L15903" t="str">
        <v xml:space="preserve">GSA 2018 </v>
      </c>
      <c r="M15903" t="s">
        <v>2397</v>
      </c>
      <c r="P15903" t="s">
        <v>2342</v>
      </c>
      <c r="S15903">
        <v>-24.02</v>
      </c>
      <c r="T15903">
        <v>0.2</v>
      </c>
      <c r="U15903" t="s">
        <v>2396</v>
      </c>
      <c r="V15903">
        <v>1</v>
      </c>
      <c r="W15903" t="s">
        <v>2557</v>
      </c>
    </row>
    <row r="15904" spans="1:23" x14ac:dyDescent="0.3">
      <c r="A15904">
        <v>23872</v>
      </c>
      <c r="B15904" s="15" t="s">
        <v>1893</v>
      </c>
      <c r="C15904" t="str">
        <f>_xlfn.XLOOKUP($B15904, STANDARDS!$A:$A, STANDARDS!$B:$B,,0,2)</f>
        <v>Saku Fm, Yezo Gp</v>
      </c>
      <c r="D15904" t="s">
        <v>2197</v>
      </c>
      <c r="E15904" t="s">
        <v>2201</v>
      </c>
      <c r="F15904">
        <v>44</v>
      </c>
      <c r="G15904">
        <v>142</v>
      </c>
      <c r="H15904">
        <v>1</v>
      </c>
      <c r="I15904" t="s">
        <v>1816</v>
      </c>
      <c r="J15904" cm="1">
        <f t="array" ref="J15904:L15904">_xlfn.XLOOKUP($C15904, AGE!$A:$A,AGE!$B:$D,,0,2)</f>
        <v>95.15</v>
      </c>
      <c r="K15904">
        <v>5.3499999999999899</v>
      </c>
      <c r="L15904" t="str">
        <v xml:space="preserve">GSA 2018 </v>
      </c>
      <c r="M15904" t="s">
        <v>2397</v>
      </c>
      <c r="P15904" t="s">
        <v>2342</v>
      </c>
      <c r="S15904">
        <v>-23.83</v>
      </c>
      <c r="T15904">
        <v>0.2</v>
      </c>
      <c r="U15904" t="s">
        <v>2396</v>
      </c>
      <c r="V15904">
        <v>1</v>
      </c>
      <c r="W15904" t="s">
        <v>2557</v>
      </c>
    </row>
    <row r="15905" spans="1:23" x14ac:dyDescent="0.3">
      <c r="A15905">
        <v>23873</v>
      </c>
      <c r="B15905" s="15" t="s">
        <v>1893</v>
      </c>
      <c r="C15905" t="str">
        <f>_xlfn.XLOOKUP($B15905, STANDARDS!$A:$A, STANDARDS!$B:$B,,0,2)</f>
        <v>Saku Fm, Yezo Gp</v>
      </c>
      <c r="D15905" t="s">
        <v>2197</v>
      </c>
      <c r="E15905" t="s">
        <v>2201</v>
      </c>
      <c r="F15905">
        <v>44</v>
      </c>
      <c r="G15905">
        <v>142</v>
      </c>
      <c r="H15905">
        <v>1</v>
      </c>
      <c r="I15905" t="s">
        <v>1816</v>
      </c>
      <c r="J15905" cm="1">
        <f t="array" ref="J15905:L15905">_xlfn.XLOOKUP($C15905, AGE!$A:$A,AGE!$B:$D,,0,2)</f>
        <v>95.15</v>
      </c>
      <c r="K15905">
        <v>5.3499999999999899</v>
      </c>
      <c r="L15905" t="str">
        <v xml:space="preserve">GSA 2018 </v>
      </c>
      <c r="M15905" t="s">
        <v>2397</v>
      </c>
      <c r="P15905" t="s">
        <v>2342</v>
      </c>
      <c r="S15905">
        <v>-25.26</v>
      </c>
      <c r="T15905">
        <v>0.2</v>
      </c>
      <c r="U15905" t="s">
        <v>2396</v>
      </c>
      <c r="V15905">
        <v>1</v>
      </c>
      <c r="W15905" t="s">
        <v>2557</v>
      </c>
    </row>
    <row r="15906" spans="1:23" x14ac:dyDescent="0.3">
      <c r="A15906">
        <v>23874</v>
      </c>
      <c r="B15906" s="15" t="s">
        <v>1893</v>
      </c>
      <c r="C15906" t="str">
        <f>_xlfn.XLOOKUP($B15906, STANDARDS!$A:$A, STANDARDS!$B:$B,,0,2)</f>
        <v>Saku Fm, Yezo Gp</v>
      </c>
      <c r="D15906" t="s">
        <v>2197</v>
      </c>
      <c r="E15906" t="s">
        <v>2201</v>
      </c>
      <c r="F15906">
        <v>44</v>
      </c>
      <c r="G15906">
        <v>142</v>
      </c>
      <c r="H15906">
        <v>1</v>
      </c>
      <c r="I15906" t="s">
        <v>1816</v>
      </c>
      <c r="J15906" cm="1">
        <f t="array" ref="J15906:L15906">_xlfn.XLOOKUP($C15906, AGE!$A:$A,AGE!$B:$D,,0,2)</f>
        <v>95.15</v>
      </c>
      <c r="K15906">
        <v>5.3499999999999899</v>
      </c>
      <c r="L15906" t="str">
        <v xml:space="preserve">GSA 2018 </v>
      </c>
      <c r="M15906" t="s">
        <v>2397</v>
      </c>
      <c r="P15906" t="s">
        <v>2342</v>
      </c>
      <c r="S15906">
        <v>-24.94</v>
      </c>
      <c r="T15906">
        <v>0.2</v>
      </c>
      <c r="U15906" t="s">
        <v>2396</v>
      </c>
      <c r="V15906">
        <v>1</v>
      </c>
      <c r="W15906" t="s">
        <v>2557</v>
      </c>
    </row>
    <row r="15907" spans="1:23" x14ac:dyDescent="0.3">
      <c r="A15907">
        <v>23875</v>
      </c>
      <c r="B15907" s="15" t="s">
        <v>1893</v>
      </c>
      <c r="C15907" t="str">
        <f>_xlfn.XLOOKUP($B15907, STANDARDS!$A:$A, STANDARDS!$B:$B,,0,2)</f>
        <v>Saku Fm, Yezo Gp</v>
      </c>
      <c r="D15907" t="s">
        <v>2197</v>
      </c>
      <c r="E15907" t="s">
        <v>2201</v>
      </c>
      <c r="F15907">
        <v>44</v>
      </c>
      <c r="G15907">
        <v>142</v>
      </c>
      <c r="H15907">
        <v>1</v>
      </c>
      <c r="I15907" t="s">
        <v>1816</v>
      </c>
      <c r="J15907" cm="1">
        <f t="array" ref="J15907:L15907">_xlfn.XLOOKUP($C15907, AGE!$A:$A,AGE!$B:$D,,0,2)</f>
        <v>95.15</v>
      </c>
      <c r="K15907">
        <v>5.3499999999999899</v>
      </c>
      <c r="L15907" t="str">
        <v xml:space="preserve">GSA 2018 </v>
      </c>
      <c r="M15907" t="s">
        <v>2397</v>
      </c>
      <c r="P15907" t="s">
        <v>2342</v>
      </c>
      <c r="S15907">
        <v>-24.25</v>
      </c>
      <c r="T15907">
        <v>0.2</v>
      </c>
      <c r="U15907" t="s">
        <v>2396</v>
      </c>
      <c r="V15907">
        <v>1</v>
      </c>
      <c r="W15907" t="s">
        <v>2557</v>
      </c>
    </row>
    <row r="15908" spans="1:23" x14ac:dyDescent="0.3">
      <c r="A15908">
        <v>23876</v>
      </c>
      <c r="B15908" s="15" t="s">
        <v>1893</v>
      </c>
      <c r="C15908" t="str">
        <f>_xlfn.XLOOKUP($B15908, STANDARDS!$A:$A, STANDARDS!$B:$B,,0,2)</f>
        <v>Saku Fm, Yezo Gp</v>
      </c>
      <c r="D15908" t="s">
        <v>2197</v>
      </c>
      <c r="E15908" t="s">
        <v>2201</v>
      </c>
      <c r="F15908">
        <v>44</v>
      </c>
      <c r="G15908">
        <v>142</v>
      </c>
      <c r="H15908">
        <v>1</v>
      </c>
      <c r="I15908" t="s">
        <v>1816</v>
      </c>
      <c r="J15908" cm="1">
        <f t="array" ref="J15908:L15908">_xlfn.XLOOKUP($C15908, AGE!$A:$A,AGE!$B:$D,,0,2)</f>
        <v>95.15</v>
      </c>
      <c r="K15908">
        <v>5.3499999999999899</v>
      </c>
      <c r="L15908" t="str">
        <v xml:space="preserve">GSA 2018 </v>
      </c>
      <c r="M15908" t="s">
        <v>2397</v>
      </c>
      <c r="P15908" t="s">
        <v>2342</v>
      </c>
      <c r="S15908">
        <v>-24.9</v>
      </c>
      <c r="T15908">
        <v>0.2</v>
      </c>
      <c r="U15908" t="s">
        <v>2396</v>
      </c>
      <c r="V15908">
        <v>1</v>
      </c>
      <c r="W15908" t="s">
        <v>2557</v>
      </c>
    </row>
    <row r="15909" spans="1:23" x14ac:dyDescent="0.3">
      <c r="A15909">
        <v>23877</v>
      </c>
      <c r="B15909" s="15" t="s">
        <v>1893</v>
      </c>
      <c r="C15909" t="str">
        <f>_xlfn.XLOOKUP($B15909, STANDARDS!$A:$A, STANDARDS!$B:$B,,0,2)</f>
        <v>Saku Fm, Yezo Gp</v>
      </c>
      <c r="D15909" t="s">
        <v>2197</v>
      </c>
      <c r="E15909" t="s">
        <v>2201</v>
      </c>
      <c r="F15909">
        <v>44</v>
      </c>
      <c r="G15909">
        <v>142</v>
      </c>
      <c r="H15909">
        <v>1</v>
      </c>
      <c r="I15909" t="s">
        <v>1816</v>
      </c>
      <c r="J15909" cm="1">
        <f t="array" ref="J15909:L15909">_xlfn.XLOOKUP($C15909, AGE!$A:$A,AGE!$B:$D,,0,2)</f>
        <v>95.15</v>
      </c>
      <c r="K15909">
        <v>5.3499999999999899</v>
      </c>
      <c r="L15909" t="str">
        <v xml:space="preserve">GSA 2018 </v>
      </c>
      <c r="M15909" t="s">
        <v>2397</v>
      </c>
      <c r="P15909" t="s">
        <v>2342</v>
      </c>
      <c r="S15909">
        <v>-24.76</v>
      </c>
      <c r="T15909">
        <v>0.2</v>
      </c>
      <c r="U15909" t="s">
        <v>2396</v>
      </c>
      <c r="V15909">
        <v>1</v>
      </c>
      <c r="W15909" t="s">
        <v>2557</v>
      </c>
    </row>
    <row r="15910" spans="1:23" x14ac:dyDescent="0.3">
      <c r="A15910">
        <v>23878</v>
      </c>
      <c r="B15910" s="15" t="s">
        <v>1893</v>
      </c>
      <c r="C15910" t="str">
        <f>_xlfn.XLOOKUP($B15910, STANDARDS!$A:$A, STANDARDS!$B:$B,,0,2)</f>
        <v>Saku Fm, Yezo Gp</v>
      </c>
      <c r="D15910" t="s">
        <v>2197</v>
      </c>
      <c r="E15910" t="s">
        <v>2201</v>
      </c>
      <c r="F15910">
        <v>44</v>
      </c>
      <c r="G15910">
        <v>142</v>
      </c>
      <c r="H15910">
        <v>1</v>
      </c>
      <c r="I15910" t="s">
        <v>1816</v>
      </c>
      <c r="J15910" cm="1">
        <f t="array" ref="J15910:L15910">_xlfn.XLOOKUP($C15910, AGE!$A:$A,AGE!$B:$D,,0,2)</f>
        <v>95.15</v>
      </c>
      <c r="K15910">
        <v>5.3499999999999899</v>
      </c>
      <c r="L15910" t="str">
        <v xml:space="preserve">GSA 2018 </v>
      </c>
      <c r="M15910" t="s">
        <v>2397</v>
      </c>
      <c r="P15910" t="s">
        <v>2342</v>
      </c>
      <c r="S15910">
        <v>-24.66</v>
      </c>
      <c r="T15910">
        <v>0.2</v>
      </c>
      <c r="U15910" t="s">
        <v>2396</v>
      </c>
      <c r="V15910">
        <v>1</v>
      </c>
      <c r="W15910" t="s">
        <v>2557</v>
      </c>
    </row>
    <row r="15911" spans="1:23" x14ac:dyDescent="0.3">
      <c r="A15911">
        <v>23879</v>
      </c>
      <c r="B15911" s="15" t="s">
        <v>1893</v>
      </c>
      <c r="C15911" t="str">
        <f>_xlfn.XLOOKUP($B15911, STANDARDS!$A:$A, STANDARDS!$B:$B,,0,2)</f>
        <v>Saku Fm, Yezo Gp</v>
      </c>
      <c r="D15911" t="s">
        <v>2197</v>
      </c>
      <c r="E15911" t="s">
        <v>2201</v>
      </c>
      <c r="F15911">
        <v>44</v>
      </c>
      <c r="G15911">
        <v>142</v>
      </c>
      <c r="H15911">
        <v>1</v>
      </c>
      <c r="I15911" t="s">
        <v>1816</v>
      </c>
      <c r="J15911" cm="1">
        <f t="array" ref="J15911:L15911">_xlfn.XLOOKUP($C15911, AGE!$A:$A,AGE!$B:$D,,0,2)</f>
        <v>95.15</v>
      </c>
      <c r="K15911">
        <v>5.3499999999999899</v>
      </c>
      <c r="L15911" t="str">
        <v xml:space="preserve">GSA 2018 </v>
      </c>
      <c r="M15911" t="s">
        <v>2397</v>
      </c>
      <c r="P15911" t="s">
        <v>2342</v>
      </c>
      <c r="S15911">
        <v>-24.69</v>
      </c>
      <c r="T15911">
        <v>0.2</v>
      </c>
      <c r="U15911" t="s">
        <v>2396</v>
      </c>
      <c r="V15911">
        <v>1</v>
      </c>
      <c r="W15911" t="s">
        <v>2557</v>
      </c>
    </row>
    <row r="15912" spans="1:23" x14ac:dyDescent="0.3">
      <c r="A15912">
        <v>23880</v>
      </c>
      <c r="B15912" s="15" t="s">
        <v>1893</v>
      </c>
      <c r="C15912" t="str">
        <f>_xlfn.XLOOKUP($B15912, STANDARDS!$A:$A, STANDARDS!$B:$B,,0,2)</f>
        <v>Saku Fm, Yezo Gp</v>
      </c>
      <c r="D15912" t="s">
        <v>2197</v>
      </c>
      <c r="E15912" t="s">
        <v>2201</v>
      </c>
      <c r="F15912">
        <v>44</v>
      </c>
      <c r="G15912">
        <v>142</v>
      </c>
      <c r="H15912">
        <v>1</v>
      </c>
      <c r="I15912" t="s">
        <v>1816</v>
      </c>
      <c r="J15912" cm="1">
        <f t="array" ref="J15912:L15912">_xlfn.XLOOKUP($C15912, AGE!$A:$A,AGE!$B:$D,,0,2)</f>
        <v>95.15</v>
      </c>
      <c r="K15912">
        <v>5.3499999999999899</v>
      </c>
      <c r="L15912" t="str">
        <v xml:space="preserve">GSA 2018 </v>
      </c>
      <c r="M15912" t="s">
        <v>2397</v>
      </c>
      <c r="P15912" t="s">
        <v>2342</v>
      </c>
      <c r="S15912">
        <v>-24.81</v>
      </c>
      <c r="T15912">
        <v>0.2</v>
      </c>
      <c r="U15912" t="s">
        <v>2396</v>
      </c>
      <c r="V15912">
        <v>1</v>
      </c>
      <c r="W15912" t="s">
        <v>2557</v>
      </c>
    </row>
    <row r="15913" spans="1:23" x14ac:dyDescent="0.3">
      <c r="A15913">
        <v>23881</v>
      </c>
      <c r="B15913" s="15" t="s">
        <v>1893</v>
      </c>
      <c r="C15913" t="str">
        <f>_xlfn.XLOOKUP($B15913, STANDARDS!$A:$A, STANDARDS!$B:$B,,0,2)</f>
        <v>Saku Fm, Yezo Gp</v>
      </c>
      <c r="D15913" t="s">
        <v>2197</v>
      </c>
      <c r="E15913" t="s">
        <v>2201</v>
      </c>
      <c r="F15913">
        <v>44</v>
      </c>
      <c r="G15913">
        <v>142</v>
      </c>
      <c r="H15913">
        <v>1</v>
      </c>
      <c r="I15913" t="s">
        <v>1816</v>
      </c>
      <c r="J15913" cm="1">
        <f t="array" ref="J15913:L15913">_xlfn.XLOOKUP($C15913, AGE!$A:$A,AGE!$B:$D,,0,2)</f>
        <v>95.15</v>
      </c>
      <c r="K15913">
        <v>5.3499999999999899</v>
      </c>
      <c r="L15913" t="str">
        <v xml:space="preserve">GSA 2018 </v>
      </c>
      <c r="M15913" t="s">
        <v>2397</v>
      </c>
      <c r="P15913" t="s">
        <v>2342</v>
      </c>
      <c r="S15913">
        <v>-24.55</v>
      </c>
      <c r="T15913">
        <v>0.2</v>
      </c>
      <c r="U15913" t="s">
        <v>2396</v>
      </c>
      <c r="V15913">
        <v>1</v>
      </c>
      <c r="W15913" t="s">
        <v>2557</v>
      </c>
    </row>
    <row r="15914" spans="1:23" x14ac:dyDescent="0.3">
      <c r="A15914">
        <v>23882</v>
      </c>
      <c r="B15914" s="15" t="s">
        <v>1893</v>
      </c>
      <c r="C15914" t="str">
        <f>_xlfn.XLOOKUP($B15914, STANDARDS!$A:$A, STANDARDS!$B:$B,,0,2)</f>
        <v>Saku Fm, Yezo Gp</v>
      </c>
      <c r="D15914" t="s">
        <v>2197</v>
      </c>
      <c r="E15914" t="s">
        <v>2201</v>
      </c>
      <c r="F15914">
        <v>44</v>
      </c>
      <c r="G15914">
        <v>142</v>
      </c>
      <c r="H15914">
        <v>1</v>
      </c>
      <c r="I15914" t="s">
        <v>1816</v>
      </c>
      <c r="J15914" cm="1">
        <f t="array" ref="J15914:L15914">_xlfn.XLOOKUP($C15914, AGE!$A:$A,AGE!$B:$D,,0,2)</f>
        <v>95.15</v>
      </c>
      <c r="K15914">
        <v>5.3499999999999899</v>
      </c>
      <c r="L15914" t="str">
        <v xml:space="preserve">GSA 2018 </v>
      </c>
      <c r="M15914" t="s">
        <v>2397</v>
      </c>
      <c r="P15914" t="s">
        <v>2342</v>
      </c>
      <c r="S15914">
        <v>-24.82</v>
      </c>
      <c r="T15914">
        <v>0.2</v>
      </c>
      <c r="U15914" t="s">
        <v>2396</v>
      </c>
      <c r="V15914">
        <v>1</v>
      </c>
      <c r="W15914" t="s">
        <v>2557</v>
      </c>
    </row>
    <row r="15915" spans="1:23" x14ac:dyDescent="0.3">
      <c r="A15915">
        <v>23883</v>
      </c>
      <c r="B15915" s="15" t="s">
        <v>1893</v>
      </c>
      <c r="C15915" t="str">
        <f>_xlfn.XLOOKUP($B15915, STANDARDS!$A:$A, STANDARDS!$B:$B,,0,2)</f>
        <v>Saku Fm, Yezo Gp</v>
      </c>
      <c r="D15915" t="s">
        <v>2197</v>
      </c>
      <c r="E15915" t="s">
        <v>2201</v>
      </c>
      <c r="F15915">
        <v>44</v>
      </c>
      <c r="G15915">
        <v>142</v>
      </c>
      <c r="H15915">
        <v>1</v>
      </c>
      <c r="I15915" t="s">
        <v>1816</v>
      </c>
      <c r="J15915" cm="1">
        <f t="array" ref="J15915:L15915">_xlfn.XLOOKUP($C15915, AGE!$A:$A,AGE!$B:$D,,0,2)</f>
        <v>95.15</v>
      </c>
      <c r="K15915">
        <v>5.3499999999999899</v>
      </c>
      <c r="L15915" t="str">
        <v xml:space="preserve">GSA 2018 </v>
      </c>
      <c r="M15915" t="s">
        <v>2397</v>
      </c>
      <c r="P15915" t="s">
        <v>2342</v>
      </c>
      <c r="S15915">
        <v>-25.52</v>
      </c>
      <c r="T15915">
        <v>0.2</v>
      </c>
      <c r="U15915" t="s">
        <v>2396</v>
      </c>
      <c r="V15915">
        <v>1</v>
      </c>
      <c r="W15915" t="s">
        <v>2557</v>
      </c>
    </row>
    <row r="15916" spans="1:23" x14ac:dyDescent="0.3">
      <c r="A15916">
        <v>23884</v>
      </c>
      <c r="B15916" s="15" t="s">
        <v>1893</v>
      </c>
      <c r="C15916" t="str">
        <f>_xlfn.XLOOKUP($B15916, STANDARDS!$A:$A, STANDARDS!$B:$B,,0,2)</f>
        <v>Saku Fm, Yezo Gp</v>
      </c>
      <c r="D15916" t="s">
        <v>2197</v>
      </c>
      <c r="E15916" t="s">
        <v>2201</v>
      </c>
      <c r="F15916">
        <v>44</v>
      </c>
      <c r="G15916">
        <v>142</v>
      </c>
      <c r="H15916">
        <v>1</v>
      </c>
      <c r="I15916" t="s">
        <v>1816</v>
      </c>
      <c r="J15916" cm="1">
        <f t="array" ref="J15916:L15916">_xlfn.XLOOKUP($C15916, AGE!$A:$A,AGE!$B:$D,,0,2)</f>
        <v>95.15</v>
      </c>
      <c r="K15916">
        <v>5.3499999999999899</v>
      </c>
      <c r="L15916" t="str">
        <v xml:space="preserve">GSA 2018 </v>
      </c>
      <c r="M15916" t="s">
        <v>2397</v>
      </c>
      <c r="P15916" t="s">
        <v>2342</v>
      </c>
      <c r="S15916">
        <v>-24.93</v>
      </c>
      <c r="T15916">
        <v>0.2</v>
      </c>
      <c r="U15916" t="s">
        <v>2396</v>
      </c>
      <c r="V15916">
        <v>1</v>
      </c>
      <c r="W15916" t="s">
        <v>2557</v>
      </c>
    </row>
    <row r="15917" spans="1:23" x14ac:dyDescent="0.3">
      <c r="A15917">
        <v>23885</v>
      </c>
      <c r="B15917" s="15" t="s">
        <v>1893</v>
      </c>
      <c r="C15917" t="str">
        <f>_xlfn.XLOOKUP($B15917, STANDARDS!$A:$A, STANDARDS!$B:$B,,0,2)</f>
        <v>Saku Fm, Yezo Gp</v>
      </c>
      <c r="D15917" t="s">
        <v>2197</v>
      </c>
      <c r="E15917" t="s">
        <v>2201</v>
      </c>
      <c r="F15917">
        <v>44</v>
      </c>
      <c r="G15917">
        <v>142</v>
      </c>
      <c r="H15917">
        <v>1</v>
      </c>
      <c r="I15917" t="s">
        <v>1816</v>
      </c>
      <c r="J15917" cm="1">
        <f t="array" ref="J15917:L15917">_xlfn.XLOOKUP($C15917, AGE!$A:$A,AGE!$B:$D,,0,2)</f>
        <v>95.15</v>
      </c>
      <c r="K15917">
        <v>5.3499999999999899</v>
      </c>
      <c r="L15917" t="str">
        <v xml:space="preserve">GSA 2018 </v>
      </c>
      <c r="M15917" t="s">
        <v>2397</v>
      </c>
      <c r="P15917" t="s">
        <v>2342</v>
      </c>
      <c r="S15917">
        <v>-24.97</v>
      </c>
      <c r="T15917">
        <v>0.2</v>
      </c>
      <c r="U15917" t="s">
        <v>2396</v>
      </c>
      <c r="V15917">
        <v>1</v>
      </c>
      <c r="W15917" t="s">
        <v>2557</v>
      </c>
    </row>
    <row r="15918" spans="1:23" x14ac:dyDescent="0.3">
      <c r="A15918">
        <v>23886</v>
      </c>
      <c r="B15918" s="15" t="s">
        <v>1893</v>
      </c>
      <c r="C15918" t="str">
        <f>_xlfn.XLOOKUP($B15918, STANDARDS!$A:$A, STANDARDS!$B:$B,,0,2)</f>
        <v>Saku Fm, Yezo Gp</v>
      </c>
      <c r="D15918" t="s">
        <v>2197</v>
      </c>
      <c r="E15918" t="s">
        <v>2201</v>
      </c>
      <c r="F15918">
        <v>44</v>
      </c>
      <c r="G15918">
        <v>142</v>
      </c>
      <c r="H15918">
        <v>1</v>
      </c>
      <c r="I15918" t="s">
        <v>1816</v>
      </c>
      <c r="J15918" cm="1">
        <f t="array" ref="J15918:L15918">_xlfn.XLOOKUP($C15918, AGE!$A:$A,AGE!$B:$D,,0,2)</f>
        <v>95.15</v>
      </c>
      <c r="K15918">
        <v>5.3499999999999899</v>
      </c>
      <c r="L15918" t="str">
        <v xml:space="preserve">GSA 2018 </v>
      </c>
      <c r="M15918" t="s">
        <v>2397</v>
      </c>
      <c r="P15918" t="s">
        <v>2342</v>
      </c>
      <c r="S15918">
        <v>-24.2</v>
      </c>
      <c r="T15918">
        <v>0.2</v>
      </c>
      <c r="U15918" t="s">
        <v>2396</v>
      </c>
      <c r="V15918">
        <v>1</v>
      </c>
      <c r="W15918" t="s">
        <v>2557</v>
      </c>
    </row>
    <row r="15919" spans="1:23" x14ac:dyDescent="0.3">
      <c r="A15919">
        <v>23887</v>
      </c>
      <c r="B15919" s="15" t="s">
        <v>1893</v>
      </c>
      <c r="C15919" t="str">
        <f>_xlfn.XLOOKUP($B15919, STANDARDS!$A:$A, STANDARDS!$B:$B,,0,2)</f>
        <v>Saku Fm, Yezo Gp</v>
      </c>
      <c r="D15919" t="s">
        <v>2197</v>
      </c>
      <c r="E15919" t="s">
        <v>2201</v>
      </c>
      <c r="F15919">
        <v>44</v>
      </c>
      <c r="G15919">
        <v>142</v>
      </c>
      <c r="H15919">
        <v>1</v>
      </c>
      <c r="I15919" t="s">
        <v>1816</v>
      </c>
      <c r="J15919" cm="1">
        <f t="array" ref="J15919:L15919">_xlfn.XLOOKUP($C15919, AGE!$A:$A,AGE!$B:$D,,0,2)</f>
        <v>95.15</v>
      </c>
      <c r="K15919">
        <v>5.3499999999999899</v>
      </c>
      <c r="L15919" t="str">
        <v xml:space="preserve">GSA 2018 </v>
      </c>
      <c r="M15919" t="s">
        <v>2397</v>
      </c>
      <c r="P15919" t="s">
        <v>2342</v>
      </c>
      <c r="S15919">
        <v>-24.86</v>
      </c>
      <c r="T15919">
        <v>0.2</v>
      </c>
      <c r="U15919" t="s">
        <v>2396</v>
      </c>
      <c r="V15919">
        <v>1</v>
      </c>
      <c r="W15919" t="s">
        <v>2557</v>
      </c>
    </row>
    <row r="15920" spans="1:23" x14ac:dyDescent="0.3">
      <c r="A15920">
        <v>23888</v>
      </c>
      <c r="B15920" s="15" t="s">
        <v>1893</v>
      </c>
      <c r="C15920" t="str">
        <f>_xlfn.XLOOKUP($B15920, STANDARDS!$A:$A, STANDARDS!$B:$B,,0,2)</f>
        <v>Saku Fm, Yezo Gp</v>
      </c>
      <c r="D15920" t="s">
        <v>2197</v>
      </c>
      <c r="E15920" t="s">
        <v>2201</v>
      </c>
      <c r="F15920">
        <v>44</v>
      </c>
      <c r="G15920">
        <v>142</v>
      </c>
      <c r="H15920">
        <v>1</v>
      </c>
      <c r="I15920" t="s">
        <v>1816</v>
      </c>
      <c r="J15920" cm="1">
        <f t="array" ref="J15920:L15920">_xlfn.XLOOKUP($C15920, AGE!$A:$A,AGE!$B:$D,,0,2)</f>
        <v>95.15</v>
      </c>
      <c r="K15920">
        <v>5.3499999999999899</v>
      </c>
      <c r="L15920" t="str">
        <v xml:space="preserve">GSA 2018 </v>
      </c>
      <c r="M15920" t="s">
        <v>2397</v>
      </c>
      <c r="P15920" t="s">
        <v>2342</v>
      </c>
      <c r="S15920">
        <v>-24.55</v>
      </c>
      <c r="T15920">
        <v>0.2</v>
      </c>
      <c r="U15920" t="s">
        <v>2396</v>
      </c>
      <c r="V15920">
        <v>1</v>
      </c>
      <c r="W15920" t="s">
        <v>2557</v>
      </c>
    </row>
    <row r="15921" spans="1:23" x14ac:dyDescent="0.3">
      <c r="A15921">
        <v>23889</v>
      </c>
      <c r="B15921" s="15" t="s">
        <v>1893</v>
      </c>
      <c r="C15921" t="str">
        <f>_xlfn.XLOOKUP($B15921, STANDARDS!$A:$A, STANDARDS!$B:$B,,0,2)</f>
        <v>Saku Fm, Yezo Gp</v>
      </c>
      <c r="D15921" t="s">
        <v>2197</v>
      </c>
      <c r="E15921" t="s">
        <v>2201</v>
      </c>
      <c r="F15921">
        <v>44</v>
      </c>
      <c r="G15921">
        <v>142</v>
      </c>
      <c r="H15921">
        <v>1</v>
      </c>
      <c r="I15921" t="s">
        <v>1816</v>
      </c>
      <c r="J15921" cm="1">
        <f t="array" ref="J15921:L15921">_xlfn.XLOOKUP($C15921, AGE!$A:$A,AGE!$B:$D,,0,2)</f>
        <v>95.15</v>
      </c>
      <c r="K15921">
        <v>5.3499999999999899</v>
      </c>
      <c r="L15921" t="str">
        <v xml:space="preserve">GSA 2018 </v>
      </c>
      <c r="M15921" t="s">
        <v>2397</v>
      </c>
      <c r="P15921" t="s">
        <v>2342</v>
      </c>
      <c r="S15921">
        <v>-24.43</v>
      </c>
      <c r="T15921">
        <v>0.2</v>
      </c>
      <c r="U15921" t="s">
        <v>2396</v>
      </c>
      <c r="V15921">
        <v>1</v>
      </c>
      <c r="W15921" t="s">
        <v>2557</v>
      </c>
    </row>
    <row r="15922" spans="1:23" x14ac:dyDescent="0.3">
      <c r="A15922">
        <v>23890</v>
      </c>
      <c r="B15922" s="15" t="s">
        <v>1893</v>
      </c>
      <c r="C15922" t="str">
        <f>_xlfn.XLOOKUP($B15922, STANDARDS!$A:$A, STANDARDS!$B:$B,,0,2)</f>
        <v>Saku Fm, Yezo Gp</v>
      </c>
      <c r="D15922" t="s">
        <v>2197</v>
      </c>
      <c r="E15922" t="s">
        <v>2201</v>
      </c>
      <c r="F15922">
        <v>44</v>
      </c>
      <c r="G15922">
        <v>142</v>
      </c>
      <c r="H15922">
        <v>1</v>
      </c>
      <c r="I15922" t="s">
        <v>1816</v>
      </c>
      <c r="J15922" cm="1">
        <f t="array" ref="J15922:L15922">_xlfn.XLOOKUP($C15922, AGE!$A:$A,AGE!$B:$D,,0,2)</f>
        <v>95.15</v>
      </c>
      <c r="K15922">
        <v>5.3499999999999899</v>
      </c>
      <c r="L15922" t="str">
        <v xml:space="preserve">GSA 2018 </v>
      </c>
      <c r="M15922" t="s">
        <v>2397</v>
      </c>
      <c r="P15922" t="s">
        <v>2342</v>
      </c>
      <c r="S15922">
        <v>-24.44</v>
      </c>
      <c r="T15922">
        <v>0.2</v>
      </c>
      <c r="U15922" t="s">
        <v>2396</v>
      </c>
      <c r="V15922">
        <v>1</v>
      </c>
      <c r="W15922" t="s">
        <v>2557</v>
      </c>
    </row>
    <row r="15923" spans="1:23" x14ac:dyDescent="0.3">
      <c r="A15923">
        <v>23891</v>
      </c>
      <c r="B15923" s="15" t="s">
        <v>1893</v>
      </c>
      <c r="C15923" t="str">
        <f>_xlfn.XLOOKUP($B15923, STANDARDS!$A:$A, STANDARDS!$B:$B,,0,2)</f>
        <v>Saku Fm, Yezo Gp</v>
      </c>
      <c r="D15923" t="s">
        <v>2197</v>
      </c>
      <c r="E15923" t="s">
        <v>2201</v>
      </c>
      <c r="F15923">
        <v>44</v>
      </c>
      <c r="G15923">
        <v>142</v>
      </c>
      <c r="H15923">
        <v>1</v>
      </c>
      <c r="I15923" t="s">
        <v>1816</v>
      </c>
      <c r="J15923" cm="1">
        <f t="array" ref="J15923:L15923">_xlfn.XLOOKUP($C15923, AGE!$A:$A,AGE!$B:$D,,0,2)</f>
        <v>95.15</v>
      </c>
      <c r="K15923">
        <v>5.3499999999999899</v>
      </c>
      <c r="L15923" t="str">
        <v xml:space="preserve">GSA 2018 </v>
      </c>
      <c r="M15923" t="s">
        <v>2397</v>
      </c>
      <c r="P15923" t="s">
        <v>2342</v>
      </c>
      <c r="S15923">
        <v>-24.71</v>
      </c>
      <c r="T15923">
        <v>0.2</v>
      </c>
      <c r="U15923" t="s">
        <v>2396</v>
      </c>
      <c r="V15923">
        <v>1</v>
      </c>
      <c r="W15923" t="s">
        <v>2557</v>
      </c>
    </row>
    <row r="15924" spans="1:23" x14ac:dyDescent="0.3">
      <c r="A15924">
        <v>23892</v>
      </c>
      <c r="B15924" s="15" t="s">
        <v>1893</v>
      </c>
      <c r="C15924" t="str">
        <f>_xlfn.XLOOKUP($B15924, STANDARDS!$A:$A, STANDARDS!$B:$B,,0,2)</f>
        <v>Saku Fm, Yezo Gp</v>
      </c>
      <c r="D15924" t="s">
        <v>2197</v>
      </c>
      <c r="E15924" t="s">
        <v>2201</v>
      </c>
      <c r="F15924">
        <v>44</v>
      </c>
      <c r="G15924">
        <v>142</v>
      </c>
      <c r="H15924">
        <v>1</v>
      </c>
      <c r="I15924" t="s">
        <v>1816</v>
      </c>
      <c r="J15924" cm="1">
        <f t="array" ref="J15924:L15924">_xlfn.XLOOKUP($C15924, AGE!$A:$A,AGE!$B:$D,,0,2)</f>
        <v>95.15</v>
      </c>
      <c r="K15924">
        <v>5.3499999999999899</v>
      </c>
      <c r="L15924" t="str">
        <v xml:space="preserve">GSA 2018 </v>
      </c>
      <c r="M15924" t="s">
        <v>2397</v>
      </c>
      <c r="P15924" t="s">
        <v>2342</v>
      </c>
      <c r="S15924">
        <v>-24.35</v>
      </c>
      <c r="T15924">
        <v>0.2</v>
      </c>
      <c r="U15924" t="s">
        <v>2396</v>
      </c>
      <c r="V15924">
        <v>1</v>
      </c>
      <c r="W15924" t="s">
        <v>2557</v>
      </c>
    </row>
    <row r="15925" spans="1:23" x14ac:dyDescent="0.3">
      <c r="A15925">
        <v>23893</v>
      </c>
      <c r="B15925" s="15" t="s">
        <v>1893</v>
      </c>
      <c r="C15925" t="str">
        <f>_xlfn.XLOOKUP($B15925, STANDARDS!$A:$A, STANDARDS!$B:$B,,0,2)</f>
        <v>Saku Fm, Yezo Gp</v>
      </c>
      <c r="D15925" t="s">
        <v>2197</v>
      </c>
      <c r="E15925" t="s">
        <v>2201</v>
      </c>
      <c r="F15925">
        <v>44</v>
      </c>
      <c r="G15925">
        <v>142</v>
      </c>
      <c r="H15925">
        <v>1</v>
      </c>
      <c r="I15925" t="s">
        <v>1816</v>
      </c>
      <c r="J15925" cm="1">
        <f t="array" ref="J15925:L15925">_xlfn.XLOOKUP($C15925, AGE!$A:$A,AGE!$B:$D,,0,2)</f>
        <v>95.15</v>
      </c>
      <c r="K15925">
        <v>5.3499999999999899</v>
      </c>
      <c r="L15925" t="str">
        <v xml:space="preserve">GSA 2018 </v>
      </c>
      <c r="M15925" t="s">
        <v>2397</v>
      </c>
      <c r="P15925" t="s">
        <v>2342</v>
      </c>
      <c r="S15925">
        <v>-24.79</v>
      </c>
      <c r="T15925">
        <v>0.2</v>
      </c>
      <c r="U15925" t="s">
        <v>2396</v>
      </c>
      <c r="V15925">
        <v>1</v>
      </c>
      <c r="W15925" t="s">
        <v>2557</v>
      </c>
    </row>
    <row r="15926" spans="1:23" x14ac:dyDescent="0.3">
      <c r="A15926">
        <v>23894</v>
      </c>
      <c r="B15926" s="15" t="s">
        <v>1893</v>
      </c>
      <c r="C15926" t="str">
        <f>_xlfn.XLOOKUP($B15926, STANDARDS!$A:$A, STANDARDS!$B:$B,,0,2)</f>
        <v>Saku Fm, Yezo Gp</v>
      </c>
      <c r="D15926" t="s">
        <v>2197</v>
      </c>
      <c r="E15926" t="s">
        <v>2201</v>
      </c>
      <c r="F15926">
        <v>44</v>
      </c>
      <c r="G15926">
        <v>142</v>
      </c>
      <c r="H15926">
        <v>1</v>
      </c>
      <c r="I15926" t="s">
        <v>1816</v>
      </c>
      <c r="J15926" cm="1">
        <f t="array" ref="J15926:L15926">_xlfn.XLOOKUP($C15926, AGE!$A:$A,AGE!$B:$D,,0,2)</f>
        <v>95.15</v>
      </c>
      <c r="K15926">
        <v>5.3499999999999899</v>
      </c>
      <c r="L15926" t="str">
        <v xml:space="preserve">GSA 2018 </v>
      </c>
      <c r="M15926" t="s">
        <v>2397</v>
      </c>
      <c r="P15926" t="s">
        <v>2342</v>
      </c>
      <c r="S15926">
        <v>-24.54</v>
      </c>
      <c r="T15926">
        <v>0.2</v>
      </c>
      <c r="U15926" t="s">
        <v>2396</v>
      </c>
      <c r="V15926">
        <v>1</v>
      </c>
      <c r="W15926" t="s">
        <v>2557</v>
      </c>
    </row>
    <row r="15927" spans="1:23" x14ac:dyDescent="0.3">
      <c r="A15927">
        <v>23895</v>
      </c>
      <c r="B15927" s="15" t="s">
        <v>1893</v>
      </c>
      <c r="C15927" t="str">
        <f>_xlfn.XLOOKUP($B15927, STANDARDS!$A:$A, STANDARDS!$B:$B,,0,2)</f>
        <v>Saku Fm, Yezo Gp</v>
      </c>
      <c r="D15927" t="s">
        <v>2197</v>
      </c>
      <c r="E15927" t="s">
        <v>2201</v>
      </c>
      <c r="F15927">
        <v>44</v>
      </c>
      <c r="G15927">
        <v>142</v>
      </c>
      <c r="H15927">
        <v>1</v>
      </c>
      <c r="I15927" t="s">
        <v>1816</v>
      </c>
      <c r="J15927" cm="1">
        <f t="array" ref="J15927:L15927">_xlfn.XLOOKUP($C15927, AGE!$A:$A,AGE!$B:$D,,0,2)</f>
        <v>95.15</v>
      </c>
      <c r="K15927">
        <v>5.3499999999999899</v>
      </c>
      <c r="L15927" t="str">
        <v xml:space="preserve">GSA 2018 </v>
      </c>
      <c r="M15927" t="s">
        <v>2397</v>
      </c>
      <c r="P15927" t="s">
        <v>2342</v>
      </c>
      <c r="S15927">
        <v>-24.96</v>
      </c>
      <c r="T15927">
        <v>0.2</v>
      </c>
      <c r="U15927" t="s">
        <v>2396</v>
      </c>
      <c r="V15927">
        <v>1</v>
      </c>
      <c r="W15927" t="s">
        <v>2557</v>
      </c>
    </row>
    <row r="15928" spans="1:23" x14ac:dyDescent="0.3">
      <c r="A15928">
        <v>23896</v>
      </c>
      <c r="B15928" s="15" t="s">
        <v>1893</v>
      </c>
      <c r="C15928" t="str">
        <f>_xlfn.XLOOKUP($B15928, STANDARDS!$A:$A, STANDARDS!$B:$B,,0,2)</f>
        <v>Saku Fm, Yezo Gp</v>
      </c>
      <c r="D15928" t="s">
        <v>2197</v>
      </c>
      <c r="E15928" t="s">
        <v>2201</v>
      </c>
      <c r="F15928">
        <v>44</v>
      </c>
      <c r="G15928">
        <v>142</v>
      </c>
      <c r="H15928">
        <v>1</v>
      </c>
      <c r="I15928" t="s">
        <v>1816</v>
      </c>
      <c r="J15928" cm="1">
        <f t="array" ref="J15928:L15928">_xlfn.XLOOKUP($C15928, AGE!$A:$A,AGE!$B:$D,,0,2)</f>
        <v>95.15</v>
      </c>
      <c r="K15928">
        <v>5.3499999999999899</v>
      </c>
      <c r="L15928" t="str">
        <v xml:space="preserve">GSA 2018 </v>
      </c>
      <c r="M15928" t="s">
        <v>2397</v>
      </c>
      <c r="P15928" t="s">
        <v>2342</v>
      </c>
      <c r="S15928">
        <v>-25.48</v>
      </c>
      <c r="T15928">
        <v>0.2</v>
      </c>
      <c r="U15928" t="s">
        <v>2396</v>
      </c>
      <c r="V15928">
        <v>1</v>
      </c>
      <c r="W15928" t="s">
        <v>2557</v>
      </c>
    </row>
    <row r="15929" spans="1:23" x14ac:dyDescent="0.3">
      <c r="A15929">
        <v>23897</v>
      </c>
      <c r="B15929" s="15" t="s">
        <v>1893</v>
      </c>
      <c r="C15929" t="str">
        <f>_xlfn.XLOOKUP($B15929, STANDARDS!$A:$A, STANDARDS!$B:$B,,0,2)</f>
        <v>Saku Fm, Yezo Gp</v>
      </c>
      <c r="D15929" t="s">
        <v>2197</v>
      </c>
      <c r="E15929" t="s">
        <v>2201</v>
      </c>
      <c r="F15929">
        <v>44</v>
      </c>
      <c r="G15929">
        <v>142</v>
      </c>
      <c r="H15929">
        <v>1</v>
      </c>
      <c r="I15929" t="s">
        <v>1816</v>
      </c>
      <c r="J15929" cm="1">
        <f t="array" ref="J15929:L15929">_xlfn.XLOOKUP($C15929, AGE!$A:$A,AGE!$B:$D,,0,2)</f>
        <v>95.15</v>
      </c>
      <c r="K15929">
        <v>5.3499999999999899</v>
      </c>
      <c r="L15929" t="str">
        <v xml:space="preserve">GSA 2018 </v>
      </c>
      <c r="M15929" t="s">
        <v>2397</v>
      </c>
      <c r="P15929" t="s">
        <v>2342</v>
      </c>
      <c r="S15929">
        <v>-24.25</v>
      </c>
      <c r="T15929">
        <v>0.2</v>
      </c>
      <c r="U15929" t="s">
        <v>2396</v>
      </c>
      <c r="V15929">
        <v>1</v>
      </c>
      <c r="W15929" t="s">
        <v>2557</v>
      </c>
    </row>
    <row r="15930" spans="1:23" x14ac:dyDescent="0.3">
      <c r="A15930">
        <v>23898</v>
      </c>
      <c r="B15930" s="15" t="s">
        <v>1893</v>
      </c>
      <c r="C15930" t="str">
        <f>_xlfn.XLOOKUP($B15930, STANDARDS!$A:$A, STANDARDS!$B:$B,,0,2)</f>
        <v>Saku Fm, Yezo Gp</v>
      </c>
      <c r="D15930" t="s">
        <v>2197</v>
      </c>
      <c r="E15930" t="s">
        <v>2201</v>
      </c>
      <c r="F15930">
        <v>44</v>
      </c>
      <c r="G15930">
        <v>142</v>
      </c>
      <c r="H15930">
        <v>1</v>
      </c>
      <c r="I15930" t="s">
        <v>1816</v>
      </c>
      <c r="J15930" cm="1">
        <f t="array" ref="J15930:L15930">_xlfn.XLOOKUP($C15930, AGE!$A:$A,AGE!$B:$D,,0,2)</f>
        <v>95.15</v>
      </c>
      <c r="K15930">
        <v>5.3499999999999899</v>
      </c>
      <c r="L15930" t="str">
        <v xml:space="preserve">GSA 2018 </v>
      </c>
      <c r="M15930" t="s">
        <v>2397</v>
      </c>
      <c r="P15930" t="s">
        <v>2342</v>
      </c>
      <c r="S15930">
        <v>-25.68</v>
      </c>
      <c r="T15930">
        <v>0.2</v>
      </c>
      <c r="U15930" t="s">
        <v>2396</v>
      </c>
      <c r="V15930">
        <v>1</v>
      </c>
      <c r="W15930" t="s">
        <v>2557</v>
      </c>
    </row>
    <row r="15931" spans="1:23" x14ac:dyDescent="0.3">
      <c r="A15931">
        <v>23899</v>
      </c>
      <c r="B15931" s="15" t="s">
        <v>1893</v>
      </c>
      <c r="C15931" t="str">
        <f>_xlfn.XLOOKUP($B15931, STANDARDS!$A:$A, STANDARDS!$B:$B,,0,2)</f>
        <v>Saku Fm, Yezo Gp</v>
      </c>
      <c r="D15931" t="s">
        <v>2197</v>
      </c>
      <c r="E15931" t="s">
        <v>2201</v>
      </c>
      <c r="F15931">
        <v>44</v>
      </c>
      <c r="G15931">
        <v>142</v>
      </c>
      <c r="H15931">
        <v>1</v>
      </c>
      <c r="I15931" t="s">
        <v>1816</v>
      </c>
      <c r="J15931" cm="1">
        <f t="array" ref="J15931:L15931">_xlfn.XLOOKUP($C15931, AGE!$A:$A,AGE!$B:$D,,0,2)</f>
        <v>95.15</v>
      </c>
      <c r="K15931">
        <v>5.3499999999999899</v>
      </c>
      <c r="L15931" t="str">
        <v xml:space="preserve">GSA 2018 </v>
      </c>
      <c r="M15931" t="s">
        <v>2397</v>
      </c>
      <c r="P15931" t="s">
        <v>2342</v>
      </c>
      <c r="S15931">
        <v>-22.92</v>
      </c>
      <c r="T15931">
        <v>0.2</v>
      </c>
      <c r="U15931" t="s">
        <v>2396</v>
      </c>
      <c r="V15931">
        <v>1</v>
      </c>
      <c r="W15931" t="s">
        <v>2557</v>
      </c>
    </row>
    <row r="15932" spans="1:23" x14ac:dyDescent="0.3">
      <c r="A15932">
        <v>23900</v>
      </c>
      <c r="B15932" s="15" t="s">
        <v>1893</v>
      </c>
      <c r="C15932" t="str">
        <f>_xlfn.XLOOKUP($B15932, STANDARDS!$A:$A, STANDARDS!$B:$B,,0,2)</f>
        <v>Saku Fm, Yezo Gp</v>
      </c>
      <c r="D15932" t="s">
        <v>2197</v>
      </c>
      <c r="E15932" t="s">
        <v>2201</v>
      </c>
      <c r="F15932">
        <v>44</v>
      </c>
      <c r="G15932">
        <v>142</v>
      </c>
      <c r="H15932">
        <v>1</v>
      </c>
      <c r="I15932" t="s">
        <v>1816</v>
      </c>
      <c r="J15932" cm="1">
        <f t="array" ref="J15932:L15932">_xlfn.XLOOKUP($C15932, AGE!$A:$A,AGE!$B:$D,,0,2)</f>
        <v>95.15</v>
      </c>
      <c r="K15932">
        <v>5.3499999999999899</v>
      </c>
      <c r="L15932" t="str">
        <v xml:space="preserve">GSA 2018 </v>
      </c>
      <c r="M15932" t="s">
        <v>2397</v>
      </c>
      <c r="P15932" t="s">
        <v>2342</v>
      </c>
      <c r="S15932">
        <v>-23.21</v>
      </c>
      <c r="T15932">
        <v>0.2</v>
      </c>
      <c r="U15932" t="s">
        <v>2396</v>
      </c>
      <c r="V15932">
        <v>1</v>
      </c>
      <c r="W15932" t="s">
        <v>2557</v>
      </c>
    </row>
    <row r="15933" spans="1:23" x14ac:dyDescent="0.3">
      <c r="A15933">
        <v>23901</v>
      </c>
      <c r="B15933" s="15" t="s">
        <v>1893</v>
      </c>
      <c r="C15933" t="str">
        <f>_xlfn.XLOOKUP($B15933, STANDARDS!$A:$A, STANDARDS!$B:$B,,0,2)</f>
        <v>Saku Fm, Yezo Gp</v>
      </c>
      <c r="D15933" t="s">
        <v>2197</v>
      </c>
      <c r="E15933" t="s">
        <v>2201</v>
      </c>
      <c r="F15933">
        <v>44</v>
      </c>
      <c r="G15933">
        <v>142</v>
      </c>
      <c r="H15933">
        <v>1</v>
      </c>
      <c r="I15933" t="s">
        <v>1816</v>
      </c>
      <c r="J15933" cm="1">
        <f t="array" ref="J15933:L15933">_xlfn.XLOOKUP($C15933, AGE!$A:$A,AGE!$B:$D,,0,2)</f>
        <v>95.15</v>
      </c>
      <c r="K15933">
        <v>5.3499999999999899</v>
      </c>
      <c r="L15933" t="str">
        <v xml:space="preserve">GSA 2018 </v>
      </c>
      <c r="M15933" t="s">
        <v>2397</v>
      </c>
      <c r="P15933" t="s">
        <v>2342</v>
      </c>
      <c r="S15933">
        <v>-22.76</v>
      </c>
      <c r="T15933">
        <v>0.2</v>
      </c>
      <c r="U15933" t="s">
        <v>2396</v>
      </c>
      <c r="V15933">
        <v>1</v>
      </c>
      <c r="W15933" t="s">
        <v>2557</v>
      </c>
    </row>
    <row r="15934" spans="1:23" x14ac:dyDescent="0.3">
      <c r="A15934">
        <v>23902</v>
      </c>
      <c r="B15934" s="15" t="s">
        <v>1893</v>
      </c>
      <c r="C15934" t="str">
        <f>_xlfn.XLOOKUP($B15934, STANDARDS!$A:$A, STANDARDS!$B:$B,,0,2)</f>
        <v>Saku Fm, Yezo Gp</v>
      </c>
      <c r="D15934" t="s">
        <v>2197</v>
      </c>
      <c r="E15934" t="s">
        <v>2201</v>
      </c>
      <c r="F15934">
        <v>44</v>
      </c>
      <c r="G15934">
        <v>142</v>
      </c>
      <c r="H15934">
        <v>1</v>
      </c>
      <c r="I15934" t="s">
        <v>1816</v>
      </c>
      <c r="J15934" cm="1">
        <f t="array" ref="J15934:L15934">_xlfn.XLOOKUP($C15934, AGE!$A:$A,AGE!$B:$D,,0,2)</f>
        <v>95.15</v>
      </c>
      <c r="K15934">
        <v>5.3499999999999899</v>
      </c>
      <c r="L15934" t="str">
        <v xml:space="preserve">GSA 2018 </v>
      </c>
      <c r="M15934" t="s">
        <v>2397</v>
      </c>
      <c r="P15934" t="s">
        <v>2342</v>
      </c>
      <c r="S15934">
        <v>-22.48</v>
      </c>
      <c r="T15934">
        <v>0.2</v>
      </c>
      <c r="U15934" t="s">
        <v>2396</v>
      </c>
      <c r="V15934">
        <v>1</v>
      </c>
      <c r="W15934" t="s">
        <v>2557</v>
      </c>
    </row>
    <row r="15935" spans="1:23" x14ac:dyDescent="0.3">
      <c r="A15935">
        <v>23903</v>
      </c>
      <c r="B15935" s="15" t="s">
        <v>1893</v>
      </c>
      <c r="C15935" t="str">
        <f>_xlfn.XLOOKUP($B15935, STANDARDS!$A:$A, STANDARDS!$B:$B,,0,2)</f>
        <v>Saku Fm, Yezo Gp</v>
      </c>
      <c r="D15935" t="s">
        <v>2197</v>
      </c>
      <c r="E15935" t="s">
        <v>2201</v>
      </c>
      <c r="F15935">
        <v>44</v>
      </c>
      <c r="G15935">
        <v>142</v>
      </c>
      <c r="H15935">
        <v>1</v>
      </c>
      <c r="I15935" t="s">
        <v>1816</v>
      </c>
      <c r="J15935" cm="1">
        <f t="array" ref="J15935:L15935">_xlfn.XLOOKUP($C15935, AGE!$A:$A,AGE!$B:$D,,0,2)</f>
        <v>95.15</v>
      </c>
      <c r="K15935">
        <v>5.3499999999999899</v>
      </c>
      <c r="L15935" t="str">
        <v xml:space="preserve">GSA 2018 </v>
      </c>
      <c r="M15935" t="s">
        <v>2397</v>
      </c>
      <c r="P15935" t="s">
        <v>2342</v>
      </c>
      <c r="S15935">
        <v>-22.71</v>
      </c>
      <c r="T15935">
        <v>0.2</v>
      </c>
      <c r="U15935" t="s">
        <v>2396</v>
      </c>
      <c r="V15935">
        <v>1</v>
      </c>
      <c r="W15935" t="s">
        <v>2557</v>
      </c>
    </row>
    <row r="15936" spans="1:23" x14ac:dyDescent="0.3">
      <c r="A15936">
        <v>23904</v>
      </c>
      <c r="B15936" s="15" t="s">
        <v>1893</v>
      </c>
      <c r="C15936" t="str">
        <f>_xlfn.XLOOKUP($B15936, STANDARDS!$A:$A, STANDARDS!$B:$B,,0,2)</f>
        <v>Saku Fm, Yezo Gp</v>
      </c>
      <c r="D15936" t="s">
        <v>2197</v>
      </c>
      <c r="E15936" t="s">
        <v>2201</v>
      </c>
      <c r="F15936">
        <v>44</v>
      </c>
      <c r="G15936">
        <v>142</v>
      </c>
      <c r="H15936">
        <v>1</v>
      </c>
      <c r="I15936" t="s">
        <v>1816</v>
      </c>
      <c r="J15936" cm="1">
        <f t="array" ref="J15936:L15936">_xlfn.XLOOKUP($C15936, AGE!$A:$A,AGE!$B:$D,,0,2)</f>
        <v>95.15</v>
      </c>
      <c r="K15936">
        <v>5.3499999999999899</v>
      </c>
      <c r="L15936" t="str">
        <v xml:space="preserve">GSA 2018 </v>
      </c>
      <c r="M15936" t="s">
        <v>2397</v>
      </c>
      <c r="P15936" t="s">
        <v>2342</v>
      </c>
      <c r="S15936">
        <v>-23.25</v>
      </c>
      <c r="T15936">
        <v>0.2</v>
      </c>
      <c r="U15936" t="s">
        <v>2396</v>
      </c>
      <c r="V15936">
        <v>1</v>
      </c>
      <c r="W15936" t="s">
        <v>2557</v>
      </c>
    </row>
    <row r="15937" spans="1:23" x14ac:dyDescent="0.3">
      <c r="A15937">
        <v>23905</v>
      </c>
      <c r="B15937" s="15" t="s">
        <v>1893</v>
      </c>
      <c r="C15937" t="str">
        <f>_xlfn.XLOOKUP($B15937, STANDARDS!$A:$A, STANDARDS!$B:$B,,0,2)</f>
        <v>Saku Fm, Yezo Gp</v>
      </c>
      <c r="D15937" t="s">
        <v>2197</v>
      </c>
      <c r="E15937" t="s">
        <v>2201</v>
      </c>
      <c r="F15937">
        <v>44</v>
      </c>
      <c r="G15937">
        <v>142</v>
      </c>
      <c r="H15937">
        <v>1</v>
      </c>
      <c r="I15937" t="s">
        <v>1816</v>
      </c>
      <c r="J15937" cm="1">
        <f t="array" ref="J15937:L15937">_xlfn.XLOOKUP($C15937, AGE!$A:$A,AGE!$B:$D,,0,2)</f>
        <v>95.15</v>
      </c>
      <c r="K15937">
        <v>5.3499999999999899</v>
      </c>
      <c r="L15937" t="str">
        <v xml:space="preserve">GSA 2018 </v>
      </c>
      <c r="M15937" t="s">
        <v>2397</v>
      </c>
      <c r="P15937" t="s">
        <v>2342</v>
      </c>
      <c r="S15937">
        <v>-24.77</v>
      </c>
      <c r="T15937">
        <v>0.2</v>
      </c>
      <c r="U15937" t="s">
        <v>2396</v>
      </c>
      <c r="V15937">
        <v>1</v>
      </c>
      <c r="W15937" t="s">
        <v>2557</v>
      </c>
    </row>
    <row r="15938" spans="1:23" x14ac:dyDescent="0.3">
      <c r="A15938">
        <v>23906</v>
      </c>
      <c r="B15938" s="15" t="s">
        <v>1893</v>
      </c>
      <c r="C15938" t="str">
        <f>_xlfn.XLOOKUP($B15938, STANDARDS!$A:$A, STANDARDS!$B:$B,,0,2)</f>
        <v>Saku Fm, Yezo Gp</v>
      </c>
      <c r="D15938" t="s">
        <v>2197</v>
      </c>
      <c r="E15938" t="s">
        <v>2201</v>
      </c>
      <c r="F15938">
        <v>44</v>
      </c>
      <c r="G15938">
        <v>142</v>
      </c>
      <c r="H15938">
        <v>1</v>
      </c>
      <c r="I15938" t="s">
        <v>1816</v>
      </c>
      <c r="J15938" cm="1">
        <f t="array" ref="J15938:L15938">_xlfn.XLOOKUP($C15938, AGE!$A:$A,AGE!$B:$D,,0,2)</f>
        <v>95.15</v>
      </c>
      <c r="K15938">
        <v>5.3499999999999899</v>
      </c>
      <c r="L15938" t="str">
        <v xml:space="preserve">GSA 2018 </v>
      </c>
      <c r="M15938" t="s">
        <v>2397</v>
      </c>
      <c r="P15938" t="s">
        <v>2342</v>
      </c>
      <c r="S15938">
        <v>-22.78</v>
      </c>
      <c r="T15938">
        <v>0.2</v>
      </c>
      <c r="U15938" t="s">
        <v>2396</v>
      </c>
      <c r="V15938">
        <v>1</v>
      </c>
      <c r="W15938" t="s">
        <v>2557</v>
      </c>
    </row>
    <row r="15939" spans="1:23" x14ac:dyDescent="0.3">
      <c r="A15939">
        <v>23907</v>
      </c>
      <c r="B15939" s="15" t="s">
        <v>1893</v>
      </c>
      <c r="C15939" t="str">
        <f>_xlfn.XLOOKUP($B15939, STANDARDS!$A:$A, STANDARDS!$B:$B,,0,2)</f>
        <v>Saku Fm, Yezo Gp</v>
      </c>
      <c r="D15939" t="s">
        <v>2197</v>
      </c>
      <c r="E15939" t="s">
        <v>2201</v>
      </c>
      <c r="F15939">
        <v>44</v>
      </c>
      <c r="G15939">
        <v>142</v>
      </c>
      <c r="H15939">
        <v>1</v>
      </c>
      <c r="I15939" t="s">
        <v>1816</v>
      </c>
      <c r="J15939" cm="1">
        <f t="array" ref="J15939:L15939">_xlfn.XLOOKUP($C15939, AGE!$A:$A,AGE!$B:$D,,0,2)</f>
        <v>95.15</v>
      </c>
      <c r="K15939">
        <v>5.3499999999999899</v>
      </c>
      <c r="L15939" t="str">
        <v xml:space="preserve">GSA 2018 </v>
      </c>
      <c r="M15939" t="s">
        <v>2397</v>
      </c>
      <c r="P15939" t="s">
        <v>2342</v>
      </c>
      <c r="S15939">
        <v>-23.37</v>
      </c>
      <c r="T15939">
        <v>0.2</v>
      </c>
      <c r="U15939" t="s">
        <v>2396</v>
      </c>
      <c r="V15939">
        <v>1</v>
      </c>
      <c r="W15939" t="s">
        <v>2557</v>
      </c>
    </row>
    <row r="15940" spans="1:23" x14ac:dyDescent="0.3">
      <c r="A15940">
        <v>23908</v>
      </c>
      <c r="B15940" s="15" t="s">
        <v>1893</v>
      </c>
      <c r="C15940" t="str">
        <f>_xlfn.XLOOKUP($B15940, STANDARDS!$A:$A, STANDARDS!$B:$B,,0,2)</f>
        <v>Saku Fm, Yezo Gp</v>
      </c>
      <c r="D15940" t="s">
        <v>2197</v>
      </c>
      <c r="E15940" t="s">
        <v>2201</v>
      </c>
      <c r="F15940">
        <v>44</v>
      </c>
      <c r="G15940">
        <v>142</v>
      </c>
      <c r="H15940">
        <v>1</v>
      </c>
      <c r="I15940" t="s">
        <v>1816</v>
      </c>
      <c r="J15940" cm="1">
        <f t="array" ref="J15940:L15940">_xlfn.XLOOKUP($C15940, AGE!$A:$A,AGE!$B:$D,,0,2)</f>
        <v>95.15</v>
      </c>
      <c r="K15940">
        <v>5.3499999999999899</v>
      </c>
      <c r="L15940" t="str">
        <v xml:space="preserve">GSA 2018 </v>
      </c>
      <c r="M15940" t="s">
        <v>2397</v>
      </c>
      <c r="P15940" t="s">
        <v>2342</v>
      </c>
      <c r="S15940">
        <v>-22.76</v>
      </c>
      <c r="T15940">
        <v>0.2</v>
      </c>
      <c r="U15940" t="s">
        <v>2396</v>
      </c>
      <c r="V15940">
        <v>1</v>
      </c>
      <c r="W15940" t="s">
        <v>2557</v>
      </c>
    </row>
    <row r="15941" spans="1:23" x14ac:dyDescent="0.3">
      <c r="A15941">
        <v>23909</v>
      </c>
      <c r="B15941" s="15" t="s">
        <v>1893</v>
      </c>
      <c r="C15941" t="str">
        <f>_xlfn.XLOOKUP($B15941, STANDARDS!$A:$A, STANDARDS!$B:$B,,0,2)</f>
        <v>Saku Fm, Yezo Gp</v>
      </c>
      <c r="D15941" t="s">
        <v>2197</v>
      </c>
      <c r="E15941" t="s">
        <v>2201</v>
      </c>
      <c r="F15941">
        <v>44</v>
      </c>
      <c r="G15941">
        <v>142</v>
      </c>
      <c r="H15941">
        <v>1</v>
      </c>
      <c r="I15941" t="s">
        <v>1816</v>
      </c>
      <c r="J15941" cm="1">
        <f t="array" ref="J15941:L15941">_xlfn.XLOOKUP($C15941, AGE!$A:$A,AGE!$B:$D,,0,2)</f>
        <v>95.15</v>
      </c>
      <c r="K15941">
        <v>5.3499999999999899</v>
      </c>
      <c r="L15941" t="str">
        <v xml:space="preserve">GSA 2018 </v>
      </c>
      <c r="M15941" t="s">
        <v>2397</v>
      </c>
      <c r="P15941" t="s">
        <v>2342</v>
      </c>
      <c r="S15941">
        <v>-22.59</v>
      </c>
      <c r="T15941">
        <v>0.2</v>
      </c>
      <c r="U15941" t="s">
        <v>2396</v>
      </c>
      <c r="V15941">
        <v>1</v>
      </c>
      <c r="W15941" t="s">
        <v>2557</v>
      </c>
    </row>
    <row r="15942" spans="1:23" x14ac:dyDescent="0.3">
      <c r="A15942">
        <v>23910</v>
      </c>
      <c r="B15942" s="15" t="s">
        <v>1893</v>
      </c>
      <c r="C15942" t="str">
        <f>_xlfn.XLOOKUP($B15942, STANDARDS!$A:$A, STANDARDS!$B:$B,,0,2)</f>
        <v>Saku Fm, Yezo Gp</v>
      </c>
      <c r="D15942" t="s">
        <v>2197</v>
      </c>
      <c r="E15942" t="s">
        <v>2201</v>
      </c>
      <c r="F15942">
        <v>44</v>
      </c>
      <c r="G15942">
        <v>142</v>
      </c>
      <c r="H15942">
        <v>1</v>
      </c>
      <c r="I15942" t="s">
        <v>1816</v>
      </c>
      <c r="J15942" cm="1">
        <f t="array" ref="J15942:L15942">_xlfn.XLOOKUP($C15942, AGE!$A:$A,AGE!$B:$D,,0,2)</f>
        <v>95.15</v>
      </c>
      <c r="K15942">
        <v>5.3499999999999899</v>
      </c>
      <c r="L15942" t="str">
        <v xml:space="preserve">GSA 2018 </v>
      </c>
      <c r="M15942" t="s">
        <v>2397</v>
      </c>
      <c r="P15942" t="s">
        <v>2342</v>
      </c>
      <c r="S15942">
        <v>-22.49</v>
      </c>
      <c r="T15942">
        <v>0.2</v>
      </c>
      <c r="U15942" t="s">
        <v>2396</v>
      </c>
      <c r="V15942">
        <v>1</v>
      </c>
      <c r="W15942" t="s">
        <v>2557</v>
      </c>
    </row>
    <row r="15943" spans="1:23" x14ac:dyDescent="0.3">
      <c r="A15943">
        <v>23911</v>
      </c>
      <c r="B15943" s="15" t="s">
        <v>1893</v>
      </c>
      <c r="C15943" t="str">
        <f>_xlfn.XLOOKUP($B15943, STANDARDS!$A:$A, STANDARDS!$B:$B,,0,2)</f>
        <v>Saku Fm, Yezo Gp</v>
      </c>
      <c r="D15943" t="s">
        <v>2197</v>
      </c>
      <c r="E15943" t="s">
        <v>2201</v>
      </c>
      <c r="F15943">
        <v>44</v>
      </c>
      <c r="G15943">
        <v>142</v>
      </c>
      <c r="H15943">
        <v>1</v>
      </c>
      <c r="I15943" t="s">
        <v>1816</v>
      </c>
      <c r="J15943" cm="1">
        <f t="array" ref="J15943:L15943">_xlfn.XLOOKUP($C15943, AGE!$A:$A,AGE!$B:$D,,0,2)</f>
        <v>95.15</v>
      </c>
      <c r="K15943">
        <v>5.3499999999999899</v>
      </c>
      <c r="L15943" t="str">
        <v xml:space="preserve">GSA 2018 </v>
      </c>
      <c r="M15943" t="s">
        <v>2397</v>
      </c>
      <c r="P15943" t="s">
        <v>2342</v>
      </c>
      <c r="S15943">
        <v>-23.05</v>
      </c>
      <c r="T15943">
        <v>0.2</v>
      </c>
      <c r="U15943" t="s">
        <v>2396</v>
      </c>
      <c r="V15943">
        <v>1</v>
      </c>
      <c r="W15943" t="s">
        <v>2557</v>
      </c>
    </row>
    <row r="15944" spans="1:23" x14ac:dyDescent="0.3">
      <c r="A15944">
        <v>23912</v>
      </c>
      <c r="B15944" s="15" t="s">
        <v>1893</v>
      </c>
      <c r="C15944" t="str">
        <f>_xlfn.XLOOKUP($B15944, STANDARDS!$A:$A, STANDARDS!$B:$B,,0,2)</f>
        <v>Saku Fm, Yezo Gp</v>
      </c>
      <c r="D15944" t="s">
        <v>2197</v>
      </c>
      <c r="E15944" t="s">
        <v>2201</v>
      </c>
      <c r="F15944">
        <v>44</v>
      </c>
      <c r="G15944">
        <v>142</v>
      </c>
      <c r="H15944">
        <v>1</v>
      </c>
      <c r="I15944" t="s">
        <v>1816</v>
      </c>
      <c r="J15944" cm="1">
        <f t="array" ref="J15944:L15944">_xlfn.XLOOKUP($C15944, AGE!$A:$A,AGE!$B:$D,,0,2)</f>
        <v>95.15</v>
      </c>
      <c r="K15944">
        <v>5.3499999999999899</v>
      </c>
      <c r="L15944" t="str">
        <v xml:space="preserve">GSA 2018 </v>
      </c>
      <c r="M15944" t="s">
        <v>2397</v>
      </c>
      <c r="P15944" t="s">
        <v>2342</v>
      </c>
      <c r="S15944">
        <v>-23.29</v>
      </c>
      <c r="T15944">
        <v>0.2</v>
      </c>
      <c r="U15944" t="s">
        <v>2396</v>
      </c>
      <c r="V15944">
        <v>1</v>
      </c>
      <c r="W15944" t="s">
        <v>2557</v>
      </c>
    </row>
    <row r="15945" spans="1:23" x14ac:dyDescent="0.3">
      <c r="A15945">
        <v>23913</v>
      </c>
      <c r="B15945" s="15" t="s">
        <v>1893</v>
      </c>
      <c r="C15945" t="str">
        <f>_xlfn.XLOOKUP($B15945, STANDARDS!$A:$A, STANDARDS!$B:$B,,0,2)</f>
        <v>Saku Fm, Yezo Gp</v>
      </c>
      <c r="D15945" t="s">
        <v>2197</v>
      </c>
      <c r="E15945" t="s">
        <v>2201</v>
      </c>
      <c r="F15945">
        <v>44</v>
      </c>
      <c r="G15945">
        <v>142</v>
      </c>
      <c r="H15945">
        <v>1</v>
      </c>
      <c r="I15945" t="s">
        <v>1816</v>
      </c>
      <c r="J15945" cm="1">
        <f t="array" ref="J15945:L15945">_xlfn.XLOOKUP($C15945, AGE!$A:$A,AGE!$B:$D,,0,2)</f>
        <v>95.15</v>
      </c>
      <c r="K15945">
        <v>5.3499999999999899</v>
      </c>
      <c r="L15945" t="str">
        <v xml:space="preserve">GSA 2018 </v>
      </c>
      <c r="M15945" t="s">
        <v>2397</v>
      </c>
      <c r="P15945" t="s">
        <v>2342</v>
      </c>
      <c r="S15945">
        <v>-22.56</v>
      </c>
      <c r="T15945">
        <v>0.2</v>
      </c>
      <c r="U15945" t="s">
        <v>2396</v>
      </c>
      <c r="V15945">
        <v>1</v>
      </c>
      <c r="W15945" t="s">
        <v>2557</v>
      </c>
    </row>
    <row r="15946" spans="1:23" x14ac:dyDescent="0.3">
      <c r="A15946">
        <v>23914</v>
      </c>
      <c r="B15946" s="15" t="s">
        <v>1893</v>
      </c>
      <c r="C15946" t="str">
        <f>_xlfn.XLOOKUP($B15946, STANDARDS!$A:$A, STANDARDS!$B:$B,,0,2)</f>
        <v>Saku Fm, Yezo Gp</v>
      </c>
      <c r="D15946" t="s">
        <v>2197</v>
      </c>
      <c r="E15946" t="s">
        <v>2201</v>
      </c>
      <c r="F15946">
        <v>44</v>
      </c>
      <c r="G15946">
        <v>142</v>
      </c>
      <c r="H15946">
        <v>1</v>
      </c>
      <c r="I15946" t="s">
        <v>1816</v>
      </c>
      <c r="J15946" cm="1">
        <f t="array" ref="J15946:L15946">_xlfn.XLOOKUP($C15946, AGE!$A:$A,AGE!$B:$D,,0,2)</f>
        <v>95.15</v>
      </c>
      <c r="K15946">
        <v>5.3499999999999899</v>
      </c>
      <c r="L15946" t="str">
        <v xml:space="preserve">GSA 2018 </v>
      </c>
      <c r="M15946" t="s">
        <v>2397</v>
      </c>
      <c r="P15946" t="s">
        <v>2342</v>
      </c>
      <c r="S15946">
        <v>-23.25</v>
      </c>
      <c r="T15946">
        <v>0.2</v>
      </c>
      <c r="U15946" t="s">
        <v>2396</v>
      </c>
      <c r="V15946">
        <v>1</v>
      </c>
      <c r="W15946" t="s">
        <v>2557</v>
      </c>
    </row>
    <row r="15947" spans="1:23" x14ac:dyDescent="0.3">
      <c r="A15947">
        <v>23915</v>
      </c>
      <c r="B15947" s="15" t="s">
        <v>1893</v>
      </c>
      <c r="C15947" t="str">
        <f>_xlfn.XLOOKUP($B15947, STANDARDS!$A:$A, STANDARDS!$B:$B,,0,2)</f>
        <v>Saku Fm, Yezo Gp</v>
      </c>
      <c r="D15947" t="s">
        <v>2197</v>
      </c>
      <c r="E15947" t="s">
        <v>2201</v>
      </c>
      <c r="F15947">
        <v>44</v>
      </c>
      <c r="G15947">
        <v>142</v>
      </c>
      <c r="H15947">
        <v>1</v>
      </c>
      <c r="I15947" t="s">
        <v>1816</v>
      </c>
      <c r="J15947" cm="1">
        <f t="array" ref="J15947:L15947">_xlfn.XLOOKUP($C15947, AGE!$A:$A,AGE!$B:$D,,0,2)</f>
        <v>95.15</v>
      </c>
      <c r="K15947">
        <v>5.3499999999999899</v>
      </c>
      <c r="L15947" t="str">
        <v xml:space="preserve">GSA 2018 </v>
      </c>
      <c r="M15947" t="s">
        <v>2397</v>
      </c>
      <c r="P15947" t="s">
        <v>2342</v>
      </c>
      <c r="S15947">
        <v>-24.51</v>
      </c>
      <c r="T15947">
        <v>0.2</v>
      </c>
      <c r="U15947" t="s">
        <v>2396</v>
      </c>
      <c r="V15947">
        <v>1</v>
      </c>
      <c r="W15947" t="s">
        <v>2557</v>
      </c>
    </row>
    <row r="15948" spans="1:23" x14ac:dyDescent="0.3">
      <c r="A15948">
        <v>23916</v>
      </c>
      <c r="B15948" s="15" t="s">
        <v>1893</v>
      </c>
      <c r="C15948" t="str">
        <f>_xlfn.XLOOKUP($B15948, STANDARDS!$A:$A, STANDARDS!$B:$B,,0,2)</f>
        <v>Saku Fm, Yezo Gp</v>
      </c>
      <c r="D15948" t="s">
        <v>2197</v>
      </c>
      <c r="E15948" t="s">
        <v>2201</v>
      </c>
      <c r="F15948">
        <v>44</v>
      </c>
      <c r="G15948">
        <v>142</v>
      </c>
      <c r="H15948">
        <v>1</v>
      </c>
      <c r="I15948" t="s">
        <v>1816</v>
      </c>
      <c r="J15948" cm="1">
        <f t="array" ref="J15948:L15948">_xlfn.XLOOKUP($C15948, AGE!$A:$A,AGE!$B:$D,,0,2)</f>
        <v>95.15</v>
      </c>
      <c r="K15948">
        <v>5.3499999999999899</v>
      </c>
      <c r="L15948" t="str">
        <v xml:space="preserve">GSA 2018 </v>
      </c>
      <c r="M15948" t="s">
        <v>2397</v>
      </c>
      <c r="P15948" t="s">
        <v>2342</v>
      </c>
      <c r="S15948">
        <v>-23.68</v>
      </c>
      <c r="T15948">
        <v>0.2</v>
      </c>
      <c r="U15948" t="s">
        <v>2396</v>
      </c>
      <c r="V15948">
        <v>1</v>
      </c>
      <c r="W15948" t="s">
        <v>2557</v>
      </c>
    </row>
    <row r="15949" spans="1:23" x14ac:dyDescent="0.3">
      <c r="A15949">
        <v>23917</v>
      </c>
      <c r="B15949" s="15" t="s">
        <v>1893</v>
      </c>
      <c r="C15949" t="str">
        <f>_xlfn.XLOOKUP($B15949, STANDARDS!$A:$A, STANDARDS!$B:$B,,0,2)</f>
        <v>Saku Fm, Yezo Gp</v>
      </c>
      <c r="D15949" t="s">
        <v>2197</v>
      </c>
      <c r="E15949" t="s">
        <v>2201</v>
      </c>
      <c r="F15949">
        <v>44</v>
      </c>
      <c r="G15949">
        <v>142</v>
      </c>
      <c r="H15949">
        <v>1</v>
      </c>
      <c r="I15949" t="s">
        <v>1816</v>
      </c>
      <c r="J15949" cm="1">
        <f t="array" ref="J15949:L15949">_xlfn.XLOOKUP($C15949, AGE!$A:$A,AGE!$B:$D,,0,2)</f>
        <v>95.15</v>
      </c>
      <c r="K15949">
        <v>5.3499999999999899</v>
      </c>
      <c r="L15949" t="str">
        <v xml:space="preserve">GSA 2018 </v>
      </c>
      <c r="M15949" t="s">
        <v>2397</v>
      </c>
      <c r="P15949" t="s">
        <v>2342</v>
      </c>
      <c r="S15949">
        <v>-23.77</v>
      </c>
      <c r="T15949">
        <v>0.2</v>
      </c>
      <c r="U15949" t="s">
        <v>2396</v>
      </c>
      <c r="V15949">
        <v>1</v>
      </c>
      <c r="W15949" t="s">
        <v>2557</v>
      </c>
    </row>
    <row r="15950" spans="1:23" x14ac:dyDescent="0.3">
      <c r="A15950">
        <v>23918</v>
      </c>
      <c r="B15950" s="15" t="s">
        <v>1893</v>
      </c>
      <c r="C15950" t="str">
        <f>_xlfn.XLOOKUP($B15950, STANDARDS!$A:$A, STANDARDS!$B:$B,,0,2)</f>
        <v>Saku Fm, Yezo Gp</v>
      </c>
      <c r="D15950" t="s">
        <v>2197</v>
      </c>
      <c r="E15950" t="s">
        <v>2201</v>
      </c>
      <c r="F15950">
        <v>44</v>
      </c>
      <c r="G15950">
        <v>142</v>
      </c>
      <c r="H15950">
        <v>1</v>
      </c>
      <c r="I15950" t="s">
        <v>1816</v>
      </c>
      <c r="J15950" cm="1">
        <f t="array" ref="J15950:L15950">_xlfn.XLOOKUP($C15950, AGE!$A:$A,AGE!$B:$D,,0,2)</f>
        <v>95.15</v>
      </c>
      <c r="K15950">
        <v>5.3499999999999899</v>
      </c>
      <c r="L15950" t="str">
        <v xml:space="preserve">GSA 2018 </v>
      </c>
      <c r="M15950" t="s">
        <v>2397</v>
      </c>
      <c r="P15950" t="s">
        <v>2342</v>
      </c>
      <c r="S15950">
        <v>-23.88</v>
      </c>
      <c r="T15950">
        <v>0.2</v>
      </c>
      <c r="U15950" t="s">
        <v>2396</v>
      </c>
      <c r="V15950">
        <v>1</v>
      </c>
      <c r="W15950" t="s">
        <v>2557</v>
      </c>
    </row>
    <row r="15951" spans="1:23" x14ac:dyDescent="0.3">
      <c r="A15951">
        <v>23919</v>
      </c>
      <c r="B15951" s="15" t="s">
        <v>1893</v>
      </c>
      <c r="C15951" t="str">
        <f>_xlfn.XLOOKUP($B15951, STANDARDS!$A:$A, STANDARDS!$B:$B,,0,2)</f>
        <v>Saku Fm, Yezo Gp</v>
      </c>
      <c r="D15951" t="s">
        <v>2197</v>
      </c>
      <c r="E15951" t="s">
        <v>2201</v>
      </c>
      <c r="F15951">
        <v>44</v>
      </c>
      <c r="G15951">
        <v>142</v>
      </c>
      <c r="H15951">
        <v>1</v>
      </c>
      <c r="I15951" t="s">
        <v>1816</v>
      </c>
      <c r="J15951" cm="1">
        <f t="array" ref="J15951:L15951">_xlfn.XLOOKUP($C15951, AGE!$A:$A,AGE!$B:$D,,0,2)</f>
        <v>95.15</v>
      </c>
      <c r="K15951">
        <v>5.3499999999999899</v>
      </c>
      <c r="L15951" t="str">
        <v xml:space="preserve">GSA 2018 </v>
      </c>
      <c r="M15951" t="s">
        <v>2397</v>
      </c>
      <c r="P15951" t="s">
        <v>2342</v>
      </c>
      <c r="S15951">
        <v>-24.09</v>
      </c>
      <c r="T15951">
        <v>0.2</v>
      </c>
      <c r="U15951" t="s">
        <v>2396</v>
      </c>
      <c r="V15951">
        <v>1</v>
      </c>
      <c r="W15951" t="s">
        <v>2557</v>
      </c>
    </row>
    <row r="15952" spans="1:23" x14ac:dyDescent="0.3">
      <c r="A15952">
        <v>23920</v>
      </c>
      <c r="B15952" s="15" t="s">
        <v>1893</v>
      </c>
      <c r="C15952" t="str">
        <f>_xlfn.XLOOKUP($B15952, STANDARDS!$A:$A, STANDARDS!$B:$B,,0,2)</f>
        <v>Saku Fm, Yezo Gp</v>
      </c>
      <c r="D15952" t="s">
        <v>2197</v>
      </c>
      <c r="E15952" t="s">
        <v>2201</v>
      </c>
      <c r="F15952">
        <v>44</v>
      </c>
      <c r="G15952">
        <v>142</v>
      </c>
      <c r="H15952">
        <v>1</v>
      </c>
      <c r="I15952" t="s">
        <v>1816</v>
      </c>
      <c r="J15952" cm="1">
        <f t="array" ref="J15952:L15952">_xlfn.XLOOKUP($C15952, AGE!$A:$A,AGE!$B:$D,,0,2)</f>
        <v>95.15</v>
      </c>
      <c r="K15952">
        <v>5.3499999999999899</v>
      </c>
      <c r="L15952" t="str">
        <v xml:space="preserve">GSA 2018 </v>
      </c>
      <c r="M15952" t="s">
        <v>2397</v>
      </c>
      <c r="P15952" t="s">
        <v>2342</v>
      </c>
      <c r="S15952">
        <v>-24.49</v>
      </c>
      <c r="T15952">
        <v>0.2</v>
      </c>
      <c r="U15952" t="s">
        <v>2396</v>
      </c>
      <c r="V15952">
        <v>1</v>
      </c>
      <c r="W15952" t="s">
        <v>2557</v>
      </c>
    </row>
    <row r="15953" spans="1:23" x14ac:dyDescent="0.3">
      <c r="A15953">
        <v>23921</v>
      </c>
      <c r="B15953" s="15" t="s">
        <v>1893</v>
      </c>
      <c r="C15953" t="str">
        <f>_xlfn.XLOOKUP($B15953, STANDARDS!$A:$A, STANDARDS!$B:$B,,0,2)</f>
        <v>Saku Fm, Yezo Gp</v>
      </c>
      <c r="D15953" t="s">
        <v>2197</v>
      </c>
      <c r="E15953" t="s">
        <v>2201</v>
      </c>
      <c r="F15953">
        <v>44</v>
      </c>
      <c r="G15953">
        <v>142</v>
      </c>
      <c r="H15953">
        <v>1</v>
      </c>
      <c r="I15953" t="s">
        <v>1816</v>
      </c>
      <c r="J15953" cm="1">
        <f t="array" ref="J15953:L15953">_xlfn.XLOOKUP($C15953, AGE!$A:$A,AGE!$B:$D,,0,2)</f>
        <v>95.15</v>
      </c>
      <c r="K15953">
        <v>5.3499999999999899</v>
      </c>
      <c r="L15953" t="str">
        <v xml:space="preserve">GSA 2018 </v>
      </c>
      <c r="M15953" t="s">
        <v>2397</v>
      </c>
      <c r="P15953" t="s">
        <v>2342</v>
      </c>
      <c r="S15953">
        <v>-24.09</v>
      </c>
      <c r="T15953">
        <v>0.2</v>
      </c>
      <c r="U15953" t="s">
        <v>2396</v>
      </c>
      <c r="V15953">
        <v>1</v>
      </c>
      <c r="W15953" t="s">
        <v>2557</v>
      </c>
    </row>
    <row r="15954" spans="1:23" x14ac:dyDescent="0.3">
      <c r="A15954">
        <v>23922</v>
      </c>
      <c r="B15954" s="15" t="s">
        <v>1893</v>
      </c>
      <c r="C15954" t="str">
        <f>_xlfn.XLOOKUP($B15954, STANDARDS!$A:$A, STANDARDS!$B:$B,,0,2)</f>
        <v>Saku Fm, Yezo Gp</v>
      </c>
      <c r="D15954" t="s">
        <v>2197</v>
      </c>
      <c r="E15954" t="s">
        <v>2201</v>
      </c>
      <c r="F15954">
        <v>44</v>
      </c>
      <c r="G15954">
        <v>142</v>
      </c>
      <c r="H15954">
        <v>1</v>
      </c>
      <c r="I15954" t="s">
        <v>1816</v>
      </c>
      <c r="J15954" cm="1">
        <f t="array" ref="J15954:L15954">_xlfn.XLOOKUP($C15954, AGE!$A:$A,AGE!$B:$D,,0,2)</f>
        <v>95.15</v>
      </c>
      <c r="K15954">
        <v>5.3499999999999899</v>
      </c>
      <c r="L15954" t="str">
        <v xml:space="preserve">GSA 2018 </v>
      </c>
      <c r="M15954" t="s">
        <v>2397</v>
      </c>
      <c r="P15954" t="s">
        <v>2342</v>
      </c>
      <c r="S15954">
        <v>-24.37</v>
      </c>
      <c r="T15954">
        <v>0.2</v>
      </c>
      <c r="U15954" t="s">
        <v>2396</v>
      </c>
      <c r="V15954">
        <v>1</v>
      </c>
      <c r="W15954" t="s">
        <v>2557</v>
      </c>
    </row>
    <row r="15955" spans="1:23" x14ac:dyDescent="0.3">
      <c r="A15955">
        <v>23923</v>
      </c>
      <c r="B15955" s="15" t="s">
        <v>1893</v>
      </c>
      <c r="C15955" t="str">
        <f>_xlfn.XLOOKUP($B15955, STANDARDS!$A:$A, STANDARDS!$B:$B,,0,2)</f>
        <v>Saku Fm, Yezo Gp</v>
      </c>
      <c r="D15955" t="s">
        <v>2197</v>
      </c>
      <c r="E15955" t="s">
        <v>2201</v>
      </c>
      <c r="F15955">
        <v>44</v>
      </c>
      <c r="G15955">
        <v>142</v>
      </c>
      <c r="H15955">
        <v>1</v>
      </c>
      <c r="I15955" t="s">
        <v>1816</v>
      </c>
      <c r="J15955" cm="1">
        <f t="array" ref="J15955:L15955">_xlfn.XLOOKUP($C15955, AGE!$A:$A,AGE!$B:$D,,0,2)</f>
        <v>95.15</v>
      </c>
      <c r="K15955">
        <v>5.3499999999999899</v>
      </c>
      <c r="L15955" t="str">
        <v xml:space="preserve">GSA 2018 </v>
      </c>
      <c r="M15955" t="s">
        <v>2397</v>
      </c>
      <c r="P15955" t="s">
        <v>2342</v>
      </c>
      <c r="S15955">
        <v>-24.01</v>
      </c>
      <c r="T15955">
        <v>0.2</v>
      </c>
      <c r="U15955" t="s">
        <v>2396</v>
      </c>
      <c r="V15955">
        <v>1</v>
      </c>
      <c r="W15955" t="s">
        <v>2557</v>
      </c>
    </row>
    <row r="15956" spans="1:23" x14ac:dyDescent="0.3">
      <c r="A15956">
        <v>23924</v>
      </c>
      <c r="B15956" s="15" t="s">
        <v>1893</v>
      </c>
      <c r="C15956" t="str">
        <f>_xlfn.XLOOKUP($B15956, STANDARDS!$A:$A, STANDARDS!$B:$B,,0,2)</f>
        <v>Saku Fm, Yezo Gp</v>
      </c>
      <c r="D15956" t="s">
        <v>2197</v>
      </c>
      <c r="E15956" t="s">
        <v>2201</v>
      </c>
      <c r="F15956">
        <v>44</v>
      </c>
      <c r="G15956">
        <v>142</v>
      </c>
      <c r="H15956">
        <v>1</v>
      </c>
      <c r="I15956" t="s">
        <v>1816</v>
      </c>
      <c r="J15956" cm="1">
        <f t="array" ref="J15956:L15956">_xlfn.XLOOKUP($C15956, AGE!$A:$A,AGE!$B:$D,,0,2)</f>
        <v>95.15</v>
      </c>
      <c r="K15956">
        <v>5.3499999999999899</v>
      </c>
      <c r="L15956" t="str">
        <v xml:space="preserve">GSA 2018 </v>
      </c>
      <c r="M15956" t="s">
        <v>2397</v>
      </c>
      <c r="P15956" t="s">
        <v>2342</v>
      </c>
      <c r="S15956">
        <v>-23.2</v>
      </c>
      <c r="T15956">
        <v>0.2</v>
      </c>
      <c r="U15956" t="s">
        <v>2396</v>
      </c>
      <c r="V15956">
        <v>1</v>
      </c>
      <c r="W15956" t="s">
        <v>2557</v>
      </c>
    </row>
    <row r="15957" spans="1:23" x14ac:dyDescent="0.3">
      <c r="A15957">
        <v>23925</v>
      </c>
      <c r="B15957" s="15" t="s">
        <v>1893</v>
      </c>
      <c r="C15957" t="str">
        <f>_xlfn.XLOOKUP($B15957, STANDARDS!$A:$A, STANDARDS!$B:$B,,0,2)</f>
        <v>Saku Fm, Yezo Gp</v>
      </c>
      <c r="D15957" t="s">
        <v>2197</v>
      </c>
      <c r="E15957" t="s">
        <v>2201</v>
      </c>
      <c r="F15957">
        <v>44</v>
      </c>
      <c r="G15957">
        <v>142</v>
      </c>
      <c r="H15957">
        <v>1</v>
      </c>
      <c r="I15957" t="s">
        <v>1816</v>
      </c>
      <c r="J15957" cm="1">
        <f t="array" ref="J15957:L15957">_xlfn.XLOOKUP($C15957, AGE!$A:$A,AGE!$B:$D,,0,2)</f>
        <v>95.15</v>
      </c>
      <c r="K15957">
        <v>5.3499999999999899</v>
      </c>
      <c r="L15957" t="str">
        <v xml:space="preserve">GSA 2018 </v>
      </c>
      <c r="M15957" t="s">
        <v>2397</v>
      </c>
      <c r="P15957" t="s">
        <v>2342</v>
      </c>
      <c r="S15957">
        <v>-23.28</v>
      </c>
      <c r="T15957">
        <v>0.2</v>
      </c>
      <c r="U15957" t="s">
        <v>2396</v>
      </c>
      <c r="V15957">
        <v>1</v>
      </c>
      <c r="W15957" t="s">
        <v>2557</v>
      </c>
    </row>
    <row r="15958" spans="1:23" x14ac:dyDescent="0.3">
      <c r="A15958">
        <v>23926</v>
      </c>
      <c r="B15958" s="15" t="s">
        <v>1893</v>
      </c>
      <c r="C15958" t="str">
        <f>_xlfn.XLOOKUP($B15958, STANDARDS!$A:$A, STANDARDS!$B:$B,,0,2)</f>
        <v>Saku Fm, Yezo Gp</v>
      </c>
      <c r="D15958" t="s">
        <v>2197</v>
      </c>
      <c r="E15958" t="s">
        <v>2201</v>
      </c>
      <c r="F15958">
        <v>44</v>
      </c>
      <c r="G15958">
        <v>142</v>
      </c>
      <c r="H15958">
        <v>1</v>
      </c>
      <c r="I15958" t="s">
        <v>1816</v>
      </c>
      <c r="J15958" cm="1">
        <f t="array" ref="J15958:L15958">_xlfn.XLOOKUP($C15958, AGE!$A:$A,AGE!$B:$D,,0,2)</f>
        <v>95.15</v>
      </c>
      <c r="K15958">
        <v>5.3499999999999899</v>
      </c>
      <c r="L15958" t="str">
        <v xml:space="preserve">GSA 2018 </v>
      </c>
      <c r="M15958" t="s">
        <v>2397</v>
      </c>
      <c r="P15958" t="s">
        <v>2342</v>
      </c>
      <c r="S15958">
        <v>-23.46</v>
      </c>
      <c r="T15958">
        <v>0.2</v>
      </c>
      <c r="U15958" t="s">
        <v>2396</v>
      </c>
      <c r="V15958">
        <v>1</v>
      </c>
      <c r="W15958" t="s">
        <v>2557</v>
      </c>
    </row>
    <row r="15959" spans="1:23" x14ac:dyDescent="0.3">
      <c r="A15959">
        <v>23927</v>
      </c>
      <c r="B15959" s="15" t="s">
        <v>1893</v>
      </c>
      <c r="C15959" t="str">
        <f>_xlfn.XLOOKUP($B15959, STANDARDS!$A:$A, STANDARDS!$B:$B,,0,2)</f>
        <v>Saku Fm, Yezo Gp</v>
      </c>
      <c r="D15959" t="s">
        <v>2197</v>
      </c>
      <c r="E15959" t="s">
        <v>2201</v>
      </c>
      <c r="F15959">
        <v>44</v>
      </c>
      <c r="G15959">
        <v>142</v>
      </c>
      <c r="H15959">
        <v>1</v>
      </c>
      <c r="I15959" t="s">
        <v>1816</v>
      </c>
      <c r="J15959" cm="1">
        <f t="array" ref="J15959:L15959">_xlfn.XLOOKUP($C15959, AGE!$A:$A,AGE!$B:$D,,0,2)</f>
        <v>95.15</v>
      </c>
      <c r="K15959">
        <v>5.3499999999999899</v>
      </c>
      <c r="L15959" t="str">
        <v xml:space="preserve">GSA 2018 </v>
      </c>
      <c r="M15959" t="s">
        <v>2397</v>
      </c>
      <c r="P15959" t="s">
        <v>2342</v>
      </c>
      <c r="S15959">
        <v>-23.21</v>
      </c>
      <c r="T15959">
        <v>0.2</v>
      </c>
      <c r="U15959" t="s">
        <v>2396</v>
      </c>
      <c r="V15959">
        <v>1</v>
      </c>
      <c r="W15959" t="s">
        <v>2557</v>
      </c>
    </row>
    <row r="15960" spans="1:23" x14ac:dyDescent="0.3">
      <c r="A15960">
        <v>23928</v>
      </c>
      <c r="B15960" s="15" t="s">
        <v>1893</v>
      </c>
      <c r="C15960" t="str">
        <f>_xlfn.XLOOKUP($B15960, STANDARDS!$A:$A, STANDARDS!$B:$B,,0,2)</f>
        <v>Saku Fm, Yezo Gp</v>
      </c>
      <c r="D15960" t="s">
        <v>2197</v>
      </c>
      <c r="E15960" t="s">
        <v>2201</v>
      </c>
      <c r="F15960">
        <v>44</v>
      </c>
      <c r="G15960">
        <v>142</v>
      </c>
      <c r="H15960">
        <v>1</v>
      </c>
      <c r="I15960" t="s">
        <v>1816</v>
      </c>
      <c r="J15960" cm="1">
        <f t="array" ref="J15960:L15960">_xlfn.XLOOKUP($C15960, AGE!$A:$A,AGE!$B:$D,,0,2)</f>
        <v>95.15</v>
      </c>
      <c r="K15960">
        <v>5.3499999999999899</v>
      </c>
      <c r="L15960" t="str">
        <v xml:space="preserve">GSA 2018 </v>
      </c>
      <c r="M15960" t="s">
        <v>2397</v>
      </c>
      <c r="P15960" t="s">
        <v>2342</v>
      </c>
      <c r="S15960">
        <v>-23.62</v>
      </c>
      <c r="T15960">
        <v>0.2</v>
      </c>
      <c r="U15960" t="s">
        <v>2396</v>
      </c>
      <c r="V15960">
        <v>1</v>
      </c>
      <c r="W15960" t="s">
        <v>2557</v>
      </c>
    </row>
    <row r="15961" spans="1:23" x14ac:dyDescent="0.3">
      <c r="A15961">
        <v>23929</v>
      </c>
      <c r="B15961" s="15" t="s">
        <v>1893</v>
      </c>
      <c r="C15961" t="str">
        <f>_xlfn.XLOOKUP($B15961, STANDARDS!$A:$A, STANDARDS!$B:$B,,0,2)</f>
        <v>Saku Fm, Yezo Gp</v>
      </c>
      <c r="D15961" t="s">
        <v>2197</v>
      </c>
      <c r="E15961" t="s">
        <v>2201</v>
      </c>
      <c r="F15961">
        <v>44</v>
      </c>
      <c r="G15961">
        <v>142</v>
      </c>
      <c r="H15961">
        <v>1</v>
      </c>
      <c r="I15961" t="s">
        <v>1816</v>
      </c>
      <c r="J15961" cm="1">
        <f t="array" ref="J15961:L15961">_xlfn.XLOOKUP($C15961, AGE!$A:$A,AGE!$B:$D,,0,2)</f>
        <v>95.15</v>
      </c>
      <c r="K15961">
        <v>5.3499999999999899</v>
      </c>
      <c r="L15961" t="str">
        <v xml:space="preserve">GSA 2018 </v>
      </c>
      <c r="M15961" t="s">
        <v>2397</v>
      </c>
      <c r="P15961" t="s">
        <v>2342</v>
      </c>
      <c r="S15961">
        <v>-24.38</v>
      </c>
      <c r="T15961">
        <v>0.2</v>
      </c>
      <c r="U15961" t="s">
        <v>2396</v>
      </c>
      <c r="V15961">
        <v>1</v>
      </c>
      <c r="W15961" t="s">
        <v>2557</v>
      </c>
    </row>
    <row r="15962" spans="1:23" x14ac:dyDescent="0.3">
      <c r="A15962">
        <v>23930</v>
      </c>
      <c r="B15962" s="15" t="s">
        <v>1893</v>
      </c>
      <c r="C15962" t="str">
        <f>_xlfn.XLOOKUP($B15962, STANDARDS!$A:$A, STANDARDS!$B:$B,,0,2)</f>
        <v>Saku Fm, Yezo Gp</v>
      </c>
      <c r="D15962" t="s">
        <v>2197</v>
      </c>
      <c r="E15962" t="s">
        <v>2201</v>
      </c>
      <c r="F15962">
        <v>44</v>
      </c>
      <c r="G15962">
        <v>142</v>
      </c>
      <c r="H15962">
        <v>1</v>
      </c>
      <c r="I15962" t="s">
        <v>1816</v>
      </c>
      <c r="J15962" cm="1">
        <f t="array" ref="J15962:L15962">_xlfn.XLOOKUP($C15962, AGE!$A:$A,AGE!$B:$D,,0,2)</f>
        <v>95.15</v>
      </c>
      <c r="K15962">
        <v>5.3499999999999899</v>
      </c>
      <c r="L15962" t="str">
        <v xml:space="preserve">GSA 2018 </v>
      </c>
      <c r="M15962" t="s">
        <v>2397</v>
      </c>
      <c r="P15962" t="s">
        <v>2342</v>
      </c>
      <c r="S15962">
        <v>-23.29</v>
      </c>
      <c r="T15962">
        <v>0.2</v>
      </c>
      <c r="U15962" t="s">
        <v>2396</v>
      </c>
      <c r="V15962">
        <v>1</v>
      </c>
      <c r="W15962" t="s">
        <v>2557</v>
      </c>
    </row>
    <row r="15963" spans="1:23" x14ac:dyDescent="0.3">
      <c r="A15963">
        <v>23931</v>
      </c>
      <c r="B15963" s="15" t="s">
        <v>1893</v>
      </c>
      <c r="C15963" t="str">
        <f>_xlfn.XLOOKUP($B15963, STANDARDS!$A:$A, STANDARDS!$B:$B,,0,2)</f>
        <v>Saku Fm, Yezo Gp</v>
      </c>
      <c r="D15963" t="s">
        <v>2197</v>
      </c>
      <c r="E15963" t="s">
        <v>2201</v>
      </c>
      <c r="F15963">
        <v>44</v>
      </c>
      <c r="G15963">
        <v>142</v>
      </c>
      <c r="H15963">
        <v>1</v>
      </c>
      <c r="I15963" t="s">
        <v>1816</v>
      </c>
      <c r="J15963" cm="1">
        <f t="array" ref="J15963:L15963">_xlfn.XLOOKUP($C15963, AGE!$A:$A,AGE!$B:$D,,0,2)</f>
        <v>95.15</v>
      </c>
      <c r="K15963">
        <v>5.3499999999999899</v>
      </c>
      <c r="L15963" t="str">
        <v xml:space="preserve">GSA 2018 </v>
      </c>
      <c r="M15963" t="s">
        <v>2397</v>
      </c>
      <c r="P15963" t="s">
        <v>2342</v>
      </c>
      <c r="S15963">
        <v>-22.61</v>
      </c>
      <c r="T15963">
        <v>0.2</v>
      </c>
      <c r="U15963" t="s">
        <v>2396</v>
      </c>
      <c r="V15963">
        <v>1</v>
      </c>
      <c r="W15963" t="s">
        <v>2557</v>
      </c>
    </row>
    <row r="15964" spans="1:23" x14ac:dyDescent="0.3">
      <c r="A15964">
        <v>23932</v>
      </c>
      <c r="B15964" s="15" t="s">
        <v>1893</v>
      </c>
      <c r="C15964" t="str">
        <f>_xlfn.XLOOKUP($B15964, STANDARDS!$A:$A, STANDARDS!$B:$B,,0,2)</f>
        <v>Saku Fm, Yezo Gp</v>
      </c>
      <c r="D15964" t="s">
        <v>2197</v>
      </c>
      <c r="E15964" t="s">
        <v>2201</v>
      </c>
      <c r="F15964">
        <v>44</v>
      </c>
      <c r="G15964">
        <v>142</v>
      </c>
      <c r="H15964">
        <v>1</v>
      </c>
      <c r="I15964" t="s">
        <v>1816</v>
      </c>
      <c r="J15964" cm="1">
        <f t="array" ref="J15964:L15964">_xlfn.XLOOKUP($C15964, AGE!$A:$A,AGE!$B:$D,,0,2)</f>
        <v>95.15</v>
      </c>
      <c r="K15964">
        <v>5.3499999999999899</v>
      </c>
      <c r="L15964" t="str">
        <v xml:space="preserve">GSA 2018 </v>
      </c>
      <c r="M15964" t="s">
        <v>2397</v>
      </c>
      <c r="P15964" t="s">
        <v>2342</v>
      </c>
      <c r="S15964">
        <v>-22.83</v>
      </c>
      <c r="T15964">
        <v>0.2</v>
      </c>
      <c r="U15964" t="s">
        <v>2396</v>
      </c>
      <c r="V15964">
        <v>1</v>
      </c>
      <c r="W15964" t="s">
        <v>2557</v>
      </c>
    </row>
    <row r="15965" spans="1:23" x14ac:dyDescent="0.3">
      <c r="A15965">
        <v>23933</v>
      </c>
      <c r="B15965" s="15" t="s">
        <v>1893</v>
      </c>
      <c r="C15965" t="str">
        <f>_xlfn.XLOOKUP($B15965, STANDARDS!$A:$A, STANDARDS!$B:$B,,0,2)</f>
        <v>Saku Fm, Yezo Gp</v>
      </c>
      <c r="D15965" t="s">
        <v>2197</v>
      </c>
      <c r="E15965" t="s">
        <v>2201</v>
      </c>
      <c r="F15965">
        <v>44</v>
      </c>
      <c r="G15965">
        <v>142</v>
      </c>
      <c r="H15965">
        <v>1</v>
      </c>
      <c r="I15965" t="s">
        <v>1816</v>
      </c>
      <c r="J15965" cm="1">
        <f t="array" ref="J15965:L15965">_xlfn.XLOOKUP($C15965, AGE!$A:$A,AGE!$B:$D,,0,2)</f>
        <v>95.15</v>
      </c>
      <c r="K15965">
        <v>5.3499999999999899</v>
      </c>
      <c r="L15965" t="str">
        <v xml:space="preserve">GSA 2018 </v>
      </c>
      <c r="M15965" t="s">
        <v>2397</v>
      </c>
      <c r="P15965" t="s">
        <v>2342</v>
      </c>
      <c r="S15965">
        <v>-22.86</v>
      </c>
      <c r="T15965">
        <v>0.2</v>
      </c>
      <c r="U15965" t="s">
        <v>2396</v>
      </c>
      <c r="V15965">
        <v>1</v>
      </c>
      <c r="W15965" t="s">
        <v>2557</v>
      </c>
    </row>
    <row r="15966" spans="1:23" x14ac:dyDescent="0.3">
      <c r="A15966">
        <v>23934</v>
      </c>
      <c r="B15966" s="15" t="s">
        <v>1893</v>
      </c>
      <c r="C15966" t="str">
        <f>_xlfn.XLOOKUP($B15966, STANDARDS!$A:$A, STANDARDS!$B:$B,,0,2)</f>
        <v>Saku Fm, Yezo Gp</v>
      </c>
      <c r="D15966" t="s">
        <v>2197</v>
      </c>
      <c r="E15966" t="s">
        <v>2201</v>
      </c>
      <c r="F15966">
        <v>44</v>
      </c>
      <c r="G15966">
        <v>142</v>
      </c>
      <c r="H15966">
        <v>1</v>
      </c>
      <c r="I15966" t="s">
        <v>1816</v>
      </c>
      <c r="J15966" cm="1">
        <f t="array" ref="J15966:L15966">_xlfn.XLOOKUP($C15966, AGE!$A:$A,AGE!$B:$D,,0,2)</f>
        <v>95.15</v>
      </c>
      <c r="K15966">
        <v>5.3499999999999899</v>
      </c>
      <c r="L15966" t="str">
        <v xml:space="preserve">GSA 2018 </v>
      </c>
      <c r="M15966" t="s">
        <v>2397</v>
      </c>
      <c r="P15966" t="s">
        <v>2342</v>
      </c>
      <c r="S15966">
        <v>-23.24</v>
      </c>
      <c r="T15966">
        <v>0.2</v>
      </c>
      <c r="U15966" t="s">
        <v>2396</v>
      </c>
      <c r="V15966">
        <v>1</v>
      </c>
      <c r="W15966" t="s">
        <v>2557</v>
      </c>
    </row>
    <row r="15967" spans="1:23" x14ac:dyDescent="0.3">
      <c r="A15967">
        <v>23935</v>
      </c>
      <c r="B15967" s="15" t="s">
        <v>1893</v>
      </c>
      <c r="C15967" t="str">
        <f>_xlfn.XLOOKUP($B15967, STANDARDS!$A:$A, STANDARDS!$B:$B,,0,2)</f>
        <v>Saku Fm, Yezo Gp</v>
      </c>
      <c r="D15967" t="s">
        <v>2197</v>
      </c>
      <c r="E15967" t="s">
        <v>2201</v>
      </c>
      <c r="F15967">
        <v>44</v>
      </c>
      <c r="G15967">
        <v>142</v>
      </c>
      <c r="H15967">
        <v>1</v>
      </c>
      <c r="I15967" t="s">
        <v>1816</v>
      </c>
      <c r="J15967" cm="1">
        <f t="array" ref="J15967:L15967">_xlfn.XLOOKUP($C15967, AGE!$A:$A,AGE!$B:$D,,0,2)</f>
        <v>95.15</v>
      </c>
      <c r="K15967">
        <v>5.3499999999999899</v>
      </c>
      <c r="L15967" t="str">
        <v xml:space="preserve">GSA 2018 </v>
      </c>
      <c r="M15967" t="s">
        <v>2397</v>
      </c>
      <c r="P15967" t="s">
        <v>2342</v>
      </c>
      <c r="S15967">
        <v>-22.8</v>
      </c>
      <c r="T15967">
        <v>0.2</v>
      </c>
      <c r="U15967" t="s">
        <v>2396</v>
      </c>
      <c r="V15967">
        <v>1</v>
      </c>
      <c r="W15967" t="s">
        <v>2557</v>
      </c>
    </row>
    <row r="15968" spans="1:23" x14ac:dyDescent="0.3">
      <c r="A15968">
        <v>23936</v>
      </c>
      <c r="B15968" s="15" t="s">
        <v>1893</v>
      </c>
      <c r="C15968" t="str">
        <f>_xlfn.XLOOKUP($B15968, STANDARDS!$A:$A, STANDARDS!$B:$B,,0,2)</f>
        <v>Saku Fm, Yezo Gp</v>
      </c>
      <c r="D15968" t="s">
        <v>2197</v>
      </c>
      <c r="E15968" t="s">
        <v>2201</v>
      </c>
      <c r="F15968">
        <v>44</v>
      </c>
      <c r="G15968">
        <v>142</v>
      </c>
      <c r="H15968">
        <v>1</v>
      </c>
      <c r="I15968" t="s">
        <v>1816</v>
      </c>
      <c r="J15968" cm="1">
        <f t="array" ref="J15968:L15968">_xlfn.XLOOKUP($C15968, AGE!$A:$A,AGE!$B:$D,,0,2)</f>
        <v>95.15</v>
      </c>
      <c r="K15968">
        <v>5.3499999999999899</v>
      </c>
      <c r="L15968" t="str">
        <v xml:space="preserve">GSA 2018 </v>
      </c>
      <c r="M15968" t="s">
        <v>2397</v>
      </c>
      <c r="P15968" t="s">
        <v>2342</v>
      </c>
      <c r="S15968">
        <v>-23.02</v>
      </c>
      <c r="T15968">
        <v>0.2</v>
      </c>
      <c r="U15968" t="s">
        <v>2396</v>
      </c>
      <c r="V15968">
        <v>1</v>
      </c>
      <c r="W15968" t="s">
        <v>2557</v>
      </c>
    </row>
    <row r="15969" spans="1:23" x14ac:dyDescent="0.3">
      <c r="A15969">
        <v>23937</v>
      </c>
      <c r="B15969" s="15" t="s">
        <v>1893</v>
      </c>
      <c r="C15969" t="str">
        <f>_xlfn.XLOOKUP($B15969, STANDARDS!$A:$A, STANDARDS!$B:$B,,0,2)</f>
        <v>Saku Fm, Yezo Gp</v>
      </c>
      <c r="D15969" t="s">
        <v>2197</v>
      </c>
      <c r="E15969" t="s">
        <v>2201</v>
      </c>
      <c r="F15969">
        <v>44</v>
      </c>
      <c r="G15969">
        <v>142</v>
      </c>
      <c r="H15969">
        <v>1</v>
      </c>
      <c r="I15969" t="s">
        <v>1816</v>
      </c>
      <c r="J15969" cm="1">
        <f t="array" ref="J15969:L15969">_xlfn.XLOOKUP($C15969, AGE!$A:$A,AGE!$B:$D,,0,2)</f>
        <v>95.15</v>
      </c>
      <c r="K15969">
        <v>5.3499999999999899</v>
      </c>
      <c r="L15969" t="str">
        <v xml:space="preserve">GSA 2018 </v>
      </c>
      <c r="M15969" t="s">
        <v>2397</v>
      </c>
      <c r="P15969" t="s">
        <v>2342</v>
      </c>
      <c r="S15969">
        <v>-22.47</v>
      </c>
      <c r="T15969">
        <v>0.2</v>
      </c>
      <c r="U15969" t="s">
        <v>2396</v>
      </c>
      <c r="V15969">
        <v>1</v>
      </c>
      <c r="W15969" t="s">
        <v>2557</v>
      </c>
    </row>
    <row r="15970" spans="1:23" x14ac:dyDescent="0.3">
      <c r="A15970">
        <v>23938</v>
      </c>
      <c r="B15970" s="15" t="s">
        <v>1893</v>
      </c>
      <c r="C15970" t="str">
        <f>_xlfn.XLOOKUP($B15970, STANDARDS!$A:$A, STANDARDS!$B:$B,,0,2)</f>
        <v>Saku Fm, Yezo Gp</v>
      </c>
      <c r="D15970" t="s">
        <v>2197</v>
      </c>
      <c r="E15970" t="s">
        <v>2201</v>
      </c>
      <c r="F15970">
        <v>44</v>
      </c>
      <c r="G15970">
        <v>142</v>
      </c>
      <c r="H15970">
        <v>1</v>
      </c>
      <c r="I15970" t="s">
        <v>1816</v>
      </c>
      <c r="J15970" cm="1">
        <f t="array" ref="J15970:L15970">_xlfn.XLOOKUP($C15970, AGE!$A:$A,AGE!$B:$D,,0,2)</f>
        <v>95.15</v>
      </c>
      <c r="K15970">
        <v>5.3499999999999899</v>
      </c>
      <c r="L15970" t="str">
        <v xml:space="preserve">GSA 2018 </v>
      </c>
      <c r="M15970" t="s">
        <v>2397</v>
      </c>
      <c r="P15970" t="s">
        <v>2342</v>
      </c>
      <c r="S15970">
        <v>-22.63</v>
      </c>
      <c r="T15970">
        <v>0.2</v>
      </c>
      <c r="U15970" t="s">
        <v>2396</v>
      </c>
      <c r="V15970">
        <v>1</v>
      </c>
      <c r="W15970" t="s">
        <v>2557</v>
      </c>
    </row>
    <row r="15971" spans="1:23" x14ac:dyDescent="0.3">
      <c r="A15971">
        <v>23939</v>
      </c>
      <c r="B15971" s="15" t="s">
        <v>1893</v>
      </c>
      <c r="C15971" t="str">
        <f>_xlfn.XLOOKUP($B15971, STANDARDS!$A:$A, STANDARDS!$B:$B,,0,2)</f>
        <v>Saku Fm, Yezo Gp</v>
      </c>
      <c r="D15971" t="s">
        <v>2197</v>
      </c>
      <c r="E15971" t="s">
        <v>2201</v>
      </c>
      <c r="F15971">
        <v>44</v>
      </c>
      <c r="G15971">
        <v>142</v>
      </c>
      <c r="H15971">
        <v>1</v>
      </c>
      <c r="I15971" t="s">
        <v>1816</v>
      </c>
      <c r="J15971" cm="1">
        <f t="array" ref="J15971:L15971">_xlfn.XLOOKUP($C15971, AGE!$A:$A,AGE!$B:$D,,0,2)</f>
        <v>95.15</v>
      </c>
      <c r="K15971">
        <v>5.3499999999999899</v>
      </c>
      <c r="L15971" t="str">
        <v xml:space="preserve">GSA 2018 </v>
      </c>
      <c r="M15971" t="s">
        <v>2397</v>
      </c>
      <c r="P15971" t="s">
        <v>2342</v>
      </c>
      <c r="S15971">
        <v>-22.9</v>
      </c>
      <c r="T15971">
        <v>0.2</v>
      </c>
      <c r="U15971" t="s">
        <v>2396</v>
      </c>
      <c r="V15971">
        <v>1</v>
      </c>
      <c r="W15971" t="s">
        <v>2557</v>
      </c>
    </row>
    <row r="15972" spans="1:23" x14ac:dyDescent="0.3">
      <c r="A15972">
        <v>23940</v>
      </c>
      <c r="B15972" s="15" t="s">
        <v>1893</v>
      </c>
      <c r="C15972" t="str">
        <f>_xlfn.XLOOKUP($B15972, STANDARDS!$A:$A, STANDARDS!$B:$B,,0,2)</f>
        <v>Saku Fm, Yezo Gp</v>
      </c>
      <c r="D15972" t="s">
        <v>2197</v>
      </c>
      <c r="E15972" t="s">
        <v>2201</v>
      </c>
      <c r="F15972">
        <v>44</v>
      </c>
      <c r="G15972">
        <v>142</v>
      </c>
      <c r="H15972">
        <v>1</v>
      </c>
      <c r="I15972" t="s">
        <v>1816</v>
      </c>
      <c r="J15972" cm="1">
        <f t="array" ref="J15972:L15972">_xlfn.XLOOKUP($C15972, AGE!$A:$A,AGE!$B:$D,,0,2)</f>
        <v>95.15</v>
      </c>
      <c r="K15972">
        <v>5.3499999999999899</v>
      </c>
      <c r="L15972" t="str">
        <v xml:space="preserve">GSA 2018 </v>
      </c>
      <c r="M15972" t="s">
        <v>2397</v>
      </c>
      <c r="P15972" t="s">
        <v>2342</v>
      </c>
      <c r="S15972">
        <v>-23.55</v>
      </c>
      <c r="T15972">
        <v>0.2</v>
      </c>
      <c r="U15972" t="s">
        <v>2396</v>
      </c>
      <c r="V15972">
        <v>1</v>
      </c>
      <c r="W15972" t="s">
        <v>2557</v>
      </c>
    </row>
    <row r="15973" spans="1:23" x14ac:dyDescent="0.3">
      <c r="A15973">
        <v>23941</v>
      </c>
      <c r="B15973" s="15" t="s">
        <v>1893</v>
      </c>
      <c r="C15973" t="str">
        <f>_xlfn.XLOOKUP($B15973, STANDARDS!$A:$A, STANDARDS!$B:$B,,0,2)</f>
        <v>Saku Fm, Yezo Gp</v>
      </c>
      <c r="D15973" t="s">
        <v>2197</v>
      </c>
      <c r="E15973" t="s">
        <v>2201</v>
      </c>
      <c r="F15973">
        <v>44</v>
      </c>
      <c r="G15973">
        <v>142</v>
      </c>
      <c r="H15973">
        <v>1</v>
      </c>
      <c r="I15973" t="s">
        <v>1816</v>
      </c>
      <c r="J15973" cm="1">
        <f t="array" ref="J15973:L15973">_xlfn.XLOOKUP($C15973, AGE!$A:$A,AGE!$B:$D,,0,2)</f>
        <v>95.15</v>
      </c>
      <c r="K15973">
        <v>5.3499999999999899</v>
      </c>
      <c r="L15973" t="str">
        <v xml:space="preserve">GSA 2018 </v>
      </c>
      <c r="M15973" t="s">
        <v>2397</v>
      </c>
      <c r="P15973" t="s">
        <v>2342</v>
      </c>
      <c r="S15973">
        <v>-23.34</v>
      </c>
      <c r="T15973">
        <v>0.2</v>
      </c>
      <c r="U15973" t="s">
        <v>2396</v>
      </c>
      <c r="V15973">
        <v>1</v>
      </c>
      <c r="W15973" t="s">
        <v>2557</v>
      </c>
    </row>
    <row r="15974" spans="1:23" x14ac:dyDescent="0.3">
      <c r="A15974">
        <v>23942</v>
      </c>
      <c r="B15974" s="15" t="s">
        <v>1893</v>
      </c>
      <c r="C15974" t="str">
        <f>_xlfn.XLOOKUP($B15974, STANDARDS!$A:$A, STANDARDS!$B:$B,,0,2)</f>
        <v>Saku Fm, Yezo Gp</v>
      </c>
      <c r="D15974" t="s">
        <v>2197</v>
      </c>
      <c r="E15974" t="s">
        <v>2201</v>
      </c>
      <c r="F15974">
        <v>44</v>
      </c>
      <c r="G15974">
        <v>142</v>
      </c>
      <c r="H15974">
        <v>1</v>
      </c>
      <c r="I15974" t="s">
        <v>1816</v>
      </c>
      <c r="J15974" cm="1">
        <f t="array" ref="J15974:L15974">_xlfn.XLOOKUP($C15974, AGE!$A:$A,AGE!$B:$D,,0,2)</f>
        <v>95.15</v>
      </c>
      <c r="K15974">
        <v>5.3499999999999899</v>
      </c>
      <c r="L15974" t="str">
        <v xml:space="preserve">GSA 2018 </v>
      </c>
      <c r="M15974" t="s">
        <v>2397</v>
      </c>
      <c r="P15974" t="s">
        <v>2342</v>
      </c>
      <c r="S15974">
        <v>-23.18</v>
      </c>
      <c r="T15974">
        <v>0.2</v>
      </c>
      <c r="U15974" t="s">
        <v>2396</v>
      </c>
      <c r="V15974">
        <v>1</v>
      </c>
      <c r="W15974" t="s">
        <v>2557</v>
      </c>
    </row>
    <row r="15975" spans="1:23" x14ac:dyDescent="0.3">
      <c r="A15975">
        <v>23943</v>
      </c>
      <c r="B15975" s="15" t="s">
        <v>1893</v>
      </c>
      <c r="C15975" t="str">
        <f>_xlfn.XLOOKUP($B15975, STANDARDS!$A:$A, STANDARDS!$B:$B,,0,2)</f>
        <v>Saku Fm, Yezo Gp</v>
      </c>
      <c r="D15975" t="s">
        <v>2197</v>
      </c>
      <c r="E15975" t="s">
        <v>2201</v>
      </c>
      <c r="F15975">
        <v>44</v>
      </c>
      <c r="G15975">
        <v>142</v>
      </c>
      <c r="H15975">
        <v>1</v>
      </c>
      <c r="I15975" t="s">
        <v>1816</v>
      </c>
      <c r="J15975" cm="1">
        <f t="array" ref="J15975:L15975">_xlfn.XLOOKUP($C15975, AGE!$A:$A,AGE!$B:$D,,0,2)</f>
        <v>95.15</v>
      </c>
      <c r="K15975">
        <v>5.3499999999999899</v>
      </c>
      <c r="L15975" t="str">
        <v xml:space="preserve">GSA 2018 </v>
      </c>
      <c r="M15975" t="s">
        <v>2397</v>
      </c>
      <c r="P15975" t="s">
        <v>2342</v>
      </c>
      <c r="S15975">
        <v>-22.78</v>
      </c>
      <c r="T15975">
        <v>0.2</v>
      </c>
      <c r="U15975" t="s">
        <v>2396</v>
      </c>
      <c r="V15975">
        <v>1</v>
      </c>
      <c r="W15975" t="s">
        <v>2557</v>
      </c>
    </row>
    <row r="15976" spans="1:23" x14ac:dyDescent="0.3">
      <c r="A15976">
        <v>23944</v>
      </c>
      <c r="B15976" s="15" t="s">
        <v>1893</v>
      </c>
      <c r="C15976" t="str">
        <f>_xlfn.XLOOKUP($B15976, STANDARDS!$A:$A, STANDARDS!$B:$B,,0,2)</f>
        <v>Saku Fm, Yezo Gp</v>
      </c>
      <c r="D15976" t="s">
        <v>2197</v>
      </c>
      <c r="E15976" t="s">
        <v>2201</v>
      </c>
      <c r="F15976">
        <v>44</v>
      </c>
      <c r="G15976">
        <v>142</v>
      </c>
      <c r="H15976">
        <v>1</v>
      </c>
      <c r="I15976" t="s">
        <v>1816</v>
      </c>
      <c r="J15976" cm="1">
        <f t="array" ref="J15976:L15976">_xlfn.XLOOKUP($C15976, AGE!$A:$A,AGE!$B:$D,,0,2)</f>
        <v>95.15</v>
      </c>
      <c r="K15976">
        <v>5.3499999999999899</v>
      </c>
      <c r="L15976" t="str">
        <v xml:space="preserve">GSA 2018 </v>
      </c>
      <c r="M15976" t="s">
        <v>2397</v>
      </c>
      <c r="P15976" t="s">
        <v>2342</v>
      </c>
      <c r="S15976">
        <v>-22.64</v>
      </c>
      <c r="T15976">
        <v>0.2</v>
      </c>
      <c r="U15976" t="s">
        <v>2396</v>
      </c>
      <c r="V15976">
        <v>1</v>
      </c>
      <c r="W15976" t="s">
        <v>2557</v>
      </c>
    </row>
    <row r="15977" spans="1:23" x14ac:dyDescent="0.3">
      <c r="A15977">
        <v>23945</v>
      </c>
      <c r="B15977" s="15" t="s">
        <v>1893</v>
      </c>
      <c r="C15977" t="str">
        <f>_xlfn.XLOOKUP($B15977, STANDARDS!$A:$A, STANDARDS!$B:$B,,0,2)</f>
        <v>Saku Fm, Yezo Gp</v>
      </c>
      <c r="D15977" t="s">
        <v>2197</v>
      </c>
      <c r="E15977" t="s">
        <v>2201</v>
      </c>
      <c r="F15977">
        <v>44</v>
      </c>
      <c r="G15977">
        <v>142</v>
      </c>
      <c r="H15977">
        <v>1</v>
      </c>
      <c r="I15977" t="s">
        <v>1816</v>
      </c>
      <c r="J15977" cm="1">
        <f t="array" ref="J15977:L15977">_xlfn.XLOOKUP($C15977, AGE!$A:$A,AGE!$B:$D,,0,2)</f>
        <v>95.15</v>
      </c>
      <c r="K15977">
        <v>5.3499999999999899</v>
      </c>
      <c r="L15977" t="str">
        <v xml:space="preserve">GSA 2018 </v>
      </c>
      <c r="M15977" t="s">
        <v>2397</v>
      </c>
      <c r="P15977" t="s">
        <v>2342</v>
      </c>
      <c r="S15977">
        <v>-23.04</v>
      </c>
      <c r="T15977">
        <v>0.2</v>
      </c>
      <c r="U15977" t="s">
        <v>2396</v>
      </c>
      <c r="V15977">
        <v>1</v>
      </c>
      <c r="W15977" t="s">
        <v>2557</v>
      </c>
    </row>
    <row r="15978" spans="1:23" x14ac:dyDescent="0.3">
      <c r="A15978">
        <v>23946</v>
      </c>
      <c r="B15978" s="15" t="s">
        <v>1893</v>
      </c>
      <c r="C15978" t="str">
        <f>_xlfn.XLOOKUP($B15978, STANDARDS!$A:$A, STANDARDS!$B:$B,,0,2)</f>
        <v>Saku Fm, Yezo Gp</v>
      </c>
      <c r="D15978" t="s">
        <v>2197</v>
      </c>
      <c r="E15978" t="s">
        <v>2201</v>
      </c>
      <c r="F15978">
        <v>44</v>
      </c>
      <c r="G15978">
        <v>142</v>
      </c>
      <c r="H15978">
        <v>1</v>
      </c>
      <c r="I15978" t="s">
        <v>1816</v>
      </c>
      <c r="J15978" cm="1">
        <f t="array" ref="J15978:L15978">_xlfn.XLOOKUP($C15978, AGE!$A:$A,AGE!$B:$D,,0,2)</f>
        <v>95.15</v>
      </c>
      <c r="K15978">
        <v>5.3499999999999899</v>
      </c>
      <c r="L15978" t="str">
        <v xml:space="preserve">GSA 2018 </v>
      </c>
      <c r="M15978" t="s">
        <v>2397</v>
      </c>
      <c r="P15978" t="s">
        <v>2342</v>
      </c>
      <c r="S15978">
        <v>-23.1</v>
      </c>
      <c r="T15978">
        <v>0.2</v>
      </c>
      <c r="U15978" t="s">
        <v>2396</v>
      </c>
      <c r="V15978">
        <v>1</v>
      </c>
      <c r="W15978" t="s">
        <v>2557</v>
      </c>
    </row>
    <row r="15979" spans="1:23" x14ac:dyDescent="0.3">
      <c r="A15979">
        <v>23947</v>
      </c>
      <c r="B15979" s="15" t="s">
        <v>1893</v>
      </c>
      <c r="C15979" t="str">
        <f>_xlfn.XLOOKUP($B15979, STANDARDS!$A:$A, STANDARDS!$B:$B,,0,2)</f>
        <v>Saku Fm, Yezo Gp</v>
      </c>
      <c r="D15979" t="s">
        <v>2197</v>
      </c>
      <c r="E15979" t="s">
        <v>2201</v>
      </c>
      <c r="F15979">
        <v>44</v>
      </c>
      <c r="G15979">
        <v>142</v>
      </c>
      <c r="H15979">
        <v>1</v>
      </c>
      <c r="I15979" t="s">
        <v>1816</v>
      </c>
      <c r="J15979" cm="1">
        <f t="array" ref="J15979:L15979">_xlfn.XLOOKUP($C15979, AGE!$A:$A,AGE!$B:$D,,0,2)</f>
        <v>95.15</v>
      </c>
      <c r="K15979">
        <v>5.3499999999999899</v>
      </c>
      <c r="L15979" t="str">
        <v xml:space="preserve">GSA 2018 </v>
      </c>
      <c r="M15979" t="s">
        <v>2397</v>
      </c>
      <c r="P15979" t="s">
        <v>2342</v>
      </c>
      <c r="S15979">
        <v>-22.77</v>
      </c>
      <c r="T15979">
        <v>0.2</v>
      </c>
      <c r="U15979" t="s">
        <v>2396</v>
      </c>
      <c r="V15979">
        <v>1</v>
      </c>
      <c r="W15979" t="s">
        <v>2557</v>
      </c>
    </row>
    <row r="15980" spans="1:23" x14ac:dyDescent="0.3">
      <c r="A15980">
        <v>23948</v>
      </c>
      <c r="B15980" s="15" t="s">
        <v>1893</v>
      </c>
      <c r="C15980" t="str">
        <f>_xlfn.XLOOKUP($B15980, STANDARDS!$A:$A, STANDARDS!$B:$B,,0,2)</f>
        <v>Saku Fm, Yezo Gp</v>
      </c>
      <c r="D15980" t="s">
        <v>2197</v>
      </c>
      <c r="E15980" t="s">
        <v>2201</v>
      </c>
      <c r="F15980">
        <v>44</v>
      </c>
      <c r="G15980">
        <v>142</v>
      </c>
      <c r="H15980">
        <v>1</v>
      </c>
      <c r="I15980" t="s">
        <v>1816</v>
      </c>
      <c r="J15980" cm="1">
        <f t="array" ref="J15980:L15980">_xlfn.XLOOKUP($C15980, AGE!$A:$A,AGE!$B:$D,,0,2)</f>
        <v>95.15</v>
      </c>
      <c r="K15980">
        <v>5.3499999999999899</v>
      </c>
      <c r="L15980" t="str">
        <v xml:space="preserve">GSA 2018 </v>
      </c>
      <c r="M15980" t="s">
        <v>2397</v>
      </c>
      <c r="P15980" t="s">
        <v>2342</v>
      </c>
      <c r="S15980">
        <v>-22.47</v>
      </c>
      <c r="T15980">
        <v>0.2</v>
      </c>
      <c r="U15980" t="s">
        <v>2396</v>
      </c>
      <c r="V15980">
        <v>1</v>
      </c>
      <c r="W15980" t="s">
        <v>2557</v>
      </c>
    </row>
    <row r="15981" spans="1:23" x14ac:dyDescent="0.3">
      <c r="A15981">
        <v>23949</v>
      </c>
      <c r="B15981" s="15" t="s">
        <v>1893</v>
      </c>
      <c r="C15981" t="str">
        <f>_xlfn.XLOOKUP($B15981, STANDARDS!$A:$A, STANDARDS!$B:$B,,0,2)</f>
        <v>Saku Fm, Yezo Gp</v>
      </c>
      <c r="D15981" t="s">
        <v>2197</v>
      </c>
      <c r="E15981" t="s">
        <v>2201</v>
      </c>
      <c r="F15981">
        <v>44</v>
      </c>
      <c r="G15981">
        <v>142</v>
      </c>
      <c r="H15981">
        <v>1</v>
      </c>
      <c r="I15981" t="s">
        <v>1816</v>
      </c>
      <c r="J15981" cm="1">
        <f t="array" ref="J15981:L15981">_xlfn.XLOOKUP($C15981, AGE!$A:$A,AGE!$B:$D,,0,2)</f>
        <v>95.15</v>
      </c>
      <c r="K15981">
        <v>5.3499999999999899</v>
      </c>
      <c r="L15981" t="str">
        <v xml:space="preserve">GSA 2018 </v>
      </c>
      <c r="M15981" t="s">
        <v>2397</v>
      </c>
      <c r="P15981" t="s">
        <v>2342</v>
      </c>
      <c r="S15981">
        <v>-22.61</v>
      </c>
      <c r="T15981">
        <v>0.2</v>
      </c>
      <c r="U15981" t="s">
        <v>2396</v>
      </c>
      <c r="V15981">
        <v>1</v>
      </c>
      <c r="W15981" t="s">
        <v>2557</v>
      </c>
    </row>
    <row r="15982" spans="1:23" x14ac:dyDescent="0.3">
      <c r="A15982">
        <v>23950</v>
      </c>
      <c r="B15982" s="15" t="s">
        <v>1893</v>
      </c>
      <c r="C15982" t="str">
        <f>_xlfn.XLOOKUP($B15982, STANDARDS!$A:$A, STANDARDS!$B:$B,,0,2)</f>
        <v>Saku Fm, Yezo Gp</v>
      </c>
      <c r="D15982" t="s">
        <v>2197</v>
      </c>
      <c r="E15982" t="s">
        <v>2201</v>
      </c>
      <c r="F15982">
        <v>44</v>
      </c>
      <c r="G15982">
        <v>142</v>
      </c>
      <c r="H15982">
        <v>1</v>
      </c>
      <c r="I15982" t="s">
        <v>1816</v>
      </c>
      <c r="J15982" cm="1">
        <f t="array" ref="J15982:L15982">_xlfn.XLOOKUP($C15982, AGE!$A:$A,AGE!$B:$D,,0,2)</f>
        <v>95.15</v>
      </c>
      <c r="K15982">
        <v>5.3499999999999899</v>
      </c>
      <c r="L15982" t="str">
        <v xml:space="preserve">GSA 2018 </v>
      </c>
      <c r="M15982" t="s">
        <v>2397</v>
      </c>
      <c r="P15982" t="s">
        <v>2342</v>
      </c>
      <c r="S15982">
        <v>-22.94</v>
      </c>
      <c r="T15982">
        <v>0.2</v>
      </c>
      <c r="U15982" t="s">
        <v>2396</v>
      </c>
      <c r="V15982">
        <v>1</v>
      </c>
      <c r="W15982" t="s">
        <v>2557</v>
      </c>
    </row>
    <row r="15983" spans="1:23" x14ac:dyDescent="0.3">
      <c r="A15983">
        <v>23951</v>
      </c>
      <c r="B15983" s="15" t="s">
        <v>1893</v>
      </c>
      <c r="C15983" t="str">
        <f>_xlfn.XLOOKUP($B15983, STANDARDS!$A:$A, STANDARDS!$B:$B,,0,2)</f>
        <v>Saku Fm, Yezo Gp</v>
      </c>
      <c r="D15983" t="s">
        <v>2197</v>
      </c>
      <c r="E15983" t="s">
        <v>2201</v>
      </c>
      <c r="F15983">
        <v>44</v>
      </c>
      <c r="G15983">
        <v>142</v>
      </c>
      <c r="H15983">
        <v>1</v>
      </c>
      <c r="I15983" t="s">
        <v>1816</v>
      </c>
      <c r="J15983" cm="1">
        <f t="array" ref="J15983:L15983">_xlfn.XLOOKUP($C15983, AGE!$A:$A,AGE!$B:$D,,0,2)</f>
        <v>95.15</v>
      </c>
      <c r="K15983">
        <v>5.3499999999999899</v>
      </c>
      <c r="L15983" t="str">
        <v xml:space="preserve">GSA 2018 </v>
      </c>
      <c r="M15983" t="s">
        <v>2397</v>
      </c>
      <c r="P15983" t="s">
        <v>2342</v>
      </c>
      <c r="S15983">
        <v>-23.24</v>
      </c>
      <c r="T15983">
        <v>0.2</v>
      </c>
      <c r="U15983" t="s">
        <v>2396</v>
      </c>
      <c r="V15983">
        <v>1</v>
      </c>
      <c r="W15983" t="s">
        <v>2557</v>
      </c>
    </row>
    <row r="15984" spans="1:23" x14ac:dyDescent="0.3">
      <c r="A15984">
        <v>23952</v>
      </c>
      <c r="B15984" s="15" t="s">
        <v>1893</v>
      </c>
      <c r="C15984" t="str">
        <f>_xlfn.XLOOKUP($B15984, STANDARDS!$A:$A, STANDARDS!$B:$B,,0,2)</f>
        <v>Saku Fm, Yezo Gp</v>
      </c>
      <c r="D15984" t="s">
        <v>2197</v>
      </c>
      <c r="E15984" t="s">
        <v>2201</v>
      </c>
      <c r="F15984">
        <v>44</v>
      </c>
      <c r="G15984">
        <v>142</v>
      </c>
      <c r="H15984">
        <v>1</v>
      </c>
      <c r="I15984" t="s">
        <v>1816</v>
      </c>
      <c r="J15984" cm="1">
        <f t="array" ref="J15984:L15984">_xlfn.XLOOKUP($C15984, AGE!$A:$A,AGE!$B:$D,,0,2)</f>
        <v>95.15</v>
      </c>
      <c r="K15984">
        <v>5.3499999999999899</v>
      </c>
      <c r="L15984" t="str">
        <v xml:space="preserve">GSA 2018 </v>
      </c>
      <c r="M15984" t="s">
        <v>2397</v>
      </c>
      <c r="P15984" t="s">
        <v>2342</v>
      </c>
      <c r="S15984">
        <v>-23.3</v>
      </c>
      <c r="T15984">
        <v>0.2</v>
      </c>
      <c r="U15984" t="s">
        <v>2396</v>
      </c>
      <c r="V15984">
        <v>1</v>
      </c>
      <c r="W15984" t="s">
        <v>2557</v>
      </c>
    </row>
    <row r="15985" spans="1:23" x14ac:dyDescent="0.3">
      <c r="A15985">
        <v>23953</v>
      </c>
      <c r="B15985" s="15" t="s">
        <v>1893</v>
      </c>
      <c r="C15985" t="str">
        <f>_xlfn.XLOOKUP($B15985, STANDARDS!$A:$A, STANDARDS!$B:$B,,0,2)</f>
        <v>Saku Fm, Yezo Gp</v>
      </c>
      <c r="D15985" t="s">
        <v>2197</v>
      </c>
      <c r="E15985" t="s">
        <v>2201</v>
      </c>
      <c r="F15985">
        <v>44</v>
      </c>
      <c r="G15985">
        <v>142</v>
      </c>
      <c r="H15985">
        <v>1</v>
      </c>
      <c r="I15985" t="s">
        <v>1816</v>
      </c>
      <c r="J15985" cm="1">
        <f t="array" ref="J15985:L15985">_xlfn.XLOOKUP($C15985, AGE!$A:$A,AGE!$B:$D,,0,2)</f>
        <v>95.15</v>
      </c>
      <c r="K15985">
        <v>5.3499999999999899</v>
      </c>
      <c r="L15985" t="str">
        <v xml:space="preserve">GSA 2018 </v>
      </c>
      <c r="M15985" t="s">
        <v>2397</v>
      </c>
      <c r="P15985" t="s">
        <v>2342</v>
      </c>
      <c r="S15985">
        <v>-22.81</v>
      </c>
      <c r="T15985">
        <v>0.2</v>
      </c>
      <c r="U15985" t="s">
        <v>2396</v>
      </c>
      <c r="V15985">
        <v>1</v>
      </c>
      <c r="W15985" t="s">
        <v>2557</v>
      </c>
    </row>
    <row r="15986" spans="1:23" x14ac:dyDescent="0.3">
      <c r="A15986">
        <v>23954</v>
      </c>
      <c r="B15986" s="15" t="s">
        <v>1893</v>
      </c>
      <c r="C15986" t="str">
        <f>_xlfn.XLOOKUP($B15986, STANDARDS!$A:$A, STANDARDS!$B:$B,,0,2)</f>
        <v>Saku Fm, Yezo Gp</v>
      </c>
      <c r="D15986" t="s">
        <v>2197</v>
      </c>
      <c r="E15986" t="s">
        <v>2201</v>
      </c>
      <c r="F15986">
        <v>44</v>
      </c>
      <c r="G15986">
        <v>142</v>
      </c>
      <c r="H15986">
        <v>1</v>
      </c>
      <c r="I15986" t="s">
        <v>1816</v>
      </c>
      <c r="J15986" cm="1">
        <f t="array" ref="J15986:L15986">_xlfn.XLOOKUP($C15986, AGE!$A:$A,AGE!$B:$D,,0,2)</f>
        <v>95.15</v>
      </c>
      <c r="K15986">
        <v>5.3499999999999899</v>
      </c>
      <c r="L15986" t="str">
        <v xml:space="preserve">GSA 2018 </v>
      </c>
      <c r="M15986" t="s">
        <v>2397</v>
      </c>
      <c r="P15986" t="s">
        <v>2342</v>
      </c>
      <c r="S15986">
        <v>-23</v>
      </c>
      <c r="T15986">
        <v>0.2</v>
      </c>
      <c r="U15986" t="s">
        <v>2396</v>
      </c>
      <c r="V15986">
        <v>1</v>
      </c>
      <c r="W15986" t="s">
        <v>2557</v>
      </c>
    </row>
    <row r="15987" spans="1:23" x14ac:dyDescent="0.3">
      <c r="A15987">
        <v>23955</v>
      </c>
      <c r="B15987" s="15" t="s">
        <v>1893</v>
      </c>
      <c r="C15987" t="str">
        <f>_xlfn.XLOOKUP($B15987, STANDARDS!$A:$A, STANDARDS!$B:$B,,0,2)</f>
        <v>Saku Fm, Yezo Gp</v>
      </c>
      <c r="D15987" t="s">
        <v>2197</v>
      </c>
      <c r="E15987" t="s">
        <v>2201</v>
      </c>
      <c r="F15987">
        <v>44</v>
      </c>
      <c r="G15987">
        <v>142</v>
      </c>
      <c r="H15987">
        <v>1</v>
      </c>
      <c r="I15987" t="s">
        <v>1816</v>
      </c>
      <c r="J15987" cm="1">
        <f t="array" ref="J15987:L15987">_xlfn.XLOOKUP($C15987, AGE!$A:$A,AGE!$B:$D,,0,2)</f>
        <v>95.15</v>
      </c>
      <c r="K15987">
        <v>5.3499999999999899</v>
      </c>
      <c r="L15987" t="str">
        <v xml:space="preserve">GSA 2018 </v>
      </c>
      <c r="M15987" t="s">
        <v>2397</v>
      </c>
      <c r="P15987" t="s">
        <v>2342</v>
      </c>
      <c r="S15987">
        <v>-23.62</v>
      </c>
      <c r="T15987">
        <v>0.2</v>
      </c>
      <c r="U15987" t="s">
        <v>2396</v>
      </c>
      <c r="V15987">
        <v>1</v>
      </c>
      <c r="W15987" t="s">
        <v>2557</v>
      </c>
    </row>
    <row r="15988" spans="1:23" x14ac:dyDescent="0.3">
      <c r="A15988">
        <v>23956</v>
      </c>
      <c r="B15988" s="15" t="s">
        <v>1893</v>
      </c>
      <c r="C15988" t="str">
        <f>_xlfn.XLOOKUP($B15988, STANDARDS!$A:$A, STANDARDS!$B:$B,,0,2)</f>
        <v>Saku Fm, Yezo Gp</v>
      </c>
      <c r="D15988" t="s">
        <v>2197</v>
      </c>
      <c r="E15988" t="s">
        <v>2201</v>
      </c>
      <c r="F15988">
        <v>44</v>
      </c>
      <c r="G15988">
        <v>142</v>
      </c>
      <c r="H15988">
        <v>1</v>
      </c>
      <c r="I15988" t="s">
        <v>1816</v>
      </c>
      <c r="J15988" cm="1">
        <f t="array" ref="J15988:L15988">_xlfn.XLOOKUP($C15988, AGE!$A:$A,AGE!$B:$D,,0,2)</f>
        <v>95.15</v>
      </c>
      <c r="K15988">
        <v>5.3499999999999899</v>
      </c>
      <c r="L15988" t="str">
        <v xml:space="preserve">GSA 2018 </v>
      </c>
      <c r="M15988" t="s">
        <v>2397</v>
      </c>
      <c r="P15988" t="s">
        <v>2342</v>
      </c>
      <c r="S15988">
        <v>-22.69</v>
      </c>
      <c r="T15988">
        <v>0.2</v>
      </c>
      <c r="U15988" t="s">
        <v>2396</v>
      </c>
      <c r="V15988">
        <v>1</v>
      </c>
      <c r="W15988" t="s">
        <v>2557</v>
      </c>
    </row>
    <row r="15989" spans="1:23" x14ac:dyDescent="0.3">
      <c r="A15989">
        <v>23957</v>
      </c>
      <c r="B15989" s="15" t="s">
        <v>1893</v>
      </c>
      <c r="C15989" t="str">
        <f>_xlfn.XLOOKUP($B15989, STANDARDS!$A:$A, STANDARDS!$B:$B,,0,2)</f>
        <v>Saku Fm, Yezo Gp</v>
      </c>
      <c r="D15989" t="s">
        <v>2197</v>
      </c>
      <c r="E15989" t="s">
        <v>2201</v>
      </c>
      <c r="F15989">
        <v>44</v>
      </c>
      <c r="G15989">
        <v>142</v>
      </c>
      <c r="H15989">
        <v>1</v>
      </c>
      <c r="I15989" t="s">
        <v>1816</v>
      </c>
      <c r="J15989" cm="1">
        <f t="array" ref="J15989:L15989">_xlfn.XLOOKUP($C15989, AGE!$A:$A,AGE!$B:$D,,0,2)</f>
        <v>95.15</v>
      </c>
      <c r="K15989">
        <v>5.3499999999999899</v>
      </c>
      <c r="L15989" t="str">
        <v xml:space="preserve">GSA 2018 </v>
      </c>
      <c r="M15989" t="s">
        <v>2397</v>
      </c>
      <c r="P15989" t="s">
        <v>2342</v>
      </c>
      <c r="S15989">
        <v>-22.24</v>
      </c>
      <c r="T15989">
        <v>0.2</v>
      </c>
      <c r="U15989" t="s">
        <v>2396</v>
      </c>
      <c r="V15989">
        <v>1</v>
      </c>
      <c r="W15989" t="s">
        <v>2557</v>
      </c>
    </row>
    <row r="15990" spans="1:23" x14ac:dyDescent="0.3">
      <c r="A15990">
        <v>23958</v>
      </c>
      <c r="B15990" s="15" t="s">
        <v>1895</v>
      </c>
      <c r="C15990" t="str">
        <f>_xlfn.XLOOKUP($B15990, STANDARDS!$A:$A, STANDARDS!$B:$B,,0,2)</f>
        <v>Undivided Lemede Fm; Cabo Carvoeiro Fm</v>
      </c>
      <c r="D15990" t="s">
        <v>2177</v>
      </c>
      <c r="E15990" t="s">
        <v>2202</v>
      </c>
      <c r="J15990" cm="1">
        <f t="array" ref="J15990:L15990">_xlfn.XLOOKUP($C15990, AGE!$A:$A,AGE!$B:$D,,0,2)</f>
        <v>182.45</v>
      </c>
      <c r="K15990">
        <v>8.3499999999999943</v>
      </c>
      <c r="L15990" t="str">
        <v xml:space="preserve">GSA 2018 </v>
      </c>
      <c r="M15990" t="s">
        <v>2398</v>
      </c>
      <c r="P15990" t="s">
        <v>2342</v>
      </c>
      <c r="S15990">
        <v>-22.33</v>
      </c>
      <c r="T15990">
        <v>0.2</v>
      </c>
      <c r="U15990" t="s">
        <v>2311</v>
      </c>
      <c r="V15990">
        <v>1</v>
      </c>
      <c r="W15990" t="s">
        <v>2558</v>
      </c>
    </row>
    <row r="15991" spans="1:23" x14ac:dyDescent="0.3">
      <c r="A15991">
        <v>23959</v>
      </c>
      <c r="B15991" s="15" t="s">
        <v>1895</v>
      </c>
      <c r="C15991" t="str">
        <f>_xlfn.XLOOKUP($B15991, STANDARDS!$A:$A, STANDARDS!$B:$B,,0,2)</f>
        <v>Undivided Lemede Fm; Cabo Carvoeiro Fm</v>
      </c>
      <c r="D15991" t="s">
        <v>2177</v>
      </c>
      <c r="E15991" t="s">
        <v>2202</v>
      </c>
      <c r="J15991" cm="1">
        <f t="array" ref="J15991:L15991">_xlfn.XLOOKUP($C15991, AGE!$A:$A,AGE!$B:$D,,0,2)</f>
        <v>182.45</v>
      </c>
      <c r="K15991">
        <v>8.3499999999999943</v>
      </c>
      <c r="L15991" t="str">
        <v xml:space="preserve">GSA 2018 </v>
      </c>
      <c r="M15991" t="s">
        <v>2398</v>
      </c>
      <c r="P15991" t="s">
        <v>2342</v>
      </c>
      <c r="S15991">
        <v>-22.17</v>
      </c>
      <c r="T15991">
        <v>0.2</v>
      </c>
      <c r="U15991" t="s">
        <v>2311</v>
      </c>
      <c r="V15991">
        <v>1</v>
      </c>
      <c r="W15991" t="s">
        <v>2558</v>
      </c>
    </row>
    <row r="15992" spans="1:23" x14ac:dyDescent="0.3">
      <c r="A15992">
        <v>23960</v>
      </c>
      <c r="B15992" s="15" t="s">
        <v>1895</v>
      </c>
      <c r="C15992" t="str">
        <f>_xlfn.XLOOKUP($B15992, STANDARDS!$A:$A, STANDARDS!$B:$B,,0,2)</f>
        <v>Undivided Lemede Fm; Cabo Carvoeiro Fm</v>
      </c>
      <c r="D15992" t="s">
        <v>2177</v>
      </c>
      <c r="E15992" t="s">
        <v>2202</v>
      </c>
      <c r="J15992" cm="1">
        <f t="array" ref="J15992:L15992">_xlfn.XLOOKUP($C15992, AGE!$A:$A,AGE!$B:$D,,0,2)</f>
        <v>182.45</v>
      </c>
      <c r="K15992">
        <v>8.3499999999999943</v>
      </c>
      <c r="L15992" t="str">
        <v xml:space="preserve">GSA 2018 </v>
      </c>
      <c r="M15992" t="s">
        <v>2398</v>
      </c>
      <c r="P15992" t="s">
        <v>2342</v>
      </c>
      <c r="S15992">
        <v>-22.12</v>
      </c>
      <c r="T15992">
        <v>0.2</v>
      </c>
      <c r="U15992" t="s">
        <v>2311</v>
      </c>
      <c r="V15992">
        <v>1</v>
      </c>
      <c r="W15992" t="s">
        <v>2558</v>
      </c>
    </row>
    <row r="15993" spans="1:23" x14ac:dyDescent="0.3">
      <c r="A15993">
        <v>23961</v>
      </c>
      <c r="B15993" s="15" t="s">
        <v>1895</v>
      </c>
      <c r="C15993" t="str">
        <f>_xlfn.XLOOKUP($B15993, STANDARDS!$A:$A, STANDARDS!$B:$B,,0,2)</f>
        <v>Undivided Lemede Fm; Cabo Carvoeiro Fm</v>
      </c>
      <c r="D15993" t="s">
        <v>2177</v>
      </c>
      <c r="E15993" t="s">
        <v>2202</v>
      </c>
      <c r="J15993" cm="1">
        <f t="array" ref="J15993:L15993">_xlfn.XLOOKUP($C15993, AGE!$A:$A,AGE!$B:$D,,0,2)</f>
        <v>182.45</v>
      </c>
      <c r="K15993">
        <v>8.3499999999999943</v>
      </c>
      <c r="L15993" t="str">
        <v xml:space="preserve">GSA 2018 </v>
      </c>
      <c r="M15993" t="s">
        <v>2398</v>
      </c>
      <c r="P15993" t="s">
        <v>2342</v>
      </c>
      <c r="S15993">
        <v>-22.7</v>
      </c>
      <c r="T15993">
        <v>0.2</v>
      </c>
      <c r="U15993" t="s">
        <v>2311</v>
      </c>
      <c r="V15993">
        <v>1</v>
      </c>
      <c r="W15993" t="s">
        <v>2558</v>
      </c>
    </row>
    <row r="15994" spans="1:23" x14ac:dyDescent="0.3">
      <c r="A15994">
        <v>23962</v>
      </c>
      <c r="B15994" s="15" t="s">
        <v>1895</v>
      </c>
      <c r="C15994" t="str">
        <f>_xlfn.XLOOKUP($B15994, STANDARDS!$A:$A, STANDARDS!$B:$B,,0,2)</f>
        <v>Undivided Lemede Fm; Cabo Carvoeiro Fm</v>
      </c>
      <c r="D15994" t="s">
        <v>2177</v>
      </c>
      <c r="E15994" t="s">
        <v>2202</v>
      </c>
      <c r="J15994" cm="1">
        <f t="array" ref="J15994:L15994">_xlfn.XLOOKUP($C15994, AGE!$A:$A,AGE!$B:$D,,0,2)</f>
        <v>182.45</v>
      </c>
      <c r="K15994">
        <v>8.3499999999999943</v>
      </c>
      <c r="L15994" t="str">
        <v xml:space="preserve">GSA 2018 </v>
      </c>
      <c r="M15994" t="s">
        <v>2398</v>
      </c>
      <c r="P15994" t="s">
        <v>2342</v>
      </c>
      <c r="S15994">
        <v>-22.05</v>
      </c>
      <c r="T15994">
        <v>0.2</v>
      </c>
      <c r="U15994" t="s">
        <v>2311</v>
      </c>
      <c r="V15994">
        <v>1</v>
      </c>
      <c r="W15994" t="s">
        <v>2558</v>
      </c>
    </row>
    <row r="15995" spans="1:23" x14ac:dyDescent="0.3">
      <c r="A15995">
        <v>23963</v>
      </c>
      <c r="B15995" s="15" t="s">
        <v>1895</v>
      </c>
      <c r="C15995" t="str">
        <f>_xlfn.XLOOKUP($B15995, STANDARDS!$A:$A, STANDARDS!$B:$B,,0,2)</f>
        <v>Undivided Lemede Fm; Cabo Carvoeiro Fm</v>
      </c>
      <c r="D15995" t="s">
        <v>2177</v>
      </c>
      <c r="E15995" t="s">
        <v>2202</v>
      </c>
      <c r="J15995" cm="1">
        <f t="array" ref="J15995:L15995">_xlfn.XLOOKUP($C15995, AGE!$A:$A,AGE!$B:$D,,0,2)</f>
        <v>182.45</v>
      </c>
      <c r="K15995">
        <v>8.3499999999999943</v>
      </c>
      <c r="L15995" t="str">
        <v xml:space="preserve">GSA 2018 </v>
      </c>
      <c r="M15995" t="s">
        <v>2398</v>
      </c>
      <c r="P15995" t="s">
        <v>2342</v>
      </c>
      <c r="S15995">
        <v>-22.82</v>
      </c>
      <c r="T15995">
        <v>0.2</v>
      </c>
      <c r="U15995" t="s">
        <v>2311</v>
      </c>
      <c r="V15995">
        <v>1</v>
      </c>
      <c r="W15995" t="s">
        <v>2558</v>
      </c>
    </row>
    <row r="15996" spans="1:23" x14ac:dyDescent="0.3">
      <c r="A15996">
        <v>23964</v>
      </c>
      <c r="B15996" s="15" t="s">
        <v>1895</v>
      </c>
      <c r="C15996" t="str">
        <f>_xlfn.XLOOKUP($B15996, STANDARDS!$A:$A, STANDARDS!$B:$B,,0,2)</f>
        <v>Undivided Lemede Fm; Cabo Carvoeiro Fm</v>
      </c>
      <c r="D15996" t="s">
        <v>2177</v>
      </c>
      <c r="E15996" t="s">
        <v>2202</v>
      </c>
      <c r="J15996" cm="1">
        <f t="array" ref="J15996:L15996">_xlfn.XLOOKUP($C15996, AGE!$A:$A,AGE!$B:$D,,0,2)</f>
        <v>182.45</v>
      </c>
      <c r="K15996">
        <v>8.3499999999999943</v>
      </c>
      <c r="L15996" t="str">
        <v xml:space="preserve">GSA 2018 </v>
      </c>
      <c r="M15996" t="s">
        <v>2398</v>
      </c>
      <c r="P15996" t="s">
        <v>2342</v>
      </c>
      <c r="S15996">
        <v>-22.3</v>
      </c>
      <c r="T15996">
        <v>0.2</v>
      </c>
      <c r="U15996" t="s">
        <v>2311</v>
      </c>
      <c r="V15996">
        <v>1</v>
      </c>
      <c r="W15996" t="s">
        <v>2558</v>
      </c>
    </row>
    <row r="15997" spans="1:23" x14ac:dyDescent="0.3">
      <c r="A15997">
        <v>23965</v>
      </c>
      <c r="B15997" s="15" t="s">
        <v>1895</v>
      </c>
      <c r="C15997" t="str">
        <f>_xlfn.XLOOKUP($B15997, STANDARDS!$A:$A, STANDARDS!$B:$B,,0,2)</f>
        <v>Undivided Lemede Fm; Cabo Carvoeiro Fm</v>
      </c>
      <c r="D15997" t="s">
        <v>2177</v>
      </c>
      <c r="E15997" t="s">
        <v>2202</v>
      </c>
      <c r="J15997" cm="1">
        <f t="array" ref="J15997:L15997">_xlfn.XLOOKUP($C15997, AGE!$A:$A,AGE!$B:$D,,0,2)</f>
        <v>182.45</v>
      </c>
      <c r="K15997">
        <v>8.3499999999999943</v>
      </c>
      <c r="L15997" t="str">
        <v xml:space="preserve">GSA 2018 </v>
      </c>
      <c r="M15997" t="s">
        <v>2398</v>
      </c>
      <c r="P15997" t="s">
        <v>2342</v>
      </c>
      <c r="S15997">
        <v>-21.66</v>
      </c>
      <c r="T15997">
        <v>0.2</v>
      </c>
      <c r="U15997" t="s">
        <v>2311</v>
      </c>
      <c r="V15997">
        <v>1</v>
      </c>
      <c r="W15997" t="s">
        <v>2558</v>
      </c>
    </row>
    <row r="15998" spans="1:23" x14ac:dyDescent="0.3">
      <c r="A15998">
        <v>23966</v>
      </c>
      <c r="B15998" s="15" t="s">
        <v>1895</v>
      </c>
      <c r="C15998" t="str">
        <f>_xlfn.XLOOKUP($B15998, STANDARDS!$A:$A, STANDARDS!$B:$B,,0,2)</f>
        <v>Undivided Lemede Fm; Cabo Carvoeiro Fm</v>
      </c>
      <c r="D15998" t="s">
        <v>2177</v>
      </c>
      <c r="E15998" t="s">
        <v>2202</v>
      </c>
      <c r="J15998" cm="1">
        <f t="array" ref="J15998:L15998">_xlfn.XLOOKUP($C15998, AGE!$A:$A,AGE!$B:$D,,0,2)</f>
        <v>182.45</v>
      </c>
      <c r="K15998">
        <v>8.3499999999999943</v>
      </c>
      <c r="L15998" t="str">
        <v xml:space="preserve">GSA 2018 </v>
      </c>
      <c r="M15998" t="s">
        <v>2398</v>
      </c>
      <c r="P15998" t="s">
        <v>2342</v>
      </c>
      <c r="S15998">
        <v>-22.59</v>
      </c>
      <c r="T15998">
        <v>0.2</v>
      </c>
      <c r="U15998" t="s">
        <v>2311</v>
      </c>
      <c r="V15998">
        <v>1</v>
      </c>
      <c r="W15998" t="s">
        <v>2558</v>
      </c>
    </row>
    <row r="15999" spans="1:23" x14ac:dyDescent="0.3">
      <c r="A15999">
        <v>23967</v>
      </c>
      <c r="B15999" s="15" t="s">
        <v>1895</v>
      </c>
      <c r="C15999" t="str">
        <f>_xlfn.XLOOKUP($B15999, STANDARDS!$A:$A, STANDARDS!$B:$B,,0,2)</f>
        <v>Undivided Lemede Fm; Cabo Carvoeiro Fm</v>
      </c>
      <c r="D15999" t="s">
        <v>2177</v>
      </c>
      <c r="E15999" t="s">
        <v>2202</v>
      </c>
      <c r="J15999" cm="1">
        <f t="array" ref="J15999:L15999">_xlfn.XLOOKUP($C15999, AGE!$A:$A,AGE!$B:$D,,0,2)</f>
        <v>182.45</v>
      </c>
      <c r="K15999">
        <v>8.3499999999999943</v>
      </c>
      <c r="L15999" t="str">
        <v xml:space="preserve">GSA 2018 </v>
      </c>
      <c r="M15999" t="s">
        <v>2398</v>
      </c>
      <c r="P15999" t="s">
        <v>2342</v>
      </c>
      <c r="S15999">
        <v>-23.54</v>
      </c>
      <c r="T15999">
        <v>0.2</v>
      </c>
      <c r="U15999" t="s">
        <v>2311</v>
      </c>
      <c r="V15999">
        <v>1</v>
      </c>
      <c r="W15999" t="s">
        <v>2558</v>
      </c>
    </row>
    <row r="16000" spans="1:23" x14ac:dyDescent="0.3">
      <c r="A16000">
        <v>23968</v>
      </c>
      <c r="B16000" s="15" t="s">
        <v>1895</v>
      </c>
      <c r="C16000" t="str">
        <f>_xlfn.XLOOKUP($B16000, STANDARDS!$A:$A, STANDARDS!$B:$B,,0,2)</f>
        <v>Undivided Lemede Fm; Cabo Carvoeiro Fm</v>
      </c>
      <c r="D16000" t="s">
        <v>2177</v>
      </c>
      <c r="E16000" t="s">
        <v>2202</v>
      </c>
      <c r="J16000" cm="1">
        <f t="array" ref="J16000:L16000">_xlfn.XLOOKUP($C16000, AGE!$A:$A,AGE!$B:$D,,0,2)</f>
        <v>182.45</v>
      </c>
      <c r="K16000">
        <v>8.3499999999999943</v>
      </c>
      <c r="L16000" t="str">
        <v xml:space="preserve">GSA 2018 </v>
      </c>
      <c r="M16000" t="s">
        <v>2398</v>
      </c>
      <c r="P16000" t="s">
        <v>2342</v>
      </c>
      <c r="S16000">
        <v>-24.8</v>
      </c>
      <c r="T16000">
        <v>0.2</v>
      </c>
      <c r="U16000" t="s">
        <v>2311</v>
      </c>
      <c r="V16000">
        <v>1</v>
      </c>
      <c r="W16000" t="s">
        <v>2558</v>
      </c>
    </row>
    <row r="16001" spans="1:23" x14ac:dyDescent="0.3">
      <c r="A16001">
        <v>23969</v>
      </c>
      <c r="B16001" s="15" t="s">
        <v>1895</v>
      </c>
      <c r="C16001" t="str">
        <f>_xlfn.XLOOKUP($B16001, STANDARDS!$A:$A, STANDARDS!$B:$B,,0,2)</f>
        <v>Undivided Lemede Fm; Cabo Carvoeiro Fm</v>
      </c>
      <c r="D16001" t="s">
        <v>2177</v>
      </c>
      <c r="E16001" t="s">
        <v>2202</v>
      </c>
      <c r="J16001" cm="1">
        <f t="array" ref="J16001:L16001">_xlfn.XLOOKUP($C16001, AGE!$A:$A,AGE!$B:$D,,0,2)</f>
        <v>182.45</v>
      </c>
      <c r="K16001">
        <v>8.3499999999999943</v>
      </c>
      <c r="L16001" t="str">
        <v xml:space="preserve">GSA 2018 </v>
      </c>
      <c r="M16001" t="s">
        <v>2398</v>
      </c>
      <c r="P16001" t="s">
        <v>2342</v>
      </c>
      <c r="S16001">
        <v>-22.34</v>
      </c>
      <c r="T16001">
        <v>0.2</v>
      </c>
      <c r="U16001" t="s">
        <v>2311</v>
      </c>
      <c r="V16001">
        <v>1</v>
      </c>
      <c r="W16001" t="s">
        <v>2558</v>
      </c>
    </row>
    <row r="16002" spans="1:23" x14ac:dyDescent="0.3">
      <c r="A16002">
        <v>23970</v>
      </c>
      <c r="B16002" s="15" t="s">
        <v>1895</v>
      </c>
      <c r="C16002" t="str">
        <f>_xlfn.XLOOKUP($B16002, STANDARDS!$A:$A, STANDARDS!$B:$B,,0,2)</f>
        <v>Undivided Lemede Fm; Cabo Carvoeiro Fm</v>
      </c>
      <c r="D16002" t="s">
        <v>2177</v>
      </c>
      <c r="E16002" t="s">
        <v>2202</v>
      </c>
      <c r="J16002" cm="1">
        <f t="array" ref="J16002:L16002">_xlfn.XLOOKUP($C16002, AGE!$A:$A,AGE!$B:$D,,0,2)</f>
        <v>182.45</v>
      </c>
      <c r="K16002">
        <v>8.3499999999999943</v>
      </c>
      <c r="L16002" t="str">
        <v xml:space="preserve">GSA 2018 </v>
      </c>
      <c r="M16002" t="s">
        <v>2398</v>
      </c>
      <c r="P16002" t="s">
        <v>2342</v>
      </c>
      <c r="S16002">
        <v>-22.39</v>
      </c>
      <c r="T16002">
        <v>0.2</v>
      </c>
      <c r="U16002" t="s">
        <v>2311</v>
      </c>
      <c r="V16002">
        <v>1</v>
      </c>
      <c r="W16002" t="s">
        <v>2558</v>
      </c>
    </row>
    <row r="16003" spans="1:23" x14ac:dyDescent="0.3">
      <c r="A16003">
        <v>23971</v>
      </c>
      <c r="B16003" s="15" t="s">
        <v>1895</v>
      </c>
      <c r="C16003" t="str">
        <f>_xlfn.XLOOKUP($B16003, STANDARDS!$A:$A, STANDARDS!$B:$B,,0,2)</f>
        <v>Undivided Lemede Fm; Cabo Carvoeiro Fm</v>
      </c>
      <c r="D16003" t="s">
        <v>2177</v>
      </c>
      <c r="E16003" t="s">
        <v>2202</v>
      </c>
      <c r="J16003" cm="1">
        <f t="array" ref="J16003:L16003">_xlfn.XLOOKUP($C16003, AGE!$A:$A,AGE!$B:$D,,0,2)</f>
        <v>182.45</v>
      </c>
      <c r="K16003">
        <v>8.3499999999999943</v>
      </c>
      <c r="L16003" t="str">
        <v xml:space="preserve">GSA 2018 </v>
      </c>
      <c r="M16003" t="s">
        <v>2398</v>
      </c>
      <c r="P16003" t="s">
        <v>2342</v>
      </c>
      <c r="S16003">
        <v>-22.97</v>
      </c>
      <c r="T16003">
        <v>0.2</v>
      </c>
      <c r="U16003" t="s">
        <v>2311</v>
      </c>
      <c r="V16003">
        <v>1</v>
      </c>
      <c r="W16003" t="s">
        <v>2558</v>
      </c>
    </row>
    <row r="16004" spans="1:23" x14ac:dyDescent="0.3">
      <c r="A16004">
        <v>23972</v>
      </c>
      <c r="B16004" s="15" t="s">
        <v>1895</v>
      </c>
      <c r="C16004" t="str">
        <f>_xlfn.XLOOKUP($B16004, STANDARDS!$A:$A, STANDARDS!$B:$B,,0,2)</f>
        <v>Undivided Lemede Fm; Cabo Carvoeiro Fm</v>
      </c>
      <c r="D16004" t="s">
        <v>2177</v>
      </c>
      <c r="E16004" t="s">
        <v>2202</v>
      </c>
      <c r="J16004" cm="1">
        <f t="array" ref="J16004:L16004">_xlfn.XLOOKUP($C16004, AGE!$A:$A,AGE!$B:$D,,0,2)</f>
        <v>182.45</v>
      </c>
      <c r="K16004">
        <v>8.3499999999999943</v>
      </c>
      <c r="L16004" t="str">
        <v xml:space="preserve">GSA 2018 </v>
      </c>
      <c r="M16004" t="s">
        <v>2398</v>
      </c>
      <c r="P16004" t="s">
        <v>2342</v>
      </c>
      <c r="S16004">
        <v>-21.94</v>
      </c>
      <c r="T16004">
        <v>0.2</v>
      </c>
      <c r="U16004" t="s">
        <v>2311</v>
      </c>
      <c r="V16004">
        <v>1</v>
      </c>
      <c r="W16004" t="s">
        <v>2558</v>
      </c>
    </row>
    <row r="16005" spans="1:23" x14ac:dyDescent="0.3">
      <c r="A16005">
        <v>23973</v>
      </c>
      <c r="B16005" s="15" t="s">
        <v>1895</v>
      </c>
      <c r="C16005" t="str">
        <f>_xlfn.XLOOKUP($B16005, STANDARDS!$A:$A, STANDARDS!$B:$B,,0,2)</f>
        <v>Undivided Lemede Fm; Cabo Carvoeiro Fm</v>
      </c>
      <c r="D16005" t="s">
        <v>2177</v>
      </c>
      <c r="E16005" t="s">
        <v>2202</v>
      </c>
      <c r="J16005" cm="1">
        <f t="array" ref="J16005:L16005">_xlfn.XLOOKUP($C16005, AGE!$A:$A,AGE!$B:$D,,0,2)</f>
        <v>182.45</v>
      </c>
      <c r="K16005">
        <v>8.3499999999999943</v>
      </c>
      <c r="L16005" t="str">
        <v xml:space="preserve">GSA 2018 </v>
      </c>
      <c r="M16005" t="s">
        <v>2398</v>
      </c>
      <c r="P16005" t="s">
        <v>2342</v>
      </c>
      <c r="S16005">
        <v>-22.98</v>
      </c>
      <c r="T16005">
        <v>0.2</v>
      </c>
      <c r="U16005" t="s">
        <v>2311</v>
      </c>
      <c r="V16005">
        <v>1</v>
      </c>
      <c r="W16005" t="s">
        <v>2558</v>
      </c>
    </row>
    <row r="16006" spans="1:23" x14ac:dyDescent="0.3">
      <c r="A16006">
        <v>23974</v>
      </c>
      <c r="B16006" s="15" t="s">
        <v>1895</v>
      </c>
      <c r="C16006" t="str">
        <f>_xlfn.XLOOKUP($B16006, STANDARDS!$A:$A, STANDARDS!$B:$B,,0,2)</f>
        <v>Undivided Lemede Fm; Cabo Carvoeiro Fm</v>
      </c>
      <c r="D16006" t="s">
        <v>2177</v>
      </c>
      <c r="E16006" t="s">
        <v>2202</v>
      </c>
      <c r="J16006" cm="1">
        <f t="array" ref="J16006:L16006">_xlfn.XLOOKUP($C16006, AGE!$A:$A,AGE!$B:$D,,0,2)</f>
        <v>182.45</v>
      </c>
      <c r="K16006">
        <v>8.3499999999999943</v>
      </c>
      <c r="L16006" t="str">
        <v xml:space="preserve">GSA 2018 </v>
      </c>
      <c r="M16006" t="s">
        <v>2398</v>
      </c>
      <c r="P16006" t="s">
        <v>2342</v>
      </c>
      <c r="S16006">
        <v>-23.69</v>
      </c>
      <c r="T16006">
        <v>0.2</v>
      </c>
      <c r="U16006" t="s">
        <v>2311</v>
      </c>
      <c r="V16006">
        <v>1</v>
      </c>
      <c r="W16006" t="s">
        <v>2558</v>
      </c>
    </row>
    <row r="16007" spans="1:23" x14ac:dyDescent="0.3">
      <c r="A16007">
        <v>23975</v>
      </c>
      <c r="B16007" s="15" t="s">
        <v>1895</v>
      </c>
      <c r="C16007" t="str">
        <f>_xlfn.XLOOKUP($B16007, STANDARDS!$A:$A, STANDARDS!$B:$B,,0,2)</f>
        <v>Undivided Lemede Fm; Cabo Carvoeiro Fm</v>
      </c>
      <c r="D16007" t="s">
        <v>2177</v>
      </c>
      <c r="E16007" t="s">
        <v>2202</v>
      </c>
      <c r="J16007" cm="1">
        <f t="array" ref="J16007:L16007">_xlfn.XLOOKUP($C16007, AGE!$A:$A,AGE!$B:$D,,0,2)</f>
        <v>182.45</v>
      </c>
      <c r="K16007">
        <v>8.3499999999999943</v>
      </c>
      <c r="L16007" t="str">
        <v xml:space="preserve">GSA 2018 </v>
      </c>
      <c r="M16007" t="s">
        <v>2398</v>
      </c>
      <c r="P16007" t="s">
        <v>2342</v>
      </c>
      <c r="S16007">
        <v>-19.829999999999998</v>
      </c>
      <c r="T16007">
        <v>0.2</v>
      </c>
      <c r="U16007" t="s">
        <v>2311</v>
      </c>
      <c r="V16007">
        <v>1</v>
      </c>
      <c r="W16007" t="s">
        <v>2558</v>
      </c>
    </row>
    <row r="16008" spans="1:23" x14ac:dyDescent="0.3">
      <c r="A16008">
        <v>23976</v>
      </c>
      <c r="B16008" s="15" t="s">
        <v>1895</v>
      </c>
      <c r="C16008" t="str">
        <f>_xlfn.XLOOKUP($B16008, STANDARDS!$A:$A, STANDARDS!$B:$B,,0,2)</f>
        <v>Undivided Lemede Fm; Cabo Carvoeiro Fm</v>
      </c>
      <c r="D16008" t="s">
        <v>2177</v>
      </c>
      <c r="E16008" t="s">
        <v>2202</v>
      </c>
      <c r="J16008" cm="1">
        <f t="array" ref="J16008:L16008">_xlfn.XLOOKUP($C16008, AGE!$A:$A,AGE!$B:$D,,0,2)</f>
        <v>182.45</v>
      </c>
      <c r="K16008">
        <v>8.3499999999999943</v>
      </c>
      <c r="L16008" t="str">
        <v xml:space="preserve">GSA 2018 </v>
      </c>
      <c r="M16008" t="s">
        <v>2398</v>
      </c>
      <c r="P16008" t="s">
        <v>2342</v>
      </c>
      <c r="S16008">
        <v>-21.98</v>
      </c>
      <c r="T16008">
        <v>0.2</v>
      </c>
      <c r="U16008" t="s">
        <v>2311</v>
      </c>
      <c r="V16008">
        <v>1</v>
      </c>
      <c r="W16008" t="s">
        <v>2558</v>
      </c>
    </row>
    <row r="16009" spans="1:23" x14ac:dyDescent="0.3">
      <c r="A16009">
        <v>23977</v>
      </c>
      <c r="B16009" s="15" t="s">
        <v>1895</v>
      </c>
      <c r="C16009" t="str">
        <f>_xlfn.XLOOKUP($B16009, STANDARDS!$A:$A, STANDARDS!$B:$B,,0,2)</f>
        <v>Undivided Lemede Fm; Cabo Carvoeiro Fm</v>
      </c>
      <c r="D16009" t="s">
        <v>2177</v>
      </c>
      <c r="E16009" t="s">
        <v>2202</v>
      </c>
      <c r="J16009" cm="1">
        <f t="array" ref="J16009:L16009">_xlfn.XLOOKUP($C16009, AGE!$A:$A,AGE!$B:$D,,0,2)</f>
        <v>182.45</v>
      </c>
      <c r="K16009">
        <v>8.3499999999999943</v>
      </c>
      <c r="L16009" t="str">
        <v xml:space="preserve">GSA 2018 </v>
      </c>
      <c r="M16009" t="s">
        <v>2398</v>
      </c>
      <c r="P16009" t="s">
        <v>2342</v>
      </c>
      <c r="S16009">
        <v>-22.51</v>
      </c>
      <c r="T16009">
        <v>0.2</v>
      </c>
      <c r="U16009" t="s">
        <v>2311</v>
      </c>
      <c r="V16009">
        <v>1</v>
      </c>
      <c r="W16009" t="s">
        <v>2558</v>
      </c>
    </row>
    <row r="16010" spans="1:23" x14ac:dyDescent="0.3">
      <c r="A16010">
        <v>23978</v>
      </c>
      <c r="B16010" s="15" t="s">
        <v>1895</v>
      </c>
      <c r="C16010" t="str">
        <f>_xlfn.XLOOKUP($B16010, STANDARDS!$A:$A, STANDARDS!$B:$B,,0,2)</f>
        <v>Undivided Lemede Fm; Cabo Carvoeiro Fm</v>
      </c>
      <c r="D16010" t="s">
        <v>2177</v>
      </c>
      <c r="E16010" t="s">
        <v>2202</v>
      </c>
      <c r="J16010" cm="1">
        <f t="array" ref="J16010:L16010">_xlfn.XLOOKUP($C16010, AGE!$A:$A,AGE!$B:$D,,0,2)</f>
        <v>182.45</v>
      </c>
      <c r="K16010">
        <v>8.3499999999999943</v>
      </c>
      <c r="L16010" t="str">
        <v xml:space="preserve">GSA 2018 </v>
      </c>
      <c r="M16010" t="s">
        <v>2398</v>
      </c>
      <c r="P16010" t="s">
        <v>2342</v>
      </c>
      <c r="S16010">
        <v>-22.69</v>
      </c>
      <c r="T16010">
        <v>0.2</v>
      </c>
      <c r="U16010" t="s">
        <v>2311</v>
      </c>
      <c r="V16010">
        <v>1</v>
      </c>
      <c r="W16010" t="s">
        <v>2558</v>
      </c>
    </row>
    <row r="16011" spans="1:23" x14ac:dyDescent="0.3">
      <c r="A16011">
        <v>23979</v>
      </c>
      <c r="B16011" s="15" t="s">
        <v>1895</v>
      </c>
      <c r="C16011" t="str">
        <f>_xlfn.XLOOKUP($B16011, STANDARDS!$A:$A, STANDARDS!$B:$B,,0,2)</f>
        <v>Undivided Lemede Fm; Cabo Carvoeiro Fm</v>
      </c>
      <c r="D16011" t="s">
        <v>2177</v>
      </c>
      <c r="E16011" t="s">
        <v>2202</v>
      </c>
      <c r="J16011" cm="1">
        <f t="array" ref="J16011:L16011">_xlfn.XLOOKUP($C16011, AGE!$A:$A,AGE!$B:$D,,0,2)</f>
        <v>182.45</v>
      </c>
      <c r="K16011">
        <v>8.3499999999999943</v>
      </c>
      <c r="L16011" t="str">
        <v xml:space="preserve">GSA 2018 </v>
      </c>
      <c r="M16011" t="s">
        <v>2398</v>
      </c>
      <c r="P16011" t="s">
        <v>2342</v>
      </c>
      <c r="S16011">
        <v>-21.6</v>
      </c>
      <c r="T16011">
        <v>0.2</v>
      </c>
      <c r="U16011" t="s">
        <v>2311</v>
      </c>
      <c r="V16011">
        <v>1</v>
      </c>
      <c r="W16011" t="s">
        <v>2558</v>
      </c>
    </row>
    <row r="16012" spans="1:23" x14ac:dyDescent="0.3">
      <c r="A16012">
        <v>23980</v>
      </c>
      <c r="B16012" s="15" t="s">
        <v>1895</v>
      </c>
      <c r="C16012" t="str">
        <f>_xlfn.XLOOKUP($B16012, STANDARDS!$A:$A, STANDARDS!$B:$B,,0,2)</f>
        <v>Undivided Lemede Fm; Cabo Carvoeiro Fm</v>
      </c>
      <c r="D16012" t="s">
        <v>2177</v>
      </c>
      <c r="E16012" t="s">
        <v>2202</v>
      </c>
      <c r="J16012" cm="1">
        <f t="array" ref="J16012:L16012">_xlfn.XLOOKUP($C16012, AGE!$A:$A,AGE!$B:$D,,0,2)</f>
        <v>182.45</v>
      </c>
      <c r="K16012">
        <v>8.3499999999999943</v>
      </c>
      <c r="L16012" t="str">
        <v xml:space="preserve">GSA 2018 </v>
      </c>
      <c r="M16012" t="s">
        <v>2398</v>
      </c>
      <c r="P16012" t="s">
        <v>2342</v>
      </c>
      <c r="S16012">
        <v>-23.52</v>
      </c>
      <c r="T16012">
        <v>0.2</v>
      </c>
      <c r="U16012" t="s">
        <v>2311</v>
      </c>
      <c r="V16012">
        <v>1</v>
      </c>
      <c r="W16012" t="s">
        <v>2558</v>
      </c>
    </row>
    <row r="16013" spans="1:23" x14ac:dyDescent="0.3">
      <c r="A16013">
        <v>23981</v>
      </c>
      <c r="B16013" s="15" t="s">
        <v>1895</v>
      </c>
      <c r="C16013" t="str">
        <f>_xlfn.XLOOKUP($B16013, STANDARDS!$A:$A, STANDARDS!$B:$B,,0,2)</f>
        <v>Undivided Lemede Fm; Cabo Carvoeiro Fm</v>
      </c>
      <c r="D16013" t="s">
        <v>2177</v>
      </c>
      <c r="E16013" t="s">
        <v>2202</v>
      </c>
      <c r="J16013" cm="1">
        <f t="array" ref="J16013:L16013">_xlfn.XLOOKUP($C16013, AGE!$A:$A,AGE!$B:$D,,0,2)</f>
        <v>182.45</v>
      </c>
      <c r="K16013">
        <v>8.3499999999999943</v>
      </c>
      <c r="L16013" t="str">
        <v xml:space="preserve">GSA 2018 </v>
      </c>
      <c r="M16013" t="s">
        <v>2398</v>
      </c>
      <c r="P16013" t="s">
        <v>2342</v>
      </c>
      <c r="S16013">
        <v>-23.76</v>
      </c>
      <c r="T16013">
        <v>0.2</v>
      </c>
      <c r="U16013" t="s">
        <v>2311</v>
      </c>
      <c r="V16013">
        <v>1</v>
      </c>
      <c r="W16013" t="s">
        <v>2558</v>
      </c>
    </row>
    <row r="16014" spans="1:23" x14ac:dyDescent="0.3">
      <c r="A16014">
        <v>23982</v>
      </c>
      <c r="B16014" s="15" t="s">
        <v>1895</v>
      </c>
      <c r="C16014" t="str">
        <f>_xlfn.XLOOKUP($B16014, STANDARDS!$A:$A, STANDARDS!$B:$B,,0,2)</f>
        <v>Undivided Lemede Fm; Cabo Carvoeiro Fm</v>
      </c>
      <c r="D16014" t="s">
        <v>2177</v>
      </c>
      <c r="E16014" t="s">
        <v>2202</v>
      </c>
      <c r="J16014" cm="1">
        <f t="array" ref="J16014:L16014">_xlfn.XLOOKUP($C16014, AGE!$A:$A,AGE!$B:$D,,0,2)</f>
        <v>182.45</v>
      </c>
      <c r="K16014">
        <v>8.3499999999999943</v>
      </c>
      <c r="L16014" t="str">
        <v xml:space="preserve">GSA 2018 </v>
      </c>
      <c r="M16014" t="s">
        <v>2398</v>
      </c>
      <c r="P16014" t="s">
        <v>2342</v>
      </c>
      <c r="S16014">
        <v>-22.68</v>
      </c>
      <c r="T16014">
        <v>0.2</v>
      </c>
      <c r="U16014" t="s">
        <v>2311</v>
      </c>
      <c r="V16014">
        <v>1</v>
      </c>
      <c r="W16014" t="s">
        <v>2558</v>
      </c>
    </row>
    <row r="16015" spans="1:23" x14ac:dyDescent="0.3">
      <c r="A16015">
        <v>23983</v>
      </c>
      <c r="B16015" s="15" t="s">
        <v>1895</v>
      </c>
      <c r="C16015" t="str">
        <f>_xlfn.XLOOKUP($B16015, STANDARDS!$A:$A, STANDARDS!$B:$B,,0,2)</f>
        <v>Undivided Lemede Fm; Cabo Carvoeiro Fm</v>
      </c>
      <c r="D16015" t="s">
        <v>2177</v>
      </c>
      <c r="E16015" t="s">
        <v>2202</v>
      </c>
      <c r="J16015" cm="1">
        <f t="array" ref="J16015:L16015">_xlfn.XLOOKUP($C16015, AGE!$A:$A,AGE!$B:$D,,0,2)</f>
        <v>182.45</v>
      </c>
      <c r="K16015">
        <v>8.3499999999999943</v>
      </c>
      <c r="L16015" t="str">
        <v xml:space="preserve">GSA 2018 </v>
      </c>
      <c r="M16015" t="s">
        <v>2398</v>
      </c>
      <c r="P16015" t="s">
        <v>2342</v>
      </c>
      <c r="S16015">
        <v>-21.75</v>
      </c>
      <c r="T16015">
        <v>0.2</v>
      </c>
      <c r="U16015" t="s">
        <v>2311</v>
      </c>
      <c r="V16015">
        <v>1</v>
      </c>
      <c r="W16015" t="s">
        <v>2558</v>
      </c>
    </row>
    <row r="16016" spans="1:23" x14ac:dyDescent="0.3">
      <c r="A16016">
        <v>23984</v>
      </c>
      <c r="B16016" s="15" t="s">
        <v>1895</v>
      </c>
      <c r="C16016" t="str">
        <f>_xlfn.XLOOKUP($B16016, STANDARDS!$A:$A, STANDARDS!$B:$B,,0,2)</f>
        <v>Undivided Lemede Fm; Cabo Carvoeiro Fm</v>
      </c>
      <c r="D16016" t="s">
        <v>2177</v>
      </c>
      <c r="E16016" t="s">
        <v>2202</v>
      </c>
      <c r="J16016" cm="1">
        <f t="array" ref="J16016:L16016">_xlfn.XLOOKUP($C16016, AGE!$A:$A,AGE!$B:$D,,0,2)</f>
        <v>182.45</v>
      </c>
      <c r="K16016">
        <v>8.3499999999999943</v>
      </c>
      <c r="L16016" t="str">
        <v xml:space="preserve">GSA 2018 </v>
      </c>
      <c r="M16016" t="s">
        <v>2398</v>
      </c>
      <c r="P16016" t="s">
        <v>2342</v>
      </c>
      <c r="S16016">
        <v>-23.87</v>
      </c>
      <c r="T16016">
        <v>0.2</v>
      </c>
      <c r="U16016" t="s">
        <v>2311</v>
      </c>
      <c r="V16016">
        <v>1</v>
      </c>
      <c r="W16016" t="s">
        <v>2558</v>
      </c>
    </row>
    <row r="16017" spans="1:23" x14ac:dyDescent="0.3">
      <c r="A16017">
        <v>23985</v>
      </c>
      <c r="B16017" s="15" t="s">
        <v>1895</v>
      </c>
      <c r="C16017" t="str">
        <f>_xlfn.XLOOKUP($B16017, STANDARDS!$A:$A, STANDARDS!$B:$B,,0,2)</f>
        <v>Undivided Lemede Fm; Cabo Carvoeiro Fm</v>
      </c>
      <c r="D16017" t="s">
        <v>2177</v>
      </c>
      <c r="E16017" t="s">
        <v>2202</v>
      </c>
      <c r="J16017" cm="1">
        <f t="array" ref="J16017:L16017">_xlfn.XLOOKUP($C16017, AGE!$A:$A,AGE!$B:$D,,0,2)</f>
        <v>182.45</v>
      </c>
      <c r="K16017">
        <v>8.3499999999999943</v>
      </c>
      <c r="L16017" t="str">
        <v xml:space="preserve">GSA 2018 </v>
      </c>
      <c r="M16017" t="s">
        <v>2398</v>
      </c>
      <c r="P16017" t="s">
        <v>2342</v>
      </c>
      <c r="S16017">
        <v>-24.46</v>
      </c>
      <c r="T16017">
        <v>0.2</v>
      </c>
      <c r="U16017" t="s">
        <v>2311</v>
      </c>
      <c r="V16017">
        <v>1</v>
      </c>
      <c r="W16017" t="s">
        <v>2558</v>
      </c>
    </row>
    <row r="16018" spans="1:23" x14ac:dyDescent="0.3">
      <c r="A16018">
        <v>23986</v>
      </c>
      <c r="B16018" s="15" t="s">
        <v>1895</v>
      </c>
      <c r="C16018" t="str">
        <f>_xlfn.XLOOKUP($B16018, STANDARDS!$A:$A, STANDARDS!$B:$B,,0,2)</f>
        <v>Undivided Lemede Fm; Cabo Carvoeiro Fm</v>
      </c>
      <c r="D16018" t="s">
        <v>2177</v>
      </c>
      <c r="E16018" t="s">
        <v>2202</v>
      </c>
      <c r="J16018" cm="1">
        <f t="array" ref="J16018:L16018">_xlfn.XLOOKUP($C16018, AGE!$A:$A,AGE!$B:$D,,0,2)</f>
        <v>182.45</v>
      </c>
      <c r="K16018">
        <v>8.3499999999999943</v>
      </c>
      <c r="L16018" t="str">
        <v xml:space="preserve">GSA 2018 </v>
      </c>
      <c r="M16018" t="s">
        <v>2398</v>
      </c>
      <c r="P16018" t="s">
        <v>2342</v>
      </c>
      <c r="S16018">
        <v>-22.72</v>
      </c>
      <c r="T16018">
        <v>0.2</v>
      </c>
      <c r="U16018" t="s">
        <v>2311</v>
      </c>
      <c r="V16018">
        <v>1</v>
      </c>
      <c r="W16018" t="s">
        <v>2558</v>
      </c>
    </row>
    <row r="16019" spans="1:23" x14ac:dyDescent="0.3">
      <c r="A16019">
        <v>23987</v>
      </c>
      <c r="B16019" s="15" t="s">
        <v>1895</v>
      </c>
      <c r="C16019" t="str">
        <f>_xlfn.XLOOKUP($B16019, STANDARDS!$A:$A, STANDARDS!$B:$B,,0,2)</f>
        <v>Undivided Lemede Fm; Cabo Carvoeiro Fm</v>
      </c>
      <c r="D16019" t="s">
        <v>2177</v>
      </c>
      <c r="E16019" t="s">
        <v>2202</v>
      </c>
      <c r="J16019" cm="1">
        <f t="array" ref="J16019:L16019">_xlfn.XLOOKUP($C16019, AGE!$A:$A,AGE!$B:$D,,0,2)</f>
        <v>182.45</v>
      </c>
      <c r="K16019">
        <v>8.3499999999999943</v>
      </c>
      <c r="L16019" t="str">
        <v xml:space="preserve">GSA 2018 </v>
      </c>
      <c r="M16019" t="s">
        <v>2398</v>
      </c>
      <c r="P16019" t="s">
        <v>2342</v>
      </c>
      <c r="S16019">
        <v>-21.58</v>
      </c>
      <c r="T16019">
        <v>0.2</v>
      </c>
      <c r="U16019" t="s">
        <v>2311</v>
      </c>
      <c r="V16019">
        <v>1</v>
      </c>
      <c r="W16019" t="s">
        <v>2558</v>
      </c>
    </row>
    <row r="16020" spans="1:23" x14ac:dyDescent="0.3">
      <c r="A16020">
        <v>23988</v>
      </c>
      <c r="B16020" s="15" t="s">
        <v>1895</v>
      </c>
      <c r="C16020" t="str">
        <f>_xlfn.XLOOKUP($B16020, STANDARDS!$A:$A, STANDARDS!$B:$B,,0,2)</f>
        <v>Undivided Lemede Fm; Cabo Carvoeiro Fm</v>
      </c>
      <c r="D16020" t="s">
        <v>2177</v>
      </c>
      <c r="E16020" t="s">
        <v>2202</v>
      </c>
      <c r="J16020" cm="1">
        <f t="array" ref="J16020:L16020">_xlfn.XLOOKUP($C16020, AGE!$A:$A,AGE!$B:$D,,0,2)</f>
        <v>182.45</v>
      </c>
      <c r="K16020">
        <v>8.3499999999999943</v>
      </c>
      <c r="L16020" t="str">
        <v xml:space="preserve">GSA 2018 </v>
      </c>
      <c r="M16020" t="s">
        <v>2398</v>
      </c>
      <c r="P16020" t="s">
        <v>2342</v>
      </c>
      <c r="S16020">
        <v>-24.34</v>
      </c>
      <c r="T16020">
        <v>0.2</v>
      </c>
      <c r="U16020" t="s">
        <v>2311</v>
      </c>
      <c r="V16020">
        <v>1</v>
      </c>
      <c r="W16020" t="s">
        <v>2558</v>
      </c>
    </row>
    <row r="16021" spans="1:23" x14ac:dyDescent="0.3">
      <c r="A16021">
        <v>23989</v>
      </c>
      <c r="B16021" s="15" t="s">
        <v>1895</v>
      </c>
      <c r="C16021" t="str">
        <f>_xlfn.XLOOKUP($B16021, STANDARDS!$A:$A, STANDARDS!$B:$B,,0,2)</f>
        <v>Undivided Lemede Fm; Cabo Carvoeiro Fm</v>
      </c>
      <c r="D16021" t="s">
        <v>2177</v>
      </c>
      <c r="E16021" t="s">
        <v>2202</v>
      </c>
      <c r="J16021" cm="1">
        <f t="array" ref="J16021:L16021">_xlfn.XLOOKUP($C16021, AGE!$A:$A,AGE!$B:$D,,0,2)</f>
        <v>182.45</v>
      </c>
      <c r="K16021">
        <v>8.3499999999999943</v>
      </c>
      <c r="L16021" t="str">
        <v xml:space="preserve">GSA 2018 </v>
      </c>
      <c r="M16021" t="s">
        <v>2398</v>
      </c>
      <c r="P16021" t="s">
        <v>2342</v>
      </c>
      <c r="S16021">
        <v>-22.94</v>
      </c>
      <c r="T16021">
        <v>0.2</v>
      </c>
      <c r="U16021" t="s">
        <v>2311</v>
      </c>
      <c r="V16021">
        <v>1</v>
      </c>
      <c r="W16021" t="s">
        <v>2558</v>
      </c>
    </row>
    <row r="16022" spans="1:23" x14ac:dyDescent="0.3">
      <c r="A16022">
        <v>23990</v>
      </c>
      <c r="B16022" s="15" t="s">
        <v>1895</v>
      </c>
      <c r="C16022" t="str">
        <f>_xlfn.XLOOKUP($B16022, STANDARDS!$A:$A, STANDARDS!$B:$B,,0,2)</f>
        <v>Undivided Lemede Fm; Cabo Carvoeiro Fm</v>
      </c>
      <c r="D16022" t="s">
        <v>2177</v>
      </c>
      <c r="E16022" t="s">
        <v>2202</v>
      </c>
      <c r="J16022" cm="1">
        <f t="array" ref="J16022:L16022">_xlfn.XLOOKUP($C16022, AGE!$A:$A,AGE!$B:$D,,0,2)</f>
        <v>182.45</v>
      </c>
      <c r="K16022">
        <v>8.3499999999999943</v>
      </c>
      <c r="L16022" t="str">
        <v xml:space="preserve">GSA 2018 </v>
      </c>
      <c r="M16022" t="s">
        <v>2398</v>
      </c>
      <c r="P16022" t="s">
        <v>2342</v>
      </c>
      <c r="S16022">
        <v>-23.94</v>
      </c>
      <c r="T16022">
        <v>0.2</v>
      </c>
      <c r="U16022" t="s">
        <v>2311</v>
      </c>
      <c r="V16022">
        <v>1</v>
      </c>
      <c r="W16022" t="s">
        <v>2558</v>
      </c>
    </row>
    <row r="16023" spans="1:23" x14ac:dyDescent="0.3">
      <c r="A16023">
        <v>23991</v>
      </c>
      <c r="B16023" s="15" t="s">
        <v>1895</v>
      </c>
      <c r="C16023" t="str">
        <f>_xlfn.XLOOKUP($B16023, STANDARDS!$A:$A, STANDARDS!$B:$B,,0,2)</f>
        <v>Undivided Lemede Fm; Cabo Carvoeiro Fm</v>
      </c>
      <c r="D16023" t="s">
        <v>2177</v>
      </c>
      <c r="E16023" t="s">
        <v>2202</v>
      </c>
      <c r="J16023" cm="1">
        <f t="array" ref="J16023:L16023">_xlfn.XLOOKUP($C16023, AGE!$A:$A,AGE!$B:$D,,0,2)</f>
        <v>182.45</v>
      </c>
      <c r="K16023">
        <v>8.3499999999999943</v>
      </c>
      <c r="L16023" t="str">
        <v xml:space="preserve">GSA 2018 </v>
      </c>
      <c r="M16023" t="s">
        <v>2398</v>
      </c>
      <c r="P16023" t="s">
        <v>2342</v>
      </c>
      <c r="S16023">
        <v>-24.46</v>
      </c>
      <c r="T16023">
        <v>0.2</v>
      </c>
      <c r="U16023" t="s">
        <v>2311</v>
      </c>
      <c r="V16023">
        <v>1</v>
      </c>
      <c r="W16023" t="s">
        <v>2558</v>
      </c>
    </row>
    <row r="16024" spans="1:23" x14ac:dyDescent="0.3">
      <c r="A16024">
        <v>23992</v>
      </c>
      <c r="B16024" s="15" t="s">
        <v>1895</v>
      </c>
      <c r="C16024" t="str">
        <f>_xlfn.XLOOKUP($B16024, STANDARDS!$A:$A, STANDARDS!$B:$B,,0,2)</f>
        <v>Undivided Lemede Fm; Cabo Carvoeiro Fm</v>
      </c>
      <c r="D16024" t="s">
        <v>2177</v>
      </c>
      <c r="E16024" t="s">
        <v>2202</v>
      </c>
      <c r="J16024" cm="1">
        <f t="array" ref="J16024:L16024">_xlfn.XLOOKUP($C16024, AGE!$A:$A,AGE!$B:$D,,0,2)</f>
        <v>182.45</v>
      </c>
      <c r="K16024">
        <v>8.3499999999999943</v>
      </c>
      <c r="L16024" t="str">
        <v xml:space="preserve">GSA 2018 </v>
      </c>
      <c r="M16024" t="s">
        <v>2398</v>
      </c>
      <c r="P16024" t="s">
        <v>2342</v>
      </c>
      <c r="S16024">
        <v>-25.32</v>
      </c>
      <c r="T16024">
        <v>0.2</v>
      </c>
      <c r="U16024" t="s">
        <v>2311</v>
      </c>
      <c r="V16024">
        <v>1</v>
      </c>
      <c r="W16024" t="s">
        <v>2558</v>
      </c>
    </row>
    <row r="16025" spans="1:23" x14ac:dyDescent="0.3">
      <c r="A16025">
        <v>23993</v>
      </c>
      <c r="B16025" s="15" t="s">
        <v>1895</v>
      </c>
      <c r="C16025" t="str">
        <f>_xlfn.XLOOKUP($B16025, STANDARDS!$A:$A, STANDARDS!$B:$B,,0,2)</f>
        <v>Undivided Lemede Fm; Cabo Carvoeiro Fm</v>
      </c>
      <c r="D16025" t="s">
        <v>2177</v>
      </c>
      <c r="E16025" t="s">
        <v>2202</v>
      </c>
      <c r="J16025" cm="1">
        <f t="array" ref="J16025:L16025">_xlfn.XLOOKUP($C16025, AGE!$A:$A,AGE!$B:$D,,0,2)</f>
        <v>182.45</v>
      </c>
      <c r="K16025">
        <v>8.3499999999999943</v>
      </c>
      <c r="L16025" t="str">
        <v xml:space="preserve">GSA 2018 </v>
      </c>
      <c r="M16025" t="s">
        <v>2398</v>
      </c>
      <c r="P16025" t="s">
        <v>2342</v>
      </c>
      <c r="S16025">
        <v>-23.45</v>
      </c>
      <c r="T16025">
        <v>0.2</v>
      </c>
      <c r="U16025" t="s">
        <v>2311</v>
      </c>
      <c r="V16025">
        <v>1</v>
      </c>
      <c r="W16025" t="s">
        <v>2558</v>
      </c>
    </row>
    <row r="16026" spans="1:23" x14ac:dyDescent="0.3">
      <c r="A16026">
        <v>23994</v>
      </c>
      <c r="B16026" s="15" t="s">
        <v>1895</v>
      </c>
      <c r="C16026" t="str">
        <f>_xlfn.XLOOKUP($B16026, STANDARDS!$A:$A, STANDARDS!$B:$B,,0,2)</f>
        <v>Undivided Lemede Fm; Cabo Carvoeiro Fm</v>
      </c>
      <c r="D16026" t="s">
        <v>2177</v>
      </c>
      <c r="E16026" t="s">
        <v>2202</v>
      </c>
      <c r="J16026" cm="1">
        <f t="array" ref="J16026:L16026">_xlfn.XLOOKUP($C16026, AGE!$A:$A,AGE!$B:$D,,0,2)</f>
        <v>182.45</v>
      </c>
      <c r="K16026">
        <v>8.3499999999999943</v>
      </c>
      <c r="L16026" t="str">
        <v xml:space="preserve">GSA 2018 </v>
      </c>
      <c r="M16026" t="s">
        <v>2398</v>
      </c>
      <c r="P16026" t="s">
        <v>2342</v>
      </c>
      <c r="S16026">
        <v>-24.7</v>
      </c>
      <c r="T16026">
        <v>0.2</v>
      </c>
      <c r="U16026" t="s">
        <v>2311</v>
      </c>
      <c r="V16026">
        <v>1</v>
      </c>
      <c r="W16026" t="s">
        <v>2558</v>
      </c>
    </row>
    <row r="16027" spans="1:23" x14ac:dyDescent="0.3">
      <c r="A16027">
        <v>23995</v>
      </c>
      <c r="B16027" s="15" t="s">
        <v>1895</v>
      </c>
      <c r="C16027" t="str">
        <f>_xlfn.XLOOKUP($B16027, STANDARDS!$A:$A, STANDARDS!$B:$B,,0,2)</f>
        <v>Undivided Lemede Fm; Cabo Carvoeiro Fm</v>
      </c>
      <c r="D16027" t="s">
        <v>2177</v>
      </c>
      <c r="E16027" t="s">
        <v>2202</v>
      </c>
      <c r="J16027" cm="1">
        <f t="array" ref="J16027:L16027">_xlfn.XLOOKUP($C16027, AGE!$A:$A,AGE!$B:$D,,0,2)</f>
        <v>182.45</v>
      </c>
      <c r="K16027">
        <v>8.3499999999999943</v>
      </c>
      <c r="L16027" t="str">
        <v xml:space="preserve">GSA 2018 </v>
      </c>
      <c r="M16027" t="s">
        <v>2398</v>
      </c>
      <c r="P16027" t="s">
        <v>2342</v>
      </c>
      <c r="S16027">
        <v>-22.84</v>
      </c>
      <c r="T16027">
        <v>0.2</v>
      </c>
      <c r="U16027" t="s">
        <v>2311</v>
      </c>
      <c r="V16027">
        <v>1</v>
      </c>
      <c r="W16027" t="s">
        <v>2558</v>
      </c>
    </row>
    <row r="16028" spans="1:23" x14ac:dyDescent="0.3">
      <c r="A16028">
        <v>23996</v>
      </c>
      <c r="B16028" s="15" t="s">
        <v>1895</v>
      </c>
      <c r="C16028" t="str">
        <f>_xlfn.XLOOKUP($B16028, STANDARDS!$A:$A, STANDARDS!$B:$B,,0,2)</f>
        <v>Undivided Lemede Fm; Cabo Carvoeiro Fm</v>
      </c>
      <c r="D16028" t="s">
        <v>2177</v>
      </c>
      <c r="E16028" t="s">
        <v>2202</v>
      </c>
      <c r="J16028" cm="1">
        <f t="array" ref="J16028:L16028">_xlfn.XLOOKUP($C16028, AGE!$A:$A,AGE!$B:$D,,0,2)</f>
        <v>182.45</v>
      </c>
      <c r="K16028">
        <v>8.3499999999999943</v>
      </c>
      <c r="L16028" t="str">
        <v xml:space="preserve">GSA 2018 </v>
      </c>
      <c r="M16028" t="s">
        <v>2398</v>
      </c>
      <c r="P16028" t="s">
        <v>2342</v>
      </c>
      <c r="S16028">
        <v>-26.46</v>
      </c>
      <c r="T16028">
        <v>0.2</v>
      </c>
      <c r="U16028" t="s">
        <v>2311</v>
      </c>
      <c r="V16028">
        <v>1</v>
      </c>
      <c r="W16028" t="s">
        <v>2558</v>
      </c>
    </row>
    <row r="16029" spans="1:23" x14ac:dyDescent="0.3">
      <c r="A16029">
        <v>23997</v>
      </c>
      <c r="B16029" s="15" t="s">
        <v>1895</v>
      </c>
      <c r="C16029" t="str">
        <f>_xlfn.XLOOKUP($B16029, STANDARDS!$A:$A, STANDARDS!$B:$B,,0,2)</f>
        <v>Undivided Lemede Fm; Cabo Carvoeiro Fm</v>
      </c>
      <c r="D16029" t="s">
        <v>2177</v>
      </c>
      <c r="E16029" t="s">
        <v>2202</v>
      </c>
      <c r="J16029" cm="1">
        <f t="array" ref="J16029:L16029">_xlfn.XLOOKUP($C16029, AGE!$A:$A,AGE!$B:$D,,0,2)</f>
        <v>182.45</v>
      </c>
      <c r="K16029">
        <v>8.3499999999999943</v>
      </c>
      <c r="L16029" t="str">
        <v xml:space="preserve">GSA 2018 </v>
      </c>
      <c r="M16029" t="s">
        <v>2398</v>
      </c>
      <c r="P16029" t="s">
        <v>2342</v>
      </c>
      <c r="S16029">
        <v>-26.03</v>
      </c>
      <c r="T16029">
        <v>0.2</v>
      </c>
      <c r="U16029" t="s">
        <v>2311</v>
      </c>
      <c r="V16029">
        <v>1</v>
      </c>
      <c r="W16029" t="s">
        <v>2558</v>
      </c>
    </row>
    <row r="16030" spans="1:23" x14ac:dyDescent="0.3">
      <c r="A16030">
        <v>23998</v>
      </c>
      <c r="B16030" s="15" t="s">
        <v>1895</v>
      </c>
      <c r="C16030" t="str">
        <f>_xlfn.XLOOKUP($B16030, STANDARDS!$A:$A, STANDARDS!$B:$B,,0,2)</f>
        <v>Undivided Lemede Fm; Cabo Carvoeiro Fm</v>
      </c>
      <c r="D16030" t="s">
        <v>2177</v>
      </c>
      <c r="E16030" t="s">
        <v>2202</v>
      </c>
      <c r="J16030" cm="1">
        <f t="array" ref="J16030:L16030">_xlfn.XLOOKUP($C16030, AGE!$A:$A,AGE!$B:$D,,0,2)</f>
        <v>182.45</v>
      </c>
      <c r="K16030">
        <v>8.3499999999999943</v>
      </c>
      <c r="L16030" t="str">
        <v xml:space="preserve">GSA 2018 </v>
      </c>
      <c r="M16030" t="s">
        <v>2398</v>
      </c>
      <c r="P16030" t="s">
        <v>2342</v>
      </c>
      <c r="S16030">
        <v>-25.63</v>
      </c>
      <c r="T16030">
        <v>0.2</v>
      </c>
      <c r="U16030" t="s">
        <v>2311</v>
      </c>
      <c r="V16030">
        <v>1</v>
      </c>
      <c r="W16030" t="s">
        <v>2558</v>
      </c>
    </row>
    <row r="16031" spans="1:23" x14ac:dyDescent="0.3">
      <c r="A16031">
        <v>23999</v>
      </c>
      <c r="B16031" s="15" t="s">
        <v>1895</v>
      </c>
      <c r="C16031" t="str">
        <f>_xlfn.XLOOKUP($B16031, STANDARDS!$A:$A, STANDARDS!$B:$B,,0,2)</f>
        <v>Undivided Lemede Fm; Cabo Carvoeiro Fm</v>
      </c>
      <c r="D16031" t="s">
        <v>2177</v>
      </c>
      <c r="E16031" t="s">
        <v>2202</v>
      </c>
      <c r="J16031" cm="1">
        <f t="array" ref="J16031:L16031">_xlfn.XLOOKUP($C16031, AGE!$A:$A,AGE!$B:$D,,0,2)</f>
        <v>182.45</v>
      </c>
      <c r="K16031">
        <v>8.3499999999999943</v>
      </c>
      <c r="L16031" t="str">
        <v xml:space="preserve">GSA 2018 </v>
      </c>
      <c r="M16031" t="s">
        <v>2398</v>
      </c>
      <c r="P16031" t="s">
        <v>2342</v>
      </c>
      <c r="S16031">
        <v>-26.07</v>
      </c>
      <c r="T16031">
        <v>0.2</v>
      </c>
      <c r="U16031" t="s">
        <v>2311</v>
      </c>
      <c r="V16031">
        <v>1</v>
      </c>
      <c r="W16031" t="s">
        <v>2558</v>
      </c>
    </row>
    <row r="16032" spans="1:23" x14ac:dyDescent="0.3">
      <c r="A16032">
        <v>24000</v>
      </c>
      <c r="B16032" s="15" t="s">
        <v>1895</v>
      </c>
      <c r="C16032" t="str">
        <f>_xlfn.XLOOKUP($B16032, STANDARDS!$A:$A, STANDARDS!$B:$B,,0,2)</f>
        <v>Undivided Lemede Fm; Cabo Carvoeiro Fm</v>
      </c>
      <c r="D16032" t="s">
        <v>2177</v>
      </c>
      <c r="E16032" t="s">
        <v>2202</v>
      </c>
      <c r="J16032" cm="1">
        <f t="array" ref="J16032:L16032">_xlfn.XLOOKUP($C16032, AGE!$A:$A,AGE!$B:$D,,0,2)</f>
        <v>182.45</v>
      </c>
      <c r="K16032">
        <v>8.3499999999999943</v>
      </c>
      <c r="L16032" t="str">
        <v xml:space="preserve">GSA 2018 </v>
      </c>
      <c r="M16032" t="s">
        <v>2398</v>
      </c>
      <c r="P16032" t="s">
        <v>2342</v>
      </c>
      <c r="S16032">
        <v>-24.73</v>
      </c>
      <c r="T16032">
        <v>0.2</v>
      </c>
      <c r="U16032" t="s">
        <v>2311</v>
      </c>
      <c r="V16032">
        <v>1</v>
      </c>
      <c r="W16032" t="s">
        <v>2558</v>
      </c>
    </row>
    <row r="16033" spans="1:23" x14ac:dyDescent="0.3">
      <c r="A16033">
        <v>24001</v>
      </c>
      <c r="B16033" s="15" t="s">
        <v>1895</v>
      </c>
      <c r="C16033" t="str">
        <f>_xlfn.XLOOKUP($B16033, STANDARDS!$A:$A, STANDARDS!$B:$B,,0,2)</f>
        <v>Undivided Lemede Fm; Cabo Carvoeiro Fm</v>
      </c>
      <c r="D16033" t="s">
        <v>2177</v>
      </c>
      <c r="E16033" t="s">
        <v>2202</v>
      </c>
      <c r="J16033" cm="1">
        <f t="array" ref="J16033:L16033">_xlfn.XLOOKUP($C16033, AGE!$A:$A,AGE!$B:$D,,0,2)</f>
        <v>182.45</v>
      </c>
      <c r="K16033">
        <v>8.3499999999999943</v>
      </c>
      <c r="L16033" t="str">
        <v xml:space="preserve">GSA 2018 </v>
      </c>
      <c r="M16033" t="s">
        <v>2398</v>
      </c>
      <c r="P16033" t="s">
        <v>2342</v>
      </c>
      <c r="S16033">
        <v>-25.69</v>
      </c>
      <c r="T16033">
        <v>0.2</v>
      </c>
      <c r="U16033" t="s">
        <v>2311</v>
      </c>
      <c r="V16033">
        <v>1</v>
      </c>
      <c r="W16033" t="s">
        <v>2558</v>
      </c>
    </row>
    <row r="16034" spans="1:23" x14ac:dyDescent="0.3">
      <c r="A16034">
        <v>24002</v>
      </c>
      <c r="B16034" s="15" t="s">
        <v>1895</v>
      </c>
      <c r="C16034" t="str">
        <f>_xlfn.XLOOKUP($B16034, STANDARDS!$A:$A, STANDARDS!$B:$B,,0,2)</f>
        <v>Undivided Lemede Fm; Cabo Carvoeiro Fm</v>
      </c>
      <c r="D16034" t="s">
        <v>2177</v>
      </c>
      <c r="E16034" t="s">
        <v>2202</v>
      </c>
      <c r="J16034" cm="1">
        <f t="array" ref="J16034:L16034">_xlfn.XLOOKUP($C16034, AGE!$A:$A,AGE!$B:$D,,0,2)</f>
        <v>182.45</v>
      </c>
      <c r="K16034">
        <v>8.3499999999999943</v>
      </c>
      <c r="L16034" t="str">
        <v xml:space="preserve">GSA 2018 </v>
      </c>
      <c r="M16034" t="s">
        <v>2398</v>
      </c>
      <c r="P16034" t="s">
        <v>2342</v>
      </c>
      <c r="S16034">
        <v>-24.95</v>
      </c>
      <c r="T16034">
        <v>0.2</v>
      </c>
      <c r="U16034" t="s">
        <v>2311</v>
      </c>
      <c r="V16034">
        <v>1</v>
      </c>
      <c r="W16034" t="s">
        <v>2558</v>
      </c>
    </row>
    <row r="16035" spans="1:23" x14ac:dyDescent="0.3">
      <c r="A16035">
        <v>24003</v>
      </c>
      <c r="B16035" s="15" t="s">
        <v>1895</v>
      </c>
      <c r="C16035" t="str">
        <f>_xlfn.XLOOKUP($B16035, STANDARDS!$A:$A, STANDARDS!$B:$B,,0,2)</f>
        <v>Undivided Lemede Fm; Cabo Carvoeiro Fm</v>
      </c>
      <c r="D16035" t="s">
        <v>2177</v>
      </c>
      <c r="E16035" t="s">
        <v>2202</v>
      </c>
      <c r="J16035" cm="1">
        <f t="array" ref="J16035:L16035">_xlfn.XLOOKUP($C16035, AGE!$A:$A,AGE!$B:$D,,0,2)</f>
        <v>182.45</v>
      </c>
      <c r="K16035">
        <v>8.3499999999999943</v>
      </c>
      <c r="L16035" t="str">
        <v xml:space="preserve">GSA 2018 </v>
      </c>
      <c r="M16035" t="s">
        <v>2398</v>
      </c>
      <c r="P16035" t="s">
        <v>2342</v>
      </c>
      <c r="S16035">
        <v>-27.12</v>
      </c>
      <c r="T16035">
        <v>0.2</v>
      </c>
      <c r="U16035" t="s">
        <v>2311</v>
      </c>
      <c r="V16035">
        <v>1</v>
      </c>
      <c r="W16035" t="s">
        <v>2558</v>
      </c>
    </row>
    <row r="16036" spans="1:23" x14ac:dyDescent="0.3">
      <c r="A16036">
        <v>24004</v>
      </c>
      <c r="B16036" s="15" t="s">
        <v>1895</v>
      </c>
      <c r="C16036" t="str">
        <f>_xlfn.XLOOKUP($B16036, STANDARDS!$A:$A, STANDARDS!$B:$B,,0,2)</f>
        <v>Undivided Lemede Fm; Cabo Carvoeiro Fm</v>
      </c>
      <c r="D16036" t="s">
        <v>2177</v>
      </c>
      <c r="E16036" t="s">
        <v>2202</v>
      </c>
      <c r="J16036" cm="1">
        <f t="array" ref="J16036:L16036">_xlfn.XLOOKUP($C16036, AGE!$A:$A,AGE!$B:$D,,0,2)</f>
        <v>182.45</v>
      </c>
      <c r="K16036">
        <v>8.3499999999999943</v>
      </c>
      <c r="L16036" t="str">
        <v xml:space="preserve">GSA 2018 </v>
      </c>
      <c r="M16036" t="s">
        <v>2398</v>
      </c>
      <c r="P16036" t="s">
        <v>2342</v>
      </c>
      <c r="S16036">
        <v>-28.06</v>
      </c>
      <c r="T16036">
        <v>0.2</v>
      </c>
      <c r="U16036" t="s">
        <v>2311</v>
      </c>
      <c r="V16036">
        <v>1</v>
      </c>
      <c r="W16036" t="s">
        <v>2558</v>
      </c>
    </row>
    <row r="16037" spans="1:23" x14ac:dyDescent="0.3">
      <c r="A16037">
        <v>24005</v>
      </c>
      <c r="B16037" s="15" t="s">
        <v>1895</v>
      </c>
      <c r="C16037" t="str">
        <f>_xlfn.XLOOKUP($B16037, STANDARDS!$A:$A, STANDARDS!$B:$B,,0,2)</f>
        <v>Undivided Lemede Fm; Cabo Carvoeiro Fm</v>
      </c>
      <c r="D16037" t="s">
        <v>2177</v>
      </c>
      <c r="E16037" t="s">
        <v>2202</v>
      </c>
      <c r="J16037" cm="1">
        <f t="array" ref="J16037:L16037">_xlfn.XLOOKUP($C16037, AGE!$A:$A,AGE!$B:$D,,0,2)</f>
        <v>182.45</v>
      </c>
      <c r="K16037">
        <v>8.3499999999999943</v>
      </c>
      <c r="L16037" t="str">
        <v xml:space="preserve">GSA 2018 </v>
      </c>
      <c r="M16037" t="s">
        <v>2398</v>
      </c>
      <c r="P16037" t="s">
        <v>2342</v>
      </c>
      <c r="S16037">
        <v>-29.69</v>
      </c>
      <c r="T16037">
        <v>0.2</v>
      </c>
      <c r="U16037" t="s">
        <v>2311</v>
      </c>
      <c r="V16037">
        <v>1</v>
      </c>
      <c r="W16037" t="s">
        <v>2558</v>
      </c>
    </row>
    <row r="16038" spans="1:23" x14ac:dyDescent="0.3">
      <c r="A16038">
        <v>24006</v>
      </c>
      <c r="B16038" s="15" t="s">
        <v>1895</v>
      </c>
      <c r="C16038" t="str">
        <f>_xlfn.XLOOKUP($B16038, STANDARDS!$A:$A, STANDARDS!$B:$B,,0,2)</f>
        <v>Undivided Lemede Fm; Cabo Carvoeiro Fm</v>
      </c>
      <c r="D16038" t="s">
        <v>2177</v>
      </c>
      <c r="E16038" t="s">
        <v>2202</v>
      </c>
      <c r="J16038" cm="1">
        <f t="array" ref="J16038:L16038">_xlfn.XLOOKUP($C16038, AGE!$A:$A,AGE!$B:$D,,0,2)</f>
        <v>182.45</v>
      </c>
      <c r="K16038">
        <v>8.3499999999999943</v>
      </c>
      <c r="L16038" t="str">
        <v xml:space="preserve">GSA 2018 </v>
      </c>
      <c r="M16038" t="s">
        <v>2398</v>
      </c>
      <c r="P16038" t="s">
        <v>2342</v>
      </c>
      <c r="S16038">
        <v>-26.39</v>
      </c>
      <c r="T16038">
        <v>0.2</v>
      </c>
      <c r="U16038" t="s">
        <v>2311</v>
      </c>
      <c r="V16038">
        <v>1</v>
      </c>
      <c r="W16038" t="s">
        <v>2558</v>
      </c>
    </row>
    <row r="16039" spans="1:23" x14ac:dyDescent="0.3">
      <c r="A16039">
        <v>24007</v>
      </c>
      <c r="B16039" s="15" t="s">
        <v>1895</v>
      </c>
      <c r="C16039" t="str">
        <f>_xlfn.XLOOKUP($B16039, STANDARDS!$A:$A, STANDARDS!$B:$B,,0,2)</f>
        <v>Undivided Lemede Fm; Cabo Carvoeiro Fm</v>
      </c>
      <c r="D16039" t="s">
        <v>2177</v>
      </c>
      <c r="E16039" t="s">
        <v>2202</v>
      </c>
      <c r="J16039" cm="1">
        <f t="array" ref="J16039:L16039">_xlfn.XLOOKUP($C16039, AGE!$A:$A,AGE!$B:$D,,0,2)</f>
        <v>182.45</v>
      </c>
      <c r="K16039">
        <v>8.3499999999999943</v>
      </c>
      <c r="L16039" t="str">
        <v xml:space="preserve">GSA 2018 </v>
      </c>
      <c r="M16039" t="s">
        <v>2398</v>
      </c>
      <c r="P16039" t="s">
        <v>2342</v>
      </c>
      <c r="S16039">
        <v>-27.37</v>
      </c>
      <c r="T16039">
        <v>0.2</v>
      </c>
      <c r="U16039" t="s">
        <v>2311</v>
      </c>
      <c r="V16039">
        <v>1</v>
      </c>
      <c r="W16039" t="s">
        <v>2558</v>
      </c>
    </row>
    <row r="16040" spans="1:23" x14ac:dyDescent="0.3">
      <c r="A16040">
        <v>24008</v>
      </c>
      <c r="B16040" s="15" t="s">
        <v>1895</v>
      </c>
      <c r="C16040" t="str">
        <f>_xlfn.XLOOKUP($B16040, STANDARDS!$A:$A, STANDARDS!$B:$B,,0,2)</f>
        <v>Undivided Lemede Fm; Cabo Carvoeiro Fm</v>
      </c>
      <c r="D16040" t="s">
        <v>2177</v>
      </c>
      <c r="E16040" t="s">
        <v>2202</v>
      </c>
      <c r="J16040" cm="1">
        <f t="array" ref="J16040:L16040">_xlfn.XLOOKUP($C16040, AGE!$A:$A,AGE!$B:$D,,0,2)</f>
        <v>182.45</v>
      </c>
      <c r="K16040">
        <v>8.3499999999999943</v>
      </c>
      <c r="L16040" t="str">
        <v xml:space="preserve">GSA 2018 </v>
      </c>
      <c r="M16040" t="s">
        <v>2398</v>
      </c>
      <c r="P16040" t="s">
        <v>2342</v>
      </c>
      <c r="S16040">
        <v>-30.27</v>
      </c>
      <c r="T16040">
        <v>0.2</v>
      </c>
      <c r="U16040" t="s">
        <v>2311</v>
      </c>
      <c r="V16040">
        <v>1</v>
      </c>
      <c r="W16040" t="s">
        <v>2558</v>
      </c>
    </row>
    <row r="16041" spans="1:23" x14ac:dyDescent="0.3">
      <c r="A16041">
        <v>24009</v>
      </c>
      <c r="B16041" s="15" t="s">
        <v>1895</v>
      </c>
      <c r="C16041" t="str">
        <f>_xlfn.XLOOKUP($B16041, STANDARDS!$A:$A, STANDARDS!$B:$B,,0,2)</f>
        <v>Undivided Lemede Fm; Cabo Carvoeiro Fm</v>
      </c>
      <c r="D16041" t="s">
        <v>2177</v>
      </c>
      <c r="E16041" t="s">
        <v>2202</v>
      </c>
      <c r="J16041" cm="1">
        <f t="array" ref="J16041:L16041">_xlfn.XLOOKUP($C16041, AGE!$A:$A,AGE!$B:$D,,0,2)</f>
        <v>182.45</v>
      </c>
      <c r="K16041">
        <v>8.3499999999999943</v>
      </c>
      <c r="L16041" t="str">
        <v xml:space="preserve">GSA 2018 </v>
      </c>
      <c r="M16041" t="s">
        <v>2398</v>
      </c>
      <c r="P16041" t="s">
        <v>2342</v>
      </c>
      <c r="S16041">
        <v>-28.3</v>
      </c>
      <c r="T16041">
        <v>0.2</v>
      </c>
      <c r="U16041" t="s">
        <v>2311</v>
      </c>
      <c r="V16041">
        <v>1</v>
      </c>
      <c r="W16041" t="s">
        <v>2558</v>
      </c>
    </row>
    <row r="16042" spans="1:23" x14ac:dyDescent="0.3">
      <c r="A16042">
        <v>24010</v>
      </c>
      <c r="B16042" s="15" t="s">
        <v>1895</v>
      </c>
      <c r="C16042" t="str">
        <f>_xlfn.XLOOKUP($B16042, STANDARDS!$A:$A, STANDARDS!$B:$B,,0,2)</f>
        <v>Undivided Lemede Fm; Cabo Carvoeiro Fm</v>
      </c>
      <c r="D16042" t="s">
        <v>2177</v>
      </c>
      <c r="E16042" t="s">
        <v>2202</v>
      </c>
      <c r="J16042" cm="1">
        <f t="array" ref="J16042:L16042">_xlfn.XLOOKUP($C16042, AGE!$A:$A,AGE!$B:$D,,0,2)</f>
        <v>182.45</v>
      </c>
      <c r="K16042">
        <v>8.3499999999999943</v>
      </c>
      <c r="L16042" t="str">
        <v xml:space="preserve">GSA 2018 </v>
      </c>
      <c r="M16042" t="s">
        <v>2398</v>
      </c>
      <c r="P16042" t="s">
        <v>2342</v>
      </c>
      <c r="S16042">
        <v>-27.59</v>
      </c>
      <c r="T16042">
        <v>0.2</v>
      </c>
      <c r="U16042" t="s">
        <v>2311</v>
      </c>
      <c r="V16042">
        <v>1</v>
      </c>
      <c r="W16042" t="s">
        <v>2558</v>
      </c>
    </row>
    <row r="16043" spans="1:23" x14ac:dyDescent="0.3">
      <c r="A16043">
        <v>24011</v>
      </c>
      <c r="B16043" s="15" t="s">
        <v>1895</v>
      </c>
      <c r="C16043" t="str">
        <f>_xlfn.XLOOKUP($B16043, STANDARDS!$A:$A, STANDARDS!$B:$B,,0,2)</f>
        <v>Undivided Lemede Fm; Cabo Carvoeiro Fm</v>
      </c>
      <c r="D16043" t="s">
        <v>2177</v>
      </c>
      <c r="E16043" t="s">
        <v>2202</v>
      </c>
      <c r="J16043" cm="1">
        <f t="array" ref="J16043:L16043">_xlfn.XLOOKUP($C16043, AGE!$A:$A,AGE!$B:$D,,0,2)</f>
        <v>182.45</v>
      </c>
      <c r="K16043">
        <v>8.3499999999999943</v>
      </c>
      <c r="L16043" t="str">
        <v xml:space="preserve">GSA 2018 </v>
      </c>
      <c r="M16043" t="s">
        <v>2398</v>
      </c>
      <c r="P16043" t="s">
        <v>2342</v>
      </c>
      <c r="S16043">
        <v>-28.02</v>
      </c>
      <c r="T16043">
        <v>0.2</v>
      </c>
      <c r="U16043" t="s">
        <v>2311</v>
      </c>
      <c r="V16043">
        <v>1</v>
      </c>
      <c r="W16043" t="s">
        <v>2558</v>
      </c>
    </row>
    <row r="16044" spans="1:23" x14ac:dyDescent="0.3">
      <c r="A16044">
        <v>24012</v>
      </c>
      <c r="B16044" s="15" t="s">
        <v>1895</v>
      </c>
      <c r="C16044" t="str">
        <f>_xlfn.XLOOKUP($B16044, STANDARDS!$A:$A, STANDARDS!$B:$B,,0,2)</f>
        <v>Undivided Lemede Fm; Cabo Carvoeiro Fm</v>
      </c>
      <c r="D16044" t="s">
        <v>2177</v>
      </c>
      <c r="E16044" t="s">
        <v>2202</v>
      </c>
      <c r="J16044" cm="1">
        <f t="array" ref="J16044:L16044">_xlfn.XLOOKUP($C16044, AGE!$A:$A,AGE!$B:$D,,0,2)</f>
        <v>182.45</v>
      </c>
      <c r="K16044">
        <v>8.3499999999999943</v>
      </c>
      <c r="L16044" t="str">
        <v xml:space="preserve">GSA 2018 </v>
      </c>
      <c r="M16044" t="s">
        <v>2398</v>
      </c>
      <c r="P16044" t="s">
        <v>2342</v>
      </c>
      <c r="S16044">
        <v>-29.39</v>
      </c>
      <c r="T16044">
        <v>0.2</v>
      </c>
      <c r="U16044" t="s">
        <v>2311</v>
      </c>
      <c r="V16044">
        <v>1</v>
      </c>
      <c r="W16044" t="s">
        <v>2558</v>
      </c>
    </row>
    <row r="16045" spans="1:23" x14ac:dyDescent="0.3">
      <c r="A16045">
        <v>24013</v>
      </c>
      <c r="B16045" s="15" t="s">
        <v>1895</v>
      </c>
      <c r="C16045" t="str">
        <f>_xlfn.XLOOKUP($B16045, STANDARDS!$A:$A, STANDARDS!$B:$B,,0,2)</f>
        <v>Undivided Lemede Fm; Cabo Carvoeiro Fm</v>
      </c>
      <c r="D16045" t="s">
        <v>2177</v>
      </c>
      <c r="E16045" t="s">
        <v>2202</v>
      </c>
      <c r="J16045" cm="1">
        <f t="array" ref="J16045:L16045">_xlfn.XLOOKUP($C16045, AGE!$A:$A,AGE!$B:$D,,0,2)</f>
        <v>182.45</v>
      </c>
      <c r="K16045">
        <v>8.3499999999999943</v>
      </c>
      <c r="L16045" t="str">
        <v xml:space="preserve">GSA 2018 </v>
      </c>
      <c r="M16045" t="s">
        <v>2398</v>
      </c>
      <c r="P16045" t="s">
        <v>2342</v>
      </c>
      <c r="S16045">
        <v>-30.48</v>
      </c>
      <c r="T16045">
        <v>0.2</v>
      </c>
      <c r="U16045" t="s">
        <v>2311</v>
      </c>
      <c r="V16045">
        <v>1</v>
      </c>
      <c r="W16045" t="s">
        <v>2558</v>
      </c>
    </row>
    <row r="16046" spans="1:23" x14ac:dyDescent="0.3">
      <c r="A16046">
        <v>24014</v>
      </c>
      <c r="B16046" s="15" t="s">
        <v>1895</v>
      </c>
      <c r="C16046" t="str">
        <f>_xlfn.XLOOKUP($B16046, STANDARDS!$A:$A, STANDARDS!$B:$B,,0,2)</f>
        <v>Undivided Lemede Fm; Cabo Carvoeiro Fm</v>
      </c>
      <c r="D16046" t="s">
        <v>2177</v>
      </c>
      <c r="E16046" t="s">
        <v>2202</v>
      </c>
      <c r="J16046" cm="1">
        <f t="array" ref="J16046:L16046">_xlfn.XLOOKUP($C16046, AGE!$A:$A,AGE!$B:$D,,0,2)</f>
        <v>182.45</v>
      </c>
      <c r="K16046">
        <v>8.3499999999999943</v>
      </c>
      <c r="L16046" t="str">
        <v xml:space="preserve">GSA 2018 </v>
      </c>
      <c r="M16046" t="s">
        <v>2398</v>
      </c>
      <c r="P16046" t="s">
        <v>2342</v>
      </c>
      <c r="S16046">
        <v>-28.66</v>
      </c>
      <c r="T16046">
        <v>0.2</v>
      </c>
      <c r="U16046" t="s">
        <v>2311</v>
      </c>
      <c r="V16046">
        <v>1</v>
      </c>
      <c r="W16046" t="s">
        <v>2558</v>
      </c>
    </row>
    <row r="16047" spans="1:23" x14ac:dyDescent="0.3">
      <c r="A16047">
        <v>24015</v>
      </c>
      <c r="B16047" s="15" t="s">
        <v>1895</v>
      </c>
      <c r="C16047" t="str">
        <f>_xlfn.XLOOKUP($B16047, STANDARDS!$A:$A, STANDARDS!$B:$B,,0,2)</f>
        <v>Undivided Lemede Fm; Cabo Carvoeiro Fm</v>
      </c>
      <c r="D16047" t="s">
        <v>2177</v>
      </c>
      <c r="E16047" t="s">
        <v>2202</v>
      </c>
      <c r="J16047" cm="1">
        <f t="array" ref="J16047:L16047">_xlfn.XLOOKUP($C16047, AGE!$A:$A,AGE!$B:$D,,0,2)</f>
        <v>182.45</v>
      </c>
      <c r="K16047">
        <v>8.3499999999999943</v>
      </c>
      <c r="L16047" t="str">
        <v xml:space="preserve">GSA 2018 </v>
      </c>
      <c r="M16047" t="s">
        <v>2398</v>
      </c>
      <c r="P16047" t="s">
        <v>2342</v>
      </c>
      <c r="S16047">
        <v>-28.54</v>
      </c>
      <c r="T16047">
        <v>0.2</v>
      </c>
      <c r="U16047" t="s">
        <v>2311</v>
      </c>
      <c r="V16047">
        <v>1</v>
      </c>
      <c r="W16047" t="s">
        <v>2558</v>
      </c>
    </row>
    <row r="16048" spans="1:23" x14ac:dyDescent="0.3">
      <c r="A16048">
        <v>24016</v>
      </c>
      <c r="B16048" s="15" t="s">
        <v>1895</v>
      </c>
      <c r="C16048" t="str">
        <f>_xlfn.XLOOKUP($B16048, STANDARDS!$A:$A, STANDARDS!$B:$B,,0,2)</f>
        <v>Undivided Lemede Fm; Cabo Carvoeiro Fm</v>
      </c>
      <c r="D16048" t="s">
        <v>2177</v>
      </c>
      <c r="E16048" t="s">
        <v>2202</v>
      </c>
      <c r="J16048" cm="1">
        <f t="array" ref="J16048:L16048">_xlfn.XLOOKUP($C16048, AGE!$A:$A,AGE!$B:$D,,0,2)</f>
        <v>182.45</v>
      </c>
      <c r="K16048">
        <v>8.3499999999999943</v>
      </c>
      <c r="L16048" t="str">
        <v xml:space="preserve">GSA 2018 </v>
      </c>
      <c r="M16048" t="s">
        <v>2398</v>
      </c>
      <c r="P16048" t="s">
        <v>2342</v>
      </c>
      <c r="S16048">
        <v>-28.72</v>
      </c>
      <c r="T16048">
        <v>0.2</v>
      </c>
      <c r="U16048" t="s">
        <v>2311</v>
      </c>
      <c r="V16048">
        <v>1</v>
      </c>
      <c r="W16048" t="s">
        <v>2558</v>
      </c>
    </row>
    <row r="16049" spans="1:23" x14ac:dyDescent="0.3">
      <c r="A16049">
        <v>24017</v>
      </c>
      <c r="B16049" s="15" t="s">
        <v>1895</v>
      </c>
      <c r="C16049" t="str">
        <f>_xlfn.XLOOKUP($B16049, STANDARDS!$A:$A, STANDARDS!$B:$B,,0,2)</f>
        <v>Undivided Lemede Fm; Cabo Carvoeiro Fm</v>
      </c>
      <c r="D16049" t="s">
        <v>2177</v>
      </c>
      <c r="E16049" t="s">
        <v>2202</v>
      </c>
      <c r="J16049" cm="1">
        <f t="array" ref="J16049:L16049">_xlfn.XLOOKUP($C16049, AGE!$A:$A,AGE!$B:$D,,0,2)</f>
        <v>182.45</v>
      </c>
      <c r="K16049">
        <v>8.3499999999999943</v>
      </c>
      <c r="L16049" t="str">
        <v xml:space="preserve">GSA 2018 </v>
      </c>
      <c r="M16049" t="s">
        <v>2398</v>
      </c>
      <c r="P16049" t="s">
        <v>2342</v>
      </c>
      <c r="S16049">
        <v>-29.52</v>
      </c>
      <c r="T16049">
        <v>0.2</v>
      </c>
      <c r="U16049" t="s">
        <v>2311</v>
      </c>
      <c r="V16049">
        <v>1</v>
      </c>
      <c r="W16049" t="s">
        <v>2558</v>
      </c>
    </row>
    <row r="16050" spans="1:23" x14ac:dyDescent="0.3">
      <c r="A16050">
        <v>24018</v>
      </c>
      <c r="B16050" s="15" t="s">
        <v>1895</v>
      </c>
      <c r="C16050" t="str">
        <f>_xlfn.XLOOKUP($B16050, STANDARDS!$A:$A, STANDARDS!$B:$B,,0,2)</f>
        <v>Undivided Lemede Fm; Cabo Carvoeiro Fm</v>
      </c>
      <c r="D16050" t="s">
        <v>2177</v>
      </c>
      <c r="E16050" t="s">
        <v>2202</v>
      </c>
      <c r="J16050" cm="1">
        <f t="array" ref="J16050:L16050">_xlfn.XLOOKUP($C16050, AGE!$A:$A,AGE!$B:$D,,0,2)</f>
        <v>182.45</v>
      </c>
      <c r="K16050">
        <v>8.3499999999999943</v>
      </c>
      <c r="L16050" t="str">
        <v xml:space="preserve">GSA 2018 </v>
      </c>
      <c r="M16050" t="s">
        <v>2398</v>
      </c>
      <c r="P16050" t="s">
        <v>2342</v>
      </c>
      <c r="S16050">
        <v>-28.41</v>
      </c>
      <c r="T16050">
        <v>0.2</v>
      </c>
      <c r="U16050" t="s">
        <v>2311</v>
      </c>
      <c r="V16050">
        <v>1</v>
      </c>
      <c r="W16050" t="s">
        <v>2558</v>
      </c>
    </row>
    <row r="16051" spans="1:23" x14ac:dyDescent="0.3">
      <c r="A16051">
        <v>24019</v>
      </c>
      <c r="B16051" s="15" t="s">
        <v>1895</v>
      </c>
      <c r="C16051" t="str">
        <f>_xlfn.XLOOKUP($B16051, STANDARDS!$A:$A, STANDARDS!$B:$B,,0,2)</f>
        <v>Undivided Lemede Fm; Cabo Carvoeiro Fm</v>
      </c>
      <c r="D16051" t="s">
        <v>2177</v>
      </c>
      <c r="E16051" t="s">
        <v>2202</v>
      </c>
      <c r="J16051" cm="1">
        <f t="array" ref="J16051:L16051">_xlfn.XLOOKUP($C16051, AGE!$A:$A,AGE!$B:$D,,0,2)</f>
        <v>182.45</v>
      </c>
      <c r="K16051">
        <v>8.3499999999999943</v>
      </c>
      <c r="L16051" t="str">
        <v xml:space="preserve">GSA 2018 </v>
      </c>
      <c r="M16051" t="s">
        <v>2398</v>
      </c>
      <c r="P16051" t="s">
        <v>2342</v>
      </c>
      <c r="S16051">
        <v>-29.32</v>
      </c>
      <c r="T16051">
        <v>0.2</v>
      </c>
      <c r="U16051" t="s">
        <v>2311</v>
      </c>
      <c r="V16051">
        <v>1</v>
      </c>
      <c r="W16051" t="s">
        <v>2558</v>
      </c>
    </row>
    <row r="16052" spans="1:23" x14ac:dyDescent="0.3">
      <c r="A16052">
        <v>24020</v>
      </c>
      <c r="B16052" s="15" t="s">
        <v>1895</v>
      </c>
      <c r="C16052" t="str">
        <f>_xlfn.XLOOKUP($B16052, STANDARDS!$A:$A, STANDARDS!$B:$B,,0,2)</f>
        <v>Undivided Lemede Fm; Cabo Carvoeiro Fm</v>
      </c>
      <c r="D16052" t="s">
        <v>2177</v>
      </c>
      <c r="E16052" t="s">
        <v>2202</v>
      </c>
      <c r="J16052" cm="1">
        <f t="array" ref="J16052:L16052">_xlfn.XLOOKUP($C16052, AGE!$A:$A,AGE!$B:$D,,0,2)</f>
        <v>182.45</v>
      </c>
      <c r="K16052">
        <v>8.3499999999999943</v>
      </c>
      <c r="L16052" t="str">
        <v xml:space="preserve">GSA 2018 </v>
      </c>
      <c r="M16052" t="s">
        <v>2398</v>
      </c>
      <c r="P16052" t="s">
        <v>2342</v>
      </c>
      <c r="S16052">
        <v>-29.68</v>
      </c>
      <c r="T16052">
        <v>0.2</v>
      </c>
      <c r="U16052" t="s">
        <v>2311</v>
      </c>
      <c r="V16052">
        <v>1</v>
      </c>
      <c r="W16052" t="s">
        <v>2558</v>
      </c>
    </row>
    <row r="16053" spans="1:23" x14ac:dyDescent="0.3">
      <c r="A16053">
        <v>24021</v>
      </c>
      <c r="B16053" s="15" t="s">
        <v>1895</v>
      </c>
      <c r="C16053" t="str">
        <f>_xlfn.XLOOKUP($B16053, STANDARDS!$A:$A, STANDARDS!$B:$B,,0,2)</f>
        <v>Undivided Lemede Fm; Cabo Carvoeiro Fm</v>
      </c>
      <c r="D16053" t="s">
        <v>2177</v>
      </c>
      <c r="E16053" t="s">
        <v>2202</v>
      </c>
      <c r="J16053" cm="1">
        <f t="array" ref="J16053:L16053">_xlfn.XLOOKUP($C16053, AGE!$A:$A,AGE!$B:$D,,0,2)</f>
        <v>182.45</v>
      </c>
      <c r="K16053">
        <v>8.3499999999999943</v>
      </c>
      <c r="L16053" t="str">
        <v xml:space="preserve">GSA 2018 </v>
      </c>
      <c r="M16053" t="s">
        <v>2398</v>
      </c>
      <c r="P16053" t="s">
        <v>2342</v>
      </c>
      <c r="S16053">
        <v>-30.09</v>
      </c>
      <c r="T16053">
        <v>0.2</v>
      </c>
      <c r="U16053" t="s">
        <v>2311</v>
      </c>
      <c r="V16053">
        <v>1</v>
      </c>
      <c r="W16053" t="s">
        <v>2558</v>
      </c>
    </row>
    <row r="16054" spans="1:23" x14ac:dyDescent="0.3">
      <c r="A16054">
        <v>24022</v>
      </c>
      <c r="B16054" s="15" t="s">
        <v>1895</v>
      </c>
      <c r="C16054" t="str">
        <f>_xlfn.XLOOKUP($B16054, STANDARDS!$A:$A, STANDARDS!$B:$B,,0,2)</f>
        <v>Undivided Lemede Fm; Cabo Carvoeiro Fm</v>
      </c>
      <c r="D16054" t="s">
        <v>2177</v>
      </c>
      <c r="E16054" t="s">
        <v>2202</v>
      </c>
      <c r="J16054" cm="1">
        <f t="array" ref="J16054:L16054">_xlfn.XLOOKUP($C16054, AGE!$A:$A,AGE!$B:$D,,0,2)</f>
        <v>182.45</v>
      </c>
      <c r="K16054">
        <v>8.3499999999999943</v>
      </c>
      <c r="L16054" t="str">
        <v xml:space="preserve">GSA 2018 </v>
      </c>
      <c r="M16054" t="s">
        <v>2398</v>
      </c>
      <c r="P16054" t="s">
        <v>2342</v>
      </c>
      <c r="S16054">
        <v>-29.07</v>
      </c>
      <c r="T16054">
        <v>0.2</v>
      </c>
      <c r="U16054" t="s">
        <v>2311</v>
      </c>
      <c r="V16054">
        <v>1</v>
      </c>
      <c r="W16054" t="s">
        <v>2558</v>
      </c>
    </row>
    <row r="16055" spans="1:23" x14ac:dyDescent="0.3">
      <c r="A16055">
        <v>24023</v>
      </c>
      <c r="B16055" s="15" t="s">
        <v>1895</v>
      </c>
      <c r="C16055" t="str">
        <f>_xlfn.XLOOKUP($B16055, STANDARDS!$A:$A, STANDARDS!$B:$B,,0,2)</f>
        <v>Undivided Lemede Fm; Cabo Carvoeiro Fm</v>
      </c>
      <c r="D16055" t="s">
        <v>2177</v>
      </c>
      <c r="E16055" t="s">
        <v>2202</v>
      </c>
      <c r="J16055" cm="1">
        <f t="array" ref="J16055:L16055">_xlfn.XLOOKUP($C16055, AGE!$A:$A,AGE!$B:$D,,0,2)</f>
        <v>182.45</v>
      </c>
      <c r="K16055">
        <v>8.3499999999999943</v>
      </c>
      <c r="L16055" t="str">
        <v xml:space="preserve">GSA 2018 </v>
      </c>
      <c r="M16055" t="s">
        <v>2398</v>
      </c>
      <c r="P16055" t="s">
        <v>2342</v>
      </c>
      <c r="S16055">
        <v>-28.31</v>
      </c>
      <c r="T16055">
        <v>0.2</v>
      </c>
      <c r="U16055" t="s">
        <v>2311</v>
      </c>
      <c r="V16055">
        <v>1</v>
      </c>
      <c r="W16055" t="s">
        <v>2558</v>
      </c>
    </row>
    <row r="16056" spans="1:23" x14ac:dyDescent="0.3">
      <c r="A16056">
        <v>24024</v>
      </c>
      <c r="B16056" s="15" t="s">
        <v>1895</v>
      </c>
      <c r="C16056" t="str">
        <f>_xlfn.XLOOKUP($B16056, STANDARDS!$A:$A, STANDARDS!$B:$B,,0,2)</f>
        <v>Undivided Lemede Fm; Cabo Carvoeiro Fm</v>
      </c>
      <c r="D16056" t="s">
        <v>2177</v>
      </c>
      <c r="E16056" t="s">
        <v>2202</v>
      </c>
      <c r="J16056" cm="1">
        <f t="array" ref="J16056:L16056">_xlfn.XLOOKUP($C16056, AGE!$A:$A,AGE!$B:$D,,0,2)</f>
        <v>182.45</v>
      </c>
      <c r="K16056">
        <v>8.3499999999999943</v>
      </c>
      <c r="L16056" t="str">
        <v xml:space="preserve">GSA 2018 </v>
      </c>
      <c r="M16056" t="s">
        <v>2398</v>
      </c>
      <c r="P16056" t="s">
        <v>2342</v>
      </c>
      <c r="S16056">
        <v>-29.73</v>
      </c>
      <c r="T16056">
        <v>0.2</v>
      </c>
      <c r="U16056" t="s">
        <v>2311</v>
      </c>
      <c r="V16056">
        <v>1</v>
      </c>
      <c r="W16056" t="s">
        <v>2558</v>
      </c>
    </row>
    <row r="16057" spans="1:23" x14ac:dyDescent="0.3">
      <c r="A16057">
        <v>24025</v>
      </c>
      <c r="B16057" s="15" t="s">
        <v>1895</v>
      </c>
      <c r="C16057" t="str">
        <f>_xlfn.XLOOKUP($B16057, STANDARDS!$A:$A, STANDARDS!$B:$B,,0,2)</f>
        <v>Undivided Lemede Fm; Cabo Carvoeiro Fm</v>
      </c>
      <c r="D16057" t="s">
        <v>2177</v>
      </c>
      <c r="E16057" t="s">
        <v>2202</v>
      </c>
      <c r="J16057" cm="1">
        <f t="array" ref="J16057:L16057">_xlfn.XLOOKUP($C16057, AGE!$A:$A,AGE!$B:$D,,0,2)</f>
        <v>182.45</v>
      </c>
      <c r="K16057">
        <v>8.3499999999999943</v>
      </c>
      <c r="L16057" t="str">
        <v xml:space="preserve">GSA 2018 </v>
      </c>
      <c r="M16057" t="s">
        <v>2398</v>
      </c>
      <c r="P16057" t="s">
        <v>2342</v>
      </c>
      <c r="S16057">
        <v>-29.15</v>
      </c>
      <c r="T16057">
        <v>0.2</v>
      </c>
      <c r="U16057" t="s">
        <v>2311</v>
      </c>
      <c r="V16057">
        <v>1</v>
      </c>
      <c r="W16057" t="s">
        <v>2558</v>
      </c>
    </row>
    <row r="16058" spans="1:23" x14ac:dyDescent="0.3">
      <c r="A16058">
        <v>24026</v>
      </c>
      <c r="B16058" s="15" t="s">
        <v>1895</v>
      </c>
      <c r="C16058" t="str">
        <f>_xlfn.XLOOKUP($B16058, STANDARDS!$A:$A, STANDARDS!$B:$B,,0,2)</f>
        <v>Undivided Lemede Fm; Cabo Carvoeiro Fm</v>
      </c>
      <c r="D16058" t="s">
        <v>2177</v>
      </c>
      <c r="E16058" t="s">
        <v>2202</v>
      </c>
      <c r="J16058" cm="1">
        <f t="array" ref="J16058:L16058">_xlfn.XLOOKUP($C16058, AGE!$A:$A,AGE!$B:$D,,0,2)</f>
        <v>182.45</v>
      </c>
      <c r="K16058">
        <v>8.3499999999999943</v>
      </c>
      <c r="L16058" t="str">
        <v xml:space="preserve">GSA 2018 </v>
      </c>
      <c r="M16058" t="s">
        <v>2398</v>
      </c>
      <c r="P16058" t="s">
        <v>2342</v>
      </c>
      <c r="S16058">
        <v>-29.34</v>
      </c>
      <c r="T16058">
        <v>0.2</v>
      </c>
      <c r="U16058" t="s">
        <v>2311</v>
      </c>
      <c r="V16058">
        <v>1</v>
      </c>
      <c r="W16058" t="s">
        <v>2558</v>
      </c>
    </row>
    <row r="16059" spans="1:23" x14ac:dyDescent="0.3">
      <c r="A16059">
        <v>24027</v>
      </c>
      <c r="B16059" s="15" t="s">
        <v>1895</v>
      </c>
      <c r="C16059" t="str">
        <f>_xlfn.XLOOKUP($B16059, STANDARDS!$A:$A, STANDARDS!$B:$B,,0,2)</f>
        <v>Undivided Lemede Fm; Cabo Carvoeiro Fm</v>
      </c>
      <c r="D16059" t="s">
        <v>2177</v>
      </c>
      <c r="E16059" t="s">
        <v>2202</v>
      </c>
      <c r="J16059" cm="1">
        <f t="array" ref="J16059:L16059">_xlfn.XLOOKUP($C16059, AGE!$A:$A,AGE!$B:$D,,0,2)</f>
        <v>182.45</v>
      </c>
      <c r="K16059">
        <v>8.3499999999999943</v>
      </c>
      <c r="L16059" t="str">
        <v xml:space="preserve">GSA 2018 </v>
      </c>
      <c r="M16059" t="s">
        <v>2398</v>
      </c>
      <c r="P16059" t="s">
        <v>2342</v>
      </c>
      <c r="S16059">
        <v>-28.2</v>
      </c>
      <c r="T16059">
        <v>0.2</v>
      </c>
      <c r="U16059" t="s">
        <v>2311</v>
      </c>
      <c r="V16059">
        <v>1</v>
      </c>
      <c r="W16059" t="s">
        <v>2558</v>
      </c>
    </row>
    <row r="16060" spans="1:23" x14ac:dyDescent="0.3">
      <c r="A16060">
        <v>24028</v>
      </c>
      <c r="B16060" s="15" t="s">
        <v>1895</v>
      </c>
      <c r="C16060" t="str">
        <f>_xlfn.XLOOKUP($B16060, STANDARDS!$A:$A, STANDARDS!$B:$B,,0,2)</f>
        <v>Undivided Lemede Fm; Cabo Carvoeiro Fm</v>
      </c>
      <c r="D16060" t="s">
        <v>2177</v>
      </c>
      <c r="E16060" t="s">
        <v>2202</v>
      </c>
      <c r="J16060" cm="1">
        <f t="array" ref="J16060:L16060">_xlfn.XLOOKUP($C16060, AGE!$A:$A,AGE!$B:$D,,0,2)</f>
        <v>182.45</v>
      </c>
      <c r="K16060">
        <v>8.3499999999999943</v>
      </c>
      <c r="L16060" t="str">
        <v xml:space="preserve">GSA 2018 </v>
      </c>
      <c r="M16060" t="s">
        <v>2398</v>
      </c>
      <c r="P16060" t="s">
        <v>2342</v>
      </c>
      <c r="S16060">
        <v>-29.25</v>
      </c>
      <c r="T16060">
        <v>0.2</v>
      </c>
      <c r="U16060" t="s">
        <v>2311</v>
      </c>
      <c r="V16060">
        <v>1</v>
      </c>
      <c r="W16060" t="s">
        <v>2558</v>
      </c>
    </row>
    <row r="16061" spans="1:23" x14ac:dyDescent="0.3">
      <c r="A16061">
        <v>24029</v>
      </c>
      <c r="B16061" s="15" t="s">
        <v>1895</v>
      </c>
      <c r="C16061" t="str">
        <f>_xlfn.XLOOKUP($B16061, STANDARDS!$A:$A, STANDARDS!$B:$B,,0,2)</f>
        <v>Undivided Lemede Fm; Cabo Carvoeiro Fm</v>
      </c>
      <c r="D16061" t="s">
        <v>2177</v>
      </c>
      <c r="E16061" t="s">
        <v>2202</v>
      </c>
      <c r="J16061" cm="1">
        <f t="array" ref="J16061:L16061">_xlfn.XLOOKUP($C16061, AGE!$A:$A,AGE!$B:$D,,0,2)</f>
        <v>182.45</v>
      </c>
      <c r="K16061">
        <v>8.3499999999999943</v>
      </c>
      <c r="L16061" t="str">
        <v xml:space="preserve">GSA 2018 </v>
      </c>
      <c r="M16061" t="s">
        <v>2398</v>
      </c>
      <c r="P16061" t="s">
        <v>2342</v>
      </c>
      <c r="S16061">
        <v>-29.49</v>
      </c>
      <c r="T16061">
        <v>0.2</v>
      </c>
      <c r="U16061" t="s">
        <v>2311</v>
      </c>
      <c r="V16061">
        <v>1</v>
      </c>
      <c r="W16061" t="s">
        <v>2558</v>
      </c>
    </row>
    <row r="16062" spans="1:23" x14ac:dyDescent="0.3">
      <c r="A16062">
        <v>24030</v>
      </c>
      <c r="B16062" s="15" t="s">
        <v>1895</v>
      </c>
      <c r="C16062" t="str">
        <f>_xlfn.XLOOKUP($B16062, STANDARDS!$A:$A, STANDARDS!$B:$B,,0,2)</f>
        <v>Undivided Lemede Fm; Cabo Carvoeiro Fm</v>
      </c>
      <c r="D16062" t="s">
        <v>2177</v>
      </c>
      <c r="E16062" t="s">
        <v>2202</v>
      </c>
      <c r="J16062" cm="1">
        <f t="array" ref="J16062:L16062">_xlfn.XLOOKUP($C16062, AGE!$A:$A,AGE!$B:$D,,0,2)</f>
        <v>182.45</v>
      </c>
      <c r="K16062">
        <v>8.3499999999999943</v>
      </c>
      <c r="L16062" t="str">
        <v xml:space="preserve">GSA 2018 </v>
      </c>
      <c r="M16062" t="s">
        <v>2398</v>
      </c>
      <c r="P16062" t="s">
        <v>2342</v>
      </c>
      <c r="S16062">
        <v>-29</v>
      </c>
      <c r="T16062">
        <v>0.2</v>
      </c>
      <c r="U16062" t="s">
        <v>2311</v>
      </c>
      <c r="V16062">
        <v>1</v>
      </c>
      <c r="W16062" t="s">
        <v>2558</v>
      </c>
    </row>
    <row r="16063" spans="1:23" x14ac:dyDescent="0.3">
      <c r="A16063">
        <v>24031</v>
      </c>
      <c r="B16063" s="15" t="s">
        <v>1895</v>
      </c>
      <c r="C16063" t="str">
        <f>_xlfn.XLOOKUP($B16063, STANDARDS!$A:$A, STANDARDS!$B:$B,,0,2)</f>
        <v>Undivided Lemede Fm; Cabo Carvoeiro Fm</v>
      </c>
      <c r="D16063" t="s">
        <v>2177</v>
      </c>
      <c r="E16063" t="s">
        <v>2202</v>
      </c>
      <c r="J16063" cm="1">
        <f t="array" ref="J16063:L16063">_xlfn.XLOOKUP($C16063, AGE!$A:$A,AGE!$B:$D,,0,2)</f>
        <v>182.45</v>
      </c>
      <c r="K16063">
        <v>8.3499999999999943</v>
      </c>
      <c r="L16063" t="str">
        <v xml:space="preserve">GSA 2018 </v>
      </c>
      <c r="M16063" t="s">
        <v>2398</v>
      </c>
      <c r="P16063" t="s">
        <v>2342</v>
      </c>
      <c r="S16063">
        <v>-29.58</v>
      </c>
      <c r="T16063">
        <v>0.2</v>
      </c>
      <c r="U16063" t="s">
        <v>2311</v>
      </c>
      <c r="V16063">
        <v>1</v>
      </c>
      <c r="W16063" t="s">
        <v>2558</v>
      </c>
    </row>
    <row r="16064" spans="1:23" x14ac:dyDescent="0.3">
      <c r="A16064">
        <v>24032</v>
      </c>
      <c r="B16064" s="15" t="s">
        <v>1895</v>
      </c>
      <c r="C16064" t="str">
        <f>_xlfn.XLOOKUP($B16064, STANDARDS!$A:$A, STANDARDS!$B:$B,,0,2)</f>
        <v>Undivided Lemede Fm; Cabo Carvoeiro Fm</v>
      </c>
      <c r="D16064" t="s">
        <v>2177</v>
      </c>
      <c r="E16064" t="s">
        <v>2202</v>
      </c>
      <c r="J16064" cm="1">
        <f t="array" ref="J16064:L16064">_xlfn.XLOOKUP($C16064, AGE!$A:$A,AGE!$B:$D,,0,2)</f>
        <v>182.45</v>
      </c>
      <c r="K16064">
        <v>8.3499999999999943</v>
      </c>
      <c r="L16064" t="str">
        <v xml:space="preserve">GSA 2018 </v>
      </c>
      <c r="M16064" t="s">
        <v>2398</v>
      </c>
      <c r="P16064" t="s">
        <v>2342</v>
      </c>
      <c r="S16064">
        <v>-27.15</v>
      </c>
      <c r="T16064">
        <v>0.2</v>
      </c>
      <c r="U16064" t="s">
        <v>2311</v>
      </c>
      <c r="V16064">
        <v>1</v>
      </c>
      <c r="W16064" t="s">
        <v>2558</v>
      </c>
    </row>
    <row r="16065" spans="1:23" x14ac:dyDescent="0.3">
      <c r="A16065">
        <v>24033</v>
      </c>
      <c r="B16065" s="15" t="s">
        <v>1895</v>
      </c>
      <c r="C16065" t="str">
        <f>_xlfn.XLOOKUP($B16065, STANDARDS!$A:$A, STANDARDS!$B:$B,,0,2)</f>
        <v>Undivided Lemede Fm; Cabo Carvoeiro Fm</v>
      </c>
      <c r="D16065" t="s">
        <v>2177</v>
      </c>
      <c r="E16065" t="s">
        <v>2202</v>
      </c>
      <c r="J16065" cm="1">
        <f t="array" ref="J16065:L16065">_xlfn.XLOOKUP($C16065, AGE!$A:$A,AGE!$B:$D,,0,2)</f>
        <v>182.45</v>
      </c>
      <c r="K16065">
        <v>8.3499999999999943</v>
      </c>
      <c r="L16065" t="str">
        <v xml:space="preserve">GSA 2018 </v>
      </c>
      <c r="M16065" t="s">
        <v>2398</v>
      </c>
      <c r="P16065" t="s">
        <v>2342</v>
      </c>
      <c r="S16065">
        <v>-28.93</v>
      </c>
      <c r="T16065">
        <v>0.2</v>
      </c>
      <c r="U16065" t="s">
        <v>2311</v>
      </c>
      <c r="V16065">
        <v>1</v>
      </c>
      <c r="W16065" t="s">
        <v>2558</v>
      </c>
    </row>
    <row r="16066" spans="1:23" x14ac:dyDescent="0.3">
      <c r="A16066">
        <v>24034</v>
      </c>
      <c r="B16066" s="15" t="s">
        <v>1895</v>
      </c>
      <c r="C16066" t="str">
        <f>_xlfn.XLOOKUP($B16066, STANDARDS!$A:$A, STANDARDS!$B:$B,,0,2)</f>
        <v>Undivided Lemede Fm; Cabo Carvoeiro Fm</v>
      </c>
      <c r="D16066" t="s">
        <v>2177</v>
      </c>
      <c r="E16066" t="s">
        <v>2202</v>
      </c>
      <c r="J16066" cm="1">
        <f t="array" ref="J16066:L16066">_xlfn.XLOOKUP($C16066, AGE!$A:$A,AGE!$B:$D,,0,2)</f>
        <v>182.45</v>
      </c>
      <c r="K16066">
        <v>8.3499999999999943</v>
      </c>
      <c r="L16066" t="str">
        <v xml:space="preserve">GSA 2018 </v>
      </c>
      <c r="M16066" t="s">
        <v>2398</v>
      </c>
      <c r="P16066" t="s">
        <v>2342</v>
      </c>
      <c r="S16066">
        <v>-26.83</v>
      </c>
      <c r="T16066">
        <v>0.2</v>
      </c>
      <c r="U16066" t="s">
        <v>2311</v>
      </c>
      <c r="V16066">
        <v>1</v>
      </c>
      <c r="W16066" t="s">
        <v>2558</v>
      </c>
    </row>
    <row r="16067" spans="1:23" x14ac:dyDescent="0.3">
      <c r="A16067">
        <v>24035</v>
      </c>
      <c r="B16067" s="15" t="s">
        <v>1895</v>
      </c>
      <c r="C16067" t="str">
        <f>_xlfn.XLOOKUP($B16067, STANDARDS!$A:$A, STANDARDS!$B:$B,,0,2)</f>
        <v>Undivided Lemede Fm; Cabo Carvoeiro Fm</v>
      </c>
      <c r="D16067" t="s">
        <v>2177</v>
      </c>
      <c r="E16067" t="s">
        <v>2202</v>
      </c>
      <c r="J16067" cm="1">
        <f t="array" ref="J16067:L16067">_xlfn.XLOOKUP($C16067, AGE!$A:$A,AGE!$B:$D,,0,2)</f>
        <v>182.45</v>
      </c>
      <c r="K16067">
        <v>8.3499999999999943</v>
      </c>
      <c r="L16067" t="str">
        <v xml:space="preserve">GSA 2018 </v>
      </c>
      <c r="M16067" t="s">
        <v>2398</v>
      </c>
      <c r="P16067" t="s">
        <v>2342</v>
      </c>
      <c r="S16067">
        <v>-28.01</v>
      </c>
      <c r="T16067">
        <v>0.2</v>
      </c>
      <c r="U16067" t="s">
        <v>2311</v>
      </c>
      <c r="V16067">
        <v>1</v>
      </c>
      <c r="W16067" t="s">
        <v>2558</v>
      </c>
    </row>
    <row r="16068" spans="1:23" x14ac:dyDescent="0.3">
      <c r="A16068">
        <v>24036</v>
      </c>
      <c r="B16068" s="15" t="s">
        <v>1895</v>
      </c>
      <c r="C16068" t="str">
        <f>_xlfn.XLOOKUP($B16068, STANDARDS!$A:$A, STANDARDS!$B:$B,,0,2)</f>
        <v>Undivided Lemede Fm; Cabo Carvoeiro Fm</v>
      </c>
      <c r="D16068" t="s">
        <v>2177</v>
      </c>
      <c r="E16068" t="s">
        <v>2202</v>
      </c>
      <c r="J16068" cm="1">
        <f t="array" ref="J16068:L16068">_xlfn.XLOOKUP($C16068, AGE!$A:$A,AGE!$B:$D,,0,2)</f>
        <v>182.45</v>
      </c>
      <c r="K16068">
        <v>8.3499999999999943</v>
      </c>
      <c r="L16068" t="str">
        <v xml:space="preserve">GSA 2018 </v>
      </c>
      <c r="M16068" t="s">
        <v>2398</v>
      </c>
      <c r="P16068" t="s">
        <v>2342</v>
      </c>
      <c r="S16068">
        <v>-27.74</v>
      </c>
      <c r="T16068">
        <v>0.2</v>
      </c>
      <c r="U16068" t="s">
        <v>2311</v>
      </c>
      <c r="V16068">
        <v>1</v>
      </c>
      <c r="W16068" t="s">
        <v>2558</v>
      </c>
    </row>
    <row r="16069" spans="1:23" x14ac:dyDescent="0.3">
      <c r="A16069">
        <v>24037</v>
      </c>
      <c r="B16069" s="15" t="s">
        <v>1895</v>
      </c>
      <c r="C16069" t="str">
        <f>_xlfn.XLOOKUP($B16069, STANDARDS!$A:$A, STANDARDS!$B:$B,,0,2)</f>
        <v>Undivided Lemede Fm; Cabo Carvoeiro Fm</v>
      </c>
      <c r="D16069" t="s">
        <v>2177</v>
      </c>
      <c r="E16069" t="s">
        <v>2202</v>
      </c>
      <c r="J16069" cm="1">
        <f t="array" ref="J16069:L16069">_xlfn.XLOOKUP($C16069, AGE!$A:$A,AGE!$B:$D,,0,2)</f>
        <v>182.45</v>
      </c>
      <c r="K16069">
        <v>8.3499999999999943</v>
      </c>
      <c r="L16069" t="str">
        <v xml:space="preserve">GSA 2018 </v>
      </c>
      <c r="M16069" t="s">
        <v>2398</v>
      </c>
      <c r="P16069" t="s">
        <v>2342</v>
      </c>
      <c r="S16069">
        <v>-27.71</v>
      </c>
      <c r="T16069">
        <v>0.2</v>
      </c>
      <c r="U16069" t="s">
        <v>2311</v>
      </c>
      <c r="V16069">
        <v>1</v>
      </c>
      <c r="W16069" t="s">
        <v>2558</v>
      </c>
    </row>
    <row r="16070" spans="1:23" x14ac:dyDescent="0.3">
      <c r="A16070">
        <v>24038</v>
      </c>
      <c r="B16070" s="15" t="s">
        <v>1895</v>
      </c>
      <c r="C16070" t="str">
        <f>_xlfn.XLOOKUP($B16070, STANDARDS!$A:$A, STANDARDS!$B:$B,,0,2)</f>
        <v>Undivided Lemede Fm; Cabo Carvoeiro Fm</v>
      </c>
      <c r="D16070" t="s">
        <v>2177</v>
      </c>
      <c r="E16070" t="s">
        <v>2202</v>
      </c>
      <c r="J16070" cm="1">
        <f t="array" ref="J16070:L16070">_xlfn.XLOOKUP($C16070, AGE!$A:$A,AGE!$B:$D,,0,2)</f>
        <v>182.45</v>
      </c>
      <c r="K16070">
        <v>8.3499999999999943</v>
      </c>
      <c r="L16070" t="str">
        <v xml:space="preserve">GSA 2018 </v>
      </c>
      <c r="M16070" t="s">
        <v>2398</v>
      </c>
      <c r="P16070" t="s">
        <v>2342</v>
      </c>
      <c r="S16070">
        <v>-27.45</v>
      </c>
      <c r="T16070">
        <v>0.2</v>
      </c>
      <c r="U16070" t="s">
        <v>2311</v>
      </c>
      <c r="V16070">
        <v>1</v>
      </c>
      <c r="W16070" t="s">
        <v>2558</v>
      </c>
    </row>
    <row r="16071" spans="1:23" x14ac:dyDescent="0.3">
      <c r="A16071">
        <v>24039</v>
      </c>
      <c r="B16071" s="15" t="s">
        <v>1895</v>
      </c>
      <c r="C16071" t="str">
        <f>_xlfn.XLOOKUP($B16071, STANDARDS!$A:$A, STANDARDS!$B:$B,,0,2)</f>
        <v>Undivided Lemede Fm; Cabo Carvoeiro Fm</v>
      </c>
      <c r="D16071" t="s">
        <v>2177</v>
      </c>
      <c r="E16071" t="s">
        <v>2202</v>
      </c>
      <c r="J16071" cm="1">
        <f t="array" ref="J16071:L16071">_xlfn.XLOOKUP($C16071, AGE!$A:$A,AGE!$B:$D,,0,2)</f>
        <v>182.45</v>
      </c>
      <c r="K16071">
        <v>8.3499999999999943</v>
      </c>
      <c r="L16071" t="str">
        <v xml:space="preserve">GSA 2018 </v>
      </c>
      <c r="M16071" t="s">
        <v>2398</v>
      </c>
      <c r="P16071" t="s">
        <v>2342</v>
      </c>
      <c r="S16071">
        <v>-28.96</v>
      </c>
      <c r="T16071">
        <v>0.2</v>
      </c>
      <c r="U16071" t="s">
        <v>2311</v>
      </c>
      <c r="V16071">
        <v>1</v>
      </c>
      <c r="W16071" t="s">
        <v>2558</v>
      </c>
    </row>
    <row r="16072" spans="1:23" x14ac:dyDescent="0.3">
      <c r="A16072">
        <v>24040</v>
      </c>
      <c r="B16072" s="15" t="s">
        <v>1895</v>
      </c>
      <c r="C16072" t="str">
        <f>_xlfn.XLOOKUP($B16072, STANDARDS!$A:$A, STANDARDS!$B:$B,,0,2)</f>
        <v>Undivided Lemede Fm; Cabo Carvoeiro Fm</v>
      </c>
      <c r="D16072" t="s">
        <v>2177</v>
      </c>
      <c r="E16072" t="s">
        <v>2202</v>
      </c>
      <c r="J16072" cm="1">
        <f t="array" ref="J16072:L16072">_xlfn.XLOOKUP($C16072, AGE!$A:$A,AGE!$B:$D,,0,2)</f>
        <v>182.45</v>
      </c>
      <c r="K16072">
        <v>8.3499999999999943</v>
      </c>
      <c r="L16072" t="str">
        <v xml:space="preserve">GSA 2018 </v>
      </c>
      <c r="M16072" t="s">
        <v>2398</v>
      </c>
      <c r="P16072" t="s">
        <v>2342</v>
      </c>
      <c r="S16072">
        <v>-24.94</v>
      </c>
      <c r="T16072">
        <v>0.2</v>
      </c>
      <c r="U16072" t="s">
        <v>2311</v>
      </c>
      <c r="V16072">
        <v>1</v>
      </c>
      <c r="W16072" t="s">
        <v>2558</v>
      </c>
    </row>
    <row r="16073" spans="1:23" x14ac:dyDescent="0.3">
      <c r="A16073">
        <v>24041</v>
      </c>
      <c r="B16073" s="15" t="s">
        <v>1895</v>
      </c>
      <c r="C16073" t="str">
        <f>_xlfn.XLOOKUP($B16073, STANDARDS!$A:$A, STANDARDS!$B:$B,,0,2)</f>
        <v>Undivided Lemede Fm; Cabo Carvoeiro Fm</v>
      </c>
      <c r="D16073" t="s">
        <v>2177</v>
      </c>
      <c r="E16073" t="s">
        <v>2202</v>
      </c>
      <c r="J16073" cm="1">
        <f t="array" ref="J16073:L16073">_xlfn.XLOOKUP($C16073, AGE!$A:$A,AGE!$B:$D,,0,2)</f>
        <v>182.45</v>
      </c>
      <c r="K16073">
        <v>8.3499999999999943</v>
      </c>
      <c r="L16073" t="str">
        <v xml:space="preserve">GSA 2018 </v>
      </c>
      <c r="M16073" t="s">
        <v>2398</v>
      </c>
      <c r="P16073" t="s">
        <v>2342</v>
      </c>
      <c r="S16073">
        <v>-24.75</v>
      </c>
      <c r="T16073">
        <v>0.2</v>
      </c>
      <c r="U16073" t="s">
        <v>2311</v>
      </c>
      <c r="V16073">
        <v>1</v>
      </c>
      <c r="W16073" t="s">
        <v>2558</v>
      </c>
    </row>
    <row r="16074" spans="1:23" x14ac:dyDescent="0.3">
      <c r="A16074">
        <v>24042</v>
      </c>
      <c r="B16074" s="15" t="s">
        <v>1895</v>
      </c>
      <c r="C16074" t="str">
        <f>_xlfn.XLOOKUP($B16074, STANDARDS!$A:$A, STANDARDS!$B:$B,,0,2)</f>
        <v>Undivided Lemede Fm; Cabo Carvoeiro Fm</v>
      </c>
      <c r="D16074" t="s">
        <v>2177</v>
      </c>
      <c r="E16074" t="s">
        <v>2202</v>
      </c>
      <c r="J16074" cm="1">
        <f t="array" ref="J16074:L16074">_xlfn.XLOOKUP($C16074, AGE!$A:$A,AGE!$B:$D,,0,2)</f>
        <v>182.45</v>
      </c>
      <c r="K16074">
        <v>8.3499999999999943</v>
      </c>
      <c r="L16074" t="str">
        <v xml:space="preserve">GSA 2018 </v>
      </c>
      <c r="M16074" t="s">
        <v>2398</v>
      </c>
      <c r="P16074" t="s">
        <v>2342</v>
      </c>
      <c r="S16074">
        <v>-25.7</v>
      </c>
      <c r="T16074">
        <v>0.2</v>
      </c>
      <c r="U16074" t="s">
        <v>2311</v>
      </c>
      <c r="V16074">
        <v>1</v>
      </c>
      <c r="W16074" t="s">
        <v>2558</v>
      </c>
    </row>
    <row r="16075" spans="1:23" x14ac:dyDescent="0.3">
      <c r="A16075">
        <v>24043</v>
      </c>
      <c r="B16075" s="15" t="s">
        <v>1895</v>
      </c>
      <c r="C16075" t="str">
        <f>_xlfn.XLOOKUP($B16075, STANDARDS!$A:$A, STANDARDS!$B:$B,,0,2)</f>
        <v>Undivided Lemede Fm; Cabo Carvoeiro Fm</v>
      </c>
      <c r="D16075" t="s">
        <v>2177</v>
      </c>
      <c r="E16075" t="s">
        <v>2202</v>
      </c>
      <c r="J16075" cm="1">
        <f t="array" ref="J16075:L16075">_xlfn.XLOOKUP($C16075, AGE!$A:$A,AGE!$B:$D,,0,2)</f>
        <v>182.45</v>
      </c>
      <c r="K16075">
        <v>8.3499999999999943</v>
      </c>
      <c r="L16075" t="str">
        <v xml:space="preserve">GSA 2018 </v>
      </c>
      <c r="M16075" t="s">
        <v>2398</v>
      </c>
      <c r="P16075" t="s">
        <v>2342</v>
      </c>
      <c r="S16075">
        <v>-26.06</v>
      </c>
      <c r="T16075">
        <v>0.2</v>
      </c>
      <c r="U16075" t="s">
        <v>2311</v>
      </c>
      <c r="V16075">
        <v>1</v>
      </c>
      <c r="W16075" t="s">
        <v>2558</v>
      </c>
    </row>
    <row r="16076" spans="1:23" x14ac:dyDescent="0.3">
      <c r="A16076">
        <v>24044</v>
      </c>
      <c r="B16076" s="15" t="s">
        <v>1895</v>
      </c>
      <c r="C16076" t="str">
        <f>_xlfn.XLOOKUP($B16076, STANDARDS!$A:$A, STANDARDS!$B:$B,,0,2)</f>
        <v>Undivided Lemede Fm; Cabo Carvoeiro Fm</v>
      </c>
      <c r="D16076" t="s">
        <v>2177</v>
      </c>
      <c r="E16076" t="s">
        <v>2202</v>
      </c>
      <c r="J16076" cm="1">
        <f t="array" ref="J16076:L16076">_xlfn.XLOOKUP($C16076, AGE!$A:$A,AGE!$B:$D,,0,2)</f>
        <v>182.45</v>
      </c>
      <c r="K16076">
        <v>8.3499999999999943</v>
      </c>
      <c r="L16076" t="str">
        <v xml:space="preserve">GSA 2018 </v>
      </c>
      <c r="M16076" t="s">
        <v>2398</v>
      </c>
      <c r="P16076" t="s">
        <v>2342</v>
      </c>
      <c r="S16076">
        <v>-22.81</v>
      </c>
      <c r="T16076">
        <v>0.2</v>
      </c>
      <c r="U16076" t="s">
        <v>2311</v>
      </c>
      <c r="V16076">
        <v>1</v>
      </c>
      <c r="W16076" t="s">
        <v>2558</v>
      </c>
    </row>
    <row r="16077" spans="1:23" x14ac:dyDescent="0.3">
      <c r="A16077">
        <v>24045</v>
      </c>
      <c r="B16077" s="15" t="s">
        <v>1895</v>
      </c>
      <c r="C16077" t="str">
        <f>_xlfn.XLOOKUP($B16077, STANDARDS!$A:$A, STANDARDS!$B:$B,,0,2)</f>
        <v>Undivided Lemede Fm; Cabo Carvoeiro Fm</v>
      </c>
      <c r="D16077" t="s">
        <v>2177</v>
      </c>
      <c r="E16077" t="s">
        <v>2202</v>
      </c>
      <c r="J16077" cm="1">
        <f t="array" ref="J16077:L16077">_xlfn.XLOOKUP($C16077, AGE!$A:$A,AGE!$B:$D,,0,2)</f>
        <v>182.45</v>
      </c>
      <c r="K16077">
        <v>8.3499999999999943</v>
      </c>
      <c r="L16077" t="str">
        <v xml:space="preserve">GSA 2018 </v>
      </c>
      <c r="M16077" t="s">
        <v>2398</v>
      </c>
      <c r="P16077" t="s">
        <v>2342</v>
      </c>
      <c r="S16077">
        <v>-23.56</v>
      </c>
      <c r="T16077">
        <v>0.2</v>
      </c>
      <c r="U16077" t="s">
        <v>2311</v>
      </c>
      <c r="V16077">
        <v>1</v>
      </c>
      <c r="W16077" t="s">
        <v>2558</v>
      </c>
    </row>
    <row r="16078" spans="1:23" x14ac:dyDescent="0.3">
      <c r="A16078">
        <v>24046</v>
      </c>
      <c r="B16078" s="15" t="s">
        <v>1895</v>
      </c>
      <c r="C16078" t="str">
        <f>_xlfn.XLOOKUP($B16078, STANDARDS!$A:$A, STANDARDS!$B:$B,,0,2)</f>
        <v>Undivided Lemede Fm; Cabo Carvoeiro Fm</v>
      </c>
      <c r="D16078" t="s">
        <v>2177</v>
      </c>
      <c r="E16078" t="s">
        <v>2202</v>
      </c>
      <c r="J16078" cm="1">
        <f t="array" ref="J16078:L16078">_xlfn.XLOOKUP($C16078, AGE!$A:$A,AGE!$B:$D,,0,2)</f>
        <v>182.45</v>
      </c>
      <c r="K16078">
        <v>8.3499999999999943</v>
      </c>
      <c r="L16078" t="str">
        <v xml:space="preserve">GSA 2018 </v>
      </c>
      <c r="M16078" t="s">
        <v>2398</v>
      </c>
      <c r="P16078" t="s">
        <v>2342</v>
      </c>
      <c r="S16078">
        <v>-22.24</v>
      </c>
      <c r="T16078">
        <v>0.2</v>
      </c>
      <c r="U16078" t="s">
        <v>2311</v>
      </c>
      <c r="V16078">
        <v>1</v>
      </c>
      <c r="W16078" t="s">
        <v>2558</v>
      </c>
    </row>
    <row r="16079" spans="1:23" x14ac:dyDescent="0.3">
      <c r="A16079">
        <v>24047</v>
      </c>
      <c r="B16079" s="15" t="s">
        <v>1895</v>
      </c>
      <c r="C16079" t="str">
        <f>_xlfn.XLOOKUP($B16079, STANDARDS!$A:$A, STANDARDS!$B:$B,,0,2)</f>
        <v>Undivided Lemede Fm; Cabo Carvoeiro Fm</v>
      </c>
      <c r="D16079" t="s">
        <v>2177</v>
      </c>
      <c r="E16079" t="s">
        <v>2202</v>
      </c>
      <c r="J16079" cm="1">
        <f t="array" ref="J16079:L16079">_xlfn.XLOOKUP($C16079, AGE!$A:$A,AGE!$B:$D,,0,2)</f>
        <v>182.45</v>
      </c>
      <c r="K16079">
        <v>8.3499999999999943</v>
      </c>
      <c r="L16079" t="str">
        <v xml:space="preserve">GSA 2018 </v>
      </c>
      <c r="M16079" t="s">
        <v>2398</v>
      </c>
      <c r="P16079" t="s">
        <v>2342</v>
      </c>
      <c r="S16079">
        <v>-23.35</v>
      </c>
      <c r="T16079">
        <v>0.2</v>
      </c>
      <c r="U16079" t="s">
        <v>2311</v>
      </c>
      <c r="V16079">
        <v>1</v>
      </c>
      <c r="W16079" t="s">
        <v>2558</v>
      </c>
    </row>
    <row r="16080" spans="1:23" x14ac:dyDescent="0.3">
      <c r="A16080">
        <v>24048</v>
      </c>
      <c r="B16080" s="15" t="s">
        <v>1895</v>
      </c>
      <c r="C16080" t="str">
        <f>_xlfn.XLOOKUP($B16080, STANDARDS!$A:$A, STANDARDS!$B:$B,,0,2)</f>
        <v>Undivided Lemede Fm; Cabo Carvoeiro Fm</v>
      </c>
      <c r="D16080" t="s">
        <v>2177</v>
      </c>
      <c r="E16080" t="s">
        <v>2202</v>
      </c>
      <c r="J16080" cm="1">
        <f t="array" ref="J16080:L16080">_xlfn.XLOOKUP($C16080, AGE!$A:$A,AGE!$B:$D,,0,2)</f>
        <v>182.45</v>
      </c>
      <c r="K16080">
        <v>8.3499999999999943</v>
      </c>
      <c r="L16080" t="str">
        <v xml:space="preserve">GSA 2018 </v>
      </c>
      <c r="M16080" t="s">
        <v>2398</v>
      </c>
      <c r="P16080" t="s">
        <v>2342</v>
      </c>
      <c r="S16080">
        <v>-22.08</v>
      </c>
      <c r="T16080">
        <v>0.2</v>
      </c>
      <c r="U16080" t="s">
        <v>2311</v>
      </c>
      <c r="V16080">
        <v>1</v>
      </c>
      <c r="W16080" t="s">
        <v>2558</v>
      </c>
    </row>
    <row r="16081" spans="1:23" x14ac:dyDescent="0.3">
      <c r="A16081">
        <v>24049</v>
      </c>
      <c r="B16081" s="15" t="s">
        <v>1895</v>
      </c>
      <c r="C16081" t="str">
        <f>_xlfn.XLOOKUP($B16081, STANDARDS!$A:$A, STANDARDS!$B:$B,,0,2)</f>
        <v>Undivided Lemede Fm; Cabo Carvoeiro Fm</v>
      </c>
      <c r="D16081" t="s">
        <v>2177</v>
      </c>
      <c r="E16081" t="s">
        <v>2202</v>
      </c>
      <c r="J16081" cm="1">
        <f t="array" ref="J16081:L16081">_xlfn.XLOOKUP($C16081, AGE!$A:$A,AGE!$B:$D,,0,2)</f>
        <v>182.45</v>
      </c>
      <c r="K16081">
        <v>8.3499999999999943</v>
      </c>
      <c r="L16081" t="str">
        <v xml:space="preserve">GSA 2018 </v>
      </c>
      <c r="M16081" t="s">
        <v>2398</v>
      </c>
      <c r="P16081" t="s">
        <v>2342</v>
      </c>
      <c r="S16081">
        <v>-24.06</v>
      </c>
      <c r="T16081">
        <v>0.2</v>
      </c>
      <c r="U16081" t="s">
        <v>2311</v>
      </c>
      <c r="V16081">
        <v>1</v>
      </c>
      <c r="W16081" t="s">
        <v>2558</v>
      </c>
    </row>
    <row r="16082" spans="1:23" x14ac:dyDescent="0.3">
      <c r="A16082">
        <v>24050</v>
      </c>
      <c r="B16082" s="15" t="s">
        <v>1895</v>
      </c>
      <c r="C16082" t="str">
        <f>_xlfn.XLOOKUP($B16082, STANDARDS!$A:$A, STANDARDS!$B:$B,,0,2)</f>
        <v>Undivided Lemede Fm; Cabo Carvoeiro Fm</v>
      </c>
      <c r="D16082" t="s">
        <v>2177</v>
      </c>
      <c r="E16082" t="s">
        <v>2202</v>
      </c>
      <c r="J16082" cm="1">
        <f t="array" ref="J16082:L16082">_xlfn.XLOOKUP($C16082, AGE!$A:$A,AGE!$B:$D,,0,2)</f>
        <v>182.45</v>
      </c>
      <c r="K16082">
        <v>8.3499999999999943</v>
      </c>
      <c r="L16082" t="str">
        <v xml:space="preserve">GSA 2018 </v>
      </c>
      <c r="M16082" t="s">
        <v>2398</v>
      </c>
      <c r="P16082" t="s">
        <v>2342</v>
      </c>
      <c r="S16082">
        <v>-24.85</v>
      </c>
      <c r="T16082">
        <v>0.2</v>
      </c>
      <c r="U16082" t="s">
        <v>2311</v>
      </c>
      <c r="V16082">
        <v>1</v>
      </c>
      <c r="W16082" t="s">
        <v>2558</v>
      </c>
    </row>
    <row r="16083" spans="1:23" x14ac:dyDescent="0.3">
      <c r="A16083">
        <v>24051</v>
      </c>
      <c r="B16083" s="15" t="s">
        <v>1895</v>
      </c>
      <c r="C16083" t="str">
        <f>_xlfn.XLOOKUP($B16083, STANDARDS!$A:$A, STANDARDS!$B:$B,,0,2)</f>
        <v>Undivided Lemede Fm; Cabo Carvoeiro Fm</v>
      </c>
      <c r="D16083" t="s">
        <v>2177</v>
      </c>
      <c r="E16083" t="s">
        <v>2202</v>
      </c>
      <c r="J16083" cm="1">
        <f t="array" ref="J16083:L16083">_xlfn.XLOOKUP($C16083, AGE!$A:$A,AGE!$B:$D,,0,2)</f>
        <v>182.45</v>
      </c>
      <c r="K16083">
        <v>8.3499999999999943</v>
      </c>
      <c r="L16083" t="str">
        <v xml:space="preserve">GSA 2018 </v>
      </c>
      <c r="M16083" t="s">
        <v>2398</v>
      </c>
      <c r="P16083" t="s">
        <v>2342</v>
      </c>
      <c r="S16083">
        <v>-23.39</v>
      </c>
      <c r="T16083">
        <v>0.2</v>
      </c>
      <c r="U16083" t="s">
        <v>2311</v>
      </c>
      <c r="V16083">
        <v>1</v>
      </c>
      <c r="W16083" t="s">
        <v>2558</v>
      </c>
    </row>
    <row r="16084" spans="1:23" x14ac:dyDescent="0.3">
      <c r="A16084">
        <v>24052</v>
      </c>
      <c r="B16084" s="15" t="s">
        <v>1895</v>
      </c>
      <c r="C16084" t="str">
        <f>_xlfn.XLOOKUP($B16084, STANDARDS!$A:$A, STANDARDS!$B:$B,,0,2)</f>
        <v>Undivided Lemede Fm; Cabo Carvoeiro Fm</v>
      </c>
      <c r="D16084" t="s">
        <v>2177</v>
      </c>
      <c r="E16084" t="s">
        <v>2202</v>
      </c>
      <c r="J16084" cm="1">
        <f t="array" ref="J16084:L16084">_xlfn.XLOOKUP($C16084, AGE!$A:$A,AGE!$B:$D,,0,2)</f>
        <v>182.45</v>
      </c>
      <c r="K16084">
        <v>8.3499999999999943</v>
      </c>
      <c r="L16084" t="str">
        <v xml:space="preserve">GSA 2018 </v>
      </c>
      <c r="M16084" t="s">
        <v>2398</v>
      </c>
      <c r="P16084" t="s">
        <v>2342</v>
      </c>
      <c r="S16084">
        <v>-21.82</v>
      </c>
      <c r="T16084">
        <v>0.2</v>
      </c>
      <c r="U16084" t="s">
        <v>2311</v>
      </c>
      <c r="V16084">
        <v>1</v>
      </c>
      <c r="W16084" t="s">
        <v>2558</v>
      </c>
    </row>
    <row r="16085" spans="1:23" x14ac:dyDescent="0.3">
      <c r="A16085">
        <v>24053</v>
      </c>
      <c r="B16085" s="15" t="s">
        <v>1895</v>
      </c>
      <c r="C16085" t="str">
        <f>_xlfn.XLOOKUP($B16085, STANDARDS!$A:$A, STANDARDS!$B:$B,,0,2)</f>
        <v>Undivided Lemede Fm; Cabo Carvoeiro Fm</v>
      </c>
      <c r="D16085" t="s">
        <v>2177</v>
      </c>
      <c r="E16085" t="s">
        <v>2202</v>
      </c>
      <c r="J16085" cm="1">
        <f t="array" ref="J16085:L16085">_xlfn.XLOOKUP($C16085, AGE!$A:$A,AGE!$B:$D,,0,2)</f>
        <v>182.45</v>
      </c>
      <c r="K16085">
        <v>8.3499999999999943</v>
      </c>
      <c r="L16085" t="str">
        <v xml:space="preserve">GSA 2018 </v>
      </c>
      <c r="M16085" t="s">
        <v>2398</v>
      </c>
      <c r="P16085" t="s">
        <v>2342</v>
      </c>
      <c r="S16085">
        <v>-23.77</v>
      </c>
      <c r="T16085">
        <v>0.2</v>
      </c>
      <c r="U16085" t="s">
        <v>2311</v>
      </c>
      <c r="V16085">
        <v>1</v>
      </c>
      <c r="W16085" t="s">
        <v>2558</v>
      </c>
    </row>
    <row r="16086" spans="1:23" x14ac:dyDescent="0.3">
      <c r="A16086">
        <v>24054</v>
      </c>
      <c r="B16086" s="15" t="s">
        <v>1895</v>
      </c>
      <c r="C16086" t="str">
        <f>_xlfn.XLOOKUP($B16086, STANDARDS!$A:$A, STANDARDS!$B:$B,,0,2)</f>
        <v>Undivided Lemede Fm; Cabo Carvoeiro Fm</v>
      </c>
      <c r="D16086" t="s">
        <v>2177</v>
      </c>
      <c r="E16086" t="s">
        <v>2202</v>
      </c>
      <c r="J16086" cm="1">
        <f t="array" ref="J16086:L16086">_xlfn.XLOOKUP($C16086, AGE!$A:$A,AGE!$B:$D,,0,2)</f>
        <v>182.45</v>
      </c>
      <c r="K16086">
        <v>8.3499999999999943</v>
      </c>
      <c r="L16086" t="str">
        <v xml:space="preserve">GSA 2018 </v>
      </c>
      <c r="M16086" t="s">
        <v>2398</v>
      </c>
      <c r="P16086" t="s">
        <v>2342</v>
      </c>
      <c r="S16086">
        <v>-23.72</v>
      </c>
      <c r="T16086">
        <v>0.2</v>
      </c>
      <c r="U16086" t="s">
        <v>2311</v>
      </c>
      <c r="V16086">
        <v>1</v>
      </c>
      <c r="W16086" t="s">
        <v>2558</v>
      </c>
    </row>
    <row r="16087" spans="1:23" x14ac:dyDescent="0.3">
      <c r="A16087">
        <v>24055</v>
      </c>
      <c r="B16087" s="15" t="s">
        <v>1895</v>
      </c>
      <c r="C16087" t="str">
        <f>_xlfn.XLOOKUP($B16087, STANDARDS!$A:$A, STANDARDS!$B:$B,,0,2)</f>
        <v>Undivided Lemede Fm; Cabo Carvoeiro Fm</v>
      </c>
      <c r="D16087" t="s">
        <v>2177</v>
      </c>
      <c r="E16087" t="s">
        <v>2202</v>
      </c>
      <c r="J16087" cm="1">
        <f t="array" ref="J16087:L16087">_xlfn.XLOOKUP($C16087, AGE!$A:$A,AGE!$B:$D,,0,2)</f>
        <v>182.45</v>
      </c>
      <c r="K16087">
        <v>8.3499999999999943</v>
      </c>
      <c r="L16087" t="str">
        <v xml:space="preserve">GSA 2018 </v>
      </c>
      <c r="M16087" t="s">
        <v>2398</v>
      </c>
      <c r="P16087" t="s">
        <v>2342</v>
      </c>
      <c r="S16087">
        <v>-23.85</v>
      </c>
      <c r="T16087">
        <v>0.2</v>
      </c>
      <c r="U16087" t="s">
        <v>2311</v>
      </c>
      <c r="V16087">
        <v>1</v>
      </c>
      <c r="W16087" t="s">
        <v>2558</v>
      </c>
    </row>
    <row r="16088" spans="1:23" x14ac:dyDescent="0.3">
      <c r="A16088">
        <v>24056</v>
      </c>
      <c r="B16088" s="15" t="s">
        <v>1895</v>
      </c>
      <c r="C16088" t="str">
        <f>_xlfn.XLOOKUP($B16088, STANDARDS!$A:$A, STANDARDS!$B:$B,,0,2)</f>
        <v>Undivided Lemede Fm; Cabo Carvoeiro Fm</v>
      </c>
      <c r="D16088" t="s">
        <v>2177</v>
      </c>
      <c r="E16088" t="s">
        <v>2202</v>
      </c>
      <c r="J16088" cm="1">
        <f t="array" ref="J16088:L16088">_xlfn.XLOOKUP($C16088, AGE!$A:$A,AGE!$B:$D,,0,2)</f>
        <v>182.45</v>
      </c>
      <c r="K16088">
        <v>8.3499999999999943</v>
      </c>
      <c r="L16088" t="str">
        <v xml:space="preserve">GSA 2018 </v>
      </c>
      <c r="M16088" t="s">
        <v>2398</v>
      </c>
      <c r="P16088" t="s">
        <v>2342</v>
      </c>
      <c r="S16088">
        <v>-25.21</v>
      </c>
      <c r="T16088">
        <v>0.2</v>
      </c>
      <c r="U16088" t="s">
        <v>2311</v>
      </c>
      <c r="V16088">
        <v>1</v>
      </c>
      <c r="W16088" t="s">
        <v>2558</v>
      </c>
    </row>
    <row r="16089" spans="1:23" x14ac:dyDescent="0.3">
      <c r="A16089">
        <v>24057</v>
      </c>
      <c r="B16089" s="15" t="s">
        <v>1895</v>
      </c>
      <c r="C16089" t="str">
        <f>_xlfn.XLOOKUP($B16089, STANDARDS!$A:$A, STANDARDS!$B:$B,,0,2)</f>
        <v>Undivided Lemede Fm; Cabo Carvoeiro Fm</v>
      </c>
      <c r="D16089" t="s">
        <v>2177</v>
      </c>
      <c r="E16089" t="s">
        <v>2202</v>
      </c>
      <c r="J16089" cm="1">
        <f t="array" ref="J16089:L16089">_xlfn.XLOOKUP($C16089, AGE!$A:$A,AGE!$B:$D,,0,2)</f>
        <v>182.45</v>
      </c>
      <c r="K16089">
        <v>8.3499999999999943</v>
      </c>
      <c r="L16089" t="str">
        <v xml:space="preserve">GSA 2018 </v>
      </c>
      <c r="M16089" t="s">
        <v>2398</v>
      </c>
      <c r="P16089" t="s">
        <v>2342</v>
      </c>
      <c r="S16089">
        <v>-22.83</v>
      </c>
      <c r="T16089">
        <v>0.2</v>
      </c>
      <c r="U16089" t="s">
        <v>2311</v>
      </c>
      <c r="V16089">
        <v>1</v>
      </c>
      <c r="W16089" t="s">
        <v>2558</v>
      </c>
    </row>
    <row r="16090" spans="1:23" x14ac:dyDescent="0.3">
      <c r="A16090">
        <v>24058</v>
      </c>
      <c r="B16090" s="15" t="s">
        <v>1895</v>
      </c>
      <c r="C16090" t="str">
        <f>_xlfn.XLOOKUP($B16090, STANDARDS!$A:$A, STANDARDS!$B:$B,,0,2)</f>
        <v>Undivided Lemede Fm; Cabo Carvoeiro Fm</v>
      </c>
      <c r="D16090" t="s">
        <v>2177</v>
      </c>
      <c r="E16090" t="s">
        <v>2202</v>
      </c>
      <c r="J16090" cm="1">
        <f t="array" ref="J16090:L16090">_xlfn.XLOOKUP($C16090, AGE!$A:$A,AGE!$B:$D,,0,2)</f>
        <v>182.45</v>
      </c>
      <c r="K16090">
        <v>8.3499999999999943</v>
      </c>
      <c r="L16090" t="str">
        <v xml:space="preserve">GSA 2018 </v>
      </c>
      <c r="M16090" t="s">
        <v>2398</v>
      </c>
      <c r="P16090" t="s">
        <v>2342</v>
      </c>
      <c r="S16090">
        <v>-22.06</v>
      </c>
      <c r="T16090">
        <v>0.2</v>
      </c>
      <c r="U16090" t="s">
        <v>2311</v>
      </c>
      <c r="V16090">
        <v>1</v>
      </c>
      <c r="W16090" t="s">
        <v>2558</v>
      </c>
    </row>
    <row r="16091" spans="1:23" x14ac:dyDescent="0.3">
      <c r="A16091">
        <v>24059</v>
      </c>
      <c r="B16091" s="15" t="s">
        <v>1895</v>
      </c>
      <c r="C16091" t="str">
        <f>_xlfn.XLOOKUP($B16091, STANDARDS!$A:$A, STANDARDS!$B:$B,,0,2)</f>
        <v>Undivided Lemede Fm; Cabo Carvoeiro Fm</v>
      </c>
      <c r="D16091" t="s">
        <v>2177</v>
      </c>
      <c r="E16091" t="s">
        <v>2202</v>
      </c>
      <c r="J16091" cm="1">
        <f t="array" ref="J16091:L16091">_xlfn.XLOOKUP($C16091, AGE!$A:$A,AGE!$B:$D,,0,2)</f>
        <v>182.45</v>
      </c>
      <c r="K16091">
        <v>8.3499999999999943</v>
      </c>
      <c r="L16091" t="str">
        <v xml:space="preserve">GSA 2018 </v>
      </c>
      <c r="M16091" t="s">
        <v>2398</v>
      </c>
      <c r="P16091" t="s">
        <v>2342</v>
      </c>
      <c r="S16091">
        <v>-22.11</v>
      </c>
      <c r="T16091">
        <v>0.2</v>
      </c>
      <c r="U16091" t="s">
        <v>2311</v>
      </c>
      <c r="V16091">
        <v>1</v>
      </c>
      <c r="W16091" t="s">
        <v>2558</v>
      </c>
    </row>
    <row r="16092" spans="1:23" x14ac:dyDescent="0.3">
      <c r="A16092">
        <v>24060</v>
      </c>
      <c r="B16092" s="15" t="s">
        <v>1895</v>
      </c>
      <c r="C16092" t="str">
        <f>_xlfn.XLOOKUP($B16092, STANDARDS!$A:$A, STANDARDS!$B:$B,,0,2)</f>
        <v>Undivided Lemede Fm; Cabo Carvoeiro Fm</v>
      </c>
      <c r="D16092" t="s">
        <v>2177</v>
      </c>
      <c r="E16092" t="s">
        <v>2202</v>
      </c>
      <c r="J16092" cm="1">
        <f t="array" ref="J16092:L16092">_xlfn.XLOOKUP($C16092, AGE!$A:$A,AGE!$B:$D,,0,2)</f>
        <v>182.45</v>
      </c>
      <c r="K16092">
        <v>8.3499999999999943</v>
      </c>
      <c r="L16092" t="str">
        <v xml:space="preserve">GSA 2018 </v>
      </c>
      <c r="M16092" t="s">
        <v>2398</v>
      </c>
      <c r="P16092" t="s">
        <v>2342</v>
      </c>
      <c r="S16092">
        <v>-22.49</v>
      </c>
      <c r="T16092">
        <v>0.2</v>
      </c>
      <c r="U16092" t="s">
        <v>2311</v>
      </c>
      <c r="V16092">
        <v>1</v>
      </c>
      <c r="W16092" t="s">
        <v>2558</v>
      </c>
    </row>
    <row r="16093" spans="1:23" x14ac:dyDescent="0.3">
      <c r="A16093">
        <v>24061</v>
      </c>
      <c r="B16093" s="15" t="s">
        <v>1895</v>
      </c>
      <c r="C16093" t="str">
        <f>_xlfn.XLOOKUP($B16093, STANDARDS!$A:$A, STANDARDS!$B:$B,,0,2)</f>
        <v>Undivided Lemede Fm; Cabo Carvoeiro Fm</v>
      </c>
      <c r="D16093" t="s">
        <v>2177</v>
      </c>
      <c r="E16093" t="s">
        <v>2202</v>
      </c>
      <c r="J16093" cm="1">
        <f t="array" ref="J16093:L16093">_xlfn.XLOOKUP($C16093, AGE!$A:$A,AGE!$B:$D,,0,2)</f>
        <v>182.45</v>
      </c>
      <c r="K16093">
        <v>8.3499999999999943</v>
      </c>
      <c r="L16093" t="str">
        <v xml:space="preserve">GSA 2018 </v>
      </c>
      <c r="M16093" t="s">
        <v>2398</v>
      </c>
      <c r="P16093" t="s">
        <v>2342</v>
      </c>
      <c r="S16093">
        <v>-21.12</v>
      </c>
      <c r="T16093">
        <v>0.2</v>
      </c>
      <c r="U16093" t="s">
        <v>2311</v>
      </c>
      <c r="V16093">
        <v>1</v>
      </c>
      <c r="W16093" t="s">
        <v>2558</v>
      </c>
    </row>
    <row r="16094" spans="1:23" x14ac:dyDescent="0.3">
      <c r="A16094">
        <v>24062</v>
      </c>
      <c r="B16094" s="15" t="s">
        <v>1895</v>
      </c>
      <c r="C16094" t="str">
        <f>_xlfn.XLOOKUP($B16094, STANDARDS!$A:$A, STANDARDS!$B:$B,,0,2)</f>
        <v>Undivided Lemede Fm; Cabo Carvoeiro Fm</v>
      </c>
      <c r="D16094" t="s">
        <v>2177</v>
      </c>
      <c r="E16094" t="s">
        <v>2202</v>
      </c>
      <c r="J16094" cm="1">
        <f t="array" ref="J16094:L16094">_xlfn.XLOOKUP($C16094, AGE!$A:$A,AGE!$B:$D,,0,2)</f>
        <v>182.45</v>
      </c>
      <c r="K16094">
        <v>8.3499999999999943</v>
      </c>
      <c r="L16094" t="str">
        <v xml:space="preserve">GSA 2018 </v>
      </c>
      <c r="M16094" t="s">
        <v>2398</v>
      </c>
      <c r="P16094" t="s">
        <v>2342</v>
      </c>
      <c r="S16094">
        <v>-21.18</v>
      </c>
      <c r="T16094">
        <v>0.2</v>
      </c>
      <c r="U16094" t="s">
        <v>2311</v>
      </c>
      <c r="V16094">
        <v>1</v>
      </c>
      <c r="W16094" t="s">
        <v>2558</v>
      </c>
    </row>
    <row r="16095" spans="1:23" x14ac:dyDescent="0.3">
      <c r="A16095">
        <v>24063</v>
      </c>
      <c r="B16095" s="15" t="s">
        <v>1895</v>
      </c>
      <c r="C16095" t="str">
        <f>_xlfn.XLOOKUP($B16095, STANDARDS!$A:$A, STANDARDS!$B:$B,,0,2)</f>
        <v>Undivided Lemede Fm; Cabo Carvoeiro Fm</v>
      </c>
      <c r="D16095" t="s">
        <v>2177</v>
      </c>
      <c r="E16095" t="s">
        <v>2202</v>
      </c>
      <c r="J16095" cm="1">
        <f t="array" ref="J16095:L16095">_xlfn.XLOOKUP($C16095, AGE!$A:$A,AGE!$B:$D,,0,2)</f>
        <v>182.45</v>
      </c>
      <c r="K16095">
        <v>8.3499999999999943</v>
      </c>
      <c r="L16095" t="str">
        <v xml:space="preserve">GSA 2018 </v>
      </c>
      <c r="M16095" t="s">
        <v>2398</v>
      </c>
      <c r="P16095" t="s">
        <v>2342</v>
      </c>
      <c r="S16095">
        <v>-20.89</v>
      </c>
      <c r="T16095">
        <v>0.2</v>
      </c>
      <c r="U16095" t="s">
        <v>2311</v>
      </c>
      <c r="V16095">
        <v>1</v>
      </c>
      <c r="W16095" t="s">
        <v>2558</v>
      </c>
    </row>
    <row r="16096" spans="1:23" x14ac:dyDescent="0.3">
      <c r="A16096">
        <v>24064</v>
      </c>
      <c r="B16096" s="15" t="s">
        <v>1895</v>
      </c>
      <c r="C16096" t="str">
        <f>_xlfn.XLOOKUP($B16096, STANDARDS!$A:$A, STANDARDS!$B:$B,,0,2)</f>
        <v>Undivided Lemede Fm; Cabo Carvoeiro Fm</v>
      </c>
      <c r="D16096" t="s">
        <v>2177</v>
      </c>
      <c r="E16096" t="s">
        <v>2202</v>
      </c>
      <c r="J16096" cm="1">
        <f t="array" ref="J16096:L16096">_xlfn.XLOOKUP($C16096, AGE!$A:$A,AGE!$B:$D,,0,2)</f>
        <v>182.45</v>
      </c>
      <c r="K16096">
        <v>8.3499999999999943</v>
      </c>
      <c r="L16096" t="str">
        <v xml:space="preserve">GSA 2018 </v>
      </c>
      <c r="M16096" t="s">
        <v>2398</v>
      </c>
      <c r="P16096" t="s">
        <v>2342</v>
      </c>
      <c r="S16096">
        <v>-22.37</v>
      </c>
      <c r="T16096">
        <v>0.2</v>
      </c>
      <c r="U16096" t="s">
        <v>2311</v>
      </c>
      <c r="V16096">
        <v>1</v>
      </c>
      <c r="W16096" t="s">
        <v>2558</v>
      </c>
    </row>
    <row r="16097" spans="1:23" x14ac:dyDescent="0.3">
      <c r="A16097">
        <v>24065</v>
      </c>
      <c r="B16097" s="15" t="s">
        <v>1895</v>
      </c>
      <c r="C16097" t="str">
        <f>_xlfn.XLOOKUP($B16097, STANDARDS!$A:$A, STANDARDS!$B:$B,,0,2)</f>
        <v>Undivided Lemede Fm; Cabo Carvoeiro Fm</v>
      </c>
      <c r="D16097" t="s">
        <v>2177</v>
      </c>
      <c r="E16097" t="s">
        <v>2202</v>
      </c>
      <c r="J16097" cm="1">
        <f t="array" ref="J16097:L16097">_xlfn.XLOOKUP($C16097, AGE!$A:$A,AGE!$B:$D,,0,2)</f>
        <v>182.45</v>
      </c>
      <c r="K16097">
        <v>8.3499999999999943</v>
      </c>
      <c r="L16097" t="str">
        <v xml:space="preserve">GSA 2018 </v>
      </c>
      <c r="M16097" t="s">
        <v>2398</v>
      </c>
      <c r="P16097" t="s">
        <v>2342</v>
      </c>
      <c r="S16097">
        <v>-21.29</v>
      </c>
      <c r="T16097">
        <v>0.2</v>
      </c>
      <c r="U16097" t="s">
        <v>2311</v>
      </c>
      <c r="V16097">
        <v>1</v>
      </c>
      <c r="W16097" t="s">
        <v>2558</v>
      </c>
    </row>
    <row r="16098" spans="1:23" x14ac:dyDescent="0.3">
      <c r="A16098">
        <v>24066</v>
      </c>
      <c r="B16098" s="15" t="s">
        <v>1895</v>
      </c>
      <c r="C16098" t="str">
        <f>_xlfn.XLOOKUP($B16098, STANDARDS!$A:$A, STANDARDS!$B:$B,,0,2)</f>
        <v>Undivided Lemede Fm; Cabo Carvoeiro Fm</v>
      </c>
      <c r="D16098" t="s">
        <v>2177</v>
      </c>
      <c r="E16098" t="s">
        <v>2202</v>
      </c>
      <c r="J16098" cm="1">
        <f t="array" ref="J16098:L16098">_xlfn.XLOOKUP($C16098, AGE!$A:$A,AGE!$B:$D,,0,2)</f>
        <v>182.45</v>
      </c>
      <c r="K16098">
        <v>8.3499999999999943</v>
      </c>
      <c r="L16098" t="str">
        <v xml:space="preserve">GSA 2018 </v>
      </c>
      <c r="M16098" t="s">
        <v>2398</v>
      </c>
      <c r="P16098" t="s">
        <v>2342</v>
      </c>
      <c r="S16098">
        <v>-22.08</v>
      </c>
      <c r="T16098">
        <v>0.2</v>
      </c>
      <c r="U16098" t="s">
        <v>2311</v>
      </c>
      <c r="V16098">
        <v>1</v>
      </c>
      <c r="W16098" t="s">
        <v>2558</v>
      </c>
    </row>
    <row r="16099" spans="1:23" x14ac:dyDescent="0.3">
      <c r="A16099">
        <v>24067</v>
      </c>
      <c r="B16099" s="15" t="s">
        <v>1895</v>
      </c>
      <c r="C16099" t="str">
        <f>_xlfn.XLOOKUP($B16099, STANDARDS!$A:$A, STANDARDS!$B:$B,,0,2)</f>
        <v>Undivided Lemede Fm; Cabo Carvoeiro Fm</v>
      </c>
      <c r="D16099" t="s">
        <v>2177</v>
      </c>
      <c r="E16099" t="s">
        <v>2202</v>
      </c>
      <c r="J16099" cm="1">
        <f t="array" ref="J16099:L16099">_xlfn.XLOOKUP($C16099, AGE!$A:$A,AGE!$B:$D,,0,2)</f>
        <v>182.45</v>
      </c>
      <c r="K16099">
        <v>8.3499999999999943</v>
      </c>
      <c r="L16099" t="str">
        <v xml:space="preserve">GSA 2018 </v>
      </c>
      <c r="M16099" t="s">
        <v>2398</v>
      </c>
      <c r="P16099" t="s">
        <v>2342</v>
      </c>
      <c r="S16099">
        <v>-22.98</v>
      </c>
      <c r="T16099">
        <v>0.2</v>
      </c>
      <c r="U16099" t="s">
        <v>2311</v>
      </c>
      <c r="V16099">
        <v>1</v>
      </c>
      <c r="W16099" t="s">
        <v>2558</v>
      </c>
    </row>
    <row r="16100" spans="1:23" x14ac:dyDescent="0.3">
      <c r="A16100">
        <v>24068</v>
      </c>
      <c r="B16100" s="15" t="s">
        <v>1895</v>
      </c>
      <c r="C16100" t="str">
        <f>_xlfn.XLOOKUP($B16100, STANDARDS!$A:$A, STANDARDS!$B:$B,,0,2)</f>
        <v>Undivided Lemede Fm; Cabo Carvoeiro Fm</v>
      </c>
      <c r="D16100" t="s">
        <v>2177</v>
      </c>
      <c r="E16100" t="s">
        <v>2202</v>
      </c>
      <c r="J16100" cm="1">
        <f t="array" ref="J16100:L16100">_xlfn.XLOOKUP($C16100, AGE!$A:$A,AGE!$B:$D,,0,2)</f>
        <v>182.45</v>
      </c>
      <c r="K16100">
        <v>8.3499999999999943</v>
      </c>
      <c r="L16100" t="str">
        <v xml:space="preserve">GSA 2018 </v>
      </c>
      <c r="M16100" t="s">
        <v>2398</v>
      </c>
      <c r="P16100" t="s">
        <v>2342</v>
      </c>
      <c r="S16100">
        <v>-21.5</v>
      </c>
      <c r="T16100">
        <v>0.2</v>
      </c>
      <c r="U16100" t="s">
        <v>2311</v>
      </c>
      <c r="V16100">
        <v>1</v>
      </c>
      <c r="W16100" t="s">
        <v>2558</v>
      </c>
    </row>
    <row r="16101" spans="1:23" x14ac:dyDescent="0.3">
      <c r="A16101">
        <v>24069</v>
      </c>
      <c r="B16101" s="15" t="s">
        <v>1895</v>
      </c>
      <c r="C16101" t="str">
        <f>_xlfn.XLOOKUP($B16101, STANDARDS!$A:$A, STANDARDS!$B:$B,,0,2)</f>
        <v>Undivided Lemede Fm; Cabo Carvoeiro Fm</v>
      </c>
      <c r="D16101" t="s">
        <v>2177</v>
      </c>
      <c r="E16101" t="s">
        <v>2202</v>
      </c>
      <c r="J16101" cm="1">
        <f t="array" ref="J16101:L16101">_xlfn.XLOOKUP($C16101, AGE!$A:$A,AGE!$B:$D,,0,2)</f>
        <v>182.45</v>
      </c>
      <c r="K16101">
        <v>8.3499999999999943</v>
      </c>
      <c r="L16101" t="str">
        <v xml:space="preserve">GSA 2018 </v>
      </c>
      <c r="M16101" t="s">
        <v>2398</v>
      </c>
      <c r="P16101" t="s">
        <v>2342</v>
      </c>
      <c r="S16101">
        <v>-21.26</v>
      </c>
      <c r="T16101">
        <v>0.2</v>
      </c>
      <c r="U16101" t="s">
        <v>2311</v>
      </c>
      <c r="V16101">
        <v>1</v>
      </c>
      <c r="W16101" t="s">
        <v>2558</v>
      </c>
    </row>
    <row r="16102" spans="1:23" x14ac:dyDescent="0.3">
      <c r="A16102">
        <v>24070</v>
      </c>
      <c r="B16102" s="15" t="s">
        <v>1895</v>
      </c>
      <c r="C16102" t="str">
        <f>_xlfn.XLOOKUP($B16102, STANDARDS!$A:$A, STANDARDS!$B:$B,,0,2)</f>
        <v>Undivided Lemede Fm; Cabo Carvoeiro Fm</v>
      </c>
      <c r="D16102" t="s">
        <v>2177</v>
      </c>
      <c r="E16102" t="s">
        <v>2202</v>
      </c>
      <c r="J16102" cm="1">
        <f t="array" ref="J16102:L16102">_xlfn.XLOOKUP($C16102, AGE!$A:$A,AGE!$B:$D,,0,2)</f>
        <v>182.45</v>
      </c>
      <c r="K16102">
        <v>8.3499999999999943</v>
      </c>
      <c r="L16102" t="str">
        <v xml:space="preserve">GSA 2018 </v>
      </c>
      <c r="M16102" t="s">
        <v>2398</v>
      </c>
      <c r="P16102" t="s">
        <v>2342</v>
      </c>
      <c r="S16102">
        <v>-23.85</v>
      </c>
      <c r="T16102">
        <v>0.2</v>
      </c>
      <c r="U16102" t="s">
        <v>2311</v>
      </c>
      <c r="V16102">
        <v>1</v>
      </c>
      <c r="W16102" t="s">
        <v>2558</v>
      </c>
    </row>
    <row r="16103" spans="1:23" x14ac:dyDescent="0.3">
      <c r="A16103">
        <v>24071</v>
      </c>
      <c r="B16103" s="15" t="s">
        <v>1895</v>
      </c>
      <c r="C16103" t="str">
        <f>_xlfn.XLOOKUP($B16103, STANDARDS!$A:$A, STANDARDS!$B:$B,,0,2)</f>
        <v>Undivided Lemede Fm; Cabo Carvoeiro Fm</v>
      </c>
      <c r="D16103" t="s">
        <v>2177</v>
      </c>
      <c r="E16103" t="s">
        <v>2202</v>
      </c>
      <c r="J16103" cm="1">
        <f t="array" ref="J16103:L16103">_xlfn.XLOOKUP($C16103, AGE!$A:$A,AGE!$B:$D,,0,2)</f>
        <v>182.45</v>
      </c>
      <c r="K16103">
        <v>8.3499999999999943</v>
      </c>
      <c r="L16103" t="str">
        <v xml:space="preserve">GSA 2018 </v>
      </c>
      <c r="M16103" t="s">
        <v>2398</v>
      </c>
      <c r="P16103" t="s">
        <v>2342</v>
      </c>
      <c r="S16103">
        <v>-24.19</v>
      </c>
      <c r="T16103">
        <v>0.2</v>
      </c>
      <c r="U16103" t="s">
        <v>2311</v>
      </c>
      <c r="V16103">
        <v>1</v>
      </c>
      <c r="W16103" t="s">
        <v>2558</v>
      </c>
    </row>
    <row r="16104" spans="1:23" x14ac:dyDescent="0.3">
      <c r="A16104">
        <v>24072</v>
      </c>
      <c r="B16104" s="15" t="s">
        <v>1895</v>
      </c>
      <c r="C16104" t="str">
        <f>_xlfn.XLOOKUP($B16104, STANDARDS!$A:$A, STANDARDS!$B:$B,,0,2)</f>
        <v>Undivided Lemede Fm; Cabo Carvoeiro Fm</v>
      </c>
      <c r="D16104" t="s">
        <v>2177</v>
      </c>
      <c r="E16104" t="s">
        <v>2202</v>
      </c>
      <c r="J16104" cm="1">
        <f t="array" ref="J16104:L16104">_xlfn.XLOOKUP($C16104, AGE!$A:$A,AGE!$B:$D,,0,2)</f>
        <v>182.45</v>
      </c>
      <c r="K16104">
        <v>8.3499999999999943</v>
      </c>
      <c r="L16104" t="str">
        <v xml:space="preserve">GSA 2018 </v>
      </c>
      <c r="M16104" t="s">
        <v>2398</v>
      </c>
      <c r="P16104" t="s">
        <v>2342</v>
      </c>
      <c r="S16104">
        <v>-22.83</v>
      </c>
      <c r="T16104">
        <v>0.2</v>
      </c>
      <c r="U16104" t="s">
        <v>2311</v>
      </c>
      <c r="V16104">
        <v>1</v>
      </c>
      <c r="W16104" t="s">
        <v>2558</v>
      </c>
    </row>
    <row r="16105" spans="1:23" x14ac:dyDescent="0.3">
      <c r="A16105">
        <v>24073</v>
      </c>
      <c r="B16105" s="15" t="s">
        <v>1895</v>
      </c>
      <c r="C16105" t="str">
        <f>_xlfn.XLOOKUP($B16105, STANDARDS!$A:$A, STANDARDS!$B:$B,,0,2)</f>
        <v>Undivided Lemede Fm; Cabo Carvoeiro Fm</v>
      </c>
      <c r="D16105" t="s">
        <v>2177</v>
      </c>
      <c r="E16105" t="s">
        <v>2202</v>
      </c>
      <c r="J16105" cm="1">
        <f t="array" ref="J16105:L16105">_xlfn.XLOOKUP($C16105, AGE!$A:$A,AGE!$B:$D,,0,2)</f>
        <v>182.45</v>
      </c>
      <c r="K16105">
        <v>8.3499999999999943</v>
      </c>
      <c r="L16105" t="str">
        <v xml:space="preserve">GSA 2018 </v>
      </c>
      <c r="M16105" t="s">
        <v>2398</v>
      </c>
      <c r="P16105" t="s">
        <v>2342</v>
      </c>
      <c r="S16105">
        <v>-25.01</v>
      </c>
      <c r="T16105">
        <v>0.2</v>
      </c>
      <c r="U16105" t="s">
        <v>2311</v>
      </c>
      <c r="V16105">
        <v>1</v>
      </c>
      <c r="W16105" t="s">
        <v>2558</v>
      </c>
    </row>
    <row r="16106" spans="1:23" x14ac:dyDescent="0.3">
      <c r="A16106">
        <v>24074</v>
      </c>
      <c r="B16106" s="15" t="s">
        <v>1895</v>
      </c>
      <c r="C16106" t="str">
        <f>_xlfn.XLOOKUP($B16106, STANDARDS!$A:$A, STANDARDS!$B:$B,,0,2)</f>
        <v>Undivided Lemede Fm; Cabo Carvoeiro Fm</v>
      </c>
      <c r="D16106" t="s">
        <v>2177</v>
      </c>
      <c r="E16106" t="s">
        <v>2202</v>
      </c>
      <c r="J16106" cm="1">
        <f t="array" ref="J16106:L16106">_xlfn.XLOOKUP($C16106, AGE!$A:$A,AGE!$B:$D,,0,2)</f>
        <v>182.45</v>
      </c>
      <c r="K16106">
        <v>8.3499999999999943</v>
      </c>
      <c r="L16106" t="str">
        <v xml:space="preserve">GSA 2018 </v>
      </c>
      <c r="M16106" t="s">
        <v>2398</v>
      </c>
      <c r="P16106" t="s">
        <v>2342</v>
      </c>
      <c r="S16106">
        <v>-24.96</v>
      </c>
      <c r="T16106">
        <v>0.2</v>
      </c>
      <c r="U16106" t="s">
        <v>2311</v>
      </c>
      <c r="V16106">
        <v>1</v>
      </c>
      <c r="W16106" t="s">
        <v>2558</v>
      </c>
    </row>
    <row r="16107" spans="1:23" x14ac:dyDescent="0.3">
      <c r="A16107">
        <v>24075</v>
      </c>
      <c r="B16107" s="15" t="s">
        <v>1895</v>
      </c>
      <c r="C16107" t="str">
        <f>_xlfn.XLOOKUP($B16107, STANDARDS!$A:$A, STANDARDS!$B:$B,,0,2)</f>
        <v>Undivided Lemede Fm; Cabo Carvoeiro Fm</v>
      </c>
      <c r="D16107" t="s">
        <v>2177</v>
      </c>
      <c r="E16107" t="s">
        <v>2202</v>
      </c>
      <c r="J16107" cm="1">
        <f t="array" ref="J16107:L16107">_xlfn.XLOOKUP($C16107, AGE!$A:$A,AGE!$B:$D,,0,2)</f>
        <v>182.45</v>
      </c>
      <c r="K16107">
        <v>8.3499999999999943</v>
      </c>
      <c r="L16107" t="str">
        <v xml:space="preserve">GSA 2018 </v>
      </c>
      <c r="M16107" t="s">
        <v>2398</v>
      </c>
      <c r="P16107" t="s">
        <v>2342</v>
      </c>
      <c r="S16107">
        <v>-24.71</v>
      </c>
      <c r="T16107">
        <v>0.2</v>
      </c>
      <c r="U16107" t="s">
        <v>2311</v>
      </c>
      <c r="V16107">
        <v>1</v>
      </c>
      <c r="W16107" t="s">
        <v>2558</v>
      </c>
    </row>
    <row r="16108" spans="1:23" x14ac:dyDescent="0.3">
      <c r="A16108">
        <v>24076</v>
      </c>
      <c r="B16108" s="15" t="s">
        <v>1895</v>
      </c>
      <c r="C16108" t="str">
        <f>_xlfn.XLOOKUP($B16108, STANDARDS!$A:$A, STANDARDS!$B:$B,,0,2)</f>
        <v>Undivided Lemede Fm; Cabo Carvoeiro Fm</v>
      </c>
      <c r="D16108" t="s">
        <v>2177</v>
      </c>
      <c r="E16108" t="s">
        <v>2202</v>
      </c>
      <c r="J16108" cm="1">
        <f t="array" ref="J16108:L16108">_xlfn.XLOOKUP($C16108, AGE!$A:$A,AGE!$B:$D,,0,2)</f>
        <v>182.45</v>
      </c>
      <c r="K16108">
        <v>8.3499999999999943</v>
      </c>
      <c r="L16108" t="str">
        <v xml:space="preserve">GSA 2018 </v>
      </c>
      <c r="M16108" t="s">
        <v>2398</v>
      </c>
      <c r="P16108" t="s">
        <v>2342</v>
      </c>
      <c r="S16108">
        <v>-23.75</v>
      </c>
      <c r="T16108">
        <v>0.2</v>
      </c>
      <c r="U16108" t="s">
        <v>2311</v>
      </c>
      <c r="V16108">
        <v>1</v>
      </c>
      <c r="W16108" t="s">
        <v>2558</v>
      </c>
    </row>
    <row r="16109" spans="1:23" x14ac:dyDescent="0.3">
      <c r="A16109">
        <v>24077</v>
      </c>
      <c r="B16109" s="15" t="s">
        <v>1895</v>
      </c>
      <c r="C16109" t="str">
        <f>_xlfn.XLOOKUP($B16109, STANDARDS!$A:$A, STANDARDS!$B:$B,,0,2)</f>
        <v>Undivided Lemede Fm; Cabo Carvoeiro Fm</v>
      </c>
      <c r="D16109" t="s">
        <v>2177</v>
      </c>
      <c r="E16109" t="s">
        <v>2202</v>
      </c>
      <c r="J16109" cm="1">
        <f t="array" ref="J16109:L16109">_xlfn.XLOOKUP($C16109, AGE!$A:$A,AGE!$B:$D,,0,2)</f>
        <v>182.45</v>
      </c>
      <c r="K16109">
        <v>8.3499999999999943</v>
      </c>
      <c r="L16109" t="str">
        <v xml:space="preserve">GSA 2018 </v>
      </c>
      <c r="M16109" t="s">
        <v>2398</v>
      </c>
      <c r="P16109" t="s">
        <v>2342</v>
      </c>
      <c r="S16109">
        <v>-23.77</v>
      </c>
      <c r="T16109">
        <v>0.2</v>
      </c>
      <c r="U16109" t="s">
        <v>2311</v>
      </c>
      <c r="V16109">
        <v>1</v>
      </c>
      <c r="W16109" t="s">
        <v>2558</v>
      </c>
    </row>
    <row r="16110" spans="1:23" x14ac:dyDescent="0.3">
      <c r="A16110">
        <v>24078</v>
      </c>
      <c r="B16110" s="15" t="s">
        <v>1895</v>
      </c>
      <c r="C16110" t="str">
        <f>_xlfn.XLOOKUP($B16110, STANDARDS!$A:$A, STANDARDS!$B:$B,,0,2)</f>
        <v>Undivided Lemede Fm; Cabo Carvoeiro Fm</v>
      </c>
      <c r="D16110" t="s">
        <v>2177</v>
      </c>
      <c r="E16110" t="s">
        <v>2202</v>
      </c>
      <c r="J16110" cm="1">
        <f t="array" ref="J16110:L16110">_xlfn.XLOOKUP($C16110, AGE!$A:$A,AGE!$B:$D,,0,2)</f>
        <v>182.45</v>
      </c>
      <c r="K16110">
        <v>8.3499999999999943</v>
      </c>
      <c r="L16110" t="str">
        <v xml:space="preserve">GSA 2018 </v>
      </c>
      <c r="M16110" t="s">
        <v>2398</v>
      </c>
      <c r="P16110" t="s">
        <v>2342</v>
      </c>
      <c r="S16110">
        <v>-25.72</v>
      </c>
      <c r="T16110">
        <v>0.2</v>
      </c>
      <c r="U16110" t="s">
        <v>2311</v>
      </c>
      <c r="V16110">
        <v>1</v>
      </c>
      <c r="W16110" t="s">
        <v>2558</v>
      </c>
    </row>
    <row r="16111" spans="1:23" x14ac:dyDescent="0.3">
      <c r="A16111">
        <v>24079</v>
      </c>
      <c r="B16111" s="15" t="s">
        <v>1895</v>
      </c>
      <c r="C16111" t="str">
        <f>_xlfn.XLOOKUP($B16111, STANDARDS!$A:$A, STANDARDS!$B:$B,,0,2)</f>
        <v>Undivided Lemede Fm; Cabo Carvoeiro Fm</v>
      </c>
      <c r="D16111" t="s">
        <v>2177</v>
      </c>
      <c r="E16111" t="s">
        <v>2202</v>
      </c>
      <c r="J16111" cm="1">
        <f t="array" ref="J16111:L16111">_xlfn.XLOOKUP($C16111, AGE!$A:$A,AGE!$B:$D,,0,2)</f>
        <v>182.45</v>
      </c>
      <c r="K16111">
        <v>8.3499999999999943</v>
      </c>
      <c r="L16111" t="str">
        <v xml:space="preserve">GSA 2018 </v>
      </c>
      <c r="M16111" t="s">
        <v>2398</v>
      </c>
      <c r="P16111" t="s">
        <v>2342</v>
      </c>
      <c r="S16111">
        <v>-25.95</v>
      </c>
      <c r="T16111">
        <v>0.2</v>
      </c>
      <c r="U16111" t="s">
        <v>2311</v>
      </c>
      <c r="V16111">
        <v>1</v>
      </c>
      <c r="W16111" t="s">
        <v>2558</v>
      </c>
    </row>
    <row r="16112" spans="1:23" x14ac:dyDescent="0.3">
      <c r="A16112">
        <v>24080</v>
      </c>
      <c r="B16112" s="15" t="s">
        <v>1895</v>
      </c>
      <c r="C16112" t="str">
        <f>_xlfn.XLOOKUP($B16112, STANDARDS!$A:$A, STANDARDS!$B:$B,,0,2)</f>
        <v>Undivided Lemede Fm; Cabo Carvoeiro Fm</v>
      </c>
      <c r="D16112" t="s">
        <v>2177</v>
      </c>
      <c r="E16112" t="s">
        <v>2202</v>
      </c>
      <c r="J16112" cm="1">
        <f t="array" ref="J16112:L16112">_xlfn.XLOOKUP($C16112, AGE!$A:$A,AGE!$B:$D,,0,2)</f>
        <v>182.45</v>
      </c>
      <c r="K16112">
        <v>8.3499999999999943</v>
      </c>
      <c r="L16112" t="str">
        <v xml:space="preserve">GSA 2018 </v>
      </c>
      <c r="M16112" t="s">
        <v>2398</v>
      </c>
      <c r="P16112" t="s">
        <v>2342</v>
      </c>
      <c r="S16112">
        <v>-26.48</v>
      </c>
      <c r="T16112">
        <v>0.2</v>
      </c>
      <c r="U16112" t="s">
        <v>2311</v>
      </c>
      <c r="V16112">
        <v>1</v>
      </c>
      <c r="W16112" t="s">
        <v>2558</v>
      </c>
    </row>
    <row r="16113" spans="1:23" x14ac:dyDescent="0.3">
      <c r="A16113">
        <v>24081</v>
      </c>
      <c r="B16113" s="15" t="s">
        <v>1895</v>
      </c>
      <c r="C16113" t="str">
        <f>_xlfn.XLOOKUP($B16113, STANDARDS!$A:$A, STANDARDS!$B:$B,,0,2)</f>
        <v>Undivided Lemede Fm; Cabo Carvoeiro Fm</v>
      </c>
      <c r="D16113" t="s">
        <v>2177</v>
      </c>
      <c r="E16113" t="s">
        <v>2202</v>
      </c>
      <c r="J16113" cm="1">
        <f t="array" ref="J16113:L16113">_xlfn.XLOOKUP($C16113, AGE!$A:$A,AGE!$B:$D,,0,2)</f>
        <v>182.45</v>
      </c>
      <c r="K16113">
        <v>8.3499999999999943</v>
      </c>
      <c r="L16113" t="str">
        <v xml:space="preserve">GSA 2018 </v>
      </c>
      <c r="M16113" t="s">
        <v>2398</v>
      </c>
      <c r="P16113" t="s">
        <v>2342</v>
      </c>
      <c r="S16113">
        <v>-26.43</v>
      </c>
      <c r="T16113">
        <v>0.2</v>
      </c>
      <c r="U16113" t="s">
        <v>2311</v>
      </c>
      <c r="V16113">
        <v>1</v>
      </c>
      <c r="W16113" t="s">
        <v>2558</v>
      </c>
    </row>
    <row r="16114" spans="1:23" x14ac:dyDescent="0.3">
      <c r="A16114">
        <v>24082</v>
      </c>
      <c r="B16114" s="15" t="s">
        <v>1895</v>
      </c>
      <c r="C16114" t="str">
        <f>_xlfn.XLOOKUP($B16114, STANDARDS!$A:$A, STANDARDS!$B:$B,,0,2)</f>
        <v>Undivided Lemede Fm; Cabo Carvoeiro Fm</v>
      </c>
      <c r="D16114" t="s">
        <v>2177</v>
      </c>
      <c r="E16114" t="s">
        <v>2202</v>
      </c>
      <c r="J16114" cm="1">
        <f t="array" ref="J16114:L16114">_xlfn.XLOOKUP($C16114, AGE!$A:$A,AGE!$B:$D,,0,2)</f>
        <v>182.45</v>
      </c>
      <c r="K16114">
        <v>8.3499999999999943</v>
      </c>
      <c r="L16114" t="str">
        <v xml:space="preserve">GSA 2018 </v>
      </c>
      <c r="M16114" t="s">
        <v>2398</v>
      </c>
      <c r="P16114" t="s">
        <v>2342</v>
      </c>
      <c r="S16114">
        <v>-26.24</v>
      </c>
      <c r="T16114">
        <v>0.2</v>
      </c>
      <c r="U16114" t="s">
        <v>2311</v>
      </c>
      <c r="V16114">
        <v>1</v>
      </c>
      <c r="W16114" t="s">
        <v>2558</v>
      </c>
    </row>
    <row r="16115" spans="1:23" x14ac:dyDescent="0.3">
      <c r="A16115">
        <v>24083</v>
      </c>
      <c r="B16115" s="15" t="s">
        <v>1895</v>
      </c>
      <c r="C16115" t="str">
        <f>_xlfn.XLOOKUP($B16115, STANDARDS!$A:$A, STANDARDS!$B:$B,,0,2)</f>
        <v>Undivided Lemede Fm; Cabo Carvoeiro Fm</v>
      </c>
      <c r="D16115" t="s">
        <v>2177</v>
      </c>
      <c r="E16115" t="s">
        <v>2202</v>
      </c>
      <c r="J16115" cm="1">
        <f t="array" ref="J16115:L16115">_xlfn.XLOOKUP($C16115, AGE!$A:$A,AGE!$B:$D,,0,2)</f>
        <v>182.45</v>
      </c>
      <c r="K16115">
        <v>8.3499999999999943</v>
      </c>
      <c r="L16115" t="str">
        <v xml:space="preserve">GSA 2018 </v>
      </c>
      <c r="M16115" t="s">
        <v>2398</v>
      </c>
      <c r="P16115" t="s">
        <v>2342</v>
      </c>
      <c r="S16115">
        <v>-25.31</v>
      </c>
      <c r="T16115">
        <v>0.2</v>
      </c>
      <c r="U16115" t="s">
        <v>2311</v>
      </c>
      <c r="V16115">
        <v>1</v>
      </c>
      <c r="W16115" t="s">
        <v>2558</v>
      </c>
    </row>
    <row r="16116" spans="1:23" x14ac:dyDescent="0.3">
      <c r="A16116">
        <v>24084</v>
      </c>
      <c r="B16116" s="15" t="s">
        <v>1895</v>
      </c>
      <c r="C16116" t="str">
        <f>_xlfn.XLOOKUP($B16116, STANDARDS!$A:$A, STANDARDS!$B:$B,,0,2)</f>
        <v>Undivided Lemede Fm; Cabo Carvoeiro Fm</v>
      </c>
      <c r="D16116" t="s">
        <v>2177</v>
      </c>
      <c r="E16116" t="s">
        <v>2202</v>
      </c>
      <c r="J16116" cm="1">
        <f t="array" ref="J16116:L16116">_xlfn.XLOOKUP($C16116, AGE!$A:$A,AGE!$B:$D,,0,2)</f>
        <v>182.45</v>
      </c>
      <c r="K16116">
        <v>8.3499999999999943</v>
      </c>
      <c r="L16116" t="str">
        <v xml:space="preserve">GSA 2018 </v>
      </c>
      <c r="M16116" t="s">
        <v>2398</v>
      </c>
      <c r="P16116" t="s">
        <v>2342</v>
      </c>
      <c r="S16116">
        <v>-25.41</v>
      </c>
      <c r="T16116">
        <v>0.2</v>
      </c>
      <c r="U16116" t="s">
        <v>2311</v>
      </c>
      <c r="V16116">
        <v>1</v>
      </c>
      <c r="W16116" t="s">
        <v>2558</v>
      </c>
    </row>
    <row r="16117" spans="1:23" x14ac:dyDescent="0.3">
      <c r="A16117">
        <v>24085</v>
      </c>
      <c r="B16117" s="15" t="s">
        <v>1895</v>
      </c>
      <c r="C16117" t="str">
        <f>_xlfn.XLOOKUP($B16117, STANDARDS!$A:$A, STANDARDS!$B:$B,,0,2)</f>
        <v>Undivided Lemede Fm; Cabo Carvoeiro Fm</v>
      </c>
      <c r="D16117" t="s">
        <v>2177</v>
      </c>
      <c r="E16117" t="s">
        <v>2202</v>
      </c>
      <c r="J16117" cm="1">
        <f t="array" ref="J16117:L16117">_xlfn.XLOOKUP($C16117, AGE!$A:$A,AGE!$B:$D,,0,2)</f>
        <v>182.45</v>
      </c>
      <c r="K16117">
        <v>8.3499999999999943</v>
      </c>
      <c r="L16117" t="str">
        <v xml:space="preserve">GSA 2018 </v>
      </c>
      <c r="M16117" t="s">
        <v>2398</v>
      </c>
      <c r="P16117" t="s">
        <v>2342</v>
      </c>
      <c r="S16117">
        <v>-24.82</v>
      </c>
      <c r="T16117">
        <v>0.2</v>
      </c>
      <c r="U16117" t="s">
        <v>2311</v>
      </c>
      <c r="V16117">
        <v>1</v>
      </c>
      <c r="W16117" t="s">
        <v>2558</v>
      </c>
    </row>
    <row r="16118" spans="1:23" x14ac:dyDescent="0.3">
      <c r="A16118">
        <v>24086</v>
      </c>
      <c r="B16118" s="15" t="s">
        <v>1895</v>
      </c>
      <c r="C16118" t="str">
        <f>_xlfn.XLOOKUP($B16118, STANDARDS!$A:$A, STANDARDS!$B:$B,,0,2)</f>
        <v>Undivided Lemede Fm; Cabo Carvoeiro Fm</v>
      </c>
      <c r="D16118" t="s">
        <v>2177</v>
      </c>
      <c r="E16118" t="s">
        <v>2202</v>
      </c>
      <c r="J16118" cm="1">
        <f t="array" ref="J16118:L16118">_xlfn.XLOOKUP($C16118, AGE!$A:$A,AGE!$B:$D,,0,2)</f>
        <v>182.45</v>
      </c>
      <c r="K16118">
        <v>8.3499999999999943</v>
      </c>
      <c r="L16118" t="str">
        <v xml:space="preserve">GSA 2018 </v>
      </c>
      <c r="M16118" t="s">
        <v>2398</v>
      </c>
      <c r="P16118" t="s">
        <v>2342</v>
      </c>
      <c r="S16118">
        <v>-24.77</v>
      </c>
      <c r="T16118">
        <v>0.2</v>
      </c>
      <c r="U16118" t="s">
        <v>2311</v>
      </c>
      <c r="V16118">
        <v>1</v>
      </c>
      <c r="W16118" t="s">
        <v>2558</v>
      </c>
    </row>
    <row r="16119" spans="1:23" x14ac:dyDescent="0.3">
      <c r="A16119">
        <v>24087</v>
      </c>
      <c r="B16119" s="15" t="s">
        <v>1895</v>
      </c>
      <c r="C16119" t="str">
        <f>_xlfn.XLOOKUP($B16119, STANDARDS!$A:$A, STANDARDS!$B:$B,,0,2)</f>
        <v>Undivided Lemede Fm; Cabo Carvoeiro Fm</v>
      </c>
      <c r="D16119" t="s">
        <v>2177</v>
      </c>
      <c r="E16119" t="s">
        <v>2202</v>
      </c>
      <c r="J16119" cm="1">
        <f t="array" ref="J16119:L16119">_xlfn.XLOOKUP($C16119, AGE!$A:$A,AGE!$B:$D,,0,2)</f>
        <v>182.45</v>
      </c>
      <c r="K16119">
        <v>8.3499999999999943</v>
      </c>
      <c r="L16119" t="str">
        <v xml:space="preserve">GSA 2018 </v>
      </c>
      <c r="M16119" t="s">
        <v>2398</v>
      </c>
      <c r="P16119" t="s">
        <v>2342</v>
      </c>
      <c r="S16119">
        <v>-24.3</v>
      </c>
      <c r="T16119">
        <v>0.2</v>
      </c>
      <c r="U16119" t="s">
        <v>2311</v>
      </c>
      <c r="V16119">
        <v>1</v>
      </c>
      <c r="W16119" t="s">
        <v>2558</v>
      </c>
    </row>
    <row r="16120" spans="1:23" x14ac:dyDescent="0.3">
      <c r="A16120">
        <v>24088</v>
      </c>
      <c r="B16120" s="15" t="s">
        <v>1895</v>
      </c>
      <c r="C16120" t="str">
        <f>_xlfn.XLOOKUP($B16120, STANDARDS!$A:$A, STANDARDS!$B:$B,,0,2)</f>
        <v>Undivided Lemede Fm; Cabo Carvoeiro Fm</v>
      </c>
      <c r="D16120" t="s">
        <v>2177</v>
      </c>
      <c r="E16120" t="s">
        <v>2202</v>
      </c>
      <c r="J16120" cm="1">
        <f t="array" ref="J16120:L16120">_xlfn.XLOOKUP($C16120, AGE!$A:$A,AGE!$B:$D,,0,2)</f>
        <v>182.45</v>
      </c>
      <c r="K16120">
        <v>8.3499999999999943</v>
      </c>
      <c r="L16120" t="str">
        <v xml:space="preserve">GSA 2018 </v>
      </c>
      <c r="M16120" t="s">
        <v>2398</v>
      </c>
      <c r="P16120" t="s">
        <v>2342</v>
      </c>
      <c r="S16120">
        <v>-27.12</v>
      </c>
      <c r="T16120">
        <v>0.2</v>
      </c>
      <c r="U16120" t="s">
        <v>2311</v>
      </c>
      <c r="V16120">
        <v>1</v>
      </c>
      <c r="W16120" t="s">
        <v>2558</v>
      </c>
    </row>
    <row r="16121" spans="1:23" x14ac:dyDescent="0.3">
      <c r="A16121">
        <v>24089</v>
      </c>
      <c r="B16121" s="15" t="s">
        <v>1895</v>
      </c>
      <c r="C16121" t="str">
        <f>_xlfn.XLOOKUP($B16121, STANDARDS!$A:$A, STANDARDS!$B:$B,,0,2)</f>
        <v>Undivided Lemede Fm; Cabo Carvoeiro Fm</v>
      </c>
      <c r="D16121" t="s">
        <v>2177</v>
      </c>
      <c r="E16121" t="s">
        <v>2202</v>
      </c>
      <c r="J16121" cm="1">
        <f t="array" ref="J16121:L16121">_xlfn.XLOOKUP($C16121, AGE!$A:$A,AGE!$B:$D,,0,2)</f>
        <v>182.45</v>
      </c>
      <c r="K16121">
        <v>8.3499999999999943</v>
      </c>
      <c r="L16121" t="str">
        <v xml:space="preserve">GSA 2018 </v>
      </c>
      <c r="M16121" t="s">
        <v>2398</v>
      </c>
      <c r="P16121" t="s">
        <v>2342</v>
      </c>
      <c r="S16121">
        <v>-26.73</v>
      </c>
      <c r="T16121">
        <v>0.2</v>
      </c>
      <c r="U16121" t="s">
        <v>2311</v>
      </c>
      <c r="V16121">
        <v>1</v>
      </c>
      <c r="W16121" t="s">
        <v>2558</v>
      </c>
    </row>
    <row r="16122" spans="1:23" x14ac:dyDescent="0.3">
      <c r="A16122">
        <v>24090</v>
      </c>
      <c r="B16122" s="15" t="s">
        <v>1895</v>
      </c>
      <c r="C16122" t="str">
        <f>_xlfn.XLOOKUP($B16122, STANDARDS!$A:$A, STANDARDS!$B:$B,,0,2)</f>
        <v>Undivided Lemede Fm; Cabo Carvoeiro Fm</v>
      </c>
      <c r="D16122" t="s">
        <v>2177</v>
      </c>
      <c r="E16122" t="s">
        <v>2202</v>
      </c>
      <c r="J16122" cm="1">
        <f t="array" ref="J16122:L16122">_xlfn.XLOOKUP($C16122, AGE!$A:$A,AGE!$B:$D,,0,2)</f>
        <v>182.45</v>
      </c>
      <c r="K16122">
        <v>8.3499999999999943</v>
      </c>
      <c r="L16122" t="str">
        <v xml:space="preserve">GSA 2018 </v>
      </c>
      <c r="M16122" t="s">
        <v>2398</v>
      </c>
      <c r="P16122" t="s">
        <v>2342</v>
      </c>
      <c r="S16122">
        <v>-25.49</v>
      </c>
      <c r="T16122">
        <v>0.2</v>
      </c>
      <c r="U16122" t="s">
        <v>2311</v>
      </c>
      <c r="V16122">
        <v>1</v>
      </c>
      <c r="W16122" t="s">
        <v>2558</v>
      </c>
    </row>
    <row r="16123" spans="1:23" x14ac:dyDescent="0.3">
      <c r="A16123">
        <v>24091</v>
      </c>
      <c r="B16123" s="15" t="s">
        <v>1895</v>
      </c>
      <c r="C16123" t="str">
        <f>_xlfn.XLOOKUP($B16123, STANDARDS!$A:$A, STANDARDS!$B:$B,,0,2)</f>
        <v>Undivided Lemede Fm; Cabo Carvoeiro Fm</v>
      </c>
      <c r="D16123" t="s">
        <v>2177</v>
      </c>
      <c r="E16123" t="s">
        <v>2202</v>
      </c>
      <c r="J16123" cm="1">
        <f t="array" ref="J16123:L16123">_xlfn.XLOOKUP($C16123, AGE!$A:$A,AGE!$B:$D,,0,2)</f>
        <v>182.45</v>
      </c>
      <c r="K16123">
        <v>8.3499999999999943</v>
      </c>
      <c r="L16123" t="str">
        <v xml:space="preserve">GSA 2018 </v>
      </c>
      <c r="M16123" t="s">
        <v>2398</v>
      </c>
      <c r="P16123" t="s">
        <v>2342</v>
      </c>
      <c r="S16123">
        <v>-25.03</v>
      </c>
      <c r="T16123">
        <v>0.2</v>
      </c>
      <c r="U16123" t="s">
        <v>2311</v>
      </c>
      <c r="V16123">
        <v>1</v>
      </c>
      <c r="W16123" t="s">
        <v>2558</v>
      </c>
    </row>
    <row r="16124" spans="1:23" x14ac:dyDescent="0.3">
      <c r="A16124">
        <v>24092</v>
      </c>
      <c r="B16124" s="15" t="s">
        <v>1895</v>
      </c>
      <c r="C16124" t="str">
        <f>_xlfn.XLOOKUP($B16124, STANDARDS!$A:$A, STANDARDS!$B:$B,,0,2)</f>
        <v>Undivided Lemede Fm; Cabo Carvoeiro Fm</v>
      </c>
      <c r="D16124" t="s">
        <v>2177</v>
      </c>
      <c r="E16124" t="s">
        <v>2202</v>
      </c>
      <c r="J16124" cm="1">
        <f t="array" ref="J16124:L16124">_xlfn.XLOOKUP($C16124, AGE!$A:$A,AGE!$B:$D,,0,2)</f>
        <v>182.45</v>
      </c>
      <c r="K16124">
        <v>8.3499999999999943</v>
      </c>
      <c r="L16124" t="str">
        <v xml:space="preserve">GSA 2018 </v>
      </c>
      <c r="M16124" t="s">
        <v>2398</v>
      </c>
      <c r="P16124" t="s">
        <v>2342</v>
      </c>
      <c r="S16124">
        <v>-24.01</v>
      </c>
      <c r="T16124">
        <v>0.2</v>
      </c>
      <c r="U16124" t="s">
        <v>2311</v>
      </c>
      <c r="V16124">
        <v>1</v>
      </c>
      <c r="W16124" t="s">
        <v>2558</v>
      </c>
    </row>
    <row r="16125" spans="1:23" x14ac:dyDescent="0.3">
      <c r="A16125">
        <v>24093</v>
      </c>
      <c r="B16125" s="15" t="s">
        <v>1898</v>
      </c>
      <c r="C16125" t="str">
        <f>_xlfn.XLOOKUP($B16125, STANDARDS!$A:$A, STANDARDS!$B:$B,,0,2)</f>
        <v>Undivided Mulgrave Shale Fm; Grey Shales</v>
      </c>
      <c r="D16125" t="s">
        <v>2158</v>
      </c>
      <c r="E16125" t="s">
        <v>2203</v>
      </c>
      <c r="J16125" cm="1">
        <f t="array" ref="J16125:L16125">_xlfn.XLOOKUP($C16125, AGE!$A:$A,AGE!$B:$D,,0,2)</f>
        <v>182.45</v>
      </c>
      <c r="K16125">
        <v>8.3499999999999943</v>
      </c>
      <c r="L16125" t="str">
        <v xml:space="preserve">GSA 2018 </v>
      </c>
      <c r="M16125" t="s">
        <v>2399</v>
      </c>
      <c r="P16125" t="s">
        <v>2342</v>
      </c>
      <c r="S16125">
        <v>-25.54</v>
      </c>
      <c r="T16125">
        <v>0.2</v>
      </c>
      <c r="U16125" t="s">
        <v>2400</v>
      </c>
      <c r="V16125">
        <v>1</v>
      </c>
      <c r="W16125" t="s">
        <v>2558</v>
      </c>
    </row>
    <row r="16126" spans="1:23" x14ac:dyDescent="0.3">
      <c r="A16126">
        <v>24094</v>
      </c>
      <c r="B16126" s="15" t="s">
        <v>1898</v>
      </c>
      <c r="C16126" t="str">
        <f>_xlfn.XLOOKUP($B16126, STANDARDS!$A:$A, STANDARDS!$B:$B,,0,2)</f>
        <v>Undivided Mulgrave Shale Fm; Grey Shales</v>
      </c>
      <c r="D16126" t="s">
        <v>2158</v>
      </c>
      <c r="E16126" t="s">
        <v>2203</v>
      </c>
      <c r="J16126" cm="1">
        <f t="array" ref="J16126:L16126">_xlfn.XLOOKUP($C16126, AGE!$A:$A,AGE!$B:$D,,0,2)</f>
        <v>182.45</v>
      </c>
      <c r="K16126">
        <v>8.3499999999999943</v>
      </c>
      <c r="L16126" t="str">
        <v xml:space="preserve">GSA 2018 </v>
      </c>
      <c r="M16126" t="s">
        <v>2399</v>
      </c>
      <c r="P16126" t="s">
        <v>2342</v>
      </c>
      <c r="S16126">
        <v>-25.02</v>
      </c>
      <c r="T16126">
        <v>0.2</v>
      </c>
      <c r="U16126" t="s">
        <v>2400</v>
      </c>
      <c r="V16126">
        <v>1</v>
      </c>
      <c r="W16126" t="s">
        <v>2558</v>
      </c>
    </row>
    <row r="16127" spans="1:23" x14ac:dyDescent="0.3">
      <c r="A16127">
        <v>24095</v>
      </c>
      <c r="B16127" s="15" t="s">
        <v>1898</v>
      </c>
      <c r="C16127" t="str">
        <f>_xlfn.XLOOKUP($B16127, STANDARDS!$A:$A, STANDARDS!$B:$B,,0,2)</f>
        <v>Undivided Mulgrave Shale Fm; Grey Shales</v>
      </c>
      <c r="D16127" t="s">
        <v>2158</v>
      </c>
      <c r="E16127" t="s">
        <v>2203</v>
      </c>
      <c r="J16127" cm="1">
        <f t="array" ref="J16127:L16127">_xlfn.XLOOKUP($C16127, AGE!$A:$A,AGE!$B:$D,,0,2)</f>
        <v>182.45</v>
      </c>
      <c r="K16127">
        <v>8.3499999999999943</v>
      </c>
      <c r="L16127" t="str">
        <v xml:space="preserve">GSA 2018 </v>
      </c>
      <c r="M16127" t="s">
        <v>2399</v>
      </c>
      <c r="P16127" t="s">
        <v>2342</v>
      </c>
      <c r="S16127">
        <v>-29.19</v>
      </c>
      <c r="T16127">
        <v>0.2</v>
      </c>
      <c r="U16127" t="s">
        <v>2400</v>
      </c>
      <c r="V16127">
        <v>1</v>
      </c>
      <c r="W16127" t="s">
        <v>2558</v>
      </c>
    </row>
    <row r="16128" spans="1:23" x14ac:dyDescent="0.3">
      <c r="A16128">
        <v>24096</v>
      </c>
      <c r="B16128" s="15" t="s">
        <v>1898</v>
      </c>
      <c r="C16128" t="str">
        <f>_xlfn.XLOOKUP($B16128, STANDARDS!$A:$A, STANDARDS!$B:$B,,0,2)</f>
        <v>Undivided Mulgrave Shale Fm; Grey Shales</v>
      </c>
      <c r="D16128" t="s">
        <v>2158</v>
      </c>
      <c r="E16128" t="s">
        <v>2203</v>
      </c>
      <c r="J16128" cm="1">
        <f t="array" ref="J16128:L16128">_xlfn.XLOOKUP($C16128, AGE!$A:$A,AGE!$B:$D,,0,2)</f>
        <v>182.45</v>
      </c>
      <c r="K16128">
        <v>8.3499999999999943</v>
      </c>
      <c r="L16128" t="str">
        <v xml:space="preserve">GSA 2018 </v>
      </c>
      <c r="M16128" t="s">
        <v>2399</v>
      </c>
      <c r="P16128" t="s">
        <v>2342</v>
      </c>
      <c r="S16128">
        <v>-29.25</v>
      </c>
      <c r="T16128">
        <v>0.2</v>
      </c>
      <c r="U16128" t="s">
        <v>2400</v>
      </c>
      <c r="V16128">
        <v>1</v>
      </c>
      <c r="W16128" t="s">
        <v>2558</v>
      </c>
    </row>
    <row r="16129" spans="1:23" x14ac:dyDescent="0.3">
      <c r="A16129">
        <v>24097</v>
      </c>
      <c r="B16129" s="15" t="s">
        <v>1898</v>
      </c>
      <c r="C16129" t="str">
        <f>_xlfn.XLOOKUP($B16129, STANDARDS!$A:$A, STANDARDS!$B:$B,,0,2)</f>
        <v>Undivided Mulgrave Shale Fm; Grey Shales</v>
      </c>
      <c r="D16129" t="s">
        <v>2158</v>
      </c>
      <c r="E16129" t="s">
        <v>2203</v>
      </c>
      <c r="J16129" cm="1">
        <f t="array" ref="J16129:L16129">_xlfn.XLOOKUP($C16129, AGE!$A:$A,AGE!$B:$D,,0,2)</f>
        <v>182.45</v>
      </c>
      <c r="K16129">
        <v>8.3499999999999943</v>
      </c>
      <c r="L16129" t="str">
        <v xml:space="preserve">GSA 2018 </v>
      </c>
      <c r="M16129" t="s">
        <v>2399</v>
      </c>
      <c r="P16129" t="s">
        <v>2342</v>
      </c>
      <c r="S16129">
        <v>-28.83</v>
      </c>
      <c r="T16129">
        <v>0.2</v>
      </c>
      <c r="U16129" t="s">
        <v>2400</v>
      </c>
      <c r="V16129">
        <v>1</v>
      </c>
      <c r="W16129" t="s">
        <v>2558</v>
      </c>
    </row>
    <row r="16130" spans="1:23" x14ac:dyDescent="0.3">
      <c r="A16130">
        <v>24098</v>
      </c>
      <c r="B16130" s="15" t="s">
        <v>1898</v>
      </c>
      <c r="C16130" t="str">
        <f>_xlfn.XLOOKUP($B16130, STANDARDS!$A:$A, STANDARDS!$B:$B,,0,2)</f>
        <v>Undivided Mulgrave Shale Fm; Grey Shales</v>
      </c>
      <c r="D16130" t="s">
        <v>2158</v>
      </c>
      <c r="E16130" t="s">
        <v>2203</v>
      </c>
      <c r="J16130" cm="1">
        <f t="array" ref="J16130:L16130">_xlfn.XLOOKUP($C16130, AGE!$A:$A,AGE!$B:$D,,0,2)</f>
        <v>182.45</v>
      </c>
      <c r="K16130">
        <v>8.3499999999999943</v>
      </c>
      <c r="L16130" t="str">
        <v xml:space="preserve">GSA 2018 </v>
      </c>
      <c r="M16130" t="s">
        <v>2399</v>
      </c>
      <c r="P16130" t="s">
        <v>2342</v>
      </c>
      <c r="S16130">
        <v>-27.66</v>
      </c>
      <c r="T16130">
        <v>0.2</v>
      </c>
      <c r="U16130" t="s">
        <v>2400</v>
      </c>
      <c r="V16130">
        <v>1</v>
      </c>
      <c r="W16130" t="s">
        <v>2558</v>
      </c>
    </row>
    <row r="16131" spans="1:23" x14ac:dyDescent="0.3">
      <c r="A16131">
        <v>24099</v>
      </c>
      <c r="B16131" s="15" t="s">
        <v>1898</v>
      </c>
      <c r="C16131" t="str">
        <f>_xlfn.XLOOKUP($B16131, STANDARDS!$A:$A, STANDARDS!$B:$B,,0,2)</f>
        <v>Undivided Mulgrave Shale Fm; Grey Shales</v>
      </c>
      <c r="D16131" t="s">
        <v>2158</v>
      </c>
      <c r="E16131" t="s">
        <v>2203</v>
      </c>
      <c r="J16131" cm="1">
        <f t="array" ref="J16131:L16131">_xlfn.XLOOKUP($C16131, AGE!$A:$A,AGE!$B:$D,,0,2)</f>
        <v>182.45</v>
      </c>
      <c r="K16131">
        <v>8.3499999999999943</v>
      </c>
      <c r="L16131" t="str">
        <v xml:space="preserve">GSA 2018 </v>
      </c>
      <c r="M16131" t="s">
        <v>2399</v>
      </c>
      <c r="P16131" t="s">
        <v>2342</v>
      </c>
      <c r="S16131">
        <v>-27.88</v>
      </c>
      <c r="T16131">
        <v>0.2</v>
      </c>
      <c r="U16131" t="s">
        <v>2400</v>
      </c>
      <c r="V16131">
        <v>1</v>
      </c>
      <c r="W16131" t="s">
        <v>2558</v>
      </c>
    </row>
    <row r="16132" spans="1:23" x14ac:dyDescent="0.3">
      <c r="A16132">
        <v>24100</v>
      </c>
      <c r="B16132" s="15" t="s">
        <v>1898</v>
      </c>
      <c r="C16132" t="str">
        <f>_xlfn.XLOOKUP($B16132, STANDARDS!$A:$A, STANDARDS!$B:$B,,0,2)</f>
        <v>Undivided Mulgrave Shale Fm; Grey Shales</v>
      </c>
      <c r="D16132" t="s">
        <v>2158</v>
      </c>
      <c r="E16132" t="s">
        <v>2203</v>
      </c>
      <c r="J16132" cm="1">
        <f t="array" ref="J16132:L16132">_xlfn.XLOOKUP($C16132, AGE!$A:$A,AGE!$B:$D,,0,2)</f>
        <v>182.45</v>
      </c>
      <c r="K16132">
        <v>8.3499999999999943</v>
      </c>
      <c r="L16132" t="str">
        <v xml:space="preserve">GSA 2018 </v>
      </c>
      <c r="M16132" t="s">
        <v>2399</v>
      </c>
      <c r="P16132" t="s">
        <v>2342</v>
      </c>
      <c r="S16132">
        <v>-28.23</v>
      </c>
      <c r="T16132">
        <v>0.2</v>
      </c>
      <c r="U16132" t="s">
        <v>2400</v>
      </c>
      <c r="V16132">
        <v>1</v>
      </c>
      <c r="W16132" t="s">
        <v>2558</v>
      </c>
    </row>
    <row r="16133" spans="1:23" x14ac:dyDescent="0.3">
      <c r="A16133">
        <v>24101</v>
      </c>
      <c r="B16133" s="15" t="s">
        <v>1898</v>
      </c>
      <c r="C16133" t="str">
        <f>_xlfn.XLOOKUP($B16133, STANDARDS!$A:$A, STANDARDS!$B:$B,,0,2)</f>
        <v>Undivided Mulgrave Shale Fm; Grey Shales</v>
      </c>
      <c r="D16133" t="s">
        <v>2158</v>
      </c>
      <c r="E16133" t="s">
        <v>2203</v>
      </c>
      <c r="J16133" cm="1">
        <f t="array" ref="J16133:L16133">_xlfn.XLOOKUP($C16133, AGE!$A:$A,AGE!$B:$D,,0,2)</f>
        <v>182.45</v>
      </c>
      <c r="K16133">
        <v>8.3499999999999943</v>
      </c>
      <c r="L16133" t="str">
        <v xml:space="preserve">GSA 2018 </v>
      </c>
      <c r="M16133" t="s">
        <v>2399</v>
      </c>
      <c r="P16133" t="s">
        <v>2342</v>
      </c>
      <c r="S16133">
        <v>-29.07</v>
      </c>
      <c r="T16133">
        <v>0.2</v>
      </c>
      <c r="U16133" t="s">
        <v>2400</v>
      </c>
      <c r="V16133">
        <v>1</v>
      </c>
      <c r="W16133" t="s">
        <v>2558</v>
      </c>
    </row>
    <row r="16134" spans="1:23" x14ac:dyDescent="0.3">
      <c r="A16134">
        <v>24102</v>
      </c>
      <c r="B16134" s="15" t="s">
        <v>1898</v>
      </c>
      <c r="C16134" t="str">
        <f>_xlfn.XLOOKUP($B16134, STANDARDS!$A:$A, STANDARDS!$B:$B,,0,2)</f>
        <v>Undivided Mulgrave Shale Fm; Grey Shales</v>
      </c>
      <c r="D16134" t="s">
        <v>2158</v>
      </c>
      <c r="E16134" t="s">
        <v>2203</v>
      </c>
      <c r="J16134" cm="1">
        <f t="array" ref="J16134:L16134">_xlfn.XLOOKUP($C16134, AGE!$A:$A,AGE!$B:$D,,0,2)</f>
        <v>182.45</v>
      </c>
      <c r="K16134">
        <v>8.3499999999999943</v>
      </c>
      <c r="L16134" t="str">
        <v xml:space="preserve">GSA 2018 </v>
      </c>
      <c r="M16134" t="s">
        <v>2399</v>
      </c>
      <c r="P16134" t="s">
        <v>2342</v>
      </c>
      <c r="S16134">
        <v>-30.15</v>
      </c>
      <c r="T16134">
        <v>0.2</v>
      </c>
      <c r="U16134" t="s">
        <v>2400</v>
      </c>
      <c r="V16134">
        <v>1</v>
      </c>
      <c r="W16134" t="s">
        <v>2558</v>
      </c>
    </row>
    <row r="16135" spans="1:23" x14ac:dyDescent="0.3">
      <c r="A16135">
        <v>24103</v>
      </c>
      <c r="B16135" s="15" t="s">
        <v>1898</v>
      </c>
      <c r="C16135" t="str">
        <f>_xlfn.XLOOKUP($B16135, STANDARDS!$A:$A, STANDARDS!$B:$B,,0,2)</f>
        <v>Undivided Mulgrave Shale Fm; Grey Shales</v>
      </c>
      <c r="D16135" t="s">
        <v>2158</v>
      </c>
      <c r="E16135" t="s">
        <v>2203</v>
      </c>
      <c r="J16135" cm="1">
        <f t="array" ref="J16135:L16135">_xlfn.XLOOKUP($C16135, AGE!$A:$A,AGE!$B:$D,,0,2)</f>
        <v>182.45</v>
      </c>
      <c r="K16135">
        <v>8.3499999999999943</v>
      </c>
      <c r="L16135" t="str">
        <v xml:space="preserve">GSA 2018 </v>
      </c>
      <c r="M16135" t="s">
        <v>2399</v>
      </c>
      <c r="P16135" t="s">
        <v>2342</v>
      </c>
      <c r="S16135">
        <v>-28.38</v>
      </c>
      <c r="T16135">
        <v>0.2</v>
      </c>
      <c r="U16135" t="s">
        <v>2400</v>
      </c>
      <c r="V16135">
        <v>1</v>
      </c>
      <c r="W16135" t="s">
        <v>2558</v>
      </c>
    </row>
    <row r="16136" spans="1:23" x14ac:dyDescent="0.3">
      <c r="A16136">
        <v>24104</v>
      </c>
      <c r="B16136" s="15" t="s">
        <v>1898</v>
      </c>
      <c r="C16136" t="str">
        <f>_xlfn.XLOOKUP($B16136, STANDARDS!$A:$A, STANDARDS!$B:$B,,0,2)</f>
        <v>Undivided Mulgrave Shale Fm; Grey Shales</v>
      </c>
      <c r="D16136" t="s">
        <v>2158</v>
      </c>
      <c r="E16136" t="s">
        <v>2203</v>
      </c>
      <c r="J16136" cm="1">
        <f t="array" ref="J16136:L16136">_xlfn.XLOOKUP($C16136, AGE!$A:$A,AGE!$B:$D,,0,2)</f>
        <v>182.45</v>
      </c>
      <c r="K16136">
        <v>8.3499999999999943</v>
      </c>
      <c r="L16136" t="str">
        <v xml:space="preserve">GSA 2018 </v>
      </c>
      <c r="M16136" t="s">
        <v>2399</v>
      </c>
      <c r="P16136" t="s">
        <v>2342</v>
      </c>
      <c r="S16136">
        <v>-29.4</v>
      </c>
      <c r="T16136">
        <v>0.2</v>
      </c>
      <c r="U16136" t="s">
        <v>2400</v>
      </c>
      <c r="V16136">
        <v>1</v>
      </c>
      <c r="W16136" t="s">
        <v>2558</v>
      </c>
    </row>
    <row r="16137" spans="1:23" x14ac:dyDescent="0.3">
      <c r="A16137">
        <v>24105</v>
      </c>
      <c r="B16137" s="15" t="s">
        <v>1898</v>
      </c>
      <c r="C16137" t="str">
        <f>_xlfn.XLOOKUP($B16137, STANDARDS!$A:$A, STANDARDS!$B:$B,,0,2)</f>
        <v>Undivided Mulgrave Shale Fm; Grey Shales</v>
      </c>
      <c r="D16137" t="s">
        <v>2158</v>
      </c>
      <c r="E16137" t="s">
        <v>2203</v>
      </c>
      <c r="J16137" cm="1">
        <f t="array" ref="J16137:L16137">_xlfn.XLOOKUP($C16137, AGE!$A:$A,AGE!$B:$D,,0,2)</f>
        <v>182.45</v>
      </c>
      <c r="K16137">
        <v>8.3499999999999943</v>
      </c>
      <c r="L16137" t="str">
        <v xml:space="preserve">GSA 2018 </v>
      </c>
      <c r="M16137" t="s">
        <v>2399</v>
      </c>
      <c r="P16137" t="s">
        <v>2342</v>
      </c>
      <c r="S16137">
        <v>-30.82</v>
      </c>
      <c r="T16137">
        <v>0.2</v>
      </c>
      <c r="U16137" t="s">
        <v>2400</v>
      </c>
      <c r="V16137">
        <v>1</v>
      </c>
      <c r="W16137" t="s">
        <v>2558</v>
      </c>
    </row>
    <row r="16138" spans="1:23" x14ac:dyDescent="0.3">
      <c r="A16138">
        <v>24106</v>
      </c>
      <c r="B16138" s="15" t="s">
        <v>1898</v>
      </c>
      <c r="C16138" t="str">
        <f>_xlfn.XLOOKUP($B16138, STANDARDS!$A:$A, STANDARDS!$B:$B,,0,2)</f>
        <v>Undivided Mulgrave Shale Fm; Grey Shales</v>
      </c>
      <c r="D16138" t="s">
        <v>2158</v>
      </c>
      <c r="E16138" t="s">
        <v>2203</v>
      </c>
      <c r="J16138" cm="1">
        <f t="array" ref="J16138:L16138">_xlfn.XLOOKUP($C16138, AGE!$A:$A,AGE!$B:$D,,0,2)</f>
        <v>182.45</v>
      </c>
      <c r="K16138">
        <v>8.3499999999999943</v>
      </c>
      <c r="L16138" t="str">
        <v xml:space="preserve">GSA 2018 </v>
      </c>
      <c r="M16138" t="s">
        <v>2399</v>
      </c>
      <c r="P16138" t="s">
        <v>2342</v>
      </c>
      <c r="S16138">
        <v>-30.26</v>
      </c>
      <c r="T16138">
        <v>0.2</v>
      </c>
      <c r="U16138" t="s">
        <v>2400</v>
      </c>
      <c r="V16138">
        <v>1</v>
      </c>
      <c r="W16138" t="s">
        <v>2558</v>
      </c>
    </row>
    <row r="16139" spans="1:23" x14ac:dyDescent="0.3">
      <c r="A16139">
        <v>24107</v>
      </c>
      <c r="B16139" s="15" t="s">
        <v>1898</v>
      </c>
      <c r="C16139" t="str">
        <f>_xlfn.XLOOKUP($B16139, STANDARDS!$A:$A, STANDARDS!$B:$B,,0,2)</f>
        <v>Undivided Mulgrave Shale Fm; Grey Shales</v>
      </c>
      <c r="D16139" t="s">
        <v>2158</v>
      </c>
      <c r="E16139" t="s">
        <v>2203</v>
      </c>
      <c r="J16139" cm="1">
        <f t="array" ref="J16139:L16139">_xlfn.XLOOKUP($C16139, AGE!$A:$A,AGE!$B:$D,,0,2)</f>
        <v>182.45</v>
      </c>
      <c r="K16139">
        <v>8.3499999999999943</v>
      </c>
      <c r="L16139" t="str">
        <v xml:space="preserve">GSA 2018 </v>
      </c>
      <c r="M16139" t="s">
        <v>2399</v>
      </c>
      <c r="P16139" t="s">
        <v>2342</v>
      </c>
      <c r="S16139">
        <v>-29.88</v>
      </c>
      <c r="T16139">
        <v>0.2</v>
      </c>
      <c r="U16139" t="s">
        <v>2400</v>
      </c>
      <c r="V16139">
        <v>1</v>
      </c>
      <c r="W16139" t="s">
        <v>2558</v>
      </c>
    </row>
    <row r="16140" spans="1:23" x14ac:dyDescent="0.3">
      <c r="A16140">
        <v>24108</v>
      </c>
      <c r="B16140" s="15" t="s">
        <v>1898</v>
      </c>
      <c r="C16140" t="str">
        <f>_xlfn.XLOOKUP($B16140, STANDARDS!$A:$A, STANDARDS!$B:$B,,0,2)</f>
        <v>Undivided Mulgrave Shale Fm; Grey Shales</v>
      </c>
      <c r="D16140" t="s">
        <v>2158</v>
      </c>
      <c r="E16140" t="s">
        <v>2203</v>
      </c>
      <c r="J16140" cm="1">
        <f t="array" ref="J16140:L16140">_xlfn.XLOOKUP($C16140, AGE!$A:$A,AGE!$B:$D,,0,2)</f>
        <v>182.45</v>
      </c>
      <c r="K16140">
        <v>8.3499999999999943</v>
      </c>
      <c r="L16140" t="str">
        <v xml:space="preserve">GSA 2018 </v>
      </c>
      <c r="M16140" t="s">
        <v>2399</v>
      </c>
      <c r="P16140" t="s">
        <v>2342</v>
      </c>
      <c r="S16140">
        <v>-29.8</v>
      </c>
      <c r="T16140">
        <v>0.2</v>
      </c>
      <c r="U16140" t="s">
        <v>2400</v>
      </c>
      <c r="V16140">
        <v>1</v>
      </c>
      <c r="W16140" t="s">
        <v>2558</v>
      </c>
    </row>
    <row r="16141" spans="1:23" x14ac:dyDescent="0.3">
      <c r="A16141">
        <v>24109</v>
      </c>
      <c r="B16141" s="15" t="s">
        <v>1898</v>
      </c>
      <c r="C16141" t="str">
        <f>_xlfn.XLOOKUP($B16141, STANDARDS!$A:$A, STANDARDS!$B:$B,,0,2)</f>
        <v>Undivided Mulgrave Shale Fm; Grey Shales</v>
      </c>
      <c r="D16141" t="s">
        <v>2158</v>
      </c>
      <c r="E16141" t="s">
        <v>2203</v>
      </c>
      <c r="J16141" cm="1">
        <f t="array" ref="J16141:L16141">_xlfn.XLOOKUP($C16141, AGE!$A:$A,AGE!$B:$D,,0,2)</f>
        <v>182.45</v>
      </c>
      <c r="K16141">
        <v>8.3499999999999943</v>
      </c>
      <c r="L16141" t="str">
        <v xml:space="preserve">GSA 2018 </v>
      </c>
      <c r="M16141" t="s">
        <v>2399</v>
      </c>
      <c r="P16141" t="s">
        <v>2342</v>
      </c>
      <c r="S16141">
        <v>-26.91</v>
      </c>
      <c r="T16141">
        <v>0.2</v>
      </c>
      <c r="U16141" t="s">
        <v>2400</v>
      </c>
      <c r="V16141">
        <v>1</v>
      </c>
      <c r="W16141" t="s">
        <v>2558</v>
      </c>
    </row>
    <row r="16142" spans="1:23" x14ac:dyDescent="0.3">
      <c r="A16142">
        <v>24110</v>
      </c>
      <c r="B16142" s="15" t="s">
        <v>1898</v>
      </c>
      <c r="C16142" t="str">
        <f>_xlfn.XLOOKUP($B16142, STANDARDS!$A:$A, STANDARDS!$B:$B,,0,2)</f>
        <v>Undivided Mulgrave Shale Fm; Grey Shales</v>
      </c>
      <c r="D16142" t="s">
        <v>2158</v>
      </c>
      <c r="E16142" t="s">
        <v>2203</v>
      </c>
      <c r="J16142" cm="1">
        <f t="array" ref="J16142:L16142">_xlfn.XLOOKUP($C16142, AGE!$A:$A,AGE!$B:$D,,0,2)</f>
        <v>182.45</v>
      </c>
      <c r="K16142">
        <v>8.3499999999999943</v>
      </c>
      <c r="L16142" t="str">
        <v xml:space="preserve">GSA 2018 </v>
      </c>
      <c r="M16142" t="s">
        <v>2399</v>
      </c>
      <c r="P16142" t="s">
        <v>2342</v>
      </c>
      <c r="S16142">
        <v>-26.53</v>
      </c>
      <c r="T16142">
        <v>0.2</v>
      </c>
      <c r="U16142" t="s">
        <v>2400</v>
      </c>
      <c r="V16142">
        <v>1</v>
      </c>
      <c r="W16142" t="s">
        <v>2558</v>
      </c>
    </row>
    <row r="16143" spans="1:23" x14ac:dyDescent="0.3">
      <c r="A16143">
        <v>24111</v>
      </c>
      <c r="B16143" s="15" t="s">
        <v>1898</v>
      </c>
      <c r="C16143" t="str">
        <f>_xlfn.XLOOKUP($B16143, STANDARDS!$A:$A, STANDARDS!$B:$B,,0,2)</f>
        <v>Undivided Mulgrave Shale Fm; Grey Shales</v>
      </c>
      <c r="D16143" t="s">
        <v>2158</v>
      </c>
      <c r="E16143" t="s">
        <v>2203</v>
      </c>
      <c r="J16143" cm="1">
        <f t="array" ref="J16143:L16143">_xlfn.XLOOKUP($C16143, AGE!$A:$A,AGE!$B:$D,,0,2)</f>
        <v>182.45</v>
      </c>
      <c r="K16143">
        <v>8.3499999999999943</v>
      </c>
      <c r="L16143" t="str">
        <v xml:space="preserve">GSA 2018 </v>
      </c>
      <c r="M16143" t="s">
        <v>2399</v>
      </c>
      <c r="P16143" t="s">
        <v>2342</v>
      </c>
      <c r="S16143">
        <v>-27.99</v>
      </c>
      <c r="T16143">
        <v>0.2</v>
      </c>
      <c r="U16143" t="s">
        <v>2400</v>
      </c>
      <c r="V16143">
        <v>1</v>
      </c>
      <c r="W16143" t="s">
        <v>2558</v>
      </c>
    </row>
    <row r="16144" spans="1:23" x14ac:dyDescent="0.3">
      <c r="A16144">
        <v>24112</v>
      </c>
      <c r="B16144" s="15" t="s">
        <v>1898</v>
      </c>
      <c r="C16144" t="str">
        <f>_xlfn.XLOOKUP($B16144, STANDARDS!$A:$A, STANDARDS!$B:$B,,0,2)</f>
        <v>Undivided Mulgrave Shale Fm; Grey Shales</v>
      </c>
      <c r="D16144" t="s">
        <v>2158</v>
      </c>
      <c r="E16144" t="s">
        <v>2203</v>
      </c>
      <c r="J16144" cm="1">
        <f t="array" ref="J16144:L16144">_xlfn.XLOOKUP($C16144, AGE!$A:$A,AGE!$B:$D,,0,2)</f>
        <v>182.45</v>
      </c>
      <c r="K16144">
        <v>8.3499999999999943</v>
      </c>
      <c r="L16144" t="str">
        <v xml:space="preserve">GSA 2018 </v>
      </c>
      <c r="M16144" t="s">
        <v>2399</v>
      </c>
      <c r="P16144" t="s">
        <v>2342</v>
      </c>
      <c r="S16144">
        <v>-25.12</v>
      </c>
      <c r="T16144">
        <v>0.2</v>
      </c>
      <c r="U16144" t="s">
        <v>2400</v>
      </c>
      <c r="V16144">
        <v>1</v>
      </c>
      <c r="W16144" t="s">
        <v>2558</v>
      </c>
    </row>
    <row r="16145" spans="1:23" x14ac:dyDescent="0.3">
      <c r="A16145">
        <v>24113</v>
      </c>
      <c r="B16145" s="15" t="s">
        <v>1898</v>
      </c>
      <c r="C16145" t="str">
        <f>_xlfn.XLOOKUP($B16145, STANDARDS!$A:$A, STANDARDS!$B:$B,,0,2)</f>
        <v>Undivided Mulgrave Shale Fm; Grey Shales</v>
      </c>
      <c r="D16145" t="s">
        <v>2158</v>
      </c>
      <c r="E16145" t="s">
        <v>2203</v>
      </c>
      <c r="J16145" cm="1">
        <f t="array" ref="J16145:L16145">_xlfn.XLOOKUP($C16145, AGE!$A:$A,AGE!$B:$D,,0,2)</f>
        <v>182.45</v>
      </c>
      <c r="K16145">
        <v>8.3499999999999943</v>
      </c>
      <c r="L16145" t="str">
        <v xml:space="preserve">GSA 2018 </v>
      </c>
      <c r="M16145" t="s">
        <v>2399</v>
      </c>
      <c r="P16145" t="s">
        <v>2342</v>
      </c>
      <c r="S16145">
        <v>-24.74</v>
      </c>
      <c r="T16145">
        <v>0.2</v>
      </c>
      <c r="U16145" t="s">
        <v>2400</v>
      </c>
      <c r="V16145">
        <v>1</v>
      </c>
      <c r="W16145" t="s">
        <v>2558</v>
      </c>
    </row>
    <row r="16146" spans="1:23" x14ac:dyDescent="0.3">
      <c r="A16146">
        <v>24114</v>
      </c>
      <c r="B16146" s="15" t="s">
        <v>1898</v>
      </c>
      <c r="C16146" t="str">
        <f>_xlfn.XLOOKUP($B16146, STANDARDS!$A:$A, STANDARDS!$B:$B,,0,2)</f>
        <v>Undivided Mulgrave Shale Fm; Grey Shales</v>
      </c>
      <c r="D16146" t="s">
        <v>2158</v>
      </c>
      <c r="E16146" t="s">
        <v>2203</v>
      </c>
      <c r="J16146" cm="1">
        <f t="array" ref="J16146:L16146">_xlfn.XLOOKUP($C16146, AGE!$A:$A,AGE!$B:$D,,0,2)</f>
        <v>182.45</v>
      </c>
      <c r="K16146">
        <v>8.3499999999999943</v>
      </c>
      <c r="L16146" t="str">
        <v xml:space="preserve">GSA 2018 </v>
      </c>
      <c r="M16146" t="s">
        <v>2399</v>
      </c>
      <c r="P16146" t="s">
        <v>2342</v>
      </c>
      <c r="S16146">
        <v>-26.03</v>
      </c>
      <c r="T16146">
        <v>0.2</v>
      </c>
      <c r="U16146" t="s">
        <v>2400</v>
      </c>
      <c r="V16146">
        <v>1</v>
      </c>
      <c r="W16146" t="s">
        <v>2558</v>
      </c>
    </row>
    <row r="16147" spans="1:23" x14ac:dyDescent="0.3">
      <c r="A16147">
        <v>24115</v>
      </c>
      <c r="B16147" s="15" t="s">
        <v>1897</v>
      </c>
      <c r="C16147" t="str">
        <f>_xlfn.XLOOKUP($B16147, STANDARDS!$A:$A, STANDARDS!$B:$B,,0,2)</f>
        <v>Baga ̊Fm</v>
      </c>
      <c r="D16147" t="s">
        <v>1066</v>
      </c>
      <c r="E16147" t="s">
        <v>2204</v>
      </c>
      <c r="J16147" cm="1">
        <f t="array" ref="J16147:L16147">_xlfn.XLOOKUP($C16147, AGE!$A:$A,AGE!$B:$D,,0,2)</f>
        <v>182.45</v>
      </c>
      <c r="K16147">
        <v>8.3499999999999943</v>
      </c>
      <c r="L16147" t="str">
        <v xml:space="preserve">GSA 2018 </v>
      </c>
      <c r="M16147" t="s">
        <v>2401</v>
      </c>
      <c r="P16147" t="s">
        <v>2342</v>
      </c>
      <c r="S16147">
        <v>-21.76</v>
      </c>
      <c r="T16147">
        <v>0.2</v>
      </c>
      <c r="U16147" t="s">
        <v>2311</v>
      </c>
      <c r="V16147">
        <v>1</v>
      </c>
      <c r="W16147" t="s">
        <v>2558</v>
      </c>
    </row>
    <row r="16148" spans="1:23" x14ac:dyDescent="0.3">
      <c r="A16148">
        <v>24116</v>
      </c>
      <c r="B16148" s="15" t="s">
        <v>1897</v>
      </c>
      <c r="C16148" t="str">
        <f>_xlfn.XLOOKUP($B16148, STANDARDS!$A:$A, STANDARDS!$B:$B,,0,2)</f>
        <v>Baga ̊Fm</v>
      </c>
      <c r="D16148" t="s">
        <v>1066</v>
      </c>
      <c r="E16148" t="s">
        <v>2204</v>
      </c>
      <c r="J16148" cm="1">
        <f t="array" ref="J16148:L16148">_xlfn.XLOOKUP($C16148, AGE!$A:$A,AGE!$B:$D,,0,2)</f>
        <v>182.45</v>
      </c>
      <c r="K16148">
        <v>8.3499999999999943</v>
      </c>
      <c r="L16148" t="str">
        <v xml:space="preserve">GSA 2018 </v>
      </c>
      <c r="M16148" t="s">
        <v>2401</v>
      </c>
      <c r="P16148" t="s">
        <v>2342</v>
      </c>
      <c r="S16148">
        <v>-24.33</v>
      </c>
      <c r="T16148">
        <v>0.2</v>
      </c>
      <c r="U16148" t="s">
        <v>2311</v>
      </c>
      <c r="V16148">
        <v>1</v>
      </c>
      <c r="W16148" t="s">
        <v>2558</v>
      </c>
    </row>
    <row r="16149" spans="1:23" x14ac:dyDescent="0.3">
      <c r="A16149">
        <v>24117</v>
      </c>
      <c r="B16149" s="15" t="s">
        <v>1897</v>
      </c>
      <c r="C16149" t="str">
        <f>_xlfn.XLOOKUP($B16149, STANDARDS!$A:$A, STANDARDS!$B:$B,,0,2)</f>
        <v>Baga ̊Fm</v>
      </c>
      <c r="D16149" t="s">
        <v>1066</v>
      </c>
      <c r="E16149" t="s">
        <v>2204</v>
      </c>
      <c r="J16149" cm="1">
        <f t="array" ref="J16149:L16149">_xlfn.XLOOKUP($C16149, AGE!$A:$A,AGE!$B:$D,,0,2)</f>
        <v>182.45</v>
      </c>
      <c r="K16149">
        <v>8.3499999999999943</v>
      </c>
      <c r="L16149" t="str">
        <v xml:space="preserve">GSA 2018 </v>
      </c>
      <c r="M16149" t="s">
        <v>2401</v>
      </c>
      <c r="P16149" t="s">
        <v>2342</v>
      </c>
      <c r="S16149">
        <v>-23.79</v>
      </c>
      <c r="T16149">
        <v>0.2</v>
      </c>
      <c r="U16149" t="s">
        <v>2311</v>
      </c>
      <c r="V16149">
        <v>1</v>
      </c>
      <c r="W16149" t="s">
        <v>2558</v>
      </c>
    </row>
    <row r="16150" spans="1:23" x14ac:dyDescent="0.3">
      <c r="A16150">
        <v>24118</v>
      </c>
      <c r="B16150" s="15" t="s">
        <v>1897</v>
      </c>
      <c r="C16150" t="str">
        <f>_xlfn.XLOOKUP($B16150, STANDARDS!$A:$A, STANDARDS!$B:$B,,0,2)</f>
        <v>Baga ̊Fm</v>
      </c>
      <c r="D16150" t="s">
        <v>1066</v>
      </c>
      <c r="E16150" t="s">
        <v>2204</v>
      </c>
      <c r="J16150" cm="1">
        <f t="array" ref="J16150:L16150">_xlfn.XLOOKUP($C16150, AGE!$A:$A,AGE!$B:$D,,0,2)</f>
        <v>182.45</v>
      </c>
      <c r="K16150">
        <v>8.3499999999999943</v>
      </c>
      <c r="L16150" t="str">
        <v xml:space="preserve">GSA 2018 </v>
      </c>
      <c r="M16150" t="s">
        <v>2401</v>
      </c>
      <c r="P16150" t="s">
        <v>2342</v>
      </c>
      <c r="S16150">
        <v>-24.22</v>
      </c>
      <c r="T16150">
        <v>0.2</v>
      </c>
      <c r="U16150" t="s">
        <v>2311</v>
      </c>
      <c r="V16150">
        <v>1</v>
      </c>
      <c r="W16150" t="s">
        <v>2558</v>
      </c>
    </row>
    <row r="16151" spans="1:23" x14ac:dyDescent="0.3">
      <c r="A16151">
        <v>24119</v>
      </c>
      <c r="B16151" s="15" t="s">
        <v>1897</v>
      </c>
      <c r="C16151" t="str">
        <f>_xlfn.XLOOKUP($B16151, STANDARDS!$A:$A, STANDARDS!$B:$B,,0,2)</f>
        <v>Baga ̊Fm</v>
      </c>
      <c r="D16151" t="s">
        <v>1066</v>
      </c>
      <c r="E16151" t="s">
        <v>2204</v>
      </c>
      <c r="J16151" cm="1">
        <f t="array" ref="J16151:L16151">_xlfn.XLOOKUP($C16151, AGE!$A:$A,AGE!$B:$D,,0,2)</f>
        <v>182.45</v>
      </c>
      <c r="K16151">
        <v>8.3499999999999943</v>
      </c>
      <c r="L16151" t="str">
        <v xml:space="preserve">GSA 2018 </v>
      </c>
      <c r="M16151" t="s">
        <v>2401</v>
      </c>
      <c r="P16151" t="s">
        <v>2342</v>
      </c>
      <c r="S16151">
        <v>-23.06</v>
      </c>
      <c r="T16151">
        <v>0.2</v>
      </c>
      <c r="U16151" t="s">
        <v>2311</v>
      </c>
      <c r="V16151">
        <v>1</v>
      </c>
      <c r="W16151" t="s">
        <v>2558</v>
      </c>
    </row>
    <row r="16152" spans="1:23" x14ac:dyDescent="0.3">
      <c r="A16152">
        <v>24120</v>
      </c>
      <c r="B16152" s="15" t="s">
        <v>1897</v>
      </c>
      <c r="C16152" t="str">
        <f>_xlfn.XLOOKUP($B16152, STANDARDS!$A:$A, STANDARDS!$B:$B,,0,2)</f>
        <v>Baga ̊Fm</v>
      </c>
      <c r="D16152" t="s">
        <v>1066</v>
      </c>
      <c r="E16152" t="s">
        <v>2204</v>
      </c>
      <c r="J16152" cm="1">
        <f t="array" ref="J16152:L16152">_xlfn.XLOOKUP($C16152, AGE!$A:$A,AGE!$B:$D,,0,2)</f>
        <v>182.45</v>
      </c>
      <c r="K16152">
        <v>8.3499999999999943</v>
      </c>
      <c r="L16152" t="str">
        <v xml:space="preserve">GSA 2018 </v>
      </c>
      <c r="M16152" t="s">
        <v>2401</v>
      </c>
      <c r="P16152" t="s">
        <v>2342</v>
      </c>
      <c r="S16152">
        <v>-21.75</v>
      </c>
      <c r="T16152">
        <v>0.2</v>
      </c>
      <c r="U16152" t="s">
        <v>2311</v>
      </c>
      <c r="V16152">
        <v>1</v>
      </c>
      <c r="W16152" t="s">
        <v>2558</v>
      </c>
    </row>
    <row r="16153" spans="1:23" x14ac:dyDescent="0.3">
      <c r="A16153">
        <v>24121</v>
      </c>
      <c r="B16153" s="15" t="s">
        <v>1897</v>
      </c>
      <c r="C16153" t="str">
        <f>_xlfn.XLOOKUP($B16153, STANDARDS!$A:$A, STANDARDS!$B:$B,,0,2)</f>
        <v>Baga ̊Fm</v>
      </c>
      <c r="D16153" t="s">
        <v>1066</v>
      </c>
      <c r="E16153" t="s">
        <v>2204</v>
      </c>
      <c r="J16153" cm="1">
        <f t="array" ref="J16153:L16153">_xlfn.XLOOKUP($C16153, AGE!$A:$A,AGE!$B:$D,,0,2)</f>
        <v>182.45</v>
      </c>
      <c r="K16153">
        <v>8.3499999999999943</v>
      </c>
      <c r="L16153" t="str">
        <v xml:space="preserve">GSA 2018 </v>
      </c>
      <c r="M16153" t="s">
        <v>2401</v>
      </c>
      <c r="P16153" t="s">
        <v>2342</v>
      </c>
      <c r="S16153">
        <v>-24.97</v>
      </c>
      <c r="T16153">
        <v>0.2</v>
      </c>
      <c r="U16153" t="s">
        <v>2311</v>
      </c>
      <c r="V16153">
        <v>1</v>
      </c>
      <c r="W16153" t="s">
        <v>2558</v>
      </c>
    </row>
    <row r="16154" spans="1:23" x14ac:dyDescent="0.3">
      <c r="A16154">
        <v>24122</v>
      </c>
      <c r="B16154" s="15" t="s">
        <v>1897</v>
      </c>
      <c r="C16154" t="str">
        <f>_xlfn.XLOOKUP($B16154, STANDARDS!$A:$A, STANDARDS!$B:$B,,0,2)</f>
        <v>Baga ̊Fm</v>
      </c>
      <c r="D16154" t="s">
        <v>1066</v>
      </c>
      <c r="E16154" t="s">
        <v>2204</v>
      </c>
      <c r="J16154" cm="1">
        <f t="array" ref="J16154:L16154">_xlfn.XLOOKUP($C16154, AGE!$A:$A,AGE!$B:$D,,0,2)</f>
        <v>182.45</v>
      </c>
      <c r="K16154">
        <v>8.3499999999999943</v>
      </c>
      <c r="L16154" t="str">
        <v xml:space="preserve">GSA 2018 </v>
      </c>
      <c r="M16154" t="s">
        <v>2401</v>
      </c>
      <c r="P16154" t="s">
        <v>2342</v>
      </c>
      <c r="S16154">
        <v>-24.9</v>
      </c>
      <c r="T16154">
        <v>0.2</v>
      </c>
      <c r="U16154" t="s">
        <v>2311</v>
      </c>
      <c r="V16154">
        <v>1</v>
      </c>
      <c r="W16154" t="s">
        <v>2558</v>
      </c>
    </row>
    <row r="16155" spans="1:23" x14ac:dyDescent="0.3">
      <c r="A16155">
        <v>24123</v>
      </c>
      <c r="B16155" s="15" t="s">
        <v>1897</v>
      </c>
      <c r="C16155" t="str">
        <f>_xlfn.XLOOKUP($B16155, STANDARDS!$A:$A, STANDARDS!$B:$B,,0,2)</f>
        <v>Baga ̊Fm</v>
      </c>
      <c r="D16155" t="s">
        <v>1066</v>
      </c>
      <c r="E16155" t="s">
        <v>2204</v>
      </c>
      <c r="J16155" cm="1">
        <f t="array" ref="J16155:L16155">_xlfn.XLOOKUP($C16155, AGE!$A:$A,AGE!$B:$D,,0,2)</f>
        <v>182.45</v>
      </c>
      <c r="K16155">
        <v>8.3499999999999943</v>
      </c>
      <c r="L16155" t="str">
        <v xml:space="preserve">GSA 2018 </v>
      </c>
      <c r="M16155" t="s">
        <v>2401</v>
      </c>
      <c r="P16155" t="s">
        <v>2342</v>
      </c>
      <c r="S16155">
        <v>-22.78</v>
      </c>
      <c r="T16155">
        <v>0.2</v>
      </c>
      <c r="U16155" t="s">
        <v>2311</v>
      </c>
      <c r="V16155">
        <v>1</v>
      </c>
      <c r="W16155" t="s">
        <v>2558</v>
      </c>
    </row>
    <row r="16156" spans="1:23" x14ac:dyDescent="0.3">
      <c r="A16156">
        <v>24124</v>
      </c>
      <c r="B16156" s="15" t="s">
        <v>1897</v>
      </c>
      <c r="C16156" t="str">
        <f>_xlfn.XLOOKUP($B16156, STANDARDS!$A:$A, STANDARDS!$B:$B,,0,2)</f>
        <v>Baga ̊Fm</v>
      </c>
      <c r="D16156" t="s">
        <v>1066</v>
      </c>
      <c r="E16156" t="s">
        <v>2204</v>
      </c>
      <c r="J16156" cm="1">
        <f t="array" ref="J16156:L16156">_xlfn.XLOOKUP($C16156, AGE!$A:$A,AGE!$B:$D,,0,2)</f>
        <v>182.45</v>
      </c>
      <c r="K16156">
        <v>8.3499999999999943</v>
      </c>
      <c r="L16156" t="str">
        <v xml:space="preserve">GSA 2018 </v>
      </c>
      <c r="M16156" t="s">
        <v>2401</v>
      </c>
      <c r="P16156" t="s">
        <v>2342</v>
      </c>
      <c r="S16156">
        <v>-24.36</v>
      </c>
      <c r="T16156">
        <v>0.2</v>
      </c>
      <c r="U16156" t="s">
        <v>2311</v>
      </c>
      <c r="V16156">
        <v>1</v>
      </c>
      <c r="W16156" t="s">
        <v>2558</v>
      </c>
    </row>
    <row r="16157" spans="1:23" x14ac:dyDescent="0.3">
      <c r="A16157">
        <v>24125</v>
      </c>
      <c r="B16157" s="15" t="s">
        <v>1897</v>
      </c>
      <c r="C16157" t="str">
        <f>_xlfn.XLOOKUP($B16157, STANDARDS!$A:$A, STANDARDS!$B:$B,,0,2)</f>
        <v>Baga ̊Fm</v>
      </c>
      <c r="D16157" t="s">
        <v>1066</v>
      </c>
      <c r="E16157" t="s">
        <v>2204</v>
      </c>
      <c r="J16157" cm="1">
        <f t="array" ref="J16157:L16157">_xlfn.XLOOKUP($C16157, AGE!$A:$A,AGE!$B:$D,,0,2)</f>
        <v>182.45</v>
      </c>
      <c r="K16157">
        <v>8.3499999999999943</v>
      </c>
      <c r="L16157" t="str">
        <v xml:space="preserve">GSA 2018 </v>
      </c>
      <c r="M16157" t="s">
        <v>2401</v>
      </c>
      <c r="P16157" t="s">
        <v>2342</v>
      </c>
      <c r="S16157">
        <v>-22.04</v>
      </c>
      <c r="T16157">
        <v>0.2</v>
      </c>
      <c r="U16157" t="s">
        <v>2311</v>
      </c>
      <c r="V16157">
        <v>1</v>
      </c>
      <c r="W16157" t="s">
        <v>2558</v>
      </c>
    </row>
    <row r="16158" spans="1:23" x14ac:dyDescent="0.3">
      <c r="A16158">
        <v>24126</v>
      </c>
      <c r="B16158" s="15" t="s">
        <v>1897</v>
      </c>
      <c r="C16158" t="str">
        <f>_xlfn.XLOOKUP($B16158, STANDARDS!$A:$A, STANDARDS!$B:$B,,0,2)</f>
        <v>Baga ̊Fm</v>
      </c>
      <c r="D16158" t="s">
        <v>1066</v>
      </c>
      <c r="E16158" t="s">
        <v>2204</v>
      </c>
      <c r="J16158" cm="1">
        <f t="array" ref="J16158:L16158">_xlfn.XLOOKUP($C16158, AGE!$A:$A,AGE!$B:$D,,0,2)</f>
        <v>182.45</v>
      </c>
      <c r="K16158">
        <v>8.3499999999999943</v>
      </c>
      <c r="L16158" t="str">
        <v xml:space="preserve">GSA 2018 </v>
      </c>
      <c r="M16158" t="s">
        <v>2401</v>
      </c>
      <c r="P16158" t="s">
        <v>2342</v>
      </c>
      <c r="S16158">
        <v>-20.91</v>
      </c>
      <c r="T16158">
        <v>0.2</v>
      </c>
      <c r="U16158" t="s">
        <v>2311</v>
      </c>
      <c r="V16158">
        <v>1</v>
      </c>
      <c r="W16158" t="s">
        <v>2558</v>
      </c>
    </row>
    <row r="16159" spans="1:23" x14ac:dyDescent="0.3">
      <c r="A16159">
        <v>24127</v>
      </c>
      <c r="B16159" s="15" t="s">
        <v>1897</v>
      </c>
      <c r="C16159" t="str">
        <f>_xlfn.XLOOKUP($B16159, STANDARDS!$A:$A, STANDARDS!$B:$B,,0,2)</f>
        <v>Baga ̊Fm</v>
      </c>
      <c r="D16159" t="s">
        <v>1066</v>
      </c>
      <c r="E16159" t="s">
        <v>2204</v>
      </c>
      <c r="J16159" cm="1">
        <f t="array" ref="J16159:L16159">_xlfn.XLOOKUP($C16159, AGE!$A:$A,AGE!$B:$D,,0,2)</f>
        <v>182.45</v>
      </c>
      <c r="K16159">
        <v>8.3499999999999943</v>
      </c>
      <c r="L16159" t="str">
        <v xml:space="preserve">GSA 2018 </v>
      </c>
      <c r="M16159" t="s">
        <v>2401</v>
      </c>
      <c r="P16159" t="s">
        <v>2342</v>
      </c>
      <c r="S16159">
        <v>-22.08</v>
      </c>
      <c r="T16159">
        <v>0.2</v>
      </c>
      <c r="U16159" t="s">
        <v>2311</v>
      </c>
      <c r="V16159">
        <v>1</v>
      </c>
      <c r="W16159" t="s">
        <v>2558</v>
      </c>
    </row>
    <row r="16160" spans="1:23" x14ac:dyDescent="0.3">
      <c r="A16160">
        <v>24128</v>
      </c>
      <c r="B16160" s="15" t="s">
        <v>1897</v>
      </c>
      <c r="C16160" t="str">
        <f>_xlfn.XLOOKUP($B16160, STANDARDS!$A:$A, STANDARDS!$B:$B,,0,2)</f>
        <v>Baga ̊Fm</v>
      </c>
      <c r="D16160" t="s">
        <v>1066</v>
      </c>
      <c r="E16160" t="s">
        <v>2204</v>
      </c>
      <c r="J16160" cm="1">
        <f t="array" ref="J16160:L16160">_xlfn.XLOOKUP($C16160, AGE!$A:$A,AGE!$B:$D,,0,2)</f>
        <v>182.45</v>
      </c>
      <c r="K16160">
        <v>8.3499999999999943</v>
      </c>
      <c r="L16160" t="str">
        <v xml:space="preserve">GSA 2018 </v>
      </c>
      <c r="M16160" t="s">
        <v>2401</v>
      </c>
      <c r="P16160" t="s">
        <v>2342</v>
      </c>
      <c r="S16160">
        <v>-20.74</v>
      </c>
      <c r="T16160">
        <v>0.2</v>
      </c>
      <c r="U16160" t="s">
        <v>2311</v>
      </c>
      <c r="V16160">
        <v>1</v>
      </c>
      <c r="W16160" t="s">
        <v>2558</v>
      </c>
    </row>
    <row r="16161" spans="1:23" x14ac:dyDescent="0.3">
      <c r="A16161">
        <v>24129</v>
      </c>
      <c r="B16161" s="15" t="s">
        <v>1897</v>
      </c>
      <c r="C16161" t="str">
        <f>_xlfn.XLOOKUP($B16161, STANDARDS!$A:$A, STANDARDS!$B:$B,,0,2)</f>
        <v>Baga ̊Fm</v>
      </c>
      <c r="D16161" t="s">
        <v>1066</v>
      </c>
      <c r="E16161" t="s">
        <v>2204</v>
      </c>
      <c r="J16161" cm="1">
        <f t="array" ref="J16161:L16161">_xlfn.XLOOKUP($C16161, AGE!$A:$A,AGE!$B:$D,,0,2)</f>
        <v>182.45</v>
      </c>
      <c r="K16161">
        <v>8.3499999999999943</v>
      </c>
      <c r="L16161" t="str">
        <v xml:space="preserve">GSA 2018 </v>
      </c>
      <c r="M16161" t="s">
        <v>2401</v>
      </c>
      <c r="P16161" t="s">
        <v>2342</v>
      </c>
      <c r="S16161">
        <v>-22.35</v>
      </c>
      <c r="T16161">
        <v>0.2</v>
      </c>
      <c r="U16161" t="s">
        <v>2311</v>
      </c>
      <c r="V16161">
        <v>1</v>
      </c>
      <c r="W16161" t="s">
        <v>2558</v>
      </c>
    </row>
    <row r="16162" spans="1:23" x14ac:dyDescent="0.3">
      <c r="A16162">
        <v>24130</v>
      </c>
      <c r="B16162" s="15" t="s">
        <v>1897</v>
      </c>
      <c r="C16162" t="str">
        <f>_xlfn.XLOOKUP($B16162, STANDARDS!$A:$A, STANDARDS!$B:$B,,0,2)</f>
        <v>Baga ̊Fm</v>
      </c>
      <c r="D16162" t="s">
        <v>1066</v>
      </c>
      <c r="E16162" t="s">
        <v>2204</v>
      </c>
      <c r="J16162" cm="1">
        <f t="array" ref="J16162:L16162">_xlfn.XLOOKUP($C16162, AGE!$A:$A,AGE!$B:$D,,0,2)</f>
        <v>182.45</v>
      </c>
      <c r="K16162">
        <v>8.3499999999999943</v>
      </c>
      <c r="L16162" t="str">
        <v xml:space="preserve">GSA 2018 </v>
      </c>
      <c r="M16162" t="s">
        <v>2401</v>
      </c>
      <c r="P16162" t="s">
        <v>2342</v>
      </c>
      <c r="S16162">
        <v>-22.87</v>
      </c>
      <c r="T16162">
        <v>0.2</v>
      </c>
      <c r="U16162" t="s">
        <v>2311</v>
      </c>
      <c r="V16162">
        <v>1</v>
      </c>
      <c r="W16162" t="s">
        <v>2558</v>
      </c>
    </row>
    <row r="16163" spans="1:23" x14ac:dyDescent="0.3">
      <c r="A16163">
        <v>24131</v>
      </c>
      <c r="B16163" s="15" t="s">
        <v>1897</v>
      </c>
      <c r="C16163" t="str">
        <f>_xlfn.XLOOKUP($B16163, STANDARDS!$A:$A, STANDARDS!$B:$B,,0,2)</f>
        <v>Baga ̊Fm</v>
      </c>
      <c r="D16163" t="s">
        <v>1066</v>
      </c>
      <c r="E16163" t="s">
        <v>2204</v>
      </c>
      <c r="J16163" cm="1">
        <f t="array" ref="J16163:L16163">_xlfn.XLOOKUP($C16163, AGE!$A:$A,AGE!$B:$D,,0,2)</f>
        <v>182.45</v>
      </c>
      <c r="K16163">
        <v>8.3499999999999943</v>
      </c>
      <c r="L16163" t="str">
        <v xml:space="preserve">GSA 2018 </v>
      </c>
      <c r="M16163" t="s">
        <v>2401</v>
      </c>
      <c r="P16163" t="s">
        <v>2342</v>
      </c>
      <c r="S16163">
        <v>-21.78</v>
      </c>
      <c r="T16163">
        <v>0.2</v>
      </c>
      <c r="U16163" t="s">
        <v>2311</v>
      </c>
      <c r="V16163">
        <v>1</v>
      </c>
      <c r="W16163" t="s">
        <v>2558</v>
      </c>
    </row>
    <row r="16164" spans="1:23" x14ac:dyDescent="0.3">
      <c r="A16164">
        <v>24132</v>
      </c>
      <c r="B16164" s="15" t="s">
        <v>1897</v>
      </c>
      <c r="C16164" t="str">
        <f>_xlfn.XLOOKUP($B16164, STANDARDS!$A:$A, STANDARDS!$B:$B,,0,2)</f>
        <v>Baga ̊Fm</v>
      </c>
      <c r="D16164" t="s">
        <v>1066</v>
      </c>
      <c r="E16164" t="s">
        <v>2204</v>
      </c>
      <c r="J16164" cm="1">
        <f t="array" ref="J16164:L16164">_xlfn.XLOOKUP($C16164, AGE!$A:$A,AGE!$B:$D,,0,2)</f>
        <v>182.45</v>
      </c>
      <c r="K16164">
        <v>8.3499999999999943</v>
      </c>
      <c r="L16164" t="str">
        <v xml:space="preserve">GSA 2018 </v>
      </c>
      <c r="M16164" t="s">
        <v>2401</v>
      </c>
      <c r="P16164" t="s">
        <v>2342</v>
      </c>
      <c r="S16164">
        <v>-22.17</v>
      </c>
      <c r="T16164">
        <v>0.2</v>
      </c>
      <c r="U16164" t="s">
        <v>2311</v>
      </c>
      <c r="V16164">
        <v>1</v>
      </c>
      <c r="W16164" t="s">
        <v>2558</v>
      </c>
    </row>
    <row r="16165" spans="1:23" x14ac:dyDescent="0.3">
      <c r="A16165">
        <v>24133</v>
      </c>
      <c r="B16165" s="15" t="s">
        <v>1897</v>
      </c>
      <c r="C16165" t="str">
        <f>_xlfn.XLOOKUP($B16165, STANDARDS!$A:$A, STANDARDS!$B:$B,,0,2)</f>
        <v>Baga ̊Fm</v>
      </c>
      <c r="D16165" t="s">
        <v>1066</v>
      </c>
      <c r="E16165" t="s">
        <v>2204</v>
      </c>
      <c r="J16165" cm="1">
        <f t="array" ref="J16165:L16165">_xlfn.XLOOKUP($C16165, AGE!$A:$A,AGE!$B:$D,,0,2)</f>
        <v>182.45</v>
      </c>
      <c r="K16165">
        <v>8.3499999999999943</v>
      </c>
      <c r="L16165" t="str">
        <v xml:space="preserve">GSA 2018 </v>
      </c>
      <c r="M16165" t="s">
        <v>2401</v>
      </c>
      <c r="P16165" t="s">
        <v>2342</v>
      </c>
      <c r="S16165">
        <v>-20.93</v>
      </c>
      <c r="T16165">
        <v>0.2</v>
      </c>
      <c r="U16165" t="s">
        <v>2311</v>
      </c>
      <c r="V16165">
        <v>1</v>
      </c>
      <c r="W16165" t="s">
        <v>2558</v>
      </c>
    </row>
    <row r="16166" spans="1:23" x14ac:dyDescent="0.3">
      <c r="A16166">
        <v>24134</v>
      </c>
      <c r="B16166" s="15" t="s">
        <v>1897</v>
      </c>
      <c r="C16166" t="str">
        <f>_xlfn.XLOOKUP($B16166, STANDARDS!$A:$A, STANDARDS!$B:$B,,0,2)</f>
        <v>Baga ̊Fm</v>
      </c>
      <c r="D16166" t="s">
        <v>1066</v>
      </c>
      <c r="E16166" t="s">
        <v>2204</v>
      </c>
      <c r="J16166" cm="1">
        <f t="array" ref="J16166:L16166">_xlfn.XLOOKUP($C16166, AGE!$A:$A,AGE!$B:$D,,0,2)</f>
        <v>182.45</v>
      </c>
      <c r="K16166">
        <v>8.3499999999999943</v>
      </c>
      <c r="L16166" t="str">
        <v xml:space="preserve">GSA 2018 </v>
      </c>
      <c r="M16166" t="s">
        <v>2401</v>
      </c>
      <c r="P16166" t="s">
        <v>2342</v>
      </c>
      <c r="S16166">
        <v>-21.4</v>
      </c>
      <c r="T16166">
        <v>0.2</v>
      </c>
      <c r="U16166" t="s">
        <v>2311</v>
      </c>
      <c r="V16166">
        <v>1</v>
      </c>
      <c r="W16166" t="s">
        <v>2558</v>
      </c>
    </row>
    <row r="16167" spans="1:23" x14ac:dyDescent="0.3">
      <c r="A16167">
        <v>24135</v>
      </c>
      <c r="B16167" s="15" t="s">
        <v>1897</v>
      </c>
      <c r="C16167" t="str">
        <f>_xlfn.XLOOKUP($B16167, STANDARDS!$A:$A, STANDARDS!$B:$B,,0,2)</f>
        <v>Baga ̊Fm</v>
      </c>
      <c r="D16167" t="s">
        <v>1066</v>
      </c>
      <c r="E16167" t="s">
        <v>2204</v>
      </c>
      <c r="J16167" cm="1">
        <f t="array" ref="J16167:L16167">_xlfn.XLOOKUP($C16167, AGE!$A:$A,AGE!$B:$D,,0,2)</f>
        <v>182.45</v>
      </c>
      <c r="K16167">
        <v>8.3499999999999943</v>
      </c>
      <c r="L16167" t="str">
        <v xml:space="preserve">GSA 2018 </v>
      </c>
      <c r="M16167" t="s">
        <v>2401</v>
      </c>
      <c r="P16167" t="s">
        <v>2342</v>
      </c>
      <c r="S16167">
        <v>-21.52</v>
      </c>
      <c r="T16167">
        <v>0.2</v>
      </c>
      <c r="U16167" t="s">
        <v>2311</v>
      </c>
      <c r="V16167">
        <v>1</v>
      </c>
      <c r="W16167" t="s">
        <v>2558</v>
      </c>
    </row>
    <row r="16168" spans="1:23" x14ac:dyDescent="0.3">
      <c r="A16168">
        <v>24136</v>
      </c>
      <c r="B16168" s="15" t="s">
        <v>1897</v>
      </c>
      <c r="C16168" t="str">
        <f>_xlfn.XLOOKUP($B16168, STANDARDS!$A:$A, STANDARDS!$B:$B,,0,2)</f>
        <v>Baga ̊Fm</v>
      </c>
      <c r="D16168" t="s">
        <v>1066</v>
      </c>
      <c r="E16168" t="s">
        <v>2204</v>
      </c>
      <c r="J16168" cm="1">
        <f t="array" ref="J16168:L16168">_xlfn.XLOOKUP($C16168, AGE!$A:$A,AGE!$B:$D,,0,2)</f>
        <v>182.45</v>
      </c>
      <c r="K16168">
        <v>8.3499999999999943</v>
      </c>
      <c r="L16168" t="str">
        <v xml:space="preserve">GSA 2018 </v>
      </c>
      <c r="M16168" t="s">
        <v>2401</v>
      </c>
      <c r="P16168" t="s">
        <v>2342</v>
      </c>
      <c r="S16168">
        <v>-20.75</v>
      </c>
      <c r="T16168">
        <v>0.2</v>
      </c>
      <c r="U16168" t="s">
        <v>2311</v>
      </c>
      <c r="V16168">
        <v>1</v>
      </c>
      <c r="W16168" t="s">
        <v>2558</v>
      </c>
    </row>
    <row r="16169" spans="1:23" x14ac:dyDescent="0.3">
      <c r="A16169">
        <v>24137</v>
      </c>
      <c r="B16169" s="15" t="s">
        <v>1897</v>
      </c>
      <c r="C16169" t="str">
        <f>_xlfn.XLOOKUP($B16169, STANDARDS!$A:$A, STANDARDS!$B:$B,,0,2)</f>
        <v>Baga ̊Fm</v>
      </c>
      <c r="D16169" t="s">
        <v>1066</v>
      </c>
      <c r="E16169" t="s">
        <v>2204</v>
      </c>
      <c r="J16169" cm="1">
        <f t="array" ref="J16169:L16169">_xlfn.XLOOKUP($C16169, AGE!$A:$A,AGE!$B:$D,,0,2)</f>
        <v>182.45</v>
      </c>
      <c r="K16169">
        <v>8.3499999999999943</v>
      </c>
      <c r="L16169" t="str">
        <v xml:space="preserve">GSA 2018 </v>
      </c>
      <c r="M16169" t="s">
        <v>2401</v>
      </c>
      <c r="P16169" t="s">
        <v>2342</v>
      </c>
      <c r="S16169">
        <v>-21.41</v>
      </c>
      <c r="T16169">
        <v>0.2</v>
      </c>
      <c r="U16169" t="s">
        <v>2311</v>
      </c>
      <c r="V16169">
        <v>1</v>
      </c>
      <c r="W16169" t="s">
        <v>2558</v>
      </c>
    </row>
    <row r="16170" spans="1:23" x14ac:dyDescent="0.3">
      <c r="A16170">
        <v>24138</v>
      </c>
      <c r="B16170" s="15" t="s">
        <v>1897</v>
      </c>
      <c r="C16170" t="str">
        <f>_xlfn.XLOOKUP($B16170, STANDARDS!$A:$A, STANDARDS!$B:$B,,0,2)</f>
        <v>Baga ̊Fm</v>
      </c>
      <c r="D16170" t="s">
        <v>1066</v>
      </c>
      <c r="E16170" t="s">
        <v>2204</v>
      </c>
      <c r="J16170" cm="1">
        <f t="array" ref="J16170:L16170">_xlfn.XLOOKUP($C16170, AGE!$A:$A,AGE!$B:$D,,0,2)</f>
        <v>182.45</v>
      </c>
      <c r="K16170">
        <v>8.3499999999999943</v>
      </c>
      <c r="L16170" t="str">
        <v xml:space="preserve">GSA 2018 </v>
      </c>
      <c r="M16170" t="s">
        <v>2401</v>
      </c>
      <c r="P16170" t="s">
        <v>2342</v>
      </c>
      <c r="S16170">
        <v>-21.47</v>
      </c>
      <c r="T16170">
        <v>0.2</v>
      </c>
      <c r="U16170" t="s">
        <v>2311</v>
      </c>
      <c r="V16170">
        <v>1</v>
      </c>
      <c r="W16170" t="s">
        <v>2558</v>
      </c>
    </row>
    <row r="16171" spans="1:23" x14ac:dyDescent="0.3">
      <c r="A16171">
        <v>24139</v>
      </c>
      <c r="B16171" s="15" t="s">
        <v>1897</v>
      </c>
      <c r="C16171" t="str">
        <f>_xlfn.XLOOKUP($B16171, STANDARDS!$A:$A, STANDARDS!$B:$B,,0,2)</f>
        <v>Baga ̊Fm</v>
      </c>
      <c r="D16171" t="s">
        <v>1066</v>
      </c>
      <c r="E16171" t="s">
        <v>2204</v>
      </c>
      <c r="J16171" cm="1">
        <f t="array" ref="J16171:L16171">_xlfn.XLOOKUP($C16171, AGE!$A:$A,AGE!$B:$D,,0,2)</f>
        <v>182.45</v>
      </c>
      <c r="K16171">
        <v>8.3499999999999943</v>
      </c>
      <c r="L16171" t="str">
        <v xml:space="preserve">GSA 2018 </v>
      </c>
      <c r="M16171" t="s">
        <v>2401</v>
      </c>
      <c r="P16171" t="s">
        <v>2342</v>
      </c>
      <c r="S16171">
        <v>-21.63</v>
      </c>
      <c r="T16171">
        <v>0.2</v>
      </c>
      <c r="U16171" t="s">
        <v>2311</v>
      </c>
      <c r="V16171">
        <v>1</v>
      </c>
      <c r="W16171" t="s">
        <v>2558</v>
      </c>
    </row>
    <row r="16172" spans="1:23" x14ac:dyDescent="0.3">
      <c r="A16172">
        <v>24140</v>
      </c>
      <c r="B16172" s="15" t="s">
        <v>1897</v>
      </c>
      <c r="C16172" t="str">
        <f>_xlfn.XLOOKUP($B16172, STANDARDS!$A:$A, STANDARDS!$B:$B,,0,2)</f>
        <v>Baga ̊Fm</v>
      </c>
      <c r="D16172" t="s">
        <v>1066</v>
      </c>
      <c r="E16172" t="s">
        <v>2204</v>
      </c>
      <c r="J16172" cm="1">
        <f t="array" ref="J16172:L16172">_xlfn.XLOOKUP($C16172, AGE!$A:$A,AGE!$B:$D,,0,2)</f>
        <v>182.45</v>
      </c>
      <c r="K16172">
        <v>8.3499999999999943</v>
      </c>
      <c r="L16172" t="str">
        <v xml:space="preserve">GSA 2018 </v>
      </c>
      <c r="M16172" t="s">
        <v>2401</v>
      </c>
      <c r="P16172" t="s">
        <v>2342</v>
      </c>
      <c r="S16172">
        <v>-22.26</v>
      </c>
      <c r="T16172">
        <v>0.2</v>
      </c>
      <c r="U16172" t="s">
        <v>2311</v>
      </c>
      <c r="V16172">
        <v>1</v>
      </c>
      <c r="W16172" t="s">
        <v>2558</v>
      </c>
    </row>
    <row r="16173" spans="1:23" x14ac:dyDescent="0.3">
      <c r="A16173">
        <v>24141</v>
      </c>
      <c r="B16173" s="15" t="s">
        <v>1897</v>
      </c>
      <c r="C16173" t="str">
        <f>_xlfn.XLOOKUP($B16173, STANDARDS!$A:$A, STANDARDS!$B:$B,,0,2)</f>
        <v>Baga ̊Fm</v>
      </c>
      <c r="D16173" t="s">
        <v>1066</v>
      </c>
      <c r="E16173" t="s">
        <v>2204</v>
      </c>
      <c r="J16173" cm="1">
        <f t="array" ref="J16173:L16173">_xlfn.XLOOKUP($C16173, AGE!$A:$A,AGE!$B:$D,,0,2)</f>
        <v>182.45</v>
      </c>
      <c r="K16173">
        <v>8.3499999999999943</v>
      </c>
      <c r="L16173" t="str">
        <v xml:space="preserve">GSA 2018 </v>
      </c>
      <c r="M16173" t="s">
        <v>2401</v>
      </c>
      <c r="P16173" t="s">
        <v>2342</v>
      </c>
      <c r="S16173">
        <v>-21.63</v>
      </c>
      <c r="T16173">
        <v>0.2</v>
      </c>
      <c r="U16173" t="s">
        <v>2311</v>
      </c>
      <c r="V16173">
        <v>1</v>
      </c>
      <c r="W16173" t="s">
        <v>2558</v>
      </c>
    </row>
    <row r="16174" spans="1:23" x14ac:dyDescent="0.3">
      <c r="A16174">
        <v>24142</v>
      </c>
      <c r="B16174" s="15" t="s">
        <v>1897</v>
      </c>
      <c r="C16174" t="str">
        <f>_xlfn.XLOOKUP($B16174, STANDARDS!$A:$A, STANDARDS!$B:$B,,0,2)</f>
        <v>Baga ̊Fm</v>
      </c>
      <c r="D16174" t="s">
        <v>1066</v>
      </c>
      <c r="E16174" t="s">
        <v>2204</v>
      </c>
      <c r="J16174" cm="1">
        <f t="array" ref="J16174:L16174">_xlfn.XLOOKUP($C16174, AGE!$A:$A,AGE!$B:$D,,0,2)</f>
        <v>182.45</v>
      </c>
      <c r="K16174">
        <v>8.3499999999999943</v>
      </c>
      <c r="L16174" t="str">
        <v xml:space="preserve">GSA 2018 </v>
      </c>
      <c r="M16174" t="s">
        <v>2401</v>
      </c>
      <c r="P16174" t="s">
        <v>2342</v>
      </c>
      <c r="S16174">
        <v>-21.43</v>
      </c>
      <c r="T16174">
        <v>0.2</v>
      </c>
      <c r="U16174" t="s">
        <v>2311</v>
      </c>
      <c r="V16174">
        <v>1</v>
      </c>
      <c r="W16174" t="s">
        <v>2558</v>
      </c>
    </row>
    <row r="16175" spans="1:23" x14ac:dyDescent="0.3">
      <c r="A16175">
        <v>24143</v>
      </c>
      <c r="B16175" s="15" t="s">
        <v>1897</v>
      </c>
      <c r="C16175" t="str">
        <f>_xlfn.XLOOKUP($B16175, STANDARDS!$A:$A, STANDARDS!$B:$B,,0,2)</f>
        <v>Baga ̊Fm</v>
      </c>
      <c r="D16175" t="s">
        <v>1066</v>
      </c>
      <c r="E16175" t="s">
        <v>2204</v>
      </c>
      <c r="J16175" cm="1">
        <f t="array" ref="J16175:L16175">_xlfn.XLOOKUP($C16175, AGE!$A:$A,AGE!$B:$D,,0,2)</f>
        <v>182.45</v>
      </c>
      <c r="K16175">
        <v>8.3499999999999943</v>
      </c>
      <c r="L16175" t="str">
        <v xml:space="preserve">GSA 2018 </v>
      </c>
      <c r="M16175" t="s">
        <v>2401</v>
      </c>
      <c r="P16175" t="s">
        <v>2342</v>
      </c>
      <c r="S16175">
        <v>-21.92</v>
      </c>
      <c r="T16175">
        <v>0.2</v>
      </c>
      <c r="U16175" t="s">
        <v>2311</v>
      </c>
      <c r="V16175">
        <v>1</v>
      </c>
      <c r="W16175" t="s">
        <v>2558</v>
      </c>
    </row>
    <row r="16176" spans="1:23" x14ac:dyDescent="0.3">
      <c r="A16176">
        <v>24144</v>
      </c>
      <c r="B16176" s="15" t="s">
        <v>1897</v>
      </c>
      <c r="C16176" t="str">
        <f>_xlfn.XLOOKUP($B16176, STANDARDS!$A:$A, STANDARDS!$B:$B,,0,2)</f>
        <v>Baga ̊Fm</v>
      </c>
      <c r="D16176" t="s">
        <v>1066</v>
      </c>
      <c r="E16176" t="s">
        <v>2204</v>
      </c>
      <c r="J16176" cm="1">
        <f t="array" ref="J16176:L16176">_xlfn.XLOOKUP($C16176, AGE!$A:$A,AGE!$B:$D,,0,2)</f>
        <v>182.45</v>
      </c>
      <c r="K16176">
        <v>8.3499999999999943</v>
      </c>
      <c r="L16176" t="str">
        <v xml:space="preserve">GSA 2018 </v>
      </c>
      <c r="M16176" t="s">
        <v>2401</v>
      </c>
      <c r="P16176" t="s">
        <v>2342</v>
      </c>
      <c r="S16176">
        <v>-21.43</v>
      </c>
      <c r="T16176">
        <v>0.2</v>
      </c>
      <c r="U16176" t="s">
        <v>2311</v>
      </c>
      <c r="V16176">
        <v>1</v>
      </c>
      <c r="W16176" t="s">
        <v>2558</v>
      </c>
    </row>
    <row r="16177" spans="1:23" x14ac:dyDescent="0.3">
      <c r="A16177">
        <v>24145</v>
      </c>
      <c r="B16177" s="15" t="s">
        <v>1897</v>
      </c>
      <c r="C16177" t="str">
        <f>_xlfn.XLOOKUP($B16177, STANDARDS!$A:$A, STANDARDS!$B:$B,,0,2)</f>
        <v>Baga ̊Fm</v>
      </c>
      <c r="D16177" t="s">
        <v>1066</v>
      </c>
      <c r="E16177" t="s">
        <v>2204</v>
      </c>
      <c r="J16177" cm="1">
        <f t="array" ref="J16177:L16177">_xlfn.XLOOKUP($C16177, AGE!$A:$A,AGE!$B:$D,,0,2)</f>
        <v>182.45</v>
      </c>
      <c r="K16177">
        <v>8.3499999999999943</v>
      </c>
      <c r="L16177" t="str">
        <v xml:space="preserve">GSA 2018 </v>
      </c>
      <c r="M16177" t="s">
        <v>2401</v>
      </c>
      <c r="P16177" t="s">
        <v>2342</v>
      </c>
      <c r="S16177">
        <v>-21.75</v>
      </c>
      <c r="T16177">
        <v>0.2</v>
      </c>
      <c r="U16177" t="s">
        <v>2311</v>
      </c>
      <c r="V16177">
        <v>1</v>
      </c>
      <c r="W16177" t="s">
        <v>2558</v>
      </c>
    </row>
    <row r="16178" spans="1:23" x14ac:dyDescent="0.3">
      <c r="A16178">
        <v>24146</v>
      </c>
      <c r="B16178" s="15" t="s">
        <v>1897</v>
      </c>
      <c r="C16178" t="str">
        <f>_xlfn.XLOOKUP($B16178, STANDARDS!$A:$A, STANDARDS!$B:$B,,0,2)</f>
        <v>Baga ̊Fm</v>
      </c>
      <c r="D16178" t="s">
        <v>1066</v>
      </c>
      <c r="E16178" t="s">
        <v>2204</v>
      </c>
      <c r="J16178" cm="1">
        <f t="array" ref="J16178:L16178">_xlfn.XLOOKUP($C16178, AGE!$A:$A,AGE!$B:$D,,0,2)</f>
        <v>182.45</v>
      </c>
      <c r="K16178">
        <v>8.3499999999999943</v>
      </c>
      <c r="L16178" t="str">
        <v xml:space="preserve">GSA 2018 </v>
      </c>
      <c r="M16178" t="s">
        <v>2401</v>
      </c>
      <c r="P16178" t="s">
        <v>2342</v>
      </c>
      <c r="S16178">
        <v>-21.44</v>
      </c>
      <c r="T16178">
        <v>0.2</v>
      </c>
      <c r="U16178" t="s">
        <v>2311</v>
      </c>
      <c r="V16178">
        <v>1</v>
      </c>
      <c r="W16178" t="s">
        <v>2558</v>
      </c>
    </row>
    <row r="16179" spans="1:23" x14ac:dyDescent="0.3">
      <c r="A16179">
        <v>24147</v>
      </c>
      <c r="B16179" s="15" t="s">
        <v>1897</v>
      </c>
      <c r="C16179" t="str">
        <f>_xlfn.XLOOKUP($B16179, STANDARDS!$A:$A, STANDARDS!$B:$B,,0,2)</f>
        <v>Baga ̊Fm</v>
      </c>
      <c r="D16179" t="s">
        <v>1066</v>
      </c>
      <c r="E16179" t="s">
        <v>2204</v>
      </c>
      <c r="J16179" cm="1">
        <f t="array" ref="J16179:L16179">_xlfn.XLOOKUP($C16179, AGE!$A:$A,AGE!$B:$D,,0,2)</f>
        <v>182.45</v>
      </c>
      <c r="K16179">
        <v>8.3499999999999943</v>
      </c>
      <c r="L16179" t="str">
        <v xml:space="preserve">GSA 2018 </v>
      </c>
      <c r="M16179" t="s">
        <v>2401</v>
      </c>
      <c r="P16179" t="s">
        <v>2342</v>
      </c>
      <c r="S16179">
        <v>-22.46</v>
      </c>
      <c r="T16179">
        <v>0.2</v>
      </c>
      <c r="U16179" t="s">
        <v>2311</v>
      </c>
      <c r="V16179">
        <v>1</v>
      </c>
      <c r="W16179" t="s">
        <v>2558</v>
      </c>
    </row>
    <row r="16180" spans="1:23" x14ac:dyDescent="0.3">
      <c r="A16180">
        <v>24148</v>
      </c>
      <c r="B16180" s="15" t="s">
        <v>1897</v>
      </c>
      <c r="C16180" t="str">
        <f>_xlfn.XLOOKUP($B16180, STANDARDS!$A:$A, STANDARDS!$B:$B,,0,2)</f>
        <v>Baga ̊Fm</v>
      </c>
      <c r="D16180" t="s">
        <v>1066</v>
      </c>
      <c r="E16180" t="s">
        <v>2204</v>
      </c>
      <c r="J16180" cm="1">
        <f t="array" ref="J16180:L16180">_xlfn.XLOOKUP($C16180, AGE!$A:$A,AGE!$B:$D,,0,2)</f>
        <v>182.45</v>
      </c>
      <c r="K16180">
        <v>8.3499999999999943</v>
      </c>
      <c r="L16180" t="str">
        <v xml:space="preserve">GSA 2018 </v>
      </c>
      <c r="M16180" t="s">
        <v>2401</v>
      </c>
      <c r="P16180" t="s">
        <v>2342</v>
      </c>
      <c r="S16180">
        <v>-22.85</v>
      </c>
      <c r="T16180">
        <v>0.2</v>
      </c>
      <c r="U16180" t="s">
        <v>2311</v>
      </c>
      <c r="V16180">
        <v>1</v>
      </c>
      <c r="W16180" t="s">
        <v>2558</v>
      </c>
    </row>
    <row r="16181" spans="1:23" x14ac:dyDescent="0.3">
      <c r="A16181">
        <v>24149</v>
      </c>
      <c r="B16181" s="15" t="s">
        <v>1897</v>
      </c>
      <c r="C16181" t="str">
        <f>_xlfn.XLOOKUP($B16181, STANDARDS!$A:$A, STANDARDS!$B:$B,,0,2)</f>
        <v>Baga ̊Fm</v>
      </c>
      <c r="D16181" t="s">
        <v>1066</v>
      </c>
      <c r="E16181" t="s">
        <v>2204</v>
      </c>
      <c r="J16181" cm="1">
        <f t="array" ref="J16181:L16181">_xlfn.XLOOKUP($C16181, AGE!$A:$A,AGE!$B:$D,,0,2)</f>
        <v>182.45</v>
      </c>
      <c r="K16181">
        <v>8.3499999999999943</v>
      </c>
      <c r="L16181" t="str">
        <v xml:space="preserve">GSA 2018 </v>
      </c>
      <c r="M16181" t="s">
        <v>2401</v>
      </c>
      <c r="P16181" t="s">
        <v>2342</v>
      </c>
      <c r="S16181">
        <v>-23.61</v>
      </c>
      <c r="T16181">
        <v>0.2</v>
      </c>
      <c r="U16181" t="s">
        <v>2311</v>
      </c>
      <c r="V16181">
        <v>1</v>
      </c>
      <c r="W16181" t="s">
        <v>2558</v>
      </c>
    </row>
    <row r="16182" spans="1:23" x14ac:dyDescent="0.3">
      <c r="A16182">
        <v>24150</v>
      </c>
      <c r="B16182" s="15" t="s">
        <v>1897</v>
      </c>
      <c r="C16182" t="str">
        <f>_xlfn.XLOOKUP($B16182, STANDARDS!$A:$A, STANDARDS!$B:$B,,0,2)</f>
        <v>Baga ̊Fm</v>
      </c>
      <c r="D16182" t="s">
        <v>1066</v>
      </c>
      <c r="E16182" t="s">
        <v>2204</v>
      </c>
      <c r="J16182" cm="1">
        <f t="array" ref="J16182:L16182">_xlfn.XLOOKUP($C16182, AGE!$A:$A,AGE!$B:$D,,0,2)</f>
        <v>182.45</v>
      </c>
      <c r="K16182">
        <v>8.3499999999999943</v>
      </c>
      <c r="L16182" t="str">
        <v xml:space="preserve">GSA 2018 </v>
      </c>
      <c r="M16182" t="s">
        <v>2401</v>
      </c>
      <c r="P16182" t="s">
        <v>2342</v>
      </c>
      <c r="S16182">
        <v>-21.86</v>
      </c>
      <c r="T16182">
        <v>0.2</v>
      </c>
      <c r="U16182" t="s">
        <v>2311</v>
      </c>
      <c r="V16182">
        <v>1</v>
      </c>
      <c r="W16182" t="s">
        <v>2558</v>
      </c>
    </row>
    <row r="16183" spans="1:23" x14ac:dyDescent="0.3">
      <c r="A16183">
        <v>24151</v>
      </c>
      <c r="B16183" s="15" t="s">
        <v>1897</v>
      </c>
      <c r="C16183" t="str">
        <f>_xlfn.XLOOKUP($B16183, STANDARDS!$A:$A, STANDARDS!$B:$B,,0,2)</f>
        <v>Baga ̊Fm</v>
      </c>
      <c r="D16183" t="s">
        <v>1066</v>
      </c>
      <c r="E16183" t="s">
        <v>2204</v>
      </c>
      <c r="J16183" cm="1">
        <f t="array" ref="J16183:L16183">_xlfn.XLOOKUP($C16183, AGE!$A:$A,AGE!$B:$D,,0,2)</f>
        <v>182.45</v>
      </c>
      <c r="K16183">
        <v>8.3499999999999943</v>
      </c>
      <c r="L16183" t="str">
        <v xml:space="preserve">GSA 2018 </v>
      </c>
      <c r="M16183" t="s">
        <v>2401</v>
      </c>
      <c r="P16183" t="s">
        <v>2342</v>
      </c>
      <c r="S16183">
        <v>-22.43</v>
      </c>
      <c r="T16183">
        <v>0.2</v>
      </c>
      <c r="U16183" t="s">
        <v>2311</v>
      </c>
      <c r="V16183">
        <v>1</v>
      </c>
      <c r="W16183" t="s">
        <v>2558</v>
      </c>
    </row>
    <row r="16184" spans="1:23" x14ac:dyDescent="0.3">
      <c r="A16184">
        <v>24152</v>
      </c>
      <c r="B16184" s="15" t="s">
        <v>1897</v>
      </c>
      <c r="C16184" t="str">
        <f>_xlfn.XLOOKUP($B16184, STANDARDS!$A:$A, STANDARDS!$B:$B,,0,2)</f>
        <v>Baga ̊Fm</v>
      </c>
      <c r="D16184" t="s">
        <v>1066</v>
      </c>
      <c r="E16184" t="s">
        <v>2204</v>
      </c>
      <c r="J16184" cm="1">
        <f t="array" ref="J16184:L16184">_xlfn.XLOOKUP($C16184, AGE!$A:$A,AGE!$B:$D,,0,2)</f>
        <v>182.45</v>
      </c>
      <c r="K16184">
        <v>8.3499999999999943</v>
      </c>
      <c r="L16184" t="str">
        <v xml:space="preserve">GSA 2018 </v>
      </c>
      <c r="M16184" t="s">
        <v>2401</v>
      </c>
      <c r="P16184" t="s">
        <v>2342</v>
      </c>
      <c r="S16184">
        <v>-21.87</v>
      </c>
      <c r="T16184">
        <v>0.2</v>
      </c>
      <c r="U16184" t="s">
        <v>2311</v>
      </c>
      <c r="V16184">
        <v>1</v>
      </c>
      <c r="W16184" t="s">
        <v>2558</v>
      </c>
    </row>
    <row r="16185" spans="1:23" x14ac:dyDescent="0.3">
      <c r="A16185">
        <v>24153</v>
      </c>
      <c r="B16185" s="15" t="s">
        <v>1897</v>
      </c>
      <c r="C16185" t="str">
        <f>_xlfn.XLOOKUP($B16185, STANDARDS!$A:$A, STANDARDS!$B:$B,,0,2)</f>
        <v>Baga ̊Fm</v>
      </c>
      <c r="D16185" t="s">
        <v>1066</v>
      </c>
      <c r="E16185" t="s">
        <v>2204</v>
      </c>
      <c r="J16185" cm="1">
        <f t="array" ref="J16185:L16185">_xlfn.XLOOKUP($C16185, AGE!$A:$A,AGE!$B:$D,,0,2)</f>
        <v>182.45</v>
      </c>
      <c r="K16185">
        <v>8.3499999999999943</v>
      </c>
      <c r="L16185" t="str">
        <v xml:space="preserve">GSA 2018 </v>
      </c>
      <c r="M16185" t="s">
        <v>2401</v>
      </c>
      <c r="P16185" t="s">
        <v>2342</v>
      </c>
      <c r="S16185">
        <v>-22.3</v>
      </c>
      <c r="T16185">
        <v>0.2</v>
      </c>
      <c r="U16185" t="s">
        <v>2311</v>
      </c>
      <c r="V16185">
        <v>1</v>
      </c>
      <c r="W16185" t="s">
        <v>2558</v>
      </c>
    </row>
    <row r="16186" spans="1:23" x14ac:dyDescent="0.3">
      <c r="A16186">
        <v>24154</v>
      </c>
      <c r="B16186" s="15" t="s">
        <v>1897</v>
      </c>
      <c r="C16186" t="str">
        <f>_xlfn.XLOOKUP($B16186, STANDARDS!$A:$A, STANDARDS!$B:$B,,0,2)</f>
        <v>Baga ̊Fm</v>
      </c>
      <c r="D16186" t="s">
        <v>1066</v>
      </c>
      <c r="E16186" t="s">
        <v>2204</v>
      </c>
      <c r="J16186" cm="1">
        <f t="array" ref="J16186:L16186">_xlfn.XLOOKUP($C16186, AGE!$A:$A,AGE!$B:$D,,0,2)</f>
        <v>182.45</v>
      </c>
      <c r="K16186">
        <v>8.3499999999999943</v>
      </c>
      <c r="L16186" t="str">
        <v xml:space="preserve">GSA 2018 </v>
      </c>
      <c r="M16186" t="s">
        <v>2401</v>
      </c>
      <c r="P16186" t="s">
        <v>2342</v>
      </c>
      <c r="S16186">
        <v>-22.4</v>
      </c>
      <c r="T16186">
        <v>0.2</v>
      </c>
      <c r="U16186" t="s">
        <v>2311</v>
      </c>
      <c r="V16186">
        <v>1</v>
      </c>
      <c r="W16186" t="s">
        <v>2558</v>
      </c>
    </row>
    <row r="16187" spans="1:23" x14ac:dyDescent="0.3">
      <c r="A16187">
        <v>24155</v>
      </c>
      <c r="B16187" s="15" t="s">
        <v>1897</v>
      </c>
      <c r="C16187" t="str">
        <f>_xlfn.XLOOKUP($B16187, STANDARDS!$A:$A, STANDARDS!$B:$B,,0,2)</f>
        <v>Baga ̊Fm</v>
      </c>
      <c r="D16187" t="s">
        <v>1066</v>
      </c>
      <c r="E16187" t="s">
        <v>2204</v>
      </c>
      <c r="J16187" cm="1">
        <f t="array" ref="J16187:L16187">_xlfn.XLOOKUP($C16187, AGE!$A:$A,AGE!$B:$D,,0,2)</f>
        <v>182.45</v>
      </c>
      <c r="K16187">
        <v>8.3499999999999943</v>
      </c>
      <c r="L16187" t="str">
        <v xml:space="preserve">GSA 2018 </v>
      </c>
      <c r="M16187" t="s">
        <v>2401</v>
      </c>
      <c r="P16187" t="s">
        <v>2342</v>
      </c>
      <c r="S16187">
        <v>-22.37</v>
      </c>
      <c r="T16187">
        <v>0.2</v>
      </c>
      <c r="U16187" t="s">
        <v>2311</v>
      </c>
      <c r="V16187">
        <v>1</v>
      </c>
      <c r="W16187" t="s">
        <v>2558</v>
      </c>
    </row>
    <row r="16188" spans="1:23" x14ac:dyDescent="0.3">
      <c r="A16188">
        <v>24156</v>
      </c>
      <c r="B16188" s="15" t="s">
        <v>1897</v>
      </c>
      <c r="C16188" t="str">
        <f>_xlfn.XLOOKUP($B16188, STANDARDS!$A:$A, STANDARDS!$B:$B,,0,2)</f>
        <v>Baga ̊Fm</v>
      </c>
      <c r="D16188" t="s">
        <v>1066</v>
      </c>
      <c r="E16188" t="s">
        <v>2204</v>
      </c>
      <c r="J16188" cm="1">
        <f t="array" ref="J16188:L16188">_xlfn.XLOOKUP($C16188, AGE!$A:$A,AGE!$B:$D,,0,2)</f>
        <v>182.45</v>
      </c>
      <c r="K16188">
        <v>8.3499999999999943</v>
      </c>
      <c r="L16188" t="str">
        <v xml:space="preserve">GSA 2018 </v>
      </c>
      <c r="M16188" t="s">
        <v>2401</v>
      </c>
      <c r="P16188" t="s">
        <v>2342</v>
      </c>
      <c r="S16188">
        <v>-21.98</v>
      </c>
      <c r="T16188">
        <v>0.2</v>
      </c>
      <c r="U16188" t="s">
        <v>2311</v>
      </c>
      <c r="V16188">
        <v>1</v>
      </c>
      <c r="W16188" t="s">
        <v>2558</v>
      </c>
    </row>
    <row r="16189" spans="1:23" x14ac:dyDescent="0.3">
      <c r="A16189">
        <v>24157</v>
      </c>
      <c r="B16189" s="15" t="s">
        <v>1897</v>
      </c>
      <c r="C16189" t="str">
        <f>_xlfn.XLOOKUP($B16189, STANDARDS!$A:$A, STANDARDS!$B:$B,,0,2)</f>
        <v>Baga ̊Fm</v>
      </c>
      <c r="D16189" t="s">
        <v>1066</v>
      </c>
      <c r="E16189" t="s">
        <v>2204</v>
      </c>
      <c r="J16189" cm="1">
        <f t="array" ref="J16189:L16189">_xlfn.XLOOKUP($C16189, AGE!$A:$A,AGE!$B:$D,,0,2)</f>
        <v>182.45</v>
      </c>
      <c r="K16189">
        <v>8.3499999999999943</v>
      </c>
      <c r="L16189" t="str">
        <v xml:space="preserve">GSA 2018 </v>
      </c>
      <c r="M16189" t="s">
        <v>2401</v>
      </c>
      <c r="P16189" t="s">
        <v>2342</v>
      </c>
      <c r="S16189">
        <v>-20.32</v>
      </c>
      <c r="T16189">
        <v>0.2</v>
      </c>
      <c r="U16189" t="s">
        <v>2311</v>
      </c>
      <c r="V16189">
        <v>1</v>
      </c>
      <c r="W16189" t="s">
        <v>2558</v>
      </c>
    </row>
    <row r="16190" spans="1:23" x14ac:dyDescent="0.3">
      <c r="A16190">
        <v>24158</v>
      </c>
      <c r="B16190" s="15" t="s">
        <v>1897</v>
      </c>
      <c r="C16190" t="str">
        <f>_xlfn.XLOOKUP($B16190, STANDARDS!$A:$A, STANDARDS!$B:$B,,0,2)</f>
        <v>Baga ̊Fm</v>
      </c>
      <c r="D16190" t="s">
        <v>1066</v>
      </c>
      <c r="E16190" t="s">
        <v>2204</v>
      </c>
      <c r="J16190" cm="1">
        <f t="array" ref="J16190:L16190">_xlfn.XLOOKUP($C16190, AGE!$A:$A,AGE!$B:$D,,0,2)</f>
        <v>182.45</v>
      </c>
      <c r="K16190">
        <v>8.3499999999999943</v>
      </c>
      <c r="L16190" t="str">
        <v xml:space="preserve">GSA 2018 </v>
      </c>
      <c r="M16190" t="s">
        <v>2401</v>
      </c>
      <c r="P16190" t="s">
        <v>2342</v>
      </c>
      <c r="S16190">
        <v>-22.19</v>
      </c>
      <c r="T16190">
        <v>0.2</v>
      </c>
      <c r="U16190" t="s">
        <v>2311</v>
      </c>
      <c r="V16190">
        <v>1</v>
      </c>
      <c r="W16190" t="s">
        <v>2558</v>
      </c>
    </row>
    <row r="16191" spans="1:23" x14ac:dyDescent="0.3">
      <c r="A16191">
        <v>24159</v>
      </c>
      <c r="B16191" s="15" t="s">
        <v>1897</v>
      </c>
      <c r="C16191" t="str">
        <f>_xlfn.XLOOKUP($B16191, STANDARDS!$A:$A, STANDARDS!$B:$B,,0,2)</f>
        <v>Baga ̊Fm</v>
      </c>
      <c r="D16191" t="s">
        <v>1066</v>
      </c>
      <c r="E16191" t="s">
        <v>2204</v>
      </c>
      <c r="J16191" cm="1">
        <f t="array" ref="J16191:L16191">_xlfn.XLOOKUP($C16191, AGE!$A:$A,AGE!$B:$D,,0,2)</f>
        <v>182.45</v>
      </c>
      <c r="K16191">
        <v>8.3499999999999943</v>
      </c>
      <c r="L16191" t="str">
        <v xml:space="preserve">GSA 2018 </v>
      </c>
      <c r="M16191" t="s">
        <v>2401</v>
      </c>
      <c r="P16191" t="s">
        <v>2342</v>
      </c>
      <c r="S16191">
        <v>-22.99</v>
      </c>
      <c r="T16191">
        <v>0.2</v>
      </c>
      <c r="U16191" t="s">
        <v>2311</v>
      </c>
      <c r="V16191">
        <v>1</v>
      </c>
      <c r="W16191" t="s">
        <v>2558</v>
      </c>
    </row>
    <row r="16192" spans="1:23" x14ac:dyDescent="0.3">
      <c r="A16192">
        <v>24160</v>
      </c>
      <c r="B16192" s="15" t="s">
        <v>1897</v>
      </c>
      <c r="C16192" t="str">
        <f>_xlfn.XLOOKUP($B16192, STANDARDS!$A:$A, STANDARDS!$B:$B,,0,2)</f>
        <v>Baga ̊Fm</v>
      </c>
      <c r="D16192" t="s">
        <v>1066</v>
      </c>
      <c r="E16192" t="s">
        <v>2204</v>
      </c>
      <c r="J16192" cm="1">
        <f t="array" ref="J16192:L16192">_xlfn.XLOOKUP($C16192, AGE!$A:$A,AGE!$B:$D,,0,2)</f>
        <v>182.45</v>
      </c>
      <c r="K16192">
        <v>8.3499999999999943</v>
      </c>
      <c r="L16192" t="str">
        <v xml:space="preserve">GSA 2018 </v>
      </c>
      <c r="M16192" t="s">
        <v>2401</v>
      </c>
      <c r="P16192" t="s">
        <v>2342</v>
      </c>
      <c r="S16192">
        <v>-24.4</v>
      </c>
      <c r="T16192">
        <v>0.2</v>
      </c>
      <c r="U16192" t="s">
        <v>2311</v>
      </c>
      <c r="V16192">
        <v>1</v>
      </c>
      <c r="W16192" t="s">
        <v>2558</v>
      </c>
    </row>
    <row r="16193" spans="1:23" x14ac:dyDescent="0.3">
      <c r="A16193">
        <v>24161</v>
      </c>
      <c r="B16193" s="15" t="s">
        <v>1897</v>
      </c>
      <c r="C16193" t="str">
        <f>_xlfn.XLOOKUP($B16193, STANDARDS!$A:$A, STANDARDS!$B:$B,,0,2)</f>
        <v>Baga ̊Fm</v>
      </c>
      <c r="D16193" t="s">
        <v>1066</v>
      </c>
      <c r="E16193" t="s">
        <v>2204</v>
      </c>
      <c r="J16193" cm="1">
        <f t="array" ref="J16193:L16193">_xlfn.XLOOKUP($C16193, AGE!$A:$A,AGE!$B:$D,,0,2)</f>
        <v>182.45</v>
      </c>
      <c r="K16193">
        <v>8.3499999999999943</v>
      </c>
      <c r="L16193" t="str">
        <v xml:space="preserve">GSA 2018 </v>
      </c>
      <c r="M16193" t="s">
        <v>2401</v>
      </c>
      <c r="P16193" t="s">
        <v>2342</v>
      </c>
      <c r="S16193">
        <v>-22.67</v>
      </c>
      <c r="T16193">
        <v>0.2</v>
      </c>
      <c r="U16193" t="s">
        <v>2311</v>
      </c>
      <c r="V16193">
        <v>1</v>
      </c>
      <c r="W16193" t="s">
        <v>2558</v>
      </c>
    </row>
    <row r="16194" spans="1:23" x14ac:dyDescent="0.3">
      <c r="A16194">
        <v>24162</v>
      </c>
      <c r="B16194" s="15" t="s">
        <v>1897</v>
      </c>
      <c r="C16194" t="str">
        <f>_xlfn.XLOOKUP($B16194, STANDARDS!$A:$A, STANDARDS!$B:$B,,0,2)</f>
        <v>Baga ̊Fm</v>
      </c>
      <c r="D16194" t="s">
        <v>1066</v>
      </c>
      <c r="E16194" t="s">
        <v>2204</v>
      </c>
      <c r="J16194" cm="1">
        <f t="array" ref="J16194:L16194">_xlfn.XLOOKUP($C16194, AGE!$A:$A,AGE!$B:$D,,0,2)</f>
        <v>182.45</v>
      </c>
      <c r="K16194">
        <v>8.3499999999999943</v>
      </c>
      <c r="L16194" t="str">
        <v xml:space="preserve">GSA 2018 </v>
      </c>
      <c r="M16194" t="s">
        <v>2401</v>
      </c>
      <c r="P16194" t="s">
        <v>2342</v>
      </c>
      <c r="S16194">
        <v>-22.58</v>
      </c>
      <c r="T16194">
        <v>0.2</v>
      </c>
      <c r="U16194" t="s">
        <v>2311</v>
      </c>
      <c r="V16194">
        <v>1</v>
      </c>
      <c r="W16194" t="s">
        <v>2558</v>
      </c>
    </row>
    <row r="16195" spans="1:23" x14ac:dyDescent="0.3">
      <c r="A16195">
        <v>24163</v>
      </c>
      <c r="B16195" s="15" t="s">
        <v>1897</v>
      </c>
      <c r="C16195" t="str">
        <f>_xlfn.XLOOKUP($B16195, STANDARDS!$A:$A, STANDARDS!$B:$B,,0,2)</f>
        <v>Baga ̊Fm</v>
      </c>
      <c r="D16195" t="s">
        <v>1066</v>
      </c>
      <c r="E16195" t="s">
        <v>2204</v>
      </c>
      <c r="J16195" cm="1">
        <f t="array" ref="J16195:L16195">_xlfn.XLOOKUP($C16195, AGE!$A:$A,AGE!$B:$D,,0,2)</f>
        <v>182.45</v>
      </c>
      <c r="K16195">
        <v>8.3499999999999943</v>
      </c>
      <c r="L16195" t="str">
        <v xml:space="preserve">GSA 2018 </v>
      </c>
      <c r="M16195" t="s">
        <v>2401</v>
      </c>
      <c r="P16195" t="s">
        <v>2342</v>
      </c>
      <c r="S16195">
        <v>-22.32</v>
      </c>
      <c r="T16195">
        <v>0.2</v>
      </c>
      <c r="U16195" t="s">
        <v>2311</v>
      </c>
      <c r="V16195">
        <v>1</v>
      </c>
      <c r="W16195" t="s">
        <v>2558</v>
      </c>
    </row>
    <row r="16196" spans="1:23" x14ac:dyDescent="0.3">
      <c r="A16196">
        <v>24164</v>
      </c>
      <c r="B16196" s="15" t="s">
        <v>1897</v>
      </c>
      <c r="C16196" t="str">
        <f>_xlfn.XLOOKUP($B16196, STANDARDS!$A:$A, STANDARDS!$B:$B,,0,2)</f>
        <v>Baga ̊Fm</v>
      </c>
      <c r="D16196" t="s">
        <v>1066</v>
      </c>
      <c r="E16196" t="s">
        <v>2204</v>
      </c>
      <c r="J16196" cm="1">
        <f t="array" ref="J16196:L16196">_xlfn.XLOOKUP($C16196, AGE!$A:$A,AGE!$B:$D,,0,2)</f>
        <v>182.45</v>
      </c>
      <c r="K16196">
        <v>8.3499999999999943</v>
      </c>
      <c r="L16196" t="str">
        <v xml:space="preserve">GSA 2018 </v>
      </c>
      <c r="M16196" t="s">
        <v>2401</v>
      </c>
      <c r="P16196" t="s">
        <v>2342</v>
      </c>
      <c r="S16196">
        <v>-22.49</v>
      </c>
      <c r="T16196">
        <v>0.2</v>
      </c>
      <c r="U16196" t="s">
        <v>2311</v>
      </c>
      <c r="V16196">
        <v>1</v>
      </c>
      <c r="W16196" t="s">
        <v>2558</v>
      </c>
    </row>
    <row r="16197" spans="1:23" x14ac:dyDescent="0.3">
      <c r="A16197">
        <v>24165</v>
      </c>
      <c r="B16197" s="15" t="s">
        <v>1897</v>
      </c>
      <c r="C16197" t="str">
        <f>_xlfn.XLOOKUP($B16197, STANDARDS!$A:$A, STANDARDS!$B:$B,,0,2)</f>
        <v>Baga ̊Fm</v>
      </c>
      <c r="D16197" t="s">
        <v>1066</v>
      </c>
      <c r="E16197" t="s">
        <v>2204</v>
      </c>
      <c r="J16197" cm="1">
        <f t="array" ref="J16197:L16197">_xlfn.XLOOKUP($C16197, AGE!$A:$A,AGE!$B:$D,,0,2)</f>
        <v>182.45</v>
      </c>
      <c r="K16197">
        <v>8.3499999999999943</v>
      </c>
      <c r="L16197" t="str">
        <v xml:space="preserve">GSA 2018 </v>
      </c>
      <c r="M16197" t="s">
        <v>2401</v>
      </c>
      <c r="P16197" t="s">
        <v>2342</v>
      </c>
      <c r="S16197">
        <v>-21.59</v>
      </c>
      <c r="T16197">
        <v>0.2</v>
      </c>
      <c r="U16197" t="s">
        <v>2311</v>
      </c>
      <c r="V16197">
        <v>1</v>
      </c>
      <c r="W16197" t="s">
        <v>2558</v>
      </c>
    </row>
    <row r="16198" spans="1:23" x14ac:dyDescent="0.3">
      <c r="A16198">
        <v>24166</v>
      </c>
      <c r="B16198" s="15" t="s">
        <v>1897</v>
      </c>
      <c r="C16198" t="str">
        <f>_xlfn.XLOOKUP($B16198, STANDARDS!$A:$A, STANDARDS!$B:$B,,0,2)</f>
        <v>Baga ̊Fm</v>
      </c>
      <c r="D16198" t="s">
        <v>1066</v>
      </c>
      <c r="E16198" t="s">
        <v>2204</v>
      </c>
      <c r="J16198" cm="1">
        <f t="array" ref="J16198:L16198">_xlfn.XLOOKUP($C16198, AGE!$A:$A,AGE!$B:$D,,0,2)</f>
        <v>182.45</v>
      </c>
      <c r="K16198">
        <v>8.3499999999999943</v>
      </c>
      <c r="L16198" t="str">
        <v xml:space="preserve">GSA 2018 </v>
      </c>
      <c r="M16198" t="s">
        <v>2401</v>
      </c>
      <c r="P16198" t="s">
        <v>2342</v>
      </c>
      <c r="S16198">
        <v>-21.13</v>
      </c>
      <c r="T16198">
        <v>0.2</v>
      </c>
      <c r="U16198" t="s">
        <v>2311</v>
      </c>
      <c r="V16198">
        <v>1</v>
      </c>
      <c r="W16198" t="s">
        <v>2558</v>
      </c>
    </row>
    <row r="16199" spans="1:23" x14ac:dyDescent="0.3">
      <c r="A16199">
        <v>24167</v>
      </c>
      <c r="B16199" s="15" t="s">
        <v>1897</v>
      </c>
      <c r="C16199" t="str">
        <f>_xlfn.XLOOKUP($B16199, STANDARDS!$A:$A, STANDARDS!$B:$B,,0,2)</f>
        <v>Baga ̊Fm</v>
      </c>
      <c r="D16199" t="s">
        <v>1066</v>
      </c>
      <c r="E16199" t="s">
        <v>2204</v>
      </c>
      <c r="J16199" cm="1">
        <f t="array" ref="J16199:L16199">_xlfn.XLOOKUP($C16199, AGE!$A:$A,AGE!$B:$D,,0,2)</f>
        <v>182.45</v>
      </c>
      <c r="K16199">
        <v>8.3499999999999943</v>
      </c>
      <c r="L16199" t="str">
        <v xml:space="preserve">GSA 2018 </v>
      </c>
      <c r="M16199" t="s">
        <v>2401</v>
      </c>
      <c r="P16199" t="s">
        <v>2342</v>
      </c>
      <c r="S16199">
        <v>-21.56</v>
      </c>
      <c r="T16199">
        <v>0.2</v>
      </c>
      <c r="U16199" t="s">
        <v>2311</v>
      </c>
      <c r="V16199">
        <v>1</v>
      </c>
      <c r="W16199" t="s">
        <v>2558</v>
      </c>
    </row>
    <row r="16200" spans="1:23" x14ac:dyDescent="0.3">
      <c r="A16200">
        <v>24168</v>
      </c>
      <c r="B16200" s="15" t="s">
        <v>1897</v>
      </c>
      <c r="C16200" t="str">
        <f>_xlfn.XLOOKUP($B16200, STANDARDS!$A:$A, STANDARDS!$B:$B,,0,2)</f>
        <v>Baga ̊Fm</v>
      </c>
      <c r="D16200" t="s">
        <v>1066</v>
      </c>
      <c r="E16200" t="s">
        <v>2204</v>
      </c>
      <c r="J16200" cm="1">
        <f t="array" ref="J16200:L16200">_xlfn.XLOOKUP($C16200, AGE!$A:$A,AGE!$B:$D,,0,2)</f>
        <v>182.45</v>
      </c>
      <c r="K16200">
        <v>8.3499999999999943</v>
      </c>
      <c r="L16200" t="str">
        <v xml:space="preserve">GSA 2018 </v>
      </c>
      <c r="M16200" t="s">
        <v>2401</v>
      </c>
      <c r="P16200" t="s">
        <v>2342</v>
      </c>
      <c r="S16200">
        <v>-23.04</v>
      </c>
      <c r="T16200">
        <v>0.2</v>
      </c>
      <c r="U16200" t="s">
        <v>2311</v>
      </c>
      <c r="V16200">
        <v>1</v>
      </c>
      <c r="W16200" t="s">
        <v>2558</v>
      </c>
    </row>
    <row r="16201" spans="1:23" x14ac:dyDescent="0.3">
      <c r="A16201">
        <v>24169</v>
      </c>
      <c r="B16201" s="15" t="s">
        <v>1897</v>
      </c>
      <c r="C16201" t="str">
        <f>_xlfn.XLOOKUP($B16201, STANDARDS!$A:$A, STANDARDS!$B:$B,,0,2)</f>
        <v>Baga ̊Fm</v>
      </c>
      <c r="D16201" t="s">
        <v>1066</v>
      </c>
      <c r="E16201" t="s">
        <v>2204</v>
      </c>
      <c r="J16201" cm="1">
        <f t="array" ref="J16201:L16201">_xlfn.XLOOKUP($C16201, AGE!$A:$A,AGE!$B:$D,,0,2)</f>
        <v>182.45</v>
      </c>
      <c r="K16201">
        <v>8.3499999999999943</v>
      </c>
      <c r="L16201" t="str">
        <v xml:space="preserve">GSA 2018 </v>
      </c>
      <c r="M16201" t="s">
        <v>2401</v>
      </c>
      <c r="P16201" t="s">
        <v>2342</v>
      </c>
      <c r="S16201">
        <v>-22.25</v>
      </c>
      <c r="T16201">
        <v>0.2</v>
      </c>
      <c r="U16201" t="s">
        <v>2311</v>
      </c>
      <c r="V16201">
        <v>1</v>
      </c>
      <c r="W16201" t="s">
        <v>2558</v>
      </c>
    </row>
    <row r="16202" spans="1:23" x14ac:dyDescent="0.3">
      <c r="A16202">
        <v>24170</v>
      </c>
      <c r="B16202" s="15" t="s">
        <v>1897</v>
      </c>
      <c r="C16202" t="str">
        <f>_xlfn.XLOOKUP($B16202, STANDARDS!$A:$A, STANDARDS!$B:$B,,0,2)</f>
        <v>Baga ̊Fm</v>
      </c>
      <c r="D16202" t="s">
        <v>1066</v>
      </c>
      <c r="E16202" t="s">
        <v>2204</v>
      </c>
      <c r="J16202" cm="1">
        <f t="array" ref="J16202:L16202">_xlfn.XLOOKUP($C16202, AGE!$A:$A,AGE!$B:$D,,0,2)</f>
        <v>182.45</v>
      </c>
      <c r="K16202">
        <v>8.3499999999999943</v>
      </c>
      <c r="L16202" t="str">
        <v xml:space="preserve">GSA 2018 </v>
      </c>
      <c r="M16202" t="s">
        <v>2401</v>
      </c>
      <c r="P16202" t="s">
        <v>2342</v>
      </c>
      <c r="S16202">
        <v>-21.85</v>
      </c>
      <c r="T16202">
        <v>0.2</v>
      </c>
      <c r="U16202" t="s">
        <v>2311</v>
      </c>
      <c r="V16202">
        <v>1</v>
      </c>
      <c r="W16202" t="s">
        <v>2558</v>
      </c>
    </row>
    <row r="16203" spans="1:23" x14ac:dyDescent="0.3">
      <c r="A16203">
        <v>24171</v>
      </c>
      <c r="B16203" s="15" t="s">
        <v>1897</v>
      </c>
      <c r="C16203" t="str">
        <f>_xlfn.XLOOKUP($B16203, STANDARDS!$A:$A, STANDARDS!$B:$B,,0,2)</f>
        <v>Baga ̊Fm</v>
      </c>
      <c r="D16203" t="s">
        <v>1066</v>
      </c>
      <c r="E16203" t="s">
        <v>2204</v>
      </c>
      <c r="J16203" cm="1">
        <f t="array" ref="J16203:L16203">_xlfn.XLOOKUP($C16203, AGE!$A:$A,AGE!$B:$D,,0,2)</f>
        <v>182.45</v>
      </c>
      <c r="K16203">
        <v>8.3499999999999943</v>
      </c>
      <c r="L16203" t="str">
        <v xml:space="preserve">GSA 2018 </v>
      </c>
      <c r="M16203" t="s">
        <v>2401</v>
      </c>
      <c r="P16203" t="s">
        <v>2342</v>
      </c>
      <c r="S16203">
        <v>-21.84</v>
      </c>
      <c r="T16203">
        <v>0.2</v>
      </c>
      <c r="U16203" t="s">
        <v>2311</v>
      </c>
      <c r="V16203">
        <v>1</v>
      </c>
      <c r="W16203" t="s">
        <v>2558</v>
      </c>
    </row>
    <row r="16204" spans="1:23" x14ac:dyDescent="0.3">
      <c r="A16204">
        <v>24172</v>
      </c>
      <c r="B16204" s="15" t="s">
        <v>1897</v>
      </c>
      <c r="C16204" t="str">
        <f>_xlfn.XLOOKUP($B16204, STANDARDS!$A:$A, STANDARDS!$B:$B,,0,2)</f>
        <v>Baga ̊Fm</v>
      </c>
      <c r="D16204" t="s">
        <v>1066</v>
      </c>
      <c r="E16204" t="s">
        <v>2204</v>
      </c>
      <c r="J16204" cm="1">
        <f t="array" ref="J16204:L16204">_xlfn.XLOOKUP($C16204, AGE!$A:$A,AGE!$B:$D,,0,2)</f>
        <v>182.45</v>
      </c>
      <c r="K16204">
        <v>8.3499999999999943</v>
      </c>
      <c r="L16204" t="str">
        <v xml:space="preserve">GSA 2018 </v>
      </c>
      <c r="M16204" t="s">
        <v>2401</v>
      </c>
      <c r="P16204" t="s">
        <v>2342</v>
      </c>
      <c r="S16204">
        <v>-22.33</v>
      </c>
      <c r="T16204">
        <v>0.2</v>
      </c>
      <c r="U16204" t="s">
        <v>2311</v>
      </c>
      <c r="V16204">
        <v>1</v>
      </c>
      <c r="W16204" t="s">
        <v>2558</v>
      </c>
    </row>
    <row r="16205" spans="1:23" x14ac:dyDescent="0.3">
      <c r="A16205">
        <v>24173</v>
      </c>
      <c r="B16205" s="15" t="s">
        <v>1897</v>
      </c>
      <c r="C16205" t="str">
        <f>_xlfn.XLOOKUP($B16205, STANDARDS!$A:$A, STANDARDS!$B:$B,,0,2)</f>
        <v>Baga ̊Fm</v>
      </c>
      <c r="D16205" t="s">
        <v>1066</v>
      </c>
      <c r="E16205" t="s">
        <v>2204</v>
      </c>
      <c r="J16205" cm="1">
        <f t="array" ref="J16205:L16205">_xlfn.XLOOKUP($C16205, AGE!$A:$A,AGE!$B:$D,,0,2)</f>
        <v>182.45</v>
      </c>
      <c r="K16205">
        <v>8.3499999999999943</v>
      </c>
      <c r="L16205" t="str">
        <v xml:space="preserve">GSA 2018 </v>
      </c>
      <c r="M16205" t="s">
        <v>2401</v>
      </c>
      <c r="P16205" t="s">
        <v>2342</v>
      </c>
      <c r="S16205">
        <v>-22.11</v>
      </c>
      <c r="T16205">
        <v>0.2</v>
      </c>
      <c r="U16205" t="s">
        <v>2311</v>
      </c>
      <c r="V16205">
        <v>1</v>
      </c>
      <c r="W16205" t="s">
        <v>2558</v>
      </c>
    </row>
    <row r="16206" spans="1:23" x14ac:dyDescent="0.3">
      <c r="A16206">
        <v>24174</v>
      </c>
      <c r="B16206" s="15" t="s">
        <v>1897</v>
      </c>
      <c r="C16206" t="str">
        <f>_xlfn.XLOOKUP($B16206, STANDARDS!$A:$A, STANDARDS!$B:$B,,0,2)</f>
        <v>Baga ̊Fm</v>
      </c>
      <c r="D16206" t="s">
        <v>1066</v>
      </c>
      <c r="E16206" t="s">
        <v>2204</v>
      </c>
      <c r="J16206" cm="1">
        <f t="array" ref="J16206:L16206">_xlfn.XLOOKUP($C16206, AGE!$A:$A,AGE!$B:$D,,0,2)</f>
        <v>182.45</v>
      </c>
      <c r="K16206">
        <v>8.3499999999999943</v>
      </c>
      <c r="L16206" t="str">
        <v xml:space="preserve">GSA 2018 </v>
      </c>
      <c r="M16206" t="s">
        <v>2401</v>
      </c>
      <c r="P16206" t="s">
        <v>2342</v>
      </c>
      <c r="S16206">
        <v>-21.76</v>
      </c>
      <c r="T16206">
        <v>0.2</v>
      </c>
      <c r="U16206" t="s">
        <v>2311</v>
      </c>
      <c r="V16206">
        <v>1</v>
      </c>
      <c r="W16206" t="s">
        <v>2558</v>
      </c>
    </row>
    <row r="16207" spans="1:23" x14ac:dyDescent="0.3">
      <c r="A16207">
        <v>24175</v>
      </c>
      <c r="B16207" s="15" t="s">
        <v>1897</v>
      </c>
      <c r="C16207" t="str">
        <f>_xlfn.XLOOKUP($B16207, STANDARDS!$A:$A, STANDARDS!$B:$B,,0,2)</f>
        <v>Baga ̊Fm</v>
      </c>
      <c r="D16207" t="s">
        <v>1066</v>
      </c>
      <c r="E16207" t="s">
        <v>2204</v>
      </c>
      <c r="J16207" cm="1">
        <f t="array" ref="J16207:L16207">_xlfn.XLOOKUP($C16207, AGE!$A:$A,AGE!$B:$D,,0,2)</f>
        <v>182.45</v>
      </c>
      <c r="K16207">
        <v>8.3499999999999943</v>
      </c>
      <c r="L16207" t="str">
        <v xml:space="preserve">GSA 2018 </v>
      </c>
      <c r="M16207" t="s">
        <v>2401</v>
      </c>
      <c r="P16207" t="s">
        <v>2342</v>
      </c>
      <c r="S16207">
        <v>-22.25</v>
      </c>
      <c r="T16207">
        <v>0.2</v>
      </c>
      <c r="U16207" t="s">
        <v>2311</v>
      </c>
      <c r="V16207">
        <v>1</v>
      </c>
      <c r="W16207" t="s">
        <v>2558</v>
      </c>
    </row>
    <row r="16208" spans="1:23" x14ac:dyDescent="0.3">
      <c r="A16208">
        <v>24176</v>
      </c>
      <c r="B16208" s="15" t="s">
        <v>1897</v>
      </c>
      <c r="C16208" t="str">
        <f>_xlfn.XLOOKUP($B16208, STANDARDS!$A:$A, STANDARDS!$B:$B,,0,2)</f>
        <v>Baga ̊Fm</v>
      </c>
      <c r="D16208" t="s">
        <v>1066</v>
      </c>
      <c r="E16208" t="s">
        <v>2204</v>
      </c>
      <c r="J16208" cm="1">
        <f t="array" ref="J16208:L16208">_xlfn.XLOOKUP($C16208, AGE!$A:$A,AGE!$B:$D,,0,2)</f>
        <v>182.45</v>
      </c>
      <c r="K16208">
        <v>8.3499999999999943</v>
      </c>
      <c r="L16208" t="str">
        <v xml:space="preserve">GSA 2018 </v>
      </c>
      <c r="M16208" t="s">
        <v>2401</v>
      </c>
      <c r="P16208" t="s">
        <v>2342</v>
      </c>
      <c r="S16208">
        <v>-22.1</v>
      </c>
      <c r="T16208">
        <v>0.2</v>
      </c>
      <c r="U16208" t="s">
        <v>2311</v>
      </c>
      <c r="V16208">
        <v>1</v>
      </c>
      <c r="W16208" t="s">
        <v>2558</v>
      </c>
    </row>
    <row r="16209" spans="1:23" x14ac:dyDescent="0.3">
      <c r="A16209">
        <v>24177</v>
      </c>
      <c r="B16209" s="15" t="s">
        <v>1897</v>
      </c>
      <c r="C16209" t="str">
        <f>_xlfn.XLOOKUP($B16209, STANDARDS!$A:$A, STANDARDS!$B:$B,,0,2)</f>
        <v>Baga ̊Fm</v>
      </c>
      <c r="D16209" t="s">
        <v>1066</v>
      </c>
      <c r="E16209" t="s">
        <v>2204</v>
      </c>
      <c r="J16209" cm="1">
        <f t="array" ref="J16209:L16209">_xlfn.XLOOKUP($C16209, AGE!$A:$A,AGE!$B:$D,,0,2)</f>
        <v>182.45</v>
      </c>
      <c r="K16209">
        <v>8.3499999999999943</v>
      </c>
      <c r="L16209" t="str">
        <v xml:space="preserve">GSA 2018 </v>
      </c>
      <c r="M16209" t="s">
        <v>2401</v>
      </c>
      <c r="P16209" t="s">
        <v>2342</v>
      </c>
      <c r="S16209">
        <v>-22.4</v>
      </c>
      <c r="T16209">
        <v>0.2</v>
      </c>
      <c r="U16209" t="s">
        <v>2311</v>
      </c>
      <c r="V16209">
        <v>1</v>
      </c>
      <c r="W16209" t="s">
        <v>2558</v>
      </c>
    </row>
    <row r="16210" spans="1:23" x14ac:dyDescent="0.3">
      <c r="A16210">
        <v>24178</v>
      </c>
      <c r="B16210" s="15" t="s">
        <v>1897</v>
      </c>
      <c r="C16210" t="str">
        <f>_xlfn.XLOOKUP($B16210, STANDARDS!$A:$A, STANDARDS!$B:$B,,0,2)</f>
        <v>Baga ̊Fm</v>
      </c>
      <c r="D16210" t="s">
        <v>1066</v>
      </c>
      <c r="E16210" t="s">
        <v>2204</v>
      </c>
      <c r="J16210" cm="1">
        <f t="array" ref="J16210:L16210">_xlfn.XLOOKUP($C16210, AGE!$A:$A,AGE!$B:$D,,0,2)</f>
        <v>182.45</v>
      </c>
      <c r="K16210">
        <v>8.3499999999999943</v>
      </c>
      <c r="L16210" t="str">
        <v xml:space="preserve">GSA 2018 </v>
      </c>
      <c r="M16210" t="s">
        <v>2401</v>
      </c>
      <c r="P16210" t="s">
        <v>2342</v>
      </c>
      <c r="S16210">
        <v>-22.83</v>
      </c>
      <c r="T16210">
        <v>0.2</v>
      </c>
      <c r="U16210" t="s">
        <v>2311</v>
      </c>
      <c r="V16210">
        <v>1</v>
      </c>
      <c r="W16210" t="s">
        <v>2558</v>
      </c>
    </row>
    <row r="16211" spans="1:23" x14ac:dyDescent="0.3">
      <c r="A16211">
        <v>24179</v>
      </c>
      <c r="B16211" s="15" t="s">
        <v>1897</v>
      </c>
      <c r="C16211" t="str">
        <f>_xlfn.XLOOKUP($B16211, STANDARDS!$A:$A, STANDARDS!$B:$B,,0,2)</f>
        <v>Baga ̊Fm</v>
      </c>
      <c r="D16211" t="s">
        <v>1066</v>
      </c>
      <c r="E16211" t="s">
        <v>2204</v>
      </c>
      <c r="J16211" cm="1">
        <f t="array" ref="J16211:L16211">_xlfn.XLOOKUP($C16211, AGE!$A:$A,AGE!$B:$D,,0,2)</f>
        <v>182.45</v>
      </c>
      <c r="K16211">
        <v>8.3499999999999943</v>
      </c>
      <c r="L16211" t="str">
        <v xml:space="preserve">GSA 2018 </v>
      </c>
      <c r="M16211" t="s">
        <v>2401</v>
      </c>
      <c r="P16211" t="s">
        <v>2342</v>
      </c>
      <c r="S16211">
        <v>-24</v>
      </c>
      <c r="T16211">
        <v>0.2</v>
      </c>
      <c r="U16211" t="s">
        <v>2311</v>
      </c>
      <c r="V16211">
        <v>1</v>
      </c>
      <c r="W16211" t="s">
        <v>2558</v>
      </c>
    </row>
    <row r="16212" spans="1:23" x14ac:dyDescent="0.3">
      <c r="A16212">
        <v>24180</v>
      </c>
      <c r="B16212" s="15" t="s">
        <v>1897</v>
      </c>
      <c r="C16212" t="str">
        <f>_xlfn.XLOOKUP($B16212, STANDARDS!$A:$A, STANDARDS!$B:$B,,0,2)</f>
        <v>Baga ̊Fm</v>
      </c>
      <c r="D16212" t="s">
        <v>1066</v>
      </c>
      <c r="E16212" t="s">
        <v>2204</v>
      </c>
      <c r="J16212" cm="1">
        <f t="array" ref="J16212:L16212">_xlfn.XLOOKUP($C16212, AGE!$A:$A,AGE!$B:$D,,0,2)</f>
        <v>182.45</v>
      </c>
      <c r="K16212">
        <v>8.3499999999999943</v>
      </c>
      <c r="L16212" t="str">
        <v xml:space="preserve">GSA 2018 </v>
      </c>
      <c r="M16212" t="s">
        <v>2401</v>
      </c>
      <c r="P16212" t="s">
        <v>2342</v>
      </c>
      <c r="S16212">
        <v>-23.36</v>
      </c>
      <c r="T16212">
        <v>0.2</v>
      </c>
      <c r="U16212" t="s">
        <v>2311</v>
      </c>
      <c r="V16212">
        <v>1</v>
      </c>
      <c r="W16212" t="s">
        <v>2558</v>
      </c>
    </row>
    <row r="16213" spans="1:23" x14ac:dyDescent="0.3">
      <c r="A16213">
        <v>24181</v>
      </c>
      <c r="B16213" s="15" t="s">
        <v>1897</v>
      </c>
      <c r="C16213" t="str">
        <f>_xlfn.XLOOKUP($B16213, STANDARDS!$A:$A, STANDARDS!$B:$B,,0,2)</f>
        <v>Baga ̊Fm</v>
      </c>
      <c r="D16213" t="s">
        <v>1066</v>
      </c>
      <c r="E16213" t="s">
        <v>2204</v>
      </c>
      <c r="J16213" cm="1">
        <f t="array" ref="J16213:L16213">_xlfn.XLOOKUP($C16213, AGE!$A:$A,AGE!$B:$D,,0,2)</f>
        <v>182.45</v>
      </c>
      <c r="K16213">
        <v>8.3499999999999943</v>
      </c>
      <c r="L16213" t="str">
        <v xml:space="preserve">GSA 2018 </v>
      </c>
      <c r="M16213" t="s">
        <v>2401</v>
      </c>
      <c r="P16213" t="s">
        <v>2342</v>
      </c>
      <c r="S16213">
        <v>-22.46</v>
      </c>
      <c r="T16213">
        <v>0.2</v>
      </c>
      <c r="U16213" t="s">
        <v>2311</v>
      </c>
      <c r="V16213">
        <v>1</v>
      </c>
      <c r="W16213" t="s">
        <v>2558</v>
      </c>
    </row>
    <row r="16214" spans="1:23" x14ac:dyDescent="0.3">
      <c r="A16214">
        <v>24182</v>
      </c>
      <c r="B16214" s="15" t="s">
        <v>1897</v>
      </c>
      <c r="C16214" t="str">
        <f>_xlfn.XLOOKUP($B16214, STANDARDS!$A:$A, STANDARDS!$B:$B,,0,2)</f>
        <v>Baga ̊Fm</v>
      </c>
      <c r="D16214" t="s">
        <v>1066</v>
      </c>
      <c r="E16214" t="s">
        <v>2204</v>
      </c>
      <c r="J16214" cm="1">
        <f t="array" ref="J16214:L16214">_xlfn.XLOOKUP($C16214, AGE!$A:$A,AGE!$B:$D,,0,2)</f>
        <v>182.45</v>
      </c>
      <c r="K16214">
        <v>8.3499999999999943</v>
      </c>
      <c r="L16214" t="str">
        <v xml:space="preserve">GSA 2018 </v>
      </c>
      <c r="M16214" t="s">
        <v>2401</v>
      </c>
      <c r="P16214" t="s">
        <v>2342</v>
      </c>
      <c r="S16214">
        <v>-24.29</v>
      </c>
      <c r="T16214">
        <v>0.2</v>
      </c>
      <c r="U16214" t="s">
        <v>2311</v>
      </c>
      <c r="V16214">
        <v>1</v>
      </c>
      <c r="W16214" t="s">
        <v>2558</v>
      </c>
    </row>
    <row r="16215" spans="1:23" x14ac:dyDescent="0.3">
      <c r="A16215">
        <v>24183</v>
      </c>
      <c r="B16215" s="15" t="s">
        <v>1897</v>
      </c>
      <c r="C16215" t="str">
        <f>_xlfn.XLOOKUP($B16215, STANDARDS!$A:$A, STANDARDS!$B:$B,,0,2)</f>
        <v>Baga ̊Fm</v>
      </c>
      <c r="D16215" t="s">
        <v>1066</v>
      </c>
      <c r="E16215" t="s">
        <v>2204</v>
      </c>
      <c r="J16215" cm="1">
        <f t="array" ref="J16215:L16215">_xlfn.XLOOKUP($C16215, AGE!$A:$A,AGE!$B:$D,,0,2)</f>
        <v>182.45</v>
      </c>
      <c r="K16215">
        <v>8.3499999999999943</v>
      </c>
      <c r="L16215" t="str">
        <v xml:space="preserve">GSA 2018 </v>
      </c>
      <c r="M16215" t="s">
        <v>2401</v>
      </c>
      <c r="P16215" t="s">
        <v>2342</v>
      </c>
      <c r="S16215">
        <v>-24.49</v>
      </c>
      <c r="T16215">
        <v>0.2</v>
      </c>
      <c r="U16215" t="s">
        <v>2311</v>
      </c>
      <c r="V16215">
        <v>1</v>
      </c>
      <c r="W16215" t="s">
        <v>2558</v>
      </c>
    </row>
    <row r="16216" spans="1:23" x14ac:dyDescent="0.3">
      <c r="A16216">
        <v>24184</v>
      </c>
      <c r="B16216" s="15" t="s">
        <v>1897</v>
      </c>
      <c r="C16216" t="str">
        <f>_xlfn.XLOOKUP($B16216, STANDARDS!$A:$A, STANDARDS!$B:$B,,0,2)</f>
        <v>Baga ̊Fm</v>
      </c>
      <c r="D16216" t="s">
        <v>1066</v>
      </c>
      <c r="E16216" t="s">
        <v>2204</v>
      </c>
      <c r="J16216" cm="1">
        <f t="array" ref="J16216:L16216">_xlfn.XLOOKUP($C16216, AGE!$A:$A,AGE!$B:$D,,0,2)</f>
        <v>182.45</v>
      </c>
      <c r="K16216">
        <v>8.3499999999999943</v>
      </c>
      <c r="L16216" t="str">
        <v xml:space="preserve">GSA 2018 </v>
      </c>
      <c r="M16216" t="s">
        <v>2401</v>
      </c>
      <c r="P16216" t="s">
        <v>2342</v>
      </c>
      <c r="S16216">
        <v>-23.84</v>
      </c>
      <c r="T16216">
        <v>0.2</v>
      </c>
      <c r="U16216" t="s">
        <v>2311</v>
      </c>
      <c r="V16216">
        <v>1</v>
      </c>
      <c r="W16216" t="s">
        <v>2558</v>
      </c>
    </row>
    <row r="16217" spans="1:23" x14ac:dyDescent="0.3">
      <c r="A16217">
        <v>24185</v>
      </c>
      <c r="B16217" s="15" t="s">
        <v>1897</v>
      </c>
      <c r="C16217" t="str">
        <f>_xlfn.XLOOKUP($B16217, STANDARDS!$A:$A, STANDARDS!$B:$B,,0,2)</f>
        <v>Baga ̊Fm</v>
      </c>
      <c r="D16217" t="s">
        <v>1066</v>
      </c>
      <c r="E16217" t="s">
        <v>2204</v>
      </c>
      <c r="J16217" cm="1">
        <f t="array" ref="J16217:L16217">_xlfn.XLOOKUP($C16217, AGE!$A:$A,AGE!$B:$D,,0,2)</f>
        <v>182.45</v>
      </c>
      <c r="K16217">
        <v>8.3499999999999943</v>
      </c>
      <c r="L16217" t="str">
        <v xml:space="preserve">GSA 2018 </v>
      </c>
      <c r="M16217" t="s">
        <v>2401</v>
      </c>
      <c r="P16217" t="s">
        <v>2342</v>
      </c>
      <c r="S16217">
        <v>-23.07</v>
      </c>
      <c r="T16217">
        <v>0.2</v>
      </c>
      <c r="U16217" t="s">
        <v>2311</v>
      </c>
      <c r="V16217">
        <v>1</v>
      </c>
      <c r="W16217" t="s">
        <v>2558</v>
      </c>
    </row>
    <row r="16218" spans="1:23" x14ac:dyDescent="0.3">
      <c r="A16218">
        <v>24186</v>
      </c>
      <c r="B16218" s="15" t="s">
        <v>1897</v>
      </c>
      <c r="C16218" t="str">
        <f>_xlfn.XLOOKUP($B16218, STANDARDS!$A:$A, STANDARDS!$B:$B,,0,2)</f>
        <v>Baga ̊Fm</v>
      </c>
      <c r="D16218" t="s">
        <v>1066</v>
      </c>
      <c r="E16218" t="s">
        <v>2204</v>
      </c>
      <c r="J16218" cm="1">
        <f t="array" ref="J16218:L16218">_xlfn.XLOOKUP($C16218, AGE!$A:$A,AGE!$B:$D,,0,2)</f>
        <v>182.45</v>
      </c>
      <c r="K16218">
        <v>8.3499999999999943</v>
      </c>
      <c r="L16218" t="str">
        <v xml:space="preserve">GSA 2018 </v>
      </c>
      <c r="M16218" t="s">
        <v>2401</v>
      </c>
      <c r="P16218" t="s">
        <v>2342</v>
      </c>
      <c r="S16218">
        <v>-23.24</v>
      </c>
      <c r="T16218">
        <v>0.2</v>
      </c>
      <c r="U16218" t="s">
        <v>2311</v>
      </c>
      <c r="V16218">
        <v>1</v>
      </c>
      <c r="W16218" t="s">
        <v>2558</v>
      </c>
    </row>
    <row r="16219" spans="1:23" x14ac:dyDescent="0.3">
      <c r="A16219">
        <v>24187</v>
      </c>
      <c r="B16219" s="15" t="s">
        <v>1897</v>
      </c>
      <c r="C16219" t="str">
        <f>_xlfn.XLOOKUP($B16219, STANDARDS!$A:$A, STANDARDS!$B:$B,,0,2)</f>
        <v>Baga ̊Fm</v>
      </c>
      <c r="D16219" t="s">
        <v>1066</v>
      </c>
      <c r="E16219" t="s">
        <v>2204</v>
      </c>
      <c r="J16219" cm="1">
        <f t="array" ref="J16219:L16219">_xlfn.XLOOKUP($C16219, AGE!$A:$A,AGE!$B:$D,,0,2)</f>
        <v>182.45</v>
      </c>
      <c r="K16219">
        <v>8.3499999999999943</v>
      </c>
      <c r="L16219" t="str">
        <v xml:space="preserve">GSA 2018 </v>
      </c>
      <c r="M16219" t="s">
        <v>2401</v>
      </c>
      <c r="P16219" t="s">
        <v>2342</v>
      </c>
      <c r="S16219">
        <v>-25.11</v>
      </c>
      <c r="T16219">
        <v>0.2</v>
      </c>
      <c r="U16219" t="s">
        <v>2311</v>
      </c>
      <c r="V16219">
        <v>1</v>
      </c>
      <c r="W16219" t="s">
        <v>2558</v>
      </c>
    </row>
    <row r="16220" spans="1:23" x14ac:dyDescent="0.3">
      <c r="A16220">
        <v>24188</v>
      </c>
      <c r="B16220" s="15" t="s">
        <v>1897</v>
      </c>
      <c r="C16220" t="str">
        <f>_xlfn.XLOOKUP($B16220, STANDARDS!$A:$A, STANDARDS!$B:$B,,0,2)</f>
        <v>Baga ̊Fm</v>
      </c>
      <c r="D16220" t="s">
        <v>1066</v>
      </c>
      <c r="E16220" t="s">
        <v>2204</v>
      </c>
      <c r="J16220" cm="1">
        <f t="array" ref="J16220:L16220">_xlfn.XLOOKUP($C16220, AGE!$A:$A,AGE!$B:$D,,0,2)</f>
        <v>182.45</v>
      </c>
      <c r="K16220">
        <v>8.3499999999999943</v>
      </c>
      <c r="L16220" t="str">
        <v xml:space="preserve">GSA 2018 </v>
      </c>
      <c r="M16220" t="s">
        <v>2401</v>
      </c>
      <c r="P16220" t="s">
        <v>2342</v>
      </c>
      <c r="S16220">
        <v>-24</v>
      </c>
      <c r="T16220">
        <v>0.2</v>
      </c>
      <c r="U16220" t="s">
        <v>2311</v>
      </c>
      <c r="V16220">
        <v>1</v>
      </c>
      <c r="W16220" t="s">
        <v>2558</v>
      </c>
    </row>
    <row r="16221" spans="1:23" x14ac:dyDescent="0.3">
      <c r="A16221">
        <v>24189</v>
      </c>
      <c r="B16221" s="15" t="s">
        <v>1897</v>
      </c>
      <c r="C16221" t="str">
        <f>_xlfn.XLOOKUP($B16221, STANDARDS!$A:$A, STANDARDS!$B:$B,,0,2)</f>
        <v>Baga ̊Fm</v>
      </c>
      <c r="D16221" t="s">
        <v>1066</v>
      </c>
      <c r="E16221" t="s">
        <v>2204</v>
      </c>
      <c r="J16221" cm="1">
        <f t="array" ref="J16221:L16221">_xlfn.XLOOKUP($C16221, AGE!$A:$A,AGE!$B:$D,,0,2)</f>
        <v>182.45</v>
      </c>
      <c r="K16221">
        <v>8.3499999999999943</v>
      </c>
      <c r="L16221" t="str">
        <v xml:space="preserve">GSA 2018 </v>
      </c>
      <c r="M16221" t="s">
        <v>2401</v>
      </c>
      <c r="P16221" t="s">
        <v>2342</v>
      </c>
      <c r="S16221">
        <v>-24.95</v>
      </c>
      <c r="T16221">
        <v>0.2</v>
      </c>
      <c r="U16221" t="s">
        <v>2311</v>
      </c>
      <c r="V16221">
        <v>1</v>
      </c>
      <c r="W16221" t="s">
        <v>2558</v>
      </c>
    </row>
    <row r="16222" spans="1:23" x14ac:dyDescent="0.3">
      <c r="A16222">
        <v>24190</v>
      </c>
      <c r="B16222" s="15" t="s">
        <v>1897</v>
      </c>
      <c r="C16222" t="str">
        <f>_xlfn.XLOOKUP($B16222, STANDARDS!$A:$A, STANDARDS!$B:$B,,0,2)</f>
        <v>Baga ̊Fm</v>
      </c>
      <c r="D16222" t="s">
        <v>1066</v>
      </c>
      <c r="E16222" t="s">
        <v>2204</v>
      </c>
      <c r="J16222" cm="1">
        <f t="array" ref="J16222:L16222">_xlfn.XLOOKUP($C16222, AGE!$A:$A,AGE!$B:$D,,0,2)</f>
        <v>182.45</v>
      </c>
      <c r="K16222">
        <v>8.3499999999999943</v>
      </c>
      <c r="L16222" t="str">
        <v xml:space="preserve">GSA 2018 </v>
      </c>
      <c r="M16222" t="s">
        <v>2401</v>
      </c>
      <c r="P16222" t="s">
        <v>2342</v>
      </c>
      <c r="S16222">
        <v>-24.53</v>
      </c>
      <c r="T16222">
        <v>0.2</v>
      </c>
      <c r="U16222" t="s">
        <v>2311</v>
      </c>
      <c r="V16222">
        <v>1</v>
      </c>
      <c r="W16222" t="s">
        <v>2558</v>
      </c>
    </row>
    <row r="16223" spans="1:23" x14ac:dyDescent="0.3">
      <c r="A16223">
        <v>24191</v>
      </c>
      <c r="B16223" s="15" t="s">
        <v>1897</v>
      </c>
      <c r="C16223" t="str">
        <f>_xlfn.XLOOKUP($B16223, STANDARDS!$A:$A, STANDARDS!$B:$B,,0,2)</f>
        <v>Baga ̊Fm</v>
      </c>
      <c r="D16223" t="s">
        <v>1066</v>
      </c>
      <c r="E16223" t="s">
        <v>2204</v>
      </c>
      <c r="J16223" cm="1">
        <f t="array" ref="J16223:L16223">_xlfn.XLOOKUP($C16223, AGE!$A:$A,AGE!$B:$D,,0,2)</f>
        <v>182.45</v>
      </c>
      <c r="K16223">
        <v>8.3499999999999943</v>
      </c>
      <c r="L16223" t="str">
        <v xml:space="preserve">GSA 2018 </v>
      </c>
      <c r="M16223" t="s">
        <v>2401</v>
      </c>
      <c r="P16223" t="s">
        <v>2342</v>
      </c>
      <c r="S16223">
        <v>-24.16</v>
      </c>
      <c r="T16223">
        <v>0.2</v>
      </c>
      <c r="U16223" t="s">
        <v>2311</v>
      </c>
      <c r="V16223">
        <v>1</v>
      </c>
      <c r="W16223" t="s">
        <v>2558</v>
      </c>
    </row>
    <row r="16224" spans="1:23" x14ac:dyDescent="0.3">
      <c r="A16224">
        <v>24192</v>
      </c>
      <c r="B16224" s="15" t="s">
        <v>1897</v>
      </c>
      <c r="C16224" t="str">
        <f>_xlfn.XLOOKUP($B16224, STANDARDS!$A:$A, STANDARDS!$B:$B,,0,2)</f>
        <v>Baga ̊Fm</v>
      </c>
      <c r="D16224" t="s">
        <v>1066</v>
      </c>
      <c r="E16224" t="s">
        <v>2204</v>
      </c>
      <c r="J16224" cm="1">
        <f t="array" ref="J16224:L16224">_xlfn.XLOOKUP($C16224, AGE!$A:$A,AGE!$B:$D,,0,2)</f>
        <v>182.45</v>
      </c>
      <c r="K16224">
        <v>8.3499999999999943</v>
      </c>
      <c r="L16224" t="str">
        <v xml:space="preserve">GSA 2018 </v>
      </c>
      <c r="M16224" t="s">
        <v>2401</v>
      </c>
      <c r="P16224" t="s">
        <v>2342</v>
      </c>
      <c r="S16224">
        <v>-23.8</v>
      </c>
      <c r="T16224">
        <v>0.2</v>
      </c>
      <c r="U16224" t="s">
        <v>2311</v>
      </c>
      <c r="V16224">
        <v>1</v>
      </c>
      <c r="W16224" t="s">
        <v>2558</v>
      </c>
    </row>
    <row r="16225" spans="1:23" x14ac:dyDescent="0.3">
      <c r="A16225">
        <v>24193</v>
      </c>
      <c r="B16225" s="15" t="s">
        <v>1897</v>
      </c>
      <c r="C16225" t="str">
        <f>_xlfn.XLOOKUP($B16225, STANDARDS!$A:$A, STANDARDS!$B:$B,,0,2)</f>
        <v>Baga ̊Fm</v>
      </c>
      <c r="D16225" t="s">
        <v>1066</v>
      </c>
      <c r="E16225" t="s">
        <v>2204</v>
      </c>
      <c r="J16225" cm="1">
        <f t="array" ref="J16225:L16225">_xlfn.XLOOKUP($C16225, AGE!$A:$A,AGE!$B:$D,,0,2)</f>
        <v>182.45</v>
      </c>
      <c r="K16225">
        <v>8.3499999999999943</v>
      </c>
      <c r="L16225" t="str">
        <v xml:space="preserve">GSA 2018 </v>
      </c>
      <c r="M16225" t="s">
        <v>2401</v>
      </c>
      <c r="P16225" t="s">
        <v>2342</v>
      </c>
      <c r="S16225">
        <v>-26.08</v>
      </c>
      <c r="T16225">
        <v>0.2</v>
      </c>
      <c r="U16225" t="s">
        <v>2311</v>
      </c>
      <c r="V16225">
        <v>1</v>
      </c>
      <c r="W16225" t="s">
        <v>2558</v>
      </c>
    </row>
    <row r="16226" spans="1:23" x14ac:dyDescent="0.3">
      <c r="A16226">
        <v>24194</v>
      </c>
      <c r="B16226" s="15" t="s">
        <v>1897</v>
      </c>
      <c r="C16226" t="str">
        <f>_xlfn.XLOOKUP($B16226, STANDARDS!$A:$A, STANDARDS!$B:$B,,0,2)</f>
        <v>Baga ̊Fm</v>
      </c>
      <c r="D16226" t="s">
        <v>1066</v>
      </c>
      <c r="E16226" t="s">
        <v>2204</v>
      </c>
      <c r="J16226" cm="1">
        <f t="array" ref="J16226:L16226">_xlfn.XLOOKUP($C16226, AGE!$A:$A,AGE!$B:$D,,0,2)</f>
        <v>182.45</v>
      </c>
      <c r="K16226">
        <v>8.3499999999999943</v>
      </c>
      <c r="L16226" t="str">
        <v xml:space="preserve">GSA 2018 </v>
      </c>
      <c r="M16226" t="s">
        <v>2401</v>
      </c>
      <c r="P16226" t="s">
        <v>2342</v>
      </c>
      <c r="S16226">
        <v>-25.37</v>
      </c>
      <c r="T16226">
        <v>0.2</v>
      </c>
      <c r="U16226" t="s">
        <v>2311</v>
      </c>
      <c r="V16226">
        <v>1</v>
      </c>
      <c r="W16226" t="s">
        <v>2558</v>
      </c>
    </row>
    <row r="16227" spans="1:23" x14ac:dyDescent="0.3">
      <c r="A16227">
        <v>24195</v>
      </c>
      <c r="B16227" s="15" t="s">
        <v>1897</v>
      </c>
      <c r="C16227" t="str">
        <f>_xlfn.XLOOKUP($B16227, STANDARDS!$A:$A, STANDARDS!$B:$B,,0,2)</f>
        <v>Baga ̊Fm</v>
      </c>
      <c r="D16227" t="s">
        <v>1066</v>
      </c>
      <c r="E16227" t="s">
        <v>2204</v>
      </c>
      <c r="J16227" cm="1">
        <f t="array" ref="J16227:L16227">_xlfn.XLOOKUP($C16227, AGE!$A:$A,AGE!$B:$D,,0,2)</f>
        <v>182.45</v>
      </c>
      <c r="K16227">
        <v>8.3499999999999943</v>
      </c>
      <c r="L16227" t="str">
        <v xml:space="preserve">GSA 2018 </v>
      </c>
      <c r="M16227" t="s">
        <v>2401</v>
      </c>
      <c r="P16227" t="s">
        <v>2342</v>
      </c>
      <c r="S16227">
        <v>-25.88</v>
      </c>
      <c r="T16227">
        <v>0.2</v>
      </c>
      <c r="U16227" t="s">
        <v>2311</v>
      </c>
      <c r="V16227">
        <v>1</v>
      </c>
      <c r="W16227" t="s">
        <v>2558</v>
      </c>
    </row>
    <row r="16228" spans="1:23" x14ac:dyDescent="0.3">
      <c r="A16228">
        <v>24196</v>
      </c>
      <c r="B16228" s="15" t="s">
        <v>1897</v>
      </c>
      <c r="C16228" t="str">
        <f>_xlfn.XLOOKUP($B16228, STANDARDS!$A:$A, STANDARDS!$B:$B,,0,2)</f>
        <v>Baga ̊Fm</v>
      </c>
      <c r="D16228" t="s">
        <v>1066</v>
      </c>
      <c r="E16228" t="s">
        <v>2204</v>
      </c>
      <c r="J16228" cm="1">
        <f t="array" ref="J16228:L16228">_xlfn.XLOOKUP($C16228, AGE!$A:$A,AGE!$B:$D,,0,2)</f>
        <v>182.45</v>
      </c>
      <c r="K16228">
        <v>8.3499999999999943</v>
      </c>
      <c r="L16228" t="str">
        <v xml:space="preserve">GSA 2018 </v>
      </c>
      <c r="M16228" t="s">
        <v>2401</v>
      </c>
      <c r="P16228" t="s">
        <v>2342</v>
      </c>
      <c r="S16228">
        <v>-25.42</v>
      </c>
      <c r="T16228">
        <v>0.2</v>
      </c>
      <c r="U16228" t="s">
        <v>2311</v>
      </c>
      <c r="V16228">
        <v>1</v>
      </c>
      <c r="W16228" t="s">
        <v>2558</v>
      </c>
    </row>
    <row r="16229" spans="1:23" x14ac:dyDescent="0.3">
      <c r="A16229">
        <v>24197</v>
      </c>
      <c r="B16229" s="15" t="s">
        <v>1897</v>
      </c>
      <c r="C16229" t="str">
        <f>_xlfn.XLOOKUP($B16229, STANDARDS!$A:$A, STANDARDS!$B:$B,,0,2)</f>
        <v>Baga ̊Fm</v>
      </c>
      <c r="D16229" t="s">
        <v>1066</v>
      </c>
      <c r="E16229" t="s">
        <v>2204</v>
      </c>
      <c r="J16229" cm="1">
        <f t="array" ref="J16229:L16229">_xlfn.XLOOKUP($C16229, AGE!$A:$A,AGE!$B:$D,,0,2)</f>
        <v>182.45</v>
      </c>
      <c r="K16229">
        <v>8.3499999999999943</v>
      </c>
      <c r="L16229" t="str">
        <v xml:space="preserve">GSA 2018 </v>
      </c>
      <c r="M16229" t="s">
        <v>2401</v>
      </c>
      <c r="P16229" t="s">
        <v>2342</v>
      </c>
      <c r="S16229">
        <v>-28.37</v>
      </c>
      <c r="T16229">
        <v>0.2</v>
      </c>
      <c r="U16229" t="s">
        <v>2311</v>
      </c>
      <c r="V16229">
        <v>1</v>
      </c>
      <c r="W16229" t="s">
        <v>2558</v>
      </c>
    </row>
    <row r="16230" spans="1:23" x14ac:dyDescent="0.3">
      <c r="A16230">
        <v>24198</v>
      </c>
      <c r="B16230" s="15" t="s">
        <v>1897</v>
      </c>
      <c r="C16230" t="str">
        <f>_xlfn.XLOOKUP($B16230, STANDARDS!$A:$A, STANDARDS!$B:$B,,0,2)</f>
        <v>Baga ̊Fm</v>
      </c>
      <c r="D16230" t="s">
        <v>1066</v>
      </c>
      <c r="E16230" t="s">
        <v>2204</v>
      </c>
      <c r="J16230" cm="1">
        <f t="array" ref="J16230:L16230">_xlfn.XLOOKUP($C16230, AGE!$A:$A,AGE!$B:$D,,0,2)</f>
        <v>182.45</v>
      </c>
      <c r="K16230">
        <v>8.3499999999999943</v>
      </c>
      <c r="L16230" t="str">
        <v xml:space="preserve">GSA 2018 </v>
      </c>
      <c r="M16230" t="s">
        <v>2401</v>
      </c>
      <c r="P16230" t="s">
        <v>2342</v>
      </c>
      <c r="S16230">
        <v>-27.15</v>
      </c>
      <c r="T16230">
        <v>0.2</v>
      </c>
      <c r="U16230" t="s">
        <v>2311</v>
      </c>
      <c r="V16230">
        <v>1</v>
      </c>
      <c r="W16230" t="s">
        <v>2558</v>
      </c>
    </row>
    <row r="16231" spans="1:23" x14ac:dyDescent="0.3">
      <c r="A16231">
        <v>24199</v>
      </c>
      <c r="B16231" s="15" t="s">
        <v>1897</v>
      </c>
      <c r="C16231" t="str">
        <f>_xlfn.XLOOKUP($B16231, STANDARDS!$A:$A, STANDARDS!$B:$B,,0,2)</f>
        <v>Baga ̊Fm</v>
      </c>
      <c r="D16231" t="s">
        <v>1066</v>
      </c>
      <c r="E16231" t="s">
        <v>2204</v>
      </c>
      <c r="J16231" cm="1">
        <f t="array" ref="J16231:L16231">_xlfn.XLOOKUP($C16231, AGE!$A:$A,AGE!$B:$D,,0,2)</f>
        <v>182.45</v>
      </c>
      <c r="K16231">
        <v>8.3499999999999943</v>
      </c>
      <c r="L16231" t="str">
        <v xml:space="preserve">GSA 2018 </v>
      </c>
      <c r="M16231" t="s">
        <v>2401</v>
      </c>
      <c r="P16231" t="s">
        <v>2342</v>
      </c>
      <c r="S16231">
        <v>-28.63</v>
      </c>
      <c r="T16231">
        <v>0.2</v>
      </c>
      <c r="U16231" t="s">
        <v>2311</v>
      </c>
      <c r="V16231">
        <v>1</v>
      </c>
      <c r="W16231" t="s">
        <v>2558</v>
      </c>
    </row>
    <row r="16232" spans="1:23" x14ac:dyDescent="0.3">
      <c r="A16232">
        <v>24200</v>
      </c>
      <c r="B16232" s="15" t="s">
        <v>1897</v>
      </c>
      <c r="C16232" t="str">
        <f>_xlfn.XLOOKUP($B16232, STANDARDS!$A:$A, STANDARDS!$B:$B,,0,2)</f>
        <v>Baga ̊Fm</v>
      </c>
      <c r="D16232" t="s">
        <v>1066</v>
      </c>
      <c r="E16232" t="s">
        <v>2204</v>
      </c>
      <c r="J16232" cm="1">
        <f t="array" ref="J16232:L16232">_xlfn.XLOOKUP($C16232, AGE!$A:$A,AGE!$B:$D,,0,2)</f>
        <v>182.45</v>
      </c>
      <c r="K16232">
        <v>8.3499999999999943</v>
      </c>
      <c r="L16232" t="str">
        <v xml:space="preserve">GSA 2018 </v>
      </c>
      <c r="M16232" t="s">
        <v>2401</v>
      </c>
      <c r="P16232" t="s">
        <v>2342</v>
      </c>
      <c r="S16232">
        <v>-25.91</v>
      </c>
      <c r="T16232">
        <v>0.2</v>
      </c>
      <c r="U16232" t="s">
        <v>2311</v>
      </c>
      <c r="V16232">
        <v>1</v>
      </c>
      <c r="W16232" t="s">
        <v>2558</v>
      </c>
    </row>
    <row r="16233" spans="1:23" x14ac:dyDescent="0.3">
      <c r="A16233">
        <v>24201</v>
      </c>
      <c r="B16233" s="15" t="s">
        <v>1897</v>
      </c>
      <c r="C16233" t="str">
        <f>_xlfn.XLOOKUP($B16233, STANDARDS!$A:$A, STANDARDS!$B:$B,,0,2)</f>
        <v>Baga ̊Fm</v>
      </c>
      <c r="D16233" t="s">
        <v>1066</v>
      </c>
      <c r="E16233" t="s">
        <v>2204</v>
      </c>
      <c r="J16233" cm="1">
        <f t="array" ref="J16233:L16233">_xlfn.XLOOKUP($C16233, AGE!$A:$A,AGE!$B:$D,,0,2)</f>
        <v>182.45</v>
      </c>
      <c r="K16233">
        <v>8.3499999999999943</v>
      </c>
      <c r="L16233" t="str">
        <v xml:space="preserve">GSA 2018 </v>
      </c>
      <c r="M16233" t="s">
        <v>2401</v>
      </c>
      <c r="P16233" t="s">
        <v>2342</v>
      </c>
      <c r="S16233">
        <v>-28.48</v>
      </c>
      <c r="T16233">
        <v>0.2</v>
      </c>
      <c r="U16233" t="s">
        <v>2311</v>
      </c>
      <c r="V16233">
        <v>1</v>
      </c>
      <c r="W16233" t="s">
        <v>2558</v>
      </c>
    </row>
    <row r="16234" spans="1:23" x14ac:dyDescent="0.3">
      <c r="A16234">
        <v>24202</v>
      </c>
      <c r="B16234" s="15" t="s">
        <v>1895</v>
      </c>
      <c r="C16234" t="str">
        <f>_xlfn.XLOOKUP($B16234, STANDARDS!$A:$A, STANDARDS!$B:$B,,0,2)</f>
        <v>Undivided Lemede Fm; Cabo Carvoeiro Fm</v>
      </c>
      <c r="D16234" t="s">
        <v>2177</v>
      </c>
      <c r="E16234" t="s">
        <v>2202</v>
      </c>
      <c r="J16234" cm="1">
        <f t="array" ref="J16234:L16234">_xlfn.XLOOKUP($C16234, AGE!$A:$A,AGE!$B:$D,,0,2)</f>
        <v>182.45</v>
      </c>
      <c r="K16234">
        <v>8.3499999999999943</v>
      </c>
      <c r="L16234" t="str">
        <v xml:space="preserve">GSA 2018 </v>
      </c>
      <c r="M16234" t="s">
        <v>2402</v>
      </c>
      <c r="P16234" t="s">
        <v>2342</v>
      </c>
      <c r="Q16234">
        <v>1.03</v>
      </c>
      <c r="R16234">
        <v>0.2</v>
      </c>
      <c r="V16234">
        <v>1</v>
      </c>
      <c r="W16234" t="s">
        <v>2558</v>
      </c>
    </row>
    <row r="16235" spans="1:23" x14ac:dyDescent="0.3">
      <c r="A16235">
        <v>24203</v>
      </c>
      <c r="B16235" s="15" t="s">
        <v>1895</v>
      </c>
      <c r="C16235" t="str">
        <f>_xlfn.XLOOKUP($B16235, STANDARDS!$A:$A, STANDARDS!$B:$B,,0,2)</f>
        <v>Undivided Lemede Fm; Cabo Carvoeiro Fm</v>
      </c>
      <c r="D16235" t="s">
        <v>2177</v>
      </c>
      <c r="E16235" t="s">
        <v>2202</v>
      </c>
      <c r="J16235" cm="1">
        <f t="array" ref="J16235:L16235">_xlfn.XLOOKUP($C16235, AGE!$A:$A,AGE!$B:$D,,0,2)</f>
        <v>182.45</v>
      </c>
      <c r="K16235">
        <v>8.3499999999999943</v>
      </c>
      <c r="L16235" t="str">
        <v xml:space="preserve">GSA 2018 </v>
      </c>
      <c r="M16235" t="s">
        <v>2402</v>
      </c>
      <c r="P16235" t="s">
        <v>2342</v>
      </c>
      <c r="Q16235">
        <v>1.18</v>
      </c>
      <c r="R16235">
        <v>0.2</v>
      </c>
      <c r="V16235">
        <v>1</v>
      </c>
      <c r="W16235" t="s">
        <v>2558</v>
      </c>
    </row>
    <row r="16236" spans="1:23" x14ac:dyDescent="0.3">
      <c r="A16236">
        <v>24204</v>
      </c>
      <c r="B16236" s="15" t="s">
        <v>1895</v>
      </c>
      <c r="C16236" t="str">
        <f>_xlfn.XLOOKUP($B16236, STANDARDS!$A:$A, STANDARDS!$B:$B,,0,2)</f>
        <v>Undivided Lemede Fm; Cabo Carvoeiro Fm</v>
      </c>
      <c r="D16236" t="s">
        <v>2177</v>
      </c>
      <c r="E16236" t="s">
        <v>2202</v>
      </c>
      <c r="J16236" cm="1">
        <f t="array" ref="J16236:L16236">_xlfn.XLOOKUP($C16236, AGE!$A:$A,AGE!$B:$D,,0,2)</f>
        <v>182.45</v>
      </c>
      <c r="K16236">
        <v>8.3499999999999943</v>
      </c>
      <c r="L16236" t="str">
        <v xml:space="preserve">GSA 2018 </v>
      </c>
      <c r="M16236" t="s">
        <v>2402</v>
      </c>
      <c r="P16236" t="s">
        <v>2342</v>
      </c>
      <c r="Q16236">
        <v>1.93</v>
      </c>
      <c r="R16236">
        <v>0.2</v>
      </c>
      <c r="V16236">
        <v>1</v>
      </c>
      <c r="W16236" t="s">
        <v>2558</v>
      </c>
    </row>
    <row r="16237" spans="1:23" x14ac:dyDescent="0.3">
      <c r="A16237">
        <v>24205</v>
      </c>
      <c r="B16237" s="15" t="s">
        <v>1895</v>
      </c>
      <c r="C16237" t="str">
        <f>_xlfn.XLOOKUP($B16237, STANDARDS!$A:$A, STANDARDS!$B:$B,,0,2)</f>
        <v>Undivided Lemede Fm; Cabo Carvoeiro Fm</v>
      </c>
      <c r="D16237" t="s">
        <v>2177</v>
      </c>
      <c r="E16237" t="s">
        <v>2202</v>
      </c>
      <c r="J16237" cm="1">
        <f t="array" ref="J16237:L16237">_xlfn.XLOOKUP($C16237, AGE!$A:$A,AGE!$B:$D,,0,2)</f>
        <v>182.45</v>
      </c>
      <c r="K16237">
        <v>8.3499999999999943</v>
      </c>
      <c r="L16237" t="str">
        <v xml:space="preserve">GSA 2018 </v>
      </c>
      <c r="M16237" t="s">
        <v>2402</v>
      </c>
      <c r="P16237" t="s">
        <v>2342</v>
      </c>
      <c r="Q16237">
        <v>1.55</v>
      </c>
      <c r="R16237">
        <v>0.2</v>
      </c>
      <c r="V16237">
        <v>1</v>
      </c>
      <c r="W16237" t="s">
        <v>2558</v>
      </c>
    </row>
    <row r="16238" spans="1:23" x14ac:dyDescent="0.3">
      <c r="A16238">
        <v>24206</v>
      </c>
      <c r="B16238" s="15" t="s">
        <v>1895</v>
      </c>
      <c r="C16238" t="str">
        <f>_xlfn.XLOOKUP($B16238, STANDARDS!$A:$A, STANDARDS!$B:$B,,0,2)</f>
        <v>Undivided Lemede Fm; Cabo Carvoeiro Fm</v>
      </c>
      <c r="D16238" t="s">
        <v>2177</v>
      </c>
      <c r="E16238" t="s">
        <v>2202</v>
      </c>
      <c r="J16238" cm="1">
        <f t="array" ref="J16238:L16238">_xlfn.XLOOKUP($C16238, AGE!$A:$A,AGE!$B:$D,,0,2)</f>
        <v>182.45</v>
      </c>
      <c r="K16238">
        <v>8.3499999999999943</v>
      </c>
      <c r="L16238" t="str">
        <v xml:space="preserve">GSA 2018 </v>
      </c>
      <c r="M16238" t="s">
        <v>2402</v>
      </c>
      <c r="P16238" t="s">
        <v>2342</v>
      </c>
      <c r="Q16238">
        <v>0.56999999999999995</v>
      </c>
      <c r="R16238">
        <v>0.2</v>
      </c>
      <c r="V16238">
        <v>1</v>
      </c>
      <c r="W16238" t="s">
        <v>2558</v>
      </c>
    </row>
    <row r="16239" spans="1:23" x14ac:dyDescent="0.3">
      <c r="A16239">
        <v>24207</v>
      </c>
      <c r="B16239" s="15" t="s">
        <v>1895</v>
      </c>
      <c r="C16239" t="str">
        <f>_xlfn.XLOOKUP($B16239, STANDARDS!$A:$A, STANDARDS!$B:$B,,0,2)</f>
        <v>Undivided Lemede Fm; Cabo Carvoeiro Fm</v>
      </c>
      <c r="D16239" t="s">
        <v>2177</v>
      </c>
      <c r="E16239" t="s">
        <v>2202</v>
      </c>
      <c r="J16239" cm="1">
        <f t="array" ref="J16239:L16239">_xlfn.XLOOKUP($C16239, AGE!$A:$A,AGE!$B:$D,,0,2)</f>
        <v>182.45</v>
      </c>
      <c r="K16239">
        <v>8.3499999999999943</v>
      </c>
      <c r="L16239" t="str">
        <v xml:space="preserve">GSA 2018 </v>
      </c>
      <c r="M16239" t="s">
        <v>2402</v>
      </c>
      <c r="P16239" t="s">
        <v>2342</v>
      </c>
      <c r="Q16239">
        <v>0.28999999999999998</v>
      </c>
      <c r="R16239">
        <v>0.2</v>
      </c>
      <c r="V16239">
        <v>1</v>
      </c>
      <c r="W16239" t="s">
        <v>2558</v>
      </c>
    </row>
    <row r="16240" spans="1:23" x14ac:dyDescent="0.3">
      <c r="A16240">
        <v>24208</v>
      </c>
      <c r="B16240" s="15" t="s">
        <v>1895</v>
      </c>
      <c r="C16240" t="str">
        <f>_xlfn.XLOOKUP($B16240, STANDARDS!$A:$A, STANDARDS!$B:$B,,0,2)</f>
        <v>Undivided Lemede Fm; Cabo Carvoeiro Fm</v>
      </c>
      <c r="D16240" t="s">
        <v>2177</v>
      </c>
      <c r="E16240" t="s">
        <v>2202</v>
      </c>
      <c r="J16240" cm="1">
        <f t="array" ref="J16240:L16240">_xlfn.XLOOKUP($C16240, AGE!$A:$A,AGE!$B:$D,,0,2)</f>
        <v>182.45</v>
      </c>
      <c r="K16240">
        <v>8.3499999999999943</v>
      </c>
      <c r="L16240" t="str">
        <v xml:space="preserve">GSA 2018 </v>
      </c>
      <c r="M16240" t="s">
        <v>2402</v>
      </c>
      <c r="P16240" t="s">
        <v>2342</v>
      </c>
      <c r="Q16240">
        <v>0.1</v>
      </c>
      <c r="R16240">
        <v>0.2</v>
      </c>
      <c r="V16240">
        <v>1</v>
      </c>
      <c r="W16240" t="s">
        <v>2558</v>
      </c>
    </row>
    <row r="16241" spans="1:23" x14ac:dyDescent="0.3">
      <c r="A16241">
        <v>24209</v>
      </c>
      <c r="B16241" s="15" t="s">
        <v>1895</v>
      </c>
      <c r="C16241" t="str">
        <f>_xlfn.XLOOKUP($B16241, STANDARDS!$A:$A, STANDARDS!$B:$B,,0,2)</f>
        <v>Undivided Lemede Fm; Cabo Carvoeiro Fm</v>
      </c>
      <c r="D16241" t="s">
        <v>2177</v>
      </c>
      <c r="E16241" t="s">
        <v>2202</v>
      </c>
      <c r="J16241" cm="1">
        <f t="array" ref="J16241:L16241">_xlfn.XLOOKUP($C16241, AGE!$A:$A,AGE!$B:$D,,0,2)</f>
        <v>182.45</v>
      </c>
      <c r="K16241">
        <v>8.3499999999999943</v>
      </c>
      <c r="L16241" t="str">
        <v xml:space="preserve">GSA 2018 </v>
      </c>
      <c r="M16241" t="s">
        <v>2402</v>
      </c>
      <c r="P16241" t="s">
        <v>2342</v>
      </c>
      <c r="Q16241">
        <v>0.74</v>
      </c>
      <c r="R16241">
        <v>0.2</v>
      </c>
      <c r="V16241">
        <v>1</v>
      </c>
      <c r="W16241" t="s">
        <v>2558</v>
      </c>
    </row>
    <row r="16242" spans="1:23" x14ac:dyDescent="0.3">
      <c r="A16242">
        <v>24210</v>
      </c>
      <c r="B16242" s="15" t="s">
        <v>1895</v>
      </c>
      <c r="C16242" t="str">
        <f>_xlfn.XLOOKUP($B16242, STANDARDS!$A:$A, STANDARDS!$B:$B,,0,2)</f>
        <v>Undivided Lemede Fm; Cabo Carvoeiro Fm</v>
      </c>
      <c r="D16242" t="s">
        <v>2177</v>
      </c>
      <c r="E16242" t="s">
        <v>2202</v>
      </c>
      <c r="J16242" cm="1">
        <f t="array" ref="J16242:L16242">_xlfn.XLOOKUP($C16242, AGE!$A:$A,AGE!$B:$D,,0,2)</f>
        <v>182.45</v>
      </c>
      <c r="K16242">
        <v>8.3499999999999943</v>
      </c>
      <c r="L16242" t="str">
        <v xml:space="preserve">GSA 2018 </v>
      </c>
      <c r="M16242" t="s">
        <v>2402</v>
      </c>
      <c r="P16242" t="s">
        <v>2342</v>
      </c>
      <c r="Q16242">
        <v>0.38</v>
      </c>
      <c r="R16242">
        <v>0.2</v>
      </c>
      <c r="V16242">
        <v>1</v>
      </c>
      <c r="W16242" t="s">
        <v>2558</v>
      </c>
    </row>
    <row r="16243" spans="1:23" x14ac:dyDescent="0.3">
      <c r="A16243">
        <v>24211</v>
      </c>
      <c r="B16243" s="15" t="s">
        <v>1895</v>
      </c>
      <c r="C16243" t="str">
        <f>_xlfn.XLOOKUP($B16243, STANDARDS!$A:$A, STANDARDS!$B:$B,,0,2)</f>
        <v>Undivided Lemede Fm; Cabo Carvoeiro Fm</v>
      </c>
      <c r="D16243" t="s">
        <v>2177</v>
      </c>
      <c r="E16243" t="s">
        <v>2202</v>
      </c>
      <c r="J16243" cm="1">
        <f t="array" ref="J16243:L16243">_xlfn.XLOOKUP($C16243, AGE!$A:$A,AGE!$B:$D,,0,2)</f>
        <v>182.45</v>
      </c>
      <c r="K16243">
        <v>8.3499999999999943</v>
      </c>
      <c r="L16243" t="str">
        <v xml:space="preserve">GSA 2018 </v>
      </c>
      <c r="M16243" t="s">
        <v>2402</v>
      </c>
      <c r="P16243" t="s">
        <v>2342</v>
      </c>
      <c r="Q16243">
        <v>1.36</v>
      </c>
      <c r="R16243">
        <v>0.2</v>
      </c>
      <c r="V16243">
        <v>1</v>
      </c>
      <c r="W16243" t="s">
        <v>2558</v>
      </c>
    </row>
    <row r="16244" spans="1:23" x14ac:dyDescent="0.3">
      <c r="A16244">
        <v>24212</v>
      </c>
      <c r="B16244" s="15" t="s">
        <v>1895</v>
      </c>
      <c r="C16244" t="str">
        <f>_xlfn.XLOOKUP($B16244, STANDARDS!$A:$A, STANDARDS!$B:$B,,0,2)</f>
        <v>Undivided Lemede Fm; Cabo Carvoeiro Fm</v>
      </c>
      <c r="D16244" t="s">
        <v>2177</v>
      </c>
      <c r="E16244" t="s">
        <v>2202</v>
      </c>
      <c r="J16244" cm="1">
        <f t="array" ref="J16244:L16244">_xlfn.XLOOKUP($C16244, AGE!$A:$A,AGE!$B:$D,,0,2)</f>
        <v>182.45</v>
      </c>
      <c r="K16244">
        <v>8.3499999999999943</v>
      </c>
      <c r="L16244" t="str">
        <v xml:space="preserve">GSA 2018 </v>
      </c>
      <c r="M16244" t="s">
        <v>2402</v>
      </c>
      <c r="P16244" t="s">
        <v>2342</v>
      </c>
      <c r="Q16244">
        <v>1.07</v>
      </c>
      <c r="R16244">
        <v>0.2</v>
      </c>
      <c r="V16244">
        <v>1</v>
      </c>
      <c r="W16244" t="s">
        <v>2558</v>
      </c>
    </row>
    <row r="16245" spans="1:23" x14ac:dyDescent="0.3">
      <c r="A16245">
        <v>24213</v>
      </c>
      <c r="B16245" s="15" t="s">
        <v>1895</v>
      </c>
      <c r="C16245" t="str">
        <f>_xlfn.XLOOKUP($B16245, STANDARDS!$A:$A, STANDARDS!$B:$B,,0,2)</f>
        <v>Undivided Lemede Fm; Cabo Carvoeiro Fm</v>
      </c>
      <c r="D16245" t="s">
        <v>2177</v>
      </c>
      <c r="E16245" t="s">
        <v>2202</v>
      </c>
      <c r="J16245" cm="1">
        <f t="array" ref="J16245:L16245">_xlfn.XLOOKUP($C16245, AGE!$A:$A,AGE!$B:$D,,0,2)</f>
        <v>182.45</v>
      </c>
      <c r="K16245">
        <v>8.3499999999999943</v>
      </c>
      <c r="L16245" t="str">
        <v xml:space="preserve">GSA 2018 </v>
      </c>
      <c r="M16245" t="s">
        <v>2402</v>
      </c>
      <c r="P16245" t="s">
        <v>2342</v>
      </c>
      <c r="Q16245">
        <v>-0.18</v>
      </c>
      <c r="R16245">
        <v>0.2</v>
      </c>
      <c r="V16245">
        <v>1</v>
      </c>
      <c r="W16245" t="s">
        <v>2558</v>
      </c>
    </row>
    <row r="16246" spans="1:23" x14ac:dyDescent="0.3">
      <c r="A16246">
        <v>24214</v>
      </c>
      <c r="B16246" s="15" t="s">
        <v>1895</v>
      </c>
      <c r="C16246" t="str">
        <f>_xlfn.XLOOKUP($B16246, STANDARDS!$A:$A, STANDARDS!$B:$B,,0,2)</f>
        <v>Undivided Lemede Fm; Cabo Carvoeiro Fm</v>
      </c>
      <c r="D16246" t="s">
        <v>2177</v>
      </c>
      <c r="E16246" t="s">
        <v>2202</v>
      </c>
      <c r="J16246" cm="1">
        <f t="array" ref="J16246:L16246">_xlfn.XLOOKUP($C16246, AGE!$A:$A,AGE!$B:$D,,0,2)</f>
        <v>182.45</v>
      </c>
      <c r="K16246">
        <v>8.3499999999999943</v>
      </c>
      <c r="L16246" t="str">
        <v xml:space="preserve">GSA 2018 </v>
      </c>
      <c r="M16246" t="s">
        <v>2402</v>
      </c>
      <c r="P16246" t="s">
        <v>2342</v>
      </c>
      <c r="Q16246">
        <v>0.47</v>
      </c>
      <c r="R16246">
        <v>0.2</v>
      </c>
      <c r="V16246">
        <v>1</v>
      </c>
      <c r="W16246" t="s">
        <v>2558</v>
      </c>
    </row>
    <row r="16247" spans="1:23" x14ac:dyDescent="0.3">
      <c r="A16247">
        <v>24215</v>
      </c>
      <c r="B16247" s="15" t="s">
        <v>1895</v>
      </c>
      <c r="C16247" t="str">
        <f>_xlfn.XLOOKUP($B16247, STANDARDS!$A:$A, STANDARDS!$B:$B,,0,2)</f>
        <v>Undivided Lemede Fm; Cabo Carvoeiro Fm</v>
      </c>
      <c r="D16247" t="s">
        <v>2177</v>
      </c>
      <c r="E16247" t="s">
        <v>2202</v>
      </c>
      <c r="J16247" cm="1">
        <f t="array" ref="J16247:L16247">_xlfn.XLOOKUP($C16247, AGE!$A:$A,AGE!$B:$D,,0,2)</f>
        <v>182.45</v>
      </c>
      <c r="K16247">
        <v>8.3499999999999943</v>
      </c>
      <c r="L16247" t="str">
        <v xml:space="preserve">GSA 2018 </v>
      </c>
      <c r="M16247" t="s">
        <v>2402</v>
      </c>
      <c r="P16247" t="s">
        <v>2342</v>
      </c>
      <c r="Q16247">
        <v>1.4</v>
      </c>
      <c r="R16247">
        <v>0.2</v>
      </c>
      <c r="V16247">
        <v>1</v>
      </c>
      <c r="W16247" t="s">
        <v>2558</v>
      </c>
    </row>
    <row r="16248" spans="1:23" x14ac:dyDescent="0.3">
      <c r="A16248">
        <v>24216</v>
      </c>
      <c r="B16248" s="15" t="s">
        <v>1895</v>
      </c>
      <c r="C16248" t="str">
        <f>_xlfn.XLOOKUP($B16248, STANDARDS!$A:$A, STANDARDS!$B:$B,,0,2)</f>
        <v>Undivided Lemede Fm; Cabo Carvoeiro Fm</v>
      </c>
      <c r="D16248" t="s">
        <v>2177</v>
      </c>
      <c r="E16248" t="s">
        <v>2202</v>
      </c>
      <c r="J16248" cm="1">
        <f t="array" ref="J16248:L16248">_xlfn.XLOOKUP($C16248, AGE!$A:$A,AGE!$B:$D,,0,2)</f>
        <v>182.45</v>
      </c>
      <c r="K16248">
        <v>8.3499999999999943</v>
      </c>
      <c r="L16248" t="str">
        <v xml:space="preserve">GSA 2018 </v>
      </c>
      <c r="M16248" t="s">
        <v>2402</v>
      </c>
      <c r="P16248" t="s">
        <v>2342</v>
      </c>
      <c r="Q16248">
        <v>1.03</v>
      </c>
      <c r="R16248">
        <v>0.2</v>
      </c>
      <c r="V16248">
        <v>1</v>
      </c>
      <c r="W16248" t="s">
        <v>2558</v>
      </c>
    </row>
    <row r="16249" spans="1:23" x14ac:dyDescent="0.3">
      <c r="A16249">
        <v>24217</v>
      </c>
      <c r="B16249" s="15" t="s">
        <v>1895</v>
      </c>
      <c r="C16249" t="str">
        <f>_xlfn.XLOOKUP($B16249, STANDARDS!$A:$A, STANDARDS!$B:$B,,0,2)</f>
        <v>Undivided Lemede Fm; Cabo Carvoeiro Fm</v>
      </c>
      <c r="D16249" t="s">
        <v>2177</v>
      </c>
      <c r="E16249" t="s">
        <v>2202</v>
      </c>
      <c r="J16249" cm="1">
        <f t="array" ref="J16249:L16249">_xlfn.XLOOKUP($C16249, AGE!$A:$A,AGE!$B:$D,,0,2)</f>
        <v>182.45</v>
      </c>
      <c r="K16249">
        <v>8.3499999999999943</v>
      </c>
      <c r="L16249" t="str">
        <v xml:space="preserve">GSA 2018 </v>
      </c>
      <c r="M16249" t="s">
        <v>2402</v>
      </c>
      <c r="P16249" t="s">
        <v>2342</v>
      </c>
      <c r="Q16249">
        <v>0.74</v>
      </c>
      <c r="R16249">
        <v>0.2</v>
      </c>
      <c r="V16249">
        <v>1</v>
      </c>
      <c r="W16249" t="s">
        <v>2558</v>
      </c>
    </row>
    <row r="16250" spans="1:23" x14ac:dyDescent="0.3">
      <c r="A16250">
        <v>24218</v>
      </c>
      <c r="B16250" s="15" t="s">
        <v>1895</v>
      </c>
      <c r="C16250" t="str">
        <f>_xlfn.XLOOKUP($B16250, STANDARDS!$A:$A, STANDARDS!$B:$B,,0,2)</f>
        <v>Undivided Lemede Fm; Cabo Carvoeiro Fm</v>
      </c>
      <c r="D16250" t="s">
        <v>2177</v>
      </c>
      <c r="E16250" t="s">
        <v>2202</v>
      </c>
      <c r="J16250" cm="1">
        <f t="array" ref="J16250:L16250">_xlfn.XLOOKUP($C16250, AGE!$A:$A,AGE!$B:$D,,0,2)</f>
        <v>182.45</v>
      </c>
      <c r="K16250">
        <v>8.3499999999999943</v>
      </c>
      <c r="L16250" t="str">
        <v xml:space="preserve">GSA 2018 </v>
      </c>
      <c r="M16250" t="s">
        <v>2402</v>
      </c>
      <c r="P16250" t="s">
        <v>2342</v>
      </c>
      <c r="Q16250">
        <v>1.58</v>
      </c>
      <c r="R16250">
        <v>0.2</v>
      </c>
      <c r="V16250">
        <v>1</v>
      </c>
      <c r="W16250" t="s">
        <v>2558</v>
      </c>
    </row>
    <row r="16251" spans="1:23" x14ac:dyDescent="0.3">
      <c r="A16251">
        <v>24219</v>
      </c>
      <c r="B16251" s="15" t="s">
        <v>1895</v>
      </c>
      <c r="C16251" t="str">
        <f>_xlfn.XLOOKUP($B16251, STANDARDS!$A:$A, STANDARDS!$B:$B,,0,2)</f>
        <v>Undivided Lemede Fm; Cabo Carvoeiro Fm</v>
      </c>
      <c r="D16251" t="s">
        <v>2177</v>
      </c>
      <c r="E16251" t="s">
        <v>2202</v>
      </c>
      <c r="J16251" cm="1">
        <f t="array" ref="J16251:L16251">_xlfn.XLOOKUP($C16251, AGE!$A:$A,AGE!$B:$D,,0,2)</f>
        <v>182.45</v>
      </c>
      <c r="K16251">
        <v>8.3499999999999943</v>
      </c>
      <c r="L16251" t="str">
        <v xml:space="preserve">GSA 2018 </v>
      </c>
      <c r="M16251" t="s">
        <v>2402</v>
      </c>
      <c r="P16251" t="s">
        <v>2342</v>
      </c>
      <c r="Q16251">
        <v>0.83</v>
      </c>
      <c r="R16251">
        <v>0.2</v>
      </c>
      <c r="V16251">
        <v>1</v>
      </c>
      <c r="W16251" t="s">
        <v>2558</v>
      </c>
    </row>
    <row r="16252" spans="1:23" x14ac:dyDescent="0.3">
      <c r="A16252">
        <v>24220</v>
      </c>
      <c r="B16252" s="15" t="s">
        <v>1895</v>
      </c>
      <c r="C16252" t="str">
        <f>_xlfn.XLOOKUP($B16252, STANDARDS!$A:$A, STANDARDS!$B:$B,,0,2)</f>
        <v>Undivided Lemede Fm; Cabo Carvoeiro Fm</v>
      </c>
      <c r="D16252" t="s">
        <v>2177</v>
      </c>
      <c r="E16252" t="s">
        <v>2202</v>
      </c>
      <c r="J16252" cm="1">
        <f t="array" ref="J16252:L16252">_xlfn.XLOOKUP($C16252, AGE!$A:$A,AGE!$B:$D,,0,2)</f>
        <v>182.45</v>
      </c>
      <c r="K16252">
        <v>8.3499999999999943</v>
      </c>
      <c r="L16252" t="str">
        <v xml:space="preserve">GSA 2018 </v>
      </c>
      <c r="M16252" t="s">
        <v>2402</v>
      </c>
      <c r="P16252" t="s">
        <v>2342</v>
      </c>
      <c r="Q16252">
        <v>1.47</v>
      </c>
      <c r="R16252">
        <v>0.2</v>
      </c>
      <c r="V16252">
        <v>1</v>
      </c>
      <c r="W16252" t="s">
        <v>2558</v>
      </c>
    </row>
    <row r="16253" spans="1:23" x14ac:dyDescent="0.3">
      <c r="A16253">
        <v>24221</v>
      </c>
      <c r="B16253" s="15" t="s">
        <v>1895</v>
      </c>
      <c r="C16253" t="str">
        <f>_xlfn.XLOOKUP($B16253, STANDARDS!$A:$A, STANDARDS!$B:$B,,0,2)</f>
        <v>Undivided Lemede Fm; Cabo Carvoeiro Fm</v>
      </c>
      <c r="D16253" t="s">
        <v>2177</v>
      </c>
      <c r="E16253" t="s">
        <v>2202</v>
      </c>
      <c r="J16253" cm="1">
        <f t="array" ref="J16253:L16253">_xlfn.XLOOKUP($C16253, AGE!$A:$A,AGE!$B:$D,,0,2)</f>
        <v>182.45</v>
      </c>
      <c r="K16253">
        <v>8.3499999999999943</v>
      </c>
      <c r="L16253" t="str">
        <v xml:space="preserve">GSA 2018 </v>
      </c>
      <c r="M16253" t="s">
        <v>2402</v>
      </c>
      <c r="P16253" t="s">
        <v>2342</v>
      </c>
      <c r="Q16253">
        <v>2.34</v>
      </c>
      <c r="R16253">
        <v>0.2</v>
      </c>
      <c r="V16253">
        <v>1</v>
      </c>
      <c r="W16253" t="s">
        <v>2558</v>
      </c>
    </row>
    <row r="16254" spans="1:23" x14ac:dyDescent="0.3">
      <c r="A16254">
        <v>24222</v>
      </c>
      <c r="B16254" s="15" t="s">
        <v>1895</v>
      </c>
      <c r="C16254" t="str">
        <f>_xlfn.XLOOKUP($B16254, STANDARDS!$A:$A, STANDARDS!$B:$B,,0,2)</f>
        <v>Undivided Lemede Fm; Cabo Carvoeiro Fm</v>
      </c>
      <c r="D16254" t="s">
        <v>2177</v>
      </c>
      <c r="E16254" t="s">
        <v>2202</v>
      </c>
      <c r="J16254" cm="1">
        <f t="array" ref="J16254:L16254">_xlfn.XLOOKUP($C16254, AGE!$A:$A,AGE!$B:$D,,0,2)</f>
        <v>182.45</v>
      </c>
      <c r="K16254">
        <v>8.3499999999999943</v>
      </c>
      <c r="L16254" t="str">
        <v xml:space="preserve">GSA 2018 </v>
      </c>
      <c r="M16254" t="s">
        <v>2402</v>
      </c>
      <c r="P16254" t="s">
        <v>2342</v>
      </c>
      <c r="Q16254">
        <v>0.89</v>
      </c>
      <c r="R16254">
        <v>0.2</v>
      </c>
      <c r="V16254">
        <v>1</v>
      </c>
      <c r="W16254" t="s">
        <v>2558</v>
      </c>
    </row>
    <row r="16255" spans="1:23" x14ac:dyDescent="0.3">
      <c r="A16255">
        <v>24223</v>
      </c>
      <c r="B16255" s="15" t="s">
        <v>1895</v>
      </c>
      <c r="C16255" t="str">
        <f>_xlfn.XLOOKUP($B16255, STANDARDS!$A:$A, STANDARDS!$B:$B,,0,2)</f>
        <v>Undivided Lemede Fm; Cabo Carvoeiro Fm</v>
      </c>
      <c r="D16255" t="s">
        <v>2177</v>
      </c>
      <c r="E16255" t="s">
        <v>2202</v>
      </c>
      <c r="J16255" cm="1">
        <f t="array" ref="J16255:L16255">_xlfn.XLOOKUP($C16255, AGE!$A:$A,AGE!$B:$D,,0,2)</f>
        <v>182.45</v>
      </c>
      <c r="K16255">
        <v>8.3499999999999943</v>
      </c>
      <c r="L16255" t="str">
        <v xml:space="preserve">GSA 2018 </v>
      </c>
      <c r="M16255" t="s">
        <v>2402</v>
      </c>
      <c r="P16255" t="s">
        <v>2342</v>
      </c>
      <c r="Q16255">
        <v>1.03</v>
      </c>
      <c r="R16255">
        <v>0.2</v>
      </c>
      <c r="V16255">
        <v>1</v>
      </c>
      <c r="W16255" t="s">
        <v>2558</v>
      </c>
    </row>
    <row r="16256" spans="1:23" x14ac:dyDescent="0.3">
      <c r="A16256">
        <v>24224</v>
      </c>
      <c r="B16256" s="15" t="s">
        <v>1895</v>
      </c>
      <c r="C16256" t="str">
        <f>_xlfn.XLOOKUP($B16256, STANDARDS!$A:$A, STANDARDS!$B:$B,,0,2)</f>
        <v>Undivided Lemede Fm; Cabo Carvoeiro Fm</v>
      </c>
      <c r="D16256" t="s">
        <v>2177</v>
      </c>
      <c r="E16256" t="s">
        <v>2202</v>
      </c>
      <c r="J16256" cm="1">
        <f t="array" ref="J16256:L16256">_xlfn.XLOOKUP($C16256, AGE!$A:$A,AGE!$B:$D,,0,2)</f>
        <v>182.45</v>
      </c>
      <c r="K16256">
        <v>8.3499999999999943</v>
      </c>
      <c r="L16256" t="str">
        <v xml:space="preserve">GSA 2018 </v>
      </c>
      <c r="M16256" t="s">
        <v>2402</v>
      </c>
      <c r="P16256" t="s">
        <v>2342</v>
      </c>
      <c r="Q16256">
        <v>2.1</v>
      </c>
      <c r="R16256">
        <v>0.2</v>
      </c>
      <c r="V16256">
        <v>1</v>
      </c>
      <c r="W16256" t="s">
        <v>2558</v>
      </c>
    </row>
    <row r="16257" spans="1:23" x14ac:dyDescent="0.3">
      <c r="A16257">
        <v>24225</v>
      </c>
      <c r="B16257" s="15" t="s">
        <v>1895</v>
      </c>
      <c r="C16257" t="str">
        <f>_xlfn.XLOOKUP($B16257, STANDARDS!$A:$A, STANDARDS!$B:$B,,0,2)</f>
        <v>Undivided Lemede Fm; Cabo Carvoeiro Fm</v>
      </c>
      <c r="D16257" t="s">
        <v>2177</v>
      </c>
      <c r="E16257" t="s">
        <v>2202</v>
      </c>
      <c r="J16257" cm="1">
        <f t="array" ref="J16257:L16257">_xlfn.XLOOKUP($C16257, AGE!$A:$A,AGE!$B:$D,,0,2)</f>
        <v>182.45</v>
      </c>
      <c r="K16257">
        <v>8.3499999999999943</v>
      </c>
      <c r="L16257" t="str">
        <v xml:space="preserve">GSA 2018 </v>
      </c>
      <c r="M16257" t="s">
        <v>2402</v>
      </c>
      <c r="P16257" t="s">
        <v>2342</v>
      </c>
      <c r="Q16257">
        <v>1.8</v>
      </c>
      <c r="R16257">
        <v>0.2</v>
      </c>
      <c r="V16257">
        <v>1</v>
      </c>
      <c r="W16257" t="s">
        <v>2558</v>
      </c>
    </row>
    <row r="16258" spans="1:23" x14ac:dyDescent="0.3">
      <c r="A16258">
        <v>24226</v>
      </c>
      <c r="B16258" s="15" t="s">
        <v>1895</v>
      </c>
      <c r="C16258" t="str">
        <f>_xlfn.XLOOKUP($B16258, STANDARDS!$A:$A, STANDARDS!$B:$B,,0,2)</f>
        <v>Undivided Lemede Fm; Cabo Carvoeiro Fm</v>
      </c>
      <c r="D16258" t="s">
        <v>2177</v>
      </c>
      <c r="E16258" t="s">
        <v>2202</v>
      </c>
      <c r="J16258" cm="1">
        <f t="array" ref="J16258:L16258">_xlfn.XLOOKUP($C16258, AGE!$A:$A,AGE!$B:$D,,0,2)</f>
        <v>182.45</v>
      </c>
      <c r="K16258">
        <v>8.3499999999999943</v>
      </c>
      <c r="L16258" t="str">
        <v xml:space="preserve">GSA 2018 </v>
      </c>
      <c r="M16258" t="s">
        <v>2402</v>
      </c>
      <c r="P16258" t="s">
        <v>2342</v>
      </c>
      <c r="Q16258">
        <v>1.1599999999999999</v>
      </c>
      <c r="R16258">
        <v>0.2</v>
      </c>
      <c r="V16258">
        <v>1</v>
      </c>
      <c r="W16258" t="s">
        <v>2558</v>
      </c>
    </row>
    <row r="16259" spans="1:23" x14ac:dyDescent="0.3">
      <c r="A16259">
        <v>24227</v>
      </c>
      <c r="B16259" s="15" t="s">
        <v>1895</v>
      </c>
      <c r="C16259" t="str">
        <f>_xlfn.XLOOKUP($B16259, STANDARDS!$A:$A, STANDARDS!$B:$B,,0,2)</f>
        <v>Undivided Lemede Fm; Cabo Carvoeiro Fm</v>
      </c>
      <c r="D16259" t="s">
        <v>2177</v>
      </c>
      <c r="E16259" t="s">
        <v>2202</v>
      </c>
      <c r="J16259" cm="1">
        <f t="array" ref="J16259:L16259">_xlfn.XLOOKUP($C16259, AGE!$A:$A,AGE!$B:$D,,0,2)</f>
        <v>182.45</v>
      </c>
      <c r="K16259">
        <v>8.3499999999999943</v>
      </c>
      <c r="L16259" t="str">
        <v xml:space="preserve">GSA 2018 </v>
      </c>
      <c r="M16259" t="s">
        <v>2402</v>
      </c>
      <c r="P16259" t="s">
        <v>2342</v>
      </c>
      <c r="Q16259">
        <v>0.56000000000000005</v>
      </c>
      <c r="R16259">
        <v>0.2</v>
      </c>
      <c r="V16259">
        <v>1</v>
      </c>
      <c r="W16259" t="s">
        <v>2558</v>
      </c>
    </row>
    <row r="16260" spans="1:23" x14ac:dyDescent="0.3">
      <c r="A16260">
        <v>24234</v>
      </c>
      <c r="B16260" s="15" t="s">
        <v>1895</v>
      </c>
      <c r="C16260" t="str">
        <f>_xlfn.XLOOKUP($B16260, STANDARDS!$A:$A, STANDARDS!$B:$B,,0,2)</f>
        <v>Undivided Lemede Fm; Cabo Carvoeiro Fm</v>
      </c>
      <c r="D16260" t="s">
        <v>2177</v>
      </c>
      <c r="E16260" t="s">
        <v>2202</v>
      </c>
      <c r="J16260" cm="1">
        <f t="array" ref="J16260:L16260">_xlfn.XLOOKUP($C16260, AGE!$A:$A,AGE!$B:$D,,0,2)</f>
        <v>182.45</v>
      </c>
      <c r="K16260">
        <v>8.3499999999999943</v>
      </c>
      <c r="L16260" t="str">
        <v xml:space="preserve">GSA 2018 </v>
      </c>
      <c r="M16260" t="s">
        <v>2402</v>
      </c>
      <c r="P16260" t="s">
        <v>2342</v>
      </c>
      <c r="Q16260">
        <v>1.34</v>
      </c>
      <c r="R16260">
        <v>0.2</v>
      </c>
      <c r="V16260">
        <v>1</v>
      </c>
      <c r="W16260" t="s">
        <v>2558</v>
      </c>
    </row>
    <row r="16261" spans="1:23" x14ac:dyDescent="0.3">
      <c r="A16261">
        <v>24235</v>
      </c>
      <c r="B16261" s="15" t="s">
        <v>1895</v>
      </c>
      <c r="C16261" t="str">
        <f>_xlfn.XLOOKUP($B16261, STANDARDS!$A:$A, STANDARDS!$B:$B,,0,2)</f>
        <v>Undivided Lemede Fm; Cabo Carvoeiro Fm</v>
      </c>
      <c r="D16261" t="s">
        <v>2177</v>
      </c>
      <c r="E16261" t="s">
        <v>2202</v>
      </c>
      <c r="J16261" cm="1">
        <f t="array" ref="J16261:L16261">_xlfn.XLOOKUP($C16261, AGE!$A:$A,AGE!$B:$D,,0,2)</f>
        <v>182.45</v>
      </c>
      <c r="K16261">
        <v>8.3499999999999943</v>
      </c>
      <c r="L16261" t="str">
        <v xml:space="preserve">GSA 2018 </v>
      </c>
      <c r="M16261" t="s">
        <v>2402</v>
      </c>
      <c r="P16261" t="s">
        <v>2342</v>
      </c>
      <c r="Q16261">
        <v>1.4</v>
      </c>
      <c r="R16261">
        <v>0.2</v>
      </c>
      <c r="V16261">
        <v>1</v>
      </c>
      <c r="W16261" t="s">
        <v>2558</v>
      </c>
    </row>
    <row r="16262" spans="1:23" x14ac:dyDescent="0.3">
      <c r="A16262">
        <v>24236</v>
      </c>
      <c r="B16262" s="15" t="s">
        <v>1895</v>
      </c>
      <c r="C16262" t="str">
        <f>_xlfn.XLOOKUP($B16262, STANDARDS!$A:$A, STANDARDS!$B:$B,,0,2)</f>
        <v>Undivided Lemede Fm; Cabo Carvoeiro Fm</v>
      </c>
      <c r="D16262" t="s">
        <v>2177</v>
      </c>
      <c r="E16262" t="s">
        <v>2202</v>
      </c>
      <c r="J16262" cm="1">
        <f t="array" ref="J16262:L16262">_xlfn.XLOOKUP($C16262, AGE!$A:$A,AGE!$B:$D,,0,2)</f>
        <v>182.45</v>
      </c>
      <c r="K16262">
        <v>8.3499999999999943</v>
      </c>
      <c r="L16262" t="str">
        <v xml:space="preserve">GSA 2018 </v>
      </c>
      <c r="M16262" t="s">
        <v>2402</v>
      </c>
      <c r="P16262" t="s">
        <v>2342</v>
      </c>
      <c r="Q16262">
        <v>1.49</v>
      </c>
      <c r="R16262">
        <v>0.2</v>
      </c>
      <c r="V16262">
        <v>1</v>
      </c>
      <c r="W16262" t="s">
        <v>2558</v>
      </c>
    </row>
    <row r="16263" spans="1:23" x14ac:dyDescent="0.3">
      <c r="A16263">
        <v>24237</v>
      </c>
      <c r="B16263" s="15" t="s">
        <v>1895</v>
      </c>
      <c r="C16263" t="str">
        <f>_xlfn.XLOOKUP($B16263, STANDARDS!$A:$A, STANDARDS!$B:$B,,0,2)</f>
        <v>Undivided Lemede Fm; Cabo Carvoeiro Fm</v>
      </c>
      <c r="D16263" t="s">
        <v>2177</v>
      </c>
      <c r="E16263" t="s">
        <v>2202</v>
      </c>
      <c r="J16263" cm="1">
        <f t="array" ref="J16263:L16263">_xlfn.XLOOKUP($C16263, AGE!$A:$A,AGE!$B:$D,,0,2)</f>
        <v>182.45</v>
      </c>
      <c r="K16263">
        <v>8.3499999999999943</v>
      </c>
      <c r="L16263" t="str">
        <v xml:space="preserve">GSA 2018 </v>
      </c>
      <c r="M16263" t="s">
        <v>2402</v>
      </c>
      <c r="P16263" t="s">
        <v>2342</v>
      </c>
      <c r="Q16263">
        <v>2.48</v>
      </c>
      <c r="R16263">
        <v>0.2</v>
      </c>
      <c r="V16263">
        <v>1</v>
      </c>
      <c r="W16263" t="s">
        <v>2558</v>
      </c>
    </row>
    <row r="16264" spans="1:23" x14ac:dyDescent="0.3">
      <c r="A16264">
        <v>24238</v>
      </c>
      <c r="B16264" s="15" t="s">
        <v>1895</v>
      </c>
      <c r="C16264" t="str">
        <f>_xlfn.XLOOKUP($B16264, STANDARDS!$A:$A, STANDARDS!$B:$B,,0,2)</f>
        <v>Undivided Lemede Fm; Cabo Carvoeiro Fm</v>
      </c>
      <c r="D16264" t="s">
        <v>2177</v>
      </c>
      <c r="E16264" t="s">
        <v>2202</v>
      </c>
      <c r="J16264" cm="1">
        <f t="array" ref="J16264:L16264">_xlfn.XLOOKUP($C16264, AGE!$A:$A,AGE!$B:$D,,0,2)</f>
        <v>182.45</v>
      </c>
      <c r="K16264">
        <v>8.3499999999999943</v>
      </c>
      <c r="L16264" t="str">
        <v xml:space="preserve">GSA 2018 </v>
      </c>
      <c r="M16264" t="s">
        <v>2402</v>
      </c>
      <c r="P16264" t="s">
        <v>2342</v>
      </c>
      <c r="Q16264">
        <v>2.68</v>
      </c>
      <c r="R16264">
        <v>0.2</v>
      </c>
      <c r="V16264">
        <v>1</v>
      </c>
      <c r="W16264" t="s">
        <v>2558</v>
      </c>
    </row>
    <row r="16265" spans="1:23" x14ac:dyDescent="0.3">
      <c r="A16265">
        <v>24239</v>
      </c>
      <c r="B16265" s="15" t="s">
        <v>1895</v>
      </c>
      <c r="C16265" t="str">
        <f>_xlfn.XLOOKUP($B16265, STANDARDS!$A:$A, STANDARDS!$B:$B,,0,2)</f>
        <v>Undivided Lemede Fm; Cabo Carvoeiro Fm</v>
      </c>
      <c r="D16265" t="s">
        <v>2177</v>
      </c>
      <c r="E16265" t="s">
        <v>2202</v>
      </c>
      <c r="J16265" cm="1">
        <f t="array" ref="J16265:L16265">_xlfn.XLOOKUP($C16265, AGE!$A:$A,AGE!$B:$D,,0,2)</f>
        <v>182.45</v>
      </c>
      <c r="K16265">
        <v>8.3499999999999943</v>
      </c>
      <c r="L16265" t="str">
        <v xml:space="preserve">GSA 2018 </v>
      </c>
      <c r="M16265" t="s">
        <v>2402</v>
      </c>
      <c r="P16265" t="s">
        <v>2342</v>
      </c>
      <c r="Q16265">
        <v>1.38</v>
      </c>
      <c r="R16265">
        <v>0.2</v>
      </c>
      <c r="V16265">
        <v>1</v>
      </c>
      <c r="W16265" t="s">
        <v>2558</v>
      </c>
    </row>
    <row r="16266" spans="1:23" x14ac:dyDescent="0.3">
      <c r="A16266">
        <v>24240</v>
      </c>
      <c r="B16266" s="15" t="s">
        <v>1895</v>
      </c>
      <c r="C16266" t="str">
        <f>_xlfn.XLOOKUP($B16266, STANDARDS!$A:$A, STANDARDS!$B:$B,,0,2)</f>
        <v>Undivided Lemede Fm; Cabo Carvoeiro Fm</v>
      </c>
      <c r="D16266" t="s">
        <v>2177</v>
      </c>
      <c r="E16266" t="s">
        <v>2202</v>
      </c>
      <c r="J16266" cm="1">
        <f t="array" ref="J16266:L16266">_xlfn.XLOOKUP($C16266, AGE!$A:$A,AGE!$B:$D,,0,2)</f>
        <v>182.45</v>
      </c>
      <c r="K16266">
        <v>8.3499999999999943</v>
      </c>
      <c r="L16266" t="str">
        <v xml:space="preserve">GSA 2018 </v>
      </c>
      <c r="M16266" t="s">
        <v>2402</v>
      </c>
      <c r="P16266" t="s">
        <v>2342</v>
      </c>
      <c r="Q16266">
        <v>1.29</v>
      </c>
      <c r="R16266">
        <v>0.2</v>
      </c>
      <c r="V16266">
        <v>1</v>
      </c>
      <c r="W16266" t="s">
        <v>2558</v>
      </c>
    </row>
    <row r="16267" spans="1:23" x14ac:dyDescent="0.3">
      <c r="A16267">
        <v>24241</v>
      </c>
      <c r="B16267" s="15" t="s">
        <v>1895</v>
      </c>
      <c r="C16267" t="str">
        <f>_xlfn.XLOOKUP($B16267, STANDARDS!$A:$A, STANDARDS!$B:$B,,0,2)</f>
        <v>Undivided Lemede Fm; Cabo Carvoeiro Fm</v>
      </c>
      <c r="D16267" t="s">
        <v>2177</v>
      </c>
      <c r="E16267" t="s">
        <v>2202</v>
      </c>
      <c r="J16267" cm="1">
        <f t="array" ref="J16267:L16267">_xlfn.XLOOKUP($C16267, AGE!$A:$A,AGE!$B:$D,,0,2)</f>
        <v>182.45</v>
      </c>
      <c r="K16267">
        <v>8.3499999999999943</v>
      </c>
      <c r="L16267" t="str">
        <v xml:space="preserve">GSA 2018 </v>
      </c>
      <c r="M16267" t="s">
        <v>2402</v>
      </c>
      <c r="P16267" t="s">
        <v>2342</v>
      </c>
      <c r="Q16267">
        <v>2.76</v>
      </c>
      <c r="R16267">
        <v>0.2</v>
      </c>
      <c r="V16267">
        <v>1</v>
      </c>
      <c r="W16267" t="s">
        <v>2558</v>
      </c>
    </row>
    <row r="16268" spans="1:23" x14ac:dyDescent="0.3">
      <c r="A16268">
        <v>24242</v>
      </c>
      <c r="B16268" s="15" t="s">
        <v>1895</v>
      </c>
      <c r="C16268" t="str">
        <f>_xlfn.XLOOKUP($B16268, STANDARDS!$A:$A, STANDARDS!$B:$B,,0,2)</f>
        <v>Undivided Lemede Fm; Cabo Carvoeiro Fm</v>
      </c>
      <c r="D16268" t="s">
        <v>2177</v>
      </c>
      <c r="E16268" t="s">
        <v>2202</v>
      </c>
      <c r="J16268" cm="1">
        <f t="array" ref="J16268:L16268">_xlfn.XLOOKUP($C16268, AGE!$A:$A,AGE!$B:$D,,0,2)</f>
        <v>182.45</v>
      </c>
      <c r="K16268">
        <v>8.3499999999999943</v>
      </c>
      <c r="L16268" t="str">
        <v xml:space="preserve">GSA 2018 </v>
      </c>
      <c r="M16268" t="s">
        <v>2402</v>
      </c>
      <c r="P16268" t="s">
        <v>2342</v>
      </c>
      <c r="Q16268">
        <v>1.59</v>
      </c>
      <c r="R16268">
        <v>0.2</v>
      </c>
      <c r="V16268">
        <v>1</v>
      </c>
      <c r="W16268" t="s">
        <v>2558</v>
      </c>
    </row>
    <row r="16269" spans="1:23" x14ac:dyDescent="0.3">
      <c r="A16269">
        <v>24243</v>
      </c>
      <c r="B16269" s="15" t="s">
        <v>1895</v>
      </c>
      <c r="C16269" t="str">
        <f>_xlfn.XLOOKUP($B16269, STANDARDS!$A:$A, STANDARDS!$B:$B,,0,2)</f>
        <v>Undivided Lemede Fm; Cabo Carvoeiro Fm</v>
      </c>
      <c r="D16269" t="s">
        <v>2177</v>
      </c>
      <c r="E16269" t="s">
        <v>2202</v>
      </c>
      <c r="J16269" cm="1">
        <f t="array" ref="J16269:L16269">_xlfn.XLOOKUP($C16269, AGE!$A:$A,AGE!$B:$D,,0,2)</f>
        <v>182.45</v>
      </c>
      <c r="K16269">
        <v>8.3499999999999943</v>
      </c>
      <c r="L16269" t="str">
        <v xml:space="preserve">GSA 2018 </v>
      </c>
      <c r="M16269" t="s">
        <v>2402</v>
      </c>
      <c r="P16269" t="s">
        <v>2342</v>
      </c>
      <c r="Q16269">
        <v>2.12</v>
      </c>
      <c r="R16269">
        <v>0.2</v>
      </c>
      <c r="V16269">
        <v>1</v>
      </c>
      <c r="W16269" t="s">
        <v>2558</v>
      </c>
    </row>
    <row r="16270" spans="1:23" x14ac:dyDescent="0.3">
      <c r="A16270">
        <v>24244</v>
      </c>
      <c r="B16270" s="15" t="s">
        <v>1895</v>
      </c>
      <c r="C16270" t="str">
        <f>_xlfn.XLOOKUP($B16270, STANDARDS!$A:$A, STANDARDS!$B:$B,,0,2)</f>
        <v>Undivided Lemede Fm; Cabo Carvoeiro Fm</v>
      </c>
      <c r="D16270" t="s">
        <v>2177</v>
      </c>
      <c r="E16270" t="s">
        <v>2202</v>
      </c>
      <c r="J16270" cm="1">
        <f t="array" ref="J16270:L16270">_xlfn.XLOOKUP($C16270, AGE!$A:$A,AGE!$B:$D,,0,2)</f>
        <v>182.45</v>
      </c>
      <c r="K16270">
        <v>8.3499999999999943</v>
      </c>
      <c r="L16270" t="str">
        <v xml:space="preserve">GSA 2018 </v>
      </c>
      <c r="M16270" t="s">
        <v>2402</v>
      </c>
      <c r="P16270" t="s">
        <v>2342</v>
      </c>
      <c r="Q16270">
        <v>1.5</v>
      </c>
      <c r="R16270">
        <v>0.2</v>
      </c>
      <c r="V16270">
        <v>1</v>
      </c>
      <c r="W16270" t="s">
        <v>2558</v>
      </c>
    </row>
    <row r="16271" spans="1:23" x14ac:dyDescent="0.3">
      <c r="A16271">
        <v>24245</v>
      </c>
      <c r="B16271" s="15" t="s">
        <v>1895</v>
      </c>
      <c r="C16271" t="str">
        <f>_xlfn.XLOOKUP($B16271, STANDARDS!$A:$A, STANDARDS!$B:$B,,0,2)</f>
        <v>Undivided Lemede Fm; Cabo Carvoeiro Fm</v>
      </c>
      <c r="D16271" t="s">
        <v>2177</v>
      </c>
      <c r="E16271" t="s">
        <v>2202</v>
      </c>
      <c r="J16271" cm="1">
        <f t="array" ref="J16271:L16271">_xlfn.XLOOKUP($C16271, AGE!$A:$A,AGE!$B:$D,,0,2)</f>
        <v>182.45</v>
      </c>
      <c r="K16271">
        <v>8.3499999999999943</v>
      </c>
      <c r="L16271" t="str">
        <v xml:space="preserve">GSA 2018 </v>
      </c>
      <c r="M16271" t="s">
        <v>2402</v>
      </c>
      <c r="P16271" t="s">
        <v>2342</v>
      </c>
      <c r="Q16271">
        <v>1.64</v>
      </c>
      <c r="R16271">
        <v>0.2</v>
      </c>
      <c r="V16271">
        <v>1</v>
      </c>
      <c r="W16271" t="s">
        <v>2558</v>
      </c>
    </row>
    <row r="16272" spans="1:23" x14ac:dyDescent="0.3">
      <c r="A16272">
        <v>24246</v>
      </c>
      <c r="B16272" s="15" t="s">
        <v>1895</v>
      </c>
      <c r="C16272" t="str">
        <f>_xlfn.XLOOKUP($B16272, STANDARDS!$A:$A, STANDARDS!$B:$B,,0,2)</f>
        <v>Undivided Lemede Fm; Cabo Carvoeiro Fm</v>
      </c>
      <c r="D16272" t="s">
        <v>2177</v>
      </c>
      <c r="E16272" t="s">
        <v>2202</v>
      </c>
      <c r="J16272" cm="1">
        <f t="array" ref="J16272:L16272">_xlfn.XLOOKUP($C16272, AGE!$A:$A,AGE!$B:$D,,0,2)</f>
        <v>182.45</v>
      </c>
      <c r="K16272">
        <v>8.3499999999999943</v>
      </c>
      <c r="L16272" t="str">
        <v xml:space="preserve">GSA 2018 </v>
      </c>
      <c r="M16272" t="s">
        <v>2402</v>
      </c>
      <c r="P16272" t="s">
        <v>2342</v>
      </c>
      <c r="Q16272">
        <v>1.32</v>
      </c>
      <c r="R16272">
        <v>0.2</v>
      </c>
      <c r="V16272">
        <v>1</v>
      </c>
      <c r="W16272" t="s">
        <v>2558</v>
      </c>
    </row>
    <row r="16273" spans="1:23" x14ac:dyDescent="0.3">
      <c r="A16273">
        <v>24247</v>
      </c>
      <c r="B16273" s="15" t="s">
        <v>1895</v>
      </c>
      <c r="C16273" t="str">
        <f>_xlfn.XLOOKUP($B16273, STANDARDS!$A:$A, STANDARDS!$B:$B,,0,2)</f>
        <v>Undivided Lemede Fm; Cabo Carvoeiro Fm</v>
      </c>
      <c r="D16273" t="s">
        <v>2177</v>
      </c>
      <c r="E16273" t="s">
        <v>2202</v>
      </c>
      <c r="J16273" cm="1">
        <f t="array" ref="J16273:L16273">_xlfn.XLOOKUP($C16273, AGE!$A:$A,AGE!$B:$D,,0,2)</f>
        <v>182.45</v>
      </c>
      <c r="K16273">
        <v>8.3499999999999943</v>
      </c>
      <c r="L16273" t="str">
        <v xml:space="preserve">GSA 2018 </v>
      </c>
      <c r="M16273" t="s">
        <v>2402</v>
      </c>
      <c r="P16273" t="s">
        <v>2342</v>
      </c>
      <c r="Q16273">
        <v>1.28</v>
      </c>
      <c r="R16273">
        <v>0.2</v>
      </c>
      <c r="V16273">
        <v>1</v>
      </c>
      <c r="W16273" t="s">
        <v>2558</v>
      </c>
    </row>
    <row r="16274" spans="1:23" x14ac:dyDescent="0.3">
      <c r="A16274">
        <v>24248</v>
      </c>
      <c r="B16274" s="15" t="s">
        <v>1895</v>
      </c>
      <c r="C16274" t="str">
        <f>_xlfn.XLOOKUP($B16274, STANDARDS!$A:$A, STANDARDS!$B:$B,,0,2)</f>
        <v>Undivided Lemede Fm; Cabo Carvoeiro Fm</v>
      </c>
      <c r="D16274" t="s">
        <v>2177</v>
      </c>
      <c r="E16274" t="s">
        <v>2202</v>
      </c>
      <c r="J16274" cm="1">
        <f t="array" ref="J16274:L16274">_xlfn.XLOOKUP($C16274, AGE!$A:$A,AGE!$B:$D,,0,2)</f>
        <v>182.45</v>
      </c>
      <c r="K16274">
        <v>8.3499999999999943</v>
      </c>
      <c r="L16274" t="str">
        <v xml:space="preserve">GSA 2018 </v>
      </c>
      <c r="M16274" t="s">
        <v>2402</v>
      </c>
      <c r="P16274" t="s">
        <v>2342</v>
      </c>
      <c r="Q16274">
        <v>1.76</v>
      </c>
      <c r="R16274">
        <v>0.2</v>
      </c>
      <c r="V16274">
        <v>1</v>
      </c>
      <c r="W16274" t="s">
        <v>2558</v>
      </c>
    </row>
    <row r="16275" spans="1:23" x14ac:dyDescent="0.3">
      <c r="A16275">
        <v>24249</v>
      </c>
      <c r="B16275" s="15" t="s">
        <v>1895</v>
      </c>
      <c r="C16275" t="str">
        <f>_xlfn.XLOOKUP($B16275, STANDARDS!$A:$A, STANDARDS!$B:$B,,0,2)</f>
        <v>Undivided Lemede Fm; Cabo Carvoeiro Fm</v>
      </c>
      <c r="D16275" t="s">
        <v>2177</v>
      </c>
      <c r="E16275" t="s">
        <v>2202</v>
      </c>
      <c r="J16275" cm="1">
        <f t="array" ref="J16275:L16275">_xlfn.XLOOKUP($C16275, AGE!$A:$A,AGE!$B:$D,,0,2)</f>
        <v>182.45</v>
      </c>
      <c r="K16275">
        <v>8.3499999999999943</v>
      </c>
      <c r="L16275" t="str">
        <v xml:space="preserve">GSA 2018 </v>
      </c>
      <c r="M16275" t="s">
        <v>2402</v>
      </c>
      <c r="P16275" t="s">
        <v>2342</v>
      </c>
      <c r="Q16275">
        <v>2.21</v>
      </c>
      <c r="R16275">
        <v>0.2</v>
      </c>
      <c r="V16275">
        <v>1</v>
      </c>
      <c r="W16275" t="s">
        <v>2558</v>
      </c>
    </row>
    <row r="16276" spans="1:23" x14ac:dyDescent="0.3">
      <c r="A16276">
        <v>24250</v>
      </c>
      <c r="B16276" s="15" t="s">
        <v>1895</v>
      </c>
      <c r="C16276" t="str">
        <f>_xlfn.XLOOKUP($B16276, STANDARDS!$A:$A, STANDARDS!$B:$B,,0,2)</f>
        <v>Undivided Lemede Fm; Cabo Carvoeiro Fm</v>
      </c>
      <c r="D16276" t="s">
        <v>2177</v>
      </c>
      <c r="E16276" t="s">
        <v>2202</v>
      </c>
      <c r="J16276" cm="1">
        <f t="array" ref="J16276:L16276">_xlfn.XLOOKUP($C16276, AGE!$A:$A,AGE!$B:$D,,0,2)</f>
        <v>182.45</v>
      </c>
      <c r="K16276">
        <v>8.3499999999999943</v>
      </c>
      <c r="L16276" t="str">
        <v xml:space="preserve">GSA 2018 </v>
      </c>
      <c r="M16276" t="s">
        <v>2402</v>
      </c>
      <c r="P16276" t="s">
        <v>2342</v>
      </c>
      <c r="Q16276">
        <v>1.91</v>
      </c>
      <c r="R16276">
        <v>0.2</v>
      </c>
      <c r="V16276">
        <v>1</v>
      </c>
      <c r="W16276" t="s">
        <v>2558</v>
      </c>
    </row>
    <row r="16277" spans="1:23" x14ac:dyDescent="0.3">
      <c r="A16277">
        <v>24251</v>
      </c>
      <c r="B16277" s="15" t="s">
        <v>1895</v>
      </c>
      <c r="C16277" t="str">
        <f>_xlfn.XLOOKUP($B16277, STANDARDS!$A:$A, STANDARDS!$B:$B,,0,2)</f>
        <v>Undivided Lemede Fm; Cabo Carvoeiro Fm</v>
      </c>
      <c r="D16277" t="s">
        <v>2177</v>
      </c>
      <c r="E16277" t="s">
        <v>2202</v>
      </c>
      <c r="J16277" cm="1">
        <f t="array" ref="J16277:L16277">_xlfn.XLOOKUP($C16277, AGE!$A:$A,AGE!$B:$D,,0,2)</f>
        <v>182.45</v>
      </c>
      <c r="K16277">
        <v>8.3499999999999943</v>
      </c>
      <c r="L16277" t="str">
        <v xml:space="preserve">GSA 2018 </v>
      </c>
      <c r="M16277" t="s">
        <v>2402</v>
      </c>
      <c r="P16277" t="s">
        <v>2342</v>
      </c>
      <c r="Q16277">
        <v>2.0299999999999998</v>
      </c>
      <c r="R16277">
        <v>0.2</v>
      </c>
      <c r="V16277">
        <v>1</v>
      </c>
      <c r="W16277" t="s">
        <v>2558</v>
      </c>
    </row>
    <row r="16278" spans="1:23" x14ac:dyDescent="0.3">
      <c r="A16278">
        <v>24252</v>
      </c>
      <c r="B16278" s="15" t="s">
        <v>1895</v>
      </c>
      <c r="C16278" t="str">
        <f>_xlfn.XLOOKUP($B16278, STANDARDS!$A:$A, STANDARDS!$B:$B,,0,2)</f>
        <v>Undivided Lemede Fm; Cabo Carvoeiro Fm</v>
      </c>
      <c r="D16278" t="s">
        <v>2177</v>
      </c>
      <c r="E16278" t="s">
        <v>2202</v>
      </c>
      <c r="J16278" cm="1">
        <f t="array" ref="J16278:L16278">_xlfn.XLOOKUP($C16278, AGE!$A:$A,AGE!$B:$D,,0,2)</f>
        <v>182.45</v>
      </c>
      <c r="K16278">
        <v>8.3499999999999943</v>
      </c>
      <c r="L16278" t="str">
        <v xml:space="preserve">GSA 2018 </v>
      </c>
      <c r="M16278" t="s">
        <v>2402</v>
      </c>
      <c r="P16278" t="s">
        <v>2342</v>
      </c>
      <c r="Q16278">
        <v>1.49</v>
      </c>
      <c r="R16278">
        <v>0.2</v>
      </c>
      <c r="V16278">
        <v>1</v>
      </c>
      <c r="W16278" t="s">
        <v>2558</v>
      </c>
    </row>
    <row r="16279" spans="1:23" x14ac:dyDescent="0.3">
      <c r="A16279">
        <v>24253</v>
      </c>
      <c r="B16279" s="15" t="s">
        <v>1895</v>
      </c>
      <c r="C16279" t="str">
        <f>_xlfn.XLOOKUP($B16279, STANDARDS!$A:$A, STANDARDS!$B:$B,,0,2)</f>
        <v>Undivided Lemede Fm; Cabo Carvoeiro Fm</v>
      </c>
      <c r="D16279" t="s">
        <v>2177</v>
      </c>
      <c r="E16279" t="s">
        <v>2202</v>
      </c>
      <c r="J16279" cm="1">
        <f t="array" ref="J16279:L16279">_xlfn.XLOOKUP($C16279, AGE!$A:$A,AGE!$B:$D,,0,2)</f>
        <v>182.45</v>
      </c>
      <c r="K16279">
        <v>8.3499999999999943</v>
      </c>
      <c r="L16279" t="str">
        <v xml:space="preserve">GSA 2018 </v>
      </c>
      <c r="M16279" t="s">
        <v>2402</v>
      </c>
      <c r="P16279" t="s">
        <v>2342</v>
      </c>
      <c r="Q16279">
        <v>2.06</v>
      </c>
      <c r="R16279">
        <v>0.2</v>
      </c>
      <c r="V16279">
        <v>1</v>
      </c>
      <c r="W16279" t="s">
        <v>2558</v>
      </c>
    </row>
    <row r="16280" spans="1:23" x14ac:dyDescent="0.3">
      <c r="A16280">
        <v>24254</v>
      </c>
      <c r="B16280" s="15" t="s">
        <v>1895</v>
      </c>
      <c r="C16280" t="str">
        <f>_xlfn.XLOOKUP($B16280, STANDARDS!$A:$A, STANDARDS!$B:$B,,0,2)</f>
        <v>Undivided Lemede Fm; Cabo Carvoeiro Fm</v>
      </c>
      <c r="D16280" t="s">
        <v>2177</v>
      </c>
      <c r="E16280" t="s">
        <v>2202</v>
      </c>
      <c r="J16280" cm="1">
        <f t="array" ref="J16280:L16280">_xlfn.XLOOKUP($C16280, AGE!$A:$A,AGE!$B:$D,,0,2)</f>
        <v>182.45</v>
      </c>
      <c r="K16280">
        <v>8.3499999999999943</v>
      </c>
      <c r="L16280" t="str">
        <v xml:space="preserve">GSA 2018 </v>
      </c>
      <c r="M16280" t="s">
        <v>2402</v>
      </c>
      <c r="P16280" t="s">
        <v>2342</v>
      </c>
      <c r="Q16280">
        <v>2.71</v>
      </c>
      <c r="R16280">
        <v>0.2</v>
      </c>
      <c r="V16280">
        <v>1</v>
      </c>
      <c r="W16280" t="s">
        <v>2558</v>
      </c>
    </row>
    <row r="16281" spans="1:23" x14ac:dyDescent="0.3">
      <c r="A16281">
        <v>24255</v>
      </c>
      <c r="B16281" s="15" t="s">
        <v>1895</v>
      </c>
      <c r="C16281" t="str">
        <f>_xlfn.XLOOKUP($B16281, STANDARDS!$A:$A, STANDARDS!$B:$B,,0,2)</f>
        <v>Undivided Lemede Fm; Cabo Carvoeiro Fm</v>
      </c>
      <c r="D16281" t="s">
        <v>2177</v>
      </c>
      <c r="E16281" t="s">
        <v>2202</v>
      </c>
      <c r="J16281" cm="1">
        <f t="array" ref="J16281:L16281">_xlfn.XLOOKUP($C16281, AGE!$A:$A,AGE!$B:$D,,0,2)</f>
        <v>182.45</v>
      </c>
      <c r="K16281">
        <v>8.3499999999999943</v>
      </c>
      <c r="L16281" t="str">
        <v xml:space="preserve">GSA 2018 </v>
      </c>
      <c r="M16281" t="s">
        <v>2402</v>
      </c>
      <c r="P16281" t="s">
        <v>2342</v>
      </c>
      <c r="Q16281">
        <v>3.65</v>
      </c>
      <c r="R16281">
        <v>0.2</v>
      </c>
      <c r="V16281">
        <v>1</v>
      </c>
      <c r="W16281" t="s">
        <v>2558</v>
      </c>
    </row>
    <row r="16282" spans="1:23" x14ac:dyDescent="0.3">
      <c r="A16282">
        <v>24256</v>
      </c>
      <c r="B16282" s="15" t="s">
        <v>1895</v>
      </c>
      <c r="C16282" t="str">
        <f>_xlfn.XLOOKUP($B16282, STANDARDS!$A:$A, STANDARDS!$B:$B,,0,2)</f>
        <v>Undivided Lemede Fm; Cabo Carvoeiro Fm</v>
      </c>
      <c r="D16282" t="s">
        <v>2177</v>
      </c>
      <c r="E16282" t="s">
        <v>2202</v>
      </c>
      <c r="J16282" cm="1">
        <f t="array" ref="J16282:L16282">_xlfn.XLOOKUP($C16282, AGE!$A:$A,AGE!$B:$D,,0,2)</f>
        <v>182.45</v>
      </c>
      <c r="K16282">
        <v>8.3499999999999943</v>
      </c>
      <c r="L16282" t="str">
        <v xml:space="preserve">GSA 2018 </v>
      </c>
      <c r="M16282" t="s">
        <v>2402</v>
      </c>
      <c r="P16282" t="s">
        <v>2342</v>
      </c>
      <c r="Q16282">
        <v>2.67</v>
      </c>
      <c r="R16282">
        <v>0.2</v>
      </c>
      <c r="V16282">
        <v>1</v>
      </c>
      <c r="W16282" t="s">
        <v>2558</v>
      </c>
    </row>
    <row r="16283" spans="1:23" x14ac:dyDescent="0.3">
      <c r="A16283">
        <v>24257</v>
      </c>
      <c r="B16283" s="15" t="s">
        <v>1895</v>
      </c>
      <c r="C16283" t="str">
        <f>_xlfn.XLOOKUP($B16283, STANDARDS!$A:$A, STANDARDS!$B:$B,,0,2)</f>
        <v>Undivided Lemede Fm; Cabo Carvoeiro Fm</v>
      </c>
      <c r="D16283" t="s">
        <v>2177</v>
      </c>
      <c r="E16283" t="s">
        <v>2202</v>
      </c>
      <c r="J16283" cm="1">
        <f t="array" ref="J16283:L16283">_xlfn.XLOOKUP($C16283, AGE!$A:$A,AGE!$B:$D,,0,2)</f>
        <v>182.45</v>
      </c>
      <c r="K16283">
        <v>8.3499999999999943</v>
      </c>
      <c r="L16283" t="str">
        <v xml:space="preserve">GSA 2018 </v>
      </c>
      <c r="M16283" t="s">
        <v>2402</v>
      </c>
      <c r="P16283" t="s">
        <v>2342</v>
      </c>
      <c r="Q16283">
        <v>2.46</v>
      </c>
      <c r="R16283">
        <v>0.2</v>
      </c>
      <c r="V16283">
        <v>1</v>
      </c>
      <c r="W16283" t="s">
        <v>2558</v>
      </c>
    </row>
    <row r="16284" spans="1:23" x14ac:dyDescent="0.3">
      <c r="A16284">
        <v>24258</v>
      </c>
      <c r="B16284" s="15" t="s">
        <v>1895</v>
      </c>
      <c r="C16284" t="str">
        <f>_xlfn.XLOOKUP($B16284, STANDARDS!$A:$A, STANDARDS!$B:$B,,0,2)</f>
        <v>Undivided Lemede Fm; Cabo Carvoeiro Fm</v>
      </c>
      <c r="D16284" t="s">
        <v>2177</v>
      </c>
      <c r="E16284" t="s">
        <v>2202</v>
      </c>
      <c r="J16284" cm="1">
        <f t="array" ref="J16284:L16284">_xlfn.XLOOKUP($C16284, AGE!$A:$A,AGE!$B:$D,,0,2)</f>
        <v>182.45</v>
      </c>
      <c r="K16284">
        <v>8.3499999999999943</v>
      </c>
      <c r="L16284" t="str">
        <v xml:space="preserve">GSA 2018 </v>
      </c>
      <c r="M16284" t="s">
        <v>2402</v>
      </c>
      <c r="P16284" t="s">
        <v>2342</v>
      </c>
      <c r="Q16284">
        <v>2.42</v>
      </c>
      <c r="R16284">
        <v>0.2</v>
      </c>
      <c r="V16284">
        <v>1</v>
      </c>
      <c r="W16284" t="s">
        <v>2558</v>
      </c>
    </row>
    <row r="16285" spans="1:23" x14ac:dyDescent="0.3">
      <c r="A16285">
        <v>24259</v>
      </c>
      <c r="B16285" s="15" t="s">
        <v>1895</v>
      </c>
      <c r="C16285" t="str">
        <f>_xlfn.XLOOKUP($B16285, STANDARDS!$A:$A, STANDARDS!$B:$B,,0,2)</f>
        <v>Undivided Lemede Fm; Cabo Carvoeiro Fm</v>
      </c>
      <c r="D16285" t="s">
        <v>2177</v>
      </c>
      <c r="E16285" t="s">
        <v>2202</v>
      </c>
      <c r="J16285" cm="1">
        <f t="array" ref="J16285:L16285">_xlfn.XLOOKUP($C16285, AGE!$A:$A,AGE!$B:$D,,0,2)</f>
        <v>182.45</v>
      </c>
      <c r="K16285">
        <v>8.3499999999999943</v>
      </c>
      <c r="L16285" t="str">
        <v xml:space="preserve">GSA 2018 </v>
      </c>
      <c r="M16285" t="s">
        <v>2402</v>
      </c>
      <c r="P16285" t="s">
        <v>2342</v>
      </c>
      <c r="Q16285">
        <v>3.49</v>
      </c>
      <c r="R16285">
        <v>0.2</v>
      </c>
      <c r="V16285">
        <v>1</v>
      </c>
      <c r="W16285" t="s">
        <v>2558</v>
      </c>
    </row>
    <row r="16286" spans="1:23" x14ac:dyDescent="0.3">
      <c r="A16286">
        <v>24260</v>
      </c>
      <c r="B16286" s="15" t="s">
        <v>1895</v>
      </c>
      <c r="C16286" t="str">
        <f>_xlfn.XLOOKUP($B16286, STANDARDS!$A:$A, STANDARDS!$B:$B,,0,2)</f>
        <v>Undivided Lemede Fm; Cabo Carvoeiro Fm</v>
      </c>
      <c r="D16286" t="s">
        <v>2177</v>
      </c>
      <c r="E16286" t="s">
        <v>2202</v>
      </c>
      <c r="J16286" cm="1">
        <f t="array" ref="J16286:L16286">_xlfn.XLOOKUP($C16286, AGE!$A:$A,AGE!$B:$D,,0,2)</f>
        <v>182.45</v>
      </c>
      <c r="K16286">
        <v>8.3499999999999943</v>
      </c>
      <c r="L16286" t="str">
        <v xml:space="preserve">GSA 2018 </v>
      </c>
      <c r="M16286" t="s">
        <v>2402</v>
      </c>
      <c r="P16286" t="s">
        <v>2342</v>
      </c>
      <c r="Q16286">
        <v>2.77</v>
      </c>
      <c r="R16286">
        <v>0.2</v>
      </c>
      <c r="V16286">
        <v>1</v>
      </c>
      <c r="W16286" t="s">
        <v>2558</v>
      </c>
    </row>
    <row r="16287" spans="1:23" x14ac:dyDescent="0.3">
      <c r="A16287">
        <v>24261</v>
      </c>
      <c r="B16287" s="15" t="s">
        <v>1895</v>
      </c>
      <c r="C16287" t="str">
        <f>_xlfn.XLOOKUP($B16287, STANDARDS!$A:$A, STANDARDS!$B:$B,,0,2)</f>
        <v>Undivided Lemede Fm; Cabo Carvoeiro Fm</v>
      </c>
      <c r="D16287" t="s">
        <v>2177</v>
      </c>
      <c r="E16287" t="s">
        <v>2202</v>
      </c>
      <c r="J16287" cm="1">
        <f t="array" ref="J16287:L16287">_xlfn.XLOOKUP($C16287, AGE!$A:$A,AGE!$B:$D,,0,2)</f>
        <v>182.45</v>
      </c>
      <c r="K16287">
        <v>8.3499999999999943</v>
      </c>
      <c r="L16287" t="str">
        <v xml:space="preserve">GSA 2018 </v>
      </c>
      <c r="M16287" t="s">
        <v>2402</v>
      </c>
      <c r="P16287" t="s">
        <v>2342</v>
      </c>
      <c r="Q16287">
        <v>2.35</v>
      </c>
      <c r="R16287">
        <v>0.2</v>
      </c>
      <c r="V16287">
        <v>1</v>
      </c>
      <c r="W16287" t="s">
        <v>2558</v>
      </c>
    </row>
    <row r="16288" spans="1:23" x14ac:dyDescent="0.3">
      <c r="A16288">
        <v>24262</v>
      </c>
      <c r="B16288" s="15" t="s">
        <v>1895</v>
      </c>
      <c r="C16288" t="str">
        <f>_xlfn.XLOOKUP($B16288, STANDARDS!$A:$A, STANDARDS!$B:$B,,0,2)</f>
        <v>Undivided Lemede Fm; Cabo Carvoeiro Fm</v>
      </c>
      <c r="D16288" t="s">
        <v>2177</v>
      </c>
      <c r="E16288" t="s">
        <v>2202</v>
      </c>
      <c r="J16288" cm="1">
        <f t="array" ref="J16288:L16288">_xlfn.XLOOKUP($C16288, AGE!$A:$A,AGE!$B:$D,,0,2)</f>
        <v>182.45</v>
      </c>
      <c r="K16288">
        <v>8.3499999999999943</v>
      </c>
      <c r="L16288" t="str">
        <v xml:space="preserve">GSA 2018 </v>
      </c>
      <c r="M16288" t="s">
        <v>2402</v>
      </c>
      <c r="P16288" t="s">
        <v>2342</v>
      </c>
      <c r="Q16288">
        <v>2.64</v>
      </c>
      <c r="R16288">
        <v>0.2</v>
      </c>
      <c r="V16288">
        <v>1</v>
      </c>
      <c r="W16288" t="s">
        <v>2558</v>
      </c>
    </row>
    <row r="16289" spans="1:23" x14ac:dyDescent="0.3">
      <c r="A16289">
        <v>24263</v>
      </c>
      <c r="B16289" s="15" t="s">
        <v>1895</v>
      </c>
      <c r="C16289" t="str">
        <f>_xlfn.XLOOKUP($B16289, STANDARDS!$A:$A, STANDARDS!$B:$B,,0,2)</f>
        <v>Undivided Lemede Fm; Cabo Carvoeiro Fm</v>
      </c>
      <c r="D16289" t="s">
        <v>2177</v>
      </c>
      <c r="E16289" t="s">
        <v>2202</v>
      </c>
      <c r="J16289" cm="1">
        <f t="array" ref="J16289:L16289">_xlfn.XLOOKUP($C16289, AGE!$A:$A,AGE!$B:$D,,0,2)</f>
        <v>182.45</v>
      </c>
      <c r="K16289">
        <v>8.3499999999999943</v>
      </c>
      <c r="L16289" t="str">
        <v xml:space="preserve">GSA 2018 </v>
      </c>
      <c r="M16289" t="s">
        <v>2402</v>
      </c>
      <c r="P16289" t="s">
        <v>2342</v>
      </c>
      <c r="Q16289">
        <v>2.58</v>
      </c>
      <c r="R16289">
        <v>0.2</v>
      </c>
      <c r="V16289">
        <v>1</v>
      </c>
      <c r="W16289" t="s">
        <v>2558</v>
      </c>
    </row>
    <row r="16290" spans="1:23" x14ac:dyDescent="0.3">
      <c r="A16290">
        <v>24264</v>
      </c>
      <c r="B16290" s="15" t="s">
        <v>1895</v>
      </c>
      <c r="C16290" t="str">
        <f>_xlfn.XLOOKUP($B16290, STANDARDS!$A:$A, STANDARDS!$B:$B,,0,2)</f>
        <v>Undivided Lemede Fm; Cabo Carvoeiro Fm</v>
      </c>
      <c r="D16290" t="s">
        <v>2177</v>
      </c>
      <c r="E16290" t="s">
        <v>2202</v>
      </c>
      <c r="J16290" cm="1">
        <f t="array" ref="J16290:L16290">_xlfn.XLOOKUP($C16290, AGE!$A:$A,AGE!$B:$D,,0,2)</f>
        <v>182.45</v>
      </c>
      <c r="K16290">
        <v>8.3499999999999943</v>
      </c>
      <c r="L16290" t="str">
        <v xml:space="preserve">GSA 2018 </v>
      </c>
      <c r="M16290" t="s">
        <v>2402</v>
      </c>
      <c r="P16290" t="s">
        <v>2342</v>
      </c>
      <c r="Q16290">
        <v>2.74</v>
      </c>
      <c r="R16290">
        <v>0.2</v>
      </c>
      <c r="V16290">
        <v>1</v>
      </c>
      <c r="W16290" t="s">
        <v>2558</v>
      </c>
    </row>
    <row r="16291" spans="1:23" x14ac:dyDescent="0.3">
      <c r="A16291">
        <v>24265</v>
      </c>
      <c r="B16291" s="15" t="s">
        <v>1895</v>
      </c>
      <c r="C16291" t="str">
        <f>_xlfn.XLOOKUP($B16291, STANDARDS!$A:$A, STANDARDS!$B:$B,,0,2)</f>
        <v>Undivided Lemede Fm; Cabo Carvoeiro Fm</v>
      </c>
      <c r="D16291" t="s">
        <v>2177</v>
      </c>
      <c r="E16291" t="s">
        <v>2202</v>
      </c>
      <c r="J16291" cm="1">
        <f t="array" ref="J16291:L16291">_xlfn.XLOOKUP($C16291, AGE!$A:$A,AGE!$B:$D,,0,2)</f>
        <v>182.45</v>
      </c>
      <c r="K16291">
        <v>8.3499999999999943</v>
      </c>
      <c r="L16291" t="str">
        <v xml:space="preserve">GSA 2018 </v>
      </c>
      <c r="M16291" t="s">
        <v>2402</v>
      </c>
      <c r="P16291" t="s">
        <v>2342</v>
      </c>
      <c r="Q16291">
        <v>2.78</v>
      </c>
      <c r="R16291">
        <v>0.2</v>
      </c>
      <c r="V16291">
        <v>1</v>
      </c>
      <c r="W16291" t="s">
        <v>2558</v>
      </c>
    </row>
    <row r="16292" spans="1:23" x14ac:dyDescent="0.3">
      <c r="A16292">
        <v>24266</v>
      </c>
      <c r="B16292" s="15" t="s">
        <v>1895</v>
      </c>
      <c r="C16292" t="str">
        <f>_xlfn.XLOOKUP($B16292, STANDARDS!$A:$A, STANDARDS!$B:$B,,0,2)</f>
        <v>Undivided Lemede Fm; Cabo Carvoeiro Fm</v>
      </c>
      <c r="D16292" t="s">
        <v>2177</v>
      </c>
      <c r="E16292" t="s">
        <v>2202</v>
      </c>
      <c r="J16292" cm="1">
        <f t="array" ref="J16292:L16292">_xlfn.XLOOKUP($C16292, AGE!$A:$A,AGE!$B:$D,,0,2)</f>
        <v>182.45</v>
      </c>
      <c r="K16292">
        <v>8.3499999999999943</v>
      </c>
      <c r="L16292" t="str">
        <v xml:space="preserve">GSA 2018 </v>
      </c>
      <c r="M16292" t="s">
        <v>2402</v>
      </c>
      <c r="P16292" t="s">
        <v>2342</v>
      </c>
      <c r="Q16292">
        <v>4.3899999999999997</v>
      </c>
      <c r="R16292">
        <v>0.2</v>
      </c>
      <c r="V16292">
        <v>1</v>
      </c>
      <c r="W16292" t="s">
        <v>2558</v>
      </c>
    </row>
    <row r="16293" spans="1:23" x14ac:dyDescent="0.3">
      <c r="A16293">
        <v>24267</v>
      </c>
      <c r="B16293" s="15" t="s">
        <v>1895</v>
      </c>
      <c r="C16293" t="str">
        <f>_xlfn.XLOOKUP($B16293, STANDARDS!$A:$A, STANDARDS!$B:$B,,0,2)</f>
        <v>Undivided Lemede Fm; Cabo Carvoeiro Fm</v>
      </c>
      <c r="D16293" t="s">
        <v>2177</v>
      </c>
      <c r="E16293" t="s">
        <v>2202</v>
      </c>
      <c r="J16293" cm="1">
        <f t="array" ref="J16293:L16293">_xlfn.XLOOKUP($C16293, AGE!$A:$A,AGE!$B:$D,,0,2)</f>
        <v>182.45</v>
      </c>
      <c r="K16293">
        <v>8.3499999999999943</v>
      </c>
      <c r="L16293" t="str">
        <v xml:space="preserve">GSA 2018 </v>
      </c>
      <c r="M16293" t="s">
        <v>2402</v>
      </c>
      <c r="P16293" t="s">
        <v>2342</v>
      </c>
      <c r="Q16293">
        <v>3.27</v>
      </c>
      <c r="R16293">
        <v>0.2</v>
      </c>
      <c r="V16293">
        <v>1</v>
      </c>
      <c r="W16293" t="s">
        <v>2558</v>
      </c>
    </row>
    <row r="16294" spans="1:23" x14ac:dyDescent="0.3">
      <c r="A16294">
        <v>24268</v>
      </c>
      <c r="B16294" s="15" t="s">
        <v>1895</v>
      </c>
      <c r="C16294" t="str">
        <f>_xlfn.XLOOKUP($B16294, STANDARDS!$A:$A, STANDARDS!$B:$B,,0,2)</f>
        <v>Undivided Lemede Fm; Cabo Carvoeiro Fm</v>
      </c>
      <c r="D16294" t="s">
        <v>2177</v>
      </c>
      <c r="E16294" t="s">
        <v>2202</v>
      </c>
      <c r="J16294" cm="1">
        <f t="array" ref="J16294:L16294">_xlfn.XLOOKUP($C16294, AGE!$A:$A,AGE!$B:$D,,0,2)</f>
        <v>182.45</v>
      </c>
      <c r="K16294">
        <v>8.3499999999999943</v>
      </c>
      <c r="L16294" t="str">
        <v xml:space="preserve">GSA 2018 </v>
      </c>
      <c r="M16294" t="s">
        <v>2402</v>
      </c>
      <c r="P16294" t="s">
        <v>2342</v>
      </c>
      <c r="Q16294">
        <v>2.79</v>
      </c>
      <c r="R16294">
        <v>0.2</v>
      </c>
      <c r="V16294">
        <v>1</v>
      </c>
      <c r="W16294" t="s">
        <v>2558</v>
      </c>
    </row>
    <row r="16295" spans="1:23" x14ac:dyDescent="0.3">
      <c r="A16295">
        <v>24269</v>
      </c>
      <c r="B16295" s="15" t="s">
        <v>1895</v>
      </c>
      <c r="C16295" t="str">
        <f>_xlfn.XLOOKUP($B16295, STANDARDS!$A:$A, STANDARDS!$B:$B,,0,2)</f>
        <v>Undivided Lemede Fm; Cabo Carvoeiro Fm</v>
      </c>
      <c r="D16295" t="s">
        <v>2177</v>
      </c>
      <c r="E16295" t="s">
        <v>2202</v>
      </c>
      <c r="J16295" cm="1">
        <f t="array" ref="J16295:L16295">_xlfn.XLOOKUP($C16295, AGE!$A:$A,AGE!$B:$D,,0,2)</f>
        <v>182.45</v>
      </c>
      <c r="K16295">
        <v>8.3499999999999943</v>
      </c>
      <c r="L16295" t="str">
        <v xml:space="preserve">GSA 2018 </v>
      </c>
      <c r="M16295" t="s">
        <v>2402</v>
      </c>
      <c r="P16295" t="s">
        <v>2342</v>
      </c>
      <c r="Q16295">
        <v>1.88</v>
      </c>
      <c r="R16295">
        <v>0.2</v>
      </c>
      <c r="V16295">
        <v>1</v>
      </c>
      <c r="W16295" t="s">
        <v>2558</v>
      </c>
    </row>
    <row r="16296" spans="1:23" x14ac:dyDescent="0.3">
      <c r="A16296">
        <v>24270</v>
      </c>
      <c r="B16296" s="15" t="s">
        <v>1895</v>
      </c>
      <c r="C16296" t="str">
        <f>_xlfn.XLOOKUP($B16296, STANDARDS!$A:$A, STANDARDS!$B:$B,,0,2)</f>
        <v>Undivided Lemede Fm; Cabo Carvoeiro Fm</v>
      </c>
      <c r="D16296" t="s">
        <v>2177</v>
      </c>
      <c r="E16296" t="s">
        <v>2202</v>
      </c>
      <c r="J16296" cm="1">
        <f t="array" ref="J16296:L16296">_xlfn.XLOOKUP($C16296, AGE!$A:$A,AGE!$B:$D,,0,2)</f>
        <v>182.45</v>
      </c>
      <c r="K16296">
        <v>8.3499999999999943</v>
      </c>
      <c r="L16296" t="str">
        <v xml:space="preserve">GSA 2018 </v>
      </c>
      <c r="M16296" t="s">
        <v>2402</v>
      </c>
      <c r="P16296" t="s">
        <v>2342</v>
      </c>
      <c r="Q16296">
        <v>2.5099999999999998</v>
      </c>
      <c r="R16296">
        <v>0.2</v>
      </c>
      <c r="V16296">
        <v>1</v>
      </c>
      <c r="W16296" t="s">
        <v>2558</v>
      </c>
    </row>
    <row r="16297" spans="1:23" x14ac:dyDescent="0.3">
      <c r="A16297">
        <v>24271</v>
      </c>
      <c r="B16297" s="15" t="s">
        <v>1895</v>
      </c>
      <c r="C16297" t="str">
        <f>_xlfn.XLOOKUP($B16297, STANDARDS!$A:$A, STANDARDS!$B:$B,,0,2)</f>
        <v>Undivided Lemede Fm; Cabo Carvoeiro Fm</v>
      </c>
      <c r="D16297" t="s">
        <v>2177</v>
      </c>
      <c r="E16297" t="s">
        <v>2202</v>
      </c>
      <c r="J16297" cm="1">
        <f t="array" ref="J16297:L16297">_xlfn.XLOOKUP($C16297, AGE!$A:$A,AGE!$B:$D,,0,2)</f>
        <v>182.45</v>
      </c>
      <c r="K16297">
        <v>8.3499999999999943</v>
      </c>
      <c r="L16297" t="str">
        <v xml:space="preserve">GSA 2018 </v>
      </c>
      <c r="M16297" t="s">
        <v>2402</v>
      </c>
      <c r="P16297" t="s">
        <v>2342</v>
      </c>
      <c r="Q16297">
        <v>2.62</v>
      </c>
      <c r="R16297">
        <v>0.2</v>
      </c>
      <c r="V16297">
        <v>1</v>
      </c>
      <c r="W16297" t="s">
        <v>2558</v>
      </c>
    </row>
    <row r="16298" spans="1:23" x14ac:dyDescent="0.3">
      <c r="A16298">
        <v>24272</v>
      </c>
      <c r="B16298" s="15" t="s">
        <v>1895</v>
      </c>
      <c r="C16298" t="str">
        <f>_xlfn.XLOOKUP($B16298, STANDARDS!$A:$A, STANDARDS!$B:$B,,0,2)</f>
        <v>Undivided Lemede Fm; Cabo Carvoeiro Fm</v>
      </c>
      <c r="D16298" t="s">
        <v>2177</v>
      </c>
      <c r="E16298" t="s">
        <v>2202</v>
      </c>
      <c r="J16298" cm="1">
        <f t="array" ref="J16298:L16298">_xlfn.XLOOKUP($C16298, AGE!$A:$A,AGE!$B:$D,,0,2)</f>
        <v>182.45</v>
      </c>
      <c r="K16298">
        <v>8.3499999999999943</v>
      </c>
      <c r="L16298" t="str">
        <v xml:space="preserve">GSA 2018 </v>
      </c>
      <c r="M16298" t="s">
        <v>2402</v>
      </c>
      <c r="P16298" t="s">
        <v>2342</v>
      </c>
      <c r="Q16298">
        <v>2.64</v>
      </c>
      <c r="R16298">
        <v>0.2</v>
      </c>
      <c r="V16298">
        <v>1</v>
      </c>
      <c r="W16298" t="s">
        <v>2558</v>
      </c>
    </row>
    <row r="16299" spans="1:23" x14ac:dyDescent="0.3">
      <c r="A16299">
        <v>24273</v>
      </c>
      <c r="B16299" s="15" t="s">
        <v>1895</v>
      </c>
      <c r="C16299" t="str">
        <f>_xlfn.XLOOKUP($B16299, STANDARDS!$A:$A, STANDARDS!$B:$B,,0,2)</f>
        <v>Undivided Lemede Fm; Cabo Carvoeiro Fm</v>
      </c>
      <c r="D16299" t="s">
        <v>2177</v>
      </c>
      <c r="E16299" t="s">
        <v>2202</v>
      </c>
      <c r="J16299" cm="1">
        <f t="array" ref="J16299:L16299">_xlfn.XLOOKUP($C16299, AGE!$A:$A,AGE!$B:$D,,0,2)</f>
        <v>182.45</v>
      </c>
      <c r="K16299">
        <v>8.3499999999999943</v>
      </c>
      <c r="L16299" t="str">
        <v xml:space="preserve">GSA 2018 </v>
      </c>
      <c r="M16299" t="s">
        <v>2402</v>
      </c>
      <c r="P16299" t="s">
        <v>2342</v>
      </c>
      <c r="Q16299">
        <v>2.81</v>
      </c>
      <c r="R16299">
        <v>0.2</v>
      </c>
      <c r="V16299">
        <v>1</v>
      </c>
      <c r="W16299" t="s">
        <v>2558</v>
      </c>
    </row>
    <row r="16300" spans="1:23" x14ac:dyDescent="0.3">
      <c r="A16300">
        <v>24274</v>
      </c>
      <c r="B16300" s="15" t="s">
        <v>1895</v>
      </c>
      <c r="C16300" t="str">
        <f>_xlfn.XLOOKUP($B16300, STANDARDS!$A:$A, STANDARDS!$B:$B,,0,2)</f>
        <v>Undivided Lemede Fm; Cabo Carvoeiro Fm</v>
      </c>
      <c r="D16300" t="s">
        <v>2177</v>
      </c>
      <c r="E16300" t="s">
        <v>2202</v>
      </c>
      <c r="J16300" cm="1">
        <f t="array" ref="J16300:L16300">_xlfn.XLOOKUP($C16300, AGE!$A:$A,AGE!$B:$D,,0,2)</f>
        <v>182.45</v>
      </c>
      <c r="K16300">
        <v>8.3499999999999943</v>
      </c>
      <c r="L16300" t="str">
        <v xml:space="preserve">GSA 2018 </v>
      </c>
      <c r="M16300" t="s">
        <v>2402</v>
      </c>
      <c r="P16300" t="s">
        <v>2342</v>
      </c>
      <c r="Q16300">
        <v>3.69</v>
      </c>
      <c r="R16300">
        <v>0.2</v>
      </c>
      <c r="V16300">
        <v>1</v>
      </c>
      <c r="W16300" t="s">
        <v>2558</v>
      </c>
    </row>
    <row r="16301" spans="1:23" x14ac:dyDescent="0.3">
      <c r="A16301">
        <v>24275</v>
      </c>
      <c r="B16301" s="15" t="s">
        <v>1895</v>
      </c>
      <c r="C16301" t="str">
        <f>_xlfn.XLOOKUP($B16301, STANDARDS!$A:$A, STANDARDS!$B:$B,,0,2)</f>
        <v>Undivided Lemede Fm; Cabo Carvoeiro Fm</v>
      </c>
      <c r="D16301" t="s">
        <v>2177</v>
      </c>
      <c r="E16301" t="s">
        <v>2202</v>
      </c>
      <c r="J16301" cm="1">
        <f t="array" ref="J16301:L16301">_xlfn.XLOOKUP($C16301, AGE!$A:$A,AGE!$B:$D,,0,2)</f>
        <v>182.45</v>
      </c>
      <c r="K16301">
        <v>8.3499999999999943</v>
      </c>
      <c r="L16301" t="str">
        <v xml:space="preserve">GSA 2018 </v>
      </c>
      <c r="M16301" t="s">
        <v>2402</v>
      </c>
      <c r="P16301" t="s">
        <v>2342</v>
      </c>
      <c r="Q16301">
        <v>3.78</v>
      </c>
      <c r="R16301">
        <v>0.2</v>
      </c>
      <c r="V16301">
        <v>1</v>
      </c>
      <c r="W16301" t="s">
        <v>2558</v>
      </c>
    </row>
    <row r="16302" spans="1:23" x14ac:dyDescent="0.3">
      <c r="A16302">
        <v>24276</v>
      </c>
      <c r="B16302" s="15" t="s">
        <v>1895</v>
      </c>
      <c r="C16302" t="str">
        <f>_xlfn.XLOOKUP($B16302, STANDARDS!$A:$A, STANDARDS!$B:$B,,0,2)</f>
        <v>Undivided Lemede Fm; Cabo Carvoeiro Fm</v>
      </c>
      <c r="D16302" t="s">
        <v>2177</v>
      </c>
      <c r="E16302" t="s">
        <v>2202</v>
      </c>
      <c r="J16302" cm="1">
        <f t="array" ref="J16302:L16302">_xlfn.XLOOKUP($C16302, AGE!$A:$A,AGE!$B:$D,,0,2)</f>
        <v>182.45</v>
      </c>
      <c r="K16302">
        <v>8.3499999999999943</v>
      </c>
      <c r="L16302" t="str">
        <v xml:space="preserve">GSA 2018 </v>
      </c>
      <c r="M16302" t="s">
        <v>2402</v>
      </c>
      <c r="P16302" t="s">
        <v>2342</v>
      </c>
      <c r="Q16302">
        <v>3.82</v>
      </c>
      <c r="R16302">
        <v>0.2</v>
      </c>
      <c r="V16302">
        <v>1</v>
      </c>
      <c r="W16302" t="s">
        <v>2558</v>
      </c>
    </row>
    <row r="16303" spans="1:23" x14ac:dyDescent="0.3">
      <c r="A16303">
        <v>24277</v>
      </c>
      <c r="B16303" s="15" t="s">
        <v>1895</v>
      </c>
      <c r="C16303" t="str">
        <f>_xlfn.XLOOKUP($B16303, STANDARDS!$A:$A, STANDARDS!$B:$B,,0,2)</f>
        <v>Undivided Lemede Fm; Cabo Carvoeiro Fm</v>
      </c>
      <c r="D16303" t="s">
        <v>2177</v>
      </c>
      <c r="E16303" t="s">
        <v>2202</v>
      </c>
      <c r="J16303" cm="1">
        <f t="array" ref="J16303:L16303">_xlfn.XLOOKUP($C16303, AGE!$A:$A,AGE!$B:$D,,0,2)</f>
        <v>182.45</v>
      </c>
      <c r="K16303">
        <v>8.3499999999999943</v>
      </c>
      <c r="L16303" t="str">
        <v xml:space="preserve">GSA 2018 </v>
      </c>
      <c r="M16303" t="s">
        <v>2402</v>
      </c>
      <c r="P16303" t="s">
        <v>2342</v>
      </c>
      <c r="Q16303">
        <v>3.91</v>
      </c>
      <c r="R16303">
        <v>0.2</v>
      </c>
      <c r="V16303">
        <v>1</v>
      </c>
      <c r="W16303" t="s">
        <v>2558</v>
      </c>
    </row>
    <row r="16304" spans="1:23" x14ac:dyDescent="0.3">
      <c r="A16304">
        <v>24278</v>
      </c>
      <c r="B16304" s="15" t="s">
        <v>1895</v>
      </c>
      <c r="C16304" t="str">
        <f>_xlfn.XLOOKUP($B16304, STANDARDS!$A:$A, STANDARDS!$B:$B,,0,2)</f>
        <v>Undivided Lemede Fm; Cabo Carvoeiro Fm</v>
      </c>
      <c r="D16304" t="s">
        <v>2177</v>
      </c>
      <c r="E16304" t="s">
        <v>2202</v>
      </c>
      <c r="J16304" cm="1">
        <f t="array" ref="J16304:L16304">_xlfn.XLOOKUP($C16304, AGE!$A:$A,AGE!$B:$D,,0,2)</f>
        <v>182.45</v>
      </c>
      <c r="K16304">
        <v>8.3499999999999943</v>
      </c>
      <c r="L16304" t="str">
        <v xml:space="preserve">GSA 2018 </v>
      </c>
      <c r="M16304" t="s">
        <v>2402</v>
      </c>
      <c r="P16304" t="s">
        <v>2342</v>
      </c>
      <c r="Q16304">
        <v>4.1399999999999997</v>
      </c>
      <c r="R16304">
        <v>0.2</v>
      </c>
      <c r="V16304">
        <v>1</v>
      </c>
      <c r="W16304" t="s">
        <v>2558</v>
      </c>
    </row>
    <row r="16305" spans="1:23" x14ac:dyDescent="0.3">
      <c r="A16305">
        <v>24279</v>
      </c>
      <c r="B16305" s="15" t="s">
        <v>1895</v>
      </c>
      <c r="C16305" t="str">
        <f>_xlfn.XLOOKUP($B16305, STANDARDS!$A:$A, STANDARDS!$B:$B,,0,2)</f>
        <v>Undivided Lemede Fm; Cabo Carvoeiro Fm</v>
      </c>
      <c r="D16305" t="s">
        <v>2177</v>
      </c>
      <c r="E16305" t="s">
        <v>2202</v>
      </c>
      <c r="J16305" cm="1">
        <f t="array" ref="J16305:L16305">_xlfn.XLOOKUP($C16305, AGE!$A:$A,AGE!$B:$D,,0,2)</f>
        <v>182.45</v>
      </c>
      <c r="K16305">
        <v>8.3499999999999943</v>
      </c>
      <c r="L16305" t="str">
        <v xml:space="preserve">GSA 2018 </v>
      </c>
      <c r="M16305" t="s">
        <v>2403</v>
      </c>
      <c r="P16305" t="s">
        <v>2342</v>
      </c>
      <c r="Q16305">
        <v>1.1200000000000001</v>
      </c>
      <c r="R16305">
        <v>0.2</v>
      </c>
      <c r="V16305">
        <v>1</v>
      </c>
      <c r="W16305" t="s">
        <v>2558</v>
      </c>
    </row>
    <row r="16306" spans="1:23" x14ac:dyDescent="0.3">
      <c r="A16306">
        <v>24280</v>
      </c>
      <c r="B16306" s="15" t="s">
        <v>1895</v>
      </c>
      <c r="C16306" t="str">
        <f>_xlfn.XLOOKUP($B16306, STANDARDS!$A:$A, STANDARDS!$B:$B,,0,2)</f>
        <v>Undivided Lemede Fm; Cabo Carvoeiro Fm</v>
      </c>
      <c r="D16306" t="s">
        <v>2177</v>
      </c>
      <c r="E16306" t="s">
        <v>2202</v>
      </c>
      <c r="J16306" cm="1">
        <f t="array" ref="J16306:L16306">_xlfn.XLOOKUP($C16306, AGE!$A:$A,AGE!$B:$D,,0,2)</f>
        <v>182.45</v>
      </c>
      <c r="K16306">
        <v>8.3499999999999943</v>
      </c>
      <c r="L16306" t="str">
        <v xml:space="preserve">GSA 2018 </v>
      </c>
      <c r="M16306" t="s">
        <v>2403</v>
      </c>
      <c r="P16306" t="s">
        <v>2342</v>
      </c>
      <c r="Q16306">
        <v>1.03</v>
      </c>
      <c r="R16306">
        <v>0.2</v>
      </c>
      <c r="V16306">
        <v>1</v>
      </c>
      <c r="W16306" t="s">
        <v>2558</v>
      </c>
    </row>
    <row r="16307" spans="1:23" x14ac:dyDescent="0.3">
      <c r="A16307">
        <v>24281</v>
      </c>
      <c r="B16307" s="15" t="s">
        <v>1895</v>
      </c>
      <c r="C16307" t="str">
        <f>_xlfn.XLOOKUP($B16307, STANDARDS!$A:$A, STANDARDS!$B:$B,,0,2)</f>
        <v>Undivided Lemede Fm; Cabo Carvoeiro Fm</v>
      </c>
      <c r="D16307" t="s">
        <v>2177</v>
      </c>
      <c r="E16307" t="s">
        <v>2202</v>
      </c>
      <c r="J16307" cm="1">
        <f t="array" ref="J16307:L16307">_xlfn.XLOOKUP($C16307, AGE!$A:$A,AGE!$B:$D,,0,2)</f>
        <v>182.45</v>
      </c>
      <c r="K16307">
        <v>8.3499999999999943</v>
      </c>
      <c r="L16307" t="str">
        <v xml:space="preserve">GSA 2018 </v>
      </c>
      <c r="M16307" t="s">
        <v>2403</v>
      </c>
      <c r="P16307" t="s">
        <v>2342</v>
      </c>
      <c r="Q16307">
        <v>0.92</v>
      </c>
      <c r="R16307">
        <v>0.2</v>
      </c>
      <c r="V16307">
        <v>1</v>
      </c>
      <c r="W16307" t="s">
        <v>2558</v>
      </c>
    </row>
    <row r="16308" spans="1:23" x14ac:dyDescent="0.3">
      <c r="A16308">
        <v>24282</v>
      </c>
      <c r="B16308" s="15" t="s">
        <v>1895</v>
      </c>
      <c r="C16308" t="str">
        <f>_xlfn.XLOOKUP($B16308, STANDARDS!$A:$A, STANDARDS!$B:$B,,0,2)</f>
        <v>Undivided Lemede Fm; Cabo Carvoeiro Fm</v>
      </c>
      <c r="D16308" t="s">
        <v>2177</v>
      </c>
      <c r="E16308" t="s">
        <v>2202</v>
      </c>
      <c r="J16308" cm="1">
        <f t="array" ref="J16308:L16308">_xlfn.XLOOKUP($C16308, AGE!$A:$A,AGE!$B:$D,,0,2)</f>
        <v>182.45</v>
      </c>
      <c r="K16308">
        <v>8.3499999999999943</v>
      </c>
      <c r="L16308" t="str">
        <v xml:space="preserve">GSA 2018 </v>
      </c>
      <c r="M16308" t="s">
        <v>2403</v>
      </c>
      <c r="P16308" t="s">
        <v>2342</v>
      </c>
      <c r="Q16308">
        <v>0.68</v>
      </c>
      <c r="R16308">
        <v>0.2</v>
      </c>
      <c r="V16308">
        <v>1</v>
      </c>
      <c r="W16308" t="s">
        <v>2558</v>
      </c>
    </row>
    <row r="16309" spans="1:23" x14ac:dyDescent="0.3">
      <c r="A16309">
        <v>24283</v>
      </c>
      <c r="B16309" s="15" t="s">
        <v>1895</v>
      </c>
      <c r="C16309" t="str">
        <f>_xlfn.XLOOKUP($B16309, STANDARDS!$A:$A, STANDARDS!$B:$B,,0,2)</f>
        <v>Undivided Lemede Fm; Cabo Carvoeiro Fm</v>
      </c>
      <c r="D16309" t="s">
        <v>2177</v>
      </c>
      <c r="E16309" t="s">
        <v>2202</v>
      </c>
      <c r="J16309" cm="1">
        <f t="array" ref="J16309:L16309">_xlfn.XLOOKUP($C16309, AGE!$A:$A,AGE!$B:$D,,0,2)</f>
        <v>182.45</v>
      </c>
      <c r="K16309">
        <v>8.3499999999999943</v>
      </c>
      <c r="L16309" t="str">
        <v xml:space="preserve">GSA 2018 </v>
      </c>
      <c r="M16309" t="s">
        <v>2403</v>
      </c>
      <c r="P16309" t="s">
        <v>2342</v>
      </c>
      <c r="Q16309">
        <v>0.1</v>
      </c>
      <c r="R16309">
        <v>0.2</v>
      </c>
      <c r="V16309">
        <v>1</v>
      </c>
      <c r="W16309" t="s">
        <v>2558</v>
      </c>
    </row>
    <row r="16310" spans="1:23" x14ac:dyDescent="0.3">
      <c r="A16310">
        <v>24284</v>
      </c>
      <c r="B16310" s="15" t="s">
        <v>1895</v>
      </c>
      <c r="C16310" t="str">
        <f>_xlfn.XLOOKUP($B16310, STANDARDS!$A:$A, STANDARDS!$B:$B,,0,2)</f>
        <v>Undivided Lemede Fm; Cabo Carvoeiro Fm</v>
      </c>
      <c r="D16310" t="s">
        <v>2177</v>
      </c>
      <c r="E16310" t="s">
        <v>2202</v>
      </c>
      <c r="J16310" cm="1">
        <f t="array" ref="J16310:L16310">_xlfn.XLOOKUP($C16310, AGE!$A:$A,AGE!$B:$D,,0,2)</f>
        <v>182.45</v>
      </c>
      <c r="K16310">
        <v>8.3499999999999943</v>
      </c>
      <c r="L16310" t="str">
        <v xml:space="preserve">GSA 2018 </v>
      </c>
      <c r="M16310" t="s">
        <v>2403</v>
      </c>
      <c r="P16310" t="s">
        <v>2342</v>
      </c>
      <c r="Q16310">
        <v>0.15</v>
      </c>
      <c r="R16310">
        <v>0.2</v>
      </c>
      <c r="V16310">
        <v>1</v>
      </c>
      <c r="W16310" t="s">
        <v>2558</v>
      </c>
    </row>
    <row r="16311" spans="1:23" x14ac:dyDescent="0.3">
      <c r="A16311">
        <v>24285</v>
      </c>
      <c r="B16311" s="15" t="s">
        <v>1895</v>
      </c>
      <c r="C16311" t="str">
        <f>_xlfn.XLOOKUP($B16311, STANDARDS!$A:$A, STANDARDS!$B:$B,,0,2)</f>
        <v>Undivided Lemede Fm; Cabo Carvoeiro Fm</v>
      </c>
      <c r="D16311" t="s">
        <v>2177</v>
      </c>
      <c r="E16311" t="s">
        <v>2202</v>
      </c>
      <c r="J16311" cm="1">
        <f t="array" ref="J16311:L16311">_xlfn.XLOOKUP($C16311, AGE!$A:$A,AGE!$B:$D,,0,2)</f>
        <v>182.45</v>
      </c>
      <c r="K16311">
        <v>8.3499999999999943</v>
      </c>
      <c r="L16311" t="str">
        <v xml:space="preserve">GSA 2018 </v>
      </c>
      <c r="M16311" t="s">
        <v>2403</v>
      </c>
      <c r="P16311" t="s">
        <v>2342</v>
      </c>
      <c r="Q16311">
        <v>0.39</v>
      </c>
      <c r="R16311">
        <v>0.2</v>
      </c>
      <c r="V16311">
        <v>1</v>
      </c>
      <c r="W16311" t="s">
        <v>2558</v>
      </c>
    </row>
    <row r="16312" spans="1:23" x14ac:dyDescent="0.3">
      <c r="A16312">
        <v>24286</v>
      </c>
      <c r="B16312" s="15" t="s">
        <v>1895</v>
      </c>
      <c r="C16312" t="str">
        <f>_xlfn.XLOOKUP($B16312, STANDARDS!$A:$A, STANDARDS!$B:$B,,0,2)</f>
        <v>Undivided Lemede Fm; Cabo Carvoeiro Fm</v>
      </c>
      <c r="D16312" t="s">
        <v>2177</v>
      </c>
      <c r="E16312" t="s">
        <v>2202</v>
      </c>
      <c r="J16312" cm="1">
        <f t="array" ref="J16312:L16312">_xlfn.XLOOKUP($C16312, AGE!$A:$A,AGE!$B:$D,,0,2)</f>
        <v>182.45</v>
      </c>
      <c r="K16312">
        <v>8.3499999999999943</v>
      </c>
      <c r="L16312" t="str">
        <v xml:space="preserve">GSA 2018 </v>
      </c>
      <c r="M16312" t="s">
        <v>2403</v>
      </c>
      <c r="P16312" t="s">
        <v>2342</v>
      </c>
      <c r="Q16312">
        <v>0.38</v>
      </c>
      <c r="R16312">
        <v>0.2</v>
      </c>
      <c r="V16312">
        <v>1</v>
      </c>
      <c r="W16312" t="s">
        <v>2558</v>
      </c>
    </row>
    <row r="16313" spans="1:23" x14ac:dyDescent="0.3">
      <c r="A16313">
        <v>24287</v>
      </c>
      <c r="B16313" s="15" t="s">
        <v>1895</v>
      </c>
      <c r="C16313" t="str">
        <f>_xlfn.XLOOKUP($B16313, STANDARDS!$A:$A, STANDARDS!$B:$B,,0,2)</f>
        <v>Undivided Lemede Fm; Cabo Carvoeiro Fm</v>
      </c>
      <c r="D16313" t="s">
        <v>2177</v>
      </c>
      <c r="E16313" t="s">
        <v>2202</v>
      </c>
      <c r="J16313" cm="1">
        <f t="array" ref="J16313:L16313">_xlfn.XLOOKUP($C16313, AGE!$A:$A,AGE!$B:$D,,0,2)</f>
        <v>182.45</v>
      </c>
      <c r="K16313">
        <v>8.3499999999999943</v>
      </c>
      <c r="L16313" t="str">
        <v xml:space="preserve">GSA 2018 </v>
      </c>
      <c r="M16313" t="s">
        <v>2403</v>
      </c>
      <c r="P16313" t="s">
        <v>2342</v>
      </c>
      <c r="Q16313">
        <v>0.5</v>
      </c>
      <c r="R16313">
        <v>0.2</v>
      </c>
      <c r="V16313">
        <v>1</v>
      </c>
      <c r="W16313" t="s">
        <v>2558</v>
      </c>
    </row>
    <row r="16314" spans="1:23" x14ac:dyDescent="0.3">
      <c r="A16314">
        <v>24288</v>
      </c>
      <c r="B16314" s="15" t="s">
        <v>1895</v>
      </c>
      <c r="C16314" t="str">
        <f>_xlfn.XLOOKUP($B16314, STANDARDS!$A:$A, STANDARDS!$B:$B,,0,2)</f>
        <v>Undivided Lemede Fm; Cabo Carvoeiro Fm</v>
      </c>
      <c r="D16314" t="s">
        <v>2177</v>
      </c>
      <c r="E16314" t="s">
        <v>2202</v>
      </c>
      <c r="J16314" cm="1">
        <f t="array" ref="J16314:L16314">_xlfn.XLOOKUP($C16314, AGE!$A:$A,AGE!$B:$D,,0,2)</f>
        <v>182.45</v>
      </c>
      <c r="K16314">
        <v>8.3499999999999943</v>
      </c>
      <c r="L16314" t="str">
        <v xml:space="preserve">GSA 2018 </v>
      </c>
      <c r="M16314" t="s">
        <v>2403</v>
      </c>
      <c r="P16314" t="s">
        <v>2342</v>
      </c>
      <c r="Q16314">
        <v>0.36</v>
      </c>
      <c r="R16314">
        <v>0.2</v>
      </c>
      <c r="V16314">
        <v>1</v>
      </c>
      <c r="W16314" t="s">
        <v>2558</v>
      </c>
    </row>
    <row r="16315" spans="1:23" x14ac:dyDescent="0.3">
      <c r="A16315">
        <v>24289</v>
      </c>
      <c r="B16315" s="15" t="s">
        <v>1895</v>
      </c>
      <c r="C16315" t="str">
        <f>_xlfn.XLOOKUP($B16315, STANDARDS!$A:$A, STANDARDS!$B:$B,,0,2)</f>
        <v>Undivided Lemede Fm; Cabo Carvoeiro Fm</v>
      </c>
      <c r="D16315" t="s">
        <v>2177</v>
      </c>
      <c r="E16315" t="s">
        <v>2202</v>
      </c>
      <c r="J16315" cm="1">
        <f t="array" ref="J16315:L16315">_xlfn.XLOOKUP($C16315, AGE!$A:$A,AGE!$B:$D,,0,2)</f>
        <v>182.45</v>
      </c>
      <c r="K16315">
        <v>8.3499999999999943</v>
      </c>
      <c r="L16315" t="str">
        <v xml:space="preserve">GSA 2018 </v>
      </c>
      <c r="M16315" t="s">
        <v>2403</v>
      </c>
      <c r="P16315" t="s">
        <v>2342</v>
      </c>
      <c r="Q16315">
        <v>0.23</v>
      </c>
      <c r="R16315">
        <v>0.2</v>
      </c>
      <c r="V16315">
        <v>1</v>
      </c>
      <c r="W16315" t="s">
        <v>2558</v>
      </c>
    </row>
    <row r="16316" spans="1:23" x14ac:dyDescent="0.3">
      <c r="A16316">
        <v>24290</v>
      </c>
      <c r="B16316" s="15" t="s">
        <v>1895</v>
      </c>
      <c r="C16316" t="str">
        <f>_xlfn.XLOOKUP($B16316, STANDARDS!$A:$A, STANDARDS!$B:$B,,0,2)</f>
        <v>Undivided Lemede Fm; Cabo Carvoeiro Fm</v>
      </c>
      <c r="D16316" t="s">
        <v>2177</v>
      </c>
      <c r="E16316" t="s">
        <v>2202</v>
      </c>
      <c r="J16316" cm="1">
        <f t="array" ref="J16316:L16316">_xlfn.XLOOKUP($C16316, AGE!$A:$A,AGE!$B:$D,,0,2)</f>
        <v>182.45</v>
      </c>
      <c r="K16316">
        <v>8.3499999999999943</v>
      </c>
      <c r="L16316" t="str">
        <v xml:space="preserve">GSA 2018 </v>
      </c>
      <c r="M16316" t="s">
        <v>2403</v>
      </c>
      <c r="P16316" t="s">
        <v>2342</v>
      </c>
      <c r="Q16316">
        <v>-0.5</v>
      </c>
      <c r="R16316">
        <v>0.2</v>
      </c>
      <c r="V16316">
        <v>1</v>
      </c>
      <c r="W16316" t="s">
        <v>2558</v>
      </c>
    </row>
    <row r="16317" spans="1:23" x14ac:dyDescent="0.3">
      <c r="A16317">
        <v>24291</v>
      </c>
      <c r="B16317" s="15" t="s">
        <v>1895</v>
      </c>
      <c r="C16317" t="str">
        <f>_xlfn.XLOOKUP($B16317, STANDARDS!$A:$A, STANDARDS!$B:$B,,0,2)</f>
        <v>Undivided Lemede Fm; Cabo Carvoeiro Fm</v>
      </c>
      <c r="D16317" t="s">
        <v>2177</v>
      </c>
      <c r="E16317" t="s">
        <v>2202</v>
      </c>
      <c r="J16317" cm="1">
        <f t="array" ref="J16317:L16317">_xlfn.XLOOKUP($C16317, AGE!$A:$A,AGE!$B:$D,,0,2)</f>
        <v>182.45</v>
      </c>
      <c r="K16317">
        <v>8.3499999999999943</v>
      </c>
      <c r="L16317" t="str">
        <v xml:space="preserve">GSA 2018 </v>
      </c>
      <c r="M16317" t="s">
        <v>2403</v>
      </c>
      <c r="P16317" t="s">
        <v>2342</v>
      </c>
      <c r="Q16317">
        <v>-0.08</v>
      </c>
      <c r="R16317">
        <v>0.2</v>
      </c>
      <c r="V16317">
        <v>1</v>
      </c>
      <c r="W16317" t="s">
        <v>2558</v>
      </c>
    </row>
    <row r="16318" spans="1:23" x14ac:dyDescent="0.3">
      <c r="A16318">
        <v>24292</v>
      </c>
      <c r="B16318" s="15" t="s">
        <v>1895</v>
      </c>
      <c r="C16318" t="str">
        <f>_xlfn.XLOOKUP($B16318, STANDARDS!$A:$A, STANDARDS!$B:$B,,0,2)</f>
        <v>Undivided Lemede Fm; Cabo Carvoeiro Fm</v>
      </c>
      <c r="D16318" t="s">
        <v>2177</v>
      </c>
      <c r="E16318" t="s">
        <v>2202</v>
      </c>
      <c r="J16318" cm="1">
        <f t="array" ref="J16318:L16318">_xlfn.XLOOKUP($C16318, AGE!$A:$A,AGE!$B:$D,,0,2)</f>
        <v>182.45</v>
      </c>
      <c r="K16318">
        <v>8.3499999999999943</v>
      </c>
      <c r="L16318" t="str">
        <v xml:space="preserve">GSA 2018 </v>
      </c>
      <c r="M16318" t="s">
        <v>2403</v>
      </c>
      <c r="P16318" t="s">
        <v>2342</v>
      </c>
      <c r="Q16318">
        <v>0.82</v>
      </c>
      <c r="R16318">
        <v>0.2</v>
      </c>
      <c r="V16318">
        <v>1</v>
      </c>
      <c r="W16318" t="s">
        <v>2558</v>
      </c>
    </row>
    <row r="16319" spans="1:23" x14ac:dyDescent="0.3">
      <c r="A16319">
        <v>24293</v>
      </c>
      <c r="B16319" s="15" t="s">
        <v>1895</v>
      </c>
      <c r="C16319" t="str">
        <f>_xlfn.XLOOKUP($B16319, STANDARDS!$A:$A, STANDARDS!$B:$B,,0,2)</f>
        <v>Undivided Lemede Fm; Cabo Carvoeiro Fm</v>
      </c>
      <c r="D16319" t="s">
        <v>2177</v>
      </c>
      <c r="E16319" t="s">
        <v>2202</v>
      </c>
      <c r="J16319" cm="1">
        <f t="array" ref="J16319:L16319">_xlfn.XLOOKUP($C16319, AGE!$A:$A,AGE!$B:$D,,0,2)</f>
        <v>182.45</v>
      </c>
      <c r="K16319">
        <v>8.3499999999999943</v>
      </c>
      <c r="L16319" t="str">
        <v xml:space="preserve">GSA 2018 </v>
      </c>
      <c r="M16319" t="s">
        <v>2403</v>
      </c>
      <c r="P16319" t="s">
        <v>2342</v>
      </c>
      <c r="Q16319">
        <v>1.02</v>
      </c>
      <c r="R16319">
        <v>0.2</v>
      </c>
      <c r="V16319">
        <v>1</v>
      </c>
      <c r="W16319" t="s">
        <v>2558</v>
      </c>
    </row>
    <row r="16320" spans="1:23" x14ac:dyDescent="0.3">
      <c r="A16320">
        <v>24294</v>
      </c>
      <c r="B16320" s="15" t="s">
        <v>1895</v>
      </c>
      <c r="C16320" t="str">
        <f>_xlfn.XLOOKUP($B16320, STANDARDS!$A:$A, STANDARDS!$B:$B,,0,2)</f>
        <v>Undivided Lemede Fm; Cabo Carvoeiro Fm</v>
      </c>
      <c r="D16320" t="s">
        <v>2177</v>
      </c>
      <c r="E16320" t="s">
        <v>2202</v>
      </c>
      <c r="J16320" cm="1">
        <f t="array" ref="J16320:L16320">_xlfn.XLOOKUP($C16320, AGE!$A:$A,AGE!$B:$D,,0,2)</f>
        <v>182.45</v>
      </c>
      <c r="K16320">
        <v>8.3499999999999943</v>
      </c>
      <c r="L16320" t="str">
        <v xml:space="preserve">GSA 2018 </v>
      </c>
      <c r="M16320" t="s">
        <v>2403</v>
      </c>
      <c r="P16320" t="s">
        <v>2342</v>
      </c>
      <c r="Q16320">
        <v>0.99</v>
      </c>
      <c r="R16320">
        <v>0.2</v>
      </c>
      <c r="V16320">
        <v>1</v>
      </c>
      <c r="W16320" t="s">
        <v>2558</v>
      </c>
    </row>
    <row r="16321" spans="1:23" x14ac:dyDescent="0.3">
      <c r="A16321">
        <v>24295</v>
      </c>
      <c r="B16321" s="15" t="s">
        <v>1895</v>
      </c>
      <c r="C16321" t="str">
        <f>_xlfn.XLOOKUP($B16321, STANDARDS!$A:$A, STANDARDS!$B:$B,,0,2)</f>
        <v>Undivided Lemede Fm; Cabo Carvoeiro Fm</v>
      </c>
      <c r="D16321" t="s">
        <v>2177</v>
      </c>
      <c r="E16321" t="s">
        <v>2202</v>
      </c>
      <c r="J16321" cm="1">
        <f t="array" ref="J16321:L16321">_xlfn.XLOOKUP($C16321, AGE!$A:$A,AGE!$B:$D,,0,2)</f>
        <v>182.45</v>
      </c>
      <c r="K16321">
        <v>8.3499999999999943</v>
      </c>
      <c r="L16321" t="str">
        <v xml:space="preserve">GSA 2018 </v>
      </c>
      <c r="M16321" t="s">
        <v>2403</v>
      </c>
      <c r="P16321" t="s">
        <v>2342</v>
      </c>
      <c r="Q16321">
        <v>0.97</v>
      </c>
      <c r="R16321">
        <v>0.2</v>
      </c>
      <c r="V16321">
        <v>1</v>
      </c>
      <c r="W16321" t="s">
        <v>2558</v>
      </c>
    </row>
    <row r="16322" spans="1:23" x14ac:dyDescent="0.3">
      <c r="A16322">
        <v>24296</v>
      </c>
      <c r="B16322" s="15" t="s">
        <v>1895</v>
      </c>
      <c r="C16322" t="str">
        <f>_xlfn.XLOOKUP($B16322, STANDARDS!$A:$A, STANDARDS!$B:$B,,0,2)</f>
        <v>Undivided Lemede Fm; Cabo Carvoeiro Fm</v>
      </c>
      <c r="D16322" t="s">
        <v>2177</v>
      </c>
      <c r="E16322" t="s">
        <v>2202</v>
      </c>
      <c r="J16322" cm="1">
        <f t="array" ref="J16322:L16322">_xlfn.XLOOKUP($C16322, AGE!$A:$A,AGE!$B:$D,,0,2)</f>
        <v>182.45</v>
      </c>
      <c r="K16322">
        <v>8.3499999999999943</v>
      </c>
      <c r="L16322" t="str">
        <v xml:space="preserve">GSA 2018 </v>
      </c>
      <c r="M16322" t="s">
        <v>2403</v>
      </c>
      <c r="P16322" t="s">
        <v>2342</v>
      </c>
      <c r="Q16322">
        <v>1.0900000000000001</v>
      </c>
      <c r="R16322">
        <v>0.2</v>
      </c>
      <c r="V16322">
        <v>1</v>
      </c>
      <c r="W16322" t="s">
        <v>2558</v>
      </c>
    </row>
    <row r="16323" spans="1:23" x14ac:dyDescent="0.3">
      <c r="A16323">
        <v>24297</v>
      </c>
      <c r="B16323" s="15" t="s">
        <v>1895</v>
      </c>
      <c r="C16323" t="str">
        <f>_xlfn.XLOOKUP($B16323, STANDARDS!$A:$A, STANDARDS!$B:$B,,0,2)</f>
        <v>Undivided Lemede Fm; Cabo Carvoeiro Fm</v>
      </c>
      <c r="D16323" t="s">
        <v>2177</v>
      </c>
      <c r="E16323" t="s">
        <v>2202</v>
      </c>
      <c r="J16323" cm="1">
        <f t="array" ref="J16323:L16323">_xlfn.XLOOKUP($C16323, AGE!$A:$A,AGE!$B:$D,,0,2)</f>
        <v>182.45</v>
      </c>
      <c r="K16323">
        <v>8.3499999999999943</v>
      </c>
      <c r="L16323" t="str">
        <v xml:space="preserve">GSA 2018 </v>
      </c>
      <c r="M16323" t="s">
        <v>2403</v>
      </c>
      <c r="P16323" t="s">
        <v>2342</v>
      </c>
      <c r="Q16323">
        <v>1.1299999999999999</v>
      </c>
      <c r="R16323">
        <v>0.2</v>
      </c>
      <c r="V16323">
        <v>1</v>
      </c>
      <c r="W16323" t="s">
        <v>2558</v>
      </c>
    </row>
    <row r="16324" spans="1:23" x14ac:dyDescent="0.3">
      <c r="A16324">
        <v>24298</v>
      </c>
      <c r="B16324" s="15" t="s">
        <v>1895</v>
      </c>
      <c r="C16324" t="str">
        <f>_xlfn.XLOOKUP($B16324, STANDARDS!$A:$A, STANDARDS!$B:$B,,0,2)</f>
        <v>Undivided Lemede Fm; Cabo Carvoeiro Fm</v>
      </c>
      <c r="D16324" t="s">
        <v>2177</v>
      </c>
      <c r="E16324" t="s">
        <v>2202</v>
      </c>
      <c r="J16324" cm="1">
        <f t="array" ref="J16324:L16324">_xlfn.XLOOKUP($C16324, AGE!$A:$A,AGE!$B:$D,,0,2)</f>
        <v>182.45</v>
      </c>
      <c r="K16324">
        <v>8.3499999999999943</v>
      </c>
      <c r="L16324" t="str">
        <v xml:space="preserve">GSA 2018 </v>
      </c>
      <c r="M16324" t="s">
        <v>2403</v>
      </c>
      <c r="P16324" t="s">
        <v>2342</v>
      </c>
      <c r="Q16324">
        <v>1.1599999999999999</v>
      </c>
      <c r="R16324">
        <v>0.2</v>
      </c>
      <c r="V16324">
        <v>1</v>
      </c>
      <c r="W16324" t="s">
        <v>2558</v>
      </c>
    </row>
    <row r="16325" spans="1:23" x14ac:dyDescent="0.3">
      <c r="A16325">
        <v>24299</v>
      </c>
      <c r="B16325" s="15" t="s">
        <v>1895</v>
      </c>
      <c r="C16325" t="str">
        <f>_xlfn.XLOOKUP($B16325, STANDARDS!$A:$A, STANDARDS!$B:$B,,0,2)</f>
        <v>Undivided Lemede Fm; Cabo Carvoeiro Fm</v>
      </c>
      <c r="D16325" t="s">
        <v>2177</v>
      </c>
      <c r="E16325" t="s">
        <v>2202</v>
      </c>
      <c r="J16325" cm="1">
        <f t="array" ref="J16325:L16325">_xlfn.XLOOKUP($C16325, AGE!$A:$A,AGE!$B:$D,,0,2)</f>
        <v>182.45</v>
      </c>
      <c r="K16325">
        <v>8.3499999999999943</v>
      </c>
      <c r="L16325" t="str">
        <v xml:space="preserve">GSA 2018 </v>
      </c>
      <c r="M16325" t="s">
        <v>2403</v>
      </c>
      <c r="P16325" t="s">
        <v>2342</v>
      </c>
      <c r="Q16325">
        <v>1.1599999999999999</v>
      </c>
      <c r="R16325">
        <v>0.2</v>
      </c>
      <c r="V16325">
        <v>1</v>
      </c>
      <c r="W16325" t="s">
        <v>2558</v>
      </c>
    </row>
    <row r="16326" spans="1:23" x14ac:dyDescent="0.3">
      <c r="A16326">
        <v>24300</v>
      </c>
      <c r="B16326" s="15" t="s">
        <v>1895</v>
      </c>
      <c r="C16326" t="str">
        <f>_xlfn.XLOOKUP($B16326, STANDARDS!$A:$A, STANDARDS!$B:$B,,0,2)</f>
        <v>Undivided Lemede Fm; Cabo Carvoeiro Fm</v>
      </c>
      <c r="D16326" t="s">
        <v>2177</v>
      </c>
      <c r="E16326" t="s">
        <v>2202</v>
      </c>
      <c r="J16326" cm="1">
        <f t="array" ref="J16326:L16326">_xlfn.XLOOKUP($C16326, AGE!$A:$A,AGE!$B:$D,,0,2)</f>
        <v>182.45</v>
      </c>
      <c r="K16326">
        <v>8.3499999999999943</v>
      </c>
      <c r="L16326" t="str">
        <v xml:space="preserve">GSA 2018 </v>
      </c>
      <c r="M16326" t="s">
        <v>2403</v>
      </c>
      <c r="P16326" t="s">
        <v>2342</v>
      </c>
      <c r="Q16326">
        <v>1.1599999999999999</v>
      </c>
      <c r="R16326">
        <v>0.2</v>
      </c>
      <c r="V16326">
        <v>1</v>
      </c>
      <c r="W16326" t="s">
        <v>2558</v>
      </c>
    </row>
    <row r="16327" spans="1:23" x14ac:dyDescent="0.3">
      <c r="A16327">
        <v>24301</v>
      </c>
      <c r="B16327" s="15" t="s">
        <v>1895</v>
      </c>
      <c r="C16327" t="str">
        <f>_xlfn.XLOOKUP($B16327, STANDARDS!$A:$A, STANDARDS!$B:$B,,0,2)</f>
        <v>Undivided Lemede Fm; Cabo Carvoeiro Fm</v>
      </c>
      <c r="D16327" t="s">
        <v>2177</v>
      </c>
      <c r="E16327" t="s">
        <v>2202</v>
      </c>
      <c r="J16327" cm="1">
        <f t="array" ref="J16327:L16327">_xlfn.XLOOKUP($C16327, AGE!$A:$A,AGE!$B:$D,,0,2)</f>
        <v>182.45</v>
      </c>
      <c r="K16327">
        <v>8.3499999999999943</v>
      </c>
      <c r="L16327" t="str">
        <v xml:space="preserve">GSA 2018 </v>
      </c>
      <c r="M16327" t="s">
        <v>2403</v>
      </c>
      <c r="P16327" t="s">
        <v>2342</v>
      </c>
      <c r="Q16327">
        <v>1.18</v>
      </c>
      <c r="R16327">
        <v>0.2</v>
      </c>
      <c r="V16327">
        <v>1</v>
      </c>
      <c r="W16327" t="s">
        <v>2558</v>
      </c>
    </row>
    <row r="16328" spans="1:23" x14ac:dyDescent="0.3">
      <c r="A16328">
        <v>24302</v>
      </c>
      <c r="B16328" s="15" t="s">
        <v>1895</v>
      </c>
      <c r="C16328" t="str">
        <f>_xlfn.XLOOKUP($B16328, STANDARDS!$A:$A, STANDARDS!$B:$B,,0,2)</f>
        <v>Undivided Lemede Fm; Cabo Carvoeiro Fm</v>
      </c>
      <c r="D16328" t="s">
        <v>2177</v>
      </c>
      <c r="E16328" t="s">
        <v>2202</v>
      </c>
      <c r="J16328" cm="1">
        <f t="array" ref="J16328:L16328">_xlfn.XLOOKUP($C16328, AGE!$A:$A,AGE!$B:$D,,0,2)</f>
        <v>182.45</v>
      </c>
      <c r="K16328">
        <v>8.3499999999999943</v>
      </c>
      <c r="L16328" t="str">
        <v xml:space="preserve">GSA 2018 </v>
      </c>
      <c r="M16328" t="s">
        <v>2403</v>
      </c>
      <c r="P16328" t="s">
        <v>2342</v>
      </c>
      <c r="Q16328">
        <v>0.97</v>
      </c>
      <c r="R16328">
        <v>0.2</v>
      </c>
      <c r="V16328">
        <v>1</v>
      </c>
      <c r="W16328" t="s">
        <v>2558</v>
      </c>
    </row>
    <row r="16329" spans="1:23" x14ac:dyDescent="0.3">
      <c r="A16329">
        <v>24303</v>
      </c>
      <c r="B16329" s="15" t="s">
        <v>1895</v>
      </c>
      <c r="C16329" t="str">
        <f>_xlfn.XLOOKUP($B16329, STANDARDS!$A:$A, STANDARDS!$B:$B,,0,2)</f>
        <v>Undivided Lemede Fm; Cabo Carvoeiro Fm</v>
      </c>
      <c r="D16329" t="s">
        <v>2177</v>
      </c>
      <c r="E16329" t="s">
        <v>2202</v>
      </c>
      <c r="J16329" cm="1">
        <f t="array" ref="J16329:L16329">_xlfn.XLOOKUP($C16329, AGE!$A:$A,AGE!$B:$D,,0,2)</f>
        <v>182.45</v>
      </c>
      <c r="K16329">
        <v>8.3499999999999943</v>
      </c>
      <c r="L16329" t="str">
        <v xml:space="preserve">GSA 2018 </v>
      </c>
      <c r="M16329" t="s">
        <v>2403</v>
      </c>
      <c r="P16329" t="s">
        <v>2342</v>
      </c>
      <c r="Q16329">
        <v>0.97</v>
      </c>
      <c r="R16329">
        <v>0.2</v>
      </c>
      <c r="V16329">
        <v>1</v>
      </c>
      <c r="W16329" t="s">
        <v>2558</v>
      </c>
    </row>
    <row r="16330" spans="1:23" x14ac:dyDescent="0.3">
      <c r="A16330">
        <v>24304</v>
      </c>
      <c r="B16330" s="15" t="s">
        <v>1895</v>
      </c>
      <c r="C16330" t="str">
        <f>_xlfn.XLOOKUP($B16330, STANDARDS!$A:$A, STANDARDS!$B:$B,,0,2)</f>
        <v>Undivided Lemede Fm; Cabo Carvoeiro Fm</v>
      </c>
      <c r="D16330" t="s">
        <v>2177</v>
      </c>
      <c r="E16330" t="s">
        <v>2202</v>
      </c>
      <c r="J16330" cm="1">
        <f t="array" ref="J16330:L16330">_xlfn.XLOOKUP($C16330, AGE!$A:$A,AGE!$B:$D,,0,2)</f>
        <v>182.45</v>
      </c>
      <c r="K16330">
        <v>8.3499999999999943</v>
      </c>
      <c r="L16330" t="str">
        <v xml:space="preserve">GSA 2018 </v>
      </c>
      <c r="M16330" t="s">
        <v>2403</v>
      </c>
      <c r="P16330" t="s">
        <v>2342</v>
      </c>
      <c r="Q16330">
        <v>1.01</v>
      </c>
      <c r="R16330">
        <v>0.2</v>
      </c>
      <c r="V16330">
        <v>1</v>
      </c>
      <c r="W16330" t="s">
        <v>2558</v>
      </c>
    </row>
    <row r="16331" spans="1:23" x14ac:dyDescent="0.3">
      <c r="A16331">
        <v>24305</v>
      </c>
      <c r="B16331" s="15" t="s">
        <v>1895</v>
      </c>
      <c r="C16331" t="str">
        <f>_xlfn.XLOOKUP($B16331, STANDARDS!$A:$A, STANDARDS!$B:$B,,0,2)</f>
        <v>Undivided Lemede Fm; Cabo Carvoeiro Fm</v>
      </c>
      <c r="D16331" t="s">
        <v>2177</v>
      </c>
      <c r="E16331" t="s">
        <v>2202</v>
      </c>
      <c r="J16331" cm="1">
        <f t="array" ref="J16331:L16331">_xlfn.XLOOKUP($C16331, AGE!$A:$A,AGE!$B:$D,,0,2)</f>
        <v>182.45</v>
      </c>
      <c r="K16331">
        <v>8.3499999999999943</v>
      </c>
      <c r="L16331" t="str">
        <v xml:space="preserve">GSA 2018 </v>
      </c>
      <c r="M16331" t="s">
        <v>2403</v>
      </c>
      <c r="P16331" t="s">
        <v>2342</v>
      </c>
      <c r="Q16331">
        <v>0.98</v>
      </c>
      <c r="R16331">
        <v>0.2</v>
      </c>
      <c r="V16331">
        <v>1</v>
      </c>
      <c r="W16331" t="s">
        <v>2558</v>
      </c>
    </row>
    <row r="16332" spans="1:23" x14ac:dyDescent="0.3">
      <c r="A16332">
        <v>24306</v>
      </c>
      <c r="B16332" s="15" t="s">
        <v>1895</v>
      </c>
      <c r="C16332" t="str">
        <f>_xlfn.XLOOKUP($B16332, STANDARDS!$A:$A, STANDARDS!$B:$B,,0,2)</f>
        <v>Undivided Lemede Fm; Cabo Carvoeiro Fm</v>
      </c>
      <c r="D16332" t="s">
        <v>2177</v>
      </c>
      <c r="E16332" t="s">
        <v>2202</v>
      </c>
      <c r="J16332" cm="1">
        <f t="array" ref="J16332:L16332">_xlfn.XLOOKUP($C16332, AGE!$A:$A,AGE!$B:$D,,0,2)</f>
        <v>182.45</v>
      </c>
      <c r="K16332">
        <v>8.3499999999999943</v>
      </c>
      <c r="L16332" t="str">
        <v xml:space="preserve">GSA 2018 </v>
      </c>
      <c r="M16332" t="s">
        <v>2403</v>
      </c>
      <c r="P16332" t="s">
        <v>2342</v>
      </c>
      <c r="Q16332">
        <v>0.51</v>
      </c>
      <c r="R16332">
        <v>0.2</v>
      </c>
      <c r="V16332">
        <v>1</v>
      </c>
      <c r="W16332" t="s">
        <v>2558</v>
      </c>
    </row>
    <row r="16333" spans="1:23" x14ac:dyDescent="0.3">
      <c r="A16333">
        <v>24307</v>
      </c>
      <c r="B16333" s="15" t="s">
        <v>1895</v>
      </c>
      <c r="C16333" t="str">
        <f>_xlfn.XLOOKUP($B16333, STANDARDS!$A:$A, STANDARDS!$B:$B,,0,2)</f>
        <v>Undivided Lemede Fm; Cabo Carvoeiro Fm</v>
      </c>
      <c r="D16333" t="s">
        <v>2177</v>
      </c>
      <c r="E16333" t="s">
        <v>2202</v>
      </c>
      <c r="J16333" cm="1">
        <f t="array" ref="J16333:L16333">_xlfn.XLOOKUP($C16333, AGE!$A:$A,AGE!$B:$D,,0,2)</f>
        <v>182.45</v>
      </c>
      <c r="K16333">
        <v>8.3499999999999943</v>
      </c>
      <c r="L16333" t="str">
        <v xml:space="preserve">GSA 2018 </v>
      </c>
      <c r="M16333" t="s">
        <v>2403</v>
      </c>
      <c r="P16333" t="s">
        <v>2342</v>
      </c>
      <c r="Q16333">
        <v>0.6</v>
      </c>
      <c r="R16333">
        <v>0.2</v>
      </c>
      <c r="V16333">
        <v>1</v>
      </c>
      <c r="W16333" t="s">
        <v>2558</v>
      </c>
    </row>
    <row r="16334" spans="1:23" x14ac:dyDescent="0.3">
      <c r="A16334">
        <v>24308</v>
      </c>
      <c r="B16334" s="15" t="s">
        <v>1895</v>
      </c>
      <c r="C16334" t="str">
        <f>_xlfn.XLOOKUP($B16334, STANDARDS!$A:$A, STANDARDS!$B:$B,,0,2)</f>
        <v>Undivided Lemede Fm; Cabo Carvoeiro Fm</v>
      </c>
      <c r="D16334" t="s">
        <v>2177</v>
      </c>
      <c r="E16334" t="s">
        <v>2202</v>
      </c>
      <c r="J16334" cm="1">
        <f t="array" ref="J16334:L16334">_xlfn.XLOOKUP($C16334, AGE!$A:$A,AGE!$B:$D,,0,2)</f>
        <v>182.45</v>
      </c>
      <c r="K16334">
        <v>8.3499999999999943</v>
      </c>
      <c r="L16334" t="str">
        <v xml:space="preserve">GSA 2018 </v>
      </c>
      <c r="M16334" t="s">
        <v>2403</v>
      </c>
      <c r="P16334" t="s">
        <v>2342</v>
      </c>
      <c r="Q16334">
        <v>0.64</v>
      </c>
      <c r="R16334">
        <v>0.2</v>
      </c>
      <c r="V16334">
        <v>1</v>
      </c>
      <c r="W16334" t="s">
        <v>2558</v>
      </c>
    </row>
    <row r="16335" spans="1:23" x14ac:dyDescent="0.3">
      <c r="A16335">
        <v>24309</v>
      </c>
      <c r="B16335" s="15" t="s">
        <v>1895</v>
      </c>
      <c r="C16335" t="str">
        <f>_xlfn.XLOOKUP($B16335, STANDARDS!$A:$A, STANDARDS!$B:$B,,0,2)</f>
        <v>Undivided Lemede Fm; Cabo Carvoeiro Fm</v>
      </c>
      <c r="D16335" t="s">
        <v>2177</v>
      </c>
      <c r="E16335" t="s">
        <v>2202</v>
      </c>
      <c r="J16335" cm="1">
        <f t="array" ref="J16335:L16335">_xlfn.XLOOKUP($C16335, AGE!$A:$A,AGE!$B:$D,,0,2)</f>
        <v>182.45</v>
      </c>
      <c r="K16335">
        <v>8.3499999999999943</v>
      </c>
      <c r="L16335" t="str">
        <v xml:space="preserve">GSA 2018 </v>
      </c>
      <c r="M16335" t="s">
        <v>2403</v>
      </c>
      <c r="P16335" t="s">
        <v>2342</v>
      </c>
      <c r="Q16335">
        <v>0.5</v>
      </c>
      <c r="R16335">
        <v>0.2</v>
      </c>
      <c r="V16335">
        <v>1</v>
      </c>
      <c r="W16335" t="s">
        <v>2558</v>
      </c>
    </row>
    <row r="16336" spans="1:23" x14ac:dyDescent="0.3">
      <c r="A16336">
        <v>24310</v>
      </c>
      <c r="B16336" s="15" t="s">
        <v>1895</v>
      </c>
      <c r="C16336" t="str">
        <f>_xlfn.XLOOKUP($B16336, STANDARDS!$A:$A, STANDARDS!$B:$B,,0,2)</f>
        <v>Undivided Lemede Fm; Cabo Carvoeiro Fm</v>
      </c>
      <c r="D16336" t="s">
        <v>2177</v>
      </c>
      <c r="E16336" t="s">
        <v>2202</v>
      </c>
      <c r="J16336" cm="1">
        <f t="array" ref="J16336:L16336">_xlfn.XLOOKUP($C16336, AGE!$A:$A,AGE!$B:$D,,0,2)</f>
        <v>182.45</v>
      </c>
      <c r="K16336">
        <v>8.3499999999999943</v>
      </c>
      <c r="L16336" t="str">
        <v xml:space="preserve">GSA 2018 </v>
      </c>
      <c r="M16336" t="s">
        <v>2403</v>
      </c>
      <c r="P16336" t="s">
        <v>2342</v>
      </c>
      <c r="Q16336">
        <v>0.33</v>
      </c>
      <c r="R16336">
        <v>0.2</v>
      </c>
      <c r="V16336">
        <v>1</v>
      </c>
      <c r="W16336" t="s">
        <v>2558</v>
      </c>
    </row>
    <row r="16337" spans="1:23" x14ac:dyDescent="0.3">
      <c r="A16337">
        <v>24311</v>
      </c>
      <c r="B16337" s="15" t="s">
        <v>1895</v>
      </c>
      <c r="C16337" t="str">
        <f>_xlfn.XLOOKUP($B16337, STANDARDS!$A:$A, STANDARDS!$B:$B,,0,2)</f>
        <v>Undivided Lemede Fm; Cabo Carvoeiro Fm</v>
      </c>
      <c r="D16337" t="s">
        <v>2177</v>
      </c>
      <c r="E16337" t="s">
        <v>2202</v>
      </c>
      <c r="J16337" cm="1">
        <f t="array" ref="J16337:L16337">_xlfn.XLOOKUP($C16337, AGE!$A:$A,AGE!$B:$D,,0,2)</f>
        <v>182.45</v>
      </c>
      <c r="K16337">
        <v>8.3499999999999943</v>
      </c>
      <c r="L16337" t="str">
        <v xml:space="preserve">GSA 2018 </v>
      </c>
      <c r="M16337" t="s">
        <v>2403</v>
      </c>
      <c r="P16337" t="s">
        <v>2342</v>
      </c>
      <c r="Q16337">
        <v>0.37</v>
      </c>
      <c r="R16337">
        <v>0.2</v>
      </c>
      <c r="V16337">
        <v>1</v>
      </c>
      <c r="W16337" t="s">
        <v>2558</v>
      </c>
    </row>
    <row r="16338" spans="1:23" x14ac:dyDescent="0.3">
      <c r="A16338">
        <v>24312</v>
      </c>
      <c r="B16338" s="15" t="s">
        <v>1895</v>
      </c>
      <c r="C16338" t="str">
        <f>_xlfn.XLOOKUP($B16338, STANDARDS!$A:$A, STANDARDS!$B:$B,,0,2)</f>
        <v>Undivided Lemede Fm; Cabo Carvoeiro Fm</v>
      </c>
      <c r="D16338" t="s">
        <v>2177</v>
      </c>
      <c r="E16338" t="s">
        <v>2202</v>
      </c>
      <c r="J16338" cm="1">
        <f t="array" ref="J16338:L16338">_xlfn.XLOOKUP($C16338, AGE!$A:$A,AGE!$B:$D,,0,2)</f>
        <v>182.45</v>
      </c>
      <c r="K16338">
        <v>8.3499999999999943</v>
      </c>
      <c r="L16338" t="str">
        <v xml:space="preserve">GSA 2018 </v>
      </c>
      <c r="M16338" t="s">
        <v>2403</v>
      </c>
      <c r="P16338" t="s">
        <v>2342</v>
      </c>
      <c r="Q16338">
        <v>0.33</v>
      </c>
      <c r="R16338">
        <v>0.2</v>
      </c>
      <c r="V16338">
        <v>1</v>
      </c>
      <c r="W16338" t="s">
        <v>2558</v>
      </c>
    </row>
    <row r="16339" spans="1:23" x14ac:dyDescent="0.3">
      <c r="A16339">
        <v>24313</v>
      </c>
      <c r="B16339" s="15" t="s">
        <v>1895</v>
      </c>
      <c r="C16339" t="str">
        <f>_xlfn.XLOOKUP($B16339, STANDARDS!$A:$A, STANDARDS!$B:$B,,0,2)</f>
        <v>Undivided Lemede Fm; Cabo Carvoeiro Fm</v>
      </c>
      <c r="D16339" t="s">
        <v>2177</v>
      </c>
      <c r="E16339" t="s">
        <v>2202</v>
      </c>
      <c r="J16339" cm="1">
        <f t="array" ref="J16339:L16339">_xlfn.XLOOKUP($C16339, AGE!$A:$A,AGE!$B:$D,,0,2)</f>
        <v>182.45</v>
      </c>
      <c r="K16339">
        <v>8.3499999999999943</v>
      </c>
      <c r="L16339" t="str">
        <v xml:space="preserve">GSA 2018 </v>
      </c>
      <c r="M16339" t="s">
        <v>2403</v>
      </c>
      <c r="P16339" t="s">
        <v>2342</v>
      </c>
      <c r="Q16339">
        <v>0.24</v>
      </c>
      <c r="R16339">
        <v>0.2</v>
      </c>
      <c r="V16339">
        <v>1</v>
      </c>
      <c r="W16339" t="s">
        <v>2558</v>
      </c>
    </row>
    <row r="16340" spans="1:23" x14ac:dyDescent="0.3">
      <c r="A16340">
        <v>24314</v>
      </c>
      <c r="B16340" s="15" t="s">
        <v>1895</v>
      </c>
      <c r="C16340" t="str">
        <f>_xlfn.XLOOKUP($B16340, STANDARDS!$A:$A, STANDARDS!$B:$B,,0,2)</f>
        <v>Undivided Lemede Fm; Cabo Carvoeiro Fm</v>
      </c>
      <c r="D16340" t="s">
        <v>2177</v>
      </c>
      <c r="E16340" t="s">
        <v>2202</v>
      </c>
      <c r="J16340" cm="1">
        <f t="array" ref="J16340:L16340">_xlfn.XLOOKUP($C16340, AGE!$A:$A,AGE!$B:$D,,0,2)</f>
        <v>182.45</v>
      </c>
      <c r="K16340">
        <v>8.3499999999999943</v>
      </c>
      <c r="L16340" t="str">
        <v xml:space="preserve">GSA 2018 </v>
      </c>
      <c r="M16340" t="s">
        <v>2403</v>
      </c>
      <c r="P16340" t="s">
        <v>2342</v>
      </c>
      <c r="Q16340">
        <v>0.36</v>
      </c>
      <c r="R16340">
        <v>0.2</v>
      </c>
      <c r="V16340">
        <v>1</v>
      </c>
      <c r="W16340" t="s">
        <v>2558</v>
      </c>
    </row>
    <row r="16341" spans="1:23" x14ac:dyDescent="0.3">
      <c r="A16341">
        <v>24315</v>
      </c>
      <c r="B16341" s="15" t="s">
        <v>1895</v>
      </c>
      <c r="C16341" t="str">
        <f>_xlfn.XLOOKUP($B16341, STANDARDS!$A:$A, STANDARDS!$B:$B,,0,2)</f>
        <v>Undivided Lemede Fm; Cabo Carvoeiro Fm</v>
      </c>
      <c r="D16341" t="s">
        <v>2177</v>
      </c>
      <c r="E16341" t="s">
        <v>2202</v>
      </c>
      <c r="J16341" cm="1">
        <f t="array" ref="J16341:L16341">_xlfn.XLOOKUP($C16341, AGE!$A:$A,AGE!$B:$D,,0,2)</f>
        <v>182.45</v>
      </c>
      <c r="K16341">
        <v>8.3499999999999943</v>
      </c>
      <c r="L16341" t="str">
        <v xml:space="preserve">GSA 2018 </v>
      </c>
      <c r="M16341" t="s">
        <v>2403</v>
      </c>
      <c r="P16341" t="s">
        <v>2342</v>
      </c>
      <c r="Q16341">
        <v>0.49</v>
      </c>
      <c r="R16341">
        <v>0.2</v>
      </c>
      <c r="V16341">
        <v>1</v>
      </c>
      <c r="W16341" t="s">
        <v>2558</v>
      </c>
    </row>
    <row r="16342" spans="1:23" x14ac:dyDescent="0.3">
      <c r="A16342">
        <v>24316</v>
      </c>
      <c r="B16342" s="15" t="s">
        <v>1895</v>
      </c>
      <c r="C16342" t="str">
        <f>_xlfn.XLOOKUP($B16342, STANDARDS!$A:$A, STANDARDS!$B:$B,,0,2)</f>
        <v>Undivided Lemede Fm; Cabo Carvoeiro Fm</v>
      </c>
      <c r="D16342" t="s">
        <v>2177</v>
      </c>
      <c r="E16342" t="s">
        <v>2202</v>
      </c>
      <c r="J16342" cm="1">
        <f t="array" ref="J16342:L16342">_xlfn.XLOOKUP($C16342, AGE!$A:$A,AGE!$B:$D,,0,2)</f>
        <v>182.45</v>
      </c>
      <c r="K16342">
        <v>8.3499999999999943</v>
      </c>
      <c r="L16342" t="str">
        <v xml:space="preserve">GSA 2018 </v>
      </c>
      <c r="M16342" t="s">
        <v>2403</v>
      </c>
      <c r="P16342" t="s">
        <v>2342</v>
      </c>
      <c r="Q16342">
        <v>0.48</v>
      </c>
      <c r="R16342">
        <v>0.2</v>
      </c>
      <c r="V16342">
        <v>1</v>
      </c>
      <c r="W16342" t="s">
        <v>2558</v>
      </c>
    </row>
    <row r="16343" spans="1:23" x14ac:dyDescent="0.3">
      <c r="A16343">
        <v>24317</v>
      </c>
      <c r="B16343" s="15" t="s">
        <v>1895</v>
      </c>
      <c r="C16343" t="str">
        <f>_xlfn.XLOOKUP($B16343, STANDARDS!$A:$A, STANDARDS!$B:$B,,0,2)</f>
        <v>Undivided Lemede Fm; Cabo Carvoeiro Fm</v>
      </c>
      <c r="D16343" t="s">
        <v>2177</v>
      </c>
      <c r="E16343" t="s">
        <v>2202</v>
      </c>
      <c r="J16343" cm="1">
        <f t="array" ref="J16343:L16343">_xlfn.XLOOKUP($C16343, AGE!$A:$A,AGE!$B:$D,,0,2)</f>
        <v>182.45</v>
      </c>
      <c r="K16343">
        <v>8.3499999999999943</v>
      </c>
      <c r="L16343" t="str">
        <v xml:space="preserve">GSA 2018 </v>
      </c>
      <c r="M16343" t="s">
        <v>2403</v>
      </c>
      <c r="P16343" t="s">
        <v>2342</v>
      </c>
      <c r="Q16343">
        <v>0.6</v>
      </c>
      <c r="R16343">
        <v>0.2</v>
      </c>
      <c r="V16343">
        <v>1</v>
      </c>
      <c r="W16343" t="s">
        <v>2558</v>
      </c>
    </row>
    <row r="16344" spans="1:23" x14ac:dyDescent="0.3">
      <c r="A16344">
        <v>24318</v>
      </c>
      <c r="B16344" s="15" t="s">
        <v>1895</v>
      </c>
      <c r="C16344" t="str">
        <f>_xlfn.XLOOKUP($B16344, STANDARDS!$A:$A, STANDARDS!$B:$B,,0,2)</f>
        <v>Undivided Lemede Fm; Cabo Carvoeiro Fm</v>
      </c>
      <c r="D16344" t="s">
        <v>2177</v>
      </c>
      <c r="E16344" t="s">
        <v>2202</v>
      </c>
      <c r="J16344" cm="1">
        <f t="array" ref="J16344:L16344">_xlfn.XLOOKUP($C16344, AGE!$A:$A,AGE!$B:$D,,0,2)</f>
        <v>182.45</v>
      </c>
      <c r="K16344">
        <v>8.3499999999999943</v>
      </c>
      <c r="L16344" t="str">
        <v xml:space="preserve">GSA 2018 </v>
      </c>
      <c r="M16344" t="s">
        <v>2403</v>
      </c>
      <c r="P16344" t="s">
        <v>2342</v>
      </c>
      <c r="Q16344">
        <v>0.85</v>
      </c>
      <c r="R16344">
        <v>0.2</v>
      </c>
      <c r="V16344">
        <v>1</v>
      </c>
      <c r="W16344" t="s">
        <v>2558</v>
      </c>
    </row>
    <row r="16345" spans="1:23" x14ac:dyDescent="0.3">
      <c r="A16345">
        <v>24319</v>
      </c>
      <c r="B16345" s="15" t="s">
        <v>1895</v>
      </c>
      <c r="C16345" t="str">
        <f>_xlfn.XLOOKUP($B16345, STANDARDS!$A:$A, STANDARDS!$B:$B,,0,2)</f>
        <v>Undivided Lemede Fm; Cabo Carvoeiro Fm</v>
      </c>
      <c r="D16345" t="s">
        <v>2177</v>
      </c>
      <c r="E16345" t="s">
        <v>2202</v>
      </c>
      <c r="J16345" cm="1">
        <f t="array" ref="J16345:L16345">_xlfn.XLOOKUP($C16345, AGE!$A:$A,AGE!$B:$D,,0,2)</f>
        <v>182.45</v>
      </c>
      <c r="K16345">
        <v>8.3499999999999943</v>
      </c>
      <c r="L16345" t="str">
        <v xml:space="preserve">GSA 2018 </v>
      </c>
      <c r="M16345" t="s">
        <v>2403</v>
      </c>
      <c r="P16345" t="s">
        <v>2342</v>
      </c>
      <c r="Q16345">
        <v>1.01</v>
      </c>
      <c r="R16345">
        <v>0.2</v>
      </c>
      <c r="V16345">
        <v>1</v>
      </c>
      <c r="W16345" t="s">
        <v>2558</v>
      </c>
    </row>
    <row r="16346" spans="1:23" x14ac:dyDescent="0.3">
      <c r="A16346">
        <v>24320</v>
      </c>
      <c r="B16346" s="15" t="s">
        <v>1895</v>
      </c>
      <c r="C16346" t="str">
        <f>_xlfn.XLOOKUP($B16346, STANDARDS!$A:$A, STANDARDS!$B:$B,,0,2)</f>
        <v>Undivided Lemede Fm; Cabo Carvoeiro Fm</v>
      </c>
      <c r="D16346" t="s">
        <v>2177</v>
      </c>
      <c r="E16346" t="s">
        <v>2202</v>
      </c>
      <c r="J16346" cm="1">
        <f t="array" ref="J16346:L16346">_xlfn.XLOOKUP($C16346, AGE!$A:$A,AGE!$B:$D,,0,2)</f>
        <v>182.45</v>
      </c>
      <c r="K16346">
        <v>8.3499999999999943</v>
      </c>
      <c r="L16346" t="str">
        <v xml:space="preserve">GSA 2018 </v>
      </c>
      <c r="M16346" t="s">
        <v>2403</v>
      </c>
      <c r="P16346" t="s">
        <v>2342</v>
      </c>
      <c r="Q16346">
        <v>0.98</v>
      </c>
      <c r="R16346">
        <v>0.2</v>
      </c>
      <c r="V16346">
        <v>1</v>
      </c>
      <c r="W16346" t="s">
        <v>2558</v>
      </c>
    </row>
    <row r="16347" spans="1:23" x14ac:dyDescent="0.3">
      <c r="A16347">
        <v>24321</v>
      </c>
      <c r="B16347" s="15" t="s">
        <v>1895</v>
      </c>
      <c r="C16347" t="str">
        <f>_xlfn.XLOOKUP($B16347, STANDARDS!$A:$A, STANDARDS!$B:$B,,0,2)</f>
        <v>Undivided Lemede Fm; Cabo Carvoeiro Fm</v>
      </c>
      <c r="D16347" t="s">
        <v>2177</v>
      </c>
      <c r="E16347" t="s">
        <v>2202</v>
      </c>
      <c r="J16347" cm="1">
        <f t="array" ref="J16347:L16347">_xlfn.XLOOKUP($C16347, AGE!$A:$A,AGE!$B:$D,,0,2)</f>
        <v>182.45</v>
      </c>
      <c r="K16347">
        <v>8.3499999999999943</v>
      </c>
      <c r="L16347" t="str">
        <v xml:space="preserve">GSA 2018 </v>
      </c>
      <c r="M16347" t="s">
        <v>2403</v>
      </c>
      <c r="P16347" t="s">
        <v>2342</v>
      </c>
      <c r="Q16347">
        <v>1.04</v>
      </c>
      <c r="R16347">
        <v>0.2</v>
      </c>
      <c r="V16347">
        <v>1</v>
      </c>
      <c r="W16347" t="s">
        <v>2558</v>
      </c>
    </row>
    <row r="16348" spans="1:23" x14ac:dyDescent="0.3">
      <c r="A16348">
        <v>24322</v>
      </c>
      <c r="B16348" s="15" t="s">
        <v>1895</v>
      </c>
      <c r="C16348" t="str">
        <f>_xlfn.XLOOKUP($B16348, STANDARDS!$A:$A, STANDARDS!$B:$B,,0,2)</f>
        <v>Undivided Lemede Fm; Cabo Carvoeiro Fm</v>
      </c>
      <c r="D16348" t="s">
        <v>2177</v>
      </c>
      <c r="E16348" t="s">
        <v>2202</v>
      </c>
      <c r="J16348" cm="1">
        <f t="array" ref="J16348:L16348">_xlfn.XLOOKUP($C16348, AGE!$A:$A,AGE!$B:$D,,0,2)</f>
        <v>182.45</v>
      </c>
      <c r="K16348">
        <v>8.3499999999999943</v>
      </c>
      <c r="L16348" t="str">
        <v xml:space="preserve">GSA 2018 </v>
      </c>
      <c r="M16348" t="s">
        <v>2403</v>
      </c>
      <c r="P16348" t="s">
        <v>2342</v>
      </c>
      <c r="Q16348">
        <v>0.77</v>
      </c>
      <c r="R16348">
        <v>0.2</v>
      </c>
      <c r="V16348">
        <v>1</v>
      </c>
      <c r="W16348" t="s">
        <v>2558</v>
      </c>
    </row>
    <row r="16349" spans="1:23" x14ac:dyDescent="0.3">
      <c r="A16349">
        <v>24323</v>
      </c>
      <c r="B16349" s="15" t="s">
        <v>1895</v>
      </c>
      <c r="C16349" t="str">
        <f>_xlfn.XLOOKUP($B16349, STANDARDS!$A:$A, STANDARDS!$B:$B,,0,2)</f>
        <v>Undivided Lemede Fm; Cabo Carvoeiro Fm</v>
      </c>
      <c r="D16349" t="s">
        <v>2177</v>
      </c>
      <c r="E16349" t="s">
        <v>2202</v>
      </c>
      <c r="J16349" cm="1">
        <f t="array" ref="J16349:L16349">_xlfn.XLOOKUP($C16349, AGE!$A:$A,AGE!$B:$D,,0,2)</f>
        <v>182.45</v>
      </c>
      <c r="K16349">
        <v>8.3499999999999943</v>
      </c>
      <c r="L16349" t="str">
        <v xml:space="preserve">GSA 2018 </v>
      </c>
      <c r="M16349" t="s">
        <v>2403</v>
      </c>
      <c r="P16349" t="s">
        <v>2342</v>
      </c>
      <c r="Q16349">
        <v>0.46</v>
      </c>
      <c r="R16349">
        <v>0.2</v>
      </c>
      <c r="V16349">
        <v>1</v>
      </c>
      <c r="W16349" t="s">
        <v>2558</v>
      </c>
    </row>
    <row r="16350" spans="1:23" x14ac:dyDescent="0.3">
      <c r="A16350">
        <v>24324</v>
      </c>
      <c r="B16350" s="15" t="s">
        <v>1895</v>
      </c>
      <c r="C16350" t="str">
        <f>_xlfn.XLOOKUP($B16350, STANDARDS!$A:$A, STANDARDS!$B:$B,,0,2)</f>
        <v>Undivided Lemede Fm; Cabo Carvoeiro Fm</v>
      </c>
      <c r="D16350" t="s">
        <v>2177</v>
      </c>
      <c r="E16350" t="s">
        <v>2202</v>
      </c>
      <c r="J16350" cm="1">
        <f t="array" ref="J16350:L16350">_xlfn.XLOOKUP($C16350, AGE!$A:$A,AGE!$B:$D,,0,2)</f>
        <v>182.45</v>
      </c>
      <c r="K16350">
        <v>8.3499999999999943</v>
      </c>
      <c r="L16350" t="str">
        <v xml:space="preserve">GSA 2018 </v>
      </c>
      <c r="M16350" t="s">
        <v>2403</v>
      </c>
      <c r="P16350" t="s">
        <v>2342</v>
      </c>
      <c r="Q16350">
        <v>0.45</v>
      </c>
      <c r="R16350">
        <v>0.2</v>
      </c>
      <c r="V16350">
        <v>1</v>
      </c>
      <c r="W16350" t="s">
        <v>2558</v>
      </c>
    </row>
    <row r="16351" spans="1:23" x14ac:dyDescent="0.3">
      <c r="A16351">
        <v>24325</v>
      </c>
      <c r="B16351" s="15" t="s">
        <v>1895</v>
      </c>
      <c r="C16351" t="str">
        <f>_xlfn.XLOOKUP($B16351, STANDARDS!$A:$A, STANDARDS!$B:$B,,0,2)</f>
        <v>Undivided Lemede Fm; Cabo Carvoeiro Fm</v>
      </c>
      <c r="D16351" t="s">
        <v>2177</v>
      </c>
      <c r="E16351" t="s">
        <v>2202</v>
      </c>
      <c r="J16351" cm="1">
        <f t="array" ref="J16351:L16351">_xlfn.XLOOKUP($C16351, AGE!$A:$A,AGE!$B:$D,,0,2)</f>
        <v>182.45</v>
      </c>
      <c r="K16351">
        <v>8.3499999999999943</v>
      </c>
      <c r="L16351" t="str">
        <v xml:space="preserve">GSA 2018 </v>
      </c>
      <c r="M16351" t="s">
        <v>2403</v>
      </c>
      <c r="P16351" t="s">
        <v>2342</v>
      </c>
      <c r="Q16351">
        <v>0.59</v>
      </c>
      <c r="R16351">
        <v>0.2</v>
      </c>
      <c r="V16351">
        <v>1</v>
      </c>
      <c r="W16351" t="s">
        <v>2558</v>
      </c>
    </row>
    <row r="16352" spans="1:23" x14ac:dyDescent="0.3">
      <c r="A16352">
        <v>24326</v>
      </c>
      <c r="B16352" s="15" t="s">
        <v>1895</v>
      </c>
      <c r="C16352" t="str">
        <f>_xlfn.XLOOKUP($B16352, STANDARDS!$A:$A, STANDARDS!$B:$B,,0,2)</f>
        <v>Undivided Lemede Fm; Cabo Carvoeiro Fm</v>
      </c>
      <c r="D16352" t="s">
        <v>2177</v>
      </c>
      <c r="E16352" t="s">
        <v>2202</v>
      </c>
      <c r="J16352" cm="1">
        <f t="array" ref="J16352:L16352">_xlfn.XLOOKUP($C16352, AGE!$A:$A,AGE!$B:$D,,0,2)</f>
        <v>182.45</v>
      </c>
      <c r="K16352">
        <v>8.3499999999999943</v>
      </c>
      <c r="L16352" t="str">
        <v xml:space="preserve">GSA 2018 </v>
      </c>
      <c r="M16352" t="s">
        <v>2403</v>
      </c>
      <c r="P16352" t="s">
        <v>2342</v>
      </c>
      <c r="Q16352">
        <v>0.86</v>
      </c>
      <c r="R16352">
        <v>0.2</v>
      </c>
      <c r="V16352">
        <v>1</v>
      </c>
      <c r="W16352" t="s">
        <v>2558</v>
      </c>
    </row>
    <row r="16353" spans="1:23" x14ac:dyDescent="0.3">
      <c r="A16353">
        <v>24327</v>
      </c>
      <c r="B16353" s="15" t="s">
        <v>1895</v>
      </c>
      <c r="C16353" t="str">
        <f>_xlfn.XLOOKUP($B16353, STANDARDS!$A:$A, STANDARDS!$B:$B,,0,2)</f>
        <v>Undivided Lemede Fm; Cabo Carvoeiro Fm</v>
      </c>
      <c r="D16353" t="s">
        <v>2177</v>
      </c>
      <c r="E16353" t="s">
        <v>2202</v>
      </c>
      <c r="J16353" cm="1">
        <f t="array" ref="J16353:L16353">_xlfn.XLOOKUP($C16353, AGE!$A:$A,AGE!$B:$D,,0,2)</f>
        <v>182.45</v>
      </c>
      <c r="K16353">
        <v>8.3499999999999943</v>
      </c>
      <c r="L16353" t="str">
        <v xml:space="preserve">GSA 2018 </v>
      </c>
      <c r="M16353" t="s">
        <v>2403</v>
      </c>
      <c r="P16353" t="s">
        <v>2342</v>
      </c>
      <c r="Q16353">
        <v>1</v>
      </c>
      <c r="R16353">
        <v>0.2</v>
      </c>
      <c r="V16353">
        <v>1</v>
      </c>
      <c r="W16353" t="s">
        <v>2558</v>
      </c>
    </row>
    <row r="16354" spans="1:23" x14ac:dyDescent="0.3">
      <c r="A16354">
        <v>24328</v>
      </c>
      <c r="B16354" s="15" t="s">
        <v>1895</v>
      </c>
      <c r="C16354" t="str">
        <f>_xlfn.XLOOKUP($B16354, STANDARDS!$A:$A, STANDARDS!$B:$B,,0,2)</f>
        <v>Undivided Lemede Fm; Cabo Carvoeiro Fm</v>
      </c>
      <c r="D16354" t="s">
        <v>2177</v>
      </c>
      <c r="E16354" t="s">
        <v>2202</v>
      </c>
      <c r="J16354" cm="1">
        <f t="array" ref="J16354:L16354">_xlfn.XLOOKUP($C16354, AGE!$A:$A,AGE!$B:$D,,0,2)</f>
        <v>182.45</v>
      </c>
      <c r="K16354">
        <v>8.3499999999999943</v>
      </c>
      <c r="L16354" t="str">
        <v xml:space="preserve">GSA 2018 </v>
      </c>
      <c r="M16354" t="s">
        <v>2403</v>
      </c>
      <c r="P16354" t="s">
        <v>2342</v>
      </c>
      <c r="Q16354">
        <v>1.02</v>
      </c>
      <c r="R16354">
        <v>0.2</v>
      </c>
      <c r="V16354">
        <v>1</v>
      </c>
      <c r="W16354" t="s">
        <v>2558</v>
      </c>
    </row>
    <row r="16355" spans="1:23" x14ac:dyDescent="0.3">
      <c r="A16355">
        <v>24329</v>
      </c>
      <c r="B16355" s="15" t="s">
        <v>1895</v>
      </c>
      <c r="C16355" t="str">
        <f>_xlfn.XLOOKUP($B16355, STANDARDS!$A:$A, STANDARDS!$B:$B,,0,2)</f>
        <v>Undivided Lemede Fm; Cabo Carvoeiro Fm</v>
      </c>
      <c r="D16355" t="s">
        <v>2177</v>
      </c>
      <c r="E16355" t="s">
        <v>2202</v>
      </c>
      <c r="J16355" cm="1">
        <f t="array" ref="J16355:L16355">_xlfn.XLOOKUP($C16355, AGE!$A:$A,AGE!$B:$D,,0,2)</f>
        <v>182.45</v>
      </c>
      <c r="K16355">
        <v>8.3499999999999943</v>
      </c>
      <c r="L16355" t="str">
        <v xml:space="preserve">GSA 2018 </v>
      </c>
      <c r="M16355" t="s">
        <v>2403</v>
      </c>
      <c r="P16355" t="s">
        <v>2342</v>
      </c>
      <c r="Q16355">
        <v>1.02</v>
      </c>
      <c r="R16355">
        <v>0.2</v>
      </c>
      <c r="V16355">
        <v>1</v>
      </c>
      <c r="W16355" t="s">
        <v>2558</v>
      </c>
    </row>
    <row r="16356" spans="1:23" x14ac:dyDescent="0.3">
      <c r="A16356">
        <v>24330</v>
      </c>
      <c r="B16356" s="15" t="s">
        <v>1895</v>
      </c>
      <c r="C16356" t="str">
        <f>_xlfn.XLOOKUP($B16356, STANDARDS!$A:$A, STANDARDS!$B:$B,,0,2)</f>
        <v>Undivided Lemede Fm; Cabo Carvoeiro Fm</v>
      </c>
      <c r="D16356" t="s">
        <v>2177</v>
      </c>
      <c r="E16356" t="s">
        <v>2202</v>
      </c>
      <c r="J16356" cm="1">
        <f t="array" ref="J16356:L16356">_xlfn.XLOOKUP($C16356, AGE!$A:$A,AGE!$B:$D,,0,2)</f>
        <v>182.45</v>
      </c>
      <c r="K16356">
        <v>8.3499999999999943</v>
      </c>
      <c r="L16356" t="str">
        <v xml:space="preserve">GSA 2018 </v>
      </c>
      <c r="M16356" t="s">
        <v>2403</v>
      </c>
      <c r="P16356" t="s">
        <v>2342</v>
      </c>
      <c r="Q16356">
        <v>1.01</v>
      </c>
      <c r="R16356">
        <v>0.2</v>
      </c>
      <c r="V16356">
        <v>1</v>
      </c>
      <c r="W16356" t="s">
        <v>2558</v>
      </c>
    </row>
    <row r="16357" spans="1:23" x14ac:dyDescent="0.3">
      <c r="A16357">
        <v>24331</v>
      </c>
      <c r="B16357" s="15" t="s">
        <v>1895</v>
      </c>
      <c r="C16357" t="str">
        <f>_xlfn.XLOOKUP($B16357, STANDARDS!$A:$A, STANDARDS!$B:$B,,0,2)</f>
        <v>Undivided Lemede Fm; Cabo Carvoeiro Fm</v>
      </c>
      <c r="D16357" t="s">
        <v>2177</v>
      </c>
      <c r="E16357" t="s">
        <v>2202</v>
      </c>
      <c r="J16357" cm="1">
        <f t="array" ref="J16357:L16357">_xlfn.XLOOKUP($C16357, AGE!$A:$A,AGE!$B:$D,,0,2)</f>
        <v>182.45</v>
      </c>
      <c r="K16357">
        <v>8.3499999999999943</v>
      </c>
      <c r="L16357" t="str">
        <v xml:space="preserve">GSA 2018 </v>
      </c>
      <c r="M16357" t="s">
        <v>2403</v>
      </c>
      <c r="P16357" t="s">
        <v>2342</v>
      </c>
      <c r="Q16357">
        <v>0.63</v>
      </c>
      <c r="R16357">
        <v>0.2</v>
      </c>
      <c r="V16357">
        <v>1</v>
      </c>
      <c r="W16357" t="s">
        <v>2558</v>
      </c>
    </row>
    <row r="16358" spans="1:23" x14ac:dyDescent="0.3">
      <c r="A16358">
        <v>24332</v>
      </c>
      <c r="B16358" s="15" t="s">
        <v>1895</v>
      </c>
      <c r="C16358" t="str">
        <f>_xlfn.XLOOKUP($B16358, STANDARDS!$A:$A, STANDARDS!$B:$B,,0,2)</f>
        <v>Undivided Lemede Fm; Cabo Carvoeiro Fm</v>
      </c>
      <c r="D16358" t="s">
        <v>2177</v>
      </c>
      <c r="E16358" t="s">
        <v>2202</v>
      </c>
      <c r="J16358" cm="1">
        <f t="array" ref="J16358:L16358">_xlfn.XLOOKUP($C16358, AGE!$A:$A,AGE!$B:$D,,0,2)</f>
        <v>182.45</v>
      </c>
      <c r="K16358">
        <v>8.3499999999999943</v>
      </c>
      <c r="L16358" t="str">
        <v xml:space="preserve">GSA 2018 </v>
      </c>
      <c r="M16358" t="s">
        <v>2403</v>
      </c>
      <c r="P16358" t="s">
        <v>2342</v>
      </c>
      <c r="Q16358">
        <v>0.62</v>
      </c>
      <c r="R16358">
        <v>0.2</v>
      </c>
      <c r="V16358">
        <v>1</v>
      </c>
      <c r="W16358" t="s">
        <v>2558</v>
      </c>
    </row>
    <row r="16359" spans="1:23" x14ac:dyDescent="0.3">
      <c r="A16359">
        <v>24333</v>
      </c>
      <c r="B16359" s="15" t="s">
        <v>1895</v>
      </c>
      <c r="C16359" t="str">
        <f>_xlfn.XLOOKUP($B16359, STANDARDS!$A:$A, STANDARDS!$B:$B,,0,2)</f>
        <v>Undivided Lemede Fm; Cabo Carvoeiro Fm</v>
      </c>
      <c r="D16359" t="s">
        <v>2177</v>
      </c>
      <c r="E16359" t="s">
        <v>2202</v>
      </c>
      <c r="J16359" cm="1">
        <f t="array" ref="J16359:L16359">_xlfn.XLOOKUP($C16359, AGE!$A:$A,AGE!$B:$D,,0,2)</f>
        <v>182.45</v>
      </c>
      <c r="K16359">
        <v>8.3499999999999943</v>
      </c>
      <c r="L16359" t="str">
        <v xml:space="preserve">GSA 2018 </v>
      </c>
      <c r="M16359" t="s">
        <v>2403</v>
      </c>
      <c r="P16359" t="s">
        <v>2342</v>
      </c>
      <c r="Q16359">
        <v>0.59</v>
      </c>
      <c r="R16359">
        <v>0.2</v>
      </c>
      <c r="V16359">
        <v>1</v>
      </c>
      <c r="W16359" t="s">
        <v>2558</v>
      </c>
    </row>
    <row r="16360" spans="1:23" x14ac:dyDescent="0.3">
      <c r="A16360">
        <v>24334</v>
      </c>
      <c r="B16360" s="15" t="s">
        <v>1895</v>
      </c>
      <c r="C16360" t="str">
        <f>_xlfn.XLOOKUP($B16360, STANDARDS!$A:$A, STANDARDS!$B:$B,,0,2)</f>
        <v>Undivided Lemede Fm; Cabo Carvoeiro Fm</v>
      </c>
      <c r="D16360" t="s">
        <v>2177</v>
      </c>
      <c r="E16360" t="s">
        <v>2202</v>
      </c>
      <c r="J16360" cm="1">
        <f t="array" ref="J16360:L16360">_xlfn.XLOOKUP($C16360, AGE!$A:$A,AGE!$B:$D,,0,2)</f>
        <v>182.45</v>
      </c>
      <c r="K16360">
        <v>8.3499999999999943</v>
      </c>
      <c r="L16360" t="str">
        <v xml:space="preserve">GSA 2018 </v>
      </c>
      <c r="M16360" t="s">
        <v>2403</v>
      </c>
      <c r="P16360" t="s">
        <v>2342</v>
      </c>
      <c r="Q16360">
        <v>0.54</v>
      </c>
      <c r="R16360">
        <v>0.2</v>
      </c>
      <c r="V16360">
        <v>1</v>
      </c>
      <c r="W16360" t="s">
        <v>2558</v>
      </c>
    </row>
    <row r="16361" spans="1:23" x14ac:dyDescent="0.3">
      <c r="A16361">
        <v>24335</v>
      </c>
      <c r="B16361" s="15" t="s">
        <v>1895</v>
      </c>
      <c r="C16361" t="str">
        <f>_xlfn.XLOOKUP($B16361, STANDARDS!$A:$A, STANDARDS!$B:$B,,0,2)</f>
        <v>Undivided Lemede Fm; Cabo Carvoeiro Fm</v>
      </c>
      <c r="D16361" t="s">
        <v>2177</v>
      </c>
      <c r="E16361" t="s">
        <v>2202</v>
      </c>
      <c r="J16361" cm="1">
        <f t="array" ref="J16361:L16361">_xlfn.XLOOKUP($C16361, AGE!$A:$A,AGE!$B:$D,,0,2)</f>
        <v>182.45</v>
      </c>
      <c r="K16361">
        <v>8.3499999999999943</v>
      </c>
      <c r="L16361" t="str">
        <v xml:space="preserve">GSA 2018 </v>
      </c>
      <c r="M16361" t="s">
        <v>2403</v>
      </c>
      <c r="P16361" t="s">
        <v>2342</v>
      </c>
      <c r="Q16361">
        <v>0.49</v>
      </c>
      <c r="R16361">
        <v>0.2</v>
      </c>
      <c r="V16361">
        <v>1</v>
      </c>
      <c r="W16361" t="s">
        <v>2558</v>
      </c>
    </row>
    <row r="16362" spans="1:23" x14ac:dyDescent="0.3">
      <c r="A16362">
        <v>24336</v>
      </c>
      <c r="B16362" s="15" t="s">
        <v>1895</v>
      </c>
      <c r="C16362" t="str">
        <f>_xlfn.XLOOKUP($B16362, STANDARDS!$A:$A, STANDARDS!$B:$B,,0,2)</f>
        <v>Undivided Lemede Fm; Cabo Carvoeiro Fm</v>
      </c>
      <c r="D16362" t="s">
        <v>2177</v>
      </c>
      <c r="E16362" t="s">
        <v>2202</v>
      </c>
      <c r="J16362" cm="1">
        <f t="array" ref="J16362:L16362">_xlfn.XLOOKUP($C16362, AGE!$A:$A,AGE!$B:$D,,0,2)</f>
        <v>182.45</v>
      </c>
      <c r="K16362">
        <v>8.3499999999999943</v>
      </c>
      <c r="L16362" t="str">
        <v xml:space="preserve">GSA 2018 </v>
      </c>
      <c r="M16362" t="s">
        <v>2403</v>
      </c>
      <c r="P16362" t="s">
        <v>2342</v>
      </c>
      <c r="Q16362">
        <v>0.37</v>
      </c>
      <c r="R16362">
        <v>0.2</v>
      </c>
      <c r="V16362">
        <v>1</v>
      </c>
      <c r="W16362" t="s">
        <v>2558</v>
      </c>
    </row>
    <row r="16363" spans="1:23" x14ac:dyDescent="0.3">
      <c r="A16363">
        <v>24337</v>
      </c>
      <c r="B16363" s="15" t="s">
        <v>1895</v>
      </c>
      <c r="C16363" t="str">
        <f>_xlfn.XLOOKUP($B16363, STANDARDS!$A:$A, STANDARDS!$B:$B,,0,2)</f>
        <v>Undivided Lemede Fm; Cabo Carvoeiro Fm</v>
      </c>
      <c r="D16363" t="s">
        <v>2177</v>
      </c>
      <c r="E16363" t="s">
        <v>2202</v>
      </c>
      <c r="J16363" cm="1">
        <f t="array" ref="J16363:L16363">_xlfn.XLOOKUP($C16363, AGE!$A:$A,AGE!$B:$D,,0,2)</f>
        <v>182.45</v>
      </c>
      <c r="K16363">
        <v>8.3499999999999943</v>
      </c>
      <c r="L16363" t="str">
        <v xml:space="preserve">GSA 2018 </v>
      </c>
      <c r="M16363" t="s">
        <v>2403</v>
      </c>
      <c r="P16363" t="s">
        <v>2342</v>
      </c>
      <c r="Q16363">
        <v>0.19</v>
      </c>
      <c r="R16363">
        <v>0.2</v>
      </c>
      <c r="V16363">
        <v>1</v>
      </c>
      <c r="W16363" t="s">
        <v>2558</v>
      </c>
    </row>
    <row r="16364" spans="1:23" x14ac:dyDescent="0.3">
      <c r="A16364">
        <v>24338</v>
      </c>
      <c r="B16364" s="15" t="s">
        <v>1895</v>
      </c>
      <c r="C16364" t="str">
        <f>_xlfn.XLOOKUP($B16364, STANDARDS!$A:$A, STANDARDS!$B:$B,,0,2)</f>
        <v>Undivided Lemede Fm; Cabo Carvoeiro Fm</v>
      </c>
      <c r="D16364" t="s">
        <v>2177</v>
      </c>
      <c r="E16364" t="s">
        <v>2202</v>
      </c>
      <c r="J16364" cm="1">
        <f t="array" ref="J16364:L16364">_xlfn.XLOOKUP($C16364, AGE!$A:$A,AGE!$B:$D,,0,2)</f>
        <v>182.45</v>
      </c>
      <c r="K16364">
        <v>8.3499999999999943</v>
      </c>
      <c r="L16364" t="str">
        <v xml:space="preserve">GSA 2018 </v>
      </c>
      <c r="M16364" t="s">
        <v>2403</v>
      </c>
      <c r="P16364" t="s">
        <v>2342</v>
      </c>
      <c r="Q16364">
        <v>0.28999999999999998</v>
      </c>
      <c r="R16364">
        <v>0.2</v>
      </c>
      <c r="V16364">
        <v>1</v>
      </c>
      <c r="W16364" t="s">
        <v>2558</v>
      </c>
    </row>
    <row r="16365" spans="1:23" x14ac:dyDescent="0.3">
      <c r="A16365">
        <v>24339</v>
      </c>
      <c r="B16365" s="15" t="s">
        <v>1895</v>
      </c>
      <c r="C16365" t="str">
        <f>_xlfn.XLOOKUP($B16365, STANDARDS!$A:$A, STANDARDS!$B:$B,,0,2)</f>
        <v>Undivided Lemede Fm; Cabo Carvoeiro Fm</v>
      </c>
      <c r="D16365" t="s">
        <v>2177</v>
      </c>
      <c r="E16365" t="s">
        <v>2202</v>
      </c>
      <c r="J16365" cm="1">
        <f t="array" ref="J16365:L16365">_xlfn.XLOOKUP($C16365, AGE!$A:$A,AGE!$B:$D,,0,2)</f>
        <v>182.45</v>
      </c>
      <c r="K16365">
        <v>8.3499999999999943</v>
      </c>
      <c r="L16365" t="str">
        <v xml:space="preserve">GSA 2018 </v>
      </c>
      <c r="M16365" t="s">
        <v>2403</v>
      </c>
      <c r="P16365" t="s">
        <v>2342</v>
      </c>
      <c r="Q16365">
        <v>0.52</v>
      </c>
      <c r="R16365">
        <v>0.2</v>
      </c>
      <c r="V16365">
        <v>1</v>
      </c>
      <c r="W16365" t="s">
        <v>2558</v>
      </c>
    </row>
    <row r="16366" spans="1:23" x14ac:dyDescent="0.3">
      <c r="A16366">
        <v>24340</v>
      </c>
      <c r="B16366" s="15" t="s">
        <v>1895</v>
      </c>
      <c r="C16366" t="str">
        <f>_xlfn.XLOOKUP($B16366, STANDARDS!$A:$A, STANDARDS!$B:$B,,0,2)</f>
        <v>Undivided Lemede Fm; Cabo Carvoeiro Fm</v>
      </c>
      <c r="D16366" t="s">
        <v>2177</v>
      </c>
      <c r="E16366" t="s">
        <v>2202</v>
      </c>
      <c r="J16366" cm="1">
        <f t="array" ref="J16366:L16366">_xlfn.XLOOKUP($C16366, AGE!$A:$A,AGE!$B:$D,,0,2)</f>
        <v>182.45</v>
      </c>
      <c r="K16366">
        <v>8.3499999999999943</v>
      </c>
      <c r="L16366" t="str">
        <v xml:space="preserve">GSA 2018 </v>
      </c>
      <c r="M16366" t="s">
        <v>2403</v>
      </c>
      <c r="P16366" t="s">
        <v>2342</v>
      </c>
      <c r="Q16366">
        <v>0.78</v>
      </c>
      <c r="R16366">
        <v>0.2</v>
      </c>
      <c r="V16366">
        <v>1</v>
      </c>
      <c r="W16366" t="s">
        <v>2558</v>
      </c>
    </row>
    <row r="16367" spans="1:23" x14ac:dyDescent="0.3">
      <c r="A16367">
        <v>24341</v>
      </c>
      <c r="B16367" s="15" t="s">
        <v>1895</v>
      </c>
      <c r="C16367" t="str">
        <f>_xlfn.XLOOKUP($B16367, STANDARDS!$A:$A, STANDARDS!$B:$B,,0,2)</f>
        <v>Undivided Lemede Fm; Cabo Carvoeiro Fm</v>
      </c>
      <c r="D16367" t="s">
        <v>2177</v>
      </c>
      <c r="E16367" t="s">
        <v>2202</v>
      </c>
      <c r="J16367" cm="1">
        <f t="array" ref="J16367:L16367">_xlfn.XLOOKUP($C16367, AGE!$A:$A,AGE!$B:$D,,0,2)</f>
        <v>182.45</v>
      </c>
      <c r="K16367">
        <v>8.3499999999999943</v>
      </c>
      <c r="L16367" t="str">
        <v xml:space="preserve">GSA 2018 </v>
      </c>
      <c r="M16367" t="s">
        <v>2403</v>
      </c>
      <c r="P16367" t="s">
        <v>2342</v>
      </c>
      <c r="Q16367">
        <v>0.81</v>
      </c>
      <c r="R16367">
        <v>0.2</v>
      </c>
      <c r="V16367">
        <v>1</v>
      </c>
      <c r="W16367" t="s">
        <v>2558</v>
      </c>
    </row>
    <row r="16368" spans="1:23" x14ac:dyDescent="0.3">
      <c r="A16368">
        <v>24342</v>
      </c>
      <c r="B16368" s="15" t="s">
        <v>1895</v>
      </c>
      <c r="C16368" t="str">
        <f>_xlfn.XLOOKUP($B16368, STANDARDS!$A:$A, STANDARDS!$B:$B,,0,2)</f>
        <v>Undivided Lemede Fm; Cabo Carvoeiro Fm</v>
      </c>
      <c r="D16368" t="s">
        <v>2177</v>
      </c>
      <c r="E16368" t="s">
        <v>2202</v>
      </c>
      <c r="J16368" cm="1">
        <f t="array" ref="J16368:L16368">_xlfn.XLOOKUP($C16368, AGE!$A:$A,AGE!$B:$D,,0,2)</f>
        <v>182.45</v>
      </c>
      <c r="K16368">
        <v>8.3499999999999943</v>
      </c>
      <c r="L16368" t="str">
        <v xml:space="preserve">GSA 2018 </v>
      </c>
      <c r="M16368" t="s">
        <v>2403</v>
      </c>
      <c r="P16368" t="s">
        <v>2342</v>
      </c>
      <c r="Q16368">
        <v>0.85</v>
      </c>
      <c r="R16368">
        <v>0.2</v>
      </c>
      <c r="V16368">
        <v>1</v>
      </c>
      <c r="W16368" t="s">
        <v>2558</v>
      </c>
    </row>
    <row r="16369" spans="1:23" x14ac:dyDescent="0.3">
      <c r="A16369">
        <v>24343</v>
      </c>
      <c r="B16369" s="15" t="s">
        <v>1895</v>
      </c>
      <c r="C16369" t="str">
        <f>_xlfn.XLOOKUP($B16369, STANDARDS!$A:$A, STANDARDS!$B:$B,,0,2)</f>
        <v>Undivided Lemede Fm; Cabo Carvoeiro Fm</v>
      </c>
      <c r="D16369" t="s">
        <v>2177</v>
      </c>
      <c r="E16369" t="s">
        <v>2202</v>
      </c>
      <c r="J16369" cm="1">
        <f t="array" ref="J16369:L16369">_xlfn.XLOOKUP($C16369, AGE!$A:$A,AGE!$B:$D,,0,2)</f>
        <v>182.45</v>
      </c>
      <c r="K16369">
        <v>8.3499999999999943</v>
      </c>
      <c r="L16369" t="str">
        <v xml:space="preserve">GSA 2018 </v>
      </c>
      <c r="M16369" t="s">
        <v>2403</v>
      </c>
      <c r="P16369" t="s">
        <v>2342</v>
      </c>
      <c r="Q16369">
        <v>1.25</v>
      </c>
      <c r="R16369">
        <v>0.2</v>
      </c>
      <c r="V16369">
        <v>1</v>
      </c>
      <c r="W16369" t="s">
        <v>2558</v>
      </c>
    </row>
    <row r="16370" spans="1:23" x14ac:dyDescent="0.3">
      <c r="A16370">
        <v>24344</v>
      </c>
      <c r="B16370" s="15" t="s">
        <v>1895</v>
      </c>
      <c r="C16370" t="str">
        <f>_xlfn.XLOOKUP($B16370, STANDARDS!$A:$A, STANDARDS!$B:$B,,0,2)</f>
        <v>Undivided Lemede Fm; Cabo Carvoeiro Fm</v>
      </c>
      <c r="D16370" t="s">
        <v>2177</v>
      </c>
      <c r="E16370" t="s">
        <v>2202</v>
      </c>
      <c r="J16370" cm="1">
        <f t="array" ref="J16370:L16370">_xlfn.XLOOKUP($C16370, AGE!$A:$A,AGE!$B:$D,,0,2)</f>
        <v>182.45</v>
      </c>
      <c r="K16370">
        <v>8.3499999999999943</v>
      </c>
      <c r="L16370" t="str">
        <v xml:space="preserve">GSA 2018 </v>
      </c>
      <c r="M16370" t="s">
        <v>2403</v>
      </c>
      <c r="P16370" t="s">
        <v>2342</v>
      </c>
      <c r="Q16370">
        <v>1.0900000000000001</v>
      </c>
      <c r="R16370">
        <v>0.2</v>
      </c>
      <c r="V16370">
        <v>1</v>
      </c>
      <c r="W16370" t="s">
        <v>2558</v>
      </c>
    </row>
    <row r="16371" spans="1:23" x14ac:dyDescent="0.3">
      <c r="A16371">
        <v>24345</v>
      </c>
      <c r="B16371" s="15" t="s">
        <v>1895</v>
      </c>
      <c r="C16371" t="str">
        <f>_xlfn.XLOOKUP($B16371, STANDARDS!$A:$A, STANDARDS!$B:$B,,0,2)</f>
        <v>Undivided Lemede Fm; Cabo Carvoeiro Fm</v>
      </c>
      <c r="D16371" t="s">
        <v>2177</v>
      </c>
      <c r="E16371" t="s">
        <v>2202</v>
      </c>
      <c r="J16371" cm="1">
        <f t="array" ref="J16371:L16371">_xlfn.XLOOKUP($C16371, AGE!$A:$A,AGE!$B:$D,,0,2)</f>
        <v>182.45</v>
      </c>
      <c r="K16371">
        <v>8.3499999999999943</v>
      </c>
      <c r="L16371" t="str">
        <v xml:space="preserve">GSA 2018 </v>
      </c>
      <c r="M16371" t="s">
        <v>2403</v>
      </c>
      <c r="P16371" t="s">
        <v>2342</v>
      </c>
      <c r="Q16371">
        <v>1.0900000000000001</v>
      </c>
      <c r="R16371">
        <v>0.2</v>
      </c>
      <c r="V16371">
        <v>1</v>
      </c>
      <c r="W16371" t="s">
        <v>2558</v>
      </c>
    </row>
    <row r="16372" spans="1:23" x14ac:dyDescent="0.3">
      <c r="A16372">
        <v>24346</v>
      </c>
      <c r="B16372" s="15" t="s">
        <v>1895</v>
      </c>
      <c r="C16372" t="str">
        <f>_xlfn.XLOOKUP($B16372, STANDARDS!$A:$A, STANDARDS!$B:$B,,0,2)</f>
        <v>Undivided Lemede Fm; Cabo Carvoeiro Fm</v>
      </c>
      <c r="D16372" t="s">
        <v>2177</v>
      </c>
      <c r="E16372" t="s">
        <v>2202</v>
      </c>
      <c r="J16372" cm="1">
        <f t="array" ref="J16372:L16372">_xlfn.XLOOKUP($C16372, AGE!$A:$A,AGE!$B:$D,,0,2)</f>
        <v>182.45</v>
      </c>
      <c r="K16372">
        <v>8.3499999999999943</v>
      </c>
      <c r="L16372" t="str">
        <v xml:space="preserve">GSA 2018 </v>
      </c>
      <c r="M16372" t="s">
        <v>2403</v>
      </c>
      <c r="P16372" t="s">
        <v>2342</v>
      </c>
      <c r="Q16372">
        <v>0.93</v>
      </c>
      <c r="R16372">
        <v>0.2</v>
      </c>
      <c r="V16372">
        <v>1</v>
      </c>
      <c r="W16372" t="s">
        <v>2558</v>
      </c>
    </row>
    <row r="16373" spans="1:23" x14ac:dyDescent="0.3">
      <c r="A16373">
        <v>24347</v>
      </c>
      <c r="B16373" s="15" t="s">
        <v>1895</v>
      </c>
      <c r="C16373" t="str">
        <f>_xlfn.XLOOKUP($B16373, STANDARDS!$A:$A, STANDARDS!$B:$B,,0,2)</f>
        <v>Undivided Lemede Fm; Cabo Carvoeiro Fm</v>
      </c>
      <c r="D16373" t="s">
        <v>2177</v>
      </c>
      <c r="E16373" t="s">
        <v>2202</v>
      </c>
      <c r="J16373" cm="1">
        <f t="array" ref="J16373:L16373">_xlfn.XLOOKUP($C16373, AGE!$A:$A,AGE!$B:$D,,0,2)</f>
        <v>182.45</v>
      </c>
      <c r="K16373">
        <v>8.3499999999999943</v>
      </c>
      <c r="L16373" t="str">
        <v xml:space="preserve">GSA 2018 </v>
      </c>
      <c r="M16373" t="s">
        <v>2403</v>
      </c>
      <c r="P16373" t="s">
        <v>2342</v>
      </c>
      <c r="Q16373">
        <v>0.88</v>
      </c>
      <c r="R16373">
        <v>0.2</v>
      </c>
      <c r="V16373">
        <v>1</v>
      </c>
      <c r="W16373" t="s">
        <v>2558</v>
      </c>
    </row>
    <row r="16374" spans="1:23" x14ac:dyDescent="0.3">
      <c r="A16374">
        <v>24348</v>
      </c>
      <c r="B16374" s="15" t="s">
        <v>1895</v>
      </c>
      <c r="C16374" t="str">
        <f>_xlfn.XLOOKUP($B16374, STANDARDS!$A:$A, STANDARDS!$B:$B,,0,2)</f>
        <v>Undivided Lemede Fm; Cabo Carvoeiro Fm</v>
      </c>
      <c r="D16374" t="s">
        <v>2177</v>
      </c>
      <c r="E16374" t="s">
        <v>2202</v>
      </c>
      <c r="J16374" cm="1">
        <f t="array" ref="J16374:L16374">_xlfn.XLOOKUP($C16374, AGE!$A:$A,AGE!$B:$D,,0,2)</f>
        <v>182.45</v>
      </c>
      <c r="K16374">
        <v>8.3499999999999943</v>
      </c>
      <c r="L16374" t="str">
        <v xml:space="preserve">GSA 2018 </v>
      </c>
      <c r="M16374" t="s">
        <v>2403</v>
      </c>
      <c r="P16374" t="s">
        <v>2342</v>
      </c>
      <c r="Q16374">
        <v>0.86</v>
      </c>
      <c r="R16374">
        <v>0.2</v>
      </c>
      <c r="V16374">
        <v>1</v>
      </c>
      <c r="W16374" t="s">
        <v>2558</v>
      </c>
    </row>
    <row r="16375" spans="1:23" x14ac:dyDescent="0.3">
      <c r="A16375">
        <v>24349</v>
      </c>
      <c r="B16375" s="15" t="s">
        <v>1895</v>
      </c>
      <c r="C16375" t="str">
        <f>_xlfn.XLOOKUP($B16375, STANDARDS!$A:$A, STANDARDS!$B:$B,,0,2)</f>
        <v>Undivided Lemede Fm; Cabo Carvoeiro Fm</v>
      </c>
      <c r="D16375" t="s">
        <v>2177</v>
      </c>
      <c r="E16375" t="s">
        <v>2202</v>
      </c>
      <c r="J16375" cm="1">
        <f t="array" ref="J16375:L16375">_xlfn.XLOOKUP($C16375, AGE!$A:$A,AGE!$B:$D,,0,2)</f>
        <v>182.45</v>
      </c>
      <c r="K16375">
        <v>8.3499999999999943</v>
      </c>
      <c r="L16375" t="str">
        <v xml:space="preserve">GSA 2018 </v>
      </c>
      <c r="M16375" t="s">
        <v>2403</v>
      </c>
      <c r="P16375" t="s">
        <v>2342</v>
      </c>
      <c r="Q16375">
        <v>0.74</v>
      </c>
      <c r="R16375">
        <v>0.2</v>
      </c>
      <c r="V16375">
        <v>1</v>
      </c>
      <c r="W16375" t="s">
        <v>2558</v>
      </c>
    </row>
    <row r="16376" spans="1:23" x14ac:dyDescent="0.3">
      <c r="A16376">
        <v>24350</v>
      </c>
      <c r="B16376" s="15" t="s">
        <v>1895</v>
      </c>
      <c r="C16376" t="str">
        <f>_xlfn.XLOOKUP($B16376, STANDARDS!$A:$A, STANDARDS!$B:$B,,0,2)</f>
        <v>Undivided Lemede Fm; Cabo Carvoeiro Fm</v>
      </c>
      <c r="D16376" t="s">
        <v>2177</v>
      </c>
      <c r="E16376" t="s">
        <v>2202</v>
      </c>
      <c r="J16376" cm="1">
        <f t="array" ref="J16376:L16376">_xlfn.XLOOKUP($C16376, AGE!$A:$A,AGE!$B:$D,,0,2)</f>
        <v>182.45</v>
      </c>
      <c r="K16376">
        <v>8.3499999999999943</v>
      </c>
      <c r="L16376" t="str">
        <v xml:space="preserve">GSA 2018 </v>
      </c>
      <c r="M16376" t="s">
        <v>2403</v>
      </c>
      <c r="P16376" t="s">
        <v>2342</v>
      </c>
      <c r="Q16376">
        <v>1.1599999999999999</v>
      </c>
      <c r="R16376">
        <v>0.2</v>
      </c>
      <c r="V16376">
        <v>1</v>
      </c>
      <c r="W16376" t="s">
        <v>2558</v>
      </c>
    </row>
    <row r="16377" spans="1:23" x14ac:dyDescent="0.3">
      <c r="A16377">
        <v>24351</v>
      </c>
      <c r="B16377" s="15" t="s">
        <v>1895</v>
      </c>
      <c r="C16377" t="str">
        <f>_xlfn.XLOOKUP($B16377, STANDARDS!$A:$A, STANDARDS!$B:$B,,0,2)</f>
        <v>Undivided Lemede Fm; Cabo Carvoeiro Fm</v>
      </c>
      <c r="D16377" t="s">
        <v>2177</v>
      </c>
      <c r="E16377" t="s">
        <v>2202</v>
      </c>
      <c r="J16377" cm="1">
        <f t="array" ref="J16377:L16377">_xlfn.XLOOKUP($C16377, AGE!$A:$A,AGE!$B:$D,,0,2)</f>
        <v>182.45</v>
      </c>
      <c r="K16377">
        <v>8.3499999999999943</v>
      </c>
      <c r="L16377" t="str">
        <v xml:space="preserve">GSA 2018 </v>
      </c>
      <c r="M16377" t="s">
        <v>2403</v>
      </c>
      <c r="P16377" t="s">
        <v>2342</v>
      </c>
      <c r="Q16377">
        <v>1.01</v>
      </c>
      <c r="R16377">
        <v>0.2</v>
      </c>
      <c r="V16377">
        <v>1</v>
      </c>
      <c r="W16377" t="s">
        <v>2558</v>
      </c>
    </row>
    <row r="16378" spans="1:23" x14ac:dyDescent="0.3">
      <c r="A16378">
        <v>24352</v>
      </c>
      <c r="B16378" s="15" t="s">
        <v>1895</v>
      </c>
      <c r="C16378" t="str">
        <f>_xlfn.XLOOKUP($B16378, STANDARDS!$A:$A, STANDARDS!$B:$B,,0,2)</f>
        <v>Undivided Lemede Fm; Cabo Carvoeiro Fm</v>
      </c>
      <c r="D16378" t="s">
        <v>2177</v>
      </c>
      <c r="E16378" t="s">
        <v>2202</v>
      </c>
      <c r="J16378" cm="1">
        <f t="array" ref="J16378:L16378">_xlfn.XLOOKUP($C16378, AGE!$A:$A,AGE!$B:$D,,0,2)</f>
        <v>182.45</v>
      </c>
      <c r="K16378">
        <v>8.3499999999999943</v>
      </c>
      <c r="L16378" t="str">
        <v xml:space="preserve">GSA 2018 </v>
      </c>
      <c r="M16378" t="s">
        <v>2403</v>
      </c>
      <c r="P16378" t="s">
        <v>2342</v>
      </c>
      <c r="Q16378">
        <v>0.87</v>
      </c>
      <c r="R16378">
        <v>0.2</v>
      </c>
      <c r="V16378">
        <v>1</v>
      </c>
      <c r="W16378" t="s">
        <v>2558</v>
      </c>
    </row>
    <row r="16379" spans="1:23" x14ac:dyDescent="0.3">
      <c r="A16379">
        <v>24353</v>
      </c>
      <c r="B16379" s="15" t="s">
        <v>1895</v>
      </c>
      <c r="C16379" t="str">
        <f>_xlfn.XLOOKUP($B16379, STANDARDS!$A:$A, STANDARDS!$B:$B,,0,2)</f>
        <v>Undivided Lemede Fm; Cabo Carvoeiro Fm</v>
      </c>
      <c r="D16379" t="s">
        <v>2177</v>
      </c>
      <c r="E16379" t="s">
        <v>2202</v>
      </c>
      <c r="J16379" cm="1">
        <f t="array" ref="J16379:L16379">_xlfn.XLOOKUP($C16379, AGE!$A:$A,AGE!$B:$D,,0,2)</f>
        <v>182.45</v>
      </c>
      <c r="K16379">
        <v>8.3499999999999943</v>
      </c>
      <c r="L16379" t="str">
        <v xml:space="preserve">GSA 2018 </v>
      </c>
      <c r="M16379" t="s">
        <v>2403</v>
      </c>
      <c r="P16379" t="s">
        <v>2342</v>
      </c>
      <c r="Q16379">
        <v>0.81</v>
      </c>
      <c r="R16379">
        <v>0.2</v>
      </c>
      <c r="V16379">
        <v>1</v>
      </c>
      <c r="W16379" t="s">
        <v>2558</v>
      </c>
    </row>
    <row r="16380" spans="1:23" x14ac:dyDescent="0.3">
      <c r="A16380">
        <v>24354</v>
      </c>
      <c r="B16380" s="15" t="s">
        <v>1895</v>
      </c>
      <c r="C16380" t="str">
        <f>_xlfn.XLOOKUP($B16380, STANDARDS!$A:$A, STANDARDS!$B:$B,,0,2)</f>
        <v>Undivided Lemede Fm; Cabo Carvoeiro Fm</v>
      </c>
      <c r="D16380" t="s">
        <v>2177</v>
      </c>
      <c r="E16380" t="s">
        <v>2202</v>
      </c>
      <c r="J16380" cm="1">
        <f t="array" ref="J16380:L16380">_xlfn.XLOOKUP($C16380, AGE!$A:$A,AGE!$B:$D,,0,2)</f>
        <v>182.45</v>
      </c>
      <c r="K16380">
        <v>8.3499999999999943</v>
      </c>
      <c r="L16380" t="str">
        <v xml:space="preserve">GSA 2018 </v>
      </c>
      <c r="M16380" t="s">
        <v>2403</v>
      </c>
      <c r="P16380" t="s">
        <v>2342</v>
      </c>
      <c r="Q16380">
        <v>0.82</v>
      </c>
      <c r="R16380">
        <v>0.2</v>
      </c>
      <c r="V16380">
        <v>1</v>
      </c>
      <c r="W16380" t="s">
        <v>2558</v>
      </c>
    </row>
    <row r="16381" spans="1:23" x14ac:dyDescent="0.3">
      <c r="A16381">
        <v>24355</v>
      </c>
      <c r="B16381" s="15" t="s">
        <v>1895</v>
      </c>
      <c r="C16381" t="str">
        <f>_xlfn.XLOOKUP($B16381, STANDARDS!$A:$A, STANDARDS!$B:$B,,0,2)</f>
        <v>Undivided Lemede Fm; Cabo Carvoeiro Fm</v>
      </c>
      <c r="D16381" t="s">
        <v>2177</v>
      </c>
      <c r="E16381" t="s">
        <v>2202</v>
      </c>
      <c r="J16381" cm="1">
        <f t="array" ref="J16381:L16381">_xlfn.XLOOKUP($C16381, AGE!$A:$A,AGE!$B:$D,,0,2)</f>
        <v>182.45</v>
      </c>
      <c r="K16381">
        <v>8.3499999999999943</v>
      </c>
      <c r="L16381" t="str">
        <v xml:space="preserve">GSA 2018 </v>
      </c>
      <c r="M16381" t="s">
        <v>2403</v>
      </c>
      <c r="P16381" t="s">
        <v>2342</v>
      </c>
      <c r="Q16381">
        <v>0.84</v>
      </c>
      <c r="R16381">
        <v>0.2</v>
      </c>
      <c r="V16381">
        <v>1</v>
      </c>
      <c r="W16381" t="s">
        <v>2558</v>
      </c>
    </row>
    <row r="16382" spans="1:23" x14ac:dyDescent="0.3">
      <c r="A16382">
        <v>24356</v>
      </c>
      <c r="B16382" s="15" t="s">
        <v>1895</v>
      </c>
      <c r="C16382" t="str">
        <f>_xlfn.XLOOKUP($B16382, STANDARDS!$A:$A, STANDARDS!$B:$B,,0,2)</f>
        <v>Undivided Lemede Fm; Cabo Carvoeiro Fm</v>
      </c>
      <c r="D16382" t="s">
        <v>2177</v>
      </c>
      <c r="E16382" t="s">
        <v>2202</v>
      </c>
      <c r="J16382" cm="1">
        <f t="array" ref="J16382:L16382">_xlfn.XLOOKUP($C16382, AGE!$A:$A,AGE!$B:$D,,0,2)</f>
        <v>182.45</v>
      </c>
      <c r="K16382">
        <v>8.3499999999999943</v>
      </c>
      <c r="L16382" t="str">
        <v xml:space="preserve">GSA 2018 </v>
      </c>
      <c r="M16382" t="s">
        <v>2403</v>
      </c>
      <c r="P16382" t="s">
        <v>2342</v>
      </c>
      <c r="Q16382">
        <v>0.92</v>
      </c>
      <c r="R16382">
        <v>0.2</v>
      </c>
      <c r="V16382">
        <v>1</v>
      </c>
      <c r="W16382" t="s">
        <v>2558</v>
      </c>
    </row>
    <row r="16383" spans="1:23" x14ac:dyDescent="0.3">
      <c r="A16383">
        <v>24357</v>
      </c>
      <c r="B16383" s="15" t="s">
        <v>1895</v>
      </c>
      <c r="C16383" t="str">
        <f>_xlfn.XLOOKUP($B16383, STANDARDS!$A:$A, STANDARDS!$B:$B,,0,2)</f>
        <v>Undivided Lemede Fm; Cabo Carvoeiro Fm</v>
      </c>
      <c r="D16383" t="s">
        <v>2177</v>
      </c>
      <c r="E16383" t="s">
        <v>2202</v>
      </c>
      <c r="J16383" cm="1">
        <f t="array" ref="J16383:L16383">_xlfn.XLOOKUP($C16383, AGE!$A:$A,AGE!$B:$D,,0,2)</f>
        <v>182.45</v>
      </c>
      <c r="K16383">
        <v>8.3499999999999943</v>
      </c>
      <c r="L16383" t="str">
        <v xml:space="preserve">GSA 2018 </v>
      </c>
      <c r="M16383" t="s">
        <v>2403</v>
      </c>
      <c r="P16383" t="s">
        <v>2342</v>
      </c>
      <c r="Q16383">
        <v>0.76</v>
      </c>
      <c r="R16383">
        <v>0.2</v>
      </c>
      <c r="V16383">
        <v>1</v>
      </c>
      <c r="W16383" t="s">
        <v>2558</v>
      </c>
    </row>
    <row r="16384" spans="1:23" x14ac:dyDescent="0.3">
      <c r="A16384">
        <v>24358</v>
      </c>
      <c r="B16384" s="15" t="s">
        <v>1895</v>
      </c>
      <c r="C16384" t="str">
        <f>_xlfn.XLOOKUP($B16384, STANDARDS!$A:$A, STANDARDS!$B:$B,,0,2)</f>
        <v>Undivided Lemede Fm; Cabo Carvoeiro Fm</v>
      </c>
      <c r="D16384" t="s">
        <v>2177</v>
      </c>
      <c r="E16384" t="s">
        <v>2202</v>
      </c>
      <c r="J16384" cm="1">
        <f t="array" ref="J16384:L16384">_xlfn.XLOOKUP($C16384, AGE!$A:$A,AGE!$B:$D,,0,2)</f>
        <v>182.45</v>
      </c>
      <c r="K16384">
        <v>8.3499999999999943</v>
      </c>
      <c r="L16384" t="str">
        <v xml:space="preserve">GSA 2018 </v>
      </c>
      <c r="M16384" t="s">
        <v>2403</v>
      </c>
      <c r="P16384" t="s">
        <v>2342</v>
      </c>
      <c r="Q16384">
        <v>0.73</v>
      </c>
      <c r="R16384">
        <v>0.2</v>
      </c>
      <c r="V16384">
        <v>1</v>
      </c>
      <c r="W16384" t="s">
        <v>2558</v>
      </c>
    </row>
    <row r="16385" spans="1:23" x14ac:dyDescent="0.3">
      <c r="A16385">
        <v>24359</v>
      </c>
      <c r="B16385" s="15" t="s">
        <v>1895</v>
      </c>
      <c r="C16385" t="str">
        <f>_xlfn.XLOOKUP($B16385, STANDARDS!$A:$A, STANDARDS!$B:$B,,0,2)</f>
        <v>Undivided Lemede Fm; Cabo Carvoeiro Fm</v>
      </c>
      <c r="D16385" t="s">
        <v>2177</v>
      </c>
      <c r="E16385" t="s">
        <v>2202</v>
      </c>
      <c r="J16385" cm="1">
        <f t="array" ref="J16385:L16385">_xlfn.XLOOKUP($C16385, AGE!$A:$A,AGE!$B:$D,,0,2)</f>
        <v>182.45</v>
      </c>
      <c r="K16385">
        <v>8.3499999999999943</v>
      </c>
      <c r="L16385" t="str">
        <v xml:space="preserve">GSA 2018 </v>
      </c>
      <c r="M16385" t="s">
        <v>2403</v>
      </c>
      <c r="P16385" t="s">
        <v>2342</v>
      </c>
      <c r="Q16385">
        <v>0.77</v>
      </c>
      <c r="R16385">
        <v>0.2</v>
      </c>
      <c r="V16385">
        <v>1</v>
      </c>
      <c r="W16385" t="s">
        <v>2558</v>
      </c>
    </row>
    <row r="16386" spans="1:23" x14ac:dyDescent="0.3">
      <c r="A16386">
        <v>24360</v>
      </c>
      <c r="B16386" s="15" t="s">
        <v>1895</v>
      </c>
      <c r="C16386" t="str">
        <f>_xlfn.XLOOKUP($B16386, STANDARDS!$A:$A, STANDARDS!$B:$B,,0,2)</f>
        <v>Undivided Lemede Fm; Cabo Carvoeiro Fm</v>
      </c>
      <c r="D16386" t="s">
        <v>2177</v>
      </c>
      <c r="E16386" t="s">
        <v>2202</v>
      </c>
      <c r="J16386" cm="1">
        <f t="array" ref="J16386:L16386">_xlfn.XLOOKUP($C16386, AGE!$A:$A,AGE!$B:$D,,0,2)</f>
        <v>182.45</v>
      </c>
      <c r="K16386">
        <v>8.3499999999999943</v>
      </c>
      <c r="L16386" t="str">
        <v xml:space="preserve">GSA 2018 </v>
      </c>
      <c r="M16386" t="s">
        <v>2403</v>
      </c>
      <c r="P16386" t="s">
        <v>2342</v>
      </c>
      <c r="Q16386">
        <v>0.87</v>
      </c>
      <c r="R16386">
        <v>0.2</v>
      </c>
      <c r="V16386">
        <v>1</v>
      </c>
      <c r="W16386" t="s">
        <v>2558</v>
      </c>
    </row>
    <row r="16387" spans="1:23" x14ac:dyDescent="0.3">
      <c r="A16387">
        <v>24361</v>
      </c>
      <c r="B16387" s="15" t="s">
        <v>1895</v>
      </c>
      <c r="C16387" t="str">
        <f>_xlfn.XLOOKUP($B16387, STANDARDS!$A:$A, STANDARDS!$B:$B,,0,2)</f>
        <v>Undivided Lemede Fm; Cabo Carvoeiro Fm</v>
      </c>
      <c r="D16387" t="s">
        <v>2177</v>
      </c>
      <c r="E16387" t="s">
        <v>2202</v>
      </c>
      <c r="J16387" cm="1">
        <f t="array" ref="J16387:L16387">_xlfn.XLOOKUP($C16387, AGE!$A:$A,AGE!$B:$D,,0,2)</f>
        <v>182.45</v>
      </c>
      <c r="K16387">
        <v>8.3499999999999943</v>
      </c>
      <c r="L16387" t="str">
        <v xml:space="preserve">GSA 2018 </v>
      </c>
      <c r="M16387" t="s">
        <v>2403</v>
      </c>
      <c r="P16387" t="s">
        <v>2342</v>
      </c>
      <c r="Q16387">
        <v>0.89</v>
      </c>
      <c r="R16387">
        <v>0.2</v>
      </c>
      <c r="V16387">
        <v>1</v>
      </c>
      <c r="W16387" t="s">
        <v>2558</v>
      </c>
    </row>
    <row r="16388" spans="1:23" x14ac:dyDescent="0.3">
      <c r="A16388">
        <v>24362</v>
      </c>
      <c r="B16388" s="15" t="s">
        <v>1895</v>
      </c>
      <c r="C16388" t="str">
        <f>_xlfn.XLOOKUP($B16388, STANDARDS!$A:$A, STANDARDS!$B:$B,,0,2)</f>
        <v>Undivided Lemede Fm; Cabo Carvoeiro Fm</v>
      </c>
      <c r="D16388" t="s">
        <v>2177</v>
      </c>
      <c r="E16388" t="s">
        <v>2202</v>
      </c>
      <c r="J16388" cm="1">
        <f t="array" ref="J16388:L16388">_xlfn.XLOOKUP($C16388, AGE!$A:$A,AGE!$B:$D,,0,2)</f>
        <v>182.45</v>
      </c>
      <c r="K16388">
        <v>8.3499999999999943</v>
      </c>
      <c r="L16388" t="str">
        <v xml:space="preserve">GSA 2018 </v>
      </c>
      <c r="M16388" t="s">
        <v>2403</v>
      </c>
      <c r="P16388" t="s">
        <v>2342</v>
      </c>
      <c r="Q16388">
        <v>0.97</v>
      </c>
      <c r="R16388">
        <v>0.2</v>
      </c>
      <c r="V16388">
        <v>1</v>
      </c>
      <c r="W16388" t="s">
        <v>2558</v>
      </c>
    </row>
    <row r="16389" spans="1:23" x14ac:dyDescent="0.3">
      <c r="A16389">
        <v>24363</v>
      </c>
      <c r="B16389" s="15" t="s">
        <v>1895</v>
      </c>
      <c r="C16389" t="str">
        <f>_xlfn.XLOOKUP($B16389, STANDARDS!$A:$A, STANDARDS!$B:$B,,0,2)</f>
        <v>Undivided Lemede Fm; Cabo Carvoeiro Fm</v>
      </c>
      <c r="D16389" t="s">
        <v>2177</v>
      </c>
      <c r="E16389" t="s">
        <v>2202</v>
      </c>
      <c r="J16389" cm="1">
        <f t="array" ref="J16389:L16389">_xlfn.XLOOKUP($C16389, AGE!$A:$A,AGE!$B:$D,,0,2)</f>
        <v>182.45</v>
      </c>
      <c r="K16389">
        <v>8.3499999999999943</v>
      </c>
      <c r="L16389" t="str">
        <v xml:space="preserve">GSA 2018 </v>
      </c>
      <c r="M16389" t="s">
        <v>2403</v>
      </c>
      <c r="P16389" t="s">
        <v>2342</v>
      </c>
      <c r="Q16389">
        <v>0.91</v>
      </c>
      <c r="R16389">
        <v>0.2</v>
      </c>
      <c r="V16389">
        <v>1</v>
      </c>
      <c r="W16389" t="s">
        <v>2558</v>
      </c>
    </row>
    <row r="16390" spans="1:23" x14ac:dyDescent="0.3">
      <c r="A16390">
        <v>24364</v>
      </c>
      <c r="B16390" s="15" t="s">
        <v>1895</v>
      </c>
      <c r="C16390" t="str">
        <f>_xlfn.XLOOKUP($B16390, STANDARDS!$A:$A, STANDARDS!$B:$B,,0,2)</f>
        <v>Undivided Lemede Fm; Cabo Carvoeiro Fm</v>
      </c>
      <c r="D16390" t="s">
        <v>2177</v>
      </c>
      <c r="E16390" t="s">
        <v>2202</v>
      </c>
      <c r="J16390" cm="1">
        <f t="array" ref="J16390:L16390">_xlfn.XLOOKUP($C16390, AGE!$A:$A,AGE!$B:$D,,0,2)</f>
        <v>182.45</v>
      </c>
      <c r="K16390">
        <v>8.3499999999999943</v>
      </c>
      <c r="L16390" t="str">
        <v xml:space="preserve">GSA 2018 </v>
      </c>
      <c r="M16390" t="s">
        <v>2403</v>
      </c>
      <c r="P16390" t="s">
        <v>2342</v>
      </c>
      <c r="Q16390">
        <v>1</v>
      </c>
      <c r="R16390">
        <v>0.2</v>
      </c>
      <c r="V16390">
        <v>1</v>
      </c>
      <c r="W16390" t="s">
        <v>2558</v>
      </c>
    </row>
    <row r="16391" spans="1:23" x14ac:dyDescent="0.3">
      <c r="A16391">
        <v>24365</v>
      </c>
      <c r="B16391" s="15" t="s">
        <v>1895</v>
      </c>
      <c r="C16391" t="str">
        <f>_xlfn.XLOOKUP($B16391, STANDARDS!$A:$A, STANDARDS!$B:$B,,0,2)</f>
        <v>Undivided Lemede Fm; Cabo Carvoeiro Fm</v>
      </c>
      <c r="D16391" t="s">
        <v>2177</v>
      </c>
      <c r="E16391" t="s">
        <v>2202</v>
      </c>
      <c r="J16391" cm="1">
        <f t="array" ref="J16391:L16391">_xlfn.XLOOKUP($C16391, AGE!$A:$A,AGE!$B:$D,,0,2)</f>
        <v>182.45</v>
      </c>
      <c r="K16391">
        <v>8.3499999999999943</v>
      </c>
      <c r="L16391" t="str">
        <v xml:space="preserve">GSA 2018 </v>
      </c>
      <c r="M16391" t="s">
        <v>2403</v>
      </c>
      <c r="P16391" t="s">
        <v>2342</v>
      </c>
      <c r="Q16391">
        <v>1.1100000000000001</v>
      </c>
      <c r="R16391">
        <v>0.2</v>
      </c>
      <c r="V16391">
        <v>1</v>
      </c>
      <c r="W16391" t="s">
        <v>2558</v>
      </c>
    </row>
    <row r="16392" spans="1:23" x14ac:dyDescent="0.3">
      <c r="A16392">
        <v>24366</v>
      </c>
      <c r="B16392" s="15" t="s">
        <v>1895</v>
      </c>
      <c r="C16392" t="str">
        <f>_xlfn.XLOOKUP($B16392, STANDARDS!$A:$A, STANDARDS!$B:$B,,0,2)</f>
        <v>Undivided Lemede Fm; Cabo Carvoeiro Fm</v>
      </c>
      <c r="D16392" t="s">
        <v>2177</v>
      </c>
      <c r="E16392" t="s">
        <v>2202</v>
      </c>
      <c r="J16392" cm="1">
        <f t="array" ref="J16392:L16392">_xlfn.XLOOKUP($C16392, AGE!$A:$A,AGE!$B:$D,,0,2)</f>
        <v>182.45</v>
      </c>
      <c r="K16392">
        <v>8.3499999999999943</v>
      </c>
      <c r="L16392" t="str">
        <v xml:space="preserve">GSA 2018 </v>
      </c>
      <c r="M16392" t="s">
        <v>2403</v>
      </c>
      <c r="P16392" t="s">
        <v>2342</v>
      </c>
      <c r="Q16392">
        <v>1.0900000000000001</v>
      </c>
      <c r="R16392">
        <v>0.2</v>
      </c>
      <c r="V16392">
        <v>1</v>
      </c>
      <c r="W16392" t="s">
        <v>2558</v>
      </c>
    </row>
    <row r="16393" spans="1:23" x14ac:dyDescent="0.3">
      <c r="A16393">
        <v>24367</v>
      </c>
      <c r="B16393" s="15" t="s">
        <v>1895</v>
      </c>
      <c r="C16393" t="str">
        <f>_xlfn.XLOOKUP($B16393, STANDARDS!$A:$A, STANDARDS!$B:$B,,0,2)</f>
        <v>Undivided Lemede Fm; Cabo Carvoeiro Fm</v>
      </c>
      <c r="D16393" t="s">
        <v>2177</v>
      </c>
      <c r="E16393" t="s">
        <v>2202</v>
      </c>
      <c r="J16393" cm="1">
        <f t="array" ref="J16393:L16393">_xlfn.XLOOKUP($C16393, AGE!$A:$A,AGE!$B:$D,,0,2)</f>
        <v>182.45</v>
      </c>
      <c r="K16393">
        <v>8.3499999999999943</v>
      </c>
      <c r="L16393" t="str">
        <v xml:space="preserve">GSA 2018 </v>
      </c>
      <c r="M16393" t="s">
        <v>2403</v>
      </c>
      <c r="P16393" t="s">
        <v>2342</v>
      </c>
      <c r="Q16393">
        <v>0.98</v>
      </c>
      <c r="R16393">
        <v>0.2</v>
      </c>
      <c r="V16393">
        <v>1</v>
      </c>
      <c r="W16393" t="s">
        <v>2558</v>
      </c>
    </row>
    <row r="16394" spans="1:23" x14ac:dyDescent="0.3">
      <c r="A16394">
        <v>24368</v>
      </c>
      <c r="B16394" s="15" t="s">
        <v>1895</v>
      </c>
      <c r="C16394" t="str">
        <f>_xlfn.XLOOKUP($B16394, STANDARDS!$A:$A, STANDARDS!$B:$B,,0,2)</f>
        <v>Undivided Lemede Fm; Cabo Carvoeiro Fm</v>
      </c>
      <c r="D16394" t="s">
        <v>2177</v>
      </c>
      <c r="E16394" t="s">
        <v>2202</v>
      </c>
      <c r="J16394" cm="1">
        <f t="array" ref="J16394:L16394">_xlfn.XLOOKUP($C16394, AGE!$A:$A,AGE!$B:$D,,0,2)</f>
        <v>182.45</v>
      </c>
      <c r="K16394">
        <v>8.3499999999999943</v>
      </c>
      <c r="L16394" t="str">
        <v xml:space="preserve">GSA 2018 </v>
      </c>
      <c r="M16394" t="s">
        <v>2403</v>
      </c>
      <c r="P16394" t="s">
        <v>2342</v>
      </c>
      <c r="Q16394">
        <v>0.35</v>
      </c>
      <c r="R16394">
        <v>0.2</v>
      </c>
      <c r="V16394">
        <v>1</v>
      </c>
      <c r="W16394" t="s">
        <v>2558</v>
      </c>
    </row>
    <row r="16395" spans="1:23" x14ac:dyDescent="0.3">
      <c r="A16395">
        <v>24369</v>
      </c>
      <c r="B16395" s="15" t="s">
        <v>1895</v>
      </c>
      <c r="C16395" t="str">
        <f>_xlfn.XLOOKUP($B16395, STANDARDS!$A:$A, STANDARDS!$B:$B,,0,2)</f>
        <v>Undivided Lemede Fm; Cabo Carvoeiro Fm</v>
      </c>
      <c r="D16395" t="s">
        <v>2177</v>
      </c>
      <c r="E16395" t="s">
        <v>2202</v>
      </c>
      <c r="J16395" cm="1">
        <f t="array" ref="J16395:L16395">_xlfn.XLOOKUP($C16395, AGE!$A:$A,AGE!$B:$D,,0,2)</f>
        <v>182.45</v>
      </c>
      <c r="K16395">
        <v>8.3499999999999943</v>
      </c>
      <c r="L16395" t="str">
        <v xml:space="preserve">GSA 2018 </v>
      </c>
      <c r="M16395" t="s">
        <v>2403</v>
      </c>
      <c r="P16395" t="s">
        <v>2342</v>
      </c>
      <c r="Q16395">
        <v>0.54</v>
      </c>
      <c r="R16395">
        <v>0.2</v>
      </c>
      <c r="V16395">
        <v>1</v>
      </c>
      <c r="W16395" t="s">
        <v>2558</v>
      </c>
    </row>
    <row r="16396" spans="1:23" x14ac:dyDescent="0.3">
      <c r="A16396">
        <v>24370</v>
      </c>
      <c r="B16396" s="15" t="s">
        <v>1895</v>
      </c>
      <c r="C16396" t="str">
        <f>_xlfn.XLOOKUP($B16396, STANDARDS!$A:$A, STANDARDS!$B:$B,,0,2)</f>
        <v>Undivided Lemede Fm; Cabo Carvoeiro Fm</v>
      </c>
      <c r="D16396" t="s">
        <v>2177</v>
      </c>
      <c r="E16396" t="s">
        <v>2202</v>
      </c>
      <c r="J16396" cm="1">
        <f t="array" ref="J16396:L16396">_xlfn.XLOOKUP($C16396, AGE!$A:$A,AGE!$B:$D,,0,2)</f>
        <v>182.45</v>
      </c>
      <c r="K16396">
        <v>8.3499999999999943</v>
      </c>
      <c r="L16396" t="str">
        <v xml:space="preserve">GSA 2018 </v>
      </c>
      <c r="M16396" t="s">
        <v>2403</v>
      </c>
      <c r="P16396" t="s">
        <v>2342</v>
      </c>
      <c r="Q16396">
        <v>0.63</v>
      </c>
      <c r="R16396">
        <v>0.2</v>
      </c>
      <c r="V16396">
        <v>1</v>
      </c>
      <c r="W16396" t="s">
        <v>2558</v>
      </c>
    </row>
    <row r="16397" spans="1:23" x14ac:dyDescent="0.3">
      <c r="A16397">
        <v>24371</v>
      </c>
      <c r="B16397" s="15" t="s">
        <v>1895</v>
      </c>
      <c r="C16397" t="str">
        <f>_xlfn.XLOOKUP($B16397, STANDARDS!$A:$A, STANDARDS!$B:$B,,0,2)</f>
        <v>Undivided Lemede Fm; Cabo Carvoeiro Fm</v>
      </c>
      <c r="D16397" t="s">
        <v>2177</v>
      </c>
      <c r="E16397" t="s">
        <v>2202</v>
      </c>
      <c r="J16397" cm="1">
        <f t="array" ref="J16397:L16397">_xlfn.XLOOKUP($C16397, AGE!$A:$A,AGE!$B:$D,,0,2)</f>
        <v>182.45</v>
      </c>
      <c r="K16397">
        <v>8.3499999999999943</v>
      </c>
      <c r="L16397" t="str">
        <v xml:space="preserve">GSA 2018 </v>
      </c>
      <c r="M16397" t="s">
        <v>2403</v>
      </c>
      <c r="P16397" t="s">
        <v>2342</v>
      </c>
      <c r="Q16397">
        <v>0.67</v>
      </c>
      <c r="R16397">
        <v>0.2</v>
      </c>
      <c r="V16397">
        <v>1</v>
      </c>
      <c r="W16397" t="s">
        <v>2558</v>
      </c>
    </row>
    <row r="16398" spans="1:23" x14ac:dyDescent="0.3">
      <c r="A16398">
        <v>24372</v>
      </c>
      <c r="B16398" s="15" t="s">
        <v>1895</v>
      </c>
      <c r="C16398" t="str">
        <f>_xlfn.XLOOKUP($B16398, STANDARDS!$A:$A, STANDARDS!$B:$B,,0,2)</f>
        <v>Undivided Lemede Fm; Cabo Carvoeiro Fm</v>
      </c>
      <c r="D16398" t="s">
        <v>2177</v>
      </c>
      <c r="E16398" t="s">
        <v>2202</v>
      </c>
      <c r="J16398" cm="1">
        <f t="array" ref="J16398:L16398">_xlfn.XLOOKUP($C16398, AGE!$A:$A,AGE!$B:$D,,0,2)</f>
        <v>182.45</v>
      </c>
      <c r="K16398">
        <v>8.3499999999999943</v>
      </c>
      <c r="L16398" t="str">
        <v xml:space="preserve">GSA 2018 </v>
      </c>
      <c r="M16398" t="s">
        <v>2403</v>
      </c>
      <c r="P16398" t="s">
        <v>2342</v>
      </c>
      <c r="Q16398">
        <v>0.64</v>
      </c>
      <c r="R16398">
        <v>0.2</v>
      </c>
      <c r="V16398">
        <v>1</v>
      </c>
      <c r="W16398" t="s">
        <v>2558</v>
      </c>
    </row>
    <row r="16399" spans="1:23" x14ac:dyDescent="0.3">
      <c r="A16399">
        <v>24373</v>
      </c>
      <c r="B16399" s="15" t="s">
        <v>1895</v>
      </c>
      <c r="C16399" t="str">
        <f>_xlfn.XLOOKUP($B16399, STANDARDS!$A:$A, STANDARDS!$B:$B,,0,2)</f>
        <v>Undivided Lemede Fm; Cabo Carvoeiro Fm</v>
      </c>
      <c r="D16399" t="s">
        <v>2177</v>
      </c>
      <c r="E16399" t="s">
        <v>2202</v>
      </c>
      <c r="J16399" cm="1">
        <f t="array" ref="J16399:L16399">_xlfn.XLOOKUP($C16399, AGE!$A:$A,AGE!$B:$D,,0,2)</f>
        <v>182.45</v>
      </c>
      <c r="K16399">
        <v>8.3499999999999943</v>
      </c>
      <c r="L16399" t="str">
        <v xml:space="preserve">GSA 2018 </v>
      </c>
      <c r="M16399" t="s">
        <v>2403</v>
      </c>
      <c r="P16399" t="s">
        <v>2342</v>
      </c>
      <c r="Q16399">
        <v>0.59</v>
      </c>
      <c r="R16399">
        <v>0.2</v>
      </c>
      <c r="V16399">
        <v>1</v>
      </c>
      <c r="W16399" t="s">
        <v>2558</v>
      </c>
    </row>
    <row r="16400" spans="1:23" x14ac:dyDescent="0.3">
      <c r="A16400">
        <v>24374</v>
      </c>
      <c r="B16400" s="15" t="s">
        <v>1895</v>
      </c>
      <c r="C16400" t="str">
        <f>_xlfn.XLOOKUP($B16400, STANDARDS!$A:$A, STANDARDS!$B:$B,,0,2)</f>
        <v>Undivided Lemede Fm; Cabo Carvoeiro Fm</v>
      </c>
      <c r="D16400" t="s">
        <v>2177</v>
      </c>
      <c r="E16400" t="s">
        <v>2202</v>
      </c>
      <c r="J16400" cm="1">
        <f t="array" ref="J16400:L16400">_xlfn.XLOOKUP($C16400, AGE!$A:$A,AGE!$B:$D,,0,2)</f>
        <v>182.45</v>
      </c>
      <c r="K16400">
        <v>8.3499999999999943</v>
      </c>
      <c r="L16400" t="str">
        <v xml:space="preserve">GSA 2018 </v>
      </c>
      <c r="M16400" t="s">
        <v>2403</v>
      </c>
      <c r="P16400" t="s">
        <v>2342</v>
      </c>
      <c r="Q16400">
        <v>0.56000000000000005</v>
      </c>
      <c r="R16400">
        <v>0.2</v>
      </c>
      <c r="V16400">
        <v>1</v>
      </c>
      <c r="W16400" t="s">
        <v>2558</v>
      </c>
    </row>
    <row r="16401" spans="1:23" x14ac:dyDescent="0.3">
      <c r="A16401">
        <v>24375</v>
      </c>
      <c r="B16401" s="15" t="s">
        <v>1895</v>
      </c>
      <c r="C16401" t="str">
        <f>_xlfn.XLOOKUP($B16401, STANDARDS!$A:$A, STANDARDS!$B:$B,,0,2)</f>
        <v>Undivided Lemede Fm; Cabo Carvoeiro Fm</v>
      </c>
      <c r="D16401" t="s">
        <v>2177</v>
      </c>
      <c r="E16401" t="s">
        <v>2202</v>
      </c>
      <c r="J16401" cm="1">
        <f t="array" ref="J16401:L16401">_xlfn.XLOOKUP($C16401, AGE!$A:$A,AGE!$B:$D,,0,2)</f>
        <v>182.45</v>
      </c>
      <c r="K16401">
        <v>8.3499999999999943</v>
      </c>
      <c r="L16401" t="str">
        <v xml:space="preserve">GSA 2018 </v>
      </c>
      <c r="M16401" t="s">
        <v>2403</v>
      </c>
      <c r="P16401" t="s">
        <v>2342</v>
      </c>
      <c r="Q16401">
        <v>0.46</v>
      </c>
      <c r="R16401">
        <v>0.2</v>
      </c>
      <c r="V16401">
        <v>1</v>
      </c>
      <c r="W16401" t="s">
        <v>2558</v>
      </c>
    </row>
    <row r="16402" spans="1:23" x14ac:dyDescent="0.3">
      <c r="A16402">
        <v>24376</v>
      </c>
      <c r="B16402" s="15" t="s">
        <v>1895</v>
      </c>
      <c r="C16402" t="str">
        <f>_xlfn.XLOOKUP($B16402, STANDARDS!$A:$A, STANDARDS!$B:$B,,0,2)</f>
        <v>Undivided Lemede Fm; Cabo Carvoeiro Fm</v>
      </c>
      <c r="D16402" t="s">
        <v>2177</v>
      </c>
      <c r="E16402" t="s">
        <v>2202</v>
      </c>
      <c r="J16402" cm="1">
        <f t="array" ref="J16402:L16402">_xlfn.XLOOKUP($C16402, AGE!$A:$A,AGE!$B:$D,,0,2)</f>
        <v>182.45</v>
      </c>
      <c r="K16402">
        <v>8.3499999999999943</v>
      </c>
      <c r="L16402" t="str">
        <v xml:space="preserve">GSA 2018 </v>
      </c>
      <c r="M16402" t="s">
        <v>2403</v>
      </c>
      <c r="P16402" t="s">
        <v>2342</v>
      </c>
      <c r="Q16402">
        <v>0.2</v>
      </c>
      <c r="R16402">
        <v>0.2</v>
      </c>
      <c r="V16402">
        <v>1</v>
      </c>
      <c r="W16402" t="s">
        <v>2558</v>
      </c>
    </row>
    <row r="16403" spans="1:23" x14ac:dyDescent="0.3">
      <c r="A16403">
        <v>24377</v>
      </c>
      <c r="B16403" s="15" t="s">
        <v>1895</v>
      </c>
      <c r="C16403" t="str">
        <f>_xlfn.XLOOKUP($B16403, STANDARDS!$A:$A, STANDARDS!$B:$B,,0,2)</f>
        <v>Undivided Lemede Fm; Cabo Carvoeiro Fm</v>
      </c>
      <c r="D16403" t="s">
        <v>2177</v>
      </c>
      <c r="E16403" t="s">
        <v>2202</v>
      </c>
      <c r="J16403" cm="1">
        <f t="array" ref="J16403:L16403">_xlfn.XLOOKUP($C16403, AGE!$A:$A,AGE!$B:$D,,0,2)</f>
        <v>182.45</v>
      </c>
      <c r="K16403">
        <v>8.3499999999999943</v>
      </c>
      <c r="L16403" t="str">
        <v xml:space="preserve">GSA 2018 </v>
      </c>
      <c r="M16403" t="s">
        <v>2403</v>
      </c>
      <c r="P16403" t="s">
        <v>2342</v>
      </c>
      <c r="Q16403">
        <v>-0.11</v>
      </c>
      <c r="R16403">
        <v>0.2</v>
      </c>
      <c r="V16403">
        <v>1</v>
      </c>
      <c r="W16403" t="s">
        <v>2558</v>
      </c>
    </row>
    <row r="16404" spans="1:23" x14ac:dyDescent="0.3">
      <c r="A16404">
        <v>24378</v>
      </c>
      <c r="B16404" s="15" t="s">
        <v>1895</v>
      </c>
      <c r="C16404" t="str">
        <f>_xlfn.XLOOKUP($B16404, STANDARDS!$A:$A, STANDARDS!$B:$B,,0,2)</f>
        <v>Undivided Lemede Fm; Cabo Carvoeiro Fm</v>
      </c>
      <c r="D16404" t="s">
        <v>2177</v>
      </c>
      <c r="E16404" t="s">
        <v>2202</v>
      </c>
      <c r="J16404" cm="1">
        <f t="array" ref="J16404:L16404">_xlfn.XLOOKUP($C16404, AGE!$A:$A,AGE!$B:$D,,0,2)</f>
        <v>182.45</v>
      </c>
      <c r="K16404">
        <v>8.3499999999999943</v>
      </c>
      <c r="L16404" t="str">
        <v xml:space="preserve">GSA 2018 </v>
      </c>
      <c r="M16404" t="s">
        <v>2403</v>
      </c>
      <c r="P16404" t="s">
        <v>2342</v>
      </c>
      <c r="Q16404">
        <v>0.75</v>
      </c>
      <c r="R16404">
        <v>0.2</v>
      </c>
      <c r="V16404">
        <v>1</v>
      </c>
      <c r="W16404" t="s">
        <v>2558</v>
      </c>
    </row>
    <row r="16405" spans="1:23" x14ac:dyDescent="0.3">
      <c r="A16405">
        <v>24379</v>
      </c>
      <c r="B16405" s="15" t="s">
        <v>1895</v>
      </c>
      <c r="C16405" t="str">
        <f>_xlfn.XLOOKUP($B16405, STANDARDS!$A:$A, STANDARDS!$B:$B,,0,2)</f>
        <v>Undivided Lemede Fm; Cabo Carvoeiro Fm</v>
      </c>
      <c r="D16405" t="s">
        <v>2177</v>
      </c>
      <c r="E16405" t="s">
        <v>2202</v>
      </c>
      <c r="J16405" cm="1">
        <f t="array" ref="J16405:L16405">_xlfn.XLOOKUP($C16405, AGE!$A:$A,AGE!$B:$D,,0,2)</f>
        <v>182.45</v>
      </c>
      <c r="K16405">
        <v>8.3499999999999943</v>
      </c>
      <c r="L16405" t="str">
        <v xml:space="preserve">GSA 2018 </v>
      </c>
      <c r="M16405" t="s">
        <v>2403</v>
      </c>
      <c r="P16405" t="s">
        <v>2342</v>
      </c>
      <c r="Q16405">
        <v>0.78</v>
      </c>
      <c r="R16405">
        <v>0.2</v>
      </c>
      <c r="V16405">
        <v>1</v>
      </c>
      <c r="W16405" t="s">
        <v>2558</v>
      </c>
    </row>
    <row r="16406" spans="1:23" x14ac:dyDescent="0.3">
      <c r="A16406">
        <v>24380</v>
      </c>
      <c r="B16406" s="15" t="s">
        <v>1895</v>
      </c>
      <c r="C16406" t="str">
        <f>_xlfn.XLOOKUP($B16406, STANDARDS!$A:$A, STANDARDS!$B:$B,,0,2)</f>
        <v>Undivided Lemede Fm; Cabo Carvoeiro Fm</v>
      </c>
      <c r="D16406" t="s">
        <v>2177</v>
      </c>
      <c r="E16406" t="s">
        <v>2202</v>
      </c>
      <c r="J16406" cm="1">
        <f t="array" ref="J16406:L16406">_xlfn.XLOOKUP($C16406, AGE!$A:$A,AGE!$B:$D,,0,2)</f>
        <v>182.45</v>
      </c>
      <c r="K16406">
        <v>8.3499999999999943</v>
      </c>
      <c r="L16406" t="str">
        <v xml:space="preserve">GSA 2018 </v>
      </c>
      <c r="M16406" t="s">
        <v>2403</v>
      </c>
      <c r="P16406" t="s">
        <v>2342</v>
      </c>
      <c r="Q16406">
        <v>0.84</v>
      </c>
      <c r="R16406">
        <v>0.2</v>
      </c>
      <c r="V16406">
        <v>1</v>
      </c>
      <c r="W16406" t="s">
        <v>2558</v>
      </c>
    </row>
    <row r="16407" spans="1:23" x14ac:dyDescent="0.3">
      <c r="A16407">
        <v>24381</v>
      </c>
      <c r="B16407" s="15" t="s">
        <v>1895</v>
      </c>
      <c r="C16407" t="str">
        <f>_xlfn.XLOOKUP($B16407, STANDARDS!$A:$A, STANDARDS!$B:$B,,0,2)</f>
        <v>Undivided Lemede Fm; Cabo Carvoeiro Fm</v>
      </c>
      <c r="D16407" t="s">
        <v>2177</v>
      </c>
      <c r="E16407" t="s">
        <v>2202</v>
      </c>
      <c r="J16407" cm="1">
        <f t="array" ref="J16407:L16407">_xlfn.XLOOKUP($C16407, AGE!$A:$A,AGE!$B:$D,,0,2)</f>
        <v>182.45</v>
      </c>
      <c r="K16407">
        <v>8.3499999999999943</v>
      </c>
      <c r="L16407" t="str">
        <v xml:space="preserve">GSA 2018 </v>
      </c>
      <c r="M16407" t="s">
        <v>2403</v>
      </c>
      <c r="P16407" t="s">
        <v>2342</v>
      </c>
      <c r="Q16407">
        <v>0.17</v>
      </c>
      <c r="R16407">
        <v>0.2</v>
      </c>
      <c r="V16407">
        <v>1</v>
      </c>
      <c r="W16407" t="s">
        <v>2558</v>
      </c>
    </row>
    <row r="16408" spans="1:23" x14ac:dyDescent="0.3">
      <c r="A16408">
        <v>24382</v>
      </c>
      <c r="B16408" s="15" t="s">
        <v>1895</v>
      </c>
      <c r="C16408" t="str">
        <f>_xlfn.XLOOKUP($B16408, STANDARDS!$A:$A, STANDARDS!$B:$B,,0,2)</f>
        <v>Undivided Lemede Fm; Cabo Carvoeiro Fm</v>
      </c>
      <c r="D16408" t="s">
        <v>2177</v>
      </c>
      <c r="E16408" t="s">
        <v>2202</v>
      </c>
      <c r="J16408" cm="1">
        <f t="array" ref="J16408:L16408">_xlfn.XLOOKUP($C16408, AGE!$A:$A,AGE!$B:$D,,0,2)</f>
        <v>182.45</v>
      </c>
      <c r="K16408">
        <v>8.3499999999999943</v>
      </c>
      <c r="L16408" t="str">
        <v xml:space="preserve">GSA 2018 </v>
      </c>
      <c r="M16408" t="s">
        <v>2403</v>
      </c>
      <c r="P16408" t="s">
        <v>2342</v>
      </c>
      <c r="Q16408">
        <v>-7.0000000000000007E-2</v>
      </c>
      <c r="R16408">
        <v>0.2</v>
      </c>
      <c r="V16408">
        <v>1</v>
      </c>
      <c r="W16408" t="s">
        <v>2558</v>
      </c>
    </row>
    <row r="16409" spans="1:23" x14ac:dyDescent="0.3">
      <c r="A16409">
        <v>24383</v>
      </c>
      <c r="B16409" s="15" t="s">
        <v>1895</v>
      </c>
      <c r="C16409" t="str">
        <f>_xlfn.XLOOKUP($B16409, STANDARDS!$A:$A, STANDARDS!$B:$B,,0,2)</f>
        <v>Undivided Lemede Fm; Cabo Carvoeiro Fm</v>
      </c>
      <c r="D16409" t="s">
        <v>2177</v>
      </c>
      <c r="E16409" t="s">
        <v>2202</v>
      </c>
      <c r="J16409" cm="1">
        <f t="array" ref="J16409:L16409">_xlfn.XLOOKUP($C16409, AGE!$A:$A,AGE!$B:$D,,0,2)</f>
        <v>182.45</v>
      </c>
      <c r="K16409">
        <v>8.3499999999999943</v>
      </c>
      <c r="L16409" t="str">
        <v xml:space="preserve">GSA 2018 </v>
      </c>
      <c r="M16409" t="s">
        <v>2403</v>
      </c>
      <c r="P16409" t="s">
        <v>2342</v>
      </c>
      <c r="Q16409">
        <v>-0.31</v>
      </c>
      <c r="R16409">
        <v>0.2</v>
      </c>
      <c r="V16409">
        <v>1</v>
      </c>
      <c r="W16409" t="s">
        <v>2558</v>
      </c>
    </row>
    <row r="16410" spans="1:23" x14ac:dyDescent="0.3">
      <c r="A16410">
        <v>24384</v>
      </c>
      <c r="B16410" s="15" t="s">
        <v>1895</v>
      </c>
      <c r="C16410" t="str">
        <f>_xlfn.XLOOKUP($B16410, STANDARDS!$A:$A, STANDARDS!$B:$B,,0,2)</f>
        <v>Undivided Lemede Fm; Cabo Carvoeiro Fm</v>
      </c>
      <c r="D16410" t="s">
        <v>2177</v>
      </c>
      <c r="E16410" t="s">
        <v>2202</v>
      </c>
      <c r="J16410" cm="1">
        <f t="array" ref="J16410:L16410">_xlfn.XLOOKUP($C16410, AGE!$A:$A,AGE!$B:$D,,0,2)</f>
        <v>182.45</v>
      </c>
      <c r="K16410">
        <v>8.3499999999999943</v>
      </c>
      <c r="L16410" t="str">
        <v xml:space="preserve">GSA 2018 </v>
      </c>
      <c r="M16410" t="s">
        <v>2403</v>
      </c>
      <c r="P16410" t="s">
        <v>2342</v>
      </c>
      <c r="Q16410">
        <v>-7.0000000000000007E-2</v>
      </c>
      <c r="R16410">
        <v>0.2</v>
      </c>
      <c r="V16410">
        <v>1</v>
      </c>
      <c r="W16410" t="s">
        <v>2558</v>
      </c>
    </row>
    <row r="16411" spans="1:23" x14ac:dyDescent="0.3">
      <c r="A16411">
        <v>24385</v>
      </c>
      <c r="B16411" s="15" t="s">
        <v>1895</v>
      </c>
      <c r="C16411" t="str">
        <f>_xlfn.XLOOKUP($B16411, STANDARDS!$A:$A, STANDARDS!$B:$B,,0,2)</f>
        <v>Undivided Lemede Fm; Cabo Carvoeiro Fm</v>
      </c>
      <c r="D16411" t="s">
        <v>2177</v>
      </c>
      <c r="E16411" t="s">
        <v>2202</v>
      </c>
      <c r="J16411" cm="1">
        <f t="array" ref="J16411:L16411">_xlfn.XLOOKUP($C16411, AGE!$A:$A,AGE!$B:$D,,0,2)</f>
        <v>182.45</v>
      </c>
      <c r="K16411">
        <v>8.3499999999999943</v>
      </c>
      <c r="L16411" t="str">
        <v xml:space="preserve">GSA 2018 </v>
      </c>
      <c r="M16411" t="s">
        <v>2403</v>
      </c>
      <c r="P16411" t="s">
        <v>2342</v>
      </c>
      <c r="Q16411">
        <v>0.59</v>
      </c>
      <c r="R16411">
        <v>0.2</v>
      </c>
      <c r="V16411">
        <v>1</v>
      </c>
      <c r="W16411" t="s">
        <v>2558</v>
      </c>
    </row>
    <row r="16412" spans="1:23" x14ac:dyDescent="0.3">
      <c r="A16412">
        <v>24386</v>
      </c>
      <c r="B16412" s="15" t="s">
        <v>1895</v>
      </c>
      <c r="C16412" t="str">
        <f>_xlfn.XLOOKUP($B16412, STANDARDS!$A:$A, STANDARDS!$B:$B,,0,2)</f>
        <v>Undivided Lemede Fm; Cabo Carvoeiro Fm</v>
      </c>
      <c r="D16412" t="s">
        <v>2177</v>
      </c>
      <c r="E16412" t="s">
        <v>2202</v>
      </c>
      <c r="J16412" cm="1">
        <f t="array" ref="J16412:L16412">_xlfn.XLOOKUP($C16412, AGE!$A:$A,AGE!$B:$D,,0,2)</f>
        <v>182.45</v>
      </c>
      <c r="K16412">
        <v>8.3499999999999943</v>
      </c>
      <c r="L16412" t="str">
        <v xml:space="preserve">GSA 2018 </v>
      </c>
      <c r="M16412" t="s">
        <v>2403</v>
      </c>
      <c r="P16412" t="s">
        <v>2342</v>
      </c>
      <c r="Q16412">
        <v>0.66</v>
      </c>
      <c r="R16412">
        <v>0.2</v>
      </c>
      <c r="V16412">
        <v>1</v>
      </c>
      <c r="W16412" t="s">
        <v>2558</v>
      </c>
    </row>
    <row r="16413" spans="1:23" x14ac:dyDescent="0.3">
      <c r="A16413">
        <v>24387</v>
      </c>
      <c r="B16413" s="15" t="s">
        <v>1895</v>
      </c>
      <c r="C16413" t="str">
        <f>_xlfn.XLOOKUP($B16413, STANDARDS!$A:$A, STANDARDS!$B:$B,,0,2)</f>
        <v>Undivided Lemede Fm; Cabo Carvoeiro Fm</v>
      </c>
      <c r="D16413" t="s">
        <v>2177</v>
      </c>
      <c r="E16413" t="s">
        <v>2202</v>
      </c>
      <c r="J16413" cm="1">
        <f t="array" ref="J16413:L16413">_xlfn.XLOOKUP($C16413, AGE!$A:$A,AGE!$B:$D,,0,2)</f>
        <v>182.45</v>
      </c>
      <c r="K16413">
        <v>8.3499999999999943</v>
      </c>
      <c r="L16413" t="str">
        <v xml:space="preserve">GSA 2018 </v>
      </c>
      <c r="M16413" t="s">
        <v>2403</v>
      </c>
      <c r="P16413" t="s">
        <v>2342</v>
      </c>
      <c r="Q16413">
        <v>0.59</v>
      </c>
      <c r="R16413">
        <v>0.2</v>
      </c>
      <c r="V16413">
        <v>1</v>
      </c>
      <c r="W16413" t="s">
        <v>2558</v>
      </c>
    </row>
    <row r="16414" spans="1:23" x14ac:dyDescent="0.3">
      <c r="A16414">
        <v>24388</v>
      </c>
      <c r="B16414" s="15" t="s">
        <v>1895</v>
      </c>
      <c r="C16414" t="str">
        <f>_xlfn.XLOOKUP($B16414, STANDARDS!$A:$A, STANDARDS!$B:$B,,0,2)</f>
        <v>Undivided Lemede Fm; Cabo Carvoeiro Fm</v>
      </c>
      <c r="D16414" t="s">
        <v>2177</v>
      </c>
      <c r="E16414" t="s">
        <v>2202</v>
      </c>
      <c r="J16414" cm="1">
        <f t="array" ref="J16414:L16414">_xlfn.XLOOKUP($C16414, AGE!$A:$A,AGE!$B:$D,,0,2)</f>
        <v>182.45</v>
      </c>
      <c r="K16414">
        <v>8.3499999999999943</v>
      </c>
      <c r="L16414" t="str">
        <v xml:space="preserve">GSA 2018 </v>
      </c>
      <c r="M16414" t="s">
        <v>2403</v>
      </c>
      <c r="P16414" t="s">
        <v>2342</v>
      </c>
      <c r="Q16414">
        <v>0.25</v>
      </c>
      <c r="R16414">
        <v>0.2</v>
      </c>
      <c r="V16414">
        <v>1</v>
      </c>
      <c r="W16414" t="s">
        <v>2558</v>
      </c>
    </row>
    <row r="16415" spans="1:23" x14ac:dyDescent="0.3">
      <c r="A16415">
        <v>24389</v>
      </c>
      <c r="B16415" s="15" t="s">
        <v>1895</v>
      </c>
      <c r="C16415" t="str">
        <f>_xlfn.XLOOKUP($B16415, STANDARDS!$A:$A, STANDARDS!$B:$B,,0,2)</f>
        <v>Undivided Lemede Fm; Cabo Carvoeiro Fm</v>
      </c>
      <c r="D16415" t="s">
        <v>2177</v>
      </c>
      <c r="E16415" t="s">
        <v>2202</v>
      </c>
      <c r="J16415" cm="1">
        <f t="array" ref="J16415:L16415">_xlfn.XLOOKUP($C16415, AGE!$A:$A,AGE!$B:$D,,0,2)</f>
        <v>182.45</v>
      </c>
      <c r="K16415">
        <v>8.3499999999999943</v>
      </c>
      <c r="L16415" t="str">
        <v xml:space="preserve">GSA 2018 </v>
      </c>
      <c r="M16415" t="s">
        <v>2403</v>
      </c>
      <c r="P16415" t="s">
        <v>2342</v>
      </c>
      <c r="Q16415">
        <v>0.06</v>
      </c>
      <c r="R16415">
        <v>0.2</v>
      </c>
      <c r="V16415">
        <v>1</v>
      </c>
      <c r="W16415" t="s">
        <v>2558</v>
      </c>
    </row>
    <row r="16416" spans="1:23" x14ac:dyDescent="0.3">
      <c r="A16416">
        <v>24390</v>
      </c>
      <c r="B16416" s="15" t="s">
        <v>1895</v>
      </c>
      <c r="C16416" t="str">
        <f>_xlfn.XLOOKUP($B16416, STANDARDS!$A:$A, STANDARDS!$B:$B,,0,2)</f>
        <v>Undivided Lemede Fm; Cabo Carvoeiro Fm</v>
      </c>
      <c r="D16416" t="s">
        <v>2177</v>
      </c>
      <c r="E16416" t="s">
        <v>2202</v>
      </c>
      <c r="J16416" cm="1">
        <f t="array" ref="J16416:L16416">_xlfn.XLOOKUP($C16416, AGE!$A:$A,AGE!$B:$D,,0,2)</f>
        <v>182.45</v>
      </c>
      <c r="K16416">
        <v>8.3499999999999943</v>
      </c>
      <c r="L16416" t="str">
        <v xml:space="preserve">GSA 2018 </v>
      </c>
      <c r="M16416" t="s">
        <v>2403</v>
      </c>
      <c r="P16416" t="s">
        <v>2342</v>
      </c>
      <c r="Q16416">
        <v>0.21</v>
      </c>
      <c r="R16416">
        <v>0.2</v>
      </c>
      <c r="V16416">
        <v>1</v>
      </c>
      <c r="W16416" t="s">
        <v>2558</v>
      </c>
    </row>
    <row r="16417" spans="1:23" x14ac:dyDescent="0.3">
      <c r="A16417">
        <v>24391</v>
      </c>
      <c r="B16417" s="15" t="s">
        <v>1895</v>
      </c>
      <c r="C16417" t="str">
        <f>_xlfn.XLOOKUP($B16417, STANDARDS!$A:$A, STANDARDS!$B:$B,,0,2)</f>
        <v>Undivided Lemede Fm; Cabo Carvoeiro Fm</v>
      </c>
      <c r="D16417" t="s">
        <v>2177</v>
      </c>
      <c r="E16417" t="s">
        <v>2202</v>
      </c>
      <c r="J16417" cm="1">
        <f t="array" ref="J16417:L16417">_xlfn.XLOOKUP($C16417, AGE!$A:$A,AGE!$B:$D,,0,2)</f>
        <v>182.45</v>
      </c>
      <c r="K16417">
        <v>8.3499999999999943</v>
      </c>
      <c r="L16417" t="str">
        <v xml:space="preserve">GSA 2018 </v>
      </c>
      <c r="M16417" t="s">
        <v>2403</v>
      </c>
      <c r="P16417" t="s">
        <v>2342</v>
      </c>
      <c r="Q16417">
        <v>0.26</v>
      </c>
      <c r="R16417">
        <v>0.2</v>
      </c>
      <c r="V16417">
        <v>1</v>
      </c>
      <c r="W16417" t="s">
        <v>2558</v>
      </c>
    </row>
    <row r="16418" spans="1:23" x14ac:dyDescent="0.3">
      <c r="A16418">
        <v>24392</v>
      </c>
      <c r="B16418" s="15" t="s">
        <v>1895</v>
      </c>
      <c r="C16418" t="str">
        <f>_xlfn.XLOOKUP($B16418, STANDARDS!$A:$A, STANDARDS!$B:$B,,0,2)</f>
        <v>Undivided Lemede Fm; Cabo Carvoeiro Fm</v>
      </c>
      <c r="D16418" t="s">
        <v>2177</v>
      </c>
      <c r="E16418" t="s">
        <v>2202</v>
      </c>
      <c r="J16418" cm="1">
        <f t="array" ref="J16418:L16418">_xlfn.XLOOKUP($C16418, AGE!$A:$A,AGE!$B:$D,,0,2)</f>
        <v>182.45</v>
      </c>
      <c r="K16418">
        <v>8.3499999999999943</v>
      </c>
      <c r="L16418" t="str">
        <v xml:space="preserve">GSA 2018 </v>
      </c>
      <c r="M16418" t="s">
        <v>2403</v>
      </c>
      <c r="P16418" t="s">
        <v>2342</v>
      </c>
      <c r="Q16418">
        <v>0.3</v>
      </c>
      <c r="R16418">
        <v>0.2</v>
      </c>
      <c r="V16418">
        <v>1</v>
      </c>
      <c r="W16418" t="s">
        <v>2558</v>
      </c>
    </row>
    <row r="16419" spans="1:23" x14ac:dyDescent="0.3">
      <c r="A16419">
        <v>24393</v>
      </c>
      <c r="B16419" s="15" t="s">
        <v>1895</v>
      </c>
      <c r="C16419" t="str">
        <f>_xlfn.XLOOKUP($B16419, STANDARDS!$A:$A, STANDARDS!$B:$B,,0,2)</f>
        <v>Undivided Lemede Fm; Cabo Carvoeiro Fm</v>
      </c>
      <c r="D16419" t="s">
        <v>2177</v>
      </c>
      <c r="E16419" t="s">
        <v>2202</v>
      </c>
      <c r="J16419" cm="1">
        <f t="array" ref="J16419:L16419">_xlfn.XLOOKUP($C16419, AGE!$A:$A,AGE!$B:$D,,0,2)</f>
        <v>182.45</v>
      </c>
      <c r="K16419">
        <v>8.3499999999999943</v>
      </c>
      <c r="L16419" t="str">
        <v xml:space="preserve">GSA 2018 </v>
      </c>
      <c r="M16419" t="s">
        <v>2403</v>
      </c>
      <c r="P16419" t="s">
        <v>2342</v>
      </c>
      <c r="Q16419">
        <v>0.53</v>
      </c>
      <c r="R16419">
        <v>0.2</v>
      </c>
      <c r="V16419">
        <v>1</v>
      </c>
      <c r="W16419" t="s">
        <v>2558</v>
      </c>
    </row>
    <row r="16420" spans="1:23" x14ac:dyDescent="0.3">
      <c r="A16420">
        <v>24394</v>
      </c>
      <c r="B16420" s="15" t="s">
        <v>1895</v>
      </c>
      <c r="C16420" t="str">
        <f>_xlfn.XLOOKUP($B16420, STANDARDS!$A:$A, STANDARDS!$B:$B,,0,2)</f>
        <v>Undivided Lemede Fm; Cabo Carvoeiro Fm</v>
      </c>
      <c r="D16420" t="s">
        <v>2177</v>
      </c>
      <c r="E16420" t="s">
        <v>2202</v>
      </c>
      <c r="J16420" cm="1">
        <f t="array" ref="J16420:L16420">_xlfn.XLOOKUP($C16420, AGE!$A:$A,AGE!$B:$D,,0,2)</f>
        <v>182.45</v>
      </c>
      <c r="K16420">
        <v>8.3499999999999943</v>
      </c>
      <c r="L16420" t="str">
        <v xml:space="preserve">GSA 2018 </v>
      </c>
      <c r="M16420" t="s">
        <v>2403</v>
      </c>
      <c r="P16420" t="s">
        <v>2342</v>
      </c>
      <c r="Q16420">
        <v>0.51</v>
      </c>
      <c r="R16420">
        <v>0.2</v>
      </c>
      <c r="V16420">
        <v>1</v>
      </c>
      <c r="W16420" t="s">
        <v>2558</v>
      </c>
    </row>
    <row r="16421" spans="1:23" x14ac:dyDescent="0.3">
      <c r="A16421">
        <v>24395</v>
      </c>
      <c r="B16421" s="15" t="s">
        <v>1895</v>
      </c>
      <c r="C16421" t="str">
        <f>_xlfn.XLOOKUP($B16421, STANDARDS!$A:$A, STANDARDS!$B:$B,,0,2)</f>
        <v>Undivided Lemede Fm; Cabo Carvoeiro Fm</v>
      </c>
      <c r="D16421" t="s">
        <v>2177</v>
      </c>
      <c r="E16421" t="s">
        <v>2202</v>
      </c>
      <c r="J16421" cm="1">
        <f t="array" ref="J16421:L16421">_xlfn.XLOOKUP($C16421, AGE!$A:$A,AGE!$B:$D,,0,2)</f>
        <v>182.45</v>
      </c>
      <c r="K16421">
        <v>8.3499999999999943</v>
      </c>
      <c r="L16421" t="str">
        <v xml:space="preserve">GSA 2018 </v>
      </c>
      <c r="M16421" t="s">
        <v>2403</v>
      </c>
      <c r="P16421" t="s">
        <v>2342</v>
      </c>
      <c r="Q16421">
        <v>0.13</v>
      </c>
      <c r="R16421">
        <v>0.2</v>
      </c>
      <c r="V16421">
        <v>1</v>
      </c>
      <c r="W16421" t="s">
        <v>2558</v>
      </c>
    </row>
    <row r="16422" spans="1:23" x14ac:dyDescent="0.3">
      <c r="A16422">
        <v>24396</v>
      </c>
      <c r="B16422" s="15" t="s">
        <v>1895</v>
      </c>
      <c r="C16422" t="str">
        <f>_xlfn.XLOOKUP($B16422, STANDARDS!$A:$A, STANDARDS!$B:$B,,0,2)</f>
        <v>Undivided Lemede Fm; Cabo Carvoeiro Fm</v>
      </c>
      <c r="D16422" t="s">
        <v>2177</v>
      </c>
      <c r="E16422" t="s">
        <v>2202</v>
      </c>
      <c r="J16422" cm="1">
        <f t="array" ref="J16422:L16422">_xlfn.XLOOKUP($C16422, AGE!$A:$A,AGE!$B:$D,,0,2)</f>
        <v>182.45</v>
      </c>
      <c r="K16422">
        <v>8.3499999999999943</v>
      </c>
      <c r="L16422" t="str">
        <v xml:space="preserve">GSA 2018 </v>
      </c>
      <c r="M16422" t="s">
        <v>2403</v>
      </c>
      <c r="P16422" t="s">
        <v>2342</v>
      </c>
      <c r="Q16422">
        <v>-0.1</v>
      </c>
      <c r="R16422">
        <v>0.2</v>
      </c>
      <c r="V16422">
        <v>1</v>
      </c>
      <c r="W16422" t="s">
        <v>2558</v>
      </c>
    </row>
    <row r="16423" spans="1:23" x14ac:dyDescent="0.3">
      <c r="A16423">
        <v>24397</v>
      </c>
      <c r="B16423" s="15" t="s">
        <v>1895</v>
      </c>
      <c r="C16423" t="str">
        <f>_xlfn.XLOOKUP($B16423, STANDARDS!$A:$A, STANDARDS!$B:$B,,0,2)</f>
        <v>Undivided Lemede Fm; Cabo Carvoeiro Fm</v>
      </c>
      <c r="D16423" t="s">
        <v>2177</v>
      </c>
      <c r="E16423" t="s">
        <v>2202</v>
      </c>
      <c r="J16423" cm="1">
        <f t="array" ref="J16423:L16423">_xlfn.XLOOKUP($C16423, AGE!$A:$A,AGE!$B:$D,,0,2)</f>
        <v>182.45</v>
      </c>
      <c r="K16423">
        <v>8.3499999999999943</v>
      </c>
      <c r="L16423" t="str">
        <v xml:space="preserve">GSA 2018 </v>
      </c>
      <c r="M16423" t="s">
        <v>2403</v>
      </c>
      <c r="P16423" t="s">
        <v>2342</v>
      </c>
      <c r="Q16423">
        <v>-0.34</v>
      </c>
      <c r="R16423">
        <v>0.2</v>
      </c>
      <c r="V16423">
        <v>1</v>
      </c>
      <c r="W16423" t="s">
        <v>2558</v>
      </c>
    </row>
    <row r="16424" spans="1:23" x14ac:dyDescent="0.3">
      <c r="A16424">
        <v>24398</v>
      </c>
      <c r="B16424" s="15" t="s">
        <v>1895</v>
      </c>
      <c r="C16424" t="str">
        <f>_xlfn.XLOOKUP($B16424, STANDARDS!$A:$A, STANDARDS!$B:$B,,0,2)</f>
        <v>Undivided Lemede Fm; Cabo Carvoeiro Fm</v>
      </c>
      <c r="D16424" t="s">
        <v>2177</v>
      </c>
      <c r="E16424" t="s">
        <v>2202</v>
      </c>
      <c r="J16424" cm="1">
        <f t="array" ref="J16424:L16424">_xlfn.XLOOKUP($C16424, AGE!$A:$A,AGE!$B:$D,,0,2)</f>
        <v>182.45</v>
      </c>
      <c r="K16424">
        <v>8.3499999999999943</v>
      </c>
      <c r="L16424" t="str">
        <v xml:space="preserve">GSA 2018 </v>
      </c>
      <c r="M16424" t="s">
        <v>2403</v>
      </c>
      <c r="P16424" t="s">
        <v>2342</v>
      </c>
      <c r="Q16424">
        <v>-0.5</v>
      </c>
      <c r="R16424">
        <v>0.2</v>
      </c>
      <c r="V16424">
        <v>1</v>
      </c>
      <c r="W16424" t="s">
        <v>2558</v>
      </c>
    </row>
    <row r="16425" spans="1:23" x14ac:dyDescent="0.3">
      <c r="A16425">
        <v>24399</v>
      </c>
      <c r="B16425" s="15" t="s">
        <v>1895</v>
      </c>
      <c r="C16425" t="str">
        <f>_xlfn.XLOOKUP($B16425, STANDARDS!$A:$A, STANDARDS!$B:$B,,0,2)</f>
        <v>Undivided Lemede Fm; Cabo Carvoeiro Fm</v>
      </c>
      <c r="D16425" t="s">
        <v>2177</v>
      </c>
      <c r="E16425" t="s">
        <v>2202</v>
      </c>
      <c r="J16425" cm="1">
        <f t="array" ref="J16425:L16425">_xlfn.XLOOKUP($C16425, AGE!$A:$A,AGE!$B:$D,,0,2)</f>
        <v>182.45</v>
      </c>
      <c r="K16425">
        <v>8.3499999999999943</v>
      </c>
      <c r="L16425" t="str">
        <v xml:space="preserve">GSA 2018 </v>
      </c>
      <c r="M16425" t="s">
        <v>2403</v>
      </c>
      <c r="P16425" t="s">
        <v>2342</v>
      </c>
      <c r="Q16425">
        <v>-0.55000000000000004</v>
      </c>
      <c r="R16425">
        <v>0.2</v>
      </c>
      <c r="V16425">
        <v>1</v>
      </c>
      <c r="W16425" t="s">
        <v>2558</v>
      </c>
    </row>
    <row r="16426" spans="1:23" x14ac:dyDescent="0.3">
      <c r="A16426">
        <v>24400</v>
      </c>
      <c r="B16426" s="15" t="s">
        <v>1895</v>
      </c>
      <c r="C16426" t="str">
        <f>_xlfn.XLOOKUP($B16426, STANDARDS!$A:$A, STANDARDS!$B:$B,,0,2)</f>
        <v>Undivided Lemede Fm; Cabo Carvoeiro Fm</v>
      </c>
      <c r="D16426" t="s">
        <v>2177</v>
      </c>
      <c r="E16426" t="s">
        <v>2202</v>
      </c>
      <c r="J16426" cm="1">
        <f t="array" ref="J16426:L16426">_xlfn.XLOOKUP($C16426, AGE!$A:$A,AGE!$B:$D,,0,2)</f>
        <v>182.45</v>
      </c>
      <c r="K16426">
        <v>8.3499999999999943</v>
      </c>
      <c r="L16426" t="str">
        <v xml:space="preserve">GSA 2018 </v>
      </c>
      <c r="M16426" t="s">
        <v>2403</v>
      </c>
      <c r="P16426" t="s">
        <v>2342</v>
      </c>
      <c r="Q16426">
        <v>-0.7</v>
      </c>
      <c r="R16426">
        <v>0.2</v>
      </c>
      <c r="V16426">
        <v>1</v>
      </c>
      <c r="W16426" t="s">
        <v>2558</v>
      </c>
    </row>
    <row r="16427" spans="1:23" x14ac:dyDescent="0.3">
      <c r="A16427">
        <v>24401</v>
      </c>
      <c r="B16427" s="15" t="s">
        <v>1895</v>
      </c>
      <c r="C16427" t="str">
        <f>_xlfn.XLOOKUP($B16427, STANDARDS!$A:$A, STANDARDS!$B:$B,,0,2)</f>
        <v>Undivided Lemede Fm; Cabo Carvoeiro Fm</v>
      </c>
      <c r="D16427" t="s">
        <v>2177</v>
      </c>
      <c r="E16427" t="s">
        <v>2202</v>
      </c>
      <c r="J16427" cm="1">
        <f t="array" ref="J16427:L16427">_xlfn.XLOOKUP($C16427, AGE!$A:$A,AGE!$B:$D,,0,2)</f>
        <v>182.45</v>
      </c>
      <c r="K16427">
        <v>8.3499999999999943</v>
      </c>
      <c r="L16427" t="str">
        <v xml:space="preserve">GSA 2018 </v>
      </c>
      <c r="M16427" t="s">
        <v>2403</v>
      </c>
      <c r="P16427" t="s">
        <v>2342</v>
      </c>
      <c r="Q16427">
        <v>-0.5</v>
      </c>
      <c r="R16427">
        <v>0.2</v>
      </c>
      <c r="V16427">
        <v>1</v>
      </c>
      <c r="W16427" t="s">
        <v>2558</v>
      </c>
    </row>
    <row r="16428" spans="1:23" x14ac:dyDescent="0.3">
      <c r="A16428">
        <v>24402</v>
      </c>
      <c r="B16428" s="15" t="s">
        <v>1895</v>
      </c>
      <c r="C16428" t="str">
        <f>_xlfn.XLOOKUP($B16428, STANDARDS!$A:$A, STANDARDS!$B:$B,,0,2)</f>
        <v>Undivided Lemede Fm; Cabo Carvoeiro Fm</v>
      </c>
      <c r="D16428" t="s">
        <v>2177</v>
      </c>
      <c r="E16428" t="s">
        <v>2202</v>
      </c>
      <c r="J16428" cm="1">
        <f t="array" ref="J16428:L16428">_xlfn.XLOOKUP($C16428, AGE!$A:$A,AGE!$B:$D,,0,2)</f>
        <v>182.45</v>
      </c>
      <c r="K16428">
        <v>8.3499999999999943</v>
      </c>
      <c r="L16428" t="str">
        <v xml:space="preserve">GSA 2018 </v>
      </c>
      <c r="M16428" t="s">
        <v>2403</v>
      </c>
      <c r="P16428" t="s">
        <v>2342</v>
      </c>
      <c r="Q16428">
        <v>-0.38</v>
      </c>
      <c r="R16428">
        <v>0.2</v>
      </c>
      <c r="V16428">
        <v>1</v>
      </c>
      <c r="W16428" t="s">
        <v>2558</v>
      </c>
    </row>
    <row r="16429" spans="1:23" x14ac:dyDescent="0.3">
      <c r="A16429">
        <v>24403</v>
      </c>
      <c r="B16429" s="15" t="s">
        <v>1895</v>
      </c>
      <c r="C16429" t="str">
        <f>_xlfn.XLOOKUP($B16429, STANDARDS!$A:$A, STANDARDS!$B:$B,,0,2)</f>
        <v>Undivided Lemede Fm; Cabo Carvoeiro Fm</v>
      </c>
      <c r="D16429" t="s">
        <v>2177</v>
      </c>
      <c r="E16429" t="s">
        <v>2202</v>
      </c>
      <c r="J16429" cm="1">
        <f t="array" ref="J16429:L16429">_xlfn.XLOOKUP($C16429, AGE!$A:$A,AGE!$B:$D,,0,2)</f>
        <v>182.45</v>
      </c>
      <c r="K16429">
        <v>8.3499999999999943</v>
      </c>
      <c r="L16429" t="str">
        <v xml:space="preserve">GSA 2018 </v>
      </c>
      <c r="M16429" t="s">
        <v>2403</v>
      </c>
      <c r="P16429" t="s">
        <v>2342</v>
      </c>
      <c r="Q16429">
        <v>0.6</v>
      </c>
      <c r="R16429">
        <v>0.2</v>
      </c>
      <c r="V16429">
        <v>1</v>
      </c>
      <c r="W16429" t="s">
        <v>2558</v>
      </c>
    </row>
    <row r="16430" spans="1:23" x14ac:dyDescent="0.3">
      <c r="A16430">
        <v>24404</v>
      </c>
      <c r="B16430" s="15" t="s">
        <v>1895</v>
      </c>
      <c r="C16430" t="str">
        <f>_xlfn.XLOOKUP($B16430, STANDARDS!$A:$A, STANDARDS!$B:$B,,0,2)</f>
        <v>Undivided Lemede Fm; Cabo Carvoeiro Fm</v>
      </c>
      <c r="D16430" t="s">
        <v>2177</v>
      </c>
      <c r="E16430" t="s">
        <v>2202</v>
      </c>
      <c r="J16430" cm="1">
        <f t="array" ref="J16430:L16430">_xlfn.XLOOKUP($C16430, AGE!$A:$A,AGE!$B:$D,,0,2)</f>
        <v>182.45</v>
      </c>
      <c r="K16430">
        <v>8.3499999999999943</v>
      </c>
      <c r="L16430" t="str">
        <v xml:space="preserve">GSA 2018 </v>
      </c>
      <c r="M16430" t="s">
        <v>2403</v>
      </c>
      <c r="P16430" t="s">
        <v>2342</v>
      </c>
      <c r="Q16430">
        <v>0.46</v>
      </c>
      <c r="R16430">
        <v>0.2</v>
      </c>
      <c r="V16430">
        <v>1</v>
      </c>
      <c r="W16430" t="s">
        <v>2558</v>
      </c>
    </row>
    <row r="16431" spans="1:23" x14ac:dyDescent="0.3">
      <c r="A16431">
        <v>24405</v>
      </c>
      <c r="B16431" s="15" t="s">
        <v>1895</v>
      </c>
      <c r="C16431" t="str">
        <f>_xlfn.XLOOKUP($B16431, STANDARDS!$A:$A, STANDARDS!$B:$B,,0,2)</f>
        <v>Undivided Lemede Fm; Cabo Carvoeiro Fm</v>
      </c>
      <c r="D16431" t="s">
        <v>2177</v>
      </c>
      <c r="E16431" t="s">
        <v>2202</v>
      </c>
      <c r="J16431" cm="1">
        <f t="array" ref="J16431:L16431">_xlfn.XLOOKUP($C16431, AGE!$A:$A,AGE!$B:$D,,0,2)</f>
        <v>182.45</v>
      </c>
      <c r="K16431">
        <v>8.3499999999999943</v>
      </c>
      <c r="L16431" t="str">
        <v xml:space="preserve">GSA 2018 </v>
      </c>
      <c r="M16431" t="s">
        <v>2403</v>
      </c>
      <c r="P16431" t="s">
        <v>2342</v>
      </c>
      <c r="Q16431">
        <v>0.54</v>
      </c>
      <c r="R16431">
        <v>0.2</v>
      </c>
      <c r="V16431">
        <v>1</v>
      </c>
      <c r="W16431" t="s">
        <v>2558</v>
      </c>
    </row>
    <row r="16432" spans="1:23" x14ac:dyDescent="0.3">
      <c r="A16432">
        <v>24406</v>
      </c>
      <c r="B16432" s="15" t="s">
        <v>1895</v>
      </c>
      <c r="C16432" t="str">
        <f>_xlfn.XLOOKUP($B16432, STANDARDS!$A:$A, STANDARDS!$B:$B,,0,2)</f>
        <v>Undivided Lemede Fm; Cabo Carvoeiro Fm</v>
      </c>
      <c r="D16432" t="s">
        <v>2177</v>
      </c>
      <c r="E16432" t="s">
        <v>2202</v>
      </c>
      <c r="J16432" cm="1">
        <f t="array" ref="J16432:L16432">_xlfn.XLOOKUP($C16432, AGE!$A:$A,AGE!$B:$D,,0,2)</f>
        <v>182.45</v>
      </c>
      <c r="K16432">
        <v>8.3499999999999943</v>
      </c>
      <c r="L16432" t="str">
        <v xml:space="preserve">GSA 2018 </v>
      </c>
      <c r="M16432" t="s">
        <v>2403</v>
      </c>
      <c r="P16432" t="s">
        <v>2342</v>
      </c>
      <c r="Q16432">
        <v>0.52</v>
      </c>
      <c r="R16432">
        <v>0.2</v>
      </c>
      <c r="V16432">
        <v>1</v>
      </c>
      <c r="W16432" t="s">
        <v>2558</v>
      </c>
    </row>
    <row r="16433" spans="1:23" x14ac:dyDescent="0.3">
      <c r="A16433">
        <v>24407</v>
      </c>
      <c r="B16433" s="15" t="s">
        <v>1895</v>
      </c>
      <c r="C16433" t="str">
        <f>_xlfn.XLOOKUP($B16433, STANDARDS!$A:$A, STANDARDS!$B:$B,,0,2)</f>
        <v>Undivided Lemede Fm; Cabo Carvoeiro Fm</v>
      </c>
      <c r="D16433" t="s">
        <v>2177</v>
      </c>
      <c r="E16433" t="s">
        <v>2202</v>
      </c>
      <c r="J16433" cm="1">
        <f t="array" ref="J16433:L16433">_xlfn.XLOOKUP($C16433, AGE!$A:$A,AGE!$B:$D,,0,2)</f>
        <v>182.45</v>
      </c>
      <c r="K16433">
        <v>8.3499999999999943</v>
      </c>
      <c r="L16433" t="str">
        <v xml:space="preserve">GSA 2018 </v>
      </c>
      <c r="M16433" t="s">
        <v>2403</v>
      </c>
      <c r="P16433" t="s">
        <v>2342</v>
      </c>
      <c r="Q16433">
        <v>-0.46</v>
      </c>
      <c r="R16433">
        <v>0.2</v>
      </c>
      <c r="V16433">
        <v>1</v>
      </c>
      <c r="W16433" t="s">
        <v>2558</v>
      </c>
    </row>
    <row r="16434" spans="1:23" x14ac:dyDescent="0.3">
      <c r="A16434">
        <v>24408</v>
      </c>
      <c r="B16434" s="15" t="s">
        <v>1895</v>
      </c>
      <c r="C16434" t="str">
        <f>_xlfn.XLOOKUP($B16434, STANDARDS!$A:$A, STANDARDS!$B:$B,,0,2)</f>
        <v>Undivided Lemede Fm; Cabo Carvoeiro Fm</v>
      </c>
      <c r="D16434" t="s">
        <v>2177</v>
      </c>
      <c r="E16434" t="s">
        <v>2202</v>
      </c>
      <c r="J16434" cm="1">
        <f t="array" ref="J16434:L16434">_xlfn.XLOOKUP($C16434, AGE!$A:$A,AGE!$B:$D,,0,2)</f>
        <v>182.45</v>
      </c>
      <c r="K16434">
        <v>8.3499999999999943</v>
      </c>
      <c r="L16434" t="str">
        <v xml:space="preserve">GSA 2018 </v>
      </c>
      <c r="M16434" t="s">
        <v>2403</v>
      </c>
      <c r="P16434" t="s">
        <v>2342</v>
      </c>
      <c r="Q16434">
        <v>-0.72</v>
      </c>
      <c r="R16434">
        <v>0.2</v>
      </c>
      <c r="V16434">
        <v>1</v>
      </c>
      <c r="W16434" t="s">
        <v>2558</v>
      </c>
    </row>
    <row r="16435" spans="1:23" x14ac:dyDescent="0.3">
      <c r="A16435">
        <v>24409</v>
      </c>
      <c r="B16435" s="15" t="s">
        <v>1895</v>
      </c>
      <c r="C16435" t="str">
        <f>_xlfn.XLOOKUP($B16435, STANDARDS!$A:$A, STANDARDS!$B:$B,,0,2)</f>
        <v>Undivided Lemede Fm; Cabo Carvoeiro Fm</v>
      </c>
      <c r="D16435" t="s">
        <v>2177</v>
      </c>
      <c r="E16435" t="s">
        <v>2202</v>
      </c>
      <c r="J16435" cm="1">
        <f t="array" ref="J16435:L16435">_xlfn.XLOOKUP($C16435, AGE!$A:$A,AGE!$B:$D,,0,2)</f>
        <v>182.45</v>
      </c>
      <c r="K16435">
        <v>8.3499999999999943</v>
      </c>
      <c r="L16435" t="str">
        <v xml:space="preserve">GSA 2018 </v>
      </c>
      <c r="M16435" t="s">
        <v>2403</v>
      </c>
      <c r="P16435" t="s">
        <v>2342</v>
      </c>
      <c r="Q16435">
        <v>-0.51</v>
      </c>
      <c r="R16435">
        <v>0.2</v>
      </c>
      <c r="V16435">
        <v>1</v>
      </c>
      <c r="W16435" t="s">
        <v>2558</v>
      </c>
    </row>
    <row r="16436" spans="1:23" x14ac:dyDescent="0.3">
      <c r="A16436">
        <v>24410</v>
      </c>
      <c r="B16436" s="15" t="s">
        <v>1895</v>
      </c>
      <c r="C16436" t="str">
        <f>_xlfn.XLOOKUP($B16436, STANDARDS!$A:$A, STANDARDS!$B:$B,,0,2)</f>
        <v>Undivided Lemede Fm; Cabo Carvoeiro Fm</v>
      </c>
      <c r="D16436" t="s">
        <v>2177</v>
      </c>
      <c r="E16436" t="s">
        <v>2202</v>
      </c>
      <c r="J16436" cm="1">
        <f t="array" ref="J16436:L16436">_xlfn.XLOOKUP($C16436, AGE!$A:$A,AGE!$B:$D,,0,2)</f>
        <v>182.45</v>
      </c>
      <c r="K16436">
        <v>8.3499999999999943</v>
      </c>
      <c r="L16436" t="str">
        <v xml:space="preserve">GSA 2018 </v>
      </c>
      <c r="M16436" t="s">
        <v>2403</v>
      </c>
      <c r="P16436" t="s">
        <v>2342</v>
      </c>
      <c r="Q16436">
        <v>-0.42</v>
      </c>
      <c r="R16436">
        <v>0.2</v>
      </c>
      <c r="V16436">
        <v>1</v>
      </c>
      <c r="W16436" t="s">
        <v>2558</v>
      </c>
    </row>
    <row r="16437" spans="1:23" x14ac:dyDescent="0.3">
      <c r="A16437">
        <v>24411</v>
      </c>
      <c r="B16437" s="15" t="s">
        <v>1895</v>
      </c>
      <c r="C16437" t="str">
        <f>_xlfn.XLOOKUP($B16437, STANDARDS!$A:$A, STANDARDS!$B:$B,,0,2)</f>
        <v>Undivided Lemede Fm; Cabo Carvoeiro Fm</v>
      </c>
      <c r="D16437" t="s">
        <v>2177</v>
      </c>
      <c r="E16437" t="s">
        <v>2202</v>
      </c>
      <c r="J16437" cm="1">
        <f t="array" ref="J16437:L16437">_xlfn.XLOOKUP($C16437, AGE!$A:$A,AGE!$B:$D,,0,2)</f>
        <v>182.45</v>
      </c>
      <c r="K16437">
        <v>8.3499999999999943</v>
      </c>
      <c r="L16437" t="str">
        <v xml:space="preserve">GSA 2018 </v>
      </c>
      <c r="M16437" t="s">
        <v>2403</v>
      </c>
      <c r="P16437" t="s">
        <v>2342</v>
      </c>
      <c r="Q16437">
        <v>-0.34</v>
      </c>
      <c r="R16437">
        <v>0.2</v>
      </c>
      <c r="V16437">
        <v>1</v>
      </c>
      <c r="W16437" t="s">
        <v>2558</v>
      </c>
    </row>
    <row r="16438" spans="1:23" x14ac:dyDescent="0.3">
      <c r="A16438">
        <v>24412</v>
      </c>
      <c r="B16438" s="15" t="s">
        <v>1895</v>
      </c>
      <c r="C16438" t="str">
        <f>_xlfn.XLOOKUP($B16438, STANDARDS!$A:$A, STANDARDS!$B:$B,,0,2)</f>
        <v>Undivided Lemede Fm; Cabo Carvoeiro Fm</v>
      </c>
      <c r="D16438" t="s">
        <v>2177</v>
      </c>
      <c r="E16438" t="s">
        <v>2202</v>
      </c>
      <c r="J16438" cm="1">
        <f t="array" ref="J16438:L16438">_xlfn.XLOOKUP($C16438, AGE!$A:$A,AGE!$B:$D,,0,2)</f>
        <v>182.45</v>
      </c>
      <c r="K16438">
        <v>8.3499999999999943</v>
      </c>
      <c r="L16438" t="str">
        <v xml:space="preserve">GSA 2018 </v>
      </c>
      <c r="M16438" t="s">
        <v>2403</v>
      </c>
      <c r="P16438" t="s">
        <v>2342</v>
      </c>
      <c r="Q16438">
        <v>-0.28999999999999998</v>
      </c>
      <c r="R16438">
        <v>0.2</v>
      </c>
      <c r="V16438">
        <v>1</v>
      </c>
      <c r="W16438" t="s">
        <v>2558</v>
      </c>
    </row>
    <row r="16439" spans="1:23" x14ac:dyDescent="0.3">
      <c r="A16439">
        <v>24413</v>
      </c>
      <c r="B16439" s="15" t="s">
        <v>1895</v>
      </c>
      <c r="C16439" t="str">
        <f>_xlfn.XLOOKUP($B16439, STANDARDS!$A:$A, STANDARDS!$B:$B,,0,2)</f>
        <v>Undivided Lemede Fm; Cabo Carvoeiro Fm</v>
      </c>
      <c r="D16439" t="s">
        <v>2177</v>
      </c>
      <c r="E16439" t="s">
        <v>2202</v>
      </c>
      <c r="J16439" cm="1">
        <f t="array" ref="J16439:L16439">_xlfn.XLOOKUP($C16439, AGE!$A:$A,AGE!$B:$D,,0,2)</f>
        <v>182.45</v>
      </c>
      <c r="K16439">
        <v>8.3499999999999943</v>
      </c>
      <c r="L16439" t="str">
        <v xml:space="preserve">GSA 2018 </v>
      </c>
      <c r="M16439" t="s">
        <v>2403</v>
      </c>
      <c r="P16439" t="s">
        <v>2342</v>
      </c>
      <c r="Q16439">
        <v>-0.14000000000000001</v>
      </c>
      <c r="R16439">
        <v>0.2</v>
      </c>
      <c r="V16439">
        <v>1</v>
      </c>
      <c r="W16439" t="s">
        <v>2558</v>
      </c>
    </row>
    <row r="16440" spans="1:23" x14ac:dyDescent="0.3">
      <c r="A16440">
        <v>24414</v>
      </c>
      <c r="B16440" s="15" t="s">
        <v>1895</v>
      </c>
      <c r="C16440" t="str">
        <f>_xlfn.XLOOKUP($B16440, STANDARDS!$A:$A, STANDARDS!$B:$B,,0,2)</f>
        <v>Undivided Lemede Fm; Cabo Carvoeiro Fm</v>
      </c>
      <c r="D16440" t="s">
        <v>2177</v>
      </c>
      <c r="E16440" t="s">
        <v>2202</v>
      </c>
      <c r="J16440" cm="1">
        <f t="array" ref="J16440:L16440">_xlfn.XLOOKUP($C16440, AGE!$A:$A,AGE!$B:$D,,0,2)</f>
        <v>182.45</v>
      </c>
      <c r="K16440">
        <v>8.3499999999999943</v>
      </c>
      <c r="L16440" t="str">
        <v xml:space="preserve">GSA 2018 </v>
      </c>
      <c r="M16440" t="s">
        <v>2403</v>
      </c>
      <c r="P16440" t="s">
        <v>2342</v>
      </c>
      <c r="Q16440">
        <v>7.0000000000000007E-2</v>
      </c>
      <c r="R16440">
        <v>0.2</v>
      </c>
      <c r="V16440">
        <v>1</v>
      </c>
      <c r="W16440" t="s">
        <v>2558</v>
      </c>
    </row>
    <row r="16441" spans="1:23" x14ac:dyDescent="0.3">
      <c r="A16441">
        <v>24415</v>
      </c>
      <c r="B16441" s="15" t="s">
        <v>1895</v>
      </c>
      <c r="C16441" t="str">
        <f>_xlfn.XLOOKUP($B16441, STANDARDS!$A:$A, STANDARDS!$B:$B,,0,2)</f>
        <v>Undivided Lemede Fm; Cabo Carvoeiro Fm</v>
      </c>
      <c r="D16441" t="s">
        <v>2177</v>
      </c>
      <c r="E16441" t="s">
        <v>2202</v>
      </c>
      <c r="J16441" cm="1">
        <f t="array" ref="J16441:L16441">_xlfn.XLOOKUP($C16441, AGE!$A:$A,AGE!$B:$D,,0,2)</f>
        <v>182.45</v>
      </c>
      <c r="K16441">
        <v>8.3499999999999943</v>
      </c>
      <c r="L16441" t="str">
        <v xml:space="preserve">GSA 2018 </v>
      </c>
      <c r="M16441" t="s">
        <v>2403</v>
      </c>
      <c r="P16441" t="s">
        <v>2342</v>
      </c>
      <c r="Q16441">
        <v>-0.11</v>
      </c>
      <c r="R16441">
        <v>0.2</v>
      </c>
      <c r="V16441">
        <v>1</v>
      </c>
      <c r="W16441" t="s">
        <v>2558</v>
      </c>
    </row>
    <row r="16442" spans="1:23" x14ac:dyDescent="0.3">
      <c r="A16442">
        <v>24416</v>
      </c>
      <c r="B16442" s="15" t="s">
        <v>1895</v>
      </c>
      <c r="C16442" t="str">
        <f>_xlfn.XLOOKUP($B16442, STANDARDS!$A:$A, STANDARDS!$B:$B,,0,2)</f>
        <v>Undivided Lemede Fm; Cabo Carvoeiro Fm</v>
      </c>
      <c r="D16442" t="s">
        <v>2177</v>
      </c>
      <c r="E16442" t="s">
        <v>2202</v>
      </c>
      <c r="J16442" cm="1">
        <f t="array" ref="J16442:L16442">_xlfn.XLOOKUP($C16442, AGE!$A:$A,AGE!$B:$D,,0,2)</f>
        <v>182.45</v>
      </c>
      <c r="K16442">
        <v>8.3499999999999943</v>
      </c>
      <c r="L16442" t="str">
        <v xml:space="preserve">GSA 2018 </v>
      </c>
      <c r="M16442" t="s">
        <v>2403</v>
      </c>
      <c r="P16442" t="s">
        <v>2342</v>
      </c>
      <c r="Q16442">
        <v>-0.16</v>
      </c>
      <c r="R16442">
        <v>0.2</v>
      </c>
      <c r="V16442">
        <v>1</v>
      </c>
      <c r="W16442" t="s">
        <v>2558</v>
      </c>
    </row>
    <row r="16443" spans="1:23" x14ac:dyDescent="0.3">
      <c r="A16443">
        <v>24417</v>
      </c>
      <c r="B16443" s="15" t="s">
        <v>1895</v>
      </c>
      <c r="C16443" t="str">
        <f>_xlfn.XLOOKUP($B16443, STANDARDS!$A:$A, STANDARDS!$B:$B,,0,2)</f>
        <v>Undivided Lemede Fm; Cabo Carvoeiro Fm</v>
      </c>
      <c r="D16443" t="s">
        <v>2177</v>
      </c>
      <c r="E16443" t="s">
        <v>2202</v>
      </c>
      <c r="J16443" cm="1">
        <f t="array" ref="J16443:L16443">_xlfn.XLOOKUP($C16443, AGE!$A:$A,AGE!$B:$D,,0,2)</f>
        <v>182.45</v>
      </c>
      <c r="K16443">
        <v>8.3499999999999943</v>
      </c>
      <c r="L16443" t="str">
        <v xml:space="preserve">GSA 2018 </v>
      </c>
      <c r="M16443" t="s">
        <v>2403</v>
      </c>
      <c r="P16443" t="s">
        <v>2342</v>
      </c>
      <c r="Q16443">
        <v>-0.39</v>
      </c>
      <c r="R16443">
        <v>0.2</v>
      </c>
      <c r="V16443">
        <v>1</v>
      </c>
      <c r="W16443" t="s">
        <v>2558</v>
      </c>
    </row>
    <row r="16444" spans="1:23" x14ac:dyDescent="0.3">
      <c r="A16444">
        <v>24418</v>
      </c>
      <c r="B16444" s="15" t="s">
        <v>1895</v>
      </c>
      <c r="C16444" t="str">
        <f>_xlfn.XLOOKUP($B16444, STANDARDS!$A:$A, STANDARDS!$B:$B,,0,2)</f>
        <v>Undivided Lemede Fm; Cabo Carvoeiro Fm</v>
      </c>
      <c r="D16444" t="s">
        <v>2177</v>
      </c>
      <c r="E16444" t="s">
        <v>2202</v>
      </c>
      <c r="J16444" cm="1">
        <f t="array" ref="J16444:L16444">_xlfn.XLOOKUP($C16444, AGE!$A:$A,AGE!$B:$D,,0,2)</f>
        <v>182.45</v>
      </c>
      <c r="K16444">
        <v>8.3499999999999943</v>
      </c>
      <c r="L16444" t="str">
        <v xml:space="preserve">GSA 2018 </v>
      </c>
      <c r="M16444" t="s">
        <v>2403</v>
      </c>
      <c r="P16444" t="s">
        <v>2342</v>
      </c>
      <c r="Q16444">
        <v>-0.9</v>
      </c>
      <c r="R16444">
        <v>0.2</v>
      </c>
      <c r="V16444">
        <v>1</v>
      </c>
      <c r="W16444" t="s">
        <v>2558</v>
      </c>
    </row>
    <row r="16445" spans="1:23" x14ac:dyDescent="0.3">
      <c r="A16445">
        <v>24419</v>
      </c>
      <c r="B16445" s="15" t="s">
        <v>1895</v>
      </c>
      <c r="C16445" t="str">
        <f>_xlfn.XLOOKUP($B16445, STANDARDS!$A:$A, STANDARDS!$B:$B,,0,2)</f>
        <v>Undivided Lemede Fm; Cabo Carvoeiro Fm</v>
      </c>
      <c r="D16445" t="s">
        <v>2177</v>
      </c>
      <c r="E16445" t="s">
        <v>2202</v>
      </c>
      <c r="J16445" cm="1">
        <f t="array" ref="J16445:L16445">_xlfn.XLOOKUP($C16445, AGE!$A:$A,AGE!$B:$D,,0,2)</f>
        <v>182.45</v>
      </c>
      <c r="K16445">
        <v>8.3499999999999943</v>
      </c>
      <c r="L16445" t="str">
        <v xml:space="preserve">GSA 2018 </v>
      </c>
      <c r="M16445" t="s">
        <v>2403</v>
      </c>
      <c r="P16445" t="s">
        <v>2342</v>
      </c>
      <c r="Q16445">
        <v>-1.08</v>
      </c>
      <c r="R16445">
        <v>0.2</v>
      </c>
      <c r="V16445">
        <v>1</v>
      </c>
      <c r="W16445" t="s">
        <v>2558</v>
      </c>
    </row>
    <row r="16446" spans="1:23" x14ac:dyDescent="0.3">
      <c r="A16446">
        <v>24420</v>
      </c>
      <c r="B16446" s="15" t="s">
        <v>1895</v>
      </c>
      <c r="C16446" t="str">
        <f>_xlfn.XLOOKUP($B16446, STANDARDS!$A:$A, STANDARDS!$B:$B,,0,2)</f>
        <v>Undivided Lemede Fm; Cabo Carvoeiro Fm</v>
      </c>
      <c r="D16446" t="s">
        <v>2177</v>
      </c>
      <c r="E16446" t="s">
        <v>2202</v>
      </c>
      <c r="J16446" cm="1">
        <f t="array" ref="J16446:L16446">_xlfn.XLOOKUP($C16446, AGE!$A:$A,AGE!$B:$D,,0,2)</f>
        <v>182.45</v>
      </c>
      <c r="K16446">
        <v>8.3499999999999943</v>
      </c>
      <c r="L16446" t="str">
        <v xml:space="preserve">GSA 2018 </v>
      </c>
      <c r="M16446" t="s">
        <v>2403</v>
      </c>
      <c r="P16446" t="s">
        <v>2342</v>
      </c>
      <c r="Q16446">
        <v>-1.03</v>
      </c>
      <c r="R16446">
        <v>0.2</v>
      </c>
      <c r="V16446">
        <v>1</v>
      </c>
      <c r="W16446" t="s">
        <v>2558</v>
      </c>
    </row>
    <row r="16447" spans="1:23" x14ac:dyDescent="0.3">
      <c r="A16447">
        <v>24421</v>
      </c>
      <c r="B16447" s="15" t="s">
        <v>1895</v>
      </c>
      <c r="C16447" t="str">
        <f>_xlfn.XLOOKUP($B16447, STANDARDS!$A:$A, STANDARDS!$B:$B,,0,2)</f>
        <v>Undivided Lemede Fm; Cabo Carvoeiro Fm</v>
      </c>
      <c r="D16447" t="s">
        <v>2177</v>
      </c>
      <c r="E16447" t="s">
        <v>2202</v>
      </c>
      <c r="J16447" cm="1">
        <f t="array" ref="J16447:L16447">_xlfn.XLOOKUP($C16447, AGE!$A:$A,AGE!$B:$D,,0,2)</f>
        <v>182.45</v>
      </c>
      <c r="K16447">
        <v>8.3499999999999943</v>
      </c>
      <c r="L16447" t="str">
        <v xml:space="preserve">GSA 2018 </v>
      </c>
      <c r="M16447" t="s">
        <v>2403</v>
      </c>
      <c r="P16447" t="s">
        <v>2342</v>
      </c>
      <c r="Q16447">
        <v>-1.05</v>
      </c>
      <c r="R16447">
        <v>0.2</v>
      </c>
      <c r="V16447">
        <v>1</v>
      </c>
      <c r="W16447" t="s">
        <v>2558</v>
      </c>
    </row>
    <row r="16448" spans="1:23" x14ac:dyDescent="0.3">
      <c r="A16448">
        <v>24422</v>
      </c>
      <c r="B16448" s="15" t="s">
        <v>1895</v>
      </c>
      <c r="C16448" t="str">
        <f>_xlfn.XLOOKUP($B16448, STANDARDS!$A:$A, STANDARDS!$B:$B,,0,2)</f>
        <v>Undivided Lemede Fm; Cabo Carvoeiro Fm</v>
      </c>
      <c r="D16448" t="s">
        <v>2177</v>
      </c>
      <c r="E16448" t="s">
        <v>2202</v>
      </c>
      <c r="J16448" cm="1">
        <f t="array" ref="J16448:L16448">_xlfn.XLOOKUP($C16448, AGE!$A:$A,AGE!$B:$D,,0,2)</f>
        <v>182.45</v>
      </c>
      <c r="K16448">
        <v>8.3499999999999943</v>
      </c>
      <c r="L16448" t="str">
        <v xml:space="preserve">GSA 2018 </v>
      </c>
      <c r="M16448" t="s">
        <v>2403</v>
      </c>
      <c r="P16448" t="s">
        <v>2342</v>
      </c>
      <c r="Q16448">
        <v>-0.97</v>
      </c>
      <c r="R16448">
        <v>0.2</v>
      </c>
      <c r="V16448">
        <v>1</v>
      </c>
      <c r="W16448" t="s">
        <v>2558</v>
      </c>
    </row>
    <row r="16449" spans="1:23" x14ac:dyDescent="0.3">
      <c r="A16449">
        <v>24423</v>
      </c>
      <c r="B16449" s="15" t="s">
        <v>1895</v>
      </c>
      <c r="C16449" t="str">
        <f>_xlfn.XLOOKUP($B16449, STANDARDS!$A:$A, STANDARDS!$B:$B,,0,2)</f>
        <v>Undivided Lemede Fm; Cabo Carvoeiro Fm</v>
      </c>
      <c r="D16449" t="s">
        <v>2177</v>
      </c>
      <c r="E16449" t="s">
        <v>2202</v>
      </c>
      <c r="J16449" cm="1">
        <f t="array" ref="J16449:L16449">_xlfn.XLOOKUP($C16449, AGE!$A:$A,AGE!$B:$D,,0,2)</f>
        <v>182.45</v>
      </c>
      <c r="K16449">
        <v>8.3499999999999943</v>
      </c>
      <c r="L16449" t="str">
        <v xml:space="preserve">GSA 2018 </v>
      </c>
      <c r="M16449" t="s">
        <v>2403</v>
      </c>
      <c r="P16449" t="s">
        <v>2342</v>
      </c>
      <c r="Q16449">
        <v>-0.79</v>
      </c>
      <c r="R16449">
        <v>0.2</v>
      </c>
      <c r="V16449">
        <v>1</v>
      </c>
      <c r="W16449" t="s">
        <v>2558</v>
      </c>
    </row>
    <row r="16450" spans="1:23" x14ac:dyDescent="0.3">
      <c r="A16450">
        <v>24424</v>
      </c>
      <c r="B16450" s="15" t="s">
        <v>1895</v>
      </c>
      <c r="C16450" t="str">
        <f>_xlfn.XLOOKUP($B16450, STANDARDS!$A:$A, STANDARDS!$B:$B,,0,2)</f>
        <v>Undivided Lemede Fm; Cabo Carvoeiro Fm</v>
      </c>
      <c r="D16450" t="s">
        <v>2177</v>
      </c>
      <c r="E16450" t="s">
        <v>2202</v>
      </c>
      <c r="J16450" cm="1">
        <f t="array" ref="J16450:L16450">_xlfn.XLOOKUP($C16450, AGE!$A:$A,AGE!$B:$D,,0,2)</f>
        <v>182.45</v>
      </c>
      <c r="K16450">
        <v>8.3499999999999943</v>
      </c>
      <c r="L16450" t="str">
        <v xml:space="preserve">GSA 2018 </v>
      </c>
      <c r="M16450" t="s">
        <v>2403</v>
      </c>
      <c r="P16450" t="s">
        <v>2342</v>
      </c>
      <c r="Q16450">
        <v>-0.78</v>
      </c>
      <c r="R16450">
        <v>0.2</v>
      </c>
      <c r="V16450">
        <v>1</v>
      </c>
      <c r="W16450" t="s">
        <v>2558</v>
      </c>
    </row>
    <row r="16451" spans="1:23" x14ac:dyDescent="0.3">
      <c r="A16451">
        <v>24425</v>
      </c>
      <c r="B16451" s="15" t="s">
        <v>1895</v>
      </c>
      <c r="C16451" t="str">
        <f>_xlfn.XLOOKUP($B16451, STANDARDS!$A:$A, STANDARDS!$B:$B,,0,2)</f>
        <v>Undivided Lemede Fm; Cabo Carvoeiro Fm</v>
      </c>
      <c r="D16451" t="s">
        <v>2177</v>
      </c>
      <c r="E16451" t="s">
        <v>2202</v>
      </c>
      <c r="J16451" cm="1">
        <f t="array" ref="J16451:L16451">_xlfn.XLOOKUP($C16451, AGE!$A:$A,AGE!$B:$D,,0,2)</f>
        <v>182.45</v>
      </c>
      <c r="K16451">
        <v>8.3499999999999943</v>
      </c>
      <c r="L16451" t="str">
        <v xml:space="preserve">GSA 2018 </v>
      </c>
      <c r="M16451" t="s">
        <v>2403</v>
      </c>
      <c r="P16451" t="s">
        <v>2342</v>
      </c>
      <c r="Q16451">
        <v>-0.86</v>
      </c>
      <c r="R16451">
        <v>0.2</v>
      </c>
      <c r="V16451">
        <v>1</v>
      </c>
      <c r="W16451" t="s">
        <v>2558</v>
      </c>
    </row>
    <row r="16452" spans="1:23" x14ac:dyDescent="0.3">
      <c r="A16452">
        <v>24426</v>
      </c>
      <c r="B16452" s="15" t="s">
        <v>1895</v>
      </c>
      <c r="C16452" t="str">
        <f>_xlfn.XLOOKUP($B16452, STANDARDS!$A:$A, STANDARDS!$B:$B,,0,2)</f>
        <v>Undivided Lemede Fm; Cabo Carvoeiro Fm</v>
      </c>
      <c r="D16452" t="s">
        <v>2177</v>
      </c>
      <c r="E16452" t="s">
        <v>2202</v>
      </c>
      <c r="J16452" cm="1">
        <f t="array" ref="J16452:L16452">_xlfn.XLOOKUP($C16452, AGE!$A:$A,AGE!$B:$D,,0,2)</f>
        <v>182.45</v>
      </c>
      <c r="K16452">
        <v>8.3499999999999943</v>
      </c>
      <c r="L16452" t="str">
        <v xml:space="preserve">GSA 2018 </v>
      </c>
      <c r="M16452" t="s">
        <v>2403</v>
      </c>
      <c r="P16452" t="s">
        <v>2342</v>
      </c>
      <c r="Q16452">
        <v>-0.66</v>
      </c>
      <c r="R16452">
        <v>0.2</v>
      </c>
      <c r="V16452">
        <v>1</v>
      </c>
      <c r="W16452" t="s">
        <v>2558</v>
      </c>
    </row>
    <row r="16453" spans="1:23" x14ac:dyDescent="0.3">
      <c r="A16453">
        <v>24427</v>
      </c>
      <c r="B16453" s="15" t="s">
        <v>1895</v>
      </c>
      <c r="C16453" t="str">
        <f>_xlfn.XLOOKUP($B16453, STANDARDS!$A:$A, STANDARDS!$B:$B,,0,2)</f>
        <v>Undivided Lemede Fm; Cabo Carvoeiro Fm</v>
      </c>
      <c r="D16453" t="s">
        <v>2177</v>
      </c>
      <c r="E16453" t="s">
        <v>2202</v>
      </c>
      <c r="J16453" cm="1">
        <f t="array" ref="J16453:L16453">_xlfn.XLOOKUP($C16453, AGE!$A:$A,AGE!$B:$D,,0,2)</f>
        <v>182.45</v>
      </c>
      <c r="K16453">
        <v>8.3499999999999943</v>
      </c>
      <c r="L16453" t="str">
        <v xml:space="preserve">GSA 2018 </v>
      </c>
      <c r="M16453" t="s">
        <v>2403</v>
      </c>
      <c r="P16453" t="s">
        <v>2342</v>
      </c>
      <c r="Q16453">
        <v>-0.52</v>
      </c>
      <c r="R16453">
        <v>0.2</v>
      </c>
      <c r="V16453">
        <v>1</v>
      </c>
      <c r="W16453" t="s">
        <v>2558</v>
      </c>
    </row>
    <row r="16454" spans="1:23" x14ac:dyDescent="0.3">
      <c r="A16454">
        <v>24428</v>
      </c>
      <c r="B16454" s="15" t="s">
        <v>1895</v>
      </c>
      <c r="C16454" t="str">
        <f>_xlfn.XLOOKUP($B16454, STANDARDS!$A:$A, STANDARDS!$B:$B,,0,2)</f>
        <v>Undivided Lemede Fm; Cabo Carvoeiro Fm</v>
      </c>
      <c r="D16454" t="s">
        <v>2177</v>
      </c>
      <c r="E16454" t="s">
        <v>2202</v>
      </c>
      <c r="J16454" cm="1">
        <f t="array" ref="J16454:L16454">_xlfn.XLOOKUP($C16454, AGE!$A:$A,AGE!$B:$D,,0,2)</f>
        <v>182.45</v>
      </c>
      <c r="K16454">
        <v>8.3499999999999943</v>
      </c>
      <c r="L16454" t="str">
        <v xml:space="preserve">GSA 2018 </v>
      </c>
      <c r="M16454" t="s">
        <v>2403</v>
      </c>
      <c r="P16454" t="s">
        <v>2342</v>
      </c>
      <c r="Q16454">
        <v>-0.4</v>
      </c>
      <c r="R16454">
        <v>0.2</v>
      </c>
      <c r="V16454">
        <v>1</v>
      </c>
      <c r="W16454" t="s">
        <v>2558</v>
      </c>
    </row>
    <row r="16455" spans="1:23" x14ac:dyDescent="0.3">
      <c r="A16455">
        <v>24429</v>
      </c>
      <c r="B16455" s="15" t="s">
        <v>1895</v>
      </c>
      <c r="C16455" t="str">
        <f>_xlfn.XLOOKUP($B16455, STANDARDS!$A:$A, STANDARDS!$B:$B,,0,2)</f>
        <v>Undivided Lemede Fm; Cabo Carvoeiro Fm</v>
      </c>
      <c r="D16455" t="s">
        <v>2177</v>
      </c>
      <c r="E16455" t="s">
        <v>2202</v>
      </c>
      <c r="J16455" cm="1">
        <f t="array" ref="J16455:L16455">_xlfn.XLOOKUP($C16455, AGE!$A:$A,AGE!$B:$D,,0,2)</f>
        <v>182.45</v>
      </c>
      <c r="K16455">
        <v>8.3499999999999943</v>
      </c>
      <c r="L16455" t="str">
        <v xml:space="preserve">GSA 2018 </v>
      </c>
      <c r="M16455" t="s">
        <v>2403</v>
      </c>
      <c r="P16455" t="s">
        <v>2342</v>
      </c>
      <c r="Q16455">
        <v>-0.36</v>
      </c>
      <c r="R16455">
        <v>0.2</v>
      </c>
      <c r="V16455">
        <v>1</v>
      </c>
      <c r="W16455" t="s">
        <v>2558</v>
      </c>
    </row>
    <row r="16456" spans="1:23" x14ac:dyDescent="0.3">
      <c r="A16456">
        <v>24430</v>
      </c>
      <c r="B16456" s="15" t="s">
        <v>1895</v>
      </c>
      <c r="C16456" t="str">
        <f>_xlfn.XLOOKUP($B16456, STANDARDS!$A:$A, STANDARDS!$B:$B,,0,2)</f>
        <v>Undivided Lemede Fm; Cabo Carvoeiro Fm</v>
      </c>
      <c r="D16456" t="s">
        <v>2177</v>
      </c>
      <c r="E16456" t="s">
        <v>2202</v>
      </c>
      <c r="J16456" cm="1">
        <f t="array" ref="J16456:L16456">_xlfn.XLOOKUP($C16456, AGE!$A:$A,AGE!$B:$D,,0,2)</f>
        <v>182.45</v>
      </c>
      <c r="K16456">
        <v>8.3499999999999943</v>
      </c>
      <c r="L16456" t="str">
        <v xml:space="preserve">GSA 2018 </v>
      </c>
      <c r="M16456" t="s">
        <v>2403</v>
      </c>
      <c r="P16456" t="s">
        <v>2342</v>
      </c>
      <c r="Q16456">
        <v>-0.28000000000000003</v>
      </c>
      <c r="R16456">
        <v>0.2</v>
      </c>
      <c r="V16456">
        <v>1</v>
      </c>
      <c r="W16456" t="s">
        <v>2558</v>
      </c>
    </row>
    <row r="16457" spans="1:23" x14ac:dyDescent="0.3">
      <c r="A16457">
        <v>24431</v>
      </c>
      <c r="B16457" s="15" t="s">
        <v>1895</v>
      </c>
      <c r="C16457" t="str">
        <f>_xlfn.XLOOKUP($B16457, STANDARDS!$A:$A, STANDARDS!$B:$B,,0,2)</f>
        <v>Undivided Lemede Fm; Cabo Carvoeiro Fm</v>
      </c>
      <c r="D16457" t="s">
        <v>2177</v>
      </c>
      <c r="E16457" t="s">
        <v>2202</v>
      </c>
      <c r="J16457" cm="1">
        <f t="array" ref="J16457:L16457">_xlfn.XLOOKUP($C16457, AGE!$A:$A,AGE!$B:$D,,0,2)</f>
        <v>182.45</v>
      </c>
      <c r="K16457">
        <v>8.3499999999999943</v>
      </c>
      <c r="L16457" t="str">
        <v xml:space="preserve">GSA 2018 </v>
      </c>
      <c r="M16457" t="s">
        <v>2403</v>
      </c>
      <c r="P16457" t="s">
        <v>2342</v>
      </c>
      <c r="Q16457">
        <v>-0.05</v>
      </c>
      <c r="R16457">
        <v>0.2</v>
      </c>
      <c r="V16457">
        <v>1</v>
      </c>
      <c r="W16457" t="s">
        <v>2558</v>
      </c>
    </row>
    <row r="16458" spans="1:23" x14ac:dyDescent="0.3">
      <c r="A16458">
        <v>24432</v>
      </c>
      <c r="B16458" s="15" t="s">
        <v>1895</v>
      </c>
      <c r="C16458" t="str">
        <f>_xlfn.XLOOKUP($B16458, STANDARDS!$A:$A, STANDARDS!$B:$B,,0,2)</f>
        <v>Undivided Lemede Fm; Cabo Carvoeiro Fm</v>
      </c>
      <c r="D16458" t="s">
        <v>2177</v>
      </c>
      <c r="E16458" t="s">
        <v>2202</v>
      </c>
      <c r="J16458" cm="1">
        <f t="array" ref="J16458:L16458">_xlfn.XLOOKUP($C16458, AGE!$A:$A,AGE!$B:$D,,0,2)</f>
        <v>182.45</v>
      </c>
      <c r="K16458">
        <v>8.3499999999999943</v>
      </c>
      <c r="L16458" t="str">
        <v xml:space="preserve">GSA 2018 </v>
      </c>
      <c r="M16458" t="s">
        <v>2403</v>
      </c>
      <c r="P16458" t="s">
        <v>2342</v>
      </c>
      <c r="Q16458">
        <v>0.05</v>
      </c>
      <c r="R16458">
        <v>0.2</v>
      </c>
      <c r="V16458">
        <v>1</v>
      </c>
      <c r="W16458" t="s">
        <v>2558</v>
      </c>
    </row>
    <row r="16459" spans="1:23" x14ac:dyDescent="0.3">
      <c r="A16459">
        <v>24433</v>
      </c>
      <c r="B16459" s="15" t="s">
        <v>1895</v>
      </c>
      <c r="C16459" t="str">
        <f>_xlfn.XLOOKUP($B16459, STANDARDS!$A:$A, STANDARDS!$B:$B,,0,2)</f>
        <v>Undivided Lemede Fm; Cabo Carvoeiro Fm</v>
      </c>
      <c r="D16459" t="s">
        <v>2177</v>
      </c>
      <c r="E16459" t="s">
        <v>2202</v>
      </c>
      <c r="J16459" cm="1">
        <f t="array" ref="J16459:L16459">_xlfn.XLOOKUP($C16459, AGE!$A:$A,AGE!$B:$D,,0,2)</f>
        <v>182.45</v>
      </c>
      <c r="K16459">
        <v>8.3499999999999943</v>
      </c>
      <c r="L16459" t="str">
        <v xml:space="preserve">GSA 2018 </v>
      </c>
      <c r="M16459" t="s">
        <v>2403</v>
      </c>
      <c r="P16459" t="s">
        <v>2342</v>
      </c>
      <c r="Q16459">
        <v>0.06</v>
      </c>
      <c r="R16459">
        <v>0.2</v>
      </c>
      <c r="V16459">
        <v>1</v>
      </c>
      <c r="W16459" t="s">
        <v>2558</v>
      </c>
    </row>
    <row r="16460" spans="1:23" x14ac:dyDescent="0.3">
      <c r="A16460">
        <v>24434</v>
      </c>
      <c r="B16460" s="15" t="s">
        <v>1895</v>
      </c>
      <c r="C16460" t="str">
        <f>_xlfn.XLOOKUP($B16460, STANDARDS!$A:$A, STANDARDS!$B:$B,,0,2)</f>
        <v>Undivided Lemede Fm; Cabo Carvoeiro Fm</v>
      </c>
      <c r="D16460" t="s">
        <v>2177</v>
      </c>
      <c r="E16460" t="s">
        <v>2202</v>
      </c>
      <c r="J16460" cm="1">
        <f t="array" ref="J16460:L16460">_xlfn.XLOOKUP($C16460, AGE!$A:$A,AGE!$B:$D,,0,2)</f>
        <v>182.45</v>
      </c>
      <c r="K16460">
        <v>8.3499999999999943</v>
      </c>
      <c r="L16460" t="str">
        <v xml:space="preserve">GSA 2018 </v>
      </c>
      <c r="M16460" t="s">
        <v>2403</v>
      </c>
      <c r="P16460" t="s">
        <v>2342</v>
      </c>
      <c r="Q16460">
        <v>7.0000000000000007E-2</v>
      </c>
      <c r="R16460">
        <v>0.2</v>
      </c>
      <c r="V16460">
        <v>1</v>
      </c>
      <c r="W16460" t="s">
        <v>2558</v>
      </c>
    </row>
    <row r="16461" spans="1:23" x14ac:dyDescent="0.3">
      <c r="A16461">
        <v>24435</v>
      </c>
      <c r="B16461" s="15" t="s">
        <v>1895</v>
      </c>
      <c r="C16461" t="str">
        <f>_xlfn.XLOOKUP($B16461, STANDARDS!$A:$A, STANDARDS!$B:$B,,0,2)</f>
        <v>Undivided Lemede Fm; Cabo Carvoeiro Fm</v>
      </c>
      <c r="D16461" t="s">
        <v>2177</v>
      </c>
      <c r="E16461" t="s">
        <v>2202</v>
      </c>
      <c r="J16461" cm="1">
        <f t="array" ref="J16461:L16461">_xlfn.XLOOKUP($C16461, AGE!$A:$A,AGE!$B:$D,,0,2)</f>
        <v>182.45</v>
      </c>
      <c r="K16461">
        <v>8.3499999999999943</v>
      </c>
      <c r="L16461" t="str">
        <v xml:space="preserve">GSA 2018 </v>
      </c>
      <c r="M16461" t="s">
        <v>2403</v>
      </c>
      <c r="P16461" t="s">
        <v>2342</v>
      </c>
      <c r="Q16461">
        <v>0.15</v>
      </c>
      <c r="R16461">
        <v>0.2</v>
      </c>
      <c r="V16461">
        <v>1</v>
      </c>
      <c r="W16461" t="s">
        <v>2558</v>
      </c>
    </row>
    <row r="16462" spans="1:23" x14ac:dyDescent="0.3">
      <c r="A16462">
        <v>24436</v>
      </c>
      <c r="B16462" s="15" t="s">
        <v>1895</v>
      </c>
      <c r="C16462" t="str">
        <f>_xlfn.XLOOKUP($B16462, STANDARDS!$A:$A, STANDARDS!$B:$B,,0,2)</f>
        <v>Undivided Lemede Fm; Cabo Carvoeiro Fm</v>
      </c>
      <c r="D16462" t="s">
        <v>2177</v>
      </c>
      <c r="E16462" t="s">
        <v>2202</v>
      </c>
      <c r="J16462" cm="1">
        <f t="array" ref="J16462:L16462">_xlfn.XLOOKUP($C16462, AGE!$A:$A,AGE!$B:$D,,0,2)</f>
        <v>182.45</v>
      </c>
      <c r="K16462">
        <v>8.3499999999999943</v>
      </c>
      <c r="L16462" t="str">
        <v xml:space="preserve">GSA 2018 </v>
      </c>
      <c r="M16462" t="s">
        <v>2403</v>
      </c>
      <c r="P16462" t="s">
        <v>2342</v>
      </c>
      <c r="Q16462">
        <v>0.34</v>
      </c>
      <c r="R16462">
        <v>0.2</v>
      </c>
      <c r="V16462">
        <v>1</v>
      </c>
      <c r="W16462" t="s">
        <v>2558</v>
      </c>
    </row>
    <row r="16463" spans="1:23" x14ac:dyDescent="0.3">
      <c r="A16463">
        <v>24437</v>
      </c>
      <c r="B16463" s="15" t="s">
        <v>1895</v>
      </c>
      <c r="C16463" t="str">
        <f>_xlfn.XLOOKUP($B16463, STANDARDS!$A:$A, STANDARDS!$B:$B,,0,2)</f>
        <v>Undivided Lemede Fm; Cabo Carvoeiro Fm</v>
      </c>
      <c r="D16463" t="s">
        <v>2177</v>
      </c>
      <c r="E16463" t="s">
        <v>2202</v>
      </c>
      <c r="J16463" cm="1">
        <f t="array" ref="J16463:L16463">_xlfn.XLOOKUP($C16463, AGE!$A:$A,AGE!$B:$D,,0,2)</f>
        <v>182.45</v>
      </c>
      <c r="K16463">
        <v>8.3499999999999943</v>
      </c>
      <c r="L16463" t="str">
        <v xml:space="preserve">GSA 2018 </v>
      </c>
      <c r="M16463" t="s">
        <v>2403</v>
      </c>
      <c r="P16463" t="s">
        <v>2342</v>
      </c>
      <c r="Q16463">
        <v>0.74</v>
      </c>
      <c r="R16463">
        <v>0.2</v>
      </c>
      <c r="V16463">
        <v>1</v>
      </c>
      <c r="W16463" t="s">
        <v>2558</v>
      </c>
    </row>
    <row r="16464" spans="1:23" x14ac:dyDescent="0.3">
      <c r="A16464">
        <v>24438</v>
      </c>
      <c r="B16464" s="15" t="s">
        <v>1895</v>
      </c>
      <c r="C16464" t="str">
        <f>_xlfn.XLOOKUP($B16464, STANDARDS!$A:$A, STANDARDS!$B:$B,,0,2)</f>
        <v>Undivided Lemede Fm; Cabo Carvoeiro Fm</v>
      </c>
      <c r="D16464" t="s">
        <v>2177</v>
      </c>
      <c r="E16464" t="s">
        <v>2202</v>
      </c>
      <c r="J16464" cm="1">
        <f t="array" ref="J16464:L16464">_xlfn.XLOOKUP($C16464, AGE!$A:$A,AGE!$B:$D,,0,2)</f>
        <v>182.45</v>
      </c>
      <c r="K16464">
        <v>8.3499999999999943</v>
      </c>
      <c r="L16464" t="str">
        <v xml:space="preserve">GSA 2018 </v>
      </c>
      <c r="M16464" t="s">
        <v>2403</v>
      </c>
      <c r="P16464" t="s">
        <v>2342</v>
      </c>
      <c r="Q16464">
        <v>0.84</v>
      </c>
      <c r="R16464">
        <v>0.2</v>
      </c>
      <c r="V16464">
        <v>1</v>
      </c>
      <c r="W16464" t="s">
        <v>2558</v>
      </c>
    </row>
    <row r="16465" spans="1:23" x14ac:dyDescent="0.3">
      <c r="A16465">
        <v>24439</v>
      </c>
      <c r="B16465" s="15" t="s">
        <v>1895</v>
      </c>
      <c r="C16465" t="str">
        <f>_xlfn.XLOOKUP($B16465, STANDARDS!$A:$A, STANDARDS!$B:$B,,0,2)</f>
        <v>Undivided Lemede Fm; Cabo Carvoeiro Fm</v>
      </c>
      <c r="D16465" t="s">
        <v>2177</v>
      </c>
      <c r="E16465" t="s">
        <v>2202</v>
      </c>
      <c r="J16465" cm="1">
        <f t="array" ref="J16465:L16465">_xlfn.XLOOKUP($C16465, AGE!$A:$A,AGE!$B:$D,,0,2)</f>
        <v>182.45</v>
      </c>
      <c r="K16465">
        <v>8.3499999999999943</v>
      </c>
      <c r="L16465" t="str">
        <v xml:space="preserve">GSA 2018 </v>
      </c>
      <c r="M16465" t="s">
        <v>2403</v>
      </c>
      <c r="P16465" t="s">
        <v>2342</v>
      </c>
      <c r="Q16465">
        <v>1.29</v>
      </c>
      <c r="R16465">
        <v>0.2</v>
      </c>
      <c r="V16465">
        <v>1</v>
      </c>
      <c r="W16465" t="s">
        <v>2558</v>
      </c>
    </row>
    <row r="16466" spans="1:23" x14ac:dyDescent="0.3">
      <c r="A16466">
        <v>24440</v>
      </c>
      <c r="B16466" s="15" t="s">
        <v>1895</v>
      </c>
      <c r="C16466" t="str">
        <f>_xlfn.XLOOKUP($B16466, STANDARDS!$A:$A, STANDARDS!$B:$B,,0,2)</f>
        <v>Undivided Lemede Fm; Cabo Carvoeiro Fm</v>
      </c>
      <c r="D16466" t="s">
        <v>2177</v>
      </c>
      <c r="E16466" t="s">
        <v>2202</v>
      </c>
      <c r="J16466" cm="1">
        <f t="array" ref="J16466:L16466">_xlfn.XLOOKUP($C16466, AGE!$A:$A,AGE!$B:$D,,0,2)</f>
        <v>182.45</v>
      </c>
      <c r="K16466">
        <v>8.3499999999999943</v>
      </c>
      <c r="L16466" t="str">
        <v xml:space="preserve">GSA 2018 </v>
      </c>
      <c r="M16466" t="s">
        <v>2403</v>
      </c>
      <c r="P16466" t="s">
        <v>2342</v>
      </c>
      <c r="Q16466">
        <v>1.27</v>
      </c>
      <c r="R16466">
        <v>0.2</v>
      </c>
      <c r="V16466">
        <v>1</v>
      </c>
      <c r="W16466" t="s">
        <v>2558</v>
      </c>
    </row>
    <row r="16467" spans="1:23" x14ac:dyDescent="0.3">
      <c r="A16467">
        <v>24441</v>
      </c>
      <c r="B16467" s="15" t="s">
        <v>1895</v>
      </c>
      <c r="C16467" t="str">
        <f>_xlfn.XLOOKUP($B16467, STANDARDS!$A:$A, STANDARDS!$B:$B,,0,2)</f>
        <v>Undivided Lemede Fm; Cabo Carvoeiro Fm</v>
      </c>
      <c r="D16467" t="s">
        <v>2177</v>
      </c>
      <c r="E16467" t="s">
        <v>2202</v>
      </c>
      <c r="J16467" cm="1">
        <f t="array" ref="J16467:L16467">_xlfn.XLOOKUP($C16467, AGE!$A:$A,AGE!$B:$D,,0,2)</f>
        <v>182.45</v>
      </c>
      <c r="K16467">
        <v>8.3499999999999943</v>
      </c>
      <c r="L16467" t="str">
        <v xml:space="preserve">GSA 2018 </v>
      </c>
      <c r="M16467" t="s">
        <v>2403</v>
      </c>
      <c r="P16467" t="s">
        <v>2342</v>
      </c>
      <c r="Q16467">
        <v>1.0900000000000001</v>
      </c>
      <c r="R16467">
        <v>0.2</v>
      </c>
      <c r="V16467">
        <v>1</v>
      </c>
      <c r="W16467" t="s">
        <v>2558</v>
      </c>
    </row>
    <row r="16468" spans="1:23" x14ac:dyDescent="0.3">
      <c r="A16468">
        <v>24442</v>
      </c>
      <c r="B16468" s="15" t="s">
        <v>1895</v>
      </c>
      <c r="C16468" t="str">
        <f>_xlfn.XLOOKUP($B16468, STANDARDS!$A:$A, STANDARDS!$B:$B,,0,2)</f>
        <v>Undivided Lemede Fm; Cabo Carvoeiro Fm</v>
      </c>
      <c r="D16468" t="s">
        <v>2177</v>
      </c>
      <c r="E16468" t="s">
        <v>2202</v>
      </c>
      <c r="J16468" cm="1">
        <f t="array" ref="J16468:L16468">_xlfn.XLOOKUP($C16468, AGE!$A:$A,AGE!$B:$D,,0,2)</f>
        <v>182.45</v>
      </c>
      <c r="K16468">
        <v>8.3499999999999943</v>
      </c>
      <c r="L16468" t="str">
        <v xml:space="preserve">GSA 2018 </v>
      </c>
      <c r="M16468" t="s">
        <v>2403</v>
      </c>
      <c r="P16468" t="s">
        <v>2342</v>
      </c>
      <c r="Q16468">
        <v>0.9</v>
      </c>
      <c r="R16468">
        <v>0.2</v>
      </c>
      <c r="V16468">
        <v>1</v>
      </c>
      <c r="W16468" t="s">
        <v>2558</v>
      </c>
    </row>
    <row r="16469" spans="1:23" x14ac:dyDescent="0.3">
      <c r="A16469">
        <v>24443</v>
      </c>
      <c r="B16469" s="15" t="s">
        <v>1895</v>
      </c>
      <c r="C16469" t="str">
        <f>_xlfn.XLOOKUP($B16469, STANDARDS!$A:$A, STANDARDS!$B:$B,,0,2)</f>
        <v>Undivided Lemede Fm; Cabo Carvoeiro Fm</v>
      </c>
      <c r="D16469" t="s">
        <v>2177</v>
      </c>
      <c r="E16469" t="s">
        <v>2202</v>
      </c>
      <c r="J16469" cm="1">
        <f t="array" ref="J16469:L16469">_xlfn.XLOOKUP($C16469, AGE!$A:$A,AGE!$B:$D,,0,2)</f>
        <v>182.45</v>
      </c>
      <c r="K16469">
        <v>8.3499999999999943</v>
      </c>
      <c r="L16469" t="str">
        <v xml:space="preserve">GSA 2018 </v>
      </c>
      <c r="M16469" t="s">
        <v>2403</v>
      </c>
      <c r="P16469" t="s">
        <v>2342</v>
      </c>
      <c r="Q16469">
        <v>1.18</v>
      </c>
      <c r="R16469">
        <v>0.2</v>
      </c>
      <c r="V16469">
        <v>1</v>
      </c>
      <c r="W16469" t="s">
        <v>2558</v>
      </c>
    </row>
    <row r="16470" spans="1:23" x14ac:dyDescent="0.3">
      <c r="A16470">
        <v>24444</v>
      </c>
      <c r="B16470" s="15" t="s">
        <v>1895</v>
      </c>
      <c r="C16470" t="str">
        <f>_xlfn.XLOOKUP($B16470, STANDARDS!$A:$A, STANDARDS!$B:$B,,0,2)</f>
        <v>Undivided Lemede Fm; Cabo Carvoeiro Fm</v>
      </c>
      <c r="D16470" t="s">
        <v>2177</v>
      </c>
      <c r="E16470" t="s">
        <v>2202</v>
      </c>
      <c r="J16470" cm="1">
        <f t="array" ref="J16470:L16470">_xlfn.XLOOKUP($C16470, AGE!$A:$A,AGE!$B:$D,,0,2)</f>
        <v>182.45</v>
      </c>
      <c r="K16470">
        <v>8.3499999999999943</v>
      </c>
      <c r="L16470" t="str">
        <v xml:space="preserve">GSA 2018 </v>
      </c>
      <c r="M16470" t="s">
        <v>2403</v>
      </c>
      <c r="P16470" t="s">
        <v>2342</v>
      </c>
      <c r="Q16470">
        <v>1.23</v>
      </c>
      <c r="R16470">
        <v>0.2</v>
      </c>
      <c r="V16470">
        <v>1</v>
      </c>
      <c r="W16470" t="s">
        <v>2558</v>
      </c>
    </row>
    <row r="16471" spans="1:23" x14ac:dyDescent="0.3">
      <c r="A16471">
        <v>24445</v>
      </c>
      <c r="B16471" s="15" t="s">
        <v>1895</v>
      </c>
      <c r="C16471" t="str">
        <f>_xlfn.XLOOKUP($B16471, STANDARDS!$A:$A, STANDARDS!$B:$B,,0,2)</f>
        <v>Undivided Lemede Fm; Cabo Carvoeiro Fm</v>
      </c>
      <c r="D16471" t="s">
        <v>2177</v>
      </c>
      <c r="E16471" t="s">
        <v>2202</v>
      </c>
      <c r="J16471" cm="1">
        <f t="array" ref="J16471:L16471">_xlfn.XLOOKUP($C16471, AGE!$A:$A,AGE!$B:$D,,0,2)</f>
        <v>182.45</v>
      </c>
      <c r="K16471">
        <v>8.3499999999999943</v>
      </c>
      <c r="L16471" t="str">
        <v xml:space="preserve">GSA 2018 </v>
      </c>
      <c r="M16471" t="s">
        <v>2403</v>
      </c>
      <c r="P16471" t="s">
        <v>2342</v>
      </c>
      <c r="Q16471">
        <v>1.48</v>
      </c>
      <c r="R16471">
        <v>0.2</v>
      </c>
      <c r="V16471">
        <v>1</v>
      </c>
      <c r="W16471" t="s">
        <v>2558</v>
      </c>
    </row>
    <row r="16472" spans="1:23" x14ac:dyDescent="0.3">
      <c r="A16472">
        <v>24446</v>
      </c>
      <c r="B16472" s="15" t="s">
        <v>1895</v>
      </c>
      <c r="C16472" t="str">
        <f>_xlfn.XLOOKUP($B16472, STANDARDS!$A:$A, STANDARDS!$B:$B,,0,2)</f>
        <v>Undivided Lemede Fm; Cabo Carvoeiro Fm</v>
      </c>
      <c r="D16472" t="s">
        <v>2177</v>
      </c>
      <c r="E16472" t="s">
        <v>2202</v>
      </c>
      <c r="J16472" cm="1">
        <f t="array" ref="J16472:L16472">_xlfn.XLOOKUP($C16472, AGE!$A:$A,AGE!$B:$D,,0,2)</f>
        <v>182.45</v>
      </c>
      <c r="K16472">
        <v>8.3499999999999943</v>
      </c>
      <c r="L16472" t="str">
        <v xml:space="preserve">GSA 2018 </v>
      </c>
      <c r="M16472" t="s">
        <v>2403</v>
      </c>
      <c r="P16472" t="s">
        <v>2342</v>
      </c>
      <c r="Q16472">
        <v>1.55</v>
      </c>
      <c r="R16472">
        <v>0.2</v>
      </c>
      <c r="V16472">
        <v>1</v>
      </c>
      <c r="W16472" t="s">
        <v>2558</v>
      </c>
    </row>
    <row r="16473" spans="1:23" x14ac:dyDescent="0.3">
      <c r="A16473">
        <v>24447</v>
      </c>
      <c r="B16473" s="15" t="s">
        <v>1895</v>
      </c>
      <c r="C16473" t="str">
        <f>_xlfn.XLOOKUP($B16473, STANDARDS!$A:$A, STANDARDS!$B:$B,,0,2)</f>
        <v>Undivided Lemede Fm; Cabo Carvoeiro Fm</v>
      </c>
      <c r="D16473" t="s">
        <v>2177</v>
      </c>
      <c r="E16473" t="s">
        <v>2202</v>
      </c>
      <c r="J16473" cm="1">
        <f t="array" ref="J16473:L16473">_xlfn.XLOOKUP($C16473, AGE!$A:$A,AGE!$B:$D,,0,2)</f>
        <v>182.45</v>
      </c>
      <c r="K16473">
        <v>8.3499999999999943</v>
      </c>
      <c r="L16473" t="str">
        <v xml:space="preserve">GSA 2018 </v>
      </c>
      <c r="M16473" t="s">
        <v>2403</v>
      </c>
      <c r="P16473" t="s">
        <v>2342</v>
      </c>
      <c r="Q16473">
        <v>1.57</v>
      </c>
      <c r="R16473">
        <v>0.2</v>
      </c>
      <c r="V16473">
        <v>1</v>
      </c>
      <c r="W16473" t="s">
        <v>2558</v>
      </c>
    </row>
    <row r="16474" spans="1:23" x14ac:dyDescent="0.3">
      <c r="A16474">
        <v>24448</v>
      </c>
      <c r="B16474" s="15" t="s">
        <v>1895</v>
      </c>
      <c r="C16474" t="str">
        <f>_xlfn.XLOOKUP($B16474, STANDARDS!$A:$A, STANDARDS!$B:$B,,0,2)</f>
        <v>Undivided Lemede Fm; Cabo Carvoeiro Fm</v>
      </c>
      <c r="D16474" t="s">
        <v>2177</v>
      </c>
      <c r="E16474" t="s">
        <v>2202</v>
      </c>
      <c r="J16474" cm="1">
        <f t="array" ref="J16474:L16474">_xlfn.XLOOKUP($C16474, AGE!$A:$A,AGE!$B:$D,,0,2)</f>
        <v>182.45</v>
      </c>
      <c r="K16474">
        <v>8.3499999999999943</v>
      </c>
      <c r="L16474" t="str">
        <v xml:space="preserve">GSA 2018 </v>
      </c>
      <c r="M16474" t="s">
        <v>2403</v>
      </c>
      <c r="P16474" t="s">
        <v>2342</v>
      </c>
      <c r="Q16474">
        <v>1.38</v>
      </c>
      <c r="R16474">
        <v>0.2</v>
      </c>
      <c r="V16474">
        <v>1</v>
      </c>
      <c r="W16474" t="s">
        <v>2558</v>
      </c>
    </row>
    <row r="16475" spans="1:23" x14ac:dyDescent="0.3">
      <c r="A16475">
        <v>24449</v>
      </c>
      <c r="B16475" s="15" t="s">
        <v>1895</v>
      </c>
      <c r="C16475" t="str">
        <f>_xlfn.XLOOKUP($B16475, STANDARDS!$A:$A, STANDARDS!$B:$B,,0,2)</f>
        <v>Undivided Lemede Fm; Cabo Carvoeiro Fm</v>
      </c>
      <c r="D16475" t="s">
        <v>2177</v>
      </c>
      <c r="E16475" t="s">
        <v>2202</v>
      </c>
      <c r="J16475" cm="1">
        <f t="array" ref="J16475:L16475">_xlfn.XLOOKUP($C16475, AGE!$A:$A,AGE!$B:$D,,0,2)</f>
        <v>182.45</v>
      </c>
      <c r="K16475">
        <v>8.3499999999999943</v>
      </c>
      <c r="L16475" t="str">
        <v xml:space="preserve">GSA 2018 </v>
      </c>
      <c r="M16475" t="s">
        <v>2403</v>
      </c>
      <c r="P16475" t="s">
        <v>2342</v>
      </c>
      <c r="Q16475">
        <v>1.1100000000000001</v>
      </c>
      <c r="R16475">
        <v>0.2</v>
      </c>
      <c r="V16475">
        <v>1</v>
      </c>
      <c r="W16475" t="s">
        <v>2558</v>
      </c>
    </row>
    <row r="16476" spans="1:23" x14ac:dyDescent="0.3">
      <c r="A16476">
        <v>24450</v>
      </c>
      <c r="B16476" s="15" t="s">
        <v>1895</v>
      </c>
      <c r="C16476" t="str">
        <f>_xlfn.XLOOKUP($B16476, STANDARDS!$A:$A, STANDARDS!$B:$B,,0,2)</f>
        <v>Undivided Lemede Fm; Cabo Carvoeiro Fm</v>
      </c>
      <c r="D16476" t="s">
        <v>2177</v>
      </c>
      <c r="E16476" t="s">
        <v>2202</v>
      </c>
      <c r="J16476" cm="1">
        <f t="array" ref="J16476:L16476">_xlfn.XLOOKUP($C16476, AGE!$A:$A,AGE!$B:$D,,0,2)</f>
        <v>182.45</v>
      </c>
      <c r="K16476">
        <v>8.3499999999999943</v>
      </c>
      <c r="L16476" t="str">
        <v xml:space="preserve">GSA 2018 </v>
      </c>
      <c r="M16476" t="s">
        <v>2403</v>
      </c>
      <c r="P16476" t="s">
        <v>2342</v>
      </c>
      <c r="Q16476">
        <v>1.07</v>
      </c>
      <c r="R16476">
        <v>0.2</v>
      </c>
      <c r="V16476">
        <v>1</v>
      </c>
      <c r="W16476" t="s">
        <v>2558</v>
      </c>
    </row>
    <row r="16477" spans="1:23" x14ac:dyDescent="0.3">
      <c r="A16477">
        <v>24451</v>
      </c>
      <c r="B16477" s="15" t="s">
        <v>1895</v>
      </c>
      <c r="C16477" t="str">
        <f>_xlfn.XLOOKUP($B16477, STANDARDS!$A:$A, STANDARDS!$B:$B,,0,2)</f>
        <v>Undivided Lemede Fm; Cabo Carvoeiro Fm</v>
      </c>
      <c r="D16477" t="s">
        <v>2177</v>
      </c>
      <c r="E16477" t="s">
        <v>2202</v>
      </c>
      <c r="J16477" cm="1">
        <f t="array" ref="J16477:L16477">_xlfn.XLOOKUP($C16477, AGE!$A:$A,AGE!$B:$D,,0,2)</f>
        <v>182.45</v>
      </c>
      <c r="K16477">
        <v>8.3499999999999943</v>
      </c>
      <c r="L16477" t="str">
        <v xml:space="preserve">GSA 2018 </v>
      </c>
      <c r="M16477" t="s">
        <v>2403</v>
      </c>
      <c r="P16477" t="s">
        <v>2342</v>
      </c>
      <c r="Q16477">
        <v>1.06</v>
      </c>
      <c r="R16477">
        <v>0.2</v>
      </c>
      <c r="V16477">
        <v>1</v>
      </c>
      <c r="W16477" t="s">
        <v>2558</v>
      </c>
    </row>
    <row r="16478" spans="1:23" x14ac:dyDescent="0.3">
      <c r="A16478">
        <v>24452</v>
      </c>
      <c r="B16478" s="15" t="s">
        <v>1895</v>
      </c>
      <c r="C16478" t="str">
        <f>_xlfn.XLOOKUP($B16478, STANDARDS!$A:$A, STANDARDS!$B:$B,,0,2)</f>
        <v>Undivided Lemede Fm; Cabo Carvoeiro Fm</v>
      </c>
      <c r="D16478" t="s">
        <v>2177</v>
      </c>
      <c r="E16478" t="s">
        <v>2202</v>
      </c>
      <c r="J16478" cm="1">
        <f t="array" ref="J16478:L16478">_xlfn.XLOOKUP($C16478, AGE!$A:$A,AGE!$B:$D,,0,2)</f>
        <v>182.45</v>
      </c>
      <c r="K16478">
        <v>8.3499999999999943</v>
      </c>
      <c r="L16478" t="str">
        <v xml:space="preserve">GSA 2018 </v>
      </c>
      <c r="M16478" t="s">
        <v>2403</v>
      </c>
      <c r="P16478" t="s">
        <v>2342</v>
      </c>
      <c r="Q16478">
        <v>1.1399999999999999</v>
      </c>
      <c r="R16478">
        <v>0.2</v>
      </c>
      <c r="V16478">
        <v>1</v>
      </c>
      <c r="W16478" t="s">
        <v>2558</v>
      </c>
    </row>
    <row r="16479" spans="1:23" x14ac:dyDescent="0.3">
      <c r="A16479">
        <v>24453</v>
      </c>
      <c r="B16479" s="15" t="s">
        <v>1895</v>
      </c>
      <c r="C16479" t="str">
        <f>_xlfn.XLOOKUP($B16479, STANDARDS!$A:$A, STANDARDS!$B:$B,,0,2)</f>
        <v>Undivided Lemede Fm; Cabo Carvoeiro Fm</v>
      </c>
      <c r="D16479" t="s">
        <v>2177</v>
      </c>
      <c r="E16479" t="s">
        <v>2202</v>
      </c>
      <c r="J16479" cm="1">
        <f t="array" ref="J16479:L16479">_xlfn.XLOOKUP($C16479, AGE!$A:$A,AGE!$B:$D,,0,2)</f>
        <v>182.45</v>
      </c>
      <c r="K16479">
        <v>8.3499999999999943</v>
      </c>
      <c r="L16479" t="str">
        <v xml:space="preserve">GSA 2018 </v>
      </c>
      <c r="M16479" t="s">
        <v>2403</v>
      </c>
      <c r="P16479" t="s">
        <v>2342</v>
      </c>
      <c r="Q16479">
        <v>1.27</v>
      </c>
      <c r="R16479">
        <v>0.2</v>
      </c>
      <c r="V16479">
        <v>1</v>
      </c>
      <c r="W16479" t="s">
        <v>2558</v>
      </c>
    </row>
    <row r="16480" spans="1:23" x14ac:dyDescent="0.3">
      <c r="A16480">
        <v>24454</v>
      </c>
      <c r="B16480" s="15" t="s">
        <v>1895</v>
      </c>
      <c r="C16480" t="str">
        <f>_xlfn.XLOOKUP($B16480, STANDARDS!$A:$A, STANDARDS!$B:$B,,0,2)</f>
        <v>Undivided Lemede Fm; Cabo Carvoeiro Fm</v>
      </c>
      <c r="D16480" t="s">
        <v>2177</v>
      </c>
      <c r="E16480" t="s">
        <v>2202</v>
      </c>
      <c r="J16480" cm="1">
        <f t="array" ref="J16480:L16480">_xlfn.XLOOKUP($C16480, AGE!$A:$A,AGE!$B:$D,,0,2)</f>
        <v>182.45</v>
      </c>
      <c r="K16480">
        <v>8.3499999999999943</v>
      </c>
      <c r="L16480" t="str">
        <v xml:space="preserve">GSA 2018 </v>
      </c>
      <c r="M16480" t="s">
        <v>2403</v>
      </c>
      <c r="P16480" t="s">
        <v>2342</v>
      </c>
      <c r="Q16480">
        <v>1.25</v>
      </c>
      <c r="R16480">
        <v>0.2</v>
      </c>
      <c r="V16480">
        <v>1</v>
      </c>
      <c r="W16480" t="s">
        <v>2558</v>
      </c>
    </row>
    <row r="16481" spans="1:23" x14ac:dyDescent="0.3">
      <c r="A16481">
        <v>24455</v>
      </c>
      <c r="B16481" s="15" t="s">
        <v>1895</v>
      </c>
      <c r="C16481" t="str">
        <f>_xlfn.XLOOKUP($B16481, STANDARDS!$A:$A, STANDARDS!$B:$B,,0,2)</f>
        <v>Undivided Lemede Fm; Cabo Carvoeiro Fm</v>
      </c>
      <c r="D16481" t="s">
        <v>2177</v>
      </c>
      <c r="E16481" t="s">
        <v>2202</v>
      </c>
      <c r="J16481" cm="1">
        <f t="array" ref="J16481:L16481">_xlfn.XLOOKUP($C16481, AGE!$A:$A,AGE!$B:$D,,0,2)</f>
        <v>182.45</v>
      </c>
      <c r="K16481">
        <v>8.3499999999999943</v>
      </c>
      <c r="L16481" t="str">
        <v xml:space="preserve">GSA 2018 </v>
      </c>
      <c r="M16481" t="s">
        <v>2403</v>
      </c>
      <c r="P16481" t="s">
        <v>2342</v>
      </c>
      <c r="Q16481">
        <v>1.55</v>
      </c>
      <c r="R16481">
        <v>0.2</v>
      </c>
      <c r="V16481">
        <v>1</v>
      </c>
      <c r="W16481" t="s">
        <v>2558</v>
      </c>
    </row>
    <row r="16482" spans="1:23" x14ac:dyDescent="0.3">
      <c r="A16482">
        <v>24456</v>
      </c>
      <c r="B16482" s="15" t="s">
        <v>1895</v>
      </c>
      <c r="C16482" t="str">
        <f>_xlfn.XLOOKUP($B16482, STANDARDS!$A:$A, STANDARDS!$B:$B,,0,2)</f>
        <v>Undivided Lemede Fm; Cabo Carvoeiro Fm</v>
      </c>
      <c r="D16482" t="s">
        <v>2177</v>
      </c>
      <c r="E16482" t="s">
        <v>2202</v>
      </c>
      <c r="J16482" cm="1">
        <f t="array" ref="J16482:L16482">_xlfn.XLOOKUP($C16482, AGE!$A:$A,AGE!$B:$D,,0,2)</f>
        <v>182.45</v>
      </c>
      <c r="K16482">
        <v>8.3499999999999943</v>
      </c>
      <c r="L16482" t="str">
        <v xml:space="preserve">GSA 2018 </v>
      </c>
      <c r="M16482" t="s">
        <v>2403</v>
      </c>
      <c r="P16482" t="s">
        <v>2342</v>
      </c>
      <c r="Q16482">
        <v>1.64</v>
      </c>
      <c r="R16482">
        <v>0.2</v>
      </c>
      <c r="V16482">
        <v>1</v>
      </c>
      <c r="W16482" t="s">
        <v>2558</v>
      </c>
    </row>
    <row r="16483" spans="1:23" x14ac:dyDescent="0.3">
      <c r="A16483">
        <v>24457</v>
      </c>
      <c r="B16483" s="15" t="s">
        <v>1895</v>
      </c>
      <c r="C16483" t="str">
        <f>_xlfn.XLOOKUP($B16483, STANDARDS!$A:$A, STANDARDS!$B:$B,,0,2)</f>
        <v>Undivided Lemede Fm; Cabo Carvoeiro Fm</v>
      </c>
      <c r="D16483" t="s">
        <v>2177</v>
      </c>
      <c r="E16483" t="s">
        <v>2202</v>
      </c>
      <c r="J16483" cm="1">
        <f t="array" ref="J16483:L16483">_xlfn.XLOOKUP($C16483, AGE!$A:$A,AGE!$B:$D,,0,2)</f>
        <v>182.45</v>
      </c>
      <c r="K16483">
        <v>8.3499999999999943</v>
      </c>
      <c r="L16483" t="str">
        <v xml:space="preserve">GSA 2018 </v>
      </c>
      <c r="M16483" t="s">
        <v>2403</v>
      </c>
      <c r="P16483" t="s">
        <v>2342</v>
      </c>
      <c r="Q16483">
        <v>1.57</v>
      </c>
      <c r="R16483">
        <v>0.2</v>
      </c>
      <c r="V16483">
        <v>1</v>
      </c>
      <c r="W16483" t="s">
        <v>2558</v>
      </c>
    </row>
    <row r="16484" spans="1:23" x14ac:dyDescent="0.3">
      <c r="A16484">
        <v>24458</v>
      </c>
      <c r="B16484" s="15" t="s">
        <v>1895</v>
      </c>
      <c r="C16484" t="str">
        <f>_xlfn.XLOOKUP($B16484, STANDARDS!$A:$A, STANDARDS!$B:$B,,0,2)</f>
        <v>Undivided Lemede Fm; Cabo Carvoeiro Fm</v>
      </c>
      <c r="D16484" t="s">
        <v>2177</v>
      </c>
      <c r="E16484" t="s">
        <v>2202</v>
      </c>
      <c r="J16484" cm="1">
        <f t="array" ref="J16484:L16484">_xlfn.XLOOKUP($C16484, AGE!$A:$A,AGE!$B:$D,,0,2)</f>
        <v>182.45</v>
      </c>
      <c r="K16484">
        <v>8.3499999999999943</v>
      </c>
      <c r="L16484" t="str">
        <v xml:space="preserve">GSA 2018 </v>
      </c>
      <c r="M16484" t="s">
        <v>2403</v>
      </c>
      <c r="P16484" t="s">
        <v>2342</v>
      </c>
      <c r="Q16484">
        <v>1.46</v>
      </c>
      <c r="R16484">
        <v>0.2</v>
      </c>
      <c r="V16484">
        <v>1</v>
      </c>
      <c r="W16484" t="s">
        <v>2558</v>
      </c>
    </row>
    <row r="16485" spans="1:23" x14ac:dyDescent="0.3">
      <c r="A16485">
        <v>24459</v>
      </c>
      <c r="B16485" s="15" t="s">
        <v>1895</v>
      </c>
      <c r="C16485" t="str">
        <f>_xlfn.XLOOKUP($B16485, STANDARDS!$A:$A, STANDARDS!$B:$B,,0,2)</f>
        <v>Undivided Lemede Fm; Cabo Carvoeiro Fm</v>
      </c>
      <c r="D16485" t="s">
        <v>2177</v>
      </c>
      <c r="E16485" t="s">
        <v>2202</v>
      </c>
      <c r="J16485" cm="1">
        <f t="array" ref="J16485:L16485">_xlfn.XLOOKUP($C16485, AGE!$A:$A,AGE!$B:$D,,0,2)</f>
        <v>182.45</v>
      </c>
      <c r="K16485">
        <v>8.3499999999999943</v>
      </c>
      <c r="L16485" t="str">
        <v xml:space="preserve">GSA 2018 </v>
      </c>
      <c r="M16485" t="s">
        <v>2403</v>
      </c>
      <c r="P16485" t="s">
        <v>2342</v>
      </c>
      <c r="Q16485">
        <v>1.46</v>
      </c>
      <c r="R16485">
        <v>0.2</v>
      </c>
      <c r="V16485">
        <v>1</v>
      </c>
      <c r="W16485" t="s">
        <v>2558</v>
      </c>
    </row>
    <row r="16486" spans="1:23" x14ac:dyDescent="0.3">
      <c r="A16486">
        <v>24460</v>
      </c>
      <c r="B16486" s="15" t="s">
        <v>1895</v>
      </c>
      <c r="C16486" t="str">
        <f>_xlfn.XLOOKUP($B16486, STANDARDS!$A:$A, STANDARDS!$B:$B,,0,2)</f>
        <v>Undivided Lemede Fm; Cabo Carvoeiro Fm</v>
      </c>
      <c r="D16486" t="s">
        <v>2177</v>
      </c>
      <c r="E16486" t="s">
        <v>2202</v>
      </c>
      <c r="J16486" cm="1">
        <f t="array" ref="J16486:L16486">_xlfn.XLOOKUP($C16486, AGE!$A:$A,AGE!$B:$D,,0,2)</f>
        <v>182.45</v>
      </c>
      <c r="K16486">
        <v>8.3499999999999943</v>
      </c>
      <c r="L16486" t="str">
        <v xml:space="preserve">GSA 2018 </v>
      </c>
      <c r="M16486" t="s">
        <v>2403</v>
      </c>
      <c r="P16486" t="s">
        <v>2342</v>
      </c>
      <c r="Q16486">
        <v>1.46</v>
      </c>
      <c r="R16486">
        <v>0.2</v>
      </c>
      <c r="V16486">
        <v>1</v>
      </c>
      <c r="W16486" t="s">
        <v>2558</v>
      </c>
    </row>
    <row r="16487" spans="1:23" x14ac:dyDescent="0.3">
      <c r="A16487">
        <v>24461</v>
      </c>
      <c r="B16487" s="15" t="s">
        <v>1895</v>
      </c>
      <c r="C16487" t="str">
        <f>_xlfn.XLOOKUP($B16487, STANDARDS!$A:$A, STANDARDS!$B:$B,,0,2)</f>
        <v>Undivided Lemede Fm; Cabo Carvoeiro Fm</v>
      </c>
      <c r="D16487" t="s">
        <v>2177</v>
      </c>
      <c r="E16487" t="s">
        <v>2202</v>
      </c>
      <c r="J16487" cm="1">
        <f t="array" ref="J16487:L16487">_xlfn.XLOOKUP($C16487, AGE!$A:$A,AGE!$B:$D,,0,2)</f>
        <v>182.45</v>
      </c>
      <c r="K16487">
        <v>8.3499999999999943</v>
      </c>
      <c r="L16487" t="str">
        <v xml:space="preserve">GSA 2018 </v>
      </c>
      <c r="M16487" t="s">
        <v>2403</v>
      </c>
      <c r="P16487" t="s">
        <v>2342</v>
      </c>
      <c r="Q16487">
        <v>1.62</v>
      </c>
      <c r="R16487">
        <v>0.2</v>
      </c>
      <c r="V16487">
        <v>1</v>
      </c>
      <c r="W16487" t="s">
        <v>2558</v>
      </c>
    </row>
    <row r="16488" spans="1:23" x14ac:dyDescent="0.3">
      <c r="A16488">
        <v>24462</v>
      </c>
      <c r="B16488" s="15" t="s">
        <v>1895</v>
      </c>
      <c r="C16488" t="str">
        <f>_xlfn.XLOOKUP($B16488, STANDARDS!$A:$A, STANDARDS!$B:$B,,0,2)</f>
        <v>Undivided Lemede Fm; Cabo Carvoeiro Fm</v>
      </c>
      <c r="D16488" t="s">
        <v>2177</v>
      </c>
      <c r="E16488" t="s">
        <v>2202</v>
      </c>
      <c r="J16488" cm="1">
        <f t="array" ref="J16488:L16488">_xlfn.XLOOKUP($C16488, AGE!$A:$A,AGE!$B:$D,,0,2)</f>
        <v>182.45</v>
      </c>
      <c r="K16488">
        <v>8.3499999999999943</v>
      </c>
      <c r="L16488" t="str">
        <v xml:space="preserve">GSA 2018 </v>
      </c>
      <c r="M16488" t="s">
        <v>2403</v>
      </c>
      <c r="P16488" t="s">
        <v>2342</v>
      </c>
      <c r="Q16488">
        <v>1.68</v>
      </c>
      <c r="R16488">
        <v>0.2</v>
      </c>
      <c r="V16488">
        <v>1</v>
      </c>
      <c r="W16488" t="s">
        <v>2558</v>
      </c>
    </row>
    <row r="16489" spans="1:23" x14ac:dyDescent="0.3">
      <c r="A16489">
        <v>24463</v>
      </c>
      <c r="B16489" s="15" t="s">
        <v>1895</v>
      </c>
      <c r="C16489" t="str">
        <f>_xlfn.XLOOKUP($B16489, STANDARDS!$A:$A, STANDARDS!$B:$B,,0,2)</f>
        <v>Undivided Lemede Fm; Cabo Carvoeiro Fm</v>
      </c>
      <c r="D16489" t="s">
        <v>2177</v>
      </c>
      <c r="E16489" t="s">
        <v>2202</v>
      </c>
      <c r="J16489" cm="1">
        <f t="array" ref="J16489:L16489">_xlfn.XLOOKUP($C16489, AGE!$A:$A,AGE!$B:$D,,0,2)</f>
        <v>182.45</v>
      </c>
      <c r="K16489">
        <v>8.3499999999999943</v>
      </c>
      <c r="L16489" t="str">
        <v xml:space="preserve">GSA 2018 </v>
      </c>
      <c r="M16489" t="s">
        <v>2403</v>
      </c>
      <c r="P16489" t="s">
        <v>2342</v>
      </c>
      <c r="Q16489">
        <v>1.77</v>
      </c>
      <c r="R16489">
        <v>0.2</v>
      </c>
      <c r="V16489">
        <v>1</v>
      </c>
      <c r="W16489" t="s">
        <v>2558</v>
      </c>
    </row>
    <row r="16490" spans="1:23" x14ac:dyDescent="0.3">
      <c r="A16490">
        <v>24464</v>
      </c>
      <c r="B16490" s="15" t="s">
        <v>1895</v>
      </c>
      <c r="C16490" t="str">
        <f>_xlfn.XLOOKUP($B16490, STANDARDS!$A:$A, STANDARDS!$B:$B,,0,2)</f>
        <v>Undivided Lemede Fm; Cabo Carvoeiro Fm</v>
      </c>
      <c r="D16490" t="s">
        <v>2177</v>
      </c>
      <c r="E16490" t="s">
        <v>2202</v>
      </c>
      <c r="J16490" cm="1">
        <f t="array" ref="J16490:L16490">_xlfn.XLOOKUP($C16490, AGE!$A:$A,AGE!$B:$D,,0,2)</f>
        <v>182.45</v>
      </c>
      <c r="K16490">
        <v>8.3499999999999943</v>
      </c>
      <c r="L16490" t="str">
        <v xml:space="preserve">GSA 2018 </v>
      </c>
      <c r="M16490" t="s">
        <v>2403</v>
      </c>
      <c r="P16490" t="s">
        <v>2342</v>
      </c>
      <c r="Q16490">
        <v>1.77</v>
      </c>
      <c r="R16490">
        <v>0.2</v>
      </c>
      <c r="V16490">
        <v>1</v>
      </c>
      <c r="W16490" t="s">
        <v>2558</v>
      </c>
    </row>
    <row r="16491" spans="1:23" x14ac:dyDescent="0.3">
      <c r="A16491">
        <v>24465</v>
      </c>
      <c r="B16491" s="15" t="s">
        <v>1895</v>
      </c>
      <c r="C16491" t="str">
        <f>_xlfn.XLOOKUP($B16491, STANDARDS!$A:$A, STANDARDS!$B:$B,,0,2)</f>
        <v>Undivided Lemede Fm; Cabo Carvoeiro Fm</v>
      </c>
      <c r="D16491" t="s">
        <v>2177</v>
      </c>
      <c r="E16491" t="s">
        <v>2202</v>
      </c>
      <c r="J16491" cm="1">
        <f t="array" ref="J16491:L16491">_xlfn.XLOOKUP($C16491, AGE!$A:$A,AGE!$B:$D,,0,2)</f>
        <v>182.45</v>
      </c>
      <c r="K16491">
        <v>8.3499999999999943</v>
      </c>
      <c r="L16491" t="str">
        <v xml:space="preserve">GSA 2018 </v>
      </c>
      <c r="M16491" t="s">
        <v>2403</v>
      </c>
      <c r="P16491" t="s">
        <v>2342</v>
      </c>
      <c r="Q16491">
        <v>1.8</v>
      </c>
      <c r="R16491">
        <v>0.2</v>
      </c>
      <c r="V16491">
        <v>1</v>
      </c>
      <c r="W16491" t="s">
        <v>2558</v>
      </c>
    </row>
    <row r="16492" spans="1:23" x14ac:dyDescent="0.3">
      <c r="A16492">
        <v>24466</v>
      </c>
      <c r="B16492" s="15" t="s">
        <v>1895</v>
      </c>
      <c r="C16492" t="str">
        <f>_xlfn.XLOOKUP($B16492, STANDARDS!$A:$A, STANDARDS!$B:$B,,0,2)</f>
        <v>Undivided Lemede Fm; Cabo Carvoeiro Fm</v>
      </c>
      <c r="D16492" t="s">
        <v>2177</v>
      </c>
      <c r="E16492" t="s">
        <v>2202</v>
      </c>
      <c r="J16492" cm="1">
        <f t="array" ref="J16492:L16492">_xlfn.XLOOKUP($C16492, AGE!$A:$A,AGE!$B:$D,,0,2)</f>
        <v>182.45</v>
      </c>
      <c r="K16492">
        <v>8.3499999999999943</v>
      </c>
      <c r="L16492" t="str">
        <v xml:space="preserve">GSA 2018 </v>
      </c>
      <c r="M16492" t="s">
        <v>2403</v>
      </c>
      <c r="P16492" t="s">
        <v>2342</v>
      </c>
      <c r="Q16492">
        <v>1.81</v>
      </c>
      <c r="R16492">
        <v>0.2</v>
      </c>
      <c r="V16492">
        <v>1</v>
      </c>
      <c r="W16492" t="s">
        <v>2558</v>
      </c>
    </row>
    <row r="16493" spans="1:23" x14ac:dyDescent="0.3">
      <c r="A16493">
        <v>24467</v>
      </c>
      <c r="B16493" s="15" t="s">
        <v>1895</v>
      </c>
      <c r="C16493" t="str">
        <f>_xlfn.XLOOKUP($B16493, STANDARDS!$A:$A, STANDARDS!$B:$B,,0,2)</f>
        <v>Undivided Lemede Fm; Cabo Carvoeiro Fm</v>
      </c>
      <c r="D16493" t="s">
        <v>2177</v>
      </c>
      <c r="E16493" t="s">
        <v>2202</v>
      </c>
      <c r="J16493" cm="1">
        <f t="array" ref="J16493:L16493">_xlfn.XLOOKUP($C16493, AGE!$A:$A,AGE!$B:$D,,0,2)</f>
        <v>182.45</v>
      </c>
      <c r="K16493">
        <v>8.3499999999999943</v>
      </c>
      <c r="L16493" t="str">
        <v xml:space="preserve">GSA 2018 </v>
      </c>
      <c r="M16493" t="s">
        <v>2403</v>
      </c>
      <c r="P16493" t="s">
        <v>2342</v>
      </c>
      <c r="Q16493">
        <v>1.72</v>
      </c>
      <c r="R16493">
        <v>0.2</v>
      </c>
      <c r="V16493">
        <v>1</v>
      </c>
      <c r="W16493" t="s">
        <v>2558</v>
      </c>
    </row>
    <row r="16494" spans="1:23" x14ac:dyDescent="0.3">
      <c r="A16494">
        <v>24468</v>
      </c>
      <c r="B16494" s="15" t="s">
        <v>1895</v>
      </c>
      <c r="C16494" t="str">
        <f>_xlfn.XLOOKUP($B16494, STANDARDS!$A:$A, STANDARDS!$B:$B,,0,2)</f>
        <v>Undivided Lemede Fm; Cabo Carvoeiro Fm</v>
      </c>
      <c r="D16494" t="s">
        <v>2177</v>
      </c>
      <c r="E16494" t="s">
        <v>2202</v>
      </c>
      <c r="J16494" cm="1">
        <f t="array" ref="J16494:L16494">_xlfn.XLOOKUP($C16494, AGE!$A:$A,AGE!$B:$D,,0,2)</f>
        <v>182.45</v>
      </c>
      <c r="K16494">
        <v>8.3499999999999943</v>
      </c>
      <c r="L16494" t="str">
        <v xml:space="preserve">GSA 2018 </v>
      </c>
      <c r="M16494" t="s">
        <v>2403</v>
      </c>
      <c r="P16494" t="s">
        <v>2342</v>
      </c>
      <c r="Q16494">
        <v>1.68</v>
      </c>
      <c r="R16494">
        <v>0.2</v>
      </c>
      <c r="V16494">
        <v>1</v>
      </c>
      <c r="W16494" t="s">
        <v>2558</v>
      </c>
    </row>
    <row r="16495" spans="1:23" x14ac:dyDescent="0.3">
      <c r="A16495">
        <v>24469</v>
      </c>
      <c r="B16495" s="15" t="s">
        <v>1895</v>
      </c>
      <c r="C16495" t="str">
        <f>_xlfn.XLOOKUP($B16495, STANDARDS!$A:$A, STANDARDS!$B:$B,,0,2)</f>
        <v>Undivided Lemede Fm; Cabo Carvoeiro Fm</v>
      </c>
      <c r="D16495" t="s">
        <v>2177</v>
      </c>
      <c r="E16495" t="s">
        <v>2202</v>
      </c>
      <c r="J16495" cm="1">
        <f t="array" ref="J16495:L16495">_xlfn.XLOOKUP($C16495, AGE!$A:$A,AGE!$B:$D,,0,2)</f>
        <v>182.45</v>
      </c>
      <c r="K16495">
        <v>8.3499999999999943</v>
      </c>
      <c r="L16495" t="str">
        <v xml:space="preserve">GSA 2018 </v>
      </c>
      <c r="M16495" t="s">
        <v>2403</v>
      </c>
      <c r="P16495" t="s">
        <v>2342</v>
      </c>
      <c r="Q16495">
        <v>1.67</v>
      </c>
      <c r="R16495">
        <v>0.2</v>
      </c>
      <c r="V16495">
        <v>1</v>
      </c>
      <c r="W16495" t="s">
        <v>2558</v>
      </c>
    </row>
    <row r="16496" spans="1:23" x14ac:dyDescent="0.3">
      <c r="A16496">
        <v>24470</v>
      </c>
      <c r="B16496" s="15" t="s">
        <v>1895</v>
      </c>
      <c r="C16496" t="str">
        <f>_xlfn.XLOOKUP($B16496, STANDARDS!$A:$A, STANDARDS!$B:$B,,0,2)</f>
        <v>Undivided Lemede Fm; Cabo Carvoeiro Fm</v>
      </c>
      <c r="D16496" t="s">
        <v>2177</v>
      </c>
      <c r="E16496" t="s">
        <v>2202</v>
      </c>
      <c r="J16496" cm="1">
        <f t="array" ref="J16496:L16496">_xlfn.XLOOKUP($C16496, AGE!$A:$A,AGE!$B:$D,,0,2)</f>
        <v>182.45</v>
      </c>
      <c r="K16496">
        <v>8.3499999999999943</v>
      </c>
      <c r="L16496" t="str">
        <v xml:space="preserve">GSA 2018 </v>
      </c>
      <c r="M16496" t="s">
        <v>2403</v>
      </c>
      <c r="P16496" t="s">
        <v>2342</v>
      </c>
      <c r="Q16496">
        <v>1.6</v>
      </c>
      <c r="R16496">
        <v>0.2</v>
      </c>
      <c r="V16496">
        <v>1</v>
      </c>
      <c r="W16496" t="s">
        <v>2558</v>
      </c>
    </row>
    <row r="16497" spans="1:23" x14ac:dyDescent="0.3">
      <c r="A16497">
        <v>24471</v>
      </c>
      <c r="B16497" s="15" t="s">
        <v>1895</v>
      </c>
      <c r="C16497" t="str">
        <f>_xlfn.XLOOKUP($B16497, STANDARDS!$A:$A, STANDARDS!$B:$B,,0,2)</f>
        <v>Undivided Lemede Fm; Cabo Carvoeiro Fm</v>
      </c>
      <c r="D16497" t="s">
        <v>2177</v>
      </c>
      <c r="E16497" t="s">
        <v>2202</v>
      </c>
      <c r="J16497" cm="1">
        <f t="array" ref="J16497:L16497">_xlfn.XLOOKUP($C16497, AGE!$A:$A,AGE!$B:$D,,0,2)</f>
        <v>182.45</v>
      </c>
      <c r="K16497">
        <v>8.3499999999999943</v>
      </c>
      <c r="L16497" t="str">
        <v xml:space="preserve">GSA 2018 </v>
      </c>
      <c r="M16497" t="s">
        <v>2403</v>
      </c>
      <c r="P16497" t="s">
        <v>2342</v>
      </c>
      <c r="Q16497">
        <v>1.64</v>
      </c>
      <c r="R16497">
        <v>0.2</v>
      </c>
      <c r="V16497">
        <v>1</v>
      </c>
      <c r="W16497" t="s">
        <v>2558</v>
      </c>
    </row>
    <row r="16498" spans="1:23" x14ac:dyDescent="0.3">
      <c r="A16498">
        <v>24472</v>
      </c>
      <c r="B16498" s="15" t="s">
        <v>1895</v>
      </c>
      <c r="C16498" t="str">
        <f>_xlfn.XLOOKUP($B16498, STANDARDS!$A:$A, STANDARDS!$B:$B,,0,2)</f>
        <v>Undivided Lemede Fm; Cabo Carvoeiro Fm</v>
      </c>
      <c r="D16498" t="s">
        <v>2177</v>
      </c>
      <c r="E16498" t="s">
        <v>2202</v>
      </c>
      <c r="J16498" cm="1">
        <f t="array" ref="J16498:L16498">_xlfn.XLOOKUP($C16498, AGE!$A:$A,AGE!$B:$D,,0,2)</f>
        <v>182.45</v>
      </c>
      <c r="K16498">
        <v>8.3499999999999943</v>
      </c>
      <c r="L16498" t="str">
        <v xml:space="preserve">GSA 2018 </v>
      </c>
      <c r="M16498" t="s">
        <v>2403</v>
      </c>
      <c r="P16498" t="s">
        <v>2342</v>
      </c>
      <c r="Q16498">
        <v>1.74</v>
      </c>
      <c r="R16498">
        <v>0.2</v>
      </c>
      <c r="V16498">
        <v>1</v>
      </c>
      <c r="W16498" t="s">
        <v>2558</v>
      </c>
    </row>
    <row r="16499" spans="1:23" x14ac:dyDescent="0.3">
      <c r="A16499">
        <v>24473</v>
      </c>
      <c r="B16499" s="15" t="s">
        <v>1895</v>
      </c>
      <c r="C16499" t="str">
        <f>_xlfn.XLOOKUP($B16499, STANDARDS!$A:$A, STANDARDS!$B:$B,,0,2)</f>
        <v>Undivided Lemede Fm; Cabo Carvoeiro Fm</v>
      </c>
      <c r="D16499" t="s">
        <v>2177</v>
      </c>
      <c r="E16499" t="s">
        <v>2202</v>
      </c>
      <c r="J16499" cm="1">
        <f t="array" ref="J16499:L16499">_xlfn.XLOOKUP($C16499, AGE!$A:$A,AGE!$B:$D,,0,2)</f>
        <v>182.45</v>
      </c>
      <c r="K16499">
        <v>8.3499999999999943</v>
      </c>
      <c r="L16499" t="str">
        <v xml:space="preserve">GSA 2018 </v>
      </c>
      <c r="M16499" t="s">
        <v>2403</v>
      </c>
      <c r="P16499" t="s">
        <v>2342</v>
      </c>
      <c r="Q16499">
        <v>1.74</v>
      </c>
      <c r="R16499">
        <v>0.2</v>
      </c>
      <c r="V16499">
        <v>1</v>
      </c>
      <c r="W16499" t="s">
        <v>2558</v>
      </c>
    </row>
    <row r="16500" spans="1:23" x14ac:dyDescent="0.3">
      <c r="A16500">
        <v>24474</v>
      </c>
      <c r="B16500" s="15" t="s">
        <v>1895</v>
      </c>
      <c r="C16500" t="str">
        <f>_xlfn.XLOOKUP($B16500, STANDARDS!$A:$A, STANDARDS!$B:$B,,0,2)</f>
        <v>Undivided Lemede Fm; Cabo Carvoeiro Fm</v>
      </c>
      <c r="D16500" t="s">
        <v>2177</v>
      </c>
      <c r="E16500" t="s">
        <v>2202</v>
      </c>
      <c r="J16500" cm="1">
        <f t="array" ref="J16500:L16500">_xlfn.XLOOKUP($C16500, AGE!$A:$A,AGE!$B:$D,,0,2)</f>
        <v>182.45</v>
      </c>
      <c r="K16500">
        <v>8.3499999999999943</v>
      </c>
      <c r="L16500" t="str">
        <v xml:space="preserve">GSA 2018 </v>
      </c>
      <c r="M16500" t="s">
        <v>2403</v>
      </c>
      <c r="P16500" t="s">
        <v>2342</v>
      </c>
      <c r="Q16500">
        <v>1.92</v>
      </c>
      <c r="R16500">
        <v>0.2</v>
      </c>
      <c r="V16500">
        <v>1</v>
      </c>
      <c r="W16500" t="s">
        <v>2558</v>
      </c>
    </row>
    <row r="16501" spans="1:23" x14ac:dyDescent="0.3">
      <c r="A16501">
        <v>24475</v>
      </c>
      <c r="B16501" s="15" t="s">
        <v>1895</v>
      </c>
      <c r="C16501" t="str">
        <f>_xlfn.XLOOKUP($B16501, STANDARDS!$A:$A, STANDARDS!$B:$B,,0,2)</f>
        <v>Undivided Lemede Fm; Cabo Carvoeiro Fm</v>
      </c>
      <c r="D16501" t="s">
        <v>2177</v>
      </c>
      <c r="E16501" t="s">
        <v>2202</v>
      </c>
      <c r="J16501" cm="1">
        <f t="array" ref="J16501:L16501">_xlfn.XLOOKUP($C16501, AGE!$A:$A,AGE!$B:$D,,0,2)</f>
        <v>182.45</v>
      </c>
      <c r="K16501">
        <v>8.3499999999999943</v>
      </c>
      <c r="L16501" t="str">
        <v xml:space="preserve">GSA 2018 </v>
      </c>
      <c r="M16501" t="s">
        <v>2403</v>
      </c>
      <c r="P16501" t="s">
        <v>2342</v>
      </c>
      <c r="Q16501">
        <v>1.97</v>
      </c>
      <c r="R16501">
        <v>0.2</v>
      </c>
      <c r="V16501">
        <v>1</v>
      </c>
      <c r="W16501" t="s">
        <v>2558</v>
      </c>
    </row>
    <row r="16502" spans="1:23" x14ac:dyDescent="0.3">
      <c r="A16502">
        <v>24476</v>
      </c>
      <c r="B16502" s="15" t="s">
        <v>1895</v>
      </c>
      <c r="C16502" t="str">
        <f>_xlfn.XLOOKUP($B16502, STANDARDS!$A:$A, STANDARDS!$B:$B,,0,2)</f>
        <v>Undivided Lemede Fm; Cabo Carvoeiro Fm</v>
      </c>
      <c r="D16502" t="s">
        <v>2177</v>
      </c>
      <c r="E16502" t="s">
        <v>2202</v>
      </c>
      <c r="J16502" cm="1">
        <f t="array" ref="J16502:L16502">_xlfn.XLOOKUP($C16502, AGE!$A:$A,AGE!$B:$D,,0,2)</f>
        <v>182.45</v>
      </c>
      <c r="K16502">
        <v>8.3499999999999943</v>
      </c>
      <c r="L16502" t="str">
        <v xml:space="preserve">GSA 2018 </v>
      </c>
      <c r="M16502" t="s">
        <v>2403</v>
      </c>
      <c r="P16502" t="s">
        <v>2342</v>
      </c>
      <c r="Q16502">
        <v>1.92</v>
      </c>
      <c r="R16502">
        <v>0.2</v>
      </c>
      <c r="V16502">
        <v>1</v>
      </c>
      <c r="W16502" t="s">
        <v>2558</v>
      </c>
    </row>
    <row r="16503" spans="1:23" x14ac:dyDescent="0.3">
      <c r="A16503">
        <v>24477</v>
      </c>
      <c r="B16503" s="15" t="s">
        <v>1895</v>
      </c>
      <c r="C16503" t="str">
        <f>_xlfn.XLOOKUP($B16503, STANDARDS!$A:$A, STANDARDS!$B:$B,,0,2)</f>
        <v>Undivided Lemede Fm; Cabo Carvoeiro Fm</v>
      </c>
      <c r="D16503" t="s">
        <v>2177</v>
      </c>
      <c r="E16503" t="s">
        <v>2202</v>
      </c>
      <c r="J16503" cm="1">
        <f t="array" ref="J16503:L16503">_xlfn.XLOOKUP($C16503, AGE!$A:$A,AGE!$B:$D,,0,2)</f>
        <v>182.45</v>
      </c>
      <c r="K16503">
        <v>8.3499999999999943</v>
      </c>
      <c r="L16503" t="str">
        <v xml:space="preserve">GSA 2018 </v>
      </c>
      <c r="M16503" t="s">
        <v>2403</v>
      </c>
      <c r="P16503" t="s">
        <v>2342</v>
      </c>
      <c r="Q16503">
        <v>1.72</v>
      </c>
      <c r="R16503">
        <v>0.2</v>
      </c>
      <c r="V16503">
        <v>1</v>
      </c>
      <c r="W16503" t="s">
        <v>2558</v>
      </c>
    </row>
    <row r="16504" spans="1:23" x14ac:dyDescent="0.3">
      <c r="A16504">
        <v>24478</v>
      </c>
      <c r="B16504" s="15" t="s">
        <v>1895</v>
      </c>
      <c r="C16504" t="str">
        <f>_xlfn.XLOOKUP($B16504, STANDARDS!$A:$A, STANDARDS!$B:$B,,0,2)</f>
        <v>Undivided Lemede Fm; Cabo Carvoeiro Fm</v>
      </c>
      <c r="D16504" t="s">
        <v>2177</v>
      </c>
      <c r="E16504" t="s">
        <v>2202</v>
      </c>
      <c r="J16504" cm="1">
        <f t="array" ref="J16504:L16504">_xlfn.XLOOKUP($C16504, AGE!$A:$A,AGE!$B:$D,,0,2)</f>
        <v>182.45</v>
      </c>
      <c r="K16504">
        <v>8.3499999999999943</v>
      </c>
      <c r="L16504" t="str">
        <v xml:space="preserve">GSA 2018 </v>
      </c>
      <c r="M16504" t="s">
        <v>2403</v>
      </c>
      <c r="P16504" t="s">
        <v>2342</v>
      </c>
      <c r="Q16504">
        <v>1.67</v>
      </c>
      <c r="R16504">
        <v>0.2</v>
      </c>
      <c r="V16504">
        <v>1</v>
      </c>
      <c r="W16504" t="s">
        <v>2558</v>
      </c>
    </row>
    <row r="16505" spans="1:23" x14ac:dyDescent="0.3">
      <c r="A16505">
        <v>24479</v>
      </c>
      <c r="B16505" s="15" t="s">
        <v>1895</v>
      </c>
      <c r="C16505" t="str">
        <f>_xlfn.XLOOKUP($B16505, STANDARDS!$A:$A, STANDARDS!$B:$B,,0,2)</f>
        <v>Undivided Lemede Fm; Cabo Carvoeiro Fm</v>
      </c>
      <c r="D16505" t="s">
        <v>2177</v>
      </c>
      <c r="E16505" t="s">
        <v>2202</v>
      </c>
      <c r="J16505" cm="1">
        <f t="array" ref="J16505:L16505">_xlfn.XLOOKUP($C16505, AGE!$A:$A,AGE!$B:$D,,0,2)</f>
        <v>182.45</v>
      </c>
      <c r="K16505">
        <v>8.3499999999999943</v>
      </c>
      <c r="L16505" t="str">
        <v xml:space="preserve">GSA 2018 </v>
      </c>
      <c r="M16505" t="s">
        <v>2403</v>
      </c>
      <c r="P16505" t="s">
        <v>2342</v>
      </c>
      <c r="Q16505">
        <v>1.73</v>
      </c>
      <c r="R16505">
        <v>0.2</v>
      </c>
      <c r="V16505">
        <v>1</v>
      </c>
      <c r="W16505" t="s">
        <v>2558</v>
      </c>
    </row>
    <row r="16506" spans="1:23" x14ac:dyDescent="0.3">
      <c r="A16506">
        <v>24480</v>
      </c>
      <c r="B16506" s="15" t="s">
        <v>1895</v>
      </c>
      <c r="C16506" t="str">
        <f>_xlfn.XLOOKUP($B16506, STANDARDS!$A:$A, STANDARDS!$B:$B,,0,2)</f>
        <v>Undivided Lemede Fm; Cabo Carvoeiro Fm</v>
      </c>
      <c r="D16506" t="s">
        <v>2177</v>
      </c>
      <c r="E16506" t="s">
        <v>2202</v>
      </c>
      <c r="J16506" cm="1">
        <f t="array" ref="J16506:L16506">_xlfn.XLOOKUP($C16506, AGE!$A:$A,AGE!$B:$D,,0,2)</f>
        <v>182.45</v>
      </c>
      <c r="K16506">
        <v>8.3499999999999943</v>
      </c>
      <c r="L16506" t="str">
        <v xml:space="preserve">GSA 2018 </v>
      </c>
      <c r="M16506" t="s">
        <v>2403</v>
      </c>
      <c r="P16506" t="s">
        <v>2342</v>
      </c>
      <c r="Q16506">
        <v>1.69</v>
      </c>
      <c r="R16506">
        <v>0.2</v>
      </c>
      <c r="V16506">
        <v>1</v>
      </c>
      <c r="W16506" t="s">
        <v>2558</v>
      </c>
    </row>
    <row r="16507" spans="1:23" x14ac:dyDescent="0.3">
      <c r="A16507">
        <v>24481</v>
      </c>
      <c r="B16507" s="15" t="s">
        <v>1895</v>
      </c>
      <c r="C16507" t="str">
        <f>_xlfn.XLOOKUP($B16507, STANDARDS!$A:$A, STANDARDS!$B:$B,,0,2)</f>
        <v>Undivided Lemede Fm; Cabo Carvoeiro Fm</v>
      </c>
      <c r="D16507" t="s">
        <v>2177</v>
      </c>
      <c r="E16507" t="s">
        <v>2202</v>
      </c>
      <c r="J16507" cm="1">
        <f t="array" ref="J16507:L16507">_xlfn.XLOOKUP($C16507, AGE!$A:$A,AGE!$B:$D,,0,2)</f>
        <v>182.45</v>
      </c>
      <c r="K16507">
        <v>8.3499999999999943</v>
      </c>
      <c r="L16507" t="str">
        <v xml:space="preserve">GSA 2018 </v>
      </c>
      <c r="M16507" t="s">
        <v>2403</v>
      </c>
      <c r="P16507" t="s">
        <v>2342</v>
      </c>
      <c r="Q16507">
        <v>1.71</v>
      </c>
      <c r="R16507">
        <v>0.2</v>
      </c>
      <c r="V16507">
        <v>1</v>
      </c>
      <c r="W16507" t="s">
        <v>2558</v>
      </c>
    </row>
    <row r="16508" spans="1:23" x14ac:dyDescent="0.3">
      <c r="A16508">
        <v>24482</v>
      </c>
      <c r="B16508" s="15" t="s">
        <v>1895</v>
      </c>
      <c r="C16508" t="str">
        <f>_xlfn.XLOOKUP($B16508, STANDARDS!$A:$A, STANDARDS!$B:$B,,0,2)</f>
        <v>Undivided Lemede Fm; Cabo Carvoeiro Fm</v>
      </c>
      <c r="D16508" t="s">
        <v>2177</v>
      </c>
      <c r="E16508" t="s">
        <v>2202</v>
      </c>
      <c r="J16508" cm="1">
        <f t="array" ref="J16508:L16508">_xlfn.XLOOKUP($C16508, AGE!$A:$A,AGE!$B:$D,,0,2)</f>
        <v>182.45</v>
      </c>
      <c r="K16508">
        <v>8.3499999999999943</v>
      </c>
      <c r="L16508" t="str">
        <v xml:space="preserve">GSA 2018 </v>
      </c>
      <c r="M16508" t="s">
        <v>2403</v>
      </c>
      <c r="P16508" t="s">
        <v>2342</v>
      </c>
      <c r="Q16508">
        <v>1.72</v>
      </c>
      <c r="R16508">
        <v>0.2</v>
      </c>
      <c r="V16508">
        <v>1</v>
      </c>
      <c r="W16508" t="s">
        <v>2558</v>
      </c>
    </row>
    <row r="16509" spans="1:23" x14ac:dyDescent="0.3">
      <c r="A16509">
        <v>24483</v>
      </c>
      <c r="B16509" s="15" t="s">
        <v>1895</v>
      </c>
      <c r="C16509" t="str">
        <f>_xlfn.XLOOKUP($B16509, STANDARDS!$A:$A, STANDARDS!$B:$B,,0,2)</f>
        <v>Undivided Lemede Fm; Cabo Carvoeiro Fm</v>
      </c>
      <c r="D16509" t="s">
        <v>2177</v>
      </c>
      <c r="E16509" t="s">
        <v>2202</v>
      </c>
      <c r="J16509" cm="1">
        <f t="array" ref="J16509:L16509">_xlfn.XLOOKUP($C16509, AGE!$A:$A,AGE!$B:$D,,0,2)</f>
        <v>182.45</v>
      </c>
      <c r="K16509">
        <v>8.3499999999999943</v>
      </c>
      <c r="L16509" t="str">
        <v xml:space="preserve">GSA 2018 </v>
      </c>
      <c r="M16509" t="s">
        <v>2403</v>
      </c>
      <c r="P16509" t="s">
        <v>2342</v>
      </c>
      <c r="Q16509">
        <v>1.65</v>
      </c>
      <c r="R16509">
        <v>0.2</v>
      </c>
      <c r="V16509">
        <v>1</v>
      </c>
      <c r="W16509" t="s">
        <v>2558</v>
      </c>
    </row>
    <row r="16510" spans="1:23" x14ac:dyDescent="0.3">
      <c r="A16510">
        <v>24484</v>
      </c>
      <c r="B16510" s="15" t="s">
        <v>1895</v>
      </c>
      <c r="C16510" t="str">
        <f>_xlfn.XLOOKUP($B16510, STANDARDS!$A:$A, STANDARDS!$B:$B,,0,2)</f>
        <v>Undivided Lemede Fm; Cabo Carvoeiro Fm</v>
      </c>
      <c r="D16510" t="s">
        <v>2177</v>
      </c>
      <c r="E16510" t="s">
        <v>2202</v>
      </c>
      <c r="J16510" cm="1">
        <f t="array" ref="J16510:L16510">_xlfn.XLOOKUP($C16510, AGE!$A:$A,AGE!$B:$D,,0,2)</f>
        <v>182.45</v>
      </c>
      <c r="K16510">
        <v>8.3499999999999943</v>
      </c>
      <c r="L16510" t="str">
        <v xml:space="preserve">GSA 2018 </v>
      </c>
      <c r="M16510" t="s">
        <v>2403</v>
      </c>
      <c r="P16510" t="s">
        <v>2342</v>
      </c>
      <c r="Q16510">
        <v>1.64</v>
      </c>
      <c r="R16510">
        <v>0.2</v>
      </c>
      <c r="V16510">
        <v>1</v>
      </c>
      <c r="W16510" t="s">
        <v>2558</v>
      </c>
    </row>
    <row r="16511" spans="1:23" x14ac:dyDescent="0.3">
      <c r="A16511">
        <v>24485</v>
      </c>
      <c r="B16511" s="15" t="s">
        <v>1895</v>
      </c>
      <c r="C16511" t="str">
        <f>_xlfn.XLOOKUP($B16511, STANDARDS!$A:$A, STANDARDS!$B:$B,,0,2)</f>
        <v>Undivided Lemede Fm; Cabo Carvoeiro Fm</v>
      </c>
      <c r="D16511" t="s">
        <v>2177</v>
      </c>
      <c r="E16511" t="s">
        <v>2202</v>
      </c>
      <c r="J16511" cm="1">
        <f t="array" ref="J16511:L16511">_xlfn.XLOOKUP($C16511, AGE!$A:$A,AGE!$B:$D,,0,2)</f>
        <v>182.45</v>
      </c>
      <c r="K16511">
        <v>8.3499999999999943</v>
      </c>
      <c r="L16511" t="str">
        <v xml:space="preserve">GSA 2018 </v>
      </c>
      <c r="M16511" t="s">
        <v>2403</v>
      </c>
      <c r="P16511" t="s">
        <v>2342</v>
      </c>
      <c r="Q16511">
        <v>1.64</v>
      </c>
      <c r="R16511">
        <v>0.2</v>
      </c>
      <c r="V16511">
        <v>1</v>
      </c>
      <c r="W16511" t="s">
        <v>2558</v>
      </c>
    </row>
    <row r="16512" spans="1:23" x14ac:dyDescent="0.3">
      <c r="A16512">
        <v>24486</v>
      </c>
      <c r="B16512" s="15" t="s">
        <v>1895</v>
      </c>
      <c r="C16512" t="str">
        <f>_xlfn.XLOOKUP($B16512, STANDARDS!$A:$A, STANDARDS!$B:$B,,0,2)</f>
        <v>Undivided Lemede Fm; Cabo Carvoeiro Fm</v>
      </c>
      <c r="D16512" t="s">
        <v>2177</v>
      </c>
      <c r="E16512" t="s">
        <v>2202</v>
      </c>
      <c r="J16512" cm="1">
        <f t="array" ref="J16512:L16512">_xlfn.XLOOKUP($C16512, AGE!$A:$A,AGE!$B:$D,,0,2)</f>
        <v>182.45</v>
      </c>
      <c r="K16512">
        <v>8.3499999999999943</v>
      </c>
      <c r="L16512" t="str">
        <v xml:space="preserve">GSA 2018 </v>
      </c>
      <c r="M16512" t="s">
        <v>2403</v>
      </c>
      <c r="P16512" t="s">
        <v>2342</v>
      </c>
      <c r="Q16512">
        <v>1.64</v>
      </c>
      <c r="R16512">
        <v>0.2</v>
      </c>
      <c r="V16512">
        <v>1</v>
      </c>
      <c r="W16512" t="s">
        <v>2558</v>
      </c>
    </row>
    <row r="16513" spans="1:23" x14ac:dyDescent="0.3">
      <c r="A16513">
        <v>24487</v>
      </c>
      <c r="B16513" s="15" t="s">
        <v>1895</v>
      </c>
      <c r="C16513" t="str">
        <f>_xlfn.XLOOKUP($B16513, STANDARDS!$A:$A, STANDARDS!$B:$B,,0,2)</f>
        <v>Undivided Lemede Fm; Cabo Carvoeiro Fm</v>
      </c>
      <c r="D16513" t="s">
        <v>2177</v>
      </c>
      <c r="E16513" t="s">
        <v>2202</v>
      </c>
      <c r="J16513" cm="1">
        <f t="array" ref="J16513:L16513">_xlfn.XLOOKUP($C16513, AGE!$A:$A,AGE!$B:$D,,0,2)</f>
        <v>182.45</v>
      </c>
      <c r="K16513">
        <v>8.3499999999999943</v>
      </c>
      <c r="L16513" t="str">
        <v xml:space="preserve">GSA 2018 </v>
      </c>
      <c r="M16513" t="s">
        <v>2403</v>
      </c>
      <c r="P16513" t="s">
        <v>2342</v>
      </c>
      <c r="Q16513">
        <v>1.69</v>
      </c>
      <c r="R16513">
        <v>0.2</v>
      </c>
      <c r="V16513">
        <v>1</v>
      </c>
      <c r="W16513" t="s">
        <v>2558</v>
      </c>
    </row>
    <row r="16514" spans="1:23" x14ac:dyDescent="0.3">
      <c r="A16514">
        <v>24488</v>
      </c>
      <c r="B16514" s="15" t="s">
        <v>1895</v>
      </c>
      <c r="C16514" t="str">
        <f>_xlfn.XLOOKUP($B16514, STANDARDS!$A:$A, STANDARDS!$B:$B,,0,2)</f>
        <v>Undivided Lemede Fm; Cabo Carvoeiro Fm</v>
      </c>
      <c r="D16514" t="s">
        <v>2177</v>
      </c>
      <c r="E16514" t="s">
        <v>2202</v>
      </c>
      <c r="J16514" cm="1">
        <f t="array" ref="J16514:L16514">_xlfn.XLOOKUP($C16514, AGE!$A:$A,AGE!$B:$D,,0,2)</f>
        <v>182.45</v>
      </c>
      <c r="K16514">
        <v>8.3499999999999943</v>
      </c>
      <c r="L16514" t="str">
        <v xml:space="preserve">GSA 2018 </v>
      </c>
      <c r="M16514" t="s">
        <v>2403</v>
      </c>
      <c r="P16514" t="s">
        <v>2342</v>
      </c>
      <c r="Q16514">
        <v>1.85</v>
      </c>
      <c r="R16514">
        <v>0.2</v>
      </c>
      <c r="V16514">
        <v>1</v>
      </c>
      <c r="W16514" t="s">
        <v>2558</v>
      </c>
    </row>
    <row r="16515" spans="1:23" x14ac:dyDescent="0.3">
      <c r="A16515">
        <v>24489</v>
      </c>
      <c r="B16515" s="15" t="s">
        <v>1895</v>
      </c>
      <c r="C16515" t="str">
        <f>_xlfn.XLOOKUP($B16515, STANDARDS!$A:$A, STANDARDS!$B:$B,,0,2)</f>
        <v>Undivided Lemede Fm; Cabo Carvoeiro Fm</v>
      </c>
      <c r="D16515" t="s">
        <v>2177</v>
      </c>
      <c r="E16515" t="s">
        <v>2202</v>
      </c>
      <c r="J16515" cm="1">
        <f t="array" ref="J16515:L16515">_xlfn.XLOOKUP($C16515, AGE!$A:$A,AGE!$B:$D,,0,2)</f>
        <v>182.45</v>
      </c>
      <c r="K16515">
        <v>8.3499999999999943</v>
      </c>
      <c r="L16515" t="str">
        <v xml:space="preserve">GSA 2018 </v>
      </c>
      <c r="M16515" t="s">
        <v>2403</v>
      </c>
      <c r="P16515" t="s">
        <v>2342</v>
      </c>
      <c r="Q16515">
        <v>1.92</v>
      </c>
      <c r="R16515">
        <v>0.2</v>
      </c>
      <c r="V16515">
        <v>1</v>
      </c>
      <c r="W16515" t="s">
        <v>2558</v>
      </c>
    </row>
    <row r="16516" spans="1:23" x14ac:dyDescent="0.3">
      <c r="A16516">
        <v>24490</v>
      </c>
      <c r="B16516" s="15" t="s">
        <v>1895</v>
      </c>
      <c r="C16516" t="str">
        <f>_xlfn.XLOOKUP($B16516, STANDARDS!$A:$A, STANDARDS!$B:$B,,0,2)</f>
        <v>Undivided Lemede Fm; Cabo Carvoeiro Fm</v>
      </c>
      <c r="D16516" t="s">
        <v>2177</v>
      </c>
      <c r="E16516" t="s">
        <v>2202</v>
      </c>
      <c r="J16516" cm="1">
        <f t="array" ref="J16516:L16516">_xlfn.XLOOKUP($C16516, AGE!$A:$A,AGE!$B:$D,,0,2)</f>
        <v>182.45</v>
      </c>
      <c r="K16516">
        <v>8.3499999999999943</v>
      </c>
      <c r="L16516" t="str">
        <v xml:space="preserve">GSA 2018 </v>
      </c>
      <c r="M16516" t="s">
        <v>2403</v>
      </c>
      <c r="P16516" t="s">
        <v>2342</v>
      </c>
      <c r="Q16516">
        <v>1.94</v>
      </c>
      <c r="R16516">
        <v>0.2</v>
      </c>
      <c r="V16516">
        <v>1</v>
      </c>
      <c r="W16516" t="s">
        <v>2558</v>
      </c>
    </row>
    <row r="16517" spans="1:23" x14ac:dyDescent="0.3">
      <c r="A16517">
        <v>24491</v>
      </c>
      <c r="B16517" s="15" t="s">
        <v>1895</v>
      </c>
      <c r="C16517" t="str">
        <f>_xlfn.XLOOKUP($B16517, STANDARDS!$A:$A, STANDARDS!$B:$B,,0,2)</f>
        <v>Undivided Lemede Fm; Cabo Carvoeiro Fm</v>
      </c>
      <c r="D16517" t="s">
        <v>2177</v>
      </c>
      <c r="E16517" t="s">
        <v>2202</v>
      </c>
      <c r="J16517" cm="1">
        <f t="array" ref="J16517:L16517">_xlfn.XLOOKUP($C16517, AGE!$A:$A,AGE!$B:$D,,0,2)</f>
        <v>182.45</v>
      </c>
      <c r="K16517">
        <v>8.3499999999999943</v>
      </c>
      <c r="L16517" t="str">
        <v xml:space="preserve">GSA 2018 </v>
      </c>
      <c r="M16517" t="s">
        <v>2403</v>
      </c>
      <c r="P16517" t="s">
        <v>2342</v>
      </c>
      <c r="Q16517">
        <v>1.98</v>
      </c>
      <c r="R16517">
        <v>0.2</v>
      </c>
      <c r="V16517">
        <v>1</v>
      </c>
      <c r="W16517" t="s">
        <v>2558</v>
      </c>
    </row>
    <row r="16518" spans="1:23" x14ac:dyDescent="0.3">
      <c r="A16518">
        <v>24492</v>
      </c>
      <c r="B16518" s="15" t="s">
        <v>1895</v>
      </c>
      <c r="C16518" t="str">
        <f>_xlfn.XLOOKUP($B16518, STANDARDS!$A:$A, STANDARDS!$B:$B,,0,2)</f>
        <v>Undivided Lemede Fm; Cabo Carvoeiro Fm</v>
      </c>
      <c r="D16518" t="s">
        <v>2177</v>
      </c>
      <c r="E16518" t="s">
        <v>2202</v>
      </c>
      <c r="J16518" cm="1">
        <f t="array" ref="J16518:L16518">_xlfn.XLOOKUP($C16518, AGE!$A:$A,AGE!$B:$D,,0,2)</f>
        <v>182.45</v>
      </c>
      <c r="K16518">
        <v>8.3499999999999943</v>
      </c>
      <c r="L16518" t="str">
        <v xml:space="preserve">GSA 2018 </v>
      </c>
      <c r="M16518" t="s">
        <v>2403</v>
      </c>
      <c r="P16518" t="s">
        <v>2342</v>
      </c>
      <c r="Q16518">
        <v>1.85</v>
      </c>
      <c r="R16518">
        <v>0.2</v>
      </c>
      <c r="V16518">
        <v>1</v>
      </c>
      <c r="W16518" t="s">
        <v>2558</v>
      </c>
    </row>
    <row r="16519" spans="1:23" x14ac:dyDescent="0.3">
      <c r="A16519">
        <v>24493</v>
      </c>
      <c r="B16519" s="15" t="s">
        <v>1895</v>
      </c>
      <c r="C16519" t="str">
        <f>_xlfn.XLOOKUP($B16519, STANDARDS!$A:$A, STANDARDS!$B:$B,,0,2)</f>
        <v>Undivided Lemede Fm; Cabo Carvoeiro Fm</v>
      </c>
      <c r="D16519" t="s">
        <v>2177</v>
      </c>
      <c r="E16519" t="s">
        <v>2202</v>
      </c>
      <c r="J16519" cm="1">
        <f t="array" ref="J16519:L16519">_xlfn.XLOOKUP($C16519, AGE!$A:$A,AGE!$B:$D,,0,2)</f>
        <v>182.45</v>
      </c>
      <c r="K16519">
        <v>8.3499999999999943</v>
      </c>
      <c r="L16519" t="str">
        <v xml:space="preserve">GSA 2018 </v>
      </c>
      <c r="M16519" t="s">
        <v>2403</v>
      </c>
      <c r="P16519" t="s">
        <v>2342</v>
      </c>
      <c r="Q16519">
        <v>1.94</v>
      </c>
      <c r="R16519">
        <v>0.2</v>
      </c>
      <c r="V16519">
        <v>1</v>
      </c>
      <c r="W16519" t="s">
        <v>2558</v>
      </c>
    </row>
    <row r="16520" spans="1:23" x14ac:dyDescent="0.3">
      <c r="A16520">
        <v>24494</v>
      </c>
      <c r="B16520" s="15" t="s">
        <v>1895</v>
      </c>
      <c r="C16520" t="str">
        <f>_xlfn.XLOOKUP($B16520, STANDARDS!$A:$A, STANDARDS!$B:$B,,0,2)</f>
        <v>Undivided Lemede Fm; Cabo Carvoeiro Fm</v>
      </c>
      <c r="D16520" t="s">
        <v>2177</v>
      </c>
      <c r="E16520" t="s">
        <v>2202</v>
      </c>
      <c r="J16520" cm="1">
        <f t="array" ref="J16520:L16520">_xlfn.XLOOKUP($C16520, AGE!$A:$A,AGE!$B:$D,,0,2)</f>
        <v>182.45</v>
      </c>
      <c r="K16520">
        <v>8.3499999999999943</v>
      </c>
      <c r="L16520" t="str">
        <v xml:space="preserve">GSA 2018 </v>
      </c>
      <c r="M16520" t="s">
        <v>2403</v>
      </c>
      <c r="P16520" t="s">
        <v>2342</v>
      </c>
      <c r="Q16520">
        <v>1.65</v>
      </c>
      <c r="R16520">
        <v>0.2</v>
      </c>
      <c r="V16520">
        <v>1</v>
      </c>
      <c r="W16520" t="s">
        <v>2558</v>
      </c>
    </row>
    <row r="16521" spans="1:23" x14ac:dyDescent="0.3">
      <c r="A16521">
        <v>24495</v>
      </c>
      <c r="B16521" s="15" t="s">
        <v>1895</v>
      </c>
      <c r="C16521" t="str">
        <f>_xlfn.XLOOKUP($B16521, STANDARDS!$A:$A, STANDARDS!$B:$B,,0,2)</f>
        <v>Undivided Lemede Fm; Cabo Carvoeiro Fm</v>
      </c>
      <c r="D16521" t="s">
        <v>2177</v>
      </c>
      <c r="E16521" t="s">
        <v>2202</v>
      </c>
      <c r="J16521" cm="1">
        <f t="array" ref="J16521:L16521">_xlfn.XLOOKUP($C16521, AGE!$A:$A,AGE!$B:$D,,0,2)</f>
        <v>182.45</v>
      </c>
      <c r="K16521">
        <v>8.3499999999999943</v>
      </c>
      <c r="L16521" t="str">
        <v xml:space="preserve">GSA 2018 </v>
      </c>
      <c r="M16521" t="s">
        <v>2403</v>
      </c>
      <c r="P16521" t="s">
        <v>2342</v>
      </c>
      <c r="Q16521">
        <v>1.73</v>
      </c>
      <c r="R16521">
        <v>0.2</v>
      </c>
      <c r="V16521">
        <v>1</v>
      </c>
      <c r="W16521" t="s">
        <v>2558</v>
      </c>
    </row>
    <row r="16522" spans="1:23" x14ac:dyDescent="0.3">
      <c r="A16522">
        <v>24496</v>
      </c>
      <c r="B16522" s="15" t="s">
        <v>1895</v>
      </c>
      <c r="C16522" t="str">
        <f>_xlfn.XLOOKUP($B16522, STANDARDS!$A:$A, STANDARDS!$B:$B,,0,2)</f>
        <v>Undivided Lemede Fm; Cabo Carvoeiro Fm</v>
      </c>
      <c r="D16522" t="s">
        <v>2177</v>
      </c>
      <c r="E16522" t="s">
        <v>2202</v>
      </c>
      <c r="J16522" cm="1">
        <f t="array" ref="J16522:L16522">_xlfn.XLOOKUP($C16522, AGE!$A:$A,AGE!$B:$D,,0,2)</f>
        <v>182.45</v>
      </c>
      <c r="K16522">
        <v>8.3499999999999943</v>
      </c>
      <c r="L16522" t="str">
        <v xml:space="preserve">GSA 2018 </v>
      </c>
      <c r="M16522" t="s">
        <v>2403</v>
      </c>
      <c r="P16522" t="s">
        <v>2342</v>
      </c>
      <c r="Q16522">
        <v>1.7</v>
      </c>
      <c r="R16522">
        <v>0.2</v>
      </c>
      <c r="V16522">
        <v>1</v>
      </c>
      <c r="W16522" t="s">
        <v>2558</v>
      </c>
    </row>
    <row r="16523" spans="1:23" x14ac:dyDescent="0.3">
      <c r="A16523">
        <v>24497</v>
      </c>
      <c r="B16523" s="15" t="s">
        <v>1895</v>
      </c>
      <c r="C16523" t="str">
        <f>_xlfn.XLOOKUP($B16523, STANDARDS!$A:$A, STANDARDS!$B:$B,,0,2)</f>
        <v>Undivided Lemede Fm; Cabo Carvoeiro Fm</v>
      </c>
      <c r="D16523" t="s">
        <v>2177</v>
      </c>
      <c r="E16523" t="s">
        <v>2202</v>
      </c>
      <c r="J16523" cm="1">
        <f t="array" ref="J16523:L16523">_xlfn.XLOOKUP($C16523, AGE!$A:$A,AGE!$B:$D,,0,2)</f>
        <v>182.45</v>
      </c>
      <c r="K16523">
        <v>8.3499999999999943</v>
      </c>
      <c r="L16523" t="str">
        <v xml:space="preserve">GSA 2018 </v>
      </c>
      <c r="M16523" t="s">
        <v>2403</v>
      </c>
      <c r="P16523" t="s">
        <v>2342</v>
      </c>
      <c r="Q16523">
        <v>1.58</v>
      </c>
      <c r="R16523">
        <v>0.2</v>
      </c>
      <c r="V16523">
        <v>1</v>
      </c>
      <c r="W16523" t="s">
        <v>2558</v>
      </c>
    </row>
    <row r="16524" spans="1:23" x14ac:dyDescent="0.3">
      <c r="A16524">
        <v>24498</v>
      </c>
      <c r="B16524" s="15" t="s">
        <v>1895</v>
      </c>
      <c r="C16524" t="str">
        <f>_xlfn.XLOOKUP($B16524, STANDARDS!$A:$A, STANDARDS!$B:$B,,0,2)</f>
        <v>Undivided Lemede Fm; Cabo Carvoeiro Fm</v>
      </c>
      <c r="D16524" t="s">
        <v>2177</v>
      </c>
      <c r="E16524" t="s">
        <v>2202</v>
      </c>
      <c r="J16524" cm="1">
        <f t="array" ref="J16524:L16524">_xlfn.XLOOKUP($C16524, AGE!$A:$A,AGE!$B:$D,,0,2)</f>
        <v>182.45</v>
      </c>
      <c r="K16524">
        <v>8.3499999999999943</v>
      </c>
      <c r="L16524" t="str">
        <v xml:space="preserve">GSA 2018 </v>
      </c>
      <c r="M16524" t="s">
        <v>2403</v>
      </c>
      <c r="P16524" t="s">
        <v>2342</v>
      </c>
      <c r="Q16524">
        <v>1.58</v>
      </c>
      <c r="R16524">
        <v>0.2</v>
      </c>
      <c r="V16524">
        <v>1</v>
      </c>
      <c r="W16524" t="s">
        <v>2558</v>
      </c>
    </row>
    <row r="16525" spans="1:23" x14ac:dyDescent="0.3">
      <c r="A16525">
        <v>24499</v>
      </c>
      <c r="B16525" s="15" t="s">
        <v>1895</v>
      </c>
      <c r="C16525" t="str">
        <f>_xlfn.XLOOKUP($B16525, STANDARDS!$A:$A, STANDARDS!$B:$B,,0,2)</f>
        <v>Undivided Lemede Fm; Cabo Carvoeiro Fm</v>
      </c>
      <c r="D16525" t="s">
        <v>2177</v>
      </c>
      <c r="E16525" t="s">
        <v>2202</v>
      </c>
      <c r="J16525" cm="1">
        <f t="array" ref="J16525:L16525">_xlfn.XLOOKUP($C16525, AGE!$A:$A,AGE!$B:$D,,0,2)</f>
        <v>182.45</v>
      </c>
      <c r="K16525">
        <v>8.3499999999999943</v>
      </c>
      <c r="L16525" t="str">
        <v xml:space="preserve">GSA 2018 </v>
      </c>
      <c r="M16525" t="s">
        <v>2403</v>
      </c>
      <c r="P16525" t="s">
        <v>2342</v>
      </c>
      <c r="Q16525">
        <v>1.63</v>
      </c>
      <c r="R16525">
        <v>0.2</v>
      </c>
      <c r="V16525">
        <v>1</v>
      </c>
      <c r="W16525" t="s">
        <v>2558</v>
      </c>
    </row>
    <row r="16526" spans="1:23" x14ac:dyDescent="0.3">
      <c r="A16526">
        <v>24500</v>
      </c>
      <c r="B16526" s="15" t="s">
        <v>1895</v>
      </c>
      <c r="C16526" t="str">
        <f>_xlfn.XLOOKUP($B16526, STANDARDS!$A:$A, STANDARDS!$B:$B,,0,2)</f>
        <v>Undivided Lemede Fm; Cabo Carvoeiro Fm</v>
      </c>
      <c r="D16526" t="s">
        <v>2177</v>
      </c>
      <c r="E16526" t="s">
        <v>2202</v>
      </c>
      <c r="J16526" cm="1">
        <f t="array" ref="J16526:L16526">_xlfn.XLOOKUP($C16526, AGE!$A:$A,AGE!$B:$D,,0,2)</f>
        <v>182.45</v>
      </c>
      <c r="K16526">
        <v>8.3499999999999943</v>
      </c>
      <c r="L16526" t="str">
        <v xml:space="preserve">GSA 2018 </v>
      </c>
      <c r="M16526" t="s">
        <v>2403</v>
      </c>
      <c r="P16526" t="s">
        <v>2342</v>
      </c>
      <c r="Q16526">
        <v>1.64</v>
      </c>
      <c r="R16526">
        <v>0.2</v>
      </c>
      <c r="V16526">
        <v>1</v>
      </c>
      <c r="W16526" t="s">
        <v>2558</v>
      </c>
    </row>
    <row r="16527" spans="1:23" x14ac:dyDescent="0.3">
      <c r="A16527">
        <v>24501</v>
      </c>
      <c r="B16527" s="15" t="s">
        <v>1895</v>
      </c>
      <c r="C16527" t="str">
        <f>_xlfn.XLOOKUP($B16527, STANDARDS!$A:$A, STANDARDS!$B:$B,,0,2)</f>
        <v>Undivided Lemede Fm; Cabo Carvoeiro Fm</v>
      </c>
      <c r="D16527" t="s">
        <v>2177</v>
      </c>
      <c r="E16527" t="s">
        <v>2202</v>
      </c>
      <c r="J16527" cm="1">
        <f t="array" ref="J16527:L16527">_xlfn.XLOOKUP($C16527, AGE!$A:$A,AGE!$B:$D,,0,2)</f>
        <v>182.45</v>
      </c>
      <c r="K16527">
        <v>8.3499999999999943</v>
      </c>
      <c r="L16527" t="str">
        <v xml:space="preserve">GSA 2018 </v>
      </c>
      <c r="M16527" t="s">
        <v>2403</v>
      </c>
      <c r="P16527" t="s">
        <v>2342</v>
      </c>
      <c r="Q16527">
        <v>1.53</v>
      </c>
      <c r="R16527">
        <v>0.2</v>
      </c>
      <c r="V16527">
        <v>1</v>
      </c>
      <c r="W16527" t="s">
        <v>2558</v>
      </c>
    </row>
    <row r="16528" spans="1:23" x14ac:dyDescent="0.3">
      <c r="A16528">
        <v>24502</v>
      </c>
      <c r="B16528" s="15" t="s">
        <v>1895</v>
      </c>
      <c r="C16528" t="str">
        <f>_xlfn.XLOOKUP($B16528, STANDARDS!$A:$A, STANDARDS!$B:$B,,0,2)</f>
        <v>Undivided Lemede Fm; Cabo Carvoeiro Fm</v>
      </c>
      <c r="D16528" t="s">
        <v>2177</v>
      </c>
      <c r="E16528" t="s">
        <v>2202</v>
      </c>
      <c r="J16528" cm="1">
        <f t="array" ref="J16528:L16528">_xlfn.XLOOKUP($C16528, AGE!$A:$A,AGE!$B:$D,,0,2)</f>
        <v>182.45</v>
      </c>
      <c r="K16528">
        <v>8.3499999999999943</v>
      </c>
      <c r="L16528" t="str">
        <v xml:space="preserve">GSA 2018 </v>
      </c>
      <c r="M16528" t="s">
        <v>2403</v>
      </c>
      <c r="P16528" t="s">
        <v>2342</v>
      </c>
      <c r="Q16528">
        <v>1.64</v>
      </c>
      <c r="R16528">
        <v>0.2</v>
      </c>
      <c r="V16528">
        <v>1</v>
      </c>
      <c r="W16528" t="s">
        <v>2558</v>
      </c>
    </row>
    <row r="16529" spans="1:23" x14ac:dyDescent="0.3">
      <c r="A16529">
        <v>24503</v>
      </c>
      <c r="B16529" s="15" t="s">
        <v>1895</v>
      </c>
      <c r="C16529" t="str">
        <f>_xlfn.XLOOKUP($B16529, STANDARDS!$A:$A, STANDARDS!$B:$B,,0,2)</f>
        <v>Undivided Lemede Fm; Cabo Carvoeiro Fm</v>
      </c>
      <c r="D16529" t="s">
        <v>2177</v>
      </c>
      <c r="E16529" t="s">
        <v>2202</v>
      </c>
      <c r="J16529" cm="1">
        <f t="array" ref="J16529:L16529">_xlfn.XLOOKUP($C16529, AGE!$A:$A,AGE!$B:$D,,0,2)</f>
        <v>182.45</v>
      </c>
      <c r="K16529">
        <v>8.3499999999999943</v>
      </c>
      <c r="L16529" t="str">
        <v xml:space="preserve">GSA 2018 </v>
      </c>
      <c r="M16529" t="s">
        <v>2403</v>
      </c>
      <c r="P16529" t="s">
        <v>2342</v>
      </c>
      <c r="Q16529">
        <v>1.6</v>
      </c>
      <c r="R16529">
        <v>0.2</v>
      </c>
      <c r="V16529">
        <v>1</v>
      </c>
      <c r="W16529" t="s">
        <v>2558</v>
      </c>
    </row>
    <row r="16530" spans="1:23" x14ac:dyDescent="0.3">
      <c r="A16530">
        <v>24504</v>
      </c>
      <c r="B16530" s="15" t="s">
        <v>1895</v>
      </c>
      <c r="C16530" t="str">
        <f>_xlfn.XLOOKUP($B16530, STANDARDS!$A:$A, STANDARDS!$B:$B,,0,2)</f>
        <v>Undivided Lemede Fm; Cabo Carvoeiro Fm</v>
      </c>
      <c r="D16530" t="s">
        <v>2177</v>
      </c>
      <c r="E16530" t="s">
        <v>2202</v>
      </c>
      <c r="J16530" cm="1">
        <f t="array" ref="J16530:L16530">_xlfn.XLOOKUP($C16530, AGE!$A:$A,AGE!$B:$D,,0,2)</f>
        <v>182.45</v>
      </c>
      <c r="K16530">
        <v>8.3499999999999943</v>
      </c>
      <c r="L16530" t="str">
        <v xml:space="preserve">GSA 2018 </v>
      </c>
      <c r="M16530" t="s">
        <v>2403</v>
      </c>
      <c r="P16530" t="s">
        <v>2342</v>
      </c>
      <c r="Q16530">
        <v>1.63</v>
      </c>
      <c r="R16530">
        <v>0.2</v>
      </c>
      <c r="V16530">
        <v>1</v>
      </c>
      <c r="W16530" t="s">
        <v>2558</v>
      </c>
    </row>
    <row r="16531" spans="1:23" x14ac:dyDescent="0.3">
      <c r="A16531">
        <v>24505</v>
      </c>
      <c r="B16531" s="15" t="s">
        <v>1895</v>
      </c>
      <c r="C16531" t="str">
        <f>_xlfn.XLOOKUP($B16531, STANDARDS!$A:$A, STANDARDS!$B:$B,,0,2)</f>
        <v>Undivided Lemede Fm; Cabo Carvoeiro Fm</v>
      </c>
      <c r="D16531" t="s">
        <v>2177</v>
      </c>
      <c r="E16531" t="s">
        <v>2202</v>
      </c>
      <c r="J16531" cm="1">
        <f t="array" ref="J16531:L16531">_xlfn.XLOOKUP($C16531, AGE!$A:$A,AGE!$B:$D,,0,2)</f>
        <v>182.45</v>
      </c>
      <c r="K16531">
        <v>8.3499999999999943</v>
      </c>
      <c r="L16531" t="str">
        <v xml:space="preserve">GSA 2018 </v>
      </c>
      <c r="M16531" t="s">
        <v>2403</v>
      </c>
      <c r="P16531" t="s">
        <v>2342</v>
      </c>
      <c r="Q16531">
        <v>1.44</v>
      </c>
      <c r="R16531">
        <v>0.2</v>
      </c>
      <c r="V16531">
        <v>1</v>
      </c>
      <c r="W16531" t="s">
        <v>2558</v>
      </c>
    </row>
    <row r="16532" spans="1:23" x14ac:dyDescent="0.3">
      <c r="A16532">
        <v>24506</v>
      </c>
      <c r="B16532" s="15" t="s">
        <v>1895</v>
      </c>
      <c r="C16532" t="str">
        <f>_xlfn.XLOOKUP($B16532, STANDARDS!$A:$A, STANDARDS!$B:$B,,0,2)</f>
        <v>Undivided Lemede Fm; Cabo Carvoeiro Fm</v>
      </c>
      <c r="D16532" t="s">
        <v>2177</v>
      </c>
      <c r="E16532" t="s">
        <v>2202</v>
      </c>
      <c r="J16532" cm="1">
        <f t="array" ref="J16532:L16532">_xlfn.XLOOKUP($C16532, AGE!$A:$A,AGE!$B:$D,,0,2)</f>
        <v>182.45</v>
      </c>
      <c r="K16532">
        <v>8.3499999999999943</v>
      </c>
      <c r="L16532" t="str">
        <v xml:space="preserve">GSA 2018 </v>
      </c>
      <c r="M16532" t="s">
        <v>2403</v>
      </c>
      <c r="P16532" t="s">
        <v>2342</v>
      </c>
      <c r="Q16532">
        <v>1.38</v>
      </c>
      <c r="R16532">
        <v>0.2</v>
      </c>
      <c r="V16532">
        <v>1</v>
      </c>
      <c r="W16532" t="s">
        <v>2558</v>
      </c>
    </row>
    <row r="16533" spans="1:23" x14ac:dyDescent="0.3">
      <c r="A16533">
        <v>24507</v>
      </c>
      <c r="B16533" s="15" t="s">
        <v>1895</v>
      </c>
      <c r="C16533" t="str">
        <f>_xlfn.XLOOKUP($B16533, STANDARDS!$A:$A, STANDARDS!$B:$B,,0,2)</f>
        <v>Undivided Lemede Fm; Cabo Carvoeiro Fm</v>
      </c>
      <c r="D16533" t="s">
        <v>2177</v>
      </c>
      <c r="E16533" t="s">
        <v>2202</v>
      </c>
      <c r="J16533" cm="1">
        <f t="array" ref="J16533:L16533">_xlfn.XLOOKUP($C16533, AGE!$A:$A,AGE!$B:$D,,0,2)</f>
        <v>182.45</v>
      </c>
      <c r="K16533">
        <v>8.3499999999999943</v>
      </c>
      <c r="L16533" t="str">
        <v xml:space="preserve">GSA 2018 </v>
      </c>
      <c r="M16533" t="s">
        <v>2403</v>
      </c>
      <c r="P16533" t="s">
        <v>2342</v>
      </c>
      <c r="Q16533">
        <v>1.31</v>
      </c>
      <c r="R16533">
        <v>0.2</v>
      </c>
      <c r="V16533">
        <v>1</v>
      </c>
      <c r="W16533" t="s">
        <v>2558</v>
      </c>
    </row>
    <row r="16534" spans="1:23" x14ac:dyDescent="0.3">
      <c r="A16534">
        <v>24508</v>
      </c>
      <c r="B16534" s="15" t="s">
        <v>1895</v>
      </c>
      <c r="C16534" t="str">
        <f>_xlfn.XLOOKUP($B16534, STANDARDS!$A:$A, STANDARDS!$B:$B,,0,2)</f>
        <v>Undivided Lemede Fm; Cabo Carvoeiro Fm</v>
      </c>
      <c r="D16534" t="s">
        <v>2177</v>
      </c>
      <c r="E16534" t="s">
        <v>2202</v>
      </c>
      <c r="J16534" cm="1">
        <f t="array" ref="J16534:L16534">_xlfn.XLOOKUP($C16534, AGE!$A:$A,AGE!$B:$D,,0,2)</f>
        <v>182.45</v>
      </c>
      <c r="K16534">
        <v>8.3499999999999943</v>
      </c>
      <c r="L16534" t="str">
        <v xml:space="preserve">GSA 2018 </v>
      </c>
      <c r="M16534" t="s">
        <v>2403</v>
      </c>
      <c r="P16534" t="s">
        <v>2342</v>
      </c>
      <c r="Q16534">
        <v>1.26</v>
      </c>
      <c r="R16534">
        <v>0.2</v>
      </c>
      <c r="V16534">
        <v>1</v>
      </c>
      <c r="W16534" t="s">
        <v>2558</v>
      </c>
    </row>
    <row r="16535" spans="1:23" x14ac:dyDescent="0.3">
      <c r="A16535">
        <v>24509</v>
      </c>
      <c r="B16535" s="15" t="s">
        <v>1895</v>
      </c>
      <c r="C16535" t="str">
        <f>_xlfn.XLOOKUP($B16535, STANDARDS!$A:$A, STANDARDS!$B:$B,,0,2)</f>
        <v>Undivided Lemede Fm; Cabo Carvoeiro Fm</v>
      </c>
      <c r="D16535" t="s">
        <v>2177</v>
      </c>
      <c r="E16535" t="s">
        <v>2202</v>
      </c>
      <c r="J16535" cm="1">
        <f t="array" ref="J16535:L16535">_xlfn.XLOOKUP($C16535, AGE!$A:$A,AGE!$B:$D,,0,2)</f>
        <v>182.45</v>
      </c>
      <c r="K16535">
        <v>8.3499999999999943</v>
      </c>
      <c r="L16535" t="str">
        <v xml:space="preserve">GSA 2018 </v>
      </c>
      <c r="M16535" t="s">
        <v>2403</v>
      </c>
      <c r="P16535" t="s">
        <v>2342</v>
      </c>
      <c r="Q16535">
        <v>1.24</v>
      </c>
      <c r="R16535">
        <v>0.2</v>
      </c>
      <c r="V16535">
        <v>1</v>
      </c>
      <c r="W16535" t="s">
        <v>2558</v>
      </c>
    </row>
    <row r="16536" spans="1:23" x14ac:dyDescent="0.3">
      <c r="A16536">
        <v>24510</v>
      </c>
      <c r="B16536" s="15" t="s">
        <v>1895</v>
      </c>
      <c r="C16536" t="str">
        <f>_xlfn.XLOOKUP($B16536, STANDARDS!$A:$A, STANDARDS!$B:$B,,0,2)</f>
        <v>Undivided Lemede Fm; Cabo Carvoeiro Fm</v>
      </c>
      <c r="D16536" t="s">
        <v>2177</v>
      </c>
      <c r="E16536" t="s">
        <v>2202</v>
      </c>
      <c r="J16536" cm="1">
        <f t="array" ref="J16536:L16536">_xlfn.XLOOKUP($C16536, AGE!$A:$A,AGE!$B:$D,,0,2)</f>
        <v>182.45</v>
      </c>
      <c r="K16536">
        <v>8.3499999999999943</v>
      </c>
      <c r="L16536" t="str">
        <v xml:space="preserve">GSA 2018 </v>
      </c>
      <c r="M16536" t="s">
        <v>2403</v>
      </c>
      <c r="P16536" t="s">
        <v>2342</v>
      </c>
      <c r="Q16536">
        <v>1.24</v>
      </c>
      <c r="R16536">
        <v>0.2</v>
      </c>
      <c r="V16536">
        <v>1</v>
      </c>
      <c r="W16536" t="s">
        <v>2558</v>
      </c>
    </row>
    <row r="16537" spans="1:23" x14ac:dyDescent="0.3">
      <c r="A16537">
        <v>24511</v>
      </c>
      <c r="B16537" s="15" t="s">
        <v>1895</v>
      </c>
      <c r="C16537" t="str">
        <f>_xlfn.XLOOKUP($B16537, STANDARDS!$A:$A, STANDARDS!$B:$B,,0,2)</f>
        <v>Undivided Lemede Fm; Cabo Carvoeiro Fm</v>
      </c>
      <c r="D16537" t="s">
        <v>2177</v>
      </c>
      <c r="E16537" t="s">
        <v>2202</v>
      </c>
      <c r="J16537" cm="1">
        <f t="array" ref="J16537:L16537">_xlfn.XLOOKUP($C16537, AGE!$A:$A,AGE!$B:$D,,0,2)</f>
        <v>182.45</v>
      </c>
      <c r="K16537">
        <v>8.3499999999999943</v>
      </c>
      <c r="L16537" t="str">
        <v xml:space="preserve">GSA 2018 </v>
      </c>
      <c r="M16537" t="s">
        <v>2403</v>
      </c>
      <c r="P16537" t="s">
        <v>2342</v>
      </c>
      <c r="Q16537">
        <v>1.24</v>
      </c>
      <c r="R16537">
        <v>0.2</v>
      </c>
      <c r="V16537">
        <v>1</v>
      </c>
      <c r="W16537" t="s">
        <v>2558</v>
      </c>
    </row>
    <row r="16538" spans="1:23" x14ac:dyDescent="0.3">
      <c r="A16538">
        <v>24512</v>
      </c>
      <c r="B16538" s="15" t="s">
        <v>1895</v>
      </c>
      <c r="C16538" t="str">
        <f>_xlfn.XLOOKUP($B16538, STANDARDS!$A:$A, STANDARDS!$B:$B,,0,2)</f>
        <v>Undivided Lemede Fm; Cabo Carvoeiro Fm</v>
      </c>
      <c r="D16538" t="s">
        <v>2177</v>
      </c>
      <c r="E16538" t="s">
        <v>2202</v>
      </c>
      <c r="J16538" cm="1">
        <f t="array" ref="J16538:L16538">_xlfn.XLOOKUP($C16538, AGE!$A:$A,AGE!$B:$D,,0,2)</f>
        <v>182.45</v>
      </c>
      <c r="K16538">
        <v>8.3499999999999943</v>
      </c>
      <c r="L16538" t="str">
        <v xml:space="preserve">GSA 2018 </v>
      </c>
      <c r="M16538" t="s">
        <v>2403</v>
      </c>
      <c r="P16538" t="s">
        <v>2342</v>
      </c>
      <c r="Q16538">
        <v>1.27</v>
      </c>
      <c r="R16538">
        <v>0.2</v>
      </c>
      <c r="V16538">
        <v>1</v>
      </c>
      <c r="W16538" t="s">
        <v>2558</v>
      </c>
    </row>
    <row r="16539" spans="1:23" x14ac:dyDescent="0.3">
      <c r="A16539">
        <v>24513</v>
      </c>
      <c r="B16539" s="15" t="s">
        <v>1895</v>
      </c>
      <c r="C16539" t="str">
        <f>_xlfn.XLOOKUP($B16539, STANDARDS!$A:$A, STANDARDS!$B:$B,,0,2)</f>
        <v>Undivided Lemede Fm; Cabo Carvoeiro Fm</v>
      </c>
      <c r="D16539" t="s">
        <v>2177</v>
      </c>
      <c r="E16539" t="s">
        <v>2202</v>
      </c>
      <c r="J16539" cm="1">
        <f t="array" ref="J16539:L16539">_xlfn.XLOOKUP($C16539, AGE!$A:$A,AGE!$B:$D,,0,2)</f>
        <v>182.45</v>
      </c>
      <c r="K16539">
        <v>8.3499999999999943</v>
      </c>
      <c r="L16539" t="str">
        <v xml:space="preserve">GSA 2018 </v>
      </c>
      <c r="M16539" t="s">
        <v>2403</v>
      </c>
      <c r="P16539" t="s">
        <v>2342</v>
      </c>
      <c r="Q16539">
        <v>1.32</v>
      </c>
      <c r="R16539">
        <v>0.2</v>
      </c>
      <c r="V16539">
        <v>1</v>
      </c>
      <c r="W16539" t="s">
        <v>2558</v>
      </c>
    </row>
    <row r="16540" spans="1:23" x14ac:dyDescent="0.3">
      <c r="A16540">
        <v>24514</v>
      </c>
      <c r="B16540" s="15" t="s">
        <v>1895</v>
      </c>
      <c r="C16540" t="str">
        <f>_xlfn.XLOOKUP($B16540, STANDARDS!$A:$A, STANDARDS!$B:$B,,0,2)</f>
        <v>Undivided Lemede Fm; Cabo Carvoeiro Fm</v>
      </c>
      <c r="D16540" t="s">
        <v>2177</v>
      </c>
      <c r="E16540" t="s">
        <v>2202</v>
      </c>
      <c r="J16540" cm="1">
        <f t="array" ref="J16540:L16540">_xlfn.XLOOKUP($C16540, AGE!$A:$A,AGE!$B:$D,,0,2)</f>
        <v>182.45</v>
      </c>
      <c r="K16540">
        <v>8.3499999999999943</v>
      </c>
      <c r="L16540" t="str">
        <v xml:space="preserve">GSA 2018 </v>
      </c>
      <c r="M16540" t="s">
        <v>2403</v>
      </c>
      <c r="P16540" t="s">
        <v>2342</v>
      </c>
      <c r="Q16540">
        <v>1.29</v>
      </c>
      <c r="R16540">
        <v>0.2</v>
      </c>
      <c r="V16540">
        <v>1</v>
      </c>
      <c r="W16540" t="s">
        <v>2558</v>
      </c>
    </row>
    <row r="16541" spans="1:23" x14ac:dyDescent="0.3">
      <c r="A16541">
        <v>24515</v>
      </c>
      <c r="B16541" s="15" t="s">
        <v>1895</v>
      </c>
      <c r="C16541" t="str">
        <f>_xlfn.XLOOKUP($B16541, STANDARDS!$A:$A, STANDARDS!$B:$B,,0,2)</f>
        <v>Undivided Lemede Fm; Cabo Carvoeiro Fm</v>
      </c>
      <c r="D16541" t="s">
        <v>2177</v>
      </c>
      <c r="E16541" t="s">
        <v>2202</v>
      </c>
      <c r="J16541" cm="1">
        <f t="array" ref="J16541:L16541">_xlfn.XLOOKUP($C16541, AGE!$A:$A,AGE!$B:$D,,0,2)</f>
        <v>182.45</v>
      </c>
      <c r="K16541">
        <v>8.3499999999999943</v>
      </c>
      <c r="L16541" t="str">
        <v xml:space="preserve">GSA 2018 </v>
      </c>
      <c r="M16541" t="s">
        <v>2403</v>
      </c>
      <c r="P16541" t="s">
        <v>2342</v>
      </c>
      <c r="Q16541">
        <v>1.29</v>
      </c>
      <c r="R16541">
        <v>0.2</v>
      </c>
      <c r="V16541">
        <v>1</v>
      </c>
      <c r="W16541" t="s">
        <v>2558</v>
      </c>
    </row>
    <row r="16542" spans="1:23" x14ac:dyDescent="0.3">
      <c r="A16542">
        <v>24516</v>
      </c>
      <c r="B16542" s="15" t="s">
        <v>1895</v>
      </c>
      <c r="C16542" t="str">
        <f>_xlfn.XLOOKUP($B16542, STANDARDS!$A:$A, STANDARDS!$B:$B,,0,2)</f>
        <v>Undivided Lemede Fm; Cabo Carvoeiro Fm</v>
      </c>
      <c r="D16542" t="s">
        <v>2177</v>
      </c>
      <c r="E16542" t="s">
        <v>2202</v>
      </c>
      <c r="J16542" cm="1">
        <f t="array" ref="J16542:L16542">_xlfn.XLOOKUP($C16542, AGE!$A:$A,AGE!$B:$D,,0,2)</f>
        <v>182.45</v>
      </c>
      <c r="K16542">
        <v>8.3499999999999943</v>
      </c>
      <c r="L16542" t="str">
        <v xml:space="preserve">GSA 2018 </v>
      </c>
      <c r="M16542" t="s">
        <v>2403</v>
      </c>
      <c r="P16542" t="s">
        <v>2342</v>
      </c>
      <c r="Q16542">
        <v>1.45</v>
      </c>
      <c r="R16542">
        <v>0.2</v>
      </c>
      <c r="V16542">
        <v>1</v>
      </c>
      <c r="W16542" t="s">
        <v>2558</v>
      </c>
    </row>
    <row r="16543" spans="1:23" x14ac:dyDescent="0.3">
      <c r="A16543">
        <v>24517</v>
      </c>
      <c r="B16543" s="15" t="s">
        <v>1895</v>
      </c>
      <c r="C16543" t="str">
        <f>_xlfn.XLOOKUP($B16543, STANDARDS!$A:$A, STANDARDS!$B:$B,,0,2)</f>
        <v>Undivided Lemede Fm; Cabo Carvoeiro Fm</v>
      </c>
      <c r="D16543" t="s">
        <v>2177</v>
      </c>
      <c r="E16543" t="s">
        <v>2202</v>
      </c>
      <c r="J16543" cm="1">
        <f t="array" ref="J16543:L16543">_xlfn.XLOOKUP($C16543, AGE!$A:$A,AGE!$B:$D,,0,2)</f>
        <v>182.45</v>
      </c>
      <c r="K16543">
        <v>8.3499999999999943</v>
      </c>
      <c r="L16543" t="str">
        <v xml:space="preserve">GSA 2018 </v>
      </c>
      <c r="M16543" t="s">
        <v>2403</v>
      </c>
      <c r="P16543" t="s">
        <v>2342</v>
      </c>
      <c r="Q16543">
        <v>1.68</v>
      </c>
      <c r="R16543">
        <v>0.2</v>
      </c>
      <c r="V16543">
        <v>1</v>
      </c>
      <c r="W16543" t="s">
        <v>2558</v>
      </c>
    </row>
    <row r="16544" spans="1:23" x14ac:dyDescent="0.3">
      <c r="A16544">
        <v>24518</v>
      </c>
      <c r="B16544" s="15" t="s">
        <v>1895</v>
      </c>
      <c r="C16544" t="str">
        <f>_xlfn.XLOOKUP($B16544, STANDARDS!$A:$A, STANDARDS!$B:$B,,0,2)</f>
        <v>Undivided Lemede Fm; Cabo Carvoeiro Fm</v>
      </c>
      <c r="D16544" t="s">
        <v>2177</v>
      </c>
      <c r="E16544" t="s">
        <v>2202</v>
      </c>
      <c r="J16544" cm="1">
        <f t="array" ref="J16544:L16544">_xlfn.XLOOKUP($C16544, AGE!$A:$A,AGE!$B:$D,,0,2)</f>
        <v>182.45</v>
      </c>
      <c r="K16544">
        <v>8.3499999999999943</v>
      </c>
      <c r="L16544" t="str">
        <v xml:space="preserve">GSA 2018 </v>
      </c>
      <c r="M16544" t="s">
        <v>2403</v>
      </c>
      <c r="P16544" t="s">
        <v>2342</v>
      </c>
      <c r="Q16544">
        <v>1.7</v>
      </c>
      <c r="R16544">
        <v>0.2</v>
      </c>
      <c r="V16544">
        <v>1</v>
      </c>
      <c r="W16544" t="s">
        <v>2558</v>
      </c>
    </row>
    <row r="16545" spans="1:23" x14ac:dyDescent="0.3">
      <c r="A16545">
        <v>24519</v>
      </c>
      <c r="B16545" s="15" t="s">
        <v>1895</v>
      </c>
      <c r="C16545" t="str">
        <f>_xlfn.XLOOKUP($B16545, STANDARDS!$A:$A, STANDARDS!$B:$B,,0,2)</f>
        <v>Undivided Lemede Fm; Cabo Carvoeiro Fm</v>
      </c>
      <c r="D16545" t="s">
        <v>2177</v>
      </c>
      <c r="E16545" t="s">
        <v>2202</v>
      </c>
      <c r="J16545" cm="1">
        <f t="array" ref="J16545:L16545">_xlfn.XLOOKUP($C16545, AGE!$A:$A,AGE!$B:$D,,0,2)</f>
        <v>182.45</v>
      </c>
      <c r="K16545">
        <v>8.3499999999999943</v>
      </c>
      <c r="L16545" t="str">
        <v xml:space="preserve">GSA 2018 </v>
      </c>
      <c r="M16545" t="s">
        <v>2403</v>
      </c>
      <c r="P16545" t="s">
        <v>2342</v>
      </c>
      <c r="Q16545">
        <v>1.75</v>
      </c>
      <c r="R16545">
        <v>0.2</v>
      </c>
      <c r="V16545">
        <v>1</v>
      </c>
      <c r="W16545" t="s">
        <v>2558</v>
      </c>
    </row>
    <row r="16546" spans="1:23" x14ac:dyDescent="0.3">
      <c r="A16546">
        <v>24520</v>
      </c>
      <c r="B16546" s="15" t="s">
        <v>1895</v>
      </c>
      <c r="C16546" t="str">
        <f>_xlfn.XLOOKUP($B16546, STANDARDS!$A:$A, STANDARDS!$B:$B,,0,2)</f>
        <v>Undivided Lemede Fm; Cabo Carvoeiro Fm</v>
      </c>
      <c r="D16546" t="s">
        <v>2177</v>
      </c>
      <c r="E16546" t="s">
        <v>2202</v>
      </c>
      <c r="J16546" cm="1">
        <f t="array" ref="J16546:L16546">_xlfn.XLOOKUP($C16546, AGE!$A:$A,AGE!$B:$D,,0,2)</f>
        <v>182.45</v>
      </c>
      <c r="K16546">
        <v>8.3499999999999943</v>
      </c>
      <c r="L16546" t="str">
        <v xml:space="preserve">GSA 2018 </v>
      </c>
      <c r="M16546" t="s">
        <v>2403</v>
      </c>
      <c r="P16546" t="s">
        <v>2342</v>
      </c>
      <c r="Q16546">
        <v>1.97</v>
      </c>
      <c r="R16546">
        <v>0.2</v>
      </c>
      <c r="V16546">
        <v>1</v>
      </c>
      <c r="W16546" t="s">
        <v>2558</v>
      </c>
    </row>
    <row r="16547" spans="1:23" x14ac:dyDescent="0.3">
      <c r="A16547">
        <v>24521</v>
      </c>
      <c r="B16547" s="15" t="s">
        <v>1895</v>
      </c>
      <c r="C16547" t="str">
        <f>_xlfn.XLOOKUP($B16547, STANDARDS!$A:$A, STANDARDS!$B:$B,,0,2)</f>
        <v>Undivided Lemede Fm; Cabo Carvoeiro Fm</v>
      </c>
      <c r="D16547" t="s">
        <v>2177</v>
      </c>
      <c r="E16547" t="s">
        <v>2202</v>
      </c>
      <c r="J16547" cm="1">
        <f t="array" ref="J16547:L16547">_xlfn.XLOOKUP($C16547, AGE!$A:$A,AGE!$B:$D,,0,2)</f>
        <v>182.45</v>
      </c>
      <c r="K16547">
        <v>8.3499999999999943</v>
      </c>
      <c r="L16547" t="str">
        <v xml:space="preserve">GSA 2018 </v>
      </c>
      <c r="M16547" t="s">
        <v>2403</v>
      </c>
      <c r="P16547" t="s">
        <v>2342</v>
      </c>
      <c r="Q16547">
        <v>2.02</v>
      </c>
      <c r="R16547">
        <v>0.2</v>
      </c>
      <c r="V16547">
        <v>1</v>
      </c>
      <c r="W16547" t="s">
        <v>2558</v>
      </c>
    </row>
    <row r="16548" spans="1:23" x14ac:dyDescent="0.3">
      <c r="A16548">
        <v>24523</v>
      </c>
      <c r="B16548" s="15" t="s">
        <v>1895</v>
      </c>
      <c r="C16548" t="str">
        <f>_xlfn.XLOOKUP($B16548, STANDARDS!$A:$A, STANDARDS!$B:$B,,0,2)</f>
        <v>Undivided Lemede Fm; Cabo Carvoeiro Fm</v>
      </c>
      <c r="D16548" t="s">
        <v>2177</v>
      </c>
      <c r="E16548" t="s">
        <v>2202</v>
      </c>
      <c r="J16548" cm="1">
        <f t="array" ref="J16548:L16548">_xlfn.XLOOKUP($C16548, AGE!$A:$A,AGE!$B:$D,,0,2)</f>
        <v>182.45</v>
      </c>
      <c r="K16548">
        <v>8.3499999999999943</v>
      </c>
      <c r="L16548" t="str">
        <v xml:space="preserve">GSA 2018 </v>
      </c>
      <c r="M16548" t="s">
        <v>2403</v>
      </c>
      <c r="P16548" t="s">
        <v>2342</v>
      </c>
      <c r="Q16548">
        <v>2</v>
      </c>
      <c r="R16548">
        <v>0.2</v>
      </c>
      <c r="V16548">
        <v>1</v>
      </c>
      <c r="W16548" t="s">
        <v>2558</v>
      </c>
    </row>
    <row r="16549" spans="1:23" x14ac:dyDescent="0.3">
      <c r="A16549">
        <v>24524</v>
      </c>
      <c r="B16549" s="15" t="s">
        <v>1895</v>
      </c>
      <c r="C16549" t="str">
        <f>_xlfn.XLOOKUP($B16549, STANDARDS!$A:$A, STANDARDS!$B:$B,,0,2)</f>
        <v>Undivided Lemede Fm; Cabo Carvoeiro Fm</v>
      </c>
      <c r="D16549" t="s">
        <v>2177</v>
      </c>
      <c r="E16549" t="s">
        <v>2202</v>
      </c>
      <c r="J16549" cm="1">
        <f t="array" ref="J16549:L16549">_xlfn.XLOOKUP($C16549, AGE!$A:$A,AGE!$B:$D,,0,2)</f>
        <v>182.45</v>
      </c>
      <c r="K16549">
        <v>8.3499999999999943</v>
      </c>
      <c r="L16549" t="str">
        <v xml:space="preserve">GSA 2018 </v>
      </c>
      <c r="M16549" t="s">
        <v>2403</v>
      </c>
      <c r="P16549" t="s">
        <v>2342</v>
      </c>
      <c r="Q16549">
        <v>1.97</v>
      </c>
      <c r="R16549">
        <v>0.2</v>
      </c>
      <c r="V16549">
        <v>1</v>
      </c>
      <c r="W16549" t="s">
        <v>2558</v>
      </c>
    </row>
    <row r="16550" spans="1:23" x14ac:dyDescent="0.3">
      <c r="A16550">
        <v>24525</v>
      </c>
      <c r="B16550" s="15" t="s">
        <v>1895</v>
      </c>
      <c r="C16550" t="str">
        <f>_xlfn.XLOOKUP($B16550, STANDARDS!$A:$A, STANDARDS!$B:$B,,0,2)</f>
        <v>Undivided Lemede Fm; Cabo Carvoeiro Fm</v>
      </c>
      <c r="D16550" t="s">
        <v>2177</v>
      </c>
      <c r="E16550" t="s">
        <v>2202</v>
      </c>
      <c r="J16550" cm="1">
        <f t="array" ref="J16550:L16550">_xlfn.XLOOKUP($C16550, AGE!$A:$A,AGE!$B:$D,,0,2)</f>
        <v>182.45</v>
      </c>
      <c r="K16550">
        <v>8.3499999999999943</v>
      </c>
      <c r="L16550" t="str">
        <v xml:space="preserve">GSA 2018 </v>
      </c>
      <c r="M16550" t="s">
        <v>2403</v>
      </c>
      <c r="P16550" t="s">
        <v>2342</v>
      </c>
      <c r="Q16550">
        <v>1.91</v>
      </c>
      <c r="R16550">
        <v>0.2</v>
      </c>
      <c r="V16550">
        <v>1</v>
      </c>
      <c r="W16550" t="s">
        <v>2558</v>
      </c>
    </row>
    <row r="16551" spans="1:23" x14ac:dyDescent="0.3">
      <c r="A16551">
        <v>24526</v>
      </c>
      <c r="B16551" s="15" t="s">
        <v>1895</v>
      </c>
      <c r="C16551" t="str">
        <f>_xlfn.XLOOKUP($B16551, STANDARDS!$A:$A, STANDARDS!$B:$B,,0,2)</f>
        <v>Undivided Lemede Fm; Cabo Carvoeiro Fm</v>
      </c>
      <c r="D16551" t="s">
        <v>2177</v>
      </c>
      <c r="E16551" t="s">
        <v>2202</v>
      </c>
      <c r="J16551" cm="1">
        <f t="array" ref="J16551:L16551">_xlfn.XLOOKUP($C16551, AGE!$A:$A,AGE!$B:$D,,0,2)</f>
        <v>182.45</v>
      </c>
      <c r="K16551">
        <v>8.3499999999999943</v>
      </c>
      <c r="L16551" t="str">
        <v xml:space="preserve">GSA 2018 </v>
      </c>
      <c r="M16551" t="s">
        <v>2403</v>
      </c>
      <c r="P16551" t="s">
        <v>2342</v>
      </c>
      <c r="Q16551">
        <v>1.88</v>
      </c>
      <c r="R16551">
        <v>0.2</v>
      </c>
      <c r="V16551">
        <v>1</v>
      </c>
      <c r="W16551" t="s">
        <v>2558</v>
      </c>
    </row>
    <row r="16552" spans="1:23" x14ac:dyDescent="0.3">
      <c r="A16552">
        <v>24527</v>
      </c>
      <c r="B16552" s="15" t="s">
        <v>1895</v>
      </c>
      <c r="C16552" t="str">
        <f>_xlfn.XLOOKUP($B16552, STANDARDS!$A:$A, STANDARDS!$B:$B,,0,2)</f>
        <v>Undivided Lemede Fm; Cabo Carvoeiro Fm</v>
      </c>
      <c r="D16552" t="s">
        <v>2177</v>
      </c>
      <c r="E16552" t="s">
        <v>2202</v>
      </c>
      <c r="J16552" cm="1">
        <f t="array" ref="J16552:L16552">_xlfn.XLOOKUP($C16552, AGE!$A:$A,AGE!$B:$D,,0,2)</f>
        <v>182.45</v>
      </c>
      <c r="K16552">
        <v>8.3499999999999943</v>
      </c>
      <c r="L16552" t="str">
        <v xml:space="preserve">GSA 2018 </v>
      </c>
      <c r="M16552" t="s">
        <v>2403</v>
      </c>
      <c r="P16552" t="s">
        <v>2342</v>
      </c>
      <c r="Q16552">
        <v>1.86</v>
      </c>
      <c r="R16552">
        <v>0.2</v>
      </c>
      <c r="V16552">
        <v>1</v>
      </c>
      <c r="W16552" t="s">
        <v>2558</v>
      </c>
    </row>
    <row r="16553" spans="1:23" x14ac:dyDescent="0.3">
      <c r="A16553">
        <v>24528</v>
      </c>
      <c r="B16553" s="15" t="s">
        <v>1895</v>
      </c>
      <c r="C16553" t="str">
        <f>_xlfn.XLOOKUP($B16553, STANDARDS!$A:$A, STANDARDS!$B:$B,,0,2)</f>
        <v>Undivided Lemede Fm; Cabo Carvoeiro Fm</v>
      </c>
      <c r="D16553" t="s">
        <v>2177</v>
      </c>
      <c r="E16553" t="s">
        <v>2202</v>
      </c>
      <c r="J16553" cm="1">
        <f t="array" ref="J16553:L16553">_xlfn.XLOOKUP($C16553, AGE!$A:$A,AGE!$B:$D,,0,2)</f>
        <v>182.45</v>
      </c>
      <c r="K16553">
        <v>8.3499999999999943</v>
      </c>
      <c r="L16553" t="str">
        <v xml:space="preserve">GSA 2018 </v>
      </c>
      <c r="M16553" t="s">
        <v>2403</v>
      </c>
      <c r="P16553" t="s">
        <v>2342</v>
      </c>
      <c r="Q16553">
        <v>1.86</v>
      </c>
      <c r="R16553">
        <v>0.2</v>
      </c>
      <c r="V16553">
        <v>1</v>
      </c>
      <c r="W16553" t="s">
        <v>2558</v>
      </c>
    </row>
    <row r="16554" spans="1:23" x14ac:dyDescent="0.3">
      <c r="A16554">
        <v>24529</v>
      </c>
      <c r="B16554" s="15" t="s">
        <v>1895</v>
      </c>
      <c r="C16554" t="str">
        <f>_xlfn.XLOOKUP($B16554, STANDARDS!$A:$A, STANDARDS!$B:$B,,0,2)</f>
        <v>Undivided Lemede Fm; Cabo Carvoeiro Fm</v>
      </c>
      <c r="D16554" t="s">
        <v>2177</v>
      </c>
      <c r="E16554" t="s">
        <v>2202</v>
      </c>
      <c r="J16554" cm="1">
        <f t="array" ref="J16554:L16554">_xlfn.XLOOKUP($C16554, AGE!$A:$A,AGE!$B:$D,,0,2)</f>
        <v>182.45</v>
      </c>
      <c r="K16554">
        <v>8.3499999999999943</v>
      </c>
      <c r="L16554" t="str">
        <v xml:space="preserve">GSA 2018 </v>
      </c>
      <c r="M16554" t="s">
        <v>2403</v>
      </c>
      <c r="P16554" t="s">
        <v>2342</v>
      </c>
      <c r="Q16554">
        <v>1.79</v>
      </c>
      <c r="R16554">
        <v>0.2</v>
      </c>
      <c r="V16554">
        <v>1</v>
      </c>
      <c r="W16554" t="s">
        <v>2558</v>
      </c>
    </row>
    <row r="16555" spans="1:23" x14ac:dyDescent="0.3">
      <c r="A16555">
        <v>24530</v>
      </c>
      <c r="B16555" s="15" t="s">
        <v>1895</v>
      </c>
      <c r="C16555" t="str">
        <f>_xlfn.XLOOKUP($B16555, STANDARDS!$A:$A, STANDARDS!$B:$B,,0,2)</f>
        <v>Undivided Lemede Fm; Cabo Carvoeiro Fm</v>
      </c>
      <c r="D16555" t="s">
        <v>2177</v>
      </c>
      <c r="E16555" t="s">
        <v>2202</v>
      </c>
      <c r="J16555" cm="1">
        <f t="array" ref="J16555:L16555">_xlfn.XLOOKUP($C16555, AGE!$A:$A,AGE!$B:$D,,0,2)</f>
        <v>182.45</v>
      </c>
      <c r="K16555">
        <v>8.3499999999999943</v>
      </c>
      <c r="L16555" t="str">
        <v xml:space="preserve">GSA 2018 </v>
      </c>
      <c r="M16555" t="s">
        <v>2403</v>
      </c>
      <c r="P16555" t="s">
        <v>2342</v>
      </c>
      <c r="Q16555">
        <v>1.8</v>
      </c>
      <c r="R16555">
        <v>0.2</v>
      </c>
      <c r="V16555">
        <v>1</v>
      </c>
      <c r="W16555" t="s">
        <v>2558</v>
      </c>
    </row>
    <row r="16556" spans="1:23" x14ac:dyDescent="0.3">
      <c r="A16556">
        <v>24531</v>
      </c>
      <c r="B16556" s="15" t="s">
        <v>1895</v>
      </c>
      <c r="C16556" t="str">
        <f>_xlfn.XLOOKUP($B16556, STANDARDS!$A:$A, STANDARDS!$B:$B,,0,2)</f>
        <v>Undivided Lemede Fm; Cabo Carvoeiro Fm</v>
      </c>
      <c r="D16556" t="s">
        <v>2177</v>
      </c>
      <c r="E16556" t="s">
        <v>2202</v>
      </c>
      <c r="J16556" cm="1">
        <f t="array" ref="J16556:L16556">_xlfn.XLOOKUP($C16556, AGE!$A:$A,AGE!$B:$D,,0,2)</f>
        <v>182.45</v>
      </c>
      <c r="K16556">
        <v>8.3499999999999943</v>
      </c>
      <c r="L16556" t="str">
        <v xml:space="preserve">GSA 2018 </v>
      </c>
      <c r="M16556" t="s">
        <v>2403</v>
      </c>
      <c r="P16556" t="s">
        <v>2342</v>
      </c>
      <c r="Q16556">
        <v>1.83</v>
      </c>
      <c r="R16556">
        <v>0.2</v>
      </c>
      <c r="V16556">
        <v>1</v>
      </c>
      <c r="W16556" t="s">
        <v>2558</v>
      </c>
    </row>
    <row r="16557" spans="1:23" x14ac:dyDescent="0.3">
      <c r="A16557">
        <v>24532</v>
      </c>
      <c r="B16557" s="15" t="s">
        <v>1895</v>
      </c>
      <c r="C16557" t="str">
        <f>_xlfn.XLOOKUP($B16557, STANDARDS!$A:$A, STANDARDS!$B:$B,,0,2)</f>
        <v>Undivided Lemede Fm; Cabo Carvoeiro Fm</v>
      </c>
      <c r="D16557" t="s">
        <v>2177</v>
      </c>
      <c r="E16557" t="s">
        <v>2202</v>
      </c>
      <c r="J16557" cm="1">
        <f t="array" ref="J16557:L16557">_xlfn.XLOOKUP($C16557, AGE!$A:$A,AGE!$B:$D,,0,2)</f>
        <v>182.45</v>
      </c>
      <c r="K16557">
        <v>8.3499999999999943</v>
      </c>
      <c r="L16557" t="str">
        <v xml:space="preserve">GSA 2018 </v>
      </c>
      <c r="M16557" t="s">
        <v>2403</v>
      </c>
      <c r="P16557" t="s">
        <v>2342</v>
      </c>
      <c r="Q16557">
        <v>1.77</v>
      </c>
      <c r="R16557">
        <v>0.2</v>
      </c>
      <c r="V16557">
        <v>1</v>
      </c>
      <c r="W16557" t="s">
        <v>2558</v>
      </c>
    </row>
    <row r="16558" spans="1:23" x14ac:dyDescent="0.3">
      <c r="A16558">
        <v>24533</v>
      </c>
      <c r="B16558" s="15" t="s">
        <v>1895</v>
      </c>
      <c r="C16558" t="str">
        <f>_xlfn.XLOOKUP($B16558, STANDARDS!$A:$A, STANDARDS!$B:$B,,0,2)</f>
        <v>Undivided Lemede Fm; Cabo Carvoeiro Fm</v>
      </c>
      <c r="D16558" t="s">
        <v>2177</v>
      </c>
      <c r="E16558" t="s">
        <v>2202</v>
      </c>
      <c r="J16558" cm="1">
        <f t="array" ref="J16558:L16558">_xlfn.XLOOKUP($C16558, AGE!$A:$A,AGE!$B:$D,,0,2)</f>
        <v>182.45</v>
      </c>
      <c r="K16558">
        <v>8.3499999999999943</v>
      </c>
      <c r="L16558" t="str">
        <v xml:space="preserve">GSA 2018 </v>
      </c>
      <c r="M16558" t="s">
        <v>2403</v>
      </c>
      <c r="P16558" t="s">
        <v>2342</v>
      </c>
      <c r="Q16558">
        <v>1.75</v>
      </c>
      <c r="R16558">
        <v>0.2</v>
      </c>
      <c r="V16558">
        <v>1</v>
      </c>
      <c r="W16558" t="s">
        <v>2558</v>
      </c>
    </row>
    <row r="16559" spans="1:23" x14ac:dyDescent="0.3">
      <c r="A16559">
        <v>24534</v>
      </c>
      <c r="B16559" s="15" t="s">
        <v>1895</v>
      </c>
      <c r="C16559" t="str">
        <f>_xlfn.XLOOKUP($B16559, STANDARDS!$A:$A, STANDARDS!$B:$B,,0,2)</f>
        <v>Undivided Lemede Fm; Cabo Carvoeiro Fm</v>
      </c>
      <c r="D16559" t="s">
        <v>2177</v>
      </c>
      <c r="E16559" t="s">
        <v>2202</v>
      </c>
      <c r="J16559" cm="1">
        <f t="array" ref="J16559:L16559">_xlfn.XLOOKUP($C16559, AGE!$A:$A,AGE!$B:$D,,0,2)</f>
        <v>182.45</v>
      </c>
      <c r="K16559">
        <v>8.3499999999999943</v>
      </c>
      <c r="L16559" t="str">
        <v xml:space="preserve">GSA 2018 </v>
      </c>
      <c r="M16559" t="s">
        <v>2403</v>
      </c>
      <c r="P16559" t="s">
        <v>2342</v>
      </c>
      <c r="Q16559">
        <v>1.7</v>
      </c>
      <c r="R16559">
        <v>0.2</v>
      </c>
      <c r="V16559">
        <v>1</v>
      </c>
      <c r="W16559" t="s">
        <v>2558</v>
      </c>
    </row>
    <row r="16560" spans="1:23" x14ac:dyDescent="0.3">
      <c r="A16560">
        <v>24535</v>
      </c>
      <c r="B16560" s="15" t="s">
        <v>1895</v>
      </c>
      <c r="C16560" t="str">
        <f>_xlfn.XLOOKUP($B16560, STANDARDS!$A:$A, STANDARDS!$B:$B,,0,2)</f>
        <v>Undivided Lemede Fm; Cabo Carvoeiro Fm</v>
      </c>
      <c r="D16560" t="s">
        <v>2177</v>
      </c>
      <c r="E16560" t="s">
        <v>2202</v>
      </c>
      <c r="J16560" cm="1">
        <f t="array" ref="J16560:L16560">_xlfn.XLOOKUP($C16560, AGE!$A:$A,AGE!$B:$D,,0,2)</f>
        <v>182.45</v>
      </c>
      <c r="K16560">
        <v>8.3499999999999943</v>
      </c>
      <c r="L16560" t="str">
        <v xml:space="preserve">GSA 2018 </v>
      </c>
      <c r="M16560" t="s">
        <v>2403</v>
      </c>
      <c r="P16560" t="s">
        <v>2342</v>
      </c>
      <c r="Q16560">
        <v>1.73</v>
      </c>
      <c r="R16560">
        <v>0.2</v>
      </c>
      <c r="V16560">
        <v>1</v>
      </c>
      <c r="W16560" t="s">
        <v>2558</v>
      </c>
    </row>
    <row r="16561" spans="1:23" x14ac:dyDescent="0.3">
      <c r="A16561">
        <v>24536</v>
      </c>
      <c r="B16561" s="15" t="s">
        <v>1895</v>
      </c>
      <c r="C16561" t="str">
        <f>_xlfn.XLOOKUP($B16561, STANDARDS!$A:$A, STANDARDS!$B:$B,,0,2)</f>
        <v>Undivided Lemede Fm; Cabo Carvoeiro Fm</v>
      </c>
      <c r="D16561" t="s">
        <v>2177</v>
      </c>
      <c r="E16561" t="s">
        <v>2202</v>
      </c>
      <c r="J16561" cm="1">
        <f t="array" ref="J16561:L16561">_xlfn.XLOOKUP($C16561, AGE!$A:$A,AGE!$B:$D,,0,2)</f>
        <v>182.45</v>
      </c>
      <c r="K16561">
        <v>8.3499999999999943</v>
      </c>
      <c r="L16561" t="str">
        <v xml:space="preserve">GSA 2018 </v>
      </c>
      <c r="M16561" t="s">
        <v>2403</v>
      </c>
      <c r="P16561" t="s">
        <v>2342</v>
      </c>
      <c r="Q16561">
        <v>1.69</v>
      </c>
      <c r="R16561">
        <v>0.2</v>
      </c>
      <c r="V16561">
        <v>1</v>
      </c>
      <c r="W16561" t="s">
        <v>2558</v>
      </c>
    </row>
    <row r="16562" spans="1:23" x14ac:dyDescent="0.3">
      <c r="A16562">
        <v>24537</v>
      </c>
      <c r="B16562" s="15" t="s">
        <v>1895</v>
      </c>
      <c r="C16562" t="str">
        <f>_xlfn.XLOOKUP($B16562, STANDARDS!$A:$A, STANDARDS!$B:$B,,0,2)</f>
        <v>Undivided Lemede Fm; Cabo Carvoeiro Fm</v>
      </c>
      <c r="D16562" t="s">
        <v>2177</v>
      </c>
      <c r="E16562" t="s">
        <v>2202</v>
      </c>
      <c r="J16562" cm="1">
        <f t="array" ref="J16562:L16562">_xlfn.XLOOKUP($C16562, AGE!$A:$A,AGE!$B:$D,,0,2)</f>
        <v>182.45</v>
      </c>
      <c r="K16562">
        <v>8.3499999999999943</v>
      </c>
      <c r="L16562" t="str">
        <v xml:space="preserve">GSA 2018 </v>
      </c>
      <c r="M16562" t="s">
        <v>2403</v>
      </c>
      <c r="P16562" t="s">
        <v>2342</v>
      </c>
      <c r="Q16562">
        <v>1.73</v>
      </c>
      <c r="R16562">
        <v>0.2</v>
      </c>
      <c r="V16562">
        <v>1</v>
      </c>
      <c r="W16562" t="s">
        <v>2558</v>
      </c>
    </row>
    <row r="16563" spans="1:23" x14ac:dyDescent="0.3">
      <c r="A16563">
        <v>24538</v>
      </c>
      <c r="B16563" s="15" t="s">
        <v>1895</v>
      </c>
      <c r="C16563" t="str">
        <f>_xlfn.XLOOKUP($B16563, STANDARDS!$A:$A, STANDARDS!$B:$B,,0,2)</f>
        <v>Undivided Lemede Fm; Cabo Carvoeiro Fm</v>
      </c>
      <c r="D16563" t="s">
        <v>2177</v>
      </c>
      <c r="E16563" t="s">
        <v>2202</v>
      </c>
      <c r="J16563" cm="1">
        <f t="array" ref="J16563:L16563">_xlfn.XLOOKUP($C16563, AGE!$A:$A,AGE!$B:$D,,0,2)</f>
        <v>182.45</v>
      </c>
      <c r="K16563">
        <v>8.3499999999999943</v>
      </c>
      <c r="L16563" t="str">
        <v xml:space="preserve">GSA 2018 </v>
      </c>
      <c r="M16563" t="s">
        <v>2403</v>
      </c>
      <c r="P16563" t="s">
        <v>2342</v>
      </c>
      <c r="Q16563">
        <v>1.78</v>
      </c>
      <c r="R16563">
        <v>0.2</v>
      </c>
      <c r="V16563">
        <v>1</v>
      </c>
      <c r="W16563" t="s">
        <v>2558</v>
      </c>
    </row>
    <row r="16564" spans="1:23" x14ac:dyDescent="0.3">
      <c r="A16564">
        <v>24539</v>
      </c>
      <c r="B16564" s="15" t="s">
        <v>1895</v>
      </c>
      <c r="C16564" t="str">
        <f>_xlfn.XLOOKUP($B16564, STANDARDS!$A:$A, STANDARDS!$B:$B,,0,2)</f>
        <v>Undivided Lemede Fm; Cabo Carvoeiro Fm</v>
      </c>
      <c r="D16564" t="s">
        <v>2177</v>
      </c>
      <c r="E16564" t="s">
        <v>2202</v>
      </c>
      <c r="J16564" cm="1">
        <f t="array" ref="J16564:L16564">_xlfn.XLOOKUP($C16564, AGE!$A:$A,AGE!$B:$D,,0,2)</f>
        <v>182.45</v>
      </c>
      <c r="K16564">
        <v>8.3499999999999943</v>
      </c>
      <c r="L16564" t="str">
        <v xml:space="preserve">GSA 2018 </v>
      </c>
      <c r="M16564" t="s">
        <v>2403</v>
      </c>
      <c r="P16564" t="s">
        <v>2342</v>
      </c>
      <c r="Q16564">
        <v>1.87</v>
      </c>
      <c r="R16564">
        <v>0.2</v>
      </c>
      <c r="V16564">
        <v>1</v>
      </c>
      <c r="W16564" t="s">
        <v>2558</v>
      </c>
    </row>
    <row r="16565" spans="1:23" x14ac:dyDescent="0.3">
      <c r="A16565">
        <v>24540</v>
      </c>
      <c r="B16565" s="15" t="s">
        <v>1895</v>
      </c>
      <c r="C16565" t="str">
        <f>_xlfn.XLOOKUP($B16565, STANDARDS!$A:$A, STANDARDS!$B:$B,,0,2)</f>
        <v>Undivided Lemede Fm; Cabo Carvoeiro Fm</v>
      </c>
      <c r="D16565" t="s">
        <v>2177</v>
      </c>
      <c r="E16565" t="s">
        <v>2202</v>
      </c>
      <c r="J16565" cm="1">
        <f t="array" ref="J16565:L16565">_xlfn.XLOOKUP($C16565, AGE!$A:$A,AGE!$B:$D,,0,2)</f>
        <v>182.45</v>
      </c>
      <c r="K16565">
        <v>8.3499999999999943</v>
      </c>
      <c r="L16565" t="str">
        <v xml:space="preserve">GSA 2018 </v>
      </c>
      <c r="M16565" t="s">
        <v>2403</v>
      </c>
      <c r="P16565" t="s">
        <v>2342</v>
      </c>
      <c r="Q16565">
        <v>1.86</v>
      </c>
      <c r="R16565">
        <v>0.2</v>
      </c>
      <c r="V16565">
        <v>1</v>
      </c>
      <c r="W16565" t="s">
        <v>2558</v>
      </c>
    </row>
    <row r="16566" spans="1:23" x14ac:dyDescent="0.3">
      <c r="A16566">
        <v>24541</v>
      </c>
      <c r="B16566" s="15" t="s">
        <v>1895</v>
      </c>
      <c r="C16566" t="str">
        <f>_xlfn.XLOOKUP($B16566, STANDARDS!$A:$A, STANDARDS!$B:$B,,0,2)</f>
        <v>Undivided Lemede Fm; Cabo Carvoeiro Fm</v>
      </c>
      <c r="D16566" t="s">
        <v>2177</v>
      </c>
      <c r="E16566" t="s">
        <v>2202</v>
      </c>
      <c r="J16566" cm="1">
        <f t="array" ref="J16566:L16566">_xlfn.XLOOKUP($C16566, AGE!$A:$A,AGE!$B:$D,,0,2)</f>
        <v>182.45</v>
      </c>
      <c r="K16566">
        <v>8.3499999999999943</v>
      </c>
      <c r="L16566" t="str">
        <v xml:space="preserve">GSA 2018 </v>
      </c>
      <c r="M16566" t="s">
        <v>2403</v>
      </c>
      <c r="P16566" t="s">
        <v>2342</v>
      </c>
      <c r="Q16566">
        <v>1.84</v>
      </c>
      <c r="R16566">
        <v>0.2</v>
      </c>
      <c r="V16566">
        <v>1</v>
      </c>
      <c r="W16566" t="s">
        <v>2558</v>
      </c>
    </row>
    <row r="16567" spans="1:23" x14ac:dyDescent="0.3">
      <c r="A16567">
        <v>24542</v>
      </c>
      <c r="B16567" s="15" t="s">
        <v>1895</v>
      </c>
      <c r="C16567" t="str">
        <f>_xlfn.XLOOKUP($B16567, STANDARDS!$A:$A, STANDARDS!$B:$B,,0,2)</f>
        <v>Undivided Lemede Fm; Cabo Carvoeiro Fm</v>
      </c>
      <c r="D16567" t="s">
        <v>2177</v>
      </c>
      <c r="E16567" t="s">
        <v>2202</v>
      </c>
      <c r="J16567" cm="1">
        <f t="array" ref="J16567:L16567">_xlfn.XLOOKUP($C16567, AGE!$A:$A,AGE!$B:$D,,0,2)</f>
        <v>182.45</v>
      </c>
      <c r="K16567">
        <v>8.3499999999999943</v>
      </c>
      <c r="L16567" t="str">
        <v xml:space="preserve">GSA 2018 </v>
      </c>
      <c r="M16567" t="s">
        <v>2403</v>
      </c>
      <c r="P16567" t="s">
        <v>2342</v>
      </c>
      <c r="Q16567">
        <v>1.77</v>
      </c>
      <c r="R16567">
        <v>0.2</v>
      </c>
      <c r="V16567">
        <v>1</v>
      </c>
      <c r="W16567" t="s">
        <v>2558</v>
      </c>
    </row>
    <row r="16568" spans="1:23" x14ac:dyDescent="0.3">
      <c r="A16568">
        <v>24543</v>
      </c>
      <c r="B16568" s="15" t="s">
        <v>1895</v>
      </c>
      <c r="C16568" t="str">
        <f>_xlfn.XLOOKUP($B16568, STANDARDS!$A:$A, STANDARDS!$B:$B,,0,2)</f>
        <v>Undivided Lemede Fm; Cabo Carvoeiro Fm</v>
      </c>
      <c r="D16568" t="s">
        <v>2177</v>
      </c>
      <c r="E16568" t="s">
        <v>2202</v>
      </c>
      <c r="J16568" cm="1">
        <f t="array" ref="J16568:L16568">_xlfn.XLOOKUP($C16568, AGE!$A:$A,AGE!$B:$D,,0,2)</f>
        <v>182.45</v>
      </c>
      <c r="K16568">
        <v>8.3499999999999943</v>
      </c>
      <c r="L16568" t="str">
        <v xml:space="preserve">GSA 2018 </v>
      </c>
      <c r="M16568" t="s">
        <v>2403</v>
      </c>
      <c r="P16568" t="s">
        <v>2342</v>
      </c>
      <c r="Q16568">
        <v>1.75</v>
      </c>
      <c r="R16568">
        <v>0.2</v>
      </c>
      <c r="V16568">
        <v>1</v>
      </c>
      <c r="W16568" t="s">
        <v>2558</v>
      </c>
    </row>
    <row r="16569" spans="1:23" x14ac:dyDescent="0.3">
      <c r="A16569">
        <v>24544</v>
      </c>
      <c r="B16569" s="15" t="s">
        <v>1895</v>
      </c>
      <c r="C16569" t="str">
        <f>_xlfn.XLOOKUP($B16569, STANDARDS!$A:$A, STANDARDS!$B:$B,,0,2)</f>
        <v>Undivided Lemede Fm; Cabo Carvoeiro Fm</v>
      </c>
      <c r="D16569" t="s">
        <v>2177</v>
      </c>
      <c r="E16569" t="s">
        <v>2202</v>
      </c>
      <c r="J16569" cm="1">
        <f t="array" ref="J16569:L16569">_xlfn.XLOOKUP($C16569, AGE!$A:$A,AGE!$B:$D,,0,2)</f>
        <v>182.45</v>
      </c>
      <c r="K16569">
        <v>8.3499999999999943</v>
      </c>
      <c r="L16569" t="str">
        <v xml:space="preserve">GSA 2018 </v>
      </c>
      <c r="M16569" t="s">
        <v>2403</v>
      </c>
      <c r="P16569" t="s">
        <v>2342</v>
      </c>
      <c r="Q16569">
        <v>1.71</v>
      </c>
      <c r="R16569">
        <v>0.2</v>
      </c>
      <c r="V16569">
        <v>1</v>
      </c>
      <c r="W16569" t="s">
        <v>2558</v>
      </c>
    </row>
    <row r="16570" spans="1:23" x14ac:dyDescent="0.3">
      <c r="A16570">
        <v>24545</v>
      </c>
      <c r="B16570" s="15" t="s">
        <v>1895</v>
      </c>
      <c r="C16570" t="str">
        <f>_xlfn.XLOOKUP($B16570, STANDARDS!$A:$A, STANDARDS!$B:$B,,0,2)</f>
        <v>Undivided Lemede Fm; Cabo Carvoeiro Fm</v>
      </c>
      <c r="D16570" t="s">
        <v>2177</v>
      </c>
      <c r="E16570" t="s">
        <v>2202</v>
      </c>
      <c r="J16570" cm="1">
        <f t="array" ref="J16570:L16570">_xlfn.XLOOKUP($C16570, AGE!$A:$A,AGE!$B:$D,,0,2)</f>
        <v>182.45</v>
      </c>
      <c r="K16570">
        <v>8.3499999999999943</v>
      </c>
      <c r="L16570" t="str">
        <v xml:space="preserve">GSA 2018 </v>
      </c>
      <c r="M16570" t="s">
        <v>2403</v>
      </c>
      <c r="P16570" t="s">
        <v>2342</v>
      </c>
      <c r="Q16570">
        <v>1.67</v>
      </c>
      <c r="R16570">
        <v>0.2</v>
      </c>
      <c r="V16570">
        <v>1</v>
      </c>
      <c r="W16570" t="s">
        <v>2558</v>
      </c>
    </row>
    <row r="16571" spans="1:23" x14ac:dyDescent="0.3">
      <c r="A16571">
        <v>24546</v>
      </c>
      <c r="B16571" s="15" t="s">
        <v>1895</v>
      </c>
      <c r="C16571" t="str">
        <f>_xlfn.XLOOKUP($B16571, STANDARDS!$A:$A, STANDARDS!$B:$B,,0,2)</f>
        <v>Undivided Lemede Fm; Cabo Carvoeiro Fm</v>
      </c>
      <c r="D16571" t="s">
        <v>2177</v>
      </c>
      <c r="E16571" t="s">
        <v>2202</v>
      </c>
      <c r="J16571" cm="1">
        <f t="array" ref="J16571:L16571">_xlfn.XLOOKUP($C16571, AGE!$A:$A,AGE!$B:$D,,0,2)</f>
        <v>182.45</v>
      </c>
      <c r="K16571">
        <v>8.3499999999999943</v>
      </c>
      <c r="L16571" t="str">
        <v xml:space="preserve">GSA 2018 </v>
      </c>
      <c r="M16571" t="s">
        <v>2403</v>
      </c>
      <c r="P16571" t="s">
        <v>2342</v>
      </c>
      <c r="Q16571">
        <v>1.61</v>
      </c>
      <c r="R16571">
        <v>0.2</v>
      </c>
      <c r="V16571">
        <v>1</v>
      </c>
      <c r="W16571" t="s">
        <v>2558</v>
      </c>
    </row>
    <row r="16572" spans="1:23" x14ac:dyDescent="0.3">
      <c r="A16572">
        <v>24547</v>
      </c>
      <c r="B16572" s="15" t="s">
        <v>1895</v>
      </c>
      <c r="C16572" t="str">
        <f>_xlfn.XLOOKUP($B16572, STANDARDS!$A:$A, STANDARDS!$B:$B,,0,2)</f>
        <v>Undivided Lemede Fm; Cabo Carvoeiro Fm</v>
      </c>
      <c r="D16572" t="s">
        <v>2177</v>
      </c>
      <c r="E16572" t="s">
        <v>2202</v>
      </c>
      <c r="J16572" cm="1">
        <f t="array" ref="J16572:L16572">_xlfn.XLOOKUP($C16572, AGE!$A:$A,AGE!$B:$D,,0,2)</f>
        <v>182.45</v>
      </c>
      <c r="K16572">
        <v>8.3499999999999943</v>
      </c>
      <c r="L16572" t="str">
        <v xml:space="preserve">GSA 2018 </v>
      </c>
      <c r="M16572" t="s">
        <v>2403</v>
      </c>
      <c r="P16572" t="s">
        <v>2342</v>
      </c>
      <c r="Q16572">
        <v>1.36</v>
      </c>
      <c r="R16572">
        <v>0.2</v>
      </c>
      <c r="V16572">
        <v>1</v>
      </c>
      <c r="W16572" t="s">
        <v>2558</v>
      </c>
    </row>
    <row r="16573" spans="1:23" x14ac:dyDescent="0.3">
      <c r="A16573">
        <v>24548</v>
      </c>
      <c r="B16573" s="15" t="s">
        <v>1895</v>
      </c>
      <c r="C16573" t="str">
        <f>_xlfn.XLOOKUP($B16573, STANDARDS!$A:$A, STANDARDS!$B:$B,,0,2)</f>
        <v>Undivided Lemede Fm; Cabo Carvoeiro Fm</v>
      </c>
      <c r="D16573" t="s">
        <v>2177</v>
      </c>
      <c r="E16573" t="s">
        <v>2202</v>
      </c>
      <c r="J16573" cm="1">
        <f t="array" ref="J16573:L16573">_xlfn.XLOOKUP($C16573, AGE!$A:$A,AGE!$B:$D,,0,2)</f>
        <v>182.45</v>
      </c>
      <c r="K16573">
        <v>8.3499999999999943</v>
      </c>
      <c r="L16573" t="str">
        <v xml:space="preserve">GSA 2018 </v>
      </c>
      <c r="M16573" t="s">
        <v>2403</v>
      </c>
      <c r="P16573" t="s">
        <v>2342</v>
      </c>
      <c r="Q16573">
        <v>1.69</v>
      </c>
      <c r="R16573">
        <v>0.2</v>
      </c>
      <c r="V16573">
        <v>1</v>
      </c>
      <c r="W16573" t="s">
        <v>2558</v>
      </c>
    </row>
    <row r="16574" spans="1:23" x14ac:dyDescent="0.3">
      <c r="A16574">
        <v>24549</v>
      </c>
      <c r="B16574" s="15" t="s">
        <v>1895</v>
      </c>
      <c r="C16574" t="str">
        <f>_xlfn.XLOOKUP($B16574, STANDARDS!$A:$A, STANDARDS!$B:$B,,0,2)</f>
        <v>Undivided Lemede Fm; Cabo Carvoeiro Fm</v>
      </c>
      <c r="D16574" t="s">
        <v>2177</v>
      </c>
      <c r="E16574" t="s">
        <v>2202</v>
      </c>
      <c r="J16574" cm="1">
        <f t="array" ref="J16574:L16574">_xlfn.XLOOKUP($C16574, AGE!$A:$A,AGE!$B:$D,,0,2)</f>
        <v>182.45</v>
      </c>
      <c r="K16574">
        <v>8.3499999999999943</v>
      </c>
      <c r="L16574" t="str">
        <v xml:space="preserve">GSA 2018 </v>
      </c>
      <c r="M16574" t="s">
        <v>2403</v>
      </c>
      <c r="P16574" t="s">
        <v>2342</v>
      </c>
      <c r="Q16574">
        <v>1.74</v>
      </c>
      <c r="R16574">
        <v>0.2</v>
      </c>
      <c r="V16574">
        <v>1</v>
      </c>
      <c r="W16574" t="s">
        <v>2558</v>
      </c>
    </row>
    <row r="16575" spans="1:23" x14ac:dyDescent="0.3">
      <c r="A16575">
        <v>24550</v>
      </c>
      <c r="B16575" s="15" t="s">
        <v>1895</v>
      </c>
      <c r="C16575" t="str">
        <f>_xlfn.XLOOKUP($B16575, STANDARDS!$A:$A, STANDARDS!$B:$B,,0,2)</f>
        <v>Undivided Lemede Fm; Cabo Carvoeiro Fm</v>
      </c>
      <c r="D16575" t="s">
        <v>2177</v>
      </c>
      <c r="E16575" t="s">
        <v>2202</v>
      </c>
      <c r="J16575" cm="1">
        <f t="array" ref="J16575:L16575">_xlfn.XLOOKUP($C16575, AGE!$A:$A,AGE!$B:$D,,0,2)</f>
        <v>182.45</v>
      </c>
      <c r="K16575">
        <v>8.3499999999999943</v>
      </c>
      <c r="L16575" t="str">
        <v xml:space="preserve">GSA 2018 </v>
      </c>
      <c r="M16575" t="s">
        <v>2403</v>
      </c>
      <c r="P16575" t="s">
        <v>2342</v>
      </c>
      <c r="Q16575">
        <v>1.82</v>
      </c>
      <c r="R16575">
        <v>0.2</v>
      </c>
      <c r="V16575">
        <v>1</v>
      </c>
      <c r="W16575" t="s">
        <v>2558</v>
      </c>
    </row>
    <row r="16576" spans="1:23" x14ac:dyDescent="0.3">
      <c r="A16576">
        <v>24551</v>
      </c>
      <c r="B16576" s="15" t="s">
        <v>1895</v>
      </c>
      <c r="C16576" t="str">
        <f>_xlfn.XLOOKUP($B16576, STANDARDS!$A:$A, STANDARDS!$B:$B,,0,2)</f>
        <v>Undivided Lemede Fm; Cabo Carvoeiro Fm</v>
      </c>
      <c r="D16576" t="s">
        <v>2177</v>
      </c>
      <c r="E16576" t="s">
        <v>2202</v>
      </c>
      <c r="J16576" cm="1">
        <f t="array" ref="J16576:L16576">_xlfn.XLOOKUP($C16576, AGE!$A:$A,AGE!$B:$D,,0,2)</f>
        <v>182.45</v>
      </c>
      <c r="K16576">
        <v>8.3499999999999943</v>
      </c>
      <c r="L16576" t="str">
        <v xml:space="preserve">GSA 2018 </v>
      </c>
      <c r="M16576" t="s">
        <v>2403</v>
      </c>
      <c r="P16576" t="s">
        <v>2342</v>
      </c>
      <c r="Q16576">
        <v>1.81</v>
      </c>
      <c r="R16576">
        <v>0.2</v>
      </c>
      <c r="V16576">
        <v>1</v>
      </c>
      <c r="W16576" t="s">
        <v>2558</v>
      </c>
    </row>
    <row r="16577" spans="1:23" x14ac:dyDescent="0.3">
      <c r="A16577">
        <v>24552</v>
      </c>
      <c r="B16577" s="15" t="s">
        <v>1895</v>
      </c>
      <c r="C16577" t="str">
        <f>_xlfn.XLOOKUP($B16577, STANDARDS!$A:$A, STANDARDS!$B:$B,,0,2)</f>
        <v>Undivided Lemede Fm; Cabo Carvoeiro Fm</v>
      </c>
      <c r="D16577" t="s">
        <v>2177</v>
      </c>
      <c r="E16577" t="s">
        <v>2202</v>
      </c>
      <c r="J16577" cm="1">
        <f t="array" ref="J16577:L16577">_xlfn.XLOOKUP($C16577, AGE!$A:$A,AGE!$B:$D,,0,2)</f>
        <v>182.45</v>
      </c>
      <c r="K16577">
        <v>8.3499999999999943</v>
      </c>
      <c r="L16577" t="str">
        <v xml:space="preserve">GSA 2018 </v>
      </c>
      <c r="M16577" t="s">
        <v>2403</v>
      </c>
      <c r="P16577" t="s">
        <v>2342</v>
      </c>
      <c r="Q16577">
        <v>1.86</v>
      </c>
      <c r="R16577">
        <v>0.2</v>
      </c>
      <c r="V16577">
        <v>1</v>
      </c>
      <c r="W16577" t="s">
        <v>2558</v>
      </c>
    </row>
    <row r="16578" spans="1:23" x14ac:dyDescent="0.3">
      <c r="A16578">
        <v>24553</v>
      </c>
      <c r="B16578" s="15" t="s">
        <v>1895</v>
      </c>
      <c r="C16578" t="str">
        <f>_xlfn.XLOOKUP($B16578, STANDARDS!$A:$A, STANDARDS!$B:$B,,0,2)</f>
        <v>Undivided Lemede Fm; Cabo Carvoeiro Fm</v>
      </c>
      <c r="D16578" t="s">
        <v>2177</v>
      </c>
      <c r="E16578" t="s">
        <v>2202</v>
      </c>
      <c r="J16578" cm="1">
        <f t="array" ref="J16578:L16578">_xlfn.XLOOKUP($C16578, AGE!$A:$A,AGE!$B:$D,,0,2)</f>
        <v>182.45</v>
      </c>
      <c r="K16578">
        <v>8.3499999999999943</v>
      </c>
      <c r="L16578" t="str">
        <v xml:space="preserve">GSA 2018 </v>
      </c>
      <c r="M16578" t="s">
        <v>2403</v>
      </c>
      <c r="P16578" t="s">
        <v>2342</v>
      </c>
      <c r="Q16578">
        <v>1.88</v>
      </c>
      <c r="R16578">
        <v>0.2</v>
      </c>
      <c r="V16578">
        <v>1</v>
      </c>
      <c r="W16578" t="s">
        <v>2558</v>
      </c>
    </row>
    <row r="16579" spans="1:23" x14ac:dyDescent="0.3">
      <c r="A16579">
        <v>24554</v>
      </c>
      <c r="B16579" s="15" t="s">
        <v>1895</v>
      </c>
      <c r="C16579" t="str">
        <f>_xlfn.XLOOKUP($B16579, STANDARDS!$A:$A, STANDARDS!$B:$B,,0,2)</f>
        <v>Undivided Lemede Fm; Cabo Carvoeiro Fm</v>
      </c>
      <c r="D16579" t="s">
        <v>2177</v>
      </c>
      <c r="E16579" t="s">
        <v>2202</v>
      </c>
      <c r="J16579" cm="1">
        <f t="array" ref="J16579:L16579">_xlfn.XLOOKUP($C16579, AGE!$A:$A,AGE!$B:$D,,0,2)</f>
        <v>182.45</v>
      </c>
      <c r="K16579">
        <v>8.3499999999999943</v>
      </c>
      <c r="L16579" t="str">
        <v xml:space="preserve">GSA 2018 </v>
      </c>
      <c r="M16579" t="s">
        <v>2403</v>
      </c>
      <c r="P16579" t="s">
        <v>2342</v>
      </c>
      <c r="Q16579">
        <v>1.97</v>
      </c>
      <c r="R16579">
        <v>0.2</v>
      </c>
      <c r="V16579">
        <v>1</v>
      </c>
      <c r="W16579" t="s">
        <v>2558</v>
      </c>
    </row>
    <row r="16580" spans="1:23" x14ac:dyDescent="0.3">
      <c r="A16580">
        <v>24555</v>
      </c>
      <c r="B16580" s="15" t="s">
        <v>1895</v>
      </c>
      <c r="C16580" t="str">
        <f>_xlfn.XLOOKUP($B16580, STANDARDS!$A:$A, STANDARDS!$B:$B,,0,2)</f>
        <v>Undivided Lemede Fm; Cabo Carvoeiro Fm</v>
      </c>
      <c r="D16580" t="s">
        <v>2177</v>
      </c>
      <c r="E16580" t="s">
        <v>2202</v>
      </c>
      <c r="J16580" cm="1">
        <f t="array" ref="J16580:L16580">_xlfn.XLOOKUP($C16580, AGE!$A:$A,AGE!$B:$D,,0,2)</f>
        <v>182.45</v>
      </c>
      <c r="K16580">
        <v>8.3499999999999943</v>
      </c>
      <c r="L16580" t="str">
        <v xml:space="preserve">GSA 2018 </v>
      </c>
      <c r="M16580" t="s">
        <v>2403</v>
      </c>
      <c r="P16580" t="s">
        <v>2342</v>
      </c>
      <c r="Q16580">
        <v>1.93</v>
      </c>
      <c r="R16580">
        <v>0.2</v>
      </c>
      <c r="V16580">
        <v>1</v>
      </c>
      <c r="W16580" t="s">
        <v>2558</v>
      </c>
    </row>
    <row r="16581" spans="1:23" x14ac:dyDescent="0.3">
      <c r="A16581">
        <v>24556</v>
      </c>
      <c r="B16581" s="15" t="s">
        <v>1895</v>
      </c>
      <c r="C16581" t="str">
        <f>_xlfn.XLOOKUP($B16581, STANDARDS!$A:$A, STANDARDS!$B:$B,,0,2)</f>
        <v>Undivided Lemede Fm; Cabo Carvoeiro Fm</v>
      </c>
      <c r="D16581" t="s">
        <v>2177</v>
      </c>
      <c r="E16581" t="s">
        <v>2202</v>
      </c>
      <c r="J16581" cm="1">
        <f t="array" ref="J16581:L16581">_xlfn.XLOOKUP($C16581, AGE!$A:$A,AGE!$B:$D,,0,2)</f>
        <v>182.45</v>
      </c>
      <c r="K16581">
        <v>8.3499999999999943</v>
      </c>
      <c r="L16581" t="str">
        <v xml:space="preserve">GSA 2018 </v>
      </c>
      <c r="M16581" t="s">
        <v>2403</v>
      </c>
      <c r="P16581" t="s">
        <v>2342</v>
      </c>
      <c r="Q16581">
        <v>1.96</v>
      </c>
      <c r="R16581">
        <v>0.2</v>
      </c>
      <c r="V16581">
        <v>1</v>
      </c>
      <c r="W16581" t="s">
        <v>2558</v>
      </c>
    </row>
    <row r="16582" spans="1:23" x14ac:dyDescent="0.3">
      <c r="A16582">
        <v>24557</v>
      </c>
      <c r="B16582" s="15" t="s">
        <v>1895</v>
      </c>
      <c r="C16582" t="str">
        <f>_xlfn.XLOOKUP($B16582, STANDARDS!$A:$A, STANDARDS!$B:$B,,0,2)</f>
        <v>Undivided Lemede Fm; Cabo Carvoeiro Fm</v>
      </c>
      <c r="D16582" t="s">
        <v>2177</v>
      </c>
      <c r="E16582" t="s">
        <v>2202</v>
      </c>
      <c r="J16582" cm="1">
        <f t="array" ref="J16582:L16582">_xlfn.XLOOKUP($C16582, AGE!$A:$A,AGE!$B:$D,,0,2)</f>
        <v>182.45</v>
      </c>
      <c r="K16582">
        <v>8.3499999999999943</v>
      </c>
      <c r="L16582" t="str">
        <v xml:space="preserve">GSA 2018 </v>
      </c>
      <c r="M16582" t="s">
        <v>2403</v>
      </c>
      <c r="P16582" t="s">
        <v>2342</v>
      </c>
      <c r="Q16582">
        <v>1.91</v>
      </c>
      <c r="R16582">
        <v>0.2</v>
      </c>
      <c r="V16582">
        <v>1</v>
      </c>
      <c r="W16582" t="s">
        <v>2558</v>
      </c>
    </row>
    <row r="16583" spans="1:23" x14ac:dyDescent="0.3">
      <c r="A16583">
        <v>24558</v>
      </c>
      <c r="B16583" s="15" t="s">
        <v>1895</v>
      </c>
      <c r="C16583" t="str">
        <f>_xlfn.XLOOKUP($B16583, STANDARDS!$A:$A, STANDARDS!$B:$B,,0,2)</f>
        <v>Undivided Lemede Fm; Cabo Carvoeiro Fm</v>
      </c>
      <c r="D16583" t="s">
        <v>2177</v>
      </c>
      <c r="E16583" t="s">
        <v>2202</v>
      </c>
      <c r="J16583" cm="1">
        <f t="array" ref="J16583:L16583">_xlfn.XLOOKUP($C16583, AGE!$A:$A,AGE!$B:$D,,0,2)</f>
        <v>182.45</v>
      </c>
      <c r="K16583">
        <v>8.3499999999999943</v>
      </c>
      <c r="L16583" t="str">
        <v xml:space="preserve">GSA 2018 </v>
      </c>
      <c r="M16583" t="s">
        <v>2403</v>
      </c>
      <c r="P16583" t="s">
        <v>2342</v>
      </c>
      <c r="Q16583">
        <v>1.88</v>
      </c>
      <c r="R16583">
        <v>0.2</v>
      </c>
      <c r="V16583">
        <v>1</v>
      </c>
      <c r="W16583" t="s">
        <v>2558</v>
      </c>
    </row>
    <row r="16584" spans="1:23" x14ac:dyDescent="0.3">
      <c r="A16584">
        <v>24559</v>
      </c>
      <c r="B16584" s="15" t="s">
        <v>1895</v>
      </c>
      <c r="C16584" t="str">
        <f>_xlfn.XLOOKUP($B16584, STANDARDS!$A:$A, STANDARDS!$B:$B,,0,2)</f>
        <v>Undivided Lemede Fm; Cabo Carvoeiro Fm</v>
      </c>
      <c r="D16584" t="s">
        <v>2177</v>
      </c>
      <c r="E16584" t="s">
        <v>2202</v>
      </c>
      <c r="J16584" cm="1">
        <f t="array" ref="J16584:L16584">_xlfn.XLOOKUP($C16584, AGE!$A:$A,AGE!$B:$D,,0,2)</f>
        <v>182.45</v>
      </c>
      <c r="K16584">
        <v>8.3499999999999943</v>
      </c>
      <c r="L16584" t="str">
        <v xml:space="preserve">GSA 2018 </v>
      </c>
      <c r="M16584" t="s">
        <v>2403</v>
      </c>
      <c r="P16584" t="s">
        <v>2342</v>
      </c>
      <c r="Q16584">
        <v>1.88</v>
      </c>
      <c r="R16584">
        <v>0.2</v>
      </c>
      <c r="V16584">
        <v>1</v>
      </c>
      <c r="W16584" t="s">
        <v>2558</v>
      </c>
    </row>
    <row r="16585" spans="1:23" x14ac:dyDescent="0.3">
      <c r="A16585">
        <v>24560</v>
      </c>
      <c r="B16585" s="15" t="s">
        <v>1895</v>
      </c>
      <c r="C16585" t="str">
        <f>_xlfn.XLOOKUP($B16585, STANDARDS!$A:$A, STANDARDS!$B:$B,,0,2)</f>
        <v>Undivided Lemede Fm; Cabo Carvoeiro Fm</v>
      </c>
      <c r="D16585" t="s">
        <v>2177</v>
      </c>
      <c r="E16585" t="s">
        <v>2202</v>
      </c>
      <c r="J16585" cm="1">
        <f t="array" ref="J16585:L16585">_xlfn.XLOOKUP($C16585, AGE!$A:$A,AGE!$B:$D,,0,2)</f>
        <v>182.45</v>
      </c>
      <c r="K16585">
        <v>8.3499999999999943</v>
      </c>
      <c r="L16585" t="str">
        <v xml:space="preserve">GSA 2018 </v>
      </c>
      <c r="M16585" t="s">
        <v>2403</v>
      </c>
      <c r="P16585" t="s">
        <v>2342</v>
      </c>
      <c r="Q16585">
        <v>1.99</v>
      </c>
      <c r="R16585">
        <v>0.2</v>
      </c>
      <c r="V16585">
        <v>1</v>
      </c>
      <c r="W16585" t="s">
        <v>2558</v>
      </c>
    </row>
    <row r="16586" spans="1:23" x14ac:dyDescent="0.3">
      <c r="A16586">
        <v>24561</v>
      </c>
      <c r="B16586" s="15" t="s">
        <v>1895</v>
      </c>
      <c r="C16586" t="str">
        <f>_xlfn.XLOOKUP($B16586, STANDARDS!$A:$A, STANDARDS!$B:$B,,0,2)</f>
        <v>Undivided Lemede Fm; Cabo Carvoeiro Fm</v>
      </c>
      <c r="D16586" t="s">
        <v>2177</v>
      </c>
      <c r="E16586" t="s">
        <v>2202</v>
      </c>
      <c r="J16586" cm="1">
        <f t="array" ref="J16586:L16586">_xlfn.XLOOKUP($C16586, AGE!$A:$A,AGE!$B:$D,,0,2)</f>
        <v>182.45</v>
      </c>
      <c r="K16586">
        <v>8.3499999999999943</v>
      </c>
      <c r="L16586" t="str">
        <v xml:space="preserve">GSA 2018 </v>
      </c>
      <c r="M16586" t="s">
        <v>2403</v>
      </c>
      <c r="P16586" t="s">
        <v>2342</v>
      </c>
      <c r="Q16586">
        <v>1.61</v>
      </c>
      <c r="R16586">
        <v>0.2</v>
      </c>
      <c r="V16586">
        <v>1</v>
      </c>
      <c r="W16586" t="s">
        <v>2558</v>
      </c>
    </row>
    <row r="16587" spans="1:23" x14ac:dyDescent="0.3">
      <c r="A16587">
        <v>24562</v>
      </c>
      <c r="B16587" s="15" t="s">
        <v>1895</v>
      </c>
      <c r="C16587" t="str">
        <f>_xlfn.XLOOKUP($B16587, STANDARDS!$A:$A, STANDARDS!$B:$B,,0,2)</f>
        <v>Undivided Lemede Fm; Cabo Carvoeiro Fm</v>
      </c>
      <c r="D16587" t="s">
        <v>2177</v>
      </c>
      <c r="E16587" t="s">
        <v>2202</v>
      </c>
      <c r="J16587" cm="1">
        <f t="array" ref="J16587:L16587">_xlfn.XLOOKUP($C16587, AGE!$A:$A,AGE!$B:$D,,0,2)</f>
        <v>182.45</v>
      </c>
      <c r="K16587">
        <v>8.3499999999999943</v>
      </c>
      <c r="L16587" t="str">
        <v xml:space="preserve">GSA 2018 </v>
      </c>
      <c r="M16587" t="s">
        <v>2403</v>
      </c>
      <c r="P16587" t="s">
        <v>2342</v>
      </c>
      <c r="Q16587">
        <v>1.65</v>
      </c>
      <c r="R16587">
        <v>0.2</v>
      </c>
      <c r="V16587">
        <v>1</v>
      </c>
      <c r="W16587" t="s">
        <v>2558</v>
      </c>
    </row>
    <row r="16588" spans="1:23" x14ac:dyDescent="0.3">
      <c r="A16588">
        <v>24563</v>
      </c>
      <c r="B16588" s="15" t="s">
        <v>1895</v>
      </c>
      <c r="C16588" t="str">
        <f>_xlfn.XLOOKUP($B16588, STANDARDS!$A:$A, STANDARDS!$B:$B,,0,2)</f>
        <v>Undivided Lemede Fm; Cabo Carvoeiro Fm</v>
      </c>
      <c r="D16588" t="s">
        <v>2177</v>
      </c>
      <c r="E16588" t="s">
        <v>2202</v>
      </c>
      <c r="J16588" cm="1">
        <f t="array" ref="J16588:L16588">_xlfn.XLOOKUP($C16588, AGE!$A:$A,AGE!$B:$D,,0,2)</f>
        <v>182.45</v>
      </c>
      <c r="K16588">
        <v>8.3499999999999943</v>
      </c>
      <c r="L16588" t="str">
        <v xml:space="preserve">GSA 2018 </v>
      </c>
      <c r="M16588" t="s">
        <v>2403</v>
      </c>
      <c r="P16588" t="s">
        <v>2342</v>
      </c>
      <c r="Q16588">
        <v>1.19</v>
      </c>
      <c r="R16588">
        <v>0.2</v>
      </c>
      <c r="V16588">
        <v>1</v>
      </c>
      <c r="W16588" t="s">
        <v>2558</v>
      </c>
    </row>
    <row r="16589" spans="1:23" x14ac:dyDescent="0.3">
      <c r="A16589">
        <v>24564</v>
      </c>
      <c r="B16589" s="15" t="s">
        <v>1895</v>
      </c>
      <c r="C16589" t="str">
        <f>_xlfn.XLOOKUP($B16589, STANDARDS!$A:$A, STANDARDS!$B:$B,,0,2)</f>
        <v>Undivided Lemede Fm; Cabo Carvoeiro Fm</v>
      </c>
      <c r="D16589" t="s">
        <v>2177</v>
      </c>
      <c r="E16589" t="s">
        <v>2202</v>
      </c>
      <c r="J16589" cm="1">
        <f t="array" ref="J16589:L16589">_xlfn.XLOOKUP($C16589, AGE!$A:$A,AGE!$B:$D,,0,2)</f>
        <v>182.45</v>
      </c>
      <c r="K16589">
        <v>8.3499999999999943</v>
      </c>
      <c r="L16589" t="str">
        <v xml:space="preserve">GSA 2018 </v>
      </c>
      <c r="M16589" t="s">
        <v>2403</v>
      </c>
      <c r="P16589" t="s">
        <v>2342</v>
      </c>
      <c r="Q16589">
        <v>1.61</v>
      </c>
      <c r="R16589">
        <v>0.2</v>
      </c>
      <c r="V16589">
        <v>1</v>
      </c>
      <c r="W16589" t="s">
        <v>2558</v>
      </c>
    </row>
    <row r="16590" spans="1:23" x14ac:dyDescent="0.3">
      <c r="A16590">
        <v>24565</v>
      </c>
      <c r="B16590" s="15" t="s">
        <v>1895</v>
      </c>
      <c r="C16590" t="str">
        <f>_xlfn.XLOOKUP($B16590, STANDARDS!$A:$A, STANDARDS!$B:$B,,0,2)</f>
        <v>Undivided Lemede Fm; Cabo Carvoeiro Fm</v>
      </c>
      <c r="D16590" t="s">
        <v>2177</v>
      </c>
      <c r="E16590" t="s">
        <v>2202</v>
      </c>
      <c r="J16590" cm="1">
        <f t="array" ref="J16590:L16590">_xlfn.XLOOKUP($C16590, AGE!$A:$A,AGE!$B:$D,,0,2)</f>
        <v>182.45</v>
      </c>
      <c r="K16590">
        <v>8.3499999999999943</v>
      </c>
      <c r="L16590" t="str">
        <v xml:space="preserve">GSA 2018 </v>
      </c>
      <c r="M16590" t="s">
        <v>2403</v>
      </c>
      <c r="P16590" t="s">
        <v>2342</v>
      </c>
      <c r="Q16590">
        <v>1.96</v>
      </c>
      <c r="R16590">
        <v>0.2</v>
      </c>
      <c r="V16590">
        <v>1</v>
      </c>
      <c r="W16590" t="s">
        <v>2558</v>
      </c>
    </row>
    <row r="16591" spans="1:23" x14ac:dyDescent="0.3">
      <c r="A16591">
        <v>24566</v>
      </c>
      <c r="B16591" s="15" t="s">
        <v>1895</v>
      </c>
      <c r="C16591" t="str">
        <f>_xlfn.XLOOKUP($B16591, STANDARDS!$A:$A, STANDARDS!$B:$B,,0,2)</f>
        <v>Undivided Lemede Fm; Cabo Carvoeiro Fm</v>
      </c>
      <c r="D16591" t="s">
        <v>2177</v>
      </c>
      <c r="E16591" t="s">
        <v>2202</v>
      </c>
      <c r="J16591" cm="1">
        <f t="array" ref="J16591:L16591">_xlfn.XLOOKUP($C16591, AGE!$A:$A,AGE!$B:$D,,0,2)</f>
        <v>182.45</v>
      </c>
      <c r="K16591">
        <v>8.3499999999999943</v>
      </c>
      <c r="L16591" t="str">
        <v xml:space="preserve">GSA 2018 </v>
      </c>
      <c r="M16591" t="s">
        <v>2403</v>
      </c>
      <c r="P16591" t="s">
        <v>2342</v>
      </c>
      <c r="Q16591">
        <v>1.88</v>
      </c>
      <c r="R16591">
        <v>0.2</v>
      </c>
      <c r="V16591">
        <v>1</v>
      </c>
      <c r="W16591" t="s">
        <v>2558</v>
      </c>
    </row>
    <row r="16592" spans="1:23" x14ac:dyDescent="0.3">
      <c r="A16592">
        <v>24567</v>
      </c>
      <c r="B16592" s="15" t="s">
        <v>1895</v>
      </c>
      <c r="C16592" t="str">
        <f>_xlfn.XLOOKUP($B16592, STANDARDS!$A:$A, STANDARDS!$B:$B,,0,2)</f>
        <v>Undivided Lemede Fm; Cabo Carvoeiro Fm</v>
      </c>
      <c r="D16592" t="s">
        <v>2177</v>
      </c>
      <c r="E16592" t="s">
        <v>2202</v>
      </c>
      <c r="J16592" cm="1">
        <f t="array" ref="J16592:L16592">_xlfn.XLOOKUP($C16592, AGE!$A:$A,AGE!$B:$D,,0,2)</f>
        <v>182.45</v>
      </c>
      <c r="K16592">
        <v>8.3499999999999943</v>
      </c>
      <c r="L16592" t="str">
        <v xml:space="preserve">GSA 2018 </v>
      </c>
      <c r="M16592" t="s">
        <v>2403</v>
      </c>
      <c r="P16592" t="s">
        <v>2342</v>
      </c>
      <c r="Q16592">
        <v>1.76</v>
      </c>
      <c r="R16592">
        <v>0.2</v>
      </c>
      <c r="V16592">
        <v>1</v>
      </c>
      <c r="W16592" t="s">
        <v>2558</v>
      </c>
    </row>
    <row r="16593" spans="1:23" x14ac:dyDescent="0.3">
      <c r="A16593">
        <v>24568</v>
      </c>
      <c r="B16593" s="15" t="s">
        <v>1895</v>
      </c>
      <c r="C16593" t="str">
        <f>_xlfn.XLOOKUP($B16593, STANDARDS!$A:$A, STANDARDS!$B:$B,,0,2)</f>
        <v>Undivided Lemede Fm; Cabo Carvoeiro Fm</v>
      </c>
      <c r="D16593" t="s">
        <v>2177</v>
      </c>
      <c r="E16593" t="s">
        <v>2202</v>
      </c>
      <c r="J16593" cm="1">
        <f t="array" ref="J16593:L16593">_xlfn.XLOOKUP($C16593, AGE!$A:$A,AGE!$B:$D,,0,2)</f>
        <v>182.45</v>
      </c>
      <c r="K16593">
        <v>8.3499999999999943</v>
      </c>
      <c r="L16593" t="str">
        <v xml:space="preserve">GSA 2018 </v>
      </c>
      <c r="M16593" t="s">
        <v>2403</v>
      </c>
      <c r="P16593" t="s">
        <v>2342</v>
      </c>
      <c r="Q16593">
        <v>1.67</v>
      </c>
      <c r="R16593">
        <v>0.2</v>
      </c>
      <c r="V16593">
        <v>1</v>
      </c>
      <c r="W16593" t="s">
        <v>2558</v>
      </c>
    </row>
    <row r="16594" spans="1:23" x14ac:dyDescent="0.3">
      <c r="A16594">
        <v>24569</v>
      </c>
      <c r="B16594" s="15" t="s">
        <v>1895</v>
      </c>
      <c r="C16594" t="str">
        <f>_xlfn.XLOOKUP($B16594, STANDARDS!$A:$A, STANDARDS!$B:$B,,0,2)</f>
        <v>Undivided Lemede Fm; Cabo Carvoeiro Fm</v>
      </c>
      <c r="D16594" t="s">
        <v>2177</v>
      </c>
      <c r="E16594" t="s">
        <v>2202</v>
      </c>
      <c r="J16594" cm="1">
        <f t="array" ref="J16594:L16594">_xlfn.XLOOKUP($C16594, AGE!$A:$A,AGE!$B:$D,,0,2)</f>
        <v>182.45</v>
      </c>
      <c r="K16594">
        <v>8.3499999999999943</v>
      </c>
      <c r="L16594" t="str">
        <v xml:space="preserve">GSA 2018 </v>
      </c>
      <c r="M16594" t="s">
        <v>2403</v>
      </c>
      <c r="P16594" t="s">
        <v>2342</v>
      </c>
      <c r="Q16594">
        <v>1.54</v>
      </c>
      <c r="R16594">
        <v>0.2</v>
      </c>
      <c r="V16594">
        <v>1</v>
      </c>
      <c r="W16594" t="s">
        <v>2558</v>
      </c>
    </row>
    <row r="16595" spans="1:23" x14ac:dyDescent="0.3">
      <c r="A16595">
        <v>24570</v>
      </c>
      <c r="B16595" s="15" t="s">
        <v>1895</v>
      </c>
      <c r="C16595" t="str">
        <f>_xlfn.XLOOKUP($B16595, STANDARDS!$A:$A, STANDARDS!$B:$B,,0,2)</f>
        <v>Undivided Lemede Fm; Cabo Carvoeiro Fm</v>
      </c>
      <c r="D16595" t="s">
        <v>2177</v>
      </c>
      <c r="E16595" t="s">
        <v>2202</v>
      </c>
      <c r="J16595" cm="1">
        <f t="array" ref="J16595:L16595">_xlfn.XLOOKUP($C16595, AGE!$A:$A,AGE!$B:$D,,0,2)</f>
        <v>182.45</v>
      </c>
      <c r="K16595">
        <v>8.3499999999999943</v>
      </c>
      <c r="L16595" t="str">
        <v xml:space="preserve">GSA 2018 </v>
      </c>
      <c r="M16595" t="s">
        <v>2403</v>
      </c>
      <c r="P16595" t="s">
        <v>2342</v>
      </c>
      <c r="Q16595">
        <v>1.64</v>
      </c>
      <c r="R16595">
        <v>0.2</v>
      </c>
      <c r="V16595">
        <v>1</v>
      </c>
      <c r="W16595" t="s">
        <v>2558</v>
      </c>
    </row>
    <row r="16596" spans="1:23" x14ac:dyDescent="0.3">
      <c r="A16596">
        <v>24571</v>
      </c>
      <c r="B16596" s="15" t="s">
        <v>1895</v>
      </c>
      <c r="C16596" t="str">
        <f>_xlfn.XLOOKUP($B16596, STANDARDS!$A:$A, STANDARDS!$B:$B,,0,2)</f>
        <v>Undivided Lemede Fm; Cabo Carvoeiro Fm</v>
      </c>
      <c r="D16596" t="s">
        <v>2177</v>
      </c>
      <c r="E16596" t="s">
        <v>2202</v>
      </c>
      <c r="J16596" cm="1">
        <f t="array" ref="J16596:L16596">_xlfn.XLOOKUP($C16596, AGE!$A:$A,AGE!$B:$D,,0,2)</f>
        <v>182.45</v>
      </c>
      <c r="K16596">
        <v>8.3499999999999943</v>
      </c>
      <c r="L16596" t="str">
        <v xml:space="preserve">GSA 2018 </v>
      </c>
      <c r="M16596" t="s">
        <v>2403</v>
      </c>
      <c r="P16596" t="s">
        <v>2342</v>
      </c>
      <c r="Q16596">
        <v>1.76</v>
      </c>
      <c r="R16596">
        <v>0.2</v>
      </c>
      <c r="V16596">
        <v>1</v>
      </c>
      <c r="W16596" t="s">
        <v>2558</v>
      </c>
    </row>
    <row r="16597" spans="1:23" x14ac:dyDescent="0.3">
      <c r="A16597">
        <v>24572</v>
      </c>
      <c r="B16597" s="15" t="s">
        <v>1895</v>
      </c>
      <c r="C16597" t="str">
        <f>_xlfn.XLOOKUP($B16597, STANDARDS!$A:$A, STANDARDS!$B:$B,,0,2)</f>
        <v>Undivided Lemede Fm; Cabo Carvoeiro Fm</v>
      </c>
      <c r="D16597" t="s">
        <v>2177</v>
      </c>
      <c r="E16597" t="s">
        <v>2202</v>
      </c>
      <c r="J16597" cm="1">
        <f t="array" ref="J16597:L16597">_xlfn.XLOOKUP($C16597, AGE!$A:$A,AGE!$B:$D,,0,2)</f>
        <v>182.45</v>
      </c>
      <c r="K16597">
        <v>8.3499999999999943</v>
      </c>
      <c r="L16597" t="str">
        <v xml:space="preserve">GSA 2018 </v>
      </c>
      <c r="M16597" t="s">
        <v>2403</v>
      </c>
      <c r="P16597" t="s">
        <v>2342</v>
      </c>
      <c r="Q16597">
        <v>1.89</v>
      </c>
      <c r="R16597">
        <v>0.2</v>
      </c>
      <c r="V16597">
        <v>1</v>
      </c>
      <c r="W16597" t="s">
        <v>2558</v>
      </c>
    </row>
    <row r="16598" spans="1:23" x14ac:dyDescent="0.3">
      <c r="A16598">
        <v>24573</v>
      </c>
      <c r="B16598" s="15" t="s">
        <v>1895</v>
      </c>
      <c r="C16598" t="str">
        <f>_xlfn.XLOOKUP($B16598, STANDARDS!$A:$A, STANDARDS!$B:$B,,0,2)</f>
        <v>Undivided Lemede Fm; Cabo Carvoeiro Fm</v>
      </c>
      <c r="D16598" t="s">
        <v>2177</v>
      </c>
      <c r="E16598" t="s">
        <v>2202</v>
      </c>
      <c r="J16598" cm="1">
        <f t="array" ref="J16598:L16598">_xlfn.XLOOKUP($C16598, AGE!$A:$A,AGE!$B:$D,,0,2)</f>
        <v>182.45</v>
      </c>
      <c r="K16598">
        <v>8.3499999999999943</v>
      </c>
      <c r="L16598" t="str">
        <v xml:space="preserve">GSA 2018 </v>
      </c>
      <c r="M16598" t="s">
        <v>2403</v>
      </c>
      <c r="P16598" t="s">
        <v>2342</v>
      </c>
      <c r="Q16598">
        <v>1.97</v>
      </c>
      <c r="R16598">
        <v>0.2</v>
      </c>
      <c r="V16598">
        <v>1</v>
      </c>
      <c r="W16598" t="s">
        <v>2558</v>
      </c>
    </row>
    <row r="16599" spans="1:23" x14ac:dyDescent="0.3">
      <c r="A16599">
        <v>24574</v>
      </c>
      <c r="B16599" s="15" t="s">
        <v>1895</v>
      </c>
      <c r="C16599" t="str">
        <f>_xlfn.XLOOKUP($B16599, STANDARDS!$A:$A, STANDARDS!$B:$B,,0,2)</f>
        <v>Undivided Lemede Fm; Cabo Carvoeiro Fm</v>
      </c>
      <c r="D16599" t="s">
        <v>2177</v>
      </c>
      <c r="E16599" t="s">
        <v>2202</v>
      </c>
      <c r="J16599" cm="1">
        <f t="array" ref="J16599:L16599">_xlfn.XLOOKUP($C16599, AGE!$A:$A,AGE!$B:$D,,0,2)</f>
        <v>182.45</v>
      </c>
      <c r="K16599">
        <v>8.3499999999999943</v>
      </c>
      <c r="L16599" t="str">
        <v xml:space="preserve">GSA 2018 </v>
      </c>
      <c r="M16599" t="s">
        <v>2403</v>
      </c>
      <c r="P16599" t="s">
        <v>2342</v>
      </c>
      <c r="Q16599">
        <v>1.97</v>
      </c>
      <c r="R16599">
        <v>0.2</v>
      </c>
      <c r="V16599">
        <v>1</v>
      </c>
      <c r="W16599" t="s">
        <v>2558</v>
      </c>
    </row>
    <row r="16600" spans="1:23" x14ac:dyDescent="0.3">
      <c r="A16600">
        <v>24575</v>
      </c>
      <c r="B16600" s="15" t="s">
        <v>1895</v>
      </c>
      <c r="C16600" t="str">
        <f>_xlfn.XLOOKUP($B16600, STANDARDS!$A:$A, STANDARDS!$B:$B,,0,2)</f>
        <v>Undivided Lemede Fm; Cabo Carvoeiro Fm</v>
      </c>
      <c r="D16600" t="s">
        <v>2177</v>
      </c>
      <c r="E16600" t="s">
        <v>2202</v>
      </c>
      <c r="J16600" cm="1">
        <f t="array" ref="J16600:L16600">_xlfn.XLOOKUP($C16600, AGE!$A:$A,AGE!$B:$D,,0,2)</f>
        <v>182.45</v>
      </c>
      <c r="K16600">
        <v>8.3499999999999943</v>
      </c>
      <c r="L16600" t="str">
        <v xml:space="preserve">GSA 2018 </v>
      </c>
      <c r="M16600" t="s">
        <v>2403</v>
      </c>
      <c r="P16600" t="s">
        <v>2342</v>
      </c>
      <c r="Q16600">
        <v>1.95</v>
      </c>
      <c r="R16600">
        <v>0.2</v>
      </c>
      <c r="V16600">
        <v>1</v>
      </c>
      <c r="W16600" t="s">
        <v>2558</v>
      </c>
    </row>
    <row r="16601" spans="1:23" x14ac:dyDescent="0.3">
      <c r="A16601">
        <v>24576</v>
      </c>
      <c r="B16601" s="15" t="s">
        <v>1895</v>
      </c>
      <c r="C16601" t="str">
        <f>_xlfn.XLOOKUP($B16601, STANDARDS!$A:$A, STANDARDS!$B:$B,,0,2)</f>
        <v>Undivided Lemede Fm; Cabo Carvoeiro Fm</v>
      </c>
      <c r="D16601" t="s">
        <v>2177</v>
      </c>
      <c r="E16601" t="s">
        <v>2202</v>
      </c>
      <c r="J16601" cm="1">
        <f t="array" ref="J16601:L16601">_xlfn.XLOOKUP($C16601, AGE!$A:$A,AGE!$B:$D,,0,2)</f>
        <v>182.45</v>
      </c>
      <c r="K16601">
        <v>8.3499999999999943</v>
      </c>
      <c r="L16601" t="str">
        <v xml:space="preserve">GSA 2018 </v>
      </c>
      <c r="M16601" t="s">
        <v>2403</v>
      </c>
      <c r="P16601" t="s">
        <v>2342</v>
      </c>
      <c r="Q16601">
        <v>2.04</v>
      </c>
      <c r="R16601">
        <v>0.2</v>
      </c>
      <c r="V16601">
        <v>1</v>
      </c>
      <c r="W16601" t="s">
        <v>2558</v>
      </c>
    </row>
    <row r="16602" spans="1:23" x14ac:dyDescent="0.3">
      <c r="A16602">
        <v>24577</v>
      </c>
      <c r="B16602" s="15" t="s">
        <v>1895</v>
      </c>
      <c r="C16602" t="str">
        <f>_xlfn.XLOOKUP($B16602, STANDARDS!$A:$A, STANDARDS!$B:$B,,0,2)</f>
        <v>Undivided Lemede Fm; Cabo Carvoeiro Fm</v>
      </c>
      <c r="D16602" t="s">
        <v>2177</v>
      </c>
      <c r="E16602" t="s">
        <v>2202</v>
      </c>
      <c r="J16602" cm="1">
        <f t="array" ref="J16602:L16602">_xlfn.XLOOKUP($C16602, AGE!$A:$A,AGE!$B:$D,,0,2)</f>
        <v>182.45</v>
      </c>
      <c r="K16602">
        <v>8.3499999999999943</v>
      </c>
      <c r="L16602" t="str">
        <v xml:space="preserve">GSA 2018 </v>
      </c>
      <c r="M16602" t="s">
        <v>2403</v>
      </c>
      <c r="P16602" t="s">
        <v>2342</v>
      </c>
      <c r="Q16602">
        <v>2.1800000000000002</v>
      </c>
      <c r="R16602">
        <v>0.2</v>
      </c>
      <c r="V16602">
        <v>1</v>
      </c>
      <c r="W16602" t="s">
        <v>2558</v>
      </c>
    </row>
    <row r="16603" spans="1:23" x14ac:dyDescent="0.3">
      <c r="A16603">
        <v>24578</v>
      </c>
      <c r="B16603" s="15" t="s">
        <v>1895</v>
      </c>
      <c r="C16603" t="str">
        <f>_xlfn.XLOOKUP($B16603, STANDARDS!$A:$A, STANDARDS!$B:$B,,0,2)</f>
        <v>Undivided Lemede Fm; Cabo Carvoeiro Fm</v>
      </c>
      <c r="D16603" t="s">
        <v>2177</v>
      </c>
      <c r="E16603" t="s">
        <v>2202</v>
      </c>
      <c r="J16603" cm="1">
        <f t="array" ref="J16603:L16603">_xlfn.XLOOKUP($C16603, AGE!$A:$A,AGE!$B:$D,,0,2)</f>
        <v>182.45</v>
      </c>
      <c r="K16603">
        <v>8.3499999999999943</v>
      </c>
      <c r="L16603" t="str">
        <v xml:space="preserve">GSA 2018 </v>
      </c>
      <c r="M16603" t="s">
        <v>2403</v>
      </c>
      <c r="P16603" t="s">
        <v>2342</v>
      </c>
      <c r="Q16603">
        <v>2.35</v>
      </c>
      <c r="R16603">
        <v>0.2</v>
      </c>
      <c r="V16603">
        <v>1</v>
      </c>
      <c r="W16603" t="s">
        <v>2558</v>
      </c>
    </row>
    <row r="16604" spans="1:23" x14ac:dyDescent="0.3">
      <c r="A16604">
        <v>24579</v>
      </c>
      <c r="B16604" s="15" t="s">
        <v>1895</v>
      </c>
      <c r="C16604" t="str">
        <f>_xlfn.XLOOKUP($B16604, STANDARDS!$A:$A, STANDARDS!$B:$B,,0,2)</f>
        <v>Undivided Lemede Fm; Cabo Carvoeiro Fm</v>
      </c>
      <c r="D16604" t="s">
        <v>2177</v>
      </c>
      <c r="E16604" t="s">
        <v>2202</v>
      </c>
      <c r="J16604" cm="1">
        <f t="array" ref="J16604:L16604">_xlfn.XLOOKUP($C16604, AGE!$A:$A,AGE!$B:$D,,0,2)</f>
        <v>182.45</v>
      </c>
      <c r="K16604">
        <v>8.3499999999999943</v>
      </c>
      <c r="L16604" t="str">
        <v xml:space="preserve">GSA 2018 </v>
      </c>
      <c r="M16604" t="s">
        <v>2403</v>
      </c>
      <c r="P16604" t="s">
        <v>2342</v>
      </c>
      <c r="Q16604">
        <v>2.33</v>
      </c>
      <c r="R16604">
        <v>0.2</v>
      </c>
      <c r="V16604">
        <v>1</v>
      </c>
      <c r="W16604" t="s">
        <v>2558</v>
      </c>
    </row>
    <row r="16605" spans="1:23" x14ac:dyDescent="0.3">
      <c r="A16605">
        <v>24580</v>
      </c>
      <c r="B16605" s="15" t="s">
        <v>1895</v>
      </c>
      <c r="C16605" t="str">
        <f>_xlfn.XLOOKUP($B16605, STANDARDS!$A:$A, STANDARDS!$B:$B,,0,2)</f>
        <v>Undivided Lemede Fm; Cabo Carvoeiro Fm</v>
      </c>
      <c r="D16605" t="s">
        <v>2177</v>
      </c>
      <c r="E16605" t="s">
        <v>2202</v>
      </c>
      <c r="J16605" cm="1">
        <f t="array" ref="J16605:L16605">_xlfn.XLOOKUP($C16605, AGE!$A:$A,AGE!$B:$D,,0,2)</f>
        <v>182.45</v>
      </c>
      <c r="K16605">
        <v>8.3499999999999943</v>
      </c>
      <c r="L16605" t="str">
        <v xml:space="preserve">GSA 2018 </v>
      </c>
      <c r="M16605" t="s">
        <v>2403</v>
      </c>
      <c r="P16605" t="s">
        <v>2342</v>
      </c>
      <c r="Q16605">
        <v>2.33</v>
      </c>
      <c r="R16605">
        <v>0.2</v>
      </c>
      <c r="V16605">
        <v>1</v>
      </c>
      <c r="W16605" t="s">
        <v>2558</v>
      </c>
    </row>
    <row r="16606" spans="1:23" x14ac:dyDescent="0.3">
      <c r="A16606">
        <v>24581</v>
      </c>
      <c r="B16606" s="15" t="s">
        <v>1895</v>
      </c>
      <c r="C16606" t="str">
        <f>_xlfn.XLOOKUP($B16606, STANDARDS!$A:$A, STANDARDS!$B:$B,,0,2)</f>
        <v>Undivided Lemede Fm; Cabo Carvoeiro Fm</v>
      </c>
      <c r="D16606" t="s">
        <v>2177</v>
      </c>
      <c r="E16606" t="s">
        <v>2202</v>
      </c>
      <c r="J16606" cm="1">
        <f t="array" ref="J16606:L16606">_xlfn.XLOOKUP($C16606, AGE!$A:$A,AGE!$B:$D,,0,2)</f>
        <v>182.45</v>
      </c>
      <c r="K16606">
        <v>8.3499999999999943</v>
      </c>
      <c r="L16606" t="str">
        <v xml:space="preserve">GSA 2018 </v>
      </c>
      <c r="M16606" t="s">
        <v>2403</v>
      </c>
      <c r="P16606" t="s">
        <v>2342</v>
      </c>
      <c r="Q16606">
        <v>2.33</v>
      </c>
      <c r="R16606">
        <v>0.2</v>
      </c>
      <c r="V16606">
        <v>1</v>
      </c>
      <c r="W16606" t="s">
        <v>2558</v>
      </c>
    </row>
    <row r="16607" spans="1:23" x14ac:dyDescent="0.3">
      <c r="A16607">
        <v>24582</v>
      </c>
      <c r="B16607" s="15" t="s">
        <v>1895</v>
      </c>
      <c r="C16607" t="str">
        <f>_xlfn.XLOOKUP($B16607, STANDARDS!$A:$A, STANDARDS!$B:$B,,0,2)</f>
        <v>Undivided Lemede Fm; Cabo Carvoeiro Fm</v>
      </c>
      <c r="D16607" t="s">
        <v>2177</v>
      </c>
      <c r="E16607" t="s">
        <v>2202</v>
      </c>
      <c r="J16607" cm="1">
        <f t="array" ref="J16607:L16607">_xlfn.XLOOKUP($C16607, AGE!$A:$A,AGE!$B:$D,,0,2)</f>
        <v>182.45</v>
      </c>
      <c r="K16607">
        <v>8.3499999999999943</v>
      </c>
      <c r="L16607" t="str">
        <v xml:space="preserve">GSA 2018 </v>
      </c>
      <c r="M16607" t="s">
        <v>2403</v>
      </c>
      <c r="P16607" t="s">
        <v>2342</v>
      </c>
      <c r="Q16607">
        <v>1.72</v>
      </c>
      <c r="R16607">
        <v>0.2</v>
      </c>
      <c r="V16607">
        <v>1</v>
      </c>
      <c r="W16607" t="s">
        <v>2558</v>
      </c>
    </row>
    <row r="16608" spans="1:23" x14ac:dyDescent="0.3">
      <c r="A16608">
        <v>24583</v>
      </c>
      <c r="B16608" s="15" t="s">
        <v>1895</v>
      </c>
      <c r="C16608" t="str">
        <f>_xlfn.XLOOKUP($B16608, STANDARDS!$A:$A, STANDARDS!$B:$B,,0,2)</f>
        <v>Undivided Lemede Fm; Cabo Carvoeiro Fm</v>
      </c>
      <c r="D16608" t="s">
        <v>2177</v>
      </c>
      <c r="E16608" t="s">
        <v>2202</v>
      </c>
      <c r="J16608" cm="1">
        <f t="array" ref="J16608:L16608">_xlfn.XLOOKUP($C16608, AGE!$A:$A,AGE!$B:$D,,0,2)</f>
        <v>182.45</v>
      </c>
      <c r="K16608">
        <v>8.3499999999999943</v>
      </c>
      <c r="L16608" t="str">
        <v xml:space="preserve">GSA 2018 </v>
      </c>
      <c r="M16608" t="s">
        <v>2403</v>
      </c>
      <c r="P16608" t="s">
        <v>2342</v>
      </c>
      <c r="Q16608">
        <v>1.63</v>
      </c>
      <c r="R16608">
        <v>0.2</v>
      </c>
      <c r="V16608">
        <v>1</v>
      </c>
      <c r="W16608" t="s">
        <v>2558</v>
      </c>
    </row>
    <row r="16609" spans="1:23" x14ac:dyDescent="0.3">
      <c r="A16609">
        <v>24584</v>
      </c>
      <c r="B16609" s="15" t="s">
        <v>1895</v>
      </c>
      <c r="C16609" t="str">
        <f>_xlfn.XLOOKUP($B16609, STANDARDS!$A:$A, STANDARDS!$B:$B,,0,2)</f>
        <v>Undivided Lemede Fm; Cabo Carvoeiro Fm</v>
      </c>
      <c r="D16609" t="s">
        <v>2177</v>
      </c>
      <c r="E16609" t="s">
        <v>2202</v>
      </c>
      <c r="J16609" cm="1">
        <f t="array" ref="J16609:L16609">_xlfn.XLOOKUP($C16609, AGE!$A:$A,AGE!$B:$D,,0,2)</f>
        <v>182.45</v>
      </c>
      <c r="K16609">
        <v>8.3499999999999943</v>
      </c>
      <c r="L16609" t="str">
        <v xml:space="preserve">GSA 2018 </v>
      </c>
      <c r="M16609" t="s">
        <v>2403</v>
      </c>
      <c r="P16609" t="s">
        <v>2342</v>
      </c>
      <c r="Q16609">
        <v>1.78</v>
      </c>
      <c r="R16609">
        <v>0.2</v>
      </c>
      <c r="V16609">
        <v>1</v>
      </c>
      <c r="W16609" t="s">
        <v>2558</v>
      </c>
    </row>
    <row r="16610" spans="1:23" x14ac:dyDescent="0.3">
      <c r="A16610">
        <v>24585</v>
      </c>
      <c r="B16610" s="15" t="s">
        <v>1895</v>
      </c>
      <c r="C16610" t="str">
        <f>_xlfn.XLOOKUP($B16610, STANDARDS!$A:$A, STANDARDS!$B:$B,,0,2)</f>
        <v>Undivided Lemede Fm; Cabo Carvoeiro Fm</v>
      </c>
      <c r="D16610" t="s">
        <v>2177</v>
      </c>
      <c r="E16610" t="s">
        <v>2202</v>
      </c>
      <c r="J16610" cm="1">
        <f t="array" ref="J16610:L16610">_xlfn.XLOOKUP($C16610, AGE!$A:$A,AGE!$B:$D,,0,2)</f>
        <v>182.45</v>
      </c>
      <c r="K16610">
        <v>8.3499999999999943</v>
      </c>
      <c r="L16610" t="str">
        <v xml:space="preserve">GSA 2018 </v>
      </c>
      <c r="M16610" t="s">
        <v>2403</v>
      </c>
      <c r="P16610" t="s">
        <v>2342</v>
      </c>
      <c r="Q16610">
        <v>1.85</v>
      </c>
      <c r="R16610">
        <v>0.2</v>
      </c>
      <c r="V16610">
        <v>1</v>
      </c>
      <c r="W16610" t="s">
        <v>2558</v>
      </c>
    </row>
    <row r="16611" spans="1:23" x14ac:dyDescent="0.3">
      <c r="A16611">
        <v>24586</v>
      </c>
      <c r="B16611" s="15" t="s">
        <v>1895</v>
      </c>
      <c r="C16611" t="str">
        <f>_xlfn.XLOOKUP($B16611, STANDARDS!$A:$A, STANDARDS!$B:$B,,0,2)</f>
        <v>Undivided Lemede Fm; Cabo Carvoeiro Fm</v>
      </c>
      <c r="D16611" t="s">
        <v>2177</v>
      </c>
      <c r="E16611" t="s">
        <v>2202</v>
      </c>
      <c r="J16611" cm="1">
        <f t="array" ref="J16611:L16611">_xlfn.XLOOKUP($C16611, AGE!$A:$A,AGE!$B:$D,,0,2)</f>
        <v>182.45</v>
      </c>
      <c r="K16611">
        <v>8.3499999999999943</v>
      </c>
      <c r="L16611" t="str">
        <v xml:space="preserve">GSA 2018 </v>
      </c>
      <c r="M16611" t="s">
        <v>2403</v>
      </c>
      <c r="P16611" t="s">
        <v>2342</v>
      </c>
      <c r="Q16611">
        <v>1.98</v>
      </c>
      <c r="R16611">
        <v>0.2</v>
      </c>
      <c r="V16611">
        <v>1</v>
      </c>
      <c r="W16611" t="s">
        <v>2558</v>
      </c>
    </row>
    <row r="16612" spans="1:23" x14ac:dyDescent="0.3">
      <c r="A16612">
        <v>24587</v>
      </c>
      <c r="B16612" s="15" t="s">
        <v>1895</v>
      </c>
      <c r="C16612" t="str">
        <f>_xlfn.XLOOKUP($B16612, STANDARDS!$A:$A, STANDARDS!$B:$B,,0,2)</f>
        <v>Undivided Lemede Fm; Cabo Carvoeiro Fm</v>
      </c>
      <c r="D16612" t="s">
        <v>2177</v>
      </c>
      <c r="E16612" t="s">
        <v>2202</v>
      </c>
      <c r="J16612" cm="1">
        <f t="array" ref="J16612:L16612">_xlfn.XLOOKUP($C16612, AGE!$A:$A,AGE!$B:$D,,0,2)</f>
        <v>182.45</v>
      </c>
      <c r="K16612">
        <v>8.3499999999999943</v>
      </c>
      <c r="L16612" t="str">
        <v xml:space="preserve">GSA 2018 </v>
      </c>
      <c r="M16612" t="s">
        <v>2403</v>
      </c>
      <c r="P16612" t="s">
        <v>2342</v>
      </c>
      <c r="Q16612">
        <v>2.02</v>
      </c>
      <c r="R16612">
        <v>0.2</v>
      </c>
      <c r="V16612">
        <v>1</v>
      </c>
      <c r="W16612" t="s">
        <v>2558</v>
      </c>
    </row>
    <row r="16613" spans="1:23" x14ac:dyDescent="0.3">
      <c r="A16613">
        <v>24588</v>
      </c>
      <c r="B16613" s="15" t="s">
        <v>1895</v>
      </c>
      <c r="C16613" t="str">
        <f>_xlfn.XLOOKUP($B16613, STANDARDS!$A:$A, STANDARDS!$B:$B,,0,2)</f>
        <v>Undivided Lemede Fm; Cabo Carvoeiro Fm</v>
      </c>
      <c r="D16613" t="s">
        <v>2177</v>
      </c>
      <c r="E16613" t="s">
        <v>2202</v>
      </c>
      <c r="J16613" cm="1">
        <f t="array" ref="J16613:L16613">_xlfn.XLOOKUP($C16613, AGE!$A:$A,AGE!$B:$D,,0,2)</f>
        <v>182.45</v>
      </c>
      <c r="K16613">
        <v>8.3499999999999943</v>
      </c>
      <c r="L16613" t="str">
        <v xml:space="preserve">GSA 2018 </v>
      </c>
      <c r="M16613" t="s">
        <v>2403</v>
      </c>
      <c r="P16613" t="s">
        <v>2342</v>
      </c>
      <c r="Q16613">
        <v>2.0299999999999998</v>
      </c>
      <c r="R16613">
        <v>0.2</v>
      </c>
      <c r="V16613">
        <v>1</v>
      </c>
      <c r="W16613" t="s">
        <v>2558</v>
      </c>
    </row>
    <row r="16614" spans="1:23" x14ac:dyDescent="0.3">
      <c r="A16614">
        <v>24589</v>
      </c>
      <c r="B16614" s="15" t="s">
        <v>1895</v>
      </c>
      <c r="C16614" t="str">
        <f>_xlfn.XLOOKUP($B16614, STANDARDS!$A:$A, STANDARDS!$B:$B,,0,2)</f>
        <v>Undivided Lemede Fm; Cabo Carvoeiro Fm</v>
      </c>
      <c r="D16614" t="s">
        <v>2177</v>
      </c>
      <c r="E16614" t="s">
        <v>2202</v>
      </c>
      <c r="J16614" cm="1">
        <f t="array" ref="J16614:L16614">_xlfn.XLOOKUP($C16614, AGE!$A:$A,AGE!$B:$D,,0,2)</f>
        <v>182.45</v>
      </c>
      <c r="K16614">
        <v>8.3499999999999943</v>
      </c>
      <c r="L16614" t="str">
        <v xml:space="preserve">GSA 2018 </v>
      </c>
      <c r="M16614" t="s">
        <v>2403</v>
      </c>
      <c r="P16614" t="s">
        <v>2342</v>
      </c>
      <c r="Q16614">
        <v>1.91</v>
      </c>
      <c r="R16614">
        <v>0.2</v>
      </c>
      <c r="V16614">
        <v>1</v>
      </c>
      <c r="W16614" t="s">
        <v>2558</v>
      </c>
    </row>
    <row r="16615" spans="1:23" x14ac:dyDescent="0.3">
      <c r="A16615">
        <v>24590</v>
      </c>
      <c r="B16615" s="15" t="s">
        <v>1895</v>
      </c>
      <c r="C16615" t="str">
        <f>_xlfn.XLOOKUP($B16615, STANDARDS!$A:$A, STANDARDS!$B:$B,,0,2)</f>
        <v>Undivided Lemede Fm; Cabo Carvoeiro Fm</v>
      </c>
      <c r="D16615" t="s">
        <v>2177</v>
      </c>
      <c r="E16615" t="s">
        <v>2202</v>
      </c>
      <c r="J16615" cm="1">
        <f t="array" ref="J16615:L16615">_xlfn.XLOOKUP($C16615, AGE!$A:$A,AGE!$B:$D,,0,2)</f>
        <v>182.45</v>
      </c>
      <c r="K16615">
        <v>8.3499999999999943</v>
      </c>
      <c r="L16615" t="str">
        <v xml:space="preserve">GSA 2018 </v>
      </c>
      <c r="M16615" t="s">
        <v>2403</v>
      </c>
      <c r="P16615" t="s">
        <v>2342</v>
      </c>
      <c r="Q16615">
        <v>1.83</v>
      </c>
      <c r="R16615">
        <v>0.2</v>
      </c>
      <c r="V16615">
        <v>1</v>
      </c>
      <c r="W16615" t="s">
        <v>2558</v>
      </c>
    </row>
    <row r="16616" spans="1:23" x14ac:dyDescent="0.3">
      <c r="A16616">
        <v>24591</v>
      </c>
      <c r="B16616" s="15" t="s">
        <v>1895</v>
      </c>
      <c r="C16616" t="str">
        <f>_xlfn.XLOOKUP($B16616, STANDARDS!$A:$A, STANDARDS!$B:$B,,0,2)</f>
        <v>Undivided Lemede Fm; Cabo Carvoeiro Fm</v>
      </c>
      <c r="D16616" t="s">
        <v>2177</v>
      </c>
      <c r="E16616" t="s">
        <v>2202</v>
      </c>
      <c r="J16616" cm="1">
        <f t="array" ref="J16616:L16616">_xlfn.XLOOKUP($C16616, AGE!$A:$A,AGE!$B:$D,,0,2)</f>
        <v>182.45</v>
      </c>
      <c r="K16616">
        <v>8.3499999999999943</v>
      </c>
      <c r="L16616" t="str">
        <v xml:space="preserve">GSA 2018 </v>
      </c>
      <c r="M16616" t="s">
        <v>2403</v>
      </c>
      <c r="P16616" t="s">
        <v>2342</v>
      </c>
      <c r="Q16616">
        <v>1.97</v>
      </c>
      <c r="R16616">
        <v>0.2</v>
      </c>
      <c r="V16616">
        <v>1</v>
      </c>
      <c r="W16616" t="s">
        <v>2558</v>
      </c>
    </row>
    <row r="16617" spans="1:23" x14ac:dyDescent="0.3">
      <c r="A16617">
        <v>24592</v>
      </c>
      <c r="B16617" s="15" t="s">
        <v>1895</v>
      </c>
      <c r="C16617" t="str">
        <f>_xlfn.XLOOKUP($B16617, STANDARDS!$A:$A, STANDARDS!$B:$B,,0,2)</f>
        <v>Undivided Lemede Fm; Cabo Carvoeiro Fm</v>
      </c>
      <c r="D16617" t="s">
        <v>2177</v>
      </c>
      <c r="E16617" t="s">
        <v>2202</v>
      </c>
      <c r="J16617" cm="1">
        <f t="array" ref="J16617:L16617">_xlfn.XLOOKUP($C16617, AGE!$A:$A,AGE!$B:$D,,0,2)</f>
        <v>182.45</v>
      </c>
      <c r="K16617">
        <v>8.3499999999999943</v>
      </c>
      <c r="L16617" t="str">
        <v xml:space="preserve">GSA 2018 </v>
      </c>
      <c r="M16617" t="s">
        <v>2403</v>
      </c>
      <c r="P16617" t="s">
        <v>2342</v>
      </c>
      <c r="Q16617">
        <v>2.19</v>
      </c>
      <c r="R16617">
        <v>0.2</v>
      </c>
      <c r="V16617">
        <v>1</v>
      </c>
      <c r="W16617" t="s">
        <v>2558</v>
      </c>
    </row>
    <row r="16618" spans="1:23" x14ac:dyDescent="0.3">
      <c r="A16618">
        <v>24593</v>
      </c>
      <c r="B16618" s="15" t="s">
        <v>1895</v>
      </c>
      <c r="C16618" t="str">
        <f>_xlfn.XLOOKUP($B16618, STANDARDS!$A:$A, STANDARDS!$B:$B,,0,2)</f>
        <v>Undivided Lemede Fm; Cabo Carvoeiro Fm</v>
      </c>
      <c r="D16618" t="s">
        <v>2177</v>
      </c>
      <c r="E16618" t="s">
        <v>2202</v>
      </c>
      <c r="J16618" cm="1">
        <f t="array" ref="J16618:L16618">_xlfn.XLOOKUP($C16618, AGE!$A:$A,AGE!$B:$D,,0,2)</f>
        <v>182.45</v>
      </c>
      <c r="K16618">
        <v>8.3499999999999943</v>
      </c>
      <c r="L16618" t="str">
        <v xml:space="preserve">GSA 2018 </v>
      </c>
      <c r="M16618" t="s">
        <v>2403</v>
      </c>
      <c r="P16618" t="s">
        <v>2342</v>
      </c>
      <c r="Q16618">
        <v>2.21</v>
      </c>
      <c r="R16618">
        <v>0.2</v>
      </c>
      <c r="V16618">
        <v>1</v>
      </c>
      <c r="W16618" t="s">
        <v>2558</v>
      </c>
    </row>
    <row r="16619" spans="1:23" x14ac:dyDescent="0.3">
      <c r="A16619">
        <v>24594</v>
      </c>
      <c r="B16619" s="15" t="s">
        <v>1895</v>
      </c>
      <c r="C16619" t="str">
        <f>_xlfn.XLOOKUP($B16619, STANDARDS!$A:$A, STANDARDS!$B:$B,,0,2)</f>
        <v>Undivided Lemede Fm; Cabo Carvoeiro Fm</v>
      </c>
      <c r="D16619" t="s">
        <v>2177</v>
      </c>
      <c r="E16619" t="s">
        <v>2202</v>
      </c>
      <c r="J16619" cm="1">
        <f t="array" ref="J16619:L16619">_xlfn.XLOOKUP($C16619, AGE!$A:$A,AGE!$B:$D,,0,2)</f>
        <v>182.45</v>
      </c>
      <c r="K16619">
        <v>8.3499999999999943</v>
      </c>
      <c r="L16619" t="str">
        <v xml:space="preserve">GSA 2018 </v>
      </c>
      <c r="M16619" t="s">
        <v>2403</v>
      </c>
      <c r="P16619" t="s">
        <v>2342</v>
      </c>
      <c r="Q16619">
        <v>2.12</v>
      </c>
      <c r="R16619">
        <v>0.2</v>
      </c>
      <c r="V16619">
        <v>1</v>
      </c>
      <c r="W16619" t="s">
        <v>2558</v>
      </c>
    </row>
    <row r="16620" spans="1:23" x14ac:dyDescent="0.3">
      <c r="A16620">
        <v>24595</v>
      </c>
      <c r="B16620" s="15" t="s">
        <v>1895</v>
      </c>
      <c r="C16620" t="str">
        <f>_xlfn.XLOOKUP($B16620, STANDARDS!$A:$A, STANDARDS!$B:$B,,0,2)</f>
        <v>Undivided Lemede Fm; Cabo Carvoeiro Fm</v>
      </c>
      <c r="D16620" t="s">
        <v>2177</v>
      </c>
      <c r="E16620" t="s">
        <v>2202</v>
      </c>
      <c r="J16620" cm="1">
        <f t="array" ref="J16620:L16620">_xlfn.XLOOKUP($C16620, AGE!$A:$A,AGE!$B:$D,,0,2)</f>
        <v>182.45</v>
      </c>
      <c r="K16620">
        <v>8.3499999999999943</v>
      </c>
      <c r="L16620" t="str">
        <v xml:space="preserve">GSA 2018 </v>
      </c>
      <c r="M16620" t="s">
        <v>2403</v>
      </c>
      <c r="P16620" t="s">
        <v>2342</v>
      </c>
      <c r="Q16620">
        <v>1.66</v>
      </c>
      <c r="R16620">
        <v>0.2</v>
      </c>
      <c r="V16620">
        <v>1</v>
      </c>
      <c r="W16620" t="s">
        <v>2558</v>
      </c>
    </row>
    <row r="16621" spans="1:23" x14ac:dyDescent="0.3">
      <c r="A16621">
        <v>24596</v>
      </c>
      <c r="B16621" s="15" t="s">
        <v>1895</v>
      </c>
      <c r="C16621" t="str">
        <f>_xlfn.XLOOKUP($B16621, STANDARDS!$A:$A, STANDARDS!$B:$B,,0,2)</f>
        <v>Undivided Lemede Fm; Cabo Carvoeiro Fm</v>
      </c>
      <c r="D16621" t="s">
        <v>2177</v>
      </c>
      <c r="E16621" t="s">
        <v>2202</v>
      </c>
      <c r="J16621" cm="1">
        <f t="array" ref="J16621:L16621">_xlfn.XLOOKUP($C16621, AGE!$A:$A,AGE!$B:$D,,0,2)</f>
        <v>182.45</v>
      </c>
      <c r="K16621">
        <v>8.3499999999999943</v>
      </c>
      <c r="L16621" t="str">
        <v xml:space="preserve">GSA 2018 </v>
      </c>
      <c r="M16621" t="s">
        <v>2403</v>
      </c>
      <c r="P16621" t="s">
        <v>2342</v>
      </c>
      <c r="Q16621">
        <v>1.83</v>
      </c>
      <c r="R16621">
        <v>0.2</v>
      </c>
      <c r="V16621">
        <v>1</v>
      </c>
      <c r="W16621" t="s">
        <v>2558</v>
      </c>
    </row>
    <row r="16622" spans="1:23" x14ac:dyDescent="0.3">
      <c r="A16622">
        <v>24597</v>
      </c>
      <c r="B16622" s="15" t="s">
        <v>1895</v>
      </c>
      <c r="C16622" t="str">
        <f>_xlfn.XLOOKUP($B16622, STANDARDS!$A:$A, STANDARDS!$B:$B,,0,2)</f>
        <v>Undivided Lemede Fm; Cabo Carvoeiro Fm</v>
      </c>
      <c r="D16622" t="s">
        <v>2177</v>
      </c>
      <c r="E16622" t="s">
        <v>2202</v>
      </c>
      <c r="J16622" cm="1">
        <f t="array" ref="J16622:L16622">_xlfn.XLOOKUP($C16622, AGE!$A:$A,AGE!$B:$D,,0,2)</f>
        <v>182.45</v>
      </c>
      <c r="K16622">
        <v>8.3499999999999943</v>
      </c>
      <c r="L16622" t="str">
        <v xml:space="preserve">GSA 2018 </v>
      </c>
      <c r="M16622" t="s">
        <v>2403</v>
      </c>
      <c r="P16622" t="s">
        <v>2342</v>
      </c>
      <c r="Q16622">
        <v>2.29</v>
      </c>
      <c r="R16622">
        <v>0.2</v>
      </c>
      <c r="V16622">
        <v>1</v>
      </c>
      <c r="W16622" t="s">
        <v>2558</v>
      </c>
    </row>
    <row r="16623" spans="1:23" x14ac:dyDescent="0.3">
      <c r="A16623">
        <v>24598</v>
      </c>
      <c r="B16623" s="15" t="s">
        <v>1895</v>
      </c>
      <c r="C16623" t="str">
        <f>_xlfn.XLOOKUP($B16623, STANDARDS!$A:$A, STANDARDS!$B:$B,,0,2)</f>
        <v>Undivided Lemede Fm; Cabo Carvoeiro Fm</v>
      </c>
      <c r="D16623" t="s">
        <v>2177</v>
      </c>
      <c r="E16623" t="s">
        <v>2202</v>
      </c>
      <c r="J16623" cm="1">
        <f t="array" ref="J16623:L16623">_xlfn.XLOOKUP($C16623, AGE!$A:$A,AGE!$B:$D,,0,2)</f>
        <v>182.45</v>
      </c>
      <c r="K16623">
        <v>8.3499999999999943</v>
      </c>
      <c r="L16623" t="str">
        <v xml:space="preserve">GSA 2018 </v>
      </c>
      <c r="M16623" t="s">
        <v>2403</v>
      </c>
      <c r="P16623" t="s">
        <v>2342</v>
      </c>
      <c r="Q16623">
        <v>2.35</v>
      </c>
      <c r="R16623">
        <v>0.2</v>
      </c>
      <c r="V16623">
        <v>1</v>
      </c>
      <c r="W16623" t="s">
        <v>2558</v>
      </c>
    </row>
    <row r="16624" spans="1:23" x14ac:dyDescent="0.3">
      <c r="A16624">
        <v>24599</v>
      </c>
      <c r="B16624" s="15" t="s">
        <v>1895</v>
      </c>
      <c r="C16624" t="str">
        <f>_xlfn.XLOOKUP($B16624, STANDARDS!$A:$A, STANDARDS!$B:$B,,0,2)</f>
        <v>Undivided Lemede Fm; Cabo Carvoeiro Fm</v>
      </c>
      <c r="D16624" t="s">
        <v>2177</v>
      </c>
      <c r="E16624" t="s">
        <v>2202</v>
      </c>
      <c r="J16624" cm="1">
        <f t="array" ref="J16624:L16624">_xlfn.XLOOKUP($C16624, AGE!$A:$A,AGE!$B:$D,,0,2)</f>
        <v>182.45</v>
      </c>
      <c r="K16624">
        <v>8.3499999999999943</v>
      </c>
      <c r="L16624" t="str">
        <v xml:space="preserve">GSA 2018 </v>
      </c>
      <c r="M16624" t="s">
        <v>2403</v>
      </c>
      <c r="P16624" t="s">
        <v>2342</v>
      </c>
      <c r="Q16624">
        <v>2.33</v>
      </c>
      <c r="R16624">
        <v>0.2</v>
      </c>
      <c r="V16624">
        <v>1</v>
      </c>
      <c r="W16624" t="s">
        <v>2558</v>
      </c>
    </row>
    <row r="16625" spans="1:23" x14ac:dyDescent="0.3">
      <c r="A16625">
        <v>24600</v>
      </c>
      <c r="B16625" s="15" t="s">
        <v>1895</v>
      </c>
      <c r="C16625" t="str">
        <f>_xlfn.XLOOKUP($B16625, STANDARDS!$A:$A, STANDARDS!$B:$B,,0,2)</f>
        <v>Undivided Lemede Fm; Cabo Carvoeiro Fm</v>
      </c>
      <c r="D16625" t="s">
        <v>2177</v>
      </c>
      <c r="E16625" t="s">
        <v>2202</v>
      </c>
      <c r="J16625" cm="1">
        <f t="array" ref="J16625:L16625">_xlfn.XLOOKUP($C16625, AGE!$A:$A,AGE!$B:$D,,0,2)</f>
        <v>182.45</v>
      </c>
      <c r="K16625">
        <v>8.3499999999999943</v>
      </c>
      <c r="L16625" t="str">
        <v xml:space="preserve">GSA 2018 </v>
      </c>
      <c r="M16625" t="s">
        <v>2403</v>
      </c>
      <c r="P16625" t="s">
        <v>2342</v>
      </c>
      <c r="Q16625">
        <v>2.3199999999999998</v>
      </c>
      <c r="R16625">
        <v>0.2</v>
      </c>
      <c r="V16625">
        <v>1</v>
      </c>
      <c r="W16625" t="s">
        <v>2558</v>
      </c>
    </row>
    <row r="16626" spans="1:23" x14ac:dyDescent="0.3">
      <c r="A16626">
        <v>24601</v>
      </c>
      <c r="B16626" s="15" t="s">
        <v>1895</v>
      </c>
      <c r="C16626" t="str">
        <f>_xlfn.XLOOKUP($B16626, STANDARDS!$A:$A, STANDARDS!$B:$B,,0,2)</f>
        <v>Undivided Lemede Fm; Cabo Carvoeiro Fm</v>
      </c>
      <c r="D16626" t="s">
        <v>2177</v>
      </c>
      <c r="E16626" t="s">
        <v>2202</v>
      </c>
      <c r="J16626" cm="1">
        <f t="array" ref="J16626:L16626">_xlfn.XLOOKUP($C16626, AGE!$A:$A,AGE!$B:$D,,0,2)</f>
        <v>182.45</v>
      </c>
      <c r="K16626">
        <v>8.3499999999999943</v>
      </c>
      <c r="L16626" t="str">
        <v xml:space="preserve">GSA 2018 </v>
      </c>
      <c r="M16626" t="s">
        <v>2403</v>
      </c>
      <c r="P16626" t="s">
        <v>2342</v>
      </c>
      <c r="Q16626">
        <v>2.39</v>
      </c>
      <c r="R16626">
        <v>0.2</v>
      </c>
      <c r="V16626">
        <v>1</v>
      </c>
      <c r="W16626" t="s">
        <v>2558</v>
      </c>
    </row>
    <row r="16627" spans="1:23" x14ac:dyDescent="0.3">
      <c r="A16627">
        <v>24602</v>
      </c>
      <c r="B16627" s="15" t="s">
        <v>1895</v>
      </c>
      <c r="C16627" t="str">
        <f>_xlfn.XLOOKUP($B16627, STANDARDS!$A:$A, STANDARDS!$B:$B,,0,2)</f>
        <v>Undivided Lemede Fm; Cabo Carvoeiro Fm</v>
      </c>
      <c r="D16627" t="s">
        <v>2177</v>
      </c>
      <c r="E16627" t="s">
        <v>2202</v>
      </c>
      <c r="J16627" cm="1">
        <f t="array" ref="J16627:L16627">_xlfn.XLOOKUP($C16627, AGE!$A:$A,AGE!$B:$D,,0,2)</f>
        <v>182.45</v>
      </c>
      <c r="K16627">
        <v>8.3499999999999943</v>
      </c>
      <c r="L16627" t="str">
        <v xml:space="preserve">GSA 2018 </v>
      </c>
      <c r="M16627" t="s">
        <v>2403</v>
      </c>
      <c r="P16627" t="s">
        <v>2342</v>
      </c>
      <c r="Q16627">
        <v>2.37</v>
      </c>
      <c r="R16627">
        <v>0.2</v>
      </c>
      <c r="V16627">
        <v>1</v>
      </c>
      <c r="W16627" t="s">
        <v>2558</v>
      </c>
    </row>
    <row r="16628" spans="1:23" x14ac:dyDescent="0.3">
      <c r="A16628">
        <v>24603</v>
      </c>
      <c r="B16628" s="15" t="s">
        <v>1895</v>
      </c>
      <c r="C16628" t="str">
        <f>_xlfn.XLOOKUP($B16628, STANDARDS!$A:$A, STANDARDS!$B:$B,,0,2)</f>
        <v>Undivided Lemede Fm; Cabo Carvoeiro Fm</v>
      </c>
      <c r="D16628" t="s">
        <v>2177</v>
      </c>
      <c r="E16628" t="s">
        <v>2202</v>
      </c>
      <c r="J16628" cm="1">
        <f t="array" ref="J16628:L16628">_xlfn.XLOOKUP($C16628, AGE!$A:$A,AGE!$B:$D,,0,2)</f>
        <v>182.45</v>
      </c>
      <c r="K16628">
        <v>8.3499999999999943</v>
      </c>
      <c r="L16628" t="str">
        <v xml:space="preserve">GSA 2018 </v>
      </c>
      <c r="M16628" t="s">
        <v>2403</v>
      </c>
      <c r="P16628" t="s">
        <v>2342</v>
      </c>
      <c r="Q16628">
        <v>2.33</v>
      </c>
      <c r="R16628">
        <v>0.2</v>
      </c>
      <c r="V16628">
        <v>1</v>
      </c>
      <c r="W16628" t="s">
        <v>2558</v>
      </c>
    </row>
    <row r="16629" spans="1:23" x14ac:dyDescent="0.3">
      <c r="A16629">
        <v>24604</v>
      </c>
      <c r="B16629" s="15" t="s">
        <v>1895</v>
      </c>
      <c r="C16629" t="str">
        <f>_xlfn.XLOOKUP($B16629, STANDARDS!$A:$A, STANDARDS!$B:$B,,0,2)</f>
        <v>Undivided Lemede Fm; Cabo Carvoeiro Fm</v>
      </c>
      <c r="D16629" t="s">
        <v>2177</v>
      </c>
      <c r="E16629" t="s">
        <v>2202</v>
      </c>
      <c r="J16629" cm="1">
        <f t="array" ref="J16629:L16629">_xlfn.XLOOKUP($C16629, AGE!$A:$A,AGE!$B:$D,,0,2)</f>
        <v>182.45</v>
      </c>
      <c r="K16629">
        <v>8.3499999999999943</v>
      </c>
      <c r="L16629" t="str">
        <v xml:space="preserve">GSA 2018 </v>
      </c>
      <c r="M16629" t="s">
        <v>2403</v>
      </c>
      <c r="P16629" t="s">
        <v>2342</v>
      </c>
      <c r="Q16629">
        <v>2.2000000000000002</v>
      </c>
      <c r="R16629">
        <v>0.2</v>
      </c>
      <c r="V16629">
        <v>1</v>
      </c>
      <c r="W16629" t="s">
        <v>2558</v>
      </c>
    </row>
    <row r="16630" spans="1:23" x14ac:dyDescent="0.3">
      <c r="A16630">
        <v>24605</v>
      </c>
      <c r="B16630" s="15" t="s">
        <v>1895</v>
      </c>
      <c r="C16630" t="str">
        <f>_xlfn.XLOOKUP($B16630, STANDARDS!$A:$A, STANDARDS!$B:$B,,0,2)</f>
        <v>Undivided Lemede Fm; Cabo Carvoeiro Fm</v>
      </c>
      <c r="D16630" t="s">
        <v>2177</v>
      </c>
      <c r="E16630" t="s">
        <v>2202</v>
      </c>
      <c r="J16630" cm="1">
        <f t="array" ref="J16630:L16630">_xlfn.XLOOKUP($C16630, AGE!$A:$A,AGE!$B:$D,,0,2)</f>
        <v>182.45</v>
      </c>
      <c r="K16630">
        <v>8.3499999999999943</v>
      </c>
      <c r="L16630" t="str">
        <v xml:space="preserve">GSA 2018 </v>
      </c>
      <c r="M16630" t="s">
        <v>2403</v>
      </c>
      <c r="P16630" t="s">
        <v>2342</v>
      </c>
      <c r="Q16630">
        <v>2.16</v>
      </c>
      <c r="R16630">
        <v>0.2</v>
      </c>
      <c r="V16630">
        <v>1</v>
      </c>
      <c r="W16630" t="s">
        <v>2558</v>
      </c>
    </row>
    <row r="16631" spans="1:23" x14ac:dyDescent="0.3">
      <c r="A16631">
        <v>24606</v>
      </c>
      <c r="B16631" s="15" t="s">
        <v>1895</v>
      </c>
      <c r="C16631" t="str">
        <f>_xlfn.XLOOKUP($B16631, STANDARDS!$A:$A, STANDARDS!$B:$B,,0,2)</f>
        <v>Undivided Lemede Fm; Cabo Carvoeiro Fm</v>
      </c>
      <c r="D16631" t="s">
        <v>2177</v>
      </c>
      <c r="E16631" t="s">
        <v>2202</v>
      </c>
      <c r="J16631" cm="1">
        <f t="array" ref="J16631:L16631">_xlfn.XLOOKUP($C16631, AGE!$A:$A,AGE!$B:$D,,0,2)</f>
        <v>182.45</v>
      </c>
      <c r="K16631">
        <v>8.3499999999999943</v>
      </c>
      <c r="L16631" t="str">
        <v xml:space="preserve">GSA 2018 </v>
      </c>
      <c r="M16631" t="s">
        <v>2403</v>
      </c>
      <c r="P16631" t="s">
        <v>2342</v>
      </c>
      <c r="Q16631">
        <v>2.1800000000000002</v>
      </c>
      <c r="R16631">
        <v>0.2</v>
      </c>
      <c r="V16631">
        <v>1</v>
      </c>
      <c r="W16631" t="s">
        <v>2558</v>
      </c>
    </row>
    <row r="16632" spans="1:23" x14ac:dyDescent="0.3">
      <c r="A16632">
        <v>24607</v>
      </c>
      <c r="B16632" s="15" t="s">
        <v>1895</v>
      </c>
      <c r="C16632" t="str">
        <f>_xlfn.XLOOKUP($B16632, STANDARDS!$A:$A, STANDARDS!$B:$B,,0,2)</f>
        <v>Undivided Lemede Fm; Cabo Carvoeiro Fm</v>
      </c>
      <c r="D16632" t="s">
        <v>2177</v>
      </c>
      <c r="E16632" t="s">
        <v>2202</v>
      </c>
      <c r="J16632" cm="1">
        <f t="array" ref="J16632:L16632">_xlfn.XLOOKUP($C16632, AGE!$A:$A,AGE!$B:$D,,0,2)</f>
        <v>182.45</v>
      </c>
      <c r="K16632">
        <v>8.3499999999999943</v>
      </c>
      <c r="L16632" t="str">
        <v xml:space="preserve">GSA 2018 </v>
      </c>
      <c r="M16632" t="s">
        <v>2403</v>
      </c>
      <c r="P16632" t="s">
        <v>2342</v>
      </c>
      <c r="Q16632">
        <v>2.2000000000000002</v>
      </c>
      <c r="R16632">
        <v>0.2</v>
      </c>
      <c r="V16632">
        <v>1</v>
      </c>
      <c r="W16632" t="s">
        <v>2558</v>
      </c>
    </row>
    <row r="16633" spans="1:23" x14ac:dyDescent="0.3">
      <c r="A16633">
        <v>24608</v>
      </c>
      <c r="B16633" s="15" t="s">
        <v>1895</v>
      </c>
      <c r="C16633" t="str">
        <f>_xlfn.XLOOKUP($B16633, STANDARDS!$A:$A, STANDARDS!$B:$B,,0,2)</f>
        <v>Undivided Lemede Fm; Cabo Carvoeiro Fm</v>
      </c>
      <c r="D16633" t="s">
        <v>2177</v>
      </c>
      <c r="E16633" t="s">
        <v>2202</v>
      </c>
      <c r="J16633" cm="1">
        <f t="array" ref="J16633:L16633">_xlfn.XLOOKUP($C16633, AGE!$A:$A,AGE!$B:$D,,0,2)</f>
        <v>182.45</v>
      </c>
      <c r="K16633">
        <v>8.3499999999999943</v>
      </c>
      <c r="L16633" t="str">
        <v xml:space="preserve">GSA 2018 </v>
      </c>
      <c r="M16633" t="s">
        <v>2403</v>
      </c>
      <c r="P16633" t="s">
        <v>2342</v>
      </c>
      <c r="Q16633">
        <v>2.2999999999999998</v>
      </c>
      <c r="R16633">
        <v>0.2</v>
      </c>
      <c r="V16633">
        <v>1</v>
      </c>
      <c r="W16633" t="s">
        <v>2558</v>
      </c>
    </row>
    <row r="16634" spans="1:23" x14ac:dyDescent="0.3">
      <c r="A16634">
        <v>24609</v>
      </c>
      <c r="B16634" s="15" t="s">
        <v>1895</v>
      </c>
      <c r="C16634" t="str">
        <f>_xlfn.XLOOKUP($B16634, STANDARDS!$A:$A, STANDARDS!$B:$B,,0,2)</f>
        <v>Undivided Lemede Fm; Cabo Carvoeiro Fm</v>
      </c>
      <c r="D16634" t="s">
        <v>2177</v>
      </c>
      <c r="E16634" t="s">
        <v>2202</v>
      </c>
      <c r="J16634" cm="1">
        <f t="array" ref="J16634:L16634">_xlfn.XLOOKUP($C16634, AGE!$A:$A,AGE!$B:$D,,0,2)</f>
        <v>182.45</v>
      </c>
      <c r="K16634">
        <v>8.3499999999999943</v>
      </c>
      <c r="L16634" t="str">
        <v xml:space="preserve">GSA 2018 </v>
      </c>
      <c r="M16634" t="s">
        <v>2403</v>
      </c>
      <c r="P16634" t="s">
        <v>2342</v>
      </c>
      <c r="Q16634">
        <v>2.29</v>
      </c>
      <c r="R16634">
        <v>0.2</v>
      </c>
      <c r="V16634">
        <v>1</v>
      </c>
      <c r="W16634" t="s">
        <v>2558</v>
      </c>
    </row>
    <row r="16635" spans="1:23" x14ac:dyDescent="0.3">
      <c r="A16635">
        <v>24610</v>
      </c>
      <c r="B16635" s="15" t="s">
        <v>1895</v>
      </c>
      <c r="C16635" t="str">
        <f>_xlfn.XLOOKUP($B16635, STANDARDS!$A:$A, STANDARDS!$B:$B,,0,2)</f>
        <v>Undivided Lemede Fm; Cabo Carvoeiro Fm</v>
      </c>
      <c r="D16635" t="s">
        <v>2177</v>
      </c>
      <c r="E16635" t="s">
        <v>2202</v>
      </c>
      <c r="J16635" cm="1">
        <f t="array" ref="J16635:L16635">_xlfn.XLOOKUP($C16635, AGE!$A:$A,AGE!$B:$D,,0,2)</f>
        <v>182.45</v>
      </c>
      <c r="K16635">
        <v>8.3499999999999943</v>
      </c>
      <c r="L16635" t="str">
        <v xml:space="preserve">GSA 2018 </v>
      </c>
      <c r="M16635" t="s">
        <v>2403</v>
      </c>
      <c r="P16635" t="s">
        <v>2342</v>
      </c>
      <c r="Q16635">
        <v>2.27</v>
      </c>
      <c r="R16635">
        <v>0.2</v>
      </c>
      <c r="V16635">
        <v>1</v>
      </c>
      <c r="W16635" t="s">
        <v>2558</v>
      </c>
    </row>
    <row r="16636" spans="1:23" x14ac:dyDescent="0.3">
      <c r="A16636">
        <v>24611</v>
      </c>
      <c r="B16636" s="15" t="s">
        <v>1895</v>
      </c>
      <c r="C16636" t="str">
        <f>_xlfn.XLOOKUP($B16636, STANDARDS!$A:$A, STANDARDS!$B:$B,,0,2)</f>
        <v>Undivided Lemede Fm; Cabo Carvoeiro Fm</v>
      </c>
      <c r="D16636" t="s">
        <v>2177</v>
      </c>
      <c r="E16636" t="s">
        <v>2202</v>
      </c>
      <c r="J16636" cm="1">
        <f t="array" ref="J16636:L16636">_xlfn.XLOOKUP($C16636, AGE!$A:$A,AGE!$B:$D,,0,2)</f>
        <v>182.45</v>
      </c>
      <c r="K16636">
        <v>8.3499999999999943</v>
      </c>
      <c r="L16636" t="str">
        <v xml:space="preserve">GSA 2018 </v>
      </c>
      <c r="M16636" t="s">
        <v>2403</v>
      </c>
      <c r="P16636" t="s">
        <v>2342</v>
      </c>
      <c r="Q16636">
        <v>2.12</v>
      </c>
      <c r="R16636">
        <v>0.2</v>
      </c>
      <c r="V16636">
        <v>1</v>
      </c>
      <c r="W16636" t="s">
        <v>2558</v>
      </c>
    </row>
    <row r="16637" spans="1:23" x14ac:dyDescent="0.3">
      <c r="A16637">
        <v>24612</v>
      </c>
      <c r="B16637" s="15" t="s">
        <v>1895</v>
      </c>
      <c r="C16637" t="str">
        <f>_xlfn.XLOOKUP($B16637, STANDARDS!$A:$A, STANDARDS!$B:$B,,0,2)</f>
        <v>Undivided Lemede Fm; Cabo Carvoeiro Fm</v>
      </c>
      <c r="D16637" t="s">
        <v>2177</v>
      </c>
      <c r="E16637" t="s">
        <v>2202</v>
      </c>
      <c r="J16637" cm="1">
        <f t="array" ref="J16637:L16637">_xlfn.XLOOKUP($C16637, AGE!$A:$A,AGE!$B:$D,,0,2)</f>
        <v>182.45</v>
      </c>
      <c r="K16637">
        <v>8.3499999999999943</v>
      </c>
      <c r="L16637" t="str">
        <v xml:space="preserve">GSA 2018 </v>
      </c>
      <c r="M16637" t="s">
        <v>2403</v>
      </c>
      <c r="P16637" t="s">
        <v>2342</v>
      </c>
      <c r="Q16637">
        <v>2.17</v>
      </c>
      <c r="R16637">
        <v>0.2</v>
      </c>
      <c r="V16637">
        <v>1</v>
      </c>
      <c r="W16637" t="s">
        <v>2558</v>
      </c>
    </row>
    <row r="16638" spans="1:23" x14ac:dyDescent="0.3">
      <c r="A16638">
        <v>24613</v>
      </c>
      <c r="B16638" s="15" t="s">
        <v>1895</v>
      </c>
      <c r="C16638" t="str">
        <f>_xlfn.XLOOKUP($B16638, STANDARDS!$A:$A, STANDARDS!$B:$B,,0,2)</f>
        <v>Undivided Lemede Fm; Cabo Carvoeiro Fm</v>
      </c>
      <c r="D16638" t="s">
        <v>2177</v>
      </c>
      <c r="E16638" t="s">
        <v>2202</v>
      </c>
      <c r="J16638" cm="1">
        <f t="array" ref="J16638:L16638">_xlfn.XLOOKUP($C16638, AGE!$A:$A,AGE!$B:$D,,0,2)</f>
        <v>182.45</v>
      </c>
      <c r="K16638">
        <v>8.3499999999999943</v>
      </c>
      <c r="L16638" t="str">
        <v xml:space="preserve">GSA 2018 </v>
      </c>
      <c r="M16638" t="s">
        <v>2403</v>
      </c>
      <c r="P16638" t="s">
        <v>2342</v>
      </c>
      <c r="Q16638">
        <v>2.12</v>
      </c>
      <c r="R16638">
        <v>0.2</v>
      </c>
      <c r="V16638">
        <v>1</v>
      </c>
      <c r="W16638" t="s">
        <v>2558</v>
      </c>
    </row>
    <row r="16639" spans="1:23" x14ac:dyDescent="0.3">
      <c r="A16639">
        <v>24614</v>
      </c>
      <c r="B16639" s="15" t="s">
        <v>1895</v>
      </c>
      <c r="C16639" t="str">
        <f>_xlfn.XLOOKUP($B16639, STANDARDS!$A:$A, STANDARDS!$B:$B,,0,2)</f>
        <v>Undivided Lemede Fm; Cabo Carvoeiro Fm</v>
      </c>
      <c r="D16639" t="s">
        <v>2177</v>
      </c>
      <c r="E16639" t="s">
        <v>2202</v>
      </c>
      <c r="J16639" cm="1">
        <f t="array" ref="J16639:L16639">_xlfn.XLOOKUP($C16639, AGE!$A:$A,AGE!$B:$D,,0,2)</f>
        <v>182.45</v>
      </c>
      <c r="K16639">
        <v>8.3499999999999943</v>
      </c>
      <c r="L16639" t="str">
        <v xml:space="preserve">GSA 2018 </v>
      </c>
      <c r="M16639" t="s">
        <v>2403</v>
      </c>
      <c r="P16639" t="s">
        <v>2342</v>
      </c>
      <c r="Q16639">
        <v>2.16</v>
      </c>
      <c r="R16639">
        <v>0.2</v>
      </c>
      <c r="V16639">
        <v>1</v>
      </c>
      <c r="W16639" t="s">
        <v>2558</v>
      </c>
    </row>
    <row r="16640" spans="1:23" x14ac:dyDescent="0.3">
      <c r="A16640">
        <v>24615</v>
      </c>
      <c r="B16640" s="15" t="s">
        <v>1895</v>
      </c>
      <c r="C16640" t="str">
        <f>_xlfn.XLOOKUP($B16640, STANDARDS!$A:$A, STANDARDS!$B:$B,,0,2)</f>
        <v>Undivided Lemede Fm; Cabo Carvoeiro Fm</v>
      </c>
      <c r="D16640" t="s">
        <v>2177</v>
      </c>
      <c r="E16640" t="s">
        <v>2202</v>
      </c>
      <c r="J16640" cm="1">
        <f t="array" ref="J16640:L16640">_xlfn.XLOOKUP($C16640, AGE!$A:$A,AGE!$B:$D,,0,2)</f>
        <v>182.45</v>
      </c>
      <c r="K16640">
        <v>8.3499999999999943</v>
      </c>
      <c r="L16640" t="str">
        <v xml:space="preserve">GSA 2018 </v>
      </c>
      <c r="M16640" t="s">
        <v>2403</v>
      </c>
      <c r="P16640" t="s">
        <v>2342</v>
      </c>
      <c r="Q16640">
        <v>2.19</v>
      </c>
      <c r="R16640">
        <v>0.2</v>
      </c>
      <c r="V16640">
        <v>1</v>
      </c>
      <c r="W16640" t="s">
        <v>2558</v>
      </c>
    </row>
    <row r="16641" spans="1:23" x14ac:dyDescent="0.3">
      <c r="A16641">
        <v>24616</v>
      </c>
      <c r="B16641" s="15" t="s">
        <v>1895</v>
      </c>
      <c r="C16641" t="str">
        <f>_xlfn.XLOOKUP($B16641, STANDARDS!$A:$A, STANDARDS!$B:$B,,0,2)</f>
        <v>Undivided Lemede Fm; Cabo Carvoeiro Fm</v>
      </c>
      <c r="D16641" t="s">
        <v>2177</v>
      </c>
      <c r="E16641" t="s">
        <v>2202</v>
      </c>
      <c r="J16641" cm="1">
        <f t="array" ref="J16641:L16641">_xlfn.XLOOKUP($C16641, AGE!$A:$A,AGE!$B:$D,,0,2)</f>
        <v>182.45</v>
      </c>
      <c r="K16641">
        <v>8.3499999999999943</v>
      </c>
      <c r="L16641" t="str">
        <v xml:space="preserve">GSA 2018 </v>
      </c>
      <c r="M16641" t="s">
        <v>2403</v>
      </c>
      <c r="P16641" t="s">
        <v>2342</v>
      </c>
      <c r="Q16641">
        <v>2.25</v>
      </c>
      <c r="R16641">
        <v>0.2</v>
      </c>
      <c r="V16641">
        <v>1</v>
      </c>
      <c r="W16641" t="s">
        <v>2558</v>
      </c>
    </row>
    <row r="16642" spans="1:23" x14ac:dyDescent="0.3">
      <c r="A16642">
        <v>24617</v>
      </c>
      <c r="B16642" s="15" t="s">
        <v>1895</v>
      </c>
      <c r="C16642" t="str">
        <f>_xlfn.XLOOKUP($B16642, STANDARDS!$A:$A, STANDARDS!$B:$B,,0,2)</f>
        <v>Undivided Lemede Fm; Cabo Carvoeiro Fm</v>
      </c>
      <c r="D16642" t="s">
        <v>2177</v>
      </c>
      <c r="E16642" t="s">
        <v>2202</v>
      </c>
      <c r="J16642" cm="1">
        <f t="array" ref="J16642:L16642">_xlfn.XLOOKUP($C16642, AGE!$A:$A,AGE!$B:$D,,0,2)</f>
        <v>182.45</v>
      </c>
      <c r="K16642">
        <v>8.3499999999999943</v>
      </c>
      <c r="L16642" t="str">
        <v xml:space="preserve">GSA 2018 </v>
      </c>
      <c r="M16642" t="s">
        <v>2403</v>
      </c>
      <c r="P16642" t="s">
        <v>2342</v>
      </c>
      <c r="Q16642">
        <v>2.31</v>
      </c>
      <c r="R16642">
        <v>0.2</v>
      </c>
      <c r="V16642">
        <v>1</v>
      </c>
      <c r="W16642" t="s">
        <v>2558</v>
      </c>
    </row>
    <row r="16643" spans="1:23" x14ac:dyDescent="0.3">
      <c r="A16643">
        <v>24618</v>
      </c>
      <c r="B16643" s="15" t="s">
        <v>1895</v>
      </c>
      <c r="C16643" t="str">
        <f>_xlfn.XLOOKUP($B16643, STANDARDS!$A:$A, STANDARDS!$B:$B,,0,2)</f>
        <v>Undivided Lemede Fm; Cabo Carvoeiro Fm</v>
      </c>
      <c r="D16643" t="s">
        <v>2177</v>
      </c>
      <c r="E16643" t="s">
        <v>2202</v>
      </c>
      <c r="J16643" cm="1">
        <f t="array" ref="J16643:L16643">_xlfn.XLOOKUP($C16643, AGE!$A:$A,AGE!$B:$D,,0,2)</f>
        <v>182.45</v>
      </c>
      <c r="K16643">
        <v>8.3499999999999943</v>
      </c>
      <c r="L16643" t="str">
        <v xml:space="preserve">GSA 2018 </v>
      </c>
      <c r="M16643" t="s">
        <v>2403</v>
      </c>
      <c r="P16643" t="s">
        <v>2342</v>
      </c>
      <c r="Q16643">
        <v>2.17</v>
      </c>
      <c r="R16643">
        <v>0.2</v>
      </c>
      <c r="V16643">
        <v>1</v>
      </c>
      <c r="W16643" t="s">
        <v>2558</v>
      </c>
    </row>
    <row r="16644" spans="1:23" x14ac:dyDescent="0.3">
      <c r="A16644">
        <v>24619</v>
      </c>
      <c r="B16644" s="15" t="s">
        <v>1895</v>
      </c>
      <c r="C16644" t="str">
        <f>_xlfn.XLOOKUP($B16644, STANDARDS!$A:$A, STANDARDS!$B:$B,,0,2)</f>
        <v>Undivided Lemede Fm; Cabo Carvoeiro Fm</v>
      </c>
      <c r="D16644" t="s">
        <v>2177</v>
      </c>
      <c r="E16644" t="s">
        <v>2202</v>
      </c>
      <c r="J16644" cm="1">
        <f t="array" ref="J16644:L16644">_xlfn.XLOOKUP($C16644, AGE!$A:$A,AGE!$B:$D,,0,2)</f>
        <v>182.45</v>
      </c>
      <c r="K16644">
        <v>8.3499999999999943</v>
      </c>
      <c r="L16644" t="str">
        <v xml:space="preserve">GSA 2018 </v>
      </c>
      <c r="M16644" t="s">
        <v>2403</v>
      </c>
      <c r="P16644" t="s">
        <v>2342</v>
      </c>
      <c r="Q16644">
        <v>2.08</v>
      </c>
      <c r="R16644">
        <v>0.2</v>
      </c>
      <c r="V16644">
        <v>1</v>
      </c>
      <c r="W16644" t="s">
        <v>2558</v>
      </c>
    </row>
    <row r="16645" spans="1:23" x14ac:dyDescent="0.3">
      <c r="A16645">
        <v>24620</v>
      </c>
      <c r="B16645" s="15" t="s">
        <v>1895</v>
      </c>
      <c r="C16645" t="str">
        <f>_xlfn.XLOOKUP($B16645, STANDARDS!$A:$A, STANDARDS!$B:$B,,0,2)</f>
        <v>Undivided Lemede Fm; Cabo Carvoeiro Fm</v>
      </c>
      <c r="D16645" t="s">
        <v>2177</v>
      </c>
      <c r="E16645" t="s">
        <v>2202</v>
      </c>
      <c r="J16645" cm="1">
        <f t="array" ref="J16645:L16645">_xlfn.XLOOKUP($C16645, AGE!$A:$A,AGE!$B:$D,,0,2)</f>
        <v>182.45</v>
      </c>
      <c r="K16645">
        <v>8.3499999999999943</v>
      </c>
      <c r="L16645" t="str">
        <v xml:space="preserve">GSA 2018 </v>
      </c>
      <c r="M16645" t="s">
        <v>2403</v>
      </c>
      <c r="P16645" t="s">
        <v>2342</v>
      </c>
      <c r="Q16645">
        <v>2.11</v>
      </c>
      <c r="R16645">
        <v>0.2</v>
      </c>
      <c r="V16645">
        <v>1</v>
      </c>
      <c r="W16645" t="s">
        <v>2558</v>
      </c>
    </row>
    <row r="16646" spans="1:23" x14ac:dyDescent="0.3">
      <c r="A16646">
        <v>24621</v>
      </c>
      <c r="B16646" s="15" t="s">
        <v>1895</v>
      </c>
      <c r="C16646" t="str">
        <f>_xlfn.XLOOKUP($B16646, STANDARDS!$A:$A, STANDARDS!$B:$B,,0,2)</f>
        <v>Undivided Lemede Fm; Cabo Carvoeiro Fm</v>
      </c>
      <c r="D16646" t="s">
        <v>2177</v>
      </c>
      <c r="E16646" t="s">
        <v>2202</v>
      </c>
      <c r="J16646" cm="1">
        <f t="array" ref="J16646:L16646">_xlfn.XLOOKUP($C16646, AGE!$A:$A,AGE!$B:$D,,0,2)</f>
        <v>182.45</v>
      </c>
      <c r="K16646">
        <v>8.3499999999999943</v>
      </c>
      <c r="L16646" t="str">
        <v xml:space="preserve">GSA 2018 </v>
      </c>
      <c r="M16646" t="s">
        <v>2403</v>
      </c>
      <c r="P16646" t="s">
        <v>2342</v>
      </c>
      <c r="Q16646">
        <v>2.21</v>
      </c>
      <c r="R16646">
        <v>0.2</v>
      </c>
      <c r="V16646">
        <v>1</v>
      </c>
      <c r="W16646" t="s">
        <v>2558</v>
      </c>
    </row>
    <row r="16647" spans="1:23" x14ac:dyDescent="0.3">
      <c r="A16647">
        <v>24622</v>
      </c>
      <c r="B16647" s="15" t="s">
        <v>1895</v>
      </c>
      <c r="C16647" t="str">
        <f>_xlfn.XLOOKUP($B16647, STANDARDS!$A:$A, STANDARDS!$B:$B,,0,2)</f>
        <v>Undivided Lemede Fm; Cabo Carvoeiro Fm</v>
      </c>
      <c r="D16647" t="s">
        <v>2177</v>
      </c>
      <c r="E16647" t="s">
        <v>2202</v>
      </c>
      <c r="J16647" cm="1">
        <f t="array" ref="J16647:L16647">_xlfn.XLOOKUP($C16647, AGE!$A:$A,AGE!$B:$D,,0,2)</f>
        <v>182.45</v>
      </c>
      <c r="K16647">
        <v>8.3499999999999943</v>
      </c>
      <c r="L16647" t="str">
        <v xml:space="preserve">GSA 2018 </v>
      </c>
      <c r="M16647" t="s">
        <v>2403</v>
      </c>
      <c r="P16647" t="s">
        <v>2342</v>
      </c>
      <c r="Q16647">
        <v>2.11</v>
      </c>
      <c r="R16647">
        <v>0.2</v>
      </c>
      <c r="V16647">
        <v>1</v>
      </c>
      <c r="W16647" t="s">
        <v>2558</v>
      </c>
    </row>
    <row r="16648" spans="1:23" x14ac:dyDescent="0.3">
      <c r="A16648">
        <v>24623</v>
      </c>
      <c r="B16648" s="15" t="s">
        <v>1895</v>
      </c>
      <c r="C16648" t="str">
        <f>_xlfn.XLOOKUP($B16648, STANDARDS!$A:$A, STANDARDS!$B:$B,,0,2)</f>
        <v>Undivided Lemede Fm; Cabo Carvoeiro Fm</v>
      </c>
      <c r="D16648" t="s">
        <v>2177</v>
      </c>
      <c r="E16648" t="s">
        <v>2202</v>
      </c>
      <c r="J16648" cm="1">
        <f t="array" ref="J16648:L16648">_xlfn.XLOOKUP($C16648, AGE!$A:$A,AGE!$B:$D,,0,2)</f>
        <v>182.45</v>
      </c>
      <c r="K16648">
        <v>8.3499999999999943</v>
      </c>
      <c r="L16648" t="str">
        <v xml:space="preserve">GSA 2018 </v>
      </c>
      <c r="M16648" t="s">
        <v>2403</v>
      </c>
      <c r="P16648" t="s">
        <v>2342</v>
      </c>
      <c r="Q16648">
        <v>2.0499999999999998</v>
      </c>
      <c r="R16648">
        <v>0.2</v>
      </c>
      <c r="V16648">
        <v>1</v>
      </c>
      <c r="W16648" t="s">
        <v>2558</v>
      </c>
    </row>
    <row r="16649" spans="1:23" x14ac:dyDescent="0.3">
      <c r="A16649">
        <v>24624</v>
      </c>
      <c r="B16649" s="15" t="s">
        <v>1895</v>
      </c>
      <c r="C16649" t="str">
        <f>_xlfn.XLOOKUP($B16649, STANDARDS!$A:$A, STANDARDS!$B:$B,,0,2)</f>
        <v>Undivided Lemede Fm; Cabo Carvoeiro Fm</v>
      </c>
      <c r="D16649" t="s">
        <v>2177</v>
      </c>
      <c r="E16649" t="s">
        <v>2202</v>
      </c>
      <c r="J16649" cm="1">
        <f t="array" ref="J16649:L16649">_xlfn.XLOOKUP($C16649, AGE!$A:$A,AGE!$B:$D,,0,2)</f>
        <v>182.45</v>
      </c>
      <c r="K16649">
        <v>8.3499999999999943</v>
      </c>
      <c r="L16649" t="str">
        <v xml:space="preserve">GSA 2018 </v>
      </c>
      <c r="M16649" t="s">
        <v>2403</v>
      </c>
      <c r="P16649" t="s">
        <v>2342</v>
      </c>
      <c r="Q16649">
        <v>2.2200000000000002</v>
      </c>
      <c r="R16649">
        <v>0.2</v>
      </c>
      <c r="V16649">
        <v>1</v>
      </c>
      <c r="W16649" t="s">
        <v>2558</v>
      </c>
    </row>
    <row r="16650" spans="1:23" x14ac:dyDescent="0.3">
      <c r="A16650">
        <v>24625</v>
      </c>
      <c r="B16650" s="15" t="s">
        <v>1895</v>
      </c>
      <c r="C16650" t="str">
        <f>_xlfn.XLOOKUP($B16650, STANDARDS!$A:$A, STANDARDS!$B:$B,,0,2)</f>
        <v>Undivided Lemede Fm; Cabo Carvoeiro Fm</v>
      </c>
      <c r="D16650" t="s">
        <v>2177</v>
      </c>
      <c r="E16650" t="s">
        <v>2202</v>
      </c>
      <c r="J16650" cm="1">
        <f t="array" ref="J16650:L16650">_xlfn.XLOOKUP($C16650, AGE!$A:$A,AGE!$B:$D,,0,2)</f>
        <v>182.45</v>
      </c>
      <c r="K16650">
        <v>8.3499999999999943</v>
      </c>
      <c r="L16650" t="str">
        <v xml:space="preserve">GSA 2018 </v>
      </c>
      <c r="M16650" t="s">
        <v>2403</v>
      </c>
      <c r="P16650" t="s">
        <v>2342</v>
      </c>
      <c r="Q16650">
        <v>2.15</v>
      </c>
      <c r="R16650">
        <v>0.2</v>
      </c>
      <c r="V16650">
        <v>1</v>
      </c>
      <c r="W16650" t="s">
        <v>2558</v>
      </c>
    </row>
    <row r="16651" spans="1:23" x14ac:dyDescent="0.3">
      <c r="A16651">
        <v>24626</v>
      </c>
      <c r="B16651" s="15" t="s">
        <v>1895</v>
      </c>
      <c r="C16651" t="str">
        <f>_xlfn.XLOOKUP($B16651, STANDARDS!$A:$A, STANDARDS!$B:$B,,0,2)</f>
        <v>Undivided Lemede Fm; Cabo Carvoeiro Fm</v>
      </c>
      <c r="D16651" t="s">
        <v>2177</v>
      </c>
      <c r="E16651" t="s">
        <v>2202</v>
      </c>
      <c r="J16651" cm="1">
        <f t="array" ref="J16651:L16651">_xlfn.XLOOKUP($C16651, AGE!$A:$A,AGE!$B:$D,,0,2)</f>
        <v>182.45</v>
      </c>
      <c r="K16651">
        <v>8.3499999999999943</v>
      </c>
      <c r="L16651" t="str">
        <v xml:space="preserve">GSA 2018 </v>
      </c>
      <c r="M16651" t="s">
        <v>2403</v>
      </c>
      <c r="P16651" t="s">
        <v>2342</v>
      </c>
      <c r="Q16651">
        <v>2.17</v>
      </c>
      <c r="R16651">
        <v>0.2</v>
      </c>
      <c r="V16651">
        <v>1</v>
      </c>
      <c r="W16651" t="s">
        <v>2558</v>
      </c>
    </row>
    <row r="16652" spans="1:23" x14ac:dyDescent="0.3">
      <c r="A16652">
        <v>24627</v>
      </c>
      <c r="B16652" s="15" t="s">
        <v>1895</v>
      </c>
      <c r="C16652" t="str">
        <f>_xlfn.XLOOKUP($B16652, STANDARDS!$A:$A, STANDARDS!$B:$B,,0,2)</f>
        <v>Undivided Lemede Fm; Cabo Carvoeiro Fm</v>
      </c>
      <c r="D16652" t="s">
        <v>2177</v>
      </c>
      <c r="E16652" t="s">
        <v>2202</v>
      </c>
      <c r="J16652" cm="1">
        <f t="array" ref="J16652:L16652">_xlfn.XLOOKUP($C16652, AGE!$A:$A,AGE!$B:$D,,0,2)</f>
        <v>182.45</v>
      </c>
      <c r="K16652">
        <v>8.3499999999999943</v>
      </c>
      <c r="L16652" t="str">
        <v xml:space="preserve">GSA 2018 </v>
      </c>
      <c r="M16652" t="s">
        <v>2403</v>
      </c>
      <c r="P16652" t="s">
        <v>2342</v>
      </c>
      <c r="Q16652">
        <v>2.21</v>
      </c>
      <c r="R16652">
        <v>0.2</v>
      </c>
      <c r="V16652">
        <v>1</v>
      </c>
      <c r="W16652" t="s">
        <v>2558</v>
      </c>
    </row>
    <row r="16653" spans="1:23" x14ac:dyDescent="0.3">
      <c r="A16653">
        <v>24628</v>
      </c>
      <c r="B16653" s="15" t="s">
        <v>1895</v>
      </c>
      <c r="C16653" t="str">
        <f>_xlfn.XLOOKUP($B16653, STANDARDS!$A:$A, STANDARDS!$B:$B,,0,2)</f>
        <v>Undivided Lemede Fm; Cabo Carvoeiro Fm</v>
      </c>
      <c r="D16653" t="s">
        <v>2177</v>
      </c>
      <c r="E16653" t="s">
        <v>2202</v>
      </c>
      <c r="J16653" cm="1">
        <f t="array" ref="J16653:L16653">_xlfn.XLOOKUP($C16653, AGE!$A:$A,AGE!$B:$D,,0,2)</f>
        <v>182.45</v>
      </c>
      <c r="K16653">
        <v>8.3499999999999943</v>
      </c>
      <c r="L16653" t="str">
        <v xml:space="preserve">GSA 2018 </v>
      </c>
      <c r="M16653" t="s">
        <v>2403</v>
      </c>
      <c r="P16653" t="s">
        <v>2342</v>
      </c>
      <c r="Q16653">
        <v>2.19</v>
      </c>
      <c r="R16653">
        <v>0.2</v>
      </c>
      <c r="V16653">
        <v>1</v>
      </c>
      <c r="W16653" t="s">
        <v>2558</v>
      </c>
    </row>
    <row r="16654" spans="1:23" x14ac:dyDescent="0.3">
      <c r="A16654">
        <v>24629</v>
      </c>
      <c r="B16654" s="15" t="s">
        <v>1895</v>
      </c>
      <c r="C16654" t="str">
        <f>_xlfn.XLOOKUP($B16654, STANDARDS!$A:$A, STANDARDS!$B:$B,,0,2)</f>
        <v>Undivided Lemede Fm; Cabo Carvoeiro Fm</v>
      </c>
      <c r="D16654" t="s">
        <v>2177</v>
      </c>
      <c r="E16654" t="s">
        <v>2202</v>
      </c>
      <c r="J16654" cm="1">
        <f t="array" ref="J16654:L16654">_xlfn.XLOOKUP($C16654, AGE!$A:$A,AGE!$B:$D,,0,2)</f>
        <v>182.45</v>
      </c>
      <c r="K16654">
        <v>8.3499999999999943</v>
      </c>
      <c r="L16654" t="str">
        <v xml:space="preserve">GSA 2018 </v>
      </c>
      <c r="M16654" t="s">
        <v>2403</v>
      </c>
      <c r="P16654" t="s">
        <v>2342</v>
      </c>
      <c r="Q16654">
        <v>2.11</v>
      </c>
      <c r="R16654">
        <v>0.2</v>
      </c>
      <c r="V16654">
        <v>1</v>
      </c>
      <c r="W16654" t="s">
        <v>2558</v>
      </c>
    </row>
    <row r="16655" spans="1:23" x14ac:dyDescent="0.3">
      <c r="A16655">
        <v>24630</v>
      </c>
      <c r="B16655" s="15" t="s">
        <v>1895</v>
      </c>
      <c r="C16655" t="str">
        <f>_xlfn.XLOOKUP($B16655, STANDARDS!$A:$A, STANDARDS!$B:$B,,0,2)</f>
        <v>Undivided Lemede Fm; Cabo Carvoeiro Fm</v>
      </c>
      <c r="D16655" t="s">
        <v>2177</v>
      </c>
      <c r="E16655" t="s">
        <v>2202</v>
      </c>
      <c r="J16655" cm="1">
        <f t="array" ref="J16655:L16655">_xlfn.XLOOKUP($C16655, AGE!$A:$A,AGE!$B:$D,,0,2)</f>
        <v>182.45</v>
      </c>
      <c r="K16655">
        <v>8.3499999999999943</v>
      </c>
      <c r="L16655" t="str">
        <v xml:space="preserve">GSA 2018 </v>
      </c>
      <c r="M16655" t="s">
        <v>2403</v>
      </c>
      <c r="P16655" t="s">
        <v>2342</v>
      </c>
      <c r="Q16655">
        <v>2.0499999999999998</v>
      </c>
      <c r="R16655">
        <v>0.2</v>
      </c>
      <c r="V16655">
        <v>1</v>
      </c>
      <c r="W16655" t="s">
        <v>2558</v>
      </c>
    </row>
    <row r="16656" spans="1:23" x14ac:dyDescent="0.3">
      <c r="A16656">
        <v>24631</v>
      </c>
      <c r="B16656" s="15" t="s">
        <v>1895</v>
      </c>
      <c r="C16656" t="str">
        <f>_xlfn.XLOOKUP($B16656, STANDARDS!$A:$A, STANDARDS!$B:$B,,0,2)</f>
        <v>Undivided Lemede Fm; Cabo Carvoeiro Fm</v>
      </c>
      <c r="D16656" t="s">
        <v>2177</v>
      </c>
      <c r="E16656" t="s">
        <v>2202</v>
      </c>
      <c r="J16656" cm="1">
        <f t="array" ref="J16656:L16656">_xlfn.XLOOKUP($C16656, AGE!$A:$A,AGE!$B:$D,,0,2)</f>
        <v>182.45</v>
      </c>
      <c r="K16656">
        <v>8.3499999999999943</v>
      </c>
      <c r="L16656" t="str">
        <v xml:space="preserve">GSA 2018 </v>
      </c>
      <c r="M16656" t="s">
        <v>2403</v>
      </c>
      <c r="P16656" t="s">
        <v>2342</v>
      </c>
      <c r="Q16656">
        <v>2.2400000000000002</v>
      </c>
      <c r="R16656">
        <v>0.2</v>
      </c>
      <c r="V16656">
        <v>1</v>
      </c>
      <c r="W16656" t="s">
        <v>2558</v>
      </c>
    </row>
    <row r="16657" spans="1:23" x14ac:dyDescent="0.3">
      <c r="A16657">
        <v>24632</v>
      </c>
      <c r="B16657" s="15" t="s">
        <v>1895</v>
      </c>
      <c r="C16657" t="str">
        <f>_xlfn.XLOOKUP($B16657, STANDARDS!$A:$A, STANDARDS!$B:$B,,0,2)</f>
        <v>Undivided Lemede Fm; Cabo Carvoeiro Fm</v>
      </c>
      <c r="D16657" t="s">
        <v>2177</v>
      </c>
      <c r="E16657" t="s">
        <v>2202</v>
      </c>
      <c r="J16657" cm="1">
        <f t="array" ref="J16657:L16657">_xlfn.XLOOKUP($C16657, AGE!$A:$A,AGE!$B:$D,,0,2)</f>
        <v>182.45</v>
      </c>
      <c r="K16657">
        <v>8.3499999999999943</v>
      </c>
      <c r="L16657" t="str">
        <v xml:space="preserve">GSA 2018 </v>
      </c>
      <c r="M16657" t="s">
        <v>2403</v>
      </c>
      <c r="P16657" t="s">
        <v>2342</v>
      </c>
      <c r="Q16657">
        <v>2.09</v>
      </c>
      <c r="R16657">
        <v>0.2</v>
      </c>
      <c r="V16657">
        <v>1</v>
      </c>
      <c r="W16657" t="s">
        <v>2558</v>
      </c>
    </row>
    <row r="16658" spans="1:23" x14ac:dyDescent="0.3">
      <c r="A16658">
        <v>24633</v>
      </c>
      <c r="B16658" s="15" t="s">
        <v>1895</v>
      </c>
      <c r="C16658" t="str">
        <f>_xlfn.XLOOKUP($B16658, STANDARDS!$A:$A, STANDARDS!$B:$B,,0,2)</f>
        <v>Undivided Lemede Fm; Cabo Carvoeiro Fm</v>
      </c>
      <c r="D16658" t="s">
        <v>2177</v>
      </c>
      <c r="E16658" t="s">
        <v>2202</v>
      </c>
      <c r="J16658" cm="1">
        <f t="array" ref="J16658:L16658">_xlfn.XLOOKUP($C16658, AGE!$A:$A,AGE!$B:$D,,0,2)</f>
        <v>182.45</v>
      </c>
      <c r="K16658">
        <v>8.3499999999999943</v>
      </c>
      <c r="L16658" t="str">
        <v xml:space="preserve">GSA 2018 </v>
      </c>
      <c r="M16658" t="s">
        <v>2403</v>
      </c>
      <c r="P16658" t="s">
        <v>2342</v>
      </c>
      <c r="Q16658">
        <v>2.12</v>
      </c>
      <c r="R16658">
        <v>0.2</v>
      </c>
      <c r="V16658">
        <v>1</v>
      </c>
      <c r="W16658" t="s">
        <v>2558</v>
      </c>
    </row>
    <row r="16659" spans="1:23" x14ac:dyDescent="0.3">
      <c r="A16659">
        <v>24634</v>
      </c>
      <c r="B16659" s="15" t="s">
        <v>1895</v>
      </c>
      <c r="C16659" t="str">
        <f>_xlfn.XLOOKUP($B16659, STANDARDS!$A:$A, STANDARDS!$B:$B,,0,2)</f>
        <v>Undivided Lemede Fm; Cabo Carvoeiro Fm</v>
      </c>
      <c r="D16659" t="s">
        <v>2177</v>
      </c>
      <c r="E16659" t="s">
        <v>2202</v>
      </c>
      <c r="J16659" cm="1">
        <f t="array" ref="J16659:L16659">_xlfn.XLOOKUP($C16659, AGE!$A:$A,AGE!$B:$D,,0,2)</f>
        <v>182.45</v>
      </c>
      <c r="K16659">
        <v>8.3499999999999943</v>
      </c>
      <c r="L16659" t="str">
        <v xml:space="preserve">GSA 2018 </v>
      </c>
      <c r="M16659" t="s">
        <v>2403</v>
      </c>
      <c r="P16659" t="s">
        <v>2342</v>
      </c>
      <c r="Q16659">
        <v>2.0699999999999998</v>
      </c>
      <c r="R16659">
        <v>0.2</v>
      </c>
      <c r="V16659">
        <v>1</v>
      </c>
      <c r="W16659" t="s">
        <v>2558</v>
      </c>
    </row>
    <row r="16660" spans="1:23" x14ac:dyDescent="0.3">
      <c r="A16660">
        <v>24635</v>
      </c>
      <c r="B16660" s="15" t="s">
        <v>1895</v>
      </c>
      <c r="C16660" t="str">
        <f>_xlfn.XLOOKUP($B16660, STANDARDS!$A:$A, STANDARDS!$B:$B,,0,2)</f>
        <v>Undivided Lemede Fm; Cabo Carvoeiro Fm</v>
      </c>
      <c r="D16660" t="s">
        <v>2177</v>
      </c>
      <c r="E16660" t="s">
        <v>2202</v>
      </c>
      <c r="J16660" cm="1">
        <f t="array" ref="J16660:L16660">_xlfn.XLOOKUP($C16660, AGE!$A:$A,AGE!$B:$D,,0,2)</f>
        <v>182.45</v>
      </c>
      <c r="K16660">
        <v>8.3499999999999943</v>
      </c>
      <c r="L16660" t="str">
        <v xml:space="preserve">GSA 2018 </v>
      </c>
      <c r="M16660" t="s">
        <v>2403</v>
      </c>
      <c r="P16660" t="s">
        <v>2342</v>
      </c>
      <c r="Q16660">
        <v>2.08</v>
      </c>
      <c r="R16660">
        <v>0.2</v>
      </c>
      <c r="V16660">
        <v>1</v>
      </c>
      <c r="W16660" t="s">
        <v>2558</v>
      </c>
    </row>
    <row r="16661" spans="1:23" x14ac:dyDescent="0.3">
      <c r="A16661">
        <v>24636</v>
      </c>
      <c r="B16661" s="15" t="s">
        <v>1895</v>
      </c>
      <c r="C16661" t="str">
        <f>_xlfn.XLOOKUP($B16661, STANDARDS!$A:$A, STANDARDS!$B:$B,,0,2)</f>
        <v>Undivided Lemede Fm; Cabo Carvoeiro Fm</v>
      </c>
      <c r="D16661" t="s">
        <v>2177</v>
      </c>
      <c r="E16661" t="s">
        <v>2202</v>
      </c>
      <c r="J16661" cm="1">
        <f t="array" ref="J16661:L16661">_xlfn.XLOOKUP($C16661, AGE!$A:$A,AGE!$B:$D,,0,2)</f>
        <v>182.45</v>
      </c>
      <c r="K16661">
        <v>8.3499999999999943</v>
      </c>
      <c r="L16661" t="str">
        <v xml:space="preserve">GSA 2018 </v>
      </c>
      <c r="M16661" t="s">
        <v>2403</v>
      </c>
      <c r="P16661" t="s">
        <v>2342</v>
      </c>
      <c r="Q16661">
        <v>2.06</v>
      </c>
      <c r="R16661">
        <v>0.2</v>
      </c>
      <c r="V16661">
        <v>1</v>
      </c>
      <c r="W16661" t="s">
        <v>2558</v>
      </c>
    </row>
    <row r="16662" spans="1:23" x14ac:dyDescent="0.3">
      <c r="A16662">
        <v>24637</v>
      </c>
      <c r="B16662" s="15" t="s">
        <v>1895</v>
      </c>
      <c r="C16662" t="str">
        <f>_xlfn.XLOOKUP($B16662, STANDARDS!$A:$A, STANDARDS!$B:$B,,0,2)</f>
        <v>Undivided Lemede Fm; Cabo Carvoeiro Fm</v>
      </c>
      <c r="D16662" t="s">
        <v>2177</v>
      </c>
      <c r="E16662" t="s">
        <v>2202</v>
      </c>
      <c r="J16662" cm="1">
        <f t="array" ref="J16662:L16662">_xlfn.XLOOKUP($C16662, AGE!$A:$A,AGE!$B:$D,,0,2)</f>
        <v>182.45</v>
      </c>
      <c r="K16662">
        <v>8.3499999999999943</v>
      </c>
      <c r="L16662" t="str">
        <v xml:space="preserve">GSA 2018 </v>
      </c>
      <c r="M16662" t="s">
        <v>2403</v>
      </c>
      <c r="P16662" t="s">
        <v>2342</v>
      </c>
      <c r="Q16662">
        <v>2.1</v>
      </c>
      <c r="R16662">
        <v>0.2</v>
      </c>
      <c r="V16662">
        <v>1</v>
      </c>
      <c r="W16662" t="s">
        <v>2558</v>
      </c>
    </row>
    <row r="16663" spans="1:23" x14ac:dyDescent="0.3">
      <c r="A16663">
        <v>24638</v>
      </c>
      <c r="B16663" s="15" t="s">
        <v>1895</v>
      </c>
      <c r="C16663" t="str">
        <f>_xlfn.XLOOKUP($B16663, STANDARDS!$A:$A, STANDARDS!$B:$B,,0,2)</f>
        <v>Undivided Lemede Fm; Cabo Carvoeiro Fm</v>
      </c>
      <c r="D16663" t="s">
        <v>2177</v>
      </c>
      <c r="E16663" t="s">
        <v>2202</v>
      </c>
      <c r="J16663" cm="1">
        <f t="array" ref="J16663:L16663">_xlfn.XLOOKUP($C16663, AGE!$A:$A,AGE!$B:$D,,0,2)</f>
        <v>182.45</v>
      </c>
      <c r="K16663">
        <v>8.3499999999999943</v>
      </c>
      <c r="L16663" t="str">
        <v xml:space="preserve">GSA 2018 </v>
      </c>
      <c r="M16663" t="s">
        <v>2403</v>
      </c>
      <c r="P16663" t="s">
        <v>2342</v>
      </c>
      <c r="Q16663">
        <v>2.1800000000000002</v>
      </c>
      <c r="R16663">
        <v>0.2</v>
      </c>
      <c r="V16663">
        <v>1</v>
      </c>
      <c r="W16663" t="s">
        <v>2558</v>
      </c>
    </row>
    <row r="16664" spans="1:23" x14ac:dyDescent="0.3">
      <c r="A16664">
        <v>24639</v>
      </c>
      <c r="B16664" s="15" t="s">
        <v>1895</v>
      </c>
      <c r="C16664" t="str">
        <f>_xlfn.XLOOKUP($B16664, STANDARDS!$A:$A, STANDARDS!$B:$B,,0,2)</f>
        <v>Undivided Lemede Fm; Cabo Carvoeiro Fm</v>
      </c>
      <c r="D16664" t="s">
        <v>2177</v>
      </c>
      <c r="E16664" t="s">
        <v>2202</v>
      </c>
      <c r="J16664" cm="1">
        <f t="array" ref="J16664:L16664">_xlfn.XLOOKUP($C16664, AGE!$A:$A,AGE!$B:$D,,0,2)</f>
        <v>182.45</v>
      </c>
      <c r="K16664">
        <v>8.3499999999999943</v>
      </c>
      <c r="L16664" t="str">
        <v xml:space="preserve">GSA 2018 </v>
      </c>
      <c r="M16664" t="s">
        <v>2403</v>
      </c>
      <c r="P16664" t="s">
        <v>2342</v>
      </c>
      <c r="Q16664">
        <v>2.1800000000000002</v>
      </c>
      <c r="R16664">
        <v>0.2</v>
      </c>
      <c r="V16664">
        <v>1</v>
      </c>
      <c r="W16664" t="s">
        <v>2558</v>
      </c>
    </row>
    <row r="16665" spans="1:23" x14ac:dyDescent="0.3">
      <c r="A16665">
        <v>24640</v>
      </c>
      <c r="B16665" s="15" t="s">
        <v>1895</v>
      </c>
      <c r="C16665" t="str">
        <f>_xlfn.XLOOKUP($B16665, STANDARDS!$A:$A, STANDARDS!$B:$B,,0,2)</f>
        <v>Undivided Lemede Fm; Cabo Carvoeiro Fm</v>
      </c>
      <c r="D16665" t="s">
        <v>2177</v>
      </c>
      <c r="E16665" t="s">
        <v>2202</v>
      </c>
      <c r="J16665" cm="1">
        <f t="array" ref="J16665:L16665">_xlfn.XLOOKUP($C16665, AGE!$A:$A,AGE!$B:$D,,0,2)</f>
        <v>182.45</v>
      </c>
      <c r="K16665">
        <v>8.3499999999999943</v>
      </c>
      <c r="L16665" t="str">
        <v xml:space="preserve">GSA 2018 </v>
      </c>
      <c r="M16665" t="s">
        <v>2403</v>
      </c>
      <c r="P16665" t="s">
        <v>2342</v>
      </c>
      <c r="Q16665">
        <v>2.23</v>
      </c>
      <c r="R16665">
        <v>0.2</v>
      </c>
      <c r="V16665">
        <v>1</v>
      </c>
      <c r="W16665" t="s">
        <v>2558</v>
      </c>
    </row>
    <row r="16666" spans="1:23" x14ac:dyDescent="0.3">
      <c r="A16666">
        <v>24641</v>
      </c>
      <c r="B16666" s="15" t="s">
        <v>1895</v>
      </c>
      <c r="C16666" t="str">
        <f>_xlfn.XLOOKUP($B16666, STANDARDS!$A:$A, STANDARDS!$B:$B,,0,2)</f>
        <v>Undivided Lemede Fm; Cabo Carvoeiro Fm</v>
      </c>
      <c r="D16666" t="s">
        <v>2177</v>
      </c>
      <c r="E16666" t="s">
        <v>2202</v>
      </c>
      <c r="J16666" cm="1">
        <f t="array" ref="J16666:L16666">_xlfn.XLOOKUP($C16666, AGE!$A:$A,AGE!$B:$D,,0,2)</f>
        <v>182.45</v>
      </c>
      <c r="K16666">
        <v>8.3499999999999943</v>
      </c>
      <c r="L16666" t="str">
        <v xml:space="preserve">GSA 2018 </v>
      </c>
      <c r="M16666" t="s">
        <v>2403</v>
      </c>
      <c r="P16666" t="s">
        <v>2342</v>
      </c>
      <c r="Q16666">
        <v>2.33</v>
      </c>
      <c r="R16666">
        <v>0.2</v>
      </c>
      <c r="V16666">
        <v>1</v>
      </c>
      <c r="W16666" t="s">
        <v>2558</v>
      </c>
    </row>
    <row r="16667" spans="1:23" x14ac:dyDescent="0.3">
      <c r="A16667">
        <v>24642</v>
      </c>
      <c r="B16667" s="15" t="s">
        <v>1895</v>
      </c>
      <c r="C16667" t="str">
        <f>_xlfn.XLOOKUP($B16667, STANDARDS!$A:$A, STANDARDS!$B:$B,,0,2)</f>
        <v>Undivided Lemede Fm; Cabo Carvoeiro Fm</v>
      </c>
      <c r="D16667" t="s">
        <v>2177</v>
      </c>
      <c r="E16667" t="s">
        <v>2202</v>
      </c>
      <c r="J16667" cm="1">
        <f t="array" ref="J16667:L16667">_xlfn.XLOOKUP($C16667, AGE!$A:$A,AGE!$B:$D,,0,2)</f>
        <v>182.45</v>
      </c>
      <c r="K16667">
        <v>8.3499999999999943</v>
      </c>
      <c r="L16667" t="str">
        <v xml:space="preserve">GSA 2018 </v>
      </c>
      <c r="M16667" t="s">
        <v>2403</v>
      </c>
      <c r="P16667" t="s">
        <v>2342</v>
      </c>
      <c r="Q16667">
        <v>2.27</v>
      </c>
      <c r="R16667">
        <v>0.2</v>
      </c>
      <c r="V16667">
        <v>1</v>
      </c>
      <c r="W16667" t="s">
        <v>2558</v>
      </c>
    </row>
    <row r="16668" spans="1:23" x14ac:dyDescent="0.3">
      <c r="A16668">
        <v>24643</v>
      </c>
      <c r="B16668" s="15" t="s">
        <v>1895</v>
      </c>
      <c r="C16668" t="str">
        <f>_xlfn.XLOOKUP($B16668, STANDARDS!$A:$A, STANDARDS!$B:$B,,0,2)</f>
        <v>Undivided Lemede Fm; Cabo Carvoeiro Fm</v>
      </c>
      <c r="D16668" t="s">
        <v>2177</v>
      </c>
      <c r="E16668" t="s">
        <v>2202</v>
      </c>
      <c r="J16668" cm="1">
        <f t="array" ref="J16668:L16668">_xlfn.XLOOKUP($C16668, AGE!$A:$A,AGE!$B:$D,,0,2)</f>
        <v>182.45</v>
      </c>
      <c r="K16668">
        <v>8.3499999999999943</v>
      </c>
      <c r="L16668" t="str">
        <v xml:space="preserve">GSA 2018 </v>
      </c>
      <c r="M16668" t="s">
        <v>2403</v>
      </c>
      <c r="P16668" t="s">
        <v>2342</v>
      </c>
      <c r="Q16668">
        <v>2.34</v>
      </c>
      <c r="R16668">
        <v>0.2</v>
      </c>
      <c r="V16668">
        <v>1</v>
      </c>
      <c r="W16668" t="s">
        <v>2558</v>
      </c>
    </row>
    <row r="16669" spans="1:23" x14ac:dyDescent="0.3">
      <c r="A16669">
        <v>24644</v>
      </c>
      <c r="B16669" s="15" t="s">
        <v>1895</v>
      </c>
      <c r="C16669" t="str">
        <f>_xlfn.XLOOKUP($B16669, STANDARDS!$A:$A, STANDARDS!$B:$B,,0,2)</f>
        <v>Undivided Lemede Fm; Cabo Carvoeiro Fm</v>
      </c>
      <c r="D16669" t="s">
        <v>2177</v>
      </c>
      <c r="E16669" t="s">
        <v>2202</v>
      </c>
      <c r="J16669" cm="1">
        <f t="array" ref="J16669:L16669">_xlfn.XLOOKUP($C16669, AGE!$A:$A,AGE!$B:$D,,0,2)</f>
        <v>182.45</v>
      </c>
      <c r="K16669">
        <v>8.3499999999999943</v>
      </c>
      <c r="L16669" t="str">
        <v xml:space="preserve">GSA 2018 </v>
      </c>
      <c r="M16669" t="s">
        <v>2403</v>
      </c>
      <c r="P16669" t="s">
        <v>2342</v>
      </c>
      <c r="Q16669">
        <v>2.21</v>
      </c>
      <c r="R16669">
        <v>0.2</v>
      </c>
      <c r="V16669">
        <v>1</v>
      </c>
      <c r="W16669" t="s">
        <v>2558</v>
      </c>
    </row>
    <row r="16670" spans="1:23" x14ac:dyDescent="0.3">
      <c r="A16670">
        <v>24645</v>
      </c>
      <c r="B16670" s="15" t="s">
        <v>1895</v>
      </c>
      <c r="C16670" t="str">
        <f>_xlfn.XLOOKUP($B16670, STANDARDS!$A:$A, STANDARDS!$B:$B,,0,2)</f>
        <v>Undivided Lemede Fm; Cabo Carvoeiro Fm</v>
      </c>
      <c r="D16670" t="s">
        <v>2177</v>
      </c>
      <c r="E16670" t="s">
        <v>2202</v>
      </c>
      <c r="J16670" cm="1">
        <f t="array" ref="J16670:L16670">_xlfn.XLOOKUP($C16670, AGE!$A:$A,AGE!$B:$D,,0,2)</f>
        <v>182.45</v>
      </c>
      <c r="K16670">
        <v>8.3499999999999943</v>
      </c>
      <c r="L16670" t="str">
        <v xml:space="preserve">GSA 2018 </v>
      </c>
      <c r="M16670" t="s">
        <v>2403</v>
      </c>
      <c r="P16670" t="s">
        <v>2342</v>
      </c>
      <c r="Q16670">
        <v>1.99</v>
      </c>
      <c r="R16670">
        <v>0.2</v>
      </c>
      <c r="V16670">
        <v>1</v>
      </c>
      <c r="W16670" t="s">
        <v>2558</v>
      </c>
    </row>
    <row r="16671" spans="1:23" x14ac:dyDescent="0.3">
      <c r="A16671">
        <v>24646</v>
      </c>
      <c r="B16671" s="15" t="s">
        <v>1895</v>
      </c>
      <c r="C16671" t="str">
        <f>_xlfn.XLOOKUP($B16671, STANDARDS!$A:$A, STANDARDS!$B:$B,,0,2)</f>
        <v>Undivided Lemede Fm; Cabo Carvoeiro Fm</v>
      </c>
      <c r="D16671" t="s">
        <v>2177</v>
      </c>
      <c r="E16671" t="s">
        <v>2202</v>
      </c>
      <c r="J16671" cm="1">
        <f t="array" ref="J16671:L16671">_xlfn.XLOOKUP($C16671, AGE!$A:$A,AGE!$B:$D,,0,2)</f>
        <v>182.45</v>
      </c>
      <c r="K16671">
        <v>8.3499999999999943</v>
      </c>
      <c r="L16671" t="str">
        <v xml:space="preserve">GSA 2018 </v>
      </c>
      <c r="M16671" t="s">
        <v>2403</v>
      </c>
      <c r="P16671" t="s">
        <v>2342</v>
      </c>
      <c r="Q16671">
        <v>2.12</v>
      </c>
      <c r="R16671">
        <v>0.2</v>
      </c>
      <c r="V16671">
        <v>1</v>
      </c>
      <c r="W16671" t="s">
        <v>2558</v>
      </c>
    </row>
    <row r="16672" spans="1:23" x14ac:dyDescent="0.3">
      <c r="A16672">
        <v>24647</v>
      </c>
      <c r="B16672" s="15" t="s">
        <v>1895</v>
      </c>
      <c r="C16672" t="str">
        <f>_xlfn.XLOOKUP($B16672, STANDARDS!$A:$A, STANDARDS!$B:$B,,0,2)</f>
        <v>Undivided Lemede Fm; Cabo Carvoeiro Fm</v>
      </c>
      <c r="D16672" t="s">
        <v>2177</v>
      </c>
      <c r="E16672" t="s">
        <v>2202</v>
      </c>
      <c r="J16672" cm="1">
        <f t="array" ref="J16672:L16672">_xlfn.XLOOKUP($C16672, AGE!$A:$A,AGE!$B:$D,,0,2)</f>
        <v>182.45</v>
      </c>
      <c r="K16672">
        <v>8.3499999999999943</v>
      </c>
      <c r="L16672" t="str">
        <v xml:space="preserve">GSA 2018 </v>
      </c>
      <c r="M16672" t="s">
        <v>2403</v>
      </c>
      <c r="P16672" t="s">
        <v>2342</v>
      </c>
      <c r="Q16672">
        <v>2.19</v>
      </c>
      <c r="R16672">
        <v>0.2</v>
      </c>
      <c r="V16672">
        <v>1</v>
      </c>
      <c r="W16672" t="s">
        <v>2558</v>
      </c>
    </row>
    <row r="16673" spans="1:23" x14ac:dyDescent="0.3">
      <c r="A16673">
        <v>24648</v>
      </c>
      <c r="B16673" s="15" t="s">
        <v>1895</v>
      </c>
      <c r="C16673" t="str">
        <f>_xlfn.XLOOKUP($B16673, STANDARDS!$A:$A, STANDARDS!$B:$B,,0,2)</f>
        <v>Undivided Lemede Fm; Cabo Carvoeiro Fm</v>
      </c>
      <c r="D16673" t="s">
        <v>2177</v>
      </c>
      <c r="E16673" t="s">
        <v>2202</v>
      </c>
      <c r="J16673" cm="1">
        <f t="array" ref="J16673:L16673">_xlfn.XLOOKUP($C16673, AGE!$A:$A,AGE!$B:$D,,0,2)</f>
        <v>182.45</v>
      </c>
      <c r="K16673">
        <v>8.3499999999999943</v>
      </c>
      <c r="L16673" t="str">
        <v xml:space="preserve">GSA 2018 </v>
      </c>
      <c r="M16673" t="s">
        <v>2403</v>
      </c>
      <c r="P16673" t="s">
        <v>2342</v>
      </c>
      <c r="Q16673">
        <v>2.2999999999999998</v>
      </c>
      <c r="R16673">
        <v>0.2</v>
      </c>
      <c r="V16673">
        <v>1</v>
      </c>
      <c r="W16673" t="s">
        <v>2558</v>
      </c>
    </row>
    <row r="16674" spans="1:23" x14ac:dyDescent="0.3">
      <c r="A16674">
        <v>24649</v>
      </c>
      <c r="B16674" s="15" t="s">
        <v>1895</v>
      </c>
      <c r="C16674" t="str">
        <f>_xlfn.XLOOKUP($B16674, STANDARDS!$A:$A, STANDARDS!$B:$B,,0,2)</f>
        <v>Undivided Lemede Fm; Cabo Carvoeiro Fm</v>
      </c>
      <c r="D16674" t="s">
        <v>2177</v>
      </c>
      <c r="E16674" t="s">
        <v>2202</v>
      </c>
      <c r="J16674" cm="1">
        <f t="array" ref="J16674:L16674">_xlfn.XLOOKUP($C16674, AGE!$A:$A,AGE!$B:$D,,0,2)</f>
        <v>182.45</v>
      </c>
      <c r="K16674">
        <v>8.3499999999999943</v>
      </c>
      <c r="L16674" t="str">
        <v xml:space="preserve">GSA 2018 </v>
      </c>
      <c r="M16674" t="s">
        <v>2403</v>
      </c>
      <c r="P16674" t="s">
        <v>2342</v>
      </c>
      <c r="Q16674">
        <v>2.38</v>
      </c>
      <c r="R16674">
        <v>0.2</v>
      </c>
      <c r="V16674">
        <v>1</v>
      </c>
      <c r="W16674" t="s">
        <v>2558</v>
      </c>
    </row>
    <row r="16675" spans="1:23" x14ac:dyDescent="0.3">
      <c r="A16675">
        <v>24650</v>
      </c>
      <c r="B16675" s="15" t="s">
        <v>1895</v>
      </c>
      <c r="C16675" t="str">
        <f>_xlfn.XLOOKUP($B16675, STANDARDS!$A:$A, STANDARDS!$B:$B,,0,2)</f>
        <v>Undivided Lemede Fm; Cabo Carvoeiro Fm</v>
      </c>
      <c r="D16675" t="s">
        <v>2177</v>
      </c>
      <c r="E16675" t="s">
        <v>2202</v>
      </c>
      <c r="J16675" cm="1">
        <f t="array" ref="J16675:L16675">_xlfn.XLOOKUP($C16675, AGE!$A:$A,AGE!$B:$D,,0,2)</f>
        <v>182.45</v>
      </c>
      <c r="K16675">
        <v>8.3499999999999943</v>
      </c>
      <c r="L16675" t="str">
        <v xml:space="preserve">GSA 2018 </v>
      </c>
      <c r="M16675" t="s">
        <v>2403</v>
      </c>
      <c r="P16675" t="s">
        <v>2342</v>
      </c>
      <c r="Q16675">
        <v>2.41</v>
      </c>
      <c r="R16675">
        <v>0.2</v>
      </c>
      <c r="V16675">
        <v>1</v>
      </c>
      <c r="W16675" t="s">
        <v>2558</v>
      </c>
    </row>
    <row r="16676" spans="1:23" x14ac:dyDescent="0.3">
      <c r="A16676">
        <v>24651</v>
      </c>
      <c r="B16676" s="15" t="s">
        <v>1895</v>
      </c>
      <c r="C16676" t="str">
        <f>_xlfn.XLOOKUP($B16676, STANDARDS!$A:$A, STANDARDS!$B:$B,,0,2)</f>
        <v>Undivided Lemede Fm; Cabo Carvoeiro Fm</v>
      </c>
      <c r="D16676" t="s">
        <v>2177</v>
      </c>
      <c r="E16676" t="s">
        <v>2202</v>
      </c>
      <c r="J16676" cm="1">
        <f t="array" ref="J16676:L16676">_xlfn.XLOOKUP($C16676, AGE!$A:$A,AGE!$B:$D,,0,2)</f>
        <v>182.45</v>
      </c>
      <c r="K16676">
        <v>8.3499999999999943</v>
      </c>
      <c r="L16676" t="str">
        <v xml:space="preserve">GSA 2018 </v>
      </c>
      <c r="M16676" t="s">
        <v>2403</v>
      </c>
      <c r="P16676" t="s">
        <v>2342</v>
      </c>
      <c r="Q16676">
        <v>2.38</v>
      </c>
      <c r="R16676">
        <v>0.2</v>
      </c>
      <c r="V16676">
        <v>1</v>
      </c>
      <c r="W16676" t="s">
        <v>2558</v>
      </c>
    </row>
    <row r="16677" spans="1:23" x14ac:dyDescent="0.3">
      <c r="A16677">
        <v>24652</v>
      </c>
      <c r="B16677" s="15" t="s">
        <v>1895</v>
      </c>
      <c r="C16677" t="str">
        <f>_xlfn.XLOOKUP($B16677, STANDARDS!$A:$A, STANDARDS!$B:$B,,0,2)</f>
        <v>Undivided Lemede Fm; Cabo Carvoeiro Fm</v>
      </c>
      <c r="D16677" t="s">
        <v>2177</v>
      </c>
      <c r="E16677" t="s">
        <v>2202</v>
      </c>
      <c r="J16677" cm="1">
        <f t="array" ref="J16677:L16677">_xlfn.XLOOKUP($C16677, AGE!$A:$A,AGE!$B:$D,,0,2)</f>
        <v>182.45</v>
      </c>
      <c r="K16677">
        <v>8.3499999999999943</v>
      </c>
      <c r="L16677" t="str">
        <v xml:space="preserve">GSA 2018 </v>
      </c>
      <c r="M16677" t="s">
        <v>2403</v>
      </c>
      <c r="P16677" t="s">
        <v>2342</v>
      </c>
      <c r="Q16677">
        <v>2.41</v>
      </c>
      <c r="R16677">
        <v>0.2</v>
      </c>
      <c r="V16677">
        <v>1</v>
      </c>
      <c r="W16677" t="s">
        <v>2558</v>
      </c>
    </row>
    <row r="16678" spans="1:23" x14ac:dyDescent="0.3">
      <c r="A16678">
        <v>24653</v>
      </c>
      <c r="B16678" s="15" t="s">
        <v>1895</v>
      </c>
      <c r="C16678" t="str">
        <f>_xlfn.XLOOKUP($B16678, STANDARDS!$A:$A, STANDARDS!$B:$B,,0,2)</f>
        <v>Undivided Lemede Fm; Cabo Carvoeiro Fm</v>
      </c>
      <c r="D16678" t="s">
        <v>2177</v>
      </c>
      <c r="E16678" t="s">
        <v>2202</v>
      </c>
      <c r="J16678" cm="1">
        <f t="array" ref="J16678:L16678">_xlfn.XLOOKUP($C16678, AGE!$A:$A,AGE!$B:$D,,0,2)</f>
        <v>182.45</v>
      </c>
      <c r="K16678">
        <v>8.3499999999999943</v>
      </c>
      <c r="L16678" t="str">
        <v xml:space="preserve">GSA 2018 </v>
      </c>
      <c r="M16678" t="s">
        <v>2403</v>
      </c>
      <c r="P16678" t="s">
        <v>2342</v>
      </c>
      <c r="Q16678">
        <v>2.44</v>
      </c>
      <c r="R16678">
        <v>0.2</v>
      </c>
      <c r="V16678">
        <v>1</v>
      </c>
      <c r="W16678" t="s">
        <v>2558</v>
      </c>
    </row>
    <row r="16679" spans="1:23" x14ac:dyDescent="0.3">
      <c r="A16679">
        <v>24654</v>
      </c>
      <c r="B16679" s="15" t="s">
        <v>1895</v>
      </c>
      <c r="C16679" t="str">
        <f>_xlfn.XLOOKUP($B16679, STANDARDS!$A:$A, STANDARDS!$B:$B,,0,2)</f>
        <v>Undivided Lemede Fm; Cabo Carvoeiro Fm</v>
      </c>
      <c r="D16679" t="s">
        <v>2177</v>
      </c>
      <c r="E16679" t="s">
        <v>2202</v>
      </c>
      <c r="J16679" cm="1">
        <f t="array" ref="J16679:L16679">_xlfn.XLOOKUP($C16679, AGE!$A:$A,AGE!$B:$D,,0,2)</f>
        <v>182.45</v>
      </c>
      <c r="K16679">
        <v>8.3499999999999943</v>
      </c>
      <c r="L16679" t="str">
        <v xml:space="preserve">GSA 2018 </v>
      </c>
      <c r="M16679" t="s">
        <v>2403</v>
      </c>
      <c r="P16679" t="s">
        <v>2342</v>
      </c>
      <c r="Q16679">
        <v>2.44</v>
      </c>
      <c r="R16679">
        <v>0.2</v>
      </c>
      <c r="V16679">
        <v>1</v>
      </c>
      <c r="W16679" t="s">
        <v>2558</v>
      </c>
    </row>
    <row r="16680" spans="1:23" x14ac:dyDescent="0.3">
      <c r="A16680">
        <v>24655</v>
      </c>
      <c r="B16680" s="15" t="s">
        <v>1895</v>
      </c>
      <c r="C16680" t="str">
        <f>_xlfn.XLOOKUP($B16680, STANDARDS!$A:$A, STANDARDS!$B:$B,,0,2)</f>
        <v>Undivided Lemede Fm; Cabo Carvoeiro Fm</v>
      </c>
      <c r="D16680" t="s">
        <v>2177</v>
      </c>
      <c r="E16680" t="s">
        <v>2202</v>
      </c>
      <c r="J16680" cm="1">
        <f t="array" ref="J16680:L16680">_xlfn.XLOOKUP($C16680, AGE!$A:$A,AGE!$B:$D,,0,2)</f>
        <v>182.45</v>
      </c>
      <c r="K16680">
        <v>8.3499999999999943</v>
      </c>
      <c r="L16680" t="str">
        <v xml:space="preserve">GSA 2018 </v>
      </c>
      <c r="M16680" t="s">
        <v>2403</v>
      </c>
      <c r="P16680" t="s">
        <v>2342</v>
      </c>
      <c r="Q16680">
        <v>2.4500000000000002</v>
      </c>
      <c r="R16680">
        <v>0.2</v>
      </c>
      <c r="V16680">
        <v>1</v>
      </c>
      <c r="W16680" t="s">
        <v>2558</v>
      </c>
    </row>
    <row r="16681" spans="1:23" x14ac:dyDescent="0.3">
      <c r="A16681">
        <v>24656</v>
      </c>
      <c r="B16681" s="15" t="s">
        <v>1895</v>
      </c>
      <c r="C16681" t="str">
        <f>_xlfn.XLOOKUP($B16681, STANDARDS!$A:$A, STANDARDS!$B:$B,,0,2)</f>
        <v>Undivided Lemede Fm; Cabo Carvoeiro Fm</v>
      </c>
      <c r="D16681" t="s">
        <v>2177</v>
      </c>
      <c r="E16681" t="s">
        <v>2202</v>
      </c>
      <c r="J16681" cm="1">
        <f t="array" ref="J16681:L16681">_xlfn.XLOOKUP($C16681, AGE!$A:$A,AGE!$B:$D,,0,2)</f>
        <v>182.45</v>
      </c>
      <c r="K16681">
        <v>8.3499999999999943</v>
      </c>
      <c r="L16681" t="str">
        <v xml:space="preserve">GSA 2018 </v>
      </c>
      <c r="M16681" t="s">
        <v>2403</v>
      </c>
      <c r="P16681" t="s">
        <v>2342</v>
      </c>
      <c r="Q16681">
        <v>2.41</v>
      </c>
      <c r="R16681">
        <v>0.2</v>
      </c>
      <c r="V16681">
        <v>1</v>
      </c>
      <c r="W16681" t="s">
        <v>2558</v>
      </c>
    </row>
    <row r="16682" spans="1:23" x14ac:dyDescent="0.3">
      <c r="A16682">
        <v>24657</v>
      </c>
      <c r="B16682" s="15" t="s">
        <v>1895</v>
      </c>
      <c r="C16682" t="str">
        <f>_xlfn.XLOOKUP($B16682, STANDARDS!$A:$A, STANDARDS!$B:$B,,0,2)</f>
        <v>Undivided Lemede Fm; Cabo Carvoeiro Fm</v>
      </c>
      <c r="D16682" t="s">
        <v>2177</v>
      </c>
      <c r="E16682" t="s">
        <v>2202</v>
      </c>
      <c r="J16682" cm="1">
        <f t="array" ref="J16682:L16682">_xlfn.XLOOKUP($C16682, AGE!$A:$A,AGE!$B:$D,,0,2)</f>
        <v>182.45</v>
      </c>
      <c r="K16682">
        <v>8.3499999999999943</v>
      </c>
      <c r="L16682" t="str">
        <v xml:space="preserve">GSA 2018 </v>
      </c>
      <c r="M16682" t="s">
        <v>2403</v>
      </c>
      <c r="P16682" t="s">
        <v>2342</v>
      </c>
      <c r="Q16682">
        <v>2.33</v>
      </c>
      <c r="R16682">
        <v>0.2</v>
      </c>
      <c r="V16682">
        <v>1</v>
      </c>
      <c r="W16682" t="s">
        <v>2558</v>
      </c>
    </row>
    <row r="16683" spans="1:23" x14ac:dyDescent="0.3">
      <c r="A16683">
        <v>24658</v>
      </c>
      <c r="B16683" s="15" t="s">
        <v>1895</v>
      </c>
      <c r="C16683" t="str">
        <f>_xlfn.XLOOKUP($B16683, STANDARDS!$A:$A, STANDARDS!$B:$B,,0,2)</f>
        <v>Undivided Lemede Fm; Cabo Carvoeiro Fm</v>
      </c>
      <c r="D16683" t="s">
        <v>2177</v>
      </c>
      <c r="E16683" t="s">
        <v>2202</v>
      </c>
      <c r="J16683" cm="1">
        <f t="array" ref="J16683:L16683">_xlfn.XLOOKUP($C16683, AGE!$A:$A,AGE!$B:$D,,0,2)</f>
        <v>182.45</v>
      </c>
      <c r="K16683">
        <v>8.3499999999999943</v>
      </c>
      <c r="L16683" t="str">
        <v xml:space="preserve">GSA 2018 </v>
      </c>
      <c r="M16683" t="s">
        <v>2403</v>
      </c>
      <c r="P16683" t="s">
        <v>2342</v>
      </c>
      <c r="Q16683">
        <v>2.17</v>
      </c>
      <c r="R16683">
        <v>0.2</v>
      </c>
      <c r="V16683">
        <v>1</v>
      </c>
      <c r="W16683" t="s">
        <v>2558</v>
      </c>
    </row>
    <row r="16684" spans="1:23" x14ac:dyDescent="0.3">
      <c r="A16684">
        <v>24659</v>
      </c>
      <c r="B16684" s="15" t="s">
        <v>1895</v>
      </c>
      <c r="C16684" t="str">
        <f>_xlfn.XLOOKUP($B16684, STANDARDS!$A:$A, STANDARDS!$B:$B,,0,2)</f>
        <v>Undivided Lemede Fm; Cabo Carvoeiro Fm</v>
      </c>
      <c r="D16684" t="s">
        <v>2177</v>
      </c>
      <c r="E16684" t="s">
        <v>2202</v>
      </c>
      <c r="J16684" cm="1">
        <f t="array" ref="J16684:L16684">_xlfn.XLOOKUP($C16684, AGE!$A:$A,AGE!$B:$D,,0,2)</f>
        <v>182.45</v>
      </c>
      <c r="K16684">
        <v>8.3499999999999943</v>
      </c>
      <c r="L16684" t="str">
        <v xml:space="preserve">GSA 2018 </v>
      </c>
      <c r="M16684" t="s">
        <v>2403</v>
      </c>
      <c r="P16684" t="s">
        <v>2342</v>
      </c>
      <c r="Q16684">
        <v>2.1800000000000002</v>
      </c>
      <c r="R16684">
        <v>0.2</v>
      </c>
      <c r="V16684">
        <v>1</v>
      </c>
      <c r="W16684" t="s">
        <v>2558</v>
      </c>
    </row>
    <row r="16685" spans="1:23" x14ac:dyDescent="0.3">
      <c r="A16685">
        <v>24660</v>
      </c>
      <c r="B16685" s="15" t="s">
        <v>1895</v>
      </c>
      <c r="C16685" t="str">
        <f>_xlfn.XLOOKUP($B16685, STANDARDS!$A:$A, STANDARDS!$B:$B,,0,2)</f>
        <v>Undivided Lemede Fm; Cabo Carvoeiro Fm</v>
      </c>
      <c r="D16685" t="s">
        <v>2177</v>
      </c>
      <c r="E16685" t="s">
        <v>2202</v>
      </c>
      <c r="J16685" cm="1">
        <f t="array" ref="J16685:L16685">_xlfn.XLOOKUP($C16685, AGE!$A:$A,AGE!$B:$D,,0,2)</f>
        <v>182.45</v>
      </c>
      <c r="K16685">
        <v>8.3499999999999943</v>
      </c>
      <c r="L16685" t="str">
        <v xml:space="preserve">GSA 2018 </v>
      </c>
      <c r="M16685" t="s">
        <v>2403</v>
      </c>
      <c r="P16685" t="s">
        <v>2342</v>
      </c>
      <c r="Q16685">
        <v>2.2400000000000002</v>
      </c>
      <c r="R16685">
        <v>0.2</v>
      </c>
      <c r="V16685">
        <v>1</v>
      </c>
      <c r="W16685" t="s">
        <v>2558</v>
      </c>
    </row>
    <row r="16686" spans="1:23" x14ac:dyDescent="0.3">
      <c r="A16686">
        <v>24661</v>
      </c>
      <c r="B16686" s="15" t="s">
        <v>1895</v>
      </c>
      <c r="C16686" t="str">
        <f>_xlfn.XLOOKUP($B16686, STANDARDS!$A:$A, STANDARDS!$B:$B,,0,2)</f>
        <v>Undivided Lemede Fm; Cabo Carvoeiro Fm</v>
      </c>
      <c r="D16686" t="s">
        <v>2177</v>
      </c>
      <c r="E16686" t="s">
        <v>2202</v>
      </c>
      <c r="J16686" cm="1">
        <f t="array" ref="J16686:L16686">_xlfn.XLOOKUP($C16686, AGE!$A:$A,AGE!$B:$D,,0,2)</f>
        <v>182.45</v>
      </c>
      <c r="K16686">
        <v>8.3499999999999943</v>
      </c>
      <c r="L16686" t="str">
        <v xml:space="preserve">GSA 2018 </v>
      </c>
      <c r="M16686" t="s">
        <v>2403</v>
      </c>
      <c r="P16686" t="s">
        <v>2342</v>
      </c>
      <c r="Q16686">
        <v>2.3199999999999998</v>
      </c>
      <c r="R16686">
        <v>0.2</v>
      </c>
      <c r="V16686">
        <v>1</v>
      </c>
      <c r="W16686" t="s">
        <v>2558</v>
      </c>
    </row>
    <row r="16687" spans="1:23" x14ac:dyDescent="0.3">
      <c r="A16687">
        <v>24662</v>
      </c>
      <c r="B16687" s="15" t="s">
        <v>1895</v>
      </c>
      <c r="C16687" t="str">
        <f>_xlfn.XLOOKUP($B16687, STANDARDS!$A:$A, STANDARDS!$B:$B,,0,2)</f>
        <v>Undivided Lemede Fm; Cabo Carvoeiro Fm</v>
      </c>
      <c r="D16687" t="s">
        <v>2177</v>
      </c>
      <c r="E16687" t="s">
        <v>2202</v>
      </c>
      <c r="J16687" cm="1">
        <f t="array" ref="J16687:L16687">_xlfn.XLOOKUP($C16687, AGE!$A:$A,AGE!$B:$D,,0,2)</f>
        <v>182.45</v>
      </c>
      <c r="K16687">
        <v>8.3499999999999943</v>
      </c>
      <c r="L16687" t="str">
        <v xml:space="preserve">GSA 2018 </v>
      </c>
      <c r="M16687" t="s">
        <v>2403</v>
      </c>
      <c r="P16687" t="s">
        <v>2342</v>
      </c>
      <c r="Q16687">
        <v>2.4500000000000002</v>
      </c>
      <c r="R16687">
        <v>0.2</v>
      </c>
      <c r="V16687">
        <v>1</v>
      </c>
      <c r="W16687" t="s">
        <v>2558</v>
      </c>
    </row>
    <row r="16688" spans="1:23" x14ac:dyDescent="0.3">
      <c r="A16688">
        <v>24663</v>
      </c>
      <c r="B16688" s="15" t="s">
        <v>1895</v>
      </c>
      <c r="C16688" t="str">
        <f>_xlfn.XLOOKUP($B16688, STANDARDS!$A:$A, STANDARDS!$B:$B,,0,2)</f>
        <v>Undivided Lemede Fm; Cabo Carvoeiro Fm</v>
      </c>
      <c r="D16688" t="s">
        <v>2177</v>
      </c>
      <c r="E16688" t="s">
        <v>2202</v>
      </c>
      <c r="J16688" cm="1">
        <f t="array" ref="J16688:L16688">_xlfn.XLOOKUP($C16688, AGE!$A:$A,AGE!$B:$D,,0,2)</f>
        <v>182.45</v>
      </c>
      <c r="K16688">
        <v>8.3499999999999943</v>
      </c>
      <c r="L16688" t="str">
        <v xml:space="preserve">GSA 2018 </v>
      </c>
      <c r="M16688" t="s">
        <v>2403</v>
      </c>
      <c r="P16688" t="s">
        <v>2342</v>
      </c>
      <c r="Q16688">
        <v>2.44</v>
      </c>
      <c r="R16688">
        <v>0.2</v>
      </c>
      <c r="V16688">
        <v>1</v>
      </c>
      <c r="W16688" t="s">
        <v>2558</v>
      </c>
    </row>
    <row r="16689" spans="1:23" x14ac:dyDescent="0.3">
      <c r="A16689">
        <v>24664</v>
      </c>
      <c r="B16689" s="15" t="s">
        <v>1895</v>
      </c>
      <c r="C16689" t="str">
        <f>_xlfn.XLOOKUP($B16689, STANDARDS!$A:$A, STANDARDS!$B:$B,,0,2)</f>
        <v>Undivided Lemede Fm; Cabo Carvoeiro Fm</v>
      </c>
      <c r="D16689" t="s">
        <v>2177</v>
      </c>
      <c r="E16689" t="s">
        <v>2202</v>
      </c>
      <c r="J16689" cm="1">
        <f t="array" ref="J16689:L16689">_xlfn.XLOOKUP($C16689, AGE!$A:$A,AGE!$B:$D,,0,2)</f>
        <v>182.45</v>
      </c>
      <c r="K16689">
        <v>8.3499999999999943</v>
      </c>
      <c r="L16689" t="str">
        <v xml:space="preserve">GSA 2018 </v>
      </c>
      <c r="M16689" t="s">
        <v>2403</v>
      </c>
      <c r="P16689" t="s">
        <v>2342</v>
      </c>
      <c r="Q16689">
        <v>2.4700000000000002</v>
      </c>
      <c r="R16689">
        <v>0.2</v>
      </c>
      <c r="V16689">
        <v>1</v>
      </c>
      <c r="W16689" t="s">
        <v>2558</v>
      </c>
    </row>
    <row r="16690" spans="1:23" x14ac:dyDescent="0.3">
      <c r="A16690">
        <v>24665</v>
      </c>
      <c r="B16690" s="15" t="s">
        <v>1895</v>
      </c>
      <c r="C16690" t="str">
        <f>_xlfn.XLOOKUP($B16690, STANDARDS!$A:$A, STANDARDS!$B:$B,,0,2)</f>
        <v>Undivided Lemede Fm; Cabo Carvoeiro Fm</v>
      </c>
      <c r="D16690" t="s">
        <v>2177</v>
      </c>
      <c r="E16690" t="s">
        <v>2202</v>
      </c>
      <c r="J16690" cm="1">
        <f t="array" ref="J16690:L16690">_xlfn.XLOOKUP($C16690, AGE!$A:$A,AGE!$B:$D,,0,2)</f>
        <v>182.45</v>
      </c>
      <c r="K16690">
        <v>8.3499999999999943</v>
      </c>
      <c r="L16690" t="str">
        <v xml:space="preserve">GSA 2018 </v>
      </c>
      <c r="M16690" t="s">
        <v>2403</v>
      </c>
      <c r="P16690" t="s">
        <v>2342</v>
      </c>
      <c r="Q16690">
        <v>2.46</v>
      </c>
      <c r="R16690">
        <v>0.2</v>
      </c>
      <c r="V16690">
        <v>1</v>
      </c>
      <c r="W16690" t="s">
        <v>2558</v>
      </c>
    </row>
    <row r="16691" spans="1:23" x14ac:dyDescent="0.3">
      <c r="A16691">
        <v>24666</v>
      </c>
      <c r="B16691" s="15" t="s">
        <v>1895</v>
      </c>
      <c r="C16691" t="str">
        <f>_xlfn.XLOOKUP($B16691, STANDARDS!$A:$A, STANDARDS!$B:$B,,0,2)</f>
        <v>Undivided Lemede Fm; Cabo Carvoeiro Fm</v>
      </c>
      <c r="D16691" t="s">
        <v>2177</v>
      </c>
      <c r="E16691" t="s">
        <v>2202</v>
      </c>
      <c r="J16691" cm="1">
        <f t="array" ref="J16691:L16691">_xlfn.XLOOKUP($C16691, AGE!$A:$A,AGE!$B:$D,,0,2)</f>
        <v>182.45</v>
      </c>
      <c r="K16691">
        <v>8.3499999999999943</v>
      </c>
      <c r="L16691" t="str">
        <v xml:space="preserve">GSA 2018 </v>
      </c>
      <c r="M16691" t="s">
        <v>2403</v>
      </c>
      <c r="P16691" t="s">
        <v>2342</v>
      </c>
      <c r="Q16691">
        <v>2.48</v>
      </c>
      <c r="R16691">
        <v>0.2</v>
      </c>
      <c r="V16691">
        <v>1</v>
      </c>
      <c r="W16691" t="s">
        <v>2558</v>
      </c>
    </row>
    <row r="16692" spans="1:23" x14ac:dyDescent="0.3">
      <c r="A16692">
        <v>24667</v>
      </c>
      <c r="B16692" s="15" t="s">
        <v>1895</v>
      </c>
      <c r="C16692" t="str">
        <f>_xlfn.XLOOKUP($B16692, STANDARDS!$A:$A, STANDARDS!$B:$B,,0,2)</f>
        <v>Undivided Lemede Fm; Cabo Carvoeiro Fm</v>
      </c>
      <c r="D16692" t="s">
        <v>2177</v>
      </c>
      <c r="E16692" t="s">
        <v>2202</v>
      </c>
      <c r="J16692" cm="1">
        <f t="array" ref="J16692:L16692">_xlfn.XLOOKUP($C16692, AGE!$A:$A,AGE!$B:$D,,0,2)</f>
        <v>182.45</v>
      </c>
      <c r="K16692">
        <v>8.3499999999999943</v>
      </c>
      <c r="L16692" t="str">
        <v xml:space="preserve">GSA 2018 </v>
      </c>
      <c r="M16692" t="s">
        <v>2403</v>
      </c>
      <c r="P16692" t="s">
        <v>2342</v>
      </c>
      <c r="Q16692">
        <v>2.4300000000000002</v>
      </c>
      <c r="R16692">
        <v>0.2</v>
      </c>
      <c r="V16692">
        <v>1</v>
      </c>
      <c r="W16692" t="s">
        <v>2558</v>
      </c>
    </row>
    <row r="16693" spans="1:23" x14ac:dyDescent="0.3">
      <c r="A16693">
        <v>24668</v>
      </c>
      <c r="B16693" s="15" t="s">
        <v>1895</v>
      </c>
      <c r="C16693" t="str">
        <f>_xlfn.XLOOKUP($B16693, STANDARDS!$A:$A, STANDARDS!$B:$B,,0,2)</f>
        <v>Undivided Lemede Fm; Cabo Carvoeiro Fm</v>
      </c>
      <c r="D16693" t="s">
        <v>2177</v>
      </c>
      <c r="E16693" t="s">
        <v>2202</v>
      </c>
      <c r="J16693" cm="1">
        <f t="array" ref="J16693:L16693">_xlfn.XLOOKUP($C16693, AGE!$A:$A,AGE!$B:$D,,0,2)</f>
        <v>182.45</v>
      </c>
      <c r="K16693">
        <v>8.3499999999999943</v>
      </c>
      <c r="L16693" t="str">
        <v xml:space="preserve">GSA 2018 </v>
      </c>
      <c r="M16693" t="s">
        <v>2403</v>
      </c>
      <c r="P16693" t="s">
        <v>2342</v>
      </c>
      <c r="Q16693">
        <v>2.2999999999999998</v>
      </c>
      <c r="R16693">
        <v>0.2</v>
      </c>
      <c r="V16693">
        <v>1</v>
      </c>
      <c r="W16693" t="s">
        <v>2558</v>
      </c>
    </row>
    <row r="16694" spans="1:23" x14ac:dyDescent="0.3">
      <c r="A16694">
        <v>24669</v>
      </c>
      <c r="B16694" s="15" t="s">
        <v>1895</v>
      </c>
      <c r="C16694" t="str">
        <f>_xlfn.XLOOKUP($B16694, STANDARDS!$A:$A, STANDARDS!$B:$B,,0,2)</f>
        <v>Undivided Lemede Fm; Cabo Carvoeiro Fm</v>
      </c>
      <c r="D16694" t="s">
        <v>2177</v>
      </c>
      <c r="E16694" t="s">
        <v>2202</v>
      </c>
      <c r="J16694" cm="1">
        <f t="array" ref="J16694:L16694">_xlfn.XLOOKUP($C16694, AGE!$A:$A,AGE!$B:$D,,0,2)</f>
        <v>182.45</v>
      </c>
      <c r="K16694">
        <v>8.3499999999999943</v>
      </c>
      <c r="L16694" t="str">
        <v xml:space="preserve">GSA 2018 </v>
      </c>
      <c r="M16694" t="s">
        <v>2403</v>
      </c>
      <c r="P16694" t="s">
        <v>2342</v>
      </c>
      <c r="Q16694">
        <v>2.1800000000000002</v>
      </c>
      <c r="R16694">
        <v>0.2</v>
      </c>
      <c r="V16694">
        <v>1</v>
      </c>
      <c r="W16694" t="s">
        <v>2558</v>
      </c>
    </row>
    <row r="16695" spans="1:23" x14ac:dyDescent="0.3">
      <c r="A16695">
        <v>24670</v>
      </c>
      <c r="B16695" s="15" t="s">
        <v>1895</v>
      </c>
      <c r="C16695" t="str">
        <f>_xlfn.XLOOKUP($B16695, STANDARDS!$A:$A, STANDARDS!$B:$B,,0,2)</f>
        <v>Undivided Lemede Fm; Cabo Carvoeiro Fm</v>
      </c>
      <c r="D16695" t="s">
        <v>2177</v>
      </c>
      <c r="E16695" t="s">
        <v>2202</v>
      </c>
      <c r="J16695" cm="1">
        <f t="array" ref="J16695:L16695">_xlfn.XLOOKUP($C16695, AGE!$A:$A,AGE!$B:$D,,0,2)</f>
        <v>182.45</v>
      </c>
      <c r="K16695">
        <v>8.3499999999999943</v>
      </c>
      <c r="L16695" t="str">
        <v xml:space="preserve">GSA 2018 </v>
      </c>
      <c r="M16695" t="s">
        <v>2403</v>
      </c>
      <c r="P16695" t="s">
        <v>2342</v>
      </c>
      <c r="Q16695">
        <v>2.19</v>
      </c>
      <c r="R16695">
        <v>0.2</v>
      </c>
      <c r="V16695">
        <v>1</v>
      </c>
      <c r="W16695" t="s">
        <v>2558</v>
      </c>
    </row>
    <row r="16696" spans="1:23" x14ac:dyDescent="0.3">
      <c r="A16696">
        <v>24671</v>
      </c>
      <c r="B16696" s="15" t="s">
        <v>1895</v>
      </c>
      <c r="C16696" t="str">
        <f>_xlfn.XLOOKUP($B16696, STANDARDS!$A:$A, STANDARDS!$B:$B,,0,2)</f>
        <v>Undivided Lemede Fm; Cabo Carvoeiro Fm</v>
      </c>
      <c r="D16696" t="s">
        <v>2177</v>
      </c>
      <c r="E16696" t="s">
        <v>2202</v>
      </c>
      <c r="J16696" cm="1">
        <f t="array" ref="J16696:L16696">_xlfn.XLOOKUP($C16696, AGE!$A:$A,AGE!$B:$D,,0,2)</f>
        <v>182.45</v>
      </c>
      <c r="K16696">
        <v>8.3499999999999943</v>
      </c>
      <c r="L16696" t="str">
        <v xml:space="preserve">GSA 2018 </v>
      </c>
      <c r="M16696" t="s">
        <v>2403</v>
      </c>
      <c r="P16696" t="s">
        <v>2342</v>
      </c>
      <c r="Q16696">
        <v>2.38</v>
      </c>
      <c r="R16696">
        <v>0.2</v>
      </c>
      <c r="V16696">
        <v>1</v>
      </c>
      <c r="W16696" t="s">
        <v>2558</v>
      </c>
    </row>
    <row r="16697" spans="1:23" x14ac:dyDescent="0.3">
      <c r="A16697">
        <v>24672</v>
      </c>
      <c r="B16697" s="15" t="s">
        <v>1895</v>
      </c>
      <c r="C16697" t="str">
        <f>_xlfn.XLOOKUP($B16697, STANDARDS!$A:$A, STANDARDS!$B:$B,,0,2)</f>
        <v>Undivided Lemede Fm; Cabo Carvoeiro Fm</v>
      </c>
      <c r="D16697" t="s">
        <v>2177</v>
      </c>
      <c r="E16697" t="s">
        <v>2202</v>
      </c>
      <c r="J16697" cm="1">
        <f t="array" ref="J16697:L16697">_xlfn.XLOOKUP($C16697, AGE!$A:$A,AGE!$B:$D,,0,2)</f>
        <v>182.45</v>
      </c>
      <c r="K16697">
        <v>8.3499999999999943</v>
      </c>
      <c r="L16697" t="str">
        <v xml:space="preserve">GSA 2018 </v>
      </c>
      <c r="M16697" t="s">
        <v>2403</v>
      </c>
      <c r="P16697" t="s">
        <v>2342</v>
      </c>
      <c r="Q16697">
        <v>2.2999999999999998</v>
      </c>
      <c r="R16697">
        <v>0.2</v>
      </c>
      <c r="V16697">
        <v>1</v>
      </c>
      <c r="W16697" t="s">
        <v>2558</v>
      </c>
    </row>
    <row r="16698" spans="1:23" x14ac:dyDescent="0.3">
      <c r="A16698">
        <v>24673</v>
      </c>
      <c r="B16698" s="15" t="s">
        <v>1895</v>
      </c>
      <c r="C16698" t="str">
        <f>_xlfn.XLOOKUP($B16698, STANDARDS!$A:$A, STANDARDS!$B:$B,,0,2)</f>
        <v>Undivided Lemede Fm; Cabo Carvoeiro Fm</v>
      </c>
      <c r="D16698" t="s">
        <v>2177</v>
      </c>
      <c r="E16698" t="s">
        <v>2202</v>
      </c>
      <c r="J16698" cm="1">
        <f t="array" ref="J16698:L16698">_xlfn.XLOOKUP($C16698, AGE!$A:$A,AGE!$B:$D,,0,2)</f>
        <v>182.45</v>
      </c>
      <c r="K16698">
        <v>8.3499999999999943</v>
      </c>
      <c r="L16698" t="str">
        <v xml:space="preserve">GSA 2018 </v>
      </c>
      <c r="M16698" t="s">
        <v>2403</v>
      </c>
      <c r="P16698" t="s">
        <v>2342</v>
      </c>
      <c r="Q16698">
        <v>2.2400000000000002</v>
      </c>
      <c r="R16698">
        <v>0.2</v>
      </c>
      <c r="V16698">
        <v>1</v>
      </c>
      <c r="W16698" t="s">
        <v>2558</v>
      </c>
    </row>
    <row r="16699" spans="1:23" x14ac:dyDescent="0.3">
      <c r="A16699">
        <v>24674</v>
      </c>
      <c r="B16699" s="15" t="s">
        <v>1895</v>
      </c>
      <c r="C16699" t="str">
        <f>_xlfn.XLOOKUP($B16699, STANDARDS!$A:$A, STANDARDS!$B:$B,,0,2)</f>
        <v>Undivided Lemede Fm; Cabo Carvoeiro Fm</v>
      </c>
      <c r="D16699" t="s">
        <v>2177</v>
      </c>
      <c r="E16699" t="s">
        <v>2202</v>
      </c>
      <c r="J16699" cm="1">
        <f t="array" ref="J16699:L16699">_xlfn.XLOOKUP($C16699, AGE!$A:$A,AGE!$B:$D,,0,2)</f>
        <v>182.45</v>
      </c>
      <c r="K16699">
        <v>8.3499999999999943</v>
      </c>
      <c r="L16699" t="str">
        <v xml:space="preserve">GSA 2018 </v>
      </c>
      <c r="M16699" t="s">
        <v>2403</v>
      </c>
      <c r="P16699" t="s">
        <v>2342</v>
      </c>
      <c r="Q16699">
        <v>2.25</v>
      </c>
      <c r="R16699">
        <v>0.2</v>
      </c>
      <c r="V16699">
        <v>1</v>
      </c>
      <c r="W16699" t="s">
        <v>2558</v>
      </c>
    </row>
    <row r="16700" spans="1:23" x14ac:dyDescent="0.3">
      <c r="A16700">
        <v>24675</v>
      </c>
      <c r="B16700" s="15" t="s">
        <v>1895</v>
      </c>
      <c r="C16700" t="str">
        <f>_xlfn.XLOOKUP($B16700, STANDARDS!$A:$A, STANDARDS!$B:$B,,0,2)</f>
        <v>Undivided Lemede Fm; Cabo Carvoeiro Fm</v>
      </c>
      <c r="D16700" t="s">
        <v>2177</v>
      </c>
      <c r="E16700" t="s">
        <v>2202</v>
      </c>
      <c r="J16700" cm="1">
        <f t="array" ref="J16700:L16700">_xlfn.XLOOKUP($C16700, AGE!$A:$A,AGE!$B:$D,,0,2)</f>
        <v>182.45</v>
      </c>
      <c r="K16700">
        <v>8.3499999999999943</v>
      </c>
      <c r="L16700" t="str">
        <v xml:space="preserve">GSA 2018 </v>
      </c>
      <c r="M16700" t="s">
        <v>2403</v>
      </c>
      <c r="P16700" t="s">
        <v>2342</v>
      </c>
      <c r="Q16700">
        <v>2.29</v>
      </c>
      <c r="R16700">
        <v>0.2</v>
      </c>
      <c r="V16700">
        <v>1</v>
      </c>
      <c r="W16700" t="s">
        <v>2558</v>
      </c>
    </row>
    <row r="16701" spans="1:23" x14ac:dyDescent="0.3">
      <c r="A16701">
        <v>24676</v>
      </c>
      <c r="B16701" s="15" t="s">
        <v>1895</v>
      </c>
      <c r="C16701" t="str">
        <f>_xlfn.XLOOKUP($B16701, STANDARDS!$A:$A, STANDARDS!$B:$B,,0,2)</f>
        <v>Undivided Lemede Fm; Cabo Carvoeiro Fm</v>
      </c>
      <c r="D16701" t="s">
        <v>2177</v>
      </c>
      <c r="E16701" t="s">
        <v>2202</v>
      </c>
      <c r="J16701" cm="1">
        <f t="array" ref="J16701:L16701">_xlfn.XLOOKUP($C16701, AGE!$A:$A,AGE!$B:$D,,0,2)</f>
        <v>182.45</v>
      </c>
      <c r="K16701">
        <v>8.3499999999999943</v>
      </c>
      <c r="L16701" t="str">
        <v xml:space="preserve">GSA 2018 </v>
      </c>
      <c r="M16701" t="s">
        <v>2403</v>
      </c>
      <c r="P16701" t="s">
        <v>2342</v>
      </c>
      <c r="Q16701">
        <v>2.4300000000000002</v>
      </c>
      <c r="R16701">
        <v>0.2</v>
      </c>
      <c r="V16701">
        <v>1</v>
      </c>
      <c r="W16701" t="s">
        <v>2558</v>
      </c>
    </row>
    <row r="16702" spans="1:23" x14ac:dyDescent="0.3">
      <c r="A16702">
        <v>24677</v>
      </c>
      <c r="B16702" s="15" t="s">
        <v>1895</v>
      </c>
      <c r="C16702" t="str">
        <f>_xlfn.XLOOKUP($B16702, STANDARDS!$A:$A, STANDARDS!$B:$B,,0,2)</f>
        <v>Undivided Lemede Fm; Cabo Carvoeiro Fm</v>
      </c>
      <c r="D16702" t="s">
        <v>2177</v>
      </c>
      <c r="E16702" t="s">
        <v>2202</v>
      </c>
      <c r="J16702" cm="1">
        <f t="array" ref="J16702:L16702">_xlfn.XLOOKUP($C16702, AGE!$A:$A,AGE!$B:$D,,0,2)</f>
        <v>182.45</v>
      </c>
      <c r="K16702">
        <v>8.3499999999999943</v>
      </c>
      <c r="L16702" t="str">
        <v xml:space="preserve">GSA 2018 </v>
      </c>
      <c r="M16702" t="s">
        <v>2403</v>
      </c>
      <c r="P16702" t="s">
        <v>2342</v>
      </c>
      <c r="Q16702">
        <v>2.5</v>
      </c>
      <c r="R16702">
        <v>0.2</v>
      </c>
      <c r="V16702">
        <v>1</v>
      </c>
      <c r="W16702" t="s">
        <v>2558</v>
      </c>
    </row>
    <row r="16703" spans="1:23" x14ac:dyDescent="0.3">
      <c r="A16703">
        <v>24678</v>
      </c>
      <c r="B16703" s="15" t="s">
        <v>1895</v>
      </c>
      <c r="C16703" t="str">
        <f>_xlfn.XLOOKUP($B16703, STANDARDS!$A:$A, STANDARDS!$B:$B,,0,2)</f>
        <v>Undivided Lemede Fm; Cabo Carvoeiro Fm</v>
      </c>
      <c r="D16703" t="s">
        <v>2177</v>
      </c>
      <c r="E16703" t="s">
        <v>2202</v>
      </c>
      <c r="J16703" cm="1">
        <f t="array" ref="J16703:L16703">_xlfn.XLOOKUP($C16703, AGE!$A:$A,AGE!$B:$D,,0,2)</f>
        <v>182.45</v>
      </c>
      <c r="K16703">
        <v>8.3499999999999943</v>
      </c>
      <c r="L16703" t="str">
        <v xml:space="preserve">GSA 2018 </v>
      </c>
      <c r="M16703" t="s">
        <v>2403</v>
      </c>
      <c r="P16703" t="s">
        <v>2342</v>
      </c>
      <c r="Q16703">
        <v>2.5</v>
      </c>
      <c r="R16703">
        <v>0.2</v>
      </c>
      <c r="V16703">
        <v>1</v>
      </c>
      <c r="W16703" t="s">
        <v>2558</v>
      </c>
    </row>
    <row r="16704" spans="1:23" x14ac:dyDescent="0.3">
      <c r="A16704">
        <v>24679</v>
      </c>
      <c r="B16704" s="15" t="s">
        <v>1895</v>
      </c>
      <c r="C16704" t="str">
        <f>_xlfn.XLOOKUP($B16704, STANDARDS!$A:$A, STANDARDS!$B:$B,,0,2)</f>
        <v>Undivided Lemede Fm; Cabo Carvoeiro Fm</v>
      </c>
      <c r="D16704" t="s">
        <v>2177</v>
      </c>
      <c r="E16704" t="s">
        <v>2202</v>
      </c>
      <c r="J16704" cm="1">
        <f t="array" ref="J16704:L16704">_xlfn.XLOOKUP($C16704, AGE!$A:$A,AGE!$B:$D,,0,2)</f>
        <v>182.45</v>
      </c>
      <c r="K16704">
        <v>8.3499999999999943</v>
      </c>
      <c r="L16704" t="str">
        <v xml:space="preserve">GSA 2018 </v>
      </c>
      <c r="M16704" t="s">
        <v>2403</v>
      </c>
      <c r="P16704" t="s">
        <v>2342</v>
      </c>
      <c r="Q16704">
        <v>2.4</v>
      </c>
      <c r="R16704">
        <v>0.2</v>
      </c>
      <c r="V16704">
        <v>1</v>
      </c>
      <c r="W16704" t="s">
        <v>2558</v>
      </c>
    </row>
    <row r="16705" spans="1:23" x14ac:dyDescent="0.3">
      <c r="A16705">
        <v>24680</v>
      </c>
      <c r="B16705" s="15" t="s">
        <v>1895</v>
      </c>
      <c r="C16705" t="str">
        <f>_xlfn.XLOOKUP($B16705, STANDARDS!$A:$A, STANDARDS!$B:$B,,0,2)</f>
        <v>Undivided Lemede Fm; Cabo Carvoeiro Fm</v>
      </c>
      <c r="D16705" t="s">
        <v>2177</v>
      </c>
      <c r="E16705" t="s">
        <v>2202</v>
      </c>
      <c r="J16705" cm="1">
        <f t="array" ref="J16705:L16705">_xlfn.XLOOKUP($C16705, AGE!$A:$A,AGE!$B:$D,,0,2)</f>
        <v>182.45</v>
      </c>
      <c r="K16705">
        <v>8.3499999999999943</v>
      </c>
      <c r="L16705" t="str">
        <v xml:space="preserve">GSA 2018 </v>
      </c>
      <c r="M16705" t="s">
        <v>2403</v>
      </c>
      <c r="P16705" t="s">
        <v>2342</v>
      </c>
      <c r="Q16705">
        <v>2.3199999999999998</v>
      </c>
      <c r="R16705">
        <v>0.2</v>
      </c>
      <c r="V16705">
        <v>1</v>
      </c>
      <c r="W16705" t="s">
        <v>2558</v>
      </c>
    </row>
    <row r="16706" spans="1:23" x14ac:dyDescent="0.3">
      <c r="A16706">
        <v>24681</v>
      </c>
      <c r="B16706" s="15" t="s">
        <v>1895</v>
      </c>
      <c r="C16706" t="str">
        <f>_xlfn.XLOOKUP($B16706, STANDARDS!$A:$A, STANDARDS!$B:$B,,0,2)</f>
        <v>Undivided Lemede Fm; Cabo Carvoeiro Fm</v>
      </c>
      <c r="D16706" t="s">
        <v>2177</v>
      </c>
      <c r="E16706" t="s">
        <v>2202</v>
      </c>
      <c r="J16706" cm="1">
        <f t="array" ref="J16706:L16706">_xlfn.XLOOKUP($C16706, AGE!$A:$A,AGE!$B:$D,,0,2)</f>
        <v>182.45</v>
      </c>
      <c r="K16706">
        <v>8.3499999999999943</v>
      </c>
      <c r="L16706" t="str">
        <v xml:space="preserve">GSA 2018 </v>
      </c>
      <c r="M16706" t="s">
        <v>2403</v>
      </c>
      <c r="P16706" t="s">
        <v>2342</v>
      </c>
      <c r="Q16706">
        <v>2.3199999999999998</v>
      </c>
      <c r="R16706">
        <v>0.2</v>
      </c>
      <c r="V16706">
        <v>1</v>
      </c>
      <c r="W16706" t="s">
        <v>2558</v>
      </c>
    </row>
    <row r="16707" spans="1:23" x14ac:dyDescent="0.3">
      <c r="A16707">
        <v>24682</v>
      </c>
      <c r="B16707" s="15" t="s">
        <v>1895</v>
      </c>
      <c r="C16707" t="str">
        <f>_xlfn.XLOOKUP($B16707, STANDARDS!$A:$A, STANDARDS!$B:$B,,0,2)</f>
        <v>Undivided Lemede Fm; Cabo Carvoeiro Fm</v>
      </c>
      <c r="D16707" t="s">
        <v>2177</v>
      </c>
      <c r="E16707" t="s">
        <v>2202</v>
      </c>
      <c r="J16707" cm="1">
        <f t="array" ref="J16707:L16707">_xlfn.XLOOKUP($C16707, AGE!$A:$A,AGE!$B:$D,,0,2)</f>
        <v>182.45</v>
      </c>
      <c r="K16707">
        <v>8.3499999999999943</v>
      </c>
      <c r="L16707" t="str">
        <v xml:space="preserve">GSA 2018 </v>
      </c>
      <c r="M16707" t="s">
        <v>2403</v>
      </c>
      <c r="P16707" t="s">
        <v>2342</v>
      </c>
      <c r="Q16707">
        <v>2.3199999999999998</v>
      </c>
      <c r="R16707">
        <v>0.2</v>
      </c>
      <c r="V16707">
        <v>1</v>
      </c>
      <c r="W16707" t="s">
        <v>2558</v>
      </c>
    </row>
    <row r="16708" spans="1:23" x14ac:dyDescent="0.3">
      <c r="A16708">
        <v>24683</v>
      </c>
      <c r="B16708" s="15" t="s">
        <v>1895</v>
      </c>
      <c r="C16708" t="str">
        <f>_xlfn.XLOOKUP($B16708, STANDARDS!$A:$A, STANDARDS!$B:$B,,0,2)</f>
        <v>Undivided Lemede Fm; Cabo Carvoeiro Fm</v>
      </c>
      <c r="D16708" t="s">
        <v>2177</v>
      </c>
      <c r="E16708" t="s">
        <v>2202</v>
      </c>
      <c r="J16708" cm="1">
        <f t="array" ref="J16708:L16708">_xlfn.XLOOKUP($C16708, AGE!$A:$A,AGE!$B:$D,,0,2)</f>
        <v>182.45</v>
      </c>
      <c r="K16708">
        <v>8.3499999999999943</v>
      </c>
      <c r="L16708" t="str">
        <v xml:space="preserve">GSA 2018 </v>
      </c>
      <c r="M16708" t="s">
        <v>2403</v>
      </c>
      <c r="P16708" t="s">
        <v>2342</v>
      </c>
      <c r="Q16708">
        <v>2.34</v>
      </c>
      <c r="R16708">
        <v>0.2</v>
      </c>
      <c r="V16708">
        <v>1</v>
      </c>
      <c r="W16708" t="s">
        <v>2558</v>
      </c>
    </row>
    <row r="16709" spans="1:23" x14ac:dyDescent="0.3">
      <c r="A16709">
        <v>24684</v>
      </c>
      <c r="B16709" s="15" t="s">
        <v>1895</v>
      </c>
      <c r="C16709" t="str">
        <f>_xlfn.XLOOKUP($B16709, STANDARDS!$A:$A, STANDARDS!$B:$B,,0,2)</f>
        <v>Undivided Lemede Fm; Cabo Carvoeiro Fm</v>
      </c>
      <c r="D16709" t="s">
        <v>2177</v>
      </c>
      <c r="E16709" t="s">
        <v>2202</v>
      </c>
      <c r="J16709" cm="1">
        <f t="array" ref="J16709:L16709">_xlfn.XLOOKUP($C16709, AGE!$A:$A,AGE!$B:$D,,0,2)</f>
        <v>182.45</v>
      </c>
      <c r="K16709">
        <v>8.3499999999999943</v>
      </c>
      <c r="L16709" t="str">
        <v xml:space="preserve">GSA 2018 </v>
      </c>
      <c r="M16709" t="s">
        <v>2403</v>
      </c>
      <c r="P16709" t="s">
        <v>2342</v>
      </c>
      <c r="Q16709">
        <v>2.29</v>
      </c>
      <c r="R16709">
        <v>0.2</v>
      </c>
      <c r="V16709">
        <v>1</v>
      </c>
      <c r="W16709" t="s">
        <v>2558</v>
      </c>
    </row>
    <row r="16710" spans="1:23" x14ac:dyDescent="0.3">
      <c r="A16710">
        <v>24685</v>
      </c>
      <c r="B16710" s="15" t="s">
        <v>1895</v>
      </c>
      <c r="C16710" t="str">
        <f>_xlfn.XLOOKUP($B16710, STANDARDS!$A:$A, STANDARDS!$B:$B,,0,2)</f>
        <v>Undivided Lemede Fm; Cabo Carvoeiro Fm</v>
      </c>
      <c r="D16710" t="s">
        <v>2177</v>
      </c>
      <c r="E16710" t="s">
        <v>2202</v>
      </c>
      <c r="J16710" cm="1">
        <f t="array" ref="J16710:L16710">_xlfn.XLOOKUP($C16710, AGE!$A:$A,AGE!$B:$D,,0,2)</f>
        <v>182.45</v>
      </c>
      <c r="K16710">
        <v>8.3499999999999943</v>
      </c>
      <c r="L16710" t="str">
        <v xml:space="preserve">GSA 2018 </v>
      </c>
      <c r="M16710" t="s">
        <v>2403</v>
      </c>
      <c r="P16710" t="s">
        <v>2342</v>
      </c>
      <c r="Q16710">
        <v>2.2799999999999998</v>
      </c>
      <c r="R16710">
        <v>0.2</v>
      </c>
      <c r="V16710">
        <v>1</v>
      </c>
      <c r="W16710" t="s">
        <v>2558</v>
      </c>
    </row>
    <row r="16711" spans="1:23" x14ac:dyDescent="0.3">
      <c r="A16711">
        <v>24686</v>
      </c>
      <c r="B16711" s="15" t="s">
        <v>1895</v>
      </c>
      <c r="C16711" t="str">
        <f>_xlfn.XLOOKUP($B16711, STANDARDS!$A:$A, STANDARDS!$B:$B,,0,2)</f>
        <v>Undivided Lemede Fm; Cabo Carvoeiro Fm</v>
      </c>
      <c r="D16711" t="s">
        <v>2177</v>
      </c>
      <c r="E16711" t="s">
        <v>2202</v>
      </c>
      <c r="J16711" cm="1">
        <f t="array" ref="J16711:L16711">_xlfn.XLOOKUP($C16711, AGE!$A:$A,AGE!$B:$D,,0,2)</f>
        <v>182.45</v>
      </c>
      <c r="K16711">
        <v>8.3499999999999943</v>
      </c>
      <c r="L16711" t="str">
        <v xml:space="preserve">GSA 2018 </v>
      </c>
      <c r="M16711" t="s">
        <v>2403</v>
      </c>
      <c r="P16711" t="s">
        <v>2342</v>
      </c>
      <c r="Q16711">
        <v>2.29</v>
      </c>
      <c r="R16711">
        <v>0.2</v>
      </c>
      <c r="V16711">
        <v>1</v>
      </c>
      <c r="W16711" t="s">
        <v>2558</v>
      </c>
    </row>
    <row r="16712" spans="1:23" x14ac:dyDescent="0.3">
      <c r="A16712">
        <v>24687</v>
      </c>
      <c r="B16712" s="15" t="s">
        <v>1895</v>
      </c>
      <c r="C16712" t="str">
        <f>_xlfn.XLOOKUP($B16712, STANDARDS!$A:$A, STANDARDS!$B:$B,,0,2)</f>
        <v>Undivided Lemede Fm; Cabo Carvoeiro Fm</v>
      </c>
      <c r="D16712" t="s">
        <v>2177</v>
      </c>
      <c r="E16712" t="s">
        <v>2202</v>
      </c>
      <c r="J16712" cm="1">
        <f t="array" ref="J16712:L16712">_xlfn.XLOOKUP($C16712, AGE!$A:$A,AGE!$B:$D,,0,2)</f>
        <v>182.45</v>
      </c>
      <c r="K16712">
        <v>8.3499999999999943</v>
      </c>
      <c r="L16712" t="str">
        <v xml:space="preserve">GSA 2018 </v>
      </c>
      <c r="M16712" t="s">
        <v>2403</v>
      </c>
      <c r="P16712" t="s">
        <v>2342</v>
      </c>
      <c r="Q16712">
        <v>2.3199999999999998</v>
      </c>
      <c r="R16712">
        <v>0.2</v>
      </c>
      <c r="V16712">
        <v>1</v>
      </c>
      <c r="W16712" t="s">
        <v>2558</v>
      </c>
    </row>
    <row r="16713" spans="1:23" x14ac:dyDescent="0.3">
      <c r="A16713">
        <v>24688</v>
      </c>
      <c r="B16713" s="15" t="s">
        <v>1895</v>
      </c>
      <c r="C16713" t="str">
        <f>_xlfn.XLOOKUP($B16713, STANDARDS!$A:$A, STANDARDS!$B:$B,,0,2)</f>
        <v>Undivided Lemede Fm; Cabo Carvoeiro Fm</v>
      </c>
      <c r="D16713" t="s">
        <v>2177</v>
      </c>
      <c r="E16713" t="s">
        <v>2202</v>
      </c>
      <c r="J16713" cm="1">
        <f t="array" ref="J16713:L16713">_xlfn.XLOOKUP($C16713, AGE!$A:$A,AGE!$B:$D,,0,2)</f>
        <v>182.45</v>
      </c>
      <c r="K16713">
        <v>8.3499999999999943</v>
      </c>
      <c r="L16713" t="str">
        <v xml:space="preserve">GSA 2018 </v>
      </c>
      <c r="M16713" t="s">
        <v>2403</v>
      </c>
      <c r="P16713" t="s">
        <v>2342</v>
      </c>
      <c r="Q16713">
        <v>2.44</v>
      </c>
      <c r="R16713">
        <v>0.2</v>
      </c>
      <c r="V16713">
        <v>1</v>
      </c>
      <c r="W16713" t="s">
        <v>2558</v>
      </c>
    </row>
    <row r="16714" spans="1:23" x14ac:dyDescent="0.3">
      <c r="A16714">
        <v>24689</v>
      </c>
      <c r="B16714" s="15" t="s">
        <v>1895</v>
      </c>
      <c r="C16714" t="str">
        <f>_xlfn.XLOOKUP($B16714, STANDARDS!$A:$A, STANDARDS!$B:$B,,0,2)</f>
        <v>Undivided Lemede Fm; Cabo Carvoeiro Fm</v>
      </c>
      <c r="D16714" t="s">
        <v>2177</v>
      </c>
      <c r="E16714" t="s">
        <v>2202</v>
      </c>
      <c r="J16714" cm="1">
        <f t="array" ref="J16714:L16714">_xlfn.XLOOKUP($C16714, AGE!$A:$A,AGE!$B:$D,,0,2)</f>
        <v>182.45</v>
      </c>
      <c r="K16714">
        <v>8.3499999999999943</v>
      </c>
      <c r="L16714" t="str">
        <v xml:space="preserve">GSA 2018 </v>
      </c>
      <c r="M16714" t="s">
        <v>2403</v>
      </c>
      <c r="P16714" t="s">
        <v>2342</v>
      </c>
      <c r="Q16714">
        <v>2.46</v>
      </c>
      <c r="R16714">
        <v>0.2</v>
      </c>
      <c r="V16714">
        <v>1</v>
      </c>
      <c r="W16714" t="s">
        <v>2558</v>
      </c>
    </row>
    <row r="16715" spans="1:23" x14ac:dyDescent="0.3">
      <c r="A16715">
        <v>24690</v>
      </c>
      <c r="B16715" s="15" t="s">
        <v>1895</v>
      </c>
      <c r="C16715" t="str">
        <f>_xlfn.XLOOKUP($B16715, STANDARDS!$A:$A, STANDARDS!$B:$B,,0,2)</f>
        <v>Undivided Lemede Fm; Cabo Carvoeiro Fm</v>
      </c>
      <c r="D16715" t="s">
        <v>2177</v>
      </c>
      <c r="E16715" t="s">
        <v>2202</v>
      </c>
      <c r="J16715" cm="1">
        <f t="array" ref="J16715:L16715">_xlfn.XLOOKUP($C16715, AGE!$A:$A,AGE!$B:$D,,0,2)</f>
        <v>182.45</v>
      </c>
      <c r="K16715">
        <v>8.3499999999999943</v>
      </c>
      <c r="L16715" t="str">
        <v xml:space="preserve">GSA 2018 </v>
      </c>
      <c r="M16715" t="s">
        <v>2403</v>
      </c>
      <c r="P16715" t="s">
        <v>2342</v>
      </c>
      <c r="Q16715">
        <v>2.41</v>
      </c>
      <c r="R16715">
        <v>0.2</v>
      </c>
      <c r="V16715">
        <v>1</v>
      </c>
      <c r="W16715" t="s">
        <v>2558</v>
      </c>
    </row>
    <row r="16716" spans="1:23" x14ac:dyDescent="0.3">
      <c r="A16716">
        <v>24691</v>
      </c>
      <c r="B16716" s="15" t="s">
        <v>1895</v>
      </c>
      <c r="C16716" t="str">
        <f>_xlfn.XLOOKUP($B16716, STANDARDS!$A:$A, STANDARDS!$B:$B,,0,2)</f>
        <v>Undivided Lemede Fm; Cabo Carvoeiro Fm</v>
      </c>
      <c r="D16716" t="s">
        <v>2177</v>
      </c>
      <c r="E16716" t="s">
        <v>2202</v>
      </c>
      <c r="J16716" cm="1">
        <f t="array" ref="J16716:L16716">_xlfn.XLOOKUP($C16716, AGE!$A:$A,AGE!$B:$D,,0,2)</f>
        <v>182.45</v>
      </c>
      <c r="K16716">
        <v>8.3499999999999943</v>
      </c>
      <c r="L16716" t="str">
        <v xml:space="preserve">GSA 2018 </v>
      </c>
      <c r="M16716" t="s">
        <v>2403</v>
      </c>
      <c r="P16716" t="s">
        <v>2342</v>
      </c>
      <c r="Q16716">
        <v>2.23</v>
      </c>
      <c r="R16716">
        <v>0.2</v>
      </c>
      <c r="V16716">
        <v>1</v>
      </c>
      <c r="W16716" t="s">
        <v>2558</v>
      </c>
    </row>
    <row r="16717" spans="1:23" x14ac:dyDescent="0.3">
      <c r="A16717">
        <v>24692</v>
      </c>
      <c r="B16717" s="15" t="s">
        <v>1895</v>
      </c>
      <c r="C16717" t="str">
        <f>_xlfn.XLOOKUP($B16717, STANDARDS!$A:$A, STANDARDS!$B:$B,,0,2)</f>
        <v>Undivided Lemede Fm; Cabo Carvoeiro Fm</v>
      </c>
      <c r="D16717" t="s">
        <v>2177</v>
      </c>
      <c r="E16717" t="s">
        <v>2202</v>
      </c>
      <c r="J16717" cm="1">
        <f t="array" ref="J16717:L16717">_xlfn.XLOOKUP($C16717, AGE!$A:$A,AGE!$B:$D,,0,2)</f>
        <v>182.45</v>
      </c>
      <c r="K16717">
        <v>8.3499999999999943</v>
      </c>
      <c r="L16717" t="str">
        <v xml:space="preserve">GSA 2018 </v>
      </c>
      <c r="M16717" t="s">
        <v>2403</v>
      </c>
      <c r="P16717" t="s">
        <v>2342</v>
      </c>
      <c r="Q16717">
        <v>2.27</v>
      </c>
      <c r="R16717">
        <v>0.2</v>
      </c>
      <c r="V16717">
        <v>1</v>
      </c>
      <c r="W16717" t="s">
        <v>2558</v>
      </c>
    </row>
    <row r="16718" spans="1:23" x14ac:dyDescent="0.3">
      <c r="A16718">
        <v>24693</v>
      </c>
      <c r="B16718" s="15" t="s">
        <v>1895</v>
      </c>
      <c r="C16718" t="str">
        <f>_xlfn.XLOOKUP($B16718, STANDARDS!$A:$A, STANDARDS!$B:$B,,0,2)</f>
        <v>Undivided Lemede Fm; Cabo Carvoeiro Fm</v>
      </c>
      <c r="D16718" t="s">
        <v>2177</v>
      </c>
      <c r="E16718" t="s">
        <v>2202</v>
      </c>
      <c r="J16718" cm="1">
        <f t="array" ref="J16718:L16718">_xlfn.XLOOKUP($C16718, AGE!$A:$A,AGE!$B:$D,,0,2)</f>
        <v>182.45</v>
      </c>
      <c r="K16718">
        <v>8.3499999999999943</v>
      </c>
      <c r="L16718" t="str">
        <v xml:space="preserve">GSA 2018 </v>
      </c>
      <c r="M16718" t="s">
        <v>2403</v>
      </c>
      <c r="P16718" t="s">
        <v>2342</v>
      </c>
      <c r="Q16718">
        <v>2.39</v>
      </c>
      <c r="R16718">
        <v>0.2</v>
      </c>
      <c r="V16718">
        <v>1</v>
      </c>
      <c r="W16718" t="s">
        <v>2558</v>
      </c>
    </row>
    <row r="16719" spans="1:23" x14ac:dyDescent="0.3">
      <c r="A16719">
        <v>24694</v>
      </c>
      <c r="B16719" s="15" t="s">
        <v>1895</v>
      </c>
      <c r="C16719" t="str">
        <f>_xlfn.XLOOKUP($B16719, STANDARDS!$A:$A, STANDARDS!$B:$B,,0,2)</f>
        <v>Undivided Lemede Fm; Cabo Carvoeiro Fm</v>
      </c>
      <c r="D16719" t="s">
        <v>2177</v>
      </c>
      <c r="E16719" t="s">
        <v>2202</v>
      </c>
      <c r="J16719" cm="1">
        <f t="array" ref="J16719:L16719">_xlfn.XLOOKUP($C16719, AGE!$A:$A,AGE!$B:$D,,0,2)</f>
        <v>182.45</v>
      </c>
      <c r="K16719">
        <v>8.3499999999999943</v>
      </c>
      <c r="L16719" t="str">
        <v xml:space="preserve">GSA 2018 </v>
      </c>
      <c r="M16719" t="s">
        <v>2403</v>
      </c>
      <c r="P16719" t="s">
        <v>2342</v>
      </c>
      <c r="Q16719">
        <v>2.5099999999999998</v>
      </c>
      <c r="R16719">
        <v>0.2</v>
      </c>
      <c r="V16719">
        <v>1</v>
      </c>
      <c r="W16719" t="s">
        <v>2558</v>
      </c>
    </row>
    <row r="16720" spans="1:23" x14ac:dyDescent="0.3">
      <c r="A16720">
        <v>24695</v>
      </c>
      <c r="B16720" s="15" t="s">
        <v>1895</v>
      </c>
      <c r="C16720" t="str">
        <f>_xlfn.XLOOKUP($B16720, STANDARDS!$A:$A, STANDARDS!$B:$B,,0,2)</f>
        <v>Undivided Lemede Fm; Cabo Carvoeiro Fm</v>
      </c>
      <c r="D16720" t="s">
        <v>2177</v>
      </c>
      <c r="E16720" t="s">
        <v>2202</v>
      </c>
      <c r="J16720" cm="1">
        <f t="array" ref="J16720:L16720">_xlfn.XLOOKUP($C16720, AGE!$A:$A,AGE!$B:$D,,0,2)</f>
        <v>182.45</v>
      </c>
      <c r="K16720">
        <v>8.3499999999999943</v>
      </c>
      <c r="L16720" t="str">
        <v xml:space="preserve">GSA 2018 </v>
      </c>
      <c r="M16720" t="s">
        <v>2403</v>
      </c>
      <c r="P16720" t="s">
        <v>2342</v>
      </c>
      <c r="Q16720">
        <v>2.38</v>
      </c>
      <c r="R16720">
        <v>0.2</v>
      </c>
      <c r="V16720">
        <v>1</v>
      </c>
      <c r="W16720" t="s">
        <v>2558</v>
      </c>
    </row>
    <row r="16721" spans="1:23" x14ac:dyDescent="0.3">
      <c r="A16721">
        <v>24696</v>
      </c>
      <c r="B16721" s="15" t="s">
        <v>1895</v>
      </c>
      <c r="C16721" t="str">
        <f>_xlfn.XLOOKUP($B16721, STANDARDS!$A:$A, STANDARDS!$B:$B,,0,2)</f>
        <v>Undivided Lemede Fm; Cabo Carvoeiro Fm</v>
      </c>
      <c r="D16721" t="s">
        <v>2177</v>
      </c>
      <c r="E16721" t="s">
        <v>2202</v>
      </c>
      <c r="J16721" cm="1">
        <f t="array" ref="J16721:L16721">_xlfn.XLOOKUP($C16721, AGE!$A:$A,AGE!$B:$D,,0,2)</f>
        <v>182.45</v>
      </c>
      <c r="K16721">
        <v>8.3499999999999943</v>
      </c>
      <c r="L16721" t="str">
        <v xml:space="preserve">GSA 2018 </v>
      </c>
      <c r="M16721" t="s">
        <v>2403</v>
      </c>
      <c r="P16721" t="s">
        <v>2342</v>
      </c>
      <c r="Q16721">
        <v>2.29</v>
      </c>
      <c r="R16721">
        <v>0.2</v>
      </c>
      <c r="V16721">
        <v>1</v>
      </c>
      <c r="W16721" t="s">
        <v>2558</v>
      </c>
    </row>
    <row r="16722" spans="1:23" x14ac:dyDescent="0.3">
      <c r="A16722">
        <v>24697</v>
      </c>
      <c r="B16722" s="15" t="s">
        <v>1895</v>
      </c>
      <c r="C16722" t="str">
        <f>_xlfn.XLOOKUP($B16722, STANDARDS!$A:$A, STANDARDS!$B:$B,,0,2)</f>
        <v>Undivided Lemede Fm; Cabo Carvoeiro Fm</v>
      </c>
      <c r="D16722" t="s">
        <v>2177</v>
      </c>
      <c r="E16722" t="s">
        <v>2202</v>
      </c>
      <c r="J16722" cm="1">
        <f t="array" ref="J16722:L16722">_xlfn.XLOOKUP($C16722, AGE!$A:$A,AGE!$B:$D,,0,2)</f>
        <v>182.45</v>
      </c>
      <c r="K16722">
        <v>8.3499999999999943</v>
      </c>
      <c r="L16722" t="str">
        <v xml:space="preserve">GSA 2018 </v>
      </c>
      <c r="M16722" t="s">
        <v>2403</v>
      </c>
      <c r="P16722" t="s">
        <v>2342</v>
      </c>
      <c r="Q16722">
        <v>2.19</v>
      </c>
      <c r="R16722">
        <v>0.2</v>
      </c>
      <c r="V16722">
        <v>1</v>
      </c>
      <c r="W16722" t="s">
        <v>2558</v>
      </c>
    </row>
    <row r="16723" spans="1:23" x14ac:dyDescent="0.3">
      <c r="A16723">
        <v>24698</v>
      </c>
      <c r="B16723" s="15" t="s">
        <v>1895</v>
      </c>
      <c r="C16723" t="str">
        <f>_xlfn.XLOOKUP($B16723, STANDARDS!$A:$A, STANDARDS!$B:$B,,0,2)</f>
        <v>Undivided Lemede Fm; Cabo Carvoeiro Fm</v>
      </c>
      <c r="D16723" t="s">
        <v>2177</v>
      </c>
      <c r="E16723" t="s">
        <v>2202</v>
      </c>
      <c r="J16723" cm="1">
        <f t="array" ref="J16723:L16723">_xlfn.XLOOKUP($C16723, AGE!$A:$A,AGE!$B:$D,,0,2)</f>
        <v>182.45</v>
      </c>
      <c r="K16723">
        <v>8.3499999999999943</v>
      </c>
      <c r="L16723" t="str">
        <v xml:space="preserve">GSA 2018 </v>
      </c>
      <c r="M16723" t="s">
        <v>2403</v>
      </c>
      <c r="P16723" t="s">
        <v>2342</v>
      </c>
      <c r="Q16723">
        <v>2.27</v>
      </c>
      <c r="R16723">
        <v>0.2</v>
      </c>
      <c r="V16723">
        <v>1</v>
      </c>
      <c r="W16723" t="s">
        <v>2558</v>
      </c>
    </row>
    <row r="16724" spans="1:23" x14ac:dyDescent="0.3">
      <c r="A16724">
        <v>24699</v>
      </c>
      <c r="B16724" s="15" t="s">
        <v>1895</v>
      </c>
      <c r="C16724" t="str">
        <f>_xlfn.XLOOKUP($B16724, STANDARDS!$A:$A, STANDARDS!$B:$B,,0,2)</f>
        <v>Undivided Lemede Fm; Cabo Carvoeiro Fm</v>
      </c>
      <c r="D16724" t="s">
        <v>2177</v>
      </c>
      <c r="E16724" t="s">
        <v>2202</v>
      </c>
      <c r="J16724" cm="1">
        <f t="array" ref="J16724:L16724">_xlfn.XLOOKUP($C16724, AGE!$A:$A,AGE!$B:$D,,0,2)</f>
        <v>182.45</v>
      </c>
      <c r="K16724">
        <v>8.3499999999999943</v>
      </c>
      <c r="L16724" t="str">
        <v xml:space="preserve">GSA 2018 </v>
      </c>
      <c r="M16724" t="s">
        <v>2403</v>
      </c>
      <c r="P16724" t="s">
        <v>2342</v>
      </c>
      <c r="Q16724">
        <v>2.2200000000000002</v>
      </c>
      <c r="R16724">
        <v>0.2</v>
      </c>
      <c r="V16724">
        <v>1</v>
      </c>
      <c r="W16724" t="s">
        <v>2558</v>
      </c>
    </row>
    <row r="16725" spans="1:23" x14ac:dyDescent="0.3">
      <c r="A16725">
        <v>24700</v>
      </c>
      <c r="B16725" s="15" t="s">
        <v>1895</v>
      </c>
      <c r="C16725" t="str">
        <f>_xlfn.XLOOKUP($B16725, STANDARDS!$A:$A, STANDARDS!$B:$B,,0,2)</f>
        <v>Undivided Lemede Fm; Cabo Carvoeiro Fm</v>
      </c>
      <c r="D16725" t="s">
        <v>2177</v>
      </c>
      <c r="E16725" t="s">
        <v>2202</v>
      </c>
      <c r="J16725" cm="1">
        <f t="array" ref="J16725:L16725">_xlfn.XLOOKUP($C16725, AGE!$A:$A,AGE!$B:$D,,0,2)</f>
        <v>182.45</v>
      </c>
      <c r="K16725">
        <v>8.3499999999999943</v>
      </c>
      <c r="L16725" t="str">
        <v xml:space="preserve">GSA 2018 </v>
      </c>
      <c r="M16725" t="s">
        <v>2403</v>
      </c>
      <c r="P16725" t="s">
        <v>2342</v>
      </c>
      <c r="Q16725">
        <v>2.21</v>
      </c>
      <c r="R16725">
        <v>0.2</v>
      </c>
      <c r="V16725">
        <v>1</v>
      </c>
      <c r="W16725" t="s">
        <v>2558</v>
      </c>
    </row>
    <row r="16726" spans="1:23" x14ac:dyDescent="0.3">
      <c r="A16726">
        <v>24701</v>
      </c>
      <c r="B16726" s="15" t="s">
        <v>1895</v>
      </c>
      <c r="C16726" t="str">
        <f>_xlfn.XLOOKUP($B16726, STANDARDS!$A:$A, STANDARDS!$B:$B,,0,2)</f>
        <v>Undivided Lemede Fm; Cabo Carvoeiro Fm</v>
      </c>
      <c r="D16726" t="s">
        <v>2177</v>
      </c>
      <c r="E16726" t="s">
        <v>2202</v>
      </c>
      <c r="J16726" cm="1">
        <f t="array" ref="J16726:L16726">_xlfn.XLOOKUP($C16726, AGE!$A:$A,AGE!$B:$D,,0,2)</f>
        <v>182.45</v>
      </c>
      <c r="K16726">
        <v>8.3499999999999943</v>
      </c>
      <c r="L16726" t="str">
        <v xml:space="preserve">GSA 2018 </v>
      </c>
      <c r="M16726" t="s">
        <v>2403</v>
      </c>
      <c r="P16726" t="s">
        <v>2342</v>
      </c>
      <c r="Q16726">
        <v>2.23</v>
      </c>
      <c r="R16726">
        <v>0.2</v>
      </c>
      <c r="V16726">
        <v>1</v>
      </c>
      <c r="W16726" t="s">
        <v>2558</v>
      </c>
    </row>
    <row r="16727" spans="1:23" x14ac:dyDescent="0.3">
      <c r="A16727">
        <v>24702</v>
      </c>
      <c r="B16727" s="15" t="s">
        <v>1895</v>
      </c>
      <c r="C16727" t="str">
        <f>_xlfn.XLOOKUP($B16727, STANDARDS!$A:$A, STANDARDS!$B:$B,,0,2)</f>
        <v>Undivided Lemede Fm; Cabo Carvoeiro Fm</v>
      </c>
      <c r="D16727" t="s">
        <v>2177</v>
      </c>
      <c r="E16727" t="s">
        <v>2202</v>
      </c>
      <c r="J16727" cm="1">
        <f t="array" ref="J16727:L16727">_xlfn.XLOOKUP($C16727, AGE!$A:$A,AGE!$B:$D,,0,2)</f>
        <v>182.45</v>
      </c>
      <c r="K16727">
        <v>8.3499999999999943</v>
      </c>
      <c r="L16727" t="str">
        <v xml:space="preserve">GSA 2018 </v>
      </c>
      <c r="M16727" t="s">
        <v>2403</v>
      </c>
      <c r="P16727" t="s">
        <v>2342</v>
      </c>
      <c r="Q16727">
        <v>2.2000000000000002</v>
      </c>
      <c r="R16727">
        <v>0.2</v>
      </c>
      <c r="V16727">
        <v>1</v>
      </c>
      <c r="W16727" t="s">
        <v>2558</v>
      </c>
    </row>
    <row r="16728" spans="1:23" x14ac:dyDescent="0.3">
      <c r="A16728">
        <v>24703</v>
      </c>
      <c r="B16728" s="15" t="s">
        <v>1895</v>
      </c>
      <c r="C16728" t="str">
        <f>_xlfn.XLOOKUP($B16728, STANDARDS!$A:$A, STANDARDS!$B:$B,,0,2)</f>
        <v>Undivided Lemede Fm; Cabo Carvoeiro Fm</v>
      </c>
      <c r="D16728" t="s">
        <v>2177</v>
      </c>
      <c r="E16728" t="s">
        <v>2202</v>
      </c>
      <c r="J16728" cm="1">
        <f t="array" ref="J16728:L16728">_xlfn.XLOOKUP($C16728, AGE!$A:$A,AGE!$B:$D,,0,2)</f>
        <v>182.45</v>
      </c>
      <c r="K16728">
        <v>8.3499999999999943</v>
      </c>
      <c r="L16728" t="str">
        <v xml:space="preserve">GSA 2018 </v>
      </c>
      <c r="M16728" t="s">
        <v>2403</v>
      </c>
      <c r="P16728" t="s">
        <v>2342</v>
      </c>
      <c r="Q16728">
        <v>2.15</v>
      </c>
      <c r="R16728">
        <v>0.2</v>
      </c>
      <c r="V16728">
        <v>1</v>
      </c>
      <c r="W16728" t="s">
        <v>2558</v>
      </c>
    </row>
    <row r="16729" spans="1:23" x14ac:dyDescent="0.3">
      <c r="A16729">
        <v>24704</v>
      </c>
      <c r="B16729" s="15" t="s">
        <v>1895</v>
      </c>
      <c r="C16729" t="str">
        <f>_xlfn.XLOOKUP($B16729, STANDARDS!$A:$A, STANDARDS!$B:$B,,0,2)</f>
        <v>Undivided Lemede Fm; Cabo Carvoeiro Fm</v>
      </c>
      <c r="D16729" t="s">
        <v>2177</v>
      </c>
      <c r="E16729" t="s">
        <v>2202</v>
      </c>
      <c r="J16729" cm="1">
        <f t="array" ref="J16729:L16729">_xlfn.XLOOKUP($C16729, AGE!$A:$A,AGE!$B:$D,,0,2)</f>
        <v>182.45</v>
      </c>
      <c r="K16729">
        <v>8.3499999999999943</v>
      </c>
      <c r="L16729" t="str">
        <v xml:space="preserve">GSA 2018 </v>
      </c>
      <c r="M16729" t="s">
        <v>2403</v>
      </c>
      <c r="P16729" t="s">
        <v>2342</v>
      </c>
      <c r="Q16729">
        <v>2.25</v>
      </c>
      <c r="R16729">
        <v>0.2</v>
      </c>
      <c r="V16729">
        <v>1</v>
      </c>
      <c r="W16729" t="s">
        <v>2558</v>
      </c>
    </row>
    <row r="16730" spans="1:23" x14ac:dyDescent="0.3">
      <c r="A16730">
        <v>24705</v>
      </c>
      <c r="B16730" s="15" t="s">
        <v>1895</v>
      </c>
      <c r="C16730" t="str">
        <f>_xlfn.XLOOKUP($B16730, STANDARDS!$A:$A, STANDARDS!$B:$B,,0,2)</f>
        <v>Undivided Lemede Fm; Cabo Carvoeiro Fm</v>
      </c>
      <c r="D16730" t="s">
        <v>2177</v>
      </c>
      <c r="E16730" t="s">
        <v>2202</v>
      </c>
      <c r="J16730" cm="1">
        <f t="array" ref="J16730:L16730">_xlfn.XLOOKUP($C16730, AGE!$A:$A,AGE!$B:$D,,0,2)</f>
        <v>182.45</v>
      </c>
      <c r="K16730">
        <v>8.3499999999999943</v>
      </c>
      <c r="L16730" t="str">
        <v xml:space="preserve">GSA 2018 </v>
      </c>
      <c r="M16730" t="s">
        <v>2403</v>
      </c>
      <c r="P16730" t="s">
        <v>2342</v>
      </c>
      <c r="Q16730">
        <v>2.48</v>
      </c>
      <c r="R16730">
        <v>0.2</v>
      </c>
      <c r="V16730">
        <v>1</v>
      </c>
      <c r="W16730" t="s">
        <v>2558</v>
      </c>
    </row>
    <row r="16731" spans="1:23" x14ac:dyDescent="0.3">
      <c r="A16731">
        <v>24706</v>
      </c>
      <c r="B16731" s="15" t="s">
        <v>1895</v>
      </c>
      <c r="C16731" t="str">
        <f>_xlfn.XLOOKUP($B16731, STANDARDS!$A:$A, STANDARDS!$B:$B,,0,2)</f>
        <v>Undivided Lemede Fm; Cabo Carvoeiro Fm</v>
      </c>
      <c r="D16731" t="s">
        <v>2177</v>
      </c>
      <c r="E16731" t="s">
        <v>2202</v>
      </c>
      <c r="J16731" cm="1">
        <f t="array" ref="J16731:L16731">_xlfn.XLOOKUP($C16731, AGE!$A:$A,AGE!$B:$D,,0,2)</f>
        <v>182.45</v>
      </c>
      <c r="K16731">
        <v>8.3499999999999943</v>
      </c>
      <c r="L16731" t="str">
        <v xml:space="preserve">GSA 2018 </v>
      </c>
      <c r="M16731" t="s">
        <v>2403</v>
      </c>
      <c r="P16731" t="s">
        <v>2342</v>
      </c>
      <c r="Q16731">
        <v>2.54</v>
      </c>
      <c r="R16731">
        <v>0.2</v>
      </c>
      <c r="V16731">
        <v>1</v>
      </c>
      <c r="W16731" t="s">
        <v>2558</v>
      </c>
    </row>
    <row r="16732" spans="1:23" x14ac:dyDescent="0.3">
      <c r="A16732">
        <v>24707</v>
      </c>
      <c r="B16732" s="15" t="s">
        <v>1895</v>
      </c>
      <c r="C16732" t="str">
        <f>_xlfn.XLOOKUP($B16732, STANDARDS!$A:$A, STANDARDS!$B:$B,,0,2)</f>
        <v>Undivided Lemede Fm; Cabo Carvoeiro Fm</v>
      </c>
      <c r="D16732" t="s">
        <v>2177</v>
      </c>
      <c r="E16732" t="s">
        <v>2202</v>
      </c>
      <c r="J16732" cm="1">
        <f t="array" ref="J16732:L16732">_xlfn.XLOOKUP($C16732, AGE!$A:$A,AGE!$B:$D,,0,2)</f>
        <v>182.45</v>
      </c>
      <c r="K16732">
        <v>8.3499999999999943</v>
      </c>
      <c r="L16732" t="str">
        <v xml:space="preserve">GSA 2018 </v>
      </c>
      <c r="M16732" t="s">
        <v>2403</v>
      </c>
      <c r="P16732" t="s">
        <v>2342</v>
      </c>
      <c r="Q16732">
        <v>2.5499999999999998</v>
      </c>
      <c r="R16732">
        <v>0.2</v>
      </c>
      <c r="V16732">
        <v>1</v>
      </c>
      <c r="W16732" t="s">
        <v>2558</v>
      </c>
    </row>
    <row r="16733" spans="1:23" x14ac:dyDescent="0.3">
      <c r="A16733">
        <v>24708</v>
      </c>
      <c r="B16733" s="15" t="s">
        <v>1895</v>
      </c>
      <c r="C16733" t="str">
        <f>_xlfn.XLOOKUP($B16733, STANDARDS!$A:$A, STANDARDS!$B:$B,,0,2)</f>
        <v>Undivided Lemede Fm; Cabo Carvoeiro Fm</v>
      </c>
      <c r="D16733" t="s">
        <v>2177</v>
      </c>
      <c r="E16733" t="s">
        <v>2202</v>
      </c>
      <c r="J16733" cm="1">
        <f t="array" ref="J16733:L16733">_xlfn.XLOOKUP($C16733, AGE!$A:$A,AGE!$B:$D,,0,2)</f>
        <v>182.45</v>
      </c>
      <c r="K16733">
        <v>8.3499999999999943</v>
      </c>
      <c r="L16733" t="str">
        <v xml:space="preserve">GSA 2018 </v>
      </c>
      <c r="M16733" t="s">
        <v>2403</v>
      </c>
      <c r="P16733" t="s">
        <v>2342</v>
      </c>
      <c r="Q16733">
        <v>2.37</v>
      </c>
      <c r="R16733">
        <v>0.2</v>
      </c>
      <c r="V16733">
        <v>1</v>
      </c>
      <c r="W16733" t="s">
        <v>2558</v>
      </c>
    </row>
    <row r="16734" spans="1:23" x14ac:dyDescent="0.3">
      <c r="A16734">
        <v>24709</v>
      </c>
      <c r="B16734" s="15" t="s">
        <v>1895</v>
      </c>
      <c r="C16734" t="str">
        <f>_xlfn.XLOOKUP($B16734, STANDARDS!$A:$A, STANDARDS!$B:$B,,0,2)</f>
        <v>Undivided Lemede Fm; Cabo Carvoeiro Fm</v>
      </c>
      <c r="D16734" t="s">
        <v>2177</v>
      </c>
      <c r="E16734" t="s">
        <v>2202</v>
      </c>
      <c r="J16734" cm="1">
        <f t="array" ref="J16734:L16734">_xlfn.XLOOKUP($C16734, AGE!$A:$A,AGE!$B:$D,,0,2)</f>
        <v>182.45</v>
      </c>
      <c r="K16734">
        <v>8.3499999999999943</v>
      </c>
      <c r="L16734" t="str">
        <v xml:space="preserve">GSA 2018 </v>
      </c>
      <c r="M16734" t="s">
        <v>2403</v>
      </c>
      <c r="P16734" t="s">
        <v>2342</v>
      </c>
      <c r="Q16734">
        <v>2.4500000000000002</v>
      </c>
      <c r="R16734">
        <v>0.2</v>
      </c>
      <c r="V16734">
        <v>1</v>
      </c>
      <c r="W16734" t="s">
        <v>2558</v>
      </c>
    </row>
    <row r="16735" spans="1:23" x14ac:dyDescent="0.3">
      <c r="A16735">
        <v>24710</v>
      </c>
      <c r="B16735" s="15" t="s">
        <v>1895</v>
      </c>
      <c r="C16735" t="str">
        <f>_xlfn.XLOOKUP($B16735, STANDARDS!$A:$A, STANDARDS!$B:$B,,0,2)</f>
        <v>Undivided Lemede Fm; Cabo Carvoeiro Fm</v>
      </c>
      <c r="D16735" t="s">
        <v>2177</v>
      </c>
      <c r="E16735" t="s">
        <v>2202</v>
      </c>
      <c r="J16735" cm="1">
        <f t="array" ref="J16735:L16735">_xlfn.XLOOKUP($C16735, AGE!$A:$A,AGE!$B:$D,,0,2)</f>
        <v>182.45</v>
      </c>
      <c r="K16735">
        <v>8.3499999999999943</v>
      </c>
      <c r="L16735" t="str">
        <v xml:space="preserve">GSA 2018 </v>
      </c>
      <c r="M16735" t="s">
        <v>2403</v>
      </c>
      <c r="P16735" t="s">
        <v>2342</v>
      </c>
      <c r="Q16735">
        <v>2.27</v>
      </c>
      <c r="R16735">
        <v>0.2</v>
      </c>
      <c r="V16735">
        <v>1</v>
      </c>
      <c r="W16735" t="s">
        <v>2558</v>
      </c>
    </row>
    <row r="16736" spans="1:23" x14ac:dyDescent="0.3">
      <c r="A16736">
        <v>24711</v>
      </c>
      <c r="B16736" s="15" t="s">
        <v>1895</v>
      </c>
      <c r="C16736" t="str">
        <f>_xlfn.XLOOKUP($B16736, STANDARDS!$A:$A, STANDARDS!$B:$B,,0,2)</f>
        <v>Undivided Lemede Fm; Cabo Carvoeiro Fm</v>
      </c>
      <c r="D16736" t="s">
        <v>2177</v>
      </c>
      <c r="E16736" t="s">
        <v>2202</v>
      </c>
      <c r="J16736" cm="1">
        <f t="array" ref="J16736:L16736">_xlfn.XLOOKUP($C16736, AGE!$A:$A,AGE!$B:$D,,0,2)</f>
        <v>182.45</v>
      </c>
      <c r="K16736">
        <v>8.3499999999999943</v>
      </c>
      <c r="L16736" t="str">
        <v xml:space="preserve">GSA 2018 </v>
      </c>
      <c r="M16736" t="s">
        <v>2403</v>
      </c>
      <c r="P16736" t="s">
        <v>2342</v>
      </c>
      <c r="Q16736">
        <v>2.21</v>
      </c>
      <c r="R16736">
        <v>0.2</v>
      </c>
      <c r="V16736">
        <v>1</v>
      </c>
      <c r="W16736" t="s">
        <v>2558</v>
      </c>
    </row>
    <row r="16737" spans="1:23" x14ac:dyDescent="0.3">
      <c r="A16737">
        <v>24712</v>
      </c>
      <c r="B16737" s="15" t="s">
        <v>1895</v>
      </c>
      <c r="C16737" t="str">
        <f>_xlfn.XLOOKUP($B16737, STANDARDS!$A:$A, STANDARDS!$B:$B,,0,2)</f>
        <v>Undivided Lemede Fm; Cabo Carvoeiro Fm</v>
      </c>
      <c r="D16737" t="s">
        <v>2177</v>
      </c>
      <c r="E16737" t="s">
        <v>2202</v>
      </c>
      <c r="J16737" cm="1">
        <f t="array" ref="J16737:L16737">_xlfn.XLOOKUP($C16737, AGE!$A:$A,AGE!$B:$D,,0,2)</f>
        <v>182.45</v>
      </c>
      <c r="K16737">
        <v>8.3499999999999943</v>
      </c>
      <c r="L16737" t="str">
        <v xml:space="preserve">GSA 2018 </v>
      </c>
      <c r="M16737" t="s">
        <v>2403</v>
      </c>
      <c r="P16737" t="s">
        <v>2342</v>
      </c>
      <c r="Q16737">
        <v>2.1800000000000002</v>
      </c>
      <c r="R16737">
        <v>0.2</v>
      </c>
      <c r="V16737">
        <v>1</v>
      </c>
      <c r="W16737" t="s">
        <v>2558</v>
      </c>
    </row>
    <row r="16738" spans="1:23" x14ac:dyDescent="0.3">
      <c r="A16738">
        <v>24713</v>
      </c>
      <c r="B16738" s="15" t="s">
        <v>1895</v>
      </c>
      <c r="C16738" t="str">
        <f>_xlfn.XLOOKUP($B16738, STANDARDS!$A:$A, STANDARDS!$B:$B,,0,2)</f>
        <v>Undivided Lemede Fm; Cabo Carvoeiro Fm</v>
      </c>
      <c r="D16738" t="s">
        <v>2177</v>
      </c>
      <c r="E16738" t="s">
        <v>2202</v>
      </c>
      <c r="J16738" cm="1">
        <f t="array" ref="J16738:L16738">_xlfn.XLOOKUP($C16738, AGE!$A:$A,AGE!$B:$D,,0,2)</f>
        <v>182.45</v>
      </c>
      <c r="K16738">
        <v>8.3499999999999943</v>
      </c>
      <c r="L16738" t="str">
        <v xml:space="preserve">GSA 2018 </v>
      </c>
      <c r="M16738" t="s">
        <v>2403</v>
      </c>
      <c r="P16738" t="s">
        <v>2342</v>
      </c>
      <c r="Q16738">
        <v>2.1800000000000002</v>
      </c>
      <c r="R16738">
        <v>0.2</v>
      </c>
      <c r="V16738">
        <v>1</v>
      </c>
      <c r="W16738" t="s">
        <v>2558</v>
      </c>
    </row>
    <row r="16739" spans="1:23" x14ac:dyDescent="0.3">
      <c r="A16739">
        <v>24714</v>
      </c>
      <c r="B16739" s="15" t="s">
        <v>1895</v>
      </c>
      <c r="C16739" t="str">
        <f>_xlfn.XLOOKUP($B16739, STANDARDS!$A:$A, STANDARDS!$B:$B,,0,2)</f>
        <v>Undivided Lemede Fm; Cabo Carvoeiro Fm</v>
      </c>
      <c r="D16739" t="s">
        <v>2177</v>
      </c>
      <c r="E16739" t="s">
        <v>2202</v>
      </c>
      <c r="J16739" cm="1">
        <f t="array" ref="J16739:L16739">_xlfn.XLOOKUP($C16739, AGE!$A:$A,AGE!$B:$D,,0,2)</f>
        <v>182.45</v>
      </c>
      <c r="K16739">
        <v>8.3499999999999943</v>
      </c>
      <c r="L16739" t="str">
        <v xml:space="preserve">GSA 2018 </v>
      </c>
      <c r="M16739" t="s">
        <v>2403</v>
      </c>
      <c r="P16739" t="s">
        <v>2342</v>
      </c>
      <c r="Q16739">
        <v>2.13</v>
      </c>
      <c r="R16739">
        <v>0.2</v>
      </c>
      <c r="V16739">
        <v>1</v>
      </c>
      <c r="W16739" t="s">
        <v>2558</v>
      </c>
    </row>
    <row r="16740" spans="1:23" x14ac:dyDescent="0.3">
      <c r="A16740">
        <v>24715</v>
      </c>
      <c r="B16740" s="15" t="s">
        <v>1895</v>
      </c>
      <c r="C16740" t="str">
        <f>_xlfn.XLOOKUP($B16740, STANDARDS!$A:$A, STANDARDS!$B:$B,,0,2)</f>
        <v>Undivided Lemede Fm; Cabo Carvoeiro Fm</v>
      </c>
      <c r="D16740" t="s">
        <v>2177</v>
      </c>
      <c r="E16740" t="s">
        <v>2202</v>
      </c>
      <c r="J16740" cm="1">
        <f t="array" ref="J16740:L16740">_xlfn.XLOOKUP($C16740, AGE!$A:$A,AGE!$B:$D,,0,2)</f>
        <v>182.45</v>
      </c>
      <c r="K16740">
        <v>8.3499999999999943</v>
      </c>
      <c r="L16740" t="str">
        <v xml:space="preserve">GSA 2018 </v>
      </c>
      <c r="M16740" t="s">
        <v>2403</v>
      </c>
      <c r="P16740" t="s">
        <v>2342</v>
      </c>
      <c r="Q16740">
        <v>2.08</v>
      </c>
      <c r="R16740">
        <v>0.2</v>
      </c>
      <c r="V16740">
        <v>1</v>
      </c>
      <c r="W16740" t="s">
        <v>2558</v>
      </c>
    </row>
    <row r="16741" spans="1:23" x14ac:dyDescent="0.3">
      <c r="A16741">
        <v>24716</v>
      </c>
      <c r="B16741" s="15" t="s">
        <v>1895</v>
      </c>
      <c r="C16741" t="str">
        <f>_xlfn.XLOOKUP($B16741, STANDARDS!$A:$A, STANDARDS!$B:$B,,0,2)</f>
        <v>Undivided Lemede Fm; Cabo Carvoeiro Fm</v>
      </c>
      <c r="D16741" t="s">
        <v>2177</v>
      </c>
      <c r="E16741" t="s">
        <v>2202</v>
      </c>
      <c r="J16741" cm="1">
        <f t="array" ref="J16741:L16741">_xlfn.XLOOKUP($C16741, AGE!$A:$A,AGE!$B:$D,,0,2)</f>
        <v>182.45</v>
      </c>
      <c r="K16741">
        <v>8.3499999999999943</v>
      </c>
      <c r="L16741" t="str">
        <v xml:space="preserve">GSA 2018 </v>
      </c>
      <c r="M16741" t="s">
        <v>2403</v>
      </c>
      <c r="P16741" t="s">
        <v>2342</v>
      </c>
      <c r="Q16741">
        <v>1.75</v>
      </c>
      <c r="R16741">
        <v>0.2</v>
      </c>
      <c r="V16741">
        <v>1</v>
      </c>
      <c r="W16741" t="s">
        <v>2558</v>
      </c>
    </row>
    <row r="16742" spans="1:23" x14ac:dyDescent="0.3">
      <c r="A16742">
        <v>24717</v>
      </c>
      <c r="B16742" s="15" t="s">
        <v>1895</v>
      </c>
      <c r="C16742" t="str">
        <f>_xlfn.XLOOKUP($B16742, STANDARDS!$A:$A, STANDARDS!$B:$B,,0,2)</f>
        <v>Undivided Lemede Fm; Cabo Carvoeiro Fm</v>
      </c>
      <c r="D16742" t="s">
        <v>2177</v>
      </c>
      <c r="E16742" t="s">
        <v>2202</v>
      </c>
      <c r="J16742" cm="1">
        <f t="array" ref="J16742:L16742">_xlfn.XLOOKUP($C16742, AGE!$A:$A,AGE!$B:$D,,0,2)</f>
        <v>182.45</v>
      </c>
      <c r="K16742">
        <v>8.3499999999999943</v>
      </c>
      <c r="L16742" t="str">
        <v xml:space="preserve">GSA 2018 </v>
      </c>
      <c r="M16742" t="s">
        <v>2403</v>
      </c>
      <c r="P16742" t="s">
        <v>2342</v>
      </c>
      <c r="Q16742">
        <v>1.98</v>
      </c>
      <c r="R16742">
        <v>0.2</v>
      </c>
      <c r="V16742">
        <v>1</v>
      </c>
      <c r="W16742" t="s">
        <v>2558</v>
      </c>
    </row>
    <row r="16743" spans="1:23" x14ac:dyDescent="0.3">
      <c r="A16743">
        <v>24718</v>
      </c>
      <c r="B16743" s="15" t="s">
        <v>1895</v>
      </c>
      <c r="C16743" t="str">
        <f>_xlfn.XLOOKUP($B16743, STANDARDS!$A:$A, STANDARDS!$B:$B,,0,2)</f>
        <v>Undivided Lemede Fm; Cabo Carvoeiro Fm</v>
      </c>
      <c r="D16743" t="s">
        <v>2177</v>
      </c>
      <c r="E16743" t="s">
        <v>2202</v>
      </c>
      <c r="J16743" cm="1">
        <f t="array" ref="J16743:L16743">_xlfn.XLOOKUP($C16743, AGE!$A:$A,AGE!$B:$D,,0,2)</f>
        <v>182.45</v>
      </c>
      <c r="K16743">
        <v>8.3499999999999943</v>
      </c>
      <c r="L16743" t="str">
        <v xml:space="preserve">GSA 2018 </v>
      </c>
      <c r="M16743" t="s">
        <v>2403</v>
      </c>
      <c r="P16743" t="s">
        <v>2342</v>
      </c>
      <c r="Q16743">
        <v>2.5</v>
      </c>
      <c r="R16743">
        <v>0.2</v>
      </c>
      <c r="V16743">
        <v>1</v>
      </c>
      <c r="W16743" t="s">
        <v>2558</v>
      </c>
    </row>
    <row r="16744" spans="1:23" x14ac:dyDescent="0.3">
      <c r="A16744">
        <v>24719</v>
      </c>
      <c r="B16744" s="15" t="s">
        <v>1895</v>
      </c>
      <c r="C16744" t="str">
        <f>_xlfn.XLOOKUP($B16744, STANDARDS!$A:$A, STANDARDS!$B:$B,,0,2)</f>
        <v>Undivided Lemede Fm; Cabo Carvoeiro Fm</v>
      </c>
      <c r="D16744" t="s">
        <v>2177</v>
      </c>
      <c r="E16744" t="s">
        <v>2202</v>
      </c>
      <c r="J16744" cm="1">
        <f t="array" ref="J16744:L16744">_xlfn.XLOOKUP($C16744, AGE!$A:$A,AGE!$B:$D,,0,2)</f>
        <v>182.45</v>
      </c>
      <c r="K16744">
        <v>8.3499999999999943</v>
      </c>
      <c r="L16744" t="str">
        <v xml:space="preserve">GSA 2018 </v>
      </c>
      <c r="M16744" t="s">
        <v>2403</v>
      </c>
      <c r="P16744" t="s">
        <v>2342</v>
      </c>
      <c r="Q16744">
        <v>2.5299999999999998</v>
      </c>
      <c r="R16744">
        <v>0.2</v>
      </c>
      <c r="V16744">
        <v>1</v>
      </c>
      <c r="W16744" t="s">
        <v>2558</v>
      </c>
    </row>
    <row r="16745" spans="1:23" x14ac:dyDescent="0.3">
      <c r="A16745">
        <v>24720</v>
      </c>
      <c r="B16745" s="15" t="s">
        <v>1895</v>
      </c>
      <c r="C16745" t="str">
        <f>_xlfn.XLOOKUP($B16745, STANDARDS!$A:$A, STANDARDS!$B:$B,,0,2)</f>
        <v>Undivided Lemede Fm; Cabo Carvoeiro Fm</v>
      </c>
      <c r="D16745" t="s">
        <v>2177</v>
      </c>
      <c r="E16745" t="s">
        <v>2202</v>
      </c>
      <c r="J16745" cm="1">
        <f t="array" ref="J16745:L16745">_xlfn.XLOOKUP($C16745, AGE!$A:$A,AGE!$B:$D,,0,2)</f>
        <v>182.45</v>
      </c>
      <c r="K16745">
        <v>8.3499999999999943</v>
      </c>
      <c r="L16745" t="str">
        <v xml:space="preserve">GSA 2018 </v>
      </c>
      <c r="M16745" t="s">
        <v>2403</v>
      </c>
      <c r="P16745" t="s">
        <v>2342</v>
      </c>
      <c r="Q16745">
        <v>2.5299999999999998</v>
      </c>
      <c r="R16745">
        <v>0.2</v>
      </c>
      <c r="V16745">
        <v>1</v>
      </c>
      <c r="W16745" t="s">
        <v>2558</v>
      </c>
    </row>
    <row r="16746" spans="1:23" x14ac:dyDescent="0.3">
      <c r="A16746">
        <v>24721</v>
      </c>
      <c r="B16746" s="15" t="s">
        <v>1895</v>
      </c>
      <c r="C16746" t="str">
        <f>_xlfn.XLOOKUP($B16746, STANDARDS!$A:$A, STANDARDS!$B:$B,,0,2)</f>
        <v>Undivided Lemede Fm; Cabo Carvoeiro Fm</v>
      </c>
      <c r="D16746" t="s">
        <v>2177</v>
      </c>
      <c r="E16746" t="s">
        <v>2202</v>
      </c>
      <c r="J16746" cm="1">
        <f t="array" ref="J16746:L16746">_xlfn.XLOOKUP($C16746, AGE!$A:$A,AGE!$B:$D,,0,2)</f>
        <v>182.45</v>
      </c>
      <c r="K16746">
        <v>8.3499999999999943</v>
      </c>
      <c r="L16746" t="str">
        <v xml:space="preserve">GSA 2018 </v>
      </c>
      <c r="M16746" t="s">
        <v>2403</v>
      </c>
      <c r="P16746" t="s">
        <v>2342</v>
      </c>
      <c r="Q16746">
        <v>2.4900000000000002</v>
      </c>
      <c r="R16746">
        <v>0.2</v>
      </c>
      <c r="V16746">
        <v>1</v>
      </c>
      <c r="W16746" t="s">
        <v>2558</v>
      </c>
    </row>
    <row r="16747" spans="1:23" x14ac:dyDescent="0.3">
      <c r="A16747">
        <v>24722</v>
      </c>
      <c r="B16747" s="15" t="s">
        <v>1895</v>
      </c>
      <c r="C16747" t="str">
        <f>_xlfn.XLOOKUP($B16747, STANDARDS!$A:$A, STANDARDS!$B:$B,,0,2)</f>
        <v>Undivided Lemede Fm; Cabo Carvoeiro Fm</v>
      </c>
      <c r="D16747" t="s">
        <v>2177</v>
      </c>
      <c r="E16747" t="s">
        <v>2202</v>
      </c>
      <c r="J16747" cm="1">
        <f t="array" ref="J16747:L16747">_xlfn.XLOOKUP($C16747, AGE!$A:$A,AGE!$B:$D,,0,2)</f>
        <v>182.45</v>
      </c>
      <c r="K16747">
        <v>8.3499999999999943</v>
      </c>
      <c r="L16747" t="str">
        <v xml:space="preserve">GSA 2018 </v>
      </c>
      <c r="M16747" t="s">
        <v>2403</v>
      </c>
      <c r="P16747" t="s">
        <v>2342</v>
      </c>
      <c r="Q16747">
        <v>2.4500000000000002</v>
      </c>
      <c r="R16747">
        <v>0.2</v>
      </c>
      <c r="V16747">
        <v>1</v>
      </c>
      <c r="W16747" t="s">
        <v>2558</v>
      </c>
    </row>
    <row r="16748" spans="1:23" x14ac:dyDescent="0.3">
      <c r="A16748">
        <v>24723</v>
      </c>
      <c r="B16748" s="15" t="s">
        <v>1895</v>
      </c>
      <c r="C16748" t="str">
        <f>_xlfn.XLOOKUP($B16748, STANDARDS!$A:$A, STANDARDS!$B:$B,,0,2)</f>
        <v>Undivided Lemede Fm; Cabo Carvoeiro Fm</v>
      </c>
      <c r="D16748" t="s">
        <v>2177</v>
      </c>
      <c r="E16748" t="s">
        <v>2202</v>
      </c>
      <c r="J16748" cm="1">
        <f t="array" ref="J16748:L16748">_xlfn.XLOOKUP($C16748, AGE!$A:$A,AGE!$B:$D,,0,2)</f>
        <v>182.45</v>
      </c>
      <c r="K16748">
        <v>8.3499999999999943</v>
      </c>
      <c r="L16748" t="str">
        <v xml:space="preserve">GSA 2018 </v>
      </c>
      <c r="M16748" t="s">
        <v>2403</v>
      </c>
      <c r="P16748" t="s">
        <v>2342</v>
      </c>
      <c r="Q16748">
        <v>2.4900000000000002</v>
      </c>
      <c r="R16748">
        <v>0.2</v>
      </c>
      <c r="V16748">
        <v>1</v>
      </c>
      <c r="W16748" t="s">
        <v>2558</v>
      </c>
    </row>
    <row r="16749" spans="1:23" x14ac:dyDescent="0.3">
      <c r="A16749">
        <v>24724</v>
      </c>
      <c r="B16749" s="15" t="s">
        <v>1895</v>
      </c>
      <c r="C16749" t="str">
        <f>_xlfn.XLOOKUP($B16749, STANDARDS!$A:$A, STANDARDS!$B:$B,,0,2)</f>
        <v>Undivided Lemede Fm; Cabo Carvoeiro Fm</v>
      </c>
      <c r="D16749" t="s">
        <v>2177</v>
      </c>
      <c r="E16749" t="s">
        <v>2202</v>
      </c>
      <c r="J16749" cm="1">
        <f t="array" ref="J16749:L16749">_xlfn.XLOOKUP($C16749, AGE!$A:$A,AGE!$B:$D,,0,2)</f>
        <v>182.45</v>
      </c>
      <c r="K16749">
        <v>8.3499999999999943</v>
      </c>
      <c r="L16749" t="str">
        <v xml:space="preserve">GSA 2018 </v>
      </c>
      <c r="M16749" t="s">
        <v>2403</v>
      </c>
      <c r="P16749" t="s">
        <v>2342</v>
      </c>
      <c r="Q16749">
        <v>2.5099999999999998</v>
      </c>
      <c r="R16749">
        <v>0.2</v>
      </c>
      <c r="V16749">
        <v>1</v>
      </c>
      <c r="W16749" t="s">
        <v>2558</v>
      </c>
    </row>
    <row r="16750" spans="1:23" x14ac:dyDescent="0.3">
      <c r="A16750">
        <v>24725</v>
      </c>
      <c r="B16750" s="15" t="s">
        <v>1895</v>
      </c>
      <c r="C16750" t="str">
        <f>_xlfn.XLOOKUP($B16750, STANDARDS!$A:$A, STANDARDS!$B:$B,,0,2)</f>
        <v>Undivided Lemede Fm; Cabo Carvoeiro Fm</v>
      </c>
      <c r="D16750" t="s">
        <v>2177</v>
      </c>
      <c r="E16750" t="s">
        <v>2202</v>
      </c>
      <c r="J16750" cm="1">
        <f t="array" ref="J16750:L16750">_xlfn.XLOOKUP($C16750, AGE!$A:$A,AGE!$B:$D,,0,2)</f>
        <v>182.45</v>
      </c>
      <c r="K16750">
        <v>8.3499999999999943</v>
      </c>
      <c r="L16750" t="str">
        <v xml:space="preserve">GSA 2018 </v>
      </c>
      <c r="M16750" t="s">
        <v>2403</v>
      </c>
      <c r="P16750" t="s">
        <v>2342</v>
      </c>
      <c r="Q16750">
        <v>2.48</v>
      </c>
      <c r="R16750">
        <v>0.2</v>
      </c>
      <c r="V16750">
        <v>1</v>
      </c>
      <c r="W16750" t="s">
        <v>2558</v>
      </c>
    </row>
    <row r="16751" spans="1:23" x14ac:dyDescent="0.3">
      <c r="A16751">
        <v>24726</v>
      </c>
      <c r="B16751" s="15" t="s">
        <v>1895</v>
      </c>
      <c r="C16751" t="str">
        <f>_xlfn.XLOOKUP($B16751, STANDARDS!$A:$A, STANDARDS!$B:$B,,0,2)</f>
        <v>Undivided Lemede Fm; Cabo Carvoeiro Fm</v>
      </c>
      <c r="D16751" t="s">
        <v>2177</v>
      </c>
      <c r="E16751" t="s">
        <v>2202</v>
      </c>
      <c r="J16751" cm="1">
        <f t="array" ref="J16751:L16751">_xlfn.XLOOKUP($C16751, AGE!$A:$A,AGE!$B:$D,,0,2)</f>
        <v>182.45</v>
      </c>
      <c r="K16751">
        <v>8.3499999999999943</v>
      </c>
      <c r="L16751" t="str">
        <v xml:space="preserve">GSA 2018 </v>
      </c>
      <c r="M16751" t="s">
        <v>2403</v>
      </c>
      <c r="P16751" t="s">
        <v>2342</v>
      </c>
      <c r="Q16751">
        <v>2.42</v>
      </c>
      <c r="R16751">
        <v>0.2</v>
      </c>
      <c r="V16751">
        <v>1</v>
      </c>
      <c r="W16751" t="s">
        <v>2558</v>
      </c>
    </row>
    <row r="16752" spans="1:23" x14ac:dyDescent="0.3">
      <c r="A16752">
        <v>24727</v>
      </c>
      <c r="B16752" s="15" t="s">
        <v>1895</v>
      </c>
      <c r="C16752" t="str">
        <f>_xlfn.XLOOKUP($B16752, STANDARDS!$A:$A, STANDARDS!$B:$B,,0,2)</f>
        <v>Undivided Lemede Fm; Cabo Carvoeiro Fm</v>
      </c>
      <c r="D16752" t="s">
        <v>2177</v>
      </c>
      <c r="E16752" t="s">
        <v>2202</v>
      </c>
      <c r="J16752" cm="1">
        <f t="array" ref="J16752:L16752">_xlfn.XLOOKUP($C16752, AGE!$A:$A,AGE!$B:$D,,0,2)</f>
        <v>182.45</v>
      </c>
      <c r="K16752">
        <v>8.3499999999999943</v>
      </c>
      <c r="L16752" t="str">
        <v xml:space="preserve">GSA 2018 </v>
      </c>
      <c r="M16752" t="s">
        <v>2403</v>
      </c>
      <c r="P16752" t="s">
        <v>2342</v>
      </c>
      <c r="Q16752">
        <v>2.39</v>
      </c>
      <c r="R16752">
        <v>0.2</v>
      </c>
      <c r="V16752">
        <v>1</v>
      </c>
      <c r="W16752" t="s">
        <v>2558</v>
      </c>
    </row>
    <row r="16753" spans="1:23" x14ac:dyDescent="0.3">
      <c r="A16753">
        <v>24728</v>
      </c>
      <c r="B16753" s="15" t="s">
        <v>1895</v>
      </c>
      <c r="C16753" t="str">
        <f>_xlfn.XLOOKUP($B16753, STANDARDS!$A:$A, STANDARDS!$B:$B,,0,2)</f>
        <v>Undivided Lemede Fm; Cabo Carvoeiro Fm</v>
      </c>
      <c r="D16753" t="s">
        <v>2177</v>
      </c>
      <c r="E16753" t="s">
        <v>2202</v>
      </c>
      <c r="J16753" cm="1">
        <f t="array" ref="J16753:L16753">_xlfn.XLOOKUP($C16753, AGE!$A:$A,AGE!$B:$D,,0,2)</f>
        <v>182.45</v>
      </c>
      <c r="K16753">
        <v>8.3499999999999943</v>
      </c>
      <c r="L16753" t="str">
        <v xml:space="preserve">GSA 2018 </v>
      </c>
      <c r="M16753" t="s">
        <v>2403</v>
      </c>
      <c r="P16753" t="s">
        <v>2342</v>
      </c>
      <c r="Q16753">
        <v>2.33</v>
      </c>
      <c r="R16753">
        <v>0.2</v>
      </c>
      <c r="V16753">
        <v>1</v>
      </c>
      <c r="W16753" t="s">
        <v>2558</v>
      </c>
    </row>
    <row r="16754" spans="1:23" x14ac:dyDescent="0.3">
      <c r="A16754">
        <v>24729</v>
      </c>
      <c r="B16754" s="15" t="s">
        <v>1895</v>
      </c>
      <c r="C16754" t="str">
        <f>_xlfn.XLOOKUP($B16754, STANDARDS!$A:$A, STANDARDS!$B:$B,,0,2)</f>
        <v>Undivided Lemede Fm; Cabo Carvoeiro Fm</v>
      </c>
      <c r="D16754" t="s">
        <v>2177</v>
      </c>
      <c r="E16754" t="s">
        <v>2202</v>
      </c>
      <c r="J16754" cm="1">
        <f t="array" ref="J16754:L16754">_xlfn.XLOOKUP($C16754, AGE!$A:$A,AGE!$B:$D,,0,2)</f>
        <v>182.45</v>
      </c>
      <c r="K16754">
        <v>8.3499999999999943</v>
      </c>
      <c r="L16754" t="str">
        <v xml:space="preserve">GSA 2018 </v>
      </c>
      <c r="M16754" t="s">
        <v>2403</v>
      </c>
      <c r="P16754" t="s">
        <v>2342</v>
      </c>
      <c r="Q16754">
        <v>2.42</v>
      </c>
      <c r="R16754">
        <v>0.2</v>
      </c>
      <c r="V16754">
        <v>1</v>
      </c>
      <c r="W16754" t="s">
        <v>2558</v>
      </c>
    </row>
    <row r="16755" spans="1:23" x14ac:dyDescent="0.3">
      <c r="A16755">
        <v>24730</v>
      </c>
      <c r="B16755" s="15" t="s">
        <v>1895</v>
      </c>
      <c r="C16755" t="str">
        <f>_xlfn.XLOOKUP($B16755, STANDARDS!$A:$A, STANDARDS!$B:$B,,0,2)</f>
        <v>Undivided Lemede Fm; Cabo Carvoeiro Fm</v>
      </c>
      <c r="D16755" t="s">
        <v>2177</v>
      </c>
      <c r="E16755" t="s">
        <v>2202</v>
      </c>
      <c r="J16755" cm="1">
        <f t="array" ref="J16755:L16755">_xlfn.XLOOKUP($C16755, AGE!$A:$A,AGE!$B:$D,,0,2)</f>
        <v>182.45</v>
      </c>
      <c r="K16755">
        <v>8.3499999999999943</v>
      </c>
      <c r="L16755" t="str">
        <v xml:space="preserve">GSA 2018 </v>
      </c>
      <c r="M16755" t="s">
        <v>2403</v>
      </c>
      <c r="P16755" t="s">
        <v>2342</v>
      </c>
      <c r="Q16755">
        <v>2.39</v>
      </c>
      <c r="R16755">
        <v>0.2</v>
      </c>
      <c r="V16755">
        <v>1</v>
      </c>
      <c r="W16755" t="s">
        <v>2558</v>
      </c>
    </row>
    <row r="16756" spans="1:23" x14ac:dyDescent="0.3">
      <c r="A16756">
        <v>24731</v>
      </c>
      <c r="B16756" s="15" t="s">
        <v>1895</v>
      </c>
      <c r="C16756" t="str">
        <f>_xlfn.XLOOKUP($B16756, STANDARDS!$A:$A, STANDARDS!$B:$B,,0,2)</f>
        <v>Undivided Lemede Fm; Cabo Carvoeiro Fm</v>
      </c>
      <c r="D16756" t="s">
        <v>2177</v>
      </c>
      <c r="E16756" t="s">
        <v>2202</v>
      </c>
      <c r="J16756" cm="1">
        <f t="array" ref="J16756:L16756">_xlfn.XLOOKUP($C16756, AGE!$A:$A,AGE!$B:$D,,0,2)</f>
        <v>182.45</v>
      </c>
      <c r="K16756">
        <v>8.3499999999999943</v>
      </c>
      <c r="L16756" t="str">
        <v xml:space="preserve">GSA 2018 </v>
      </c>
      <c r="M16756" t="s">
        <v>2403</v>
      </c>
      <c r="P16756" t="s">
        <v>2342</v>
      </c>
      <c r="Q16756">
        <v>2.37</v>
      </c>
      <c r="R16756">
        <v>0.2</v>
      </c>
      <c r="V16756">
        <v>1</v>
      </c>
      <c r="W16756" t="s">
        <v>2558</v>
      </c>
    </row>
    <row r="16757" spans="1:23" x14ac:dyDescent="0.3">
      <c r="A16757">
        <v>24732</v>
      </c>
      <c r="B16757" s="15" t="s">
        <v>1895</v>
      </c>
      <c r="C16757" t="str">
        <f>_xlfn.XLOOKUP($B16757, STANDARDS!$A:$A, STANDARDS!$B:$B,,0,2)</f>
        <v>Undivided Lemede Fm; Cabo Carvoeiro Fm</v>
      </c>
      <c r="D16757" t="s">
        <v>2177</v>
      </c>
      <c r="E16757" t="s">
        <v>2202</v>
      </c>
      <c r="J16757" cm="1">
        <f t="array" ref="J16757:L16757">_xlfn.XLOOKUP($C16757, AGE!$A:$A,AGE!$B:$D,,0,2)</f>
        <v>182.45</v>
      </c>
      <c r="K16757">
        <v>8.3499999999999943</v>
      </c>
      <c r="L16757" t="str">
        <v xml:space="preserve">GSA 2018 </v>
      </c>
      <c r="M16757" t="s">
        <v>2403</v>
      </c>
      <c r="P16757" t="s">
        <v>2342</v>
      </c>
      <c r="Q16757">
        <v>2.29</v>
      </c>
      <c r="R16757">
        <v>0.2</v>
      </c>
      <c r="V16757">
        <v>1</v>
      </c>
      <c r="W16757" t="s">
        <v>2558</v>
      </c>
    </row>
    <row r="16758" spans="1:23" x14ac:dyDescent="0.3">
      <c r="A16758">
        <v>24733</v>
      </c>
      <c r="B16758" s="15" t="s">
        <v>1895</v>
      </c>
      <c r="C16758" t="str">
        <f>_xlfn.XLOOKUP($B16758, STANDARDS!$A:$A, STANDARDS!$B:$B,,0,2)</f>
        <v>Undivided Lemede Fm; Cabo Carvoeiro Fm</v>
      </c>
      <c r="D16758" t="s">
        <v>2177</v>
      </c>
      <c r="E16758" t="s">
        <v>2202</v>
      </c>
      <c r="J16758" cm="1">
        <f t="array" ref="J16758:L16758">_xlfn.XLOOKUP($C16758, AGE!$A:$A,AGE!$B:$D,,0,2)</f>
        <v>182.45</v>
      </c>
      <c r="K16758">
        <v>8.3499999999999943</v>
      </c>
      <c r="L16758" t="str">
        <v xml:space="preserve">GSA 2018 </v>
      </c>
      <c r="M16758" t="s">
        <v>2403</v>
      </c>
      <c r="P16758" t="s">
        <v>2342</v>
      </c>
      <c r="Q16758">
        <v>2.31</v>
      </c>
      <c r="R16758">
        <v>0.2</v>
      </c>
      <c r="V16758">
        <v>1</v>
      </c>
      <c r="W16758" t="s">
        <v>2558</v>
      </c>
    </row>
    <row r="16759" spans="1:23" x14ac:dyDescent="0.3">
      <c r="A16759">
        <v>24734</v>
      </c>
      <c r="B16759" s="15" t="s">
        <v>1895</v>
      </c>
      <c r="C16759" t="str">
        <f>_xlfn.XLOOKUP($B16759, STANDARDS!$A:$A, STANDARDS!$B:$B,,0,2)</f>
        <v>Undivided Lemede Fm; Cabo Carvoeiro Fm</v>
      </c>
      <c r="D16759" t="s">
        <v>2177</v>
      </c>
      <c r="E16759" t="s">
        <v>2202</v>
      </c>
      <c r="J16759" cm="1">
        <f t="array" ref="J16759:L16759">_xlfn.XLOOKUP($C16759, AGE!$A:$A,AGE!$B:$D,,0,2)</f>
        <v>182.45</v>
      </c>
      <c r="K16759">
        <v>8.3499999999999943</v>
      </c>
      <c r="L16759" t="str">
        <v xml:space="preserve">GSA 2018 </v>
      </c>
      <c r="M16759" t="s">
        <v>2403</v>
      </c>
      <c r="P16759" t="s">
        <v>2342</v>
      </c>
      <c r="Q16759">
        <v>2.1800000000000002</v>
      </c>
      <c r="R16759">
        <v>0.2</v>
      </c>
      <c r="V16759">
        <v>1</v>
      </c>
      <c r="W16759" t="s">
        <v>2558</v>
      </c>
    </row>
    <row r="16760" spans="1:23" x14ac:dyDescent="0.3">
      <c r="A16760">
        <v>24735</v>
      </c>
      <c r="B16760" s="15" t="s">
        <v>1895</v>
      </c>
      <c r="C16760" t="str">
        <f>_xlfn.XLOOKUP($B16760, STANDARDS!$A:$A, STANDARDS!$B:$B,,0,2)</f>
        <v>Undivided Lemede Fm; Cabo Carvoeiro Fm</v>
      </c>
      <c r="D16760" t="s">
        <v>2177</v>
      </c>
      <c r="E16760" t="s">
        <v>2202</v>
      </c>
      <c r="J16760" cm="1">
        <f t="array" ref="J16760:L16760">_xlfn.XLOOKUP($C16760, AGE!$A:$A,AGE!$B:$D,,0,2)</f>
        <v>182.45</v>
      </c>
      <c r="K16760">
        <v>8.3499999999999943</v>
      </c>
      <c r="L16760" t="str">
        <v xml:space="preserve">GSA 2018 </v>
      </c>
      <c r="M16760" t="s">
        <v>2403</v>
      </c>
      <c r="P16760" t="s">
        <v>2342</v>
      </c>
      <c r="Q16760">
        <v>2.19</v>
      </c>
      <c r="R16760">
        <v>0.2</v>
      </c>
      <c r="V16760">
        <v>1</v>
      </c>
      <c r="W16760" t="s">
        <v>2558</v>
      </c>
    </row>
    <row r="16761" spans="1:23" x14ac:dyDescent="0.3">
      <c r="A16761">
        <v>24736</v>
      </c>
      <c r="B16761" s="15" t="s">
        <v>1895</v>
      </c>
      <c r="C16761" t="str">
        <f>_xlfn.XLOOKUP($B16761, STANDARDS!$A:$A, STANDARDS!$B:$B,,0,2)</f>
        <v>Undivided Lemede Fm; Cabo Carvoeiro Fm</v>
      </c>
      <c r="D16761" t="s">
        <v>2177</v>
      </c>
      <c r="E16761" t="s">
        <v>2202</v>
      </c>
      <c r="J16761" cm="1">
        <f t="array" ref="J16761:L16761">_xlfn.XLOOKUP($C16761, AGE!$A:$A,AGE!$B:$D,,0,2)</f>
        <v>182.45</v>
      </c>
      <c r="K16761">
        <v>8.3499999999999943</v>
      </c>
      <c r="L16761" t="str">
        <v xml:space="preserve">GSA 2018 </v>
      </c>
      <c r="M16761" t="s">
        <v>2403</v>
      </c>
      <c r="P16761" t="s">
        <v>2342</v>
      </c>
      <c r="Q16761">
        <v>2.12</v>
      </c>
      <c r="R16761">
        <v>0.2</v>
      </c>
      <c r="V16761">
        <v>1</v>
      </c>
      <c r="W16761" t="s">
        <v>2558</v>
      </c>
    </row>
    <row r="16762" spans="1:23" x14ac:dyDescent="0.3">
      <c r="A16762">
        <v>24737</v>
      </c>
      <c r="B16762" s="15" t="s">
        <v>1895</v>
      </c>
      <c r="C16762" t="str">
        <f>_xlfn.XLOOKUP($B16762, STANDARDS!$A:$A, STANDARDS!$B:$B,,0,2)</f>
        <v>Undivided Lemede Fm; Cabo Carvoeiro Fm</v>
      </c>
      <c r="D16762" t="s">
        <v>2177</v>
      </c>
      <c r="E16762" t="s">
        <v>2202</v>
      </c>
      <c r="J16762" cm="1">
        <f t="array" ref="J16762:L16762">_xlfn.XLOOKUP($C16762, AGE!$A:$A,AGE!$B:$D,,0,2)</f>
        <v>182.45</v>
      </c>
      <c r="K16762">
        <v>8.3499999999999943</v>
      </c>
      <c r="L16762" t="str">
        <v xml:space="preserve">GSA 2018 </v>
      </c>
      <c r="M16762" t="s">
        <v>2403</v>
      </c>
      <c r="P16762" t="s">
        <v>2342</v>
      </c>
      <c r="Q16762">
        <v>2.09</v>
      </c>
      <c r="R16762">
        <v>0.2</v>
      </c>
      <c r="V16762">
        <v>1</v>
      </c>
      <c r="W16762" t="s">
        <v>2558</v>
      </c>
    </row>
    <row r="16763" spans="1:23" x14ac:dyDescent="0.3">
      <c r="A16763">
        <v>24738</v>
      </c>
      <c r="B16763" s="15" t="s">
        <v>1895</v>
      </c>
      <c r="C16763" t="str">
        <f>_xlfn.XLOOKUP($B16763, STANDARDS!$A:$A, STANDARDS!$B:$B,,0,2)</f>
        <v>Undivided Lemede Fm; Cabo Carvoeiro Fm</v>
      </c>
      <c r="D16763" t="s">
        <v>2177</v>
      </c>
      <c r="E16763" t="s">
        <v>2202</v>
      </c>
      <c r="J16763" cm="1">
        <f t="array" ref="J16763:L16763">_xlfn.XLOOKUP($C16763, AGE!$A:$A,AGE!$B:$D,,0,2)</f>
        <v>182.45</v>
      </c>
      <c r="K16763">
        <v>8.3499999999999943</v>
      </c>
      <c r="L16763" t="str">
        <v xml:space="preserve">GSA 2018 </v>
      </c>
      <c r="M16763" t="s">
        <v>2403</v>
      </c>
      <c r="P16763" t="s">
        <v>2342</v>
      </c>
      <c r="Q16763">
        <v>2.1800000000000002</v>
      </c>
      <c r="R16763">
        <v>0.2</v>
      </c>
      <c r="V16763">
        <v>1</v>
      </c>
      <c r="W16763" t="s">
        <v>2558</v>
      </c>
    </row>
    <row r="16764" spans="1:23" x14ac:dyDescent="0.3">
      <c r="A16764">
        <v>24739</v>
      </c>
      <c r="B16764" s="15" t="s">
        <v>1895</v>
      </c>
      <c r="C16764" t="str">
        <f>_xlfn.XLOOKUP($B16764, STANDARDS!$A:$A, STANDARDS!$B:$B,,0,2)</f>
        <v>Undivided Lemede Fm; Cabo Carvoeiro Fm</v>
      </c>
      <c r="D16764" t="s">
        <v>2177</v>
      </c>
      <c r="E16764" t="s">
        <v>2202</v>
      </c>
      <c r="J16764" cm="1">
        <f t="array" ref="J16764:L16764">_xlfn.XLOOKUP($C16764, AGE!$A:$A,AGE!$B:$D,,0,2)</f>
        <v>182.45</v>
      </c>
      <c r="K16764">
        <v>8.3499999999999943</v>
      </c>
      <c r="L16764" t="str">
        <v xml:space="preserve">GSA 2018 </v>
      </c>
      <c r="M16764" t="s">
        <v>2403</v>
      </c>
      <c r="P16764" t="s">
        <v>2342</v>
      </c>
      <c r="Q16764">
        <v>2.13</v>
      </c>
      <c r="R16764">
        <v>0.2</v>
      </c>
      <c r="V16764">
        <v>1</v>
      </c>
      <c r="W16764" t="s">
        <v>2558</v>
      </c>
    </row>
    <row r="16765" spans="1:23" x14ac:dyDescent="0.3">
      <c r="A16765">
        <v>24740</v>
      </c>
      <c r="B16765" s="15" t="s">
        <v>1895</v>
      </c>
      <c r="C16765" t="str">
        <f>_xlfn.XLOOKUP($B16765, STANDARDS!$A:$A, STANDARDS!$B:$B,,0,2)</f>
        <v>Undivided Lemede Fm; Cabo Carvoeiro Fm</v>
      </c>
      <c r="D16765" t="s">
        <v>2177</v>
      </c>
      <c r="E16765" t="s">
        <v>2202</v>
      </c>
      <c r="J16765" cm="1">
        <f t="array" ref="J16765:L16765">_xlfn.XLOOKUP($C16765, AGE!$A:$A,AGE!$B:$D,,0,2)</f>
        <v>182.45</v>
      </c>
      <c r="K16765">
        <v>8.3499999999999943</v>
      </c>
      <c r="L16765" t="str">
        <v xml:space="preserve">GSA 2018 </v>
      </c>
      <c r="M16765" t="s">
        <v>2403</v>
      </c>
      <c r="P16765" t="s">
        <v>2342</v>
      </c>
      <c r="Q16765">
        <v>2.15</v>
      </c>
      <c r="R16765">
        <v>0.2</v>
      </c>
      <c r="V16765">
        <v>1</v>
      </c>
      <c r="W16765" t="s">
        <v>2558</v>
      </c>
    </row>
    <row r="16766" spans="1:23" x14ac:dyDescent="0.3">
      <c r="A16766">
        <v>24741</v>
      </c>
      <c r="B16766" s="15" t="s">
        <v>1895</v>
      </c>
      <c r="C16766" t="str">
        <f>_xlfn.XLOOKUP($B16766, STANDARDS!$A:$A, STANDARDS!$B:$B,,0,2)</f>
        <v>Undivided Lemede Fm; Cabo Carvoeiro Fm</v>
      </c>
      <c r="D16766" t="s">
        <v>2177</v>
      </c>
      <c r="E16766" t="s">
        <v>2202</v>
      </c>
      <c r="J16766" cm="1">
        <f t="array" ref="J16766:L16766">_xlfn.XLOOKUP($C16766, AGE!$A:$A,AGE!$B:$D,,0,2)</f>
        <v>182.45</v>
      </c>
      <c r="K16766">
        <v>8.3499999999999943</v>
      </c>
      <c r="L16766" t="str">
        <v xml:space="preserve">GSA 2018 </v>
      </c>
      <c r="M16766" t="s">
        <v>2403</v>
      </c>
      <c r="P16766" t="s">
        <v>2342</v>
      </c>
      <c r="Q16766">
        <v>2.12</v>
      </c>
      <c r="R16766">
        <v>0.2</v>
      </c>
      <c r="V16766">
        <v>1</v>
      </c>
      <c r="W16766" t="s">
        <v>2558</v>
      </c>
    </row>
    <row r="16767" spans="1:23" x14ac:dyDescent="0.3">
      <c r="A16767">
        <v>24742</v>
      </c>
      <c r="B16767" s="15" t="s">
        <v>1895</v>
      </c>
      <c r="C16767" t="str">
        <f>_xlfn.XLOOKUP($B16767, STANDARDS!$A:$A, STANDARDS!$B:$B,,0,2)</f>
        <v>Undivided Lemede Fm; Cabo Carvoeiro Fm</v>
      </c>
      <c r="D16767" t="s">
        <v>2177</v>
      </c>
      <c r="E16767" t="s">
        <v>2202</v>
      </c>
      <c r="J16767" cm="1">
        <f t="array" ref="J16767:L16767">_xlfn.XLOOKUP($C16767, AGE!$A:$A,AGE!$B:$D,,0,2)</f>
        <v>182.45</v>
      </c>
      <c r="K16767">
        <v>8.3499999999999943</v>
      </c>
      <c r="L16767" t="str">
        <v xml:space="preserve">GSA 2018 </v>
      </c>
      <c r="M16767" t="s">
        <v>2403</v>
      </c>
      <c r="P16767" t="s">
        <v>2342</v>
      </c>
      <c r="Q16767">
        <v>2.08</v>
      </c>
      <c r="R16767">
        <v>0.2</v>
      </c>
      <c r="V16767">
        <v>1</v>
      </c>
      <c r="W16767" t="s">
        <v>2558</v>
      </c>
    </row>
    <row r="16768" spans="1:23" x14ac:dyDescent="0.3">
      <c r="A16768">
        <v>24743</v>
      </c>
      <c r="B16768" s="15" t="s">
        <v>1895</v>
      </c>
      <c r="C16768" t="str">
        <f>_xlfn.XLOOKUP($B16768, STANDARDS!$A:$A, STANDARDS!$B:$B,,0,2)</f>
        <v>Undivided Lemede Fm; Cabo Carvoeiro Fm</v>
      </c>
      <c r="D16768" t="s">
        <v>2177</v>
      </c>
      <c r="E16768" t="s">
        <v>2202</v>
      </c>
      <c r="J16768" cm="1">
        <f t="array" ref="J16768:L16768">_xlfn.XLOOKUP($C16768, AGE!$A:$A,AGE!$B:$D,,0,2)</f>
        <v>182.45</v>
      </c>
      <c r="K16768">
        <v>8.3499999999999943</v>
      </c>
      <c r="L16768" t="str">
        <v xml:space="preserve">GSA 2018 </v>
      </c>
      <c r="M16768" t="s">
        <v>2403</v>
      </c>
      <c r="P16768" t="s">
        <v>2342</v>
      </c>
      <c r="Q16768">
        <v>2.19</v>
      </c>
      <c r="R16768">
        <v>0.2</v>
      </c>
      <c r="V16768">
        <v>1</v>
      </c>
      <c r="W16768" t="s">
        <v>2558</v>
      </c>
    </row>
    <row r="16769" spans="1:23" x14ac:dyDescent="0.3">
      <c r="A16769">
        <v>24744</v>
      </c>
      <c r="B16769" s="15" t="s">
        <v>1895</v>
      </c>
      <c r="C16769" t="str">
        <f>_xlfn.XLOOKUP($B16769, STANDARDS!$A:$A, STANDARDS!$B:$B,,0,2)</f>
        <v>Undivided Lemede Fm; Cabo Carvoeiro Fm</v>
      </c>
      <c r="D16769" t="s">
        <v>2177</v>
      </c>
      <c r="E16769" t="s">
        <v>2202</v>
      </c>
      <c r="J16769" cm="1">
        <f t="array" ref="J16769:L16769">_xlfn.XLOOKUP($C16769, AGE!$A:$A,AGE!$B:$D,,0,2)</f>
        <v>182.45</v>
      </c>
      <c r="K16769">
        <v>8.3499999999999943</v>
      </c>
      <c r="L16769" t="str">
        <v xml:space="preserve">GSA 2018 </v>
      </c>
      <c r="M16769" t="s">
        <v>2403</v>
      </c>
      <c r="P16769" t="s">
        <v>2342</v>
      </c>
      <c r="Q16769">
        <v>2.06</v>
      </c>
      <c r="R16769">
        <v>0.2</v>
      </c>
      <c r="V16769">
        <v>1</v>
      </c>
      <c r="W16769" t="s">
        <v>2558</v>
      </c>
    </row>
    <row r="16770" spans="1:23" x14ac:dyDescent="0.3">
      <c r="A16770">
        <v>24745</v>
      </c>
      <c r="B16770" s="15" t="s">
        <v>1895</v>
      </c>
      <c r="C16770" t="str">
        <f>_xlfn.XLOOKUP($B16770, STANDARDS!$A:$A, STANDARDS!$B:$B,,0,2)</f>
        <v>Undivided Lemede Fm; Cabo Carvoeiro Fm</v>
      </c>
      <c r="D16770" t="s">
        <v>2177</v>
      </c>
      <c r="E16770" t="s">
        <v>2202</v>
      </c>
      <c r="J16770" cm="1">
        <f t="array" ref="J16770:L16770">_xlfn.XLOOKUP($C16770, AGE!$A:$A,AGE!$B:$D,,0,2)</f>
        <v>182.45</v>
      </c>
      <c r="K16770">
        <v>8.3499999999999943</v>
      </c>
      <c r="L16770" t="str">
        <v xml:space="preserve">GSA 2018 </v>
      </c>
      <c r="M16770" t="s">
        <v>2403</v>
      </c>
      <c r="P16770" t="s">
        <v>2342</v>
      </c>
      <c r="Q16770">
        <v>2.04</v>
      </c>
      <c r="R16770">
        <v>0.2</v>
      </c>
      <c r="V16770">
        <v>1</v>
      </c>
      <c r="W16770" t="s">
        <v>2558</v>
      </c>
    </row>
    <row r="16771" spans="1:23" x14ac:dyDescent="0.3">
      <c r="A16771">
        <v>24746</v>
      </c>
      <c r="B16771" s="15" t="s">
        <v>1895</v>
      </c>
      <c r="C16771" t="str">
        <f>_xlfn.XLOOKUP($B16771, STANDARDS!$A:$A, STANDARDS!$B:$B,,0,2)</f>
        <v>Undivided Lemede Fm; Cabo Carvoeiro Fm</v>
      </c>
      <c r="D16771" t="s">
        <v>2177</v>
      </c>
      <c r="E16771" t="s">
        <v>2202</v>
      </c>
      <c r="J16771" cm="1">
        <f t="array" ref="J16771:L16771">_xlfn.XLOOKUP($C16771, AGE!$A:$A,AGE!$B:$D,,0,2)</f>
        <v>182.45</v>
      </c>
      <c r="K16771">
        <v>8.3499999999999943</v>
      </c>
      <c r="L16771" t="str">
        <v xml:space="preserve">GSA 2018 </v>
      </c>
      <c r="M16771" t="s">
        <v>2403</v>
      </c>
      <c r="P16771" t="s">
        <v>2342</v>
      </c>
      <c r="Q16771">
        <v>2.09</v>
      </c>
      <c r="R16771">
        <v>0.2</v>
      </c>
      <c r="V16771">
        <v>1</v>
      </c>
      <c r="W16771" t="s">
        <v>2558</v>
      </c>
    </row>
    <row r="16772" spans="1:23" x14ac:dyDescent="0.3">
      <c r="A16772">
        <v>24747</v>
      </c>
      <c r="B16772" s="15" t="s">
        <v>1895</v>
      </c>
      <c r="C16772" t="str">
        <f>_xlfn.XLOOKUP($B16772, STANDARDS!$A:$A, STANDARDS!$B:$B,,0,2)</f>
        <v>Undivided Lemede Fm; Cabo Carvoeiro Fm</v>
      </c>
      <c r="D16772" t="s">
        <v>2177</v>
      </c>
      <c r="E16772" t="s">
        <v>2202</v>
      </c>
      <c r="J16772" cm="1">
        <f t="array" ref="J16772:L16772">_xlfn.XLOOKUP($C16772, AGE!$A:$A,AGE!$B:$D,,0,2)</f>
        <v>182.45</v>
      </c>
      <c r="K16772">
        <v>8.3499999999999943</v>
      </c>
      <c r="L16772" t="str">
        <v xml:space="preserve">GSA 2018 </v>
      </c>
      <c r="M16772" t="s">
        <v>2403</v>
      </c>
      <c r="P16772" t="s">
        <v>2342</v>
      </c>
      <c r="Q16772">
        <v>2.21</v>
      </c>
      <c r="R16772">
        <v>0.2</v>
      </c>
      <c r="V16772">
        <v>1</v>
      </c>
      <c r="W16772" t="s">
        <v>2558</v>
      </c>
    </row>
    <row r="16773" spans="1:23" x14ac:dyDescent="0.3">
      <c r="A16773">
        <v>24748</v>
      </c>
      <c r="B16773" s="15" t="s">
        <v>1895</v>
      </c>
      <c r="C16773" t="str">
        <f>_xlfn.XLOOKUP($B16773, STANDARDS!$A:$A, STANDARDS!$B:$B,,0,2)</f>
        <v>Undivided Lemede Fm; Cabo Carvoeiro Fm</v>
      </c>
      <c r="D16773" t="s">
        <v>2177</v>
      </c>
      <c r="E16773" t="s">
        <v>2202</v>
      </c>
      <c r="J16773" cm="1">
        <f t="array" ref="J16773:L16773">_xlfn.XLOOKUP($C16773, AGE!$A:$A,AGE!$B:$D,,0,2)</f>
        <v>182.45</v>
      </c>
      <c r="K16773">
        <v>8.3499999999999943</v>
      </c>
      <c r="L16773" t="str">
        <v xml:space="preserve">GSA 2018 </v>
      </c>
      <c r="M16773" t="s">
        <v>2403</v>
      </c>
      <c r="P16773" t="s">
        <v>2342</v>
      </c>
      <c r="Q16773">
        <v>2.21</v>
      </c>
      <c r="R16773">
        <v>0.2</v>
      </c>
      <c r="V16773">
        <v>1</v>
      </c>
      <c r="W16773" t="s">
        <v>2558</v>
      </c>
    </row>
    <row r="16774" spans="1:23" x14ac:dyDescent="0.3">
      <c r="A16774">
        <v>24749</v>
      </c>
      <c r="B16774" s="15" t="s">
        <v>1895</v>
      </c>
      <c r="C16774" t="str">
        <f>_xlfn.XLOOKUP($B16774, STANDARDS!$A:$A, STANDARDS!$B:$B,,0,2)</f>
        <v>Undivided Lemede Fm; Cabo Carvoeiro Fm</v>
      </c>
      <c r="D16774" t="s">
        <v>2177</v>
      </c>
      <c r="E16774" t="s">
        <v>2202</v>
      </c>
      <c r="J16774" cm="1">
        <f t="array" ref="J16774:L16774">_xlfn.XLOOKUP($C16774, AGE!$A:$A,AGE!$B:$D,,0,2)</f>
        <v>182.45</v>
      </c>
      <c r="K16774">
        <v>8.3499999999999943</v>
      </c>
      <c r="L16774" t="str">
        <v xml:space="preserve">GSA 2018 </v>
      </c>
      <c r="M16774" t="s">
        <v>2403</v>
      </c>
      <c r="P16774" t="s">
        <v>2342</v>
      </c>
      <c r="Q16774">
        <v>2.25</v>
      </c>
      <c r="R16774">
        <v>0.2</v>
      </c>
      <c r="V16774">
        <v>1</v>
      </c>
      <c r="W16774" t="s">
        <v>2558</v>
      </c>
    </row>
    <row r="16775" spans="1:23" x14ac:dyDescent="0.3">
      <c r="A16775">
        <v>24750</v>
      </c>
      <c r="B16775" s="15" t="s">
        <v>1895</v>
      </c>
      <c r="C16775" t="str">
        <f>_xlfn.XLOOKUP($B16775, STANDARDS!$A:$A, STANDARDS!$B:$B,,0,2)</f>
        <v>Undivided Lemede Fm; Cabo Carvoeiro Fm</v>
      </c>
      <c r="D16775" t="s">
        <v>2177</v>
      </c>
      <c r="E16775" t="s">
        <v>2202</v>
      </c>
      <c r="J16775" cm="1">
        <f t="array" ref="J16775:L16775">_xlfn.XLOOKUP($C16775, AGE!$A:$A,AGE!$B:$D,,0,2)</f>
        <v>182.45</v>
      </c>
      <c r="K16775">
        <v>8.3499999999999943</v>
      </c>
      <c r="L16775" t="str">
        <v xml:space="preserve">GSA 2018 </v>
      </c>
      <c r="M16775" t="s">
        <v>2403</v>
      </c>
      <c r="P16775" t="s">
        <v>2342</v>
      </c>
      <c r="Q16775">
        <v>2.1800000000000002</v>
      </c>
      <c r="R16775">
        <v>0.2</v>
      </c>
      <c r="V16775">
        <v>1</v>
      </c>
      <c r="W16775" t="s">
        <v>2558</v>
      </c>
    </row>
    <row r="16776" spans="1:23" x14ac:dyDescent="0.3">
      <c r="A16776">
        <v>24751</v>
      </c>
      <c r="B16776" s="15" t="s">
        <v>1895</v>
      </c>
      <c r="C16776" t="str">
        <f>_xlfn.XLOOKUP($B16776, STANDARDS!$A:$A, STANDARDS!$B:$B,,0,2)</f>
        <v>Undivided Lemede Fm; Cabo Carvoeiro Fm</v>
      </c>
      <c r="D16776" t="s">
        <v>2177</v>
      </c>
      <c r="E16776" t="s">
        <v>2202</v>
      </c>
      <c r="J16776" cm="1">
        <f t="array" ref="J16776:L16776">_xlfn.XLOOKUP($C16776, AGE!$A:$A,AGE!$B:$D,,0,2)</f>
        <v>182.45</v>
      </c>
      <c r="K16776">
        <v>8.3499999999999943</v>
      </c>
      <c r="L16776" t="str">
        <v xml:space="preserve">GSA 2018 </v>
      </c>
      <c r="M16776" t="s">
        <v>2403</v>
      </c>
      <c r="P16776" t="s">
        <v>2342</v>
      </c>
      <c r="Q16776">
        <v>2.19</v>
      </c>
      <c r="R16776">
        <v>0.2</v>
      </c>
      <c r="V16776">
        <v>1</v>
      </c>
      <c r="W16776" t="s">
        <v>2558</v>
      </c>
    </row>
    <row r="16777" spans="1:23" x14ac:dyDescent="0.3">
      <c r="A16777">
        <v>24752</v>
      </c>
      <c r="B16777" s="15" t="s">
        <v>1895</v>
      </c>
      <c r="C16777" t="str">
        <f>_xlfn.XLOOKUP($B16777, STANDARDS!$A:$A, STANDARDS!$B:$B,,0,2)</f>
        <v>Undivided Lemede Fm; Cabo Carvoeiro Fm</v>
      </c>
      <c r="D16777" t="s">
        <v>2177</v>
      </c>
      <c r="E16777" t="s">
        <v>2202</v>
      </c>
      <c r="J16777" cm="1">
        <f t="array" ref="J16777:L16777">_xlfn.XLOOKUP($C16777, AGE!$A:$A,AGE!$B:$D,,0,2)</f>
        <v>182.45</v>
      </c>
      <c r="K16777">
        <v>8.3499999999999943</v>
      </c>
      <c r="L16777" t="str">
        <v xml:space="preserve">GSA 2018 </v>
      </c>
      <c r="M16777" t="s">
        <v>2403</v>
      </c>
      <c r="P16777" t="s">
        <v>2342</v>
      </c>
      <c r="Q16777">
        <v>2.2599999999999998</v>
      </c>
      <c r="R16777">
        <v>0.2</v>
      </c>
      <c r="V16777">
        <v>1</v>
      </c>
      <c r="W16777" t="s">
        <v>2558</v>
      </c>
    </row>
    <row r="16778" spans="1:23" x14ac:dyDescent="0.3">
      <c r="A16778">
        <v>24753</v>
      </c>
      <c r="B16778" s="15" t="s">
        <v>1895</v>
      </c>
      <c r="C16778" t="str">
        <f>_xlfn.XLOOKUP($B16778, STANDARDS!$A:$A, STANDARDS!$B:$B,,0,2)</f>
        <v>Undivided Lemede Fm; Cabo Carvoeiro Fm</v>
      </c>
      <c r="D16778" t="s">
        <v>2177</v>
      </c>
      <c r="E16778" t="s">
        <v>2202</v>
      </c>
      <c r="J16778" cm="1">
        <f t="array" ref="J16778:L16778">_xlfn.XLOOKUP($C16778, AGE!$A:$A,AGE!$B:$D,,0,2)</f>
        <v>182.45</v>
      </c>
      <c r="K16778">
        <v>8.3499999999999943</v>
      </c>
      <c r="L16778" t="str">
        <v xml:space="preserve">GSA 2018 </v>
      </c>
      <c r="M16778" t="s">
        <v>2403</v>
      </c>
      <c r="P16778" t="s">
        <v>2342</v>
      </c>
      <c r="Q16778">
        <v>2.16</v>
      </c>
      <c r="R16778">
        <v>0.2</v>
      </c>
      <c r="V16778">
        <v>1</v>
      </c>
      <c r="W16778" t="s">
        <v>2558</v>
      </c>
    </row>
    <row r="16779" spans="1:23" x14ac:dyDescent="0.3">
      <c r="A16779">
        <v>24754</v>
      </c>
      <c r="B16779" s="15" t="s">
        <v>1895</v>
      </c>
      <c r="C16779" t="str">
        <f>_xlfn.XLOOKUP($B16779, STANDARDS!$A:$A, STANDARDS!$B:$B,,0,2)</f>
        <v>Undivided Lemede Fm; Cabo Carvoeiro Fm</v>
      </c>
      <c r="D16779" t="s">
        <v>2177</v>
      </c>
      <c r="E16779" t="s">
        <v>2202</v>
      </c>
      <c r="J16779" cm="1">
        <f t="array" ref="J16779:L16779">_xlfn.XLOOKUP($C16779, AGE!$A:$A,AGE!$B:$D,,0,2)</f>
        <v>182.45</v>
      </c>
      <c r="K16779">
        <v>8.3499999999999943</v>
      </c>
      <c r="L16779" t="str">
        <v xml:space="preserve">GSA 2018 </v>
      </c>
      <c r="M16779" t="s">
        <v>2403</v>
      </c>
      <c r="P16779" t="s">
        <v>2342</v>
      </c>
      <c r="Q16779">
        <v>2.29</v>
      </c>
      <c r="R16779">
        <v>0.2</v>
      </c>
      <c r="V16779">
        <v>1</v>
      </c>
      <c r="W16779" t="s">
        <v>2558</v>
      </c>
    </row>
    <row r="16780" spans="1:23" x14ac:dyDescent="0.3">
      <c r="A16780">
        <v>24755</v>
      </c>
      <c r="B16780" s="15" t="s">
        <v>1895</v>
      </c>
      <c r="C16780" t="str">
        <f>_xlfn.XLOOKUP($B16780, STANDARDS!$A:$A, STANDARDS!$B:$B,,0,2)</f>
        <v>Undivided Lemede Fm; Cabo Carvoeiro Fm</v>
      </c>
      <c r="D16780" t="s">
        <v>2177</v>
      </c>
      <c r="E16780" t="s">
        <v>2202</v>
      </c>
      <c r="J16780" cm="1">
        <f t="array" ref="J16780:L16780">_xlfn.XLOOKUP($C16780, AGE!$A:$A,AGE!$B:$D,,0,2)</f>
        <v>182.45</v>
      </c>
      <c r="K16780">
        <v>8.3499999999999943</v>
      </c>
      <c r="L16780" t="str">
        <v xml:space="preserve">GSA 2018 </v>
      </c>
      <c r="M16780" t="s">
        <v>2403</v>
      </c>
      <c r="P16780" t="s">
        <v>2342</v>
      </c>
      <c r="Q16780">
        <v>2.16</v>
      </c>
      <c r="R16780">
        <v>0.2</v>
      </c>
      <c r="V16780">
        <v>1</v>
      </c>
      <c r="W16780" t="s">
        <v>2558</v>
      </c>
    </row>
    <row r="16781" spans="1:23" x14ac:dyDescent="0.3">
      <c r="A16781">
        <v>24756</v>
      </c>
      <c r="B16781" s="15" t="s">
        <v>1895</v>
      </c>
      <c r="C16781" t="str">
        <f>_xlfn.XLOOKUP($B16781, STANDARDS!$A:$A, STANDARDS!$B:$B,,0,2)</f>
        <v>Undivided Lemede Fm; Cabo Carvoeiro Fm</v>
      </c>
      <c r="D16781" t="s">
        <v>2177</v>
      </c>
      <c r="E16781" t="s">
        <v>2202</v>
      </c>
      <c r="J16781" cm="1">
        <f t="array" ref="J16781:L16781">_xlfn.XLOOKUP($C16781, AGE!$A:$A,AGE!$B:$D,,0,2)</f>
        <v>182.45</v>
      </c>
      <c r="K16781">
        <v>8.3499999999999943</v>
      </c>
      <c r="L16781" t="str">
        <v xml:space="preserve">GSA 2018 </v>
      </c>
      <c r="M16781" t="s">
        <v>2403</v>
      </c>
      <c r="P16781" t="s">
        <v>2342</v>
      </c>
      <c r="Q16781">
        <v>2.11</v>
      </c>
      <c r="R16781">
        <v>0.2</v>
      </c>
      <c r="V16781">
        <v>1</v>
      </c>
      <c r="W16781" t="s">
        <v>2558</v>
      </c>
    </row>
    <row r="16782" spans="1:23" x14ac:dyDescent="0.3">
      <c r="A16782">
        <v>24757</v>
      </c>
      <c r="B16782" s="15" t="s">
        <v>1895</v>
      </c>
      <c r="C16782" t="str">
        <f>_xlfn.XLOOKUP($B16782, STANDARDS!$A:$A, STANDARDS!$B:$B,,0,2)</f>
        <v>Undivided Lemede Fm; Cabo Carvoeiro Fm</v>
      </c>
      <c r="D16782" t="s">
        <v>2177</v>
      </c>
      <c r="E16782" t="s">
        <v>2202</v>
      </c>
      <c r="J16782" cm="1">
        <f t="array" ref="J16782:L16782">_xlfn.XLOOKUP($C16782, AGE!$A:$A,AGE!$B:$D,,0,2)</f>
        <v>182.45</v>
      </c>
      <c r="K16782">
        <v>8.3499999999999943</v>
      </c>
      <c r="L16782" t="str">
        <v xml:space="preserve">GSA 2018 </v>
      </c>
      <c r="M16782" t="s">
        <v>2403</v>
      </c>
      <c r="P16782" t="s">
        <v>2342</v>
      </c>
      <c r="Q16782">
        <v>2.1800000000000002</v>
      </c>
      <c r="R16782">
        <v>0.2</v>
      </c>
      <c r="V16782">
        <v>1</v>
      </c>
      <c r="W16782" t="s">
        <v>2558</v>
      </c>
    </row>
    <row r="16783" spans="1:23" x14ac:dyDescent="0.3">
      <c r="A16783">
        <v>24758</v>
      </c>
      <c r="B16783" s="15" t="s">
        <v>1895</v>
      </c>
      <c r="C16783" t="str">
        <f>_xlfn.XLOOKUP($B16783, STANDARDS!$A:$A, STANDARDS!$B:$B,,0,2)</f>
        <v>Undivided Lemede Fm; Cabo Carvoeiro Fm</v>
      </c>
      <c r="D16783" t="s">
        <v>2177</v>
      </c>
      <c r="E16783" t="s">
        <v>2202</v>
      </c>
      <c r="J16783" cm="1">
        <f t="array" ref="J16783:L16783">_xlfn.XLOOKUP($C16783, AGE!$A:$A,AGE!$B:$D,,0,2)</f>
        <v>182.45</v>
      </c>
      <c r="K16783">
        <v>8.3499999999999943</v>
      </c>
      <c r="L16783" t="str">
        <v xml:space="preserve">GSA 2018 </v>
      </c>
      <c r="M16783" t="s">
        <v>2403</v>
      </c>
      <c r="P16783" t="s">
        <v>2342</v>
      </c>
      <c r="Q16783">
        <v>2.14</v>
      </c>
      <c r="R16783">
        <v>0.2</v>
      </c>
      <c r="V16783">
        <v>1</v>
      </c>
      <c r="W16783" t="s">
        <v>2558</v>
      </c>
    </row>
    <row r="16784" spans="1:23" x14ac:dyDescent="0.3">
      <c r="A16784">
        <v>24759</v>
      </c>
      <c r="B16784" s="15" t="s">
        <v>1895</v>
      </c>
      <c r="C16784" t="str">
        <f>_xlfn.XLOOKUP($B16784, STANDARDS!$A:$A, STANDARDS!$B:$B,,0,2)</f>
        <v>Undivided Lemede Fm; Cabo Carvoeiro Fm</v>
      </c>
      <c r="D16784" t="s">
        <v>2177</v>
      </c>
      <c r="E16784" t="s">
        <v>2202</v>
      </c>
      <c r="J16784" cm="1">
        <f t="array" ref="J16784:L16784">_xlfn.XLOOKUP($C16784, AGE!$A:$A,AGE!$B:$D,,0,2)</f>
        <v>182.45</v>
      </c>
      <c r="K16784">
        <v>8.3499999999999943</v>
      </c>
      <c r="L16784" t="str">
        <v xml:space="preserve">GSA 2018 </v>
      </c>
      <c r="M16784" t="s">
        <v>2403</v>
      </c>
      <c r="P16784" t="s">
        <v>2342</v>
      </c>
      <c r="Q16784">
        <v>2.12</v>
      </c>
      <c r="R16784">
        <v>0.2</v>
      </c>
      <c r="V16784">
        <v>1</v>
      </c>
      <c r="W16784" t="s">
        <v>2558</v>
      </c>
    </row>
    <row r="16785" spans="1:23" x14ac:dyDescent="0.3">
      <c r="A16785">
        <v>24760</v>
      </c>
      <c r="B16785" s="15" t="s">
        <v>1895</v>
      </c>
      <c r="C16785" t="str">
        <f>_xlfn.XLOOKUP($B16785, STANDARDS!$A:$A, STANDARDS!$B:$B,,0,2)</f>
        <v>Undivided Lemede Fm; Cabo Carvoeiro Fm</v>
      </c>
      <c r="D16785" t="s">
        <v>2177</v>
      </c>
      <c r="E16785" t="s">
        <v>2202</v>
      </c>
      <c r="J16785" cm="1">
        <f t="array" ref="J16785:L16785">_xlfn.XLOOKUP($C16785, AGE!$A:$A,AGE!$B:$D,,0,2)</f>
        <v>182.45</v>
      </c>
      <c r="K16785">
        <v>8.3499999999999943</v>
      </c>
      <c r="L16785" t="str">
        <v xml:space="preserve">GSA 2018 </v>
      </c>
      <c r="M16785" t="s">
        <v>2403</v>
      </c>
      <c r="P16785" t="s">
        <v>2342</v>
      </c>
      <c r="Q16785">
        <v>2.1</v>
      </c>
      <c r="R16785">
        <v>0.2</v>
      </c>
      <c r="V16785">
        <v>1</v>
      </c>
      <c r="W16785" t="s">
        <v>2558</v>
      </c>
    </row>
    <row r="16786" spans="1:23" x14ac:dyDescent="0.3">
      <c r="A16786">
        <v>24761</v>
      </c>
      <c r="B16786" s="15" t="s">
        <v>1895</v>
      </c>
      <c r="C16786" t="str">
        <f>_xlfn.XLOOKUP($B16786, STANDARDS!$A:$A, STANDARDS!$B:$B,,0,2)</f>
        <v>Undivided Lemede Fm; Cabo Carvoeiro Fm</v>
      </c>
      <c r="D16786" t="s">
        <v>2177</v>
      </c>
      <c r="E16786" t="s">
        <v>2202</v>
      </c>
      <c r="J16786" cm="1">
        <f t="array" ref="J16786:L16786">_xlfn.XLOOKUP($C16786, AGE!$A:$A,AGE!$B:$D,,0,2)</f>
        <v>182.45</v>
      </c>
      <c r="K16786">
        <v>8.3499999999999943</v>
      </c>
      <c r="L16786" t="str">
        <v xml:space="preserve">GSA 2018 </v>
      </c>
      <c r="M16786" t="s">
        <v>2403</v>
      </c>
      <c r="P16786" t="s">
        <v>2342</v>
      </c>
      <c r="Q16786">
        <v>2.2599999999999998</v>
      </c>
      <c r="R16786">
        <v>0.2</v>
      </c>
      <c r="V16786">
        <v>1</v>
      </c>
      <c r="W16786" t="s">
        <v>2558</v>
      </c>
    </row>
    <row r="16787" spans="1:23" x14ac:dyDescent="0.3">
      <c r="A16787">
        <v>24762</v>
      </c>
      <c r="B16787" s="15" t="s">
        <v>1895</v>
      </c>
      <c r="C16787" t="str">
        <f>_xlfn.XLOOKUP($B16787, STANDARDS!$A:$A, STANDARDS!$B:$B,,0,2)</f>
        <v>Undivided Lemede Fm; Cabo Carvoeiro Fm</v>
      </c>
      <c r="D16787" t="s">
        <v>2177</v>
      </c>
      <c r="E16787" t="s">
        <v>2202</v>
      </c>
      <c r="J16787" cm="1">
        <f t="array" ref="J16787:L16787">_xlfn.XLOOKUP($C16787, AGE!$A:$A,AGE!$B:$D,,0,2)</f>
        <v>182.45</v>
      </c>
      <c r="K16787">
        <v>8.3499999999999943</v>
      </c>
      <c r="L16787" t="str">
        <v xml:space="preserve">GSA 2018 </v>
      </c>
      <c r="M16787" t="s">
        <v>2403</v>
      </c>
      <c r="P16787" t="s">
        <v>2342</v>
      </c>
      <c r="Q16787">
        <v>2.2000000000000002</v>
      </c>
      <c r="R16787">
        <v>0.2</v>
      </c>
      <c r="V16787">
        <v>1</v>
      </c>
      <c r="W16787" t="s">
        <v>2558</v>
      </c>
    </row>
    <row r="16788" spans="1:23" x14ac:dyDescent="0.3">
      <c r="A16788">
        <v>24763</v>
      </c>
      <c r="B16788" s="15" t="s">
        <v>1895</v>
      </c>
      <c r="C16788" t="str">
        <f>_xlfn.XLOOKUP($B16788, STANDARDS!$A:$A, STANDARDS!$B:$B,,0,2)</f>
        <v>Undivided Lemede Fm; Cabo Carvoeiro Fm</v>
      </c>
      <c r="D16788" t="s">
        <v>2177</v>
      </c>
      <c r="E16788" t="s">
        <v>2202</v>
      </c>
      <c r="J16788" cm="1">
        <f t="array" ref="J16788:L16788">_xlfn.XLOOKUP($C16788, AGE!$A:$A,AGE!$B:$D,,0,2)</f>
        <v>182.45</v>
      </c>
      <c r="K16788">
        <v>8.3499999999999943</v>
      </c>
      <c r="L16788" t="str">
        <v xml:space="preserve">GSA 2018 </v>
      </c>
      <c r="M16788" t="s">
        <v>2403</v>
      </c>
      <c r="P16788" t="s">
        <v>2342</v>
      </c>
      <c r="Q16788">
        <v>2.17</v>
      </c>
      <c r="R16788">
        <v>0.2</v>
      </c>
      <c r="V16788">
        <v>1</v>
      </c>
      <c r="W16788" t="s">
        <v>2558</v>
      </c>
    </row>
    <row r="16789" spans="1:23" x14ac:dyDescent="0.3">
      <c r="A16789">
        <v>24764</v>
      </c>
      <c r="B16789" s="15" t="s">
        <v>1895</v>
      </c>
      <c r="C16789" t="str">
        <f>_xlfn.XLOOKUP($B16789, STANDARDS!$A:$A, STANDARDS!$B:$B,,0,2)</f>
        <v>Undivided Lemede Fm; Cabo Carvoeiro Fm</v>
      </c>
      <c r="D16789" t="s">
        <v>2177</v>
      </c>
      <c r="E16789" t="s">
        <v>2202</v>
      </c>
      <c r="J16789" cm="1">
        <f t="array" ref="J16789:L16789">_xlfn.XLOOKUP($C16789, AGE!$A:$A,AGE!$B:$D,,0,2)</f>
        <v>182.45</v>
      </c>
      <c r="K16789">
        <v>8.3499999999999943</v>
      </c>
      <c r="L16789" t="str">
        <v xml:space="preserve">GSA 2018 </v>
      </c>
      <c r="M16789" t="s">
        <v>2403</v>
      </c>
      <c r="P16789" t="s">
        <v>2342</v>
      </c>
      <c r="Q16789">
        <v>2.27</v>
      </c>
      <c r="R16789">
        <v>0.2</v>
      </c>
      <c r="V16789">
        <v>1</v>
      </c>
      <c r="W16789" t="s">
        <v>2558</v>
      </c>
    </row>
    <row r="16790" spans="1:23" x14ac:dyDescent="0.3">
      <c r="A16790">
        <v>24765</v>
      </c>
      <c r="B16790" s="15" t="s">
        <v>1895</v>
      </c>
      <c r="C16790" t="str">
        <f>_xlfn.XLOOKUP($B16790, STANDARDS!$A:$A, STANDARDS!$B:$B,,0,2)</f>
        <v>Undivided Lemede Fm; Cabo Carvoeiro Fm</v>
      </c>
      <c r="D16790" t="s">
        <v>2177</v>
      </c>
      <c r="E16790" t="s">
        <v>2202</v>
      </c>
      <c r="J16790" cm="1">
        <f t="array" ref="J16790:L16790">_xlfn.XLOOKUP($C16790, AGE!$A:$A,AGE!$B:$D,,0,2)</f>
        <v>182.45</v>
      </c>
      <c r="K16790">
        <v>8.3499999999999943</v>
      </c>
      <c r="L16790" t="str">
        <v xml:space="preserve">GSA 2018 </v>
      </c>
      <c r="M16790" t="s">
        <v>2403</v>
      </c>
      <c r="P16790" t="s">
        <v>2342</v>
      </c>
      <c r="Q16790">
        <v>2.41</v>
      </c>
      <c r="R16790">
        <v>0.2</v>
      </c>
      <c r="V16790">
        <v>1</v>
      </c>
      <c r="W16790" t="s">
        <v>2558</v>
      </c>
    </row>
    <row r="16791" spans="1:23" x14ac:dyDescent="0.3">
      <c r="A16791">
        <v>24766</v>
      </c>
      <c r="B16791" s="15" t="s">
        <v>1895</v>
      </c>
      <c r="C16791" t="str">
        <f>_xlfn.XLOOKUP($B16791, STANDARDS!$A:$A, STANDARDS!$B:$B,,0,2)</f>
        <v>Undivided Lemede Fm; Cabo Carvoeiro Fm</v>
      </c>
      <c r="D16791" t="s">
        <v>2177</v>
      </c>
      <c r="E16791" t="s">
        <v>2202</v>
      </c>
      <c r="J16791" cm="1">
        <f t="array" ref="J16791:L16791">_xlfn.XLOOKUP($C16791, AGE!$A:$A,AGE!$B:$D,,0,2)</f>
        <v>182.45</v>
      </c>
      <c r="K16791">
        <v>8.3499999999999943</v>
      </c>
      <c r="L16791" t="str">
        <v xml:space="preserve">GSA 2018 </v>
      </c>
      <c r="M16791" t="s">
        <v>2403</v>
      </c>
      <c r="P16791" t="s">
        <v>2342</v>
      </c>
      <c r="Q16791">
        <v>2.37</v>
      </c>
      <c r="R16791">
        <v>0.2</v>
      </c>
      <c r="V16791">
        <v>1</v>
      </c>
      <c r="W16791" t="s">
        <v>2558</v>
      </c>
    </row>
    <row r="16792" spans="1:23" x14ac:dyDescent="0.3">
      <c r="A16792">
        <v>24767</v>
      </c>
      <c r="B16792" s="15" t="s">
        <v>1895</v>
      </c>
      <c r="C16792" t="str">
        <f>_xlfn.XLOOKUP($B16792, STANDARDS!$A:$A, STANDARDS!$B:$B,,0,2)</f>
        <v>Undivided Lemede Fm; Cabo Carvoeiro Fm</v>
      </c>
      <c r="D16792" t="s">
        <v>2177</v>
      </c>
      <c r="E16792" t="s">
        <v>2202</v>
      </c>
      <c r="J16792" cm="1">
        <f t="array" ref="J16792:L16792">_xlfn.XLOOKUP($C16792, AGE!$A:$A,AGE!$B:$D,,0,2)</f>
        <v>182.45</v>
      </c>
      <c r="K16792">
        <v>8.3499999999999943</v>
      </c>
      <c r="L16792" t="str">
        <v xml:space="preserve">GSA 2018 </v>
      </c>
      <c r="M16792" t="s">
        <v>2403</v>
      </c>
      <c r="P16792" t="s">
        <v>2342</v>
      </c>
      <c r="Q16792">
        <v>2.34</v>
      </c>
      <c r="R16792">
        <v>0.2</v>
      </c>
      <c r="V16792">
        <v>1</v>
      </c>
      <c r="W16792" t="s">
        <v>2558</v>
      </c>
    </row>
    <row r="16793" spans="1:23" x14ac:dyDescent="0.3">
      <c r="A16793">
        <v>24768</v>
      </c>
      <c r="B16793" s="15" t="s">
        <v>1895</v>
      </c>
      <c r="C16793" t="str">
        <f>_xlfn.XLOOKUP($B16793, STANDARDS!$A:$A, STANDARDS!$B:$B,,0,2)</f>
        <v>Undivided Lemede Fm; Cabo Carvoeiro Fm</v>
      </c>
      <c r="D16793" t="s">
        <v>2177</v>
      </c>
      <c r="E16793" t="s">
        <v>2202</v>
      </c>
      <c r="J16793" cm="1">
        <f t="array" ref="J16793:L16793">_xlfn.XLOOKUP($C16793, AGE!$A:$A,AGE!$B:$D,,0,2)</f>
        <v>182.45</v>
      </c>
      <c r="K16793">
        <v>8.3499999999999943</v>
      </c>
      <c r="L16793" t="str">
        <v xml:space="preserve">GSA 2018 </v>
      </c>
      <c r="M16793" t="s">
        <v>2403</v>
      </c>
      <c r="P16793" t="s">
        <v>2342</v>
      </c>
      <c r="Q16793">
        <v>2.4</v>
      </c>
      <c r="R16793">
        <v>0.2</v>
      </c>
      <c r="V16793">
        <v>1</v>
      </c>
      <c r="W16793" t="s">
        <v>2558</v>
      </c>
    </row>
    <row r="16794" spans="1:23" x14ac:dyDescent="0.3">
      <c r="A16794">
        <v>24769</v>
      </c>
      <c r="B16794" s="15" t="s">
        <v>1895</v>
      </c>
      <c r="C16794" t="str">
        <f>_xlfn.XLOOKUP($B16794, STANDARDS!$A:$A, STANDARDS!$B:$B,,0,2)</f>
        <v>Undivided Lemede Fm; Cabo Carvoeiro Fm</v>
      </c>
      <c r="D16794" t="s">
        <v>2177</v>
      </c>
      <c r="E16794" t="s">
        <v>2202</v>
      </c>
      <c r="J16794" cm="1">
        <f t="array" ref="J16794:L16794">_xlfn.XLOOKUP($C16794, AGE!$A:$A,AGE!$B:$D,,0,2)</f>
        <v>182.45</v>
      </c>
      <c r="K16794">
        <v>8.3499999999999943</v>
      </c>
      <c r="L16794" t="str">
        <v xml:space="preserve">GSA 2018 </v>
      </c>
      <c r="M16794" t="s">
        <v>2403</v>
      </c>
      <c r="P16794" t="s">
        <v>2342</v>
      </c>
      <c r="Q16794">
        <v>2.39</v>
      </c>
      <c r="R16794">
        <v>0.2</v>
      </c>
      <c r="V16794">
        <v>1</v>
      </c>
      <c r="W16794" t="s">
        <v>2558</v>
      </c>
    </row>
    <row r="16795" spans="1:23" x14ac:dyDescent="0.3">
      <c r="A16795">
        <v>24770</v>
      </c>
      <c r="B16795" s="15" t="s">
        <v>1895</v>
      </c>
      <c r="C16795" t="str">
        <f>_xlfn.XLOOKUP($B16795, STANDARDS!$A:$A, STANDARDS!$B:$B,,0,2)</f>
        <v>Undivided Lemede Fm; Cabo Carvoeiro Fm</v>
      </c>
      <c r="D16795" t="s">
        <v>2177</v>
      </c>
      <c r="E16795" t="s">
        <v>2202</v>
      </c>
      <c r="J16795" cm="1">
        <f t="array" ref="J16795:L16795">_xlfn.XLOOKUP($C16795, AGE!$A:$A,AGE!$B:$D,,0,2)</f>
        <v>182.45</v>
      </c>
      <c r="K16795">
        <v>8.3499999999999943</v>
      </c>
      <c r="L16795" t="str">
        <v xml:space="preserve">GSA 2018 </v>
      </c>
      <c r="M16795" t="s">
        <v>2403</v>
      </c>
      <c r="P16795" t="s">
        <v>2342</v>
      </c>
      <c r="Q16795">
        <v>2.44</v>
      </c>
      <c r="R16795">
        <v>0.2</v>
      </c>
      <c r="V16795">
        <v>1</v>
      </c>
      <c r="W16795" t="s">
        <v>2558</v>
      </c>
    </row>
    <row r="16796" spans="1:23" x14ac:dyDescent="0.3">
      <c r="A16796">
        <v>24771</v>
      </c>
      <c r="B16796" s="15" t="s">
        <v>1895</v>
      </c>
      <c r="C16796" t="str">
        <f>_xlfn.XLOOKUP($B16796, STANDARDS!$A:$A, STANDARDS!$B:$B,,0,2)</f>
        <v>Undivided Lemede Fm; Cabo Carvoeiro Fm</v>
      </c>
      <c r="D16796" t="s">
        <v>2177</v>
      </c>
      <c r="E16796" t="s">
        <v>2202</v>
      </c>
      <c r="J16796" cm="1">
        <f t="array" ref="J16796:L16796">_xlfn.XLOOKUP($C16796, AGE!$A:$A,AGE!$B:$D,,0,2)</f>
        <v>182.45</v>
      </c>
      <c r="K16796">
        <v>8.3499999999999943</v>
      </c>
      <c r="L16796" t="str">
        <v xml:space="preserve">GSA 2018 </v>
      </c>
      <c r="M16796" t="s">
        <v>2403</v>
      </c>
      <c r="P16796" t="s">
        <v>2342</v>
      </c>
      <c r="Q16796">
        <v>2.4500000000000002</v>
      </c>
      <c r="R16796">
        <v>0.2</v>
      </c>
      <c r="V16796">
        <v>1</v>
      </c>
      <c r="W16796" t="s">
        <v>2558</v>
      </c>
    </row>
    <row r="16797" spans="1:23" x14ac:dyDescent="0.3">
      <c r="A16797">
        <v>24772</v>
      </c>
      <c r="B16797" s="15" t="s">
        <v>1895</v>
      </c>
      <c r="C16797" t="str">
        <f>_xlfn.XLOOKUP($B16797, STANDARDS!$A:$A, STANDARDS!$B:$B,,0,2)</f>
        <v>Undivided Lemede Fm; Cabo Carvoeiro Fm</v>
      </c>
      <c r="D16797" t="s">
        <v>2177</v>
      </c>
      <c r="E16797" t="s">
        <v>2202</v>
      </c>
      <c r="J16797" cm="1">
        <f t="array" ref="J16797:L16797">_xlfn.XLOOKUP($C16797, AGE!$A:$A,AGE!$B:$D,,0,2)</f>
        <v>182.45</v>
      </c>
      <c r="K16797">
        <v>8.3499999999999943</v>
      </c>
      <c r="L16797" t="str">
        <v xml:space="preserve">GSA 2018 </v>
      </c>
      <c r="M16797" t="s">
        <v>2403</v>
      </c>
      <c r="P16797" t="s">
        <v>2342</v>
      </c>
      <c r="Q16797">
        <v>2.5099999999999998</v>
      </c>
      <c r="R16797">
        <v>0.2</v>
      </c>
      <c r="V16797">
        <v>1</v>
      </c>
      <c r="W16797" t="s">
        <v>2558</v>
      </c>
    </row>
    <row r="16798" spans="1:23" x14ac:dyDescent="0.3">
      <c r="A16798">
        <v>24773</v>
      </c>
      <c r="B16798" s="15" t="s">
        <v>1895</v>
      </c>
      <c r="C16798" t="str">
        <f>_xlfn.XLOOKUP($B16798, STANDARDS!$A:$A, STANDARDS!$B:$B,,0,2)</f>
        <v>Undivided Lemede Fm; Cabo Carvoeiro Fm</v>
      </c>
      <c r="D16798" t="s">
        <v>2177</v>
      </c>
      <c r="E16798" t="s">
        <v>2202</v>
      </c>
      <c r="J16798" cm="1">
        <f t="array" ref="J16798:L16798">_xlfn.XLOOKUP($C16798, AGE!$A:$A,AGE!$B:$D,,0,2)</f>
        <v>182.45</v>
      </c>
      <c r="K16798">
        <v>8.3499999999999943</v>
      </c>
      <c r="L16798" t="str">
        <v xml:space="preserve">GSA 2018 </v>
      </c>
      <c r="M16798" t="s">
        <v>2403</v>
      </c>
      <c r="P16798" t="s">
        <v>2342</v>
      </c>
      <c r="Q16798">
        <v>2.46</v>
      </c>
      <c r="R16798">
        <v>0.2</v>
      </c>
      <c r="V16798">
        <v>1</v>
      </c>
      <c r="W16798" t="s">
        <v>2558</v>
      </c>
    </row>
    <row r="16799" spans="1:23" x14ac:dyDescent="0.3">
      <c r="A16799">
        <v>24774</v>
      </c>
      <c r="B16799" s="15" t="s">
        <v>1895</v>
      </c>
      <c r="C16799" t="str">
        <f>_xlfn.XLOOKUP($B16799, STANDARDS!$A:$A, STANDARDS!$B:$B,,0,2)</f>
        <v>Undivided Lemede Fm; Cabo Carvoeiro Fm</v>
      </c>
      <c r="D16799" t="s">
        <v>2177</v>
      </c>
      <c r="E16799" t="s">
        <v>2202</v>
      </c>
      <c r="J16799" cm="1">
        <f t="array" ref="J16799:L16799">_xlfn.XLOOKUP($C16799, AGE!$A:$A,AGE!$B:$D,,0,2)</f>
        <v>182.45</v>
      </c>
      <c r="K16799">
        <v>8.3499999999999943</v>
      </c>
      <c r="L16799" t="str">
        <v xml:space="preserve">GSA 2018 </v>
      </c>
      <c r="M16799" t="s">
        <v>2403</v>
      </c>
      <c r="P16799" t="s">
        <v>2342</v>
      </c>
      <c r="Q16799">
        <v>2.5</v>
      </c>
      <c r="R16799">
        <v>0.2</v>
      </c>
      <c r="V16799">
        <v>1</v>
      </c>
      <c r="W16799" t="s">
        <v>2558</v>
      </c>
    </row>
    <row r="16800" spans="1:23" x14ac:dyDescent="0.3">
      <c r="A16800">
        <v>24775</v>
      </c>
      <c r="B16800" s="15" t="s">
        <v>1895</v>
      </c>
      <c r="C16800" t="str">
        <f>_xlfn.XLOOKUP($B16800, STANDARDS!$A:$A, STANDARDS!$B:$B,,0,2)</f>
        <v>Undivided Lemede Fm; Cabo Carvoeiro Fm</v>
      </c>
      <c r="D16800" t="s">
        <v>2177</v>
      </c>
      <c r="E16800" t="s">
        <v>2202</v>
      </c>
      <c r="J16800" cm="1">
        <f t="array" ref="J16800:L16800">_xlfn.XLOOKUP($C16800, AGE!$A:$A,AGE!$B:$D,,0,2)</f>
        <v>182.45</v>
      </c>
      <c r="K16800">
        <v>8.3499999999999943</v>
      </c>
      <c r="L16800" t="str">
        <v xml:space="preserve">GSA 2018 </v>
      </c>
      <c r="M16800" t="s">
        <v>2403</v>
      </c>
      <c r="P16800" t="s">
        <v>2342</v>
      </c>
      <c r="Q16800">
        <v>2.4500000000000002</v>
      </c>
      <c r="R16800">
        <v>0.2</v>
      </c>
      <c r="V16800">
        <v>1</v>
      </c>
      <c r="W16800" t="s">
        <v>2558</v>
      </c>
    </row>
    <row r="16801" spans="1:23" x14ac:dyDescent="0.3">
      <c r="A16801">
        <v>24776</v>
      </c>
      <c r="B16801" s="15" t="s">
        <v>1895</v>
      </c>
      <c r="C16801" t="str">
        <f>_xlfn.XLOOKUP($B16801, STANDARDS!$A:$A, STANDARDS!$B:$B,,0,2)</f>
        <v>Undivided Lemede Fm; Cabo Carvoeiro Fm</v>
      </c>
      <c r="D16801" t="s">
        <v>2177</v>
      </c>
      <c r="E16801" t="s">
        <v>2202</v>
      </c>
      <c r="J16801" cm="1">
        <f t="array" ref="J16801:L16801">_xlfn.XLOOKUP($C16801, AGE!$A:$A,AGE!$B:$D,,0,2)</f>
        <v>182.45</v>
      </c>
      <c r="K16801">
        <v>8.3499999999999943</v>
      </c>
      <c r="L16801" t="str">
        <v xml:space="preserve">GSA 2018 </v>
      </c>
      <c r="M16801" t="s">
        <v>2403</v>
      </c>
      <c r="P16801" t="s">
        <v>2342</v>
      </c>
      <c r="Q16801">
        <v>2.2999999999999998</v>
      </c>
      <c r="R16801">
        <v>0.2</v>
      </c>
      <c r="V16801">
        <v>1</v>
      </c>
      <c r="W16801" t="s">
        <v>2558</v>
      </c>
    </row>
    <row r="16802" spans="1:23" x14ac:dyDescent="0.3">
      <c r="A16802">
        <v>24777</v>
      </c>
      <c r="B16802" s="15" t="s">
        <v>1895</v>
      </c>
      <c r="C16802" t="str">
        <f>_xlfn.XLOOKUP($B16802, STANDARDS!$A:$A, STANDARDS!$B:$B,,0,2)</f>
        <v>Undivided Lemede Fm; Cabo Carvoeiro Fm</v>
      </c>
      <c r="D16802" t="s">
        <v>2177</v>
      </c>
      <c r="E16802" t="s">
        <v>2202</v>
      </c>
      <c r="J16802" cm="1">
        <f t="array" ref="J16802:L16802">_xlfn.XLOOKUP($C16802, AGE!$A:$A,AGE!$B:$D,,0,2)</f>
        <v>182.45</v>
      </c>
      <c r="K16802">
        <v>8.3499999999999943</v>
      </c>
      <c r="L16802" t="str">
        <v xml:space="preserve">GSA 2018 </v>
      </c>
      <c r="M16802" t="s">
        <v>2403</v>
      </c>
      <c r="P16802" t="s">
        <v>2342</v>
      </c>
      <c r="Q16802">
        <v>2.44</v>
      </c>
      <c r="R16802">
        <v>0.2</v>
      </c>
      <c r="V16802">
        <v>1</v>
      </c>
      <c r="W16802" t="s">
        <v>2558</v>
      </c>
    </row>
    <row r="16803" spans="1:23" x14ac:dyDescent="0.3">
      <c r="A16803">
        <v>24778</v>
      </c>
      <c r="B16803" s="15" t="s">
        <v>1895</v>
      </c>
      <c r="C16803" t="str">
        <f>_xlfn.XLOOKUP($B16803, STANDARDS!$A:$A, STANDARDS!$B:$B,,0,2)</f>
        <v>Undivided Lemede Fm; Cabo Carvoeiro Fm</v>
      </c>
      <c r="D16803" t="s">
        <v>2177</v>
      </c>
      <c r="E16803" t="s">
        <v>2202</v>
      </c>
      <c r="J16803" cm="1">
        <f t="array" ref="J16803:L16803">_xlfn.XLOOKUP($C16803, AGE!$A:$A,AGE!$B:$D,,0,2)</f>
        <v>182.45</v>
      </c>
      <c r="K16803">
        <v>8.3499999999999943</v>
      </c>
      <c r="L16803" t="str">
        <v xml:space="preserve">GSA 2018 </v>
      </c>
      <c r="M16803" t="s">
        <v>2403</v>
      </c>
      <c r="P16803" t="s">
        <v>2342</v>
      </c>
      <c r="Q16803">
        <v>2.19</v>
      </c>
      <c r="R16803">
        <v>0.2</v>
      </c>
      <c r="V16803">
        <v>1</v>
      </c>
      <c r="W16803" t="s">
        <v>2558</v>
      </c>
    </row>
    <row r="16804" spans="1:23" x14ac:dyDescent="0.3">
      <c r="A16804">
        <v>24779</v>
      </c>
      <c r="B16804" s="15" t="s">
        <v>1895</v>
      </c>
      <c r="C16804" t="str">
        <f>_xlfn.XLOOKUP($B16804, STANDARDS!$A:$A, STANDARDS!$B:$B,,0,2)</f>
        <v>Undivided Lemede Fm; Cabo Carvoeiro Fm</v>
      </c>
      <c r="D16804" t="s">
        <v>2177</v>
      </c>
      <c r="E16804" t="s">
        <v>2202</v>
      </c>
      <c r="J16804" cm="1">
        <f t="array" ref="J16804:L16804">_xlfn.XLOOKUP($C16804, AGE!$A:$A,AGE!$B:$D,,0,2)</f>
        <v>182.45</v>
      </c>
      <c r="K16804">
        <v>8.3499999999999943</v>
      </c>
      <c r="L16804" t="str">
        <v xml:space="preserve">GSA 2018 </v>
      </c>
      <c r="M16804" t="s">
        <v>2403</v>
      </c>
      <c r="P16804" t="s">
        <v>2342</v>
      </c>
      <c r="Q16804">
        <v>2.0499999999999998</v>
      </c>
      <c r="R16804">
        <v>0.2</v>
      </c>
      <c r="V16804">
        <v>1</v>
      </c>
      <c r="W16804" t="s">
        <v>2558</v>
      </c>
    </row>
    <row r="16805" spans="1:23" x14ac:dyDescent="0.3">
      <c r="A16805">
        <v>24780</v>
      </c>
      <c r="B16805" s="15" t="s">
        <v>1895</v>
      </c>
      <c r="C16805" t="str">
        <f>_xlfn.XLOOKUP($B16805, STANDARDS!$A:$A, STANDARDS!$B:$B,,0,2)</f>
        <v>Undivided Lemede Fm; Cabo Carvoeiro Fm</v>
      </c>
      <c r="D16805" t="s">
        <v>2177</v>
      </c>
      <c r="E16805" t="s">
        <v>2202</v>
      </c>
      <c r="J16805" cm="1">
        <f t="array" ref="J16805:L16805">_xlfn.XLOOKUP($C16805, AGE!$A:$A,AGE!$B:$D,,0,2)</f>
        <v>182.45</v>
      </c>
      <c r="K16805">
        <v>8.3499999999999943</v>
      </c>
      <c r="L16805" t="str">
        <v xml:space="preserve">GSA 2018 </v>
      </c>
      <c r="M16805" t="s">
        <v>2403</v>
      </c>
      <c r="P16805" t="s">
        <v>2342</v>
      </c>
      <c r="Q16805">
        <v>1.56</v>
      </c>
      <c r="R16805">
        <v>0.2</v>
      </c>
      <c r="V16805">
        <v>1</v>
      </c>
      <c r="W16805" t="s">
        <v>2558</v>
      </c>
    </row>
    <row r="16806" spans="1:23" x14ac:dyDescent="0.3">
      <c r="A16806">
        <v>24781</v>
      </c>
      <c r="B16806" s="15" t="s">
        <v>1895</v>
      </c>
      <c r="C16806" t="str">
        <f>_xlfn.XLOOKUP($B16806, STANDARDS!$A:$A, STANDARDS!$B:$B,,0,2)</f>
        <v>Undivided Lemede Fm; Cabo Carvoeiro Fm</v>
      </c>
      <c r="D16806" t="s">
        <v>2177</v>
      </c>
      <c r="E16806" t="s">
        <v>2202</v>
      </c>
      <c r="J16806" cm="1">
        <f t="array" ref="J16806:L16806">_xlfn.XLOOKUP($C16806, AGE!$A:$A,AGE!$B:$D,,0,2)</f>
        <v>182.45</v>
      </c>
      <c r="K16806">
        <v>8.3499999999999943</v>
      </c>
      <c r="L16806" t="str">
        <v xml:space="preserve">GSA 2018 </v>
      </c>
      <c r="M16806" t="s">
        <v>2403</v>
      </c>
      <c r="P16806" t="s">
        <v>2342</v>
      </c>
      <c r="Q16806">
        <v>2.06</v>
      </c>
      <c r="R16806">
        <v>0.2</v>
      </c>
      <c r="V16806">
        <v>1</v>
      </c>
      <c r="W16806" t="s">
        <v>2558</v>
      </c>
    </row>
    <row r="16807" spans="1:23" x14ac:dyDescent="0.3">
      <c r="A16807">
        <v>24782</v>
      </c>
      <c r="B16807" s="15" t="s">
        <v>1895</v>
      </c>
      <c r="C16807" t="str">
        <f>_xlfn.XLOOKUP($B16807, STANDARDS!$A:$A, STANDARDS!$B:$B,,0,2)</f>
        <v>Undivided Lemede Fm; Cabo Carvoeiro Fm</v>
      </c>
      <c r="D16807" t="s">
        <v>2177</v>
      </c>
      <c r="E16807" t="s">
        <v>2202</v>
      </c>
      <c r="J16807" cm="1">
        <f t="array" ref="J16807:L16807">_xlfn.XLOOKUP($C16807, AGE!$A:$A,AGE!$B:$D,,0,2)</f>
        <v>182.45</v>
      </c>
      <c r="K16807">
        <v>8.3499999999999943</v>
      </c>
      <c r="L16807" t="str">
        <v xml:space="preserve">GSA 2018 </v>
      </c>
      <c r="M16807" t="s">
        <v>2403</v>
      </c>
      <c r="P16807" t="s">
        <v>2342</v>
      </c>
      <c r="Q16807">
        <v>2.23</v>
      </c>
      <c r="R16807">
        <v>0.2</v>
      </c>
      <c r="V16807">
        <v>1</v>
      </c>
      <c r="W16807" t="s">
        <v>2558</v>
      </c>
    </row>
    <row r="16808" spans="1:23" x14ac:dyDescent="0.3">
      <c r="A16808">
        <v>24783</v>
      </c>
      <c r="B16808" s="15" t="s">
        <v>1895</v>
      </c>
      <c r="C16808" t="str">
        <f>_xlfn.XLOOKUP($B16808, STANDARDS!$A:$A, STANDARDS!$B:$B,,0,2)</f>
        <v>Undivided Lemede Fm; Cabo Carvoeiro Fm</v>
      </c>
      <c r="D16808" t="s">
        <v>2177</v>
      </c>
      <c r="E16808" t="s">
        <v>2202</v>
      </c>
      <c r="J16808" cm="1">
        <f t="array" ref="J16808:L16808">_xlfn.XLOOKUP($C16808, AGE!$A:$A,AGE!$B:$D,,0,2)</f>
        <v>182.45</v>
      </c>
      <c r="K16808">
        <v>8.3499999999999943</v>
      </c>
      <c r="L16808" t="str">
        <v xml:space="preserve">GSA 2018 </v>
      </c>
      <c r="M16808" t="s">
        <v>2403</v>
      </c>
      <c r="P16808" t="s">
        <v>2342</v>
      </c>
      <c r="Q16808">
        <v>2.1</v>
      </c>
      <c r="R16808">
        <v>0.2</v>
      </c>
      <c r="V16808">
        <v>1</v>
      </c>
      <c r="W16808" t="s">
        <v>2558</v>
      </c>
    </row>
    <row r="16809" spans="1:23" x14ac:dyDescent="0.3">
      <c r="A16809">
        <v>24784</v>
      </c>
      <c r="B16809" s="15" t="s">
        <v>1895</v>
      </c>
      <c r="C16809" t="str">
        <f>_xlfn.XLOOKUP($B16809, STANDARDS!$A:$A, STANDARDS!$B:$B,,0,2)</f>
        <v>Undivided Lemede Fm; Cabo Carvoeiro Fm</v>
      </c>
      <c r="D16809" t="s">
        <v>2177</v>
      </c>
      <c r="E16809" t="s">
        <v>2202</v>
      </c>
      <c r="J16809" cm="1">
        <f t="array" ref="J16809:L16809">_xlfn.XLOOKUP($C16809, AGE!$A:$A,AGE!$B:$D,,0,2)</f>
        <v>182.45</v>
      </c>
      <c r="K16809">
        <v>8.3499999999999943</v>
      </c>
      <c r="L16809" t="str">
        <v xml:space="preserve">GSA 2018 </v>
      </c>
      <c r="M16809" t="s">
        <v>2403</v>
      </c>
      <c r="P16809" t="s">
        <v>2342</v>
      </c>
      <c r="Q16809">
        <v>2.17</v>
      </c>
      <c r="R16809">
        <v>0.2</v>
      </c>
      <c r="V16809">
        <v>1</v>
      </c>
      <c r="W16809" t="s">
        <v>2558</v>
      </c>
    </row>
    <row r="16810" spans="1:23" x14ac:dyDescent="0.3">
      <c r="A16810">
        <v>24785</v>
      </c>
      <c r="B16810" s="15" t="s">
        <v>1895</v>
      </c>
      <c r="C16810" t="str">
        <f>_xlfn.XLOOKUP($B16810, STANDARDS!$A:$A, STANDARDS!$B:$B,,0,2)</f>
        <v>Undivided Lemede Fm; Cabo Carvoeiro Fm</v>
      </c>
      <c r="D16810" t="s">
        <v>2177</v>
      </c>
      <c r="E16810" t="s">
        <v>2202</v>
      </c>
      <c r="J16810" cm="1">
        <f t="array" ref="J16810:L16810">_xlfn.XLOOKUP($C16810, AGE!$A:$A,AGE!$B:$D,,0,2)</f>
        <v>182.45</v>
      </c>
      <c r="K16810">
        <v>8.3499999999999943</v>
      </c>
      <c r="L16810" t="str">
        <v xml:space="preserve">GSA 2018 </v>
      </c>
      <c r="M16810" t="s">
        <v>2403</v>
      </c>
      <c r="P16810" t="s">
        <v>2342</v>
      </c>
      <c r="Q16810">
        <v>2.12</v>
      </c>
      <c r="R16810">
        <v>0.2</v>
      </c>
      <c r="V16810">
        <v>1</v>
      </c>
      <c r="W16810" t="s">
        <v>2558</v>
      </c>
    </row>
    <row r="16811" spans="1:23" x14ac:dyDescent="0.3">
      <c r="A16811">
        <v>24786</v>
      </c>
      <c r="B16811" s="15" t="s">
        <v>1895</v>
      </c>
      <c r="C16811" t="str">
        <f>_xlfn.XLOOKUP($B16811, STANDARDS!$A:$A, STANDARDS!$B:$B,,0,2)</f>
        <v>Undivided Lemede Fm; Cabo Carvoeiro Fm</v>
      </c>
      <c r="D16811" t="s">
        <v>2177</v>
      </c>
      <c r="E16811" t="s">
        <v>2202</v>
      </c>
      <c r="J16811" cm="1">
        <f t="array" ref="J16811:L16811">_xlfn.XLOOKUP($C16811, AGE!$A:$A,AGE!$B:$D,,0,2)</f>
        <v>182.45</v>
      </c>
      <c r="K16811">
        <v>8.3499999999999943</v>
      </c>
      <c r="L16811" t="str">
        <v xml:space="preserve">GSA 2018 </v>
      </c>
      <c r="M16811" t="s">
        <v>2403</v>
      </c>
      <c r="P16811" t="s">
        <v>2342</v>
      </c>
      <c r="Q16811">
        <v>2.1800000000000002</v>
      </c>
      <c r="R16811">
        <v>0.2</v>
      </c>
      <c r="V16811">
        <v>1</v>
      </c>
      <c r="W16811" t="s">
        <v>2558</v>
      </c>
    </row>
    <row r="16812" spans="1:23" x14ac:dyDescent="0.3">
      <c r="A16812">
        <v>24787</v>
      </c>
      <c r="B16812" s="15" t="s">
        <v>1895</v>
      </c>
      <c r="C16812" t="str">
        <f>_xlfn.XLOOKUP($B16812, STANDARDS!$A:$A, STANDARDS!$B:$B,,0,2)</f>
        <v>Undivided Lemede Fm; Cabo Carvoeiro Fm</v>
      </c>
      <c r="D16812" t="s">
        <v>2177</v>
      </c>
      <c r="E16812" t="s">
        <v>2202</v>
      </c>
      <c r="J16812" cm="1">
        <f t="array" ref="J16812:L16812">_xlfn.XLOOKUP($C16812, AGE!$A:$A,AGE!$B:$D,,0,2)</f>
        <v>182.45</v>
      </c>
      <c r="K16812">
        <v>8.3499999999999943</v>
      </c>
      <c r="L16812" t="str">
        <v xml:space="preserve">GSA 2018 </v>
      </c>
      <c r="M16812" t="s">
        <v>2403</v>
      </c>
      <c r="P16812" t="s">
        <v>2342</v>
      </c>
      <c r="Q16812">
        <v>2.15</v>
      </c>
      <c r="R16812">
        <v>0.2</v>
      </c>
      <c r="V16812">
        <v>1</v>
      </c>
      <c r="W16812" t="s">
        <v>2558</v>
      </c>
    </row>
    <row r="16813" spans="1:23" x14ac:dyDescent="0.3">
      <c r="A16813">
        <v>24788</v>
      </c>
      <c r="B16813" s="15" t="s">
        <v>1895</v>
      </c>
      <c r="C16813" t="str">
        <f>_xlfn.XLOOKUP($B16813, STANDARDS!$A:$A, STANDARDS!$B:$B,,0,2)</f>
        <v>Undivided Lemede Fm; Cabo Carvoeiro Fm</v>
      </c>
      <c r="D16813" t="s">
        <v>2177</v>
      </c>
      <c r="E16813" t="s">
        <v>2202</v>
      </c>
      <c r="J16813" cm="1">
        <f t="array" ref="J16813:L16813">_xlfn.XLOOKUP($C16813, AGE!$A:$A,AGE!$B:$D,,0,2)</f>
        <v>182.45</v>
      </c>
      <c r="K16813">
        <v>8.3499999999999943</v>
      </c>
      <c r="L16813" t="str">
        <v xml:space="preserve">GSA 2018 </v>
      </c>
      <c r="M16813" t="s">
        <v>2403</v>
      </c>
      <c r="P16813" t="s">
        <v>2342</v>
      </c>
      <c r="Q16813">
        <v>2.0499999999999998</v>
      </c>
      <c r="R16813">
        <v>0.2</v>
      </c>
      <c r="V16813">
        <v>1</v>
      </c>
      <c r="W16813" t="s">
        <v>2558</v>
      </c>
    </row>
    <row r="16814" spans="1:23" x14ac:dyDescent="0.3">
      <c r="A16814">
        <v>24789</v>
      </c>
      <c r="B16814" s="15" t="s">
        <v>1895</v>
      </c>
      <c r="C16814" t="str">
        <f>_xlfn.XLOOKUP($B16814, STANDARDS!$A:$A, STANDARDS!$B:$B,,0,2)</f>
        <v>Undivided Lemede Fm; Cabo Carvoeiro Fm</v>
      </c>
      <c r="D16814" t="s">
        <v>2177</v>
      </c>
      <c r="E16814" t="s">
        <v>2202</v>
      </c>
      <c r="J16814" cm="1">
        <f t="array" ref="J16814:L16814">_xlfn.XLOOKUP($C16814, AGE!$A:$A,AGE!$B:$D,,0,2)</f>
        <v>182.45</v>
      </c>
      <c r="K16814">
        <v>8.3499999999999943</v>
      </c>
      <c r="L16814" t="str">
        <v xml:space="preserve">GSA 2018 </v>
      </c>
      <c r="M16814" t="s">
        <v>2403</v>
      </c>
      <c r="P16814" t="s">
        <v>2342</v>
      </c>
      <c r="Q16814">
        <v>2.0499999999999998</v>
      </c>
      <c r="R16814">
        <v>0.2</v>
      </c>
      <c r="V16814">
        <v>1</v>
      </c>
      <c r="W16814" t="s">
        <v>2558</v>
      </c>
    </row>
    <row r="16815" spans="1:23" x14ac:dyDescent="0.3">
      <c r="A16815">
        <v>24790</v>
      </c>
      <c r="B16815" s="15" t="s">
        <v>1895</v>
      </c>
      <c r="C16815" t="str">
        <f>_xlfn.XLOOKUP($B16815, STANDARDS!$A:$A, STANDARDS!$B:$B,,0,2)</f>
        <v>Undivided Lemede Fm; Cabo Carvoeiro Fm</v>
      </c>
      <c r="D16815" t="s">
        <v>2177</v>
      </c>
      <c r="E16815" t="s">
        <v>2202</v>
      </c>
      <c r="J16815" cm="1">
        <f t="array" ref="J16815:L16815">_xlfn.XLOOKUP($C16815, AGE!$A:$A,AGE!$B:$D,,0,2)</f>
        <v>182.45</v>
      </c>
      <c r="K16815">
        <v>8.3499999999999943</v>
      </c>
      <c r="L16815" t="str">
        <v xml:space="preserve">GSA 2018 </v>
      </c>
      <c r="M16815" t="s">
        <v>2403</v>
      </c>
      <c r="P16815" t="s">
        <v>2342</v>
      </c>
      <c r="Q16815">
        <v>2.14</v>
      </c>
      <c r="R16815">
        <v>0.2</v>
      </c>
      <c r="V16815">
        <v>1</v>
      </c>
      <c r="W16815" t="s">
        <v>2558</v>
      </c>
    </row>
    <row r="16816" spans="1:23" x14ac:dyDescent="0.3">
      <c r="A16816">
        <v>24791</v>
      </c>
      <c r="B16816" s="15" t="s">
        <v>1895</v>
      </c>
      <c r="C16816" t="str">
        <f>_xlfn.XLOOKUP($B16816, STANDARDS!$A:$A, STANDARDS!$B:$B,,0,2)</f>
        <v>Undivided Lemede Fm; Cabo Carvoeiro Fm</v>
      </c>
      <c r="D16816" t="s">
        <v>2177</v>
      </c>
      <c r="E16816" t="s">
        <v>2202</v>
      </c>
      <c r="J16816" cm="1">
        <f t="array" ref="J16816:L16816">_xlfn.XLOOKUP($C16816, AGE!$A:$A,AGE!$B:$D,,0,2)</f>
        <v>182.45</v>
      </c>
      <c r="K16816">
        <v>8.3499999999999943</v>
      </c>
      <c r="L16816" t="str">
        <v xml:space="preserve">GSA 2018 </v>
      </c>
      <c r="M16816" t="s">
        <v>2403</v>
      </c>
      <c r="P16816" t="s">
        <v>2342</v>
      </c>
      <c r="Q16816">
        <v>2.1800000000000002</v>
      </c>
      <c r="R16816">
        <v>0.2</v>
      </c>
      <c r="V16816">
        <v>1</v>
      </c>
      <c r="W16816" t="s">
        <v>2558</v>
      </c>
    </row>
    <row r="16817" spans="1:23" x14ac:dyDescent="0.3">
      <c r="A16817">
        <v>24792</v>
      </c>
      <c r="B16817" s="15" t="s">
        <v>1895</v>
      </c>
      <c r="C16817" t="str">
        <f>_xlfn.XLOOKUP($B16817, STANDARDS!$A:$A, STANDARDS!$B:$B,,0,2)</f>
        <v>Undivided Lemede Fm; Cabo Carvoeiro Fm</v>
      </c>
      <c r="D16817" t="s">
        <v>2177</v>
      </c>
      <c r="E16817" t="s">
        <v>2202</v>
      </c>
      <c r="J16817" cm="1">
        <f t="array" ref="J16817:L16817">_xlfn.XLOOKUP($C16817, AGE!$A:$A,AGE!$B:$D,,0,2)</f>
        <v>182.45</v>
      </c>
      <c r="K16817">
        <v>8.3499999999999943</v>
      </c>
      <c r="L16817" t="str">
        <v xml:space="preserve">GSA 2018 </v>
      </c>
      <c r="M16817" t="s">
        <v>2403</v>
      </c>
      <c r="P16817" t="s">
        <v>2342</v>
      </c>
      <c r="Q16817">
        <v>2.37</v>
      </c>
      <c r="R16817">
        <v>0.2</v>
      </c>
      <c r="V16817">
        <v>1</v>
      </c>
      <c r="W16817" t="s">
        <v>2558</v>
      </c>
    </row>
    <row r="16818" spans="1:23" x14ac:dyDescent="0.3">
      <c r="A16818">
        <v>24793</v>
      </c>
      <c r="B16818" s="15" t="s">
        <v>1895</v>
      </c>
      <c r="C16818" t="str">
        <f>_xlfn.XLOOKUP($B16818, STANDARDS!$A:$A, STANDARDS!$B:$B,,0,2)</f>
        <v>Undivided Lemede Fm; Cabo Carvoeiro Fm</v>
      </c>
      <c r="D16818" t="s">
        <v>2177</v>
      </c>
      <c r="E16818" t="s">
        <v>2202</v>
      </c>
      <c r="J16818" cm="1">
        <f t="array" ref="J16818:L16818">_xlfn.XLOOKUP($C16818, AGE!$A:$A,AGE!$B:$D,,0,2)</f>
        <v>182.45</v>
      </c>
      <c r="K16818">
        <v>8.3499999999999943</v>
      </c>
      <c r="L16818" t="str">
        <v xml:space="preserve">GSA 2018 </v>
      </c>
      <c r="M16818" t="s">
        <v>2403</v>
      </c>
      <c r="P16818" t="s">
        <v>2342</v>
      </c>
      <c r="Q16818">
        <v>2.23</v>
      </c>
      <c r="R16818">
        <v>0.2</v>
      </c>
      <c r="V16818">
        <v>1</v>
      </c>
      <c r="W16818" t="s">
        <v>2558</v>
      </c>
    </row>
    <row r="16819" spans="1:23" x14ac:dyDescent="0.3">
      <c r="A16819">
        <v>24794</v>
      </c>
      <c r="B16819" s="15" t="s">
        <v>1895</v>
      </c>
      <c r="C16819" t="str">
        <f>_xlfn.XLOOKUP($B16819, STANDARDS!$A:$A, STANDARDS!$B:$B,,0,2)</f>
        <v>Undivided Lemede Fm; Cabo Carvoeiro Fm</v>
      </c>
      <c r="D16819" t="s">
        <v>2177</v>
      </c>
      <c r="E16819" t="s">
        <v>2202</v>
      </c>
      <c r="J16819" cm="1">
        <f t="array" ref="J16819:L16819">_xlfn.XLOOKUP($C16819, AGE!$A:$A,AGE!$B:$D,,0,2)</f>
        <v>182.45</v>
      </c>
      <c r="K16819">
        <v>8.3499999999999943</v>
      </c>
      <c r="L16819" t="str">
        <v xml:space="preserve">GSA 2018 </v>
      </c>
      <c r="M16819" t="s">
        <v>2403</v>
      </c>
      <c r="P16819" t="s">
        <v>2342</v>
      </c>
      <c r="Q16819">
        <v>2.17</v>
      </c>
      <c r="R16819">
        <v>0.2</v>
      </c>
      <c r="V16819">
        <v>1</v>
      </c>
      <c r="W16819" t="s">
        <v>2558</v>
      </c>
    </row>
    <row r="16820" spans="1:23" x14ac:dyDescent="0.3">
      <c r="A16820">
        <v>24795</v>
      </c>
      <c r="B16820" s="15" t="s">
        <v>1895</v>
      </c>
      <c r="C16820" t="str">
        <f>_xlfn.XLOOKUP($B16820, STANDARDS!$A:$A, STANDARDS!$B:$B,,0,2)</f>
        <v>Undivided Lemede Fm; Cabo Carvoeiro Fm</v>
      </c>
      <c r="D16820" t="s">
        <v>2177</v>
      </c>
      <c r="E16820" t="s">
        <v>2202</v>
      </c>
      <c r="J16820" cm="1">
        <f t="array" ref="J16820:L16820">_xlfn.XLOOKUP($C16820, AGE!$A:$A,AGE!$B:$D,,0,2)</f>
        <v>182.45</v>
      </c>
      <c r="K16820">
        <v>8.3499999999999943</v>
      </c>
      <c r="L16820" t="str">
        <v xml:space="preserve">GSA 2018 </v>
      </c>
      <c r="M16820" t="s">
        <v>2403</v>
      </c>
      <c r="P16820" t="s">
        <v>2342</v>
      </c>
      <c r="Q16820">
        <v>2.36</v>
      </c>
      <c r="R16820">
        <v>0.2</v>
      </c>
      <c r="V16820">
        <v>1</v>
      </c>
      <c r="W16820" t="s">
        <v>2558</v>
      </c>
    </row>
    <row r="16821" spans="1:23" x14ac:dyDescent="0.3">
      <c r="A16821">
        <v>24796</v>
      </c>
      <c r="B16821" s="15" t="s">
        <v>1895</v>
      </c>
      <c r="C16821" t="str">
        <f>_xlfn.XLOOKUP($B16821, STANDARDS!$A:$A, STANDARDS!$B:$B,,0,2)</f>
        <v>Undivided Lemede Fm; Cabo Carvoeiro Fm</v>
      </c>
      <c r="D16821" t="s">
        <v>2177</v>
      </c>
      <c r="E16821" t="s">
        <v>2202</v>
      </c>
      <c r="J16821" cm="1">
        <f t="array" ref="J16821:L16821">_xlfn.XLOOKUP($C16821, AGE!$A:$A,AGE!$B:$D,,0,2)</f>
        <v>182.45</v>
      </c>
      <c r="K16821">
        <v>8.3499999999999943</v>
      </c>
      <c r="L16821" t="str">
        <v xml:space="preserve">GSA 2018 </v>
      </c>
      <c r="M16821" t="s">
        <v>2403</v>
      </c>
      <c r="P16821" t="s">
        <v>2342</v>
      </c>
      <c r="Q16821">
        <v>2.15</v>
      </c>
      <c r="R16821">
        <v>0.2</v>
      </c>
      <c r="V16821">
        <v>1</v>
      </c>
      <c r="W16821" t="s">
        <v>2558</v>
      </c>
    </row>
    <row r="16822" spans="1:23" x14ac:dyDescent="0.3">
      <c r="A16822">
        <v>24797</v>
      </c>
      <c r="B16822" s="15" t="s">
        <v>1895</v>
      </c>
      <c r="C16822" t="str">
        <f>_xlfn.XLOOKUP($B16822, STANDARDS!$A:$A, STANDARDS!$B:$B,,0,2)</f>
        <v>Undivided Lemede Fm; Cabo Carvoeiro Fm</v>
      </c>
      <c r="D16822" t="s">
        <v>2177</v>
      </c>
      <c r="E16822" t="s">
        <v>2202</v>
      </c>
      <c r="J16822" cm="1">
        <f t="array" ref="J16822:L16822">_xlfn.XLOOKUP($C16822, AGE!$A:$A,AGE!$B:$D,,0,2)</f>
        <v>182.45</v>
      </c>
      <c r="K16822">
        <v>8.3499999999999943</v>
      </c>
      <c r="L16822" t="str">
        <v xml:space="preserve">GSA 2018 </v>
      </c>
      <c r="M16822" t="s">
        <v>2403</v>
      </c>
      <c r="P16822" t="s">
        <v>2342</v>
      </c>
      <c r="Q16822">
        <v>2.2000000000000002</v>
      </c>
      <c r="R16822">
        <v>0.2</v>
      </c>
      <c r="V16822">
        <v>1</v>
      </c>
      <c r="W16822" t="s">
        <v>2558</v>
      </c>
    </row>
    <row r="16823" spans="1:23" x14ac:dyDescent="0.3">
      <c r="A16823">
        <v>24798</v>
      </c>
      <c r="B16823" s="15" t="s">
        <v>1895</v>
      </c>
      <c r="C16823" t="str">
        <f>_xlfn.XLOOKUP($B16823, STANDARDS!$A:$A, STANDARDS!$B:$B,,0,2)</f>
        <v>Undivided Lemede Fm; Cabo Carvoeiro Fm</v>
      </c>
      <c r="D16823" t="s">
        <v>2177</v>
      </c>
      <c r="E16823" t="s">
        <v>2202</v>
      </c>
      <c r="J16823" cm="1">
        <f t="array" ref="J16823:L16823">_xlfn.XLOOKUP($C16823, AGE!$A:$A,AGE!$B:$D,,0,2)</f>
        <v>182.45</v>
      </c>
      <c r="K16823">
        <v>8.3499999999999943</v>
      </c>
      <c r="L16823" t="str">
        <v xml:space="preserve">GSA 2018 </v>
      </c>
      <c r="M16823" t="s">
        <v>2403</v>
      </c>
      <c r="P16823" t="s">
        <v>2342</v>
      </c>
      <c r="Q16823">
        <v>2.2400000000000002</v>
      </c>
      <c r="R16823">
        <v>0.2</v>
      </c>
      <c r="V16823">
        <v>1</v>
      </c>
      <c r="W16823" t="s">
        <v>2558</v>
      </c>
    </row>
    <row r="16824" spans="1:23" x14ac:dyDescent="0.3">
      <c r="A16824">
        <v>24799</v>
      </c>
      <c r="B16824" s="15" t="s">
        <v>1895</v>
      </c>
      <c r="C16824" t="str">
        <f>_xlfn.XLOOKUP($B16824, STANDARDS!$A:$A, STANDARDS!$B:$B,,0,2)</f>
        <v>Undivided Lemede Fm; Cabo Carvoeiro Fm</v>
      </c>
      <c r="D16824" t="s">
        <v>2177</v>
      </c>
      <c r="E16824" t="s">
        <v>2202</v>
      </c>
      <c r="J16824" cm="1">
        <f t="array" ref="J16824:L16824">_xlfn.XLOOKUP($C16824, AGE!$A:$A,AGE!$B:$D,,0,2)</f>
        <v>182.45</v>
      </c>
      <c r="K16824">
        <v>8.3499999999999943</v>
      </c>
      <c r="L16824" t="str">
        <v xml:space="preserve">GSA 2018 </v>
      </c>
      <c r="M16824" t="s">
        <v>2403</v>
      </c>
      <c r="P16824" t="s">
        <v>2342</v>
      </c>
      <c r="Q16824">
        <v>2.11</v>
      </c>
      <c r="R16824">
        <v>0.2</v>
      </c>
      <c r="V16824">
        <v>1</v>
      </c>
      <c r="W16824" t="s">
        <v>2558</v>
      </c>
    </row>
    <row r="16825" spans="1:23" x14ac:dyDescent="0.3">
      <c r="A16825">
        <v>24800</v>
      </c>
      <c r="B16825" s="15" t="s">
        <v>1895</v>
      </c>
      <c r="C16825" t="str">
        <f>_xlfn.XLOOKUP($B16825, STANDARDS!$A:$A, STANDARDS!$B:$B,,0,2)</f>
        <v>Undivided Lemede Fm; Cabo Carvoeiro Fm</v>
      </c>
      <c r="D16825" t="s">
        <v>2177</v>
      </c>
      <c r="E16825" t="s">
        <v>2202</v>
      </c>
      <c r="J16825" cm="1">
        <f t="array" ref="J16825:L16825">_xlfn.XLOOKUP($C16825, AGE!$A:$A,AGE!$B:$D,,0,2)</f>
        <v>182.45</v>
      </c>
      <c r="K16825">
        <v>8.3499999999999943</v>
      </c>
      <c r="L16825" t="str">
        <v xml:space="preserve">GSA 2018 </v>
      </c>
      <c r="M16825" t="s">
        <v>2403</v>
      </c>
      <c r="P16825" t="s">
        <v>2342</v>
      </c>
      <c r="Q16825">
        <v>1.99</v>
      </c>
      <c r="R16825">
        <v>0.2</v>
      </c>
      <c r="V16825">
        <v>1</v>
      </c>
      <c r="W16825" t="s">
        <v>2558</v>
      </c>
    </row>
    <row r="16826" spans="1:23" x14ac:dyDescent="0.3">
      <c r="A16826">
        <v>24801</v>
      </c>
      <c r="B16826" s="15" t="s">
        <v>1895</v>
      </c>
      <c r="C16826" t="str">
        <f>_xlfn.XLOOKUP($B16826, STANDARDS!$A:$A, STANDARDS!$B:$B,,0,2)</f>
        <v>Undivided Lemede Fm; Cabo Carvoeiro Fm</v>
      </c>
      <c r="D16826" t="s">
        <v>2177</v>
      </c>
      <c r="E16826" t="s">
        <v>2202</v>
      </c>
      <c r="J16826" cm="1">
        <f t="array" ref="J16826:L16826">_xlfn.XLOOKUP($C16826, AGE!$A:$A,AGE!$B:$D,,0,2)</f>
        <v>182.45</v>
      </c>
      <c r="K16826">
        <v>8.3499999999999943</v>
      </c>
      <c r="L16826" t="str">
        <v xml:space="preserve">GSA 2018 </v>
      </c>
      <c r="M16826" t="s">
        <v>2403</v>
      </c>
      <c r="P16826" t="s">
        <v>2342</v>
      </c>
      <c r="Q16826">
        <v>2.06</v>
      </c>
      <c r="R16826">
        <v>0.2</v>
      </c>
      <c r="V16826">
        <v>1</v>
      </c>
      <c r="W16826" t="s">
        <v>2558</v>
      </c>
    </row>
    <row r="16827" spans="1:23" x14ac:dyDescent="0.3">
      <c r="A16827">
        <v>24802</v>
      </c>
      <c r="B16827" s="15" t="s">
        <v>1895</v>
      </c>
      <c r="C16827" t="str">
        <f>_xlfn.XLOOKUP($B16827, STANDARDS!$A:$A, STANDARDS!$B:$B,,0,2)</f>
        <v>Undivided Lemede Fm; Cabo Carvoeiro Fm</v>
      </c>
      <c r="D16827" t="s">
        <v>2177</v>
      </c>
      <c r="E16827" t="s">
        <v>2202</v>
      </c>
      <c r="J16827" cm="1">
        <f t="array" ref="J16827:L16827">_xlfn.XLOOKUP($C16827, AGE!$A:$A,AGE!$B:$D,,0,2)</f>
        <v>182.45</v>
      </c>
      <c r="K16827">
        <v>8.3499999999999943</v>
      </c>
      <c r="L16827" t="str">
        <v xml:space="preserve">GSA 2018 </v>
      </c>
      <c r="M16827" t="s">
        <v>2403</v>
      </c>
      <c r="P16827" t="s">
        <v>2342</v>
      </c>
      <c r="Q16827">
        <v>2.0099999999999998</v>
      </c>
      <c r="R16827">
        <v>0.2</v>
      </c>
      <c r="V16827">
        <v>1</v>
      </c>
      <c r="W16827" t="s">
        <v>2558</v>
      </c>
    </row>
    <row r="16828" spans="1:23" x14ac:dyDescent="0.3">
      <c r="A16828">
        <v>24803</v>
      </c>
      <c r="B16828" s="15" t="s">
        <v>1895</v>
      </c>
      <c r="C16828" t="str">
        <f>_xlfn.XLOOKUP($B16828, STANDARDS!$A:$A, STANDARDS!$B:$B,,0,2)</f>
        <v>Undivided Lemede Fm; Cabo Carvoeiro Fm</v>
      </c>
      <c r="D16828" t="s">
        <v>2177</v>
      </c>
      <c r="E16828" t="s">
        <v>2202</v>
      </c>
      <c r="J16828" cm="1">
        <f t="array" ref="J16828:L16828">_xlfn.XLOOKUP($C16828, AGE!$A:$A,AGE!$B:$D,,0,2)</f>
        <v>182.45</v>
      </c>
      <c r="K16828">
        <v>8.3499999999999943</v>
      </c>
      <c r="L16828" t="str">
        <v xml:space="preserve">GSA 2018 </v>
      </c>
      <c r="M16828" t="s">
        <v>2403</v>
      </c>
      <c r="P16828" t="s">
        <v>2342</v>
      </c>
      <c r="Q16828">
        <v>1.77</v>
      </c>
      <c r="R16828">
        <v>0.2</v>
      </c>
      <c r="V16828">
        <v>1</v>
      </c>
      <c r="W16828" t="s">
        <v>2558</v>
      </c>
    </row>
    <row r="16829" spans="1:23" x14ac:dyDescent="0.3">
      <c r="A16829">
        <v>24804</v>
      </c>
      <c r="B16829" s="15" t="s">
        <v>1895</v>
      </c>
      <c r="C16829" t="str">
        <f>_xlfn.XLOOKUP($B16829, STANDARDS!$A:$A, STANDARDS!$B:$B,,0,2)</f>
        <v>Undivided Lemede Fm; Cabo Carvoeiro Fm</v>
      </c>
      <c r="D16829" t="s">
        <v>2177</v>
      </c>
      <c r="E16829" t="s">
        <v>2202</v>
      </c>
      <c r="J16829" cm="1">
        <f t="array" ref="J16829:L16829">_xlfn.XLOOKUP($C16829, AGE!$A:$A,AGE!$B:$D,,0,2)</f>
        <v>182.45</v>
      </c>
      <c r="K16829">
        <v>8.3499999999999943</v>
      </c>
      <c r="L16829" t="str">
        <v xml:space="preserve">GSA 2018 </v>
      </c>
      <c r="M16829" t="s">
        <v>2403</v>
      </c>
      <c r="P16829" t="s">
        <v>2342</v>
      </c>
      <c r="Q16829">
        <v>2.36</v>
      </c>
      <c r="R16829">
        <v>0.2</v>
      </c>
      <c r="V16829">
        <v>1</v>
      </c>
      <c r="W16829" t="s">
        <v>2558</v>
      </c>
    </row>
    <row r="16830" spans="1:23" x14ac:dyDescent="0.3">
      <c r="A16830">
        <v>24805</v>
      </c>
      <c r="B16830" s="15" t="s">
        <v>1895</v>
      </c>
      <c r="C16830" t="str">
        <f>_xlfn.XLOOKUP($B16830, STANDARDS!$A:$A, STANDARDS!$B:$B,,0,2)</f>
        <v>Undivided Lemede Fm; Cabo Carvoeiro Fm</v>
      </c>
      <c r="D16830" t="s">
        <v>2177</v>
      </c>
      <c r="E16830" t="s">
        <v>2202</v>
      </c>
      <c r="J16830" cm="1">
        <f t="array" ref="J16830:L16830">_xlfn.XLOOKUP($C16830, AGE!$A:$A,AGE!$B:$D,,0,2)</f>
        <v>182.45</v>
      </c>
      <c r="K16830">
        <v>8.3499999999999943</v>
      </c>
      <c r="L16830" t="str">
        <v xml:space="preserve">GSA 2018 </v>
      </c>
      <c r="M16830" t="s">
        <v>2403</v>
      </c>
      <c r="P16830" t="s">
        <v>2342</v>
      </c>
      <c r="Q16830">
        <v>2.0299999999999998</v>
      </c>
      <c r="R16830">
        <v>0.2</v>
      </c>
      <c r="V16830">
        <v>1</v>
      </c>
      <c r="W16830" t="s">
        <v>2558</v>
      </c>
    </row>
    <row r="16831" spans="1:23" x14ac:dyDescent="0.3">
      <c r="A16831">
        <v>24806</v>
      </c>
      <c r="B16831" s="15" t="s">
        <v>1895</v>
      </c>
      <c r="C16831" t="str">
        <f>_xlfn.XLOOKUP($B16831, STANDARDS!$A:$A, STANDARDS!$B:$B,,0,2)</f>
        <v>Undivided Lemede Fm; Cabo Carvoeiro Fm</v>
      </c>
      <c r="D16831" t="s">
        <v>2177</v>
      </c>
      <c r="E16831" t="s">
        <v>2202</v>
      </c>
      <c r="J16831" cm="1">
        <f t="array" ref="J16831:L16831">_xlfn.XLOOKUP($C16831, AGE!$A:$A,AGE!$B:$D,,0,2)</f>
        <v>182.45</v>
      </c>
      <c r="K16831">
        <v>8.3499999999999943</v>
      </c>
      <c r="L16831" t="str">
        <v xml:space="preserve">GSA 2018 </v>
      </c>
      <c r="M16831" t="s">
        <v>2403</v>
      </c>
      <c r="P16831" t="s">
        <v>2342</v>
      </c>
      <c r="Q16831">
        <v>2.36</v>
      </c>
      <c r="R16831">
        <v>0.2</v>
      </c>
      <c r="V16831">
        <v>1</v>
      </c>
      <c r="W16831" t="s">
        <v>2558</v>
      </c>
    </row>
    <row r="16832" spans="1:23" x14ac:dyDescent="0.3">
      <c r="A16832">
        <v>24807</v>
      </c>
      <c r="B16832" s="15" t="s">
        <v>1895</v>
      </c>
      <c r="C16832" t="str">
        <f>_xlfn.XLOOKUP($B16832, STANDARDS!$A:$A, STANDARDS!$B:$B,,0,2)</f>
        <v>Undivided Lemede Fm; Cabo Carvoeiro Fm</v>
      </c>
      <c r="D16832" t="s">
        <v>2177</v>
      </c>
      <c r="E16832" t="s">
        <v>2202</v>
      </c>
      <c r="J16832" cm="1">
        <f t="array" ref="J16832:L16832">_xlfn.XLOOKUP($C16832, AGE!$A:$A,AGE!$B:$D,,0,2)</f>
        <v>182.45</v>
      </c>
      <c r="K16832">
        <v>8.3499999999999943</v>
      </c>
      <c r="L16832" t="str">
        <v xml:space="preserve">GSA 2018 </v>
      </c>
      <c r="M16832" t="s">
        <v>2403</v>
      </c>
      <c r="P16832" t="s">
        <v>2342</v>
      </c>
      <c r="Q16832">
        <v>2.19</v>
      </c>
      <c r="R16832">
        <v>0.2</v>
      </c>
      <c r="V16832">
        <v>1</v>
      </c>
      <c r="W16832" t="s">
        <v>2558</v>
      </c>
    </row>
    <row r="16833" spans="1:23" x14ac:dyDescent="0.3">
      <c r="A16833">
        <v>24808</v>
      </c>
      <c r="B16833" s="15" t="s">
        <v>1895</v>
      </c>
      <c r="C16833" t="str">
        <f>_xlfn.XLOOKUP($B16833, STANDARDS!$A:$A, STANDARDS!$B:$B,,0,2)</f>
        <v>Undivided Lemede Fm; Cabo Carvoeiro Fm</v>
      </c>
      <c r="D16833" t="s">
        <v>2177</v>
      </c>
      <c r="E16833" t="s">
        <v>2202</v>
      </c>
      <c r="J16833" cm="1">
        <f t="array" ref="J16833:L16833">_xlfn.XLOOKUP($C16833, AGE!$A:$A,AGE!$B:$D,,0,2)</f>
        <v>182.45</v>
      </c>
      <c r="K16833">
        <v>8.3499999999999943</v>
      </c>
      <c r="L16833" t="str">
        <v xml:space="preserve">GSA 2018 </v>
      </c>
      <c r="M16833" t="s">
        <v>2403</v>
      </c>
      <c r="P16833" t="s">
        <v>2342</v>
      </c>
      <c r="Q16833">
        <v>2.2400000000000002</v>
      </c>
      <c r="R16833">
        <v>0.2</v>
      </c>
      <c r="V16833">
        <v>1</v>
      </c>
      <c r="W16833" t="s">
        <v>2558</v>
      </c>
    </row>
    <row r="16834" spans="1:23" x14ac:dyDescent="0.3">
      <c r="A16834">
        <v>24809</v>
      </c>
      <c r="B16834" s="15" t="s">
        <v>1895</v>
      </c>
      <c r="C16834" t="str">
        <f>_xlfn.XLOOKUP($B16834, STANDARDS!$A:$A, STANDARDS!$B:$B,,0,2)</f>
        <v>Undivided Lemede Fm; Cabo Carvoeiro Fm</v>
      </c>
      <c r="D16834" t="s">
        <v>2177</v>
      </c>
      <c r="E16834" t="s">
        <v>2202</v>
      </c>
      <c r="J16834" cm="1">
        <f t="array" ref="J16834:L16834">_xlfn.XLOOKUP($C16834, AGE!$A:$A,AGE!$B:$D,,0,2)</f>
        <v>182.45</v>
      </c>
      <c r="K16834">
        <v>8.3499999999999943</v>
      </c>
      <c r="L16834" t="str">
        <v xml:space="preserve">GSA 2018 </v>
      </c>
      <c r="M16834" t="s">
        <v>2403</v>
      </c>
      <c r="P16834" t="s">
        <v>2342</v>
      </c>
      <c r="Q16834">
        <v>2.44</v>
      </c>
      <c r="R16834">
        <v>0.2</v>
      </c>
      <c r="V16834">
        <v>1</v>
      </c>
      <c r="W16834" t="s">
        <v>2558</v>
      </c>
    </row>
    <row r="16835" spans="1:23" x14ac:dyDescent="0.3">
      <c r="A16835">
        <v>24810</v>
      </c>
      <c r="B16835" s="15" t="s">
        <v>1895</v>
      </c>
      <c r="C16835" t="str">
        <f>_xlfn.XLOOKUP($B16835, STANDARDS!$A:$A, STANDARDS!$B:$B,,0,2)</f>
        <v>Undivided Lemede Fm; Cabo Carvoeiro Fm</v>
      </c>
      <c r="D16835" t="s">
        <v>2177</v>
      </c>
      <c r="E16835" t="s">
        <v>2202</v>
      </c>
      <c r="J16835" cm="1">
        <f t="array" ref="J16835:L16835">_xlfn.XLOOKUP($C16835, AGE!$A:$A,AGE!$B:$D,,0,2)</f>
        <v>182.45</v>
      </c>
      <c r="K16835">
        <v>8.3499999999999943</v>
      </c>
      <c r="L16835" t="str">
        <v xml:space="preserve">GSA 2018 </v>
      </c>
      <c r="M16835" t="s">
        <v>2403</v>
      </c>
      <c r="P16835" t="s">
        <v>2342</v>
      </c>
      <c r="Q16835">
        <v>2.04</v>
      </c>
      <c r="R16835">
        <v>0.2</v>
      </c>
      <c r="V16835">
        <v>1</v>
      </c>
      <c r="W16835" t="s">
        <v>2558</v>
      </c>
    </row>
    <row r="16836" spans="1:23" x14ac:dyDescent="0.3">
      <c r="A16836">
        <v>24811</v>
      </c>
      <c r="B16836" s="15" t="s">
        <v>1895</v>
      </c>
      <c r="C16836" t="str">
        <f>_xlfn.XLOOKUP($B16836, STANDARDS!$A:$A, STANDARDS!$B:$B,,0,2)</f>
        <v>Undivided Lemede Fm; Cabo Carvoeiro Fm</v>
      </c>
      <c r="D16836" t="s">
        <v>2177</v>
      </c>
      <c r="E16836" t="s">
        <v>2202</v>
      </c>
      <c r="J16836" cm="1">
        <f t="array" ref="J16836:L16836">_xlfn.XLOOKUP($C16836, AGE!$A:$A,AGE!$B:$D,,0,2)</f>
        <v>182.45</v>
      </c>
      <c r="K16836">
        <v>8.3499999999999943</v>
      </c>
      <c r="L16836" t="str">
        <v xml:space="preserve">GSA 2018 </v>
      </c>
      <c r="M16836" t="s">
        <v>2403</v>
      </c>
      <c r="P16836" t="s">
        <v>2342</v>
      </c>
      <c r="Q16836">
        <v>2.4</v>
      </c>
      <c r="R16836">
        <v>0.2</v>
      </c>
      <c r="V16836">
        <v>1</v>
      </c>
      <c r="W16836" t="s">
        <v>2558</v>
      </c>
    </row>
    <row r="16837" spans="1:23" x14ac:dyDescent="0.3">
      <c r="A16837">
        <v>24812</v>
      </c>
      <c r="B16837" s="15" t="s">
        <v>1895</v>
      </c>
      <c r="C16837" t="str">
        <f>_xlfn.XLOOKUP($B16837, STANDARDS!$A:$A, STANDARDS!$B:$B,,0,2)</f>
        <v>Undivided Lemede Fm; Cabo Carvoeiro Fm</v>
      </c>
      <c r="D16837" t="s">
        <v>2177</v>
      </c>
      <c r="E16837" t="s">
        <v>2202</v>
      </c>
      <c r="J16837" cm="1">
        <f t="array" ref="J16837:L16837">_xlfn.XLOOKUP($C16837, AGE!$A:$A,AGE!$B:$D,,0,2)</f>
        <v>182.45</v>
      </c>
      <c r="K16837">
        <v>8.3499999999999943</v>
      </c>
      <c r="L16837" t="str">
        <v xml:space="preserve">GSA 2018 </v>
      </c>
      <c r="M16837" t="s">
        <v>2403</v>
      </c>
      <c r="P16837" t="s">
        <v>2342</v>
      </c>
      <c r="Q16837">
        <v>2.15</v>
      </c>
      <c r="R16837">
        <v>0.2</v>
      </c>
      <c r="V16837">
        <v>1</v>
      </c>
      <c r="W16837" t="s">
        <v>2558</v>
      </c>
    </row>
    <row r="16838" spans="1:23" x14ac:dyDescent="0.3">
      <c r="A16838">
        <v>24813</v>
      </c>
      <c r="B16838" s="15" t="s">
        <v>1895</v>
      </c>
      <c r="C16838" t="str">
        <f>_xlfn.XLOOKUP($B16838, STANDARDS!$A:$A, STANDARDS!$B:$B,,0,2)</f>
        <v>Undivided Lemede Fm; Cabo Carvoeiro Fm</v>
      </c>
      <c r="D16838" t="s">
        <v>2177</v>
      </c>
      <c r="E16838" t="s">
        <v>2202</v>
      </c>
      <c r="J16838" cm="1">
        <f t="array" ref="J16838:L16838">_xlfn.XLOOKUP($C16838, AGE!$A:$A,AGE!$B:$D,,0,2)</f>
        <v>182.45</v>
      </c>
      <c r="K16838">
        <v>8.3499999999999943</v>
      </c>
      <c r="L16838" t="str">
        <v xml:space="preserve">GSA 2018 </v>
      </c>
      <c r="M16838" t="s">
        <v>2403</v>
      </c>
      <c r="P16838" t="s">
        <v>2342</v>
      </c>
      <c r="Q16838">
        <v>2.2200000000000002</v>
      </c>
      <c r="R16838">
        <v>0.2</v>
      </c>
      <c r="V16838">
        <v>1</v>
      </c>
      <c r="W16838" t="s">
        <v>2558</v>
      </c>
    </row>
    <row r="16839" spans="1:23" x14ac:dyDescent="0.3">
      <c r="A16839">
        <v>24814</v>
      </c>
      <c r="B16839" s="15" t="s">
        <v>1895</v>
      </c>
      <c r="C16839" t="str">
        <f>_xlfn.XLOOKUP($B16839, STANDARDS!$A:$A, STANDARDS!$B:$B,,0,2)</f>
        <v>Undivided Lemede Fm; Cabo Carvoeiro Fm</v>
      </c>
      <c r="D16839" t="s">
        <v>2177</v>
      </c>
      <c r="E16839" t="s">
        <v>2202</v>
      </c>
      <c r="J16839" cm="1">
        <f t="array" ref="J16839:L16839">_xlfn.XLOOKUP($C16839, AGE!$A:$A,AGE!$B:$D,,0,2)</f>
        <v>182.45</v>
      </c>
      <c r="K16839">
        <v>8.3499999999999943</v>
      </c>
      <c r="L16839" t="str">
        <v xml:space="preserve">GSA 2018 </v>
      </c>
      <c r="M16839" t="s">
        <v>2403</v>
      </c>
      <c r="P16839" t="s">
        <v>2342</v>
      </c>
      <c r="Q16839">
        <v>2.1800000000000002</v>
      </c>
      <c r="R16839">
        <v>0.2</v>
      </c>
      <c r="V16839">
        <v>1</v>
      </c>
      <c r="W16839" t="s">
        <v>2558</v>
      </c>
    </row>
    <row r="16840" spans="1:23" x14ac:dyDescent="0.3">
      <c r="A16840">
        <v>24815</v>
      </c>
      <c r="B16840" s="15" t="s">
        <v>1895</v>
      </c>
      <c r="C16840" t="str">
        <f>_xlfn.XLOOKUP($B16840, STANDARDS!$A:$A, STANDARDS!$B:$B,,0,2)</f>
        <v>Undivided Lemede Fm; Cabo Carvoeiro Fm</v>
      </c>
      <c r="D16840" t="s">
        <v>2177</v>
      </c>
      <c r="E16840" t="s">
        <v>2202</v>
      </c>
      <c r="J16840" cm="1">
        <f t="array" ref="J16840:L16840">_xlfn.XLOOKUP($C16840, AGE!$A:$A,AGE!$B:$D,,0,2)</f>
        <v>182.45</v>
      </c>
      <c r="K16840">
        <v>8.3499999999999943</v>
      </c>
      <c r="L16840" t="str">
        <v xml:space="preserve">GSA 2018 </v>
      </c>
      <c r="M16840" t="s">
        <v>2403</v>
      </c>
      <c r="P16840" t="s">
        <v>2342</v>
      </c>
      <c r="Q16840">
        <v>2.4300000000000002</v>
      </c>
      <c r="R16840">
        <v>0.2</v>
      </c>
      <c r="V16840">
        <v>1</v>
      </c>
      <c r="W16840" t="s">
        <v>2558</v>
      </c>
    </row>
    <row r="16841" spans="1:23" x14ac:dyDescent="0.3">
      <c r="A16841">
        <v>24816</v>
      </c>
      <c r="B16841" s="15" t="s">
        <v>1895</v>
      </c>
      <c r="C16841" t="str">
        <f>_xlfn.XLOOKUP($B16841, STANDARDS!$A:$A, STANDARDS!$B:$B,,0,2)</f>
        <v>Undivided Lemede Fm; Cabo Carvoeiro Fm</v>
      </c>
      <c r="D16841" t="s">
        <v>2177</v>
      </c>
      <c r="E16841" t="s">
        <v>2202</v>
      </c>
      <c r="J16841" cm="1">
        <f t="array" ref="J16841:L16841">_xlfn.XLOOKUP($C16841, AGE!$A:$A,AGE!$B:$D,,0,2)</f>
        <v>182.45</v>
      </c>
      <c r="K16841">
        <v>8.3499999999999943</v>
      </c>
      <c r="L16841" t="str">
        <v xml:space="preserve">GSA 2018 </v>
      </c>
      <c r="M16841" t="s">
        <v>2403</v>
      </c>
      <c r="P16841" t="s">
        <v>2342</v>
      </c>
      <c r="Q16841">
        <v>2.36</v>
      </c>
      <c r="R16841">
        <v>0.2</v>
      </c>
      <c r="V16841">
        <v>1</v>
      </c>
      <c r="W16841" t="s">
        <v>2558</v>
      </c>
    </row>
    <row r="16842" spans="1:23" x14ac:dyDescent="0.3">
      <c r="A16842">
        <v>24817</v>
      </c>
      <c r="B16842" s="15" t="s">
        <v>1895</v>
      </c>
      <c r="C16842" t="str">
        <f>_xlfn.XLOOKUP($B16842, STANDARDS!$A:$A, STANDARDS!$B:$B,,0,2)</f>
        <v>Undivided Lemede Fm; Cabo Carvoeiro Fm</v>
      </c>
      <c r="D16842" t="s">
        <v>2177</v>
      </c>
      <c r="E16842" t="s">
        <v>2202</v>
      </c>
      <c r="J16842" cm="1">
        <f t="array" ref="J16842:L16842">_xlfn.XLOOKUP($C16842, AGE!$A:$A,AGE!$B:$D,,0,2)</f>
        <v>182.45</v>
      </c>
      <c r="K16842">
        <v>8.3499999999999943</v>
      </c>
      <c r="L16842" t="str">
        <v xml:space="preserve">GSA 2018 </v>
      </c>
      <c r="M16842" t="s">
        <v>2403</v>
      </c>
      <c r="P16842" t="s">
        <v>2342</v>
      </c>
      <c r="Q16842">
        <v>2.42</v>
      </c>
      <c r="R16842">
        <v>0.2</v>
      </c>
      <c r="V16842">
        <v>1</v>
      </c>
      <c r="W16842" t="s">
        <v>2558</v>
      </c>
    </row>
    <row r="16843" spans="1:23" x14ac:dyDescent="0.3">
      <c r="A16843">
        <v>24818</v>
      </c>
      <c r="B16843" s="15" t="s">
        <v>1895</v>
      </c>
      <c r="C16843" t="str">
        <f>_xlfn.XLOOKUP($B16843, STANDARDS!$A:$A, STANDARDS!$B:$B,,0,2)</f>
        <v>Undivided Lemede Fm; Cabo Carvoeiro Fm</v>
      </c>
      <c r="D16843" t="s">
        <v>2177</v>
      </c>
      <c r="E16843" t="s">
        <v>2202</v>
      </c>
      <c r="J16843" cm="1">
        <f t="array" ref="J16843:L16843">_xlfn.XLOOKUP($C16843, AGE!$A:$A,AGE!$B:$D,,0,2)</f>
        <v>182.45</v>
      </c>
      <c r="K16843">
        <v>8.3499999999999943</v>
      </c>
      <c r="L16843" t="str">
        <v xml:space="preserve">GSA 2018 </v>
      </c>
      <c r="M16843" t="s">
        <v>2403</v>
      </c>
      <c r="P16843" t="s">
        <v>2342</v>
      </c>
      <c r="Q16843">
        <v>2.34</v>
      </c>
      <c r="R16843">
        <v>0.2</v>
      </c>
      <c r="V16843">
        <v>1</v>
      </c>
      <c r="W16843" t="s">
        <v>2558</v>
      </c>
    </row>
    <row r="16844" spans="1:23" x14ac:dyDescent="0.3">
      <c r="A16844">
        <v>24819</v>
      </c>
      <c r="B16844" s="15" t="s">
        <v>1895</v>
      </c>
      <c r="C16844" t="str">
        <f>_xlfn.XLOOKUP($B16844, STANDARDS!$A:$A, STANDARDS!$B:$B,,0,2)</f>
        <v>Undivided Lemede Fm; Cabo Carvoeiro Fm</v>
      </c>
      <c r="D16844" t="s">
        <v>2177</v>
      </c>
      <c r="E16844" t="s">
        <v>2202</v>
      </c>
      <c r="J16844" cm="1">
        <f t="array" ref="J16844:L16844">_xlfn.XLOOKUP($C16844, AGE!$A:$A,AGE!$B:$D,,0,2)</f>
        <v>182.45</v>
      </c>
      <c r="K16844">
        <v>8.3499999999999943</v>
      </c>
      <c r="L16844" t="str">
        <v xml:space="preserve">GSA 2018 </v>
      </c>
      <c r="M16844" t="s">
        <v>2403</v>
      </c>
      <c r="P16844" t="s">
        <v>2342</v>
      </c>
      <c r="Q16844">
        <v>2.2200000000000002</v>
      </c>
      <c r="R16844">
        <v>0.2</v>
      </c>
      <c r="V16844">
        <v>1</v>
      </c>
      <c r="W16844" t="s">
        <v>2558</v>
      </c>
    </row>
    <row r="16845" spans="1:23" x14ac:dyDescent="0.3">
      <c r="A16845">
        <v>24820</v>
      </c>
      <c r="B16845" s="15" t="s">
        <v>1895</v>
      </c>
      <c r="C16845" t="str">
        <f>_xlfn.XLOOKUP($B16845, STANDARDS!$A:$A, STANDARDS!$B:$B,,0,2)</f>
        <v>Undivided Lemede Fm; Cabo Carvoeiro Fm</v>
      </c>
      <c r="D16845" t="s">
        <v>2177</v>
      </c>
      <c r="E16845" t="s">
        <v>2202</v>
      </c>
      <c r="J16845" cm="1">
        <f t="array" ref="J16845:L16845">_xlfn.XLOOKUP($C16845, AGE!$A:$A,AGE!$B:$D,,0,2)</f>
        <v>182.45</v>
      </c>
      <c r="K16845">
        <v>8.3499999999999943</v>
      </c>
      <c r="L16845" t="str">
        <v xml:space="preserve">GSA 2018 </v>
      </c>
      <c r="M16845" t="s">
        <v>2403</v>
      </c>
      <c r="P16845" t="s">
        <v>2342</v>
      </c>
      <c r="Q16845">
        <v>2.08</v>
      </c>
      <c r="R16845">
        <v>0.2</v>
      </c>
      <c r="V16845">
        <v>1</v>
      </c>
      <c r="W16845" t="s">
        <v>2558</v>
      </c>
    </row>
    <row r="16846" spans="1:23" x14ac:dyDescent="0.3">
      <c r="A16846">
        <v>24821</v>
      </c>
      <c r="B16846" s="15" t="s">
        <v>1895</v>
      </c>
      <c r="C16846" t="str">
        <f>_xlfn.XLOOKUP($B16846, STANDARDS!$A:$A, STANDARDS!$B:$B,,0,2)</f>
        <v>Undivided Lemede Fm; Cabo Carvoeiro Fm</v>
      </c>
      <c r="D16846" t="s">
        <v>2177</v>
      </c>
      <c r="E16846" t="s">
        <v>2202</v>
      </c>
      <c r="J16846" cm="1">
        <f t="array" ref="J16846:L16846">_xlfn.XLOOKUP($C16846, AGE!$A:$A,AGE!$B:$D,,0,2)</f>
        <v>182.45</v>
      </c>
      <c r="K16846">
        <v>8.3499999999999943</v>
      </c>
      <c r="L16846" t="str">
        <v xml:space="preserve">GSA 2018 </v>
      </c>
      <c r="M16846" t="s">
        <v>2403</v>
      </c>
      <c r="P16846" t="s">
        <v>2342</v>
      </c>
      <c r="Q16846">
        <v>2.17</v>
      </c>
      <c r="R16846">
        <v>0.2</v>
      </c>
      <c r="V16846">
        <v>1</v>
      </c>
      <c r="W16846" t="s">
        <v>2558</v>
      </c>
    </row>
    <row r="16847" spans="1:23" x14ac:dyDescent="0.3">
      <c r="A16847">
        <v>24822</v>
      </c>
      <c r="B16847" s="15" t="s">
        <v>1895</v>
      </c>
      <c r="C16847" t="str">
        <f>_xlfn.XLOOKUP($B16847, STANDARDS!$A:$A, STANDARDS!$B:$B,,0,2)</f>
        <v>Undivided Lemede Fm; Cabo Carvoeiro Fm</v>
      </c>
      <c r="D16847" t="s">
        <v>2177</v>
      </c>
      <c r="E16847" t="s">
        <v>2202</v>
      </c>
      <c r="J16847" cm="1">
        <f t="array" ref="J16847:L16847">_xlfn.XLOOKUP($C16847, AGE!$A:$A,AGE!$B:$D,,0,2)</f>
        <v>182.45</v>
      </c>
      <c r="K16847">
        <v>8.3499999999999943</v>
      </c>
      <c r="L16847" t="str">
        <v xml:space="preserve">GSA 2018 </v>
      </c>
      <c r="M16847" t="s">
        <v>2403</v>
      </c>
      <c r="P16847" t="s">
        <v>2342</v>
      </c>
      <c r="Q16847">
        <v>2.42</v>
      </c>
      <c r="R16847">
        <v>0.2</v>
      </c>
      <c r="V16847">
        <v>1</v>
      </c>
      <c r="W16847" t="s">
        <v>2558</v>
      </c>
    </row>
    <row r="16848" spans="1:23" x14ac:dyDescent="0.3">
      <c r="A16848">
        <v>24823</v>
      </c>
      <c r="B16848" s="15" t="s">
        <v>1895</v>
      </c>
      <c r="C16848" t="str">
        <f>_xlfn.XLOOKUP($B16848, STANDARDS!$A:$A, STANDARDS!$B:$B,,0,2)</f>
        <v>Undivided Lemede Fm; Cabo Carvoeiro Fm</v>
      </c>
      <c r="D16848" t="s">
        <v>2177</v>
      </c>
      <c r="E16848" t="s">
        <v>2202</v>
      </c>
      <c r="J16848" cm="1">
        <f t="array" ref="J16848:L16848">_xlfn.XLOOKUP($C16848, AGE!$A:$A,AGE!$B:$D,,0,2)</f>
        <v>182.45</v>
      </c>
      <c r="K16848">
        <v>8.3499999999999943</v>
      </c>
      <c r="L16848" t="str">
        <v xml:space="preserve">GSA 2018 </v>
      </c>
      <c r="M16848" t="s">
        <v>2403</v>
      </c>
      <c r="P16848" t="s">
        <v>2342</v>
      </c>
      <c r="Q16848">
        <v>2.06</v>
      </c>
      <c r="R16848">
        <v>0.2</v>
      </c>
      <c r="V16848">
        <v>1</v>
      </c>
      <c r="W16848" t="s">
        <v>2558</v>
      </c>
    </row>
    <row r="16849" spans="1:23" x14ac:dyDescent="0.3">
      <c r="A16849">
        <v>24824</v>
      </c>
      <c r="B16849" s="15" t="s">
        <v>1895</v>
      </c>
      <c r="C16849" t="str">
        <f>_xlfn.XLOOKUP($B16849, STANDARDS!$A:$A, STANDARDS!$B:$B,,0,2)</f>
        <v>Undivided Lemede Fm; Cabo Carvoeiro Fm</v>
      </c>
      <c r="D16849" t="s">
        <v>2177</v>
      </c>
      <c r="E16849" t="s">
        <v>2202</v>
      </c>
      <c r="J16849" cm="1">
        <f t="array" ref="J16849:L16849">_xlfn.XLOOKUP($C16849, AGE!$A:$A,AGE!$B:$D,,0,2)</f>
        <v>182.45</v>
      </c>
      <c r="K16849">
        <v>8.3499999999999943</v>
      </c>
      <c r="L16849" t="str">
        <v xml:space="preserve">GSA 2018 </v>
      </c>
      <c r="M16849" t="s">
        <v>2403</v>
      </c>
      <c r="P16849" t="s">
        <v>2342</v>
      </c>
      <c r="Q16849">
        <v>2.35</v>
      </c>
      <c r="R16849">
        <v>0.2</v>
      </c>
      <c r="V16849">
        <v>1</v>
      </c>
      <c r="W16849" t="s">
        <v>2558</v>
      </c>
    </row>
    <row r="16850" spans="1:23" x14ac:dyDescent="0.3">
      <c r="A16850">
        <v>24825</v>
      </c>
      <c r="B16850" s="15" t="s">
        <v>1895</v>
      </c>
      <c r="C16850" t="str">
        <f>_xlfn.XLOOKUP($B16850, STANDARDS!$A:$A, STANDARDS!$B:$B,,0,2)</f>
        <v>Undivided Lemede Fm; Cabo Carvoeiro Fm</v>
      </c>
      <c r="D16850" t="s">
        <v>2177</v>
      </c>
      <c r="E16850" t="s">
        <v>2202</v>
      </c>
      <c r="J16850" cm="1">
        <f t="array" ref="J16850:L16850">_xlfn.XLOOKUP($C16850, AGE!$A:$A,AGE!$B:$D,,0,2)</f>
        <v>182.45</v>
      </c>
      <c r="K16850">
        <v>8.3499999999999943</v>
      </c>
      <c r="L16850" t="str">
        <v xml:space="preserve">GSA 2018 </v>
      </c>
      <c r="M16850" t="s">
        <v>2403</v>
      </c>
      <c r="P16850" t="s">
        <v>2342</v>
      </c>
      <c r="Q16850">
        <v>2.19</v>
      </c>
      <c r="R16850">
        <v>0.2</v>
      </c>
      <c r="V16850">
        <v>1</v>
      </c>
      <c r="W16850" t="s">
        <v>2558</v>
      </c>
    </row>
    <row r="16851" spans="1:23" x14ac:dyDescent="0.3">
      <c r="A16851">
        <v>24826</v>
      </c>
      <c r="B16851" s="15" t="s">
        <v>1895</v>
      </c>
      <c r="C16851" t="str">
        <f>_xlfn.XLOOKUP($B16851, STANDARDS!$A:$A, STANDARDS!$B:$B,,0,2)</f>
        <v>Undivided Lemede Fm; Cabo Carvoeiro Fm</v>
      </c>
      <c r="D16851" t="s">
        <v>2177</v>
      </c>
      <c r="E16851" t="s">
        <v>2202</v>
      </c>
      <c r="J16851" cm="1">
        <f t="array" ref="J16851:L16851">_xlfn.XLOOKUP($C16851, AGE!$A:$A,AGE!$B:$D,,0,2)</f>
        <v>182.45</v>
      </c>
      <c r="K16851">
        <v>8.3499999999999943</v>
      </c>
      <c r="L16851" t="str">
        <v xml:space="preserve">GSA 2018 </v>
      </c>
      <c r="M16851" t="s">
        <v>2403</v>
      </c>
      <c r="P16851" t="s">
        <v>2342</v>
      </c>
      <c r="Q16851">
        <v>2.17</v>
      </c>
      <c r="R16851">
        <v>0.2</v>
      </c>
      <c r="V16851">
        <v>1</v>
      </c>
      <c r="W16851" t="s">
        <v>2558</v>
      </c>
    </row>
    <row r="16852" spans="1:23" x14ac:dyDescent="0.3">
      <c r="A16852">
        <v>24827</v>
      </c>
      <c r="B16852" s="15" t="s">
        <v>1895</v>
      </c>
      <c r="C16852" t="str">
        <f>_xlfn.XLOOKUP($B16852, STANDARDS!$A:$A, STANDARDS!$B:$B,,0,2)</f>
        <v>Undivided Lemede Fm; Cabo Carvoeiro Fm</v>
      </c>
      <c r="D16852" t="s">
        <v>2177</v>
      </c>
      <c r="E16852" t="s">
        <v>2202</v>
      </c>
      <c r="J16852" cm="1">
        <f t="array" ref="J16852:L16852">_xlfn.XLOOKUP($C16852, AGE!$A:$A,AGE!$B:$D,,0,2)</f>
        <v>182.45</v>
      </c>
      <c r="K16852">
        <v>8.3499999999999943</v>
      </c>
      <c r="L16852" t="str">
        <v xml:space="preserve">GSA 2018 </v>
      </c>
      <c r="M16852" t="s">
        <v>2403</v>
      </c>
      <c r="P16852" t="s">
        <v>2342</v>
      </c>
      <c r="Q16852">
        <v>2.4500000000000002</v>
      </c>
      <c r="R16852">
        <v>0.2</v>
      </c>
      <c r="V16852">
        <v>1</v>
      </c>
      <c r="W16852" t="s">
        <v>2558</v>
      </c>
    </row>
    <row r="16853" spans="1:23" x14ac:dyDescent="0.3">
      <c r="A16853">
        <v>24828</v>
      </c>
      <c r="B16853" s="15" t="s">
        <v>1895</v>
      </c>
      <c r="C16853" t="str">
        <f>_xlfn.XLOOKUP($B16853, STANDARDS!$A:$A, STANDARDS!$B:$B,,0,2)</f>
        <v>Undivided Lemede Fm; Cabo Carvoeiro Fm</v>
      </c>
      <c r="D16853" t="s">
        <v>2177</v>
      </c>
      <c r="E16853" t="s">
        <v>2202</v>
      </c>
      <c r="J16853" cm="1">
        <f t="array" ref="J16853:L16853">_xlfn.XLOOKUP($C16853, AGE!$A:$A,AGE!$B:$D,,0,2)</f>
        <v>182.45</v>
      </c>
      <c r="K16853">
        <v>8.3499999999999943</v>
      </c>
      <c r="L16853" t="str">
        <v xml:space="preserve">GSA 2018 </v>
      </c>
      <c r="M16853" t="s">
        <v>2403</v>
      </c>
      <c r="P16853" t="s">
        <v>2342</v>
      </c>
      <c r="Q16853">
        <v>2.2599999999999998</v>
      </c>
      <c r="R16853">
        <v>0.2</v>
      </c>
      <c r="V16853">
        <v>1</v>
      </c>
      <c r="W16853" t="s">
        <v>2558</v>
      </c>
    </row>
    <row r="16854" spans="1:23" x14ac:dyDescent="0.3">
      <c r="A16854">
        <v>24829</v>
      </c>
      <c r="B16854" s="15" t="s">
        <v>1895</v>
      </c>
      <c r="C16854" t="str">
        <f>_xlfn.XLOOKUP($B16854, STANDARDS!$A:$A, STANDARDS!$B:$B,,0,2)</f>
        <v>Undivided Lemede Fm; Cabo Carvoeiro Fm</v>
      </c>
      <c r="D16854" t="s">
        <v>2177</v>
      </c>
      <c r="E16854" t="s">
        <v>2202</v>
      </c>
      <c r="J16854" cm="1">
        <f t="array" ref="J16854:L16854">_xlfn.XLOOKUP($C16854, AGE!$A:$A,AGE!$B:$D,,0,2)</f>
        <v>182.45</v>
      </c>
      <c r="K16854">
        <v>8.3499999999999943</v>
      </c>
      <c r="L16854" t="str">
        <v xml:space="preserve">GSA 2018 </v>
      </c>
      <c r="M16854" t="s">
        <v>2403</v>
      </c>
      <c r="P16854" t="s">
        <v>2342</v>
      </c>
      <c r="Q16854">
        <v>2.21</v>
      </c>
      <c r="R16854">
        <v>0.2</v>
      </c>
      <c r="V16854">
        <v>1</v>
      </c>
      <c r="W16854" t="s">
        <v>2558</v>
      </c>
    </row>
    <row r="16855" spans="1:23" x14ac:dyDescent="0.3">
      <c r="A16855">
        <v>24830</v>
      </c>
      <c r="B16855" s="15" t="s">
        <v>1895</v>
      </c>
      <c r="C16855" t="str">
        <f>_xlfn.XLOOKUP($B16855, STANDARDS!$A:$A, STANDARDS!$B:$B,,0,2)</f>
        <v>Undivided Lemede Fm; Cabo Carvoeiro Fm</v>
      </c>
      <c r="D16855" t="s">
        <v>2177</v>
      </c>
      <c r="E16855" t="s">
        <v>2202</v>
      </c>
      <c r="J16855" cm="1">
        <f t="array" ref="J16855:L16855">_xlfn.XLOOKUP($C16855, AGE!$A:$A,AGE!$B:$D,,0,2)</f>
        <v>182.45</v>
      </c>
      <c r="K16855">
        <v>8.3499999999999943</v>
      </c>
      <c r="L16855" t="str">
        <v xml:space="preserve">GSA 2018 </v>
      </c>
      <c r="M16855" t="s">
        <v>2403</v>
      </c>
      <c r="P16855" t="s">
        <v>2342</v>
      </c>
      <c r="Q16855">
        <v>2.4</v>
      </c>
      <c r="R16855">
        <v>0.2</v>
      </c>
      <c r="V16855">
        <v>1</v>
      </c>
      <c r="W16855" t="s">
        <v>2558</v>
      </c>
    </row>
    <row r="16856" spans="1:23" x14ac:dyDescent="0.3">
      <c r="A16856">
        <v>24831</v>
      </c>
      <c r="B16856" s="15" t="s">
        <v>1895</v>
      </c>
      <c r="C16856" t="str">
        <f>_xlfn.XLOOKUP($B16856, STANDARDS!$A:$A, STANDARDS!$B:$B,,0,2)</f>
        <v>Undivided Lemede Fm; Cabo Carvoeiro Fm</v>
      </c>
      <c r="D16856" t="s">
        <v>2177</v>
      </c>
      <c r="E16856" t="s">
        <v>2202</v>
      </c>
      <c r="J16856" cm="1">
        <f t="array" ref="J16856:L16856">_xlfn.XLOOKUP($C16856, AGE!$A:$A,AGE!$B:$D,,0,2)</f>
        <v>182.45</v>
      </c>
      <c r="K16856">
        <v>8.3499999999999943</v>
      </c>
      <c r="L16856" t="str">
        <v xml:space="preserve">GSA 2018 </v>
      </c>
      <c r="M16856" t="s">
        <v>2403</v>
      </c>
      <c r="P16856" t="s">
        <v>2342</v>
      </c>
      <c r="Q16856">
        <v>2.29</v>
      </c>
      <c r="R16856">
        <v>0.2</v>
      </c>
      <c r="V16856">
        <v>1</v>
      </c>
      <c r="W16856" t="s">
        <v>2558</v>
      </c>
    </row>
    <row r="16857" spans="1:23" x14ac:dyDescent="0.3">
      <c r="A16857">
        <v>24832</v>
      </c>
      <c r="B16857" s="15" t="s">
        <v>1895</v>
      </c>
      <c r="C16857" t="str">
        <f>_xlfn.XLOOKUP($B16857, STANDARDS!$A:$A, STANDARDS!$B:$B,,0,2)</f>
        <v>Undivided Lemede Fm; Cabo Carvoeiro Fm</v>
      </c>
      <c r="D16857" t="s">
        <v>2177</v>
      </c>
      <c r="E16857" t="s">
        <v>2202</v>
      </c>
      <c r="J16857" cm="1">
        <f t="array" ref="J16857:L16857">_xlfn.XLOOKUP($C16857, AGE!$A:$A,AGE!$B:$D,,0,2)</f>
        <v>182.45</v>
      </c>
      <c r="K16857">
        <v>8.3499999999999943</v>
      </c>
      <c r="L16857" t="str">
        <v xml:space="preserve">GSA 2018 </v>
      </c>
      <c r="M16857" t="s">
        <v>2403</v>
      </c>
      <c r="P16857" t="s">
        <v>2342</v>
      </c>
      <c r="Q16857">
        <v>2.29</v>
      </c>
      <c r="R16857">
        <v>0.2</v>
      </c>
      <c r="V16857">
        <v>1</v>
      </c>
      <c r="W16857" t="s">
        <v>2558</v>
      </c>
    </row>
    <row r="16858" spans="1:23" x14ac:dyDescent="0.3">
      <c r="A16858">
        <v>24833</v>
      </c>
      <c r="B16858" s="15" t="s">
        <v>1895</v>
      </c>
      <c r="C16858" t="str">
        <f>_xlfn.XLOOKUP($B16858, STANDARDS!$A:$A, STANDARDS!$B:$B,,0,2)</f>
        <v>Undivided Lemede Fm; Cabo Carvoeiro Fm</v>
      </c>
      <c r="D16858" t="s">
        <v>2177</v>
      </c>
      <c r="E16858" t="s">
        <v>2202</v>
      </c>
      <c r="J16858" cm="1">
        <f t="array" ref="J16858:L16858">_xlfn.XLOOKUP($C16858, AGE!$A:$A,AGE!$B:$D,,0,2)</f>
        <v>182.45</v>
      </c>
      <c r="K16858">
        <v>8.3499999999999943</v>
      </c>
      <c r="L16858" t="str">
        <v xml:space="preserve">GSA 2018 </v>
      </c>
      <c r="M16858" t="s">
        <v>2403</v>
      </c>
      <c r="P16858" t="s">
        <v>2342</v>
      </c>
      <c r="Q16858">
        <v>2.2999999999999998</v>
      </c>
      <c r="R16858">
        <v>0.2</v>
      </c>
      <c r="V16858">
        <v>1</v>
      </c>
      <c r="W16858" t="s">
        <v>2558</v>
      </c>
    </row>
    <row r="16859" spans="1:23" x14ac:dyDescent="0.3">
      <c r="A16859">
        <v>24834</v>
      </c>
      <c r="B16859" s="15" t="s">
        <v>1895</v>
      </c>
      <c r="C16859" t="str">
        <f>_xlfn.XLOOKUP($B16859, STANDARDS!$A:$A, STANDARDS!$B:$B,,0,2)</f>
        <v>Undivided Lemede Fm; Cabo Carvoeiro Fm</v>
      </c>
      <c r="D16859" t="s">
        <v>2177</v>
      </c>
      <c r="E16859" t="s">
        <v>2202</v>
      </c>
      <c r="J16859" cm="1">
        <f t="array" ref="J16859:L16859">_xlfn.XLOOKUP($C16859, AGE!$A:$A,AGE!$B:$D,,0,2)</f>
        <v>182.45</v>
      </c>
      <c r="K16859">
        <v>8.3499999999999943</v>
      </c>
      <c r="L16859" t="str">
        <v xml:space="preserve">GSA 2018 </v>
      </c>
      <c r="M16859" t="s">
        <v>2403</v>
      </c>
      <c r="P16859" t="s">
        <v>2342</v>
      </c>
      <c r="Q16859">
        <v>2.27</v>
      </c>
      <c r="R16859">
        <v>0.2</v>
      </c>
      <c r="V16859">
        <v>1</v>
      </c>
      <c r="W16859" t="s">
        <v>2558</v>
      </c>
    </row>
    <row r="16860" spans="1:23" x14ac:dyDescent="0.3">
      <c r="A16860">
        <v>24835</v>
      </c>
      <c r="B16860" s="15" t="s">
        <v>1895</v>
      </c>
      <c r="C16860" t="str">
        <f>_xlfn.XLOOKUP($B16860, STANDARDS!$A:$A, STANDARDS!$B:$B,,0,2)</f>
        <v>Undivided Lemede Fm; Cabo Carvoeiro Fm</v>
      </c>
      <c r="D16860" t="s">
        <v>2177</v>
      </c>
      <c r="E16860" t="s">
        <v>2202</v>
      </c>
      <c r="J16860" cm="1">
        <f t="array" ref="J16860:L16860">_xlfn.XLOOKUP($C16860, AGE!$A:$A,AGE!$B:$D,,0,2)</f>
        <v>182.45</v>
      </c>
      <c r="K16860">
        <v>8.3499999999999943</v>
      </c>
      <c r="L16860" t="str">
        <v xml:space="preserve">GSA 2018 </v>
      </c>
      <c r="M16860" t="s">
        <v>2403</v>
      </c>
      <c r="P16860" t="s">
        <v>2342</v>
      </c>
      <c r="Q16860">
        <v>2.27</v>
      </c>
      <c r="R16860">
        <v>0.2</v>
      </c>
      <c r="V16860">
        <v>1</v>
      </c>
      <c r="W16860" t="s">
        <v>2558</v>
      </c>
    </row>
    <row r="16861" spans="1:23" x14ac:dyDescent="0.3">
      <c r="A16861">
        <v>24836</v>
      </c>
      <c r="B16861" s="15" t="s">
        <v>1895</v>
      </c>
      <c r="C16861" t="str">
        <f>_xlfn.XLOOKUP($B16861, STANDARDS!$A:$A, STANDARDS!$B:$B,,0,2)</f>
        <v>Undivided Lemede Fm; Cabo Carvoeiro Fm</v>
      </c>
      <c r="D16861" t="s">
        <v>2177</v>
      </c>
      <c r="E16861" t="s">
        <v>2202</v>
      </c>
      <c r="J16861" cm="1">
        <f t="array" ref="J16861:L16861">_xlfn.XLOOKUP($C16861, AGE!$A:$A,AGE!$B:$D,,0,2)</f>
        <v>182.45</v>
      </c>
      <c r="K16861">
        <v>8.3499999999999943</v>
      </c>
      <c r="L16861" t="str">
        <v xml:space="preserve">GSA 2018 </v>
      </c>
      <c r="M16861" t="s">
        <v>2403</v>
      </c>
      <c r="P16861" t="s">
        <v>2342</v>
      </c>
      <c r="Q16861">
        <v>2.02</v>
      </c>
      <c r="R16861">
        <v>0.2</v>
      </c>
      <c r="V16861">
        <v>1</v>
      </c>
      <c r="W16861" t="s">
        <v>2558</v>
      </c>
    </row>
    <row r="16862" spans="1:23" x14ac:dyDescent="0.3">
      <c r="A16862">
        <v>24837</v>
      </c>
      <c r="B16862" s="15" t="s">
        <v>1895</v>
      </c>
      <c r="C16862" t="str">
        <f>_xlfn.XLOOKUP($B16862, STANDARDS!$A:$A, STANDARDS!$B:$B,,0,2)</f>
        <v>Undivided Lemede Fm; Cabo Carvoeiro Fm</v>
      </c>
      <c r="D16862" t="s">
        <v>2177</v>
      </c>
      <c r="E16862" t="s">
        <v>2202</v>
      </c>
      <c r="J16862" cm="1">
        <f t="array" ref="J16862:L16862">_xlfn.XLOOKUP($C16862, AGE!$A:$A,AGE!$B:$D,,0,2)</f>
        <v>182.45</v>
      </c>
      <c r="K16862">
        <v>8.3499999999999943</v>
      </c>
      <c r="L16862" t="str">
        <v xml:space="preserve">GSA 2018 </v>
      </c>
      <c r="M16862" t="s">
        <v>2403</v>
      </c>
      <c r="P16862" t="s">
        <v>2342</v>
      </c>
      <c r="Q16862">
        <v>2.11</v>
      </c>
      <c r="R16862">
        <v>0.2</v>
      </c>
      <c r="V16862">
        <v>1</v>
      </c>
      <c r="W16862" t="s">
        <v>2558</v>
      </c>
    </row>
    <row r="16863" spans="1:23" x14ac:dyDescent="0.3">
      <c r="A16863">
        <v>24838</v>
      </c>
      <c r="B16863" s="15" t="s">
        <v>1895</v>
      </c>
      <c r="C16863" t="str">
        <f>_xlfn.XLOOKUP($B16863, STANDARDS!$A:$A, STANDARDS!$B:$B,,0,2)</f>
        <v>Undivided Lemede Fm; Cabo Carvoeiro Fm</v>
      </c>
      <c r="D16863" t="s">
        <v>2177</v>
      </c>
      <c r="E16863" t="s">
        <v>2202</v>
      </c>
      <c r="J16863" cm="1">
        <f t="array" ref="J16863:L16863">_xlfn.XLOOKUP($C16863, AGE!$A:$A,AGE!$B:$D,,0,2)</f>
        <v>182.45</v>
      </c>
      <c r="K16863">
        <v>8.3499999999999943</v>
      </c>
      <c r="L16863" t="str">
        <v xml:space="preserve">GSA 2018 </v>
      </c>
      <c r="M16863" t="s">
        <v>2403</v>
      </c>
      <c r="P16863" t="s">
        <v>2342</v>
      </c>
      <c r="Q16863">
        <v>2.19</v>
      </c>
      <c r="R16863">
        <v>0.2</v>
      </c>
      <c r="V16863">
        <v>1</v>
      </c>
      <c r="W16863" t="s">
        <v>2558</v>
      </c>
    </row>
    <row r="16864" spans="1:23" x14ac:dyDescent="0.3">
      <c r="A16864">
        <v>24839</v>
      </c>
      <c r="B16864" s="15" t="s">
        <v>1895</v>
      </c>
      <c r="C16864" t="str">
        <f>_xlfn.XLOOKUP($B16864, STANDARDS!$A:$A, STANDARDS!$B:$B,,0,2)</f>
        <v>Undivided Lemede Fm; Cabo Carvoeiro Fm</v>
      </c>
      <c r="D16864" t="s">
        <v>2177</v>
      </c>
      <c r="E16864" t="s">
        <v>2202</v>
      </c>
      <c r="J16864" cm="1">
        <f t="array" ref="J16864:L16864">_xlfn.XLOOKUP($C16864, AGE!$A:$A,AGE!$B:$D,,0,2)</f>
        <v>182.45</v>
      </c>
      <c r="K16864">
        <v>8.3499999999999943</v>
      </c>
      <c r="L16864" t="str">
        <v xml:space="preserve">GSA 2018 </v>
      </c>
      <c r="M16864" t="s">
        <v>2403</v>
      </c>
      <c r="P16864" t="s">
        <v>2342</v>
      </c>
      <c r="Q16864">
        <v>2.25</v>
      </c>
      <c r="R16864">
        <v>0.2</v>
      </c>
      <c r="V16864">
        <v>1</v>
      </c>
      <c r="W16864" t="s">
        <v>2558</v>
      </c>
    </row>
    <row r="16865" spans="1:23" x14ac:dyDescent="0.3">
      <c r="A16865">
        <v>24840</v>
      </c>
      <c r="B16865" s="15" t="s">
        <v>1895</v>
      </c>
      <c r="C16865" t="str">
        <f>_xlfn.XLOOKUP($B16865, STANDARDS!$A:$A, STANDARDS!$B:$B,,0,2)</f>
        <v>Undivided Lemede Fm; Cabo Carvoeiro Fm</v>
      </c>
      <c r="D16865" t="s">
        <v>2177</v>
      </c>
      <c r="E16865" t="s">
        <v>2202</v>
      </c>
      <c r="J16865" cm="1">
        <f t="array" ref="J16865:L16865">_xlfn.XLOOKUP($C16865, AGE!$A:$A,AGE!$B:$D,,0,2)</f>
        <v>182.45</v>
      </c>
      <c r="K16865">
        <v>8.3499999999999943</v>
      </c>
      <c r="L16865" t="str">
        <v xml:space="preserve">GSA 2018 </v>
      </c>
      <c r="M16865" t="s">
        <v>2403</v>
      </c>
      <c r="P16865" t="s">
        <v>2342</v>
      </c>
      <c r="Q16865">
        <v>1.96</v>
      </c>
      <c r="R16865">
        <v>0.2</v>
      </c>
      <c r="V16865">
        <v>1</v>
      </c>
      <c r="W16865" t="s">
        <v>2558</v>
      </c>
    </row>
    <row r="16866" spans="1:23" x14ac:dyDescent="0.3">
      <c r="A16866">
        <v>24841</v>
      </c>
      <c r="B16866" s="15" t="s">
        <v>1895</v>
      </c>
      <c r="C16866" t="str">
        <f>_xlfn.XLOOKUP($B16866, STANDARDS!$A:$A, STANDARDS!$B:$B,,0,2)</f>
        <v>Undivided Lemede Fm; Cabo Carvoeiro Fm</v>
      </c>
      <c r="D16866" t="s">
        <v>2177</v>
      </c>
      <c r="E16866" t="s">
        <v>2202</v>
      </c>
      <c r="J16866" cm="1">
        <f t="array" ref="J16866:L16866">_xlfn.XLOOKUP($C16866, AGE!$A:$A,AGE!$B:$D,,0,2)</f>
        <v>182.45</v>
      </c>
      <c r="K16866">
        <v>8.3499999999999943</v>
      </c>
      <c r="L16866" t="str">
        <v xml:space="preserve">GSA 2018 </v>
      </c>
      <c r="M16866" t="s">
        <v>2403</v>
      </c>
      <c r="P16866" t="s">
        <v>2342</v>
      </c>
      <c r="Q16866">
        <v>2.19</v>
      </c>
      <c r="R16866">
        <v>0.2</v>
      </c>
      <c r="V16866">
        <v>1</v>
      </c>
      <c r="W16866" t="s">
        <v>2558</v>
      </c>
    </row>
    <row r="16867" spans="1:23" x14ac:dyDescent="0.3">
      <c r="A16867">
        <v>24842</v>
      </c>
      <c r="B16867" s="15" t="s">
        <v>1895</v>
      </c>
      <c r="C16867" t="str">
        <f>_xlfn.XLOOKUP($B16867, STANDARDS!$A:$A, STANDARDS!$B:$B,,0,2)</f>
        <v>Undivided Lemede Fm; Cabo Carvoeiro Fm</v>
      </c>
      <c r="D16867" t="s">
        <v>2177</v>
      </c>
      <c r="E16867" t="s">
        <v>2202</v>
      </c>
      <c r="J16867" cm="1">
        <f t="array" ref="J16867:L16867">_xlfn.XLOOKUP($C16867, AGE!$A:$A,AGE!$B:$D,,0,2)</f>
        <v>182.45</v>
      </c>
      <c r="K16867">
        <v>8.3499999999999943</v>
      </c>
      <c r="L16867" t="str">
        <v xml:space="preserve">GSA 2018 </v>
      </c>
      <c r="M16867" t="s">
        <v>2403</v>
      </c>
      <c r="P16867" t="s">
        <v>2342</v>
      </c>
      <c r="Q16867">
        <v>2.2000000000000002</v>
      </c>
      <c r="R16867">
        <v>0.2</v>
      </c>
      <c r="V16867">
        <v>1</v>
      </c>
      <c r="W16867" t="s">
        <v>2558</v>
      </c>
    </row>
    <row r="16868" spans="1:23" x14ac:dyDescent="0.3">
      <c r="A16868">
        <v>24843</v>
      </c>
      <c r="B16868" s="15" t="s">
        <v>1895</v>
      </c>
      <c r="C16868" t="str">
        <f>_xlfn.XLOOKUP($B16868, STANDARDS!$A:$A, STANDARDS!$B:$B,,0,2)</f>
        <v>Undivided Lemede Fm; Cabo Carvoeiro Fm</v>
      </c>
      <c r="D16868" t="s">
        <v>2177</v>
      </c>
      <c r="E16868" t="s">
        <v>2202</v>
      </c>
      <c r="J16868" cm="1">
        <f t="array" ref="J16868:L16868">_xlfn.XLOOKUP($C16868, AGE!$A:$A,AGE!$B:$D,,0,2)</f>
        <v>182.45</v>
      </c>
      <c r="K16868">
        <v>8.3499999999999943</v>
      </c>
      <c r="L16868" t="str">
        <v xml:space="preserve">GSA 2018 </v>
      </c>
      <c r="M16868" t="s">
        <v>2403</v>
      </c>
      <c r="P16868" t="s">
        <v>2342</v>
      </c>
      <c r="Q16868">
        <v>1.98</v>
      </c>
      <c r="R16868">
        <v>0.2</v>
      </c>
      <c r="V16868">
        <v>1</v>
      </c>
      <c r="W16868" t="s">
        <v>2558</v>
      </c>
    </row>
    <row r="16869" spans="1:23" x14ac:dyDescent="0.3">
      <c r="A16869">
        <v>24844</v>
      </c>
      <c r="B16869" s="15" t="s">
        <v>1895</v>
      </c>
      <c r="C16869" t="str">
        <f>_xlfn.XLOOKUP($B16869, STANDARDS!$A:$A, STANDARDS!$B:$B,,0,2)</f>
        <v>Undivided Lemede Fm; Cabo Carvoeiro Fm</v>
      </c>
      <c r="D16869" t="s">
        <v>2177</v>
      </c>
      <c r="E16869" t="s">
        <v>2202</v>
      </c>
      <c r="J16869" cm="1">
        <f t="array" ref="J16869:L16869">_xlfn.XLOOKUP($C16869, AGE!$A:$A,AGE!$B:$D,,0,2)</f>
        <v>182.45</v>
      </c>
      <c r="K16869">
        <v>8.3499999999999943</v>
      </c>
      <c r="L16869" t="str">
        <v xml:space="preserve">GSA 2018 </v>
      </c>
      <c r="M16869" t="s">
        <v>2403</v>
      </c>
      <c r="P16869" t="s">
        <v>2342</v>
      </c>
      <c r="Q16869">
        <v>1.92</v>
      </c>
      <c r="R16869">
        <v>0.2</v>
      </c>
      <c r="V16869">
        <v>1</v>
      </c>
      <c r="W16869" t="s">
        <v>2558</v>
      </c>
    </row>
    <row r="16870" spans="1:23" x14ac:dyDescent="0.3">
      <c r="A16870">
        <v>24845</v>
      </c>
      <c r="B16870" s="15" t="s">
        <v>1895</v>
      </c>
      <c r="C16870" t="str">
        <f>_xlfn.XLOOKUP($B16870, STANDARDS!$A:$A, STANDARDS!$B:$B,,0,2)</f>
        <v>Undivided Lemede Fm; Cabo Carvoeiro Fm</v>
      </c>
      <c r="D16870" t="s">
        <v>2177</v>
      </c>
      <c r="E16870" t="s">
        <v>2202</v>
      </c>
      <c r="J16870" cm="1">
        <f t="array" ref="J16870:L16870">_xlfn.XLOOKUP($C16870, AGE!$A:$A,AGE!$B:$D,,0,2)</f>
        <v>182.45</v>
      </c>
      <c r="K16870">
        <v>8.3499999999999943</v>
      </c>
      <c r="L16870" t="str">
        <v xml:space="preserve">GSA 2018 </v>
      </c>
      <c r="M16870" t="s">
        <v>2403</v>
      </c>
      <c r="P16870" t="s">
        <v>2342</v>
      </c>
      <c r="Q16870">
        <v>1.84</v>
      </c>
      <c r="R16870">
        <v>0.2</v>
      </c>
      <c r="V16870">
        <v>1</v>
      </c>
      <c r="W16870" t="s">
        <v>2558</v>
      </c>
    </row>
    <row r="16871" spans="1:23" x14ac:dyDescent="0.3">
      <c r="A16871">
        <v>24846</v>
      </c>
      <c r="B16871" s="15" t="s">
        <v>1895</v>
      </c>
      <c r="C16871" t="str">
        <f>_xlfn.XLOOKUP($B16871, STANDARDS!$A:$A, STANDARDS!$B:$B,,0,2)</f>
        <v>Undivided Lemede Fm; Cabo Carvoeiro Fm</v>
      </c>
      <c r="D16871" t="s">
        <v>2177</v>
      </c>
      <c r="E16871" t="s">
        <v>2202</v>
      </c>
      <c r="J16871" cm="1">
        <f t="array" ref="J16871:L16871">_xlfn.XLOOKUP($C16871, AGE!$A:$A,AGE!$B:$D,,0,2)</f>
        <v>182.45</v>
      </c>
      <c r="K16871">
        <v>8.3499999999999943</v>
      </c>
      <c r="L16871" t="str">
        <v xml:space="preserve">GSA 2018 </v>
      </c>
      <c r="M16871" t="s">
        <v>2403</v>
      </c>
      <c r="P16871" t="s">
        <v>2342</v>
      </c>
      <c r="Q16871">
        <v>1.53</v>
      </c>
      <c r="R16871">
        <v>0.2</v>
      </c>
      <c r="V16871">
        <v>1</v>
      </c>
      <c r="W16871" t="s">
        <v>2558</v>
      </c>
    </row>
    <row r="16872" spans="1:23" x14ac:dyDescent="0.3">
      <c r="A16872">
        <v>24847</v>
      </c>
      <c r="B16872" s="15" t="s">
        <v>1895</v>
      </c>
      <c r="C16872" t="str">
        <f>_xlfn.XLOOKUP($B16872, STANDARDS!$A:$A, STANDARDS!$B:$B,,0,2)</f>
        <v>Undivided Lemede Fm; Cabo Carvoeiro Fm</v>
      </c>
      <c r="D16872" t="s">
        <v>2177</v>
      </c>
      <c r="E16872" t="s">
        <v>2202</v>
      </c>
      <c r="J16872" cm="1">
        <f t="array" ref="J16872:L16872">_xlfn.XLOOKUP($C16872, AGE!$A:$A,AGE!$B:$D,,0,2)</f>
        <v>182.45</v>
      </c>
      <c r="K16872">
        <v>8.3499999999999943</v>
      </c>
      <c r="L16872" t="str">
        <v xml:space="preserve">GSA 2018 </v>
      </c>
      <c r="M16872" t="s">
        <v>2403</v>
      </c>
      <c r="P16872" t="s">
        <v>2342</v>
      </c>
      <c r="Q16872">
        <v>1.7</v>
      </c>
      <c r="R16872">
        <v>0.2</v>
      </c>
      <c r="V16872">
        <v>1</v>
      </c>
      <c r="W16872" t="s">
        <v>2558</v>
      </c>
    </row>
    <row r="16873" spans="1:23" x14ac:dyDescent="0.3">
      <c r="A16873">
        <v>24848</v>
      </c>
      <c r="B16873" s="15" t="s">
        <v>1895</v>
      </c>
      <c r="C16873" t="str">
        <f>_xlfn.XLOOKUP($B16873, STANDARDS!$A:$A, STANDARDS!$B:$B,,0,2)</f>
        <v>Undivided Lemede Fm; Cabo Carvoeiro Fm</v>
      </c>
      <c r="D16873" t="s">
        <v>2177</v>
      </c>
      <c r="E16873" t="s">
        <v>2202</v>
      </c>
      <c r="J16873" cm="1">
        <f t="array" ref="J16873:L16873">_xlfn.XLOOKUP($C16873, AGE!$A:$A,AGE!$B:$D,,0,2)</f>
        <v>182.45</v>
      </c>
      <c r="K16873">
        <v>8.3499999999999943</v>
      </c>
      <c r="L16873" t="str">
        <v xml:space="preserve">GSA 2018 </v>
      </c>
      <c r="M16873" t="s">
        <v>2403</v>
      </c>
      <c r="P16873" t="s">
        <v>2342</v>
      </c>
      <c r="Q16873">
        <v>2</v>
      </c>
      <c r="R16873">
        <v>0.2</v>
      </c>
      <c r="V16873">
        <v>1</v>
      </c>
      <c r="W16873" t="s">
        <v>2558</v>
      </c>
    </row>
    <row r="16874" spans="1:23" x14ac:dyDescent="0.3">
      <c r="A16874">
        <v>24849</v>
      </c>
      <c r="B16874" s="15" t="s">
        <v>1895</v>
      </c>
      <c r="C16874" t="str">
        <f>_xlfn.XLOOKUP($B16874, STANDARDS!$A:$A, STANDARDS!$B:$B,,0,2)</f>
        <v>Undivided Lemede Fm; Cabo Carvoeiro Fm</v>
      </c>
      <c r="D16874" t="s">
        <v>2177</v>
      </c>
      <c r="E16874" t="s">
        <v>2202</v>
      </c>
      <c r="J16874" cm="1">
        <f t="array" ref="J16874:L16874">_xlfn.XLOOKUP($C16874, AGE!$A:$A,AGE!$B:$D,,0,2)</f>
        <v>182.45</v>
      </c>
      <c r="K16874">
        <v>8.3499999999999943</v>
      </c>
      <c r="L16874" t="str">
        <v xml:space="preserve">GSA 2018 </v>
      </c>
      <c r="M16874" t="s">
        <v>2403</v>
      </c>
      <c r="P16874" t="s">
        <v>2342</v>
      </c>
      <c r="Q16874">
        <v>2.0499999999999998</v>
      </c>
      <c r="R16874">
        <v>0.2</v>
      </c>
      <c r="V16874">
        <v>1</v>
      </c>
      <c r="W16874" t="s">
        <v>2558</v>
      </c>
    </row>
    <row r="16875" spans="1:23" x14ac:dyDescent="0.3">
      <c r="A16875">
        <v>24850</v>
      </c>
      <c r="B16875" s="15" t="s">
        <v>1895</v>
      </c>
      <c r="C16875" t="str">
        <f>_xlfn.XLOOKUP($B16875, STANDARDS!$A:$A, STANDARDS!$B:$B,,0,2)</f>
        <v>Undivided Lemede Fm; Cabo Carvoeiro Fm</v>
      </c>
      <c r="D16875" t="s">
        <v>2177</v>
      </c>
      <c r="E16875" t="s">
        <v>2202</v>
      </c>
      <c r="J16875" cm="1">
        <f t="array" ref="J16875:L16875">_xlfn.XLOOKUP($C16875, AGE!$A:$A,AGE!$B:$D,,0,2)</f>
        <v>182.45</v>
      </c>
      <c r="K16875">
        <v>8.3499999999999943</v>
      </c>
      <c r="L16875" t="str">
        <v xml:space="preserve">GSA 2018 </v>
      </c>
      <c r="M16875" t="s">
        <v>2403</v>
      </c>
      <c r="P16875" t="s">
        <v>2342</v>
      </c>
      <c r="Q16875">
        <v>2.08</v>
      </c>
      <c r="R16875">
        <v>0.2</v>
      </c>
      <c r="V16875">
        <v>1</v>
      </c>
      <c r="W16875" t="s">
        <v>2558</v>
      </c>
    </row>
    <row r="16876" spans="1:23" x14ac:dyDescent="0.3">
      <c r="A16876">
        <v>24851</v>
      </c>
      <c r="B16876" s="15" t="s">
        <v>1895</v>
      </c>
      <c r="C16876" t="str">
        <f>_xlfn.XLOOKUP($B16876, STANDARDS!$A:$A, STANDARDS!$B:$B,,0,2)</f>
        <v>Undivided Lemede Fm; Cabo Carvoeiro Fm</v>
      </c>
      <c r="D16876" t="s">
        <v>2177</v>
      </c>
      <c r="E16876" t="s">
        <v>2202</v>
      </c>
      <c r="J16876" cm="1">
        <f t="array" ref="J16876:L16876">_xlfn.XLOOKUP($C16876, AGE!$A:$A,AGE!$B:$D,,0,2)</f>
        <v>182.45</v>
      </c>
      <c r="K16876">
        <v>8.3499999999999943</v>
      </c>
      <c r="L16876" t="str">
        <v xml:space="preserve">GSA 2018 </v>
      </c>
      <c r="M16876" t="s">
        <v>2403</v>
      </c>
      <c r="P16876" t="s">
        <v>2342</v>
      </c>
      <c r="Q16876">
        <v>2.0499999999999998</v>
      </c>
      <c r="R16876">
        <v>0.2</v>
      </c>
      <c r="V16876">
        <v>1</v>
      </c>
      <c r="W16876" t="s">
        <v>2558</v>
      </c>
    </row>
    <row r="16877" spans="1:23" x14ac:dyDescent="0.3">
      <c r="A16877">
        <v>24852</v>
      </c>
      <c r="B16877" s="15" t="s">
        <v>1895</v>
      </c>
      <c r="C16877" t="str">
        <f>_xlfn.XLOOKUP($B16877, STANDARDS!$A:$A, STANDARDS!$B:$B,,0,2)</f>
        <v>Undivided Lemede Fm; Cabo Carvoeiro Fm</v>
      </c>
      <c r="D16877" t="s">
        <v>2177</v>
      </c>
      <c r="E16877" t="s">
        <v>2202</v>
      </c>
      <c r="J16877" cm="1">
        <f t="array" ref="J16877:L16877">_xlfn.XLOOKUP($C16877, AGE!$A:$A,AGE!$B:$D,,0,2)</f>
        <v>182.45</v>
      </c>
      <c r="K16877">
        <v>8.3499999999999943</v>
      </c>
      <c r="L16877" t="str">
        <v xml:space="preserve">GSA 2018 </v>
      </c>
      <c r="M16877" t="s">
        <v>2403</v>
      </c>
      <c r="P16877" t="s">
        <v>2342</v>
      </c>
      <c r="Q16877">
        <v>2.02</v>
      </c>
      <c r="R16877">
        <v>0.2</v>
      </c>
      <c r="V16877">
        <v>1</v>
      </c>
      <c r="W16877" t="s">
        <v>2558</v>
      </c>
    </row>
    <row r="16878" spans="1:23" x14ac:dyDescent="0.3">
      <c r="A16878">
        <v>24853</v>
      </c>
      <c r="B16878" s="15" t="s">
        <v>1895</v>
      </c>
      <c r="C16878" t="str">
        <f>_xlfn.XLOOKUP($B16878, STANDARDS!$A:$A, STANDARDS!$B:$B,,0,2)</f>
        <v>Undivided Lemede Fm; Cabo Carvoeiro Fm</v>
      </c>
      <c r="D16878" t="s">
        <v>2177</v>
      </c>
      <c r="E16878" t="s">
        <v>2202</v>
      </c>
      <c r="J16878" cm="1">
        <f t="array" ref="J16878:L16878">_xlfn.XLOOKUP($C16878, AGE!$A:$A,AGE!$B:$D,,0,2)</f>
        <v>182.45</v>
      </c>
      <c r="K16878">
        <v>8.3499999999999943</v>
      </c>
      <c r="L16878" t="str">
        <v xml:space="preserve">GSA 2018 </v>
      </c>
      <c r="M16878" t="s">
        <v>2403</v>
      </c>
      <c r="P16878" t="s">
        <v>2342</v>
      </c>
      <c r="Q16878">
        <v>2.0299999999999998</v>
      </c>
      <c r="R16878">
        <v>0.2</v>
      </c>
      <c r="V16878">
        <v>1</v>
      </c>
      <c r="W16878" t="s">
        <v>2558</v>
      </c>
    </row>
    <row r="16879" spans="1:23" x14ac:dyDescent="0.3">
      <c r="A16879">
        <v>24854</v>
      </c>
      <c r="B16879" s="15" t="s">
        <v>1895</v>
      </c>
      <c r="C16879" t="str">
        <f>_xlfn.XLOOKUP($B16879, STANDARDS!$A:$A, STANDARDS!$B:$B,,0,2)</f>
        <v>Undivided Lemede Fm; Cabo Carvoeiro Fm</v>
      </c>
      <c r="D16879" t="s">
        <v>2177</v>
      </c>
      <c r="E16879" t="s">
        <v>2202</v>
      </c>
      <c r="J16879" cm="1">
        <f t="array" ref="J16879:L16879">_xlfn.XLOOKUP($C16879, AGE!$A:$A,AGE!$B:$D,,0,2)</f>
        <v>182.45</v>
      </c>
      <c r="K16879">
        <v>8.3499999999999943</v>
      </c>
      <c r="L16879" t="str">
        <v xml:space="preserve">GSA 2018 </v>
      </c>
      <c r="M16879" t="s">
        <v>2403</v>
      </c>
      <c r="P16879" t="s">
        <v>2342</v>
      </c>
      <c r="Q16879">
        <v>2</v>
      </c>
      <c r="R16879">
        <v>0.2</v>
      </c>
      <c r="V16879">
        <v>1</v>
      </c>
      <c r="W16879" t="s">
        <v>2558</v>
      </c>
    </row>
    <row r="16880" spans="1:23" x14ac:dyDescent="0.3">
      <c r="A16880">
        <v>24855</v>
      </c>
      <c r="B16880" s="15" t="s">
        <v>1895</v>
      </c>
      <c r="C16880" t="str">
        <f>_xlfn.XLOOKUP($B16880, STANDARDS!$A:$A, STANDARDS!$B:$B,,0,2)</f>
        <v>Undivided Lemede Fm; Cabo Carvoeiro Fm</v>
      </c>
      <c r="D16880" t="s">
        <v>2177</v>
      </c>
      <c r="E16880" t="s">
        <v>2202</v>
      </c>
      <c r="J16880" cm="1">
        <f t="array" ref="J16880:L16880">_xlfn.XLOOKUP($C16880, AGE!$A:$A,AGE!$B:$D,,0,2)</f>
        <v>182.45</v>
      </c>
      <c r="K16880">
        <v>8.3499999999999943</v>
      </c>
      <c r="L16880" t="str">
        <v xml:space="preserve">GSA 2018 </v>
      </c>
      <c r="M16880" t="s">
        <v>2403</v>
      </c>
      <c r="P16880" t="s">
        <v>2342</v>
      </c>
      <c r="Q16880">
        <v>1.86</v>
      </c>
      <c r="R16880">
        <v>0.2</v>
      </c>
      <c r="V16880">
        <v>1</v>
      </c>
      <c r="W16880" t="s">
        <v>2558</v>
      </c>
    </row>
    <row r="16881" spans="1:23" x14ac:dyDescent="0.3">
      <c r="A16881">
        <v>24856</v>
      </c>
      <c r="B16881" s="15" t="s">
        <v>1895</v>
      </c>
      <c r="C16881" t="str">
        <f>_xlfn.XLOOKUP($B16881, STANDARDS!$A:$A, STANDARDS!$B:$B,,0,2)</f>
        <v>Undivided Lemede Fm; Cabo Carvoeiro Fm</v>
      </c>
      <c r="D16881" t="s">
        <v>2177</v>
      </c>
      <c r="E16881" t="s">
        <v>2202</v>
      </c>
      <c r="J16881" cm="1">
        <f t="array" ref="J16881:L16881">_xlfn.XLOOKUP($C16881, AGE!$A:$A,AGE!$B:$D,,0,2)</f>
        <v>182.45</v>
      </c>
      <c r="K16881">
        <v>8.3499999999999943</v>
      </c>
      <c r="L16881" t="str">
        <v xml:space="preserve">GSA 2018 </v>
      </c>
      <c r="M16881" t="s">
        <v>2403</v>
      </c>
      <c r="P16881" t="s">
        <v>2342</v>
      </c>
      <c r="Q16881">
        <v>1.69</v>
      </c>
      <c r="R16881">
        <v>0.2</v>
      </c>
      <c r="V16881">
        <v>1</v>
      </c>
      <c r="W16881" t="s">
        <v>2558</v>
      </c>
    </row>
    <row r="16882" spans="1:23" x14ac:dyDescent="0.3">
      <c r="A16882">
        <v>24857</v>
      </c>
      <c r="B16882" s="15" t="s">
        <v>1895</v>
      </c>
      <c r="C16882" t="str">
        <f>_xlfn.XLOOKUP($B16882, STANDARDS!$A:$A, STANDARDS!$B:$B,,0,2)</f>
        <v>Undivided Lemede Fm; Cabo Carvoeiro Fm</v>
      </c>
      <c r="D16882" t="s">
        <v>2177</v>
      </c>
      <c r="E16882" t="s">
        <v>2202</v>
      </c>
      <c r="J16882" cm="1">
        <f t="array" ref="J16882:L16882">_xlfn.XLOOKUP($C16882, AGE!$A:$A,AGE!$B:$D,,0,2)</f>
        <v>182.45</v>
      </c>
      <c r="K16882">
        <v>8.3499999999999943</v>
      </c>
      <c r="L16882" t="str">
        <v xml:space="preserve">GSA 2018 </v>
      </c>
      <c r="M16882" t="s">
        <v>2403</v>
      </c>
      <c r="P16882" t="s">
        <v>2342</v>
      </c>
      <c r="Q16882">
        <v>1.89</v>
      </c>
      <c r="R16882">
        <v>0.2</v>
      </c>
      <c r="V16882">
        <v>1</v>
      </c>
      <c r="W16882" t="s">
        <v>2558</v>
      </c>
    </row>
    <row r="16883" spans="1:23" x14ac:dyDescent="0.3">
      <c r="A16883">
        <v>24858</v>
      </c>
      <c r="B16883" s="15" t="s">
        <v>1895</v>
      </c>
      <c r="C16883" t="str">
        <f>_xlfn.XLOOKUP($B16883, STANDARDS!$A:$A, STANDARDS!$B:$B,,0,2)</f>
        <v>Undivided Lemede Fm; Cabo Carvoeiro Fm</v>
      </c>
      <c r="D16883" t="s">
        <v>2177</v>
      </c>
      <c r="E16883" t="s">
        <v>2202</v>
      </c>
      <c r="J16883" cm="1">
        <f t="array" ref="J16883:L16883">_xlfn.XLOOKUP($C16883, AGE!$A:$A,AGE!$B:$D,,0,2)</f>
        <v>182.45</v>
      </c>
      <c r="K16883">
        <v>8.3499999999999943</v>
      </c>
      <c r="L16883" t="str">
        <v xml:space="preserve">GSA 2018 </v>
      </c>
      <c r="M16883" t="s">
        <v>2403</v>
      </c>
      <c r="P16883" t="s">
        <v>2342</v>
      </c>
      <c r="Q16883">
        <v>1.88</v>
      </c>
      <c r="R16883">
        <v>0.2</v>
      </c>
      <c r="V16883">
        <v>1</v>
      </c>
      <c r="W16883" t="s">
        <v>2558</v>
      </c>
    </row>
    <row r="16884" spans="1:23" x14ac:dyDescent="0.3">
      <c r="A16884">
        <v>24859</v>
      </c>
      <c r="B16884" s="15" t="s">
        <v>1895</v>
      </c>
      <c r="C16884" t="str">
        <f>_xlfn.XLOOKUP($B16884, STANDARDS!$A:$A, STANDARDS!$B:$B,,0,2)</f>
        <v>Undivided Lemede Fm; Cabo Carvoeiro Fm</v>
      </c>
      <c r="D16884" t="s">
        <v>2177</v>
      </c>
      <c r="E16884" t="s">
        <v>2202</v>
      </c>
      <c r="J16884" cm="1">
        <f t="array" ref="J16884:L16884">_xlfn.XLOOKUP($C16884, AGE!$A:$A,AGE!$B:$D,,0,2)</f>
        <v>182.45</v>
      </c>
      <c r="K16884">
        <v>8.3499999999999943</v>
      </c>
      <c r="L16884" t="str">
        <v xml:space="preserve">GSA 2018 </v>
      </c>
      <c r="M16884" t="s">
        <v>2403</v>
      </c>
      <c r="P16884" t="s">
        <v>2342</v>
      </c>
      <c r="Q16884">
        <v>1.97</v>
      </c>
      <c r="R16884">
        <v>0.2</v>
      </c>
      <c r="V16884">
        <v>1</v>
      </c>
      <c r="W16884" t="s">
        <v>2558</v>
      </c>
    </row>
    <row r="16885" spans="1:23" x14ac:dyDescent="0.3">
      <c r="A16885">
        <v>24860</v>
      </c>
      <c r="B16885" s="15" t="s">
        <v>1895</v>
      </c>
      <c r="C16885" t="str">
        <f>_xlfn.XLOOKUP($B16885, STANDARDS!$A:$A, STANDARDS!$B:$B,,0,2)</f>
        <v>Undivided Lemede Fm; Cabo Carvoeiro Fm</v>
      </c>
      <c r="D16885" t="s">
        <v>2177</v>
      </c>
      <c r="E16885" t="s">
        <v>2202</v>
      </c>
      <c r="J16885" cm="1">
        <f t="array" ref="J16885:L16885">_xlfn.XLOOKUP($C16885, AGE!$A:$A,AGE!$B:$D,,0,2)</f>
        <v>182.45</v>
      </c>
      <c r="K16885">
        <v>8.3499999999999943</v>
      </c>
      <c r="L16885" t="str">
        <v xml:space="preserve">GSA 2018 </v>
      </c>
      <c r="M16885" t="s">
        <v>2403</v>
      </c>
      <c r="P16885" t="s">
        <v>2342</v>
      </c>
      <c r="Q16885">
        <v>2.02</v>
      </c>
      <c r="R16885">
        <v>0.2</v>
      </c>
      <c r="V16885">
        <v>1</v>
      </c>
      <c r="W16885" t="s">
        <v>2558</v>
      </c>
    </row>
    <row r="16886" spans="1:23" x14ac:dyDescent="0.3">
      <c r="A16886">
        <v>24861</v>
      </c>
      <c r="B16886" s="15" t="s">
        <v>1895</v>
      </c>
      <c r="C16886" t="str">
        <f>_xlfn.XLOOKUP($B16886, STANDARDS!$A:$A, STANDARDS!$B:$B,,0,2)</f>
        <v>Undivided Lemede Fm; Cabo Carvoeiro Fm</v>
      </c>
      <c r="D16886" t="s">
        <v>2177</v>
      </c>
      <c r="E16886" t="s">
        <v>2202</v>
      </c>
      <c r="J16886" cm="1">
        <f t="array" ref="J16886:L16886">_xlfn.XLOOKUP($C16886, AGE!$A:$A,AGE!$B:$D,,0,2)</f>
        <v>182.45</v>
      </c>
      <c r="K16886">
        <v>8.3499999999999943</v>
      </c>
      <c r="L16886" t="str">
        <v xml:space="preserve">GSA 2018 </v>
      </c>
      <c r="M16886" t="s">
        <v>2403</v>
      </c>
      <c r="P16886" t="s">
        <v>2342</v>
      </c>
      <c r="Q16886">
        <v>2.0699999999999998</v>
      </c>
      <c r="R16886">
        <v>0.2</v>
      </c>
      <c r="V16886">
        <v>1</v>
      </c>
      <c r="W16886" t="s">
        <v>2558</v>
      </c>
    </row>
    <row r="16887" spans="1:23" x14ac:dyDescent="0.3">
      <c r="A16887">
        <v>24862</v>
      </c>
      <c r="B16887" s="15" t="s">
        <v>1895</v>
      </c>
      <c r="C16887" t="str">
        <f>_xlfn.XLOOKUP($B16887, STANDARDS!$A:$A, STANDARDS!$B:$B,,0,2)</f>
        <v>Undivided Lemede Fm; Cabo Carvoeiro Fm</v>
      </c>
      <c r="D16887" t="s">
        <v>2177</v>
      </c>
      <c r="E16887" t="s">
        <v>2202</v>
      </c>
      <c r="J16887" cm="1">
        <f t="array" ref="J16887:L16887">_xlfn.XLOOKUP($C16887, AGE!$A:$A,AGE!$B:$D,,0,2)</f>
        <v>182.45</v>
      </c>
      <c r="K16887">
        <v>8.3499999999999943</v>
      </c>
      <c r="L16887" t="str">
        <v xml:space="preserve">GSA 2018 </v>
      </c>
      <c r="M16887" t="s">
        <v>2403</v>
      </c>
      <c r="P16887" t="s">
        <v>2342</v>
      </c>
      <c r="Q16887">
        <v>1.98</v>
      </c>
      <c r="R16887">
        <v>0.2</v>
      </c>
      <c r="V16887">
        <v>1</v>
      </c>
      <c r="W16887" t="s">
        <v>2558</v>
      </c>
    </row>
    <row r="16888" spans="1:23" x14ac:dyDescent="0.3">
      <c r="A16888">
        <v>24863</v>
      </c>
      <c r="B16888" s="15" t="s">
        <v>1895</v>
      </c>
      <c r="C16888" t="str">
        <f>_xlfn.XLOOKUP($B16888, STANDARDS!$A:$A, STANDARDS!$B:$B,,0,2)</f>
        <v>Undivided Lemede Fm; Cabo Carvoeiro Fm</v>
      </c>
      <c r="D16888" t="s">
        <v>2177</v>
      </c>
      <c r="E16888" t="s">
        <v>2202</v>
      </c>
      <c r="J16888" cm="1">
        <f t="array" ref="J16888:L16888">_xlfn.XLOOKUP($C16888, AGE!$A:$A,AGE!$B:$D,,0,2)</f>
        <v>182.45</v>
      </c>
      <c r="K16888">
        <v>8.3499999999999943</v>
      </c>
      <c r="L16888" t="str">
        <v xml:space="preserve">GSA 2018 </v>
      </c>
      <c r="M16888" t="s">
        <v>2403</v>
      </c>
      <c r="P16888" t="s">
        <v>2342</v>
      </c>
      <c r="Q16888">
        <v>1.94</v>
      </c>
      <c r="R16888">
        <v>0.2</v>
      </c>
      <c r="V16888">
        <v>1</v>
      </c>
      <c r="W16888" t="s">
        <v>2558</v>
      </c>
    </row>
    <row r="16889" spans="1:23" x14ac:dyDescent="0.3">
      <c r="A16889">
        <v>24864</v>
      </c>
      <c r="B16889" s="15" t="s">
        <v>1895</v>
      </c>
      <c r="C16889" t="str">
        <f>_xlfn.XLOOKUP($B16889, STANDARDS!$A:$A, STANDARDS!$B:$B,,0,2)</f>
        <v>Undivided Lemede Fm; Cabo Carvoeiro Fm</v>
      </c>
      <c r="D16889" t="s">
        <v>2177</v>
      </c>
      <c r="E16889" t="s">
        <v>2202</v>
      </c>
      <c r="J16889" cm="1">
        <f t="array" ref="J16889:L16889">_xlfn.XLOOKUP($C16889, AGE!$A:$A,AGE!$B:$D,,0,2)</f>
        <v>182.45</v>
      </c>
      <c r="K16889">
        <v>8.3499999999999943</v>
      </c>
      <c r="L16889" t="str">
        <v xml:space="preserve">GSA 2018 </v>
      </c>
      <c r="M16889" t="s">
        <v>2403</v>
      </c>
      <c r="P16889" t="s">
        <v>2342</v>
      </c>
      <c r="Q16889">
        <v>1.95</v>
      </c>
      <c r="R16889">
        <v>0.2</v>
      </c>
      <c r="V16889">
        <v>1</v>
      </c>
      <c r="W16889" t="s">
        <v>2558</v>
      </c>
    </row>
    <row r="16890" spans="1:23" x14ac:dyDescent="0.3">
      <c r="A16890">
        <v>24865</v>
      </c>
      <c r="B16890" s="15" t="s">
        <v>1895</v>
      </c>
      <c r="C16890" t="str">
        <f>_xlfn.XLOOKUP($B16890, STANDARDS!$A:$A, STANDARDS!$B:$B,,0,2)</f>
        <v>Undivided Lemede Fm; Cabo Carvoeiro Fm</v>
      </c>
      <c r="D16890" t="s">
        <v>2177</v>
      </c>
      <c r="E16890" t="s">
        <v>2202</v>
      </c>
      <c r="J16890" cm="1">
        <f t="array" ref="J16890:L16890">_xlfn.XLOOKUP($C16890, AGE!$A:$A,AGE!$B:$D,,0,2)</f>
        <v>182.45</v>
      </c>
      <c r="K16890">
        <v>8.3499999999999943</v>
      </c>
      <c r="L16890" t="str">
        <v xml:space="preserve">GSA 2018 </v>
      </c>
      <c r="M16890" t="s">
        <v>2403</v>
      </c>
      <c r="P16890" t="s">
        <v>2342</v>
      </c>
      <c r="Q16890">
        <v>1.91</v>
      </c>
      <c r="R16890">
        <v>0.2</v>
      </c>
      <c r="V16890">
        <v>1</v>
      </c>
      <c r="W16890" t="s">
        <v>2558</v>
      </c>
    </row>
    <row r="16891" spans="1:23" x14ac:dyDescent="0.3">
      <c r="A16891">
        <v>24866</v>
      </c>
      <c r="B16891" s="15" t="s">
        <v>1895</v>
      </c>
      <c r="C16891" t="str">
        <f>_xlfn.XLOOKUP($B16891, STANDARDS!$A:$A, STANDARDS!$B:$B,,0,2)</f>
        <v>Undivided Lemede Fm; Cabo Carvoeiro Fm</v>
      </c>
      <c r="D16891" t="s">
        <v>2177</v>
      </c>
      <c r="E16891" t="s">
        <v>2202</v>
      </c>
      <c r="J16891" cm="1">
        <f t="array" ref="J16891:L16891">_xlfn.XLOOKUP($C16891, AGE!$A:$A,AGE!$B:$D,,0,2)</f>
        <v>182.45</v>
      </c>
      <c r="K16891">
        <v>8.3499999999999943</v>
      </c>
      <c r="L16891" t="str">
        <v xml:space="preserve">GSA 2018 </v>
      </c>
      <c r="M16891" t="s">
        <v>2403</v>
      </c>
      <c r="P16891" t="s">
        <v>2342</v>
      </c>
      <c r="Q16891">
        <v>1.82</v>
      </c>
      <c r="R16891">
        <v>0.2</v>
      </c>
      <c r="V16891">
        <v>1</v>
      </c>
      <c r="W16891" t="s">
        <v>2558</v>
      </c>
    </row>
    <row r="16892" spans="1:23" x14ac:dyDescent="0.3">
      <c r="A16892">
        <v>24867</v>
      </c>
      <c r="B16892" s="15" t="s">
        <v>1895</v>
      </c>
      <c r="C16892" t="str">
        <f>_xlfn.XLOOKUP($B16892, STANDARDS!$A:$A, STANDARDS!$B:$B,,0,2)</f>
        <v>Undivided Lemede Fm; Cabo Carvoeiro Fm</v>
      </c>
      <c r="D16892" t="s">
        <v>2177</v>
      </c>
      <c r="E16892" t="s">
        <v>2202</v>
      </c>
      <c r="J16892" cm="1">
        <f t="array" ref="J16892:L16892">_xlfn.XLOOKUP($C16892, AGE!$A:$A,AGE!$B:$D,,0,2)</f>
        <v>182.45</v>
      </c>
      <c r="K16892">
        <v>8.3499999999999943</v>
      </c>
      <c r="L16892" t="str">
        <v xml:space="preserve">GSA 2018 </v>
      </c>
      <c r="M16892" t="s">
        <v>2403</v>
      </c>
      <c r="P16892" t="s">
        <v>2342</v>
      </c>
      <c r="Q16892">
        <v>1.73</v>
      </c>
      <c r="R16892">
        <v>0.2</v>
      </c>
      <c r="V16892">
        <v>1</v>
      </c>
      <c r="W16892" t="s">
        <v>2558</v>
      </c>
    </row>
    <row r="16893" spans="1:23" x14ac:dyDescent="0.3">
      <c r="A16893">
        <v>24868</v>
      </c>
      <c r="B16893" s="15" t="s">
        <v>1895</v>
      </c>
      <c r="C16893" t="str">
        <f>_xlfn.XLOOKUP($B16893, STANDARDS!$A:$A, STANDARDS!$B:$B,,0,2)</f>
        <v>Undivided Lemede Fm; Cabo Carvoeiro Fm</v>
      </c>
      <c r="D16893" t="s">
        <v>2177</v>
      </c>
      <c r="E16893" t="s">
        <v>2202</v>
      </c>
      <c r="J16893" cm="1">
        <f t="array" ref="J16893:L16893">_xlfn.XLOOKUP($C16893, AGE!$A:$A,AGE!$B:$D,,0,2)</f>
        <v>182.45</v>
      </c>
      <c r="K16893">
        <v>8.3499999999999943</v>
      </c>
      <c r="L16893" t="str">
        <v xml:space="preserve">GSA 2018 </v>
      </c>
      <c r="M16893" t="s">
        <v>2403</v>
      </c>
      <c r="P16893" t="s">
        <v>2342</v>
      </c>
      <c r="Q16893">
        <v>1.84</v>
      </c>
      <c r="R16893">
        <v>0.2</v>
      </c>
      <c r="V16893">
        <v>1</v>
      </c>
      <c r="W16893" t="s">
        <v>2558</v>
      </c>
    </row>
    <row r="16894" spans="1:23" x14ac:dyDescent="0.3">
      <c r="A16894">
        <v>24869</v>
      </c>
      <c r="B16894" s="15" t="s">
        <v>1895</v>
      </c>
      <c r="C16894" t="str">
        <f>_xlfn.XLOOKUP($B16894, STANDARDS!$A:$A, STANDARDS!$B:$B,,0,2)</f>
        <v>Undivided Lemede Fm; Cabo Carvoeiro Fm</v>
      </c>
      <c r="D16894" t="s">
        <v>2177</v>
      </c>
      <c r="E16894" t="s">
        <v>2202</v>
      </c>
      <c r="J16894" cm="1">
        <f t="array" ref="J16894:L16894">_xlfn.XLOOKUP($C16894, AGE!$A:$A,AGE!$B:$D,,0,2)</f>
        <v>182.45</v>
      </c>
      <c r="K16894">
        <v>8.3499999999999943</v>
      </c>
      <c r="L16894" t="str">
        <v xml:space="preserve">GSA 2018 </v>
      </c>
      <c r="M16894" t="s">
        <v>2403</v>
      </c>
      <c r="P16894" t="s">
        <v>2342</v>
      </c>
      <c r="Q16894">
        <v>1.94</v>
      </c>
      <c r="R16894">
        <v>0.2</v>
      </c>
      <c r="V16894">
        <v>1</v>
      </c>
      <c r="W16894" t="s">
        <v>2558</v>
      </c>
    </row>
    <row r="16895" spans="1:23" x14ac:dyDescent="0.3">
      <c r="A16895">
        <v>24870</v>
      </c>
      <c r="B16895" s="15" t="s">
        <v>1895</v>
      </c>
      <c r="C16895" t="str">
        <f>_xlfn.XLOOKUP($B16895, STANDARDS!$A:$A, STANDARDS!$B:$B,,0,2)</f>
        <v>Undivided Lemede Fm; Cabo Carvoeiro Fm</v>
      </c>
      <c r="D16895" t="s">
        <v>2177</v>
      </c>
      <c r="E16895" t="s">
        <v>2202</v>
      </c>
      <c r="J16895" cm="1">
        <f t="array" ref="J16895:L16895">_xlfn.XLOOKUP($C16895, AGE!$A:$A,AGE!$B:$D,,0,2)</f>
        <v>182.45</v>
      </c>
      <c r="K16895">
        <v>8.3499999999999943</v>
      </c>
      <c r="L16895" t="str">
        <v xml:space="preserve">GSA 2018 </v>
      </c>
      <c r="M16895" t="s">
        <v>2403</v>
      </c>
      <c r="P16895" t="s">
        <v>2342</v>
      </c>
      <c r="Q16895">
        <v>1.96</v>
      </c>
      <c r="R16895">
        <v>0.2</v>
      </c>
      <c r="V16895">
        <v>1</v>
      </c>
      <c r="W16895" t="s">
        <v>2558</v>
      </c>
    </row>
    <row r="16896" spans="1:23" x14ac:dyDescent="0.3">
      <c r="A16896">
        <v>24871</v>
      </c>
      <c r="B16896" s="15" t="s">
        <v>1895</v>
      </c>
      <c r="C16896" t="str">
        <f>_xlfn.XLOOKUP($B16896, STANDARDS!$A:$A, STANDARDS!$B:$B,,0,2)</f>
        <v>Undivided Lemede Fm; Cabo Carvoeiro Fm</v>
      </c>
      <c r="D16896" t="s">
        <v>2177</v>
      </c>
      <c r="E16896" t="s">
        <v>2202</v>
      </c>
      <c r="J16896" cm="1">
        <f t="array" ref="J16896:L16896">_xlfn.XLOOKUP($C16896, AGE!$A:$A,AGE!$B:$D,,0,2)</f>
        <v>182.45</v>
      </c>
      <c r="K16896">
        <v>8.3499999999999943</v>
      </c>
      <c r="L16896" t="str">
        <v xml:space="preserve">GSA 2018 </v>
      </c>
      <c r="M16896" t="s">
        <v>2403</v>
      </c>
      <c r="P16896" t="s">
        <v>2342</v>
      </c>
      <c r="Q16896">
        <v>1.92</v>
      </c>
      <c r="R16896">
        <v>0.2</v>
      </c>
      <c r="V16896">
        <v>1</v>
      </c>
      <c r="W16896" t="s">
        <v>2558</v>
      </c>
    </row>
    <row r="16897" spans="1:23" x14ac:dyDescent="0.3">
      <c r="A16897">
        <v>24872</v>
      </c>
      <c r="B16897" s="15" t="s">
        <v>1895</v>
      </c>
      <c r="C16897" t="str">
        <f>_xlfn.XLOOKUP($B16897, STANDARDS!$A:$A, STANDARDS!$B:$B,,0,2)</f>
        <v>Undivided Lemede Fm; Cabo Carvoeiro Fm</v>
      </c>
      <c r="D16897" t="s">
        <v>2177</v>
      </c>
      <c r="E16897" t="s">
        <v>2202</v>
      </c>
      <c r="J16897" cm="1">
        <f t="array" ref="J16897:L16897">_xlfn.XLOOKUP($C16897, AGE!$A:$A,AGE!$B:$D,,0,2)</f>
        <v>182.45</v>
      </c>
      <c r="K16897">
        <v>8.3499999999999943</v>
      </c>
      <c r="L16897" t="str">
        <v xml:space="preserve">GSA 2018 </v>
      </c>
      <c r="M16897" t="s">
        <v>2403</v>
      </c>
      <c r="P16897" t="s">
        <v>2342</v>
      </c>
      <c r="Q16897">
        <v>1.51</v>
      </c>
      <c r="R16897">
        <v>0.2</v>
      </c>
      <c r="V16897">
        <v>1</v>
      </c>
      <c r="W16897" t="s">
        <v>2558</v>
      </c>
    </row>
    <row r="16898" spans="1:23" x14ac:dyDescent="0.3">
      <c r="A16898">
        <v>24873</v>
      </c>
      <c r="B16898" s="15" t="s">
        <v>1895</v>
      </c>
      <c r="C16898" t="str">
        <f>_xlfn.XLOOKUP($B16898, STANDARDS!$A:$A, STANDARDS!$B:$B,,0,2)</f>
        <v>Undivided Lemede Fm; Cabo Carvoeiro Fm</v>
      </c>
      <c r="D16898" t="s">
        <v>2177</v>
      </c>
      <c r="E16898" t="s">
        <v>2202</v>
      </c>
      <c r="J16898" cm="1">
        <f t="array" ref="J16898:L16898">_xlfn.XLOOKUP($C16898, AGE!$A:$A,AGE!$B:$D,,0,2)</f>
        <v>182.45</v>
      </c>
      <c r="K16898">
        <v>8.3499999999999943</v>
      </c>
      <c r="L16898" t="str">
        <v xml:space="preserve">GSA 2018 </v>
      </c>
      <c r="M16898" t="s">
        <v>2403</v>
      </c>
      <c r="P16898" t="s">
        <v>2342</v>
      </c>
      <c r="Q16898">
        <v>1.91</v>
      </c>
      <c r="R16898">
        <v>0.2</v>
      </c>
      <c r="V16898">
        <v>1</v>
      </c>
      <c r="W16898" t="s">
        <v>2558</v>
      </c>
    </row>
    <row r="16899" spans="1:23" x14ac:dyDescent="0.3">
      <c r="A16899">
        <v>24874</v>
      </c>
      <c r="B16899" s="15" t="s">
        <v>1895</v>
      </c>
      <c r="C16899" t="str">
        <f>_xlfn.XLOOKUP($B16899, STANDARDS!$A:$A, STANDARDS!$B:$B,,0,2)</f>
        <v>Undivided Lemede Fm; Cabo Carvoeiro Fm</v>
      </c>
      <c r="D16899" t="s">
        <v>2177</v>
      </c>
      <c r="E16899" t="s">
        <v>2202</v>
      </c>
      <c r="J16899" cm="1">
        <f t="array" ref="J16899:L16899">_xlfn.XLOOKUP($C16899, AGE!$A:$A,AGE!$B:$D,,0,2)</f>
        <v>182.45</v>
      </c>
      <c r="K16899">
        <v>8.3499999999999943</v>
      </c>
      <c r="L16899" t="str">
        <v xml:space="preserve">GSA 2018 </v>
      </c>
      <c r="M16899" t="s">
        <v>2403</v>
      </c>
      <c r="P16899" t="s">
        <v>2342</v>
      </c>
      <c r="Q16899">
        <v>1.85</v>
      </c>
      <c r="R16899">
        <v>0.2</v>
      </c>
      <c r="V16899">
        <v>1</v>
      </c>
      <c r="W16899" t="s">
        <v>2558</v>
      </c>
    </row>
    <row r="16900" spans="1:23" x14ac:dyDescent="0.3">
      <c r="A16900">
        <v>24875</v>
      </c>
      <c r="B16900" s="15" t="s">
        <v>1895</v>
      </c>
      <c r="C16900" t="str">
        <f>_xlfn.XLOOKUP($B16900, STANDARDS!$A:$A, STANDARDS!$B:$B,,0,2)</f>
        <v>Undivided Lemede Fm; Cabo Carvoeiro Fm</v>
      </c>
      <c r="D16900" t="s">
        <v>2177</v>
      </c>
      <c r="E16900" t="s">
        <v>2202</v>
      </c>
      <c r="J16900" cm="1">
        <f t="array" ref="J16900:L16900">_xlfn.XLOOKUP($C16900, AGE!$A:$A,AGE!$B:$D,,0,2)</f>
        <v>182.45</v>
      </c>
      <c r="K16900">
        <v>8.3499999999999943</v>
      </c>
      <c r="L16900" t="str">
        <v xml:space="preserve">GSA 2018 </v>
      </c>
      <c r="M16900" t="s">
        <v>2403</v>
      </c>
      <c r="P16900" t="s">
        <v>2342</v>
      </c>
      <c r="Q16900">
        <v>1.97</v>
      </c>
      <c r="R16900">
        <v>0.2</v>
      </c>
      <c r="V16900">
        <v>1</v>
      </c>
      <c r="W16900" t="s">
        <v>2558</v>
      </c>
    </row>
    <row r="16901" spans="1:23" x14ac:dyDescent="0.3">
      <c r="A16901">
        <v>24876</v>
      </c>
      <c r="B16901" s="15" t="s">
        <v>1895</v>
      </c>
      <c r="C16901" t="str">
        <f>_xlfn.XLOOKUP($B16901, STANDARDS!$A:$A, STANDARDS!$B:$B,,0,2)</f>
        <v>Undivided Lemede Fm; Cabo Carvoeiro Fm</v>
      </c>
      <c r="D16901" t="s">
        <v>2177</v>
      </c>
      <c r="E16901" t="s">
        <v>2202</v>
      </c>
      <c r="J16901" cm="1">
        <f t="array" ref="J16901:L16901">_xlfn.XLOOKUP($C16901, AGE!$A:$A,AGE!$B:$D,,0,2)</f>
        <v>182.45</v>
      </c>
      <c r="K16901">
        <v>8.3499999999999943</v>
      </c>
      <c r="L16901" t="str">
        <v xml:space="preserve">GSA 2018 </v>
      </c>
      <c r="M16901" t="s">
        <v>2403</v>
      </c>
      <c r="P16901" t="s">
        <v>2342</v>
      </c>
      <c r="Q16901">
        <v>1.98</v>
      </c>
      <c r="R16901">
        <v>0.2</v>
      </c>
      <c r="V16901">
        <v>1</v>
      </c>
      <c r="W16901" t="s">
        <v>2558</v>
      </c>
    </row>
    <row r="16902" spans="1:23" x14ac:dyDescent="0.3">
      <c r="A16902">
        <v>24877</v>
      </c>
      <c r="B16902" s="15" t="s">
        <v>1895</v>
      </c>
      <c r="C16902" t="str">
        <f>_xlfn.XLOOKUP($B16902, STANDARDS!$A:$A, STANDARDS!$B:$B,,0,2)</f>
        <v>Undivided Lemede Fm; Cabo Carvoeiro Fm</v>
      </c>
      <c r="D16902" t="s">
        <v>2177</v>
      </c>
      <c r="E16902" t="s">
        <v>2202</v>
      </c>
      <c r="J16902" cm="1">
        <f t="array" ref="J16902:L16902">_xlfn.XLOOKUP($C16902, AGE!$A:$A,AGE!$B:$D,,0,2)</f>
        <v>182.45</v>
      </c>
      <c r="K16902">
        <v>8.3499999999999943</v>
      </c>
      <c r="L16902" t="str">
        <v xml:space="preserve">GSA 2018 </v>
      </c>
      <c r="M16902" t="s">
        <v>2403</v>
      </c>
      <c r="P16902" t="s">
        <v>2342</v>
      </c>
      <c r="Q16902">
        <v>1.99</v>
      </c>
      <c r="R16902">
        <v>0.2</v>
      </c>
      <c r="V16902">
        <v>1</v>
      </c>
      <c r="W16902" t="s">
        <v>2558</v>
      </c>
    </row>
    <row r="16903" spans="1:23" x14ac:dyDescent="0.3">
      <c r="A16903">
        <v>24878</v>
      </c>
      <c r="B16903" s="15" t="s">
        <v>1895</v>
      </c>
      <c r="C16903" t="str">
        <f>_xlfn.XLOOKUP($B16903, STANDARDS!$A:$A, STANDARDS!$B:$B,,0,2)</f>
        <v>Undivided Lemede Fm; Cabo Carvoeiro Fm</v>
      </c>
      <c r="D16903" t="s">
        <v>2177</v>
      </c>
      <c r="E16903" t="s">
        <v>2202</v>
      </c>
      <c r="J16903" cm="1">
        <f t="array" ref="J16903:L16903">_xlfn.XLOOKUP($C16903, AGE!$A:$A,AGE!$B:$D,,0,2)</f>
        <v>182.45</v>
      </c>
      <c r="K16903">
        <v>8.3499999999999943</v>
      </c>
      <c r="L16903" t="str">
        <v xml:space="preserve">GSA 2018 </v>
      </c>
      <c r="M16903" t="s">
        <v>2403</v>
      </c>
      <c r="P16903" t="s">
        <v>2342</v>
      </c>
      <c r="Q16903">
        <v>2.0299999999999998</v>
      </c>
      <c r="R16903">
        <v>0.2</v>
      </c>
      <c r="V16903">
        <v>1</v>
      </c>
      <c r="W16903" t="s">
        <v>2558</v>
      </c>
    </row>
    <row r="16904" spans="1:23" x14ac:dyDescent="0.3">
      <c r="A16904">
        <v>24879</v>
      </c>
      <c r="B16904" s="15" t="s">
        <v>1895</v>
      </c>
      <c r="C16904" t="str">
        <f>_xlfn.XLOOKUP($B16904, STANDARDS!$A:$A, STANDARDS!$B:$B,,0,2)</f>
        <v>Undivided Lemede Fm; Cabo Carvoeiro Fm</v>
      </c>
      <c r="D16904" t="s">
        <v>2177</v>
      </c>
      <c r="E16904" t="s">
        <v>2202</v>
      </c>
      <c r="J16904" cm="1">
        <f t="array" ref="J16904:L16904">_xlfn.XLOOKUP($C16904, AGE!$A:$A,AGE!$B:$D,,0,2)</f>
        <v>182.45</v>
      </c>
      <c r="K16904">
        <v>8.3499999999999943</v>
      </c>
      <c r="L16904" t="str">
        <v xml:space="preserve">GSA 2018 </v>
      </c>
      <c r="M16904" t="s">
        <v>2403</v>
      </c>
      <c r="P16904" t="s">
        <v>2342</v>
      </c>
      <c r="Q16904">
        <v>1.98</v>
      </c>
      <c r="R16904">
        <v>0.2</v>
      </c>
      <c r="V16904">
        <v>1</v>
      </c>
      <c r="W16904" t="s">
        <v>2558</v>
      </c>
    </row>
    <row r="16905" spans="1:23" x14ac:dyDescent="0.3">
      <c r="A16905">
        <v>24880</v>
      </c>
      <c r="B16905" s="15" t="s">
        <v>1895</v>
      </c>
      <c r="C16905" t="str">
        <f>_xlfn.XLOOKUP($B16905, STANDARDS!$A:$A, STANDARDS!$B:$B,,0,2)</f>
        <v>Undivided Lemede Fm; Cabo Carvoeiro Fm</v>
      </c>
      <c r="D16905" t="s">
        <v>2177</v>
      </c>
      <c r="E16905" t="s">
        <v>2202</v>
      </c>
      <c r="J16905" cm="1">
        <f t="array" ref="J16905:L16905">_xlfn.XLOOKUP($C16905, AGE!$A:$A,AGE!$B:$D,,0,2)</f>
        <v>182.45</v>
      </c>
      <c r="K16905">
        <v>8.3499999999999943</v>
      </c>
      <c r="L16905" t="str">
        <v xml:space="preserve">GSA 2018 </v>
      </c>
      <c r="M16905" t="s">
        <v>2403</v>
      </c>
      <c r="P16905" t="s">
        <v>2342</v>
      </c>
      <c r="Q16905">
        <v>1.99</v>
      </c>
      <c r="R16905">
        <v>0.2</v>
      </c>
      <c r="V16905">
        <v>1</v>
      </c>
      <c r="W16905" t="s">
        <v>2558</v>
      </c>
    </row>
    <row r="16906" spans="1:23" x14ac:dyDescent="0.3">
      <c r="A16906">
        <v>24881</v>
      </c>
      <c r="B16906" s="15" t="s">
        <v>1895</v>
      </c>
      <c r="C16906" t="str">
        <f>_xlfn.XLOOKUP($B16906, STANDARDS!$A:$A, STANDARDS!$B:$B,,0,2)</f>
        <v>Undivided Lemede Fm; Cabo Carvoeiro Fm</v>
      </c>
      <c r="D16906" t="s">
        <v>2177</v>
      </c>
      <c r="E16906" t="s">
        <v>2202</v>
      </c>
      <c r="J16906" cm="1">
        <f t="array" ref="J16906:L16906">_xlfn.XLOOKUP($C16906, AGE!$A:$A,AGE!$B:$D,,0,2)</f>
        <v>182.45</v>
      </c>
      <c r="K16906">
        <v>8.3499999999999943</v>
      </c>
      <c r="L16906" t="str">
        <v xml:space="preserve">GSA 2018 </v>
      </c>
      <c r="M16906" t="s">
        <v>2403</v>
      </c>
      <c r="P16906" t="s">
        <v>2342</v>
      </c>
      <c r="Q16906">
        <v>1.97</v>
      </c>
      <c r="R16906">
        <v>0.2</v>
      </c>
      <c r="V16906">
        <v>1</v>
      </c>
      <c r="W16906" t="s">
        <v>2558</v>
      </c>
    </row>
    <row r="16907" spans="1:23" x14ac:dyDescent="0.3">
      <c r="A16907">
        <v>24882</v>
      </c>
      <c r="B16907" s="15" t="s">
        <v>1895</v>
      </c>
      <c r="C16907" t="str">
        <f>_xlfn.XLOOKUP($B16907, STANDARDS!$A:$A, STANDARDS!$B:$B,,0,2)</f>
        <v>Undivided Lemede Fm; Cabo Carvoeiro Fm</v>
      </c>
      <c r="D16907" t="s">
        <v>2177</v>
      </c>
      <c r="E16907" t="s">
        <v>2202</v>
      </c>
      <c r="J16907" cm="1">
        <f t="array" ref="J16907:L16907">_xlfn.XLOOKUP($C16907, AGE!$A:$A,AGE!$B:$D,,0,2)</f>
        <v>182.45</v>
      </c>
      <c r="K16907">
        <v>8.3499999999999943</v>
      </c>
      <c r="L16907" t="str">
        <v xml:space="preserve">GSA 2018 </v>
      </c>
      <c r="M16907" t="s">
        <v>2403</v>
      </c>
      <c r="P16907" t="s">
        <v>2342</v>
      </c>
      <c r="Q16907">
        <v>1.99</v>
      </c>
      <c r="R16907">
        <v>0.2</v>
      </c>
      <c r="V16907">
        <v>1</v>
      </c>
      <c r="W16907" t="s">
        <v>2558</v>
      </c>
    </row>
    <row r="16908" spans="1:23" x14ac:dyDescent="0.3">
      <c r="A16908">
        <v>24883</v>
      </c>
      <c r="B16908" s="15" t="s">
        <v>1895</v>
      </c>
      <c r="C16908" t="str">
        <f>_xlfn.XLOOKUP($B16908, STANDARDS!$A:$A, STANDARDS!$B:$B,,0,2)</f>
        <v>Undivided Lemede Fm; Cabo Carvoeiro Fm</v>
      </c>
      <c r="D16908" t="s">
        <v>2177</v>
      </c>
      <c r="E16908" t="s">
        <v>2202</v>
      </c>
      <c r="J16908" cm="1">
        <f t="array" ref="J16908:L16908">_xlfn.XLOOKUP($C16908, AGE!$A:$A,AGE!$B:$D,,0,2)</f>
        <v>182.45</v>
      </c>
      <c r="K16908">
        <v>8.3499999999999943</v>
      </c>
      <c r="L16908" t="str">
        <v xml:space="preserve">GSA 2018 </v>
      </c>
      <c r="M16908" t="s">
        <v>2403</v>
      </c>
      <c r="P16908" t="s">
        <v>2342</v>
      </c>
      <c r="Q16908">
        <v>2</v>
      </c>
      <c r="R16908">
        <v>0.2</v>
      </c>
      <c r="V16908">
        <v>1</v>
      </c>
      <c r="W16908" t="s">
        <v>2558</v>
      </c>
    </row>
    <row r="16909" spans="1:23" x14ac:dyDescent="0.3">
      <c r="A16909">
        <v>24884</v>
      </c>
      <c r="B16909" s="15" t="s">
        <v>1895</v>
      </c>
      <c r="C16909" t="str">
        <f>_xlfn.XLOOKUP($B16909, STANDARDS!$A:$A, STANDARDS!$B:$B,,0,2)</f>
        <v>Undivided Lemede Fm; Cabo Carvoeiro Fm</v>
      </c>
      <c r="D16909" t="s">
        <v>2177</v>
      </c>
      <c r="E16909" t="s">
        <v>2202</v>
      </c>
      <c r="J16909" cm="1">
        <f t="array" ref="J16909:L16909">_xlfn.XLOOKUP($C16909, AGE!$A:$A,AGE!$B:$D,,0,2)</f>
        <v>182.45</v>
      </c>
      <c r="K16909">
        <v>8.3499999999999943</v>
      </c>
      <c r="L16909" t="str">
        <v xml:space="preserve">GSA 2018 </v>
      </c>
      <c r="M16909" t="s">
        <v>2403</v>
      </c>
      <c r="P16909" t="s">
        <v>2342</v>
      </c>
      <c r="Q16909">
        <v>2.04</v>
      </c>
      <c r="R16909">
        <v>0.2</v>
      </c>
      <c r="V16909">
        <v>1</v>
      </c>
      <c r="W16909" t="s">
        <v>2558</v>
      </c>
    </row>
    <row r="16910" spans="1:23" x14ac:dyDescent="0.3">
      <c r="A16910">
        <v>24885</v>
      </c>
      <c r="B16910" s="15" t="s">
        <v>1895</v>
      </c>
      <c r="C16910" t="str">
        <f>_xlfn.XLOOKUP($B16910, STANDARDS!$A:$A, STANDARDS!$B:$B,,0,2)</f>
        <v>Undivided Lemede Fm; Cabo Carvoeiro Fm</v>
      </c>
      <c r="D16910" t="s">
        <v>2177</v>
      </c>
      <c r="E16910" t="s">
        <v>2202</v>
      </c>
      <c r="J16910" cm="1">
        <f t="array" ref="J16910:L16910">_xlfn.XLOOKUP($C16910, AGE!$A:$A,AGE!$B:$D,,0,2)</f>
        <v>182.45</v>
      </c>
      <c r="K16910">
        <v>8.3499999999999943</v>
      </c>
      <c r="L16910" t="str">
        <v xml:space="preserve">GSA 2018 </v>
      </c>
      <c r="M16910" t="s">
        <v>2403</v>
      </c>
      <c r="P16910" t="s">
        <v>2342</v>
      </c>
      <c r="Q16910">
        <v>2.0099999999999998</v>
      </c>
      <c r="R16910">
        <v>0.2</v>
      </c>
      <c r="V16910">
        <v>1</v>
      </c>
      <c r="W16910" t="s">
        <v>2558</v>
      </c>
    </row>
    <row r="16911" spans="1:23" x14ac:dyDescent="0.3">
      <c r="A16911">
        <v>24886</v>
      </c>
      <c r="B16911" s="15" t="s">
        <v>1895</v>
      </c>
      <c r="C16911" t="str">
        <f>_xlfn.XLOOKUP($B16911, STANDARDS!$A:$A, STANDARDS!$B:$B,,0,2)</f>
        <v>Undivided Lemede Fm; Cabo Carvoeiro Fm</v>
      </c>
      <c r="D16911" t="s">
        <v>2177</v>
      </c>
      <c r="E16911" t="s">
        <v>2202</v>
      </c>
      <c r="J16911" cm="1">
        <f t="array" ref="J16911:L16911">_xlfn.XLOOKUP($C16911, AGE!$A:$A,AGE!$B:$D,,0,2)</f>
        <v>182.45</v>
      </c>
      <c r="K16911">
        <v>8.3499999999999943</v>
      </c>
      <c r="L16911" t="str">
        <v xml:space="preserve">GSA 2018 </v>
      </c>
      <c r="M16911" t="s">
        <v>2403</v>
      </c>
      <c r="P16911" t="s">
        <v>2342</v>
      </c>
      <c r="Q16911">
        <v>2.0299999999999998</v>
      </c>
      <c r="R16911">
        <v>0.2</v>
      </c>
      <c r="V16911">
        <v>1</v>
      </c>
      <c r="W16911" t="s">
        <v>2558</v>
      </c>
    </row>
    <row r="16912" spans="1:23" x14ac:dyDescent="0.3">
      <c r="A16912">
        <v>24887</v>
      </c>
      <c r="B16912" s="15" t="s">
        <v>1895</v>
      </c>
      <c r="C16912" t="str">
        <f>_xlfn.XLOOKUP($B16912, STANDARDS!$A:$A, STANDARDS!$B:$B,,0,2)</f>
        <v>Undivided Lemede Fm; Cabo Carvoeiro Fm</v>
      </c>
      <c r="D16912" t="s">
        <v>2177</v>
      </c>
      <c r="E16912" t="s">
        <v>2202</v>
      </c>
      <c r="J16912" cm="1">
        <f t="array" ref="J16912:L16912">_xlfn.XLOOKUP($C16912, AGE!$A:$A,AGE!$B:$D,,0,2)</f>
        <v>182.45</v>
      </c>
      <c r="K16912">
        <v>8.3499999999999943</v>
      </c>
      <c r="L16912" t="str">
        <v xml:space="preserve">GSA 2018 </v>
      </c>
      <c r="M16912" t="s">
        <v>2403</v>
      </c>
      <c r="P16912" t="s">
        <v>2342</v>
      </c>
      <c r="Q16912">
        <v>2.06</v>
      </c>
      <c r="R16912">
        <v>0.2</v>
      </c>
      <c r="V16912">
        <v>1</v>
      </c>
      <c r="W16912" t="s">
        <v>2558</v>
      </c>
    </row>
    <row r="16913" spans="1:23" x14ac:dyDescent="0.3">
      <c r="A16913">
        <v>24888</v>
      </c>
      <c r="B16913" s="15" t="s">
        <v>1895</v>
      </c>
      <c r="C16913" t="str">
        <f>_xlfn.XLOOKUP($B16913, STANDARDS!$A:$A, STANDARDS!$B:$B,,0,2)</f>
        <v>Undivided Lemede Fm; Cabo Carvoeiro Fm</v>
      </c>
      <c r="D16913" t="s">
        <v>2177</v>
      </c>
      <c r="E16913" t="s">
        <v>2202</v>
      </c>
      <c r="J16913" cm="1">
        <f t="array" ref="J16913:L16913">_xlfn.XLOOKUP($C16913, AGE!$A:$A,AGE!$B:$D,,0,2)</f>
        <v>182.45</v>
      </c>
      <c r="K16913">
        <v>8.3499999999999943</v>
      </c>
      <c r="L16913" t="str">
        <v xml:space="preserve">GSA 2018 </v>
      </c>
      <c r="M16913" t="s">
        <v>2403</v>
      </c>
      <c r="P16913" t="s">
        <v>2342</v>
      </c>
      <c r="Q16913">
        <v>2.1</v>
      </c>
      <c r="R16913">
        <v>0.2</v>
      </c>
      <c r="V16913">
        <v>1</v>
      </c>
      <c r="W16913" t="s">
        <v>2558</v>
      </c>
    </row>
    <row r="16914" spans="1:23" x14ac:dyDescent="0.3">
      <c r="A16914">
        <v>24889</v>
      </c>
      <c r="B16914" s="15" t="s">
        <v>1895</v>
      </c>
      <c r="C16914" t="str">
        <f>_xlfn.XLOOKUP($B16914, STANDARDS!$A:$A, STANDARDS!$B:$B,,0,2)</f>
        <v>Undivided Lemede Fm; Cabo Carvoeiro Fm</v>
      </c>
      <c r="D16914" t="s">
        <v>2177</v>
      </c>
      <c r="E16914" t="s">
        <v>2202</v>
      </c>
      <c r="J16914" cm="1">
        <f t="array" ref="J16914:L16914">_xlfn.XLOOKUP($C16914, AGE!$A:$A,AGE!$B:$D,,0,2)</f>
        <v>182.45</v>
      </c>
      <c r="K16914">
        <v>8.3499999999999943</v>
      </c>
      <c r="L16914" t="str">
        <v xml:space="preserve">GSA 2018 </v>
      </c>
      <c r="M16914" t="s">
        <v>2403</v>
      </c>
      <c r="P16914" t="s">
        <v>2342</v>
      </c>
      <c r="Q16914">
        <v>2.0699999999999998</v>
      </c>
      <c r="R16914">
        <v>0.2</v>
      </c>
      <c r="V16914">
        <v>1</v>
      </c>
      <c r="W16914" t="s">
        <v>2558</v>
      </c>
    </row>
    <row r="16915" spans="1:23" x14ac:dyDescent="0.3">
      <c r="A16915">
        <v>24890</v>
      </c>
      <c r="B16915" s="15" t="s">
        <v>1895</v>
      </c>
      <c r="C16915" t="str">
        <f>_xlfn.XLOOKUP($B16915, STANDARDS!$A:$A, STANDARDS!$B:$B,,0,2)</f>
        <v>Undivided Lemede Fm; Cabo Carvoeiro Fm</v>
      </c>
      <c r="D16915" t="s">
        <v>2177</v>
      </c>
      <c r="E16915" t="s">
        <v>2202</v>
      </c>
      <c r="J16915" cm="1">
        <f t="array" ref="J16915:L16915">_xlfn.XLOOKUP($C16915, AGE!$A:$A,AGE!$B:$D,,0,2)</f>
        <v>182.45</v>
      </c>
      <c r="K16915">
        <v>8.3499999999999943</v>
      </c>
      <c r="L16915" t="str">
        <v xml:space="preserve">GSA 2018 </v>
      </c>
      <c r="M16915" t="s">
        <v>2403</v>
      </c>
      <c r="P16915" t="s">
        <v>2342</v>
      </c>
      <c r="Q16915">
        <v>2.11</v>
      </c>
      <c r="R16915">
        <v>0.2</v>
      </c>
      <c r="V16915">
        <v>1</v>
      </c>
      <c r="W16915" t="s">
        <v>2558</v>
      </c>
    </row>
    <row r="16916" spans="1:23" x14ac:dyDescent="0.3">
      <c r="A16916">
        <v>24891</v>
      </c>
      <c r="B16916" s="15" t="s">
        <v>1895</v>
      </c>
      <c r="C16916" t="str">
        <f>_xlfn.XLOOKUP($B16916, STANDARDS!$A:$A, STANDARDS!$B:$B,,0,2)</f>
        <v>Undivided Lemede Fm; Cabo Carvoeiro Fm</v>
      </c>
      <c r="D16916" t="s">
        <v>2177</v>
      </c>
      <c r="E16916" t="s">
        <v>2202</v>
      </c>
      <c r="J16916" cm="1">
        <f t="array" ref="J16916:L16916">_xlfn.XLOOKUP($C16916, AGE!$A:$A,AGE!$B:$D,,0,2)</f>
        <v>182.45</v>
      </c>
      <c r="K16916">
        <v>8.3499999999999943</v>
      </c>
      <c r="L16916" t="str">
        <v xml:space="preserve">GSA 2018 </v>
      </c>
      <c r="M16916" t="s">
        <v>2403</v>
      </c>
      <c r="P16916" t="s">
        <v>2342</v>
      </c>
      <c r="Q16916">
        <v>2.02</v>
      </c>
      <c r="R16916">
        <v>0.2</v>
      </c>
      <c r="V16916">
        <v>1</v>
      </c>
      <c r="W16916" t="s">
        <v>2558</v>
      </c>
    </row>
    <row r="16917" spans="1:23" x14ac:dyDescent="0.3">
      <c r="A16917">
        <v>24892</v>
      </c>
      <c r="B16917" s="15" t="s">
        <v>1895</v>
      </c>
      <c r="C16917" t="str">
        <f>_xlfn.XLOOKUP($B16917, STANDARDS!$A:$A, STANDARDS!$B:$B,,0,2)</f>
        <v>Undivided Lemede Fm; Cabo Carvoeiro Fm</v>
      </c>
      <c r="D16917" t="s">
        <v>2177</v>
      </c>
      <c r="E16917" t="s">
        <v>2202</v>
      </c>
      <c r="J16917" cm="1">
        <f t="array" ref="J16917:L16917">_xlfn.XLOOKUP($C16917, AGE!$A:$A,AGE!$B:$D,,0,2)</f>
        <v>182.45</v>
      </c>
      <c r="K16917">
        <v>8.3499999999999943</v>
      </c>
      <c r="L16917" t="str">
        <v xml:space="preserve">GSA 2018 </v>
      </c>
      <c r="M16917" t="s">
        <v>2403</v>
      </c>
      <c r="P16917" t="s">
        <v>2342</v>
      </c>
      <c r="Q16917">
        <v>2.02</v>
      </c>
      <c r="R16917">
        <v>0.2</v>
      </c>
      <c r="V16917">
        <v>1</v>
      </c>
      <c r="W16917" t="s">
        <v>2558</v>
      </c>
    </row>
    <row r="16918" spans="1:23" x14ac:dyDescent="0.3">
      <c r="A16918">
        <v>24893</v>
      </c>
      <c r="B16918" s="15" t="s">
        <v>1895</v>
      </c>
      <c r="C16918" t="str">
        <f>_xlfn.XLOOKUP($B16918, STANDARDS!$A:$A, STANDARDS!$B:$B,,0,2)</f>
        <v>Undivided Lemede Fm; Cabo Carvoeiro Fm</v>
      </c>
      <c r="D16918" t="s">
        <v>2177</v>
      </c>
      <c r="E16918" t="s">
        <v>2202</v>
      </c>
      <c r="J16918" cm="1">
        <f t="array" ref="J16918:L16918">_xlfn.XLOOKUP($C16918, AGE!$A:$A,AGE!$B:$D,,0,2)</f>
        <v>182.45</v>
      </c>
      <c r="K16918">
        <v>8.3499999999999943</v>
      </c>
      <c r="L16918" t="str">
        <v xml:space="preserve">GSA 2018 </v>
      </c>
      <c r="M16918" t="s">
        <v>2403</v>
      </c>
      <c r="P16918" t="s">
        <v>2342</v>
      </c>
      <c r="Q16918">
        <v>1.97</v>
      </c>
      <c r="R16918">
        <v>0.2</v>
      </c>
      <c r="V16918">
        <v>1</v>
      </c>
      <c r="W16918" t="s">
        <v>2558</v>
      </c>
    </row>
    <row r="16919" spans="1:23" x14ac:dyDescent="0.3">
      <c r="A16919">
        <v>24894</v>
      </c>
      <c r="B16919" s="15" t="s">
        <v>1895</v>
      </c>
      <c r="C16919" t="str">
        <f>_xlfn.XLOOKUP($B16919, STANDARDS!$A:$A, STANDARDS!$B:$B,,0,2)</f>
        <v>Undivided Lemede Fm; Cabo Carvoeiro Fm</v>
      </c>
      <c r="D16919" t="s">
        <v>2177</v>
      </c>
      <c r="E16919" t="s">
        <v>2202</v>
      </c>
      <c r="J16919" cm="1">
        <f t="array" ref="J16919:L16919">_xlfn.XLOOKUP($C16919, AGE!$A:$A,AGE!$B:$D,,0,2)</f>
        <v>182.45</v>
      </c>
      <c r="K16919">
        <v>8.3499999999999943</v>
      </c>
      <c r="L16919" t="str">
        <v xml:space="preserve">GSA 2018 </v>
      </c>
      <c r="M16919" t="s">
        <v>2403</v>
      </c>
      <c r="P16919" t="s">
        <v>2342</v>
      </c>
      <c r="Q16919">
        <v>1.98</v>
      </c>
      <c r="R16919">
        <v>0.2</v>
      </c>
      <c r="V16919">
        <v>1</v>
      </c>
      <c r="W16919" t="s">
        <v>2558</v>
      </c>
    </row>
    <row r="16920" spans="1:23" x14ac:dyDescent="0.3">
      <c r="A16920">
        <v>24895</v>
      </c>
      <c r="B16920" s="15" t="s">
        <v>1895</v>
      </c>
      <c r="C16920" t="str">
        <f>_xlfn.XLOOKUP($B16920, STANDARDS!$A:$A, STANDARDS!$B:$B,,0,2)</f>
        <v>Undivided Lemede Fm; Cabo Carvoeiro Fm</v>
      </c>
      <c r="D16920" t="s">
        <v>2177</v>
      </c>
      <c r="E16920" t="s">
        <v>2202</v>
      </c>
      <c r="J16920" cm="1">
        <f t="array" ref="J16920:L16920">_xlfn.XLOOKUP($C16920, AGE!$A:$A,AGE!$B:$D,,0,2)</f>
        <v>182.45</v>
      </c>
      <c r="K16920">
        <v>8.3499999999999943</v>
      </c>
      <c r="L16920" t="str">
        <v xml:space="preserve">GSA 2018 </v>
      </c>
      <c r="M16920" t="s">
        <v>2403</v>
      </c>
      <c r="P16920" t="s">
        <v>2342</v>
      </c>
      <c r="Q16920">
        <v>2.06</v>
      </c>
      <c r="R16920">
        <v>0.2</v>
      </c>
      <c r="V16920">
        <v>1</v>
      </c>
      <c r="W16920" t="s">
        <v>2558</v>
      </c>
    </row>
    <row r="16921" spans="1:23" x14ac:dyDescent="0.3">
      <c r="A16921">
        <v>24896</v>
      </c>
      <c r="B16921" s="15" t="s">
        <v>1895</v>
      </c>
      <c r="C16921" t="str">
        <f>_xlfn.XLOOKUP($B16921, STANDARDS!$A:$A, STANDARDS!$B:$B,,0,2)</f>
        <v>Undivided Lemede Fm; Cabo Carvoeiro Fm</v>
      </c>
      <c r="D16921" t="s">
        <v>2177</v>
      </c>
      <c r="E16921" t="s">
        <v>2202</v>
      </c>
      <c r="J16921" cm="1">
        <f t="array" ref="J16921:L16921">_xlfn.XLOOKUP($C16921, AGE!$A:$A,AGE!$B:$D,,0,2)</f>
        <v>182.45</v>
      </c>
      <c r="K16921">
        <v>8.3499999999999943</v>
      </c>
      <c r="L16921" t="str">
        <v xml:space="preserve">GSA 2018 </v>
      </c>
      <c r="M16921" t="s">
        <v>2403</v>
      </c>
      <c r="P16921" t="s">
        <v>2342</v>
      </c>
      <c r="Q16921">
        <v>2.0299999999999998</v>
      </c>
      <c r="R16921">
        <v>0.2</v>
      </c>
      <c r="V16921">
        <v>1</v>
      </c>
      <c r="W16921" t="s">
        <v>2558</v>
      </c>
    </row>
    <row r="16922" spans="1:23" x14ac:dyDescent="0.3">
      <c r="A16922">
        <v>24897</v>
      </c>
      <c r="B16922" s="15" t="s">
        <v>1895</v>
      </c>
      <c r="C16922" t="str">
        <f>_xlfn.XLOOKUP($B16922, STANDARDS!$A:$A, STANDARDS!$B:$B,,0,2)</f>
        <v>Undivided Lemede Fm; Cabo Carvoeiro Fm</v>
      </c>
      <c r="D16922" t="s">
        <v>2177</v>
      </c>
      <c r="E16922" t="s">
        <v>2202</v>
      </c>
      <c r="J16922" cm="1">
        <f t="array" ref="J16922:L16922">_xlfn.XLOOKUP($C16922, AGE!$A:$A,AGE!$B:$D,,0,2)</f>
        <v>182.45</v>
      </c>
      <c r="K16922">
        <v>8.3499999999999943</v>
      </c>
      <c r="L16922" t="str">
        <v xml:space="preserve">GSA 2018 </v>
      </c>
      <c r="M16922" t="s">
        <v>2403</v>
      </c>
      <c r="P16922" t="s">
        <v>2342</v>
      </c>
      <c r="Q16922">
        <v>2</v>
      </c>
      <c r="R16922">
        <v>0.2</v>
      </c>
      <c r="V16922">
        <v>1</v>
      </c>
      <c r="W16922" t="s">
        <v>2558</v>
      </c>
    </row>
    <row r="16923" spans="1:23" x14ac:dyDescent="0.3">
      <c r="A16923">
        <v>24898</v>
      </c>
      <c r="B16923" s="15" t="s">
        <v>1895</v>
      </c>
      <c r="C16923" t="str">
        <f>_xlfn.XLOOKUP($B16923, STANDARDS!$A:$A, STANDARDS!$B:$B,,0,2)</f>
        <v>Undivided Lemede Fm; Cabo Carvoeiro Fm</v>
      </c>
      <c r="D16923" t="s">
        <v>2177</v>
      </c>
      <c r="E16923" t="s">
        <v>2202</v>
      </c>
      <c r="J16923" cm="1">
        <f t="array" ref="J16923:L16923">_xlfn.XLOOKUP($C16923, AGE!$A:$A,AGE!$B:$D,,0,2)</f>
        <v>182.45</v>
      </c>
      <c r="K16923">
        <v>8.3499999999999943</v>
      </c>
      <c r="L16923" t="str">
        <v xml:space="preserve">GSA 2018 </v>
      </c>
      <c r="M16923" t="s">
        <v>2403</v>
      </c>
      <c r="P16923" t="s">
        <v>2342</v>
      </c>
      <c r="Q16923">
        <v>2.14</v>
      </c>
      <c r="R16923">
        <v>0.2</v>
      </c>
      <c r="V16923">
        <v>1</v>
      </c>
      <c r="W16923" t="s">
        <v>2558</v>
      </c>
    </row>
    <row r="16924" spans="1:23" x14ac:dyDescent="0.3">
      <c r="A16924">
        <v>24899</v>
      </c>
      <c r="B16924" s="15" t="s">
        <v>1895</v>
      </c>
      <c r="C16924" t="str">
        <f>_xlfn.XLOOKUP($B16924, STANDARDS!$A:$A, STANDARDS!$B:$B,,0,2)</f>
        <v>Undivided Lemede Fm; Cabo Carvoeiro Fm</v>
      </c>
      <c r="D16924" t="s">
        <v>2177</v>
      </c>
      <c r="E16924" t="s">
        <v>2202</v>
      </c>
      <c r="J16924" cm="1">
        <f t="array" ref="J16924:L16924">_xlfn.XLOOKUP($C16924, AGE!$A:$A,AGE!$B:$D,,0,2)</f>
        <v>182.45</v>
      </c>
      <c r="K16924">
        <v>8.3499999999999943</v>
      </c>
      <c r="L16924" t="str">
        <v xml:space="preserve">GSA 2018 </v>
      </c>
      <c r="M16924" t="s">
        <v>2403</v>
      </c>
      <c r="P16924" t="s">
        <v>2342</v>
      </c>
      <c r="Q16924">
        <v>2.04</v>
      </c>
      <c r="R16924">
        <v>0.2</v>
      </c>
      <c r="V16924">
        <v>1</v>
      </c>
      <c r="W16924" t="s">
        <v>2558</v>
      </c>
    </row>
    <row r="16925" spans="1:23" x14ac:dyDescent="0.3">
      <c r="A16925">
        <v>24900</v>
      </c>
      <c r="B16925" s="15" t="s">
        <v>1895</v>
      </c>
      <c r="C16925" t="str">
        <f>_xlfn.XLOOKUP($B16925, STANDARDS!$A:$A, STANDARDS!$B:$B,,0,2)</f>
        <v>Undivided Lemede Fm; Cabo Carvoeiro Fm</v>
      </c>
      <c r="D16925" t="s">
        <v>2177</v>
      </c>
      <c r="E16925" t="s">
        <v>2202</v>
      </c>
      <c r="J16925" cm="1">
        <f t="array" ref="J16925:L16925">_xlfn.XLOOKUP($C16925, AGE!$A:$A,AGE!$B:$D,,0,2)</f>
        <v>182.45</v>
      </c>
      <c r="K16925">
        <v>8.3499999999999943</v>
      </c>
      <c r="L16925" t="str">
        <v xml:space="preserve">GSA 2018 </v>
      </c>
      <c r="M16925" t="s">
        <v>2403</v>
      </c>
      <c r="P16925" t="s">
        <v>2342</v>
      </c>
      <c r="Q16925">
        <v>1.99</v>
      </c>
      <c r="R16925">
        <v>0.2</v>
      </c>
      <c r="V16925">
        <v>1</v>
      </c>
      <c r="W16925" t="s">
        <v>2558</v>
      </c>
    </row>
    <row r="16926" spans="1:23" x14ac:dyDescent="0.3">
      <c r="A16926">
        <v>24901</v>
      </c>
      <c r="B16926" s="15" t="s">
        <v>1895</v>
      </c>
      <c r="C16926" t="str">
        <f>_xlfn.XLOOKUP($B16926, STANDARDS!$A:$A, STANDARDS!$B:$B,,0,2)</f>
        <v>Undivided Lemede Fm; Cabo Carvoeiro Fm</v>
      </c>
      <c r="D16926" t="s">
        <v>2177</v>
      </c>
      <c r="E16926" t="s">
        <v>2202</v>
      </c>
      <c r="J16926" cm="1">
        <f t="array" ref="J16926:L16926">_xlfn.XLOOKUP($C16926, AGE!$A:$A,AGE!$B:$D,,0,2)</f>
        <v>182.45</v>
      </c>
      <c r="K16926">
        <v>8.3499999999999943</v>
      </c>
      <c r="L16926" t="str">
        <v xml:space="preserve">GSA 2018 </v>
      </c>
      <c r="M16926" t="s">
        <v>2403</v>
      </c>
      <c r="P16926" t="s">
        <v>2342</v>
      </c>
      <c r="Q16926">
        <v>1.91</v>
      </c>
      <c r="R16926">
        <v>0.2</v>
      </c>
      <c r="V16926">
        <v>1</v>
      </c>
      <c r="W16926" t="s">
        <v>2558</v>
      </c>
    </row>
    <row r="16927" spans="1:23" x14ac:dyDescent="0.3">
      <c r="A16927">
        <v>24902</v>
      </c>
      <c r="B16927" s="15" t="s">
        <v>1895</v>
      </c>
      <c r="C16927" t="str">
        <f>_xlfn.XLOOKUP($B16927, STANDARDS!$A:$A, STANDARDS!$B:$B,,0,2)</f>
        <v>Undivided Lemede Fm; Cabo Carvoeiro Fm</v>
      </c>
      <c r="D16927" t="s">
        <v>2177</v>
      </c>
      <c r="E16927" t="s">
        <v>2202</v>
      </c>
      <c r="J16927" cm="1">
        <f t="array" ref="J16927:L16927">_xlfn.XLOOKUP($C16927, AGE!$A:$A,AGE!$B:$D,,0,2)</f>
        <v>182.45</v>
      </c>
      <c r="K16927">
        <v>8.3499999999999943</v>
      </c>
      <c r="L16927" t="str">
        <v xml:space="preserve">GSA 2018 </v>
      </c>
      <c r="M16927" t="s">
        <v>2403</v>
      </c>
      <c r="P16927" t="s">
        <v>2342</v>
      </c>
      <c r="Q16927">
        <v>1.9</v>
      </c>
      <c r="R16927">
        <v>0.2</v>
      </c>
      <c r="V16927">
        <v>1</v>
      </c>
      <c r="W16927" t="s">
        <v>2558</v>
      </c>
    </row>
    <row r="16928" spans="1:23" x14ac:dyDescent="0.3">
      <c r="A16928">
        <v>24903</v>
      </c>
      <c r="B16928" s="15" t="s">
        <v>1895</v>
      </c>
      <c r="C16928" t="str">
        <f>_xlfn.XLOOKUP($B16928, STANDARDS!$A:$A, STANDARDS!$B:$B,,0,2)</f>
        <v>Undivided Lemede Fm; Cabo Carvoeiro Fm</v>
      </c>
      <c r="D16928" t="s">
        <v>2177</v>
      </c>
      <c r="E16928" t="s">
        <v>2202</v>
      </c>
      <c r="J16928" cm="1">
        <f t="array" ref="J16928:L16928">_xlfn.XLOOKUP($C16928, AGE!$A:$A,AGE!$B:$D,,0,2)</f>
        <v>182.45</v>
      </c>
      <c r="K16928">
        <v>8.3499999999999943</v>
      </c>
      <c r="L16928" t="str">
        <v xml:space="preserve">GSA 2018 </v>
      </c>
      <c r="M16928" t="s">
        <v>2403</v>
      </c>
      <c r="P16928" t="s">
        <v>2342</v>
      </c>
      <c r="Q16928">
        <v>1.83</v>
      </c>
      <c r="R16928">
        <v>0.2</v>
      </c>
      <c r="V16928">
        <v>1</v>
      </c>
      <c r="W16928" t="s">
        <v>2558</v>
      </c>
    </row>
    <row r="16929" spans="1:23" x14ac:dyDescent="0.3">
      <c r="A16929">
        <v>24904</v>
      </c>
      <c r="B16929" s="15" t="s">
        <v>1895</v>
      </c>
      <c r="C16929" t="str">
        <f>_xlfn.XLOOKUP($B16929, STANDARDS!$A:$A, STANDARDS!$B:$B,,0,2)</f>
        <v>Undivided Lemede Fm; Cabo Carvoeiro Fm</v>
      </c>
      <c r="D16929" t="s">
        <v>2177</v>
      </c>
      <c r="E16929" t="s">
        <v>2202</v>
      </c>
      <c r="J16929" cm="1">
        <f t="array" ref="J16929:L16929">_xlfn.XLOOKUP($C16929, AGE!$A:$A,AGE!$B:$D,,0,2)</f>
        <v>182.45</v>
      </c>
      <c r="K16929">
        <v>8.3499999999999943</v>
      </c>
      <c r="L16929" t="str">
        <v xml:space="preserve">GSA 2018 </v>
      </c>
      <c r="M16929" t="s">
        <v>2403</v>
      </c>
      <c r="P16929" t="s">
        <v>2342</v>
      </c>
      <c r="Q16929">
        <v>1.77</v>
      </c>
      <c r="R16929">
        <v>0.2</v>
      </c>
      <c r="V16929">
        <v>1</v>
      </c>
      <c r="W16929" t="s">
        <v>2558</v>
      </c>
    </row>
    <row r="16930" spans="1:23" x14ac:dyDescent="0.3">
      <c r="A16930">
        <v>24905</v>
      </c>
      <c r="B16930" s="15" t="s">
        <v>1895</v>
      </c>
      <c r="C16930" t="str">
        <f>_xlfn.XLOOKUP($B16930, STANDARDS!$A:$A, STANDARDS!$B:$B,,0,2)</f>
        <v>Undivided Lemede Fm; Cabo Carvoeiro Fm</v>
      </c>
      <c r="D16930" t="s">
        <v>2177</v>
      </c>
      <c r="E16930" t="s">
        <v>2202</v>
      </c>
      <c r="J16930" cm="1">
        <f t="array" ref="J16930:L16930">_xlfn.XLOOKUP($C16930, AGE!$A:$A,AGE!$B:$D,,0,2)</f>
        <v>182.45</v>
      </c>
      <c r="K16930">
        <v>8.3499999999999943</v>
      </c>
      <c r="L16930" t="str">
        <v xml:space="preserve">GSA 2018 </v>
      </c>
      <c r="M16930" t="s">
        <v>2403</v>
      </c>
      <c r="P16930" t="s">
        <v>2342</v>
      </c>
      <c r="Q16930">
        <v>1.82</v>
      </c>
      <c r="R16930">
        <v>0.2</v>
      </c>
      <c r="V16930">
        <v>1</v>
      </c>
      <c r="W16930" t="s">
        <v>2558</v>
      </c>
    </row>
    <row r="16931" spans="1:23" x14ac:dyDescent="0.3">
      <c r="A16931">
        <v>24906</v>
      </c>
      <c r="B16931" s="15" t="s">
        <v>1895</v>
      </c>
      <c r="C16931" t="str">
        <f>_xlfn.XLOOKUP($B16931, STANDARDS!$A:$A, STANDARDS!$B:$B,,0,2)</f>
        <v>Undivided Lemede Fm; Cabo Carvoeiro Fm</v>
      </c>
      <c r="D16931" t="s">
        <v>2177</v>
      </c>
      <c r="E16931" t="s">
        <v>2202</v>
      </c>
      <c r="J16931" cm="1">
        <f t="array" ref="J16931:L16931">_xlfn.XLOOKUP($C16931, AGE!$A:$A,AGE!$B:$D,,0,2)</f>
        <v>182.45</v>
      </c>
      <c r="K16931">
        <v>8.3499999999999943</v>
      </c>
      <c r="L16931" t="str">
        <v xml:space="preserve">GSA 2018 </v>
      </c>
      <c r="M16931" t="s">
        <v>2403</v>
      </c>
      <c r="P16931" t="s">
        <v>2342</v>
      </c>
      <c r="Q16931">
        <v>1.68</v>
      </c>
      <c r="R16931">
        <v>0.2</v>
      </c>
      <c r="V16931">
        <v>1</v>
      </c>
      <c r="W16931" t="s">
        <v>2558</v>
      </c>
    </row>
    <row r="16932" spans="1:23" x14ac:dyDescent="0.3">
      <c r="A16932">
        <v>24907</v>
      </c>
      <c r="B16932" s="15" t="s">
        <v>1895</v>
      </c>
      <c r="C16932" t="str">
        <f>_xlfn.XLOOKUP($B16932, STANDARDS!$A:$A, STANDARDS!$B:$B,,0,2)</f>
        <v>Undivided Lemede Fm; Cabo Carvoeiro Fm</v>
      </c>
      <c r="D16932" t="s">
        <v>2177</v>
      </c>
      <c r="E16932" t="s">
        <v>2202</v>
      </c>
      <c r="J16932" cm="1">
        <f t="array" ref="J16932:L16932">_xlfn.XLOOKUP($C16932, AGE!$A:$A,AGE!$B:$D,,0,2)</f>
        <v>182.45</v>
      </c>
      <c r="K16932">
        <v>8.3499999999999943</v>
      </c>
      <c r="L16932" t="str">
        <v xml:space="preserve">GSA 2018 </v>
      </c>
      <c r="M16932" t="s">
        <v>2403</v>
      </c>
      <c r="P16932" t="s">
        <v>2342</v>
      </c>
      <c r="Q16932">
        <v>1.67</v>
      </c>
      <c r="R16932">
        <v>0.2</v>
      </c>
      <c r="V16932">
        <v>1</v>
      </c>
      <c r="W16932" t="s">
        <v>2558</v>
      </c>
    </row>
    <row r="16933" spans="1:23" x14ac:dyDescent="0.3">
      <c r="A16933">
        <v>24908</v>
      </c>
      <c r="B16933" s="15" t="s">
        <v>1895</v>
      </c>
      <c r="C16933" t="str">
        <f>_xlfn.XLOOKUP($B16933, STANDARDS!$A:$A, STANDARDS!$B:$B,,0,2)</f>
        <v>Undivided Lemede Fm; Cabo Carvoeiro Fm</v>
      </c>
      <c r="D16933" t="s">
        <v>2177</v>
      </c>
      <c r="E16933" t="s">
        <v>2202</v>
      </c>
      <c r="J16933" cm="1">
        <f t="array" ref="J16933:L16933">_xlfn.XLOOKUP($C16933, AGE!$A:$A,AGE!$B:$D,,0,2)</f>
        <v>182.45</v>
      </c>
      <c r="K16933">
        <v>8.3499999999999943</v>
      </c>
      <c r="L16933" t="str">
        <v xml:space="preserve">GSA 2018 </v>
      </c>
      <c r="M16933" t="s">
        <v>2403</v>
      </c>
      <c r="P16933" t="s">
        <v>2342</v>
      </c>
      <c r="Q16933">
        <v>1.67</v>
      </c>
      <c r="R16933">
        <v>0.2</v>
      </c>
      <c r="V16933">
        <v>1</v>
      </c>
      <c r="W16933" t="s">
        <v>2558</v>
      </c>
    </row>
    <row r="16934" spans="1:23" x14ac:dyDescent="0.3">
      <c r="A16934">
        <v>24909</v>
      </c>
      <c r="B16934" s="15" t="s">
        <v>1895</v>
      </c>
      <c r="C16934" t="str">
        <f>_xlfn.XLOOKUP($B16934, STANDARDS!$A:$A, STANDARDS!$B:$B,,0,2)</f>
        <v>Undivided Lemede Fm; Cabo Carvoeiro Fm</v>
      </c>
      <c r="D16934" t="s">
        <v>2177</v>
      </c>
      <c r="E16934" t="s">
        <v>2202</v>
      </c>
      <c r="J16934" cm="1">
        <f t="array" ref="J16934:L16934">_xlfn.XLOOKUP($C16934, AGE!$A:$A,AGE!$B:$D,,0,2)</f>
        <v>182.45</v>
      </c>
      <c r="K16934">
        <v>8.3499999999999943</v>
      </c>
      <c r="L16934" t="str">
        <v xml:space="preserve">GSA 2018 </v>
      </c>
      <c r="M16934" t="s">
        <v>2403</v>
      </c>
      <c r="P16934" t="s">
        <v>2342</v>
      </c>
      <c r="Q16934">
        <v>1.64</v>
      </c>
      <c r="R16934">
        <v>0.2</v>
      </c>
      <c r="V16934">
        <v>1</v>
      </c>
      <c r="W16934" t="s">
        <v>2558</v>
      </c>
    </row>
    <row r="16935" spans="1:23" x14ac:dyDescent="0.3">
      <c r="A16935">
        <v>24910</v>
      </c>
      <c r="B16935" s="15" t="s">
        <v>1895</v>
      </c>
      <c r="C16935" t="str">
        <f>_xlfn.XLOOKUP($B16935, STANDARDS!$A:$A, STANDARDS!$B:$B,,0,2)</f>
        <v>Undivided Lemede Fm; Cabo Carvoeiro Fm</v>
      </c>
      <c r="D16935" t="s">
        <v>2177</v>
      </c>
      <c r="E16935" t="s">
        <v>2202</v>
      </c>
      <c r="J16935" cm="1">
        <f t="array" ref="J16935:L16935">_xlfn.XLOOKUP($C16935, AGE!$A:$A,AGE!$B:$D,,0,2)</f>
        <v>182.45</v>
      </c>
      <c r="K16935">
        <v>8.3499999999999943</v>
      </c>
      <c r="L16935" t="str">
        <v xml:space="preserve">GSA 2018 </v>
      </c>
      <c r="M16935" t="s">
        <v>2403</v>
      </c>
      <c r="P16935" t="s">
        <v>2342</v>
      </c>
      <c r="Q16935">
        <v>1.72</v>
      </c>
      <c r="R16935">
        <v>0.2</v>
      </c>
      <c r="V16935">
        <v>1</v>
      </c>
      <c r="W16935" t="s">
        <v>2558</v>
      </c>
    </row>
    <row r="16936" spans="1:23" x14ac:dyDescent="0.3">
      <c r="A16936">
        <v>24911</v>
      </c>
      <c r="B16936" s="15" t="s">
        <v>1895</v>
      </c>
      <c r="C16936" t="str">
        <f>_xlfn.XLOOKUP($B16936, STANDARDS!$A:$A, STANDARDS!$B:$B,,0,2)</f>
        <v>Undivided Lemede Fm; Cabo Carvoeiro Fm</v>
      </c>
      <c r="D16936" t="s">
        <v>2177</v>
      </c>
      <c r="E16936" t="s">
        <v>2202</v>
      </c>
      <c r="J16936" cm="1">
        <f t="array" ref="J16936:L16936">_xlfn.XLOOKUP($C16936, AGE!$A:$A,AGE!$B:$D,,0,2)</f>
        <v>182.45</v>
      </c>
      <c r="K16936">
        <v>8.3499999999999943</v>
      </c>
      <c r="L16936" t="str">
        <v xml:space="preserve">GSA 2018 </v>
      </c>
      <c r="M16936" t="s">
        <v>2403</v>
      </c>
      <c r="P16936" t="s">
        <v>2342</v>
      </c>
      <c r="Q16936">
        <v>1.63</v>
      </c>
      <c r="R16936">
        <v>0.2</v>
      </c>
      <c r="V16936">
        <v>1</v>
      </c>
      <c r="W16936" t="s">
        <v>2558</v>
      </c>
    </row>
    <row r="16937" spans="1:23" x14ac:dyDescent="0.3">
      <c r="A16937">
        <v>24912</v>
      </c>
      <c r="B16937" s="15" t="s">
        <v>1895</v>
      </c>
      <c r="C16937" t="str">
        <f>_xlfn.XLOOKUP($B16937, STANDARDS!$A:$A, STANDARDS!$B:$B,,0,2)</f>
        <v>Undivided Lemede Fm; Cabo Carvoeiro Fm</v>
      </c>
      <c r="D16937" t="s">
        <v>2177</v>
      </c>
      <c r="E16937" t="s">
        <v>2202</v>
      </c>
      <c r="J16937" cm="1">
        <f t="array" ref="J16937:L16937">_xlfn.XLOOKUP($C16937, AGE!$A:$A,AGE!$B:$D,,0,2)</f>
        <v>182.45</v>
      </c>
      <c r="K16937">
        <v>8.3499999999999943</v>
      </c>
      <c r="L16937" t="str">
        <v xml:space="preserve">GSA 2018 </v>
      </c>
      <c r="M16937" t="s">
        <v>2403</v>
      </c>
      <c r="P16937" t="s">
        <v>2342</v>
      </c>
      <c r="Q16937">
        <v>1.8</v>
      </c>
      <c r="R16937">
        <v>0.2</v>
      </c>
      <c r="V16937">
        <v>1</v>
      </c>
      <c r="W16937" t="s">
        <v>2558</v>
      </c>
    </row>
    <row r="16938" spans="1:23" x14ac:dyDescent="0.3">
      <c r="A16938">
        <v>24913</v>
      </c>
      <c r="B16938" s="15" t="s">
        <v>1895</v>
      </c>
      <c r="C16938" t="str">
        <f>_xlfn.XLOOKUP($B16938, STANDARDS!$A:$A, STANDARDS!$B:$B,,0,2)</f>
        <v>Undivided Lemede Fm; Cabo Carvoeiro Fm</v>
      </c>
      <c r="D16938" t="s">
        <v>2177</v>
      </c>
      <c r="E16938" t="s">
        <v>2202</v>
      </c>
      <c r="J16938" cm="1">
        <f t="array" ref="J16938:L16938">_xlfn.XLOOKUP($C16938, AGE!$A:$A,AGE!$B:$D,,0,2)</f>
        <v>182.45</v>
      </c>
      <c r="K16938">
        <v>8.3499999999999943</v>
      </c>
      <c r="L16938" t="str">
        <v xml:space="preserve">GSA 2018 </v>
      </c>
      <c r="M16938" t="s">
        <v>2403</v>
      </c>
      <c r="P16938" t="s">
        <v>2342</v>
      </c>
      <c r="Q16938">
        <v>1.61</v>
      </c>
      <c r="R16938">
        <v>0.2</v>
      </c>
      <c r="V16938">
        <v>1</v>
      </c>
      <c r="W16938" t="s">
        <v>2558</v>
      </c>
    </row>
    <row r="16939" spans="1:23" x14ac:dyDescent="0.3">
      <c r="A16939">
        <v>24914</v>
      </c>
      <c r="B16939" s="15" t="s">
        <v>1895</v>
      </c>
      <c r="C16939" t="str">
        <f>_xlfn.XLOOKUP($B16939, STANDARDS!$A:$A, STANDARDS!$B:$B,,0,2)</f>
        <v>Undivided Lemede Fm; Cabo Carvoeiro Fm</v>
      </c>
      <c r="D16939" t="s">
        <v>2177</v>
      </c>
      <c r="E16939" t="s">
        <v>2202</v>
      </c>
      <c r="J16939" cm="1">
        <f t="array" ref="J16939:L16939">_xlfn.XLOOKUP($C16939, AGE!$A:$A,AGE!$B:$D,,0,2)</f>
        <v>182.45</v>
      </c>
      <c r="K16939">
        <v>8.3499999999999943</v>
      </c>
      <c r="L16939" t="str">
        <v xml:space="preserve">GSA 2018 </v>
      </c>
      <c r="M16939" t="s">
        <v>2403</v>
      </c>
      <c r="P16939" t="s">
        <v>2342</v>
      </c>
      <c r="Q16939">
        <v>1.69</v>
      </c>
      <c r="R16939">
        <v>0.2</v>
      </c>
      <c r="V16939">
        <v>1</v>
      </c>
      <c r="W16939" t="s">
        <v>2558</v>
      </c>
    </row>
    <row r="16940" spans="1:23" x14ac:dyDescent="0.3">
      <c r="A16940">
        <v>24915</v>
      </c>
      <c r="B16940" s="15" t="s">
        <v>1895</v>
      </c>
      <c r="C16940" t="str">
        <f>_xlfn.XLOOKUP($B16940, STANDARDS!$A:$A, STANDARDS!$B:$B,,0,2)</f>
        <v>Undivided Lemede Fm; Cabo Carvoeiro Fm</v>
      </c>
      <c r="D16940" t="s">
        <v>2177</v>
      </c>
      <c r="E16940" t="s">
        <v>2202</v>
      </c>
      <c r="J16940" cm="1">
        <f t="array" ref="J16940:L16940">_xlfn.XLOOKUP($C16940, AGE!$A:$A,AGE!$B:$D,,0,2)</f>
        <v>182.45</v>
      </c>
      <c r="K16940">
        <v>8.3499999999999943</v>
      </c>
      <c r="L16940" t="str">
        <v xml:space="preserve">GSA 2018 </v>
      </c>
      <c r="M16940" t="s">
        <v>2403</v>
      </c>
      <c r="P16940" t="s">
        <v>2342</v>
      </c>
      <c r="Q16940">
        <v>1.7</v>
      </c>
      <c r="R16940">
        <v>0.2</v>
      </c>
      <c r="V16940">
        <v>1</v>
      </c>
      <c r="W16940" t="s">
        <v>2558</v>
      </c>
    </row>
    <row r="16941" spans="1:23" x14ac:dyDescent="0.3">
      <c r="A16941">
        <v>24916</v>
      </c>
      <c r="B16941" s="15" t="s">
        <v>1895</v>
      </c>
      <c r="C16941" t="str">
        <f>_xlfn.XLOOKUP($B16941, STANDARDS!$A:$A, STANDARDS!$B:$B,,0,2)</f>
        <v>Undivided Lemede Fm; Cabo Carvoeiro Fm</v>
      </c>
      <c r="D16941" t="s">
        <v>2177</v>
      </c>
      <c r="E16941" t="s">
        <v>2202</v>
      </c>
      <c r="J16941" cm="1">
        <f t="array" ref="J16941:L16941">_xlfn.XLOOKUP($C16941, AGE!$A:$A,AGE!$B:$D,,0,2)</f>
        <v>182.45</v>
      </c>
      <c r="K16941">
        <v>8.3499999999999943</v>
      </c>
      <c r="L16941" t="str">
        <v xml:space="preserve">GSA 2018 </v>
      </c>
      <c r="M16941" t="s">
        <v>2403</v>
      </c>
      <c r="P16941" t="s">
        <v>2342</v>
      </c>
      <c r="Q16941">
        <v>1.63</v>
      </c>
      <c r="R16941">
        <v>0.2</v>
      </c>
      <c r="V16941">
        <v>1</v>
      </c>
      <c r="W16941" t="s">
        <v>2558</v>
      </c>
    </row>
    <row r="16942" spans="1:23" x14ac:dyDescent="0.3">
      <c r="A16942">
        <v>24917</v>
      </c>
      <c r="B16942" s="15" t="s">
        <v>1895</v>
      </c>
      <c r="C16942" t="str">
        <f>_xlfn.XLOOKUP($B16942, STANDARDS!$A:$A, STANDARDS!$B:$B,,0,2)</f>
        <v>Undivided Lemede Fm; Cabo Carvoeiro Fm</v>
      </c>
      <c r="D16942" t="s">
        <v>2177</v>
      </c>
      <c r="E16942" t="s">
        <v>2202</v>
      </c>
      <c r="J16942" cm="1">
        <f t="array" ref="J16942:L16942">_xlfn.XLOOKUP($C16942, AGE!$A:$A,AGE!$B:$D,,0,2)</f>
        <v>182.45</v>
      </c>
      <c r="K16942">
        <v>8.3499999999999943</v>
      </c>
      <c r="L16942" t="str">
        <v xml:space="preserve">GSA 2018 </v>
      </c>
      <c r="M16942" t="s">
        <v>2403</v>
      </c>
      <c r="P16942" t="s">
        <v>2342</v>
      </c>
      <c r="Q16942">
        <v>1.64</v>
      </c>
      <c r="R16942">
        <v>0.2</v>
      </c>
      <c r="V16942">
        <v>1</v>
      </c>
      <c r="W16942" t="s">
        <v>2558</v>
      </c>
    </row>
    <row r="16943" spans="1:23" x14ac:dyDescent="0.3">
      <c r="A16943">
        <v>24918</v>
      </c>
      <c r="B16943" s="15" t="s">
        <v>1895</v>
      </c>
      <c r="C16943" t="str">
        <f>_xlfn.XLOOKUP($B16943, STANDARDS!$A:$A, STANDARDS!$B:$B,,0,2)</f>
        <v>Undivided Lemede Fm; Cabo Carvoeiro Fm</v>
      </c>
      <c r="D16943" t="s">
        <v>2177</v>
      </c>
      <c r="E16943" t="s">
        <v>2202</v>
      </c>
      <c r="J16943" cm="1">
        <f t="array" ref="J16943:L16943">_xlfn.XLOOKUP($C16943, AGE!$A:$A,AGE!$B:$D,,0,2)</f>
        <v>182.45</v>
      </c>
      <c r="K16943">
        <v>8.3499999999999943</v>
      </c>
      <c r="L16943" t="str">
        <v xml:space="preserve">GSA 2018 </v>
      </c>
      <c r="M16943" t="s">
        <v>2403</v>
      </c>
      <c r="P16943" t="s">
        <v>2342</v>
      </c>
      <c r="Q16943">
        <v>1.66</v>
      </c>
      <c r="R16943">
        <v>0.2</v>
      </c>
      <c r="V16943">
        <v>1</v>
      </c>
      <c r="W16943" t="s">
        <v>2558</v>
      </c>
    </row>
    <row r="16944" spans="1:23" x14ac:dyDescent="0.3">
      <c r="A16944">
        <v>24919</v>
      </c>
      <c r="B16944" s="15" t="s">
        <v>1895</v>
      </c>
      <c r="C16944" t="str">
        <f>_xlfn.XLOOKUP($B16944, STANDARDS!$A:$A, STANDARDS!$B:$B,,0,2)</f>
        <v>Undivided Lemede Fm; Cabo Carvoeiro Fm</v>
      </c>
      <c r="D16944" t="s">
        <v>2177</v>
      </c>
      <c r="E16944" t="s">
        <v>2202</v>
      </c>
      <c r="J16944" cm="1">
        <f t="array" ref="J16944:L16944">_xlfn.XLOOKUP($C16944, AGE!$A:$A,AGE!$B:$D,,0,2)</f>
        <v>182.45</v>
      </c>
      <c r="K16944">
        <v>8.3499999999999943</v>
      </c>
      <c r="L16944" t="str">
        <v xml:space="preserve">GSA 2018 </v>
      </c>
      <c r="M16944" t="s">
        <v>2403</v>
      </c>
      <c r="P16944" t="s">
        <v>2342</v>
      </c>
      <c r="Q16944">
        <v>1.59</v>
      </c>
      <c r="R16944">
        <v>0.2</v>
      </c>
      <c r="V16944">
        <v>1</v>
      </c>
      <c r="W16944" t="s">
        <v>2558</v>
      </c>
    </row>
    <row r="16945" spans="1:23" x14ac:dyDescent="0.3">
      <c r="A16945">
        <v>24920</v>
      </c>
      <c r="B16945" s="15" t="s">
        <v>1895</v>
      </c>
      <c r="C16945" t="str">
        <f>_xlfn.XLOOKUP($B16945, STANDARDS!$A:$A, STANDARDS!$B:$B,,0,2)</f>
        <v>Undivided Lemede Fm; Cabo Carvoeiro Fm</v>
      </c>
      <c r="D16945" t="s">
        <v>2177</v>
      </c>
      <c r="E16945" t="s">
        <v>2202</v>
      </c>
      <c r="J16945" cm="1">
        <f t="array" ref="J16945:L16945">_xlfn.XLOOKUP($C16945, AGE!$A:$A,AGE!$B:$D,,0,2)</f>
        <v>182.45</v>
      </c>
      <c r="K16945">
        <v>8.3499999999999943</v>
      </c>
      <c r="L16945" t="str">
        <v xml:space="preserve">GSA 2018 </v>
      </c>
      <c r="M16945" t="s">
        <v>2403</v>
      </c>
      <c r="P16945" t="s">
        <v>2342</v>
      </c>
      <c r="Q16945">
        <v>1.61</v>
      </c>
      <c r="R16945">
        <v>0.2</v>
      </c>
      <c r="V16945">
        <v>1</v>
      </c>
      <c r="W16945" t="s">
        <v>2558</v>
      </c>
    </row>
    <row r="16946" spans="1:23" x14ac:dyDescent="0.3">
      <c r="A16946">
        <v>24921</v>
      </c>
      <c r="B16946" s="15" t="s">
        <v>1895</v>
      </c>
      <c r="C16946" t="str">
        <f>_xlfn.XLOOKUP($B16946, STANDARDS!$A:$A, STANDARDS!$B:$B,,0,2)</f>
        <v>Undivided Lemede Fm; Cabo Carvoeiro Fm</v>
      </c>
      <c r="D16946" t="s">
        <v>2177</v>
      </c>
      <c r="E16946" t="s">
        <v>2202</v>
      </c>
      <c r="J16946" cm="1">
        <f t="array" ref="J16946:L16946">_xlfn.XLOOKUP($C16946, AGE!$A:$A,AGE!$B:$D,,0,2)</f>
        <v>182.45</v>
      </c>
      <c r="K16946">
        <v>8.3499999999999943</v>
      </c>
      <c r="L16946" t="str">
        <v xml:space="preserve">GSA 2018 </v>
      </c>
      <c r="M16946" t="s">
        <v>2403</v>
      </c>
      <c r="P16946" t="s">
        <v>2342</v>
      </c>
      <c r="Q16946">
        <v>1.55</v>
      </c>
      <c r="R16946">
        <v>0.2</v>
      </c>
      <c r="V16946">
        <v>1</v>
      </c>
      <c r="W16946" t="s">
        <v>2558</v>
      </c>
    </row>
    <row r="16947" spans="1:23" x14ac:dyDescent="0.3">
      <c r="A16947">
        <v>24922</v>
      </c>
      <c r="B16947" s="15" t="s">
        <v>1895</v>
      </c>
      <c r="C16947" t="str">
        <f>_xlfn.XLOOKUP($B16947, STANDARDS!$A:$A, STANDARDS!$B:$B,,0,2)</f>
        <v>Undivided Lemede Fm; Cabo Carvoeiro Fm</v>
      </c>
      <c r="D16947" t="s">
        <v>2177</v>
      </c>
      <c r="E16947" t="s">
        <v>2202</v>
      </c>
      <c r="J16947" cm="1">
        <f t="array" ref="J16947:L16947">_xlfn.XLOOKUP($C16947, AGE!$A:$A,AGE!$B:$D,,0,2)</f>
        <v>182.45</v>
      </c>
      <c r="K16947">
        <v>8.3499999999999943</v>
      </c>
      <c r="L16947" t="str">
        <v xml:space="preserve">GSA 2018 </v>
      </c>
      <c r="M16947" t="s">
        <v>2403</v>
      </c>
      <c r="P16947" t="s">
        <v>2342</v>
      </c>
      <c r="Q16947">
        <v>1.64</v>
      </c>
      <c r="R16947">
        <v>0.2</v>
      </c>
      <c r="V16947">
        <v>1</v>
      </c>
      <c r="W16947" t="s">
        <v>2558</v>
      </c>
    </row>
    <row r="16948" spans="1:23" x14ac:dyDescent="0.3">
      <c r="A16948">
        <v>24923</v>
      </c>
      <c r="B16948" s="15" t="s">
        <v>1895</v>
      </c>
      <c r="C16948" t="str">
        <f>_xlfn.XLOOKUP($B16948, STANDARDS!$A:$A, STANDARDS!$B:$B,,0,2)</f>
        <v>Undivided Lemede Fm; Cabo Carvoeiro Fm</v>
      </c>
      <c r="D16948" t="s">
        <v>2177</v>
      </c>
      <c r="E16948" t="s">
        <v>2202</v>
      </c>
      <c r="J16948" cm="1">
        <f t="array" ref="J16948:L16948">_xlfn.XLOOKUP($C16948, AGE!$A:$A,AGE!$B:$D,,0,2)</f>
        <v>182.45</v>
      </c>
      <c r="K16948">
        <v>8.3499999999999943</v>
      </c>
      <c r="L16948" t="str">
        <v xml:space="preserve">GSA 2018 </v>
      </c>
      <c r="M16948" t="s">
        <v>2403</v>
      </c>
      <c r="P16948" t="s">
        <v>2342</v>
      </c>
      <c r="Q16948">
        <v>1.61</v>
      </c>
      <c r="R16948">
        <v>0.2</v>
      </c>
      <c r="V16948">
        <v>1</v>
      </c>
      <c r="W16948" t="s">
        <v>2558</v>
      </c>
    </row>
    <row r="16949" spans="1:23" x14ac:dyDescent="0.3">
      <c r="A16949">
        <v>24924</v>
      </c>
      <c r="B16949" s="15" t="s">
        <v>1895</v>
      </c>
      <c r="C16949" t="str">
        <f>_xlfn.XLOOKUP($B16949, STANDARDS!$A:$A, STANDARDS!$B:$B,,0,2)</f>
        <v>Undivided Lemede Fm; Cabo Carvoeiro Fm</v>
      </c>
      <c r="D16949" t="s">
        <v>2177</v>
      </c>
      <c r="E16949" t="s">
        <v>2202</v>
      </c>
      <c r="J16949" cm="1">
        <f t="array" ref="J16949:L16949">_xlfn.XLOOKUP($C16949, AGE!$A:$A,AGE!$B:$D,,0,2)</f>
        <v>182.45</v>
      </c>
      <c r="K16949">
        <v>8.3499999999999943</v>
      </c>
      <c r="L16949" t="str">
        <v xml:space="preserve">GSA 2018 </v>
      </c>
      <c r="M16949" t="s">
        <v>2403</v>
      </c>
      <c r="P16949" t="s">
        <v>2342</v>
      </c>
      <c r="Q16949">
        <v>1.58</v>
      </c>
      <c r="R16949">
        <v>0.2</v>
      </c>
      <c r="V16949">
        <v>1</v>
      </c>
      <c r="W16949" t="s">
        <v>2558</v>
      </c>
    </row>
    <row r="16950" spans="1:23" x14ac:dyDescent="0.3">
      <c r="A16950">
        <v>24925</v>
      </c>
      <c r="B16950" s="15" t="s">
        <v>1895</v>
      </c>
      <c r="C16950" t="str">
        <f>_xlfn.XLOOKUP($B16950, STANDARDS!$A:$A, STANDARDS!$B:$B,,0,2)</f>
        <v>Undivided Lemede Fm; Cabo Carvoeiro Fm</v>
      </c>
      <c r="D16950" t="s">
        <v>2177</v>
      </c>
      <c r="E16950" t="s">
        <v>2202</v>
      </c>
      <c r="J16950" cm="1">
        <f t="array" ref="J16950:L16950">_xlfn.XLOOKUP($C16950, AGE!$A:$A,AGE!$B:$D,,0,2)</f>
        <v>182.45</v>
      </c>
      <c r="K16950">
        <v>8.3499999999999943</v>
      </c>
      <c r="L16950" t="str">
        <v xml:space="preserve">GSA 2018 </v>
      </c>
      <c r="M16950" t="s">
        <v>2403</v>
      </c>
      <c r="P16950" t="s">
        <v>2342</v>
      </c>
      <c r="Q16950">
        <v>1.47</v>
      </c>
      <c r="R16950">
        <v>0.2</v>
      </c>
      <c r="V16950">
        <v>1</v>
      </c>
      <c r="W16950" t="s">
        <v>2558</v>
      </c>
    </row>
    <row r="16951" spans="1:23" x14ac:dyDescent="0.3">
      <c r="A16951">
        <v>24926</v>
      </c>
      <c r="B16951" s="15" t="s">
        <v>1895</v>
      </c>
      <c r="C16951" t="str">
        <f>_xlfn.XLOOKUP($B16951, STANDARDS!$A:$A, STANDARDS!$B:$B,,0,2)</f>
        <v>Undivided Lemede Fm; Cabo Carvoeiro Fm</v>
      </c>
      <c r="D16951" t="s">
        <v>2177</v>
      </c>
      <c r="E16951" t="s">
        <v>2202</v>
      </c>
      <c r="J16951" cm="1">
        <f t="array" ref="J16951:L16951">_xlfn.XLOOKUP($C16951, AGE!$A:$A,AGE!$B:$D,,0,2)</f>
        <v>182.45</v>
      </c>
      <c r="K16951">
        <v>8.3499999999999943</v>
      </c>
      <c r="L16951" t="str">
        <v xml:space="preserve">GSA 2018 </v>
      </c>
      <c r="M16951" t="s">
        <v>2403</v>
      </c>
      <c r="P16951" t="s">
        <v>2342</v>
      </c>
      <c r="Q16951">
        <v>1.51</v>
      </c>
      <c r="R16951">
        <v>0.2</v>
      </c>
      <c r="V16951">
        <v>1</v>
      </c>
      <c r="W16951" t="s">
        <v>2558</v>
      </c>
    </row>
    <row r="16952" spans="1:23" x14ac:dyDescent="0.3">
      <c r="A16952">
        <v>24927</v>
      </c>
      <c r="B16952" s="15" t="s">
        <v>1895</v>
      </c>
      <c r="C16952" t="str">
        <f>_xlfn.XLOOKUP($B16952, STANDARDS!$A:$A, STANDARDS!$B:$B,,0,2)</f>
        <v>Undivided Lemede Fm; Cabo Carvoeiro Fm</v>
      </c>
      <c r="D16952" t="s">
        <v>2177</v>
      </c>
      <c r="E16952" t="s">
        <v>2202</v>
      </c>
      <c r="J16952" cm="1">
        <f t="array" ref="J16952:L16952">_xlfn.XLOOKUP($C16952, AGE!$A:$A,AGE!$B:$D,,0,2)</f>
        <v>182.45</v>
      </c>
      <c r="K16952">
        <v>8.3499999999999943</v>
      </c>
      <c r="L16952" t="str">
        <v xml:space="preserve">GSA 2018 </v>
      </c>
      <c r="M16952" t="s">
        <v>2403</v>
      </c>
      <c r="P16952" t="s">
        <v>2342</v>
      </c>
      <c r="Q16952">
        <v>1.29</v>
      </c>
      <c r="R16952">
        <v>0.2</v>
      </c>
      <c r="V16952">
        <v>1</v>
      </c>
      <c r="W16952" t="s">
        <v>2558</v>
      </c>
    </row>
    <row r="16953" spans="1:23" x14ac:dyDescent="0.3">
      <c r="A16953">
        <v>24928</v>
      </c>
      <c r="B16953" s="15" t="s">
        <v>1895</v>
      </c>
      <c r="C16953" t="str">
        <f>_xlfn.XLOOKUP($B16953, STANDARDS!$A:$A, STANDARDS!$B:$B,,0,2)</f>
        <v>Undivided Lemede Fm; Cabo Carvoeiro Fm</v>
      </c>
      <c r="D16953" t="s">
        <v>2177</v>
      </c>
      <c r="E16953" t="s">
        <v>2202</v>
      </c>
      <c r="J16953" cm="1">
        <f t="array" ref="J16953:L16953">_xlfn.XLOOKUP($C16953, AGE!$A:$A,AGE!$B:$D,,0,2)</f>
        <v>182.45</v>
      </c>
      <c r="K16953">
        <v>8.3499999999999943</v>
      </c>
      <c r="L16953" t="str">
        <v xml:space="preserve">GSA 2018 </v>
      </c>
      <c r="M16953" t="s">
        <v>2403</v>
      </c>
      <c r="P16953" t="s">
        <v>2342</v>
      </c>
      <c r="Q16953">
        <v>1.59</v>
      </c>
      <c r="R16953">
        <v>0.2</v>
      </c>
      <c r="V16953">
        <v>1</v>
      </c>
      <c r="W16953" t="s">
        <v>2558</v>
      </c>
    </row>
    <row r="16954" spans="1:23" x14ac:dyDescent="0.3">
      <c r="A16954">
        <v>24929</v>
      </c>
      <c r="B16954" s="15" t="s">
        <v>1895</v>
      </c>
      <c r="C16954" t="str">
        <f>_xlfn.XLOOKUP($B16954, STANDARDS!$A:$A, STANDARDS!$B:$B,,0,2)</f>
        <v>Undivided Lemede Fm; Cabo Carvoeiro Fm</v>
      </c>
      <c r="D16954" t="s">
        <v>2177</v>
      </c>
      <c r="E16954" t="s">
        <v>2202</v>
      </c>
      <c r="J16954" cm="1">
        <f t="array" ref="J16954:L16954">_xlfn.XLOOKUP($C16954, AGE!$A:$A,AGE!$B:$D,,0,2)</f>
        <v>182.45</v>
      </c>
      <c r="K16954">
        <v>8.3499999999999943</v>
      </c>
      <c r="L16954" t="str">
        <v xml:space="preserve">GSA 2018 </v>
      </c>
      <c r="M16954" t="s">
        <v>2403</v>
      </c>
      <c r="P16954" t="s">
        <v>2342</v>
      </c>
      <c r="Q16954">
        <v>1.64</v>
      </c>
      <c r="R16954">
        <v>0.2</v>
      </c>
      <c r="V16954">
        <v>1</v>
      </c>
      <c r="W16954" t="s">
        <v>2558</v>
      </c>
    </row>
    <row r="16955" spans="1:23" x14ac:dyDescent="0.3">
      <c r="A16955">
        <v>24930</v>
      </c>
      <c r="B16955" s="15" t="s">
        <v>1895</v>
      </c>
      <c r="C16955" t="str">
        <f>_xlfn.XLOOKUP($B16955, STANDARDS!$A:$A, STANDARDS!$B:$B,,0,2)</f>
        <v>Undivided Lemede Fm; Cabo Carvoeiro Fm</v>
      </c>
      <c r="D16955" t="s">
        <v>2177</v>
      </c>
      <c r="E16955" t="s">
        <v>2202</v>
      </c>
      <c r="J16955" cm="1">
        <f t="array" ref="J16955:L16955">_xlfn.XLOOKUP($C16955, AGE!$A:$A,AGE!$B:$D,,0,2)</f>
        <v>182.45</v>
      </c>
      <c r="K16955">
        <v>8.3499999999999943</v>
      </c>
      <c r="L16955" t="str">
        <v xml:space="preserve">GSA 2018 </v>
      </c>
      <c r="M16955" t="s">
        <v>2403</v>
      </c>
      <c r="P16955" t="s">
        <v>2342</v>
      </c>
      <c r="Q16955">
        <v>1.63</v>
      </c>
      <c r="R16955">
        <v>0.2</v>
      </c>
      <c r="V16955">
        <v>1</v>
      </c>
      <c r="W16955" t="s">
        <v>2558</v>
      </c>
    </row>
    <row r="16956" spans="1:23" x14ac:dyDescent="0.3">
      <c r="A16956">
        <v>24931</v>
      </c>
      <c r="B16956" s="15" t="s">
        <v>1895</v>
      </c>
      <c r="C16956" t="str">
        <f>_xlfn.XLOOKUP($B16956, STANDARDS!$A:$A, STANDARDS!$B:$B,,0,2)</f>
        <v>Undivided Lemede Fm; Cabo Carvoeiro Fm</v>
      </c>
      <c r="D16956" t="s">
        <v>2177</v>
      </c>
      <c r="E16956" t="s">
        <v>2202</v>
      </c>
      <c r="J16956" cm="1">
        <f t="array" ref="J16956:L16956">_xlfn.XLOOKUP($C16956, AGE!$A:$A,AGE!$B:$D,,0,2)</f>
        <v>182.45</v>
      </c>
      <c r="K16956">
        <v>8.3499999999999943</v>
      </c>
      <c r="L16956" t="str">
        <v xml:space="preserve">GSA 2018 </v>
      </c>
      <c r="M16956" t="s">
        <v>2403</v>
      </c>
      <c r="P16956" t="s">
        <v>2342</v>
      </c>
      <c r="Q16956">
        <v>1.52</v>
      </c>
      <c r="R16956">
        <v>0.2</v>
      </c>
      <c r="V16956">
        <v>1</v>
      </c>
      <c r="W16956" t="s">
        <v>2558</v>
      </c>
    </row>
    <row r="16957" spans="1:23" x14ac:dyDescent="0.3">
      <c r="A16957">
        <v>24932</v>
      </c>
      <c r="B16957" s="15" t="s">
        <v>1895</v>
      </c>
      <c r="C16957" t="str">
        <f>_xlfn.XLOOKUP($B16957, STANDARDS!$A:$A, STANDARDS!$B:$B,,0,2)</f>
        <v>Undivided Lemede Fm; Cabo Carvoeiro Fm</v>
      </c>
      <c r="D16957" t="s">
        <v>2177</v>
      </c>
      <c r="E16957" t="s">
        <v>2202</v>
      </c>
      <c r="J16957" cm="1">
        <f t="array" ref="J16957:L16957">_xlfn.XLOOKUP($C16957, AGE!$A:$A,AGE!$B:$D,,0,2)</f>
        <v>182.45</v>
      </c>
      <c r="K16957">
        <v>8.3499999999999943</v>
      </c>
      <c r="L16957" t="str">
        <v xml:space="preserve">GSA 2018 </v>
      </c>
      <c r="M16957" t="s">
        <v>2403</v>
      </c>
      <c r="P16957" t="s">
        <v>2342</v>
      </c>
      <c r="Q16957">
        <v>1.46</v>
      </c>
      <c r="R16957">
        <v>0.2</v>
      </c>
      <c r="V16957">
        <v>1</v>
      </c>
      <c r="W16957" t="s">
        <v>2558</v>
      </c>
    </row>
    <row r="16958" spans="1:23" x14ac:dyDescent="0.3">
      <c r="A16958">
        <v>24933</v>
      </c>
      <c r="B16958" s="15" t="s">
        <v>1895</v>
      </c>
      <c r="C16958" t="str">
        <f>_xlfn.XLOOKUP($B16958, STANDARDS!$A:$A, STANDARDS!$B:$B,,0,2)</f>
        <v>Undivided Lemede Fm; Cabo Carvoeiro Fm</v>
      </c>
      <c r="D16958" t="s">
        <v>2177</v>
      </c>
      <c r="E16958" t="s">
        <v>2202</v>
      </c>
      <c r="J16958" cm="1">
        <f t="array" ref="J16958:L16958">_xlfn.XLOOKUP($C16958, AGE!$A:$A,AGE!$B:$D,,0,2)</f>
        <v>182.45</v>
      </c>
      <c r="K16958">
        <v>8.3499999999999943</v>
      </c>
      <c r="L16958" t="str">
        <v xml:space="preserve">GSA 2018 </v>
      </c>
      <c r="M16958" t="s">
        <v>2403</v>
      </c>
      <c r="P16958" t="s">
        <v>2342</v>
      </c>
      <c r="Q16958">
        <v>1.4</v>
      </c>
      <c r="R16958">
        <v>0.2</v>
      </c>
      <c r="V16958">
        <v>1</v>
      </c>
      <c r="W16958" t="s">
        <v>2558</v>
      </c>
    </row>
    <row r="16959" spans="1:23" x14ac:dyDescent="0.3">
      <c r="A16959">
        <v>24934</v>
      </c>
      <c r="B16959" s="15" t="s">
        <v>1895</v>
      </c>
      <c r="C16959" t="str">
        <f>_xlfn.XLOOKUP($B16959, STANDARDS!$A:$A, STANDARDS!$B:$B,,0,2)</f>
        <v>Undivided Lemede Fm; Cabo Carvoeiro Fm</v>
      </c>
      <c r="D16959" t="s">
        <v>2177</v>
      </c>
      <c r="E16959" t="s">
        <v>2202</v>
      </c>
      <c r="J16959" cm="1">
        <f t="array" ref="J16959:L16959">_xlfn.XLOOKUP($C16959, AGE!$A:$A,AGE!$B:$D,,0,2)</f>
        <v>182.45</v>
      </c>
      <c r="K16959">
        <v>8.3499999999999943</v>
      </c>
      <c r="L16959" t="str">
        <v xml:space="preserve">GSA 2018 </v>
      </c>
      <c r="M16959" t="s">
        <v>2403</v>
      </c>
      <c r="P16959" t="s">
        <v>2342</v>
      </c>
      <c r="Q16959">
        <v>1.4</v>
      </c>
      <c r="R16959">
        <v>0.2</v>
      </c>
      <c r="V16959">
        <v>1</v>
      </c>
      <c r="W16959" t="s">
        <v>2558</v>
      </c>
    </row>
    <row r="16960" spans="1:23" x14ac:dyDescent="0.3">
      <c r="A16960">
        <v>24935</v>
      </c>
      <c r="B16960" s="15" t="s">
        <v>1895</v>
      </c>
      <c r="C16960" t="str">
        <f>_xlfn.XLOOKUP($B16960, STANDARDS!$A:$A, STANDARDS!$B:$B,,0,2)</f>
        <v>Undivided Lemede Fm; Cabo Carvoeiro Fm</v>
      </c>
      <c r="D16960" t="s">
        <v>2177</v>
      </c>
      <c r="E16960" t="s">
        <v>2202</v>
      </c>
      <c r="J16960" cm="1">
        <f t="array" ref="J16960:L16960">_xlfn.XLOOKUP($C16960, AGE!$A:$A,AGE!$B:$D,,0,2)</f>
        <v>182.45</v>
      </c>
      <c r="K16960">
        <v>8.3499999999999943</v>
      </c>
      <c r="L16960" t="str">
        <v xml:space="preserve">GSA 2018 </v>
      </c>
      <c r="M16960" t="s">
        <v>2403</v>
      </c>
      <c r="P16960" t="s">
        <v>2342</v>
      </c>
      <c r="Q16960">
        <v>1.49</v>
      </c>
      <c r="R16960">
        <v>0.2</v>
      </c>
      <c r="V16960">
        <v>1</v>
      </c>
      <c r="W16960" t="s">
        <v>2558</v>
      </c>
    </row>
    <row r="16961" spans="1:23" x14ac:dyDescent="0.3">
      <c r="A16961">
        <v>24936</v>
      </c>
      <c r="B16961" s="15" t="s">
        <v>1895</v>
      </c>
      <c r="C16961" t="str">
        <f>_xlfn.XLOOKUP($B16961, STANDARDS!$A:$A, STANDARDS!$B:$B,,0,2)</f>
        <v>Undivided Lemede Fm; Cabo Carvoeiro Fm</v>
      </c>
      <c r="D16961" t="s">
        <v>2177</v>
      </c>
      <c r="E16961" t="s">
        <v>2202</v>
      </c>
      <c r="J16961" cm="1">
        <f t="array" ref="J16961:L16961">_xlfn.XLOOKUP($C16961, AGE!$A:$A,AGE!$B:$D,,0,2)</f>
        <v>182.45</v>
      </c>
      <c r="K16961">
        <v>8.3499999999999943</v>
      </c>
      <c r="L16961" t="str">
        <v xml:space="preserve">GSA 2018 </v>
      </c>
      <c r="M16961" t="s">
        <v>2403</v>
      </c>
      <c r="P16961" t="s">
        <v>2342</v>
      </c>
      <c r="Q16961">
        <v>1.44</v>
      </c>
      <c r="R16961">
        <v>0.2</v>
      </c>
      <c r="V16961">
        <v>1</v>
      </c>
      <c r="W16961" t="s">
        <v>2558</v>
      </c>
    </row>
    <row r="16962" spans="1:23" x14ac:dyDescent="0.3">
      <c r="A16962">
        <v>24937</v>
      </c>
      <c r="B16962" s="15" t="s">
        <v>1895</v>
      </c>
      <c r="C16962" t="str">
        <f>_xlfn.XLOOKUP($B16962, STANDARDS!$A:$A, STANDARDS!$B:$B,,0,2)</f>
        <v>Undivided Lemede Fm; Cabo Carvoeiro Fm</v>
      </c>
      <c r="D16962" t="s">
        <v>2177</v>
      </c>
      <c r="E16962" t="s">
        <v>2202</v>
      </c>
      <c r="J16962" cm="1">
        <f t="array" ref="J16962:L16962">_xlfn.XLOOKUP($C16962, AGE!$A:$A,AGE!$B:$D,,0,2)</f>
        <v>182.45</v>
      </c>
      <c r="K16962">
        <v>8.3499999999999943</v>
      </c>
      <c r="L16962" t="str">
        <v xml:space="preserve">GSA 2018 </v>
      </c>
      <c r="M16962" t="s">
        <v>2403</v>
      </c>
      <c r="P16962" t="s">
        <v>2342</v>
      </c>
      <c r="Q16962">
        <v>1.47</v>
      </c>
      <c r="R16962">
        <v>0.2</v>
      </c>
      <c r="V16962">
        <v>1</v>
      </c>
      <c r="W16962" t="s">
        <v>2558</v>
      </c>
    </row>
    <row r="16963" spans="1:23" x14ac:dyDescent="0.3">
      <c r="A16963">
        <v>24938</v>
      </c>
      <c r="B16963" s="15" t="s">
        <v>1895</v>
      </c>
      <c r="C16963" t="str">
        <f>_xlfn.XLOOKUP($B16963, STANDARDS!$A:$A, STANDARDS!$B:$B,,0,2)</f>
        <v>Undivided Lemede Fm; Cabo Carvoeiro Fm</v>
      </c>
      <c r="D16963" t="s">
        <v>2177</v>
      </c>
      <c r="E16963" t="s">
        <v>2202</v>
      </c>
      <c r="J16963" cm="1">
        <f t="array" ref="J16963:L16963">_xlfn.XLOOKUP($C16963, AGE!$A:$A,AGE!$B:$D,,0,2)</f>
        <v>182.45</v>
      </c>
      <c r="K16963">
        <v>8.3499999999999943</v>
      </c>
      <c r="L16963" t="str">
        <v xml:space="preserve">GSA 2018 </v>
      </c>
      <c r="M16963" t="s">
        <v>2403</v>
      </c>
      <c r="P16963" t="s">
        <v>2342</v>
      </c>
      <c r="Q16963">
        <v>1.37</v>
      </c>
      <c r="R16963">
        <v>0.2</v>
      </c>
      <c r="V16963">
        <v>1</v>
      </c>
      <c r="W16963" t="s">
        <v>2558</v>
      </c>
    </row>
    <row r="16964" spans="1:23" x14ac:dyDescent="0.3">
      <c r="A16964">
        <v>24939</v>
      </c>
      <c r="B16964" s="15" t="s">
        <v>1895</v>
      </c>
      <c r="C16964" t="str">
        <f>_xlfn.XLOOKUP($B16964, STANDARDS!$A:$A, STANDARDS!$B:$B,,0,2)</f>
        <v>Undivided Lemede Fm; Cabo Carvoeiro Fm</v>
      </c>
      <c r="D16964" t="s">
        <v>2177</v>
      </c>
      <c r="E16964" t="s">
        <v>2202</v>
      </c>
      <c r="J16964" cm="1">
        <f t="array" ref="J16964:L16964">_xlfn.XLOOKUP($C16964, AGE!$A:$A,AGE!$B:$D,,0,2)</f>
        <v>182.45</v>
      </c>
      <c r="K16964">
        <v>8.3499999999999943</v>
      </c>
      <c r="L16964" t="str">
        <v xml:space="preserve">GSA 2018 </v>
      </c>
      <c r="M16964" t="s">
        <v>2403</v>
      </c>
      <c r="P16964" t="s">
        <v>2342</v>
      </c>
      <c r="Q16964">
        <v>1.36</v>
      </c>
      <c r="R16964">
        <v>0.2</v>
      </c>
      <c r="V16964">
        <v>1</v>
      </c>
      <c r="W16964" t="s">
        <v>2558</v>
      </c>
    </row>
    <row r="16965" spans="1:23" x14ac:dyDescent="0.3">
      <c r="A16965">
        <v>24940</v>
      </c>
      <c r="B16965" s="15" t="s">
        <v>1895</v>
      </c>
      <c r="C16965" t="str">
        <f>_xlfn.XLOOKUP($B16965, STANDARDS!$A:$A, STANDARDS!$B:$B,,0,2)</f>
        <v>Undivided Lemede Fm; Cabo Carvoeiro Fm</v>
      </c>
      <c r="D16965" t="s">
        <v>2177</v>
      </c>
      <c r="E16965" t="s">
        <v>2202</v>
      </c>
      <c r="J16965" cm="1">
        <f t="array" ref="J16965:L16965">_xlfn.XLOOKUP($C16965, AGE!$A:$A,AGE!$B:$D,,0,2)</f>
        <v>182.45</v>
      </c>
      <c r="K16965">
        <v>8.3499999999999943</v>
      </c>
      <c r="L16965" t="str">
        <v xml:space="preserve">GSA 2018 </v>
      </c>
      <c r="M16965" t="s">
        <v>2403</v>
      </c>
      <c r="P16965" t="s">
        <v>2342</v>
      </c>
      <c r="Q16965">
        <v>1.34</v>
      </c>
      <c r="R16965">
        <v>0.2</v>
      </c>
      <c r="V16965">
        <v>1</v>
      </c>
      <c r="W16965" t="s">
        <v>2558</v>
      </c>
    </row>
    <row r="16966" spans="1:23" x14ac:dyDescent="0.3">
      <c r="A16966">
        <v>24941</v>
      </c>
      <c r="B16966" s="15" t="s">
        <v>1895</v>
      </c>
      <c r="C16966" t="str">
        <f>_xlfn.XLOOKUP($B16966, STANDARDS!$A:$A, STANDARDS!$B:$B,,0,2)</f>
        <v>Undivided Lemede Fm; Cabo Carvoeiro Fm</v>
      </c>
      <c r="D16966" t="s">
        <v>2177</v>
      </c>
      <c r="E16966" t="s">
        <v>2202</v>
      </c>
      <c r="J16966" cm="1">
        <f t="array" ref="J16966:L16966">_xlfn.XLOOKUP($C16966, AGE!$A:$A,AGE!$B:$D,,0,2)</f>
        <v>182.45</v>
      </c>
      <c r="K16966">
        <v>8.3499999999999943</v>
      </c>
      <c r="L16966" t="str">
        <v xml:space="preserve">GSA 2018 </v>
      </c>
      <c r="M16966" t="s">
        <v>2403</v>
      </c>
      <c r="P16966" t="s">
        <v>2342</v>
      </c>
      <c r="Q16966">
        <v>1.38</v>
      </c>
      <c r="R16966">
        <v>0.2</v>
      </c>
      <c r="V16966">
        <v>1</v>
      </c>
      <c r="W16966" t="s">
        <v>2558</v>
      </c>
    </row>
    <row r="16967" spans="1:23" x14ac:dyDescent="0.3">
      <c r="A16967">
        <v>24942</v>
      </c>
      <c r="B16967" s="15" t="s">
        <v>1895</v>
      </c>
      <c r="C16967" t="str">
        <f>_xlfn.XLOOKUP($B16967, STANDARDS!$A:$A, STANDARDS!$B:$B,,0,2)</f>
        <v>Undivided Lemede Fm; Cabo Carvoeiro Fm</v>
      </c>
      <c r="D16967" t="s">
        <v>2177</v>
      </c>
      <c r="E16967" t="s">
        <v>2202</v>
      </c>
      <c r="J16967" cm="1">
        <f t="array" ref="J16967:L16967">_xlfn.XLOOKUP($C16967, AGE!$A:$A,AGE!$B:$D,,0,2)</f>
        <v>182.45</v>
      </c>
      <c r="K16967">
        <v>8.3499999999999943</v>
      </c>
      <c r="L16967" t="str">
        <v xml:space="preserve">GSA 2018 </v>
      </c>
      <c r="M16967" t="s">
        <v>2403</v>
      </c>
      <c r="P16967" t="s">
        <v>2342</v>
      </c>
      <c r="Q16967">
        <v>1.37</v>
      </c>
      <c r="R16967">
        <v>0.2</v>
      </c>
      <c r="V16967">
        <v>1</v>
      </c>
      <c r="W16967" t="s">
        <v>2558</v>
      </c>
    </row>
    <row r="16968" spans="1:23" x14ac:dyDescent="0.3">
      <c r="A16968">
        <v>24943</v>
      </c>
      <c r="B16968" s="15" t="s">
        <v>1895</v>
      </c>
      <c r="C16968" t="str">
        <f>_xlfn.XLOOKUP($B16968, STANDARDS!$A:$A, STANDARDS!$B:$B,,0,2)</f>
        <v>Undivided Lemede Fm; Cabo Carvoeiro Fm</v>
      </c>
      <c r="D16968" t="s">
        <v>2177</v>
      </c>
      <c r="E16968" t="s">
        <v>2202</v>
      </c>
      <c r="J16968" cm="1">
        <f t="array" ref="J16968:L16968">_xlfn.XLOOKUP($C16968, AGE!$A:$A,AGE!$B:$D,,0,2)</f>
        <v>182.45</v>
      </c>
      <c r="K16968">
        <v>8.3499999999999943</v>
      </c>
      <c r="L16968" t="str">
        <v xml:space="preserve">GSA 2018 </v>
      </c>
      <c r="M16968" t="s">
        <v>2403</v>
      </c>
      <c r="P16968" t="s">
        <v>2342</v>
      </c>
      <c r="Q16968">
        <v>1.32</v>
      </c>
      <c r="R16968">
        <v>0.2</v>
      </c>
      <c r="V16968">
        <v>1</v>
      </c>
      <c r="W16968" t="s">
        <v>2558</v>
      </c>
    </row>
    <row r="16969" spans="1:23" x14ac:dyDescent="0.3">
      <c r="A16969">
        <v>24944</v>
      </c>
      <c r="B16969" s="15" t="s">
        <v>1895</v>
      </c>
      <c r="C16969" t="str">
        <f>_xlfn.XLOOKUP($B16969, STANDARDS!$A:$A, STANDARDS!$B:$B,,0,2)</f>
        <v>Undivided Lemede Fm; Cabo Carvoeiro Fm</v>
      </c>
      <c r="D16969" t="s">
        <v>2177</v>
      </c>
      <c r="E16969" t="s">
        <v>2202</v>
      </c>
      <c r="J16969" cm="1">
        <f t="array" ref="J16969:L16969">_xlfn.XLOOKUP($C16969, AGE!$A:$A,AGE!$B:$D,,0,2)</f>
        <v>182.45</v>
      </c>
      <c r="K16969">
        <v>8.3499999999999943</v>
      </c>
      <c r="L16969" t="str">
        <v xml:space="preserve">GSA 2018 </v>
      </c>
      <c r="M16969" t="s">
        <v>2403</v>
      </c>
      <c r="P16969" t="s">
        <v>2342</v>
      </c>
      <c r="Q16969">
        <v>1.33</v>
      </c>
      <c r="R16969">
        <v>0.2</v>
      </c>
      <c r="V16969">
        <v>1</v>
      </c>
      <c r="W16969" t="s">
        <v>2558</v>
      </c>
    </row>
    <row r="16970" spans="1:23" x14ac:dyDescent="0.3">
      <c r="A16970">
        <v>24945</v>
      </c>
      <c r="B16970" s="15" t="s">
        <v>1895</v>
      </c>
      <c r="C16970" t="str">
        <f>_xlfn.XLOOKUP($B16970, STANDARDS!$A:$A, STANDARDS!$B:$B,,0,2)</f>
        <v>Undivided Lemede Fm; Cabo Carvoeiro Fm</v>
      </c>
      <c r="D16970" t="s">
        <v>2177</v>
      </c>
      <c r="E16970" t="s">
        <v>2202</v>
      </c>
      <c r="J16970" cm="1">
        <f t="array" ref="J16970:L16970">_xlfn.XLOOKUP($C16970, AGE!$A:$A,AGE!$B:$D,,0,2)</f>
        <v>182.45</v>
      </c>
      <c r="K16970">
        <v>8.3499999999999943</v>
      </c>
      <c r="L16970" t="str">
        <v xml:space="preserve">GSA 2018 </v>
      </c>
      <c r="M16970" t="s">
        <v>2403</v>
      </c>
      <c r="P16970" t="s">
        <v>2342</v>
      </c>
      <c r="Q16970">
        <v>1.28</v>
      </c>
      <c r="R16970">
        <v>0.2</v>
      </c>
      <c r="V16970">
        <v>1</v>
      </c>
      <c r="W16970" t="s">
        <v>2558</v>
      </c>
    </row>
    <row r="16971" spans="1:23" x14ac:dyDescent="0.3">
      <c r="A16971">
        <v>24946</v>
      </c>
      <c r="B16971" s="15" t="s">
        <v>1895</v>
      </c>
      <c r="C16971" t="str">
        <f>_xlfn.XLOOKUP($B16971, STANDARDS!$A:$A, STANDARDS!$B:$B,,0,2)</f>
        <v>Undivided Lemede Fm; Cabo Carvoeiro Fm</v>
      </c>
      <c r="D16971" t="s">
        <v>2177</v>
      </c>
      <c r="E16971" t="s">
        <v>2202</v>
      </c>
      <c r="J16971" cm="1">
        <f t="array" ref="J16971:L16971">_xlfn.XLOOKUP($C16971, AGE!$A:$A,AGE!$B:$D,,0,2)</f>
        <v>182.45</v>
      </c>
      <c r="K16971">
        <v>8.3499999999999943</v>
      </c>
      <c r="L16971" t="str">
        <v xml:space="preserve">GSA 2018 </v>
      </c>
      <c r="M16971" t="s">
        <v>2403</v>
      </c>
      <c r="P16971" t="s">
        <v>2342</v>
      </c>
      <c r="Q16971">
        <v>1.22</v>
      </c>
      <c r="R16971">
        <v>0.2</v>
      </c>
      <c r="V16971">
        <v>1</v>
      </c>
      <c r="W16971" t="s">
        <v>2558</v>
      </c>
    </row>
    <row r="16972" spans="1:23" x14ac:dyDescent="0.3">
      <c r="A16972">
        <v>24947</v>
      </c>
      <c r="B16972" s="15" t="s">
        <v>1895</v>
      </c>
      <c r="C16972" t="str">
        <f>_xlfn.XLOOKUP($B16972, STANDARDS!$A:$A, STANDARDS!$B:$B,,0,2)</f>
        <v>Undivided Lemede Fm; Cabo Carvoeiro Fm</v>
      </c>
      <c r="D16972" t="s">
        <v>2177</v>
      </c>
      <c r="E16972" t="s">
        <v>2202</v>
      </c>
      <c r="J16972" cm="1">
        <f t="array" ref="J16972:L16972">_xlfn.XLOOKUP($C16972, AGE!$A:$A,AGE!$B:$D,,0,2)</f>
        <v>182.45</v>
      </c>
      <c r="K16972">
        <v>8.3499999999999943</v>
      </c>
      <c r="L16972" t="str">
        <v xml:space="preserve">GSA 2018 </v>
      </c>
      <c r="M16972" t="s">
        <v>2403</v>
      </c>
      <c r="P16972" t="s">
        <v>2342</v>
      </c>
      <c r="Q16972">
        <v>1.24</v>
      </c>
      <c r="R16972">
        <v>0.2</v>
      </c>
      <c r="V16972">
        <v>1</v>
      </c>
      <c r="W16972" t="s">
        <v>2558</v>
      </c>
    </row>
    <row r="16973" spans="1:23" x14ac:dyDescent="0.3">
      <c r="A16973">
        <v>24948</v>
      </c>
      <c r="B16973" s="15" t="s">
        <v>1895</v>
      </c>
      <c r="C16973" t="str">
        <f>_xlfn.XLOOKUP($B16973, STANDARDS!$A:$A, STANDARDS!$B:$B,,0,2)</f>
        <v>Undivided Lemede Fm; Cabo Carvoeiro Fm</v>
      </c>
      <c r="D16973" t="s">
        <v>2177</v>
      </c>
      <c r="E16973" t="s">
        <v>2202</v>
      </c>
      <c r="J16973" cm="1">
        <f t="array" ref="J16973:L16973">_xlfn.XLOOKUP($C16973, AGE!$A:$A,AGE!$B:$D,,0,2)</f>
        <v>182.45</v>
      </c>
      <c r="K16973">
        <v>8.3499999999999943</v>
      </c>
      <c r="L16973" t="str">
        <v xml:space="preserve">GSA 2018 </v>
      </c>
      <c r="M16973" t="s">
        <v>2403</v>
      </c>
      <c r="P16973" t="s">
        <v>2342</v>
      </c>
      <c r="Q16973">
        <v>1.26</v>
      </c>
      <c r="R16973">
        <v>0.2</v>
      </c>
      <c r="V16973">
        <v>1</v>
      </c>
      <c r="W16973" t="s">
        <v>2558</v>
      </c>
    </row>
    <row r="16974" spans="1:23" x14ac:dyDescent="0.3">
      <c r="A16974">
        <v>24949</v>
      </c>
      <c r="B16974" s="15" t="s">
        <v>1895</v>
      </c>
      <c r="C16974" t="str">
        <f>_xlfn.XLOOKUP($B16974, STANDARDS!$A:$A, STANDARDS!$B:$B,,0,2)</f>
        <v>Undivided Lemede Fm; Cabo Carvoeiro Fm</v>
      </c>
      <c r="D16974" t="s">
        <v>2177</v>
      </c>
      <c r="E16974" t="s">
        <v>2202</v>
      </c>
      <c r="J16974" cm="1">
        <f t="array" ref="J16974:L16974">_xlfn.XLOOKUP($C16974, AGE!$A:$A,AGE!$B:$D,,0,2)</f>
        <v>182.45</v>
      </c>
      <c r="K16974">
        <v>8.3499999999999943</v>
      </c>
      <c r="L16974" t="str">
        <v xml:space="preserve">GSA 2018 </v>
      </c>
      <c r="M16974" t="s">
        <v>2403</v>
      </c>
      <c r="P16974" t="s">
        <v>2342</v>
      </c>
      <c r="Q16974">
        <v>1.31</v>
      </c>
      <c r="R16974">
        <v>0.2</v>
      </c>
      <c r="V16974">
        <v>1</v>
      </c>
      <c r="W16974" t="s">
        <v>2558</v>
      </c>
    </row>
    <row r="16975" spans="1:23" x14ac:dyDescent="0.3">
      <c r="A16975">
        <v>24950</v>
      </c>
      <c r="B16975" s="15" t="s">
        <v>1895</v>
      </c>
      <c r="C16975" t="str">
        <f>_xlfn.XLOOKUP($B16975, STANDARDS!$A:$A, STANDARDS!$B:$B,,0,2)</f>
        <v>Undivided Lemede Fm; Cabo Carvoeiro Fm</v>
      </c>
      <c r="D16975" t="s">
        <v>2177</v>
      </c>
      <c r="E16975" t="s">
        <v>2202</v>
      </c>
      <c r="J16975" cm="1">
        <f t="array" ref="J16975:L16975">_xlfn.XLOOKUP($C16975, AGE!$A:$A,AGE!$B:$D,,0,2)</f>
        <v>182.45</v>
      </c>
      <c r="K16975">
        <v>8.3499999999999943</v>
      </c>
      <c r="L16975" t="str">
        <v xml:space="preserve">GSA 2018 </v>
      </c>
      <c r="M16975" t="s">
        <v>2403</v>
      </c>
      <c r="P16975" t="s">
        <v>2342</v>
      </c>
      <c r="Q16975">
        <v>1.37</v>
      </c>
      <c r="R16975">
        <v>0.2</v>
      </c>
      <c r="V16975">
        <v>1</v>
      </c>
      <c r="W16975" t="s">
        <v>2558</v>
      </c>
    </row>
    <row r="16976" spans="1:23" x14ac:dyDescent="0.3">
      <c r="A16976">
        <v>24951</v>
      </c>
      <c r="B16976" s="15" t="s">
        <v>1895</v>
      </c>
      <c r="C16976" t="str">
        <f>_xlfn.XLOOKUP($B16976, STANDARDS!$A:$A, STANDARDS!$B:$B,,0,2)</f>
        <v>Undivided Lemede Fm; Cabo Carvoeiro Fm</v>
      </c>
      <c r="D16976" t="s">
        <v>2177</v>
      </c>
      <c r="E16976" t="s">
        <v>2202</v>
      </c>
      <c r="J16976" cm="1">
        <f t="array" ref="J16976:L16976">_xlfn.XLOOKUP($C16976, AGE!$A:$A,AGE!$B:$D,,0,2)</f>
        <v>182.45</v>
      </c>
      <c r="K16976">
        <v>8.3499999999999943</v>
      </c>
      <c r="L16976" t="str">
        <v xml:space="preserve">GSA 2018 </v>
      </c>
      <c r="M16976" t="s">
        <v>2403</v>
      </c>
      <c r="P16976" t="s">
        <v>2342</v>
      </c>
      <c r="Q16976">
        <v>1.37</v>
      </c>
      <c r="R16976">
        <v>0.2</v>
      </c>
      <c r="V16976">
        <v>1</v>
      </c>
      <c r="W16976" t="s">
        <v>2558</v>
      </c>
    </row>
    <row r="16977" spans="1:23" x14ac:dyDescent="0.3">
      <c r="A16977">
        <v>24952</v>
      </c>
      <c r="B16977" s="15" t="s">
        <v>1895</v>
      </c>
      <c r="C16977" t="str">
        <f>_xlfn.XLOOKUP($B16977, STANDARDS!$A:$A, STANDARDS!$B:$B,,0,2)</f>
        <v>Undivided Lemede Fm; Cabo Carvoeiro Fm</v>
      </c>
      <c r="D16977" t="s">
        <v>2177</v>
      </c>
      <c r="E16977" t="s">
        <v>2202</v>
      </c>
      <c r="J16977" cm="1">
        <f t="array" ref="J16977:L16977">_xlfn.XLOOKUP($C16977, AGE!$A:$A,AGE!$B:$D,,0,2)</f>
        <v>182.45</v>
      </c>
      <c r="K16977">
        <v>8.3499999999999943</v>
      </c>
      <c r="L16977" t="str">
        <v xml:space="preserve">GSA 2018 </v>
      </c>
      <c r="M16977" t="s">
        <v>2403</v>
      </c>
      <c r="P16977" t="s">
        <v>2342</v>
      </c>
      <c r="Q16977">
        <v>1.31</v>
      </c>
      <c r="R16977">
        <v>0.2</v>
      </c>
      <c r="V16977">
        <v>1</v>
      </c>
      <c r="W16977" t="s">
        <v>2558</v>
      </c>
    </row>
    <row r="16978" spans="1:23" x14ac:dyDescent="0.3">
      <c r="A16978">
        <v>24953</v>
      </c>
      <c r="B16978" s="15" t="s">
        <v>1895</v>
      </c>
      <c r="C16978" t="str">
        <f>_xlfn.XLOOKUP($B16978, STANDARDS!$A:$A, STANDARDS!$B:$B,,0,2)</f>
        <v>Undivided Lemede Fm; Cabo Carvoeiro Fm</v>
      </c>
      <c r="D16978" t="s">
        <v>2177</v>
      </c>
      <c r="E16978" t="s">
        <v>2202</v>
      </c>
      <c r="J16978" cm="1">
        <f t="array" ref="J16978:L16978">_xlfn.XLOOKUP($C16978, AGE!$A:$A,AGE!$B:$D,,0,2)</f>
        <v>182.45</v>
      </c>
      <c r="K16978">
        <v>8.3499999999999943</v>
      </c>
      <c r="L16978" t="str">
        <v xml:space="preserve">GSA 2018 </v>
      </c>
      <c r="M16978" t="s">
        <v>2403</v>
      </c>
      <c r="P16978" t="s">
        <v>2342</v>
      </c>
      <c r="Q16978">
        <v>1.32</v>
      </c>
      <c r="R16978">
        <v>0.2</v>
      </c>
      <c r="V16978">
        <v>1</v>
      </c>
      <c r="W16978" t="s">
        <v>2558</v>
      </c>
    </row>
    <row r="16979" spans="1:23" x14ac:dyDescent="0.3">
      <c r="A16979">
        <v>24954</v>
      </c>
      <c r="B16979" s="15" t="s">
        <v>1895</v>
      </c>
      <c r="C16979" t="str">
        <f>_xlfn.XLOOKUP($B16979, STANDARDS!$A:$A, STANDARDS!$B:$B,,0,2)</f>
        <v>Undivided Lemede Fm; Cabo Carvoeiro Fm</v>
      </c>
      <c r="D16979" t="s">
        <v>2177</v>
      </c>
      <c r="E16979" t="s">
        <v>2202</v>
      </c>
      <c r="J16979" cm="1">
        <f t="array" ref="J16979:L16979">_xlfn.XLOOKUP($C16979, AGE!$A:$A,AGE!$B:$D,,0,2)</f>
        <v>182.45</v>
      </c>
      <c r="K16979">
        <v>8.3499999999999943</v>
      </c>
      <c r="L16979" t="str">
        <v xml:space="preserve">GSA 2018 </v>
      </c>
      <c r="M16979" t="s">
        <v>2403</v>
      </c>
      <c r="P16979" t="s">
        <v>2342</v>
      </c>
      <c r="Q16979">
        <v>1.38</v>
      </c>
      <c r="R16979">
        <v>0.2</v>
      </c>
      <c r="V16979">
        <v>1</v>
      </c>
      <c r="W16979" t="s">
        <v>2558</v>
      </c>
    </row>
    <row r="16980" spans="1:23" x14ac:dyDescent="0.3">
      <c r="A16980">
        <v>24955</v>
      </c>
      <c r="B16980" s="15" t="s">
        <v>1895</v>
      </c>
      <c r="C16980" t="str">
        <f>_xlfn.XLOOKUP($B16980, STANDARDS!$A:$A, STANDARDS!$B:$B,,0,2)</f>
        <v>Undivided Lemede Fm; Cabo Carvoeiro Fm</v>
      </c>
      <c r="D16980" t="s">
        <v>2177</v>
      </c>
      <c r="E16980" t="s">
        <v>2202</v>
      </c>
      <c r="J16980" cm="1">
        <f t="array" ref="J16980:L16980">_xlfn.XLOOKUP($C16980, AGE!$A:$A,AGE!$B:$D,,0,2)</f>
        <v>182.45</v>
      </c>
      <c r="K16980">
        <v>8.3499999999999943</v>
      </c>
      <c r="L16980" t="str">
        <v xml:space="preserve">GSA 2018 </v>
      </c>
      <c r="M16980" t="s">
        <v>2403</v>
      </c>
      <c r="P16980" t="s">
        <v>2342</v>
      </c>
      <c r="Q16980">
        <v>1.1299999999999999</v>
      </c>
      <c r="R16980">
        <v>0.2</v>
      </c>
      <c r="V16980">
        <v>1</v>
      </c>
      <c r="W16980" t="s">
        <v>2558</v>
      </c>
    </row>
    <row r="16981" spans="1:23" x14ac:dyDescent="0.3">
      <c r="A16981">
        <v>24956</v>
      </c>
      <c r="B16981" s="15" t="s">
        <v>1895</v>
      </c>
      <c r="C16981" t="str">
        <f>_xlfn.XLOOKUP($B16981, STANDARDS!$A:$A, STANDARDS!$B:$B,,0,2)</f>
        <v>Undivided Lemede Fm; Cabo Carvoeiro Fm</v>
      </c>
      <c r="D16981" t="s">
        <v>2177</v>
      </c>
      <c r="E16981" t="s">
        <v>2202</v>
      </c>
      <c r="J16981" cm="1">
        <f t="array" ref="J16981:L16981">_xlfn.XLOOKUP($C16981, AGE!$A:$A,AGE!$B:$D,,0,2)</f>
        <v>182.45</v>
      </c>
      <c r="K16981">
        <v>8.3499999999999943</v>
      </c>
      <c r="L16981" t="str">
        <v xml:space="preserve">GSA 2018 </v>
      </c>
      <c r="M16981" t="s">
        <v>2403</v>
      </c>
      <c r="P16981" t="s">
        <v>2342</v>
      </c>
      <c r="Q16981">
        <v>1.57</v>
      </c>
      <c r="R16981">
        <v>0.2</v>
      </c>
      <c r="V16981">
        <v>1</v>
      </c>
      <c r="W16981" t="s">
        <v>2558</v>
      </c>
    </row>
    <row r="16982" spans="1:23" x14ac:dyDescent="0.3">
      <c r="A16982">
        <v>24957</v>
      </c>
      <c r="B16982" s="15" t="s">
        <v>1895</v>
      </c>
      <c r="C16982" t="str">
        <f>_xlfn.XLOOKUP($B16982, STANDARDS!$A:$A, STANDARDS!$B:$B,,0,2)</f>
        <v>Undivided Lemede Fm; Cabo Carvoeiro Fm</v>
      </c>
      <c r="D16982" t="s">
        <v>2177</v>
      </c>
      <c r="E16982" t="s">
        <v>2202</v>
      </c>
      <c r="J16982" cm="1">
        <f t="array" ref="J16982:L16982">_xlfn.XLOOKUP($C16982, AGE!$A:$A,AGE!$B:$D,,0,2)</f>
        <v>182.45</v>
      </c>
      <c r="K16982">
        <v>8.3499999999999943</v>
      </c>
      <c r="L16982" t="str">
        <v xml:space="preserve">GSA 2018 </v>
      </c>
      <c r="M16982" t="s">
        <v>2403</v>
      </c>
      <c r="P16982" t="s">
        <v>2342</v>
      </c>
      <c r="Q16982">
        <v>1.37</v>
      </c>
      <c r="R16982">
        <v>0.2</v>
      </c>
      <c r="V16982">
        <v>1</v>
      </c>
      <c r="W16982" t="s">
        <v>2558</v>
      </c>
    </row>
    <row r="16983" spans="1:23" x14ac:dyDescent="0.3">
      <c r="A16983">
        <v>24958</v>
      </c>
      <c r="B16983" s="15" t="s">
        <v>1895</v>
      </c>
      <c r="C16983" t="str">
        <f>_xlfn.XLOOKUP($B16983, STANDARDS!$A:$A, STANDARDS!$B:$B,,0,2)</f>
        <v>Undivided Lemede Fm; Cabo Carvoeiro Fm</v>
      </c>
      <c r="D16983" t="s">
        <v>2177</v>
      </c>
      <c r="E16983" t="s">
        <v>2202</v>
      </c>
      <c r="J16983" cm="1">
        <f t="array" ref="J16983:L16983">_xlfn.XLOOKUP($C16983, AGE!$A:$A,AGE!$B:$D,,0,2)</f>
        <v>182.45</v>
      </c>
      <c r="K16983">
        <v>8.3499999999999943</v>
      </c>
      <c r="L16983" t="str">
        <v xml:space="preserve">GSA 2018 </v>
      </c>
      <c r="M16983" t="s">
        <v>2403</v>
      </c>
      <c r="P16983" t="s">
        <v>2342</v>
      </c>
      <c r="Q16983">
        <v>0.89</v>
      </c>
      <c r="R16983">
        <v>0.2</v>
      </c>
      <c r="V16983">
        <v>1</v>
      </c>
      <c r="W16983" t="s">
        <v>2558</v>
      </c>
    </row>
    <row r="16984" spans="1:23" x14ac:dyDescent="0.3">
      <c r="A16984">
        <v>24959</v>
      </c>
      <c r="B16984" s="15" t="s">
        <v>1895</v>
      </c>
      <c r="C16984" t="str">
        <f>_xlfn.XLOOKUP($B16984, STANDARDS!$A:$A, STANDARDS!$B:$B,,0,2)</f>
        <v>Undivided Lemede Fm; Cabo Carvoeiro Fm</v>
      </c>
      <c r="D16984" t="s">
        <v>2177</v>
      </c>
      <c r="E16984" t="s">
        <v>2202</v>
      </c>
      <c r="J16984" cm="1">
        <f t="array" ref="J16984:L16984">_xlfn.XLOOKUP($C16984, AGE!$A:$A,AGE!$B:$D,,0,2)</f>
        <v>182.45</v>
      </c>
      <c r="K16984">
        <v>8.3499999999999943</v>
      </c>
      <c r="L16984" t="str">
        <v xml:space="preserve">GSA 2018 </v>
      </c>
      <c r="M16984" t="s">
        <v>2403</v>
      </c>
      <c r="P16984" t="s">
        <v>2342</v>
      </c>
      <c r="Q16984">
        <v>0.16</v>
      </c>
      <c r="R16984">
        <v>0.2</v>
      </c>
      <c r="V16984">
        <v>1</v>
      </c>
      <c r="W16984" t="s">
        <v>2558</v>
      </c>
    </row>
    <row r="16985" spans="1:23" x14ac:dyDescent="0.3">
      <c r="A16985">
        <v>24960</v>
      </c>
      <c r="B16985" s="15" t="s">
        <v>1895</v>
      </c>
      <c r="C16985" t="str">
        <f>_xlfn.XLOOKUP($B16985, STANDARDS!$A:$A, STANDARDS!$B:$B,,0,2)</f>
        <v>Undivided Lemede Fm; Cabo Carvoeiro Fm</v>
      </c>
      <c r="D16985" t="s">
        <v>2177</v>
      </c>
      <c r="E16985" t="s">
        <v>2202</v>
      </c>
      <c r="J16985" cm="1">
        <f t="array" ref="J16985:L16985">_xlfn.XLOOKUP($C16985, AGE!$A:$A,AGE!$B:$D,,0,2)</f>
        <v>182.45</v>
      </c>
      <c r="K16985">
        <v>8.3499999999999943</v>
      </c>
      <c r="L16985" t="str">
        <v xml:space="preserve">GSA 2018 </v>
      </c>
      <c r="M16985" t="s">
        <v>2403</v>
      </c>
      <c r="P16985" t="s">
        <v>2342</v>
      </c>
      <c r="Q16985">
        <v>0.1</v>
      </c>
      <c r="R16985">
        <v>0.2</v>
      </c>
      <c r="V16985">
        <v>1</v>
      </c>
      <c r="W16985" t="s">
        <v>2558</v>
      </c>
    </row>
    <row r="16986" spans="1:23" x14ac:dyDescent="0.3">
      <c r="A16986">
        <v>24961</v>
      </c>
      <c r="B16986" s="15" t="s">
        <v>1895</v>
      </c>
      <c r="C16986" t="str">
        <f>_xlfn.XLOOKUP($B16986, STANDARDS!$A:$A, STANDARDS!$B:$B,,0,2)</f>
        <v>Undivided Lemede Fm; Cabo Carvoeiro Fm</v>
      </c>
      <c r="D16986" t="s">
        <v>2177</v>
      </c>
      <c r="E16986" t="s">
        <v>2202</v>
      </c>
      <c r="J16986" cm="1">
        <f t="array" ref="J16986:L16986">_xlfn.XLOOKUP($C16986, AGE!$A:$A,AGE!$B:$D,,0,2)</f>
        <v>182.45</v>
      </c>
      <c r="K16986">
        <v>8.3499999999999943</v>
      </c>
      <c r="L16986" t="str">
        <v xml:space="preserve">GSA 2018 </v>
      </c>
      <c r="M16986" t="s">
        <v>2403</v>
      </c>
      <c r="P16986" t="s">
        <v>2342</v>
      </c>
      <c r="Q16986">
        <v>0.01</v>
      </c>
      <c r="R16986">
        <v>0.2</v>
      </c>
      <c r="V16986">
        <v>1</v>
      </c>
      <c r="W16986" t="s">
        <v>2558</v>
      </c>
    </row>
    <row r="16987" spans="1:23" x14ac:dyDescent="0.3">
      <c r="A16987">
        <v>24962</v>
      </c>
      <c r="B16987" s="15" t="s">
        <v>1895</v>
      </c>
      <c r="C16987" t="str">
        <f>_xlfn.XLOOKUP($B16987, STANDARDS!$A:$A, STANDARDS!$B:$B,,0,2)</f>
        <v>Undivided Lemede Fm; Cabo Carvoeiro Fm</v>
      </c>
      <c r="D16987" t="s">
        <v>2177</v>
      </c>
      <c r="E16987" t="s">
        <v>2202</v>
      </c>
      <c r="J16987" cm="1">
        <f t="array" ref="J16987:L16987">_xlfn.XLOOKUP($C16987, AGE!$A:$A,AGE!$B:$D,,0,2)</f>
        <v>182.45</v>
      </c>
      <c r="K16987">
        <v>8.3499999999999943</v>
      </c>
      <c r="L16987" t="str">
        <v xml:space="preserve">GSA 2018 </v>
      </c>
      <c r="M16987" t="s">
        <v>2403</v>
      </c>
      <c r="P16987" t="s">
        <v>2342</v>
      </c>
      <c r="Q16987">
        <v>0</v>
      </c>
      <c r="R16987">
        <v>0.2</v>
      </c>
      <c r="V16987">
        <v>1</v>
      </c>
      <c r="W16987" t="s">
        <v>2558</v>
      </c>
    </row>
    <row r="16988" spans="1:23" x14ac:dyDescent="0.3">
      <c r="A16988">
        <v>24963</v>
      </c>
      <c r="B16988" s="15" t="s">
        <v>1895</v>
      </c>
      <c r="C16988" t="str">
        <f>_xlfn.XLOOKUP($B16988, STANDARDS!$A:$A, STANDARDS!$B:$B,,0,2)</f>
        <v>Undivided Lemede Fm; Cabo Carvoeiro Fm</v>
      </c>
      <c r="D16988" t="s">
        <v>2177</v>
      </c>
      <c r="E16988" t="s">
        <v>2202</v>
      </c>
      <c r="J16988" cm="1">
        <f t="array" ref="J16988:L16988">_xlfn.XLOOKUP($C16988, AGE!$A:$A,AGE!$B:$D,,0,2)</f>
        <v>182.45</v>
      </c>
      <c r="K16988">
        <v>8.3499999999999943</v>
      </c>
      <c r="L16988" t="str">
        <v xml:space="preserve">GSA 2018 </v>
      </c>
      <c r="M16988" t="s">
        <v>2403</v>
      </c>
      <c r="P16988" t="s">
        <v>2342</v>
      </c>
      <c r="Q16988">
        <v>0.03</v>
      </c>
      <c r="R16988">
        <v>0.2</v>
      </c>
      <c r="V16988">
        <v>1</v>
      </c>
      <c r="W16988" t="s">
        <v>2558</v>
      </c>
    </row>
    <row r="16989" spans="1:23" x14ac:dyDescent="0.3">
      <c r="A16989">
        <v>24964</v>
      </c>
      <c r="B16989" s="15" t="s">
        <v>1895</v>
      </c>
      <c r="C16989" t="str">
        <f>_xlfn.XLOOKUP($B16989, STANDARDS!$A:$A, STANDARDS!$B:$B,,0,2)</f>
        <v>Undivided Lemede Fm; Cabo Carvoeiro Fm</v>
      </c>
      <c r="D16989" t="s">
        <v>2177</v>
      </c>
      <c r="E16989" t="s">
        <v>2202</v>
      </c>
      <c r="J16989" cm="1">
        <f t="array" ref="J16989:L16989">_xlfn.XLOOKUP($C16989, AGE!$A:$A,AGE!$B:$D,,0,2)</f>
        <v>182.45</v>
      </c>
      <c r="K16989">
        <v>8.3499999999999943</v>
      </c>
      <c r="L16989" t="str">
        <v xml:space="preserve">GSA 2018 </v>
      </c>
      <c r="M16989" t="s">
        <v>2403</v>
      </c>
      <c r="P16989" t="s">
        <v>2342</v>
      </c>
      <c r="Q16989">
        <v>0.09</v>
      </c>
      <c r="R16989">
        <v>0.2</v>
      </c>
      <c r="V16989">
        <v>1</v>
      </c>
      <c r="W16989" t="s">
        <v>2558</v>
      </c>
    </row>
    <row r="16990" spans="1:23" x14ac:dyDescent="0.3">
      <c r="A16990">
        <v>24965</v>
      </c>
      <c r="B16990" s="15" t="s">
        <v>1895</v>
      </c>
      <c r="C16990" t="str">
        <f>_xlfn.XLOOKUP($B16990, STANDARDS!$A:$A, STANDARDS!$B:$B,,0,2)</f>
        <v>Undivided Lemede Fm; Cabo Carvoeiro Fm</v>
      </c>
      <c r="D16990" t="s">
        <v>2177</v>
      </c>
      <c r="E16990" t="s">
        <v>2202</v>
      </c>
      <c r="J16990" cm="1">
        <f t="array" ref="J16990:L16990">_xlfn.XLOOKUP($C16990, AGE!$A:$A,AGE!$B:$D,,0,2)</f>
        <v>182.45</v>
      </c>
      <c r="K16990">
        <v>8.3499999999999943</v>
      </c>
      <c r="L16990" t="str">
        <v xml:space="preserve">GSA 2018 </v>
      </c>
      <c r="M16990" t="s">
        <v>2403</v>
      </c>
      <c r="P16990" t="s">
        <v>2342</v>
      </c>
      <c r="Q16990">
        <v>0.1</v>
      </c>
      <c r="R16990">
        <v>0.2</v>
      </c>
      <c r="V16990">
        <v>1</v>
      </c>
      <c r="W16990" t="s">
        <v>2558</v>
      </c>
    </row>
    <row r="16991" spans="1:23" x14ac:dyDescent="0.3">
      <c r="A16991">
        <v>24966</v>
      </c>
      <c r="B16991" s="15" t="s">
        <v>1895</v>
      </c>
      <c r="C16991" t="str">
        <f>_xlfn.XLOOKUP($B16991, STANDARDS!$A:$A, STANDARDS!$B:$B,,0,2)</f>
        <v>Undivided Lemede Fm; Cabo Carvoeiro Fm</v>
      </c>
      <c r="D16991" t="s">
        <v>2177</v>
      </c>
      <c r="E16991" t="s">
        <v>2202</v>
      </c>
      <c r="J16991" cm="1">
        <f t="array" ref="J16991:L16991">_xlfn.XLOOKUP($C16991, AGE!$A:$A,AGE!$B:$D,,0,2)</f>
        <v>182.45</v>
      </c>
      <c r="K16991">
        <v>8.3499999999999943</v>
      </c>
      <c r="L16991" t="str">
        <v xml:space="preserve">GSA 2018 </v>
      </c>
      <c r="M16991" t="s">
        <v>2403</v>
      </c>
      <c r="P16991" t="s">
        <v>2342</v>
      </c>
      <c r="Q16991">
        <v>0.17</v>
      </c>
      <c r="R16991">
        <v>0.2</v>
      </c>
      <c r="V16991">
        <v>1</v>
      </c>
      <c r="W16991" t="s">
        <v>2558</v>
      </c>
    </row>
    <row r="16992" spans="1:23" x14ac:dyDescent="0.3">
      <c r="A16992">
        <v>24967</v>
      </c>
      <c r="B16992" s="15" t="s">
        <v>1895</v>
      </c>
      <c r="C16992" t="str">
        <f>_xlfn.XLOOKUP($B16992, STANDARDS!$A:$A, STANDARDS!$B:$B,,0,2)</f>
        <v>Undivided Lemede Fm; Cabo Carvoeiro Fm</v>
      </c>
      <c r="D16992" t="s">
        <v>2177</v>
      </c>
      <c r="E16992" t="s">
        <v>2202</v>
      </c>
      <c r="J16992" cm="1">
        <f t="array" ref="J16992:L16992">_xlfn.XLOOKUP($C16992, AGE!$A:$A,AGE!$B:$D,,0,2)</f>
        <v>182.45</v>
      </c>
      <c r="K16992">
        <v>8.3499999999999943</v>
      </c>
      <c r="L16992" t="str">
        <v xml:space="preserve">GSA 2018 </v>
      </c>
      <c r="M16992" t="s">
        <v>2403</v>
      </c>
      <c r="P16992" t="s">
        <v>2342</v>
      </c>
      <c r="Q16992">
        <v>0.34</v>
      </c>
      <c r="R16992">
        <v>0.2</v>
      </c>
      <c r="V16992">
        <v>1</v>
      </c>
      <c r="W16992" t="s">
        <v>2558</v>
      </c>
    </row>
    <row r="16993" spans="1:23" x14ac:dyDescent="0.3">
      <c r="A16993">
        <v>24968</v>
      </c>
      <c r="B16993" s="15" t="s">
        <v>1895</v>
      </c>
      <c r="C16993" t="str">
        <f>_xlfn.XLOOKUP($B16993, STANDARDS!$A:$A, STANDARDS!$B:$B,,0,2)</f>
        <v>Undivided Lemede Fm; Cabo Carvoeiro Fm</v>
      </c>
      <c r="D16993" t="s">
        <v>2177</v>
      </c>
      <c r="E16993" t="s">
        <v>2202</v>
      </c>
      <c r="J16993" cm="1">
        <f t="array" ref="J16993:L16993">_xlfn.XLOOKUP($C16993, AGE!$A:$A,AGE!$B:$D,,0,2)</f>
        <v>182.45</v>
      </c>
      <c r="K16993">
        <v>8.3499999999999943</v>
      </c>
      <c r="L16993" t="str">
        <v xml:space="preserve">GSA 2018 </v>
      </c>
      <c r="M16993" t="s">
        <v>2403</v>
      </c>
      <c r="P16993" t="s">
        <v>2342</v>
      </c>
      <c r="Q16993">
        <v>0.33</v>
      </c>
      <c r="R16993">
        <v>0.2</v>
      </c>
      <c r="V16993">
        <v>1</v>
      </c>
      <c r="W16993" t="s">
        <v>2558</v>
      </c>
    </row>
    <row r="16994" spans="1:23" x14ac:dyDescent="0.3">
      <c r="A16994">
        <v>24969</v>
      </c>
      <c r="B16994" s="15" t="s">
        <v>1895</v>
      </c>
      <c r="C16994" t="str">
        <f>_xlfn.XLOOKUP($B16994, STANDARDS!$A:$A, STANDARDS!$B:$B,,0,2)</f>
        <v>Undivided Lemede Fm; Cabo Carvoeiro Fm</v>
      </c>
      <c r="D16994" t="s">
        <v>2177</v>
      </c>
      <c r="E16994" t="s">
        <v>2202</v>
      </c>
      <c r="J16994" cm="1">
        <f t="array" ref="J16994:L16994">_xlfn.XLOOKUP($C16994, AGE!$A:$A,AGE!$B:$D,,0,2)</f>
        <v>182.45</v>
      </c>
      <c r="K16994">
        <v>8.3499999999999943</v>
      </c>
      <c r="L16994" t="str">
        <v xml:space="preserve">GSA 2018 </v>
      </c>
      <c r="M16994" t="s">
        <v>2403</v>
      </c>
      <c r="P16994" t="s">
        <v>2342</v>
      </c>
      <c r="Q16994">
        <v>0.16</v>
      </c>
      <c r="R16994">
        <v>0.2</v>
      </c>
      <c r="V16994">
        <v>1</v>
      </c>
      <c r="W16994" t="s">
        <v>2558</v>
      </c>
    </row>
    <row r="16995" spans="1:23" x14ac:dyDescent="0.3">
      <c r="A16995">
        <v>24970</v>
      </c>
      <c r="B16995" s="15" t="s">
        <v>1895</v>
      </c>
      <c r="C16995" t="str">
        <f>_xlfn.XLOOKUP($B16995, STANDARDS!$A:$A, STANDARDS!$B:$B,,0,2)</f>
        <v>Undivided Lemede Fm; Cabo Carvoeiro Fm</v>
      </c>
      <c r="D16995" t="s">
        <v>2177</v>
      </c>
      <c r="E16995" t="s">
        <v>2202</v>
      </c>
      <c r="J16995" cm="1">
        <f t="array" ref="J16995:L16995">_xlfn.XLOOKUP($C16995, AGE!$A:$A,AGE!$B:$D,,0,2)</f>
        <v>182.45</v>
      </c>
      <c r="K16995">
        <v>8.3499999999999943</v>
      </c>
      <c r="L16995" t="str">
        <v xml:space="preserve">GSA 2018 </v>
      </c>
      <c r="M16995" t="s">
        <v>2403</v>
      </c>
      <c r="P16995" t="s">
        <v>2342</v>
      </c>
      <c r="Q16995">
        <v>0.14000000000000001</v>
      </c>
      <c r="R16995">
        <v>0.2</v>
      </c>
      <c r="V16995">
        <v>1</v>
      </c>
      <c r="W16995" t="s">
        <v>2558</v>
      </c>
    </row>
    <row r="16996" spans="1:23" x14ac:dyDescent="0.3">
      <c r="A16996">
        <v>24971</v>
      </c>
      <c r="B16996" s="15" t="s">
        <v>1895</v>
      </c>
      <c r="C16996" t="str">
        <f>_xlfn.XLOOKUP($B16996, STANDARDS!$A:$A, STANDARDS!$B:$B,,0,2)</f>
        <v>Undivided Lemede Fm; Cabo Carvoeiro Fm</v>
      </c>
      <c r="D16996" t="s">
        <v>2177</v>
      </c>
      <c r="E16996" t="s">
        <v>2202</v>
      </c>
      <c r="J16996" cm="1">
        <f t="array" ref="J16996:L16996">_xlfn.XLOOKUP($C16996, AGE!$A:$A,AGE!$B:$D,,0,2)</f>
        <v>182.45</v>
      </c>
      <c r="K16996">
        <v>8.3499999999999943</v>
      </c>
      <c r="L16996" t="str">
        <v xml:space="preserve">GSA 2018 </v>
      </c>
      <c r="M16996" t="s">
        <v>2403</v>
      </c>
      <c r="P16996" t="s">
        <v>2342</v>
      </c>
      <c r="Q16996">
        <v>0.15</v>
      </c>
      <c r="R16996">
        <v>0.2</v>
      </c>
      <c r="V16996">
        <v>1</v>
      </c>
      <c r="W16996" t="s">
        <v>2558</v>
      </c>
    </row>
    <row r="16997" spans="1:23" x14ac:dyDescent="0.3">
      <c r="A16997">
        <v>24972</v>
      </c>
      <c r="B16997" s="15" t="s">
        <v>1895</v>
      </c>
      <c r="C16997" t="str">
        <f>_xlfn.XLOOKUP($B16997, STANDARDS!$A:$A, STANDARDS!$B:$B,,0,2)</f>
        <v>Undivided Lemede Fm; Cabo Carvoeiro Fm</v>
      </c>
      <c r="D16997" t="s">
        <v>2177</v>
      </c>
      <c r="E16997" t="s">
        <v>2202</v>
      </c>
      <c r="J16997" cm="1">
        <f t="array" ref="J16997:L16997">_xlfn.XLOOKUP($C16997, AGE!$A:$A,AGE!$B:$D,,0,2)</f>
        <v>182.45</v>
      </c>
      <c r="K16997">
        <v>8.3499999999999943</v>
      </c>
      <c r="L16997" t="str">
        <v xml:space="preserve">GSA 2018 </v>
      </c>
      <c r="M16997" t="s">
        <v>2403</v>
      </c>
      <c r="P16997" t="s">
        <v>2342</v>
      </c>
      <c r="Q16997">
        <v>0.12</v>
      </c>
      <c r="R16997">
        <v>0.2</v>
      </c>
      <c r="V16997">
        <v>1</v>
      </c>
      <c r="W16997" t="s">
        <v>2558</v>
      </c>
    </row>
    <row r="16998" spans="1:23" x14ac:dyDescent="0.3">
      <c r="A16998">
        <v>24973</v>
      </c>
      <c r="B16998" s="15" t="s">
        <v>1895</v>
      </c>
      <c r="C16998" t="str">
        <f>_xlfn.XLOOKUP($B16998, STANDARDS!$A:$A, STANDARDS!$B:$B,,0,2)</f>
        <v>Undivided Lemede Fm; Cabo Carvoeiro Fm</v>
      </c>
      <c r="D16998" t="s">
        <v>2177</v>
      </c>
      <c r="E16998" t="s">
        <v>2202</v>
      </c>
      <c r="J16998" cm="1">
        <f t="array" ref="J16998:L16998">_xlfn.XLOOKUP($C16998, AGE!$A:$A,AGE!$B:$D,,0,2)</f>
        <v>182.45</v>
      </c>
      <c r="K16998">
        <v>8.3499999999999943</v>
      </c>
      <c r="L16998" t="str">
        <v xml:space="preserve">GSA 2018 </v>
      </c>
      <c r="M16998" t="s">
        <v>2403</v>
      </c>
      <c r="P16998" t="s">
        <v>2342</v>
      </c>
      <c r="Q16998">
        <v>0.16</v>
      </c>
      <c r="R16998">
        <v>0.2</v>
      </c>
      <c r="V16998">
        <v>1</v>
      </c>
      <c r="W16998" t="s">
        <v>2558</v>
      </c>
    </row>
    <row r="16999" spans="1:23" x14ac:dyDescent="0.3">
      <c r="A16999">
        <v>24974</v>
      </c>
      <c r="B16999" s="15" t="s">
        <v>1895</v>
      </c>
      <c r="C16999" t="str">
        <f>_xlfn.XLOOKUP($B16999, STANDARDS!$A:$A, STANDARDS!$B:$B,,0,2)</f>
        <v>Undivided Lemede Fm; Cabo Carvoeiro Fm</v>
      </c>
      <c r="D16999" t="s">
        <v>2177</v>
      </c>
      <c r="E16999" t="s">
        <v>2202</v>
      </c>
      <c r="J16999" cm="1">
        <f t="array" ref="J16999:L16999">_xlfn.XLOOKUP($C16999, AGE!$A:$A,AGE!$B:$D,,0,2)</f>
        <v>182.45</v>
      </c>
      <c r="K16999">
        <v>8.3499999999999943</v>
      </c>
      <c r="L16999" t="str">
        <v xml:space="preserve">GSA 2018 </v>
      </c>
      <c r="M16999" t="s">
        <v>2403</v>
      </c>
      <c r="P16999" t="s">
        <v>2342</v>
      </c>
      <c r="Q16999">
        <v>0.22</v>
      </c>
      <c r="R16999">
        <v>0.2</v>
      </c>
      <c r="V16999">
        <v>1</v>
      </c>
      <c r="W16999" t="s">
        <v>2558</v>
      </c>
    </row>
    <row r="17000" spans="1:23" x14ac:dyDescent="0.3">
      <c r="A17000">
        <v>24975</v>
      </c>
      <c r="B17000" s="15" t="s">
        <v>1895</v>
      </c>
      <c r="C17000" t="str">
        <f>_xlfn.XLOOKUP($B17000, STANDARDS!$A:$A, STANDARDS!$B:$B,,0,2)</f>
        <v>Undivided Lemede Fm; Cabo Carvoeiro Fm</v>
      </c>
      <c r="D17000" t="s">
        <v>2177</v>
      </c>
      <c r="E17000" t="s">
        <v>2202</v>
      </c>
      <c r="J17000" cm="1">
        <f t="array" ref="J17000:L17000">_xlfn.XLOOKUP($C17000, AGE!$A:$A,AGE!$B:$D,,0,2)</f>
        <v>182.45</v>
      </c>
      <c r="K17000">
        <v>8.3499999999999943</v>
      </c>
      <c r="L17000" t="str">
        <v xml:space="preserve">GSA 2018 </v>
      </c>
      <c r="M17000" t="s">
        <v>2403</v>
      </c>
      <c r="P17000" t="s">
        <v>2342</v>
      </c>
      <c r="Q17000">
        <v>0.2</v>
      </c>
      <c r="R17000">
        <v>0.2</v>
      </c>
      <c r="V17000">
        <v>1</v>
      </c>
      <c r="W17000" t="s">
        <v>2558</v>
      </c>
    </row>
    <row r="17001" spans="1:23" x14ac:dyDescent="0.3">
      <c r="A17001">
        <v>24976</v>
      </c>
      <c r="B17001" s="15" t="s">
        <v>1895</v>
      </c>
      <c r="C17001" t="str">
        <f>_xlfn.XLOOKUP($B17001, STANDARDS!$A:$A, STANDARDS!$B:$B,,0,2)</f>
        <v>Undivided Lemede Fm; Cabo Carvoeiro Fm</v>
      </c>
      <c r="D17001" t="s">
        <v>2177</v>
      </c>
      <c r="E17001" t="s">
        <v>2202</v>
      </c>
      <c r="J17001" cm="1">
        <f t="array" ref="J17001:L17001">_xlfn.XLOOKUP($C17001, AGE!$A:$A,AGE!$B:$D,,0,2)</f>
        <v>182.45</v>
      </c>
      <c r="K17001">
        <v>8.3499999999999943</v>
      </c>
      <c r="L17001" t="str">
        <v xml:space="preserve">GSA 2018 </v>
      </c>
      <c r="M17001" t="s">
        <v>2403</v>
      </c>
      <c r="P17001" t="s">
        <v>2342</v>
      </c>
      <c r="Q17001">
        <v>0.23</v>
      </c>
      <c r="R17001">
        <v>0.2</v>
      </c>
      <c r="V17001">
        <v>1</v>
      </c>
      <c r="W17001" t="s">
        <v>2558</v>
      </c>
    </row>
    <row r="17002" spans="1:23" x14ac:dyDescent="0.3">
      <c r="A17002">
        <v>24977</v>
      </c>
      <c r="B17002" s="15" t="s">
        <v>1895</v>
      </c>
      <c r="C17002" t="str">
        <f>_xlfn.XLOOKUP($B17002, STANDARDS!$A:$A, STANDARDS!$B:$B,,0,2)</f>
        <v>Undivided Lemede Fm; Cabo Carvoeiro Fm</v>
      </c>
      <c r="D17002" t="s">
        <v>2177</v>
      </c>
      <c r="E17002" t="s">
        <v>2202</v>
      </c>
      <c r="J17002" cm="1">
        <f t="array" ref="J17002:L17002">_xlfn.XLOOKUP($C17002, AGE!$A:$A,AGE!$B:$D,,0,2)</f>
        <v>182.45</v>
      </c>
      <c r="K17002">
        <v>8.3499999999999943</v>
      </c>
      <c r="L17002" t="str">
        <v xml:space="preserve">GSA 2018 </v>
      </c>
      <c r="M17002" t="s">
        <v>2403</v>
      </c>
      <c r="P17002" t="s">
        <v>2342</v>
      </c>
      <c r="Q17002">
        <v>0.28000000000000003</v>
      </c>
      <c r="R17002">
        <v>0.2</v>
      </c>
      <c r="V17002">
        <v>1</v>
      </c>
      <c r="W17002" t="s">
        <v>2558</v>
      </c>
    </row>
    <row r="17003" spans="1:23" x14ac:dyDescent="0.3">
      <c r="A17003">
        <v>24978</v>
      </c>
      <c r="B17003" s="15" t="s">
        <v>1895</v>
      </c>
      <c r="C17003" t="str">
        <f>_xlfn.XLOOKUP($B17003, STANDARDS!$A:$A, STANDARDS!$B:$B,,0,2)</f>
        <v>Undivided Lemede Fm; Cabo Carvoeiro Fm</v>
      </c>
      <c r="D17003" t="s">
        <v>2177</v>
      </c>
      <c r="E17003" t="s">
        <v>2202</v>
      </c>
      <c r="J17003" cm="1">
        <f t="array" ref="J17003:L17003">_xlfn.XLOOKUP($C17003, AGE!$A:$A,AGE!$B:$D,,0,2)</f>
        <v>182.45</v>
      </c>
      <c r="K17003">
        <v>8.3499999999999943</v>
      </c>
      <c r="L17003" t="str">
        <v xml:space="preserve">GSA 2018 </v>
      </c>
      <c r="M17003" t="s">
        <v>2403</v>
      </c>
      <c r="P17003" t="s">
        <v>2342</v>
      </c>
      <c r="Q17003">
        <v>0.34</v>
      </c>
      <c r="R17003">
        <v>0.2</v>
      </c>
      <c r="V17003">
        <v>1</v>
      </c>
      <c r="W17003" t="s">
        <v>2558</v>
      </c>
    </row>
    <row r="17004" spans="1:23" x14ac:dyDescent="0.3">
      <c r="A17004">
        <v>24979</v>
      </c>
      <c r="B17004" s="15" t="s">
        <v>1895</v>
      </c>
      <c r="C17004" t="str">
        <f>_xlfn.XLOOKUP($B17004, STANDARDS!$A:$A, STANDARDS!$B:$B,,0,2)</f>
        <v>Undivided Lemede Fm; Cabo Carvoeiro Fm</v>
      </c>
      <c r="D17004" t="s">
        <v>2177</v>
      </c>
      <c r="E17004" t="s">
        <v>2202</v>
      </c>
      <c r="J17004" cm="1">
        <f t="array" ref="J17004:L17004">_xlfn.XLOOKUP($C17004, AGE!$A:$A,AGE!$B:$D,,0,2)</f>
        <v>182.45</v>
      </c>
      <c r="K17004">
        <v>8.3499999999999943</v>
      </c>
      <c r="L17004" t="str">
        <v xml:space="preserve">GSA 2018 </v>
      </c>
      <c r="M17004" t="s">
        <v>2403</v>
      </c>
      <c r="P17004" t="s">
        <v>2342</v>
      </c>
      <c r="Q17004">
        <v>0.5</v>
      </c>
      <c r="R17004">
        <v>0.2</v>
      </c>
      <c r="V17004">
        <v>1</v>
      </c>
      <c r="W17004" t="s">
        <v>2558</v>
      </c>
    </row>
    <row r="17005" spans="1:23" x14ac:dyDescent="0.3">
      <c r="A17005">
        <v>24980</v>
      </c>
      <c r="B17005" s="15" t="s">
        <v>1895</v>
      </c>
      <c r="C17005" t="str">
        <f>_xlfn.XLOOKUP($B17005, STANDARDS!$A:$A, STANDARDS!$B:$B,,0,2)</f>
        <v>Undivided Lemede Fm; Cabo Carvoeiro Fm</v>
      </c>
      <c r="D17005" t="s">
        <v>2177</v>
      </c>
      <c r="E17005" t="s">
        <v>2202</v>
      </c>
      <c r="J17005" cm="1">
        <f t="array" ref="J17005:L17005">_xlfn.XLOOKUP($C17005, AGE!$A:$A,AGE!$B:$D,,0,2)</f>
        <v>182.45</v>
      </c>
      <c r="K17005">
        <v>8.3499999999999943</v>
      </c>
      <c r="L17005" t="str">
        <v xml:space="preserve">GSA 2018 </v>
      </c>
      <c r="M17005" t="s">
        <v>2403</v>
      </c>
      <c r="P17005" t="s">
        <v>2342</v>
      </c>
      <c r="Q17005">
        <v>0.46</v>
      </c>
      <c r="R17005">
        <v>0.2</v>
      </c>
      <c r="V17005">
        <v>1</v>
      </c>
      <c r="W17005" t="s">
        <v>2558</v>
      </c>
    </row>
    <row r="17006" spans="1:23" x14ac:dyDescent="0.3">
      <c r="A17006">
        <v>24981</v>
      </c>
      <c r="B17006" s="15" t="s">
        <v>1895</v>
      </c>
      <c r="C17006" t="str">
        <f>_xlfn.XLOOKUP($B17006, STANDARDS!$A:$A, STANDARDS!$B:$B,,0,2)</f>
        <v>Undivided Lemede Fm; Cabo Carvoeiro Fm</v>
      </c>
      <c r="D17006" t="s">
        <v>2177</v>
      </c>
      <c r="E17006" t="s">
        <v>2202</v>
      </c>
      <c r="J17006" cm="1">
        <f t="array" ref="J17006:L17006">_xlfn.XLOOKUP($C17006, AGE!$A:$A,AGE!$B:$D,,0,2)</f>
        <v>182.45</v>
      </c>
      <c r="K17006">
        <v>8.3499999999999943</v>
      </c>
      <c r="L17006" t="str">
        <v xml:space="preserve">GSA 2018 </v>
      </c>
      <c r="M17006" t="s">
        <v>2403</v>
      </c>
      <c r="P17006" t="s">
        <v>2342</v>
      </c>
      <c r="Q17006">
        <v>0.47</v>
      </c>
      <c r="R17006">
        <v>0.2</v>
      </c>
      <c r="V17006">
        <v>1</v>
      </c>
      <c r="W17006" t="s">
        <v>2558</v>
      </c>
    </row>
    <row r="17007" spans="1:23" x14ac:dyDescent="0.3">
      <c r="A17007">
        <v>24982</v>
      </c>
      <c r="B17007" s="15" t="s">
        <v>1895</v>
      </c>
      <c r="C17007" t="str">
        <f>_xlfn.XLOOKUP($B17007, STANDARDS!$A:$A, STANDARDS!$B:$B,,0,2)</f>
        <v>Undivided Lemede Fm; Cabo Carvoeiro Fm</v>
      </c>
      <c r="D17007" t="s">
        <v>2177</v>
      </c>
      <c r="E17007" t="s">
        <v>2202</v>
      </c>
      <c r="J17007" cm="1">
        <f t="array" ref="J17007:L17007">_xlfn.XLOOKUP($C17007, AGE!$A:$A,AGE!$B:$D,,0,2)</f>
        <v>182.45</v>
      </c>
      <c r="K17007">
        <v>8.3499999999999943</v>
      </c>
      <c r="L17007" t="str">
        <v xml:space="preserve">GSA 2018 </v>
      </c>
      <c r="M17007" t="s">
        <v>2403</v>
      </c>
      <c r="P17007" t="s">
        <v>2342</v>
      </c>
      <c r="Q17007">
        <v>0.48</v>
      </c>
      <c r="R17007">
        <v>0.2</v>
      </c>
      <c r="V17007">
        <v>1</v>
      </c>
      <c r="W17007" t="s">
        <v>2558</v>
      </c>
    </row>
    <row r="17008" spans="1:23" x14ac:dyDescent="0.3">
      <c r="A17008">
        <v>24983</v>
      </c>
      <c r="B17008" s="15" t="s">
        <v>1895</v>
      </c>
      <c r="C17008" t="str">
        <f>_xlfn.XLOOKUP($B17008, STANDARDS!$A:$A, STANDARDS!$B:$B,,0,2)</f>
        <v>Undivided Lemede Fm; Cabo Carvoeiro Fm</v>
      </c>
      <c r="D17008" t="s">
        <v>2177</v>
      </c>
      <c r="E17008" t="s">
        <v>2202</v>
      </c>
      <c r="J17008" cm="1">
        <f t="array" ref="J17008:L17008">_xlfn.XLOOKUP($C17008, AGE!$A:$A,AGE!$B:$D,,0,2)</f>
        <v>182.45</v>
      </c>
      <c r="K17008">
        <v>8.3499999999999943</v>
      </c>
      <c r="L17008" t="str">
        <v xml:space="preserve">GSA 2018 </v>
      </c>
      <c r="M17008" t="s">
        <v>2403</v>
      </c>
      <c r="P17008" t="s">
        <v>2342</v>
      </c>
      <c r="Q17008">
        <v>0.45</v>
      </c>
      <c r="R17008">
        <v>0.2</v>
      </c>
      <c r="V17008">
        <v>1</v>
      </c>
      <c r="W17008" t="s">
        <v>2558</v>
      </c>
    </row>
    <row r="17009" spans="1:23" x14ac:dyDescent="0.3">
      <c r="A17009">
        <v>24984</v>
      </c>
      <c r="B17009" s="15" t="s">
        <v>1895</v>
      </c>
      <c r="C17009" t="str">
        <f>_xlfn.XLOOKUP($B17009, STANDARDS!$A:$A, STANDARDS!$B:$B,,0,2)</f>
        <v>Undivided Lemede Fm; Cabo Carvoeiro Fm</v>
      </c>
      <c r="D17009" t="s">
        <v>2177</v>
      </c>
      <c r="E17009" t="s">
        <v>2202</v>
      </c>
      <c r="J17009" cm="1">
        <f t="array" ref="J17009:L17009">_xlfn.XLOOKUP($C17009, AGE!$A:$A,AGE!$B:$D,,0,2)</f>
        <v>182.45</v>
      </c>
      <c r="K17009">
        <v>8.3499999999999943</v>
      </c>
      <c r="L17009" t="str">
        <v xml:space="preserve">GSA 2018 </v>
      </c>
      <c r="M17009" t="s">
        <v>2403</v>
      </c>
      <c r="P17009" t="s">
        <v>2342</v>
      </c>
      <c r="Q17009">
        <v>0.51</v>
      </c>
      <c r="R17009">
        <v>0.2</v>
      </c>
      <c r="V17009">
        <v>1</v>
      </c>
      <c r="W17009" t="s">
        <v>2558</v>
      </c>
    </row>
    <row r="17010" spans="1:23" x14ac:dyDescent="0.3">
      <c r="A17010">
        <v>24985</v>
      </c>
      <c r="B17010" s="15" t="s">
        <v>1895</v>
      </c>
      <c r="C17010" t="str">
        <f>_xlfn.XLOOKUP($B17010, STANDARDS!$A:$A, STANDARDS!$B:$B,,0,2)</f>
        <v>Undivided Lemede Fm; Cabo Carvoeiro Fm</v>
      </c>
      <c r="D17010" t="s">
        <v>2177</v>
      </c>
      <c r="E17010" t="s">
        <v>2202</v>
      </c>
      <c r="J17010" cm="1">
        <f t="array" ref="J17010:L17010">_xlfn.XLOOKUP($C17010, AGE!$A:$A,AGE!$B:$D,,0,2)</f>
        <v>182.45</v>
      </c>
      <c r="K17010">
        <v>8.3499999999999943</v>
      </c>
      <c r="L17010" t="str">
        <v xml:space="preserve">GSA 2018 </v>
      </c>
      <c r="M17010" t="s">
        <v>2403</v>
      </c>
      <c r="P17010" t="s">
        <v>2342</v>
      </c>
      <c r="Q17010">
        <v>0.41</v>
      </c>
      <c r="R17010">
        <v>0.2</v>
      </c>
      <c r="V17010">
        <v>1</v>
      </c>
      <c r="W17010" t="s">
        <v>2558</v>
      </c>
    </row>
    <row r="17011" spans="1:23" x14ac:dyDescent="0.3">
      <c r="A17011">
        <v>24986</v>
      </c>
      <c r="B17011" s="15" t="s">
        <v>1895</v>
      </c>
      <c r="C17011" t="str">
        <f>_xlfn.XLOOKUP($B17011, STANDARDS!$A:$A, STANDARDS!$B:$B,,0,2)</f>
        <v>Undivided Lemede Fm; Cabo Carvoeiro Fm</v>
      </c>
      <c r="D17011" t="s">
        <v>2177</v>
      </c>
      <c r="E17011" t="s">
        <v>2202</v>
      </c>
      <c r="J17011" cm="1">
        <f t="array" ref="J17011:L17011">_xlfn.XLOOKUP($C17011, AGE!$A:$A,AGE!$B:$D,,0,2)</f>
        <v>182.45</v>
      </c>
      <c r="K17011">
        <v>8.3499999999999943</v>
      </c>
      <c r="L17011" t="str">
        <v xml:space="preserve">GSA 2018 </v>
      </c>
      <c r="M17011" t="s">
        <v>2403</v>
      </c>
      <c r="P17011" t="s">
        <v>2342</v>
      </c>
      <c r="Q17011">
        <v>0.53</v>
      </c>
      <c r="R17011">
        <v>0.2</v>
      </c>
      <c r="V17011">
        <v>1</v>
      </c>
      <c r="W17011" t="s">
        <v>2558</v>
      </c>
    </row>
    <row r="17012" spans="1:23" x14ac:dyDescent="0.3">
      <c r="A17012">
        <v>24987</v>
      </c>
      <c r="B17012" s="15" t="s">
        <v>1895</v>
      </c>
      <c r="C17012" t="str">
        <f>_xlfn.XLOOKUP($B17012, STANDARDS!$A:$A, STANDARDS!$B:$B,,0,2)</f>
        <v>Undivided Lemede Fm; Cabo Carvoeiro Fm</v>
      </c>
      <c r="D17012" t="s">
        <v>2177</v>
      </c>
      <c r="E17012" t="s">
        <v>2202</v>
      </c>
      <c r="J17012" cm="1">
        <f t="array" ref="J17012:L17012">_xlfn.XLOOKUP($C17012, AGE!$A:$A,AGE!$B:$D,,0,2)</f>
        <v>182.45</v>
      </c>
      <c r="K17012">
        <v>8.3499999999999943</v>
      </c>
      <c r="L17012" t="str">
        <v xml:space="preserve">GSA 2018 </v>
      </c>
      <c r="M17012" t="s">
        <v>2403</v>
      </c>
      <c r="P17012" t="s">
        <v>2342</v>
      </c>
      <c r="Q17012">
        <v>0.52</v>
      </c>
      <c r="R17012">
        <v>0.2</v>
      </c>
      <c r="V17012">
        <v>1</v>
      </c>
      <c r="W17012" t="s">
        <v>2558</v>
      </c>
    </row>
    <row r="17013" spans="1:23" x14ac:dyDescent="0.3">
      <c r="A17013">
        <v>24988</v>
      </c>
      <c r="B17013" s="15" t="s">
        <v>1895</v>
      </c>
      <c r="C17013" t="str">
        <f>_xlfn.XLOOKUP($B17013, STANDARDS!$A:$A, STANDARDS!$B:$B,,0,2)</f>
        <v>Undivided Lemede Fm; Cabo Carvoeiro Fm</v>
      </c>
      <c r="D17013" t="s">
        <v>2177</v>
      </c>
      <c r="E17013" t="s">
        <v>2202</v>
      </c>
      <c r="J17013" cm="1">
        <f t="array" ref="J17013:L17013">_xlfn.XLOOKUP($C17013, AGE!$A:$A,AGE!$B:$D,,0,2)</f>
        <v>182.45</v>
      </c>
      <c r="K17013">
        <v>8.3499999999999943</v>
      </c>
      <c r="L17013" t="str">
        <v xml:space="preserve">GSA 2018 </v>
      </c>
      <c r="M17013" t="s">
        <v>2403</v>
      </c>
      <c r="P17013" t="s">
        <v>2342</v>
      </c>
      <c r="Q17013">
        <v>0.56000000000000005</v>
      </c>
      <c r="R17013">
        <v>0.2</v>
      </c>
      <c r="V17013">
        <v>1</v>
      </c>
      <c r="W17013" t="s">
        <v>2558</v>
      </c>
    </row>
    <row r="17014" spans="1:23" x14ac:dyDescent="0.3">
      <c r="A17014">
        <v>24989</v>
      </c>
      <c r="B17014" s="15" t="s">
        <v>1895</v>
      </c>
      <c r="C17014" t="str">
        <f>_xlfn.XLOOKUP($B17014, STANDARDS!$A:$A, STANDARDS!$B:$B,,0,2)</f>
        <v>Undivided Lemede Fm; Cabo Carvoeiro Fm</v>
      </c>
      <c r="D17014" t="s">
        <v>2177</v>
      </c>
      <c r="E17014" t="s">
        <v>2202</v>
      </c>
      <c r="J17014" cm="1">
        <f t="array" ref="J17014:L17014">_xlfn.XLOOKUP($C17014, AGE!$A:$A,AGE!$B:$D,,0,2)</f>
        <v>182.45</v>
      </c>
      <c r="K17014">
        <v>8.3499999999999943</v>
      </c>
      <c r="L17014" t="str">
        <v xml:space="preserve">GSA 2018 </v>
      </c>
      <c r="M17014" t="s">
        <v>2403</v>
      </c>
      <c r="P17014" t="s">
        <v>2342</v>
      </c>
      <c r="Q17014">
        <v>0.62</v>
      </c>
      <c r="R17014">
        <v>0.2</v>
      </c>
      <c r="V17014">
        <v>1</v>
      </c>
      <c r="W17014" t="s">
        <v>2558</v>
      </c>
    </row>
    <row r="17015" spans="1:23" x14ac:dyDescent="0.3">
      <c r="A17015">
        <v>24990</v>
      </c>
      <c r="B17015" s="15" t="s">
        <v>1895</v>
      </c>
      <c r="C17015" t="str">
        <f>_xlfn.XLOOKUP($B17015, STANDARDS!$A:$A, STANDARDS!$B:$B,,0,2)</f>
        <v>Undivided Lemede Fm; Cabo Carvoeiro Fm</v>
      </c>
      <c r="D17015" t="s">
        <v>2177</v>
      </c>
      <c r="E17015" t="s">
        <v>2202</v>
      </c>
      <c r="J17015" cm="1">
        <f t="array" ref="J17015:L17015">_xlfn.XLOOKUP($C17015, AGE!$A:$A,AGE!$B:$D,,0,2)</f>
        <v>182.45</v>
      </c>
      <c r="K17015">
        <v>8.3499999999999943</v>
      </c>
      <c r="L17015" t="str">
        <v xml:space="preserve">GSA 2018 </v>
      </c>
      <c r="M17015" t="s">
        <v>2403</v>
      </c>
      <c r="P17015" t="s">
        <v>2342</v>
      </c>
      <c r="Q17015">
        <v>0.61</v>
      </c>
      <c r="R17015">
        <v>0.2</v>
      </c>
      <c r="V17015">
        <v>1</v>
      </c>
      <c r="W17015" t="s">
        <v>2558</v>
      </c>
    </row>
    <row r="17016" spans="1:23" x14ac:dyDescent="0.3">
      <c r="A17016">
        <v>24991</v>
      </c>
      <c r="B17016" s="15" t="s">
        <v>1895</v>
      </c>
      <c r="C17016" t="str">
        <f>_xlfn.XLOOKUP($B17016, STANDARDS!$A:$A, STANDARDS!$B:$B,,0,2)</f>
        <v>Undivided Lemede Fm; Cabo Carvoeiro Fm</v>
      </c>
      <c r="D17016" t="s">
        <v>2177</v>
      </c>
      <c r="E17016" t="s">
        <v>2202</v>
      </c>
      <c r="J17016" cm="1">
        <f t="array" ref="J17016:L17016">_xlfn.XLOOKUP($C17016, AGE!$A:$A,AGE!$B:$D,,0,2)</f>
        <v>182.45</v>
      </c>
      <c r="K17016">
        <v>8.3499999999999943</v>
      </c>
      <c r="L17016" t="str">
        <v xml:space="preserve">GSA 2018 </v>
      </c>
      <c r="M17016" t="s">
        <v>2403</v>
      </c>
      <c r="P17016" t="s">
        <v>2342</v>
      </c>
      <c r="Q17016">
        <v>0.55000000000000004</v>
      </c>
      <c r="R17016">
        <v>0.2</v>
      </c>
      <c r="V17016">
        <v>1</v>
      </c>
      <c r="W17016" t="s">
        <v>2558</v>
      </c>
    </row>
    <row r="17017" spans="1:23" x14ac:dyDescent="0.3">
      <c r="A17017">
        <v>24992</v>
      </c>
      <c r="B17017" s="15" t="s">
        <v>1895</v>
      </c>
      <c r="C17017" t="str">
        <f>_xlfn.XLOOKUP($B17017, STANDARDS!$A:$A, STANDARDS!$B:$B,,0,2)</f>
        <v>Undivided Lemede Fm; Cabo Carvoeiro Fm</v>
      </c>
      <c r="D17017" t="s">
        <v>2177</v>
      </c>
      <c r="E17017" t="s">
        <v>2202</v>
      </c>
      <c r="J17017" cm="1">
        <f t="array" ref="J17017:L17017">_xlfn.XLOOKUP($C17017, AGE!$A:$A,AGE!$B:$D,,0,2)</f>
        <v>182.45</v>
      </c>
      <c r="K17017">
        <v>8.3499999999999943</v>
      </c>
      <c r="L17017" t="str">
        <v xml:space="preserve">GSA 2018 </v>
      </c>
      <c r="M17017" t="s">
        <v>2403</v>
      </c>
      <c r="P17017" t="s">
        <v>2342</v>
      </c>
      <c r="Q17017">
        <v>0.09</v>
      </c>
      <c r="R17017">
        <v>0.2</v>
      </c>
      <c r="V17017">
        <v>1</v>
      </c>
      <c r="W17017" t="s">
        <v>2558</v>
      </c>
    </row>
    <row r="17018" spans="1:23" x14ac:dyDescent="0.3">
      <c r="A17018">
        <v>24993</v>
      </c>
      <c r="B17018" s="15" t="s">
        <v>1895</v>
      </c>
      <c r="C17018" t="str">
        <f>_xlfn.XLOOKUP($B17018, STANDARDS!$A:$A, STANDARDS!$B:$B,,0,2)</f>
        <v>Undivided Lemede Fm; Cabo Carvoeiro Fm</v>
      </c>
      <c r="D17018" t="s">
        <v>2177</v>
      </c>
      <c r="E17018" t="s">
        <v>2202</v>
      </c>
      <c r="J17018" cm="1">
        <f t="array" ref="J17018:L17018">_xlfn.XLOOKUP($C17018, AGE!$A:$A,AGE!$B:$D,,0,2)</f>
        <v>182.45</v>
      </c>
      <c r="K17018">
        <v>8.3499999999999943</v>
      </c>
      <c r="L17018" t="str">
        <v xml:space="preserve">GSA 2018 </v>
      </c>
      <c r="M17018" t="s">
        <v>2403</v>
      </c>
      <c r="P17018" t="s">
        <v>2342</v>
      </c>
      <c r="Q17018">
        <v>0.28999999999999998</v>
      </c>
      <c r="R17018">
        <v>0.2</v>
      </c>
      <c r="V17018">
        <v>1</v>
      </c>
      <c r="W17018" t="s">
        <v>2558</v>
      </c>
    </row>
    <row r="17019" spans="1:23" x14ac:dyDescent="0.3">
      <c r="A17019">
        <v>24994</v>
      </c>
      <c r="B17019" s="15" t="s">
        <v>1895</v>
      </c>
      <c r="C17019" t="str">
        <f>_xlfn.XLOOKUP($B17019, STANDARDS!$A:$A, STANDARDS!$B:$B,,0,2)</f>
        <v>Undivided Lemede Fm; Cabo Carvoeiro Fm</v>
      </c>
      <c r="D17019" t="s">
        <v>2177</v>
      </c>
      <c r="E17019" t="s">
        <v>2202</v>
      </c>
      <c r="J17019" cm="1">
        <f t="array" ref="J17019:L17019">_xlfn.XLOOKUP($C17019, AGE!$A:$A,AGE!$B:$D,,0,2)</f>
        <v>182.45</v>
      </c>
      <c r="K17019">
        <v>8.3499999999999943</v>
      </c>
      <c r="L17019" t="str">
        <v xml:space="preserve">GSA 2018 </v>
      </c>
      <c r="M17019" t="s">
        <v>2403</v>
      </c>
      <c r="P17019" t="s">
        <v>2342</v>
      </c>
      <c r="Q17019">
        <v>0.12</v>
      </c>
      <c r="R17019">
        <v>0.2</v>
      </c>
      <c r="V17019">
        <v>1</v>
      </c>
      <c r="W17019" t="s">
        <v>2558</v>
      </c>
    </row>
    <row r="17020" spans="1:23" x14ac:dyDescent="0.3">
      <c r="A17020">
        <v>24995</v>
      </c>
      <c r="B17020" s="15" t="s">
        <v>1895</v>
      </c>
      <c r="C17020" t="str">
        <f>_xlfn.XLOOKUP($B17020, STANDARDS!$A:$A, STANDARDS!$B:$B,,0,2)</f>
        <v>Undivided Lemede Fm; Cabo Carvoeiro Fm</v>
      </c>
      <c r="D17020" t="s">
        <v>2177</v>
      </c>
      <c r="E17020" t="s">
        <v>2202</v>
      </c>
      <c r="J17020" cm="1">
        <f t="array" ref="J17020:L17020">_xlfn.XLOOKUP($C17020, AGE!$A:$A,AGE!$B:$D,,0,2)</f>
        <v>182.45</v>
      </c>
      <c r="K17020">
        <v>8.3499999999999943</v>
      </c>
      <c r="L17020" t="str">
        <v xml:space="preserve">GSA 2018 </v>
      </c>
      <c r="M17020" t="s">
        <v>2403</v>
      </c>
      <c r="P17020" t="s">
        <v>2342</v>
      </c>
      <c r="Q17020">
        <v>0.38</v>
      </c>
      <c r="R17020">
        <v>0.2</v>
      </c>
      <c r="V17020">
        <v>1</v>
      </c>
      <c r="W17020" t="s">
        <v>2558</v>
      </c>
    </row>
    <row r="17021" spans="1:23" x14ac:dyDescent="0.3">
      <c r="A17021">
        <v>24996</v>
      </c>
      <c r="B17021" s="15" t="s">
        <v>1895</v>
      </c>
      <c r="C17021" t="str">
        <f>_xlfn.XLOOKUP($B17021, STANDARDS!$A:$A, STANDARDS!$B:$B,,0,2)</f>
        <v>Undivided Lemede Fm; Cabo Carvoeiro Fm</v>
      </c>
      <c r="D17021" t="s">
        <v>2177</v>
      </c>
      <c r="E17021" t="s">
        <v>2202</v>
      </c>
      <c r="J17021" cm="1">
        <f t="array" ref="J17021:L17021">_xlfn.XLOOKUP($C17021, AGE!$A:$A,AGE!$B:$D,,0,2)</f>
        <v>182.45</v>
      </c>
      <c r="K17021">
        <v>8.3499999999999943</v>
      </c>
      <c r="L17021" t="str">
        <v xml:space="preserve">GSA 2018 </v>
      </c>
      <c r="M17021" t="s">
        <v>2403</v>
      </c>
      <c r="P17021" t="s">
        <v>2342</v>
      </c>
      <c r="Q17021">
        <v>0.13</v>
      </c>
      <c r="R17021">
        <v>0.2</v>
      </c>
      <c r="V17021">
        <v>1</v>
      </c>
      <c r="W17021" t="s">
        <v>2558</v>
      </c>
    </row>
    <row r="17022" spans="1:23" x14ac:dyDescent="0.3">
      <c r="A17022">
        <v>24997</v>
      </c>
      <c r="B17022" s="15" t="s">
        <v>1895</v>
      </c>
      <c r="C17022" t="str">
        <f>_xlfn.XLOOKUP($B17022, STANDARDS!$A:$A, STANDARDS!$B:$B,,0,2)</f>
        <v>Undivided Lemede Fm; Cabo Carvoeiro Fm</v>
      </c>
      <c r="D17022" t="s">
        <v>2177</v>
      </c>
      <c r="E17022" t="s">
        <v>2202</v>
      </c>
      <c r="J17022" cm="1">
        <f t="array" ref="J17022:L17022">_xlfn.XLOOKUP($C17022, AGE!$A:$A,AGE!$B:$D,,0,2)</f>
        <v>182.45</v>
      </c>
      <c r="K17022">
        <v>8.3499999999999943</v>
      </c>
      <c r="L17022" t="str">
        <v xml:space="preserve">GSA 2018 </v>
      </c>
      <c r="M17022" t="s">
        <v>2403</v>
      </c>
      <c r="P17022" t="s">
        <v>2342</v>
      </c>
      <c r="Q17022">
        <v>0.04</v>
      </c>
      <c r="R17022">
        <v>0.2</v>
      </c>
      <c r="V17022">
        <v>1</v>
      </c>
      <c r="W17022" t="s">
        <v>2558</v>
      </c>
    </row>
    <row r="17023" spans="1:23" x14ac:dyDescent="0.3">
      <c r="A17023">
        <v>24998</v>
      </c>
      <c r="B17023" s="15" t="s">
        <v>1895</v>
      </c>
      <c r="C17023" t="str">
        <f>_xlfn.XLOOKUP($B17023, STANDARDS!$A:$A, STANDARDS!$B:$B,,0,2)</f>
        <v>Undivided Lemede Fm; Cabo Carvoeiro Fm</v>
      </c>
      <c r="D17023" t="s">
        <v>2177</v>
      </c>
      <c r="E17023" t="s">
        <v>2202</v>
      </c>
      <c r="J17023" cm="1">
        <f t="array" ref="J17023:L17023">_xlfn.XLOOKUP($C17023, AGE!$A:$A,AGE!$B:$D,,0,2)</f>
        <v>182.45</v>
      </c>
      <c r="K17023">
        <v>8.3499999999999943</v>
      </c>
      <c r="L17023" t="str">
        <v xml:space="preserve">GSA 2018 </v>
      </c>
      <c r="M17023" t="s">
        <v>2403</v>
      </c>
      <c r="P17023" t="s">
        <v>2342</v>
      </c>
      <c r="Q17023">
        <v>0.09</v>
      </c>
      <c r="R17023">
        <v>0.2</v>
      </c>
      <c r="V17023">
        <v>1</v>
      </c>
      <c r="W17023" t="s">
        <v>2558</v>
      </c>
    </row>
    <row r="17024" spans="1:23" x14ac:dyDescent="0.3">
      <c r="A17024">
        <v>24999</v>
      </c>
      <c r="B17024" s="15" t="s">
        <v>1895</v>
      </c>
      <c r="C17024" t="str">
        <f>_xlfn.XLOOKUP($B17024, STANDARDS!$A:$A, STANDARDS!$B:$B,,0,2)</f>
        <v>Undivided Lemede Fm; Cabo Carvoeiro Fm</v>
      </c>
      <c r="D17024" t="s">
        <v>2177</v>
      </c>
      <c r="E17024" t="s">
        <v>2202</v>
      </c>
      <c r="J17024" cm="1">
        <f t="array" ref="J17024:L17024">_xlfn.XLOOKUP($C17024, AGE!$A:$A,AGE!$B:$D,,0,2)</f>
        <v>182.45</v>
      </c>
      <c r="K17024">
        <v>8.3499999999999943</v>
      </c>
      <c r="L17024" t="str">
        <v xml:space="preserve">GSA 2018 </v>
      </c>
      <c r="M17024" t="s">
        <v>2403</v>
      </c>
      <c r="P17024" t="s">
        <v>2342</v>
      </c>
      <c r="Q17024">
        <v>0.25</v>
      </c>
      <c r="R17024">
        <v>0.2</v>
      </c>
      <c r="V17024">
        <v>1</v>
      </c>
      <c r="W17024" t="s">
        <v>2558</v>
      </c>
    </row>
    <row r="17025" spans="1:23" x14ac:dyDescent="0.3">
      <c r="A17025">
        <v>25000</v>
      </c>
      <c r="B17025" s="15" t="s">
        <v>1895</v>
      </c>
      <c r="C17025" t="str">
        <f>_xlfn.XLOOKUP($B17025, STANDARDS!$A:$A, STANDARDS!$B:$B,,0,2)</f>
        <v>Undivided Lemede Fm; Cabo Carvoeiro Fm</v>
      </c>
      <c r="D17025" t="s">
        <v>2177</v>
      </c>
      <c r="E17025" t="s">
        <v>2202</v>
      </c>
      <c r="J17025" cm="1">
        <f t="array" ref="J17025:L17025">_xlfn.XLOOKUP($C17025, AGE!$A:$A,AGE!$B:$D,,0,2)</f>
        <v>182.45</v>
      </c>
      <c r="K17025">
        <v>8.3499999999999943</v>
      </c>
      <c r="L17025" t="str">
        <v xml:space="preserve">GSA 2018 </v>
      </c>
      <c r="M17025" t="s">
        <v>2403</v>
      </c>
      <c r="P17025" t="s">
        <v>2342</v>
      </c>
      <c r="Q17025">
        <v>0.27</v>
      </c>
      <c r="R17025">
        <v>0.2</v>
      </c>
      <c r="V17025">
        <v>1</v>
      </c>
      <c r="W17025" t="s">
        <v>2558</v>
      </c>
    </row>
    <row r="17026" spans="1:23" x14ac:dyDescent="0.3">
      <c r="A17026">
        <v>25001</v>
      </c>
      <c r="B17026" s="15" t="s">
        <v>1895</v>
      </c>
      <c r="C17026" t="str">
        <f>_xlfn.XLOOKUP($B17026, STANDARDS!$A:$A, STANDARDS!$B:$B,,0,2)</f>
        <v>Undivided Lemede Fm; Cabo Carvoeiro Fm</v>
      </c>
      <c r="D17026" t="s">
        <v>2177</v>
      </c>
      <c r="E17026" t="s">
        <v>2202</v>
      </c>
      <c r="J17026" cm="1">
        <f t="array" ref="J17026:L17026">_xlfn.XLOOKUP($C17026, AGE!$A:$A,AGE!$B:$D,,0,2)</f>
        <v>182.45</v>
      </c>
      <c r="K17026">
        <v>8.3499999999999943</v>
      </c>
      <c r="L17026" t="str">
        <v xml:space="preserve">GSA 2018 </v>
      </c>
      <c r="M17026" t="s">
        <v>2403</v>
      </c>
      <c r="P17026" t="s">
        <v>2342</v>
      </c>
      <c r="Q17026">
        <v>0.24</v>
      </c>
      <c r="R17026">
        <v>0.2</v>
      </c>
      <c r="V17026">
        <v>1</v>
      </c>
      <c r="W17026" t="s">
        <v>2558</v>
      </c>
    </row>
    <row r="17027" spans="1:23" x14ac:dyDescent="0.3">
      <c r="A17027">
        <v>25002</v>
      </c>
      <c r="B17027" s="15" t="s">
        <v>1895</v>
      </c>
      <c r="C17027" t="str">
        <f>_xlfn.XLOOKUP($B17027, STANDARDS!$A:$A, STANDARDS!$B:$B,,0,2)</f>
        <v>Undivided Lemede Fm; Cabo Carvoeiro Fm</v>
      </c>
      <c r="D17027" t="s">
        <v>2177</v>
      </c>
      <c r="E17027" t="s">
        <v>2202</v>
      </c>
      <c r="J17027" cm="1">
        <f t="array" ref="J17027:L17027">_xlfn.XLOOKUP($C17027, AGE!$A:$A,AGE!$B:$D,,0,2)</f>
        <v>182.45</v>
      </c>
      <c r="K17027">
        <v>8.3499999999999943</v>
      </c>
      <c r="L17027" t="str">
        <v xml:space="preserve">GSA 2018 </v>
      </c>
      <c r="M17027" t="s">
        <v>2403</v>
      </c>
      <c r="P17027" t="s">
        <v>2342</v>
      </c>
      <c r="Q17027">
        <v>0.27</v>
      </c>
      <c r="R17027">
        <v>0.2</v>
      </c>
      <c r="V17027">
        <v>1</v>
      </c>
      <c r="W17027" t="s">
        <v>2558</v>
      </c>
    </row>
    <row r="17028" spans="1:23" x14ac:dyDescent="0.3">
      <c r="A17028">
        <v>25003</v>
      </c>
      <c r="B17028" s="15" t="s">
        <v>1895</v>
      </c>
      <c r="C17028" t="str">
        <f>_xlfn.XLOOKUP($B17028, STANDARDS!$A:$A, STANDARDS!$B:$B,,0,2)</f>
        <v>Undivided Lemede Fm; Cabo Carvoeiro Fm</v>
      </c>
      <c r="D17028" t="s">
        <v>2177</v>
      </c>
      <c r="E17028" t="s">
        <v>2202</v>
      </c>
      <c r="J17028" cm="1">
        <f t="array" ref="J17028:L17028">_xlfn.XLOOKUP($C17028, AGE!$A:$A,AGE!$B:$D,,0,2)</f>
        <v>182.45</v>
      </c>
      <c r="K17028">
        <v>8.3499999999999943</v>
      </c>
      <c r="L17028" t="str">
        <v xml:space="preserve">GSA 2018 </v>
      </c>
      <c r="M17028" t="s">
        <v>2403</v>
      </c>
      <c r="P17028" t="s">
        <v>2342</v>
      </c>
      <c r="Q17028">
        <v>0.23</v>
      </c>
      <c r="R17028">
        <v>0.2</v>
      </c>
      <c r="V17028">
        <v>1</v>
      </c>
      <c r="W17028" t="s">
        <v>2558</v>
      </c>
    </row>
    <row r="17029" spans="1:23" x14ac:dyDescent="0.3">
      <c r="A17029">
        <v>25004</v>
      </c>
      <c r="B17029" s="15" t="s">
        <v>1895</v>
      </c>
      <c r="C17029" t="str">
        <f>_xlfn.XLOOKUP($B17029, STANDARDS!$A:$A, STANDARDS!$B:$B,,0,2)</f>
        <v>Undivided Lemede Fm; Cabo Carvoeiro Fm</v>
      </c>
      <c r="D17029" t="s">
        <v>2177</v>
      </c>
      <c r="E17029" t="s">
        <v>2202</v>
      </c>
      <c r="J17029" cm="1">
        <f t="array" ref="J17029:L17029">_xlfn.XLOOKUP($C17029, AGE!$A:$A,AGE!$B:$D,,0,2)</f>
        <v>182.45</v>
      </c>
      <c r="K17029">
        <v>8.3499999999999943</v>
      </c>
      <c r="L17029" t="str">
        <v xml:space="preserve">GSA 2018 </v>
      </c>
      <c r="M17029" t="s">
        <v>2403</v>
      </c>
      <c r="P17029" t="s">
        <v>2342</v>
      </c>
      <c r="Q17029">
        <v>0.23</v>
      </c>
      <c r="R17029">
        <v>0.2</v>
      </c>
      <c r="V17029">
        <v>1</v>
      </c>
      <c r="W17029" t="s">
        <v>2558</v>
      </c>
    </row>
    <row r="17030" spans="1:23" x14ac:dyDescent="0.3">
      <c r="A17030">
        <v>25005</v>
      </c>
      <c r="B17030" s="15" t="s">
        <v>1895</v>
      </c>
      <c r="C17030" t="str">
        <f>_xlfn.XLOOKUP($B17030, STANDARDS!$A:$A, STANDARDS!$B:$B,,0,2)</f>
        <v>Undivided Lemede Fm; Cabo Carvoeiro Fm</v>
      </c>
      <c r="D17030" t="s">
        <v>2177</v>
      </c>
      <c r="E17030" t="s">
        <v>2202</v>
      </c>
      <c r="J17030" cm="1">
        <f t="array" ref="J17030:L17030">_xlfn.XLOOKUP($C17030, AGE!$A:$A,AGE!$B:$D,,0,2)</f>
        <v>182.45</v>
      </c>
      <c r="K17030">
        <v>8.3499999999999943</v>
      </c>
      <c r="L17030" t="str">
        <v xml:space="preserve">GSA 2018 </v>
      </c>
      <c r="M17030" t="s">
        <v>2403</v>
      </c>
      <c r="P17030" t="s">
        <v>2342</v>
      </c>
      <c r="Q17030">
        <v>-0.23</v>
      </c>
      <c r="R17030">
        <v>0.2</v>
      </c>
      <c r="V17030">
        <v>1</v>
      </c>
      <c r="W17030" t="s">
        <v>2558</v>
      </c>
    </row>
    <row r="17031" spans="1:23" x14ac:dyDescent="0.3">
      <c r="A17031">
        <v>25006</v>
      </c>
      <c r="B17031" s="15" t="s">
        <v>1895</v>
      </c>
      <c r="C17031" t="str">
        <f>_xlfn.XLOOKUP($B17031, STANDARDS!$A:$A, STANDARDS!$B:$B,,0,2)</f>
        <v>Undivided Lemede Fm; Cabo Carvoeiro Fm</v>
      </c>
      <c r="D17031" t="s">
        <v>2177</v>
      </c>
      <c r="E17031" t="s">
        <v>2202</v>
      </c>
      <c r="J17031" cm="1">
        <f t="array" ref="J17031:L17031">_xlfn.XLOOKUP($C17031, AGE!$A:$A,AGE!$B:$D,,0,2)</f>
        <v>182.45</v>
      </c>
      <c r="K17031">
        <v>8.3499999999999943</v>
      </c>
      <c r="L17031" t="str">
        <v xml:space="preserve">GSA 2018 </v>
      </c>
      <c r="M17031" t="s">
        <v>2403</v>
      </c>
      <c r="P17031" t="s">
        <v>2342</v>
      </c>
      <c r="Q17031">
        <v>-1</v>
      </c>
      <c r="R17031">
        <v>0.2</v>
      </c>
      <c r="V17031">
        <v>1</v>
      </c>
      <c r="W17031" t="s">
        <v>2558</v>
      </c>
    </row>
    <row r="17032" spans="1:23" x14ac:dyDescent="0.3">
      <c r="A17032">
        <v>25007</v>
      </c>
      <c r="B17032" s="15" t="s">
        <v>1895</v>
      </c>
      <c r="C17032" t="str">
        <f>_xlfn.XLOOKUP($B17032, STANDARDS!$A:$A, STANDARDS!$B:$B,,0,2)</f>
        <v>Undivided Lemede Fm; Cabo Carvoeiro Fm</v>
      </c>
      <c r="D17032" t="s">
        <v>2177</v>
      </c>
      <c r="E17032" t="s">
        <v>2202</v>
      </c>
      <c r="J17032" cm="1">
        <f t="array" ref="J17032:L17032">_xlfn.XLOOKUP($C17032, AGE!$A:$A,AGE!$B:$D,,0,2)</f>
        <v>182.45</v>
      </c>
      <c r="K17032">
        <v>8.3499999999999943</v>
      </c>
      <c r="L17032" t="str">
        <v xml:space="preserve">GSA 2018 </v>
      </c>
      <c r="M17032" t="s">
        <v>2403</v>
      </c>
      <c r="P17032" t="s">
        <v>2342</v>
      </c>
      <c r="Q17032">
        <v>-1.45</v>
      </c>
      <c r="R17032">
        <v>0.2</v>
      </c>
      <c r="V17032">
        <v>1</v>
      </c>
      <c r="W17032" t="s">
        <v>2558</v>
      </c>
    </row>
    <row r="17033" spans="1:23" x14ac:dyDescent="0.3">
      <c r="A17033">
        <v>25008</v>
      </c>
      <c r="B17033" s="15" t="s">
        <v>1895</v>
      </c>
      <c r="C17033" t="str">
        <f>_xlfn.XLOOKUP($B17033, STANDARDS!$A:$A, STANDARDS!$B:$B,,0,2)</f>
        <v>Undivided Lemede Fm; Cabo Carvoeiro Fm</v>
      </c>
      <c r="D17033" t="s">
        <v>2177</v>
      </c>
      <c r="E17033" t="s">
        <v>2202</v>
      </c>
      <c r="J17033" cm="1">
        <f t="array" ref="J17033:L17033">_xlfn.XLOOKUP($C17033, AGE!$A:$A,AGE!$B:$D,,0,2)</f>
        <v>182.45</v>
      </c>
      <c r="K17033">
        <v>8.3499999999999943</v>
      </c>
      <c r="L17033" t="str">
        <v xml:space="preserve">GSA 2018 </v>
      </c>
      <c r="M17033" t="s">
        <v>2403</v>
      </c>
      <c r="P17033" t="s">
        <v>2342</v>
      </c>
      <c r="Q17033">
        <v>-0.11</v>
      </c>
      <c r="R17033">
        <v>0.2</v>
      </c>
      <c r="V17033">
        <v>1</v>
      </c>
      <c r="W17033" t="s">
        <v>2558</v>
      </c>
    </row>
    <row r="17034" spans="1:23" x14ac:dyDescent="0.3">
      <c r="A17034">
        <v>25009</v>
      </c>
      <c r="B17034" s="15" t="s">
        <v>1895</v>
      </c>
      <c r="C17034" t="str">
        <f>_xlfn.XLOOKUP($B17034, STANDARDS!$A:$A, STANDARDS!$B:$B,,0,2)</f>
        <v>Undivided Lemede Fm; Cabo Carvoeiro Fm</v>
      </c>
      <c r="D17034" t="s">
        <v>2177</v>
      </c>
      <c r="E17034" t="s">
        <v>2202</v>
      </c>
      <c r="J17034" cm="1">
        <f t="array" ref="J17034:L17034">_xlfn.XLOOKUP($C17034, AGE!$A:$A,AGE!$B:$D,,0,2)</f>
        <v>182.45</v>
      </c>
      <c r="K17034">
        <v>8.3499999999999943</v>
      </c>
      <c r="L17034" t="str">
        <v xml:space="preserve">GSA 2018 </v>
      </c>
      <c r="M17034" t="s">
        <v>2403</v>
      </c>
      <c r="P17034" t="s">
        <v>2342</v>
      </c>
      <c r="Q17034">
        <v>0.1</v>
      </c>
      <c r="R17034">
        <v>0.2</v>
      </c>
      <c r="V17034">
        <v>1</v>
      </c>
      <c r="W17034" t="s">
        <v>2558</v>
      </c>
    </row>
    <row r="17035" spans="1:23" x14ac:dyDescent="0.3">
      <c r="A17035">
        <v>25010</v>
      </c>
      <c r="B17035" s="15" t="s">
        <v>1895</v>
      </c>
      <c r="C17035" t="str">
        <f>_xlfn.XLOOKUP($B17035, STANDARDS!$A:$A, STANDARDS!$B:$B,,0,2)</f>
        <v>Undivided Lemede Fm; Cabo Carvoeiro Fm</v>
      </c>
      <c r="D17035" t="s">
        <v>2177</v>
      </c>
      <c r="E17035" t="s">
        <v>2202</v>
      </c>
      <c r="J17035" cm="1">
        <f t="array" ref="J17035:L17035">_xlfn.XLOOKUP($C17035, AGE!$A:$A,AGE!$B:$D,,0,2)</f>
        <v>182.45</v>
      </c>
      <c r="K17035">
        <v>8.3499999999999943</v>
      </c>
      <c r="L17035" t="str">
        <v xml:space="preserve">GSA 2018 </v>
      </c>
      <c r="M17035" t="s">
        <v>2403</v>
      </c>
      <c r="P17035" t="s">
        <v>2342</v>
      </c>
      <c r="Q17035">
        <v>0.24</v>
      </c>
      <c r="R17035">
        <v>0.2</v>
      </c>
      <c r="V17035">
        <v>1</v>
      </c>
      <c r="W17035" t="s">
        <v>2558</v>
      </c>
    </row>
    <row r="17036" spans="1:23" x14ac:dyDescent="0.3">
      <c r="A17036">
        <v>25011</v>
      </c>
      <c r="B17036" s="15" t="s">
        <v>1895</v>
      </c>
      <c r="C17036" t="str">
        <f>_xlfn.XLOOKUP($B17036, STANDARDS!$A:$A, STANDARDS!$B:$B,,0,2)</f>
        <v>Undivided Lemede Fm; Cabo Carvoeiro Fm</v>
      </c>
      <c r="D17036" t="s">
        <v>2177</v>
      </c>
      <c r="E17036" t="s">
        <v>2202</v>
      </c>
      <c r="J17036" cm="1">
        <f t="array" ref="J17036:L17036">_xlfn.XLOOKUP($C17036, AGE!$A:$A,AGE!$B:$D,,0,2)</f>
        <v>182.45</v>
      </c>
      <c r="K17036">
        <v>8.3499999999999943</v>
      </c>
      <c r="L17036" t="str">
        <v xml:space="preserve">GSA 2018 </v>
      </c>
      <c r="M17036" t="s">
        <v>2403</v>
      </c>
      <c r="P17036" t="s">
        <v>2342</v>
      </c>
      <c r="Q17036">
        <v>0.13</v>
      </c>
      <c r="R17036">
        <v>0.2</v>
      </c>
      <c r="V17036">
        <v>1</v>
      </c>
      <c r="W17036" t="s">
        <v>2558</v>
      </c>
    </row>
    <row r="17037" spans="1:23" x14ac:dyDescent="0.3">
      <c r="A17037">
        <v>25012</v>
      </c>
      <c r="B17037" s="15" t="s">
        <v>1895</v>
      </c>
      <c r="C17037" t="str">
        <f>_xlfn.XLOOKUP($B17037, STANDARDS!$A:$A, STANDARDS!$B:$B,,0,2)</f>
        <v>Undivided Lemede Fm; Cabo Carvoeiro Fm</v>
      </c>
      <c r="D17037" t="s">
        <v>2177</v>
      </c>
      <c r="E17037" t="s">
        <v>2202</v>
      </c>
      <c r="J17037" cm="1">
        <f t="array" ref="J17037:L17037">_xlfn.XLOOKUP($C17037, AGE!$A:$A,AGE!$B:$D,,0,2)</f>
        <v>182.45</v>
      </c>
      <c r="K17037">
        <v>8.3499999999999943</v>
      </c>
      <c r="L17037" t="str">
        <v xml:space="preserve">GSA 2018 </v>
      </c>
      <c r="M17037" t="s">
        <v>2403</v>
      </c>
      <c r="P17037" t="s">
        <v>2342</v>
      </c>
      <c r="Q17037">
        <v>0.22</v>
      </c>
      <c r="R17037">
        <v>0.2</v>
      </c>
      <c r="V17037">
        <v>1</v>
      </c>
      <c r="W17037" t="s">
        <v>2558</v>
      </c>
    </row>
    <row r="17038" spans="1:23" x14ac:dyDescent="0.3">
      <c r="A17038">
        <v>25013</v>
      </c>
      <c r="B17038" s="15" t="s">
        <v>1895</v>
      </c>
      <c r="C17038" t="str">
        <f>_xlfn.XLOOKUP($B17038, STANDARDS!$A:$A, STANDARDS!$B:$B,,0,2)</f>
        <v>Undivided Lemede Fm; Cabo Carvoeiro Fm</v>
      </c>
      <c r="D17038" t="s">
        <v>2177</v>
      </c>
      <c r="E17038" t="s">
        <v>2202</v>
      </c>
      <c r="J17038" cm="1">
        <f t="array" ref="J17038:L17038">_xlfn.XLOOKUP($C17038, AGE!$A:$A,AGE!$B:$D,,0,2)</f>
        <v>182.45</v>
      </c>
      <c r="K17038">
        <v>8.3499999999999943</v>
      </c>
      <c r="L17038" t="str">
        <v xml:space="preserve">GSA 2018 </v>
      </c>
      <c r="M17038" t="s">
        <v>2403</v>
      </c>
      <c r="P17038" t="s">
        <v>2342</v>
      </c>
      <c r="Q17038">
        <v>0.05</v>
      </c>
      <c r="R17038">
        <v>0.2</v>
      </c>
      <c r="V17038">
        <v>1</v>
      </c>
      <c r="W17038" t="s">
        <v>2558</v>
      </c>
    </row>
    <row r="17039" spans="1:23" x14ac:dyDescent="0.3">
      <c r="A17039">
        <v>25014</v>
      </c>
      <c r="B17039" s="15" t="s">
        <v>1895</v>
      </c>
      <c r="C17039" t="str">
        <f>_xlfn.XLOOKUP($B17039, STANDARDS!$A:$A, STANDARDS!$B:$B,,0,2)</f>
        <v>Undivided Lemede Fm; Cabo Carvoeiro Fm</v>
      </c>
      <c r="D17039" t="s">
        <v>2177</v>
      </c>
      <c r="E17039" t="s">
        <v>2202</v>
      </c>
      <c r="J17039" cm="1">
        <f t="array" ref="J17039:L17039">_xlfn.XLOOKUP($C17039, AGE!$A:$A,AGE!$B:$D,,0,2)</f>
        <v>182.45</v>
      </c>
      <c r="K17039">
        <v>8.3499999999999943</v>
      </c>
      <c r="L17039" t="str">
        <v xml:space="preserve">GSA 2018 </v>
      </c>
      <c r="M17039" t="s">
        <v>2403</v>
      </c>
      <c r="P17039" t="s">
        <v>2342</v>
      </c>
      <c r="Q17039">
        <v>0.18</v>
      </c>
      <c r="R17039">
        <v>0.2</v>
      </c>
      <c r="V17039">
        <v>1</v>
      </c>
      <c r="W17039" t="s">
        <v>2558</v>
      </c>
    </row>
    <row r="17040" spans="1:23" x14ac:dyDescent="0.3">
      <c r="A17040">
        <v>25015</v>
      </c>
      <c r="B17040" s="15" t="s">
        <v>1895</v>
      </c>
      <c r="C17040" t="str">
        <f>_xlfn.XLOOKUP($B17040, STANDARDS!$A:$A, STANDARDS!$B:$B,,0,2)</f>
        <v>Undivided Lemede Fm; Cabo Carvoeiro Fm</v>
      </c>
      <c r="D17040" t="s">
        <v>2177</v>
      </c>
      <c r="E17040" t="s">
        <v>2202</v>
      </c>
      <c r="J17040" cm="1">
        <f t="array" ref="J17040:L17040">_xlfn.XLOOKUP($C17040, AGE!$A:$A,AGE!$B:$D,,0,2)</f>
        <v>182.45</v>
      </c>
      <c r="K17040">
        <v>8.3499999999999943</v>
      </c>
      <c r="L17040" t="str">
        <v xml:space="preserve">GSA 2018 </v>
      </c>
      <c r="M17040" t="s">
        <v>2403</v>
      </c>
      <c r="P17040" t="s">
        <v>2342</v>
      </c>
      <c r="Q17040">
        <v>0.25</v>
      </c>
      <c r="R17040">
        <v>0.2</v>
      </c>
      <c r="V17040">
        <v>1</v>
      </c>
      <c r="W17040" t="s">
        <v>2558</v>
      </c>
    </row>
    <row r="17041" spans="1:23" x14ac:dyDescent="0.3">
      <c r="A17041">
        <v>25016</v>
      </c>
      <c r="B17041" s="15" t="s">
        <v>1895</v>
      </c>
      <c r="C17041" t="str">
        <f>_xlfn.XLOOKUP($B17041, STANDARDS!$A:$A, STANDARDS!$B:$B,,0,2)</f>
        <v>Undivided Lemede Fm; Cabo Carvoeiro Fm</v>
      </c>
      <c r="D17041" t="s">
        <v>2177</v>
      </c>
      <c r="E17041" t="s">
        <v>2202</v>
      </c>
      <c r="J17041" cm="1">
        <f t="array" ref="J17041:L17041">_xlfn.XLOOKUP($C17041, AGE!$A:$A,AGE!$B:$D,,0,2)</f>
        <v>182.45</v>
      </c>
      <c r="K17041">
        <v>8.3499999999999943</v>
      </c>
      <c r="L17041" t="str">
        <v xml:space="preserve">GSA 2018 </v>
      </c>
      <c r="M17041" t="s">
        <v>2403</v>
      </c>
      <c r="P17041" t="s">
        <v>2342</v>
      </c>
      <c r="Q17041">
        <v>0.3</v>
      </c>
      <c r="R17041">
        <v>0.2</v>
      </c>
      <c r="V17041">
        <v>1</v>
      </c>
      <c r="W17041" t="s">
        <v>2558</v>
      </c>
    </row>
    <row r="17042" spans="1:23" x14ac:dyDescent="0.3">
      <c r="A17042">
        <v>25017</v>
      </c>
      <c r="B17042" s="15" t="s">
        <v>1895</v>
      </c>
      <c r="C17042" t="str">
        <f>_xlfn.XLOOKUP($B17042, STANDARDS!$A:$A, STANDARDS!$B:$B,,0,2)</f>
        <v>Undivided Lemede Fm; Cabo Carvoeiro Fm</v>
      </c>
      <c r="D17042" t="s">
        <v>2177</v>
      </c>
      <c r="E17042" t="s">
        <v>2202</v>
      </c>
      <c r="J17042" cm="1">
        <f t="array" ref="J17042:L17042">_xlfn.XLOOKUP($C17042, AGE!$A:$A,AGE!$B:$D,,0,2)</f>
        <v>182.45</v>
      </c>
      <c r="K17042">
        <v>8.3499999999999943</v>
      </c>
      <c r="L17042" t="str">
        <v xml:space="preserve">GSA 2018 </v>
      </c>
      <c r="M17042" t="s">
        <v>2403</v>
      </c>
      <c r="P17042" t="s">
        <v>2342</v>
      </c>
      <c r="Q17042">
        <v>0.24</v>
      </c>
      <c r="R17042">
        <v>0.2</v>
      </c>
      <c r="V17042">
        <v>1</v>
      </c>
      <c r="W17042" t="s">
        <v>2558</v>
      </c>
    </row>
    <row r="17043" spans="1:23" x14ac:dyDescent="0.3">
      <c r="A17043">
        <v>25018</v>
      </c>
      <c r="B17043" s="15" t="s">
        <v>1895</v>
      </c>
      <c r="C17043" t="str">
        <f>_xlfn.XLOOKUP($B17043, STANDARDS!$A:$A, STANDARDS!$B:$B,,0,2)</f>
        <v>Undivided Lemede Fm; Cabo Carvoeiro Fm</v>
      </c>
      <c r="D17043" t="s">
        <v>2177</v>
      </c>
      <c r="E17043" t="s">
        <v>2202</v>
      </c>
      <c r="J17043" cm="1">
        <f t="array" ref="J17043:L17043">_xlfn.XLOOKUP($C17043, AGE!$A:$A,AGE!$B:$D,,0,2)</f>
        <v>182.45</v>
      </c>
      <c r="K17043">
        <v>8.3499999999999943</v>
      </c>
      <c r="L17043" t="str">
        <v xml:space="preserve">GSA 2018 </v>
      </c>
      <c r="M17043" t="s">
        <v>2403</v>
      </c>
      <c r="P17043" t="s">
        <v>2342</v>
      </c>
      <c r="Q17043">
        <v>0.27</v>
      </c>
      <c r="R17043">
        <v>0.2</v>
      </c>
      <c r="V17043">
        <v>1</v>
      </c>
      <c r="W17043" t="s">
        <v>2558</v>
      </c>
    </row>
    <row r="17044" spans="1:23" x14ac:dyDescent="0.3">
      <c r="A17044">
        <v>25019</v>
      </c>
      <c r="B17044" s="15" t="s">
        <v>1895</v>
      </c>
      <c r="C17044" t="str">
        <f>_xlfn.XLOOKUP($B17044, STANDARDS!$A:$A, STANDARDS!$B:$B,,0,2)</f>
        <v>Undivided Lemede Fm; Cabo Carvoeiro Fm</v>
      </c>
      <c r="D17044" t="s">
        <v>2177</v>
      </c>
      <c r="E17044" t="s">
        <v>2202</v>
      </c>
      <c r="J17044" cm="1">
        <f t="array" ref="J17044:L17044">_xlfn.XLOOKUP($C17044, AGE!$A:$A,AGE!$B:$D,,0,2)</f>
        <v>182.45</v>
      </c>
      <c r="K17044">
        <v>8.3499999999999943</v>
      </c>
      <c r="L17044" t="str">
        <v xml:space="preserve">GSA 2018 </v>
      </c>
      <c r="M17044" t="s">
        <v>2403</v>
      </c>
      <c r="P17044" t="s">
        <v>2342</v>
      </c>
      <c r="Q17044">
        <v>0.3</v>
      </c>
      <c r="R17044">
        <v>0.2</v>
      </c>
      <c r="V17044">
        <v>1</v>
      </c>
      <c r="W17044" t="s">
        <v>2558</v>
      </c>
    </row>
    <row r="17045" spans="1:23" x14ac:dyDescent="0.3">
      <c r="A17045">
        <v>25020</v>
      </c>
      <c r="B17045" s="15" t="s">
        <v>1895</v>
      </c>
      <c r="C17045" t="str">
        <f>_xlfn.XLOOKUP($B17045, STANDARDS!$A:$A, STANDARDS!$B:$B,,0,2)</f>
        <v>Undivided Lemede Fm; Cabo Carvoeiro Fm</v>
      </c>
      <c r="D17045" t="s">
        <v>2177</v>
      </c>
      <c r="E17045" t="s">
        <v>2202</v>
      </c>
      <c r="J17045" cm="1">
        <f t="array" ref="J17045:L17045">_xlfn.XLOOKUP($C17045, AGE!$A:$A,AGE!$B:$D,,0,2)</f>
        <v>182.45</v>
      </c>
      <c r="K17045">
        <v>8.3499999999999943</v>
      </c>
      <c r="L17045" t="str">
        <v xml:space="preserve">GSA 2018 </v>
      </c>
      <c r="M17045" t="s">
        <v>2403</v>
      </c>
      <c r="P17045" t="s">
        <v>2342</v>
      </c>
      <c r="Q17045">
        <v>-0.21</v>
      </c>
      <c r="R17045">
        <v>0.2</v>
      </c>
      <c r="V17045">
        <v>1</v>
      </c>
      <c r="W17045" t="s">
        <v>2558</v>
      </c>
    </row>
    <row r="17046" spans="1:23" x14ac:dyDescent="0.3">
      <c r="A17046">
        <v>25021</v>
      </c>
      <c r="B17046" s="15" t="s">
        <v>1895</v>
      </c>
      <c r="C17046" t="str">
        <f>_xlfn.XLOOKUP($B17046, STANDARDS!$A:$A, STANDARDS!$B:$B,,0,2)</f>
        <v>Undivided Lemede Fm; Cabo Carvoeiro Fm</v>
      </c>
      <c r="D17046" t="s">
        <v>2177</v>
      </c>
      <c r="E17046" t="s">
        <v>2202</v>
      </c>
      <c r="J17046" cm="1">
        <f t="array" ref="J17046:L17046">_xlfn.XLOOKUP($C17046, AGE!$A:$A,AGE!$B:$D,,0,2)</f>
        <v>182.45</v>
      </c>
      <c r="K17046">
        <v>8.3499999999999943</v>
      </c>
      <c r="L17046" t="str">
        <v xml:space="preserve">GSA 2018 </v>
      </c>
      <c r="M17046" t="s">
        <v>2403</v>
      </c>
      <c r="P17046" t="s">
        <v>2342</v>
      </c>
      <c r="Q17046">
        <v>0.21</v>
      </c>
      <c r="R17046">
        <v>0.2</v>
      </c>
      <c r="V17046">
        <v>1</v>
      </c>
      <c r="W17046" t="s">
        <v>2558</v>
      </c>
    </row>
    <row r="17047" spans="1:23" x14ac:dyDescent="0.3">
      <c r="A17047">
        <v>25022</v>
      </c>
      <c r="B17047" s="15" t="s">
        <v>1895</v>
      </c>
      <c r="C17047" t="str">
        <f>_xlfn.XLOOKUP($B17047, STANDARDS!$A:$A, STANDARDS!$B:$B,,0,2)</f>
        <v>Undivided Lemede Fm; Cabo Carvoeiro Fm</v>
      </c>
      <c r="D17047" t="s">
        <v>2177</v>
      </c>
      <c r="E17047" t="s">
        <v>2202</v>
      </c>
      <c r="J17047" cm="1">
        <f t="array" ref="J17047:L17047">_xlfn.XLOOKUP($C17047, AGE!$A:$A,AGE!$B:$D,,0,2)</f>
        <v>182.45</v>
      </c>
      <c r="K17047">
        <v>8.3499999999999943</v>
      </c>
      <c r="L17047" t="str">
        <v xml:space="preserve">GSA 2018 </v>
      </c>
      <c r="M17047" t="s">
        <v>2403</v>
      </c>
      <c r="P17047" t="s">
        <v>2342</v>
      </c>
      <c r="Q17047">
        <v>0.1</v>
      </c>
      <c r="R17047">
        <v>0.2</v>
      </c>
      <c r="V17047">
        <v>1</v>
      </c>
      <c r="W17047" t="s">
        <v>2558</v>
      </c>
    </row>
    <row r="17048" spans="1:23" x14ac:dyDescent="0.3">
      <c r="A17048">
        <v>25023</v>
      </c>
      <c r="B17048" s="15" t="s">
        <v>1895</v>
      </c>
      <c r="C17048" t="str">
        <f>_xlfn.XLOOKUP($B17048, STANDARDS!$A:$A, STANDARDS!$B:$B,,0,2)</f>
        <v>Undivided Lemede Fm; Cabo Carvoeiro Fm</v>
      </c>
      <c r="D17048" t="s">
        <v>2177</v>
      </c>
      <c r="E17048" t="s">
        <v>2202</v>
      </c>
      <c r="J17048" cm="1">
        <f t="array" ref="J17048:L17048">_xlfn.XLOOKUP($C17048, AGE!$A:$A,AGE!$B:$D,,0,2)</f>
        <v>182.45</v>
      </c>
      <c r="K17048">
        <v>8.3499999999999943</v>
      </c>
      <c r="L17048" t="str">
        <v xml:space="preserve">GSA 2018 </v>
      </c>
      <c r="M17048" t="s">
        <v>2403</v>
      </c>
      <c r="P17048" t="s">
        <v>2342</v>
      </c>
      <c r="Q17048">
        <v>-0.06</v>
      </c>
      <c r="R17048">
        <v>0.2</v>
      </c>
      <c r="V17048">
        <v>1</v>
      </c>
      <c r="W17048" t="s">
        <v>2558</v>
      </c>
    </row>
    <row r="17049" spans="1:23" x14ac:dyDescent="0.3">
      <c r="A17049">
        <v>25024</v>
      </c>
      <c r="B17049" s="15" t="s">
        <v>1895</v>
      </c>
      <c r="C17049" t="str">
        <f>_xlfn.XLOOKUP($B17049, STANDARDS!$A:$A, STANDARDS!$B:$B,,0,2)</f>
        <v>Undivided Lemede Fm; Cabo Carvoeiro Fm</v>
      </c>
      <c r="D17049" t="s">
        <v>2177</v>
      </c>
      <c r="E17049" t="s">
        <v>2202</v>
      </c>
      <c r="J17049" cm="1">
        <f t="array" ref="J17049:L17049">_xlfn.XLOOKUP($C17049, AGE!$A:$A,AGE!$B:$D,,0,2)</f>
        <v>182.45</v>
      </c>
      <c r="K17049">
        <v>8.3499999999999943</v>
      </c>
      <c r="L17049" t="str">
        <v xml:space="preserve">GSA 2018 </v>
      </c>
      <c r="M17049" t="s">
        <v>2403</v>
      </c>
      <c r="P17049" t="s">
        <v>2342</v>
      </c>
      <c r="Q17049">
        <v>-0.13</v>
      </c>
      <c r="R17049">
        <v>0.2</v>
      </c>
      <c r="V17049">
        <v>1</v>
      </c>
      <c r="W17049" t="s">
        <v>2558</v>
      </c>
    </row>
    <row r="17050" spans="1:23" x14ac:dyDescent="0.3">
      <c r="A17050">
        <v>25025</v>
      </c>
      <c r="B17050" s="15" t="s">
        <v>1895</v>
      </c>
      <c r="C17050" t="str">
        <f>_xlfn.XLOOKUP($B17050, STANDARDS!$A:$A, STANDARDS!$B:$B,,0,2)</f>
        <v>Undivided Lemede Fm; Cabo Carvoeiro Fm</v>
      </c>
      <c r="D17050" t="s">
        <v>2177</v>
      </c>
      <c r="E17050" t="s">
        <v>2202</v>
      </c>
      <c r="J17050" cm="1">
        <f t="array" ref="J17050:L17050">_xlfn.XLOOKUP($C17050, AGE!$A:$A,AGE!$B:$D,,0,2)</f>
        <v>182.45</v>
      </c>
      <c r="K17050">
        <v>8.3499999999999943</v>
      </c>
      <c r="L17050" t="str">
        <v xml:space="preserve">GSA 2018 </v>
      </c>
      <c r="M17050" t="s">
        <v>2403</v>
      </c>
      <c r="P17050" t="s">
        <v>2342</v>
      </c>
      <c r="Q17050">
        <v>-0.34</v>
      </c>
      <c r="R17050">
        <v>0.2</v>
      </c>
      <c r="V17050">
        <v>1</v>
      </c>
      <c r="W17050" t="s">
        <v>2558</v>
      </c>
    </row>
    <row r="17051" spans="1:23" x14ac:dyDescent="0.3">
      <c r="A17051">
        <v>25026</v>
      </c>
      <c r="B17051" s="15" t="s">
        <v>1895</v>
      </c>
      <c r="C17051" t="str">
        <f>_xlfn.XLOOKUP($B17051, STANDARDS!$A:$A, STANDARDS!$B:$B,,0,2)</f>
        <v>Undivided Lemede Fm; Cabo Carvoeiro Fm</v>
      </c>
      <c r="D17051" t="s">
        <v>2177</v>
      </c>
      <c r="E17051" t="s">
        <v>2202</v>
      </c>
      <c r="J17051" cm="1">
        <f t="array" ref="J17051:L17051">_xlfn.XLOOKUP($C17051, AGE!$A:$A,AGE!$B:$D,,0,2)</f>
        <v>182.45</v>
      </c>
      <c r="K17051">
        <v>8.3499999999999943</v>
      </c>
      <c r="L17051" t="str">
        <v xml:space="preserve">GSA 2018 </v>
      </c>
      <c r="M17051" t="s">
        <v>2403</v>
      </c>
      <c r="P17051" t="s">
        <v>2342</v>
      </c>
      <c r="Q17051">
        <v>-0.37</v>
      </c>
      <c r="R17051">
        <v>0.2</v>
      </c>
      <c r="V17051">
        <v>1</v>
      </c>
      <c r="W17051" t="s">
        <v>2558</v>
      </c>
    </row>
    <row r="17052" spans="1:23" x14ac:dyDescent="0.3">
      <c r="A17052">
        <v>25027</v>
      </c>
      <c r="B17052" s="15" t="s">
        <v>1895</v>
      </c>
      <c r="C17052" t="str">
        <f>_xlfn.XLOOKUP($B17052, STANDARDS!$A:$A, STANDARDS!$B:$B,,0,2)</f>
        <v>Undivided Lemede Fm; Cabo Carvoeiro Fm</v>
      </c>
      <c r="D17052" t="s">
        <v>2177</v>
      </c>
      <c r="E17052" t="s">
        <v>2202</v>
      </c>
      <c r="J17052" cm="1">
        <f t="array" ref="J17052:L17052">_xlfn.XLOOKUP($C17052, AGE!$A:$A,AGE!$B:$D,,0,2)</f>
        <v>182.45</v>
      </c>
      <c r="K17052">
        <v>8.3499999999999943</v>
      </c>
      <c r="L17052" t="str">
        <v xml:space="preserve">GSA 2018 </v>
      </c>
      <c r="M17052" t="s">
        <v>2403</v>
      </c>
      <c r="P17052" t="s">
        <v>2342</v>
      </c>
      <c r="Q17052">
        <v>-0.57999999999999996</v>
      </c>
      <c r="R17052">
        <v>0.2</v>
      </c>
      <c r="V17052">
        <v>1</v>
      </c>
      <c r="W17052" t="s">
        <v>2558</v>
      </c>
    </row>
    <row r="17053" spans="1:23" x14ac:dyDescent="0.3">
      <c r="A17053">
        <v>25028</v>
      </c>
      <c r="B17053" s="15" t="s">
        <v>1895</v>
      </c>
      <c r="C17053" t="str">
        <f>_xlfn.XLOOKUP($B17053, STANDARDS!$A:$A, STANDARDS!$B:$B,,0,2)</f>
        <v>Undivided Lemede Fm; Cabo Carvoeiro Fm</v>
      </c>
      <c r="D17053" t="s">
        <v>2177</v>
      </c>
      <c r="E17053" t="s">
        <v>2202</v>
      </c>
      <c r="J17053" cm="1">
        <f t="array" ref="J17053:L17053">_xlfn.XLOOKUP($C17053, AGE!$A:$A,AGE!$B:$D,,0,2)</f>
        <v>182.45</v>
      </c>
      <c r="K17053">
        <v>8.3499999999999943</v>
      </c>
      <c r="L17053" t="str">
        <v xml:space="preserve">GSA 2018 </v>
      </c>
      <c r="M17053" t="s">
        <v>2403</v>
      </c>
      <c r="P17053" t="s">
        <v>2342</v>
      </c>
      <c r="Q17053">
        <v>-0.38</v>
      </c>
      <c r="R17053">
        <v>0.2</v>
      </c>
      <c r="V17053">
        <v>1</v>
      </c>
      <c r="W17053" t="s">
        <v>2558</v>
      </c>
    </row>
    <row r="17054" spans="1:23" x14ac:dyDescent="0.3">
      <c r="A17054">
        <v>25029</v>
      </c>
      <c r="B17054" s="15" t="s">
        <v>1895</v>
      </c>
      <c r="C17054" t="str">
        <f>_xlfn.XLOOKUP($B17054, STANDARDS!$A:$A, STANDARDS!$B:$B,,0,2)</f>
        <v>Undivided Lemede Fm; Cabo Carvoeiro Fm</v>
      </c>
      <c r="D17054" t="s">
        <v>2177</v>
      </c>
      <c r="E17054" t="s">
        <v>2202</v>
      </c>
      <c r="J17054" cm="1">
        <f t="array" ref="J17054:L17054">_xlfn.XLOOKUP($C17054, AGE!$A:$A,AGE!$B:$D,,0,2)</f>
        <v>182.45</v>
      </c>
      <c r="K17054">
        <v>8.3499999999999943</v>
      </c>
      <c r="L17054" t="str">
        <v xml:space="preserve">GSA 2018 </v>
      </c>
      <c r="M17054" t="s">
        <v>2403</v>
      </c>
      <c r="P17054" t="s">
        <v>2342</v>
      </c>
      <c r="Q17054">
        <v>-0.62</v>
      </c>
      <c r="R17054">
        <v>0.2</v>
      </c>
      <c r="V17054">
        <v>1</v>
      </c>
      <c r="W17054" t="s">
        <v>2558</v>
      </c>
    </row>
    <row r="17055" spans="1:23" x14ac:dyDescent="0.3">
      <c r="A17055">
        <v>25030</v>
      </c>
      <c r="B17055" s="15" t="s">
        <v>1895</v>
      </c>
      <c r="C17055" t="str">
        <f>_xlfn.XLOOKUP($B17055, STANDARDS!$A:$A, STANDARDS!$B:$B,,0,2)</f>
        <v>Undivided Lemede Fm; Cabo Carvoeiro Fm</v>
      </c>
      <c r="D17055" t="s">
        <v>2177</v>
      </c>
      <c r="E17055" t="s">
        <v>2202</v>
      </c>
      <c r="J17055" cm="1">
        <f t="array" ref="J17055:L17055">_xlfn.XLOOKUP($C17055, AGE!$A:$A,AGE!$B:$D,,0,2)</f>
        <v>182.45</v>
      </c>
      <c r="K17055">
        <v>8.3499999999999943</v>
      </c>
      <c r="L17055" t="str">
        <v xml:space="preserve">GSA 2018 </v>
      </c>
      <c r="M17055" t="s">
        <v>2403</v>
      </c>
      <c r="P17055" t="s">
        <v>2342</v>
      </c>
      <c r="Q17055">
        <v>-0.79</v>
      </c>
      <c r="R17055">
        <v>0.2</v>
      </c>
      <c r="V17055">
        <v>1</v>
      </c>
      <c r="W17055" t="s">
        <v>2558</v>
      </c>
    </row>
    <row r="17056" spans="1:23" x14ac:dyDescent="0.3">
      <c r="A17056">
        <v>25031</v>
      </c>
      <c r="B17056" s="15" t="s">
        <v>1895</v>
      </c>
      <c r="C17056" t="str">
        <f>_xlfn.XLOOKUP($B17056, STANDARDS!$A:$A, STANDARDS!$B:$B,,0,2)</f>
        <v>Undivided Lemede Fm; Cabo Carvoeiro Fm</v>
      </c>
      <c r="D17056" t="s">
        <v>2177</v>
      </c>
      <c r="E17056" t="s">
        <v>2202</v>
      </c>
      <c r="J17056" cm="1">
        <f t="array" ref="J17056:L17056">_xlfn.XLOOKUP($C17056, AGE!$A:$A,AGE!$B:$D,,0,2)</f>
        <v>182.45</v>
      </c>
      <c r="K17056">
        <v>8.3499999999999943</v>
      </c>
      <c r="L17056" t="str">
        <v xml:space="preserve">GSA 2018 </v>
      </c>
      <c r="M17056" t="s">
        <v>2403</v>
      </c>
      <c r="P17056" t="s">
        <v>2342</v>
      </c>
      <c r="Q17056">
        <v>-0.89</v>
      </c>
      <c r="R17056">
        <v>0.2</v>
      </c>
      <c r="V17056">
        <v>1</v>
      </c>
      <c r="W17056" t="s">
        <v>2558</v>
      </c>
    </row>
    <row r="17057" spans="1:23" x14ac:dyDescent="0.3">
      <c r="A17057">
        <v>25032</v>
      </c>
      <c r="B17057" s="15" t="s">
        <v>1895</v>
      </c>
      <c r="C17057" t="str">
        <f>_xlfn.XLOOKUP($B17057, STANDARDS!$A:$A, STANDARDS!$B:$B,,0,2)</f>
        <v>Undivided Lemede Fm; Cabo Carvoeiro Fm</v>
      </c>
      <c r="D17057" t="s">
        <v>2177</v>
      </c>
      <c r="E17057" t="s">
        <v>2202</v>
      </c>
      <c r="J17057" cm="1">
        <f t="array" ref="J17057:L17057">_xlfn.XLOOKUP($C17057, AGE!$A:$A,AGE!$B:$D,,0,2)</f>
        <v>182.45</v>
      </c>
      <c r="K17057">
        <v>8.3499999999999943</v>
      </c>
      <c r="L17057" t="str">
        <v xml:space="preserve">GSA 2018 </v>
      </c>
      <c r="M17057" t="s">
        <v>2403</v>
      </c>
      <c r="P17057" t="s">
        <v>2342</v>
      </c>
      <c r="Q17057">
        <v>-0.35</v>
      </c>
      <c r="R17057">
        <v>0.2</v>
      </c>
      <c r="V17057">
        <v>1</v>
      </c>
      <c r="W17057" t="s">
        <v>2558</v>
      </c>
    </row>
    <row r="17058" spans="1:23" x14ac:dyDescent="0.3">
      <c r="A17058">
        <v>25033</v>
      </c>
      <c r="B17058" s="15" t="s">
        <v>1895</v>
      </c>
      <c r="C17058" t="str">
        <f>_xlfn.XLOOKUP($B17058, STANDARDS!$A:$A, STANDARDS!$B:$B,,0,2)</f>
        <v>Undivided Lemede Fm; Cabo Carvoeiro Fm</v>
      </c>
      <c r="D17058" t="s">
        <v>2177</v>
      </c>
      <c r="E17058" t="s">
        <v>2202</v>
      </c>
      <c r="J17058" cm="1">
        <f t="array" ref="J17058:L17058">_xlfn.XLOOKUP($C17058, AGE!$A:$A,AGE!$B:$D,,0,2)</f>
        <v>182.45</v>
      </c>
      <c r="K17058">
        <v>8.3499999999999943</v>
      </c>
      <c r="L17058" t="str">
        <v xml:space="preserve">GSA 2018 </v>
      </c>
      <c r="M17058" t="s">
        <v>2403</v>
      </c>
      <c r="P17058" t="s">
        <v>2342</v>
      </c>
      <c r="Q17058">
        <v>-0.28999999999999998</v>
      </c>
      <c r="R17058">
        <v>0.2</v>
      </c>
      <c r="V17058">
        <v>1</v>
      </c>
      <c r="W17058" t="s">
        <v>2558</v>
      </c>
    </row>
    <row r="17059" spans="1:23" x14ac:dyDescent="0.3">
      <c r="A17059">
        <v>25034</v>
      </c>
      <c r="B17059" s="15" t="s">
        <v>1895</v>
      </c>
      <c r="C17059" t="str">
        <f>_xlfn.XLOOKUP($B17059, STANDARDS!$A:$A, STANDARDS!$B:$B,,0,2)</f>
        <v>Undivided Lemede Fm; Cabo Carvoeiro Fm</v>
      </c>
      <c r="D17059" t="s">
        <v>2177</v>
      </c>
      <c r="E17059" t="s">
        <v>2202</v>
      </c>
      <c r="J17059" cm="1">
        <f t="array" ref="J17059:L17059">_xlfn.XLOOKUP($C17059, AGE!$A:$A,AGE!$B:$D,,0,2)</f>
        <v>182.45</v>
      </c>
      <c r="K17059">
        <v>8.3499999999999943</v>
      </c>
      <c r="L17059" t="str">
        <v xml:space="preserve">GSA 2018 </v>
      </c>
      <c r="M17059" t="s">
        <v>2403</v>
      </c>
      <c r="P17059" t="s">
        <v>2342</v>
      </c>
      <c r="Q17059">
        <v>-0.27</v>
      </c>
      <c r="R17059">
        <v>0.2</v>
      </c>
      <c r="V17059">
        <v>1</v>
      </c>
      <c r="W17059" t="s">
        <v>2558</v>
      </c>
    </row>
    <row r="17060" spans="1:23" x14ac:dyDescent="0.3">
      <c r="A17060">
        <v>25035</v>
      </c>
      <c r="B17060" s="15" t="s">
        <v>1895</v>
      </c>
      <c r="C17060" t="str">
        <f>_xlfn.XLOOKUP($B17060, STANDARDS!$A:$A, STANDARDS!$B:$B,,0,2)</f>
        <v>Undivided Lemede Fm; Cabo Carvoeiro Fm</v>
      </c>
      <c r="D17060" t="s">
        <v>2177</v>
      </c>
      <c r="E17060" t="s">
        <v>2202</v>
      </c>
      <c r="J17060" cm="1">
        <f t="array" ref="J17060:L17060">_xlfn.XLOOKUP($C17060, AGE!$A:$A,AGE!$B:$D,,0,2)</f>
        <v>182.45</v>
      </c>
      <c r="K17060">
        <v>8.3499999999999943</v>
      </c>
      <c r="L17060" t="str">
        <v xml:space="preserve">GSA 2018 </v>
      </c>
      <c r="M17060" t="s">
        <v>2403</v>
      </c>
      <c r="P17060" t="s">
        <v>2342</v>
      </c>
      <c r="Q17060">
        <v>-0.23</v>
      </c>
      <c r="R17060">
        <v>0.2</v>
      </c>
      <c r="V17060">
        <v>1</v>
      </c>
      <c r="W17060" t="s">
        <v>2558</v>
      </c>
    </row>
    <row r="17061" spans="1:23" x14ac:dyDescent="0.3">
      <c r="A17061">
        <v>25036</v>
      </c>
      <c r="B17061" s="15" t="s">
        <v>1895</v>
      </c>
      <c r="C17061" t="str">
        <f>_xlfn.XLOOKUP($B17061, STANDARDS!$A:$A, STANDARDS!$B:$B,,0,2)</f>
        <v>Undivided Lemede Fm; Cabo Carvoeiro Fm</v>
      </c>
      <c r="D17061" t="s">
        <v>2177</v>
      </c>
      <c r="E17061" t="s">
        <v>2202</v>
      </c>
      <c r="J17061" cm="1">
        <f t="array" ref="J17061:L17061">_xlfn.XLOOKUP($C17061, AGE!$A:$A,AGE!$B:$D,,0,2)</f>
        <v>182.45</v>
      </c>
      <c r="K17061">
        <v>8.3499999999999943</v>
      </c>
      <c r="L17061" t="str">
        <v xml:space="preserve">GSA 2018 </v>
      </c>
      <c r="M17061" t="s">
        <v>2403</v>
      </c>
      <c r="P17061" t="s">
        <v>2342</v>
      </c>
      <c r="Q17061">
        <v>-0.16</v>
      </c>
      <c r="R17061">
        <v>0.2</v>
      </c>
      <c r="V17061">
        <v>1</v>
      </c>
      <c r="W17061" t="s">
        <v>2558</v>
      </c>
    </row>
    <row r="17062" spans="1:23" x14ac:dyDescent="0.3">
      <c r="A17062">
        <v>25037</v>
      </c>
      <c r="B17062" s="15" t="s">
        <v>1895</v>
      </c>
      <c r="C17062" t="str">
        <f>_xlfn.XLOOKUP($B17062, STANDARDS!$A:$A, STANDARDS!$B:$B,,0,2)</f>
        <v>Undivided Lemede Fm; Cabo Carvoeiro Fm</v>
      </c>
      <c r="D17062" t="s">
        <v>2177</v>
      </c>
      <c r="E17062" t="s">
        <v>2202</v>
      </c>
      <c r="J17062" cm="1">
        <f t="array" ref="J17062:L17062">_xlfn.XLOOKUP($C17062, AGE!$A:$A,AGE!$B:$D,,0,2)</f>
        <v>182.45</v>
      </c>
      <c r="K17062">
        <v>8.3499999999999943</v>
      </c>
      <c r="L17062" t="str">
        <v xml:space="preserve">GSA 2018 </v>
      </c>
      <c r="M17062" t="s">
        <v>2403</v>
      </c>
      <c r="P17062" t="s">
        <v>2342</v>
      </c>
      <c r="Q17062">
        <v>0.23</v>
      </c>
      <c r="R17062">
        <v>0.2</v>
      </c>
      <c r="V17062">
        <v>1</v>
      </c>
      <c r="W17062" t="s">
        <v>2558</v>
      </c>
    </row>
    <row r="17063" spans="1:23" x14ac:dyDescent="0.3">
      <c r="A17063">
        <v>25038</v>
      </c>
      <c r="B17063" s="15" t="s">
        <v>1895</v>
      </c>
      <c r="C17063" t="str">
        <f>_xlfn.XLOOKUP($B17063, STANDARDS!$A:$A, STANDARDS!$B:$B,,0,2)</f>
        <v>Undivided Lemede Fm; Cabo Carvoeiro Fm</v>
      </c>
      <c r="D17063" t="s">
        <v>2177</v>
      </c>
      <c r="E17063" t="s">
        <v>2202</v>
      </c>
      <c r="J17063" cm="1">
        <f t="array" ref="J17063:L17063">_xlfn.XLOOKUP($C17063, AGE!$A:$A,AGE!$B:$D,,0,2)</f>
        <v>182.45</v>
      </c>
      <c r="K17063">
        <v>8.3499999999999943</v>
      </c>
      <c r="L17063" t="str">
        <v xml:space="preserve">GSA 2018 </v>
      </c>
      <c r="M17063" t="s">
        <v>2403</v>
      </c>
      <c r="P17063" t="s">
        <v>2342</v>
      </c>
      <c r="Q17063">
        <v>0.03</v>
      </c>
      <c r="R17063">
        <v>0.2</v>
      </c>
      <c r="V17063">
        <v>1</v>
      </c>
      <c r="W17063" t="s">
        <v>2558</v>
      </c>
    </row>
    <row r="17064" spans="1:23" x14ac:dyDescent="0.3">
      <c r="A17064">
        <v>25039</v>
      </c>
      <c r="B17064" s="15" t="s">
        <v>1895</v>
      </c>
      <c r="C17064" t="str">
        <f>_xlfn.XLOOKUP($B17064, STANDARDS!$A:$A, STANDARDS!$B:$B,,0,2)</f>
        <v>Undivided Lemede Fm; Cabo Carvoeiro Fm</v>
      </c>
      <c r="D17064" t="s">
        <v>2177</v>
      </c>
      <c r="E17064" t="s">
        <v>2202</v>
      </c>
      <c r="J17064" cm="1">
        <f t="array" ref="J17064:L17064">_xlfn.XLOOKUP($C17064, AGE!$A:$A,AGE!$B:$D,,0,2)</f>
        <v>182.45</v>
      </c>
      <c r="K17064">
        <v>8.3499999999999943</v>
      </c>
      <c r="L17064" t="str">
        <v xml:space="preserve">GSA 2018 </v>
      </c>
      <c r="M17064" t="s">
        <v>2403</v>
      </c>
      <c r="P17064" t="s">
        <v>2342</v>
      </c>
      <c r="Q17064">
        <v>-0.08</v>
      </c>
      <c r="R17064">
        <v>0.2</v>
      </c>
      <c r="V17064">
        <v>1</v>
      </c>
      <c r="W17064" t="s">
        <v>2558</v>
      </c>
    </row>
    <row r="17065" spans="1:23" x14ac:dyDescent="0.3">
      <c r="A17065">
        <v>25040</v>
      </c>
      <c r="B17065" s="15" t="s">
        <v>1895</v>
      </c>
      <c r="C17065" t="str">
        <f>_xlfn.XLOOKUP($B17065, STANDARDS!$A:$A, STANDARDS!$B:$B,,0,2)</f>
        <v>Undivided Lemede Fm; Cabo Carvoeiro Fm</v>
      </c>
      <c r="D17065" t="s">
        <v>2177</v>
      </c>
      <c r="E17065" t="s">
        <v>2202</v>
      </c>
      <c r="J17065" cm="1">
        <f t="array" ref="J17065:L17065">_xlfn.XLOOKUP($C17065, AGE!$A:$A,AGE!$B:$D,,0,2)</f>
        <v>182.45</v>
      </c>
      <c r="K17065">
        <v>8.3499999999999943</v>
      </c>
      <c r="L17065" t="str">
        <v xml:space="preserve">GSA 2018 </v>
      </c>
      <c r="M17065" t="s">
        <v>2403</v>
      </c>
      <c r="P17065" t="s">
        <v>2342</v>
      </c>
      <c r="Q17065">
        <v>0.04</v>
      </c>
      <c r="R17065">
        <v>0.2</v>
      </c>
      <c r="V17065">
        <v>1</v>
      </c>
      <c r="W17065" t="s">
        <v>2558</v>
      </c>
    </row>
    <row r="17066" spans="1:23" x14ac:dyDescent="0.3">
      <c r="A17066">
        <v>25041</v>
      </c>
      <c r="B17066" s="15" t="s">
        <v>1895</v>
      </c>
      <c r="C17066" t="str">
        <f>_xlfn.XLOOKUP($B17066, STANDARDS!$A:$A, STANDARDS!$B:$B,,0,2)</f>
        <v>Undivided Lemede Fm; Cabo Carvoeiro Fm</v>
      </c>
      <c r="D17066" t="s">
        <v>2177</v>
      </c>
      <c r="E17066" t="s">
        <v>2202</v>
      </c>
      <c r="J17066" cm="1">
        <f t="array" ref="J17066:L17066">_xlfn.XLOOKUP($C17066, AGE!$A:$A,AGE!$B:$D,,0,2)</f>
        <v>182.45</v>
      </c>
      <c r="K17066">
        <v>8.3499999999999943</v>
      </c>
      <c r="L17066" t="str">
        <v xml:space="preserve">GSA 2018 </v>
      </c>
      <c r="M17066" t="s">
        <v>2403</v>
      </c>
      <c r="P17066" t="s">
        <v>2342</v>
      </c>
      <c r="Q17066">
        <v>-0.09</v>
      </c>
      <c r="R17066">
        <v>0.2</v>
      </c>
      <c r="V17066">
        <v>1</v>
      </c>
      <c r="W17066" t="s">
        <v>2558</v>
      </c>
    </row>
    <row r="17067" spans="1:23" x14ac:dyDescent="0.3">
      <c r="A17067">
        <v>25042</v>
      </c>
      <c r="B17067" s="15" t="s">
        <v>1895</v>
      </c>
      <c r="C17067" t="str">
        <f>_xlfn.XLOOKUP($B17067, STANDARDS!$A:$A, STANDARDS!$B:$B,,0,2)</f>
        <v>Undivided Lemede Fm; Cabo Carvoeiro Fm</v>
      </c>
      <c r="D17067" t="s">
        <v>2177</v>
      </c>
      <c r="E17067" t="s">
        <v>2202</v>
      </c>
      <c r="J17067" cm="1">
        <f t="array" ref="J17067:L17067">_xlfn.XLOOKUP($C17067, AGE!$A:$A,AGE!$B:$D,,0,2)</f>
        <v>182.45</v>
      </c>
      <c r="K17067">
        <v>8.3499999999999943</v>
      </c>
      <c r="L17067" t="str">
        <v xml:space="preserve">GSA 2018 </v>
      </c>
      <c r="M17067" t="s">
        <v>2403</v>
      </c>
      <c r="P17067" t="s">
        <v>2342</v>
      </c>
      <c r="Q17067">
        <v>-0.03</v>
      </c>
      <c r="R17067">
        <v>0.2</v>
      </c>
      <c r="V17067">
        <v>1</v>
      </c>
      <c r="W17067" t="s">
        <v>2558</v>
      </c>
    </row>
    <row r="17068" spans="1:23" x14ac:dyDescent="0.3">
      <c r="A17068">
        <v>25043</v>
      </c>
      <c r="B17068" s="15" t="s">
        <v>1895</v>
      </c>
      <c r="C17068" t="str">
        <f>_xlfn.XLOOKUP($B17068, STANDARDS!$A:$A, STANDARDS!$B:$B,,0,2)</f>
        <v>Undivided Lemede Fm; Cabo Carvoeiro Fm</v>
      </c>
      <c r="D17068" t="s">
        <v>2177</v>
      </c>
      <c r="E17068" t="s">
        <v>2202</v>
      </c>
      <c r="J17068" cm="1">
        <f t="array" ref="J17068:L17068">_xlfn.XLOOKUP($C17068, AGE!$A:$A,AGE!$B:$D,,0,2)</f>
        <v>182.45</v>
      </c>
      <c r="K17068">
        <v>8.3499999999999943</v>
      </c>
      <c r="L17068" t="str">
        <v xml:space="preserve">GSA 2018 </v>
      </c>
      <c r="M17068" t="s">
        <v>2403</v>
      </c>
      <c r="P17068" t="s">
        <v>2342</v>
      </c>
      <c r="Q17068">
        <v>-0.14000000000000001</v>
      </c>
      <c r="R17068">
        <v>0.2</v>
      </c>
      <c r="V17068">
        <v>1</v>
      </c>
      <c r="W17068" t="s">
        <v>2558</v>
      </c>
    </row>
    <row r="17069" spans="1:23" x14ac:dyDescent="0.3">
      <c r="A17069">
        <v>25044</v>
      </c>
      <c r="B17069" s="15" t="s">
        <v>1895</v>
      </c>
      <c r="C17069" t="str">
        <f>_xlfn.XLOOKUP($B17069, STANDARDS!$A:$A, STANDARDS!$B:$B,,0,2)</f>
        <v>Undivided Lemede Fm; Cabo Carvoeiro Fm</v>
      </c>
      <c r="D17069" t="s">
        <v>2177</v>
      </c>
      <c r="E17069" t="s">
        <v>2202</v>
      </c>
      <c r="J17069" cm="1">
        <f t="array" ref="J17069:L17069">_xlfn.XLOOKUP($C17069, AGE!$A:$A,AGE!$B:$D,,0,2)</f>
        <v>182.45</v>
      </c>
      <c r="K17069">
        <v>8.3499999999999943</v>
      </c>
      <c r="L17069" t="str">
        <v xml:space="preserve">GSA 2018 </v>
      </c>
      <c r="M17069" t="s">
        <v>2403</v>
      </c>
      <c r="P17069" t="s">
        <v>2342</v>
      </c>
      <c r="Q17069">
        <v>-0.41</v>
      </c>
      <c r="R17069">
        <v>0.2</v>
      </c>
      <c r="V17069">
        <v>1</v>
      </c>
      <c r="W17069" t="s">
        <v>2558</v>
      </c>
    </row>
    <row r="17070" spans="1:23" x14ac:dyDescent="0.3">
      <c r="A17070">
        <v>25045</v>
      </c>
      <c r="B17070" s="15" t="s">
        <v>1895</v>
      </c>
      <c r="C17070" t="str">
        <f>_xlfn.XLOOKUP($B17070, STANDARDS!$A:$A, STANDARDS!$B:$B,,0,2)</f>
        <v>Undivided Lemede Fm; Cabo Carvoeiro Fm</v>
      </c>
      <c r="D17070" t="s">
        <v>2177</v>
      </c>
      <c r="E17070" t="s">
        <v>2202</v>
      </c>
      <c r="J17070" cm="1">
        <f t="array" ref="J17070:L17070">_xlfn.XLOOKUP($C17070, AGE!$A:$A,AGE!$B:$D,,0,2)</f>
        <v>182.45</v>
      </c>
      <c r="K17070">
        <v>8.3499999999999943</v>
      </c>
      <c r="L17070" t="str">
        <v xml:space="preserve">GSA 2018 </v>
      </c>
      <c r="M17070" t="s">
        <v>2403</v>
      </c>
      <c r="P17070" t="s">
        <v>2342</v>
      </c>
      <c r="Q17070">
        <v>-0.09</v>
      </c>
      <c r="R17070">
        <v>0.2</v>
      </c>
      <c r="V17070">
        <v>1</v>
      </c>
      <c r="W17070" t="s">
        <v>2558</v>
      </c>
    </row>
    <row r="17071" spans="1:23" x14ac:dyDescent="0.3">
      <c r="A17071">
        <v>25046</v>
      </c>
      <c r="B17071" s="15" t="s">
        <v>1895</v>
      </c>
      <c r="C17071" t="str">
        <f>_xlfn.XLOOKUP($B17071, STANDARDS!$A:$A, STANDARDS!$B:$B,,0,2)</f>
        <v>Undivided Lemede Fm; Cabo Carvoeiro Fm</v>
      </c>
      <c r="D17071" t="s">
        <v>2177</v>
      </c>
      <c r="E17071" t="s">
        <v>2202</v>
      </c>
      <c r="J17071" cm="1">
        <f t="array" ref="J17071:L17071">_xlfn.XLOOKUP($C17071, AGE!$A:$A,AGE!$B:$D,,0,2)</f>
        <v>182.45</v>
      </c>
      <c r="K17071">
        <v>8.3499999999999943</v>
      </c>
      <c r="L17071" t="str">
        <v xml:space="preserve">GSA 2018 </v>
      </c>
      <c r="M17071" t="s">
        <v>2403</v>
      </c>
      <c r="P17071" t="s">
        <v>2342</v>
      </c>
      <c r="Q17071">
        <v>-0.2</v>
      </c>
      <c r="R17071">
        <v>0.2</v>
      </c>
      <c r="V17071">
        <v>1</v>
      </c>
      <c r="W17071" t="s">
        <v>2558</v>
      </c>
    </row>
    <row r="17072" spans="1:23" x14ac:dyDescent="0.3">
      <c r="A17072">
        <v>25047</v>
      </c>
      <c r="B17072" s="15" t="s">
        <v>1895</v>
      </c>
      <c r="C17072" t="str">
        <f>_xlfn.XLOOKUP($B17072, STANDARDS!$A:$A, STANDARDS!$B:$B,,0,2)</f>
        <v>Undivided Lemede Fm; Cabo Carvoeiro Fm</v>
      </c>
      <c r="D17072" t="s">
        <v>2177</v>
      </c>
      <c r="E17072" t="s">
        <v>2202</v>
      </c>
      <c r="J17072" cm="1">
        <f t="array" ref="J17072:L17072">_xlfn.XLOOKUP($C17072, AGE!$A:$A,AGE!$B:$D,,0,2)</f>
        <v>182.45</v>
      </c>
      <c r="K17072">
        <v>8.3499999999999943</v>
      </c>
      <c r="L17072" t="str">
        <v xml:space="preserve">GSA 2018 </v>
      </c>
      <c r="M17072" t="s">
        <v>2403</v>
      </c>
      <c r="P17072" t="s">
        <v>2342</v>
      </c>
      <c r="Q17072">
        <v>-0.12</v>
      </c>
      <c r="R17072">
        <v>0.2</v>
      </c>
      <c r="V17072">
        <v>1</v>
      </c>
      <c r="W17072" t="s">
        <v>2558</v>
      </c>
    </row>
    <row r="17073" spans="1:23" x14ac:dyDescent="0.3">
      <c r="A17073">
        <v>25048</v>
      </c>
      <c r="B17073" s="15" t="s">
        <v>1895</v>
      </c>
      <c r="C17073" t="str">
        <f>_xlfn.XLOOKUP($B17073, STANDARDS!$A:$A, STANDARDS!$B:$B,,0,2)</f>
        <v>Undivided Lemede Fm; Cabo Carvoeiro Fm</v>
      </c>
      <c r="D17073" t="s">
        <v>2177</v>
      </c>
      <c r="E17073" t="s">
        <v>2202</v>
      </c>
      <c r="J17073" cm="1">
        <f t="array" ref="J17073:L17073">_xlfn.XLOOKUP($C17073, AGE!$A:$A,AGE!$B:$D,,0,2)</f>
        <v>182.45</v>
      </c>
      <c r="K17073">
        <v>8.3499999999999943</v>
      </c>
      <c r="L17073" t="str">
        <v xml:space="preserve">GSA 2018 </v>
      </c>
      <c r="M17073" t="s">
        <v>2403</v>
      </c>
      <c r="P17073" t="s">
        <v>2342</v>
      </c>
      <c r="Q17073">
        <v>-0.31</v>
      </c>
      <c r="R17073">
        <v>0.2</v>
      </c>
      <c r="V17073">
        <v>1</v>
      </c>
      <c r="W17073" t="s">
        <v>2558</v>
      </c>
    </row>
    <row r="17074" spans="1:23" x14ac:dyDescent="0.3">
      <c r="A17074">
        <v>25049</v>
      </c>
      <c r="B17074" s="15" t="s">
        <v>1895</v>
      </c>
      <c r="C17074" t="str">
        <f>_xlfn.XLOOKUP($B17074, STANDARDS!$A:$A, STANDARDS!$B:$B,,0,2)</f>
        <v>Undivided Lemede Fm; Cabo Carvoeiro Fm</v>
      </c>
      <c r="D17074" t="s">
        <v>2177</v>
      </c>
      <c r="E17074" t="s">
        <v>2202</v>
      </c>
      <c r="J17074" cm="1">
        <f t="array" ref="J17074:L17074">_xlfn.XLOOKUP($C17074, AGE!$A:$A,AGE!$B:$D,,0,2)</f>
        <v>182.45</v>
      </c>
      <c r="K17074">
        <v>8.3499999999999943</v>
      </c>
      <c r="L17074" t="str">
        <v xml:space="preserve">GSA 2018 </v>
      </c>
      <c r="M17074" t="s">
        <v>2403</v>
      </c>
      <c r="P17074" t="s">
        <v>2342</v>
      </c>
      <c r="Q17074">
        <v>-0.28000000000000003</v>
      </c>
      <c r="R17074">
        <v>0.2</v>
      </c>
      <c r="V17074">
        <v>1</v>
      </c>
      <c r="W17074" t="s">
        <v>2558</v>
      </c>
    </row>
    <row r="17075" spans="1:23" x14ac:dyDescent="0.3">
      <c r="A17075">
        <v>25050</v>
      </c>
      <c r="B17075" s="15" t="s">
        <v>1895</v>
      </c>
      <c r="C17075" t="str">
        <f>_xlfn.XLOOKUP($B17075, STANDARDS!$A:$A, STANDARDS!$B:$B,,0,2)</f>
        <v>Undivided Lemede Fm; Cabo Carvoeiro Fm</v>
      </c>
      <c r="D17075" t="s">
        <v>2177</v>
      </c>
      <c r="E17075" t="s">
        <v>2202</v>
      </c>
      <c r="J17075" cm="1">
        <f t="array" ref="J17075:L17075">_xlfn.XLOOKUP($C17075, AGE!$A:$A,AGE!$B:$D,,0,2)</f>
        <v>182.45</v>
      </c>
      <c r="K17075">
        <v>8.3499999999999943</v>
      </c>
      <c r="L17075" t="str">
        <v xml:space="preserve">GSA 2018 </v>
      </c>
      <c r="M17075" t="s">
        <v>2403</v>
      </c>
      <c r="P17075" t="s">
        <v>2342</v>
      </c>
      <c r="Q17075">
        <v>-0.32</v>
      </c>
      <c r="R17075">
        <v>0.2</v>
      </c>
      <c r="V17075">
        <v>1</v>
      </c>
      <c r="W17075" t="s">
        <v>2558</v>
      </c>
    </row>
    <row r="17076" spans="1:23" x14ac:dyDescent="0.3">
      <c r="A17076">
        <v>25051</v>
      </c>
      <c r="B17076" s="15" t="s">
        <v>1895</v>
      </c>
      <c r="C17076" t="str">
        <f>_xlfn.XLOOKUP($B17076, STANDARDS!$A:$A, STANDARDS!$B:$B,,0,2)</f>
        <v>Undivided Lemede Fm; Cabo Carvoeiro Fm</v>
      </c>
      <c r="D17076" t="s">
        <v>2177</v>
      </c>
      <c r="E17076" t="s">
        <v>2202</v>
      </c>
      <c r="J17076" cm="1">
        <f t="array" ref="J17076:L17076">_xlfn.XLOOKUP($C17076, AGE!$A:$A,AGE!$B:$D,,0,2)</f>
        <v>182.45</v>
      </c>
      <c r="K17076">
        <v>8.3499999999999943</v>
      </c>
      <c r="L17076" t="str">
        <v xml:space="preserve">GSA 2018 </v>
      </c>
      <c r="M17076" t="s">
        <v>2403</v>
      </c>
      <c r="P17076" t="s">
        <v>2342</v>
      </c>
      <c r="Q17076">
        <v>-0.09</v>
      </c>
      <c r="R17076">
        <v>0.2</v>
      </c>
      <c r="V17076">
        <v>1</v>
      </c>
      <c r="W17076" t="s">
        <v>2558</v>
      </c>
    </row>
    <row r="17077" spans="1:23" x14ac:dyDescent="0.3">
      <c r="A17077">
        <v>25052</v>
      </c>
      <c r="B17077" s="15" t="s">
        <v>1895</v>
      </c>
      <c r="C17077" t="str">
        <f>_xlfn.XLOOKUP($B17077, STANDARDS!$A:$A, STANDARDS!$B:$B,,0,2)</f>
        <v>Undivided Lemede Fm; Cabo Carvoeiro Fm</v>
      </c>
      <c r="D17077" t="s">
        <v>2177</v>
      </c>
      <c r="E17077" t="s">
        <v>2202</v>
      </c>
      <c r="J17077" cm="1">
        <f t="array" ref="J17077:L17077">_xlfn.XLOOKUP($C17077, AGE!$A:$A,AGE!$B:$D,,0,2)</f>
        <v>182.45</v>
      </c>
      <c r="K17077">
        <v>8.3499999999999943</v>
      </c>
      <c r="L17077" t="str">
        <v xml:space="preserve">GSA 2018 </v>
      </c>
      <c r="M17077" t="s">
        <v>2403</v>
      </c>
      <c r="P17077" t="s">
        <v>2342</v>
      </c>
      <c r="Q17077">
        <v>-0.19</v>
      </c>
      <c r="R17077">
        <v>0.2</v>
      </c>
      <c r="V17077">
        <v>1</v>
      </c>
      <c r="W17077" t="s">
        <v>2558</v>
      </c>
    </row>
    <row r="17078" spans="1:23" x14ac:dyDescent="0.3">
      <c r="A17078">
        <v>25053</v>
      </c>
      <c r="B17078" s="15" t="s">
        <v>1895</v>
      </c>
      <c r="C17078" t="str">
        <f>_xlfn.XLOOKUP($B17078, STANDARDS!$A:$A, STANDARDS!$B:$B,,0,2)</f>
        <v>Undivided Lemede Fm; Cabo Carvoeiro Fm</v>
      </c>
      <c r="D17078" t="s">
        <v>2177</v>
      </c>
      <c r="E17078" t="s">
        <v>2202</v>
      </c>
      <c r="J17078" cm="1">
        <f t="array" ref="J17078:L17078">_xlfn.XLOOKUP($C17078, AGE!$A:$A,AGE!$B:$D,,0,2)</f>
        <v>182.45</v>
      </c>
      <c r="K17078">
        <v>8.3499999999999943</v>
      </c>
      <c r="L17078" t="str">
        <v xml:space="preserve">GSA 2018 </v>
      </c>
      <c r="M17078" t="s">
        <v>2403</v>
      </c>
      <c r="P17078" t="s">
        <v>2342</v>
      </c>
      <c r="Q17078">
        <v>-0.25</v>
      </c>
      <c r="R17078">
        <v>0.2</v>
      </c>
      <c r="V17078">
        <v>1</v>
      </c>
      <c r="W17078" t="s">
        <v>2558</v>
      </c>
    </row>
    <row r="17079" spans="1:23" x14ac:dyDescent="0.3">
      <c r="A17079">
        <v>25054</v>
      </c>
      <c r="B17079" s="15" t="s">
        <v>1895</v>
      </c>
      <c r="C17079" t="str">
        <f>_xlfn.XLOOKUP($B17079, STANDARDS!$A:$A, STANDARDS!$B:$B,,0,2)</f>
        <v>Undivided Lemede Fm; Cabo Carvoeiro Fm</v>
      </c>
      <c r="D17079" t="s">
        <v>2177</v>
      </c>
      <c r="E17079" t="s">
        <v>2202</v>
      </c>
      <c r="J17079" cm="1">
        <f t="array" ref="J17079:L17079">_xlfn.XLOOKUP($C17079, AGE!$A:$A,AGE!$B:$D,,0,2)</f>
        <v>182.45</v>
      </c>
      <c r="K17079">
        <v>8.3499999999999943</v>
      </c>
      <c r="L17079" t="str">
        <v xml:space="preserve">GSA 2018 </v>
      </c>
      <c r="M17079" t="s">
        <v>2403</v>
      </c>
      <c r="P17079" t="s">
        <v>2342</v>
      </c>
      <c r="Q17079">
        <v>-0.21</v>
      </c>
      <c r="R17079">
        <v>0.2</v>
      </c>
      <c r="V17079">
        <v>1</v>
      </c>
      <c r="W17079" t="s">
        <v>2558</v>
      </c>
    </row>
    <row r="17080" spans="1:23" x14ac:dyDescent="0.3">
      <c r="A17080">
        <v>25055</v>
      </c>
      <c r="B17080" s="15" t="s">
        <v>1895</v>
      </c>
      <c r="C17080" t="str">
        <f>_xlfn.XLOOKUP($B17080, STANDARDS!$A:$A, STANDARDS!$B:$B,,0,2)</f>
        <v>Undivided Lemede Fm; Cabo Carvoeiro Fm</v>
      </c>
      <c r="D17080" t="s">
        <v>2177</v>
      </c>
      <c r="E17080" t="s">
        <v>2202</v>
      </c>
      <c r="J17080" cm="1">
        <f t="array" ref="J17080:L17080">_xlfn.XLOOKUP($C17080, AGE!$A:$A,AGE!$B:$D,,0,2)</f>
        <v>182.45</v>
      </c>
      <c r="K17080">
        <v>8.3499999999999943</v>
      </c>
      <c r="L17080" t="str">
        <v xml:space="preserve">GSA 2018 </v>
      </c>
      <c r="M17080" t="s">
        <v>2403</v>
      </c>
      <c r="P17080" t="s">
        <v>2342</v>
      </c>
      <c r="Q17080">
        <v>-0.21</v>
      </c>
      <c r="R17080">
        <v>0.2</v>
      </c>
      <c r="V17080">
        <v>1</v>
      </c>
      <c r="W17080" t="s">
        <v>2558</v>
      </c>
    </row>
    <row r="17081" spans="1:23" x14ac:dyDescent="0.3">
      <c r="A17081">
        <v>25056</v>
      </c>
      <c r="B17081" s="15" t="s">
        <v>1895</v>
      </c>
      <c r="C17081" t="str">
        <f>_xlfn.XLOOKUP($B17081, STANDARDS!$A:$A, STANDARDS!$B:$B,,0,2)</f>
        <v>Undivided Lemede Fm; Cabo Carvoeiro Fm</v>
      </c>
      <c r="D17081" t="s">
        <v>2177</v>
      </c>
      <c r="E17081" t="s">
        <v>2202</v>
      </c>
      <c r="J17081" cm="1">
        <f t="array" ref="J17081:L17081">_xlfn.XLOOKUP($C17081, AGE!$A:$A,AGE!$B:$D,,0,2)</f>
        <v>182.45</v>
      </c>
      <c r="K17081">
        <v>8.3499999999999943</v>
      </c>
      <c r="L17081" t="str">
        <v xml:space="preserve">GSA 2018 </v>
      </c>
      <c r="M17081" t="s">
        <v>2403</v>
      </c>
      <c r="P17081" t="s">
        <v>2342</v>
      </c>
      <c r="Q17081">
        <v>-0.32</v>
      </c>
      <c r="R17081">
        <v>0.2</v>
      </c>
      <c r="V17081">
        <v>1</v>
      </c>
      <c r="W17081" t="s">
        <v>2558</v>
      </c>
    </row>
    <row r="17082" spans="1:23" x14ac:dyDescent="0.3">
      <c r="A17082">
        <v>25057</v>
      </c>
      <c r="B17082" s="15" t="s">
        <v>1895</v>
      </c>
      <c r="C17082" t="str">
        <f>_xlfn.XLOOKUP($B17082, STANDARDS!$A:$A, STANDARDS!$B:$B,,0,2)</f>
        <v>Undivided Lemede Fm; Cabo Carvoeiro Fm</v>
      </c>
      <c r="D17082" t="s">
        <v>2177</v>
      </c>
      <c r="E17082" t="s">
        <v>2202</v>
      </c>
      <c r="J17082" cm="1">
        <f t="array" ref="J17082:L17082">_xlfn.XLOOKUP($C17082, AGE!$A:$A,AGE!$B:$D,,0,2)</f>
        <v>182.45</v>
      </c>
      <c r="K17082">
        <v>8.3499999999999943</v>
      </c>
      <c r="L17082" t="str">
        <v xml:space="preserve">GSA 2018 </v>
      </c>
      <c r="M17082" t="s">
        <v>2403</v>
      </c>
      <c r="P17082" t="s">
        <v>2342</v>
      </c>
      <c r="Q17082">
        <v>-0.33</v>
      </c>
      <c r="R17082">
        <v>0.2</v>
      </c>
      <c r="V17082">
        <v>1</v>
      </c>
      <c r="W17082" t="s">
        <v>2558</v>
      </c>
    </row>
    <row r="17083" spans="1:23" x14ac:dyDescent="0.3">
      <c r="A17083">
        <v>25058</v>
      </c>
      <c r="B17083" s="15" t="s">
        <v>1895</v>
      </c>
      <c r="C17083" t="str">
        <f>_xlfn.XLOOKUP($B17083, STANDARDS!$A:$A, STANDARDS!$B:$B,,0,2)</f>
        <v>Undivided Lemede Fm; Cabo Carvoeiro Fm</v>
      </c>
      <c r="D17083" t="s">
        <v>2177</v>
      </c>
      <c r="E17083" t="s">
        <v>2202</v>
      </c>
      <c r="J17083" cm="1">
        <f t="array" ref="J17083:L17083">_xlfn.XLOOKUP($C17083, AGE!$A:$A,AGE!$B:$D,,0,2)</f>
        <v>182.45</v>
      </c>
      <c r="K17083">
        <v>8.3499999999999943</v>
      </c>
      <c r="L17083" t="str">
        <v xml:space="preserve">GSA 2018 </v>
      </c>
      <c r="M17083" t="s">
        <v>2403</v>
      </c>
      <c r="P17083" t="s">
        <v>2342</v>
      </c>
      <c r="Q17083">
        <v>-0.26</v>
      </c>
      <c r="R17083">
        <v>0.2</v>
      </c>
      <c r="V17083">
        <v>1</v>
      </c>
      <c r="W17083" t="s">
        <v>2558</v>
      </c>
    </row>
    <row r="17084" spans="1:23" x14ac:dyDescent="0.3">
      <c r="A17084">
        <v>25059</v>
      </c>
      <c r="B17084" s="15" t="s">
        <v>1895</v>
      </c>
      <c r="C17084" t="str">
        <f>_xlfn.XLOOKUP($B17084, STANDARDS!$A:$A, STANDARDS!$B:$B,,0,2)</f>
        <v>Undivided Lemede Fm; Cabo Carvoeiro Fm</v>
      </c>
      <c r="D17084" t="s">
        <v>2177</v>
      </c>
      <c r="E17084" t="s">
        <v>2202</v>
      </c>
      <c r="J17084" cm="1">
        <f t="array" ref="J17084:L17084">_xlfn.XLOOKUP($C17084, AGE!$A:$A,AGE!$B:$D,,0,2)</f>
        <v>182.45</v>
      </c>
      <c r="K17084">
        <v>8.3499999999999943</v>
      </c>
      <c r="L17084" t="str">
        <v xml:space="preserve">GSA 2018 </v>
      </c>
      <c r="M17084" t="s">
        <v>2403</v>
      </c>
      <c r="P17084" t="s">
        <v>2342</v>
      </c>
      <c r="Q17084">
        <v>-0.3</v>
      </c>
      <c r="R17084">
        <v>0.2</v>
      </c>
      <c r="V17084">
        <v>1</v>
      </c>
      <c r="W17084" t="s">
        <v>2558</v>
      </c>
    </row>
    <row r="17085" spans="1:23" x14ac:dyDescent="0.3">
      <c r="A17085">
        <v>25060</v>
      </c>
      <c r="B17085" s="15" t="s">
        <v>1895</v>
      </c>
      <c r="C17085" t="str">
        <f>_xlfn.XLOOKUP($B17085, STANDARDS!$A:$A, STANDARDS!$B:$B,,0,2)</f>
        <v>Undivided Lemede Fm; Cabo Carvoeiro Fm</v>
      </c>
      <c r="D17085" t="s">
        <v>2177</v>
      </c>
      <c r="E17085" t="s">
        <v>2202</v>
      </c>
      <c r="J17085" cm="1">
        <f t="array" ref="J17085:L17085">_xlfn.XLOOKUP($C17085, AGE!$A:$A,AGE!$B:$D,,0,2)</f>
        <v>182.45</v>
      </c>
      <c r="K17085">
        <v>8.3499999999999943</v>
      </c>
      <c r="L17085" t="str">
        <v xml:space="preserve">GSA 2018 </v>
      </c>
      <c r="M17085" t="s">
        <v>2403</v>
      </c>
      <c r="P17085" t="s">
        <v>2342</v>
      </c>
      <c r="Q17085">
        <v>-0.2</v>
      </c>
      <c r="R17085">
        <v>0.2</v>
      </c>
      <c r="V17085">
        <v>1</v>
      </c>
      <c r="W17085" t="s">
        <v>2558</v>
      </c>
    </row>
    <row r="17086" spans="1:23" x14ac:dyDescent="0.3">
      <c r="A17086">
        <v>25061</v>
      </c>
      <c r="B17086" s="15" t="s">
        <v>1895</v>
      </c>
      <c r="C17086" t="str">
        <f>_xlfn.XLOOKUP($B17086, STANDARDS!$A:$A, STANDARDS!$B:$B,,0,2)</f>
        <v>Undivided Lemede Fm; Cabo Carvoeiro Fm</v>
      </c>
      <c r="D17086" t="s">
        <v>2177</v>
      </c>
      <c r="E17086" t="s">
        <v>2202</v>
      </c>
      <c r="J17086" cm="1">
        <f t="array" ref="J17086:L17086">_xlfn.XLOOKUP($C17086, AGE!$A:$A,AGE!$B:$D,,0,2)</f>
        <v>182.45</v>
      </c>
      <c r="K17086">
        <v>8.3499999999999943</v>
      </c>
      <c r="L17086" t="str">
        <v xml:space="preserve">GSA 2018 </v>
      </c>
      <c r="M17086" t="s">
        <v>2403</v>
      </c>
      <c r="P17086" t="s">
        <v>2342</v>
      </c>
      <c r="Q17086">
        <v>-0.19</v>
      </c>
      <c r="R17086">
        <v>0.2</v>
      </c>
      <c r="V17086">
        <v>1</v>
      </c>
      <c r="W17086" t="s">
        <v>2558</v>
      </c>
    </row>
    <row r="17087" spans="1:23" x14ac:dyDescent="0.3">
      <c r="A17087">
        <v>25062</v>
      </c>
      <c r="B17087" s="15" t="s">
        <v>1895</v>
      </c>
      <c r="C17087" t="str">
        <f>_xlfn.XLOOKUP($B17087, STANDARDS!$A:$A, STANDARDS!$B:$B,,0,2)</f>
        <v>Undivided Lemede Fm; Cabo Carvoeiro Fm</v>
      </c>
      <c r="D17087" t="s">
        <v>2177</v>
      </c>
      <c r="E17087" t="s">
        <v>2202</v>
      </c>
      <c r="J17087" cm="1">
        <f t="array" ref="J17087:L17087">_xlfn.XLOOKUP($C17087, AGE!$A:$A,AGE!$B:$D,,0,2)</f>
        <v>182.45</v>
      </c>
      <c r="K17087">
        <v>8.3499999999999943</v>
      </c>
      <c r="L17087" t="str">
        <v xml:space="preserve">GSA 2018 </v>
      </c>
      <c r="M17087" t="s">
        <v>2403</v>
      </c>
      <c r="P17087" t="s">
        <v>2342</v>
      </c>
      <c r="Q17087">
        <v>-0.4</v>
      </c>
      <c r="R17087">
        <v>0.2</v>
      </c>
      <c r="V17087">
        <v>1</v>
      </c>
      <c r="W17087" t="s">
        <v>2558</v>
      </c>
    </row>
    <row r="17088" spans="1:23" x14ac:dyDescent="0.3">
      <c r="A17088">
        <v>25063</v>
      </c>
      <c r="B17088" s="15" t="s">
        <v>1895</v>
      </c>
      <c r="C17088" t="str">
        <f>_xlfn.XLOOKUP($B17088, STANDARDS!$A:$A, STANDARDS!$B:$B,,0,2)</f>
        <v>Undivided Lemede Fm; Cabo Carvoeiro Fm</v>
      </c>
      <c r="D17088" t="s">
        <v>2177</v>
      </c>
      <c r="E17088" t="s">
        <v>2202</v>
      </c>
      <c r="J17088" cm="1">
        <f t="array" ref="J17088:L17088">_xlfn.XLOOKUP($C17088, AGE!$A:$A,AGE!$B:$D,,0,2)</f>
        <v>182.45</v>
      </c>
      <c r="K17088">
        <v>8.3499999999999943</v>
      </c>
      <c r="L17088" t="str">
        <v xml:space="preserve">GSA 2018 </v>
      </c>
      <c r="M17088" t="s">
        <v>2403</v>
      </c>
      <c r="P17088" t="s">
        <v>2342</v>
      </c>
      <c r="Q17088">
        <v>-0.41</v>
      </c>
      <c r="R17088">
        <v>0.2</v>
      </c>
      <c r="V17088">
        <v>1</v>
      </c>
      <c r="W17088" t="s">
        <v>2558</v>
      </c>
    </row>
    <row r="17089" spans="1:23" x14ac:dyDescent="0.3">
      <c r="A17089">
        <v>25064</v>
      </c>
      <c r="B17089" s="15" t="s">
        <v>1895</v>
      </c>
      <c r="C17089" t="str">
        <f>_xlfn.XLOOKUP($B17089, STANDARDS!$A:$A, STANDARDS!$B:$B,,0,2)</f>
        <v>Undivided Lemede Fm; Cabo Carvoeiro Fm</v>
      </c>
      <c r="D17089" t="s">
        <v>2177</v>
      </c>
      <c r="E17089" t="s">
        <v>2202</v>
      </c>
      <c r="J17089" cm="1">
        <f t="array" ref="J17089:L17089">_xlfn.XLOOKUP($C17089, AGE!$A:$A,AGE!$B:$D,,0,2)</f>
        <v>182.45</v>
      </c>
      <c r="K17089">
        <v>8.3499999999999943</v>
      </c>
      <c r="L17089" t="str">
        <v xml:space="preserve">GSA 2018 </v>
      </c>
      <c r="M17089" t="s">
        <v>2403</v>
      </c>
      <c r="P17089" t="s">
        <v>2342</v>
      </c>
      <c r="Q17089">
        <v>-0.23</v>
      </c>
      <c r="R17089">
        <v>0.2</v>
      </c>
      <c r="V17089">
        <v>1</v>
      </c>
      <c r="W17089" t="s">
        <v>2558</v>
      </c>
    </row>
    <row r="17090" spans="1:23" x14ac:dyDescent="0.3">
      <c r="A17090">
        <v>25065</v>
      </c>
      <c r="B17090" s="15" t="s">
        <v>1895</v>
      </c>
      <c r="C17090" t="str">
        <f>_xlfn.XLOOKUP($B17090, STANDARDS!$A:$A, STANDARDS!$B:$B,,0,2)</f>
        <v>Undivided Lemede Fm; Cabo Carvoeiro Fm</v>
      </c>
      <c r="D17090" t="s">
        <v>2177</v>
      </c>
      <c r="E17090" t="s">
        <v>2202</v>
      </c>
      <c r="J17090" cm="1">
        <f t="array" ref="J17090:L17090">_xlfn.XLOOKUP($C17090, AGE!$A:$A,AGE!$B:$D,,0,2)</f>
        <v>182.45</v>
      </c>
      <c r="K17090">
        <v>8.3499999999999943</v>
      </c>
      <c r="L17090" t="str">
        <v xml:space="preserve">GSA 2018 </v>
      </c>
      <c r="M17090" t="s">
        <v>2403</v>
      </c>
      <c r="P17090" t="s">
        <v>2342</v>
      </c>
      <c r="Q17090">
        <v>-0.16</v>
      </c>
      <c r="R17090">
        <v>0.2</v>
      </c>
      <c r="V17090">
        <v>1</v>
      </c>
      <c r="W17090" t="s">
        <v>2558</v>
      </c>
    </row>
    <row r="17091" spans="1:23" x14ac:dyDescent="0.3">
      <c r="A17091">
        <v>25066</v>
      </c>
      <c r="B17091" s="15" t="s">
        <v>1895</v>
      </c>
      <c r="C17091" t="str">
        <f>_xlfn.XLOOKUP($B17091, STANDARDS!$A:$A, STANDARDS!$B:$B,,0,2)</f>
        <v>Undivided Lemede Fm; Cabo Carvoeiro Fm</v>
      </c>
      <c r="D17091" t="s">
        <v>2177</v>
      </c>
      <c r="E17091" t="s">
        <v>2202</v>
      </c>
      <c r="J17091" cm="1">
        <f t="array" ref="J17091:L17091">_xlfn.XLOOKUP($C17091, AGE!$A:$A,AGE!$B:$D,,0,2)</f>
        <v>182.45</v>
      </c>
      <c r="K17091">
        <v>8.3499999999999943</v>
      </c>
      <c r="L17091" t="str">
        <v xml:space="preserve">GSA 2018 </v>
      </c>
      <c r="M17091" t="s">
        <v>2403</v>
      </c>
      <c r="P17091" t="s">
        <v>2342</v>
      </c>
      <c r="Q17091">
        <v>-0.15</v>
      </c>
      <c r="R17091">
        <v>0.2</v>
      </c>
      <c r="V17091">
        <v>1</v>
      </c>
      <c r="W17091" t="s">
        <v>2558</v>
      </c>
    </row>
    <row r="17092" spans="1:23" x14ac:dyDescent="0.3">
      <c r="A17092">
        <v>25067</v>
      </c>
      <c r="B17092" s="15" t="s">
        <v>1895</v>
      </c>
      <c r="C17092" t="str">
        <f>_xlfn.XLOOKUP($B17092, STANDARDS!$A:$A, STANDARDS!$B:$B,,0,2)</f>
        <v>Undivided Lemede Fm; Cabo Carvoeiro Fm</v>
      </c>
      <c r="D17092" t="s">
        <v>2177</v>
      </c>
      <c r="E17092" t="s">
        <v>2202</v>
      </c>
      <c r="J17092" cm="1">
        <f t="array" ref="J17092:L17092">_xlfn.XLOOKUP($C17092, AGE!$A:$A,AGE!$B:$D,,0,2)</f>
        <v>182.45</v>
      </c>
      <c r="K17092">
        <v>8.3499999999999943</v>
      </c>
      <c r="L17092" t="str">
        <v xml:space="preserve">GSA 2018 </v>
      </c>
      <c r="M17092" t="s">
        <v>2403</v>
      </c>
      <c r="P17092" t="s">
        <v>2342</v>
      </c>
      <c r="Q17092">
        <v>-0.11</v>
      </c>
      <c r="R17092">
        <v>0.2</v>
      </c>
      <c r="V17092">
        <v>1</v>
      </c>
      <c r="W17092" t="s">
        <v>2558</v>
      </c>
    </row>
    <row r="17093" spans="1:23" x14ac:dyDescent="0.3">
      <c r="A17093">
        <v>25068</v>
      </c>
      <c r="B17093" s="15" t="s">
        <v>1895</v>
      </c>
      <c r="C17093" t="str">
        <f>_xlfn.XLOOKUP($B17093, STANDARDS!$A:$A, STANDARDS!$B:$B,,0,2)</f>
        <v>Undivided Lemede Fm; Cabo Carvoeiro Fm</v>
      </c>
      <c r="D17093" t="s">
        <v>2177</v>
      </c>
      <c r="E17093" t="s">
        <v>2202</v>
      </c>
      <c r="J17093" cm="1">
        <f t="array" ref="J17093:L17093">_xlfn.XLOOKUP($C17093, AGE!$A:$A,AGE!$B:$D,,0,2)</f>
        <v>182.45</v>
      </c>
      <c r="K17093">
        <v>8.3499999999999943</v>
      </c>
      <c r="L17093" t="str">
        <v xml:space="preserve">GSA 2018 </v>
      </c>
      <c r="M17093" t="s">
        <v>2403</v>
      </c>
      <c r="P17093" t="s">
        <v>2342</v>
      </c>
      <c r="Q17093">
        <v>-0.22</v>
      </c>
      <c r="R17093">
        <v>0.2</v>
      </c>
      <c r="V17093">
        <v>1</v>
      </c>
      <c r="W17093" t="s">
        <v>2558</v>
      </c>
    </row>
    <row r="17094" spans="1:23" x14ac:dyDescent="0.3">
      <c r="A17094">
        <v>25069</v>
      </c>
      <c r="B17094" s="15" t="s">
        <v>1895</v>
      </c>
      <c r="C17094" t="str">
        <f>_xlfn.XLOOKUP($B17094, STANDARDS!$A:$A, STANDARDS!$B:$B,,0,2)</f>
        <v>Undivided Lemede Fm; Cabo Carvoeiro Fm</v>
      </c>
      <c r="D17094" t="s">
        <v>2177</v>
      </c>
      <c r="E17094" t="s">
        <v>2202</v>
      </c>
      <c r="J17094" cm="1">
        <f t="array" ref="J17094:L17094">_xlfn.XLOOKUP($C17094, AGE!$A:$A,AGE!$B:$D,,0,2)</f>
        <v>182.45</v>
      </c>
      <c r="K17094">
        <v>8.3499999999999943</v>
      </c>
      <c r="L17094" t="str">
        <v xml:space="preserve">GSA 2018 </v>
      </c>
      <c r="M17094" t="s">
        <v>2403</v>
      </c>
      <c r="P17094" t="s">
        <v>2342</v>
      </c>
      <c r="Q17094">
        <v>-0.16</v>
      </c>
      <c r="R17094">
        <v>0.2</v>
      </c>
      <c r="V17094">
        <v>1</v>
      </c>
      <c r="W17094" t="s">
        <v>2558</v>
      </c>
    </row>
    <row r="17095" spans="1:23" x14ac:dyDescent="0.3">
      <c r="A17095">
        <v>25070</v>
      </c>
      <c r="B17095" s="15" t="s">
        <v>1895</v>
      </c>
      <c r="C17095" t="str">
        <f>_xlfn.XLOOKUP($B17095, STANDARDS!$A:$A, STANDARDS!$B:$B,,0,2)</f>
        <v>Undivided Lemede Fm; Cabo Carvoeiro Fm</v>
      </c>
      <c r="D17095" t="s">
        <v>2177</v>
      </c>
      <c r="E17095" t="s">
        <v>2202</v>
      </c>
      <c r="J17095" cm="1">
        <f t="array" ref="J17095:L17095">_xlfn.XLOOKUP($C17095, AGE!$A:$A,AGE!$B:$D,,0,2)</f>
        <v>182.45</v>
      </c>
      <c r="K17095">
        <v>8.3499999999999943</v>
      </c>
      <c r="L17095" t="str">
        <v xml:space="preserve">GSA 2018 </v>
      </c>
      <c r="M17095" t="s">
        <v>2403</v>
      </c>
      <c r="P17095" t="s">
        <v>2342</v>
      </c>
      <c r="Q17095">
        <v>-0.01</v>
      </c>
      <c r="R17095">
        <v>0.2</v>
      </c>
      <c r="V17095">
        <v>1</v>
      </c>
      <c r="W17095" t="s">
        <v>2558</v>
      </c>
    </row>
    <row r="17096" spans="1:23" x14ac:dyDescent="0.3">
      <c r="A17096">
        <v>25071</v>
      </c>
      <c r="B17096" s="15" t="s">
        <v>1895</v>
      </c>
      <c r="C17096" t="str">
        <f>_xlfn.XLOOKUP($B17096, STANDARDS!$A:$A, STANDARDS!$B:$B,,0,2)</f>
        <v>Undivided Lemede Fm; Cabo Carvoeiro Fm</v>
      </c>
      <c r="D17096" t="s">
        <v>2177</v>
      </c>
      <c r="E17096" t="s">
        <v>2202</v>
      </c>
      <c r="J17096" cm="1">
        <f t="array" ref="J17096:L17096">_xlfn.XLOOKUP($C17096, AGE!$A:$A,AGE!$B:$D,,0,2)</f>
        <v>182.45</v>
      </c>
      <c r="K17096">
        <v>8.3499999999999943</v>
      </c>
      <c r="L17096" t="str">
        <v xml:space="preserve">GSA 2018 </v>
      </c>
      <c r="M17096" t="s">
        <v>2403</v>
      </c>
      <c r="P17096" t="s">
        <v>2342</v>
      </c>
      <c r="Q17096">
        <v>0.14000000000000001</v>
      </c>
      <c r="R17096">
        <v>0.2</v>
      </c>
      <c r="V17096">
        <v>1</v>
      </c>
      <c r="W17096" t="s">
        <v>2558</v>
      </c>
    </row>
    <row r="17097" spans="1:23" x14ac:dyDescent="0.3">
      <c r="A17097">
        <v>25072</v>
      </c>
      <c r="B17097" s="15" t="s">
        <v>1895</v>
      </c>
      <c r="C17097" t="str">
        <f>_xlfn.XLOOKUP($B17097, STANDARDS!$A:$A, STANDARDS!$B:$B,,0,2)</f>
        <v>Undivided Lemede Fm; Cabo Carvoeiro Fm</v>
      </c>
      <c r="D17097" t="s">
        <v>2177</v>
      </c>
      <c r="E17097" t="s">
        <v>2202</v>
      </c>
      <c r="J17097" cm="1">
        <f t="array" ref="J17097:L17097">_xlfn.XLOOKUP($C17097, AGE!$A:$A,AGE!$B:$D,,0,2)</f>
        <v>182.45</v>
      </c>
      <c r="K17097">
        <v>8.3499999999999943</v>
      </c>
      <c r="L17097" t="str">
        <v xml:space="preserve">GSA 2018 </v>
      </c>
      <c r="M17097" t="s">
        <v>2403</v>
      </c>
      <c r="P17097" t="s">
        <v>2342</v>
      </c>
      <c r="Q17097">
        <v>0.08</v>
      </c>
      <c r="R17097">
        <v>0.2</v>
      </c>
      <c r="V17097">
        <v>1</v>
      </c>
      <c r="W17097" t="s">
        <v>2558</v>
      </c>
    </row>
    <row r="17098" spans="1:23" x14ac:dyDescent="0.3">
      <c r="A17098">
        <v>25073</v>
      </c>
      <c r="B17098" s="15" t="s">
        <v>1895</v>
      </c>
      <c r="C17098" t="str">
        <f>_xlfn.XLOOKUP($B17098, STANDARDS!$A:$A, STANDARDS!$B:$B,,0,2)</f>
        <v>Undivided Lemede Fm; Cabo Carvoeiro Fm</v>
      </c>
      <c r="D17098" t="s">
        <v>2177</v>
      </c>
      <c r="E17098" t="s">
        <v>2202</v>
      </c>
      <c r="J17098" cm="1">
        <f t="array" ref="J17098:L17098">_xlfn.XLOOKUP($C17098, AGE!$A:$A,AGE!$B:$D,,0,2)</f>
        <v>182.45</v>
      </c>
      <c r="K17098">
        <v>8.3499999999999943</v>
      </c>
      <c r="L17098" t="str">
        <v xml:space="preserve">GSA 2018 </v>
      </c>
      <c r="M17098" t="s">
        <v>2403</v>
      </c>
      <c r="P17098" t="s">
        <v>2342</v>
      </c>
      <c r="Q17098">
        <v>0.17</v>
      </c>
      <c r="R17098">
        <v>0.2</v>
      </c>
      <c r="V17098">
        <v>1</v>
      </c>
      <c r="W17098" t="s">
        <v>2558</v>
      </c>
    </row>
    <row r="17099" spans="1:23" x14ac:dyDescent="0.3">
      <c r="A17099">
        <v>25074</v>
      </c>
      <c r="B17099" s="15" t="s">
        <v>1895</v>
      </c>
      <c r="C17099" t="str">
        <f>_xlfn.XLOOKUP($B17099, STANDARDS!$A:$A, STANDARDS!$B:$B,,0,2)</f>
        <v>Undivided Lemede Fm; Cabo Carvoeiro Fm</v>
      </c>
      <c r="D17099" t="s">
        <v>2177</v>
      </c>
      <c r="E17099" t="s">
        <v>2202</v>
      </c>
      <c r="J17099" cm="1">
        <f t="array" ref="J17099:L17099">_xlfn.XLOOKUP($C17099, AGE!$A:$A,AGE!$B:$D,,0,2)</f>
        <v>182.45</v>
      </c>
      <c r="K17099">
        <v>8.3499999999999943</v>
      </c>
      <c r="L17099" t="str">
        <v xml:space="preserve">GSA 2018 </v>
      </c>
      <c r="M17099" t="s">
        <v>2403</v>
      </c>
      <c r="P17099" t="s">
        <v>2342</v>
      </c>
      <c r="Q17099">
        <v>0.16</v>
      </c>
      <c r="R17099">
        <v>0.2</v>
      </c>
      <c r="V17099">
        <v>1</v>
      </c>
      <c r="W17099" t="s">
        <v>2558</v>
      </c>
    </row>
    <row r="17100" spans="1:23" x14ac:dyDescent="0.3">
      <c r="A17100">
        <v>25075</v>
      </c>
      <c r="B17100" s="15" t="s">
        <v>1895</v>
      </c>
      <c r="C17100" t="str">
        <f>_xlfn.XLOOKUP($B17100, STANDARDS!$A:$A, STANDARDS!$B:$B,,0,2)</f>
        <v>Undivided Lemede Fm; Cabo Carvoeiro Fm</v>
      </c>
      <c r="D17100" t="s">
        <v>2177</v>
      </c>
      <c r="E17100" t="s">
        <v>2202</v>
      </c>
      <c r="J17100" cm="1">
        <f t="array" ref="J17100:L17100">_xlfn.XLOOKUP($C17100, AGE!$A:$A,AGE!$B:$D,,0,2)</f>
        <v>182.45</v>
      </c>
      <c r="K17100">
        <v>8.3499999999999943</v>
      </c>
      <c r="L17100" t="str">
        <v xml:space="preserve">GSA 2018 </v>
      </c>
      <c r="M17100" t="s">
        <v>2403</v>
      </c>
      <c r="P17100" t="s">
        <v>2342</v>
      </c>
      <c r="Q17100">
        <v>0.14000000000000001</v>
      </c>
      <c r="R17100">
        <v>0.2</v>
      </c>
      <c r="V17100">
        <v>1</v>
      </c>
      <c r="W17100" t="s">
        <v>2558</v>
      </c>
    </row>
    <row r="17101" spans="1:23" x14ac:dyDescent="0.3">
      <c r="A17101">
        <v>25076</v>
      </c>
      <c r="B17101" s="15" t="s">
        <v>1895</v>
      </c>
      <c r="C17101" t="str">
        <f>_xlfn.XLOOKUP($B17101, STANDARDS!$A:$A, STANDARDS!$B:$B,,0,2)</f>
        <v>Undivided Lemede Fm; Cabo Carvoeiro Fm</v>
      </c>
      <c r="D17101" t="s">
        <v>2177</v>
      </c>
      <c r="E17101" t="s">
        <v>2202</v>
      </c>
      <c r="J17101" cm="1">
        <f t="array" ref="J17101:L17101">_xlfn.XLOOKUP($C17101, AGE!$A:$A,AGE!$B:$D,,0,2)</f>
        <v>182.45</v>
      </c>
      <c r="K17101">
        <v>8.3499999999999943</v>
      </c>
      <c r="L17101" t="str">
        <v xml:space="preserve">GSA 2018 </v>
      </c>
      <c r="M17101" t="s">
        <v>2403</v>
      </c>
      <c r="P17101" t="s">
        <v>2342</v>
      </c>
      <c r="Q17101">
        <v>0.01</v>
      </c>
      <c r="R17101">
        <v>0.2</v>
      </c>
      <c r="V17101">
        <v>1</v>
      </c>
      <c r="W17101" t="s">
        <v>2558</v>
      </c>
    </row>
    <row r="17102" spans="1:23" x14ac:dyDescent="0.3">
      <c r="A17102">
        <v>25077</v>
      </c>
      <c r="B17102" s="15" t="s">
        <v>1895</v>
      </c>
      <c r="C17102" t="str">
        <f>_xlfn.XLOOKUP($B17102, STANDARDS!$A:$A, STANDARDS!$B:$B,,0,2)</f>
        <v>Undivided Lemede Fm; Cabo Carvoeiro Fm</v>
      </c>
      <c r="D17102" t="s">
        <v>2177</v>
      </c>
      <c r="E17102" t="s">
        <v>2202</v>
      </c>
      <c r="J17102" cm="1">
        <f t="array" ref="J17102:L17102">_xlfn.XLOOKUP($C17102, AGE!$A:$A,AGE!$B:$D,,0,2)</f>
        <v>182.45</v>
      </c>
      <c r="K17102">
        <v>8.3499999999999943</v>
      </c>
      <c r="L17102" t="str">
        <v xml:space="preserve">GSA 2018 </v>
      </c>
      <c r="M17102" t="s">
        <v>2403</v>
      </c>
      <c r="P17102" t="s">
        <v>2342</v>
      </c>
      <c r="Q17102">
        <v>0.01</v>
      </c>
      <c r="R17102">
        <v>0.2</v>
      </c>
      <c r="V17102">
        <v>1</v>
      </c>
      <c r="W17102" t="s">
        <v>2558</v>
      </c>
    </row>
    <row r="17103" spans="1:23" x14ac:dyDescent="0.3">
      <c r="A17103">
        <v>25078</v>
      </c>
      <c r="B17103" s="15" t="s">
        <v>1895</v>
      </c>
      <c r="C17103" t="str">
        <f>_xlfn.XLOOKUP($B17103, STANDARDS!$A:$A, STANDARDS!$B:$B,,0,2)</f>
        <v>Undivided Lemede Fm; Cabo Carvoeiro Fm</v>
      </c>
      <c r="D17103" t="s">
        <v>2177</v>
      </c>
      <c r="E17103" t="s">
        <v>2202</v>
      </c>
      <c r="J17103" cm="1">
        <f t="array" ref="J17103:L17103">_xlfn.XLOOKUP($C17103, AGE!$A:$A,AGE!$B:$D,,0,2)</f>
        <v>182.45</v>
      </c>
      <c r="K17103">
        <v>8.3499999999999943</v>
      </c>
      <c r="L17103" t="str">
        <v xml:space="preserve">GSA 2018 </v>
      </c>
      <c r="M17103" t="s">
        <v>2403</v>
      </c>
      <c r="P17103" t="s">
        <v>2342</v>
      </c>
      <c r="Q17103">
        <v>-0.19</v>
      </c>
      <c r="R17103">
        <v>0.2</v>
      </c>
      <c r="V17103">
        <v>1</v>
      </c>
      <c r="W17103" t="s">
        <v>2558</v>
      </c>
    </row>
    <row r="17104" spans="1:23" x14ac:dyDescent="0.3">
      <c r="A17104">
        <v>25079</v>
      </c>
      <c r="B17104" s="15" t="s">
        <v>1895</v>
      </c>
      <c r="C17104" t="str">
        <f>_xlfn.XLOOKUP($B17104, STANDARDS!$A:$A, STANDARDS!$B:$B,,0,2)</f>
        <v>Undivided Lemede Fm; Cabo Carvoeiro Fm</v>
      </c>
      <c r="D17104" t="s">
        <v>2177</v>
      </c>
      <c r="E17104" t="s">
        <v>2202</v>
      </c>
      <c r="J17104" cm="1">
        <f t="array" ref="J17104:L17104">_xlfn.XLOOKUP($C17104, AGE!$A:$A,AGE!$B:$D,,0,2)</f>
        <v>182.45</v>
      </c>
      <c r="K17104">
        <v>8.3499999999999943</v>
      </c>
      <c r="L17104" t="str">
        <v xml:space="preserve">GSA 2018 </v>
      </c>
      <c r="M17104" t="s">
        <v>2403</v>
      </c>
      <c r="P17104" t="s">
        <v>2342</v>
      </c>
      <c r="Q17104">
        <v>0.14000000000000001</v>
      </c>
      <c r="R17104">
        <v>0.2</v>
      </c>
      <c r="V17104">
        <v>1</v>
      </c>
      <c r="W17104" t="s">
        <v>2558</v>
      </c>
    </row>
    <row r="17105" spans="1:23" x14ac:dyDescent="0.3">
      <c r="A17105">
        <v>25080</v>
      </c>
      <c r="B17105" s="15" t="s">
        <v>1895</v>
      </c>
      <c r="C17105" t="str">
        <f>_xlfn.XLOOKUP($B17105, STANDARDS!$A:$A, STANDARDS!$B:$B,,0,2)</f>
        <v>Undivided Lemede Fm; Cabo Carvoeiro Fm</v>
      </c>
      <c r="D17105" t="s">
        <v>2177</v>
      </c>
      <c r="E17105" t="s">
        <v>2202</v>
      </c>
      <c r="J17105" cm="1">
        <f t="array" ref="J17105:L17105">_xlfn.XLOOKUP($C17105, AGE!$A:$A,AGE!$B:$D,,0,2)</f>
        <v>182.45</v>
      </c>
      <c r="K17105">
        <v>8.3499999999999943</v>
      </c>
      <c r="L17105" t="str">
        <v xml:space="preserve">GSA 2018 </v>
      </c>
      <c r="M17105" t="s">
        <v>2403</v>
      </c>
      <c r="P17105" t="s">
        <v>2342</v>
      </c>
      <c r="Q17105">
        <v>0.36</v>
      </c>
      <c r="R17105">
        <v>0.2</v>
      </c>
      <c r="V17105">
        <v>1</v>
      </c>
      <c r="W17105" t="s">
        <v>2558</v>
      </c>
    </row>
    <row r="17106" spans="1:23" x14ac:dyDescent="0.3">
      <c r="A17106">
        <v>25081</v>
      </c>
      <c r="B17106" s="15" t="s">
        <v>1895</v>
      </c>
      <c r="C17106" t="str">
        <f>_xlfn.XLOOKUP($B17106, STANDARDS!$A:$A, STANDARDS!$B:$B,,0,2)</f>
        <v>Undivided Lemede Fm; Cabo Carvoeiro Fm</v>
      </c>
      <c r="D17106" t="s">
        <v>2177</v>
      </c>
      <c r="E17106" t="s">
        <v>2202</v>
      </c>
      <c r="J17106" cm="1">
        <f t="array" ref="J17106:L17106">_xlfn.XLOOKUP($C17106, AGE!$A:$A,AGE!$B:$D,,0,2)</f>
        <v>182.45</v>
      </c>
      <c r="K17106">
        <v>8.3499999999999943</v>
      </c>
      <c r="L17106" t="str">
        <v xml:space="preserve">GSA 2018 </v>
      </c>
      <c r="M17106" t="s">
        <v>2403</v>
      </c>
      <c r="P17106" t="s">
        <v>2342</v>
      </c>
      <c r="Q17106">
        <v>0.38</v>
      </c>
      <c r="R17106">
        <v>0.2</v>
      </c>
      <c r="V17106">
        <v>1</v>
      </c>
      <c r="W17106" t="s">
        <v>2558</v>
      </c>
    </row>
    <row r="17107" spans="1:23" x14ac:dyDescent="0.3">
      <c r="A17107">
        <v>25082</v>
      </c>
      <c r="B17107" s="15" t="s">
        <v>1895</v>
      </c>
      <c r="C17107" t="str">
        <f>_xlfn.XLOOKUP($B17107, STANDARDS!$A:$A, STANDARDS!$B:$B,,0,2)</f>
        <v>Undivided Lemede Fm; Cabo Carvoeiro Fm</v>
      </c>
      <c r="D17107" t="s">
        <v>2177</v>
      </c>
      <c r="E17107" t="s">
        <v>2202</v>
      </c>
      <c r="J17107" cm="1">
        <f t="array" ref="J17107:L17107">_xlfn.XLOOKUP($C17107, AGE!$A:$A,AGE!$B:$D,,0,2)</f>
        <v>182.45</v>
      </c>
      <c r="K17107">
        <v>8.3499999999999943</v>
      </c>
      <c r="L17107" t="str">
        <v xml:space="preserve">GSA 2018 </v>
      </c>
      <c r="M17107" t="s">
        <v>2403</v>
      </c>
      <c r="P17107" t="s">
        <v>2342</v>
      </c>
      <c r="Q17107">
        <v>0.19</v>
      </c>
      <c r="R17107">
        <v>0.2</v>
      </c>
      <c r="V17107">
        <v>1</v>
      </c>
      <c r="W17107" t="s">
        <v>2558</v>
      </c>
    </row>
    <row r="17108" spans="1:23" x14ac:dyDescent="0.3">
      <c r="A17108">
        <v>25083</v>
      </c>
      <c r="B17108" s="15" t="s">
        <v>1895</v>
      </c>
      <c r="C17108" t="str">
        <f>_xlfn.XLOOKUP($B17108, STANDARDS!$A:$A, STANDARDS!$B:$B,,0,2)</f>
        <v>Undivided Lemede Fm; Cabo Carvoeiro Fm</v>
      </c>
      <c r="D17108" t="s">
        <v>2177</v>
      </c>
      <c r="E17108" t="s">
        <v>2202</v>
      </c>
      <c r="J17108" cm="1">
        <f t="array" ref="J17108:L17108">_xlfn.XLOOKUP($C17108, AGE!$A:$A,AGE!$B:$D,,0,2)</f>
        <v>182.45</v>
      </c>
      <c r="K17108">
        <v>8.3499999999999943</v>
      </c>
      <c r="L17108" t="str">
        <v xml:space="preserve">GSA 2018 </v>
      </c>
      <c r="M17108" t="s">
        <v>2403</v>
      </c>
      <c r="P17108" t="s">
        <v>2342</v>
      </c>
      <c r="Q17108">
        <v>0.26</v>
      </c>
      <c r="R17108">
        <v>0.2</v>
      </c>
      <c r="V17108">
        <v>1</v>
      </c>
      <c r="W17108" t="s">
        <v>2558</v>
      </c>
    </row>
    <row r="17109" spans="1:23" x14ac:dyDescent="0.3">
      <c r="A17109">
        <v>25084</v>
      </c>
      <c r="B17109" s="15" t="s">
        <v>1895</v>
      </c>
      <c r="C17109" t="str">
        <f>_xlfn.XLOOKUP($B17109, STANDARDS!$A:$A, STANDARDS!$B:$B,,0,2)</f>
        <v>Undivided Lemede Fm; Cabo Carvoeiro Fm</v>
      </c>
      <c r="D17109" t="s">
        <v>2177</v>
      </c>
      <c r="E17109" t="s">
        <v>2202</v>
      </c>
      <c r="J17109" cm="1">
        <f t="array" ref="J17109:L17109">_xlfn.XLOOKUP($C17109, AGE!$A:$A,AGE!$B:$D,,0,2)</f>
        <v>182.45</v>
      </c>
      <c r="K17109">
        <v>8.3499999999999943</v>
      </c>
      <c r="L17109" t="str">
        <v xml:space="preserve">GSA 2018 </v>
      </c>
      <c r="M17109" t="s">
        <v>2403</v>
      </c>
      <c r="P17109" t="s">
        <v>2342</v>
      </c>
      <c r="Q17109">
        <v>0.22</v>
      </c>
      <c r="R17109">
        <v>0.2</v>
      </c>
      <c r="V17109">
        <v>1</v>
      </c>
      <c r="W17109" t="s">
        <v>2558</v>
      </c>
    </row>
    <row r="17110" spans="1:23" x14ac:dyDescent="0.3">
      <c r="A17110">
        <v>25085</v>
      </c>
      <c r="B17110" s="15" t="s">
        <v>1895</v>
      </c>
      <c r="C17110" t="str">
        <f>_xlfn.XLOOKUP($B17110, STANDARDS!$A:$A, STANDARDS!$B:$B,,0,2)</f>
        <v>Undivided Lemede Fm; Cabo Carvoeiro Fm</v>
      </c>
      <c r="D17110" t="s">
        <v>2177</v>
      </c>
      <c r="E17110" t="s">
        <v>2202</v>
      </c>
      <c r="J17110" cm="1">
        <f t="array" ref="J17110:L17110">_xlfn.XLOOKUP($C17110, AGE!$A:$A,AGE!$B:$D,,0,2)</f>
        <v>182.45</v>
      </c>
      <c r="K17110">
        <v>8.3499999999999943</v>
      </c>
      <c r="L17110" t="str">
        <v xml:space="preserve">GSA 2018 </v>
      </c>
      <c r="M17110" t="s">
        <v>2403</v>
      </c>
      <c r="P17110" t="s">
        <v>2342</v>
      </c>
      <c r="Q17110">
        <v>0.22</v>
      </c>
      <c r="R17110">
        <v>0.2</v>
      </c>
      <c r="V17110">
        <v>1</v>
      </c>
      <c r="W17110" t="s">
        <v>2558</v>
      </c>
    </row>
    <row r="17111" spans="1:23" x14ac:dyDescent="0.3">
      <c r="A17111">
        <v>25086</v>
      </c>
      <c r="B17111" s="15" t="s">
        <v>1895</v>
      </c>
      <c r="C17111" t="str">
        <f>_xlfn.XLOOKUP($B17111, STANDARDS!$A:$A, STANDARDS!$B:$B,,0,2)</f>
        <v>Undivided Lemede Fm; Cabo Carvoeiro Fm</v>
      </c>
      <c r="D17111" t="s">
        <v>2177</v>
      </c>
      <c r="E17111" t="s">
        <v>2202</v>
      </c>
      <c r="J17111" cm="1">
        <f t="array" ref="J17111:L17111">_xlfn.XLOOKUP($C17111, AGE!$A:$A,AGE!$B:$D,,0,2)</f>
        <v>182.45</v>
      </c>
      <c r="K17111">
        <v>8.3499999999999943</v>
      </c>
      <c r="L17111" t="str">
        <v xml:space="preserve">GSA 2018 </v>
      </c>
      <c r="M17111" t="s">
        <v>2403</v>
      </c>
      <c r="P17111" t="s">
        <v>2342</v>
      </c>
      <c r="Q17111">
        <v>0.15</v>
      </c>
      <c r="R17111">
        <v>0.2</v>
      </c>
      <c r="V17111">
        <v>1</v>
      </c>
      <c r="W17111" t="s">
        <v>2558</v>
      </c>
    </row>
    <row r="17112" spans="1:23" x14ac:dyDescent="0.3">
      <c r="A17112">
        <v>25087</v>
      </c>
      <c r="B17112" s="15" t="s">
        <v>1895</v>
      </c>
      <c r="C17112" t="str">
        <f>_xlfn.XLOOKUP($B17112, STANDARDS!$A:$A, STANDARDS!$B:$B,,0,2)</f>
        <v>Undivided Lemede Fm; Cabo Carvoeiro Fm</v>
      </c>
      <c r="D17112" t="s">
        <v>2177</v>
      </c>
      <c r="E17112" t="s">
        <v>2202</v>
      </c>
      <c r="J17112" cm="1">
        <f t="array" ref="J17112:L17112">_xlfn.XLOOKUP($C17112, AGE!$A:$A,AGE!$B:$D,,0,2)</f>
        <v>182.45</v>
      </c>
      <c r="K17112">
        <v>8.3499999999999943</v>
      </c>
      <c r="L17112" t="str">
        <v xml:space="preserve">GSA 2018 </v>
      </c>
      <c r="M17112" t="s">
        <v>2403</v>
      </c>
      <c r="P17112" t="s">
        <v>2342</v>
      </c>
      <c r="Q17112">
        <v>0.16</v>
      </c>
      <c r="R17112">
        <v>0.2</v>
      </c>
      <c r="V17112">
        <v>1</v>
      </c>
      <c r="W17112" t="s">
        <v>2558</v>
      </c>
    </row>
    <row r="17113" spans="1:23" x14ac:dyDescent="0.3">
      <c r="A17113">
        <v>25088</v>
      </c>
      <c r="B17113" s="15" t="s">
        <v>1895</v>
      </c>
      <c r="C17113" t="str">
        <f>_xlfn.XLOOKUP($B17113, STANDARDS!$A:$A, STANDARDS!$B:$B,,0,2)</f>
        <v>Undivided Lemede Fm; Cabo Carvoeiro Fm</v>
      </c>
      <c r="D17113" t="s">
        <v>2177</v>
      </c>
      <c r="E17113" t="s">
        <v>2202</v>
      </c>
      <c r="J17113" cm="1">
        <f t="array" ref="J17113:L17113">_xlfn.XLOOKUP($C17113, AGE!$A:$A,AGE!$B:$D,,0,2)</f>
        <v>182.45</v>
      </c>
      <c r="K17113">
        <v>8.3499999999999943</v>
      </c>
      <c r="L17113" t="str">
        <v xml:space="preserve">GSA 2018 </v>
      </c>
      <c r="M17113" t="s">
        <v>2403</v>
      </c>
      <c r="P17113" t="s">
        <v>2342</v>
      </c>
      <c r="Q17113">
        <v>0.11</v>
      </c>
      <c r="R17113">
        <v>0.2</v>
      </c>
      <c r="V17113">
        <v>1</v>
      </c>
      <c r="W17113" t="s">
        <v>2558</v>
      </c>
    </row>
    <row r="17114" spans="1:23" x14ac:dyDescent="0.3">
      <c r="A17114">
        <v>25089</v>
      </c>
      <c r="B17114" s="15" t="s">
        <v>1895</v>
      </c>
      <c r="C17114" t="str">
        <f>_xlfn.XLOOKUP($B17114, STANDARDS!$A:$A, STANDARDS!$B:$B,,0,2)</f>
        <v>Undivided Lemede Fm; Cabo Carvoeiro Fm</v>
      </c>
      <c r="D17114" t="s">
        <v>2177</v>
      </c>
      <c r="E17114" t="s">
        <v>2202</v>
      </c>
      <c r="J17114" cm="1">
        <f t="array" ref="J17114:L17114">_xlfn.XLOOKUP($C17114, AGE!$A:$A,AGE!$B:$D,,0,2)</f>
        <v>182.45</v>
      </c>
      <c r="K17114">
        <v>8.3499999999999943</v>
      </c>
      <c r="L17114" t="str">
        <v xml:space="preserve">GSA 2018 </v>
      </c>
      <c r="M17114" t="s">
        <v>2403</v>
      </c>
      <c r="P17114" t="s">
        <v>2342</v>
      </c>
      <c r="Q17114">
        <v>-0.14000000000000001</v>
      </c>
      <c r="R17114">
        <v>0.2</v>
      </c>
      <c r="V17114">
        <v>1</v>
      </c>
      <c r="W17114" t="s">
        <v>2558</v>
      </c>
    </row>
    <row r="17115" spans="1:23" x14ac:dyDescent="0.3">
      <c r="A17115">
        <v>25090</v>
      </c>
      <c r="B17115" s="15" t="s">
        <v>1895</v>
      </c>
      <c r="C17115" t="str">
        <f>_xlfn.XLOOKUP($B17115, STANDARDS!$A:$A, STANDARDS!$B:$B,,0,2)</f>
        <v>Undivided Lemede Fm; Cabo Carvoeiro Fm</v>
      </c>
      <c r="D17115" t="s">
        <v>2177</v>
      </c>
      <c r="E17115" t="s">
        <v>2202</v>
      </c>
      <c r="J17115" cm="1">
        <f t="array" ref="J17115:L17115">_xlfn.XLOOKUP($C17115, AGE!$A:$A,AGE!$B:$D,,0,2)</f>
        <v>182.45</v>
      </c>
      <c r="K17115">
        <v>8.3499999999999943</v>
      </c>
      <c r="L17115" t="str">
        <v xml:space="preserve">GSA 2018 </v>
      </c>
      <c r="M17115" t="s">
        <v>2403</v>
      </c>
      <c r="P17115" t="s">
        <v>2342</v>
      </c>
      <c r="Q17115">
        <v>0.14000000000000001</v>
      </c>
      <c r="R17115">
        <v>0.2</v>
      </c>
      <c r="V17115">
        <v>1</v>
      </c>
      <c r="W17115" t="s">
        <v>2558</v>
      </c>
    </row>
    <row r="17116" spans="1:23" x14ac:dyDescent="0.3">
      <c r="A17116">
        <v>25091</v>
      </c>
      <c r="B17116" s="15" t="s">
        <v>1895</v>
      </c>
      <c r="C17116" t="str">
        <f>_xlfn.XLOOKUP($B17116, STANDARDS!$A:$A, STANDARDS!$B:$B,,0,2)</f>
        <v>Undivided Lemede Fm; Cabo Carvoeiro Fm</v>
      </c>
      <c r="D17116" t="s">
        <v>2177</v>
      </c>
      <c r="E17116" t="s">
        <v>2202</v>
      </c>
      <c r="J17116" cm="1">
        <f t="array" ref="J17116:L17116">_xlfn.XLOOKUP($C17116, AGE!$A:$A,AGE!$B:$D,,0,2)</f>
        <v>182.45</v>
      </c>
      <c r="K17116">
        <v>8.3499999999999943</v>
      </c>
      <c r="L17116" t="str">
        <v xml:space="preserve">GSA 2018 </v>
      </c>
      <c r="M17116" t="s">
        <v>2403</v>
      </c>
      <c r="P17116" t="s">
        <v>2342</v>
      </c>
      <c r="Q17116">
        <v>0.03</v>
      </c>
      <c r="R17116">
        <v>0.2</v>
      </c>
      <c r="V17116">
        <v>1</v>
      </c>
      <c r="W17116" t="s">
        <v>2558</v>
      </c>
    </row>
    <row r="17117" spans="1:23" x14ac:dyDescent="0.3">
      <c r="A17117">
        <v>25092</v>
      </c>
      <c r="B17117" s="15" t="s">
        <v>1895</v>
      </c>
      <c r="C17117" t="str">
        <f>_xlfn.XLOOKUP($B17117, STANDARDS!$A:$A, STANDARDS!$B:$B,,0,2)</f>
        <v>Undivided Lemede Fm; Cabo Carvoeiro Fm</v>
      </c>
      <c r="D17117" t="s">
        <v>2177</v>
      </c>
      <c r="E17117" t="s">
        <v>2202</v>
      </c>
      <c r="J17117" cm="1">
        <f t="array" ref="J17117:L17117">_xlfn.XLOOKUP($C17117, AGE!$A:$A,AGE!$B:$D,,0,2)</f>
        <v>182.45</v>
      </c>
      <c r="K17117">
        <v>8.3499999999999943</v>
      </c>
      <c r="L17117" t="str">
        <v xml:space="preserve">GSA 2018 </v>
      </c>
      <c r="M17117" t="s">
        <v>2403</v>
      </c>
      <c r="P17117" t="s">
        <v>2342</v>
      </c>
      <c r="Q17117">
        <v>0.21</v>
      </c>
      <c r="R17117">
        <v>0.2</v>
      </c>
      <c r="V17117">
        <v>1</v>
      </c>
      <c r="W17117" t="s">
        <v>2558</v>
      </c>
    </row>
    <row r="17118" spans="1:23" x14ac:dyDescent="0.3">
      <c r="A17118">
        <v>25093</v>
      </c>
      <c r="B17118" s="15" t="s">
        <v>1895</v>
      </c>
      <c r="C17118" t="str">
        <f>_xlfn.XLOOKUP($B17118, STANDARDS!$A:$A, STANDARDS!$B:$B,,0,2)</f>
        <v>Undivided Lemede Fm; Cabo Carvoeiro Fm</v>
      </c>
      <c r="D17118" t="s">
        <v>2177</v>
      </c>
      <c r="E17118" t="s">
        <v>2202</v>
      </c>
      <c r="J17118" cm="1">
        <f t="array" ref="J17118:L17118">_xlfn.XLOOKUP($C17118, AGE!$A:$A,AGE!$B:$D,,0,2)</f>
        <v>182.45</v>
      </c>
      <c r="K17118">
        <v>8.3499999999999943</v>
      </c>
      <c r="L17118" t="str">
        <v xml:space="preserve">GSA 2018 </v>
      </c>
      <c r="M17118" t="s">
        <v>2403</v>
      </c>
      <c r="P17118" t="s">
        <v>2342</v>
      </c>
      <c r="Q17118">
        <v>0.14000000000000001</v>
      </c>
      <c r="R17118">
        <v>0.2</v>
      </c>
      <c r="V17118">
        <v>1</v>
      </c>
      <c r="W17118" t="s">
        <v>2558</v>
      </c>
    </row>
    <row r="17119" spans="1:23" x14ac:dyDescent="0.3">
      <c r="A17119">
        <v>25094</v>
      </c>
      <c r="B17119" s="15" t="s">
        <v>1895</v>
      </c>
      <c r="C17119" t="str">
        <f>_xlfn.XLOOKUP($B17119, STANDARDS!$A:$A, STANDARDS!$B:$B,,0,2)</f>
        <v>Undivided Lemede Fm; Cabo Carvoeiro Fm</v>
      </c>
      <c r="D17119" t="s">
        <v>2177</v>
      </c>
      <c r="E17119" t="s">
        <v>2202</v>
      </c>
      <c r="J17119" cm="1">
        <f t="array" ref="J17119:L17119">_xlfn.XLOOKUP($C17119, AGE!$A:$A,AGE!$B:$D,,0,2)</f>
        <v>182.45</v>
      </c>
      <c r="K17119">
        <v>8.3499999999999943</v>
      </c>
      <c r="L17119" t="str">
        <v xml:space="preserve">GSA 2018 </v>
      </c>
      <c r="M17119" t="s">
        <v>2403</v>
      </c>
      <c r="P17119" t="s">
        <v>2342</v>
      </c>
      <c r="Q17119">
        <v>0</v>
      </c>
      <c r="R17119">
        <v>0.2</v>
      </c>
      <c r="V17119">
        <v>1</v>
      </c>
      <c r="W17119" t="s">
        <v>2558</v>
      </c>
    </row>
    <row r="17120" spans="1:23" x14ac:dyDescent="0.3">
      <c r="A17120">
        <v>25095</v>
      </c>
      <c r="B17120" s="15" t="s">
        <v>1895</v>
      </c>
      <c r="C17120" t="str">
        <f>_xlfn.XLOOKUP($B17120, STANDARDS!$A:$A, STANDARDS!$B:$B,,0,2)</f>
        <v>Undivided Lemede Fm; Cabo Carvoeiro Fm</v>
      </c>
      <c r="D17120" t="s">
        <v>2177</v>
      </c>
      <c r="E17120" t="s">
        <v>2202</v>
      </c>
      <c r="J17120" cm="1">
        <f t="array" ref="J17120:L17120">_xlfn.XLOOKUP($C17120, AGE!$A:$A,AGE!$B:$D,,0,2)</f>
        <v>182.45</v>
      </c>
      <c r="K17120">
        <v>8.3499999999999943</v>
      </c>
      <c r="L17120" t="str">
        <v xml:space="preserve">GSA 2018 </v>
      </c>
      <c r="M17120" t="s">
        <v>2403</v>
      </c>
      <c r="P17120" t="s">
        <v>2342</v>
      </c>
      <c r="Q17120">
        <v>0.21</v>
      </c>
      <c r="R17120">
        <v>0.2</v>
      </c>
      <c r="V17120">
        <v>1</v>
      </c>
      <c r="W17120" t="s">
        <v>2558</v>
      </c>
    </row>
    <row r="17121" spans="1:23" x14ac:dyDescent="0.3">
      <c r="A17121">
        <v>25096</v>
      </c>
      <c r="B17121" s="15" t="s">
        <v>1895</v>
      </c>
      <c r="C17121" t="str">
        <f>_xlfn.XLOOKUP($B17121, STANDARDS!$A:$A, STANDARDS!$B:$B,,0,2)</f>
        <v>Undivided Lemede Fm; Cabo Carvoeiro Fm</v>
      </c>
      <c r="D17121" t="s">
        <v>2177</v>
      </c>
      <c r="E17121" t="s">
        <v>2202</v>
      </c>
      <c r="J17121" cm="1">
        <f t="array" ref="J17121:L17121">_xlfn.XLOOKUP($C17121, AGE!$A:$A,AGE!$B:$D,,0,2)</f>
        <v>182.45</v>
      </c>
      <c r="K17121">
        <v>8.3499999999999943</v>
      </c>
      <c r="L17121" t="str">
        <v xml:space="preserve">GSA 2018 </v>
      </c>
      <c r="M17121" t="s">
        <v>2403</v>
      </c>
      <c r="P17121" t="s">
        <v>2342</v>
      </c>
      <c r="Q17121">
        <v>0.1</v>
      </c>
      <c r="R17121">
        <v>0.2</v>
      </c>
      <c r="V17121">
        <v>1</v>
      </c>
      <c r="W17121" t="s">
        <v>2558</v>
      </c>
    </row>
    <row r="17122" spans="1:23" x14ac:dyDescent="0.3">
      <c r="A17122">
        <v>25097</v>
      </c>
      <c r="B17122" s="15" t="s">
        <v>1895</v>
      </c>
      <c r="C17122" t="str">
        <f>_xlfn.XLOOKUP($B17122, STANDARDS!$A:$A, STANDARDS!$B:$B,,0,2)</f>
        <v>Undivided Lemede Fm; Cabo Carvoeiro Fm</v>
      </c>
      <c r="D17122" t="s">
        <v>2177</v>
      </c>
      <c r="E17122" t="s">
        <v>2202</v>
      </c>
      <c r="J17122" cm="1">
        <f t="array" ref="J17122:L17122">_xlfn.XLOOKUP($C17122, AGE!$A:$A,AGE!$B:$D,,0,2)</f>
        <v>182.45</v>
      </c>
      <c r="K17122">
        <v>8.3499999999999943</v>
      </c>
      <c r="L17122" t="str">
        <v xml:space="preserve">GSA 2018 </v>
      </c>
      <c r="M17122" t="s">
        <v>2403</v>
      </c>
      <c r="P17122" t="s">
        <v>2342</v>
      </c>
      <c r="Q17122">
        <v>0.25</v>
      </c>
      <c r="R17122">
        <v>0.2</v>
      </c>
      <c r="V17122">
        <v>1</v>
      </c>
      <c r="W17122" t="s">
        <v>2558</v>
      </c>
    </row>
    <row r="17123" spans="1:23" x14ac:dyDescent="0.3">
      <c r="A17123">
        <v>25098</v>
      </c>
      <c r="B17123" s="15" t="s">
        <v>1895</v>
      </c>
      <c r="C17123" t="str">
        <f>_xlfn.XLOOKUP($B17123, STANDARDS!$A:$A, STANDARDS!$B:$B,,0,2)</f>
        <v>Undivided Lemede Fm; Cabo Carvoeiro Fm</v>
      </c>
      <c r="D17123" t="s">
        <v>2177</v>
      </c>
      <c r="E17123" t="s">
        <v>2202</v>
      </c>
      <c r="J17123" cm="1">
        <f t="array" ref="J17123:L17123">_xlfn.XLOOKUP($C17123, AGE!$A:$A,AGE!$B:$D,,0,2)</f>
        <v>182.45</v>
      </c>
      <c r="K17123">
        <v>8.3499999999999943</v>
      </c>
      <c r="L17123" t="str">
        <v xml:space="preserve">GSA 2018 </v>
      </c>
      <c r="M17123" t="s">
        <v>2403</v>
      </c>
      <c r="P17123" t="s">
        <v>2342</v>
      </c>
      <c r="Q17123">
        <v>0.06</v>
      </c>
      <c r="R17123">
        <v>0.2</v>
      </c>
      <c r="V17123">
        <v>1</v>
      </c>
      <c r="W17123" t="s">
        <v>2558</v>
      </c>
    </row>
    <row r="17124" spans="1:23" x14ac:dyDescent="0.3">
      <c r="A17124">
        <v>25099</v>
      </c>
      <c r="B17124" s="15" t="s">
        <v>1895</v>
      </c>
      <c r="C17124" t="str">
        <f>_xlfn.XLOOKUP($B17124, STANDARDS!$A:$A, STANDARDS!$B:$B,,0,2)</f>
        <v>Undivided Lemede Fm; Cabo Carvoeiro Fm</v>
      </c>
      <c r="D17124" t="s">
        <v>2177</v>
      </c>
      <c r="E17124" t="s">
        <v>2202</v>
      </c>
      <c r="J17124" cm="1">
        <f t="array" ref="J17124:L17124">_xlfn.XLOOKUP($C17124, AGE!$A:$A,AGE!$B:$D,,0,2)</f>
        <v>182.45</v>
      </c>
      <c r="K17124">
        <v>8.3499999999999943</v>
      </c>
      <c r="L17124" t="str">
        <v xml:space="preserve">GSA 2018 </v>
      </c>
      <c r="M17124" t="s">
        <v>2403</v>
      </c>
      <c r="P17124" t="s">
        <v>2342</v>
      </c>
      <c r="Q17124">
        <v>0.01</v>
      </c>
      <c r="R17124">
        <v>0.2</v>
      </c>
      <c r="V17124">
        <v>1</v>
      </c>
      <c r="W17124" t="s">
        <v>2558</v>
      </c>
    </row>
    <row r="17125" spans="1:23" x14ac:dyDescent="0.3">
      <c r="A17125">
        <v>25100</v>
      </c>
      <c r="B17125" s="15" t="s">
        <v>1895</v>
      </c>
      <c r="C17125" t="str">
        <f>_xlfn.XLOOKUP($B17125, STANDARDS!$A:$A, STANDARDS!$B:$B,,0,2)</f>
        <v>Undivided Lemede Fm; Cabo Carvoeiro Fm</v>
      </c>
      <c r="D17125" t="s">
        <v>2177</v>
      </c>
      <c r="E17125" t="s">
        <v>2202</v>
      </c>
      <c r="J17125" cm="1">
        <f t="array" ref="J17125:L17125">_xlfn.XLOOKUP($C17125, AGE!$A:$A,AGE!$B:$D,,0,2)</f>
        <v>182.45</v>
      </c>
      <c r="K17125">
        <v>8.3499999999999943</v>
      </c>
      <c r="L17125" t="str">
        <v xml:space="preserve">GSA 2018 </v>
      </c>
      <c r="M17125" t="s">
        <v>2403</v>
      </c>
      <c r="P17125" t="s">
        <v>2342</v>
      </c>
      <c r="Q17125">
        <v>0.02</v>
      </c>
      <c r="R17125">
        <v>0.2</v>
      </c>
      <c r="V17125">
        <v>1</v>
      </c>
      <c r="W17125" t="s">
        <v>2558</v>
      </c>
    </row>
    <row r="17126" spans="1:23" x14ac:dyDescent="0.3">
      <c r="A17126">
        <v>25101</v>
      </c>
      <c r="B17126" s="15" t="s">
        <v>1895</v>
      </c>
      <c r="C17126" t="str">
        <f>_xlfn.XLOOKUP($B17126, STANDARDS!$A:$A, STANDARDS!$B:$B,,0,2)</f>
        <v>Undivided Lemede Fm; Cabo Carvoeiro Fm</v>
      </c>
      <c r="D17126" t="s">
        <v>2177</v>
      </c>
      <c r="E17126" t="s">
        <v>2202</v>
      </c>
      <c r="J17126" cm="1">
        <f t="array" ref="J17126:L17126">_xlfn.XLOOKUP($C17126, AGE!$A:$A,AGE!$B:$D,,0,2)</f>
        <v>182.45</v>
      </c>
      <c r="K17126">
        <v>8.3499999999999943</v>
      </c>
      <c r="L17126" t="str">
        <v xml:space="preserve">GSA 2018 </v>
      </c>
      <c r="M17126" t="s">
        <v>2403</v>
      </c>
      <c r="P17126" t="s">
        <v>2342</v>
      </c>
      <c r="Q17126">
        <v>-0.09</v>
      </c>
      <c r="R17126">
        <v>0.2</v>
      </c>
      <c r="V17126">
        <v>1</v>
      </c>
      <c r="W17126" t="s">
        <v>2558</v>
      </c>
    </row>
    <row r="17127" spans="1:23" x14ac:dyDescent="0.3">
      <c r="A17127">
        <v>25102</v>
      </c>
      <c r="B17127" s="15" t="s">
        <v>1895</v>
      </c>
      <c r="C17127" t="str">
        <f>_xlfn.XLOOKUP($B17127, STANDARDS!$A:$A, STANDARDS!$B:$B,,0,2)</f>
        <v>Undivided Lemede Fm; Cabo Carvoeiro Fm</v>
      </c>
      <c r="D17127" t="s">
        <v>2177</v>
      </c>
      <c r="E17127" t="s">
        <v>2202</v>
      </c>
      <c r="J17127" cm="1">
        <f t="array" ref="J17127:L17127">_xlfn.XLOOKUP($C17127, AGE!$A:$A,AGE!$B:$D,,0,2)</f>
        <v>182.45</v>
      </c>
      <c r="K17127">
        <v>8.3499999999999943</v>
      </c>
      <c r="L17127" t="str">
        <v xml:space="preserve">GSA 2018 </v>
      </c>
      <c r="M17127" t="s">
        <v>2403</v>
      </c>
      <c r="P17127" t="s">
        <v>2342</v>
      </c>
      <c r="Q17127">
        <v>-7.0000000000000007E-2</v>
      </c>
      <c r="R17127">
        <v>0.2</v>
      </c>
      <c r="V17127">
        <v>1</v>
      </c>
      <c r="W17127" t="s">
        <v>2558</v>
      </c>
    </row>
    <row r="17128" spans="1:23" x14ac:dyDescent="0.3">
      <c r="A17128">
        <v>25103</v>
      </c>
      <c r="B17128" s="15" t="s">
        <v>1895</v>
      </c>
      <c r="C17128" t="str">
        <f>_xlfn.XLOOKUP($B17128, STANDARDS!$A:$A, STANDARDS!$B:$B,,0,2)</f>
        <v>Undivided Lemede Fm; Cabo Carvoeiro Fm</v>
      </c>
      <c r="D17128" t="s">
        <v>2177</v>
      </c>
      <c r="E17128" t="s">
        <v>2202</v>
      </c>
      <c r="J17128" cm="1">
        <f t="array" ref="J17128:L17128">_xlfn.XLOOKUP($C17128, AGE!$A:$A,AGE!$B:$D,,0,2)</f>
        <v>182.45</v>
      </c>
      <c r="K17128">
        <v>8.3499999999999943</v>
      </c>
      <c r="L17128" t="str">
        <v xml:space="preserve">GSA 2018 </v>
      </c>
      <c r="M17128" t="s">
        <v>2403</v>
      </c>
      <c r="P17128" t="s">
        <v>2342</v>
      </c>
      <c r="Q17128">
        <v>-7.0000000000000007E-2</v>
      </c>
      <c r="R17128">
        <v>0.2</v>
      </c>
      <c r="V17128">
        <v>1</v>
      </c>
      <c r="W17128" t="s">
        <v>2558</v>
      </c>
    </row>
    <row r="17129" spans="1:23" x14ac:dyDescent="0.3">
      <c r="A17129">
        <v>25104</v>
      </c>
      <c r="B17129" s="15" t="s">
        <v>1895</v>
      </c>
      <c r="C17129" t="str">
        <f>_xlfn.XLOOKUP($B17129, STANDARDS!$A:$A, STANDARDS!$B:$B,,0,2)</f>
        <v>Undivided Lemede Fm; Cabo Carvoeiro Fm</v>
      </c>
      <c r="D17129" t="s">
        <v>2177</v>
      </c>
      <c r="E17129" t="s">
        <v>2202</v>
      </c>
      <c r="J17129" cm="1">
        <f t="array" ref="J17129:L17129">_xlfn.XLOOKUP($C17129, AGE!$A:$A,AGE!$B:$D,,0,2)</f>
        <v>182.45</v>
      </c>
      <c r="K17129">
        <v>8.3499999999999943</v>
      </c>
      <c r="L17129" t="str">
        <v xml:space="preserve">GSA 2018 </v>
      </c>
      <c r="M17129" t="s">
        <v>2403</v>
      </c>
      <c r="P17129" t="s">
        <v>2342</v>
      </c>
      <c r="Q17129">
        <v>-0.1</v>
      </c>
      <c r="R17129">
        <v>0.2</v>
      </c>
      <c r="V17129">
        <v>1</v>
      </c>
      <c r="W17129" t="s">
        <v>2558</v>
      </c>
    </row>
    <row r="17130" spans="1:23" x14ac:dyDescent="0.3">
      <c r="A17130">
        <v>25105</v>
      </c>
      <c r="B17130" s="15" t="s">
        <v>1895</v>
      </c>
      <c r="C17130" t="str">
        <f>_xlfn.XLOOKUP($B17130, STANDARDS!$A:$A, STANDARDS!$B:$B,,0,2)</f>
        <v>Undivided Lemede Fm; Cabo Carvoeiro Fm</v>
      </c>
      <c r="D17130" t="s">
        <v>2177</v>
      </c>
      <c r="E17130" t="s">
        <v>2202</v>
      </c>
      <c r="J17130" cm="1">
        <f t="array" ref="J17130:L17130">_xlfn.XLOOKUP($C17130, AGE!$A:$A,AGE!$B:$D,,0,2)</f>
        <v>182.45</v>
      </c>
      <c r="K17130">
        <v>8.3499999999999943</v>
      </c>
      <c r="L17130" t="str">
        <v xml:space="preserve">GSA 2018 </v>
      </c>
      <c r="M17130" t="s">
        <v>2403</v>
      </c>
      <c r="P17130" t="s">
        <v>2342</v>
      </c>
      <c r="Q17130">
        <v>-7.0000000000000007E-2</v>
      </c>
      <c r="R17130">
        <v>0.2</v>
      </c>
      <c r="V17130">
        <v>1</v>
      </c>
      <c r="W17130" t="s">
        <v>2558</v>
      </c>
    </row>
    <row r="17131" spans="1:23" x14ac:dyDescent="0.3">
      <c r="A17131">
        <v>25106</v>
      </c>
      <c r="B17131" s="15" t="s">
        <v>1895</v>
      </c>
      <c r="C17131" t="str">
        <f>_xlfn.XLOOKUP($B17131, STANDARDS!$A:$A, STANDARDS!$B:$B,,0,2)</f>
        <v>Undivided Lemede Fm; Cabo Carvoeiro Fm</v>
      </c>
      <c r="D17131" t="s">
        <v>2177</v>
      </c>
      <c r="E17131" t="s">
        <v>2202</v>
      </c>
      <c r="J17131" cm="1">
        <f t="array" ref="J17131:L17131">_xlfn.XLOOKUP($C17131, AGE!$A:$A,AGE!$B:$D,,0,2)</f>
        <v>182.45</v>
      </c>
      <c r="K17131">
        <v>8.3499999999999943</v>
      </c>
      <c r="L17131" t="str">
        <v xml:space="preserve">GSA 2018 </v>
      </c>
      <c r="M17131" t="s">
        <v>2403</v>
      </c>
      <c r="P17131" t="s">
        <v>2342</v>
      </c>
      <c r="Q17131">
        <v>-0.13</v>
      </c>
      <c r="R17131">
        <v>0.2</v>
      </c>
      <c r="V17131">
        <v>1</v>
      </c>
      <c r="W17131" t="s">
        <v>2558</v>
      </c>
    </row>
    <row r="17132" spans="1:23" x14ac:dyDescent="0.3">
      <c r="A17132">
        <v>25107</v>
      </c>
      <c r="B17132" s="15" t="s">
        <v>1895</v>
      </c>
      <c r="C17132" t="str">
        <f>_xlfn.XLOOKUP($B17132, STANDARDS!$A:$A, STANDARDS!$B:$B,,0,2)</f>
        <v>Undivided Lemede Fm; Cabo Carvoeiro Fm</v>
      </c>
      <c r="D17132" t="s">
        <v>2177</v>
      </c>
      <c r="E17132" t="s">
        <v>2202</v>
      </c>
      <c r="J17132" cm="1">
        <f t="array" ref="J17132:L17132">_xlfn.XLOOKUP($C17132, AGE!$A:$A,AGE!$B:$D,,0,2)</f>
        <v>182.45</v>
      </c>
      <c r="K17132">
        <v>8.3499999999999943</v>
      </c>
      <c r="L17132" t="str">
        <v xml:space="preserve">GSA 2018 </v>
      </c>
      <c r="M17132" t="s">
        <v>2403</v>
      </c>
      <c r="P17132" t="s">
        <v>2342</v>
      </c>
      <c r="Q17132">
        <v>-0.13</v>
      </c>
      <c r="R17132">
        <v>0.2</v>
      </c>
      <c r="V17132">
        <v>1</v>
      </c>
      <c r="W17132" t="s">
        <v>2558</v>
      </c>
    </row>
    <row r="17133" spans="1:23" x14ac:dyDescent="0.3">
      <c r="A17133">
        <v>25108</v>
      </c>
      <c r="B17133" s="15" t="s">
        <v>1895</v>
      </c>
      <c r="C17133" t="str">
        <f>_xlfn.XLOOKUP($B17133, STANDARDS!$A:$A, STANDARDS!$B:$B,,0,2)</f>
        <v>Undivided Lemede Fm; Cabo Carvoeiro Fm</v>
      </c>
      <c r="D17133" t="s">
        <v>2177</v>
      </c>
      <c r="E17133" t="s">
        <v>2202</v>
      </c>
      <c r="J17133" cm="1">
        <f t="array" ref="J17133:L17133">_xlfn.XLOOKUP($C17133, AGE!$A:$A,AGE!$B:$D,,0,2)</f>
        <v>182.45</v>
      </c>
      <c r="K17133">
        <v>8.3499999999999943</v>
      </c>
      <c r="L17133" t="str">
        <v xml:space="preserve">GSA 2018 </v>
      </c>
      <c r="M17133" t="s">
        <v>2403</v>
      </c>
      <c r="P17133" t="s">
        <v>2342</v>
      </c>
      <c r="Q17133">
        <v>-0.19</v>
      </c>
      <c r="R17133">
        <v>0.2</v>
      </c>
      <c r="V17133">
        <v>1</v>
      </c>
      <c r="W17133" t="s">
        <v>2558</v>
      </c>
    </row>
    <row r="17134" spans="1:23" x14ac:dyDescent="0.3">
      <c r="A17134">
        <v>25109</v>
      </c>
      <c r="B17134" s="15" t="s">
        <v>1895</v>
      </c>
      <c r="C17134" t="str">
        <f>_xlfn.XLOOKUP($B17134, STANDARDS!$A:$A, STANDARDS!$B:$B,,0,2)</f>
        <v>Undivided Lemede Fm; Cabo Carvoeiro Fm</v>
      </c>
      <c r="D17134" t="s">
        <v>2177</v>
      </c>
      <c r="E17134" t="s">
        <v>2202</v>
      </c>
      <c r="J17134" cm="1">
        <f t="array" ref="J17134:L17134">_xlfn.XLOOKUP($C17134, AGE!$A:$A,AGE!$B:$D,,0,2)</f>
        <v>182.45</v>
      </c>
      <c r="K17134">
        <v>8.3499999999999943</v>
      </c>
      <c r="L17134" t="str">
        <v xml:space="preserve">GSA 2018 </v>
      </c>
      <c r="M17134" t="s">
        <v>2403</v>
      </c>
      <c r="P17134" t="s">
        <v>2342</v>
      </c>
      <c r="Q17134">
        <v>-0.15</v>
      </c>
      <c r="R17134">
        <v>0.2</v>
      </c>
      <c r="V17134">
        <v>1</v>
      </c>
      <c r="W17134" t="s">
        <v>2558</v>
      </c>
    </row>
    <row r="17135" spans="1:23" x14ac:dyDescent="0.3">
      <c r="A17135">
        <v>25110</v>
      </c>
      <c r="B17135" s="15" t="s">
        <v>1895</v>
      </c>
      <c r="C17135" t="str">
        <f>_xlfn.XLOOKUP($B17135, STANDARDS!$A:$A, STANDARDS!$B:$B,,0,2)</f>
        <v>Undivided Lemede Fm; Cabo Carvoeiro Fm</v>
      </c>
      <c r="D17135" t="s">
        <v>2177</v>
      </c>
      <c r="E17135" t="s">
        <v>2202</v>
      </c>
      <c r="J17135" cm="1">
        <f t="array" ref="J17135:L17135">_xlfn.XLOOKUP($C17135, AGE!$A:$A,AGE!$B:$D,,0,2)</f>
        <v>182.45</v>
      </c>
      <c r="K17135">
        <v>8.3499999999999943</v>
      </c>
      <c r="L17135" t="str">
        <v xml:space="preserve">GSA 2018 </v>
      </c>
      <c r="M17135" t="s">
        <v>2403</v>
      </c>
      <c r="P17135" t="s">
        <v>2342</v>
      </c>
      <c r="Q17135">
        <v>-0.2</v>
      </c>
      <c r="R17135">
        <v>0.2</v>
      </c>
      <c r="V17135">
        <v>1</v>
      </c>
      <c r="W17135" t="s">
        <v>2558</v>
      </c>
    </row>
    <row r="17136" spans="1:23" x14ac:dyDescent="0.3">
      <c r="A17136">
        <v>25111</v>
      </c>
      <c r="B17136" s="15" t="s">
        <v>1895</v>
      </c>
      <c r="C17136" t="str">
        <f>_xlfn.XLOOKUP($B17136, STANDARDS!$A:$A, STANDARDS!$B:$B,,0,2)</f>
        <v>Undivided Lemede Fm; Cabo Carvoeiro Fm</v>
      </c>
      <c r="D17136" t="s">
        <v>2177</v>
      </c>
      <c r="E17136" t="s">
        <v>2202</v>
      </c>
      <c r="J17136" cm="1">
        <f t="array" ref="J17136:L17136">_xlfn.XLOOKUP($C17136, AGE!$A:$A,AGE!$B:$D,,0,2)</f>
        <v>182.45</v>
      </c>
      <c r="K17136">
        <v>8.3499999999999943</v>
      </c>
      <c r="L17136" t="str">
        <v xml:space="preserve">GSA 2018 </v>
      </c>
      <c r="M17136" t="s">
        <v>2403</v>
      </c>
      <c r="P17136" t="s">
        <v>2342</v>
      </c>
      <c r="Q17136">
        <v>-0.18</v>
      </c>
      <c r="R17136">
        <v>0.2</v>
      </c>
      <c r="V17136">
        <v>1</v>
      </c>
      <c r="W17136" t="s">
        <v>2558</v>
      </c>
    </row>
    <row r="17137" spans="1:23" x14ac:dyDescent="0.3">
      <c r="A17137">
        <v>25112</v>
      </c>
      <c r="B17137" s="15" t="s">
        <v>1895</v>
      </c>
      <c r="C17137" t="str">
        <f>_xlfn.XLOOKUP($B17137, STANDARDS!$A:$A, STANDARDS!$B:$B,,0,2)</f>
        <v>Undivided Lemede Fm; Cabo Carvoeiro Fm</v>
      </c>
      <c r="D17137" t="s">
        <v>2177</v>
      </c>
      <c r="E17137" t="s">
        <v>2202</v>
      </c>
      <c r="J17137" cm="1">
        <f t="array" ref="J17137:L17137">_xlfn.XLOOKUP($C17137, AGE!$A:$A,AGE!$B:$D,,0,2)</f>
        <v>182.45</v>
      </c>
      <c r="K17137">
        <v>8.3499999999999943</v>
      </c>
      <c r="L17137" t="str">
        <v xml:space="preserve">GSA 2018 </v>
      </c>
      <c r="M17137" t="s">
        <v>2403</v>
      </c>
      <c r="P17137" t="s">
        <v>2342</v>
      </c>
      <c r="Q17137">
        <v>-0.16</v>
      </c>
      <c r="R17137">
        <v>0.2</v>
      </c>
      <c r="V17137">
        <v>1</v>
      </c>
      <c r="W17137" t="s">
        <v>2558</v>
      </c>
    </row>
    <row r="17138" spans="1:23" x14ac:dyDescent="0.3">
      <c r="A17138">
        <v>25113</v>
      </c>
      <c r="B17138" s="15" t="s">
        <v>1895</v>
      </c>
      <c r="C17138" t="str">
        <f>_xlfn.XLOOKUP($B17138, STANDARDS!$A:$A, STANDARDS!$B:$B,,0,2)</f>
        <v>Undivided Lemede Fm; Cabo Carvoeiro Fm</v>
      </c>
      <c r="D17138" t="s">
        <v>2177</v>
      </c>
      <c r="E17138" t="s">
        <v>2202</v>
      </c>
      <c r="J17138" cm="1">
        <f t="array" ref="J17138:L17138">_xlfn.XLOOKUP($C17138, AGE!$A:$A,AGE!$B:$D,,0,2)</f>
        <v>182.45</v>
      </c>
      <c r="K17138">
        <v>8.3499999999999943</v>
      </c>
      <c r="L17138" t="str">
        <v xml:space="preserve">GSA 2018 </v>
      </c>
      <c r="M17138" t="s">
        <v>2403</v>
      </c>
      <c r="P17138" t="s">
        <v>2342</v>
      </c>
      <c r="Q17138">
        <v>-0.18</v>
      </c>
      <c r="R17138">
        <v>0.2</v>
      </c>
      <c r="V17138">
        <v>1</v>
      </c>
      <c r="W17138" t="s">
        <v>2558</v>
      </c>
    </row>
    <row r="17139" spans="1:23" x14ac:dyDescent="0.3">
      <c r="A17139">
        <v>25114</v>
      </c>
      <c r="B17139" s="15" t="s">
        <v>1895</v>
      </c>
      <c r="C17139" t="str">
        <f>_xlfn.XLOOKUP($B17139, STANDARDS!$A:$A, STANDARDS!$B:$B,,0,2)</f>
        <v>Undivided Lemede Fm; Cabo Carvoeiro Fm</v>
      </c>
      <c r="D17139" t="s">
        <v>2177</v>
      </c>
      <c r="E17139" t="s">
        <v>2202</v>
      </c>
      <c r="J17139" cm="1">
        <f t="array" ref="J17139:L17139">_xlfn.XLOOKUP($C17139, AGE!$A:$A,AGE!$B:$D,,0,2)</f>
        <v>182.45</v>
      </c>
      <c r="K17139">
        <v>8.3499999999999943</v>
      </c>
      <c r="L17139" t="str">
        <v xml:space="preserve">GSA 2018 </v>
      </c>
      <c r="M17139" t="s">
        <v>2403</v>
      </c>
      <c r="P17139" t="s">
        <v>2342</v>
      </c>
      <c r="Q17139">
        <v>-0.17</v>
      </c>
      <c r="R17139">
        <v>0.2</v>
      </c>
      <c r="V17139">
        <v>1</v>
      </c>
      <c r="W17139" t="s">
        <v>2558</v>
      </c>
    </row>
    <row r="17140" spans="1:23" x14ac:dyDescent="0.3">
      <c r="A17140">
        <v>25115</v>
      </c>
      <c r="B17140" s="15" t="s">
        <v>1895</v>
      </c>
      <c r="C17140" t="str">
        <f>_xlfn.XLOOKUP($B17140, STANDARDS!$A:$A, STANDARDS!$B:$B,,0,2)</f>
        <v>Undivided Lemede Fm; Cabo Carvoeiro Fm</v>
      </c>
      <c r="D17140" t="s">
        <v>2177</v>
      </c>
      <c r="E17140" t="s">
        <v>2202</v>
      </c>
      <c r="J17140" cm="1">
        <f t="array" ref="J17140:L17140">_xlfn.XLOOKUP($C17140, AGE!$A:$A,AGE!$B:$D,,0,2)</f>
        <v>182.45</v>
      </c>
      <c r="K17140">
        <v>8.3499999999999943</v>
      </c>
      <c r="L17140" t="str">
        <v xml:space="preserve">GSA 2018 </v>
      </c>
      <c r="M17140" t="s">
        <v>2403</v>
      </c>
      <c r="P17140" t="s">
        <v>2342</v>
      </c>
      <c r="Q17140">
        <v>-0.17</v>
      </c>
      <c r="R17140">
        <v>0.2</v>
      </c>
      <c r="V17140">
        <v>1</v>
      </c>
      <c r="W17140" t="s">
        <v>2558</v>
      </c>
    </row>
    <row r="17141" spans="1:23" x14ac:dyDescent="0.3">
      <c r="A17141">
        <v>25116</v>
      </c>
      <c r="B17141" s="15" t="s">
        <v>1895</v>
      </c>
      <c r="C17141" t="str">
        <f>_xlfn.XLOOKUP($B17141, STANDARDS!$A:$A, STANDARDS!$B:$B,,0,2)</f>
        <v>Undivided Lemede Fm; Cabo Carvoeiro Fm</v>
      </c>
      <c r="D17141" t="s">
        <v>2177</v>
      </c>
      <c r="E17141" t="s">
        <v>2202</v>
      </c>
      <c r="J17141" cm="1">
        <f t="array" ref="J17141:L17141">_xlfn.XLOOKUP($C17141, AGE!$A:$A,AGE!$B:$D,,0,2)</f>
        <v>182.45</v>
      </c>
      <c r="K17141">
        <v>8.3499999999999943</v>
      </c>
      <c r="L17141" t="str">
        <v xml:space="preserve">GSA 2018 </v>
      </c>
      <c r="M17141" t="s">
        <v>2403</v>
      </c>
      <c r="P17141" t="s">
        <v>2342</v>
      </c>
      <c r="Q17141">
        <v>-0.22</v>
      </c>
      <c r="R17141">
        <v>0.2</v>
      </c>
      <c r="V17141">
        <v>1</v>
      </c>
      <c r="W17141" t="s">
        <v>2558</v>
      </c>
    </row>
    <row r="17142" spans="1:23" x14ac:dyDescent="0.3">
      <c r="A17142">
        <v>25117</v>
      </c>
      <c r="B17142" s="15" t="s">
        <v>1895</v>
      </c>
      <c r="C17142" t="str">
        <f>_xlfn.XLOOKUP($B17142, STANDARDS!$A:$A, STANDARDS!$B:$B,,0,2)</f>
        <v>Undivided Lemede Fm; Cabo Carvoeiro Fm</v>
      </c>
      <c r="D17142" t="s">
        <v>2177</v>
      </c>
      <c r="E17142" t="s">
        <v>2202</v>
      </c>
      <c r="J17142" cm="1">
        <f t="array" ref="J17142:L17142">_xlfn.XLOOKUP($C17142, AGE!$A:$A,AGE!$B:$D,,0,2)</f>
        <v>182.45</v>
      </c>
      <c r="K17142">
        <v>8.3499999999999943</v>
      </c>
      <c r="L17142" t="str">
        <v xml:space="preserve">GSA 2018 </v>
      </c>
      <c r="M17142" t="s">
        <v>2403</v>
      </c>
      <c r="P17142" t="s">
        <v>2342</v>
      </c>
      <c r="Q17142">
        <v>-0.19</v>
      </c>
      <c r="R17142">
        <v>0.2</v>
      </c>
      <c r="V17142">
        <v>1</v>
      </c>
      <c r="W17142" t="s">
        <v>2558</v>
      </c>
    </row>
    <row r="17143" spans="1:23" x14ac:dyDescent="0.3">
      <c r="A17143">
        <v>25118</v>
      </c>
      <c r="B17143" s="15" t="s">
        <v>1895</v>
      </c>
      <c r="C17143" t="str">
        <f>_xlfn.XLOOKUP($B17143, STANDARDS!$A:$A, STANDARDS!$B:$B,,0,2)</f>
        <v>Undivided Lemede Fm; Cabo Carvoeiro Fm</v>
      </c>
      <c r="D17143" t="s">
        <v>2177</v>
      </c>
      <c r="E17143" t="s">
        <v>2202</v>
      </c>
      <c r="J17143" cm="1">
        <f t="array" ref="J17143:L17143">_xlfn.XLOOKUP($C17143, AGE!$A:$A,AGE!$B:$D,,0,2)</f>
        <v>182.45</v>
      </c>
      <c r="K17143">
        <v>8.3499999999999943</v>
      </c>
      <c r="L17143" t="str">
        <v xml:space="preserve">GSA 2018 </v>
      </c>
      <c r="M17143" t="s">
        <v>2403</v>
      </c>
      <c r="P17143" t="s">
        <v>2342</v>
      </c>
      <c r="Q17143">
        <v>-0.18</v>
      </c>
      <c r="R17143">
        <v>0.2</v>
      </c>
      <c r="V17143">
        <v>1</v>
      </c>
      <c r="W17143" t="s">
        <v>2558</v>
      </c>
    </row>
    <row r="17144" spans="1:23" x14ac:dyDescent="0.3">
      <c r="A17144">
        <v>25119</v>
      </c>
      <c r="B17144" s="15" t="s">
        <v>1895</v>
      </c>
      <c r="C17144" t="str">
        <f>_xlfn.XLOOKUP($B17144, STANDARDS!$A:$A, STANDARDS!$B:$B,,0,2)</f>
        <v>Undivided Lemede Fm; Cabo Carvoeiro Fm</v>
      </c>
      <c r="D17144" t="s">
        <v>2177</v>
      </c>
      <c r="E17144" t="s">
        <v>2202</v>
      </c>
      <c r="J17144" cm="1">
        <f t="array" ref="J17144:L17144">_xlfn.XLOOKUP($C17144, AGE!$A:$A,AGE!$B:$D,,0,2)</f>
        <v>182.45</v>
      </c>
      <c r="K17144">
        <v>8.3499999999999943</v>
      </c>
      <c r="L17144" t="str">
        <v xml:space="preserve">GSA 2018 </v>
      </c>
      <c r="M17144" t="s">
        <v>2403</v>
      </c>
      <c r="P17144" t="s">
        <v>2342</v>
      </c>
      <c r="Q17144">
        <v>-0.22</v>
      </c>
      <c r="R17144">
        <v>0.2</v>
      </c>
      <c r="V17144">
        <v>1</v>
      </c>
      <c r="W17144" t="s">
        <v>2558</v>
      </c>
    </row>
    <row r="17145" spans="1:23" x14ac:dyDescent="0.3">
      <c r="A17145">
        <v>25120</v>
      </c>
      <c r="B17145" s="15" t="s">
        <v>1895</v>
      </c>
      <c r="C17145" t="str">
        <f>_xlfn.XLOOKUP($B17145, STANDARDS!$A:$A, STANDARDS!$B:$B,,0,2)</f>
        <v>Undivided Lemede Fm; Cabo Carvoeiro Fm</v>
      </c>
      <c r="D17145" t="s">
        <v>2177</v>
      </c>
      <c r="E17145" t="s">
        <v>2202</v>
      </c>
      <c r="J17145" cm="1">
        <f t="array" ref="J17145:L17145">_xlfn.XLOOKUP($C17145, AGE!$A:$A,AGE!$B:$D,,0,2)</f>
        <v>182.45</v>
      </c>
      <c r="K17145">
        <v>8.3499999999999943</v>
      </c>
      <c r="L17145" t="str">
        <v xml:space="preserve">GSA 2018 </v>
      </c>
      <c r="M17145" t="s">
        <v>2403</v>
      </c>
      <c r="P17145" t="s">
        <v>2342</v>
      </c>
      <c r="Q17145">
        <v>-0.17</v>
      </c>
      <c r="R17145">
        <v>0.2</v>
      </c>
      <c r="V17145">
        <v>1</v>
      </c>
      <c r="W17145" t="s">
        <v>2558</v>
      </c>
    </row>
    <row r="17146" spans="1:23" x14ac:dyDescent="0.3">
      <c r="A17146">
        <v>25121</v>
      </c>
      <c r="B17146" s="15" t="s">
        <v>1895</v>
      </c>
      <c r="C17146" t="str">
        <f>_xlfn.XLOOKUP($B17146, STANDARDS!$A:$A, STANDARDS!$B:$B,,0,2)</f>
        <v>Undivided Lemede Fm; Cabo Carvoeiro Fm</v>
      </c>
      <c r="D17146" t="s">
        <v>2177</v>
      </c>
      <c r="E17146" t="s">
        <v>2202</v>
      </c>
      <c r="J17146" cm="1">
        <f t="array" ref="J17146:L17146">_xlfn.XLOOKUP($C17146, AGE!$A:$A,AGE!$B:$D,,0,2)</f>
        <v>182.45</v>
      </c>
      <c r="K17146">
        <v>8.3499999999999943</v>
      </c>
      <c r="L17146" t="str">
        <v xml:space="preserve">GSA 2018 </v>
      </c>
      <c r="M17146" t="s">
        <v>2403</v>
      </c>
      <c r="P17146" t="s">
        <v>2342</v>
      </c>
      <c r="Q17146">
        <v>-0.13</v>
      </c>
      <c r="R17146">
        <v>0.2</v>
      </c>
      <c r="V17146">
        <v>1</v>
      </c>
      <c r="W17146" t="s">
        <v>2558</v>
      </c>
    </row>
    <row r="17147" spans="1:23" x14ac:dyDescent="0.3">
      <c r="A17147">
        <v>25122</v>
      </c>
      <c r="B17147" s="15" t="s">
        <v>1895</v>
      </c>
      <c r="C17147" t="str">
        <f>_xlfn.XLOOKUP($B17147, STANDARDS!$A:$A, STANDARDS!$B:$B,,0,2)</f>
        <v>Undivided Lemede Fm; Cabo Carvoeiro Fm</v>
      </c>
      <c r="D17147" t="s">
        <v>2177</v>
      </c>
      <c r="E17147" t="s">
        <v>2202</v>
      </c>
      <c r="J17147" cm="1">
        <f t="array" ref="J17147:L17147">_xlfn.XLOOKUP($C17147, AGE!$A:$A,AGE!$B:$D,,0,2)</f>
        <v>182.45</v>
      </c>
      <c r="K17147">
        <v>8.3499999999999943</v>
      </c>
      <c r="L17147" t="str">
        <v xml:space="preserve">GSA 2018 </v>
      </c>
      <c r="M17147" t="s">
        <v>2403</v>
      </c>
      <c r="P17147" t="s">
        <v>2342</v>
      </c>
      <c r="Q17147">
        <v>-0.06</v>
      </c>
      <c r="R17147">
        <v>0.2</v>
      </c>
      <c r="V17147">
        <v>1</v>
      </c>
      <c r="W17147" t="s">
        <v>2558</v>
      </c>
    </row>
    <row r="17148" spans="1:23" x14ac:dyDescent="0.3">
      <c r="A17148">
        <v>25123</v>
      </c>
      <c r="B17148" s="15" t="s">
        <v>1895</v>
      </c>
      <c r="C17148" t="str">
        <f>_xlfn.XLOOKUP($B17148, STANDARDS!$A:$A, STANDARDS!$B:$B,,0,2)</f>
        <v>Undivided Lemede Fm; Cabo Carvoeiro Fm</v>
      </c>
      <c r="D17148" t="s">
        <v>2177</v>
      </c>
      <c r="E17148" t="s">
        <v>2202</v>
      </c>
      <c r="J17148" cm="1">
        <f t="array" ref="J17148:L17148">_xlfn.XLOOKUP($C17148, AGE!$A:$A,AGE!$B:$D,,0,2)</f>
        <v>182.45</v>
      </c>
      <c r="K17148">
        <v>8.3499999999999943</v>
      </c>
      <c r="L17148" t="str">
        <v xml:space="preserve">GSA 2018 </v>
      </c>
      <c r="M17148" t="s">
        <v>2403</v>
      </c>
      <c r="P17148" t="s">
        <v>2342</v>
      </c>
      <c r="Q17148">
        <v>-0.13</v>
      </c>
      <c r="R17148">
        <v>0.2</v>
      </c>
      <c r="V17148">
        <v>1</v>
      </c>
      <c r="W17148" t="s">
        <v>2558</v>
      </c>
    </row>
    <row r="17149" spans="1:23" x14ac:dyDescent="0.3">
      <c r="A17149">
        <v>25124</v>
      </c>
      <c r="B17149" s="15" t="s">
        <v>1895</v>
      </c>
      <c r="C17149" t="str">
        <f>_xlfn.XLOOKUP($B17149, STANDARDS!$A:$A, STANDARDS!$B:$B,,0,2)</f>
        <v>Undivided Lemede Fm; Cabo Carvoeiro Fm</v>
      </c>
      <c r="D17149" t="s">
        <v>2177</v>
      </c>
      <c r="E17149" t="s">
        <v>2202</v>
      </c>
      <c r="J17149" cm="1">
        <f t="array" ref="J17149:L17149">_xlfn.XLOOKUP($C17149, AGE!$A:$A,AGE!$B:$D,,0,2)</f>
        <v>182.45</v>
      </c>
      <c r="K17149">
        <v>8.3499999999999943</v>
      </c>
      <c r="L17149" t="str">
        <v xml:space="preserve">GSA 2018 </v>
      </c>
      <c r="M17149" t="s">
        <v>2403</v>
      </c>
      <c r="P17149" t="s">
        <v>2342</v>
      </c>
      <c r="Q17149">
        <v>-0.05</v>
      </c>
      <c r="R17149">
        <v>0.2</v>
      </c>
      <c r="V17149">
        <v>1</v>
      </c>
      <c r="W17149" t="s">
        <v>2558</v>
      </c>
    </row>
    <row r="17150" spans="1:23" x14ac:dyDescent="0.3">
      <c r="A17150">
        <v>25125</v>
      </c>
      <c r="B17150" s="15" t="s">
        <v>1895</v>
      </c>
      <c r="C17150" t="str">
        <f>_xlfn.XLOOKUP($B17150, STANDARDS!$A:$A, STANDARDS!$B:$B,,0,2)</f>
        <v>Undivided Lemede Fm; Cabo Carvoeiro Fm</v>
      </c>
      <c r="D17150" t="s">
        <v>2177</v>
      </c>
      <c r="E17150" t="s">
        <v>2202</v>
      </c>
      <c r="J17150" cm="1">
        <f t="array" ref="J17150:L17150">_xlfn.XLOOKUP($C17150, AGE!$A:$A,AGE!$B:$D,,0,2)</f>
        <v>182.45</v>
      </c>
      <c r="K17150">
        <v>8.3499999999999943</v>
      </c>
      <c r="L17150" t="str">
        <v xml:space="preserve">GSA 2018 </v>
      </c>
      <c r="M17150" t="s">
        <v>2403</v>
      </c>
      <c r="P17150" t="s">
        <v>2342</v>
      </c>
      <c r="Q17150">
        <v>-0.01</v>
      </c>
      <c r="R17150">
        <v>0.2</v>
      </c>
      <c r="V17150">
        <v>1</v>
      </c>
      <c r="W17150" t="s">
        <v>2558</v>
      </c>
    </row>
    <row r="17151" spans="1:23" x14ac:dyDescent="0.3">
      <c r="A17151">
        <v>25126</v>
      </c>
      <c r="B17151" s="15" t="s">
        <v>1895</v>
      </c>
      <c r="C17151" t="str">
        <f>_xlfn.XLOOKUP($B17151, STANDARDS!$A:$A, STANDARDS!$B:$B,,0,2)</f>
        <v>Undivided Lemede Fm; Cabo Carvoeiro Fm</v>
      </c>
      <c r="D17151" t="s">
        <v>2177</v>
      </c>
      <c r="E17151" t="s">
        <v>2202</v>
      </c>
      <c r="J17151" cm="1">
        <f t="array" ref="J17151:L17151">_xlfn.XLOOKUP($C17151, AGE!$A:$A,AGE!$B:$D,,0,2)</f>
        <v>182.45</v>
      </c>
      <c r="K17151">
        <v>8.3499999999999943</v>
      </c>
      <c r="L17151" t="str">
        <v xml:space="preserve">GSA 2018 </v>
      </c>
      <c r="M17151" t="s">
        <v>2403</v>
      </c>
      <c r="P17151" t="s">
        <v>2342</v>
      </c>
      <c r="Q17151">
        <v>0.02</v>
      </c>
      <c r="R17151">
        <v>0.2</v>
      </c>
      <c r="V17151">
        <v>1</v>
      </c>
      <c r="W17151" t="s">
        <v>2558</v>
      </c>
    </row>
    <row r="17152" spans="1:23" x14ac:dyDescent="0.3">
      <c r="A17152">
        <v>25127</v>
      </c>
      <c r="B17152" s="15" t="s">
        <v>1895</v>
      </c>
      <c r="C17152" t="str">
        <f>_xlfn.XLOOKUP($B17152, STANDARDS!$A:$A, STANDARDS!$B:$B,,0,2)</f>
        <v>Undivided Lemede Fm; Cabo Carvoeiro Fm</v>
      </c>
      <c r="D17152" t="s">
        <v>2177</v>
      </c>
      <c r="E17152" t="s">
        <v>2202</v>
      </c>
      <c r="J17152" cm="1">
        <f t="array" ref="J17152:L17152">_xlfn.XLOOKUP($C17152, AGE!$A:$A,AGE!$B:$D,,0,2)</f>
        <v>182.45</v>
      </c>
      <c r="K17152">
        <v>8.3499999999999943</v>
      </c>
      <c r="L17152" t="str">
        <v xml:space="preserve">GSA 2018 </v>
      </c>
      <c r="M17152" t="s">
        <v>2403</v>
      </c>
      <c r="P17152" t="s">
        <v>2342</v>
      </c>
      <c r="Q17152">
        <v>-0.23</v>
      </c>
      <c r="R17152">
        <v>0.2</v>
      </c>
      <c r="V17152">
        <v>1</v>
      </c>
      <c r="W17152" t="s">
        <v>2558</v>
      </c>
    </row>
    <row r="17153" spans="1:23" x14ac:dyDescent="0.3">
      <c r="A17153">
        <v>25128</v>
      </c>
      <c r="B17153" s="15" t="s">
        <v>1895</v>
      </c>
      <c r="C17153" t="str">
        <f>_xlfn.XLOOKUP($B17153, STANDARDS!$A:$A, STANDARDS!$B:$B,,0,2)</f>
        <v>Undivided Lemede Fm; Cabo Carvoeiro Fm</v>
      </c>
      <c r="D17153" t="s">
        <v>2177</v>
      </c>
      <c r="E17153" t="s">
        <v>2202</v>
      </c>
      <c r="J17153" cm="1">
        <f t="array" ref="J17153:L17153">_xlfn.XLOOKUP($C17153, AGE!$A:$A,AGE!$B:$D,,0,2)</f>
        <v>182.45</v>
      </c>
      <c r="K17153">
        <v>8.3499999999999943</v>
      </c>
      <c r="L17153" t="str">
        <v xml:space="preserve">GSA 2018 </v>
      </c>
      <c r="M17153" t="s">
        <v>2403</v>
      </c>
      <c r="P17153" t="s">
        <v>2342</v>
      </c>
      <c r="Q17153">
        <v>-0.23</v>
      </c>
      <c r="R17153">
        <v>0.2</v>
      </c>
      <c r="V17153">
        <v>1</v>
      </c>
      <c r="W17153" t="s">
        <v>2558</v>
      </c>
    </row>
    <row r="17154" spans="1:23" x14ac:dyDescent="0.3">
      <c r="A17154">
        <v>25129</v>
      </c>
      <c r="B17154" s="15" t="s">
        <v>1895</v>
      </c>
      <c r="C17154" t="str">
        <f>_xlfn.XLOOKUP($B17154, STANDARDS!$A:$A, STANDARDS!$B:$B,,0,2)</f>
        <v>Undivided Lemede Fm; Cabo Carvoeiro Fm</v>
      </c>
      <c r="D17154" t="s">
        <v>2177</v>
      </c>
      <c r="E17154" t="s">
        <v>2202</v>
      </c>
      <c r="J17154" cm="1">
        <f t="array" ref="J17154:L17154">_xlfn.XLOOKUP($C17154, AGE!$A:$A,AGE!$B:$D,,0,2)</f>
        <v>182.45</v>
      </c>
      <c r="K17154">
        <v>8.3499999999999943</v>
      </c>
      <c r="L17154" t="str">
        <v xml:space="preserve">GSA 2018 </v>
      </c>
      <c r="M17154" t="s">
        <v>2403</v>
      </c>
      <c r="P17154" t="s">
        <v>2342</v>
      </c>
      <c r="Q17154">
        <v>-0.26</v>
      </c>
      <c r="R17154">
        <v>0.2</v>
      </c>
      <c r="V17154">
        <v>1</v>
      </c>
      <c r="W17154" t="s">
        <v>2558</v>
      </c>
    </row>
    <row r="17155" spans="1:23" x14ac:dyDescent="0.3">
      <c r="A17155">
        <v>25130</v>
      </c>
      <c r="B17155" s="15" t="s">
        <v>1895</v>
      </c>
      <c r="C17155" t="str">
        <f>_xlfn.XLOOKUP($B17155, STANDARDS!$A:$A, STANDARDS!$B:$B,,0,2)</f>
        <v>Undivided Lemede Fm; Cabo Carvoeiro Fm</v>
      </c>
      <c r="D17155" t="s">
        <v>2177</v>
      </c>
      <c r="E17155" t="s">
        <v>2202</v>
      </c>
      <c r="J17155" cm="1">
        <f t="array" ref="J17155:L17155">_xlfn.XLOOKUP($C17155, AGE!$A:$A,AGE!$B:$D,,0,2)</f>
        <v>182.45</v>
      </c>
      <c r="K17155">
        <v>8.3499999999999943</v>
      </c>
      <c r="L17155" t="str">
        <v xml:space="preserve">GSA 2018 </v>
      </c>
      <c r="M17155" t="s">
        <v>2403</v>
      </c>
      <c r="P17155" t="s">
        <v>2342</v>
      </c>
      <c r="Q17155">
        <v>-0.16</v>
      </c>
      <c r="R17155">
        <v>0.2</v>
      </c>
      <c r="V17155">
        <v>1</v>
      </c>
      <c r="W17155" t="s">
        <v>2558</v>
      </c>
    </row>
    <row r="17156" spans="1:23" x14ac:dyDescent="0.3">
      <c r="A17156">
        <v>25131</v>
      </c>
      <c r="B17156" s="15" t="s">
        <v>1895</v>
      </c>
      <c r="C17156" t="str">
        <f>_xlfn.XLOOKUP($B17156, STANDARDS!$A:$A, STANDARDS!$B:$B,,0,2)</f>
        <v>Undivided Lemede Fm; Cabo Carvoeiro Fm</v>
      </c>
      <c r="D17156" t="s">
        <v>2177</v>
      </c>
      <c r="E17156" t="s">
        <v>2202</v>
      </c>
      <c r="J17156" cm="1">
        <f t="array" ref="J17156:L17156">_xlfn.XLOOKUP($C17156, AGE!$A:$A,AGE!$B:$D,,0,2)</f>
        <v>182.45</v>
      </c>
      <c r="K17156">
        <v>8.3499999999999943</v>
      </c>
      <c r="L17156" t="str">
        <v xml:space="preserve">GSA 2018 </v>
      </c>
      <c r="M17156" t="s">
        <v>2403</v>
      </c>
      <c r="P17156" t="s">
        <v>2342</v>
      </c>
      <c r="Q17156">
        <v>-0.18</v>
      </c>
      <c r="R17156">
        <v>0.2</v>
      </c>
      <c r="V17156">
        <v>1</v>
      </c>
      <c r="W17156" t="s">
        <v>2558</v>
      </c>
    </row>
    <row r="17157" spans="1:23" x14ac:dyDescent="0.3">
      <c r="A17157">
        <v>25132</v>
      </c>
      <c r="B17157" s="15" t="s">
        <v>1895</v>
      </c>
      <c r="C17157" t="str">
        <f>_xlfn.XLOOKUP($B17157, STANDARDS!$A:$A, STANDARDS!$B:$B,,0,2)</f>
        <v>Undivided Lemede Fm; Cabo Carvoeiro Fm</v>
      </c>
      <c r="D17157" t="s">
        <v>2177</v>
      </c>
      <c r="E17157" t="s">
        <v>2202</v>
      </c>
      <c r="J17157" cm="1">
        <f t="array" ref="J17157:L17157">_xlfn.XLOOKUP($C17157, AGE!$A:$A,AGE!$B:$D,,0,2)</f>
        <v>182.45</v>
      </c>
      <c r="K17157">
        <v>8.3499999999999943</v>
      </c>
      <c r="L17157" t="str">
        <v xml:space="preserve">GSA 2018 </v>
      </c>
      <c r="M17157" t="s">
        <v>2403</v>
      </c>
      <c r="P17157" t="s">
        <v>2342</v>
      </c>
      <c r="Q17157">
        <v>-0.16</v>
      </c>
      <c r="R17157">
        <v>0.2</v>
      </c>
      <c r="V17157">
        <v>1</v>
      </c>
      <c r="W17157" t="s">
        <v>2558</v>
      </c>
    </row>
    <row r="17158" spans="1:23" x14ac:dyDescent="0.3">
      <c r="A17158">
        <v>25133</v>
      </c>
      <c r="B17158" s="15" t="s">
        <v>1895</v>
      </c>
      <c r="C17158" t="str">
        <f>_xlfn.XLOOKUP($B17158, STANDARDS!$A:$A, STANDARDS!$B:$B,,0,2)</f>
        <v>Undivided Lemede Fm; Cabo Carvoeiro Fm</v>
      </c>
      <c r="D17158" t="s">
        <v>2177</v>
      </c>
      <c r="E17158" t="s">
        <v>2202</v>
      </c>
      <c r="J17158" cm="1">
        <f t="array" ref="J17158:L17158">_xlfn.XLOOKUP($C17158, AGE!$A:$A,AGE!$B:$D,,0,2)</f>
        <v>182.45</v>
      </c>
      <c r="K17158">
        <v>8.3499999999999943</v>
      </c>
      <c r="L17158" t="str">
        <v xml:space="preserve">GSA 2018 </v>
      </c>
      <c r="M17158" t="s">
        <v>2403</v>
      </c>
      <c r="P17158" t="s">
        <v>2342</v>
      </c>
      <c r="Q17158">
        <v>-0.21</v>
      </c>
      <c r="R17158">
        <v>0.2</v>
      </c>
      <c r="V17158">
        <v>1</v>
      </c>
      <c r="W17158" t="s">
        <v>2558</v>
      </c>
    </row>
    <row r="17159" spans="1:23" x14ac:dyDescent="0.3">
      <c r="A17159">
        <v>25134</v>
      </c>
      <c r="B17159" s="15" t="s">
        <v>1895</v>
      </c>
      <c r="C17159" t="str">
        <f>_xlfn.XLOOKUP($B17159, STANDARDS!$A:$A, STANDARDS!$B:$B,,0,2)</f>
        <v>Undivided Lemede Fm; Cabo Carvoeiro Fm</v>
      </c>
      <c r="D17159" t="s">
        <v>2177</v>
      </c>
      <c r="E17159" t="s">
        <v>2202</v>
      </c>
      <c r="J17159" cm="1">
        <f t="array" ref="J17159:L17159">_xlfn.XLOOKUP($C17159, AGE!$A:$A,AGE!$B:$D,,0,2)</f>
        <v>182.45</v>
      </c>
      <c r="K17159">
        <v>8.3499999999999943</v>
      </c>
      <c r="L17159" t="str">
        <v xml:space="preserve">GSA 2018 </v>
      </c>
      <c r="M17159" t="s">
        <v>2403</v>
      </c>
      <c r="P17159" t="s">
        <v>2342</v>
      </c>
      <c r="Q17159">
        <v>-0.22</v>
      </c>
      <c r="R17159">
        <v>0.2</v>
      </c>
      <c r="V17159">
        <v>1</v>
      </c>
      <c r="W17159" t="s">
        <v>2558</v>
      </c>
    </row>
    <row r="17160" spans="1:23" x14ac:dyDescent="0.3">
      <c r="A17160">
        <v>25135</v>
      </c>
      <c r="B17160" s="15" t="s">
        <v>1895</v>
      </c>
      <c r="C17160" t="str">
        <f>_xlfn.XLOOKUP($B17160, STANDARDS!$A:$A, STANDARDS!$B:$B,,0,2)</f>
        <v>Undivided Lemede Fm; Cabo Carvoeiro Fm</v>
      </c>
      <c r="D17160" t="s">
        <v>2177</v>
      </c>
      <c r="E17160" t="s">
        <v>2202</v>
      </c>
      <c r="J17160" cm="1">
        <f t="array" ref="J17160:L17160">_xlfn.XLOOKUP($C17160, AGE!$A:$A,AGE!$B:$D,,0,2)</f>
        <v>182.45</v>
      </c>
      <c r="K17160">
        <v>8.3499999999999943</v>
      </c>
      <c r="L17160" t="str">
        <v xml:space="preserve">GSA 2018 </v>
      </c>
      <c r="M17160" t="s">
        <v>2403</v>
      </c>
      <c r="P17160" t="s">
        <v>2342</v>
      </c>
      <c r="Q17160">
        <v>-0.26</v>
      </c>
      <c r="R17160">
        <v>0.2</v>
      </c>
      <c r="V17160">
        <v>1</v>
      </c>
      <c r="W17160" t="s">
        <v>2558</v>
      </c>
    </row>
    <row r="17161" spans="1:23" x14ac:dyDescent="0.3">
      <c r="A17161">
        <v>25136</v>
      </c>
      <c r="B17161" s="15" t="s">
        <v>1895</v>
      </c>
      <c r="C17161" t="str">
        <f>_xlfn.XLOOKUP($B17161, STANDARDS!$A:$A, STANDARDS!$B:$B,,0,2)</f>
        <v>Undivided Lemede Fm; Cabo Carvoeiro Fm</v>
      </c>
      <c r="D17161" t="s">
        <v>2177</v>
      </c>
      <c r="E17161" t="s">
        <v>2202</v>
      </c>
      <c r="J17161" cm="1">
        <f t="array" ref="J17161:L17161">_xlfn.XLOOKUP($C17161, AGE!$A:$A,AGE!$B:$D,,0,2)</f>
        <v>182.45</v>
      </c>
      <c r="K17161">
        <v>8.3499999999999943</v>
      </c>
      <c r="L17161" t="str">
        <v xml:space="preserve">GSA 2018 </v>
      </c>
      <c r="M17161" t="s">
        <v>2403</v>
      </c>
      <c r="P17161" t="s">
        <v>2342</v>
      </c>
      <c r="Q17161">
        <v>-0.3</v>
      </c>
      <c r="R17161">
        <v>0.2</v>
      </c>
      <c r="V17161">
        <v>1</v>
      </c>
      <c r="W17161" t="s">
        <v>2558</v>
      </c>
    </row>
    <row r="17162" spans="1:23" x14ac:dyDescent="0.3">
      <c r="A17162">
        <v>25137</v>
      </c>
      <c r="B17162" s="15" t="s">
        <v>1895</v>
      </c>
      <c r="C17162" t="str">
        <f>_xlfn.XLOOKUP($B17162, STANDARDS!$A:$A, STANDARDS!$B:$B,,0,2)</f>
        <v>Undivided Lemede Fm; Cabo Carvoeiro Fm</v>
      </c>
      <c r="D17162" t="s">
        <v>2177</v>
      </c>
      <c r="E17162" t="s">
        <v>2202</v>
      </c>
      <c r="J17162" cm="1">
        <f t="array" ref="J17162:L17162">_xlfn.XLOOKUP($C17162, AGE!$A:$A,AGE!$B:$D,,0,2)</f>
        <v>182.45</v>
      </c>
      <c r="K17162">
        <v>8.3499999999999943</v>
      </c>
      <c r="L17162" t="str">
        <v xml:space="preserve">GSA 2018 </v>
      </c>
      <c r="M17162" t="s">
        <v>2403</v>
      </c>
      <c r="P17162" t="s">
        <v>2342</v>
      </c>
      <c r="Q17162">
        <v>-0.34</v>
      </c>
      <c r="R17162">
        <v>0.2</v>
      </c>
      <c r="V17162">
        <v>1</v>
      </c>
      <c r="W17162" t="s">
        <v>2558</v>
      </c>
    </row>
    <row r="17163" spans="1:23" x14ac:dyDescent="0.3">
      <c r="A17163">
        <v>25138</v>
      </c>
      <c r="B17163" s="15" t="s">
        <v>1895</v>
      </c>
      <c r="C17163" t="str">
        <f>_xlfn.XLOOKUP($B17163, STANDARDS!$A:$A, STANDARDS!$B:$B,,0,2)</f>
        <v>Undivided Lemede Fm; Cabo Carvoeiro Fm</v>
      </c>
      <c r="D17163" t="s">
        <v>2177</v>
      </c>
      <c r="E17163" t="s">
        <v>2202</v>
      </c>
      <c r="J17163" cm="1">
        <f t="array" ref="J17163:L17163">_xlfn.XLOOKUP($C17163, AGE!$A:$A,AGE!$B:$D,,0,2)</f>
        <v>182.45</v>
      </c>
      <c r="K17163">
        <v>8.3499999999999943</v>
      </c>
      <c r="L17163" t="str">
        <v xml:space="preserve">GSA 2018 </v>
      </c>
      <c r="M17163" t="s">
        <v>2403</v>
      </c>
      <c r="P17163" t="s">
        <v>2342</v>
      </c>
      <c r="Q17163">
        <v>-0.36</v>
      </c>
      <c r="R17163">
        <v>0.2</v>
      </c>
      <c r="V17163">
        <v>1</v>
      </c>
      <c r="W17163" t="s">
        <v>2558</v>
      </c>
    </row>
    <row r="17164" spans="1:23" x14ac:dyDescent="0.3">
      <c r="A17164">
        <v>25139</v>
      </c>
      <c r="B17164" s="15" t="s">
        <v>1895</v>
      </c>
      <c r="C17164" t="str">
        <f>_xlfn.XLOOKUP($B17164, STANDARDS!$A:$A, STANDARDS!$B:$B,,0,2)</f>
        <v>Undivided Lemede Fm; Cabo Carvoeiro Fm</v>
      </c>
      <c r="D17164" t="s">
        <v>2177</v>
      </c>
      <c r="E17164" t="s">
        <v>2202</v>
      </c>
      <c r="J17164" cm="1">
        <f t="array" ref="J17164:L17164">_xlfn.XLOOKUP($C17164, AGE!$A:$A,AGE!$B:$D,,0,2)</f>
        <v>182.45</v>
      </c>
      <c r="K17164">
        <v>8.3499999999999943</v>
      </c>
      <c r="L17164" t="str">
        <v xml:space="preserve">GSA 2018 </v>
      </c>
      <c r="M17164" t="s">
        <v>2403</v>
      </c>
      <c r="P17164" t="s">
        <v>2342</v>
      </c>
      <c r="Q17164">
        <v>-0.39</v>
      </c>
      <c r="R17164">
        <v>0.2</v>
      </c>
      <c r="V17164">
        <v>1</v>
      </c>
      <c r="W17164" t="s">
        <v>2558</v>
      </c>
    </row>
    <row r="17165" spans="1:23" x14ac:dyDescent="0.3">
      <c r="A17165">
        <v>25140</v>
      </c>
      <c r="B17165" s="15" t="s">
        <v>1895</v>
      </c>
      <c r="C17165" t="str">
        <f>_xlfn.XLOOKUP($B17165, STANDARDS!$A:$A, STANDARDS!$B:$B,,0,2)</f>
        <v>Undivided Lemede Fm; Cabo Carvoeiro Fm</v>
      </c>
      <c r="D17165" t="s">
        <v>2177</v>
      </c>
      <c r="E17165" t="s">
        <v>2202</v>
      </c>
      <c r="J17165" cm="1">
        <f t="array" ref="J17165:L17165">_xlfn.XLOOKUP($C17165, AGE!$A:$A,AGE!$B:$D,,0,2)</f>
        <v>182.45</v>
      </c>
      <c r="K17165">
        <v>8.3499999999999943</v>
      </c>
      <c r="L17165" t="str">
        <v xml:space="preserve">GSA 2018 </v>
      </c>
      <c r="M17165" t="s">
        <v>2403</v>
      </c>
      <c r="P17165" t="s">
        <v>2342</v>
      </c>
      <c r="Q17165">
        <v>-0.27</v>
      </c>
      <c r="R17165">
        <v>0.2</v>
      </c>
      <c r="V17165">
        <v>1</v>
      </c>
      <c r="W17165" t="s">
        <v>2558</v>
      </c>
    </row>
    <row r="17166" spans="1:23" x14ac:dyDescent="0.3">
      <c r="A17166">
        <v>25141</v>
      </c>
      <c r="B17166" s="15" t="s">
        <v>1895</v>
      </c>
      <c r="C17166" t="str">
        <f>_xlfn.XLOOKUP($B17166, STANDARDS!$A:$A, STANDARDS!$B:$B,,0,2)</f>
        <v>Undivided Lemede Fm; Cabo Carvoeiro Fm</v>
      </c>
      <c r="D17166" t="s">
        <v>2177</v>
      </c>
      <c r="E17166" t="s">
        <v>2202</v>
      </c>
      <c r="J17166" cm="1">
        <f t="array" ref="J17166:L17166">_xlfn.XLOOKUP($C17166, AGE!$A:$A,AGE!$B:$D,,0,2)</f>
        <v>182.45</v>
      </c>
      <c r="K17166">
        <v>8.3499999999999943</v>
      </c>
      <c r="L17166" t="str">
        <v xml:space="preserve">GSA 2018 </v>
      </c>
      <c r="M17166" t="s">
        <v>2403</v>
      </c>
      <c r="P17166" t="s">
        <v>2342</v>
      </c>
      <c r="Q17166">
        <v>-0.25</v>
      </c>
      <c r="R17166">
        <v>0.2</v>
      </c>
      <c r="V17166">
        <v>1</v>
      </c>
      <c r="W17166" t="s">
        <v>2558</v>
      </c>
    </row>
    <row r="17167" spans="1:23" x14ac:dyDescent="0.3">
      <c r="A17167">
        <v>25142</v>
      </c>
      <c r="B17167" s="15" t="s">
        <v>1895</v>
      </c>
      <c r="C17167" t="str">
        <f>_xlfn.XLOOKUP($B17167, STANDARDS!$A:$A, STANDARDS!$B:$B,,0,2)</f>
        <v>Undivided Lemede Fm; Cabo Carvoeiro Fm</v>
      </c>
      <c r="D17167" t="s">
        <v>2177</v>
      </c>
      <c r="E17167" t="s">
        <v>2202</v>
      </c>
      <c r="J17167" cm="1">
        <f t="array" ref="J17167:L17167">_xlfn.XLOOKUP($C17167, AGE!$A:$A,AGE!$B:$D,,0,2)</f>
        <v>182.45</v>
      </c>
      <c r="K17167">
        <v>8.3499999999999943</v>
      </c>
      <c r="L17167" t="str">
        <v xml:space="preserve">GSA 2018 </v>
      </c>
      <c r="M17167" t="s">
        <v>2403</v>
      </c>
      <c r="P17167" t="s">
        <v>2342</v>
      </c>
      <c r="Q17167">
        <v>-0.28000000000000003</v>
      </c>
      <c r="R17167">
        <v>0.2</v>
      </c>
      <c r="V17167">
        <v>1</v>
      </c>
      <c r="W17167" t="s">
        <v>2558</v>
      </c>
    </row>
    <row r="17168" spans="1:23" x14ac:dyDescent="0.3">
      <c r="A17168">
        <v>25143</v>
      </c>
      <c r="B17168" s="15" t="s">
        <v>1895</v>
      </c>
      <c r="C17168" t="str">
        <f>_xlfn.XLOOKUP($B17168, STANDARDS!$A:$A, STANDARDS!$B:$B,,0,2)</f>
        <v>Undivided Lemede Fm; Cabo Carvoeiro Fm</v>
      </c>
      <c r="D17168" t="s">
        <v>2177</v>
      </c>
      <c r="E17168" t="s">
        <v>2202</v>
      </c>
      <c r="J17168" cm="1">
        <f t="array" ref="J17168:L17168">_xlfn.XLOOKUP($C17168, AGE!$A:$A,AGE!$B:$D,,0,2)</f>
        <v>182.45</v>
      </c>
      <c r="K17168">
        <v>8.3499999999999943</v>
      </c>
      <c r="L17168" t="str">
        <v xml:space="preserve">GSA 2018 </v>
      </c>
      <c r="M17168" t="s">
        <v>2403</v>
      </c>
      <c r="P17168" t="s">
        <v>2342</v>
      </c>
      <c r="Q17168">
        <v>-0.3</v>
      </c>
      <c r="R17168">
        <v>0.2</v>
      </c>
      <c r="V17168">
        <v>1</v>
      </c>
      <c r="W17168" t="s">
        <v>2558</v>
      </c>
    </row>
    <row r="17169" spans="1:23" x14ac:dyDescent="0.3">
      <c r="A17169">
        <v>25144</v>
      </c>
      <c r="B17169" s="15" t="s">
        <v>1895</v>
      </c>
      <c r="C17169" t="str">
        <f>_xlfn.XLOOKUP($B17169, STANDARDS!$A:$A, STANDARDS!$B:$B,,0,2)</f>
        <v>Undivided Lemede Fm; Cabo Carvoeiro Fm</v>
      </c>
      <c r="D17169" t="s">
        <v>2177</v>
      </c>
      <c r="E17169" t="s">
        <v>2202</v>
      </c>
      <c r="J17169" cm="1">
        <f t="array" ref="J17169:L17169">_xlfn.XLOOKUP($C17169, AGE!$A:$A,AGE!$B:$D,,0,2)</f>
        <v>182.45</v>
      </c>
      <c r="K17169">
        <v>8.3499999999999943</v>
      </c>
      <c r="L17169" t="str">
        <v xml:space="preserve">GSA 2018 </v>
      </c>
      <c r="M17169" t="s">
        <v>2403</v>
      </c>
      <c r="P17169" t="s">
        <v>2342</v>
      </c>
      <c r="Q17169">
        <v>-0.23</v>
      </c>
      <c r="R17169">
        <v>0.2</v>
      </c>
      <c r="V17169">
        <v>1</v>
      </c>
      <c r="W17169" t="s">
        <v>2558</v>
      </c>
    </row>
    <row r="17170" spans="1:23" x14ac:dyDescent="0.3">
      <c r="A17170">
        <v>25145</v>
      </c>
      <c r="B17170" s="15" t="s">
        <v>1895</v>
      </c>
      <c r="C17170" t="str">
        <f>_xlfn.XLOOKUP($B17170, STANDARDS!$A:$A, STANDARDS!$B:$B,,0,2)</f>
        <v>Undivided Lemede Fm; Cabo Carvoeiro Fm</v>
      </c>
      <c r="D17170" t="s">
        <v>2177</v>
      </c>
      <c r="E17170" t="s">
        <v>2202</v>
      </c>
      <c r="J17170" cm="1">
        <f t="array" ref="J17170:L17170">_xlfn.XLOOKUP($C17170, AGE!$A:$A,AGE!$B:$D,,0,2)</f>
        <v>182.45</v>
      </c>
      <c r="K17170">
        <v>8.3499999999999943</v>
      </c>
      <c r="L17170" t="str">
        <v xml:space="preserve">GSA 2018 </v>
      </c>
      <c r="M17170" t="s">
        <v>2403</v>
      </c>
      <c r="P17170" t="s">
        <v>2342</v>
      </c>
      <c r="Q17170">
        <v>-0.17</v>
      </c>
      <c r="R17170">
        <v>0.2</v>
      </c>
      <c r="V17170">
        <v>1</v>
      </c>
      <c r="W17170" t="s">
        <v>2558</v>
      </c>
    </row>
    <row r="17171" spans="1:23" x14ac:dyDescent="0.3">
      <c r="A17171">
        <v>25146</v>
      </c>
      <c r="B17171" s="15" t="s">
        <v>1895</v>
      </c>
      <c r="C17171" t="str">
        <f>_xlfn.XLOOKUP($B17171, STANDARDS!$A:$A, STANDARDS!$B:$B,,0,2)</f>
        <v>Undivided Lemede Fm; Cabo Carvoeiro Fm</v>
      </c>
      <c r="D17171" t="s">
        <v>2177</v>
      </c>
      <c r="E17171" t="s">
        <v>2202</v>
      </c>
      <c r="J17171" cm="1">
        <f t="array" ref="J17171:L17171">_xlfn.XLOOKUP($C17171, AGE!$A:$A,AGE!$B:$D,,0,2)</f>
        <v>182.45</v>
      </c>
      <c r="K17171">
        <v>8.3499999999999943</v>
      </c>
      <c r="L17171" t="str">
        <v xml:space="preserve">GSA 2018 </v>
      </c>
      <c r="M17171" t="s">
        <v>2403</v>
      </c>
      <c r="P17171" t="s">
        <v>2342</v>
      </c>
      <c r="Q17171">
        <v>-0.28000000000000003</v>
      </c>
      <c r="R17171">
        <v>0.2</v>
      </c>
      <c r="V17171">
        <v>1</v>
      </c>
      <c r="W17171" t="s">
        <v>2558</v>
      </c>
    </row>
    <row r="17172" spans="1:23" x14ac:dyDescent="0.3">
      <c r="A17172">
        <v>25147</v>
      </c>
      <c r="B17172" s="15" t="s">
        <v>1895</v>
      </c>
      <c r="C17172" t="str">
        <f>_xlfn.XLOOKUP($B17172, STANDARDS!$A:$A, STANDARDS!$B:$B,,0,2)</f>
        <v>Undivided Lemede Fm; Cabo Carvoeiro Fm</v>
      </c>
      <c r="D17172" t="s">
        <v>2177</v>
      </c>
      <c r="E17172" t="s">
        <v>2202</v>
      </c>
      <c r="J17172" cm="1">
        <f t="array" ref="J17172:L17172">_xlfn.XLOOKUP($C17172, AGE!$A:$A,AGE!$B:$D,,0,2)</f>
        <v>182.45</v>
      </c>
      <c r="K17172">
        <v>8.3499999999999943</v>
      </c>
      <c r="L17172" t="str">
        <v xml:space="preserve">GSA 2018 </v>
      </c>
      <c r="M17172" t="s">
        <v>2403</v>
      </c>
      <c r="P17172" t="s">
        <v>2342</v>
      </c>
      <c r="Q17172">
        <v>-0.24</v>
      </c>
      <c r="R17172">
        <v>0.2</v>
      </c>
      <c r="V17172">
        <v>1</v>
      </c>
      <c r="W17172" t="s">
        <v>2558</v>
      </c>
    </row>
    <row r="17173" spans="1:23" x14ac:dyDescent="0.3">
      <c r="A17173">
        <v>25148</v>
      </c>
      <c r="B17173" s="15" t="s">
        <v>1895</v>
      </c>
      <c r="C17173" t="str">
        <f>_xlfn.XLOOKUP($B17173, STANDARDS!$A:$A, STANDARDS!$B:$B,,0,2)</f>
        <v>Undivided Lemede Fm; Cabo Carvoeiro Fm</v>
      </c>
      <c r="D17173" t="s">
        <v>2177</v>
      </c>
      <c r="E17173" t="s">
        <v>2202</v>
      </c>
      <c r="J17173" cm="1">
        <f t="array" ref="J17173:L17173">_xlfn.XLOOKUP($C17173, AGE!$A:$A,AGE!$B:$D,,0,2)</f>
        <v>182.45</v>
      </c>
      <c r="K17173">
        <v>8.3499999999999943</v>
      </c>
      <c r="L17173" t="str">
        <v xml:space="preserve">GSA 2018 </v>
      </c>
      <c r="M17173" t="s">
        <v>2403</v>
      </c>
      <c r="P17173" t="s">
        <v>2342</v>
      </c>
      <c r="Q17173">
        <v>-0.25</v>
      </c>
      <c r="R17173">
        <v>0.2</v>
      </c>
      <c r="V17173">
        <v>1</v>
      </c>
      <c r="W17173" t="s">
        <v>2558</v>
      </c>
    </row>
    <row r="17174" spans="1:23" x14ac:dyDescent="0.3">
      <c r="A17174">
        <v>25149</v>
      </c>
      <c r="B17174" s="15" t="s">
        <v>1895</v>
      </c>
      <c r="C17174" t="str">
        <f>_xlfn.XLOOKUP($B17174, STANDARDS!$A:$A, STANDARDS!$B:$B,,0,2)</f>
        <v>Undivided Lemede Fm; Cabo Carvoeiro Fm</v>
      </c>
      <c r="D17174" t="s">
        <v>2177</v>
      </c>
      <c r="E17174" t="s">
        <v>2202</v>
      </c>
      <c r="J17174" cm="1">
        <f t="array" ref="J17174:L17174">_xlfn.XLOOKUP($C17174, AGE!$A:$A,AGE!$B:$D,,0,2)</f>
        <v>182.45</v>
      </c>
      <c r="K17174">
        <v>8.3499999999999943</v>
      </c>
      <c r="L17174" t="str">
        <v xml:space="preserve">GSA 2018 </v>
      </c>
      <c r="M17174" t="s">
        <v>2403</v>
      </c>
      <c r="P17174" t="s">
        <v>2342</v>
      </c>
      <c r="Q17174">
        <v>-0.26</v>
      </c>
      <c r="R17174">
        <v>0.2</v>
      </c>
      <c r="V17174">
        <v>1</v>
      </c>
      <c r="W17174" t="s">
        <v>2558</v>
      </c>
    </row>
    <row r="17175" spans="1:23" x14ac:dyDescent="0.3">
      <c r="A17175">
        <v>25150</v>
      </c>
      <c r="B17175" s="15" t="s">
        <v>1895</v>
      </c>
      <c r="C17175" t="str">
        <f>_xlfn.XLOOKUP($B17175, STANDARDS!$A:$A, STANDARDS!$B:$B,,0,2)</f>
        <v>Undivided Lemede Fm; Cabo Carvoeiro Fm</v>
      </c>
      <c r="D17175" t="s">
        <v>2177</v>
      </c>
      <c r="E17175" t="s">
        <v>2202</v>
      </c>
      <c r="J17175" cm="1">
        <f t="array" ref="J17175:L17175">_xlfn.XLOOKUP($C17175, AGE!$A:$A,AGE!$B:$D,,0,2)</f>
        <v>182.45</v>
      </c>
      <c r="K17175">
        <v>8.3499999999999943</v>
      </c>
      <c r="L17175" t="str">
        <v xml:space="preserve">GSA 2018 </v>
      </c>
      <c r="M17175" t="s">
        <v>2403</v>
      </c>
      <c r="P17175" t="s">
        <v>2342</v>
      </c>
      <c r="Q17175">
        <v>-0.2</v>
      </c>
      <c r="R17175">
        <v>0.2</v>
      </c>
      <c r="V17175">
        <v>1</v>
      </c>
      <c r="W17175" t="s">
        <v>2558</v>
      </c>
    </row>
    <row r="17176" spans="1:23" x14ac:dyDescent="0.3">
      <c r="A17176">
        <v>25151</v>
      </c>
      <c r="B17176" s="15" t="s">
        <v>1895</v>
      </c>
      <c r="C17176" t="str">
        <f>_xlfn.XLOOKUP($B17176, STANDARDS!$A:$A, STANDARDS!$B:$B,,0,2)</f>
        <v>Undivided Lemede Fm; Cabo Carvoeiro Fm</v>
      </c>
      <c r="D17176" t="s">
        <v>2177</v>
      </c>
      <c r="E17176" t="s">
        <v>2202</v>
      </c>
      <c r="J17176" cm="1">
        <f t="array" ref="J17176:L17176">_xlfn.XLOOKUP($C17176, AGE!$A:$A,AGE!$B:$D,,0,2)</f>
        <v>182.45</v>
      </c>
      <c r="K17176">
        <v>8.3499999999999943</v>
      </c>
      <c r="L17176" t="str">
        <v xml:space="preserve">GSA 2018 </v>
      </c>
      <c r="M17176" t="s">
        <v>2403</v>
      </c>
      <c r="P17176" t="s">
        <v>2342</v>
      </c>
      <c r="Q17176">
        <v>-0.18</v>
      </c>
      <c r="R17176">
        <v>0.2</v>
      </c>
      <c r="V17176">
        <v>1</v>
      </c>
      <c r="W17176" t="s">
        <v>2558</v>
      </c>
    </row>
    <row r="17177" spans="1:23" x14ac:dyDescent="0.3">
      <c r="A17177">
        <v>25152</v>
      </c>
      <c r="B17177" s="15" t="s">
        <v>1895</v>
      </c>
      <c r="C17177" t="str">
        <f>_xlfn.XLOOKUP($B17177, STANDARDS!$A:$A, STANDARDS!$B:$B,,0,2)</f>
        <v>Undivided Lemede Fm; Cabo Carvoeiro Fm</v>
      </c>
      <c r="D17177" t="s">
        <v>2177</v>
      </c>
      <c r="E17177" t="s">
        <v>2202</v>
      </c>
      <c r="J17177" cm="1">
        <f t="array" ref="J17177:L17177">_xlfn.XLOOKUP($C17177, AGE!$A:$A,AGE!$B:$D,,0,2)</f>
        <v>182.45</v>
      </c>
      <c r="K17177">
        <v>8.3499999999999943</v>
      </c>
      <c r="L17177" t="str">
        <v xml:space="preserve">GSA 2018 </v>
      </c>
      <c r="M17177" t="s">
        <v>2403</v>
      </c>
      <c r="P17177" t="s">
        <v>2342</v>
      </c>
      <c r="Q17177">
        <v>-0.12</v>
      </c>
      <c r="R17177">
        <v>0.2</v>
      </c>
      <c r="V17177">
        <v>1</v>
      </c>
      <c r="W17177" t="s">
        <v>2558</v>
      </c>
    </row>
    <row r="17178" spans="1:23" x14ac:dyDescent="0.3">
      <c r="A17178">
        <v>25153</v>
      </c>
      <c r="B17178" s="15" t="s">
        <v>1895</v>
      </c>
      <c r="C17178" t="str">
        <f>_xlfn.XLOOKUP($B17178, STANDARDS!$A:$A, STANDARDS!$B:$B,,0,2)</f>
        <v>Undivided Lemede Fm; Cabo Carvoeiro Fm</v>
      </c>
      <c r="D17178" t="s">
        <v>2177</v>
      </c>
      <c r="E17178" t="s">
        <v>2202</v>
      </c>
      <c r="J17178" cm="1">
        <f t="array" ref="J17178:L17178">_xlfn.XLOOKUP($C17178, AGE!$A:$A,AGE!$B:$D,,0,2)</f>
        <v>182.45</v>
      </c>
      <c r="K17178">
        <v>8.3499999999999943</v>
      </c>
      <c r="L17178" t="str">
        <v xml:space="preserve">GSA 2018 </v>
      </c>
      <c r="M17178" t="s">
        <v>2403</v>
      </c>
      <c r="P17178" t="s">
        <v>2342</v>
      </c>
      <c r="Q17178">
        <v>-0.15</v>
      </c>
      <c r="R17178">
        <v>0.2</v>
      </c>
      <c r="V17178">
        <v>1</v>
      </c>
      <c r="W17178" t="s">
        <v>2558</v>
      </c>
    </row>
    <row r="17179" spans="1:23" x14ac:dyDescent="0.3">
      <c r="A17179">
        <v>25154</v>
      </c>
      <c r="B17179" s="15" t="s">
        <v>1895</v>
      </c>
      <c r="C17179" t="str">
        <f>_xlfn.XLOOKUP($B17179, STANDARDS!$A:$A, STANDARDS!$B:$B,,0,2)</f>
        <v>Undivided Lemede Fm; Cabo Carvoeiro Fm</v>
      </c>
      <c r="D17179" t="s">
        <v>2177</v>
      </c>
      <c r="E17179" t="s">
        <v>2202</v>
      </c>
      <c r="J17179" cm="1">
        <f t="array" ref="J17179:L17179">_xlfn.XLOOKUP($C17179, AGE!$A:$A,AGE!$B:$D,,0,2)</f>
        <v>182.45</v>
      </c>
      <c r="K17179">
        <v>8.3499999999999943</v>
      </c>
      <c r="L17179" t="str">
        <v xml:space="preserve">GSA 2018 </v>
      </c>
      <c r="M17179" t="s">
        <v>2403</v>
      </c>
      <c r="P17179" t="s">
        <v>2342</v>
      </c>
      <c r="Q17179">
        <v>-0.11</v>
      </c>
      <c r="R17179">
        <v>0.2</v>
      </c>
      <c r="V17179">
        <v>1</v>
      </c>
      <c r="W17179" t="s">
        <v>2558</v>
      </c>
    </row>
    <row r="17180" spans="1:23" x14ac:dyDescent="0.3">
      <c r="A17180">
        <v>25155</v>
      </c>
      <c r="B17180" s="15" t="s">
        <v>1895</v>
      </c>
      <c r="C17180" t="str">
        <f>_xlfn.XLOOKUP($B17180, STANDARDS!$A:$A, STANDARDS!$B:$B,,0,2)</f>
        <v>Undivided Lemede Fm; Cabo Carvoeiro Fm</v>
      </c>
      <c r="D17180" t="s">
        <v>2177</v>
      </c>
      <c r="E17180" t="s">
        <v>2202</v>
      </c>
      <c r="J17180" cm="1">
        <f t="array" ref="J17180:L17180">_xlfn.XLOOKUP($C17180, AGE!$A:$A,AGE!$B:$D,,0,2)</f>
        <v>182.45</v>
      </c>
      <c r="K17180">
        <v>8.3499999999999943</v>
      </c>
      <c r="L17180" t="str">
        <v xml:space="preserve">GSA 2018 </v>
      </c>
      <c r="M17180" t="s">
        <v>2403</v>
      </c>
      <c r="P17180" t="s">
        <v>2342</v>
      </c>
      <c r="Q17180">
        <v>-0.2</v>
      </c>
      <c r="R17180">
        <v>0.2</v>
      </c>
      <c r="V17180">
        <v>1</v>
      </c>
      <c r="W17180" t="s">
        <v>2558</v>
      </c>
    </row>
    <row r="17181" spans="1:23" x14ac:dyDescent="0.3">
      <c r="A17181">
        <v>25156</v>
      </c>
      <c r="B17181" s="15" t="s">
        <v>1895</v>
      </c>
      <c r="C17181" t="str">
        <f>_xlfn.XLOOKUP($B17181, STANDARDS!$A:$A, STANDARDS!$B:$B,,0,2)</f>
        <v>Undivided Lemede Fm; Cabo Carvoeiro Fm</v>
      </c>
      <c r="D17181" t="s">
        <v>2177</v>
      </c>
      <c r="E17181" t="s">
        <v>2202</v>
      </c>
      <c r="J17181" cm="1">
        <f t="array" ref="J17181:L17181">_xlfn.XLOOKUP($C17181, AGE!$A:$A,AGE!$B:$D,,0,2)</f>
        <v>182.45</v>
      </c>
      <c r="K17181">
        <v>8.3499999999999943</v>
      </c>
      <c r="L17181" t="str">
        <v xml:space="preserve">GSA 2018 </v>
      </c>
      <c r="M17181" t="s">
        <v>2403</v>
      </c>
      <c r="P17181" t="s">
        <v>2342</v>
      </c>
      <c r="Q17181">
        <v>-0.22</v>
      </c>
      <c r="R17181">
        <v>0.2</v>
      </c>
      <c r="V17181">
        <v>1</v>
      </c>
      <c r="W17181" t="s">
        <v>2558</v>
      </c>
    </row>
    <row r="17182" spans="1:23" x14ac:dyDescent="0.3">
      <c r="A17182">
        <v>25157</v>
      </c>
      <c r="B17182" s="15" t="s">
        <v>1895</v>
      </c>
      <c r="C17182" t="str">
        <f>_xlfn.XLOOKUP($B17182, STANDARDS!$A:$A, STANDARDS!$B:$B,,0,2)</f>
        <v>Undivided Lemede Fm; Cabo Carvoeiro Fm</v>
      </c>
      <c r="D17182" t="s">
        <v>2177</v>
      </c>
      <c r="E17182" t="s">
        <v>2202</v>
      </c>
      <c r="J17182" cm="1">
        <f t="array" ref="J17182:L17182">_xlfn.XLOOKUP($C17182, AGE!$A:$A,AGE!$B:$D,,0,2)</f>
        <v>182.45</v>
      </c>
      <c r="K17182">
        <v>8.3499999999999943</v>
      </c>
      <c r="L17182" t="str">
        <v xml:space="preserve">GSA 2018 </v>
      </c>
      <c r="M17182" t="s">
        <v>2403</v>
      </c>
      <c r="P17182" t="s">
        <v>2342</v>
      </c>
      <c r="Q17182">
        <v>-0.16</v>
      </c>
      <c r="R17182">
        <v>0.2</v>
      </c>
      <c r="V17182">
        <v>1</v>
      </c>
      <c r="W17182" t="s">
        <v>2558</v>
      </c>
    </row>
    <row r="17183" spans="1:23" x14ac:dyDescent="0.3">
      <c r="A17183">
        <v>25158</v>
      </c>
      <c r="B17183" s="15" t="s">
        <v>1895</v>
      </c>
      <c r="C17183" t="str">
        <f>_xlfn.XLOOKUP($B17183, STANDARDS!$A:$A, STANDARDS!$B:$B,,0,2)</f>
        <v>Undivided Lemede Fm; Cabo Carvoeiro Fm</v>
      </c>
      <c r="D17183" t="s">
        <v>2177</v>
      </c>
      <c r="E17183" t="s">
        <v>2202</v>
      </c>
      <c r="J17183" cm="1">
        <f t="array" ref="J17183:L17183">_xlfn.XLOOKUP($C17183, AGE!$A:$A,AGE!$B:$D,,0,2)</f>
        <v>182.45</v>
      </c>
      <c r="K17183">
        <v>8.3499999999999943</v>
      </c>
      <c r="L17183" t="str">
        <v xml:space="preserve">GSA 2018 </v>
      </c>
      <c r="M17183" t="s">
        <v>2403</v>
      </c>
      <c r="P17183" t="s">
        <v>2342</v>
      </c>
      <c r="Q17183">
        <v>-0.25</v>
      </c>
      <c r="R17183">
        <v>0.2</v>
      </c>
      <c r="V17183">
        <v>1</v>
      </c>
      <c r="W17183" t="s">
        <v>2558</v>
      </c>
    </row>
    <row r="17184" spans="1:23" x14ac:dyDescent="0.3">
      <c r="A17184">
        <v>25159</v>
      </c>
      <c r="B17184" s="15" t="s">
        <v>1895</v>
      </c>
      <c r="C17184" t="str">
        <f>_xlfn.XLOOKUP($B17184, STANDARDS!$A:$A, STANDARDS!$B:$B,,0,2)</f>
        <v>Undivided Lemede Fm; Cabo Carvoeiro Fm</v>
      </c>
      <c r="D17184" t="s">
        <v>2177</v>
      </c>
      <c r="E17184" t="s">
        <v>2202</v>
      </c>
      <c r="J17184" cm="1">
        <f t="array" ref="J17184:L17184">_xlfn.XLOOKUP($C17184, AGE!$A:$A,AGE!$B:$D,,0,2)</f>
        <v>182.45</v>
      </c>
      <c r="K17184">
        <v>8.3499999999999943</v>
      </c>
      <c r="L17184" t="str">
        <v xml:space="preserve">GSA 2018 </v>
      </c>
      <c r="M17184" t="s">
        <v>2403</v>
      </c>
      <c r="P17184" t="s">
        <v>2342</v>
      </c>
      <c r="Q17184">
        <v>-0.18</v>
      </c>
      <c r="R17184">
        <v>0.2</v>
      </c>
      <c r="V17184">
        <v>1</v>
      </c>
      <c r="W17184" t="s">
        <v>2558</v>
      </c>
    </row>
    <row r="17185" spans="1:23" x14ac:dyDescent="0.3">
      <c r="A17185">
        <v>25160</v>
      </c>
      <c r="B17185" s="15" t="s">
        <v>1895</v>
      </c>
      <c r="C17185" t="str">
        <f>_xlfn.XLOOKUP($B17185, STANDARDS!$A:$A, STANDARDS!$B:$B,,0,2)</f>
        <v>Undivided Lemede Fm; Cabo Carvoeiro Fm</v>
      </c>
      <c r="D17185" t="s">
        <v>2177</v>
      </c>
      <c r="E17185" t="s">
        <v>2202</v>
      </c>
      <c r="J17185" cm="1">
        <f t="array" ref="J17185:L17185">_xlfn.XLOOKUP($C17185, AGE!$A:$A,AGE!$B:$D,,0,2)</f>
        <v>182.45</v>
      </c>
      <c r="K17185">
        <v>8.3499999999999943</v>
      </c>
      <c r="L17185" t="str">
        <v xml:space="preserve">GSA 2018 </v>
      </c>
      <c r="M17185" t="s">
        <v>2403</v>
      </c>
      <c r="P17185" t="s">
        <v>2342</v>
      </c>
      <c r="Q17185">
        <v>-0.2</v>
      </c>
      <c r="R17185">
        <v>0.2</v>
      </c>
      <c r="V17185">
        <v>1</v>
      </c>
      <c r="W17185" t="s">
        <v>2558</v>
      </c>
    </row>
    <row r="17186" spans="1:23" x14ac:dyDescent="0.3">
      <c r="A17186">
        <v>25161</v>
      </c>
      <c r="B17186" s="15" t="s">
        <v>1895</v>
      </c>
      <c r="C17186" t="str">
        <f>_xlfn.XLOOKUP($B17186, STANDARDS!$A:$A, STANDARDS!$B:$B,,0,2)</f>
        <v>Undivided Lemede Fm; Cabo Carvoeiro Fm</v>
      </c>
      <c r="D17186" t="s">
        <v>2177</v>
      </c>
      <c r="E17186" t="s">
        <v>2202</v>
      </c>
      <c r="J17186" cm="1">
        <f t="array" ref="J17186:L17186">_xlfn.XLOOKUP($C17186, AGE!$A:$A,AGE!$B:$D,,0,2)</f>
        <v>182.45</v>
      </c>
      <c r="K17186">
        <v>8.3499999999999943</v>
      </c>
      <c r="L17186" t="str">
        <v xml:space="preserve">GSA 2018 </v>
      </c>
      <c r="M17186" t="s">
        <v>2403</v>
      </c>
      <c r="P17186" t="s">
        <v>2342</v>
      </c>
      <c r="Q17186">
        <v>-0.18</v>
      </c>
      <c r="R17186">
        <v>0.2</v>
      </c>
      <c r="V17186">
        <v>1</v>
      </c>
      <c r="W17186" t="s">
        <v>2558</v>
      </c>
    </row>
    <row r="17187" spans="1:23" x14ac:dyDescent="0.3">
      <c r="A17187">
        <v>25162</v>
      </c>
      <c r="B17187" s="15" t="s">
        <v>1895</v>
      </c>
      <c r="C17187" t="str">
        <f>_xlfn.XLOOKUP($B17187, STANDARDS!$A:$A, STANDARDS!$B:$B,,0,2)</f>
        <v>Undivided Lemede Fm; Cabo Carvoeiro Fm</v>
      </c>
      <c r="D17187" t="s">
        <v>2177</v>
      </c>
      <c r="E17187" t="s">
        <v>2202</v>
      </c>
      <c r="J17187" cm="1">
        <f t="array" ref="J17187:L17187">_xlfn.XLOOKUP($C17187, AGE!$A:$A,AGE!$B:$D,,0,2)</f>
        <v>182.45</v>
      </c>
      <c r="K17187">
        <v>8.3499999999999943</v>
      </c>
      <c r="L17187" t="str">
        <v xml:space="preserve">GSA 2018 </v>
      </c>
      <c r="M17187" t="s">
        <v>2403</v>
      </c>
      <c r="P17187" t="s">
        <v>2342</v>
      </c>
      <c r="Q17187">
        <v>-0.2</v>
      </c>
      <c r="R17187">
        <v>0.2</v>
      </c>
      <c r="V17187">
        <v>1</v>
      </c>
      <c r="W17187" t="s">
        <v>2558</v>
      </c>
    </row>
    <row r="17188" spans="1:23" x14ac:dyDescent="0.3">
      <c r="A17188">
        <v>25163</v>
      </c>
      <c r="B17188" s="15" t="s">
        <v>1895</v>
      </c>
      <c r="C17188" t="str">
        <f>_xlfn.XLOOKUP($B17188, STANDARDS!$A:$A, STANDARDS!$B:$B,,0,2)</f>
        <v>Undivided Lemede Fm; Cabo Carvoeiro Fm</v>
      </c>
      <c r="D17188" t="s">
        <v>2177</v>
      </c>
      <c r="E17188" t="s">
        <v>2202</v>
      </c>
      <c r="J17188" cm="1">
        <f t="array" ref="J17188:L17188">_xlfn.XLOOKUP($C17188, AGE!$A:$A,AGE!$B:$D,,0,2)</f>
        <v>182.45</v>
      </c>
      <c r="K17188">
        <v>8.3499999999999943</v>
      </c>
      <c r="L17188" t="str">
        <v xml:space="preserve">GSA 2018 </v>
      </c>
      <c r="M17188" t="s">
        <v>2403</v>
      </c>
      <c r="P17188" t="s">
        <v>2342</v>
      </c>
      <c r="Q17188">
        <v>-0.28000000000000003</v>
      </c>
      <c r="R17188">
        <v>0.2</v>
      </c>
      <c r="V17188">
        <v>1</v>
      </c>
      <c r="W17188" t="s">
        <v>2558</v>
      </c>
    </row>
    <row r="17189" spans="1:23" x14ac:dyDescent="0.3">
      <c r="A17189">
        <v>25164</v>
      </c>
      <c r="B17189" s="15" t="s">
        <v>1895</v>
      </c>
      <c r="C17189" t="str">
        <f>_xlfn.XLOOKUP($B17189, STANDARDS!$A:$A, STANDARDS!$B:$B,,0,2)</f>
        <v>Undivided Lemede Fm; Cabo Carvoeiro Fm</v>
      </c>
      <c r="D17189" t="s">
        <v>2177</v>
      </c>
      <c r="E17189" t="s">
        <v>2202</v>
      </c>
      <c r="J17189" cm="1">
        <f t="array" ref="J17189:L17189">_xlfn.XLOOKUP($C17189, AGE!$A:$A,AGE!$B:$D,,0,2)</f>
        <v>182.45</v>
      </c>
      <c r="K17189">
        <v>8.3499999999999943</v>
      </c>
      <c r="L17189" t="str">
        <v xml:space="preserve">GSA 2018 </v>
      </c>
      <c r="M17189" t="s">
        <v>2403</v>
      </c>
      <c r="P17189" t="s">
        <v>2342</v>
      </c>
      <c r="Q17189">
        <v>-0.3</v>
      </c>
      <c r="R17189">
        <v>0.2</v>
      </c>
      <c r="V17189">
        <v>1</v>
      </c>
      <c r="W17189" t="s">
        <v>2558</v>
      </c>
    </row>
    <row r="17190" spans="1:23" x14ac:dyDescent="0.3">
      <c r="A17190">
        <v>25165</v>
      </c>
      <c r="B17190" s="15" t="s">
        <v>1895</v>
      </c>
      <c r="C17190" t="str">
        <f>_xlfn.XLOOKUP($B17190, STANDARDS!$A:$A, STANDARDS!$B:$B,,0,2)</f>
        <v>Undivided Lemede Fm; Cabo Carvoeiro Fm</v>
      </c>
      <c r="D17190" t="s">
        <v>2177</v>
      </c>
      <c r="E17190" t="s">
        <v>2202</v>
      </c>
      <c r="J17190" cm="1">
        <f t="array" ref="J17190:L17190">_xlfn.XLOOKUP($C17190, AGE!$A:$A,AGE!$B:$D,,0,2)</f>
        <v>182.45</v>
      </c>
      <c r="K17190">
        <v>8.3499999999999943</v>
      </c>
      <c r="L17190" t="str">
        <v xml:space="preserve">GSA 2018 </v>
      </c>
      <c r="M17190" t="s">
        <v>2403</v>
      </c>
      <c r="P17190" t="s">
        <v>2342</v>
      </c>
      <c r="Q17190">
        <v>-0.28000000000000003</v>
      </c>
      <c r="R17190">
        <v>0.2</v>
      </c>
      <c r="V17190">
        <v>1</v>
      </c>
      <c r="W17190" t="s">
        <v>2558</v>
      </c>
    </row>
    <row r="17191" spans="1:23" x14ac:dyDescent="0.3">
      <c r="A17191">
        <v>25166</v>
      </c>
      <c r="B17191" s="15" t="s">
        <v>1895</v>
      </c>
      <c r="C17191" t="str">
        <f>_xlfn.XLOOKUP($B17191, STANDARDS!$A:$A, STANDARDS!$B:$B,,0,2)</f>
        <v>Undivided Lemede Fm; Cabo Carvoeiro Fm</v>
      </c>
      <c r="D17191" t="s">
        <v>2177</v>
      </c>
      <c r="E17191" t="s">
        <v>2202</v>
      </c>
      <c r="J17191" cm="1">
        <f t="array" ref="J17191:L17191">_xlfn.XLOOKUP($C17191, AGE!$A:$A,AGE!$B:$D,,0,2)</f>
        <v>182.45</v>
      </c>
      <c r="K17191">
        <v>8.3499999999999943</v>
      </c>
      <c r="L17191" t="str">
        <v xml:space="preserve">GSA 2018 </v>
      </c>
      <c r="M17191" t="s">
        <v>2403</v>
      </c>
      <c r="P17191" t="s">
        <v>2342</v>
      </c>
      <c r="Q17191">
        <v>-0.49</v>
      </c>
      <c r="R17191">
        <v>0.2</v>
      </c>
      <c r="V17191">
        <v>1</v>
      </c>
      <c r="W17191" t="s">
        <v>2558</v>
      </c>
    </row>
    <row r="17192" spans="1:23" x14ac:dyDescent="0.3">
      <c r="A17192">
        <v>25167</v>
      </c>
      <c r="B17192" s="15" t="s">
        <v>1895</v>
      </c>
      <c r="C17192" t="str">
        <f>_xlfn.XLOOKUP($B17192, STANDARDS!$A:$A, STANDARDS!$B:$B,,0,2)</f>
        <v>Undivided Lemede Fm; Cabo Carvoeiro Fm</v>
      </c>
      <c r="D17192" t="s">
        <v>2177</v>
      </c>
      <c r="E17192" t="s">
        <v>2202</v>
      </c>
      <c r="J17192" cm="1">
        <f t="array" ref="J17192:L17192">_xlfn.XLOOKUP($C17192, AGE!$A:$A,AGE!$B:$D,,0,2)</f>
        <v>182.45</v>
      </c>
      <c r="K17192">
        <v>8.3499999999999943</v>
      </c>
      <c r="L17192" t="str">
        <v xml:space="preserve">GSA 2018 </v>
      </c>
      <c r="M17192" t="s">
        <v>2403</v>
      </c>
      <c r="P17192" t="s">
        <v>2342</v>
      </c>
      <c r="Q17192">
        <v>-0.11</v>
      </c>
      <c r="R17192">
        <v>0.2</v>
      </c>
      <c r="V17192">
        <v>1</v>
      </c>
      <c r="W17192" t="s">
        <v>2558</v>
      </c>
    </row>
    <row r="17193" spans="1:23" x14ac:dyDescent="0.3">
      <c r="A17193">
        <v>25168</v>
      </c>
      <c r="B17193" s="15" t="s">
        <v>1895</v>
      </c>
      <c r="C17193" t="str">
        <f>_xlfn.XLOOKUP($B17193, STANDARDS!$A:$A, STANDARDS!$B:$B,,0,2)</f>
        <v>Undivided Lemede Fm; Cabo Carvoeiro Fm</v>
      </c>
      <c r="D17193" t="s">
        <v>2177</v>
      </c>
      <c r="E17193" t="s">
        <v>2202</v>
      </c>
      <c r="J17193" cm="1">
        <f t="array" ref="J17193:L17193">_xlfn.XLOOKUP($C17193, AGE!$A:$A,AGE!$B:$D,,0,2)</f>
        <v>182.45</v>
      </c>
      <c r="K17193">
        <v>8.3499999999999943</v>
      </c>
      <c r="L17193" t="str">
        <v xml:space="preserve">GSA 2018 </v>
      </c>
      <c r="M17193" t="s">
        <v>2403</v>
      </c>
      <c r="P17193" t="s">
        <v>2342</v>
      </c>
      <c r="Q17193">
        <v>-0.31</v>
      </c>
      <c r="R17193">
        <v>0.2</v>
      </c>
      <c r="V17193">
        <v>1</v>
      </c>
      <c r="W17193" t="s">
        <v>2558</v>
      </c>
    </row>
    <row r="17194" spans="1:23" x14ac:dyDescent="0.3">
      <c r="A17194">
        <v>25169</v>
      </c>
      <c r="B17194" s="15" t="s">
        <v>1895</v>
      </c>
      <c r="C17194" t="str">
        <f>_xlfn.XLOOKUP($B17194, STANDARDS!$A:$A, STANDARDS!$B:$B,,0,2)</f>
        <v>Undivided Lemede Fm; Cabo Carvoeiro Fm</v>
      </c>
      <c r="D17194" t="s">
        <v>2177</v>
      </c>
      <c r="E17194" t="s">
        <v>2202</v>
      </c>
      <c r="J17194" cm="1">
        <f t="array" ref="J17194:L17194">_xlfn.XLOOKUP($C17194, AGE!$A:$A,AGE!$B:$D,,0,2)</f>
        <v>182.45</v>
      </c>
      <c r="K17194">
        <v>8.3499999999999943</v>
      </c>
      <c r="L17194" t="str">
        <v xml:space="preserve">GSA 2018 </v>
      </c>
      <c r="M17194" t="s">
        <v>2403</v>
      </c>
      <c r="P17194" t="s">
        <v>2342</v>
      </c>
      <c r="Q17194">
        <v>-0.31</v>
      </c>
      <c r="R17194">
        <v>0.2</v>
      </c>
      <c r="V17194">
        <v>1</v>
      </c>
      <c r="W17194" t="s">
        <v>2558</v>
      </c>
    </row>
    <row r="17195" spans="1:23" x14ac:dyDescent="0.3">
      <c r="A17195">
        <v>25170</v>
      </c>
      <c r="B17195" s="15" t="s">
        <v>1895</v>
      </c>
      <c r="C17195" t="str">
        <f>_xlfn.XLOOKUP($B17195, STANDARDS!$A:$A, STANDARDS!$B:$B,,0,2)</f>
        <v>Undivided Lemede Fm; Cabo Carvoeiro Fm</v>
      </c>
      <c r="D17195" t="s">
        <v>2177</v>
      </c>
      <c r="E17195" t="s">
        <v>2202</v>
      </c>
      <c r="J17195" cm="1">
        <f t="array" ref="J17195:L17195">_xlfn.XLOOKUP($C17195, AGE!$A:$A,AGE!$B:$D,,0,2)</f>
        <v>182.45</v>
      </c>
      <c r="K17195">
        <v>8.3499999999999943</v>
      </c>
      <c r="L17195" t="str">
        <v xml:space="preserve">GSA 2018 </v>
      </c>
      <c r="M17195" t="s">
        <v>2403</v>
      </c>
      <c r="P17195" t="s">
        <v>2342</v>
      </c>
      <c r="Q17195">
        <v>-0.35</v>
      </c>
      <c r="R17195">
        <v>0.2</v>
      </c>
      <c r="V17195">
        <v>1</v>
      </c>
      <c r="W17195" t="s">
        <v>2558</v>
      </c>
    </row>
    <row r="17196" spans="1:23" x14ac:dyDescent="0.3">
      <c r="A17196">
        <v>25171</v>
      </c>
      <c r="B17196" s="15" t="s">
        <v>1895</v>
      </c>
      <c r="C17196" t="str">
        <f>_xlfn.XLOOKUP($B17196, STANDARDS!$A:$A, STANDARDS!$B:$B,,0,2)</f>
        <v>Undivided Lemede Fm; Cabo Carvoeiro Fm</v>
      </c>
      <c r="D17196" t="s">
        <v>2177</v>
      </c>
      <c r="E17196" t="s">
        <v>2202</v>
      </c>
      <c r="J17196" cm="1">
        <f t="array" ref="J17196:L17196">_xlfn.XLOOKUP($C17196, AGE!$A:$A,AGE!$B:$D,,0,2)</f>
        <v>182.45</v>
      </c>
      <c r="K17196">
        <v>8.3499999999999943</v>
      </c>
      <c r="L17196" t="str">
        <v xml:space="preserve">GSA 2018 </v>
      </c>
      <c r="M17196" t="s">
        <v>2403</v>
      </c>
      <c r="P17196" t="s">
        <v>2342</v>
      </c>
      <c r="Q17196">
        <v>-0.39</v>
      </c>
      <c r="R17196">
        <v>0.2</v>
      </c>
      <c r="V17196">
        <v>1</v>
      </c>
      <c r="W17196" t="s">
        <v>2558</v>
      </c>
    </row>
    <row r="17197" spans="1:23" x14ac:dyDescent="0.3">
      <c r="A17197">
        <v>25172</v>
      </c>
      <c r="B17197" s="15" t="s">
        <v>1895</v>
      </c>
      <c r="C17197" t="str">
        <f>_xlfn.XLOOKUP($B17197, STANDARDS!$A:$A, STANDARDS!$B:$B,,0,2)</f>
        <v>Undivided Lemede Fm; Cabo Carvoeiro Fm</v>
      </c>
      <c r="D17197" t="s">
        <v>2177</v>
      </c>
      <c r="E17197" t="s">
        <v>2202</v>
      </c>
      <c r="J17197" cm="1">
        <f t="array" ref="J17197:L17197">_xlfn.XLOOKUP($C17197, AGE!$A:$A,AGE!$B:$D,,0,2)</f>
        <v>182.45</v>
      </c>
      <c r="K17197">
        <v>8.3499999999999943</v>
      </c>
      <c r="L17197" t="str">
        <v xml:space="preserve">GSA 2018 </v>
      </c>
      <c r="M17197" t="s">
        <v>2403</v>
      </c>
      <c r="P17197" t="s">
        <v>2342</v>
      </c>
      <c r="Q17197">
        <v>-0.2</v>
      </c>
      <c r="R17197">
        <v>0.2</v>
      </c>
      <c r="V17197">
        <v>1</v>
      </c>
      <c r="W17197" t="s">
        <v>2558</v>
      </c>
    </row>
    <row r="17198" spans="1:23" x14ac:dyDescent="0.3">
      <c r="A17198">
        <v>25173</v>
      </c>
      <c r="B17198" s="15" t="s">
        <v>1895</v>
      </c>
      <c r="C17198" t="str">
        <f>_xlfn.XLOOKUP($B17198, STANDARDS!$A:$A, STANDARDS!$B:$B,,0,2)</f>
        <v>Undivided Lemede Fm; Cabo Carvoeiro Fm</v>
      </c>
      <c r="D17198" t="s">
        <v>2177</v>
      </c>
      <c r="E17198" t="s">
        <v>2202</v>
      </c>
      <c r="J17198" cm="1">
        <f t="array" ref="J17198:L17198">_xlfn.XLOOKUP($C17198, AGE!$A:$A,AGE!$B:$D,,0,2)</f>
        <v>182.45</v>
      </c>
      <c r="K17198">
        <v>8.3499999999999943</v>
      </c>
      <c r="L17198" t="str">
        <v xml:space="preserve">GSA 2018 </v>
      </c>
      <c r="M17198" t="s">
        <v>2403</v>
      </c>
      <c r="P17198" t="s">
        <v>2342</v>
      </c>
      <c r="Q17198">
        <v>-0.24</v>
      </c>
      <c r="R17198">
        <v>0.2</v>
      </c>
      <c r="V17198">
        <v>1</v>
      </c>
      <c r="W17198" t="s">
        <v>2558</v>
      </c>
    </row>
    <row r="17199" spans="1:23" x14ac:dyDescent="0.3">
      <c r="A17199">
        <v>25174</v>
      </c>
      <c r="B17199" s="15" t="s">
        <v>1895</v>
      </c>
      <c r="C17199" t="str">
        <f>_xlfn.XLOOKUP($B17199, STANDARDS!$A:$A, STANDARDS!$B:$B,,0,2)</f>
        <v>Undivided Lemede Fm; Cabo Carvoeiro Fm</v>
      </c>
      <c r="D17199" t="s">
        <v>2177</v>
      </c>
      <c r="E17199" t="s">
        <v>2202</v>
      </c>
      <c r="J17199" cm="1">
        <f t="array" ref="J17199:L17199">_xlfn.XLOOKUP($C17199, AGE!$A:$A,AGE!$B:$D,,0,2)</f>
        <v>182.45</v>
      </c>
      <c r="K17199">
        <v>8.3499999999999943</v>
      </c>
      <c r="L17199" t="str">
        <v xml:space="preserve">GSA 2018 </v>
      </c>
      <c r="M17199" t="s">
        <v>2403</v>
      </c>
      <c r="P17199" t="s">
        <v>2342</v>
      </c>
      <c r="Q17199">
        <v>-0.22</v>
      </c>
      <c r="R17199">
        <v>0.2</v>
      </c>
      <c r="V17199">
        <v>1</v>
      </c>
      <c r="W17199" t="s">
        <v>2558</v>
      </c>
    </row>
    <row r="17200" spans="1:23" x14ac:dyDescent="0.3">
      <c r="A17200">
        <v>25175</v>
      </c>
      <c r="B17200" s="15" t="s">
        <v>1895</v>
      </c>
      <c r="C17200" t="str">
        <f>_xlfn.XLOOKUP($B17200, STANDARDS!$A:$A, STANDARDS!$B:$B,,0,2)</f>
        <v>Undivided Lemede Fm; Cabo Carvoeiro Fm</v>
      </c>
      <c r="D17200" t="s">
        <v>2177</v>
      </c>
      <c r="E17200" t="s">
        <v>2202</v>
      </c>
      <c r="J17200" cm="1">
        <f t="array" ref="J17200:L17200">_xlfn.XLOOKUP($C17200, AGE!$A:$A,AGE!$B:$D,,0,2)</f>
        <v>182.45</v>
      </c>
      <c r="K17200">
        <v>8.3499999999999943</v>
      </c>
      <c r="L17200" t="str">
        <v xml:space="preserve">GSA 2018 </v>
      </c>
      <c r="M17200" t="s">
        <v>2403</v>
      </c>
      <c r="P17200" t="s">
        <v>2342</v>
      </c>
      <c r="Q17200">
        <v>-0.24</v>
      </c>
      <c r="R17200">
        <v>0.2</v>
      </c>
      <c r="V17200">
        <v>1</v>
      </c>
      <c r="W17200" t="s">
        <v>2558</v>
      </c>
    </row>
    <row r="17201" spans="1:23" x14ac:dyDescent="0.3">
      <c r="A17201">
        <v>25176</v>
      </c>
      <c r="B17201" s="15" t="s">
        <v>1895</v>
      </c>
      <c r="C17201" t="str">
        <f>_xlfn.XLOOKUP($B17201, STANDARDS!$A:$A, STANDARDS!$B:$B,,0,2)</f>
        <v>Undivided Lemede Fm; Cabo Carvoeiro Fm</v>
      </c>
      <c r="D17201" t="s">
        <v>2177</v>
      </c>
      <c r="E17201" t="s">
        <v>2202</v>
      </c>
      <c r="J17201" cm="1">
        <f t="array" ref="J17201:L17201">_xlfn.XLOOKUP($C17201, AGE!$A:$A,AGE!$B:$D,,0,2)</f>
        <v>182.45</v>
      </c>
      <c r="K17201">
        <v>8.3499999999999943</v>
      </c>
      <c r="L17201" t="str">
        <v xml:space="preserve">GSA 2018 </v>
      </c>
      <c r="M17201" t="s">
        <v>2403</v>
      </c>
      <c r="P17201" t="s">
        <v>2342</v>
      </c>
      <c r="Q17201">
        <v>-0.32</v>
      </c>
      <c r="R17201">
        <v>0.2</v>
      </c>
      <c r="V17201">
        <v>1</v>
      </c>
      <c r="W17201" t="s">
        <v>2558</v>
      </c>
    </row>
    <row r="17202" spans="1:23" x14ac:dyDescent="0.3">
      <c r="A17202">
        <v>25177</v>
      </c>
      <c r="B17202" s="15" t="s">
        <v>1895</v>
      </c>
      <c r="C17202" t="str">
        <f>_xlfn.XLOOKUP($B17202, STANDARDS!$A:$A, STANDARDS!$B:$B,,0,2)</f>
        <v>Undivided Lemede Fm; Cabo Carvoeiro Fm</v>
      </c>
      <c r="D17202" t="s">
        <v>2177</v>
      </c>
      <c r="E17202" t="s">
        <v>2202</v>
      </c>
      <c r="J17202" cm="1">
        <f t="array" ref="J17202:L17202">_xlfn.XLOOKUP($C17202, AGE!$A:$A,AGE!$B:$D,,0,2)</f>
        <v>182.45</v>
      </c>
      <c r="K17202">
        <v>8.3499999999999943</v>
      </c>
      <c r="L17202" t="str">
        <v xml:space="preserve">GSA 2018 </v>
      </c>
      <c r="M17202" t="s">
        <v>2403</v>
      </c>
      <c r="P17202" t="s">
        <v>2342</v>
      </c>
      <c r="Q17202">
        <v>-0.36</v>
      </c>
      <c r="R17202">
        <v>0.2</v>
      </c>
      <c r="V17202">
        <v>1</v>
      </c>
      <c r="W17202" t="s">
        <v>2558</v>
      </c>
    </row>
    <row r="17203" spans="1:23" x14ac:dyDescent="0.3">
      <c r="A17203">
        <v>25178</v>
      </c>
      <c r="B17203" s="15" t="s">
        <v>1895</v>
      </c>
      <c r="C17203" t="str">
        <f>_xlfn.XLOOKUP($B17203, STANDARDS!$A:$A, STANDARDS!$B:$B,,0,2)</f>
        <v>Undivided Lemede Fm; Cabo Carvoeiro Fm</v>
      </c>
      <c r="D17203" t="s">
        <v>2177</v>
      </c>
      <c r="E17203" t="s">
        <v>2202</v>
      </c>
      <c r="J17203" cm="1">
        <f t="array" ref="J17203:L17203">_xlfn.XLOOKUP($C17203, AGE!$A:$A,AGE!$B:$D,,0,2)</f>
        <v>182.45</v>
      </c>
      <c r="K17203">
        <v>8.3499999999999943</v>
      </c>
      <c r="L17203" t="str">
        <v xml:space="preserve">GSA 2018 </v>
      </c>
      <c r="M17203" t="s">
        <v>2403</v>
      </c>
      <c r="P17203" t="s">
        <v>2342</v>
      </c>
      <c r="Q17203">
        <v>-0.28000000000000003</v>
      </c>
      <c r="R17203">
        <v>0.2</v>
      </c>
      <c r="V17203">
        <v>1</v>
      </c>
      <c r="W17203" t="s">
        <v>2558</v>
      </c>
    </row>
    <row r="17204" spans="1:23" x14ac:dyDescent="0.3">
      <c r="A17204">
        <v>25179</v>
      </c>
      <c r="B17204" s="15" t="s">
        <v>1895</v>
      </c>
      <c r="C17204" t="str">
        <f>_xlfn.XLOOKUP($B17204, STANDARDS!$A:$A, STANDARDS!$B:$B,,0,2)</f>
        <v>Undivided Lemede Fm; Cabo Carvoeiro Fm</v>
      </c>
      <c r="D17204" t="s">
        <v>2177</v>
      </c>
      <c r="E17204" t="s">
        <v>2202</v>
      </c>
      <c r="J17204" cm="1">
        <f t="array" ref="J17204:L17204">_xlfn.XLOOKUP($C17204, AGE!$A:$A,AGE!$B:$D,,0,2)</f>
        <v>182.45</v>
      </c>
      <c r="K17204">
        <v>8.3499999999999943</v>
      </c>
      <c r="L17204" t="str">
        <v xml:space="preserve">GSA 2018 </v>
      </c>
      <c r="M17204" t="s">
        <v>2403</v>
      </c>
      <c r="P17204" t="s">
        <v>2342</v>
      </c>
      <c r="Q17204">
        <v>-0.33</v>
      </c>
      <c r="R17204">
        <v>0.2</v>
      </c>
      <c r="V17204">
        <v>1</v>
      </c>
      <c r="W17204" t="s">
        <v>2558</v>
      </c>
    </row>
    <row r="17205" spans="1:23" x14ac:dyDescent="0.3">
      <c r="A17205">
        <v>25180</v>
      </c>
      <c r="B17205" s="15" t="s">
        <v>1895</v>
      </c>
      <c r="C17205" t="str">
        <f>_xlfn.XLOOKUP($B17205, STANDARDS!$A:$A, STANDARDS!$B:$B,,0,2)</f>
        <v>Undivided Lemede Fm; Cabo Carvoeiro Fm</v>
      </c>
      <c r="D17205" t="s">
        <v>2177</v>
      </c>
      <c r="E17205" t="s">
        <v>2202</v>
      </c>
      <c r="J17205" cm="1">
        <f t="array" ref="J17205:L17205">_xlfn.XLOOKUP($C17205, AGE!$A:$A,AGE!$B:$D,,0,2)</f>
        <v>182.45</v>
      </c>
      <c r="K17205">
        <v>8.3499999999999943</v>
      </c>
      <c r="L17205" t="str">
        <v xml:space="preserve">GSA 2018 </v>
      </c>
      <c r="M17205" t="s">
        <v>2403</v>
      </c>
      <c r="P17205" t="s">
        <v>2342</v>
      </c>
      <c r="Q17205">
        <v>-0.34</v>
      </c>
      <c r="R17205">
        <v>0.2</v>
      </c>
      <c r="V17205">
        <v>1</v>
      </c>
      <c r="W17205" t="s">
        <v>2558</v>
      </c>
    </row>
    <row r="17206" spans="1:23" x14ac:dyDescent="0.3">
      <c r="A17206">
        <v>25181</v>
      </c>
      <c r="B17206" s="15" t="s">
        <v>1895</v>
      </c>
      <c r="C17206" t="str">
        <f>_xlfn.XLOOKUP($B17206, STANDARDS!$A:$A, STANDARDS!$B:$B,,0,2)</f>
        <v>Undivided Lemede Fm; Cabo Carvoeiro Fm</v>
      </c>
      <c r="D17206" t="s">
        <v>2177</v>
      </c>
      <c r="E17206" t="s">
        <v>2202</v>
      </c>
      <c r="J17206" cm="1">
        <f t="array" ref="J17206:L17206">_xlfn.XLOOKUP($C17206, AGE!$A:$A,AGE!$B:$D,,0,2)</f>
        <v>182.45</v>
      </c>
      <c r="K17206">
        <v>8.3499999999999943</v>
      </c>
      <c r="L17206" t="str">
        <v xml:space="preserve">GSA 2018 </v>
      </c>
      <c r="M17206" t="s">
        <v>2403</v>
      </c>
      <c r="P17206" t="s">
        <v>2342</v>
      </c>
      <c r="Q17206">
        <v>-0.3</v>
      </c>
      <c r="R17206">
        <v>0.2</v>
      </c>
      <c r="V17206">
        <v>1</v>
      </c>
      <c r="W17206" t="s">
        <v>2558</v>
      </c>
    </row>
    <row r="17207" spans="1:23" x14ac:dyDescent="0.3">
      <c r="A17207">
        <v>25182</v>
      </c>
      <c r="B17207" s="15" t="s">
        <v>1895</v>
      </c>
      <c r="C17207" t="str">
        <f>_xlfn.XLOOKUP($B17207, STANDARDS!$A:$A, STANDARDS!$B:$B,,0,2)</f>
        <v>Undivided Lemede Fm; Cabo Carvoeiro Fm</v>
      </c>
      <c r="D17207" t="s">
        <v>2177</v>
      </c>
      <c r="E17207" t="s">
        <v>2202</v>
      </c>
      <c r="J17207" cm="1">
        <f t="array" ref="J17207:L17207">_xlfn.XLOOKUP($C17207, AGE!$A:$A,AGE!$B:$D,,0,2)</f>
        <v>182.45</v>
      </c>
      <c r="K17207">
        <v>8.3499999999999943</v>
      </c>
      <c r="L17207" t="str">
        <v xml:space="preserve">GSA 2018 </v>
      </c>
      <c r="M17207" t="s">
        <v>2403</v>
      </c>
      <c r="P17207" t="s">
        <v>2342</v>
      </c>
      <c r="Q17207">
        <v>-0.25</v>
      </c>
      <c r="R17207">
        <v>0.2</v>
      </c>
      <c r="V17207">
        <v>1</v>
      </c>
      <c r="W17207" t="s">
        <v>2558</v>
      </c>
    </row>
    <row r="17208" spans="1:23" x14ac:dyDescent="0.3">
      <c r="A17208">
        <v>25183</v>
      </c>
      <c r="B17208" s="15" t="s">
        <v>1895</v>
      </c>
      <c r="C17208" t="str">
        <f>_xlfn.XLOOKUP($B17208, STANDARDS!$A:$A, STANDARDS!$B:$B,,0,2)</f>
        <v>Undivided Lemede Fm; Cabo Carvoeiro Fm</v>
      </c>
      <c r="D17208" t="s">
        <v>2177</v>
      </c>
      <c r="E17208" t="s">
        <v>2202</v>
      </c>
      <c r="J17208" cm="1">
        <f t="array" ref="J17208:L17208">_xlfn.XLOOKUP($C17208, AGE!$A:$A,AGE!$B:$D,,0,2)</f>
        <v>182.45</v>
      </c>
      <c r="K17208">
        <v>8.3499999999999943</v>
      </c>
      <c r="L17208" t="str">
        <v xml:space="preserve">GSA 2018 </v>
      </c>
      <c r="M17208" t="s">
        <v>2403</v>
      </c>
      <c r="P17208" t="s">
        <v>2342</v>
      </c>
      <c r="Q17208">
        <v>-0.17</v>
      </c>
      <c r="R17208">
        <v>0.2</v>
      </c>
      <c r="V17208">
        <v>1</v>
      </c>
      <c r="W17208" t="s">
        <v>2558</v>
      </c>
    </row>
    <row r="17209" spans="1:23" x14ac:dyDescent="0.3">
      <c r="A17209">
        <v>25184</v>
      </c>
      <c r="B17209" s="15" t="s">
        <v>1895</v>
      </c>
      <c r="C17209" t="str">
        <f>_xlfn.XLOOKUP($B17209, STANDARDS!$A:$A, STANDARDS!$B:$B,,0,2)</f>
        <v>Undivided Lemede Fm; Cabo Carvoeiro Fm</v>
      </c>
      <c r="D17209" t="s">
        <v>2177</v>
      </c>
      <c r="E17209" t="s">
        <v>2202</v>
      </c>
      <c r="J17209" cm="1">
        <f t="array" ref="J17209:L17209">_xlfn.XLOOKUP($C17209, AGE!$A:$A,AGE!$B:$D,,0,2)</f>
        <v>182.45</v>
      </c>
      <c r="K17209">
        <v>8.3499999999999943</v>
      </c>
      <c r="L17209" t="str">
        <v xml:space="preserve">GSA 2018 </v>
      </c>
      <c r="M17209" t="s">
        <v>2403</v>
      </c>
      <c r="P17209" t="s">
        <v>2342</v>
      </c>
      <c r="Q17209">
        <v>-0.2</v>
      </c>
      <c r="R17209">
        <v>0.2</v>
      </c>
      <c r="V17209">
        <v>1</v>
      </c>
      <c r="W17209" t="s">
        <v>2558</v>
      </c>
    </row>
    <row r="17210" spans="1:23" x14ac:dyDescent="0.3">
      <c r="A17210">
        <v>25185</v>
      </c>
      <c r="B17210" s="15" t="s">
        <v>1895</v>
      </c>
      <c r="C17210" t="str">
        <f>_xlfn.XLOOKUP($B17210, STANDARDS!$A:$A, STANDARDS!$B:$B,,0,2)</f>
        <v>Undivided Lemede Fm; Cabo Carvoeiro Fm</v>
      </c>
      <c r="D17210" t="s">
        <v>2177</v>
      </c>
      <c r="E17210" t="s">
        <v>2202</v>
      </c>
      <c r="J17210" cm="1">
        <f t="array" ref="J17210:L17210">_xlfn.XLOOKUP($C17210, AGE!$A:$A,AGE!$B:$D,,0,2)</f>
        <v>182.45</v>
      </c>
      <c r="K17210">
        <v>8.3499999999999943</v>
      </c>
      <c r="L17210" t="str">
        <v xml:space="preserve">GSA 2018 </v>
      </c>
      <c r="M17210" t="s">
        <v>2403</v>
      </c>
      <c r="P17210" t="s">
        <v>2342</v>
      </c>
      <c r="Q17210">
        <v>-0.16</v>
      </c>
      <c r="R17210">
        <v>0.2</v>
      </c>
      <c r="V17210">
        <v>1</v>
      </c>
      <c r="W17210" t="s">
        <v>2558</v>
      </c>
    </row>
    <row r="17211" spans="1:23" x14ac:dyDescent="0.3">
      <c r="A17211">
        <v>25186</v>
      </c>
      <c r="B17211" s="15" t="s">
        <v>1895</v>
      </c>
      <c r="C17211" t="str">
        <f>_xlfn.XLOOKUP($B17211, STANDARDS!$A:$A, STANDARDS!$B:$B,,0,2)</f>
        <v>Undivided Lemede Fm; Cabo Carvoeiro Fm</v>
      </c>
      <c r="D17211" t="s">
        <v>2177</v>
      </c>
      <c r="E17211" t="s">
        <v>2202</v>
      </c>
      <c r="J17211" cm="1">
        <f t="array" ref="J17211:L17211">_xlfn.XLOOKUP($C17211, AGE!$A:$A,AGE!$B:$D,,0,2)</f>
        <v>182.45</v>
      </c>
      <c r="K17211">
        <v>8.3499999999999943</v>
      </c>
      <c r="L17211" t="str">
        <v xml:space="preserve">GSA 2018 </v>
      </c>
      <c r="M17211" t="s">
        <v>2403</v>
      </c>
      <c r="P17211" t="s">
        <v>2342</v>
      </c>
      <c r="Q17211">
        <v>-0.14000000000000001</v>
      </c>
      <c r="R17211">
        <v>0.2</v>
      </c>
      <c r="V17211">
        <v>1</v>
      </c>
      <c r="W17211" t="s">
        <v>2558</v>
      </c>
    </row>
    <row r="17212" spans="1:23" x14ac:dyDescent="0.3">
      <c r="A17212">
        <v>25187</v>
      </c>
      <c r="B17212" s="15" t="s">
        <v>1895</v>
      </c>
      <c r="C17212" t="str">
        <f>_xlfn.XLOOKUP($B17212, STANDARDS!$A:$A, STANDARDS!$B:$B,,0,2)</f>
        <v>Undivided Lemede Fm; Cabo Carvoeiro Fm</v>
      </c>
      <c r="D17212" t="s">
        <v>2177</v>
      </c>
      <c r="E17212" t="s">
        <v>2202</v>
      </c>
      <c r="J17212" cm="1">
        <f t="array" ref="J17212:L17212">_xlfn.XLOOKUP($C17212, AGE!$A:$A,AGE!$B:$D,,0,2)</f>
        <v>182.45</v>
      </c>
      <c r="K17212">
        <v>8.3499999999999943</v>
      </c>
      <c r="L17212" t="str">
        <v xml:space="preserve">GSA 2018 </v>
      </c>
      <c r="M17212" t="s">
        <v>2403</v>
      </c>
      <c r="P17212" t="s">
        <v>2342</v>
      </c>
      <c r="Q17212">
        <v>-0.14000000000000001</v>
      </c>
      <c r="R17212">
        <v>0.2</v>
      </c>
      <c r="V17212">
        <v>1</v>
      </c>
      <c r="W17212" t="s">
        <v>2558</v>
      </c>
    </row>
    <row r="17213" spans="1:23" x14ac:dyDescent="0.3">
      <c r="A17213">
        <v>25188</v>
      </c>
      <c r="B17213" s="15" t="s">
        <v>1895</v>
      </c>
      <c r="C17213" t="str">
        <f>_xlfn.XLOOKUP($B17213, STANDARDS!$A:$A, STANDARDS!$B:$B,,0,2)</f>
        <v>Undivided Lemede Fm; Cabo Carvoeiro Fm</v>
      </c>
      <c r="D17213" t="s">
        <v>2177</v>
      </c>
      <c r="E17213" t="s">
        <v>2202</v>
      </c>
      <c r="J17213" cm="1">
        <f t="array" ref="J17213:L17213">_xlfn.XLOOKUP($C17213, AGE!$A:$A,AGE!$B:$D,,0,2)</f>
        <v>182.45</v>
      </c>
      <c r="K17213">
        <v>8.3499999999999943</v>
      </c>
      <c r="L17213" t="str">
        <v xml:space="preserve">GSA 2018 </v>
      </c>
      <c r="M17213" t="s">
        <v>2403</v>
      </c>
      <c r="P17213" t="s">
        <v>2342</v>
      </c>
      <c r="Q17213">
        <v>-0.05</v>
      </c>
      <c r="R17213">
        <v>0.2</v>
      </c>
      <c r="V17213">
        <v>1</v>
      </c>
      <c r="W17213" t="s">
        <v>2558</v>
      </c>
    </row>
    <row r="17214" spans="1:23" x14ac:dyDescent="0.3">
      <c r="A17214">
        <v>25189</v>
      </c>
      <c r="B17214" s="15" t="s">
        <v>1895</v>
      </c>
      <c r="C17214" t="str">
        <f>_xlfn.XLOOKUP($B17214, STANDARDS!$A:$A, STANDARDS!$B:$B,,0,2)</f>
        <v>Undivided Lemede Fm; Cabo Carvoeiro Fm</v>
      </c>
      <c r="D17214" t="s">
        <v>2177</v>
      </c>
      <c r="E17214" t="s">
        <v>2202</v>
      </c>
      <c r="J17214" cm="1">
        <f t="array" ref="J17214:L17214">_xlfn.XLOOKUP($C17214, AGE!$A:$A,AGE!$B:$D,,0,2)</f>
        <v>182.45</v>
      </c>
      <c r="K17214">
        <v>8.3499999999999943</v>
      </c>
      <c r="L17214" t="str">
        <v xml:space="preserve">GSA 2018 </v>
      </c>
      <c r="M17214" t="s">
        <v>2403</v>
      </c>
      <c r="P17214" t="s">
        <v>2342</v>
      </c>
      <c r="Q17214">
        <v>-0.16</v>
      </c>
      <c r="R17214">
        <v>0.2</v>
      </c>
      <c r="V17214">
        <v>1</v>
      </c>
      <c r="W17214" t="s">
        <v>2558</v>
      </c>
    </row>
    <row r="17215" spans="1:23" x14ac:dyDescent="0.3">
      <c r="A17215">
        <v>25190</v>
      </c>
      <c r="B17215" s="15" t="s">
        <v>1895</v>
      </c>
      <c r="C17215" t="str">
        <f>_xlfn.XLOOKUP($B17215, STANDARDS!$A:$A, STANDARDS!$B:$B,,0,2)</f>
        <v>Undivided Lemede Fm; Cabo Carvoeiro Fm</v>
      </c>
      <c r="D17215" t="s">
        <v>2177</v>
      </c>
      <c r="E17215" t="s">
        <v>2202</v>
      </c>
      <c r="J17215" cm="1">
        <f t="array" ref="J17215:L17215">_xlfn.XLOOKUP($C17215, AGE!$A:$A,AGE!$B:$D,,0,2)</f>
        <v>182.45</v>
      </c>
      <c r="K17215">
        <v>8.3499999999999943</v>
      </c>
      <c r="L17215" t="str">
        <v xml:space="preserve">GSA 2018 </v>
      </c>
      <c r="M17215" t="s">
        <v>2403</v>
      </c>
      <c r="P17215" t="s">
        <v>2342</v>
      </c>
      <c r="Q17215">
        <v>-0.27</v>
      </c>
      <c r="R17215">
        <v>0.2</v>
      </c>
      <c r="V17215">
        <v>1</v>
      </c>
      <c r="W17215" t="s">
        <v>2558</v>
      </c>
    </row>
    <row r="17216" spans="1:23" x14ac:dyDescent="0.3">
      <c r="A17216">
        <v>25191</v>
      </c>
      <c r="B17216" s="15" t="s">
        <v>1895</v>
      </c>
      <c r="C17216" t="str">
        <f>_xlfn.XLOOKUP($B17216, STANDARDS!$A:$A, STANDARDS!$B:$B,,0,2)</f>
        <v>Undivided Lemede Fm; Cabo Carvoeiro Fm</v>
      </c>
      <c r="D17216" t="s">
        <v>2177</v>
      </c>
      <c r="E17216" t="s">
        <v>2202</v>
      </c>
      <c r="J17216" cm="1">
        <f t="array" ref="J17216:L17216">_xlfn.XLOOKUP($C17216, AGE!$A:$A,AGE!$B:$D,,0,2)</f>
        <v>182.45</v>
      </c>
      <c r="K17216">
        <v>8.3499999999999943</v>
      </c>
      <c r="L17216" t="str">
        <v xml:space="preserve">GSA 2018 </v>
      </c>
      <c r="M17216" t="s">
        <v>2403</v>
      </c>
      <c r="P17216" t="s">
        <v>2342</v>
      </c>
      <c r="Q17216">
        <v>-0.28999999999999998</v>
      </c>
      <c r="R17216">
        <v>0.2</v>
      </c>
      <c r="V17216">
        <v>1</v>
      </c>
      <c r="W17216" t="s">
        <v>2558</v>
      </c>
    </row>
    <row r="17217" spans="1:23" x14ac:dyDescent="0.3">
      <c r="A17217">
        <v>25192</v>
      </c>
      <c r="B17217" s="15" t="s">
        <v>1895</v>
      </c>
      <c r="C17217" t="str">
        <f>_xlfn.XLOOKUP($B17217, STANDARDS!$A:$A, STANDARDS!$B:$B,,0,2)</f>
        <v>Undivided Lemede Fm; Cabo Carvoeiro Fm</v>
      </c>
      <c r="D17217" t="s">
        <v>2177</v>
      </c>
      <c r="E17217" t="s">
        <v>2202</v>
      </c>
      <c r="J17217" cm="1">
        <f t="array" ref="J17217:L17217">_xlfn.XLOOKUP($C17217, AGE!$A:$A,AGE!$B:$D,,0,2)</f>
        <v>182.45</v>
      </c>
      <c r="K17217">
        <v>8.3499999999999943</v>
      </c>
      <c r="L17217" t="str">
        <v xml:space="preserve">GSA 2018 </v>
      </c>
      <c r="M17217" t="s">
        <v>2403</v>
      </c>
      <c r="P17217" t="s">
        <v>2342</v>
      </c>
      <c r="Q17217">
        <v>-0.28999999999999998</v>
      </c>
      <c r="R17217">
        <v>0.2</v>
      </c>
      <c r="V17217">
        <v>1</v>
      </c>
      <c r="W17217" t="s">
        <v>2558</v>
      </c>
    </row>
    <row r="17218" spans="1:23" x14ac:dyDescent="0.3">
      <c r="A17218">
        <v>25193</v>
      </c>
      <c r="B17218" s="15" t="s">
        <v>1895</v>
      </c>
      <c r="C17218" t="str">
        <f>_xlfn.XLOOKUP($B17218, STANDARDS!$A:$A, STANDARDS!$B:$B,,0,2)</f>
        <v>Undivided Lemede Fm; Cabo Carvoeiro Fm</v>
      </c>
      <c r="D17218" t="s">
        <v>2177</v>
      </c>
      <c r="E17218" t="s">
        <v>2202</v>
      </c>
      <c r="J17218" cm="1">
        <f t="array" ref="J17218:L17218">_xlfn.XLOOKUP($C17218, AGE!$A:$A,AGE!$B:$D,,0,2)</f>
        <v>182.45</v>
      </c>
      <c r="K17218">
        <v>8.3499999999999943</v>
      </c>
      <c r="L17218" t="str">
        <v xml:space="preserve">GSA 2018 </v>
      </c>
      <c r="M17218" t="s">
        <v>2403</v>
      </c>
      <c r="P17218" t="s">
        <v>2342</v>
      </c>
      <c r="Q17218">
        <v>-0.32</v>
      </c>
      <c r="R17218">
        <v>0.2</v>
      </c>
      <c r="V17218">
        <v>1</v>
      </c>
      <c r="W17218" t="s">
        <v>2558</v>
      </c>
    </row>
    <row r="17219" spans="1:23" x14ac:dyDescent="0.3">
      <c r="A17219">
        <v>25194</v>
      </c>
      <c r="B17219" s="15" t="s">
        <v>1895</v>
      </c>
      <c r="C17219" t="str">
        <f>_xlfn.XLOOKUP($B17219, STANDARDS!$A:$A, STANDARDS!$B:$B,,0,2)</f>
        <v>Undivided Lemede Fm; Cabo Carvoeiro Fm</v>
      </c>
      <c r="D17219" t="s">
        <v>2177</v>
      </c>
      <c r="E17219" t="s">
        <v>2202</v>
      </c>
      <c r="J17219" cm="1">
        <f t="array" ref="J17219:L17219">_xlfn.XLOOKUP($C17219, AGE!$A:$A,AGE!$B:$D,,0,2)</f>
        <v>182.45</v>
      </c>
      <c r="K17219">
        <v>8.3499999999999943</v>
      </c>
      <c r="L17219" t="str">
        <v xml:space="preserve">GSA 2018 </v>
      </c>
      <c r="M17219" t="s">
        <v>2403</v>
      </c>
      <c r="P17219" t="s">
        <v>2342</v>
      </c>
      <c r="Q17219">
        <v>-0.22</v>
      </c>
      <c r="R17219">
        <v>0.2</v>
      </c>
      <c r="V17219">
        <v>1</v>
      </c>
      <c r="W17219" t="s">
        <v>2558</v>
      </c>
    </row>
    <row r="17220" spans="1:23" x14ac:dyDescent="0.3">
      <c r="A17220">
        <v>25195</v>
      </c>
      <c r="B17220" s="15" t="s">
        <v>1895</v>
      </c>
      <c r="C17220" t="str">
        <f>_xlfn.XLOOKUP($B17220, STANDARDS!$A:$A, STANDARDS!$B:$B,,0,2)</f>
        <v>Undivided Lemede Fm; Cabo Carvoeiro Fm</v>
      </c>
      <c r="D17220" t="s">
        <v>2177</v>
      </c>
      <c r="E17220" t="s">
        <v>2202</v>
      </c>
      <c r="J17220" cm="1">
        <f t="array" ref="J17220:L17220">_xlfn.XLOOKUP($C17220, AGE!$A:$A,AGE!$B:$D,,0,2)</f>
        <v>182.45</v>
      </c>
      <c r="K17220">
        <v>8.3499999999999943</v>
      </c>
      <c r="L17220" t="str">
        <v xml:space="preserve">GSA 2018 </v>
      </c>
      <c r="M17220" t="s">
        <v>2403</v>
      </c>
      <c r="P17220" t="s">
        <v>2342</v>
      </c>
      <c r="Q17220">
        <v>-0.28999999999999998</v>
      </c>
      <c r="R17220">
        <v>0.2</v>
      </c>
      <c r="V17220">
        <v>1</v>
      </c>
      <c r="W17220" t="s">
        <v>2558</v>
      </c>
    </row>
    <row r="17221" spans="1:23" x14ac:dyDescent="0.3">
      <c r="A17221">
        <v>25196</v>
      </c>
      <c r="B17221" s="15" t="s">
        <v>1895</v>
      </c>
      <c r="C17221" t="str">
        <f>_xlfn.XLOOKUP($B17221, STANDARDS!$A:$A, STANDARDS!$B:$B,,0,2)</f>
        <v>Undivided Lemede Fm; Cabo Carvoeiro Fm</v>
      </c>
      <c r="D17221" t="s">
        <v>2177</v>
      </c>
      <c r="E17221" t="s">
        <v>2202</v>
      </c>
      <c r="J17221" cm="1">
        <f t="array" ref="J17221:L17221">_xlfn.XLOOKUP($C17221, AGE!$A:$A,AGE!$B:$D,,0,2)</f>
        <v>182.45</v>
      </c>
      <c r="K17221">
        <v>8.3499999999999943</v>
      </c>
      <c r="L17221" t="str">
        <v xml:space="preserve">GSA 2018 </v>
      </c>
      <c r="M17221" t="s">
        <v>2403</v>
      </c>
      <c r="P17221" t="s">
        <v>2342</v>
      </c>
      <c r="Q17221">
        <v>-0.31</v>
      </c>
      <c r="R17221">
        <v>0.2</v>
      </c>
      <c r="V17221">
        <v>1</v>
      </c>
      <c r="W17221" t="s">
        <v>2558</v>
      </c>
    </row>
    <row r="17222" spans="1:23" x14ac:dyDescent="0.3">
      <c r="A17222">
        <v>25197</v>
      </c>
      <c r="B17222" s="15" t="s">
        <v>1895</v>
      </c>
      <c r="C17222" t="str">
        <f>_xlfn.XLOOKUP($B17222, STANDARDS!$A:$A, STANDARDS!$B:$B,,0,2)</f>
        <v>Undivided Lemede Fm; Cabo Carvoeiro Fm</v>
      </c>
      <c r="D17222" t="s">
        <v>2177</v>
      </c>
      <c r="E17222" t="s">
        <v>2202</v>
      </c>
      <c r="J17222" cm="1">
        <f t="array" ref="J17222:L17222">_xlfn.XLOOKUP($C17222, AGE!$A:$A,AGE!$B:$D,,0,2)</f>
        <v>182.45</v>
      </c>
      <c r="K17222">
        <v>8.3499999999999943</v>
      </c>
      <c r="L17222" t="str">
        <v xml:space="preserve">GSA 2018 </v>
      </c>
      <c r="M17222" t="s">
        <v>2403</v>
      </c>
      <c r="P17222" t="s">
        <v>2342</v>
      </c>
      <c r="Q17222">
        <v>-0.38</v>
      </c>
      <c r="R17222">
        <v>0.2</v>
      </c>
      <c r="V17222">
        <v>1</v>
      </c>
      <c r="W17222" t="s">
        <v>2558</v>
      </c>
    </row>
    <row r="17223" spans="1:23" x14ac:dyDescent="0.3">
      <c r="A17223">
        <v>25198</v>
      </c>
      <c r="B17223" s="15" t="s">
        <v>1895</v>
      </c>
      <c r="C17223" t="str">
        <f>_xlfn.XLOOKUP($B17223, STANDARDS!$A:$A, STANDARDS!$B:$B,,0,2)</f>
        <v>Undivided Lemede Fm; Cabo Carvoeiro Fm</v>
      </c>
      <c r="D17223" t="s">
        <v>2177</v>
      </c>
      <c r="E17223" t="s">
        <v>2202</v>
      </c>
      <c r="J17223" cm="1">
        <f t="array" ref="J17223:L17223">_xlfn.XLOOKUP($C17223, AGE!$A:$A,AGE!$B:$D,,0,2)</f>
        <v>182.45</v>
      </c>
      <c r="K17223">
        <v>8.3499999999999943</v>
      </c>
      <c r="L17223" t="str">
        <v xml:space="preserve">GSA 2018 </v>
      </c>
      <c r="M17223" t="s">
        <v>2403</v>
      </c>
      <c r="P17223" t="s">
        <v>2342</v>
      </c>
      <c r="Q17223">
        <v>-0.32</v>
      </c>
      <c r="R17223">
        <v>0.2</v>
      </c>
      <c r="V17223">
        <v>1</v>
      </c>
      <c r="W17223" t="s">
        <v>2558</v>
      </c>
    </row>
    <row r="17224" spans="1:23" x14ac:dyDescent="0.3">
      <c r="A17224">
        <v>25199</v>
      </c>
      <c r="B17224" s="15" t="s">
        <v>1895</v>
      </c>
      <c r="C17224" t="str">
        <f>_xlfn.XLOOKUP($B17224, STANDARDS!$A:$A, STANDARDS!$B:$B,,0,2)</f>
        <v>Undivided Lemede Fm; Cabo Carvoeiro Fm</v>
      </c>
      <c r="D17224" t="s">
        <v>2177</v>
      </c>
      <c r="E17224" t="s">
        <v>2202</v>
      </c>
      <c r="J17224" cm="1">
        <f t="array" ref="J17224:L17224">_xlfn.XLOOKUP($C17224, AGE!$A:$A,AGE!$B:$D,,0,2)</f>
        <v>182.45</v>
      </c>
      <c r="K17224">
        <v>8.3499999999999943</v>
      </c>
      <c r="L17224" t="str">
        <v xml:space="preserve">GSA 2018 </v>
      </c>
      <c r="M17224" t="s">
        <v>2403</v>
      </c>
      <c r="P17224" t="s">
        <v>2342</v>
      </c>
      <c r="Q17224">
        <v>-0.43</v>
      </c>
      <c r="R17224">
        <v>0.2</v>
      </c>
      <c r="V17224">
        <v>1</v>
      </c>
      <c r="W17224" t="s">
        <v>2558</v>
      </c>
    </row>
    <row r="17225" spans="1:23" x14ac:dyDescent="0.3">
      <c r="A17225">
        <v>25200</v>
      </c>
      <c r="B17225" s="15" t="s">
        <v>1895</v>
      </c>
      <c r="C17225" t="str">
        <f>_xlfn.XLOOKUP($B17225, STANDARDS!$A:$A, STANDARDS!$B:$B,,0,2)</f>
        <v>Undivided Lemede Fm; Cabo Carvoeiro Fm</v>
      </c>
      <c r="D17225" t="s">
        <v>2177</v>
      </c>
      <c r="E17225" t="s">
        <v>2202</v>
      </c>
      <c r="J17225" cm="1">
        <f t="array" ref="J17225:L17225">_xlfn.XLOOKUP($C17225, AGE!$A:$A,AGE!$B:$D,,0,2)</f>
        <v>182.45</v>
      </c>
      <c r="K17225">
        <v>8.3499999999999943</v>
      </c>
      <c r="L17225" t="str">
        <v xml:space="preserve">GSA 2018 </v>
      </c>
      <c r="M17225" t="s">
        <v>2403</v>
      </c>
      <c r="P17225" t="s">
        <v>2342</v>
      </c>
      <c r="Q17225">
        <v>-0.31</v>
      </c>
      <c r="R17225">
        <v>0.2</v>
      </c>
      <c r="V17225">
        <v>1</v>
      </c>
      <c r="W17225" t="s">
        <v>2558</v>
      </c>
    </row>
    <row r="17226" spans="1:23" x14ac:dyDescent="0.3">
      <c r="A17226">
        <v>25201</v>
      </c>
      <c r="B17226" s="15" t="s">
        <v>1895</v>
      </c>
      <c r="C17226" t="str">
        <f>_xlfn.XLOOKUP($B17226, STANDARDS!$A:$A, STANDARDS!$B:$B,,0,2)</f>
        <v>Undivided Lemede Fm; Cabo Carvoeiro Fm</v>
      </c>
      <c r="D17226" t="s">
        <v>2177</v>
      </c>
      <c r="E17226" t="s">
        <v>2202</v>
      </c>
      <c r="J17226" cm="1">
        <f t="array" ref="J17226:L17226">_xlfn.XLOOKUP($C17226, AGE!$A:$A,AGE!$B:$D,,0,2)</f>
        <v>182.45</v>
      </c>
      <c r="K17226">
        <v>8.3499999999999943</v>
      </c>
      <c r="L17226" t="str">
        <v xml:space="preserve">GSA 2018 </v>
      </c>
      <c r="M17226" t="s">
        <v>2403</v>
      </c>
      <c r="P17226" t="s">
        <v>2342</v>
      </c>
      <c r="Q17226">
        <v>-0.23</v>
      </c>
      <c r="R17226">
        <v>0.2</v>
      </c>
      <c r="V17226">
        <v>1</v>
      </c>
      <c r="W17226" t="s">
        <v>2558</v>
      </c>
    </row>
    <row r="17227" spans="1:23" x14ac:dyDescent="0.3">
      <c r="A17227">
        <v>25202</v>
      </c>
      <c r="B17227" s="15" t="s">
        <v>1895</v>
      </c>
      <c r="C17227" t="str">
        <f>_xlfn.XLOOKUP($B17227, STANDARDS!$A:$A, STANDARDS!$B:$B,,0,2)</f>
        <v>Undivided Lemede Fm; Cabo Carvoeiro Fm</v>
      </c>
      <c r="D17227" t="s">
        <v>2177</v>
      </c>
      <c r="E17227" t="s">
        <v>2202</v>
      </c>
      <c r="J17227" cm="1">
        <f t="array" ref="J17227:L17227">_xlfn.XLOOKUP($C17227, AGE!$A:$A,AGE!$B:$D,,0,2)</f>
        <v>182.45</v>
      </c>
      <c r="K17227">
        <v>8.3499999999999943</v>
      </c>
      <c r="L17227" t="str">
        <v xml:space="preserve">GSA 2018 </v>
      </c>
      <c r="M17227" t="s">
        <v>2403</v>
      </c>
      <c r="P17227" t="s">
        <v>2342</v>
      </c>
      <c r="Q17227">
        <v>-0.34</v>
      </c>
      <c r="R17227">
        <v>0.2</v>
      </c>
      <c r="V17227">
        <v>1</v>
      </c>
      <c r="W17227" t="s">
        <v>2558</v>
      </c>
    </row>
    <row r="17228" spans="1:23" x14ac:dyDescent="0.3">
      <c r="A17228">
        <v>25203</v>
      </c>
      <c r="B17228" s="15" t="s">
        <v>1895</v>
      </c>
      <c r="C17228" t="str">
        <f>_xlfn.XLOOKUP($B17228, STANDARDS!$A:$A, STANDARDS!$B:$B,,0,2)</f>
        <v>Undivided Lemede Fm; Cabo Carvoeiro Fm</v>
      </c>
      <c r="D17228" t="s">
        <v>2177</v>
      </c>
      <c r="E17228" t="s">
        <v>2202</v>
      </c>
      <c r="J17228" cm="1">
        <f t="array" ref="J17228:L17228">_xlfn.XLOOKUP($C17228, AGE!$A:$A,AGE!$B:$D,,0,2)</f>
        <v>182.45</v>
      </c>
      <c r="K17228">
        <v>8.3499999999999943</v>
      </c>
      <c r="L17228" t="str">
        <v xml:space="preserve">GSA 2018 </v>
      </c>
      <c r="M17228" t="s">
        <v>2403</v>
      </c>
      <c r="P17228" t="s">
        <v>2342</v>
      </c>
      <c r="Q17228">
        <v>-0.34</v>
      </c>
      <c r="R17228">
        <v>0.2</v>
      </c>
      <c r="V17228">
        <v>1</v>
      </c>
      <c r="W17228" t="s">
        <v>2558</v>
      </c>
    </row>
    <row r="17229" spans="1:23" x14ac:dyDescent="0.3">
      <c r="A17229">
        <v>25204</v>
      </c>
      <c r="B17229" s="15" t="s">
        <v>1895</v>
      </c>
      <c r="C17229" t="str">
        <f>_xlfn.XLOOKUP($B17229, STANDARDS!$A:$A, STANDARDS!$B:$B,,0,2)</f>
        <v>Undivided Lemede Fm; Cabo Carvoeiro Fm</v>
      </c>
      <c r="D17229" t="s">
        <v>2177</v>
      </c>
      <c r="E17229" t="s">
        <v>2202</v>
      </c>
      <c r="J17229" cm="1">
        <f t="array" ref="J17229:L17229">_xlfn.XLOOKUP($C17229, AGE!$A:$A,AGE!$B:$D,,0,2)</f>
        <v>182.45</v>
      </c>
      <c r="K17229">
        <v>8.3499999999999943</v>
      </c>
      <c r="L17229" t="str">
        <v xml:space="preserve">GSA 2018 </v>
      </c>
      <c r="M17229" t="s">
        <v>2403</v>
      </c>
      <c r="P17229" t="s">
        <v>2342</v>
      </c>
      <c r="Q17229">
        <v>-0.35</v>
      </c>
      <c r="R17229">
        <v>0.2</v>
      </c>
      <c r="V17229">
        <v>1</v>
      </c>
      <c r="W17229" t="s">
        <v>2558</v>
      </c>
    </row>
    <row r="17230" spans="1:23" x14ac:dyDescent="0.3">
      <c r="A17230">
        <v>25205</v>
      </c>
      <c r="B17230" s="15" t="s">
        <v>1895</v>
      </c>
      <c r="C17230" t="str">
        <f>_xlfn.XLOOKUP($B17230, STANDARDS!$A:$A, STANDARDS!$B:$B,,0,2)</f>
        <v>Undivided Lemede Fm; Cabo Carvoeiro Fm</v>
      </c>
      <c r="D17230" t="s">
        <v>2177</v>
      </c>
      <c r="E17230" t="s">
        <v>2202</v>
      </c>
      <c r="J17230" cm="1">
        <f t="array" ref="J17230:L17230">_xlfn.XLOOKUP($C17230, AGE!$A:$A,AGE!$B:$D,,0,2)</f>
        <v>182.45</v>
      </c>
      <c r="K17230">
        <v>8.3499999999999943</v>
      </c>
      <c r="L17230" t="str">
        <v xml:space="preserve">GSA 2018 </v>
      </c>
      <c r="M17230" t="s">
        <v>2403</v>
      </c>
      <c r="P17230" t="s">
        <v>2342</v>
      </c>
      <c r="Q17230">
        <v>-0.34</v>
      </c>
      <c r="R17230">
        <v>0.2</v>
      </c>
      <c r="V17230">
        <v>1</v>
      </c>
      <c r="W17230" t="s">
        <v>2558</v>
      </c>
    </row>
    <row r="17231" spans="1:23" x14ac:dyDescent="0.3">
      <c r="A17231">
        <v>25206</v>
      </c>
      <c r="B17231" s="15" t="s">
        <v>1895</v>
      </c>
      <c r="C17231" t="str">
        <f>_xlfn.XLOOKUP($B17231, STANDARDS!$A:$A, STANDARDS!$B:$B,,0,2)</f>
        <v>Undivided Lemede Fm; Cabo Carvoeiro Fm</v>
      </c>
      <c r="D17231" t="s">
        <v>2177</v>
      </c>
      <c r="E17231" t="s">
        <v>2202</v>
      </c>
      <c r="J17231" cm="1">
        <f t="array" ref="J17231:L17231">_xlfn.XLOOKUP($C17231, AGE!$A:$A,AGE!$B:$D,,0,2)</f>
        <v>182.45</v>
      </c>
      <c r="K17231">
        <v>8.3499999999999943</v>
      </c>
      <c r="L17231" t="str">
        <v xml:space="preserve">GSA 2018 </v>
      </c>
      <c r="M17231" t="s">
        <v>2403</v>
      </c>
      <c r="P17231" t="s">
        <v>2342</v>
      </c>
      <c r="Q17231">
        <v>-0.37</v>
      </c>
      <c r="R17231">
        <v>0.2</v>
      </c>
      <c r="V17231">
        <v>1</v>
      </c>
      <c r="W17231" t="s">
        <v>2558</v>
      </c>
    </row>
    <row r="17232" spans="1:23" x14ac:dyDescent="0.3">
      <c r="A17232">
        <v>25207</v>
      </c>
      <c r="B17232" s="15" t="s">
        <v>1895</v>
      </c>
      <c r="C17232" t="str">
        <f>_xlfn.XLOOKUP($B17232, STANDARDS!$A:$A, STANDARDS!$B:$B,,0,2)</f>
        <v>Undivided Lemede Fm; Cabo Carvoeiro Fm</v>
      </c>
      <c r="D17232" t="s">
        <v>2177</v>
      </c>
      <c r="E17232" t="s">
        <v>2202</v>
      </c>
      <c r="J17232" cm="1">
        <f t="array" ref="J17232:L17232">_xlfn.XLOOKUP($C17232, AGE!$A:$A,AGE!$B:$D,,0,2)</f>
        <v>182.45</v>
      </c>
      <c r="K17232">
        <v>8.3499999999999943</v>
      </c>
      <c r="L17232" t="str">
        <v xml:space="preserve">GSA 2018 </v>
      </c>
      <c r="M17232" t="s">
        <v>2403</v>
      </c>
      <c r="P17232" t="s">
        <v>2342</v>
      </c>
      <c r="Q17232">
        <v>-0.25</v>
      </c>
      <c r="R17232">
        <v>0.2</v>
      </c>
      <c r="V17232">
        <v>1</v>
      </c>
      <c r="W17232" t="s">
        <v>2558</v>
      </c>
    </row>
    <row r="17233" spans="1:23" x14ac:dyDescent="0.3">
      <c r="A17233">
        <v>25208</v>
      </c>
      <c r="B17233" s="15" t="s">
        <v>1895</v>
      </c>
      <c r="C17233" t="str">
        <f>_xlfn.XLOOKUP($B17233, STANDARDS!$A:$A, STANDARDS!$B:$B,,0,2)</f>
        <v>Undivided Lemede Fm; Cabo Carvoeiro Fm</v>
      </c>
      <c r="D17233" t="s">
        <v>2177</v>
      </c>
      <c r="E17233" t="s">
        <v>2202</v>
      </c>
      <c r="J17233" cm="1">
        <f t="array" ref="J17233:L17233">_xlfn.XLOOKUP($C17233, AGE!$A:$A,AGE!$B:$D,,0,2)</f>
        <v>182.45</v>
      </c>
      <c r="K17233">
        <v>8.3499999999999943</v>
      </c>
      <c r="L17233" t="str">
        <v xml:space="preserve">GSA 2018 </v>
      </c>
      <c r="M17233" t="s">
        <v>2403</v>
      </c>
      <c r="P17233" t="s">
        <v>2342</v>
      </c>
      <c r="Q17233">
        <v>-0.31</v>
      </c>
      <c r="R17233">
        <v>0.2</v>
      </c>
      <c r="V17233">
        <v>1</v>
      </c>
      <c r="W17233" t="s">
        <v>2558</v>
      </c>
    </row>
    <row r="17234" spans="1:23" x14ac:dyDescent="0.3">
      <c r="A17234">
        <v>25209</v>
      </c>
      <c r="B17234" s="15" t="s">
        <v>1895</v>
      </c>
      <c r="C17234" t="str">
        <f>_xlfn.XLOOKUP($B17234, STANDARDS!$A:$A, STANDARDS!$B:$B,,0,2)</f>
        <v>Undivided Lemede Fm; Cabo Carvoeiro Fm</v>
      </c>
      <c r="D17234" t="s">
        <v>2177</v>
      </c>
      <c r="E17234" t="s">
        <v>2202</v>
      </c>
      <c r="J17234" cm="1">
        <f t="array" ref="J17234:L17234">_xlfn.XLOOKUP($C17234, AGE!$A:$A,AGE!$B:$D,,0,2)</f>
        <v>182.45</v>
      </c>
      <c r="K17234">
        <v>8.3499999999999943</v>
      </c>
      <c r="L17234" t="str">
        <v xml:space="preserve">GSA 2018 </v>
      </c>
      <c r="M17234" t="s">
        <v>2403</v>
      </c>
      <c r="P17234" t="s">
        <v>2342</v>
      </c>
      <c r="Q17234">
        <v>0.23</v>
      </c>
      <c r="R17234">
        <v>0.2</v>
      </c>
      <c r="V17234">
        <v>1</v>
      </c>
      <c r="W17234" t="s">
        <v>2558</v>
      </c>
    </row>
    <row r="17235" spans="1:23" x14ac:dyDescent="0.3">
      <c r="A17235">
        <v>25210</v>
      </c>
      <c r="B17235" s="15" t="s">
        <v>1895</v>
      </c>
      <c r="C17235" t="str">
        <f>_xlfn.XLOOKUP($B17235, STANDARDS!$A:$A, STANDARDS!$B:$B,,0,2)</f>
        <v>Undivided Lemede Fm; Cabo Carvoeiro Fm</v>
      </c>
      <c r="D17235" t="s">
        <v>2177</v>
      </c>
      <c r="E17235" t="s">
        <v>2202</v>
      </c>
      <c r="J17235" cm="1">
        <f t="array" ref="J17235:L17235">_xlfn.XLOOKUP($C17235, AGE!$A:$A,AGE!$B:$D,,0,2)</f>
        <v>182.45</v>
      </c>
      <c r="K17235">
        <v>8.3499999999999943</v>
      </c>
      <c r="L17235" t="str">
        <v xml:space="preserve">GSA 2018 </v>
      </c>
      <c r="M17235" t="s">
        <v>2403</v>
      </c>
      <c r="P17235" t="s">
        <v>2342</v>
      </c>
      <c r="Q17235">
        <v>-0.4</v>
      </c>
      <c r="R17235">
        <v>0.2</v>
      </c>
      <c r="V17235">
        <v>1</v>
      </c>
      <c r="W17235" t="s">
        <v>2558</v>
      </c>
    </row>
    <row r="17236" spans="1:23" x14ac:dyDescent="0.3">
      <c r="A17236">
        <v>25211</v>
      </c>
      <c r="B17236" s="15" t="s">
        <v>1895</v>
      </c>
      <c r="C17236" t="str">
        <f>_xlfn.XLOOKUP($B17236, STANDARDS!$A:$A, STANDARDS!$B:$B,,0,2)</f>
        <v>Undivided Lemede Fm; Cabo Carvoeiro Fm</v>
      </c>
      <c r="D17236" t="s">
        <v>2177</v>
      </c>
      <c r="E17236" t="s">
        <v>2202</v>
      </c>
      <c r="J17236" cm="1">
        <f t="array" ref="J17236:L17236">_xlfn.XLOOKUP($C17236, AGE!$A:$A,AGE!$B:$D,,0,2)</f>
        <v>182.45</v>
      </c>
      <c r="K17236">
        <v>8.3499999999999943</v>
      </c>
      <c r="L17236" t="str">
        <v xml:space="preserve">GSA 2018 </v>
      </c>
      <c r="M17236" t="s">
        <v>2403</v>
      </c>
      <c r="P17236" t="s">
        <v>2342</v>
      </c>
      <c r="Q17236">
        <v>-0.32</v>
      </c>
      <c r="R17236">
        <v>0.2</v>
      </c>
      <c r="V17236">
        <v>1</v>
      </c>
      <c r="W17236" t="s">
        <v>2558</v>
      </c>
    </row>
    <row r="17237" spans="1:23" x14ac:dyDescent="0.3">
      <c r="A17237">
        <v>25212</v>
      </c>
      <c r="B17237" s="15" t="s">
        <v>1895</v>
      </c>
      <c r="C17237" t="str">
        <f>_xlfn.XLOOKUP($B17237, STANDARDS!$A:$A, STANDARDS!$B:$B,,0,2)</f>
        <v>Undivided Lemede Fm; Cabo Carvoeiro Fm</v>
      </c>
      <c r="D17237" t="s">
        <v>2177</v>
      </c>
      <c r="E17237" t="s">
        <v>2202</v>
      </c>
      <c r="J17237" cm="1">
        <f t="array" ref="J17237:L17237">_xlfn.XLOOKUP($C17237, AGE!$A:$A,AGE!$B:$D,,0,2)</f>
        <v>182.45</v>
      </c>
      <c r="K17237">
        <v>8.3499999999999943</v>
      </c>
      <c r="L17237" t="str">
        <v xml:space="preserve">GSA 2018 </v>
      </c>
      <c r="M17237" t="s">
        <v>2403</v>
      </c>
      <c r="P17237" t="s">
        <v>2342</v>
      </c>
      <c r="Q17237">
        <v>-0.24</v>
      </c>
      <c r="R17237">
        <v>0.2</v>
      </c>
      <c r="V17237">
        <v>1</v>
      </c>
      <c r="W17237" t="s">
        <v>2558</v>
      </c>
    </row>
    <row r="17238" spans="1:23" x14ac:dyDescent="0.3">
      <c r="A17238">
        <v>25213</v>
      </c>
      <c r="B17238" s="15" t="s">
        <v>1895</v>
      </c>
      <c r="C17238" t="str">
        <f>_xlfn.XLOOKUP($B17238, STANDARDS!$A:$A, STANDARDS!$B:$B,,0,2)</f>
        <v>Undivided Lemede Fm; Cabo Carvoeiro Fm</v>
      </c>
      <c r="D17238" t="s">
        <v>2177</v>
      </c>
      <c r="E17238" t="s">
        <v>2202</v>
      </c>
      <c r="J17238" cm="1">
        <f t="array" ref="J17238:L17238">_xlfn.XLOOKUP($C17238, AGE!$A:$A,AGE!$B:$D,,0,2)</f>
        <v>182.45</v>
      </c>
      <c r="K17238">
        <v>8.3499999999999943</v>
      </c>
      <c r="L17238" t="str">
        <v xml:space="preserve">GSA 2018 </v>
      </c>
      <c r="M17238" t="s">
        <v>2403</v>
      </c>
      <c r="P17238" t="s">
        <v>2342</v>
      </c>
      <c r="Q17238">
        <v>-0.21</v>
      </c>
      <c r="R17238">
        <v>0.2</v>
      </c>
      <c r="V17238">
        <v>1</v>
      </c>
      <c r="W17238" t="s">
        <v>2558</v>
      </c>
    </row>
    <row r="17239" spans="1:23" x14ac:dyDescent="0.3">
      <c r="A17239">
        <v>25214</v>
      </c>
      <c r="B17239" s="15" t="s">
        <v>1895</v>
      </c>
      <c r="C17239" t="str">
        <f>_xlfn.XLOOKUP($B17239, STANDARDS!$A:$A, STANDARDS!$B:$B,,0,2)</f>
        <v>Undivided Lemede Fm; Cabo Carvoeiro Fm</v>
      </c>
      <c r="D17239" t="s">
        <v>2177</v>
      </c>
      <c r="E17239" t="s">
        <v>2202</v>
      </c>
      <c r="J17239" cm="1">
        <f t="array" ref="J17239:L17239">_xlfn.XLOOKUP($C17239, AGE!$A:$A,AGE!$B:$D,,0,2)</f>
        <v>182.45</v>
      </c>
      <c r="K17239">
        <v>8.3499999999999943</v>
      </c>
      <c r="L17239" t="str">
        <v xml:space="preserve">GSA 2018 </v>
      </c>
      <c r="M17239" t="s">
        <v>2403</v>
      </c>
      <c r="P17239" t="s">
        <v>2342</v>
      </c>
      <c r="Q17239">
        <v>-0.16</v>
      </c>
      <c r="R17239">
        <v>0.2</v>
      </c>
      <c r="V17239">
        <v>1</v>
      </c>
      <c r="W17239" t="s">
        <v>2558</v>
      </c>
    </row>
    <row r="17240" spans="1:23" x14ac:dyDescent="0.3">
      <c r="A17240">
        <v>25215</v>
      </c>
      <c r="B17240" s="15" t="s">
        <v>1895</v>
      </c>
      <c r="C17240" t="str">
        <f>_xlfn.XLOOKUP($B17240, STANDARDS!$A:$A, STANDARDS!$B:$B,,0,2)</f>
        <v>Undivided Lemede Fm; Cabo Carvoeiro Fm</v>
      </c>
      <c r="D17240" t="s">
        <v>2177</v>
      </c>
      <c r="E17240" t="s">
        <v>2202</v>
      </c>
      <c r="J17240" cm="1">
        <f t="array" ref="J17240:L17240">_xlfn.XLOOKUP($C17240, AGE!$A:$A,AGE!$B:$D,,0,2)</f>
        <v>182.45</v>
      </c>
      <c r="K17240">
        <v>8.3499999999999943</v>
      </c>
      <c r="L17240" t="str">
        <v xml:space="preserve">GSA 2018 </v>
      </c>
      <c r="M17240" t="s">
        <v>2403</v>
      </c>
      <c r="P17240" t="s">
        <v>2342</v>
      </c>
      <c r="Q17240">
        <v>-0.22</v>
      </c>
      <c r="R17240">
        <v>0.2</v>
      </c>
      <c r="V17240">
        <v>1</v>
      </c>
      <c r="W17240" t="s">
        <v>2558</v>
      </c>
    </row>
    <row r="17241" spans="1:23" x14ac:dyDescent="0.3">
      <c r="A17241">
        <v>25216</v>
      </c>
      <c r="B17241" s="15" t="s">
        <v>1895</v>
      </c>
      <c r="C17241" t="str">
        <f>_xlfn.XLOOKUP($B17241, STANDARDS!$A:$A, STANDARDS!$B:$B,,0,2)</f>
        <v>Undivided Lemede Fm; Cabo Carvoeiro Fm</v>
      </c>
      <c r="D17241" t="s">
        <v>2177</v>
      </c>
      <c r="E17241" t="s">
        <v>2202</v>
      </c>
      <c r="J17241" cm="1">
        <f t="array" ref="J17241:L17241">_xlfn.XLOOKUP($C17241, AGE!$A:$A,AGE!$B:$D,,0,2)</f>
        <v>182.45</v>
      </c>
      <c r="K17241">
        <v>8.3499999999999943</v>
      </c>
      <c r="L17241" t="str">
        <v xml:space="preserve">GSA 2018 </v>
      </c>
      <c r="M17241" t="s">
        <v>2403</v>
      </c>
      <c r="P17241" t="s">
        <v>2342</v>
      </c>
      <c r="Q17241">
        <v>-0.24</v>
      </c>
      <c r="R17241">
        <v>0.2</v>
      </c>
      <c r="V17241">
        <v>1</v>
      </c>
      <c r="W17241" t="s">
        <v>2558</v>
      </c>
    </row>
    <row r="17242" spans="1:23" x14ac:dyDescent="0.3">
      <c r="A17242">
        <v>25217</v>
      </c>
      <c r="B17242" s="15" t="s">
        <v>1895</v>
      </c>
      <c r="C17242" t="str">
        <f>_xlfn.XLOOKUP($B17242, STANDARDS!$A:$A, STANDARDS!$B:$B,,0,2)</f>
        <v>Undivided Lemede Fm; Cabo Carvoeiro Fm</v>
      </c>
      <c r="D17242" t="s">
        <v>2177</v>
      </c>
      <c r="E17242" t="s">
        <v>2202</v>
      </c>
      <c r="J17242" cm="1">
        <f t="array" ref="J17242:L17242">_xlfn.XLOOKUP($C17242, AGE!$A:$A,AGE!$B:$D,,0,2)</f>
        <v>182.45</v>
      </c>
      <c r="K17242">
        <v>8.3499999999999943</v>
      </c>
      <c r="L17242" t="str">
        <v xml:space="preserve">GSA 2018 </v>
      </c>
      <c r="M17242" t="s">
        <v>2403</v>
      </c>
      <c r="P17242" t="s">
        <v>2342</v>
      </c>
      <c r="Q17242">
        <v>-0.22</v>
      </c>
      <c r="R17242">
        <v>0.2</v>
      </c>
      <c r="V17242">
        <v>1</v>
      </c>
      <c r="W17242" t="s">
        <v>2558</v>
      </c>
    </row>
    <row r="17243" spans="1:23" x14ac:dyDescent="0.3">
      <c r="A17243">
        <v>25218</v>
      </c>
      <c r="B17243" s="15" t="s">
        <v>1895</v>
      </c>
      <c r="C17243" t="str">
        <f>_xlfn.XLOOKUP($B17243, STANDARDS!$A:$A, STANDARDS!$B:$B,,0,2)</f>
        <v>Undivided Lemede Fm; Cabo Carvoeiro Fm</v>
      </c>
      <c r="D17243" t="s">
        <v>2177</v>
      </c>
      <c r="E17243" t="s">
        <v>2202</v>
      </c>
      <c r="J17243" cm="1">
        <f t="array" ref="J17243:L17243">_xlfn.XLOOKUP($C17243, AGE!$A:$A,AGE!$B:$D,,0,2)</f>
        <v>182.45</v>
      </c>
      <c r="K17243">
        <v>8.3499999999999943</v>
      </c>
      <c r="L17243" t="str">
        <v xml:space="preserve">GSA 2018 </v>
      </c>
      <c r="M17243" t="s">
        <v>2403</v>
      </c>
      <c r="P17243" t="s">
        <v>2342</v>
      </c>
      <c r="Q17243">
        <v>-0.17</v>
      </c>
      <c r="R17243">
        <v>0.2</v>
      </c>
      <c r="V17243">
        <v>1</v>
      </c>
      <c r="W17243" t="s">
        <v>2558</v>
      </c>
    </row>
    <row r="17244" spans="1:23" x14ac:dyDescent="0.3">
      <c r="A17244">
        <v>25219</v>
      </c>
      <c r="B17244" s="15" t="s">
        <v>1895</v>
      </c>
      <c r="C17244" t="str">
        <f>_xlfn.XLOOKUP($B17244, STANDARDS!$A:$A, STANDARDS!$B:$B,,0,2)</f>
        <v>Undivided Lemede Fm; Cabo Carvoeiro Fm</v>
      </c>
      <c r="D17244" t="s">
        <v>2177</v>
      </c>
      <c r="E17244" t="s">
        <v>2202</v>
      </c>
      <c r="J17244" cm="1">
        <f t="array" ref="J17244:L17244">_xlfn.XLOOKUP($C17244, AGE!$A:$A,AGE!$B:$D,,0,2)</f>
        <v>182.45</v>
      </c>
      <c r="K17244">
        <v>8.3499999999999943</v>
      </c>
      <c r="L17244" t="str">
        <v xml:space="preserve">GSA 2018 </v>
      </c>
      <c r="M17244" t="s">
        <v>2403</v>
      </c>
      <c r="P17244" t="s">
        <v>2342</v>
      </c>
      <c r="Q17244">
        <v>-0.19</v>
      </c>
      <c r="R17244">
        <v>0.2</v>
      </c>
      <c r="V17244">
        <v>1</v>
      </c>
      <c r="W17244" t="s">
        <v>2558</v>
      </c>
    </row>
    <row r="17245" spans="1:23" x14ac:dyDescent="0.3">
      <c r="A17245">
        <v>25220</v>
      </c>
      <c r="B17245" s="15" t="s">
        <v>1895</v>
      </c>
      <c r="C17245" t="str">
        <f>_xlfn.XLOOKUP($B17245, STANDARDS!$A:$A, STANDARDS!$B:$B,,0,2)</f>
        <v>Undivided Lemede Fm; Cabo Carvoeiro Fm</v>
      </c>
      <c r="D17245" t="s">
        <v>2177</v>
      </c>
      <c r="E17245" t="s">
        <v>2202</v>
      </c>
      <c r="J17245" cm="1">
        <f t="array" ref="J17245:L17245">_xlfn.XLOOKUP($C17245, AGE!$A:$A,AGE!$B:$D,,0,2)</f>
        <v>182.45</v>
      </c>
      <c r="K17245">
        <v>8.3499999999999943</v>
      </c>
      <c r="L17245" t="str">
        <v xml:space="preserve">GSA 2018 </v>
      </c>
      <c r="M17245" t="s">
        <v>2403</v>
      </c>
      <c r="P17245" t="s">
        <v>2342</v>
      </c>
      <c r="Q17245">
        <v>-0.16</v>
      </c>
      <c r="R17245">
        <v>0.2</v>
      </c>
      <c r="V17245">
        <v>1</v>
      </c>
      <c r="W17245" t="s">
        <v>2558</v>
      </c>
    </row>
    <row r="17246" spans="1:23" x14ac:dyDescent="0.3">
      <c r="A17246">
        <v>25221</v>
      </c>
      <c r="B17246" s="15" t="s">
        <v>1895</v>
      </c>
      <c r="C17246" t="str">
        <f>_xlfn.XLOOKUP($B17246, STANDARDS!$A:$A, STANDARDS!$B:$B,,0,2)</f>
        <v>Undivided Lemede Fm; Cabo Carvoeiro Fm</v>
      </c>
      <c r="D17246" t="s">
        <v>2177</v>
      </c>
      <c r="E17246" t="s">
        <v>2202</v>
      </c>
      <c r="J17246" cm="1">
        <f t="array" ref="J17246:L17246">_xlfn.XLOOKUP($C17246, AGE!$A:$A,AGE!$B:$D,,0,2)</f>
        <v>182.45</v>
      </c>
      <c r="K17246">
        <v>8.3499999999999943</v>
      </c>
      <c r="L17246" t="str">
        <v xml:space="preserve">GSA 2018 </v>
      </c>
      <c r="M17246" t="s">
        <v>2403</v>
      </c>
      <c r="P17246" t="s">
        <v>2342</v>
      </c>
      <c r="Q17246">
        <v>-0.25</v>
      </c>
      <c r="R17246">
        <v>0.2</v>
      </c>
      <c r="V17246">
        <v>1</v>
      </c>
      <c r="W17246" t="s">
        <v>2558</v>
      </c>
    </row>
    <row r="17247" spans="1:23" x14ac:dyDescent="0.3">
      <c r="A17247">
        <v>25222</v>
      </c>
      <c r="B17247" s="15" t="s">
        <v>1895</v>
      </c>
      <c r="C17247" t="str">
        <f>_xlfn.XLOOKUP($B17247, STANDARDS!$A:$A, STANDARDS!$B:$B,,0,2)</f>
        <v>Undivided Lemede Fm; Cabo Carvoeiro Fm</v>
      </c>
      <c r="D17247" t="s">
        <v>2177</v>
      </c>
      <c r="E17247" t="s">
        <v>2202</v>
      </c>
      <c r="J17247" cm="1">
        <f t="array" ref="J17247:L17247">_xlfn.XLOOKUP($C17247, AGE!$A:$A,AGE!$B:$D,,0,2)</f>
        <v>182.45</v>
      </c>
      <c r="K17247">
        <v>8.3499999999999943</v>
      </c>
      <c r="L17247" t="str">
        <v xml:space="preserve">GSA 2018 </v>
      </c>
      <c r="M17247" t="s">
        <v>2403</v>
      </c>
      <c r="P17247" t="s">
        <v>2342</v>
      </c>
      <c r="Q17247">
        <v>-0.18</v>
      </c>
      <c r="R17247">
        <v>0.2</v>
      </c>
      <c r="V17247">
        <v>1</v>
      </c>
      <c r="W17247" t="s">
        <v>2558</v>
      </c>
    </row>
    <row r="17248" spans="1:23" x14ac:dyDescent="0.3">
      <c r="A17248">
        <v>25223</v>
      </c>
      <c r="B17248" s="15" t="s">
        <v>1895</v>
      </c>
      <c r="C17248" t="str">
        <f>_xlfn.XLOOKUP($B17248, STANDARDS!$A:$A, STANDARDS!$B:$B,,0,2)</f>
        <v>Undivided Lemede Fm; Cabo Carvoeiro Fm</v>
      </c>
      <c r="D17248" t="s">
        <v>2177</v>
      </c>
      <c r="E17248" t="s">
        <v>2202</v>
      </c>
      <c r="J17248" cm="1">
        <f t="array" ref="J17248:L17248">_xlfn.XLOOKUP($C17248, AGE!$A:$A,AGE!$B:$D,,0,2)</f>
        <v>182.45</v>
      </c>
      <c r="K17248">
        <v>8.3499999999999943</v>
      </c>
      <c r="L17248" t="str">
        <v xml:space="preserve">GSA 2018 </v>
      </c>
      <c r="M17248" t="s">
        <v>2403</v>
      </c>
      <c r="P17248" t="s">
        <v>2342</v>
      </c>
      <c r="Q17248">
        <v>-0.2</v>
      </c>
      <c r="R17248">
        <v>0.2</v>
      </c>
      <c r="V17248">
        <v>1</v>
      </c>
      <c r="W17248" t="s">
        <v>2558</v>
      </c>
    </row>
    <row r="17249" spans="1:23" x14ac:dyDescent="0.3">
      <c r="A17249">
        <v>25224</v>
      </c>
      <c r="B17249" s="15" t="s">
        <v>1895</v>
      </c>
      <c r="C17249" t="str">
        <f>_xlfn.XLOOKUP($B17249, STANDARDS!$A:$A, STANDARDS!$B:$B,,0,2)</f>
        <v>Undivided Lemede Fm; Cabo Carvoeiro Fm</v>
      </c>
      <c r="D17249" t="s">
        <v>2177</v>
      </c>
      <c r="E17249" t="s">
        <v>2202</v>
      </c>
      <c r="J17249" cm="1">
        <f t="array" ref="J17249:L17249">_xlfn.XLOOKUP($C17249, AGE!$A:$A,AGE!$B:$D,,0,2)</f>
        <v>182.45</v>
      </c>
      <c r="K17249">
        <v>8.3499999999999943</v>
      </c>
      <c r="L17249" t="str">
        <v xml:space="preserve">GSA 2018 </v>
      </c>
      <c r="M17249" t="s">
        <v>2403</v>
      </c>
      <c r="P17249" t="s">
        <v>2342</v>
      </c>
      <c r="Q17249">
        <v>-0.21</v>
      </c>
      <c r="R17249">
        <v>0.2</v>
      </c>
      <c r="V17249">
        <v>1</v>
      </c>
      <c r="W17249" t="s">
        <v>2558</v>
      </c>
    </row>
    <row r="17250" spans="1:23" x14ac:dyDescent="0.3">
      <c r="A17250">
        <v>25225</v>
      </c>
      <c r="B17250" s="15" t="s">
        <v>1895</v>
      </c>
      <c r="C17250" t="str">
        <f>_xlfn.XLOOKUP($B17250, STANDARDS!$A:$A, STANDARDS!$B:$B,,0,2)</f>
        <v>Undivided Lemede Fm; Cabo Carvoeiro Fm</v>
      </c>
      <c r="D17250" t="s">
        <v>2177</v>
      </c>
      <c r="E17250" t="s">
        <v>2202</v>
      </c>
      <c r="J17250" cm="1">
        <f t="array" ref="J17250:L17250">_xlfn.XLOOKUP($C17250, AGE!$A:$A,AGE!$B:$D,,0,2)</f>
        <v>182.45</v>
      </c>
      <c r="K17250">
        <v>8.3499999999999943</v>
      </c>
      <c r="L17250" t="str">
        <v xml:space="preserve">GSA 2018 </v>
      </c>
      <c r="M17250" t="s">
        <v>2403</v>
      </c>
      <c r="P17250" t="s">
        <v>2342</v>
      </c>
      <c r="Q17250">
        <v>-0.18</v>
      </c>
      <c r="R17250">
        <v>0.2</v>
      </c>
      <c r="V17250">
        <v>1</v>
      </c>
      <c r="W17250" t="s">
        <v>2558</v>
      </c>
    </row>
    <row r="17251" spans="1:23" x14ac:dyDescent="0.3">
      <c r="A17251">
        <v>25226</v>
      </c>
      <c r="B17251" s="15" t="s">
        <v>1895</v>
      </c>
      <c r="C17251" t="str">
        <f>_xlfn.XLOOKUP($B17251, STANDARDS!$A:$A, STANDARDS!$B:$B,,0,2)</f>
        <v>Undivided Lemede Fm; Cabo Carvoeiro Fm</v>
      </c>
      <c r="D17251" t="s">
        <v>2177</v>
      </c>
      <c r="E17251" t="s">
        <v>2202</v>
      </c>
      <c r="J17251" cm="1">
        <f t="array" ref="J17251:L17251">_xlfn.XLOOKUP($C17251, AGE!$A:$A,AGE!$B:$D,,0,2)</f>
        <v>182.45</v>
      </c>
      <c r="K17251">
        <v>8.3499999999999943</v>
      </c>
      <c r="L17251" t="str">
        <v xml:space="preserve">GSA 2018 </v>
      </c>
      <c r="M17251" t="s">
        <v>2403</v>
      </c>
      <c r="P17251" t="s">
        <v>2342</v>
      </c>
      <c r="Q17251">
        <v>-0.17</v>
      </c>
      <c r="R17251">
        <v>0.2</v>
      </c>
      <c r="V17251">
        <v>1</v>
      </c>
      <c r="W17251" t="s">
        <v>2558</v>
      </c>
    </row>
    <row r="17252" spans="1:23" x14ac:dyDescent="0.3">
      <c r="A17252">
        <v>25227</v>
      </c>
      <c r="B17252" s="15" t="s">
        <v>1895</v>
      </c>
      <c r="C17252" t="str">
        <f>_xlfn.XLOOKUP($B17252, STANDARDS!$A:$A, STANDARDS!$B:$B,,0,2)</f>
        <v>Undivided Lemede Fm; Cabo Carvoeiro Fm</v>
      </c>
      <c r="D17252" t="s">
        <v>2177</v>
      </c>
      <c r="E17252" t="s">
        <v>2202</v>
      </c>
      <c r="J17252" cm="1">
        <f t="array" ref="J17252:L17252">_xlfn.XLOOKUP($C17252, AGE!$A:$A,AGE!$B:$D,,0,2)</f>
        <v>182.45</v>
      </c>
      <c r="K17252">
        <v>8.3499999999999943</v>
      </c>
      <c r="L17252" t="str">
        <v xml:space="preserve">GSA 2018 </v>
      </c>
      <c r="M17252" t="s">
        <v>2403</v>
      </c>
      <c r="P17252" t="s">
        <v>2342</v>
      </c>
      <c r="Q17252">
        <v>-0.2</v>
      </c>
      <c r="R17252">
        <v>0.2</v>
      </c>
      <c r="V17252">
        <v>1</v>
      </c>
      <c r="W17252" t="s">
        <v>2558</v>
      </c>
    </row>
    <row r="17253" spans="1:23" x14ac:dyDescent="0.3">
      <c r="A17253">
        <v>25228</v>
      </c>
      <c r="B17253" s="15" t="s">
        <v>1895</v>
      </c>
      <c r="C17253" t="str">
        <f>_xlfn.XLOOKUP($B17253, STANDARDS!$A:$A, STANDARDS!$B:$B,,0,2)</f>
        <v>Undivided Lemede Fm; Cabo Carvoeiro Fm</v>
      </c>
      <c r="D17253" t="s">
        <v>2177</v>
      </c>
      <c r="E17253" t="s">
        <v>2202</v>
      </c>
      <c r="J17253" cm="1">
        <f t="array" ref="J17253:L17253">_xlfn.XLOOKUP($C17253, AGE!$A:$A,AGE!$B:$D,,0,2)</f>
        <v>182.45</v>
      </c>
      <c r="K17253">
        <v>8.3499999999999943</v>
      </c>
      <c r="L17253" t="str">
        <v xml:space="preserve">GSA 2018 </v>
      </c>
      <c r="M17253" t="s">
        <v>2403</v>
      </c>
      <c r="P17253" t="s">
        <v>2342</v>
      </c>
      <c r="Q17253">
        <v>-0.14000000000000001</v>
      </c>
      <c r="R17253">
        <v>0.2</v>
      </c>
      <c r="V17253">
        <v>1</v>
      </c>
      <c r="W17253" t="s">
        <v>2558</v>
      </c>
    </row>
    <row r="17254" spans="1:23" x14ac:dyDescent="0.3">
      <c r="A17254">
        <v>25229</v>
      </c>
      <c r="B17254" s="15" t="s">
        <v>1895</v>
      </c>
      <c r="C17254" t="str">
        <f>_xlfn.XLOOKUP($B17254, STANDARDS!$A:$A, STANDARDS!$B:$B,,0,2)</f>
        <v>Undivided Lemede Fm; Cabo Carvoeiro Fm</v>
      </c>
      <c r="D17254" t="s">
        <v>2177</v>
      </c>
      <c r="E17254" t="s">
        <v>2202</v>
      </c>
      <c r="J17254" cm="1">
        <f t="array" ref="J17254:L17254">_xlfn.XLOOKUP($C17254, AGE!$A:$A,AGE!$B:$D,,0,2)</f>
        <v>182.45</v>
      </c>
      <c r="K17254">
        <v>8.3499999999999943</v>
      </c>
      <c r="L17254" t="str">
        <v xml:space="preserve">GSA 2018 </v>
      </c>
      <c r="M17254" t="s">
        <v>2403</v>
      </c>
      <c r="P17254" t="s">
        <v>2342</v>
      </c>
      <c r="Q17254">
        <v>-7.0000000000000007E-2</v>
      </c>
      <c r="R17254">
        <v>0.2</v>
      </c>
      <c r="V17254">
        <v>1</v>
      </c>
      <c r="W17254" t="s">
        <v>2558</v>
      </c>
    </row>
    <row r="17255" spans="1:23" x14ac:dyDescent="0.3">
      <c r="A17255">
        <v>25230</v>
      </c>
      <c r="B17255" s="15" t="s">
        <v>1895</v>
      </c>
      <c r="C17255" t="str">
        <f>_xlfn.XLOOKUP($B17255, STANDARDS!$A:$A, STANDARDS!$B:$B,,0,2)</f>
        <v>Undivided Lemede Fm; Cabo Carvoeiro Fm</v>
      </c>
      <c r="D17255" t="s">
        <v>2177</v>
      </c>
      <c r="E17255" t="s">
        <v>2202</v>
      </c>
      <c r="J17255" cm="1">
        <f t="array" ref="J17255:L17255">_xlfn.XLOOKUP($C17255, AGE!$A:$A,AGE!$B:$D,,0,2)</f>
        <v>182.45</v>
      </c>
      <c r="K17255">
        <v>8.3499999999999943</v>
      </c>
      <c r="L17255" t="str">
        <v xml:space="preserve">GSA 2018 </v>
      </c>
      <c r="M17255" t="s">
        <v>2403</v>
      </c>
      <c r="P17255" t="s">
        <v>2342</v>
      </c>
      <c r="Q17255">
        <v>-0.14000000000000001</v>
      </c>
      <c r="R17255">
        <v>0.2</v>
      </c>
      <c r="V17255">
        <v>1</v>
      </c>
      <c r="W17255" t="s">
        <v>2558</v>
      </c>
    </row>
    <row r="17256" spans="1:23" x14ac:dyDescent="0.3">
      <c r="A17256">
        <v>25231</v>
      </c>
      <c r="B17256" s="15" t="s">
        <v>1895</v>
      </c>
      <c r="C17256" t="str">
        <f>_xlfn.XLOOKUP($B17256, STANDARDS!$A:$A, STANDARDS!$B:$B,,0,2)</f>
        <v>Undivided Lemede Fm; Cabo Carvoeiro Fm</v>
      </c>
      <c r="D17256" t="s">
        <v>2177</v>
      </c>
      <c r="E17256" t="s">
        <v>2202</v>
      </c>
      <c r="J17256" cm="1">
        <f t="array" ref="J17256:L17256">_xlfn.XLOOKUP($C17256, AGE!$A:$A,AGE!$B:$D,,0,2)</f>
        <v>182.45</v>
      </c>
      <c r="K17256">
        <v>8.3499999999999943</v>
      </c>
      <c r="L17256" t="str">
        <v xml:space="preserve">GSA 2018 </v>
      </c>
      <c r="M17256" t="s">
        <v>2403</v>
      </c>
      <c r="P17256" t="s">
        <v>2342</v>
      </c>
      <c r="Q17256">
        <v>-0.12</v>
      </c>
      <c r="R17256">
        <v>0.2</v>
      </c>
      <c r="V17256">
        <v>1</v>
      </c>
      <c r="W17256" t="s">
        <v>2558</v>
      </c>
    </row>
    <row r="17257" spans="1:23" x14ac:dyDescent="0.3">
      <c r="A17257">
        <v>25232</v>
      </c>
      <c r="B17257" s="15" t="s">
        <v>1895</v>
      </c>
      <c r="C17257" t="str">
        <f>_xlfn.XLOOKUP($B17257, STANDARDS!$A:$A, STANDARDS!$B:$B,,0,2)</f>
        <v>Undivided Lemede Fm; Cabo Carvoeiro Fm</v>
      </c>
      <c r="D17257" t="s">
        <v>2177</v>
      </c>
      <c r="E17257" t="s">
        <v>2202</v>
      </c>
      <c r="J17257" cm="1">
        <f t="array" ref="J17257:L17257">_xlfn.XLOOKUP($C17257, AGE!$A:$A,AGE!$B:$D,,0,2)</f>
        <v>182.45</v>
      </c>
      <c r="K17257">
        <v>8.3499999999999943</v>
      </c>
      <c r="L17257" t="str">
        <v xml:space="preserve">GSA 2018 </v>
      </c>
      <c r="M17257" t="s">
        <v>2403</v>
      </c>
      <c r="P17257" t="s">
        <v>2342</v>
      </c>
      <c r="Q17257">
        <v>-0.18</v>
      </c>
      <c r="R17257">
        <v>0.2</v>
      </c>
      <c r="V17257">
        <v>1</v>
      </c>
      <c r="W17257" t="s">
        <v>2558</v>
      </c>
    </row>
    <row r="17258" spans="1:23" x14ac:dyDescent="0.3">
      <c r="A17258">
        <v>25233</v>
      </c>
      <c r="B17258" s="15" t="s">
        <v>1895</v>
      </c>
      <c r="C17258" t="str">
        <f>_xlfn.XLOOKUP($B17258, STANDARDS!$A:$A, STANDARDS!$B:$B,,0,2)</f>
        <v>Undivided Lemede Fm; Cabo Carvoeiro Fm</v>
      </c>
      <c r="D17258" t="s">
        <v>2177</v>
      </c>
      <c r="E17258" t="s">
        <v>2202</v>
      </c>
      <c r="J17258" cm="1">
        <f t="array" ref="J17258:L17258">_xlfn.XLOOKUP($C17258, AGE!$A:$A,AGE!$B:$D,,0,2)</f>
        <v>182.45</v>
      </c>
      <c r="K17258">
        <v>8.3499999999999943</v>
      </c>
      <c r="L17258" t="str">
        <v xml:space="preserve">GSA 2018 </v>
      </c>
      <c r="M17258" t="s">
        <v>2403</v>
      </c>
      <c r="P17258" t="s">
        <v>2342</v>
      </c>
      <c r="Q17258">
        <v>-0.17</v>
      </c>
      <c r="R17258">
        <v>0.2</v>
      </c>
      <c r="V17258">
        <v>1</v>
      </c>
      <c r="W17258" t="s">
        <v>2558</v>
      </c>
    </row>
    <row r="17259" spans="1:23" x14ac:dyDescent="0.3">
      <c r="A17259">
        <v>25234</v>
      </c>
      <c r="B17259" s="15" t="s">
        <v>1895</v>
      </c>
      <c r="C17259" t="str">
        <f>_xlfn.XLOOKUP($B17259, STANDARDS!$A:$A, STANDARDS!$B:$B,,0,2)</f>
        <v>Undivided Lemede Fm; Cabo Carvoeiro Fm</v>
      </c>
      <c r="D17259" t="s">
        <v>2177</v>
      </c>
      <c r="E17259" t="s">
        <v>2202</v>
      </c>
      <c r="J17259" cm="1">
        <f t="array" ref="J17259:L17259">_xlfn.XLOOKUP($C17259, AGE!$A:$A,AGE!$B:$D,,0,2)</f>
        <v>182.45</v>
      </c>
      <c r="K17259">
        <v>8.3499999999999943</v>
      </c>
      <c r="L17259" t="str">
        <v xml:space="preserve">GSA 2018 </v>
      </c>
      <c r="M17259" t="s">
        <v>2403</v>
      </c>
      <c r="P17259" t="s">
        <v>2342</v>
      </c>
      <c r="Q17259">
        <v>-0.32</v>
      </c>
      <c r="R17259">
        <v>0.2</v>
      </c>
      <c r="V17259">
        <v>1</v>
      </c>
      <c r="W17259" t="s">
        <v>2558</v>
      </c>
    </row>
    <row r="17260" spans="1:23" x14ac:dyDescent="0.3">
      <c r="A17260">
        <v>25235</v>
      </c>
      <c r="B17260" s="15" t="s">
        <v>1895</v>
      </c>
      <c r="C17260" t="str">
        <f>_xlfn.XLOOKUP($B17260, STANDARDS!$A:$A, STANDARDS!$B:$B,,0,2)</f>
        <v>Undivided Lemede Fm; Cabo Carvoeiro Fm</v>
      </c>
      <c r="D17260" t="s">
        <v>2177</v>
      </c>
      <c r="E17260" t="s">
        <v>2202</v>
      </c>
      <c r="J17260" cm="1">
        <f t="array" ref="J17260:L17260">_xlfn.XLOOKUP($C17260, AGE!$A:$A,AGE!$B:$D,,0,2)</f>
        <v>182.45</v>
      </c>
      <c r="K17260">
        <v>8.3499999999999943</v>
      </c>
      <c r="L17260" t="str">
        <v xml:space="preserve">GSA 2018 </v>
      </c>
      <c r="M17260" t="s">
        <v>2403</v>
      </c>
      <c r="P17260" t="s">
        <v>2342</v>
      </c>
      <c r="Q17260">
        <v>-0.41</v>
      </c>
      <c r="R17260">
        <v>0.2</v>
      </c>
      <c r="V17260">
        <v>1</v>
      </c>
      <c r="W17260" t="s">
        <v>2558</v>
      </c>
    </row>
    <row r="17261" spans="1:23" x14ac:dyDescent="0.3">
      <c r="A17261">
        <v>25236</v>
      </c>
      <c r="B17261" s="15" t="s">
        <v>1895</v>
      </c>
      <c r="C17261" t="str">
        <f>_xlfn.XLOOKUP($B17261, STANDARDS!$A:$A, STANDARDS!$B:$B,,0,2)</f>
        <v>Undivided Lemede Fm; Cabo Carvoeiro Fm</v>
      </c>
      <c r="D17261" t="s">
        <v>2177</v>
      </c>
      <c r="E17261" t="s">
        <v>2202</v>
      </c>
      <c r="J17261" cm="1">
        <f t="array" ref="J17261:L17261">_xlfn.XLOOKUP($C17261, AGE!$A:$A,AGE!$B:$D,,0,2)</f>
        <v>182.45</v>
      </c>
      <c r="K17261">
        <v>8.3499999999999943</v>
      </c>
      <c r="L17261" t="str">
        <v xml:space="preserve">GSA 2018 </v>
      </c>
      <c r="M17261" t="s">
        <v>2403</v>
      </c>
      <c r="P17261" t="s">
        <v>2342</v>
      </c>
      <c r="Q17261">
        <v>-0.18</v>
      </c>
      <c r="R17261">
        <v>0.2</v>
      </c>
      <c r="V17261">
        <v>1</v>
      </c>
      <c r="W17261" t="s">
        <v>2558</v>
      </c>
    </row>
    <row r="17262" spans="1:23" x14ac:dyDescent="0.3">
      <c r="A17262">
        <v>25237</v>
      </c>
      <c r="B17262" s="15" t="s">
        <v>1895</v>
      </c>
      <c r="C17262" t="str">
        <f>_xlfn.XLOOKUP($B17262, STANDARDS!$A:$A, STANDARDS!$B:$B,,0,2)</f>
        <v>Undivided Lemede Fm; Cabo Carvoeiro Fm</v>
      </c>
      <c r="D17262" t="s">
        <v>2177</v>
      </c>
      <c r="E17262" t="s">
        <v>2202</v>
      </c>
      <c r="J17262" cm="1">
        <f t="array" ref="J17262:L17262">_xlfn.XLOOKUP($C17262, AGE!$A:$A,AGE!$B:$D,,0,2)</f>
        <v>182.45</v>
      </c>
      <c r="K17262">
        <v>8.3499999999999943</v>
      </c>
      <c r="L17262" t="str">
        <v xml:space="preserve">GSA 2018 </v>
      </c>
      <c r="M17262" t="s">
        <v>2403</v>
      </c>
      <c r="P17262" t="s">
        <v>2342</v>
      </c>
      <c r="Q17262">
        <v>-0.22</v>
      </c>
      <c r="R17262">
        <v>0.2</v>
      </c>
      <c r="V17262">
        <v>1</v>
      </c>
      <c r="W17262" t="s">
        <v>2558</v>
      </c>
    </row>
    <row r="17263" spans="1:23" x14ac:dyDescent="0.3">
      <c r="A17263">
        <v>25238</v>
      </c>
      <c r="B17263" s="15" t="s">
        <v>1895</v>
      </c>
      <c r="C17263" t="str">
        <f>_xlfn.XLOOKUP($B17263, STANDARDS!$A:$A, STANDARDS!$B:$B,,0,2)</f>
        <v>Undivided Lemede Fm; Cabo Carvoeiro Fm</v>
      </c>
      <c r="D17263" t="s">
        <v>2177</v>
      </c>
      <c r="E17263" t="s">
        <v>2202</v>
      </c>
      <c r="J17263" cm="1">
        <f t="array" ref="J17263:L17263">_xlfn.XLOOKUP($C17263, AGE!$A:$A,AGE!$B:$D,,0,2)</f>
        <v>182.45</v>
      </c>
      <c r="K17263">
        <v>8.3499999999999943</v>
      </c>
      <c r="L17263" t="str">
        <v xml:space="preserve">GSA 2018 </v>
      </c>
      <c r="M17263" t="s">
        <v>2403</v>
      </c>
      <c r="P17263" t="s">
        <v>2342</v>
      </c>
      <c r="Q17263">
        <v>-0.32</v>
      </c>
      <c r="R17263">
        <v>0.2</v>
      </c>
      <c r="V17263">
        <v>1</v>
      </c>
      <c r="W17263" t="s">
        <v>2558</v>
      </c>
    </row>
    <row r="17264" spans="1:23" x14ac:dyDescent="0.3">
      <c r="A17264">
        <v>25239</v>
      </c>
      <c r="B17264" s="15" t="s">
        <v>1895</v>
      </c>
      <c r="C17264" t="str">
        <f>_xlfn.XLOOKUP($B17264, STANDARDS!$A:$A, STANDARDS!$B:$B,,0,2)</f>
        <v>Undivided Lemede Fm; Cabo Carvoeiro Fm</v>
      </c>
      <c r="D17264" t="s">
        <v>2177</v>
      </c>
      <c r="E17264" t="s">
        <v>2202</v>
      </c>
      <c r="J17264" cm="1">
        <f t="array" ref="J17264:L17264">_xlfn.XLOOKUP($C17264, AGE!$A:$A,AGE!$B:$D,,0,2)</f>
        <v>182.45</v>
      </c>
      <c r="K17264">
        <v>8.3499999999999943</v>
      </c>
      <c r="L17264" t="str">
        <v xml:space="preserve">GSA 2018 </v>
      </c>
      <c r="M17264" t="s">
        <v>2403</v>
      </c>
      <c r="P17264" t="s">
        <v>2342</v>
      </c>
      <c r="Q17264">
        <v>-0.18</v>
      </c>
      <c r="R17264">
        <v>0.2</v>
      </c>
      <c r="V17264">
        <v>1</v>
      </c>
      <c r="W17264" t="s">
        <v>2558</v>
      </c>
    </row>
    <row r="17265" spans="1:23" x14ac:dyDescent="0.3">
      <c r="A17265">
        <v>25240</v>
      </c>
      <c r="B17265" s="15" t="s">
        <v>1895</v>
      </c>
      <c r="C17265" t="str">
        <f>_xlfn.XLOOKUP($B17265, STANDARDS!$A:$A, STANDARDS!$B:$B,,0,2)</f>
        <v>Undivided Lemede Fm; Cabo Carvoeiro Fm</v>
      </c>
      <c r="D17265" t="s">
        <v>2177</v>
      </c>
      <c r="E17265" t="s">
        <v>2202</v>
      </c>
      <c r="J17265" cm="1">
        <f t="array" ref="J17265:L17265">_xlfn.XLOOKUP($C17265, AGE!$A:$A,AGE!$B:$D,,0,2)</f>
        <v>182.45</v>
      </c>
      <c r="K17265">
        <v>8.3499999999999943</v>
      </c>
      <c r="L17265" t="str">
        <v xml:space="preserve">GSA 2018 </v>
      </c>
      <c r="M17265" t="s">
        <v>2403</v>
      </c>
      <c r="P17265" t="s">
        <v>2342</v>
      </c>
      <c r="Q17265">
        <v>-0.13</v>
      </c>
      <c r="R17265">
        <v>0.2</v>
      </c>
      <c r="V17265">
        <v>1</v>
      </c>
      <c r="W17265" t="s">
        <v>2558</v>
      </c>
    </row>
    <row r="17266" spans="1:23" x14ac:dyDescent="0.3">
      <c r="A17266">
        <v>25241</v>
      </c>
      <c r="B17266" s="15" t="s">
        <v>1895</v>
      </c>
      <c r="C17266" t="str">
        <f>_xlfn.XLOOKUP($B17266, STANDARDS!$A:$A, STANDARDS!$B:$B,,0,2)</f>
        <v>Undivided Lemede Fm; Cabo Carvoeiro Fm</v>
      </c>
      <c r="D17266" t="s">
        <v>2177</v>
      </c>
      <c r="E17266" t="s">
        <v>2202</v>
      </c>
      <c r="J17266" cm="1">
        <f t="array" ref="J17266:L17266">_xlfn.XLOOKUP($C17266, AGE!$A:$A,AGE!$B:$D,,0,2)</f>
        <v>182.45</v>
      </c>
      <c r="K17266">
        <v>8.3499999999999943</v>
      </c>
      <c r="L17266" t="str">
        <v xml:space="preserve">GSA 2018 </v>
      </c>
      <c r="M17266" t="s">
        <v>2403</v>
      </c>
      <c r="P17266" t="s">
        <v>2342</v>
      </c>
      <c r="Q17266">
        <v>0.1</v>
      </c>
      <c r="R17266">
        <v>0.2</v>
      </c>
      <c r="V17266">
        <v>1</v>
      </c>
      <c r="W17266" t="s">
        <v>2558</v>
      </c>
    </row>
    <row r="17267" spans="1:23" x14ac:dyDescent="0.3">
      <c r="A17267">
        <v>25242</v>
      </c>
      <c r="B17267" s="15" t="s">
        <v>1895</v>
      </c>
      <c r="C17267" t="str">
        <f>_xlfn.XLOOKUP($B17267, STANDARDS!$A:$A, STANDARDS!$B:$B,,0,2)</f>
        <v>Undivided Lemede Fm; Cabo Carvoeiro Fm</v>
      </c>
      <c r="D17267" t="s">
        <v>2177</v>
      </c>
      <c r="E17267" t="s">
        <v>2202</v>
      </c>
      <c r="J17267" cm="1">
        <f t="array" ref="J17267:L17267">_xlfn.XLOOKUP($C17267, AGE!$A:$A,AGE!$B:$D,,0,2)</f>
        <v>182.45</v>
      </c>
      <c r="K17267">
        <v>8.3499999999999943</v>
      </c>
      <c r="L17267" t="str">
        <v xml:space="preserve">GSA 2018 </v>
      </c>
      <c r="M17267" t="s">
        <v>2403</v>
      </c>
      <c r="P17267" t="s">
        <v>2342</v>
      </c>
      <c r="Q17267">
        <v>-0.14000000000000001</v>
      </c>
      <c r="R17267">
        <v>0.2</v>
      </c>
      <c r="V17267">
        <v>1</v>
      </c>
      <c r="W17267" t="s">
        <v>2558</v>
      </c>
    </row>
    <row r="17268" spans="1:23" x14ac:dyDescent="0.3">
      <c r="A17268">
        <v>25243</v>
      </c>
      <c r="B17268" s="15" t="s">
        <v>1895</v>
      </c>
      <c r="C17268" t="str">
        <f>_xlfn.XLOOKUP($B17268, STANDARDS!$A:$A, STANDARDS!$B:$B,,0,2)</f>
        <v>Undivided Lemede Fm; Cabo Carvoeiro Fm</v>
      </c>
      <c r="D17268" t="s">
        <v>2177</v>
      </c>
      <c r="E17268" t="s">
        <v>2202</v>
      </c>
      <c r="J17268" cm="1">
        <f t="array" ref="J17268:L17268">_xlfn.XLOOKUP($C17268, AGE!$A:$A,AGE!$B:$D,,0,2)</f>
        <v>182.45</v>
      </c>
      <c r="K17268">
        <v>8.3499999999999943</v>
      </c>
      <c r="L17268" t="str">
        <v xml:space="preserve">GSA 2018 </v>
      </c>
      <c r="M17268" t="s">
        <v>2403</v>
      </c>
      <c r="P17268" t="s">
        <v>2342</v>
      </c>
      <c r="Q17268">
        <v>-0.16</v>
      </c>
      <c r="R17268">
        <v>0.2</v>
      </c>
      <c r="V17268">
        <v>1</v>
      </c>
      <c r="W17268" t="s">
        <v>2558</v>
      </c>
    </row>
    <row r="17269" spans="1:23" x14ac:dyDescent="0.3">
      <c r="A17269">
        <v>25244</v>
      </c>
      <c r="B17269" s="15" t="s">
        <v>1895</v>
      </c>
      <c r="C17269" t="str">
        <f>_xlfn.XLOOKUP($B17269, STANDARDS!$A:$A, STANDARDS!$B:$B,,0,2)</f>
        <v>Undivided Lemede Fm; Cabo Carvoeiro Fm</v>
      </c>
      <c r="D17269" t="s">
        <v>2177</v>
      </c>
      <c r="E17269" t="s">
        <v>2202</v>
      </c>
      <c r="J17269" cm="1">
        <f t="array" ref="J17269:L17269">_xlfn.XLOOKUP($C17269, AGE!$A:$A,AGE!$B:$D,,0,2)</f>
        <v>182.45</v>
      </c>
      <c r="K17269">
        <v>8.3499999999999943</v>
      </c>
      <c r="L17269" t="str">
        <v xml:space="preserve">GSA 2018 </v>
      </c>
      <c r="M17269" t="s">
        <v>2403</v>
      </c>
      <c r="P17269" t="s">
        <v>2342</v>
      </c>
      <c r="Q17269">
        <v>-0.17</v>
      </c>
      <c r="R17269">
        <v>0.2</v>
      </c>
      <c r="V17269">
        <v>1</v>
      </c>
      <c r="W17269" t="s">
        <v>2558</v>
      </c>
    </row>
    <row r="17270" spans="1:23" x14ac:dyDescent="0.3">
      <c r="A17270">
        <v>25245</v>
      </c>
      <c r="B17270" s="15" t="s">
        <v>1895</v>
      </c>
      <c r="C17270" t="str">
        <f>_xlfn.XLOOKUP($B17270, STANDARDS!$A:$A, STANDARDS!$B:$B,,0,2)</f>
        <v>Undivided Lemede Fm; Cabo Carvoeiro Fm</v>
      </c>
      <c r="D17270" t="s">
        <v>2177</v>
      </c>
      <c r="E17270" t="s">
        <v>2202</v>
      </c>
      <c r="J17270" cm="1">
        <f t="array" ref="J17270:L17270">_xlfn.XLOOKUP($C17270, AGE!$A:$A,AGE!$B:$D,,0,2)</f>
        <v>182.45</v>
      </c>
      <c r="K17270">
        <v>8.3499999999999943</v>
      </c>
      <c r="L17270" t="str">
        <v xml:space="preserve">GSA 2018 </v>
      </c>
      <c r="M17270" t="s">
        <v>2403</v>
      </c>
      <c r="P17270" t="s">
        <v>2342</v>
      </c>
      <c r="Q17270">
        <v>-0.23</v>
      </c>
      <c r="R17270">
        <v>0.2</v>
      </c>
      <c r="V17270">
        <v>1</v>
      </c>
      <c r="W17270" t="s">
        <v>2558</v>
      </c>
    </row>
    <row r="17271" spans="1:23" x14ac:dyDescent="0.3">
      <c r="A17271">
        <v>25246</v>
      </c>
      <c r="B17271" s="15" t="s">
        <v>1895</v>
      </c>
      <c r="C17271" t="str">
        <f>_xlfn.XLOOKUP($B17271, STANDARDS!$A:$A, STANDARDS!$B:$B,,0,2)</f>
        <v>Undivided Lemede Fm; Cabo Carvoeiro Fm</v>
      </c>
      <c r="D17271" t="s">
        <v>2177</v>
      </c>
      <c r="E17271" t="s">
        <v>2202</v>
      </c>
      <c r="J17271" cm="1">
        <f t="array" ref="J17271:L17271">_xlfn.XLOOKUP($C17271, AGE!$A:$A,AGE!$B:$D,,0,2)</f>
        <v>182.45</v>
      </c>
      <c r="K17271">
        <v>8.3499999999999943</v>
      </c>
      <c r="L17271" t="str">
        <v xml:space="preserve">GSA 2018 </v>
      </c>
      <c r="M17271" t="s">
        <v>2403</v>
      </c>
      <c r="P17271" t="s">
        <v>2342</v>
      </c>
      <c r="Q17271">
        <v>-0.18</v>
      </c>
      <c r="R17271">
        <v>0.2</v>
      </c>
      <c r="V17271">
        <v>1</v>
      </c>
      <c r="W17271" t="s">
        <v>2558</v>
      </c>
    </row>
    <row r="17272" spans="1:23" x14ac:dyDescent="0.3">
      <c r="A17272">
        <v>25247</v>
      </c>
      <c r="B17272" s="15" t="s">
        <v>1895</v>
      </c>
      <c r="C17272" t="str">
        <f>_xlfn.XLOOKUP($B17272, STANDARDS!$A:$A, STANDARDS!$B:$B,,0,2)</f>
        <v>Undivided Lemede Fm; Cabo Carvoeiro Fm</v>
      </c>
      <c r="D17272" t="s">
        <v>2177</v>
      </c>
      <c r="E17272" t="s">
        <v>2202</v>
      </c>
      <c r="J17272" cm="1">
        <f t="array" ref="J17272:L17272">_xlfn.XLOOKUP($C17272, AGE!$A:$A,AGE!$B:$D,,0,2)</f>
        <v>182.45</v>
      </c>
      <c r="K17272">
        <v>8.3499999999999943</v>
      </c>
      <c r="L17272" t="str">
        <v xml:space="preserve">GSA 2018 </v>
      </c>
      <c r="M17272" t="s">
        <v>2403</v>
      </c>
      <c r="P17272" t="s">
        <v>2342</v>
      </c>
      <c r="Q17272">
        <v>-0.18</v>
      </c>
      <c r="R17272">
        <v>0.2</v>
      </c>
      <c r="V17272">
        <v>1</v>
      </c>
      <c r="W17272" t="s">
        <v>2558</v>
      </c>
    </row>
    <row r="17273" spans="1:23" x14ac:dyDescent="0.3">
      <c r="A17273">
        <v>25248</v>
      </c>
      <c r="B17273" s="15" t="s">
        <v>1895</v>
      </c>
      <c r="C17273" t="str">
        <f>_xlfn.XLOOKUP($B17273, STANDARDS!$A:$A, STANDARDS!$B:$B,,0,2)</f>
        <v>Undivided Lemede Fm; Cabo Carvoeiro Fm</v>
      </c>
      <c r="D17273" t="s">
        <v>2177</v>
      </c>
      <c r="E17273" t="s">
        <v>2202</v>
      </c>
      <c r="J17273" cm="1">
        <f t="array" ref="J17273:L17273">_xlfn.XLOOKUP($C17273, AGE!$A:$A,AGE!$B:$D,,0,2)</f>
        <v>182.45</v>
      </c>
      <c r="K17273">
        <v>8.3499999999999943</v>
      </c>
      <c r="L17273" t="str">
        <v xml:space="preserve">GSA 2018 </v>
      </c>
      <c r="M17273" t="s">
        <v>2403</v>
      </c>
      <c r="P17273" t="s">
        <v>2342</v>
      </c>
      <c r="Q17273">
        <v>-0.02</v>
      </c>
      <c r="R17273">
        <v>0.2</v>
      </c>
      <c r="V17273">
        <v>1</v>
      </c>
      <c r="W17273" t="s">
        <v>2558</v>
      </c>
    </row>
    <row r="17274" spans="1:23" x14ac:dyDescent="0.3">
      <c r="A17274">
        <v>25249</v>
      </c>
      <c r="B17274" s="15" t="s">
        <v>1895</v>
      </c>
      <c r="C17274" t="str">
        <f>_xlfn.XLOOKUP($B17274, STANDARDS!$A:$A, STANDARDS!$B:$B,,0,2)</f>
        <v>Undivided Lemede Fm; Cabo Carvoeiro Fm</v>
      </c>
      <c r="D17274" t="s">
        <v>2177</v>
      </c>
      <c r="E17274" t="s">
        <v>2202</v>
      </c>
      <c r="J17274" cm="1">
        <f t="array" ref="J17274:L17274">_xlfn.XLOOKUP($C17274, AGE!$A:$A,AGE!$B:$D,,0,2)</f>
        <v>182.45</v>
      </c>
      <c r="K17274">
        <v>8.3499999999999943</v>
      </c>
      <c r="L17274" t="str">
        <v xml:space="preserve">GSA 2018 </v>
      </c>
      <c r="M17274" t="s">
        <v>2403</v>
      </c>
      <c r="P17274" t="s">
        <v>2342</v>
      </c>
      <c r="Q17274">
        <v>-0.1</v>
      </c>
      <c r="R17274">
        <v>0.2</v>
      </c>
      <c r="V17274">
        <v>1</v>
      </c>
      <c r="W17274" t="s">
        <v>2558</v>
      </c>
    </row>
    <row r="17275" spans="1:23" x14ac:dyDescent="0.3">
      <c r="A17275">
        <v>25250</v>
      </c>
      <c r="B17275" s="15" t="s">
        <v>1895</v>
      </c>
      <c r="C17275" t="str">
        <f>_xlfn.XLOOKUP($B17275, STANDARDS!$A:$A, STANDARDS!$B:$B,,0,2)</f>
        <v>Undivided Lemede Fm; Cabo Carvoeiro Fm</v>
      </c>
      <c r="D17275" t="s">
        <v>2177</v>
      </c>
      <c r="E17275" t="s">
        <v>2202</v>
      </c>
      <c r="J17275" cm="1">
        <f t="array" ref="J17275:L17275">_xlfn.XLOOKUP($C17275, AGE!$A:$A,AGE!$B:$D,,0,2)</f>
        <v>182.45</v>
      </c>
      <c r="K17275">
        <v>8.3499999999999943</v>
      </c>
      <c r="L17275" t="str">
        <v xml:space="preserve">GSA 2018 </v>
      </c>
      <c r="M17275" t="s">
        <v>2403</v>
      </c>
      <c r="P17275" t="s">
        <v>2342</v>
      </c>
      <c r="Q17275">
        <v>-0.03</v>
      </c>
      <c r="R17275">
        <v>0.2</v>
      </c>
      <c r="V17275">
        <v>1</v>
      </c>
      <c r="W17275" t="s">
        <v>2558</v>
      </c>
    </row>
    <row r="17276" spans="1:23" x14ac:dyDescent="0.3">
      <c r="A17276">
        <v>25251</v>
      </c>
      <c r="B17276" s="15" t="s">
        <v>1895</v>
      </c>
      <c r="C17276" t="str">
        <f>_xlfn.XLOOKUP($B17276, STANDARDS!$A:$A, STANDARDS!$B:$B,,0,2)</f>
        <v>Undivided Lemede Fm; Cabo Carvoeiro Fm</v>
      </c>
      <c r="D17276" t="s">
        <v>2177</v>
      </c>
      <c r="E17276" t="s">
        <v>2202</v>
      </c>
      <c r="J17276" cm="1">
        <f t="array" ref="J17276:L17276">_xlfn.XLOOKUP($C17276, AGE!$A:$A,AGE!$B:$D,,0,2)</f>
        <v>182.45</v>
      </c>
      <c r="K17276">
        <v>8.3499999999999943</v>
      </c>
      <c r="L17276" t="str">
        <v xml:space="preserve">GSA 2018 </v>
      </c>
      <c r="M17276" t="s">
        <v>2403</v>
      </c>
      <c r="P17276" t="s">
        <v>2342</v>
      </c>
      <c r="Q17276">
        <v>-0.14000000000000001</v>
      </c>
      <c r="R17276">
        <v>0.2</v>
      </c>
      <c r="V17276">
        <v>1</v>
      </c>
      <c r="W17276" t="s">
        <v>2558</v>
      </c>
    </row>
    <row r="17277" spans="1:23" x14ac:dyDescent="0.3">
      <c r="A17277">
        <v>25252</v>
      </c>
      <c r="B17277" s="15" t="s">
        <v>1895</v>
      </c>
      <c r="C17277" t="str">
        <f>_xlfn.XLOOKUP($B17277, STANDARDS!$A:$A, STANDARDS!$B:$B,,0,2)</f>
        <v>Undivided Lemede Fm; Cabo Carvoeiro Fm</v>
      </c>
      <c r="D17277" t="s">
        <v>2177</v>
      </c>
      <c r="E17277" t="s">
        <v>2202</v>
      </c>
      <c r="J17277" cm="1">
        <f t="array" ref="J17277:L17277">_xlfn.XLOOKUP($C17277, AGE!$A:$A,AGE!$B:$D,,0,2)</f>
        <v>182.45</v>
      </c>
      <c r="K17277">
        <v>8.3499999999999943</v>
      </c>
      <c r="L17277" t="str">
        <v xml:space="preserve">GSA 2018 </v>
      </c>
      <c r="M17277" t="s">
        <v>2403</v>
      </c>
      <c r="P17277" t="s">
        <v>2342</v>
      </c>
      <c r="Q17277">
        <v>-0.12</v>
      </c>
      <c r="R17277">
        <v>0.2</v>
      </c>
      <c r="V17277">
        <v>1</v>
      </c>
      <c r="W17277" t="s">
        <v>2558</v>
      </c>
    </row>
    <row r="17278" spans="1:23" x14ac:dyDescent="0.3">
      <c r="A17278">
        <v>25253</v>
      </c>
      <c r="B17278" s="15" t="s">
        <v>1895</v>
      </c>
      <c r="C17278" t="str">
        <f>_xlfn.XLOOKUP($B17278, STANDARDS!$A:$A, STANDARDS!$B:$B,,0,2)</f>
        <v>Undivided Lemede Fm; Cabo Carvoeiro Fm</v>
      </c>
      <c r="D17278" t="s">
        <v>2177</v>
      </c>
      <c r="E17278" t="s">
        <v>2202</v>
      </c>
      <c r="J17278" cm="1">
        <f t="array" ref="J17278:L17278">_xlfn.XLOOKUP($C17278, AGE!$A:$A,AGE!$B:$D,,0,2)</f>
        <v>182.45</v>
      </c>
      <c r="K17278">
        <v>8.3499999999999943</v>
      </c>
      <c r="L17278" t="str">
        <v xml:space="preserve">GSA 2018 </v>
      </c>
      <c r="M17278" t="s">
        <v>2403</v>
      </c>
      <c r="P17278" t="s">
        <v>2342</v>
      </c>
      <c r="Q17278">
        <v>-0.11</v>
      </c>
      <c r="R17278">
        <v>0.2</v>
      </c>
      <c r="V17278">
        <v>1</v>
      </c>
      <c r="W17278" t="s">
        <v>2558</v>
      </c>
    </row>
    <row r="17279" spans="1:23" x14ac:dyDescent="0.3">
      <c r="A17279">
        <v>25254</v>
      </c>
      <c r="B17279" s="15" t="s">
        <v>1895</v>
      </c>
      <c r="C17279" t="str">
        <f>_xlfn.XLOOKUP($B17279, STANDARDS!$A:$A, STANDARDS!$B:$B,,0,2)</f>
        <v>Undivided Lemede Fm; Cabo Carvoeiro Fm</v>
      </c>
      <c r="D17279" t="s">
        <v>2177</v>
      </c>
      <c r="E17279" t="s">
        <v>2202</v>
      </c>
      <c r="J17279" cm="1">
        <f t="array" ref="J17279:L17279">_xlfn.XLOOKUP($C17279, AGE!$A:$A,AGE!$B:$D,,0,2)</f>
        <v>182.45</v>
      </c>
      <c r="K17279">
        <v>8.3499999999999943</v>
      </c>
      <c r="L17279" t="str">
        <v xml:space="preserve">GSA 2018 </v>
      </c>
      <c r="M17279" t="s">
        <v>2403</v>
      </c>
      <c r="P17279" t="s">
        <v>2342</v>
      </c>
      <c r="Q17279">
        <v>-0.11</v>
      </c>
      <c r="R17279">
        <v>0.2</v>
      </c>
      <c r="V17279">
        <v>1</v>
      </c>
      <c r="W17279" t="s">
        <v>2558</v>
      </c>
    </row>
    <row r="17280" spans="1:23" x14ac:dyDescent="0.3">
      <c r="A17280">
        <v>25255</v>
      </c>
      <c r="B17280" s="15" t="s">
        <v>1895</v>
      </c>
      <c r="C17280" t="str">
        <f>_xlfn.XLOOKUP($B17280, STANDARDS!$A:$A, STANDARDS!$B:$B,,0,2)</f>
        <v>Undivided Lemede Fm; Cabo Carvoeiro Fm</v>
      </c>
      <c r="D17280" t="s">
        <v>2177</v>
      </c>
      <c r="E17280" t="s">
        <v>2202</v>
      </c>
      <c r="J17280" cm="1">
        <f t="array" ref="J17280:L17280">_xlfn.XLOOKUP($C17280, AGE!$A:$A,AGE!$B:$D,,0,2)</f>
        <v>182.45</v>
      </c>
      <c r="K17280">
        <v>8.3499999999999943</v>
      </c>
      <c r="L17280" t="str">
        <v xml:space="preserve">GSA 2018 </v>
      </c>
      <c r="M17280" t="s">
        <v>2403</v>
      </c>
      <c r="P17280" t="s">
        <v>2342</v>
      </c>
      <c r="Q17280">
        <v>-0.11</v>
      </c>
      <c r="R17280">
        <v>0.2</v>
      </c>
      <c r="V17280">
        <v>1</v>
      </c>
      <c r="W17280" t="s">
        <v>2558</v>
      </c>
    </row>
    <row r="17281" spans="1:23" x14ac:dyDescent="0.3">
      <c r="A17281">
        <v>25256</v>
      </c>
      <c r="B17281" s="15" t="s">
        <v>1895</v>
      </c>
      <c r="C17281" t="str">
        <f>_xlfn.XLOOKUP($B17281, STANDARDS!$A:$A, STANDARDS!$B:$B,,0,2)</f>
        <v>Undivided Lemede Fm; Cabo Carvoeiro Fm</v>
      </c>
      <c r="D17281" t="s">
        <v>2177</v>
      </c>
      <c r="E17281" t="s">
        <v>2202</v>
      </c>
      <c r="J17281" cm="1">
        <f t="array" ref="J17281:L17281">_xlfn.XLOOKUP($C17281, AGE!$A:$A,AGE!$B:$D,,0,2)</f>
        <v>182.45</v>
      </c>
      <c r="K17281">
        <v>8.3499999999999943</v>
      </c>
      <c r="L17281" t="str">
        <v xml:space="preserve">GSA 2018 </v>
      </c>
      <c r="M17281" t="s">
        <v>2403</v>
      </c>
      <c r="P17281" t="s">
        <v>2342</v>
      </c>
      <c r="Q17281">
        <v>-0.18</v>
      </c>
      <c r="R17281">
        <v>0.2</v>
      </c>
      <c r="V17281">
        <v>1</v>
      </c>
      <c r="W17281" t="s">
        <v>2558</v>
      </c>
    </row>
    <row r="17282" spans="1:23" x14ac:dyDescent="0.3">
      <c r="A17282">
        <v>25257</v>
      </c>
      <c r="B17282" s="15" t="s">
        <v>1895</v>
      </c>
      <c r="C17282" t="str">
        <f>_xlfn.XLOOKUP($B17282, STANDARDS!$A:$A, STANDARDS!$B:$B,,0,2)</f>
        <v>Undivided Lemede Fm; Cabo Carvoeiro Fm</v>
      </c>
      <c r="D17282" t="s">
        <v>2177</v>
      </c>
      <c r="E17282" t="s">
        <v>2202</v>
      </c>
      <c r="J17282" cm="1">
        <f t="array" ref="J17282:L17282">_xlfn.XLOOKUP($C17282, AGE!$A:$A,AGE!$B:$D,,0,2)</f>
        <v>182.45</v>
      </c>
      <c r="K17282">
        <v>8.3499999999999943</v>
      </c>
      <c r="L17282" t="str">
        <v xml:space="preserve">GSA 2018 </v>
      </c>
      <c r="M17282" t="s">
        <v>2403</v>
      </c>
      <c r="P17282" t="s">
        <v>2342</v>
      </c>
      <c r="Q17282">
        <v>-0.2</v>
      </c>
      <c r="R17282">
        <v>0.2</v>
      </c>
      <c r="V17282">
        <v>1</v>
      </c>
      <c r="W17282" t="s">
        <v>2558</v>
      </c>
    </row>
    <row r="17283" spans="1:23" x14ac:dyDescent="0.3">
      <c r="A17283">
        <v>25258</v>
      </c>
      <c r="B17283" s="15" t="s">
        <v>1895</v>
      </c>
      <c r="C17283" t="str">
        <f>_xlfn.XLOOKUP($B17283, STANDARDS!$A:$A, STANDARDS!$B:$B,,0,2)</f>
        <v>Undivided Lemede Fm; Cabo Carvoeiro Fm</v>
      </c>
      <c r="D17283" t="s">
        <v>2177</v>
      </c>
      <c r="E17283" t="s">
        <v>2202</v>
      </c>
      <c r="J17283" cm="1">
        <f t="array" ref="J17283:L17283">_xlfn.XLOOKUP($C17283, AGE!$A:$A,AGE!$B:$D,,0,2)</f>
        <v>182.45</v>
      </c>
      <c r="K17283">
        <v>8.3499999999999943</v>
      </c>
      <c r="L17283" t="str">
        <v xml:space="preserve">GSA 2018 </v>
      </c>
      <c r="M17283" t="s">
        <v>2403</v>
      </c>
      <c r="P17283" t="s">
        <v>2342</v>
      </c>
      <c r="Q17283">
        <v>-0.28000000000000003</v>
      </c>
      <c r="R17283">
        <v>0.2</v>
      </c>
      <c r="V17283">
        <v>1</v>
      </c>
      <c r="W17283" t="s">
        <v>2558</v>
      </c>
    </row>
    <row r="17284" spans="1:23" x14ac:dyDescent="0.3">
      <c r="A17284">
        <v>25259</v>
      </c>
      <c r="B17284" s="15" t="s">
        <v>1895</v>
      </c>
      <c r="C17284" t="str">
        <f>_xlfn.XLOOKUP($B17284, STANDARDS!$A:$A, STANDARDS!$B:$B,,0,2)</f>
        <v>Undivided Lemede Fm; Cabo Carvoeiro Fm</v>
      </c>
      <c r="D17284" t="s">
        <v>2177</v>
      </c>
      <c r="E17284" t="s">
        <v>2202</v>
      </c>
      <c r="J17284" cm="1">
        <f t="array" ref="J17284:L17284">_xlfn.XLOOKUP($C17284, AGE!$A:$A,AGE!$B:$D,,0,2)</f>
        <v>182.45</v>
      </c>
      <c r="K17284">
        <v>8.3499999999999943</v>
      </c>
      <c r="L17284" t="str">
        <v xml:space="preserve">GSA 2018 </v>
      </c>
      <c r="M17284" t="s">
        <v>2403</v>
      </c>
      <c r="P17284" t="s">
        <v>2342</v>
      </c>
      <c r="Q17284">
        <v>-0.26</v>
      </c>
      <c r="R17284">
        <v>0.2</v>
      </c>
      <c r="V17284">
        <v>1</v>
      </c>
      <c r="W17284" t="s">
        <v>2558</v>
      </c>
    </row>
    <row r="17285" spans="1:23" x14ac:dyDescent="0.3">
      <c r="A17285">
        <v>25260</v>
      </c>
      <c r="B17285" s="15" t="s">
        <v>1895</v>
      </c>
      <c r="C17285" t="str">
        <f>_xlfn.XLOOKUP($B17285, STANDARDS!$A:$A, STANDARDS!$B:$B,,0,2)</f>
        <v>Undivided Lemede Fm; Cabo Carvoeiro Fm</v>
      </c>
      <c r="D17285" t="s">
        <v>2177</v>
      </c>
      <c r="E17285" t="s">
        <v>2202</v>
      </c>
      <c r="J17285" cm="1">
        <f t="array" ref="J17285:L17285">_xlfn.XLOOKUP($C17285, AGE!$A:$A,AGE!$B:$D,,0,2)</f>
        <v>182.45</v>
      </c>
      <c r="K17285">
        <v>8.3499999999999943</v>
      </c>
      <c r="L17285" t="str">
        <v xml:space="preserve">GSA 2018 </v>
      </c>
      <c r="M17285" t="s">
        <v>2403</v>
      </c>
      <c r="P17285" t="s">
        <v>2342</v>
      </c>
      <c r="Q17285">
        <v>-0.2</v>
      </c>
      <c r="R17285">
        <v>0.2</v>
      </c>
      <c r="V17285">
        <v>1</v>
      </c>
      <c r="W17285" t="s">
        <v>2558</v>
      </c>
    </row>
    <row r="17286" spans="1:23" x14ac:dyDescent="0.3">
      <c r="A17286">
        <v>25261</v>
      </c>
      <c r="B17286" s="15" t="s">
        <v>1895</v>
      </c>
      <c r="C17286" t="str">
        <f>_xlfn.XLOOKUP($B17286, STANDARDS!$A:$A, STANDARDS!$B:$B,,0,2)</f>
        <v>Undivided Lemede Fm; Cabo Carvoeiro Fm</v>
      </c>
      <c r="D17286" t="s">
        <v>2177</v>
      </c>
      <c r="E17286" t="s">
        <v>2202</v>
      </c>
      <c r="J17286" cm="1">
        <f t="array" ref="J17286:L17286">_xlfn.XLOOKUP($C17286, AGE!$A:$A,AGE!$B:$D,,0,2)</f>
        <v>182.45</v>
      </c>
      <c r="K17286">
        <v>8.3499999999999943</v>
      </c>
      <c r="L17286" t="str">
        <v xml:space="preserve">GSA 2018 </v>
      </c>
      <c r="M17286" t="s">
        <v>2403</v>
      </c>
      <c r="P17286" t="s">
        <v>2342</v>
      </c>
      <c r="Q17286">
        <v>-0.17</v>
      </c>
      <c r="R17286">
        <v>0.2</v>
      </c>
      <c r="V17286">
        <v>1</v>
      </c>
      <c r="W17286" t="s">
        <v>2558</v>
      </c>
    </row>
    <row r="17287" spans="1:23" x14ac:dyDescent="0.3">
      <c r="A17287">
        <v>25262</v>
      </c>
      <c r="B17287" s="15" t="s">
        <v>1895</v>
      </c>
      <c r="C17287" t="str">
        <f>_xlfn.XLOOKUP($B17287, STANDARDS!$A:$A, STANDARDS!$B:$B,,0,2)</f>
        <v>Undivided Lemede Fm; Cabo Carvoeiro Fm</v>
      </c>
      <c r="D17287" t="s">
        <v>2177</v>
      </c>
      <c r="E17287" t="s">
        <v>2202</v>
      </c>
      <c r="J17287" cm="1">
        <f t="array" ref="J17287:L17287">_xlfn.XLOOKUP($C17287, AGE!$A:$A,AGE!$B:$D,,0,2)</f>
        <v>182.45</v>
      </c>
      <c r="K17287">
        <v>8.3499999999999943</v>
      </c>
      <c r="L17287" t="str">
        <v xml:space="preserve">GSA 2018 </v>
      </c>
      <c r="M17287" t="s">
        <v>2403</v>
      </c>
      <c r="P17287" t="s">
        <v>2342</v>
      </c>
      <c r="Q17287">
        <v>-0.18</v>
      </c>
      <c r="R17287">
        <v>0.2</v>
      </c>
      <c r="V17287">
        <v>1</v>
      </c>
      <c r="W17287" t="s">
        <v>2558</v>
      </c>
    </row>
    <row r="17288" spans="1:23" x14ac:dyDescent="0.3">
      <c r="A17288">
        <v>25263</v>
      </c>
      <c r="B17288" s="15" t="s">
        <v>1895</v>
      </c>
      <c r="C17288" t="str">
        <f>_xlfn.XLOOKUP($B17288, STANDARDS!$A:$A, STANDARDS!$B:$B,,0,2)</f>
        <v>Undivided Lemede Fm; Cabo Carvoeiro Fm</v>
      </c>
      <c r="D17288" t="s">
        <v>2177</v>
      </c>
      <c r="E17288" t="s">
        <v>2202</v>
      </c>
      <c r="J17288" cm="1">
        <f t="array" ref="J17288:L17288">_xlfn.XLOOKUP($C17288, AGE!$A:$A,AGE!$B:$D,,0,2)</f>
        <v>182.45</v>
      </c>
      <c r="K17288">
        <v>8.3499999999999943</v>
      </c>
      <c r="L17288" t="str">
        <v xml:space="preserve">GSA 2018 </v>
      </c>
      <c r="M17288" t="s">
        <v>2403</v>
      </c>
      <c r="P17288" t="s">
        <v>2342</v>
      </c>
      <c r="Q17288">
        <v>-0.11</v>
      </c>
      <c r="R17288">
        <v>0.2</v>
      </c>
      <c r="V17288">
        <v>1</v>
      </c>
      <c r="W17288" t="s">
        <v>2558</v>
      </c>
    </row>
    <row r="17289" spans="1:23" x14ac:dyDescent="0.3">
      <c r="A17289">
        <v>25264</v>
      </c>
      <c r="B17289" s="15" t="s">
        <v>1895</v>
      </c>
      <c r="C17289" t="str">
        <f>_xlfn.XLOOKUP($B17289, STANDARDS!$A:$A, STANDARDS!$B:$B,,0,2)</f>
        <v>Undivided Lemede Fm; Cabo Carvoeiro Fm</v>
      </c>
      <c r="D17289" t="s">
        <v>2177</v>
      </c>
      <c r="E17289" t="s">
        <v>2202</v>
      </c>
      <c r="J17289" cm="1">
        <f t="array" ref="J17289:L17289">_xlfn.XLOOKUP($C17289, AGE!$A:$A,AGE!$B:$D,,0,2)</f>
        <v>182.45</v>
      </c>
      <c r="K17289">
        <v>8.3499999999999943</v>
      </c>
      <c r="L17289" t="str">
        <v xml:space="preserve">GSA 2018 </v>
      </c>
      <c r="M17289" t="s">
        <v>2403</v>
      </c>
      <c r="P17289" t="s">
        <v>2342</v>
      </c>
      <c r="Q17289">
        <v>-0.32</v>
      </c>
      <c r="R17289">
        <v>0.2</v>
      </c>
      <c r="V17289">
        <v>1</v>
      </c>
      <c r="W17289" t="s">
        <v>2558</v>
      </c>
    </row>
    <row r="17290" spans="1:23" x14ac:dyDescent="0.3">
      <c r="A17290">
        <v>25265</v>
      </c>
      <c r="B17290" s="15" t="s">
        <v>1895</v>
      </c>
      <c r="C17290" t="str">
        <f>_xlfn.XLOOKUP($B17290, STANDARDS!$A:$A, STANDARDS!$B:$B,,0,2)</f>
        <v>Undivided Lemede Fm; Cabo Carvoeiro Fm</v>
      </c>
      <c r="D17290" t="s">
        <v>2177</v>
      </c>
      <c r="E17290" t="s">
        <v>2202</v>
      </c>
      <c r="J17290" cm="1">
        <f t="array" ref="J17290:L17290">_xlfn.XLOOKUP($C17290, AGE!$A:$A,AGE!$B:$D,,0,2)</f>
        <v>182.45</v>
      </c>
      <c r="K17290">
        <v>8.3499999999999943</v>
      </c>
      <c r="L17290" t="str">
        <v xml:space="preserve">GSA 2018 </v>
      </c>
      <c r="M17290" t="s">
        <v>2403</v>
      </c>
      <c r="P17290" t="s">
        <v>2342</v>
      </c>
      <c r="Q17290">
        <v>-0.31</v>
      </c>
      <c r="R17290">
        <v>0.2</v>
      </c>
      <c r="V17290">
        <v>1</v>
      </c>
      <c r="W17290" t="s">
        <v>2558</v>
      </c>
    </row>
    <row r="17291" spans="1:23" x14ac:dyDescent="0.3">
      <c r="A17291">
        <v>25266</v>
      </c>
      <c r="B17291" s="15" t="s">
        <v>1895</v>
      </c>
      <c r="C17291" t="str">
        <f>_xlfn.XLOOKUP($B17291, STANDARDS!$A:$A, STANDARDS!$B:$B,,0,2)</f>
        <v>Undivided Lemede Fm; Cabo Carvoeiro Fm</v>
      </c>
      <c r="D17291" t="s">
        <v>2177</v>
      </c>
      <c r="E17291" t="s">
        <v>2202</v>
      </c>
      <c r="J17291" cm="1">
        <f t="array" ref="J17291:L17291">_xlfn.XLOOKUP($C17291, AGE!$A:$A,AGE!$B:$D,,0,2)</f>
        <v>182.45</v>
      </c>
      <c r="K17291">
        <v>8.3499999999999943</v>
      </c>
      <c r="L17291" t="str">
        <v xml:space="preserve">GSA 2018 </v>
      </c>
      <c r="M17291" t="s">
        <v>2403</v>
      </c>
      <c r="P17291" t="s">
        <v>2342</v>
      </c>
      <c r="Q17291">
        <v>-0.28000000000000003</v>
      </c>
      <c r="R17291">
        <v>0.2</v>
      </c>
      <c r="V17291">
        <v>1</v>
      </c>
      <c r="W17291" t="s">
        <v>2558</v>
      </c>
    </row>
    <row r="17292" spans="1:23" x14ac:dyDescent="0.3">
      <c r="A17292">
        <v>25267</v>
      </c>
      <c r="B17292" s="15" t="s">
        <v>1895</v>
      </c>
      <c r="C17292" t="str">
        <f>_xlfn.XLOOKUP($B17292, STANDARDS!$A:$A, STANDARDS!$B:$B,,0,2)</f>
        <v>Undivided Lemede Fm; Cabo Carvoeiro Fm</v>
      </c>
      <c r="D17292" t="s">
        <v>2177</v>
      </c>
      <c r="E17292" t="s">
        <v>2202</v>
      </c>
      <c r="J17292" cm="1">
        <f t="array" ref="J17292:L17292">_xlfn.XLOOKUP($C17292, AGE!$A:$A,AGE!$B:$D,,0,2)</f>
        <v>182.45</v>
      </c>
      <c r="K17292">
        <v>8.3499999999999943</v>
      </c>
      <c r="L17292" t="str">
        <v xml:space="preserve">GSA 2018 </v>
      </c>
      <c r="M17292" t="s">
        <v>2403</v>
      </c>
      <c r="P17292" t="s">
        <v>2342</v>
      </c>
      <c r="Q17292">
        <v>-0.25</v>
      </c>
      <c r="R17292">
        <v>0.2</v>
      </c>
      <c r="V17292">
        <v>1</v>
      </c>
      <c r="W17292" t="s">
        <v>2558</v>
      </c>
    </row>
    <row r="17293" spans="1:23" x14ac:dyDescent="0.3">
      <c r="A17293">
        <v>25268</v>
      </c>
      <c r="B17293" s="15" t="s">
        <v>1895</v>
      </c>
      <c r="C17293" t="str">
        <f>_xlfn.XLOOKUP($B17293, STANDARDS!$A:$A, STANDARDS!$B:$B,,0,2)</f>
        <v>Undivided Lemede Fm; Cabo Carvoeiro Fm</v>
      </c>
      <c r="D17293" t="s">
        <v>2177</v>
      </c>
      <c r="E17293" t="s">
        <v>2202</v>
      </c>
      <c r="J17293" cm="1">
        <f t="array" ref="J17293:L17293">_xlfn.XLOOKUP($C17293, AGE!$A:$A,AGE!$B:$D,,0,2)</f>
        <v>182.45</v>
      </c>
      <c r="K17293">
        <v>8.3499999999999943</v>
      </c>
      <c r="L17293" t="str">
        <v xml:space="preserve">GSA 2018 </v>
      </c>
      <c r="M17293" t="s">
        <v>2403</v>
      </c>
      <c r="P17293" t="s">
        <v>2342</v>
      </c>
      <c r="Q17293">
        <v>-0.28000000000000003</v>
      </c>
      <c r="R17293">
        <v>0.2</v>
      </c>
      <c r="V17293">
        <v>1</v>
      </c>
      <c r="W17293" t="s">
        <v>2558</v>
      </c>
    </row>
    <row r="17294" spans="1:23" x14ac:dyDescent="0.3">
      <c r="A17294">
        <v>25269</v>
      </c>
      <c r="B17294" s="15" t="s">
        <v>1895</v>
      </c>
      <c r="C17294" t="str">
        <f>_xlfn.XLOOKUP($B17294, STANDARDS!$A:$A, STANDARDS!$B:$B,,0,2)</f>
        <v>Undivided Lemede Fm; Cabo Carvoeiro Fm</v>
      </c>
      <c r="D17294" t="s">
        <v>2177</v>
      </c>
      <c r="E17294" t="s">
        <v>2202</v>
      </c>
      <c r="J17294" cm="1">
        <f t="array" ref="J17294:L17294">_xlfn.XLOOKUP($C17294, AGE!$A:$A,AGE!$B:$D,,0,2)</f>
        <v>182.45</v>
      </c>
      <c r="K17294">
        <v>8.3499999999999943</v>
      </c>
      <c r="L17294" t="str">
        <v xml:space="preserve">GSA 2018 </v>
      </c>
      <c r="M17294" t="s">
        <v>2403</v>
      </c>
      <c r="P17294" t="s">
        <v>2342</v>
      </c>
      <c r="Q17294">
        <v>-0.2</v>
      </c>
      <c r="R17294">
        <v>0.2</v>
      </c>
      <c r="V17294">
        <v>1</v>
      </c>
      <c r="W17294" t="s">
        <v>2558</v>
      </c>
    </row>
    <row r="17295" spans="1:23" x14ac:dyDescent="0.3">
      <c r="A17295">
        <v>25270</v>
      </c>
      <c r="B17295" s="15" t="s">
        <v>1895</v>
      </c>
      <c r="C17295" t="str">
        <f>_xlfn.XLOOKUP($B17295, STANDARDS!$A:$A, STANDARDS!$B:$B,,0,2)</f>
        <v>Undivided Lemede Fm; Cabo Carvoeiro Fm</v>
      </c>
      <c r="D17295" t="s">
        <v>2177</v>
      </c>
      <c r="E17295" t="s">
        <v>2202</v>
      </c>
      <c r="J17295" cm="1">
        <f t="array" ref="J17295:L17295">_xlfn.XLOOKUP($C17295, AGE!$A:$A,AGE!$B:$D,,0,2)</f>
        <v>182.45</v>
      </c>
      <c r="K17295">
        <v>8.3499999999999943</v>
      </c>
      <c r="L17295" t="str">
        <v xml:space="preserve">GSA 2018 </v>
      </c>
      <c r="M17295" t="s">
        <v>2403</v>
      </c>
      <c r="P17295" t="s">
        <v>2342</v>
      </c>
      <c r="Q17295">
        <v>-0.24</v>
      </c>
      <c r="R17295">
        <v>0.2</v>
      </c>
      <c r="V17295">
        <v>1</v>
      </c>
      <c r="W17295" t="s">
        <v>2558</v>
      </c>
    </row>
    <row r="17296" spans="1:23" x14ac:dyDescent="0.3">
      <c r="A17296">
        <v>25271</v>
      </c>
      <c r="B17296" s="15" t="s">
        <v>1895</v>
      </c>
      <c r="C17296" t="str">
        <f>_xlfn.XLOOKUP($B17296, STANDARDS!$A:$A, STANDARDS!$B:$B,,0,2)</f>
        <v>Undivided Lemede Fm; Cabo Carvoeiro Fm</v>
      </c>
      <c r="D17296" t="s">
        <v>2177</v>
      </c>
      <c r="E17296" t="s">
        <v>2202</v>
      </c>
      <c r="J17296" cm="1">
        <f t="array" ref="J17296:L17296">_xlfn.XLOOKUP($C17296, AGE!$A:$A,AGE!$B:$D,,0,2)</f>
        <v>182.45</v>
      </c>
      <c r="K17296">
        <v>8.3499999999999943</v>
      </c>
      <c r="L17296" t="str">
        <v xml:space="preserve">GSA 2018 </v>
      </c>
      <c r="M17296" t="s">
        <v>2403</v>
      </c>
      <c r="P17296" t="s">
        <v>2342</v>
      </c>
      <c r="Q17296">
        <v>-0.24</v>
      </c>
      <c r="R17296">
        <v>0.2</v>
      </c>
      <c r="V17296">
        <v>1</v>
      </c>
      <c r="W17296" t="s">
        <v>2558</v>
      </c>
    </row>
    <row r="17297" spans="1:23" x14ac:dyDescent="0.3">
      <c r="A17297">
        <v>25272</v>
      </c>
      <c r="B17297" s="15" t="s">
        <v>1895</v>
      </c>
      <c r="C17297" t="str">
        <f>_xlfn.XLOOKUP($B17297, STANDARDS!$A:$A, STANDARDS!$B:$B,,0,2)</f>
        <v>Undivided Lemede Fm; Cabo Carvoeiro Fm</v>
      </c>
      <c r="D17297" t="s">
        <v>2177</v>
      </c>
      <c r="E17297" t="s">
        <v>2202</v>
      </c>
      <c r="J17297" cm="1">
        <f t="array" ref="J17297:L17297">_xlfn.XLOOKUP($C17297, AGE!$A:$A,AGE!$B:$D,,0,2)</f>
        <v>182.45</v>
      </c>
      <c r="K17297">
        <v>8.3499999999999943</v>
      </c>
      <c r="L17297" t="str">
        <v xml:space="preserve">GSA 2018 </v>
      </c>
      <c r="M17297" t="s">
        <v>2403</v>
      </c>
      <c r="P17297" t="s">
        <v>2342</v>
      </c>
      <c r="Q17297">
        <v>-0.2</v>
      </c>
      <c r="R17297">
        <v>0.2</v>
      </c>
      <c r="V17297">
        <v>1</v>
      </c>
      <c r="W17297" t="s">
        <v>2558</v>
      </c>
    </row>
    <row r="17298" spans="1:23" x14ac:dyDescent="0.3">
      <c r="A17298">
        <v>25273</v>
      </c>
      <c r="B17298" s="15" t="s">
        <v>1895</v>
      </c>
      <c r="C17298" t="str">
        <f>_xlfn.XLOOKUP($B17298, STANDARDS!$A:$A, STANDARDS!$B:$B,,0,2)</f>
        <v>Undivided Lemede Fm; Cabo Carvoeiro Fm</v>
      </c>
      <c r="D17298" t="s">
        <v>2177</v>
      </c>
      <c r="E17298" t="s">
        <v>2202</v>
      </c>
      <c r="J17298" cm="1">
        <f t="array" ref="J17298:L17298">_xlfn.XLOOKUP($C17298, AGE!$A:$A,AGE!$B:$D,,0,2)</f>
        <v>182.45</v>
      </c>
      <c r="K17298">
        <v>8.3499999999999943</v>
      </c>
      <c r="L17298" t="str">
        <v xml:space="preserve">GSA 2018 </v>
      </c>
      <c r="M17298" t="s">
        <v>2403</v>
      </c>
      <c r="P17298" t="s">
        <v>2342</v>
      </c>
      <c r="Q17298">
        <v>-0.18</v>
      </c>
      <c r="R17298">
        <v>0.2</v>
      </c>
      <c r="V17298">
        <v>1</v>
      </c>
      <c r="W17298" t="s">
        <v>2558</v>
      </c>
    </row>
    <row r="17299" spans="1:23" x14ac:dyDescent="0.3">
      <c r="A17299">
        <v>25274</v>
      </c>
      <c r="B17299" s="15" t="s">
        <v>1895</v>
      </c>
      <c r="C17299" t="str">
        <f>_xlfn.XLOOKUP($B17299, STANDARDS!$A:$A, STANDARDS!$B:$B,,0,2)</f>
        <v>Undivided Lemede Fm; Cabo Carvoeiro Fm</v>
      </c>
      <c r="D17299" t="s">
        <v>2177</v>
      </c>
      <c r="E17299" t="s">
        <v>2202</v>
      </c>
      <c r="J17299" cm="1">
        <f t="array" ref="J17299:L17299">_xlfn.XLOOKUP($C17299, AGE!$A:$A,AGE!$B:$D,,0,2)</f>
        <v>182.45</v>
      </c>
      <c r="K17299">
        <v>8.3499999999999943</v>
      </c>
      <c r="L17299" t="str">
        <v xml:space="preserve">GSA 2018 </v>
      </c>
      <c r="M17299" t="s">
        <v>2403</v>
      </c>
      <c r="P17299" t="s">
        <v>2342</v>
      </c>
      <c r="Q17299">
        <v>-0.21</v>
      </c>
      <c r="R17299">
        <v>0.2</v>
      </c>
      <c r="V17299">
        <v>1</v>
      </c>
      <c r="W17299" t="s">
        <v>2558</v>
      </c>
    </row>
    <row r="17300" spans="1:23" x14ac:dyDescent="0.3">
      <c r="A17300">
        <v>25275</v>
      </c>
      <c r="B17300" s="15" t="s">
        <v>1895</v>
      </c>
      <c r="C17300" t="str">
        <f>_xlfn.XLOOKUP($B17300, STANDARDS!$A:$A, STANDARDS!$B:$B,,0,2)</f>
        <v>Undivided Lemede Fm; Cabo Carvoeiro Fm</v>
      </c>
      <c r="D17300" t="s">
        <v>2177</v>
      </c>
      <c r="E17300" t="s">
        <v>2202</v>
      </c>
      <c r="J17300" cm="1">
        <f t="array" ref="J17300:L17300">_xlfn.XLOOKUP($C17300, AGE!$A:$A,AGE!$B:$D,,0,2)</f>
        <v>182.45</v>
      </c>
      <c r="K17300">
        <v>8.3499999999999943</v>
      </c>
      <c r="L17300" t="str">
        <v xml:space="preserve">GSA 2018 </v>
      </c>
      <c r="M17300" t="s">
        <v>2403</v>
      </c>
      <c r="P17300" t="s">
        <v>2342</v>
      </c>
      <c r="Q17300">
        <v>-0.23</v>
      </c>
      <c r="R17300">
        <v>0.2</v>
      </c>
      <c r="V17300">
        <v>1</v>
      </c>
      <c r="W17300" t="s">
        <v>2558</v>
      </c>
    </row>
    <row r="17301" spans="1:23" x14ac:dyDescent="0.3">
      <c r="A17301">
        <v>25276</v>
      </c>
      <c r="B17301" s="15" t="s">
        <v>1895</v>
      </c>
      <c r="C17301" t="str">
        <f>_xlfn.XLOOKUP($B17301, STANDARDS!$A:$A, STANDARDS!$B:$B,,0,2)</f>
        <v>Undivided Lemede Fm; Cabo Carvoeiro Fm</v>
      </c>
      <c r="D17301" t="s">
        <v>2177</v>
      </c>
      <c r="E17301" t="s">
        <v>2202</v>
      </c>
      <c r="J17301" cm="1">
        <f t="array" ref="J17301:L17301">_xlfn.XLOOKUP($C17301, AGE!$A:$A,AGE!$B:$D,,0,2)</f>
        <v>182.45</v>
      </c>
      <c r="K17301">
        <v>8.3499999999999943</v>
      </c>
      <c r="L17301" t="str">
        <v xml:space="preserve">GSA 2018 </v>
      </c>
      <c r="M17301" t="s">
        <v>2403</v>
      </c>
      <c r="P17301" t="s">
        <v>2342</v>
      </c>
      <c r="Q17301">
        <v>-0.08</v>
      </c>
      <c r="R17301">
        <v>0.2</v>
      </c>
      <c r="V17301">
        <v>1</v>
      </c>
      <c r="W17301" t="s">
        <v>2558</v>
      </c>
    </row>
    <row r="17302" spans="1:23" x14ac:dyDescent="0.3">
      <c r="A17302">
        <v>25277</v>
      </c>
      <c r="B17302" s="15" t="s">
        <v>1895</v>
      </c>
      <c r="C17302" t="str">
        <f>_xlfn.XLOOKUP($B17302, STANDARDS!$A:$A, STANDARDS!$B:$B,,0,2)</f>
        <v>Undivided Lemede Fm; Cabo Carvoeiro Fm</v>
      </c>
      <c r="D17302" t="s">
        <v>2177</v>
      </c>
      <c r="E17302" t="s">
        <v>2202</v>
      </c>
      <c r="J17302" cm="1">
        <f t="array" ref="J17302:L17302">_xlfn.XLOOKUP($C17302, AGE!$A:$A,AGE!$B:$D,,0,2)</f>
        <v>182.45</v>
      </c>
      <c r="K17302">
        <v>8.3499999999999943</v>
      </c>
      <c r="L17302" t="str">
        <v xml:space="preserve">GSA 2018 </v>
      </c>
      <c r="M17302" t="s">
        <v>2403</v>
      </c>
      <c r="P17302" t="s">
        <v>2342</v>
      </c>
      <c r="Q17302">
        <v>-0.06</v>
      </c>
      <c r="R17302">
        <v>0.2</v>
      </c>
      <c r="V17302">
        <v>1</v>
      </c>
      <c r="W17302" t="s">
        <v>2558</v>
      </c>
    </row>
    <row r="17303" spans="1:23" x14ac:dyDescent="0.3">
      <c r="A17303">
        <v>25278</v>
      </c>
      <c r="B17303" s="15" t="s">
        <v>1895</v>
      </c>
      <c r="C17303" t="str">
        <f>_xlfn.XLOOKUP($B17303, STANDARDS!$A:$A, STANDARDS!$B:$B,,0,2)</f>
        <v>Undivided Lemede Fm; Cabo Carvoeiro Fm</v>
      </c>
      <c r="D17303" t="s">
        <v>2177</v>
      </c>
      <c r="E17303" t="s">
        <v>2202</v>
      </c>
      <c r="J17303" cm="1">
        <f t="array" ref="J17303:L17303">_xlfn.XLOOKUP($C17303, AGE!$A:$A,AGE!$B:$D,,0,2)</f>
        <v>182.45</v>
      </c>
      <c r="K17303">
        <v>8.3499999999999943</v>
      </c>
      <c r="L17303" t="str">
        <v xml:space="preserve">GSA 2018 </v>
      </c>
      <c r="M17303" t="s">
        <v>2403</v>
      </c>
      <c r="P17303" t="s">
        <v>2342</v>
      </c>
      <c r="Q17303">
        <v>-7.0000000000000007E-2</v>
      </c>
      <c r="R17303">
        <v>0.2</v>
      </c>
      <c r="V17303">
        <v>1</v>
      </c>
      <c r="W17303" t="s">
        <v>2558</v>
      </c>
    </row>
    <row r="17304" spans="1:23" x14ac:dyDescent="0.3">
      <c r="A17304">
        <v>25279</v>
      </c>
      <c r="B17304" s="15" t="s">
        <v>1895</v>
      </c>
      <c r="C17304" t="str">
        <f>_xlfn.XLOOKUP($B17304, STANDARDS!$A:$A, STANDARDS!$B:$B,,0,2)</f>
        <v>Undivided Lemede Fm; Cabo Carvoeiro Fm</v>
      </c>
      <c r="D17304" t="s">
        <v>2177</v>
      </c>
      <c r="E17304" t="s">
        <v>2202</v>
      </c>
      <c r="J17304" cm="1">
        <f t="array" ref="J17304:L17304">_xlfn.XLOOKUP($C17304, AGE!$A:$A,AGE!$B:$D,,0,2)</f>
        <v>182.45</v>
      </c>
      <c r="K17304">
        <v>8.3499999999999943</v>
      </c>
      <c r="L17304" t="str">
        <v xml:space="preserve">GSA 2018 </v>
      </c>
      <c r="M17304" t="s">
        <v>2403</v>
      </c>
      <c r="P17304" t="s">
        <v>2342</v>
      </c>
      <c r="Q17304">
        <v>-0.19</v>
      </c>
      <c r="R17304">
        <v>0.2</v>
      </c>
      <c r="V17304">
        <v>1</v>
      </c>
      <c r="W17304" t="s">
        <v>2558</v>
      </c>
    </row>
    <row r="17305" spans="1:23" x14ac:dyDescent="0.3">
      <c r="A17305">
        <v>25280</v>
      </c>
      <c r="B17305" s="15" t="s">
        <v>1895</v>
      </c>
      <c r="C17305" t="str">
        <f>_xlfn.XLOOKUP($B17305, STANDARDS!$A:$A, STANDARDS!$B:$B,,0,2)</f>
        <v>Undivided Lemede Fm; Cabo Carvoeiro Fm</v>
      </c>
      <c r="D17305" t="s">
        <v>2177</v>
      </c>
      <c r="E17305" t="s">
        <v>2202</v>
      </c>
      <c r="J17305" cm="1">
        <f t="array" ref="J17305:L17305">_xlfn.XLOOKUP($C17305, AGE!$A:$A,AGE!$B:$D,,0,2)</f>
        <v>182.45</v>
      </c>
      <c r="K17305">
        <v>8.3499999999999943</v>
      </c>
      <c r="L17305" t="str">
        <v xml:space="preserve">GSA 2018 </v>
      </c>
      <c r="M17305" t="s">
        <v>2403</v>
      </c>
      <c r="P17305" t="s">
        <v>2342</v>
      </c>
      <c r="Q17305">
        <v>-0.24</v>
      </c>
      <c r="R17305">
        <v>0.2</v>
      </c>
      <c r="V17305">
        <v>1</v>
      </c>
      <c r="W17305" t="s">
        <v>2558</v>
      </c>
    </row>
    <row r="17306" spans="1:23" x14ac:dyDescent="0.3">
      <c r="A17306">
        <v>25281</v>
      </c>
      <c r="B17306" s="15" t="s">
        <v>1895</v>
      </c>
      <c r="C17306" t="str">
        <f>_xlfn.XLOOKUP($B17306, STANDARDS!$A:$A, STANDARDS!$B:$B,,0,2)</f>
        <v>Undivided Lemede Fm; Cabo Carvoeiro Fm</v>
      </c>
      <c r="D17306" t="s">
        <v>2177</v>
      </c>
      <c r="E17306" t="s">
        <v>2202</v>
      </c>
      <c r="J17306" cm="1">
        <f t="array" ref="J17306:L17306">_xlfn.XLOOKUP($C17306, AGE!$A:$A,AGE!$B:$D,,0,2)</f>
        <v>182.45</v>
      </c>
      <c r="K17306">
        <v>8.3499999999999943</v>
      </c>
      <c r="L17306" t="str">
        <v xml:space="preserve">GSA 2018 </v>
      </c>
      <c r="M17306" t="s">
        <v>2403</v>
      </c>
      <c r="P17306" t="s">
        <v>2342</v>
      </c>
      <c r="Q17306">
        <v>-0.14000000000000001</v>
      </c>
      <c r="R17306">
        <v>0.2</v>
      </c>
      <c r="V17306">
        <v>1</v>
      </c>
      <c r="W17306" t="s">
        <v>2558</v>
      </c>
    </row>
    <row r="17307" spans="1:23" x14ac:dyDescent="0.3">
      <c r="A17307">
        <v>25282</v>
      </c>
      <c r="B17307" s="15" t="s">
        <v>1895</v>
      </c>
      <c r="C17307" t="str">
        <f>_xlfn.XLOOKUP($B17307, STANDARDS!$A:$A, STANDARDS!$B:$B,,0,2)</f>
        <v>Undivided Lemede Fm; Cabo Carvoeiro Fm</v>
      </c>
      <c r="D17307" t="s">
        <v>2177</v>
      </c>
      <c r="E17307" t="s">
        <v>2202</v>
      </c>
      <c r="J17307" cm="1">
        <f t="array" ref="J17307:L17307">_xlfn.XLOOKUP($C17307, AGE!$A:$A,AGE!$B:$D,,0,2)</f>
        <v>182.45</v>
      </c>
      <c r="K17307">
        <v>8.3499999999999943</v>
      </c>
      <c r="L17307" t="str">
        <v xml:space="preserve">GSA 2018 </v>
      </c>
      <c r="M17307" t="s">
        <v>2403</v>
      </c>
      <c r="P17307" t="s">
        <v>2342</v>
      </c>
      <c r="Q17307">
        <v>-0.22</v>
      </c>
      <c r="R17307">
        <v>0.2</v>
      </c>
      <c r="V17307">
        <v>1</v>
      </c>
      <c r="W17307" t="s">
        <v>2558</v>
      </c>
    </row>
    <row r="17308" spans="1:23" x14ac:dyDescent="0.3">
      <c r="A17308">
        <v>25283</v>
      </c>
      <c r="B17308" s="15" t="s">
        <v>1895</v>
      </c>
      <c r="C17308" t="str">
        <f>_xlfn.XLOOKUP($B17308, STANDARDS!$A:$A, STANDARDS!$B:$B,,0,2)</f>
        <v>Undivided Lemede Fm; Cabo Carvoeiro Fm</v>
      </c>
      <c r="D17308" t="s">
        <v>2177</v>
      </c>
      <c r="E17308" t="s">
        <v>2202</v>
      </c>
      <c r="J17308" cm="1">
        <f t="array" ref="J17308:L17308">_xlfn.XLOOKUP($C17308, AGE!$A:$A,AGE!$B:$D,,0,2)</f>
        <v>182.45</v>
      </c>
      <c r="K17308">
        <v>8.3499999999999943</v>
      </c>
      <c r="L17308" t="str">
        <v xml:space="preserve">GSA 2018 </v>
      </c>
      <c r="M17308" t="s">
        <v>2403</v>
      </c>
      <c r="P17308" t="s">
        <v>2342</v>
      </c>
      <c r="Q17308">
        <v>-0.12</v>
      </c>
      <c r="R17308">
        <v>0.2</v>
      </c>
      <c r="V17308">
        <v>1</v>
      </c>
      <c r="W17308" t="s">
        <v>2558</v>
      </c>
    </row>
    <row r="17309" spans="1:23" x14ac:dyDescent="0.3">
      <c r="A17309">
        <v>25284</v>
      </c>
      <c r="B17309" s="15" t="s">
        <v>1895</v>
      </c>
      <c r="C17309" t="str">
        <f>_xlfn.XLOOKUP($B17309, STANDARDS!$A:$A, STANDARDS!$B:$B,,0,2)</f>
        <v>Undivided Lemede Fm; Cabo Carvoeiro Fm</v>
      </c>
      <c r="D17309" t="s">
        <v>2177</v>
      </c>
      <c r="E17309" t="s">
        <v>2202</v>
      </c>
      <c r="J17309" cm="1">
        <f t="array" ref="J17309:L17309">_xlfn.XLOOKUP($C17309, AGE!$A:$A,AGE!$B:$D,,0,2)</f>
        <v>182.45</v>
      </c>
      <c r="K17309">
        <v>8.3499999999999943</v>
      </c>
      <c r="L17309" t="str">
        <v xml:space="preserve">GSA 2018 </v>
      </c>
      <c r="M17309" t="s">
        <v>2403</v>
      </c>
      <c r="P17309" t="s">
        <v>2342</v>
      </c>
      <c r="Q17309">
        <v>-0.24</v>
      </c>
      <c r="R17309">
        <v>0.2</v>
      </c>
      <c r="V17309">
        <v>1</v>
      </c>
      <c r="W17309" t="s">
        <v>2558</v>
      </c>
    </row>
    <row r="17310" spans="1:23" x14ac:dyDescent="0.3">
      <c r="A17310">
        <v>25285</v>
      </c>
      <c r="B17310" s="15" t="s">
        <v>1895</v>
      </c>
      <c r="C17310" t="str">
        <f>_xlfn.XLOOKUP($B17310, STANDARDS!$A:$A, STANDARDS!$B:$B,,0,2)</f>
        <v>Undivided Lemede Fm; Cabo Carvoeiro Fm</v>
      </c>
      <c r="D17310" t="s">
        <v>2177</v>
      </c>
      <c r="E17310" t="s">
        <v>2202</v>
      </c>
      <c r="J17310" cm="1">
        <f t="array" ref="J17310:L17310">_xlfn.XLOOKUP($C17310, AGE!$A:$A,AGE!$B:$D,,0,2)</f>
        <v>182.45</v>
      </c>
      <c r="K17310">
        <v>8.3499999999999943</v>
      </c>
      <c r="L17310" t="str">
        <v xml:space="preserve">GSA 2018 </v>
      </c>
      <c r="M17310" t="s">
        <v>2403</v>
      </c>
      <c r="P17310" t="s">
        <v>2342</v>
      </c>
      <c r="Q17310">
        <v>-0.18</v>
      </c>
      <c r="R17310">
        <v>0.2</v>
      </c>
      <c r="V17310">
        <v>1</v>
      </c>
      <c r="W17310" t="s">
        <v>2558</v>
      </c>
    </row>
    <row r="17311" spans="1:23" x14ac:dyDescent="0.3">
      <c r="A17311">
        <v>25286</v>
      </c>
      <c r="B17311" s="15" t="s">
        <v>1895</v>
      </c>
      <c r="C17311" t="str">
        <f>_xlfn.XLOOKUP($B17311, STANDARDS!$A:$A, STANDARDS!$B:$B,,0,2)</f>
        <v>Undivided Lemede Fm; Cabo Carvoeiro Fm</v>
      </c>
      <c r="D17311" t="s">
        <v>2177</v>
      </c>
      <c r="E17311" t="s">
        <v>2202</v>
      </c>
      <c r="J17311" cm="1">
        <f t="array" ref="J17311:L17311">_xlfn.XLOOKUP($C17311, AGE!$A:$A,AGE!$B:$D,,0,2)</f>
        <v>182.45</v>
      </c>
      <c r="K17311">
        <v>8.3499999999999943</v>
      </c>
      <c r="L17311" t="str">
        <v xml:space="preserve">GSA 2018 </v>
      </c>
      <c r="M17311" t="s">
        <v>2403</v>
      </c>
      <c r="P17311" t="s">
        <v>2342</v>
      </c>
      <c r="Q17311">
        <v>-0.24</v>
      </c>
      <c r="R17311">
        <v>0.2</v>
      </c>
      <c r="V17311">
        <v>1</v>
      </c>
      <c r="W17311" t="s">
        <v>2558</v>
      </c>
    </row>
    <row r="17312" spans="1:23" x14ac:dyDescent="0.3">
      <c r="A17312">
        <v>25287</v>
      </c>
      <c r="B17312" s="15" t="s">
        <v>1895</v>
      </c>
      <c r="C17312" t="str">
        <f>_xlfn.XLOOKUP($B17312, STANDARDS!$A:$A, STANDARDS!$B:$B,,0,2)</f>
        <v>Undivided Lemede Fm; Cabo Carvoeiro Fm</v>
      </c>
      <c r="D17312" t="s">
        <v>2177</v>
      </c>
      <c r="E17312" t="s">
        <v>2202</v>
      </c>
      <c r="J17312" cm="1">
        <f t="array" ref="J17312:L17312">_xlfn.XLOOKUP($C17312, AGE!$A:$A,AGE!$B:$D,,0,2)</f>
        <v>182.45</v>
      </c>
      <c r="K17312">
        <v>8.3499999999999943</v>
      </c>
      <c r="L17312" t="str">
        <v xml:space="preserve">GSA 2018 </v>
      </c>
      <c r="M17312" t="s">
        <v>2403</v>
      </c>
      <c r="P17312" t="s">
        <v>2342</v>
      </c>
      <c r="Q17312">
        <v>-0.23</v>
      </c>
      <c r="R17312">
        <v>0.2</v>
      </c>
      <c r="V17312">
        <v>1</v>
      </c>
      <c r="W17312" t="s">
        <v>2558</v>
      </c>
    </row>
    <row r="17313" spans="1:23" x14ac:dyDescent="0.3">
      <c r="A17313">
        <v>25288</v>
      </c>
      <c r="B17313" s="15" t="s">
        <v>1895</v>
      </c>
      <c r="C17313" t="str">
        <f>_xlfn.XLOOKUP($B17313, STANDARDS!$A:$A, STANDARDS!$B:$B,,0,2)</f>
        <v>Undivided Lemede Fm; Cabo Carvoeiro Fm</v>
      </c>
      <c r="D17313" t="s">
        <v>2177</v>
      </c>
      <c r="E17313" t="s">
        <v>2202</v>
      </c>
      <c r="J17313" cm="1">
        <f t="array" ref="J17313:L17313">_xlfn.XLOOKUP($C17313, AGE!$A:$A,AGE!$B:$D,,0,2)</f>
        <v>182.45</v>
      </c>
      <c r="K17313">
        <v>8.3499999999999943</v>
      </c>
      <c r="L17313" t="str">
        <v xml:space="preserve">GSA 2018 </v>
      </c>
      <c r="M17313" t="s">
        <v>2403</v>
      </c>
      <c r="P17313" t="s">
        <v>2342</v>
      </c>
      <c r="Q17313">
        <v>0.31</v>
      </c>
      <c r="R17313">
        <v>0.2</v>
      </c>
      <c r="V17313">
        <v>1</v>
      </c>
      <c r="W17313" t="s">
        <v>2558</v>
      </c>
    </row>
    <row r="17314" spans="1:23" x14ac:dyDescent="0.3">
      <c r="A17314">
        <v>25289</v>
      </c>
      <c r="B17314" s="15" t="s">
        <v>1895</v>
      </c>
      <c r="C17314" t="str">
        <f>_xlfn.XLOOKUP($B17314, STANDARDS!$A:$A, STANDARDS!$B:$B,,0,2)</f>
        <v>Undivided Lemede Fm; Cabo Carvoeiro Fm</v>
      </c>
      <c r="D17314" t="s">
        <v>2177</v>
      </c>
      <c r="E17314" t="s">
        <v>2202</v>
      </c>
      <c r="J17314" cm="1">
        <f t="array" ref="J17314:L17314">_xlfn.XLOOKUP($C17314, AGE!$A:$A,AGE!$B:$D,,0,2)</f>
        <v>182.45</v>
      </c>
      <c r="K17314">
        <v>8.3499999999999943</v>
      </c>
      <c r="L17314" t="str">
        <v xml:space="preserve">GSA 2018 </v>
      </c>
      <c r="M17314" t="s">
        <v>2403</v>
      </c>
      <c r="P17314" t="s">
        <v>2342</v>
      </c>
      <c r="Q17314">
        <v>-0.19</v>
      </c>
      <c r="R17314">
        <v>0.2</v>
      </c>
      <c r="V17314">
        <v>1</v>
      </c>
      <c r="W17314" t="s">
        <v>2558</v>
      </c>
    </row>
    <row r="17315" spans="1:23" x14ac:dyDescent="0.3">
      <c r="A17315">
        <v>25290</v>
      </c>
      <c r="B17315" s="15" t="s">
        <v>1895</v>
      </c>
      <c r="C17315" t="str">
        <f>_xlfn.XLOOKUP($B17315, STANDARDS!$A:$A, STANDARDS!$B:$B,,0,2)</f>
        <v>Undivided Lemede Fm; Cabo Carvoeiro Fm</v>
      </c>
      <c r="D17315" t="s">
        <v>2177</v>
      </c>
      <c r="E17315" t="s">
        <v>2202</v>
      </c>
      <c r="J17315" cm="1">
        <f t="array" ref="J17315:L17315">_xlfn.XLOOKUP($C17315, AGE!$A:$A,AGE!$B:$D,,0,2)</f>
        <v>182.45</v>
      </c>
      <c r="K17315">
        <v>8.3499999999999943</v>
      </c>
      <c r="L17315" t="str">
        <v xml:space="preserve">GSA 2018 </v>
      </c>
      <c r="M17315" t="s">
        <v>2403</v>
      </c>
      <c r="P17315" t="s">
        <v>2342</v>
      </c>
      <c r="Q17315">
        <v>-0.2</v>
      </c>
      <c r="R17315">
        <v>0.2</v>
      </c>
      <c r="V17315">
        <v>1</v>
      </c>
      <c r="W17315" t="s">
        <v>2558</v>
      </c>
    </row>
    <row r="17316" spans="1:23" x14ac:dyDescent="0.3">
      <c r="A17316">
        <v>25291</v>
      </c>
      <c r="B17316" s="15" t="s">
        <v>1895</v>
      </c>
      <c r="C17316" t="str">
        <f>_xlfn.XLOOKUP($B17316, STANDARDS!$A:$A, STANDARDS!$B:$B,,0,2)</f>
        <v>Undivided Lemede Fm; Cabo Carvoeiro Fm</v>
      </c>
      <c r="D17316" t="s">
        <v>2177</v>
      </c>
      <c r="E17316" t="s">
        <v>2202</v>
      </c>
      <c r="J17316" cm="1">
        <f t="array" ref="J17316:L17316">_xlfn.XLOOKUP($C17316, AGE!$A:$A,AGE!$B:$D,,0,2)</f>
        <v>182.45</v>
      </c>
      <c r="K17316">
        <v>8.3499999999999943</v>
      </c>
      <c r="L17316" t="str">
        <v xml:space="preserve">GSA 2018 </v>
      </c>
      <c r="M17316" t="s">
        <v>2403</v>
      </c>
      <c r="P17316" t="s">
        <v>2342</v>
      </c>
      <c r="Q17316">
        <v>-0.22</v>
      </c>
      <c r="R17316">
        <v>0.2</v>
      </c>
      <c r="V17316">
        <v>1</v>
      </c>
      <c r="W17316" t="s">
        <v>2558</v>
      </c>
    </row>
    <row r="17317" spans="1:23" x14ac:dyDescent="0.3">
      <c r="A17317">
        <v>25292</v>
      </c>
      <c r="B17317" s="15" t="s">
        <v>1895</v>
      </c>
      <c r="C17317" t="str">
        <f>_xlfn.XLOOKUP($B17317, STANDARDS!$A:$A, STANDARDS!$B:$B,,0,2)</f>
        <v>Undivided Lemede Fm; Cabo Carvoeiro Fm</v>
      </c>
      <c r="D17317" t="s">
        <v>2177</v>
      </c>
      <c r="E17317" t="s">
        <v>2202</v>
      </c>
      <c r="J17317" cm="1">
        <f t="array" ref="J17317:L17317">_xlfn.XLOOKUP($C17317, AGE!$A:$A,AGE!$B:$D,,0,2)</f>
        <v>182.45</v>
      </c>
      <c r="K17317">
        <v>8.3499999999999943</v>
      </c>
      <c r="L17317" t="str">
        <v xml:space="preserve">GSA 2018 </v>
      </c>
      <c r="M17317" t="s">
        <v>2403</v>
      </c>
      <c r="P17317" t="s">
        <v>2342</v>
      </c>
      <c r="Q17317">
        <v>-0.26</v>
      </c>
      <c r="R17317">
        <v>0.2</v>
      </c>
      <c r="V17317">
        <v>1</v>
      </c>
      <c r="W17317" t="s">
        <v>2558</v>
      </c>
    </row>
    <row r="17318" spans="1:23" x14ac:dyDescent="0.3">
      <c r="A17318">
        <v>25293</v>
      </c>
      <c r="B17318" s="15" t="s">
        <v>1895</v>
      </c>
      <c r="C17318" t="str">
        <f>_xlfn.XLOOKUP($B17318, STANDARDS!$A:$A, STANDARDS!$B:$B,,0,2)</f>
        <v>Undivided Lemede Fm; Cabo Carvoeiro Fm</v>
      </c>
      <c r="D17318" t="s">
        <v>2177</v>
      </c>
      <c r="E17318" t="s">
        <v>2202</v>
      </c>
      <c r="J17318" cm="1">
        <f t="array" ref="J17318:L17318">_xlfn.XLOOKUP($C17318, AGE!$A:$A,AGE!$B:$D,,0,2)</f>
        <v>182.45</v>
      </c>
      <c r="K17318">
        <v>8.3499999999999943</v>
      </c>
      <c r="L17318" t="str">
        <v xml:space="preserve">GSA 2018 </v>
      </c>
      <c r="M17318" t="s">
        <v>2403</v>
      </c>
      <c r="P17318" t="s">
        <v>2342</v>
      </c>
      <c r="Q17318">
        <v>-0.2</v>
      </c>
      <c r="R17318">
        <v>0.2</v>
      </c>
      <c r="V17318">
        <v>1</v>
      </c>
      <c r="W17318" t="s">
        <v>2558</v>
      </c>
    </row>
    <row r="17319" spans="1:23" x14ac:dyDescent="0.3">
      <c r="A17319">
        <v>25294</v>
      </c>
      <c r="B17319" s="15" t="s">
        <v>1895</v>
      </c>
      <c r="C17319" t="str">
        <f>_xlfn.XLOOKUP($B17319, STANDARDS!$A:$A, STANDARDS!$B:$B,,0,2)</f>
        <v>Undivided Lemede Fm; Cabo Carvoeiro Fm</v>
      </c>
      <c r="D17319" t="s">
        <v>2177</v>
      </c>
      <c r="E17319" t="s">
        <v>2202</v>
      </c>
      <c r="J17319" cm="1">
        <f t="array" ref="J17319:L17319">_xlfn.XLOOKUP($C17319, AGE!$A:$A,AGE!$B:$D,,0,2)</f>
        <v>182.45</v>
      </c>
      <c r="K17319">
        <v>8.3499999999999943</v>
      </c>
      <c r="L17319" t="str">
        <v xml:space="preserve">GSA 2018 </v>
      </c>
      <c r="M17319" t="s">
        <v>2403</v>
      </c>
      <c r="P17319" t="s">
        <v>2342</v>
      </c>
      <c r="Q17319">
        <v>-0.23</v>
      </c>
      <c r="R17319">
        <v>0.2</v>
      </c>
      <c r="V17319">
        <v>1</v>
      </c>
      <c r="W17319" t="s">
        <v>2558</v>
      </c>
    </row>
    <row r="17320" spans="1:23" x14ac:dyDescent="0.3">
      <c r="A17320">
        <v>25295</v>
      </c>
      <c r="B17320" s="15" t="s">
        <v>1895</v>
      </c>
      <c r="C17320" t="str">
        <f>_xlfn.XLOOKUP($B17320, STANDARDS!$A:$A, STANDARDS!$B:$B,,0,2)</f>
        <v>Undivided Lemede Fm; Cabo Carvoeiro Fm</v>
      </c>
      <c r="D17320" t="s">
        <v>2177</v>
      </c>
      <c r="E17320" t="s">
        <v>2202</v>
      </c>
      <c r="J17320" cm="1">
        <f t="array" ref="J17320:L17320">_xlfn.XLOOKUP($C17320, AGE!$A:$A,AGE!$B:$D,,0,2)</f>
        <v>182.45</v>
      </c>
      <c r="K17320">
        <v>8.3499999999999943</v>
      </c>
      <c r="L17320" t="str">
        <v xml:space="preserve">GSA 2018 </v>
      </c>
      <c r="M17320" t="s">
        <v>2403</v>
      </c>
      <c r="P17320" t="s">
        <v>2342</v>
      </c>
      <c r="Q17320">
        <v>-0.12</v>
      </c>
      <c r="R17320">
        <v>0.2</v>
      </c>
      <c r="V17320">
        <v>1</v>
      </c>
      <c r="W17320" t="s">
        <v>2558</v>
      </c>
    </row>
    <row r="17321" spans="1:23" x14ac:dyDescent="0.3">
      <c r="A17321">
        <v>25296</v>
      </c>
      <c r="B17321" s="15" t="s">
        <v>1895</v>
      </c>
      <c r="C17321" t="str">
        <f>_xlfn.XLOOKUP($B17321, STANDARDS!$A:$A, STANDARDS!$B:$B,,0,2)</f>
        <v>Undivided Lemede Fm; Cabo Carvoeiro Fm</v>
      </c>
      <c r="D17321" t="s">
        <v>2177</v>
      </c>
      <c r="E17321" t="s">
        <v>2202</v>
      </c>
      <c r="J17321" cm="1">
        <f t="array" ref="J17321:L17321">_xlfn.XLOOKUP($C17321, AGE!$A:$A,AGE!$B:$D,,0,2)</f>
        <v>182.45</v>
      </c>
      <c r="K17321">
        <v>8.3499999999999943</v>
      </c>
      <c r="L17321" t="str">
        <v xml:space="preserve">GSA 2018 </v>
      </c>
      <c r="M17321" t="s">
        <v>2403</v>
      </c>
      <c r="P17321" t="s">
        <v>2342</v>
      </c>
      <c r="Q17321">
        <v>-0.18</v>
      </c>
      <c r="R17321">
        <v>0.2</v>
      </c>
      <c r="V17321">
        <v>1</v>
      </c>
      <c r="W17321" t="s">
        <v>2558</v>
      </c>
    </row>
    <row r="17322" spans="1:23" x14ac:dyDescent="0.3">
      <c r="A17322">
        <v>25297</v>
      </c>
      <c r="B17322" s="15" t="s">
        <v>1895</v>
      </c>
      <c r="C17322" t="str">
        <f>_xlfn.XLOOKUP($B17322, STANDARDS!$A:$A, STANDARDS!$B:$B,,0,2)</f>
        <v>Undivided Lemede Fm; Cabo Carvoeiro Fm</v>
      </c>
      <c r="D17322" t="s">
        <v>2177</v>
      </c>
      <c r="E17322" t="s">
        <v>2202</v>
      </c>
      <c r="J17322" cm="1">
        <f t="array" ref="J17322:L17322">_xlfn.XLOOKUP($C17322, AGE!$A:$A,AGE!$B:$D,,0,2)</f>
        <v>182.45</v>
      </c>
      <c r="K17322">
        <v>8.3499999999999943</v>
      </c>
      <c r="L17322" t="str">
        <v xml:space="preserve">GSA 2018 </v>
      </c>
      <c r="M17322" t="s">
        <v>2403</v>
      </c>
      <c r="P17322" t="s">
        <v>2342</v>
      </c>
      <c r="Q17322">
        <v>-0.2</v>
      </c>
      <c r="R17322">
        <v>0.2</v>
      </c>
      <c r="V17322">
        <v>1</v>
      </c>
      <c r="W17322" t="s">
        <v>2558</v>
      </c>
    </row>
    <row r="17323" spans="1:23" x14ac:dyDescent="0.3">
      <c r="A17323">
        <v>25298</v>
      </c>
      <c r="B17323" s="15" t="s">
        <v>1895</v>
      </c>
      <c r="C17323" t="str">
        <f>_xlfn.XLOOKUP($B17323, STANDARDS!$A:$A, STANDARDS!$B:$B,,0,2)</f>
        <v>Undivided Lemede Fm; Cabo Carvoeiro Fm</v>
      </c>
      <c r="D17323" t="s">
        <v>2177</v>
      </c>
      <c r="E17323" t="s">
        <v>2202</v>
      </c>
      <c r="J17323" cm="1">
        <f t="array" ref="J17323:L17323">_xlfn.XLOOKUP($C17323, AGE!$A:$A,AGE!$B:$D,,0,2)</f>
        <v>182.45</v>
      </c>
      <c r="K17323">
        <v>8.3499999999999943</v>
      </c>
      <c r="L17323" t="str">
        <v xml:space="preserve">GSA 2018 </v>
      </c>
      <c r="M17323" t="s">
        <v>2403</v>
      </c>
      <c r="P17323" t="s">
        <v>2342</v>
      </c>
      <c r="Q17323">
        <v>-0.21</v>
      </c>
      <c r="R17323">
        <v>0.2</v>
      </c>
      <c r="V17323">
        <v>1</v>
      </c>
      <c r="W17323" t="s">
        <v>2558</v>
      </c>
    </row>
    <row r="17324" spans="1:23" x14ac:dyDescent="0.3">
      <c r="A17324">
        <v>25299</v>
      </c>
      <c r="B17324" s="15" t="s">
        <v>1895</v>
      </c>
      <c r="C17324" t="str">
        <f>_xlfn.XLOOKUP($B17324, STANDARDS!$A:$A, STANDARDS!$B:$B,,0,2)</f>
        <v>Undivided Lemede Fm; Cabo Carvoeiro Fm</v>
      </c>
      <c r="D17324" t="s">
        <v>2177</v>
      </c>
      <c r="E17324" t="s">
        <v>2202</v>
      </c>
      <c r="J17324" cm="1">
        <f t="array" ref="J17324:L17324">_xlfn.XLOOKUP($C17324, AGE!$A:$A,AGE!$B:$D,,0,2)</f>
        <v>182.45</v>
      </c>
      <c r="K17324">
        <v>8.3499999999999943</v>
      </c>
      <c r="L17324" t="str">
        <v xml:space="preserve">GSA 2018 </v>
      </c>
      <c r="M17324" t="s">
        <v>2403</v>
      </c>
      <c r="P17324" t="s">
        <v>2342</v>
      </c>
      <c r="Q17324">
        <v>-0.22</v>
      </c>
      <c r="R17324">
        <v>0.2</v>
      </c>
      <c r="V17324">
        <v>1</v>
      </c>
      <c r="W17324" t="s">
        <v>2558</v>
      </c>
    </row>
    <row r="17325" spans="1:23" x14ac:dyDescent="0.3">
      <c r="A17325">
        <v>25300</v>
      </c>
      <c r="B17325" s="15" t="s">
        <v>1895</v>
      </c>
      <c r="C17325" t="str">
        <f>_xlfn.XLOOKUP($B17325, STANDARDS!$A:$A, STANDARDS!$B:$B,,0,2)</f>
        <v>Undivided Lemede Fm; Cabo Carvoeiro Fm</v>
      </c>
      <c r="D17325" t="s">
        <v>2177</v>
      </c>
      <c r="E17325" t="s">
        <v>2202</v>
      </c>
      <c r="J17325" cm="1">
        <f t="array" ref="J17325:L17325">_xlfn.XLOOKUP($C17325, AGE!$A:$A,AGE!$B:$D,,0,2)</f>
        <v>182.45</v>
      </c>
      <c r="K17325">
        <v>8.3499999999999943</v>
      </c>
      <c r="L17325" t="str">
        <v xml:space="preserve">GSA 2018 </v>
      </c>
      <c r="M17325" t="s">
        <v>2403</v>
      </c>
      <c r="P17325" t="s">
        <v>2342</v>
      </c>
      <c r="Q17325">
        <v>-0.14000000000000001</v>
      </c>
      <c r="R17325">
        <v>0.2</v>
      </c>
      <c r="V17325">
        <v>1</v>
      </c>
      <c r="W17325" t="s">
        <v>2558</v>
      </c>
    </row>
    <row r="17326" spans="1:23" x14ac:dyDescent="0.3">
      <c r="A17326">
        <v>25301</v>
      </c>
      <c r="B17326" s="15" t="s">
        <v>1895</v>
      </c>
      <c r="C17326" t="str">
        <f>_xlfn.XLOOKUP($B17326, STANDARDS!$A:$A, STANDARDS!$B:$B,,0,2)</f>
        <v>Undivided Lemede Fm; Cabo Carvoeiro Fm</v>
      </c>
      <c r="D17326" t="s">
        <v>2177</v>
      </c>
      <c r="E17326" t="s">
        <v>2202</v>
      </c>
      <c r="J17326" cm="1">
        <f t="array" ref="J17326:L17326">_xlfn.XLOOKUP($C17326, AGE!$A:$A,AGE!$B:$D,,0,2)</f>
        <v>182.45</v>
      </c>
      <c r="K17326">
        <v>8.3499999999999943</v>
      </c>
      <c r="L17326" t="str">
        <v xml:space="preserve">GSA 2018 </v>
      </c>
      <c r="M17326" t="s">
        <v>2403</v>
      </c>
      <c r="P17326" t="s">
        <v>2342</v>
      </c>
      <c r="Q17326">
        <v>-0.33</v>
      </c>
      <c r="R17326">
        <v>0.2</v>
      </c>
      <c r="V17326">
        <v>1</v>
      </c>
      <c r="W17326" t="s">
        <v>2558</v>
      </c>
    </row>
    <row r="17327" spans="1:23" x14ac:dyDescent="0.3">
      <c r="A17327">
        <v>25302</v>
      </c>
      <c r="B17327" s="15" t="s">
        <v>1895</v>
      </c>
      <c r="C17327" t="str">
        <f>_xlfn.XLOOKUP($B17327, STANDARDS!$A:$A, STANDARDS!$B:$B,,0,2)</f>
        <v>Undivided Lemede Fm; Cabo Carvoeiro Fm</v>
      </c>
      <c r="D17327" t="s">
        <v>2177</v>
      </c>
      <c r="E17327" t="s">
        <v>2202</v>
      </c>
      <c r="J17327" cm="1">
        <f t="array" ref="J17327:L17327">_xlfn.XLOOKUP($C17327, AGE!$A:$A,AGE!$B:$D,,0,2)</f>
        <v>182.45</v>
      </c>
      <c r="K17327">
        <v>8.3499999999999943</v>
      </c>
      <c r="L17327" t="str">
        <v xml:space="preserve">GSA 2018 </v>
      </c>
      <c r="M17327" t="s">
        <v>2403</v>
      </c>
      <c r="P17327" t="s">
        <v>2342</v>
      </c>
      <c r="Q17327">
        <v>-0.27</v>
      </c>
      <c r="R17327">
        <v>0.2</v>
      </c>
      <c r="V17327">
        <v>1</v>
      </c>
      <c r="W17327" t="s">
        <v>2558</v>
      </c>
    </row>
    <row r="17328" spans="1:23" x14ac:dyDescent="0.3">
      <c r="A17328">
        <v>25303</v>
      </c>
      <c r="B17328" s="15" t="s">
        <v>1895</v>
      </c>
      <c r="C17328" t="str">
        <f>_xlfn.XLOOKUP($B17328, STANDARDS!$A:$A, STANDARDS!$B:$B,,0,2)</f>
        <v>Undivided Lemede Fm; Cabo Carvoeiro Fm</v>
      </c>
      <c r="D17328" t="s">
        <v>2177</v>
      </c>
      <c r="E17328" t="s">
        <v>2202</v>
      </c>
      <c r="J17328" cm="1">
        <f t="array" ref="J17328:L17328">_xlfn.XLOOKUP($C17328, AGE!$A:$A,AGE!$B:$D,,0,2)</f>
        <v>182.45</v>
      </c>
      <c r="K17328">
        <v>8.3499999999999943</v>
      </c>
      <c r="L17328" t="str">
        <v xml:space="preserve">GSA 2018 </v>
      </c>
      <c r="M17328" t="s">
        <v>2403</v>
      </c>
      <c r="P17328" t="s">
        <v>2342</v>
      </c>
      <c r="Q17328">
        <v>-0.22</v>
      </c>
      <c r="R17328">
        <v>0.2</v>
      </c>
      <c r="V17328">
        <v>1</v>
      </c>
      <c r="W17328" t="s">
        <v>2558</v>
      </c>
    </row>
    <row r="17329" spans="1:23" x14ac:dyDescent="0.3">
      <c r="A17329">
        <v>25304</v>
      </c>
      <c r="B17329" s="15" t="s">
        <v>1895</v>
      </c>
      <c r="C17329" t="str">
        <f>_xlfn.XLOOKUP($B17329, STANDARDS!$A:$A, STANDARDS!$B:$B,,0,2)</f>
        <v>Undivided Lemede Fm; Cabo Carvoeiro Fm</v>
      </c>
      <c r="D17329" t="s">
        <v>2177</v>
      </c>
      <c r="E17329" t="s">
        <v>2202</v>
      </c>
      <c r="J17329" cm="1">
        <f t="array" ref="J17329:L17329">_xlfn.XLOOKUP($C17329, AGE!$A:$A,AGE!$B:$D,,0,2)</f>
        <v>182.45</v>
      </c>
      <c r="K17329">
        <v>8.3499999999999943</v>
      </c>
      <c r="L17329" t="str">
        <v xml:space="preserve">GSA 2018 </v>
      </c>
      <c r="M17329" t="s">
        <v>2403</v>
      </c>
      <c r="P17329" t="s">
        <v>2342</v>
      </c>
      <c r="Q17329">
        <v>-0.26</v>
      </c>
      <c r="R17329">
        <v>0.2</v>
      </c>
      <c r="V17329">
        <v>1</v>
      </c>
      <c r="W17329" t="s">
        <v>2558</v>
      </c>
    </row>
    <row r="17330" spans="1:23" x14ac:dyDescent="0.3">
      <c r="A17330">
        <v>25305</v>
      </c>
      <c r="B17330" s="15" t="s">
        <v>1895</v>
      </c>
      <c r="C17330" t="str">
        <f>_xlfn.XLOOKUP($B17330, STANDARDS!$A:$A, STANDARDS!$B:$B,,0,2)</f>
        <v>Undivided Lemede Fm; Cabo Carvoeiro Fm</v>
      </c>
      <c r="D17330" t="s">
        <v>2177</v>
      </c>
      <c r="E17330" t="s">
        <v>2202</v>
      </c>
      <c r="J17330" cm="1">
        <f t="array" ref="J17330:L17330">_xlfn.XLOOKUP($C17330, AGE!$A:$A,AGE!$B:$D,,0,2)</f>
        <v>182.45</v>
      </c>
      <c r="K17330">
        <v>8.3499999999999943</v>
      </c>
      <c r="L17330" t="str">
        <v xml:space="preserve">GSA 2018 </v>
      </c>
      <c r="M17330" t="s">
        <v>2403</v>
      </c>
      <c r="P17330" t="s">
        <v>2342</v>
      </c>
      <c r="Q17330">
        <v>-0.19</v>
      </c>
      <c r="R17330">
        <v>0.2</v>
      </c>
      <c r="V17330">
        <v>1</v>
      </c>
      <c r="W17330" t="s">
        <v>2558</v>
      </c>
    </row>
    <row r="17331" spans="1:23" x14ac:dyDescent="0.3">
      <c r="A17331">
        <v>25306</v>
      </c>
      <c r="B17331" s="15" t="s">
        <v>1895</v>
      </c>
      <c r="C17331" t="str">
        <f>_xlfn.XLOOKUP($B17331, STANDARDS!$A:$A, STANDARDS!$B:$B,,0,2)</f>
        <v>Undivided Lemede Fm; Cabo Carvoeiro Fm</v>
      </c>
      <c r="D17331" t="s">
        <v>2177</v>
      </c>
      <c r="E17331" t="s">
        <v>2202</v>
      </c>
      <c r="J17331" cm="1">
        <f t="array" ref="J17331:L17331">_xlfn.XLOOKUP($C17331, AGE!$A:$A,AGE!$B:$D,,0,2)</f>
        <v>182.45</v>
      </c>
      <c r="K17331">
        <v>8.3499999999999943</v>
      </c>
      <c r="L17331" t="str">
        <v xml:space="preserve">GSA 2018 </v>
      </c>
      <c r="M17331" t="s">
        <v>2403</v>
      </c>
      <c r="P17331" t="s">
        <v>2342</v>
      </c>
      <c r="Q17331">
        <v>-0.18</v>
      </c>
      <c r="R17331">
        <v>0.2</v>
      </c>
      <c r="V17331">
        <v>1</v>
      </c>
      <c r="W17331" t="s">
        <v>2558</v>
      </c>
    </row>
    <row r="17332" spans="1:23" x14ac:dyDescent="0.3">
      <c r="A17332">
        <v>25307</v>
      </c>
      <c r="B17332" s="15" t="s">
        <v>1895</v>
      </c>
      <c r="C17332" t="str">
        <f>_xlfn.XLOOKUP($B17332, STANDARDS!$A:$A, STANDARDS!$B:$B,,0,2)</f>
        <v>Undivided Lemede Fm; Cabo Carvoeiro Fm</v>
      </c>
      <c r="D17332" t="s">
        <v>2177</v>
      </c>
      <c r="E17332" t="s">
        <v>2202</v>
      </c>
      <c r="J17332" cm="1">
        <f t="array" ref="J17332:L17332">_xlfn.XLOOKUP($C17332, AGE!$A:$A,AGE!$B:$D,,0,2)</f>
        <v>182.45</v>
      </c>
      <c r="K17332">
        <v>8.3499999999999943</v>
      </c>
      <c r="L17332" t="str">
        <v xml:space="preserve">GSA 2018 </v>
      </c>
      <c r="M17332" t="s">
        <v>2403</v>
      </c>
      <c r="P17332" t="s">
        <v>2342</v>
      </c>
      <c r="Q17332">
        <v>-0.21</v>
      </c>
      <c r="R17332">
        <v>0.2</v>
      </c>
      <c r="V17332">
        <v>1</v>
      </c>
      <c r="W17332" t="s">
        <v>2558</v>
      </c>
    </row>
    <row r="17333" spans="1:23" x14ac:dyDescent="0.3">
      <c r="A17333">
        <v>25308</v>
      </c>
      <c r="B17333" s="15" t="s">
        <v>1895</v>
      </c>
      <c r="C17333" t="str">
        <f>_xlfn.XLOOKUP($B17333, STANDARDS!$A:$A, STANDARDS!$B:$B,,0,2)</f>
        <v>Undivided Lemede Fm; Cabo Carvoeiro Fm</v>
      </c>
      <c r="D17333" t="s">
        <v>2177</v>
      </c>
      <c r="E17333" t="s">
        <v>2202</v>
      </c>
      <c r="J17333" cm="1">
        <f t="array" ref="J17333:L17333">_xlfn.XLOOKUP($C17333, AGE!$A:$A,AGE!$B:$D,,0,2)</f>
        <v>182.45</v>
      </c>
      <c r="K17333">
        <v>8.3499999999999943</v>
      </c>
      <c r="L17333" t="str">
        <v xml:space="preserve">GSA 2018 </v>
      </c>
      <c r="M17333" t="s">
        <v>2403</v>
      </c>
      <c r="P17333" t="s">
        <v>2342</v>
      </c>
      <c r="Q17333">
        <v>-0.22</v>
      </c>
      <c r="R17333">
        <v>0.2</v>
      </c>
      <c r="V17333">
        <v>1</v>
      </c>
      <c r="W17333" t="s">
        <v>2558</v>
      </c>
    </row>
    <row r="17334" spans="1:23" x14ac:dyDescent="0.3">
      <c r="A17334">
        <v>25309</v>
      </c>
      <c r="B17334" s="15" t="s">
        <v>1895</v>
      </c>
      <c r="C17334" t="str">
        <f>_xlfn.XLOOKUP($B17334, STANDARDS!$A:$A, STANDARDS!$B:$B,,0,2)</f>
        <v>Undivided Lemede Fm; Cabo Carvoeiro Fm</v>
      </c>
      <c r="D17334" t="s">
        <v>2177</v>
      </c>
      <c r="E17334" t="s">
        <v>2202</v>
      </c>
      <c r="J17334" cm="1">
        <f t="array" ref="J17334:L17334">_xlfn.XLOOKUP($C17334, AGE!$A:$A,AGE!$B:$D,,0,2)</f>
        <v>182.45</v>
      </c>
      <c r="K17334">
        <v>8.3499999999999943</v>
      </c>
      <c r="L17334" t="str">
        <v xml:space="preserve">GSA 2018 </v>
      </c>
      <c r="M17334" t="s">
        <v>2403</v>
      </c>
      <c r="P17334" t="s">
        <v>2342</v>
      </c>
      <c r="Q17334">
        <v>-0.2</v>
      </c>
      <c r="R17334">
        <v>0.2</v>
      </c>
      <c r="V17334">
        <v>1</v>
      </c>
      <c r="W17334" t="s">
        <v>2558</v>
      </c>
    </row>
    <row r="17335" spans="1:23" x14ac:dyDescent="0.3">
      <c r="A17335">
        <v>25310</v>
      </c>
      <c r="B17335" s="15" t="s">
        <v>1895</v>
      </c>
      <c r="C17335" t="str">
        <f>_xlfn.XLOOKUP($B17335, STANDARDS!$A:$A, STANDARDS!$B:$B,,0,2)</f>
        <v>Undivided Lemede Fm; Cabo Carvoeiro Fm</v>
      </c>
      <c r="D17335" t="s">
        <v>2177</v>
      </c>
      <c r="E17335" t="s">
        <v>2202</v>
      </c>
      <c r="J17335" cm="1">
        <f t="array" ref="J17335:L17335">_xlfn.XLOOKUP($C17335, AGE!$A:$A,AGE!$B:$D,,0,2)</f>
        <v>182.45</v>
      </c>
      <c r="K17335">
        <v>8.3499999999999943</v>
      </c>
      <c r="L17335" t="str">
        <v xml:space="preserve">GSA 2018 </v>
      </c>
      <c r="M17335" t="s">
        <v>2403</v>
      </c>
      <c r="P17335" t="s">
        <v>2342</v>
      </c>
      <c r="Q17335">
        <v>-0.22</v>
      </c>
      <c r="R17335">
        <v>0.2</v>
      </c>
      <c r="V17335">
        <v>1</v>
      </c>
      <c r="W17335" t="s">
        <v>2558</v>
      </c>
    </row>
    <row r="17336" spans="1:23" x14ac:dyDescent="0.3">
      <c r="A17336">
        <v>25311</v>
      </c>
      <c r="B17336" s="15" t="s">
        <v>1895</v>
      </c>
      <c r="C17336" t="str">
        <f>_xlfn.XLOOKUP($B17336, STANDARDS!$A:$A, STANDARDS!$B:$B,,0,2)</f>
        <v>Undivided Lemede Fm; Cabo Carvoeiro Fm</v>
      </c>
      <c r="D17336" t="s">
        <v>2177</v>
      </c>
      <c r="E17336" t="s">
        <v>2202</v>
      </c>
      <c r="J17336" cm="1">
        <f t="array" ref="J17336:L17336">_xlfn.XLOOKUP($C17336, AGE!$A:$A,AGE!$B:$D,,0,2)</f>
        <v>182.45</v>
      </c>
      <c r="K17336">
        <v>8.3499999999999943</v>
      </c>
      <c r="L17336" t="str">
        <v xml:space="preserve">GSA 2018 </v>
      </c>
      <c r="M17336" t="s">
        <v>2403</v>
      </c>
      <c r="P17336" t="s">
        <v>2342</v>
      </c>
      <c r="Q17336">
        <v>-0.18</v>
      </c>
      <c r="R17336">
        <v>0.2</v>
      </c>
      <c r="V17336">
        <v>1</v>
      </c>
      <c r="W17336" t="s">
        <v>2558</v>
      </c>
    </row>
    <row r="17337" spans="1:23" x14ac:dyDescent="0.3">
      <c r="A17337">
        <v>25312</v>
      </c>
      <c r="B17337" s="15" t="s">
        <v>1895</v>
      </c>
      <c r="C17337" t="str">
        <f>_xlfn.XLOOKUP($B17337, STANDARDS!$A:$A, STANDARDS!$B:$B,,0,2)</f>
        <v>Undivided Lemede Fm; Cabo Carvoeiro Fm</v>
      </c>
      <c r="D17337" t="s">
        <v>2177</v>
      </c>
      <c r="E17337" t="s">
        <v>2202</v>
      </c>
      <c r="J17337" cm="1">
        <f t="array" ref="J17337:L17337">_xlfn.XLOOKUP($C17337, AGE!$A:$A,AGE!$B:$D,,0,2)</f>
        <v>182.45</v>
      </c>
      <c r="K17337">
        <v>8.3499999999999943</v>
      </c>
      <c r="L17337" t="str">
        <v xml:space="preserve">GSA 2018 </v>
      </c>
      <c r="M17337" t="s">
        <v>2403</v>
      </c>
      <c r="P17337" t="s">
        <v>2342</v>
      </c>
      <c r="Q17337">
        <v>1.05</v>
      </c>
      <c r="R17337">
        <v>0.2</v>
      </c>
      <c r="V17337">
        <v>1</v>
      </c>
      <c r="W17337" t="s">
        <v>2558</v>
      </c>
    </row>
    <row r="17338" spans="1:23" x14ac:dyDescent="0.3">
      <c r="A17338">
        <v>25313</v>
      </c>
      <c r="B17338" s="15" t="s">
        <v>1895</v>
      </c>
      <c r="C17338" t="str">
        <f>_xlfn.XLOOKUP($B17338, STANDARDS!$A:$A, STANDARDS!$B:$B,,0,2)</f>
        <v>Undivided Lemede Fm; Cabo Carvoeiro Fm</v>
      </c>
      <c r="D17338" t="s">
        <v>2177</v>
      </c>
      <c r="E17338" t="s">
        <v>2202</v>
      </c>
      <c r="J17338" cm="1">
        <f t="array" ref="J17338:L17338">_xlfn.XLOOKUP($C17338, AGE!$A:$A,AGE!$B:$D,,0,2)</f>
        <v>182.45</v>
      </c>
      <c r="K17338">
        <v>8.3499999999999943</v>
      </c>
      <c r="L17338" t="str">
        <v xml:space="preserve">GSA 2018 </v>
      </c>
      <c r="M17338" t="s">
        <v>2403</v>
      </c>
      <c r="P17338" t="s">
        <v>2342</v>
      </c>
      <c r="Q17338">
        <v>0.06</v>
      </c>
      <c r="R17338">
        <v>0.2</v>
      </c>
      <c r="V17338">
        <v>1</v>
      </c>
      <c r="W17338" t="s">
        <v>2558</v>
      </c>
    </row>
    <row r="17339" spans="1:23" x14ac:dyDescent="0.3">
      <c r="A17339">
        <v>25314</v>
      </c>
      <c r="B17339" s="15" t="s">
        <v>1895</v>
      </c>
      <c r="C17339" t="str">
        <f>_xlfn.XLOOKUP($B17339, STANDARDS!$A:$A, STANDARDS!$B:$B,,0,2)</f>
        <v>Undivided Lemede Fm; Cabo Carvoeiro Fm</v>
      </c>
      <c r="D17339" t="s">
        <v>2177</v>
      </c>
      <c r="E17339" t="s">
        <v>2202</v>
      </c>
      <c r="J17339" cm="1">
        <f t="array" ref="J17339:L17339">_xlfn.XLOOKUP($C17339, AGE!$A:$A,AGE!$B:$D,,0,2)</f>
        <v>182.45</v>
      </c>
      <c r="K17339">
        <v>8.3499999999999943</v>
      </c>
      <c r="L17339" t="str">
        <v xml:space="preserve">GSA 2018 </v>
      </c>
      <c r="M17339" t="s">
        <v>2403</v>
      </c>
      <c r="P17339" t="s">
        <v>2342</v>
      </c>
      <c r="Q17339">
        <v>-0.17</v>
      </c>
      <c r="R17339">
        <v>0.2</v>
      </c>
      <c r="V17339">
        <v>1</v>
      </c>
      <c r="W17339" t="s">
        <v>2558</v>
      </c>
    </row>
    <row r="17340" spans="1:23" x14ac:dyDescent="0.3">
      <c r="A17340">
        <v>25315</v>
      </c>
      <c r="B17340" s="15" t="s">
        <v>1895</v>
      </c>
      <c r="C17340" t="str">
        <f>_xlfn.XLOOKUP($B17340, STANDARDS!$A:$A, STANDARDS!$B:$B,,0,2)</f>
        <v>Undivided Lemede Fm; Cabo Carvoeiro Fm</v>
      </c>
      <c r="D17340" t="s">
        <v>2177</v>
      </c>
      <c r="E17340" t="s">
        <v>2202</v>
      </c>
      <c r="J17340" cm="1">
        <f t="array" ref="J17340:L17340">_xlfn.XLOOKUP($C17340, AGE!$A:$A,AGE!$B:$D,,0,2)</f>
        <v>182.45</v>
      </c>
      <c r="K17340">
        <v>8.3499999999999943</v>
      </c>
      <c r="L17340" t="str">
        <v xml:space="preserve">GSA 2018 </v>
      </c>
      <c r="M17340" t="s">
        <v>2403</v>
      </c>
      <c r="P17340" t="s">
        <v>2342</v>
      </c>
      <c r="Q17340">
        <v>-0.23</v>
      </c>
      <c r="R17340">
        <v>0.2</v>
      </c>
      <c r="V17340">
        <v>1</v>
      </c>
      <c r="W17340" t="s">
        <v>2558</v>
      </c>
    </row>
    <row r="17341" spans="1:23" x14ac:dyDescent="0.3">
      <c r="A17341">
        <v>25316</v>
      </c>
      <c r="B17341" s="15" t="s">
        <v>1895</v>
      </c>
      <c r="C17341" t="str">
        <f>_xlfn.XLOOKUP($B17341, STANDARDS!$A:$A, STANDARDS!$B:$B,,0,2)</f>
        <v>Undivided Lemede Fm; Cabo Carvoeiro Fm</v>
      </c>
      <c r="D17341" t="s">
        <v>2177</v>
      </c>
      <c r="E17341" t="s">
        <v>2202</v>
      </c>
      <c r="J17341" cm="1">
        <f t="array" ref="J17341:L17341">_xlfn.XLOOKUP($C17341, AGE!$A:$A,AGE!$B:$D,,0,2)</f>
        <v>182.45</v>
      </c>
      <c r="K17341">
        <v>8.3499999999999943</v>
      </c>
      <c r="L17341" t="str">
        <v xml:space="preserve">GSA 2018 </v>
      </c>
      <c r="M17341" t="s">
        <v>2403</v>
      </c>
      <c r="P17341" t="s">
        <v>2342</v>
      </c>
      <c r="Q17341">
        <v>-0.18</v>
      </c>
      <c r="R17341">
        <v>0.2</v>
      </c>
      <c r="V17341">
        <v>1</v>
      </c>
      <c r="W17341" t="s">
        <v>2558</v>
      </c>
    </row>
    <row r="17342" spans="1:23" x14ac:dyDescent="0.3">
      <c r="A17342">
        <v>25317</v>
      </c>
      <c r="B17342" s="15" t="s">
        <v>1895</v>
      </c>
      <c r="C17342" t="str">
        <f>_xlfn.XLOOKUP($B17342, STANDARDS!$A:$A, STANDARDS!$B:$B,,0,2)</f>
        <v>Undivided Lemede Fm; Cabo Carvoeiro Fm</v>
      </c>
      <c r="D17342" t="s">
        <v>2177</v>
      </c>
      <c r="E17342" t="s">
        <v>2202</v>
      </c>
      <c r="J17342" cm="1">
        <f t="array" ref="J17342:L17342">_xlfn.XLOOKUP($C17342, AGE!$A:$A,AGE!$B:$D,,0,2)</f>
        <v>182.45</v>
      </c>
      <c r="K17342">
        <v>8.3499999999999943</v>
      </c>
      <c r="L17342" t="str">
        <v xml:space="preserve">GSA 2018 </v>
      </c>
      <c r="M17342" t="s">
        <v>2403</v>
      </c>
      <c r="P17342" t="s">
        <v>2342</v>
      </c>
      <c r="Q17342">
        <v>-0.17</v>
      </c>
      <c r="R17342">
        <v>0.2</v>
      </c>
      <c r="V17342">
        <v>1</v>
      </c>
      <c r="W17342" t="s">
        <v>2558</v>
      </c>
    </row>
    <row r="17343" spans="1:23" x14ac:dyDescent="0.3">
      <c r="A17343">
        <v>25318</v>
      </c>
      <c r="B17343" s="15" t="s">
        <v>1895</v>
      </c>
      <c r="C17343" t="str">
        <f>_xlfn.XLOOKUP($B17343, STANDARDS!$A:$A, STANDARDS!$B:$B,,0,2)</f>
        <v>Undivided Lemede Fm; Cabo Carvoeiro Fm</v>
      </c>
      <c r="D17343" t="s">
        <v>2177</v>
      </c>
      <c r="E17343" t="s">
        <v>2202</v>
      </c>
      <c r="J17343" cm="1">
        <f t="array" ref="J17343:L17343">_xlfn.XLOOKUP($C17343, AGE!$A:$A,AGE!$B:$D,,0,2)</f>
        <v>182.45</v>
      </c>
      <c r="K17343">
        <v>8.3499999999999943</v>
      </c>
      <c r="L17343" t="str">
        <v xml:space="preserve">GSA 2018 </v>
      </c>
      <c r="M17343" t="s">
        <v>2403</v>
      </c>
      <c r="P17343" t="s">
        <v>2342</v>
      </c>
      <c r="Q17343">
        <v>-0.24</v>
      </c>
      <c r="R17343">
        <v>0.2</v>
      </c>
      <c r="V17343">
        <v>1</v>
      </c>
      <c r="W17343" t="s">
        <v>2558</v>
      </c>
    </row>
    <row r="17344" spans="1:23" x14ac:dyDescent="0.3">
      <c r="A17344">
        <v>25319</v>
      </c>
      <c r="B17344" s="15" t="s">
        <v>1895</v>
      </c>
      <c r="C17344" t="str">
        <f>_xlfn.XLOOKUP($B17344, STANDARDS!$A:$A, STANDARDS!$B:$B,,0,2)</f>
        <v>Undivided Lemede Fm; Cabo Carvoeiro Fm</v>
      </c>
      <c r="D17344" t="s">
        <v>2177</v>
      </c>
      <c r="E17344" t="s">
        <v>2202</v>
      </c>
      <c r="J17344" cm="1">
        <f t="array" ref="J17344:L17344">_xlfn.XLOOKUP($C17344, AGE!$A:$A,AGE!$B:$D,,0,2)</f>
        <v>182.45</v>
      </c>
      <c r="K17344">
        <v>8.3499999999999943</v>
      </c>
      <c r="L17344" t="str">
        <v xml:space="preserve">GSA 2018 </v>
      </c>
      <c r="M17344" t="s">
        <v>2403</v>
      </c>
      <c r="P17344" t="s">
        <v>2342</v>
      </c>
      <c r="Q17344">
        <v>-0.22</v>
      </c>
      <c r="R17344">
        <v>0.2</v>
      </c>
      <c r="V17344">
        <v>1</v>
      </c>
      <c r="W17344" t="s">
        <v>2558</v>
      </c>
    </row>
    <row r="17345" spans="1:23" x14ac:dyDescent="0.3">
      <c r="A17345">
        <v>25320</v>
      </c>
      <c r="B17345" s="15" t="s">
        <v>1895</v>
      </c>
      <c r="C17345" t="str">
        <f>_xlfn.XLOOKUP($B17345, STANDARDS!$A:$A, STANDARDS!$B:$B,,0,2)</f>
        <v>Undivided Lemede Fm; Cabo Carvoeiro Fm</v>
      </c>
      <c r="D17345" t="s">
        <v>2177</v>
      </c>
      <c r="E17345" t="s">
        <v>2202</v>
      </c>
      <c r="J17345" cm="1">
        <f t="array" ref="J17345:L17345">_xlfn.XLOOKUP($C17345, AGE!$A:$A,AGE!$B:$D,,0,2)</f>
        <v>182.45</v>
      </c>
      <c r="K17345">
        <v>8.3499999999999943</v>
      </c>
      <c r="L17345" t="str">
        <v xml:space="preserve">GSA 2018 </v>
      </c>
      <c r="M17345" t="s">
        <v>2403</v>
      </c>
      <c r="P17345" t="s">
        <v>2342</v>
      </c>
      <c r="Q17345">
        <v>-0.19</v>
      </c>
      <c r="R17345">
        <v>0.2</v>
      </c>
      <c r="V17345">
        <v>1</v>
      </c>
      <c r="W17345" t="s">
        <v>2558</v>
      </c>
    </row>
    <row r="17346" spans="1:23" x14ac:dyDescent="0.3">
      <c r="A17346">
        <v>25321</v>
      </c>
      <c r="B17346" s="15" t="s">
        <v>1895</v>
      </c>
      <c r="C17346" t="str">
        <f>_xlfn.XLOOKUP($B17346, STANDARDS!$A:$A, STANDARDS!$B:$B,,0,2)</f>
        <v>Undivided Lemede Fm; Cabo Carvoeiro Fm</v>
      </c>
      <c r="D17346" t="s">
        <v>2177</v>
      </c>
      <c r="E17346" t="s">
        <v>2202</v>
      </c>
      <c r="J17346" cm="1">
        <f t="array" ref="J17346:L17346">_xlfn.XLOOKUP($C17346, AGE!$A:$A,AGE!$B:$D,,0,2)</f>
        <v>182.45</v>
      </c>
      <c r="K17346">
        <v>8.3499999999999943</v>
      </c>
      <c r="L17346" t="str">
        <v xml:space="preserve">GSA 2018 </v>
      </c>
      <c r="M17346" t="s">
        <v>2403</v>
      </c>
      <c r="P17346" t="s">
        <v>2342</v>
      </c>
      <c r="Q17346">
        <v>-0.2</v>
      </c>
      <c r="R17346">
        <v>0.2</v>
      </c>
      <c r="V17346">
        <v>1</v>
      </c>
      <c r="W17346" t="s">
        <v>2558</v>
      </c>
    </row>
    <row r="17347" spans="1:23" x14ac:dyDescent="0.3">
      <c r="A17347">
        <v>25322</v>
      </c>
      <c r="B17347" s="15" t="s">
        <v>1895</v>
      </c>
      <c r="C17347" t="str">
        <f>_xlfn.XLOOKUP($B17347, STANDARDS!$A:$A, STANDARDS!$B:$B,,0,2)</f>
        <v>Undivided Lemede Fm; Cabo Carvoeiro Fm</v>
      </c>
      <c r="D17347" t="s">
        <v>2177</v>
      </c>
      <c r="E17347" t="s">
        <v>2202</v>
      </c>
      <c r="J17347" cm="1">
        <f t="array" ref="J17347:L17347">_xlfn.XLOOKUP($C17347, AGE!$A:$A,AGE!$B:$D,,0,2)</f>
        <v>182.45</v>
      </c>
      <c r="K17347">
        <v>8.3499999999999943</v>
      </c>
      <c r="L17347" t="str">
        <v xml:space="preserve">GSA 2018 </v>
      </c>
      <c r="M17347" t="s">
        <v>2403</v>
      </c>
      <c r="P17347" t="s">
        <v>2342</v>
      </c>
      <c r="Q17347">
        <v>-0.2</v>
      </c>
      <c r="R17347">
        <v>0.2</v>
      </c>
      <c r="V17347">
        <v>1</v>
      </c>
      <c r="W17347" t="s">
        <v>2558</v>
      </c>
    </row>
    <row r="17348" spans="1:23" x14ac:dyDescent="0.3">
      <c r="A17348">
        <v>25323</v>
      </c>
      <c r="B17348" s="15" t="s">
        <v>1895</v>
      </c>
      <c r="C17348" t="str">
        <f>_xlfn.XLOOKUP($B17348, STANDARDS!$A:$A, STANDARDS!$B:$B,,0,2)</f>
        <v>Undivided Lemede Fm; Cabo Carvoeiro Fm</v>
      </c>
      <c r="D17348" t="s">
        <v>2177</v>
      </c>
      <c r="E17348" t="s">
        <v>2202</v>
      </c>
      <c r="J17348" cm="1">
        <f t="array" ref="J17348:L17348">_xlfn.XLOOKUP($C17348, AGE!$A:$A,AGE!$B:$D,,0,2)</f>
        <v>182.45</v>
      </c>
      <c r="K17348">
        <v>8.3499999999999943</v>
      </c>
      <c r="L17348" t="str">
        <v xml:space="preserve">GSA 2018 </v>
      </c>
      <c r="M17348" t="s">
        <v>2403</v>
      </c>
      <c r="P17348" t="s">
        <v>2342</v>
      </c>
      <c r="Q17348">
        <v>-0.28999999999999998</v>
      </c>
      <c r="R17348">
        <v>0.2</v>
      </c>
      <c r="V17348">
        <v>1</v>
      </c>
      <c r="W17348" t="s">
        <v>2558</v>
      </c>
    </row>
    <row r="17349" spans="1:23" x14ac:dyDescent="0.3">
      <c r="A17349">
        <v>25324</v>
      </c>
      <c r="B17349" s="15" t="s">
        <v>1895</v>
      </c>
      <c r="C17349" t="str">
        <f>_xlfn.XLOOKUP($B17349, STANDARDS!$A:$A, STANDARDS!$B:$B,,0,2)</f>
        <v>Undivided Lemede Fm; Cabo Carvoeiro Fm</v>
      </c>
      <c r="D17349" t="s">
        <v>2177</v>
      </c>
      <c r="E17349" t="s">
        <v>2202</v>
      </c>
      <c r="J17349" cm="1">
        <f t="array" ref="J17349:L17349">_xlfn.XLOOKUP($C17349, AGE!$A:$A,AGE!$B:$D,,0,2)</f>
        <v>182.45</v>
      </c>
      <c r="K17349">
        <v>8.3499999999999943</v>
      </c>
      <c r="L17349" t="str">
        <v xml:space="preserve">GSA 2018 </v>
      </c>
      <c r="M17349" t="s">
        <v>2403</v>
      </c>
      <c r="P17349" t="s">
        <v>2342</v>
      </c>
      <c r="Q17349">
        <v>-0.25</v>
      </c>
      <c r="R17349">
        <v>0.2</v>
      </c>
      <c r="V17349">
        <v>1</v>
      </c>
      <c r="W17349" t="s">
        <v>2558</v>
      </c>
    </row>
    <row r="17350" spans="1:23" x14ac:dyDescent="0.3">
      <c r="A17350">
        <v>25325</v>
      </c>
      <c r="B17350" s="15" t="s">
        <v>1895</v>
      </c>
      <c r="C17350" t="str">
        <f>_xlfn.XLOOKUP($B17350, STANDARDS!$A:$A, STANDARDS!$B:$B,,0,2)</f>
        <v>Undivided Lemede Fm; Cabo Carvoeiro Fm</v>
      </c>
      <c r="D17350" t="s">
        <v>2177</v>
      </c>
      <c r="E17350" t="s">
        <v>2202</v>
      </c>
      <c r="J17350" cm="1">
        <f t="array" ref="J17350:L17350">_xlfn.XLOOKUP($C17350, AGE!$A:$A,AGE!$B:$D,,0,2)</f>
        <v>182.45</v>
      </c>
      <c r="K17350">
        <v>8.3499999999999943</v>
      </c>
      <c r="L17350" t="str">
        <v xml:space="preserve">GSA 2018 </v>
      </c>
      <c r="M17350" t="s">
        <v>2403</v>
      </c>
      <c r="P17350" t="s">
        <v>2342</v>
      </c>
      <c r="Q17350">
        <v>-0.28000000000000003</v>
      </c>
      <c r="R17350">
        <v>0.2</v>
      </c>
      <c r="V17350">
        <v>1</v>
      </c>
      <c r="W17350" t="s">
        <v>2558</v>
      </c>
    </row>
    <row r="17351" spans="1:23" x14ac:dyDescent="0.3">
      <c r="A17351">
        <v>25326</v>
      </c>
      <c r="B17351" s="15" t="s">
        <v>1895</v>
      </c>
      <c r="C17351" t="str">
        <f>_xlfn.XLOOKUP($B17351, STANDARDS!$A:$A, STANDARDS!$B:$B,,0,2)</f>
        <v>Undivided Lemede Fm; Cabo Carvoeiro Fm</v>
      </c>
      <c r="D17351" t="s">
        <v>2177</v>
      </c>
      <c r="E17351" t="s">
        <v>2202</v>
      </c>
      <c r="J17351" cm="1">
        <f t="array" ref="J17351:L17351">_xlfn.XLOOKUP($C17351, AGE!$A:$A,AGE!$B:$D,,0,2)</f>
        <v>182.45</v>
      </c>
      <c r="K17351">
        <v>8.3499999999999943</v>
      </c>
      <c r="L17351" t="str">
        <v xml:space="preserve">GSA 2018 </v>
      </c>
      <c r="M17351" t="s">
        <v>2403</v>
      </c>
      <c r="P17351" t="s">
        <v>2342</v>
      </c>
      <c r="Q17351">
        <v>-0.26</v>
      </c>
      <c r="R17351">
        <v>0.2</v>
      </c>
      <c r="V17351">
        <v>1</v>
      </c>
      <c r="W17351" t="s">
        <v>2558</v>
      </c>
    </row>
    <row r="17352" spans="1:23" x14ac:dyDescent="0.3">
      <c r="A17352">
        <v>25327</v>
      </c>
      <c r="B17352" s="15" t="s">
        <v>1895</v>
      </c>
      <c r="C17352" t="str">
        <f>_xlfn.XLOOKUP($B17352, STANDARDS!$A:$A, STANDARDS!$B:$B,,0,2)</f>
        <v>Undivided Lemede Fm; Cabo Carvoeiro Fm</v>
      </c>
      <c r="D17352" t="s">
        <v>2177</v>
      </c>
      <c r="E17352" t="s">
        <v>2202</v>
      </c>
      <c r="J17352" cm="1">
        <f t="array" ref="J17352:L17352">_xlfn.XLOOKUP($C17352, AGE!$A:$A,AGE!$B:$D,,0,2)</f>
        <v>182.45</v>
      </c>
      <c r="K17352">
        <v>8.3499999999999943</v>
      </c>
      <c r="L17352" t="str">
        <v xml:space="preserve">GSA 2018 </v>
      </c>
      <c r="M17352" t="s">
        <v>2403</v>
      </c>
      <c r="P17352" t="s">
        <v>2342</v>
      </c>
      <c r="Q17352">
        <v>-0.37</v>
      </c>
      <c r="R17352">
        <v>0.2</v>
      </c>
      <c r="V17352">
        <v>1</v>
      </c>
      <c r="W17352" t="s">
        <v>2558</v>
      </c>
    </row>
    <row r="17353" spans="1:23" x14ac:dyDescent="0.3">
      <c r="A17353">
        <v>25328</v>
      </c>
      <c r="B17353" s="15" t="s">
        <v>1895</v>
      </c>
      <c r="C17353" t="str">
        <f>_xlfn.XLOOKUP($B17353, STANDARDS!$A:$A, STANDARDS!$B:$B,,0,2)</f>
        <v>Undivided Lemede Fm; Cabo Carvoeiro Fm</v>
      </c>
      <c r="D17353" t="s">
        <v>2177</v>
      </c>
      <c r="E17353" t="s">
        <v>2202</v>
      </c>
      <c r="J17353" cm="1">
        <f t="array" ref="J17353:L17353">_xlfn.XLOOKUP($C17353, AGE!$A:$A,AGE!$B:$D,,0,2)</f>
        <v>182.45</v>
      </c>
      <c r="K17353">
        <v>8.3499999999999943</v>
      </c>
      <c r="L17353" t="str">
        <v xml:space="preserve">GSA 2018 </v>
      </c>
      <c r="M17353" t="s">
        <v>2403</v>
      </c>
      <c r="P17353" t="s">
        <v>2342</v>
      </c>
      <c r="Q17353">
        <v>-0.47</v>
      </c>
      <c r="R17353">
        <v>0.2</v>
      </c>
      <c r="V17353">
        <v>1</v>
      </c>
      <c r="W17353" t="s">
        <v>2558</v>
      </c>
    </row>
    <row r="17354" spans="1:23" x14ac:dyDescent="0.3">
      <c r="A17354">
        <v>25329</v>
      </c>
      <c r="B17354" s="15" t="s">
        <v>1895</v>
      </c>
      <c r="C17354" t="str">
        <f>_xlfn.XLOOKUP($B17354, STANDARDS!$A:$A, STANDARDS!$B:$B,,0,2)</f>
        <v>Undivided Lemede Fm; Cabo Carvoeiro Fm</v>
      </c>
      <c r="D17354" t="s">
        <v>2177</v>
      </c>
      <c r="E17354" t="s">
        <v>2202</v>
      </c>
      <c r="J17354" cm="1">
        <f t="array" ref="J17354:L17354">_xlfn.XLOOKUP($C17354, AGE!$A:$A,AGE!$B:$D,,0,2)</f>
        <v>182.45</v>
      </c>
      <c r="K17354">
        <v>8.3499999999999943</v>
      </c>
      <c r="L17354" t="str">
        <v xml:space="preserve">GSA 2018 </v>
      </c>
      <c r="M17354" t="s">
        <v>2403</v>
      </c>
      <c r="P17354" t="s">
        <v>2342</v>
      </c>
      <c r="Q17354">
        <v>-0.42</v>
      </c>
      <c r="R17354">
        <v>0.2</v>
      </c>
      <c r="V17354">
        <v>1</v>
      </c>
      <c r="W17354" t="s">
        <v>2558</v>
      </c>
    </row>
    <row r="17355" spans="1:23" x14ac:dyDescent="0.3">
      <c r="A17355">
        <v>25330</v>
      </c>
      <c r="B17355" s="15" t="s">
        <v>1895</v>
      </c>
      <c r="C17355" t="str">
        <f>_xlfn.XLOOKUP($B17355, STANDARDS!$A:$A, STANDARDS!$B:$B,,0,2)</f>
        <v>Undivided Lemede Fm; Cabo Carvoeiro Fm</v>
      </c>
      <c r="D17355" t="s">
        <v>2177</v>
      </c>
      <c r="E17355" t="s">
        <v>2202</v>
      </c>
      <c r="J17355" cm="1">
        <f t="array" ref="J17355:L17355">_xlfn.XLOOKUP($C17355, AGE!$A:$A,AGE!$B:$D,,0,2)</f>
        <v>182.45</v>
      </c>
      <c r="K17355">
        <v>8.3499999999999943</v>
      </c>
      <c r="L17355" t="str">
        <v xml:space="preserve">GSA 2018 </v>
      </c>
      <c r="M17355" t="s">
        <v>2403</v>
      </c>
      <c r="P17355" t="s">
        <v>2342</v>
      </c>
      <c r="Q17355">
        <v>-0.44</v>
      </c>
      <c r="R17355">
        <v>0.2</v>
      </c>
      <c r="V17355">
        <v>1</v>
      </c>
      <c r="W17355" t="s">
        <v>2558</v>
      </c>
    </row>
    <row r="17356" spans="1:23" x14ac:dyDescent="0.3">
      <c r="A17356">
        <v>25331</v>
      </c>
      <c r="B17356" s="15" t="s">
        <v>1895</v>
      </c>
      <c r="C17356" t="str">
        <f>_xlfn.XLOOKUP($B17356, STANDARDS!$A:$A, STANDARDS!$B:$B,,0,2)</f>
        <v>Undivided Lemede Fm; Cabo Carvoeiro Fm</v>
      </c>
      <c r="D17356" t="s">
        <v>2177</v>
      </c>
      <c r="E17356" t="s">
        <v>2202</v>
      </c>
      <c r="J17356" cm="1">
        <f t="array" ref="J17356:L17356">_xlfn.XLOOKUP($C17356, AGE!$A:$A,AGE!$B:$D,,0,2)</f>
        <v>182.45</v>
      </c>
      <c r="K17356">
        <v>8.3499999999999943</v>
      </c>
      <c r="L17356" t="str">
        <v xml:space="preserve">GSA 2018 </v>
      </c>
      <c r="M17356" t="s">
        <v>2403</v>
      </c>
      <c r="P17356" t="s">
        <v>2342</v>
      </c>
      <c r="Q17356">
        <v>-0.38</v>
      </c>
      <c r="R17356">
        <v>0.2</v>
      </c>
      <c r="V17356">
        <v>1</v>
      </c>
      <c r="W17356" t="s">
        <v>2558</v>
      </c>
    </row>
    <row r="17357" spans="1:23" x14ac:dyDescent="0.3">
      <c r="A17357">
        <v>25332</v>
      </c>
      <c r="B17357" s="15" t="s">
        <v>1895</v>
      </c>
      <c r="C17357" t="str">
        <f>_xlfn.XLOOKUP($B17357, STANDARDS!$A:$A, STANDARDS!$B:$B,,0,2)</f>
        <v>Undivided Lemede Fm; Cabo Carvoeiro Fm</v>
      </c>
      <c r="D17357" t="s">
        <v>2177</v>
      </c>
      <c r="E17357" t="s">
        <v>2202</v>
      </c>
      <c r="J17357" cm="1">
        <f t="array" ref="J17357:L17357">_xlfn.XLOOKUP($C17357, AGE!$A:$A,AGE!$B:$D,,0,2)</f>
        <v>182.45</v>
      </c>
      <c r="K17357">
        <v>8.3499999999999943</v>
      </c>
      <c r="L17357" t="str">
        <v xml:space="preserve">GSA 2018 </v>
      </c>
      <c r="M17357" t="s">
        <v>2403</v>
      </c>
      <c r="P17357" t="s">
        <v>2342</v>
      </c>
      <c r="Q17357">
        <v>-0.11</v>
      </c>
      <c r="R17357">
        <v>0.2</v>
      </c>
      <c r="V17357">
        <v>1</v>
      </c>
      <c r="W17357" t="s">
        <v>2558</v>
      </c>
    </row>
    <row r="17358" spans="1:23" x14ac:dyDescent="0.3">
      <c r="A17358">
        <v>25333</v>
      </c>
      <c r="B17358" s="15" t="s">
        <v>1895</v>
      </c>
      <c r="C17358" t="str">
        <f>_xlfn.XLOOKUP($B17358, STANDARDS!$A:$A, STANDARDS!$B:$B,,0,2)</f>
        <v>Undivided Lemede Fm; Cabo Carvoeiro Fm</v>
      </c>
      <c r="D17358" t="s">
        <v>2177</v>
      </c>
      <c r="E17358" t="s">
        <v>2202</v>
      </c>
      <c r="J17358" cm="1">
        <f t="array" ref="J17358:L17358">_xlfn.XLOOKUP($C17358, AGE!$A:$A,AGE!$B:$D,,0,2)</f>
        <v>182.45</v>
      </c>
      <c r="K17358">
        <v>8.3499999999999943</v>
      </c>
      <c r="L17358" t="str">
        <v xml:space="preserve">GSA 2018 </v>
      </c>
      <c r="M17358" t="s">
        <v>2403</v>
      </c>
      <c r="P17358" t="s">
        <v>2342</v>
      </c>
      <c r="Q17358">
        <v>-0.09</v>
      </c>
      <c r="R17358">
        <v>0.2</v>
      </c>
      <c r="V17358">
        <v>1</v>
      </c>
      <c r="W17358" t="s">
        <v>2558</v>
      </c>
    </row>
    <row r="17359" spans="1:23" x14ac:dyDescent="0.3">
      <c r="A17359">
        <v>25334</v>
      </c>
      <c r="B17359" s="15" t="s">
        <v>1895</v>
      </c>
      <c r="C17359" t="str">
        <f>_xlfn.XLOOKUP($B17359, STANDARDS!$A:$A, STANDARDS!$B:$B,,0,2)</f>
        <v>Undivided Lemede Fm; Cabo Carvoeiro Fm</v>
      </c>
      <c r="D17359" t="s">
        <v>2177</v>
      </c>
      <c r="E17359" t="s">
        <v>2202</v>
      </c>
      <c r="J17359" cm="1">
        <f t="array" ref="J17359:L17359">_xlfn.XLOOKUP($C17359, AGE!$A:$A,AGE!$B:$D,,0,2)</f>
        <v>182.45</v>
      </c>
      <c r="K17359">
        <v>8.3499999999999943</v>
      </c>
      <c r="L17359" t="str">
        <v xml:space="preserve">GSA 2018 </v>
      </c>
      <c r="M17359" t="s">
        <v>2403</v>
      </c>
      <c r="P17359" t="s">
        <v>2342</v>
      </c>
      <c r="Q17359">
        <v>-0.1</v>
      </c>
      <c r="R17359">
        <v>0.2</v>
      </c>
      <c r="V17359">
        <v>1</v>
      </c>
      <c r="W17359" t="s">
        <v>2558</v>
      </c>
    </row>
    <row r="17360" spans="1:23" x14ac:dyDescent="0.3">
      <c r="A17360">
        <v>25335</v>
      </c>
      <c r="B17360" s="15" t="s">
        <v>1895</v>
      </c>
      <c r="C17360" t="str">
        <f>_xlfn.XLOOKUP($B17360, STANDARDS!$A:$A, STANDARDS!$B:$B,,0,2)</f>
        <v>Undivided Lemede Fm; Cabo Carvoeiro Fm</v>
      </c>
      <c r="D17360" t="s">
        <v>2177</v>
      </c>
      <c r="E17360" t="s">
        <v>2202</v>
      </c>
      <c r="J17360" cm="1">
        <f t="array" ref="J17360:L17360">_xlfn.XLOOKUP($C17360, AGE!$A:$A,AGE!$B:$D,,0,2)</f>
        <v>182.45</v>
      </c>
      <c r="K17360">
        <v>8.3499999999999943</v>
      </c>
      <c r="L17360" t="str">
        <v xml:space="preserve">GSA 2018 </v>
      </c>
      <c r="M17360" t="s">
        <v>2403</v>
      </c>
      <c r="P17360" t="s">
        <v>2342</v>
      </c>
      <c r="Q17360">
        <v>0.08</v>
      </c>
      <c r="R17360">
        <v>0.2</v>
      </c>
      <c r="V17360">
        <v>1</v>
      </c>
      <c r="W17360" t="s">
        <v>2558</v>
      </c>
    </row>
    <row r="17361" spans="1:23" x14ac:dyDescent="0.3">
      <c r="A17361">
        <v>25336</v>
      </c>
      <c r="B17361" s="15" t="s">
        <v>1895</v>
      </c>
      <c r="C17361" t="str">
        <f>_xlfn.XLOOKUP($B17361, STANDARDS!$A:$A, STANDARDS!$B:$B,,0,2)</f>
        <v>Undivided Lemede Fm; Cabo Carvoeiro Fm</v>
      </c>
      <c r="D17361" t="s">
        <v>2177</v>
      </c>
      <c r="E17361" t="s">
        <v>2202</v>
      </c>
      <c r="J17361" cm="1">
        <f t="array" ref="J17361:L17361">_xlfn.XLOOKUP($C17361, AGE!$A:$A,AGE!$B:$D,,0,2)</f>
        <v>182.45</v>
      </c>
      <c r="K17361">
        <v>8.3499999999999943</v>
      </c>
      <c r="L17361" t="str">
        <v xml:space="preserve">GSA 2018 </v>
      </c>
      <c r="M17361" t="s">
        <v>2403</v>
      </c>
      <c r="P17361" t="s">
        <v>2342</v>
      </c>
      <c r="Q17361">
        <v>-0.08</v>
      </c>
      <c r="R17361">
        <v>0.2</v>
      </c>
      <c r="V17361">
        <v>1</v>
      </c>
      <c r="W17361" t="s">
        <v>2558</v>
      </c>
    </row>
    <row r="17362" spans="1:23" x14ac:dyDescent="0.3">
      <c r="A17362">
        <v>25337</v>
      </c>
      <c r="B17362" s="15" t="s">
        <v>1895</v>
      </c>
      <c r="C17362" t="str">
        <f>_xlfn.XLOOKUP($B17362, STANDARDS!$A:$A, STANDARDS!$B:$B,,0,2)</f>
        <v>Undivided Lemede Fm; Cabo Carvoeiro Fm</v>
      </c>
      <c r="D17362" t="s">
        <v>2177</v>
      </c>
      <c r="E17362" t="s">
        <v>2202</v>
      </c>
      <c r="J17362" cm="1">
        <f t="array" ref="J17362:L17362">_xlfn.XLOOKUP($C17362, AGE!$A:$A,AGE!$B:$D,,0,2)</f>
        <v>182.45</v>
      </c>
      <c r="K17362">
        <v>8.3499999999999943</v>
      </c>
      <c r="L17362" t="str">
        <v xml:space="preserve">GSA 2018 </v>
      </c>
      <c r="M17362" t="s">
        <v>2403</v>
      </c>
      <c r="P17362" t="s">
        <v>2342</v>
      </c>
      <c r="Q17362">
        <v>0.08</v>
      </c>
      <c r="R17362">
        <v>0.2</v>
      </c>
      <c r="V17362">
        <v>1</v>
      </c>
      <c r="W17362" t="s">
        <v>2558</v>
      </c>
    </row>
    <row r="17363" spans="1:23" x14ac:dyDescent="0.3">
      <c r="A17363">
        <v>25338</v>
      </c>
      <c r="B17363" s="15" t="s">
        <v>1895</v>
      </c>
      <c r="C17363" t="str">
        <f>_xlfn.XLOOKUP($B17363, STANDARDS!$A:$A, STANDARDS!$B:$B,,0,2)</f>
        <v>Undivided Lemede Fm; Cabo Carvoeiro Fm</v>
      </c>
      <c r="D17363" t="s">
        <v>2177</v>
      </c>
      <c r="E17363" t="s">
        <v>2202</v>
      </c>
      <c r="J17363" cm="1">
        <f t="array" ref="J17363:L17363">_xlfn.XLOOKUP($C17363, AGE!$A:$A,AGE!$B:$D,,0,2)</f>
        <v>182.45</v>
      </c>
      <c r="K17363">
        <v>8.3499999999999943</v>
      </c>
      <c r="L17363" t="str">
        <v xml:space="preserve">GSA 2018 </v>
      </c>
      <c r="M17363" t="s">
        <v>2403</v>
      </c>
      <c r="P17363" t="s">
        <v>2342</v>
      </c>
      <c r="Q17363">
        <v>0.11</v>
      </c>
      <c r="R17363">
        <v>0.2</v>
      </c>
      <c r="V17363">
        <v>1</v>
      </c>
      <c r="W17363" t="s">
        <v>2558</v>
      </c>
    </row>
    <row r="17364" spans="1:23" x14ac:dyDescent="0.3">
      <c r="A17364">
        <v>25339</v>
      </c>
      <c r="B17364" s="15" t="s">
        <v>1895</v>
      </c>
      <c r="C17364" t="str">
        <f>_xlfn.XLOOKUP($B17364, STANDARDS!$A:$A, STANDARDS!$B:$B,,0,2)</f>
        <v>Undivided Lemede Fm; Cabo Carvoeiro Fm</v>
      </c>
      <c r="D17364" t="s">
        <v>2177</v>
      </c>
      <c r="E17364" t="s">
        <v>2202</v>
      </c>
      <c r="J17364" cm="1">
        <f t="array" ref="J17364:L17364">_xlfn.XLOOKUP($C17364, AGE!$A:$A,AGE!$B:$D,,0,2)</f>
        <v>182.45</v>
      </c>
      <c r="K17364">
        <v>8.3499999999999943</v>
      </c>
      <c r="L17364" t="str">
        <v xml:space="preserve">GSA 2018 </v>
      </c>
      <c r="M17364" t="s">
        <v>2403</v>
      </c>
      <c r="P17364" t="s">
        <v>2342</v>
      </c>
      <c r="Q17364">
        <v>0.13</v>
      </c>
      <c r="R17364">
        <v>0.2</v>
      </c>
      <c r="V17364">
        <v>1</v>
      </c>
      <c r="W17364" t="s">
        <v>2558</v>
      </c>
    </row>
    <row r="17365" spans="1:23" x14ac:dyDescent="0.3">
      <c r="A17365">
        <v>25340</v>
      </c>
      <c r="B17365" s="15" t="s">
        <v>1895</v>
      </c>
      <c r="C17365" t="str">
        <f>_xlfn.XLOOKUP($B17365, STANDARDS!$A:$A, STANDARDS!$B:$B,,0,2)</f>
        <v>Undivided Lemede Fm; Cabo Carvoeiro Fm</v>
      </c>
      <c r="D17365" t="s">
        <v>2177</v>
      </c>
      <c r="E17365" t="s">
        <v>2202</v>
      </c>
      <c r="J17365" cm="1">
        <f t="array" ref="J17365:L17365">_xlfn.XLOOKUP($C17365, AGE!$A:$A,AGE!$B:$D,,0,2)</f>
        <v>182.45</v>
      </c>
      <c r="K17365">
        <v>8.3499999999999943</v>
      </c>
      <c r="L17365" t="str">
        <v xml:space="preserve">GSA 2018 </v>
      </c>
      <c r="M17365" t="s">
        <v>2403</v>
      </c>
      <c r="P17365" t="s">
        <v>2342</v>
      </c>
      <c r="Q17365">
        <v>-0.09</v>
      </c>
      <c r="R17365">
        <v>0.2</v>
      </c>
      <c r="V17365">
        <v>1</v>
      </c>
      <c r="W17365" t="s">
        <v>2558</v>
      </c>
    </row>
    <row r="17366" spans="1:23" x14ac:dyDescent="0.3">
      <c r="A17366">
        <v>25341</v>
      </c>
      <c r="B17366" s="15" t="s">
        <v>1895</v>
      </c>
      <c r="C17366" t="str">
        <f>_xlfn.XLOOKUP($B17366, STANDARDS!$A:$A, STANDARDS!$B:$B,,0,2)</f>
        <v>Undivided Lemede Fm; Cabo Carvoeiro Fm</v>
      </c>
      <c r="D17366" t="s">
        <v>2177</v>
      </c>
      <c r="E17366" t="s">
        <v>2202</v>
      </c>
      <c r="J17366" cm="1">
        <f t="array" ref="J17366:L17366">_xlfn.XLOOKUP($C17366, AGE!$A:$A,AGE!$B:$D,,0,2)</f>
        <v>182.45</v>
      </c>
      <c r="K17366">
        <v>8.3499999999999943</v>
      </c>
      <c r="L17366" t="str">
        <v xml:space="preserve">GSA 2018 </v>
      </c>
      <c r="M17366" t="s">
        <v>2403</v>
      </c>
      <c r="P17366" t="s">
        <v>2342</v>
      </c>
      <c r="Q17366">
        <v>-0.05</v>
      </c>
      <c r="R17366">
        <v>0.2</v>
      </c>
      <c r="V17366">
        <v>1</v>
      </c>
      <c r="W17366" t="s">
        <v>2558</v>
      </c>
    </row>
    <row r="17367" spans="1:23" x14ac:dyDescent="0.3">
      <c r="A17367">
        <v>25342</v>
      </c>
      <c r="B17367" s="15" t="s">
        <v>1895</v>
      </c>
      <c r="C17367" t="str">
        <f>_xlfn.XLOOKUP($B17367, STANDARDS!$A:$A, STANDARDS!$B:$B,,0,2)</f>
        <v>Undivided Lemede Fm; Cabo Carvoeiro Fm</v>
      </c>
      <c r="D17367" t="s">
        <v>2177</v>
      </c>
      <c r="E17367" t="s">
        <v>2202</v>
      </c>
      <c r="J17367" cm="1">
        <f t="array" ref="J17367:L17367">_xlfn.XLOOKUP($C17367, AGE!$A:$A,AGE!$B:$D,,0,2)</f>
        <v>182.45</v>
      </c>
      <c r="K17367">
        <v>8.3499999999999943</v>
      </c>
      <c r="L17367" t="str">
        <v xml:space="preserve">GSA 2018 </v>
      </c>
      <c r="M17367" t="s">
        <v>2403</v>
      </c>
      <c r="P17367" t="s">
        <v>2342</v>
      </c>
      <c r="Q17367">
        <v>0.18</v>
      </c>
      <c r="R17367">
        <v>0.2</v>
      </c>
      <c r="V17367">
        <v>1</v>
      </c>
      <c r="W17367" t="s">
        <v>2558</v>
      </c>
    </row>
    <row r="17368" spans="1:23" x14ac:dyDescent="0.3">
      <c r="A17368">
        <v>25343</v>
      </c>
      <c r="B17368" s="15" t="s">
        <v>1895</v>
      </c>
      <c r="C17368" t="str">
        <f>_xlfn.XLOOKUP($B17368, STANDARDS!$A:$A, STANDARDS!$B:$B,,0,2)</f>
        <v>Undivided Lemede Fm; Cabo Carvoeiro Fm</v>
      </c>
      <c r="D17368" t="s">
        <v>2177</v>
      </c>
      <c r="E17368" t="s">
        <v>2202</v>
      </c>
      <c r="J17368" cm="1">
        <f t="array" ref="J17368:L17368">_xlfn.XLOOKUP($C17368, AGE!$A:$A,AGE!$B:$D,,0,2)</f>
        <v>182.45</v>
      </c>
      <c r="K17368">
        <v>8.3499999999999943</v>
      </c>
      <c r="L17368" t="str">
        <v xml:space="preserve">GSA 2018 </v>
      </c>
      <c r="M17368" t="s">
        <v>2403</v>
      </c>
      <c r="P17368" t="s">
        <v>2342</v>
      </c>
      <c r="Q17368">
        <v>0.15</v>
      </c>
      <c r="R17368">
        <v>0.2</v>
      </c>
      <c r="V17368">
        <v>1</v>
      </c>
      <c r="W17368" t="s">
        <v>2558</v>
      </c>
    </row>
    <row r="17369" spans="1:23" x14ac:dyDescent="0.3">
      <c r="A17369">
        <v>25344</v>
      </c>
      <c r="B17369" s="15" t="s">
        <v>1895</v>
      </c>
      <c r="C17369" t="str">
        <f>_xlfn.XLOOKUP($B17369, STANDARDS!$A:$A, STANDARDS!$B:$B,,0,2)</f>
        <v>Undivided Lemede Fm; Cabo Carvoeiro Fm</v>
      </c>
      <c r="D17369" t="s">
        <v>2177</v>
      </c>
      <c r="E17369" t="s">
        <v>2202</v>
      </c>
      <c r="J17369" cm="1">
        <f t="array" ref="J17369:L17369">_xlfn.XLOOKUP($C17369, AGE!$A:$A,AGE!$B:$D,,0,2)</f>
        <v>182.45</v>
      </c>
      <c r="K17369">
        <v>8.3499999999999943</v>
      </c>
      <c r="L17369" t="str">
        <v xml:space="preserve">GSA 2018 </v>
      </c>
      <c r="M17369" t="s">
        <v>2403</v>
      </c>
      <c r="P17369" t="s">
        <v>2342</v>
      </c>
      <c r="Q17369">
        <v>0.14000000000000001</v>
      </c>
      <c r="R17369">
        <v>0.2</v>
      </c>
      <c r="V17369">
        <v>1</v>
      </c>
      <c r="W17369" t="s">
        <v>2558</v>
      </c>
    </row>
    <row r="17370" spans="1:23" x14ac:dyDescent="0.3">
      <c r="A17370">
        <v>25345</v>
      </c>
      <c r="B17370" s="15" t="s">
        <v>1895</v>
      </c>
      <c r="C17370" t="str">
        <f>_xlfn.XLOOKUP($B17370, STANDARDS!$A:$A, STANDARDS!$B:$B,,0,2)</f>
        <v>Undivided Lemede Fm; Cabo Carvoeiro Fm</v>
      </c>
      <c r="D17370" t="s">
        <v>2177</v>
      </c>
      <c r="E17370" t="s">
        <v>2202</v>
      </c>
      <c r="J17370" cm="1">
        <f t="array" ref="J17370:L17370">_xlfn.XLOOKUP($C17370, AGE!$A:$A,AGE!$B:$D,,0,2)</f>
        <v>182.45</v>
      </c>
      <c r="K17370">
        <v>8.3499999999999943</v>
      </c>
      <c r="L17370" t="str">
        <v xml:space="preserve">GSA 2018 </v>
      </c>
      <c r="M17370" t="s">
        <v>2403</v>
      </c>
      <c r="P17370" t="s">
        <v>2342</v>
      </c>
      <c r="Q17370">
        <v>0.09</v>
      </c>
      <c r="R17370">
        <v>0.2</v>
      </c>
      <c r="V17370">
        <v>1</v>
      </c>
      <c r="W17370" t="s">
        <v>2558</v>
      </c>
    </row>
    <row r="17371" spans="1:23" x14ac:dyDescent="0.3">
      <c r="A17371">
        <v>25346</v>
      </c>
      <c r="B17371" s="15" t="s">
        <v>1895</v>
      </c>
      <c r="C17371" t="str">
        <f>_xlfn.XLOOKUP($B17371, STANDARDS!$A:$A, STANDARDS!$B:$B,,0,2)</f>
        <v>Undivided Lemede Fm; Cabo Carvoeiro Fm</v>
      </c>
      <c r="D17371" t="s">
        <v>2177</v>
      </c>
      <c r="E17371" t="s">
        <v>2202</v>
      </c>
      <c r="J17371" cm="1">
        <f t="array" ref="J17371:L17371">_xlfn.XLOOKUP($C17371, AGE!$A:$A,AGE!$B:$D,,0,2)</f>
        <v>182.45</v>
      </c>
      <c r="K17371">
        <v>8.3499999999999943</v>
      </c>
      <c r="L17371" t="str">
        <v xml:space="preserve">GSA 2018 </v>
      </c>
      <c r="M17371" t="s">
        <v>2403</v>
      </c>
      <c r="P17371" t="s">
        <v>2342</v>
      </c>
      <c r="Q17371">
        <v>7.0000000000000007E-2</v>
      </c>
      <c r="R17371">
        <v>0.2</v>
      </c>
      <c r="V17371">
        <v>1</v>
      </c>
      <c r="W17371" t="s">
        <v>2558</v>
      </c>
    </row>
    <row r="17372" spans="1:23" x14ac:dyDescent="0.3">
      <c r="A17372">
        <v>25347</v>
      </c>
      <c r="B17372" s="15" t="s">
        <v>1895</v>
      </c>
      <c r="C17372" t="str">
        <f>_xlfn.XLOOKUP($B17372, STANDARDS!$A:$A, STANDARDS!$B:$B,,0,2)</f>
        <v>Undivided Lemede Fm; Cabo Carvoeiro Fm</v>
      </c>
      <c r="D17372" t="s">
        <v>2177</v>
      </c>
      <c r="E17372" t="s">
        <v>2202</v>
      </c>
      <c r="J17372" cm="1">
        <f t="array" ref="J17372:L17372">_xlfn.XLOOKUP($C17372, AGE!$A:$A,AGE!$B:$D,,0,2)</f>
        <v>182.45</v>
      </c>
      <c r="K17372">
        <v>8.3499999999999943</v>
      </c>
      <c r="L17372" t="str">
        <v xml:space="preserve">GSA 2018 </v>
      </c>
      <c r="M17372" t="s">
        <v>2403</v>
      </c>
      <c r="P17372" t="s">
        <v>2342</v>
      </c>
      <c r="Q17372">
        <v>0.08</v>
      </c>
      <c r="R17372">
        <v>0.2</v>
      </c>
      <c r="V17372">
        <v>1</v>
      </c>
      <c r="W17372" t="s">
        <v>2558</v>
      </c>
    </row>
    <row r="17373" spans="1:23" x14ac:dyDescent="0.3">
      <c r="A17373">
        <v>25348</v>
      </c>
      <c r="B17373" s="15" t="s">
        <v>1895</v>
      </c>
      <c r="C17373" t="str">
        <f>_xlfn.XLOOKUP($B17373, STANDARDS!$A:$A, STANDARDS!$B:$B,,0,2)</f>
        <v>Undivided Lemede Fm; Cabo Carvoeiro Fm</v>
      </c>
      <c r="D17373" t="s">
        <v>2177</v>
      </c>
      <c r="E17373" t="s">
        <v>2202</v>
      </c>
      <c r="J17373" cm="1">
        <f t="array" ref="J17373:L17373">_xlfn.XLOOKUP($C17373, AGE!$A:$A,AGE!$B:$D,,0,2)</f>
        <v>182.45</v>
      </c>
      <c r="K17373">
        <v>8.3499999999999943</v>
      </c>
      <c r="L17373" t="str">
        <v xml:space="preserve">GSA 2018 </v>
      </c>
      <c r="M17373" t="s">
        <v>2403</v>
      </c>
      <c r="P17373" t="s">
        <v>2342</v>
      </c>
      <c r="Q17373">
        <v>0.12</v>
      </c>
      <c r="R17373">
        <v>0.2</v>
      </c>
      <c r="V17373">
        <v>1</v>
      </c>
      <c r="W17373" t="s">
        <v>2558</v>
      </c>
    </row>
    <row r="17374" spans="1:23" x14ac:dyDescent="0.3">
      <c r="A17374">
        <v>25349</v>
      </c>
      <c r="B17374" s="15" t="s">
        <v>1895</v>
      </c>
      <c r="C17374" t="str">
        <f>_xlfn.XLOOKUP($B17374, STANDARDS!$A:$A, STANDARDS!$B:$B,,0,2)</f>
        <v>Undivided Lemede Fm; Cabo Carvoeiro Fm</v>
      </c>
      <c r="D17374" t="s">
        <v>2177</v>
      </c>
      <c r="E17374" t="s">
        <v>2202</v>
      </c>
      <c r="J17374" cm="1">
        <f t="array" ref="J17374:L17374">_xlfn.XLOOKUP($C17374, AGE!$A:$A,AGE!$B:$D,,0,2)</f>
        <v>182.45</v>
      </c>
      <c r="K17374">
        <v>8.3499999999999943</v>
      </c>
      <c r="L17374" t="str">
        <v xml:space="preserve">GSA 2018 </v>
      </c>
      <c r="M17374" t="s">
        <v>2403</v>
      </c>
      <c r="P17374" t="s">
        <v>2342</v>
      </c>
      <c r="Q17374">
        <v>0.09</v>
      </c>
      <c r="R17374">
        <v>0.2</v>
      </c>
      <c r="V17374">
        <v>1</v>
      </c>
      <c r="W17374" t="s">
        <v>2558</v>
      </c>
    </row>
    <row r="17375" spans="1:23" x14ac:dyDescent="0.3">
      <c r="A17375">
        <v>25350</v>
      </c>
      <c r="B17375" s="15" t="s">
        <v>1895</v>
      </c>
      <c r="C17375" t="str">
        <f>_xlfn.XLOOKUP($B17375, STANDARDS!$A:$A, STANDARDS!$B:$B,,0,2)</f>
        <v>Undivided Lemede Fm; Cabo Carvoeiro Fm</v>
      </c>
      <c r="D17375" t="s">
        <v>2177</v>
      </c>
      <c r="E17375" t="s">
        <v>2202</v>
      </c>
      <c r="J17375" cm="1">
        <f t="array" ref="J17375:L17375">_xlfn.XLOOKUP($C17375, AGE!$A:$A,AGE!$B:$D,,0,2)</f>
        <v>182.45</v>
      </c>
      <c r="K17375">
        <v>8.3499999999999943</v>
      </c>
      <c r="L17375" t="str">
        <v xml:space="preserve">GSA 2018 </v>
      </c>
      <c r="M17375" t="s">
        <v>2403</v>
      </c>
      <c r="P17375" t="s">
        <v>2342</v>
      </c>
      <c r="Q17375">
        <v>0.09</v>
      </c>
      <c r="R17375">
        <v>0.2</v>
      </c>
      <c r="V17375">
        <v>1</v>
      </c>
      <c r="W17375" t="s">
        <v>2558</v>
      </c>
    </row>
    <row r="17376" spans="1:23" x14ac:dyDescent="0.3">
      <c r="A17376">
        <v>25351</v>
      </c>
      <c r="B17376" s="15" t="s">
        <v>1895</v>
      </c>
      <c r="C17376" t="str">
        <f>_xlfn.XLOOKUP($B17376, STANDARDS!$A:$A, STANDARDS!$B:$B,,0,2)</f>
        <v>Undivided Lemede Fm; Cabo Carvoeiro Fm</v>
      </c>
      <c r="D17376" t="s">
        <v>2177</v>
      </c>
      <c r="E17376" t="s">
        <v>2202</v>
      </c>
      <c r="J17376" cm="1">
        <f t="array" ref="J17376:L17376">_xlfn.XLOOKUP($C17376, AGE!$A:$A,AGE!$B:$D,,0,2)</f>
        <v>182.45</v>
      </c>
      <c r="K17376">
        <v>8.3499999999999943</v>
      </c>
      <c r="L17376" t="str">
        <v xml:space="preserve">GSA 2018 </v>
      </c>
      <c r="M17376" t="s">
        <v>2403</v>
      </c>
      <c r="P17376" t="s">
        <v>2342</v>
      </c>
      <c r="Q17376">
        <v>0.94</v>
      </c>
      <c r="R17376">
        <v>0.2</v>
      </c>
      <c r="V17376">
        <v>1</v>
      </c>
      <c r="W17376" t="s">
        <v>2558</v>
      </c>
    </row>
    <row r="17377" spans="1:23" x14ac:dyDescent="0.3">
      <c r="A17377">
        <v>25352</v>
      </c>
      <c r="B17377" s="15" t="s">
        <v>1895</v>
      </c>
      <c r="C17377" t="str">
        <f>_xlfn.XLOOKUP($B17377, STANDARDS!$A:$A, STANDARDS!$B:$B,,0,2)</f>
        <v>Undivided Lemede Fm; Cabo Carvoeiro Fm</v>
      </c>
      <c r="D17377" t="s">
        <v>2177</v>
      </c>
      <c r="E17377" t="s">
        <v>2202</v>
      </c>
      <c r="J17377" cm="1">
        <f t="array" ref="J17377:L17377">_xlfn.XLOOKUP($C17377, AGE!$A:$A,AGE!$B:$D,,0,2)</f>
        <v>182.45</v>
      </c>
      <c r="K17377">
        <v>8.3499999999999943</v>
      </c>
      <c r="L17377" t="str">
        <v xml:space="preserve">GSA 2018 </v>
      </c>
      <c r="M17377" t="s">
        <v>2403</v>
      </c>
      <c r="P17377" t="s">
        <v>2342</v>
      </c>
      <c r="Q17377">
        <v>0.24</v>
      </c>
      <c r="R17377">
        <v>0.2</v>
      </c>
      <c r="V17377">
        <v>1</v>
      </c>
      <c r="W17377" t="s">
        <v>2558</v>
      </c>
    </row>
    <row r="17378" spans="1:23" x14ac:dyDescent="0.3">
      <c r="A17378">
        <v>25353</v>
      </c>
      <c r="B17378" s="15" t="s">
        <v>1895</v>
      </c>
      <c r="C17378" t="str">
        <f>_xlfn.XLOOKUP($B17378, STANDARDS!$A:$A, STANDARDS!$B:$B,,0,2)</f>
        <v>Undivided Lemede Fm; Cabo Carvoeiro Fm</v>
      </c>
      <c r="D17378" t="s">
        <v>2177</v>
      </c>
      <c r="E17378" t="s">
        <v>2202</v>
      </c>
      <c r="J17378" cm="1">
        <f t="array" ref="J17378:L17378">_xlfn.XLOOKUP($C17378, AGE!$A:$A,AGE!$B:$D,,0,2)</f>
        <v>182.45</v>
      </c>
      <c r="K17378">
        <v>8.3499999999999943</v>
      </c>
      <c r="L17378" t="str">
        <v xml:space="preserve">GSA 2018 </v>
      </c>
      <c r="M17378" t="s">
        <v>2403</v>
      </c>
      <c r="P17378" t="s">
        <v>2342</v>
      </c>
      <c r="Q17378">
        <v>0.31</v>
      </c>
      <c r="R17378">
        <v>0.2</v>
      </c>
      <c r="V17378">
        <v>1</v>
      </c>
      <c r="W17378" t="s">
        <v>2558</v>
      </c>
    </row>
    <row r="17379" spans="1:23" x14ac:dyDescent="0.3">
      <c r="A17379">
        <v>25354</v>
      </c>
      <c r="B17379" s="15" t="s">
        <v>1895</v>
      </c>
      <c r="C17379" t="str">
        <f>_xlfn.XLOOKUP($B17379, STANDARDS!$A:$A, STANDARDS!$B:$B,,0,2)</f>
        <v>Undivided Lemede Fm; Cabo Carvoeiro Fm</v>
      </c>
      <c r="D17379" t="s">
        <v>2177</v>
      </c>
      <c r="E17379" t="s">
        <v>2202</v>
      </c>
      <c r="J17379" cm="1">
        <f t="array" ref="J17379:L17379">_xlfn.XLOOKUP($C17379, AGE!$A:$A,AGE!$B:$D,,0,2)</f>
        <v>182.45</v>
      </c>
      <c r="K17379">
        <v>8.3499999999999943</v>
      </c>
      <c r="L17379" t="str">
        <v xml:space="preserve">GSA 2018 </v>
      </c>
      <c r="M17379" t="s">
        <v>2403</v>
      </c>
      <c r="P17379" t="s">
        <v>2342</v>
      </c>
      <c r="Q17379">
        <v>0.06</v>
      </c>
      <c r="R17379">
        <v>0.2</v>
      </c>
      <c r="V17379">
        <v>1</v>
      </c>
      <c r="W17379" t="s">
        <v>2558</v>
      </c>
    </row>
    <row r="17380" spans="1:23" x14ac:dyDescent="0.3">
      <c r="A17380">
        <v>25355</v>
      </c>
      <c r="B17380" s="15" t="s">
        <v>1895</v>
      </c>
      <c r="C17380" t="str">
        <f>_xlfn.XLOOKUP($B17380, STANDARDS!$A:$A, STANDARDS!$B:$B,,0,2)</f>
        <v>Undivided Lemede Fm; Cabo Carvoeiro Fm</v>
      </c>
      <c r="D17380" t="s">
        <v>2177</v>
      </c>
      <c r="E17380" t="s">
        <v>2202</v>
      </c>
      <c r="J17380" cm="1">
        <f t="array" ref="J17380:L17380">_xlfn.XLOOKUP($C17380, AGE!$A:$A,AGE!$B:$D,,0,2)</f>
        <v>182.45</v>
      </c>
      <c r="K17380">
        <v>8.3499999999999943</v>
      </c>
      <c r="L17380" t="str">
        <v xml:space="preserve">GSA 2018 </v>
      </c>
      <c r="M17380" t="s">
        <v>2403</v>
      </c>
      <c r="P17380" t="s">
        <v>2342</v>
      </c>
      <c r="Q17380">
        <v>0.15</v>
      </c>
      <c r="R17380">
        <v>0.2</v>
      </c>
      <c r="V17380">
        <v>1</v>
      </c>
      <c r="W17380" t="s">
        <v>2558</v>
      </c>
    </row>
    <row r="17381" spans="1:23" x14ac:dyDescent="0.3">
      <c r="A17381">
        <v>25356</v>
      </c>
      <c r="B17381" s="15" t="s">
        <v>1895</v>
      </c>
      <c r="C17381" t="str">
        <f>_xlfn.XLOOKUP($B17381, STANDARDS!$A:$A, STANDARDS!$B:$B,,0,2)</f>
        <v>Undivided Lemede Fm; Cabo Carvoeiro Fm</v>
      </c>
      <c r="D17381" t="s">
        <v>2177</v>
      </c>
      <c r="E17381" t="s">
        <v>2202</v>
      </c>
      <c r="J17381" cm="1">
        <f t="array" ref="J17381:L17381">_xlfn.XLOOKUP($C17381, AGE!$A:$A,AGE!$B:$D,,0,2)</f>
        <v>182.45</v>
      </c>
      <c r="K17381">
        <v>8.3499999999999943</v>
      </c>
      <c r="L17381" t="str">
        <v xml:space="preserve">GSA 2018 </v>
      </c>
      <c r="M17381" t="s">
        <v>2403</v>
      </c>
      <c r="P17381" t="s">
        <v>2342</v>
      </c>
      <c r="Q17381">
        <v>0.72</v>
      </c>
      <c r="R17381">
        <v>0.2</v>
      </c>
      <c r="V17381">
        <v>1</v>
      </c>
      <c r="W17381" t="s">
        <v>2558</v>
      </c>
    </row>
    <row r="17382" spans="1:23" x14ac:dyDescent="0.3">
      <c r="A17382">
        <v>25357</v>
      </c>
      <c r="B17382" s="15" t="s">
        <v>1895</v>
      </c>
      <c r="C17382" t="str">
        <f>_xlfn.XLOOKUP($B17382, STANDARDS!$A:$A, STANDARDS!$B:$B,,0,2)</f>
        <v>Undivided Lemede Fm; Cabo Carvoeiro Fm</v>
      </c>
      <c r="D17382" t="s">
        <v>2177</v>
      </c>
      <c r="E17382" t="s">
        <v>2202</v>
      </c>
      <c r="J17382" cm="1">
        <f t="array" ref="J17382:L17382">_xlfn.XLOOKUP($C17382, AGE!$A:$A,AGE!$B:$D,,0,2)</f>
        <v>182.45</v>
      </c>
      <c r="K17382">
        <v>8.3499999999999943</v>
      </c>
      <c r="L17382" t="str">
        <v xml:space="preserve">GSA 2018 </v>
      </c>
      <c r="M17382" t="s">
        <v>2403</v>
      </c>
      <c r="P17382" t="s">
        <v>2342</v>
      </c>
      <c r="Q17382">
        <v>0.71</v>
      </c>
      <c r="R17382">
        <v>0.2</v>
      </c>
      <c r="V17382">
        <v>1</v>
      </c>
      <c r="W17382" t="s">
        <v>2558</v>
      </c>
    </row>
    <row r="17383" spans="1:23" x14ac:dyDescent="0.3">
      <c r="A17383">
        <v>25358</v>
      </c>
      <c r="B17383" s="15" t="s">
        <v>1895</v>
      </c>
      <c r="C17383" t="str">
        <f>_xlfn.XLOOKUP($B17383, STANDARDS!$A:$A, STANDARDS!$B:$B,,0,2)</f>
        <v>Undivided Lemede Fm; Cabo Carvoeiro Fm</v>
      </c>
      <c r="D17383" t="s">
        <v>2177</v>
      </c>
      <c r="E17383" t="s">
        <v>2202</v>
      </c>
      <c r="J17383" cm="1">
        <f t="array" ref="J17383:L17383">_xlfn.XLOOKUP($C17383, AGE!$A:$A,AGE!$B:$D,,0,2)</f>
        <v>182.45</v>
      </c>
      <c r="K17383">
        <v>8.3499999999999943</v>
      </c>
      <c r="L17383" t="str">
        <v xml:space="preserve">GSA 2018 </v>
      </c>
      <c r="M17383" t="s">
        <v>2403</v>
      </c>
      <c r="P17383" t="s">
        <v>2342</v>
      </c>
      <c r="Q17383">
        <v>-0.22</v>
      </c>
      <c r="R17383">
        <v>0.2</v>
      </c>
      <c r="V17383">
        <v>1</v>
      </c>
      <c r="W17383" t="s">
        <v>2558</v>
      </c>
    </row>
    <row r="17384" spans="1:23" x14ac:dyDescent="0.3">
      <c r="A17384">
        <v>25359</v>
      </c>
      <c r="B17384" s="15" t="s">
        <v>1895</v>
      </c>
      <c r="C17384" t="str">
        <f>_xlfn.XLOOKUP($B17384, STANDARDS!$A:$A, STANDARDS!$B:$B,,0,2)</f>
        <v>Undivided Lemede Fm; Cabo Carvoeiro Fm</v>
      </c>
      <c r="D17384" t="s">
        <v>2177</v>
      </c>
      <c r="E17384" t="s">
        <v>2202</v>
      </c>
      <c r="J17384" cm="1">
        <f t="array" ref="J17384:L17384">_xlfn.XLOOKUP($C17384, AGE!$A:$A,AGE!$B:$D,,0,2)</f>
        <v>182.45</v>
      </c>
      <c r="K17384">
        <v>8.3499999999999943</v>
      </c>
      <c r="L17384" t="str">
        <v xml:space="preserve">GSA 2018 </v>
      </c>
      <c r="M17384" t="s">
        <v>2403</v>
      </c>
      <c r="P17384" t="s">
        <v>2342</v>
      </c>
      <c r="Q17384">
        <v>0.24</v>
      </c>
      <c r="R17384">
        <v>0.2</v>
      </c>
      <c r="V17384">
        <v>1</v>
      </c>
      <c r="W17384" t="s">
        <v>2558</v>
      </c>
    </row>
    <row r="17385" spans="1:23" x14ac:dyDescent="0.3">
      <c r="A17385">
        <v>25360</v>
      </c>
      <c r="B17385" s="15" t="s">
        <v>1895</v>
      </c>
      <c r="C17385" t="str">
        <f>_xlfn.XLOOKUP($B17385, STANDARDS!$A:$A, STANDARDS!$B:$B,,0,2)</f>
        <v>Undivided Lemede Fm; Cabo Carvoeiro Fm</v>
      </c>
      <c r="D17385" t="s">
        <v>2177</v>
      </c>
      <c r="E17385" t="s">
        <v>2202</v>
      </c>
      <c r="J17385" cm="1">
        <f t="array" ref="J17385:L17385">_xlfn.XLOOKUP($C17385, AGE!$A:$A,AGE!$B:$D,,0,2)</f>
        <v>182.45</v>
      </c>
      <c r="K17385">
        <v>8.3499999999999943</v>
      </c>
      <c r="L17385" t="str">
        <v xml:space="preserve">GSA 2018 </v>
      </c>
      <c r="M17385" t="s">
        <v>2403</v>
      </c>
      <c r="P17385" t="s">
        <v>2342</v>
      </c>
      <c r="Q17385">
        <v>-0.26</v>
      </c>
      <c r="R17385">
        <v>0.2</v>
      </c>
      <c r="V17385">
        <v>1</v>
      </c>
      <c r="W17385" t="s">
        <v>2558</v>
      </c>
    </row>
    <row r="17386" spans="1:23" x14ac:dyDescent="0.3">
      <c r="A17386">
        <v>25361</v>
      </c>
      <c r="B17386" s="15" t="s">
        <v>1895</v>
      </c>
      <c r="C17386" t="str">
        <f>_xlfn.XLOOKUP($B17386, STANDARDS!$A:$A, STANDARDS!$B:$B,,0,2)</f>
        <v>Undivided Lemede Fm; Cabo Carvoeiro Fm</v>
      </c>
      <c r="D17386" t="s">
        <v>2177</v>
      </c>
      <c r="E17386" t="s">
        <v>2202</v>
      </c>
      <c r="J17386" cm="1">
        <f t="array" ref="J17386:L17386">_xlfn.XLOOKUP($C17386, AGE!$A:$A,AGE!$B:$D,,0,2)</f>
        <v>182.45</v>
      </c>
      <c r="K17386">
        <v>8.3499999999999943</v>
      </c>
      <c r="L17386" t="str">
        <v xml:space="preserve">GSA 2018 </v>
      </c>
      <c r="M17386" t="s">
        <v>2403</v>
      </c>
      <c r="P17386" t="s">
        <v>2342</v>
      </c>
      <c r="Q17386">
        <v>-0.23</v>
      </c>
      <c r="R17386">
        <v>0.2</v>
      </c>
      <c r="V17386">
        <v>1</v>
      </c>
      <c r="W17386" t="s">
        <v>2558</v>
      </c>
    </row>
    <row r="17387" spans="1:23" x14ac:dyDescent="0.3">
      <c r="A17387">
        <v>25362</v>
      </c>
      <c r="B17387" s="15" t="s">
        <v>1895</v>
      </c>
      <c r="C17387" t="str">
        <f>_xlfn.XLOOKUP($B17387, STANDARDS!$A:$A, STANDARDS!$B:$B,,0,2)</f>
        <v>Undivided Lemede Fm; Cabo Carvoeiro Fm</v>
      </c>
      <c r="D17387" t="s">
        <v>2177</v>
      </c>
      <c r="E17387" t="s">
        <v>2202</v>
      </c>
      <c r="J17387" cm="1">
        <f t="array" ref="J17387:L17387">_xlfn.XLOOKUP($C17387, AGE!$A:$A,AGE!$B:$D,,0,2)</f>
        <v>182.45</v>
      </c>
      <c r="K17387">
        <v>8.3499999999999943</v>
      </c>
      <c r="L17387" t="str">
        <v xml:space="preserve">GSA 2018 </v>
      </c>
      <c r="M17387" t="s">
        <v>2403</v>
      </c>
      <c r="P17387" t="s">
        <v>2342</v>
      </c>
      <c r="Q17387">
        <v>-0.11</v>
      </c>
      <c r="R17387">
        <v>0.2</v>
      </c>
      <c r="V17387">
        <v>1</v>
      </c>
      <c r="W17387" t="s">
        <v>2558</v>
      </c>
    </row>
    <row r="17388" spans="1:23" x14ac:dyDescent="0.3">
      <c r="A17388">
        <v>25363</v>
      </c>
      <c r="B17388" s="15" t="s">
        <v>1895</v>
      </c>
      <c r="C17388" t="str">
        <f>_xlfn.XLOOKUP($B17388, STANDARDS!$A:$A, STANDARDS!$B:$B,,0,2)</f>
        <v>Undivided Lemede Fm; Cabo Carvoeiro Fm</v>
      </c>
      <c r="D17388" t="s">
        <v>2177</v>
      </c>
      <c r="E17388" t="s">
        <v>2202</v>
      </c>
      <c r="J17388" cm="1">
        <f t="array" ref="J17388:L17388">_xlfn.XLOOKUP($C17388, AGE!$A:$A,AGE!$B:$D,,0,2)</f>
        <v>182.45</v>
      </c>
      <c r="K17388">
        <v>8.3499999999999943</v>
      </c>
      <c r="L17388" t="str">
        <v xml:space="preserve">GSA 2018 </v>
      </c>
      <c r="M17388" t="s">
        <v>2403</v>
      </c>
      <c r="P17388" t="s">
        <v>2342</v>
      </c>
      <c r="Q17388">
        <v>-7.0000000000000007E-2</v>
      </c>
      <c r="R17388">
        <v>0.2</v>
      </c>
      <c r="V17388">
        <v>1</v>
      </c>
      <c r="W17388" t="s">
        <v>2558</v>
      </c>
    </row>
    <row r="17389" spans="1:23" x14ac:dyDescent="0.3">
      <c r="A17389">
        <v>25364</v>
      </c>
      <c r="B17389" s="15" t="s">
        <v>1895</v>
      </c>
      <c r="C17389" t="str">
        <f>_xlfn.XLOOKUP($B17389, STANDARDS!$A:$A, STANDARDS!$B:$B,,0,2)</f>
        <v>Undivided Lemede Fm; Cabo Carvoeiro Fm</v>
      </c>
      <c r="D17389" t="s">
        <v>2177</v>
      </c>
      <c r="E17389" t="s">
        <v>2202</v>
      </c>
      <c r="J17389" cm="1">
        <f t="array" ref="J17389:L17389">_xlfn.XLOOKUP($C17389, AGE!$A:$A,AGE!$B:$D,,0,2)</f>
        <v>182.45</v>
      </c>
      <c r="K17389">
        <v>8.3499999999999943</v>
      </c>
      <c r="L17389" t="str">
        <v xml:space="preserve">GSA 2018 </v>
      </c>
      <c r="M17389" t="s">
        <v>2403</v>
      </c>
      <c r="P17389" t="s">
        <v>2342</v>
      </c>
      <c r="Q17389">
        <v>-7.0000000000000007E-2</v>
      </c>
      <c r="R17389">
        <v>0.2</v>
      </c>
      <c r="V17389">
        <v>1</v>
      </c>
      <c r="W17389" t="s">
        <v>2558</v>
      </c>
    </row>
    <row r="17390" spans="1:23" x14ac:dyDescent="0.3">
      <c r="A17390">
        <v>25365</v>
      </c>
      <c r="B17390" s="15" t="s">
        <v>1895</v>
      </c>
      <c r="C17390" t="str">
        <f>_xlfn.XLOOKUP($B17390, STANDARDS!$A:$A, STANDARDS!$B:$B,,0,2)</f>
        <v>Undivided Lemede Fm; Cabo Carvoeiro Fm</v>
      </c>
      <c r="D17390" t="s">
        <v>2177</v>
      </c>
      <c r="E17390" t="s">
        <v>2202</v>
      </c>
      <c r="J17390" cm="1">
        <f t="array" ref="J17390:L17390">_xlfn.XLOOKUP($C17390, AGE!$A:$A,AGE!$B:$D,,0,2)</f>
        <v>182.45</v>
      </c>
      <c r="K17390">
        <v>8.3499999999999943</v>
      </c>
      <c r="L17390" t="str">
        <v xml:space="preserve">GSA 2018 </v>
      </c>
      <c r="M17390" t="s">
        <v>2403</v>
      </c>
      <c r="P17390" t="s">
        <v>2342</v>
      </c>
      <c r="Q17390">
        <v>-0.3</v>
      </c>
      <c r="R17390">
        <v>0.2</v>
      </c>
      <c r="V17390">
        <v>1</v>
      </c>
      <c r="W17390" t="s">
        <v>2558</v>
      </c>
    </row>
    <row r="17391" spans="1:23" x14ac:dyDescent="0.3">
      <c r="A17391">
        <v>25366</v>
      </c>
      <c r="B17391" s="15" t="s">
        <v>1895</v>
      </c>
      <c r="C17391" t="str">
        <f>_xlfn.XLOOKUP($B17391, STANDARDS!$A:$A, STANDARDS!$B:$B,,0,2)</f>
        <v>Undivided Lemede Fm; Cabo Carvoeiro Fm</v>
      </c>
      <c r="D17391" t="s">
        <v>2177</v>
      </c>
      <c r="E17391" t="s">
        <v>2202</v>
      </c>
      <c r="J17391" cm="1">
        <f t="array" ref="J17391:L17391">_xlfn.XLOOKUP($C17391, AGE!$A:$A,AGE!$B:$D,,0,2)</f>
        <v>182.45</v>
      </c>
      <c r="K17391">
        <v>8.3499999999999943</v>
      </c>
      <c r="L17391" t="str">
        <v xml:space="preserve">GSA 2018 </v>
      </c>
      <c r="M17391" t="s">
        <v>2403</v>
      </c>
      <c r="P17391" t="s">
        <v>2342</v>
      </c>
      <c r="Q17391">
        <v>-0.28000000000000003</v>
      </c>
      <c r="R17391">
        <v>0.2</v>
      </c>
      <c r="V17391">
        <v>1</v>
      </c>
      <c r="W17391" t="s">
        <v>2558</v>
      </c>
    </row>
    <row r="17392" spans="1:23" x14ac:dyDescent="0.3">
      <c r="A17392">
        <v>25367</v>
      </c>
      <c r="B17392" s="15" t="s">
        <v>1895</v>
      </c>
      <c r="C17392" t="str">
        <f>_xlfn.XLOOKUP($B17392, STANDARDS!$A:$A, STANDARDS!$B:$B,,0,2)</f>
        <v>Undivided Lemede Fm; Cabo Carvoeiro Fm</v>
      </c>
      <c r="D17392" t="s">
        <v>2177</v>
      </c>
      <c r="E17392" t="s">
        <v>2202</v>
      </c>
      <c r="J17392" cm="1">
        <f t="array" ref="J17392:L17392">_xlfn.XLOOKUP($C17392, AGE!$A:$A,AGE!$B:$D,,0,2)</f>
        <v>182.45</v>
      </c>
      <c r="K17392">
        <v>8.3499999999999943</v>
      </c>
      <c r="L17392" t="str">
        <v xml:space="preserve">GSA 2018 </v>
      </c>
      <c r="M17392" t="s">
        <v>2403</v>
      </c>
      <c r="P17392" t="s">
        <v>2342</v>
      </c>
      <c r="Q17392">
        <v>-0.39</v>
      </c>
      <c r="R17392">
        <v>0.2</v>
      </c>
      <c r="V17392">
        <v>1</v>
      </c>
      <c r="W17392" t="s">
        <v>2558</v>
      </c>
    </row>
    <row r="17393" spans="1:23" x14ac:dyDescent="0.3">
      <c r="A17393">
        <v>25368</v>
      </c>
      <c r="B17393" s="15" t="s">
        <v>1895</v>
      </c>
      <c r="C17393" t="str">
        <f>_xlfn.XLOOKUP($B17393, STANDARDS!$A:$A, STANDARDS!$B:$B,,0,2)</f>
        <v>Undivided Lemede Fm; Cabo Carvoeiro Fm</v>
      </c>
      <c r="D17393" t="s">
        <v>2177</v>
      </c>
      <c r="E17393" t="s">
        <v>2202</v>
      </c>
      <c r="J17393" cm="1">
        <f t="array" ref="J17393:L17393">_xlfn.XLOOKUP($C17393, AGE!$A:$A,AGE!$B:$D,,0,2)</f>
        <v>182.45</v>
      </c>
      <c r="K17393">
        <v>8.3499999999999943</v>
      </c>
      <c r="L17393" t="str">
        <v xml:space="preserve">GSA 2018 </v>
      </c>
      <c r="M17393" t="s">
        <v>2403</v>
      </c>
      <c r="P17393" t="s">
        <v>2342</v>
      </c>
      <c r="Q17393">
        <v>-0.23</v>
      </c>
      <c r="R17393">
        <v>0.2</v>
      </c>
      <c r="V17393">
        <v>1</v>
      </c>
      <c r="W17393" t="s">
        <v>2558</v>
      </c>
    </row>
    <row r="17394" spans="1:23" x14ac:dyDescent="0.3">
      <c r="A17394">
        <v>25369</v>
      </c>
      <c r="B17394" s="15" t="s">
        <v>1895</v>
      </c>
      <c r="C17394" t="str">
        <f>_xlfn.XLOOKUP($B17394, STANDARDS!$A:$A, STANDARDS!$B:$B,,0,2)</f>
        <v>Undivided Lemede Fm; Cabo Carvoeiro Fm</v>
      </c>
      <c r="D17394" t="s">
        <v>2177</v>
      </c>
      <c r="E17394" t="s">
        <v>2202</v>
      </c>
      <c r="J17394" cm="1">
        <f t="array" ref="J17394:L17394">_xlfn.XLOOKUP($C17394, AGE!$A:$A,AGE!$B:$D,,0,2)</f>
        <v>182.45</v>
      </c>
      <c r="K17394">
        <v>8.3499999999999943</v>
      </c>
      <c r="L17394" t="str">
        <v xml:space="preserve">GSA 2018 </v>
      </c>
      <c r="M17394" t="s">
        <v>2403</v>
      </c>
      <c r="P17394" t="s">
        <v>2342</v>
      </c>
      <c r="Q17394">
        <v>-0.28999999999999998</v>
      </c>
      <c r="R17394">
        <v>0.2</v>
      </c>
      <c r="V17394">
        <v>1</v>
      </c>
      <c r="W17394" t="s">
        <v>2558</v>
      </c>
    </row>
    <row r="17395" spans="1:23" x14ac:dyDescent="0.3">
      <c r="A17395">
        <v>25370</v>
      </c>
      <c r="B17395" s="15" t="s">
        <v>1895</v>
      </c>
      <c r="C17395" t="str">
        <f>_xlfn.XLOOKUP($B17395, STANDARDS!$A:$A, STANDARDS!$B:$B,,0,2)</f>
        <v>Undivided Lemede Fm; Cabo Carvoeiro Fm</v>
      </c>
      <c r="D17395" t="s">
        <v>2177</v>
      </c>
      <c r="E17395" t="s">
        <v>2202</v>
      </c>
      <c r="J17395" cm="1">
        <f t="array" ref="J17395:L17395">_xlfn.XLOOKUP($C17395, AGE!$A:$A,AGE!$B:$D,,0,2)</f>
        <v>182.45</v>
      </c>
      <c r="K17395">
        <v>8.3499999999999943</v>
      </c>
      <c r="L17395" t="str">
        <v xml:space="preserve">GSA 2018 </v>
      </c>
      <c r="M17395" t="s">
        <v>2403</v>
      </c>
      <c r="P17395" t="s">
        <v>2342</v>
      </c>
      <c r="Q17395">
        <v>-0.41</v>
      </c>
      <c r="R17395">
        <v>0.2</v>
      </c>
      <c r="V17395">
        <v>1</v>
      </c>
      <c r="W17395" t="s">
        <v>2558</v>
      </c>
    </row>
    <row r="17396" spans="1:23" x14ac:dyDescent="0.3">
      <c r="A17396">
        <v>25371</v>
      </c>
      <c r="B17396" s="15" t="s">
        <v>1895</v>
      </c>
      <c r="C17396" t="str">
        <f>_xlfn.XLOOKUP($B17396, STANDARDS!$A:$A, STANDARDS!$B:$B,,0,2)</f>
        <v>Undivided Lemede Fm; Cabo Carvoeiro Fm</v>
      </c>
      <c r="D17396" t="s">
        <v>2177</v>
      </c>
      <c r="E17396" t="s">
        <v>2202</v>
      </c>
      <c r="J17396" cm="1">
        <f t="array" ref="J17396:L17396">_xlfn.XLOOKUP($C17396, AGE!$A:$A,AGE!$B:$D,,0,2)</f>
        <v>182.45</v>
      </c>
      <c r="K17396">
        <v>8.3499999999999943</v>
      </c>
      <c r="L17396" t="str">
        <v xml:space="preserve">GSA 2018 </v>
      </c>
      <c r="M17396" t="s">
        <v>2403</v>
      </c>
      <c r="P17396" t="s">
        <v>2342</v>
      </c>
      <c r="Q17396">
        <v>-0.3</v>
      </c>
      <c r="R17396">
        <v>0.2</v>
      </c>
      <c r="V17396">
        <v>1</v>
      </c>
      <c r="W17396" t="s">
        <v>2558</v>
      </c>
    </row>
    <row r="17397" spans="1:23" x14ac:dyDescent="0.3">
      <c r="A17397">
        <v>25372</v>
      </c>
      <c r="B17397" s="15" t="s">
        <v>1895</v>
      </c>
      <c r="C17397" t="str">
        <f>_xlfn.XLOOKUP($B17397, STANDARDS!$A:$A, STANDARDS!$B:$B,,0,2)</f>
        <v>Undivided Lemede Fm; Cabo Carvoeiro Fm</v>
      </c>
      <c r="D17397" t="s">
        <v>2177</v>
      </c>
      <c r="E17397" t="s">
        <v>2202</v>
      </c>
      <c r="J17397" cm="1">
        <f t="array" ref="J17397:L17397">_xlfn.XLOOKUP($C17397, AGE!$A:$A,AGE!$B:$D,,0,2)</f>
        <v>182.45</v>
      </c>
      <c r="K17397">
        <v>8.3499999999999943</v>
      </c>
      <c r="L17397" t="str">
        <v xml:space="preserve">GSA 2018 </v>
      </c>
      <c r="M17397" t="s">
        <v>2403</v>
      </c>
      <c r="P17397" t="s">
        <v>2342</v>
      </c>
      <c r="Q17397">
        <v>-7.0000000000000007E-2</v>
      </c>
      <c r="R17397">
        <v>0.2</v>
      </c>
      <c r="V17397">
        <v>1</v>
      </c>
      <c r="W17397" t="s">
        <v>2558</v>
      </c>
    </row>
    <row r="17398" spans="1:23" x14ac:dyDescent="0.3">
      <c r="A17398">
        <v>25373</v>
      </c>
      <c r="B17398" s="15" t="s">
        <v>1895</v>
      </c>
      <c r="C17398" t="str">
        <f>_xlfn.XLOOKUP($B17398, STANDARDS!$A:$A, STANDARDS!$B:$B,,0,2)</f>
        <v>Undivided Lemede Fm; Cabo Carvoeiro Fm</v>
      </c>
      <c r="D17398" t="s">
        <v>2177</v>
      </c>
      <c r="E17398" t="s">
        <v>2202</v>
      </c>
      <c r="J17398" cm="1">
        <f t="array" ref="J17398:L17398">_xlfn.XLOOKUP($C17398, AGE!$A:$A,AGE!$B:$D,,0,2)</f>
        <v>182.45</v>
      </c>
      <c r="K17398">
        <v>8.3499999999999943</v>
      </c>
      <c r="L17398" t="str">
        <v xml:space="preserve">GSA 2018 </v>
      </c>
      <c r="M17398" t="s">
        <v>2403</v>
      </c>
      <c r="P17398" t="s">
        <v>2342</v>
      </c>
      <c r="Q17398">
        <v>-0.56000000000000005</v>
      </c>
      <c r="R17398">
        <v>0.2</v>
      </c>
      <c r="V17398">
        <v>1</v>
      </c>
      <c r="W17398" t="s">
        <v>2558</v>
      </c>
    </row>
    <row r="17399" spans="1:23" x14ac:dyDescent="0.3">
      <c r="A17399">
        <v>25374</v>
      </c>
      <c r="B17399" s="15" t="s">
        <v>1895</v>
      </c>
      <c r="C17399" t="str">
        <f>_xlfn.XLOOKUP($B17399, STANDARDS!$A:$A, STANDARDS!$B:$B,,0,2)</f>
        <v>Undivided Lemede Fm; Cabo Carvoeiro Fm</v>
      </c>
      <c r="D17399" t="s">
        <v>2177</v>
      </c>
      <c r="E17399" t="s">
        <v>2202</v>
      </c>
      <c r="J17399" cm="1">
        <f t="array" ref="J17399:L17399">_xlfn.XLOOKUP($C17399, AGE!$A:$A,AGE!$B:$D,,0,2)</f>
        <v>182.45</v>
      </c>
      <c r="K17399">
        <v>8.3499999999999943</v>
      </c>
      <c r="L17399" t="str">
        <v xml:space="preserve">GSA 2018 </v>
      </c>
      <c r="M17399" t="s">
        <v>2403</v>
      </c>
      <c r="P17399" t="s">
        <v>2342</v>
      </c>
      <c r="Q17399">
        <v>-1.34</v>
      </c>
      <c r="R17399">
        <v>0.2</v>
      </c>
      <c r="V17399">
        <v>1</v>
      </c>
      <c r="W17399" t="s">
        <v>2558</v>
      </c>
    </row>
    <row r="17400" spans="1:23" x14ac:dyDescent="0.3">
      <c r="A17400">
        <v>25375</v>
      </c>
      <c r="B17400" s="15" t="s">
        <v>1895</v>
      </c>
      <c r="C17400" t="str">
        <f>_xlfn.XLOOKUP($B17400, STANDARDS!$A:$A, STANDARDS!$B:$B,,0,2)</f>
        <v>Undivided Lemede Fm; Cabo Carvoeiro Fm</v>
      </c>
      <c r="D17400" t="s">
        <v>2177</v>
      </c>
      <c r="E17400" t="s">
        <v>2202</v>
      </c>
      <c r="J17400" cm="1">
        <f t="array" ref="J17400:L17400">_xlfn.XLOOKUP($C17400, AGE!$A:$A,AGE!$B:$D,,0,2)</f>
        <v>182.45</v>
      </c>
      <c r="K17400">
        <v>8.3499999999999943</v>
      </c>
      <c r="L17400" t="str">
        <v xml:space="preserve">GSA 2018 </v>
      </c>
      <c r="M17400" t="s">
        <v>2403</v>
      </c>
      <c r="P17400" t="s">
        <v>2342</v>
      </c>
      <c r="Q17400">
        <v>-2.81</v>
      </c>
      <c r="R17400">
        <v>0.2</v>
      </c>
      <c r="V17400">
        <v>1</v>
      </c>
      <c r="W17400" t="s">
        <v>2558</v>
      </c>
    </row>
    <row r="17401" spans="1:23" x14ac:dyDescent="0.3">
      <c r="A17401">
        <v>25376</v>
      </c>
      <c r="B17401" s="15" t="s">
        <v>1895</v>
      </c>
      <c r="C17401" t="str">
        <f>_xlfn.XLOOKUP($B17401, STANDARDS!$A:$A, STANDARDS!$B:$B,,0,2)</f>
        <v>Undivided Lemede Fm; Cabo Carvoeiro Fm</v>
      </c>
      <c r="D17401" t="s">
        <v>2177</v>
      </c>
      <c r="E17401" t="s">
        <v>2202</v>
      </c>
      <c r="J17401" cm="1">
        <f t="array" ref="J17401:L17401">_xlfn.XLOOKUP($C17401, AGE!$A:$A,AGE!$B:$D,,0,2)</f>
        <v>182.45</v>
      </c>
      <c r="K17401">
        <v>8.3499999999999943</v>
      </c>
      <c r="L17401" t="str">
        <v xml:space="preserve">GSA 2018 </v>
      </c>
      <c r="M17401" t="s">
        <v>2403</v>
      </c>
      <c r="P17401" t="s">
        <v>2342</v>
      </c>
      <c r="Q17401">
        <v>-2.73</v>
      </c>
      <c r="R17401">
        <v>0.2</v>
      </c>
      <c r="V17401">
        <v>1</v>
      </c>
      <c r="W17401" t="s">
        <v>2558</v>
      </c>
    </row>
    <row r="17402" spans="1:23" x14ac:dyDescent="0.3">
      <c r="A17402">
        <v>25377</v>
      </c>
      <c r="B17402" s="15" t="s">
        <v>1895</v>
      </c>
      <c r="C17402" t="str">
        <f>_xlfn.XLOOKUP($B17402, STANDARDS!$A:$A, STANDARDS!$B:$B,,0,2)</f>
        <v>Undivided Lemede Fm; Cabo Carvoeiro Fm</v>
      </c>
      <c r="D17402" t="s">
        <v>2177</v>
      </c>
      <c r="E17402" t="s">
        <v>2202</v>
      </c>
      <c r="J17402" cm="1">
        <f t="array" ref="J17402:L17402">_xlfn.XLOOKUP($C17402, AGE!$A:$A,AGE!$B:$D,,0,2)</f>
        <v>182.45</v>
      </c>
      <c r="K17402">
        <v>8.3499999999999943</v>
      </c>
      <c r="L17402" t="str">
        <v xml:space="preserve">GSA 2018 </v>
      </c>
      <c r="M17402" t="s">
        <v>2403</v>
      </c>
      <c r="P17402" t="s">
        <v>2342</v>
      </c>
      <c r="Q17402">
        <v>-2.71</v>
      </c>
      <c r="R17402">
        <v>0.2</v>
      </c>
      <c r="V17402">
        <v>1</v>
      </c>
      <c r="W17402" t="s">
        <v>2558</v>
      </c>
    </row>
    <row r="17403" spans="1:23" x14ac:dyDescent="0.3">
      <c r="A17403">
        <v>25378</v>
      </c>
      <c r="B17403" s="15" t="s">
        <v>1895</v>
      </c>
      <c r="C17403" t="str">
        <f>_xlfn.XLOOKUP($B17403, STANDARDS!$A:$A, STANDARDS!$B:$B,,0,2)</f>
        <v>Undivided Lemede Fm; Cabo Carvoeiro Fm</v>
      </c>
      <c r="D17403" t="s">
        <v>2177</v>
      </c>
      <c r="E17403" t="s">
        <v>2202</v>
      </c>
      <c r="J17403" cm="1">
        <f t="array" ref="J17403:L17403">_xlfn.XLOOKUP($C17403, AGE!$A:$A,AGE!$B:$D,,0,2)</f>
        <v>182.45</v>
      </c>
      <c r="K17403">
        <v>8.3499999999999943</v>
      </c>
      <c r="L17403" t="str">
        <v xml:space="preserve">GSA 2018 </v>
      </c>
      <c r="M17403" t="s">
        <v>2403</v>
      </c>
      <c r="P17403" t="s">
        <v>2342</v>
      </c>
      <c r="Q17403">
        <v>-2.76</v>
      </c>
      <c r="R17403">
        <v>0.2</v>
      </c>
      <c r="V17403">
        <v>1</v>
      </c>
      <c r="W17403" t="s">
        <v>2558</v>
      </c>
    </row>
    <row r="17404" spans="1:23" x14ac:dyDescent="0.3">
      <c r="A17404">
        <v>25379</v>
      </c>
      <c r="B17404" s="15" t="s">
        <v>1895</v>
      </c>
      <c r="C17404" t="str">
        <f>_xlfn.XLOOKUP($B17404, STANDARDS!$A:$A, STANDARDS!$B:$B,,0,2)</f>
        <v>Undivided Lemede Fm; Cabo Carvoeiro Fm</v>
      </c>
      <c r="D17404" t="s">
        <v>2177</v>
      </c>
      <c r="E17404" t="s">
        <v>2202</v>
      </c>
      <c r="J17404" cm="1">
        <f t="array" ref="J17404:L17404">_xlfn.XLOOKUP($C17404, AGE!$A:$A,AGE!$B:$D,,0,2)</f>
        <v>182.45</v>
      </c>
      <c r="K17404">
        <v>8.3499999999999943</v>
      </c>
      <c r="L17404" t="str">
        <v xml:space="preserve">GSA 2018 </v>
      </c>
      <c r="M17404" t="s">
        <v>2403</v>
      </c>
      <c r="P17404" t="s">
        <v>2342</v>
      </c>
      <c r="Q17404">
        <v>-2.54</v>
      </c>
      <c r="R17404">
        <v>0.2</v>
      </c>
      <c r="V17404">
        <v>1</v>
      </c>
      <c r="W17404" t="s">
        <v>2558</v>
      </c>
    </row>
    <row r="17405" spans="1:23" x14ac:dyDescent="0.3">
      <c r="A17405">
        <v>25380</v>
      </c>
      <c r="B17405" s="15" t="s">
        <v>1895</v>
      </c>
      <c r="C17405" t="str">
        <f>_xlfn.XLOOKUP($B17405, STANDARDS!$A:$A, STANDARDS!$B:$B,,0,2)</f>
        <v>Undivided Lemede Fm; Cabo Carvoeiro Fm</v>
      </c>
      <c r="D17405" t="s">
        <v>2177</v>
      </c>
      <c r="E17405" t="s">
        <v>2202</v>
      </c>
      <c r="J17405" cm="1">
        <f t="array" ref="J17405:L17405">_xlfn.XLOOKUP($C17405, AGE!$A:$A,AGE!$B:$D,,0,2)</f>
        <v>182.45</v>
      </c>
      <c r="K17405">
        <v>8.3499999999999943</v>
      </c>
      <c r="L17405" t="str">
        <v xml:space="preserve">GSA 2018 </v>
      </c>
      <c r="M17405" t="s">
        <v>2403</v>
      </c>
      <c r="P17405" t="s">
        <v>2342</v>
      </c>
      <c r="Q17405">
        <v>-2.19</v>
      </c>
      <c r="R17405">
        <v>0.2</v>
      </c>
      <c r="V17405">
        <v>1</v>
      </c>
      <c r="W17405" t="s">
        <v>2558</v>
      </c>
    </row>
    <row r="17406" spans="1:23" x14ac:dyDescent="0.3">
      <c r="A17406">
        <v>25381</v>
      </c>
      <c r="B17406" s="15" t="s">
        <v>1895</v>
      </c>
      <c r="C17406" t="str">
        <f>_xlfn.XLOOKUP($B17406, STANDARDS!$A:$A, STANDARDS!$B:$B,,0,2)</f>
        <v>Undivided Lemede Fm; Cabo Carvoeiro Fm</v>
      </c>
      <c r="D17406" t="s">
        <v>2177</v>
      </c>
      <c r="E17406" t="s">
        <v>2202</v>
      </c>
      <c r="J17406" cm="1">
        <f t="array" ref="J17406:L17406">_xlfn.XLOOKUP($C17406, AGE!$A:$A,AGE!$B:$D,,0,2)</f>
        <v>182.45</v>
      </c>
      <c r="K17406">
        <v>8.3499999999999943</v>
      </c>
      <c r="L17406" t="str">
        <v xml:space="preserve">GSA 2018 </v>
      </c>
      <c r="M17406" t="s">
        <v>2403</v>
      </c>
      <c r="P17406" t="s">
        <v>2342</v>
      </c>
      <c r="Q17406">
        <v>-0.6</v>
      </c>
      <c r="R17406">
        <v>0.2</v>
      </c>
      <c r="V17406">
        <v>1</v>
      </c>
      <c r="W17406" t="s">
        <v>2558</v>
      </c>
    </row>
    <row r="17407" spans="1:23" x14ac:dyDescent="0.3">
      <c r="A17407">
        <v>25382</v>
      </c>
      <c r="B17407" s="15" t="s">
        <v>1895</v>
      </c>
      <c r="C17407" t="str">
        <f>_xlfn.XLOOKUP($B17407, STANDARDS!$A:$A, STANDARDS!$B:$B,,0,2)</f>
        <v>Undivided Lemede Fm; Cabo Carvoeiro Fm</v>
      </c>
      <c r="D17407" t="s">
        <v>2177</v>
      </c>
      <c r="E17407" t="s">
        <v>2202</v>
      </c>
      <c r="J17407" cm="1">
        <f t="array" ref="J17407:L17407">_xlfn.XLOOKUP($C17407, AGE!$A:$A,AGE!$B:$D,,0,2)</f>
        <v>182.45</v>
      </c>
      <c r="K17407">
        <v>8.3499999999999943</v>
      </c>
      <c r="L17407" t="str">
        <v xml:space="preserve">GSA 2018 </v>
      </c>
      <c r="M17407" t="s">
        <v>2403</v>
      </c>
      <c r="P17407" t="s">
        <v>2342</v>
      </c>
      <c r="Q17407">
        <v>-1.01</v>
      </c>
      <c r="R17407">
        <v>0.2</v>
      </c>
      <c r="V17407">
        <v>1</v>
      </c>
      <c r="W17407" t="s">
        <v>2558</v>
      </c>
    </row>
    <row r="17408" spans="1:23" x14ac:dyDescent="0.3">
      <c r="A17408">
        <v>25383</v>
      </c>
      <c r="B17408" s="15" t="s">
        <v>1895</v>
      </c>
      <c r="C17408" t="str">
        <f>_xlfn.XLOOKUP($B17408, STANDARDS!$A:$A, STANDARDS!$B:$B,,0,2)</f>
        <v>Undivided Lemede Fm; Cabo Carvoeiro Fm</v>
      </c>
      <c r="D17408" t="s">
        <v>2177</v>
      </c>
      <c r="E17408" t="s">
        <v>2202</v>
      </c>
      <c r="J17408" cm="1">
        <f t="array" ref="J17408:L17408">_xlfn.XLOOKUP($C17408, AGE!$A:$A,AGE!$B:$D,,0,2)</f>
        <v>182.45</v>
      </c>
      <c r="K17408">
        <v>8.3499999999999943</v>
      </c>
      <c r="L17408" t="str">
        <v xml:space="preserve">GSA 2018 </v>
      </c>
      <c r="M17408" t="s">
        <v>2403</v>
      </c>
      <c r="P17408" t="s">
        <v>2342</v>
      </c>
      <c r="Q17408">
        <v>-1.34</v>
      </c>
      <c r="R17408">
        <v>0.2</v>
      </c>
      <c r="V17408">
        <v>1</v>
      </c>
      <c r="W17408" t="s">
        <v>2558</v>
      </c>
    </row>
    <row r="17409" spans="1:23" x14ac:dyDescent="0.3">
      <c r="A17409">
        <v>25384</v>
      </c>
      <c r="B17409" s="15" t="s">
        <v>1895</v>
      </c>
      <c r="C17409" t="str">
        <f>_xlfn.XLOOKUP($B17409, STANDARDS!$A:$A, STANDARDS!$B:$B,,0,2)</f>
        <v>Undivided Lemede Fm; Cabo Carvoeiro Fm</v>
      </c>
      <c r="D17409" t="s">
        <v>2177</v>
      </c>
      <c r="E17409" t="s">
        <v>2202</v>
      </c>
      <c r="J17409" cm="1">
        <f t="array" ref="J17409:L17409">_xlfn.XLOOKUP($C17409, AGE!$A:$A,AGE!$B:$D,,0,2)</f>
        <v>182.45</v>
      </c>
      <c r="K17409">
        <v>8.3499999999999943</v>
      </c>
      <c r="L17409" t="str">
        <v xml:space="preserve">GSA 2018 </v>
      </c>
      <c r="M17409" t="s">
        <v>2403</v>
      </c>
      <c r="P17409" t="s">
        <v>2342</v>
      </c>
      <c r="Q17409">
        <v>-0.72</v>
      </c>
      <c r="R17409">
        <v>0.2</v>
      </c>
      <c r="V17409">
        <v>1</v>
      </c>
      <c r="W17409" t="s">
        <v>2558</v>
      </c>
    </row>
    <row r="17410" spans="1:23" x14ac:dyDescent="0.3">
      <c r="A17410">
        <v>25385</v>
      </c>
      <c r="B17410" s="15" t="s">
        <v>1895</v>
      </c>
      <c r="C17410" t="str">
        <f>_xlfn.XLOOKUP($B17410, STANDARDS!$A:$A, STANDARDS!$B:$B,,0,2)</f>
        <v>Undivided Lemede Fm; Cabo Carvoeiro Fm</v>
      </c>
      <c r="D17410" t="s">
        <v>2177</v>
      </c>
      <c r="E17410" t="s">
        <v>2202</v>
      </c>
      <c r="J17410" cm="1">
        <f t="array" ref="J17410:L17410">_xlfn.XLOOKUP($C17410, AGE!$A:$A,AGE!$B:$D,,0,2)</f>
        <v>182.45</v>
      </c>
      <c r="K17410">
        <v>8.3499999999999943</v>
      </c>
      <c r="L17410" t="str">
        <v xml:space="preserve">GSA 2018 </v>
      </c>
      <c r="M17410" t="s">
        <v>2403</v>
      </c>
      <c r="P17410" t="s">
        <v>2342</v>
      </c>
      <c r="Q17410">
        <v>-0.98</v>
      </c>
      <c r="R17410">
        <v>0.2</v>
      </c>
      <c r="V17410">
        <v>1</v>
      </c>
      <c r="W17410" t="s">
        <v>2558</v>
      </c>
    </row>
    <row r="17411" spans="1:23" x14ac:dyDescent="0.3">
      <c r="A17411">
        <v>25386</v>
      </c>
      <c r="B17411" s="15" t="s">
        <v>1895</v>
      </c>
      <c r="C17411" t="str">
        <f>_xlfn.XLOOKUP($B17411, STANDARDS!$A:$A, STANDARDS!$B:$B,,0,2)</f>
        <v>Undivided Lemede Fm; Cabo Carvoeiro Fm</v>
      </c>
      <c r="D17411" t="s">
        <v>2177</v>
      </c>
      <c r="E17411" t="s">
        <v>2202</v>
      </c>
      <c r="J17411" cm="1">
        <f t="array" ref="J17411:L17411">_xlfn.XLOOKUP($C17411, AGE!$A:$A,AGE!$B:$D,,0,2)</f>
        <v>182.45</v>
      </c>
      <c r="K17411">
        <v>8.3499999999999943</v>
      </c>
      <c r="L17411" t="str">
        <v xml:space="preserve">GSA 2018 </v>
      </c>
      <c r="M17411" t="s">
        <v>2403</v>
      </c>
      <c r="P17411" t="s">
        <v>2342</v>
      </c>
      <c r="Q17411">
        <v>-1.34</v>
      </c>
      <c r="R17411">
        <v>0.2</v>
      </c>
      <c r="V17411">
        <v>1</v>
      </c>
      <c r="W17411" t="s">
        <v>2558</v>
      </c>
    </row>
    <row r="17412" spans="1:23" x14ac:dyDescent="0.3">
      <c r="A17412">
        <v>25387</v>
      </c>
      <c r="B17412" s="15" t="s">
        <v>1895</v>
      </c>
      <c r="C17412" t="str">
        <f>_xlfn.XLOOKUP($B17412, STANDARDS!$A:$A, STANDARDS!$B:$B,,0,2)</f>
        <v>Undivided Lemede Fm; Cabo Carvoeiro Fm</v>
      </c>
      <c r="D17412" t="s">
        <v>2177</v>
      </c>
      <c r="E17412" t="s">
        <v>2202</v>
      </c>
      <c r="J17412" cm="1">
        <f t="array" ref="J17412:L17412">_xlfn.XLOOKUP($C17412, AGE!$A:$A,AGE!$B:$D,,0,2)</f>
        <v>182.45</v>
      </c>
      <c r="K17412">
        <v>8.3499999999999943</v>
      </c>
      <c r="L17412" t="str">
        <v xml:space="preserve">GSA 2018 </v>
      </c>
      <c r="M17412" t="s">
        <v>2403</v>
      </c>
      <c r="P17412" t="s">
        <v>2342</v>
      </c>
      <c r="Q17412">
        <v>-1.1599999999999999</v>
      </c>
      <c r="R17412">
        <v>0.2</v>
      </c>
      <c r="V17412">
        <v>1</v>
      </c>
      <c r="W17412" t="s">
        <v>2558</v>
      </c>
    </row>
    <row r="17413" spans="1:23" x14ac:dyDescent="0.3">
      <c r="A17413">
        <v>25388</v>
      </c>
      <c r="B17413" s="15" t="s">
        <v>1895</v>
      </c>
      <c r="C17413" t="str">
        <f>_xlfn.XLOOKUP($B17413, STANDARDS!$A:$A, STANDARDS!$B:$B,,0,2)</f>
        <v>Undivided Lemede Fm; Cabo Carvoeiro Fm</v>
      </c>
      <c r="D17413" t="s">
        <v>2177</v>
      </c>
      <c r="E17413" t="s">
        <v>2202</v>
      </c>
      <c r="J17413" cm="1">
        <f t="array" ref="J17413:L17413">_xlfn.XLOOKUP($C17413, AGE!$A:$A,AGE!$B:$D,,0,2)</f>
        <v>182.45</v>
      </c>
      <c r="K17413">
        <v>8.3499999999999943</v>
      </c>
      <c r="L17413" t="str">
        <v xml:space="preserve">GSA 2018 </v>
      </c>
      <c r="M17413" t="s">
        <v>2403</v>
      </c>
      <c r="P17413" t="s">
        <v>2342</v>
      </c>
      <c r="Q17413">
        <v>-1.17</v>
      </c>
      <c r="R17413">
        <v>0.2</v>
      </c>
      <c r="V17413">
        <v>1</v>
      </c>
      <c r="W17413" t="s">
        <v>2558</v>
      </c>
    </row>
    <row r="17414" spans="1:23" x14ac:dyDescent="0.3">
      <c r="A17414">
        <v>25389</v>
      </c>
      <c r="B17414" s="15" t="s">
        <v>1895</v>
      </c>
      <c r="C17414" t="str">
        <f>_xlfn.XLOOKUP($B17414, STANDARDS!$A:$A, STANDARDS!$B:$B,,0,2)</f>
        <v>Undivided Lemede Fm; Cabo Carvoeiro Fm</v>
      </c>
      <c r="D17414" t="s">
        <v>2177</v>
      </c>
      <c r="E17414" t="s">
        <v>2202</v>
      </c>
      <c r="J17414" cm="1">
        <f t="array" ref="J17414:L17414">_xlfn.XLOOKUP($C17414, AGE!$A:$A,AGE!$B:$D,,0,2)</f>
        <v>182.45</v>
      </c>
      <c r="K17414">
        <v>8.3499999999999943</v>
      </c>
      <c r="L17414" t="str">
        <v xml:space="preserve">GSA 2018 </v>
      </c>
      <c r="M17414" t="s">
        <v>2403</v>
      </c>
      <c r="P17414" t="s">
        <v>2342</v>
      </c>
      <c r="Q17414">
        <v>-1.66</v>
      </c>
      <c r="R17414">
        <v>0.2</v>
      </c>
      <c r="V17414">
        <v>1</v>
      </c>
      <c r="W17414" t="s">
        <v>2558</v>
      </c>
    </row>
    <row r="17415" spans="1:23" x14ac:dyDescent="0.3">
      <c r="A17415">
        <v>25390</v>
      </c>
      <c r="B17415" s="15" t="s">
        <v>1895</v>
      </c>
      <c r="C17415" t="str">
        <f>_xlfn.XLOOKUP($B17415, STANDARDS!$A:$A, STANDARDS!$B:$B,,0,2)</f>
        <v>Undivided Lemede Fm; Cabo Carvoeiro Fm</v>
      </c>
      <c r="D17415" t="s">
        <v>2177</v>
      </c>
      <c r="E17415" t="s">
        <v>2202</v>
      </c>
      <c r="J17415" cm="1">
        <f t="array" ref="J17415:L17415">_xlfn.XLOOKUP($C17415, AGE!$A:$A,AGE!$B:$D,,0,2)</f>
        <v>182.45</v>
      </c>
      <c r="K17415">
        <v>8.3499999999999943</v>
      </c>
      <c r="L17415" t="str">
        <v xml:space="preserve">GSA 2018 </v>
      </c>
      <c r="M17415" t="s">
        <v>2403</v>
      </c>
      <c r="P17415" t="s">
        <v>2342</v>
      </c>
      <c r="Q17415">
        <v>-2.0099999999999998</v>
      </c>
      <c r="R17415">
        <v>0.2</v>
      </c>
      <c r="V17415">
        <v>1</v>
      </c>
      <c r="W17415" t="s">
        <v>2558</v>
      </c>
    </row>
    <row r="17416" spans="1:23" x14ac:dyDescent="0.3">
      <c r="A17416">
        <v>25391</v>
      </c>
      <c r="B17416" s="15" t="s">
        <v>1895</v>
      </c>
      <c r="C17416" t="str">
        <f>_xlfn.XLOOKUP($B17416, STANDARDS!$A:$A, STANDARDS!$B:$B,,0,2)</f>
        <v>Undivided Lemede Fm; Cabo Carvoeiro Fm</v>
      </c>
      <c r="D17416" t="s">
        <v>2177</v>
      </c>
      <c r="E17416" t="s">
        <v>2202</v>
      </c>
      <c r="J17416" cm="1">
        <f t="array" ref="J17416:L17416">_xlfn.XLOOKUP($C17416, AGE!$A:$A,AGE!$B:$D,,0,2)</f>
        <v>182.45</v>
      </c>
      <c r="K17416">
        <v>8.3499999999999943</v>
      </c>
      <c r="L17416" t="str">
        <v xml:space="preserve">GSA 2018 </v>
      </c>
      <c r="M17416" t="s">
        <v>2403</v>
      </c>
      <c r="P17416" t="s">
        <v>2342</v>
      </c>
      <c r="Q17416">
        <v>-1.94</v>
      </c>
      <c r="R17416">
        <v>0.2</v>
      </c>
      <c r="V17416">
        <v>1</v>
      </c>
      <c r="W17416" t="s">
        <v>2558</v>
      </c>
    </row>
    <row r="17417" spans="1:23" x14ac:dyDescent="0.3">
      <c r="A17417">
        <v>25392</v>
      </c>
      <c r="B17417" s="15" t="s">
        <v>1895</v>
      </c>
      <c r="C17417" t="str">
        <f>_xlfn.XLOOKUP($B17417, STANDARDS!$A:$A, STANDARDS!$B:$B,,0,2)</f>
        <v>Undivided Lemede Fm; Cabo Carvoeiro Fm</v>
      </c>
      <c r="D17417" t="s">
        <v>2177</v>
      </c>
      <c r="E17417" t="s">
        <v>2202</v>
      </c>
      <c r="J17417" cm="1">
        <f t="array" ref="J17417:L17417">_xlfn.XLOOKUP($C17417, AGE!$A:$A,AGE!$B:$D,,0,2)</f>
        <v>182.45</v>
      </c>
      <c r="K17417">
        <v>8.3499999999999943</v>
      </c>
      <c r="L17417" t="str">
        <v xml:space="preserve">GSA 2018 </v>
      </c>
      <c r="M17417" t="s">
        <v>2403</v>
      </c>
      <c r="P17417" t="s">
        <v>2342</v>
      </c>
      <c r="Q17417">
        <v>-1.74</v>
      </c>
      <c r="R17417">
        <v>0.2</v>
      </c>
      <c r="V17417">
        <v>1</v>
      </c>
      <c r="W17417" t="s">
        <v>2558</v>
      </c>
    </row>
    <row r="17418" spans="1:23" x14ac:dyDescent="0.3">
      <c r="A17418">
        <v>25393</v>
      </c>
      <c r="B17418" s="15" t="s">
        <v>1895</v>
      </c>
      <c r="C17418" t="str">
        <f>_xlfn.XLOOKUP($B17418, STANDARDS!$A:$A, STANDARDS!$B:$B,,0,2)</f>
        <v>Undivided Lemede Fm; Cabo Carvoeiro Fm</v>
      </c>
      <c r="D17418" t="s">
        <v>2177</v>
      </c>
      <c r="E17418" t="s">
        <v>2202</v>
      </c>
      <c r="J17418" cm="1">
        <f t="array" ref="J17418:L17418">_xlfn.XLOOKUP($C17418, AGE!$A:$A,AGE!$B:$D,,0,2)</f>
        <v>182.45</v>
      </c>
      <c r="K17418">
        <v>8.3499999999999943</v>
      </c>
      <c r="L17418" t="str">
        <v xml:space="preserve">GSA 2018 </v>
      </c>
      <c r="M17418" t="s">
        <v>2403</v>
      </c>
      <c r="P17418" t="s">
        <v>2342</v>
      </c>
      <c r="Q17418">
        <v>-0.7</v>
      </c>
      <c r="R17418">
        <v>0.2</v>
      </c>
      <c r="V17418">
        <v>1</v>
      </c>
      <c r="W17418" t="s">
        <v>2558</v>
      </c>
    </row>
    <row r="17419" spans="1:23" x14ac:dyDescent="0.3">
      <c r="A17419">
        <v>25394</v>
      </c>
      <c r="B17419" s="15" t="s">
        <v>1895</v>
      </c>
      <c r="C17419" t="str">
        <f>_xlfn.XLOOKUP($B17419, STANDARDS!$A:$A, STANDARDS!$B:$B,,0,2)</f>
        <v>Undivided Lemede Fm; Cabo Carvoeiro Fm</v>
      </c>
      <c r="D17419" t="s">
        <v>2177</v>
      </c>
      <c r="E17419" t="s">
        <v>2202</v>
      </c>
      <c r="J17419" cm="1">
        <f t="array" ref="J17419:L17419">_xlfn.XLOOKUP($C17419, AGE!$A:$A,AGE!$B:$D,,0,2)</f>
        <v>182.45</v>
      </c>
      <c r="K17419">
        <v>8.3499999999999943</v>
      </c>
      <c r="L17419" t="str">
        <v xml:space="preserve">GSA 2018 </v>
      </c>
      <c r="M17419" t="s">
        <v>2403</v>
      </c>
      <c r="P17419" t="s">
        <v>2342</v>
      </c>
      <c r="Q17419">
        <v>-0.55000000000000004</v>
      </c>
      <c r="R17419">
        <v>0.2</v>
      </c>
      <c r="V17419">
        <v>1</v>
      </c>
      <c r="W17419" t="s">
        <v>2558</v>
      </c>
    </row>
    <row r="17420" spans="1:23" x14ac:dyDescent="0.3">
      <c r="A17420">
        <v>25395</v>
      </c>
      <c r="B17420" s="15" t="s">
        <v>1895</v>
      </c>
      <c r="C17420" t="str">
        <f>_xlfn.XLOOKUP($B17420, STANDARDS!$A:$A, STANDARDS!$B:$B,,0,2)</f>
        <v>Undivided Lemede Fm; Cabo Carvoeiro Fm</v>
      </c>
      <c r="D17420" t="s">
        <v>2177</v>
      </c>
      <c r="E17420" t="s">
        <v>2202</v>
      </c>
      <c r="J17420" cm="1">
        <f t="array" ref="J17420:L17420">_xlfn.XLOOKUP($C17420, AGE!$A:$A,AGE!$B:$D,,0,2)</f>
        <v>182.45</v>
      </c>
      <c r="K17420">
        <v>8.3499999999999943</v>
      </c>
      <c r="L17420" t="str">
        <v xml:space="preserve">GSA 2018 </v>
      </c>
      <c r="M17420" t="s">
        <v>2403</v>
      </c>
      <c r="P17420" t="s">
        <v>2342</v>
      </c>
      <c r="Q17420">
        <v>-0.71</v>
      </c>
      <c r="R17420">
        <v>0.2</v>
      </c>
      <c r="V17420">
        <v>1</v>
      </c>
      <c r="W17420" t="s">
        <v>2558</v>
      </c>
    </row>
    <row r="17421" spans="1:23" x14ac:dyDescent="0.3">
      <c r="A17421">
        <v>25396</v>
      </c>
      <c r="B17421" s="15" t="s">
        <v>1895</v>
      </c>
      <c r="C17421" t="str">
        <f>_xlfn.XLOOKUP($B17421, STANDARDS!$A:$A, STANDARDS!$B:$B,,0,2)</f>
        <v>Undivided Lemede Fm; Cabo Carvoeiro Fm</v>
      </c>
      <c r="D17421" t="s">
        <v>2177</v>
      </c>
      <c r="E17421" t="s">
        <v>2202</v>
      </c>
      <c r="J17421" cm="1">
        <f t="array" ref="J17421:L17421">_xlfn.XLOOKUP($C17421, AGE!$A:$A,AGE!$B:$D,,0,2)</f>
        <v>182.45</v>
      </c>
      <c r="K17421">
        <v>8.3499999999999943</v>
      </c>
      <c r="L17421" t="str">
        <v xml:space="preserve">GSA 2018 </v>
      </c>
      <c r="M17421" t="s">
        <v>2403</v>
      </c>
      <c r="P17421" t="s">
        <v>2342</v>
      </c>
      <c r="Q17421">
        <v>-2.0099999999999998</v>
      </c>
      <c r="R17421">
        <v>0.2</v>
      </c>
      <c r="V17421">
        <v>1</v>
      </c>
      <c r="W17421" t="s">
        <v>2558</v>
      </c>
    </row>
    <row r="17422" spans="1:23" x14ac:dyDescent="0.3">
      <c r="A17422">
        <v>25397</v>
      </c>
      <c r="B17422" s="15" t="s">
        <v>1895</v>
      </c>
      <c r="C17422" t="str">
        <f>_xlfn.XLOOKUP($B17422, STANDARDS!$A:$A, STANDARDS!$B:$B,,0,2)</f>
        <v>Undivided Lemede Fm; Cabo Carvoeiro Fm</v>
      </c>
      <c r="D17422" t="s">
        <v>2177</v>
      </c>
      <c r="E17422" t="s">
        <v>2202</v>
      </c>
      <c r="J17422" cm="1">
        <f t="array" ref="J17422:L17422">_xlfn.XLOOKUP($C17422, AGE!$A:$A,AGE!$B:$D,,0,2)</f>
        <v>182.45</v>
      </c>
      <c r="K17422">
        <v>8.3499999999999943</v>
      </c>
      <c r="L17422" t="str">
        <v xml:space="preserve">GSA 2018 </v>
      </c>
      <c r="M17422" t="s">
        <v>2403</v>
      </c>
      <c r="P17422" t="s">
        <v>2342</v>
      </c>
      <c r="Q17422">
        <v>-1.01</v>
      </c>
      <c r="R17422">
        <v>0.2</v>
      </c>
      <c r="V17422">
        <v>1</v>
      </c>
      <c r="W17422" t="s">
        <v>2558</v>
      </c>
    </row>
    <row r="17423" spans="1:23" x14ac:dyDescent="0.3">
      <c r="A17423">
        <v>25398</v>
      </c>
      <c r="B17423" s="15" t="s">
        <v>1895</v>
      </c>
      <c r="C17423" t="str">
        <f>_xlfn.XLOOKUP($B17423, STANDARDS!$A:$A, STANDARDS!$B:$B,,0,2)</f>
        <v>Undivided Lemede Fm; Cabo Carvoeiro Fm</v>
      </c>
      <c r="D17423" t="s">
        <v>2177</v>
      </c>
      <c r="E17423" t="s">
        <v>2202</v>
      </c>
      <c r="J17423" cm="1">
        <f t="array" ref="J17423:L17423">_xlfn.XLOOKUP($C17423, AGE!$A:$A,AGE!$B:$D,,0,2)</f>
        <v>182.45</v>
      </c>
      <c r="K17423">
        <v>8.3499999999999943</v>
      </c>
      <c r="L17423" t="str">
        <v xml:space="preserve">GSA 2018 </v>
      </c>
      <c r="M17423" t="s">
        <v>2403</v>
      </c>
      <c r="P17423" t="s">
        <v>2342</v>
      </c>
      <c r="Q17423">
        <v>-0.75</v>
      </c>
      <c r="R17423">
        <v>0.2</v>
      </c>
      <c r="V17423">
        <v>1</v>
      </c>
      <c r="W17423" t="s">
        <v>2558</v>
      </c>
    </row>
    <row r="17424" spans="1:23" x14ac:dyDescent="0.3">
      <c r="A17424">
        <v>25399</v>
      </c>
      <c r="B17424" s="15" t="s">
        <v>1895</v>
      </c>
      <c r="C17424" t="str">
        <f>_xlfn.XLOOKUP($B17424, STANDARDS!$A:$A, STANDARDS!$B:$B,,0,2)</f>
        <v>Undivided Lemede Fm; Cabo Carvoeiro Fm</v>
      </c>
      <c r="D17424" t="s">
        <v>2177</v>
      </c>
      <c r="E17424" t="s">
        <v>2202</v>
      </c>
      <c r="J17424" cm="1">
        <f t="array" ref="J17424:L17424">_xlfn.XLOOKUP($C17424, AGE!$A:$A,AGE!$B:$D,,0,2)</f>
        <v>182.45</v>
      </c>
      <c r="K17424">
        <v>8.3499999999999943</v>
      </c>
      <c r="L17424" t="str">
        <v xml:space="preserve">GSA 2018 </v>
      </c>
      <c r="M17424" t="s">
        <v>2403</v>
      </c>
      <c r="P17424" t="s">
        <v>2342</v>
      </c>
      <c r="Q17424">
        <v>-0.63</v>
      </c>
      <c r="R17424">
        <v>0.2</v>
      </c>
      <c r="V17424">
        <v>1</v>
      </c>
      <c r="W17424" t="s">
        <v>2558</v>
      </c>
    </row>
    <row r="17425" spans="1:23" x14ac:dyDescent="0.3">
      <c r="A17425">
        <v>25400</v>
      </c>
      <c r="B17425" s="15" t="s">
        <v>1895</v>
      </c>
      <c r="C17425" t="str">
        <f>_xlfn.XLOOKUP($B17425, STANDARDS!$A:$A, STANDARDS!$B:$B,,0,2)</f>
        <v>Undivided Lemede Fm; Cabo Carvoeiro Fm</v>
      </c>
      <c r="D17425" t="s">
        <v>2177</v>
      </c>
      <c r="E17425" t="s">
        <v>2202</v>
      </c>
      <c r="J17425" cm="1">
        <f t="array" ref="J17425:L17425">_xlfn.XLOOKUP($C17425, AGE!$A:$A,AGE!$B:$D,,0,2)</f>
        <v>182.45</v>
      </c>
      <c r="K17425">
        <v>8.3499999999999943</v>
      </c>
      <c r="L17425" t="str">
        <v xml:space="preserve">GSA 2018 </v>
      </c>
      <c r="M17425" t="s">
        <v>2403</v>
      </c>
      <c r="P17425" t="s">
        <v>2342</v>
      </c>
      <c r="Q17425">
        <v>-0.63</v>
      </c>
      <c r="R17425">
        <v>0.2</v>
      </c>
      <c r="V17425">
        <v>1</v>
      </c>
      <c r="W17425" t="s">
        <v>2558</v>
      </c>
    </row>
    <row r="17426" spans="1:23" x14ac:dyDescent="0.3">
      <c r="A17426">
        <v>25401</v>
      </c>
      <c r="B17426" s="15" t="s">
        <v>1895</v>
      </c>
      <c r="C17426" t="str">
        <f>_xlfn.XLOOKUP($B17426, STANDARDS!$A:$A, STANDARDS!$B:$B,,0,2)</f>
        <v>Undivided Lemede Fm; Cabo Carvoeiro Fm</v>
      </c>
      <c r="D17426" t="s">
        <v>2177</v>
      </c>
      <c r="E17426" t="s">
        <v>2202</v>
      </c>
      <c r="J17426" cm="1">
        <f t="array" ref="J17426:L17426">_xlfn.XLOOKUP($C17426, AGE!$A:$A,AGE!$B:$D,,0,2)</f>
        <v>182.45</v>
      </c>
      <c r="K17426">
        <v>8.3499999999999943</v>
      </c>
      <c r="L17426" t="str">
        <v xml:space="preserve">GSA 2018 </v>
      </c>
      <c r="M17426" t="s">
        <v>2403</v>
      </c>
      <c r="P17426" t="s">
        <v>2342</v>
      </c>
      <c r="Q17426">
        <v>-0.48</v>
      </c>
      <c r="R17426">
        <v>0.2</v>
      </c>
      <c r="V17426">
        <v>1</v>
      </c>
      <c r="W17426" t="s">
        <v>2558</v>
      </c>
    </row>
    <row r="17427" spans="1:23" x14ac:dyDescent="0.3">
      <c r="A17427">
        <v>25402</v>
      </c>
      <c r="B17427" s="15" t="s">
        <v>1895</v>
      </c>
      <c r="C17427" t="str">
        <f>_xlfn.XLOOKUP($B17427, STANDARDS!$A:$A, STANDARDS!$B:$B,,0,2)</f>
        <v>Undivided Lemede Fm; Cabo Carvoeiro Fm</v>
      </c>
      <c r="D17427" t="s">
        <v>2177</v>
      </c>
      <c r="E17427" t="s">
        <v>2202</v>
      </c>
      <c r="J17427" cm="1">
        <f t="array" ref="J17427:L17427">_xlfn.XLOOKUP($C17427, AGE!$A:$A,AGE!$B:$D,,0,2)</f>
        <v>182.45</v>
      </c>
      <c r="K17427">
        <v>8.3499999999999943</v>
      </c>
      <c r="L17427" t="str">
        <v xml:space="preserve">GSA 2018 </v>
      </c>
      <c r="M17427" t="s">
        <v>2403</v>
      </c>
      <c r="P17427" t="s">
        <v>2342</v>
      </c>
      <c r="Q17427">
        <v>-0.37</v>
      </c>
      <c r="R17427">
        <v>0.2</v>
      </c>
      <c r="V17427">
        <v>1</v>
      </c>
      <c r="W17427" t="s">
        <v>2558</v>
      </c>
    </row>
    <row r="17428" spans="1:23" x14ac:dyDescent="0.3">
      <c r="A17428">
        <v>25403</v>
      </c>
      <c r="B17428" s="15" t="s">
        <v>1895</v>
      </c>
      <c r="C17428" t="str">
        <f>_xlfn.XLOOKUP($B17428, STANDARDS!$A:$A, STANDARDS!$B:$B,,0,2)</f>
        <v>Undivided Lemede Fm; Cabo Carvoeiro Fm</v>
      </c>
      <c r="D17428" t="s">
        <v>2177</v>
      </c>
      <c r="E17428" t="s">
        <v>2202</v>
      </c>
      <c r="J17428" cm="1">
        <f t="array" ref="J17428:L17428">_xlfn.XLOOKUP($C17428, AGE!$A:$A,AGE!$B:$D,,0,2)</f>
        <v>182.45</v>
      </c>
      <c r="K17428">
        <v>8.3499999999999943</v>
      </c>
      <c r="L17428" t="str">
        <v xml:space="preserve">GSA 2018 </v>
      </c>
      <c r="M17428" t="s">
        <v>2403</v>
      </c>
      <c r="P17428" t="s">
        <v>2342</v>
      </c>
      <c r="Q17428">
        <v>-0.4</v>
      </c>
      <c r="R17428">
        <v>0.2</v>
      </c>
      <c r="V17428">
        <v>1</v>
      </c>
      <c r="W17428" t="s">
        <v>2558</v>
      </c>
    </row>
    <row r="17429" spans="1:23" x14ac:dyDescent="0.3">
      <c r="A17429">
        <v>25404</v>
      </c>
      <c r="B17429" s="15" t="s">
        <v>1895</v>
      </c>
      <c r="C17429" t="str">
        <f>_xlfn.XLOOKUP($B17429, STANDARDS!$A:$A, STANDARDS!$B:$B,,0,2)</f>
        <v>Undivided Lemede Fm; Cabo Carvoeiro Fm</v>
      </c>
      <c r="D17429" t="s">
        <v>2177</v>
      </c>
      <c r="E17429" t="s">
        <v>2202</v>
      </c>
      <c r="J17429" cm="1">
        <f t="array" ref="J17429:L17429">_xlfn.XLOOKUP($C17429, AGE!$A:$A,AGE!$B:$D,,0,2)</f>
        <v>182.45</v>
      </c>
      <c r="K17429">
        <v>8.3499999999999943</v>
      </c>
      <c r="L17429" t="str">
        <v xml:space="preserve">GSA 2018 </v>
      </c>
      <c r="M17429" t="s">
        <v>2403</v>
      </c>
      <c r="P17429" t="s">
        <v>2342</v>
      </c>
      <c r="Q17429">
        <v>-0.4</v>
      </c>
      <c r="R17429">
        <v>0.2</v>
      </c>
      <c r="V17429">
        <v>1</v>
      </c>
      <c r="W17429" t="s">
        <v>2558</v>
      </c>
    </row>
    <row r="17430" spans="1:23" x14ac:dyDescent="0.3">
      <c r="A17430">
        <v>25405</v>
      </c>
      <c r="B17430" s="15" t="s">
        <v>1895</v>
      </c>
      <c r="C17430" t="str">
        <f>_xlfn.XLOOKUP($B17430, STANDARDS!$A:$A, STANDARDS!$B:$B,,0,2)</f>
        <v>Undivided Lemede Fm; Cabo Carvoeiro Fm</v>
      </c>
      <c r="D17430" t="s">
        <v>2177</v>
      </c>
      <c r="E17430" t="s">
        <v>2202</v>
      </c>
      <c r="J17430" cm="1">
        <f t="array" ref="J17430:L17430">_xlfn.XLOOKUP($C17430, AGE!$A:$A,AGE!$B:$D,,0,2)</f>
        <v>182.45</v>
      </c>
      <c r="K17430">
        <v>8.3499999999999943</v>
      </c>
      <c r="L17430" t="str">
        <v xml:space="preserve">GSA 2018 </v>
      </c>
      <c r="M17430" t="s">
        <v>2403</v>
      </c>
      <c r="P17430" t="s">
        <v>2342</v>
      </c>
      <c r="Q17430">
        <v>-0.33</v>
      </c>
      <c r="R17430">
        <v>0.2</v>
      </c>
      <c r="V17430">
        <v>1</v>
      </c>
      <c r="W17430" t="s">
        <v>2558</v>
      </c>
    </row>
    <row r="17431" spans="1:23" x14ac:dyDescent="0.3">
      <c r="A17431">
        <v>25406</v>
      </c>
      <c r="B17431" s="15" t="s">
        <v>1895</v>
      </c>
      <c r="C17431" t="str">
        <f>_xlfn.XLOOKUP($B17431, STANDARDS!$A:$A, STANDARDS!$B:$B,,0,2)</f>
        <v>Undivided Lemede Fm; Cabo Carvoeiro Fm</v>
      </c>
      <c r="D17431" t="s">
        <v>2177</v>
      </c>
      <c r="E17431" t="s">
        <v>2202</v>
      </c>
      <c r="J17431" cm="1">
        <f t="array" ref="J17431:L17431">_xlfn.XLOOKUP($C17431, AGE!$A:$A,AGE!$B:$D,,0,2)</f>
        <v>182.45</v>
      </c>
      <c r="K17431">
        <v>8.3499999999999943</v>
      </c>
      <c r="L17431" t="str">
        <v xml:space="preserve">GSA 2018 </v>
      </c>
      <c r="M17431" t="s">
        <v>2403</v>
      </c>
      <c r="P17431" t="s">
        <v>2342</v>
      </c>
      <c r="Q17431">
        <v>-0.21</v>
      </c>
      <c r="R17431">
        <v>0.2</v>
      </c>
      <c r="V17431">
        <v>1</v>
      </c>
      <c r="W17431" t="s">
        <v>2558</v>
      </c>
    </row>
    <row r="17432" spans="1:23" x14ac:dyDescent="0.3">
      <c r="A17432">
        <v>25407</v>
      </c>
      <c r="B17432" s="15" t="s">
        <v>1895</v>
      </c>
      <c r="C17432" t="str">
        <f>_xlfn.XLOOKUP($B17432, STANDARDS!$A:$A, STANDARDS!$B:$B,,0,2)</f>
        <v>Undivided Lemede Fm; Cabo Carvoeiro Fm</v>
      </c>
      <c r="D17432" t="s">
        <v>2177</v>
      </c>
      <c r="E17432" t="s">
        <v>2202</v>
      </c>
      <c r="J17432" cm="1">
        <f t="array" ref="J17432:L17432">_xlfn.XLOOKUP($C17432, AGE!$A:$A,AGE!$B:$D,,0,2)</f>
        <v>182.45</v>
      </c>
      <c r="K17432">
        <v>8.3499999999999943</v>
      </c>
      <c r="L17432" t="str">
        <v xml:space="preserve">GSA 2018 </v>
      </c>
      <c r="M17432" t="s">
        <v>2403</v>
      </c>
      <c r="P17432" t="s">
        <v>2342</v>
      </c>
      <c r="Q17432">
        <v>-0.28999999999999998</v>
      </c>
      <c r="R17432">
        <v>0.2</v>
      </c>
      <c r="V17432">
        <v>1</v>
      </c>
      <c r="W17432" t="s">
        <v>2558</v>
      </c>
    </row>
    <row r="17433" spans="1:23" x14ac:dyDescent="0.3">
      <c r="A17433">
        <v>25408</v>
      </c>
      <c r="B17433" s="15" t="s">
        <v>1895</v>
      </c>
      <c r="C17433" t="str">
        <f>_xlfn.XLOOKUP($B17433, STANDARDS!$A:$A, STANDARDS!$B:$B,,0,2)</f>
        <v>Undivided Lemede Fm; Cabo Carvoeiro Fm</v>
      </c>
      <c r="D17433" t="s">
        <v>2177</v>
      </c>
      <c r="E17433" t="s">
        <v>2202</v>
      </c>
      <c r="J17433" cm="1">
        <f t="array" ref="J17433:L17433">_xlfn.XLOOKUP($C17433, AGE!$A:$A,AGE!$B:$D,,0,2)</f>
        <v>182.45</v>
      </c>
      <c r="K17433">
        <v>8.3499999999999943</v>
      </c>
      <c r="L17433" t="str">
        <v xml:space="preserve">GSA 2018 </v>
      </c>
      <c r="M17433" t="s">
        <v>2403</v>
      </c>
      <c r="P17433" t="s">
        <v>2342</v>
      </c>
      <c r="Q17433">
        <v>-0.24</v>
      </c>
      <c r="R17433">
        <v>0.2</v>
      </c>
      <c r="V17433">
        <v>1</v>
      </c>
      <c r="W17433" t="s">
        <v>2558</v>
      </c>
    </row>
    <row r="17434" spans="1:23" x14ac:dyDescent="0.3">
      <c r="A17434">
        <v>25409</v>
      </c>
      <c r="B17434" s="15" t="s">
        <v>1895</v>
      </c>
      <c r="C17434" t="str">
        <f>_xlfn.XLOOKUP($B17434, STANDARDS!$A:$A, STANDARDS!$B:$B,,0,2)</f>
        <v>Undivided Lemede Fm; Cabo Carvoeiro Fm</v>
      </c>
      <c r="D17434" t="s">
        <v>2177</v>
      </c>
      <c r="E17434" t="s">
        <v>2202</v>
      </c>
      <c r="J17434" cm="1">
        <f t="array" ref="J17434:L17434">_xlfn.XLOOKUP($C17434, AGE!$A:$A,AGE!$B:$D,,0,2)</f>
        <v>182.45</v>
      </c>
      <c r="K17434">
        <v>8.3499999999999943</v>
      </c>
      <c r="L17434" t="str">
        <v xml:space="preserve">GSA 2018 </v>
      </c>
      <c r="M17434" t="s">
        <v>2403</v>
      </c>
      <c r="P17434" t="s">
        <v>2342</v>
      </c>
      <c r="Q17434">
        <v>-0.25</v>
      </c>
      <c r="R17434">
        <v>0.2</v>
      </c>
      <c r="V17434">
        <v>1</v>
      </c>
      <c r="W17434" t="s">
        <v>2558</v>
      </c>
    </row>
    <row r="17435" spans="1:23" x14ac:dyDescent="0.3">
      <c r="A17435">
        <v>25410</v>
      </c>
      <c r="B17435" s="15" t="s">
        <v>1895</v>
      </c>
      <c r="C17435" t="str">
        <f>_xlfn.XLOOKUP($B17435, STANDARDS!$A:$A, STANDARDS!$B:$B,,0,2)</f>
        <v>Undivided Lemede Fm; Cabo Carvoeiro Fm</v>
      </c>
      <c r="D17435" t="s">
        <v>2177</v>
      </c>
      <c r="E17435" t="s">
        <v>2202</v>
      </c>
      <c r="J17435" cm="1">
        <f t="array" ref="J17435:L17435">_xlfn.XLOOKUP($C17435, AGE!$A:$A,AGE!$B:$D,,0,2)</f>
        <v>182.45</v>
      </c>
      <c r="K17435">
        <v>8.3499999999999943</v>
      </c>
      <c r="L17435" t="str">
        <v xml:space="preserve">GSA 2018 </v>
      </c>
      <c r="M17435" t="s">
        <v>2403</v>
      </c>
      <c r="P17435" t="s">
        <v>2342</v>
      </c>
      <c r="Q17435">
        <v>-0.31</v>
      </c>
      <c r="R17435">
        <v>0.2</v>
      </c>
      <c r="V17435">
        <v>1</v>
      </c>
      <c r="W17435" t="s">
        <v>2558</v>
      </c>
    </row>
    <row r="17436" spans="1:23" x14ac:dyDescent="0.3">
      <c r="A17436">
        <v>25411</v>
      </c>
      <c r="B17436" s="15" t="s">
        <v>1895</v>
      </c>
      <c r="C17436" t="str">
        <f>_xlfn.XLOOKUP($B17436, STANDARDS!$A:$A, STANDARDS!$B:$B,,0,2)</f>
        <v>Undivided Lemede Fm; Cabo Carvoeiro Fm</v>
      </c>
      <c r="D17436" t="s">
        <v>2177</v>
      </c>
      <c r="E17436" t="s">
        <v>2202</v>
      </c>
      <c r="J17436" cm="1">
        <f t="array" ref="J17436:L17436">_xlfn.XLOOKUP($C17436, AGE!$A:$A,AGE!$B:$D,,0,2)</f>
        <v>182.45</v>
      </c>
      <c r="K17436">
        <v>8.3499999999999943</v>
      </c>
      <c r="L17436" t="str">
        <v xml:space="preserve">GSA 2018 </v>
      </c>
      <c r="M17436" t="s">
        <v>2403</v>
      </c>
      <c r="P17436" t="s">
        <v>2342</v>
      </c>
      <c r="Q17436">
        <v>-0.54</v>
      </c>
      <c r="R17436">
        <v>0.2</v>
      </c>
      <c r="V17436">
        <v>1</v>
      </c>
      <c r="W17436" t="s">
        <v>2558</v>
      </c>
    </row>
    <row r="17437" spans="1:23" x14ac:dyDescent="0.3">
      <c r="A17437">
        <v>25412</v>
      </c>
      <c r="B17437" s="15" t="s">
        <v>1895</v>
      </c>
      <c r="C17437" t="str">
        <f>_xlfn.XLOOKUP($B17437, STANDARDS!$A:$A, STANDARDS!$B:$B,,0,2)</f>
        <v>Undivided Lemede Fm; Cabo Carvoeiro Fm</v>
      </c>
      <c r="D17437" t="s">
        <v>2177</v>
      </c>
      <c r="E17437" t="s">
        <v>2202</v>
      </c>
      <c r="J17437" cm="1">
        <f t="array" ref="J17437:L17437">_xlfn.XLOOKUP($C17437, AGE!$A:$A,AGE!$B:$D,,0,2)</f>
        <v>182.45</v>
      </c>
      <c r="K17437">
        <v>8.3499999999999943</v>
      </c>
      <c r="L17437" t="str">
        <v xml:space="preserve">GSA 2018 </v>
      </c>
      <c r="M17437" t="s">
        <v>2403</v>
      </c>
      <c r="P17437" t="s">
        <v>2342</v>
      </c>
      <c r="Q17437">
        <v>-0.65</v>
      </c>
      <c r="R17437">
        <v>0.2</v>
      </c>
      <c r="V17437">
        <v>1</v>
      </c>
      <c r="W17437" t="s">
        <v>2558</v>
      </c>
    </row>
    <row r="17438" spans="1:23" x14ac:dyDescent="0.3">
      <c r="A17438">
        <v>25413</v>
      </c>
      <c r="B17438" s="15" t="s">
        <v>1895</v>
      </c>
      <c r="C17438" t="str">
        <f>_xlfn.XLOOKUP($B17438, STANDARDS!$A:$A, STANDARDS!$B:$B,,0,2)</f>
        <v>Undivided Lemede Fm; Cabo Carvoeiro Fm</v>
      </c>
      <c r="D17438" t="s">
        <v>2177</v>
      </c>
      <c r="E17438" t="s">
        <v>2202</v>
      </c>
      <c r="J17438" cm="1">
        <f t="array" ref="J17438:L17438">_xlfn.XLOOKUP($C17438, AGE!$A:$A,AGE!$B:$D,,0,2)</f>
        <v>182.45</v>
      </c>
      <c r="K17438">
        <v>8.3499999999999943</v>
      </c>
      <c r="L17438" t="str">
        <v xml:space="preserve">GSA 2018 </v>
      </c>
      <c r="M17438" t="s">
        <v>2403</v>
      </c>
      <c r="P17438" t="s">
        <v>2342</v>
      </c>
      <c r="Q17438">
        <v>-0.64</v>
      </c>
      <c r="R17438">
        <v>0.2</v>
      </c>
      <c r="V17438">
        <v>1</v>
      </c>
      <c r="W17438" t="s">
        <v>2558</v>
      </c>
    </row>
    <row r="17439" spans="1:23" x14ac:dyDescent="0.3">
      <c r="A17439">
        <v>25414</v>
      </c>
      <c r="B17439" s="15" t="s">
        <v>1895</v>
      </c>
      <c r="C17439" t="str">
        <f>_xlfn.XLOOKUP($B17439, STANDARDS!$A:$A, STANDARDS!$B:$B,,0,2)</f>
        <v>Undivided Lemede Fm; Cabo Carvoeiro Fm</v>
      </c>
      <c r="D17439" t="s">
        <v>2177</v>
      </c>
      <c r="E17439" t="s">
        <v>2202</v>
      </c>
      <c r="J17439" cm="1">
        <f t="array" ref="J17439:L17439">_xlfn.XLOOKUP($C17439, AGE!$A:$A,AGE!$B:$D,,0,2)</f>
        <v>182.45</v>
      </c>
      <c r="K17439">
        <v>8.3499999999999943</v>
      </c>
      <c r="L17439" t="str">
        <v xml:space="preserve">GSA 2018 </v>
      </c>
      <c r="M17439" t="s">
        <v>2403</v>
      </c>
      <c r="P17439" t="s">
        <v>2342</v>
      </c>
      <c r="Q17439">
        <v>-0.65</v>
      </c>
      <c r="R17439">
        <v>0.2</v>
      </c>
      <c r="V17439">
        <v>1</v>
      </c>
      <c r="W17439" t="s">
        <v>2558</v>
      </c>
    </row>
    <row r="17440" spans="1:23" x14ac:dyDescent="0.3">
      <c r="A17440">
        <v>25415</v>
      </c>
      <c r="B17440" s="15" t="s">
        <v>1895</v>
      </c>
      <c r="C17440" t="str">
        <f>_xlfn.XLOOKUP($B17440, STANDARDS!$A:$A, STANDARDS!$B:$B,,0,2)</f>
        <v>Undivided Lemede Fm; Cabo Carvoeiro Fm</v>
      </c>
      <c r="D17440" t="s">
        <v>2177</v>
      </c>
      <c r="E17440" t="s">
        <v>2202</v>
      </c>
      <c r="J17440" cm="1">
        <f t="array" ref="J17440:L17440">_xlfn.XLOOKUP($C17440, AGE!$A:$A,AGE!$B:$D,,0,2)</f>
        <v>182.45</v>
      </c>
      <c r="K17440">
        <v>8.3499999999999943</v>
      </c>
      <c r="L17440" t="str">
        <v xml:space="preserve">GSA 2018 </v>
      </c>
      <c r="M17440" t="s">
        <v>2403</v>
      </c>
      <c r="P17440" t="s">
        <v>2342</v>
      </c>
      <c r="Q17440">
        <v>-0.64</v>
      </c>
      <c r="R17440">
        <v>0.2</v>
      </c>
      <c r="V17440">
        <v>1</v>
      </c>
      <c r="W17440" t="s">
        <v>2558</v>
      </c>
    </row>
    <row r="17441" spans="1:23" x14ac:dyDescent="0.3">
      <c r="A17441">
        <v>25416</v>
      </c>
      <c r="B17441" s="15" t="s">
        <v>1895</v>
      </c>
      <c r="C17441" t="str">
        <f>_xlfn.XLOOKUP($B17441, STANDARDS!$A:$A, STANDARDS!$B:$B,,0,2)</f>
        <v>Undivided Lemede Fm; Cabo Carvoeiro Fm</v>
      </c>
      <c r="D17441" t="s">
        <v>2177</v>
      </c>
      <c r="E17441" t="s">
        <v>2202</v>
      </c>
      <c r="J17441" cm="1">
        <f t="array" ref="J17441:L17441">_xlfn.XLOOKUP($C17441, AGE!$A:$A,AGE!$B:$D,,0,2)</f>
        <v>182.45</v>
      </c>
      <c r="K17441">
        <v>8.3499999999999943</v>
      </c>
      <c r="L17441" t="str">
        <v xml:space="preserve">GSA 2018 </v>
      </c>
      <c r="M17441" t="s">
        <v>2403</v>
      </c>
      <c r="P17441" t="s">
        <v>2342</v>
      </c>
      <c r="Q17441">
        <v>-0.77</v>
      </c>
      <c r="R17441">
        <v>0.2</v>
      </c>
      <c r="V17441">
        <v>1</v>
      </c>
      <c r="W17441" t="s">
        <v>2558</v>
      </c>
    </row>
    <row r="17442" spans="1:23" x14ac:dyDescent="0.3">
      <c r="A17442">
        <v>25417</v>
      </c>
      <c r="B17442" s="15" t="s">
        <v>1895</v>
      </c>
      <c r="C17442" t="str">
        <f>_xlfn.XLOOKUP($B17442, STANDARDS!$A:$A, STANDARDS!$B:$B,,0,2)</f>
        <v>Undivided Lemede Fm; Cabo Carvoeiro Fm</v>
      </c>
      <c r="D17442" t="s">
        <v>2177</v>
      </c>
      <c r="E17442" t="s">
        <v>2202</v>
      </c>
      <c r="J17442" cm="1">
        <f t="array" ref="J17442:L17442">_xlfn.XLOOKUP($C17442, AGE!$A:$A,AGE!$B:$D,,0,2)</f>
        <v>182.45</v>
      </c>
      <c r="K17442">
        <v>8.3499999999999943</v>
      </c>
      <c r="L17442" t="str">
        <v xml:space="preserve">GSA 2018 </v>
      </c>
      <c r="M17442" t="s">
        <v>2403</v>
      </c>
      <c r="P17442" t="s">
        <v>2342</v>
      </c>
      <c r="Q17442">
        <v>-0.59</v>
      </c>
      <c r="R17442">
        <v>0.2</v>
      </c>
      <c r="V17442">
        <v>1</v>
      </c>
      <c r="W17442" t="s">
        <v>2558</v>
      </c>
    </row>
    <row r="17443" spans="1:23" x14ac:dyDescent="0.3">
      <c r="A17443">
        <v>25418</v>
      </c>
      <c r="B17443" s="15" t="s">
        <v>1895</v>
      </c>
      <c r="C17443" t="str">
        <f>_xlfn.XLOOKUP($B17443, STANDARDS!$A:$A, STANDARDS!$B:$B,,0,2)</f>
        <v>Undivided Lemede Fm; Cabo Carvoeiro Fm</v>
      </c>
      <c r="D17443" t="s">
        <v>2177</v>
      </c>
      <c r="E17443" t="s">
        <v>2202</v>
      </c>
      <c r="J17443" cm="1">
        <f t="array" ref="J17443:L17443">_xlfn.XLOOKUP($C17443, AGE!$A:$A,AGE!$B:$D,,0,2)</f>
        <v>182.45</v>
      </c>
      <c r="K17443">
        <v>8.3499999999999943</v>
      </c>
      <c r="L17443" t="str">
        <v xml:space="preserve">GSA 2018 </v>
      </c>
      <c r="M17443" t="s">
        <v>2403</v>
      </c>
      <c r="P17443" t="s">
        <v>2342</v>
      </c>
      <c r="Q17443">
        <v>-0.43</v>
      </c>
      <c r="R17443">
        <v>0.2</v>
      </c>
      <c r="V17443">
        <v>1</v>
      </c>
      <c r="W17443" t="s">
        <v>2558</v>
      </c>
    </row>
    <row r="17444" spans="1:23" x14ac:dyDescent="0.3">
      <c r="A17444">
        <v>25419</v>
      </c>
      <c r="B17444" s="15" t="s">
        <v>1895</v>
      </c>
      <c r="C17444" t="str">
        <f>_xlfn.XLOOKUP($B17444, STANDARDS!$A:$A, STANDARDS!$B:$B,,0,2)</f>
        <v>Undivided Lemede Fm; Cabo Carvoeiro Fm</v>
      </c>
      <c r="D17444" t="s">
        <v>2177</v>
      </c>
      <c r="E17444" t="s">
        <v>2202</v>
      </c>
      <c r="J17444" cm="1">
        <f t="array" ref="J17444:L17444">_xlfn.XLOOKUP($C17444, AGE!$A:$A,AGE!$B:$D,,0,2)</f>
        <v>182.45</v>
      </c>
      <c r="K17444">
        <v>8.3499999999999943</v>
      </c>
      <c r="L17444" t="str">
        <v xml:space="preserve">GSA 2018 </v>
      </c>
      <c r="M17444" t="s">
        <v>2403</v>
      </c>
      <c r="P17444" t="s">
        <v>2342</v>
      </c>
      <c r="Q17444">
        <v>-0.5</v>
      </c>
      <c r="R17444">
        <v>0.2</v>
      </c>
      <c r="V17444">
        <v>1</v>
      </c>
      <c r="W17444" t="s">
        <v>2558</v>
      </c>
    </row>
    <row r="17445" spans="1:23" x14ac:dyDescent="0.3">
      <c r="A17445">
        <v>25420</v>
      </c>
      <c r="B17445" s="15" t="s">
        <v>1895</v>
      </c>
      <c r="C17445" t="str">
        <f>_xlfn.XLOOKUP($B17445, STANDARDS!$A:$A, STANDARDS!$B:$B,,0,2)</f>
        <v>Undivided Lemede Fm; Cabo Carvoeiro Fm</v>
      </c>
      <c r="D17445" t="s">
        <v>2177</v>
      </c>
      <c r="E17445" t="s">
        <v>2202</v>
      </c>
      <c r="J17445" cm="1">
        <f t="array" ref="J17445:L17445">_xlfn.XLOOKUP($C17445, AGE!$A:$A,AGE!$B:$D,,0,2)</f>
        <v>182.45</v>
      </c>
      <c r="K17445">
        <v>8.3499999999999943</v>
      </c>
      <c r="L17445" t="str">
        <v xml:space="preserve">GSA 2018 </v>
      </c>
      <c r="M17445" t="s">
        <v>2403</v>
      </c>
      <c r="P17445" t="s">
        <v>2342</v>
      </c>
      <c r="Q17445">
        <v>-0.66</v>
      </c>
      <c r="R17445">
        <v>0.2</v>
      </c>
      <c r="V17445">
        <v>1</v>
      </c>
      <c r="W17445" t="s">
        <v>2558</v>
      </c>
    </row>
    <row r="17446" spans="1:23" x14ac:dyDescent="0.3">
      <c r="A17446">
        <v>25421</v>
      </c>
      <c r="B17446" s="15" t="s">
        <v>1895</v>
      </c>
      <c r="C17446" t="str">
        <f>_xlfn.XLOOKUP($B17446, STANDARDS!$A:$A, STANDARDS!$B:$B,,0,2)</f>
        <v>Undivided Lemede Fm; Cabo Carvoeiro Fm</v>
      </c>
      <c r="D17446" t="s">
        <v>2177</v>
      </c>
      <c r="E17446" t="s">
        <v>2202</v>
      </c>
      <c r="J17446" cm="1">
        <f t="array" ref="J17446:L17446">_xlfn.XLOOKUP($C17446, AGE!$A:$A,AGE!$B:$D,,0,2)</f>
        <v>182.45</v>
      </c>
      <c r="K17446">
        <v>8.3499999999999943</v>
      </c>
      <c r="L17446" t="str">
        <v xml:space="preserve">GSA 2018 </v>
      </c>
      <c r="M17446" t="s">
        <v>2403</v>
      </c>
      <c r="P17446" t="s">
        <v>2342</v>
      </c>
      <c r="Q17446">
        <v>-0.6</v>
      </c>
      <c r="R17446">
        <v>0.2</v>
      </c>
      <c r="V17446">
        <v>1</v>
      </c>
      <c r="W17446" t="s">
        <v>2558</v>
      </c>
    </row>
    <row r="17447" spans="1:23" x14ac:dyDescent="0.3">
      <c r="A17447">
        <v>25422</v>
      </c>
      <c r="B17447" s="15" t="s">
        <v>1895</v>
      </c>
      <c r="C17447" t="str">
        <f>_xlfn.XLOOKUP($B17447, STANDARDS!$A:$A, STANDARDS!$B:$B,,0,2)</f>
        <v>Undivided Lemede Fm; Cabo Carvoeiro Fm</v>
      </c>
      <c r="D17447" t="s">
        <v>2177</v>
      </c>
      <c r="E17447" t="s">
        <v>2202</v>
      </c>
      <c r="J17447" cm="1">
        <f t="array" ref="J17447:L17447">_xlfn.XLOOKUP($C17447, AGE!$A:$A,AGE!$B:$D,,0,2)</f>
        <v>182.45</v>
      </c>
      <c r="K17447">
        <v>8.3499999999999943</v>
      </c>
      <c r="L17447" t="str">
        <v xml:space="preserve">GSA 2018 </v>
      </c>
      <c r="M17447" t="s">
        <v>2403</v>
      </c>
      <c r="P17447" t="s">
        <v>2342</v>
      </c>
      <c r="Q17447">
        <v>-0.55000000000000004</v>
      </c>
      <c r="R17447">
        <v>0.2</v>
      </c>
      <c r="V17447">
        <v>1</v>
      </c>
      <c r="W17447" t="s">
        <v>2558</v>
      </c>
    </row>
    <row r="17448" spans="1:23" x14ac:dyDescent="0.3">
      <c r="A17448">
        <v>25423</v>
      </c>
      <c r="B17448" s="15" t="s">
        <v>1895</v>
      </c>
      <c r="C17448" t="str">
        <f>_xlfn.XLOOKUP($B17448, STANDARDS!$A:$A, STANDARDS!$B:$B,,0,2)</f>
        <v>Undivided Lemede Fm; Cabo Carvoeiro Fm</v>
      </c>
      <c r="D17448" t="s">
        <v>2177</v>
      </c>
      <c r="E17448" t="s">
        <v>2202</v>
      </c>
      <c r="J17448" cm="1">
        <f t="array" ref="J17448:L17448">_xlfn.XLOOKUP($C17448, AGE!$A:$A,AGE!$B:$D,,0,2)</f>
        <v>182.45</v>
      </c>
      <c r="K17448">
        <v>8.3499999999999943</v>
      </c>
      <c r="L17448" t="str">
        <v xml:space="preserve">GSA 2018 </v>
      </c>
      <c r="M17448" t="s">
        <v>2403</v>
      </c>
      <c r="P17448" t="s">
        <v>2342</v>
      </c>
      <c r="Q17448">
        <v>-0.66</v>
      </c>
      <c r="R17448">
        <v>0.2</v>
      </c>
      <c r="V17448">
        <v>1</v>
      </c>
      <c r="W17448" t="s">
        <v>2558</v>
      </c>
    </row>
    <row r="17449" spans="1:23" x14ac:dyDescent="0.3">
      <c r="A17449">
        <v>25424</v>
      </c>
      <c r="B17449" s="15" t="s">
        <v>1895</v>
      </c>
      <c r="C17449" t="str">
        <f>_xlfn.XLOOKUP($B17449, STANDARDS!$A:$A, STANDARDS!$B:$B,,0,2)</f>
        <v>Undivided Lemede Fm; Cabo Carvoeiro Fm</v>
      </c>
      <c r="D17449" t="s">
        <v>2177</v>
      </c>
      <c r="E17449" t="s">
        <v>2202</v>
      </c>
      <c r="J17449" cm="1">
        <f t="array" ref="J17449:L17449">_xlfn.XLOOKUP($C17449, AGE!$A:$A,AGE!$B:$D,,0,2)</f>
        <v>182.45</v>
      </c>
      <c r="K17449">
        <v>8.3499999999999943</v>
      </c>
      <c r="L17449" t="str">
        <v xml:space="preserve">GSA 2018 </v>
      </c>
      <c r="M17449" t="s">
        <v>2403</v>
      </c>
      <c r="P17449" t="s">
        <v>2342</v>
      </c>
      <c r="Q17449">
        <v>-0.59</v>
      </c>
      <c r="R17449">
        <v>0.2</v>
      </c>
      <c r="V17449">
        <v>1</v>
      </c>
      <c r="W17449" t="s">
        <v>2558</v>
      </c>
    </row>
    <row r="17450" spans="1:23" x14ac:dyDescent="0.3">
      <c r="A17450">
        <v>25425</v>
      </c>
      <c r="B17450" s="15" t="s">
        <v>1895</v>
      </c>
      <c r="C17450" t="str">
        <f>_xlfn.XLOOKUP($B17450, STANDARDS!$A:$A, STANDARDS!$B:$B,,0,2)</f>
        <v>Undivided Lemede Fm; Cabo Carvoeiro Fm</v>
      </c>
      <c r="D17450" t="s">
        <v>2177</v>
      </c>
      <c r="E17450" t="s">
        <v>2202</v>
      </c>
      <c r="J17450" cm="1">
        <f t="array" ref="J17450:L17450">_xlfn.XLOOKUP($C17450, AGE!$A:$A,AGE!$B:$D,,0,2)</f>
        <v>182.45</v>
      </c>
      <c r="K17450">
        <v>8.3499999999999943</v>
      </c>
      <c r="L17450" t="str">
        <v xml:space="preserve">GSA 2018 </v>
      </c>
      <c r="M17450" t="s">
        <v>2403</v>
      </c>
      <c r="P17450" t="s">
        <v>2342</v>
      </c>
      <c r="Q17450">
        <v>-0.36</v>
      </c>
      <c r="R17450">
        <v>0.2</v>
      </c>
      <c r="V17450">
        <v>1</v>
      </c>
      <c r="W17450" t="s">
        <v>2558</v>
      </c>
    </row>
    <row r="17451" spans="1:23" x14ac:dyDescent="0.3">
      <c r="A17451">
        <v>25426</v>
      </c>
      <c r="B17451" s="15" t="s">
        <v>1895</v>
      </c>
      <c r="C17451" t="str">
        <f>_xlfn.XLOOKUP($B17451, STANDARDS!$A:$A, STANDARDS!$B:$B,,0,2)</f>
        <v>Undivided Lemede Fm; Cabo Carvoeiro Fm</v>
      </c>
      <c r="D17451" t="s">
        <v>2177</v>
      </c>
      <c r="E17451" t="s">
        <v>2202</v>
      </c>
      <c r="J17451" cm="1">
        <f t="array" ref="J17451:L17451">_xlfn.XLOOKUP($C17451, AGE!$A:$A,AGE!$B:$D,,0,2)</f>
        <v>182.45</v>
      </c>
      <c r="K17451">
        <v>8.3499999999999943</v>
      </c>
      <c r="L17451" t="str">
        <v xml:space="preserve">GSA 2018 </v>
      </c>
      <c r="M17451" t="s">
        <v>2403</v>
      </c>
      <c r="P17451" t="s">
        <v>2342</v>
      </c>
      <c r="Q17451">
        <v>-0.27</v>
      </c>
      <c r="R17451">
        <v>0.2</v>
      </c>
      <c r="V17451">
        <v>1</v>
      </c>
      <c r="W17451" t="s">
        <v>2558</v>
      </c>
    </row>
    <row r="17452" spans="1:23" x14ac:dyDescent="0.3">
      <c r="A17452">
        <v>25427</v>
      </c>
      <c r="B17452" s="15" t="s">
        <v>1895</v>
      </c>
      <c r="C17452" t="str">
        <f>_xlfn.XLOOKUP($B17452, STANDARDS!$A:$A, STANDARDS!$B:$B,,0,2)</f>
        <v>Undivided Lemede Fm; Cabo Carvoeiro Fm</v>
      </c>
      <c r="D17452" t="s">
        <v>2177</v>
      </c>
      <c r="E17452" t="s">
        <v>2202</v>
      </c>
      <c r="J17452" cm="1">
        <f t="array" ref="J17452:L17452">_xlfn.XLOOKUP($C17452, AGE!$A:$A,AGE!$B:$D,,0,2)</f>
        <v>182.45</v>
      </c>
      <c r="K17452">
        <v>8.3499999999999943</v>
      </c>
      <c r="L17452" t="str">
        <v xml:space="preserve">GSA 2018 </v>
      </c>
      <c r="M17452" t="s">
        <v>2403</v>
      </c>
      <c r="P17452" t="s">
        <v>2342</v>
      </c>
      <c r="Q17452">
        <v>-0.33</v>
      </c>
      <c r="R17452">
        <v>0.2</v>
      </c>
      <c r="V17452">
        <v>1</v>
      </c>
      <c r="W17452" t="s">
        <v>2558</v>
      </c>
    </row>
    <row r="17453" spans="1:23" x14ac:dyDescent="0.3">
      <c r="A17453">
        <v>25428</v>
      </c>
      <c r="B17453" s="15" t="s">
        <v>1895</v>
      </c>
      <c r="C17453" t="str">
        <f>_xlfn.XLOOKUP($B17453, STANDARDS!$A:$A, STANDARDS!$B:$B,,0,2)</f>
        <v>Undivided Lemede Fm; Cabo Carvoeiro Fm</v>
      </c>
      <c r="D17453" t="s">
        <v>2177</v>
      </c>
      <c r="E17453" t="s">
        <v>2202</v>
      </c>
      <c r="J17453" cm="1">
        <f t="array" ref="J17453:L17453">_xlfn.XLOOKUP($C17453, AGE!$A:$A,AGE!$B:$D,,0,2)</f>
        <v>182.45</v>
      </c>
      <c r="K17453">
        <v>8.3499999999999943</v>
      </c>
      <c r="L17453" t="str">
        <v xml:space="preserve">GSA 2018 </v>
      </c>
      <c r="M17453" t="s">
        <v>2403</v>
      </c>
      <c r="P17453" t="s">
        <v>2342</v>
      </c>
      <c r="Q17453">
        <v>-0.12</v>
      </c>
      <c r="R17453">
        <v>0.2</v>
      </c>
      <c r="V17453">
        <v>1</v>
      </c>
      <c r="W17453" t="s">
        <v>2558</v>
      </c>
    </row>
    <row r="17454" spans="1:23" x14ac:dyDescent="0.3">
      <c r="A17454">
        <v>25429</v>
      </c>
      <c r="B17454" s="15" t="s">
        <v>1895</v>
      </c>
      <c r="C17454" t="str">
        <f>_xlfn.XLOOKUP($B17454, STANDARDS!$A:$A, STANDARDS!$B:$B,,0,2)</f>
        <v>Undivided Lemede Fm; Cabo Carvoeiro Fm</v>
      </c>
      <c r="D17454" t="s">
        <v>2177</v>
      </c>
      <c r="E17454" t="s">
        <v>2202</v>
      </c>
      <c r="J17454" cm="1">
        <f t="array" ref="J17454:L17454">_xlfn.XLOOKUP($C17454, AGE!$A:$A,AGE!$B:$D,,0,2)</f>
        <v>182.45</v>
      </c>
      <c r="K17454">
        <v>8.3499999999999943</v>
      </c>
      <c r="L17454" t="str">
        <v xml:space="preserve">GSA 2018 </v>
      </c>
      <c r="M17454" t="s">
        <v>2403</v>
      </c>
      <c r="P17454" t="s">
        <v>2342</v>
      </c>
      <c r="Q17454">
        <v>0.06</v>
      </c>
      <c r="R17454">
        <v>0.2</v>
      </c>
      <c r="V17454">
        <v>1</v>
      </c>
      <c r="W17454" t="s">
        <v>2558</v>
      </c>
    </row>
    <row r="17455" spans="1:23" x14ac:dyDescent="0.3">
      <c r="A17455">
        <v>25430</v>
      </c>
      <c r="B17455" s="15" t="s">
        <v>1895</v>
      </c>
      <c r="C17455" t="str">
        <f>_xlfn.XLOOKUP($B17455, STANDARDS!$A:$A, STANDARDS!$B:$B,,0,2)</f>
        <v>Undivided Lemede Fm; Cabo Carvoeiro Fm</v>
      </c>
      <c r="D17455" t="s">
        <v>2177</v>
      </c>
      <c r="E17455" t="s">
        <v>2202</v>
      </c>
      <c r="J17455" cm="1">
        <f t="array" ref="J17455:L17455">_xlfn.XLOOKUP($C17455, AGE!$A:$A,AGE!$B:$D,,0,2)</f>
        <v>182.45</v>
      </c>
      <c r="K17455">
        <v>8.3499999999999943</v>
      </c>
      <c r="L17455" t="str">
        <v xml:space="preserve">GSA 2018 </v>
      </c>
      <c r="M17455" t="s">
        <v>2403</v>
      </c>
      <c r="P17455" t="s">
        <v>2342</v>
      </c>
      <c r="Q17455">
        <v>0.09</v>
      </c>
      <c r="R17455">
        <v>0.2</v>
      </c>
      <c r="V17455">
        <v>1</v>
      </c>
      <c r="W17455" t="s">
        <v>2558</v>
      </c>
    </row>
    <row r="17456" spans="1:23" x14ac:dyDescent="0.3">
      <c r="A17456">
        <v>25431</v>
      </c>
      <c r="B17456" s="15" t="s">
        <v>1895</v>
      </c>
      <c r="C17456" t="str">
        <f>_xlfn.XLOOKUP($B17456, STANDARDS!$A:$A, STANDARDS!$B:$B,,0,2)</f>
        <v>Undivided Lemede Fm; Cabo Carvoeiro Fm</v>
      </c>
      <c r="D17456" t="s">
        <v>2177</v>
      </c>
      <c r="E17456" t="s">
        <v>2202</v>
      </c>
      <c r="J17456" cm="1">
        <f t="array" ref="J17456:L17456">_xlfn.XLOOKUP($C17456, AGE!$A:$A,AGE!$B:$D,,0,2)</f>
        <v>182.45</v>
      </c>
      <c r="K17456">
        <v>8.3499999999999943</v>
      </c>
      <c r="L17456" t="str">
        <v xml:space="preserve">GSA 2018 </v>
      </c>
      <c r="M17456" t="s">
        <v>2403</v>
      </c>
      <c r="P17456" t="s">
        <v>2342</v>
      </c>
      <c r="Q17456">
        <v>0.04</v>
      </c>
      <c r="R17456">
        <v>0.2</v>
      </c>
      <c r="V17456">
        <v>1</v>
      </c>
      <c r="W17456" t="s">
        <v>2558</v>
      </c>
    </row>
    <row r="17457" spans="1:23" x14ac:dyDescent="0.3">
      <c r="A17457">
        <v>25432</v>
      </c>
      <c r="B17457" s="15" t="s">
        <v>1895</v>
      </c>
      <c r="C17457" t="str">
        <f>_xlfn.XLOOKUP($B17457, STANDARDS!$A:$A, STANDARDS!$B:$B,,0,2)</f>
        <v>Undivided Lemede Fm; Cabo Carvoeiro Fm</v>
      </c>
      <c r="D17457" t="s">
        <v>2177</v>
      </c>
      <c r="E17457" t="s">
        <v>2202</v>
      </c>
      <c r="J17457" cm="1">
        <f t="array" ref="J17457:L17457">_xlfn.XLOOKUP($C17457, AGE!$A:$A,AGE!$B:$D,,0,2)</f>
        <v>182.45</v>
      </c>
      <c r="K17457">
        <v>8.3499999999999943</v>
      </c>
      <c r="L17457" t="str">
        <v xml:space="preserve">GSA 2018 </v>
      </c>
      <c r="M17457" t="s">
        <v>2403</v>
      </c>
      <c r="P17457" t="s">
        <v>2342</v>
      </c>
      <c r="Q17457">
        <v>0.03</v>
      </c>
      <c r="R17457">
        <v>0.2</v>
      </c>
      <c r="V17457">
        <v>1</v>
      </c>
      <c r="W17457" t="s">
        <v>2558</v>
      </c>
    </row>
    <row r="17458" spans="1:23" x14ac:dyDescent="0.3">
      <c r="A17458">
        <v>25433</v>
      </c>
      <c r="B17458" s="15" t="s">
        <v>1895</v>
      </c>
      <c r="C17458" t="str">
        <f>_xlfn.XLOOKUP($B17458, STANDARDS!$A:$A, STANDARDS!$B:$B,,0,2)</f>
        <v>Undivided Lemede Fm; Cabo Carvoeiro Fm</v>
      </c>
      <c r="D17458" t="s">
        <v>2177</v>
      </c>
      <c r="E17458" t="s">
        <v>2202</v>
      </c>
      <c r="J17458" cm="1">
        <f t="array" ref="J17458:L17458">_xlfn.XLOOKUP($C17458, AGE!$A:$A,AGE!$B:$D,,0,2)</f>
        <v>182.45</v>
      </c>
      <c r="K17458">
        <v>8.3499999999999943</v>
      </c>
      <c r="L17458" t="str">
        <v xml:space="preserve">GSA 2018 </v>
      </c>
      <c r="M17458" t="s">
        <v>2403</v>
      </c>
      <c r="P17458" t="s">
        <v>2342</v>
      </c>
      <c r="Q17458">
        <v>-0.14000000000000001</v>
      </c>
      <c r="R17458">
        <v>0.2</v>
      </c>
      <c r="V17458">
        <v>1</v>
      </c>
      <c r="W17458" t="s">
        <v>2558</v>
      </c>
    </row>
    <row r="17459" spans="1:23" x14ac:dyDescent="0.3">
      <c r="A17459">
        <v>25434</v>
      </c>
      <c r="B17459" s="15" t="s">
        <v>1895</v>
      </c>
      <c r="C17459" t="str">
        <f>_xlfn.XLOOKUP($B17459, STANDARDS!$A:$A, STANDARDS!$B:$B,,0,2)</f>
        <v>Undivided Lemede Fm; Cabo Carvoeiro Fm</v>
      </c>
      <c r="D17459" t="s">
        <v>2177</v>
      </c>
      <c r="E17459" t="s">
        <v>2202</v>
      </c>
      <c r="J17459" cm="1">
        <f t="array" ref="J17459:L17459">_xlfn.XLOOKUP($C17459, AGE!$A:$A,AGE!$B:$D,,0,2)</f>
        <v>182.45</v>
      </c>
      <c r="K17459">
        <v>8.3499999999999943</v>
      </c>
      <c r="L17459" t="str">
        <v xml:space="preserve">GSA 2018 </v>
      </c>
      <c r="M17459" t="s">
        <v>2403</v>
      </c>
      <c r="P17459" t="s">
        <v>2342</v>
      </c>
      <c r="Q17459">
        <v>-0.22</v>
      </c>
      <c r="R17459">
        <v>0.2</v>
      </c>
      <c r="V17459">
        <v>1</v>
      </c>
      <c r="W17459" t="s">
        <v>2558</v>
      </c>
    </row>
    <row r="17460" spans="1:23" x14ac:dyDescent="0.3">
      <c r="A17460">
        <v>25435</v>
      </c>
      <c r="B17460" s="15" t="s">
        <v>1895</v>
      </c>
      <c r="C17460" t="str">
        <f>_xlfn.XLOOKUP($B17460, STANDARDS!$A:$A, STANDARDS!$B:$B,,0,2)</f>
        <v>Undivided Lemede Fm; Cabo Carvoeiro Fm</v>
      </c>
      <c r="D17460" t="s">
        <v>2177</v>
      </c>
      <c r="E17460" t="s">
        <v>2202</v>
      </c>
      <c r="J17460" cm="1">
        <f t="array" ref="J17460:L17460">_xlfn.XLOOKUP($C17460, AGE!$A:$A,AGE!$B:$D,,0,2)</f>
        <v>182.45</v>
      </c>
      <c r="K17460">
        <v>8.3499999999999943</v>
      </c>
      <c r="L17460" t="str">
        <v xml:space="preserve">GSA 2018 </v>
      </c>
      <c r="M17460" t="s">
        <v>2403</v>
      </c>
      <c r="P17460" t="s">
        <v>2342</v>
      </c>
      <c r="Q17460">
        <v>-0.17</v>
      </c>
      <c r="R17460">
        <v>0.2</v>
      </c>
      <c r="V17460">
        <v>1</v>
      </c>
      <c r="W17460" t="s">
        <v>2558</v>
      </c>
    </row>
    <row r="17461" spans="1:23" x14ac:dyDescent="0.3">
      <c r="A17461">
        <v>25436</v>
      </c>
      <c r="B17461" s="15" t="s">
        <v>1895</v>
      </c>
      <c r="C17461" t="str">
        <f>_xlfn.XLOOKUP($B17461, STANDARDS!$A:$A, STANDARDS!$B:$B,,0,2)</f>
        <v>Undivided Lemede Fm; Cabo Carvoeiro Fm</v>
      </c>
      <c r="D17461" t="s">
        <v>2177</v>
      </c>
      <c r="E17461" t="s">
        <v>2202</v>
      </c>
      <c r="J17461" cm="1">
        <f t="array" ref="J17461:L17461">_xlfn.XLOOKUP($C17461, AGE!$A:$A,AGE!$B:$D,,0,2)</f>
        <v>182.45</v>
      </c>
      <c r="K17461">
        <v>8.3499999999999943</v>
      </c>
      <c r="L17461" t="str">
        <v xml:space="preserve">GSA 2018 </v>
      </c>
      <c r="M17461" t="s">
        <v>2403</v>
      </c>
      <c r="P17461" t="s">
        <v>2342</v>
      </c>
      <c r="Q17461">
        <v>-0.05</v>
      </c>
      <c r="R17461">
        <v>0.2</v>
      </c>
      <c r="V17461">
        <v>1</v>
      </c>
      <c r="W17461" t="s">
        <v>2558</v>
      </c>
    </row>
    <row r="17462" spans="1:23" x14ac:dyDescent="0.3">
      <c r="A17462">
        <v>25437</v>
      </c>
      <c r="B17462" s="15" t="s">
        <v>1895</v>
      </c>
      <c r="C17462" t="str">
        <f>_xlfn.XLOOKUP($B17462, STANDARDS!$A:$A, STANDARDS!$B:$B,,0,2)</f>
        <v>Undivided Lemede Fm; Cabo Carvoeiro Fm</v>
      </c>
      <c r="D17462" t="s">
        <v>2177</v>
      </c>
      <c r="E17462" t="s">
        <v>2202</v>
      </c>
      <c r="J17462" cm="1">
        <f t="array" ref="J17462:L17462">_xlfn.XLOOKUP($C17462, AGE!$A:$A,AGE!$B:$D,,0,2)</f>
        <v>182.45</v>
      </c>
      <c r="K17462">
        <v>8.3499999999999943</v>
      </c>
      <c r="L17462" t="str">
        <v xml:space="preserve">GSA 2018 </v>
      </c>
      <c r="M17462" t="s">
        <v>2403</v>
      </c>
      <c r="P17462" t="s">
        <v>2342</v>
      </c>
      <c r="Q17462">
        <v>0.01</v>
      </c>
      <c r="R17462">
        <v>0.2</v>
      </c>
      <c r="V17462">
        <v>1</v>
      </c>
      <c r="W17462" t="s">
        <v>2558</v>
      </c>
    </row>
    <row r="17463" spans="1:23" x14ac:dyDescent="0.3">
      <c r="A17463">
        <v>25438</v>
      </c>
      <c r="B17463" s="15" t="s">
        <v>1895</v>
      </c>
      <c r="C17463" t="str">
        <f>_xlfn.XLOOKUP($B17463, STANDARDS!$A:$A, STANDARDS!$B:$B,,0,2)</f>
        <v>Undivided Lemede Fm; Cabo Carvoeiro Fm</v>
      </c>
      <c r="D17463" t="s">
        <v>2177</v>
      </c>
      <c r="E17463" t="s">
        <v>2202</v>
      </c>
      <c r="J17463" cm="1">
        <f t="array" ref="J17463:L17463">_xlfn.XLOOKUP($C17463, AGE!$A:$A,AGE!$B:$D,,0,2)</f>
        <v>182.45</v>
      </c>
      <c r="K17463">
        <v>8.3499999999999943</v>
      </c>
      <c r="L17463" t="str">
        <v xml:space="preserve">GSA 2018 </v>
      </c>
      <c r="M17463" t="s">
        <v>2403</v>
      </c>
      <c r="P17463" t="s">
        <v>2342</v>
      </c>
      <c r="Q17463">
        <v>-0.13</v>
      </c>
      <c r="R17463">
        <v>0.2</v>
      </c>
      <c r="V17463">
        <v>1</v>
      </c>
      <c r="W17463" t="s">
        <v>2558</v>
      </c>
    </row>
    <row r="17464" spans="1:23" x14ac:dyDescent="0.3">
      <c r="A17464">
        <v>25439</v>
      </c>
      <c r="B17464" s="15" t="s">
        <v>1895</v>
      </c>
      <c r="C17464" t="str">
        <f>_xlfn.XLOOKUP($B17464, STANDARDS!$A:$A, STANDARDS!$B:$B,,0,2)</f>
        <v>Undivided Lemede Fm; Cabo Carvoeiro Fm</v>
      </c>
      <c r="D17464" t="s">
        <v>2177</v>
      </c>
      <c r="E17464" t="s">
        <v>2202</v>
      </c>
      <c r="J17464" cm="1">
        <f t="array" ref="J17464:L17464">_xlfn.XLOOKUP($C17464, AGE!$A:$A,AGE!$B:$D,,0,2)</f>
        <v>182.45</v>
      </c>
      <c r="K17464">
        <v>8.3499999999999943</v>
      </c>
      <c r="L17464" t="str">
        <v xml:space="preserve">GSA 2018 </v>
      </c>
      <c r="M17464" t="s">
        <v>2403</v>
      </c>
      <c r="P17464" t="s">
        <v>2342</v>
      </c>
      <c r="Q17464">
        <v>-0.12</v>
      </c>
      <c r="R17464">
        <v>0.2</v>
      </c>
      <c r="V17464">
        <v>1</v>
      </c>
      <c r="W17464" t="s">
        <v>2558</v>
      </c>
    </row>
    <row r="17465" spans="1:23" x14ac:dyDescent="0.3">
      <c r="A17465">
        <v>25440</v>
      </c>
      <c r="B17465" s="15" t="s">
        <v>1895</v>
      </c>
      <c r="C17465" t="str">
        <f>_xlfn.XLOOKUP($B17465, STANDARDS!$A:$A, STANDARDS!$B:$B,,0,2)</f>
        <v>Undivided Lemede Fm; Cabo Carvoeiro Fm</v>
      </c>
      <c r="D17465" t="s">
        <v>2177</v>
      </c>
      <c r="E17465" t="s">
        <v>2202</v>
      </c>
      <c r="J17465" cm="1">
        <f t="array" ref="J17465:L17465">_xlfn.XLOOKUP($C17465, AGE!$A:$A,AGE!$B:$D,,0,2)</f>
        <v>182.45</v>
      </c>
      <c r="K17465">
        <v>8.3499999999999943</v>
      </c>
      <c r="L17465" t="str">
        <v xml:space="preserve">GSA 2018 </v>
      </c>
      <c r="M17465" t="s">
        <v>2403</v>
      </c>
      <c r="P17465" t="s">
        <v>2342</v>
      </c>
      <c r="Q17465">
        <v>-0.18</v>
      </c>
      <c r="R17465">
        <v>0.2</v>
      </c>
      <c r="V17465">
        <v>1</v>
      </c>
      <c r="W17465" t="s">
        <v>2558</v>
      </c>
    </row>
    <row r="17466" spans="1:23" x14ac:dyDescent="0.3">
      <c r="A17466">
        <v>25441</v>
      </c>
      <c r="B17466" s="15" t="s">
        <v>1895</v>
      </c>
      <c r="C17466" t="str">
        <f>_xlfn.XLOOKUP($B17466, STANDARDS!$A:$A, STANDARDS!$B:$B,,0,2)</f>
        <v>Undivided Lemede Fm; Cabo Carvoeiro Fm</v>
      </c>
      <c r="D17466" t="s">
        <v>2177</v>
      </c>
      <c r="E17466" t="s">
        <v>2202</v>
      </c>
      <c r="J17466" cm="1">
        <f t="array" ref="J17466:L17466">_xlfn.XLOOKUP($C17466, AGE!$A:$A,AGE!$B:$D,,0,2)</f>
        <v>182.45</v>
      </c>
      <c r="K17466">
        <v>8.3499999999999943</v>
      </c>
      <c r="L17466" t="str">
        <v xml:space="preserve">GSA 2018 </v>
      </c>
      <c r="M17466" t="s">
        <v>2403</v>
      </c>
      <c r="P17466" t="s">
        <v>2342</v>
      </c>
      <c r="Q17466">
        <v>-0.13</v>
      </c>
      <c r="R17466">
        <v>0.2</v>
      </c>
      <c r="V17466">
        <v>1</v>
      </c>
      <c r="W17466" t="s">
        <v>2558</v>
      </c>
    </row>
    <row r="17467" spans="1:23" x14ac:dyDescent="0.3">
      <c r="A17467">
        <v>25442</v>
      </c>
      <c r="B17467" s="15" t="s">
        <v>1895</v>
      </c>
      <c r="C17467" t="str">
        <f>_xlfn.XLOOKUP($B17467, STANDARDS!$A:$A, STANDARDS!$B:$B,,0,2)</f>
        <v>Undivided Lemede Fm; Cabo Carvoeiro Fm</v>
      </c>
      <c r="D17467" t="s">
        <v>2177</v>
      </c>
      <c r="E17467" t="s">
        <v>2202</v>
      </c>
      <c r="J17467" cm="1">
        <f t="array" ref="J17467:L17467">_xlfn.XLOOKUP($C17467, AGE!$A:$A,AGE!$B:$D,,0,2)</f>
        <v>182.45</v>
      </c>
      <c r="K17467">
        <v>8.3499999999999943</v>
      </c>
      <c r="L17467" t="str">
        <v xml:space="preserve">GSA 2018 </v>
      </c>
      <c r="M17467" t="s">
        <v>2403</v>
      </c>
      <c r="P17467" t="s">
        <v>2342</v>
      </c>
      <c r="Q17467">
        <v>-0.11</v>
      </c>
      <c r="R17467">
        <v>0.2</v>
      </c>
      <c r="V17467">
        <v>1</v>
      </c>
      <c r="W17467" t="s">
        <v>2558</v>
      </c>
    </row>
    <row r="17468" spans="1:23" x14ac:dyDescent="0.3">
      <c r="A17468">
        <v>25443</v>
      </c>
      <c r="B17468" s="15" t="s">
        <v>1895</v>
      </c>
      <c r="C17468" t="str">
        <f>_xlfn.XLOOKUP($B17468, STANDARDS!$A:$A, STANDARDS!$B:$B,,0,2)</f>
        <v>Undivided Lemede Fm; Cabo Carvoeiro Fm</v>
      </c>
      <c r="D17468" t="s">
        <v>2177</v>
      </c>
      <c r="E17468" t="s">
        <v>2202</v>
      </c>
      <c r="J17468" cm="1">
        <f t="array" ref="J17468:L17468">_xlfn.XLOOKUP($C17468, AGE!$A:$A,AGE!$B:$D,,0,2)</f>
        <v>182.45</v>
      </c>
      <c r="K17468">
        <v>8.3499999999999943</v>
      </c>
      <c r="L17468" t="str">
        <v xml:space="preserve">GSA 2018 </v>
      </c>
      <c r="M17468" t="s">
        <v>2403</v>
      </c>
      <c r="P17468" t="s">
        <v>2342</v>
      </c>
      <c r="Q17468">
        <v>-0.22</v>
      </c>
      <c r="R17468">
        <v>0.2</v>
      </c>
      <c r="V17468">
        <v>1</v>
      </c>
      <c r="W17468" t="s">
        <v>2558</v>
      </c>
    </row>
    <row r="17469" spans="1:23" x14ac:dyDescent="0.3">
      <c r="A17469">
        <v>25444</v>
      </c>
      <c r="B17469" s="15" t="s">
        <v>1895</v>
      </c>
      <c r="C17469" t="str">
        <f>_xlfn.XLOOKUP($B17469, STANDARDS!$A:$A, STANDARDS!$B:$B,,0,2)</f>
        <v>Undivided Lemede Fm; Cabo Carvoeiro Fm</v>
      </c>
      <c r="D17469" t="s">
        <v>2177</v>
      </c>
      <c r="E17469" t="s">
        <v>2202</v>
      </c>
      <c r="J17469" cm="1">
        <f t="array" ref="J17469:L17469">_xlfn.XLOOKUP($C17469, AGE!$A:$A,AGE!$B:$D,,0,2)</f>
        <v>182.45</v>
      </c>
      <c r="K17469">
        <v>8.3499999999999943</v>
      </c>
      <c r="L17469" t="str">
        <v xml:space="preserve">GSA 2018 </v>
      </c>
      <c r="M17469" t="s">
        <v>2403</v>
      </c>
      <c r="P17469" t="s">
        <v>2342</v>
      </c>
      <c r="Q17469">
        <v>-0.24</v>
      </c>
      <c r="R17469">
        <v>0.2</v>
      </c>
      <c r="V17469">
        <v>1</v>
      </c>
      <c r="W17469" t="s">
        <v>2558</v>
      </c>
    </row>
    <row r="17470" spans="1:23" x14ac:dyDescent="0.3">
      <c r="A17470">
        <v>25445</v>
      </c>
      <c r="B17470" s="15" t="s">
        <v>1895</v>
      </c>
      <c r="C17470" t="str">
        <f>_xlfn.XLOOKUP($B17470, STANDARDS!$A:$A, STANDARDS!$B:$B,,0,2)</f>
        <v>Undivided Lemede Fm; Cabo Carvoeiro Fm</v>
      </c>
      <c r="D17470" t="s">
        <v>2177</v>
      </c>
      <c r="E17470" t="s">
        <v>2202</v>
      </c>
      <c r="J17470" cm="1">
        <f t="array" ref="J17470:L17470">_xlfn.XLOOKUP($C17470, AGE!$A:$A,AGE!$B:$D,,0,2)</f>
        <v>182.45</v>
      </c>
      <c r="K17470">
        <v>8.3499999999999943</v>
      </c>
      <c r="L17470" t="str">
        <v xml:space="preserve">GSA 2018 </v>
      </c>
      <c r="M17470" t="s">
        <v>2403</v>
      </c>
      <c r="P17470" t="s">
        <v>2342</v>
      </c>
      <c r="Q17470">
        <v>-0.15</v>
      </c>
      <c r="R17470">
        <v>0.2</v>
      </c>
      <c r="V17470">
        <v>1</v>
      </c>
      <c r="W17470" t="s">
        <v>2558</v>
      </c>
    </row>
    <row r="17471" spans="1:23" x14ac:dyDescent="0.3">
      <c r="A17471">
        <v>25446</v>
      </c>
      <c r="B17471" s="15" t="s">
        <v>1895</v>
      </c>
      <c r="C17471" t="str">
        <f>_xlfn.XLOOKUP($B17471, STANDARDS!$A:$A, STANDARDS!$B:$B,,0,2)</f>
        <v>Undivided Lemede Fm; Cabo Carvoeiro Fm</v>
      </c>
      <c r="D17471" t="s">
        <v>2177</v>
      </c>
      <c r="E17471" t="s">
        <v>2202</v>
      </c>
      <c r="J17471" cm="1">
        <f t="array" ref="J17471:L17471">_xlfn.XLOOKUP($C17471, AGE!$A:$A,AGE!$B:$D,,0,2)</f>
        <v>182.45</v>
      </c>
      <c r="K17471">
        <v>8.3499999999999943</v>
      </c>
      <c r="L17471" t="str">
        <v xml:space="preserve">GSA 2018 </v>
      </c>
      <c r="M17471" t="s">
        <v>2403</v>
      </c>
      <c r="P17471" t="s">
        <v>2342</v>
      </c>
      <c r="Q17471">
        <v>-0.11</v>
      </c>
      <c r="R17471">
        <v>0.2</v>
      </c>
      <c r="V17471">
        <v>1</v>
      </c>
      <c r="W17471" t="s">
        <v>2558</v>
      </c>
    </row>
    <row r="17472" spans="1:23" x14ac:dyDescent="0.3">
      <c r="A17472">
        <v>25447</v>
      </c>
      <c r="B17472" s="15" t="s">
        <v>1895</v>
      </c>
      <c r="C17472" t="str">
        <f>_xlfn.XLOOKUP($B17472, STANDARDS!$A:$A, STANDARDS!$B:$B,,0,2)</f>
        <v>Undivided Lemede Fm; Cabo Carvoeiro Fm</v>
      </c>
      <c r="D17472" t="s">
        <v>2177</v>
      </c>
      <c r="E17472" t="s">
        <v>2202</v>
      </c>
      <c r="J17472" cm="1">
        <f t="array" ref="J17472:L17472">_xlfn.XLOOKUP($C17472, AGE!$A:$A,AGE!$B:$D,,0,2)</f>
        <v>182.45</v>
      </c>
      <c r="K17472">
        <v>8.3499999999999943</v>
      </c>
      <c r="L17472" t="str">
        <v xml:space="preserve">GSA 2018 </v>
      </c>
      <c r="M17472" t="s">
        <v>2403</v>
      </c>
      <c r="P17472" t="s">
        <v>2342</v>
      </c>
      <c r="Q17472">
        <v>0.03</v>
      </c>
      <c r="R17472">
        <v>0.2</v>
      </c>
      <c r="V17472">
        <v>1</v>
      </c>
      <c r="W17472" t="s">
        <v>2558</v>
      </c>
    </row>
    <row r="17473" spans="1:23" x14ac:dyDescent="0.3">
      <c r="A17473">
        <v>25448</v>
      </c>
      <c r="B17473" s="15" t="s">
        <v>1895</v>
      </c>
      <c r="C17473" t="str">
        <f>_xlfn.XLOOKUP($B17473, STANDARDS!$A:$A, STANDARDS!$B:$B,,0,2)</f>
        <v>Undivided Lemede Fm; Cabo Carvoeiro Fm</v>
      </c>
      <c r="D17473" t="s">
        <v>2177</v>
      </c>
      <c r="E17473" t="s">
        <v>2202</v>
      </c>
      <c r="J17473" cm="1">
        <f t="array" ref="J17473:L17473">_xlfn.XLOOKUP($C17473, AGE!$A:$A,AGE!$B:$D,,0,2)</f>
        <v>182.45</v>
      </c>
      <c r="K17473">
        <v>8.3499999999999943</v>
      </c>
      <c r="L17473" t="str">
        <v xml:space="preserve">GSA 2018 </v>
      </c>
      <c r="M17473" t="s">
        <v>2403</v>
      </c>
      <c r="P17473" t="s">
        <v>2342</v>
      </c>
      <c r="Q17473">
        <v>0.42</v>
      </c>
      <c r="R17473">
        <v>0.2</v>
      </c>
      <c r="V17473">
        <v>1</v>
      </c>
      <c r="W17473" t="s">
        <v>2558</v>
      </c>
    </row>
    <row r="17474" spans="1:23" x14ac:dyDescent="0.3">
      <c r="A17474">
        <v>25449</v>
      </c>
      <c r="B17474" s="15" t="s">
        <v>1895</v>
      </c>
      <c r="C17474" t="str">
        <f>_xlfn.XLOOKUP($B17474, STANDARDS!$A:$A, STANDARDS!$B:$B,,0,2)</f>
        <v>Undivided Lemede Fm; Cabo Carvoeiro Fm</v>
      </c>
      <c r="D17474" t="s">
        <v>2177</v>
      </c>
      <c r="E17474" t="s">
        <v>2202</v>
      </c>
      <c r="J17474" cm="1">
        <f t="array" ref="J17474:L17474">_xlfn.XLOOKUP($C17474, AGE!$A:$A,AGE!$B:$D,,0,2)</f>
        <v>182.45</v>
      </c>
      <c r="K17474">
        <v>8.3499999999999943</v>
      </c>
      <c r="L17474" t="str">
        <v xml:space="preserve">GSA 2018 </v>
      </c>
      <c r="M17474" t="s">
        <v>2403</v>
      </c>
      <c r="P17474" t="s">
        <v>2342</v>
      </c>
      <c r="Q17474">
        <v>0.1</v>
      </c>
      <c r="R17474">
        <v>0.2</v>
      </c>
      <c r="V17474">
        <v>1</v>
      </c>
      <c r="W17474" t="s">
        <v>2558</v>
      </c>
    </row>
    <row r="17475" spans="1:23" x14ac:dyDescent="0.3">
      <c r="A17475">
        <v>25450</v>
      </c>
      <c r="B17475" s="15" t="s">
        <v>1895</v>
      </c>
      <c r="C17475" t="str">
        <f>_xlfn.XLOOKUP($B17475, STANDARDS!$A:$A, STANDARDS!$B:$B,,0,2)</f>
        <v>Undivided Lemede Fm; Cabo Carvoeiro Fm</v>
      </c>
      <c r="D17475" t="s">
        <v>2177</v>
      </c>
      <c r="E17475" t="s">
        <v>2202</v>
      </c>
      <c r="J17475" cm="1">
        <f t="array" ref="J17475:L17475">_xlfn.XLOOKUP($C17475, AGE!$A:$A,AGE!$B:$D,,0,2)</f>
        <v>182.45</v>
      </c>
      <c r="K17475">
        <v>8.3499999999999943</v>
      </c>
      <c r="L17475" t="str">
        <v xml:space="preserve">GSA 2018 </v>
      </c>
      <c r="M17475" t="s">
        <v>2403</v>
      </c>
      <c r="P17475" t="s">
        <v>2342</v>
      </c>
      <c r="Q17475">
        <v>-0.03</v>
      </c>
      <c r="R17475">
        <v>0.2</v>
      </c>
      <c r="V17475">
        <v>1</v>
      </c>
      <c r="W17475" t="s">
        <v>2558</v>
      </c>
    </row>
    <row r="17476" spans="1:23" x14ac:dyDescent="0.3">
      <c r="A17476">
        <v>25451</v>
      </c>
      <c r="B17476" s="15" t="s">
        <v>1895</v>
      </c>
      <c r="C17476" t="str">
        <f>_xlfn.XLOOKUP($B17476, STANDARDS!$A:$A, STANDARDS!$B:$B,,0,2)</f>
        <v>Undivided Lemede Fm; Cabo Carvoeiro Fm</v>
      </c>
      <c r="D17476" t="s">
        <v>2177</v>
      </c>
      <c r="E17476" t="s">
        <v>2202</v>
      </c>
      <c r="J17476" cm="1">
        <f t="array" ref="J17476:L17476">_xlfn.XLOOKUP($C17476, AGE!$A:$A,AGE!$B:$D,,0,2)</f>
        <v>182.45</v>
      </c>
      <c r="K17476">
        <v>8.3499999999999943</v>
      </c>
      <c r="L17476" t="str">
        <v xml:space="preserve">GSA 2018 </v>
      </c>
      <c r="M17476" t="s">
        <v>2403</v>
      </c>
      <c r="P17476" t="s">
        <v>2342</v>
      </c>
      <c r="Q17476">
        <v>0.33</v>
      </c>
      <c r="R17476">
        <v>0.2</v>
      </c>
      <c r="V17476">
        <v>1</v>
      </c>
      <c r="W17476" t="s">
        <v>2558</v>
      </c>
    </row>
    <row r="17477" spans="1:23" x14ac:dyDescent="0.3">
      <c r="A17477">
        <v>25452</v>
      </c>
      <c r="B17477" s="15" t="s">
        <v>1895</v>
      </c>
      <c r="C17477" t="str">
        <f>_xlfn.XLOOKUP($B17477, STANDARDS!$A:$A, STANDARDS!$B:$B,,0,2)</f>
        <v>Undivided Lemede Fm; Cabo Carvoeiro Fm</v>
      </c>
      <c r="D17477" t="s">
        <v>2177</v>
      </c>
      <c r="E17477" t="s">
        <v>2202</v>
      </c>
      <c r="J17477" cm="1">
        <f t="array" ref="J17477:L17477">_xlfn.XLOOKUP($C17477, AGE!$A:$A,AGE!$B:$D,,0,2)</f>
        <v>182.45</v>
      </c>
      <c r="K17477">
        <v>8.3499999999999943</v>
      </c>
      <c r="L17477" t="str">
        <v xml:space="preserve">GSA 2018 </v>
      </c>
      <c r="M17477" t="s">
        <v>2403</v>
      </c>
      <c r="P17477" t="s">
        <v>2342</v>
      </c>
      <c r="Q17477">
        <v>0.12</v>
      </c>
      <c r="R17477">
        <v>0.2</v>
      </c>
      <c r="V17477">
        <v>1</v>
      </c>
      <c r="W17477" t="s">
        <v>2558</v>
      </c>
    </row>
    <row r="17478" spans="1:23" x14ac:dyDescent="0.3">
      <c r="A17478">
        <v>25453</v>
      </c>
      <c r="B17478" s="15" t="s">
        <v>1895</v>
      </c>
      <c r="C17478" t="str">
        <f>_xlfn.XLOOKUP($B17478, STANDARDS!$A:$A, STANDARDS!$B:$B,,0,2)</f>
        <v>Undivided Lemede Fm; Cabo Carvoeiro Fm</v>
      </c>
      <c r="D17478" t="s">
        <v>2177</v>
      </c>
      <c r="E17478" t="s">
        <v>2202</v>
      </c>
      <c r="J17478" cm="1">
        <f t="array" ref="J17478:L17478">_xlfn.XLOOKUP($C17478, AGE!$A:$A,AGE!$B:$D,,0,2)</f>
        <v>182.45</v>
      </c>
      <c r="K17478">
        <v>8.3499999999999943</v>
      </c>
      <c r="L17478" t="str">
        <v xml:space="preserve">GSA 2018 </v>
      </c>
      <c r="M17478" t="s">
        <v>2403</v>
      </c>
      <c r="P17478" t="s">
        <v>2342</v>
      </c>
      <c r="Q17478">
        <v>0.14000000000000001</v>
      </c>
      <c r="R17478">
        <v>0.2</v>
      </c>
      <c r="V17478">
        <v>1</v>
      </c>
      <c r="W17478" t="s">
        <v>2558</v>
      </c>
    </row>
    <row r="17479" spans="1:23" x14ac:dyDescent="0.3">
      <c r="A17479">
        <v>25454</v>
      </c>
      <c r="B17479" s="15" t="s">
        <v>1895</v>
      </c>
      <c r="C17479" t="str">
        <f>_xlfn.XLOOKUP($B17479, STANDARDS!$A:$A, STANDARDS!$B:$B,,0,2)</f>
        <v>Undivided Lemede Fm; Cabo Carvoeiro Fm</v>
      </c>
      <c r="D17479" t="s">
        <v>2177</v>
      </c>
      <c r="E17479" t="s">
        <v>2202</v>
      </c>
      <c r="J17479" cm="1">
        <f t="array" ref="J17479:L17479">_xlfn.XLOOKUP($C17479, AGE!$A:$A,AGE!$B:$D,,0,2)</f>
        <v>182.45</v>
      </c>
      <c r="K17479">
        <v>8.3499999999999943</v>
      </c>
      <c r="L17479" t="str">
        <v xml:space="preserve">GSA 2018 </v>
      </c>
      <c r="M17479" t="s">
        <v>2403</v>
      </c>
      <c r="P17479" t="s">
        <v>2342</v>
      </c>
      <c r="Q17479">
        <v>-0.04</v>
      </c>
      <c r="R17479">
        <v>0.2</v>
      </c>
      <c r="V17479">
        <v>1</v>
      </c>
      <c r="W17479" t="s">
        <v>2558</v>
      </c>
    </row>
    <row r="17480" spans="1:23" x14ac:dyDescent="0.3">
      <c r="A17480">
        <v>25455</v>
      </c>
      <c r="B17480" s="15" t="s">
        <v>1895</v>
      </c>
      <c r="C17480" t="str">
        <f>_xlfn.XLOOKUP($B17480, STANDARDS!$A:$A, STANDARDS!$B:$B,,0,2)</f>
        <v>Undivided Lemede Fm; Cabo Carvoeiro Fm</v>
      </c>
      <c r="D17480" t="s">
        <v>2177</v>
      </c>
      <c r="E17480" t="s">
        <v>2202</v>
      </c>
      <c r="J17480" cm="1">
        <f t="array" ref="J17480:L17480">_xlfn.XLOOKUP($C17480, AGE!$A:$A,AGE!$B:$D,,0,2)</f>
        <v>182.45</v>
      </c>
      <c r="K17480">
        <v>8.3499999999999943</v>
      </c>
      <c r="L17480" t="str">
        <v xml:space="preserve">GSA 2018 </v>
      </c>
      <c r="M17480" t="s">
        <v>2403</v>
      </c>
      <c r="P17480" t="s">
        <v>2342</v>
      </c>
      <c r="Q17480">
        <v>-0.13</v>
      </c>
      <c r="R17480">
        <v>0.2</v>
      </c>
      <c r="V17480">
        <v>1</v>
      </c>
      <c r="W17480" t="s">
        <v>2558</v>
      </c>
    </row>
    <row r="17481" spans="1:23" x14ac:dyDescent="0.3">
      <c r="A17481">
        <v>25456</v>
      </c>
      <c r="B17481" s="15" t="s">
        <v>1895</v>
      </c>
      <c r="C17481" t="str">
        <f>_xlfn.XLOOKUP($B17481, STANDARDS!$A:$A, STANDARDS!$B:$B,,0,2)</f>
        <v>Undivided Lemede Fm; Cabo Carvoeiro Fm</v>
      </c>
      <c r="D17481" t="s">
        <v>2177</v>
      </c>
      <c r="E17481" t="s">
        <v>2202</v>
      </c>
      <c r="J17481" cm="1">
        <f t="array" ref="J17481:L17481">_xlfn.XLOOKUP($C17481, AGE!$A:$A,AGE!$B:$D,,0,2)</f>
        <v>182.45</v>
      </c>
      <c r="K17481">
        <v>8.3499999999999943</v>
      </c>
      <c r="L17481" t="str">
        <v xml:space="preserve">GSA 2018 </v>
      </c>
      <c r="M17481" t="s">
        <v>2403</v>
      </c>
      <c r="P17481" t="s">
        <v>2342</v>
      </c>
      <c r="Q17481">
        <v>-0.16</v>
      </c>
      <c r="R17481">
        <v>0.2</v>
      </c>
      <c r="V17481">
        <v>1</v>
      </c>
      <c r="W17481" t="s">
        <v>2558</v>
      </c>
    </row>
    <row r="17482" spans="1:23" x14ac:dyDescent="0.3">
      <c r="A17482">
        <v>25457</v>
      </c>
      <c r="B17482" s="15" t="s">
        <v>1895</v>
      </c>
      <c r="C17482" t="str">
        <f>_xlfn.XLOOKUP($B17482, STANDARDS!$A:$A, STANDARDS!$B:$B,,0,2)</f>
        <v>Undivided Lemede Fm; Cabo Carvoeiro Fm</v>
      </c>
      <c r="D17482" t="s">
        <v>2177</v>
      </c>
      <c r="E17482" t="s">
        <v>2202</v>
      </c>
      <c r="J17482" cm="1">
        <f t="array" ref="J17482:L17482">_xlfn.XLOOKUP($C17482, AGE!$A:$A,AGE!$B:$D,,0,2)</f>
        <v>182.45</v>
      </c>
      <c r="K17482">
        <v>8.3499999999999943</v>
      </c>
      <c r="L17482" t="str">
        <v xml:space="preserve">GSA 2018 </v>
      </c>
      <c r="M17482" t="s">
        <v>2403</v>
      </c>
      <c r="P17482" t="s">
        <v>2342</v>
      </c>
      <c r="Q17482">
        <v>-0.14000000000000001</v>
      </c>
      <c r="R17482">
        <v>0.2</v>
      </c>
      <c r="V17482">
        <v>1</v>
      </c>
      <c r="W17482" t="s">
        <v>2558</v>
      </c>
    </row>
    <row r="17483" spans="1:23" x14ac:dyDescent="0.3">
      <c r="A17483">
        <v>25458</v>
      </c>
      <c r="B17483" s="15" t="s">
        <v>1895</v>
      </c>
      <c r="C17483" t="str">
        <f>_xlfn.XLOOKUP($B17483, STANDARDS!$A:$A, STANDARDS!$B:$B,,0,2)</f>
        <v>Undivided Lemede Fm; Cabo Carvoeiro Fm</v>
      </c>
      <c r="D17483" t="s">
        <v>2177</v>
      </c>
      <c r="E17483" t="s">
        <v>2202</v>
      </c>
      <c r="J17483" cm="1">
        <f t="array" ref="J17483:L17483">_xlfn.XLOOKUP($C17483, AGE!$A:$A,AGE!$B:$D,,0,2)</f>
        <v>182.45</v>
      </c>
      <c r="K17483">
        <v>8.3499999999999943</v>
      </c>
      <c r="L17483" t="str">
        <v xml:space="preserve">GSA 2018 </v>
      </c>
      <c r="M17483" t="s">
        <v>2403</v>
      </c>
      <c r="P17483" t="s">
        <v>2342</v>
      </c>
      <c r="Q17483">
        <v>-0.15</v>
      </c>
      <c r="R17483">
        <v>0.2</v>
      </c>
      <c r="V17483">
        <v>1</v>
      </c>
      <c r="W17483" t="s">
        <v>2558</v>
      </c>
    </row>
    <row r="17484" spans="1:23" x14ac:dyDescent="0.3">
      <c r="A17484">
        <v>25459</v>
      </c>
      <c r="B17484" s="15" t="s">
        <v>1895</v>
      </c>
      <c r="C17484" t="str">
        <f>_xlfn.XLOOKUP($B17484, STANDARDS!$A:$A, STANDARDS!$B:$B,,0,2)</f>
        <v>Undivided Lemede Fm; Cabo Carvoeiro Fm</v>
      </c>
      <c r="D17484" t="s">
        <v>2177</v>
      </c>
      <c r="E17484" t="s">
        <v>2202</v>
      </c>
      <c r="J17484" cm="1">
        <f t="array" ref="J17484:L17484">_xlfn.XLOOKUP($C17484, AGE!$A:$A,AGE!$B:$D,,0,2)</f>
        <v>182.45</v>
      </c>
      <c r="K17484">
        <v>8.3499999999999943</v>
      </c>
      <c r="L17484" t="str">
        <v xml:space="preserve">GSA 2018 </v>
      </c>
      <c r="M17484" t="s">
        <v>2403</v>
      </c>
      <c r="P17484" t="s">
        <v>2342</v>
      </c>
      <c r="Q17484">
        <v>0.15</v>
      </c>
      <c r="R17484">
        <v>0.2</v>
      </c>
      <c r="V17484">
        <v>1</v>
      </c>
      <c r="W17484" t="s">
        <v>2558</v>
      </c>
    </row>
    <row r="17485" spans="1:23" x14ac:dyDescent="0.3">
      <c r="A17485">
        <v>25460</v>
      </c>
      <c r="B17485" s="15" t="s">
        <v>1895</v>
      </c>
      <c r="C17485" t="str">
        <f>_xlfn.XLOOKUP($B17485, STANDARDS!$A:$A, STANDARDS!$B:$B,,0,2)</f>
        <v>Undivided Lemede Fm; Cabo Carvoeiro Fm</v>
      </c>
      <c r="D17485" t="s">
        <v>2177</v>
      </c>
      <c r="E17485" t="s">
        <v>2202</v>
      </c>
      <c r="J17485" cm="1">
        <f t="array" ref="J17485:L17485">_xlfn.XLOOKUP($C17485, AGE!$A:$A,AGE!$B:$D,,0,2)</f>
        <v>182.45</v>
      </c>
      <c r="K17485">
        <v>8.3499999999999943</v>
      </c>
      <c r="L17485" t="str">
        <v xml:space="preserve">GSA 2018 </v>
      </c>
      <c r="M17485" t="s">
        <v>2403</v>
      </c>
      <c r="P17485" t="s">
        <v>2342</v>
      </c>
      <c r="Q17485">
        <v>0.1</v>
      </c>
      <c r="R17485">
        <v>0.2</v>
      </c>
      <c r="V17485">
        <v>1</v>
      </c>
      <c r="W17485" t="s">
        <v>2558</v>
      </c>
    </row>
    <row r="17486" spans="1:23" x14ac:dyDescent="0.3">
      <c r="A17486">
        <v>25461</v>
      </c>
      <c r="B17486" s="15" t="s">
        <v>1895</v>
      </c>
      <c r="C17486" t="str">
        <f>_xlfn.XLOOKUP($B17486, STANDARDS!$A:$A, STANDARDS!$B:$B,,0,2)</f>
        <v>Undivided Lemede Fm; Cabo Carvoeiro Fm</v>
      </c>
      <c r="D17486" t="s">
        <v>2177</v>
      </c>
      <c r="E17486" t="s">
        <v>2202</v>
      </c>
      <c r="J17486" cm="1">
        <f t="array" ref="J17486:L17486">_xlfn.XLOOKUP($C17486, AGE!$A:$A,AGE!$B:$D,,0,2)</f>
        <v>182.45</v>
      </c>
      <c r="K17486">
        <v>8.3499999999999943</v>
      </c>
      <c r="L17486" t="str">
        <v xml:space="preserve">GSA 2018 </v>
      </c>
      <c r="M17486" t="s">
        <v>2403</v>
      </c>
      <c r="P17486" t="s">
        <v>2342</v>
      </c>
      <c r="Q17486">
        <v>0.46</v>
      </c>
      <c r="R17486">
        <v>0.2</v>
      </c>
      <c r="V17486">
        <v>1</v>
      </c>
      <c r="W17486" t="s">
        <v>2558</v>
      </c>
    </row>
    <row r="17487" spans="1:23" x14ac:dyDescent="0.3">
      <c r="A17487">
        <v>25462</v>
      </c>
      <c r="B17487" s="15" t="s">
        <v>1895</v>
      </c>
      <c r="C17487" t="str">
        <f>_xlfn.XLOOKUP($B17487, STANDARDS!$A:$A, STANDARDS!$B:$B,,0,2)</f>
        <v>Undivided Lemede Fm; Cabo Carvoeiro Fm</v>
      </c>
      <c r="D17487" t="s">
        <v>2177</v>
      </c>
      <c r="E17487" t="s">
        <v>2202</v>
      </c>
      <c r="J17487" cm="1">
        <f t="array" ref="J17487:L17487">_xlfn.XLOOKUP($C17487, AGE!$A:$A,AGE!$B:$D,,0,2)</f>
        <v>182.45</v>
      </c>
      <c r="K17487">
        <v>8.3499999999999943</v>
      </c>
      <c r="L17487" t="str">
        <v xml:space="preserve">GSA 2018 </v>
      </c>
      <c r="M17487" t="s">
        <v>2403</v>
      </c>
      <c r="P17487" t="s">
        <v>2342</v>
      </c>
      <c r="Q17487">
        <v>0.08</v>
      </c>
      <c r="R17487">
        <v>0.2</v>
      </c>
      <c r="V17487">
        <v>1</v>
      </c>
      <c r="W17487" t="s">
        <v>2558</v>
      </c>
    </row>
    <row r="17488" spans="1:23" x14ac:dyDescent="0.3">
      <c r="A17488">
        <v>25463</v>
      </c>
      <c r="B17488" s="15" t="s">
        <v>1895</v>
      </c>
      <c r="C17488" t="str">
        <f>_xlfn.XLOOKUP($B17488, STANDARDS!$A:$A, STANDARDS!$B:$B,,0,2)</f>
        <v>Undivided Lemede Fm; Cabo Carvoeiro Fm</v>
      </c>
      <c r="D17488" t="s">
        <v>2177</v>
      </c>
      <c r="E17488" t="s">
        <v>2202</v>
      </c>
      <c r="J17488" cm="1">
        <f t="array" ref="J17488:L17488">_xlfn.XLOOKUP($C17488, AGE!$A:$A,AGE!$B:$D,,0,2)</f>
        <v>182.45</v>
      </c>
      <c r="K17488">
        <v>8.3499999999999943</v>
      </c>
      <c r="L17488" t="str">
        <v xml:space="preserve">GSA 2018 </v>
      </c>
      <c r="M17488" t="s">
        <v>2403</v>
      </c>
      <c r="P17488" t="s">
        <v>2342</v>
      </c>
      <c r="Q17488">
        <v>-0.05</v>
      </c>
      <c r="R17488">
        <v>0.2</v>
      </c>
      <c r="V17488">
        <v>1</v>
      </c>
      <c r="W17488" t="s">
        <v>2558</v>
      </c>
    </row>
    <row r="17489" spans="1:23" x14ac:dyDescent="0.3">
      <c r="A17489">
        <v>25464</v>
      </c>
      <c r="B17489" s="15" t="s">
        <v>1895</v>
      </c>
      <c r="C17489" t="str">
        <f>_xlfn.XLOOKUP($B17489, STANDARDS!$A:$A, STANDARDS!$B:$B,,0,2)</f>
        <v>Undivided Lemede Fm; Cabo Carvoeiro Fm</v>
      </c>
      <c r="D17489" t="s">
        <v>2177</v>
      </c>
      <c r="E17489" t="s">
        <v>2202</v>
      </c>
      <c r="J17489" cm="1">
        <f t="array" ref="J17489:L17489">_xlfn.XLOOKUP($C17489, AGE!$A:$A,AGE!$B:$D,,0,2)</f>
        <v>182.45</v>
      </c>
      <c r="K17489">
        <v>8.3499999999999943</v>
      </c>
      <c r="L17489" t="str">
        <v xml:space="preserve">GSA 2018 </v>
      </c>
      <c r="M17489" t="s">
        <v>2403</v>
      </c>
      <c r="P17489" t="s">
        <v>2342</v>
      </c>
      <c r="Q17489">
        <v>-0.01</v>
      </c>
      <c r="R17489">
        <v>0.2</v>
      </c>
      <c r="V17489">
        <v>1</v>
      </c>
      <c r="W17489" t="s">
        <v>2558</v>
      </c>
    </row>
    <row r="17490" spans="1:23" x14ac:dyDescent="0.3">
      <c r="A17490">
        <v>25465</v>
      </c>
      <c r="B17490" s="15" t="s">
        <v>1895</v>
      </c>
      <c r="C17490" t="str">
        <f>_xlfn.XLOOKUP($B17490, STANDARDS!$A:$A, STANDARDS!$B:$B,,0,2)</f>
        <v>Undivided Lemede Fm; Cabo Carvoeiro Fm</v>
      </c>
      <c r="D17490" t="s">
        <v>2177</v>
      </c>
      <c r="E17490" t="s">
        <v>2202</v>
      </c>
      <c r="J17490" cm="1">
        <f t="array" ref="J17490:L17490">_xlfn.XLOOKUP($C17490, AGE!$A:$A,AGE!$B:$D,,0,2)</f>
        <v>182.45</v>
      </c>
      <c r="K17490">
        <v>8.3499999999999943</v>
      </c>
      <c r="L17490" t="str">
        <v xml:space="preserve">GSA 2018 </v>
      </c>
      <c r="M17490" t="s">
        <v>2403</v>
      </c>
      <c r="P17490" t="s">
        <v>2342</v>
      </c>
      <c r="Q17490">
        <v>-0.03</v>
      </c>
      <c r="R17490">
        <v>0.2</v>
      </c>
      <c r="V17490">
        <v>1</v>
      </c>
      <c r="W17490" t="s">
        <v>2558</v>
      </c>
    </row>
    <row r="17491" spans="1:23" x14ac:dyDescent="0.3">
      <c r="A17491">
        <v>25466</v>
      </c>
      <c r="B17491" s="15" t="s">
        <v>1895</v>
      </c>
      <c r="C17491" t="str">
        <f>_xlfn.XLOOKUP($B17491, STANDARDS!$A:$A, STANDARDS!$B:$B,,0,2)</f>
        <v>Undivided Lemede Fm; Cabo Carvoeiro Fm</v>
      </c>
      <c r="D17491" t="s">
        <v>2177</v>
      </c>
      <c r="E17491" t="s">
        <v>2202</v>
      </c>
      <c r="J17491" cm="1">
        <f t="array" ref="J17491:L17491">_xlfn.XLOOKUP($C17491, AGE!$A:$A,AGE!$B:$D,,0,2)</f>
        <v>182.45</v>
      </c>
      <c r="K17491">
        <v>8.3499999999999943</v>
      </c>
      <c r="L17491" t="str">
        <v xml:space="preserve">GSA 2018 </v>
      </c>
      <c r="M17491" t="s">
        <v>2403</v>
      </c>
      <c r="P17491" t="s">
        <v>2342</v>
      </c>
      <c r="Q17491">
        <v>-0.25</v>
      </c>
      <c r="R17491">
        <v>0.2</v>
      </c>
      <c r="V17491">
        <v>1</v>
      </c>
      <c r="W17491" t="s">
        <v>2558</v>
      </c>
    </row>
    <row r="17492" spans="1:23" x14ac:dyDescent="0.3">
      <c r="A17492">
        <v>25467</v>
      </c>
      <c r="B17492" s="15" t="s">
        <v>1895</v>
      </c>
      <c r="C17492" t="str">
        <f>_xlfn.XLOOKUP($B17492, STANDARDS!$A:$A, STANDARDS!$B:$B,,0,2)</f>
        <v>Undivided Lemede Fm; Cabo Carvoeiro Fm</v>
      </c>
      <c r="D17492" t="s">
        <v>2177</v>
      </c>
      <c r="E17492" t="s">
        <v>2202</v>
      </c>
      <c r="J17492" cm="1">
        <f t="array" ref="J17492:L17492">_xlfn.XLOOKUP($C17492, AGE!$A:$A,AGE!$B:$D,,0,2)</f>
        <v>182.45</v>
      </c>
      <c r="K17492">
        <v>8.3499999999999943</v>
      </c>
      <c r="L17492" t="str">
        <v xml:space="preserve">GSA 2018 </v>
      </c>
      <c r="M17492" t="s">
        <v>2403</v>
      </c>
      <c r="P17492" t="s">
        <v>2342</v>
      </c>
      <c r="Q17492">
        <v>0.01</v>
      </c>
      <c r="R17492">
        <v>0.2</v>
      </c>
      <c r="V17492">
        <v>1</v>
      </c>
      <c r="W17492" t="s">
        <v>2558</v>
      </c>
    </row>
    <row r="17493" spans="1:23" x14ac:dyDescent="0.3">
      <c r="A17493">
        <v>25468</v>
      </c>
      <c r="B17493" s="15" t="s">
        <v>1895</v>
      </c>
      <c r="C17493" t="str">
        <f>_xlfn.XLOOKUP($B17493, STANDARDS!$A:$A, STANDARDS!$B:$B,,0,2)</f>
        <v>Undivided Lemede Fm; Cabo Carvoeiro Fm</v>
      </c>
      <c r="D17493" t="s">
        <v>2177</v>
      </c>
      <c r="E17493" t="s">
        <v>2202</v>
      </c>
      <c r="J17493" cm="1">
        <f t="array" ref="J17493:L17493">_xlfn.XLOOKUP($C17493, AGE!$A:$A,AGE!$B:$D,,0,2)</f>
        <v>182.45</v>
      </c>
      <c r="K17493">
        <v>8.3499999999999943</v>
      </c>
      <c r="L17493" t="str">
        <v xml:space="preserve">GSA 2018 </v>
      </c>
      <c r="M17493" t="s">
        <v>2403</v>
      </c>
      <c r="P17493" t="s">
        <v>2342</v>
      </c>
      <c r="Q17493">
        <v>-0.19</v>
      </c>
      <c r="R17493">
        <v>0.2</v>
      </c>
      <c r="V17493">
        <v>1</v>
      </c>
      <c r="W17493" t="s">
        <v>2558</v>
      </c>
    </row>
    <row r="17494" spans="1:23" x14ac:dyDescent="0.3">
      <c r="A17494">
        <v>25469</v>
      </c>
      <c r="B17494" s="15" t="s">
        <v>1895</v>
      </c>
      <c r="C17494" t="str">
        <f>_xlfn.XLOOKUP($B17494, STANDARDS!$A:$A, STANDARDS!$B:$B,,0,2)</f>
        <v>Undivided Lemede Fm; Cabo Carvoeiro Fm</v>
      </c>
      <c r="D17494" t="s">
        <v>2177</v>
      </c>
      <c r="E17494" t="s">
        <v>2202</v>
      </c>
      <c r="J17494" cm="1">
        <f t="array" ref="J17494:L17494">_xlfn.XLOOKUP($C17494, AGE!$A:$A,AGE!$B:$D,,0,2)</f>
        <v>182.45</v>
      </c>
      <c r="K17494">
        <v>8.3499999999999943</v>
      </c>
      <c r="L17494" t="str">
        <v xml:space="preserve">GSA 2018 </v>
      </c>
      <c r="M17494" t="s">
        <v>2403</v>
      </c>
      <c r="P17494" t="s">
        <v>2342</v>
      </c>
      <c r="Q17494">
        <v>-0.15</v>
      </c>
      <c r="R17494">
        <v>0.2</v>
      </c>
      <c r="V17494">
        <v>1</v>
      </c>
      <c r="W17494" t="s">
        <v>2558</v>
      </c>
    </row>
    <row r="17495" spans="1:23" x14ac:dyDescent="0.3">
      <c r="A17495">
        <v>25470</v>
      </c>
      <c r="B17495" s="15" t="s">
        <v>1895</v>
      </c>
      <c r="C17495" t="str">
        <f>_xlfn.XLOOKUP($B17495, STANDARDS!$A:$A, STANDARDS!$B:$B,,0,2)</f>
        <v>Undivided Lemede Fm; Cabo Carvoeiro Fm</v>
      </c>
      <c r="D17495" t="s">
        <v>2177</v>
      </c>
      <c r="E17495" t="s">
        <v>2202</v>
      </c>
      <c r="J17495" cm="1">
        <f t="array" ref="J17495:L17495">_xlfn.XLOOKUP($C17495, AGE!$A:$A,AGE!$B:$D,,0,2)</f>
        <v>182.45</v>
      </c>
      <c r="K17495">
        <v>8.3499999999999943</v>
      </c>
      <c r="L17495" t="str">
        <v xml:space="preserve">GSA 2018 </v>
      </c>
      <c r="M17495" t="s">
        <v>2403</v>
      </c>
      <c r="P17495" t="s">
        <v>2342</v>
      </c>
      <c r="Q17495">
        <v>-0.01</v>
      </c>
      <c r="R17495">
        <v>0.2</v>
      </c>
      <c r="V17495">
        <v>1</v>
      </c>
      <c r="W17495" t="s">
        <v>2558</v>
      </c>
    </row>
    <row r="17496" spans="1:23" x14ac:dyDescent="0.3">
      <c r="A17496">
        <v>25471</v>
      </c>
      <c r="B17496" s="15" t="s">
        <v>1895</v>
      </c>
      <c r="C17496" t="str">
        <f>_xlfn.XLOOKUP($B17496, STANDARDS!$A:$A, STANDARDS!$B:$B,,0,2)</f>
        <v>Undivided Lemede Fm; Cabo Carvoeiro Fm</v>
      </c>
      <c r="D17496" t="s">
        <v>2177</v>
      </c>
      <c r="E17496" t="s">
        <v>2202</v>
      </c>
      <c r="J17496" cm="1">
        <f t="array" ref="J17496:L17496">_xlfn.XLOOKUP($C17496, AGE!$A:$A,AGE!$B:$D,,0,2)</f>
        <v>182.45</v>
      </c>
      <c r="K17496">
        <v>8.3499999999999943</v>
      </c>
      <c r="L17496" t="str">
        <v xml:space="preserve">GSA 2018 </v>
      </c>
      <c r="M17496" t="s">
        <v>2403</v>
      </c>
      <c r="P17496" t="s">
        <v>2342</v>
      </c>
      <c r="Q17496">
        <v>0.13</v>
      </c>
      <c r="R17496">
        <v>0.2</v>
      </c>
      <c r="V17496">
        <v>1</v>
      </c>
      <c r="W17496" t="s">
        <v>2558</v>
      </c>
    </row>
    <row r="17497" spans="1:23" x14ac:dyDescent="0.3">
      <c r="A17497">
        <v>25472</v>
      </c>
      <c r="B17497" s="15" t="s">
        <v>1895</v>
      </c>
      <c r="C17497" t="str">
        <f>_xlfn.XLOOKUP($B17497, STANDARDS!$A:$A, STANDARDS!$B:$B,,0,2)</f>
        <v>Undivided Lemede Fm; Cabo Carvoeiro Fm</v>
      </c>
      <c r="D17497" t="s">
        <v>2177</v>
      </c>
      <c r="E17497" t="s">
        <v>2202</v>
      </c>
      <c r="J17497" cm="1">
        <f t="array" ref="J17497:L17497">_xlfn.XLOOKUP($C17497, AGE!$A:$A,AGE!$B:$D,,0,2)</f>
        <v>182.45</v>
      </c>
      <c r="K17497">
        <v>8.3499999999999943</v>
      </c>
      <c r="L17497" t="str">
        <v xml:space="preserve">GSA 2018 </v>
      </c>
      <c r="M17497" t="s">
        <v>2403</v>
      </c>
      <c r="P17497" t="s">
        <v>2342</v>
      </c>
      <c r="Q17497">
        <v>-0.03</v>
      </c>
      <c r="R17497">
        <v>0.2</v>
      </c>
      <c r="V17497">
        <v>1</v>
      </c>
      <c r="W17497" t="s">
        <v>2558</v>
      </c>
    </row>
    <row r="17498" spans="1:23" x14ac:dyDescent="0.3">
      <c r="A17498">
        <v>25473</v>
      </c>
      <c r="B17498" s="15" t="s">
        <v>1895</v>
      </c>
      <c r="C17498" t="str">
        <f>_xlfn.XLOOKUP($B17498, STANDARDS!$A:$A, STANDARDS!$B:$B,,0,2)</f>
        <v>Undivided Lemede Fm; Cabo Carvoeiro Fm</v>
      </c>
      <c r="D17498" t="s">
        <v>2177</v>
      </c>
      <c r="E17498" t="s">
        <v>2202</v>
      </c>
      <c r="J17498" cm="1">
        <f t="array" ref="J17498:L17498">_xlfn.XLOOKUP($C17498, AGE!$A:$A,AGE!$B:$D,,0,2)</f>
        <v>182.45</v>
      </c>
      <c r="K17498">
        <v>8.3499999999999943</v>
      </c>
      <c r="L17498" t="str">
        <v xml:space="preserve">GSA 2018 </v>
      </c>
      <c r="M17498" t="s">
        <v>2403</v>
      </c>
      <c r="P17498" t="s">
        <v>2342</v>
      </c>
      <c r="Q17498">
        <v>-0.08</v>
      </c>
      <c r="R17498">
        <v>0.2</v>
      </c>
      <c r="V17498">
        <v>1</v>
      </c>
      <c r="W17498" t="s">
        <v>2558</v>
      </c>
    </row>
    <row r="17499" spans="1:23" x14ac:dyDescent="0.3">
      <c r="A17499">
        <v>25474</v>
      </c>
      <c r="B17499" s="15" t="s">
        <v>1895</v>
      </c>
      <c r="C17499" t="str">
        <f>_xlfn.XLOOKUP($B17499, STANDARDS!$A:$A, STANDARDS!$B:$B,,0,2)</f>
        <v>Undivided Lemede Fm; Cabo Carvoeiro Fm</v>
      </c>
      <c r="D17499" t="s">
        <v>2177</v>
      </c>
      <c r="E17499" t="s">
        <v>2202</v>
      </c>
      <c r="J17499" cm="1">
        <f t="array" ref="J17499:L17499">_xlfn.XLOOKUP($C17499, AGE!$A:$A,AGE!$B:$D,,0,2)</f>
        <v>182.45</v>
      </c>
      <c r="K17499">
        <v>8.3499999999999943</v>
      </c>
      <c r="L17499" t="str">
        <v xml:space="preserve">GSA 2018 </v>
      </c>
      <c r="M17499" t="s">
        <v>2403</v>
      </c>
      <c r="P17499" t="s">
        <v>2342</v>
      </c>
      <c r="Q17499">
        <v>-0.11</v>
      </c>
      <c r="R17499">
        <v>0.2</v>
      </c>
      <c r="V17499">
        <v>1</v>
      </c>
      <c r="W17499" t="s">
        <v>2558</v>
      </c>
    </row>
    <row r="17500" spans="1:23" x14ac:dyDescent="0.3">
      <c r="A17500">
        <v>25475</v>
      </c>
      <c r="B17500" s="15" t="s">
        <v>1895</v>
      </c>
      <c r="C17500" t="str">
        <f>_xlfn.XLOOKUP($B17500, STANDARDS!$A:$A, STANDARDS!$B:$B,,0,2)</f>
        <v>Undivided Lemede Fm; Cabo Carvoeiro Fm</v>
      </c>
      <c r="D17500" t="s">
        <v>2177</v>
      </c>
      <c r="E17500" t="s">
        <v>2202</v>
      </c>
      <c r="J17500" cm="1">
        <f t="array" ref="J17500:L17500">_xlfn.XLOOKUP($C17500, AGE!$A:$A,AGE!$B:$D,,0,2)</f>
        <v>182.45</v>
      </c>
      <c r="K17500">
        <v>8.3499999999999943</v>
      </c>
      <c r="L17500" t="str">
        <v xml:space="preserve">GSA 2018 </v>
      </c>
      <c r="M17500" t="s">
        <v>2403</v>
      </c>
      <c r="P17500" t="s">
        <v>2342</v>
      </c>
      <c r="Q17500">
        <v>-0.12</v>
      </c>
      <c r="R17500">
        <v>0.2</v>
      </c>
      <c r="V17500">
        <v>1</v>
      </c>
      <c r="W17500" t="s">
        <v>2558</v>
      </c>
    </row>
    <row r="17501" spans="1:23" x14ac:dyDescent="0.3">
      <c r="A17501">
        <v>25476</v>
      </c>
      <c r="B17501" s="15" t="s">
        <v>1895</v>
      </c>
      <c r="C17501" t="str">
        <f>_xlfn.XLOOKUP($B17501, STANDARDS!$A:$A, STANDARDS!$B:$B,,0,2)</f>
        <v>Undivided Lemede Fm; Cabo Carvoeiro Fm</v>
      </c>
      <c r="D17501" t="s">
        <v>2177</v>
      </c>
      <c r="E17501" t="s">
        <v>2202</v>
      </c>
      <c r="J17501" cm="1">
        <f t="array" ref="J17501:L17501">_xlfn.XLOOKUP($C17501, AGE!$A:$A,AGE!$B:$D,,0,2)</f>
        <v>182.45</v>
      </c>
      <c r="K17501">
        <v>8.3499999999999943</v>
      </c>
      <c r="L17501" t="str">
        <v xml:space="preserve">GSA 2018 </v>
      </c>
      <c r="M17501" t="s">
        <v>2403</v>
      </c>
      <c r="P17501" t="s">
        <v>2342</v>
      </c>
      <c r="Q17501">
        <v>-0.09</v>
      </c>
      <c r="R17501">
        <v>0.2</v>
      </c>
      <c r="V17501">
        <v>1</v>
      </c>
      <c r="W17501" t="s">
        <v>2558</v>
      </c>
    </row>
    <row r="17502" spans="1:23" x14ac:dyDescent="0.3">
      <c r="A17502">
        <v>25477</v>
      </c>
      <c r="B17502" s="15" t="s">
        <v>1895</v>
      </c>
      <c r="C17502" t="str">
        <f>_xlfn.XLOOKUP($B17502, STANDARDS!$A:$A, STANDARDS!$B:$B,,0,2)</f>
        <v>Undivided Lemede Fm; Cabo Carvoeiro Fm</v>
      </c>
      <c r="D17502" t="s">
        <v>2177</v>
      </c>
      <c r="E17502" t="s">
        <v>2202</v>
      </c>
      <c r="J17502" cm="1">
        <f t="array" ref="J17502:L17502">_xlfn.XLOOKUP($C17502, AGE!$A:$A,AGE!$B:$D,,0,2)</f>
        <v>182.45</v>
      </c>
      <c r="K17502">
        <v>8.3499999999999943</v>
      </c>
      <c r="L17502" t="str">
        <v xml:space="preserve">GSA 2018 </v>
      </c>
      <c r="M17502" t="s">
        <v>2403</v>
      </c>
      <c r="P17502" t="s">
        <v>2342</v>
      </c>
      <c r="Q17502">
        <v>-0.09</v>
      </c>
      <c r="R17502">
        <v>0.2</v>
      </c>
      <c r="V17502">
        <v>1</v>
      </c>
      <c r="W17502" t="s">
        <v>2558</v>
      </c>
    </row>
    <row r="17503" spans="1:23" x14ac:dyDescent="0.3">
      <c r="A17503">
        <v>25478</v>
      </c>
      <c r="B17503" s="15" t="s">
        <v>1895</v>
      </c>
      <c r="C17503" t="str">
        <f>_xlfn.XLOOKUP($B17503, STANDARDS!$A:$A, STANDARDS!$B:$B,,0,2)</f>
        <v>Undivided Lemede Fm; Cabo Carvoeiro Fm</v>
      </c>
      <c r="D17503" t="s">
        <v>2177</v>
      </c>
      <c r="E17503" t="s">
        <v>2202</v>
      </c>
      <c r="J17503" cm="1">
        <f t="array" ref="J17503:L17503">_xlfn.XLOOKUP($C17503, AGE!$A:$A,AGE!$B:$D,,0,2)</f>
        <v>182.45</v>
      </c>
      <c r="K17503">
        <v>8.3499999999999943</v>
      </c>
      <c r="L17503" t="str">
        <v xml:space="preserve">GSA 2018 </v>
      </c>
      <c r="M17503" t="s">
        <v>2403</v>
      </c>
      <c r="P17503" t="s">
        <v>2342</v>
      </c>
      <c r="Q17503">
        <v>0.12</v>
      </c>
      <c r="R17503">
        <v>0.2</v>
      </c>
      <c r="V17503">
        <v>1</v>
      </c>
      <c r="W17503" t="s">
        <v>2558</v>
      </c>
    </row>
    <row r="17504" spans="1:23" x14ac:dyDescent="0.3">
      <c r="A17504">
        <v>25479</v>
      </c>
      <c r="B17504" s="15" t="s">
        <v>1895</v>
      </c>
      <c r="C17504" t="str">
        <f>_xlfn.XLOOKUP($B17504, STANDARDS!$A:$A, STANDARDS!$B:$B,,0,2)</f>
        <v>Undivided Lemede Fm; Cabo Carvoeiro Fm</v>
      </c>
      <c r="D17504" t="s">
        <v>2177</v>
      </c>
      <c r="E17504" t="s">
        <v>2202</v>
      </c>
      <c r="J17504" cm="1">
        <f t="array" ref="J17504:L17504">_xlfn.XLOOKUP($C17504, AGE!$A:$A,AGE!$B:$D,,0,2)</f>
        <v>182.45</v>
      </c>
      <c r="K17504">
        <v>8.3499999999999943</v>
      </c>
      <c r="L17504" t="str">
        <v xml:space="preserve">GSA 2018 </v>
      </c>
      <c r="M17504" t="s">
        <v>2403</v>
      </c>
      <c r="P17504" t="s">
        <v>2342</v>
      </c>
      <c r="Q17504">
        <v>-0.08</v>
      </c>
      <c r="R17504">
        <v>0.2</v>
      </c>
      <c r="V17504">
        <v>1</v>
      </c>
      <c r="W17504" t="s">
        <v>2558</v>
      </c>
    </row>
    <row r="17505" spans="1:23" x14ac:dyDescent="0.3">
      <c r="A17505">
        <v>25480</v>
      </c>
      <c r="B17505" s="15" t="s">
        <v>1895</v>
      </c>
      <c r="C17505" t="str">
        <f>_xlfn.XLOOKUP($B17505, STANDARDS!$A:$A, STANDARDS!$B:$B,,0,2)</f>
        <v>Undivided Lemede Fm; Cabo Carvoeiro Fm</v>
      </c>
      <c r="D17505" t="s">
        <v>2177</v>
      </c>
      <c r="E17505" t="s">
        <v>2202</v>
      </c>
      <c r="J17505" cm="1">
        <f t="array" ref="J17505:L17505">_xlfn.XLOOKUP($C17505, AGE!$A:$A,AGE!$B:$D,,0,2)</f>
        <v>182.45</v>
      </c>
      <c r="K17505">
        <v>8.3499999999999943</v>
      </c>
      <c r="L17505" t="str">
        <v xml:space="preserve">GSA 2018 </v>
      </c>
      <c r="M17505" t="s">
        <v>2403</v>
      </c>
      <c r="P17505" t="s">
        <v>2342</v>
      </c>
      <c r="Q17505">
        <v>-0.22</v>
      </c>
      <c r="R17505">
        <v>0.2</v>
      </c>
      <c r="V17505">
        <v>1</v>
      </c>
      <c r="W17505" t="s">
        <v>2558</v>
      </c>
    </row>
    <row r="17506" spans="1:23" x14ac:dyDescent="0.3">
      <c r="A17506">
        <v>25481</v>
      </c>
      <c r="B17506" s="15" t="s">
        <v>1895</v>
      </c>
      <c r="C17506" t="str">
        <f>_xlfn.XLOOKUP($B17506, STANDARDS!$A:$A, STANDARDS!$B:$B,,0,2)</f>
        <v>Undivided Lemede Fm; Cabo Carvoeiro Fm</v>
      </c>
      <c r="D17506" t="s">
        <v>2177</v>
      </c>
      <c r="E17506" t="s">
        <v>2202</v>
      </c>
      <c r="J17506" cm="1">
        <f t="array" ref="J17506:L17506">_xlfn.XLOOKUP($C17506, AGE!$A:$A,AGE!$B:$D,,0,2)</f>
        <v>182.45</v>
      </c>
      <c r="K17506">
        <v>8.3499999999999943</v>
      </c>
      <c r="L17506" t="str">
        <v xml:space="preserve">GSA 2018 </v>
      </c>
      <c r="M17506" t="s">
        <v>2403</v>
      </c>
      <c r="P17506" t="s">
        <v>2342</v>
      </c>
      <c r="Q17506">
        <v>0.01</v>
      </c>
      <c r="R17506">
        <v>0.2</v>
      </c>
      <c r="V17506">
        <v>1</v>
      </c>
      <c r="W17506" t="s">
        <v>2558</v>
      </c>
    </row>
    <row r="17507" spans="1:23" x14ac:dyDescent="0.3">
      <c r="A17507">
        <v>25482</v>
      </c>
      <c r="B17507" s="15" t="s">
        <v>1895</v>
      </c>
      <c r="C17507" t="str">
        <f>_xlfn.XLOOKUP($B17507, STANDARDS!$A:$A, STANDARDS!$B:$B,,0,2)</f>
        <v>Undivided Lemede Fm; Cabo Carvoeiro Fm</v>
      </c>
      <c r="D17507" t="s">
        <v>2177</v>
      </c>
      <c r="E17507" t="s">
        <v>2202</v>
      </c>
      <c r="J17507" cm="1">
        <f t="array" ref="J17507:L17507">_xlfn.XLOOKUP($C17507, AGE!$A:$A,AGE!$B:$D,,0,2)</f>
        <v>182.45</v>
      </c>
      <c r="K17507">
        <v>8.3499999999999943</v>
      </c>
      <c r="L17507" t="str">
        <v xml:space="preserve">GSA 2018 </v>
      </c>
      <c r="M17507" t="s">
        <v>2403</v>
      </c>
      <c r="P17507" t="s">
        <v>2342</v>
      </c>
      <c r="Q17507">
        <v>0.05</v>
      </c>
      <c r="R17507">
        <v>0.2</v>
      </c>
      <c r="V17507">
        <v>1</v>
      </c>
      <c r="W17507" t="s">
        <v>2558</v>
      </c>
    </row>
    <row r="17508" spans="1:23" x14ac:dyDescent="0.3">
      <c r="A17508">
        <v>25483</v>
      </c>
      <c r="B17508" s="15" t="s">
        <v>1895</v>
      </c>
      <c r="C17508" t="str">
        <f>_xlfn.XLOOKUP($B17508, STANDARDS!$A:$A, STANDARDS!$B:$B,,0,2)</f>
        <v>Undivided Lemede Fm; Cabo Carvoeiro Fm</v>
      </c>
      <c r="D17508" t="s">
        <v>2177</v>
      </c>
      <c r="E17508" t="s">
        <v>2202</v>
      </c>
      <c r="J17508" cm="1">
        <f t="array" ref="J17508:L17508">_xlfn.XLOOKUP($C17508, AGE!$A:$A,AGE!$B:$D,,0,2)</f>
        <v>182.45</v>
      </c>
      <c r="K17508">
        <v>8.3499999999999943</v>
      </c>
      <c r="L17508" t="str">
        <v xml:space="preserve">GSA 2018 </v>
      </c>
      <c r="M17508" t="s">
        <v>2403</v>
      </c>
      <c r="P17508" t="s">
        <v>2342</v>
      </c>
      <c r="Q17508">
        <v>-0.1</v>
      </c>
      <c r="R17508">
        <v>0.2</v>
      </c>
      <c r="V17508">
        <v>1</v>
      </c>
      <c r="W17508" t="s">
        <v>2558</v>
      </c>
    </row>
    <row r="17509" spans="1:23" x14ac:dyDescent="0.3">
      <c r="A17509">
        <v>25484</v>
      </c>
      <c r="B17509" s="15" t="s">
        <v>1895</v>
      </c>
      <c r="C17509" t="str">
        <f>_xlfn.XLOOKUP($B17509, STANDARDS!$A:$A, STANDARDS!$B:$B,,0,2)</f>
        <v>Undivided Lemede Fm; Cabo Carvoeiro Fm</v>
      </c>
      <c r="D17509" t="s">
        <v>2177</v>
      </c>
      <c r="E17509" t="s">
        <v>2202</v>
      </c>
      <c r="J17509" cm="1">
        <f t="array" ref="J17509:L17509">_xlfn.XLOOKUP($C17509, AGE!$A:$A,AGE!$B:$D,,0,2)</f>
        <v>182.45</v>
      </c>
      <c r="K17509">
        <v>8.3499999999999943</v>
      </c>
      <c r="L17509" t="str">
        <v xml:space="preserve">GSA 2018 </v>
      </c>
      <c r="M17509" t="s">
        <v>2403</v>
      </c>
      <c r="P17509" t="s">
        <v>2342</v>
      </c>
      <c r="Q17509">
        <v>0.24</v>
      </c>
      <c r="R17509">
        <v>0.2</v>
      </c>
      <c r="V17509">
        <v>1</v>
      </c>
      <c r="W17509" t="s">
        <v>2558</v>
      </c>
    </row>
    <row r="17510" spans="1:23" x14ac:dyDescent="0.3">
      <c r="A17510">
        <v>25485</v>
      </c>
      <c r="B17510" s="15" t="s">
        <v>1895</v>
      </c>
      <c r="C17510" t="str">
        <f>_xlfn.XLOOKUP($B17510, STANDARDS!$A:$A, STANDARDS!$B:$B,,0,2)</f>
        <v>Undivided Lemede Fm; Cabo Carvoeiro Fm</v>
      </c>
      <c r="D17510" t="s">
        <v>2177</v>
      </c>
      <c r="E17510" t="s">
        <v>2202</v>
      </c>
      <c r="J17510" cm="1">
        <f t="array" ref="J17510:L17510">_xlfn.XLOOKUP($C17510, AGE!$A:$A,AGE!$B:$D,,0,2)</f>
        <v>182.45</v>
      </c>
      <c r="K17510">
        <v>8.3499999999999943</v>
      </c>
      <c r="L17510" t="str">
        <v xml:space="preserve">GSA 2018 </v>
      </c>
      <c r="M17510" t="s">
        <v>2403</v>
      </c>
      <c r="P17510" t="s">
        <v>2342</v>
      </c>
      <c r="Q17510">
        <v>0.39</v>
      </c>
      <c r="R17510">
        <v>0.2</v>
      </c>
      <c r="V17510">
        <v>1</v>
      </c>
      <c r="W17510" t="s">
        <v>2558</v>
      </c>
    </row>
    <row r="17511" spans="1:23" x14ac:dyDescent="0.3">
      <c r="A17511">
        <v>25486</v>
      </c>
      <c r="B17511" s="15" t="s">
        <v>1895</v>
      </c>
      <c r="C17511" t="str">
        <f>_xlfn.XLOOKUP($B17511, STANDARDS!$A:$A, STANDARDS!$B:$B,,0,2)</f>
        <v>Undivided Lemede Fm; Cabo Carvoeiro Fm</v>
      </c>
      <c r="D17511" t="s">
        <v>2177</v>
      </c>
      <c r="E17511" t="s">
        <v>2202</v>
      </c>
      <c r="J17511" cm="1">
        <f t="array" ref="J17511:L17511">_xlfn.XLOOKUP($C17511, AGE!$A:$A,AGE!$B:$D,,0,2)</f>
        <v>182.45</v>
      </c>
      <c r="K17511">
        <v>8.3499999999999943</v>
      </c>
      <c r="L17511" t="str">
        <v xml:space="preserve">GSA 2018 </v>
      </c>
      <c r="M17511" t="s">
        <v>2403</v>
      </c>
      <c r="P17511" t="s">
        <v>2342</v>
      </c>
      <c r="Q17511">
        <v>0.3</v>
      </c>
      <c r="R17511">
        <v>0.2</v>
      </c>
      <c r="V17511">
        <v>1</v>
      </c>
      <c r="W17511" t="s">
        <v>2558</v>
      </c>
    </row>
    <row r="17512" spans="1:23" x14ac:dyDescent="0.3">
      <c r="A17512">
        <v>25487</v>
      </c>
      <c r="B17512" s="15" t="s">
        <v>1895</v>
      </c>
      <c r="C17512" t="str">
        <f>_xlfn.XLOOKUP($B17512, STANDARDS!$A:$A, STANDARDS!$B:$B,,0,2)</f>
        <v>Undivided Lemede Fm; Cabo Carvoeiro Fm</v>
      </c>
      <c r="D17512" t="s">
        <v>2177</v>
      </c>
      <c r="E17512" t="s">
        <v>2202</v>
      </c>
      <c r="J17512" cm="1">
        <f t="array" ref="J17512:L17512">_xlfn.XLOOKUP($C17512, AGE!$A:$A,AGE!$B:$D,,0,2)</f>
        <v>182.45</v>
      </c>
      <c r="K17512">
        <v>8.3499999999999943</v>
      </c>
      <c r="L17512" t="str">
        <v xml:space="preserve">GSA 2018 </v>
      </c>
      <c r="M17512" t="s">
        <v>2403</v>
      </c>
      <c r="P17512" t="s">
        <v>2342</v>
      </c>
      <c r="Q17512">
        <v>0.19</v>
      </c>
      <c r="R17512">
        <v>0.2</v>
      </c>
      <c r="V17512">
        <v>1</v>
      </c>
      <c r="W17512" t="s">
        <v>2558</v>
      </c>
    </row>
    <row r="17513" spans="1:23" x14ac:dyDescent="0.3">
      <c r="A17513">
        <v>25488</v>
      </c>
      <c r="B17513" s="15" t="s">
        <v>1895</v>
      </c>
      <c r="C17513" t="str">
        <f>_xlfn.XLOOKUP($B17513, STANDARDS!$A:$A, STANDARDS!$B:$B,,0,2)</f>
        <v>Undivided Lemede Fm; Cabo Carvoeiro Fm</v>
      </c>
      <c r="D17513" t="s">
        <v>2177</v>
      </c>
      <c r="E17513" t="s">
        <v>2202</v>
      </c>
      <c r="J17513" cm="1">
        <f t="array" ref="J17513:L17513">_xlfn.XLOOKUP($C17513, AGE!$A:$A,AGE!$B:$D,,0,2)</f>
        <v>182.45</v>
      </c>
      <c r="K17513">
        <v>8.3499999999999943</v>
      </c>
      <c r="L17513" t="str">
        <v xml:space="preserve">GSA 2018 </v>
      </c>
      <c r="M17513" t="s">
        <v>2403</v>
      </c>
      <c r="P17513" t="s">
        <v>2342</v>
      </c>
      <c r="Q17513">
        <v>0.05</v>
      </c>
      <c r="R17513">
        <v>0.2</v>
      </c>
      <c r="V17513">
        <v>1</v>
      </c>
      <c r="W17513" t="s">
        <v>2558</v>
      </c>
    </row>
    <row r="17514" spans="1:23" x14ac:dyDescent="0.3">
      <c r="A17514">
        <v>25489</v>
      </c>
      <c r="B17514" s="15" t="s">
        <v>1895</v>
      </c>
      <c r="C17514" t="str">
        <f>_xlfn.XLOOKUP($B17514, STANDARDS!$A:$A, STANDARDS!$B:$B,,0,2)</f>
        <v>Undivided Lemede Fm; Cabo Carvoeiro Fm</v>
      </c>
      <c r="D17514" t="s">
        <v>2177</v>
      </c>
      <c r="E17514" t="s">
        <v>2202</v>
      </c>
      <c r="J17514" cm="1">
        <f t="array" ref="J17514:L17514">_xlfn.XLOOKUP($C17514, AGE!$A:$A,AGE!$B:$D,,0,2)</f>
        <v>182.45</v>
      </c>
      <c r="K17514">
        <v>8.3499999999999943</v>
      </c>
      <c r="L17514" t="str">
        <v xml:space="preserve">GSA 2018 </v>
      </c>
      <c r="M17514" t="s">
        <v>2403</v>
      </c>
      <c r="P17514" t="s">
        <v>2342</v>
      </c>
      <c r="Q17514">
        <v>-0.1</v>
      </c>
      <c r="R17514">
        <v>0.2</v>
      </c>
      <c r="V17514">
        <v>1</v>
      </c>
      <c r="W17514" t="s">
        <v>2558</v>
      </c>
    </row>
    <row r="17515" spans="1:23" x14ac:dyDescent="0.3">
      <c r="A17515">
        <v>25490</v>
      </c>
      <c r="B17515" s="15" t="s">
        <v>1895</v>
      </c>
      <c r="C17515" t="str">
        <f>_xlfn.XLOOKUP($B17515, STANDARDS!$A:$A, STANDARDS!$B:$B,,0,2)</f>
        <v>Undivided Lemede Fm; Cabo Carvoeiro Fm</v>
      </c>
      <c r="D17515" t="s">
        <v>2177</v>
      </c>
      <c r="E17515" t="s">
        <v>2202</v>
      </c>
      <c r="J17515" cm="1">
        <f t="array" ref="J17515:L17515">_xlfn.XLOOKUP($C17515, AGE!$A:$A,AGE!$B:$D,,0,2)</f>
        <v>182.45</v>
      </c>
      <c r="K17515">
        <v>8.3499999999999943</v>
      </c>
      <c r="L17515" t="str">
        <v xml:space="preserve">GSA 2018 </v>
      </c>
      <c r="M17515" t="s">
        <v>2403</v>
      </c>
      <c r="P17515" t="s">
        <v>2342</v>
      </c>
      <c r="Q17515">
        <v>-0.04</v>
      </c>
      <c r="R17515">
        <v>0.2</v>
      </c>
      <c r="V17515">
        <v>1</v>
      </c>
      <c r="W17515" t="s">
        <v>2558</v>
      </c>
    </row>
    <row r="17516" spans="1:23" x14ac:dyDescent="0.3">
      <c r="A17516">
        <v>25491</v>
      </c>
      <c r="B17516" s="15" t="s">
        <v>1895</v>
      </c>
      <c r="C17516" t="str">
        <f>_xlfn.XLOOKUP($B17516, STANDARDS!$A:$A, STANDARDS!$B:$B,,0,2)</f>
        <v>Undivided Lemede Fm; Cabo Carvoeiro Fm</v>
      </c>
      <c r="D17516" t="s">
        <v>2177</v>
      </c>
      <c r="E17516" t="s">
        <v>2202</v>
      </c>
      <c r="J17516" cm="1">
        <f t="array" ref="J17516:L17516">_xlfn.XLOOKUP($C17516, AGE!$A:$A,AGE!$B:$D,,0,2)</f>
        <v>182.45</v>
      </c>
      <c r="K17516">
        <v>8.3499999999999943</v>
      </c>
      <c r="L17516" t="str">
        <v xml:space="preserve">GSA 2018 </v>
      </c>
      <c r="M17516" t="s">
        <v>2403</v>
      </c>
      <c r="P17516" t="s">
        <v>2342</v>
      </c>
      <c r="Q17516">
        <v>0.01</v>
      </c>
      <c r="R17516">
        <v>0.2</v>
      </c>
      <c r="V17516">
        <v>1</v>
      </c>
      <c r="W17516" t="s">
        <v>2558</v>
      </c>
    </row>
    <row r="17517" spans="1:23" x14ac:dyDescent="0.3">
      <c r="A17517">
        <v>25492</v>
      </c>
      <c r="B17517" s="15" t="s">
        <v>1895</v>
      </c>
      <c r="C17517" t="str">
        <f>_xlfn.XLOOKUP($B17517, STANDARDS!$A:$A, STANDARDS!$B:$B,,0,2)</f>
        <v>Undivided Lemede Fm; Cabo Carvoeiro Fm</v>
      </c>
      <c r="D17517" t="s">
        <v>2177</v>
      </c>
      <c r="E17517" t="s">
        <v>2202</v>
      </c>
      <c r="J17517" cm="1">
        <f t="array" ref="J17517:L17517">_xlfn.XLOOKUP($C17517, AGE!$A:$A,AGE!$B:$D,,0,2)</f>
        <v>182.45</v>
      </c>
      <c r="K17517">
        <v>8.3499999999999943</v>
      </c>
      <c r="L17517" t="str">
        <v xml:space="preserve">GSA 2018 </v>
      </c>
      <c r="M17517" t="s">
        <v>2403</v>
      </c>
      <c r="P17517" t="s">
        <v>2342</v>
      </c>
      <c r="Q17517">
        <v>0.01</v>
      </c>
      <c r="R17517">
        <v>0.2</v>
      </c>
      <c r="V17517">
        <v>1</v>
      </c>
      <c r="W17517" t="s">
        <v>2558</v>
      </c>
    </row>
    <row r="17518" spans="1:23" x14ac:dyDescent="0.3">
      <c r="A17518">
        <v>25493</v>
      </c>
      <c r="B17518" s="15" t="s">
        <v>1895</v>
      </c>
      <c r="C17518" t="str">
        <f>_xlfn.XLOOKUP($B17518, STANDARDS!$A:$A, STANDARDS!$B:$B,,0,2)</f>
        <v>Undivided Lemede Fm; Cabo Carvoeiro Fm</v>
      </c>
      <c r="D17518" t="s">
        <v>2177</v>
      </c>
      <c r="E17518" t="s">
        <v>2202</v>
      </c>
      <c r="J17518" cm="1">
        <f t="array" ref="J17518:L17518">_xlfn.XLOOKUP($C17518, AGE!$A:$A,AGE!$B:$D,,0,2)</f>
        <v>182.45</v>
      </c>
      <c r="K17518">
        <v>8.3499999999999943</v>
      </c>
      <c r="L17518" t="str">
        <v xml:space="preserve">GSA 2018 </v>
      </c>
      <c r="M17518" t="s">
        <v>2403</v>
      </c>
      <c r="P17518" t="s">
        <v>2342</v>
      </c>
      <c r="Q17518">
        <v>0.03</v>
      </c>
      <c r="R17518">
        <v>0.2</v>
      </c>
      <c r="V17518">
        <v>1</v>
      </c>
      <c r="W17518" t="s">
        <v>2558</v>
      </c>
    </row>
    <row r="17519" spans="1:23" x14ac:dyDescent="0.3">
      <c r="A17519">
        <v>25494</v>
      </c>
      <c r="B17519" s="15" t="s">
        <v>1895</v>
      </c>
      <c r="C17519" t="str">
        <f>_xlfn.XLOOKUP($B17519, STANDARDS!$A:$A, STANDARDS!$B:$B,,0,2)</f>
        <v>Undivided Lemede Fm; Cabo Carvoeiro Fm</v>
      </c>
      <c r="D17519" t="s">
        <v>2177</v>
      </c>
      <c r="E17519" t="s">
        <v>2202</v>
      </c>
      <c r="J17519" cm="1">
        <f t="array" ref="J17519:L17519">_xlfn.XLOOKUP($C17519, AGE!$A:$A,AGE!$B:$D,,0,2)</f>
        <v>182.45</v>
      </c>
      <c r="K17519">
        <v>8.3499999999999943</v>
      </c>
      <c r="L17519" t="str">
        <v xml:space="preserve">GSA 2018 </v>
      </c>
      <c r="M17519" t="s">
        <v>2403</v>
      </c>
      <c r="P17519" t="s">
        <v>2342</v>
      </c>
      <c r="Q17519">
        <v>0.04</v>
      </c>
      <c r="R17519">
        <v>0.2</v>
      </c>
      <c r="V17519">
        <v>1</v>
      </c>
      <c r="W17519" t="s">
        <v>2558</v>
      </c>
    </row>
    <row r="17520" spans="1:23" x14ac:dyDescent="0.3">
      <c r="A17520">
        <v>25495</v>
      </c>
      <c r="B17520" s="15" t="s">
        <v>1895</v>
      </c>
      <c r="C17520" t="str">
        <f>_xlfn.XLOOKUP($B17520, STANDARDS!$A:$A, STANDARDS!$B:$B,,0,2)</f>
        <v>Undivided Lemede Fm; Cabo Carvoeiro Fm</v>
      </c>
      <c r="D17520" t="s">
        <v>2177</v>
      </c>
      <c r="E17520" t="s">
        <v>2202</v>
      </c>
      <c r="J17520" cm="1">
        <f t="array" ref="J17520:L17520">_xlfn.XLOOKUP($C17520, AGE!$A:$A,AGE!$B:$D,,0,2)</f>
        <v>182.45</v>
      </c>
      <c r="K17520">
        <v>8.3499999999999943</v>
      </c>
      <c r="L17520" t="str">
        <v xml:space="preserve">GSA 2018 </v>
      </c>
      <c r="M17520" t="s">
        <v>2403</v>
      </c>
      <c r="P17520" t="s">
        <v>2342</v>
      </c>
      <c r="Q17520">
        <v>0.23</v>
      </c>
      <c r="R17520">
        <v>0.2</v>
      </c>
      <c r="V17520">
        <v>1</v>
      </c>
      <c r="W17520" t="s">
        <v>2558</v>
      </c>
    </row>
    <row r="17521" spans="1:23" x14ac:dyDescent="0.3">
      <c r="A17521">
        <v>25496</v>
      </c>
      <c r="B17521" s="15" t="s">
        <v>1895</v>
      </c>
      <c r="C17521" t="str">
        <f>_xlfn.XLOOKUP($B17521, STANDARDS!$A:$A, STANDARDS!$B:$B,,0,2)</f>
        <v>Undivided Lemede Fm; Cabo Carvoeiro Fm</v>
      </c>
      <c r="D17521" t="s">
        <v>2177</v>
      </c>
      <c r="E17521" t="s">
        <v>2202</v>
      </c>
      <c r="J17521" cm="1">
        <f t="array" ref="J17521:L17521">_xlfn.XLOOKUP($C17521, AGE!$A:$A,AGE!$B:$D,,0,2)</f>
        <v>182.45</v>
      </c>
      <c r="K17521">
        <v>8.3499999999999943</v>
      </c>
      <c r="L17521" t="str">
        <v xml:space="preserve">GSA 2018 </v>
      </c>
      <c r="M17521" t="s">
        <v>2403</v>
      </c>
      <c r="P17521" t="s">
        <v>2342</v>
      </c>
      <c r="Q17521">
        <v>0.32</v>
      </c>
      <c r="R17521">
        <v>0.2</v>
      </c>
      <c r="V17521">
        <v>1</v>
      </c>
      <c r="W17521" t="s">
        <v>2558</v>
      </c>
    </row>
    <row r="17522" spans="1:23" x14ac:dyDescent="0.3">
      <c r="A17522">
        <v>25497</v>
      </c>
      <c r="B17522" s="15" t="s">
        <v>1895</v>
      </c>
      <c r="C17522" t="str">
        <f>_xlfn.XLOOKUP($B17522, STANDARDS!$A:$A, STANDARDS!$B:$B,,0,2)</f>
        <v>Undivided Lemede Fm; Cabo Carvoeiro Fm</v>
      </c>
      <c r="D17522" t="s">
        <v>2177</v>
      </c>
      <c r="E17522" t="s">
        <v>2202</v>
      </c>
      <c r="J17522" cm="1">
        <f t="array" ref="J17522:L17522">_xlfn.XLOOKUP($C17522, AGE!$A:$A,AGE!$B:$D,,0,2)</f>
        <v>182.45</v>
      </c>
      <c r="K17522">
        <v>8.3499999999999943</v>
      </c>
      <c r="L17522" t="str">
        <v xml:space="preserve">GSA 2018 </v>
      </c>
      <c r="M17522" t="s">
        <v>2403</v>
      </c>
      <c r="P17522" t="s">
        <v>2342</v>
      </c>
      <c r="Q17522">
        <v>0.39</v>
      </c>
      <c r="R17522">
        <v>0.2</v>
      </c>
      <c r="V17522">
        <v>1</v>
      </c>
      <c r="W17522" t="s">
        <v>2558</v>
      </c>
    </row>
    <row r="17523" spans="1:23" x14ac:dyDescent="0.3">
      <c r="A17523">
        <v>25498</v>
      </c>
      <c r="B17523" s="15" t="s">
        <v>1895</v>
      </c>
      <c r="C17523" t="str">
        <f>_xlfn.XLOOKUP($B17523, STANDARDS!$A:$A, STANDARDS!$B:$B,,0,2)</f>
        <v>Undivided Lemede Fm; Cabo Carvoeiro Fm</v>
      </c>
      <c r="D17523" t="s">
        <v>2177</v>
      </c>
      <c r="E17523" t="s">
        <v>2202</v>
      </c>
      <c r="J17523" cm="1">
        <f t="array" ref="J17523:L17523">_xlfn.XLOOKUP($C17523, AGE!$A:$A,AGE!$B:$D,,0,2)</f>
        <v>182.45</v>
      </c>
      <c r="K17523">
        <v>8.3499999999999943</v>
      </c>
      <c r="L17523" t="str">
        <v xml:space="preserve">GSA 2018 </v>
      </c>
      <c r="M17523" t="s">
        <v>2403</v>
      </c>
      <c r="P17523" t="s">
        <v>2342</v>
      </c>
      <c r="Q17523">
        <v>0.36</v>
      </c>
      <c r="R17523">
        <v>0.2</v>
      </c>
      <c r="V17523">
        <v>1</v>
      </c>
      <c r="W17523" t="s">
        <v>2558</v>
      </c>
    </row>
    <row r="17524" spans="1:23" x14ac:dyDescent="0.3">
      <c r="A17524">
        <v>25499</v>
      </c>
      <c r="B17524" s="15" t="s">
        <v>1895</v>
      </c>
      <c r="C17524" t="str">
        <f>_xlfn.XLOOKUP($B17524, STANDARDS!$A:$A, STANDARDS!$B:$B,,0,2)</f>
        <v>Undivided Lemede Fm; Cabo Carvoeiro Fm</v>
      </c>
      <c r="D17524" t="s">
        <v>2177</v>
      </c>
      <c r="E17524" t="s">
        <v>2202</v>
      </c>
      <c r="J17524" cm="1">
        <f t="array" ref="J17524:L17524">_xlfn.XLOOKUP($C17524, AGE!$A:$A,AGE!$B:$D,,0,2)</f>
        <v>182.45</v>
      </c>
      <c r="K17524">
        <v>8.3499999999999943</v>
      </c>
      <c r="L17524" t="str">
        <v xml:space="preserve">GSA 2018 </v>
      </c>
      <c r="M17524" t="s">
        <v>2403</v>
      </c>
      <c r="P17524" t="s">
        <v>2342</v>
      </c>
      <c r="Q17524">
        <v>0.33</v>
      </c>
      <c r="R17524">
        <v>0.2</v>
      </c>
      <c r="V17524">
        <v>1</v>
      </c>
      <c r="W17524" t="s">
        <v>2558</v>
      </c>
    </row>
    <row r="17525" spans="1:23" x14ac:dyDescent="0.3">
      <c r="A17525">
        <v>25500</v>
      </c>
      <c r="B17525" s="15" t="s">
        <v>1895</v>
      </c>
      <c r="C17525" t="str">
        <f>_xlfn.XLOOKUP($B17525, STANDARDS!$A:$A, STANDARDS!$B:$B,,0,2)</f>
        <v>Undivided Lemede Fm; Cabo Carvoeiro Fm</v>
      </c>
      <c r="D17525" t="s">
        <v>2177</v>
      </c>
      <c r="E17525" t="s">
        <v>2202</v>
      </c>
      <c r="J17525" cm="1">
        <f t="array" ref="J17525:L17525">_xlfn.XLOOKUP($C17525, AGE!$A:$A,AGE!$B:$D,,0,2)</f>
        <v>182.45</v>
      </c>
      <c r="K17525">
        <v>8.3499999999999943</v>
      </c>
      <c r="L17525" t="str">
        <v xml:space="preserve">GSA 2018 </v>
      </c>
      <c r="M17525" t="s">
        <v>2403</v>
      </c>
      <c r="P17525" t="s">
        <v>2342</v>
      </c>
      <c r="Q17525">
        <v>0.34</v>
      </c>
      <c r="R17525">
        <v>0.2</v>
      </c>
      <c r="V17525">
        <v>1</v>
      </c>
      <c r="W17525" t="s">
        <v>2558</v>
      </c>
    </row>
    <row r="17526" spans="1:23" x14ac:dyDescent="0.3">
      <c r="A17526">
        <v>25501</v>
      </c>
      <c r="B17526" s="15" t="s">
        <v>1895</v>
      </c>
      <c r="C17526" t="str">
        <f>_xlfn.XLOOKUP($B17526, STANDARDS!$A:$A, STANDARDS!$B:$B,,0,2)</f>
        <v>Undivided Lemede Fm; Cabo Carvoeiro Fm</v>
      </c>
      <c r="D17526" t="s">
        <v>2177</v>
      </c>
      <c r="E17526" t="s">
        <v>2202</v>
      </c>
      <c r="J17526" cm="1">
        <f t="array" ref="J17526:L17526">_xlfn.XLOOKUP($C17526, AGE!$A:$A,AGE!$B:$D,,0,2)</f>
        <v>182.45</v>
      </c>
      <c r="K17526">
        <v>8.3499999999999943</v>
      </c>
      <c r="L17526" t="str">
        <v xml:space="preserve">GSA 2018 </v>
      </c>
      <c r="M17526" t="s">
        <v>2403</v>
      </c>
      <c r="P17526" t="s">
        <v>2342</v>
      </c>
      <c r="Q17526">
        <v>0.31</v>
      </c>
      <c r="R17526">
        <v>0.2</v>
      </c>
      <c r="V17526">
        <v>1</v>
      </c>
      <c r="W17526" t="s">
        <v>2558</v>
      </c>
    </row>
    <row r="17527" spans="1:23" x14ac:dyDescent="0.3">
      <c r="A17527">
        <v>25502</v>
      </c>
      <c r="B17527" s="15" t="s">
        <v>1895</v>
      </c>
      <c r="C17527" t="str">
        <f>_xlfn.XLOOKUP($B17527, STANDARDS!$A:$A, STANDARDS!$B:$B,,0,2)</f>
        <v>Undivided Lemede Fm; Cabo Carvoeiro Fm</v>
      </c>
      <c r="D17527" t="s">
        <v>2177</v>
      </c>
      <c r="E17527" t="s">
        <v>2202</v>
      </c>
      <c r="J17527" cm="1">
        <f t="array" ref="J17527:L17527">_xlfn.XLOOKUP($C17527, AGE!$A:$A,AGE!$B:$D,,0,2)</f>
        <v>182.45</v>
      </c>
      <c r="K17527">
        <v>8.3499999999999943</v>
      </c>
      <c r="L17527" t="str">
        <v xml:space="preserve">GSA 2018 </v>
      </c>
      <c r="M17527" t="s">
        <v>2403</v>
      </c>
      <c r="P17527" t="s">
        <v>2342</v>
      </c>
      <c r="Q17527">
        <v>0.69</v>
      </c>
      <c r="R17527">
        <v>0.2</v>
      </c>
      <c r="V17527">
        <v>1</v>
      </c>
      <c r="W17527" t="s">
        <v>2558</v>
      </c>
    </row>
    <row r="17528" spans="1:23" x14ac:dyDescent="0.3">
      <c r="A17528">
        <v>25503</v>
      </c>
      <c r="B17528" s="15" t="s">
        <v>1895</v>
      </c>
      <c r="C17528" t="str">
        <f>_xlfn.XLOOKUP($B17528, STANDARDS!$A:$A, STANDARDS!$B:$B,,0,2)</f>
        <v>Undivided Lemede Fm; Cabo Carvoeiro Fm</v>
      </c>
      <c r="D17528" t="s">
        <v>2177</v>
      </c>
      <c r="E17528" t="s">
        <v>2202</v>
      </c>
      <c r="J17528" cm="1">
        <f t="array" ref="J17528:L17528">_xlfn.XLOOKUP($C17528, AGE!$A:$A,AGE!$B:$D,,0,2)</f>
        <v>182.45</v>
      </c>
      <c r="K17528">
        <v>8.3499999999999943</v>
      </c>
      <c r="L17528" t="str">
        <v xml:space="preserve">GSA 2018 </v>
      </c>
      <c r="M17528" t="s">
        <v>2403</v>
      </c>
      <c r="P17528" t="s">
        <v>2342</v>
      </c>
      <c r="Q17528">
        <v>0.93</v>
      </c>
      <c r="R17528">
        <v>0.2</v>
      </c>
      <c r="V17528">
        <v>1</v>
      </c>
      <c r="W17528" t="s">
        <v>2558</v>
      </c>
    </row>
    <row r="17529" spans="1:23" x14ac:dyDescent="0.3">
      <c r="A17529">
        <v>25504</v>
      </c>
      <c r="B17529" s="15" t="s">
        <v>1895</v>
      </c>
      <c r="C17529" t="str">
        <f>_xlfn.XLOOKUP($B17529, STANDARDS!$A:$A, STANDARDS!$B:$B,,0,2)</f>
        <v>Undivided Lemede Fm; Cabo Carvoeiro Fm</v>
      </c>
      <c r="D17529" t="s">
        <v>2177</v>
      </c>
      <c r="E17529" t="s">
        <v>2202</v>
      </c>
      <c r="J17529" cm="1">
        <f t="array" ref="J17529:L17529">_xlfn.XLOOKUP($C17529, AGE!$A:$A,AGE!$B:$D,,0,2)</f>
        <v>182.45</v>
      </c>
      <c r="K17529">
        <v>8.3499999999999943</v>
      </c>
      <c r="L17529" t="str">
        <v xml:space="preserve">GSA 2018 </v>
      </c>
      <c r="M17529" t="s">
        <v>2403</v>
      </c>
      <c r="P17529" t="s">
        <v>2342</v>
      </c>
      <c r="Q17529">
        <v>1.18</v>
      </c>
      <c r="R17529">
        <v>0.2</v>
      </c>
      <c r="V17529">
        <v>1</v>
      </c>
      <c r="W17529" t="s">
        <v>2558</v>
      </c>
    </row>
    <row r="17530" spans="1:23" x14ac:dyDescent="0.3">
      <c r="A17530">
        <v>25505</v>
      </c>
      <c r="B17530" s="15" t="s">
        <v>1895</v>
      </c>
      <c r="C17530" t="str">
        <f>_xlfn.XLOOKUP($B17530, STANDARDS!$A:$A, STANDARDS!$B:$B,,0,2)</f>
        <v>Undivided Lemede Fm; Cabo Carvoeiro Fm</v>
      </c>
      <c r="D17530" t="s">
        <v>2177</v>
      </c>
      <c r="E17530" t="s">
        <v>2202</v>
      </c>
      <c r="J17530" cm="1">
        <f t="array" ref="J17530:L17530">_xlfn.XLOOKUP($C17530, AGE!$A:$A,AGE!$B:$D,,0,2)</f>
        <v>182.45</v>
      </c>
      <c r="K17530">
        <v>8.3499999999999943</v>
      </c>
      <c r="L17530" t="str">
        <v xml:space="preserve">GSA 2018 </v>
      </c>
      <c r="M17530" t="s">
        <v>2403</v>
      </c>
      <c r="P17530" t="s">
        <v>2342</v>
      </c>
      <c r="Q17530">
        <v>0.96</v>
      </c>
      <c r="R17530">
        <v>0.2</v>
      </c>
      <c r="V17530">
        <v>1</v>
      </c>
      <c r="W17530" t="s">
        <v>2558</v>
      </c>
    </row>
    <row r="17531" spans="1:23" x14ac:dyDescent="0.3">
      <c r="A17531">
        <v>25506</v>
      </c>
      <c r="B17531" s="15" t="s">
        <v>1895</v>
      </c>
      <c r="C17531" t="str">
        <f>_xlfn.XLOOKUP($B17531, STANDARDS!$A:$A, STANDARDS!$B:$B,,0,2)</f>
        <v>Undivided Lemede Fm; Cabo Carvoeiro Fm</v>
      </c>
      <c r="D17531" t="s">
        <v>2177</v>
      </c>
      <c r="E17531" t="s">
        <v>2202</v>
      </c>
      <c r="J17531" cm="1">
        <f t="array" ref="J17531:L17531">_xlfn.XLOOKUP($C17531, AGE!$A:$A,AGE!$B:$D,,0,2)</f>
        <v>182.45</v>
      </c>
      <c r="K17531">
        <v>8.3499999999999943</v>
      </c>
      <c r="L17531" t="str">
        <v xml:space="preserve">GSA 2018 </v>
      </c>
      <c r="M17531" t="s">
        <v>2403</v>
      </c>
      <c r="P17531" t="s">
        <v>2342</v>
      </c>
      <c r="Q17531">
        <v>0.56000000000000005</v>
      </c>
      <c r="R17531">
        <v>0.2</v>
      </c>
      <c r="V17531">
        <v>1</v>
      </c>
      <c r="W17531" t="s">
        <v>2558</v>
      </c>
    </row>
    <row r="17532" spans="1:23" x14ac:dyDescent="0.3">
      <c r="A17532">
        <v>25507</v>
      </c>
      <c r="B17532" s="15" t="s">
        <v>1895</v>
      </c>
      <c r="C17532" t="str">
        <f>_xlfn.XLOOKUP($B17532, STANDARDS!$A:$A, STANDARDS!$B:$B,,0,2)</f>
        <v>Undivided Lemede Fm; Cabo Carvoeiro Fm</v>
      </c>
      <c r="D17532" t="s">
        <v>2177</v>
      </c>
      <c r="E17532" t="s">
        <v>2202</v>
      </c>
      <c r="J17532" cm="1">
        <f t="array" ref="J17532:L17532">_xlfn.XLOOKUP($C17532, AGE!$A:$A,AGE!$B:$D,,0,2)</f>
        <v>182.45</v>
      </c>
      <c r="K17532">
        <v>8.3499999999999943</v>
      </c>
      <c r="L17532" t="str">
        <v xml:space="preserve">GSA 2018 </v>
      </c>
      <c r="M17532" t="s">
        <v>2403</v>
      </c>
      <c r="P17532" t="s">
        <v>2342</v>
      </c>
      <c r="Q17532">
        <v>0.28999999999999998</v>
      </c>
      <c r="R17532">
        <v>0.2</v>
      </c>
      <c r="V17532">
        <v>1</v>
      </c>
      <c r="W17532" t="s">
        <v>2558</v>
      </c>
    </row>
    <row r="17533" spans="1:23" x14ac:dyDescent="0.3">
      <c r="A17533">
        <v>25508</v>
      </c>
      <c r="B17533" s="15" t="s">
        <v>1895</v>
      </c>
      <c r="C17533" t="str">
        <f>_xlfn.XLOOKUP($B17533, STANDARDS!$A:$A, STANDARDS!$B:$B,,0,2)</f>
        <v>Undivided Lemede Fm; Cabo Carvoeiro Fm</v>
      </c>
      <c r="D17533" t="s">
        <v>2177</v>
      </c>
      <c r="E17533" t="s">
        <v>2202</v>
      </c>
      <c r="J17533" cm="1">
        <f t="array" ref="J17533:L17533">_xlfn.XLOOKUP($C17533, AGE!$A:$A,AGE!$B:$D,,0,2)</f>
        <v>182.45</v>
      </c>
      <c r="K17533">
        <v>8.3499999999999943</v>
      </c>
      <c r="L17533" t="str">
        <v xml:space="preserve">GSA 2018 </v>
      </c>
      <c r="M17533" t="s">
        <v>2403</v>
      </c>
      <c r="P17533" t="s">
        <v>2342</v>
      </c>
      <c r="Q17533">
        <v>0.24</v>
      </c>
      <c r="R17533">
        <v>0.2</v>
      </c>
      <c r="V17533">
        <v>1</v>
      </c>
      <c r="W17533" t="s">
        <v>2558</v>
      </c>
    </row>
    <row r="17534" spans="1:23" x14ac:dyDescent="0.3">
      <c r="A17534">
        <v>25509</v>
      </c>
      <c r="B17534" s="15" t="s">
        <v>1895</v>
      </c>
      <c r="C17534" t="str">
        <f>_xlfn.XLOOKUP($B17534, STANDARDS!$A:$A, STANDARDS!$B:$B,,0,2)</f>
        <v>Undivided Lemede Fm; Cabo Carvoeiro Fm</v>
      </c>
      <c r="D17534" t="s">
        <v>2177</v>
      </c>
      <c r="E17534" t="s">
        <v>2202</v>
      </c>
      <c r="J17534" cm="1">
        <f t="array" ref="J17534:L17534">_xlfn.XLOOKUP($C17534, AGE!$A:$A,AGE!$B:$D,,0,2)</f>
        <v>182.45</v>
      </c>
      <c r="K17534">
        <v>8.3499999999999943</v>
      </c>
      <c r="L17534" t="str">
        <v xml:space="preserve">GSA 2018 </v>
      </c>
      <c r="M17534" t="s">
        <v>2403</v>
      </c>
      <c r="P17534" t="s">
        <v>2342</v>
      </c>
      <c r="Q17534">
        <v>-1.75</v>
      </c>
      <c r="R17534">
        <v>0.2</v>
      </c>
      <c r="V17534">
        <v>1</v>
      </c>
      <c r="W17534" t="s">
        <v>2558</v>
      </c>
    </row>
    <row r="17535" spans="1:23" x14ac:dyDescent="0.3">
      <c r="A17535">
        <v>25510</v>
      </c>
      <c r="B17535" s="15" t="s">
        <v>1895</v>
      </c>
      <c r="C17535" t="str">
        <f>_xlfn.XLOOKUP($B17535, STANDARDS!$A:$A, STANDARDS!$B:$B,,0,2)</f>
        <v>Undivided Lemede Fm; Cabo Carvoeiro Fm</v>
      </c>
      <c r="D17535" t="s">
        <v>2177</v>
      </c>
      <c r="E17535" t="s">
        <v>2202</v>
      </c>
      <c r="J17535" cm="1">
        <f t="array" ref="J17535:L17535">_xlfn.XLOOKUP($C17535, AGE!$A:$A,AGE!$B:$D,,0,2)</f>
        <v>182.45</v>
      </c>
      <c r="K17535">
        <v>8.3499999999999943</v>
      </c>
      <c r="L17535" t="str">
        <v xml:space="preserve">GSA 2018 </v>
      </c>
      <c r="M17535" t="s">
        <v>2403</v>
      </c>
      <c r="P17535" t="s">
        <v>2342</v>
      </c>
      <c r="Q17535">
        <v>-1.72</v>
      </c>
      <c r="R17535">
        <v>0.2</v>
      </c>
      <c r="V17535">
        <v>1</v>
      </c>
      <c r="W17535" t="s">
        <v>2558</v>
      </c>
    </row>
    <row r="17536" spans="1:23" x14ac:dyDescent="0.3">
      <c r="A17536">
        <v>25511</v>
      </c>
      <c r="B17536" s="15" t="s">
        <v>1895</v>
      </c>
      <c r="C17536" t="str">
        <f>_xlfn.XLOOKUP($B17536, STANDARDS!$A:$A, STANDARDS!$B:$B,,0,2)</f>
        <v>Undivided Lemede Fm; Cabo Carvoeiro Fm</v>
      </c>
      <c r="D17536" t="s">
        <v>2177</v>
      </c>
      <c r="E17536" t="s">
        <v>2202</v>
      </c>
      <c r="J17536" cm="1">
        <f t="array" ref="J17536:L17536">_xlfn.XLOOKUP($C17536, AGE!$A:$A,AGE!$B:$D,,0,2)</f>
        <v>182.45</v>
      </c>
      <c r="K17536">
        <v>8.3499999999999943</v>
      </c>
      <c r="L17536" t="str">
        <v xml:space="preserve">GSA 2018 </v>
      </c>
      <c r="M17536" t="s">
        <v>2403</v>
      </c>
      <c r="P17536" t="s">
        <v>2342</v>
      </c>
      <c r="Q17536">
        <v>0.14000000000000001</v>
      </c>
      <c r="R17536">
        <v>0.2</v>
      </c>
      <c r="V17536">
        <v>1</v>
      </c>
      <c r="W17536" t="s">
        <v>2558</v>
      </c>
    </row>
    <row r="17537" spans="1:23" x14ac:dyDescent="0.3">
      <c r="A17537">
        <v>25512</v>
      </c>
      <c r="B17537" s="15" t="s">
        <v>1895</v>
      </c>
      <c r="C17537" t="str">
        <f>_xlfn.XLOOKUP($B17537, STANDARDS!$A:$A, STANDARDS!$B:$B,,0,2)</f>
        <v>Undivided Lemede Fm; Cabo Carvoeiro Fm</v>
      </c>
      <c r="D17537" t="s">
        <v>2177</v>
      </c>
      <c r="E17537" t="s">
        <v>2202</v>
      </c>
      <c r="J17537" cm="1">
        <f t="array" ref="J17537:L17537">_xlfn.XLOOKUP($C17537, AGE!$A:$A,AGE!$B:$D,,0,2)</f>
        <v>182.45</v>
      </c>
      <c r="K17537">
        <v>8.3499999999999943</v>
      </c>
      <c r="L17537" t="str">
        <v xml:space="preserve">GSA 2018 </v>
      </c>
      <c r="M17537" t="s">
        <v>2403</v>
      </c>
      <c r="P17537" t="s">
        <v>2342</v>
      </c>
      <c r="Q17537">
        <v>0.2</v>
      </c>
      <c r="R17537">
        <v>0.2</v>
      </c>
      <c r="V17537">
        <v>1</v>
      </c>
      <c r="W17537" t="s">
        <v>2558</v>
      </c>
    </row>
    <row r="17538" spans="1:23" x14ac:dyDescent="0.3">
      <c r="A17538">
        <v>25513</v>
      </c>
      <c r="B17538" s="15" t="s">
        <v>1895</v>
      </c>
      <c r="C17538" t="str">
        <f>_xlfn.XLOOKUP($B17538, STANDARDS!$A:$A, STANDARDS!$B:$B,,0,2)</f>
        <v>Undivided Lemede Fm; Cabo Carvoeiro Fm</v>
      </c>
      <c r="D17538" t="s">
        <v>2177</v>
      </c>
      <c r="E17538" t="s">
        <v>2202</v>
      </c>
      <c r="J17538" cm="1">
        <f t="array" ref="J17538:L17538">_xlfn.XLOOKUP($C17538, AGE!$A:$A,AGE!$B:$D,,0,2)</f>
        <v>182.45</v>
      </c>
      <c r="K17538">
        <v>8.3499999999999943</v>
      </c>
      <c r="L17538" t="str">
        <v xml:space="preserve">GSA 2018 </v>
      </c>
      <c r="M17538" t="s">
        <v>2403</v>
      </c>
      <c r="P17538" t="s">
        <v>2342</v>
      </c>
      <c r="Q17538">
        <v>0.21</v>
      </c>
      <c r="R17538">
        <v>0.2</v>
      </c>
      <c r="V17538">
        <v>1</v>
      </c>
      <c r="W17538" t="s">
        <v>2558</v>
      </c>
    </row>
    <row r="17539" spans="1:23" x14ac:dyDescent="0.3">
      <c r="A17539">
        <v>25514</v>
      </c>
      <c r="B17539" s="15" t="s">
        <v>1895</v>
      </c>
      <c r="C17539" t="str">
        <f>_xlfn.XLOOKUP($B17539, STANDARDS!$A:$A, STANDARDS!$B:$B,,0,2)</f>
        <v>Undivided Lemede Fm; Cabo Carvoeiro Fm</v>
      </c>
      <c r="D17539" t="s">
        <v>2177</v>
      </c>
      <c r="E17539" t="s">
        <v>2202</v>
      </c>
      <c r="J17539" cm="1">
        <f t="array" ref="J17539:L17539">_xlfn.XLOOKUP($C17539, AGE!$A:$A,AGE!$B:$D,,0,2)</f>
        <v>182.45</v>
      </c>
      <c r="K17539">
        <v>8.3499999999999943</v>
      </c>
      <c r="L17539" t="str">
        <v xml:space="preserve">GSA 2018 </v>
      </c>
      <c r="M17539" t="s">
        <v>2403</v>
      </c>
      <c r="P17539" t="s">
        <v>2342</v>
      </c>
      <c r="Q17539">
        <v>0.1</v>
      </c>
      <c r="R17539">
        <v>0.2</v>
      </c>
      <c r="V17539">
        <v>1</v>
      </c>
      <c r="W17539" t="s">
        <v>2558</v>
      </c>
    </row>
    <row r="17540" spans="1:23" x14ac:dyDescent="0.3">
      <c r="A17540">
        <v>25515</v>
      </c>
      <c r="B17540" s="15" t="s">
        <v>1895</v>
      </c>
      <c r="C17540" t="str">
        <f>_xlfn.XLOOKUP($B17540, STANDARDS!$A:$A, STANDARDS!$B:$B,,0,2)</f>
        <v>Undivided Lemede Fm; Cabo Carvoeiro Fm</v>
      </c>
      <c r="D17540" t="s">
        <v>2177</v>
      </c>
      <c r="E17540" t="s">
        <v>2202</v>
      </c>
      <c r="J17540" cm="1">
        <f t="array" ref="J17540:L17540">_xlfn.XLOOKUP($C17540, AGE!$A:$A,AGE!$B:$D,,0,2)</f>
        <v>182.45</v>
      </c>
      <c r="K17540">
        <v>8.3499999999999943</v>
      </c>
      <c r="L17540" t="str">
        <v xml:space="preserve">GSA 2018 </v>
      </c>
      <c r="M17540" t="s">
        <v>2403</v>
      </c>
      <c r="P17540" t="s">
        <v>2342</v>
      </c>
      <c r="Q17540">
        <v>0.22</v>
      </c>
      <c r="R17540">
        <v>0.2</v>
      </c>
      <c r="V17540">
        <v>1</v>
      </c>
      <c r="W17540" t="s">
        <v>2558</v>
      </c>
    </row>
    <row r="17541" spans="1:23" x14ac:dyDescent="0.3">
      <c r="A17541">
        <v>25516</v>
      </c>
      <c r="B17541" s="15" t="s">
        <v>1895</v>
      </c>
      <c r="C17541" t="str">
        <f>_xlfn.XLOOKUP($B17541, STANDARDS!$A:$A, STANDARDS!$B:$B,,0,2)</f>
        <v>Undivided Lemede Fm; Cabo Carvoeiro Fm</v>
      </c>
      <c r="D17541" t="s">
        <v>2177</v>
      </c>
      <c r="E17541" t="s">
        <v>2202</v>
      </c>
      <c r="J17541" cm="1">
        <f t="array" ref="J17541:L17541">_xlfn.XLOOKUP($C17541, AGE!$A:$A,AGE!$B:$D,,0,2)</f>
        <v>182.45</v>
      </c>
      <c r="K17541">
        <v>8.3499999999999943</v>
      </c>
      <c r="L17541" t="str">
        <v xml:space="preserve">GSA 2018 </v>
      </c>
      <c r="M17541" t="s">
        <v>2403</v>
      </c>
      <c r="P17541" t="s">
        <v>2342</v>
      </c>
      <c r="Q17541">
        <v>0.37</v>
      </c>
      <c r="R17541">
        <v>0.2</v>
      </c>
      <c r="V17541">
        <v>1</v>
      </c>
      <c r="W17541" t="s">
        <v>2558</v>
      </c>
    </row>
    <row r="17542" spans="1:23" x14ac:dyDescent="0.3">
      <c r="A17542">
        <v>25517</v>
      </c>
      <c r="B17542" s="15" t="s">
        <v>1895</v>
      </c>
      <c r="C17542" t="str">
        <f>_xlfn.XLOOKUP($B17542, STANDARDS!$A:$A, STANDARDS!$B:$B,,0,2)</f>
        <v>Undivided Lemede Fm; Cabo Carvoeiro Fm</v>
      </c>
      <c r="D17542" t="s">
        <v>2177</v>
      </c>
      <c r="E17542" t="s">
        <v>2202</v>
      </c>
      <c r="J17542" cm="1">
        <f t="array" ref="J17542:L17542">_xlfn.XLOOKUP($C17542, AGE!$A:$A,AGE!$B:$D,,0,2)</f>
        <v>182.45</v>
      </c>
      <c r="K17542">
        <v>8.3499999999999943</v>
      </c>
      <c r="L17542" t="str">
        <v xml:space="preserve">GSA 2018 </v>
      </c>
      <c r="M17542" t="s">
        <v>2403</v>
      </c>
      <c r="P17542" t="s">
        <v>2342</v>
      </c>
      <c r="Q17542">
        <v>0.42</v>
      </c>
      <c r="R17542">
        <v>0.2</v>
      </c>
      <c r="V17542">
        <v>1</v>
      </c>
      <c r="W17542" t="s">
        <v>2558</v>
      </c>
    </row>
    <row r="17543" spans="1:23" x14ac:dyDescent="0.3">
      <c r="A17543">
        <v>25518</v>
      </c>
      <c r="B17543" s="15" t="s">
        <v>1895</v>
      </c>
      <c r="C17543" t="str">
        <f>_xlfn.XLOOKUP($B17543, STANDARDS!$A:$A, STANDARDS!$B:$B,,0,2)</f>
        <v>Undivided Lemede Fm; Cabo Carvoeiro Fm</v>
      </c>
      <c r="D17543" t="s">
        <v>2177</v>
      </c>
      <c r="E17543" t="s">
        <v>2202</v>
      </c>
      <c r="J17543" cm="1">
        <f t="array" ref="J17543:L17543">_xlfn.XLOOKUP($C17543, AGE!$A:$A,AGE!$B:$D,,0,2)</f>
        <v>182.45</v>
      </c>
      <c r="K17543">
        <v>8.3499999999999943</v>
      </c>
      <c r="L17543" t="str">
        <v xml:space="preserve">GSA 2018 </v>
      </c>
      <c r="M17543" t="s">
        <v>2403</v>
      </c>
      <c r="P17543" t="s">
        <v>2342</v>
      </c>
      <c r="Q17543">
        <v>0.55000000000000004</v>
      </c>
      <c r="R17543">
        <v>0.2</v>
      </c>
      <c r="V17543">
        <v>1</v>
      </c>
      <c r="W17543" t="s">
        <v>2558</v>
      </c>
    </row>
    <row r="17544" spans="1:23" x14ac:dyDescent="0.3">
      <c r="A17544">
        <v>25519</v>
      </c>
      <c r="B17544" s="15" t="s">
        <v>1895</v>
      </c>
      <c r="C17544" t="str">
        <f>_xlfn.XLOOKUP($B17544, STANDARDS!$A:$A, STANDARDS!$B:$B,,0,2)</f>
        <v>Undivided Lemede Fm; Cabo Carvoeiro Fm</v>
      </c>
      <c r="D17544" t="s">
        <v>2177</v>
      </c>
      <c r="E17544" t="s">
        <v>2202</v>
      </c>
      <c r="J17544" cm="1">
        <f t="array" ref="J17544:L17544">_xlfn.XLOOKUP($C17544, AGE!$A:$A,AGE!$B:$D,,0,2)</f>
        <v>182.45</v>
      </c>
      <c r="K17544">
        <v>8.3499999999999943</v>
      </c>
      <c r="L17544" t="str">
        <v xml:space="preserve">GSA 2018 </v>
      </c>
      <c r="M17544" t="s">
        <v>2403</v>
      </c>
      <c r="P17544" t="s">
        <v>2342</v>
      </c>
      <c r="Q17544">
        <v>0.54</v>
      </c>
      <c r="R17544">
        <v>0.2</v>
      </c>
      <c r="V17544">
        <v>1</v>
      </c>
      <c r="W17544" t="s">
        <v>2558</v>
      </c>
    </row>
    <row r="17545" spans="1:23" x14ac:dyDescent="0.3">
      <c r="A17545">
        <v>25520</v>
      </c>
      <c r="B17545" s="15" t="s">
        <v>1895</v>
      </c>
      <c r="C17545" t="str">
        <f>_xlfn.XLOOKUP($B17545, STANDARDS!$A:$A, STANDARDS!$B:$B,,0,2)</f>
        <v>Undivided Lemede Fm; Cabo Carvoeiro Fm</v>
      </c>
      <c r="D17545" t="s">
        <v>2177</v>
      </c>
      <c r="E17545" t="s">
        <v>2202</v>
      </c>
      <c r="J17545" cm="1">
        <f t="array" ref="J17545:L17545">_xlfn.XLOOKUP($C17545, AGE!$A:$A,AGE!$B:$D,,0,2)</f>
        <v>182.45</v>
      </c>
      <c r="K17545">
        <v>8.3499999999999943</v>
      </c>
      <c r="L17545" t="str">
        <v xml:space="preserve">GSA 2018 </v>
      </c>
      <c r="M17545" t="s">
        <v>2403</v>
      </c>
      <c r="P17545" t="s">
        <v>2342</v>
      </c>
      <c r="Q17545">
        <v>0.48</v>
      </c>
      <c r="R17545">
        <v>0.2</v>
      </c>
      <c r="V17545">
        <v>1</v>
      </c>
      <c r="W17545" t="s">
        <v>2558</v>
      </c>
    </row>
    <row r="17546" spans="1:23" x14ac:dyDescent="0.3">
      <c r="A17546">
        <v>25521</v>
      </c>
      <c r="B17546" s="15" t="s">
        <v>1895</v>
      </c>
      <c r="C17546" t="str">
        <f>_xlfn.XLOOKUP($B17546, STANDARDS!$A:$A, STANDARDS!$B:$B,,0,2)</f>
        <v>Undivided Lemede Fm; Cabo Carvoeiro Fm</v>
      </c>
      <c r="D17546" t="s">
        <v>2177</v>
      </c>
      <c r="E17546" t="s">
        <v>2202</v>
      </c>
      <c r="J17546" cm="1">
        <f t="array" ref="J17546:L17546">_xlfn.XLOOKUP($C17546, AGE!$A:$A,AGE!$B:$D,,0,2)</f>
        <v>182.45</v>
      </c>
      <c r="K17546">
        <v>8.3499999999999943</v>
      </c>
      <c r="L17546" t="str">
        <v xml:space="preserve">GSA 2018 </v>
      </c>
      <c r="M17546" t="s">
        <v>2403</v>
      </c>
      <c r="P17546" t="s">
        <v>2342</v>
      </c>
      <c r="Q17546">
        <v>0.62</v>
      </c>
      <c r="R17546">
        <v>0.2</v>
      </c>
      <c r="V17546">
        <v>1</v>
      </c>
      <c r="W17546" t="s">
        <v>2558</v>
      </c>
    </row>
    <row r="17547" spans="1:23" x14ac:dyDescent="0.3">
      <c r="A17547">
        <v>25522</v>
      </c>
      <c r="B17547" s="15" t="s">
        <v>1895</v>
      </c>
      <c r="C17547" t="str">
        <f>_xlfn.XLOOKUP($B17547, STANDARDS!$A:$A, STANDARDS!$B:$B,,0,2)</f>
        <v>Undivided Lemede Fm; Cabo Carvoeiro Fm</v>
      </c>
      <c r="D17547" t="s">
        <v>2177</v>
      </c>
      <c r="E17547" t="s">
        <v>2202</v>
      </c>
      <c r="J17547" cm="1">
        <f t="array" ref="J17547:L17547">_xlfn.XLOOKUP($C17547, AGE!$A:$A,AGE!$B:$D,,0,2)</f>
        <v>182.45</v>
      </c>
      <c r="K17547">
        <v>8.3499999999999943</v>
      </c>
      <c r="L17547" t="str">
        <v xml:space="preserve">GSA 2018 </v>
      </c>
      <c r="M17547" t="s">
        <v>2403</v>
      </c>
      <c r="P17547" t="s">
        <v>2342</v>
      </c>
      <c r="Q17547">
        <v>0.61</v>
      </c>
      <c r="R17547">
        <v>0.2</v>
      </c>
      <c r="V17547">
        <v>1</v>
      </c>
      <c r="W17547" t="s">
        <v>2558</v>
      </c>
    </row>
    <row r="17548" spans="1:23" x14ac:dyDescent="0.3">
      <c r="A17548">
        <v>25523</v>
      </c>
      <c r="B17548" s="15" t="s">
        <v>1895</v>
      </c>
      <c r="C17548" t="str">
        <f>_xlfn.XLOOKUP($B17548, STANDARDS!$A:$A, STANDARDS!$B:$B,,0,2)</f>
        <v>Undivided Lemede Fm; Cabo Carvoeiro Fm</v>
      </c>
      <c r="D17548" t="s">
        <v>2177</v>
      </c>
      <c r="E17548" t="s">
        <v>2202</v>
      </c>
      <c r="J17548" cm="1">
        <f t="array" ref="J17548:L17548">_xlfn.XLOOKUP($C17548, AGE!$A:$A,AGE!$B:$D,,0,2)</f>
        <v>182.45</v>
      </c>
      <c r="K17548">
        <v>8.3499999999999943</v>
      </c>
      <c r="L17548" t="str">
        <v xml:space="preserve">GSA 2018 </v>
      </c>
      <c r="M17548" t="s">
        <v>2403</v>
      </c>
      <c r="P17548" t="s">
        <v>2342</v>
      </c>
      <c r="Q17548">
        <v>0.72</v>
      </c>
      <c r="R17548">
        <v>0.2</v>
      </c>
      <c r="V17548">
        <v>1</v>
      </c>
      <c r="W17548" t="s">
        <v>2558</v>
      </c>
    </row>
    <row r="17549" spans="1:23" x14ac:dyDescent="0.3">
      <c r="A17549">
        <v>25524</v>
      </c>
      <c r="B17549" s="15" t="s">
        <v>1895</v>
      </c>
      <c r="C17549" t="str">
        <f>_xlfn.XLOOKUP($B17549, STANDARDS!$A:$A, STANDARDS!$B:$B,,0,2)</f>
        <v>Undivided Lemede Fm; Cabo Carvoeiro Fm</v>
      </c>
      <c r="D17549" t="s">
        <v>2177</v>
      </c>
      <c r="E17549" t="s">
        <v>2202</v>
      </c>
      <c r="J17549" cm="1">
        <f t="array" ref="J17549:L17549">_xlfn.XLOOKUP($C17549, AGE!$A:$A,AGE!$B:$D,,0,2)</f>
        <v>182.45</v>
      </c>
      <c r="K17549">
        <v>8.3499999999999943</v>
      </c>
      <c r="L17549" t="str">
        <v xml:space="preserve">GSA 2018 </v>
      </c>
      <c r="M17549" t="s">
        <v>2403</v>
      </c>
      <c r="P17549" t="s">
        <v>2342</v>
      </c>
      <c r="Q17549">
        <v>0.74</v>
      </c>
      <c r="R17549">
        <v>0.2</v>
      </c>
      <c r="V17549">
        <v>1</v>
      </c>
      <c r="W17549" t="s">
        <v>2558</v>
      </c>
    </row>
    <row r="17550" spans="1:23" x14ac:dyDescent="0.3">
      <c r="A17550">
        <v>25525</v>
      </c>
      <c r="B17550" s="15" t="s">
        <v>1895</v>
      </c>
      <c r="C17550" t="str">
        <f>_xlfn.XLOOKUP($B17550, STANDARDS!$A:$A, STANDARDS!$B:$B,,0,2)</f>
        <v>Undivided Lemede Fm; Cabo Carvoeiro Fm</v>
      </c>
      <c r="D17550" t="s">
        <v>2177</v>
      </c>
      <c r="E17550" t="s">
        <v>2202</v>
      </c>
      <c r="J17550" cm="1">
        <f t="array" ref="J17550:L17550">_xlfn.XLOOKUP($C17550, AGE!$A:$A,AGE!$B:$D,,0,2)</f>
        <v>182.45</v>
      </c>
      <c r="K17550">
        <v>8.3499999999999943</v>
      </c>
      <c r="L17550" t="str">
        <v xml:space="preserve">GSA 2018 </v>
      </c>
      <c r="M17550" t="s">
        <v>2403</v>
      </c>
      <c r="P17550" t="s">
        <v>2342</v>
      </c>
      <c r="Q17550">
        <v>0.71</v>
      </c>
      <c r="R17550">
        <v>0.2</v>
      </c>
      <c r="V17550">
        <v>1</v>
      </c>
      <c r="W17550" t="s">
        <v>2558</v>
      </c>
    </row>
    <row r="17551" spans="1:23" x14ac:dyDescent="0.3">
      <c r="A17551">
        <v>25526</v>
      </c>
      <c r="B17551" s="15" t="s">
        <v>1895</v>
      </c>
      <c r="C17551" t="str">
        <f>_xlfn.XLOOKUP($B17551, STANDARDS!$A:$A, STANDARDS!$B:$B,,0,2)</f>
        <v>Undivided Lemede Fm; Cabo Carvoeiro Fm</v>
      </c>
      <c r="D17551" t="s">
        <v>2177</v>
      </c>
      <c r="E17551" t="s">
        <v>2202</v>
      </c>
      <c r="J17551" cm="1">
        <f t="array" ref="J17551:L17551">_xlfn.XLOOKUP($C17551, AGE!$A:$A,AGE!$B:$D,,0,2)</f>
        <v>182.45</v>
      </c>
      <c r="K17551">
        <v>8.3499999999999943</v>
      </c>
      <c r="L17551" t="str">
        <v xml:space="preserve">GSA 2018 </v>
      </c>
      <c r="M17551" t="s">
        <v>2403</v>
      </c>
      <c r="P17551" t="s">
        <v>2342</v>
      </c>
      <c r="Q17551">
        <v>0.68</v>
      </c>
      <c r="R17551">
        <v>0.2</v>
      </c>
      <c r="V17551">
        <v>1</v>
      </c>
      <c r="W17551" t="s">
        <v>2558</v>
      </c>
    </row>
    <row r="17552" spans="1:23" x14ac:dyDescent="0.3">
      <c r="A17552">
        <v>25527</v>
      </c>
      <c r="B17552" s="15" t="s">
        <v>1895</v>
      </c>
      <c r="C17552" t="str">
        <f>_xlfn.XLOOKUP($B17552, STANDARDS!$A:$A, STANDARDS!$B:$B,,0,2)</f>
        <v>Undivided Lemede Fm; Cabo Carvoeiro Fm</v>
      </c>
      <c r="D17552" t="s">
        <v>2177</v>
      </c>
      <c r="E17552" t="s">
        <v>2202</v>
      </c>
      <c r="J17552" cm="1">
        <f t="array" ref="J17552:L17552">_xlfn.XLOOKUP($C17552, AGE!$A:$A,AGE!$B:$D,,0,2)</f>
        <v>182.45</v>
      </c>
      <c r="K17552">
        <v>8.3499999999999943</v>
      </c>
      <c r="L17552" t="str">
        <v xml:space="preserve">GSA 2018 </v>
      </c>
      <c r="M17552" t="s">
        <v>2403</v>
      </c>
      <c r="P17552" t="s">
        <v>2342</v>
      </c>
      <c r="Q17552">
        <v>0.7</v>
      </c>
      <c r="R17552">
        <v>0.2</v>
      </c>
      <c r="V17552">
        <v>1</v>
      </c>
      <c r="W17552" t="s">
        <v>2558</v>
      </c>
    </row>
    <row r="17553" spans="1:23" x14ac:dyDescent="0.3">
      <c r="A17553">
        <v>25528</v>
      </c>
      <c r="B17553" s="15" t="s">
        <v>1895</v>
      </c>
      <c r="C17553" t="str">
        <f>_xlfn.XLOOKUP($B17553, STANDARDS!$A:$A, STANDARDS!$B:$B,,0,2)</f>
        <v>Undivided Lemede Fm; Cabo Carvoeiro Fm</v>
      </c>
      <c r="D17553" t="s">
        <v>2177</v>
      </c>
      <c r="E17553" t="s">
        <v>2202</v>
      </c>
      <c r="J17553" cm="1">
        <f t="array" ref="J17553:L17553">_xlfn.XLOOKUP($C17553, AGE!$A:$A,AGE!$B:$D,,0,2)</f>
        <v>182.45</v>
      </c>
      <c r="K17553">
        <v>8.3499999999999943</v>
      </c>
      <c r="L17553" t="str">
        <v xml:space="preserve">GSA 2018 </v>
      </c>
      <c r="M17553" t="s">
        <v>2403</v>
      </c>
      <c r="P17553" t="s">
        <v>2342</v>
      </c>
      <c r="Q17553">
        <v>0.66</v>
      </c>
      <c r="R17553">
        <v>0.2</v>
      </c>
      <c r="V17553">
        <v>1</v>
      </c>
      <c r="W17553" t="s">
        <v>2558</v>
      </c>
    </row>
    <row r="17554" spans="1:23" x14ac:dyDescent="0.3">
      <c r="A17554">
        <v>25529</v>
      </c>
      <c r="B17554" s="15" t="s">
        <v>1895</v>
      </c>
      <c r="C17554" t="str">
        <f>_xlfn.XLOOKUP($B17554, STANDARDS!$A:$A, STANDARDS!$B:$B,,0,2)</f>
        <v>Undivided Lemede Fm; Cabo Carvoeiro Fm</v>
      </c>
      <c r="D17554" t="s">
        <v>2177</v>
      </c>
      <c r="E17554" t="s">
        <v>2202</v>
      </c>
      <c r="J17554" cm="1">
        <f t="array" ref="J17554:L17554">_xlfn.XLOOKUP($C17554, AGE!$A:$A,AGE!$B:$D,,0,2)</f>
        <v>182.45</v>
      </c>
      <c r="K17554">
        <v>8.3499999999999943</v>
      </c>
      <c r="L17554" t="str">
        <v xml:space="preserve">GSA 2018 </v>
      </c>
      <c r="M17554" t="s">
        <v>2403</v>
      </c>
      <c r="P17554" t="s">
        <v>2342</v>
      </c>
      <c r="Q17554">
        <v>0.71</v>
      </c>
      <c r="R17554">
        <v>0.2</v>
      </c>
      <c r="V17554">
        <v>1</v>
      </c>
      <c r="W17554" t="s">
        <v>2558</v>
      </c>
    </row>
    <row r="17555" spans="1:23" x14ac:dyDescent="0.3">
      <c r="A17555">
        <v>25530</v>
      </c>
      <c r="B17555" s="15" t="s">
        <v>1895</v>
      </c>
      <c r="C17555" t="str">
        <f>_xlfn.XLOOKUP($B17555, STANDARDS!$A:$A, STANDARDS!$B:$B,,0,2)</f>
        <v>Undivided Lemede Fm; Cabo Carvoeiro Fm</v>
      </c>
      <c r="D17555" t="s">
        <v>2177</v>
      </c>
      <c r="E17555" t="s">
        <v>2202</v>
      </c>
      <c r="J17555" cm="1">
        <f t="array" ref="J17555:L17555">_xlfn.XLOOKUP($C17555, AGE!$A:$A,AGE!$B:$D,,0,2)</f>
        <v>182.45</v>
      </c>
      <c r="K17555">
        <v>8.3499999999999943</v>
      </c>
      <c r="L17555" t="str">
        <v xml:space="preserve">GSA 2018 </v>
      </c>
      <c r="M17555" t="s">
        <v>2403</v>
      </c>
      <c r="P17555" t="s">
        <v>2342</v>
      </c>
      <c r="Q17555">
        <v>0.67</v>
      </c>
      <c r="R17555">
        <v>0.2</v>
      </c>
      <c r="V17555">
        <v>1</v>
      </c>
      <c r="W17555" t="s">
        <v>2558</v>
      </c>
    </row>
    <row r="17556" spans="1:23" x14ac:dyDescent="0.3">
      <c r="A17556">
        <v>25531</v>
      </c>
      <c r="B17556" s="15" t="s">
        <v>1895</v>
      </c>
      <c r="C17556" t="str">
        <f>_xlfn.XLOOKUP($B17556, STANDARDS!$A:$A, STANDARDS!$B:$B,,0,2)</f>
        <v>Undivided Lemede Fm; Cabo Carvoeiro Fm</v>
      </c>
      <c r="D17556" t="s">
        <v>2177</v>
      </c>
      <c r="E17556" t="s">
        <v>2202</v>
      </c>
      <c r="J17556" cm="1">
        <f t="array" ref="J17556:L17556">_xlfn.XLOOKUP($C17556, AGE!$A:$A,AGE!$B:$D,,0,2)</f>
        <v>182.45</v>
      </c>
      <c r="K17556">
        <v>8.3499999999999943</v>
      </c>
      <c r="L17556" t="str">
        <v xml:space="preserve">GSA 2018 </v>
      </c>
      <c r="M17556" t="s">
        <v>2403</v>
      </c>
      <c r="P17556" t="s">
        <v>2342</v>
      </c>
      <c r="Q17556">
        <v>0.69</v>
      </c>
      <c r="R17556">
        <v>0.2</v>
      </c>
      <c r="V17556">
        <v>1</v>
      </c>
      <c r="W17556" t="s">
        <v>2558</v>
      </c>
    </row>
    <row r="17557" spans="1:23" x14ac:dyDescent="0.3">
      <c r="A17557">
        <v>25532</v>
      </c>
      <c r="B17557" s="15" t="s">
        <v>1895</v>
      </c>
      <c r="C17557" t="str">
        <f>_xlfn.XLOOKUP($B17557, STANDARDS!$A:$A, STANDARDS!$B:$B,,0,2)</f>
        <v>Undivided Lemede Fm; Cabo Carvoeiro Fm</v>
      </c>
      <c r="D17557" t="s">
        <v>2177</v>
      </c>
      <c r="E17557" t="s">
        <v>2202</v>
      </c>
      <c r="J17557" cm="1">
        <f t="array" ref="J17557:L17557">_xlfn.XLOOKUP($C17557, AGE!$A:$A,AGE!$B:$D,,0,2)</f>
        <v>182.45</v>
      </c>
      <c r="K17557">
        <v>8.3499999999999943</v>
      </c>
      <c r="L17557" t="str">
        <v xml:space="preserve">GSA 2018 </v>
      </c>
      <c r="M17557" t="s">
        <v>2403</v>
      </c>
      <c r="P17557" t="s">
        <v>2342</v>
      </c>
      <c r="Q17557">
        <v>0.63</v>
      </c>
      <c r="R17557">
        <v>0.2</v>
      </c>
      <c r="V17557">
        <v>1</v>
      </c>
      <c r="W17557" t="s">
        <v>2558</v>
      </c>
    </row>
    <row r="17558" spans="1:23" x14ac:dyDescent="0.3">
      <c r="A17558">
        <v>25533</v>
      </c>
      <c r="B17558" s="15" t="s">
        <v>1895</v>
      </c>
      <c r="C17558" t="str">
        <f>_xlfn.XLOOKUP($B17558, STANDARDS!$A:$A, STANDARDS!$B:$B,,0,2)</f>
        <v>Undivided Lemede Fm; Cabo Carvoeiro Fm</v>
      </c>
      <c r="D17558" t="s">
        <v>2177</v>
      </c>
      <c r="E17558" t="s">
        <v>2202</v>
      </c>
      <c r="J17558" cm="1">
        <f t="array" ref="J17558:L17558">_xlfn.XLOOKUP($C17558, AGE!$A:$A,AGE!$B:$D,,0,2)</f>
        <v>182.45</v>
      </c>
      <c r="K17558">
        <v>8.3499999999999943</v>
      </c>
      <c r="L17558" t="str">
        <v xml:space="preserve">GSA 2018 </v>
      </c>
      <c r="M17558" t="s">
        <v>2403</v>
      </c>
      <c r="P17558" t="s">
        <v>2342</v>
      </c>
      <c r="Q17558">
        <v>0.6</v>
      </c>
      <c r="R17558">
        <v>0.2</v>
      </c>
      <c r="V17558">
        <v>1</v>
      </c>
      <c r="W17558" t="s">
        <v>2558</v>
      </c>
    </row>
    <row r="17559" spans="1:23" x14ac:dyDescent="0.3">
      <c r="A17559">
        <v>25534</v>
      </c>
      <c r="B17559" s="15" t="s">
        <v>1895</v>
      </c>
      <c r="C17559" t="str">
        <f>_xlfn.XLOOKUP($B17559, STANDARDS!$A:$A, STANDARDS!$B:$B,,0,2)</f>
        <v>Undivided Lemede Fm; Cabo Carvoeiro Fm</v>
      </c>
      <c r="D17559" t="s">
        <v>2177</v>
      </c>
      <c r="E17559" t="s">
        <v>2202</v>
      </c>
      <c r="J17559" cm="1">
        <f t="array" ref="J17559:L17559">_xlfn.XLOOKUP($C17559, AGE!$A:$A,AGE!$B:$D,,0,2)</f>
        <v>182.45</v>
      </c>
      <c r="K17559">
        <v>8.3499999999999943</v>
      </c>
      <c r="L17559" t="str">
        <v xml:space="preserve">GSA 2018 </v>
      </c>
      <c r="M17559" t="s">
        <v>2403</v>
      </c>
      <c r="P17559" t="s">
        <v>2342</v>
      </c>
      <c r="Q17559">
        <v>0.55000000000000004</v>
      </c>
      <c r="R17559">
        <v>0.2</v>
      </c>
      <c r="V17559">
        <v>1</v>
      </c>
      <c r="W17559" t="s">
        <v>2558</v>
      </c>
    </row>
    <row r="17560" spans="1:23" x14ac:dyDescent="0.3">
      <c r="A17560">
        <v>25535</v>
      </c>
      <c r="B17560" s="15" t="s">
        <v>1895</v>
      </c>
      <c r="C17560" t="str">
        <f>_xlfn.XLOOKUP($B17560, STANDARDS!$A:$A, STANDARDS!$B:$B,,0,2)</f>
        <v>Undivided Lemede Fm; Cabo Carvoeiro Fm</v>
      </c>
      <c r="D17560" t="s">
        <v>2177</v>
      </c>
      <c r="E17560" t="s">
        <v>2202</v>
      </c>
      <c r="J17560" cm="1">
        <f t="array" ref="J17560:L17560">_xlfn.XLOOKUP($C17560, AGE!$A:$A,AGE!$B:$D,,0,2)</f>
        <v>182.45</v>
      </c>
      <c r="K17560">
        <v>8.3499999999999943</v>
      </c>
      <c r="L17560" t="str">
        <v xml:space="preserve">GSA 2018 </v>
      </c>
      <c r="M17560" t="s">
        <v>2403</v>
      </c>
      <c r="P17560" t="s">
        <v>2342</v>
      </c>
      <c r="Q17560">
        <v>0.53</v>
      </c>
      <c r="R17560">
        <v>0.2</v>
      </c>
      <c r="V17560">
        <v>1</v>
      </c>
      <c r="W17560" t="s">
        <v>2558</v>
      </c>
    </row>
    <row r="17561" spans="1:23" x14ac:dyDescent="0.3">
      <c r="A17561">
        <v>25536</v>
      </c>
      <c r="B17561" s="15" t="s">
        <v>1895</v>
      </c>
      <c r="C17561" t="str">
        <f>_xlfn.XLOOKUP($B17561, STANDARDS!$A:$A, STANDARDS!$B:$B,,0,2)</f>
        <v>Undivided Lemede Fm; Cabo Carvoeiro Fm</v>
      </c>
      <c r="D17561" t="s">
        <v>2177</v>
      </c>
      <c r="E17561" t="s">
        <v>2202</v>
      </c>
      <c r="J17561" cm="1">
        <f t="array" ref="J17561:L17561">_xlfn.XLOOKUP($C17561, AGE!$A:$A,AGE!$B:$D,,0,2)</f>
        <v>182.45</v>
      </c>
      <c r="K17561">
        <v>8.3499999999999943</v>
      </c>
      <c r="L17561" t="str">
        <v xml:space="preserve">GSA 2018 </v>
      </c>
      <c r="M17561" t="s">
        <v>2403</v>
      </c>
      <c r="P17561" t="s">
        <v>2342</v>
      </c>
      <c r="Q17561">
        <v>0.48</v>
      </c>
      <c r="R17561">
        <v>0.2</v>
      </c>
      <c r="V17561">
        <v>1</v>
      </c>
      <c r="W17561" t="s">
        <v>2558</v>
      </c>
    </row>
    <row r="17562" spans="1:23" x14ac:dyDescent="0.3">
      <c r="A17562">
        <v>25537</v>
      </c>
      <c r="B17562" s="15" t="s">
        <v>1895</v>
      </c>
      <c r="C17562" t="str">
        <f>_xlfn.XLOOKUP($B17562, STANDARDS!$A:$A, STANDARDS!$B:$B,,0,2)</f>
        <v>Undivided Lemede Fm; Cabo Carvoeiro Fm</v>
      </c>
      <c r="D17562" t="s">
        <v>2177</v>
      </c>
      <c r="E17562" t="s">
        <v>2202</v>
      </c>
      <c r="J17562" cm="1">
        <f t="array" ref="J17562:L17562">_xlfn.XLOOKUP($C17562, AGE!$A:$A,AGE!$B:$D,,0,2)</f>
        <v>182.45</v>
      </c>
      <c r="K17562">
        <v>8.3499999999999943</v>
      </c>
      <c r="L17562" t="str">
        <v xml:space="preserve">GSA 2018 </v>
      </c>
      <c r="M17562" t="s">
        <v>2403</v>
      </c>
      <c r="P17562" t="s">
        <v>2342</v>
      </c>
      <c r="Q17562">
        <v>0.48</v>
      </c>
      <c r="R17562">
        <v>0.2</v>
      </c>
      <c r="V17562">
        <v>1</v>
      </c>
      <c r="W17562" t="s">
        <v>2558</v>
      </c>
    </row>
    <row r="17563" spans="1:23" x14ac:dyDescent="0.3">
      <c r="A17563">
        <v>25538</v>
      </c>
      <c r="B17563" s="15" t="s">
        <v>1895</v>
      </c>
      <c r="C17563" t="str">
        <f>_xlfn.XLOOKUP($B17563, STANDARDS!$A:$A, STANDARDS!$B:$B,,0,2)</f>
        <v>Undivided Lemede Fm; Cabo Carvoeiro Fm</v>
      </c>
      <c r="D17563" t="s">
        <v>2177</v>
      </c>
      <c r="E17563" t="s">
        <v>2202</v>
      </c>
      <c r="J17563" cm="1">
        <f t="array" ref="J17563:L17563">_xlfn.XLOOKUP($C17563, AGE!$A:$A,AGE!$B:$D,,0,2)</f>
        <v>182.45</v>
      </c>
      <c r="K17563">
        <v>8.3499999999999943</v>
      </c>
      <c r="L17563" t="str">
        <v xml:space="preserve">GSA 2018 </v>
      </c>
      <c r="M17563" t="s">
        <v>2403</v>
      </c>
      <c r="P17563" t="s">
        <v>2342</v>
      </c>
      <c r="Q17563">
        <v>0.49</v>
      </c>
      <c r="R17563">
        <v>0.2</v>
      </c>
      <c r="V17563">
        <v>1</v>
      </c>
      <c r="W17563" t="s">
        <v>2558</v>
      </c>
    </row>
    <row r="17564" spans="1:23" x14ac:dyDescent="0.3">
      <c r="A17564">
        <v>25539</v>
      </c>
      <c r="B17564" s="15" t="s">
        <v>1895</v>
      </c>
      <c r="C17564" t="str">
        <f>_xlfn.XLOOKUP($B17564, STANDARDS!$A:$A, STANDARDS!$B:$B,,0,2)</f>
        <v>Undivided Lemede Fm; Cabo Carvoeiro Fm</v>
      </c>
      <c r="D17564" t="s">
        <v>2177</v>
      </c>
      <c r="E17564" t="s">
        <v>2202</v>
      </c>
      <c r="J17564" cm="1">
        <f t="array" ref="J17564:L17564">_xlfn.XLOOKUP($C17564, AGE!$A:$A,AGE!$B:$D,,0,2)</f>
        <v>182.45</v>
      </c>
      <c r="K17564">
        <v>8.3499999999999943</v>
      </c>
      <c r="L17564" t="str">
        <v xml:space="preserve">GSA 2018 </v>
      </c>
      <c r="M17564" t="s">
        <v>2403</v>
      </c>
      <c r="P17564" t="s">
        <v>2342</v>
      </c>
      <c r="Q17564">
        <v>0.46</v>
      </c>
      <c r="R17564">
        <v>0.2</v>
      </c>
      <c r="V17564">
        <v>1</v>
      </c>
      <c r="W17564" t="s">
        <v>2558</v>
      </c>
    </row>
    <row r="17565" spans="1:23" x14ac:dyDescent="0.3">
      <c r="A17565">
        <v>25540</v>
      </c>
      <c r="B17565" s="15" t="s">
        <v>1895</v>
      </c>
      <c r="C17565" t="str">
        <f>_xlfn.XLOOKUP($B17565, STANDARDS!$A:$A, STANDARDS!$B:$B,,0,2)</f>
        <v>Undivided Lemede Fm; Cabo Carvoeiro Fm</v>
      </c>
      <c r="D17565" t="s">
        <v>2177</v>
      </c>
      <c r="E17565" t="s">
        <v>2202</v>
      </c>
      <c r="J17565" cm="1">
        <f t="array" ref="J17565:L17565">_xlfn.XLOOKUP($C17565, AGE!$A:$A,AGE!$B:$D,,0,2)</f>
        <v>182.45</v>
      </c>
      <c r="K17565">
        <v>8.3499999999999943</v>
      </c>
      <c r="L17565" t="str">
        <v xml:space="preserve">GSA 2018 </v>
      </c>
      <c r="M17565" t="s">
        <v>2403</v>
      </c>
      <c r="P17565" t="s">
        <v>2342</v>
      </c>
      <c r="Q17565">
        <v>0.56000000000000005</v>
      </c>
      <c r="R17565">
        <v>0.2</v>
      </c>
      <c r="V17565">
        <v>1</v>
      </c>
      <c r="W17565" t="s">
        <v>2558</v>
      </c>
    </row>
    <row r="17566" spans="1:23" x14ac:dyDescent="0.3">
      <c r="A17566">
        <v>25541</v>
      </c>
      <c r="B17566" s="15" t="s">
        <v>1895</v>
      </c>
      <c r="C17566" t="str">
        <f>_xlfn.XLOOKUP($B17566, STANDARDS!$A:$A, STANDARDS!$B:$B,,0,2)</f>
        <v>Undivided Lemede Fm; Cabo Carvoeiro Fm</v>
      </c>
      <c r="D17566" t="s">
        <v>2177</v>
      </c>
      <c r="E17566" t="s">
        <v>2202</v>
      </c>
      <c r="J17566" cm="1">
        <f t="array" ref="J17566:L17566">_xlfn.XLOOKUP($C17566, AGE!$A:$A,AGE!$B:$D,,0,2)</f>
        <v>182.45</v>
      </c>
      <c r="K17566">
        <v>8.3499999999999943</v>
      </c>
      <c r="L17566" t="str">
        <v xml:space="preserve">GSA 2018 </v>
      </c>
      <c r="M17566" t="s">
        <v>2403</v>
      </c>
      <c r="P17566" t="s">
        <v>2342</v>
      </c>
      <c r="Q17566">
        <v>0.56000000000000005</v>
      </c>
      <c r="R17566">
        <v>0.2</v>
      </c>
      <c r="V17566">
        <v>1</v>
      </c>
      <c r="W17566" t="s">
        <v>2558</v>
      </c>
    </row>
    <row r="17567" spans="1:23" x14ac:dyDescent="0.3">
      <c r="A17567">
        <v>25542</v>
      </c>
      <c r="B17567" s="15" t="s">
        <v>1895</v>
      </c>
      <c r="C17567" t="str">
        <f>_xlfn.XLOOKUP($B17567, STANDARDS!$A:$A, STANDARDS!$B:$B,,0,2)</f>
        <v>Undivided Lemede Fm; Cabo Carvoeiro Fm</v>
      </c>
      <c r="D17567" t="s">
        <v>2177</v>
      </c>
      <c r="E17567" t="s">
        <v>2202</v>
      </c>
      <c r="J17567" cm="1">
        <f t="array" ref="J17567:L17567">_xlfn.XLOOKUP($C17567, AGE!$A:$A,AGE!$B:$D,,0,2)</f>
        <v>182.45</v>
      </c>
      <c r="K17567">
        <v>8.3499999999999943</v>
      </c>
      <c r="L17567" t="str">
        <v xml:space="preserve">GSA 2018 </v>
      </c>
      <c r="M17567" t="s">
        <v>2403</v>
      </c>
      <c r="P17567" t="s">
        <v>2342</v>
      </c>
      <c r="Q17567">
        <v>0.57999999999999996</v>
      </c>
      <c r="R17567">
        <v>0.2</v>
      </c>
      <c r="V17567">
        <v>1</v>
      </c>
      <c r="W17567" t="s">
        <v>2558</v>
      </c>
    </row>
    <row r="17568" spans="1:23" x14ac:dyDescent="0.3">
      <c r="A17568">
        <v>25543</v>
      </c>
      <c r="B17568" s="15" t="s">
        <v>1895</v>
      </c>
      <c r="C17568" t="str">
        <f>_xlfn.XLOOKUP($B17568, STANDARDS!$A:$A, STANDARDS!$B:$B,,0,2)</f>
        <v>Undivided Lemede Fm; Cabo Carvoeiro Fm</v>
      </c>
      <c r="D17568" t="s">
        <v>2177</v>
      </c>
      <c r="E17568" t="s">
        <v>2202</v>
      </c>
      <c r="J17568" cm="1">
        <f t="array" ref="J17568:L17568">_xlfn.XLOOKUP($C17568, AGE!$A:$A,AGE!$B:$D,,0,2)</f>
        <v>182.45</v>
      </c>
      <c r="K17568">
        <v>8.3499999999999943</v>
      </c>
      <c r="L17568" t="str">
        <v xml:space="preserve">GSA 2018 </v>
      </c>
      <c r="M17568" t="s">
        <v>2403</v>
      </c>
      <c r="P17568" t="s">
        <v>2342</v>
      </c>
      <c r="Q17568">
        <v>0.64</v>
      </c>
      <c r="R17568">
        <v>0.2</v>
      </c>
      <c r="V17568">
        <v>1</v>
      </c>
      <c r="W17568" t="s">
        <v>2558</v>
      </c>
    </row>
    <row r="17569" spans="1:23" x14ac:dyDescent="0.3">
      <c r="A17569">
        <v>25544</v>
      </c>
      <c r="B17569" s="15" t="s">
        <v>1895</v>
      </c>
      <c r="C17569" t="str">
        <f>_xlfn.XLOOKUP($B17569, STANDARDS!$A:$A, STANDARDS!$B:$B,,0,2)</f>
        <v>Undivided Lemede Fm; Cabo Carvoeiro Fm</v>
      </c>
      <c r="D17569" t="s">
        <v>2177</v>
      </c>
      <c r="E17569" t="s">
        <v>2202</v>
      </c>
      <c r="J17569" cm="1">
        <f t="array" ref="J17569:L17569">_xlfn.XLOOKUP($C17569, AGE!$A:$A,AGE!$B:$D,,0,2)</f>
        <v>182.45</v>
      </c>
      <c r="K17569">
        <v>8.3499999999999943</v>
      </c>
      <c r="L17569" t="str">
        <v xml:space="preserve">GSA 2018 </v>
      </c>
      <c r="M17569" t="s">
        <v>2403</v>
      </c>
      <c r="P17569" t="s">
        <v>2342</v>
      </c>
      <c r="Q17569">
        <v>0.69</v>
      </c>
      <c r="R17569">
        <v>0.2</v>
      </c>
      <c r="V17569">
        <v>1</v>
      </c>
      <c r="W17569" t="s">
        <v>2558</v>
      </c>
    </row>
    <row r="17570" spans="1:23" x14ac:dyDescent="0.3">
      <c r="A17570">
        <v>25545</v>
      </c>
      <c r="B17570" s="15" t="s">
        <v>1895</v>
      </c>
      <c r="C17570" t="str">
        <f>_xlfn.XLOOKUP($B17570, STANDARDS!$A:$A, STANDARDS!$B:$B,,0,2)</f>
        <v>Undivided Lemede Fm; Cabo Carvoeiro Fm</v>
      </c>
      <c r="D17570" t="s">
        <v>2177</v>
      </c>
      <c r="E17570" t="s">
        <v>2202</v>
      </c>
      <c r="J17570" cm="1">
        <f t="array" ref="J17570:L17570">_xlfn.XLOOKUP($C17570, AGE!$A:$A,AGE!$B:$D,,0,2)</f>
        <v>182.45</v>
      </c>
      <c r="K17570">
        <v>8.3499999999999943</v>
      </c>
      <c r="L17570" t="str">
        <v xml:space="preserve">GSA 2018 </v>
      </c>
      <c r="M17570" t="s">
        <v>2403</v>
      </c>
      <c r="P17570" t="s">
        <v>2342</v>
      </c>
      <c r="Q17570">
        <v>0.73</v>
      </c>
      <c r="R17570">
        <v>0.2</v>
      </c>
      <c r="V17570">
        <v>1</v>
      </c>
      <c r="W17570" t="s">
        <v>2558</v>
      </c>
    </row>
    <row r="17571" spans="1:23" x14ac:dyDescent="0.3">
      <c r="A17571">
        <v>25546</v>
      </c>
      <c r="B17571" s="15" t="s">
        <v>1895</v>
      </c>
      <c r="C17571" t="str">
        <f>_xlfn.XLOOKUP($B17571, STANDARDS!$A:$A, STANDARDS!$B:$B,,0,2)</f>
        <v>Undivided Lemede Fm; Cabo Carvoeiro Fm</v>
      </c>
      <c r="D17571" t="s">
        <v>2177</v>
      </c>
      <c r="E17571" t="s">
        <v>2202</v>
      </c>
      <c r="J17571" cm="1">
        <f t="array" ref="J17571:L17571">_xlfn.XLOOKUP($C17571, AGE!$A:$A,AGE!$B:$D,,0,2)</f>
        <v>182.45</v>
      </c>
      <c r="K17571">
        <v>8.3499999999999943</v>
      </c>
      <c r="L17571" t="str">
        <v xml:space="preserve">GSA 2018 </v>
      </c>
      <c r="M17571" t="s">
        <v>2403</v>
      </c>
      <c r="P17571" t="s">
        <v>2342</v>
      </c>
      <c r="Q17571">
        <v>0.79</v>
      </c>
      <c r="R17571">
        <v>0.2</v>
      </c>
      <c r="V17571">
        <v>1</v>
      </c>
      <c r="W17571" t="s">
        <v>2558</v>
      </c>
    </row>
    <row r="17572" spans="1:23" x14ac:dyDescent="0.3">
      <c r="A17572">
        <v>25547</v>
      </c>
      <c r="B17572" s="15" t="s">
        <v>1895</v>
      </c>
      <c r="C17572" t="str">
        <f>_xlfn.XLOOKUP($B17572, STANDARDS!$A:$A, STANDARDS!$B:$B,,0,2)</f>
        <v>Undivided Lemede Fm; Cabo Carvoeiro Fm</v>
      </c>
      <c r="D17572" t="s">
        <v>2177</v>
      </c>
      <c r="E17572" t="s">
        <v>2202</v>
      </c>
      <c r="J17572" cm="1">
        <f t="array" ref="J17572:L17572">_xlfn.XLOOKUP($C17572, AGE!$A:$A,AGE!$B:$D,,0,2)</f>
        <v>182.45</v>
      </c>
      <c r="K17572">
        <v>8.3499999999999943</v>
      </c>
      <c r="L17572" t="str">
        <v xml:space="preserve">GSA 2018 </v>
      </c>
      <c r="M17572" t="s">
        <v>2403</v>
      </c>
      <c r="P17572" t="s">
        <v>2342</v>
      </c>
      <c r="Q17572">
        <v>0.76</v>
      </c>
      <c r="R17572">
        <v>0.2</v>
      </c>
      <c r="V17572">
        <v>1</v>
      </c>
      <c r="W17572" t="s">
        <v>2558</v>
      </c>
    </row>
    <row r="17573" spans="1:23" x14ac:dyDescent="0.3">
      <c r="A17573">
        <v>25548</v>
      </c>
      <c r="B17573" s="15" t="s">
        <v>1895</v>
      </c>
      <c r="C17573" t="str">
        <f>_xlfn.XLOOKUP($B17573, STANDARDS!$A:$A, STANDARDS!$B:$B,,0,2)</f>
        <v>Undivided Lemede Fm; Cabo Carvoeiro Fm</v>
      </c>
      <c r="D17573" t="s">
        <v>2177</v>
      </c>
      <c r="E17573" t="s">
        <v>2202</v>
      </c>
      <c r="J17573" cm="1">
        <f t="array" ref="J17573:L17573">_xlfn.XLOOKUP($C17573, AGE!$A:$A,AGE!$B:$D,,0,2)</f>
        <v>182.45</v>
      </c>
      <c r="K17573">
        <v>8.3499999999999943</v>
      </c>
      <c r="L17573" t="str">
        <v xml:space="preserve">GSA 2018 </v>
      </c>
      <c r="M17573" t="s">
        <v>2403</v>
      </c>
      <c r="P17573" t="s">
        <v>2342</v>
      </c>
      <c r="Q17573">
        <v>0.67</v>
      </c>
      <c r="R17573">
        <v>0.2</v>
      </c>
      <c r="V17573">
        <v>1</v>
      </c>
      <c r="W17573" t="s">
        <v>2558</v>
      </c>
    </row>
    <row r="17574" spans="1:23" x14ac:dyDescent="0.3">
      <c r="A17574">
        <v>25549</v>
      </c>
      <c r="B17574" s="15" t="s">
        <v>1895</v>
      </c>
      <c r="C17574" t="str">
        <f>_xlfn.XLOOKUP($B17574, STANDARDS!$A:$A, STANDARDS!$B:$B,,0,2)</f>
        <v>Undivided Lemede Fm; Cabo Carvoeiro Fm</v>
      </c>
      <c r="D17574" t="s">
        <v>2177</v>
      </c>
      <c r="E17574" t="s">
        <v>2202</v>
      </c>
      <c r="J17574" cm="1">
        <f t="array" ref="J17574:L17574">_xlfn.XLOOKUP($C17574, AGE!$A:$A,AGE!$B:$D,,0,2)</f>
        <v>182.45</v>
      </c>
      <c r="K17574">
        <v>8.3499999999999943</v>
      </c>
      <c r="L17574" t="str">
        <v xml:space="preserve">GSA 2018 </v>
      </c>
      <c r="M17574" t="s">
        <v>2403</v>
      </c>
      <c r="P17574" t="s">
        <v>2342</v>
      </c>
      <c r="Q17574">
        <v>0.81</v>
      </c>
      <c r="R17574">
        <v>0.2</v>
      </c>
      <c r="V17574">
        <v>1</v>
      </c>
      <c r="W17574" t="s">
        <v>2558</v>
      </c>
    </row>
    <row r="17575" spans="1:23" x14ac:dyDescent="0.3">
      <c r="A17575">
        <v>25550</v>
      </c>
      <c r="B17575" s="15" t="s">
        <v>1895</v>
      </c>
      <c r="C17575" t="str">
        <f>_xlfn.XLOOKUP($B17575, STANDARDS!$A:$A, STANDARDS!$B:$B,,0,2)</f>
        <v>Undivided Lemede Fm; Cabo Carvoeiro Fm</v>
      </c>
      <c r="D17575" t="s">
        <v>2177</v>
      </c>
      <c r="E17575" t="s">
        <v>2202</v>
      </c>
      <c r="J17575" cm="1">
        <f t="array" ref="J17575:L17575">_xlfn.XLOOKUP($C17575, AGE!$A:$A,AGE!$B:$D,,0,2)</f>
        <v>182.45</v>
      </c>
      <c r="K17575">
        <v>8.3499999999999943</v>
      </c>
      <c r="L17575" t="str">
        <v xml:space="preserve">GSA 2018 </v>
      </c>
      <c r="M17575" t="s">
        <v>2403</v>
      </c>
      <c r="P17575" t="s">
        <v>2342</v>
      </c>
      <c r="Q17575">
        <v>0.85</v>
      </c>
      <c r="R17575">
        <v>0.2</v>
      </c>
      <c r="V17575">
        <v>1</v>
      </c>
      <c r="W17575" t="s">
        <v>2558</v>
      </c>
    </row>
    <row r="17576" spans="1:23" x14ac:dyDescent="0.3">
      <c r="A17576">
        <v>25551</v>
      </c>
      <c r="B17576" s="15" t="s">
        <v>1895</v>
      </c>
      <c r="C17576" t="str">
        <f>_xlfn.XLOOKUP($B17576, STANDARDS!$A:$A, STANDARDS!$B:$B,,0,2)</f>
        <v>Undivided Lemede Fm; Cabo Carvoeiro Fm</v>
      </c>
      <c r="D17576" t="s">
        <v>2177</v>
      </c>
      <c r="E17576" t="s">
        <v>2202</v>
      </c>
      <c r="J17576" cm="1">
        <f t="array" ref="J17576:L17576">_xlfn.XLOOKUP($C17576, AGE!$A:$A,AGE!$B:$D,,0,2)</f>
        <v>182.45</v>
      </c>
      <c r="K17576">
        <v>8.3499999999999943</v>
      </c>
      <c r="L17576" t="str">
        <v xml:space="preserve">GSA 2018 </v>
      </c>
      <c r="M17576" t="s">
        <v>2403</v>
      </c>
      <c r="P17576" t="s">
        <v>2342</v>
      </c>
      <c r="Q17576">
        <v>0.78</v>
      </c>
      <c r="R17576">
        <v>0.2</v>
      </c>
      <c r="V17576">
        <v>1</v>
      </c>
      <c r="W17576" t="s">
        <v>2558</v>
      </c>
    </row>
    <row r="17577" spans="1:23" x14ac:dyDescent="0.3">
      <c r="A17577">
        <v>25552</v>
      </c>
      <c r="B17577" s="15" t="s">
        <v>1895</v>
      </c>
      <c r="C17577" t="str">
        <f>_xlfn.XLOOKUP($B17577, STANDARDS!$A:$A, STANDARDS!$B:$B,,0,2)</f>
        <v>Undivided Lemede Fm; Cabo Carvoeiro Fm</v>
      </c>
      <c r="D17577" t="s">
        <v>2177</v>
      </c>
      <c r="E17577" t="s">
        <v>2202</v>
      </c>
      <c r="J17577" cm="1">
        <f t="array" ref="J17577:L17577">_xlfn.XLOOKUP($C17577, AGE!$A:$A,AGE!$B:$D,,0,2)</f>
        <v>182.45</v>
      </c>
      <c r="K17577">
        <v>8.3499999999999943</v>
      </c>
      <c r="L17577" t="str">
        <v xml:space="preserve">GSA 2018 </v>
      </c>
      <c r="M17577" t="s">
        <v>2403</v>
      </c>
      <c r="P17577" t="s">
        <v>2342</v>
      </c>
      <c r="Q17577">
        <v>0.81</v>
      </c>
      <c r="R17577">
        <v>0.2</v>
      </c>
      <c r="V17577">
        <v>1</v>
      </c>
      <c r="W17577" t="s">
        <v>2558</v>
      </c>
    </row>
    <row r="17578" spans="1:23" x14ac:dyDescent="0.3">
      <c r="A17578">
        <v>25553</v>
      </c>
      <c r="B17578" s="15" t="s">
        <v>1895</v>
      </c>
      <c r="C17578" t="str">
        <f>_xlfn.XLOOKUP($B17578, STANDARDS!$A:$A, STANDARDS!$B:$B,,0,2)</f>
        <v>Undivided Lemede Fm; Cabo Carvoeiro Fm</v>
      </c>
      <c r="D17578" t="s">
        <v>2177</v>
      </c>
      <c r="E17578" t="s">
        <v>2202</v>
      </c>
      <c r="J17578" cm="1">
        <f t="array" ref="J17578:L17578">_xlfn.XLOOKUP($C17578, AGE!$A:$A,AGE!$B:$D,,0,2)</f>
        <v>182.45</v>
      </c>
      <c r="K17578">
        <v>8.3499999999999943</v>
      </c>
      <c r="L17578" t="str">
        <v xml:space="preserve">GSA 2018 </v>
      </c>
      <c r="M17578" t="s">
        <v>2403</v>
      </c>
      <c r="P17578" t="s">
        <v>2342</v>
      </c>
      <c r="Q17578">
        <v>0.93</v>
      </c>
      <c r="R17578">
        <v>0.2</v>
      </c>
      <c r="V17578">
        <v>1</v>
      </c>
      <c r="W17578" t="s">
        <v>2558</v>
      </c>
    </row>
    <row r="17579" spans="1:23" x14ac:dyDescent="0.3">
      <c r="A17579">
        <v>25554</v>
      </c>
      <c r="B17579" s="15" t="s">
        <v>1895</v>
      </c>
      <c r="C17579" t="str">
        <f>_xlfn.XLOOKUP($B17579, STANDARDS!$A:$A, STANDARDS!$B:$B,,0,2)</f>
        <v>Undivided Lemede Fm; Cabo Carvoeiro Fm</v>
      </c>
      <c r="D17579" t="s">
        <v>2177</v>
      </c>
      <c r="E17579" t="s">
        <v>2202</v>
      </c>
      <c r="J17579" cm="1">
        <f t="array" ref="J17579:L17579">_xlfn.XLOOKUP($C17579, AGE!$A:$A,AGE!$B:$D,,0,2)</f>
        <v>182.45</v>
      </c>
      <c r="K17579">
        <v>8.3499999999999943</v>
      </c>
      <c r="L17579" t="str">
        <v xml:space="preserve">GSA 2018 </v>
      </c>
      <c r="M17579" t="s">
        <v>2403</v>
      </c>
      <c r="P17579" t="s">
        <v>2342</v>
      </c>
      <c r="Q17579">
        <v>0.89</v>
      </c>
      <c r="R17579">
        <v>0.2</v>
      </c>
      <c r="V17579">
        <v>1</v>
      </c>
      <c r="W17579" t="s">
        <v>2558</v>
      </c>
    </row>
    <row r="17580" spans="1:23" x14ac:dyDescent="0.3">
      <c r="A17580">
        <v>25555</v>
      </c>
      <c r="B17580" s="15" t="s">
        <v>1895</v>
      </c>
      <c r="C17580" t="str">
        <f>_xlfn.XLOOKUP($B17580, STANDARDS!$A:$A, STANDARDS!$B:$B,,0,2)</f>
        <v>Undivided Lemede Fm; Cabo Carvoeiro Fm</v>
      </c>
      <c r="D17580" t="s">
        <v>2177</v>
      </c>
      <c r="E17580" t="s">
        <v>2202</v>
      </c>
      <c r="J17580" cm="1">
        <f t="array" ref="J17580:L17580">_xlfn.XLOOKUP($C17580, AGE!$A:$A,AGE!$B:$D,,0,2)</f>
        <v>182.45</v>
      </c>
      <c r="K17580">
        <v>8.3499999999999943</v>
      </c>
      <c r="L17580" t="str">
        <v xml:space="preserve">GSA 2018 </v>
      </c>
      <c r="M17580" t="s">
        <v>2403</v>
      </c>
      <c r="P17580" t="s">
        <v>2342</v>
      </c>
      <c r="Q17580">
        <v>1.02</v>
      </c>
      <c r="R17580">
        <v>0.2</v>
      </c>
      <c r="V17580">
        <v>1</v>
      </c>
      <c r="W17580" t="s">
        <v>2558</v>
      </c>
    </row>
    <row r="17581" spans="1:23" x14ac:dyDescent="0.3">
      <c r="A17581">
        <v>25556</v>
      </c>
      <c r="B17581" s="15" t="s">
        <v>1895</v>
      </c>
      <c r="C17581" t="str">
        <f>_xlfn.XLOOKUP($B17581, STANDARDS!$A:$A, STANDARDS!$B:$B,,0,2)</f>
        <v>Undivided Lemede Fm; Cabo Carvoeiro Fm</v>
      </c>
      <c r="D17581" t="s">
        <v>2177</v>
      </c>
      <c r="E17581" t="s">
        <v>2202</v>
      </c>
      <c r="J17581" cm="1">
        <f t="array" ref="J17581:L17581">_xlfn.XLOOKUP($C17581, AGE!$A:$A,AGE!$B:$D,,0,2)</f>
        <v>182.45</v>
      </c>
      <c r="K17581">
        <v>8.3499999999999943</v>
      </c>
      <c r="L17581" t="str">
        <v xml:space="preserve">GSA 2018 </v>
      </c>
      <c r="M17581" t="s">
        <v>2403</v>
      </c>
      <c r="P17581" t="s">
        <v>2342</v>
      </c>
      <c r="Q17581">
        <v>1.08</v>
      </c>
      <c r="R17581">
        <v>0.2</v>
      </c>
      <c r="V17581">
        <v>1</v>
      </c>
      <c r="W17581" t="s">
        <v>2558</v>
      </c>
    </row>
    <row r="17582" spans="1:23" x14ac:dyDescent="0.3">
      <c r="A17582">
        <v>25557</v>
      </c>
      <c r="B17582" s="15" t="s">
        <v>1895</v>
      </c>
      <c r="C17582" t="str">
        <f>_xlfn.XLOOKUP($B17582, STANDARDS!$A:$A, STANDARDS!$B:$B,,0,2)</f>
        <v>Undivided Lemede Fm; Cabo Carvoeiro Fm</v>
      </c>
      <c r="D17582" t="s">
        <v>2177</v>
      </c>
      <c r="E17582" t="s">
        <v>2202</v>
      </c>
      <c r="J17582" cm="1">
        <f t="array" ref="J17582:L17582">_xlfn.XLOOKUP($C17582, AGE!$A:$A,AGE!$B:$D,,0,2)</f>
        <v>182.45</v>
      </c>
      <c r="K17582">
        <v>8.3499999999999943</v>
      </c>
      <c r="L17582" t="str">
        <v xml:space="preserve">GSA 2018 </v>
      </c>
      <c r="M17582" t="s">
        <v>2403</v>
      </c>
      <c r="P17582" t="s">
        <v>2342</v>
      </c>
      <c r="Q17582">
        <v>1.04</v>
      </c>
      <c r="R17582">
        <v>0.2</v>
      </c>
      <c r="V17582">
        <v>1</v>
      </c>
      <c r="W17582" t="s">
        <v>2558</v>
      </c>
    </row>
    <row r="17583" spans="1:23" x14ac:dyDescent="0.3">
      <c r="A17583">
        <v>25558</v>
      </c>
      <c r="B17583" s="15" t="s">
        <v>1895</v>
      </c>
      <c r="C17583" t="str">
        <f>_xlfn.XLOOKUP($B17583, STANDARDS!$A:$A, STANDARDS!$B:$B,,0,2)</f>
        <v>Undivided Lemede Fm; Cabo Carvoeiro Fm</v>
      </c>
      <c r="D17583" t="s">
        <v>2177</v>
      </c>
      <c r="E17583" t="s">
        <v>2202</v>
      </c>
      <c r="J17583" cm="1">
        <f t="array" ref="J17583:L17583">_xlfn.XLOOKUP($C17583, AGE!$A:$A,AGE!$B:$D,,0,2)</f>
        <v>182.45</v>
      </c>
      <c r="K17583">
        <v>8.3499999999999943</v>
      </c>
      <c r="L17583" t="str">
        <v xml:space="preserve">GSA 2018 </v>
      </c>
      <c r="M17583" t="s">
        <v>2403</v>
      </c>
      <c r="P17583" t="s">
        <v>2342</v>
      </c>
      <c r="Q17583">
        <v>1.07</v>
      </c>
      <c r="R17583">
        <v>0.2</v>
      </c>
      <c r="V17583">
        <v>1</v>
      </c>
      <c r="W17583" t="s">
        <v>2558</v>
      </c>
    </row>
    <row r="17584" spans="1:23" x14ac:dyDescent="0.3">
      <c r="A17584">
        <v>25559</v>
      </c>
      <c r="B17584" s="15" t="s">
        <v>1895</v>
      </c>
      <c r="C17584" t="str">
        <f>_xlfn.XLOOKUP($B17584, STANDARDS!$A:$A, STANDARDS!$B:$B,,0,2)</f>
        <v>Undivided Lemede Fm; Cabo Carvoeiro Fm</v>
      </c>
      <c r="D17584" t="s">
        <v>2177</v>
      </c>
      <c r="E17584" t="s">
        <v>2202</v>
      </c>
      <c r="J17584" cm="1">
        <f t="array" ref="J17584:L17584">_xlfn.XLOOKUP($C17584, AGE!$A:$A,AGE!$B:$D,,0,2)</f>
        <v>182.45</v>
      </c>
      <c r="K17584">
        <v>8.3499999999999943</v>
      </c>
      <c r="L17584" t="str">
        <v xml:space="preserve">GSA 2018 </v>
      </c>
      <c r="M17584" t="s">
        <v>2403</v>
      </c>
      <c r="P17584" t="s">
        <v>2342</v>
      </c>
      <c r="Q17584">
        <v>1.06</v>
      </c>
      <c r="R17584">
        <v>0.2</v>
      </c>
      <c r="V17584">
        <v>1</v>
      </c>
      <c r="W17584" t="s">
        <v>2558</v>
      </c>
    </row>
    <row r="17585" spans="1:23" x14ac:dyDescent="0.3">
      <c r="A17585">
        <v>25560</v>
      </c>
      <c r="B17585" s="15" t="s">
        <v>1895</v>
      </c>
      <c r="C17585" t="str">
        <f>_xlfn.XLOOKUP($B17585, STANDARDS!$A:$A, STANDARDS!$B:$B,,0,2)</f>
        <v>Undivided Lemede Fm; Cabo Carvoeiro Fm</v>
      </c>
      <c r="D17585" t="s">
        <v>2177</v>
      </c>
      <c r="E17585" t="s">
        <v>2202</v>
      </c>
      <c r="J17585" cm="1">
        <f t="array" ref="J17585:L17585">_xlfn.XLOOKUP($C17585, AGE!$A:$A,AGE!$B:$D,,0,2)</f>
        <v>182.45</v>
      </c>
      <c r="K17585">
        <v>8.3499999999999943</v>
      </c>
      <c r="L17585" t="str">
        <v xml:space="preserve">GSA 2018 </v>
      </c>
      <c r="M17585" t="s">
        <v>2403</v>
      </c>
      <c r="P17585" t="s">
        <v>2342</v>
      </c>
      <c r="Q17585">
        <v>1.0900000000000001</v>
      </c>
      <c r="R17585">
        <v>0.2</v>
      </c>
      <c r="V17585">
        <v>1</v>
      </c>
      <c r="W17585" t="s">
        <v>2558</v>
      </c>
    </row>
    <row r="17586" spans="1:23" x14ac:dyDescent="0.3">
      <c r="A17586">
        <v>25561</v>
      </c>
      <c r="B17586" s="15" t="s">
        <v>1895</v>
      </c>
      <c r="C17586" t="str">
        <f>_xlfn.XLOOKUP($B17586, STANDARDS!$A:$A, STANDARDS!$B:$B,,0,2)</f>
        <v>Undivided Lemede Fm; Cabo Carvoeiro Fm</v>
      </c>
      <c r="D17586" t="s">
        <v>2177</v>
      </c>
      <c r="E17586" t="s">
        <v>2202</v>
      </c>
      <c r="J17586" cm="1">
        <f t="array" ref="J17586:L17586">_xlfn.XLOOKUP($C17586, AGE!$A:$A,AGE!$B:$D,,0,2)</f>
        <v>182.45</v>
      </c>
      <c r="K17586">
        <v>8.3499999999999943</v>
      </c>
      <c r="L17586" t="str">
        <v xml:space="preserve">GSA 2018 </v>
      </c>
      <c r="M17586" t="s">
        <v>2403</v>
      </c>
      <c r="P17586" t="s">
        <v>2342</v>
      </c>
      <c r="Q17586">
        <v>1.1100000000000001</v>
      </c>
      <c r="R17586">
        <v>0.2</v>
      </c>
      <c r="V17586">
        <v>1</v>
      </c>
      <c r="W17586" t="s">
        <v>2558</v>
      </c>
    </row>
    <row r="17587" spans="1:23" x14ac:dyDescent="0.3">
      <c r="A17587">
        <v>25562</v>
      </c>
      <c r="B17587" s="15" t="s">
        <v>1895</v>
      </c>
      <c r="C17587" t="str">
        <f>_xlfn.XLOOKUP($B17587, STANDARDS!$A:$A, STANDARDS!$B:$B,,0,2)</f>
        <v>Undivided Lemede Fm; Cabo Carvoeiro Fm</v>
      </c>
      <c r="D17587" t="s">
        <v>2177</v>
      </c>
      <c r="E17587" t="s">
        <v>2202</v>
      </c>
      <c r="J17587" cm="1">
        <f t="array" ref="J17587:L17587">_xlfn.XLOOKUP($C17587, AGE!$A:$A,AGE!$B:$D,,0,2)</f>
        <v>182.45</v>
      </c>
      <c r="K17587">
        <v>8.3499999999999943</v>
      </c>
      <c r="L17587" t="str">
        <v xml:space="preserve">GSA 2018 </v>
      </c>
      <c r="M17587" t="s">
        <v>2403</v>
      </c>
      <c r="P17587" t="s">
        <v>2342</v>
      </c>
      <c r="Q17587">
        <v>1.1399999999999999</v>
      </c>
      <c r="R17587">
        <v>0.2</v>
      </c>
      <c r="V17587">
        <v>1</v>
      </c>
      <c r="W17587" t="s">
        <v>2558</v>
      </c>
    </row>
    <row r="17588" spans="1:23" x14ac:dyDescent="0.3">
      <c r="A17588">
        <v>25563</v>
      </c>
      <c r="B17588" s="15" t="s">
        <v>1895</v>
      </c>
      <c r="C17588" t="str">
        <f>_xlfn.XLOOKUP($B17588, STANDARDS!$A:$A, STANDARDS!$B:$B,,0,2)</f>
        <v>Undivided Lemede Fm; Cabo Carvoeiro Fm</v>
      </c>
      <c r="D17588" t="s">
        <v>2177</v>
      </c>
      <c r="E17588" t="s">
        <v>2202</v>
      </c>
      <c r="J17588" cm="1">
        <f t="array" ref="J17588:L17588">_xlfn.XLOOKUP($C17588, AGE!$A:$A,AGE!$B:$D,,0,2)</f>
        <v>182.45</v>
      </c>
      <c r="K17588">
        <v>8.3499999999999943</v>
      </c>
      <c r="L17588" t="str">
        <v xml:space="preserve">GSA 2018 </v>
      </c>
      <c r="M17588" t="s">
        <v>2403</v>
      </c>
      <c r="P17588" t="s">
        <v>2342</v>
      </c>
      <c r="Q17588">
        <v>1.1399999999999999</v>
      </c>
      <c r="R17588">
        <v>0.2</v>
      </c>
      <c r="V17588">
        <v>1</v>
      </c>
      <c r="W17588" t="s">
        <v>2558</v>
      </c>
    </row>
    <row r="17589" spans="1:23" x14ac:dyDescent="0.3">
      <c r="A17589">
        <v>25564</v>
      </c>
      <c r="B17589" s="15" t="s">
        <v>1895</v>
      </c>
      <c r="C17589" t="str">
        <f>_xlfn.XLOOKUP($B17589, STANDARDS!$A:$A, STANDARDS!$B:$B,,0,2)</f>
        <v>Undivided Lemede Fm; Cabo Carvoeiro Fm</v>
      </c>
      <c r="D17589" t="s">
        <v>2177</v>
      </c>
      <c r="E17589" t="s">
        <v>2202</v>
      </c>
      <c r="J17589" cm="1">
        <f t="array" ref="J17589:L17589">_xlfn.XLOOKUP($C17589, AGE!$A:$A,AGE!$B:$D,,0,2)</f>
        <v>182.45</v>
      </c>
      <c r="K17589">
        <v>8.3499999999999943</v>
      </c>
      <c r="L17589" t="str">
        <v xml:space="preserve">GSA 2018 </v>
      </c>
      <c r="M17589" t="s">
        <v>2403</v>
      </c>
      <c r="P17589" t="s">
        <v>2342</v>
      </c>
      <c r="Q17589">
        <v>1.1200000000000001</v>
      </c>
      <c r="R17589">
        <v>0.2</v>
      </c>
      <c r="V17589">
        <v>1</v>
      </c>
      <c r="W17589" t="s">
        <v>2558</v>
      </c>
    </row>
    <row r="17590" spans="1:23" x14ac:dyDescent="0.3">
      <c r="A17590">
        <v>25565</v>
      </c>
      <c r="B17590" s="15" t="s">
        <v>1895</v>
      </c>
      <c r="C17590" t="str">
        <f>_xlfn.XLOOKUP($B17590, STANDARDS!$A:$A, STANDARDS!$B:$B,,0,2)</f>
        <v>Undivided Lemede Fm; Cabo Carvoeiro Fm</v>
      </c>
      <c r="D17590" t="s">
        <v>2177</v>
      </c>
      <c r="E17590" t="s">
        <v>2202</v>
      </c>
      <c r="J17590" cm="1">
        <f t="array" ref="J17590:L17590">_xlfn.XLOOKUP($C17590, AGE!$A:$A,AGE!$B:$D,,0,2)</f>
        <v>182.45</v>
      </c>
      <c r="K17590">
        <v>8.3499999999999943</v>
      </c>
      <c r="L17590" t="str">
        <v xml:space="preserve">GSA 2018 </v>
      </c>
      <c r="M17590" t="s">
        <v>2403</v>
      </c>
      <c r="P17590" t="s">
        <v>2342</v>
      </c>
      <c r="Q17590">
        <v>1.08</v>
      </c>
      <c r="R17590">
        <v>0.2</v>
      </c>
      <c r="V17590">
        <v>1</v>
      </c>
      <c r="W17590" t="s">
        <v>2558</v>
      </c>
    </row>
    <row r="17591" spans="1:23" x14ac:dyDescent="0.3">
      <c r="A17591">
        <v>25566</v>
      </c>
      <c r="B17591" s="15" t="s">
        <v>1895</v>
      </c>
      <c r="C17591" t="str">
        <f>_xlfn.XLOOKUP($B17591, STANDARDS!$A:$A, STANDARDS!$B:$B,,0,2)</f>
        <v>Undivided Lemede Fm; Cabo Carvoeiro Fm</v>
      </c>
      <c r="D17591" t="s">
        <v>2177</v>
      </c>
      <c r="E17591" t="s">
        <v>2202</v>
      </c>
      <c r="J17591" cm="1">
        <f t="array" ref="J17591:L17591">_xlfn.XLOOKUP($C17591, AGE!$A:$A,AGE!$B:$D,,0,2)</f>
        <v>182.45</v>
      </c>
      <c r="K17591">
        <v>8.3499999999999943</v>
      </c>
      <c r="L17591" t="str">
        <v xml:space="preserve">GSA 2018 </v>
      </c>
      <c r="M17591" t="s">
        <v>2403</v>
      </c>
      <c r="P17591" t="s">
        <v>2342</v>
      </c>
      <c r="Q17591">
        <v>1.08</v>
      </c>
      <c r="R17591">
        <v>0.2</v>
      </c>
      <c r="V17591">
        <v>1</v>
      </c>
      <c r="W17591" t="s">
        <v>2558</v>
      </c>
    </row>
    <row r="17592" spans="1:23" x14ac:dyDescent="0.3">
      <c r="A17592">
        <v>25567</v>
      </c>
      <c r="B17592" s="15" t="s">
        <v>1895</v>
      </c>
      <c r="C17592" t="str">
        <f>_xlfn.XLOOKUP($B17592, STANDARDS!$A:$A, STANDARDS!$B:$B,,0,2)</f>
        <v>Undivided Lemede Fm; Cabo Carvoeiro Fm</v>
      </c>
      <c r="D17592" t="s">
        <v>2177</v>
      </c>
      <c r="E17592" t="s">
        <v>2202</v>
      </c>
      <c r="J17592" cm="1">
        <f t="array" ref="J17592:L17592">_xlfn.XLOOKUP($C17592, AGE!$A:$A,AGE!$B:$D,,0,2)</f>
        <v>182.45</v>
      </c>
      <c r="K17592">
        <v>8.3499999999999943</v>
      </c>
      <c r="L17592" t="str">
        <v xml:space="preserve">GSA 2018 </v>
      </c>
      <c r="M17592" t="s">
        <v>2403</v>
      </c>
      <c r="P17592" t="s">
        <v>2342</v>
      </c>
      <c r="Q17592">
        <v>1.0900000000000001</v>
      </c>
      <c r="R17592">
        <v>0.2</v>
      </c>
      <c r="V17592">
        <v>1</v>
      </c>
      <c r="W17592" t="s">
        <v>2558</v>
      </c>
    </row>
    <row r="17593" spans="1:23" x14ac:dyDescent="0.3">
      <c r="A17593">
        <v>25568</v>
      </c>
      <c r="B17593" s="15" t="s">
        <v>1895</v>
      </c>
      <c r="C17593" t="str">
        <f>_xlfn.XLOOKUP($B17593, STANDARDS!$A:$A, STANDARDS!$B:$B,,0,2)</f>
        <v>Undivided Lemede Fm; Cabo Carvoeiro Fm</v>
      </c>
      <c r="D17593" t="s">
        <v>2177</v>
      </c>
      <c r="E17593" t="s">
        <v>2202</v>
      </c>
      <c r="J17593" cm="1">
        <f t="array" ref="J17593:L17593">_xlfn.XLOOKUP($C17593, AGE!$A:$A,AGE!$B:$D,,0,2)</f>
        <v>182.45</v>
      </c>
      <c r="K17593">
        <v>8.3499999999999943</v>
      </c>
      <c r="L17593" t="str">
        <v xml:space="preserve">GSA 2018 </v>
      </c>
      <c r="M17593" t="s">
        <v>2403</v>
      </c>
      <c r="P17593" t="s">
        <v>2342</v>
      </c>
      <c r="Q17593">
        <v>1.1200000000000001</v>
      </c>
      <c r="R17593">
        <v>0.2</v>
      </c>
      <c r="V17593">
        <v>1</v>
      </c>
      <c r="W17593" t="s">
        <v>2558</v>
      </c>
    </row>
    <row r="17594" spans="1:23" x14ac:dyDescent="0.3">
      <c r="A17594">
        <v>25569</v>
      </c>
      <c r="B17594" s="15" t="s">
        <v>1895</v>
      </c>
      <c r="C17594" t="str">
        <f>_xlfn.XLOOKUP($B17594, STANDARDS!$A:$A, STANDARDS!$B:$B,,0,2)</f>
        <v>Undivided Lemede Fm; Cabo Carvoeiro Fm</v>
      </c>
      <c r="D17594" t="s">
        <v>2177</v>
      </c>
      <c r="E17594" t="s">
        <v>2202</v>
      </c>
      <c r="J17594" cm="1">
        <f t="array" ref="J17594:L17594">_xlfn.XLOOKUP($C17594, AGE!$A:$A,AGE!$B:$D,,0,2)</f>
        <v>182.45</v>
      </c>
      <c r="K17594">
        <v>8.3499999999999943</v>
      </c>
      <c r="L17594" t="str">
        <v xml:space="preserve">GSA 2018 </v>
      </c>
      <c r="M17594" t="s">
        <v>2403</v>
      </c>
      <c r="P17594" t="s">
        <v>2342</v>
      </c>
      <c r="Q17594">
        <v>1.1100000000000001</v>
      </c>
      <c r="R17594">
        <v>0.2</v>
      </c>
      <c r="V17594">
        <v>1</v>
      </c>
      <c r="W17594" t="s">
        <v>2558</v>
      </c>
    </row>
    <row r="17595" spans="1:23" x14ac:dyDescent="0.3">
      <c r="A17595">
        <v>25570</v>
      </c>
      <c r="B17595" s="15" t="s">
        <v>1895</v>
      </c>
      <c r="C17595" t="str">
        <f>_xlfn.XLOOKUP($B17595, STANDARDS!$A:$A, STANDARDS!$B:$B,,0,2)</f>
        <v>Undivided Lemede Fm; Cabo Carvoeiro Fm</v>
      </c>
      <c r="D17595" t="s">
        <v>2177</v>
      </c>
      <c r="E17595" t="s">
        <v>2202</v>
      </c>
      <c r="J17595" cm="1">
        <f t="array" ref="J17595:L17595">_xlfn.XLOOKUP($C17595, AGE!$A:$A,AGE!$B:$D,,0,2)</f>
        <v>182.45</v>
      </c>
      <c r="K17595">
        <v>8.3499999999999943</v>
      </c>
      <c r="L17595" t="str">
        <v xml:space="preserve">GSA 2018 </v>
      </c>
      <c r="M17595" t="s">
        <v>2403</v>
      </c>
      <c r="P17595" t="s">
        <v>2342</v>
      </c>
      <c r="Q17595">
        <v>1.1499999999999999</v>
      </c>
      <c r="R17595">
        <v>0.2</v>
      </c>
      <c r="V17595">
        <v>1</v>
      </c>
      <c r="W17595" t="s">
        <v>2558</v>
      </c>
    </row>
    <row r="17596" spans="1:23" x14ac:dyDescent="0.3">
      <c r="A17596">
        <v>25571</v>
      </c>
      <c r="B17596" s="15" t="s">
        <v>1895</v>
      </c>
      <c r="C17596" t="str">
        <f>_xlfn.XLOOKUP($B17596, STANDARDS!$A:$A, STANDARDS!$B:$B,,0,2)</f>
        <v>Undivided Lemede Fm; Cabo Carvoeiro Fm</v>
      </c>
      <c r="D17596" t="s">
        <v>2177</v>
      </c>
      <c r="E17596" t="s">
        <v>2202</v>
      </c>
      <c r="J17596" cm="1">
        <f t="array" ref="J17596:L17596">_xlfn.XLOOKUP($C17596, AGE!$A:$A,AGE!$B:$D,,0,2)</f>
        <v>182.45</v>
      </c>
      <c r="K17596">
        <v>8.3499999999999943</v>
      </c>
      <c r="L17596" t="str">
        <v xml:space="preserve">GSA 2018 </v>
      </c>
      <c r="M17596" t="s">
        <v>2403</v>
      </c>
      <c r="P17596" t="s">
        <v>2342</v>
      </c>
      <c r="Q17596">
        <v>1.18</v>
      </c>
      <c r="R17596">
        <v>0.2</v>
      </c>
      <c r="V17596">
        <v>1</v>
      </c>
      <c r="W17596" t="s">
        <v>2558</v>
      </c>
    </row>
    <row r="17597" spans="1:23" x14ac:dyDescent="0.3">
      <c r="A17597">
        <v>25572</v>
      </c>
      <c r="B17597" s="15" t="s">
        <v>1895</v>
      </c>
      <c r="C17597" t="str">
        <f>_xlfn.XLOOKUP($B17597, STANDARDS!$A:$A, STANDARDS!$B:$B,,0,2)</f>
        <v>Undivided Lemede Fm; Cabo Carvoeiro Fm</v>
      </c>
      <c r="D17597" t="s">
        <v>2177</v>
      </c>
      <c r="E17597" t="s">
        <v>2202</v>
      </c>
      <c r="J17597" cm="1">
        <f t="array" ref="J17597:L17597">_xlfn.XLOOKUP($C17597, AGE!$A:$A,AGE!$B:$D,,0,2)</f>
        <v>182.45</v>
      </c>
      <c r="K17597">
        <v>8.3499999999999943</v>
      </c>
      <c r="L17597" t="str">
        <v xml:space="preserve">GSA 2018 </v>
      </c>
      <c r="M17597" t="s">
        <v>2403</v>
      </c>
      <c r="P17597" t="s">
        <v>2342</v>
      </c>
      <c r="Q17597">
        <v>1.1100000000000001</v>
      </c>
      <c r="R17597">
        <v>0.2</v>
      </c>
      <c r="V17597">
        <v>1</v>
      </c>
      <c r="W17597" t="s">
        <v>2558</v>
      </c>
    </row>
    <row r="17598" spans="1:23" x14ac:dyDescent="0.3">
      <c r="A17598">
        <v>25573</v>
      </c>
      <c r="B17598" s="15" t="s">
        <v>1895</v>
      </c>
      <c r="C17598" t="str">
        <f>_xlfn.XLOOKUP($B17598, STANDARDS!$A:$A, STANDARDS!$B:$B,,0,2)</f>
        <v>Undivided Lemede Fm; Cabo Carvoeiro Fm</v>
      </c>
      <c r="D17598" t="s">
        <v>2177</v>
      </c>
      <c r="E17598" t="s">
        <v>2202</v>
      </c>
      <c r="J17598" cm="1">
        <f t="array" ref="J17598:L17598">_xlfn.XLOOKUP($C17598, AGE!$A:$A,AGE!$B:$D,,0,2)</f>
        <v>182.45</v>
      </c>
      <c r="K17598">
        <v>8.3499999999999943</v>
      </c>
      <c r="L17598" t="str">
        <v xml:space="preserve">GSA 2018 </v>
      </c>
      <c r="M17598" t="s">
        <v>2403</v>
      </c>
      <c r="P17598" t="s">
        <v>2342</v>
      </c>
      <c r="Q17598">
        <v>1.1399999999999999</v>
      </c>
      <c r="R17598">
        <v>0.2</v>
      </c>
      <c r="V17598">
        <v>1</v>
      </c>
      <c r="W17598" t="s">
        <v>2558</v>
      </c>
    </row>
    <row r="17599" spans="1:23" x14ac:dyDescent="0.3">
      <c r="A17599">
        <v>25574</v>
      </c>
      <c r="B17599" s="15" t="s">
        <v>1895</v>
      </c>
      <c r="C17599" t="str">
        <f>_xlfn.XLOOKUP($B17599, STANDARDS!$A:$A, STANDARDS!$B:$B,,0,2)</f>
        <v>Undivided Lemede Fm; Cabo Carvoeiro Fm</v>
      </c>
      <c r="D17599" t="s">
        <v>2177</v>
      </c>
      <c r="E17599" t="s">
        <v>2202</v>
      </c>
      <c r="J17599" cm="1">
        <f t="array" ref="J17599:L17599">_xlfn.XLOOKUP($C17599, AGE!$A:$A,AGE!$B:$D,,0,2)</f>
        <v>182.45</v>
      </c>
      <c r="K17599">
        <v>8.3499999999999943</v>
      </c>
      <c r="L17599" t="str">
        <v xml:space="preserve">GSA 2018 </v>
      </c>
      <c r="M17599" t="s">
        <v>2403</v>
      </c>
      <c r="P17599" t="s">
        <v>2342</v>
      </c>
      <c r="Q17599">
        <v>1.21</v>
      </c>
      <c r="R17599">
        <v>0.2</v>
      </c>
      <c r="V17599">
        <v>1</v>
      </c>
      <c r="W17599" t="s">
        <v>2558</v>
      </c>
    </row>
    <row r="17600" spans="1:23" x14ac:dyDescent="0.3">
      <c r="A17600">
        <v>25575</v>
      </c>
      <c r="B17600" s="15" t="s">
        <v>1895</v>
      </c>
      <c r="C17600" t="str">
        <f>_xlfn.XLOOKUP($B17600, STANDARDS!$A:$A, STANDARDS!$B:$B,,0,2)</f>
        <v>Undivided Lemede Fm; Cabo Carvoeiro Fm</v>
      </c>
      <c r="D17600" t="s">
        <v>2177</v>
      </c>
      <c r="E17600" t="s">
        <v>2202</v>
      </c>
      <c r="J17600" cm="1">
        <f t="array" ref="J17600:L17600">_xlfn.XLOOKUP($C17600, AGE!$A:$A,AGE!$B:$D,,0,2)</f>
        <v>182.45</v>
      </c>
      <c r="K17600">
        <v>8.3499999999999943</v>
      </c>
      <c r="L17600" t="str">
        <v xml:space="preserve">GSA 2018 </v>
      </c>
      <c r="M17600" t="s">
        <v>2403</v>
      </c>
      <c r="P17600" t="s">
        <v>2342</v>
      </c>
      <c r="Q17600">
        <v>1.25</v>
      </c>
      <c r="R17600">
        <v>0.2</v>
      </c>
      <c r="V17600">
        <v>1</v>
      </c>
      <c r="W17600" t="s">
        <v>2558</v>
      </c>
    </row>
    <row r="17601" spans="1:23" x14ac:dyDescent="0.3">
      <c r="A17601">
        <v>25576</v>
      </c>
      <c r="B17601" s="15" t="s">
        <v>1895</v>
      </c>
      <c r="C17601" t="str">
        <f>_xlfn.XLOOKUP($B17601, STANDARDS!$A:$A, STANDARDS!$B:$B,,0,2)</f>
        <v>Undivided Lemede Fm; Cabo Carvoeiro Fm</v>
      </c>
      <c r="D17601" t="s">
        <v>2177</v>
      </c>
      <c r="E17601" t="s">
        <v>2202</v>
      </c>
      <c r="J17601" cm="1">
        <f t="array" ref="J17601:L17601">_xlfn.XLOOKUP($C17601, AGE!$A:$A,AGE!$B:$D,,0,2)</f>
        <v>182.45</v>
      </c>
      <c r="K17601">
        <v>8.3499999999999943</v>
      </c>
      <c r="L17601" t="str">
        <v xml:space="preserve">GSA 2018 </v>
      </c>
      <c r="M17601" t="s">
        <v>2403</v>
      </c>
      <c r="P17601" t="s">
        <v>2342</v>
      </c>
      <c r="Q17601">
        <v>1.19</v>
      </c>
      <c r="R17601">
        <v>0.2</v>
      </c>
      <c r="V17601">
        <v>1</v>
      </c>
      <c r="W17601" t="s">
        <v>2558</v>
      </c>
    </row>
    <row r="17602" spans="1:23" x14ac:dyDescent="0.3">
      <c r="A17602">
        <v>25577</v>
      </c>
      <c r="B17602" s="15" t="s">
        <v>1895</v>
      </c>
      <c r="C17602" t="str">
        <f>_xlfn.XLOOKUP($B17602, STANDARDS!$A:$A, STANDARDS!$B:$B,,0,2)</f>
        <v>Undivided Lemede Fm; Cabo Carvoeiro Fm</v>
      </c>
      <c r="D17602" t="s">
        <v>2177</v>
      </c>
      <c r="E17602" t="s">
        <v>2202</v>
      </c>
      <c r="J17602" cm="1">
        <f t="array" ref="J17602:L17602">_xlfn.XLOOKUP($C17602, AGE!$A:$A,AGE!$B:$D,,0,2)</f>
        <v>182.45</v>
      </c>
      <c r="K17602">
        <v>8.3499999999999943</v>
      </c>
      <c r="L17602" t="str">
        <v xml:space="preserve">GSA 2018 </v>
      </c>
      <c r="M17602" t="s">
        <v>2403</v>
      </c>
      <c r="P17602" t="s">
        <v>2342</v>
      </c>
      <c r="Q17602">
        <v>1.19</v>
      </c>
      <c r="R17602">
        <v>0.2</v>
      </c>
      <c r="V17602">
        <v>1</v>
      </c>
      <c r="W17602" t="s">
        <v>2558</v>
      </c>
    </row>
    <row r="17603" spans="1:23" x14ac:dyDescent="0.3">
      <c r="A17603">
        <v>25578</v>
      </c>
      <c r="B17603" s="15" t="s">
        <v>1895</v>
      </c>
      <c r="C17603" t="str">
        <f>_xlfn.XLOOKUP($B17603, STANDARDS!$A:$A, STANDARDS!$B:$B,,0,2)</f>
        <v>Undivided Lemede Fm; Cabo Carvoeiro Fm</v>
      </c>
      <c r="D17603" t="s">
        <v>2177</v>
      </c>
      <c r="E17603" t="s">
        <v>2202</v>
      </c>
      <c r="J17603" cm="1">
        <f t="array" ref="J17603:L17603">_xlfn.XLOOKUP($C17603, AGE!$A:$A,AGE!$B:$D,,0,2)</f>
        <v>182.45</v>
      </c>
      <c r="K17603">
        <v>8.3499999999999943</v>
      </c>
      <c r="L17603" t="str">
        <v xml:space="preserve">GSA 2018 </v>
      </c>
      <c r="M17603" t="s">
        <v>2403</v>
      </c>
      <c r="P17603" t="s">
        <v>2342</v>
      </c>
      <c r="Q17603">
        <v>1.17</v>
      </c>
      <c r="R17603">
        <v>0.2</v>
      </c>
      <c r="V17603">
        <v>1</v>
      </c>
      <c r="W17603" t="s">
        <v>2558</v>
      </c>
    </row>
    <row r="17604" spans="1:23" x14ac:dyDescent="0.3">
      <c r="A17604">
        <v>25579</v>
      </c>
      <c r="B17604" s="15" t="s">
        <v>1895</v>
      </c>
      <c r="C17604" t="str">
        <f>_xlfn.XLOOKUP($B17604, STANDARDS!$A:$A, STANDARDS!$B:$B,,0,2)</f>
        <v>Undivided Lemede Fm; Cabo Carvoeiro Fm</v>
      </c>
      <c r="D17604" t="s">
        <v>2177</v>
      </c>
      <c r="E17604" t="s">
        <v>2202</v>
      </c>
      <c r="J17604" cm="1">
        <f t="array" ref="J17604:L17604">_xlfn.XLOOKUP($C17604, AGE!$A:$A,AGE!$B:$D,,0,2)</f>
        <v>182.45</v>
      </c>
      <c r="K17604">
        <v>8.3499999999999943</v>
      </c>
      <c r="L17604" t="str">
        <v xml:space="preserve">GSA 2018 </v>
      </c>
      <c r="M17604" t="s">
        <v>2403</v>
      </c>
      <c r="P17604" t="s">
        <v>2342</v>
      </c>
      <c r="Q17604">
        <v>1.19</v>
      </c>
      <c r="R17604">
        <v>0.2</v>
      </c>
      <c r="V17604">
        <v>1</v>
      </c>
      <c r="W17604" t="s">
        <v>2558</v>
      </c>
    </row>
    <row r="17605" spans="1:23" x14ac:dyDescent="0.3">
      <c r="A17605">
        <v>25580</v>
      </c>
      <c r="B17605" s="15" t="s">
        <v>1895</v>
      </c>
      <c r="C17605" t="str">
        <f>_xlfn.XLOOKUP($B17605, STANDARDS!$A:$A, STANDARDS!$B:$B,,0,2)</f>
        <v>Undivided Lemede Fm; Cabo Carvoeiro Fm</v>
      </c>
      <c r="D17605" t="s">
        <v>2177</v>
      </c>
      <c r="E17605" t="s">
        <v>2202</v>
      </c>
      <c r="J17605" cm="1">
        <f t="array" ref="J17605:L17605">_xlfn.XLOOKUP($C17605, AGE!$A:$A,AGE!$B:$D,,0,2)</f>
        <v>182.45</v>
      </c>
      <c r="K17605">
        <v>8.3499999999999943</v>
      </c>
      <c r="L17605" t="str">
        <v xml:space="preserve">GSA 2018 </v>
      </c>
      <c r="M17605" t="s">
        <v>2403</v>
      </c>
      <c r="P17605" t="s">
        <v>2342</v>
      </c>
      <c r="Q17605">
        <v>1.26</v>
      </c>
      <c r="R17605">
        <v>0.2</v>
      </c>
      <c r="V17605">
        <v>1</v>
      </c>
      <c r="W17605" t="s">
        <v>2558</v>
      </c>
    </row>
    <row r="17606" spans="1:23" x14ac:dyDescent="0.3">
      <c r="A17606">
        <v>25581</v>
      </c>
      <c r="B17606" s="15" t="s">
        <v>1895</v>
      </c>
      <c r="C17606" t="str">
        <f>_xlfn.XLOOKUP($B17606, STANDARDS!$A:$A, STANDARDS!$B:$B,,0,2)</f>
        <v>Undivided Lemede Fm; Cabo Carvoeiro Fm</v>
      </c>
      <c r="D17606" t="s">
        <v>2177</v>
      </c>
      <c r="E17606" t="s">
        <v>2202</v>
      </c>
      <c r="J17606" cm="1">
        <f t="array" ref="J17606:L17606">_xlfn.XLOOKUP($C17606, AGE!$A:$A,AGE!$B:$D,,0,2)</f>
        <v>182.45</v>
      </c>
      <c r="K17606">
        <v>8.3499999999999943</v>
      </c>
      <c r="L17606" t="str">
        <v xml:space="preserve">GSA 2018 </v>
      </c>
      <c r="M17606" t="s">
        <v>2403</v>
      </c>
      <c r="P17606" t="s">
        <v>2342</v>
      </c>
      <c r="Q17606">
        <v>1.26</v>
      </c>
      <c r="R17606">
        <v>0.2</v>
      </c>
      <c r="V17606">
        <v>1</v>
      </c>
      <c r="W17606" t="s">
        <v>2558</v>
      </c>
    </row>
    <row r="17607" spans="1:23" x14ac:dyDescent="0.3">
      <c r="A17607">
        <v>25582</v>
      </c>
      <c r="B17607" s="15" t="s">
        <v>1895</v>
      </c>
      <c r="C17607" t="str">
        <f>_xlfn.XLOOKUP($B17607, STANDARDS!$A:$A, STANDARDS!$B:$B,,0,2)</f>
        <v>Undivided Lemede Fm; Cabo Carvoeiro Fm</v>
      </c>
      <c r="D17607" t="s">
        <v>2177</v>
      </c>
      <c r="E17607" t="s">
        <v>2202</v>
      </c>
      <c r="J17607" cm="1">
        <f t="array" ref="J17607:L17607">_xlfn.XLOOKUP($C17607, AGE!$A:$A,AGE!$B:$D,,0,2)</f>
        <v>182.45</v>
      </c>
      <c r="K17607">
        <v>8.3499999999999943</v>
      </c>
      <c r="L17607" t="str">
        <v xml:space="preserve">GSA 2018 </v>
      </c>
      <c r="M17607" t="s">
        <v>2403</v>
      </c>
      <c r="P17607" t="s">
        <v>2342</v>
      </c>
      <c r="Q17607">
        <v>1.22</v>
      </c>
      <c r="R17607">
        <v>0.2</v>
      </c>
      <c r="V17607">
        <v>1</v>
      </c>
      <c r="W17607" t="s">
        <v>2558</v>
      </c>
    </row>
    <row r="17608" spans="1:23" x14ac:dyDescent="0.3">
      <c r="A17608">
        <v>25583</v>
      </c>
      <c r="B17608" s="15" t="s">
        <v>1895</v>
      </c>
      <c r="C17608" t="str">
        <f>_xlfn.XLOOKUP($B17608, STANDARDS!$A:$A, STANDARDS!$B:$B,,0,2)</f>
        <v>Undivided Lemede Fm; Cabo Carvoeiro Fm</v>
      </c>
      <c r="D17608" t="s">
        <v>2177</v>
      </c>
      <c r="E17608" t="s">
        <v>2202</v>
      </c>
      <c r="J17608" cm="1">
        <f t="array" ref="J17608:L17608">_xlfn.XLOOKUP($C17608, AGE!$A:$A,AGE!$B:$D,,0,2)</f>
        <v>182.45</v>
      </c>
      <c r="K17608">
        <v>8.3499999999999943</v>
      </c>
      <c r="L17608" t="str">
        <v xml:space="preserve">GSA 2018 </v>
      </c>
      <c r="M17608" t="s">
        <v>2403</v>
      </c>
      <c r="P17608" t="s">
        <v>2342</v>
      </c>
      <c r="Q17608">
        <v>1.1299999999999999</v>
      </c>
      <c r="R17608">
        <v>0.2</v>
      </c>
      <c r="V17608">
        <v>1</v>
      </c>
      <c r="W17608" t="s">
        <v>2558</v>
      </c>
    </row>
    <row r="17609" spans="1:23" x14ac:dyDescent="0.3">
      <c r="A17609">
        <v>25584</v>
      </c>
      <c r="B17609" s="15" t="s">
        <v>1895</v>
      </c>
      <c r="C17609" t="str">
        <f>_xlfn.XLOOKUP($B17609, STANDARDS!$A:$A, STANDARDS!$B:$B,,0,2)</f>
        <v>Undivided Lemede Fm; Cabo Carvoeiro Fm</v>
      </c>
      <c r="D17609" t="s">
        <v>2177</v>
      </c>
      <c r="E17609" t="s">
        <v>2202</v>
      </c>
      <c r="J17609" cm="1">
        <f t="array" ref="J17609:L17609">_xlfn.XLOOKUP($C17609, AGE!$A:$A,AGE!$B:$D,,0,2)</f>
        <v>182.45</v>
      </c>
      <c r="K17609">
        <v>8.3499999999999943</v>
      </c>
      <c r="L17609" t="str">
        <v xml:space="preserve">GSA 2018 </v>
      </c>
      <c r="M17609" t="s">
        <v>2403</v>
      </c>
      <c r="P17609" t="s">
        <v>2342</v>
      </c>
      <c r="Q17609">
        <v>1.22</v>
      </c>
      <c r="R17609">
        <v>0.2</v>
      </c>
      <c r="V17609">
        <v>1</v>
      </c>
      <c r="W17609" t="s">
        <v>2558</v>
      </c>
    </row>
    <row r="17610" spans="1:23" x14ac:dyDescent="0.3">
      <c r="A17610">
        <v>25585</v>
      </c>
      <c r="B17610" s="15" t="s">
        <v>1895</v>
      </c>
      <c r="C17610" t="str">
        <f>_xlfn.XLOOKUP($B17610, STANDARDS!$A:$A, STANDARDS!$B:$B,,0,2)</f>
        <v>Undivided Lemede Fm; Cabo Carvoeiro Fm</v>
      </c>
      <c r="D17610" t="s">
        <v>2177</v>
      </c>
      <c r="E17610" t="s">
        <v>2202</v>
      </c>
      <c r="J17610" cm="1">
        <f t="array" ref="J17610:L17610">_xlfn.XLOOKUP($C17610, AGE!$A:$A,AGE!$B:$D,,0,2)</f>
        <v>182.45</v>
      </c>
      <c r="K17610">
        <v>8.3499999999999943</v>
      </c>
      <c r="L17610" t="str">
        <v xml:space="preserve">GSA 2018 </v>
      </c>
      <c r="M17610" t="s">
        <v>2403</v>
      </c>
      <c r="P17610" t="s">
        <v>2342</v>
      </c>
      <c r="Q17610">
        <v>1.1499999999999999</v>
      </c>
      <c r="R17610">
        <v>0.2</v>
      </c>
      <c r="V17610">
        <v>1</v>
      </c>
      <c r="W17610" t="s">
        <v>2558</v>
      </c>
    </row>
    <row r="17611" spans="1:23" x14ac:dyDescent="0.3">
      <c r="A17611">
        <v>25586</v>
      </c>
      <c r="B17611" s="15" t="s">
        <v>1895</v>
      </c>
      <c r="C17611" t="str">
        <f>_xlfn.XLOOKUP($B17611, STANDARDS!$A:$A, STANDARDS!$B:$B,,0,2)</f>
        <v>Undivided Lemede Fm; Cabo Carvoeiro Fm</v>
      </c>
      <c r="D17611" t="s">
        <v>2177</v>
      </c>
      <c r="E17611" t="s">
        <v>2202</v>
      </c>
      <c r="J17611" cm="1">
        <f t="array" ref="J17611:L17611">_xlfn.XLOOKUP($C17611, AGE!$A:$A,AGE!$B:$D,,0,2)</f>
        <v>182.45</v>
      </c>
      <c r="K17611">
        <v>8.3499999999999943</v>
      </c>
      <c r="L17611" t="str">
        <v xml:space="preserve">GSA 2018 </v>
      </c>
      <c r="M17611" t="s">
        <v>2403</v>
      </c>
      <c r="P17611" t="s">
        <v>2342</v>
      </c>
      <c r="Q17611">
        <v>1.0900000000000001</v>
      </c>
      <c r="R17611">
        <v>0.2</v>
      </c>
      <c r="V17611">
        <v>1</v>
      </c>
      <c r="W17611" t="s">
        <v>2558</v>
      </c>
    </row>
    <row r="17612" spans="1:23" x14ac:dyDescent="0.3">
      <c r="A17612">
        <v>25587</v>
      </c>
      <c r="B17612" s="15" t="s">
        <v>1895</v>
      </c>
      <c r="C17612" t="str">
        <f>_xlfn.XLOOKUP($B17612, STANDARDS!$A:$A, STANDARDS!$B:$B,,0,2)</f>
        <v>Undivided Lemede Fm; Cabo Carvoeiro Fm</v>
      </c>
      <c r="D17612" t="s">
        <v>2177</v>
      </c>
      <c r="E17612" t="s">
        <v>2202</v>
      </c>
      <c r="J17612" cm="1">
        <f t="array" ref="J17612:L17612">_xlfn.XLOOKUP($C17612, AGE!$A:$A,AGE!$B:$D,,0,2)</f>
        <v>182.45</v>
      </c>
      <c r="K17612">
        <v>8.3499999999999943</v>
      </c>
      <c r="L17612" t="str">
        <v xml:space="preserve">GSA 2018 </v>
      </c>
      <c r="M17612" t="s">
        <v>2403</v>
      </c>
      <c r="P17612" t="s">
        <v>2342</v>
      </c>
      <c r="Q17612">
        <v>1.17</v>
      </c>
      <c r="R17612">
        <v>0.2</v>
      </c>
      <c r="V17612">
        <v>1</v>
      </c>
      <c r="W17612" t="s">
        <v>2558</v>
      </c>
    </row>
    <row r="17613" spans="1:23" x14ac:dyDescent="0.3">
      <c r="A17613">
        <v>25588</v>
      </c>
      <c r="B17613" s="15" t="s">
        <v>1895</v>
      </c>
      <c r="C17613" t="str">
        <f>_xlfn.XLOOKUP($B17613, STANDARDS!$A:$A, STANDARDS!$B:$B,,0,2)</f>
        <v>Undivided Lemede Fm; Cabo Carvoeiro Fm</v>
      </c>
      <c r="D17613" t="s">
        <v>2177</v>
      </c>
      <c r="E17613" t="s">
        <v>2202</v>
      </c>
      <c r="J17613" cm="1">
        <f t="array" ref="J17613:L17613">_xlfn.XLOOKUP($C17613, AGE!$A:$A,AGE!$B:$D,,0,2)</f>
        <v>182.45</v>
      </c>
      <c r="K17613">
        <v>8.3499999999999943</v>
      </c>
      <c r="L17613" t="str">
        <v xml:space="preserve">GSA 2018 </v>
      </c>
      <c r="M17613" t="s">
        <v>2403</v>
      </c>
      <c r="P17613" t="s">
        <v>2342</v>
      </c>
      <c r="Q17613">
        <v>1.25</v>
      </c>
      <c r="R17613">
        <v>0.2</v>
      </c>
      <c r="V17613">
        <v>1</v>
      </c>
      <c r="W17613" t="s">
        <v>2558</v>
      </c>
    </row>
    <row r="17614" spans="1:23" x14ac:dyDescent="0.3">
      <c r="A17614">
        <v>25589</v>
      </c>
      <c r="B17614" s="15" t="s">
        <v>1895</v>
      </c>
      <c r="C17614" t="str">
        <f>_xlfn.XLOOKUP($B17614, STANDARDS!$A:$A, STANDARDS!$B:$B,,0,2)</f>
        <v>Undivided Lemede Fm; Cabo Carvoeiro Fm</v>
      </c>
      <c r="D17614" t="s">
        <v>2177</v>
      </c>
      <c r="E17614" t="s">
        <v>2202</v>
      </c>
      <c r="J17614" cm="1">
        <f t="array" ref="J17614:L17614">_xlfn.XLOOKUP($C17614, AGE!$A:$A,AGE!$B:$D,,0,2)</f>
        <v>182.45</v>
      </c>
      <c r="K17614">
        <v>8.3499999999999943</v>
      </c>
      <c r="L17614" t="str">
        <v xml:space="preserve">GSA 2018 </v>
      </c>
      <c r="M17614" t="s">
        <v>2403</v>
      </c>
      <c r="P17614" t="s">
        <v>2342</v>
      </c>
      <c r="Q17614">
        <v>0.99</v>
      </c>
      <c r="R17614">
        <v>0.2</v>
      </c>
      <c r="V17614">
        <v>1</v>
      </c>
      <c r="W17614" t="s">
        <v>2558</v>
      </c>
    </row>
    <row r="17615" spans="1:23" x14ac:dyDescent="0.3">
      <c r="A17615">
        <v>25590</v>
      </c>
      <c r="B17615" s="15" t="s">
        <v>1895</v>
      </c>
      <c r="C17615" t="str">
        <f>_xlfn.XLOOKUP($B17615, STANDARDS!$A:$A, STANDARDS!$B:$B,,0,2)</f>
        <v>Undivided Lemede Fm; Cabo Carvoeiro Fm</v>
      </c>
      <c r="D17615" t="s">
        <v>2177</v>
      </c>
      <c r="E17615" t="s">
        <v>2202</v>
      </c>
      <c r="J17615" cm="1">
        <f t="array" ref="J17615:L17615">_xlfn.XLOOKUP($C17615, AGE!$A:$A,AGE!$B:$D,,0,2)</f>
        <v>182.45</v>
      </c>
      <c r="K17615">
        <v>8.3499999999999943</v>
      </c>
      <c r="L17615" t="str">
        <v xml:space="preserve">GSA 2018 </v>
      </c>
      <c r="M17615" t="s">
        <v>2403</v>
      </c>
      <c r="P17615" t="s">
        <v>2342</v>
      </c>
      <c r="Q17615">
        <v>0.71</v>
      </c>
      <c r="R17615">
        <v>0.2</v>
      </c>
      <c r="V17615">
        <v>1</v>
      </c>
      <c r="W17615" t="s">
        <v>2558</v>
      </c>
    </row>
    <row r="17616" spans="1:23" x14ac:dyDescent="0.3">
      <c r="A17616">
        <v>25591</v>
      </c>
      <c r="B17616" s="15" t="s">
        <v>1895</v>
      </c>
      <c r="C17616" t="str">
        <f>_xlfn.XLOOKUP($B17616, STANDARDS!$A:$A, STANDARDS!$B:$B,,0,2)</f>
        <v>Undivided Lemede Fm; Cabo Carvoeiro Fm</v>
      </c>
      <c r="D17616" t="s">
        <v>2177</v>
      </c>
      <c r="E17616" t="s">
        <v>2202</v>
      </c>
      <c r="J17616" cm="1">
        <f t="array" ref="J17616:L17616">_xlfn.XLOOKUP($C17616, AGE!$A:$A,AGE!$B:$D,,0,2)</f>
        <v>182.45</v>
      </c>
      <c r="K17616">
        <v>8.3499999999999943</v>
      </c>
      <c r="L17616" t="str">
        <v xml:space="preserve">GSA 2018 </v>
      </c>
      <c r="M17616" t="s">
        <v>2403</v>
      </c>
      <c r="P17616" t="s">
        <v>2342</v>
      </c>
      <c r="Q17616">
        <v>0.88</v>
      </c>
      <c r="R17616">
        <v>0.2</v>
      </c>
      <c r="V17616">
        <v>1</v>
      </c>
      <c r="W17616" t="s">
        <v>2558</v>
      </c>
    </row>
    <row r="17617" spans="1:23" x14ac:dyDescent="0.3">
      <c r="A17617">
        <v>25592</v>
      </c>
      <c r="B17617" s="15" t="s">
        <v>1895</v>
      </c>
      <c r="C17617" t="str">
        <f>_xlfn.XLOOKUP($B17617, STANDARDS!$A:$A, STANDARDS!$B:$B,,0,2)</f>
        <v>Undivided Lemede Fm; Cabo Carvoeiro Fm</v>
      </c>
      <c r="D17617" t="s">
        <v>2177</v>
      </c>
      <c r="E17617" t="s">
        <v>2202</v>
      </c>
      <c r="J17617" cm="1">
        <f t="array" ref="J17617:L17617">_xlfn.XLOOKUP($C17617, AGE!$A:$A,AGE!$B:$D,,0,2)</f>
        <v>182.45</v>
      </c>
      <c r="K17617">
        <v>8.3499999999999943</v>
      </c>
      <c r="L17617" t="str">
        <v xml:space="preserve">GSA 2018 </v>
      </c>
      <c r="M17617" t="s">
        <v>2403</v>
      </c>
      <c r="P17617" t="s">
        <v>2342</v>
      </c>
      <c r="Q17617">
        <v>1.08</v>
      </c>
      <c r="R17617">
        <v>0.2</v>
      </c>
      <c r="V17617">
        <v>1</v>
      </c>
      <c r="W17617" t="s">
        <v>2558</v>
      </c>
    </row>
    <row r="17618" spans="1:23" x14ac:dyDescent="0.3">
      <c r="A17618">
        <v>25593</v>
      </c>
      <c r="B17618" s="15" t="s">
        <v>1895</v>
      </c>
      <c r="C17618" t="str">
        <f>_xlfn.XLOOKUP($B17618, STANDARDS!$A:$A, STANDARDS!$B:$B,,0,2)</f>
        <v>Undivided Lemede Fm; Cabo Carvoeiro Fm</v>
      </c>
      <c r="D17618" t="s">
        <v>2177</v>
      </c>
      <c r="E17618" t="s">
        <v>2202</v>
      </c>
      <c r="J17618" cm="1">
        <f t="array" ref="J17618:L17618">_xlfn.XLOOKUP($C17618, AGE!$A:$A,AGE!$B:$D,,0,2)</f>
        <v>182.45</v>
      </c>
      <c r="K17618">
        <v>8.3499999999999943</v>
      </c>
      <c r="L17618" t="str">
        <v xml:space="preserve">GSA 2018 </v>
      </c>
      <c r="M17618" t="s">
        <v>2403</v>
      </c>
      <c r="P17618" t="s">
        <v>2342</v>
      </c>
      <c r="Q17618">
        <v>1.03</v>
      </c>
      <c r="R17618">
        <v>0.2</v>
      </c>
      <c r="V17618">
        <v>1</v>
      </c>
      <c r="W17618" t="s">
        <v>2558</v>
      </c>
    </row>
    <row r="17619" spans="1:23" x14ac:dyDescent="0.3">
      <c r="A17619">
        <v>25594</v>
      </c>
      <c r="B17619" s="15" t="s">
        <v>1895</v>
      </c>
      <c r="C17619" t="str">
        <f>_xlfn.XLOOKUP($B17619, STANDARDS!$A:$A, STANDARDS!$B:$B,,0,2)</f>
        <v>Undivided Lemede Fm; Cabo Carvoeiro Fm</v>
      </c>
      <c r="D17619" t="s">
        <v>2177</v>
      </c>
      <c r="E17619" t="s">
        <v>2202</v>
      </c>
      <c r="J17619" cm="1">
        <f t="array" ref="J17619:L17619">_xlfn.XLOOKUP($C17619, AGE!$A:$A,AGE!$B:$D,,0,2)</f>
        <v>182.45</v>
      </c>
      <c r="K17619">
        <v>8.3499999999999943</v>
      </c>
      <c r="L17619" t="str">
        <v xml:space="preserve">GSA 2018 </v>
      </c>
      <c r="M17619" t="s">
        <v>2403</v>
      </c>
      <c r="P17619" t="s">
        <v>2342</v>
      </c>
      <c r="Q17619">
        <v>1.17</v>
      </c>
      <c r="R17619">
        <v>0.2</v>
      </c>
      <c r="V17619">
        <v>1</v>
      </c>
      <c r="W17619" t="s">
        <v>2558</v>
      </c>
    </row>
    <row r="17620" spans="1:23" x14ac:dyDescent="0.3">
      <c r="A17620">
        <v>25595</v>
      </c>
      <c r="B17620" s="15" t="s">
        <v>1895</v>
      </c>
      <c r="C17620" t="str">
        <f>_xlfn.XLOOKUP($B17620, STANDARDS!$A:$A, STANDARDS!$B:$B,,0,2)</f>
        <v>Undivided Lemede Fm; Cabo Carvoeiro Fm</v>
      </c>
      <c r="D17620" t="s">
        <v>2177</v>
      </c>
      <c r="E17620" t="s">
        <v>2202</v>
      </c>
      <c r="J17620" cm="1">
        <f t="array" ref="J17620:L17620">_xlfn.XLOOKUP($C17620, AGE!$A:$A,AGE!$B:$D,,0,2)</f>
        <v>182.45</v>
      </c>
      <c r="K17620">
        <v>8.3499999999999943</v>
      </c>
      <c r="L17620" t="str">
        <v xml:space="preserve">GSA 2018 </v>
      </c>
      <c r="M17620" t="s">
        <v>2403</v>
      </c>
      <c r="P17620" t="s">
        <v>2342</v>
      </c>
      <c r="Q17620">
        <v>1.1499999999999999</v>
      </c>
      <c r="R17620">
        <v>0.2</v>
      </c>
      <c r="V17620">
        <v>1</v>
      </c>
      <c r="W17620" t="s">
        <v>2558</v>
      </c>
    </row>
    <row r="17621" spans="1:23" x14ac:dyDescent="0.3">
      <c r="A17621">
        <v>25596</v>
      </c>
      <c r="B17621" s="15" t="s">
        <v>1895</v>
      </c>
      <c r="C17621" t="str">
        <f>_xlfn.XLOOKUP($B17621, STANDARDS!$A:$A, STANDARDS!$B:$B,,0,2)</f>
        <v>Undivided Lemede Fm; Cabo Carvoeiro Fm</v>
      </c>
      <c r="D17621" t="s">
        <v>2177</v>
      </c>
      <c r="E17621" t="s">
        <v>2202</v>
      </c>
      <c r="J17621" cm="1">
        <f t="array" ref="J17621:L17621">_xlfn.XLOOKUP($C17621, AGE!$A:$A,AGE!$B:$D,,0,2)</f>
        <v>182.45</v>
      </c>
      <c r="K17621">
        <v>8.3499999999999943</v>
      </c>
      <c r="L17621" t="str">
        <v xml:space="preserve">GSA 2018 </v>
      </c>
      <c r="M17621" t="s">
        <v>2403</v>
      </c>
      <c r="P17621" t="s">
        <v>2342</v>
      </c>
      <c r="Q17621">
        <v>1.3</v>
      </c>
      <c r="R17621">
        <v>0.2</v>
      </c>
      <c r="V17621">
        <v>1</v>
      </c>
      <c r="W17621" t="s">
        <v>2558</v>
      </c>
    </row>
    <row r="17622" spans="1:23" x14ac:dyDescent="0.3">
      <c r="A17622">
        <v>25597</v>
      </c>
      <c r="B17622" s="15" t="s">
        <v>1895</v>
      </c>
      <c r="C17622" t="str">
        <f>_xlfn.XLOOKUP($B17622, STANDARDS!$A:$A, STANDARDS!$B:$B,,0,2)</f>
        <v>Undivided Lemede Fm; Cabo Carvoeiro Fm</v>
      </c>
      <c r="D17622" t="s">
        <v>2177</v>
      </c>
      <c r="E17622" t="s">
        <v>2202</v>
      </c>
      <c r="J17622" cm="1">
        <f t="array" ref="J17622:L17622">_xlfn.XLOOKUP($C17622, AGE!$A:$A,AGE!$B:$D,,0,2)</f>
        <v>182.45</v>
      </c>
      <c r="K17622">
        <v>8.3499999999999943</v>
      </c>
      <c r="L17622" t="str">
        <v xml:space="preserve">GSA 2018 </v>
      </c>
      <c r="M17622" t="s">
        <v>2403</v>
      </c>
      <c r="P17622" t="s">
        <v>2342</v>
      </c>
      <c r="Q17622">
        <v>1.29</v>
      </c>
      <c r="R17622">
        <v>0.2</v>
      </c>
      <c r="V17622">
        <v>1</v>
      </c>
      <c r="W17622" t="s">
        <v>2558</v>
      </c>
    </row>
    <row r="17623" spans="1:23" x14ac:dyDescent="0.3">
      <c r="A17623">
        <v>25598</v>
      </c>
      <c r="B17623" s="15" t="s">
        <v>1895</v>
      </c>
      <c r="C17623" t="str">
        <f>_xlfn.XLOOKUP($B17623, STANDARDS!$A:$A, STANDARDS!$B:$B,,0,2)</f>
        <v>Undivided Lemede Fm; Cabo Carvoeiro Fm</v>
      </c>
      <c r="D17623" t="s">
        <v>2177</v>
      </c>
      <c r="E17623" t="s">
        <v>2202</v>
      </c>
      <c r="J17623" cm="1">
        <f t="array" ref="J17623:L17623">_xlfn.XLOOKUP($C17623, AGE!$A:$A,AGE!$B:$D,,0,2)</f>
        <v>182.45</v>
      </c>
      <c r="K17623">
        <v>8.3499999999999943</v>
      </c>
      <c r="L17623" t="str">
        <v xml:space="preserve">GSA 2018 </v>
      </c>
      <c r="M17623" t="s">
        <v>2403</v>
      </c>
      <c r="P17623" t="s">
        <v>2342</v>
      </c>
      <c r="Q17623">
        <v>1.34</v>
      </c>
      <c r="R17623">
        <v>0.2</v>
      </c>
      <c r="V17623">
        <v>1</v>
      </c>
      <c r="W17623" t="s">
        <v>2558</v>
      </c>
    </row>
    <row r="17624" spans="1:23" x14ac:dyDescent="0.3">
      <c r="A17624">
        <v>25599</v>
      </c>
      <c r="B17624" s="15" t="s">
        <v>1895</v>
      </c>
      <c r="C17624" t="str">
        <f>_xlfn.XLOOKUP($B17624, STANDARDS!$A:$A, STANDARDS!$B:$B,,0,2)</f>
        <v>Undivided Lemede Fm; Cabo Carvoeiro Fm</v>
      </c>
      <c r="D17624" t="s">
        <v>2177</v>
      </c>
      <c r="E17624" t="s">
        <v>2202</v>
      </c>
      <c r="J17624" cm="1">
        <f t="array" ref="J17624:L17624">_xlfn.XLOOKUP($C17624, AGE!$A:$A,AGE!$B:$D,,0,2)</f>
        <v>182.45</v>
      </c>
      <c r="K17624">
        <v>8.3499999999999943</v>
      </c>
      <c r="L17624" t="str">
        <v xml:space="preserve">GSA 2018 </v>
      </c>
      <c r="M17624" t="s">
        <v>2403</v>
      </c>
      <c r="P17624" t="s">
        <v>2342</v>
      </c>
      <c r="Q17624">
        <v>1.37</v>
      </c>
      <c r="R17624">
        <v>0.2</v>
      </c>
      <c r="V17624">
        <v>1</v>
      </c>
      <c r="W17624" t="s">
        <v>2558</v>
      </c>
    </row>
    <row r="17625" spans="1:23" x14ac:dyDescent="0.3">
      <c r="A17625">
        <v>25600</v>
      </c>
      <c r="B17625" s="15" t="s">
        <v>1895</v>
      </c>
      <c r="C17625" t="str">
        <f>_xlfn.XLOOKUP($B17625, STANDARDS!$A:$A, STANDARDS!$B:$B,,0,2)</f>
        <v>Undivided Lemede Fm; Cabo Carvoeiro Fm</v>
      </c>
      <c r="D17625" t="s">
        <v>2177</v>
      </c>
      <c r="E17625" t="s">
        <v>2202</v>
      </c>
      <c r="J17625" cm="1">
        <f t="array" ref="J17625:L17625">_xlfn.XLOOKUP($C17625, AGE!$A:$A,AGE!$B:$D,,0,2)</f>
        <v>182.45</v>
      </c>
      <c r="K17625">
        <v>8.3499999999999943</v>
      </c>
      <c r="L17625" t="str">
        <v xml:space="preserve">GSA 2018 </v>
      </c>
      <c r="M17625" t="s">
        <v>2403</v>
      </c>
      <c r="P17625" t="s">
        <v>2342</v>
      </c>
      <c r="Q17625">
        <v>1.29</v>
      </c>
      <c r="R17625">
        <v>0.2</v>
      </c>
      <c r="V17625">
        <v>1</v>
      </c>
      <c r="W17625" t="s">
        <v>2558</v>
      </c>
    </row>
    <row r="17626" spans="1:23" x14ac:dyDescent="0.3">
      <c r="A17626">
        <v>25601</v>
      </c>
      <c r="B17626" s="15" t="s">
        <v>1895</v>
      </c>
      <c r="C17626" t="str">
        <f>_xlfn.XLOOKUP($B17626, STANDARDS!$A:$A, STANDARDS!$B:$B,,0,2)</f>
        <v>Undivided Lemede Fm; Cabo Carvoeiro Fm</v>
      </c>
      <c r="D17626" t="s">
        <v>2177</v>
      </c>
      <c r="E17626" t="s">
        <v>2202</v>
      </c>
      <c r="J17626" cm="1">
        <f t="array" ref="J17626:L17626">_xlfn.XLOOKUP($C17626, AGE!$A:$A,AGE!$B:$D,,0,2)</f>
        <v>182.45</v>
      </c>
      <c r="K17626">
        <v>8.3499999999999943</v>
      </c>
      <c r="L17626" t="str">
        <v xml:space="preserve">GSA 2018 </v>
      </c>
      <c r="M17626" t="s">
        <v>2403</v>
      </c>
      <c r="P17626" t="s">
        <v>2342</v>
      </c>
      <c r="Q17626">
        <v>1.45</v>
      </c>
      <c r="R17626">
        <v>0.2</v>
      </c>
      <c r="V17626">
        <v>1</v>
      </c>
      <c r="W17626" t="s">
        <v>2558</v>
      </c>
    </row>
    <row r="17627" spans="1:23" x14ac:dyDescent="0.3">
      <c r="A17627">
        <v>25602</v>
      </c>
      <c r="B17627" s="15" t="s">
        <v>1895</v>
      </c>
      <c r="C17627" t="str">
        <f>_xlfn.XLOOKUP($B17627, STANDARDS!$A:$A, STANDARDS!$B:$B,,0,2)</f>
        <v>Undivided Lemede Fm; Cabo Carvoeiro Fm</v>
      </c>
      <c r="D17627" t="s">
        <v>2177</v>
      </c>
      <c r="E17627" t="s">
        <v>2202</v>
      </c>
      <c r="J17627" cm="1">
        <f t="array" ref="J17627:L17627">_xlfn.XLOOKUP($C17627, AGE!$A:$A,AGE!$B:$D,,0,2)</f>
        <v>182.45</v>
      </c>
      <c r="K17627">
        <v>8.3499999999999943</v>
      </c>
      <c r="L17627" t="str">
        <v xml:space="preserve">GSA 2018 </v>
      </c>
      <c r="M17627" t="s">
        <v>2403</v>
      </c>
      <c r="P17627" t="s">
        <v>2342</v>
      </c>
      <c r="Q17627">
        <v>1.35</v>
      </c>
      <c r="R17627">
        <v>0.2</v>
      </c>
      <c r="V17627">
        <v>1</v>
      </c>
      <c r="W17627" t="s">
        <v>2558</v>
      </c>
    </row>
    <row r="17628" spans="1:23" x14ac:dyDescent="0.3">
      <c r="A17628">
        <v>25603</v>
      </c>
      <c r="B17628" s="15" t="s">
        <v>1895</v>
      </c>
      <c r="C17628" t="str">
        <f>_xlfn.XLOOKUP($B17628, STANDARDS!$A:$A, STANDARDS!$B:$B,,0,2)</f>
        <v>Undivided Lemede Fm; Cabo Carvoeiro Fm</v>
      </c>
      <c r="D17628" t="s">
        <v>2177</v>
      </c>
      <c r="E17628" t="s">
        <v>2202</v>
      </c>
      <c r="J17628" cm="1">
        <f t="array" ref="J17628:L17628">_xlfn.XLOOKUP($C17628, AGE!$A:$A,AGE!$B:$D,,0,2)</f>
        <v>182.45</v>
      </c>
      <c r="K17628">
        <v>8.3499999999999943</v>
      </c>
      <c r="L17628" t="str">
        <v xml:space="preserve">GSA 2018 </v>
      </c>
      <c r="M17628" t="s">
        <v>2403</v>
      </c>
      <c r="P17628" t="s">
        <v>2342</v>
      </c>
      <c r="Q17628">
        <v>1.3</v>
      </c>
      <c r="R17628">
        <v>0.2</v>
      </c>
      <c r="V17628">
        <v>1</v>
      </c>
      <c r="W17628" t="s">
        <v>2558</v>
      </c>
    </row>
    <row r="17629" spans="1:23" x14ac:dyDescent="0.3">
      <c r="A17629">
        <v>25604</v>
      </c>
      <c r="B17629" s="15" t="s">
        <v>1895</v>
      </c>
      <c r="C17629" t="str">
        <f>_xlfn.XLOOKUP($B17629, STANDARDS!$A:$A, STANDARDS!$B:$B,,0,2)</f>
        <v>Undivided Lemede Fm; Cabo Carvoeiro Fm</v>
      </c>
      <c r="D17629" t="s">
        <v>2177</v>
      </c>
      <c r="E17629" t="s">
        <v>2202</v>
      </c>
      <c r="J17629" cm="1">
        <f t="array" ref="J17629:L17629">_xlfn.XLOOKUP($C17629, AGE!$A:$A,AGE!$B:$D,,0,2)</f>
        <v>182.45</v>
      </c>
      <c r="K17629">
        <v>8.3499999999999943</v>
      </c>
      <c r="L17629" t="str">
        <v xml:space="preserve">GSA 2018 </v>
      </c>
      <c r="M17629" t="s">
        <v>2403</v>
      </c>
      <c r="P17629" t="s">
        <v>2342</v>
      </c>
      <c r="Q17629">
        <v>1.28</v>
      </c>
      <c r="R17629">
        <v>0.2</v>
      </c>
      <c r="V17629">
        <v>1</v>
      </c>
      <c r="W17629" t="s">
        <v>2558</v>
      </c>
    </row>
    <row r="17630" spans="1:23" x14ac:dyDescent="0.3">
      <c r="A17630">
        <v>25605</v>
      </c>
      <c r="B17630" s="15" t="s">
        <v>1895</v>
      </c>
      <c r="C17630" t="str">
        <f>_xlfn.XLOOKUP($B17630, STANDARDS!$A:$A, STANDARDS!$B:$B,,0,2)</f>
        <v>Undivided Lemede Fm; Cabo Carvoeiro Fm</v>
      </c>
      <c r="D17630" t="s">
        <v>2177</v>
      </c>
      <c r="E17630" t="s">
        <v>2202</v>
      </c>
      <c r="J17630" cm="1">
        <f t="array" ref="J17630:L17630">_xlfn.XLOOKUP($C17630, AGE!$A:$A,AGE!$B:$D,,0,2)</f>
        <v>182.45</v>
      </c>
      <c r="K17630">
        <v>8.3499999999999943</v>
      </c>
      <c r="L17630" t="str">
        <v xml:space="preserve">GSA 2018 </v>
      </c>
      <c r="M17630" t="s">
        <v>2403</v>
      </c>
      <c r="P17630" t="s">
        <v>2342</v>
      </c>
      <c r="Q17630">
        <v>1.3</v>
      </c>
      <c r="R17630">
        <v>0.2</v>
      </c>
      <c r="V17630">
        <v>1</v>
      </c>
      <c r="W17630" t="s">
        <v>2558</v>
      </c>
    </row>
    <row r="17631" spans="1:23" x14ac:dyDescent="0.3">
      <c r="A17631">
        <v>25606</v>
      </c>
      <c r="B17631" s="15" t="s">
        <v>1895</v>
      </c>
      <c r="C17631" t="str">
        <f>_xlfn.XLOOKUP($B17631, STANDARDS!$A:$A, STANDARDS!$B:$B,,0,2)</f>
        <v>Undivided Lemede Fm; Cabo Carvoeiro Fm</v>
      </c>
      <c r="D17631" t="s">
        <v>2177</v>
      </c>
      <c r="E17631" t="s">
        <v>2202</v>
      </c>
      <c r="J17631" cm="1">
        <f t="array" ref="J17631:L17631">_xlfn.XLOOKUP($C17631, AGE!$A:$A,AGE!$B:$D,,0,2)</f>
        <v>182.45</v>
      </c>
      <c r="K17631">
        <v>8.3499999999999943</v>
      </c>
      <c r="L17631" t="str">
        <v xml:space="preserve">GSA 2018 </v>
      </c>
      <c r="M17631" t="s">
        <v>2403</v>
      </c>
      <c r="P17631" t="s">
        <v>2342</v>
      </c>
      <c r="Q17631">
        <v>1.32</v>
      </c>
      <c r="R17631">
        <v>0.2</v>
      </c>
      <c r="V17631">
        <v>1</v>
      </c>
      <c r="W17631" t="s">
        <v>2558</v>
      </c>
    </row>
    <row r="17632" spans="1:23" x14ac:dyDescent="0.3">
      <c r="A17632">
        <v>25607</v>
      </c>
      <c r="B17632" s="15" t="s">
        <v>1895</v>
      </c>
      <c r="C17632" t="str">
        <f>_xlfn.XLOOKUP($B17632, STANDARDS!$A:$A, STANDARDS!$B:$B,,0,2)</f>
        <v>Undivided Lemede Fm; Cabo Carvoeiro Fm</v>
      </c>
      <c r="D17632" t="s">
        <v>2177</v>
      </c>
      <c r="E17632" t="s">
        <v>2202</v>
      </c>
      <c r="J17632" cm="1">
        <f t="array" ref="J17632:L17632">_xlfn.XLOOKUP($C17632, AGE!$A:$A,AGE!$B:$D,,0,2)</f>
        <v>182.45</v>
      </c>
      <c r="K17632">
        <v>8.3499999999999943</v>
      </c>
      <c r="L17632" t="str">
        <v xml:space="preserve">GSA 2018 </v>
      </c>
      <c r="M17632" t="s">
        <v>2403</v>
      </c>
      <c r="P17632" t="s">
        <v>2342</v>
      </c>
      <c r="Q17632">
        <v>1.37</v>
      </c>
      <c r="R17632">
        <v>0.2</v>
      </c>
      <c r="V17632">
        <v>1</v>
      </c>
      <c r="W17632" t="s">
        <v>2558</v>
      </c>
    </row>
    <row r="17633" spans="1:23" x14ac:dyDescent="0.3">
      <c r="A17633">
        <v>25608</v>
      </c>
      <c r="B17633" s="15" t="s">
        <v>1895</v>
      </c>
      <c r="C17633" t="str">
        <f>_xlfn.XLOOKUP($B17633, STANDARDS!$A:$A, STANDARDS!$B:$B,,0,2)</f>
        <v>Undivided Lemede Fm; Cabo Carvoeiro Fm</v>
      </c>
      <c r="D17633" t="s">
        <v>2177</v>
      </c>
      <c r="E17633" t="s">
        <v>2202</v>
      </c>
      <c r="J17633" cm="1">
        <f t="array" ref="J17633:L17633">_xlfn.XLOOKUP($C17633, AGE!$A:$A,AGE!$B:$D,,0,2)</f>
        <v>182.45</v>
      </c>
      <c r="K17633">
        <v>8.3499999999999943</v>
      </c>
      <c r="L17633" t="str">
        <v xml:space="preserve">GSA 2018 </v>
      </c>
      <c r="M17633" t="s">
        <v>2403</v>
      </c>
      <c r="P17633" t="s">
        <v>2342</v>
      </c>
      <c r="Q17633">
        <v>1.3</v>
      </c>
      <c r="R17633">
        <v>0.2</v>
      </c>
      <c r="V17633">
        <v>1</v>
      </c>
      <c r="W17633" t="s">
        <v>2558</v>
      </c>
    </row>
    <row r="17634" spans="1:23" x14ac:dyDescent="0.3">
      <c r="A17634">
        <v>25609</v>
      </c>
      <c r="B17634" s="15" t="s">
        <v>1895</v>
      </c>
      <c r="C17634" t="str">
        <f>_xlfn.XLOOKUP($B17634, STANDARDS!$A:$A, STANDARDS!$B:$B,,0,2)</f>
        <v>Undivided Lemede Fm; Cabo Carvoeiro Fm</v>
      </c>
      <c r="D17634" t="s">
        <v>2177</v>
      </c>
      <c r="E17634" t="s">
        <v>2202</v>
      </c>
      <c r="J17634" cm="1">
        <f t="array" ref="J17634:L17634">_xlfn.XLOOKUP($C17634, AGE!$A:$A,AGE!$B:$D,,0,2)</f>
        <v>182.45</v>
      </c>
      <c r="K17634">
        <v>8.3499999999999943</v>
      </c>
      <c r="L17634" t="str">
        <v xml:space="preserve">GSA 2018 </v>
      </c>
      <c r="M17634" t="s">
        <v>2403</v>
      </c>
      <c r="P17634" t="s">
        <v>2342</v>
      </c>
      <c r="Q17634">
        <v>1.38</v>
      </c>
      <c r="R17634">
        <v>0.2</v>
      </c>
      <c r="V17634">
        <v>1</v>
      </c>
      <c r="W17634" t="s">
        <v>2558</v>
      </c>
    </row>
    <row r="17635" spans="1:23" x14ac:dyDescent="0.3">
      <c r="A17635">
        <v>25610</v>
      </c>
      <c r="B17635" s="15" t="s">
        <v>1895</v>
      </c>
      <c r="C17635" t="str">
        <f>_xlfn.XLOOKUP($B17635, STANDARDS!$A:$A, STANDARDS!$B:$B,,0,2)</f>
        <v>Undivided Lemede Fm; Cabo Carvoeiro Fm</v>
      </c>
      <c r="D17635" t="s">
        <v>2177</v>
      </c>
      <c r="E17635" t="s">
        <v>2202</v>
      </c>
      <c r="J17635" cm="1">
        <f t="array" ref="J17635:L17635">_xlfn.XLOOKUP($C17635, AGE!$A:$A,AGE!$B:$D,,0,2)</f>
        <v>182.45</v>
      </c>
      <c r="K17635">
        <v>8.3499999999999943</v>
      </c>
      <c r="L17635" t="str">
        <v xml:space="preserve">GSA 2018 </v>
      </c>
      <c r="M17635" t="s">
        <v>2403</v>
      </c>
      <c r="P17635" t="s">
        <v>2342</v>
      </c>
      <c r="Q17635">
        <v>1.42</v>
      </c>
      <c r="R17635">
        <v>0.2</v>
      </c>
      <c r="V17635">
        <v>1</v>
      </c>
      <c r="W17635" t="s">
        <v>2558</v>
      </c>
    </row>
    <row r="17636" spans="1:23" x14ac:dyDescent="0.3">
      <c r="A17636">
        <v>25611</v>
      </c>
      <c r="B17636" s="15" t="s">
        <v>1895</v>
      </c>
      <c r="C17636" t="str">
        <f>_xlfn.XLOOKUP($B17636, STANDARDS!$A:$A, STANDARDS!$B:$B,,0,2)</f>
        <v>Undivided Lemede Fm; Cabo Carvoeiro Fm</v>
      </c>
      <c r="D17636" t="s">
        <v>2177</v>
      </c>
      <c r="E17636" t="s">
        <v>2202</v>
      </c>
      <c r="J17636" cm="1">
        <f t="array" ref="J17636:L17636">_xlfn.XLOOKUP($C17636, AGE!$A:$A,AGE!$B:$D,,0,2)</f>
        <v>182.45</v>
      </c>
      <c r="K17636">
        <v>8.3499999999999943</v>
      </c>
      <c r="L17636" t="str">
        <v xml:space="preserve">GSA 2018 </v>
      </c>
      <c r="M17636" t="s">
        <v>2403</v>
      </c>
      <c r="P17636" t="s">
        <v>2342</v>
      </c>
      <c r="Q17636">
        <v>1.55</v>
      </c>
      <c r="R17636">
        <v>0.2</v>
      </c>
      <c r="V17636">
        <v>1</v>
      </c>
      <c r="W17636" t="s">
        <v>2558</v>
      </c>
    </row>
    <row r="17637" spans="1:23" x14ac:dyDescent="0.3">
      <c r="A17637">
        <v>25612</v>
      </c>
      <c r="B17637" s="15" t="s">
        <v>1895</v>
      </c>
      <c r="C17637" t="str">
        <f>_xlfn.XLOOKUP($B17637, STANDARDS!$A:$A, STANDARDS!$B:$B,,0,2)</f>
        <v>Undivided Lemede Fm; Cabo Carvoeiro Fm</v>
      </c>
      <c r="D17637" t="s">
        <v>2177</v>
      </c>
      <c r="E17637" t="s">
        <v>2202</v>
      </c>
      <c r="J17637" cm="1">
        <f t="array" ref="J17637:L17637">_xlfn.XLOOKUP($C17637, AGE!$A:$A,AGE!$B:$D,,0,2)</f>
        <v>182.45</v>
      </c>
      <c r="K17637">
        <v>8.3499999999999943</v>
      </c>
      <c r="L17637" t="str">
        <v xml:space="preserve">GSA 2018 </v>
      </c>
      <c r="M17637" t="s">
        <v>2403</v>
      </c>
      <c r="P17637" t="s">
        <v>2342</v>
      </c>
      <c r="Q17637">
        <v>1.57</v>
      </c>
      <c r="R17637">
        <v>0.2</v>
      </c>
      <c r="V17637">
        <v>1</v>
      </c>
      <c r="W17637" t="s">
        <v>2558</v>
      </c>
    </row>
    <row r="17638" spans="1:23" x14ac:dyDescent="0.3">
      <c r="A17638">
        <v>25613</v>
      </c>
      <c r="B17638" s="15" t="s">
        <v>1895</v>
      </c>
      <c r="C17638" t="str">
        <f>_xlfn.XLOOKUP($B17638, STANDARDS!$A:$A, STANDARDS!$B:$B,,0,2)</f>
        <v>Undivided Lemede Fm; Cabo Carvoeiro Fm</v>
      </c>
      <c r="D17638" t="s">
        <v>2177</v>
      </c>
      <c r="E17638" t="s">
        <v>2202</v>
      </c>
      <c r="J17638" cm="1">
        <f t="array" ref="J17638:L17638">_xlfn.XLOOKUP($C17638, AGE!$A:$A,AGE!$B:$D,,0,2)</f>
        <v>182.45</v>
      </c>
      <c r="K17638">
        <v>8.3499999999999943</v>
      </c>
      <c r="L17638" t="str">
        <v xml:space="preserve">GSA 2018 </v>
      </c>
      <c r="M17638" t="s">
        <v>2403</v>
      </c>
      <c r="P17638" t="s">
        <v>2342</v>
      </c>
      <c r="Q17638">
        <v>1.67</v>
      </c>
      <c r="R17638">
        <v>0.2</v>
      </c>
      <c r="V17638">
        <v>1</v>
      </c>
      <c r="W17638" t="s">
        <v>2558</v>
      </c>
    </row>
    <row r="17639" spans="1:23" x14ac:dyDescent="0.3">
      <c r="A17639">
        <v>25614</v>
      </c>
      <c r="B17639" s="15" t="s">
        <v>1895</v>
      </c>
      <c r="C17639" t="str">
        <f>_xlfn.XLOOKUP($B17639, STANDARDS!$A:$A, STANDARDS!$B:$B,,0,2)</f>
        <v>Undivided Lemede Fm; Cabo Carvoeiro Fm</v>
      </c>
      <c r="D17639" t="s">
        <v>2177</v>
      </c>
      <c r="E17639" t="s">
        <v>2202</v>
      </c>
      <c r="J17639" cm="1">
        <f t="array" ref="J17639:L17639">_xlfn.XLOOKUP($C17639, AGE!$A:$A,AGE!$B:$D,,0,2)</f>
        <v>182.45</v>
      </c>
      <c r="K17639">
        <v>8.3499999999999943</v>
      </c>
      <c r="L17639" t="str">
        <v xml:space="preserve">GSA 2018 </v>
      </c>
      <c r="M17639" t="s">
        <v>2403</v>
      </c>
      <c r="P17639" t="s">
        <v>2342</v>
      </c>
      <c r="Q17639">
        <v>1.61</v>
      </c>
      <c r="R17639">
        <v>0.2</v>
      </c>
      <c r="V17639">
        <v>1</v>
      </c>
      <c r="W17639" t="s">
        <v>2558</v>
      </c>
    </row>
    <row r="17640" spans="1:23" x14ac:dyDescent="0.3">
      <c r="A17640">
        <v>25615</v>
      </c>
      <c r="B17640" s="15" t="s">
        <v>1895</v>
      </c>
      <c r="C17640" t="str">
        <f>_xlfn.XLOOKUP($B17640, STANDARDS!$A:$A, STANDARDS!$B:$B,,0,2)</f>
        <v>Undivided Lemede Fm; Cabo Carvoeiro Fm</v>
      </c>
      <c r="D17640" t="s">
        <v>2177</v>
      </c>
      <c r="E17640" t="s">
        <v>2202</v>
      </c>
      <c r="J17640" cm="1">
        <f t="array" ref="J17640:L17640">_xlfn.XLOOKUP($C17640, AGE!$A:$A,AGE!$B:$D,,0,2)</f>
        <v>182.45</v>
      </c>
      <c r="K17640">
        <v>8.3499999999999943</v>
      </c>
      <c r="L17640" t="str">
        <v xml:space="preserve">GSA 2018 </v>
      </c>
      <c r="M17640" t="s">
        <v>2403</v>
      </c>
      <c r="P17640" t="s">
        <v>2342</v>
      </c>
      <c r="Q17640">
        <v>1.61</v>
      </c>
      <c r="R17640">
        <v>0.2</v>
      </c>
      <c r="V17640">
        <v>1</v>
      </c>
      <c r="W17640" t="s">
        <v>2558</v>
      </c>
    </row>
    <row r="17641" spans="1:23" x14ac:dyDescent="0.3">
      <c r="A17641">
        <v>25616</v>
      </c>
      <c r="B17641" s="15" t="s">
        <v>1895</v>
      </c>
      <c r="C17641" t="str">
        <f>_xlfn.XLOOKUP($B17641, STANDARDS!$A:$A, STANDARDS!$B:$B,,0,2)</f>
        <v>Undivided Lemede Fm; Cabo Carvoeiro Fm</v>
      </c>
      <c r="D17641" t="s">
        <v>2177</v>
      </c>
      <c r="E17641" t="s">
        <v>2202</v>
      </c>
      <c r="J17641" cm="1">
        <f t="array" ref="J17641:L17641">_xlfn.XLOOKUP($C17641, AGE!$A:$A,AGE!$B:$D,,0,2)</f>
        <v>182.45</v>
      </c>
      <c r="K17641">
        <v>8.3499999999999943</v>
      </c>
      <c r="L17641" t="str">
        <v xml:space="preserve">GSA 2018 </v>
      </c>
      <c r="M17641" t="s">
        <v>2403</v>
      </c>
      <c r="P17641" t="s">
        <v>2342</v>
      </c>
      <c r="Q17641">
        <v>1.6</v>
      </c>
      <c r="R17641">
        <v>0.2</v>
      </c>
      <c r="V17641">
        <v>1</v>
      </c>
      <c r="W17641" t="s">
        <v>2558</v>
      </c>
    </row>
    <row r="17642" spans="1:23" x14ac:dyDescent="0.3">
      <c r="A17642">
        <v>25617</v>
      </c>
      <c r="B17642" s="15" t="s">
        <v>1895</v>
      </c>
      <c r="C17642" t="str">
        <f>_xlfn.XLOOKUP($B17642, STANDARDS!$A:$A, STANDARDS!$B:$B,,0,2)</f>
        <v>Undivided Lemede Fm; Cabo Carvoeiro Fm</v>
      </c>
      <c r="D17642" t="s">
        <v>2177</v>
      </c>
      <c r="E17642" t="s">
        <v>2202</v>
      </c>
      <c r="J17642" cm="1">
        <f t="array" ref="J17642:L17642">_xlfn.XLOOKUP($C17642, AGE!$A:$A,AGE!$B:$D,,0,2)</f>
        <v>182.45</v>
      </c>
      <c r="K17642">
        <v>8.3499999999999943</v>
      </c>
      <c r="L17642" t="str">
        <v xml:space="preserve">GSA 2018 </v>
      </c>
      <c r="M17642" t="s">
        <v>2403</v>
      </c>
      <c r="P17642" t="s">
        <v>2342</v>
      </c>
      <c r="Q17642">
        <v>1.65</v>
      </c>
      <c r="R17642">
        <v>0.2</v>
      </c>
      <c r="V17642">
        <v>1</v>
      </c>
      <c r="W17642" t="s">
        <v>2558</v>
      </c>
    </row>
    <row r="17643" spans="1:23" x14ac:dyDescent="0.3">
      <c r="A17643">
        <v>25618</v>
      </c>
      <c r="B17643" s="15" t="s">
        <v>1895</v>
      </c>
      <c r="C17643" t="str">
        <f>_xlfn.XLOOKUP($B17643, STANDARDS!$A:$A, STANDARDS!$B:$B,,0,2)</f>
        <v>Undivided Lemede Fm; Cabo Carvoeiro Fm</v>
      </c>
      <c r="D17643" t="s">
        <v>2177</v>
      </c>
      <c r="E17643" t="s">
        <v>2202</v>
      </c>
      <c r="J17643" cm="1">
        <f t="array" ref="J17643:L17643">_xlfn.XLOOKUP($C17643, AGE!$A:$A,AGE!$B:$D,,0,2)</f>
        <v>182.45</v>
      </c>
      <c r="K17643">
        <v>8.3499999999999943</v>
      </c>
      <c r="L17643" t="str">
        <v xml:space="preserve">GSA 2018 </v>
      </c>
      <c r="M17643" t="s">
        <v>2403</v>
      </c>
      <c r="P17643" t="s">
        <v>2342</v>
      </c>
      <c r="Q17643">
        <v>1.68</v>
      </c>
      <c r="R17643">
        <v>0.2</v>
      </c>
      <c r="V17643">
        <v>1</v>
      </c>
      <c r="W17643" t="s">
        <v>2558</v>
      </c>
    </row>
    <row r="17644" spans="1:23" x14ac:dyDescent="0.3">
      <c r="A17644">
        <v>25619</v>
      </c>
      <c r="B17644" s="15" t="s">
        <v>1895</v>
      </c>
      <c r="C17644" t="str">
        <f>_xlfn.XLOOKUP($B17644, STANDARDS!$A:$A, STANDARDS!$B:$B,,0,2)</f>
        <v>Undivided Lemede Fm; Cabo Carvoeiro Fm</v>
      </c>
      <c r="D17644" t="s">
        <v>2177</v>
      </c>
      <c r="E17644" t="s">
        <v>2202</v>
      </c>
      <c r="J17644" cm="1">
        <f t="array" ref="J17644:L17644">_xlfn.XLOOKUP($C17644, AGE!$A:$A,AGE!$B:$D,,0,2)</f>
        <v>182.45</v>
      </c>
      <c r="K17644">
        <v>8.3499999999999943</v>
      </c>
      <c r="L17644" t="str">
        <v xml:space="preserve">GSA 2018 </v>
      </c>
      <c r="M17644" t="s">
        <v>2403</v>
      </c>
      <c r="P17644" t="s">
        <v>2342</v>
      </c>
      <c r="Q17644">
        <v>1.55</v>
      </c>
      <c r="R17644">
        <v>0.2</v>
      </c>
      <c r="V17644">
        <v>1</v>
      </c>
      <c r="W17644" t="s">
        <v>2558</v>
      </c>
    </row>
    <row r="17645" spans="1:23" x14ac:dyDescent="0.3">
      <c r="A17645">
        <v>25620</v>
      </c>
      <c r="B17645" s="15" t="s">
        <v>1895</v>
      </c>
      <c r="C17645" t="str">
        <f>_xlfn.XLOOKUP($B17645, STANDARDS!$A:$A, STANDARDS!$B:$B,,0,2)</f>
        <v>Undivided Lemede Fm; Cabo Carvoeiro Fm</v>
      </c>
      <c r="D17645" t="s">
        <v>2177</v>
      </c>
      <c r="E17645" t="s">
        <v>2202</v>
      </c>
      <c r="J17645" cm="1">
        <f t="array" ref="J17645:L17645">_xlfn.XLOOKUP($C17645, AGE!$A:$A,AGE!$B:$D,,0,2)</f>
        <v>182.45</v>
      </c>
      <c r="K17645">
        <v>8.3499999999999943</v>
      </c>
      <c r="L17645" t="str">
        <v xml:space="preserve">GSA 2018 </v>
      </c>
      <c r="M17645" t="s">
        <v>2403</v>
      </c>
      <c r="P17645" t="s">
        <v>2342</v>
      </c>
      <c r="Q17645">
        <v>0.76</v>
      </c>
      <c r="R17645">
        <v>0.2</v>
      </c>
      <c r="V17645">
        <v>1</v>
      </c>
      <c r="W17645" t="s">
        <v>2558</v>
      </c>
    </row>
    <row r="17646" spans="1:23" x14ac:dyDescent="0.3">
      <c r="A17646">
        <v>25621</v>
      </c>
      <c r="B17646" s="15" t="s">
        <v>1895</v>
      </c>
      <c r="C17646" t="str">
        <f>_xlfn.XLOOKUP($B17646, STANDARDS!$A:$A, STANDARDS!$B:$B,,0,2)</f>
        <v>Undivided Lemede Fm; Cabo Carvoeiro Fm</v>
      </c>
      <c r="D17646" t="s">
        <v>2177</v>
      </c>
      <c r="E17646" t="s">
        <v>2202</v>
      </c>
      <c r="J17646" cm="1">
        <f t="array" ref="J17646:L17646">_xlfn.XLOOKUP($C17646, AGE!$A:$A,AGE!$B:$D,,0,2)</f>
        <v>182.45</v>
      </c>
      <c r="K17646">
        <v>8.3499999999999943</v>
      </c>
      <c r="L17646" t="str">
        <v xml:space="preserve">GSA 2018 </v>
      </c>
      <c r="M17646" t="s">
        <v>2403</v>
      </c>
      <c r="P17646" t="s">
        <v>2342</v>
      </c>
      <c r="Q17646">
        <v>1.71</v>
      </c>
      <c r="R17646">
        <v>0.2</v>
      </c>
      <c r="V17646">
        <v>1</v>
      </c>
      <c r="W17646" t="s">
        <v>2558</v>
      </c>
    </row>
    <row r="17647" spans="1:23" x14ac:dyDescent="0.3">
      <c r="A17647">
        <v>25622</v>
      </c>
      <c r="B17647" s="15" t="s">
        <v>1895</v>
      </c>
      <c r="C17647" t="str">
        <f>_xlfn.XLOOKUP($B17647, STANDARDS!$A:$A, STANDARDS!$B:$B,,0,2)</f>
        <v>Undivided Lemede Fm; Cabo Carvoeiro Fm</v>
      </c>
      <c r="D17647" t="s">
        <v>2177</v>
      </c>
      <c r="E17647" t="s">
        <v>2202</v>
      </c>
      <c r="J17647" cm="1">
        <f t="array" ref="J17647:L17647">_xlfn.XLOOKUP($C17647, AGE!$A:$A,AGE!$B:$D,,0,2)</f>
        <v>182.45</v>
      </c>
      <c r="K17647">
        <v>8.3499999999999943</v>
      </c>
      <c r="L17647" t="str">
        <v xml:space="preserve">GSA 2018 </v>
      </c>
      <c r="M17647" t="s">
        <v>2403</v>
      </c>
      <c r="P17647" t="s">
        <v>2342</v>
      </c>
      <c r="Q17647">
        <v>1.73</v>
      </c>
      <c r="R17647">
        <v>0.2</v>
      </c>
      <c r="V17647">
        <v>1</v>
      </c>
      <c r="W17647" t="s">
        <v>2558</v>
      </c>
    </row>
    <row r="17648" spans="1:23" x14ac:dyDescent="0.3">
      <c r="A17648">
        <v>25623</v>
      </c>
      <c r="B17648" s="15" t="s">
        <v>1895</v>
      </c>
      <c r="C17648" t="str">
        <f>_xlfn.XLOOKUP($B17648, STANDARDS!$A:$A, STANDARDS!$B:$B,,0,2)</f>
        <v>Undivided Lemede Fm; Cabo Carvoeiro Fm</v>
      </c>
      <c r="D17648" t="s">
        <v>2177</v>
      </c>
      <c r="E17648" t="s">
        <v>2202</v>
      </c>
      <c r="J17648" cm="1">
        <f t="array" ref="J17648:L17648">_xlfn.XLOOKUP($C17648, AGE!$A:$A,AGE!$B:$D,,0,2)</f>
        <v>182.45</v>
      </c>
      <c r="K17648">
        <v>8.3499999999999943</v>
      </c>
      <c r="L17648" t="str">
        <v xml:space="preserve">GSA 2018 </v>
      </c>
      <c r="M17648" t="s">
        <v>2403</v>
      </c>
      <c r="P17648" t="s">
        <v>2342</v>
      </c>
      <c r="Q17648">
        <v>1.74</v>
      </c>
      <c r="R17648">
        <v>0.2</v>
      </c>
      <c r="V17648">
        <v>1</v>
      </c>
      <c r="W17648" t="s">
        <v>2558</v>
      </c>
    </row>
    <row r="17649" spans="1:23" x14ac:dyDescent="0.3">
      <c r="A17649">
        <v>25624</v>
      </c>
      <c r="B17649" s="15" t="s">
        <v>1895</v>
      </c>
      <c r="C17649" t="str">
        <f>_xlfn.XLOOKUP($B17649, STANDARDS!$A:$A, STANDARDS!$B:$B,,0,2)</f>
        <v>Undivided Lemede Fm; Cabo Carvoeiro Fm</v>
      </c>
      <c r="D17649" t="s">
        <v>2177</v>
      </c>
      <c r="E17649" t="s">
        <v>2202</v>
      </c>
      <c r="J17649" cm="1">
        <f t="array" ref="J17649:L17649">_xlfn.XLOOKUP($C17649, AGE!$A:$A,AGE!$B:$D,,0,2)</f>
        <v>182.45</v>
      </c>
      <c r="K17649">
        <v>8.3499999999999943</v>
      </c>
      <c r="L17649" t="str">
        <v xml:space="preserve">GSA 2018 </v>
      </c>
      <c r="M17649" t="s">
        <v>2403</v>
      </c>
      <c r="P17649" t="s">
        <v>2342</v>
      </c>
      <c r="Q17649">
        <v>1.71</v>
      </c>
      <c r="R17649">
        <v>0.2</v>
      </c>
      <c r="V17649">
        <v>1</v>
      </c>
      <c r="W17649" t="s">
        <v>2558</v>
      </c>
    </row>
    <row r="17650" spans="1:23" x14ac:dyDescent="0.3">
      <c r="A17650">
        <v>25625</v>
      </c>
      <c r="B17650" s="15" t="s">
        <v>1895</v>
      </c>
      <c r="C17650" t="str">
        <f>_xlfn.XLOOKUP($B17650, STANDARDS!$A:$A, STANDARDS!$B:$B,,0,2)</f>
        <v>Undivided Lemede Fm; Cabo Carvoeiro Fm</v>
      </c>
      <c r="D17650" t="s">
        <v>2177</v>
      </c>
      <c r="E17650" t="s">
        <v>2202</v>
      </c>
      <c r="J17650" cm="1">
        <f t="array" ref="J17650:L17650">_xlfn.XLOOKUP($C17650, AGE!$A:$A,AGE!$B:$D,,0,2)</f>
        <v>182.45</v>
      </c>
      <c r="K17650">
        <v>8.3499999999999943</v>
      </c>
      <c r="L17650" t="str">
        <v xml:space="preserve">GSA 2018 </v>
      </c>
      <c r="M17650" t="s">
        <v>2403</v>
      </c>
      <c r="P17650" t="s">
        <v>2342</v>
      </c>
      <c r="Q17650">
        <v>1.62</v>
      </c>
      <c r="R17650">
        <v>0.2</v>
      </c>
      <c r="V17650">
        <v>1</v>
      </c>
      <c r="W17650" t="s">
        <v>2558</v>
      </c>
    </row>
    <row r="17651" spans="1:23" x14ac:dyDescent="0.3">
      <c r="A17651">
        <v>25626</v>
      </c>
      <c r="B17651" s="15" t="s">
        <v>1895</v>
      </c>
      <c r="C17651" t="str">
        <f>_xlfn.XLOOKUP($B17651, STANDARDS!$A:$A, STANDARDS!$B:$B,,0,2)</f>
        <v>Undivided Lemede Fm; Cabo Carvoeiro Fm</v>
      </c>
      <c r="D17651" t="s">
        <v>2177</v>
      </c>
      <c r="E17651" t="s">
        <v>2202</v>
      </c>
      <c r="J17651" cm="1">
        <f t="array" ref="J17651:L17651">_xlfn.XLOOKUP($C17651, AGE!$A:$A,AGE!$B:$D,,0,2)</f>
        <v>182.45</v>
      </c>
      <c r="K17651">
        <v>8.3499999999999943</v>
      </c>
      <c r="L17651" t="str">
        <v xml:space="preserve">GSA 2018 </v>
      </c>
      <c r="M17651" t="s">
        <v>2403</v>
      </c>
      <c r="P17651" t="s">
        <v>2342</v>
      </c>
      <c r="Q17651">
        <v>1.69</v>
      </c>
      <c r="R17651">
        <v>0.2</v>
      </c>
      <c r="V17651">
        <v>1</v>
      </c>
      <c r="W17651" t="s">
        <v>2558</v>
      </c>
    </row>
    <row r="17652" spans="1:23" x14ac:dyDescent="0.3">
      <c r="A17652">
        <v>25627</v>
      </c>
      <c r="B17652" s="15" t="s">
        <v>1895</v>
      </c>
      <c r="C17652" t="str">
        <f>_xlfn.XLOOKUP($B17652, STANDARDS!$A:$A, STANDARDS!$B:$B,,0,2)</f>
        <v>Undivided Lemede Fm; Cabo Carvoeiro Fm</v>
      </c>
      <c r="D17652" t="s">
        <v>2177</v>
      </c>
      <c r="E17652" t="s">
        <v>2202</v>
      </c>
      <c r="J17652" cm="1">
        <f t="array" ref="J17652:L17652">_xlfn.XLOOKUP($C17652, AGE!$A:$A,AGE!$B:$D,,0,2)</f>
        <v>182.45</v>
      </c>
      <c r="K17652">
        <v>8.3499999999999943</v>
      </c>
      <c r="L17652" t="str">
        <v xml:space="preserve">GSA 2018 </v>
      </c>
      <c r="M17652" t="s">
        <v>2403</v>
      </c>
      <c r="P17652" t="s">
        <v>2342</v>
      </c>
      <c r="Q17652">
        <v>1.73</v>
      </c>
      <c r="R17652">
        <v>0.2</v>
      </c>
      <c r="V17652">
        <v>1</v>
      </c>
      <c r="W17652" t="s">
        <v>2558</v>
      </c>
    </row>
    <row r="17653" spans="1:23" x14ac:dyDescent="0.3">
      <c r="A17653">
        <v>25628</v>
      </c>
      <c r="B17653" s="15" t="s">
        <v>1895</v>
      </c>
      <c r="C17653" t="str">
        <f>_xlfn.XLOOKUP($B17653, STANDARDS!$A:$A, STANDARDS!$B:$B,,0,2)</f>
        <v>Undivided Lemede Fm; Cabo Carvoeiro Fm</v>
      </c>
      <c r="D17653" t="s">
        <v>2177</v>
      </c>
      <c r="E17653" t="s">
        <v>2202</v>
      </c>
      <c r="J17653" cm="1">
        <f t="array" ref="J17653:L17653">_xlfn.XLOOKUP($C17653, AGE!$A:$A,AGE!$B:$D,,0,2)</f>
        <v>182.45</v>
      </c>
      <c r="K17653">
        <v>8.3499999999999943</v>
      </c>
      <c r="L17653" t="str">
        <v xml:space="preserve">GSA 2018 </v>
      </c>
      <c r="M17653" t="s">
        <v>2403</v>
      </c>
      <c r="P17653" t="s">
        <v>2342</v>
      </c>
      <c r="Q17653">
        <v>1.75</v>
      </c>
      <c r="R17653">
        <v>0.2</v>
      </c>
      <c r="V17653">
        <v>1</v>
      </c>
      <c r="W17653" t="s">
        <v>2558</v>
      </c>
    </row>
    <row r="17654" spans="1:23" x14ac:dyDescent="0.3">
      <c r="A17654">
        <v>25629</v>
      </c>
      <c r="B17654" s="15" t="s">
        <v>1895</v>
      </c>
      <c r="C17654" t="str">
        <f>_xlfn.XLOOKUP($B17654, STANDARDS!$A:$A, STANDARDS!$B:$B,,0,2)</f>
        <v>Undivided Lemede Fm; Cabo Carvoeiro Fm</v>
      </c>
      <c r="D17654" t="s">
        <v>2177</v>
      </c>
      <c r="E17654" t="s">
        <v>2202</v>
      </c>
      <c r="J17654" cm="1">
        <f t="array" ref="J17654:L17654">_xlfn.XLOOKUP($C17654, AGE!$A:$A,AGE!$B:$D,,0,2)</f>
        <v>182.45</v>
      </c>
      <c r="K17654">
        <v>8.3499999999999943</v>
      </c>
      <c r="L17654" t="str">
        <v xml:space="preserve">GSA 2018 </v>
      </c>
      <c r="M17654" t="s">
        <v>2403</v>
      </c>
      <c r="P17654" t="s">
        <v>2342</v>
      </c>
      <c r="Q17654">
        <v>1.68</v>
      </c>
      <c r="R17654">
        <v>0.2</v>
      </c>
      <c r="V17654">
        <v>1</v>
      </c>
      <c r="W17654" t="s">
        <v>2558</v>
      </c>
    </row>
    <row r="17655" spans="1:23" x14ac:dyDescent="0.3">
      <c r="A17655">
        <v>25630</v>
      </c>
      <c r="B17655" s="15" t="s">
        <v>1895</v>
      </c>
      <c r="C17655" t="str">
        <f>_xlfn.XLOOKUP($B17655, STANDARDS!$A:$A, STANDARDS!$B:$B,,0,2)</f>
        <v>Undivided Lemede Fm; Cabo Carvoeiro Fm</v>
      </c>
      <c r="D17655" t="s">
        <v>2177</v>
      </c>
      <c r="E17655" t="s">
        <v>2202</v>
      </c>
      <c r="J17655" cm="1">
        <f t="array" ref="J17655:L17655">_xlfn.XLOOKUP($C17655, AGE!$A:$A,AGE!$B:$D,,0,2)</f>
        <v>182.45</v>
      </c>
      <c r="K17655">
        <v>8.3499999999999943</v>
      </c>
      <c r="L17655" t="str">
        <v xml:space="preserve">GSA 2018 </v>
      </c>
      <c r="M17655" t="s">
        <v>2403</v>
      </c>
      <c r="P17655" t="s">
        <v>2342</v>
      </c>
      <c r="Q17655">
        <v>1.74</v>
      </c>
      <c r="R17655">
        <v>0.2</v>
      </c>
      <c r="V17655">
        <v>1</v>
      </c>
      <c r="W17655" t="s">
        <v>2558</v>
      </c>
    </row>
    <row r="17656" spans="1:23" x14ac:dyDescent="0.3">
      <c r="A17656">
        <v>25631</v>
      </c>
      <c r="B17656" s="15" t="s">
        <v>1895</v>
      </c>
      <c r="C17656" t="str">
        <f>_xlfn.XLOOKUP($B17656, STANDARDS!$A:$A, STANDARDS!$B:$B,,0,2)</f>
        <v>Undivided Lemede Fm; Cabo Carvoeiro Fm</v>
      </c>
      <c r="D17656" t="s">
        <v>2177</v>
      </c>
      <c r="E17656" t="s">
        <v>2202</v>
      </c>
      <c r="J17656" cm="1">
        <f t="array" ref="J17656:L17656">_xlfn.XLOOKUP($C17656, AGE!$A:$A,AGE!$B:$D,,0,2)</f>
        <v>182.45</v>
      </c>
      <c r="K17656">
        <v>8.3499999999999943</v>
      </c>
      <c r="L17656" t="str">
        <v xml:space="preserve">GSA 2018 </v>
      </c>
      <c r="M17656" t="s">
        <v>2403</v>
      </c>
      <c r="P17656" t="s">
        <v>2342</v>
      </c>
      <c r="Q17656">
        <v>1.71</v>
      </c>
      <c r="R17656">
        <v>0.2</v>
      </c>
      <c r="V17656">
        <v>1</v>
      </c>
      <c r="W17656" t="s">
        <v>2558</v>
      </c>
    </row>
    <row r="17657" spans="1:23" x14ac:dyDescent="0.3">
      <c r="A17657">
        <v>25632</v>
      </c>
      <c r="B17657" s="15" t="s">
        <v>1895</v>
      </c>
      <c r="C17657" t="str">
        <f>_xlfn.XLOOKUP($B17657, STANDARDS!$A:$A, STANDARDS!$B:$B,,0,2)</f>
        <v>Undivided Lemede Fm; Cabo Carvoeiro Fm</v>
      </c>
      <c r="D17657" t="s">
        <v>2177</v>
      </c>
      <c r="E17657" t="s">
        <v>2202</v>
      </c>
      <c r="J17657" cm="1">
        <f t="array" ref="J17657:L17657">_xlfn.XLOOKUP($C17657, AGE!$A:$A,AGE!$B:$D,,0,2)</f>
        <v>182.45</v>
      </c>
      <c r="K17657">
        <v>8.3499999999999943</v>
      </c>
      <c r="L17657" t="str">
        <v xml:space="preserve">GSA 2018 </v>
      </c>
      <c r="M17657" t="s">
        <v>2403</v>
      </c>
      <c r="P17657" t="s">
        <v>2342</v>
      </c>
      <c r="Q17657">
        <v>1.69</v>
      </c>
      <c r="R17657">
        <v>0.2</v>
      </c>
      <c r="V17657">
        <v>1</v>
      </c>
      <c r="W17657" t="s">
        <v>2558</v>
      </c>
    </row>
    <row r="17658" spans="1:23" x14ac:dyDescent="0.3">
      <c r="A17658">
        <v>25633</v>
      </c>
      <c r="B17658" s="15" t="s">
        <v>1895</v>
      </c>
      <c r="C17658" t="str">
        <f>_xlfn.XLOOKUP($B17658, STANDARDS!$A:$A, STANDARDS!$B:$B,,0,2)</f>
        <v>Undivided Lemede Fm; Cabo Carvoeiro Fm</v>
      </c>
      <c r="D17658" t="s">
        <v>2177</v>
      </c>
      <c r="E17658" t="s">
        <v>2202</v>
      </c>
      <c r="J17658" cm="1">
        <f t="array" ref="J17658:L17658">_xlfn.XLOOKUP($C17658, AGE!$A:$A,AGE!$B:$D,,0,2)</f>
        <v>182.45</v>
      </c>
      <c r="K17658">
        <v>8.3499999999999943</v>
      </c>
      <c r="L17658" t="str">
        <v xml:space="preserve">GSA 2018 </v>
      </c>
      <c r="M17658" t="s">
        <v>2403</v>
      </c>
      <c r="P17658" t="s">
        <v>2342</v>
      </c>
      <c r="Q17658">
        <v>1.74</v>
      </c>
      <c r="R17658">
        <v>0.2</v>
      </c>
      <c r="V17658">
        <v>1</v>
      </c>
      <c r="W17658" t="s">
        <v>2558</v>
      </c>
    </row>
    <row r="17659" spans="1:23" x14ac:dyDescent="0.3">
      <c r="A17659">
        <v>25634</v>
      </c>
      <c r="B17659" s="15" t="s">
        <v>1895</v>
      </c>
      <c r="C17659" t="str">
        <f>_xlfn.XLOOKUP($B17659, STANDARDS!$A:$A, STANDARDS!$B:$B,,0,2)</f>
        <v>Undivided Lemede Fm; Cabo Carvoeiro Fm</v>
      </c>
      <c r="D17659" t="s">
        <v>2177</v>
      </c>
      <c r="E17659" t="s">
        <v>2202</v>
      </c>
      <c r="J17659" cm="1">
        <f t="array" ref="J17659:L17659">_xlfn.XLOOKUP($C17659, AGE!$A:$A,AGE!$B:$D,,0,2)</f>
        <v>182.45</v>
      </c>
      <c r="K17659">
        <v>8.3499999999999943</v>
      </c>
      <c r="L17659" t="str">
        <v xml:space="preserve">GSA 2018 </v>
      </c>
      <c r="M17659" t="s">
        <v>2403</v>
      </c>
      <c r="P17659" t="s">
        <v>2342</v>
      </c>
      <c r="Q17659">
        <v>1.73</v>
      </c>
      <c r="R17659">
        <v>0.2</v>
      </c>
      <c r="V17659">
        <v>1</v>
      </c>
      <c r="W17659" t="s">
        <v>2558</v>
      </c>
    </row>
    <row r="17660" spans="1:23" x14ac:dyDescent="0.3">
      <c r="A17660">
        <v>25635</v>
      </c>
      <c r="B17660" s="15" t="s">
        <v>1895</v>
      </c>
      <c r="C17660" t="str">
        <f>_xlfn.XLOOKUP($B17660, STANDARDS!$A:$A, STANDARDS!$B:$B,,0,2)</f>
        <v>Undivided Lemede Fm; Cabo Carvoeiro Fm</v>
      </c>
      <c r="D17660" t="s">
        <v>2177</v>
      </c>
      <c r="E17660" t="s">
        <v>2202</v>
      </c>
      <c r="J17660" cm="1">
        <f t="array" ref="J17660:L17660">_xlfn.XLOOKUP($C17660, AGE!$A:$A,AGE!$B:$D,,0,2)</f>
        <v>182.45</v>
      </c>
      <c r="K17660">
        <v>8.3499999999999943</v>
      </c>
      <c r="L17660" t="str">
        <v xml:space="preserve">GSA 2018 </v>
      </c>
      <c r="M17660" t="s">
        <v>2403</v>
      </c>
      <c r="P17660" t="s">
        <v>2342</v>
      </c>
      <c r="Q17660">
        <v>1.6</v>
      </c>
      <c r="R17660">
        <v>0.2</v>
      </c>
      <c r="V17660">
        <v>1</v>
      </c>
      <c r="W17660" t="s">
        <v>2558</v>
      </c>
    </row>
    <row r="17661" spans="1:23" x14ac:dyDescent="0.3">
      <c r="A17661">
        <v>25636</v>
      </c>
      <c r="B17661" s="15" t="s">
        <v>1895</v>
      </c>
      <c r="C17661" t="str">
        <f>_xlfn.XLOOKUP($B17661, STANDARDS!$A:$A, STANDARDS!$B:$B,,0,2)</f>
        <v>Undivided Lemede Fm; Cabo Carvoeiro Fm</v>
      </c>
      <c r="D17661" t="s">
        <v>2177</v>
      </c>
      <c r="E17661" t="s">
        <v>2202</v>
      </c>
      <c r="J17661" cm="1">
        <f t="array" ref="J17661:L17661">_xlfn.XLOOKUP($C17661, AGE!$A:$A,AGE!$B:$D,,0,2)</f>
        <v>182.45</v>
      </c>
      <c r="K17661">
        <v>8.3499999999999943</v>
      </c>
      <c r="L17661" t="str">
        <v xml:space="preserve">GSA 2018 </v>
      </c>
      <c r="M17661" t="s">
        <v>2403</v>
      </c>
      <c r="P17661" t="s">
        <v>2342</v>
      </c>
      <c r="Q17661">
        <v>1.73</v>
      </c>
      <c r="R17661">
        <v>0.2</v>
      </c>
      <c r="V17661">
        <v>1</v>
      </c>
      <c r="W17661" t="s">
        <v>2558</v>
      </c>
    </row>
    <row r="17662" spans="1:23" x14ac:dyDescent="0.3">
      <c r="A17662">
        <v>25637</v>
      </c>
      <c r="B17662" s="15" t="s">
        <v>1895</v>
      </c>
      <c r="C17662" t="str">
        <f>_xlfn.XLOOKUP($B17662, STANDARDS!$A:$A, STANDARDS!$B:$B,,0,2)</f>
        <v>Undivided Lemede Fm; Cabo Carvoeiro Fm</v>
      </c>
      <c r="D17662" t="s">
        <v>2177</v>
      </c>
      <c r="E17662" t="s">
        <v>2202</v>
      </c>
      <c r="J17662" cm="1">
        <f t="array" ref="J17662:L17662">_xlfn.XLOOKUP($C17662, AGE!$A:$A,AGE!$B:$D,,0,2)</f>
        <v>182.45</v>
      </c>
      <c r="K17662">
        <v>8.3499999999999943</v>
      </c>
      <c r="L17662" t="str">
        <v xml:space="preserve">GSA 2018 </v>
      </c>
      <c r="M17662" t="s">
        <v>2403</v>
      </c>
      <c r="P17662" t="s">
        <v>2342</v>
      </c>
      <c r="Q17662">
        <v>1.69</v>
      </c>
      <c r="R17662">
        <v>0.2</v>
      </c>
      <c r="V17662">
        <v>1</v>
      </c>
      <c r="W17662" t="s">
        <v>2558</v>
      </c>
    </row>
    <row r="17663" spans="1:23" x14ac:dyDescent="0.3">
      <c r="A17663">
        <v>25638</v>
      </c>
      <c r="B17663" s="15" t="s">
        <v>1895</v>
      </c>
      <c r="C17663" t="str">
        <f>_xlfn.XLOOKUP($B17663, STANDARDS!$A:$A, STANDARDS!$B:$B,,0,2)</f>
        <v>Undivided Lemede Fm; Cabo Carvoeiro Fm</v>
      </c>
      <c r="D17663" t="s">
        <v>2177</v>
      </c>
      <c r="E17663" t="s">
        <v>2202</v>
      </c>
      <c r="J17663" cm="1">
        <f t="array" ref="J17663:L17663">_xlfn.XLOOKUP($C17663, AGE!$A:$A,AGE!$B:$D,,0,2)</f>
        <v>182.45</v>
      </c>
      <c r="K17663">
        <v>8.3499999999999943</v>
      </c>
      <c r="L17663" t="str">
        <v xml:space="preserve">GSA 2018 </v>
      </c>
      <c r="M17663" t="s">
        <v>2403</v>
      </c>
      <c r="P17663" t="s">
        <v>2342</v>
      </c>
      <c r="Q17663">
        <v>1.73</v>
      </c>
      <c r="R17663">
        <v>0.2</v>
      </c>
      <c r="V17663">
        <v>1</v>
      </c>
      <c r="W17663" t="s">
        <v>2558</v>
      </c>
    </row>
    <row r="17664" spans="1:23" x14ac:dyDescent="0.3">
      <c r="A17664">
        <v>25639</v>
      </c>
      <c r="B17664" s="15" t="s">
        <v>1895</v>
      </c>
      <c r="C17664" t="str">
        <f>_xlfn.XLOOKUP($B17664, STANDARDS!$A:$A, STANDARDS!$B:$B,,0,2)</f>
        <v>Undivided Lemede Fm; Cabo Carvoeiro Fm</v>
      </c>
      <c r="D17664" t="s">
        <v>2177</v>
      </c>
      <c r="E17664" t="s">
        <v>2202</v>
      </c>
      <c r="J17664" cm="1">
        <f t="array" ref="J17664:L17664">_xlfn.XLOOKUP($C17664, AGE!$A:$A,AGE!$B:$D,,0,2)</f>
        <v>182.45</v>
      </c>
      <c r="K17664">
        <v>8.3499999999999943</v>
      </c>
      <c r="L17664" t="str">
        <v xml:space="preserve">GSA 2018 </v>
      </c>
      <c r="M17664" t="s">
        <v>2403</v>
      </c>
      <c r="P17664" t="s">
        <v>2342</v>
      </c>
      <c r="Q17664">
        <v>1.71</v>
      </c>
      <c r="R17664">
        <v>0.2</v>
      </c>
      <c r="V17664">
        <v>1</v>
      </c>
      <c r="W17664" t="s">
        <v>2558</v>
      </c>
    </row>
    <row r="17665" spans="1:23" x14ac:dyDescent="0.3">
      <c r="A17665">
        <v>25640</v>
      </c>
      <c r="B17665" s="15" t="s">
        <v>1895</v>
      </c>
      <c r="C17665" t="str">
        <f>_xlfn.XLOOKUP($B17665, STANDARDS!$A:$A, STANDARDS!$B:$B,,0,2)</f>
        <v>Undivided Lemede Fm; Cabo Carvoeiro Fm</v>
      </c>
      <c r="D17665" t="s">
        <v>2177</v>
      </c>
      <c r="E17665" t="s">
        <v>2202</v>
      </c>
      <c r="J17665" cm="1">
        <f t="array" ref="J17665:L17665">_xlfn.XLOOKUP($C17665, AGE!$A:$A,AGE!$B:$D,,0,2)</f>
        <v>182.45</v>
      </c>
      <c r="K17665">
        <v>8.3499999999999943</v>
      </c>
      <c r="L17665" t="str">
        <v xml:space="preserve">GSA 2018 </v>
      </c>
      <c r="M17665" t="s">
        <v>2403</v>
      </c>
      <c r="P17665" t="s">
        <v>2342</v>
      </c>
      <c r="Q17665">
        <v>1.69</v>
      </c>
      <c r="R17665">
        <v>0.2</v>
      </c>
      <c r="V17665">
        <v>1</v>
      </c>
      <c r="W17665" t="s">
        <v>2558</v>
      </c>
    </row>
    <row r="17666" spans="1:23" x14ac:dyDescent="0.3">
      <c r="A17666">
        <v>25641</v>
      </c>
      <c r="B17666" s="15" t="s">
        <v>1895</v>
      </c>
      <c r="C17666" t="str">
        <f>_xlfn.XLOOKUP($B17666, STANDARDS!$A:$A, STANDARDS!$B:$B,,0,2)</f>
        <v>Undivided Lemede Fm; Cabo Carvoeiro Fm</v>
      </c>
      <c r="D17666" t="s">
        <v>2177</v>
      </c>
      <c r="E17666" t="s">
        <v>2202</v>
      </c>
      <c r="J17666" cm="1">
        <f t="array" ref="J17666:L17666">_xlfn.XLOOKUP($C17666, AGE!$A:$A,AGE!$B:$D,,0,2)</f>
        <v>182.45</v>
      </c>
      <c r="K17666">
        <v>8.3499999999999943</v>
      </c>
      <c r="L17666" t="str">
        <v xml:space="preserve">GSA 2018 </v>
      </c>
      <c r="M17666" t="s">
        <v>2403</v>
      </c>
      <c r="P17666" t="s">
        <v>2342</v>
      </c>
      <c r="Q17666">
        <v>1.72</v>
      </c>
      <c r="R17666">
        <v>0.2</v>
      </c>
      <c r="V17666">
        <v>1</v>
      </c>
      <c r="W17666" t="s">
        <v>2558</v>
      </c>
    </row>
    <row r="17667" spans="1:23" x14ac:dyDescent="0.3">
      <c r="A17667">
        <v>25642</v>
      </c>
      <c r="B17667" s="15" t="s">
        <v>1895</v>
      </c>
      <c r="C17667" t="str">
        <f>_xlfn.XLOOKUP($B17667, STANDARDS!$A:$A, STANDARDS!$B:$B,,0,2)</f>
        <v>Undivided Lemede Fm; Cabo Carvoeiro Fm</v>
      </c>
      <c r="D17667" t="s">
        <v>2177</v>
      </c>
      <c r="E17667" t="s">
        <v>2202</v>
      </c>
      <c r="J17667" cm="1">
        <f t="array" ref="J17667:L17667">_xlfn.XLOOKUP($C17667, AGE!$A:$A,AGE!$B:$D,,0,2)</f>
        <v>182.45</v>
      </c>
      <c r="K17667">
        <v>8.3499999999999943</v>
      </c>
      <c r="L17667" t="str">
        <v xml:space="preserve">GSA 2018 </v>
      </c>
      <c r="M17667" t="s">
        <v>2403</v>
      </c>
      <c r="P17667" t="s">
        <v>2342</v>
      </c>
      <c r="Q17667">
        <v>1.55</v>
      </c>
      <c r="R17667">
        <v>0.2</v>
      </c>
      <c r="V17667">
        <v>1</v>
      </c>
      <c r="W17667" t="s">
        <v>2558</v>
      </c>
    </row>
    <row r="17668" spans="1:23" x14ac:dyDescent="0.3">
      <c r="A17668">
        <v>25643</v>
      </c>
      <c r="B17668" s="15" t="s">
        <v>1895</v>
      </c>
      <c r="C17668" t="str">
        <f>_xlfn.XLOOKUP($B17668, STANDARDS!$A:$A, STANDARDS!$B:$B,,0,2)</f>
        <v>Undivided Lemede Fm; Cabo Carvoeiro Fm</v>
      </c>
      <c r="D17668" t="s">
        <v>2177</v>
      </c>
      <c r="E17668" t="s">
        <v>2202</v>
      </c>
      <c r="J17668" cm="1">
        <f t="array" ref="J17668:L17668">_xlfn.XLOOKUP($C17668, AGE!$A:$A,AGE!$B:$D,,0,2)</f>
        <v>182.45</v>
      </c>
      <c r="K17668">
        <v>8.3499999999999943</v>
      </c>
      <c r="L17668" t="str">
        <v xml:space="preserve">GSA 2018 </v>
      </c>
      <c r="M17668" t="s">
        <v>2403</v>
      </c>
      <c r="P17668" t="s">
        <v>2342</v>
      </c>
      <c r="Q17668">
        <v>1.58</v>
      </c>
      <c r="R17668">
        <v>0.2</v>
      </c>
      <c r="V17668">
        <v>1</v>
      </c>
      <c r="W17668" t="s">
        <v>2558</v>
      </c>
    </row>
    <row r="17669" spans="1:23" x14ac:dyDescent="0.3">
      <c r="A17669">
        <v>25644</v>
      </c>
      <c r="B17669" s="15" t="s">
        <v>1895</v>
      </c>
      <c r="C17669" t="str">
        <f>_xlfn.XLOOKUP($B17669, STANDARDS!$A:$A, STANDARDS!$B:$B,,0,2)</f>
        <v>Undivided Lemede Fm; Cabo Carvoeiro Fm</v>
      </c>
      <c r="D17669" t="s">
        <v>2177</v>
      </c>
      <c r="E17669" t="s">
        <v>2202</v>
      </c>
      <c r="J17669" cm="1">
        <f t="array" ref="J17669:L17669">_xlfn.XLOOKUP($C17669, AGE!$A:$A,AGE!$B:$D,,0,2)</f>
        <v>182.45</v>
      </c>
      <c r="K17669">
        <v>8.3499999999999943</v>
      </c>
      <c r="L17669" t="str">
        <v xml:space="preserve">GSA 2018 </v>
      </c>
      <c r="M17669" t="s">
        <v>2403</v>
      </c>
      <c r="P17669" t="s">
        <v>2342</v>
      </c>
      <c r="Q17669">
        <v>1.63</v>
      </c>
      <c r="R17669">
        <v>0.2</v>
      </c>
      <c r="V17669">
        <v>1</v>
      </c>
      <c r="W17669" t="s">
        <v>2558</v>
      </c>
    </row>
    <row r="17670" spans="1:23" x14ac:dyDescent="0.3">
      <c r="A17670">
        <v>25645</v>
      </c>
      <c r="B17670" s="15" t="s">
        <v>1895</v>
      </c>
      <c r="C17670" t="str">
        <f>_xlfn.XLOOKUP($B17670, STANDARDS!$A:$A, STANDARDS!$B:$B,,0,2)</f>
        <v>Undivided Lemede Fm; Cabo Carvoeiro Fm</v>
      </c>
      <c r="D17670" t="s">
        <v>2177</v>
      </c>
      <c r="E17670" t="s">
        <v>2202</v>
      </c>
      <c r="J17670" cm="1">
        <f t="array" ref="J17670:L17670">_xlfn.XLOOKUP($C17670, AGE!$A:$A,AGE!$B:$D,,0,2)</f>
        <v>182.45</v>
      </c>
      <c r="K17670">
        <v>8.3499999999999943</v>
      </c>
      <c r="L17670" t="str">
        <v xml:space="preserve">GSA 2018 </v>
      </c>
      <c r="M17670" t="s">
        <v>2403</v>
      </c>
      <c r="P17670" t="s">
        <v>2342</v>
      </c>
      <c r="Q17670">
        <v>1.71</v>
      </c>
      <c r="R17670">
        <v>0.2</v>
      </c>
      <c r="V17670">
        <v>1</v>
      </c>
      <c r="W17670" t="s">
        <v>2558</v>
      </c>
    </row>
    <row r="17671" spans="1:23" x14ac:dyDescent="0.3">
      <c r="A17671">
        <v>25646</v>
      </c>
      <c r="B17671" s="15" t="s">
        <v>1895</v>
      </c>
      <c r="C17671" t="str">
        <f>_xlfn.XLOOKUP($B17671, STANDARDS!$A:$A, STANDARDS!$B:$B,,0,2)</f>
        <v>Undivided Lemede Fm; Cabo Carvoeiro Fm</v>
      </c>
      <c r="D17671" t="s">
        <v>2177</v>
      </c>
      <c r="E17671" t="s">
        <v>2202</v>
      </c>
      <c r="J17671" cm="1">
        <f t="array" ref="J17671:L17671">_xlfn.XLOOKUP($C17671, AGE!$A:$A,AGE!$B:$D,,0,2)</f>
        <v>182.45</v>
      </c>
      <c r="K17671">
        <v>8.3499999999999943</v>
      </c>
      <c r="L17671" t="str">
        <v xml:space="preserve">GSA 2018 </v>
      </c>
      <c r="M17671" t="s">
        <v>2403</v>
      </c>
      <c r="P17671" t="s">
        <v>2342</v>
      </c>
      <c r="Q17671">
        <v>1.75</v>
      </c>
      <c r="R17671">
        <v>0.2</v>
      </c>
      <c r="V17671">
        <v>1</v>
      </c>
      <c r="W17671" t="s">
        <v>2558</v>
      </c>
    </row>
    <row r="17672" spans="1:23" x14ac:dyDescent="0.3">
      <c r="A17672">
        <v>25647</v>
      </c>
      <c r="B17672" s="15" t="s">
        <v>1895</v>
      </c>
      <c r="C17672" t="str">
        <f>_xlfn.XLOOKUP($B17672, STANDARDS!$A:$A, STANDARDS!$B:$B,,0,2)</f>
        <v>Undivided Lemede Fm; Cabo Carvoeiro Fm</v>
      </c>
      <c r="D17672" t="s">
        <v>2177</v>
      </c>
      <c r="E17672" t="s">
        <v>2202</v>
      </c>
      <c r="J17672" cm="1">
        <f t="array" ref="J17672:L17672">_xlfn.XLOOKUP($C17672, AGE!$A:$A,AGE!$B:$D,,0,2)</f>
        <v>182.45</v>
      </c>
      <c r="K17672">
        <v>8.3499999999999943</v>
      </c>
      <c r="L17672" t="str">
        <v xml:space="preserve">GSA 2018 </v>
      </c>
      <c r="M17672" t="s">
        <v>2403</v>
      </c>
      <c r="P17672" t="s">
        <v>2342</v>
      </c>
      <c r="Q17672">
        <v>1.78</v>
      </c>
      <c r="R17672">
        <v>0.2</v>
      </c>
      <c r="V17672">
        <v>1</v>
      </c>
      <c r="W17672" t="s">
        <v>2558</v>
      </c>
    </row>
    <row r="17673" spans="1:23" x14ac:dyDescent="0.3">
      <c r="A17673">
        <v>25648</v>
      </c>
      <c r="B17673" s="15" t="s">
        <v>1895</v>
      </c>
      <c r="C17673" t="str">
        <f>_xlfn.XLOOKUP($B17673, STANDARDS!$A:$A, STANDARDS!$B:$B,,0,2)</f>
        <v>Undivided Lemede Fm; Cabo Carvoeiro Fm</v>
      </c>
      <c r="D17673" t="s">
        <v>2177</v>
      </c>
      <c r="E17673" t="s">
        <v>2202</v>
      </c>
      <c r="J17673" cm="1">
        <f t="array" ref="J17673:L17673">_xlfn.XLOOKUP($C17673, AGE!$A:$A,AGE!$B:$D,,0,2)</f>
        <v>182.45</v>
      </c>
      <c r="K17673">
        <v>8.3499999999999943</v>
      </c>
      <c r="L17673" t="str">
        <v xml:space="preserve">GSA 2018 </v>
      </c>
      <c r="M17673" t="s">
        <v>2403</v>
      </c>
      <c r="P17673" t="s">
        <v>2342</v>
      </c>
      <c r="Q17673">
        <v>1.77</v>
      </c>
      <c r="R17673">
        <v>0.2</v>
      </c>
      <c r="V17673">
        <v>1</v>
      </c>
      <c r="W17673" t="s">
        <v>2558</v>
      </c>
    </row>
    <row r="17674" spans="1:23" x14ac:dyDescent="0.3">
      <c r="A17674">
        <v>25649</v>
      </c>
      <c r="B17674" s="15" t="s">
        <v>1895</v>
      </c>
      <c r="C17674" t="str">
        <f>_xlfn.XLOOKUP($B17674, STANDARDS!$A:$A, STANDARDS!$B:$B,,0,2)</f>
        <v>Undivided Lemede Fm; Cabo Carvoeiro Fm</v>
      </c>
      <c r="D17674" t="s">
        <v>2177</v>
      </c>
      <c r="E17674" t="s">
        <v>2202</v>
      </c>
      <c r="J17674" cm="1">
        <f t="array" ref="J17674:L17674">_xlfn.XLOOKUP($C17674, AGE!$A:$A,AGE!$B:$D,,0,2)</f>
        <v>182.45</v>
      </c>
      <c r="K17674">
        <v>8.3499999999999943</v>
      </c>
      <c r="L17674" t="str">
        <v xml:space="preserve">GSA 2018 </v>
      </c>
      <c r="M17674" t="s">
        <v>2403</v>
      </c>
      <c r="P17674" t="s">
        <v>2342</v>
      </c>
      <c r="Q17674">
        <v>1.75</v>
      </c>
      <c r="R17674">
        <v>0.2</v>
      </c>
      <c r="V17674">
        <v>1</v>
      </c>
      <c r="W17674" t="s">
        <v>2558</v>
      </c>
    </row>
    <row r="17675" spans="1:23" x14ac:dyDescent="0.3">
      <c r="A17675">
        <v>25650</v>
      </c>
      <c r="B17675" s="15" t="s">
        <v>1895</v>
      </c>
      <c r="C17675" t="str">
        <f>_xlfn.XLOOKUP($B17675, STANDARDS!$A:$A, STANDARDS!$B:$B,,0,2)</f>
        <v>Undivided Lemede Fm; Cabo Carvoeiro Fm</v>
      </c>
      <c r="D17675" t="s">
        <v>2177</v>
      </c>
      <c r="E17675" t="s">
        <v>2202</v>
      </c>
      <c r="J17675" cm="1">
        <f t="array" ref="J17675:L17675">_xlfn.XLOOKUP($C17675, AGE!$A:$A,AGE!$B:$D,,0,2)</f>
        <v>182.45</v>
      </c>
      <c r="K17675">
        <v>8.3499999999999943</v>
      </c>
      <c r="L17675" t="str">
        <v xml:space="preserve">GSA 2018 </v>
      </c>
      <c r="M17675" t="s">
        <v>2403</v>
      </c>
      <c r="P17675" t="s">
        <v>2342</v>
      </c>
      <c r="Q17675">
        <v>1.76</v>
      </c>
      <c r="R17675">
        <v>0.2</v>
      </c>
      <c r="V17675">
        <v>1</v>
      </c>
      <c r="W17675" t="s">
        <v>2558</v>
      </c>
    </row>
    <row r="17676" spans="1:23" x14ac:dyDescent="0.3">
      <c r="A17676">
        <v>25651</v>
      </c>
      <c r="B17676" s="15" t="s">
        <v>1895</v>
      </c>
      <c r="C17676" t="str">
        <f>_xlfn.XLOOKUP($B17676, STANDARDS!$A:$A, STANDARDS!$B:$B,,0,2)</f>
        <v>Undivided Lemede Fm; Cabo Carvoeiro Fm</v>
      </c>
      <c r="D17676" t="s">
        <v>2177</v>
      </c>
      <c r="E17676" t="s">
        <v>2202</v>
      </c>
      <c r="J17676" cm="1">
        <f t="array" ref="J17676:L17676">_xlfn.XLOOKUP($C17676, AGE!$A:$A,AGE!$B:$D,,0,2)</f>
        <v>182.45</v>
      </c>
      <c r="K17676">
        <v>8.3499999999999943</v>
      </c>
      <c r="L17676" t="str">
        <v xml:space="preserve">GSA 2018 </v>
      </c>
      <c r="M17676" t="s">
        <v>2403</v>
      </c>
      <c r="P17676" t="s">
        <v>2342</v>
      </c>
      <c r="Q17676">
        <v>1.81</v>
      </c>
      <c r="R17676">
        <v>0.2</v>
      </c>
      <c r="V17676">
        <v>1</v>
      </c>
      <c r="W17676" t="s">
        <v>2558</v>
      </c>
    </row>
    <row r="17677" spans="1:23" x14ac:dyDescent="0.3">
      <c r="A17677">
        <v>25652</v>
      </c>
      <c r="B17677" s="15" t="s">
        <v>1895</v>
      </c>
      <c r="C17677" t="str">
        <f>_xlfn.XLOOKUP($B17677, STANDARDS!$A:$A, STANDARDS!$B:$B,,0,2)</f>
        <v>Undivided Lemede Fm; Cabo Carvoeiro Fm</v>
      </c>
      <c r="D17677" t="s">
        <v>2177</v>
      </c>
      <c r="E17677" t="s">
        <v>2202</v>
      </c>
      <c r="J17677" cm="1">
        <f t="array" ref="J17677:L17677">_xlfn.XLOOKUP($C17677, AGE!$A:$A,AGE!$B:$D,,0,2)</f>
        <v>182.45</v>
      </c>
      <c r="K17677">
        <v>8.3499999999999943</v>
      </c>
      <c r="L17677" t="str">
        <v xml:space="preserve">GSA 2018 </v>
      </c>
      <c r="M17677" t="s">
        <v>2403</v>
      </c>
      <c r="P17677" t="s">
        <v>2342</v>
      </c>
      <c r="Q17677">
        <v>1.81</v>
      </c>
      <c r="R17677">
        <v>0.2</v>
      </c>
      <c r="V17677">
        <v>1</v>
      </c>
      <c r="W17677" t="s">
        <v>2558</v>
      </c>
    </row>
    <row r="17678" spans="1:23" x14ac:dyDescent="0.3">
      <c r="A17678">
        <v>25653</v>
      </c>
      <c r="B17678" s="15" t="s">
        <v>1895</v>
      </c>
      <c r="C17678" t="str">
        <f>_xlfn.XLOOKUP($B17678, STANDARDS!$A:$A, STANDARDS!$B:$B,,0,2)</f>
        <v>Undivided Lemede Fm; Cabo Carvoeiro Fm</v>
      </c>
      <c r="D17678" t="s">
        <v>2177</v>
      </c>
      <c r="E17678" t="s">
        <v>2202</v>
      </c>
      <c r="J17678" cm="1">
        <f t="array" ref="J17678:L17678">_xlfn.XLOOKUP($C17678, AGE!$A:$A,AGE!$B:$D,,0,2)</f>
        <v>182.45</v>
      </c>
      <c r="K17678">
        <v>8.3499999999999943</v>
      </c>
      <c r="L17678" t="str">
        <v xml:space="preserve">GSA 2018 </v>
      </c>
      <c r="M17678" t="s">
        <v>2403</v>
      </c>
      <c r="P17678" t="s">
        <v>2342</v>
      </c>
      <c r="Q17678">
        <v>1.84</v>
      </c>
      <c r="R17678">
        <v>0.2</v>
      </c>
      <c r="V17678">
        <v>1</v>
      </c>
      <c r="W17678" t="s">
        <v>2558</v>
      </c>
    </row>
    <row r="17679" spans="1:23" x14ac:dyDescent="0.3">
      <c r="A17679">
        <v>25654</v>
      </c>
      <c r="B17679" s="15" t="s">
        <v>1895</v>
      </c>
      <c r="C17679" t="str">
        <f>_xlfn.XLOOKUP($B17679, STANDARDS!$A:$A, STANDARDS!$B:$B,,0,2)</f>
        <v>Undivided Lemede Fm; Cabo Carvoeiro Fm</v>
      </c>
      <c r="D17679" t="s">
        <v>2177</v>
      </c>
      <c r="E17679" t="s">
        <v>2202</v>
      </c>
      <c r="J17679" cm="1">
        <f t="array" ref="J17679:L17679">_xlfn.XLOOKUP($C17679, AGE!$A:$A,AGE!$B:$D,,0,2)</f>
        <v>182.45</v>
      </c>
      <c r="K17679">
        <v>8.3499999999999943</v>
      </c>
      <c r="L17679" t="str">
        <v xml:space="preserve">GSA 2018 </v>
      </c>
      <c r="M17679" t="s">
        <v>2403</v>
      </c>
      <c r="P17679" t="s">
        <v>2342</v>
      </c>
      <c r="Q17679">
        <v>1.82</v>
      </c>
      <c r="R17679">
        <v>0.2</v>
      </c>
      <c r="V17679">
        <v>1</v>
      </c>
      <c r="W17679" t="s">
        <v>2558</v>
      </c>
    </row>
    <row r="17680" spans="1:23" x14ac:dyDescent="0.3">
      <c r="A17680">
        <v>25655</v>
      </c>
      <c r="B17680" s="15" t="s">
        <v>1895</v>
      </c>
      <c r="C17680" t="str">
        <f>_xlfn.XLOOKUP($B17680, STANDARDS!$A:$A, STANDARDS!$B:$B,,0,2)</f>
        <v>Undivided Lemede Fm; Cabo Carvoeiro Fm</v>
      </c>
      <c r="D17680" t="s">
        <v>2177</v>
      </c>
      <c r="E17680" t="s">
        <v>2202</v>
      </c>
      <c r="J17680" cm="1">
        <f t="array" ref="J17680:L17680">_xlfn.XLOOKUP($C17680, AGE!$A:$A,AGE!$B:$D,,0,2)</f>
        <v>182.45</v>
      </c>
      <c r="K17680">
        <v>8.3499999999999943</v>
      </c>
      <c r="L17680" t="str">
        <v xml:space="preserve">GSA 2018 </v>
      </c>
      <c r="M17680" t="s">
        <v>2403</v>
      </c>
      <c r="P17680" t="s">
        <v>2342</v>
      </c>
      <c r="Q17680">
        <v>1.81</v>
      </c>
      <c r="R17680">
        <v>0.2</v>
      </c>
      <c r="V17680">
        <v>1</v>
      </c>
      <c r="W17680" t="s">
        <v>2558</v>
      </c>
    </row>
    <row r="17681" spans="1:23" x14ac:dyDescent="0.3">
      <c r="A17681">
        <v>25656</v>
      </c>
      <c r="B17681" s="15" t="s">
        <v>1895</v>
      </c>
      <c r="C17681" t="str">
        <f>_xlfn.XLOOKUP($B17681, STANDARDS!$A:$A, STANDARDS!$B:$B,,0,2)</f>
        <v>Undivided Lemede Fm; Cabo Carvoeiro Fm</v>
      </c>
      <c r="D17681" t="s">
        <v>2177</v>
      </c>
      <c r="E17681" t="s">
        <v>2202</v>
      </c>
      <c r="J17681" cm="1">
        <f t="array" ref="J17681:L17681">_xlfn.XLOOKUP($C17681, AGE!$A:$A,AGE!$B:$D,,0,2)</f>
        <v>182.45</v>
      </c>
      <c r="K17681">
        <v>8.3499999999999943</v>
      </c>
      <c r="L17681" t="str">
        <v xml:space="preserve">GSA 2018 </v>
      </c>
      <c r="M17681" t="s">
        <v>2403</v>
      </c>
      <c r="P17681" t="s">
        <v>2342</v>
      </c>
      <c r="Q17681">
        <v>1.82</v>
      </c>
      <c r="R17681">
        <v>0.2</v>
      </c>
      <c r="V17681">
        <v>1</v>
      </c>
      <c r="W17681" t="s">
        <v>2558</v>
      </c>
    </row>
    <row r="17682" spans="1:23" x14ac:dyDescent="0.3">
      <c r="A17682">
        <v>25657</v>
      </c>
      <c r="B17682" s="15" t="s">
        <v>1895</v>
      </c>
      <c r="C17682" t="str">
        <f>_xlfn.XLOOKUP($B17682, STANDARDS!$A:$A, STANDARDS!$B:$B,,0,2)</f>
        <v>Undivided Lemede Fm; Cabo Carvoeiro Fm</v>
      </c>
      <c r="D17682" t="s">
        <v>2177</v>
      </c>
      <c r="E17682" t="s">
        <v>2202</v>
      </c>
      <c r="J17682" cm="1">
        <f t="array" ref="J17682:L17682">_xlfn.XLOOKUP($C17682, AGE!$A:$A,AGE!$B:$D,,0,2)</f>
        <v>182.45</v>
      </c>
      <c r="K17682">
        <v>8.3499999999999943</v>
      </c>
      <c r="L17682" t="str">
        <v xml:space="preserve">GSA 2018 </v>
      </c>
      <c r="M17682" t="s">
        <v>2403</v>
      </c>
      <c r="P17682" t="s">
        <v>2342</v>
      </c>
      <c r="Q17682">
        <v>1.74</v>
      </c>
      <c r="R17682">
        <v>0.2</v>
      </c>
      <c r="V17682">
        <v>1</v>
      </c>
      <c r="W17682" t="s">
        <v>2558</v>
      </c>
    </row>
    <row r="17683" spans="1:23" x14ac:dyDescent="0.3">
      <c r="A17683">
        <v>25658</v>
      </c>
      <c r="B17683" s="15" t="s">
        <v>1895</v>
      </c>
      <c r="C17683" t="str">
        <f>_xlfn.XLOOKUP($B17683, STANDARDS!$A:$A, STANDARDS!$B:$B,,0,2)</f>
        <v>Undivided Lemede Fm; Cabo Carvoeiro Fm</v>
      </c>
      <c r="D17683" t="s">
        <v>2177</v>
      </c>
      <c r="E17683" t="s">
        <v>2202</v>
      </c>
      <c r="J17683" cm="1">
        <f t="array" ref="J17683:L17683">_xlfn.XLOOKUP($C17683, AGE!$A:$A,AGE!$B:$D,,0,2)</f>
        <v>182.45</v>
      </c>
      <c r="K17683">
        <v>8.3499999999999943</v>
      </c>
      <c r="L17683" t="str">
        <v xml:space="preserve">GSA 2018 </v>
      </c>
      <c r="M17683" t="s">
        <v>2403</v>
      </c>
      <c r="P17683" t="s">
        <v>2342</v>
      </c>
      <c r="Q17683">
        <v>1.72</v>
      </c>
      <c r="R17683">
        <v>0.2</v>
      </c>
      <c r="V17683">
        <v>1</v>
      </c>
      <c r="W17683" t="s">
        <v>2558</v>
      </c>
    </row>
    <row r="17684" spans="1:23" x14ac:dyDescent="0.3">
      <c r="A17684">
        <v>25659</v>
      </c>
      <c r="B17684" s="15" t="s">
        <v>1895</v>
      </c>
      <c r="C17684" t="str">
        <f>_xlfn.XLOOKUP($B17684, STANDARDS!$A:$A, STANDARDS!$B:$B,,0,2)</f>
        <v>Undivided Lemede Fm; Cabo Carvoeiro Fm</v>
      </c>
      <c r="D17684" t="s">
        <v>2177</v>
      </c>
      <c r="E17684" t="s">
        <v>2202</v>
      </c>
      <c r="J17684" cm="1">
        <f t="array" ref="J17684:L17684">_xlfn.XLOOKUP($C17684, AGE!$A:$A,AGE!$B:$D,,0,2)</f>
        <v>182.45</v>
      </c>
      <c r="K17684">
        <v>8.3499999999999943</v>
      </c>
      <c r="L17684" t="str">
        <v xml:space="preserve">GSA 2018 </v>
      </c>
      <c r="M17684" t="s">
        <v>2403</v>
      </c>
      <c r="P17684" t="s">
        <v>2342</v>
      </c>
      <c r="Q17684">
        <v>1.81</v>
      </c>
      <c r="R17684">
        <v>0.2</v>
      </c>
      <c r="V17684">
        <v>1</v>
      </c>
      <c r="W17684" t="s">
        <v>2558</v>
      </c>
    </row>
    <row r="17685" spans="1:23" x14ac:dyDescent="0.3">
      <c r="A17685">
        <v>25660</v>
      </c>
      <c r="B17685" s="15" t="s">
        <v>1895</v>
      </c>
      <c r="C17685" t="str">
        <f>_xlfn.XLOOKUP($B17685, STANDARDS!$A:$A, STANDARDS!$B:$B,,0,2)</f>
        <v>Undivided Lemede Fm; Cabo Carvoeiro Fm</v>
      </c>
      <c r="D17685" t="s">
        <v>2177</v>
      </c>
      <c r="E17685" t="s">
        <v>2202</v>
      </c>
      <c r="J17685" cm="1">
        <f t="array" ref="J17685:L17685">_xlfn.XLOOKUP($C17685, AGE!$A:$A,AGE!$B:$D,,0,2)</f>
        <v>182.45</v>
      </c>
      <c r="K17685">
        <v>8.3499999999999943</v>
      </c>
      <c r="L17685" t="str">
        <v xml:space="preserve">GSA 2018 </v>
      </c>
      <c r="M17685" t="s">
        <v>2403</v>
      </c>
      <c r="P17685" t="s">
        <v>2342</v>
      </c>
      <c r="Q17685">
        <v>1.81</v>
      </c>
      <c r="R17685">
        <v>0.2</v>
      </c>
      <c r="V17685">
        <v>1</v>
      </c>
      <c r="W17685" t="s">
        <v>2558</v>
      </c>
    </row>
    <row r="17686" spans="1:23" x14ac:dyDescent="0.3">
      <c r="A17686">
        <v>25661</v>
      </c>
      <c r="B17686" s="15" t="s">
        <v>1895</v>
      </c>
      <c r="C17686" t="str">
        <f>_xlfn.XLOOKUP($B17686, STANDARDS!$A:$A, STANDARDS!$B:$B,,0,2)</f>
        <v>Undivided Lemede Fm; Cabo Carvoeiro Fm</v>
      </c>
      <c r="D17686" t="s">
        <v>2177</v>
      </c>
      <c r="E17686" t="s">
        <v>2202</v>
      </c>
      <c r="J17686" cm="1">
        <f t="array" ref="J17686:L17686">_xlfn.XLOOKUP($C17686, AGE!$A:$A,AGE!$B:$D,,0,2)</f>
        <v>182.45</v>
      </c>
      <c r="K17686">
        <v>8.3499999999999943</v>
      </c>
      <c r="L17686" t="str">
        <v xml:space="preserve">GSA 2018 </v>
      </c>
      <c r="M17686" t="s">
        <v>2403</v>
      </c>
      <c r="P17686" t="s">
        <v>2342</v>
      </c>
      <c r="Q17686">
        <v>1.85</v>
      </c>
      <c r="R17686">
        <v>0.2</v>
      </c>
      <c r="V17686">
        <v>1</v>
      </c>
      <c r="W17686" t="s">
        <v>2558</v>
      </c>
    </row>
    <row r="17687" spans="1:23" x14ac:dyDescent="0.3">
      <c r="A17687">
        <v>25662</v>
      </c>
      <c r="B17687" s="15" t="s">
        <v>1895</v>
      </c>
      <c r="C17687" t="str">
        <f>_xlfn.XLOOKUP($B17687, STANDARDS!$A:$A, STANDARDS!$B:$B,,0,2)</f>
        <v>Undivided Lemede Fm; Cabo Carvoeiro Fm</v>
      </c>
      <c r="D17687" t="s">
        <v>2177</v>
      </c>
      <c r="E17687" t="s">
        <v>2202</v>
      </c>
      <c r="J17687" cm="1">
        <f t="array" ref="J17687:L17687">_xlfn.XLOOKUP($C17687, AGE!$A:$A,AGE!$B:$D,,0,2)</f>
        <v>182.45</v>
      </c>
      <c r="K17687">
        <v>8.3499999999999943</v>
      </c>
      <c r="L17687" t="str">
        <v xml:space="preserve">GSA 2018 </v>
      </c>
      <c r="M17687" t="s">
        <v>2403</v>
      </c>
      <c r="P17687" t="s">
        <v>2342</v>
      </c>
      <c r="Q17687">
        <v>1.85</v>
      </c>
      <c r="R17687">
        <v>0.2</v>
      </c>
      <c r="V17687">
        <v>1</v>
      </c>
      <c r="W17687" t="s">
        <v>2558</v>
      </c>
    </row>
    <row r="17688" spans="1:23" x14ac:dyDescent="0.3">
      <c r="A17688">
        <v>25663</v>
      </c>
      <c r="B17688" s="15" t="s">
        <v>1895</v>
      </c>
      <c r="C17688" t="str">
        <f>_xlfn.XLOOKUP($B17688, STANDARDS!$A:$A, STANDARDS!$B:$B,,0,2)</f>
        <v>Undivided Lemede Fm; Cabo Carvoeiro Fm</v>
      </c>
      <c r="D17688" t="s">
        <v>2177</v>
      </c>
      <c r="E17688" t="s">
        <v>2202</v>
      </c>
      <c r="J17688" cm="1">
        <f t="array" ref="J17688:L17688">_xlfn.XLOOKUP($C17688, AGE!$A:$A,AGE!$B:$D,,0,2)</f>
        <v>182.45</v>
      </c>
      <c r="K17688">
        <v>8.3499999999999943</v>
      </c>
      <c r="L17688" t="str">
        <v xml:space="preserve">GSA 2018 </v>
      </c>
      <c r="M17688" t="s">
        <v>2403</v>
      </c>
      <c r="P17688" t="s">
        <v>2342</v>
      </c>
      <c r="Q17688">
        <v>1.79</v>
      </c>
      <c r="R17688">
        <v>0.2</v>
      </c>
      <c r="V17688">
        <v>1</v>
      </c>
      <c r="W17688" t="s">
        <v>2558</v>
      </c>
    </row>
    <row r="17689" spans="1:23" x14ac:dyDescent="0.3">
      <c r="A17689">
        <v>25664</v>
      </c>
      <c r="B17689" s="15" t="s">
        <v>1895</v>
      </c>
      <c r="C17689" t="str">
        <f>_xlfn.XLOOKUP($B17689, STANDARDS!$A:$A, STANDARDS!$B:$B,,0,2)</f>
        <v>Undivided Lemede Fm; Cabo Carvoeiro Fm</v>
      </c>
      <c r="D17689" t="s">
        <v>2177</v>
      </c>
      <c r="E17689" t="s">
        <v>2202</v>
      </c>
      <c r="J17689" cm="1">
        <f t="array" ref="J17689:L17689">_xlfn.XLOOKUP($C17689, AGE!$A:$A,AGE!$B:$D,,0,2)</f>
        <v>182.45</v>
      </c>
      <c r="K17689">
        <v>8.3499999999999943</v>
      </c>
      <c r="L17689" t="str">
        <v xml:space="preserve">GSA 2018 </v>
      </c>
      <c r="M17689" t="s">
        <v>2403</v>
      </c>
      <c r="P17689" t="s">
        <v>2342</v>
      </c>
      <c r="Q17689">
        <v>1.84</v>
      </c>
      <c r="R17689">
        <v>0.2</v>
      </c>
      <c r="V17689">
        <v>1</v>
      </c>
      <c r="W17689" t="s">
        <v>2558</v>
      </c>
    </row>
    <row r="17690" spans="1:23" x14ac:dyDescent="0.3">
      <c r="A17690">
        <v>25665</v>
      </c>
      <c r="B17690" s="15" t="s">
        <v>1895</v>
      </c>
      <c r="C17690" t="str">
        <f>_xlfn.XLOOKUP($B17690, STANDARDS!$A:$A, STANDARDS!$B:$B,,0,2)</f>
        <v>Undivided Lemede Fm; Cabo Carvoeiro Fm</v>
      </c>
      <c r="D17690" t="s">
        <v>2177</v>
      </c>
      <c r="E17690" t="s">
        <v>2202</v>
      </c>
      <c r="J17690" cm="1">
        <f t="array" ref="J17690:L17690">_xlfn.XLOOKUP($C17690, AGE!$A:$A,AGE!$B:$D,,0,2)</f>
        <v>182.45</v>
      </c>
      <c r="K17690">
        <v>8.3499999999999943</v>
      </c>
      <c r="L17690" t="str">
        <v xml:space="preserve">GSA 2018 </v>
      </c>
      <c r="M17690" t="s">
        <v>2403</v>
      </c>
      <c r="P17690" t="s">
        <v>2342</v>
      </c>
      <c r="Q17690">
        <v>1.88</v>
      </c>
      <c r="R17690">
        <v>0.2</v>
      </c>
      <c r="V17690">
        <v>1</v>
      </c>
      <c r="W17690" t="s">
        <v>2558</v>
      </c>
    </row>
    <row r="17691" spans="1:23" x14ac:dyDescent="0.3">
      <c r="A17691">
        <v>25666</v>
      </c>
      <c r="B17691" s="15" t="s">
        <v>1895</v>
      </c>
      <c r="C17691" t="str">
        <f>_xlfn.XLOOKUP($B17691, STANDARDS!$A:$A, STANDARDS!$B:$B,,0,2)</f>
        <v>Undivided Lemede Fm; Cabo Carvoeiro Fm</v>
      </c>
      <c r="D17691" t="s">
        <v>2177</v>
      </c>
      <c r="E17691" t="s">
        <v>2202</v>
      </c>
      <c r="J17691" cm="1">
        <f t="array" ref="J17691:L17691">_xlfn.XLOOKUP($C17691, AGE!$A:$A,AGE!$B:$D,,0,2)</f>
        <v>182.45</v>
      </c>
      <c r="K17691">
        <v>8.3499999999999943</v>
      </c>
      <c r="L17691" t="str">
        <v xml:space="preserve">GSA 2018 </v>
      </c>
      <c r="M17691" t="s">
        <v>2403</v>
      </c>
      <c r="P17691" t="s">
        <v>2342</v>
      </c>
      <c r="Q17691">
        <v>1.83</v>
      </c>
      <c r="R17691">
        <v>0.2</v>
      </c>
      <c r="V17691">
        <v>1</v>
      </c>
      <c r="W17691" t="s">
        <v>2558</v>
      </c>
    </row>
    <row r="17692" spans="1:23" x14ac:dyDescent="0.3">
      <c r="A17692">
        <v>25667</v>
      </c>
      <c r="B17692" s="15" t="s">
        <v>1895</v>
      </c>
      <c r="C17692" t="str">
        <f>_xlfn.XLOOKUP($B17692, STANDARDS!$A:$A, STANDARDS!$B:$B,,0,2)</f>
        <v>Undivided Lemede Fm; Cabo Carvoeiro Fm</v>
      </c>
      <c r="D17692" t="s">
        <v>2177</v>
      </c>
      <c r="E17692" t="s">
        <v>2202</v>
      </c>
      <c r="J17692" cm="1">
        <f t="array" ref="J17692:L17692">_xlfn.XLOOKUP($C17692, AGE!$A:$A,AGE!$B:$D,,0,2)</f>
        <v>182.45</v>
      </c>
      <c r="K17692">
        <v>8.3499999999999943</v>
      </c>
      <c r="L17692" t="str">
        <v xml:space="preserve">GSA 2018 </v>
      </c>
      <c r="M17692" t="s">
        <v>2403</v>
      </c>
      <c r="P17692" t="s">
        <v>2342</v>
      </c>
      <c r="Q17692">
        <v>1.83</v>
      </c>
      <c r="R17692">
        <v>0.2</v>
      </c>
      <c r="V17692">
        <v>1</v>
      </c>
      <c r="W17692" t="s">
        <v>2558</v>
      </c>
    </row>
    <row r="17693" spans="1:23" x14ac:dyDescent="0.3">
      <c r="A17693">
        <v>25668</v>
      </c>
      <c r="B17693" s="15" t="s">
        <v>1895</v>
      </c>
      <c r="C17693" t="str">
        <f>_xlfn.XLOOKUP($B17693, STANDARDS!$A:$A, STANDARDS!$B:$B,,0,2)</f>
        <v>Undivided Lemede Fm; Cabo Carvoeiro Fm</v>
      </c>
      <c r="D17693" t="s">
        <v>2177</v>
      </c>
      <c r="E17693" t="s">
        <v>2202</v>
      </c>
      <c r="J17693" cm="1">
        <f t="array" ref="J17693:L17693">_xlfn.XLOOKUP($C17693, AGE!$A:$A,AGE!$B:$D,,0,2)</f>
        <v>182.45</v>
      </c>
      <c r="K17693">
        <v>8.3499999999999943</v>
      </c>
      <c r="L17693" t="str">
        <v xml:space="preserve">GSA 2018 </v>
      </c>
      <c r="M17693" t="s">
        <v>2403</v>
      </c>
      <c r="P17693" t="s">
        <v>2342</v>
      </c>
      <c r="Q17693">
        <v>1.81</v>
      </c>
      <c r="R17693">
        <v>0.2</v>
      </c>
      <c r="V17693">
        <v>1</v>
      </c>
      <c r="W17693" t="s">
        <v>2558</v>
      </c>
    </row>
    <row r="17694" spans="1:23" x14ac:dyDescent="0.3">
      <c r="A17694">
        <v>25669</v>
      </c>
      <c r="B17694" s="15" t="s">
        <v>1895</v>
      </c>
      <c r="C17694" t="str">
        <f>_xlfn.XLOOKUP($B17694, STANDARDS!$A:$A, STANDARDS!$B:$B,,0,2)</f>
        <v>Undivided Lemede Fm; Cabo Carvoeiro Fm</v>
      </c>
      <c r="D17694" t="s">
        <v>2177</v>
      </c>
      <c r="E17694" t="s">
        <v>2202</v>
      </c>
      <c r="J17694" cm="1">
        <f t="array" ref="J17694:L17694">_xlfn.XLOOKUP($C17694, AGE!$A:$A,AGE!$B:$D,,0,2)</f>
        <v>182.45</v>
      </c>
      <c r="K17694">
        <v>8.3499999999999943</v>
      </c>
      <c r="L17694" t="str">
        <v xml:space="preserve">GSA 2018 </v>
      </c>
      <c r="M17694" t="s">
        <v>2403</v>
      </c>
      <c r="P17694" t="s">
        <v>2342</v>
      </c>
      <c r="Q17694">
        <v>1.86</v>
      </c>
      <c r="R17694">
        <v>0.2</v>
      </c>
      <c r="V17694">
        <v>1</v>
      </c>
      <c r="W17694" t="s">
        <v>2558</v>
      </c>
    </row>
    <row r="17695" spans="1:23" x14ac:dyDescent="0.3">
      <c r="A17695">
        <v>25670</v>
      </c>
      <c r="B17695" s="15" t="s">
        <v>1895</v>
      </c>
      <c r="C17695" t="str">
        <f>_xlfn.XLOOKUP($B17695, STANDARDS!$A:$A, STANDARDS!$B:$B,,0,2)</f>
        <v>Undivided Lemede Fm; Cabo Carvoeiro Fm</v>
      </c>
      <c r="D17695" t="s">
        <v>2177</v>
      </c>
      <c r="E17695" t="s">
        <v>2202</v>
      </c>
      <c r="J17695" cm="1">
        <f t="array" ref="J17695:L17695">_xlfn.XLOOKUP($C17695, AGE!$A:$A,AGE!$B:$D,,0,2)</f>
        <v>182.45</v>
      </c>
      <c r="K17695">
        <v>8.3499999999999943</v>
      </c>
      <c r="L17695" t="str">
        <v xml:space="preserve">GSA 2018 </v>
      </c>
      <c r="M17695" t="s">
        <v>2403</v>
      </c>
      <c r="P17695" t="s">
        <v>2342</v>
      </c>
      <c r="Q17695">
        <v>1.82</v>
      </c>
      <c r="R17695">
        <v>0.2</v>
      </c>
      <c r="V17695">
        <v>1</v>
      </c>
      <c r="W17695" t="s">
        <v>2558</v>
      </c>
    </row>
    <row r="17696" spans="1:23" x14ac:dyDescent="0.3">
      <c r="A17696">
        <v>25671</v>
      </c>
      <c r="B17696" s="15" t="s">
        <v>1895</v>
      </c>
      <c r="C17696" t="str">
        <f>_xlfn.XLOOKUP($B17696, STANDARDS!$A:$A, STANDARDS!$B:$B,,0,2)</f>
        <v>Undivided Lemede Fm; Cabo Carvoeiro Fm</v>
      </c>
      <c r="D17696" t="s">
        <v>2177</v>
      </c>
      <c r="E17696" t="s">
        <v>2202</v>
      </c>
      <c r="J17696" cm="1">
        <f t="array" ref="J17696:L17696">_xlfn.XLOOKUP($C17696, AGE!$A:$A,AGE!$B:$D,,0,2)</f>
        <v>182.45</v>
      </c>
      <c r="K17696">
        <v>8.3499999999999943</v>
      </c>
      <c r="L17696" t="str">
        <v xml:space="preserve">GSA 2018 </v>
      </c>
      <c r="M17696" t="s">
        <v>2403</v>
      </c>
      <c r="P17696" t="s">
        <v>2342</v>
      </c>
      <c r="Q17696">
        <v>1.89</v>
      </c>
      <c r="R17696">
        <v>0.2</v>
      </c>
      <c r="V17696">
        <v>1</v>
      </c>
      <c r="W17696" t="s">
        <v>2558</v>
      </c>
    </row>
    <row r="17697" spans="1:23" x14ac:dyDescent="0.3">
      <c r="A17697">
        <v>25672</v>
      </c>
      <c r="B17697" s="15" t="s">
        <v>1895</v>
      </c>
      <c r="C17697" t="str">
        <f>_xlfn.XLOOKUP($B17697, STANDARDS!$A:$A, STANDARDS!$B:$B,,0,2)</f>
        <v>Undivided Lemede Fm; Cabo Carvoeiro Fm</v>
      </c>
      <c r="D17697" t="s">
        <v>2177</v>
      </c>
      <c r="E17697" t="s">
        <v>2202</v>
      </c>
      <c r="J17697" cm="1">
        <f t="array" ref="J17697:L17697">_xlfn.XLOOKUP($C17697, AGE!$A:$A,AGE!$B:$D,,0,2)</f>
        <v>182.45</v>
      </c>
      <c r="K17697">
        <v>8.3499999999999943</v>
      </c>
      <c r="L17697" t="str">
        <v xml:space="preserve">GSA 2018 </v>
      </c>
      <c r="M17697" t="s">
        <v>2403</v>
      </c>
      <c r="P17697" t="s">
        <v>2342</v>
      </c>
      <c r="Q17697">
        <v>1.9</v>
      </c>
      <c r="R17697">
        <v>0.2</v>
      </c>
      <c r="V17697">
        <v>1</v>
      </c>
      <c r="W17697" t="s">
        <v>2558</v>
      </c>
    </row>
    <row r="17698" spans="1:23" x14ac:dyDescent="0.3">
      <c r="A17698">
        <v>25673</v>
      </c>
      <c r="B17698" s="15" t="s">
        <v>1895</v>
      </c>
      <c r="C17698" t="str">
        <f>_xlfn.XLOOKUP($B17698, STANDARDS!$A:$A, STANDARDS!$B:$B,,0,2)</f>
        <v>Undivided Lemede Fm; Cabo Carvoeiro Fm</v>
      </c>
      <c r="D17698" t="s">
        <v>2177</v>
      </c>
      <c r="E17698" t="s">
        <v>2202</v>
      </c>
      <c r="J17698" cm="1">
        <f t="array" ref="J17698:L17698">_xlfn.XLOOKUP($C17698, AGE!$A:$A,AGE!$B:$D,,0,2)</f>
        <v>182.45</v>
      </c>
      <c r="K17698">
        <v>8.3499999999999943</v>
      </c>
      <c r="L17698" t="str">
        <v xml:space="preserve">GSA 2018 </v>
      </c>
      <c r="M17698" t="s">
        <v>2403</v>
      </c>
      <c r="P17698" t="s">
        <v>2342</v>
      </c>
      <c r="Q17698">
        <v>1.93</v>
      </c>
      <c r="R17698">
        <v>0.2</v>
      </c>
      <c r="V17698">
        <v>1</v>
      </c>
      <c r="W17698" t="s">
        <v>2558</v>
      </c>
    </row>
    <row r="17699" spans="1:23" x14ac:dyDescent="0.3">
      <c r="A17699">
        <v>25674</v>
      </c>
      <c r="B17699" s="15" t="s">
        <v>1895</v>
      </c>
      <c r="C17699" t="str">
        <f>_xlfn.XLOOKUP($B17699, STANDARDS!$A:$A, STANDARDS!$B:$B,,0,2)</f>
        <v>Undivided Lemede Fm; Cabo Carvoeiro Fm</v>
      </c>
      <c r="D17699" t="s">
        <v>2177</v>
      </c>
      <c r="E17699" t="s">
        <v>2202</v>
      </c>
      <c r="J17699" cm="1">
        <f t="array" ref="J17699:L17699">_xlfn.XLOOKUP($C17699, AGE!$A:$A,AGE!$B:$D,,0,2)</f>
        <v>182.45</v>
      </c>
      <c r="K17699">
        <v>8.3499999999999943</v>
      </c>
      <c r="L17699" t="str">
        <v xml:space="preserve">GSA 2018 </v>
      </c>
      <c r="M17699" t="s">
        <v>2403</v>
      </c>
      <c r="P17699" t="s">
        <v>2342</v>
      </c>
      <c r="Q17699">
        <v>1.9</v>
      </c>
      <c r="R17699">
        <v>0.2</v>
      </c>
      <c r="V17699">
        <v>1</v>
      </c>
      <c r="W17699" t="s">
        <v>2558</v>
      </c>
    </row>
    <row r="17700" spans="1:23" x14ac:dyDescent="0.3">
      <c r="A17700">
        <v>25675</v>
      </c>
      <c r="B17700" s="15" t="s">
        <v>1895</v>
      </c>
      <c r="C17700" t="str">
        <f>_xlfn.XLOOKUP($B17700, STANDARDS!$A:$A, STANDARDS!$B:$B,,0,2)</f>
        <v>Undivided Lemede Fm; Cabo Carvoeiro Fm</v>
      </c>
      <c r="D17700" t="s">
        <v>2177</v>
      </c>
      <c r="E17700" t="s">
        <v>2202</v>
      </c>
      <c r="J17700" cm="1">
        <f t="array" ref="J17700:L17700">_xlfn.XLOOKUP($C17700, AGE!$A:$A,AGE!$B:$D,,0,2)</f>
        <v>182.45</v>
      </c>
      <c r="K17700">
        <v>8.3499999999999943</v>
      </c>
      <c r="L17700" t="str">
        <v xml:space="preserve">GSA 2018 </v>
      </c>
      <c r="M17700" t="s">
        <v>2403</v>
      </c>
      <c r="P17700" t="s">
        <v>2342</v>
      </c>
      <c r="Q17700">
        <v>1.9</v>
      </c>
      <c r="R17700">
        <v>0.2</v>
      </c>
      <c r="V17700">
        <v>1</v>
      </c>
      <c r="W17700" t="s">
        <v>2558</v>
      </c>
    </row>
    <row r="17701" spans="1:23" x14ac:dyDescent="0.3">
      <c r="A17701">
        <v>25676</v>
      </c>
      <c r="B17701" s="15" t="s">
        <v>1895</v>
      </c>
      <c r="C17701" t="str">
        <f>_xlfn.XLOOKUP($B17701, STANDARDS!$A:$A, STANDARDS!$B:$B,,0,2)</f>
        <v>Undivided Lemede Fm; Cabo Carvoeiro Fm</v>
      </c>
      <c r="D17701" t="s">
        <v>2177</v>
      </c>
      <c r="E17701" t="s">
        <v>2202</v>
      </c>
      <c r="J17701" cm="1">
        <f t="array" ref="J17701:L17701">_xlfn.XLOOKUP($C17701, AGE!$A:$A,AGE!$B:$D,,0,2)</f>
        <v>182.45</v>
      </c>
      <c r="K17701">
        <v>8.3499999999999943</v>
      </c>
      <c r="L17701" t="str">
        <v xml:space="preserve">GSA 2018 </v>
      </c>
      <c r="M17701" t="s">
        <v>2403</v>
      </c>
      <c r="P17701" t="s">
        <v>2342</v>
      </c>
      <c r="Q17701">
        <v>1.84</v>
      </c>
      <c r="R17701">
        <v>0.2</v>
      </c>
      <c r="V17701">
        <v>1</v>
      </c>
      <c r="W17701" t="s">
        <v>2558</v>
      </c>
    </row>
    <row r="17702" spans="1:23" x14ac:dyDescent="0.3">
      <c r="A17702">
        <v>25677</v>
      </c>
      <c r="B17702" s="15" t="s">
        <v>1895</v>
      </c>
      <c r="C17702" t="str">
        <f>_xlfn.XLOOKUP($B17702, STANDARDS!$A:$A, STANDARDS!$B:$B,,0,2)</f>
        <v>Undivided Lemede Fm; Cabo Carvoeiro Fm</v>
      </c>
      <c r="D17702" t="s">
        <v>2177</v>
      </c>
      <c r="E17702" t="s">
        <v>2202</v>
      </c>
      <c r="J17702" cm="1">
        <f t="array" ref="J17702:L17702">_xlfn.XLOOKUP($C17702, AGE!$A:$A,AGE!$B:$D,,0,2)</f>
        <v>182.45</v>
      </c>
      <c r="K17702">
        <v>8.3499999999999943</v>
      </c>
      <c r="L17702" t="str">
        <v xml:space="preserve">GSA 2018 </v>
      </c>
      <c r="M17702" t="s">
        <v>2403</v>
      </c>
      <c r="P17702" t="s">
        <v>2342</v>
      </c>
      <c r="Q17702">
        <v>1.92</v>
      </c>
      <c r="R17702">
        <v>0.2</v>
      </c>
      <c r="V17702">
        <v>1</v>
      </c>
      <c r="W17702" t="s">
        <v>2558</v>
      </c>
    </row>
    <row r="17703" spans="1:23" x14ac:dyDescent="0.3">
      <c r="A17703">
        <v>25678</v>
      </c>
      <c r="B17703" s="15" t="s">
        <v>1895</v>
      </c>
      <c r="C17703" t="str">
        <f>_xlfn.XLOOKUP($B17703, STANDARDS!$A:$A, STANDARDS!$B:$B,,0,2)</f>
        <v>Undivided Lemede Fm; Cabo Carvoeiro Fm</v>
      </c>
      <c r="D17703" t="s">
        <v>2177</v>
      </c>
      <c r="E17703" t="s">
        <v>2202</v>
      </c>
      <c r="J17703" cm="1">
        <f t="array" ref="J17703:L17703">_xlfn.XLOOKUP($C17703, AGE!$A:$A,AGE!$B:$D,,0,2)</f>
        <v>182.45</v>
      </c>
      <c r="K17703">
        <v>8.3499999999999943</v>
      </c>
      <c r="L17703" t="str">
        <v xml:space="preserve">GSA 2018 </v>
      </c>
      <c r="M17703" t="s">
        <v>2403</v>
      </c>
      <c r="P17703" t="s">
        <v>2342</v>
      </c>
      <c r="Q17703">
        <v>1.85</v>
      </c>
      <c r="R17703">
        <v>0.2</v>
      </c>
      <c r="V17703">
        <v>1</v>
      </c>
      <c r="W17703" t="s">
        <v>2558</v>
      </c>
    </row>
    <row r="17704" spans="1:23" x14ac:dyDescent="0.3">
      <c r="A17704">
        <v>25679</v>
      </c>
      <c r="B17704" s="15" t="s">
        <v>1895</v>
      </c>
      <c r="C17704" t="str">
        <f>_xlfn.XLOOKUP($B17704, STANDARDS!$A:$A, STANDARDS!$B:$B,,0,2)</f>
        <v>Undivided Lemede Fm; Cabo Carvoeiro Fm</v>
      </c>
      <c r="D17704" t="s">
        <v>2177</v>
      </c>
      <c r="E17704" t="s">
        <v>2202</v>
      </c>
      <c r="J17704" cm="1">
        <f t="array" ref="J17704:L17704">_xlfn.XLOOKUP($C17704, AGE!$A:$A,AGE!$B:$D,,0,2)</f>
        <v>182.45</v>
      </c>
      <c r="K17704">
        <v>8.3499999999999943</v>
      </c>
      <c r="L17704" t="str">
        <v xml:space="preserve">GSA 2018 </v>
      </c>
      <c r="M17704" t="s">
        <v>2403</v>
      </c>
      <c r="P17704" t="s">
        <v>2342</v>
      </c>
      <c r="Q17704">
        <v>1.97</v>
      </c>
      <c r="R17704">
        <v>0.2</v>
      </c>
      <c r="V17704">
        <v>1</v>
      </c>
      <c r="W17704" t="s">
        <v>2558</v>
      </c>
    </row>
    <row r="17705" spans="1:23" x14ac:dyDescent="0.3">
      <c r="A17705">
        <v>25680</v>
      </c>
      <c r="B17705" s="15" t="s">
        <v>1895</v>
      </c>
      <c r="C17705" t="str">
        <f>_xlfn.XLOOKUP($B17705, STANDARDS!$A:$A, STANDARDS!$B:$B,,0,2)</f>
        <v>Undivided Lemede Fm; Cabo Carvoeiro Fm</v>
      </c>
      <c r="D17705" t="s">
        <v>2177</v>
      </c>
      <c r="E17705" t="s">
        <v>2202</v>
      </c>
      <c r="J17705" cm="1">
        <f t="array" ref="J17705:L17705">_xlfn.XLOOKUP($C17705, AGE!$A:$A,AGE!$B:$D,,0,2)</f>
        <v>182.45</v>
      </c>
      <c r="K17705">
        <v>8.3499999999999943</v>
      </c>
      <c r="L17705" t="str">
        <v xml:space="preserve">GSA 2018 </v>
      </c>
      <c r="M17705" t="s">
        <v>2403</v>
      </c>
      <c r="P17705" t="s">
        <v>2342</v>
      </c>
      <c r="Q17705">
        <v>1.91</v>
      </c>
      <c r="R17705">
        <v>0.2</v>
      </c>
      <c r="V17705">
        <v>1</v>
      </c>
      <c r="W17705" t="s">
        <v>2558</v>
      </c>
    </row>
    <row r="17706" spans="1:23" x14ac:dyDescent="0.3">
      <c r="A17706">
        <v>25681</v>
      </c>
      <c r="B17706" s="15" t="s">
        <v>1895</v>
      </c>
      <c r="C17706" t="str">
        <f>_xlfn.XLOOKUP($B17706, STANDARDS!$A:$A, STANDARDS!$B:$B,,0,2)</f>
        <v>Undivided Lemede Fm; Cabo Carvoeiro Fm</v>
      </c>
      <c r="D17706" t="s">
        <v>2177</v>
      </c>
      <c r="E17706" t="s">
        <v>2202</v>
      </c>
      <c r="J17706" cm="1">
        <f t="array" ref="J17706:L17706">_xlfn.XLOOKUP($C17706, AGE!$A:$A,AGE!$B:$D,,0,2)</f>
        <v>182.45</v>
      </c>
      <c r="K17706">
        <v>8.3499999999999943</v>
      </c>
      <c r="L17706" t="str">
        <v xml:space="preserve">GSA 2018 </v>
      </c>
      <c r="M17706" t="s">
        <v>2403</v>
      </c>
      <c r="P17706" t="s">
        <v>2342</v>
      </c>
      <c r="Q17706">
        <v>2</v>
      </c>
      <c r="R17706">
        <v>0.2</v>
      </c>
      <c r="V17706">
        <v>1</v>
      </c>
      <c r="W17706" t="s">
        <v>2558</v>
      </c>
    </row>
    <row r="17707" spans="1:23" x14ac:dyDescent="0.3">
      <c r="A17707">
        <v>25682</v>
      </c>
      <c r="B17707" s="15" t="s">
        <v>1895</v>
      </c>
      <c r="C17707" t="str">
        <f>_xlfn.XLOOKUP($B17707, STANDARDS!$A:$A, STANDARDS!$B:$B,,0,2)</f>
        <v>Undivided Lemede Fm; Cabo Carvoeiro Fm</v>
      </c>
      <c r="D17707" t="s">
        <v>2177</v>
      </c>
      <c r="E17707" t="s">
        <v>2202</v>
      </c>
      <c r="J17707" cm="1">
        <f t="array" ref="J17707:L17707">_xlfn.XLOOKUP($C17707, AGE!$A:$A,AGE!$B:$D,,0,2)</f>
        <v>182.45</v>
      </c>
      <c r="K17707">
        <v>8.3499999999999943</v>
      </c>
      <c r="L17707" t="str">
        <v xml:space="preserve">GSA 2018 </v>
      </c>
      <c r="M17707" t="s">
        <v>2403</v>
      </c>
      <c r="P17707" t="s">
        <v>2342</v>
      </c>
      <c r="Q17707">
        <v>1.91</v>
      </c>
      <c r="R17707">
        <v>0.2</v>
      </c>
      <c r="V17707">
        <v>1</v>
      </c>
      <c r="W17707" t="s">
        <v>2558</v>
      </c>
    </row>
    <row r="17708" spans="1:23" x14ac:dyDescent="0.3">
      <c r="A17708">
        <v>25683</v>
      </c>
      <c r="B17708" s="15" t="s">
        <v>1895</v>
      </c>
      <c r="C17708" t="str">
        <f>_xlfn.XLOOKUP($B17708, STANDARDS!$A:$A, STANDARDS!$B:$B,,0,2)</f>
        <v>Undivided Lemede Fm; Cabo Carvoeiro Fm</v>
      </c>
      <c r="D17708" t="s">
        <v>2177</v>
      </c>
      <c r="E17708" t="s">
        <v>2202</v>
      </c>
      <c r="J17708" cm="1">
        <f t="array" ref="J17708:L17708">_xlfn.XLOOKUP($C17708, AGE!$A:$A,AGE!$B:$D,,0,2)</f>
        <v>182.45</v>
      </c>
      <c r="K17708">
        <v>8.3499999999999943</v>
      </c>
      <c r="L17708" t="str">
        <v xml:space="preserve">GSA 2018 </v>
      </c>
      <c r="M17708" t="s">
        <v>2403</v>
      </c>
      <c r="P17708" t="s">
        <v>2342</v>
      </c>
      <c r="Q17708">
        <v>1.99</v>
      </c>
      <c r="R17708">
        <v>0.2</v>
      </c>
      <c r="V17708">
        <v>1</v>
      </c>
      <c r="W17708" t="s">
        <v>2558</v>
      </c>
    </row>
    <row r="17709" spans="1:23" x14ac:dyDescent="0.3">
      <c r="A17709">
        <v>25684</v>
      </c>
      <c r="B17709" s="15" t="s">
        <v>1895</v>
      </c>
      <c r="C17709" t="str">
        <f>_xlfn.XLOOKUP($B17709, STANDARDS!$A:$A, STANDARDS!$B:$B,,0,2)</f>
        <v>Undivided Lemede Fm; Cabo Carvoeiro Fm</v>
      </c>
      <c r="D17709" t="s">
        <v>2177</v>
      </c>
      <c r="E17709" t="s">
        <v>2202</v>
      </c>
      <c r="J17709" cm="1">
        <f t="array" ref="J17709:L17709">_xlfn.XLOOKUP($C17709, AGE!$A:$A,AGE!$B:$D,,0,2)</f>
        <v>182.45</v>
      </c>
      <c r="K17709">
        <v>8.3499999999999943</v>
      </c>
      <c r="L17709" t="str">
        <v xml:space="preserve">GSA 2018 </v>
      </c>
      <c r="M17709" t="s">
        <v>2403</v>
      </c>
      <c r="P17709" t="s">
        <v>2342</v>
      </c>
      <c r="Q17709">
        <v>1.97</v>
      </c>
      <c r="R17709">
        <v>0.2</v>
      </c>
      <c r="V17709">
        <v>1</v>
      </c>
      <c r="W17709" t="s">
        <v>2558</v>
      </c>
    </row>
    <row r="17710" spans="1:23" x14ac:dyDescent="0.3">
      <c r="A17710">
        <v>25685</v>
      </c>
      <c r="B17710" s="15" t="s">
        <v>1895</v>
      </c>
      <c r="C17710" t="str">
        <f>_xlfn.XLOOKUP($B17710, STANDARDS!$A:$A, STANDARDS!$B:$B,,0,2)</f>
        <v>Undivided Lemede Fm; Cabo Carvoeiro Fm</v>
      </c>
      <c r="D17710" t="s">
        <v>2177</v>
      </c>
      <c r="E17710" t="s">
        <v>2202</v>
      </c>
      <c r="J17710" cm="1">
        <f t="array" ref="J17710:L17710">_xlfn.XLOOKUP($C17710, AGE!$A:$A,AGE!$B:$D,,0,2)</f>
        <v>182.45</v>
      </c>
      <c r="K17710">
        <v>8.3499999999999943</v>
      </c>
      <c r="L17710" t="str">
        <v xml:space="preserve">GSA 2018 </v>
      </c>
      <c r="M17710" t="s">
        <v>2403</v>
      </c>
      <c r="P17710" t="s">
        <v>2342</v>
      </c>
      <c r="Q17710">
        <v>1.93</v>
      </c>
      <c r="R17710">
        <v>0.2</v>
      </c>
      <c r="V17710">
        <v>1</v>
      </c>
      <c r="W17710" t="s">
        <v>2558</v>
      </c>
    </row>
    <row r="17711" spans="1:23" x14ac:dyDescent="0.3">
      <c r="A17711">
        <v>25686</v>
      </c>
      <c r="B17711" s="15" t="s">
        <v>1895</v>
      </c>
      <c r="C17711" t="str">
        <f>_xlfn.XLOOKUP($B17711, STANDARDS!$A:$A, STANDARDS!$B:$B,,0,2)</f>
        <v>Undivided Lemede Fm; Cabo Carvoeiro Fm</v>
      </c>
      <c r="D17711" t="s">
        <v>2177</v>
      </c>
      <c r="E17711" t="s">
        <v>2202</v>
      </c>
      <c r="J17711" cm="1">
        <f t="array" ref="J17711:L17711">_xlfn.XLOOKUP($C17711, AGE!$A:$A,AGE!$B:$D,,0,2)</f>
        <v>182.45</v>
      </c>
      <c r="K17711">
        <v>8.3499999999999943</v>
      </c>
      <c r="L17711" t="str">
        <v xml:space="preserve">GSA 2018 </v>
      </c>
      <c r="M17711" t="s">
        <v>2403</v>
      </c>
      <c r="P17711" t="s">
        <v>2342</v>
      </c>
      <c r="Q17711">
        <v>1.93</v>
      </c>
      <c r="R17711">
        <v>0.2</v>
      </c>
      <c r="V17711">
        <v>1</v>
      </c>
      <c r="W17711" t="s">
        <v>2558</v>
      </c>
    </row>
    <row r="17712" spans="1:23" x14ac:dyDescent="0.3">
      <c r="A17712">
        <v>25687</v>
      </c>
      <c r="B17712" s="15" t="s">
        <v>1895</v>
      </c>
      <c r="C17712" t="str">
        <f>_xlfn.XLOOKUP($B17712, STANDARDS!$A:$A, STANDARDS!$B:$B,,0,2)</f>
        <v>Undivided Lemede Fm; Cabo Carvoeiro Fm</v>
      </c>
      <c r="D17712" t="s">
        <v>2177</v>
      </c>
      <c r="E17712" t="s">
        <v>2202</v>
      </c>
      <c r="J17712" cm="1">
        <f t="array" ref="J17712:L17712">_xlfn.XLOOKUP($C17712, AGE!$A:$A,AGE!$B:$D,,0,2)</f>
        <v>182.45</v>
      </c>
      <c r="K17712">
        <v>8.3499999999999943</v>
      </c>
      <c r="L17712" t="str">
        <v xml:space="preserve">GSA 2018 </v>
      </c>
      <c r="M17712" t="s">
        <v>2403</v>
      </c>
      <c r="P17712" t="s">
        <v>2342</v>
      </c>
      <c r="Q17712">
        <v>1.93</v>
      </c>
      <c r="R17712">
        <v>0.2</v>
      </c>
      <c r="V17712">
        <v>1</v>
      </c>
      <c r="W17712" t="s">
        <v>2558</v>
      </c>
    </row>
    <row r="17713" spans="1:23" x14ac:dyDescent="0.3">
      <c r="A17713">
        <v>25688</v>
      </c>
      <c r="B17713" s="15" t="s">
        <v>1895</v>
      </c>
      <c r="C17713" t="str">
        <f>_xlfn.XLOOKUP($B17713, STANDARDS!$A:$A, STANDARDS!$B:$B,,0,2)</f>
        <v>Undivided Lemede Fm; Cabo Carvoeiro Fm</v>
      </c>
      <c r="D17713" t="s">
        <v>2177</v>
      </c>
      <c r="E17713" t="s">
        <v>2202</v>
      </c>
      <c r="J17713" cm="1">
        <f t="array" ref="J17713:L17713">_xlfn.XLOOKUP($C17713, AGE!$A:$A,AGE!$B:$D,,0,2)</f>
        <v>182.45</v>
      </c>
      <c r="K17713">
        <v>8.3499999999999943</v>
      </c>
      <c r="L17713" t="str">
        <v xml:space="preserve">GSA 2018 </v>
      </c>
      <c r="M17713" t="s">
        <v>2403</v>
      </c>
      <c r="P17713" t="s">
        <v>2342</v>
      </c>
      <c r="Q17713">
        <v>2.02</v>
      </c>
      <c r="R17713">
        <v>0.2</v>
      </c>
      <c r="V17713">
        <v>1</v>
      </c>
      <c r="W17713" t="s">
        <v>2558</v>
      </c>
    </row>
    <row r="17714" spans="1:23" x14ac:dyDescent="0.3">
      <c r="A17714">
        <v>25689</v>
      </c>
      <c r="B17714" s="15" t="s">
        <v>1895</v>
      </c>
      <c r="C17714" t="str">
        <f>_xlfn.XLOOKUP($B17714, STANDARDS!$A:$A, STANDARDS!$B:$B,,0,2)</f>
        <v>Undivided Lemede Fm; Cabo Carvoeiro Fm</v>
      </c>
      <c r="D17714" t="s">
        <v>2177</v>
      </c>
      <c r="E17714" t="s">
        <v>2202</v>
      </c>
      <c r="J17714" cm="1">
        <f t="array" ref="J17714:L17714">_xlfn.XLOOKUP($C17714, AGE!$A:$A,AGE!$B:$D,,0,2)</f>
        <v>182.45</v>
      </c>
      <c r="K17714">
        <v>8.3499999999999943</v>
      </c>
      <c r="L17714" t="str">
        <v xml:space="preserve">GSA 2018 </v>
      </c>
      <c r="M17714" t="s">
        <v>2403</v>
      </c>
      <c r="P17714" t="s">
        <v>2342</v>
      </c>
      <c r="Q17714">
        <v>1.97</v>
      </c>
      <c r="R17714">
        <v>0.2</v>
      </c>
      <c r="V17714">
        <v>1</v>
      </c>
      <c r="W17714" t="s">
        <v>2558</v>
      </c>
    </row>
    <row r="17715" spans="1:23" x14ac:dyDescent="0.3">
      <c r="A17715">
        <v>25690</v>
      </c>
      <c r="B17715" s="15" t="s">
        <v>1895</v>
      </c>
      <c r="C17715" t="str">
        <f>_xlfn.XLOOKUP($B17715, STANDARDS!$A:$A, STANDARDS!$B:$B,,0,2)</f>
        <v>Undivided Lemede Fm; Cabo Carvoeiro Fm</v>
      </c>
      <c r="D17715" t="s">
        <v>2177</v>
      </c>
      <c r="E17715" t="s">
        <v>2202</v>
      </c>
      <c r="J17715" cm="1">
        <f t="array" ref="J17715:L17715">_xlfn.XLOOKUP($C17715, AGE!$A:$A,AGE!$B:$D,,0,2)</f>
        <v>182.45</v>
      </c>
      <c r="K17715">
        <v>8.3499999999999943</v>
      </c>
      <c r="L17715" t="str">
        <v xml:space="preserve">GSA 2018 </v>
      </c>
      <c r="M17715" t="s">
        <v>2403</v>
      </c>
      <c r="P17715" t="s">
        <v>2342</v>
      </c>
      <c r="Q17715">
        <v>1.99</v>
      </c>
      <c r="R17715">
        <v>0.2</v>
      </c>
      <c r="V17715">
        <v>1</v>
      </c>
      <c r="W17715" t="s">
        <v>2558</v>
      </c>
    </row>
    <row r="17716" spans="1:23" x14ac:dyDescent="0.3">
      <c r="A17716">
        <v>25691</v>
      </c>
      <c r="B17716" s="15" t="s">
        <v>1895</v>
      </c>
      <c r="C17716" t="str">
        <f>_xlfn.XLOOKUP($B17716, STANDARDS!$A:$A, STANDARDS!$B:$B,,0,2)</f>
        <v>Undivided Lemede Fm; Cabo Carvoeiro Fm</v>
      </c>
      <c r="D17716" t="s">
        <v>2177</v>
      </c>
      <c r="E17716" t="s">
        <v>2202</v>
      </c>
      <c r="J17716" cm="1">
        <f t="array" ref="J17716:L17716">_xlfn.XLOOKUP($C17716, AGE!$A:$A,AGE!$B:$D,,0,2)</f>
        <v>182.45</v>
      </c>
      <c r="K17716">
        <v>8.3499999999999943</v>
      </c>
      <c r="L17716" t="str">
        <v xml:space="preserve">GSA 2018 </v>
      </c>
      <c r="M17716" t="s">
        <v>2403</v>
      </c>
      <c r="P17716" t="s">
        <v>2342</v>
      </c>
      <c r="Q17716">
        <v>2.04</v>
      </c>
      <c r="R17716">
        <v>0.2</v>
      </c>
      <c r="V17716">
        <v>1</v>
      </c>
      <c r="W17716" t="s">
        <v>2558</v>
      </c>
    </row>
    <row r="17717" spans="1:23" x14ac:dyDescent="0.3">
      <c r="A17717">
        <v>25692</v>
      </c>
      <c r="B17717" s="15" t="s">
        <v>1895</v>
      </c>
      <c r="C17717" t="str">
        <f>_xlfn.XLOOKUP($B17717, STANDARDS!$A:$A, STANDARDS!$B:$B,,0,2)</f>
        <v>Undivided Lemede Fm; Cabo Carvoeiro Fm</v>
      </c>
      <c r="D17717" t="s">
        <v>2177</v>
      </c>
      <c r="E17717" t="s">
        <v>2202</v>
      </c>
      <c r="J17717" cm="1">
        <f t="array" ref="J17717:L17717">_xlfn.XLOOKUP($C17717, AGE!$A:$A,AGE!$B:$D,,0,2)</f>
        <v>182.45</v>
      </c>
      <c r="K17717">
        <v>8.3499999999999943</v>
      </c>
      <c r="L17717" t="str">
        <v xml:space="preserve">GSA 2018 </v>
      </c>
      <c r="M17717" t="s">
        <v>2403</v>
      </c>
      <c r="P17717" t="s">
        <v>2342</v>
      </c>
      <c r="Q17717">
        <v>2.02</v>
      </c>
      <c r="R17717">
        <v>0.2</v>
      </c>
      <c r="V17717">
        <v>1</v>
      </c>
      <c r="W17717" t="s">
        <v>2558</v>
      </c>
    </row>
    <row r="17718" spans="1:23" x14ac:dyDescent="0.3">
      <c r="A17718">
        <v>25693</v>
      </c>
      <c r="B17718" s="15" t="s">
        <v>1895</v>
      </c>
      <c r="C17718" t="str">
        <f>_xlfn.XLOOKUP($B17718, STANDARDS!$A:$A, STANDARDS!$B:$B,,0,2)</f>
        <v>Undivided Lemede Fm; Cabo Carvoeiro Fm</v>
      </c>
      <c r="D17718" t="s">
        <v>2177</v>
      </c>
      <c r="E17718" t="s">
        <v>2202</v>
      </c>
      <c r="J17718" cm="1">
        <f t="array" ref="J17718:L17718">_xlfn.XLOOKUP($C17718, AGE!$A:$A,AGE!$B:$D,,0,2)</f>
        <v>182.45</v>
      </c>
      <c r="K17718">
        <v>8.3499999999999943</v>
      </c>
      <c r="L17718" t="str">
        <v xml:space="preserve">GSA 2018 </v>
      </c>
      <c r="M17718" t="s">
        <v>2403</v>
      </c>
      <c r="P17718" t="s">
        <v>2342</v>
      </c>
      <c r="Q17718">
        <v>2.1800000000000002</v>
      </c>
      <c r="R17718">
        <v>0.2</v>
      </c>
      <c r="V17718">
        <v>1</v>
      </c>
      <c r="W17718" t="s">
        <v>2558</v>
      </c>
    </row>
    <row r="17719" spans="1:23" x14ac:dyDescent="0.3">
      <c r="A17719">
        <v>25694</v>
      </c>
      <c r="B17719" s="15" t="s">
        <v>1895</v>
      </c>
      <c r="C17719" t="str">
        <f>_xlfn.XLOOKUP($B17719, STANDARDS!$A:$A, STANDARDS!$B:$B,,0,2)</f>
        <v>Undivided Lemede Fm; Cabo Carvoeiro Fm</v>
      </c>
      <c r="D17719" t="s">
        <v>2177</v>
      </c>
      <c r="E17719" t="s">
        <v>2202</v>
      </c>
      <c r="J17719" cm="1">
        <f t="array" ref="J17719:L17719">_xlfn.XLOOKUP($C17719, AGE!$A:$A,AGE!$B:$D,,0,2)</f>
        <v>182.45</v>
      </c>
      <c r="K17719">
        <v>8.3499999999999943</v>
      </c>
      <c r="L17719" t="str">
        <v xml:space="preserve">GSA 2018 </v>
      </c>
      <c r="M17719" t="s">
        <v>2403</v>
      </c>
      <c r="P17719" t="s">
        <v>2342</v>
      </c>
      <c r="Q17719">
        <v>2.19</v>
      </c>
      <c r="R17719">
        <v>0.2</v>
      </c>
      <c r="V17719">
        <v>1</v>
      </c>
      <c r="W17719" t="s">
        <v>2558</v>
      </c>
    </row>
    <row r="17720" spans="1:23" x14ac:dyDescent="0.3">
      <c r="A17720">
        <v>25695</v>
      </c>
      <c r="B17720" s="15" t="s">
        <v>1895</v>
      </c>
      <c r="C17720" t="str">
        <f>_xlfn.XLOOKUP($B17720, STANDARDS!$A:$A, STANDARDS!$B:$B,,0,2)</f>
        <v>Undivided Lemede Fm; Cabo Carvoeiro Fm</v>
      </c>
      <c r="D17720" t="s">
        <v>2177</v>
      </c>
      <c r="E17720" t="s">
        <v>2202</v>
      </c>
      <c r="J17720" cm="1">
        <f t="array" ref="J17720:L17720">_xlfn.XLOOKUP($C17720, AGE!$A:$A,AGE!$B:$D,,0,2)</f>
        <v>182.45</v>
      </c>
      <c r="K17720">
        <v>8.3499999999999943</v>
      </c>
      <c r="L17720" t="str">
        <v xml:space="preserve">GSA 2018 </v>
      </c>
      <c r="M17720" t="s">
        <v>2403</v>
      </c>
      <c r="P17720" t="s">
        <v>2342</v>
      </c>
      <c r="Q17720">
        <v>2.17</v>
      </c>
      <c r="R17720">
        <v>0.2</v>
      </c>
      <c r="V17720">
        <v>1</v>
      </c>
      <c r="W17720" t="s">
        <v>2558</v>
      </c>
    </row>
    <row r="17721" spans="1:23" x14ac:dyDescent="0.3">
      <c r="A17721">
        <v>25696</v>
      </c>
      <c r="B17721" s="15" t="s">
        <v>1895</v>
      </c>
      <c r="C17721" t="str">
        <f>_xlfn.XLOOKUP($B17721, STANDARDS!$A:$A, STANDARDS!$B:$B,,0,2)</f>
        <v>Undivided Lemede Fm; Cabo Carvoeiro Fm</v>
      </c>
      <c r="D17721" t="s">
        <v>2177</v>
      </c>
      <c r="E17721" t="s">
        <v>2202</v>
      </c>
      <c r="J17721" cm="1">
        <f t="array" ref="J17721:L17721">_xlfn.XLOOKUP($C17721, AGE!$A:$A,AGE!$B:$D,,0,2)</f>
        <v>182.45</v>
      </c>
      <c r="K17721">
        <v>8.3499999999999943</v>
      </c>
      <c r="L17721" t="str">
        <v xml:space="preserve">GSA 2018 </v>
      </c>
      <c r="M17721" t="s">
        <v>2403</v>
      </c>
      <c r="P17721" t="s">
        <v>2342</v>
      </c>
      <c r="Q17721">
        <v>2.14</v>
      </c>
      <c r="R17721">
        <v>0.2</v>
      </c>
      <c r="V17721">
        <v>1</v>
      </c>
      <c r="W17721" t="s">
        <v>2558</v>
      </c>
    </row>
    <row r="17722" spans="1:23" x14ac:dyDescent="0.3">
      <c r="A17722">
        <v>25697</v>
      </c>
      <c r="B17722" s="15" t="s">
        <v>1895</v>
      </c>
      <c r="C17722" t="str">
        <f>_xlfn.XLOOKUP($B17722, STANDARDS!$A:$A, STANDARDS!$B:$B,,0,2)</f>
        <v>Undivided Lemede Fm; Cabo Carvoeiro Fm</v>
      </c>
      <c r="D17722" t="s">
        <v>2177</v>
      </c>
      <c r="E17722" t="s">
        <v>2202</v>
      </c>
      <c r="J17722" cm="1">
        <f t="array" ref="J17722:L17722">_xlfn.XLOOKUP($C17722, AGE!$A:$A,AGE!$B:$D,,0,2)</f>
        <v>182.45</v>
      </c>
      <c r="K17722">
        <v>8.3499999999999943</v>
      </c>
      <c r="L17722" t="str">
        <v xml:space="preserve">GSA 2018 </v>
      </c>
      <c r="M17722" t="s">
        <v>2403</v>
      </c>
      <c r="P17722" t="s">
        <v>2342</v>
      </c>
      <c r="Q17722">
        <v>2.2000000000000002</v>
      </c>
      <c r="R17722">
        <v>0.2</v>
      </c>
      <c r="V17722">
        <v>1</v>
      </c>
      <c r="W17722" t="s">
        <v>2558</v>
      </c>
    </row>
    <row r="17723" spans="1:23" x14ac:dyDescent="0.3">
      <c r="A17723">
        <v>25698</v>
      </c>
      <c r="B17723" s="15" t="s">
        <v>1895</v>
      </c>
      <c r="C17723" t="str">
        <f>_xlfn.XLOOKUP($B17723, STANDARDS!$A:$A, STANDARDS!$B:$B,,0,2)</f>
        <v>Undivided Lemede Fm; Cabo Carvoeiro Fm</v>
      </c>
      <c r="D17723" t="s">
        <v>2177</v>
      </c>
      <c r="E17723" t="s">
        <v>2202</v>
      </c>
      <c r="J17723" cm="1">
        <f t="array" ref="J17723:L17723">_xlfn.XLOOKUP($C17723, AGE!$A:$A,AGE!$B:$D,,0,2)</f>
        <v>182.45</v>
      </c>
      <c r="K17723">
        <v>8.3499999999999943</v>
      </c>
      <c r="L17723" t="str">
        <v xml:space="preserve">GSA 2018 </v>
      </c>
      <c r="M17723" t="s">
        <v>2403</v>
      </c>
      <c r="P17723" t="s">
        <v>2342</v>
      </c>
      <c r="Q17723">
        <v>2.25</v>
      </c>
      <c r="R17723">
        <v>0.2</v>
      </c>
      <c r="V17723">
        <v>1</v>
      </c>
      <c r="W17723" t="s">
        <v>2558</v>
      </c>
    </row>
    <row r="17724" spans="1:23" x14ac:dyDescent="0.3">
      <c r="A17724">
        <v>25699</v>
      </c>
      <c r="B17724" s="15" t="s">
        <v>1895</v>
      </c>
      <c r="C17724" t="str">
        <f>_xlfn.XLOOKUP($B17724, STANDARDS!$A:$A, STANDARDS!$B:$B,,0,2)</f>
        <v>Undivided Lemede Fm; Cabo Carvoeiro Fm</v>
      </c>
      <c r="D17724" t="s">
        <v>2177</v>
      </c>
      <c r="E17724" t="s">
        <v>2202</v>
      </c>
      <c r="J17724" cm="1">
        <f t="array" ref="J17724:L17724">_xlfn.XLOOKUP($C17724, AGE!$A:$A,AGE!$B:$D,,0,2)</f>
        <v>182.45</v>
      </c>
      <c r="K17724">
        <v>8.3499999999999943</v>
      </c>
      <c r="L17724" t="str">
        <v xml:space="preserve">GSA 2018 </v>
      </c>
      <c r="M17724" t="s">
        <v>2403</v>
      </c>
      <c r="P17724" t="s">
        <v>2342</v>
      </c>
      <c r="Q17724">
        <v>2.21</v>
      </c>
      <c r="R17724">
        <v>0.2</v>
      </c>
      <c r="V17724">
        <v>1</v>
      </c>
      <c r="W17724" t="s">
        <v>2558</v>
      </c>
    </row>
    <row r="17725" spans="1:23" x14ac:dyDescent="0.3">
      <c r="A17725">
        <v>25700</v>
      </c>
      <c r="B17725" s="15" t="s">
        <v>1895</v>
      </c>
      <c r="C17725" t="str">
        <f>_xlfn.XLOOKUP($B17725, STANDARDS!$A:$A, STANDARDS!$B:$B,,0,2)</f>
        <v>Undivided Lemede Fm; Cabo Carvoeiro Fm</v>
      </c>
      <c r="D17725" t="s">
        <v>2177</v>
      </c>
      <c r="E17725" t="s">
        <v>2202</v>
      </c>
      <c r="J17725" cm="1">
        <f t="array" ref="J17725:L17725">_xlfn.XLOOKUP($C17725, AGE!$A:$A,AGE!$B:$D,,0,2)</f>
        <v>182.45</v>
      </c>
      <c r="K17725">
        <v>8.3499999999999943</v>
      </c>
      <c r="L17725" t="str">
        <v xml:space="preserve">GSA 2018 </v>
      </c>
      <c r="M17725" t="s">
        <v>2403</v>
      </c>
      <c r="P17725" t="s">
        <v>2342</v>
      </c>
      <c r="Q17725">
        <v>2.15</v>
      </c>
      <c r="R17725">
        <v>0.2</v>
      </c>
      <c r="V17725">
        <v>1</v>
      </c>
      <c r="W17725" t="s">
        <v>2558</v>
      </c>
    </row>
    <row r="17726" spans="1:23" x14ac:dyDescent="0.3">
      <c r="A17726">
        <v>25701</v>
      </c>
      <c r="B17726" s="15" t="s">
        <v>1895</v>
      </c>
      <c r="C17726" t="str">
        <f>_xlfn.XLOOKUP($B17726, STANDARDS!$A:$A, STANDARDS!$B:$B,,0,2)</f>
        <v>Undivided Lemede Fm; Cabo Carvoeiro Fm</v>
      </c>
      <c r="D17726" t="s">
        <v>2177</v>
      </c>
      <c r="E17726" t="s">
        <v>2202</v>
      </c>
      <c r="J17726" cm="1">
        <f t="array" ref="J17726:L17726">_xlfn.XLOOKUP($C17726, AGE!$A:$A,AGE!$B:$D,,0,2)</f>
        <v>182.45</v>
      </c>
      <c r="K17726">
        <v>8.3499999999999943</v>
      </c>
      <c r="L17726" t="str">
        <v xml:space="preserve">GSA 2018 </v>
      </c>
      <c r="M17726" t="s">
        <v>2403</v>
      </c>
      <c r="P17726" t="s">
        <v>2342</v>
      </c>
      <c r="Q17726">
        <v>2.11</v>
      </c>
      <c r="R17726">
        <v>0.2</v>
      </c>
      <c r="V17726">
        <v>1</v>
      </c>
      <c r="W17726" t="s">
        <v>2558</v>
      </c>
    </row>
    <row r="17727" spans="1:23" x14ac:dyDescent="0.3">
      <c r="A17727">
        <v>25702</v>
      </c>
      <c r="B17727" s="15" t="s">
        <v>1895</v>
      </c>
      <c r="C17727" t="str">
        <f>_xlfn.XLOOKUP($B17727, STANDARDS!$A:$A, STANDARDS!$B:$B,,0,2)</f>
        <v>Undivided Lemede Fm; Cabo Carvoeiro Fm</v>
      </c>
      <c r="D17727" t="s">
        <v>2177</v>
      </c>
      <c r="E17727" t="s">
        <v>2202</v>
      </c>
      <c r="J17727" cm="1">
        <f t="array" ref="J17727:L17727">_xlfn.XLOOKUP($C17727, AGE!$A:$A,AGE!$B:$D,,0,2)</f>
        <v>182.45</v>
      </c>
      <c r="K17727">
        <v>8.3499999999999943</v>
      </c>
      <c r="L17727" t="str">
        <v xml:space="preserve">GSA 2018 </v>
      </c>
      <c r="M17727" t="s">
        <v>2403</v>
      </c>
      <c r="P17727" t="s">
        <v>2342</v>
      </c>
      <c r="Q17727">
        <v>2.1800000000000002</v>
      </c>
      <c r="R17727">
        <v>0.2</v>
      </c>
      <c r="V17727">
        <v>1</v>
      </c>
      <c r="W17727" t="s">
        <v>2558</v>
      </c>
    </row>
    <row r="17728" spans="1:23" x14ac:dyDescent="0.3">
      <c r="A17728">
        <v>25703</v>
      </c>
      <c r="B17728" s="15" t="s">
        <v>1895</v>
      </c>
      <c r="C17728" t="str">
        <f>_xlfn.XLOOKUP($B17728, STANDARDS!$A:$A, STANDARDS!$B:$B,,0,2)</f>
        <v>Undivided Lemede Fm; Cabo Carvoeiro Fm</v>
      </c>
      <c r="D17728" t="s">
        <v>2177</v>
      </c>
      <c r="E17728" t="s">
        <v>2202</v>
      </c>
      <c r="J17728" cm="1">
        <f t="array" ref="J17728:L17728">_xlfn.XLOOKUP($C17728, AGE!$A:$A,AGE!$B:$D,,0,2)</f>
        <v>182.45</v>
      </c>
      <c r="K17728">
        <v>8.3499999999999943</v>
      </c>
      <c r="L17728" t="str">
        <v xml:space="preserve">GSA 2018 </v>
      </c>
      <c r="M17728" t="s">
        <v>2403</v>
      </c>
      <c r="P17728" t="s">
        <v>2342</v>
      </c>
      <c r="Q17728">
        <v>2.2799999999999998</v>
      </c>
      <c r="R17728">
        <v>0.2</v>
      </c>
      <c r="V17728">
        <v>1</v>
      </c>
      <c r="W17728" t="s">
        <v>2558</v>
      </c>
    </row>
    <row r="17729" spans="1:23" x14ac:dyDescent="0.3">
      <c r="A17729">
        <v>25704</v>
      </c>
      <c r="B17729" s="15" t="s">
        <v>1895</v>
      </c>
      <c r="C17729" t="str">
        <f>_xlfn.XLOOKUP($B17729, STANDARDS!$A:$A, STANDARDS!$B:$B,,0,2)</f>
        <v>Undivided Lemede Fm; Cabo Carvoeiro Fm</v>
      </c>
      <c r="D17729" t="s">
        <v>2177</v>
      </c>
      <c r="E17729" t="s">
        <v>2202</v>
      </c>
      <c r="J17729" cm="1">
        <f t="array" ref="J17729:L17729">_xlfn.XLOOKUP($C17729, AGE!$A:$A,AGE!$B:$D,,0,2)</f>
        <v>182.45</v>
      </c>
      <c r="K17729">
        <v>8.3499999999999943</v>
      </c>
      <c r="L17729" t="str">
        <v xml:space="preserve">GSA 2018 </v>
      </c>
      <c r="M17729" t="s">
        <v>2403</v>
      </c>
      <c r="P17729" t="s">
        <v>2342</v>
      </c>
      <c r="Q17729">
        <v>2.2400000000000002</v>
      </c>
      <c r="R17729">
        <v>0.2</v>
      </c>
      <c r="V17729">
        <v>1</v>
      </c>
      <c r="W17729" t="s">
        <v>2558</v>
      </c>
    </row>
    <row r="17730" spans="1:23" x14ac:dyDescent="0.3">
      <c r="A17730">
        <v>25705</v>
      </c>
      <c r="B17730" s="15" t="s">
        <v>1895</v>
      </c>
      <c r="C17730" t="str">
        <f>_xlfn.XLOOKUP($B17730, STANDARDS!$A:$A, STANDARDS!$B:$B,,0,2)</f>
        <v>Undivided Lemede Fm; Cabo Carvoeiro Fm</v>
      </c>
      <c r="D17730" t="s">
        <v>2177</v>
      </c>
      <c r="E17730" t="s">
        <v>2202</v>
      </c>
      <c r="J17730" cm="1">
        <f t="array" ref="J17730:L17730">_xlfn.XLOOKUP($C17730, AGE!$A:$A,AGE!$B:$D,,0,2)</f>
        <v>182.45</v>
      </c>
      <c r="K17730">
        <v>8.3499999999999943</v>
      </c>
      <c r="L17730" t="str">
        <v xml:space="preserve">GSA 2018 </v>
      </c>
      <c r="M17730" t="s">
        <v>2403</v>
      </c>
      <c r="P17730" t="s">
        <v>2342</v>
      </c>
      <c r="Q17730">
        <v>2.2999999999999998</v>
      </c>
      <c r="R17730">
        <v>0.2</v>
      </c>
      <c r="V17730">
        <v>1</v>
      </c>
      <c r="W17730" t="s">
        <v>2558</v>
      </c>
    </row>
    <row r="17731" spans="1:23" x14ac:dyDescent="0.3">
      <c r="A17731">
        <v>25706</v>
      </c>
      <c r="B17731" s="15" t="s">
        <v>1895</v>
      </c>
      <c r="C17731" t="str">
        <f>_xlfn.XLOOKUP($B17731, STANDARDS!$A:$A, STANDARDS!$B:$B,,0,2)</f>
        <v>Undivided Lemede Fm; Cabo Carvoeiro Fm</v>
      </c>
      <c r="D17731" t="s">
        <v>2177</v>
      </c>
      <c r="E17731" t="s">
        <v>2202</v>
      </c>
      <c r="J17731" cm="1">
        <f t="array" ref="J17731:L17731">_xlfn.XLOOKUP($C17731, AGE!$A:$A,AGE!$B:$D,,0,2)</f>
        <v>182.45</v>
      </c>
      <c r="K17731">
        <v>8.3499999999999943</v>
      </c>
      <c r="L17731" t="str">
        <v xml:space="preserve">GSA 2018 </v>
      </c>
      <c r="M17731" t="s">
        <v>2403</v>
      </c>
      <c r="P17731" t="s">
        <v>2342</v>
      </c>
      <c r="Q17731">
        <v>2.29</v>
      </c>
      <c r="R17731">
        <v>0.2</v>
      </c>
      <c r="V17731">
        <v>1</v>
      </c>
      <c r="W17731" t="s">
        <v>2558</v>
      </c>
    </row>
    <row r="17732" spans="1:23" x14ac:dyDescent="0.3">
      <c r="A17732">
        <v>25707</v>
      </c>
      <c r="B17732" s="15" t="s">
        <v>1895</v>
      </c>
      <c r="C17732" t="str">
        <f>_xlfn.XLOOKUP($B17732, STANDARDS!$A:$A, STANDARDS!$B:$B,,0,2)</f>
        <v>Undivided Lemede Fm; Cabo Carvoeiro Fm</v>
      </c>
      <c r="D17732" t="s">
        <v>2177</v>
      </c>
      <c r="E17732" t="s">
        <v>2202</v>
      </c>
      <c r="J17732" cm="1">
        <f t="array" ref="J17732:L17732">_xlfn.XLOOKUP($C17732, AGE!$A:$A,AGE!$B:$D,,0,2)</f>
        <v>182.45</v>
      </c>
      <c r="K17732">
        <v>8.3499999999999943</v>
      </c>
      <c r="L17732" t="str">
        <v xml:space="preserve">GSA 2018 </v>
      </c>
      <c r="M17732" t="s">
        <v>2403</v>
      </c>
      <c r="P17732" t="s">
        <v>2342</v>
      </c>
      <c r="Q17732">
        <v>2.2599999999999998</v>
      </c>
      <c r="R17732">
        <v>0.2</v>
      </c>
      <c r="V17732">
        <v>1</v>
      </c>
      <c r="W17732" t="s">
        <v>2558</v>
      </c>
    </row>
    <row r="17733" spans="1:23" x14ac:dyDescent="0.3">
      <c r="A17733">
        <v>25708</v>
      </c>
      <c r="B17733" s="15" t="s">
        <v>1895</v>
      </c>
      <c r="C17733" t="str">
        <f>_xlfn.XLOOKUP($B17733, STANDARDS!$A:$A, STANDARDS!$B:$B,,0,2)</f>
        <v>Undivided Lemede Fm; Cabo Carvoeiro Fm</v>
      </c>
      <c r="D17733" t="s">
        <v>2177</v>
      </c>
      <c r="E17733" t="s">
        <v>2202</v>
      </c>
      <c r="J17733" cm="1">
        <f t="array" ref="J17733:L17733">_xlfn.XLOOKUP($C17733, AGE!$A:$A,AGE!$B:$D,,0,2)</f>
        <v>182.45</v>
      </c>
      <c r="K17733">
        <v>8.3499999999999943</v>
      </c>
      <c r="L17733" t="str">
        <v xml:space="preserve">GSA 2018 </v>
      </c>
      <c r="M17733" t="s">
        <v>2403</v>
      </c>
      <c r="P17733" t="s">
        <v>2342</v>
      </c>
      <c r="Q17733">
        <v>2.2999999999999998</v>
      </c>
      <c r="R17733">
        <v>0.2</v>
      </c>
      <c r="V17733">
        <v>1</v>
      </c>
      <c r="W17733" t="s">
        <v>2558</v>
      </c>
    </row>
    <row r="17734" spans="1:23" x14ac:dyDescent="0.3">
      <c r="A17734">
        <v>25709</v>
      </c>
      <c r="B17734" s="15" t="s">
        <v>1895</v>
      </c>
      <c r="C17734" t="str">
        <f>_xlfn.XLOOKUP($B17734, STANDARDS!$A:$A, STANDARDS!$B:$B,,0,2)</f>
        <v>Undivided Lemede Fm; Cabo Carvoeiro Fm</v>
      </c>
      <c r="D17734" t="s">
        <v>2177</v>
      </c>
      <c r="E17734" t="s">
        <v>2202</v>
      </c>
      <c r="J17734" cm="1">
        <f t="array" ref="J17734:L17734">_xlfn.XLOOKUP($C17734, AGE!$A:$A,AGE!$B:$D,,0,2)</f>
        <v>182.45</v>
      </c>
      <c r="K17734">
        <v>8.3499999999999943</v>
      </c>
      <c r="L17734" t="str">
        <v xml:space="preserve">GSA 2018 </v>
      </c>
      <c r="M17734" t="s">
        <v>2403</v>
      </c>
      <c r="P17734" t="s">
        <v>2342</v>
      </c>
      <c r="Q17734">
        <v>2.25</v>
      </c>
      <c r="R17734">
        <v>0.2</v>
      </c>
      <c r="V17734">
        <v>1</v>
      </c>
      <c r="W17734" t="s">
        <v>2558</v>
      </c>
    </row>
    <row r="17735" spans="1:23" x14ac:dyDescent="0.3">
      <c r="A17735">
        <v>25710</v>
      </c>
      <c r="B17735" s="15" t="s">
        <v>1895</v>
      </c>
      <c r="C17735" t="str">
        <f>_xlfn.XLOOKUP($B17735, STANDARDS!$A:$A, STANDARDS!$B:$B,,0,2)</f>
        <v>Undivided Lemede Fm; Cabo Carvoeiro Fm</v>
      </c>
      <c r="D17735" t="s">
        <v>2177</v>
      </c>
      <c r="E17735" t="s">
        <v>2202</v>
      </c>
      <c r="J17735" cm="1">
        <f t="array" ref="J17735:L17735">_xlfn.XLOOKUP($C17735, AGE!$A:$A,AGE!$B:$D,,0,2)</f>
        <v>182.45</v>
      </c>
      <c r="K17735">
        <v>8.3499999999999943</v>
      </c>
      <c r="L17735" t="str">
        <v xml:space="preserve">GSA 2018 </v>
      </c>
      <c r="M17735" t="s">
        <v>2403</v>
      </c>
      <c r="P17735" t="s">
        <v>2342</v>
      </c>
      <c r="Q17735">
        <v>2.2400000000000002</v>
      </c>
      <c r="R17735">
        <v>0.2</v>
      </c>
      <c r="V17735">
        <v>1</v>
      </c>
      <c r="W17735" t="s">
        <v>2558</v>
      </c>
    </row>
    <row r="17736" spans="1:23" x14ac:dyDescent="0.3">
      <c r="A17736">
        <v>25711</v>
      </c>
      <c r="B17736" s="15" t="s">
        <v>1895</v>
      </c>
      <c r="C17736" t="str">
        <f>_xlfn.XLOOKUP($B17736, STANDARDS!$A:$A, STANDARDS!$B:$B,,0,2)</f>
        <v>Undivided Lemede Fm; Cabo Carvoeiro Fm</v>
      </c>
      <c r="D17736" t="s">
        <v>2177</v>
      </c>
      <c r="E17736" t="s">
        <v>2202</v>
      </c>
      <c r="J17736" cm="1">
        <f t="array" ref="J17736:L17736">_xlfn.XLOOKUP($C17736, AGE!$A:$A,AGE!$B:$D,,0,2)</f>
        <v>182.45</v>
      </c>
      <c r="K17736">
        <v>8.3499999999999943</v>
      </c>
      <c r="L17736" t="str">
        <v xml:space="preserve">GSA 2018 </v>
      </c>
      <c r="M17736" t="s">
        <v>2403</v>
      </c>
      <c r="P17736" t="s">
        <v>2342</v>
      </c>
      <c r="Q17736">
        <v>2.2200000000000002</v>
      </c>
      <c r="R17736">
        <v>0.2</v>
      </c>
      <c r="V17736">
        <v>1</v>
      </c>
      <c r="W17736" t="s">
        <v>2558</v>
      </c>
    </row>
    <row r="17737" spans="1:23" x14ac:dyDescent="0.3">
      <c r="A17737">
        <v>25712</v>
      </c>
      <c r="B17737" s="15" t="s">
        <v>1895</v>
      </c>
      <c r="C17737" t="str">
        <f>_xlfn.XLOOKUP($B17737, STANDARDS!$A:$A, STANDARDS!$B:$B,,0,2)</f>
        <v>Undivided Lemede Fm; Cabo Carvoeiro Fm</v>
      </c>
      <c r="D17737" t="s">
        <v>2177</v>
      </c>
      <c r="E17737" t="s">
        <v>2202</v>
      </c>
      <c r="J17737" cm="1">
        <f t="array" ref="J17737:L17737">_xlfn.XLOOKUP($C17737, AGE!$A:$A,AGE!$B:$D,,0,2)</f>
        <v>182.45</v>
      </c>
      <c r="K17737">
        <v>8.3499999999999943</v>
      </c>
      <c r="L17737" t="str">
        <v xml:space="preserve">GSA 2018 </v>
      </c>
      <c r="M17737" t="s">
        <v>2403</v>
      </c>
      <c r="P17737" t="s">
        <v>2342</v>
      </c>
      <c r="Q17737">
        <v>2.25</v>
      </c>
      <c r="R17737">
        <v>0.2</v>
      </c>
      <c r="V17737">
        <v>1</v>
      </c>
      <c r="W17737" t="s">
        <v>2558</v>
      </c>
    </row>
    <row r="17738" spans="1:23" x14ac:dyDescent="0.3">
      <c r="A17738">
        <v>25713</v>
      </c>
      <c r="B17738" s="15" t="s">
        <v>1895</v>
      </c>
      <c r="C17738" t="str">
        <f>_xlfn.XLOOKUP($B17738, STANDARDS!$A:$A, STANDARDS!$B:$B,,0,2)</f>
        <v>Undivided Lemede Fm; Cabo Carvoeiro Fm</v>
      </c>
      <c r="D17738" t="s">
        <v>2177</v>
      </c>
      <c r="E17738" t="s">
        <v>2202</v>
      </c>
      <c r="J17738" cm="1">
        <f t="array" ref="J17738:L17738">_xlfn.XLOOKUP($C17738, AGE!$A:$A,AGE!$B:$D,,0,2)</f>
        <v>182.45</v>
      </c>
      <c r="K17738">
        <v>8.3499999999999943</v>
      </c>
      <c r="L17738" t="str">
        <v xml:space="preserve">GSA 2018 </v>
      </c>
      <c r="M17738" t="s">
        <v>2403</v>
      </c>
      <c r="P17738" t="s">
        <v>2342</v>
      </c>
      <c r="Q17738">
        <v>2.2200000000000002</v>
      </c>
      <c r="R17738">
        <v>0.2</v>
      </c>
      <c r="V17738">
        <v>1</v>
      </c>
      <c r="W17738" t="s">
        <v>2558</v>
      </c>
    </row>
    <row r="17739" spans="1:23" x14ac:dyDescent="0.3">
      <c r="A17739">
        <v>25714</v>
      </c>
      <c r="B17739" s="15" t="s">
        <v>1895</v>
      </c>
      <c r="C17739" t="str">
        <f>_xlfn.XLOOKUP($B17739, STANDARDS!$A:$A, STANDARDS!$B:$B,,0,2)</f>
        <v>Undivided Lemede Fm; Cabo Carvoeiro Fm</v>
      </c>
      <c r="D17739" t="s">
        <v>2177</v>
      </c>
      <c r="E17739" t="s">
        <v>2202</v>
      </c>
      <c r="J17739" cm="1">
        <f t="array" ref="J17739:L17739">_xlfn.XLOOKUP($C17739, AGE!$A:$A,AGE!$B:$D,,0,2)</f>
        <v>182.45</v>
      </c>
      <c r="K17739">
        <v>8.3499999999999943</v>
      </c>
      <c r="L17739" t="str">
        <v xml:space="preserve">GSA 2018 </v>
      </c>
      <c r="M17739" t="s">
        <v>2403</v>
      </c>
      <c r="P17739" t="s">
        <v>2342</v>
      </c>
      <c r="Q17739">
        <v>2.2000000000000002</v>
      </c>
      <c r="R17739">
        <v>0.2</v>
      </c>
      <c r="V17739">
        <v>1</v>
      </c>
      <c r="W17739" t="s">
        <v>2558</v>
      </c>
    </row>
    <row r="17740" spans="1:23" x14ac:dyDescent="0.3">
      <c r="A17740">
        <v>25715</v>
      </c>
      <c r="B17740" s="15" t="s">
        <v>1895</v>
      </c>
      <c r="C17740" t="str">
        <f>_xlfn.XLOOKUP($B17740, STANDARDS!$A:$A, STANDARDS!$B:$B,,0,2)</f>
        <v>Undivided Lemede Fm; Cabo Carvoeiro Fm</v>
      </c>
      <c r="D17740" t="s">
        <v>2177</v>
      </c>
      <c r="E17740" t="s">
        <v>2202</v>
      </c>
      <c r="J17740" cm="1">
        <f t="array" ref="J17740:L17740">_xlfn.XLOOKUP($C17740, AGE!$A:$A,AGE!$B:$D,,0,2)</f>
        <v>182.45</v>
      </c>
      <c r="K17740">
        <v>8.3499999999999943</v>
      </c>
      <c r="L17740" t="str">
        <v xml:space="preserve">GSA 2018 </v>
      </c>
      <c r="M17740" t="s">
        <v>2403</v>
      </c>
      <c r="P17740" t="s">
        <v>2342</v>
      </c>
      <c r="Q17740">
        <v>2.15</v>
      </c>
      <c r="R17740">
        <v>0.2</v>
      </c>
      <c r="V17740">
        <v>1</v>
      </c>
      <c r="W17740" t="s">
        <v>2558</v>
      </c>
    </row>
    <row r="17741" spans="1:23" x14ac:dyDescent="0.3">
      <c r="A17741">
        <v>25716</v>
      </c>
      <c r="B17741" s="15" t="s">
        <v>1895</v>
      </c>
      <c r="C17741" t="str">
        <f>_xlfn.XLOOKUP($B17741, STANDARDS!$A:$A, STANDARDS!$B:$B,,0,2)</f>
        <v>Undivided Lemede Fm; Cabo Carvoeiro Fm</v>
      </c>
      <c r="D17741" t="s">
        <v>2177</v>
      </c>
      <c r="E17741" t="s">
        <v>2202</v>
      </c>
      <c r="J17741" cm="1">
        <f t="array" ref="J17741:L17741">_xlfn.XLOOKUP($C17741, AGE!$A:$A,AGE!$B:$D,,0,2)</f>
        <v>182.45</v>
      </c>
      <c r="K17741">
        <v>8.3499999999999943</v>
      </c>
      <c r="L17741" t="str">
        <v xml:space="preserve">GSA 2018 </v>
      </c>
      <c r="M17741" t="s">
        <v>2403</v>
      </c>
      <c r="P17741" t="s">
        <v>2342</v>
      </c>
      <c r="Q17741">
        <v>2.25</v>
      </c>
      <c r="R17741">
        <v>0.2</v>
      </c>
      <c r="V17741">
        <v>1</v>
      </c>
      <c r="W17741" t="s">
        <v>2558</v>
      </c>
    </row>
    <row r="17742" spans="1:23" x14ac:dyDescent="0.3">
      <c r="A17742">
        <v>25717</v>
      </c>
      <c r="B17742" s="15" t="s">
        <v>1895</v>
      </c>
      <c r="C17742" t="str">
        <f>_xlfn.XLOOKUP($B17742, STANDARDS!$A:$A, STANDARDS!$B:$B,,0,2)</f>
        <v>Undivided Lemede Fm; Cabo Carvoeiro Fm</v>
      </c>
      <c r="D17742" t="s">
        <v>2177</v>
      </c>
      <c r="E17742" t="s">
        <v>2202</v>
      </c>
      <c r="J17742" cm="1">
        <f t="array" ref="J17742:L17742">_xlfn.XLOOKUP($C17742, AGE!$A:$A,AGE!$B:$D,,0,2)</f>
        <v>182.45</v>
      </c>
      <c r="K17742">
        <v>8.3499999999999943</v>
      </c>
      <c r="L17742" t="str">
        <v xml:space="preserve">GSA 2018 </v>
      </c>
      <c r="M17742" t="s">
        <v>2403</v>
      </c>
      <c r="P17742" t="s">
        <v>2342</v>
      </c>
      <c r="Q17742">
        <v>2.2999999999999998</v>
      </c>
      <c r="R17742">
        <v>0.2</v>
      </c>
      <c r="V17742">
        <v>1</v>
      </c>
      <c r="W17742" t="s">
        <v>2558</v>
      </c>
    </row>
    <row r="17743" spans="1:23" x14ac:dyDescent="0.3">
      <c r="A17743">
        <v>25718</v>
      </c>
      <c r="B17743" s="15" t="s">
        <v>1895</v>
      </c>
      <c r="C17743" t="str">
        <f>_xlfn.XLOOKUP($B17743, STANDARDS!$A:$A, STANDARDS!$B:$B,,0,2)</f>
        <v>Undivided Lemede Fm; Cabo Carvoeiro Fm</v>
      </c>
      <c r="D17743" t="s">
        <v>2177</v>
      </c>
      <c r="E17743" t="s">
        <v>2202</v>
      </c>
      <c r="J17743" cm="1">
        <f t="array" ref="J17743:L17743">_xlfn.XLOOKUP($C17743, AGE!$A:$A,AGE!$B:$D,,0,2)</f>
        <v>182.45</v>
      </c>
      <c r="K17743">
        <v>8.3499999999999943</v>
      </c>
      <c r="L17743" t="str">
        <v xml:space="preserve">GSA 2018 </v>
      </c>
      <c r="M17743" t="s">
        <v>2403</v>
      </c>
      <c r="P17743" t="s">
        <v>2342</v>
      </c>
      <c r="Q17743">
        <v>2.16</v>
      </c>
      <c r="R17743">
        <v>0.2</v>
      </c>
      <c r="V17743">
        <v>1</v>
      </c>
      <c r="W17743" t="s">
        <v>2558</v>
      </c>
    </row>
    <row r="17744" spans="1:23" x14ac:dyDescent="0.3">
      <c r="A17744">
        <v>25719</v>
      </c>
      <c r="B17744" s="15" t="s">
        <v>1895</v>
      </c>
      <c r="C17744" t="str">
        <f>_xlfn.XLOOKUP($B17744, STANDARDS!$A:$A, STANDARDS!$B:$B,,0,2)</f>
        <v>Undivided Lemede Fm; Cabo Carvoeiro Fm</v>
      </c>
      <c r="D17744" t="s">
        <v>2177</v>
      </c>
      <c r="E17744" t="s">
        <v>2202</v>
      </c>
      <c r="J17744" cm="1">
        <f t="array" ref="J17744:L17744">_xlfn.XLOOKUP($C17744, AGE!$A:$A,AGE!$B:$D,,0,2)</f>
        <v>182.45</v>
      </c>
      <c r="K17744">
        <v>8.3499999999999943</v>
      </c>
      <c r="L17744" t="str">
        <v xml:space="preserve">GSA 2018 </v>
      </c>
      <c r="M17744" t="s">
        <v>2403</v>
      </c>
      <c r="P17744" t="s">
        <v>2342</v>
      </c>
      <c r="Q17744">
        <v>2.15</v>
      </c>
      <c r="R17744">
        <v>0.2</v>
      </c>
      <c r="V17744">
        <v>1</v>
      </c>
      <c r="W17744" t="s">
        <v>2558</v>
      </c>
    </row>
    <row r="17745" spans="1:23" x14ac:dyDescent="0.3">
      <c r="A17745">
        <v>25720</v>
      </c>
      <c r="B17745" s="15" t="s">
        <v>1895</v>
      </c>
      <c r="C17745" t="str">
        <f>_xlfn.XLOOKUP($B17745, STANDARDS!$A:$A, STANDARDS!$B:$B,,0,2)</f>
        <v>Undivided Lemede Fm; Cabo Carvoeiro Fm</v>
      </c>
      <c r="D17745" t="s">
        <v>2177</v>
      </c>
      <c r="E17745" t="s">
        <v>2202</v>
      </c>
      <c r="J17745" cm="1">
        <f t="array" ref="J17745:L17745">_xlfn.XLOOKUP($C17745, AGE!$A:$A,AGE!$B:$D,,0,2)</f>
        <v>182.45</v>
      </c>
      <c r="K17745">
        <v>8.3499999999999943</v>
      </c>
      <c r="L17745" t="str">
        <v xml:space="preserve">GSA 2018 </v>
      </c>
      <c r="M17745" t="s">
        <v>2403</v>
      </c>
      <c r="P17745" t="s">
        <v>2342</v>
      </c>
      <c r="Q17745">
        <v>2.1800000000000002</v>
      </c>
      <c r="R17745">
        <v>0.2</v>
      </c>
      <c r="V17745">
        <v>1</v>
      </c>
      <c r="W17745" t="s">
        <v>2558</v>
      </c>
    </row>
    <row r="17746" spans="1:23" x14ac:dyDescent="0.3">
      <c r="A17746">
        <v>25721</v>
      </c>
      <c r="B17746" s="15" t="s">
        <v>1895</v>
      </c>
      <c r="C17746" t="str">
        <f>_xlfn.XLOOKUP($B17746, STANDARDS!$A:$A, STANDARDS!$B:$B,,0,2)</f>
        <v>Undivided Lemede Fm; Cabo Carvoeiro Fm</v>
      </c>
      <c r="D17746" t="s">
        <v>2177</v>
      </c>
      <c r="E17746" t="s">
        <v>2202</v>
      </c>
      <c r="J17746" cm="1">
        <f t="array" ref="J17746:L17746">_xlfn.XLOOKUP($C17746, AGE!$A:$A,AGE!$B:$D,,0,2)</f>
        <v>182.45</v>
      </c>
      <c r="K17746">
        <v>8.3499999999999943</v>
      </c>
      <c r="L17746" t="str">
        <v xml:space="preserve">GSA 2018 </v>
      </c>
      <c r="M17746" t="s">
        <v>2403</v>
      </c>
      <c r="P17746" t="s">
        <v>2342</v>
      </c>
      <c r="Q17746">
        <v>2.25</v>
      </c>
      <c r="R17746">
        <v>0.2</v>
      </c>
      <c r="V17746">
        <v>1</v>
      </c>
      <c r="W17746" t="s">
        <v>2558</v>
      </c>
    </row>
    <row r="17747" spans="1:23" x14ac:dyDescent="0.3">
      <c r="A17747">
        <v>25722</v>
      </c>
      <c r="B17747" s="15" t="s">
        <v>1895</v>
      </c>
      <c r="C17747" t="str">
        <f>_xlfn.XLOOKUP($B17747, STANDARDS!$A:$A, STANDARDS!$B:$B,,0,2)</f>
        <v>Undivided Lemede Fm; Cabo Carvoeiro Fm</v>
      </c>
      <c r="D17747" t="s">
        <v>2177</v>
      </c>
      <c r="E17747" t="s">
        <v>2202</v>
      </c>
      <c r="J17747" cm="1">
        <f t="array" ref="J17747:L17747">_xlfn.XLOOKUP($C17747, AGE!$A:$A,AGE!$B:$D,,0,2)</f>
        <v>182.45</v>
      </c>
      <c r="K17747">
        <v>8.3499999999999943</v>
      </c>
      <c r="L17747" t="str">
        <v xml:space="preserve">GSA 2018 </v>
      </c>
      <c r="M17747" t="s">
        <v>2403</v>
      </c>
      <c r="P17747" t="s">
        <v>2342</v>
      </c>
      <c r="Q17747">
        <v>2.2400000000000002</v>
      </c>
      <c r="R17747">
        <v>0.2</v>
      </c>
      <c r="V17747">
        <v>1</v>
      </c>
      <c r="W17747" t="s">
        <v>2558</v>
      </c>
    </row>
    <row r="17748" spans="1:23" x14ac:dyDescent="0.3">
      <c r="A17748">
        <v>25723</v>
      </c>
      <c r="B17748" s="15" t="s">
        <v>1895</v>
      </c>
      <c r="C17748" t="str">
        <f>_xlfn.XLOOKUP($B17748, STANDARDS!$A:$A, STANDARDS!$B:$B,,0,2)</f>
        <v>Undivided Lemede Fm; Cabo Carvoeiro Fm</v>
      </c>
      <c r="D17748" t="s">
        <v>2177</v>
      </c>
      <c r="E17748" t="s">
        <v>2202</v>
      </c>
      <c r="J17748" cm="1">
        <f t="array" ref="J17748:L17748">_xlfn.XLOOKUP($C17748, AGE!$A:$A,AGE!$B:$D,,0,2)</f>
        <v>182.45</v>
      </c>
      <c r="K17748">
        <v>8.3499999999999943</v>
      </c>
      <c r="L17748" t="str">
        <v xml:space="preserve">GSA 2018 </v>
      </c>
      <c r="M17748" t="s">
        <v>2403</v>
      </c>
      <c r="P17748" t="s">
        <v>2342</v>
      </c>
      <c r="Q17748">
        <v>2.2400000000000002</v>
      </c>
      <c r="R17748">
        <v>0.2</v>
      </c>
      <c r="V17748">
        <v>1</v>
      </c>
      <c r="W17748" t="s">
        <v>2558</v>
      </c>
    </row>
    <row r="17749" spans="1:23" x14ac:dyDescent="0.3">
      <c r="A17749">
        <v>25724</v>
      </c>
      <c r="B17749" s="15" t="s">
        <v>1895</v>
      </c>
      <c r="C17749" t="str">
        <f>_xlfn.XLOOKUP($B17749, STANDARDS!$A:$A, STANDARDS!$B:$B,,0,2)</f>
        <v>Undivided Lemede Fm; Cabo Carvoeiro Fm</v>
      </c>
      <c r="D17749" t="s">
        <v>2177</v>
      </c>
      <c r="E17749" t="s">
        <v>2202</v>
      </c>
      <c r="J17749" cm="1">
        <f t="array" ref="J17749:L17749">_xlfn.XLOOKUP($C17749, AGE!$A:$A,AGE!$B:$D,,0,2)</f>
        <v>182.45</v>
      </c>
      <c r="K17749">
        <v>8.3499999999999943</v>
      </c>
      <c r="L17749" t="str">
        <v xml:space="preserve">GSA 2018 </v>
      </c>
      <c r="M17749" t="s">
        <v>2403</v>
      </c>
      <c r="P17749" t="s">
        <v>2342</v>
      </c>
      <c r="Q17749">
        <v>2.2799999999999998</v>
      </c>
      <c r="R17749">
        <v>0.2</v>
      </c>
      <c r="V17749">
        <v>1</v>
      </c>
      <c r="W17749" t="s">
        <v>2558</v>
      </c>
    </row>
    <row r="17750" spans="1:23" x14ac:dyDescent="0.3">
      <c r="A17750">
        <v>25725</v>
      </c>
      <c r="B17750" s="15" t="s">
        <v>1895</v>
      </c>
      <c r="C17750" t="str">
        <f>_xlfn.XLOOKUP($B17750, STANDARDS!$A:$A, STANDARDS!$B:$B,,0,2)</f>
        <v>Undivided Lemede Fm; Cabo Carvoeiro Fm</v>
      </c>
      <c r="D17750" t="s">
        <v>2177</v>
      </c>
      <c r="E17750" t="s">
        <v>2202</v>
      </c>
      <c r="J17750" cm="1">
        <f t="array" ref="J17750:L17750">_xlfn.XLOOKUP($C17750, AGE!$A:$A,AGE!$B:$D,,0,2)</f>
        <v>182.45</v>
      </c>
      <c r="K17750">
        <v>8.3499999999999943</v>
      </c>
      <c r="L17750" t="str">
        <v xml:space="preserve">GSA 2018 </v>
      </c>
      <c r="M17750" t="s">
        <v>2403</v>
      </c>
      <c r="P17750" t="s">
        <v>2342</v>
      </c>
      <c r="Q17750">
        <v>2.4</v>
      </c>
      <c r="R17750">
        <v>0.2</v>
      </c>
      <c r="V17750">
        <v>1</v>
      </c>
      <c r="W17750" t="s">
        <v>2558</v>
      </c>
    </row>
    <row r="17751" spans="1:23" x14ac:dyDescent="0.3">
      <c r="A17751">
        <v>25726</v>
      </c>
      <c r="B17751" s="15" t="s">
        <v>1895</v>
      </c>
      <c r="C17751" t="str">
        <f>_xlfn.XLOOKUP($B17751, STANDARDS!$A:$A, STANDARDS!$B:$B,,0,2)</f>
        <v>Undivided Lemede Fm; Cabo Carvoeiro Fm</v>
      </c>
      <c r="D17751" t="s">
        <v>2177</v>
      </c>
      <c r="E17751" t="s">
        <v>2202</v>
      </c>
      <c r="J17751" cm="1">
        <f t="array" ref="J17751:L17751">_xlfn.XLOOKUP($C17751, AGE!$A:$A,AGE!$B:$D,,0,2)</f>
        <v>182.45</v>
      </c>
      <c r="K17751">
        <v>8.3499999999999943</v>
      </c>
      <c r="L17751" t="str">
        <v xml:space="preserve">GSA 2018 </v>
      </c>
      <c r="M17751" t="s">
        <v>2403</v>
      </c>
      <c r="P17751" t="s">
        <v>2342</v>
      </c>
      <c r="Q17751">
        <v>2.38</v>
      </c>
      <c r="R17751">
        <v>0.2</v>
      </c>
      <c r="V17751">
        <v>1</v>
      </c>
      <c r="W17751" t="s">
        <v>2558</v>
      </c>
    </row>
    <row r="17752" spans="1:23" x14ac:dyDescent="0.3">
      <c r="A17752">
        <v>25727</v>
      </c>
      <c r="B17752" s="15" t="s">
        <v>1895</v>
      </c>
      <c r="C17752" t="str">
        <f>_xlfn.XLOOKUP($B17752, STANDARDS!$A:$A, STANDARDS!$B:$B,,0,2)</f>
        <v>Undivided Lemede Fm; Cabo Carvoeiro Fm</v>
      </c>
      <c r="D17752" t="s">
        <v>2177</v>
      </c>
      <c r="E17752" t="s">
        <v>2202</v>
      </c>
      <c r="J17752" cm="1">
        <f t="array" ref="J17752:L17752">_xlfn.XLOOKUP($C17752, AGE!$A:$A,AGE!$B:$D,,0,2)</f>
        <v>182.45</v>
      </c>
      <c r="K17752">
        <v>8.3499999999999943</v>
      </c>
      <c r="L17752" t="str">
        <v xml:space="preserve">GSA 2018 </v>
      </c>
      <c r="M17752" t="s">
        <v>2403</v>
      </c>
      <c r="P17752" t="s">
        <v>2342</v>
      </c>
      <c r="Q17752">
        <v>2.38</v>
      </c>
      <c r="R17752">
        <v>0.2</v>
      </c>
      <c r="V17752">
        <v>1</v>
      </c>
      <c r="W17752" t="s">
        <v>2558</v>
      </c>
    </row>
    <row r="17753" spans="1:23" x14ac:dyDescent="0.3">
      <c r="A17753">
        <v>25728</v>
      </c>
      <c r="B17753" s="15" t="s">
        <v>1895</v>
      </c>
      <c r="C17753" t="str">
        <f>_xlfn.XLOOKUP($B17753, STANDARDS!$A:$A, STANDARDS!$B:$B,,0,2)</f>
        <v>Undivided Lemede Fm; Cabo Carvoeiro Fm</v>
      </c>
      <c r="D17753" t="s">
        <v>2177</v>
      </c>
      <c r="E17753" t="s">
        <v>2202</v>
      </c>
      <c r="J17753" cm="1">
        <f t="array" ref="J17753:L17753">_xlfn.XLOOKUP($C17753, AGE!$A:$A,AGE!$B:$D,,0,2)</f>
        <v>182.45</v>
      </c>
      <c r="K17753">
        <v>8.3499999999999943</v>
      </c>
      <c r="L17753" t="str">
        <v xml:space="preserve">GSA 2018 </v>
      </c>
      <c r="M17753" t="s">
        <v>2403</v>
      </c>
      <c r="P17753" t="s">
        <v>2342</v>
      </c>
      <c r="Q17753">
        <v>2.4300000000000002</v>
      </c>
      <c r="R17753">
        <v>0.2</v>
      </c>
      <c r="V17753">
        <v>1</v>
      </c>
      <c r="W17753" t="s">
        <v>2558</v>
      </c>
    </row>
    <row r="17754" spans="1:23" x14ac:dyDescent="0.3">
      <c r="A17754">
        <v>25729</v>
      </c>
      <c r="B17754" s="15" t="s">
        <v>1895</v>
      </c>
      <c r="C17754" t="str">
        <f>_xlfn.XLOOKUP($B17754, STANDARDS!$A:$A, STANDARDS!$B:$B,,0,2)</f>
        <v>Undivided Lemede Fm; Cabo Carvoeiro Fm</v>
      </c>
      <c r="D17754" t="s">
        <v>2177</v>
      </c>
      <c r="E17754" t="s">
        <v>2202</v>
      </c>
      <c r="J17754" cm="1">
        <f t="array" ref="J17754:L17754">_xlfn.XLOOKUP($C17754, AGE!$A:$A,AGE!$B:$D,,0,2)</f>
        <v>182.45</v>
      </c>
      <c r="K17754">
        <v>8.3499999999999943</v>
      </c>
      <c r="L17754" t="str">
        <v xml:space="preserve">GSA 2018 </v>
      </c>
      <c r="M17754" t="s">
        <v>2403</v>
      </c>
      <c r="P17754" t="s">
        <v>2342</v>
      </c>
      <c r="Q17754">
        <v>2.37</v>
      </c>
      <c r="R17754">
        <v>0.2</v>
      </c>
      <c r="V17754">
        <v>1</v>
      </c>
      <c r="W17754" t="s">
        <v>2558</v>
      </c>
    </row>
    <row r="17755" spans="1:23" x14ac:dyDescent="0.3">
      <c r="A17755">
        <v>25730</v>
      </c>
      <c r="B17755" s="15" t="s">
        <v>1895</v>
      </c>
      <c r="C17755" t="str">
        <f>_xlfn.XLOOKUP($B17755, STANDARDS!$A:$A, STANDARDS!$B:$B,,0,2)</f>
        <v>Undivided Lemede Fm; Cabo Carvoeiro Fm</v>
      </c>
      <c r="D17755" t="s">
        <v>2177</v>
      </c>
      <c r="E17755" t="s">
        <v>2202</v>
      </c>
      <c r="J17755" cm="1">
        <f t="array" ref="J17755:L17755">_xlfn.XLOOKUP($C17755, AGE!$A:$A,AGE!$B:$D,,0,2)</f>
        <v>182.45</v>
      </c>
      <c r="K17755">
        <v>8.3499999999999943</v>
      </c>
      <c r="L17755" t="str">
        <v xml:space="preserve">GSA 2018 </v>
      </c>
      <c r="M17755" t="s">
        <v>2403</v>
      </c>
      <c r="P17755" t="s">
        <v>2342</v>
      </c>
      <c r="Q17755">
        <v>2.35</v>
      </c>
      <c r="R17755">
        <v>0.2</v>
      </c>
      <c r="V17755">
        <v>1</v>
      </c>
      <c r="W17755" t="s">
        <v>2558</v>
      </c>
    </row>
    <row r="17756" spans="1:23" x14ac:dyDescent="0.3">
      <c r="A17756">
        <v>25731</v>
      </c>
      <c r="B17756" s="15" t="s">
        <v>1895</v>
      </c>
      <c r="C17756" t="str">
        <f>_xlfn.XLOOKUP($B17756, STANDARDS!$A:$A, STANDARDS!$B:$B,,0,2)</f>
        <v>Undivided Lemede Fm; Cabo Carvoeiro Fm</v>
      </c>
      <c r="D17756" t="s">
        <v>2177</v>
      </c>
      <c r="E17756" t="s">
        <v>2202</v>
      </c>
      <c r="J17756" cm="1">
        <f t="array" ref="J17756:L17756">_xlfn.XLOOKUP($C17756, AGE!$A:$A,AGE!$B:$D,,0,2)</f>
        <v>182.45</v>
      </c>
      <c r="K17756">
        <v>8.3499999999999943</v>
      </c>
      <c r="L17756" t="str">
        <v xml:space="preserve">GSA 2018 </v>
      </c>
      <c r="M17756" t="s">
        <v>2403</v>
      </c>
      <c r="P17756" t="s">
        <v>2342</v>
      </c>
      <c r="Q17756">
        <v>2.2799999999999998</v>
      </c>
      <c r="R17756">
        <v>0.2</v>
      </c>
      <c r="V17756">
        <v>1</v>
      </c>
      <c r="W17756" t="s">
        <v>2558</v>
      </c>
    </row>
    <row r="17757" spans="1:23" x14ac:dyDescent="0.3">
      <c r="A17757">
        <v>25732</v>
      </c>
      <c r="B17757" s="15" t="s">
        <v>1895</v>
      </c>
      <c r="C17757" t="str">
        <f>_xlfn.XLOOKUP($B17757, STANDARDS!$A:$A, STANDARDS!$B:$B,,0,2)</f>
        <v>Undivided Lemede Fm; Cabo Carvoeiro Fm</v>
      </c>
      <c r="D17757" t="s">
        <v>2177</v>
      </c>
      <c r="E17757" t="s">
        <v>2202</v>
      </c>
      <c r="J17757" cm="1">
        <f t="array" ref="J17757:L17757">_xlfn.XLOOKUP($C17757, AGE!$A:$A,AGE!$B:$D,,0,2)</f>
        <v>182.45</v>
      </c>
      <c r="K17757">
        <v>8.3499999999999943</v>
      </c>
      <c r="L17757" t="str">
        <v xml:space="preserve">GSA 2018 </v>
      </c>
      <c r="M17757" t="s">
        <v>2403</v>
      </c>
      <c r="P17757" t="s">
        <v>2342</v>
      </c>
      <c r="Q17757">
        <v>2.37</v>
      </c>
      <c r="R17757">
        <v>0.2</v>
      </c>
      <c r="V17757">
        <v>1</v>
      </c>
      <c r="W17757" t="s">
        <v>2558</v>
      </c>
    </row>
    <row r="17758" spans="1:23" x14ac:dyDescent="0.3">
      <c r="A17758">
        <v>25733</v>
      </c>
      <c r="B17758" s="15" t="s">
        <v>1895</v>
      </c>
      <c r="C17758" t="str">
        <f>_xlfn.XLOOKUP($B17758, STANDARDS!$A:$A, STANDARDS!$B:$B,,0,2)</f>
        <v>Undivided Lemede Fm; Cabo Carvoeiro Fm</v>
      </c>
      <c r="D17758" t="s">
        <v>2177</v>
      </c>
      <c r="E17758" t="s">
        <v>2202</v>
      </c>
      <c r="J17758" cm="1">
        <f t="array" ref="J17758:L17758">_xlfn.XLOOKUP($C17758, AGE!$A:$A,AGE!$B:$D,,0,2)</f>
        <v>182.45</v>
      </c>
      <c r="K17758">
        <v>8.3499999999999943</v>
      </c>
      <c r="L17758" t="str">
        <v xml:space="preserve">GSA 2018 </v>
      </c>
      <c r="M17758" t="s">
        <v>2403</v>
      </c>
      <c r="P17758" t="s">
        <v>2342</v>
      </c>
      <c r="Q17758">
        <v>2.37</v>
      </c>
      <c r="R17758">
        <v>0.2</v>
      </c>
      <c r="V17758">
        <v>1</v>
      </c>
      <c r="W17758" t="s">
        <v>2558</v>
      </c>
    </row>
    <row r="17759" spans="1:23" x14ac:dyDescent="0.3">
      <c r="A17759">
        <v>25734</v>
      </c>
      <c r="B17759" s="15" t="s">
        <v>1895</v>
      </c>
      <c r="C17759" t="str">
        <f>_xlfn.XLOOKUP($B17759, STANDARDS!$A:$A, STANDARDS!$B:$B,,0,2)</f>
        <v>Undivided Lemede Fm; Cabo Carvoeiro Fm</v>
      </c>
      <c r="D17759" t="s">
        <v>2177</v>
      </c>
      <c r="E17759" t="s">
        <v>2202</v>
      </c>
      <c r="J17759" cm="1">
        <f t="array" ref="J17759:L17759">_xlfn.XLOOKUP($C17759, AGE!$A:$A,AGE!$B:$D,,0,2)</f>
        <v>182.45</v>
      </c>
      <c r="K17759">
        <v>8.3499999999999943</v>
      </c>
      <c r="L17759" t="str">
        <v xml:space="preserve">GSA 2018 </v>
      </c>
      <c r="M17759" t="s">
        <v>2403</v>
      </c>
      <c r="P17759" t="s">
        <v>2342</v>
      </c>
      <c r="Q17759">
        <v>2.41</v>
      </c>
      <c r="R17759">
        <v>0.2</v>
      </c>
      <c r="V17759">
        <v>1</v>
      </c>
      <c r="W17759" t="s">
        <v>2558</v>
      </c>
    </row>
    <row r="17760" spans="1:23" x14ac:dyDescent="0.3">
      <c r="A17760">
        <v>25735</v>
      </c>
      <c r="B17760" s="15" t="s">
        <v>1895</v>
      </c>
      <c r="C17760" t="str">
        <f>_xlfn.XLOOKUP($B17760, STANDARDS!$A:$A, STANDARDS!$B:$B,,0,2)</f>
        <v>Undivided Lemede Fm; Cabo Carvoeiro Fm</v>
      </c>
      <c r="D17760" t="s">
        <v>2177</v>
      </c>
      <c r="E17760" t="s">
        <v>2202</v>
      </c>
      <c r="J17760" cm="1">
        <f t="array" ref="J17760:L17760">_xlfn.XLOOKUP($C17760, AGE!$A:$A,AGE!$B:$D,,0,2)</f>
        <v>182.45</v>
      </c>
      <c r="K17760">
        <v>8.3499999999999943</v>
      </c>
      <c r="L17760" t="str">
        <v xml:space="preserve">GSA 2018 </v>
      </c>
      <c r="M17760" t="s">
        <v>2403</v>
      </c>
      <c r="P17760" t="s">
        <v>2342</v>
      </c>
      <c r="Q17760">
        <v>2.38</v>
      </c>
      <c r="R17760">
        <v>0.2</v>
      </c>
      <c r="V17760">
        <v>1</v>
      </c>
      <c r="W17760" t="s">
        <v>2558</v>
      </c>
    </row>
    <row r="17761" spans="1:23" x14ac:dyDescent="0.3">
      <c r="A17761">
        <v>25736</v>
      </c>
      <c r="B17761" s="15" t="s">
        <v>1895</v>
      </c>
      <c r="C17761" t="str">
        <f>_xlfn.XLOOKUP($B17761, STANDARDS!$A:$A, STANDARDS!$B:$B,,0,2)</f>
        <v>Undivided Lemede Fm; Cabo Carvoeiro Fm</v>
      </c>
      <c r="D17761" t="s">
        <v>2177</v>
      </c>
      <c r="E17761" t="s">
        <v>2202</v>
      </c>
      <c r="J17761" cm="1">
        <f t="array" ref="J17761:L17761">_xlfn.XLOOKUP($C17761, AGE!$A:$A,AGE!$B:$D,,0,2)</f>
        <v>182.45</v>
      </c>
      <c r="K17761">
        <v>8.3499999999999943</v>
      </c>
      <c r="L17761" t="str">
        <v xml:space="preserve">GSA 2018 </v>
      </c>
      <c r="M17761" t="s">
        <v>2403</v>
      </c>
      <c r="P17761" t="s">
        <v>2342</v>
      </c>
      <c r="Q17761">
        <v>2.34</v>
      </c>
      <c r="R17761">
        <v>0.2</v>
      </c>
      <c r="V17761">
        <v>1</v>
      </c>
      <c r="W17761" t="s">
        <v>2558</v>
      </c>
    </row>
    <row r="17762" spans="1:23" x14ac:dyDescent="0.3">
      <c r="A17762">
        <v>25737</v>
      </c>
      <c r="B17762" s="15" t="s">
        <v>1895</v>
      </c>
      <c r="C17762" t="str">
        <f>_xlfn.XLOOKUP($B17762, STANDARDS!$A:$A, STANDARDS!$B:$B,,0,2)</f>
        <v>Undivided Lemede Fm; Cabo Carvoeiro Fm</v>
      </c>
      <c r="D17762" t="s">
        <v>2177</v>
      </c>
      <c r="E17762" t="s">
        <v>2202</v>
      </c>
      <c r="J17762" cm="1">
        <f t="array" ref="J17762:L17762">_xlfn.XLOOKUP($C17762, AGE!$A:$A,AGE!$B:$D,,0,2)</f>
        <v>182.45</v>
      </c>
      <c r="K17762">
        <v>8.3499999999999943</v>
      </c>
      <c r="L17762" t="str">
        <v xml:space="preserve">GSA 2018 </v>
      </c>
      <c r="M17762" t="s">
        <v>2403</v>
      </c>
      <c r="P17762" t="s">
        <v>2342</v>
      </c>
      <c r="Q17762">
        <v>2.2200000000000002</v>
      </c>
      <c r="R17762">
        <v>0.2</v>
      </c>
      <c r="V17762">
        <v>1</v>
      </c>
      <c r="W17762" t="s">
        <v>2558</v>
      </c>
    </row>
    <row r="17763" spans="1:23" x14ac:dyDescent="0.3">
      <c r="A17763">
        <v>25738</v>
      </c>
      <c r="B17763" s="15" t="s">
        <v>1895</v>
      </c>
      <c r="C17763" t="str">
        <f>_xlfn.XLOOKUP($B17763, STANDARDS!$A:$A, STANDARDS!$B:$B,,0,2)</f>
        <v>Undivided Lemede Fm; Cabo Carvoeiro Fm</v>
      </c>
      <c r="D17763" t="s">
        <v>2177</v>
      </c>
      <c r="E17763" t="s">
        <v>2202</v>
      </c>
      <c r="J17763" cm="1">
        <f t="array" ref="J17763:L17763">_xlfn.XLOOKUP($C17763, AGE!$A:$A,AGE!$B:$D,,0,2)</f>
        <v>182.45</v>
      </c>
      <c r="K17763">
        <v>8.3499999999999943</v>
      </c>
      <c r="L17763" t="str">
        <v xml:space="preserve">GSA 2018 </v>
      </c>
      <c r="M17763" t="s">
        <v>2403</v>
      </c>
      <c r="P17763" t="s">
        <v>2342</v>
      </c>
      <c r="Q17763">
        <v>2.17</v>
      </c>
      <c r="R17763">
        <v>0.2</v>
      </c>
      <c r="V17763">
        <v>1</v>
      </c>
      <c r="W17763" t="s">
        <v>2558</v>
      </c>
    </row>
    <row r="17764" spans="1:23" x14ac:dyDescent="0.3">
      <c r="A17764">
        <v>25739</v>
      </c>
      <c r="B17764" s="15" t="s">
        <v>1895</v>
      </c>
      <c r="C17764" t="str">
        <f>_xlfn.XLOOKUP($B17764, STANDARDS!$A:$A, STANDARDS!$B:$B,,0,2)</f>
        <v>Undivided Lemede Fm; Cabo Carvoeiro Fm</v>
      </c>
      <c r="D17764" t="s">
        <v>2177</v>
      </c>
      <c r="E17764" t="s">
        <v>2202</v>
      </c>
      <c r="J17764" cm="1">
        <f t="array" ref="J17764:L17764">_xlfn.XLOOKUP($C17764, AGE!$A:$A,AGE!$B:$D,,0,2)</f>
        <v>182.45</v>
      </c>
      <c r="K17764">
        <v>8.3499999999999943</v>
      </c>
      <c r="L17764" t="str">
        <v xml:space="preserve">GSA 2018 </v>
      </c>
      <c r="M17764" t="s">
        <v>2403</v>
      </c>
      <c r="P17764" t="s">
        <v>2342</v>
      </c>
      <c r="Q17764">
        <v>2.2599999999999998</v>
      </c>
      <c r="R17764">
        <v>0.2</v>
      </c>
      <c r="V17764">
        <v>1</v>
      </c>
      <c r="W17764" t="s">
        <v>2558</v>
      </c>
    </row>
    <row r="17765" spans="1:23" x14ac:dyDescent="0.3">
      <c r="A17765">
        <v>25740</v>
      </c>
      <c r="B17765" s="15" t="s">
        <v>1895</v>
      </c>
      <c r="C17765" t="str">
        <f>_xlfn.XLOOKUP($B17765, STANDARDS!$A:$A, STANDARDS!$B:$B,,0,2)</f>
        <v>Undivided Lemede Fm; Cabo Carvoeiro Fm</v>
      </c>
      <c r="D17765" t="s">
        <v>2177</v>
      </c>
      <c r="E17765" t="s">
        <v>2202</v>
      </c>
      <c r="J17765" cm="1">
        <f t="array" ref="J17765:L17765">_xlfn.XLOOKUP($C17765, AGE!$A:$A,AGE!$B:$D,,0,2)</f>
        <v>182.45</v>
      </c>
      <c r="K17765">
        <v>8.3499999999999943</v>
      </c>
      <c r="L17765" t="str">
        <v xml:space="preserve">GSA 2018 </v>
      </c>
      <c r="M17765" t="s">
        <v>2403</v>
      </c>
      <c r="P17765" t="s">
        <v>2342</v>
      </c>
      <c r="Q17765">
        <v>2.35</v>
      </c>
      <c r="R17765">
        <v>0.2</v>
      </c>
      <c r="V17765">
        <v>1</v>
      </c>
      <c r="W17765" t="s">
        <v>2558</v>
      </c>
    </row>
    <row r="17766" spans="1:23" x14ac:dyDescent="0.3">
      <c r="A17766">
        <v>25741</v>
      </c>
      <c r="B17766" s="15" t="s">
        <v>1895</v>
      </c>
      <c r="C17766" t="str">
        <f>_xlfn.XLOOKUP($B17766, STANDARDS!$A:$A, STANDARDS!$B:$B,,0,2)</f>
        <v>Undivided Lemede Fm; Cabo Carvoeiro Fm</v>
      </c>
      <c r="D17766" t="s">
        <v>2177</v>
      </c>
      <c r="E17766" t="s">
        <v>2202</v>
      </c>
      <c r="J17766" cm="1">
        <f t="array" ref="J17766:L17766">_xlfn.XLOOKUP($C17766, AGE!$A:$A,AGE!$B:$D,,0,2)</f>
        <v>182.45</v>
      </c>
      <c r="K17766">
        <v>8.3499999999999943</v>
      </c>
      <c r="L17766" t="str">
        <v xml:space="preserve">GSA 2018 </v>
      </c>
      <c r="M17766" t="s">
        <v>2403</v>
      </c>
      <c r="P17766" t="s">
        <v>2342</v>
      </c>
      <c r="Q17766">
        <v>2.35</v>
      </c>
      <c r="R17766">
        <v>0.2</v>
      </c>
      <c r="V17766">
        <v>1</v>
      </c>
      <c r="W17766" t="s">
        <v>2558</v>
      </c>
    </row>
    <row r="17767" spans="1:23" x14ac:dyDescent="0.3">
      <c r="A17767">
        <v>25742</v>
      </c>
      <c r="B17767" s="15" t="s">
        <v>1895</v>
      </c>
      <c r="C17767" t="str">
        <f>_xlfn.XLOOKUP($B17767, STANDARDS!$A:$A, STANDARDS!$B:$B,,0,2)</f>
        <v>Undivided Lemede Fm; Cabo Carvoeiro Fm</v>
      </c>
      <c r="D17767" t="s">
        <v>2177</v>
      </c>
      <c r="E17767" t="s">
        <v>2202</v>
      </c>
      <c r="J17767" cm="1">
        <f t="array" ref="J17767:L17767">_xlfn.XLOOKUP($C17767, AGE!$A:$A,AGE!$B:$D,,0,2)</f>
        <v>182.45</v>
      </c>
      <c r="K17767">
        <v>8.3499999999999943</v>
      </c>
      <c r="L17767" t="str">
        <v xml:space="preserve">GSA 2018 </v>
      </c>
      <c r="M17767" t="s">
        <v>2403</v>
      </c>
      <c r="P17767" t="s">
        <v>2342</v>
      </c>
      <c r="Q17767">
        <v>2.3199999999999998</v>
      </c>
      <c r="R17767">
        <v>0.2</v>
      </c>
      <c r="V17767">
        <v>1</v>
      </c>
      <c r="W17767" t="s">
        <v>2558</v>
      </c>
    </row>
    <row r="17768" spans="1:23" x14ac:dyDescent="0.3">
      <c r="A17768">
        <v>25743</v>
      </c>
      <c r="B17768" s="15" t="s">
        <v>1895</v>
      </c>
      <c r="C17768" t="str">
        <f>_xlfn.XLOOKUP($B17768, STANDARDS!$A:$A, STANDARDS!$B:$B,,0,2)</f>
        <v>Undivided Lemede Fm; Cabo Carvoeiro Fm</v>
      </c>
      <c r="D17768" t="s">
        <v>2177</v>
      </c>
      <c r="E17768" t="s">
        <v>2202</v>
      </c>
      <c r="J17768" cm="1">
        <f t="array" ref="J17768:L17768">_xlfn.XLOOKUP($C17768, AGE!$A:$A,AGE!$B:$D,,0,2)</f>
        <v>182.45</v>
      </c>
      <c r="K17768">
        <v>8.3499999999999943</v>
      </c>
      <c r="L17768" t="str">
        <v xml:space="preserve">GSA 2018 </v>
      </c>
      <c r="M17768" t="s">
        <v>2403</v>
      </c>
      <c r="P17768" t="s">
        <v>2342</v>
      </c>
      <c r="Q17768">
        <v>2.34</v>
      </c>
      <c r="R17768">
        <v>0.2</v>
      </c>
      <c r="V17768">
        <v>1</v>
      </c>
      <c r="W17768" t="s">
        <v>2558</v>
      </c>
    </row>
    <row r="17769" spans="1:23" x14ac:dyDescent="0.3">
      <c r="A17769">
        <v>25744</v>
      </c>
      <c r="B17769" s="15" t="s">
        <v>1895</v>
      </c>
      <c r="C17769" t="str">
        <f>_xlfn.XLOOKUP($B17769, STANDARDS!$A:$A, STANDARDS!$B:$B,,0,2)</f>
        <v>Undivided Lemede Fm; Cabo Carvoeiro Fm</v>
      </c>
      <c r="D17769" t="s">
        <v>2177</v>
      </c>
      <c r="E17769" t="s">
        <v>2202</v>
      </c>
      <c r="J17769" cm="1">
        <f t="array" ref="J17769:L17769">_xlfn.XLOOKUP($C17769, AGE!$A:$A,AGE!$B:$D,,0,2)</f>
        <v>182.45</v>
      </c>
      <c r="K17769">
        <v>8.3499999999999943</v>
      </c>
      <c r="L17769" t="str">
        <v xml:space="preserve">GSA 2018 </v>
      </c>
      <c r="M17769" t="s">
        <v>2403</v>
      </c>
      <c r="P17769" t="s">
        <v>2342</v>
      </c>
      <c r="Q17769">
        <v>2.34</v>
      </c>
      <c r="R17769">
        <v>0.2</v>
      </c>
      <c r="V17769">
        <v>1</v>
      </c>
      <c r="W17769" t="s">
        <v>2558</v>
      </c>
    </row>
    <row r="17770" spans="1:23" x14ac:dyDescent="0.3">
      <c r="A17770">
        <v>25745</v>
      </c>
      <c r="B17770" s="15" t="s">
        <v>1895</v>
      </c>
      <c r="C17770" t="str">
        <f>_xlfn.XLOOKUP($B17770, STANDARDS!$A:$A, STANDARDS!$B:$B,,0,2)</f>
        <v>Undivided Lemede Fm; Cabo Carvoeiro Fm</v>
      </c>
      <c r="D17770" t="s">
        <v>2177</v>
      </c>
      <c r="E17770" t="s">
        <v>2202</v>
      </c>
      <c r="J17770" cm="1">
        <f t="array" ref="J17770:L17770">_xlfn.XLOOKUP($C17770, AGE!$A:$A,AGE!$B:$D,,0,2)</f>
        <v>182.45</v>
      </c>
      <c r="K17770">
        <v>8.3499999999999943</v>
      </c>
      <c r="L17770" t="str">
        <v xml:space="preserve">GSA 2018 </v>
      </c>
      <c r="M17770" t="s">
        <v>2403</v>
      </c>
      <c r="P17770" t="s">
        <v>2342</v>
      </c>
      <c r="Q17770">
        <v>2.35</v>
      </c>
      <c r="R17770">
        <v>0.2</v>
      </c>
      <c r="V17770">
        <v>1</v>
      </c>
      <c r="W17770" t="s">
        <v>2558</v>
      </c>
    </row>
    <row r="17771" spans="1:23" x14ac:dyDescent="0.3">
      <c r="A17771">
        <v>25746</v>
      </c>
      <c r="B17771" s="15" t="s">
        <v>1895</v>
      </c>
      <c r="C17771" t="str">
        <f>_xlfn.XLOOKUP($B17771, STANDARDS!$A:$A, STANDARDS!$B:$B,,0,2)</f>
        <v>Undivided Lemede Fm; Cabo Carvoeiro Fm</v>
      </c>
      <c r="D17771" t="s">
        <v>2177</v>
      </c>
      <c r="E17771" t="s">
        <v>2202</v>
      </c>
      <c r="J17771" cm="1">
        <f t="array" ref="J17771:L17771">_xlfn.XLOOKUP($C17771, AGE!$A:$A,AGE!$B:$D,,0,2)</f>
        <v>182.45</v>
      </c>
      <c r="K17771">
        <v>8.3499999999999943</v>
      </c>
      <c r="L17771" t="str">
        <v xml:space="preserve">GSA 2018 </v>
      </c>
      <c r="M17771" t="s">
        <v>2403</v>
      </c>
      <c r="P17771" t="s">
        <v>2342</v>
      </c>
      <c r="Q17771">
        <v>2.2599999999999998</v>
      </c>
      <c r="R17771">
        <v>0.2</v>
      </c>
      <c r="V17771">
        <v>1</v>
      </c>
      <c r="W17771" t="s">
        <v>2558</v>
      </c>
    </row>
    <row r="17772" spans="1:23" x14ac:dyDescent="0.3">
      <c r="A17772">
        <v>25747</v>
      </c>
      <c r="B17772" s="15" t="s">
        <v>1895</v>
      </c>
      <c r="C17772" t="str">
        <f>_xlfn.XLOOKUP($B17772, STANDARDS!$A:$A, STANDARDS!$B:$B,,0,2)</f>
        <v>Undivided Lemede Fm; Cabo Carvoeiro Fm</v>
      </c>
      <c r="D17772" t="s">
        <v>2177</v>
      </c>
      <c r="E17772" t="s">
        <v>2202</v>
      </c>
      <c r="J17772" cm="1">
        <f t="array" ref="J17772:L17772">_xlfn.XLOOKUP($C17772, AGE!$A:$A,AGE!$B:$D,,0,2)</f>
        <v>182.45</v>
      </c>
      <c r="K17772">
        <v>8.3499999999999943</v>
      </c>
      <c r="L17772" t="str">
        <v xml:space="preserve">GSA 2018 </v>
      </c>
      <c r="M17772" t="s">
        <v>2403</v>
      </c>
      <c r="P17772" t="s">
        <v>2342</v>
      </c>
      <c r="Q17772">
        <v>2.2400000000000002</v>
      </c>
      <c r="R17772">
        <v>0.2</v>
      </c>
      <c r="V17772">
        <v>1</v>
      </c>
      <c r="W17772" t="s">
        <v>2558</v>
      </c>
    </row>
    <row r="17773" spans="1:23" x14ac:dyDescent="0.3">
      <c r="A17773">
        <v>25748</v>
      </c>
      <c r="B17773" s="15" t="s">
        <v>1895</v>
      </c>
      <c r="C17773" t="str">
        <f>_xlfn.XLOOKUP($B17773, STANDARDS!$A:$A, STANDARDS!$B:$B,,0,2)</f>
        <v>Undivided Lemede Fm; Cabo Carvoeiro Fm</v>
      </c>
      <c r="D17773" t="s">
        <v>2177</v>
      </c>
      <c r="E17773" t="s">
        <v>2202</v>
      </c>
      <c r="J17773" cm="1">
        <f t="array" ref="J17773:L17773">_xlfn.XLOOKUP($C17773, AGE!$A:$A,AGE!$B:$D,,0,2)</f>
        <v>182.45</v>
      </c>
      <c r="K17773">
        <v>8.3499999999999943</v>
      </c>
      <c r="L17773" t="str">
        <v xml:space="preserve">GSA 2018 </v>
      </c>
      <c r="M17773" t="s">
        <v>2403</v>
      </c>
      <c r="P17773" t="s">
        <v>2342</v>
      </c>
      <c r="Q17773">
        <v>2.23</v>
      </c>
      <c r="R17773">
        <v>0.2</v>
      </c>
      <c r="V17773">
        <v>1</v>
      </c>
      <c r="W17773" t="s">
        <v>2558</v>
      </c>
    </row>
    <row r="17774" spans="1:23" x14ac:dyDescent="0.3">
      <c r="A17774">
        <v>25749</v>
      </c>
      <c r="B17774" s="15" t="s">
        <v>1895</v>
      </c>
      <c r="C17774" t="str">
        <f>_xlfn.XLOOKUP($B17774, STANDARDS!$A:$A, STANDARDS!$B:$B,,0,2)</f>
        <v>Undivided Lemede Fm; Cabo Carvoeiro Fm</v>
      </c>
      <c r="D17774" t="s">
        <v>2177</v>
      </c>
      <c r="E17774" t="s">
        <v>2202</v>
      </c>
      <c r="J17774" cm="1">
        <f t="array" ref="J17774:L17774">_xlfn.XLOOKUP($C17774, AGE!$A:$A,AGE!$B:$D,,0,2)</f>
        <v>182.45</v>
      </c>
      <c r="K17774">
        <v>8.3499999999999943</v>
      </c>
      <c r="L17774" t="str">
        <v xml:space="preserve">GSA 2018 </v>
      </c>
      <c r="M17774" t="s">
        <v>2403</v>
      </c>
      <c r="P17774" t="s">
        <v>2342</v>
      </c>
      <c r="Q17774">
        <v>2.13</v>
      </c>
      <c r="R17774">
        <v>0.2</v>
      </c>
      <c r="V17774">
        <v>1</v>
      </c>
      <c r="W17774" t="s">
        <v>2558</v>
      </c>
    </row>
    <row r="17775" spans="1:23" x14ac:dyDescent="0.3">
      <c r="A17775">
        <v>25750</v>
      </c>
      <c r="B17775" s="15" t="s">
        <v>1895</v>
      </c>
      <c r="C17775" t="str">
        <f>_xlfn.XLOOKUP($B17775, STANDARDS!$A:$A, STANDARDS!$B:$B,,0,2)</f>
        <v>Undivided Lemede Fm; Cabo Carvoeiro Fm</v>
      </c>
      <c r="D17775" t="s">
        <v>2177</v>
      </c>
      <c r="E17775" t="s">
        <v>2202</v>
      </c>
      <c r="J17775" cm="1">
        <f t="array" ref="J17775:L17775">_xlfn.XLOOKUP($C17775, AGE!$A:$A,AGE!$B:$D,,0,2)</f>
        <v>182.45</v>
      </c>
      <c r="K17775">
        <v>8.3499999999999943</v>
      </c>
      <c r="L17775" t="str">
        <v xml:space="preserve">GSA 2018 </v>
      </c>
      <c r="M17775" t="s">
        <v>2403</v>
      </c>
      <c r="P17775" t="s">
        <v>2342</v>
      </c>
      <c r="Q17775">
        <v>2.35</v>
      </c>
      <c r="R17775">
        <v>0.2</v>
      </c>
      <c r="V17775">
        <v>1</v>
      </c>
      <c r="W17775" t="s">
        <v>2558</v>
      </c>
    </row>
    <row r="17776" spans="1:23" x14ac:dyDescent="0.3">
      <c r="A17776">
        <v>25751</v>
      </c>
      <c r="B17776" s="15" t="s">
        <v>1895</v>
      </c>
      <c r="C17776" t="str">
        <f>_xlfn.XLOOKUP($B17776, STANDARDS!$A:$A, STANDARDS!$B:$B,,0,2)</f>
        <v>Undivided Lemede Fm; Cabo Carvoeiro Fm</v>
      </c>
      <c r="D17776" t="s">
        <v>2177</v>
      </c>
      <c r="E17776" t="s">
        <v>2202</v>
      </c>
      <c r="J17776" cm="1">
        <f t="array" ref="J17776:L17776">_xlfn.XLOOKUP($C17776, AGE!$A:$A,AGE!$B:$D,,0,2)</f>
        <v>182.45</v>
      </c>
      <c r="K17776">
        <v>8.3499999999999943</v>
      </c>
      <c r="L17776" t="str">
        <v xml:space="preserve">GSA 2018 </v>
      </c>
      <c r="M17776" t="s">
        <v>2403</v>
      </c>
      <c r="P17776" t="s">
        <v>2342</v>
      </c>
      <c r="Q17776">
        <v>2.39</v>
      </c>
      <c r="R17776">
        <v>0.2</v>
      </c>
      <c r="V17776">
        <v>1</v>
      </c>
      <c r="W17776" t="s">
        <v>2558</v>
      </c>
    </row>
    <row r="17777" spans="1:23" x14ac:dyDescent="0.3">
      <c r="A17777">
        <v>25752</v>
      </c>
      <c r="B17777" s="15" t="s">
        <v>1895</v>
      </c>
      <c r="C17777" t="str">
        <f>_xlfn.XLOOKUP($B17777, STANDARDS!$A:$A, STANDARDS!$B:$B,,0,2)</f>
        <v>Undivided Lemede Fm; Cabo Carvoeiro Fm</v>
      </c>
      <c r="D17777" t="s">
        <v>2177</v>
      </c>
      <c r="E17777" t="s">
        <v>2202</v>
      </c>
      <c r="J17777" cm="1">
        <f t="array" ref="J17777:L17777">_xlfn.XLOOKUP($C17777, AGE!$A:$A,AGE!$B:$D,,0,2)</f>
        <v>182.45</v>
      </c>
      <c r="K17777">
        <v>8.3499999999999943</v>
      </c>
      <c r="L17777" t="str">
        <v xml:space="preserve">GSA 2018 </v>
      </c>
      <c r="M17777" t="s">
        <v>2403</v>
      </c>
      <c r="P17777" t="s">
        <v>2342</v>
      </c>
      <c r="Q17777">
        <v>2.42</v>
      </c>
      <c r="R17777">
        <v>0.2</v>
      </c>
      <c r="V17777">
        <v>1</v>
      </c>
      <c r="W17777" t="s">
        <v>2558</v>
      </c>
    </row>
    <row r="17778" spans="1:23" x14ac:dyDescent="0.3">
      <c r="A17778">
        <v>25753</v>
      </c>
      <c r="B17778" s="15" t="s">
        <v>1895</v>
      </c>
      <c r="C17778" t="str">
        <f>_xlfn.XLOOKUP($B17778, STANDARDS!$A:$A, STANDARDS!$B:$B,,0,2)</f>
        <v>Undivided Lemede Fm; Cabo Carvoeiro Fm</v>
      </c>
      <c r="D17778" t="s">
        <v>2177</v>
      </c>
      <c r="E17778" t="s">
        <v>2202</v>
      </c>
      <c r="J17778" cm="1">
        <f t="array" ref="J17778:L17778">_xlfn.XLOOKUP($C17778, AGE!$A:$A,AGE!$B:$D,,0,2)</f>
        <v>182.45</v>
      </c>
      <c r="K17778">
        <v>8.3499999999999943</v>
      </c>
      <c r="L17778" t="str">
        <v xml:space="preserve">GSA 2018 </v>
      </c>
      <c r="M17778" t="s">
        <v>2403</v>
      </c>
      <c r="P17778" t="s">
        <v>2342</v>
      </c>
      <c r="Q17778">
        <v>2.38</v>
      </c>
      <c r="R17778">
        <v>0.2</v>
      </c>
      <c r="V17778">
        <v>1</v>
      </c>
      <c r="W17778" t="s">
        <v>2558</v>
      </c>
    </row>
    <row r="17779" spans="1:23" x14ac:dyDescent="0.3">
      <c r="A17779">
        <v>25754</v>
      </c>
      <c r="B17779" s="15" t="s">
        <v>1895</v>
      </c>
      <c r="C17779" t="str">
        <f>_xlfn.XLOOKUP($B17779, STANDARDS!$A:$A, STANDARDS!$B:$B,,0,2)</f>
        <v>Undivided Lemede Fm; Cabo Carvoeiro Fm</v>
      </c>
      <c r="D17779" t="s">
        <v>2177</v>
      </c>
      <c r="E17779" t="s">
        <v>2202</v>
      </c>
      <c r="J17779" cm="1">
        <f t="array" ref="J17779:L17779">_xlfn.XLOOKUP($C17779, AGE!$A:$A,AGE!$B:$D,,0,2)</f>
        <v>182.45</v>
      </c>
      <c r="K17779">
        <v>8.3499999999999943</v>
      </c>
      <c r="L17779" t="str">
        <v xml:space="preserve">GSA 2018 </v>
      </c>
      <c r="M17779" t="s">
        <v>2403</v>
      </c>
      <c r="P17779" t="s">
        <v>2342</v>
      </c>
      <c r="Q17779">
        <v>2.41</v>
      </c>
      <c r="R17779">
        <v>0.2</v>
      </c>
      <c r="V17779">
        <v>1</v>
      </c>
      <c r="W17779" t="s">
        <v>2558</v>
      </c>
    </row>
    <row r="17780" spans="1:23" x14ac:dyDescent="0.3">
      <c r="A17780">
        <v>25755</v>
      </c>
      <c r="B17780" s="15" t="s">
        <v>1895</v>
      </c>
      <c r="C17780" t="str">
        <f>_xlfn.XLOOKUP($B17780, STANDARDS!$A:$A, STANDARDS!$B:$B,,0,2)</f>
        <v>Undivided Lemede Fm; Cabo Carvoeiro Fm</v>
      </c>
      <c r="D17780" t="s">
        <v>2177</v>
      </c>
      <c r="E17780" t="s">
        <v>2202</v>
      </c>
      <c r="J17780" cm="1">
        <f t="array" ref="J17780:L17780">_xlfn.XLOOKUP($C17780, AGE!$A:$A,AGE!$B:$D,,0,2)</f>
        <v>182.45</v>
      </c>
      <c r="K17780">
        <v>8.3499999999999943</v>
      </c>
      <c r="L17780" t="str">
        <v xml:space="preserve">GSA 2018 </v>
      </c>
      <c r="M17780" t="s">
        <v>2403</v>
      </c>
      <c r="P17780" t="s">
        <v>2342</v>
      </c>
      <c r="Q17780">
        <v>2.41</v>
      </c>
      <c r="R17780">
        <v>0.2</v>
      </c>
      <c r="V17780">
        <v>1</v>
      </c>
      <c r="W17780" t="s">
        <v>2558</v>
      </c>
    </row>
    <row r="17781" spans="1:23" x14ac:dyDescent="0.3">
      <c r="A17781">
        <v>25756</v>
      </c>
      <c r="B17781" s="15" t="s">
        <v>1895</v>
      </c>
      <c r="C17781" t="str">
        <f>_xlfn.XLOOKUP($B17781, STANDARDS!$A:$A, STANDARDS!$B:$B,,0,2)</f>
        <v>Undivided Lemede Fm; Cabo Carvoeiro Fm</v>
      </c>
      <c r="D17781" t="s">
        <v>2177</v>
      </c>
      <c r="E17781" t="s">
        <v>2202</v>
      </c>
      <c r="J17781" cm="1">
        <f t="array" ref="J17781:L17781">_xlfn.XLOOKUP($C17781, AGE!$A:$A,AGE!$B:$D,,0,2)</f>
        <v>182.45</v>
      </c>
      <c r="K17781">
        <v>8.3499999999999943</v>
      </c>
      <c r="L17781" t="str">
        <v xml:space="preserve">GSA 2018 </v>
      </c>
      <c r="M17781" t="s">
        <v>2403</v>
      </c>
      <c r="P17781" t="s">
        <v>2342</v>
      </c>
      <c r="Q17781">
        <v>2.34</v>
      </c>
      <c r="R17781">
        <v>0.2</v>
      </c>
      <c r="V17781">
        <v>1</v>
      </c>
      <c r="W17781" t="s">
        <v>2558</v>
      </c>
    </row>
    <row r="17782" spans="1:23" x14ac:dyDescent="0.3">
      <c r="A17782">
        <v>25757</v>
      </c>
      <c r="B17782" s="15" t="s">
        <v>1895</v>
      </c>
      <c r="C17782" t="str">
        <f>_xlfn.XLOOKUP($B17782, STANDARDS!$A:$A, STANDARDS!$B:$B,,0,2)</f>
        <v>Undivided Lemede Fm; Cabo Carvoeiro Fm</v>
      </c>
      <c r="D17782" t="s">
        <v>2177</v>
      </c>
      <c r="E17782" t="s">
        <v>2202</v>
      </c>
      <c r="J17782" cm="1">
        <f t="array" ref="J17782:L17782">_xlfn.XLOOKUP($C17782, AGE!$A:$A,AGE!$B:$D,,0,2)</f>
        <v>182.45</v>
      </c>
      <c r="K17782">
        <v>8.3499999999999943</v>
      </c>
      <c r="L17782" t="str">
        <v xml:space="preserve">GSA 2018 </v>
      </c>
      <c r="M17782" t="s">
        <v>2403</v>
      </c>
      <c r="P17782" t="s">
        <v>2342</v>
      </c>
      <c r="Q17782">
        <v>2.1</v>
      </c>
      <c r="R17782">
        <v>0.2</v>
      </c>
      <c r="V17782">
        <v>1</v>
      </c>
      <c r="W17782" t="s">
        <v>2558</v>
      </c>
    </row>
    <row r="17783" spans="1:23" x14ac:dyDescent="0.3">
      <c r="A17783">
        <v>25758</v>
      </c>
      <c r="B17783" s="15" t="s">
        <v>1895</v>
      </c>
      <c r="C17783" t="str">
        <f>_xlfn.XLOOKUP($B17783, STANDARDS!$A:$A, STANDARDS!$B:$B,,0,2)</f>
        <v>Undivided Lemede Fm; Cabo Carvoeiro Fm</v>
      </c>
      <c r="D17783" t="s">
        <v>2177</v>
      </c>
      <c r="E17783" t="s">
        <v>2202</v>
      </c>
      <c r="J17783" cm="1">
        <f t="array" ref="J17783:L17783">_xlfn.XLOOKUP($C17783, AGE!$A:$A,AGE!$B:$D,,0,2)</f>
        <v>182.45</v>
      </c>
      <c r="K17783">
        <v>8.3499999999999943</v>
      </c>
      <c r="L17783" t="str">
        <v xml:space="preserve">GSA 2018 </v>
      </c>
      <c r="M17783" t="s">
        <v>2403</v>
      </c>
      <c r="P17783" t="s">
        <v>2342</v>
      </c>
      <c r="Q17783">
        <v>2.16</v>
      </c>
      <c r="R17783">
        <v>0.2</v>
      </c>
      <c r="V17783">
        <v>1</v>
      </c>
      <c r="W17783" t="s">
        <v>2558</v>
      </c>
    </row>
    <row r="17784" spans="1:23" x14ac:dyDescent="0.3">
      <c r="A17784">
        <v>25759</v>
      </c>
      <c r="B17784" s="15" t="s">
        <v>1895</v>
      </c>
      <c r="C17784" t="str">
        <f>_xlfn.XLOOKUP($B17784, STANDARDS!$A:$A, STANDARDS!$B:$B,,0,2)</f>
        <v>Undivided Lemede Fm; Cabo Carvoeiro Fm</v>
      </c>
      <c r="D17784" t="s">
        <v>2177</v>
      </c>
      <c r="E17784" t="s">
        <v>2202</v>
      </c>
      <c r="J17784" cm="1">
        <f t="array" ref="J17784:L17784">_xlfn.XLOOKUP($C17784, AGE!$A:$A,AGE!$B:$D,,0,2)</f>
        <v>182.45</v>
      </c>
      <c r="K17784">
        <v>8.3499999999999943</v>
      </c>
      <c r="L17784" t="str">
        <v xml:space="preserve">GSA 2018 </v>
      </c>
      <c r="M17784" t="s">
        <v>2403</v>
      </c>
      <c r="P17784" t="s">
        <v>2342</v>
      </c>
      <c r="Q17784">
        <v>2.0699999999999998</v>
      </c>
      <c r="R17784">
        <v>0.2</v>
      </c>
      <c r="V17784">
        <v>1</v>
      </c>
      <c r="W17784" t="s">
        <v>2558</v>
      </c>
    </row>
    <row r="17785" spans="1:23" x14ac:dyDescent="0.3">
      <c r="A17785">
        <v>25760</v>
      </c>
      <c r="B17785" s="15" t="s">
        <v>1895</v>
      </c>
      <c r="C17785" t="str">
        <f>_xlfn.XLOOKUP($B17785, STANDARDS!$A:$A, STANDARDS!$B:$B,,0,2)</f>
        <v>Undivided Lemede Fm; Cabo Carvoeiro Fm</v>
      </c>
      <c r="D17785" t="s">
        <v>2177</v>
      </c>
      <c r="E17785" t="s">
        <v>2202</v>
      </c>
      <c r="J17785" cm="1">
        <f t="array" ref="J17785:L17785">_xlfn.XLOOKUP($C17785, AGE!$A:$A,AGE!$B:$D,,0,2)</f>
        <v>182.45</v>
      </c>
      <c r="K17785">
        <v>8.3499999999999943</v>
      </c>
      <c r="L17785" t="str">
        <v xml:space="preserve">GSA 2018 </v>
      </c>
      <c r="M17785" t="s">
        <v>2403</v>
      </c>
      <c r="P17785" t="s">
        <v>2342</v>
      </c>
      <c r="Q17785">
        <v>2.23</v>
      </c>
      <c r="R17785">
        <v>0.2</v>
      </c>
      <c r="V17785">
        <v>1</v>
      </c>
      <c r="W17785" t="s">
        <v>2558</v>
      </c>
    </row>
    <row r="17786" spans="1:23" x14ac:dyDescent="0.3">
      <c r="A17786">
        <v>25761</v>
      </c>
      <c r="B17786" s="15" t="s">
        <v>1895</v>
      </c>
      <c r="C17786" t="str">
        <f>_xlfn.XLOOKUP($B17786, STANDARDS!$A:$A, STANDARDS!$B:$B,,0,2)</f>
        <v>Undivided Lemede Fm; Cabo Carvoeiro Fm</v>
      </c>
      <c r="D17786" t="s">
        <v>2177</v>
      </c>
      <c r="E17786" t="s">
        <v>2202</v>
      </c>
      <c r="J17786" cm="1">
        <f t="array" ref="J17786:L17786">_xlfn.XLOOKUP($C17786, AGE!$A:$A,AGE!$B:$D,,0,2)</f>
        <v>182.45</v>
      </c>
      <c r="K17786">
        <v>8.3499999999999943</v>
      </c>
      <c r="L17786" t="str">
        <v xml:space="preserve">GSA 2018 </v>
      </c>
      <c r="M17786" t="s">
        <v>2403</v>
      </c>
      <c r="P17786" t="s">
        <v>2342</v>
      </c>
      <c r="Q17786">
        <v>2.36</v>
      </c>
      <c r="R17786">
        <v>0.2</v>
      </c>
      <c r="V17786">
        <v>1</v>
      </c>
      <c r="W17786" t="s">
        <v>2558</v>
      </c>
    </row>
    <row r="17787" spans="1:23" x14ac:dyDescent="0.3">
      <c r="A17787">
        <v>25762</v>
      </c>
      <c r="B17787" s="15" t="s">
        <v>1895</v>
      </c>
      <c r="C17787" t="str">
        <f>_xlfn.XLOOKUP($B17787, STANDARDS!$A:$A, STANDARDS!$B:$B,,0,2)</f>
        <v>Undivided Lemede Fm; Cabo Carvoeiro Fm</v>
      </c>
      <c r="D17787" t="s">
        <v>2177</v>
      </c>
      <c r="E17787" t="s">
        <v>2202</v>
      </c>
      <c r="J17787" cm="1">
        <f t="array" ref="J17787:L17787">_xlfn.XLOOKUP($C17787, AGE!$A:$A,AGE!$B:$D,,0,2)</f>
        <v>182.45</v>
      </c>
      <c r="K17787">
        <v>8.3499999999999943</v>
      </c>
      <c r="L17787" t="str">
        <v xml:space="preserve">GSA 2018 </v>
      </c>
      <c r="M17787" t="s">
        <v>2403</v>
      </c>
      <c r="P17787" t="s">
        <v>2342</v>
      </c>
      <c r="Q17787">
        <v>2.41</v>
      </c>
      <c r="R17787">
        <v>0.2</v>
      </c>
      <c r="V17787">
        <v>1</v>
      </c>
      <c r="W17787" t="s">
        <v>2558</v>
      </c>
    </row>
    <row r="17788" spans="1:23" x14ac:dyDescent="0.3">
      <c r="A17788">
        <v>25763</v>
      </c>
      <c r="B17788" s="15" t="s">
        <v>1895</v>
      </c>
      <c r="C17788" t="str">
        <f>_xlfn.XLOOKUP($B17788, STANDARDS!$A:$A, STANDARDS!$B:$B,,0,2)</f>
        <v>Undivided Lemede Fm; Cabo Carvoeiro Fm</v>
      </c>
      <c r="D17788" t="s">
        <v>2177</v>
      </c>
      <c r="E17788" t="s">
        <v>2202</v>
      </c>
      <c r="J17788" cm="1">
        <f t="array" ref="J17788:L17788">_xlfn.XLOOKUP($C17788, AGE!$A:$A,AGE!$B:$D,,0,2)</f>
        <v>182.45</v>
      </c>
      <c r="K17788">
        <v>8.3499999999999943</v>
      </c>
      <c r="L17788" t="str">
        <v xml:space="preserve">GSA 2018 </v>
      </c>
      <c r="M17788" t="s">
        <v>2403</v>
      </c>
      <c r="P17788" t="s">
        <v>2342</v>
      </c>
      <c r="Q17788">
        <v>2.48</v>
      </c>
      <c r="R17788">
        <v>0.2</v>
      </c>
      <c r="V17788">
        <v>1</v>
      </c>
      <c r="W17788" t="s">
        <v>2558</v>
      </c>
    </row>
    <row r="17789" spans="1:23" x14ac:dyDescent="0.3">
      <c r="A17789">
        <v>25764</v>
      </c>
      <c r="B17789" s="15" t="s">
        <v>1895</v>
      </c>
      <c r="C17789" t="str">
        <f>_xlfn.XLOOKUP($B17789, STANDARDS!$A:$A, STANDARDS!$B:$B,,0,2)</f>
        <v>Undivided Lemede Fm; Cabo Carvoeiro Fm</v>
      </c>
      <c r="D17789" t="s">
        <v>2177</v>
      </c>
      <c r="E17789" t="s">
        <v>2202</v>
      </c>
      <c r="J17789" cm="1">
        <f t="array" ref="J17789:L17789">_xlfn.XLOOKUP($C17789, AGE!$A:$A,AGE!$B:$D,,0,2)</f>
        <v>182.45</v>
      </c>
      <c r="K17789">
        <v>8.3499999999999943</v>
      </c>
      <c r="L17789" t="str">
        <v xml:space="preserve">GSA 2018 </v>
      </c>
      <c r="M17789" t="s">
        <v>2403</v>
      </c>
      <c r="P17789" t="s">
        <v>2342</v>
      </c>
      <c r="Q17789">
        <v>2.46</v>
      </c>
      <c r="R17789">
        <v>0.2</v>
      </c>
      <c r="V17789">
        <v>1</v>
      </c>
      <c r="W17789" t="s">
        <v>2558</v>
      </c>
    </row>
    <row r="17790" spans="1:23" x14ac:dyDescent="0.3">
      <c r="A17790">
        <v>25765</v>
      </c>
      <c r="B17790" s="15" t="s">
        <v>1895</v>
      </c>
      <c r="C17790" t="str">
        <f>_xlfn.XLOOKUP($B17790, STANDARDS!$A:$A, STANDARDS!$B:$B,,0,2)</f>
        <v>Undivided Lemede Fm; Cabo Carvoeiro Fm</v>
      </c>
      <c r="D17790" t="s">
        <v>2177</v>
      </c>
      <c r="E17790" t="s">
        <v>2202</v>
      </c>
      <c r="J17790" cm="1">
        <f t="array" ref="J17790:L17790">_xlfn.XLOOKUP($C17790, AGE!$A:$A,AGE!$B:$D,,0,2)</f>
        <v>182.45</v>
      </c>
      <c r="K17790">
        <v>8.3499999999999943</v>
      </c>
      <c r="L17790" t="str">
        <v xml:space="preserve">GSA 2018 </v>
      </c>
      <c r="M17790" t="s">
        <v>2403</v>
      </c>
      <c r="P17790" t="s">
        <v>2342</v>
      </c>
      <c r="Q17790">
        <v>2.5</v>
      </c>
      <c r="R17790">
        <v>0.2</v>
      </c>
      <c r="V17790">
        <v>1</v>
      </c>
      <c r="W17790" t="s">
        <v>2558</v>
      </c>
    </row>
    <row r="17791" spans="1:23" x14ac:dyDescent="0.3">
      <c r="A17791">
        <v>25766</v>
      </c>
      <c r="B17791" s="15" t="s">
        <v>1895</v>
      </c>
      <c r="C17791" t="str">
        <f>_xlfn.XLOOKUP($B17791, STANDARDS!$A:$A, STANDARDS!$B:$B,,0,2)</f>
        <v>Undivided Lemede Fm; Cabo Carvoeiro Fm</v>
      </c>
      <c r="D17791" t="s">
        <v>2177</v>
      </c>
      <c r="E17791" t="s">
        <v>2202</v>
      </c>
      <c r="J17791" cm="1">
        <f t="array" ref="J17791:L17791">_xlfn.XLOOKUP($C17791, AGE!$A:$A,AGE!$B:$D,,0,2)</f>
        <v>182.45</v>
      </c>
      <c r="K17791">
        <v>8.3499999999999943</v>
      </c>
      <c r="L17791" t="str">
        <v xml:space="preserve">GSA 2018 </v>
      </c>
      <c r="M17791" t="s">
        <v>2403</v>
      </c>
      <c r="P17791" t="s">
        <v>2342</v>
      </c>
      <c r="Q17791">
        <v>2.44</v>
      </c>
      <c r="R17791">
        <v>0.2</v>
      </c>
      <c r="V17791">
        <v>1</v>
      </c>
      <c r="W17791" t="s">
        <v>2558</v>
      </c>
    </row>
    <row r="17792" spans="1:23" x14ac:dyDescent="0.3">
      <c r="A17792">
        <v>25767</v>
      </c>
      <c r="B17792" s="15" t="s">
        <v>1895</v>
      </c>
      <c r="C17792" t="str">
        <f>_xlfn.XLOOKUP($B17792, STANDARDS!$A:$A, STANDARDS!$B:$B,,0,2)</f>
        <v>Undivided Lemede Fm; Cabo Carvoeiro Fm</v>
      </c>
      <c r="D17792" t="s">
        <v>2177</v>
      </c>
      <c r="E17792" t="s">
        <v>2202</v>
      </c>
      <c r="J17792" cm="1">
        <f t="array" ref="J17792:L17792">_xlfn.XLOOKUP($C17792, AGE!$A:$A,AGE!$B:$D,,0,2)</f>
        <v>182.45</v>
      </c>
      <c r="K17792">
        <v>8.3499999999999943</v>
      </c>
      <c r="L17792" t="str">
        <v xml:space="preserve">GSA 2018 </v>
      </c>
      <c r="M17792" t="s">
        <v>2403</v>
      </c>
      <c r="P17792" t="s">
        <v>2342</v>
      </c>
      <c r="Q17792">
        <v>2.38</v>
      </c>
      <c r="R17792">
        <v>0.2</v>
      </c>
      <c r="V17792">
        <v>1</v>
      </c>
      <c r="W17792" t="s">
        <v>2558</v>
      </c>
    </row>
    <row r="17793" spans="1:23" x14ac:dyDescent="0.3">
      <c r="A17793">
        <v>25768</v>
      </c>
      <c r="B17793" s="15" t="s">
        <v>1895</v>
      </c>
      <c r="C17793" t="str">
        <f>_xlfn.XLOOKUP($B17793, STANDARDS!$A:$A, STANDARDS!$B:$B,,0,2)</f>
        <v>Undivided Lemede Fm; Cabo Carvoeiro Fm</v>
      </c>
      <c r="D17793" t="s">
        <v>2177</v>
      </c>
      <c r="E17793" t="s">
        <v>2202</v>
      </c>
      <c r="J17793" cm="1">
        <f t="array" ref="J17793:L17793">_xlfn.XLOOKUP($C17793, AGE!$A:$A,AGE!$B:$D,,0,2)</f>
        <v>182.45</v>
      </c>
      <c r="K17793">
        <v>8.3499999999999943</v>
      </c>
      <c r="L17793" t="str">
        <v xml:space="preserve">GSA 2018 </v>
      </c>
      <c r="M17793" t="s">
        <v>2403</v>
      </c>
      <c r="P17793" t="s">
        <v>2342</v>
      </c>
      <c r="Q17793">
        <v>2.37</v>
      </c>
      <c r="R17793">
        <v>0.2</v>
      </c>
      <c r="V17793">
        <v>1</v>
      </c>
      <c r="W17793" t="s">
        <v>2558</v>
      </c>
    </row>
    <row r="17794" spans="1:23" x14ac:dyDescent="0.3">
      <c r="A17794">
        <v>25769</v>
      </c>
      <c r="B17794" s="15" t="s">
        <v>1895</v>
      </c>
      <c r="C17794" t="str">
        <f>_xlfn.XLOOKUP($B17794, STANDARDS!$A:$A, STANDARDS!$B:$B,,0,2)</f>
        <v>Undivided Lemede Fm; Cabo Carvoeiro Fm</v>
      </c>
      <c r="D17794" t="s">
        <v>2177</v>
      </c>
      <c r="E17794" t="s">
        <v>2202</v>
      </c>
      <c r="J17794" cm="1">
        <f t="array" ref="J17794:L17794">_xlfn.XLOOKUP($C17794, AGE!$A:$A,AGE!$B:$D,,0,2)</f>
        <v>182.45</v>
      </c>
      <c r="K17794">
        <v>8.3499999999999943</v>
      </c>
      <c r="L17794" t="str">
        <v xml:space="preserve">GSA 2018 </v>
      </c>
      <c r="M17794" t="s">
        <v>2403</v>
      </c>
      <c r="P17794" t="s">
        <v>2342</v>
      </c>
      <c r="Q17794">
        <v>2.5099999999999998</v>
      </c>
      <c r="R17794">
        <v>0.2</v>
      </c>
      <c r="V17794">
        <v>1</v>
      </c>
      <c r="W17794" t="s">
        <v>2558</v>
      </c>
    </row>
    <row r="17795" spans="1:23" x14ac:dyDescent="0.3">
      <c r="A17795">
        <v>25770</v>
      </c>
      <c r="B17795" s="15" t="s">
        <v>1895</v>
      </c>
      <c r="C17795" t="str">
        <f>_xlfn.XLOOKUP($B17795, STANDARDS!$A:$A, STANDARDS!$B:$B,,0,2)</f>
        <v>Undivided Lemede Fm; Cabo Carvoeiro Fm</v>
      </c>
      <c r="D17795" t="s">
        <v>2177</v>
      </c>
      <c r="E17795" t="s">
        <v>2202</v>
      </c>
      <c r="J17795" cm="1">
        <f t="array" ref="J17795:L17795">_xlfn.XLOOKUP($C17795, AGE!$A:$A,AGE!$B:$D,,0,2)</f>
        <v>182.45</v>
      </c>
      <c r="K17795">
        <v>8.3499999999999943</v>
      </c>
      <c r="L17795" t="str">
        <v xml:space="preserve">GSA 2018 </v>
      </c>
      <c r="M17795" t="s">
        <v>2403</v>
      </c>
      <c r="P17795" t="s">
        <v>2342</v>
      </c>
      <c r="Q17795">
        <v>2.42</v>
      </c>
      <c r="R17795">
        <v>0.2</v>
      </c>
      <c r="V17795">
        <v>1</v>
      </c>
      <c r="W17795" t="s">
        <v>2558</v>
      </c>
    </row>
    <row r="17796" spans="1:23" x14ac:dyDescent="0.3">
      <c r="A17796">
        <v>25771</v>
      </c>
      <c r="B17796" s="15" t="s">
        <v>1895</v>
      </c>
      <c r="C17796" t="str">
        <f>_xlfn.XLOOKUP($B17796, STANDARDS!$A:$A, STANDARDS!$B:$B,,0,2)</f>
        <v>Undivided Lemede Fm; Cabo Carvoeiro Fm</v>
      </c>
      <c r="D17796" t="s">
        <v>2177</v>
      </c>
      <c r="E17796" t="s">
        <v>2202</v>
      </c>
      <c r="J17796" cm="1">
        <f t="array" ref="J17796:L17796">_xlfn.XLOOKUP($C17796, AGE!$A:$A,AGE!$B:$D,,0,2)</f>
        <v>182.45</v>
      </c>
      <c r="K17796">
        <v>8.3499999999999943</v>
      </c>
      <c r="L17796" t="str">
        <v xml:space="preserve">GSA 2018 </v>
      </c>
      <c r="M17796" t="s">
        <v>2403</v>
      </c>
      <c r="P17796" t="s">
        <v>2342</v>
      </c>
      <c r="Q17796">
        <v>2.5099999999999998</v>
      </c>
      <c r="R17796">
        <v>0.2</v>
      </c>
      <c r="V17796">
        <v>1</v>
      </c>
      <c r="W17796" t="s">
        <v>2558</v>
      </c>
    </row>
    <row r="17797" spans="1:23" x14ac:dyDescent="0.3">
      <c r="A17797">
        <v>25772</v>
      </c>
      <c r="B17797" s="15" t="s">
        <v>1895</v>
      </c>
      <c r="C17797" t="str">
        <f>_xlfn.XLOOKUP($B17797, STANDARDS!$A:$A, STANDARDS!$B:$B,,0,2)</f>
        <v>Undivided Lemede Fm; Cabo Carvoeiro Fm</v>
      </c>
      <c r="D17797" t="s">
        <v>2177</v>
      </c>
      <c r="E17797" t="s">
        <v>2202</v>
      </c>
      <c r="J17797" cm="1">
        <f t="array" ref="J17797:L17797">_xlfn.XLOOKUP($C17797, AGE!$A:$A,AGE!$B:$D,,0,2)</f>
        <v>182.45</v>
      </c>
      <c r="K17797">
        <v>8.3499999999999943</v>
      </c>
      <c r="L17797" t="str">
        <v xml:space="preserve">GSA 2018 </v>
      </c>
      <c r="M17797" t="s">
        <v>2403</v>
      </c>
      <c r="P17797" t="s">
        <v>2342</v>
      </c>
      <c r="Q17797">
        <v>2.56</v>
      </c>
      <c r="R17797">
        <v>0.2</v>
      </c>
      <c r="V17797">
        <v>1</v>
      </c>
      <c r="W17797" t="s">
        <v>2558</v>
      </c>
    </row>
    <row r="17798" spans="1:23" x14ac:dyDescent="0.3">
      <c r="A17798">
        <v>25773</v>
      </c>
      <c r="B17798" s="15" t="s">
        <v>1895</v>
      </c>
      <c r="C17798" t="str">
        <f>_xlfn.XLOOKUP($B17798, STANDARDS!$A:$A, STANDARDS!$B:$B,,0,2)</f>
        <v>Undivided Lemede Fm; Cabo Carvoeiro Fm</v>
      </c>
      <c r="D17798" t="s">
        <v>2177</v>
      </c>
      <c r="E17798" t="s">
        <v>2202</v>
      </c>
      <c r="J17798" cm="1">
        <f t="array" ref="J17798:L17798">_xlfn.XLOOKUP($C17798, AGE!$A:$A,AGE!$B:$D,,0,2)</f>
        <v>182.45</v>
      </c>
      <c r="K17798">
        <v>8.3499999999999943</v>
      </c>
      <c r="L17798" t="str">
        <v xml:space="preserve">GSA 2018 </v>
      </c>
      <c r="M17798" t="s">
        <v>2403</v>
      </c>
      <c r="P17798" t="s">
        <v>2342</v>
      </c>
      <c r="Q17798">
        <v>2.5</v>
      </c>
      <c r="R17798">
        <v>0.2</v>
      </c>
      <c r="V17798">
        <v>1</v>
      </c>
      <c r="W17798" t="s">
        <v>2558</v>
      </c>
    </row>
    <row r="17799" spans="1:23" x14ac:dyDescent="0.3">
      <c r="A17799">
        <v>25774</v>
      </c>
      <c r="B17799" s="15" t="s">
        <v>1895</v>
      </c>
      <c r="C17799" t="str">
        <f>_xlfn.XLOOKUP($B17799, STANDARDS!$A:$A, STANDARDS!$B:$B,,0,2)</f>
        <v>Undivided Lemede Fm; Cabo Carvoeiro Fm</v>
      </c>
      <c r="D17799" t="s">
        <v>2177</v>
      </c>
      <c r="E17799" t="s">
        <v>2202</v>
      </c>
      <c r="J17799" cm="1">
        <f t="array" ref="J17799:L17799">_xlfn.XLOOKUP($C17799, AGE!$A:$A,AGE!$B:$D,,0,2)</f>
        <v>182.45</v>
      </c>
      <c r="K17799">
        <v>8.3499999999999943</v>
      </c>
      <c r="L17799" t="str">
        <v xml:space="preserve">GSA 2018 </v>
      </c>
      <c r="M17799" t="s">
        <v>2403</v>
      </c>
      <c r="P17799" t="s">
        <v>2342</v>
      </c>
      <c r="Q17799">
        <v>2.4500000000000002</v>
      </c>
      <c r="R17799">
        <v>0.2</v>
      </c>
      <c r="V17799">
        <v>1</v>
      </c>
      <c r="W17799" t="s">
        <v>2558</v>
      </c>
    </row>
    <row r="17800" spans="1:23" x14ac:dyDescent="0.3">
      <c r="A17800">
        <v>25775</v>
      </c>
      <c r="B17800" s="15" t="s">
        <v>1895</v>
      </c>
      <c r="C17800" t="str">
        <f>_xlfn.XLOOKUP($B17800, STANDARDS!$A:$A, STANDARDS!$B:$B,,0,2)</f>
        <v>Undivided Lemede Fm; Cabo Carvoeiro Fm</v>
      </c>
      <c r="D17800" t="s">
        <v>2177</v>
      </c>
      <c r="E17800" t="s">
        <v>2202</v>
      </c>
      <c r="J17800" cm="1">
        <f t="array" ref="J17800:L17800">_xlfn.XLOOKUP($C17800, AGE!$A:$A,AGE!$B:$D,,0,2)</f>
        <v>182.45</v>
      </c>
      <c r="K17800">
        <v>8.3499999999999943</v>
      </c>
      <c r="L17800" t="str">
        <v xml:space="preserve">GSA 2018 </v>
      </c>
      <c r="M17800" t="s">
        <v>2403</v>
      </c>
      <c r="P17800" t="s">
        <v>2342</v>
      </c>
      <c r="Q17800">
        <v>2.48</v>
      </c>
      <c r="R17800">
        <v>0.2</v>
      </c>
      <c r="V17800">
        <v>1</v>
      </c>
      <c r="W17800" t="s">
        <v>2558</v>
      </c>
    </row>
    <row r="17801" spans="1:23" x14ac:dyDescent="0.3">
      <c r="A17801">
        <v>25776</v>
      </c>
      <c r="B17801" s="15" t="s">
        <v>1895</v>
      </c>
      <c r="C17801" t="str">
        <f>_xlfn.XLOOKUP($B17801, STANDARDS!$A:$A, STANDARDS!$B:$B,,0,2)</f>
        <v>Undivided Lemede Fm; Cabo Carvoeiro Fm</v>
      </c>
      <c r="D17801" t="s">
        <v>2177</v>
      </c>
      <c r="E17801" t="s">
        <v>2202</v>
      </c>
      <c r="J17801" cm="1">
        <f t="array" ref="J17801:L17801">_xlfn.XLOOKUP($C17801, AGE!$A:$A,AGE!$B:$D,,0,2)</f>
        <v>182.45</v>
      </c>
      <c r="K17801">
        <v>8.3499999999999943</v>
      </c>
      <c r="L17801" t="str">
        <v xml:space="preserve">GSA 2018 </v>
      </c>
      <c r="M17801" t="s">
        <v>2403</v>
      </c>
      <c r="P17801" t="s">
        <v>2342</v>
      </c>
      <c r="Q17801">
        <v>2.44</v>
      </c>
      <c r="R17801">
        <v>0.2</v>
      </c>
      <c r="V17801">
        <v>1</v>
      </c>
      <c r="W17801" t="s">
        <v>2558</v>
      </c>
    </row>
    <row r="17802" spans="1:23" x14ac:dyDescent="0.3">
      <c r="A17802">
        <v>25777</v>
      </c>
      <c r="B17802" s="15" t="s">
        <v>1895</v>
      </c>
      <c r="C17802" t="str">
        <f>_xlfn.XLOOKUP($B17802, STANDARDS!$A:$A, STANDARDS!$B:$B,,0,2)</f>
        <v>Undivided Lemede Fm; Cabo Carvoeiro Fm</v>
      </c>
      <c r="D17802" t="s">
        <v>2177</v>
      </c>
      <c r="E17802" t="s">
        <v>2202</v>
      </c>
      <c r="J17802" cm="1">
        <f t="array" ref="J17802:L17802">_xlfn.XLOOKUP($C17802, AGE!$A:$A,AGE!$B:$D,,0,2)</f>
        <v>182.45</v>
      </c>
      <c r="K17802">
        <v>8.3499999999999943</v>
      </c>
      <c r="L17802" t="str">
        <v xml:space="preserve">GSA 2018 </v>
      </c>
      <c r="M17802" t="s">
        <v>2403</v>
      </c>
      <c r="P17802" t="s">
        <v>2342</v>
      </c>
      <c r="Q17802">
        <v>2.38</v>
      </c>
      <c r="R17802">
        <v>0.2</v>
      </c>
      <c r="V17802">
        <v>1</v>
      </c>
      <c r="W17802" t="s">
        <v>2558</v>
      </c>
    </row>
    <row r="17803" spans="1:23" x14ac:dyDescent="0.3">
      <c r="A17803">
        <v>25778</v>
      </c>
      <c r="B17803" s="15" t="s">
        <v>1895</v>
      </c>
      <c r="C17803" t="str">
        <f>_xlfn.XLOOKUP($B17803, STANDARDS!$A:$A, STANDARDS!$B:$B,,0,2)</f>
        <v>Undivided Lemede Fm; Cabo Carvoeiro Fm</v>
      </c>
      <c r="D17803" t="s">
        <v>2177</v>
      </c>
      <c r="E17803" t="s">
        <v>2202</v>
      </c>
      <c r="J17803" cm="1">
        <f t="array" ref="J17803:L17803">_xlfn.XLOOKUP($C17803, AGE!$A:$A,AGE!$B:$D,,0,2)</f>
        <v>182.45</v>
      </c>
      <c r="K17803">
        <v>8.3499999999999943</v>
      </c>
      <c r="L17803" t="str">
        <v xml:space="preserve">GSA 2018 </v>
      </c>
      <c r="M17803" t="s">
        <v>2403</v>
      </c>
      <c r="P17803" t="s">
        <v>2342</v>
      </c>
      <c r="Q17803">
        <v>2.44</v>
      </c>
      <c r="R17803">
        <v>0.2</v>
      </c>
      <c r="V17803">
        <v>1</v>
      </c>
      <c r="W17803" t="s">
        <v>2558</v>
      </c>
    </row>
    <row r="17804" spans="1:23" x14ac:dyDescent="0.3">
      <c r="A17804">
        <v>25779</v>
      </c>
      <c r="B17804" s="15" t="s">
        <v>1895</v>
      </c>
      <c r="C17804" t="str">
        <f>_xlfn.XLOOKUP($B17804, STANDARDS!$A:$A, STANDARDS!$B:$B,,0,2)</f>
        <v>Undivided Lemede Fm; Cabo Carvoeiro Fm</v>
      </c>
      <c r="D17804" t="s">
        <v>2177</v>
      </c>
      <c r="E17804" t="s">
        <v>2202</v>
      </c>
      <c r="J17804" cm="1">
        <f t="array" ref="J17804:L17804">_xlfn.XLOOKUP($C17804, AGE!$A:$A,AGE!$B:$D,,0,2)</f>
        <v>182.45</v>
      </c>
      <c r="K17804">
        <v>8.3499999999999943</v>
      </c>
      <c r="L17804" t="str">
        <v xml:space="preserve">GSA 2018 </v>
      </c>
      <c r="M17804" t="s">
        <v>2403</v>
      </c>
      <c r="P17804" t="s">
        <v>2342</v>
      </c>
      <c r="Q17804">
        <v>1.98</v>
      </c>
      <c r="R17804">
        <v>0.2</v>
      </c>
      <c r="V17804">
        <v>1</v>
      </c>
      <c r="W17804" t="s">
        <v>2558</v>
      </c>
    </row>
    <row r="17805" spans="1:23" x14ac:dyDescent="0.3">
      <c r="A17805">
        <v>25780</v>
      </c>
      <c r="B17805" s="15" t="s">
        <v>1895</v>
      </c>
      <c r="C17805" t="str">
        <f>_xlfn.XLOOKUP($B17805, STANDARDS!$A:$A, STANDARDS!$B:$B,,0,2)</f>
        <v>Undivided Lemede Fm; Cabo Carvoeiro Fm</v>
      </c>
      <c r="D17805" t="s">
        <v>2177</v>
      </c>
      <c r="E17805" t="s">
        <v>2202</v>
      </c>
      <c r="J17805" cm="1">
        <f t="array" ref="J17805:L17805">_xlfn.XLOOKUP($C17805, AGE!$A:$A,AGE!$B:$D,,0,2)</f>
        <v>182.45</v>
      </c>
      <c r="K17805">
        <v>8.3499999999999943</v>
      </c>
      <c r="L17805" t="str">
        <v xml:space="preserve">GSA 2018 </v>
      </c>
      <c r="M17805" t="s">
        <v>2403</v>
      </c>
      <c r="P17805" t="s">
        <v>2342</v>
      </c>
      <c r="Q17805">
        <v>2.37</v>
      </c>
      <c r="R17805">
        <v>0.2</v>
      </c>
      <c r="V17805">
        <v>1</v>
      </c>
      <c r="W17805" t="s">
        <v>2558</v>
      </c>
    </row>
    <row r="17806" spans="1:23" x14ac:dyDescent="0.3">
      <c r="A17806">
        <v>25781</v>
      </c>
      <c r="B17806" s="15" t="s">
        <v>1895</v>
      </c>
      <c r="C17806" t="str">
        <f>_xlfn.XLOOKUP($B17806, STANDARDS!$A:$A, STANDARDS!$B:$B,,0,2)</f>
        <v>Undivided Lemede Fm; Cabo Carvoeiro Fm</v>
      </c>
      <c r="D17806" t="s">
        <v>2177</v>
      </c>
      <c r="E17806" t="s">
        <v>2202</v>
      </c>
      <c r="J17806" cm="1">
        <f t="array" ref="J17806:L17806">_xlfn.XLOOKUP($C17806, AGE!$A:$A,AGE!$B:$D,,0,2)</f>
        <v>182.45</v>
      </c>
      <c r="K17806">
        <v>8.3499999999999943</v>
      </c>
      <c r="L17806" t="str">
        <v xml:space="preserve">GSA 2018 </v>
      </c>
      <c r="M17806" t="s">
        <v>2403</v>
      </c>
      <c r="P17806" t="s">
        <v>2342</v>
      </c>
      <c r="Q17806">
        <v>2.39</v>
      </c>
      <c r="R17806">
        <v>0.2</v>
      </c>
      <c r="V17806">
        <v>1</v>
      </c>
      <c r="W17806" t="s">
        <v>2558</v>
      </c>
    </row>
    <row r="17807" spans="1:23" x14ac:dyDescent="0.3">
      <c r="A17807">
        <v>25782</v>
      </c>
      <c r="B17807" s="15" t="s">
        <v>1895</v>
      </c>
      <c r="C17807" t="str">
        <f>_xlfn.XLOOKUP($B17807, STANDARDS!$A:$A, STANDARDS!$B:$B,,0,2)</f>
        <v>Undivided Lemede Fm; Cabo Carvoeiro Fm</v>
      </c>
      <c r="D17807" t="s">
        <v>2177</v>
      </c>
      <c r="E17807" t="s">
        <v>2202</v>
      </c>
      <c r="J17807" cm="1">
        <f t="array" ref="J17807:L17807">_xlfn.XLOOKUP($C17807, AGE!$A:$A,AGE!$B:$D,,0,2)</f>
        <v>182.45</v>
      </c>
      <c r="K17807">
        <v>8.3499999999999943</v>
      </c>
      <c r="L17807" t="str">
        <v xml:space="preserve">GSA 2018 </v>
      </c>
      <c r="M17807" t="s">
        <v>2403</v>
      </c>
      <c r="P17807" t="s">
        <v>2342</v>
      </c>
      <c r="Q17807">
        <v>2.1800000000000002</v>
      </c>
      <c r="R17807">
        <v>0.2</v>
      </c>
      <c r="V17807">
        <v>1</v>
      </c>
      <c r="W17807" t="s">
        <v>2558</v>
      </c>
    </row>
    <row r="17808" spans="1:23" x14ac:dyDescent="0.3">
      <c r="A17808">
        <v>25783</v>
      </c>
      <c r="B17808" s="15" t="s">
        <v>1895</v>
      </c>
      <c r="C17808" t="str">
        <f>_xlfn.XLOOKUP($B17808, STANDARDS!$A:$A, STANDARDS!$B:$B,,0,2)</f>
        <v>Undivided Lemede Fm; Cabo Carvoeiro Fm</v>
      </c>
      <c r="D17808" t="s">
        <v>2177</v>
      </c>
      <c r="E17808" t="s">
        <v>2202</v>
      </c>
      <c r="J17808" cm="1">
        <f t="array" ref="J17808:L17808">_xlfn.XLOOKUP($C17808, AGE!$A:$A,AGE!$B:$D,,0,2)</f>
        <v>182.45</v>
      </c>
      <c r="K17808">
        <v>8.3499999999999943</v>
      </c>
      <c r="L17808" t="str">
        <v xml:space="preserve">GSA 2018 </v>
      </c>
      <c r="M17808" t="s">
        <v>2403</v>
      </c>
      <c r="P17808" t="s">
        <v>2342</v>
      </c>
      <c r="Q17808">
        <v>2.5499999999999998</v>
      </c>
      <c r="R17808">
        <v>0.2</v>
      </c>
      <c r="V17808">
        <v>1</v>
      </c>
      <c r="W17808" t="s">
        <v>2558</v>
      </c>
    </row>
    <row r="17809" spans="1:23" x14ac:dyDescent="0.3">
      <c r="A17809">
        <v>25784</v>
      </c>
      <c r="B17809" s="15" t="s">
        <v>1895</v>
      </c>
      <c r="C17809" t="str">
        <f>_xlfn.XLOOKUP($B17809, STANDARDS!$A:$A, STANDARDS!$B:$B,,0,2)</f>
        <v>Undivided Lemede Fm; Cabo Carvoeiro Fm</v>
      </c>
      <c r="D17809" t="s">
        <v>2177</v>
      </c>
      <c r="E17809" t="s">
        <v>2202</v>
      </c>
      <c r="J17809" cm="1">
        <f t="array" ref="J17809:L17809">_xlfn.XLOOKUP($C17809, AGE!$A:$A,AGE!$B:$D,,0,2)</f>
        <v>182.45</v>
      </c>
      <c r="K17809">
        <v>8.3499999999999943</v>
      </c>
      <c r="L17809" t="str">
        <v xml:space="preserve">GSA 2018 </v>
      </c>
      <c r="M17809" t="s">
        <v>2403</v>
      </c>
      <c r="P17809" t="s">
        <v>2342</v>
      </c>
      <c r="Q17809">
        <v>2.5499999999999998</v>
      </c>
      <c r="R17809">
        <v>0.2</v>
      </c>
      <c r="V17809">
        <v>1</v>
      </c>
      <c r="W17809" t="s">
        <v>2558</v>
      </c>
    </row>
    <row r="17810" spans="1:23" x14ac:dyDescent="0.3">
      <c r="A17810">
        <v>25785</v>
      </c>
      <c r="B17810" s="15" t="s">
        <v>1895</v>
      </c>
      <c r="C17810" t="str">
        <f>_xlfn.XLOOKUP($B17810, STANDARDS!$A:$A, STANDARDS!$B:$B,,0,2)</f>
        <v>Undivided Lemede Fm; Cabo Carvoeiro Fm</v>
      </c>
      <c r="D17810" t="s">
        <v>2177</v>
      </c>
      <c r="E17810" t="s">
        <v>2202</v>
      </c>
      <c r="J17810" cm="1">
        <f t="array" ref="J17810:L17810">_xlfn.XLOOKUP($C17810, AGE!$A:$A,AGE!$B:$D,,0,2)</f>
        <v>182.45</v>
      </c>
      <c r="K17810">
        <v>8.3499999999999943</v>
      </c>
      <c r="L17810" t="str">
        <v xml:space="preserve">GSA 2018 </v>
      </c>
      <c r="M17810" t="s">
        <v>2403</v>
      </c>
      <c r="P17810" t="s">
        <v>2342</v>
      </c>
      <c r="Q17810">
        <v>2.5299999999999998</v>
      </c>
      <c r="R17810">
        <v>0.2</v>
      </c>
      <c r="V17810">
        <v>1</v>
      </c>
      <c r="W17810" t="s">
        <v>2558</v>
      </c>
    </row>
    <row r="17811" spans="1:23" x14ac:dyDescent="0.3">
      <c r="A17811">
        <v>25786</v>
      </c>
      <c r="B17811" s="15" t="s">
        <v>1895</v>
      </c>
      <c r="C17811" t="str">
        <f>_xlfn.XLOOKUP($B17811, STANDARDS!$A:$A, STANDARDS!$B:$B,,0,2)</f>
        <v>Undivided Lemede Fm; Cabo Carvoeiro Fm</v>
      </c>
      <c r="D17811" t="s">
        <v>2177</v>
      </c>
      <c r="E17811" t="s">
        <v>2202</v>
      </c>
      <c r="J17811" cm="1">
        <f t="array" ref="J17811:L17811">_xlfn.XLOOKUP($C17811, AGE!$A:$A,AGE!$B:$D,,0,2)</f>
        <v>182.45</v>
      </c>
      <c r="K17811">
        <v>8.3499999999999943</v>
      </c>
      <c r="L17811" t="str">
        <v xml:space="preserve">GSA 2018 </v>
      </c>
      <c r="M17811" t="s">
        <v>2403</v>
      </c>
      <c r="P17811" t="s">
        <v>2342</v>
      </c>
      <c r="Q17811">
        <v>2.5099999999999998</v>
      </c>
      <c r="R17811">
        <v>0.2</v>
      </c>
      <c r="V17811">
        <v>1</v>
      </c>
      <c r="W17811" t="s">
        <v>2558</v>
      </c>
    </row>
    <row r="17812" spans="1:23" x14ac:dyDescent="0.3">
      <c r="A17812">
        <v>25787</v>
      </c>
      <c r="B17812" s="15" t="s">
        <v>1895</v>
      </c>
      <c r="C17812" t="str">
        <f>_xlfn.XLOOKUP($B17812, STANDARDS!$A:$A, STANDARDS!$B:$B,,0,2)</f>
        <v>Undivided Lemede Fm; Cabo Carvoeiro Fm</v>
      </c>
      <c r="D17812" t="s">
        <v>2177</v>
      </c>
      <c r="E17812" t="s">
        <v>2202</v>
      </c>
      <c r="J17812" cm="1">
        <f t="array" ref="J17812:L17812">_xlfn.XLOOKUP($C17812, AGE!$A:$A,AGE!$B:$D,,0,2)</f>
        <v>182.45</v>
      </c>
      <c r="K17812">
        <v>8.3499999999999943</v>
      </c>
      <c r="L17812" t="str">
        <v xml:space="preserve">GSA 2018 </v>
      </c>
      <c r="M17812" t="s">
        <v>2403</v>
      </c>
      <c r="P17812" t="s">
        <v>2342</v>
      </c>
      <c r="Q17812">
        <v>2.57</v>
      </c>
      <c r="R17812">
        <v>0.2</v>
      </c>
      <c r="V17812">
        <v>1</v>
      </c>
      <c r="W17812" t="s">
        <v>2558</v>
      </c>
    </row>
    <row r="17813" spans="1:23" x14ac:dyDescent="0.3">
      <c r="A17813">
        <v>25788</v>
      </c>
      <c r="B17813" s="15" t="s">
        <v>1895</v>
      </c>
      <c r="C17813" t="str">
        <f>_xlfn.XLOOKUP($B17813, STANDARDS!$A:$A, STANDARDS!$B:$B,,0,2)</f>
        <v>Undivided Lemede Fm; Cabo Carvoeiro Fm</v>
      </c>
      <c r="D17813" t="s">
        <v>2177</v>
      </c>
      <c r="E17813" t="s">
        <v>2202</v>
      </c>
      <c r="J17813" cm="1">
        <f t="array" ref="J17813:L17813">_xlfn.XLOOKUP($C17813, AGE!$A:$A,AGE!$B:$D,,0,2)</f>
        <v>182.45</v>
      </c>
      <c r="K17813">
        <v>8.3499999999999943</v>
      </c>
      <c r="L17813" t="str">
        <v xml:space="preserve">GSA 2018 </v>
      </c>
      <c r="M17813" t="s">
        <v>2403</v>
      </c>
      <c r="P17813" t="s">
        <v>2342</v>
      </c>
      <c r="Q17813">
        <v>2.59</v>
      </c>
      <c r="R17813">
        <v>0.2</v>
      </c>
      <c r="V17813">
        <v>1</v>
      </c>
      <c r="W17813" t="s">
        <v>2558</v>
      </c>
    </row>
    <row r="17814" spans="1:23" x14ac:dyDescent="0.3">
      <c r="A17814">
        <v>25789</v>
      </c>
      <c r="B17814" s="15" t="s">
        <v>1895</v>
      </c>
      <c r="C17814" t="str">
        <f>_xlfn.XLOOKUP($B17814, STANDARDS!$A:$A, STANDARDS!$B:$B,,0,2)</f>
        <v>Undivided Lemede Fm; Cabo Carvoeiro Fm</v>
      </c>
      <c r="D17814" t="s">
        <v>2177</v>
      </c>
      <c r="E17814" t="s">
        <v>2202</v>
      </c>
      <c r="J17814" cm="1">
        <f t="array" ref="J17814:L17814">_xlfn.XLOOKUP($C17814, AGE!$A:$A,AGE!$B:$D,,0,2)</f>
        <v>182.45</v>
      </c>
      <c r="K17814">
        <v>8.3499999999999943</v>
      </c>
      <c r="L17814" t="str">
        <v xml:space="preserve">GSA 2018 </v>
      </c>
      <c r="M17814" t="s">
        <v>2403</v>
      </c>
      <c r="P17814" t="s">
        <v>2342</v>
      </c>
      <c r="Q17814">
        <v>2.56</v>
      </c>
      <c r="R17814">
        <v>0.2</v>
      </c>
      <c r="V17814">
        <v>1</v>
      </c>
      <c r="W17814" t="s">
        <v>2558</v>
      </c>
    </row>
    <row r="17815" spans="1:23" x14ac:dyDescent="0.3">
      <c r="A17815">
        <v>25790</v>
      </c>
      <c r="B17815" s="15" t="s">
        <v>1895</v>
      </c>
      <c r="C17815" t="str">
        <f>_xlfn.XLOOKUP($B17815, STANDARDS!$A:$A, STANDARDS!$B:$B,,0,2)</f>
        <v>Undivided Lemede Fm; Cabo Carvoeiro Fm</v>
      </c>
      <c r="D17815" t="s">
        <v>2177</v>
      </c>
      <c r="E17815" t="s">
        <v>2202</v>
      </c>
      <c r="J17815" cm="1">
        <f t="array" ref="J17815:L17815">_xlfn.XLOOKUP($C17815, AGE!$A:$A,AGE!$B:$D,,0,2)</f>
        <v>182.45</v>
      </c>
      <c r="K17815">
        <v>8.3499999999999943</v>
      </c>
      <c r="L17815" t="str">
        <v xml:space="preserve">GSA 2018 </v>
      </c>
      <c r="M17815" t="s">
        <v>2403</v>
      </c>
      <c r="P17815" t="s">
        <v>2342</v>
      </c>
      <c r="Q17815">
        <v>2.56</v>
      </c>
      <c r="R17815">
        <v>0.2</v>
      </c>
      <c r="V17815">
        <v>1</v>
      </c>
      <c r="W17815" t="s">
        <v>2558</v>
      </c>
    </row>
    <row r="17816" spans="1:23" x14ac:dyDescent="0.3">
      <c r="A17816">
        <v>25791</v>
      </c>
      <c r="B17816" s="15" t="s">
        <v>1895</v>
      </c>
      <c r="C17816" t="str">
        <f>_xlfn.XLOOKUP($B17816, STANDARDS!$A:$A, STANDARDS!$B:$B,,0,2)</f>
        <v>Undivided Lemede Fm; Cabo Carvoeiro Fm</v>
      </c>
      <c r="D17816" t="s">
        <v>2177</v>
      </c>
      <c r="E17816" t="s">
        <v>2202</v>
      </c>
      <c r="J17816" cm="1">
        <f t="array" ref="J17816:L17816">_xlfn.XLOOKUP($C17816, AGE!$A:$A,AGE!$B:$D,,0,2)</f>
        <v>182.45</v>
      </c>
      <c r="K17816">
        <v>8.3499999999999943</v>
      </c>
      <c r="L17816" t="str">
        <v xml:space="preserve">GSA 2018 </v>
      </c>
      <c r="M17816" t="s">
        <v>2403</v>
      </c>
      <c r="P17816" t="s">
        <v>2342</v>
      </c>
      <c r="Q17816">
        <v>2.52</v>
      </c>
      <c r="R17816">
        <v>0.2</v>
      </c>
      <c r="V17816">
        <v>1</v>
      </c>
      <c r="W17816" t="s">
        <v>2558</v>
      </c>
    </row>
    <row r="17817" spans="1:23" x14ac:dyDescent="0.3">
      <c r="A17817">
        <v>25792</v>
      </c>
      <c r="B17817" s="15" t="s">
        <v>1895</v>
      </c>
      <c r="C17817" t="str">
        <f>_xlfn.XLOOKUP($B17817, STANDARDS!$A:$A, STANDARDS!$B:$B,,0,2)</f>
        <v>Undivided Lemede Fm; Cabo Carvoeiro Fm</v>
      </c>
      <c r="D17817" t="s">
        <v>2177</v>
      </c>
      <c r="E17817" t="s">
        <v>2202</v>
      </c>
      <c r="J17817" cm="1">
        <f t="array" ref="J17817:L17817">_xlfn.XLOOKUP($C17817, AGE!$A:$A,AGE!$B:$D,,0,2)</f>
        <v>182.45</v>
      </c>
      <c r="K17817">
        <v>8.3499999999999943</v>
      </c>
      <c r="L17817" t="str">
        <v xml:space="preserve">GSA 2018 </v>
      </c>
      <c r="M17817" t="s">
        <v>2403</v>
      </c>
      <c r="P17817" t="s">
        <v>2342</v>
      </c>
      <c r="Q17817">
        <v>2.59</v>
      </c>
      <c r="R17817">
        <v>0.2</v>
      </c>
      <c r="V17817">
        <v>1</v>
      </c>
      <c r="W17817" t="s">
        <v>2558</v>
      </c>
    </row>
    <row r="17818" spans="1:23" x14ac:dyDescent="0.3">
      <c r="A17818">
        <v>25793</v>
      </c>
      <c r="B17818" s="15" t="s">
        <v>1895</v>
      </c>
      <c r="C17818" t="str">
        <f>_xlfn.XLOOKUP($B17818, STANDARDS!$A:$A, STANDARDS!$B:$B,,0,2)</f>
        <v>Undivided Lemede Fm; Cabo Carvoeiro Fm</v>
      </c>
      <c r="D17818" t="s">
        <v>2177</v>
      </c>
      <c r="E17818" t="s">
        <v>2202</v>
      </c>
      <c r="J17818" cm="1">
        <f t="array" ref="J17818:L17818">_xlfn.XLOOKUP($C17818, AGE!$A:$A,AGE!$B:$D,,0,2)</f>
        <v>182.45</v>
      </c>
      <c r="K17818">
        <v>8.3499999999999943</v>
      </c>
      <c r="L17818" t="str">
        <v xml:space="preserve">GSA 2018 </v>
      </c>
      <c r="M17818" t="s">
        <v>2403</v>
      </c>
      <c r="P17818" t="s">
        <v>2342</v>
      </c>
      <c r="Q17818">
        <v>2.54</v>
      </c>
      <c r="R17818">
        <v>0.2</v>
      </c>
      <c r="V17818">
        <v>1</v>
      </c>
      <c r="W17818" t="s">
        <v>2558</v>
      </c>
    </row>
    <row r="17819" spans="1:23" x14ac:dyDescent="0.3">
      <c r="A17819">
        <v>25794</v>
      </c>
      <c r="B17819" s="15" t="s">
        <v>1895</v>
      </c>
      <c r="C17819" t="str">
        <f>_xlfn.XLOOKUP($B17819, STANDARDS!$A:$A, STANDARDS!$B:$B,,0,2)</f>
        <v>Undivided Lemede Fm; Cabo Carvoeiro Fm</v>
      </c>
      <c r="D17819" t="s">
        <v>2177</v>
      </c>
      <c r="E17819" t="s">
        <v>2202</v>
      </c>
      <c r="J17819" cm="1">
        <f t="array" ref="J17819:L17819">_xlfn.XLOOKUP($C17819, AGE!$A:$A,AGE!$B:$D,,0,2)</f>
        <v>182.45</v>
      </c>
      <c r="K17819">
        <v>8.3499999999999943</v>
      </c>
      <c r="L17819" t="str">
        <v xml:space="preserve">GSA 2018 </v>
      </c>
      <c r="M17819" t="s">
        <v>2403</v>
      </c>
      <c r="P17819" t="s">
        <v>2342</v>
      </c>
      <c r="Q17819">
        <v>2.52</v>
      </c>
      <c r="R17819">
        <v>0.2</v>
      </c>
      <c r="V17819">
        <v>1</v>
      </c>
      <c r="W17819" t="s">
        <v>2558</v>
      </c>
    </row>
    <row r="17820" spans="1:23" x14ac:dyDescent="0.3">
      <c r="A17820">
        <v>25795</v>
      </c>
      <c r="B17820" s="15" t="s">
        <v>1895</v>
      </c>
      <c r="C17820" t="str">
        <f>_xlfn.XLOOKUP($B17820, STANDARDS!$A:$A, STANDARDS!$B:$B,,0,2)</f>
        <v>Undivided Lemede Fm; Cabo Carvoeiro Fm</v>
      </c>
      <c r="D17820" t="s">
        <v>2177</v>
      </c>
      <c r="E17820" t="s">
        <v>2202</v>
      </c>
      <c r="J17820" cm="1">
        <f t="array" ref="J17820:L17820">_xlfn.XLOOKUP($C17820, AGE!$A:$A,AGE!$B:$D,,0,2)</f>
        <v>182.45</v>
      </c>
      <c r="K17820">
        <v>8.3499999999999943</v>
      </c>
      <c r="L17820" t="str">
        <v xml:space="preserve">GSA 2018 </v>
      </c>
      <c r="M17820" t="s">
        <v>2403</v>
      </c>
      <c r="P17820" t="s">
        <v>2342</v>
      </c>
      <c r="Q17820">
        <v>2.59</v>
      </c>
      <c r="R17820">
        <v>0.2</v>
      </c>
      <c r="V17820">
        <v>1</v>
      </c>
      <c r="W17820" t="s">
        <v>2558</v>
      </c>
    </row>
    <row r="17821" spans="1:23" x14ac:dyDescent="0.3">
      <c r="A17821">
        <v>25796</v>
      </c>
      <c r="B17821" s="15" t="s">
        <v>1895</v>
      </c>
      <c r="C17821" t="str">
        <f>_xlfn.XLOOKUP($B17821, STANDARDS!$A:$A, STANDARDS!$B:$B,,0,2)</f>
        <v>Undivided Lemede Fm; Cabo Carvoeiro Fm</v>
      </c>
      <c r="D17821" t="s">
        <v>2177</v>
      </c>
      <c r="E17821" t="s">
        <v>2202</v>
      </c>
      <c r="J17821" cm="1">
        <f t="array" ref="J17821:L17821">_xlfn.XLOOKUP($C17821, AGE!$A:$A,AGE!$B:$D,,0,2)</f>
        <v>182.45</v>
      </c>
      <c r="K17821">
        <v>8.3499999999999943</v>
      </c>
      <c r="L17821" t="str">
        <v xml:space="preserve">GSA 2018 </v>
      </c>
      <c r="M17821" t="s">
        <v>2403</v>
      </c>
      <c r="P17821" t="s">
        <v>2342</v>
      </c>
      <c r="Q17821">
        <v>2.6</v>
      </c>
      <c r="R17821">
        <v>0.2</v>
      </c>
      <c r="V17821">
        <v>1</v>
      </c>
      <c r="W17821" t="s">
        <v>2558</v>
      </c>
    </row>
    <row r="17822" spans="1:23" x14ac:dyDescent="0.3">
      <c r="A17822">
        <v>25797</v>
      </c>
      <c r="B17822" s="15" t="s">
        <v>1895</v>
      </c>
      <c r="C17822" t="str">
        <f>_xlfn.XLOOKUP($B17822, STANDARDS!$A:$A, STANDARDS!$B:$B,,0,2)</f>
        <v>Undivided Lemede Fm; Cabo Carvoeiro Fm</v>
      </c>
      <c r="D17822" t="s">
        <v>2177</v>
      </c>
      <c r="E17822" t="s">
        <v>2202</v>
      </c>
      <c r="J17822" cm="1">
        <f t="array" ref="J17822:L17822">_xlfn.XLOOKUP($C17822, AGE!$A:$A,AGE!$B:$D,,0,2)</f>
        <v>182.45</v>
      </c>
      <c r="K17822">
        <v>8.3499999999999943</v>
      </c>
      <c r="L17822" t="str">
        <v xml:space="preserve">GSA 2018 </v>
      </c>
      <c r="M17822" t="s">
        <v>2403</v>
      </c>
      <c r="P17822" t="s">
        <v>2342</v>
      </c>
      <c r="Q17822">
        <v>2.37</v>
      </c>
      <c r="R17822">
        <v>0.2</v>
      </c>
      <c r="V17822">
        <v>1</v>
      </c>
      <c r="W17822" t="s">
        <v>2558</v>
      </c>
    </row>
    <row r="17823" spans="1:23" x14ac:dyDescent="0.3">
      <c r="A17823">
        <v>25798</v>
      </c>
      <c r="B17823" s="15" t="s">
        <v>1895</v>
      </c>
      <c r="C17823" t="str">
        <f>_xlfn.XLOOKUP($B17823, STANDARDS!$A:$A, STANDARDS!$B:$B,,0,2)</f>
        <v>Undivided Lemede Fm; Cabo Carvoeiro Fm</v>
      </c>
      <c r="D17823" t="s">
        <v>2177</v>
      </c>
      <c r="E17823" t="s">
        <v>2202</v>
      </c>
      <c r="J17823" cm="1">
        <f t="array" ref="J17823:L17823">_xlfn.XLOOKUP($C17823, AGE!$A:$A,AGE!$B:$D,,0,2)</f>
        <v>182.45</v>
      </c>
      <c r="K17823">
        <v>8.3499999999999943</v>
      </c>
      <c r="L17823" t="str">
        <v xml:space="preserve">GSA 2018 </v>
      </c>
      <c r="M17823" t="s">
        <v>2403</v>
      </c>
      <c r="P17823" t="s">
        <v>2342</v>
      </c>
      <c r="Q17823">
        <v>2.58</v>
      </c>
      <c r="R17823">
        <v>0.2</v>
      </c>
      <c r="V17823">
        <v>1</v>
      </c>
      <c r="W17823" t="s">
        <v>2558</v>
      </c>
    </row>
    <row r="17824" spans="1:23" x14ac:dyDescent="0.3">
      <c r="A17824">
        <v>25799</v>
      </c>
      <c r="B17824" s="15" t="s">
        <v>1895</v>
      </c>
      <c r="C17824" t="str">
        <f>_xlfn.XLOOKUP($B17824, STANDARDS!$A:$A, STANDARDS!$B:$B,,0,2)</f>
        <v>Undivided Lemede Fm; Cabo Carvoeiro Fm</v>
      </c>
      <c r="D17824" t="s">
        <v>2177</v>
      </c>
      <c r="E17824" t="s">
        <v>2202</v>
      </c>
      <c r="J17824" cm="1">
        <f t="array" ref="J17824:L17824">_xlfn.XLOOKUP($C17824, AGE!$A:$A,AGE!$B:$D,,0,2)</f>
        <v>182.45</v>
      </c>
      <c r="K17824">
        <v>8.3499999999999943</v>
      </c>
      <c r="L17824" t="str">
        <v xml:space="preserve">GSA 2018 </v>
      </c>
      <c r="M17824" t="s">
        <v>2403</v>
      </c>
      <c r="P17824" t="s">
        <v>2342</v>
      </c>
      <c r="Q17824">
        <v>2.5299999999999998</v>
      </c>
      <c r="R17824">
        <v>0.2</v>
      </c>
      <c r="V17824">
        <v>1</v>
      </c>
      <c r="W17824" t="s">
        <v>2558</v>
      </c>
    </row>
    <row r="17825" spans="1:23" x14ac:dyDescent="0.3">
      <c r="A17825">
        <v>25800</v>
      </c>
      <c r="B17825" s="15" t="s">
        <v>1895</v>
      </c>
      <c r="C17825" t="str">
        <f>_xlfn.XLOOKUP($B17825, STANDARDS!$A:$A, STANDARDS!$B:$B,,0,2)</f>
        <v>Undivided Lemede Fm; Cabo Carvoeiro Fm</v>
      </c>
      <c r="D17825" t="s">
        <v>2177</v>
      </c>
      <c r="E17825" t="s">
        <v>2202</v>
      </c>
      <c r="J17825" cm="1">
        <f t="array" ref="J17825:L17825">_xlfn.XLOOKUP($C17825, AGE!$A:$A,AGE!$B:$D,,0,2)</f>
        <v>182.45</v>
      </c>
      <c r="K17825">
        <v>8.3499999999999943</v>
      </c>
      <c r="L17825" t="str">
        <v xml:space="preserve">GSA 2018 </v>
      </c>
      <c r="M17825" t="s">
        <v>2403</v>
      </c>
      <c r="P17825" t="s">
        <v>2342</v>
      </c>
      <c r="Q17825">
        <v>2.56</v>
      </c>
      <c r="R17825">
        <v>0.2</v>
      </c>
      <c r="V17825">
        <v>1</v>
      </c>
      <c r="W17825" t="s">
        <v>2558</v>
      </c>
    </row>
    <row r="17826" spans="1:23" x14ac:dyDescent="0.3">
      <c r="A17826">
        <v>25801</v>
      </c>
      <c r="B17826" s="15" t="s">
        <v>1895</v>
      </c>
      <c r="C17826" t="str">
        <f>_xlfn.XLOOKUP($B17826, STANDARDS!$A:$A, STANDARDS!$B:$B,,0,2)</f>
        <v>Undivided Lemede Fm; Cabo Carvoeiro Fm</v>
      </c>
      <c r="D17826" t="s">
        <v>2177</v>
      </c>
      <c r="E17826" t="s">
        <v>2202</v>
      </c>
      <c r="J17826" cm="1">
        <f t="array" ref="J17826:L17826">_xlfn.XLOOKUP($C17826, AGE!$A:$A,AGE!$B:$D,,0,2)</f>
        <v>182.45</v>
      </c>
      <c r="K17826">
        <v>8.3499999999999943</v>
      </c>
      <c r="L17826" t="str">
        <v xml:space="preserve">GSA 2018 </v>
      </c>
      <c r="M17826" t="s">
        <v>2403</v>
      </c>
      <c r="P17826" t="s">
        <v>2342</v>
      </c>
      <c r="Q17826">
        <v>2.33</v>
      </c>
      <c r="R17826">
        <v>0.2</v>
      </c>
      <c r="V17826">
        <v>1</v>
      </c>
      <c r="W17826" t="s">
        <v>2558</v>
      </c>
    </row>
    <row r="17827" spans="1:23" x14ac:dyDescent="0.3">
      <c r="A17827">
        <v>25802</v>
      </c>
      <c r="B17827" s="15" t="s">
        <v>1895</v>
      </c>
      <c r="C17827" t="str">
        <f>_xlfn.XLOOKUP($B17827, STANDARDS!$A:$A, STANDARDS!$B:$B,,0,2)</f>
        <v>Undivided Lemede Fm; Cabo Carvoeiro Fm</v>
      </c>
      <c r="D17827" t="s">
        <v>2177</v>
      </c>
      <c r="E17827" t="s">
        <v>2202</v>
      </c>
      <c r="J17827" cm="1">
        <f t="array" ref="J17827:L17827">_xlfn.XLOOKUP($C17827, AGE!$A:$A,AGE!$B:$D,,0,2)</f>
        <v>182.45</v>
      </c>
      <c r="K17827">
        <v>8.3499999999999943</v>
      </c>
      <c r="L17827" t="str">
        <v xml:space="preserve">GSA 2018 </v>
      </c>
      <c r="M17827" t="s">
        <v>2403</v>
      </c>
      <c r="P17827" t="s">
        <v>2342</v>
      </c>
      <c r="Q17827">
        <v>2.6</v>
      </c>
      <c r="R17827">
        <v>0.2</v>
      </c>
      <c r="V17827">
        <v>1</v>
      </c>
      <c r="W17827" t="s">
        <v>2558</v>
      </c>
    </row>
    <row r="17828" spans="1:23" x14ac:dyDescent="0.3">
      <c r="A17828">
        <v>25803</v>
      </c>
      <c r="B17828" s="15" t="s">
        <v>1895</v>
      </c>
      <c r="C17828" t="str">
        <f>_xlfn.XLOOKUP($B17828, STANDARDS!$A:$A, STANDARDS!$B:$B,,0,2)</f>
        <v>Undivided Lemede Fm; Cabo Carvoeiro Fm</v>
      </c>
      <c r="D17828" t="s">
        <v>2177</v>
      </c>
      <c r="E17828" t="s">
        <v>2202</v>
      </c>
      <c r="J17828" cm="1">
        <f t="array" ref="J17828:L17828">_xlfn.XLOOKUP($C17828, AGE!$A:$A,AGE!$B:$D,,0,2)</f>
        <v>182.45</v>
      </c>
      <c r="K17828">
        <v>8.3499999999999943</v>
      </c>
      <c r="L17828" t="str">
        <v xml:space="preserve">GSA 2018 </v>
      </c>
      <c r="M17828" t="s">
        <v>2403</v>
      </c>
      <c r="P17828" t="s">
        <v>2342</v>
      </c>
      <c r="Q17828">
        <v>2.57</v>
      </c>
      <c r="R17828">
        <v>0.2</v>
      </c>
      <c r="V17828">
        <v>1</v>
      </c>
      <c r="W17828" t="s">
        <v>2558</v>
      </c>
    </row>
    <row r="17829" spans="1:23" x14ac:dyDescent="0.3">
      <c r="A17829">
        <v>25804</v>
      </c>
      <c r="B17829" s="15" t="s">
        <v>1895</v>
      </c>
      <c r="C17829" t="str">
        <f>_xlfn.XLOOKUP($B17829, STANDARDS!$A:$A, STANDARDS!$B:$B,,0,2)</f>
        <v>Undivided Lemede Fm; Cabo Carvoeiro Fm</v>
      </c>
      <c r="D17829" t="s">
        <v>2177</v>
      </c>
      <c r="E17829" t="s">
        <v>2202</v>
      </c>
      <c r="J17829" cm="1">
        <f t="array" ref="J17829:L17829">_xlfn.XLOOKUP($C17829, AGE!$A:$A,AGE!$B:$D,,0,2)</f>
        <v>182.45</v>
      </c>
      <c r="K17829">
        <v>8.3499999999999943</v>
      </c>
      <c r="L17829" t="str">
        <v xml:space="preserve">GSA 2018 </v>
      </c>
      <c r="M17829" t="s">
        <v>2403</v>
      </c>
      <c r="P17829" t="s">
        <v>2342</v>
      </c>
      <c r="Q17829">
        <v>2.64</v>
      </c>
      <c r="R17829">
        <v>0.2</v>
      </c>
      <c r="V17829">
        <v>1</v>
      </c>
      <c r="W17829" t="s">
        <v>2558</v>
      </c>
    </row>
    <row r="17830" spans="1:23" x14ac:dyDescent="0.3">
      <c r="A17830">
        <v>25805</v>
      </c>
      <c r="B17830" s="15" t="s">
        <v>1895</v>
      </c>
      <c r="C17830" t="str">
        <f>_xlfn.XLOOKUP($B17830, STANDARDS!$A:$A, STANDARDS!$B:$B,,0,2)</f>
        <v>Undivided Lemede Fm; Cabo Carvoeiro Fm</v>
      </c>
      <c r="D17830" t="s">
        <v>2177</v>
      </c>
      <c r="E17830" t="s">
        <v>2202</v>
      </c>
      <c r="J17830" cm="1">
        <f t="array" ref="J17830:L17830">_xlfn.XLOOKUP($C17830, AGE!$A:$A,AGE!$B:$D,,0,2)</f>
        <v>182.45</v>
      </c>
      <c r="K17830">
        <v>8.3499999999999943</v>
      </c>
      <c r="L17830" t="str">
        <v xml:space="preserve">GSA 2018 </v>
      </c>
      <c r="M17830" t="s">
        <v>2403</v>
      </c>
      <c r="P17830" t="s">
        <v>2342</v>
      </c>
      <c r="Q17830">
        <v>2.67</v>
      </c>
      <c r="R17830">
        <v>0.2</v>
      </c>
      <c r="V17830">
        <v>1</v>
      </c>
      <c r="W17830" t="s">
        <v>2558</v>
      </c>
    </row>
    <row r="17831" spans="1:23" x14ac:dyDescent="0.3">
      <c r="A17831">
        <v>25806</v>
      </c>
      <c r="B17831" s="15" t="s">
        <v>1895</v>
      </c>
      <c r="C17831" t="str">
        <f>_xlfn.XLOOKUP($B17831, STANDARDS!$A:$A, STANDARDS!$B:$B,,0,2)</f>
        <v>Undivided Lemede Fm; Cabo Carvoeiro Fm</v>
      </c>
      <c r="D17831" t="s">
        <v>2177</v>
      </c>
      <c r="E17831" t="s">
        <v>2202</v>
      </c>
      <c r="J17831" cm="1">
        <f t="array" ref="J17831:L17831">_xlfn.XLOOKUP($C17831, AGE!$A:$A,AGE!$B:$D,,0,2)</f>
        <v>182.45</v>
      </c>
      <c r="K17831">
        <v>8.3499999999999943</v>
      </c>
      <c r="L17831" t="str">
        <v xml:space="preserve">GSA 2018 </v>
      </c>
      <c r="M17831" t="s">
        <v>2403</v>
      </c>
      <c r="P17831" t="s">
        <v>2342</v>
      </c>
      <c r="Q17831">
        <v>2.67</v>
      </c>
      <c r="R17831">
        <v>0.2</v>
      </c>
      <c r="V17831">
        <v>1</v>
      </c>
      <c r="W17831" t="s">
        <v>2558</v>
      </c>
    </row>
    <row r="17832" spans="1:23" x14ac:dyDescent="0.3">
      <c r="A17832">
        <v>25807</v>
      </c>
      <c r="B17832" s="15" t="s">
        <v>1895</v>
      </c>
      <c r="C17832" t="str">
        <f>_xlfn.XLOOKUP($B17832, STANDARDS!$A:$A, STANDARDS!$B:$B,,0,2)</f>
        <v>Undivided Lemede Fm; Cabo Carvoeiro Fm</v>
      </c>
      <c r="D17832" t="s">
        <v>2177</v>
      </c>
      <c r="E17832" t="s">
        <v>2202</v>
      </c>
      <c r="J17832" cm="1">
        <f t="array" ref="J17832:L17832">_xlfn.XLOOKUP($C17832, AGE!$A:$A,AGE!$B:$D,,0,2)</f>
        <v>182.45</v>
      </c>
      <c r="K17832">
        <v>8.3499999999999943</v>
      </c>
      <c r="L17832" t="str">
        <v xml:space="preserve">GSA 2018 </v>
      </c>
      <c r="M17832" t="s">
        <v>2403</v>
      </c>
      <c r="P17832" t="s">
        <v>2342</v>
      </c>
      <c r="Q17832">
        <v>2.71</v>
      </c>
      <c r="R17832">
        <v>0.2</v>
      </c>
      <c r="V17832">
        <v>1</v>
      </c>
      <c r="W17832" t="s">
        <v>2558</v>
      </c>
    </row>
    <row r="17833" spans="1:23" x14ac:dyDescent="0.3">
      <c r="A17833">
        <v>25808</v>
      </c>
      <c r="B17833" s="15" t="s">
        <v>1895</v>
      </c>
      <c r="C17833" t="str">
        <f>_xlfn.XLOOKUP($B17833, STANDARDS!$A:$A, STANDARDS!$B:$B,,0,2)</f>
        <v>Undivided Lemede Fm; Cabo Carvoeiro Fm</v>
      </c>
      <c r="D17833" t="s">
        <v>2177</v>
      </c>
      <c r="E17833" t="s">
        <v>2202</v>
      </c>
      <c r="J17833" cm="1">
        <f t="array" ref="J17833:L17833">_xlfn.XLOOKUP($C17833, AGE!$A:$A,AGE!$B:$D,,0,2)</f>
        <v>182.45</v>
      </c>
      <c r="K17833">
        <v>8.3499999999999943</v>
      </c>
      <c r="L17833" t="str">
        <v xml:space="preserve">GSA 2018 </v>
      </c>
      <c r="M17833" t="s">
        <v>2403</v>
      </c>
      <c r="P17833" t="s">
        <v>2342</v>
      </c>
      <c r="Q17833">
        <v>2.64</v>
      </c>
      <c r="R17833">
        <v>0.2</v>
      </c>
      <c r="V17833">
        <v>1</v>
      </c>
      <c r="W17833" t="s">
        <v>2558</v>
      </c>
    </row>
    <row r="17834" spans="1:23" x14ac:dyDescent="0.3">
      <c r="A17834">
        <v>25809</v>
      </c>
      <c r="B17834" s="15" t="s">
        <v>1895</v>
      </c>
      <c r="C17834" t="str">
        <f>_xlfn.XLOOKUP($B17834, STANDARDS!$A:$A, STANDARDS!$B:$B,,0,2)</f>
        <v>Undivided Lemede Fm; Cabo Carvoeiro Fm</v>
      </c>
      <c r="D17834" t="s">
        <v>2177</v>
      </c>
      <c r="E17834" t="s">
        <v>2202</v>
      </c>
      <c r="J17834" cm="1">
        <f t="array" ref="J17834:L17834">_xlfn.XLOOKUP($C17834, AGE!$A:$A,AGE!$B:$D,,0,2)</f>
        <v>182.45</v>
      </c>
      <c r="K17834">
        <v>8.3499999999999943</v>
      </c>
      <c r="L17834" t="str">
        <v xml:space="preserve">GSA 2018 </v>
      </c>
      <c r="M17834" t="s">
        <v>2403</v>
      </c>
      <c r="P17834" t="s">
        <v>2342</v>
      </c>
      <c r="Q17834">
        <v>2.7</v>
      </c>
      <c r="R17834">
        <v>0.2</v>
      </c>
      <c r="V17834">
        <v>1</v>
      </c>
      <c r="W17834" t="s">
        <v>2558</v>
      </c>
    </row>
    <row r="17835" spans="1:23" x14ac:dyDescent="0.3">
      <c r="A17835">
        <v>25810</v>
      </c>
      <c r="B17835" s="15" t="s">
        <v>1895</v>
      </c>
      <c r="C17835" t="str">
        <f>_xlfn.XLOOKUP($B17835, STANDARDS!$A:$A, STANDARDS!$B:$B,,0,2)</f>
        <v>Undivided Lemede Fm; Cabo Carvoeiro Fm</v>
      </c>
      <c r="D17835" t="s">
        <v>2177</v>
      </c>
      <c r="E17835" t="s">
        <v>2202</v>
      </c>
      <c r="J17835" cm="1">
        <f t="array" ref="J17835:L17835">_xlfn.XLOOKUP($C17835, AGE!$A:$A,AGE!$B:$D,,0,2)</f>
        <v>182.45</v>
      </c>
      <c r="K17835">
        <v>8.3499999999999943</v>
      </c>
      <c r="L17835" t="str">
        <v xml:space="preserve">GSA 2018 </v>
      </c>
      <c r="M17835" t="s">
        <v>2403</v>
      </c>
      <c r="P17835" t="s">
        <v>2342</v>
      </c>
      <c r="Q17835">
        <v>2.68</v>
      </c>
      <c r="R17835">
        <v>0.2</v>
      </c>
      <c r="V17835">
        <v>1</v>
      </c>
      <c r="W17835" t="s">
        <v>2558</v>
      </c>
    </row>
    <row r="17836" spans="1:23" x14ac:dyDescent="0.3">
      <c r="A17836">
        <v>25811</v>
      </c>
      <c r="B17836" s="15" t="s">
        <v>1895</v>
      </c>
      <c r="C17836" t="str">
        <f>_xlfn.XLOOKUP($B17836, STANDARDS!$A:$A, STANDARDS!$B:$B,,0,2)</f>
        <v>Undivided Lemede Fm; Cabo Carvoeiro Fm</v>
      </c>
      <c r="D17836" t="s">
        <v>2177</v>
      </c>
      <c r="E17836" t="s">
        <v>2202</v>
      </c>
      <c r="J17836" cm="1">
        <f t="array" ref="J17836:L17836">_xlfn.XLOOKUP($C17836, AGE!$A:$A,AGE!$B:$D,,0,2)</f>
        <v>182.45</v>
      </c>
      <c r="K17836">
        <v>8.3499999999999943</v>
      </c>
      <c r="L17836" t="str">
        <v xml:space="preserve">GSA 2018 </v>
      </c>
      <c r="M17836" t="s">
        <v>2403</v>
      </c>
      <c r="P17836" t="s">
        <v>2342</v>
      </c>
      <c r="Q17836">
        <v>2.73</v>
      </c>
      <c r="R17836">
        <v>0.2</v>
      </c>
      <c r="V17836">
        <v>1</v>
      </c>
      <c r="W17836" t="s">
        <v>2558</v>
      </c>
    </row>
    <row r="17837" spans="1:23" x14ac:dyDescent="0.3">
      <c r="A17837">
        <v>25812</v>
      </c>
      <c r="B17837" s="15" t="s">
        <v>1895</v>
      </c>
      <c r="C17837" t="str">
        <f>_xlfn.XLOOKUP($B17837, STANDARDS!$A:$A, STANDARDS!$B:$B,,0,2)</f>
        <v>Undivided Lemede Fm; Cabo Carvoeiro Fm</v>
      </c>
      <c r="D17837" t="s">
        <v>2177</v>
      </c>
      <c r="E17837" t="s">
        <v>2202</v>
      </c>
      <c r="J17837" cm="1">
        <f t="array" ref="J17837:L17837">_xlfn.XLOOKUP($C17837, AGE!$A:$A,AGE!$B:$D,,0,2)</f>
        <v>182.45</v>
      </c>
      <c r="K17837">
        <v>8.3499999999999943</v>
      </c>
      <c r="L17837" t="str">
        <v xml:space="preserve">GSA 2018 </v>
      </c>
      <c r="M17837" t="s">
        <v>2403</v>
      </c>
      <c r="P17837" t="s">
        <v>2342</v>
      </c>
      <c r="Q17837">
        <v>2.66</v>
      </c>
      <c r="R17837">
        <v>0.2</v>
      </c>
      <c r="V17837">
        <v>1</v>
      </c>
      <c r="W17837" t="s">
        <v>2558</v>
      </c>
    </row>
    <row r="17838" spans="1:23" x14ac:dyDescent="0.3">
      <c r="A17838">
        <v>25813</v>
      </c>
      <c r="B17838" s="15" t="s">
        <v>1895</v>
      </c>
      <c r="C17838" t="str">
        <f>_xlfn.XLOOKUP($B17838, STANDARDS!$A:$A, STANDARDS!$B:$B,,0,2)</f>
        <v>Undivided Lemede Fm; Cabo Carvoeiro Fm</v>
      </c>
      <c r="D17838" t="s">
        <v>2177</v>
      </c>
      <c r="E17838" t="s">
        <v>2202</v>
      </c>
      <c r="J17838" cm="1">
        <f t="array" ref="J17838:L17838">_xlfn.XLOOKUP($C17838, AGE!$A:$A,AGE!$B:$D,,0,2)</f>
        <v>182.45</v>
      </c>
      <c r="K17838">
        <v>8.3499999999999943</v>
      </c>
      <c r="L17838" t="str">
        <v xml:space="preserve">GSA 2018 </v>
      </c>
      <c r="M17838" t="s">
        <v>2403</v>
      </c>
      <c r="P17838" t="s">
        <v>2342</v>
      </c>
      <c r="Q17838">
        <v>2.72</v>
      </c>
      <c r="R17838">
        <v>0.2</v>
      </c>
      <c r="V17838">
        <v>1</v>
      </c>
      <c r="W17838" t="s">
        <v>2558</v>
      </c>
    </row>
    <row r="17839" spans="1:23" x14ac:dyDescent="0.3">
      <c r="A17839">
        <v>25814</v>
      </c>
      <c r="B17839" s="15" t="s">
        <v>1895</v>
      </c>
      <c r="C17839" t="str">
        <f>_xlfn.XLOOKUP($B17839, STANDARDS!$A:$A, STANDARDS!$B:$B,,0,2)</f>
        <v>Undivided Lemede Fm; Cabo Carvoeiro Fm</v>
      </c>
      <c r="D17839" t="s">
        <v>2177</v>
      </c>
      <c r="E17839" t="s">
        <v>2202</v>
      </c>
      <c r="J17839" cm="1">
        <f t="array" ref="J17839:L17839">_xlfn.XLOOKUP($C17839, AGE!$A:$A,AGE!$B:$D,,0,2)</f>
        <v>182.45</v>
      </c>
      <c r="K17839">
        <v>8.3499999999999943</v>
      </c>
      <c r="L17839" t="str">
        <v xml:space="preserve">GSA 2018 </v>
      </c>
      <c r="M17839" t="s">
        <v>2403</v>
      </c>
      <c r="P17839" t="s">
        <v>2342</v>
      </c>
      <c r="Q17839">
        <v>2.71</v>
      </c>
      <c r="R17839">
        <v>0.2</v>
      </c>
      <c r="V17839">
        <v>1</v>
      </c>
      <c r="W17839" t="s">
        <v>2558</v>
      </c>
    </row>
    <row r="17840" spans="1:23" x14ac:dyDescent="0.3">
      <c r="A17840">
        <v>25815</v>
      </c>
      <c r="B17840" s="15" t="s">
        <v>1895</v>
      </c>
      <c r="C17840" t="str">
        <f>_xlfn.XLOOKUP($B17840, STANDARDS!$A:$A, STANDARDS!$B:$B,,0,2)</f>
        <v>Undivided Lemede Fm; Cabo Carvoeiro Fm</v>
      </c>
      <c r="D17840" t="s">
        <v>2177</v>
      </c>
      <c r="E17840" t="s">
        <v>2202</v>
      </c>
      <c r="J17840" cm="1">
        <f t="array" ref="J17840:L17840">_xlfn.XLOOKUP($C17840, AGE!$A:$A,AGE!$B:$D,,0,2)</f>
        <v>182.45</v>
      </c>
      <c r="K17840">
        <v>8.3499999999999943</v>
      </c>
      <c r="L17840" t="str">
        <v xml:space="preserve">GSA 2018 </v>
      </c>
      <c r="M17840" t="s">
        <v>2403</v>
      </c>
      <c r="P17840" t="s">
        <v>2342</v>
      </c>
      <c r="Q17840">
        <v>2.74</v>
      </c>
      <c r="R17840">
        <v>0.2</v>
      </c>
      <c r="V17840">
        <v>1</v>
      </c>
      <c r="W17840" t="s">
        <v>2558</v>
      </c>
    </row>
    <row r="17841" spans="1:23" x14ac:dyDescent="0.3">
      <c r="A17841">
        <v>25816</v>
      </c>
      <c r="B17841" s="15" t="s">
        <v>1895</v>
      </c>
      <c r="C17841" t="str">
        <f>_xlfn.XLOOKUP($B17841, STANDARDS!$A:$A, STANDARDS!$B:$B,,0,2)</f>
        <v>Undivided Lemede Fm; Cabo Carvoeiro Fm</v>
      </c>
      <c r="D17841" t="s">
        <v>2177</v>
      </c>
      <c r="E17841" t="s">
        <v>2202</v>
      </c>
      <c r="J17841" cm="1">
        <f t="array" ref="J17841:L17841">_xlfn.XLOOKUP($C17841, AGE!$A:$A,AGE!$B:$D,,0,2)</f>
        <v>182.45</v>
      </c>
      <c r="K17841">
        <v>8.3499999999999943</v>
      </c>
      <c r="L17841" t="str">
        <v xml:space="preserve">GSA 2018 </v>
      </c>
      <c r="M17841" t="s">
        <v>2403</v>
      </c>
      <c r="P17841" t="s">
        <v>2342</v>
      </c>
      <c r="Q17841">
        <v>2.7</v>
      </c>
      <c r="R17841">
        <v>0.2</v>
      </c>
      <c r="V17841">
        <v>1</v>
      </c>
      <c r="W17841" t="s">
        <v>2558</v>
      </c>
    </row>
    <row r="17842" spans="1:23" x14ac:dyDescent="0.3">
      <c r="A17842">
        <v>25817</v>
      </c>
      <c r="B17842" s="15" t="s">
        <v>1895</v>
      </c>
      <c r="C17842" t="str">
        <f>_xlfn.XLOOKUP($B17842, STANDARDS!$A:$A, STANDARDS!$B:$B,,0,2)</f>
        <v>Undivided Lemede Fm; Cabo Carvoeiro Fm</v>
      </c>
      <c r="D17842" t="s">
        <v>2177</v>
      </c>
      <c r="E17842" t="s">
        <v>2202</v>
      </c>
      <c r="J17842" cm="1">
        <f t="array" ref="J17842:L17842">_xlfn.XLOOKUP($C17842, AGE!$A:$A,AGE!$B:$D,,0,2)</f>
        <v>182.45</v>
      </c>
      <c r="K17842">
        <v>8.3499999999999943</v>
      </c>
      <c r="L17842" t="str">
        <v xml:space="preserve">GSA 2018 </v>
      </c>
      <c r="M17842" t="s">
        <v>2403</v>
      </c>
      <c r="P17842" t="s">
        <v>2342</v>
      </c>
      <c r="Q17842">
        <v>2.73</v>
      </c>
      <c r="R17842">
        <v>0.2</v>
      </c>
      <c r="V17842">
        <v>1</v>
      </c>
      <c r="W17842" t="s">
        <v>2558</v>
      </c>
    </row>
    <row r="17843" spans="1:23" x14ac:dyDescent="0.3">
      <c r="A17843">
        <v>25818</v>
      </c>
      <c r="B17843" s="15" t="s">
        <v>1895</v>
      </c>
      <c r="C17843" t="str">
        <f>_xlfn.XLOOKUP($B17843, STANDARDS!$A:$A, STANDARDS!$B:$B,,0,2)</f>
        <v>Undivided Lemede Fm; Cabo Carvoeiro Fm</v>
      </c>
      <c r="D17843" t="s">
        <v>2177</v>
      </c>
      <c r="E17843" t="s">
        <v>2202</v>
      </c>
      <c r="J17843" cm="1">
        <f t="array" ref="J17843:L17843">_xlfn.XLOOKUP($C17843, AGE!$A:$A,AGE!$B:$D,,0,2)</f>
        <v>182.45</v>
      </c>
      <c r="K17843">
        <v>8.3499999999999943</v>
      </c>
      <c r="L17843" t="str">
        <v xml:space="preserve">GSA 2018 </v>
      </c>
      <c r="M17843" t="s">
        <v>2403</v>
      </c>
      <c r="P17843" t="s">
        <v>2342</v>
      </c>
      <c r="Q17843">
        <v>2.77</v>
      </c>
      <c r="R17843">
        <v>0.2</v>
      </c>
      <c r="V17843">
        <v>1</v>
      </c>
      <c r="W17843" t="s">
        <v>2558</v>
      </c>
    </row>
    <row r="17844" spans="1:23" x14ac:dyDescent="0.3">
      <c r="A17844">
        <v>25819</v>
      </c>
      <c r="B17844" s="15" t="s">
        <v>1895</v>
      </c>
      <c r="C17844" t="str">
        <f>_xlfn.XLOOKUP($B17844, STANDARDS!$A:$A, STANDARDS!$B:$B,,0,2)</f>
        <v>Undivided Lemede Fm; Cabo Carvoeiro Fm</v>
      </c>
      <c r="D17844" t="s">
        <v>2177</v>
      </c>
      <c r="E17844" t="s">
        <v>2202</v>
      </c>
      <c r="J17844" cm="1">
        <f t="array" ref="J17844:L17844">_xlfn.XLOOKUP($C17844, AGE!$A:$A,AGE!$B:$D,,0,2)</f>
        <v>182.45</v>
      </c>
      <c r="K17844">
        <v>8.3499999999999943</v>
      </c>
      <c r="L17844" t="str">
        <v xml:space="preserve">GSA 2018 </v>
      </c>
      <c r="M17844" t="s">
        <v>2403</v>
      </c>
      <c r="P17844" t="s">
        <v>2342</v>
      </c>
      <c r="Q17844">
        <v>2.4700000000000002</v>
      </c>
      <c r="R17844">
        <v>0.2</v>
      </c>
      <c r="V17844">
        <v>1</v>
      </c>
      <c r="W17844" t="s">
        <v>2558</v>
      </c>
    </row>
    <row r="17845" spans="1:23" x14ac:dyDescent="0.3">
      <c r="A17845">
        <v>25820</v>
      </c>
      <c r="B17845" s="15" t="s">
        <v>1895</v>
      </c>
      <c r="C17845" t="str">
        <f>_xlfn.XLOOKUP($B17845, STANDARDS!$A:$A, STANDARDS!$B:$B,,0,2)</f>
        <v>Undivided Lemede Fm; Cabo Carvoeiro Fm</v>
      </c>
      <c r="D17845" t="s">
        <v>2177</v>
      </c>
      <c r="E17845" t="s">
        <v>2202</v>
      </c>
      <c r="J17845" cm="1">
        <f t="array" ref="J17845:L17845">_xlfn.XLOOKUP($C17845, AGE!$A:$A,AGE!$B:$D,,0,2)</f>
        <v>182.45</v>
      </c>
      <c r="K17845">
        <v>8.3499999999999943</v>
      </c>
      <c r="L17845" t="str">
        <v xml:space="preserve">GSA 2018 </v>
      </c>
      <c r="M17845" t="s">
        <v>2403</v>
      </c>
      <c r="P17845" t="s">
        <v>2342</v>
      </c>
      <c r="Q17845">
        <v>2.42</v>
      </c>
      <c r="R17845">
        <v>0.2</v>
      </c>
      <c r="V17845">
        <v>1</v>
      </c>
      <c r="W17845" t="s">
        <v>2558</v>
      </c>
    </row>
    <row r="17846" spans="1:23" x14ac:dyDescent="0.3">
      <c r="A17846">
        <v>25821</v>
      </c>
      <c r="B17846" s="15" t="s">
        <v>1895</v>
      </c>
      <c r="C17846" t="str">
        <f>_xlfn.XLOOKUP($B17846, STANDARDS!$A:$A, STANDARDS!$B:$B,,0,2)</f>
        <v>Undivided Lemede Fm; Cabo Carvoeiro Fm</v>
      </c>
      <c r="D17846" t="s">
        <v>2177</v>
      </c>
      <c r="E17846" t="s">
        <v>2202</v>
      </c>
      <c r="J17846" cm="1">
        <f t="array" ref="J17846:L17846">_xlfn.XLOOKUP($C17846, AGE!$A:$A,AGE!$B:$D,,0,2)</f>
        <v>182.45</v>
      </c>
      <c r="K17846">
        <v>8.3499999999999943</v>
      </c>
      <c r="L17846" t="str">
        <v xml:space="preserve">GSA 2018 </v>
      </c>
      <c r="M17846" t="s">
        <v>2403</v>
      </c>
      <c r="P17846" t="s">
        <v>2342</v>
      </c>
      <c r="Q17846">
        <v>2.68</v>
      </c>
      <c r="R17846">
        <v>0.2</v>
      </c>
      <c r="V17846">
        <v>1</v>
      </c>
      <c r="W17846" t="s">
        <v>2558</v>
      </c>
    </row>
    <row r="17847" spans="1:23" x14ac:dyDescent="0.3">
      <c r="A17847">
        <v>25822</v>
      </c>
      <c r="B17847" s="15" t="s">
        <v>1895</v>
      </c>
      <c r="C17847" t="str">
        <f>_xlfn.XLOOKUP($B17847, STANDARDS!$A:$A, STANDARDS!$B:$B,,0,2)</f>
        <v>Undivided Lemede Fm; Cabo Carvoeiro Fm</v>
      </c>
      <c r="D17847" t="s">
        <v>2177</v>
      </c>
      <c r="E17847" t="s">
        <v>2202</v>
      </c>
      <c r="J17847" cm="1">
        <f t="array" ref="J17847:L17847">_xlfn.XLOOKUP($C17847, AGE!$A:$A,AGE!$B:$D,,0,2)</f>
        <v>182.45</v>
      </c>
      <c r="K17847">
        <v>8.3499999999999943</v>
      </c>
      <c r="L17847" t="str">
        <v xml:space="preserve">GSA 2018 </v>
      </c>
      <c r="M17847" t="s">
        <v>2403</v>
      </c>
      <c r="P17847" t="s">
        <v>2342</v>
      </c>
      <c r="Q17847">
        <v>2.67</v>
      </c>
      <c r="R17847">
        <v>0.2</v>
      </c>
      <c r="V17847">
        <v>1</v>
      </c>
      <c r="W17847" t="s">
        <v>2558</v>
      </c>
    </row>
    <row r="17848" spans="1:23" x14ac:dyDescent="0.3">
      <c r="A17848">
        <v>25823</v>
      </c>
      <c r="B17848" s="15" t="s">
        <v>1895</v>
      </c>
      <c r="C17848" t="str">
        <f>_xlfn.XLOOKUP($B17848, STANDARDS!$A:$A, STANDARDS!$B:$B,,0,2)</f>
        <v>Undivided Lemede Fm; Cabo Carvoeiro Fm</v>
      </c>
      <c r="D17848" t="s">
        <v>2177</v>
      </c>
      <c r="E17848" t="s">
        <v>2202</v>
      </c>
      <c r="J17848" cm="1">
        <f t="array" ref="J17848:L17848">_xlfn.XLOOKUP($C17848, AGE!$A:$A,AGE!$B:$D,,0,2)</f>
        <v>182.45</v>
      </c>
      <c r="K17848">
        <v>8.3499999999999943</v>
      </c>
      <c r="L17848" t="str">
        <v xml:space="preserve">GSA 2018 </v>
      </c>
      <c r="M17848" t="s">
        <v>2403</v>
      </c>
      <c r="P17848" t="s">
        <v>2342</v>
      </c>
      <c r="Q17848">
        <v>2.73</v>
      </c>
      <c r="R17848">
        <v>0.2</v>
      </c>
      <c r="V17848">
        <v>1</v>
      </c>
      <c r="W17848" t="s">
        <v>2558</v>
      </c>
    </row>
    <row r="17849" spans="1:23" x14ac:dyDescent="0.3">
      <c r="A17849">
        <v>25824</v>
      </c>
      <c r="B17849" s="15" t="s">
        <v>1895</v>
      </c>
      <c r="C17849" t="str">
        <f>_xlfn.XLOOKUP($B17849, STANDARDS!$A:$A, STANDARDS!$B:$B,,0,2)</f>
        <v>Undivided Lemede Fm; Cabo Carvoeiro Fm</v>
      </c>
      <c r="D17849" t="s">
        <v>2177</v>
      </c>
      <c r="E17849" t="s">
        <v>2202</v>
      </c>
      <c r="J17849" cm="1">
        <f t="array" ref="J17849:L17849">_xlfn.XLOOKUP($C17849, AGE!$A:$A,AGE!$B:$D,,0,2)</f>
        <v>182.45</v>
      </c>
      <c r="K17849">
        <v>8.3499999999999943</v>
      </c>
      <c r="L17849" t="str">
        <v xml:space="preserve">GSA 2018 </v>
      </c>
      <c r="M17849" t="s">
        <v>2403</v>
      </c>
      <c r="P17849" t="s">
        <v>2342</v>
      </c>
      <c r="Q17849">
        <v>2.77</v>
      </c>
      <c r="R17849">
        <v>0.2</v>
      </c>
      <c r="V17849">
        <v>1</v>
      </c>
      <c r="W17849" t="s">
        <v>2558</v>
      </c>
    </row>
    <row r="17850" spans="1:23" x14ac:dyDescent="0.3">
      <c r="A17850">
        <v>25825</v>
      </c>
      <c r="B17850" s="15" t="s">
        <v>1895</v>
      </c>
      <c r="C17850" t="str">
        <f>_xlfn.XLOOKUP($B17850, STANDARDS!$A:$A, STANDARDS!$B:$B,,0,2)</f>
        <v>Undivided Lemede Fm; Cabo Carvoeiro Fm</v>
      </c>
      <c r="D17850" t="s">
        <v>2177</v>
      </c>
      <c r="E17850" t="s">
        <v>2202</v>
      </c>
      <c r="J17850" cm="1">
        <f t="array" ref="J17850:L17850">_xlfn.XLOOKUP($C17850, AGE!$A:$A,AGE!$B:$D,,0,2)</f>
        <v>182.45</v>
      </c>
      <c r="K17850">
        <v>8.3499999999999943</v>
      </c>
      <c r="L17850" t="str">
        <v xml:space="preserve">GSA 2018 </v>
      </c>
      <c r="M17850" t="s">
        <v>2403</v>
      </c>
      <c r="P17850" t="s">
        <v>2342</v>
      </c>
      <c r="Q17850">
        <v>2.79</v>
      </c>
      <c r="R17850">
        <v>0.2</v>
      </c>
      <c r="V17850">
        <v>1</v>
      </c>
      <c r="W17850" t="s">
        <v>2558</v>
      </c>
    </row>
    <row r="17851" spans="1:23" x14ac:dyDescent="0.3">
      <c r="A17851">
        <v>25826</v>
      </c>
      <c r="B17851" s="15" t="s">
        <v>1895</v>
      </c>
      <c r="C17851" t="str">
        <f>_xlfn.XLOOKUP($B17851, STANDARDS!$A:$A, STANDARDS!$B:$B,,0,2)</f>
        <v>Undivided Lemede Fm; Cabo Carvoeiro Fm</v>
      </c>
      <c r="D17851" t="s">
        <v>2177</v>
      </c>
      <c r="E17851" t="s">
        <v>2202</v>
      </c>
      <c r="J17851" cm="1">
        <f t="array" ref="J17851:L17851">_xlfn.XLOOKUP($C17851, AGE!$A:$A,AGE!$B:$D,,0,2)</f>
        <v>182.45</v>
      </c>
      <c r="K17851">
        <v>8.3499999999999943</v>
      </c>
      <c r="L17851" t="str">
        <v xml:space="preserve">GSA 2018 </v>
      </c>
      <c r="M17851" t="s">
        <v>2403</v>
      </c>
      <c r="P17851" t="s">
        <v>2342</v>
      </c>
      <c r="Q17851">
        <v>2.71</v>
      </c>
      <c r="R17851">
        <v>0.2</v>
      </c>
      <c r="V17851">
        <v>1</v>
      </c>
      <c r="W17851" t="s">
        <v>2558</v>
      </c>
    </row>
    <row r="17852" spans="1:23" x14ac:dyDescent="0.3">
      <c r="A17852">
        <v>25827</v>
      </c>
      <c r="B17852" s="15" t="s">
        <v>1895</v>
      </c>
      <c r="C17852" t="str">
        <f>_xlfn.XLOOKUP($B17852, STANDARDS!$A:$A, STANDARDS!$B:$B,,0,2)</f>
        <v>Undivided Lemede Fm; Cabo Carvoeiro Fm</v>
      </c>
      <c r="D17852" t="s">
        <v>2177</v>
      </c>
      <c r="E17852" t="s">
        <v>2202</v>
      </c>
      <c r="J17852" cm="1">
        <f t="array" ref="J17852:L17852">_xlfn.XLOOKUP($C17852, AGE!$A:$A,AGE!$B:$D,,0,2)</f>
        <v>182.45</v>
      </c>
      <c r="K17852">
        <v>8.3499999999999943</v>
      </c>
      <c r="L17852" t="str">
        <v xml:space="preserve">GSA 2018 </v>
      </c>
      <c r="M17852" t="s">
        <v>2403</v>
      </c>
      <c r="P17852" t="s">
        <v>2342</v>
      </c>
      <c r="Q17852">
        <v>2.67</v>
      </c>
      <c r="R17852">
        <v>0.2</v>
      </c>
      <c r="V17852">
        <v>1</v>
      </c>
      <c r="W17852" t="s">
        <v>2558</v>
      </c>
    </row>
    <row r="17853" spans="1:23" x14ac:dyDescent="0.3">
      <c r="A17853">
        <v>25828</v>
      </c>
      <c r="B17853" s="15" t="s">
        <v>1895</v>
      </c>
      <c r="C17853" t="str">
        <f>_xlfn.XLOOKUP($B17853, STANDARDS!$A:$A, STANDARDS!$B:$B,,0,2)</f>
        <v>Undivided Lemede Fm; Cabo Carvoeiro Fm</v>
      </c>
      <c r="D17853" t="s">
        <v>2177</v>
      </c>
      <c r="E17853" t="s">
        <v>2202</v>
      </c>
      <c r="J17853" cm="1">
        <f t="array" ref="J17853:L17853">_xlfn.XLOOKUP($C17853, AGE!$A:$A,AGE!$B:$D,,0,2)</f>
        <v>182.45</v>
      </c>
      <c r="K17853">
        <v>8.3499999999999943</v>
      </c>
      <c r="L17853" t="str">
        <v xml:space="preserve">GSA 2018 </v>
      </c>
      <c r="M17853" t="s">
        <v>2403</v>
      </c>
      <c r="P17853" t="s">
        <v>2342</v>
      </c>
      <c r="Q17853">
        <v>2.72</v>
      </c>
      <c r="R17853">
        <v>0.2</v>
      </c>
      <c r="V17853">
        <v>1</v>
      </c>
      <c r="W17853" t="s">
        <v>2558</v>
      </c>
    </row>
    <row r="17854" spans="1:23" x14ac:dyDescent="0.3">
      <c r="A17854">
        <v>25829</v>
      </c>
      <c r="B17854" s="15" t="s">
        <v>1895</v>
      </c>
      <c r="C17854" t="str">
        <f>_xlfn.XLOOKUP($B17854, STANDARDS!$A:$A, STANDARDS!$B:$B,,0,2)</f>
        <v>Undivided Lemede Fm; Cabo Carvoeiro Fm</v>
      </c>
      <c r="D17854" t="s">
        <v>2177</v>
      </c>
      <c r="E17854" t="s">
        <v>2202</v>
      </c>
      <c r="J17854" cm="1">
        <f t="array" ref="J17854:L17854">_xlfn.XLOOKUP($C17854, AGE!$A:$A,AGE!$B:$D,,0,2)</f>
        <v>182.45</v>
      </c>
      <c r="K17854">
        <v>8.3499999999999943</v>
      </c>
      <c r="L17854" t="str">
        <v xml:space="preserve">GSA 2018 </v>
      </c>
      <c r="M17854" t="s">
        <v>2403</v>
      </c>
      <c r="P17854" t="s">
        <v>2342</v>
      </c>
      <c r="Q17854">
        <v>2.82</v>
      </c>
      <c r="R17854">
        <v>0.2</v>
      </c>
      <c r="V17854">
        <v>1</v>
      </c>
      <c r="W17854" t="s">
        <v>2558</v>
      </c>
    </row>
    <row r="17855" spans="1:23" x14ac:dyDescent="0.3">
      <c r="A17855">
        <v>25830</v>
      </c>
      <c r="B17855" s="15" t="s">
        <v>1895</v>
      </c>
      <c r="C17855" t="str">
        <f>_xlfn.XLOOKUP($B17855, STANDARDS!$A:$A, STANDARDS!$B:$B,,0,2)</f>
        <v>Undivided Lemede Fm; Cabo Carvoeiro Fm</v>
      </c>
      <c r="D17855" t="s">
        <v>2177</v>
      </c>
      <c r="E17855" t="s">
        <v>2202</v>
      </c>
      <c r="J17855" cm="1">
        <f t="array" ref="J17855:L17855">_xlfn.XLOOKUP($C17855, AGE!$A:$A,AGE!$B:$D,,0,2)</f>
        <v>182.45</v>
      </c>
      <c r="K17855">
        <v>8.3499999999999943</v>
      </c>
      <c r="L17855" t="str">
        <v xml:space="preserve">GSA 2018 </v>
      </c>
      <c r="M17855" t="s">
        <v>2403</v>
      </c>
      <c r="P17855" t="s">
        <v>2342</v>
      </c>
      <c r="Q17855">
        <v>2.83</v>
      </c>
      <c r="R17855">
        <v>0.2</v>
      </c>
      <c r="V17855">
        <v>1</v>
      </c>
      <c r="W17855" t="s">
        <v>2558</v>
      </c>
    </row>
    <row r="17856" spans="1:23" x14ac:dyDescent="0.3">
      <c r="A17856">
        <v>25831</v>
      </c>
      <c r="B17856" s="15" t="s">
        <v>1895</v>
      </c>
      <c r="C17856" t="str">
        <f>_xlfn.XLOOKUP($B17856, STANDARDS!$A:$A, STANDARDS!$B:$B,,0,2)</f>
        <v>Undivided Lemede Fm; Cabo Carvoeiro Fm</v>
      </c>
      <c r="D17856" t="s">
        <v>2177</v>
      </c>
      <c r="E17856" t="s">
        <v>2202</v>
      </c>
      <c r="J17856" cm="1">
        <f t="array" ref="J17856:L17856">_xlfn.XLOOKUP($C17856, AGE!$A:$A,AGE!$B:$D,,0,2)</f>
        <v>182.45</v>
      </c>
      <c r="K17856">
        <v>8.3499999999999943</v>
      </c>
      <c r="L17856" t="str">
        <v xml:space="preserve">GSA 2018 </v>
      </c>
      <c r="M17856" t="s">
        <v>2403</v>
      </c>
      <c r="P17856" t="s">
        <v>2342</v>
      </c>
      <c r="Q17856">
        <v>2.77</v>
      </c>
      <c r="R17856">
        <v>0.2</v>
      </c>
      <c r="V17856">
        <v>1</v>
      </c>
      <c r="W17856" t="s">
        <v>2558</v>
      </c>
    </row>
    <row r="17857" spans="1:23" x14ac:dyDescent="0.3">
      <c r="A17857">
        <v>25832</v>
      </c>
      <c r="B17857" s="15" t="s">
        <v>1895</v>
      </c>
      <c r="C17857" t="str">
        <f>_xlfn.XLOOKUP($B17857, STANDARDS!$A:$A, STANDARDS!$B:$B,,0,2)</f>
        <v>Undivided Lemede Fm; Cabo Carvoeiro Fm</v>
      </c>
      <c r="D17857" t="s">
        <v>2177</v>
      </c>
      <c r="E17857" t="s">
        <v>2202</v>
      </c>
      <c r="J17857" cm="1">
        <f t="array" ref="J17857:L17857">_xlfn.XLOOKUP($C17857, AGE!$A:$A,AGE!$B:$D,,0,2)</f>
        <v>182.45</v>
      </c>
      <c r="K17857">
        <v>8.3499999999999943</v>
      </c>
      <c r="L17857" t="str">
        <v xml:space="preserve">GSA 2018 </v>
      </c>
      <c r="M17857" t="s">
        <v>2403</v>
      </c>
      <c r="P17857" t="s">
        <v>2342</v>
      </c>
      <c r="Q17857">
        <v>2.74</v>
      </c>
      <c r="R17857">
        <v>0.2</v>
      </c>
      <c r="V17857">
        <v>1</v>
      </c>
      <c r="W17857" t="s">
        <v>2558</v>
      </c>
    </row>
    <row r="17858" spans="1:23" x14ac:dyDescent="0.3">
      <c r="A17858">
        <v>25833</v>
      </c>
      <c r="B17858" s="15" t="s">
        <v>1895</v>
      </c>
      <c r="C17858" t="str">
        <f>_xlfn.XLOOKUP($B17858, STANDARDS!$A:$A, STANDARDS!$B:$B,,0,2)</f>
        <v>Undivided Lemede Fm; Cabo Carvoeiro Fm</v>
      </c>
      <c r="D17858" t="s">
        <v>2177</v>
      </c>
      <c r="E17858" t="s">
        <v>2202</v>
      </c>
      <c r="J17858" cm="1">
        <f t="array" ref="J17858:L17858">_xlfn.XLOOKUP($C17858, AGE!$A:$A,AGE!$B:$D,,0,2)</f>
        <v>182.45</v>
      </c>
      <c r="K17858">
        <v>8.3499999999999943</v>
      </c>
      <c r="L17858" t="str">
        <v xml:space="preserve">GSA 2018 </v>
      </c>
      <c r="M17858" t="s">
        <v>2403</v>
      </c>
      <c r="P17858" t="s">
        <v>2342</v>
      </c>
      <c r="Q17858">
        <v>2.79</v>
      </c>
      <c r="R17858">
        <v>0.2</v>
      </c>
      <c r="V17858">
        <v>1</v>
      </c>
      <c r="W17858" t="s">
        <v>2558</v>
      </c>
    </row>
    <row r="17859" spans="1:23" x14ac:dyDescent="0.3">
      <c r="A17859">
        <v>25834</v>
      </c>
      <c r="B17859" s="15" t="s">
        <v>1895</v>
      </c>
      <c r="C17859" t="str">
        <f>_xlfn.XLOOKUP($B17859, STANDARDS!$A:$A, STANDARDS!$B:$B,,0,2)</f>
        <v>Undivided Lemede Fm; Cabo Carvoeiro Fm</v>
      </c>
      <c r="D17859" t="s">
        <v>2177</v>
      </c>
      <c r="E17859" t="s">
        <v>2202</v>
      </c>
      <c r="J17859" cm="1">
        <f t="array" ref="J17859:L17859">_xlfn.XLOOKUP($C17859, AGE!$A:$A,AGE!$B:$D,,0,2)</f>
        <v>182.45</v>
      </c>
      <c r="K17859">
        <v>8.3499999999999943</v>
      </c>
      <c r="L17859" t="str">
        <v xml:space="preserve">GSA 2018 </v>
      </c>
      <c r="M17859" t="s">
        <v>2403</v>
      </c>
      <c r="P17859" t="s">
        <v>2342</v>
      </c>
      <c r="Q17859">
        <v>2.77</v>
      </c>
      <c r="R17859">
        <v>0.2</v>
      </c>
      <c r="V17859">
        <v>1</v>
      </c>
      <c r="W17859" t="s">
        <v>2558</v>
      </c>
    </row>
    <row r="17860" spans="1:23" x14ac:dyDescent="0.3">
      <c r="A17860">
        <v>25835</v>
      </c>
      <c r="B17860" s="15" t="s">
        <v>1895</v>
      </c>
      <c r="C17860" t="str">
        <f>_xlfn.XLOOKUP($B17860, STANDARDS!$A:$A, STANDARDS!$B:$B,,0,2)</f>
        <v>Undivided Lemede Fm; Cabo Carvoeiro Fm</v>
      </c>
      <c r="D17860" t="s">
        <v>2177</v>
      </c>
      <c r="E17860" t="s">
        <v>2202</v>
      </c>
      <c r="J17860" cm="1">
        <f t="array" ref="J17860:L17860">_xlfn.XLOOKUP($C17860, AGE!$A:$A,AGE!$B:$D,,0,2)</f>
        <v>182.45</v>
      </c>
      <c r="K17860">
        <v>8.3499999999999943</v>
      </c>
      <c r="L17860" t="str">
        <v xml:space="preserve">GSA 2018 </v>
      </c>
      <c r="M17860" t="s">
        <v>2403</v>
      </c>
      <c r="P17860" t="s">
        <v>2342</v>
      </c>
      <c r="Q17860">
        <v>2.85</v>
      </c>
      <c r="R17860">
        <v>0.2</v>
      </c>
      <c r="V17860">
        <v>1</v>
      </c>
      <c r="W17860" t="s">
        <v>2558</v>
      </c>
    </row>
    <row r="17861" spans="1:23" x14ac:dyDescent="0.3">
      <c r="A17861">
        <v>25836</v>
      </c>
      <c r="B17861" s="15" t="s">
        <v>1895</v>
      </c>
      <c r="C17861" t="str">
        <f>_xlfn.XLOOKUP($B17861, STANDARDS!$A:$A, STANDARDS!$B:$B,,0,2)</f>
        <v>Undivided Lemede Fm; Cabo Carvoeiro Fm</v>
      </c>
      <c r="D17861" t="s">
        <v>2177</v>
      </c>
      <c r="E17861" t="s">
        <v>2202</v>
      </c>
      <c r="J17861" cm="1">
        <f t="array" ref="J17861:L17861">_xlfn.XLOOKUP($C17861, AGE!$A:$A,AGE!$B:$D,,0,2)</f>
        <v>182.45</v>
      </c>
      <c r="K17861">
        <v>8.3499999999999943</v>
      </c>
      <c r="L17861" t="str">
        <v xml:space="preserve">GSA 2018 </v>
      </c>
      <c r="M17861" t="s">
        <v>2403</v>
      </c>
      <c r="P17861" t="s">
        <v>2342</v>
      </c>
      <c r="Q17861">
        <v>2.84</v>
      </c>
      <c r="R17861">
        <v>0.2</v>
      </c>
      <c r="V17861">
        <v>1</v>
      </c>
      <c r="W17861" t="s">
        <v>2558</v>
      </c>
    </row>
    <row r="17862" spans="1:23" x14ac:dyDescent="0.3">
      <c r="A17862">
        <v>25837</v>
      </c>
      <c r="B17862" s="15" t="s">
        <v>1895</v>
      </c>
      <c r="C17862" t="str">
        <f>_xlfn.XLOOKUP($B17862, STANDARDS!$A:$A, STANDARDS!$B:$B,,0,2)</f>
        <v>Undivided Lemede Fm; Cabo Carvoeiro Fm</v>
      </c>
      <c r="D17862" t="s">
        <v>2177</v>
      </c>
      <c r="E17862" t="s">
        <v>2202</v>
      </c>
      <c r="J17862" cm="1">
        <f t="array" ref="J17862:L17862">_xlfn.XLOOKUP($C17862, AGE!$A:$A,AGE!$B:$D,,0,2)</f>
        <v>182.45</v>
      </c>
      <c r="K17862">
        <v>8.3499999999999943</v>
      </c>
      <c r="L17862" t="str">
        <v xml:space="preserve">GSA 2018 </v>
      </c>
      <c r="M17862" t="s">
        <v>2403</v>
      </c>
      <c r="P17862" t="s">
        <v>2342</v>
      </c>
      <c r="Q17862">
        <v>2.89</v>
      </c>
      <c r="R17862">
        <v>0.2</v>
      </c>
      <c r="V17862">
        <v>1</v>
      </c>
      <c r="W17862" t="s">
        <v>2558</v>
      </c>
    </row>
    <row r="17863" spans="1:23" x14ac:dyDescent="0.3">
      <c r="A17863">
        <v>25838</v>
      </c>
      <c r="B17863" s="15" t="s">
        <v>1895</v>
      </c>
      <c r="C17863" t="str">
        <f>_xlfn.XLOOKUP($B17863, STANDARDS!$A:$A, STANDARDS!$B:$B,,0,2)</f>
        <v>Undivided Lemede Fm; Cabo Carvoeiro Fm</v>
      </c>
      <c r="D17863" t="s">
        <v>2177</v>
      </c>
      <c r="E17863" t="s">
        <v>2202</v>
      </c>
      <c r="J17863" cm="1">
        <f t="array" ref="J17863:L17863">_xlfn.XLOOKUP($C17863, AGE!$A:$A,AGE!$B:$D,,0,2)</f>
        <v>182.45</v>
      </c>
      <c r="K17863">
        <v>8.3499999999999943</v>
      </c>
      <c r="L17863" t="str">
        <v xml:space="preserve">GSA 2018 </v>
      </c>
      <c r="M17863" t="s">
        <v>2403</v>
      </c>
      <c r="P17863" t="s">
        <v>2342</v>
      </c>
      <c r="Q17863">
        <v>2.85</v>
      </c>
      <c r="R17863">
        <v>0.2</v>
      </c>
      <c r="V17863">
        <v>1</v>
      </c>
      <c r="W17863" t="s">
        <v>2558</v>
      </c>
    </row>
    <row r="17864" spans="1:23" x14ac:dyDescent="0.3">
      <c r="A17864">
        <v>25839</v>
      </c>
      <c r="B17864" s="15" t="s">
        <v>1895</v>
      </c>
      <c r="C17864" t="str">
        <f>_xlfn.XLOOKUP($B17864, STANDARDS!$A:$A, STANDARDS!$B:$B,,0,2)</f>
        <v>Undivided Lemede Fm; Cabo Carvoeiro Fm</v>
      </c>
      <c r="D17864" t="s">
        <v>2177</v>
      </c>
      <c r="E17864" t="s">
        <v>2202</v>
      </c>
      <c r="J17864" cm="1">
        <f t="array" ref="J17864:L17864">_xlfn.XLOOKUP($C17864, AGE!$A:$A,AGE!$B:$D,,0,2)</f>
        <v>182.45</v>
      </c>
      <c r="K17864">
        <v>8.3499999999999943</v>
      </c>
      <c r="L17864" t="str">
        <v xml:space="preserve">GSA 2018 </v>
      </c>
      <c r="M17864" t="s">
        <v>2403</v>
      </c>
      <c r="P17864" t="s">
        <v>2342</v>
      </c>
      <c r="Q17864">
        <v>2.82</v>
      </c>
      <c r="R17864">
        <v>0.2</v>
      </c>
      <c r="V17864">
        <v>1</v>
      </c>
      <c r="W17864" t="s">
        <v>2558</v>
      </c>
    </row>
    <row r="17865" spans="1:23" x14ac:dyDescent="0.3">
      <c r="A17865">
        <v>25840</v>
      </c>
      <c r="B17865" s="15" t="s">
        <v>1895</v>
      </c>
      <c r="C17865" t="str">
        <f>_xlfn.XLOOKUP($B17865, STANDARDS!$A:$A, STANDARDS!$B:$B,,0,2)</f>
        <v>Undivided Lemede Fm; Cabo Carvoeiro Fm</v>
      </c>
      <c r="D17865" t="s">
        <v>2177</v>
      </c>
      <c r="E17865" t="s">
        <v>2202</v>
      </c>
      <c r="J17865" cm="1">
        <f t="array" ref="J17865:L17865">_xlfn.XLOOKUP($C17865, AGE!$A:$A,AGE!$B:$D,,0,2)</f>
        <v>182.45</v>
      </c>
      <c r="K17865">
        <v>8.3499999999999943</v>
      </c>
      <c r="L17865" t="str">
        <v xml:space="preserve">GSA 2018 </v>
      </c>
      <c r="M17865" t="s">
        <v>2403</v>
      </c>
      <c r="P17865" t="s">
        <v>2342</v>
      </c>
      <c r="Q17865">
        <v>2.76</v>
      </c>
      <c r="R17865">
        <v>0.2</v>
      </c>
      <c r="V17865">
        <v>1</v>
      </c>
      <c r="W17865" t="s">
        <v>2558</v>
      </c>
    </row>
    <row r="17866" spans="1:23" x14ac:dyDescent="0.3">
      <c r="A17866">
        <v>25841</v>
      </c>
      <c r="B17866" s="15" t="s">
        <v>1895</v>
      </c>
      <c r="C17866" t="str">
        <f>_xlfn.XLOOKUP($B17866, STANDARDS!$A:$A, STANDARDS!$B:$B,,0,2)</f>
        <v>Undivided Lemede Fm; Cabo Carvoeiro Fm</v>
      </c>
      <c r="D17866" t="s">
        <v>2177</v>
      </c>
      <c r="E17866" t="s">
        <v>2202</v>
      </c>
      <c r="J17866" cm="1">
        <f t="array" ref="J17866:L17866">_xlfn.XLOOKUP($C17866, AGE!$A:$A,AGE!$B:$D,,0,2)</f>
        <v>182.45</v>
      </c>
      <c r="K17866">
        <v>8.3499999999999943</v>
      </c>
      <c r="L17866" t="str">
        <v xml:space="preserve">GSA 2018 </v>
      </c>
      <c r="M17866" t="s">
        <v>2403</v>
      </c>
      <c r="P17866" t="s">
        <v>2342</v>
      </c>
      <c r="Q17866">
        <v>2.83</v>
      </c>
      <c r="R17866">
        <v>0.2</v>
      </c>
      <c r="V17866">
        <v>1</v>
      </c>
      <c r="W17866" t="s">
        <v>2558</v>
      </c>
    </row>
    <row r="17867" spans="1:23" x14ac:dyDescent="0.3">
      <c r="A17867">
        <v>25842</v>
      </c>
      <c r="B17867" s="15" t="s">
        <v>1895</v>
      </c>
      <c r="C17867" t="str">
        <f>_xlfn.XLOOKUP($B17867, STANDARDS!$A:$A, STANDARDS!$B:$B,,0,2)</f>
        <v>Undivided Lemede Fm; Cabo Carvoeiro Fm</v>
      </c>
      <c r="D17867" t="s">
        <v>2177</v>
      </c>
      <c r="E17867" t="s">
        <v>2202</v>
      </c>
      <c r="J17867" cm="1">
        <f t="array" ref="J17867:L17867">_xlfn.XLOOKUP($C17867, AGE!$A:$A,AGE!$B:$D,,0,2)</f>
        <v>182.45</v>
      </c>
      <c r="K17867">
        <v>8.3499999999999943</v>
      </c>
      <c r="L17867" t="str">
        <v xml:space="preserve">GSA 2018 </v>
      </c>
      <c r="M17867" t="s">
        <v>2403</v>
      </c>
      <c r="P17867" t="s">
        <v>2342</v>
      </c>
      <c r="Q17867">
        <v>2.81</v>
      </c>
      <c r="R17867">
        <v>0.2</v>
      </c>
      <c r="V17867">
        <v>1</v>
      </c>
      <c r="W17867" t="s">
        <v>2558</v>
      </c>
    </row>
    <row r="17868" spans="1:23" x14ac:dyDescent="0.3">
      <c r="A17868">
        <v>25843</v>
      </c>
      <c r="B17868" s="15" t="s">
        <v>1895</v>
      </c>
      <c r="C17868" t="str">
        <f>_xlfn.XLOOKUP($B17868, STANDARDS!$A:$A, STANDARDS!$B:$B,,0,2)</f>
        <v>Undivided Lemede Fm; Cabo Carvoeiro Fm</v>
      </c>
      <c r="D17868" t="s">
        <v>2177</v>
      </c>
      <c r="E17868" t="s">
        <v>2202</v>
      </c>
      <c r="J17868" cm="1">
        <f t="array" ref="J17868:L17868">_xlfn.XLOOKUP($C17868, AGE!$A:$A,AGE!$B:$D,,0,2)</f>
        <v>182.45</v>
      </c>
      <c r="K17868">
        <v>8.3499999999999943</v>
      </c>
      <c r="L17868" t="str">
        <v xml:space="preserve">GSA 2018 </v>
      </c>
      <c r="M17868" t="s">
        <v>2403</v>
      </c>
      <c r="P17868" t="s">
        <v>2342</v>
      </c>
      <c r="Q17868">
        <v>2.73</v>
      </c>
      <c r="R17868">
        <v>0.2</v>
      </c>
      <c r="V17868">
        <v>1</v>
      </c>
      <c r="W17868" t="s">
        <v>2558</v>
      </c>
    </row>
    <row r="17869" spans="1:23" x14ac:dyDescent="0.3">
      <c r="A17869">
        <v>25844</v>
      </c>
      <c r="B17869" s="15" t="s">
        <v>1895</v>
      </c>
      <c r="C17869" t="str">
        <f>_xlfn.XLOOKUP($B17869, STANDARDS!$A:$A, STANDARDS!$B:$B,,0,2)</f>
        <v>Undivided Lemede Fm; Cabo Carvoeiro Fm</v>
      </c>
      <c r="D17869" t="s">
        <v>2177</v>
      </c>
      <c r="E17869" t="s">
        <v>2202</v>
      </c>
      <c r="J17869" cm="1">
        <f t="array" ref="J17869:L17869">_xlfn.XLOOKUP($C17869, AGE!$A:$A,AGE!$B:$D,,0,2)</f>
        <v>182.45</v>
      </c>
      <c r="K17869">
        <v>8.3499999999999943</v>
      </c>
      <c r="L17869" t="str">
        <v xml:space="preserve">GSA 2018 </v>
      </c>
      <c r="M17869" t="s">
        <v>2403</v>
      </c>
      <c r="P17869" t="s">
        <v>2342</v>
      </c>
      <c r="Q17869">
        <v>2.87</v>
      </c>
      <c r="R17869">
        <v>0.2</v>
      </c>
      <c r="V17869">
        <v>1</v>
      </c>
      <c r="W17869" t="s">
        <v>2558</v>
      </c>
    </row>
    <row r="17870" spans="1:23" x14ac:dyDescent="0.3">
      <c r="A17870">
        <v>25845</v>
      </c>
      <c r="B17870" s="15" t="s">
        <v>1895</v>
      </c>
      <c r="C17870" t="str">
        <f>_xlfn.XLOOKUP($B17870, STANDARDS!$A:$A, STANDARDS!$B:$B,,0,2)</f>
        <v>Undivided Lemede Fm; Cabo Carvoeiro Fm</v>
      </c>
      <c r="D17870" t="s">
        <v>2177</v>
      </c>
      <c r="E17870" t="s">
        <v>2202</v>
      </c>
      <c r="J17870" cm="1">
        <f t="array" ref="J17870:L17870">_xlfn.XLOOKUP($C17870, AGE!$A:$A,AGE!$B:$D,,0,2)</f>
        <v>182.45</v>
      </c>
      <c r="K17870">
        <v>8.3499999999999943</v>
      </c>
      <c r="L17870" t="str">
        <v xml:space="preserve">GSA 2018 </v>
      </c>
      <c r="M17870" t="s">
        <v>2403</v>
      </c>
      <c r="P17870" t="s">
        <v>2342</v>
      </c>
      <c r="Q17870">
        <v>2.88</v>
      </c>
      <c r="R17870">
        <v>0.2</v>
      </c>
      <c r="V17870">
        <v>1</v>
      </c>
      <c r="W17870" t="s">
        <v>2558</v>
      </c>
    </row>
    <row r="17871" spans="1:23" x14ac:dyDescent="0.3">
      <c r="A17871">
        <v>25846</v>
      </c>
      <c r="B17871" s="15" t="s">
        <v>1895</v>
      </c>
      <c r="C17871" t="str">
        <f>_xlfn.XLOOKUP($B17871, STANDARDS!$A:$A, STANDARDS!$B:$B,,0,2)</f>
        <v>Undivided Lemede Fm; Cabo Carvoeiro Fm</v>
      </c>
      <c r="D17871" t="s">
        <v>2177</v>
      </c>
      <c r="E17871" t="s">
        <v>2202</v>
      </c>
      <c r="J17871" cm="1">
        <f t="array" ref="J17871:L17871">_xlfn.XLOOKUP($C17871, AGE!$A:$A,AGE!$B:$D,,0,2)</f>
        <v>182.45</v>
      </c>
      <c r="K17871">
        <v>8.3499999999999943</v>
      </c>
      <c r="L17871" t="str">
        <v xml:space="preserve">GSA 2018 </v>
      </c>
      <c r="M17871" t="s">
        <v>2403</v>
      </c>
      <c r="P17871" t="s">
        <v>2342</v>
      </c>
      <c r="Q17871">
        <v>2.96</v>
      </c>
      <c r="R17871">
        <v>0.2</v>
      </c>
      <c r="V17871">
        <v>1</v>
      </c>
      <c r="W17871" t="s">
        <v>2558</v>
      </c>
    </row>
    <row r="17872" spans="1:23" x14ac:dyDescent="0.3">
      <c r="A17872">
        <v>25847</v>
      </c>
      <c r="B17872" s="15" t="s">
        <v>1895</v>
      </c>
      <c r="C17872" t="str">
        <f>_xlfn.XLOOKUP($B17872, STANDARDS!$A:$A, STANDARDS!$B:$B,,0,2)</f>
        <v>Undivided Lemede Fm; Cabo Carvoeiro Fm</v>
      </c>
      <c r="D17872" t="s">
        <v>2177</v>
      </c>
      <c r="E17872" t="s">
        <v>2202</v>
      </c>
      <c r="J17872" cm="1">
        <f t="array" ref="J17872:L17872">_xlfn.XLOOKUP($C17872, AGE!$A:$A,AGE!$B:$D,,0,2)</f>
        <v>182.45</v>
      </c>
      <c r="K17872">
        <v>8.3499999999999943</v>
      </c>
      <c r="L17872" t="str">
        <v xml:space="preserve">GSA 2018 </v>
      </c>
      <c r="M17872" t="s">
        <v>2403</v>
      </c>
      <c r="P17872" t="s">
        <v>2342</v>
      </c>
      <c r="Q17872">
        <v>2.97</v>
      </c>
      <c r="R17872">
        <v>0.2</v>
      </c>
      <c r="V17872">
        <v>1</v>
      </c>
      <c r="W17872" t="s">
        <v>2558</v>
      </c>
    </row>
    <row r="17873" spans="1:23" x14ac:dyDescent="0.3">
      <c r="A17873">
        <v>25848</v>
      </c>
      <c r="B17873" s="15" t="s">
        <v>1895</v>
      </c>
      <c r="C17873" t="str">
        <f>_xlfn.XLOOKUP($B17873, STANDARDS!$A:$A, STANDARDS!$B:$B,,0,2)</f>
        <v>Undivided Lemede Fm; Cabo Carvoeiro Fm</v>
      </c>
      <c r="D17873" t="s">
        <v>2177</v>
      </c>
      <c r="E17873" t="s">
        <v>2202</v>
      </c>
      <c r="J17873" cm="1">
        <f t="array" ref="J17873:L17873">_xlfn.XLOOKUP($C17873, AGE!$A:$A,AGE!$B:$D,,0,2)</f>
        <v>182.45</v>
      </c>
      <c r="K17873">
        <v>8.3499999999999943</v>
      </c>
      <c r="L17873" t="str">
        <v xml:space="preserve">GSA 2018 </v>
      </c>
      <c r="M17873" t="s">
        <v>2403</v>
      </c>
      <c r="P17873" t="s">
        <v>2342</v>
      </c>
      <c r="Q17873">
        <v>2.92</v>
      </c>
      <c r="R17873">
        <v>0.2</v>
      </c>
      <c r="V17873">
        <v>1</v>
      </c>
      <c r="W17873" t="s">
        <v>2558</v>
      </c>
    </row>
    <row r="17874" spans="1:23" x14ac:dyDescent="0.3">
      <c r="A17874">
        <v>25849</v>
      </c>
      <c r="B17874" s="15" t="s">
        <v>1895</v>
      </c>
      <c r="C17874" t="str">
        <f>_xlfn.XLOOKUP($B17874, STANDARDS!$A:$A, STANDARDS!$B:$B,,0,2)</f>
        <v>Undivided Lemede Fm; Cabo Carvoeiro Fm</v>
      </c>
      <c r="D17874" t="s">
        <v>2177</v>
      </c>
      <c r="E17874" t="s">
        <v>2202</v>
      </c>
      <c r="J17874" cm="1">
        <f t="array" ref="J17874:L17874">_xlfn.XLOOKUP($C17874, AGE!$A:$A,AGE!$B:$D,,0,2)</f>
        <v>182.45</v>
      </c>
      <c r="K17874">
        <v>8.3499999999999943</v>
      </c>
      <c r="L17874" t="str">
        <v xml:space="preserve">GSA 2018 </v>
      </c>
      <c r="M17874" t="s">
        <v>2403</v>
      </c>
      <c r="P17874" t="s">
        <v>2342</v>
      </c>
      <c r="Q17874">
        <v>2.82</v>
      </c>
      <c r="R17874">
        <v>0.2</v>
      </c>
      <c r="V17874">
        <v>1</v>
      </c>
      <c r="W17874" t="s">
        <v>2558</v>
      </c>
    </row>
    <row r="17875" spans="1:23" x14ac:dyDescent="0.3">
      <c r="A17875">
        <v>25850</v>
      </c>
      <c r="B17875" s="15" t="s">
        <v>1895</v>
      </c>
      <c r="C17875" t="str">
        <f>_xlfn.XLOOKUP($B17875, STANDARDS!$A:$A, STANDARDS!$B:$B,,0,2)</f>
        <v>Undivided Lemede Fm; Cabo Carvoeiro Fm</v>
      </c>
      <c r="D17875" t="s">
        <v>2177</v>
      </c>
      <c r="E17875" t="s">
        <v>2202</v>
      </c>
      <c r="J17875" cm="1">
        <f t="array" ref="J17875:L17875">_xlfn.XLOOKUP($C17875, AGE!$A:$A,AGE!$B:$D,,0,2)</f>
        <v>182.45</v>
      </c>
      <c r="K17875">
        <v>8.3499999999999943</v>
      </c>
      <c r="L17875" t="str">
        <v xml:space="preserve">GSA 2018 </v>
      </c>
      <c r="M17875" t="s">
        <v>2403</v>
      </c>
      <c r="P17875" t="s">
        <v>2342</v>
      </c>
      <c r="Q17875">
        <v>2.79</v>
      </c>
      <c r="R17875">
        <v>0.2</v>
      </c>
      <c r="V17875">
        <v>1</v>
      </c>
      <c r="W17875" t="s">
        <v>2558</v>
      </c>
    </row>
    <row r="17876" spans="1:23" x14ac:dyDescent="0.3">
      <c r="A17876">
        <v>25851</v>
      </c>
      <c r="B17876" s="15" t="s">
        <v>1895</v>
      </c>
      <c r="C17876" t="str">
        <f>_xlfn.XLOOKUP($B17876, STANDARDS!$A:$A, STANDARDS!$B:$B,,0,2)</f>
        <v>Undivided Lemede Fm; Cabo Carvoeiro Fm</v>
      </c>
      <c r="D17876" t="s">
        <v>2177</v>
      </c>
      <c r="E17876" t="s">
        <v>2202</v>
      </c>
      <c r="J17876" cm="1">
        <f t="array" ref="J17876:L17876">_xlfn.XLOOKUP($C17876, AGE!$A:$A,AGE!$B:$D,,0,2)</f>
        <v>182.45</v>
      </c>
      <c r="K17876">
        <v>8.3499999999999943</v>
      </c>
      <c r="L17876" t="str">
        <v xml:space="preserve">GSA 2018 </v>
      </c>
      <c r="M17876" t="s">
        <v>2403</v>
      </c>
      <c r="P17876" t="s">
        <v>2342</v>
      </c>
      <c r="Q17876">
        <v>2.84</v>
      </c>
      <c r="R17876">
        <v>0.2</v>
      </c>
      <c r="V17876">
        <v>1</v>
      </c>
      <c r="W17876" t="s">
        <v>2558</v>
      </c>
    </row>
    <row r="17877" spans="1:23" x14ac:dyDescent="0.3">
      <c r="A17877">
        <v>25852</v>
      </c>
      <c r="B17877" s="15" t="s">
        <v>1895</v>
      </c>
      <c r="C17877" t="str">
        <f>_xlfn.XLOOKUP($B17877, STANDARDS!$A:$A, STANDARDS!$B:$B,,0,2)</f>
        <v>Undivided Lemede Fm; Cabo Carvoeiro Fm</v>
      </c>
      <c r="D17877" t="s">
        <v>2177</v>
      </c>
      <c r="E17877" t="s">
        <v>2202</v>
      </c>
      <c r="J17877" cm="1">
        <f t="array" ref="J17877:L17877">_xlfn.XLOOKUP($C17877, AGE!$A:$A,AGE!$B:$D,,0,2)</f>
        <v>182.45</v>
      </c>
      <c r="K17877">
        <v>8.3499999999999943</v>
      </c>
      <c r="L17877" t="str">
        <v xml:space="preserve">GSA 2018 </v>
      </c>
      <c r="M17877" t="s">
        <v>2403</v>
      </c>
      <c r="P17877" t="s">
        <v>2342</v>
      </c>
      <c r="Q17877">
        <v>2.81</v>
      </c>
      <c r="R17877">
        <v>0.2</v>
      </c>
      <c r="V17877">
        <v>1</v>
      </c>
      <c r="W17877" t="s">
        <v>2558</v>
      </c>
    </row>
    <row r="17878" spans="1:23" x14ac:dyDescent="0.3">
      <c r="A17878">
        <v>25853</v>
      </c>
      <c r="B17878" s="15" t="s">
        <v>1895</v>
      </c>
      <c r="C17878" t="str">
        <f>_xlfn.XLOOKUP($B17878, STANDARDS!$A:$A, STANDARDS!$B:$B,,0,2)</f>
        <v>Undivided Lemede Fm; Cabo Carvoeiro Fm</v>
      </c>
      <c r="D17878" t="s">
        <v>2177</v>
      </c>
      <c r="E17878" t="s">
        <v>2202</v>
      </c>
      <c r="J17878" cm="1">
        <f t="array" ref="J17878:L17878">_xlfn.XLOOKUP($C17878, AGE!$A:$A,AGE!$B:$D,,0,2)</f>
        <v>182.45</v>
      </c>
      <c r="K17878">
        <v>8.3499999999999943</v>
      </c>
      <c r="L17878" t="str">
        <v xml:space="preserve">GSA 2018 </v>
      </c>
      <c r="M17878" t="s">
        <v>2403</v>
      </c>
      <c r="P17878" t="s">
        <v>2342</v>
      </c>
      <c r="Q17878">
        <v>2.84</v>
      </c>
      <c r="R17878">
        <v>0.2</v>
      </c>
      <c r="V17878">
        <v>1</v>
      </c>
      <c r="W17878" t="s">
        <v>2558</v>
      </c>
    </row>
    <row r="17879" spans="1:23" x14ac:dyDescent="0.3">
      <c r="A17879">
        <v>25854</v>
      </c>
      <c r="B17879" s="15" t="s">
        <v>1895</v>
      </c>
      <c r="C17879" t="str">
        <f>_xlfn.XLOOKUP($B17879, STANDARDS!$A:$A, STANDARDS!$B:$B,,0,2)</f>
        <v>Undivided Lemede Fm; Cabo Carvoeiro Fm</v>
      </c>
      <c r="D17879" t="s">
        <v>2177</v>
      </c>
      <c r="E17879" t="s">
        <v>2202</v>
      </c>
      <c r="J17879" cm="1">
        <f t="array" ref="J17879:L17879">_xlfn.XLOOKUP($C17879, AGE!$A:$A,AGE!$B:$D,,0,2)</f>
        <v>182.45</v>
      </c>
      <c r="K17879">
        <v>8.3499999999999943</v>
      </c>
      <c r="L17879" t="str">
        <v xml:space="preserve">GSA 2018 </v>
      </c>
      <c r="M17879" t="s">
        <v>2403</v>
      </c>
      <c r="P17879" t="s">
        <v>2342</v>
      </c>
      <c r="Q17879">
        <v>2.94</v>
      </c>
      <c r="R17879">
        <v>0.2</v>
      </c>
      <c r="V17879">
        <v>1</v>
      </c>
      <c r="W17879" t="s">
        <v>2558</v>
      </c>
    </row>
    <row r="17880" spans="1:23" x14ac:dyDescent="0.3">
      <c r="A17880">
        <v>25855</v>
      </c>
      <c r="B17880" s="15" t="s">
        <v>1895</v>
      </c>
      <c r="C17880" t="str">
        <f>_xlfn.XLOOKUP($B17880, STANDARDS!$A:$A, STANDARDS!$B:$B,,0,2)</f>
        <v>Undivided Lemede Fm; Cabo Carvoeiro Fm</v>
      </c>
      <c r="D17880" t="s">
        <v>2177</v>
      </c>
      <c r="E17880" t="s">
        <v>2202</v>
      </c>
      <c r="J17880" cm="1">
        <f t="array" ref="J17880:L17880">_xlfn.XLOOKUP($C17880, AGE!$A:$A,AGE!$B:$D,,0,2)</f>
        <v>182.45</v>
      </c>
      <c r="K17880">
        <v>8.3499999999999943</v>
      </c>
      <c r="L17880" t="str">
        <v xml:space="preserve">GSA 2018 </v>
      </c>
      <c r="M17880" t="s">
        <v>2403</v>
      </c>
      <c r="P17880" t="s">
        <v>2342</v>
      </c>
      <c r="Q17880">
        <v>2.86</v>
      </c>
      <c r="R17880">
        <v>0.2</v>
      </c>
      <c r="V17880">
        <v>1</v>
      </c>
      <c r="W17880" t="s">
        <v>2558</v>
      </c>
    </row>
    <row r="17881" spans="1:23" x14ac:dyDescent="0.3">
      <c r="A17881">
        <v>25856</v>
      </c>
      <c r="B17881" s="15" t="s">
        <v>1895</v>
      </c>
      <c r="C17881" t="str">
        <f>_xlfn.XLOOKUP($B17881, STANDARDS!$A:$A, STANDARDS!$B:$B,,0,2)</f>
        <v>Undivided Lemede Fm; Cabo Carvoeiro Fm</v>
      </c>
      <c r="D17881" t="s">
        <v>2177</v>
      </c>
      <c r="E17881" t="s">
        <v>2202</v>
      </c>
      <c r="J17881" cm="1">
        <f t="array" ref="J17881:L17881">_xlfn.XLOOKUP($C17881, AGE!$A:$A,AGE!$B:$D,,0,2)</f>
        <v>182.45</v>
      </c>
      <c r="K17881">
        <v>8.3499999999999943</v>
      </c>
      <c r="L17881" t="str">
        <v xml:space="preserve">GSA 2018 </v>
      </c>
      <c r="M17881" t="s">
        <v>2403</v>
      </c>
      <c r="P17881" t="s">
        <v>2342</v>
      </c>
      <c r="Q17881">
        <v>2.9</v>
      </c>
      <c r="R17881">
        <v>0.2</v>
      </c>
      <c r="V17881">
        <v>1</v>
      </c>
      <c r="W17881" t="s">
        <v>2558</v>
      </c>
    </row>
    <row r="17882" spans="1:23" x14ac:dyDescent="0.3">
      <c r="A17882">
        <v>25857</v>
      </c>
      <c r="B17882" s="15" t="s">
        <v>1895</v>
      </c>
      <c r="C17882" t="str">
        <f>_xlfn.XLOOKUP($B17882, STANDARDS!$A:$A, STANDARDS!$B:$B,,0,2)</f>
        <v>Undivided Lemede Fm; Cabo Carvoeiro Fm</v>
      </c>
      <c r="D17882" t="s">
        <v>2177</v>
      </c>
      <c r="E17882" t="s">
        <v>2202</v>
      </c>
      <c r="J17882" cm="1">
        <f t="array" ref="J17882:L17882">_xlfn.XLOOKUP($C17882, AGE!$A:$A,AGE!$B:$D,,0,2)</f>
        <v>182.45</v>
      </c>
      <c r="K17882">
        <v>8.3499999999999943</v>
      </c>
      <c r="L17882" t="str">
        <v xml:space="preserve">GSA 2018 </v>
      </c>
      <c r="M17882" t="s">
        <v>2403</v>
      </c>
      <c r="P17882" t="s">
        <v>2342</v>
      </c>
      <c r="Q17882">
        <v>2.93</v>
      </c>
      <c r="R17882">
        <v>0.2</v>
      </c>
      <c r="V17882">
        <v>1</v>
      </c>
      <c r="W17882" t="s">
        <v>2558</v>
      </c>
    </row>
    <row r="17883" spans="1:23" x14ac:dyDescent="0.3">
      <c r="A17883">
        <v>25858</v>
      </c>
      <c r="B17883" s="15" t="s">
        <v>1895</v>
      </c>
      <c r="C17883" t="str">
        <f>_xlfn.XLOOKUP($B17883, STANDARDS!$A:$A, STANDARDS!$B:$B,,0,2)</f>
        <v>Undivided Lemede Fm; Cabo Carvoeiro Fm</v>
      </c>
      <c r="D17883" t="s">
        <v>2177</v>
      </c>
      <c r="E17883" t="s">
        <v>2202</v>
      </c>
      <c r="J17883" cm="1">
        <f t="array" ref="J17883:L17883">_xlfn.XLOOKUP($C17883, AGE!$A:$A,AGE!$B:$D,,0,2)</f>
        <v>182.45</v>
      </c>
      <c r="K17883">
        <v>8.3499999999999943</v>
      </c>
      <c r="L17883" t="str">
        <v xml:space="preserve">GSA 2018 </v>
      </c>
      <c r="M17883" t="s">
        <v>2403</v>
      </c>
      <c r="P17883" t="s">
        <v>2342</v>
      </c>
      <c r="Q17883">
        <v>2.98</v>
      </c>
      <c r="R17883">
        <v>0.2</v>
      </c>
      <c r="V17883">
        <v>1</v>
      </c>
      <c r="W17883" t="s">
        <v>2558</v>
      </c>
    </row>
    <row r="17884" spans="1:23" x14ac:dyDescent="0.3">
      <c r="A17884">
        <v>25859</v>
      </c>
      <c r="B17884" s="15" t="s">
        <v>1895</v>
      </c>
      <c r="C17884" t="str">
        <f>_xlfn.XLOOKUP($B17884, STANDARDS!$A:$A, STANDARDS!$B:$B,,0,2)</f>
        <v>Undivided Lemede Fm; Cabo Carvoeiro Fm</v>
      </c>
      <c r="D17884" t="s">
        <v>2177</v>
      </c>
      <c r="E17884" t="s">
        <v>2202</v>
      </c>
      <c r="J17884" cm="1">
        <f t="array" ref="J17884:L17884">_xlfn.XLOOKUP($C17884, AGE!$A:$A,AGE!$B:$D,,0,2)</f>
        <v>182.45</v>
      </c>
      <c r="K17884">
        <v>8.3499999999999943</v>
      </c>
      <c r="L17884" t="str">
        <v xml:space="preserve">GSA 2018 </v>
      </c>
      <c r="M17884" t="s">
        <v>2403</v>
      </c>
      <c r="P17884" t="s">
        <v>2342</v>
      </c>
      <c r="Q17884">
        <v>2.99</v>
      </c>
      <c r="R17884">
        <v>0.2</v>
      </c>
      <c r="V17884">
        <v>1</v>
      </c>
      <c r="W17884" t="s">
        <v>2558</v>
      </c>
    </row>
    <row r="17885" spans="1:23" x14ac:dyDescent="0.3">
      <c r="A17885">
        <v>25860</v>
      </c>
      <c r="B17885" s="15" t="s">
        <v>1895</v>
      </c>
      <c r="C17885" t="str">
        <f>_xlfn.XLOOKUP($B17885, STANDARDS!$A:$A, STANDARDS!$B:$B,,0,2)</f>
        <v>Undivided Lemede Fm; Cabo Carvoeiro Fm</v>
      </c>
      <c r="D17885" t="s">
        <v>2177</v>
      </c>
      <c r="E17885" t="s">
        <v>2202</v>
      </c>
      <c r="J17885" cm="1">
        <f t="array" ref="J17885:L17885">_xlfn.XLOOKUP($C17885, AGE!$A:$A,AGE!$B:$D,,0,2)</f>
        <v>182.45</v>
      </c>
      <c r="K17885">
        <v>8.3499999999999943</v>
      </c>
      <c r="L17885" t="str">
        <v xml:space="preserve">GSA 2018 </v>
      </c>
      <c r="M17885" t="s">
        <v>2403</v>
      </c>
      <c r="P17885" t="s">
        <v>2342</v>
      </c>
      <c r="Q17885">
        <v>2.92</v>
      </c>
      <c r="R17885">
        <v>0.2</v>
      </c>
      <c r="V17885">
        <v>1</v>
      </c>
      <c r="W17885" t="s">
        <v>2558</v>
      </c>
    </row>
    <row r="17886" spans="1:23" x14ac:dyDescent="0.3">
      <c r="A17886">
        <v>25861</v>
      </c>
      <c r="B17886" s="15" t="s">
        <v>1895</v>
      </c>
      <c r="C17886" t="str">
        <f>_xlfn.XLOOKUP($B17886, STANDARDS!$A:$A, STANDARDS!$B:$B,,0,2)</f>
        <v>Undivided Lemede Fm; Cabo Carvoeiro Fm</v>
      </c>
      <c r="D17886" t="s">
        <v>2177</v>
      </c>
      <c r="E17886" t="s">
        <v>2202</v>
      </c>
      <c r="J17886" cm="1">
        <f t="array" ref="J17886:L17886">_xlfn.XLOOKUP($C17886, AGE!$A:$A,AGE!$B:$D,,0,2)</f>
        <v>182.45</v>
      </c>
      <c r="K17886">
        <v>8.3499999999999943</v>
      </c>
      <c r="L17886" t="str">
        <v xml:space="preserve">GSA 2018 </v>
      </c>
      <c r="M17886" t="s">
        <v>2403</v>
      </c>
      <c r="P17886" t="s">
        <v>2342</v>
      </c>
      <c r="Q17886">
        <v>2.89</v>
      </c>
      <c r="R17886">
        <v>0.2</v>
      </c>
      <c r="V17886">
        <v>1</v>
      </c>
      <c r="W17886" t="s">
        <v>2558</v>
      </c>
    </row>
    <row r="17887" spans="1:23" x14ac:dyDescent="0.3">
      <c r="A17887">
        <v>25862</v>
      </c>
      <c r="B17887" s="15" t="s">
        <v>1895</v>
      </c>
      <c r="C17887" t="str">
        <f>_xlfn.XLOOKUP($B17887, STANDARDS!$A:$A, STANDARDS!$B:$B,,0,2)</f>
        <v>Undivided Lemede Fm; Cabo Carvoeiro Fm</v>
      </c>
      <c r="D17887" t="s">
        <v>2177</v>
      </c>
      <c r="E17887" t="s">
        <v>2202</v>
      </c>
      <c r="J17887" cm="1">
        <f t="array" ref="J17887:L17887">_xlfn.XLOOKUP($C17887, AGE!$A:$A,AGE!$B:$D,,0,2)</f>
        <v>182.45</v>
      </c>
      <c r="K17887">
        <v>8.3499999999999943</v>
      </c>
      <c r="L17887" t="str">
        <v xml:space="preserve">GSA 2018 </v>
      </c>
      <c r="M17887" t="s">
        <v>2403</v>
      </c>
      <c r="P17887" t="s">
        <v>2342</v>
      </c>
      <c r="Q17887">
        <v>2.98</v>
      </c>
      <c r="R17887">
        <v>0.2</v>
      </c>
      <c r="V17887">
        <v>1</v>
      </c>
      <c r="W17887" t="s">
        <v>2558</v>
      </c>
    </row>
    <row r="17888" spans="1:23" x14ac:dyDescent="0.3">
      <c r="A17888">
        <v>25863</v>
      </c>
      <c r="B17888" s="15" t="s">
        <v>1895</v>
      </c>
      <c r="C17888" t="str">
        <f>_xlfn.XLOOKUP($B17888, STANDARDS!$A:$A, STANDARDS!$B:$B,,0,2)</f>
        <v>Undivided Lemede Fm; Cabo Carvoeiro Fm</v>
      </c>
      <c r="D17888" t="s">
        <v>2177</v>
      </c>
      <c r="E17888" t="s">
        <v>2202</v>
      </c>
      <c r="J17888" cm="1">
        <f t="array" ref="J17888:L17888">_xlfn.XLOOKUP($C17888, AGE!$A:$A,AGE!$B:$D,,0,2)</f>
        <v>182.45</v>
      </c>
      <c r="K17888">
        <v>8.3499999999999943</v>
      </c>
      <c r="L17888" t="str">
        <v xml:space="preserve">GSA 2018 </v>
      </c>
      <c r="M17888" t="s">
        <v>2403</v>
      </c>
      <c r="P17888" t="s">
        <v>2342</v>
      </c>
      <c r="Q17888">
        <v>3.03</v>
      </c>
      <c r="R17888">
        <v>0.2</v>
      </c>
      <c r="V17888">
        <v>1</v>
      </c>
      <c r="W17888" t="s">
        <v>2558</v>
      </c>
    </row>
    <row r="17889" spans="1:23" x14ac:dyDescent="0.3">
      <c r="A17889">
        <v>25864</v>
      </c>
      <c r="B17889" s="15" t="s">
        <v>1895</v>
      </c>
      <c r="C17889" t="str">
        <f>_xlfn.XLOOKUP($B17889, STANDARDS!$A:$A, STANDARDS!$B:$B,,0,2)</f>
        <v>Undivided Lemede Fm; Cabo Carvoeiro Fm</v>
      </c>
      <c r="D17889" t="s">
        <v>2177</v>
      </c>
      <c r="E17889" t="s">
        <v>2202</v>
      </c>
      <c r="J17889" cm="1">
        <f t="array" ref="J17889:L17889">_xlfn.XLOOKUP($C17889, AGE!$A:$A,AGE!$B:$D,,0,2)</f>
        <v>182.45</v>
      </c>
      <c r="K17889">
        <v>8.3499999999999943</v>
      </c>
      <c r="L17889" t="str">
        <v xml:space="preserve">GSA 2018 </v>
      </c>
      <c r="M17889" t="s">
        <v>2403</v>
      </c>
      <c r="P17889" t="s">
        <v>2342</v>
      </c>
      <c r="Q17889">
        <v>2.93</v>
      </c>
      <c r="R17889">
        <v>0.2</v>
      </c>
      <c r="V17889">
        <v>1</v>
      </c>
      <c r="W17889" t="s">
        <v>2558</v>
      </c>
    </row>
    <row r="17890" spans="1:23" x14ac:dyDescent="0.3">
      <c r="A17890">
        <v>25865</v>
      </c>
      <c r="B17890" s="15" t="s">
        <v>1895</v>
      </c>
      <c r="C17890" t="str">
        <f>_xlfn.XLOOKUP($B17890, STANDARDS!$A:$A, STANDARDS!$B:$B,,0,2)</f>
        <v>Undivided Lemede Fm; Cabo Carvoeiro Fm</v>
      </c>
      <c r="D17890" t="s">
        <v>2177</v>
      </c>
      <c r="E17890" t="s">
        <v>2202</v>
      </c>
      <c r="J17890" cm="1">
        <f t="array" ref="J17890:L17890">_xlfn.XLOOKUP($C17890, AGE!$A:$A,AGE!$B:$D,,0,2)</f>
        <v>182.45</v>
      </c>
      <c r="K17890">
        <v>8.3499999999999943</v>
      </c>
      <c r="L17890" t="str">
        <v xml:space="preserve">GSA 2018 </v>
      </c>
      <c r="M17890" t="s">
        <v>2403</v>
      </c>
      <c r="P17890" t="s">
        <v>2342</v>
      </c>
      <c r="Q17890">
        <v>3.03</v>
      </c>
      <c r="R17890">
        <v>0.2</v>
      </c>
      <c r="V17890">
        <v>1</v>
      </c>
      <c r="W17890" t="s">
        <v>2558</v>
      </c>
    </row>
    <row r="17891" spans="1:23" x14ac:dyDescent="0.3">
      <c r="A17891">
        <v>25866</v>
      </c>
      <c r="B17891" s="15" t="s">
        <v>1895</v>
      </c>
      <c r="C17891" t="str">
        <f>_xlfn.XLOOKUP($B17891, STANDARDS!$A:$A, STANDARDS!$B:$B,,0,2)</f>
        <v>Undivided Lemede Fm; Cabo Carvoeiro Fm</v>
      </c>
      <c r="D17891" t="s">
        <v>2177</v>
      </c>
      <c r="E17891" t="s">
        <v>2202</v>
      </c>
      <c r="J17891" cm="1">
        <f t="array" ref="J17891:L17891">_xlfn.XLOOKUP($C17891, AGE!$A:$A,AGE!$B:$D,,0,2)</f>
        <v>182.45</v>
      </c>
      <c r="K17891">
        <v>8.3499999999999943</v>
      </c>
      <c r="L17891" t="str">
        <v xml:space="preserve">GSA 2018 </v>
      </c>
      <c r="M17891" t="s">
        <v>2403</v>
      </c>
      <c r="P17891" t="s">
        <v>2342</v>
      </c>
      <c r="Q17891">
        <v>3.05</v>
      </c>
      <c r="R17891">
        <v>0.2</v>
      </c>
      <c r="V17891">
        <v>1</v>
      </c>
      <c r="W17891" t="s">
        <v>2558</v>
      </c>
    </row>
    <row r="17892" spans="1:23" x14ac:dyDescent="0.3">
      <c r="A17892">
        <v>25867</v>
      </c>
      <c r="B17892" s="15" t="s">
        <v>1895</v>
      </c>
      <c r="C17892" t="str">
        <f>_xlfn.XLOOKUP($B17892, STANDARDS!$A:$A, STANDARDS!$B:$B,,0,2)</f>
        <v>Undivided Lemede Fm; Cabo Carvoeiro Fm</v>
      </c>
      <c r="D17892" t="s">
        <v>2177</v>
      </c>
      <c r="E17892" t="s">
        <v>2202</v>
      </c>
      <c r="J17892" cm="1">
        <f t="array" ref="J17892:L17892">_xlfn.XLOOKUP($C17892, AGE!$A:$A,AGE!$B:$D,,0,2)</f>
        <v>182.45</v>
      </c>
      <c r="K17892">
        <v>8.3499999999999943</v>
      </c>
      <c r="L17892" t="str">
        <v xml:space="preserve">GSA 2018 </v>
      </c>
      <c r="M17892" t="s">
        <v>2403</v>
      </c>
      <c r="P17892" t="s">
        <v>2342</v>
      </c>
      <c r="Q17892">
        <v>2.97</v>
      </c>
      <c r="R17892">
        <v>0.2</v>
      </c>
      <c r="V17892">
        <v>1</v>
      </c>
      <c r="W17892" t="s">
        <v>2558</v>
      </c>
    </row>
    <row r="17893" spans="1:23" x14ac:dyDescent="0.3">
      <c r="A17893">
        <v>25868</v>
      </c>
      <c r="B17893" s="15" t="s">
        <v>1895</v>
      </c>
      <c r="C17893" t="str">
        <f>_xlfn.XLOOKUP($B17893, STANDARDS!$A:$A, STANDARDS!$B:$B,,0,2)</f>
        <v>Undivided Lemede Fm; Cabo Carvoeiro Fm</v>
      </c>
      <c r="D17893" t="s">
        <v>2177</v>
      </c>
      <c r="E17893" t="s">
        <v>2202</v>
      </c>
      <c r="J17893" cm="1">
        <f t="array" ref="J17893:L17893">_xlfn.XLOOKUP($C17893, AGE!$A:$A,AGE!$B:$D,,0,2)</f>
        <v>182.45</v>
      </c>
      <c r="K17893">
        <v>8.3499999999999943</v>
      </c>
      <c r="L17893" t="str">
        <v xml:space="preserve">GSA 2018 </v>
      </c>
      <c r="M17893" t="s">
        <v>2403</v>
      </c>
      <c r="P17893" t="s">
        <v>2342</v>
      </c>
      <c r="Q17893">
        <v>2.92</v>
      </c>
      <c r="R17893">
        <v>0.2</v>
      </c>
      <c r="V17893">
        <v>1</v>
      </c>
      <c r="W17893" t="s">
        <v>2558</v>
      </c>
    </row>
    <row r="17894" spans="1:23" x14ac:dyDescent="0.3">
      <c r="A17894">
        <v>25869</v>
      </c>
      <c r="B17894" s="15" t="s">
        <v>1895</v>
      </c>
      <c r="C17894" t="str">
        <f>_xlfn.XLOOKUP($B17894, STANDARDS!$A:$A, STANDARDS!$B:$B,,0,2)</f>
        <v>Undivided Lemede Fm; Cabo Carvoeiro Fm</v>
      </c>
      <c r="D17894" t="s">
        <v>2177</v>
      </c>
      <c r="E17894" t="s">
        <v>2202</v>
      </c>
      <c r="J17894" cm="1">
        <f t="array" ref="J17894:L17894">_xlfn.XLOOKUP($C17894, AGE!$A:$A,AGE!$B:$D,,0,2)</f>
        <v>182.45</v>
      </c>
      <c r="K17894">
        <v>8.3499999999999943</v>
      </c>
      <c r="L17894" t="str">
        <v xml:space="preserve">GSA 2018 </v>
      </c>
      <c r="M17894" t="s">
        <v>2403</v>
      </c>
      <c r="P17894" t="s">
        <v>2342</v>
      </c>
      <c r="Q17894">
        <v>3.07</v>
      </c>
      <c r="R17894">
        <v>0.2</v>
      </c>
      <c r="V17894">
        <v>1</v>
      </c>
      <c r="W17894" t="s">
        <v>2558</v>
      </c>
    </row>
    <row r="17895" spans="1:23" x14ac:dyDescent="0.3">
      <c r="A17895">
        <v>25870</v>
      </c>
      <c r="B17895" s="15" t="s">
        <v>1895</v>
      </c>
      <c r="C17895" t="str">
        <f>_xlfn.XLOOKUP($B17895, STANDARDS!$A:$A, STANDARDS!$B:$B,,0,2)</f>
        <v>Undivided Lemede Fm; Cabo Carvoeiro Fm</v>
      </c>
      <c r="D17895" t="s">
        <v>2177</v>
      </c>
      <c r="E17895" t="s">
        <v>2202</v>
      </c>
      <c r="J17895" cm="1">
        <f t="array" ref="J17895:L17895">_xlfn.XLOOKUP($C17895, AGE!$A:$A,AGE!$B:$D,,0,2)</f>
        <v>182.45</v>
      </c>
      <c r="K17895">
        <v>8.3499999999999943</v>
      </c>
      <c r="L17895" t="str">
        <v xml:space="preserve">GSA 2018 </v>
      </c>
      <c r="M17895" t="s">
        <v>2403</v>
      </c>
      <c r="P17895" t="s">
        <v>2342</v>
      </c>
      <c r="Q17895">
        <v>3.02</v>
      </c>
      <c r="R17895">
        <v>0.2</v>
      </c>
      <c r="V17895">
        <v>1</v>
      </c>
      <c r="W17895" t="s">
        <v>2558</v>
      </c>
    </row>
    <row r="17896" spans="1:23" x14ac:dyDescent="0.3">
      <c r="A17896">
        <v>25871</v>
      </c>
      <c r="B17896" s="15" t="s">
        <v>1895</v>
      </c>
      <c r="C17896" t="str">
        <f>_xlfn.XLOOKUP($B17896, STANDARDS!$A:$A, STANDARDS!$B:$B,,0,2)</f>
        <v>Undivided Lemede Fm; Cabo Carvoeiro Fm</v>
      </c>
      <c r="D17896" t="s">
        <v>2177</v>
      </c>
      <c r="E17896" t="s">
        <v>2202</v>
      </c>
      <c r="J17896" cm="1">
        <f t="array" ref="J17896:L17896">_xlfn.XLOOKUP($C17896, AGE!$A:$A,AGE!$B:$D,,0,2)</f>
        <v>182.45</v>
      </c>
      <c r="K17896">
        <v>8.3499999999999943</v>
      </c>
      <c r="L17896" t="str">
        <v xml:space="preserve">GSA 2018 </v>
      </c>
      <c r="M17896" t="s">
        <v>2403</v>
      </c>
      <c r="P17896" t="s">
        <v>2342</v>
      </c>
      <c r="Q17896">
        <v>3.07</v>
      </c>
      <c r="R17896">
        <v>0.2</v>
      </c>
      <c r="V17896">
        <v>1</v>
      </c>
      <c r="W17896" t="s">
        <v>2558</v>
      </c>
    </row>
    <row r="17897" spans="1:23" x14ac:dyDescent="0.3">
      <c r="A17897">
        <v>25872</v>
      </c>
      <c r="B17897" s="15" t="s">
        <v>1895</v>
      </c>
      <c r="C17897" t="str">
        <f>_xlfn.XLOOKUP($B17897, STANDARDS!$A:$A, STANDARDS!$B:$B,,0,2)</f>
        <v>Undivided Lemede Fm; Cabo Carvoeiro Fm</v>
      </c>
      <c r="D17897" t="s">
        <v>2177</v>
      </c>
      <c r="E17897" t="s">
        <v>2202</v>
      </c>
      <c r="J17897" cm="1">
        <f t="array" ref="J17897:L17897">_xlfn.XLOOKUP($C17897, AGE!$A:$A,AGE!$B:$D,,0,2)</f>
        <v>182.45</v>
      </c>
      <c r="K17897">
        <v>8.3499999999999943</v>
      </c>
      <c r="L17897" t="str">
        <v xml:space="preserve">GSA 2018 </v>
      </c>
      <c r="M17897" t="s">
        <v>2403</v>
      </c>
      <c r="P17897" t="s">
        <v>2342</v>
      </c>
      <c r="Q17897">
        <v>3.01</v>
      </c>
      <c r="R17897">
        <v>0.2</v>
      </c>
      <c r="V17897">
        <v>1</v>
      </c>
      <c r="W17897" t="s">
        <v>2558</v>
      </c>
    </row>
    <row r="17898" spans="1:23" x14ac:dyDescent="0.3">
      <c r="A17898">
        <v>25873</v>
      </c>
      <c r="B17898" s="15" t="s">
        <v>1895</v>
      </c>
      <c r="C17898" t="str">
        <f>_xlfn.XLOOKUP($B17898, STANDARDS!$A:$A, STANDARDS!$B:$B,,0,2)</f>
        <v>Undivided Lemede Fm; Cabo Carvoeiro Fm</v>
      </c>
      <c r="D17898" t="s">
        <v>2177</v>
      </c>
      <c r="E17898" t="s">
        <v>2202</v>
      </c>
      <c r="J17898" cm="1">
        <f t="array" ref="J17898:L17898">_xlfn.XLOOKUP($C17898, AGE!$A:$A,AGE!$B:$D,,0,2)</f>
        <v>182.45</v>
      </c>
      <c r="K17898">
        <v>8.3499999999999943</v>
      </c>
      <c r="L17898" t="str">
        <v xml:space="preserve">GSA 2018 </v>
      </c>
      <c r="M17898" t="s">
        <v>2403</v>
      </c>
      <c r="P17898" t="s">
        <v>2342</v>
      </c>
      <c r="Q17898">
        <v>2.9</v>
      </c>
      <c r="R17898">
        <v>0.2</v>
      </c>
      <c r="V17898">
        <v>1</v>
      </c>
      <c r="W17898" t="s">
        <v>2558</v>
      </c>
    </row>
    <row r="17899" spans="1:23" x14ac:dyDescent="0.3">
      <c r="A17899">
        <v>25874</v>
      </c>
      <c r="B17899" s="15" t="s">
        <v>1895</v>
      </c>
      <c r="C17899" t="str">
        <f>_xlfn.XLOOKUP($B17899, STANDARDS!$A:$A, STANDARDS!$B:$B,,0,2)</f>
        <v>Undivided Lemede Fm; Cabo Carvoeiro Fm</v>
      </c>
      <c r="D17899" t="s">
        <v>2177</v>
      </c>
      <c r="E17899" t="s">
        <v>2202</v>
      </c>
      <c r="J17899" cm="1">
        <f t="array" ref="J17899:L17899">_xlfn.XLOOKUP($C17899, AGE!$A:$A,AGE!$B:$D,,0,2)</f>
        <v>182.45</v>
      </c>
      <c r="K17899">
        <v>8.3499999999999943</v>
      </c>
      <c r="L17899" t="str">
        <v xml:space="preserve">GSA 2018 </v>
      </c>
      <c r="M17899" t="s">
        <v>2403</v>
      </c>
      <c r="P17899" t="s">
        <v>2342</v>
      </c>
      <c r="Q17899">
        <v>2.74</v>
      </c>
      <c r="R17899">
        <v>0.2</v>
      </c>
      <c r="V17899">
        <v>1</v>
      </c>
      <c r="W17899" t="s">
        <v>2558</v>
      </c>
    </row>
    <row r="17900" spans="1:23" x14ac:dyDescent="0.3">
      <c r="A17900">
        <v>25875</v>
      </c>
      <c r="B17900" s="15" t="s">
        <v>1895</v>
      </c>
      <c r="C17900" t="str">
        <f>_xlfn.XLOOKUP($B17900, STANDARDS!$A:$A, STANDARDS!$B:$B,,0,2)</f>
        <v>Undivided Lemede Fm; Cabo Carvoeiro Fm</v>
      </c>
      <c r="D17900" t="s">
        <v>2177</v>
      </c>
      <c r="E17900" t="s">
        <v>2202</v>
      </c>
      <c r="J17900" cm="1">
        <f t="array" ref="J17900:L17900">_xlfn.XLOOKUP($C17900, AGE!$A:$A,AGE!$B:$D,,0,2)</f>
        <v>182.45</v>
      </c>
      <c r="K17900">
        <v>8.3499999999999943</v>
      </c>
      <c r="L17900" t="str">
        <v xml:space="preserve">GSA 2018 </v>
      </c>
      <c r="M17900" t="s">
        <v>2403</v>
      </c>
      <c r="P17900" t="s">
        <v>2342</v>
      </c>
      <c r="Q17900">
        <v>2.84</v>
      </c>
      <c r="R17900">
        <v>0.2</v>
      </c>
      <c r="V17900">
        <v>1</v>
      </c>
      <c r="W17900" t="s">
        <v>2558</v>
      </c>
    </row>
    <row r="17901" spans="1:23" x14ac:dyDescent="0.3">
      <c r="A17901">
        <v>25876</v>
      </c>
      <c r="B17901" s="15" t="s">
        <v>1895</v>
      </c>
      <c r="C17901" t="str">
        <f>_xlfn.XLOOKUP($B17901, STANDARDS!$A:$A, STANDARDS!$B:$B,,0,2)</f>
        <v>Undivided Lemede Fm; Cabo Carvoeiro Fm</v>
      </c>
      <c r="D17901" t="s">
        <v>2177</v>
      </c>
      <c r="E17901" t="s">
        <v>2202</v>
      </c>
      <c r="J17901" cm="1">
        <f t="array" ref="J17901:L17901">_xlfn.XLOOKUP($C17901, AGE!$A:$A,AGE!$B:$D,,0,2)</f>
        <v>182.45</v>
      </c>
      <c r="K17901">
        <v>8.3499999999999943</v>
      </c>
      <c r="L17901" t="str">
        <v xml:space="preserve">GSA 2018 </v>
      </c>
      <c r="M17901" t="s">
        <v>2403</v>
      </c>
      <c r="P17901" t="s">
        <v>2342</v>
      </c>
      <c r="Q17901">
        <v>3.01</v>
      </c>
      <c r="R17901">
        <v>0.2</v>
      </c>
      <c r="V17901">
        <v>1</v>
      </c>
      <c r="W17901" t="s">
        <v>2558</v>
      </c>
    </row>
    <row r="17902" spans="1:23" x14ac:dyDescent="0.3">
      <c r="A17902">
        <v>25877</v>
      </c>
      <c r="B17902" s="15" t="s">
        <v>1895</v>
      </c>
      <c r="C17902" t="str">
        <f>_xlfn.XLOOKUP($B17902, STANDARDS!$A:$A, STANDARDS!$B:$B,,0,2)</f>
        <v>Undivided Lemede Fm; Cabo Carvoeiro Fm</v>
      </c>
      <c r="D17902" t="s">
        <v>2177</v>
      </c>
      <c r="E17902" t="s">
        <v>2202</v>
      </c>
      <c r="J17902" cm="1">
        <f t="array" ref="J17902:L17902">_xlfn.XLOOKUP($C17902, AGE!$A:$A,AGE!$B:$D,,0,2)</f>
        <v>182.45</v>
      </c>
      <c r="K17902">
        <v>8.3499999999999943</v>
      </c>
      <c r="L17902" t="str">
        <v xml:space="preserve">GSA 2018 </v>
      </c>
      <c r="M17902" t="s">
        <v>2403</v>
      </c>
      <c r="P17902" t="s">
        <v>2342</v>
      </c>
      <c r="Q17902">
        <v>2.81</v>
      </c>
      <c r="R17902">
        <v>0.2</v>
      </c>
      <c r="V17902">
        <v>1</v>
      </c>
      <c r="W17902" t="s">
        <v>2558</v>
      </c>
    </row>
    <row r="17903" spans="1:23" x14ac:dyDescent="0.3">
      <c r="A17903">
        <v>25878</v>
      </c>
      <c r="B17903" s="15" t="s">
        <v>1895</v>
      </c>
      <c r="C17903" t="str">
        <f>_xlfn.XLOOKUP($B17903, STANDARDS!$A:$A, STANDARDS!$B:$B,,0,2)</f>
        <v>Undivided Lemede Fm; Cabo Carvoeiro Fm</v>
      </c>
      <c r="D17903" t="s">
        <v>2177</v>
      </c>
      <c r="E17903" t="s">
        <v>2202</v>
      </c>
      <c r="J17903" cm="1">
        <f t="array" ref="J17903:L17903">_xlfn.XLOOKUP($C17903, AGE!$A:$A,AGE!$B:$D,,0,2)</f>
        <v>182.45</v>
      </c>
      <c r="K17903">
        <v>8.3499999999999943</v>
      </c>
      <c r="L17903" t="str">
        <v xml:space="preserve">GSA 2018 </v>
      </c>
      <c r="M17903" t="s">
        <v>2403</v>
      </c>
      <c r="P17903" t="s">
        <v>2342</v>
      </c>
      <c r="Q17903">
        <v>2.8</v>
      </c>
      <c r="R17903">
        <v>0.2</v>
      </c>
      <c r="V17903">
        <v>1</v>
      </c>
      <c r="W17903" t="s">
        <v>2558</v>
      </c>
    </row>
    <row r="17904" spans="1:23" x14ac:dyDescent="0.3">
      <c r="A17904">
        <v>25879</v>
      </c>
      <c r="B17904" s="15" t="s">
        <v>1895</v>
      </c>
      <c r="C17904" t="str">
        <f>_xlfn.XLOOKUP($B17904, STANDARDS!$A:$A, STANDARDS!$B:$B,,0,2)</f>
        <v>Undivided Lemede Fm; Cabo Carvoeiro Fm</v>
      </c>
      <c r="D17904" t="s">
        <v>2177</v>
      </c>
      <c r="E17904" t="s">
        <v>2202</v>
      </c>
      <c r="J17904" cm="1">
        <f t="array" ref="J17904:L17904">_xlfn.XLOOKUP($C17904, AGE!$A:$A,AGE!$B:$D,,0,2)</f>
        <v>182.45</v>
      </c>
      <c r="K17904">
        <v>8.3499999999999943</v>
      </c>
      <c r="L17904" t="str">
        <v xml:space="preserve">GSA 2018 </v>
      </c>
      <c r="M17904" t="s">
        <v>2403</v>
      </c>
      <c r="P17904" t="s">
        <v>2342</v>
      </c>
      <c r="Q17904">
        <v>2.83</v>
      </c>
      <c r="R17904">
        <v>0.2</v>
      </c>
      <c r="V17904">
        <v>1</v>
      </c>
      <c r="W17904" t="s">
        <v>2558</v>
      </c>
    </row>
    <row r="17905" spans="1:23" x14ac:dyDescent="0.3">
      <c r="A17905">
        <v>25880</v>
      </c>
      <c r="B17905" s="15" t="s">
        <v>1895</v>
      </c>
      <c r="C17905" t="str">
        <f>_xlfn.XLOOKUP($B17905, STANDARDS!$A:$A, STANDARDS!$B:$B,,0,2)</f>
        <v>Undivided Lemede Fm; Cabo Carvoeiro Fm</v>
      </c>
      <c r="D17905" t="s">
        <v>2177</v>
      </c>
      <c r="E17905" t="s">
        <v>2202</v>
      </c>
      <c r="J17905" cm="1">
        <f t="array" ref="J17905:L17905">_xlfn.XLOOKUP($C17905, AGE!$A:$A,AGE!$B:$D,,0,2)</f>
        <v>182.45</v>
      </c>
      <c r="K17905">
        <v>8.3499999999999943</v>
      </c>
      <c r="L17905" t="str">
        <v xml:space="preserve">GSA 2018 </v>
      </c>
      <c r="M17905" t="s">
        <v>2403</v>
      </c>
      <c r="P17905" t="s">
        <v>2342</v>
      </c>
      <c r="Q17905">
        <v>2.83</v>
      </c>
      <c r="R17905">
        <v>0.2</v>
      </c>
      <c r="V17905">
        <v>1</v>
      </c>
      <c r="W17905" t="s">
        <v>2558</v>
      </c>
    </row>
    <row r="17906" spans="1:23" x14ac:dyDescent="0.3">
      <c r="A17906">
        <v>25881</v>
      </c>
      <c r="B17906" s="15" t="s">
        <v>1895</v>
      </c>
      <c r="C17906" t="str">
        <f>_xlfn.XLOOKUP($B17906, STANDARDS!$A:$A, STANDARDS!$B:$B,,0,2)</f>
        <v>Undivided Lemede Fm; Cabo Carvoeiro Fm</v>
      </c>
      <c r="D17906" t="s">
        <v>2177</v>
      </c>
      <c r="E17906" t="s">
        <v>2202</v>
      </c>
      <c r="J17906" cm="1">
        <f t="array" ref="J17906:L17906">_xlfn.XLOOKUP($C17906, AGE!$A:$A,AGE!$B:$D,,0,2)</f>
        <v>182.45</v>
      </c>
      <c r="K17906">
        <v>8.3499999999999943</v>
      </c>
      <c r="L17906" t="str">
        <v xml:space="preserve">GSA 2018 </v>
      </c>
      <c r="M17906" t="s">
        <v>2403</v>
      </c>
      <c r="P17906" t="s">
        <v>2342</v>
      </c>
      <c r="Q17906">
        <v>3.08</v>
      </c>
      <c r="R17906">
        <v>0.2</v>
      </c>
      <c r="V17906">
        <v>1</v>
      </c>
      <c r="W17906" t="s">
        <v>2558</v>
      </c>
    </row>
    <row r="17907" spans="1:23" x14ac:dyDescent="0.3">
      <c r="A17907">
        <v>25882</v>
      </c>
      <c r="B17907" s="15" t="s">
        <v>1895</v>
      </c>
      <c r="C17907" t="str">
        <f>_xlfn.XLOOKUP($B17907, STANDARDS!$A:$A, STANDARDS!$B:$B,,0,2)</f>
        <v>Undivided Lemede Fm; Cabo Carvoeiro Fm</v>
      </c>
      <c r="D17907" t="s">
        <v>2177</v>
      </c>
      <c r="E17907" t="s">
        <v>2202</v>
      </c>
      <c r="J17907" cm="1">
        <f t="array" ref="J17907:L17907">_xlfn.XLOOKUP($C17907, AGE!$A:$A,AGE!$B:$D,,0,2)</f>
        <v>182.45</v>
      </c>
      <c r="K17907">
        <v>8.3499999999999943</v>
      </c>
      <c r="L17907" t="str">
        <v xml:space="preserve">GSA 2018 </v>
      </c>
      <c r="M17907" t="s">
        <v>2403</v>
      </c>
      <c r="P17907" t="s">
        <v>2342</v>
      </c>
      <c r="Q17907">
        <v>3.11</v>
      </c>
      <c r="R17907">
        <v>0.2</v>
      </c>
      <c r="V17907">
        <v>1</v>
      </c>
      <c r="W17907" t="s">
        <v>2558</v>
      </c>
    </row>
    <row r="17908" spans="1:23" x14ac:dyDescent="0.3">
      <c r="A17908">
        <v>25883</v>
      </c>
      <c r="B17908" s="15" t="s">
        <v>1895</v>
      </c>
      <c r="C17908" t="str">
        <f>_xlfn.XLOOKUP($B17908, STANDARDS!$A:$A, STANDARDS!$B:$B,,0,2)</f>
        <v>Undivided Lemede Fm; Cabo Carvoeiro Fm</v>
      </c>
      <c r="D17908" t="s">
        <v>2177</v>
      </c>
      <c r="E17908" t="s">
        <v>2202</v>
      </c>
      <c r="J17908" cm="1">
        <f t="array" ref="J17908:L17908">_xlfn.XLOOKUP($C17908, AGE!$A:$A,AGE!$B:$D,,0,2)</f>
        <v>182.45</v>
      </c>
      <c r="K17908">
        <v>8.3499999999999943</v>
      </c>
      <c r="L17908" t="str">
        <v xml:space="preserve">GSA 2018 </v>
      </c>
      <c r="M17908" t="s">
        <v>2403</v>
      </c>
      <c r="P17908" t="s">
        <v>2342</v>
      </c>
      <c r="Q17908">
        <v>3.17</v>
      </c>
      <c r="R17908">
        <v>0.2</v>
      </c>
      <c r="V17908">
        <v>1</v>
      </c>
      <c r="W17908" t="s">
        <v>2558</v>
      </c>
    </row>
    <row r="17909" spans="1:23" x14ac:dyDescent="0.3">
      <c r="A17909">
        <v>25884</v>
      </c>
      <c r="B17909" s="15" t="s">
        <v>1895</v>
      </c>
      <c r="C17909" t="str">
        <f>_xlfn.XLOOKUP($B17909, STANDARDS!$A:$A, STANDARDS!$B:$B,,0,2)</f>
        <v>Undivided Lemede Fm; Cabo Carvoeiro Fm</v>
      </c>
      <c r="D17909" t="s">
        <v>2177</v>
      </c>
      <c r="E17909" t="s">
        <v>2202</v>
      </c>
      <c r="J17909" cm="1">
        <f t="array" ref="J17909:L17909">_xlfn.XLOOKUP($C17909, AGE!$A:$A,AGE!$B:$D,,0,2)</f>
        <v>182.45</v>
      </c>
      <c r="K17909">
        <v>8.3499999999999943</v>
      </c>
      <c r="L17909" t="str">
        <v xml:space="preserve">GSA 2018 </v>
      </c>
      <c r="M17909" t="s">
        <v>2403</v>
      </c>
      <c r="P17909" t="s">
        <v>2342</v>
      </c>
      <c r="Q17909">
        <v>3.18</v>
      </c>
      <c r="R17909">
        <v>0.2</v>
      </c>
      <c r="V17909">
        <v>1</v>
      </c>
      <c r="W17909" t="s">
        <v>2558</v>
      </c>
    </row>
    <row r="17910" spans="1:23" x14ac:dyDescent="0.3">
      <c r="A17910">
        <v>25885</v>
      </c>
      <c r="B17910" s="15" t="s">
        <v>1895</v>
      </c>
      <c r="C17910" t="str">
        <f>_xlfn.XLOOKUP($B17910, STANDARDS!$A:$A, STANDARDS!$B:$B,,0,2)</f>
        <v>Undivided Lemede Fm; Cabo Carvoeiro Fm</v>
      </c>
      <c r="D17910" t="s">
        <v>2177</v>
      </c>
      <c r="E17910" t="s">
        <v>2202</v>
      </c>
      <c r="J17910" cm="1">
        <f t="array" ref="J17910:L17910">_xlfn.XLOOKUP($C17910, AGE!$A:$A,AGE!$B:$D,,0,2)</f>
        <v>182.45</v>
      </c>
      <c r="K17910">
        <v>8.3499999999999943</v>
      </c>
      <c r="L17910" t="str">
        <v xml:space="preserve">GSA 2018 </v>
      </c>
      <c r="M17910" t="s">
        <v>2403</v>
      </c>
      <c r="P17910" t="s">
        <v>2342</v>
      </c>
      <c r="Q17910">
        <v>3.08</v>
      </c>
      <c r="R17910">
        <v>0.2</v>
      </c>
      <c r="V17910">
        <v>1</v>
      </c>
      <c r="W17910" t="s">
        <v>2558</v>
      </c>
    </row>
    <row r="17911" spans="1:23" x14ac:dyDescent="0.3">
      <c r="A17911">
        <v>25886</v>
      </c>
      <c r="B17911" s="15" t="s">
        <v>1895</v>
      </c>
      <c r="C17911" t="str">
        <f>_xlfn.XLOOKUP($B17911, STANDARDS!$A:$A, STANDARDS!$B:$B,,0,2)</f>
        <v>Undivided Lemede Fm; Cabo Carvoeiro Fm</v>
      </c>
      <c r="D17911" t="s">
        <v>2177</v>
      </c>
      <c r="E17911" t="s">
        <v>2202</v>
      </c>
      <c r="J17911" cm="1">
        <f t="array" ref="J17911:L17911">_xlfn.XLOOKUP($C17911, AGE!$A:$A,AGE!$B:$D,,0,2)</f>
        <v>182.45</v>
      </c>
      <c r="K17911">
        <v>8.3499999999999943</v>
      </c>
      <c r="L17911" t="str">
        <v xml:space="preserve">GSA 2018 </v>
      </c>
      <c r="M17911" t="s">
        <v>2403</v>
      </c>
      <c r="P17911" t="s">
        <v>2342</v>
      </c>
      <c r="Q17911">
        <v>3.08</v>
      </c>
      <c r="R17911">
        <v>0.2</v>
      </c>
      <c r="V17911">
        <v>1</v>
      </c>
      <c r="W17911" t="s">
        <v>2558</v>
      </c>
    </row>
    <row r="17912" spans="1:23" x14ac:dyDescent="0.3">
      <c r="A17912">
        <v>25887</v>
      </c>
      <c r="B17912" s="15" t="s">
        <v>1895</v>
      </c>
      <c r="C17912" t="str">
        <f>_xlfn.XLOOKUP($B17912, STANDARDS!$A:$A, STANDARDS!$B:$B,,0,2)</f>
        <v>Undivided Lemede Fm; Cabo Carvoeiro Fm</v>
      </c>
      <c r="D17912" t="s">
        <v>2177</v>
      </c>
      <c r="E17912" t="s">
        <v>2202</v>
      </c>
      <c r="J17912" cm="1">
        <f t="array" ref="J17912:L17912">_xlfn.XLOOKUP($C17912, AGE!$A:$A,AGE!$B:$D,,0,2)</f>
        <v>182.45</v>
      </c>
      <c r="K17912">
        <v>8.3499999999999943</v>
      </c>
      <c r="L17912" t="str">
        <v xml:space="preserve">GSA 2018 </v>
      </c>
      <c r="M17912" t="s">
        <v>2403</v>
      </c>
      <c r="P17912" t="s">
        <v>2342</v>
      </c>
      <c r="Q17912">
        <v>3.1</v>
      </c>
      <c r="R17912">
        <v>0.2</v>
      </c>
      <c r="V17912">
        <v>1</v>
      </c>
      <c r="W17912" t="s">
        <v>2558</v>
      </c>
    </row>
    <row r="17913" spans="1:23" x14ac:dyDescent="0.3">
      <c r="A17913">
        <v>25888</v>
      </c>
      <c r="B17913" s="15" t="s">
        <v>1895</v>
      </c>
      <c r="C17913" t="str">
        <f>_xlfn.XLOOKUP($B17913, STANDARDS!$A:$A, STANDARDS!$B:$B,,0,2)</f>
        <v>Undivided Lemede Fm; Cabo Carvoeiro Fm</v>
      </c>
      <c r="D17913" t="s">
        <v>2177</v>
      </c>
      <c r="E17913" t="s">
        <v>2202</v>
      </c>
      <c r="J17913" cm="1">
        <f t="array" ref="J17913:L17913">_xlfn.XLOOKUP($C17913, AGE!$A:$A,AGE!$B:$D,,0,2)</f>
        <v>182.45</v>
      </c>
      <c r="K17913">
        <v>8.3499999999999943</v>
      </c>
      <c r="L17913" t="str">
        <v xml:space="preserve">GSA 2018 </v>
      </c>
      <c r="M17913" t="s">
        <v>2403</v>
      </c>
      <c r="P17913" t="s">
        <v>2342</v>
      </c>
      <c r="Q17913">
        <v>2</v>
      </c>
      <c r="R17913">
        <v>0.2</v>
      </c>
      <c r="V17913">
        <v>1</v>
      </c>
      <c r="W17913" t="s">
        <v>2558</v>
      </c>
    </row>
    <row r="17914" spans="1:23" x14ac:dyDescent="0.3">
      <c r="A17914">
        <v>25889</v>
      </c>
      <c r="B17914" s="15" t="s">
        <v>1895</v>
      </c>
      <c r="C17914" t="str">
        <f>_xlfn.XLOOKUP($B17914, STANDARDS!$A:$A, STANDARDS!$B:$B,,0,2)</f>
        <v>Undivided Lemede Fm; Cabo Carvoeiro Fm</v>
      </c>
      <c r="D17914" t="s">
        <v>2177</v>
      </c>
      <c r="E17914" t="s">
        <v>2202</v>
      </c>
      <c r="J17914" cm="1">
        <f t="array" ref="J17914:L17914">_xlfn.XLOOKUP($C17914, AGE!$A:$A,AGE!$B:$D,,0,2)</f>
        <v>182.45</v>
      </c>
      <c r="K17914">
        <v>8.3499999999999943</v>
      </c>
      <c r="L17914" t="str">
        <v xml:space="preserve">GSA 2018 </v>
      </c>
      <c r="M17914" t="s">
        <v>2403</v>
      </c>
      <c r="P17914" t="s">
        <v>2342</v>
      </c>
      <c r="Q17914">
        <v>2.8</v>
      </c>
      <c r="R17914">
        <v>0.2</v>
      </c>
      <c r="V17914">
        <v>1</v>
      </c>
      <c r="W17914" t="s">
        <v>2558</v>
      </c>
    </row>
    <row r="17915" spans="1:23" x14ac:dyDescent="0.3">
      <c r="A17915">
        <v>25890</v>
      </c>
      <c r="B17915" s="15" t="s">
        <v>1895</v>
      </c>
      <c r="C17915" t="str">
        <f>_xlfn.XLOOKUP($B17915, STANDARDS!$A:$A, STANDARDS!$B:$B,,0,2)</f>
        <v>Undivided Lemede Fm; Cabo Carvoeiro Fm</v>
      </c>
      <c r="D17915" t="s">
        <v>2177</v>
      </c>
      <c r="E17915" t="s">
        <v>2202</v>
      </c>
      <c r="J17915" cm="1">
        <f t="array" ref="J17915:L17915">_xlfn.XLOOKUP($C17915, AGE!$A:$A,AGE!$B:$D,,0,2)</f>
        <v>182.45</v>
      </c>
      <c r="K17915">
        <v>8.3499999999999943</v>
      </c>
      <c r="L17915" t="str">
        <v xml:space="preserve">GSA 2018 </v>
      </c>
      <c r="M17915" t="s">
        <v>2403</v>
      </c>
      <c r="P17915" t="s">
        <v>2342</v>
      </c>
      <c r="Q17915">
        <v>2.76</v>
      </c>
      <c r="R17915">
        <v>0.2</v>
      </c>
      <c r="V17915">
        <v>1</v>
      </c>
      <c r="W17915" t="s">
        <v>2558</v>
      </c>
    </row>
    <row r="17916" spans="1:23" x14ac:dyDescent="0.3">
      <c r="A17916">
        <v>25891</v>
      </c>
      <c r="B17916" s="15" t="s">
        <v>1895</v>
      </c>
      <c r="C17916" t="str">
        <f>_xlfn.XLOOKUP($B17916, STANDARDS!$A:$A, STANDARDS!$B:$B,,0,2)</f>
        <v>Undivided Lemede Fm; Cabo Carvoeiro Fm</v>
      </c>
      <c r="D17916" t="s">
        <v>2177</v>
      </c>
      <c r="E17916" t="s">
        <v>2202</v>
      </c>
      <c r="J17916" cm="1">
        <f t="array" ref="J17916:L17916">_xlfn.XLOOKUP($C17916, AGE!$A:$A,AGE!$B:$D,,0,2)</f>
        <v>182.45</v>
      </c>
      <c r="K17916">
        <v>8.3499999999999943</v>
      </c>
      <c r="L17916" t="str">
        <v xml:space="preserve">GSA 2018 </v>
      </c>
      <c r="M17916" t="s">
        <v>2403</v>
      </c>
      <c r="P17916" t="s">
        <v>2342</v>
      </c>
      <c r="Q17916">
        <v>2.79</v>
      </c>
      <c r="R17916">
        <v>0.2</v>
      </c>
      <c r="V17916">
        <v>1</v>
      </c>
      <c r="W17916" t="s">
        <v>2558</v>
      </c>
    </row>
    <row r="17917" spans="1:23" x14ac:dyDescent="0.3">
      <c r="A17917">
        <v>25892</v>
      </c>
      <c r="B17917" s="15" t="s">
        <v>1895</v>
      </c>
      <c r="C17917" t="str">
        <f>_xlfn.XLOOKUP($B17917, STANDARDS!$A:$A, STANDARDS!$B:$B,,0,2)</f>
        <v>Undivided Lemede Fm; Cabo Carvoeiro Fm</v>
      </c>
      <c r="D17917" t="s">
        <v>2177</v>
      </c>
      <c r="E17917" t="s">
        <v>2202</v>
      </c>
      <c r="J17917" cm="1">
        <f t="array" ref="J17917:L17917">_xlfn.XLOOKUP($C17917, AGE!$A:$A,AGE!$B:$D,,0,2)</f>
        <v>182.45</v>
      </c>
      <c r="K17917">
        <v>8.3499999999999943</v>
      </c>
      <c r="L17917" t="str">
        <v xml:space="preserve">GSA 2018 </v>
      </c>
      <c r="M17917" t="s">
        <v>2403</v>
      </c>
      <c r="P17917" t="s">
        <v>2342</v>
      </c>
      <c r="Q17917">
        <v>2.61</v>
      </c>
      <c r="R17917">
        <v>0.2</v>
      </c>
      <c r="V17917">
        <v>1</v>
      </c>
      <c r="W17917" t="s">
        <v>2558</v>
      </c>
    </row>
    <row r="17918" spans="1:23" x14ac:dyDescent="0.3">
      <c r="A17918">
        <v>25893</v>
      </c>
      <c r="B17918" s="15" t="s">
        <v>1895</v>
      </c>
      <c r="C17918" t="str">
        <f>_xlfn.XLOOKUP($B17918, STANDARDS!$A:$A, STANDARDS!$B:$B,,0,2)</f>
        <v>Undivided Lemede Fm; Cabo Carvoeiro Fm</v>
      </c>
      <c r="D17918" t="s">
        <v>2177</v>
      </c>
      <c r="E17918" t="s">
        <v>2202</v>
      </c>
      <c r="J17918" cm="1">
        <f t="array" ref="J17918:L17918">_xlfn.XLOOKUP($C17918, AGE!$A:$A,AGE!$B:$D,,0,2)</f>
        <v>182.45</v>
      </c>
      <c r="K17918">
        <v>8.3499999999999943</v>
      </c>
      <c r="L17918" t="str">
        <v xml:space="preserve">GSA 2018 </v>
      </c>
      <c r="M17918" t="s">
        <v>2403</v>
      </c>
      <c r="P17918" t="s">
        <v>2342</v>
      </c>
      <c r="Q17918">
        <v>2.7</v>
      </c>
      <c r="R17918">
        <v>0.2</v>
      </c>
      <c r="V17918">
        <v>1</v>
      </c>
      <c r="W17918" t="s">
        <v>2558</v>
      </c>
    </row>
    <row r="17919" spans="1:23" x14ac:dyDescent="0.3">
      <c r="A17919">
        <v>25894</v>
      </c>
      <c r="B17919" s="15" t="s">
        <v>1895</v>
      </c>
      <c r="C17919" t="str">
        <f>_xlfn.XLOOKUP($B17919, STANDARDS!$A:$A, STANDARDS!$B:$B,,0,2)</f>
        <v>Undivided Lemede Fm; Cabo Carvoeiro Fm</v>
      </c>
      <c r="D17919" t="s">
        <v>2177</v>
      </c>
      <c r="E17919" t="s">
        <v>2202</v>
      </c>
      <c r="J17919" cm="1">
        <f t="array" ref="J17919:L17919">_xlfn.XLOOKUP($C17919, AGE!$A:$A,AGE!$B:$D,,0,2)</f>
        <v>182.45</v>
      </c>
      <c r="K17919">
        <v>8.3499999999999943</v>
      </c>
      <c r="L17919" t="str">
        <v xml:space="preserve">GSA 2018 </v>
      </c>
      <c r="M17919" t="s">
        <v>2403</v>
      </c>
      <c r="P17919" t="s">
        <v>2342</v>
      </c>
      <c r="Q17919">
        <v>2.83</v>
      </c>
      <c r="R17919">
        <v>0.2</v>
      </c>
      <c r="V17919">
        <v>1</v>
      </c>
      <c r="W17919" t="s">
        <v>2558</v>
      </c>
    </row>
    <row r="17920" spans="1:23" x14ac:dyDescent="0.3">
      <c r="A17920">
        <v>25895</v>
      </c>
      <c r="B17920" s="15" t="s">
        <v>1895</v>
      </c>
      <c r="C17920" t="str">
        <f>_xlfn.XLOOKUP($B17920, STANDARDS!$A:$A, STANDARDS!$B:$B,,0,2)</f>
        <v>Undivided Lemede Fm; Cabo Carvoeiro Fm</v>
      </c>
      <c r="D17920" t="s">
        <v>2177</v>
      </c>
      <c r="E17920" t="s">
        <v>2202</v>
      </c>
      <c r="J17920" cm="1">
        <f t="array" ref="J17920:L17920">_xlfn.XLOOKUP($C17920, AGE!$A:$A,AGE!$B:$D,,0,2)</f>
        <v>182.45</v>
      </c>
      <c r="K17920">
        <v>8.3499999999999943</v>
      </c>
      <c r="L17920" t="str">
        <v xml:space="preserve">GSA 2018 </v>
      </c>
      <c r="M17920" t="s">
        <v>2403</v>
      </c>
      <c r="P17920" t="s">
        <v>2342</v>
      </c>
      <c r="Q17920">
        <v>2.81</v>
      </c>
      <c r="R17920">
        <v>0.2</v>
      </c>
      <c r="V17920">
        <v>1</v>
      </c>
      <c r="W17920" t="s">
        <v>2558</v>
      </c>
    </row>
    <row r="17921" spans="1:23" x14ac:dyDescent="0.3">
      <c r="A17921">
        <v>25896</v>
      </c>
      <c r="B17921" s="15" t="s">
        <v>1895</v>
      </c>
      <c r="C17921" t="str">
        <f>_xlfn.XLOOKUP($B17921, STANDARDS!$A:$A, STANDARDS!$B:$B,,0,2)</f>
        <v>Undivided Lemede Fm; Cabo Carvoeiro Fm</v>
      </c>
      <c r="D17921" t="s">
        <v>2177</v>
      </c>
      <c r="E17921" t="s">
        <v>2202</v>
      </c>
      <c r="J17921" cm="1">
        <f t="array" ref="J17921:L17921">_xlfn.XLOOKUP($C17921, AGE!$A:$A,AGE!$B:$D,,0,2)</f>
        <v>182.45</v>
      </c>
      <c r="K17921">
        <v>8.3499999999999943</v>
      </c>
      <c r="L17921" t="str">
        <v xml:space="preserve">GSA 2018 </v>
      </c>
      <c r="M17921" t="s">
        <v>2403</v>
      </c>
      <c r="P17921" t="s">
        <v>2342</v>
      </c>
      <c r="Q17921">
        <v>3.14</v>
      </c>
      <c r="R17921">
        <v>0.2</v>
      </c>
      <c r="V17921">
        <v>1</v>
      </c>
      <c r="W17921" t="s">
        <v>2558</v>
      </c>
    </row>
    <row r="17922" spans="1:23" x14ac:dyDescent="0.3">
      <c r="A17922">
        <v>25897</v>
      </c>
      <c r="B17922" s="15" t="s">
        <v>1895</v>
      </c>
      <c r="C17922" t="str">
        <f>_xlfn.XLOOKUP($B17922, STANDARDS!$A:$A, STANDARDS!$B:$B,,0,2)</f>
        <v>Undivided Lemede Fm; Cabo Carvoeiro Fm</v>
      </c>
      <c r="D17922" t="s">
        <v>2177</v>
      </c>
      <c r="E17922" t="s">
        <v>2202</v>
      </c>
      <c r="J17922" cm="1">
        <f t="array" ref="J17922:L17922">_xlfn.XLOOKUP($C17922, AGE!$A:$A,AGE!$B:$D,,0,2)</f>
        <v>182.45</v>
      </c>
      <c r="K17922">
        <v>8.3499999999999943</v>
      </c>
      <c r="L17922" t="str">
        <v xml:space="preserve">GSA 2018 </v>
      </c>
      <c r="M17922" t="s">
        <v>2403</v>
      </c>
      <c r="P17922" t="s">
        <v>2342</v>
      </c>
      <c r="Q17922">
        <v>2.95</v>
      </c>
      <c r="R17922">
        <v>0.2</v>
      </c>
      <c r="V17922">
        <v>1</v>
      </c>
      <c r="W17922" t="s">
        <v>2558</v>
      </c>
    </row>
    <row r="17923" spans="1:23" x14ac:dyDescent="0.3">
      <c r="A17923">
        <v>25898</v>
      </c>
      <c r="B17923" s="15" t="s">
        <v>1895</v>
      </c>
      <c r="C17923" t="str">
        <f>_xlfn.XLOOKUP($B17923, STANDARDS!$A:$A, STANDARDS!$B:$B,,0,2)</f>
        <v>Undivided Lemede Fm; Cabo Carvoeiro Fm</v>
      </c>
      <c r="D17923" t="s">
        <v>2177</v>
      </c>
      <c r="E17923" t="s">
        <v>2202</v>
      </c>
      <c r="J17923" cm="1">
        <f t="array" ref="J17923:L17923">_xlfn.XLOOKUP($C17923, AGE!$A:$A,AGE!$B:$D,,0,2)</f>
        <v>182.45</v>
      </c>
      <c r="K17923">
        <v>8.3499999999999943</v>
      </c>
      <c r="L17923" t="str">
        <v xml:space="preserve">GSA 2018 </v>
      </c>
      <c r="M17923" t="s">
        <v>2403</v>
      </c>
      <c r="P17923" t="s">
        <v>2342</v>
      </c>
      <c r="Q17923">
        <v>2.96</v>
      </c>
      <c r="R17923">
        <v>0.2</v>
      </c>
      <c r="V17923">
        <v>1</v>
      </c>
      <c r="W17923" t="s">
        <v>2558</v>
      </c>
    </row>
    <row r="17924" spans="1:23" x14ac:dyDescent="0.3">
      <c r="A17924">
        <v>25899</v>
      </c>
      <c r="B17924" s="15" t="s">
        <v>1895</v>
      </c>
      <c r="C17924" t="str">
        <f>_xlfn.XLOOKUP($B17924, STANDARDS!$A:$A, STANDARDS!$B:$B,,0,2)</f>
        <v>Undivided Lemede Fm; Cabo Carvoeiro Fm</v>
      </c>
      <c r="D17924" t="s">
        <v>2177</v>
      </c>
      <c r="E17924" t="s">
        <v>2202</v>
      </c>
      <c r="J17924" cm="1">
        <f t="array" ref="J17924:L17924">_xlfn.XLOOKUP($C17924, AGE!$A:$A,AGE!$B:$D,,0,2)</f>
        <v>182.45</v>
      </c>
      <c r="K17924">
        <v>8.3499999999999943</v>
      </c>
      <c r="L17924" t="str">
        <v xml:space="preserve">GSA 2018 </v>
      </c>
      <c r="M17924" t="s">
        <v>2403</v>
      </c>
      <c r="P17924" t="s">
        <v>2342</v>
      </c>
      <c r="Q17924">
        <v>3.06</v>
      </c>
      <c r="R17924">
        <v>0.2</v>
      </c>
      <c r="V17924">
        <v>1</v>
      </c>
      <c r="W17924" t="s">
        <v>2558</v>
      </c>
    </row>
    <row r="17925" spans="1:23" x14ac:dyDescent="0.3">
      <c r="A17925">
        <v>25900</v>
      </c>
      <c r="B17925" s="15" t="s">
        <v>1895</v>
      </c>
      <c r="C17925" t="str">
        <f>_xlfn.XLOOKUP($B17925, STANDARDS!$A:$A, STANDARDS!$B:$B,,0,2)</f>
        <v>Undivided Lemede Fm; Cabo Carvoeiro Fm</v>
      </c>
      <c r="D17925" t="s">
        <v>2177</v>
      </c>
      <c r="E17925" t="s">
        <v>2202</v>
      </c>
      <c r="J17925" cm="1">
        <f t="array" ref="J17925:L17925">_xlfn.XLOOKUP($C17925, AGE!$A:$A,AGE!$B:$D,,0,2)</f>
        <v>182.45</v>
      </c>
      <c r="K17925">
        <v>8.3499999999999943</v>
      </c>
      <c r="L17925" t="str">
        <v xml:space="preserve">GSA 2018 </v>
      </c>
      <c r="M17925" t="s">
        <v>2403</v>
      </c>
      <c r="P17925" t="s">
        <v>2342</v>
      </c>
      <c r="Q17925">
        <v>3.01</v>
      </c>
      <c r="R17925">
        <v>0.2</v>
      </c>
      <c r="V17925">
        <v>1</v>
      </c>
      <c r="W17925" t="s">
        <v>2558</v>
      </c>
    </row>
    <row r="17926" spans="1:23" x14ac:dyDescent="0.3">
      <c r="A17926">
        <v>25901</v>
      </c>
      <c r="B17926" s="15" t="s">
        <v>1895</v>
      </c>
      <c r="C17926" t="str">
        <f>_xlfn.XLOOKUP($B17926, STANDARDS!$A:$A, STANDARDS!$B:$B,,0,2)</f>
        <v>Undivided Lemede Fm; Cabo Carvoeiro Fm</v>
      </c>
      <c r="D17926" t="s">
        <v>2177</v>
      </c>
      <c r="E17926" t="s">
        <v>2202</v>
      </c>
      <c r="J17926" cm="1">
        <f t="array" ref="J17926:L17926">_xlfn.XLOOKUP($C17926, AGE!$A:$A,AGE!$B:$D,,0,2)</f>
        <v>182.45</v>
      </c>
      <c r="K17926">
        <v>8.3499999999999943</v>
      </c>
      <c r="L17926" t="str">
        <v xml:space="preserve">GSA 2018 </v>
      </c>
      <c r="M17926" t="s">
        <v>2403</v>
      </c>
      <c r="P17926" t="s">
        <v>2342</v>
      </c>
      <c r="Q17926">
        <v>3.02</v>
      </c>
      <c r="R17926">
        <v>0.2</v>
      </c>
      <c r="V17926">
        <v>1</v>
      </c>
      <c r="W17926" t="s">
        <v>2558</v>
      </c>
    </row>
    <row r="17927" spans="1:23" x14ac:dyDescent="0.3">
      <c r="A17927">
        <v>25902</v>
      </c>
      <c r="B17927" s="15" t="s">
        <v>1895</v>
      </c>
      <c r="C17927" t="str">
        <f>_xlfn.XLOOKUP($B17927, STANDARDS!$A:$A, STANDARDS!$B:$B,,0,2)</f>
        <v>Undivided Lemede Fm; Cabo Carvoeiro Fm</v>
      </c>
      <c r="D17927" t="s">
        <v>2177</v>
      </c>
      <c r="E17927" t="s">
        <v>2202</v>
      </c>
      <c r="J17927" cm="1">
        <f t="array" ref="J17927:L17927">_xlfn.XLOOKUP($C17927, AGE!$A:$A,AGE!$B:$D,,0,2)</f>
        <v>182.45</v>
      </c>
      <c r="K17927">
        <v>8.3499999999999943</v>
      </c>
      <c r="L17927" t="str">
        <v xml:space="preserve">GSA 2018 </v>
      </c>
      <c r="M17927" t="s">
        <v>2403</v>
      </c>
      <c r="P17927" t="s">
        <v>2342</v>
      </c>
      <c r="Q17927">
        <v>2.88</v>
      </c>
      <c r="R17927">
        <v>0.2</v>
      </c>
      <c r="V17927">
        <v>1</v>
      </c>
      <c r="W17927" t="s">
        <v>2558</v>
      </c>
    </row>
    <row r="17928" spans="1:23" x14ac:dyDescent="0.3">
      <c r="A17928">
        <v>25903</v>
      </c>
      <c r="B17928" s="15" t="s">
        <v>1895</v>
      </c>
      <c r="C17928" t="str">
        <f>_xlfn.XLOOKUP($B17928, STANDARDS!$A:$A, STANDARDS!$B:$B,,0,2)</f>
        <v>Undivided Lemede Fm; Cabo Carvoeiro Fm</v>
      </c>
      <c r="D17928" t="s">
        <v>2177</v>
      </c>
      <c r="E17928" t="s">
        <v>2202</v>
      </c>
      <c r="J17928" cm="1">
        <f t="array" ref="J17928:L17928">_xlfn.XLOOKUP($C17928, AGE!$A:$A,AGE!$B:$D,,0,2)</f>
        <v>182.45</v>
      </c>
      <c r="K17928">
        <v>8.3499999999999943</v>
      </c>
      <c r="L17928" t="str">
        <v xml:space="preserve">GSA 2018 </v>
      </c>
      <c r="M17928" t="s">
        <v>2403</v>
      </c>
      <c r="P17928" t="s">
        <v>2342</v>
      </c>
      <c r="Q17928">
        <v>2.97</v>
      </c>
      <c r="R17928">
        <v>0.2</v>
      </c>
      <c r="V17928">
        <v>1</v>
      </c>
      <c r="W17928" t="s">
        <v>2558</v>
      </c>
    </row>
    <row r="17929" spans="1:23" x14ac:dyDescent="0.3">
      <c r="A17929">
        <v>25904</v>
      </c>
      <c r="B17929" s="15" t="s">
        <v>1895</v>
      </c>
      <c r="C17929" t="str">
        <f>_xlfn.XLOOKUP($B17929, STANDARDS!$A:$A, STANDARDS!$B:$B,,0,2)</f>
        <v>Undivided Lemede Fm; Cabo Carvoeiro Fm</v>
      </c>
      <c r="D17929" t="s">
        <v>2177</v>
      </c>
      <c r="E17929" t="s">
        <v>2202</v>
      </c>
      <c r="J17929" cm="1">
        <f t="array" ref="J17929:L17929">_xlfn.XLOOKUP($C17929, AGE!$A:$A,AGE!$B:$D,,0,2)</f>
        <v>182.45</v>
      </c>
      <c r="K17929">
        <v>8.3499999999999943</v>
      </c>
      <c r="L17929" t="str">
        <v xml:space="preserve">GSA 2018 </v>
      </c>
      <c r="M17929" t="s">
        <v>2403</v>
      </c>
      <c r="P17929" t="s">
        <v>2342</v>
      </c>
      <c r="Q17929">
        <v>3.14</v>
      </c>
      <c r="R17929">
        <v>0.2</v>
      </c>
      <c r="V17929">
        <v>1</v>
      </c>
      <c r="W17929" t="s">
        <v>2558</v>
      </c>
    </row>
    <row r="17930" spans="1:23" x14ac:dyDescent="0.3">
      <c r="A17930">
        <v>25905</v>
      </c>
      <c r="B17930" s="15" t="s">
        <v>1895</v>
      </c>
      <c r="C17930" t="str">
        <f>_xlfn.XLOOKUP($B17930, STANDARDS!$A:$A, STANDARDS!$B:$B,,0,2)</f>
        <v>Undivided Lemede Fm; Cabo Carvoeiro Fm</v>
      </c>
      <c r="D17930" t="s">
        <v>2177</v>
      </c>
      <c r="E17930" t="s">
        <v>2202</v>
      </c>
      <c r="J17930" cm="1">
        <f t="array" ref="J17930:L17930">_xlfn.XLOOKUP($C17930, AGE!$A:$A,AGE!$B:$D,,0,2)</f>
        <v>182.45</v>
      </c>
      <c r="K17930">
        <v>8.3499999999999943</v>
      </c>
      <c r="L17930" t="str">
        <v xml:space="preserve">GSA 2018 </v>
      </c>
      <c r="M17930" t="s">
        <v>2403</v>
      </c>
      <c r="P17930" t="s">
        <v>2342</v>
      </c>
      <c r="Q17930">
        <v>3.03</v>
      </c>
      <c r="R17930">
        <v>0.2</v>
      </c>
      <c r="V17930">
        <v>1</v>
      </c>
      <c r="W17930" t="s">
        <v>2558</v>
      </c>
    </row>
    <row r="17931" spans="1:23" x14ac:dyDescent="0.3">
      <c r="A17931">
        <v>25906</v>
      </c>
      <c r="B17931" s="15" t="s">
        <v>1895</v>
      </c>
      <c r="C17931" t="str">
        <f>_xlfn.XLOOKUP($B17931, STANDARDS!$A:$A, STANDARDS!$B:$B,,0,2)</f>
        <v>Undivided Lemede Fm; Cabo Carvoeiro Fm</v>
      </c>
      <c r="D17931" t="s">
        <v>2177</v>
      </c>
      <c r="E17931" t="s">
        <v>2202</v>
      </c>
      <c r="J17931" cm="1">
        <f t="array" ref="J17931:L17931">_xlfn.XLOOKUP($C17931, AGE!$A:$A,AGE!$B:$D,,0,2)</f>
        <v>182.45</v>
      </c>
      <c r="K17931">
        <v>8.3499999999999943</v>
      </c>
      <c r="L17931" t="str">
        <v xml:space="preserve">GSA 2018 </v>
      </c>
      <c r="M17931" t="s">
        <v>2403</v>
      </c>
      <c r="P17931" t="s">
        <v>2342</v>
      </c>
      <c r="Q17931">
        <v>3.07</v>
      </c>
      <c r="R17931">
        <v>0.2</v>
      </c>
      <c r="V17931">
        <v>1</v>
      </c>
      <c r="W17931" t="s">
        <v>2558</v>
      </c>
    </row>
    <row r="17932" spans="1:23" x14ac:dyDescent="0.3">
      <c r="A17932">
        <v>25907</v>
      </c>
      <c r="B17932" s="15" t="s">
        <v>1895</v>
      </c>
      <c r="C17932" t="str">
        <f>_xlfn.XLOOKUP($B17932, STANDARDS!$A:$A, STANDARDS!$B:$B,,0,2)</f>
        <v>Undivided Lemede Fm; Cabo Carvoeiro Fm</v>
      </c>
      <c r="D17932" t="s">
        <v>2177</v>
      </c>
      <c r="E17932" t="s">
        <v>2202</v>
      </c>
      <c r="J17932" cm="1">
        <f t="array" ref="J17932:L17932">_xlfn.XLOOKUP($C17932, AGE!$A:$A,AGE!$B:$D,,0,2)</f>
        <v>182.45</v>
      </c>
      <c r="K17932">
        <v>8.3499999999999943</v>
      </c>
      <c r="L17932" t="str">
        <v xml:space="preserve">GSA 2018 </v>
      </c>
      <c r="M17932" t="s">
        <v>2403</v>
      </c>
      <c r="P17932" t="s">
        <v>2342</v>
      </c>
      <c r="Q17932">
        <v>3.09</v>
      </c>
      <c r="R17932">
        <v>0.2</v>
      </c>
      <c r="V17932">
        <v>1</v>
      </c>
      <c r="W17932" t="s">
        <v>2558</v>
      </c>
    </row>
    <row r="17933" spans="1:23" x14ac:dyDescent="0.3">
      <c r="A17933">
        <v>25908</v>
      </c>
      <c r="B17933" s="15" t="s">
        <v>1895</v>
      </c>
      <c r="C17933" t="str">
        <f>_xlfn.XLOOKUP($B17933, STANDARDS!$A:$A, STANDARDS!$B:$B,,0,2)</f>
        <v>Undivided Lemede Fm; Cabo Carvoeiro Fm</v>
      </c>
      <c r="D17933" t="s">
        <v>2177</v>
      </c>
      <c r="E17933" t="s">
        <v>2202</v>
      </c>
      <c r="J17933" cm="1">
        <f t="array" ref="J17933:L17933">_xlfn.XLOOKUP($C17933, AGE!$A:$A,AGE!$B:$D,,0,2)</f>
        <v>182.45</v>
      </c>
      <c r="K17933">
        <v>8.3499999999999943</v>
      </c>
      <c r="L17933" t="str">
        <v xml:space="preserve">GSA 2018 </v>
      </c>
      <c r="M17933" t="s">
        <v>2403</v>
      </c>
      <c r="P17933" t="s">
        <v>2342</v>
      </c>
      <c r="Q17933">
        <v>3.18</v>
      </c>
      <c r="R17933">
        <v>0.2</v>
      </c>
      <c r="V17933">
        <v>1</v>
      </c>
      <c r="W17933" t="s">
        <v>2558</v>
      </c>
    </row>
    <row r="17934" spans="1:23" x14ac:dyDescent="0.3">
      <c r="A17934">
        <v>25909</v>
      </c>
      <c r="B17934" s="15" t="s">
        <v>1895</v>
      </c>
      <c r="C17934" t="str">
        <f>_xlfn.XLOOKUP($B17934, STANDARDS!$A:$A, STANDARDS!$B:$B,,0,2)</f>
        <v>Undivided Lemede Fm; Cabo Carvoeiro Fm</v>
      </c>
      <c r="D17934" t="s">
        <v>2177</v>
      </c>
      <c r="E17934" t="s">
        <v>2202</v>
      </c>
      <c r="J17934" cm="1">
        <f t="array" ref="J17934:L17934">_xlfn.XLOOKUP($C17934, AGE!$A:$A,AGE!$B:$D,,0,2)</f>
        <v>182.45</v>
      </c>
      <c r="K17934">
        <v>8.3499999999999943</v>
      </c>
      <c r="L17934" t="str">
        <v xml:space="preserve">GSA 2018 </v>
      </c>
      <c r="M17934" t="s">
        <v>2403</v>
      </c>
      <c r="P17934" t="s">
        <v>2342</v>
      </c>
      <c r="Q17934">
        <v>3.13</v>
      </c>
      <c r="R17934">
        <v>0.2</v>
      </c>
      <c r="V17934">
        <v>1</v>
      </c>
      <c r="W17934" t="s">
        <v>2558</v>
      </c>
    </row>
    <row r="17935" spans="1:23" x14ac:dyDescent="0.3">
      <c r="A17935">
        <v>25910</v>
      </c>
      <c r="B17935" s="15" t="s">
        <v>1895</v>
      </c>
      <c r="C17935" t="str">
        <f>_xlfn.XLOOKUP($B17935, STANDARDS!$A:$A, STANDARDS!$B:$B,,0,2)</f>
        <v>Undivided Lemede Fm; Cabo Carvoeiro Fm</v>
      </c>
      <c r="D17935" t="s">
        <v>2177</v>
      </c>
      <c r="E17935" t="s">
        <v>2202</v>
      </c>
      <c r="J17935" cm="1">
        <f t="array" ref="J17935:L17935">_xlfn.XLOOKUP($C17935, AGE!$A:$A,AGE!$B:$D,,0,2)</f>
        <v>182.45</v>
      </c>
      <c r="K17935">
        <v>8.3499999999999943</v>
      </c>
      <c r="L17935" t="str">
        <v xml:space="preserve">GSA 2018 </v>
      </c>
      <c r="M17935" t="s">
        <v>2403</v>
      </c>
      <c r="P17935" t="s">
        <v>2342</v>
      </c>
      <c r="Q17935">
        <v>3.05</v>
      </c>
      <c r="R17935">
        <v>0.2</v>
      </c>
      <c r="V17935">
        <v>1</v>
      </c>
      <c r="W17935" t="s">
        <v>2558</v>
      </c>
    </row>
    <row r="17936" spans="1:23" x14ac:dyDescent="0.3">
      <c r="A17936">
        <v>25911</v>
      </c>
      <c r="B17936" s="15" t="s">
        <v>1895</v>
      </c>
      <c r="C17936" t="str">
        <f>_xlfn.XLOOKUP($B17936, STANDARDS!$A:$A, STANDARDS!$B:$B,,0,2)</f>
        <v>Undivided Lemede Fm; Cabo Carvoeiro Fm</v>
      </c>
      <c r="D17936" t="s">
        <v>2177</v>
      </c>
      <c r="E17936" t="s">
        <v>2202</v>
      </c>
      <c r="J17936" cm="1">
        <f t="array" ref="J17936:L17936">_xlfn.XLOOKUP($C17936, AGE!$A:$A,AGE!$B:$D,,0,2)</f>
        <v>182.45</v>
      </c>
      <c r="K17936">
        <v>8.3499999999999943</v>
      </c>
      <c r="L17936" t="str">
        <v xml:space="preserve">GSA 2018 </v>
      </c>
      <c r="M17936" t="s">
        <v>2403</v>
      </c>
      <c r="P17936" t="s">
        <v>2342</v>
      </c>
      <c r="Q17936">
        <v>3.6</v>
      </c>
      <c r="R17936">
        <v>0.2</v>
      </c>
      <c r="V17936">
        <v>1</v>
      </c>
      <c r="W17936" t="s">
        <v>2558</v>
      </c>
    </row>
    <row r="17937" spans="1:23" x14ac:dyDescent="0.3">
      <c r="A17937">
        <v>25912</v>
      </c>
      <c r="B17937" s="15" t="s">
        <v>1895</v>
      </c>
      <c r="C17937" t="str">
        <f>_xlfn.XLOOKUP($B17937, STANDARDS!$A:$A, STANDARDS!$B:$B,,0,2)</f>
        <v>Undivided Lemede Fm; Cabo Carvoeiro Fm</v>
      </c>
      <c r="D17937" t="s">
        <v>2177</v>
      </c>
      <c r="E17937" t="s">
        <v>2202</v>
      </c>
      <c r="J17937" cm="1">
        <f t="array" ref="J17937:L17937">_xlfn.XLOOKUP($C17937, AGE!$A:$A,AGE!$B:$D,,0,2)</f>
        <v>182.45</v>
      </c>
      <c r="K17937">
        <v>8.3499999999999943</v>
      </c>
      <c r="L17937" t="str">
        <v xml:space="preserve">GSA 2018 </v>
      </c>
      <c r="M17937" t="s">
        <v>2403</v>
      </c>
      <c r="P17937" t="s">
        <v>2342</v>
      </c>
      <c r="Q17937">
        <v>3.72</v>
      </c>
      <c r="R17937">
        <v>0.2</v>
      </c>
      <c r="V17937">
        <v>1</v>
      </c>
      <c r="W17937" t="s">
        <v>2558</v>
      </c>
    </row>
    <row r="17938" spans="1:23" x14ac:dyDescent="0.3">
      <c r="A17938">
        <v>25913</v>
      </c>
      <c r="B17938" s="15" t="s">
        <v>1895</v>
      </c>
      <c r="C17938" t="str">
        <f>_xlfn.XLOOKUP($B17938, STANDARDS!$A:$A, STANDARDS!$B:$B,,0,2)</f>
        <v>Undivided Lemede Fm; Cabo Carvoeiro Fm</v>
      </c>
      <c r="D17938" t="s">
        <v>2177</v>
      </c>
      <c r="E17938" t="s">
        <v>2202</v>
      </c>
      <c r="J17938" cm="1">
        <f t="array" ref="J17938:L17938">_xlfn.XLOOKUP($C17938, AGE!$A:$A,AGE!$B:$D,,0,2)</f>
        <v>182.45</v>
      </c>
      <c r="K17938">
        <v>8.3499999999999943</v>
      </c>
      <c r="L17938" t="str">
        <v xml:space="preserve">GSA 2018 </v>
      </c>
      <c r="M17938" t="s">
        <v>2403</v>
      </c>
      <c r="P17938" t="s">
        <v>2342</v>
      </c>
      <c r="Q17938">
        <v>3.81</v>
      </c>
      <c r="R17938">
        <v>0.2</v>
      </c>
      <c r="V17938">
        <v>1</v>
      </c>
      <c r="W17938" t="s">
        <v>2558</v>
      </c>
    </row>
    <row r="17939" spans="1:23" x14ac:dyDescent="0.3">
      <c r="A17939">
        <v>25914</v>
      </c>
      <c r="B17939" s="15" t="s">
        <v>1895</v>
      </c>
      <c r="C17939" t="str">
        <f>_xlfn.XLOOKUP($B17939, STANDARDS!$A:$A, STANDARDS!$B:$B,,0,2)</f>
        <v>Undivided Lemede Fm; Cabo Carvoeiro Fm</v>
      </c>
      <c r="D17939" t="s">
        <v>2177</v>
      </c>
      <c r="E17939" t="s">
        <v>2202</v>
      </c>
      <c r="J17939" cm="1">
        <f t="array" ref="J17939:L17939">_xlfn.XLOOKUP($C17939, AGE!$A:$A,AGE!$B:$D,,0,2)</f>
        <v>182.45</v>
      </c>
      <c r="K17939">
        <v>8.3499999999999943</v>
      </c>
      <c r="L17939" t="str">
        <v xml:space="preserve">GSA 2018 </v>
      </c>
      <c r="M17939" t="s">
        <v>2403</v>
      </c>
      <c r="P17939" t="s">
        <v>2342</v>
      </c>
      <c r="Q17939">
        <v>3.62</v>
      </c>
      <c r="R17939">
        <v>0.2</v>
      </c>
      <c r="V17939">
        <v>1</v>
      </c>
      <c r="W17939" t="s">
        <v>2558</v>
      </c>
    </row>
    <row r="17940" spans="1:23" x14ac:dyDescent="0.3">
      <c r="A17940">
        <v>25915</v>
      </c>
      <c r="B17940" s="15" t="s">
        <v>1895</v>
      </c>
      <c r="C17940" t="str">
        <f>_xlfn.XLOOKUP($B17940, STANDARDS!$A:$A, STANDARDS!$B:$B,,0,2)</f>
        <v>Undivided Lemede Fm; Cabo Carvoeiro Fm</v>
      </c>
      <c r="D17940" t="s">
        <v>2177</v>
      </c>
      <c r="E17940" t="s">
        <v>2202</v>
      </c>
      <c r="J17940" cm="1">
        <f t="array" ref="J17940:L17940">_xlfn.XLOOKUP($C17940, AGE!$A:$A,AGE!$B:$D,,0,2)</f>
        <v>182.45</v>
      </c>
      <c r="K17940">
        <v>8.3499999999999943</v>
      </c>
      <c r="L17940" t="str">
        <v xml:space="preserve">GSA 2018 </v>
      </c>
      <c r="M17940" t="s">
        <v>2403</v>
      </c>
      <c r="P17940" t="s">
        <v>2342</v>
      </c>
      <c r="Q17940">
        <v>3.24</v>
      </c>
      <c r="R17940">
        <v>0.2</v>
      </c>
      <c r="V17940">
        <v>1</v>
      </c>
      <c r="W17940" t="s">
        <v>2558</v>
      </c>
    </row>
    <row r="17941" spans="1:23" x14ac:dyDescent="0.3">
      <c r="A17941">
        <v>25916</v>
      </c>
      <c r="B17941" s="15" t="s">
        <v>1895</v>
      </c>
      <c r="C17941" t="str">
        <f>_xlfn.XLOOKUP($B17941, STANDARDS!$A:$A, STANDARDS!$B:$B,,0,2)</f>
        <v>Undivided Lemede Fm; Cabo Carvoeiro Fm</v>
      </c>
      <c r="D17941" t="s">
        <v>2177</v>
      </c>
      <c r="E17941" t="s">
        <v>2202</v>
      </c>
      <c r="J17941" cm="1">
        <f t="array" ref="J17941:L17941">_xlfn.XLOOKUP($C17941, AGE!$A:$A,AGE!$B:$D,,0,2)</f>
        <v>182.45</v>
      </c>
      <c r="K17941">
        <v>8.3499999999999943</v>
      </c>
      <c r="L17941" t="str">
        <v xml:space="preserve">GSA 2018 </v>
      </c>
      <c r="M17941" t="s">
        <v>2403</v>
      </c>
      <c r="P17941" t="s">
        <v>2342</v>
      </c>
      <c r="Q17941">
        <v>3.13</v>
      </c>
      <c r="R17941">
        <v>0.2</v>
      </c>
      <c r="V17941">
        <v>1</v>
      </c>
      <c r="W17941" t="s">
        <v>2558</v>
      </c>
    </row>
    <row r="17942" spans="1:23" x14ac:dyDescent="0.3">
      <c r="A17942">
        <v>25917</v>
      </c>
      <c r="B17942" s="15" t="s">
        <v>1895</v>
      </c>
      <c r="C17942" t="str">
        <f>_xlfn.XLOOKUP($B17942, STANDARDS!$A:$A, STANDARDS!$B:$B,,0,2)</f>
        <v>Undivided Lemede Fm; Cabo Carvoeiro Fm</v>
      </c>
      <c r="D17942" t="s">
        <v>2177</v>
      </c>
      <c r="E17942" t="s">
        <v>2202</v>
      </c>
      <c r="J17942" cm="1">
        <f t="array" ref="J17942:L17942">_xlfn.XLOOKUP($C17942, AGE!$A:$A,AGE!$B:$D,,0,2)</f>
        <v>182.45</v>
      </c>
      <c r="K17942">
        <v>8.3499999999999943</v>
      </c>
      <c r="L17942" t="str">
        <v xml:space="preserve">GSA 2018 </v>
      </c>
      <c r="M17942" t="s">
        <v>2403</v>
      </c>
      <c r="P17942" t="s">
        <v>2342</v>
      </c>
      <c r="Q17942">
        <v>3.04</v>
      </c>
      <c r="R17942">
        <v>0.2</v>
      </c>
      <c r="V17942">
        <v>1</v>
      </c>
      <c r="W17942" t="s">
        <v>2558</v>
      </c>
    </row>
    <row r="17943" spans="1:23" x14ac:dyDescent="0.3">
      <c r="A17943">
        <v>25918</v>
      </c>
      <c r="B17943" s="15" t="s">
        <v>1895</v>
      </c>
      <c r="C17943" t="str">
        <f>_xlfn.XLOOKUP($B17943, STANDARDS!$A:$A, STANDARDS!$B:$B,,0,2)</f>
        <v>Undivided Lemede Fm; Cabo Carvoeiro Fm</v>
      </c>
      <c r="D17943" t="s">
        <v>2177</v>
      </c>
      <c r="E17943" t="s">
        <v>2202</v>
      </c>
      <c r="J17943" cm="1">
        <f t="array" ref="J17943:L17943">_xlfn.XLOOKUP($C17943, AGE!$A:$A,AGE!$B:$D,,0,2)</f>
        <v>182.45</v>
      </c>
      <c r="K17943">
        <v>8.3499999999999943</v>
      </c>
      <c r="L17943" t="str">
        <v xml:space="preserve">GSA 2018 </v>
      </c>
      <c r="M17943" t="s">
        <v>2403</v>
      </c>
      <c r="P17943" t="s">
        <v>2342</v>
      </c>
      <c r="Q17943">
        <v>2.85</v>
      </c>
      <c r="R17943">
        <v>0.2</v>
      </c>
      <c r="V17943">
        <v>1</v>
      </c>
      <c r="W17943" t="s">
        <v>2558</v>
      </c>
    </row>
    <row r="17944" spans="1:23" x14ac:dyDescent="0.3">
      <c r="A17944">
        <v>25919</v>
      </c>
      <c r="B17944" s="15" t="s">
        <v>1895</v>
      </c>
      <c r="C17944" t="str">
        <f>_xlfn.XLOOKUP($B17944, STANDARDS!$A:$A, STANDARDS!$B:$B,,0,2)</f>
        <v>Undivided Lemede Fm; Cabo Carvoeiro Fm</v>
      </c>
      <c r="D17944" t="s">
        <v>2177</v>
      </c>
      <c r="E17944" t="s">
        <v>2202</v>
      </c>
      <c r="J17944" cm="1">
        <f t="array" ref="J17944:L17944">_xlfn.XLOOKUP($C17944, AGE!$A:$A,AGE!$B:$D,,0,2)</f>
        <v>182.45</v>
      </c>
      <c r="K17944">
        <v>8.3499999999999943</v>
      </c>
      <c r="L17944" t="str">
        <v xml:space="preserve">GSA 2018 </v>
      </c>
      <c r="M17944" t="s">
        <v>2403</v>
      </c>
      <c r="P17944" t="s">
        <v>2342</v>
      </c>
      <c r="Q17944">
        <v>2.77</v>
      </c>
      <c r="R17944">
        <v>0.2</v>
      </c>
      <c r="V17944">
        <v>1</v>
      </c>
      <c r="W17944" t="s">
        <v>2558</v>
      </c>
    </row>
    <row r="17945" spans="1:23" x14ac:dyDescent="0.3">
      <c r="A17945">
        <v>25920</v>
      </c>
      <c r="B17945" s="15" t="s">
        <v>1895</v>
      </c>
      <c r="C17945" t="str">
        <f>_xlfn.XLOOKUP($B17945, STANDARDS!$A:$A, STANDARDS!$B:$B,,0,2)</f>
        <v>Undivided Lemede Fm; Cabo Carvoeiro Fm</v>
      </c>
      <c r="D17945" t="s">
        <v>2177</v>
      </c>
      <c r="E17945" t="s">
        <v>2202</v>
      </c>
      <c r="J17945" cm="1">
        <f t="array" ref="J17945:L17945">_xlfn.XLOOKUP($C17945, AGE!$A:$A,AGE!$B:$D,,0,2)</f>
        <v>182.45</v>
      </c>
      <c r="K17945">
        <v>8.3499999999999943</v>
      </c>
      <c r="L17945" t="str">
        <v xml:space="preserve">GSA 2018 </v>
      </c>
      <c r="M17945" t="s">
        <v>2403</v>
      </c>
      <c r="P17945" t="s">
        <v>2342</v>
      </c>
      <c r="Q17945">
        <v>2.86</v>
      </c>
      <c r="R17945">
        <v>0.2</v>
      </c>
      <c r="V17945">
        <v>1</v>
      </c>
      <c r="W17945" t="s">
        <v>2558</v>
      </c>
    </row>
    <row r="17946" spans="1:23" x14ac:dyDescent="0.3">
      <c r="A17946">
        <v>25921</v>
      </c>
      <c r="B17946" s="15" t="s">
        <v>1895</v>
      </c>
      <c r="C17946" t="str">
        <f>_xlfn.XLOOKUP($B17946, STANDARDS!$A:$A, STANDARDS!$B:$B,,0,2)</f>
        <v>Undivided Lemede Fm; Cabo Carvoeiro Fm</v>
      </c>
      <c r="D17946" t="s">
        <v>2177</v>
      </c>
      <c r="E17946" t="s">
        <v>2202</v>
      </c>
      <c r="J17946" cm="1">
        <f t="array" ref="J17946:L17946">_xlfn.XLOOKUP($C17946, AGE!$A:$A,AGE!$B:$D,,0,2)</f>
        <v>182.45</v>
      </c>
      <c r="K17946">
        <v>8.3499999999999943</v>
      </c>
      <c r="L17946" t="str">
        <v xml:space="preserve">GSA 2018 </v>
      </c>
      <c r="M17946" t="s">
        <v>2403</v>
      </c>
      <c r="P17946" t="s">
        <v>2342</v>
      </c>
      <c r="Q17946">
        <v>2.7</v>
      </c>
      <c r="R17946">
        <v>0.2</v>
      </c>
      <c r="V17946">
        <v>1</v>
      </c>
      <c r="W17946" t="s">
        <v>2558</v>
      </c>
    </row>
    <row r="17947" spans="1:23" x14ac:dyDescent="0.3">
      <c r="A17947">
        <v>25922</v>
      </c>
      <c r="B17947" s="15" t="s">
        <v>1895</v>
      </c>
      <c r="C17947" t="str">
        <f>_xlfn.XLOOKUP($B17947, STANDARDS!$A:$A, STANDARDS!$B:$B,,0,2)</f>
        <v>Undivided Lemede Fm; Cabo Carvoeiro Fm</v>
      </c>
      <c r="D17947" t="s">
        <v>2177</v>
      </c>
      <c r="E17947" t="s">
        <v>2202</v>
      </c>
      <c r="J17947" cm="1">
        <f t="array" ref="J17947:L17947">_xlfn.XLOOKUP($C17947, AGE!$A:$A,AGE!$B:$D,,0,2)</f>
        <v>182.45</v>
      </c>
      <c r="K17947">
        <v>8.3499999999999943</v>
      </c>
      <c r="L17947" t="str">
        <v xml:space="preserve">GSA 2018 </v>
      </c>
      <c r="M17947" t="s">
        <v>2403</v>
      </c>
      <c r="P17947" t="s">
        <v>2342</v>
      </c>
      <c r="Q17947">
        <v>2.85</v>
      </c>
      <c r="R17947">
        <v>0.2</v>
      </c>
      <c r="V17947">
        <v>1</v>
      </c>
      <c r="W17947" t="s">
        <v>2558</v>
      </c>
    </row>
    <row r="17948" spans="1:23" x14ac:dyDescent="0.3">
      <c r="A17948">
        <v>25923</v>
      </c>
      <c r="B17948" s="15" t="s">
        <v>1895</v>
      </c>
      <c r="C17948" t="str">
        <f>_xlfn.XLOOKUP($B17948, STANDARDS!$A:$A, STANDARDS!$B:$B,,0,2)</f>
        <v>Undivided Lemede Fm; Cabo Carvoeiro Fm</v>
      </c>
      <c r="D17948" t="s">
        <v>2177</v>
      </c>
      <c r="E17948" t="s">
        <v>2202</v>
      </c>
      <c r="J17948" cm="1">
        <f t="array" ref="J17948:L17948">_xlfn.XLOOKUP($C17948, AGE!$A:$A,AGE!$B:$D,,0,2)</f>
        <v>182.45</v>
      </c>
      <c r="K17948">
        <v>8.3499999999999943</v>
      </c>
      <c r="L17948" t="str">
        <v xml:space="preserve">GSA 2018 </v>
      </c>
      <c r="M17948" t="s">
        <v>2403</v>
      </c>
      <c r="P17948" t="s">
        <v>2342</v>
      </c>
      <c r="Q17948">
        <v>2.91</v>
      </c>
      <c r="R17948">
        <v>0.2</v>
      </c>
      <c r="V17948">
        <v>1</v>
      </c>
      <c r="W17948" t="s">
        <v>2558</v>
      </c>
    </row>
    <row r="17949" spans="1:23" x14ac:dyDescent="0.3">
      <c r="A17949">
        <v>25924</v>
      </c>
      <c r="B17949" s="15" t="s">
        <v>1895</v>
      </c>
      <c r="C17949" t="str">
        <f>_xlfn.XLOOKUP($B17949, STANDARDS!$A:$A, STANDARDS!$B:$B,,0,2)</f>
        <v>Undivided Lemede Fm; Cabo Carvoeiro Fm</v>
      </c>
      <c r="D17949" t="s">
        <v>2177</v>
      </c>
      <c r="E17949" t="s">
        <v>2202</v>
      </c>
      <c r="J17949" cm="1">
        <f t="array" ref="J17949:L17949">_xlfn.XLOOKUP($C17949, AGE!$A:$A,AGE!$B:$D,,0,2)</f>
        <v>182.45</v>
      </c>
      <c r="K17949">
        <v>8.3499999999999943</v>
      </c>
      <c r="L17949" t="str">
        <v xml:space="preserve">GSA 2018 </v>
      </c>
      <c r="M17949" t="s">
        <v>2403</v>
      </c>
      <c r="P17949" t="s">
        <v>2342</v>
      </c>
      <c r="Q17949">
        <v>3.12</v>
      </c>
      <c r="R17949">
        <v>0.2</v>
      </c>
      <c r="V17949">
        <v>1</v>
      </c>
      <c r="W17949" t="s">
        <v>2558</v>
      </c>
    </row>
    <row r="17950" spans="1:23" x14ac:dyDescent="0.3">
      <c r="A17950">
        <v>25925</v>
      </c>
      <c r="B17950" s="15" t="s">
        <v>1895</v>
      </c>
      <c r="C17950" t="str">
        <f>_xlfn.XLOOKUP($B17950, STANDARDS!$A:$A, STANDARDS!$B:$B,,0,2)</f>
        <v>Undivided Lemede Fm; Cabo Carvoeiro Fm</v>
      </c>
      <c r="D17950" t="s">
        <v>2177</v>
      </c>
      <c r="E17950" t="s">
        <v>2202</v>
      </c>
      <c r="J17950" cm="1">
        <f t="array" ref="J17950:L17950">_xlfn.XLOOKUP($C17950, AGE!$A:$A,AGE!$B:$D,,0,2)</f>
        <v>182.45</v>
      </c>
      <c r="K17950">
        <v>8.3499999999999943</v>
      </c>
      <c r="L17950" t="str">
        <v xml:space="preserve">GSA 2018 </v>
      </c>
      <c r="M17950" t="s">
        <v>2403</v>
      </c>
      <c r="P17950" t="s">
        <v>2342</v>
      </c>
      <c r="Q17950">
        <v>3.11</v>
      </c>
      <c r="R17950">
        <v>0.2</v>
      </c>
      <c r="V17950">
        <v>1</v>
      </c>
      <c r="W17950" t="s">
        <v>2558</v>
      </c>
    </row>
    <row r="17951" spans="1:23" x14ac:dyDescent="0.3">
      <c r="A17951">
        <v>25926</v>
      </c>
      <c r="B17951" s="15" t="s">
        <v>1895</v>
      </c>
      <c r="C17951" t="str">
        <f>_xlfn.XLOOKUP($B17951, STANDARDS!$A:$A, STANDARDS!$B:$B,,0,2)</f>
        <v>Undivided Lemede Fm; Cabo Carvoeiro Fm</v>
      </c>
      <c r="D17951" t="s">
        <v>2177</v>
      </c>
      <c r="E17951" t="s">
        <v>2202</v>
      </c>
      <c r="J17951" cm="1">
        <f t="array" ref="J17951:L17951">_xlfn.XLOOKUP($C17951, AGE!$A:$A,AGE!$B:$D,,0,2)</f>
        <v>182.45</v>
      </c>
      <c r="K17951">
        <v>8.3499999999999943</v>
      </c>
      <c r="L17951" t="str">
        <v xml:space="preserve">GSA 2018 </v>
      </c>
      <c r="M17951" t="s">
        <v>2403</v>
      </c>
      <c r="P17951" t="s">
        <v>2342</v>
      </c>
      <c r="Q17951">
        <v>3.18</v>
      </c>
      <c r="R17951">
        <v>0.2</v>
      </c>
      <c r="V17951">
        <v>1</v>
      </c>
      <c r="W17951" t="s">
        <v>2558</v>
      </c>
    </row>
    <row r="17952" spans="1:23" x14ac:dyDescent="0.3">
      <c r="A17952">
        <v>25927</v>
      </c>
      <c r="B17952" s="15" t="s">
        <v>1895</v>
      </c>
      <c r="C17952" t="str">
        <f>_xlfn.XLOOKUP($B17952, STANDARDS!$A:$A, STANDARDS!$B:$B,,0,2)</f>
        <v>Undivided Lemede Fm; Cabo Carvoeiro Fm</v>
      </c>
      <c r="D17952" t="s">
        <v>2177</v>
      </c>
      <c r="E17952" t="s">
        <v>2202</v>
      </c>
      <c r="J17952" cm="1">
        <f t="array" ref="J17952:L17952">_xlfn.XLOOKUP($C17952, AGE!$A:$A,AGE!$B:$D,,0,2)</f>
        <v>182.45</v>
      </c>
      <c r="K17952">
        <v>8.3499999999999943</v>
      </c>
      <c r="L17952" t="str">
        <v xml:space="preserve">GSA 2018 </v>
      </c>
      <c r="M17952" t="s">
        <v>2403</v>
      </c>
      <c r="P17952" t="s">
        <v>2342</v>
      </c>
      <c r="Q17952">
        <v>3.12</v>
      </c>
      <c r="R17952">
        <v>0.2</v>
      </c>
      <c r="V17952">
        <v>1</v>
      </c>
      <c r="W17952" t="s">
        <v>2558</v>
      </c>
    </row>
    <row r="17953" spans="1:23" x14ac:dyDescent="0.3">
      <c r="A17953">
        <v>25928</v>
      </c>
      <c r="B17953" s="15" t="s">
        <v>1895</v>
      </c>
      <c r="C17953" t="str">
        <f>_xlfn.XLOOKUP($B17953, STANDARDS!$A:$A, STANDARDS!$B:$B,,0,2)</f>
        <v>Undivided Lemede Fm; Cabo Carvoeiro Fm</v>
      </c>
      <c r="D17953" t="s">
        <v>2177</v>
      </c>
      <c r="E17953" t="s">
        <v>2202</v>
      </c>
      <c r="J17953" cm="1">
        <f t="array" ref="J17953:L17953">_xlfn.XLOOKUP($C17953, AGE!$A:$A,AGE!$B:$D,,0,2)</f>
        <v>182.45</v>
      </c>
      <c r="K17953">
        <v>8.3499999999999943</v>
      </c>
      <c r="L17953" t="str">
        <v xml:space="preserve">GSA 2018 </v>
      </c>
      <c r="M17953" t="s">
        <v>2403</v>
      </c>
      <c r="P17953" t="s">
        <v>2342</v>
      </c>
      <c r="Q17953">
        <v>3.16</v>
      </c>
      <c r="R17953">
        <v>0.2</v>
      </c>
      <c r="V17953">
        <v>1</v>
      </c>
      <c r="W17953" t="s">
        <v>2558</v>
      </c>
    </row>
    <row r="17954" spans="1:23" x14ac:dyDescent="0.3">
      <c r="A17954">
        <v>25929</v>
      </c>
      <c r="B17954" s="15" t="s">
        <v>1895</v>
      </c>
      <c r="C17954" t="str">
        <f>_xlfn.XLOOKUP($B17954, STANDARDS!$A:$A, STANDARDS!$B:$B,,0,2)</f>
        <v>Undivided Lemede Fm; Cabo Carvoeiro Fm</v>
      </c>
      <c r="D17954" t="s">
        <v>2177</v>
      </c>
      <c r="E17954" t="s">
        <v>2202</v>
      </c>
      <c r="J17954" cm="1">
        <f t="array" ref="J17954:L17954">_xlfn.XLOOKUP($C17954, AGE!$A:$A,AGE!$B:$D,,0,2)</f>
        <v>182.45</v>
      </c>
      <c r="K17954">
        <v>8.3499999999999943</v>
      </c>
      <c r="L17954" t="str">
        <v xml:space="preserve">GSA 2018 </v>
      </c>
      <c r="M17954" t="s">
        <v>2403</v>
      </c>
      <c r="P17954" t="s">
        <v>2342</v>
      </c>
      <c r="Q17954">
        <v>3.13</v>
      </c>
      <c r="R17954">
        <v>0.2</v>
      </c>
      <c r="V17954">
        <v>1</v>
      </c>
      <c r="W17954" t="s">
        <v>2558</v>
      </c>
    </row>
    <row r="17955" spans="1:23" x14ac:dyDescent="0.3">
      <c r="A17955">
        <v>25930</v>
      </c>
      <c r="B17955" s="15" t="s">
        <v>1895</v>
      </c>
      <c r="C17955" t="str">
        <f>_xlfn.XLOOKUP($B17955, STANDARDS!$A:$A, STANDARDS!$B:$B,,0,2)</f>
        <v>Undivided Lemede Fm; Cabo Carvoeiro Fm</v>
      </c>
      <c r="D17955" t="s">
        <v>2177</v>
      </c>
      <c r="E17955" t="s">
        <v>2202</v>
      </c>
      <c r="J17955" cm="1">
        <f t="array" ref="J17955:L17955">_xlfn.XLOOKUP($C17955, AGE!$A:$A,AGE!$B:$D,,0,2)</f>
        <v>182.45</v>
      </c>
      <c r="K17955">
        <v>8.3499999999999943</v>
      </c>
      <c r="L17955" t="str">
        <v xml:space="preserve">GSA 2018 </v>
      </c>
      <c r="M17955" t="s">
        <v>2403</v>
      </c>
      <c r="P17955" t="s">
        <v>2342</v>
      </c>
      <c r="Q17955">
        <v>3.25</v>
      </c>
      <c r="R17955">
        <v>0.2</v>
      </c>
      <c r="V17955">
        <v>1</v>
      </c>
      <c r="W17955" t="s">
        <v>2558</v>
      </c>
    </row>
    <row r="17956" spans="1:23" x14ac:dyDescent="0.3">
      <c r="A17956">
        <v>25931</v>
      </c>
      <c r="B17956" s="15" t="s">
        <v>1895</v>
      </c>
      <c r="C17956" t="str">
        <f>_xlfn.XLOOKUP($B17956, STANDARDS!$A:$A, STANDARDS!$B:$B,,0,2)</f>
        <v>Undivided Lemede Fm; Cabo Carvoeiro Fm</v>
      </c>
      <c r="D17956" t="s">
        <v>2177</v>
      </c>
      <c r="E17956" t="s">
        <v>2202</v>
      </c>
      <c r="J17956" cm="1">
        <f t="array" ref="J17956:L17956">_xlfn.XLOOKUP($C17956, AGE!$A:$A,AGE!$B:$D,,0,2)</f>
        <v>182.45</v>
      </c>
      <c r="K17956">
        <v>8.3499999999999943</v>
      </c>
      <c r="L17956" t="str">
        <v xml:space="preserve">GSA 2018 </v>
      </c>
      <c r="M17956" t="s">
        <v>2403</v>
      </c>
      <c r="P17956" t="s">
        <v>2342</v>
      </c>
      <c r="Q17956">
        <v>3.13</v>
      </c>
      <c r="R17956">
        <v>0.2</v>
      </c>
      <c r="V17956">
        <v>1</v>
      </c>
      <c r="W17956" t="s">
        <v>2558</v>
      </c>
    </row>
    <row r="17957" spans="1:23" x14ac:dyDescent="0.3">
      <c r="A17957">
        <v>25932</v>
      </c>
      <c r="B17957" s="15" t="s">
        <v>1895</v>
      </c>
      <c r="C17957" t="str">
        <f>_xlfn.XLOOKUP($B17957, STANDARDS!$A:$A, STANDARDS!$B:$B,,0,2)</f>
        <v>Undivided Lemede Fm; Cabo Carvoeiro Fm</v>
      </c>
      <c r="D17957" t="s">
        <v>2177</v>
      </c>
      <c r="E17957" t="s">
        <v>2202</v>
      </c>
      <c r="J17957" cm="1">
        <f t="array" ref="J17957:L17957">_xlfn.XLOOKUP($C17957, AGE!$A:$A,AGE!$B:$D,,0,2)</f>
        <v>182.45</v>
      </c>
      <c r="K17957">
        <v>8.3499999999999943</v>
      </c>
      <c r="L17957" t="str">
        <v xml:space="preserve">GSA 2018 </v>
      </c>
      <c r="M17957" t="s">
        <v>2403</v>
      </c>
      <c r="P17957" t="s">
        <v>2342</v>
      </c>
      <c r="Q17957">
        <v>3.21</v>
      </c>
      <c r="R17957">
        <v>0.2</v>
      </c>
      <c r="V17957">
        <v>1</v>
      </c>
      <c r="W17957" t="s">
        <v>2558</v>
      </c>
    </row>
    <row r="17958" spans="1:23" x14ac:dyDescent="0.3">
      <c r="A17958">
        <v>25933</v>
      </c>
      <c r="B17958" s="15" t="s">
        <v>1895</v>
      </c>
      <c r="C17958" t="str">
        <f>_xlfn.XLOOKUP($B17958, STANDARDS!$A:$A, STANDARDS!$B:$B,,0,2)</f>
        <v>Undivided Lemede Fm; Cabo Carvoeiro Fm</v>
      </c>
      <c r="D17958" t="s">
        <v>2177</v>
      </c>
      <c r="E17958" t="s">
        <v>2202</v>
      </c>
      <c r="J17958" cm="1">
        <f t="array" ref="J17958:L17958">_xlfn.XLOOKUP($C17958, AGE!$A:$A,AGE!$B:$D,,0,2)</f>
        <v>182.45</v>
      </c>
      <c r="K17958">
        <v>8.3499999999999943</v>
      </c>
      <c r="L17958" t="str">
        <v xml:space="preserve">GSA 2018 </v>
      </c>
      <c r="M17958" t="s">
        <v>2403</v>
      </c>
      <c r="P17958" t="s">
        <v>2342</v>
      </c>
      <c r="Q17958">
        <v>3.29</v>
      </c>
      <c r="R17958">
        <v>0.2</v>
      </c>
      <c r="V17958">
        <v>1</v>
      </c>
      <c r="W17958" t="s">
        <v>2558</v>
      </c>
    </row>
    <row r="17959" spans="1:23" x14ac:dyDescent="0.3">
      <c r="A17959">
        <v>25934</v>
      </c>
      <c r="B17959" s="15" t="s">
        <v>1895</v>
      </c>
      <c r="C17959" t="str">
        <f>_xlfn.XLOOKUP($B17959, STANDARDS!$A:$A, STANDARDS!$B:$B,,0,2)</f>
        <v>Undivided Lemede Fm; Cabo Carvoeiro Fm</v>
      </c>
      <c r="D17959" t="s">
        <v>2177</v>
      </c>
      <c r="E17959" t="s">
        <v>2202</v>
      </c>
      <c r="J17959" cm="1">
        <f t="array" ref="J17959:L17959">_xlfn.XLOOKUP($C17959, AGE!$A:$A,AGE!$B:$D,,0,2)</f>
        <v>182.45</v>
      </c>
      <c r="K17959">
        <v>8.3499999999999943</v>
      </c>
      <c r="L17959" t="str">
        <v xml:space="preserve">GSA 2018 </v>
      </c>
      <c r="M17959" t="s">
        <v>2403</v>
      </c>
      <c r="P17959" t="s">
        <v>2342</v>
      </c>
      <c r="Q17959">
        <v>3.19</v>
      </c>
      <c r="R17959">
        <v>0.2</v>
      </c>
      <c r="V17959">
        <v>1</v>
      </c>
      <c r="W17959" t="s">
        <v>2558</v>
      </c>
    </row>
    <row r="17960" spans="1:23" x14ac:dyDescent="0.3">
      <c r="A17960">
        <v>25935</v>
      </c>
      <c r="B17960" s="15" t="s">
        <v>1895</v>
      </c>
      <c r="C17960" t="str">
        <f>_xlfn.XLOOKUP($B17960, STANDARDS!$A:$A, STANDARDS!$B:$B,,0,2)</f>
        <v>Undivided Lemede Fm; Cabo Carvoeiro Fm</v>
      </c>
      <c r="D17960" t="s">
        <v>2177</v>
      </c>
      <c r="E17960" t="s">
        <v>2202</v>
      </c>
      <c r="J17960" cm="1">
        <f t="array" ref="J17960:L17960">_xlfn.XLOOKUP($C17960, AGE!$A:$A,AGE!$B:$D,,0,2)</f>
        <v>182.45</v>
      </c>
      <c r="K17960">
        <v>8.3499999999999943</v>
      </c>
      <c r="L17960" t="str">
        <v xml:space="preserve">GSA 2018 </v>
      </c>
      <c r="M17960" t="s">
        <v>2403</v>
      </c>
      <c r="P17960" t="s">
        <v>2342</v>
      </c>
      <c r="Q17960">
        <v>3.14</v>
      </c>
      <c r="R17960">
        <v>0.2</v>
      </c>
      <c r="V17960">
        <v>1</v>
      </c>
      <c r="W17960" t="s">
        <v>2558</v>
      </c>
    </row>
    <row r="17961" spans="1:23" x14ac:dyDescent="0.3">
      <c r="A17961">
        <v>25936</v>
      </c>
      <c r="B17961" s="15" t="s">
        <v>1895</v>
      </c>
      <c r="C17961" t="str">
        <f>_xlfn.XLOOKUP($B17961, STANDARDS!$A:$A, STANDARDS!$B:$B,,0,2)</f>
        <v>Undivided Lemede Fm; Cabo Carvoeiro Fm</v>
      </c>
      <c r="D17961" t="s">
        <v>2177</v>
      </c>
      <c r="E17961" t="s">
        <v>2202</v>
      </c>
      <c r="J17961" cm="1">
        <f t="array" ref="J17961:L17961">_xlfn.XLOOKUP($C17961, AGE!$A:$A,AGE!$B:$D,,0,2)</f>
        <v>182.45</v>
      </c>
      <c r="K17961">
        <v>8.3499999999999943</v>
      </c>
      <c r="L17961" t="str">
        <v xml:space="preserve">GSA 2018 </v>
      </c>
      <c r="M17961" t="s">
        <v>2403</v>
      </c>
      <c r="P17961" t="s">
        <v>2342</v>
      </c>
      <c r="Q17961">
        <v>3.34</v>
      </c>
      <c r="R17961">
        <v>0.2</v>
      </c>
      <c r="V17961">
        <v>1</v>
      </c>
      <c r="W17961" t="s">
        <v>2558</v>
      </c>
    </row>
    <row r="17962" spans="1:23" x14ac:dyDescent="0.3">
      <c r="A17962">
        <v>25937</v>
      </c>
      <c r="B17962" s="15" t="s">
        <v>1895</v>
      </c>
      <c r="C17962" t="str">
        <f>_xlfn.XLOOKUP($B17962, STANDARDS!$A:$A, STANDARDS!$B:$B,,0,2)</f>
        <v>Undivided Lemede Fm; Cabo Carvoeiro Fm</v>
      </c>
      <c r="D17962" t="s">
        <v>2177</v>
      </c>
      <c r="E17962" t="s">
        <v>2202</v>
      </c>
      <c r="J17962" cm="1">
        <f t="array" ref="J17962:L17962">_xlfn.XLOOKUP($C17962, AGE!$A:$A,AGE!$B:$D,,0,2)</f>
        <v>182.45</v>
      </c>
      <c r="K17962">
        <v>8.3499999999999943</v>
      </c>
      <c r="L17962" t="str">
        <v xml:space="preserve">GSA 2018 </v>
      </c>
      <c r="M17962" t="s">
        <v>2403</v>
      </c>
      <c r="P17962" t="s">
        <v>2342</v>
      </c>
      <c r="Q17962">
        <v>3.33</v>
      </c>
      <c r="R17962">
        <v>0.2</v>
      </c>
      <c r="V17962">
        <v>1</v>
      </c>
      <c r="W17962" t="s">
        <v>2558</v>
      </c>
    </row>
    <row r="17963" spans="1:23" x14ac:dyDescent="0.3">
      <c r="A17963">
        <v>25938</v>
      </c>
      <c r="B17963" s="15" t="s">
        <v>1895</v>
      </c>
      <c r="C17963" t="str">
        <f>_xlfn.XLOOKUP($B17963, STANDARDS!$A:$A, STANDARDS!$B:$B,,0,2)</f>
        <v>Undivided Lemede Fm; Cabo Carvoeiro Fm</v>
      </c>
      <c r="D17963" t="s">
        <v>2177</v>
      </c>
      <c r="E17963" t="s">
        <v>2202</v>
      </c>
      <c r="J17963" cm="1">
        <f t="array" ref="J17963:L17963">_xlfn.XLOOKUP($C17963, AGE!$A:$A,AGE!$B:$D,,0,2)</f>
        <v>182.45</v>
      </c>
      <c r="K17963">
        <v>8.3499999999999943</v>
      </c>
      <c r="L17963" t="str">
        <v xml:space="preserve">GSA 2018 </v>
      </c>
      <c r="M17963" t="s">
        <v>2403</v>
      </c>
      <c r="P17963" t="s">
        <v>2342</v>
      </c>
      <c r="Q17963">
        <v>3.37</v>
      </c>
      <c r="R17963">
        <v>0.2</v>
      </c>
      <c r="V17963">
        <v>1</v>
      </c>
      <c r="W17963" t="s">
        <v>2558</v>
      </c>
    </row>
    <row r="17964" spans="1:23" x14ac:dyDescent="0.3">
      <c r="A17964">
        <v>25939</v>
      </c>
      <c r="B17964" s="15" t="s">
        <v>1895</v>
      </c>
      <c r="C17964" t="str">
        <f>_xlfn.XLOOKUP($B17964, STANDARDS!$A:$A, STANDARDS!$B:$B,,0,2)</f>
        <v>Undivided Lemede Fm; Cabo Carvoeiro Fm</v>
      </c>
      <c r="D17964" t="s">
        <v>2177</v>
      </c>
      <c r="E17964" t="s">
        <v>2202</v>
      </c>
      <c r="J17964" cm="1">
        <f t="array" ref="J17964:L17964">_xlfn.XLOOKUP($C17964, AGE!$A:$A,AGE!$B:$D,,0,2)</f>
        <v>182.45</v>
      </c>
      <c r="K17964">
        <v>8.3499999999999943</v>
      </c>
      <c r="L17964" t="str">
        <v xml:space="preserve">GSA 2018 </v>
      </c>
      <c r="M17964" t="s">
        <v>2403</v>
      </c>
      <c r="P17964" t="s">
        <v>2342</v>
      </c>
      <c r="Q17964">
        <v>3.32</v>
      </c>
      <c r="R17964">
        <v>0.2</v>
      </c>
      <c r="V17964">
        <v>1</v>
      </c>
      <c r="W17964" t="s">
        <v>2558</v>
      </c>
    </row>
    <row r="17965" spans="1:23" x14ac:dyDescent="0.3">
      <c r="A17965">
        <v>25940</v>
      </c>
      <c r="B17965" s="15" t="s">
        <v>1895</v>
      </c>
      <c r="C17965" t="str">
        <f>_xlfn.XLOOKUP($B17965, STANDARDS!$A:$A, STANDARDS!$B:$B,,0,2)</f>
        <v>Undivided Lemede Fm; Cabo Carvoeiro Fm</v>
      </c>
      <c r="D17965" t="s">
        <v>2177</v>
      </c>
      <c r="E17965" t="s">
        <v>2202</v>
      </c>
      <c r="J17965" cm="1">
        <f t="array" ref="J17965:L17965">_xlfn.XLOOKUP($C17965, AGE!$A:$A,AGE!$B:$D,,0,2)</f>
        <v>182.45</v>
      </c>
      <c r="K17965">
        <v>8.3499999999999943</v>
      </c>
      <c r="L17965" t="str">
        <v xml:space="preserve">GSA 2018 </v>
      </c>
      <c r="M17965" t="s">
        <v>2403</v>
      </c>
      <c r="P17965" t="s">
        <v>2342</v>
      </c>
      <c r="Q17965">
        <v>3.19</v>
      </c>
      <c r="R17965">
        <v>0.2</v>
      </c>
      <c r="V17965">
        <v>1</v>
      </c>
      <c r="W17965" t="s">
        <v>2558</v>
      </c>
    </row>
    <row r="17966" spans="1:23" x14ac:dyDescent="0.3">
      <c r="A17966">
        <v>25941</v>
      </c>
      <c r="B17966" s="15" t="s">
        <v>1895</v>
      </c>
      <c r="C17966" t="str">
        <f>_xlfn.XLOOKUP($B17966, STANDARDS!$A:$A, STANDARDS!$B:$B,,0,2)</f>
        <v>Undivided Lemede Fm; Cabo Carvoeiro Fm</v>
      </c>
      <c r="D17966" t="s">
        <v>2177</v>
      </c>
      <c r="E17966" t="s">
        <v>2202</v>
      </c>
      <c r="J17966" cm="1">
        <f t="array" ref="J17966:L17966">_xlfn.XLOOKUP($C17966, AGE!$A:$A,AGE!$B:$D,,0,2)</f>
        <v>182.45</v>
      </c>
      <c r="K17966">
        <v>8.3499999999999943</v>
      </c>
      <c r="L17966" t="str">
        <v xml:space="preserve">GSA 2018 </v>
      </c>
      <c r="M17966" t="s">
        <v>2403</v>
      </c>
      <c r="P17966" t="s">
        <v>2342</v>
      </c>
      <c r="Q17966">
        <v>3.22</v>
      </c>
      <c r="R17966">
        <v>0.2</v>
      </c>
      <c r="V17966">
        <v>1</v>
      </c>
      <c r="W17966" t="s">
        <v>2558</v>
      </c>
    </row>
    <row r="17967" spans="1:23" x14ac:dyDescent="0.3">
      <c r="A17967">
        <v>25942</v>
      </c>
      <c r="B17967" s="15" t="s">
        <v>1895</v>
      </c>
      <c r="C17967" t="str">
        <f>_xlfn.XLOOKUP($B17967, STANDARDS!$A:$A, STANDARDS!$B:$B,,0,2)</f>
        <v>Undivided Lemede Fm; Cabo Carvoeiro Fm</v>
      </c>
      <c r="D17967" t="s">
        <v>2177</v>
      </c>
      <c r="E17967" t="s">
        <v>2202</v>
      </c>
      <c r="J17967" cm="1">
        <f t="array" ref="J17967:L17967">_xlfn.XLOOKUP($C17967, AGE!$A:$A,AGE!$B:$D,,0,2)</f>
        <v>182.45</v>
      </c>
      <c r="K17967">
        <v>8.3499999999999943</v>
      </c>
      <c r="L17967" t="str">
        <v xml:space="preserve">GSA 2018 </v>
      </c>
      <c r="M17967" t="s">
        <v>2403</v>
      </c>
      <c r="P17967" t="s">
        <v>2342</v>
      </c>
      <c r="Q17967">
        <v>3.37</v>
      </c>
      <c r="R17967">
        <v>0.2</v>
      </c>
      <c r="V17967">
        <v>1</v>
      </c>
      <c r="W17967" t="s">
        <v>2558</v>
      </c>
    </row>
    <row r="17968" spans="1:23" x14ac:dyDescent="0.3">
      <c r="A17968">
        <v>25943</v>
      </c>
      <c r="B17968" s="15" t="s">
        <v>1895</v>
      </c>
      <c r="C17968" t="str">
        <f>_xlfn.XLOOKUP($B17968, STANDARDS!$A:$A, STANDARDS!$B:$B,,0,2)</f>
        <v>Undivided Lemede Fm; Cabo Carvoeiro Fm</v>
      </c>
      <c r="D17968" t="s">
        <v>2177</v>
      </c>
      <c r="E17968" t="s">
        <v>2202</v>
      </c>
      <c r="J17968" cm="1">
        <f t="array" ref="J17968:L17968">_xlfn.XLOOKUP($C17968, AGE!$A:$A,AGE!$B:$D,,0,2)</f>
        <v>182.45</v>
      </c>
      <c r="K17968">
        <v>8.3499999999999943</v>
      </c>
      <c r="L17968" t="str">
        <v xml:space="preserve">GSA 2018 </v>
      </c>
      <c r="M17968" t="s">
        <v>2403</v>
      </c>
      <c r="P17968" t="s">
        <v>2342</v>
      </c>
      <c r="Q17968">
        <v>3.46</v>
      </c>
      <c r="R17968">
        <v>0.2</v>
      </c>
      <c r="V17968">
        <v>1</v>
      </c>
      <c r="W17968" t="s">
        <v>2558</v>
      </c>
    </row>
    <row r="17969" spans="1:23" x14ac:dyDescent="0.3">
      <c r="A17969">
        <v>25944</v>
      </c>
      <c r="B17969" s="15" t="s">
        <v>1895</v>
      </c>
      <c r="C17969" t="str">
        <f>_xlfn.XLOOKUP($B17969, STANDARDS!$A:$A, STANDARDS!$B:$B,,0,2)</f>
        <v>Undivided Lemede Fm; Cabo Carvoeiro Fm</v>
      </c>
      <c r="D17969" t="s">
        <v>2177</v>
      </c>
      <c r="E17969" t="s">
        <v>2202</v>
      </c>
      <c r="J17969" cm="1">
        <f t="array" ref="J17969:L17969">_xlfn.XLOOKUP($C17969, AGE!$A:$A,AGE!$B:$D,,0,2)</f>
        <v>182.45</v>
      </c>
      <c r="K17969">
        <v>8.3499999999999943</v>
      </c>
      <c r="L17969" t="str">
        <v xml:space="preserve">GSA 2018 </v>
      </c>
      <c r="M17969" t="s">
        <v>2403</v>
      </c>
      <c r="P17969" t="s">
        <v>2342</v>
      </c>
      <c r="Q17969">
        <v>3.5</v>
      </c>
      <c r="R17969">
        <v>0.2</v>
      </c>
      <c r="V17969">
        <v>1</v>
      </c>
      <c r="W17969" t="s">
        <v>2558</v>
      </c>
    </row>
    <row r="17970" spans="1:23" x14ac:dyDescent="0.3">
      <c r="A17970">
        <v>25945</v>
      </c>
      <c r="B17970" s="15" t="s">
        <v>1895</v>
      </c>
      <c r="C17970" t="str">
        <f>_xlfn.XLOOKUP($B17970, STANDARDS!$A:$A, STANDARDS!$B:$B,,0,2)</f>
        <v>Undivided Lemede Fm; Cabo Carvoeiro Fm</v>
      </c>
      <c r="D17970" t="s">
        <v>2177</v>
      </c>
      <c r="E17970" t="s">
        <v>2202</v>
      </c>
      <c r="J17970" cm="1">
        <f t="array" ref="J17970:L17970">_xlfn.XLOOKUP($C17970, AGE!$A:$A,AGE!$B:$D,,0,2)</f>
        <v>182.45</v>
      </c>
      <c r="K17970">
        <v>8.3499999999999943</v>
      </c>
      <c r="L17970" t="str">
        <v xml:space="preserve">GSA 2018 </v>
      </c>
      <c r="M17970" t="s">
        <v>2403</v>
      </c>
      <c r="P17970" t="s">
        <v>2342</v>
      </c>
      <c r="Q17970">
        <v>3.44</v>
      </c>
      <c r="R17970">
        <v>0.2</v>
      </c>
      <c r="V17970">
        <v>1</v>
      </c>
      <c r="W17970" t="s">
        <v>2558</v>
      </c>
    </row>
    <row r="17971" spans="1:23" x14ac:dyDescent="0.3">
      <c r="A17971">
        <v>25946</v>
      </c>
      <c r="B17971" s="15" t="s">
        <v>1895</v>
      </c>
      <c r="C17971" t="str">
        <f>_xlfn.XLOOKUP($B17971, STANDARDS!$A:$A, STANDARDS!$B:$B,,0,2)</f>
        <v>Undivided Lemede Fm; Cabo Carvoeiro Fm</v>
      </c>
      <c r="D17971" t="s">
        <v>2177</v>
      </c>
      <c r="E17971" t="s">
        <v>2202</v>
      </c>
      <c r="J17971" cm="1">
        <f t="array" ref="J17971:L17971">_xlfn.XLOOKUP($C17971, AGE!$A:$A,AGE!$B:$D,,0,2)</f>
        <v>182.45</v>
      </c>
      <c r="K17971">
        <v>8.3499999999999943</v>
      </c>
      <c r="L17971" t="str">
        <v xml:space="preserve">GSA 2018 </v>
      </c>
      <c r="M17971" t="s">
        <v>2403</v>
      </c>
      <c r="P17971" t="s">
        <v>2342</v>
      </c>
      <c r="Q17971">
        <v>3.44</v>
      </c>
      <c r="R17971">
        <v>0.2</v>
      </c>
      <c r="V17971">
        <v>1</v>
      </c>
      <c r="W17971" t="s">
        <v>2558</v>
      </c>
    </row>
    <row r="17972" spans="1:23" x14ac:dyDescent="0.3">
      <c r="A17972">
        <v>25947</v>
      </c>
      <c r="B17972" s="15" t="s">
        <v>1895</v>
      </c>
      <c r="C17972" t="str">
        <f>_xlfn.XLOOKUP($B17972, STANDARDS!$A:$A, STANDARDS!$B:$B,,0,2)</f>
        <v>Undivided Lemede Fm; Cabo Carvoeiro Fm</v>
      </c>
      <c r="D17972" t="s">
        <v>2177</v>
      </c>
      <c r="E17972" t="s">
        <v>2202</v>
      </c>
      <c r="J17972" cm="1">
        <f t="array" ref="J17972:L17972">_xlfn.XLOOKUP($C17972, AGE!$A:$A,AGE!$B:$D,,0,2)</f>
        <v>182.45</v>
      </c>
      <c r="K17972">
        <v>8.3499999999999943</v>
      </c>
      <c r="L17972" t="str">
        <v xml:space="preserve">GSA 2018 </v>
      </c>
      <c r="M17972" t="s">
        <v>2403</v>
      </c>
      <c r="P17972" t="s">
        <v>2342</v>
      </c>
      <c r="Q17972">
        <v>3.35</v>
      </c>
      <c r="R17972">
        <v>0.2</v>
      </c>
      <c r="V17972">
        <v>1</v>
      </c>
      <c r="W17972" t="s">
        <v>2558</v>
      </c>
    </row>
    <row r="17973" spans="1:23" x14ac:dyDescent="0.3">
      <c r="A17973">
        <v>25948</v>
      </c>
      <c r="B17973" s="15" t="s">
        <v>1895</v>
      </c>
      <c r="C17973" t="str">
        <f>_xlfn.XLOOKUP($B17973, STANDARDS!$A:$A, STANDARDS!$B:$B,,0,2)</f>
        <v>Undivided Lemede Fm; Cabo Carvoeiro Fm</v>
      </c>
      <c r="D17973" t="s">
        <v>2177</v>
      </c>
      <c r="E17973" t="s">
        <v>2202</v>
      </c>
      <c r="J17973" cm="1">
        <f t="array" ref="J17973:L17973">_xlfn.XLOOKUP($C17973, AGE!$A:$A,AGE!$B:$D,,0,2)</f>
        <v>182.45</v>
      </c>
      <c r="K17973">
        <v>8.3499999999999943</v>
      </c>
      <c r="L17973" t="str">
        <v xml:space="preserve">GSA 2018 </v>
      </c>
      <c r="M17973" t="s">
        <v>2403</v>
      </c>
      <c r="P17973" t="s">
        <v>2342</v>
      </c>
      <c r="Q17973">
        <v>3.32</v>
      </c>
      <c r="R17973">
        <v>0.2</v>
      </c>
      <c r="V17973">
        <v>1</v>
      </c>
      <c r="W17973" t="s">
        <v>2558</v>
      </c>
    </row>
    <row r="17974" spans="1:23" x14ac:dyDescent="0.3">
      <c r="A17974">
        <v>25949</v>
      </c>
      <c r="B17974" s="15" t="s">
        <v>1895</v>
      </c>
      <c r="C17974" t="str">
        <f>_xlfn.XLOOKUP($B17974, STANDARDS!$A:$A, STANDARDS!$B:$B,,0,2)</f>
        <v>Undivided Lemede Fm; Cabo Carvoeiro Fm</v>
      </c>
      <c r="D17974" t="s">
        <v>2177</v>
      </c>
      <c r="E17974" t="s">
        <v>2202</v>
      </c>
      <c r="J17974" cm="1">
        <f t="array" ref="J17974:L17974">_xlfn.XLOOKUP($C17974, AGE!$A:$A,AGE!$B:$D,,0,2)</f>
        <v>182.45</v>
      </c>
      <c r="K17974">
        <v>8.3499999999999943</v>
      </c>
      <c r="L17974" t="str">
        <v xml:space="preserve">GSA 2018 </v>
      </c>
      <c r="M17974" t="s">
        <v>2403</v>
      </c>
      <c r="P17974" t="s">
        <v>2342</v>
      </c>
      <c r="Q17974">
        <v>3.36</v>
      </c>
      <c r="R17974">
        <v>0.2</v>
      </c>
      <c r="V17974">
        <v>1</v>
      </c>
      <c r="W17974" t="s">
        <v>2558</v>
      </c>
    </row>
    <row r="17975" spans="1:23" x14ac:dyDescent="0.3">
      <c r="A17975">
        <v>25950</v>
      </c>
      <c r="B17975" s="15" t="s">
        <v>1895</v>
      </c>
      <c r="C17975" t="str">
        <f>_xlfn.XLOOKUP($B17975, STANDARDS!$A:$A, STANDARDS!$B:$B,,0,2)</f>
        <v>Undivided Lemede Fm; Cabo Carvoeiro Fm</v>
      </c>
      <c r="D17975" t="s">
        <v>2177</v>
      </c>
      <c r="E17975" t="s">
        <v>2202</v>
      </c>
      <c r="J17975" cm="1">
        <f t="array" ref="J17975:L17975">_xlfn.XLOOKUP($C17975, AGE!$A:$A,AGE!$B:$D,,0,2)</f>
        <v>182.45</v>
      </c>
      <c r="K17975">
        <v>8.3499999999999943</v>
      </c>
      <c r="L17975" t="str">
        <v xml:space="preserve">GSA 2018 </v>
      </c>
      <c r="M17975" t="s">
        <v>2403</v>
      </c>
      <c r="P17975" t="s">
        <v>2342</v>
      </c>
      <c r="Q17975">
        <v>3.41</v>
      </c>
      <c r="R17975">
        <v>0.2</v>
      </c>
      <c r="V17975">
        <v>1</v>
      </c>
      <c r="W17975" t="s">
        <v>2558</v>
      </c>
    </row>
    <row r="17976" spans="1:23" x14ac:dyDescent="0.3">
      <c r="A17976">
        <v>25951</v>
      </c>
      <c r="B17976" s="15" t="s">
        <v>1895</v>
      </c>
      <c r="C17976" t="str">
        <f>_xlfn.XLOOKUP($B17976, STANDARDS!$A:$A, STANDARDS!$B:$B,,0,2)</f>
        <v>Undivided Lemede Fm; Cabo Carvoeiro Fm</v>
      </c>
      <c r="D17976" t="s">
        <v>2177</v>
      </c>
      <c r="E17976" t="s">
        <v>2202</v>
      </c>
      <c r="J17976" cm="1">
        <f t="array" ref="J17976:L17976">_xlfn.XLOOKUP($C17976, AGE!$A:$A,AGE!$B:$D,,0,2)</f>
        <v>182.45</v>
      </c>
      <c r="K17976">
        <v>8.3499999999999943</v>
      </c>
      <c r="L17976" t="str">
        <v xml:space="preserve">GSA 2018 </v>
      </c>
      <c r="M17976" t="s">
        <v>2403</v>
      </c>
      <c r="P17976" t="s">
        <v>2342</v>
      </c>
      <c r="Q17976">
        <v>3.48</v>
      </c>
      <c r="R17976">
        <v>0.2</v>
      </c>
      <c r="V17976">
        <v>1</v>
      </c>
      <c r="W17976" t="s">
        <v>2558</v>
      </c>
    </row>
    <row r="17977" spans="1:23" x14ac:dyDescent="0.3">
      <c r="A17977">
        <v>25952</v>
      </c>
      <c r="B17977" s="15" t="s">
        <v>1895</v>
      </c>
      <c r="C17977" t="str">
        <f>_xlfn.XLOOKUP($B17977, STANDARDS!$A:$A, STANDARDS!$B:$B,,0,2)</f>
        <v>Undivided Lemede Fm; Cabo Carvoeiro Fm</v>
      </c>
      <c r="D17977" t="s">
        <v>2177</v>
      </c>
      <c r="E17977" t="s">
        <v>2202</v>
      </c>
      <c r="J17977" cm="1">
        <f t="array" ref="J17977:L17977">_xlfn.XLOOKUP($C17977, AGE!$A:$A,AGE!$B:$D,,0,2)</f>
        <v>182.45</v>
      </c>
      <c r="K17977">
        <v>8.3499999999999943</v>
      </c>
      <c r="L17977" t="str">
        <v xml:space="preserve">GSA 2018 </v>
      </c>
      <c r="M17977" t="s">
        <v>2403</v>
      </c>
      <c r="P17977" t="s">
        <v>2342</v>
      </c>
      <c r="Q17977">
        <v>3.45</v>
      </c>
      <c r="R17977">
        <v>0.2</v>
      </c>
      <c r="V17977">
        <v>1</v>
      </c>
      <c r="W17977" t="s">
        <v>2558</v>
      </c>
    </row>
    <row r="17978" spans="1:23" x14ac:dyDescent="0.3">
      <c r="A17978">
        <v>25953</v>
      </c>
      <c r="B17978" s="15" t="s">
        <v>1895</v>
      </c>
      <c r="C17978" t="str">
        <f>_xlfn.XLOOKUP($B17978, STANDARDS!$A:$A, STANDARDS!$B:$B,,0,2)</f>
        <v>Undivided Lemede Fm; Cabo Carvoeiro Fm</v>
      </c>
      <c r="D17978" t="s">
        <v>2177</v>
      </c>
      <c r="E17978" t="s">
        <v>2202</v>
      </c>
      <c r="J17978" cm="1">
        <f t="array" ref="J17978:L17978">_xlfn.XLOOKUP($C17978, AGE!$A:$A,AGE!$B:$D,,0,2)</f>
        <v>182.45</v>
      </c>
      <c r="K17978">
        <v>8.3499999999999943</v>
      </c>
      <c r="L17978" t="str">
        <v xml:space="preserve">GSA 2018 </v>
      </c>
      <c r="M17978" t="s">
        <v>2403</v>
      </c>
      <c r="P17978" t="s">
        <v>2342</v>
      </c>
      <c r="Q17978">
        <v>3.48</v>
      </c>
      <c r="R17978">
        <v>0.2</v>
      </c>
      <c r="V17978">
        <v>1</v>
      </c>
      <c r="W17978" t="s">
        <v>2558</v>
      </c>
    </row>
    <row r="17979" spans="1:23" x14ac:dyDescent="0.3">
      <c r="A17979">
        <v>25954</v>
      </c>
      <c r="B17979" s="15" t="s">
        <v>1895</v>
      </c>
      <c r="C17979" t="str">
        <f>_xlfn.XLOOKUP($B17979, STANDARDS!$A:$A, STANDARDS!$B:$B,,0,2)</f>
        <v>Undivided Lemede Fm; Cabo Carvoeiro Fm</v>
      </c>
      <c r="D17979" t="s">
        <v>2177</v>
      </c>
      <c r="E17979" t="s">
        <v>2202</v>
      </c>
      <c r="J17979" cm="1">
        <f t="array" ref="J17979:L17979">_xlfn.XLOOKUP($C17979, AGE!$A:$A,AGE!$B:$D,,0,2)</f>
        <v>182.45</v>
      </c>
      <c r="K17979">
        <v>8.3499999999999943</v>
      </c>
      <c r="L17979" t="str">
        <v xml:space="preserve">GSA 2018 </v>
      </c>
      <c r="M17979" t="s">
        <v>2403</v>
      </c>
      <c r="P17979" t="s">
        <v>2342</v>
      </c>
      <c r="Q17979">
        <v>3.54</v>
      </c>
      <c r="R17979">
        <v>0.2</v>
      </c>
      <c r="V17979">
        <v>1</v>
      </c>
      <c r="W17979" t="s">
        <v>2558</v>
      </c>
    </row>
    <row r="17980" spans="1:23" x14ac:dyDescent="0.3">
      <c r="A17980">
        <v>25955</v>
      </c>
      <c r="B17980" s="15" t="s">
        <v>1895</v>
      </c>
      <c r="C17980" t="str">
        <f>_xlfn.XLOOKUP($B17980, STANDARDS!$A:$A, STANDARDS!$B:$B,,0,2)</f>
        <v>Undivided Lemede Fm; Cabo Carvoeiro Fm</v>
      </c>
      <c r="D17980" t="s">
        <v>2177</v>
      </c>
      <c r="E17980" t="s">
        <v>2202</v>
      </c>
      <c r="J17980" cm="1">
        <f t="array" ref="J17980:L17980">_xlfn.XLOOKUP($C17980, AGE!$A:$A,AGE!$B:$D,,0,2)</f>
        <v>182.45</v>
      </c>
      <c r="K17980">
        <v>8.3499999999999943</v>
      </c>
      <c r="L17980" t="str">
        <v xml:space="preserve">GSA 2018 </v>
      </c>
      <c r="M17980" t="s">
        <v>2403</v>
      </c>
      <c r="P17980" t="s">
        <v>2342</v>
      </c>
      <c r="Q17980">
        <v>3.29</v>
      </c>
      <c r="R17980">
        <v>0.2</v>
      </c>
      <c r="V17980">
        <v>1</v>
      </c>
      <c r="W17980" t="s">
        <v>2558</v>
      </c>
    </row>
    <row r="17981" spans="1:23" x14ac:dyDescent="0.3">
      <c r="A17981">
        <v>25956</v>
      </c>
      <c r="B17981" s="15" t="s">
        <v>1895</v>
      </c>
      <c r="C17981" t="str">
        <f>_xlfn.XLOOKUP($B17981, STANDARDS!$A:$A, STANDARDS!$B:$B,,0,2)</f>
        <v>Undivided Lemede Fm; Cabo Carvoeiro Fm</v>
      </c>
      <c r="D17981" t="s">
        <v>2177</v>
      </c>
      <c r="E17981" t="s">
        <v>2202</v>
      </c>
      <c r="J17981" cm="1">
        <f t="array" ref="J17981:L17981">_xlfn.XLOOKUP($C17981, AGE!$A:$A,AGE!$B:$D,,0,2)</f>
        <v>182.45</v>
      </c>
      <c r="K17981">
        <v>8.3499999999999943</v>
      </c>
      <c r="L17981" t="str">
        <v xml:space="preserve">GSA 2018 </v>
      </c>
      <c r="M17981" t="s">
        <v>2403</v>
      </c>
      <c r="P17981" t="s">
        <v>2342</v>
      </c>
      <c r="Q17981">
        <v>3.3</v>
      </c>
      <c r="R17981">
        <v>0.2</v>
      </c>
      <c r="V17981">
        <v>1</v>
      </c>
      <c r="W17981" t="s">
        <v>2558</v>
      </c>
    </row>
    <row r="17982" spans="1:23" x14ac:dyDescent="0.3">
      <c r="A17982">
        <v>25957</v>
      </c>
      <c r="B17982" s="15" t="s">
        <v>1895</v>
      </c>
      <c r="C17982" t="str">
        <f>_xlfn.XLOOKUP($B17982, STANDARDS!$A:$A, STANDARDS!$B:$B,,0,2)</f>
        <v>Undivided Lemede Fm; Cabo Carvoeiro Fm</v>
      </c>
      <c r="D17982" t="s">
        <v>2177</v>
      </c>
      <c r="E17982" t="s">
        <v>2202</v>
      </c>
      <c r="J17982" cm="1">
        <f t="array" ref="J17982:L17982">_xlfn.XLOOKUP($C17982, AGE!$A:$A,AGE!$B:$D,,0,2)</f>
        <v>182.45</v>
      </c>
      <c r="K17982">
        <v>8.3499999999999943</v>
      </c>
      <c r="L17982" t="str">
        <v xml:space="preserve">GSA 2018 </v>
      </c>
      <c r="M17982" t="s">
        <v>2403</v>
      </c>
      <c r="P17982" t="s">
        <v>2342</v>
      </c>
      <c r="Q17982">
        <v>3.24</v>
      </c>
      <c r="R17982">
        <v>0.2</v>
      </c>
      <c r="V17982">
        <v>1</v>
      </c>
      <c r="W17982" t="s">
        <v>2558</v>
      </c>
    </row>
    <row r="17983" spans="1:23" x14ac:dyDescent="0.3">
      <c r="A17983">
        <v>25958</v>
      </c>
      <c r="B17983" s="15" t="s">
        <v>1895</v>
      </c>
      <c r="C17983" t="str">
        <f>_xlfn.XLOOKUP($B17983, STANDARDS!$A:$A, STANDARDS!$B:$B,,0,2)</f>
        <v>Undivided Lemede Fm; Cabo Carvoeiro Fm</v>
      </c>
      <c r="D17983" t="s">
        <v>2177</v>
      </c>
      <c r="E17983" t="s">
        <v>2202</v>
      </c>
      <c r="J17983" cm="1">
        <f t="array" ref="J17983:L17983">_xlfn.XLOOKUP($C17983, AGE!$A:$A,AGE!$B:$D,,0,2)</f>
        <v>182.45</v>
      </c>
      <c r="K17983">
        <v>8.3499999999999943</v>
      </c>
      <c r="L17983" t="str">
        <v xml:space="preserve">GSA 2018 </v>
      </c>
      <c r="M17983" t="s">
        <v>2403</v>
      </c>
      <c r="P17983" t="s">
        <v>2342</v>
      </c>
      <c r="Q17983">
        <v>3.4</v>
      </c>
      <c r="R17983">
        <v>0.2</v>
      </c>
      <c r="V17983">
        <v>1</v>
      </c>
      <c r="W17983" t="s">
        <v>2558</v>
      </c>
    </row>
    <row r="17984" spans="1:23" x14ac:dyDescent="0.3">
      <c r="A17984">
        <v>25959</v>
      </c>
      <c r="B17984" s="15" t="s">
        <v>1895</v>
      </c>
      <c r="C17984" t="str">
        <f>_xlfn.XLOOKUP($B17984, STANDARDS!$A:$A, STANDARDS!$B:$B,,0,2)</f>
        <v>Undivided Lemede Fm; Cabo Carvoeiro Fm</v>
      </c>
      <c r="D17984" t="s">
        <v>2177</v>
      </c>
      <c r="E17984" t="s">
        <v>2202</v>
      </c>
      <c r="J17984" cm="1">
        <f t="array" ref="J17984:L17984">_xlfn.XLOOKUP($C17984, AGE!$A:$A,AGE!$B:$D,,0,2)</f>
        <v>182.45</v>
      </c>
      <c r="K17984">
        <v>8.3499999999999943</v>
      </c>
      <c r="L17984" t="str">
        <v xml:space="preserve">GSA 2018 </v>
      </c>
      <c r="M17984" t="s">
        <v>2403</v>
      </c>
      <c r="P17984" t="s">
        <v>2342</v>
      </c>
      <c r="Q17984">
        <v>3.12</v>
      </c>
      <c r="R17984">
        <v>0.2</v>
      </c>
      <c r="V17984">
        <v>1</v>
      </c>
      <c r="W17984" t="s">
        <v>2558</v>
      </c>
    </row>
    <row r="17985" spans="1:23" x14ac:dyDescent="0.3">
      <c r="A17985">
        <v>25960</v>
      </c>
      <c r="B17985" s="15" t="s">
        <v>1895</v>
      </c>
      <c r="C17985" t="str">
        <f>_xlfn.XLOOKUP($B17985, STANDARDS!$A:$A, STANDARDS!$B:$B,,0,2)</f>
        <v>Undivided Lemede Fm; Cabo Carvoeiro Fm</v>
      </c>
      <c r="D17985" t="s">
        <v>2177</v>
      </c>
      <c r="E17985" t="s">
        <v>2202</v>
      </c>
      <c r="J17985" cm="1">
        <f t="array" ref="J17985:L17985">_xlfn.XLOOKUP($C17985, AGE!$A:$A,AGE!$B:$D,,0,2)</f>
        <v>182.45</v>
      </c>
      <c r="K17985">
        <v>8.3499999999999943</v>
      </c>
      <c r="L17985" t="str">
        <v xml:space="preserve">GSA 2018 </v>
      </c>
      <c r="M17985" t="s">
        <v>2403</v>
      </c>
      <c r="P17985" t="s">
        <v>2342</v>
      </c>
      <c r="Q17985">
        <v>3.37</v>
      </c>
      <c r="R17985">
        <v>0.2</v>
      </c>
      <c r="V17985">
        <v>1</v>
      </c>
      <c r="W17985" t="s">
        <v>2558</v>
      </c>
    </row>
    <row r="17986" spans="1:23" x14ac:dyDescent="0.3">
      <c r="A17986">
        <v>25961</v>
      </c>
      <c r="B17986" s="15" t="s">
        <v>1895</v>
      </c>
      <c r="C17986" t="str">
        <f>_xlfn.XLOOKUP($B17986, STANDARDS!$A:$A, STANDARDS!$B:$B,,0,2)</f>
        <v>Undivided Lemede Fm; Cabo Carvoeiro Fm</v>
      </c>
      <c r="D17986" t="s">
        <v>2177</v>
      </c>
      <c r="E17986" t="s">
        <v>2202</v>
      </c>
      <c r="J17986" cm="1">
        <f t="array" ref="J17986:L17986">_xlfn.XLOOKUP($C17986, AGE!$A:$A,AGE!$B:$D,,0,2)</f>
        <v>182.45</v>
      </c>
      <c r="K17986">
        <v>8.3499999999999943</v>
      </c>
      <c r="L17986" t="str">
        <v xml:space="preserve">GSA 2018 </v>
      </c>
      <c r="M17986" t="s">
        <v>2403</v>
      </c>
      <c r="P17986" t="s">
        <v>2342</v>
      </c>
      <c r="Q17986">
        <v>3.4</v>
      </c>
      <c r="R17986">
        <v>0.2</v>
      </c>
      <c r="V17986">
        <v>1</v>
      </c>
      <c r="W17986" t="s">
        <v>2558</v>
      </c>
    </row>
    <row r="17987" spans="1:23" x14ac:dyDescent="0.3">
      <c r="A17987">
        <v>25962</v>
      </c>
      <c r="B17987" s="15" t="s">
        <v>1895</v>
      </c>
      <c r="C17987" t="str">
        <f>_xlfn.XLOOKUP($B17987, STANDARDS!$A:$A, STANDARDS!$B:$B,,0,2)</f>
        <v>Undivided Lemede Fm; Cabo Carvoeiro Fm</v>
      </c>
      <c r="D17987" t="s">
        <v>2177</v>
      </c>
      <c r="E17987" t="s">
        <v>2202</v>
      </c>
      <c r="J17987" cm="1">
        <f t="array" ref="J17987:L17987">_xlfn.XLOOKUP($C17987, AGE!$A:$A,AGE!$B:$D,,0,2)</f>
        <v>182.45</v>
      </c>
      <c r="K17987">
        <v>8.3499999999999943</v>
      </c>
      <c r="L17987" t="str">
        <v xml:space="preserve">GSA 2018 </v>
      </c>
      <c r="M17987" t="s">
        <v>2403</v>
      </c>
      <c r="P17987" t="s">
        <v>2342</v>
      </c>
      <c r="Q17987">
        <v>2.95</v>
      </c>
      <c r="R17987">
        <v>0.2</v>
      </c>
      <c r="V17987">
        <v>1</v>
      </c>
      <c r="W17987" t="s">
        <v>2558</v>
      </c>
    </row>
    <row r="17988" spans="1:23" x14ac:dyDescent="0.3">
      <c r="A17988">
        <v>25963</v>
      </c>
      <c r="B17988" s="15" t="s">
        <v>1895</v>
      </c>
      <c r="C17988" t="str">
        <f>_xlfn.XLOOKUP($B17988, STANDARDS!$A:$A, STANDARDS!$B:$B,,0,2)</f>
        <v>Undivided Lemede Fm; Cabo Carvoeiro Fm</v>
      </c>
      <c r="D17988" t="s">
        <v>2177</v>
      </c>
      <c r="E17988" t="s">
        <v>2202</v>
      </c>
      <c r="J17988" cm="1">
        <f t="array" ref="J17988:L17988">_xlfn.XLOOKUP($C17988, AGE!$A:$A,AGE!$B:$D,,0,2)</f>
        <v>182.45</v>
      </c>
      <c r="K17988">
        <v>8.3499999999999943</v>
      </c>
      <c r="L17988" t="str">
        <v xml:space="preserve">GSA 2018 </v>
      </c>
      <c r="M17988" t="s">
        <v>2403</v>
      </c>
      <c r="P17988" t="s">
        <v>2342</v>
      </c>
      <c r="Q17988">
        <v>3.3</v>
      </c>
      <c r="R17988">
        <v>0.2</v>
      </c>
      <c r="V17988">
        <v>1</v>
      </c>
      <c r="W17988" t="s">
        <v>2558</v>
      </c>
    </row>
    <row r="17989" spans="1:23" x14ac:dyDescent="0.3">
      <c r="A17989">
        <v>25964</v>
      </c>
      <c r="B17989" s="15" t="s">
        <v>1895</v>
      </c>
      <c r="C17989" t="str">
        <f>_xlfn.XLOOKUP($B17989, STANDARDS!$A:$A, STANDARDS!$B:$B,,0,2)</f>
        <v>Undivided Lemede Fm; Cabo Carvoeiro Fm</v>
      </c>
      <c r="D17989" t="s">
        <v>2177</v>
      </c>
      <c r="E17989" t="s">
        <v>2202</v>
      </c>
      <c r="J17989" cm="1">
        <f t="array" ref="J17989:L17989">_xlfn.XLOOKUP($C17989, AGE!$A:$A,AGE!$B:$D,,0,2)</f>
        <v>182.45</v>
      </c>
      <c r="K17989">
        <v>8.3499999999999943</v>
      </c>
      <c r="L17989" t="str">
        <v xml:space="preserve">GSA 2018 </v>
      </c>
      <c r="M17989" t="s">
        <v>2403</v>
      </c>
      <c r="P17989" t="s">
        <v>2342</v>
      </c>
      <c r="Q17989">
        <v>3.23</v>
      </c>
      <c r="R17989">
        <v>0.2</v>
      </c>
      <c r="V17989">
        <v>1</v>
      </c>
      <c r="W17989" t="s">
        <v>2558</v>
      </c>
    </row>
    <row r="17990" spans="1:23" x14ac:dyDescent="0.3">
      <c r="A17990">
        <v>25965</v>
      </c>
      <c r="B17990" s="15" t="s">
        <v>1895</v>
      </c>
      <c r="C17990" t="str">
        <f>_xlfn.XLOOKUP($B17990, STANDARDS!$A:$A, STANDARDS!$B:$B,,0,2)</f>
        <v>Undivided Lemede Fm; Cabo Carvoeiro Fm</v>
      </c>
      <c r="D17990" t="s">
        <v>2177</v>
      </c>
      <c r="E17990" t="s">
        <v>2202</v>
      </c>
      <c r="J17990" cm="1">
        <f t="array" ref="J17990:L17990">_xlfn.XLOOKUP($C17990, AGE!$A:$A,AGE!$B:$D,,0,2)</f>
        <v>182.45</v>
      </c>
      <c r="K17990">
        <v>8.3499999999999943</v>
      </c>
      <c r="L17990" t="str">
        <v xml:space="preserve">GSA 2018 </v>
      </c>
      <c r="M17990" t="s">
        <v>2403</v>
      </c>
      <c r="P17990" t="s">
        <v>2342</v>
      </c>
      <c r="Q17990">
        <v>3.26</v>
      </c>
      <c r="R17990">
        <v>0.2</v>
      </c>
      <c r="V17990">
        <v>1</v>
      </c>
      <c r="W17990" t="s">
        <v>2558</v>
      </c>
    </row>
    <row r="17991" spans="1:23" x14ac:dyDescent="0.3">
      <c r="A17991">
        <v>25966</v>
      </c>
      <c r="B17991" s="15" t="s">
        <v>1895</v>
      </c>
      <c r="C17991" t="str">
        <f>_xlfn.XLOOKUP($B17991, STANDARDS!$A:$A, STANDARDS!$B:$B,,0,2)</f>
        <v>Undivided Lemede Fm; Cabo Carvoeiro Fm</v>
      </c>
      <c r="D17991" t="s">
        <v>2177</v>
      </c>
      <c r="E17991" t="s">
        <v>2202</v>
      </c>
      <c r="J17991" cm="1">
        <f t="array" ref="J17991:L17991">_xlfn.XLOOKUP($C17991, AGE!$A:$A,AGE!$B:$D,,0,2)</f>
        <v>182.45</v>
      </c>
      <c r="K17991">
        <v>8.3499999999999943</v>
      </c>
      <c r="L17991" t="str">
        <v xml:space="preserve">GSA 2018 </v>
      </c>
      <c r="M17991" t="s">
        <v>2403</v>
      </c>
      <c r="P17991" t="s">
        <v>2342</v>
      </c>
      <c r="Q17991">
        <v>3.51</v>
      </c>
      <c r="R17991">
        <v>0.2</v>
      </c>
      <c r="V17991">
        <v>1</v>
      </c>
      <c r="W17991" t="s">
        <v>2558</v>
      </c>
    </row>
    <row r="17992" spans="1:23" x14ac:dyDescent="0.3">
      <c r="A17992">
        <v>25967</v>
      </c>
      <c r="B17992" s="15" t="s">
        <v>1895</v>
      </c>
      <c r="C17992" t="str">
        <f>_xlfn.XLOOKUP($B17992, STANDARDS!$A:$A, STANDARDS!$B:$B,,0,2)</f>
        <v>Undivided Lemede Fm; Cabo Carvoeiro Fm</v>
      </c>
      <c r="D17992" t="s">
        <v>2177</v>
      </c>
      <c r="E17992" t="s">
        <v>2202</v>
      </c>
      <c r="J17992" cm="1">
        <f t="array" ref="J17992:L17992">_xlfn.XLOOKUP($C17992, AGE!$A:$A,AGE!$B:$D,,0,2)</f>
        <v>182.45</v>
      </c>
      <c r="K17992">
        <v>8.3499999999999943</v>
      </c>
      <c r="L17992" t="str">
        <v xml:space="preserve">GSA 2018 </v>
      </c>
      <c r="M17992" t="s">
        <v>2403</v>
      </c>
      <c r="P17992" t="s">
        <v>2342</v>
      </c>
      <c r="Q17992">
        <v>3.54</v>
      </c>
      <c r="R17992">
        <v>0.2</v>
      </c>
      <c r="V17992">
        <v>1</v>
      </c>
      <c r="W17992" t="s">
        <v>2558</v>
      </c>
    </row>
    <row r="17993" spans="1:23" x14ac:dyDescent="0.3">
      <c r="A17993">
        <v>25968</v>
      </c>
      <c r="B17993" s="15" t="s">
        <v>1895</v>
      </c>
      <c r="C17993" t="str">
        <f>_xlfn.XLOOKUP($B17993, STANDARDS!$A:$A, STANDARDS!$B:$B,,0,2)</f>
        <v>Undivided Lemede Fm; Cabo Carvoeiro Fm</v>
      </c>
      <c r="D17993" t="s">
        <v>2177</v>
      </c>
      <c r="E17993" t="s">
        <v>2202</v>
      </c>
      <c r="J17993" cm="1">
        <f t="array" ref="J17993:L17993">_xlfn.XLOOKUP($C17993, AGE!$A:$A,AGE!$B:$D,,0,2)</f>
        <v>182.45</v>
      </c>
      <c r="K17993">
        <v>8.3499999999999943</v>
      </c>
      <c r="L17993" t="str">
        <v xml:space="preserve">GSA 2018 </v>
      </c>
      <c r="M17993" t="s">
        <v>2403</v>
      </c>
      <c r="P17993" t="s">
        <v>2342</v>
      </c>
      <c r="Q17993">
        <v>3.52</v>
      </c>
      <c r="R17993">
        <v>0.2</v>
      </c>
      <c r="V17993">
        <v>1</v>
      </c>
      <c r="W17993" t="s">
        <v>2558</v>
      </c>
    </row>
    <row r="17994" spans="1:23" x14ac:dyDescent="0.3">
      <c r="A17994">
        <v>25969</v>
      </c>
      <c r="B17994" s="15" t="s">
        <v>1895</v>
      </c>
      <c r="C17994" t="str">
        <f>_xlfn.XLOOKUP($B17994, STANDARDS!$A:$A, STANDARDS!$B:$B,,0,2)</f>
        <v>Undivided Lemede Fm; Cabo Carvoeiro Fm</v>
      </c>
      <c r="D17994" t="s">
        <v>2177</v>
      </c>
      <c r="E17994" t="s">
        <v>2202</v>
      </c>
      <c r="J17994" cm="1">
        <f t="array" ref="J17994:L17994">_xlfn.XLOOKUP($C17994, AGE!$A:$A,AGE!$B:$D,,0,2)</f>
        <v>182.45</v>
      </c>
      <c r="K17994">
        <v>8.3499999999999943</v>
      </c>
      <c r="L17994" t="str">
        <v xml:space="preserve">GSA 2018 </v>
      </c>
      <c r="M17994" t="s">
        <v>2403</v>
      </c>
      <c r="P17994" t="s">
        <v>2342</v>
      </c>
      <c r="Q17994">
        <v>3.57</v>
      </c>
      <c r="R17994">
        <v>0.2</v>
      </c>
      <c r="V17994">
        <v>1</v>
      </c>
      <c r="W17994" t="s">
        <v>2558</v>
      </c>
    </row>
    <row r="17995" spans="1:23" x14ac:dyDescent="0.3">
      <c r="A17995">
        <v>25970</v>
      </c>
      <c r="B17995" s="15" t="s">
        <v>1895</v>
      </c>
      <c r="C17995" t="str">
        <f>_xlfn.XLOOKUP($B17995, STANDARDS!$A:$A, STANDARDS!$B:$B,,0,2)</f>
        <v>Undivided Lemede Fm; Cabo Carvoeiro Fm</v>
      </c>
      <c r="D17995" t="s">
        <v>2177</v>
      </c>
      <c r="E17995" t="s">
        <v>2202</v>
      </c>
      <c r="J17995" cm="1">
        <f t="array" ref="J17995:L17995">_xlfn.XLOOKUP($C17995, AGE!$A:$A,AGE!$B:$D,,0,2)</f>
        <v>182.45</v>
      </c>
      <c r="K17995">
        <v>8.3499999999999943</v>
      </c>
      <c r="L17995" t="str">
        <v xml:space="preserve">GSA 2018 </v>
      </c>
      <c r="M17995" t="s">
        <v>2403</v>
      </c>
      <c r="P17995" t="s">
        <v>2342</v>
      </c>
      <c r="Q17995">
        <v>3.46</v>
      </c>
      <c r="R17995">
        <v>0.2</v>
      </c>
      <c r="V17995">
        <v>1</v>
      </c>
      <c r="W17995" t="s">
        <v>2558</v>
      </c>
    </row>
    <row r="17996" spans="1:23" x14ac:dyDescent="0.3">
      <c r="A17996">
        <v>25971</v>
      </c>
      <c r="B17996" s="15" t="s">
        <v>1895</v>
      </c>
      <c r="C17996" t="str">
        <f>_xlfn.XLOOKUP($B17996, STANDARDS!$A:$A, STANDARDS!$B:$B,,0,2)</f>
        <v>Undivided Lemede Fm; Cabo Carvoeiro Fm</v>
      </c>
      <c r="D17996" t="s">
        <v>2177</v>
      </c>
      <c r="E17996" t="s">
        <v>2202</v>
      </c>
      <c r="J17996" cm="1">
        <f t="array" ref="J17996:L17996">_xlfn.XLOOKUP($C17996, AGE!$A:$A,AGE!$B:$D,,0,2)</f>
        <v>182.45</v>
      </c>
      <c r="K17996">
        <v>8.3499999999999943</v>
      </c>
      <c r="L17996" t="str">
        <v xml:space="preserve">GSA 2018 </v>
      </c>
      <c r="M17996" t="s">
        <v>2403</v>
      </c>
      <c r="P17996" t="s">
        <v>2342</v>
      </c>
      <c r="Q17996">
        <v>3.51</v>
      </c>
      <c r="R17996">
        <v>0.2</v>
      </c>
      <c r="V17996">
        <v>1</v>
      </c>
      <c r="W17996" t="s">
        <v>2558</v>
      </c>
    </row>
    <row r="17997" spans="1:23" x14ac:dyDescent="0.3">
      <c r="A17997">
        <v>25972</v>
      </c>
      <c r="B17997" s="15" t="s">
        <v>1895</v>
      </c>
      <c r="C17997" t="str">
        <f>_xlfn.XLOOKUP($B17997, STANDARDS!$A:$A, STANDARDS!$B:$B,,0,2)</f>
        <v>Undivided Lemede Fm; Cabo Carvoeiro Fm</v>
      </c>
      <c r="D17997" t="s">
        <v>2177</v>
      </c>
      <c r="E17997" t="s">
        <v>2202</v>
      </c>
      <c r="J17997" cm="1">
        <f t="array" ref="J17997:L17997">_xlfn.XLOOKUP($C17997, AGE!$A:$A,AGE!$B:$D,,0,2)</f>
        <v>182.45</v>
      </c>
      <c r="K17997">
        <v>8.3499999999999943</v>
      </c>
      <c r="L17997" t="str">
        <v xml:space="preserve">GSA 2018 </v>
      </c>
      <c r="M17997" t="s">
        <v>2403</v>
      </c>
      <c r="P17997" t="s">
        <v>2342</v>
      </c>
      <c r="Q17997">
        <v>3.54</v>
      </c>
      <c r="R17997">
        <v>0.2</v>
      </c>
      <c r="V17997">
        <v>1</v>
      </c>
      <c r="W17997" t="s">
        <v>2558</v>
      </c>
    </row>
    <row r="17998" spans="1:23" x14ac:dyDescent="0.3">
      <c r="A17998">
        <v>25973</v>
      </c>
      <c r="B17998" s="15" t="s">
        <v>1895</v>
      </c>
      <c r="C17998" t="str">
        <f>_xlfn.XLOOKUP($B17998, STANDARDS!$A:$A, STANDARDS!$B:$B,,0,2)</f>
        <v>Undivided Lemede Fm; Cabo Carvoeiro Fm</v>
      </c>
      <c r="D17998" t="s">
        <v>2177</v>
      </c>
      <c r="E17998" t="s">
        <v>2202</v>
      </c>
      <c r="J17998" cm="1">
        <f t="array" ref="J17998:L17998">_xlfn.XLOOKUP($C17998, AGE!$A:$A,AGE!$B:$D,,0,2)</f>
        <v>182.45</v>
      </c>
      <c r="K17998">
        <v>8.3499999999999943</v>
      </c>
      <c r="L17998" t="str">
        <v xml:space="preserve">GSA 2018 </v>
      </c>
      <c r="M17998" t="s">
        <v>2403</v>
      </c>
      <c r="P17998" t="s">
        <v>2342</v>
      </c>
      <c r="Q17998">
        <v>3.65</v>
      </c>
      <c r="R17998">
        <v>0.2</v>
      </c>
      <c r="V17998">
        <v>1</v>
      </c>
      <c r="W17998" t="s">
        <v>2558</v>
      </c>
    </row>
    <row r="17999" spans="1:23" x14ac:dyDescent="0.3">
      <c r="A17999">
        <v>25974</v>
      </c>
      <c r="B17999" s="15" t="s">
        <v>1895</v>
      </c>
      <c r="C17999" t="str">
        <f>_xlfn.XLOOKUP($B17999, STANDARDS!$A:$A, STANDARDS!$B:$B,,0,2)</f>
        <v>Undivided Lemede Fm; Cabo Carvoeiro Fm</v>
      </c>
      <c r="D17999" t="s">
        <v>2177</v>
      </c>
      <c r="E17999" t="s">
        <v>2202</v>
      </c>
      <c r="J17999" cm="1">
        <f t="array" ref="J17999:L17999">_xlfn.XLOOKUP($C17999, AGE!$A:$A,AGE!$B:$D,,0,2)</f>
        <v>182.45</v>
      </c>
      <c r="K17999">
        <v>8.3499999999999943</v>
      </c>
      <c r="L17999" t="str">
        <v xml:space="preserve">GSA 2018 </v>
      </c>
      <c r="M17999" t="s">
        <v>2403</v>
      </c>
      <c r="P17999" t="s">
        <v>2342</v>
      </c>
      <c r="Q17999">
        <v>3.64</v>
      </c>
      <c r="R17999">
        <v>0.2</v>
      </c>
      <c r="V17999">
        <v>1</v>
      </c>
      <c r="W17999" t="s">
        <v>2558</v>
      </c>
    </row>
    <row r="18000" spans="1:23" x14ac:dyDescent="0.3">
      <c r="A18000">
        <v>25975</v>
      </c>
      <c r="B18000" s="15" t="s">
        <v>1895</v>
      </c>
      <c r="C18000" t="str">
        <f>_xlfn.XLOOKUP($B18000, STANDARDS!$A:$A, STANDARDS!$B:$B,,0,2)</f>
        <v>Undivided Lemede Fm; Cabo Carvoeiro Fm</v>
      </c>
      <c r="D18000" t="s">
        <v>2177</v>
      </c>
      <c r="E18000" t="s">
        <v>2202</v>
      </c>
      <c r="J18000" cm="1">
        <f t="array" ref="J18000:L18000">_xlfn.XLOOKUP($C18000, AGE!$A:$A,AGE!$B:$D,,0,2)</f>
        <v>182.45</v>
      </c>
      <c r="K18000">
        <v>8.3499999999999943</v>
      </c>
      <c r="L18000" t="str">
        <v xml:space="preserve">GSA 2018 </v>
      </c>
      <c r="M18000" t="s">
        <v>2403</v>
      </c>
      <c r="P18000" t="s">
        <v>2342</v>
      </c>
      <c r="Q18000">
        <v>3.65</v>
      </c>
      <c r="R18000">
        <v>0.2</v>
      </c>
      <c r="V18000">
        <v>1</v>
      </c>
      <c r="W18000" t="s">
        <v>2558</v>
      </c>
    </row>
    <row r="18001" spans="1:23" x14ac:dyDescent="0.3">
      <c r="A18001">
        <v>25976</v>
      </c>
      <c r="B18001" s="15" t="s">
        <v>1895</v>
      </c>
      <c r="C18001" t="str">
        <f>_xlfn.XLOOKUP($B18001, STANDARDS!$A:$A, STANDARDS!$B:$B,,0,2)</f>
        <v>Undivided Lemede Fm; Cabo Carvoeiro Fm</v>
      </c>
      <c r="D18001" t="s">
        <v>2177</v>
      </c>
      <c r="E18001" t="s">
        <v>2202</v>
      </c>
      <c r="J18001" cm="1">
        <f t="array" ref="J18001:L18001">_xlfn.XLOOKUP($C18001, AGE!$A:$A,AGE!$B:$D,,0,2)</f>
        <v>182.45</v>
      </c>
      <c r="K18001">
        <v>8.3499999999999943</v>
      </c>
      <c r="L18001" t="str">
        <v xml:space="preserve">GSA 2018 </v>
      </c>
      <c r="M18001" t="s">
        <v>2403</v>
      </c>
      <c r="P18001" t="s">
        <v>2342</v>
      </c>
      <c r="Q18001">
        <v>3.61</v>
      </c>
      <c r="R18001">
        <v>0.2</v>
      </c>
      <c r="V18001">
        <v>1</v>
      </c>
      <c r="W18001" t="s">
        <v>2558</v>
      </c>
    </row>
    <row r="18002" spans="1:23" x14ac:dyDescent="0.3">
      <c r="A18002">
        <v>25977</v>
      </c>
      <c r="B18002" s="15" t="s">
        <v>1895</v>
      </c>
      <c r="C18002" t="str">
        <f>_xlfn.XLOOKUP($B18002, STANDARDS!$A:$A, STANDARDS!$B:$B,,0,2)</f>
        <v>Undivided Lemede Fm; Cabo Carvoeiro Fm</v>
      </c>
      <c r="D18002" t="s">
        <v>2177</v>
      </c>
      <c r="E18002" t="s">
        <v>2202</v>
      </c>
      <c r="J18002" cm="1">
        <f t="array" ref="J18002:L18002">_xlfn.XLOOKUP($C18002, AGE!$A:$A,AGE!$B:$D,,0,2)</f>
        <v>182.45</v>
      </c>
      <c r="K18002">
        <v>8.3499999999999943</v>
      </c>
      <c r="L18002" t="str">
        <v xml:space="preserve">GSA 2018 </v>
      </c>
      <c r="M18002" t="s">
        <v>2403</v>
      </c>
      <c r="P18002" t="s">
        <v>2342</v>
      </c>
      <c r="Q18002">
        <v>3.6</v>
      </c>
      <c r="R18002">
        <v>0.2</v>
      </c>
      <c r="V18002">
        <v>1</v>
      </c>
      <c r="W18002" t="s">
        <v>2558</v>
      </c>
    </row>
    <row r="18003" spans="1:23" x14ac:dyDescent="0.3">
      <c r="A18003">
        <v>25978</v>
      </c>
      <c r="B18003" s="15" t="s">
        <v>1895</v>
      </c>
      <c r="C18003" t="str">
        <f>_xlfn.XLOOKUP($B18003, STANDARDS!$A:$A, STANDARDS!$B:$B,,0,2)</f>
        <v>Undivided Lemede Fm; Cabo Carvoeiro Fm</v>
      </c>
      <c r="D18003" t="s">
        <v>2177</v>
      </c>
      <c r="E18003" t="s">
        <v>2202</v>
      </c>
      <c r="J18003" cm="1">
        <f t="array" ref="J18003:L18003">_xlfn.XLOOKUP($C18003, AGE!$A:$A,AGE!$B:$D,,0,2)</f>
        <v>182.45</v>
      </c>
      <c r="K18003">
        <v>8.3499999999999943</v>
      </c>
      <c r="L18003" t="str">
        <v xml:space="preserve">GSA 2018 </v>
      </c>
      <c r="M18003" t="s">
        <v>2403</v>
      </c>
      <c r="P18003" t="s">
        <v>2342</v>
      </c>
      <c r="Q18003">
        <v>3.58</v>
      </c>
      <c r="R18003">
        <v>0.2</v>
      </c>
      <c r="V18003">
        <v>1</v>
      </c>
      <c r="W18003" t="s">
        <v>2558</v>
      </c>
    </row>
    <row r="18004" spans="1:23" x14ac:dyDescent="0.3">
      <c r="A18004">
        <v>25979</v>
      </c>
      <c r="B18004" s="15" t="s">
        <v>1895</v>
      </c>
      <c r="C18004" t="str">
        <f>_xlfn.XLOOKUP($B18004, STANDARDS!$A:$A, STANDARDS!$B:$B,,0,2)</f>
        <v>Undivided Lemede Fm; Cabo Carvoeiro Fm</v>
      </c>
      <c r="D18004" t="s">
        <v>2177</v>
      </c>
      <c r="E18004" t="s">
        <v>2202</v>
      </c>
      <c r="J18004" cm="1">
        <f t="array" ref="J18004:L18004">_xlfn.XLOOKUP($C18004, AGE!$A:$A,AGE!$B:$D,,0,2)</f>
        <v>182.45</v>
      </c>
      <c r="K18004">
        <v>8.3499999999999943</v>
      </c>
      <c r="L18004" t="str">
        <v xml:space="preserve">GSA 2018 </v>
      </c>
      <c r="M18004" t="s">
        <v>2403</v>
      </c>
      <c r="P18004" t="s">
        <v>2342</v>
      </c>
      <c r="Q18004">
        <v>3.56</v>
      </c>
      <c r="R18004">
        <v>0.2</v>
      </c>
      <c r="V18004">
        <v>1</v>
      </c>
      <c r="W18004" t="s">
        <v>2558</v>
      </c>
    </row>
    <row r="18005" spans="1:23" x14ac:dyDescent="0.3">
      <c r="A18005">
        <v>25980</v>
      </c>
      <c r="B18005" s="15" t="s">
        <v>1895</v>
      </c>
      <c r="C18005" t="str">
        <f>_xlfn.XLOOKUP($B18005, STANDARDS!$A:$A, STANDARDS!$B:$B,,0,2)</f>
        <v>Undivided Lemede Fm; Cabo Carvoeiro Fm</v>
      </c>
      <c r="D18005" t="s">
        <v>2177</v>
      </c>
      <c r="E18005" t="s">
        <v>2202</v>
      </c>
      <c r="J18005" cm="1">
        <f t="array" ref="J18005:L18005">_xlfn.XLOOKUP($C18005, AGE!$A:$A,AGE!$B:$D,,0,2)</f>
        <v>182.45</v>
      </c>
      <c r="K18005">
        <v>8.3499999999999943</v>
      </c>
      <c r="L18005" t="str">
        <v xml:space="preserve">GSA 2018 </v>
      </c>
      <c r="M18005" t="s">
        <v>2403</v>
      </c>
      <c r="P18005" t="s">
        <v>2342</v>
      </c>
      <c r="Q18005">
        <v>3.48</v>
      </c>
      <c r="R18005">
        <v>0.2</v>
      </c>
      <c r="V18005">
        <v>1</v>
      </c>
      <c r="W18005" t="s">
        <v>2558</v>
      </c>
    </row>
    <row r="18006" spans="1:23" x14ac:dyDescent="0.3">
      <c r="A18006">
        <v>25981</v>
      </c>
      <c r="B18006" s="15" t="s">
        <v>1895</v>
      </c>
      <c r="C18006" t="str">
        <f>_xlfn.XLOOKUP($B18006, STANDARDS!$A:$A, STANDARDS!$B:$B,,0,2)</f>
        <v>Undivided Lemede Fm; Cabo Carvoeiro Fm</v>
      </c>
      <c r="D18006" t="s">
        <v>2177</v>
      </c>
      <c r="E18006" t="s">
        <v>2202</v>
      </c>
      <c r="J18006" cm="1">
        <f t="array" ref="J18006:L18006">_xlfn.XLOOKUP($C18006, AGE!$A:$A,AGE!$B:$D,,0,2)</f>
        <v>182.45</v>
      </c>
      <c r="K18006">
        <v>8.3499999999999943</v>
      </c>
      <c r="L18006" t="str">
        <v xml:space="preserve">GSA 2018 </v>
      </c>
      <c r="M18006" t="s">
        <v>2403</v>
      </c>
      <c r="P18006" t="s">
        <v>2342</v>
      </c>
      <c r="Q18006">
        <v>3.22</v>
      </c>
      <c r="R18006">
        <v>0.2</v>
      </c>
      <c r="V18006">
        <v>1</v>
      </c>
      <c r="W18006" t="s">
        <v>2558</v>
      </c>
    </row>
    <row r="18007" spans="1:23" x14ac:dyDescent="0.3">
      <c r="A18007">
        <v>25982</v>
      </c>
      <c r="B18007" s="15" t="s">
        <v>1895</v>
      </c>
      <c r="C18007" t="str">
        <f>_xlfn.XLOOKUP($B18007, STANDARDS!$A:$A, STANDARDS!$B:$B,,0,2)</f>
        <v>Undivided Lemede Fm; Cabo Carvoeiro Fm</v>
      </c>
      <c r="D18007" t="s">
        <v>2177</v>
      </c>
      <c r="E18007" t="s">
        <v>2202</v>
      </c>
      <c r="J18007" cm="1">
        <f t="array" ref="J18007:L18007">_xlfn.XLOOKUP($C18007, AGE!$A:$A,AGE!$B:$D,,0,2)</f>
        <v>182.45</v>
      </c>
      <c r="K18007">
        <v>8.3499999999999943</v>
      </c>
      <c r="L18007" t="str">
        <v xml:space="preserve">GSA 2018 </v>
      </c>
      <c r="M18007" t="s">
        <v>2403</v>
      </c>
      <c r="P18007" t="s">
        <v>2342</v>
      </c>
      <c r="Q18007">
        <v>3.64</v>
      </c>
      <c r="R18007">
        <v>0.2</v>
      </c>
      <c r="V18007">
        <v>1</v>
      </c>
      <c r="W18007" t="s">
        <v>2558</v>
      </c>
    </row>
    <row r="18008" spans="1:23" x14ac:dyDescent="0.3">
      <c r="A18008">
        <v>25983</v>
      </c>
      <c r="B18008" s="15" t="s">
        <v>1895</v>
      </c>
      <c r="C18008" t="str">
        <f>_xlfn.XLOOKUP($B18008, STANDARDS!$A:$A, STANDARDS!$B:$B,,0,2)</f>
        <v>Undivided Lemede Fm; Cabo Carvoeiro Fm</v>
      </c>
      <c r="D18008" t="s">
        <v>2177</v>
      </c>
      <c r="E18008" t="s">
        <v>2202</v>
      </c>
      <c r="J18008" cm="1">
        <f t="array" ref="J18008:L18008">_xlfn.XLOOKUP($C18008, AGE!$A:$A,AGE!$B:$D,,0,2)</f>
        <v>182.45</v>
      </c>
      <c r="K18008">
        <v>8.3499999999999943</v>
      </c>
      <c r="L18008" t="str">
        <v xml:space="preserve">GSA 2018 </v>
      </c>
      <c r="M18008" t="s">
        <v>2403</v>
      </c>
      <c r="P18008" t="s">
        <v>2342</v>
      </c>
      <c r="Q18008">
        <v>3.67</v>
      </c>
      <c r="R18008">
        <v>0.2</v>
      </c>
      <c r="V18008">
        <v>1</v>
      </c>
      <c r="W18008" t="s">
        <v>2558</v>
      </c>
    </row>
    <row r="18009" spans="1:23" x14ac:dyDescent="0.3">
      <c r="A18009">
        <v>25984</v>
      </c>
      <c r="B18009" s="15" t="s">
        <v>1895</v>
      </c>
      <c r="C18009" t="str">
        <f>_xlfn.XLOOKUP($B18009, STANDARDS!$A:$A, STANDARDS!$B:$B,,0,2)</f>
        <v>Undivided Lemede Fm; Cabo Carvoeiro Fm</v>
      </c>
      <c r="D18009" t="s">
        <v>2177</v>
      </c>
      <c r="E18009" t="s">
        <v>2202</v>
      </c>
      <c r="J18009" cm="1">
        <f t="array" ref="J18009:L18009">_xlfn.XLOOKUP($C18009, AGE!$A:$A,AGE!$B:$D,,0,2)</f>
        <v>182.45</v>
      </c>
      <c r="K18009">
        <v>8.3499999999999943</v>
      </c>
      <c r="L18009" t="str">
        <v xml:space="preserve">GSA 2018 </v>
      </c>
      <c r="M18009" t="s">
        <v>2403</v>
      </c>
      <c r="P18009" t="s">
        <v>2342</v>
      </c>
      <c r="Q18009">
        <v>3.61</v>
      </c>
      <c r="R18009">
        <v>0.2</v>
      </c>
      <c r="V18009">
        <v>1</v>
      </c>
      <c r="W18009" t="s">
        <v>2558</v>
      </c>
    </row>
    <row r="18010" spans="1:23" x14ac:dyDescent="0.3">
      <c r="A18010">
        <v>25985</v>
      </c>
      <c r="B18010" s="15" t="s">
        <v>1895</v>
      </c>
      <c r="C18010" t="str">
        <f>_xlfn.XLOOKUP($B18010, STANDARDS!$A:$A, STANDARDS!$B:$B,,0,2)</f>
        <v>Undivided Lemede Fm; Cabo Carvoeiro Fm</v>
      </c>
      <c r="D18010" t="s">
        <v>2177</v>
      </c>
      <c r="E18010" t="s">
        <v>2202</v>
      </c>
      <c r="J18010" cm="1">
        <f t="array" ref="J18010:L18010">_xlfn.XLOOKUP($C18010, AGE!$A:$A,AGE!$B:$D,,0,2)</f>
        <v>182.45</v>
      </c>
      <c r="K18010">
        <v>8.3499999999999943</v>
      </c>
      <c r="L18010" t="str">
        <v xml:space="preserve">GSA 2018 </v>
      </c>
      <c r="M18010" t="s">
        <v>2403</v>
      </c>
      <c r="P18010" t="s">
        <v>2342</v>
      </c>
      <c r="Q18010">
        <v>3.45</v>
      </c>
      <c r="R18010">
        <v>0.2</v>
      </c>
      <c r="V18010">
        <v>1</v>
      </c>
      <c r="W18010" t="s">
        <v>2558</v>
      </c>
    </row>
    <row r="18011" spans="1:23" x14ac:dyDescent="0.3">
      <c r="A18011">
        <v>25986</v>
      </c>
      <c r="B18011" s="15" t="s">
        <v>1895</v>
      </c>
      <c r="C18011" t="str">
        <f>_xlfn.XLOOKUP($B18011, STANDARDS!$A:$A, STANDARDS!$B:$B,,0,2)</f>
        <v>Undivided Lemede Fm; Cabo Carvoeiro Fm</v>
      </c>
      <c r="D18011" t="s">
        <v>2177</v>
      </c>
      <c r="E18011" t="s">
        <v>2202</v>
      </c>
      <c r="J18011" cm="1">
        <f t="array" ref="J18011:L18011">_xlfn.XLOOKUP($C18011, AGE!$A:$A,AGE!$B:$D,,0,2)</f>
        <v>182.45</v>
      </c>
      <c r="K18011">
        <v>8.3499999999999943</v>
      </c>
      <c r="L18011" t="str">
        <v xml:space="preserve">GSA 2018 </v>
      </c>
      <c r="M18011" t="s">
        <v>2403</v>
      </c>
      <c r="P18011" t="s">
        <v>2342</v>
      </c>
      <c r="Q18011">
        <v>3.41</v>
      </c>
      <c r="R18011">
        <v>0.2</v>
      </c>
      <c r="V18011">
        <v>1</v>
      </c>
      <c r="W18011" t="s">
        <v>2558</v>
      </c>
    </row>
    <row r="18012" spans="1:23" x14ac:dyDescent="0.3">
      <c r="A18012">
        <v>25987</v>
      </c>
      <c r="B18012" s="15" t="s">
        <v>1895</v>
      </c>
      <c r="C18012" t="str">
        <f>_xlfn.XLOOKUP($B18012, STANDARDS!$A:$A, STANDARDS!$B:$B,,0,2)</f>
        <v>Undivided Lemede Fm; Cabo Carvoeiro Fm</v>
      </c>
      <c r="D18012" t="s">
        <v>2177</v>
      </c>
      <c r="E18012" t="s">
        <v>2202</v>
      </c>
      <c r="J18012" cm="1">
        <f t="array" ref="J18012:L18012">_xlfn.XLOOKUP($C18012, AGE!$A:$A,AGE!$B:$D,,0,2)</f>
        <v>182.45</v>
      </c>
      <c r="K18012">
        <v>8.3499999999999943</v>
      </c>
      <c r="L18012" t="str">
        <v xml:space="preserve">GSA 2018 </v>
      </c>
      <c r="M18012" t="s">
        <v>2403</v>
      </c>
      <c r="P18012" t="s">
        <v>2342</v>
      </c>
      <c r="Q18012">
        <v>3.61</v>
      </c>
      <c r="R18012">
        <v>0.2</v>
      </c>
      <c r="V18012">
        <v>1</v>
      </c>
      <c r="W18012" t="s">
        <v>2558</v>
      </c>
    </row>
    <row r="18013" spans="1:23" x14ac:dyDescent="0.3">
      <c r="A18013">
        <v>25988</v>
      </c>
      <c r="B18013" s="15" t="s">
        <v>1895</v>
      </c>
      <c r="C18013" t="str">
        <f>_xlfn.XLOOKUP($B18013, STANDARDS!$A:$A, STANDARDS!$B:$B,,0,2)</f>
        <v>Undivided Lemede Fm; Cabo Carvoeiro Fm</v>
      </c>
      <c r="D18013" t="s">
        <v>2177</v>
      </c>
      <c r="E18013" t="s">
        <v>2202</v>
      </c>
      <c r="J18013" cm="1">
        <f t="array" ref="J18013:L18013">_xlfn.XLOOKUP($C18013, AGE!$A:$A,AGE!$B:$D,,0,2)</f>
        <v>182.45</v>
      </c>
      <c r="K18013">
        <v>8.3499999999999943</v>
      </c>
      <c r="L18013" t="str">
        <v xml:space="preserve">GSA 2018 </v>
      </c>
      <c r="M18013" t="s">
        <v>2403</v>
      </c>
      <c r="P18013" t="s">
        <v>2342</v>
      </c>
      <c r="Q18013">
        <v>3.61</v>
      </c>
      <c r="R18013">
        <v>0.2</v>
      </c>
      <c r="V18013">
        <v>1</v>
      </c>
      <c r="W18013" t="s">
        <v>2558</v>
      </c>
    </row>
    <row r="18014" spans="1:23" x14ac:dyDescent="0.3">
      <c r="A18014">
        <v>25989</v>
      </c>
      <c r="B18014" s="15" t="s">
        <v>1895</v>
      </c>
      <c r="C18014" t="str">
        <f>_xlfn.XLOOKUP($B18014, STANDARDS!$A:$A, STANDARDS!$B:$B,,0,2)</f>
        <v>Undivided Lemede Fm; Cabo Carvoeiro Fm</v>
      </c>
      <c r="D18014" t="s">
        <v>2177</v>
      </c>
      <c r="E18014" t="s">
        <v>2202</v>
      </c>
      <c r="J18014" cm="1">
        <f t="array" ref="J18014:L18014">_xlfn.XLOOKUP($C18014, AGE!$A:$A,AGE!$B:$D,,0,2)</f>
        <v>182.45</v>
      </c>
      <c r="K18014">
        <v>8.3499999999999943</v>
      </c>
      <c r="L18014" t="str">
        <v xml:space="preserve">GSA 2018 </v>
      </c>
      <c r="M18014" t="s">
        <v>2403</v>
      </c>
      <c r="P18014" t="s">
        <v>2342</v>
      </c>
      <c r="Q18014">
        <v>3.69</v>
      </c>
      <c r="R18014">
        <v>0.2</v>
      </c>
      <c r="V18014">
        <v>1</v>
      </c>
      <c r="W18014" t="s">
        <v>2558</v>
      </c>
    </row>
    <row r="18015" spans="1:23" x14ac:dyDescent="0.3">
      <c r="A18015">
        <v>25990</v>
      </c>
      <c r="B18015" s="15" t="s">
        <v>1895</v>
      </c>
      <c r="C18015" t="str">
        <f>_xlfn.XLOOKUP($B18015, STANDARDS!$A:$A, STANDARDS!$B:$B,,0,2)</f>
        <v>Undivided Lemede Fm; Cabo Carvoeiro Fm</v>
      </c>
      <c r="D18015" t="s">
        <v>2177</v>
      </c>
      <c r="E18015" t="s">
        <v>2202</v>
      </c>
      <c r="J18015" cm="1">
        <f t="array" ref="J18015:L18015">_xlfn.XLOOKUP($C18015, AGE!$A:$A,AGE!$B:$D,,0,2)</f>
        <v>182.45</v>
      </c>
      <c r="K18015">
        <v>8.3499999999999943</v>
      </c>
      <c r="L18015" t="str">
        <v xml:space="preserve">GSA 2018 </v>
      </c>
      <c r="M18015" t="s">
        <v>2403</v>
      </c>
      <c r="P18015" t="s">
        <v>2342</v>
      </c>
      <c r="Q18015">
        <v>3.69</v>
      </c>
      <c r="R18015">
        <v>0.2</v>
      </c>
      <c r="V18015">
        <v>1</v>
      </c>
      <c r="W18015" t="s">
        <v>2558</v>
      </c>
    </row>
    <row r="18016" spans="1:23" x14ac:dyDescent="0.3">
      <c r="A18016">
        <v>25991</v>
      </c>
      <c r="B18016" s="15" t="s">
        <v>1895</v>
      </c>
      <c r="C18016" t="str">
        <f>_xlfn.XLOOKUP($B18016, STANDARDS!$A:$A, STANDARDS!$B:$B,,0,2)</f>
        <v>Undivided Lemede Fm; Cabo Carvoeiro Fm</v>
      </c>
      <c r="D18016" t="s">
        <v>2177</v>
      </c>
      <c r="E18016" t="s">
        <v>2202</v>
      </c>
      <c r="J18016" cm="1">
        <f t="array" ref="J18016:L18016">_xlfn.XLOOKUP($C18016, AGE!$A:$A,AGE!$B:$D,,0,2)</f>
        <v>182.45</v>
      </c>
      <c r="K18016">
        <v>8.3499999999999943</v>
      </c>
      <c r="L18016" t="str">
        <v xml:space="preserve">GSA 2018 </v>
      </c>
      <c r="M18016" t="s">
        <v>2403</v>
      </c>
      <c r="P18016" t="s">
        <v>2342</v>
      </c>
      <c r="Q18016">
        <v>3.2</v>
      </c>
      <c r="R18016">
        <v>0.2</v>
      </c>
      <c r="V18016">
        <v>1</v>
      </c>
      <c r="W18016" t="s">
        <v>2558</v>
      </c>
    </row>
    <row r="18017" spans="1:23" x14ac:dyDescent="0.3">
      <c r="A18017">
        <v>25992</v>
      </c>
      <c r="B18017" s="15" t="s">
        <v>1895</v>
      </c>
      <c r="C18017" t="str">
        <f>_xlfn.XLOOKUP($B18017, STANDARDS!$A:$A, STANDARDS!$B:$B,,0,2)</f>
        <v>Undivided Lemede Fm; Cabo Carvoeiro Fm</v>
      </c>
      <c r="D18017" t="s">
        <v>2177</v>
      </c>
      <c r="E18017" t="s">
        <v>2202</v>
      </c>
      <c r="J18017" cm="1">
        <f t="array" ref="J18017:L18017">_xlfn.XLOOKUP($C18017, AGE!$A:$A,AGE!$B:$D,,0,2)</f>
        <v>182.45</v>
      </c>
      <c r="K18017">
        <v>8.3499999999999943</v>
      </c>
      <c r="L18017" t="str">
        <v xml:space="preserve">GSA 2018 </v>
      </c>
      <c r="M18017" t="s">
        <v>2403</v>
      </c>
      <c r="P18017" t="s">
        <v>2342</v>
      </c>
      <c r="Q18017">
        <v>2.95</v>
      </c>
      <c r="R18017">
        <v>0.2</v>
      </c>
      <c r="V18017">
        <v>1</v>
      </c>
      <c r="W18017" t="s">
        <v>2558</v>
      </c>
    </row>
    <row r="18018" spans="1:23" x14ac:dyDescent="0.3">
      <c r="A18018">
        <v>25993</v>
      </c>
      <c r="B18018" s="15" t="s">
        <v>1895</v>
      </c>
      <c r="C18018" t="str">
        <f>_xlfn.XLOOKUP($B18018, STANDARDS!$A:$A, STANDARDS!$B:$B,,0,2)</f>
        <v>Undivided Lemede Fm; Cabo Carvoeiro Fm</v>
      </c>
      <c r="D18018" t="s">
        <v>2177</v>
      </c>
      <c r="E18018" t="s">
        <v>2202</v>
      </c>
      <c r="J18018" cm="1">
        <f t="array" ref="J18018:L18018">_xlfn.XLOOKUP($C18018, AGE!$A:$A,AGE!$B:$D,,0,2)</f>
        <v>182.45</v>
      </c>
      <c r="K18018">
        <v>8.3499999999999943</v>
      </c>
      <c r="L18018" t="str">
        <v xml:space="preserve">GSA 2018 </v>
      </c>
      <c r="M18018" t="s">
        <v>2403</v>
      </c>
      <c r="P18018" t="s">
        <v>2342</v>
      </c>
      <c r="Q18018">
        <v>2.72</v>
      </c>
      <c r="R18018">
        <v>0.2</v>
      </c>
      <c r="V18018">
        <v>1</v>
      </c>
      <c r="W18018" t="s">
        <v>2558</v>
      </c>
    </row>
    <row r="18019" spans="1:23" x14ac:dyDescent="0.3">
      <c r="A18019">
        <v>25994</v>
      </c>
      <c r="B18019" s="15" t="s">
        <v>1895</v>
      </c>
      <c r="C18019" t="str">
        <f>_xlfn.XLOOKUP($B18019, STANDARDS!$A:$A, STANDARDS!$B:$B,,0,2)</f>
        <v>Undivided Lemede Fm; Cabo Carvoeiro Fm</v>
      </c>
      <c r="D18019" t="s">
        <v>2177</v>
      </c>
      <c r="E18019" t="s">
        <v>2202</v>
      </c>
      <c r="J18019" cm="1">
        <f t="array" ref="J18019:L18019">_xlfn.XLOOKUP($C18019, AGE!$A:$A,AGE!$B:$D,,0,2)</f>
        <v>182.45</v>
      </c>
      <c r="K18019">
        <v>8.3499999999999943</v>
      </c>
      <c r="L18019" t="str">
        <v xml:space="preserve">GSA 2018 </v>
      </c>
      <c r="M18019" t="s">
        <v>2403</v>
      </c>
      <c r="P18019" t="s">
        <v>2342</v>
      </c>
      <c r="Q18019">
        <v>2.62</v>
      </c>
      <c r="R18019">
        <v>0.2</v>
      </c>
      <c r="V18019">
        <v>1</v>
      </c>
      <c r="W18019" t="s">
        <v>2558</v>
      </c>
    </row>
    <row r="18020" spans="1:23" x14ac:dyDescent="0.3">
      <c r="A18020">
        <v>25995</v>
      </c>
      <c r="B18020" s="15" t="s">
        <v>1895</v>
      </c>
      <c r="C18020" t="str">
        <f>_xlfn.XLOOKUP($B18020, STANDARDS!$A:$A, STANDARDS!$B:$B,,0,2)</f>
        <v>Undivided Lemede Fm; Cabo Carvoeiro Fm</v>
      </c>
      <c r="D18020" t="s">
        <v>2177</v>
      </c>
      <c r="E18020" t="s">
        <v>2202</v>
      </c>
      <c r="J18020" cm="1">
        <f t="array" ref="J18020:L18020">_xlfn.XLOOKUP($C18020, AGE!$A:$A,AGE!$B:$D,,0,2)</f>
        <v>182.45</v>
      </c>
      <c r="K18020">
        <v>8.3499999999999943</v>
      </c>
      <c r="L18020" t="str">
        <v xml:space="preserve">GSA 2018 </v>
      </c>
      <c r="M18020" t="s">
        <v>2403</v>
      </c>
      <c r="P18020" t="s">
        <v>2342</v>
      </c>
      <c r="Q18020">
        <v>2.6</v>
      </c>
      <c r="R18020">
        <v>0.2</v>
      </c>
      <c r="V18020">
        <v>1</v>
      </c>
      <c r="W18020" t="s">
        <v>2558</v>
      </c>
    </row>
    <row r="18021" spans="1:23" x14ac:dyDescent="0.3">
      <c r="A18021">
        <v>25996</v>
      </c>
      <c r="B18021" s="15" t="s">
        <v>1895</v>
      </c>
      <c r="C18021" t="str">
        <f>_xlfn.XLOOKUP($B18021, STANDARDS!$A:$A, STANDARDS!$B:$B,,0,2)</f>
        <v>Undivided Lemede Fm; Cabo Carvoeiro Fm</v>
      </c>
      <c r="D18021" t="s">
        <v>2177</v>
      </c>
      <c r="E18021" t="s">
        <v>2202</v>
      </c>
      <c r="J18021" cm="1">
        <f t="array" ref="J18021:L18021">_xlfn.XLOOKUP($C18021, AGE!$A:$A,AGE!$B:$D,,0,2)</f>
        <v>182.45</v>
      </c>
      <c r="K18021">
        <v>8.3499999999999943</v>
      </c>
      <c r="L18021" t="str">
        <v xml:space="preserve">GSA 2018 </v>
      </c>
      <c r="M18021" t="s">
        <v>2403</v>
      </c>
      <c r="P18021" t="s">
        <v>2342</v>
      </c>
      <c r="Q18021">
        <v>2.7</v>
      </c>
      <c r="R18021">
        <v>0.2</v>
      </c>
      <c r="V18021">
        <v>1</v>
      </c>
      <c r="W18021" t="s">
        <v>2558</v>
      </c>
    </row>
    <row r="18022" spans="1:23" x14ac:dyDescent="0.3">
      <c r="A18022">
        <v>25997</v>
      </c>
      <c r="B18022" s="15" t="s">
        <v>1895</v>
      </c>
      <c r="C18022" t="str">
        <f>_xlfn.XLOOKUP($B18022, STANDARDS!$A:$A, STANDARDS!$B:$B,,0,2)</f>
        <v>Undivided Lemede Fm; Cabo Carvoeiro Fm</v>
      </c>
      <c r="D18022" t="s">
        <v>2177</v>
      </c>
      <c r="E18022" t="s">
        <v>2202</v>
      </c>
      <c r="J18022" cm="1">
        <f t="array" ref="J18022:L18022">_xlfn.XLOOKUP($C18022, AGE!$A:$A,AGE!$B:$D,,0,2)</f>
        <v>182.45</v>
      </c>
      <c r="K18022">
        <v>8.3499999999999943</v>
      </c>
      <c r="L18022" t="str">
        <v xml:space="preserve">GSA 2018 </v>
      </c>
      <c r="M18022" t="s">
        <v>2403</v>
      </c>
      <c r="P18022" t="s">
        <v>2342</v>
      </c>
      <c r="Q18022">
        <v>2.73</v>
      </c>
      <c r="R18022">
        <v>0.2</v>
      </c>
      <c r="V18022">
        <v>1</v>
      </c>
      <c r="W18022" t="s">
        <v>2558</v>
      </c>
    </row>
    <row r="18023" spans="1:23" x14ac:dyDescent="0.3">
      <c r="A18023">
        <v>25998</v>
      </c>
      <c r="B18023" s="15" t="s">
        <v>1895</v>
      </c>
      <c r="C18023" t="str">
        <f>_xlfn.XLOOKUP($B18023, STANDARDS!$A:$A, STANDARDS!$B:$B,,0,2)</f>
        <v>Undivided Lemede Fm; Cabo Carvoeiro Fm</v>
      </c>
      <c r="D18023" t="s">
        <v>2177</v>
      </c>
      <c r="E18023" t="s">
        <v>2202</v>
      </c>
      <c r="J18023" cm="1">
        <f t="array" ref="J18023:L18023">_xlfn.XLOOKUP($C18023, AGE!$A:$A,AGE!$B:$D,,0,2)</f>
        <v>182.45</v>
      </c>
      <c r="K18023">
        <v>8.3499999999999943</v>
      </c>
      <c r="L18023" t="str">
        <v xml:space="preserve">GSA 2018 </v>
      </c>
      <c r="M18023" t="s">
        <v>2403</v>
      </c>
      <c r="P18023" t="s">
        <v>2342</v>
      </c>
      <c r="Q18023">
        <v>2.84</v>
      </c>
      <c r="R18023">
        <v>0.2</v>
      </c>
      <c r="V18023">
        <v>1</v>
      </c>
      <c r="W18023" t="s">
        <v>2558</v>
      </c>
    </row>
    <row r="18024" spans="1:23" x14ac:dyDescent="0.3">
      <c r="A18024">
        <v>25999</v>
      </c>
      <c r="B18024" s="15" t="s">
        <v>1895</v>
      </c>
      <c r="C18024" t="str">
        <f>_xlfn.XLOOKUP($B18024, STANDARDS!$A:$A, STANDARDS!$B:$B,,0,2)</f>
        <v>Undivided Lemede Fm; Cabo Carvoeiro Fm</v>
      </c>
      <c r="D18024" t="s">
        <v>2177</v>
      </c>
      <c r="E18024" t="s">
        <v>2202</v>
      </c>
      <c r="J18024" cm="1">
        <f t="array" ref="J18024:L18024">_xlfn.XLOOKUP($C18024, AGE!$A:$A,AGE!$B:$D,,0,2)</f>
        <v>182.45</v>
      </c>
      <c r="K18024">
        <v>8.3499999999999943</v>
      </c>
      <c r="L18024" t="str">
        <v xml:space="preserve">GSA 2018 </v>
      </c>
      <c r="M18024" t="s">
        <v>2403</v>
      </c>
      <c r="P18024" t="s">
        <v>2342</v>
      </c>
      <c r="Q18024">
        <v>3.11</v>
      </c>
      <c r="R18024">
        <v>0.2</v>
      </c>
      <c r="V18024">
        <v>1</v>
      </c>
      <c r="W18024" t="s">
        <v>2558</v>
      </c>
    </row>
    <row r="18025" spans="1:23" x14ac:dyDescent="0.3">
      <c r="A18025">
        <v>26000</v>
      </c>
      <c r="B18025" s="15" t="s">
        <v>1895</v>
      </c>
      <c r="C18025" t="str">
        <f>_xlfn.XLOOKUP($B18025, STANDARDS!$A:$A, STANDARDS!$B:$B,,0,2)</f>
        <v>Undivided Lemede Fm; Cabo Carvoeiro Fm</v>
      </c>
      <c r="D18025" t="s">
        <v>2177</v>
      </c>
      <c r="E18025" t="s">
        <v>2202</v>
      </c>
      <c r="J18025" cm="1">
        <f t="array" ref="J18025:L18025">_xlfn.XLOOKUP($C18025, AGE!$A:$A,AGE!$B:$D,,0,2)</f>
        <v>182.45</v>
      </c>
      <c r="K18025">
        <v>8.3499999999999943</v>
      </c>
      <c r="L18025" t="str">
        <v xml:space="preserve">GSA 2018 </v>
      </c>
      <c r="M18025" t="s">
        <v>2403</v>
      </c>
      <c r="P18025" t="s">
        <v>2342</v>
      </c>
      <c r="Q18025">
        <v>3.11</v>
      </c>
      <c r="R18025">
        <v>0.2</v>
      </c>
      <c r="V18025">
        <v>1</v>
      </c>
      <c r="W18025" t="s">
        <v>2558</v>
      </c>
    </row>
    <row r="18026" spans="1:23" x14ac:dyDescent="0.3">
      <c r="A18026">
        <v>26001</v>
      </c>
      <c r="B18026" s="15" t="s">
        <v>1895</v>
      </c>
      <c r="C18026" t="str">
        <f>_xlfn.XLOOKUP($B18026, STANDARDS!$A:$A, STANDARDS!$B:$B,,0,2)</f>
        <v>Undivided Lemede Fm; Cabo Carvoeiro Fm</v>
      </c>
      <c r="D18026" t="s">
        <v>2177</v>
      </c>
      <c r="E18026" t="s">
        <v>2202</v>
      </c>
      <c r="J18026" cm="1">
        <f t="array" ref="J18026:L18026">_xlfn.XLOOKUP($C18026, AGE!$A:$A,AGE!$B:$D,,0,2)</f>
        <v>182.45</v>
      </c>
      <c r="K18026">
        <v>8.3499999999999943</v>
      </c>
      <c r="L18026" t="str">
        <v xml:space="preserve">GSA 2018 </v>
      </c>
      <c r="M18026" t="s">
        <v>2403</v>
      </c>
      <c r="P18026" t="s">
        <v>2342</v>
      </c>
      <c r="Q18026">
        <v>3.53</v>
      </c>
      <c r="R18026">
        <v>0.2</v>
      </c>
      <c r="V18026">
        <v>1</v>
      </c>
      <c r="W18026" t="s">
        <v>2558</v>
      </c>
    </row>
    <row r="18027" spans="1:23" x14ac:dyDescent="0.3">
      <c r="A18027">
        <v>26002</v>
      </c>
      <c r="B18027" s="15" t="s">
        <v>1895</v>
      </c>
      <c r="C18027" t="str">
        <f>_xlfn.XLOOKUP($B18027, STANDARDS!$A:$A, STANDARDS!$B:$B,,0,2)</f>
        <v>Undivided Lemede Fm; Cabo Carvoeiro Fm</v>
      </c>
      <c r="D18027" t="s">
        <v>2177</v>
      </c>
      <c r="E18027" t="s">
        <v>2202</v>
      </c>
      <c r="J18027" cm="1">
        <f t="array" ref="J18027:L18027">_xlfn.XLOOKUP($C18027, AGE!$A:$A,AGE!$B:$D,,0,2)</f>
        <v>182.45</v>
      </c>
      <c r="K18027">
        <v>8.3499999999999943</v>
      </c>
      <c r="L18027" t="str">
        <v xml:space="preserve">GSA 2018 </v>
      </c>
      <c r="M18027" t="s">
        <v>2403</v>
      </c>
      <c r="P18027" t="s">
        <v>2342</v>
      </c>
      <c r="Q18027">
        <v>3.84</v>
      </c>
      <c r="R18027">
        <v>0.2</v>
      </c>
      <c r="V18027">
        <v>1</v>
      </c>
      <c r="W18027" t="s">
        <v>2558</v>
      </c>
    </row>
    <row r="18028" spans="1:23" x14ac:dyDescent="0.3">
      <c r="A18028">
        <v>26003</v>
      </c>
      <c r="B18028" s="15" t="s">
        <v>1895</v>
      </c>
      <c r="C18028" t="str">
        <f>_xlfn.XLOOKUP($B18028, STANDARDS!$A:$A, STANDARDS!$B:$B,,0,2)</f>
        <v>Undivided Lemede Fm; Cabo Carvoeiro Fm</v>
      </c>
      <c r="D18028" t="s">
        <v>2177</v>
      </c>
      <c r="E18028" t="s">
        <v>2202</v>
      </c>
      <c r="J18028" cm="1">
        <f t="array" ref="J18028:L18028">_xlfn.XLOOKUP($C18028, AGE!$A:$A,AGE!$B:$D,,0,2)</f>
        <v>182.45</v>
      </c>
      <c r="K18028">
        <v>8.3499999999999943</v>
      </c>
      <c r="L18028" t="str">
        <v xml:space="preserve">GSA 2018 </v>
      </c>
      <c r="M18028" t="s">
        <v>2403</v>
      </c>
      <c r="P18028" t="s">
        <v>2342</v>
      </c>
      <c r="Q18028">
        <v>3.33</v>
      </c>
      <c r="R18028">
        <v>0.2</v>
      </c>
      <c r="V18028">
        <v>1</v>
      </c>
      <c r="W18028" t="s">
        <v>2558</v>
      </c>
    </row>
    <row r="18029" spans="1:23" x14ac:dyDescent="0.3">
      <c r="A18029">
        <v>26004</v>
      </c>
      <c r="B18029" s="15" t="s">
        <v>1895</v>
      </c>
      <c r="C18029" t="str">
        <f>_xlfn.XLOOKUP($B18029, STANDARDS!$A:$A, STANDARDS!$B:$B,,0,2)</f>
        <v>Undivided Lemede Fm; Cabo Carvoeiro Fm</v>
      </c>
      <c r="D18029" t="s">
        <v>2177</v>
      </c>
      <c r="E18029" t="s">
        <v>2202</v>
      </c>
      <c r="J18029" cm="1">
        <f t="array" ref="J18029:L18029">_xlfn.XLOOKUP($C18029, AGE!$A:$A,AGE!$B:$D,,0,2)</f>
        <v>182.45</v>
      </c>
      <c r="K18029">
        <v>8.3499999999999943</v>
      </c>
      <c r="L18029" t="str">
        <v xml:space="preserve">GSA 2018 </v>
      </c>
      <c r="M18029" t="s">
        <v>2403</v>
      </c>
      <c r="P18029" t="s">
        <v>2342</v>
      </c>
      <c r="Q18029">
        <v>3.04</v>
      </c>
      <c r="R18029">
        <v>0.2</v>
      </c>
      <c r="V18029">
        <v>1</v>
      </c>
      <c r="W18029" t="s">
        <v>2558</v>
      </c>
    </row>
    <row r="18030" spans="1:23" x14ac:dyDescent="0.3">
      <c r="A18030">
        <v>26005</v>
      </c>
      <c r="B18030" s="15" t="s">
        <v>1895</v>
      </c>
      <c r="C18030" t="str">
        <f>_xlfn.XLOOKUP($B18030, STANDARDS!$A:$A, STANDARDS!$B:$B,,0,2)</f>
        <v>Undivided Lemede Fm; Cabo Carvoeiro Fm</v>
      </c>
      <c r="D18030" t="s">
        <v>2177</v>
      </c>
      <c r="E18030" t="s">
        <v>2202</v>
      </c>
      <c r="J18030" cm="1">
        <f t="array" ref="J18030:L18030">_xlfn.XLOOKUP($C18030, AGE!$A:$A,AGE!$B:$D,,0,2)</f>
        <v>182.45</v>
      </c>
      <c r="K18030">
        <v>8.3499999999999943</v>
      </c>
      <c r="L18030" t="str">
        <v xml:space="preserve">GSA 2018 </v>
      </c>
      <c r="M18030" t="s">
        <v>2403</v>
      </c>
      <c r="P18030" t="s">
        <v>2342</v>
      </c>
      <c r="Q18030">
        <v>2.77</v>
      </c>
      <c r="R18030">
        <v>0.2</v>
      </c>
      <c r="V18030">
        <v>1</v>
      </c>
      <c r="W18030" t="s">
        <v>2558</v>
      </c>
    </row>
    <row r="18031" spans="1:23" x14ac:dyDescent="0.3">
      <c r="A18031">
        <v>26006</v>
      </c>
      <c r="B18031" s="15" t="s">
        <v>1895</v>
      </c>
      <c r="C18031" t="str">
        <f>_xlfn.XLOOKUP($B18031, STANDARDS!$A:$A, STANDARDS!$B:$B,,0,2)</f>
        <v>Undivided Lemede Fm; Cabo Carvoeiro Fm</v>
      </c>
      <c r="D18031" t="s">
        <v>2177</v>
      </c>
      <c r="E18031" t="s">
        <v>2202</v>
      </c>
      <c r="J18031" cm="1">
        <f t="array" ref="J18031:L18031">_xlfn.XLOOKUP($C18031, AGE!$A:$A,AGE!$B:$D,,0,2)</f>
        <v>182.45</v>
      </c>
      <c r="K18031">
        <v>8.3499999999999943</v>
      </c>
      <c r="L18031" t="str">
        <v xml:space="preserve">GSA 2018 </v>
      </c>
      <c r="M18031" t="s">
        <v>2403</v>
      </c>
      <c r="P18031" t="s">
        <v>2342</v>
      </c>
      <c r="Q18031">
        <v>2.59</v>
      </c>
      <c r="R18031">
        <v>0.2</v>
      </c>
      <c r="V18031">
        <v>1</v>
      </c>
      <c r="W18031" t="s">
        <v>2558</v>
      </c>
    </row>
    <row r="18032" spans="1:23" x14ac:dyDescent="0.3">
      <c r="A18032">
        <v>26007</v>
      </c>
      <c r="B18032" s="15" t="s">
        <v>1895</v>
      </c>
      <c r="C18032" t="str">
        <f>_xlfn.XLOOKUP($B18032, STANDARDS!$A:$A, STANDARDS!$B:$B,,0,2)</f>
        <v>Undivided Lemede Fm; Cabo Carvoeiro Fm</v>
      </c>
      <c r="D18032" t="s">
        <v>2177</v>
      </c>
      <c r="E18032" t="s">
        <v>2202</v>
      </c>
      <c r="J18032" cm="1">
        <f t="array" ref="J18032:L18032">_xlfn.XLOOKUP($C18032, AGE!$A:$A,AGE!$B:$D,,0,2)</f>
        <v>182.45</v>
      </c>
      <c r="K18032">
        <v>8.3499999999999943</v>
      </c>
      <c r="L18032" t="str">
        <v xml:space="preserve">GSA 2018 </v>
      </c>
      <c r="M18032" t="s">
        <v>2403</v>
      </c>
      <c r="P18032" t="s">
        <v>2342</v>
      </c>
      <c r="Q18032">
        <v>2.5099999999999998</v>
      </c>
      <c r="R18032">
        <v>0.2</v>
      </c>
      <c r="V18032">
        <v>1</v>
      </c>
      <c r="W18032" t="s">
        <v>2558</v>
      </c>
    </row>
    <row r="18033" spans="1:23" x14ac:dyDescent="0.3">
      <c r="A18033">
        <v>26008</v>
      </c>
      <c r="B18033" s="15" t="s">
        <v>1895</v>
      </c>
      <c r="C18033" t="str">
        <f>_xlfn.XLOOKUP($B18033, STANDARDS!$A:$A, STANDARDS!$B:$B,,0,2)</f>
        <v>Undivided Lemede Fm; Cabo Carvoeiro Fm</v>
      </c>
      <c r="D18033" t="s">
        <v>2177</v>
      </c>
      <c r="E18033" t="s">
        <v>2202</v>
      </c>
      <c r="J18033" cm="1">
        <f t="array" ref="J18033:L18033">_xlfn.XLOOKUP($C18033, AGE!$A:$A,AGE!$B:$D,,0,2)</f>
        <v>182.45</v>
      </c>
      <c r="K18033">
        <v>8.3499999999999943</v>
      </c>
      <c r="L18033" t="str">
        <v xml:space="preserve">GSA 2018 </v>
      </c>
      <c r="M18033" t="s">
        <v>2403</v>
      </c>
      <c r="P18033" t="s">
        <v>2342</v>
      </c>
      <c r="Q18033">
        <v>2.4900000000000002</v>
      </c>
      <c r="R18033">
        <v>0.2</v>
      </c>
      <c r="V18033">
        <v>1</v>
      </c>
      <c r="W18033" t="s">
        <v>2558</v>
      </c>
    </row>
    <row r="18034" spans="1:23" x14ac:dyDescent="0.3">
      <c r="A18034">
        <v>26009</v>
      </c>
      <c r="B18034" s="15" t="s">
        <v>1895</v>
      </c>
      <c r="C18034" t="str">
        <f>_xlfn.XLOOKUP($B18034, STANDARDS!$A:$A, STANDARDS!$B:$B,,0,2)</f>
        <v>Undivided Lemede Fm; Cabo Carvoeiro Fm</v>
      </c>
      <c r="D18034" t="s">
        <v>2177</v>
      </c>
      <c r="E18034" t="s">
        <v>2202</v>
      </c>
      <c r="J18034" cm="1">
        <f t="array" ref="J18034:L18034">_xlfn.XLOOKUP($C18034, AGE!$A:$A,AGE!$B:$D,,0,2)</f>
        <v>182.45</v>
      </c>
      <c r="K18034">
        <v>8.3499999999999943</v>
      </c>
      <c r="L18034" t="str">
        <v xml:space="preserve">GSA 2018 </v>
      </c>
      <c r="M18034" t="s">
        <v>2403</v>
      </c>
      <c r="P18034" t="s">
        <v>2342</v>
      </c>
      <c r="Q18034">
        <v>2.58</v>
      </c>
      <c r="R18034">
        <v>0.2</v>
      </c>
      <c r="V18034">
        <v>1</v>
      </c>
      <c r="W18034" t="s">
        <v>2558</v>
      </c>
    </row>
    <row r="18035" spans="1:23" x14ac:dyDescent="0.3">
      <c r="A18035">
        <v>26010</v>
      </c>
      <c r="B18035" s="15" t="s">
        <v>1895</v>
      </c>
      <c r="C18035" t="str">
        <f>_xlfn.XLOOKUP($B18035, STANDARDS!$A:$A, STANDARDS!$B:$B,,0,2)</f>
        <v>Undivided Lemede Fm; Cabo Carvoeiro Fm</v>
      </c>
      <c r="D18035" t="s">
        <v>2177</v>
      </c>
      <c r="E18035" t="s">
        <v>2202</v>
      </c>
      <c r="J18035" cm="1">
        <f t="array" ref="J18035:L18035">_xlfn.XLOOKUP($C18035, AGE!$A:$A,AGE!$B:$D,,0,2)</f>
        <v>182.45</v>
      </c>
      <c r="K18035">
        <v>8.3499999999999943</v>
      </c>
      <c r="L18035" t="str">
        <v xml:space="preserve">GSA 2018 </v>
      </c>
      <c r="M18035" t="s">
        <v>2403</v>
      </c>
      <c r="P18035" t="s">
        <v>2342</v>
      </c>
      <c r="Q18035">
        <v>2.63</v>
      </c>
      <c r="R18035">
        <v>0.2</v>
      </c>
      <c r="V18035">
        <v>1</v>
      </c>
      <c r="W18035" t="s">
        <v>2558</v>
      </c>
    </row>
    <row r="18036" spans="1:23" x14ac:dyDescent="0.3">
      <c r="A18036">
        <v>26011</v>
      </c>
      <c r="B18036" s="15" t="s">
        <v>1895</v>
      </c>
      <c r="C18036" t="str">
        <f>_xlfn.XLOOKUP($B18036, STANDARDS!$A:$A, STANDARDS!$B:$B,,0,2)</f>
        <v>Undivided Lemede Fm; Cabo Carvoeiro Fm</v>
      </c>
      <c r="D18036" t="s">
        <v>2177</v>
      </c>
      <c r="E18036" t="s">
        <v>2202</v>
      </c>
      <c r="J18036" cm="1">
        <f t="array" ref="J18036:L18036">_xlfn.XLOOKUP($C18036, AGE!$A:$A,AGE!$B:$D,,0,2)</f>
        <v>182.45</v>
      </c>
      <c r="K18036">
        <v>8.3499999999999943</v>
      </c>
      <c r="L18036" t="str">
        <v xml:space="preserve">GSA 2018 </v>
      </c>
      <c r="M18036" t="s">
        <v>2403</v>
      </c>
      <c r="P18036" t="s">
        <v>2342</v>
      </c>
      <c r="Q18036">
        <v>2.69</v>
      </c>
      <c r="R18036">
        <v>0.2</v>
      </c>
      <c r="V18036">
        <v>1</v>
      </c>
      <c r="W18036" t="s">
        <v>2558</v>
      </c>
    </row>
    <row r="18037" spans="1:23" x14ac:dyDescent="0.3">
      <c r="A18037">
        <v>26012</v>
      </c>
      <c r="B18037" s="15" t="s">
        <v>1895</v>
      </c>
      <c r="C18037" t="str">
        <f>_xlfn.XLOOKUP($B18037, STANDARDS!$A:$A, STANDARDS!$B:$B,,0,2)</f>
        <v>Undivided Lemede Fm; Cabo Carvoeiro Fm</v>
      </c>
      <c r="D18037" t="s">
        <v>2177</v>
      </c>
      <c r="E18037" t="s">
        <v>2202</v>
      </c>
      <c r="J18037" cm="1">
        <f t="array" ref="J18037:L18037">_xlfn.XLOOKUP($C18037, AGE!$A:$A,AGE!$B:$D,,0,2)</f>
        <v>182.45</v>
      </c>
      <c r="K18037">
        <v>8.3499999999999943</v>
      </c>
      <c r="L18037" t="str">
        <v xml:space="preserve">GSA 2018 </v>
      </c>
      <c r="M18037" t="s">
        <v>2403</v>
      </c>
      <c r="P18037" t="s">
        <v>2342</v>
      </c>
      <c r="Q18037">
        <v>2.89</v>
      </c>
      <c r="R18037">
        <v>0.2</v>
      </c>
      <c r="V18037">
        <v>1</v>
      </c>
      <c r="W18037" t="s">
        <v>2558</v>
      </c>
    </row>
    <row r="18038" spans="1:23" x14ac:dyDescent="0.3">
      <c r="A18038">
        <v>26013</v>
      </c>
      <c r="B18038" s="15" t="s">
        <v>1895</v>
      </c>
      <c r="C18038" t="str">
        <f>_xlfn.XLOOKUP($B18038, STANDARDS!$A:$A, STANDARDS!$B:$B,,0,2)</f>
        <v>Undivided Lemede Fm; Cabo Carvoeiro Fm</v>
      </c>
      <c r="D18038" t="s">
        <v>2177</v>
      </c>
      <c r="E18038" t="s">
        <v>2202</v>
      </c>
      <c r="J18038" cm="1">
        <f t="array" ref="J18038:L18038">_xlfn.XLOOKUP($C18038, AGE!$A:$A,AGE!$B:$D,,0,2)</f>
        <v>182.45</v>
      </c>
      <c r="K18038">
        <v>8.3499999999999943</v>
      </c>
      <c r="L18038" t="str">
        <v xml:space="preserve">GSA 2018 </v>
      </c>
      <c r="M18038" t="s">
        <v>2403</v>
      </c>
      <c r="P18038" t="s">
        <v>2342</v>
      </c>
      <c r="Q18038">
        <v>2.98</v>
      </c>
      <c r="R18038">
        <v>0.2</v>
      </c>
      <c r="V18038">
        <v>1</v>
      </c>
      <c r="W18038" t="s">
        <v>2558</v>
      </c>
    </row>
    <row r="18039" spans="1:23" x14ac:dyDescent="0.3">
      <c r="A18039">
        <v>26014</v>
      </c>
      <c r="B18039" s="15" t="s">
        <v>1895</v>
      </c>
      <c r="C18039" t="str">
        <f>_xlfn.XLOOKUP($B18039, STANDARDS!$A:$A, STANDARDS!$B:$B,,0,2)</f>
        <v>Undivided Lemede Fm; Cabo Carvoeiro Fm</v>
      </c>
      <c r="D18039" t="s">
        <v>2177</v>
      </c>
      <c r="E18039" t="s">
        <v>2202</v>
      </c>
      <c r="J18039" cm="1">
        <f t="array" ref="J18039:L18039">_xlfn.XLOOKUP($C18039, AGE!$A:$A,AGE!$B:$D,,0,2)</f>
        <v>182.45</v>
      </c>
      <c r="K18039">
        <v>8.3499999999999943</v>
      </c>
      <c r="L18039" t="str">
        <v xml:space="preserve">GSA 2018 </v>
      </c>
      <c r="M18039" t="s">
        <v>2403</v>
      </c>
      <c r="P18039" t="s">
        <v>2342</v>
      </c>
      <c r="Q18039">
        <v>2.91</v>
      </c>
      <c r="R18039">
        <v>0.2</v>
      </c>
      <c r="V18039">
        <v>1</v>
      </c>
      <c r="W18039" t="s">
        <v>2558</v>
      </c>
    </row>
    <row r="18040" spans="1:23" x14ac:dyDescent="0.3">
      <c r="A18040">
        <v>26015</v>
      </c>
      <c r="B18040" s="15" t="s">
        <v>1895</v>
      </c>
      <c r="C18040" t="str">
        <f>_xlfn.XLOOKUP($B18040, STANDARDS!$A:$A, STANDARDS!$B:$B,,0,2)</f>
        <v>Undivided Lemede Fm; Cabo Carvoeiro Fm</v>
      </c>
      <c r="D18040" t="s">
        <v>2177</v>
      </c>
      <c r="E18040" t="s">
        <v>2202</v>
      </c>
      <c r="J18040" cm="1">
        <f t="array" ref="J18040:L18040">_xlfn.XLOOKUP($C18040, AGE!$A:$A,AGE!$B:$D,,0,2)</f>
        <v>182.45</v>
      </c>
      <c r="K18040">
        <v>8.3499999999999943</v>
      </c>
      <c r="L18040" t="str">
        <v xml:space="preserve">GSA 2018 </v>
      </c>
      <c r="M18040" t="s">
        <v>2403</v>
      </c>
      <c r="P18040" t="s">
        <v>2342</v>
      </c>
      <c r="Q18040">
        <v>3.02</v>
      </c>
      <c r="R18040">
        <v>0.2</v>
      </c>
      <c r="V18040">
        <v>1</v>
      </c>
      <c r="W18040" t="s">
        <v>2558</v>
      </c>
    </row>
    <row r="18041" spans="1:23" x14ac:dyDescent="0.3">
      <c r="A18041">
        <v>26016</v>
      </c>
      <c r="B18041" s="15" t="s">
        <v>1895</v>
      </c>
      <c r="C18041" t="str">
        <f>_xlfn.XLOOKUP($B18041, STANDARDS!$A:$A, STANDARDS!$B:$B,,0,2)</f>
        <v>Undivided Lemede Fm; Cabo Carvoeiro Fm</v>
      </c>
      <c r="D18041" t="s">
        <v>2177</v>
      </c>
      <c r="E18041" t="s">
        <v>2202</v>
      </c>
      <c r="J18041" cm="1">
        <f t="array" ref="J18041:L18041">_xlfn.XLOOKUP($C18041, AGE!$A:$A,AGE!$B:$D,,0,2)</f>
        <v>182.45</v>
      </c>
      <c r="K18041">
        <v>8.3499999999999943</v>
      </c>
      <c r="L18041" t="str">
        <v xml:space="preserve">GSA 2018 </v>
      </c>
      <c r="M18041" t="s">
        <v>2403</v>
      </c>
      <c r="P18041" t="s">
        <v>2342</v>
      </c>
      <c r="Q18041">
        <v>3.22</v>
      </c>
      <c r="R18041">
        <v>0.2</v>
      </c>
      <c r="V18041">
        <v>1</v>
      </c>
      <c r="W18041" t="s">
        <v>2558</v>
      </c>
    </row>
    <row r="18042" spans="1:23" x14ac:dyDescent="0.3">
      <c r="A18042">
        <v>26017</v>
      </c>
      <c r="B18042" s="15" t="s">
        <v>1895</v>
      </c>
      <c r="C18042" t="str">
        <f>_xlfn.XLOOKUP($B18042, STANDARDS!$A:$A, STANDARDS!$B:$B,,0,2)</f>
        <v>Undivided Lemede Fm; Cabo Carvoeiro Fm</v>
      </c>
      <c r="D18042" t="s">
        <v>2177</v>
      </c>
      <c r="E18042" t="s">
        <v>2202</v>
      </c>
      <c r="J18042" cm="1">
        <f t="array" ref="J18042:L18042">_xlfn.XLOOKUP($C18042, AGE!$A:$A,AGE!$B:$D,,0,2)</f>
        <v>182.45</v>
      </c>
      <c r="K18042">
        <v>8.3499999999999943</v>
      </c>
      <c r="L18042" t="str">
        <v xml:space="preserve">GSA 2018 </v>
      </c>
      <c r="M18042" t="s">
        <v>2403</v>
      </c>
      <c r="P18042" t="s">
        <v>2342</v>
      </c>
      <c r="Q18042">
        <v>3.2</v>
      </c>
      <c r="R18042">
        <v>0.2</v>
      </c>
      <c r="V18042">
        <v>1</v>
      </c>
      <c r="W18042" t="s">
        <v>2558</v>
      </c>
    </row>
    <row r="18043" spans="1:23" x14ac:dyDescent="0.3">
      <c r="A18043">
        <v>26018</v>
      </c>
      <c r="B18043" s="15" t="s">
        <v>1895</v>
      </c>
      <c r="C18043" t="str">
        <f>_xlfn.XLOOKUP($B18043, STANDARDS!$A:$A, STANDARDS!$B:$B,,0,2)</f>
        <v>Undivided Lemede Fm; Cabo Carvoeiro Fm</v>
      </c>
      <c r="D18043" t="s">
        <v>2177</v>
      </c>
      <c r="E18043" t="s">
        <v>2202</v>
      </c>
      <c r="J18043" cm="1">
        <f t="array" ref="J18043:L18043">_xlfn.XLOOKUP($C18043, AGE!$A:$A,AGE!$B:$D,,0,2)</f>
        <v>182.45</v>
      </c>
      <c r="K18043">
        <v>8.3499999999999943</v>
      </c>
      <c r="L18043" t="str">
        <v xml:space="preserve">GSA 2018 </v>
      </c>
      <c r="M18043" t="s">
        <v>2403</v>
      </c>
      <c r="P18043" t="s">
        <v>2342</v>
      </c>
      <c r="Q18043">
        <v>3.09</v>
      </c>
      <c r="R18043">
        <v>0.2</v>
      </c>
      <c r="V18043">
        <v>1</v>
      </c>
      <c r="W18043" t="s">
        <v>2558</v>
      </c>
    </row>
    <row r="18044" spans="1:23" x14ac:dyDescent="0.3">
      <c r="A18044">
        <v>26019</v>
      </c>
      <c r="B18044" s="15" t="s">
        <v>1895</v>
      </c>
      <c r="C18044" t="str">
        <f>_xlfn.XLOOKUP($B18044, STANDARDS!$A:$A, STANDARDS!$B:$B,,0,2)</f>
        <v>Undivided Lemede Fm; Cabo Carvoeiro Fm</v>
      </c>
      <c r="D18044" t="s">
        <v>2177</v>
      </c>
      <c r="E18044" t="s">
        <v>2202</v>
      </c>
      <c r="J18044" cm="1">
        <f t="array" ref="J18044:L18044">_xlfn.XLOOKUP($C18044, AGE!$A:$A,AGE!$B:$D,,0,2)</f>
        <v>182.45</v>
      </c>
      <c r="K18044">
        <v>8.3499999999999943</v>
      </c>
      <c r="L18044" t="str">
        <v xml:space="preserve">GSA 2018 </v>
      </c>
      <c r="M18044" t="s">
        <v>2403</v>
      </c>
      <c r="P18044" t="s">
        <v>2342</v>
      </c>
      <c r="Q18044">
        <v>3.17</v>
      </c>
      <c r="R18044">
        <v>0.2</v>
      </c>
      <c r="V18044">
        <v>1</v>
      </c>
      <c r="W18044" t="s">
        <v>2558</v>
      </c>
    </row>
    <row r="18045" spans="1:23" x14ac:dyDescent="0.3">
      <c r="A18045">
        <v>26020</v>
      </c>
      <c r="B18045" s="15" t="s">
        <v>1895</v>
      </c>
      <c r="C18045" t="str">
        <f>_xlfn.XLOOKUP($B18045, STANDARDS!$A:$A, STANDARDS!$B:$B,,0,2)</f>
        <v>Undivided Lemede Fm; Cabo Carvoeiro Fm</v>
      </c>
      <c r="D18045" t="s">
        <v>2177</v>
      </c>
      <c r="E18045" t="s">
        <v>2202</v>
      </c>
      <c r="J18045" cm="1">
        <f t="array" ref="J18045:L18045">_xlfn.XLOOKUP($C18045, AGE!$A:$A,AGE!$B:$D,,0,2)</f>
        <v>182.45</v>
      </c>
      <c r="K18045">
        <v>8.3499999999999943</v>
      </c>
      <c r="L18045" t="str">
        <v xml:space="preserve">GSA 2018 </v>
      </c>
      <c r="M18045" t="s">
        <v>2403</v>
      </c>
      <c r="P18045" t="s">
        <v>2342</v>
      </c>
      <c r="Q18045">
        <v>3.22</v>
      </c>
      <c r="R18045">
        <v>0.2</v>
      </c>
      <c r="V18045">
        <v>1</v>
      </c>
      <c r="W18045" t="s">
        <v>2558</v>
      </c>
    </row>
    <row r="18046" spans="1:23" x14ac:dyDescent="0.3">
      <c r="A18046">
        <v>26021</v>
      </c>
      <c r="B18046" s="15" t="s">
        <v>1895</v>
      </c>
      <c r="C18046" t="str">
        <f>_xlfn.XLOOKUP($B18046, STANDARDS!$A:$A, STANDARDS!$B:$B,,0,2)</f>
        <v>Undivided Lemede Fm; Cabo Carvoeiro Fm</v>
      </c>
      <c r="D18046" t="s">
        <v>2177</v>
      </c>
      <c r="E18046" t="s">
        <v>2202</v>
      </c>
      <c r="J18046" cm="1">
        <f t="array" ref="J18046:L18046">_xlfn.XLOOKUP($C18046, AGE!$A:$A,AGE!$B:$D,,0,2)</f>
        <v>182.45</v>
      </c>
      <c r="K18046">
        <v>8.3499999999999943</v>
      </c>
      <c r="L18046" t="str">
        <v xml:space="preserve">GSA 2018 </v>
      </c>
      <c r="M18046" t="s">
        <v>2403</v>
      </c>
      <c r="P18046" t="s">
        <v>2342</v>
      </c>
      <c r="Q18046">
        <v>3.3</v>
      </c>
      <c r="R18046">
        <v>0.2</v>
      </c>
      <c r="V18046">
        <v>1</v>
      </c>
      <c r="W18046" t="s">
        <v>2558</v>
      </c>
    </row>
    <row r="18047" spans="1:23" x14ac:dyDescent="0.3">
      <c r="A18047">
        <v>26022</v>
      </c>
      <c r="B18047" s="15" t="s">
        <v>1895</v>
      </c>
      <c r="C18047" t="str">
        <f>_xlfn.XLOOKUP($B18047, STANDARDS!$A:$A, STANDARDS!$B:$B,,0,2)</f>
        <v>Undivided Lemede Fm; Cabo Carvoeiro Fm</v>
      </c>
      <c r="D18047" t="s">
        <v>2177</v>
      </c>
      <c r="E18047" t="s">
        <v>2202</v>
      </c>
      <c r="J18047" cm="1">
        <f t="array" ref="J18047:L18047">_xlfn.XLOOKUP($C18047, AGE!$A:$A,AGE!$B:$D,,0,2)</f>
        <v>182.45</v>
      </c>
      <c r="K18047">
        <v>8.3499999999999943</v>
      </c>
      <c r="L18047" t="str">
        <v xml:space="preserve">GSA 2018 </v>
      </c>
      <c r="M18047" t="s">
        <v>2403</v>
      </c>
      <c r="P18047" t="s">
        <v>2342</v>
      </c>
      <c r="Q18047">
        <v>3.32</v>
      </c>
      <c r="R18047">
        <v>0.2</v>
      </c>
      <c r="V18047">
        <v>1</v>
      </c>
      <c r="W18047" t="s">
        <v>2558</v>
      </c>
    </row>
    <row r="18048" spans="1:23" x14ac:dyDescent="0.3">
      <c r="A18048">
        <v>26023</v>
      </c>
      <c r="B18048" s="15" t="s">
        <v>1895</v>
      </c>
      <c r="C18048" t="str">
        <f>_xlfn.XLOOKUP($B18048, STANDARDS!$A:$A, STANDARDS!$B:$B,,0,2)</f>
        <v>Undivided Lemede Fm; Cabo Carvoeiro Fm</v>
      </c>
      <c r="D18048" t="s">
        <v>2177</v>
      </c>
      <c r="E18048" t="s">
        <v>2202</v>
      </c>
      <c r="J18048" cm="1">
        <f t="array" ref="J18048:L18048">_xlfn.XLOOKUP($C18048, AGE!$A:$A,AGE!$B:$D,,0,2)</f>
        <v>182.45</v>
      </c>
      <c r="K18048">
        <v>8.3499999999999943</v>
      </c>
      <c r="L18048" t="str">
        <v xml:space="preserve">GSA 2018 </v>
      </c>
      <c r="M18048" t="s">
        <v>2403</v>
      </c>
      <c r="P18048" t="s">
        <v>2342</v>
      </c>
      <c r="Q18048">
        <v>3.38</v>
      </c>
      <c r="R18048">
        <v>0.2</v>
      </c>
      <c r="V18048">
        <v>1</v>
      </c>
      <c r="W18048" t="s">
        <v>2558</v>
      </c>
    </row>
    <row r="18049" spans="1:23" x14ac:dyDescent="0.3">
      <c r="A18049">
        <v>26024</v>
      </c>
      <c r="B18049" s="15" t="s">
        <v>1895</v>
      </c>
      <c r="C18049" t="str">
        <f>_xlfn.XLOOKUP($B18049, STANDARDS!$A:$A, STANDARDS!$B:$B,,0,2)</f>
        <v>Undivided Lemede Fm; Cabo Carvoeiro Fm</v>
      </c>
      <c r="D18049" t="s">
        <v>2177</v>
      </c>
      <c r="E18049" t="s">
        <v>2202</v>
      </c>
      <c r="J18049" cm="1">
        <f t="array" ref="J18049:L18049">_xlfn.XLOOKUP($C18049, AGE!$A:$A,AGE!$B:$D,,0,2)</f>
        <v>182.45</v>
      </c>
      <c r="K18049">
        <v>8.3499999999999943</v>
      </c>
      <c r="L18049" t="str">
        <v xml:space="preserve">GSA 2018 </v>
      </c>
      <c r="M18049" t="s">
        <v>2403</v>
      </c>
      <c r="P18049" t="s">
        <v>2342</v>
      </c>
      <c r="Q18049">
        <v>3.48</v>
      </c>
      <c r="R18049">
        <v>0.2</v>
      </c>
      <c r="V18049">
        <v>1</v>
      </c>
      <c r="W18049" t="s">
        <v>2558</v>
      </c>
    </row>
    <row r="18050" spans="1:23" x14ac:dyDescent="0.3">
      <c r="A18050">
        <v>26025</v>
      </c>
      <c r="B18050" s="15" t="s">
        <v>1895</v>
      </c>
      <c r="C18050" t="str">
        <f>_xlfn.XLOOKUP($B18050, STANDARDS!$A:$A, STANDARDS!$B:$B,,0,2)</f>
        <v>Undivided Lemede Fm; Cabo Carvoeiro Fm</v>
      </c>
      <c r="D18050" t="s">
        <v>2177</v>
      </c>
      <c r="E18050" t="s">
        <v>2202</v>
      </c>
      <c r="J18050" cm="1">
        <f t="array" ref="J18050:L18050">_xlfn.XLOOKUP($C18050, AGE!$A:$A,AGE!$B:$D,,0,2)</f>
        <v>182.45</v>
      </c>
      <c r="K18050">
        <v>8.3499999999999943</v>
      </c>
      <c r="L18050" t="str">
        <v xml:space="preserve">GSA 2018 </v>
      </c>
      <c r="M18050" t="s">
        <v>2403</v>
      </c>
      <c r="P18050" t="s">
        <v>2342</v>
      </c>
      <c r="Q18050">
        <v>3.48</v>
      </c>
      <c r="R18050">
        <v>0.2</v>
      </c>
      <c r="V18050">
        <v>1</v>
      </c>
      <c r="W18050" t="s">
        <v>2558</v>
      </c>
    </row>
    <row r="18051" spans="1:23" x14ac:dyDescent="0.3">
      <c r="A18051">
        <v>26026</v>
      </c>
      <c r="B18051" s="15" t="s">
        <v>1895</v>
      </c>
      <c r="C18051" t="str">
        <f>_xlfn.XLOOKUP($B18051, STANDARDS!$A:$A, STANDARDS!$B:$B,,0,2)</f>
        <v>Undivided Lemede Fm; Cabo Carvoeiro Fm</v>
      </c>
      <c r="D18051" t="s">
        <v>2177</v>
      </c>
      <c r="E18051" t="s">
        <v>2202</v>
      </c>
      <c r="J18051" cm="1">
        <f t="array" ref="J18051:L18051">_xlfn.XLOOKUP($C18051, AGE!$A:$A,AGE!$B:$D,,0,2)</f>
        <v>182.45</v>
      </c>
      <c r="K18051">
        <v>8.3499999999999943</v>
      </c>
      <c r="L18051" t="str">
        <v xml:space="preserve">GSA 2018 </v>
      </c>
      <c r="M18051" t="s">
        <v>2403</v>
      </c>
      <c r="P18051" t="s">
        <v>2342</v>
      </c>
      <c r="Q18051">
        <v>3.53</v>
      </c>
      <c r="R18051">
        <v>0.2</v>
      </c>
      <c r="V18051">
        <v>1</v>
      </c>
      <c r="W18051" t="s">
        <v>2558</v>
      </c>
    </row>
    <row r="18052" spans="1:23" x14ac:dyDescent="0.3">
      <c r="A18052">
        <v>26027</v>
      </c>
      <c r="B18052" s="15" t="s">
        <v>1895</v>
      </c>
      <c r="C18052" t="str">
        <f>_xlfn.XLOOKUP($B18052, STANDARDS!$A:$A, STANDARDS!$B:$B,,0,2)</f>
        <v>Undivided Lemede Fm; Cabo Carvoeiro Fm</v>
      </c>
      <c r="D18052" t="s">
        <v>2177</v>
      </c>
      <c r="E18052" t="s">
        <v>2202</v>
      </c>
      <c r="J18052" cm="1">
        <f t="array" ref="J18052:L18052">_xlfn.XLOOKUP($C18052, AGE!$A:$A,AGE!$B:$D,,0,2)</f>
        <v>182.45</v>
      </c>
      <c r="K18052">
        <v>8.3499999999999943</v>
      </c>
      <c r="L18052" t="str">
        <v xml:space="preserve">GSA 2018 </v>
      </c>
      <c r="M18052" t="s">
        <v>2403</v>
      </c>
      <c r="P18052" t="s">
        <v>2342</v>
      </c>
      <c r="Q18052">
        <v>3.4</v>
      </c>
      <c r="R18052">
        <v>0.2</v>
      </c>
      <c r="V18052">
        <v>1</v>
      </c>
      <c r="W18052" t="s">
        <v>2558</v>
      </c>
    </row>
    <row r="18053" spans="1:23" x14ac:dyDescent="0.3">
      <c r="A18053">
        <v>26028</v>
      </c>
      <c r="B18053" s="15" t="s">
        <v>1895</v>
      </c>
      <c r="C18053" t="str">
        <f>_xlfn.XLOOKUP($B18053, STANDARDS!$A:$A, STANDARDS!$B:$B,,0,2)</f>
        <v>Undivided Lemede Fm; Cabo Carvoeiro Fm</v>
      </c>
      <c r="D18053" t="s">
        <v>2177</v>
      </c>
      <c r="E18053" t="s">
        <v>2202</v>
      </c>
      <c r="J18053" cm="1">
        <f t="array" ref="J18053:L18053">_xlfn.XLOOKUP($C18053, AGE!$A:$A,AGE!$B:$D,,0,2)</f>
        <v>182.45</v>
      </c>
      <c r="K18053">
        <v>8.3499999999999943</v>
      </c>
      <c r="L18053" t="str">
        <v xml:space="preserve">GSA 2018 </v>
      </c>
      <c r="M18053" t="s">
        <v>2403</v>
      </c>
      <c r="P18053" t="s">
        <v>2342</v>
      </c>
      <c r="Q18053">
        <v>3.29</v>
      </c>
      <c r="R18053">
        <v>0.2</v>
      </c>
      <c r="V18053">
        <v>1</v>
      </c>
      <c r="W18053" t="s">
        <v>2558</v>
      </c>
    </row>
    <row r="18054" spans="1:23" x14ac:dyDescent="0.3">
      <c r="A18054">
        <v>26029</v>
      </c>
      <c r="B18054" s="15" t="s">
        <v>1895</v>
      </c>
      <c r="C18054" t="str">
        <f>_xlfn.XLOOKUP($B18054, STANDARDS!$A:$A, STANDARDS!$B:$B,,0,2)</f>
        <v>Undivided Lemede Fm; Cabo Carvoeiro Fm</v>
      </c>
      <c r="D18054" t="s">
        <v>2177</v>
      </c>
      <c r="E18054" t="s">
        <v>2202</v>
      </c>
      <c r="J18054" cm="1">
        <f t="array" ref="J18054:L18054">_xlfn.XLOOKUP($C18054, AGE!$A:$A,AGE!$B:$D,,0,2)</f>
        <v>182.45</v>
      </c>
      <c r="K18054">
        <v>8.3499999999999943</v>
      </c>
      <c r="L18054" t="str">
        <v xml:space="preserve">GSA 2018 </v>
      </c>
      <c r="M18054" t="s">
        <v>2403</v>
      </c>
      <c r="P18054" t="s">
        <v>2342</v>
      </c>
      <c r="Q18054">
        <v>3.18</v>
      </c>
      <c r="R18054">
        <v>0.2</v>
      </c>
      <c r="V18054">
        <v>1</v>
      </c>
      <c r="W18054" t="s">
        <v>2558</v>
      </c>
    </row>
    <row r="18055" spans="1:23" x14ac:dyDescent="0.3">
      <c r="A18055">
        <v>26030</v>
      </c>
      <c r="B18055" s="15" t="s">
        <v>1895</v>
      </c>
      <c r="C18055" t="str">
        <f>_xlfn.XLOOKUP($B18055, STANDARDS!$A:$A, STANDARDS!$B:$B,,0,2)</f>
        <v>Undivided Lemede Fm; Cabo Carvoeiro Fm</v>
      </c>
      <c r="D18055" t="s">
        <v>2177</v>
      </c>
      <c r="E18055" t="s">
        <v>2202</v>
      </c>
      <c r="J18055" cm="1">
        <f t="array" ref="J18055:L18055">_xlfn.XLOOKUP($C18055, AGE!$A:$A,AGE!$B:$D,,0,2)</f>
        <v>182.45</v>
      </c>
      <c r="K18055">
        <v>8.3499999999999943</v>
      </c>
      <c r="L18055" t="str">
        <v xml:space="preserve">GSA 2018 </v>
      </c>
      <c r="M18055" t="s">
        <v>2403</v>
      </c>
      <c r="P18055" t="s">
        <v>2342</v>
      </c>
      <c r="Q18055">
        <v>3.19</v>
      </c>
      <c r="R18055">
        <v>0.2</v>
      </c>
      <c r="V18055">
        <v>1</v>
      </c>
      <c r="W18055" t="s">
        <v>2558</v>
      </c>
    </row>
    <row r="18056" spans="1:23" x14ac:dyDescent="0.3">
      <c r="A18056">
        <v>26031</v>
      </c>
      <c r="B18056" s="15" t="s">
        <v>1895</v>
      </c>
      <c r="C18056" t="str">
        <f>_xlfn.XLOOKUP($B18056, STANDARDS!$A:$A, STANDARDS!$B:$B,,0,2)</f>
        <v>Undivided Lemede Fm; Cabo Carvoeiro Fm</v>
      </c>
      <c r="D18056" t="s">
        <v>2177</v>
      </c>
      <c r="E18056" t="s">
        <v>2202</v>
      </c>
      <c r="J18056" cm="1">
        <f t="array" ref="J18056:L18056">_xlfn.XLOOKUP($C18056, AGE!$A:$A,AGE!$B:$D,,0,2)</f>
        <v>182.45</v>
      </c>
      <c r="K18056">
        <v>8.3499999999999943</v>
      </c>
      <c r="L18056" t="str">
        <v xml:space="preserve">GSA 2018 </v>
      </c>
      <c r="M18056" t="s">
        <v>2403</v>
      </c>
      <c r="P18056" t="s">
        <v>2342</v>
      </c>
      <c r="Q18056">
        <v>3.14</v>
      </c>
      <c r="R18056">
        <v>0.2</v>
      </c>
      <c r="V18056">
        <v>1</v>
      </c>
      <c r="W18056" t="s">
        <v>2558</v>
      </c>
    </row>
    <row r="18057" spans="1:23" x14ac:dyDescent="0.3">
      <c r="A18057">
        <v>26032</v>
      </c>
      <c r="B18057" s="15" t="s">
        <v>1895</v>
      </c>
      <c r="C18057" t="str">
        <f>_xlfn.XLOOKUP($B18057, STANDARDS!$A:$A, STANDARDS!$B:$B,,0,2)</f>
        <v>Undivided Lemede Fm; Cabo Carvoeiro Fm</v>
      </c>
      <c r="D18057" t="s">
        <v>2177</v>
      </c>
      <c r="E18057" t="s">
        <v>2202</v>
      </c>
      <c r="J18057" cm="1">
        <f t="array" ref="J18057:L18057">_xlfn.XLOOKUP($C18057, AGE!$A:$A,AGE!$B:$D,,0,2)</f>
        <v>182.45</v>
      </c>
      <c r="K18057">
        <v>8.3499999999999943</v>
      </c>
      <c r="L18057" t="str">
        <v xml:space="preserve">GSA 2018 </v>
      </c>
      <c r="M18057" t="s">
        <v>2403</v>
      </c>
      <c r="P18057" t="s">
        <v>2342</v>
      </c>
      <c r="Q18057">
        <v>3.23</v>
      </c>
      <c r="R18057">
        <v>0.2</v>
      </c>
      <c r="V18057">
        <v>1</v>
      </c>
      <c r="W18057" t="s">
        <v>2558</v>
      </c>
    </row>
    <row r="18058" spans="1:23" x14ac:dyDescent="0.3">
      <c r="A18058">
        <v>26033</v>
      </c>
      <c r="B18058" s="15" t="s">
        <v>1895</v>
      </c>
      <c r="C18058" t="str">
        <f>_xlfn.XLOOKUP($B18058, STANDARDS!$A:$A, STANDARDS!$B:$B,,0,2)</f>
        <v>Undivided Lemede Fm; Cabo Carvoeiro Fm</v>
      </c>
      <c r="D18058" t="s">
        <v>2177</v>
      </c>
      <c r="E18058" t="s">
        <v>2202</v>
      </c>
      <c r="J18058" cm="1">
        <f t="array" ref="J18058:L18058">_xlfn.XLOOKUP($C18058, AGE!$A:$A,AGE!$B:$D,,0,2)</f>
        <v>182.45</v>
      </c>
      <c r="K18058">
        <v>8.3499999999999943</v>
      </c>
      <c r="L18058" t="str">
        <v xml:space="preserve">GSA 2018 </v>
      </c>
      <c r="M18058" t="s">
        <v>2403</v>
      </c>
      <c r="P18058" t="s">
        <v>2342</v>
      </c>
      <c r="Q18058">
        <v>3.19</v>
      </c>
      <c r="R18058">
        <v>0.2</v>
      </c>
      <c r="V18058">
        <v>1</v>
      </c>
      <c r="W18058" t="s">
        <v>2558</v>
      </c>
    </row>
    <row r="18059" spans="1:23" x14ac:dyDescent="0.3">
      <c r="A18059">
        <v>26034</v>
      </c>
      <c r="B18059" s="15" t="s">
        <v>1895</v>
      </c>
      <c r="C18059" t="str">
        <f>_xlfn.XLOOKUP($B18059, STANDARDS!$A:$A, STANDARDS!$B:$B,,0,2)</f>
        <v>Undivided Lemede Fm; Cabo Carvoeiro Fm</v>
      </c>
      <c r="D18059" t="s">
        <v>2177</v>
      </c>
      <c r="E18059" t="s">
        <v>2202</v>
      </c>
      <c r="J18059" cm="1">
        <f t="array" ref="J18059:L18059">_xlfn.XLOOKUP($C18059, AGE!$A:$A,AGE!$B:$D,,0,2)</f>
        <v>182.45</v>
      </c>
      <c r="K18059">
        <v>8.3499999999999943</v>
      </c>
      <c r="L18059" t="str">
        <v xml:space="preserve">GSA 2018 </v>
      </c>
      <c r="M18059" t="s">
        <v>2403</v>
      </c>
      <c r="P18059" t="s">
        <v>2342</v>
      </c>
      <c r="Q18059">
        <v>3.15</v>
      </c>
      <c r="R18059">
        <v>0.2</v>
      </c>
      <c r="V18059">
        <v>1</v>
      </c>
      <c r="W18059" t="s">
        <v>2558</v>
      </c>
    </row>
    <row r="18060" spans="1:23" x14ac:dyDescent="0.3">
      <c r="A18060">
        <v>26035</v>
      </c>
      <c r="B18060" s="15" t="s">
        <v>1895</v>
      </c>
      <c r="C18060" t="str">
        <f>_xlfn.XLOOKUP($B18060, STANDARDS!$A:$A, STANDARDS!$B:$B,,0,2)</f>
        <v>Undivided Lemede Fm; Cabo Carvoeiro Fm</v>
      </c>
      <c r="D18060" t="s">
        <v>2177</v>
      </c>
      <c r="E18060" t="s">
        <v>2202</v>
      </c>
      <c r="J18060" cm="1">
        <f t="array" ref="J18060:L18060">_xlfn.XLOOKUP($C18060, AGE!$A:$A,AGE!$B:$D,,0,2)</f>
        <v>182.45</v>
      </c>
      <c r="K18060">
        <v>8.3499999999999943</v>
      </c>
      <c r="L18060" t="str">
        <v xml:space="preserve">GSA 2018 </v>
      </c>
      <c r="M18060" t="s">
        <v>2403</v>
      </c>
      <c r="P18060" t="s">
        <v>2342</v>
      </c>
      <c r="Q18060">
        <v>3.45</v>
      </c>
      <c r="R18060">
        <v>0.2</v>
      </c>
      <c r="V18060">
        <v>1</v>
      </c>
      <c r="W18060" t="s">
        <v>2558</v>
      </c>
    </row>
    <row r="18061" spans="1:23" x14ac:dyDescent="0.3">
      <c r="A18061">
        <v>26036</v>
      </c>
      <c r="B18061" s="15" t="s">
        <v>1895</v>
      </c>
      <c r="C18061" t="str">
        <f>_xlfn.XLOOKUP($B18061, STANDARDS!$A:$A, STANDARDS!$B:$B,,0,2)</f>
        <v>Undivided Lemede Fm; Cabo Carvoeiro Fm</v>
      </c>
      <c r="D18061" t="s">
        <v>2177</v>
      </c>
      <c r="E18061" t="s">
        <v>2202</v>
      </c>
      <c r="J18061" cm="1">
        <f t="array" ref="J18061:L18061">_xlfn.XLOOKUP($C18061, AGE!$A:$A,AGE!$B:$D,,0,2)</f>
        <v>182.45</v>
      </c>
      <c r="K18061">
        <v>8.3499999999999943</v>
      </c>
      <c r="L18061" t="str">
        <v xml:space="preserve">GSA 2018 </v>
      </c>
      <c r="M18061" t="s">
        <v>2403</v>
      </c>
      <c r="P18061" t="s">
        <v>2342</v>
      </c>
      <c r="Q18061">
        <v>3.6</v>
      </c>
      <c r="R18061">
        <v>0.2</v>
      </c>
      <c r="V18061">
        <v>1</v>
      </c>
      <c r="W18061" t="s">
        <v>2558</v>
      </c>
    </row>
    <row r="18062" spans="1:23" x14ac:dyDescent="0.3">
      <c r="A18062">
        <v>26037</v>
      </c>
      <c r="B18062" s="15" t="s">
        <v>1895</v>
      </c>
      <c r="C18062" t="str">
        <f>_xlfn.XLOOKUP($B18062, STANDARDS!$A:$A, STANDARDS!$B:$B,,0,2)</f>
        <v>Undivided Lemede Fm; Cabo Carvoeiro Fm</v>
      </c>
      <c r="D18062" t="s">
        <v>2177</v>
      </c>
      <c r="E18062" t="s">
        <v>2202</v>
      </c>
      <c r="J18062" cm="1">
        <f t="array" ref="J18062:L18062">_xlfn.XLOOKUP($C18062, AGE!$A:$A,AGE!$B:$D,,0,2)</f>
        <v>182.45</v>
      </c>
      <c r="K18062">
        <v>8.3499999999999943</v>
      </c>
      <c r="L18062" t="str">
        <v xml:space="preserve">GSA 2018 </v>
      </c>
      <c r="M18062" t="s">
        <v>2403</v>
      </c>
      <c r="P18062" t="s">
        <v>2342</v>
      </c>
      <c r="Q18062">
        <v>3.59</v>
      </c>
      <c r="R18062">
        <v>0.2</v>
      </c>
      <c r="V18062">
        <v>1</v>
      </c>
      <c r="W18062" t="s">
        <v>2558</v>
      </c>
    </row>
    <row r="18063" spans="1:23" x14ac:dyDescent="0.3">
      <c r="A18063">
        <v>26038</v>
      </c>
      <c r="B18063" s="15" t="s">
        <v>1895</v>
      </c>
      <c r="C18063" t="str">
        <f>_xlfn.XLOOKUP($B18063, STANDARDS!$A:$A, STANDARDS!$B:$B,,0,2)</f>
        <v>Undivided Lemede Fm; Cabo Carvoeiro Fm</v>
      </c>
      <c r="D18063" t="s">
        <v>2177</v>
      </c>
      <c r="E18063" t="s">
        <v>2202</v>
      </c>
      <c r="J18063" cm="1">
        <f t="array" ref="J18063:L18063">_xlfn.XLOOKUP($C18063, AGE!$A:$A,AGE!$B:$D,,0,2)</f>
        <v>182.45</v>
      </c>
      <c r="K18063">
        <v>8.3499999999999943</v>
      </c>
      <c r="L18063" t="str">
        <v xml:space="preserve">GSA 2018 </v>
      </c>
      <c r="M18063" t="s">
        <v>2403</v>
      </c>
      <c r="P18063" t="s">
        <v>2342</v>
      </c>
      <c r="Q18063">
        <v>3.62</v>
      </c>
      <c r="R18063">
        <v>0.2</v>
      </c>
      <c r="V18063">
        <v>1</v>
      </c>
      <c r="W18063" t="s">
        <v>2558</v>
      </c>
    </row>
    <row r="18064" spans="1:23" x14ac:dyDescent="0.3">
      <c r="A18064">
        <v>26039</v>
      </c>
      <c r="B18064" s="15" t="s">
        <v>1895</v>
      </c>
      <c r="C18064" t="str">
        <f>_xlfn.XLOOKUP($B18064, STANDARDS!$A:$A, STANDARDS!$B:$B,,0,2)</f>
        <v>Undivided Lemede Fm; Cabo Carvoeiro Fm</v>
      </c>
      <c r="D18064" t="s">
        <v>2177</v>
      </c>
      <c r="E18064" t="s">
        <v>2202</v>
      </c>
      <c r="J18064" cm="1">
        <f t="array" ref="J18064:L18064">_xlfn.XLOOKUP($C18064, AGE!$A:$A,AGE!$B:$D,,0,2)</f>
        <v>182.45</v>
      </c>
      <c r="K18064">
        <v>8.3499999999999943</v>
      </c>
      <c r="L18064" t="str">
        <v xml:space="preserve">GSA 2018 </v>
      </c>
      <c r="M18064" t="s">
        <v>2403</v>
      </c>
      <c r="P18064" t="s">
        <v>2342</v>
      </c>
      <c r="Q18064">
        <v>3.58</v>
      </c>
      <c r="R18064">
        <v>0.2</v>
      </c>
      <c r="V18064">
        <v>1</v>
      </c>
      <c r="W18064" t="s">
        <v>2558</v>
      </c>
    </row>
    <row r="18065" spans="1:23" x14ac:dyDescent="0.3">
      <c r="A18065">
        <v>26040</v>
      </c>
      <c r="B18065" s="15" t="s">
        <v>1895</v>
      </c>
      <c r="C18065" t="str">
        <f>_xlfn.XLOOKUP($B18065, STANDARDS!$A:$A, STANDARDS!$B:$B,,0,2)</f>
        <v>Undivided Lemede Fm; Cabo Carvoeiro Fm</v>
      </c>
      <c r="D18065" t="s">
        <v>2177</v>
      </c>
      <c r="E18065" t="s">
        <v>2202</v>
      </c>
      <c r="J18065" cm="1">
        <f t="array" ref="J18065:L18065">_xlfn.XLOOKUP($C18065, AGE!$A:$A,AGE!$B:$D,,0,2)</f>
        <v>182.45</v>
      </c>
      <c r="K18065">
        <v>8.3499999999999943</v>
      </c>
      <c r="L18065" t="str">
        <v xml:space="preserve">GSA 2018 </v>
      </c>
      <c r="M18065" t="s">
        <v>2403</v>
      </c>
      <c r="P18065" t="s">
        <v>2342</v>
      </c>
      <c r="Q18065">
        <v>3.56</v>
      </c>
      <c r="R18065">
        <v>0.2</v>
      </c>
      <c r="V18065">
        <v>1</v>
      </c>
      <c r="W18065" t="s">
        <v>2558</v>
      </c>
    </row>
    <row r="18066" spans="1:23" x14ac:dyDescent="0.3">
      <c r="A18066">
        <v>26041</v>
      </c>
      <c r="B18066" s="15" t="s">
        <v>1895</v>
      </c>
      <c r="C18066" t="str">
        <f>_xlfn.XLOOKUP($B18066, STANDARDS!$A:$A, STANDARDS!$B:$B,,0,2)</f>
        <v>Undivided Lemede Fm; Cabo Carvoeiro Fm</v>
      </c>
      <c r="D18066" t="s">
        <v>2177</v>
      </c>
      <c r="E18066" t="s">
        <v>2202</v>
      </c>
      <c r="J18066" cm="1">
        <f t="array" ref="J18066:L18066">_xlfn.XLOOKUP($C18066, AGE!$A:$A,AGE!$B:$D,,0,2)</f>
        <v>182.45</v>
      </c>
      <c r="K18066">
        <v>8.3499999999999943</v>
      </c>
      <c r="L18066" t="str">
        <v xml:space="preserve">GSA 2018 </v>
      </c>
      <c r="M18066" t="s">
        <v>2403</v>
      </c>
      <c r="P18066" t="s">
        <v>2342</v>
      </c>
      <c r="Q18066">
        <v>3.54</v>
      </c>
      <c r="R18066">
        <v>0.2</v>
      </c>
      <c r="V18066">
        <v>1</v>
      </c>
      <c r="W18066" t="s">
        <v>2558</v>
      </c>
    </row>
    <row r="18067" spans="1:23" x14ac:dyDescent="0.3">
      <c r="A18067">
        <v>26042</v>
      </c>
      <c r="B18067" s="15" t="s">
        <v>1895</v>
      </c>
      <c r="C18067" t="str">
        <f>_xlfn.XLOOKUP($B18067, STANDARDS!$A:$A, STANDARDS!$B:$B,,0,2)</f>
        <v>Undivided Lemede Fm; Cabo Carvoeiro Fm</v>
      </c>
      <c r="D18067" t="s">
        <v>2177</v>
      </c>
      <c r="E18067" t="s">
        <v>2202</v>
      </c>
      <c r="J18067" cm="1">
        <f t="array" ref="J18067:L18067">_xlfn.XLOOKUP($C18067, AGE!$A:$A,AGE!$B:$D,,0,2)</f>
        <v>182.45</v>
      </c>
      <c r="K18067">
        <v>8.3499999999999943</v>
      </c>
      <c r="L18067" t="str">
        <v xml:space="preserve">GSA 2018 </v>
      </c>
      <c r="M18067" t="s">
        <v>2403</v>
      </c>
      <c r="P18067" t="s">
        <v>2342</v>
      </c>
      <c r="Q18067">
        <v>3.57</v>
      </c>
      <c r="R18067">
        <v>0.2</v>
      </c>
      <c r="V18067">
        <v>1</v>
      </c>
      <c r="W18067" t="s">
        <v>2558</v>
      </c>
    </row>
    <row r="18068" spans="1:23" x14ac:dyDescent="0.3">
      <c r="A18068">
        <v>26043</v>
      </c>
      <c r="B18068" s="15" t="s">
        <v>1895</v>
      </c>
      <c r="C18068" t="str">
        <f>_xlfn.XLOOKUP($B18068, STANDARDS!$A:$A, STANDARDS!$B:$B,,0,2)</f>
        <v>Undivided Lemede Fm; Cabo Carvoeiro Fm</v>
      </c>
      <c r="D18068" t="s">
        <v>2177</v>
      </c>
      <c r="E18068" t="s">
        <v>2202</v>
      </c>
      <c r="J18068" cm="1">
        <f t="array" ref="J18068:L18068">_xlfn.XLOOKUP($C18068, AGE!$A:$A,AGE!$B:$D,,0,2)</f>
        <v>182.45</v>
      </c>
      <c r="K18068">
        <v>8.3499999999999943</v>
      </c>
      <c r="L18068" t="str">
        <v xml:space="preserve">GSA 2018 </v>
      </c>
      <c r="M18068" t="s">
        <v>2403</v>
      </c>
      <c r="P18068" t="s">
        <v>2342</v>
      </c>
      <c r="Q18068">
        <v>3.49</v>
      </c>
      <c r="R18068">
        <v>0.2</v>
      </c>
      <c r="V18068">
        <v>1</v>
      </c>
      <c r="W18068" t="s">
        <v>2558</v>
      </c>
    </row>
    <row r="18069" spans="1:23" x14ac:dyDescent="0.3">
      <c r="A18069">
        <v>26044</v>
      </c>
      <c r="B18069" s="15" t="s">
        <v>1895</v>
      </c>
      <c r="C18069" t="str">
        <f>_xlfn.XLOOKUP($B18069, STANDARDS!$A:$A, STANDARDS!$B:$B,,0,2)</f>
        <v>Undivided Lemede Fm; Cabo Carvoeiro Fm</v>
      </c>
      <c r="D18069" t="s">
        <v>2177</v>
      </c>
      <c r="E18069" t="s">
        <v>2202</v>
      </c>
      <c r="J18069" cm="1">
        <f t="array" ref="J18069:L18069">_xlfn.XLOOKUP($C18069, AGE!$A:$A,AGE!$B:$D,,0,2)</f>
        <v>182.45</v>
      </c>
      <c r="K18069">
        <v>8.3499999999999943</v>
      </c>
      <c r="L18069" t="str">
        <v xml:space="preserve">GSA 2018 </v>
      </c>
      <c r="M18069" t="s">
        <v>2403</v>
      </c>
      <c r="P18069" t="s">
        <v>2342</v>
      </c>
      <c r="Q18069">
        <v>3.18</v>
      </c>
      <c r="R18069">
        <v>0.2</v>
      </c>
      <c r="V18069">
        <v>1</v>
      </c>
      <c r="W18069" t="s">
        <v>2558</v>
      </c>
    </row>
    <row r="18070" spans="1:23" x14ac:dyDescent="0.3">
      <c r="A18070">
        <v>26045</v>
      </c>
      <c r="B18070" s="15" t="s">
        <v>1895</v>
      </c>
      <c r="C18070" t="str">
        <f>_xlfn.XLOOKUP($B18070, STANDARDS!$A:$A, STANDARDS!$B:$B,,0,2)</f>
        <v>Undivided Lemede Fm; Cabo Carvoeiro Fm</v>
      </c>
      <c r="D18070" t="s">
        <v>2177</v>
      </c>
      <c r="E18070" t="s">
        <v>2202</v>
      </c>
      <c r="J18070" cm="1">
        <f t="array" ref="J18070:L18070">_xlfn.XLOOKUP($C18070, AGE!$A:$A,AGE!$B:$D,,0,2)</f>
        <v>182.45</v>
      </c>
      <c r="K18070">
        <v>8.3499999999999943</v>
      </c>
      <c r="L18070" t="str">
        <v xml:space="preserve">GSA 2018 </v>
      </c>
      <c r="M18070" t="s">
        <v>2403</v>
      </c>
      <c r="P18070" t="s">
        <v>2342</v>
      </c>
      <c r="Q18070">
        <v>3.07</v>
      </c>
      <c r="R18070">
        <v>0.2</v>
      </c>
      <c r="V18070">
        <v>1</v>
      </c>
      <c r="W18070" t="s">
        <v>2558</v>
      </c>
    </row>
    <row r="18071" spans="1:23" x14ac:dyDescent="0.3">
      <c r="A18071">
        <v>26046</v>
      </c>
      <c r="B18071" s="15" t="s">
        <v>1895</v>
      </c>
      <c r="C18071" t="str">
        <f>_xlfn.XLOOKUP($B18071, STANDARDS!$A:$A, STANDARDS!$B:$B,,0,2)</f>
        <v>Undivided Lemede Fm; Cabo Carvoeiro Fm</v>
      </c>
      <c r="D18071" t="s">
        <v>2177</v>
      </c>
      <c r="E18071" t="s">
        <v>2202</v>
      </c>
      <c r="J18071" cm="1">
        <f t="array" ref="J18071:L18071">_xlfn.XLOOKUP($C18071, AGE!$A:$A,AGE!$B:$D,,0,2)</f>
        <v>182.45</v>
      </c>
      <c r="K18071">
        <v>8.3499999999999943</v>
      </c>
      <c r="L18071" t="str">
        <v xml:space="preserve">GSA 2018 </v>
      </c>
      <c r="M18071" t="s">
        <v>2403</v>
      </c>
      <c r="P18071" t="s">
        <v>2342</v>
      </c>
      <c r="Q18071">
        <v>3.04</v>
      </c>
      <c r="R18071">
        <v>0.2</v>
      </c>
      <c r="V18071">
        <v>1</v>
      </c>
      <c r="W18071" t="s">
        <v>2558</v>
      </c>
    </row>
    <row r="18072" spans="1:23" x14ac:dyDescent="0.3">
      <c r="A18072">
        <v>26047</v>
      </c>
      <c r="B18072" s="15" t="s">
        <v>1895</v>
      </c>
      <c r="C18072" t="str">
        <f>_xlfn.XLOOKUP($B18072, STANDARDS!$A:$A, STANDARDS!$B:$B,,0,2)</f>
        <v>Undivided Lemede Fm; Cabo Carvoeiro Fm</v>
      </c>
      <c r="D18072" t="s">
        <v>2177</v>
      </c>
      <c r="E18072" t="s">
        <v>2202</v>
      </c>
      <c r="J18072" cm="1">
        <f t="array" ref="J18072:L18072">_xlfn.XLOOKUP($C18072, AGE!$A:$A,AGE!$B:$D,,0,2)</f>
        <v>182.45</v>
      </c>
      <c r="K18072">
        <v>8.3499999999999943</v>
      </c>
      <c r="L18072" t="str">
        <v xml:space="preserve">GSA 2018 </v>
      </c>
      <c r="M18072" t="s">
        <v>2403</v>
      </c>
      <c r="P18072" t="s">
        <v>2342</v>
      </c>
      <c r="Q18072">
        <v>3.11</v>
      </c>
      <c r="R18072">
        <v>0.2</v>
      </c>
      <c r="V18072">
        <v>1</v>
      </c>
      <c r="W18072" t="s">
        <v>2558</v>
      </c>
    </row>
    <row r="18073" spans="1:23" x14ac:dyDescent="0.3">
      <c r="A18073">
        <v>26048</v>
      </c>
      <c r="B18073" s="15" t="s">
        <v>1895</v>
      </c>
      <c r="C18073" t="str">
        <f>_xlfn.XLOOKUP($B18073, STANDARDS!$A:$A, STANDARDS!$B:$B,,0,2)</f>
        <v>Undivided Lemede Fm; Cabo Carvoeiro Fm</v>
      </c>
      <c r="D18073" t="s">
        <v>2177</v>
      </c>
      <c r="E18073" t="s">
        <v>2202</v>
      </c>
      <c r="J18073" cm="1">
        <f t="array" ref="J18073:L18073">_xlfn.XLOOKUP($C18073, AGE!$A:$A,AGE!$B:$D,,0,2)</f>
        <v>182.45</v>
      </c>
      <c r="K18073">
        <v>8.3499999999999943</v>
      </c>
      <c r="L18073" t="str">
        <v xml:space="preserve">GSA 2018 </v>
      </c>
      <c r="M18073" t="s">
        <v>2403</v>
      </c>
      <c r="P18073" t="s">
        <v>2342</v>
      </c>
      <c r="Q18073">
        <v>3.22</v>
      </c>
      <c r="R18073">
        <v>0.2</v>
      </c>
      <c r="V18073">
        <v>1</v>
      </c>
      <c r="W18073" t="s">
        <v>2558</v>
      </c>
    </row>
    <row r="18074" spans="1:23" x14ac:dyDescent="0.3">
      <c r="A18074">
        <v>26049</v>
      </c>
      <c r="B18074" s="15" t="s">
        <v>1895</v>
      </c>
      <c r="C18074" t="str">
        <f>_xlfn.XLOOKUP($B18074, STANDARDS!$A:$A, STANDARDS!$B:$B,,0,2)</f>
        <v>Undivided Lemede Fm; Cabo Carvoeiro Fm</v>
      </c>
      <c r="D18074" t="s">
        <v>2177</v>
      </c>
      <c r="E18074" t="s">
        <v>2202</v>
      </c>
      <c r="J18074" cm="1">
        <f t="array" ref="J18074:L18074">_xlfn.XLOOKUP($C18074, AGE!$A:$A,AGE!$B:$D,,0,2)</f>
        <v>182.45</v>
      </c>
      <c r="K18074">
        <v>8.3499999999999943</v>
      </c>
      <c r="L18074" t="str">
        <v xml:space="preserve">GSA 2018 </v>
      </c>
      <c r="M18074" t="s">
        <v>2403</v>
      </c>
      <c r="P18074" t="s">
        <v>2342</v>
      </c>
      <c r="Q18074">
        <v>3.15</v>
      </c>
      <c r="R18074">
        <v>0.2</v>
      </c>
      <c r="V18074">
        <v>1</v>
      </c>
      <c r="W18074" t="s">
        <v>2558</v>
      </c>
    </row>
    <row r="18075" spans="1:23" x14ac:dyDescent="0.3">
      <c r="A18075">
        <v>26050</v>
      </c>
      <c r="B18075" s="15" t="s">
        <v>1895</v>
      </c>
      <c r="C18075" t="str">
        <f>_xlfn.XLOOKUP($B18075, STANDARDS!$A:$A, STANDARDS!$B:$B,,0,2)</f>
        <v>Undivided Lemede Fm; Cabo Carvoeiro Fm</v>
      </c>
      <c r="D18075" t="s">
        <v>2177</v>
      </c>
      <c r="E18075" t="s">
        <v>2202</v>
      </c>
      <c r="J18075" cm="1">
        <f t="array" ref="J18075:L18075">_xlfn.XLOOKUP($C18075, AGE!$A:$A,AGE!$B:$D,,0,2)</f>
        <v>182.45</v>
      </c>
      <c r="K18075">
        <v>8.3499999999999943</v>
      </c>
      <c r="L18075" t="str">
        <v xml:space="preserve">GSA 2018 </v>
      </c>
      <c r="M18075" t="s">
        <v>2403</v>
      </c>
      <c r="P18075" t="s">
        <v>2342</v>
      </c>
      <c r="Q18075">
        <v>3.17</v>
      </c>
      <c r="R18075">
        <v>0.2</v>
      </c>
      <c r="V18075">
        <v>1</v>
      </c>
      <c r="W18075" t="s">
        <v>2558</v>
      </c>
    </row>
    <row r="18076" spans="1:23" x14ac:dyDescent="0.3">
      <c r="A18076">
        <v>26051</v>
      </c>
      <c r="B18076" s="15" t="s">
        <v>1895</v>
      </c>
      <c r="C18076" t="str">
        <f>_xlfn.XLOOKUP($B18076, STANDARDS!$A:$A, STANDARDS!$B:$B,,0,2)</f>
        <v>Undivided Lemede Fm; Cabo Carvoeiro Fm</v>
      </c>
      <c r="D18076" t="s">
        <v>2177</v>
      </c>
      <c r="E18076" t="s">
        <v>2202</v>
      </c>
      <c r="J18076" cm="1">
        <f t="array" ref="J18076:L18076">_xlfn.XLOOKUP($C18076, AGE!$A:$A,AGE!$B:$D,,0,2)</f>
        <v>182.45</v>
      </c>
      <c r="K18076">
        <v>8.3499999999999943</v>
      </c>
      <c r="L18076" t="str">
        <v xml:space="preserve">GSA 2018 </v>
      </c>
      <c r="M18076" t="s">
        <v>2403</v>
      </c>
      <c r="P18076" t="s">
        <v>2342</v>
      </c>
      <c r="Q18076">
        <v>3.18</v>
      </c>
      <c r="R18076">
        <v>0.2</v>
      </c>
      <c r="V18076">
        <v>1</v>
      </c>
      <c r="W18076" t="s">
        <v>2558</v>
      </c>
    </row>
    <row r="18077" spans="1:23" x14ac:dyDescent="0.3">
      <c r="A18077">
        <v>26052</v>
      </c>
      <c r="B18077" s="15" t="s">
        <v>1895</v>
      </c>
      <c r="C18077" t="str">
        <f>_xlfn.XLOOKUP($B18077, STANDARDS!$A:$A, STANDARDS!$B:$B,,0,2)</f>
        <v>Undivided Lemede Fm; Cabo Carvoeiro Fm</v>
      </c>
      <c r="D18077" t="s">
        <v>2177</v>
      </c>
      <c r="E18077" t="s">
        <v>2202</v>
      </c>
      <c r="J18077" cm="1">
        <f t="array" ref="J18077:L18077">_xlfn.XLOOKUP($C18077, AGE!$A:$A,AGE!$B:$D,,0,2)</f>
        <v>182.45</v>
      </c>
      <c r="K18077">
        <v>8.3499999999999943</v>
      </c>
      <c r="L18077" t="str">
        <v xml:space="preserve">GSA 2018 </v>
      </c>
      <c r="M18077" t="s">
        <v>2403</v>
      </c>
      <c r="P18077" t="s">
        <v>2342</v>
      </c>
      <c r="Q18077">
        <v>3.17</v>
      </c>
      <c r="R18077">
        <v>0.2</v>
      </c>
      <c r="V18077">
        <v>1</v>
      </c>
      <c r="W18077" t="s">
        <v>2558</v>
      </c>
    </row>
    <row r="18078" spans="1:23" x14ac:dyDescent="0.3">
      <c r="A18078">
        <v>26053</v>
      </c>
      <c r="B18078" s="15" t="s">
        <v>1895</v>
      </c>
      <c r="C18078" t="str">
        <f>_xlfn.XLOOKUP($B18078, STANDARDS!$A:$A, STANDARDS!$B:$B,,0,2)</f>
        <v>Undivided Lemede Fm; Cabo Carvoeiro Fm</v>
      </c>
      <c r="D18078" t="s">
        <v>2177</v>
      </c>
      <c r="E18078" t="s">
        <v>2202</v>
      </c>
      <c r="J18078" cm="1">
        <f t="array" ref="J18078:L18078">_xlfn.XLOOKUP($C18078, AGE!$A:$A,AGE!$B:$D,,0,2)</f>
        <v>182.45</v>
      </c>
      <c r="K18078">
        <v>8.3499999999999943</v>
      </c>
      <c r="L18078" t="str">
        <v xml:space="preserve">GSA 2018 </v>
      </c>
      <c r="M18078" t="s">
        <v>2403</v>
      </c>
      <c r="P18078" t="s">
        <v>2342</v>
      </c>
      <c r="Q18078">
        <v>3.2</v>
      </c>
      <c r="R18078">
        <v>0.2</v>
      </c>
      <c r="V18078">
        <v>1</v>
      </c>
      <c r="W18078" t="s">
        <v>2558</v>
      </c>
    </row>
    <row r="18079" spans="1:23" x14ac:dyDescent="0.3">
      <c r="A18079">
        <v>26054</v>
      </c>
      <c r="B18079" s="15" t="s">
        <v>1895</v>
      </c>
      <c r="C18079" t="str">
        <f>_xlfn.XLOOKUP($B18079, STANDARDS!$A:$A, STANDARDS!$B:$B,,0,2)</f>
        <v>Undivided Lemede Fm; Cabo Carvoeiro Fm</v>
      </c>
      <c r="D18079" t="s">
        <v>2177</v>
      </c>
      <c r="E18079" t="s">
        <v>2202</v>
      </c>
      <c r="J18079" cm="1">
        <f t="array" ref="J18079:L18079">_xlfn.XLOOKUP($C18079, AGE!$A:$A,AGE!$B:$D,,0,2)</f>
        <v>182.45</v>
      </c>
      <c r="K18079">
        <v>8.3499999999999943</v>
      </c>
      <c r="L18079" t="str">
        <v xml:space="preserve">GSA 2018 </v>
      </c>
      <c r="M18079" t="s">
        <v>2403</v>
      </c>
      <c r="P18079" t="s">
        <v>2342</v>
      </c>
      <c r="Q18079">
        <v>3.11</v>
      </c>
      <c r="R18079">
        <v>0.2</v>
      </c>
      <c r="V18079">
        <v>1</v>
      </c>
      <c r="W18079" t="s">
        <v>2558</v>
      </c>
    </row>
    <row r="18080" spans="1:23" x14ac:dyDescent="0.3">
      <c r="A18080">
        <v>26055</v>
      </c>
      <c r="B18080" s="15" t="s">
        <v>1895</v>
      </c>
      <c r="C18080" t="str">
        <f>_xlfn.XLOOKUP($B18080, STANDARDS!$A:$A, STANDARDS!$B:$B,,0,2)</f>
        <v>Undivided Lemede Fm; Cabo Carvoeiro Fm</v>
      </c>
      <c r="D18080" t="s">
        <v>2177</v>
      </c>
      <c r="E18080" t="s">
        <v>2202</v>
      </c>
      <c r="J18080" cm="1">
        <f t="array" ref="J18080:L18080">_xlfn.XLOOKUP($C18080, AGE!$A:$A,AGE!$B:$D,,0,2)</f>
        <v>182.45</v>
      </c>
      <c r="K18080">
        <v>8.3499999999999943</v>
      </c>
      <c r="L18080" t="str">
        <v xml:space="preserve">GSA 2018 </v>
      </c>
      <c r="M18080" t="s">
        <v>2403</v>
      </c>
      <c r="P18080" t="s">
        <v>2342</v>
      </c>
      <c r="Q18080">
        <v>2.9</v>
      </c>
      <c r="R18080">
        <v>0.2</v>
      </c>
      <c r="V18080">
        <v>1</v>
      </c>
      <c r="W18080" t="s">
        <v>2558</v>
      </c>
    </row>
    <row r="18081" spans="1:23" x14ac:dyDescent="0.3">
      <c r="A18081">
        <v>26056</v>
      </c>
      <c r="B18081" s="15" t="s">
        <v>1895</v>
      </c>
      <c r="C18081" t="str">
        <f>_xlfn.XLOOKUP($B18081, STANDARDS!$A:$A, STANDARDS!$B:$B,,0,2)</f>
        <v>Undivided Lemede Fm; Cabo Carvoeiro Fm</v>
      </c>
      <c r="D18081" t="s">
        <v>2177</v>
      </c>
      <c r="E18081" t="s">
        <v>2202</v>
      </c>
      <c r="J18081" cm="1">
        <f t="array" ref="J18081:L18081">_xlfn.XLOOKUP($C18081, AGE!$A:$A,AGE!$B:$D,,0,2)</f>
        <v>182.45</v>
      </c>
      <c r="K18081">
        <v>8.3499999999999943</v>
      </c>
      <c r="L18081" t="str">
        <v xml:space="preserve">GSA 2018 </v>
      </c>
      <c r="M18081" t="s">
        <v>2403</v>
      </c>
      <c r="P18081" t="s">
        <v>2342</v>
      </c>
      <c r="Q18081">
        <v>3.4</v>
      </c>
      <c r="R18081">
        <v>0.2</v>
      </c>
      <c r="V18081">
        <v>1</v>
      </c>
      <c r="W18081" t="s">
        <v>2558</v>
      </c>
    </row>
    <row r="18082" spans="1:23" x14ac:dyDescent="0.3">
      <c r="A18082">
        <v>26057</v>
      </c>
      <c r="B18082" s="15" t="s">
        <v>1895</v>
      </c>
      <c r="C18082" t="str">
        <f>_xlfn.XLOOKUP($B18082, STANDARDS!$A:$A, STANDARDS!$B:$B,,0,2)</f>
        <v>Undivided Lemede Fm; Cabo Carvoeiro Fm</v>
      </c>
      <c r="D18082" t="s">
        <v>2177</v>
      </c>
      <c r="E18082" t="s">
        <v>2202</v>
      </c>
      <c r="J18082" cm="1">
        <f t="array" ref="J18082:L18082">_xlfn.XLOOKUP($C18082, AGE!$A:$A,AGE!$B:$D,,0,2)</f>
        <v>182.45</v>
      </c>
      <c r="K18082">
        <v>8.3499999999999943</v>
      </c>
      <c r="L18082" t="str">
        <v xml:space="preserve">GSA 2018 </v>
      </c>
      <c r="M18082" t="s">
        <v>2403</v>
      </c>
      <c r="P18082" t="s">
        <v>2342</v>
      </c>
      <c r="Q18082">
        <v>3.49</v>
      </c>
      <c r="R18082">
        <v>0.2</v>
      </c>
      <c r="V18082">
        <v>1</v>
      </c>
      <c r="W18082" t="s">
        <v>2558</v>
      </c>
    </row>
    <row r="18083" spans="1:23" x14ac:dyDescent="0.3">
      <c r="A18083">
        <v>26058</v>
      </c>
      <c r="B18083" s="15" t="s">
        <v>1895</v>
      </c>
      <c r="C18083" t="str">
        <f>_xlfn.XLOOKUP($B18083, STANDARDS!$A:$A, STANDARDS!$B:$B,,0,2)</f>
        <v>Undivided Lemede Fm; Cabo Carvoeiro Fm</v>
      </c>
      <c r="D18083" t="s">
        <v>2177</v>
      </c>
      <c r="E18083" t="s">
        <v>2202</v>
      </c>
      <c r="J18083" cm="1">
        <f t="array" ref="J18083:L18083">_xlfn.XLOOKUP($C18083, AGE!$A:$A,AGE!$B:$D,,0,2)</f>
        <v>182.45</v>
      </c>
      <c r="K18083">
        <v>8.3499999999999943</v>
      </c>
      <c r="L18083" t="str">
        <v xml:space="preserve">GSA 2018 </v>
      </c>
      <c r="M18083" t="s">
        <v>2403</v>
      </c>
      <c r="P18083" t="s">
        <v>2342</v>
      </c>
      <c r="Q18083">
        <v>3.42</v>
      </c>
      <c r="R18083">
        <v>0.2</v>
      </c>
      <c r="V18083">
        <v>1</v>
      </c>
      <c r="W18083" t="s">
        <v>2558</v>
      </c>
    </row>
    <row r="18084" spans="1:23" x14ac:dyDescent="0.3">
      <c r="A18084">
        <v>26059</v>
      </c>
      <c r="B18084" s="15" t="s">
        <v>1895</v>
      </c>
      <c r="C18084" t="str">
        <f>_xlfn.XLOOKUP($B18084, STANDARDS!$A:$A, STANDARDS!$B:$B,,0,2)</f>
        <v>Undivided Lemede Fm; Cabo Carvoeiro Fm</v>
      </c>
      <c r="D18084" t="s">
        <v>2177</v>
      </c>
      <c r="E18084" t="s">
        <v>2202</v>
      </c>
      <c r="J18084" cm="1">
        <f t="array" ref="J18084:L18084">_xlfn.XLOOKUP($C18084, AGE!$A:$A,AGE!$B:$D,,0,2)</f>
        <v>182.45</v>
      </c>
      <c r="K18084">
        <v>8.3499999999999943</v>
      </c>
      <c r="L18084" t="str">
        <v xml:space="preserve">GSA 2018 </v>
      </c>
      <c r="M18084" t="s">
        <v>2403</v>
      </c>
      <c r="P18084" t="s">
        <v>2342</v>
      </c>
      <c r="Q18084">
        <v>3.16</v>
      </c>
      <c r="R18084">
        <v>0.2</v>
      </c>
      <c r="V18084">
        <v>1</v>
      </c>
      <c r="W18084" t="s">
        <v>2558</v>
      </c>
    </row>
    <row r="18085" spans="1:23" x14ac:dyDescent="0.3">
      <c r="A18085">
        <v>26060</v>
      </c>
      <c r="B18085" s="15" t="s">
        <v>1895</v>
      </c>
      <c r="C18085" t="str">
        <f>_xlfn.XLOOKUP($B18085, STANDARDS!$A:$A, STANDARDS!$B:$B,,0,2)</f>
        <v>Undivided Lemede Fm; Cabo Carvoeiro Fm</v>
      </c>
      <c r="D18085" t="s">
        <v>2177</v>
      </c>
      <c r="E18085" t="s">
        <v>2202</v>
      </c>
      <c r="J18085" cm="1">
        <f t="array" ref="J18085:L18085">_xlfn.XLOOKUP($C18085, AGE!$A:$A,AGE!$B:$D,,0,2)</f>
        <v>182.45</v>
      </c>
      <c r="K18085">
        <v>8.3499999999999943</v>
      </c>
      <c r="L18085" t="str">
        <v xml:space="preserve">GSA 2018 </v>
      </c>
      <c r="M18085" t="s">
        <v>2403</v>
      </c>
      <c r="P18085" t="s">
        <v>2342</v>
      </c>
      <c r="Q18085">
        <v>2.87</v>
      </c>
      <c r="R18085">
        <v>0.2</v>
      </c>
      <c r="V18085">
        <v>1</v>
      </c>
      <c r="W18085" t="s">
        <v>2558</v>
      </c>
    </row>
    <row r="18086" spans="1:23" x14ac:dyDescent="0.3">
      <c r="A18086">
        <v>26061</v>
      </c>
      <c r="B18086" s="15" t="s">
        <v>1895</v>
      </c>
      <c r="C18086" t="str">
        <f>_xlfn.XLOOKUP($B18086, STANDARDS!$A:$A, STANDARDS!$B:$B,,0,2)</f>
        <v>Undivided Lemede Fm; Cabo Carvoeiro Fm</v>
      </c>
      <c r="D18086" t="s">
        <v>2177</v>
      </c>
      <c r="E18086" t="s">
        <v>2202</v>
      </c>
      <c r="J18086" cm="1">
        <f t="array" ref="J18086:L18086">_xlfn.XLOOKUP($C18086, AGE!$A:$A,AGE!$B:$D,,0,2)</f>
        <v>182.45</v>
      </c>
      <c r="K18086">
        <v>8.3499999999999943</v>
      </c>
      <c r="L18086" t="str">
        <v xml:space="preserve">GSA 2018 </v>
      </c>
      <c r="M18086" t="s">
        <v>2403</v>
      </c>
      <c r="P18086" t="s">
        <v>2342</v>
      </c>
      <c r="Q18086">
        <v>2.98</v>
      </c>
      <c r="R18086">
        <v>0.2</v>
      </c>
      <c r="V18086">
        <v>1</v>
      </c>
      <c r="W18086" t="s">
        <v>2558</v>
      </c>
    </row>
    <row r="18087" spans="1:23" x14ac:dyDescent="0.3">
      <c r="A18087">
        <v>26062</v>
      </c>
      <c r="B18087" s="15" t="s">
        <v>1895</v>
      </c>
      <c r="C18087" t="str">
        <f>_xlfn.XLOOKUP($B18087, STANDARDS!$A:$A, STANDARDS!$B:$B,,0,2)</f>
        <v>Undivided Lemede Fm; Cabo Carvoeiro Fm</v>
      </c>
      <c r="D18087" t="s">
        <v>2177</v>
      </c>
      <c r="E18087" t="s">
        <v>2202</v>
      </c>
      <c r="J18087" cm="1">
        <f t="array" ref="J18087:L18087">_xlfn.XLOOKUP($C18087, AGE!$A:$A,AGE!$B:$D,,0,2)</f>
        <v>182.45</v>
      </c>
      <c r="K18087">
        <v>8.3499999999999943</v>
      </c>
      <c r="L18087" t="str">
        <v xml:space="preserve">GSA 2018 </v>
      </c>
      <c r="M18087" t="s">
        <v>2403</v>
      </c>
      <c r="P18087" t="s">
        <v>2342</v>
      </c>
      <c r="Q18087">
        <v>3.16</v>
      </c>
      <c r="R18087">
        <v>0.2</v>
      </c>
      <c r="V18087">
        <v>1</v>
      </c>
      <c r="W18087" t="s">
        <v>2558</v>
      </c>
    </row>
    <row r="18088" spans="1:23" x14ac:dyDescent="0.3">
      <c r="A18088">
        <v>26063</v>
      </c>
      <c r="B18088" s="15" t="s">
        <v>1895</v>
      </c>
      <c r="C18088" t="str">
        <f>_xlfn.XLOOKUP($B18088, STANDARDS!$A:$A, STANDARDS!$B:$B,,0,2)</f>
        <v>Undivided Lemede Fm; Cabo Carvoeiro Fm</v>
      </c>
      <c r="D18088" t="s">
        <v>2177</v>
      </c>
      <c r="E18088" t="s">
        <v>2202</v>
      </c>
      <c r="J18088" cm="1">
        <f t="array" ref="J18088:L18088">_xlfn.XLOOKUP($C18088, AGE!$A:$A,AGE!$B:$D,,0,2)</f>
        <v>182.45</v>
      </c>
      <c r="K18088">
        <v>8.3499999999999943</v>
      </c>
      <c r="L18088" t="str">
        <v xml:space="preserve">GSA 2018 </v>
      </c>
      <c r="M18088" t="s">
        <v>2403</v>
      </c>
      <c r="P18088" t="s">
        <v>2342</v>
      </c>
      <c r="Q18088">
        <v>3.24</v>
      </c>
      <c r="R18088">
        <v>0.2</v>
      </c>
      <c r="V18088">
        <v>1</v>
      </c>
      <c r="W18088" t="s">
        <v>2558</v>
      </c>
    </row>
    <row r="18089" spans="1:23" x14ac:dyDescent="0.3">
      <c r="A18089">
        <v>26064</v>
      </c>
      <c r="B18089" s="15" t="s">
        <v>1895</v>
      </c>
      <c r="C18089" t="str">
        <f>_xlfn.XLOOKUP($B18089, STANDARDS!$A:$A, STANDARDS!$B:$B,,0,2)</f>
        <v>Undivided Lemede Fm; Cabo Carvoeiro Fm</v>
      </c>
      <c r="D18089" t="s">
        <v>2177</v>
      </c>
      <c r="E18089" t="s">
        <v>2202</v>
      </c>
      <c r="J18089" cm="1">
        <f t="array" ref="J18089:L18089">_xlfn.XLOOKUP($C18089, AGE!$A:$A,AGE!$B:$D,,0,2)</f>
        <v>182.45</v>
      </c>
      <c r="K18089">
        <v>8.3499999999999943</v>
      </c>
      <c r="L18089" t="str">
        <v xml:space="preserve">GSA 2018 </v>
      </c>
      <c r="M18089" t="s">
        <v>2403</v>
      </c>
      <c r="P18089" t="s">
        <v>2342</v>
      </c>
      <c r="Q18089">
        <v>3.26</v>
      </c>
      <c r="R18089">
        <v>0.2</v>
      </c>
      <c r="V18089">
        <v>1</v>
      </c>
      <c r="W18089" t="s">
        <v>2558</v>
      </c>
    </row>
    <row r="18090" spans="1:23" x14ac:dyDescent="0.3">
      <c r="A18090">
        <v>26065</v>
      </c>
      <c r="B18090" s="15" t="s">
        <v>1895</v>
      </c>
      <c r="C18090" t="str">
        <f>_xlfn.XLOOKUP($B18090, STANDARDS!$A:$A, STANDARDS!$B:$B,,0,2)</f>
        <v>Undivided Lemede Fm; Cabo Carvoeiro Fm</v>
      </c>
      <c r="D18090" t="s">
        <v>2177</v>
      </c>
      <c r="E18090" t="s">
        <v>2202</v>
      </c>
      <c r="J18090" cm="1">
        <f t="array" ref="J18090:L18090">_xlfn.XLOOKUP($C18090, AGE!$A:$A,AGE!$B:$D,,0,2)</f>
        <v>182.45</v>
      </c>
      <c r="K18090">
        <v>8.3499999999999943</v>
      </c>
      <c r="L18090" t="str">
        <v xml:space="preserve">GSA 2018 </v>
      </c>
      <c r="M18090" t="s">
        <v>2403</v>
      </c>
      <c r="P18090" t="s">
        <v>2342</v>
      </c>
      <c r="Q18090">
        <v>3.28</v>
      </c>
      <c r="R18090">
        <v>0.2</v>
      </c>
      <c r="V18090">
        <v>1</v>
      </c>
      <c r="W18090" t="s">
        <v>2558</v>
      </c>
    </row>
    <row r="18091" spans="1:23" x14ac:dyDescent="0.3">
      <c r="A18091">
        <v>26066</v>
      </c>
      <c r="B18091" s="15" t="s">
        <v>1895</v>
      </c>
      <c r="C18091" t="str">
        <f>_xlfn.XLOOKUP($B18091, STANDARDS!$A:$A, STANDARDS!$B:$B,,0,2)</f>
        <v>Undivided Lemede Fm; Cabo Carvoeiro Fm</v>
      </c>
      <c r="D18091" t="s">
        <v>2177</v>
      </c>
      <c r="E18091" t="s">
        <v>2202</v>
      </c>
      <c r="J18091" cm="1">
        <f t="array" ref="J18091:L18091">_xlfn.XLOOKUP($C18091, AGE!$A:$A,AGE!$B:$D,,0,2)</f>
        <v>182.45</v>
      </c>
      <c r="K18091">
        <v>8.3499999999999943</v>
      </c>
      <c r="L18091" t="str">
        <v xml:space="preserve">GSA 2018 </v>
      </c>
      <c r="M18091" t="s">
        <v>2403</v>
      </c>
      <c r="P18091" t="s">
        <v>2342</v>
      </c>
      <c r="Q18091">
        <v>3.41</v>
      </c>
      <c r="R18091">
        <v>0.2</v>
      </c>
      <c r="V18091">
        <v>1</v>
      </c>
      <c r="W18091" t="s">
        <v>2558</v>
      </c>
    </row>
    <row r="18092" spans="1:23" x14ac:dyDescent="0.3">
      <c r="A18092">
        <v>26067</v>
      </c>
      <c r="B18092" s="15" t="s">
        <v>1895</v>
      </c>
      <c r="C18092" t="str">
        <f>_xlfn.XLOOKUP($B18092, STANDARDS!$A:$A, STANDARDS!$B:$B,,0,2)</f>
        <v>Undivided Lemede Fm; Cabo Carvoeiro Fm</v>
      </c>
      <c r="D18092" t="s">
        <v>2177</v>
      </c>
      <c r="E18092" t="s">
        <v>2202</v>
      </c>
      <c r="J18092" cm="1">
        <f t="array" ref="J18092:L18092">_xlfn.XLOOKUP($C18092, AGE!$A:$A,AGE!$B:$D,,0,2)</f>
        <v>182.45</v>
      </c>
      <c r="K18092">
        <v>8.3499999999999943</v>
      </c>
      <c r="L18092" t="str">
        <v xml:space="preserve">GSA 2018 </v>
      </c>
      <c r="M18092" t="s">
        <v>2403</v>
      </c>
      <c r="P18092" t="s">
        <v>2342</v>
      </c>
      <c r="Q18092">
        <v>3.51</v>
      </c>
      <c r="R18092">
        <v>0.2</v>
      </c>
      <c r="V18092">
        <v>1</v>
      </c>
      <c r="W18092" t="s">
        <v>2558</v>
      </c>
    </row>
    <row r="18093" spans="1:23" x14ac:dyDescent="0.3">
      <c r="A18093">
        <v>26068</v>
      </c>
      <c r="B18093" s="15" t="s">
        <v>1895</v>
      </c>
      <c r="C18093" t="str">
        <f>_xlfn.XLOOKUP($B18093, STANDARDS!$A:$A, STANDARDS!$B:$B,,0,2)</f>
        <v>Undivided Lemede Fm; Cabo Carvoeiro Fm</v>
      </c>
      <c r="D18093" t="s">
        <v>2177</v>
      </c>
      <c r="E18093" t="s">
        <v>2202</v>
      </c>
      <c r="J18093" cm="1">
        <f t="array" ref="J18093:L18093">_xlfn.XLOOKUP($C18093, AGE!$A:$A,AGE!$B:$D,,0,2)</f>
        <v>182.45</v>
      </c>
      <c r="K18093">
        <v>8.3499999999999943</v>
      </c>
      <c r="L18093" t="str">
        <v xml:space="preserve">GSA 2018 </v>
      </c>
      <c r="M18093" t="s">
        <v>2403</v>
      </c>
      <c r="P18093" t="s">
        <v>2342</v>
      </c>
      <c r="Q18093">
        <v>3.42</v>
      </c>
      <c r="R18093">
        <v>0.2</v>
      </c>
      <c r="V18093">
        <v>1</v>
      </c>
      <c r="W18093" t="s">
        <v>2558</v>
      </c>
    </row>
    <row r="18094" spans="1:23" x14ac:dyDescent="0.3">
      <c r="A18094">
        <v>26069</v>
      </c>
      <c r="B18094" s="15" t="s">
        <v>1895</v>
      </c>
      <c r="C18094" t="str">
        <f>_xlfn.XLOOKUP($B18094, STANDARDS!$A:$A, STANDARDS!$B:$B,,0,2)</f>
        <v>Undivided Lemede Fm; Cabo Carvoeiro Fm</v>
      </c>
      <c r="D18094" t="s">
        <v>2177</v>
      </c>
      <c r="E18094" t="s">
        <v>2202</v>
      </c>
      <c r="J18094" cm="1">
        <f t="array" ref="J18094:L18094">_xlfn.XLOOKUP($C18094, AGE!$A:$A,AGE!$B:$D,,0,2)</f>
        <v>182.45</v>
      </c>
      <c r="K18094">
        <v>8.3499999999999943</v>
      </c>
      <c r="L18094" t="str">
        <v xml:space="preserve">GSA 2018 </v>
      </c>
      <c r="M18094" t="s">
        <v>2403</v>
      </c>
      <c r="P18094" t="s">
        <v>2342</v>
      </c>
      <c r="Q18094">
        <v>3.25</v>
      </c>
      <c r="R18094">
        <v>0.2</v>
      </c>
      <c r="V18094">
        <v>1</v>
      </c>
      <c r="W18094" t="s">
        <v>2558</v>
      </c>
    </row>
    <row r="18095" spans="1:23" x14ac:dyDescent="0.3">
      <c r="A18095">
        <v>26070</v>
      </c>
      <c r="B18095" s="15" t="s">
        <v>1895</v>
      </c>
      <c r="C18095" t="str">
        <f>_xlfn.XLOOKUP($B18095, STANDARDS!$A:$A, STANDARDS!$B:$B,,0,2)</f>
        <v>Undivided Lemede Fm; Cabo Carvoeiro Fm</v>
      </c>
      <c r="D18095" t="s">
        <v>2177</v>
      </c>
      <c r="E18095" t="s">
        <v>2202</v>
      </c>
      <c r="J18095" cm="1">
        <f t="array" ref="J18095:L18095">_xlfn.XLOOKUP($C18095, AGE!$A:$A,AGE!$B:$D,,0,2)</f>
        <v>182.45</v>
      </c>
      <c r="K18095">
        <v>8.3499999999999943</v>
      </c>
      <c r="L18095" t="str">
        <v xml:space="preserve">GSA 2018 </v>
      </c>
      <c r="M18095" t="s">
        <v>2403</v>
      </c>
      <c r="P18095" t="s">
        <v>2342</v>
      </c>
      <c r="Q18095">
        <v>3.2</v>
      </c>
      <c r="R18095">
        <v>0.2</v>
      </c>
      <c r="V18095">
        <v>1</v>
      </c>
      <c r="W18095" t="s">
        <v>2558</v>
      </c>
    </row>
    <row r="18096" spans="1:23" x14ac:dyDescent="0.3">
      <c r="A18096">
        <v>26071</v>
      </c>
      <c r="B18096" s="15" t="s">
        <v>1895</v>
      </c>
      <c r="C18096" t="str">
        <f>_xlfn.XLOOKUP($B18096, STANDARDS!$A:$A, STANDARDS!$B:$B,,0,2)</f>
        <v>Undivided Lemede Fm; Cabo Carvoeiro Fm</v>
      </c>
      <c r="D18096" t="s">
        <v>2177</v>
      </c>
      <c r="E18096" t="s">
        <v>2202</v>
      </c>
      <c r="J18096" cm="1">
        <f t="array" ref="J18096:L18096">_xlfn.XLOOKUP($C18096, AGE!$A:$A,AGE!$B:$D,,0,2)</f>
        <v>182.45</v>
      </c>
      <c r="K18096">
        <v>8.3499999999999943</v>
      </c>
      <c r="L18096" t="str">
        <v xml:space="preserve">GSA 2018 </v>
      </c>
      <c r="M18096" t="s">
        <v>2403</v>
      </c>
      <c r="P18096" t="s">
        <v>2342</v>
      </c>
      <c r="Q18096">
        <v>3.06</v>
      </c>
      <c r="R18096">
        <v>0.2</v>
      </c>
      <c r="V18096">
        <v>1</v>
      </c>
      <c r="W18096" t="s">
        <v>2558</v>
      </c>
    </row>
    <row r="18097" spans="1:23" x14ac:dyDescent="0.3">
      <c r="A18097">
        <v>26072</v>
      </c>
      <c r="B18097" s="15" t="s">
        <v>1895</v>
      </c>
      <c r="C18097" t="str">
        <f>_xlfn.XLOOKUP($B18097, STANDARDS!$A:$A, STANDARDS!$B:$B,,0,2)</f>
        <v>Undivided Lemede Fm; Cabo Carvoeiro Fm</v>
      </c>
      <c r="D18097" t="s">
        <v>2177</v>
      </c>
      <c r="E18097" t="s">
        <v>2202</v>
      </c>
      <c r="J18097" cm="1">
        <f t="array" ref="J18097:L18097">_xlfn.XLOOKUP($C18097, AGE!$A:$A,AGE!$B:$D,,0,2)</f>
        <v>182.45</v>
      </c>
      <c r="K18097">
        <v>8.3499999999999943</v>
      </c>
      <c r="L18097" t="str">
        <v xml:space="preserve">GSA 2018 </v>
      </c>
      <c r="M18097" t="s">
        <v>2403</v>
      </c>
      <c r="P18097" t="s">
        <v>2342</v>
      </c>
      <c r="Q18097">
        <v>3.17</v>
      </c>
      <c r="R18097">
        <v>0.2</v>
      </c>
      <c r="V18097">
        <v>1</v>
      </c>
      <c r="W18097" t="s">
        <v>2558</v>
      </c>
    </row>
    <row r="18098" spans="1:23" x14ac:dyDescent="0.3">
      <c r="A18098">
        <v>26073</v>
      </c>
      <c r="B18098" s="15" t="s">
        <v>1895</v>
      </c>
      <c r="C18098" t="str">
        <f>_xlfn.XLOOKUP($B18098, STANDARDS!$A:$A, STANDARDS!$B:$B,,0,2)</f>
        <v>Undivided Lemede Fm; Cabo Carvoeiro Fm</v>
      </c>
      <c r="D18098" t="s">
        <v>2177</v>
      </c>
      <c r="E18098" t="s">
        <v>2202</v>
      </c>
      <c r="J18098" cm="1">
        <f t="array" ref="J18098:L18098">_xlfn.XLOOKUP($C18098, AGE!$A:$A,AGE!$B:$D,,0,2)</f>
        <v>182.45</v>
      </c>
      <c r="K18098">
        <v>8.3499999999999943</v>
      </c>
      <c r="L18098" t="str">
        <v xml:space="preserve">GSA 2018 </v>
      </c>
      <c r="M18098" t="s">
        <v>2403</v>
      </c>
      <c r="P18098" t="s">
        <v>2342</v>
      </c>
      <c r="Q18098">
        <v>3.23</v>
      </c>
      <c r="R18098">
        <v>0.2</v>
      </c>
      <c r="V18098">
        <v>1</v>
      </c>
      <c r="W18098" t="s">
        <v>2558</v>
      </c>
    </row>
    <row r="18099" spans="1:23" x14ac:dyDescent="0.3">
      <c r="A18099">
        <v>26074</v>
      </c>
      <c r="B18099" s="15" t="s">
        <v>1895</v>
      </c>
      <c r="C18099" t="str">
        <f>_xlfn.XLOOKUP($B18099, STANDARDS!$A:$A, STANDARDS!$B:$B,,0,2)</f>
        <v>Undivided Lemede Fm; Cabo Carvoeiro Fm</v>
      </c>
      <c r="D18099" t="s">
        <v>2177</v>
      </c>
      <c r="E18099" t="s">
        <v>2202</v>
      </c>
      <c r="J18099" cm="1">
        <f t="array" ref="J18099:L18099">_xlfn.XLOOKUP($C18099, AGE!$A:$A,AGE!$B:$D,,0,2)</f>
        <v>182.45</v>
      </c>
      <c r="K18099">
        <v>8.3499999999999943</v>
      </c>
      <c r="L18099" t="str">
        <v xml:space="preserve">GSA 2018 </v>
      </c>
      <c r="M18099" t="s">
        <v>2403</v>
      </c>
      <c r="P18099" t="s">
        <v>2342</v>
      </c>
      <c r="Q18099">
        <v>3.08</v>
      </c>
      <c r="R18099">
        <v>0.2</v>
      </c>
      <c r="V18099">
        <v>1</v>
      </c>
      <c r="W18099" t="s">
        <v>2558</v>
      </c>
    </row>
    <row r="18100" spans="1:23" x14ac:dyDescent="0.3">
      <c r="A18100">
        <v>26075</v>
      </c>
      <c r="B18100" s="15" t="s">
        <v>1895</v>
      </c>
      <c r="C18100" t="str">
        <f>_xlfn.XLOOKUP($B18100, STANDARDS!$A:$A, STANDARDS!$B:$B,,0,2)</f>
        <v>Undivided Lemede Fm; Cabo Carvoeiro Fm</v>
      </c>
      <c r="D18100" t="s">
        <v>2177</v>
      </c>
      <c r="E18100" t="s">
        <v>2202</v>
      </c>
      <c r="J18100" cm="1">
        <f t="array" ref="J18100:L18100">_xlfn.XLOOKUP($C18100, AGE!$A:$A,AGE!$B:$D,,0,2)</f>
        <v>182.45</v>
      </c>
      <c r="K18100">
        <v>8.3499999999999943</v>
      </c>
      <c r="L18100" t="str">
        <v xml:space="preserve">GSA 2018 </v>
      </c>
      <c r="M18100" t="s">
        <v>2403</v>
      </c>
      <c r="P18100" t="s">
        <v>2342</v>
      </c>
      <c r="Q18100">
        <v>2.93</v>
      </c>
      <c r="R18100">
        <v>0.2</v>
      </c>
      <c r="V18100">
        <v>1</v>
      </c>
      <c r="W18100" t="s">
        <v>2558</v>
      </c>
    </row>
    <row r="18101" spans="1:23" x14ac:dyDescent="0.3">
      <c r="A18101">
        <v>26076</v>
      </c>
      <c r="B18101" s="15" t="s">
        <v>1895</v>
      </c>
      <c r="C18101" t="str">
        <f>_xlfn.XLOOKUP($B18101, STANDARDS!$A:$A, STANDARDS!$B:$B,,0,2)</f>
        <v>Undivided Lemede Fm; Cabo Carvoeiro Fm</v>
      </c>
      <c r="D18101" t="s">
        <v>2177</v>
      </c>
      <c r="E18101" t="s">
        <v>2202</v>
      </c>
      <c r="J18101" cm="1">
        <f t="array" ref="J18101:L18101">_xlfn.XLOOKUP($C18101, AGE!$A:$A,AGE!$B:$D,,0,2)</f>
        <v>182.45</v>
      </c>
      <c r="K18101">
        <v>8.3499999999999943</v>
      </c>
      <c r="L18101" t="str">
        <v xml:space="preserve">GSA 2018 </v>
      </c>
      <c r="M18101" t="s">
        <v>2403</v>
      </c>
      <c r="P18101" t="s">
        <v>2342</v>
      </c>
      <c r="Q18101">
        <v>2.98</v>
      </c>
      <c r="R18101">
        <v>0.2</v>
      </c>
      <c r="V18101">
        <v>1</v>
      </c>
      <c r="W18101" t="s">
        <v>2558</v>
      </c>
    </row>
    <row r="18102" spans="1:23" x14ac:dyDescent="0.3">
      <c r="A18102">
        <v>26077</v>
      </c>
      <c r="B18102" s="15" t="s">
        <v>1895</v>
      </c>
      <c r="C18102" t="str">
        <f>_xlfn.XLOOKUP($B18102, STANDARDS!$A:$A, STANDARDS!$B:$B,,0,2)</f>
        <v>Undivided Lemede Fm; Cabo Carvoeiro Fm</v>
      </c>
      <c r="D18102" t="s">
        <v>2177</v>
      </c>
      <c r="E18102" t="s">
        <v>2202</v>
      </c>
      <c r="J18102" cm="1">
        <f t="array" ref="J18102:L18102">_xlfn.XLOOKUP($C18102, AGE!$A:$A,AGE!$B:$D,,0,2)</f>
        <v>182.45</v>
      </c>
      <c r="K18102">
        <v>8.3499999999999943</v>
      </c>
      <c r="L18102" t="str">
        <v xml:space="preserve">GSA 2018 </v>
      </c>
      <c r="M18102" t="s">
        <v>2403</v>
      </c>
      <c r="P18102" t="s">
        <v>2342</v>
      </c>
      <c r="Q18102">
        <v>2.87</v>
      </c>
      <c r="R18102">
        <v>0.2</v>
      </c>
      <c r="V18102">
        <v>1</v>
      </c>
      <c r="W18102" t="s">
        <v>2558</v>
      </c>
    </row>
    <row r="18103" spans="1:23" x14ac:dyDescent="0.3">
      <c r="A18103">
        <v>26078</v>
      </c>
      <c r="B18103" s="15" t="s">
        <v>1895</v>
      </c>
      <c r="C18103" t="str">
        <f>_xlfn.XLOOKUP($B18103, STANDARDS!$A:$A, STANDARDS!$B:$B,,0,2)</f>
        <v>Undivided Lemede Fm; Cabo Carvoeiro Fm</v>
      </c>
      <c r="D18103" t="s">
        <v>2177</v>
      </c>
      <c r="E18103" t="s">
        <v>2202</v>
      </c>
      <c r="J18103" cm="1">
        <f t="array" ref="J18103:L18103">_xlfn.XLOOKUP($C18103, AGE!$A:$A,AGE!$B:$D,,0,2)</f>
        <v>182.45</v>
      </c>
      <c r="K18103">
        <v>8.3499999999999943</v>
      </c>
      <c r="L18103" t="str">
        <v xml:space="preserve">GSA 2018 </v>
      </c>
      <c r="M18103" t="s">
        <v>2403</v>
      </c>
      <c r="P18103" t="s">
        <v>2342</v>
      </c>
      <c r="Q18103">
        <v>2.87</v>
      </c>
      <c r="R18103">
        <v>0.2</v>
      </c>
      <c r="V18103">
        <v>1</v>
      </c>
      <c r="W18103" t="s">
        <v>2558</v>
      </c>
    </row>
    <row r="18104" spans="1:23" x14ac:dyDescent="0.3">
      <c r="A18104">
        <v>26079</v>
      </c>
      <c r="B18104" s="15" t="s">
        <v>1895</v>
      </c>
      <c r="C18104" t="str">
        <f>_xlfn.XLOOKUP($B18104, STANDARDS!$A:$A, STANDARDS!$B:$B,,0,2)</f>
        <v>Undivided Lemede Fm; Cabo Carvoeiro Fm</v>
      </c>
      <c r="D18104" t="s">
        <v>2177</v>
      </c>
      <c r="E18104" t="s">
        <v>2202</v>
      </c>
      <c r="J18104" cm="1">
        <f t="array" ref="J18104:L18104">_xlfn.XLOOKUP($C18104, AGE!$A:$A,AGE!$B:$D,,0,2)</f>
        <v>182.45</v>
      </c>
      <c r="K18104">
        <v>8.3499999999999943</v>
      </c>
      <c r="L18104" t="str">
        <v xml:space="preserve">GSA 2018 </v>
      </c>
      <c r="M18104" t="s">
        <v>2403</v>
      </c>
      <c r="P18104" t="s">
        <v>2342</v>
      </c>
      <c r="Q18104">
        <v>2.76</v>
      </c>
      <c r="R18104">
        <v>0.2</v>
      </c>
      <c r="V18104">
        <v>1</v>
      </c>
      <c r="W18104" t="s">
        <v>2558</v>
      </c>
    </row>
    <row r="18105" spans="1:23" x14ac:dyDescent="0.3">
      <c r="A18105">
        <v>26080</v>
      </c>
      <c r="B18105" s="15" t="s">
        <v>1895</v>
      </c>
      <c r="C18105" t="str">
        <f>_xlfn.XLOOKUP($B18105, STANDARDS!$A:$A, STANDARDS!$B:$B,,0,2)</f>
        <v>Undivided Lemede Fm; Cabo Carvoeiro Fm</v>
      </c>
      <c r="D18105" t="s">
        <v>2177</v>
      </c>
      <c r="E18105" t="s">
        <v>2202</v>
      </c>
      <c r="J18105" cm="1">
        <f t="array" ref="J18105:L18105">_xlfn.XLOOKUP($C18105, AGE!$A:$A,AGE!$B:$D,,0,2)</f>
        <v>182.45</v>
      </c>
      <c r="K18105">
        <v>8.3499999999999943</v>
      </c>
      <c r="L18105" t="str">
        <v xml:space="preserve">GSA 2018 </v>
      </c>
      <c r="M18105" t="s">
        <v>2403</v>
      </c>
      <c r="P18105" t="s">
        <v>2342</v>
      </c>
      <c r="Q18105">
        <v>2.5499999999999998</v>
      </c>
      <c r="R18105">
        <v>0.2</v>
      </c>
      <c r="V18105">
        <v>1</v>
      </c>
      <c r="W18105" t="s">
        <v>2558</v>
      </c>
    </row>
    <row r="18106" spans="1:23" x14ac:dyDescent="0.3">
      <c r="A18106">
        <v>26081</v>
      </c>
      <c r="B18106" s="15" t="s">
        <v>1895</v>
      </c>
      <c r="C18106" t="str">
        <f>_xlfn.XLOOKUP($B18106, STANDARDS!$A:$A, STANDARDS!$B:$B,,0,2)</f>
        <v>Undivided Lemede Fm; Cabo Carvoeiro Fm</v>
      </c>
      <c r="D18106" t="s">
        <v>2177</v>
      </c>
      <c r="E18106" t="s">
        <v>2202</v>
      </c>
      <c r="J18106" cm="1">
        <f t="array" ref="J18106:L18106">_xlfn.XLOOKUP($C18106, AGE!$A:$A,AGE!$B:$D,,0,2)</f>
        <v>182.45</v>
      </c>
      <c r="K18106">
        <v>8.3499999999999943</v>
      </c>
      <c r="L18106" t="str">
        <v xml:space="preserve">GSA 2018 </v>
      </c>
      <c r="M18106" t="s">
        <v>2403</v>
      </c>
      <c r="P18106" t="s">
        <v>2342</v>
      </c>
      <c r="Q18106">
        <v>2.5</v>
      </c>
      <c r="R18106">
        <v>0.2</v>
      </c>
      <c r="V18106">
        <v>1</v>
      </c>
      <c r="W18106" t="s">
        <v>2558</v>
      </c>
    </row>
    <row r="18107" spans="1:23" x14ac:dyDescent="0.3">
      <c r="A18107">
        <v>26082</v>
      </c>
      <c r="B18107" s="15" t="s">
        <v>1895</v>
      </c>
      <c r="C18107" t="str">
        <f>_xlfn.XLOOKUP($B18107, STANDARDS!$A:$A, STANDARDS!$B:$B,,0,2)</f>
        <v>Undivided Lemede Fm; Cabo Carvoeiro Fm</v>
      </c>
      <c r="D18107" t="s">
        <v>2177</v>
      </c>
      <c r="E18107" t="s">
        <v>2202</v>
      </c>
      <c r="J18107" cm="1">
        <f t="array" ref="J18107:L18107">_xlfn.XLOOKUP($C18107, AGE!$A:$A,AGE!$B:$D,,0,2)</f>
        <v>182.45</v>
      </c>
      <c r="K18107">
        <v>8.3499999999999943</v>
      </c>
      <c r="L18107" t="str">
        <v xml:space="preserve">GSA 2018 </v>
      </c>
      <c r="M18107" t="s">
        <v>2403</v>
      </c>
      <c r="P18107" t="s">
        <v>2342</v>
      </c>
      <c r="Q18107">
        <v>2.2799999999999998</v>
      </c>
      <c r="R18107">
        <v>0.2</v>
      </c>
      <c r="V18107">
        <v>1</v>
      </c>
      <c r="W18107" t="s">
        <v>2558</v>
      </c>
    </row>
    <row r="18108" spans="1:23" x14ac:dyDescent="0.3">
      <c r="A18108">
        <v>26083</v>
      </c>
      <c r="B18108" s="15" t="s">
        <v>1895</v>
      </c>
      <c r="C18108" t="str">
        <f>_xlfn.XLOOKUP($B18108, STANDARDS!$A:$A, STANDARDS!$B:$B,,0,2)</f>
        <v>Undivided Lemede Fm; Cabo Carvoeiro Fm</v>
      </c>
      <c r="D18108" t="s">
        <v>2177</v>
      </c>
      <c r="E18108" t="s">
        <v>2202</v>
      </c>
      <c r="J18108" cm="1">
        <f t="array" ref="J18108:L18108">_xlfn.XLOOKUP($C18108, AGE!$A:$A,AGE!$B:$D,,0,2)</f>
        <v>182.45</v>
      </c>
      <c r="K18108">
        <v>8.3499999999999943</v>
      </c>
      <c r="L18108" t="str">
        <v xml:space="preserve">GSA 2018 </v>
      </c>
      <c r="M18108" t="s">
        <v>2403</v>
      </c>
      <c r="P18108" t="s">
        <v>2342</v>
      </c>
      <c r="Q18108">
        <v>2.16</v>
      </c>
      <c r="R18108">
        <v>0.2</v>
      </c>
      <c r="V18108">
        <v>1</v>
      </c>
      <c r="W18108" t="s">
        <v>2558</v>
      </c>
    </row>
    <row r="18109" spans="1:23" x14ac:dyDescent="0.3">
      <c r="A18109">
        <v>26084</v>
      </c>
      <c r="B18109" s="15" t="s">
        <v>1895</v>
      </c>
      <c r="C18109" t="str">
        <f>_xlfn.XLOOKUP($B18109, STANDARDS!$A:$A, STANDARDS!$B:$B,,0,2)</f>
        <v>Undivided Lemede Fm; Cabo Carvoeiro Fm</v>
      </c>
      <c r="D18109" t="s">
        <v>2177</v>
      </c>
      <c r="E18109" t="s">
        <v>2202</v>
      </c>
      <c r="J18109" cm="1">
        <f t="array" ref="J18109:L18109">_xlfn.XLOOKUP($C18109, AGE!$A:$A,AGE!$B:$D,,0,2)</f>
        <v>182.45</v>
      </c>
      <c r="K18109">
        <v>8.3499999999999943</v>
      </c>
      <c r="L18109" t="str">
        <v xml:space="preserve">GSA 2018 </v>
      </c>
      <c r="M18109" t="s">
        <v>2403</v>
      </c>
      <c r="P18109" t="s">
        <v>2342</v>
      </c>
      <c r="Q18109">
        <v>1.89</v>
      </c>
      <c r="R18109">
        <v>0.2</v>
      </c>
      <c r="V18109">
        <v>1</v>
      </c>
      <c r="W18109" t="s">
        <v>2558</v>
      </c>
    </row>
    <row r="18110" spans="1:23" x14ac:dyDescent="0.3">
      <c r="A18110">
        <v>26085</v>
      </c>
      <c r="B18110" s="15" t="s">
        <v>1895</v>
      </c>
      <c r="C18110" t="str">
        <f>_xlfn.XLOOKUP($B18110, STANDARDS!$A:$A, STANDARDS!$B:$B,,0,2)</f>
        <v>Undivided Lemede Fm; Cabo Carvoeiro Fm</v>
      </c>
      <c r="D18110" t="s">
        <v>2177</v>
      </c>
      <c r="E18110" t="s">
        <v>2202</v>
      </c>
      <c r="J18110" cm="1">
        <f t="array" ref="J18110:L18110">_xlfn.XLOOKUP($C18110, AGE!$A:$A,AGE!$B:$D,,0,2)</f>
        <v>182.45</v>
      </c>
      <c r="K18110">
        <v>8.3499999999999943</v>
      </c>
      <c r="L18110" t="str">
        <v xml:space="preserve">GSA 2018 </v>
      </c>
      <c r="M18110" t="s">
        <v>2403</v>
      </c>
      <c r="P18110" t="s">
        <v>2342</v>
      </c>
      <c r="Q18110">
        <v>3.72</v>
      </c>
      <c r="R18110">
        <v>0.2</v>
      </c>
      <c r="V18110">
        <v>1</v>
      </c>
      <c r="W18110" t="s">
        <v>2558</v>
      </c>
    </row>
    <row r="18111" spans="1:23" x14ac:dyDescent="0.3">
      <c r="A18111">
        <v>26086</v>
      </c>
      <c r="B18111" s="15" t="s">
        <v>1895</v>
      </c>
      <c r="C18111" t="str">
        <f>_xlfn.XLOOKUP($B18111, STANDARDS!$A:$A, STANDARDS!$B:$B,,0,2)</f>
        <v>Undivided Lemede Fm; Cabo Carvoeiro Fm</v>
      </c>
      <c r="D18111" t="s">
        <v>2177</v>
      </c>
      <c r="E18111" t="s">
        <v>2202</v>
      </c>
      <c r="J18111" cm="1">
        <f t="array" ref="J18111:L18111">_xlfn.XLOOKUP($C18111, AGE!$A:$A,AGE!$B:$D,,0,2)</f>
        <v>182.45</v>
      </c>
      <c r="K18111">
        <v>8.3499999999999943</v>
      </c>
      <c r="L18111" t="str">
        <v xml:space="preserve">GSA 2018 </v>
      </c>
      <c r="M18111" t="s">
        <v>2403</v>
      </c>
      <c r="P18111" t="s">
        <v>2342</v>
      </c>
      <c r="Q18111">
        <v>3.97</v>
      </c>
      <c r="R18111">
        <v>0.2</v>
      </c>
      <c r="V18111">
        <v>1</v>
      </c>
      <c r="W18111" t="s">
        <v>2558</v>
      </c>
    </row>
    <row r="18112" spans="1:23" x14ac:dyDescent="0.3">
      <c r="A18112">
        <v>26087</v>
      </c>
      <c r="B18112" s="15" t="s">
        <v>1895</v>
      </c>
      <c r="C18112" t="str">
        <f>_xlfn.XLOOKUP($B18112, STANDARDS!$A:$A, STANDARDS!$B:$B,,0,2)</f>
        <v>Undivided Lemede Fm; Cabo Carvoeiro Fm</v>
      </c>
      <c r="D18112" t="s">
        <v>2177</v>
      </c>
      <c r="E18112" t="s">
        <v>2202</v>
      </c>
      <c r="J18112" cm="1">
        <f t="array" ref="J18112:L18112">_xlfn.XLOOKUP($C18112, AGE!$A:$A,AGE!$B:$D,,0,2)</f>
        <v>182.45</v>
      </c>
      <c r="K18112">
        <v>8.3499999999999943</v>
      </c>
      <c r="L18112" t="str">
        <v xml:space="preserve">GSA 2018 </v>
      </c>
      <c r="M18112" t="s">
        <v>2403</v>
      </c>
      <c r="P18112" t="s">
        <v>2342</v>
      </c>
      <c r="Q18112">
        <v>3.57</v>
      </c>
      <c r="R18112">
        <v>0.2</v>
      </c>
      <c r="V18112">
        <v>1</v>
      </c>
      <c r="W18112" t="s">
        <v>2558</v>
      </c>
    </row>
    <row r="18113" spans="1:23" x14ac:dyDescent="0.3">
      <c r="A18113">
        <v>26088</v>
      </c>
      <c r="B18113" s="15" t="s">
        <v>1895</v>
      </c>
      <c r="C18113" t="str">
        <f>_xlfn.XLOOKUP($B18113, STANDARDS!$A:$A, STANDARDS!$B:$B,,0,2)</f>
        <v>Undivided Lemede Fm; Cabo Carvoeiro Fm</v>
      </c>
      <c r="D18113" t="s">
        <v>2177</v>
      </c>
      <c r="E18113" t="s">
        <v>2202</v>
      </c>
      <c r="J18113" cm="1">
        <f t="array" ref="J18113:L18113">_xlfn.XLOOKUP($C18113, AGE!$A:$A,AGE!$B:$D,,0,2)</f>
        <v>182.45</v>
      </c>
      <c r="K18113">
        <v>8.3499999999999943</v>
      </c>
      <c r="L18113" t="str">
        <v xml:space="preserve">GSA 2018 </v>
      </c>
      <c r="M18113" t="s">
        <v>2403</v>
      </c>
      <c r="P18113" t="s">
        <v>2342</v>
      </c>
      <c r="Q18113">
        <v>3.37</v>
      </c>
      <c r="R18113">
        <v>0.2</v>
      </c>
      <c r="V18113">
        <v>1</v>
      </c>
      <c r="W18113" t="s">
        <v>2558</v>
      </c>
    </row>
    <row r="18114" spans="1:23" x14ac:dyDescent="0.3">
      <c r="A18114">
        <v>26089</v>
      </c>
      <c r="B18114" s="15" t="s">
        <v>1895</v>
      </c>
      <c r="C18114" t="str">
        <f>_xlfn.XLOOKUP($B18114, STANDARDS!$A:$A, STANDARDS!$B:$B,,0,2)</f>
        <v>Undivided Lemede Fm; Cabo Carvoeiro Fm</v>
      </c>
      <c r="D18114" t="s">
        <v>2177</v>
      </c>
      <c r="E18114" t="s">
        <v>2202</v>
      </c>
      <c r="J18114" cm="1">
        <f t="array" ref="J18114:L18114">_xlfn.XLOOKUP($C18114, AGE!$A:$A,AGE!$B:$D,,0,2)</f>
        <v>182.45</v>
      </c>
      <c r="K18114">
        <v>8.3499999999999943</v>
      </c>
      <c r="L18114" t="str">
        <v xml:space="preserve">GSA 2018 </v>
      </c>
      <c r="M18114" t="s">
        <v>2403</v>
      </c>
      <c r="P18114" t="s">
        <v>2342</v>
      </c>
      <c r="Q18114">
        <v>3.25</v>
      </c>
      <c r="R18114">
        <v>0.2</v>
      </c>
      <c r="V18114">
        <v>1</v>
      </c>
      <c r="W18114" t="s">
        <v>2558</v>
      </c>
    </row>
    <row r="18115" spans="1:23" x14ac:dyDescent="0.3">
      <c r="A18115">
        <v>26090</v>
      </c>
      <c r="B18115" s="15" t="s">
        <v>1895</v>
      </c>
      <c r="C18115" t="str">
        <f>_xlfn.XLOOKUP($B18115, STANDARDS!$A:$A, STANDARDS!$B:$B,,0,2)</f>
        <v>Undivided Lemede Fm; Cabo Carvoeiro Fm</v>
      </c>
      <c r="D18115" t="s">
        <v>2177</v>
      </c>
      <c r="E18115" t="s">
        <v>2202</v>
      </c>
      <c r="J18115" cm="1">
        <f t="array" ref="J18115:L18115">_xlfn.XLOOKUP($C18115, AGE!$A:$A,AGE!$B:$D,,0,2)</f>
        <v>182.45</v>
      </c>
      <c r="K18115">
        <v>8.3499999999999943</v>
      </c>
      <c r="L18115" t="str">
        <v xml:space="preserve">GSA 2018 </v>
      </c>
      <c r="M18115" t="s">
        <v>2403</v>
      </c>
      <c r="P18115" t="s">
        <v>2342</v>
      </c>
      <c r="Q18115">
        <v>2.85</v>
      </c>
      <c r="R18115">
        <v>0.2</v>
      </c>
      <c r="V18115">
        <v>1</v>
      </c>
      <c r="W18115" t="s">
        <v>2558</v>
      </c>
    </row>
    <row r="18116" spans="1:23" x14ac:dyDescent="0.3">
      <c r="A18116">
        <v>26091</v>
      </c>
      <c r="B18116" s="15" t="s">
        <v>1895</v>
      </c>
      <c r="C18116" t="str">
        <f>_xlfn.XLOOKUP($B18116, STANDARDS!$A:$A, STANDARDS!$B:$B,,0,2)</f>
        <v>Undivided Lemede Fm; Cabo Carvoeiro Fm</v>
      </c>
      <c r="D18116" t="s">
        <v>2177</v>
      </c>
      <c r="E18116" t="s">
        <v>2202</v>
      </c>
      <c r="J18116" cm="1">
        <f t="array" ref="J18116:L18116">_xlfn.XLOOKUP($C18116, AGE!$A:$A,AGE!$B:$D,,0,2)</f>
        <v>182.45</v>
      </c>
      <c r="K18116">
        <v>8.3499999999999943</v>
      </c>
      <c r="L18116" t="str">
        <v xml:space="preserve">GSA 2018 </v>
      </c>
      <c r="M18116" t="s">
        <v>2403</v>
      </c>
      <c r="P18116" t="s">
        <v>2342</v>
      </c>
      <c r="Q18116">
        <v>3.16</v>
      </c>
      <c r="R18116">
        <v>0.2</v>
      </c>
      <c r="V18116">
        <v>1</v>
      </c>
      <c r="W18116" t="s">
        <v>2558</v>
      </c>
    </row>
    <row r="18117" spans="1:23" x14ac:dyDescent="0.3">
      <c r="A18117">
        <v>26092</v>
      </c>
      <c r="B18117" s="15" t="s">
        <v>1895</v>
      </c>
      <c r="C18117" t="str">
        <f>_xlfn.XLOOKUP($B18117, STANDARDS!$A:$A, STANDARDS!$B:$B,,0,2)</f>
        <v>Undivided Lemede Fm; Cabo Carvoeiro Fm</v>
      </c>
      <c r="D18117" t="s">
        <v>2177</v>
      </c>
      <c r="E18117" t="s">
        <v>2202</v>
      </c>
      <c r="J18117" cm="1">
        <f t="array" ref="J18117:L18117">_xlfn.XLOOKUP($C18117, AGE!$A:$A,AGE!$B:$D,,0,2)</f>
        <v>182.45</v>
      </c>
      <c r="K18117">
        <v>8.3499999999999943</v>
      </c>
      <c r="L18117" t="str">
        <v xml:space="preserve">GSA 2018 </v>
      </c>
      <c r="M18117" t="s">
        <v>2403</v>
      </c>
      <c r="P18117" t="s">
        <v>2342</v>
      </c>
      <c r="Q18117">
        <v>3.15</v>
      </c>
      <c r="R18117">
        <v>0.2</v>
      </c>
      <c r="V18117">
        <v>1</v>
      </c>
      <c r="W18117" t="s">
        <v>2558</v>
      </c>
    </row>
    <row r="18118" spans="1:23" x14ac:dyDescent="0.3">
      <c r="A18118">
        <v>26093</v>
      </c>
      <c r="B18118" s="15" t="s">
        <v>1895</v>
      </c>
      <c r="C18118" t="str">
        <f>_xlfn.XLOOKUP($B18118, STANDARDS!$A:$A, STANDARDS!$B:$B,,0,2)</f>
        <v>Undivided Lemede Fm; Cabo Carvoeiro Fm</v>
      </c>
      <c r="D18118" t="s">
        <v>2177</v>
      </c>
      <c r="E18118" t="s">
        <v>2202</v>
      </c>
      <c r="J18118" cm="1">
        <f t="array" ref="J18118:L18118">_xlfn.XLOOKUP($C18118, AGE!$A:$A,AGE!$B:$D,,0,2)</f>
        <v>182.45</v>
      </c>
      <c r="K18118">
        <v>8.3499999999999943</v>
      </c>
      <c r="L18118" t="str">
        <v xml:space="preserve">GSA 2018 </v>
      </c>
      <c r="M18118" t="s">
        <v>2403</v>
      </c>
      <c r="P18118" t="s">
        <v>2342</v>
      </c>
      <c r="Q18118">
        <v>3.31</v>
      </c>
      <c r="R18118">
        <v>0.2</v>
      </c>
      <c r="V18118">
        <v>1</v>
      </c>
      <c r="W18118" t="s">
        <v>2558</v>
      </c>
    </row>
    <row r="18119" spans="1:23" x14ac:dyDescent="0.3">
      <c r="A18119">
        <v>26094</v>
      </c>
      <c r="B18119" s="15" t="s">
        <v>1895</v>
      </c>
      <c r="C18119" t="str">
        <f>_xlfn.XLOOKUP($B18119, STANDARDS!$A:$A, STANDARDS!$B:$B,,0,2)</f>
        <v>Undivided Lemede Fm; Cabo Carvoeiro Fm</v>
      </c>
      <c r="D18119" t="s">
        <v>2177</v>
      </c>
      <c r="E18119" t="s">
        <v>2202</v>
      </c>
      <c r="J18119" cm="1">
        <f t="array" ref="J18119:L18119">_xlfn.XLOOKUP($C18119, AGE!$A:$A,AGE!$B:$D,,0,2)</f>
        <v>182.45</v>
      </c>
      <c r="K18119">
        <v>8.3499999999999943</v>
      </c>
      <c r="L18119" t="str">
        <v xml:space="preserve">GSA 2018 </v>
      </c>
      <c r="M18119" t="s">
        <v>2403</v>
      </c>
      <c r="P18119" t="s">
        <v>2342</v>
      </c>
      <c r="Q18119">
        <v>3.63</v>
      </c>
      <c r="R18119">
        <v>0.2</v>
      </c>
      <c r="V18119">
        <v>1</v>
      </c>
      <c r="W18119" t="s">
        <v>2558</v>
      </c>
    </row>
    <row r="18120" spans="1:23" x14ac:dyDescent="0.3">
      <c r="A18120">
        <v>26095</v>
      </c>
      <c r="B18120" s="15" t="s">
        <v>1895</v>
      </c>
      <c r="C18120" t="str">
        <f>_xlfn.XLOOKUP($B18120, STANDARDS!$A:$A, STANDARDS!$B:$B,,0,2)</f>
        <v>Undivided Lemede Fm; Cabo Carvoeiro Fm</v>
      </c>
      <c r="D18120" t="s">
        <v>2177</v>
      </c>
      <c r="E18120" t="s">
        <v>2202</v>
      </c>
      <c r="J18120" cm="1">
        <f t="array" ref="J18120:L18120">_xlfn.XLOOKUP($C18120, AGE!$A:$A,AGE!$B:$D,,0,2)</f>
        <v>182.45</v>
      </c>
      <c r="K18120">
        <v>8.3499999999999943</v>
      </c>
      <c r="L18120" t="str">
        <v xml:space="preserve">GSA 2018 </v>
      </c>
      <c r="M18120" t="s">
        <v>2403</v>
      </c>
      <c r="P18120" t="s">
        <v>2342</v>
      </c>
      <c r="Q18120">
        <v>3.29</v>
      </c>
      <c r="R18120">
        <v>0.2</v>
      </c>
      <c r="V18120">
        <v>1</v>
      </c>
      <c r="W18120" t="s">
        <v>2558</v>
      </c>
    </row>
    <row r="18121" spans="1:23" x14ac:dyDescent="0.3">
      <c r="A18121">
        <v>26096</v>
      </c>
      <c r="B18121" s="15" t="s">
        <v>1895</v>
      </c>
      <c r="C18121" t="str">
        <f>_xlfn.XLOOKUP($B18121, STANDARDS!$A:$A, STANDARDS!$B:$B,,0,2)</f>
        <v>Undivided Lemede Fm; Cabo Carvoeiro Fm</v>
      </c>
      <c r="D18121" t="s">
        <v>2177</v>
      </c>
      <c r="E18121" t="s">
        <v>2202</v>
      </c>
      <c r="J18121" cm="1">
        <f t="array" ref="J18121:L18121">_xlfn.XLOOKUP($C18121, AGE!$A:$A,AGE!$B:$D,,0,2)</f>
        <v>182.45</v>
      </c>
      <c r="K18121">
        <v>8.3499999999999943</v>
      </c>
      <c r="L18121" t="str">
        <v xml:space="preserve">GSA 2018 </v>
      </c>
      <c r="M18121" t="s">
        <v>2403</v>
      </c>
      <c r="P18121" t="s">
        <v>2342</v>
      </c>
      <c r="Q18121">
        <v>3.22</v>
      </c>
      <c r="R18121">
        <v>0.2</v>
      </c>
      <c r="V18121">
        <v>1</v>
      </c>
      <c r="W18121" t="s">
        <v>2558</v>
      </c>
    </row>
    <row r="18122" spans="1:23" x14ac:dyDescent="0.3">
      <c r="A18122">
        <v>26097</v>
      </c>
      <c r="B18122" s="15" t="s">
        <v>1895</v>
      </c>
      <c r="C18122" t="str">
        <f>_xlfn.XLOOKUP($B18122, STANDARDS!$A:$A, STANDARDS!$B:$B,,0,2)</f>
        <v>Undivided Lemede Fm; Cabo Carvoeiro Fm</v>
      </c>
      <c r="D18122" t="s">
        <v>2177</v>
      </c>
      <c r="E18122" t="s">
        <v>2202</v>
      </c>
      <c r="J18122" cm="1">
        <f t="array" ref="J18122:L18122">_xlfn.XLOOKUP($C18122, AGE!$A:$A,AGE!$B:$D,,0,2)</f>
        <v>182.45</v>
      </c>
      <c r="K18122">
        <v>8.3499999999999943</v>
      </c>
      <c r="L18122" t="str">
        <v xml:space="preserve">GSA 2018 </v>
      </c>
      <c r="M18122" t="s">
        <v>2403</v>
      </c>
      <c r="P18122" t="s">
        <v>2342</v>
      </c>
      <c r="Q18122">
        <v>3.41</v>
      </c>
      <c r="R18122">
        <v>0.2</v>
      </c>
      <c r="V18122">
        <v>1</v>
      </c>
      <c r="W18122" t="s">
        <v>2558</v>
      </c>
    </row>
    <row r="18123" spans="1:23" x14ac:dyDescent="0.3">
      <c r="A18123">
        <v>26098</v>
      </c>
      <c r="B18123" s="15" t="s">
        <v>1895</v>
      </c>
      <c r="C18123" t="str">
        <f>_xlfn.XLOOKUP($B18123, STANDARDS!$A:$A, STANDARDS!$B:$B,,0,2)</f>
        <v>Undivided Lemede Fm; Cabo Carvoeiro Fm</v>
      </c>
      <c r="D18123" t="s">
        <v>2177</v>
      </c>
      <c r="E18123" t="s">
        <v>2202</v>
      </c>
      <c r="J18123" cm="1">
        <f t="array" ref="J18123:L18123">_xlfn.XLOOKUP($C18123, AGE!$A:$A,AGE!$B:$D,,0,2)</f>
        <v>182.45</v>
      </c>
      <c r="K18123">
        <v>8.3499999999999943</v>
      </c>
      <c r="L18123" t="str">
        <v xml:space="preserve">GSA 2018 </v>
      </c>
      <c r="M18123" t="s">
        <v>2403</v>
      </c>
      <c r="P18123" t="s">
        <v>2342</v>
      </c>
      <c r="Q18123">
        <v>3.45</v>
      </c>
      <c r="R18123">
        <v>0.2</v>
      </c>
      <c r="V18123">
        <v>1</v>
      </c>
      <c r="W18123" t="s">
        <v>2558</v>
      </c>
    </row>
    <row r="18124" spans="1:23" x14ac:dyDescent="0.3">
      <c r="A18124">
        <v>26099</v>
      </c>
      <c r="B18124" s="15" t="s">
        <v>1895</v>
      </c>
      <c r="C18124" t="str">
        <f>_xlfn.XLOOKUP($B18124, STANDARDS!$A:$A, STANDARDS!$B:$B,,0,2)</f>
        <v>Undivided Lemede Fm; Cabo Carvoeiro Fm</v>
      </c>
      <c r="D18124" t="s">
        <v>2177</v>
      </c>
      <c r="E18124" t="s">
        <v>2202</v>
      </c>
      <c r="J18124" cm="1">
        <f t="array" ref="J18124:L18124">_xlfn.XLOOKUP($C18124, AGE!$A:$A,AGE!$B:$D,,0,2)</f>
        <v>182.45</v>
      </c>
      <c r="K18124">
        <v>8.3499999999999943</v>
      </c>
      <c r="L18124" t="str">
        <v xml:space="preserve">GSA 2018 </v>
      </c>
      <c r="M18124" t="s">
        <v>2403</v>
      </c>
      <c r="P18124" t="s">
        <v>2342</v>
      </c>
      <c r="Q18124">
        <v>3.52</v>
      </c>
      <c r="R18124">
        <v>0.2</v>
      </c>
      <c r="V18124">
        <v>1</v>
      </c>
      <c r="W18124" t="s">
        <v>2558</v>
      </c>
    </row>
    <row r="18125" spans="1:23" x14ac:dyDescent="0.3">
      <c r="A18125">
        <v>26100</v>
      </c>
      <c r="B18125" s="15" t="s">
        <v>1895</v>
      </c>
      <c r="C18125" t="str">
        <f>_xlfn.XLOOKUP($B18125, STANDARDS!$A:$A, STANDARDS!$B:$B,,0,2)</f>
        <v>Undivided Lemede Fm; Cabo Carvoeiro Fm</v>
      </c>
      <c r="D18125" t="s">
        <v>2177</v>
      </c>
      <c r="E18125" t="s">
        <v>2202</v>
      </c>
      <c r="J18125" cm="1">
        <f t="array" ref="J18125:L18125">_xlfn.XLOOKUP($C18125, AGE!$A:$A,AGE!$B:$D,,0,2)</f>
        <v>182.45</v>
      </c>
      <c r="K18125">
        <v>8.3499999999999943</v>
      </c>
      <c r="L18125" t="str">
        <v xml:space="preserve">GSA 2018 </v>
      </c>
      <c r="M18125" t="s">
        <v>2403</v>
      </c>
      <c r="P18125" t="s">
        <v>2342</v>
      </c>
      <c r="Q18125">
        <v>3.52</v>
      </c>
      <c r="R18125">
        <v>0.2</v>
      </c>
      <c r="V18125">
        <v>1</v>
      </c>
      <c r="W18125" t="s">
        <v>2558</v>
      </c>
    </row>
    <row r="18126" spans="1:23" x14ac:dyDescent="0.3">
      <c r="A18126">
        <v>26101</v>
      </c>
      <c r="B18126" s="15" t="s">
        <v>1895</v>
      </c>
      <c r="C18126" t="str">
        <f>_xlfn.XLOOKUP($B18126, STANDARDS!$A:$A, STANDARDS!$B:$B,,0,2)</f>
        <v>Undivided Lemede Fm; Cabo Carvoeiro Fm</v>
      </c>
      <c r="D18126" t="s">
        <v>2177</v>
      </c>
      <c r="E18126" t="s">
        <v>2202</v>
      </c>
      <c r="J18126" cm="1">
        <f t="array" ref="J18126:L18126">_xlfn.XLOOKUP($C18126, AGE!$A:$A,AGE!$B:$D,,0,2)</f>
        <v>182.45</v>
      </c>
      <c r="K18126">
        <v>8.3499999999999943</v>
      </c>
      <c r="L18126" t="str">
        <v xml:space="preserve">GSA 2018 </v>
      </c>
      <c r="M18126" t="s">
        <v>2403</v>
      </c>
      <c r="P18126" t="s">
        <v>2342</v>
      </c>
      <c r="Q18126">
        <v>3.53</v>
      </c>
      <c r="R18126">
        <v>0.2</v>
      </c>
      <c r="V18126">
        <v>1</v>
      </c>
      <c r="W18126" t="s">
        <v>2558</v>
      </c>
    </row>
    <row r="18127" spans="1:23" x14ac:dyDescent="0.3">
      <c r="A18127">
        <v>26102</v>
      </c>
      <c r="B18127" s="15" t="s">
        <v>1895</v>
      </c>
      <c r="C18127" t="str">
        <f>_xlfn.XLOOKUP($B18127, STANDARDS!$A:$A, STANDARDS!$B:$B,,0,2)</f>
        <v>Undivided Lemede Fm; Cabo Carvoeiro Fm</v>
      </c>
      <c r="D18127" t="s">
        <v>2177</v>
      </c>
      <c r="E18127" t="s">
        <v>2202</v>
      </c>
      <c r="J18127" cm="1">
        <f t="array" ref="J18127:L18127">_xlfn.XLOOKUP($C18127, AGE!$A:$A,AGE!$B:$D,,0,2)</f>
        <v>182.45</v>
      </c>
      <c r="K18127">
        <v>8.3499999999999943</v>
      </c>
      <c r="L18127" t="str">
        <v xml:space="preserve">GSA 2018 </v>
      </c>
      <c r="M18127" t="s">
        <v>2403</v>
      </c>
      <c r="P18127" t="s">
        <v>2342</v>
      </c>
      <c r="Q18127">
        <v>3.58</v>
      </c>
      <c r="R18127">
        <v>0.2</v>
      </c>
      <c r="V18127">
        <v>1</v>
      </c>
      <c r="W18127" t="s">
        <v>2558</v>
      </c>
    </row>
    <row r="18128" spans="1:23" x14ac:dyDescent="0.3">
      <c r="A18128">
        <v>26103</v>
      </c>
      <c r="B18128" s="15" t="s">
        <v>1895</v>
      </c>
      <c r="C18128" t="str">
        <f>_xlfn.XLOOKUP($B18128, STANDARDS!$A:$A, STANDARDS!$B:$B,,0,2)</f>
        <v>Undivided Lemede Fm; Cabo Carvoeiro Fm</v>
      </c>
      <c r="D18128" t="s">
        <v>2177</v>
      </c>
      <c r="E18128" t="s">
        <v>2202</v>
      </c>
      <c r="J18128" cm="1">
        <f t="array" ref="J18128:L18128">_xlfn.XLOOKUP($C18128, AGE!$A:$A,AGE!$B:$D,,0,2)</f>
        <v>182.45</v>
      </c>
      <c r="K18128">
        <v>8.3499999999999943</v>
      </c>
      <c r="L18128" t="str">
        <v xml:space="preserve">GSA 2018 </v>
      </c>
      <c r="M18128" t="s">
        <v>2403</v>
      </c>
      <c r="P18128" t="s">
        <v>2342</v>
      </c>
      <c r="Q18128">
        <v>3.65</v>
      </c>
      <c r="R18128">
        <v>0.2</v>
      </c>
      <c r="V18128">
        <v>1</v>
      </c>
      <c r="W18128" t="s">
        <v>2558</v>
      </c>
    </row>
    <row r="18129" spans="1:23" x14ac:dyDescent="0.3">
      <c r="A18129">
        <v>26104</v>
      </c>
      <c r="B18129" s="15" t="s">
        <v>1895</v>
      </c>
      <c r="C18129" t="str">
        <f>_xlfn.XLOOKUP($B18129, STANDARDS!$A:$A, STANDARDS!$B:$B,,0,2)</f>
        <v>Undivided Lemede Fm; Cabo Carvoeiro Fm</v>
      </c>
      <c r="D18129" t="s">
        <v>2177</v>
      </c>
      <c r="E18129" t="s">
        <v>2202</v>
      </c>
      <c r="J18129" cm="1">
        <f t="array" ref="J18129:L18129">_xlfn.XLOOKUP($C18129, AGE!$A:$A,AGE!$B:$D,,0,2)</f>
        <v>182.45</v>
      </c>
      <c r="K18129">
        <v>8.3499999999999943</v>
      </c>
      <c r="L18129" t="str">
        <v xml:space="preserve">GSA 2018 </v>
      </c>
      <c r="M18129" t="s">
        <v>2403</v>
      </c>
      <c r="P18129" t="s">
        <v>2342</v>
      </c>
      <c r="Q18129">
        <v>3.75</v>
      </c>
      <c r="R18129">
        <v>0.2</v>
      </c>
      <c r="V18129">
        <v>1</v>
      </c>
      <c r="W18129" t="s">
        <v>2558</v>
      </c>
    </row>
    <row r="18130" spans="1:23" x14ac:dyDescent="0.3">
      <c r="A18130">
        <v>26105</v>
      </c>
      <c r="B18130" s="15" t="s">
        <v>1895</v>
      </c>
      <c r="C18130" t="str">
        <f>_xlfn.XLOOKUP($B18130, STANDARDS!$A:$A, STANDARDS!$B:$B,,0,2)</f>
        <v>Undivided Lemede Fm; Cabo Carvoeiro Fm</v>
      </c>
      <c r="D18130" t="s">
        <v>2177</v>
      </c>
      <c r="E18130" t="s">
        <v>2202</v>
      </c>
      <c r="J18130" cm="1">
        <f t="array" ref="J18130:L18130">_xlfn.XLOOKUP($C18130, AGE!$A:$A,AGE!$B:$D,,0,2)</f>
        <v>182.45</v>
      </c>
      <c r="K18130">
        <v>8.3499999999999943</v>
      </c>
      <c r="L18130" t="str">
        <v xml:space="preserve">GSA 2018 </v>
      </c>
      <c r="M18130" t="s">
        <v>2403</v>
      </c>
      <c r="P18130" t="s">
        <v>2342</v>
      </c>
      <c r="Q18130">
        <v>3.8</v>
      </c>
      <c r="R18130">
        <v>0.2</v>
      </c>
      <c r="V18130">
        <v>1</v>
      </c>
      <c r="W18130" t="s">
        <v>2558</v>
      </c>
    </row>
    <row r="18131" spans="1:23" x14ac:dyDescent="0.3">
      <c r="A18131">
        <v>26106</v>
      </c>
      <c r="B18131" s="15" t="s">
        <v>1895</v>
      </c>
      <c r="C18131" t="str">
        <f>_xlfn.XLOOKUP($B18131, STANDARDS!$A:$A, STANDARDS!$B:$B,,0,2)</f>
        <v>Undivided Lemede Fm; Cabo Carvoeiro Fm</v>
      </c>
      <c r="D18131" t="s">
        <v>2177</v>
      </c>
      <c r="E18131" t="s">
        <v>2202</v>
      </c>
      <c r="J18131" cm="1">
        <f t="array" ref="J18131:L18131">_xlfn.XLOOKUP($C18131, AGE!$A:$A,AGE!$B:$D,,0,2)</f>
        <v>182.45</v>
      </c>
      <c r="K18131">
        <v>8.3499999999999943</v>
      </c>
      <c r="L18131" t="str">
        <v xml:space="preserve">GSA 2018 </v>
      </c>
      <c r="M18131" t="s">
        <v>2403</v>
      </c>
      <c r="P18131" t="s">
        <v>2342</v>
      </c>
      <c r="Q18131">
        <v>3.9</v>
      </c>
      <c r="R18131">
        <v>0.2</v>
      </c>
      <c r="V18131">
        <v>1</v>
      </c>
      <c r="W18131" t="s">
        <v>2558</v>
      </c>
    </row>
    <row r="18132" spans="1:23" x14ac:dyDescent="0.3">
      <c r="A18132">
        <v>26107</v>
      </c>
      <c r="B18132" s="15" t="s">
        <v>1895</v>
      </c>
      <c r="C18132" t="str">
        <f>_xlfn.XLOOKUP($B18132, STANDARDS!$A:$A, STANDARDS!$B:$B,,0,2)</f>
        <v>Undivided Lemede Fm; Cabo Carvoeiro Fm</v>
      </c>
      <c r="D18132" t="s">
        <v>2177</v>
      </c>
      <c r="E18132" t="s">
        <v>2202</v>
      </c>
      <c r="J18132" cm="1">
        <f t="array" ref="J18132:L18132">_xlfn.XLOOKUP($C18132, AGE!$A:$A,AGE!$B:$D,,0,2)</f>
        <v>182.45</v>
      </c>
      <c r="K18132">
        <v>8.3499999999999943</v>
      </c>
      <c r="L18132" t="str">
        <v xml:space="preserve">GSA 2018 </v>
      </c>
      <c r="M18132" t="s">
        <v>2403</v>
      </c>
      <c r="P18132" t="s">
        <v>2342</v>
      </c>
      <c r="Q18132">
        <v>3.73</v>
      </c>
      <c r="R18132">
        <v>0.2</v>
      </c>
      <c r="V18132">
        <v>1</v>
      </c>
      <c r="W18132" t="s">
        <v>2558</v>
      </c>
    </row>
    <row r="18133" spans="1:23" x14ac:dyDescent="0.3">
      <c r="A18133">
        <v>26108</v>
      </c>
      <c r="B18133" s="15" t="s">
        <v>1895</v>
      </c>
      <c r="C18133" t="str">
        <f>_xlfn.XLOOKUP($B18133, STANDARDS!$A:$A, STANDARDS!$B:$B,,0,2)</f>
        <v>Undivided Lemede Fm; Cabo Carvoeiro Fm</v>
      </c>
      <c r="D18133" t="s">
        <v>2177</v>
      </c>
      <c r="E18133" t="s">
        <v>2202</v>
      </c>
      <c r="J18133" cm="1">
        <f t="array" ref="J18133:L18133">_xlfn.XLOOKUP($C18133, AGE!$A:$A,AGE!$B:$D,,0,2)</f>
        <v>182.45</v>
      </c>
      <c r="K18133">
        <v>8.3499999999999943</v>
      </c>
      <c r="L18133" t="str">
        <v xml:space="preserve">GSA 2018 </v>
      </c>
      <c r="M18133" t="s">
        <v>2403</v>
      </c>
      <c r="P18133" t="s">
        <v>2342</v>
      </c>
      <c r="Q18133">
        <v>3.55</v>
      </c>
      <c r="R18133">
        <v>0.2</v>
      </c>
      <c r="V18133">
        <v>1</v>
      </c>
      <c r="W18133" t="s">
        <v>2558</v>
      </c>
    </row>
    <row r="18134" spans="1:23" x14ac:dyDescent="0.3">
      <c r="A18134">
        <v>26109</v>
      </c>
      <c r="B18134" s="15" t="s">
        <v>1895</v>
      </c>
      <c r="C18134" t="str">
        <f>_xlfn.XLOOKUP($B18134, STANDARDS!$A:$A, STANDARDS!$B:$B,,0,2)</f>
        <v>Undivided Lemede Fm; Cabo Carvoeiro Fm</v>
      </c>
      <c r="D18134" t="s">
        <v>2177</v>
      </c>
      <c r="E18134" t="s">
        <v>2202</v>
      </c>
      <c r="J18134" cm="1">
        <f t="array" ref="J18134:L18134">_xlfn.XLOOKUP($C18134, AGE!$A:$A,AGE!$B:$D,,0,2)</f>
        <v>182.45</v>
      </c>
      <c r="K18134">
        <v>8.3499999999999943</v>
      </c>
      <c r="L18134" t="str">
        <v xml:space="preserve">GSA 2018 </v>
      </c>
      <c r="M18134" t="s">
        <v>2403</v>
      </c>
      <c r="P18134" t="s">
        <v>2342</v>
      </c>
      <c r="Q18134">
        <v>3.59</v>
      </c>
      <c r="R18134">
        <v>0.2</v>
      </c>
      <c r="V18134">
        <v>1</v>
      </c>
      <c r="W18134" t="s">
        <v>2558</v>
      </c>
    </row>
    <row r="18135" spans="1:23" x14ac:dyDescent="0.3">
      <c r="A18135">
        <v>26110</v>
      </c>
      <c r="B18135" s="15" t="s">
        <v>1895</v>
      </c>
      <c r="C18135" t="str">
        <f>_xlfn.XLOOKUP($B18135, STANDARDS!$A:$A, STANDARDS!$B:$B,,0,2)</f>
        <v>Undivided Lemede Fm; Cabo Carvoeiro Fm</v>
      </c>
      <c r="D18135" t="s">
        <v>2177</v>
      </c>
      <c r="E18135" t="s">
        <v>2202</v>
      </c>
      <c r="J18135" cm="1">
        <f t="array" ref="J18135:L18135">_xlfn.XLOOKUP($C18135, AGE!$A:$A,AGE!$B:$D,,0,2)</f>
        <v>182.45</v>
      </c>
      <c r="K18135">
        <v>8.3499999999999943</v>
      </c>
      <c r="L18135" t="str">
        <v xml:space="preserve">GSA 2018 </v>
      </c>
      <c r="M18135" t="s">
        <v>2403</v>
      </c>
      <c r="P18135" t="s">
        <v>2342</v>
      </c>
      <c r="Q18135">
        <v>3.64</v>
      </c>
      <c r="R18135">
        <v>0.2</v>
      </c>
      <c r="V18135">
        <v>1</v>
      </c>
      <c r="W18135" t="s">
        <v>2558</v>
      </c>
    </row>
    <row r="18136" spans="1:23" x14ac:dyDescent="0.3">
      <c r="A18136">
        <v>26111</v>
      </c>
      <c r="B18136" s="15" t="s">
        <v>1895</v>
      </c>
      <c r="C18136" t="str">
        <f>_xlfn.XLOOKUP($B18136, STANDARDS!$A:$A, STANDARDS!$B:$B,,0,2)</f>
        <v>Undivided Lemede Fm; Cabo Carvoeiro Fm</v>
      </c>
      <c r="D18136" t="s">
        <v>2177</v>
      </c>
      <c r="E18136" t="s">
        <v>2202</v>
      </c>
      <c r="J18136" cm="1">
        <f t="array" ref="J18136:L18136">_xlfn.XLOOKUP($C18136, AGE!$A:$A,AGE!$B:$D,,0,2)</f>
        <v>182.45</v>
      </c>
      <c r="K18136">
        <v>8.3499999999999943</v>
      </c>
      <c r="L18136" t="str">
        <v xml:space="preserve">GSA 2018 </v>
      </c>
      <c r="M18136" t="s">
        <v>2403</v>
      </c>
      <c r="P18136" t="s">
        <v>2342</v>
      </c>
      <c r="Q18136">
        <v>3.68</v>
      </c>
      <c r="R18136">
        <v>0.2</v>
      </c>
      <c r="V18136">
        <v>1</v>
      </c>
      <c r="W18136" t="s">
        <v>2558</v>
      </c>
    </row>
    <row r="18137" spans="1:23" x14ac:dyDescent="0.3">
      <c r="A18137">
        <v>26112</v>
      </c>
      <c r="B18137" s="15" t="s">
        <v>1895</v>
      </c>
      <c r="C18137" t="str">
        <f>_xlfn.XLOOKUP($B18137, STANDARDS!$A:$A, STANDARDS!$B:$B,,0,2)</f>
        <v>Undivided Lemede Fm; Cabo Carvoeiro Fm</v>
      </c>
      <c r="D18137" t="s">
        <v>2177</v>
      </c>
      <c r="E18137" t="s">
        <v>2202</v>
      </c>
      <c r="J18137" cm="1">
        <f t="array" ref="J18137:L18137">_xlfn.XLOOKUP($C18137, AGE!$A:$A,AGE!$B:$D,,0,2)</f>
        <v>182.45</v>
      </c>
      <c r="K18137">
        <v>8.3499999999999943</v>
      </c>
      <c r="L18137" t="str">
        <v xml:space="preserve">GSA 2018 </v>
      </c>
      <c r="M18137" t="s">
        <v>2403</v>
      </c>
      <c r="P18137" t="s">
        <v>2342</v>
      </c>
      <c r="Q18137">
        <v>3.78</v>
      </c>
      <c r="R18137">
        <v>0.2</v>
      </c>
      <c r="V18137">
        <v>1</v>
      </c>
      <c r="W18137" t="s">
        <v>2558</v>
      </c>
    </row>
    <row r="18138" spans="1:23" x14ac:dyDescent="0.3">
      <c r="A18138">
        <v>26113</v>
      </c>
      <c r="B18138" s="15" t="s">
        <v>1895</v>
      </c>
      <c r="C18138" t="str">
        <f>_xlfn.XLOOKUP($B18138, STANDARDS!$A:$A, STANDARDS!$B:$B,,0,2)</f>
        <v>Undivided Lemede Fm; Cabo Carvoeiro Fm</v>
      </c>
      <c r="D18138" t="s">
        <v>2177</v>
      </c>
      <c r="E18138" t="s">
        <v>2202</v>
      </c>
      <c r="J18138" cm="1">
        <f t="array" ref="J18138:L18138">_xlfn.XLOOKUP($C18138, AGE!$A:$A,AGE!$B:$D,,0,2)</f>
        <v>182.45</v>
      </c>
      <c r="K18138">
        <v>8.3499999999999943</v>
      </c>
      <c r="L18138" t="str">
        <v xml:space="preserve">GSA 2018 </v>
      </c>
      <c r="M18138" t="s">
        <v>2403</v>
      </c>
      <c r="P18138" t="s">
        <v>2342</v>
      </c>
      <c r="Q18138">
        <v>3.84</v>
      </c>
      <c r="R18138">
        <v>0.2</v>
      </c>
      <c r="V18138">
        <v>1</v>
      </c>
      <c r="W18138" t="s">
        <v>2558</v>
      </c>
    </row>
    <row r="18139" spans="1:23" x14ac:dyDescent="0.3">
      <c r="A18139">
        <v>26114</v>
      </c>
      <c r="B18139" s="15" t="s">
        <v>1895</v>
      </c>
      <c r="C18139" t="str">
        <f>_xlfn.XLOOKUP($B18139, STANDARDS!$A:$A, STANDARDS!$B:$B,,0,2)</f>
        <v>Undivided Lemede Fm; Cabo Carvoeiro Fm</v>
      </c>
      <c r="D18139" t="s">
        <v>2177</v>
      </c>
      <c r="E18139" t="s">
        <v>2202</v>
      </c>
      <c r="J18139" cm="1">
        <f t="array" ref="J18139:L18139">_xlfn.XLOOKUP($C18139, AGE!$A:$A,AGE!$B:$D,,0,2)</f>
        <v>182.45</v>
      </c>
      <c r="K18139">
        <v>8.3499999999999943</v>
      </c>
      <c r="L18139" t="str">
        <v xml:space="preserve">GSA 2018 </v>
      </c>
      <c r="M18139" t="s">
        <v>2403</v>
      </c>
      <c r="P18139" t="s">
        <v>2342</v>
      </c>
      <c r="Q18139">
        <v>3.87</v>
      </c>
      <c r="R18139">
        <v>0.2</v>
      </c>
      <c r="V18139">
        <v>1</v>
      </c>
      <c r="W18139" t="s">
        <v>2558</v>
      </c>
    </row>
    <row r="18140" spans="1:23" x14ac:dyDescent="0.3">
      <c r="A18140">
        <v>26115</v>
      </c>
      <c r="B18140" s="15" t="s">
        <v>1895</v>
      </c>
      <c r="C18140" t="str">
        <f>_xlfn.XLOOKUP($B18140, STANDARDS!$A:$A, STANDARDS!$B:$B,,0,2)</f>
        <v>Undivided Lemede Fm; Cabo Carvoeiro Fm</v>
      </c>
      <c r="D18140" t="s">
        <v>2177</v>
      </c>
      <c r="E18140" t="s">
        <v>2202</v>
      </c>
      <c r="J18140" cm="1">
        <f t="array" ref="J18140:L18140">_xlfn.XLOOKUP($C18140, AGE!$A:$A,AGE!$B:$D,,0,2)</f>
        <v>182.45</v>
      </c>
      <c r="K18140">
        <v>8.3499999999999943</v>
      </c>
      <c r="L18140" t="str">
        <v xml:space="preserve">GSA 2018 </v>
      </c>
      <c r="M18140" t="s">
        <v>2403</v>
      </c>
      <c r="P18140" t="s">
        <v>2342</v>
      </c>
      <c r="Q18140">
        <v>3.74</v>
      </c>
      <c r="R18140">
        <v>0.2</v>
      </c>
      <c r="V18140">
        <v>1</v>
      </c>
      <c r="W18140" t="s">
        <v>2558</v>
      </c>
    </row>
    <row r="18141" spans="1:23" x14ac:dyDescent="0.3">
      <c r="A18141">
        <v>26116</v>
      </c>
      <c r="B18141" s="15" t="s">
        <v>1895</v>
      </c>
      <c r="C18141" t="str">
        <f>_xlfn.XLOOKUP($B18141, STANDARDS!$A:$A, STANDARDS!$B:$B,,0,2)</f>
        <v>Undivided Lemede Fm; Cabo Carvoeiro Fm</v>
      </c>
      <c r="D18141" t="s">
        <v>2177</v>
      </c>
      <c r="E18141" t="s">
        <v>2202</v>
      </c>
      <c r="J18141" cm="1">
        <f t="array" ref="J18141:L18141">_xlfn.XLOOKUP($C18141, AGE!$A:$A,AGE!$B:$D,,0,2)</f>
        <v>182.45</v>
      </c>
      <c r="K18141">
        <v>8.3499999999999943</v>
      </c>
      <c r="L18141" t="str">
        <v xml:space="preserve">GSA 2018 </v>
      </c>
      <c r="M18141" t="s">
        <v>2403</v>
      </c>
      <c r="P18141" t="s">
        <v>2342</v>
      </c>
      <c r="Q18141">
        <v>3.65</v>
      </c>
      <c r="R18141">
        <v>0.2</v>
      </c>
      <c r="V18141">
        <v>1</v>
      </c>
      <c r="W18141" t="s">
        <v>2558</v>
      </c>
    </row>
    <row r="18142" spans="1:23" x14ac:dyDescent="0.3">
      <c r="A18142">
        <v>26117</v>
      </c>
      <c r="B18142" s="15" t="s">
        <v>1895</v>
      </c>
      <c r="C18142" t="str">
        <f>_xlfn.XLOOKUP($B18142, STANDARDS!$A:$A, STANDARDS!$B:$B,,0,2)</f>
        <v>Undivided Lemede Fm; Cabo Carvoeiro Fm</v>
      </c>
      <c r="D18142" t="s">
        <v>2177</v>
      </c>
      <c r="E18142" t="s">
        <v>2202</v>
      </c>
      <c r="J18142" cm="1">
        <f t="array" ref="J18142:L18142">_xlfn.XLOOKUP($C18142, AGE!$A:$A,AGE!$B:$D,,0,2)</f>
        <v>182.45</v>
      </c>
      <c r="K18142">
        <v>8.3499999999999943</v>
      </c>
      <c r="L18142" t="str">
        <v xml:space="preserve">GSA 2018 </v>
      </c>
      <c r="M18142" t="s">
        <v>2403</v>
      </c>
      <c r="P18142" t="s">
        <v>2342</v>
      </c>
      <c r="Q18142">
        <v>3.6</v>
      </c>
      <c r="R18142">
        <v>0.2</v>
      </c>
      <c r="V18142">
        <v>1</v>
      </c>
      <c r="W18142" t="s">
        <v>2558</v>
      </c>
    </row>
    <row r="18143" spans="1:23" x14ac:dyDescent="0.3">
      <c r="A18143">
        <v>26118</v>
      </c>
      <c r="B18143" s="15" t="s">
        <v>1895</v>
      </c>
      <c r="C18143" t="str">
        <f>_xlfn.XLOOKUP($B18143, STANDARDS!$A:$A, STANDARDS!$B:$B,,0,2)</f>
        <v>Undivided Lemede Fm; Cabo Carvoeiro Fm</v>
      </c>
      <c r="D18143" t="s">
        <v>2177</v>
      </c>
      <c r="E18143" t="s">
        <v>2202</v>
      </c>
      <c r="J18143" cm="1">
        <f t="array" ref="J18143:L18143">_xlfn.XLOOKUP($C18143, AGE!$A:$A,AGE!$B:$D,,0,2)</f>
        <v>182.45</v>
      </c>
      <c r="K18143">
        <v>8.3499999999999943</v>
      </c>
      <c r="L18143" t="str">
        <v xml:space="preserve">GSA 2018 </v>
      </c>
      <c r="M18143" t="s">
        <v>2403</v>
      </c>
      <c r="P18143" t="s">
        <v>2342</v>
      </c>
      <c r="Q18143">
        <v>3.53</v>
      </c>
      <c r="R18143">
        <v>0.2</v>
      </c>
      <c r="V18143">
        <v>1</v>
      </c>
      <c r="W18143" t="s">
        <v>2558</v>
      </c>
    </row>
    <row r="18144" spans="1:23" x14ac:dyDescent="0.3">
      <c r="A18144">
        <v>26119</v>
      </c>
      <c r="B18144" s="15" t="s">
        <v>1895</v>
      </c>
      <c r="C18144" t="str">
        <f>_xlfn.XLOOKUP($B18144, STANDARDS!$A:$A, STANDARDS!$B:$B,,0,2)</f>
        <v>Undivided Lemede Fm; Cabo Carvoeiro Fm</v>
      </c>
      <c r="D18144" t="s">
        <v>2177</v>
      </c>
      <c r="E18144" t="s">
        <v>2202</v>
      </c>
      <c r="J18144" cm="1">
        <f t="array" ref="J18144:L18144">_xlfn.XLOOKUP($C18144, AGE!$A:$A,AGE!$B:$D,,0,2)</f>
        <v>182.45</v>
      </c>
      <c r="K18144">
        <v>8.3499999999999943</v>
      </c>
      <c r="L18144" t="str">
        <v xml:space="preserve">GSA 2018 </v>
      </c>
      <c r="M18144" t="s">
        <v>2403</v>
      </c>
      <c r="P18144" t="s">
        <v>2342</v>
      </c>
      <c r="Q18144">
        <v>3.61</v>
      </c>
      <c r="R18144">
        <v>0.2</v>
      </c>
      <c r="V18144">
        <v>1</v>
      </c>
      <c r="W18144" t="s">
        <v>2558</v>
      </c>
    </row>
    <row r="18145" spans="1:23" x14ac:dyDescent="0.3">
      <c r="A18145">
        <v>26120</v>
      </c>
      <c r="B18145" s="15" t="s">
        <v>1895</v>
      </c>
      <c r="C18145" t="str">
        <f>_xlfn.XLOOKUP($B18145, STANDARDS!$A:$A, STANDARDS!$B:$B,,0,2)</f>
        <v>Undivided Lemede Fm; Cabo Carvoeiro Fm</v>
      </c>
      <c r="D18145" t="s">
        <v>2177</v>
      </c>
      <c r="E18145" t="s">
        <v>2202</v>
      </c>
      <c r="J18145" cm="1">
        <f t="array" ref="J18145:L18145">_xlfn.XLOOKUP($C18145, AGE!$A:$A,AGE!$B:$D,,0,2)</f>
        <v>182.45</v>
      </c>
      <c r="K18145">
        <v>8.3499999999999943</v>
      </c>
      <c r="L18145" t="str">
        <v xml:space="preserve">GSA 2018 </v>
      </c>
      <c r="M18145" t="s">
        <v>2403</v>
      </c>
      <c r="P18145" t="s">
        <v>2342</v>
      </c>
      <c r="Q18145">
        <v>3.67</v>
      </c>
      <c r="R18145">
        <v>0.2</v>
      </c>
      <c r="V18145">
        <v>1</v>
      </c>
      <c r="W18145" t="s">
        <v>2558</v>
      </c>
    </row>
    <row r="18146" spans="1:23" x14ac:dyDescent="0.3">
      <c r="A18146">
        <v>26121</v>
      </c>
      <c r="B18146" s="15" t="s">
        <v>1895</v>
      </c>
      <c r="C18146" t="str">
        <f>_xlfn.XLOOKUP($B18146, STANDARDS!$A:$A, STANDARDS!$B:$B,,0,2)</f>
        <v>Undivided Lemede Fm; Cabo Carvoeiro Fm</v>
      </c>
      <c r="D18146" t="s">
        <v>2177</v>
      </c>
      <c r="E18146" t="s">
        <v>2202</v>
      </c>
      <c r="J18146" cm="1">
        <f t="array" ref="J18146:L18146">_xlfn.XLOOKUP($C18146, AGE!$A:$A,AGE!$B:$D,,0,2)</f>
        <v>182.45</v>
      </c>
      <c r="K18146">
        <v>8.3499999999999943</v>
      </c>
      <c r="L18146" t="str">
        <v xml:space="preserve">GSA 2018 </v>
      </c>
      <c r="M18146" t="s">
        <v>2403</v>
      </c>
      <c r="P18146" t="s">
        <v>2342</v>
      </c>
      <c r="Q18146">
        <v>3.64</v>
      </c>
      <c r="R18146">
        <v>0.2</v>
      </c>
      <c r="V18146">
        <v>1</v>
      </c>
      <c r="W18146" t="s">
        <v>2558</v>
      </c>
    </row>
    <row r="18147" spans="1:23" x14ac:dyDescent="0.3">
      <c r="A18147">
        <v>26122</v>
      </c>
      <c r="B18147" s="15" t="s">
        <v>1895</v>
      </c>
      <c r="C18147" t="str">
        <f>_xlfn.XLOOKUP($B18147, STANDARDS!$A:$A, STANDARDS!$B:$B,,0,2)</f>
        <v>Undivided Lemede Fm; Cabo Carvoeiro Fm</v>
      </c>
      <c r="D18147" t="s">
        <v>2177</v>
      </c>
      <c r="E18147" t="s">
        <v>2202</v>
      </c>
      <c r="J18147" cm="1">
        <f t="array" ref="J18147:L18147">_xlfn.XLOOKUP($C18147, AGE!$A:$A,AGE!$B:$D,,0,2)</f>
        <v>182.45</v>
      </c>
      <c r="K18147">
        <v>8.3499999999999943</v>
      </c>
      <c r="L18147" t="str">
        <v xml:space="preserve">GSA 2018 </v>
      </c>
      <c r="M18147" t="s">
        <v>2403</v>
      </c>
      <c r="P18147" t="s">
        <v>2342</v>
      </c>
      <c r="Q18147">
        <v>3.62</v>
      </c>
      <c r="R18147">
        <v>0.2</v>
      </c>
      <c r="V18147">
        <v>1</v>
      </c>
      <c r="W18147" t="s">
        <v>2558</v>
      </c>
    </row>
    <row r="18148" spans="1:23" x14ac:dyDescent="0.3">
      <c r="A18148">
        <v>26123</v>
      </c>
      <c r="B18148" s="15" t="s">
        <v>1895</v>
      </c>
      <c r="C18148" t="str">
        <f>_xlfn.XLOOKUP($B18148, STANDARDS!$A:$A, STANDARDS!$B:$B,,0,2)</f>
        <v>Undivided Lemede Fm; Cabo Carvoeiro Fm</v>
      </c>
      <c r="D18148" t="s">
        <v>2177</v>
      </c>
      <c r="E18148" t="s">
        <v>2202</v>
      </c>
      <c r="J18148" cm="1">
        <f t="array" ref="J18148:L18148">_xlfn.XLOOKUP($C18148, AGE!$A:$A,AGE!$B:$D,,0,2)</f>
        <v>182.45</v>
      </c>
      <c r="K18148">
        <v>8.3499999999999943</v>
      </c>
      <c r="L18148" t="str">
        <v xml:space="preserve">GSA 2018 </v>
      </c>
      <c r="M18148" t="s">
        <v>2403</v>
      </c>
      <c r="P18148" t="s">
        <v>2342</v>
      </c>
      <c r="Q18148">
        <v>3.62</v>
      </c>
      <c r="R18148">
        <v>0.2</v>
      </c>
      <c r="V18148">
        <v>1</v>
      </c>
      <c r="W18148" t="s">
        <v>2558</v>
      </c>
    </row>
    <row r="18149" spans="1:23" x14ac:dyDescent="0.3">
      <c r="A18149">
        <v>26124</v>
      </c>
      <c r="B18149" s="15" t="s">
        <v>1895</v>
      </c>
      <c r="C18149" t="str">
        <f>_xlfn.XLOOKUP($B18149, STANDARDS!$A:$A, STANDARDS!$B:$B,,0,2)</f>
        <v>Undivided Lemede Fm; Cabo Carvoeiro Fm</v>
      </c>
      <c r="D18149" t="s">
        <v>2177</v>
      </c>
      <c r="E18149" t="s">
        <v>2202</v>
      </c>
      <c r="J18149" cm="1">
        <f t="array" ref="J18149:L18149">_xlfn.XLOOKUP($C18149, AGE!$A:$A,AGE!$B:$D,,0,2)</f>
        <v>182.45</v>
      </c>
      <c r="K18149">
        <v>8.3499999999999943</v>
      </c>
      <c r="L18149" t="str">
        <v xml:space="preserve">GSA 2018 </v>
      </c>
      <c r="M18149" t="s">
        <v>2403</v>
      </c>
      <c r="P18149" t="s">
        <v>2342</v>
      </c>
      <c r="Q18149">
        <v>3.7</v>
      </c>
      <c r="R18149">
        <v>0.2</v>
      </c>
      <c r="V18149">
        <v>1</v>
      </c>
      <c r="W18149" t="s">
        <v>2558</v>
      </c>
    </row>
    <row r="18150" spans="1:23" x14ac:dyDescent="0.3">
      <c r="A18150">
        <v>26125</v>
      </c>
      <c r="B18150" s="15" t="s">
        <v>1895</v>
      </c>
      <c r="C18150" t="str">
        <f>_xlfn.XLOOKUP($B18150, STANDARDS!$A:$A, STANDARDS!$B:$B,,0,2)</f>
        <v>Undivided Lemede Fm; Cabo Carvoeiro Fm</v>
      </c>
      <c r="D18150" t="s">
        <v>2177</v>
      </c>
      <c r="E18150" t="s">
        <v>2202</v>
      </c>
      <c r="J18150" cm="1">
        <f t="array" ref="J18150:L18150">_xlfn.XLOOKUP($C18150, AGE!$A:$A,AGE!$B:$D,,0,2)</f>
        <v>182.45</v>
      </c>
      <c r="K18150">
        <v>8.3499999999999943</v>
      </c>
      <c r="L18150" t="str">
        <v xml:space="preserve">GSA 2018 </v>
      </c>
      <c r="M18150" t="s">
        <v>2403</v>
      </c>
      <c r="P18150" t="s">
        <v>2342</v>
      </c>
      <c r="Q18150">
        <v>3.68</v>
      </c>
      <c r="R18150">
        <v>0.2</v>
      </c>
      <c r="V18150">
        <v>1</v>
      </c>
      <c r="W18150" t="s">
        <v>2558</v>
      </c>
    </row>
    <row r="18151" spans="1:23" x14ac:dyDescent="0.3">
      <c r="A18151">
        <v>26126</v>
      </c>
      <c r="B18151" s="15" t="s">
        <v>1895</v>
      </c>
      <c r="C18151" t="str">
        <f>_xlfn.XLOOKUP($B18151, STANDARDS!$A:$A, STANDARDS!$B:$B,,0,2)</f>
        <v>Undivided Lemede Fm; Cabo Carvoeiro Fm</v>
      </c>
      <c r="D18151" t="s">
        <v>2177</v>
      </c>
      <c r="E18151" t="s">
        <v>2202</v>
      </c>
      <c r="J18151" cm="1">
        <f t="array" ref="J18151:L18151">_xlfn.XLOOKUP($C18151, AGE!$A:$A,AGE!$B:$D,,0,2)</f>
        <v>182.45</v>
      </c>
      <c r="K18151">
        <v>8.3499999999999943</v>
      </c>
      <c r="L18151" t="str">
        <v xml:space="preserve">GSA 2018 </v>
      </c>
      <c r="M18151" t="s">
        <v>2403</v>
      </c>
      <c r="P18151" t="s">
        <v>2342</v>
      </c>
      <c r="Q18151">
        <v>3.71</v>
      </c>
      <c r="R18151">
        <v>0.2</v>
      </c>
      <c r="V18151">
        <v>1</v>
      </c>
      <c r="W18151" t="s">
        <v>2558</v>
      </c>
    </row>
    <row r="18152" spans="1:23" x14ac:dyDescent="0.3">
      <c r="A18152">
        <v>26127</v>
      </c>
      <c r="B18152" s="15" t="s">
        <v>1895</v>
      </c>
      <c r="C18152" t="str">
        <f>_xlfn.XLOOKUP($B18152, STANDARDS!$A:$A, STANDARDS!$B:$B,,0,2)</f>
        <v>Undivided Lemede Fm; Cabo Carvoeiro Fm</v>
      </c>
      <c r="D18152" t="s">
        <v>2177</v>
      </c>
      <c r="E18152" t="s">
        <v>2202</v>
      </c>
      <c r="J18152" cm="1">
        <f t="array" ref="J18152:L18152">_xlfn.XLOOKUP($C18152, AGE!$A:$A,AGE!$B:$D,,0,2)</f>
        <v>182.45</v>
      </c>
      <c r="K18152">
        <v>8.3499999999999943</v>
      </c>
      <c r="L18152" t="str">
        <v xml:space="preserve">GSA 2018 </v>
      </c>
      <c r="M18152" t="s">
        <v>2403</v>
      </c>
      <c r="P18152" t="s">
        <v>2342</v>
      </c>
      <c r="Q18152">
        <v>3.78</v>
      </c>
      <c r="R18152">
        <v>0.2</v>
      </c>
      <c r="V18152">
        <v>1</v>
      </c>
      <c r="W18152" t="s">
        <v>2558</v>
      </c>
    </row>
    <row r="18153" spans="1:23" x14ac:dyDescent="0.3">
      <c r="A18153">
        <v>26128</v>
      </c>
      <c r="B18153" s="15" t="s">
        <v>1895</v>
      </c>
      <c r="C18153" t="str">
        <f>_xlfn.XLOOKUP($B18153, STANDARDS!$A:$A, STANDARDS!$B:$B,,0,2)</f>
        <v>Undivided Lemede Fm; Cabo Carvoeiro Fm</v>
      </c>
      <c r="D18153" t="s">
        <v>2177</v>
      </c>
      <c r="E18153" t="s">
        <v>2202</v>
      </c>
      <c r="J18153" cm="1">
        <f t="array" ref="J18153:L18153">_xlfn.XLOOKUP($C18153, AGE!$A:$A,AGE!$B:$D,,0,2)</f>
        <v>182.45</v>
      </c>
      <c r="K18153">
        <v>8.3499999999999943</v>
      </c>
      <c r="L18153" t="str">
        <v xml:space="preserve">GSA 2018 </v>
      </c>
      <c r="M18153" t="s">
        <v>2403</v>
      </c>
      <c r="P18153" t="s">
        <v>2342</v>
      </c>
      <c r="Q18153">
        <v>3.83</v>
      </c>
      <c r="R18153">
        <v>0.2</v>
      </c>
      <c r="V18153">
        <v>1</v>
      </c>
      <c r="W18153" t="s">
        <v>2558</v>
      </c>
    </row>
    <row r="18154" spans="1:23" x14ac:dyDescent="0.3">
      <c r="A18154">
        <v>26129</v>
      </c>
      <c r="B18154" s="15" t="s">
        <v>1895</v>
      </c>
      <c r="C18154" t="str">
        <f>_xlfn.XLOOKUP($B18154, STANDARDS!$A:$A, STANDARDS!$B:$B,,0,2)</f>
        <v>Undivided Lemede Fm; Cabo Carvoeiro Fm</v>
      </c>
      <c r="D18154" t="s">
        <v>2177</v>
      </c>
      <c r="E18154" t="s">
        <v>2202</v>
      </c>
      <c r="J18154" cm="1">
        <f t="array" ref="J18154:L18154">_xlfn.XLOOKUP($C18154, AGE!$A:$A,AGE!$B:$D,,0,2)</f>
        <v>182.45</v>
      </c>
      <c r="K18154">
        <v>8.3499999999999943</v>
      </c>
      <c r="L18154" t="str">
        <v xml:space="preserve">GSA 2018 </v>
      </c>
      <c r="M18154" t="s">
        <v>2403</v>
      </c>
      <c r="P18154" t="s">
        <v>2342</v>
      </c>
      <c r="Q18154">
        <v>3.84</v>
      </c>
      <c r="R18154">
        <v>0.2</v>
      </c>
      <c r="V18154">
        <v>1</v>
      </c>
      <c r="W18154" t="s">
        <v>2558</v>
      </c>
    </row>
    <row r="18155" spans="1:23" x14ac:dyDescent="0.3">
      <c r="A18155">
        <v>26130</v>
      </c>
      <c r="B18155" s="15" t="s">
        <v>1895</v>
      </c>
      <c r="C18155" t="str">
        <f>_xlfn.XLOOKUP($B18155, STANDARDS!$A:$A, STANDARDS!$B:$B,,0,2)</f>
        <v>Undivided Lemede Fm; Cabo Carvoeiro Fm</v>
      </c>
      <c r="D18155" t="s">
        <v>2177</v>
      </c>
      <c r="E18155" t="s">
        <v>2202</v>
      </c>
      <c r="J18155" cm="1">
        <f t="array" ref="J18155:L18155">_xlfn.XLOOKUP($C18155, AGE!$A:$A,AGE!$B:$D,,0,2)</f>
        <v>182.45</v>
      </c>
      <c r="K18155">
        <v>8.3499999999999943</v>
      </c>
      <c r="L18155" t="str">
        <v xml:space="preserve">GSA 2018 </v>
      </c>
      <c r="M18155" t="s">
        <v>2403</v>
      </c>
      <c r="P18155" t="s">
        <v>2342</v>
      </c>
      <c r="Q18155">
        <v>3.84</v>
      </c>
      <c r="R18155">
        <v>0.2</v>
      </c>
      <c r="V18155">
        <v>1</v>
      </c>
      <c r="W18155" t="s">
        <v>2558</v>
      </c>
    </row>
    <row r="18156" spans="1:23" x14ac:dyDescent="0.3">
      <c r="A18156">
        <v>26131</v>
      </c>
      <c r="B18156" s="15" t="s">
        <v>1895</v>
      </c>
      <c r="C18156" t="str">
        <f>_xlfn.XLOOKUP($B18156, STANDARDS!$A:$A, STANDARDS!$B:$B,,0,2)</f>
        <v>Undivided Lemede Fm; Cabo Carvoeiro Fm</v>
      </c>
      <c r="D18156" t="s">
        <v>2177</v>
      </c>
      <c r="E18156" t="s">
        <v>2202</v>
      </c>
      <c r="J18156" cm="1">
        <f t="array" ref="J18156:L18156">_xlfn.XLOOKUP($C18156, AGE!$A:$A,AGE!$B:$D,,0,2)</f>
        <v>182.45</v>
      </c>
      <c r="K18156">
        <v>8.3499999999999943</v>
      </c>
      <c r="L18156" t="str">
        <v xml:space="preserve">GSA 2018 </v>
      </c>
      <c r="M18156" t="s">
        <v>2403</v>
      </c>
      <c r="P18156" t="s">
        <v>2342</v>
      </c>
      <c r="Q18156">
        <v>3.91</v>
      </c>
      <c r="R18156">
        <v>0.2</v>
      </c>
      <c r="V18156">
        <v>1</v>
      </c>
      <c r="W18156" t="s">
        <v>2558</v>
      </c>
    </row>
    <row r="18157" spans="1:23" x14ac:dyDescent="0.3">
      <c r="A18157">
        <v>26132</v>
      </c>
      <c r="B18157" s="15" t="s">
        <v>1895</v>
      </c>
      <c r="C18157" t="str">
        <f>_xlfn.XLOOKUP($B18157, STANDARDS!$A:$A, STANDARDS!$B:$B,,0,2)</f>
        <v>Undivided Lemede Fm; Cabo Carvoeiro Fm</v>
      </c>
      <c r="D18157" t="s">
        <v>2177</v>
      </c>
      <c r="E18157" t="s">
        <v>2202</v>
      </c>
      <c r="J18157" cm="1">
        <f t="array" ref="J18157:L18157">_xlfn.XLOOKUP($C18157, AGE!$A:$A,AGE!$B:$D,,0,2)</f>
        <v>182.45</v>
      </c>
      <c r="K18157">
        <v>8.3499999999999943</v>
      </c>
      <c r="L18157" t="str">
        <v xml:space="preserve">GSA 2018 </v>
      </c>
      <c r="M18157" t="s">
        <v>2403</v>
      </c>
      <c r="P18157" t="s">
        <v>2342</v>
      </c>
      <c r="Q18157">
        <v>3.91</v>
      </c>
      <c r="R18157">
        <v>0.2</v>
      </c>
      <c r="V18157">
        <v>1</v>
      </c>
      <c r="W18157" t="s">
        <v>2558</v>
      </c>
    </row>
    <row r="18158" spans="1:23" x14ac:dyDescent="0.3">
      <c r="A18158">
        <v>26133</v>
      </c>
      <c r="B18158" s="15" t="s">
        <v>1895</v>
      </c>
      <c r="C18158" t="str">
        <f>_xlfn.XLOOKUP($B18158, STANDARDS!$A:$A, STANDARDS!$B:$B,,0,2)</f>
        <v>Undivided Lemede Fm; Cabo Carvoeiro Fm</v>
      </c>
      <c r="D18158" t="s">
        <v>2177</v>
      </c>
      <c r="E18158" t="s">
        <v>2202</v>
      </c>
      <c r="J18158" cm="1">
        <f t="array" ref="J18158:L18158">_xlfn.XLOOKUP($C18158, AGE!$A:$A,AGE!$B:$D,,0,2)</f>
        <v>182.45</v>
      </c>
      <c r="K18158">
        <v>8.3499999999999943</v>
      </c>
      <c r="L18158" t="str">
        <v xml:space="preserve">GSA 2018 </v>
      </c>
      <c r="M18158" t="s">
        <v>2403</v>
      </c>
      <c r="P18158" t="s">
        <v>2342</v>
      </c>
      <c r="Q18158">
        <v>3.78</v>
      </c>
      <c r="R18158">
        <v>0.2</v>
      </c>
      <c r="V18158">
        <v>1</v>
      </c>
      <c r="W18158" t="s">
        <v>2558</v>
      </c>
    </row>
    <row r="18159" spans="1:23" x14ac:dyDescent="0.3">
      <c r="A18159">
        <v>26134</v>
      </c>
      <c r="B18159" s="15" t="s">
        <v>1895</v>
      </c>
      <c r="C18159" t="str">
        <f>_xlfn.XLOOKUP($B18159, STANDARDS!$A:$A, STANDARDS!$B:$B,,0,2)</f>
        <v>Undivided Lemede Fm; Cabo Carvoeiro Fm</v>
      </c>
      <c r="D18159" t="s">
        <v>2177</v>
      </c>
      <c r="E18159" t="s">
        <v>2202</v>
      </c>
      <c r="J18159" cm="1">
        <f t="array" ref="J18159:L18159">_xlfn.XLOOKUP($C18159, AGE!$A:$A,AGE!$B:$D,,0,2)</f>
        <v>182.45</v>
      </c>
      <c r="K18159">
        <v>8.3499999999999943</v>
      </c>
      <c r="L18159" t="str">
        <v xml:space="preserve">GSA 2018 </v>
      </c>
      <c r="M18159" t="s">
        <v>2403</v>
      </c>
      <c r="P18159" t="s">
        <v>2342</v>
      </c>
      <c r="Q18159">
        <v>3.76</v>
      </c>
      <c r="R18159">
        <v>0.2</v>
      </c>
      <c r="V18159">
        <v>1</v>
      </c>
      <c r="W18159" t="s">
        <v>2558</v>
      </c>
    </row>
    <row r="18160" spans="1:23" x14ac:dyDescent="0.3">
      <c r="A18160">
        <v>26135</v>
      </c>
      <c r="B18160" s="15" t="s">
        <v>1895</v>
      </c>
      <c r="C18160" t="str">
        <f>_xlfn.XLOOKUP($B18160, STANDARDS!$A:$A, STANDARDS!$B:$B,,0,2)</f>
        <v>Undivided Lemede Fm; Cabo Carvoeiro Fm</v>
      </c>
      <c r="D18160" t="s">
        <v>2177</v>
      </c>
      <c r="E18160" t="s">
        <v>2202</v>
      </c>
      <c r="J18160" cm="1">
        <f t="array" ref="J18160:L18160">_xlfn.XLOOKUP($C18160, AGE!$A:$A,AGE!$B:$D,,0,2)</f>
        <v>182.45</v>
      </c>
      <c r="K18160">
        <v>8.3499999999999943</v>
      </c>
      <c r="L18160" t="str">
        <v xml:space="preserve">GSA 2018 </v>
      </c>
      <c r="M18160" t="s">
        <v>2403</v>
      </c>
      <c r="P18160" t="s">
        <v>2342</v>
      </c>
      <c r="Q18160">
        <v>3.55</v>
      </c>
      <c r="R18160">
        <v>0.2</v>
      </c>
      <c r="V18160">
        <v>1</v>
      </c>
      <c r="W18160" t="s">
        <v>2558</v>
      </c>
    </row>
    <row r="18161" spans="1:23" x14ac:dyDescent="0.3">
      <c r="A18161">
        <v>26136</v>
      </c>
      <c r="B18161" s="15" t="s">
        <v>1895</v>
      </c>
      <c r="C18161" t="str">
        <f>_xlfn.XLOOKUP($B18161, STANDARDS!$A:$A, STANDARDS!$B:$B,,0,2)</f>
        <v>Undivided Lemede Fm; Cabo Carvoeiro Fm</v>
      </c>
      <c r="D18161" t="s">
        <v>2177</v>
      </c>
      <c r="E18161" t="s">
        <v>2202</v>
      </c>
      <c r="J18161" cm="1">
        <f t="array" ref="J18161:L18161">_xlfn.XLOOKUP($C18161, AGE!$A:$A,AGE!$B:$D,,0,2)</f>
        <v>182.45</v>
      </c>
      <c r="K18161">
        <v>8.3499999999999943</v>
      </c>
      <c r="L18161" t="str">
        <v xml:space="preserve">GSA 2018 </v>
      </c>
      <c r="M18161" t="s">
        <v>2403</v>
      </c>
      <c r="P18161" t="s">
        <v>2342</v>
      </c>
      <c r="Q18161">
        <v>3.6</v>
      </c>
      <c r="R18161">
        <v>0.2</v>
      </c>
      <c r="V18161">
        <v>1</v>
      </c>
      <c r="W18161" t="s">
        <v>2558</v>
      </c>
    </row>
    <row r="18162" spans="1:23" x14ac:dyDescent="0.3">
      <c r="A18162">
        <v>26137</v>
      </c>
      <c r="B18162" s="15" t="s">
        <v>1895</v>
      </c>
      <c r="C18162" t="str">
        <f>_xlfn.XLOOKUP($B18162, STANDARDS!$A:$A, STANDARDS!$B:$B,,0,2)</f>
        <v>Undivided Lemede Fm; Cabo Carvoeiro Fm</v>
      </c>
      <c r="D18162" t="s">
        <v>2177</v>
      </c>
      <c r="E18162" t="s">
        <v>2202</v>
      </c>
      <c r="J18162" cm="1">
        <f t="array" ref="J18162:L18162">_xlfn.XLOOKUP($C18162, AGE!$A:$A,AGE!$B:$D,,0,2)</f>
        <v>182.45</v>
      </c>
      <c r="K18162">
        <v>8.3499999999999943</v>
      </c>
      <c r="L18162" t="str">
        <v xml:space="preserve">GSA 2018 </v>
      </c>
      <c r="M18162" t="s">
        <v>2403</v>
      </c>
      <c r="P18162" t="s">
        <v>2342</v>
      </c>
      <c r="Q18162">
        <v>3.57</v>
      </c>
      <c r="R18162">
        <v>0.2</v>
      </c>
      <c r="V18162">
        <v>1</v>
      </c>
      <c r="W18162" t="s">
        <v>2558</v>
      </c>
    </row>
    <row r="18163" spans="1:23" x14ac:dyDescent="0.3">
      <c r="A18163">
        <v>26138</v>
      </c>
      <c r="B18163" s="15" t="s">
        <v>1895</v>
      </c>
      <c r="C18163" t="str">
        <f>_xlfn.XLOOKUP($B18163, STANDARDS!$A:$A, STANDARDS!$B:$B,,0,2)</f>
        <v>Undivided Lemede Fm; Cabo Carvoeiro Fm</v>
      </c>
      <c r="D18163" t="s">
        <v>2177</v>
      </c>
      <c r="E18163" t="s">
        <v>2202</v>
      </c>
      <c r="J18163" cm="1">
        <f t="array" ref="J18163:L18163">_xlfn.XLOOKUP($C18163, AGE!$A:$A,AGE!$B:$D,,0,2)</f>
        <v>182.45</v>
      </c>
      <c r="K18163">
        <v>8.3499999999999943</v>
      </c>
      <c r="L18163" t="str">
        <v xml:space="preserve">GSA 2018 </v>
      </c>
      <c r="M18163" t="s">
        <v>2403</v>
      </c>
      <c r="P18163" t="s">
        <v>2342</v>
      </c>
      <c r="Q18163">
        <v>3.34</v>
      </c>
      <c r="R18163">
        <v>0.2</v>
      </c>
      <c r="V18163">
        <v>1</v>
      </c>
      <c r="W18163" t="s">
        <v>2558</v>
      </c>
    </row>
    <row r="18164" spans="1:23" x14ac:dyDescent="0.3">
      <c r="A18164">
        <v>26139</v>
      </c>
      <c r="B18164" s="15" t="s">
        <v>1895</v>
      </c>
      <c r="C18164" t="str">
        <f>_xlfn.XLOOKUP($B18164, STANDARDS!$A:$A, STANDARDS!$B:$B,,0,2)</f>
        <v>Undivided Lemede Fm; Cabo Carvoeiro Fm</v>
      </c>
      <c r="D18164" t="s">
        <v>2177</v>
      </c>
      <c r="E18164" t="s">
        <v>2202</v>
      </c>
      <c r="J18164" cm="1">
        <f t="array" ref="J18164:L18164">_xlfn.XLOOKUP($C18164, AGE!$A:$A,AGE!$B:$D,,0,2)</f>
        <v>182.45</v>
      </c>
      <c r="K18164">
        <v>8.3499999999999943</v>
      </c>
      <c r="L18164" t="str">
        <v xml:space="preserve">GSA 2018 </v>
      </c>
      <c r="M18164" t="s">
        <v>2403</v>
      </c>
      <c r="P18164" t="s">
        <v>2342</v>
      </c>
      <c r="Q18164">
        <v>3.65</v>
      </c>
      <c r="R18164">
        <v>0.2</v>
      </c>
      <c r="V18164">
        <v>1</v>
      </c>
      <c r="W18164" t="s">
        <v>2558</v>
      </c>
    </row>
    <row r="18165" spans="1:23" x14ac:dyDescent="0.3">
      <c r="A18165">
        <v>26140</v>
      </c>
      <c r="B18165" s="15" t="s">
        <v>1895</v>
      </c>
      <c r="C18165" t="str">
        <f>_xlfn.XLOOKUP($B18165, STANDARDS!$A:$A, STANDARDS!$B:$B,,0,2)</f>
        <v>Undivided Lemede Fm; Cabo Carvoeiro Fm</v>
      </c>
      <c r="D18165" t="s">
        <v>2177</v>
      </c>
      <c r="E18165" t="s">
        <v>2202</v>
      </c>
      <c r="J18165" cm="1">
        <f t="array" ref="J18165:L18165">_xlfn.XLOOKUP($C18165, AGE!$A:$A,AGE!$B:$D,,0,2)</f>
        <v>182.45</v>
      </c>
      <c r="K18165">
        <v>8.3499999999999943</v>
      </c>
      <c r="L18165" t="str">
        <v xml:space="preserve">GSA 2018 </v>
      </c>
      <c r="M18165" t="s">
        <v>2403</v>
      </c>
      <c r="P18165" t="s">
        <v>2342</v>
      </c>
      <c r="Q18165">
        <v>3.69</v>
      </c>
      <c r="R18165">
        <v>0.2</v>
      </c>
      <c r="V18165">
        <v>1</v>
      </c>
      <c r="W18165" t="s">
        <v>2558</v>
      </c>
    </row>
    <row r="18166" spans="1:23" x14ac:dyDescent="0.3">
      <c r="A18166">
        <v>26141</v>
      </c>
      <c r="B18166" s="15" t="s">
        <v>1895</v>
      </c>
      <c r="C18166" t="str">
        <f>_xlfn.XLOOKUP($B18166, STANDARDS!$A:$A, STANDARDS!$B:$B,,0,2)</f>
        <v>Undivided Lemede Fm; Cabo Carvoeiro Fm</v>
      </c>
      <c r="D18166" t="s">
        <v>2177</v>
      </c>
      <c r="E18166" t="s">
        <v>2202</v>
      </c>
      <c r="J18166" cm="1">
        <f t="array" ref="J18166:L18166">_xlfn.XLOOKUP($C18166, AGE!$A:$A,AGE!$B:$D,,0,2)</f>
        <v>182.45</v>
      </c>
      <c r="K18166">
        <v>8.3499999999999943</v>
      </c>
      <c r="L18166" t="str">
        <v xml:space="preserve">GSA 2018 </v>
      </c>
      <c r="M18166" t="s">
        <v>2403</v>
      </c>
      <c r="P18166" t="s">
        <v>2342</v>
      </c>
      <c r="Q18166">
        <v>3.81</v>
      </c>
      <c r="R18166">
        <v>0.2</v>
      </c>
      <c r="V18166">
        <v>1</v>
      </c>
      <c r="W18166" t="s">
        <v>2558</v>
      </c>
    </row>
    <row r="18167" spans="1:23" x14ac:dyDescent="0.3">
      <c r="A18167">
        <v>26142</v>
      </c>
      <c r="B18167" s="15" t="s">
        <v>1895</v>
      </c>
      <c r="C18167" t="str">
        <f>_xlfn.XLOOKUP($B18167, STANDARDS!$A:$A, STANDARDS!$B:$B,,0,2)</f>
        <v>Undivided Lemede Fm; Cabo Carvoeiro Fm</v>
      </c>
      <c r="D18167" t="s">
        <v>2177</v>
      </c>
      <c r="E18167" t="s">
        <v>2202</v>
      </c>
      <c r="J18167" cm="1">
        <f t="array" ref="J18167:L18167">_xlfn.XLOOKUP($C18167, AGE!$A:$A,AGE!$B:$D,,0,2)</f>
        <v>182.45</v>
      </c>
      <c r="K18167">
        <v>8.3499999999999943</v>
      </c>
      <c r="L18167" t="str">
        <v xml:space="preserve">GSA 2018 </v>
      </c>
      <c r="M18167" t="s">
        <v>2403</v>
      </c>
      <c r="P18167" t="s">
        <v>2342</v>
      </c>
      <c r="Q18167">
        <v>3.79</v>
      </c>
      <c r="R18167">
        <v>0.2</v>
      </c>
      <c r="V18167">
        <v>1</v>
      </c>
      <c r="W18167" t="s">
        <v>2558</v>
      </c>
    </row>
    <row r="18168" spans="1:23" x14ac:dyDescent="0.3">
      <c r="A18168">
        <v>26143</v>
      </c>
      <c r="B18168" s="15" t="s">
        <v>1895</v>
      </c>
      <c r="C18168" t="str">
        <f>_xlfn.XLOOKUP($B18168, STANDARDS!$A:$A, STANDARDS!$B:$B,,0,2)</f>
        <v>Undivided Lemede Fm; Cabo Carvoeiro Fm</v>
      </c>
      <c r="D18168" t="s">
        <v>2177</v>
      </c>
      <c r="E18168" t="s">
        <v>2202</v>
      </c>
      <c r="J18168" cm="1">
        <f t="array" ref="J18168:L18168">_xlfn.XLOOKUP($C18168, AGE!$A:$A,AGE!$B:$D,,0,2)</f>
        <v>182.45</v>
      </c>
      <c r="K18168">
        <v>8.3499999999999943</v>
      </c>
      <c r="L18168" t="str">
        <v xml:space="preserve">GSA 2018 </v>
      </c>
      <c r="M18168" t="s">
        <v>2403</v>
      </c>
      <c r="P18168" t="s">
        <v>2342</v>
      </c>
      <c r="Q18168">
        <v>3.81</v>
      </c>
      <c r="R18168">
        <v>0.2</v>
      </c>
      <c r="V18168">
        <v>1</v>
      </c>
      <c r="W18168" t="s">
        <v>2558</v>
      </c>
    </row>
    <row r="18169" spans="1:23" x14ac:dyDescent="0.3">
      <c r="A18169">
        <v>26144</v>
      </c>
      <c r="B18169" s="15" t="s">
        <v>1895</v>
      </c>
      <c r="C18169" t="str">
        <f>_xlfn.XLOOKUP($B18169, STANDARDS!$A:$A, STANDARDS!$B:$B,,0,2)</f>
        <v>Undivided Lemede Fm; Cabo Carvoeiro Fm</v>
      </c>
      <c r="D18169" t="s">
        <v>2177</v>
      </c>
      <c r="E18169" t="s">
        <v>2202</v>
      </c>
      <c r="J18169" cm="1">
        <f t="array" ref="J18169:L18169">_xlfn.XLOOKUP($C18169, AGE!$A:$A,AGE!$B:$D,,0,2)</f>
        <v>182.45</v>
      </c>
      <c r="K18169">
        <v>8.3499999999999943</v>
      </c>
      <c r="L18169" t="str">
        <v xml:space="preserve">GSA 2018 </v>
      </c>
      <c r="M18169" t="s">
        <v>2403</v>
      </c>
      <c r="P18169" t="s">
        <v>2342</v>
      </c>
      <c r="Q18169">
        <v>3.79</v>
      </c>
      <c r="R18169">
        <v>0.2</v>
      </c>
      <c r="V18169">
        <v>1</v>
      </c>
      <c r="W18169" t="s">
        <v>2558</v>
      </c>
    </row>
    <row r="18170" spans="1:23" x14ac:dyDescent="0.3">
      <c r="A18170">
        <v>26145</v>
      </c>
      <c r="B18170" s="15" t="s">
        <v>1895</v>
      </c>
      <c r="C18170" t="str">
        <f>_xlfn.XLOOKUP($B18170, STANDARDS!$A:$A, STANDARDS!$B:$B,,0,2)</f>
        <v>Undivided Lemede Fm; Cabo Carvoeiro Fm</v>
      </c>
      <c r="D18170" t="s">
        <v>2177</v>
      </c>
      <c r="E18170" t="s">
        <v>2202</v>
      </c>
      <c r="J18170" cm="1">
        <f t="array" ref="J18170:L18170">_xlfn.XLOOKUP($C18170, AGE!$A:$A,AGE!$B:$D,,0,2)</f>
        <v>182.45</v>
      </c>
      <c r="K18170">
        <v>8.3499999999999943</v>
      </c>
      <c r="L18170" t="str">
        <v xml:space="preserve">GSA 2018 </v>
      </c>
      <c r="M18170" t="s">
        <v>2403</v>
      </c>
      <c r="P18170" t="s">
        <v>2342</v>
      </c>
      <c r="Q18170">
        <v>3.78</v>
      </c>
      <c r="R18170">
        <v>0.2</v>
      </c>
      <c r="V18170">
        <v>1</v>
      </c>
      <c r="W18170" t="s">
        <v>2558</v>
      </c>
    </row>
    <row r="18171" spans="1:23" x14ac:dyDescent="0.3">
      <c r="A18171">
        <v>26146</v>
      </c>
      <c r="B18171" s="15" t="s">
        <v>1895</v>
      </c>
      <c r="C18171" t="str">
        <f>_xlfn.XLOOKUP($B18171, STANDARDS!$A:$A, STANDARDS!$B:$B,,0,2)</f>
        <v>Undivided Lemede Fm; Cabo Carvoeiro Fm</v>
      </c>
      <c r="D18171" t="s">
        <v>2177</v>
      </c>
      <c r="E18171" t="s">
        <v>2202</v>
      </c>
      <c r="J18171" cm="1">
        <f t="array" ref="J18171:L18171">_xlfn.XLOOKUP($C18171, AGE!$A:$A,AGE!$B:$D,,0,2)</f>
        <v>182.45</v>
      </c>
      <c r="K18171">
        <v>8.3499999999999943</v>
      </c>
      <c r="L18171" t="str">
        <v xml:space="preserve">GSA 2018 </v>
      </c>
      <c r="M18171" t="s">
        <v>2403</v>
      </c>
      <c r="P18171" t="s">
        <v>2342</v>
      </c>
      <c r="Q18171">
        <v>3.87</v>
      </c>
      <c r="R18171">
        <v>0.2</v>
      </c>
      <c r="V18171">
        <v>1</v>
      </c>
      <c r="W18171" t="s">
        <v>2558</v>
      </c>
    </row>
    <row r="18172" spans="1:23" x14ac:dyDescent="0.3">
      <c r="A18172">
        <v>26147</v>
      </c>
      <c r="B18172" s="15" t="s">
        <v>1895</v>
      </c>
      <c r="C18172" t="str">
        <f>_xlfn.XLOOKUP($B18172, STANDARDS!$A:$A, STANDARDS!$B:$B,,0,2)</f>
        <v>Undivided Lemede Fm; Cabo Carvoeiro Fm</v>
      </c>
      <c r="D18172" t="s">
        <v>2177</v>
      </c>
      <c r="E18172" t="s">
        <v>2202</v>
      </c>
      <c r="J18172" cm="1">
        <f t="array" ref="J18172:L18172">_xlfn.XLOOKUP($C18172, AGE!$A:$A,AGE!$B:$D,,0,2)</f>
        <v>182.45</v>
      </c>
      <c r="K18172">
        <v>8.3499999999999943</v>
      </c>
      <c r="L18172" t="str">
        <v xml:space="preserve">GSA 2018 </v>
      </c>
      <c r="M18172" t="s">
        <v>2403</v>
      </c>
      <c r="P18172" t="s">
        <v>2342</v>
      </c>
      <c r="Q18172">
        <v>3.89</v>
      </c>
      <c r="R18172">
        <v>0.2</v>
      </c>
      <c r="V18172">
        <v>1</v>
      </c>
      <c r="W18172" t="s">
        <v>2558</v>
      </c>
    </row>
    <row r="18173" spans="1:23" x14ac:dyDescent="0.3">
      <c r="A18173">
        <v>26148</v>
      </c>
      <c r="B18173" s="15" t="s">
        <v>1895</v>
      </c>
      <c r="C18173" t="str">
        <f>_xlfn.XLOOKUP($B18173, STANDARDS!$A:$A, STANDARDS!$B:$B,,0,2)</f>
        <v>Undivided Lemede Fm; Cabo Carvoeiro Fm</v>
      </c>
      <c r="D18173" t="s">
        <v>2177</v>
      </c>
      <c r="E18173" t="s">
        <v>2202</v>
      </c>
      <c r="J18173" cm="1">
        <f t="array" ref="J18173:L18173">_xlfn.XLOOKUP($C18173, AGE!$A:$A,AGE!$B:$D,,0,2)</f>
        <v>182.45</v>
      </c>
      <c r="K18173">
        <v>8.3499999999999943</v>
      </c>
      <c r="L18173" t="str">
        <v xml:space="preserve">GSA 2018 </v>
      </c>
      <c r="M18173" t="s">
        <v>2403</v>
      </c>
      <c r="P18173" t="s">
        <v>2342</v>
      </c>
      <c r="Q18173">
        <v>3.89</v>
      </c>
      <c r="R18173">
        <v>0.2</v>
      </c>
      <c r="V18173">
        <v>1</v>
      </c>
      <c r="W18173" t="s">
        <v>2558</v>
      </c>
    </row>
    <row r="18174" spans="1:23" x14ac:dyDescent="0.3">
      <c r="A18174">
        <v>26149</v>
      </c>
      <c r="B18174" s="15" t="s">
        <v>1895</v>
      </c>
      <c r="C18174" t="str">
        <f>_xlfn.XLOOKUP($B18174, STANDARDS!$A:$A, STANDARDS!$B:$B,,0,2)</f>
        <v>Undivided Lemede Fm; Cabo Carvoeiro Fm</v>
      </c>
      <c r="D18174" t="s">
        <v>2177</v>
      </c>
      <c r="E18174" t="s">
        <v>2202</v>
      </c>
      <c r="J18174" cm="1">
        <f t="array" ref="J18174:L18174">_xlfn.XLOOKUP($C18174, AGE!$A:$A,AGE!$B:$D,,0,2)</f>
        <v>182.45</v>
      </c>
      <c r="K18174">
        <v>8.3499999999999943</v>
      </c>
      <c r="L18174" t="str">
        <v xml:space="preserve">GSA 2018 </v>
      </c>
      <c r="M18174" t="s">
        <v>2403</v>
      </c>
      <c r="P18174" t="s">
        <v>2342</v>
      </c>
      <c r="Q18174">
        <v>3.85</v>
      </c>
      <c r="R18174">
        <v>0.2</v>
      </c>
      <c r="V18174">
        <v>1</v>
      </c>
      <c r="W18174" t="s">
        <v>2558</v>
      </c>
    </row>
    <row r="18175" spans="1:23" x14ac:dyDescent="0.3">
      <c r="A18175">
        <v>26150</v>
      </c>
      <c r="B18175" s="15" t="s">
        <v>1895</v>
      </c>
      <c r="C18175" t="str">
        <f>_xlfn.XLOOKUP($B18175, STANDARDS!$A:$A, STANDARDS!$B:$B,,0,2)</f>
        <v>Undivided Lemede Fm; Cabo Carvoeiro Fm</v>
      </c>
      <c r="D18175" t="s">
        <v>2177</v>
      </c>
      <c r="E18175" t="s">
        <v>2202</v>
      </c>
      <c r="J18175" cm="1">
        <f t="array" ref="J18175:L18175">_xlfn.XLOOKUP($C18175, AGE!$A:$A,AGE!$B:$D,,0,2)</f>
        <v>182.45</v>
      </c>
      <c r="K18175">
        <v>8.3499999999999943</v>
      </c>
      <c r="L18175" t="str">
        <v xml:space="preserve">GSA 2018 </v>
      </c>
      <c r="M18175" t="s">
        <v>2403</v>
      </c>
      <c r="P18175" t="s">
        <v>2342</v>
      </c>
      <c r="Q18175">
        <v>3.84</v>
      </c>
      <c r="R18175">
        <v>0.2</v>
      </c>
      <c r="V18175">
        <v>1</v>
      </c>
      <c r="W18175" t="s">
        <v>2558</v>
      </c>
    </row>
    <row r="18176" spans="1:23" x14ac:dyDescent="0.3">
      <c r="A18176">
        <v>26151</v>
      </c>
      <c r="B18176" s="15" t="s">
        <v>1895</v>
      </c>
      <c r="C18176" t="str">
        <f>_xlfn.XLOOKUP($B18176, STANDARDS!$A:$A, STANDARDS!$B:$B,,0,2)</f>
        <v>Undivided Lemede Fm; Cabo Carvoeiro Fm</v>
      </c>
      <c r="D18176" t="s">
        <v>2177</v>
      </c>
      <c r="E18176" t="s">
        <v>2202</v>
      </c>
      <c r="J18176" cm="1">
        <f t="array" ref="J18176:L18176">_xlfn.XLOOKUP($C18176, AGE!$A:$A,AGE!$B:$D,,0,2)</f>
        <v>182.45</v>
      </c>
      <c r="K18176">
        <v>8.3499999999999943</v>
      </c>
      <c r="L18176" t="str">
        <v xml:space="preserve">GSA 2018 </v>
      </c>
      <c r="M18176" t="s">
        <v>2403</v>
      </c>
      <c r="P18176" t="s">
        <v>2342</v>
      </c>
      <c r="Q18176">
        <v>3.79</v>
      </c>
      <c r="R18176">
        <v>0.2</v>
      </c>
      <c r="V18176">
        <v>1</v>
      </c>
      <c r="W18176" t="s">
        <v>2558</v>
      </c>
    </row>
    <row r="18177" spans="1:23" x14ac:dyDescent="0.3">
      <c r="A18177">
        <v>26152</v>
      </c>
      <c r="B18177" s="15" t="s">
        <v>1895</v>
      </c>
      <c r="C18177" t="str">
        <f>_xlfn.XLOOKUP($B18177, STANDARDS!$A:$A, STANDARDS!$B:$B,,0,2)</f>
        <v>Undivided Lemede Fm; Cabo Carvoeiro Fm</v>
      </c>
      <c r="D18177" t="s">
        <v>2177</v>
      </c>
      <c r="E18177" t="s">
        <v>2202</v>
      </c>
      <c r="J18177" cm="1">
        <f t="array" ref="J18177:L18177">_xlfn.XLOOKUP($C18177, AGE!$A:$A,AGE!$B:$D,,0,2)</f>
        <v>182.45</v>
      </c>
      <c r="K18177">
        <v>8.3499999999999943</v>
      </c>
      <c r="L18177" t="str">
        <v xml:space="preserve">GSA 2018 </v>
      </c>
      <c r="M18177" t="s">
        <v>2403</v>
      </c>
      <c r="P18177" t="s">
        <v>2342</v>
      </c>
      <c r="Q18177">
        <v>3.62</v>
      </c>
      <c r="R18177">
        <v>0.2</v>
      </c>
      <c r="V18177">
        <v>1</v>
      </c>
      <c r="W18177" t="s">
        <v>2558</v>
      </c>
    </row>
    <row r="18178" spans="1:23" x14ac:dyDescent="0.3">
      <c r="A18178">
        <v>26153</v>
      </c>
      <c r="B18178" s="15" t="s">
        <v>1895</v>
      </c>
      <c r="C18178" t="str">
        <f>_xlfn.XLOOKUP($B18178, STANDARDS!$A:$A, STANDARDS!$B:$B,,0,2)</f>
        <v>Undivided Lemede Fm; Cabo Carvoeiro Fm</v>
      </c>
      <c r="D18178" t="s">
        <v>2177</v>
      </c>
      <c r="E18178" t="s">
        <v>2202</v>
      </c>
      <c r="J18178" cm="1">
        <f t="array" ref="J18178:L18178">_xlfn.XLOOKUP($C18178, AGE!$A:$A,AGE!$B:$D,,0,2)</f>
        <v>182.45</v>
      </c>
      <c r="K18178">
        <v>8.3499999999999943</v>
      </c>
      <c r="L18178" t="str">
        <v xml:space="preserve">GSA 2018 </v>
      </c>
      <c r="M18178" t="s">
        <v>2403</v>
      </c>
      <c r="P18178" t="s">
        <v>2342</v>
      </c>
      <c r="Q18178">
        <v>3.62</v>
      </c>
      <c r="R18178">
        <v>0.2</v>
      </c>
      <c r="V18178">
        <v>1</v>
      </c>
      <c r="W18178" t="s">
        <v>2558</v>
      </c>
    </row>
    <row r="18179" spans="1:23" x14ac:dyDescent="0.3">
      <c r="A18179">
        <v>26154</v>
      </c>
      <c r="B18179" s="15" t="s">
        <v>1895</v>
      </c>
      <c r="C18179" t="str">
        <f>_xlfn.XLOOKUP($B18179, STANDARDS!$A:$A, STANDARDS!$B:$B,,0,2)</f>
        <v>Undivided Lemede Fm; Cabo Carvoeiro Fm</v>
      </c>
      <c r="D18179" t="s">
        <v>2177</v>
      </c>
      <c r="E18179" t="s">
        <v>2202</v>
      </c>
      <c r="J18179" cm="1">
        <f t="array" ref="J18179:L18179">_xlfn.XLOOKUP($C18179, AGE!$A:$A,AGE!$B:$D,,0,2)</f>
        <v>182.45</v>
      </c>
      <c r="K18179">
        <v>8.3499999999999943</v>
      </c>
      <c r="L18179" t="str">
        <v xml:space="preserve">GSA 2018 </v>
      </c>
      <c r="M18179" t="s">
        <v>2403</v>
      </c>
      <c r="P18179" t="s">
        <v>2342</v>
      </c>
      <c r="Q18179">
        <v>3.53</v>
      </c>
      <c r="R18179">
        <v>0.2</v>
      </c>
      <c r="V18179">
        <v>1</v>
      </c>
      <c r="W18179" t="s">
        <v>2558</v>
      </c>
    </row>
    <row r="18180" spans="1:23" x14ac:dyDescent="0.3">
      <c r="A18180">
        <v>26155</v>
      </c>
      <c r="B18180" s="15" t="s">
        <v>1895</v>
      </c>
      <c r="C18180" t="str">
        <f>_xlfn.XLOOKUP($B18180, STANDARDS!$A:$A, STANDARDS!$B:$B,,0,2)</f>
        <v>Undivided Lemede Fm; Cabo Carvoeiro Fm</v>
      </c>
      <c r="D18180" t="s">
        <v>2177</v>
      </c>
      <c r="E18180" t="s">
        <v>2202</v>
      </c>
      <c r="J18180" cm="1">
        <f t="array" ref="J18180:L18180">_xlfn.XLOOKUP($C18180, AGE!$A:$A,AGE!$B:$D,,0,2)</f>
        <v>182.45</v>
      </c>
      <c r="K18180">
        <v>8.3499999999999943</v>
      </c>
      <c r="L18180" t="str">
        <v xml:space="preserve">GSA 2018 </v>
      </c>
      <c r="M18180" t="s">
        <v>2403</v>
      </c>
      <c r="P18180" t="s">
        <v>2342</v>
      </c>
      <c r="Q18180">
        <v>3.71</v>
      </c>
      <c r="R18180">
        <v>0.2</v>
      </c>
      <c r="V18180">
        <v>1</v>
      </c>
      <c r="W18180" t="s">
        <v>2558</v>
      </c>
    </row>
    <row r="18181" spans="1:23" x14ac:dyDescent="0.3">
      <c r="A18181">
        <v>26156</v>
      </c>
      <c r="B18181" s="15" t="s">
        <v>1895</v>
      </c>
      <c r="C18181" t="str">
        <f>_xlfn.XLOOKUP($B18181, STANDARDS!$A:$A, STANDARDS!$B:$B,,0,2)</f>
        <v>Undivided Lemede Fm; Cabo Carvoeiro Fm</v>
      </c>
      <c r="D18181" t="s">
        <v>2177</v>
      </c>
      <c r="E18181" t="s">
        <v>2202</v>
      </c>
      <c r="J18181" cm="1">
        <f t="array" ref="J18181:L18181">_xlfn.XLOOKUP($C18181, AGE!$A:$A,AGE!$B:$D,,0,2)</f>
        <v>182.45</v>
      </c>
      <c r="K18181">
        <v>8.3499999999999943</v>
      </c>
      <c r="L18181" t="str">
        <v xml:space="preserve">GSA 2018 </v>
      </c>
      <c r="M18181" t="s">
        <v>2403</v>
      </c>
      <c r="P18181" t="s">
        <v>2342</v>
      </c>
      <c r="Q18181">
        <v>3.76</v>
      </c>
      <c r="R18181">
        <v>0.2</v>
      </c>
      <c r="V18181">
        <v>1</v>
      </c>
      <c r="W18181" t="s">
        <v>2558</v>
      </c>
    </row>
    <row r="18182" spans="1:23" x14ac:dyDescent="0.3">
      <c r="A18182">
        <v>26157</v>
      </c>
      <c r="B18182" s="15" t="s">
        <v>1895</v>
      </c>
      <c r="C18182" t="str">
        <f>_xlfn.XLOOKUP($B18182, STANDARDS!$A:$A, STANDARDS!$B:$B,,0,2)</f>
        <v>Undivided Lemede Fm; Cabo Carvoeiro Fm</v>
      </c>
      <c r="D18182" t="s">
        <v>2177</v>
      </c>
      <c r="E18182" t="s">
        <v>2202</v>
      </c>
      <c r="J18182" cm="1">
        <f t="array" ref="J18182:L18182">_xlfn.XLOOKUP($C18182, AGE!$A:$A,AGE!$B:$D,,0,2)</f>
        <v>182.45</v>
      </c>
      <c r="K18182">
        <v>8.3499999999999943</v>
      </c>
      <c r="L18182" t="str">
        <v xml:space="preserve">GSA 2018 </v>
      </c>
      <c r="M18182" t="s">
        <v>2403</v>
      </c>
      <c r="P18182" t="s">
        <v>2342</v>
      </c>
      <c r="Q18182">
        <v>3.67</v>
      </c>
      <c r="R18182">
        <v>0.2</v>
      </c>
      <c r="V18182">
        <v>1</v>
      </c>
      <c r="W18182" t="s">
        <v>2558</v>
      </c>
    </row>
    <row r="18183" spans="1:23" x14ac:dyDescent="0.3">
      <c r="A18183">
        <v>26158</v>
      </c>
      <c r="B18183" s="15" t="s">
        <v>1895</v>
      </c>
      <c r="C18183" t="str">
        <f>_xlfn.XLOOKUP($B18183, STANDARDS!$A:$A, STANDARDS!$B:$B,,0,2)</f>
        <v>Undivided Lemede Fm; Cabo Carvoeiro Fm</v>
      </c>
      <c r="D18183" t="s">
        <v>2177</v>
      </c>
      <c r="E18183" t="s">
        <v>2202</v>
      </c>
      <c r="J18183" cm="1">
        <f t="array" ref="J18183:L18183">_xlfn.XLOOKUP($C18183, AGE!$A:$A,AGE!$B:$D,,0,2)</f>
        <v>182.45</v>
      </c>
      <c r="K18183">
        <v>8.3499999999999943</v>
      </c>
      <c r="L18183" t="str">
        <v xml:space="preserve">GSA 2018 </v>
      </c>
      <c r="M18183" t="s">
        <v>2403</v>
      </c>
      <c r="P18183" t="s">
        <v>2342</v>
      </c>
      <c r="Q18183">
        <v>3.39</v>
      </c>
      <c r="R18183">
        <v>0.2</v>
      </c>
      <c r="V18183">
        <v>1</v>
      </c>
      <c r="W18183" t="s">
        <v>2558</v>
      </c>
    </row>
    <row r="18184" spans="1:23" x14ac:dyDescent="0.3">
      <c r="A18184">
        <v>26159</v>
      </c>
      <c r="B18184" s="15" t="s">
        <v>1895</v>
      </c>
      <c r="C18184" t="str">
        <f>_xlfn.XLOOKUP($B18184, STANDARDS!$A:$A, STANDARDS!$B:$B,,0,2)</f>
        <v>Undivided Lemede Fm; Cabo Carvoeiro Fm</v>
      </c>
      <c r="D18184" t="s">
        <v>2177</v>
      </c>
      <c r="E18184" t="s">
        <v>2202</v>
      </c>
      <c r="J18184" cm="1">
        <f t="array" ref="J18184:L18184">_xlfn.XLOOKUP($C18184, AGE!$A:$A,AGE!$B:$D,,0,2)</f>
        <v>182.45</v>
      </c>
      <c r="K18184">
        <v>8.3499999999999943</v>
      </c>
      <c r="L18184" t="str">
        <v xml:space="preserve">GSA 2018 </v>
      </c>
      <c r="M18184" t="s">
        <v>2403</v>
      </c>
      <c r="P18184" t="s">
        <v>2342</v>
      </c>
      <c r="Q18184">
        <v>3.49</v>
      </c>
      <c r="R18184">
        <v>0.2</v>
      </c>
      <c r="V18184">
        <v>1</v>
      </c>
      <c r="W18184" t="s">
        <v>2558</v>
      </c>
    </row>
    <row r="18185" spans="1:23" x14ac:dyDescent="0.3">
      <c r="A18185">
        <v>26160</v>
      </c>
      <c r="B18185" s="15" t="s">
        <v>1895</v>
      </c>
      <c r="C18185" t="str">
        <f>_xlfn.XLOOKUP($B18185, STANDARDS!$A:$A, STANDARDS!$B:$B,,0,2)</f>
        <v>Undivided Lemede Fm; Cabo Carvoeiro Fm</v>
      </c>
      <c r="D18185" t="s">
        <v>2177</v>
      </c>
      <c r="E18185" t="s">
        <v>2202</v>
      </c>
      <c r="J18185" cm="1">
        <f t="array" ref="J18185:L18185">_xlfn.XLOOKUP($C18185, AGE!$A:$A,AGE!$B:$D,,0,2)</f>
        <v>182.45</v>
      </c>
      <c r="K18185">
        <v>8.3499999999999943</v>
      </c>
      <c r="L18185" t="str">
        <v xml:space="preserve">GSA 2018 </v>
      </c>
      <c r="M18185" t="s">
        <v>2403</v>
      </c>
      <c r="P18185" t="s">
        <v>2342</v>
      </c>
      <c r="Q18185">
        <v>3.49</v>
      </c>
      <c r="R18185">
        <v>0.2</v>
      </c>
      <c r="V18185">
        <v>1</v>
      </c>
      <c r="W18185" t="s">
        <v>2558</v>
      </c>
    </row>
    <row r="18186" spans="1:23" x14ac:dyDescent="0.3">
      <c r="A18186">
        <v>26161</v>
      </c>
      <c r="B18186" s="15" t="s">
        <v>1895</v>
      </c>
      <c r="C18186" t="str">
        <f>_xlfn.XLOOKUP($B18186, STANDARDS!$A:$A, STANDARDS!$B:$B,,0,2)</f>
        <v>Undivided Lemede Fm; Cabo Carvoeiro Fm</v>
      </c>
      <c r="D18186" t="s">
        <v>2177</v>
      </c>
      <c r="E18186" t="s">
        <v>2202</v>
      </c>
      <c r="J18186" cm="1">
        <f t="array" ref="J18186:L18186">_xlfn.XLOOKUP($C18186, AGE!$A:$A,AGE!$B:$D,,0,2)</f>
        <v>182.45</v>
      </c>
      <c r="K18186">
        <v>8.3499999999999943</v>
      </c>
      <c r="L18186" t="str">
        <v xml:space="preserve">GSA 2018 </v>
      </c>
      <c r="M18186" t="s">
        <v>2403</v>
      </c>
      <c r="P18186" t="s">
        <v>2342</v>
      </c>
      <c r="Q18186">
        <v>3.51</v>
      </c>
      <c r="R18186">
        <v>0.2</v>
      </c>
      <c r="V18186">
        <v>1</v>
      </c>
      <c r="W18186" t="s">
        <v>2558</v>
      </c>
    </row>
    <row r="18187" spans="1:23" x14ac:dyDescent="0.3">
      <c r="A18187">
        <v>26162</v>
      </c>
      <c r="B18187" s="15" t="s">
        <v>1895</v>
      </c>
      <c r="C18187" t="str">
        <f>_xlfn.XLOOKUP($B18187, STANDARDS!$A:$A, STANDARDS!$B:$B,,0,2)</f>
        <v>Undivided Lemede Fm; Cabo Carvoeiro Fm</v>
      </c>
      <c r="D18187" t="s">
        <v>2177</v>
      </c>
      <c r="E18187" t="s">
        <v>2202</v>
      </c>
      <c r="J18187" cm="1">
        <f t="array" ref="J18187:L18187">_xlfn.XLOOKUP($C18187, AGE!$A:$A,AGE!$B:$D,,0,2)</f>
        <v>182.45</v>
      </c>
      <c r="K18187">
        <v>8.3499999999999943</v>
      </c>
      <c r="L18187" t="str">
        <v xml:space="preserve">GSA 2018 </v>
      </c>
      <c r="M18187" t="s">
        <v>2403</v>
      </c>
      <c r="P18187" t="s">
        <v>2342</v>
      </c>
      <c r="Q18187">
        <v>3.58</v>
      </c>
      <c r="R18187">
        <v>0.2</v>
      </c>
      <c r="V18187">
        <v>1</v>
      </c>
      <c r="W18187" t="s">
        <v>2558</v>
      </c>
    </row>
    <row r="18188" spans="1:23" x14ac:dyDescent="0.3">
      <c r="A18188">
        <v>26163</v>
      </c>
      <c r="B18188" s="15" t="s">
        <v>1895</v>
      </c>
      <c r="C18188" t="str">
        <f>_xlfn.XLOOKUP($B18188, STANDARDS!$A:$A, STANDARDS!$B:$B,,0,2)</f>
        <v>Undivided Lemede Fm; Cabo Carvoeiro Fm</v>
      </c>
      <c r="D18188" t="s">
        <v>2177</v>
      </c>
      <c r="E18188" t="s">
        <v>2202</v>
      </c>
      <c r="J18188" cm="1">
        <f t="array" ref="J18188:L18188">_xlfn.XLOOKUP($C18188, AGE!$A:$A,AGE!$B:$D,,0,2)</f>
        <v>182.45</v>
      </c>
      <c r="K18188">
        <v>8.3499999999999943</v>
      </c>
      <c r="L18188" t="str">
        <v xml:space="preserve">GSA 2018 </v>
      </c>
      <c r="M18188" t="s">
        <v>2403</v>
      </c>
      <c r="P18188" t="s">
        <v>2342</v>
      </c>
      <c r="Q18188">
        <v>3.67</v>
      </c>
      <c r="R18188">
        <v>0.2</v>
      </c>
      <c r="V18188">
        <v>1</v>
      </c>
      <c r="W18188" t="s">
        <v>2558</v>
      </c>
    </row>
    <row r="18189" spans="1:23" x14ac:dyDescent="0.3">
      <c r="A18189">
        <v>26164</v>
      </c>
      <c r="B18189" s="15" t="s">
        <v>1895</v>
      </c>
      <c r="C18189" t="str">
        <f>_xlfn.XLOOKUP($B18189, STANDARDS!$A:$A, STANDARDS!$B:$B,,0,2)</f>
        <v>Undivided Lemede Fm; Cabo Carvoeiro Fm</v>
      </c>
      <c r="D18189" t="s">
        <v>2177</v>
      </c>
      <c r="E18189" t="s">
        <v>2202</v>
      </c>
      <c r="J18189" cm="1">
        <f t="array" ref="J18189:L18189">_xlfn.XLOOKUP($C18189, AGE!$A:$A,AGE!$B:$D,,0,2)</f>
        <v>182.45</v>
      </c>
      <c r="K18189">
        <v>8.3499999999999943</v>
      </c>
      <c r="L18189" t="str">
        <v xml:space="preserve">GSA 2018 </v>
      </c>
      <c r="M18189" t="s">
        <v>2403</v>
      </c>
      <c r="P18189" t="s">
        <v>2342</v>
      </c>
      <c r="Q18189">
        <v>3.68</v>
      </c>
      <c r="R18189">
        <v>0.2</v>
      </c>
      <c r="V18189">
        <v>1</v>
      </c>
      <c r="W18189" t="s">
        <v>2558</v>
      </c>
    </row>
    <row r="18190" spans="1:23" x14ac:dyDescent="0.3">
      <c r="A18190">
        <v>26165</v>
      </c>
      <c r="B18190" s="15" t="s">
        <v>1895</v>
      </c>
      <c r="C18190" t="str">
        <f>_xlfn.XLOOKUP($B18190, STANDARDS!$A:$A, STANDARDS!$B:$B,,0,2)</f>
        <v>Undivided Lemede Fm; Cabo Carvoeiro Fm</v>
      </c>
      <c r="D18190" t="s">
        <v>2177</v>
      </c>
      <c r="E18190" t="s">
        <v>2202</v>
      </c>
      <c r="J18190" cm="1">
        <f t="array" ref="J18190:L18190">_xlfn.XLOOKUP($C18190, AGE!$A:$A,AGE!$B:$D,,0,2)</f>
        <v>182.45</v>
      </c>
      <c r="K18190">
        <v>8.3499999999999943</v>
      </c>
      <c r="L18190" t="str">
        <v xml:space="preserve">GSA 2018 </v>
      </c>
      <c r="M18190" t="s">
        <v>2403</v>
      </c>
      <c r="P18190" t="s">
        <v>2342</v>
      </c>
      <c r="Q18190">
        <v>3.61</v>
      </c>
      <c r="R18190">
        <v>0.2</v>
      </c>
      <c r="V18190">
        <v>1</v>
      </c>
      <c r="W18190" t="s">
        <v>2558</v>
      </c>
    </row>
    <row r="18191" spans="1:23" x14ac:dyDescent="0.3">
      <c r="A18191">
        <v>26166</v>
      </c>
      <c r="B18191" s="15" t="s">
        <v>1895</v>
      </c>
      <c r="C18191" t="str">
        <f>_xlfn.XLOOKUP($B18191, STANDARDS!$A:$A, STANDARDS!$B:$B,,0,2)</f>
        <v>Undivided Lemede Fm; Cabo Carvoeiro Fm</v>
      </c>
      <c r="D18191" t="s">
        <v>2177</v>
      </c>
      <c r="E18191" t="s">
        <v>2202</v>
      </c>
      <c r="J18191" cm="1">
        <f t="array" ref="J18191:L18191">_xlfn.XLOOKUP($C18191, AGE!$A:$A,AGE!$B:$D,,0,2)</f>
        <v>182.45</v>
      </c>
      <c r="K18191">
        <v>8.3499999999999943</v>
      </c>
      <c r="L18191" t="str">
        <v xml:space="preserve">GSA 2018 </v>
      </c>
      <c r="M18191" t="s">
        <v>2403</v>
      </c>
      <c r="P18191" t="s">
        <v>2342</v>
      </c>
      <c r="Q18191">
        <v>3.67</v>
      </c>
      <c r="R18191">
        <v>0.2</v>
      </c>
      <c r="V18191">
        <v>1</v>
      </c>
      <c r="W18191" t="s">
        <v>2558</v>
      </c>
    </row>
    <row r="18192" spans="1:23" x14ac:dyDescent="0.3">
      <c r="A18192">
        <v>26167</v>
      </c>
      <c r="B18192" s="15" t="s">
        <v>1895</v>
      </c>
      <c r="C18192" t="str">
        <f>_xlfn.XLOOKUP($B18192, STANDARDS!$A:$A, STANDARDS!$B:$B,,0,2)</f>
        <v>Undivided Lemede Fm; Cabo Carvoeiro Fm</v>
      </c>
      <c r="D18192" t="s">
        <v>2177</v>
      </c>
      <c r="E18192" t="s">
        <v>2202</v>
      </c>
      <c r="J18192" cm="1">
        <f t="array" ref="J18192:L18192">_xlfn.XLOOKUP($C18192, AGE!$A:$A,AGE!$B:$D,,0,2)</f>
        <v>182.45</v>
      </c>
      <c r="K18192">
        <v>8.3499999999999943</v>
      </c>
      <c r="L18192" t="str">
        <v xml:space="preserve">GSA 2018 </v>
      </c>
      <c r="M18192" t="s">
        <v>2403</v>
      </c>
      <c r="P18192" t="s">
        <v>2342</v>
      </c>
      <c r="Q18192">
        <v>3.65</v>
      </c>
      <c r="R18192">
        <v>0.2</v>
      </c>
      <c r="V18192">
        <v>1</v>
      </c>
      <c r="W18192" t="s">
        <v>2558</v>
      </c>
    </row>
    <row r="18193" spans="1:23" x14ac:dyDescent="0.3">
      <c r="A18193">
        <v>26168</v>
      </c>
      <c r="B18193" s="15" t="s">
        <v>1895</v>
      </c>
      <c r="C18193" t="str">
        <f>_xlfn.XLOOKUP($B18193, STANDARDS!$A:$A, STANDARDS!$B:$B,,0,2)</f>
        <v>Undivided Lemede Fm; Cabo Carvoeiro Fm</v>
      </c>
      <c r="D18193" t="s">
        <v>2177</v>
      </c>
      <c r="E18193" t="s">
        <v>2202</v>
      </c>
      <c r="J18193" cm="1">
        <f t="array" ref="J18193:L18193">_xlfn.XLOOKUP($C18193, AGE!$A:$A,AGE!$B:$D,,0,2)</f>
        <v>182.45</v>
      </c>
      <c r="K18193">
        <v>8.3499999999999943</v>
      </c>
      <c r="L18193" t="str">
        <v xml:space="preserve">GSA 2018 </v>
      </c>
      <c r="M18193" t="s">
        <v>2403</v>
      </c>
      <c r="P18193" t="s">
        <v>2342</v>
      </c>
      <c r="Q18193">
        <v>3.59</v>
      </c>
      <c r="R18193">
        <v>0.2</v>
      </c>
      <c r="V18193">
        <v>1</v>
      </c>
      <c r="W18193" t="s">
        <v>2558</v>
      </c>
    </row>
    <row r="18194" spans="1:23" x14ac:dyDescent="0.3">
      <c r="A18194">
        <v>26169</v>
      </c>
      <c r="B18194" s="15" t="s">
        <v>1895</v>
      </c>
      <c r="C18194" t="str">
        <f>_xlfn.XLOOKUP($B18194, STANDARDS!$A:$A, STANDARDS!$B:$B,,0,2)</f>
        <v>Undivided Lemede Fm; Cabo Carvoeiro Fm</v>
      </c>
      <c r="D18194" t="s">
        <v>2177</v>
      </c>
      <c r="E18194" t="s">
        <v>2202</v>
      </c>
      <c r="J18194" cm="1">
        <f t="array" ref="J18194:L18194">_xlfn.XLOOKUP($C18194, AGE!$A:$A,AGE!$B:$D,,0,2)</f>
        <v>182.45</v>
      </c>
      <c r="K18194">
        <v>8.3499999999999943</v>
      </c>
      <c r="L18194" t="str">
        <v xml:space="preserve">GSA 2018 </v>
      </c>
      <c r="M18194" t="s">
        <v>2403</v>
      </c>
      <c r="P18194" t="s">
        <v>2342</v>
      </c>
      <c r="Q18194">
        <v>3.66</v>
      </c>
      <c r="R18194">
        <v>0.2</v>
      </c>
      <c r="V18194">
        <v>1</v>
      </c>
      <c r="W18194" t="s">
        <v>2558</v>
      </c>
    </row>
    <row r="18195" spans="1:23" x14ac:dyDescent="0.3">
      <c r="A18195">
        <v>26170</v>
      </c>
      <c r="B18195" s="15" t="s">
        <v>1895</v>
      </c>
      <c r="C18195" t="str">
        <f>_xlfn.XLOOKUP($B18195, STANDARDS!$A:$A, STANDARDS!$B:$B,,0,2)</f>
        <v>Undivided Lemede Fm; Cabo Carvoeiro Fm</v>
      </c>
      <c r="D18195" t="s">
        <v>2177</v>
      </c>
      <c r="E18195" t="s">
        <v>2202</v>
      </c>
      <c r="J18195" cm="1">
        <f t="array" ref="J18195:L18195">_xlfn.XLOOKUP($C18195, AGE!$A:$A,AGE!$B:$D,,0,2)</f>
        <v>182.45</v>
      </c>
      <c r="K18195">
        <v>8.3499999999999943</v>
      </c>
      <c r="L18195" t="str">
        <v xml:space="preserve">GSA 2018 </v>
      </c>
      <c r="M18195" t="s">
        <v>2403</v>
      </c>
      <c r="P18195" t="s">
        <v>2342</v>
      </c>
      <c r="Q18195">
        <v>3.51</v>
      </c>
      <c r="R18195">
        <v>0.2</v>
      </c>
      <c r="V18195">
        <v>1</v>
      </c>
      <c r="W18195" t="s">
        <v>2558</v>
      </c>
    </row>
    <row r="18196" spans="1:23" x14ac:dyDescent="0.3">
      <c r="A18196">
        <v>26171</v>
      </c>
      <c r="B18196" s="15" t="s">
        <v>1895</v>
      </c>
      <c r="C18196" t="str">
        <f>_xlfn.XLOOKUP($B18196, STANDARDS!$A:$A, STANDARDS!$B:$B,,0,2)</f>
        <v>Undivided Lemede Fm; Cabo Carvoeiro Fm</v>
      </c>
      <c r="D18196" t="s">
        <v>2177</v>
      </c>
      <c r="E18196" t="s">
        <v>2202</v>
      </c>
      <c r="J18196" cm="1">
        <f t="array" ref="J18196:L18196">_xlfn.XLOOKUP($C18196, AGE!$A:$A,AGE!$B:$D,,0,2)</f>
        <v>182.45</v>
      </c>
      <c r="K18196">
        <v>8.3499999999999943</v>
      </c>
      <c r="L18196" t="str">
        <v xml:space="preserve">GSA 2018 </v>
      </c>
      <c r="M18196" t="s">
        <v>2403</v>
      </c>
      <c r="P18196" t="s">
        <v>2342</v>
      </c>
      <c r="Q18196">
        <v>3.57</v>
      </c>
      <c r="R18196">
        <v>0.2</v>
      </c>
      <c r="V18196">
        <v>1</v>
      </c>
      <c r="W18196" t="s">
        <v>2558</v>
      </c>
    </row>
    <row r="18197" spans="1:23" x14ac:dyDescent="0.3">
      <c r="A18197">
        <v>26172</v>
      </c>
      <c r="B18197" s="15" t="s">
        <v>1895</v>
      </c>
      <c r="C18197" t="str">
        <f>_xlfn.XLOOKUP($B18197, STANDARDS!$A:$A, STANDARDS!$B:$B,,0,2)</f>
        <v>Undivided Lemede Fm; Cabo Carvoeiro Fm</v>
      </c>
      <c r="D18197" t="s">
        <v>2177</v>
      </c>
      <c r="E18197" t="s">
        <v>2202</v>
      </c>
      <c r="J18197" cm="1">
        <f t="array" ref="J18197:L18197">_xlfn.XLOOKUP($C18197, AGE!$A:$A,AGE!$B:$D,,0,2)</f>
        <v>182.45</v>
      </c>
      <c r="K18197">
        <v>8.3499999999999943</v>
      </c>
      <c r="L18197" t="str">
        <v xml:space="preserve">GSA 2018 </v>
      </c>
      <c r="M18197" t="s">
        <v>2403</v>
      </c>
      <c r="P18197" t="s">
        <v>2342</v>
      </c>
      <c r="Q18197">
        <v>3.55</v>
      </c>
      <c r="R18197">
        <v>0.2</v>
      </c>
      <c r="V18197">
        <v>1</v>
      </c>
      <c r="W18197" t="s">
        <v>2558</v>
      </c>
    </row>
    <row r="18198" spans="1:23" x14ac:dyDescent="0.3">
      <c r="A18198">
        <v>26173</v>
      </c>
      <c r="B18198" s="15" t="s">
        <v>1895</v>
      </c>
      <c r="C18198" t="str">
        <f>_xlfn.XLOOKUP($B18198, STANDARDS!$A:$A, STANDARDS!$B:$B,,0,2)</f>
        <v>Undivided Lemede Fm; Cabo Carvoeiro Fm</v>
      </c>
      <c r="D18198" t="s">
        <v>2177</v>
      </c>
      <c r="E18198" t="s">
        <v>2202</v>
      </c>
      <c r="J18198" cm="1">
        <f t="array" ref="J18198:L18198">_xlfn.XLOOKUP($C18198, AGE!$A:$A,AGE!$B:$D,,0,2)</f>
        <v>182.45</v>
      </c>
      <c r="K18198">
        <v>8.3499999999999943</v>
      </c>
      <c r="L18198" t="str">
        <v xml:space="preserve">GSA 2018 </v>
      </c>
      <c r="M18198" t="s">
        <v>2403</v>
      </c>
      <c r="P18198" t="s">
        <v>2342</v>
      </c>
      <c r="Q18198">
        <v>3.57</v>
      </c>
      <c r="R18198">
        <v>0.2</v>
      </c>
      <c r="V18198">
        <v>1</v>
      </c>
      <c r="W18198" t="s">
        <v>2558</v>
      </c>
    </row>
    <row r="18199" spans="1:23" x14ac:dyDescent="0.3">
      <c r="A18199">
        <v>26174</v>
      </c>
      <c r="B18199" s="15" t="s">
        <v>1895</v>
      </c>
      <c r="C18199" t="str">
        <f>_xlfn.XLOOKUP($B18199, STANDARDS!$A:$A, STANDARDS!$B:$B,,0,2)</f>
        <v>Undivided Lemede Fm; Cabo Carvoeiro Fm</v>
      </c>
      <c r="D18199" t="s">
        <v>2177</v>
      </c>
      <c r="E18199" t="s">
        <v>2202</v>
      </c>
      <c r="J18199" cm="1">
        <f t="array" ref="J18199:L18199">_xlfn.XLOOKUP($C18199, AGE!$A:$A,AGE!$B:$D,,0,2)</f>
        <v>182.45</v>
      </c>
      <c r="K18199">
        <v>8.3499999999999943</v>
      </c>
      <c r="L18199" t="str">
        <v xml:space="preserve">GSA 2018 </v>
      </c>
      <c r="M18199" t="s">
        <v>2403</v>
      </c>
      <c r="P18199" t="s">
        <v>2342</v>
      </c>
      <c r="Q18199">
        <v>3.72</v>
      </c>
      <c r="R18199">
        <v>0.2</v>
      </c>
      <c r="V18199">
        <v>1</v>
      </c>
      <c r="W18199" t="s">
        <v>2558</v>
      </c>
    </row>
    <row r="18200" spans="1:23" x14ac:dyDescent="0.3">
      <c r="A18200">
        <v>26175</v>
      </c>
      <c r="B18200" s="15" t="s">
        <v>1895</v>
      </c>
      <c r="C18200" t="str">
        <f>_xlfn.XLOOKUP($B18200, STANDARDS!$A:$A, STANDARDS!$B:$B,,0,2)</f>
        <v>Undivided Lemede Fm; Cabo Carvoeiro Fm</v>
      </c>
      <c r="D18200" t="s">
        <v>2177</v>
      </c>
      <c r="E18200" t="s">
        <v>2202</v>
      </c>
      <c r="J18200" cm="1">
        <f t="array" ref="J18200:L18200">_xlfn.XLOOKUP($C18200, AGE!$A:$A,AGE!$B:$D,,0,2)</f>
        <v>182.45</v>
      </c>
      <c r="K18200">
        <v>8.3499999999999943</v>
      </c>
      <c r="L18200" t="str">
        <v xml:space="preserve">GSA 2018 </v>
      </c>
      <c r="M18200" t="s">
        <v>2403</v>
      </c>
      <c r="P18200" t="s">
        <v>2342</v>
      </c>
      <c r="Q18200">
        <v>3.77</v>
      </c>
      <c r="R18200">
        <v>0.2</v>
      </c>
      <c r="V18200">
        <v>1</v>
      </c>
      <c r="W18200" t="s">
        <v>2558</v>
      </c>
    </row>
    <row r="18201" spans="1:23" x14ac:dyDescent="0.3">
      <c r="A18201">
        <v>26176</v>
      </c>
      <c r="B18201" s="15" t="s">
        <v>1895</v>
      </c>
      <c r="C18201" t="str">
        <f>_xlfn.XLOOKUP($B18201, STANDARDS!$A:$A, STANDARDS!$B:$B,,0,2)</f>
        <v>Undivided Lemede Fm; Cabo Carvoeiro Fm</v>
      </c>
      <c r="D18201" t="s">
        <v>2177</v>
      </c>
      <c r="E18201" t="s">
        <v>2202</v>
      </c>
      <c r="J18201" cm="1">
        <f t="array" ref="J18201:L18201">_xlfn.XLOOKUP($C18201, AGE!$A:$A,AGE!$B:$D,,0,2)</f>
        <v>182.45</v>
      </c>
      <c r="K18201">
        <v>8.3499999999999943</v>
      </c>
      <c r="L18201" t="str">
        <v xml:space="preserve">GSA 2018 </v>
      </c>
      <c r="M18201" t="s">
        <v>2403</v>
      </c>
      <c r="P18201" t="s">
        <v>2342</v>
      </c>
      <c r="Q18201">
        <v>3.82</v>
      </c>
      <c r="R18201">
        <v>0.2</v>
      </c>
      <c r="V18201">
        <v>1</v>
      </c>
      <c r="W18201" t="s">
        <v>2558</v>
      </c>
    </row>
    <row r="18202" spans="1:23" x14ac:dyDescent="0.3">
      <c r="A18202">
        <v>26177</v>
      </c>
      <c r="B18202" s="15" t="s">
        <v>1895</v>
      </c>
      <c r="C18202" t="str">
        <f>_xlfn.XLOOKUP($B18202, STANDARDS!$A:$A, STANDARDS!$B:$B,,0,2)</f>
        <v>Undivided Lemede Fm; Cabo Carvoeiro Fm</v>
      </c>
      <c r="D18202" t="s">
        <v>2177</v>
      </c>
      <c r="E18202" t="s">
        <v>2202</v>
      </c>
      <c r="J18202" cm="1">
        <f t="array" ref="J18202:L18202">_xlfn.XLOOKUP($C18202, AGE!$A:$A,AGE!$B:$D,,0,2)</f>
        <v>182.45</v>
      </c>
      <c r="K18202">
        <v>8.3499999999999943</v>
      </c>
      <c r="L18202" t="str">
        <v xml:space="preserve">GSA 2018 </v>
      </c>
      <c r="M18202" t="s">
        <v>2403</v>
      </c>
      <c r="P18202" t="s">
        <v>2342</v>
      </c>
      <c r="Q18202">
        <v>3.87</v>
      </c>
      <c r="R18202">
        <v>0.2</v>
      </c>
      <c r="V18202">
        <v>1</v>
      </c>
      <c r="W18202" t="s">
        <v>2558</v>
      </c>
    </row>
    <row r="18203" spans="1:23" x14ac:dyDescent="0.3">
      <c r="A18203">
        <v>26178</v>
      </c>
      <c r="B18203" s="15" t="s">
        <v>1895</v>
      </c>
      <c r="C18203" t="str">
        <f>_xlfn.XLOOKUP($B18203, STANDARDS!$A:$A, STANDARDS!$B:$B,,0,2)</f>
        <v>Undivided Lemede Fm; Cabo Carvoeiro Fm</v>
      </c>
      <c r="D18203" t="s">
        <v>2177</v>
      </c>
      <c r="E18203" t="s">
        <v>2202</v>
      </c>
      <c r="J18203" cm="1">
        <f t="array" ref="J18203:L18203">_xlfn.XLOOKUP($C18203, AGE!$A:$A,AGE!$B:$D,,0,2)</f>
        <v>182.45</v>
      </c>
      <c r="K18203">
        <v>8.3499999999999943</v>
      </c>
      <c r="L18203" t="str">
        <v xml:space="preserve">GSA 2018 </v>
      </c>
      <c r="M18203" t="s">
        <v>2403</v>
      </c>
      <c r="P18203" t="s">
        <v>2342</v>
      </c>
      <c r="Q18203">
        <v>3.81</v>
      </c>
      <c r="R18203">
        <v>0.2</v>
      </c>
      <c r="V18203">
        <v>1</v>
      </c>
      <c r="W18203" t="s">
        <v>2558</v>
      </c>
    </row>
    <row r="18204" spans="1:23" x14ac:dyDescent="0.3">
      <c r="A18204">
        <v>26179</v>
      </c>
      <c r="B18204" s="15" t="s">
        <v>1895</v>
      </c>
      <c r="C18204" t="str">
        <f>_xlfn.XLOOKUP($B18204, STANDARDS!$A:$A, STANDARDS!$B:$B,,0,2)</f>
        <v>Undivided Lemede Fm; Cabo Carvoeiro Fm</v>
      </c>
      <c r="D18204" t="s">
        <v>2177</v>
      </c>
      <c r="E18204" t="s">
        <v>2202</v>
      </c>
      <c r="J18204" cm="1">
        <f t="array" ref="J18204:L18204">_xlfn.XLOOKUP($C18204, AGE!$A:$A,AGE!$B:$D,,0,2)</f>
        <v>182.45</v>
      </c>
      <c r="K18204">
        <v>8.3499999999999943</v>
      </c>
      <c r="L18204" t="str">
        <v xml:space="preserve">GSA 2018 </v>
      </c>
      <c r="M18204" t="s">
        <v>2403</v>
      </c>
      <c r="P18204" t="s">
        <v>2342</v>
      </c>
      <c r="Q18204">
        <v>3.77</v>
      </c>
      <c r="R18204">
        <v>0.2</v>
      </c>
      <c r="V18204">
        <v>1</v>
      </c>
      <c r="W18204" t="s">
        <v>2558</v>
      </c>
    </row>
    <row r="18205" spans="1:23" x14ac:dyDescent="0.3">
      <c r="A18205">
        <v>26180</v>
      </c>
      <c r="B18205" s="15" t="s">
        <v>1895</v>
      </c>
      <c r="C18205" t="str">
        <f>_xlfn.XLOOKUP($B18205, STANDARDS!$A:$A, STANDARDS!$B:$B,,0,2)</f>
        <v>Undivided Lemede Fm; Cabo Carvoeiro Fm</v>
      </c>
      <c r="D18205" t="s">
        <v>2177</v>
      </c>
      <c r="E18205" t="s">
        <v>2202</v>
      </c>
      <c r="J18205" cm="1">
        <f t="array" ref="J18205:L18205">_xlfn.XLOOKUP($C18205, AGE!$A:$A,AGE!$B:$D,,0,2)</f>
        <v>182.45</v>
      </c>
      <c r="K18205">
        <v>8.3499999999999943</v>
      </c>
      <c r="L18205" t="str">
        <v xml:space="preserve">GSA 2018 </v>
      </c>
      <c r="M18205" t="s">
        <v>2403</v>
      </c>
      <c r="P18205" t="s">
        <v>2342</v>
      </c>
      <c r="Q18205">
        <v>3.74</v>
      </c>
      <c r="R18205">
        <v>0.2</v>
      </c>
      <c r="V18205">
        <v>1</v>
      </c>
      <c r="W18205" t="s">
        <v>2558</v>
      </c>
    </row>
    <row r="18206" spans="1:23" x14ac:dyDescent="0.3">
      <c r="A18206">
        <v>26181</v>
      </c>
      <c r="B18206" s="15" t="s">
        <v>1895</v>
      </c>
      <c r="C18206" t="str">
        <f>_xlfn.XLOOKUP($B18206, STANDARDS!$A:$A, STANDARDS!$B:$B,,0,2)</f>
        <v>Undivided Lemede Fm; Cabo Carvoeiro Fm</v>
      </c>
      <c r="D18206" t="s">
        <v>2177</v>
      </c>
      <c r="E18206" t="s">
        <v>2202</v>
      </c>
      <c r="J18206" cm="1">
        <f t="array" ref="J18206:L18206">_xlfn.XLOOKUP($C18206, AGE!$A:$A,AGE!$B:$D,,0,2)</f>
        <v>182.45</v>
      </c>
      <c r="K18206">
        <v>8.3499999999999943</v>
      </c>
      <c r="L18206" t="str">
        <v xml:space="preserve">GSA 2018 </v>
      </c>
      <c r="M18206" t="s">
        <v>2403</v>
      </c>
      <c r="P18206" t="s">
        <v>2342</v>
      </c>
      <c r="Q18206">
        <v>3.83</v>
      </c>
      <c r="R18206">
        <v>0.2</v>
      </c>
      <c r="V18206">
        <v>1</v>
      </c>
      <c r="W18206" t="s">
        <v>2558</v>
      </c>
    </row>
    <row r="18207" spans="1:23" x14ac:dyDescent="0.3">
      <c r="A18207">
        <v>26182</v>
      </c>
      <c r="B18207" s="15" t="s">
        <v>1895</v>
      </c>
      <c r="C18207" t="str">
        <f>_xlfn.XLOOKUP($B18207, STANDARDS!$A:$A, STANDARDS!$B:$B,,0,2)</f>
        <v>Undivided Lemede Fm; Cabo Carvoeiro Fm</v>
      </c>
      <c r="D18207" t="s">
        <v>2177</v>
      </c>
      <c r="E18207" t="s">
        <v>2202</v>
      </c>
      <c r="J18207" cm="1">
        <f t="array" ref="J18207:L18207">_xlfn.XLOOKUP($C18207, AGE!$A:$A,AGE!$B:$D,,0,2)</f>
        <v>182.45</v>
      </c>
      <c r="K18207">
        <v>8.3499999999999943</v>
      </c>
      <c r="L18207" t="str">
        <v xml:space="preserve">GSA 2018 </v>
      </c>
      <c r="M18207" t="s">
        <v>2403</v>
      </c>
      <c r="P18207" t="s">
        <v>2342</v>
      </c>
      <c r="Q18207">
        <v>3.76</v>
      </c>
      <c r="R18207">
        <v>0.2</v>
      </c>
      <c r="V18207">
        <v>1</v>
      </c>
      <c r="W18207" t="s">
        <v>2558</v>
      </c>
    </row>
    <row r="18208" spans="1:23" x14ac:dyDescent="0.3">
      <c r="A18208">
        <v>26183</v>
      </c>
      <c r="B18208" s="15" t="s">
        <v>1895</v>
      </c>
      <c r="C18208" t="str">
        <f>_xlfn.XLOOKUP($B18208, STANDARDS!$A:$A, STANDARDS!$B:$B,,0,2)</f>
        <v>Undivided Lemede Fm; Cabo Carvoeiro Fm</v>
      </c>
      <c r="D18208" t="s">
        <v>2177</v>
      </c>
      <c r="E18208" t="s">
        <v>2202</v>
      </c>
      <c r="J18208" cm="1">
        <f t="array" ref="J18208:L18208">_xlfn.XLOOKUP($C18208, AGE!$A:$A,AGE!$B:$D,,0,2)</f>
        <v>182.45</v>
      </c>
      <c r="K18208">
        <v>8.3499999999999943</v>
      </c>
      <c r="L18208" t="str">
        <v xml:space="preserve">GSA 2018 </v>
      </c>
      <c r="M18208" t="s">
        <v>2403</v>
      </c>
      <c r="P18208" t="s">
        <v>2342</v>
      </c>
      <c r="Q18208">
        <v>3.48</v>
      </c>
      <c r="R18208">
        <v>0.2</v>
      </c>
      <c r="V18208">
        <v>1</v>
      </c>
      <c r="W18208" t="s">
        <v>2558</v>
      </c>
    </row>
    <row r="18209" spans="1:23" x14ac:dyDescent="0.3">
      <c r="A18209">
        <v>26184</v>
      </c>
      <c r="B18209" s="15" t="s">
        <v>1895</v>
      </c>
      <c r="C18209" t="str">
        <f>_xlfn.XLOOKUP($B18209, STANDARDS!$A:$A, STANDARDS!$B:$B,,0,2)</f>
        <v>Undivided Lemede Fm; Cabo Carvoeiro Fm</v>
      </c>
      <c r="D18209" t="s">
        <v>2177</v>
      </c>
      <c r="E18209" t="s">
        <v>2202</v>
      </c>
      <c r="J18209" cm="1">
        <f t="array" ref="J18209:L18209">_xlfn.XLOOKUP($C18209, AGE!$A:$A,AGE!$B:$D,,0,2)</f>
        <v>182.45</v>
      </c>
      <c r="K18209">
        <v>8.3499999999999943</v>
      </c>
      <c r="L18209" t="str">
        <v xml:space="preserve">GSA 2018 </v>
      </c>
      <c r="M18209" t="s">
        <v>2403</v>
      </c>
      <c r="P18209" t="s">
        <v>2342</v>
      </c>
      <c r="Q18209">
        <v>3.67</v>
      </c>
      <c r="R18209">
        <v>0.2</v>
      </c>
      <c r="V18209">
        <v>1</v>
      </c>
      <c r="W18209" t="s">
        <v>2558</v>
      </c>
    </row>
    <row r="18210" spans="1:23" x14ac:dyDescent="0.3">
      <c r="A18210">
        <v>26185</v>
      </c>
      <c r="B18210" s="15" t="s">
        <v>1895</v>
      </c>
      <c r="C18210" t="str">
        <f>_xlfn.XLOOKUP($B18210, STANDARDS!$A:$A, STANDARDS!$B:$B,,0,2)</f>
        <v>Undivided Lemede Fm; Cabo Carvoeiro Fm</v>
      </c>
      <c r="D18210" t="s">
        <v>2177</v>
      </c>
      <c r="E18210" t="s">
        <v>2202</v>
      </c>
      <c r="J18210" cm="1">
        <f t="array" ref="J18210:L18210">_xlfn.XLOOKUP($C18210, AGE!$A:$A,AGE!$B:$D,,0,2)</f>
        <v>182.45</v>
      </c>
      <c r="K18210">
        <v>8.3499999999999943</v>
      </c>
      <c r="L18210" t="str">
        <v xml:space="preserve">GSA 2018 </v>
      </c>
      <c r="M18210" t="s">
        <v>2403</v>
      </c>
      <c r="P18210" t="s">
        <v>2342</v>
      </c>
      <c r="Q18210">
        <v>3.66</v>
      </c>
      <c r="R18210">
        <v>0.2</v>
      </c>
      <c r="V18210">
        <v>1</v>
      </c>
      <c r="W18210" t="s">
        <v>2558</v>
      </c>
    </row>
    <row r="18211" spans="1:23" x14ac:dyDescent="0.3">
      <c r="A18211">
        <v>26186</v>
      </c>
      <c r="B18211" s="15" t="s">
        <v>1895</v>
      </c>
      <c r="C18211" t="str">
        <f>_xlfn.XLOOKUP($B18211, STANDARDS!$A:$A, STANDARDS!$B:$B,,0,2)</f>
        <v>Undivided Lemede Fm; Cabo Carvoeiro Fm</v>
      </c>
      <c r="D18211" t="s">
        <v>2177</v>
      </c>
      <c r="E18211" t="s">
        <v>2202</v>
      </c>
      <c r="J18211" cm="1">
        <f t="array" ref="J18211:L18211">_xlfn.XLOOKUP($C18211, AGE!$A:$A,AGE!$B:$D,,0,2)</f>
        <v>182.45</v>
      </c>
      <c r="K18211">
        <v>8.3499999999999943</v>
      </c>
      <c r="L18211" t="str">
        <v xml:space="preserve">GSA 2018 </v>
      </c>
      <c r="M18211" t="s">
        <v>2403</v>
      </c>
      <c r="P18211" t="s">
        <v>2342</v>
      </c>
      <c r="Q18211">
        <v>3.75</v>
      </c>
      <c r="R18211">
        <v>0.2</v>
      </c>
      <c r="V18211">
        <v>1</v>
      </c>
      <c r="W18211" t="s">
        <v>2558</v>
      </c>
    </row>
    <row r="18212" spans="1:23" x14ac:dyDescent="0.3">
      <c r="A18212">
        <v>26187</v>
      </c>
      <c r="B18212" s="15" t="s">
        <v>1895</v>
      </c>
      <c r="C18212" t="str">
        <f>_xlfn.XLOOKUP($B18212, STANDARDS!$A:$A, STANDARDS!$B:$B,,0,2)</f>
        <v>Undivided Lemede Fm; Cabo Carvoeiro Fm</v>
      </c>
      <c r="D18212" t="s">
        <v>2177</v>
      </c>
      <c r="E18212" t="s">
        <v>2202</v>
      </c>
      <c r="J18212" cm="1">
        <f t="array" ref="J18212:L18212">_xlfn.XLOOKUP($C18212, AGE!$A:$A,AGE!$B:$D,,0,2)</f>
        <v>182.45</v>
      </c>
      <c r="K18212">
        <v>8.3499999999999943</v>
      </c>
      <c r="L18212" t="str">
        <v xml:space="preserve">GSA 2018 </v>
      </c>
      <c r="M18212" t="s">
        <v>2403</v>
      </c>
      <c r="P18212" t="s">
        <v>2342</v>
      </c>
      <c r="Q18212">
        <v>3.77</v>
      </c>
      <c r="R18212">
        <v>0.2</v>
      </c>
      <c r="V18212">
        <v>1</v>
      </c>
      <c r="W18212" t="s">
        <v>2558</v>
      </c>
    </row>
    <row r="18213" spans="1:23" x14ac:dyDescent="0.3">
      <c r="A18213">
        <v>26188</v>
      </c>
      <c r="B18213" s="15" t="s">
        <v>1895</v>
      </c>
      <c r="C18213" t="str">
        <f>_xlfn.XLOOKUP($B18213, STANDARDS!$A:$A, STANDARDS!$B:$B,,0,2)</f>
        <v>Undivided Lemede Fm; Cabo Carvoeiro Fm</v>
      </c>
      <c r="D18213" t="s">
        <v>2177</v>
      </c>
      <c r="E18213" t="s">
        <v>2202</v>
      </c>
      <c r="J18213" cm="1">
        <f t="array" ref="J18213:L18213">_xlfn.XLOOKUP($C18213, AGE!$A:$A,AGE!$B:$D,,0,2)</f>
        <v>182.45</v>
      </c>
      <c r="K18213">
        <v>8.3499999999999943</v>
      </c>
      <c r="L18213" t="str">
        <v xml:space="preserve">GSA 2018 </v>
      </c>
      <c r="M18213" t="s">
        <v>2403</v>
      </c>
      <c r="P18213" t="s">
        <v>2342</v>
      </c>
      <c r="Q18213">
        <v>3.81</v>
      </c>
      <c r="R18213">
        <v>0.2</v>
      </c>
      <c r="V18213">
        <v>1</v>
      </c>
      <c r="W18213" t="s">
        <v>2558</v>
      </c>
    </row>
    <row r="18214" spans="1:23" x14ac:dyDescent="0.3">
      <c r="A18214">
        <v>26189</v>
      </c>
      <c r="B18214" s="15" t="s">
        <v>1895</v>
      </c>
      <c r="C18214" t="str">
        <f>_xlfn.XLOOKUP($B18214, STANDARDS!$A:$A, STANDARDS!$B:$B,,0,2)</f>
        <v>Undivided Lemede Fm; Cabo Carvoeiro Fm</v>
      </c>
      <c r="D18214" t="s">
        <v>2177</v>
      </c>
      <c r="E18214" t="s">
        <v>2202</v>
      </c>
      <c r="J18214" cm="1">
        <f t="array" ref="J18214:L18214">_xlfn.XLOOKUP($C18214, AGE!$A:$A,AGE!$B:$D,,0,2)</f>
        <v>182.45</v>
      </c>
      <c r="K18214">
        <v>8.3499999999999943</v>
      </c>
      <c r="L18214" t="str">
        <v xml:space="preserve">GSA 2018 </v>
      </c>
      <c r="M18214" t="s">
        <v>2403</v>
      </c>
      <c r="P18214" t="s">
        <v>2342</v>
      </c>
      <c r="Q18214">
        <v>3.8</v>
      </c>
      <c r="R18214">
        <v>0.2</v>
      </c>
      <c r="V18214">
        <v>1</v>
      </c>
      <c r="W18214" t="s">
        <v>2558</v>
      </c>
    </row>
    <row r="18215" spans="1:23" x14ac:dyDescent="0.3">
      <c r="A18215">
        <v>26190</v>
      </c>
      <c r="B18215" s="15" t="s">
        <v>1895</v>
      </c>
      <c r="C18215" t="str">
        <f>_xlfn.XLOOKUP($B18215, STANDARDS!$A:$A, STANDARDS!$B:$B,,0,2)</f>
        <v>Undivided Lemede Fm; Cabo Carvoeiro Fm</v>
      </c>
      <c r="D18215" t="s">
        <v>2177</v>
      </c>
      <c r="E18215" t="s">
        <v>2202</v>
      </c>
      <c r="J18215" cm="1">
        <f t="array" ref="J18215:L18215">_xlfn.XLOOKUP($C18215, AGE!$A:$A,AGE!$B:$D,,0,2)</f>
        <v>182.45</v>
      </c>
      <c r="K18215">
        <v>8.3499999999999943</v>
      </c>
      <c r="L18215" t="str">
        <v xml:space="preserve">GSA 2018 </v>
      </c>
      <c r="M18215" t="s">
        <v>2403</v>
      </c>
      <c r="P18215" t="s">
        <v>2342</v>
      </c>
      <c r="Q18215">
        <v>3.77</v>
      </c>
      <c r="R18215">
        <v>0.2</v>
      </c>
      <c r="V18215">
        <v>1</v>
      </c>
      <c r="W18215" t="s">
        <v>2558</v>
      </c>
    </row>
    <row r="18216" spans="1:23" x14ac:dyDescent="0.3">
      <c r="A18216">
        <v>26191</v>
      </c>
      <c r="B18216" s="15" t="s">
        <v>1895</v>
      </c>
      <c r="C18216" t="str">
        <f>_xlfn.XLOOKUP($B18216, STANDARDS!$A:$A, STANDARDS!$B:$B,,0,2)</f>
        <v>Undivided Lemede Fm; Cabo Carvoeiro Fm</v>
      </c>
      <c r="D18216" t="s">
        <v>2177</v>
      </c>
      <c r="E18216" t="s">
        <v>2202</v>
      </c>
      <c r="J18216" cm="1">
        <f t="array" ref="J18216:L18216">_xlfn.XLOOKUP($C18216, AGE!$A:$A,AGE!$B:$D,,0,2)</f>
        <v>182.45</v>
      </c>
      <c r="K18216">
        <v>8.3499999999999943</v>
      </c>
      <c r="L18216" t="str">
        <v xml:space="preserve">GSA 2018 </v>
      </c>
      <c r="M18216" t="s">
        <v>2403</v>
      </c>
      <c r="P18216" t="s">
        <v>2342</v>
      </c>
      <c r="Q18216">
        <v>3.78</v>
      </c>
      <c r="R18216">
        <v>0.2</v>
      </c>
      <c r="V18216">
        <v>1</v>
      </c>
      <c r="W18216" t="s">
        <v>2558</v>
      </c>
    </row>
    <row r="18217" spans="1:23" x14ac:dyDescent="0.3">
      <c r="A18217">
        <v>26192</v>
      </c>
      <c r="B18217" s="15" t="s">
        <v>1895</v>
      </c>
      <c r="C18217" t="str">
        <f>_xlfn.XLOOKUP($B18217, STANDARDS!$A:$A, STANDARDS!$B:$B,,0,2)</f>
        <v>Undivided Lemede Fm; Cabo Carvoeiro Fm</v>
      </c>
      <c r="D18217" t="s">
        <v>2177</v>
      </c>
      <c r="E18217" t="s">
        <v>2202</v>
      </c>
      <c r="J18217" cm="1">
        <f t="array" ref="J18217:L18217">_xlfn.XLOOKUP($C18217, AGE!$A:$A,AGE!$B:$D,,0,2)</f>
        <v>182.45</v>
      </c>
      <c r="K18217">
        <v>8.3499999999999943</v>
      </c>
      <c r="L18217" t="str">
        <v xml:space="preserve">GSA 2018 </v>
      </c>
      <c r="M18217" t="s">
        <v>2403</v>
      </c>
      <c r="P18217" t="s">
        <v>2342</v>
      </c>
      <c r="Q18217">
        <v>3.79</v>
      </c>
      <c r="R18217">
        <v>0.2</v>
      </c>
      <c r="V18217">
        <v>1</v>
      </c>
      <c r="W18217" t="s">
        <v>2558</v>
      </c>
    </row>
    <row r="18218" spans="1:23" x14ac:dyDescent="0.3">
      <c r="A18218">
        <v>26193</v>
      </c>
      <c r="B18218" s="15" t="s">
        <v>1895</v>
      </c>
      <c r="C18218" t="str">
        <f>_xlfn.XLOOKUP($B18218, STANDARDS!$A:$A, STANDARDS!$B:$B,,0,2)</f>
        <v>Undivided Lemede Fm; Cabo Carvoeiro Fm</v>
      </c>
      <c r="D18218" t="s">
        <v>2177</v>
      </c>
      <c r="E18218" t="s">
        <v>2202</v>
      </c>
      <c r="J18218" cm="1">
        <f t="array" ref="J18218:L18218">_xlfn.XLOOKUP($C18218, AGE!$A:$A,AGE!$B:$D,,0,2)</f>
        <v>182.45</v>
      </c>
      <c r="K18218">
        <v>8.3499999999999943</v>
      </c>
      <c r="L18218" t="str">
        <v xml:space="preserve">GSA 2018 </v>
      </c>
      <c r="M18218" t="s">
        <v>2403</v>
      </c>
      <c r="P18218" t="s">
        <v>2342</v>
      </c>
      <c r="Q18218">
        <v>3.73</v>
      </c>
      <c r="R18218">
        <v>0.2</v>
      </c>
      <c r="V18218">
        <v>1</v>
      </c>
      <c r="W18218" t="s">
        <v>2558</v>
      </c>
    </row>
    <row r="18219" spans="1:23" x14ac:dyDescent="0.3">
      <c r="A18219">
        <v>26194</v>
      </c>
      <c r="B18219" s="15" t="s">
        <v>1895</v>
      </c>
      <c r="C18219" t="str">
        <f>_xlfn.XLOOKUP($B18219, STANDARDS!$A:$A, STANDARDS!$B:$B,,0,2)</f>
        <v>Undivided Lemede Fm; Cabo Carvoeiro Fm</v>
      </c>
      <c r="D18219" t="s">
        <v>2177</v>
      </c>
      <c r="E18219" t="s">
        <v>2202</v>
      </c>
      <c r="J18219" cm="1">
        <f t="array" ref="J18219:L18219">_xlfn.XLOOKUP($C18219, AGE!$A:$A,AGE!$B:$D,,0,2)</f>
        <v>182.45</v>
      </c>
      <c r="K18219">
        <v>8.3499999999999943</v>
      </c>
      <c r="L18219" t="str">
        <v xml:space="preserve">GSA 2018 </v>
      </c>
      <c r="M18219" t="s">
        <v>2403</v>
      </c>
      <c r="P18219" t="s">
        <v>2342</v>
      </c>
      <c r="Q18219">
        <v>3.7</v>
      </c>
      <c r="R18219">
        <v>0.2</v>
      </c>
      <c r="V18219">
        <v>1</v>
      </c>
      <c r="W18219" t="s">
        <v>2558</v>
      </c>
    </row>
    <row r="18220" spans="1:23" x14ac:dyDescent="0.3">
      <c r="A18220">
        <v>26195</v>
      </c>
      <c r="B18220" s="15" t="s">
        <v>1895</v>
      </c>
      <c r="C18220" t="str">
        <f>_xlfn.XLOOKUP($B18220, STANDARDS!$A:$A, STANDARDS!$B:$B,,0,2)</f>
        <v>Undivided Lemede Fm; Cabo Carvoeiro Fm</v>
      </c>
      <c r="D18220" t="s">
        <v>2177</v>
      </c>
      <c r="E18220" t="s">
        <v>2202</v>
      </c>
      <c r="J18220" cm="1">
        <f t="array" ref="J18220:L18220">_xlfn.XLOOKUP($C18220, AGE!$A:$A,AGE!$B:$D,,0,2)</f>
        <v>182.45</v>
      </c>
      <c r="K18220">
        <v>8.3499999999999943</v>
      </c>
      <c r="L18220" t="str">
        <v xml:space="preserve">GSA 2018 </v>
      </c>
      <c r="M18220" t="s">
        <v>2403</v>
      </c>
      <c r="P18220" t="s">
        <v>2342</v>
      </c>
      <c r="Q18220">
        <v>3.67</v>
      </c>
      <c r="R18220">
        <v>0.2</v>
      </c>
      <c r="V18220">
        <v>1</v>
      </c>
      <c r="W18220" t="s">
        <v>2558</v>
      </c>
    </row>
    <row r="18221" spans="1:23" x14ac:dyDescent="0.3">
      <c r="A18221">
        <v>26196</v>
      </c>
      <c r="B18221" s="15" t="s">
        <v>1895</v>
      </c>
      <c r="C18221" t="str">
        <f>_xlfn.XLOOKUP($B18221, STANDARDS!$A:$A, STANDARDS!$B:$B,,0,2)</f>
        <v>Undivided Lemede Fm; Cabo Carvoeiro Fm</v>
      </c>
      <c r="D18221" t="s">
        <v>2177</v>
      </c>
      <c r="E18221" t="s">
        <v>2202</v>
      </c>
      <c r="J18221" cm="1">
        <f t="array" ref="J18221:L18221">_xlfn.XLOOKUP($C18221, AGE!$A:$A,AGE!$B:$D,,0,2)</f>
        <v>182.45</v>
      </c>
      <c r="K18221">
        <v>8.3499999999999943</v>
      </c>
      <c r="L18221" t="str">
        <v xml:space="preserve">GSA 2018 </v>
      </c>
      <c r="M18221" t="s">
        <v>2403</v>
      </c>
      <c r="P18221" t="s">
        <v>2342</v>
      </c>
      <c r="Q18221">
        <v>3.68</v>
      </c>
      <c r="R18221">
        <v>0.2</v>
      </c>
      <c r="V18221">
        <v>1</v>
      </c>
      <c r="W18221" t="s">
        <v>2558</v>
      </c>
    </row>
    <row r="18222" spans="1:23" x14ac:dyDescent="0.3">
      <c r="A18222">
        <v>26197</v>
      </c>
      <c r="B18222" s="15" t="s">
        <v>1895</v>
      </c>
      <c r="C18222" t="str">
        <f>_xlfn.XLOOKUP($B18222, STANDARDS!$A:$A, STANDARDS!$B:$B,,0,2)</f>
        <v>Undivided Lemede Fm; Cabo Carvoeiro Fm</v>
      </c>
      <c r="D18222" t="s">
        <v>2177</v>
      </c>
      <c r="E18222" t="s">
        <v>2202</v>
      </c>
      <c r="J18222" cm="1">
        <f t="array" ref="J18222:L18222">_xlfn.XLOOKUP($C18222, AGE!$A:$A,AGE!$B:$D,,0,2)</f>
        <v>182.45</v>
      </c>
      <c r="K18222">
        <v>8.3499999999999943</v>
      </c>
      <c r="L18222" t="str">
        <v xml:space="preserve">GSA 2018 </v>
      </c>
      <c r="M18222" t="s">
        <v>2403</v>
      </c>
      <c r="P18222" t="s">
        <v>2342</v>
      </c>
      <c r="Q18222">
        <v>3.71</v>
      </c>
      <c r="R18222">
        <v>0.2</v>
      </c>
      <c r="V18222">
        <v>1</v>
      </c>
      <c r="W18222" t="s">
        <v>2558</v>
      </c>
    </row>
    <row r="18223" spans="1:23" x14ac:dyDescent="0.3">
      <c r="A18223">
        <v>26198</v>
      </c>
      <c r="B18223" s="15" t="s">
        <v>1895</v>
      </c>
      <c r="C18223" t="str">
        <f>_xlfn.XLOOKUP($B18223, STANDARDS!$A:$A, STANDARDS!$B:$B,,0,2)</f>
        <v>Undivided Lemede Fm; Cabo Carvoeiro Fm</v>
      </c>
      <c r="D18223" t="s">
        <v>2177</v>
      </c>
      <c r="E18223" t="s">
        <v>2202</v>
      </c>
      <c r="J18223" cm="1">
        <f t="array" ref="J18223:L18223">_xlfn.XLOOKUP($C18223, AGE!$A:$A,AGE!$B:$D,,0,2)</f>
        <v>182.45</v>
      </c>
      <c r="K18223">
        <v>8.3499999999999943</v>
      </c>
      <c r="L18223" t="str">
        <v xml:space="preserve">GSA 2018 </v>
      </c>
      <c r="M18223" t="s">
        <v>2403</v>
      </c>
      <c r="P18223" t="s">
        <v>2342</v>
      </c>
      <c r="Q18223">
        <v>3.73</v>
      </c>
      <c r="R18223">
        <v>0.2</v>
      </c>
      <c r="V18223">
        <v>1</v>
      </c>
      <c r="W18223" t="s">
        <v>2558</v>
      </c>
    </row>
    <row r="18224" spans="1:23" x14ac:dyDescent="0.3">
      <c r="A18224">
        <v>26199</v>
      </c>
      <c r="B18224" s="15" t="s">
        <v>1895</v>
      </c>
      <c r="C18224" t="str">
        <f>_xlfn.XLOOKUP($B18224, STANDARDS!$A:$A, STANDARDS!$B:$B,,0,2)</f>
        <v>Undivided Lemede Fm; Cabo Carvoeiro Fm</v>
      </c>
      <c r="D18224" t="s">
        <v>2177</v>
      </c>
      <c r="E18224" t="s">
        <v>2202</v>
      </c>
      <c r="J18224" cm="1">
        <f t="array" ref="J18224:L18224">_xlfn.XLOOKUP($C18224, AGE!$A:$A,AGE!$B:$D,,0,2)</f>
        <v>182.45</v>
      </c>
      <c r="K18224">
        <v>8.3499999999999943</v>
      </c>
      <c r="L18224" t="str">
        <v xml:space="preserve">GSA 2018 </v>
      </c>
      <c r="M18224" t="s">
        <v>2403</v>
      </c>
      <c r="P18224" t="s">
        <v>2342</v>
      </c>
      <c r="Q18224">
        <v>3.75</v>
      </c>
      <c r="R18224">
        <v>0.2</v>
      </c>
      <c r="V18224">
        <v>1</v>
      </c>
      <c r="W18224" t="s">
        <v>2558</v>
      </c>
    </row>
    <row r="18225" spans="1:23" x14ac:dyDescent="0.3">
      <c r="A18225">
        <v>26200</v>
      </c>
      <c r="B18225" s="15" t="s">
        <v>1895</v>
      </c>
      <c r="C18225" t="str">
        <f>_xlfn.XLOOKUP($B18225, STANDARDS!$A:$A, STANDARDS!$B:$B,,0,2)</f>
        <v>Undivided Lemede Fm; Cabo Carvoeiro Fm</v>
      </c>
      <c r="D18225" t="s">
        <v>2177</v>
      </c>
      <c r="E18225" t="s">
        <v>2202</v>
      </c>
      <c r="J18225" cm="1">
        <f t="array" ref="J18225:L18225">_xlfn.XLOOKUP($C18225, AGE!$A:$A,AGE!$B:$D,,0,2)</f>
        <v>182.45</v>
      </c>
      <c r="K18225">
        <v>8.3499999999999943</v>
      </c>
      <c r="L18225" t="str">
        <v xml:space="preserve">GSA 2018 </v>
      </c>
      <c r="M18225" t="s">
        <v>2403</v>
      </c>
      <c r="P18225" t="s">
        <v>2342</v>
      </c>
      <c r="Q18225">
        <v>3.75</v>
      </c>
      <c r="R18225">
        <v>0.2</v>
      </c>
      <c r="V18225">
        <v>1</v>
      </c>
      <c r="W18225" t="s">
        <v>2558</v>
      </c>
    </row>
    <row r="18226" spans="1:23" x14ac:dyDescent="0.3">
      <c r="A18226">
        <v>26201</v>
      </c>
      <c r="B18226" s="15" t="s">
        <v>1895</v>
      </c>
      <c r="C18226" t="str">
        <f>_xlfn.XLOOKUP($B18226, STANDARDS!$A:$A, STANDARDS!$B:$B,,0,2)</f>
        <v>Undivided Lemede Fm; Cabo Carvoeiro Fm</v>
      </c>
      <c r="D18226" t="s">
        <v>2177</v>
      </c>
      <c r="E18226" t="s">
        <v>2202</v>
      </c>
      <c r="J18226" cm="1">
        <f t="array" ref="J18226:L18226">_xlfn.XLOOKUP($C18226, AGE!$A:$A,AGE!$B:$D,,0,2)</f>
        <v>182.45</v>
      </c>
      <c r="K18226">
        <v>8.3499999999999943</v>
      </c>
      <c r="L18226" t="str">
        <v xml:space="preserve">GSA 2018 </v>
      </c>
      <c r="M18226" t="s">
        <v>2403</v>
      </c>
      <c r="P18226" t="s">
        <v>2342</v>
      </c>
      <c r="Q18226">
        <v>3.62</v>
      </c>
      <c r="R18226">
        <v>0.2</v>
      </c>
      <c r="V18226">
        <v>1</v>
      </c>
      <c r="W18226" t="s">
        <v>2558</v>
      </c>
    </row>
    <row r="18227" spans="1:23" x14ac:dyDescent="0.3">
      <c r="A18227">
        <v>26202</v>
      </c>
      <c r="B18227" s="15" t="s">
        <v>1895</v>
      </c>
      <c r="C18227" t="str">
        <f>_xlfn.XLOOKUP($B18227, STANDARDS!$A:$A, STANDARDS!$B:$B,,0,2)</f>
        <v>Undivided Lemede Fm; Cabo Carvoeiro Fm</v>
      </c>
      <c r="D18227" t="s">
        <v>2177</v>
      </c>
      <c r="E18227" t="s">
        <v>2202</v>
      </c>
      <c r="J18227" cm="1">
        <f t="array" ref="J18227:L18227">_xlfn.XLOOKUP($C18227, AGE!$A:$A,AGE!$B:$D,,0,2)</f>
        <v>182.45</v>
      </c>
      <c r="K18227">
        <v>8.3499999999999943</v>
      </c>
      <c r="L18227" t="str">
        <v xml:space="preserve">GSA 2018 </v>
      </c>
      <c r="M18227" t="s">
        <v>2403</v>
      </c>
      <c r="P18227" t="s">
        <v>2342</v>
      </c>
      <c r="Q18227">
        <v>3.76</v>
      </c>
      <c r="R18227">
        <v>0.2</v>
      </c>
      <c r="V18227">
        <v>1</v>
      </c>
      <c r="W18227" t="s">
        <v>2558</v>
      </c>
    </row>
    <row r="18228" spans="1:23" x14ac:dyDescent="0.3">
      <c r="A18228">
        <v>26203</v>
      </c>
      <c r="B18228" s="15" t="s">
        <v>1895</v>
      </c>
      <c r="C18228" t="str">
        <f>_xlfn.XLOOKUP($B18228, STANDARDS!$A:$A, STANDARDS!$B:$B,,0,2)</f>
        <v>Undivided Lemede Fm; Cabo Carvoeiro Fm</v>
      </c>
      <c r="D18228" t="s">
        <v>2177</v>
      </c>
      <c r="E18228" t="s">
        <v>2202</v>
      </c>
      <c r="J18228" cm="1">
        <f t="array" ref="J18228:L18228">_xlfn.XLOOKUP($C18228, AGE!$A:$A,AGE!$B:$D,,0,2)</f>
        <v>182.45</v>
      </c>
      <c r="K18228">
        <v>8.3499999999999943</v>
      </c>
      <c r="L18228" t="str">
        <v xml:space="preserve">GSA 2018 </v>
      </c>
      <c r="M18228" t="s">
        <v>2403</v>
      </c>
      <c r="P18228" t="s">
        <v>2342</v>
      </c>
      <c r="Q18228">
        <v>3.8</v>
      </c>
      <c r="R18228">
        <v>0.2</v>
      </c>
      <c r="V18228">
        <v>1</v>
      </c>
      <c r="W18228" t="s">
        <v>2558</v>
      </c>
    </row>
    <row r="18229" spans="1:23" x14ac:dyDescent="0.3">
      <c r="A18229">
        <v>26204</v>
      </c>
      <c r="B18229" s="15" t="s">
        <v>1895</v>
      </c>
      <c r="C18229" t="str">
        <f>_xlfn.XLOOKUP($B18229, STANDARDS!$A:$A, STANDARDS!$B:$B,,0,2)</f>
        <v>Undivided Lemede Fm; Cabo Carvoeiro Fm</v>
      </c>
      <c r="D18229" t="s">
        <v>2177</v>
      </c>
      <c r="E18229" t="s">
        <v>2202</v>
      </c>
      <c r="J18229" cm="1">
        <f t="array" ref="J18229:L18229">_xlfn.XLOOKUP($C18229, AGE!$A:$A,AGE!$B:$D,,0,2)</f>
        <v>182.45</v>
      </c>
      <c r="K18229">
        <v>8.3499999999999943</v>
      </c>
      <c r="L18229" t="str">
        <v xml:space="preserve">GSA 2018 </v>
      </c>
      <c r="M18229" t="s">
        <v>2403</v>
      </c>
      <c r="P18229" t="s">
        <v>2342</v>
      </c>
      <c r="Q18229">
        <v>3.8</v>
      </c>
      <c r="R18229">
        <v>0.2</v>
      </c>
      <c r="V18229">
        <v>1</v>
      </c>
      <c r="W18229" t="s">
        <v>2558</v>
      </c>
    </row>
    <row r="18230" spans="1:23" x14ac:dyDescent="0.3">
      <c r="A18230">
        <v>26205</v>
      </c>
      <c r="B18230" s="15" t="s">
        <v>1895</v>
      </c>
      <c r="C18230" t="str">
        <f>_xlfn.XLOOKUP($B18230, STANDARDS!$A:$A, STANDARDS!$B:$B,,0,2)</f>
        <v>Undivided Lemede Fm; Cabo Carvoeiro Fm</v>
      </c>
      <c r="D18230" t="s">
        <v>2177</v>
      </c>
      <c r="E18230" t="s">
        <v>2202</v>
      </c>
      <c r="J18230" cm="1">
        <f t="array" ref="J18230:L18230">_xlfn.XLOOKUP($C18230, AGE!$A:$A,AGE!$B:$D,,0,2)</f>
        <v>182.45</v>
      </c>
      <c r="K18230">
        <v>8.3499999999999943</v>
      </c>
      <c r="L18230" t="str">
        <v xml:space="preserve">GSA 2018 </v>
      </c>
      <c r="M18230" t="s">
        <v>2403</v>
      </c>
      <c r="P18230" t="s">
        <v>2342</v>
      </c>
      <c r="Q18230">
        <v>3.93</v>
      </c>
      <c r="R18230">
        <v>0.2</v>
      </c>
      <c r="V18230">
        <v>1</v>
      </c>
      <c r="W18230" t="s">
        <v>2558</v>
      </c>
    </row>
    <row r="18231" spans="1:23" x14ac:dyDescent="0.3">
      <c r="A18231">
        <v>26206</v>
      </c>
      <c r="B18231" s="15" t="s">
        <v>1895</v>
      </c>
      <c r="C18231" t="str">
        <f>_xlfn.XLOOKUP($B18231, STANDARDS!$A:$A, STANDARDS!$B:$B,,0,2)</f>
        <v>Undivided Lemede Fm; Cabo Carvoeiro Fm</v>
      </c>
      <c r="D18231" t="s">
        <v>2177</v>
      </c>
      <c r="E18231" t="s">
        <v>2202</v>
      </c>
      <c r="J18231" cm="1">
        <f t="array" ref="J18231:L18231">_xlfn.XLOOKUP($C18231, AGE!$A:$A,AGE!$B:$D,,0,2)</f>
        <v>182.45</v>
      </c>
      <c r="K18231">
        <v>8.3499999999999943</v>
      </c>
      <c r="L18231" t="str">
        <v xml:space="preserve">GSA 2018 </v>
      </c>
      <c r="M18231" t="s">
        <v>2403</v>
      </c>
      <c r="P18231" t="s">
        <v>2342</v>
      </c>
      <c r="Q18231">
        <v>3.96</v>
      </c>
      <c r="R18231">
        <v>0.2</v>
      </c>
      <c r="V18231">
        <v>1</v>
      </c>
      <c r="W18231" t="s">
        <v>2558</v>
      </c>
    </row>
    <row r="18232" spans="1:23" x14ac:dyDescent="0.3">
      <c r="A18232">
        <v>26207</v>
      </c>
      <c r="B18232" s="15" t="s">
        <v>1895</v>
      </c>
      <c r="C18232" t="str">
        <f>_xlfn.XLOOKUP($B18232, STANDARDS!$A:$A, STANDARDS!$B:$B,,0,2)</f>
        <v>Undivided Lemede Fm; Cabo Carvoeiro Fm</v>
      </c>
      <c r="D18232" t="s">
        <v>2177</v>
      </c>
      <c r="E18232" t="s">
        <v>2202</v>
      </c>
      <c r="J18232" cm="1">
        <f t="array" ref="J18232:L18232">_xlfn.XLOOKUP($C18232, AGE!$A:$A,AGE!$B:$D,,0,2)</f>
        <v>182.45</v>
      </c>
      <c r="K18232">
        <v>8.3499999999999943</v>
      </c>
      <c r="L18232" t="str">
        <v xml:space="preserve">GSA 2018 </v>
      </c>
      <c r="M18232" t="s">
        <v>2403</v>
      </c>
      <c r="P18232" t="s">
        <v>2342</v>
      </c>
      <c r="Q18232">
        <v>3.74</v>
      </c>
      <c r="R18232">
        <v>0.2</v>
      </c>
      <c r="V18232">
        <v>1</v>
      </c>
      <c r="W18232" t="s">
        <v>2558</v>
      </c>
    </row>
    <row r="18233" spans="1:23" x14ac:dyDescent="0.3">
      <c r="A18233">
        <v>26208</v>
      </c>
      <c r="B18233" s="15" t="s">
        <v>1895</v>
      </c>
      <c r="C18233" t="str">
        <f>_xlfn.XLOOKUP($B18233, STANDARDS!$A:$A, STANDARDS!$B:$B,,0,2)</f>
        <v>Undivided Lemede Fm; Cabo Carvoeiro Fm</v>
      </c>
      <c r="D18233" t="s">
        <v>2177</v>
      </c>
      <c r="E18233" t="s">
        <v>2202</v>
      </c>
      <c r="J18233" cm="1">
        <f t="array" ref="J18233:L18233">_xlfn.XLOOKUP($C18233, AGE!$A:$A,AGE!$B:$D,,0,2)</f>
        <v>182.45</v>
      </c>
      <c r="K18233">
        <v>8.3499999999999943</v>
      </c>
      <c r="L18233" t="str">
        <v xml:space="preserve">GSA 2018 </v>
      </c>
      <c r="M18233" t="s">
        <v>2403</v>
      </c>
      <c r="P18233" t="s">
        <v>2342</v>
      </c>
      <c r="Q18233">
        <v>3.69</v>
      </c>
      <c r="R18233">
        <v>0.2</v>
      </c>
      <c r="V18233">
        <v>1</v>
      </c>
      <c r="W18233" t="s">
        <v>2558</v>
      </c>
    </row>
    <row r="18234" spans="1:23" x14ac:dyDescent="0.3">
      <c r="A18234">
        <v>26209</v>
      </c>
      <c r="B18234" s="15" t="s">
        <v>1895</v>
      </c>
      <c r="C18234" t="str">
        <f>_xlfn.XLOOKUP($B18234, STANDARDS!$A:$A, STANDARDS!$B:$B,,0,2)</f>
        <v>Undivided Lemede Fm; Cabo Carvoeiro Fm</v>
      </c>
      <c r="D18234" t="s">
        <v>2177</v>
      </c>
      <c r="E18234" t="s">
        <v>2202</v>
      </c>
      <c r="J18234" cm="1">
        <f t="array" ref="J18234:L18234">_xlfn.XLOOKUP($C18234, AGE!$A:$A,AGE!$B:$D,,0,2)</f>
        <v>182.45</v>
      </c>
      <c r="K18234">
        <v>8.3499999999999943</v>
      </c>
      <c r="L18234" t="str">
        <v xml:space="preserve">GSA 2018 </v>
      </c>
      <c r="M18234" t="s">
        <v>2403</v>
      </c>
      <c r="P18234" t="s">
        <v>2342</v>
      </c>
      <c r="Q18234">
        <v>3.72</v>
      </c>
      <c r="R18234">
        <v>0.2</v>
      </c>
      <c r="V18234">
        <v>1</v>
      </c>
      <c r="W18234" t="s">
        <v>2558</v>
      </c>
    </row>
    <row r="18235" spans="1:23" x14ac:dyDescent="0.3">
      <c r="A18235">
        <v>26210</v>
      </c>
      <c r="B18235" s="15" t="s">
        <v>1895</v>
      </c>
      <c r="C18235" t="str">
        <f>_xlfn.XLOOKUP($B18235, STANDARDS!$A:$A, STANDARDS!$B:$B,,0,2)</f>
        <v>Undivided Lemede Fm; Cabo Carvoeiro Fm</v>
      </c>
      <c r="D18235" t="s">
        <v>2177</v>
      </c>
      <c r="E18235" t="s">
        <v>2202</v>
      </c>
      <c r="J18235" cm="1">
        <f t="array" ref="J18235:L18235">_xlfn.XLOOKUP($C18235, AGE!$A:$A,AGE!$B:$D,,0,2)</f>
        <v>182.45</v>
      </c>
      <c r="K18235">
        <v>8.3499999999999943</v>
      </c>
      <c r="L18235" t="str">
        <v xml:space="preserve">GSA 2018 </v>
      </c>
      <c r="M18235" t="s">
        <v>2403</v>
      </c>
      <c r="P18235" t="s">
        <v>2342</v>
      </c>
      <c r="Q18235">
        <v>3.7</v>
      </c>
      <c r="R18235">
        <v>0.2</v>
      </c>
      <c r="V18235">
        <v>1</v>
      </c>
      <c r="W18235" t="s">
        <v>2558</v>
      </c>
    </row>
    <row r="18236" spans="1:23" x14ac:dyDescent="0.3">
      <c r="A18236">
        <v>26211</v>
      </c>
      <c r="B18236" s="15" t="s">
        <v>1895</v>
      </c>
      <c r="C18236" t="str">
        <f>_xlfn.XLOOKUP($B18236, STANDARDS!$A:$A, STANDARDS!$B:$B,,0,2)</f>
        <v>Undivided Lemede Fm; Cabo Carvoeiro Fm</v>
      </c>
      <c r="D18236" t="s">
        <v>2177</v>
      </c>
      <c r="E18236" t="s">
        <v>2202</v>
      </c>
      <c r="J18236" cm="1">
        <f t="array" ref="J18236:L18236">_xlfn.XLOOKUP($C18236, AGE!$A:$A,AGE!$B:$D,,0,2)</f>
        <v>182.45</v>
      </c>
      <c r="K18236">
        <v>8.3499999999999943</v>
      </c>
      <c r="L18236" t="str">
        <v xml:space="preserve">GSA 2018 </v>
      </c>
      <c r="M18236" t="s">
        <v>2403</v>
      </c>
      <c r="P18236" t="s">
        <v>2342</v>
      </c>
      <c r="Q18236">
        <v>3.71</v>
      </c>
      <c r="R18236">
        <v>0.2</v>
      </c>
      <c r="V18236">
        <v>1</v>
      </c>
      <c r="W18236" t="s">
        <v>2558</v>
      </c>
    </row>
    <row r="18237" spans="1:23" x14ac:dyDescent="0.3">
      <c r="A18237">
        <v>26212</v>
      </c>
      <c r="B18237" s="15" t="s">
        <v>1895</v>
      </c>
      <c r="C18237" t="str">
        <f>_xlfn.XLOOKUP($B18237, STANDARDS!$A:$A, STANDARDS!$B:$B,,0,2)</f>
        <v>Undivided Lemede Fm; Cabo Carvoeiro Fm</v>
      </c>
      <c r="D18237" t="s">
        <v>2177</v>
      </c>
      <c r="E18237" t="s">
        <v>2202</v>
      </c>
      <c r="J18237" cm="1">
        <f t="array" ref="J18237:L18237">_xlfn.XLOOKUP($C18237, AGE!$A:$A,AGE!$B:$D,,0,2)</f>
        <v>182.45</v>
      </c>
      <c r="K18237">
        <v>8.3499999999999943</v>
      </c>
      <c r="L18237" t="str">
        <v xml:space="preserve">GSA 2018 </v>
      </c>
      <c r="M18237" t="s">
        <v>2403</v>
      </c>
      <c r="P18237" t="s">
        <v>2342</v>
      </c>
      <c r="Q18237">
        <v>3.56</v>
      </c>
      <c r="R18237">
        <v>0.2</v>
      </c>
      <c r="V18237">
        <v>1</v>
      </c>
      <c r="W18237" t="s">
        <v>2558</v>
      </c>
    </row>
    <row r="18238" spans="1:23" x14ac:dyDescent="0.3">
      <c r="A18238">
        <v>26213</v>
      </c>
      <c r="B18238" s="15" t="s">
        <v>1895</v>
      </c>
      <c r="C18238" t="str">
        <f>_xlfn.XLOOKUP($B18238, STANDARDS!$A:$A, STANDARDS!$B:$B,,0,2)</f>
        <v>Undivided Lemede Fm; Cabo Carvoeiro Fm</v>
      </c>
      <c r="D18238" t="s">
        <v>2177</v>
      </c>
      <c r="E18238" t="s">
        <v>2202</v>
      </c>
      <c r="J18238" cm="1">
        <f t="array" ref="J18238:L18238">_xlfn.XLOOKUP($C18238, AGE!$A:$A,AGE!$B:$D,,0,2)</f>
        <v>182.45</v>
      </c>
      <c r="K18238">
        <v>8.3499999999999943</v>
      </c>
      <c r="L18238" t="str">
        <v xml:space="preserve">GSA 2018 </v>
      </c>
      <c r="M18238" t="s">
        <v>2403</v>
      </c>
      <c r="P18238" t="s">
        <v>2342</v>
      </c>
      <c r="Q18238">
        <v>3.72</v>
      </c>
      <c r="R18238">
        <v>0.2</v>
      </c>
      <c r="V18238">
        <v>1</v>
      </c>
      <c r="W18238" t="s">
        <v>2558</v>
      </c>
    </row>
    <row r="18239" spans="1:23" x14ac:dyDescent="0.3">
      <c r="A18239">
        <v>26214</v>
      </c>
      <c r="B18239" s="15" t="s">
        <v>1895</v>
      </c>
      <c r="C18239" t="str">
        <f>_xlfn.XLOOKUP($B18239, STANDARDS!$A:$A, STANDARDS!$B:$B,,0,2)</f>
        <v>Undivided Lemede Fm; Cabo Carvoeiro Fm</v>
      </c>
      <c r="D18239" t="s">
        <v>2177</v>
      </c>
      <c r="E18239" t="s">
        <v>2202</v>
      </c>
      <c r="J18239" cm="1">
        <f t="array" ref="J18239:L18239">_xlfn.XLOOKUP($C18239, AGE!$A:$A,AGE!$B:$D,,0,2)</f>
        <v>182.45</v>
      </c>
      <c r="K18239">
        <v>8.3499999999999943</v>
      </c>
      <c r="L18239" t="str">
        <v xml:space="preserve">GSA 2018 </v>
      </c>
      <c r="M18239" t="s">
        <v>2403</v>
      </c>
      <c r="P18239" t="s">
        <v>2342</v>
      </c>
      <c r="Q18239">
        <v>3.82</v>
      </c>
      <c r="R18239">
        <v>0.2</v>
      </c>
      <c r="V18239">
        <v>1</v>
      </c>
      <c r="W18239" t="s">
        <v>2558</v>
      </c>
    </row>
    <row r="18240" spans="1:23" x14ac:dyDescent="0.3">
      <c r="A18240">
        <v>26215</v>
      </c>
      <c r="B18240" s="15" t="s">
        <v>1895</v>
      </c>
      <c r="C18240" t="str">
        <f>_xlfn.XLOOKUP($B18240, STANDARDS!$A:$A, STANDARDS!$B:$B,,0,2)</f>
        <v>Undivided Lemede Fm; Cabo Carvoeiro Fm</v>
      </c>
      <c r="D18240" t="s">
        <v>2177</v>
      </c>
      <c r="E18240" t="s">
        <v>2202</v>
      </c>
      <c r="J18240" cm="1">
        <f t="array" ref="J18240:L18240">_xlfn.XLOOKUP($C18240, AGE!$A:$A,AGE!$B:$D,,0,2)</f>
        <v>182.45</v>
      </c>
      <c r="K18240">
        <v>8.3499999999999943</v>
      </c>
      <c r="L18240" t="str">
        <v xml:space="preserve">GSA 2018 </v>
      </c>
      <c r="M18240" t="s">
        <v>2403</v>
      </c>
      <c r="P18240" t="s">
        <v>2342</v>
      </c>
      <c r="Q18240">
        <v>3.87</v>
      </c>
      <c r="R18240">
        <v>0.2</v>
      </c>
      <c r="V18240">
        <v>1</v>
      </c>
      <c r="W18240" t="s">
        <v>2558</v>
      </c>
    </row>
    <row r="18241" spans="1:23" x14ac:dyDescent="0.3">
      <c r="A18241">
        <v>26216</v>
      </c>
      <c r="B18241" s="15" t="s">
        <v>1895</v>
      </c>
      <c r="C18241" t="str">
        <f>_xlfn.XLOOKUP($B18241, STANDARDS!$A:$A, STANDARDS!$B:$B,,0,2)</f>
        <v>Undivided Lemede Fm; Cabo Carvoeiro Fm</v>
      </c>
      <c r="D18241" t="s">
        <v>2177</v>
      </c>
      <c r="E18241" t="s">
        <v>2202</v>
      </c>
      <c r="J18241" cm="1">
        <f t="array" ref="J18241:L18241">_xlfn.XLOOKUP($C18241, AGE!$A:$A,AGE!$B:$D,,0,2)</f>
        <v>182.45</v>
      </c>
      <c r="K18241">
        <v>8.3499999999999943</v>
      </c>
      <c r="L18241" t="str">
        <v xml:space="preserve">GSA 2018 </v>
      </c>
      <c r="M18241" t="s">
        <v>2403</v>
      </c>
      <c r="P18241" t="s">
        <v>2342</v>
      </c>
      <c r="Q18241">
        <v>3.89</v>
      </c>
      <c r="R18241">
        <v>0.2</v>
      </c>
      <c r="V18241">
        <v>1</v>
      </c>
      <c r="W18241" t="s">
        <v>2558</v>
      </c>
    </row>
    <row r="18242" spans="1:23" x14ac:dyDescent="0.3">
      <c r="A18242">
        <v>26217</v>
      </c>
      <c r="B18242" s="15" t="s">
        <v>1895</v>
      </c>
      <c r="C18242" t="str">
        <f>_xlfn.XLOOKUP($B18242, STANDARDS!$A:$A, STANDARDS!$B:$B,,0,2)</f>
        <v>Undivided Lemede Fm; Cabo Carvoeiro Fm</v>
      </c>
      <c r="D18242" t="s">
        <v>2177</v>
      </c>
      <c r="E18242" t="s">
        <v>2202</v>
      </c>
      <c r="J18242" cm="1">
        <f t="array" ref="J18242:L18242">_xlfn.XLOOKUP($C18242, AGE!$A:$A,AGE!$B:$D,,0,2)</f>
        <v>182.45</v>
      </c>
      <c r="K18242">
        <v>8.3499999999999943</v>
      </c>
      <c r="L18242" t="str">
        <v xml:space="preserve">GSA 2018 </v>
      </c>
      <c r="M18242" t="s">
        <v>2403</v>
      </c>
      <c r="P18242" t="s">
        <v>2342</v>
      </c>
      <c r="Q18242">
        <v>3.86</v>
      </c>
      <c r="R18242">
        <v>0.2</v>
      </c>
      <c r="V18242">
        <v>1</v>
      </c>
      <c r="W18242" t="s">
        <v>2558</v>
      </c>
    </row>
    <row r="18243" spans="1:23" x14ac:dyDescent="0.3">
      <c r="A18243">
        <v>26218</v>
      </c>
      <c r="B18243" s="15" t="s">
        <v>1895</v>
      </c>
      <c r="C18243" t="str">
        <f>_xlfn.XLOOKUP($B18243, STANDARDS!$A:$A, STANDARDS!$B:$B,,0,2)</f>
        <v>Undivided Lemede Fm; Cabo Carvoeiro Fm</v>
      </c>
      <c r="D18243" t="s">
        <v>2177</v>
      </c>
      <c r="E18243" t="s">
        <v>2202</v>
      </c>
      <c r="J18243" cm="1">
        <f t="array" ref="J18243:L18243">_xlfn.XLOOKUP($C18243, AGE!$A:$A,AGE!$B:$D,,0,2)</f>
        <v>182.45</v>
      </c>
      <c r="K18243">
        <v>8.3499999999999943</v>
      </c>
      <c r="L18243" t="str">
        <v xml:space="preserve">GSA 2018 </v>
      </c>
      <c r="M18243" t="s">
        <v>2403</v>
      </c>
      <c r="P18243" t="s">
        <v>2342</v>
      </c>
      <c r="Q18243">
        <v>3.91</v>
      </c>
      <c r="R18243">
        <v>0.2</v>
      </c>
      <c r="V18243">
        <v>1</v>
      </c>
      <c r="W18243" t="s">
        <v>2558</v>
      </c>
    </row>
    <row r="18244" spans="1:23" x14ac:dyDescent="0.3">
      <c r="A18244">
        <v>26219</v>
      </c>
      <c r="B18244" s="15" t="s">
        <v>1895</v>
      </c>
      <c r="C18244" t="str">
        <f>_xlfn.XLOOKUP($B18244, STANDARDS!$A:$A, STANDARDS!$B:$B,,0,2)</f>
        <v>Undivided Lemede Fm; Cabo Carvoeiro Fm</v>
      </c>
      <c r="D18244" t="s">
        <v>2177</v>
      </c>
      <c r="E18244" t="s">
        <v>2202</v>
      </c>
      <c r="J18244" cm="1">
        <f t="array" ref="J18244:L18244">_xlfn.XLOOKUP($C18244, AGE!$A:$A,AGE!$B:$D,,0,2)</f>
        <v>182.45</v>
      </c>
      <c r="K18244">
        <v>8.3499999999999943</v>
      </c>
      <c r="L18244" t="str">
        <v xml:space="preserve">GSA 2018 </v>
      </c>
      <c r="M18244" t="s">
        <v>2403</v>
      </c>
      <c r="P18244" t="s">
        <v>2342</v>
      </c>
      <c r="Q18244">
        <v>3.93</v>
      </c>
      <c r="R18244">
        <v>0.2</v>
      </c>
      <c r="V18244">
        <v>1</v>
      </c>
      <c r="W18244" t="s">
        <v>2558</v>
      </c>
    </row>
    <row r="18245" spans="1:23" x14ac:dyDescent="0.3">
      <c r="A18245">
        <v>26220</v>
      </c>
      <c r="B18245" s="15" t="s">
        <v>1895</v>
      </c>
      <c r="C18245" t="str">
        <f>_xlfn.XLOOKUP($B18245, STANDARDS!$A:$A, STANDARDS!$B:$B,,0,2)</f>
        <v>Undivided Lemede Fm; Cabo Carvoeiro Fm</v>
      </c>
      <c r="D18245" t="s">
        <v>2177</v>
      </c>
      <c r="E18245" t="s">
        <v>2202</v>
      </c>
      <c r="J18245" cm="1">
        <f t="array" ref="J18245:L18245">_xlfn.XLOOKUP($C18245, AGE!$A:$A,AGE!$B:$D,,0,2)</f>
        <v>182.45</v>
      </c>
      <c r="K18245">
        <v>8.3499999999999943</v>
      </c>
      <c r="L18245" t="str">
        <v xml:space="preserve">GSA 2018 </v>
      </c>
      <c r="M18245" t="s">
        <v>2403</v>
      </c>
      <c r="P18245" t="s">
        <v>2342</v>
      </c>
      <c r="Q18245">
        <v>3.95</v>
      </c>
      <c r="R18245">
        <v>0.2</v>
      </c>
      <c r="V18245">
        <v>1</v>
      </c>
      <c r="W18245" t="s">
        <v>2558</v>
      </c>
    </row>
    <row r="18246" spans="1:23" x14ac:dyDescent="0.3">
      <c r="A18246">
        <v>26221</v>
      </c>
      <c r="B18246" s="15" t="s">
        <v>1895</v>
      </c>
      <c r="C18246" t="str">
        <f>_xlfn.XLOOKUP($B18246, STANDARDS!$A:$A, STANDARDS!$B:$B,,0,2)</f>
        <v>Undivided Lemede Fm; Cabo Carvoeiro Fm</v>
      </c>
      <c r="D18246" t="s">
        <v>2177</v>
      </c>
      <c r="E18246" t="s">
        <v>2202</v>
      </c>
      <c r="J18246" cm="1">
        <f t="array" ref="J18246:L18246">_xlfn.XLOOKUP($C18246, AGE!$A:$A,AGE!$B:$D,,0,2)</f>
        <v>182.45</v>
      </c>
      <c r="K18246">
        <v>8.3499999999999943</v>
      </c>
      <c r="L18246" t="str">
        <v xml:space="preserve">GSA 2018 </v>
      </c>
      <c r="M18246" t="s">
        <v>2403</v>
      </c>
      <c r="P18246" t="s">
        <v>2342</v>
      </c>
      <c r="Q18246">
        <v>3.92</v>
      </c>
      <c r="R18246">
        <v>0.2</v>
      </c>
      <c r="V18246">
        <v>1</v>
      </c>
      <c r="W18246" t="s">
        <v>2558</v>
      </c>
    </row>
    <row r="18247" spans="1:23" x14ac:dyDescent="0.3">
      <c r="A18247">
        <v>26222</v>
      </c>
      <c r="B18247" s="15" t="s">
        <v>1895</v>
      </c>
      <c r="C18247" t="str">
        <f>_xlfn.XLOOKUP($B18247, STANDARDS!$A:$A, STANDARDS!$B:$B,,0,2)</f>
        <v>Undivided Lemede Fm; Cabo Carvoeiro Fm</v>
      </c>
      <c r="D18247" t="s">
        <v>2177</v>
      </c>
      <c r="E18247" t="s">
        <v>2202</v>
      </c>
      <c r="J18247" cm="1">
        <f t="array" ref="J18247:L18247">_xlfn.XLOOKUP($C18247, AGE!$A:$A,AGE!$B:$D,,0,2)</f>
        <v>182.45</v>
      </c>
      <c r="K18247">
        <v>8.3499999999999943</v>
      </c>
      <c r="L18247" t="str">
        <v xml:space="preserve">GSA 2018 </v>
      </c>
      <c r="M18247" t="s">
        <v>2403</v>
      </c>
      <c r="P18247" t="s">
        <v>2342</v>
      </c>
      <c r="Q18247">
        <v>3.81</v>
      </c>
      <c r="R18247">
        <v>0.2</v>
      </c>
      <c r="V18247">
        <v>1</v>
      </c>
      <c r="W18247" t="s">
        <v>2558</v>
      </c>
    </row>
    <row r="18248" spans="1:23" x14ac:dyDescent="0.3">
      <c r="A18248">
        <v>26223</v>
      </c>
      <c r="B18248" s="15" t="s">
        <v>1895</v>
      </c>
      <c r="C18248" t="str">
        <f>_xlfn.XLOOKUP($B18248, STANDARDS!$A:$A, STANDARDS!$B:$B,,0,2)</f>
        <v>Undivided Lemede Fm; Cabo Carvoeiro Fm</v>
      </c>
      <c r="D18248" t="s">
        <v>2177</v>
      </c>
      <c r="E18248" t="s">
        <v>2202</v>
      </c>
      <c r="J18248" cm="1">
        <f t="array" ref="J18248:L18248">_xlfn.XLOOKUP($C18248, AGE!$A:$A,AGE!$B:$D,,0,2)</f>
        <v>182.45</v>
      </c>
      <c r="K18248">
        <v>8.3499999999999943</v>
      </c>
      <c r="L18248" t="str">
        <v xml:space="preserve">GSA 2018 </v>
      </c>
      <c r="M18248" t="s">
        <v>2403</v>
      </c>
      <c r="P18248" t="s">
        <v>2342</v>
      </c>
      <c r="Q18248">
        <v>3.86</v>
      </c>
      <c r="R18248">
        <v>0.2</v>
      </c>
      <c r="V18248">
        <v>1</v>
      </c>
      <c r="W18248" t="s">
        <v>2558</v>
      </c>
    </row>
    <row r="18249" spans="1:23" x14ac:dyDescent="0.3">
      <c r="A18249">
        <v>26224</v>
      </c>
      <c r="B18249" s="15" t="s">
        <v>1895</v>
      </c>
      <c r="C18249" t="str">
        <f>_xlfn.XLOOKUP($B18249, STANDARDS!$A:$A, STANDARDS!$B:$B,,0,2)</f>
        <v>Undivided Lemede Fm; Cabo Carvoeiro Fm</v>
      </c>
      <c r="D18249" t="s">
        <v>2177</v>
      </c>
      <c r="E18249" t="s">
        <v>2202</v>
      </c>
      <c r="J18249" cm="1">
        <f t="array" ref="J18249:L18249">_xlfn.XLOOKUP($C18249, AGE!$A:$A,AGE!$B:$D,,0,2)</f>
        <v>182.45</v>
      </c>
      <c r="K18249">
        <v>8.3499999999999943</v>
      </c>
      <c r="L18249" t="str">
        <v xml:space="preserve">GSA 2018 </v>
      </c>
      <c r="M18249" t="s">
        <v>2403</v>
      </c>
      <c r="P18249" t="s">
        <v>2342</v>
      </c>
      <c r="Q18249">
        <v>3.8</v>
      </c>
      <c r="R18249">
        <v>0.2</v>
      </c>
      <c r="V18249">
        <v>1</v>
      </c>
      <c r="W18249" t="s">
        <v>2558</v>
      </c>
    </row>
    <row r="18250" spans="1:23" x14ac:dyDescent="0.3">
      <c r="A18250">
        <v>26225</v>
      </c>
      <c r="B18250" s="15" t="s">
        <v>1895</v>
      </c>
      <c r="C18250" t="str">
        <f>_xlfn.XLOOKUP($B18250, STANDARDS!$A:$A, STANDARDS!$B:$B,,0,2)</f>
        <v>Undivided Lemede Fm; Cabo Carvoeiro Fm</v>
      </c>
      <c r="D18250" t="s">
        <v>2177</v>
      </c>
      <c r="E18250" t="s">
        <v>2202</v>
      </c>
      <c r="J18250" cm="1">
        <f t="array" ref="J18250:L18250">_xlfn.XLOOKUP($C18250, AGE!$A:$A,AGE!$B:$D,,0,2)</f>
        <v>182.45</v>
      </c>
      <c r="K18250">
        <v>8.3499999999999943</v>
      </c>
      <c r="L18250" t="str">
        <v xml:space="preserve">GSA 2018 </v>
      </c>
      <c r="M18250" t="s">
        <v>2403</v>
      </c>
      <c r="P18250" t="s">
        <v>2342</v>
      </c>
      <c r="Q18250">
        <v>3.75</v>
      </c>
      <c r="R18250">
        <v>0.2</v>
      </c>
      <c r="V18250">
        <v>1</v>
      </c>
      <c r="W18250" t="s">
        <v>2558</v>
      </c>
    </row>
    <row r="18251" spans="1:23" x14ac:dyDescent="0.3">
      <c r="A18251">
        <v>26226</v>
      </c>
      <c r="B18251" s="15" t="s">
        <v>1895</v>
      </c>
      <c r="C18251" t="str">
        <f>_xlfn.XLOOKUP($B18251, STANDARDS!$A:$A, STANDARDS!$B:$B,,0,2)</f>
        <v>Undivided Lemede Fm; Cabo Carvoeiro Fm</v>
      </c>
      <c r="D18251" t="s">
        <v>2177</v>
      </c>
      <c r="E18251" t="s">
        <v>2202</v>
      </c>
      <c r="J18251" cm="1">
        <f t="array" ref="J18251:L18251">_xlfn.XLOOKUP($C18251, AGE!$A:$A,AGE!$B:$D,,0,2)</f>
        <v>182.45</v>
      </c>
      <c r="K18251">
        <v>8.3499999999999943</v>
      </c>
      <c r="L18251" t="str">
        <v xml:space="preserve">GSA 2018 </v>
      </c>
      <c r="M18251" t="s">
        <v>2403</v>
      </c>
      <c r="P18251" t="s">
        <v>2342</v>
      </c>
      <c r="Q18251">
        <v>4.21</v>
      </c>
      <c r="R18251">
        <v>0.2</v>
      </c>
      <c r="V18251">
        <v>1</v>
      </c>
      <c r="W18251" t="s">
        <v>2558</v>
      </c>
    </row>
    <row r="18252" spans="1:23" x14ac:dyDescent="0.3">
      <c r="A18252">
        <v>26227</v>
      </c>
      <c r="B18252" s="15" t="s">
        <v>1895</v>
      </c>
      <c r="C18252" t="str">
        <f>_xlfn.XLOOKUP($B18252, STANDARDS!$A:$A, STANDARDS!$B:$B,,0,2)</f>
        <v>Undivided Lemede Fm; Cabo Carvoeiro Fm</v>
      </c>
      <c r="D18252" t="s">
        <v>2177</v>
      </c>
      <c r="E18252" t="s">
        <v>2202</v>
      </c>
      <c r="J18252" cm="1">
        <f t="array" ref="J18252:L18252">_xlfn.XLOOKUP($C18252, AGE!$A:$A,AGE!$B:$D,,0,2)</f>
        <v>182.45</v>
      </c>
      <c r="K18252">
        <v>8.3499999999999943</v>
      </c>
      <c r="L18252" t="str">
        <v xml:space="preserve">GSA 2018 </v>
      </c>
      <c r="M18252" t="s">
        <v>2403</v>
      </c>
      <c r="P18252" t="s">
        <v>2342</v>
      </c>
      <c r="Q18252">
        <v>3.9</v>
      </c>
      <c r="R18252">
        <v>0.2</v>
      </c>
      <c r="V18252">
        <v>1</v>
      </c>
      <c r="W18252" t="s">
        <v>2558</v>
      </c>
    </row>
    <row r="18253" spans="1:23" x14ac:dyDescent="0.3">
      <c r="A18253">
        <v>26228</v>
      </c>
      <c r="B18253" s="15" t="s">
        <v>1895</v>
      </c>
      <c r="C18253" t="str">
        <f>_xlfn.XLOOKUP($B18253, STANDARDS!$A:$A, STANDARDS!$B:$B,,0,2)</f>
        <v>Undivided Lemede Fm; Cabo Carvoeiro Fm</v>
      </c>
      <c r="D18253" t="s">
        <v>2177</v>
      </c>
      <c r="E18253" t="s">
        <v>2202</v>
      </c>
      <c r="J18253" cm="1">
        <f t="array" ref="J18253:L18253">_xlfn.XLOOKUP($C18253, AGE!$A:$A,AGE!$B:$D,,0,2)</f>
        <v>182.45</v>
      </c>
      <c r="K18253">
        <v>8.3499999999999943</v>
      </c>
      <c r="L18253" t="str">
        <v xml:space="preserve">GSA 2018 </v>
      </c>
      <c r="M18253" t="s">
        <v>2403</v>
      </c>
      <c r="P18253" t="s">
        <v>2342</v>
      </c>
      <c r="Q18253">
        <v>3.86</v>
      </c>
      <c r="R18253">
        <v>0.2</v>
      </c>
      <c r="V18253">
        <v>1</v>
      </c>
      <c r="W18253" t="s">
        <v>2558</v>
      </c>
    </row>
    <row r="18254" spans="1:23" x14ac:dyDescent="0.3">
      <c r="A18254">
        <v>26229</v>
      </c>
      <c r="B18254" s="15" t="s">
        <v>1895</v>
      </c>
      <c r="C18254" t="str">
        <f>_xlfn.XLOOKUP($B18254, STANDARDS!$A:$A, STANDARDS!$B:$B,,0,2)</f>
        <v>Undivided Lemede Fm; Cabo Carvoeiro Fm</v>
      </c>
      <c r="D18254" t="s">
        <v>2177</v>
      </c>
      <c r="E18254" t="s">
        <v>2202</v>
      </c>
      <c r="J18254" cm="1">
        <f t="array" ref="J18254:L18254">_xlfn.XLOOKUP($C18254, AGE!$A:$A,AGE!$B:$D,,0,2)</f>
        <v>182.45</v>
      </c>
      <c r="K18254">
        <v>8.3499999999999943</v>
      </c>
      <c r="L18254" t="str">
        <v xml:space="preserve">GSA 2018 </v>
      </c>
      <c r="M18254" t="s">
        <v>2403</v>
      </c>
      <c r="P18254" t="s">
        <v>2342</v>
      </c>
      <c r="Q18254">
        <v>3.69</v>
      </c>
      <c r="R18254">
        <v>0.2</v>
      </c>
      <c r="V18254">
        <v>1</v>
      </c>
      <c r="W18254" t="s">
        <v>2558</v>
      </c>
    </row>
    <row r="18255" spans="1:23" x14ac:dyDescent="0.3">
      <c r="A18255">
        <v>26230</v>
      </c>
      <c r="B18255" s="15" t="s">
        <v>1895</v>
      </c>
      <c r="C18255" t="str">
        <f>_xlfn.XLOOKUP($B18255, STANDARDS!$A:$A, STANDARDS!$B:$B,,0,2)</f>
        <v>Undivided Lemede Fm; Cabo Carvoeiro Fm</v>
      </c>
      <c r="D18255" t="s">
        <v>2177</v>
      </c>
      <c r="E18255" t="s">
        <v>2202</v>
      </c>
      <c r="J18255" cm="1">
        <f t="array" ref="J18255:L18255">_xlfn.XLOOKUP($C18255, AGE!$A:$A,AGE!$B:$D,,0,2)</f>
        <v>182.45</v>
      </c>
      <c r="K18255">
        <v>8.3499999999999943</v>
      </c>
      <c r="L18255" t="str">
        <v xml:space="preserve">GSA 2018 </v>
      </c>
      <c r="M18255" t="s">
        <v>2403</v>
      </c>
      <c r="P18255" t="s">
        <v>2342</v>
      </c>
      <c r="Q18255">
        <v>3.69</v>
      </c>
      <c r="R18255">
        <v>0.2</v>
      </c>
      <c r="V18255">
        <v>1</v>
      </c>
      <c r="W18255" t="s">
        <v>2558</v>
      </c>
    </row>
    <row r="18256" spans="1:23" x14ac:dyDescent="0.3">
      <c r="A18256">
        <v>26231</v>
      </c>
      <c r="B18256" s="15" t="s">
        <v>1895</v>
      </c>
      <c r="C18256" t="str">
        <f>_xlfn.XLOOKUP($B18256, STANDARDS!$A:$A, STANDARDS!$B:$B,,0,2)</f>
        <v>Undivided Lemede Fm; Cabo Carvoeiro Fm</v>
      </c>
      <c r="D18256" t="s">
        <v>2177</v>
      </c>
      <c r="E18256" t="s">
        <v>2202</v>
      </c>
      <c r="J18256" cm="1">
        <f t="array" ref="J18256:L18256">_xlfn.XLOOKUP($C18256, AGE!$A:$A,AGE!$B:$D,,0,2)</f>
        <v>182.45</v>
      </c>
      <c r="K18256">
        <v>8.3499999999999943</v>
      </c>
      <c r="L18256" t="str">
        <v xml:space="preserve">GSA 2018 </v>
      </c>
      <c r="M18256" t="s">
        <v>2403</v>
      </c>
      <c r="P18256" t="s">
        <v>2342</v>
      </c>
      <c r="Q18256">
        <v>3.86</v>
      </c>
      <c r="R18256">
        <v>0.2</v>
      </c>
      <c r="V18256">
        <v>1</v>
      </c>
      <c r="W18256" t="s">
        <v>2558</v>
      </c>
    </row>
    <row r="18257" spans="1:23" x14ac:dyDescent="0.3">
      <c r="A18257">
        <v>26232</v>
      </c>
      <c r="B18257" s="15" t="s">
        <v>1895</v>
      </c>
      <c r="C18257" t="str">
        <f>_xlfn.XLOOKUP($B18257, STANDARDS!$A:$A, STANDARDS!$B:$B,,0,2)</f>
        <v>Undivided Lemede Fm; Cabo Carvoeiro Fm</v>
      </c>
      <c r="D18257" t="s">
        <v>2177</v>
      </c>
      <c r="E18257" t="s">
        <v>2202</v>
      </c>
      <c r="J18257" cm="1">
        <f t="array" ref="J18257:L18257">_xlfn.XLOOKUP($C18257, AGE!$A:$A,AGE!$B:$D,,0,2)</f>
        <v>182.45</v>
      </c>
      <c r="K18257">
        <v>8.3499999999999943</v>
      </c>
      <c r="L18257" t="str">
        <v xml:space="preserve">GSA 2018 </v>
      </c>
      <c r="M18257" t="s">
        <v>2403</v>
      </c>
      <c r="P18257" t="s">
        <v>2342</v>
      </c>
      <c r="Q18257">
        <v>3.88</v>
      </c>
      <c r="R18257">
        <v>0.2</v>
      </c>
      <c r="V18257">
        <v>1</v>
      </c>
      <c r="W18257" t="s">
        <v>2558</v>
      </c>
    </row>
    <row r="18258" spans="1:23" x14ac:dyDescent="0.3">
      <c r="A18258">
        <v>26233</v>
      </c>
      <c r="B18258" s="15" t="s">
        <v>1895</v>
      </c>
      <c r="C18258" t="str">
        <f>_xlfn.XLOOKUP($B18258, STANDARDS!$A:$A, STANDARDS!$B:$B,,0,2)</f>
        <v>Undivided Lemede Fm; Cabo Carvoeiro Fm</v>
      </c>
      <c r="D18258" t="s">
        <v>2177</v>
      </c>
      <c r="E18258" t="s">
        <v>2202</v>
      </c>
      <c r="J18258" cm="1">
        <f t="array" ref="J18258:L18258">_xlfn.XLOOKUP($C18258, AGE!$A:$A,AGE!$B:$D,,0,2)</f>
        <v>182.45</v>
      </c>
      <c r="K18258">
        <v>8.3499999999999943</v>
      </c>
      <c r="L18258" t="str">
        <v xml:space="preserve">GSA 2018 </v>
      </c>
      <c r="M18258" t="s">
        <v>2403</v>
      </c>
      <c r="P18258" t="s">
        <v>2342</v>
      </c>
      <c r="Q18258">
        <v>3.69</v>
      </c>
      <c r="R18258">
        <v>0.2</v>
      </c>
      <c r="V18258">
        <v>1</v>
      </c>
      <c r="W18258" t="s">
        <v>2558</v>
      </c>
    </row>
    <row r="18259" spans="1:23" x14ac:dyDescent="0.3">
      <c r="A18259">
        <v>26234</v>
      </c>
      <c r="B18259" s="15" t="s">
        <v>1895</v>
      </c>
      <c r="C18259" t="str">
        <f>_xlfn.XLOOKUP($B18259, STANDARDS!$A:$A, STANDARDS!$B:$B,,0,2)</f>
        <v>Undivided Lemede Fm; Cabo Carvoeiro Fm</v>
      </c>
      <c r="D18259" t="s">
        <v>2177</v>
      </c>
      <c r="E18259" t="s">
        <v>2202</v>
      </c>
      <c r="J18259" cm="1">
        <f t="array" ref="J18259:L18259">_xlfn.XLOOKUP($C18259, AGE!$A:$A,AGE!$B:$D,,0,2)</f>
        <v>182.45</v>
      </c>
      <c r="K18259">
        <v>8.3499999999999943</v>
      </c>
      <c r="L18259" t="str">
        <v xml:space="preserve">GSA 2018 </v>
      </c>
      <c r="M18259" t="s">
        <v>2403</v>
      </c>
      <c r="P18259" t="s">
        <v>2342</v>
      </c>
      <c r="Q18259">
        <v>3.82</v>
      </c>
      <c r="R18259">
        <v>0.2</v>
      </c>
      <c r="V18259">
        <v>1</v>
      </c>
      <c r="W18259" t="s">
        <v>2558</v>
      </c>
    </row>
    <row r="18260" spans="1:23" x14ac:dyDescent="0.3">
      <c r="A18260">
        <v>26235</v>
      </c>
      <c r="B18260" s="15" t="s">
        <v>1895</v>
      </c>
      <c r="C18260" t="str">
        <f>_xlfn.XLOOKUP($B18260, STANDARDS!$A:$A, STANDARDS!$B:$B,,0,2)</f>
        <v>Undivided Lemede Fm; Cabo Carvoeiro Fm</v>
      </c>
      <c r="D18260" t="s">
        <v>2177</v>
      </c>
      <c r="E18260" t="s">
        <v>2202</v>
      </c>
      <c r="J18260" cm="1">
        <f t="array" ref="J18260:L18260">_xlfn.XLOOKUP($C18260, AGE!$A:$A,AGE!$B:$D,,0,2)</f>
        <v>182.45</v>
      </c>
      <c r="K18260">
        <v>8.3499999999999943</v>
      </c>
      <c r="L18260" t="str">
        <v xml:space="preserve">GSA 2018 </v>
      </c>
      <c r="M18260" t="s">
        <v>2403</v>
      </c>
      <c r="P18260" t="s">
        <v>2342</v>
      </c>
      <c r="Q18260">
        <v>3.79</v>
      </c>
      <c r="R18260">
        <v>0.2</v>
      </c>
      <c r="V18260">
        <v>1</v>
      </c>
      <c r="W18260" t="s">
        <v>2558</v>
      </c>
    </row>
    <row r="18261" spans="1:23" x14ac:dyDescent="0.3">
      <c r="A18261">
        <v>26236</v>
      </c>
      <c r="B18261" s="15" t="s">
        <v>1895</v>
      </c>
      <c r="C18261" t="str">
        <f>_xlfn.XLOOKUP($B18261, STANDARDS!$A:$A, STANDARDS!$B:$B,,0,2)</f>
        <v>Undivided Lemede Fm; Cabo Carvoeiro Fm</v>
      </c>
      <c r="D18261" t="s">
        <v>2177</v>
      </c>
      <c r="E18261" t="s">
        <v>2202</v>
      </c>
      <c r="J18261" cm="1">
        <f t="array" ref="J18261:L18261">_xlfn.XLOOKUP($C18261, AGE!$A:$A,AGE!$B:$D,,0,2)</f>
        <v>182.45</v>
      </c>
      <c r="K18261">
        <v>8.3499999999999943</v>
      </c>
      <c r="L18261" t="str">
        <v xml:space="preserve">GSA 2018 </v>
      </c>
      <c r="M18261" t="s">
        <v>2403</v>
      </c>
      <c r="P18261" t="s">
        <v>2342</v>
      </c>
      <c r="Q18261">
        <v>3.86</v>
      </c>
      <c r="R18261">
        <v>0.2</v>
      </c>
      <c r="V18261">
        <v>1</v>
      </c>
      <c r="W18261" t="s">
        <v>2558</v>
      </c>
    </row>
    <row r="18262" spans="1:23" x14ac:dyDescent="0.3">
      <c r="A18262">
        <v>26237</v>
      </c>
      <c r="B18262" s="15" t="s">
        <v>1895</v>
      </c>
      <c r="C18262" t="str">
        <f>_xlfn.XLOOKUP($B18262, STANDARDS!$A:$A, STANDARDS!$B:$B,,0,2)</f>
        <v>Undivided Lemede Fm; Cabo Carvoeiro Fm</v>
      </c>
      <c r="D18262" t="s">
        <v>2177</v>
      </c>
      <c r="E18262" t="s">
        <v>2202</v>
      </c>
      <c r="J18262" cm="1">
        <f t="array" ref="J18262:L18262">_xlfn.XLOOKUP($C18262, AGE!$A:$A,AGE!$B:$D,,0,2)</f>
        <v>182.45</v>
      </c>
      <c r="K18262">
        <v>8.3499999999999943</v>
      </c>
      <c r="L18262" t="str">
        <v xml:space="preserve">GSA 2018 </v>
      </c>
      <c r="M18262" t="s">
        <v>2403</v>
      </c>
      <c r="P18262" t="s">
        <v>2342</v>
      </c>
      <c r="Q18262">
        <v>3.86</v>
      </c>
      <c r="R18262">
        <v>0.2</v>
      </c>
      <c r="V18262">
        <v>1</v>
      </c>
      <c r="W18262" t="s">
        <v>2558</v>
      </c>
    </row>
    <row r="18263" spans="1:23" x14ac:dyDescent="0.3">
      <c r="A18263">
        <v>26238</v>
      </c>
      <c r="B18263" s="15" t="s">
        <v>1895</v>
      </c>
      <c r="C18263" t="str">
        <f>_xlfn.XLOOKUP($B18263, STANDARDS!$A:$A, STANDARDS!$B:$B,,0,2)</f>
        <v>Undivided Lemede Fm; Cabo Carvoeiro Fm</v>
      </c>
      <c r="D18263" t="s">
        <v>2177</v>
      </c>
      <c r="E18263" t="s">
        <v>2202</v>
      </c>
      <c r="J18263" cm="1">
        <f t="array" ref="J18263:L18263">_xlfn.XLOOKUP($C18263, AGE!$A:$A,AGE!$B:$D,,0,2)</f>
        <v>182.45</v>
      </c>
      <c r="K18263">
        <v>8.3499999999999943</v>
      </c>
      <c r="L18263" t="str">
        <v xml:space="preserve">GSA 2018 </v>
      </c>
      <c r="M18263" t="s">
        <v>2403</v>
      </c>
      <c r="P18263" t="s">
        <v>2342</v>
      </c>
      <c r="Q18263">
        <v>3.84</v>
      </c>
      <c r="R18263">
        <v>0.2</v>
      </c>
      <c r="V18263">
        <v>1</v>
      </c>
      <c r="W18263" t="s">
        <v>2558</v>
      </c>
    </row>
    <row r="18264" spans="1:23" x14ac:dyDescent="0.3">
      <c r="A18264">
        <v>26239</v>
      </c>
      <c r="B18264" s="15" t="s">
        <v>1895</v>
      </c>
      <c r="C18264" t="str">
        <f>_xlfn.XLOOKUP($B18264, STANDARDS!$A:$A, STANDARDS!$B:$B,,0,2)</f>
        <v>Undivided Lemede Fm; Cabo Carvoeiro Fm</v>
      </c>
      <c r="D18264" t="s">
        <v>2177</v>
      </c>
      <c r="E18264" t="s">
        <v>2202</v>
      </c>
      <c r="J18264" cm="1">
        <f t="array" ref="J18264:L18264">_xlfn.XLOOKUP($C18264, AGE!$A:$A,AGE!$B:$D,,0,2)</f>
        <v>182.45</v>
      </c>
      <c r="K18264">
        <v>8.3499999999999943</v>
      </c>
      <c r="L18264" t="str">
        <v xml:space="preserve">GSA 2018 </v>
      </c>
      <c r="M18264" t="s">
        <v>2403</v>
      </c>
      <c r="P18264" t="s">
        <v>2342</v>
      </c>
      <c r="Q18264">
        <v>3.82</v>
      </c>
      <c r="R18264">
        <v>0.2</v>
      </c>
      <c r="V18264">
        <v>1</v>
      </c>
      <c r="W18264" t="s">
        <v>2558</v>
      </c>
    </row>
    <row r="18265" spans="1:23" x14ac:dyDescent="0.3">
      <c r="A18265">
        <v>26240</v>
      </c>
      <c r="B18265" s="15" t="s">
        <v>1895</v>
      </c>
      <c r="C18265" t="str">
        <f>_xlfn.XLOOKUP($B18265, STANDARDS!$A:$A, STANDARDS!$B:$B,,0,2)</f>
        <v>Undivided Lemede Fm; Cabo Carvoeiro Fm</v>
      </c>
      <c r="D18265" t="s">
        <v>2177</v>
      </c>
      <c r="E18265" t="s">
        <v>2202</v>
      </c>
      <c r="J18265" cm="1">
        <f t="array" ref="J18265:L18265">_xlfn.XLOOKUP($C18265, AGE!$A:$A,AGE!$B:$D,,0,2)</f>
        <v>182.45</v>
      </c>
      <c r="K18265">
        <v>8.3499999999999943</v>
      </c>
      <c r="L18265" t="str">
        <v xml:space="preserve">GSA 2018 </v>
      </c>
      <c r="M18265" t="s">
        <v>2403</v>
      </c>
      <c r="P18265" t="s">
        <v>2342</v>
      </c>
      <c r="Q18265">
        <v>3.82</v>
      </c>
      <c r="R18265">
        <v>0.2</v>
      </c>
      <c r="V18265">
        <v>1</v>
      </c>
      <c r="W18265" t="s">
        <v>2558</v>
      </c>
    </row>
    <row r="18266" spans="1:23" x14ac:dyDescent="0.3">
      <c r="A18266">
        <v>26241</v>
      </c>
      <c r="B18266" s="15" t="s">
        <v>1895</v>
      </c>
      <c r="C18266" t="str">
        <f>_xlfn.XLOOKUP($B18266, STANDARDS!$A:$A, STANDARDS!$B:$B,,0,2)</f>
        <v>Undivided Lemede Fm; Cabo Carvoeiro Fm</v>
      </c>
      <c r="D18266" t="s">
        <v>2177</v>
      </c>
      <c r="E18266" t="s">
        <v>2202</v>
      </c>
      <c r="J18266" cm="1">
        <f t="array" ref="J18266:L18266">_xlfn.XLOOKUP($C18266, AGE!$A:$A,AGE!$B:$D,,0,2)</f>
        <v>182.45</v>
      </c>
      <c r="K18266">
        <v>8.3499999999999943</v>
      </c>
      <c r="L18266" t="str">
        <v xml:space="preserve">GSA 2018 </v>
      </c>
      <c r="M18266" t="s">
        <v>2403</v>
      </c>
      <c r="P18266" t="s">
        <v>2342</v>
      </c>
      <c r="Q18266">
        <v>3.75</v>
      </c>
      <c r="R18266">
        <v>0.2</v>
      </c>
      <c r="V18266">
        <v>1</v>
      </c>
      <c r="W18266" t="s">
        <v>2558</v>
      </c>
    </row>
    <row r="18267" spans="1:23" x14ac:dyDescent="0.3">
      <c r="A18267">
        <v>26242</v>
      </c>
      <c r="B18267" s="15" t="s">
        <v>1895</v>
      </c>
      <c r="C18267" t="str">
        <f>_xlfn.XLOOKUP($B18267, STANDARDS!$A:$A, STANDARDS!$B:$B,,0,2)</f>
        <v>Undivided Lemede Fm; Cabo Carvoeiro Fm</v>
      </c>
      <c r="D18267" t="s">
        <v>2177</v>
      </c>
      <c r="E18267" t="s">
        <v>2202</v>
      </c>
      <c r="J18267" cm="1">
        <f t="array" ref="J18267:L18267">_xlfn.XLOOKUP($C18267, AGE!$A:$A,AGE!$B:$D,,0,2)</f>
        <v>182.45</v>
      </c>
      <c r="K18267">
        <v>8.3499999999999943</v>
      </c>
      <c r="L18267" t="str">
        <v xml:space="preserve">GSA 2018 </v>
      </c>
      <c r="M18267" t="s">
        <v>2403</v>
      </c>
      <c r="P18267" t="s">
        <v>2342</v>
      </c>
      <c r="Q18267">
        <v>3.72</v>
      </c>
      <c r="R18267">
        <v>0.2</v>
      </c>
      <c r="V18267">
        <v>1</v>
      </c>
      <c r="W18267" t="s">
        <v>2558</v>
      </c>
    </row>
    <row r="18268" spans="1:23" x14ac:dyDescent="0.3">
      <c r="A18268">
        <v>26243</v>
      </c>
      <c r="B18268" s="15" t="s">
        <v>1895</v>
      </c>
      <c r="C18268" t="str">
        <f>_xlfn.XLOOKUP($B18268, STANDARDS!$A:$A, STANDARDS!$B:$B,,0,2)</f>
        <v>Undivided Lemede Fm; Cabo Carvoeiro Fm</v>
      </c>
      <c r="D18268" t="s">
        <v>2177</v>
      </c>
      <c r="E18268" t="s">
        <v>2202</v>
      </c>
      <c r="J18268" cm="1">
        <f t="array" ref="J18268:L18268">_xlfn.XLOOKUP($C18268, AGE!$A:$A,AGE!$B:$D,,0,2)</f>
        <v>182.45</v>
      </c>
      <c r="K18268">
        <v>8.3499999999999943</v>
      </c>
      <c r="L18268" t="str">
        <v xml:space="preserve">GSA 2018 </v>
      </c>
      <c r="M18268" t="s">
        <v>2403</v>
      </c>
      <c r="P18268" t="s">
        <v>2342</v>
      </c>
      <c r="Q18268">
        <v>3.16</v>
      </c>
      <c r="R18268">
        <v>0.2</v>
      </c>
      <c r="V18268">
        <v>1</v>
      </c>
      <c r="W18268" t="s">
        <v>2558</v>
      </c>
    </row>
    <row r="18269" spans="1:23" x14ac:dyDescent="0.3">
      <c r="A18269">
        <v>26244</v>
      </c>
      <c r="B18269" s="15" t="s">
        <v>1895</v>
      </c>
      <c r="C18269" t="str">
        <f>_xlfn.XLOOKUP($B18269, STANDARDS!$A:$A, STANDARDS!$B:$B,,0,2)</f>
        <v>Undivided Lemede Fm; Cabo Carvoeiro Fm</v>
      </c>
      <c r="D18269" t="s">
        <v>2177</v>
      </c>
      <c r="E18269" t="s">
        <v>2202</v>
      </c>
      <c r="J18269" cm="1">
        <f t="array" ref="J18269:L18269">_xlfn.XLOOKUP($C18269, AGE!$A:$A,AGE!$B:$D,,0,2)</f>
        <v>182.45</v>
      </c>
      <c r="K18269">
        <v>8.3499999999999943</v>
      </c>
      <c r="L18269" t="str">
        <v xml:space="preserve">GSA 2018 </v>
      </c>
      <c r="M18269" t="s">
        <v>2403</v>
      </c>
      <c r="P18269" t="s">
        <v>2342</v>
      </c>
      <c r="Q18269">
        <v>3.56</v>
      </c>
      <c r="R18269">
        <v>0.2</v>
      </c>
      <c r="V18269">
        <v>1</v>
      </c>
      <c r="W18269" t="s">
        <v>2558</v>
      </c>
    </row>
    <row r="18270" spans="1:23" x14ac:dyDescent="0.3">
      <c r="A18270">
        <v>26245</v>
      </c>
      <c r="B18270" s="15" t="s">
        <v>1895</v>
      </c>
      <c r="C18270" t="str">
        <f>_xlfn.XLOOKUP($B18270, STANDARDS!$A:$A, STANDARDS!$B:$B,,0,2)</f>
        <v>Undivided Lemede Fm; Cabo Carvoeiro Fm</v>
      </c>
      <c r="D18270" t="s">
        <v>2177</v>
      </c>
      <c r="E18270" t="s">
        <v>2202</v>
      </c>
      <c r="J18270" cm="1">
        <f t="array" ref="J18270:L18270">_xlfn.XLOOKUP($C18270, AGE!$A:$A,AGE!$B:$D,,0,2)</f>
        <v>182.45</v>
      </c>
      <c r="K18270">
        <v>8.3499999999999943</v>
      </c>
      <c r="L18270" t="str">
        <v xml:space="preserve">GSA 2018 </v>
      </c>
      <c r="M18270" t="s">
        <v>2403</v>
      </c>
      <c r="P18270" t="s">
        <v>2342</v>
      </c>
      <c r="Q18270">
        <v>3.76</v>
      </c>
      <c r="R18270">
        <v>0.2</v>
      </c>
      <c r="V18270">
        <v>1</v>
      </c>
      <c r="W18270" t="s">
        <v>2558</v>
      </c>
    </row>
    <row r="18271" spans="1:23" x14ac:dyDescent="0.3">
      <c r="A18271">
        <v>26246</v>
      </c>
      <c r="B18271" s="15" t="s">
        <v>1895</v>
      </c>
      <c r="C18271" t="str">
        <f>_xlfn.XLOOKUP($B18271, STANDARDS!$A:$A, STANDARDS!$B:$B,,0,2)</f>
        <v>Undivided Lemede Fm; Cabo Carvoeiro Fm</v>
      </c>
      <c r="D18271" t="s">
        <v>2177</v>
      </c>
      <c r="E18271" t="s">
        <v>2202</v>
      </c>
      <c r="J18271" cm="1">
        <f t="array" ref="J18271:L18271">_xlfn.XLOOKUP($C18271, AGE!$A:$A,AGE!$B:$D,,0,2)</f>
        <v>182.45</v>
      </c>
      <c r="K18271">
        <v>8.3499999999999943</v>
      </c>
      <c r="L18271" t="str">
        <v xml:space="preserve">GSA 2018 </v>
      </c>
      <c r="M18271" t="s">
        <v>2403</v>
      </c>
      <c r="P18271" t="s">
        <v>2342</v>
      </c>
      <c r="Q18271">
        <v>3.84</v>
      </c>
      <c r="R18271">
        <v>0.2</v>
      </c>
      <c r="V18271">
        <v>1</v>
      </c>
      <c r="W18271" t="s">
        <v>2558</v>
      </c>
    </row>
    <row r="18272" spans="1:23" x14ac:dyDescent="0.3">
      <c r="A18272">
        <v>26247</v>
      </c>
      <c r="B18272" s="15" t="s">
        <v>1895</v>
      </c>
      <c r="C18272" t="str">
        <f>_xlfn.XLOOKUP($B18272, STANDARDS!$A:$A, STANDARDS!$B:$B,,0,2)</f>
        <v>Undivided Lemede Fm; Cabo Carvoeiro Fm</v>
      </c>
      <c r="D18272" t="s">
        <v>2177</v>
      </c>
      <c r="E18272" t="s">
        <v>2202</v>
      </c>
      <c r="J18272" cm="1">
        <f t="array" ref="J18272:L18272">_xlfn.XLOOKUP($C18272, AGE!$A:$A,AGE!$B:$D,,0,2)</f>
        <v>182.45</v>
      </c>
      <c r="K18272">
        <v>8.3499999999999943</v>
      </c>
      <c r="L18272" t="str">
        <v xml:space="preserve">GSA 2018 </v>
      </c>
      <c r="M18272" t="s">
        <v>2403</v>
      </c>
      <c r="P18272" t="s">
        <v>2342</v>
      </c>
      <c r="Q18272">
        <v>3.76</v>
      </c>
      <c r="R18272">
        <v>0.2</v>
      </c>
      <c r="V18272">
        <v>1</v>
      </c>
      <c r="W18272" t="s">
        <v>2558</v>
      </c>
    </row>
    <row r="18273" spans="1:23" x14ac:dyDescent="0.3">
      <c r="A18273">
        <v>26248</v>
      </c>
      <c r="B18273" s="15" t="s">
        <v>1895</v>
      </c>
      <c r="C18273" t="str">
        <f>_xlfn.XLOOKUP($B18273, STANDARDS!$A:$A, STANDARDS!$B:$B,,0,2)</f>
        <v>Undivided Lemede Fm; Cabo Carvoeiro Fm</v>
      </c>
      <c r="D18273" t="s">
        <v>2177</v>
      </c>
      <c r="E18273" t="s">
        <v>2202</v>
      </c>
      <c r="J18273" cm="1">
        <f t="array" ref="J18273:L18273">_xlfn.XLOOKUP($C18273, AGE!$A:$A,AGE!$B:$D,,0,2)</f>
        <v>182.45</v>
      </c>
      <c r="K18273">
        <v>8.3499999999999943</v>
      </c>
      <c r="L18273" t="str">
        <v xml:space="preserve">GSA 2018 </v>
      </c>
      <c r="M18273" t="s">
        <v>2403</v>
      </c>
      <c r="P18273" t="s">
        <v>2342</v>
      </c>
      <c r="Q18273">
        <v>3.79</v>
      </c>
      <c r="R18273">
        <v>0.2</v>
      </c>
      <c r="V18273">
        <v>1</v>
      </c>
      <c r="W18273" t="s">
        <v>2558</v>
      </c>
    </row>
    <row r="18274" spans="1:23" x14ac:dyDescent="0.3">
      <c r="A18274">
        <v>26249</v>
      </c>
      <c r="B18274" s="15" t="s">
        <v>1895</v>
      </c>
      <c r="C18274" t="str">
        <f>_xlfn.XLOOKUP($B18274, STANDARDS!$A:$A, STANDARDS!$B:$B,,0,2)</f>
        <v>Undivided Lemede Fm; Cabo Carvoeiro Fm</v>
      </c>
      <c r="D18274" t="s">
        <v>2177</v>
      </c>
      <c r="E18274" t="s">
        <v>2202</v>
      </c>
      <c r="J18274" cm="1">
        <f t="array" ref="J18274:L18274">_xlfn.XLOOKUP($C18274, AGE!$A:$A,AGE!$B:$D,,0,2)</f>
        <v>182.45</v>
      </c>
      <c r="K18274">
        <v>8.3499999999999943</v>
      </c>
      <c r="L18274" t="str">
        <v xml:space="preserve">GSA 2018 </v>
      </c>
      <c r="M18274" t="s">
        <v>2403</v>
      </c>
      <c r="P18274" t="s">
        <v>2342</v>
      </c>
      <c r="Q18274">
        <v>3.81</v>
      </c>
      <c r="R18274">
        <v>0.2</v>
      </c>
      <c r="V18274">
        <v>1</v>
      </c>
      <c r="W18274" t="s">
        <v>2558</v>
      </c>
    </row>
    <row r="18275" spans="1:23" x14ac:dyDescent="0.3">
      <c r="A18275">
        <v>26250</v>
      </c>
      <c r="B18275" s="15" t="s">
        <v>1895</v>
      </c>
      <c r="C18275" t="str">
        <f>_xlfn.XLOOKUP($B18275, STANDARDS!$A:$A, STANDARDS!$B:$B,,0,2)</f>
        <v>Undivided Lemede Fm; Cabo Carvoeiro Fm</v>
      </c>
      <c r="D18275" t="s">
        <v>2177</v>
      </c>
      <c r="E18275" t="s">
        <v>2202</v>
      </c>
      <c r="J18275" cm="1">
        <f t="array" ref="J18275:L18275">_xlfn.XLOOKUP($C18275, AGE!$A:$A,AGE!$B:$D,,0,2)</f>
        <v>182.45</v>
      </c>
      <c r="K18275">
        <v>8.3499999999999943</v>
      </c>
      <c r="L18275" t="str">
        <v xml:space="preserve">GSA 2018 </v>
      </c>
      <c r="M18275" t="s">
        <v>2403</v>
      </c>
      <c r="P18275" t="s">
        <v>2342</v>
      </c>
      <c r="Q18275">
        <v>3.8</v>
      </c>
      <c r="R18275">
        <v>0.2</v>
      </c>
      <c r="V18275">
        <v>1</v>
      </c>
      <c r="W18275" t="s">
        <v>2558</v>
      </c>
    </row>
    <row r="18276" spans="1:23" x14ac:dyDescent="0.3">
      <c r="A18276">
        <v>26251</v>
      </c>
      <c r="B18276" s="15" t="s">
        <v>1895</v>
      </c>
      <c r="C18276" t="str">
        <f>_xlfn.XLOOKUP($B18276, STANDARDS!$A:$A, STANDARDS!$B:$B,,0,2)</f>
        <v>Undivided Lemede Fm; Cabo Carvoeiro Fm</v>
      </c>
      <c r="D18276" t="s">
        <v>2177</v>
      </c>
      <c r="E18276" t="s">
        <v>2202</v>
      </c>
      <c r="J18276" cm="1">
        <f t="array" ref="J18276:L18276">_xlfn.XLOOKUP($C18276, AGE!$A:$A,AGE!$B:$D,,0,2)</f>
        <v>182.45</v>
      </c>
      <c r="K18276">
        <v>8.3499999999999943</v>
      </c>
      <c r="L18276" t="str">
        <v xml:space="preserve">GSA 2018 </v>
      </c>
      <c r="M18276" t="s">
        <v>2403</v>
      </c>
      <c r="P18276" t="s">
        <v>2342</v>
      </c>
      <c r="Q18276">
        <v>3.77</v>
      </c>
      <c r="R18276">
        <v>0.2</v>
      </c>
      <c r="V18276">
        <v>1</v>
      </c>
      <c r="W18276" t="s">
        <v>2558</v>
      </c>
    </row>
    <row r="18277" spans="1:23" x14ac:dyDescent="0.3">
      <c r="A18277">
        <v>26252</v>
      </c>
      <c r="B18277" s="15" t="s">
        <v>1895</v>
      </c>
      <c r="C18277" t="str">
        <f>_xlfn.XLOOKUP($B18277, STANDARDS!$A:$A, STANDARDS!$B:$B,,0,2)</f>
        <v>Undivided Lemede Fm; Cabo Carvoeiro Fm</v>
      </c>
      <c r="D18277" t="s">
        <v>2177</v>
      </c>
      <c r="E18277" t="s">
        <v>2202</v>
      </c>
      <c r="J18277" cm="1">
        <f t="array" ref="J18277:L18277">_xlfn.XLOOKUP($C18277, AGE!$A:$A,AGE!$B:$D,,0,2)</f>
        <v>182.45</v>
      </c>
      <c r="K18277">
        <v>8.3499999999999943</v>
      </c>
      <c r="L18277" t="str">
        <v xml:space="preserve">GSA 2018 </v>
      </c>
      <c r="M18277" t="s">
        <v>2403</v>
      </c>
      <c r="P18277" t="s">
        <v>2342</v>
      </c>
      <c r="Q18277">
        <v>3.8</v>
      </c>
      <c r="R18277">
        <v>0.2</v>
      </c>
      <c r="V18277">
        <v>1</v>
      </c>
      <c r="W18277" t="s">
        <v>2558</v>
      </c>
    </row>
    <row r="18278" spans="1:23" x14ac:dyDescent="0.3">
      <c r="A18278">
        <v>26253</v>
      </c>
      <c r="B18278" s="15" t="s">
        <v>1895</v>
      </c>
      <c r="C18278" t="str">
        <f>_xlfn.XLOOKUP($B18278, STANDARDS!$A:$A, STANDARDS!$B:$B,,0,2)</f>
        <v>Undivided Lemede Fm; Cabo Carvoeiro Fm</v>
      </c>
      <c r="D18278" t="s">
        <v>2177</v>
      </c>
      <c r="E18278" t="s">
        <v>2202</v>
      </c>
      <c r="J18278" cm="1">
        <f t="array" ref="J18278:L18278">_xlfn.XLOOKUP($C18278, AGE!$A:$A,AGE!$B:$D,,0,2)</f>
        <v>182.45</v>
      </c>
      <c r="K18278">
        <v>8.3499999999999943</v>
      </c>
      <c r="L18278" t="str">
        <v xml:space="preserve">GSA 2018 </v>
      </c>
      <c r="M18278" t="s">
        <v>2403</v>
      </c>
      <c r="P18278" t="s">
        <v>2342</v>
      </c>
      <c r="Q18278">
        <v>3.89</v>
      </c>
      <c r="R18278">
        <v>0.2</v>
      </c>
      <c r="V18278">
        <v>1</v>
      </c>
      <c r="W18278" t="s">
        <v>2558</v>
      </c>
    </row>
    <row r="18279" spans="1:23" x14ac:dyDescent="0.3">
      <c r="A18279">
        <v>26254</v>
      </c>
      <c r="B18279" s="15" t="s">
        <v>1895</v>
      </c>
      <c r="C18279" t="str">
        <f>_xlfn.XLOOKUP($B18279, STANDARDS!$A:$A, STANDARDS!$B:$B,,0,2)</f>
        <v>Undivided Lemede Fm; Cabo Carvoeiro Fm</v>
      </c>
      <c r="D18279" t="s">
        <v>2177</v>
      </c>
      <c r="E18279" t="s">
        <v>2202</v>
      </c>
      <c r="J18279" cm="1">
        <f t="array" ref="J18279:L18279">_xlfn.XLOOKUP($C18279, AGE!$A:$A,AGE!$B:$D,,0,2)</f>
        <v>182.45</v>
      </c>
      <c r="K18279">
        <v>8.3499999999999943</v>
      </c>
      <c r="L18279" t="str">
        <v xml:space="preserve">GSA 2018 </v>
      </c>
      <c r="M18279" t="s">
        <v>2403</v>
      </c>
      <c r="P18279" t="s">
        <v>2342</v>
      </c>
      <c r="Q18279">
        <v>3.85</v>
      </c>
      <c r="R18279">
        <v>0.2</v>
      </c>
      <c r="V18279">
        <v>1</v>
      </c>
      <c r="W18279" t="s">
        <v>2558</v>
      </c>
    </row>
    <row r="18280" spans="1:23" x14ac:dyDescent="0.3">
      <c r="A18280">
        <v>26255</v>
      </c>
      <c r="B18280" s="15" t="s">
        <v>1895</v>
      </c>
      <c r="C18280" t="str">
        <f>_xlfn.XLOOKUP($B18280, STANDARDS!$A:$A, STANDARDS!$B:$B,,0,2)</f>
        <v>Undivided Lemede Fm; Cabo Carvoeiro Fm</v>
      </c>
      <c r="D18280" t="s">
        <v>2177</v>
      </c>
      <c r="E18280" t="s">
        <v>2202</v>
      </c>
      <c r="J18280" cm="1">
        <f t="array" ref="J18280:L18280">_xlfn.XLOOKUP($C18280, AGE!$A:$A,AGE!$B:$D,,0,2)</f>
        <v>182.45</v>
      </c>
      <c r="K18280">
        <v>8.3499999999999943</v>
      </c>
      <c r="L18280" t="str">
        <v xml:space="preserve">GSA 2018 </v>
      </c>
      <c r="M18280" t="s">
        <v>2403</v>
      </c>
      <c r="P18280" t="s">
        <v>2342</v>
      </c>
      <c r="Q18280">
        <v>3.77</v>
      </c>
      <c r="R18280">
        <v>0.2</v>
      </c>
      <c r="V18280">
        <v>1</v>
      </c>
      <c r="W18280" t="s">
        <v>2558</v>
      </c>
    </row>
    <row r="18281" spans="1:23" x14ac:dyDescent="0.3">
      <c r="A18281">
        <v>26256</v>
      </c>
      <c r="B18281" s="15" t="s">
        <v>1895</v>
      </c>
      <c r="C18281" t="str">
        <f>_xlfn.XLOOKUP($B18281, STANDARDS!$A:$A, STANDARDS!$B:$B,,0,2)</f>
        <v>Undivided Lemede Fm; Cabo Carvoeiro Fm</v>
      </c>
      <c r="D18281" t="s">
        <v>2177</v>
      </c>
      <c r="E18281" t="s">
        <v>2202</v>
      </c>
      <c r="J18281" cm="1">
        <f t="array" ref="J18281:L18281">_xlfn.XLOOKUP($C18281, AGE!$A:$A,AGE!$B:$D,,0,2)</f>
        <v>182.45</v>
      </c>
      <c r="K18281">
        <v>8.3499999999999943</v>
      </c>
      <c r="L18281" t="str">
        <v xml:space="preserve">GSA 2018 </v>
      </c>
      <c r="M18281" t="s">
        <v>2403</v>
      </c>
      <c r="P18281" t="s">
        <v>2342</v>
      </c>
      <c r="Q18281">
        <v>3.74</v>
      </c>
      <c r="R18281">
        <v>0.2</v>
      </c>
      <c r="V18281">
        <v>1</v>
      </c>
      <c r="W18281" t="s">
        <v>2558</v>
      </c>
    </row>
    <row r="18282" spans="1:23" x14ac:dyDescent="0.3">
      <c r="A18282">
        <v>26257</v>
      </c>
      <c r="B18282" s="15" t="s">
        <v>1895</v>
      </c>
      <c r="C18282" t="str">
        <f>_xlfn.XLOOKUP($B18282, STANDARDS!$A:$A, STANDARDS!$B:$B,,0,2)</f>
        <v>Undivided Lemede Fm; Cabo Carvoeiro Fm</v>
      </c>
      <c r="D18282" t="s">
        <v>2177</v>
      </c>
      <c r="E18282" t="s">
        <v>2202</v>
      </c>
      <c r="J18282" cm="1">
        <f t="array" ref="J18282:L18282">_xlfn.XLOOKUP($C18282, AGE!$A:$A,AGE!$B:$D,,0,2)</f>
        <v>182.45</v>
      </c>
      <c r="K18282">
        <v>8.3499999999999943</v>
      </c>
      <c r="L18282" t="str">
        <v xml:space="preserve">GSA 2018 </v>
      </c>
      <c r="M18282" t="s">
        <v>2403</v>
      </c>
      <c r="P18282" t="s">
        <v>2342</v>
      </c>
      <c r="Q18282">
        <v>3.72</v>
      </c>
      <c r="R18282">
        <v>0.2</v>
      </c>
      <c r="V18282">
        <v>1</v>
      </c>
      <c r="W18282" t="s">
        <v>2558</v>
      </c>
    </row>
    <row r="18283" spans="1:23" x14ac:dyDescent="0.3">
      <c r="A18283">
        <v>26258</v>
      </c>
      <c r="B18283" s="15" t="s">
        <v>1895</v>
      </c>
      <c r="C18283" t="str">
        <f>_xlfn.XLOOKUP($B18283, STANDARDS!$A:$A, STANDARDS!$B:$B,,0,2)</f>
        <v>Undivided Lemede Fm; Cabo Carvoeiro Fm</v>
      </c>
      <c r="D18283" t="s">
        <v>2177</v>
      </c>
      <c r="E18283" t="s">
        <v>2202</v>
      </c>
      <c r="J18283" cm="1">
        <f t="array" ref="J18283:L18283">_xlfn.XLOOKUP($C18283, AGE!$A:$A,AGE!$B:$D,,0,2)</f>
        <v>182.45</v>
      </c>
      <c r="K18283">
        <v>8.3499999999999943</v>
      </c>
      <c r="L18283" t="str">
        <v xml:space="preserve">GSA 2018 </v>
      </c>
      <c r="M18283" t="s">
        <v>2403</v>
      </c>
      <c r="P18283" t="s">
        <v>2342</v>
      </c>
      <c r="Q18283">
        <v>3.76</v>
      </c>
      <c r="R18283">
        <v>0.2</v>
      </c>
      <c r="V18283">
        <v>1</v>
      </c>
      <c r="W18283" t="s">
        <v>2558</v>
      </c>
    </row>
    <row r="18284" spans="1:23" x14ac:dyDescent="0.3">
      <c r="A18284">
        <v>26259</v>
      </c>
      <c r="B18284" s="15" t="s">
        <v>1895</v>
      </c>
      <c r="C18284" t="str">
        <f>_xlfn.XLOOKUP($B18284, STANDARDS!$A:$A, STANDARDS!$B:$B,,0,2)</f>
        <v>Undivided Lemede Fm; Cabo Carvoeiro Fm</v>
      </c>
      <c r="D18284" t="s">
        <v>2177</v>
      </c>
      <c r="E18284" t="s">
        <v>2202</v>
      </c>
      <c r="J18284" cm="1">
        <f t="array" ref="J18284:L18284">_xlfn.XLOOKUP($C18284, AGE!$A:$A,AGE!$B:$D,,0,2)</f>
        <v>182.45</v>
      </c>
      <c r="K18284">
        <v>8.3499999999999943</v>
      </c>
      <c r="L18284" t="str">
        <v xml:space="preserve">GSA 2018 </v>
      </c>
      <c r="M18284" t="s">
        <v>2403</v>
      </c>
      <c r="P18284" t="s">
        <v>2342</v>
      </c>
      <c r="Q18284">
        <v>3.77</v>
      </c>
      <c r="R18284">
        <v>0.2</v>
      </c>
      <c r="V18284">
        <v>1</v>
      </c>
      <c r="W18284" t="s">
        <v>2558</v>
      </c>
    </row>
    <row r="18285" spans="1:23" x14ac:dyDescent="0.3">
      <c r="A18285">
        <v>26260</v>
      </c>
      <c r="B18285" s="15" t="s">
        <v>1895</v>
      </c>
      <c r="C18285" t="str">
        <f>_xlfn.XLOOKUP($B18285, STANDARDS!$A:$A, STANDARDS!$B:$B,,0,2)</f>
        <v>Undivided Lemede Fm; Cabo Carvoeiro Fm</v>
      </c>
      <c r="D18285" t="s">
        <v>2177</v>
      </c>
      <c r="E18285" t="s">
        <v>2202</v>
      </c>
      <c r="J18285" cm="1">
        <f t="array" ref="J18285:L18285">_xlfn.XLOOKUP($C18285, AGE!$A:$A,AGE!$B:$D,,0,2)</f>
        <v>182.45</v>
      </c>
      <c r="K18285">
        <v>8.3499999999999943</v>
      </c>
      <c r="L18285" t="str">
        <v xml:space="preserve">GSA 2018 </v>
      </c>
      <c r="M18285" t="s">
        <v>2403</v>
      </c>
      <c r="P18285" t="s">
        <v>2342</v>
      </c>
      <c r="Q18285">
        <v>3.8</v>
      </c>
      <c r="R18285">
        <v>0.2</v>
      </c>
      <c r="V18285">
        <v>1</v>
      </c>
      <c r="W18285" t="s">
        <v>2558</v>
      </c>
    </row>
    <row r="18286" spans="1:23" x14ac:dyDescent="0.3">
      <c r="A18286">
        <v>26261</v>
      </c>
      <c r="B18286" s="15" t="s">
        <v>1895</v>
      </c>
      <c r="C18286" t="str">
        <f>_xlfn.XLOOKUP($B18286, STANDARDS!$A:$A, STANDARDS!$B:$B,,0,2)</f>
        <v>Undivided Lemede Fm; Cabo Carvoeiro Fm</v>
      </c>
      <c r="D18286" t="s">
        <v>2177</v>
      </c>
      <c r="E18286" t="s">
        <v>2202</v>
      </c>
      <c r="J18286" cm="1">
        <f t="array" ref="J18286:L18286">_xlfn.XLOOKUP($C18286, AGE!$A:$A,AGE!$B:$D,,0,2)</f>
        <v>182.45</v>
      </c>
      <c r="K18286">
        <v>8.3499999999999943</v>
      </c>
      <c r="L18286" t="str">
        <v xml:space="preserve">GSA 2018 </v>
      </c>
      <c r="M18286" t="s">
        <v>2403</v>
      </c>
      <c r="P18286" t="s">
        <v>2342</v>
      </c>
      <c r="Q18286">
        <v>3.85</v>
      </c>
      <c r="R18286">
        <v>0.2</v>
      </c>
      <c r="V18286">
        <v>1</v>
      </c>
      <c r="W18286" t="s">
        <v>2558</v>
      </c>
    </row>
    <row r="18287" spans="1:23" x14ac:dyDescent="0.3">
      <c r="A18287">
        <v>26262</v>
      </c>
      <c r="B18287" s="15" t="s">
        <v>1895</v>
      </c>
      <c r="C18287" t="str">
        <f>_xlfn.XLOOKUP($B18287, STANDARDS!$A:$A, STANDARDS!$B:$B,,0,2)</f>
        <v>Undivided Lemede Fm; Cabo Carvoeiro Fm</v>
      </c>
      <c r="D18287" t="s">
        <v>2177</v>
      </c>
      <c r="E18287" t="s">
        <v>2202</v>
      </c>
      <c r="J18287" cm="1">
        <f t="array" ref="J18287:L18287">_xlfn.XLOOKUP($C18287, AGE!$A:$A,AGE!$B:$D,,0,2)</f>
        <v>182.45</v>
      </c>
      <c r="K18287">
        <v>8.3499999999999943</v>
      </c>
      <c r="L18287" t="str">
        <v xml:space="preserve">GSA 2018 </v>
      </c>
      <c r="M18287" t="s">
        <v>2403</v>
      </c>
      <c r="P18287" t="s">
        <v>2342</v>
      </c>
      <c r="Q18287">
        <v>3.84</v>
      </c>
      <c r="R18287">
        <v>0.2</v>
      </c>
      <c r="V18287">
        <v>1</v>
      </c>
      <c r="W18287" t="s">
        <v>2558</v>
      </c>
    </row>
    <row r="18288" spans="1:23" x14ac:dyDescent="0.3">
      <c r="A18288">
        <v>26263</v>
      </c>
      <c r="B18288" s="15" t="s">
        <v>1895</v>
      </c>
      <c r="C18288" t="str">
        <f>_xlfn.XLOOKUP($B18288, STANDARDS!$A:$A, STANDARDS!$B:$B,,0,2)</f>
        <v>Undivided Lemede Fm; Cabo Carvoeiro Fm</v>
      </c>
      <c r="D18288" t="s">
        <v>2177</v>
      </c>
      <c r="E18288" t="s">
        <v>2202</v>
      </c>
      <c r="J18288" cm="1">
        <f t="array" ref="J18288:L18288">_xlfn.XLOOKUP($C18288, AGE!$A:$A,AGE!$B:$D,,0,2)</f>
        <v>182.45</v>
      </c>
      <c r="K18288">
        <v>8.3499999999999943</v>
      </c>
      <c r="L18288" t="str">
        <v xml:space="preserve">GSA 2018 </v>
      </c>
      <c r="M18288" t="s">
        <v>2403</v>
      </c>
      <c r="P18288" t="s">
        <v>2342</v>
      </c>
      <c r="Q18288">
        <v>3.88</v>
      </c>
      <c r="R18288">
        <v>0.2</v>
      </c>
      <c r="V18288">
        <v>1</v>
      </c>
      <c r="W18288" t="s">
        <v>2558</v>
      </c>
    </row>
    <row r="18289" spans="1:23" x14ac:dyDescent="0.3">
      <c r="A18289">
        <v>26264</v>
      </c>
      <c r="B18289" s="15" t="s">
        <v>1895</v>
      </c>
      <c r="C18289" t="str">
        <f>_xlfn.XLOOKUP($B18289, STANDARDS!$A:$A, STANDARDS!$B:$B,,0,2)</f>
        <v>Undivided Lemede Fm; Cabo Carvoeiro Fm</v>
      </c>
      <c r="D18289" t="s">
        <v>2177</v>
      </c>
      <c r="E18289" t="s">
        <v>2202</v>
      </c>
      <c r="J18289" cm="1">
        <f t="array" ref="J18289:L18289">_xlfn.XLOOKUP($C18289, AGE!$A:$A,AGE!$B:$D,,0,2)</f>
        <v>182.45</v>
      </c>
      <c r="K18289">
        <v>8.3499999999999943</v>
      </c>
      <c r="L18289" t="str">
        <v xml:space="preserve">GSA 2018 </v>
      </c>
      <c r="M18289" t="s">
        <v>2403</v>
      </c>
      <c r="P18289" t="s">
        <v>2342</v>
      </c>
      <c r="Q18289">
        <v>3.84</v>
      </c>
      <c r="R18289">
        <v>0.2</v>
      </c>
      <c r="V18289">
        <v>1</v>
      </c>
      <c r="W18289" t="s">
        <v>2558</v>
      </c>
    </row>
    <row r="18290" spans="1:23" x14ac:dyDescent="0.3">
      <c r="A18290">
        <v>26265</v>
      </c>
      <c r="B18290" s="15" t="s">
        <v>1895</v>
      </c>
      <c r="C18290" t="str">
        <f>_xlfn.XLOOKUP($B18290, STANDARDS!$A:$A, STANDARDS!$B:$B,,0,2)</f>
        <v>Undivided Lemede Fm; Cabo Carvoeiro Fm</v>
      </c>
      <c r="D18290" t="s">
        <v>2177</v>
      </c>
      <c r="E18290" t="s">
        <v>2202</v>
      </c>
      <c r="J18290" cm="1">
        <f t="array" ref="J18290:L18290">_xlfn.XLOOKUP($C18290, AGE!$A:$A,AGE!$B:$D,,0,2)</f>
        <v>182.45</v>
      </c>
      <c r="K18290">
        <v>8.3499999999999943</v>
      </c>
      <c r="L18290" t="str">
        <v xml:space="preserve">GSA 2018 </v>
      </c>
      <c r="M18290" t="s">
        <v>2403</v>
      </c>
      <c r="P18290" t="s">
        <v>2342</v>
      </c>
      <c r="Q18290">
        <v>3.8</v>
      </c>
      <c r="R18290">
        <v>0.2</v>
      </c>
      <c r="V18290">
        <v>1</v>
      </c>
      <c r="W18290" t="s">
        <v>2558</v>
      </c>
    </row>
    <row r="18291" spans="1:23" x14ac:dyDescent="0.3">
      <c r="A18291">
        <v>26266</v>
      </c>
      <c r="B18291" s="15" t="s">
        <v>1895</v>
      </c>
      <c r="C18291" t="str">
        <f>_xlfn.XLOOKUP($B18291, STANDARDS!$A:$A, STANDARDS!$B:$B,,0,2)</f>
        <v>Undivided Lemede Fm; Cabo Carvoeiro Fm</v>
      </c>
      <c r="D18291" t="s">
        <v>2177</v>
      </c>
      <c r="E18291" t="s">
        <v>2202</v>
      </c>
      <c r="J18291" cm="1">
        <f t="array" ref="J18291:L18291">_xlfn.XLOOKUP($C18291, AGE!$A:$A,AGE!$B:$D,,0,2)</f>
        <v>182.45</v>
      </c>
      <c r="K18291">
        <v>8.3499999999999943</v>
      </c>
      <c r="L18291" t="str">
        <v xml:space="preserve">GSA 2018 </v>
      </c>
      <c r="M18291" t="s">
        <v>2403</v>
      </c>
      <c r="P18291" t="s">
        <v>2342</v>
      </c>
      <c r="Q18291">
        <v>3.79</v>
      </c>
      <c r="R18291">
        <v>0.2</v>
      </c>
      <c r="V18291">
        <v>1</v>
      </c>
      <c r="W18291" t="s">
        <v>2558</v>
      </c>
    </row>
    <row r="18292" spans="1:23" x14ac:dyDescent="0.3">
      <c r="A18292">
        <v>26267</v>
      </c>
      <c r="B18292" s="15" t="s">
        <v>1895</v>
      </c>
      <c r="C18292" t="str">
        <f>_xlfn.XLOOKUP($B18292, STANDARDS!$A:$A, STANDARDS!$B:$B,,0,2)</f>
        <v>Undivided Lemede Fm; Cabo Carvoeiro Fm</v>
      </c>
      <c r="D18292" t="s">
        <v>2177</v>
      </c>
      <c r="E18292" t="s">
        <v>2202</v>
      </c>
      <c r="J18292" cm="1">
        <f t="array" ref="J18292:L18292">_xlfn.XLOOKUP($C18292, AGE!$A:$A,AGE!$B:$D,,0,2)</f>
        <v>182.45</v>
      </c>
      <c r="K18292">
        <v>8.3499999999999943</v>
      </c>
      <c r="L18292" t="str">
        <v xml:space="preserve">GSA 2018 </v>
      </c>
      <c r="M18292" t="s">
        <v>2403</v>
      </c>
      <c r="P18292" t="s">
        <v>2342</v>
      </c>
      <c r="Q18292">
        <v>3.74</v>
      </c>
      <c r="R18292">
        <v>0.2</v>
      </c>
      <c r="V18292">
        <v>1</v>
      </c>
      <c r="W18292" t="s">
        <v>2558</v>
      </c>
    </row>
    <row r="18293" spans="1:23" x14ac:dyDescent="0.3">
      <c r="A18293">
        <v>26268</v>
      </c>
      <c r="B18293" s="15" t="s">
        <v>1895</v>
      </c>
      <c r="C18293" t="str">
        <f>_xlfn.XLOOKUP($B18293, STANDARDS!$A:$A, STANDARDS!$B:$B,,0,2)</f>
        <v>Undivided Lemede Fm; Cabo Carvoeiro Fm</v>
      </c>
      <c r="D18293" t="s">
        <v>2177</v>
      </c>
      <c r="E18293" t="s">
        <v>2202</v>
      </c>
      <c r="J18293" cm="1">
        <f t="array" ref="J18293:L18293">_xlfn.XLOOKUP($C18293, AGE!$A:$A,AGE!$B:$D,,0,2)</f>
        <v>182.45</v>
      </c>
      <c r="K18293">
        <v>8.3499999999999943</v>
      </c>
      <c r="L18293" t="str">
        <v xml:space="preserve">GSA 2018 </v>
      </c>
      <c r="M18293" t="s">
        <v>2403</v>
      </c>
      <c r="P18293" t="s">
        <v>2342</v>
      </c>
      <c r="Q18293">
        <v>3.8</v>
      </c>
      <c r="R18293">
        <v>0.2</v>
      </c>
      <c r="V18293">
        <v>1</v>
      </c>
      <c r="W18293" t="s">
        <v>2558</v>
      </c>
    </row>
    <row r="18294" spans="1:23" x14ac:dyDescent="0.3">
      <c r="A18294">
        <v>26269</v>
      </c>
      <c r="B18294" s="15" t="s">
        <v>1895</v>
      </c>
      <c r="C18294" t="str">
        <f>_xlfn.XLOOKUP($B18294, STANDARDS!$A:$A, STANDARDS!$B:$B,,0,2)</f>
        <v>Undivided Lemede Fm; Cabo Carvoeiro Fm</v>
      </c>
      <c r="D18294" t="s">
        <v>2177</v>
      </c>
      <c r="E18294" t="s">
        <v>2202</v>
      </c>
      <c r="J18294" cm="1">
        <f t="array" ref="J18294:L18294">_xlfn.XLOOKUP($C18294, AGE!$A:$A,AGE!$B:$D,,0,2)</f>
        <v>182.45</v>
      </c>
      <c r="K18294">
        <v>8.3499999999999943</v>
      </c>
      <c r="L18294" t="str">
        <v xml:space="preserve">GSA 2018 </v>
      </c>
      <c r="M18294" t="s">
        <v>2403</v>
      </c>
      <c r="P18294" t="s">
        <v>2342</v>
      </c>
      <c r="Q18294">
        <v>3.79</v>
      </c>
      <c r="R18294">
        <v>0.2</v>
      </c>
      <c r="V18294">
        <v>1</v>
      </c>
      <c r="W18294" t="s">
        <v>2558</v>
      </c>
    </row>
    <row r="18295" spans="1:23" x14ac:dyDescent="0.3">
      <c r="A18295">
        <v>26270</v>
      </c>
      <c r="B18295" s="15" t="s">
        <v>1895</v>
      </c>
      <c r="C18295" t="str">
        <f>_xlfn.XLOOKUP($B18295, STANDARDS!$A:$A, STANDARDS!$B:$B,,0,2)</f>
        <v>Undivided Lemede Fm; Cabo Carvoeiro Fm</v>
      </c>
      <c r="D18295" t="s">
        <v>2177</v>
      </c>
      <c r="E18295" t="s">
        <v>2202</v>
      </c>
      <c r="J18295" cm="1">
        <f t="array" ref="J18295:L18295">_xlfn.XLOOKUP($C18295, AGE!$A:$A,AGE!$B:$D,,0,2)</f>
        <v>182.45</v>
      </c>
      <c r="K18295">
        <v>8.3499999999999943</v>
      </c>
      <c r="L18295" t="str">
        <v xml:space="preserve">GSA 2018 </v>
      </c>
      <c r="M18295" t="s">
        <v>2403</v>
      </c>
      <c r="P18295" t="s">
        <v>2342</v>
      </c>
      <c r="Q18295">
        <v>3.78</v>
      </c>
      <c r="R18295">
        <v>0.2</v>
      </c>
      <c r="V18295">
        <v>1</v>
      </c>
      <c r="W18295" t="s">
        <v>2558</v>
      </c>
    </row>
    <row r="18296" spans="1:23" x14ac:dyDescent="0.3">
      <c r="A18296">
        <v>26271</v>
      </c>
      <c r="B18296" s="15" t="s">
        <v>1895</v>
      </c>
      <c r="C18296" t="str">
        <f>_xlfn.XLOOKUP($B18296, STANDARDS!$A:$A, STANDARDS!$B:$B,,0,2)</f>
        <v>Undivided Lemede Fm; Cabo Carvoeiro Fm</v>
      </c>
      <c r="D18296" t="s">
        <v>2177</v>
      </c>
      <c r="E18296" t="s">
        <v>2202</v>
      </c>
      <c r="J18296" cm="1">
        <f t="array" ref="J18296:L18296">_xlfn.XLOOKUP($C18296, AGE!$A:$A,AGE!$B:$D,,0,2)</f>
        <v>182.45</v>
      </c>
      <c r="K18296">
        <v>8.3499999999999943</v>
      </c>
      <c r="L18296" t="str">
        <v xml:space="preserve">GSA 2018 </v>
      </c>
      <c r="M18296" t="s">
        <v>2403</v>
      </c>
      <c r="P18296" t="s">
        <v>2342</v>
      </c>
      <c r="Q18296">
        <v>3.73</v>
      </c>
      <c r="R18296">
        <v>0.2</v>
      </c>
      <c r="V18296">
        <v>1</v>
      </c>
      <c r="W18296" t="s">
        <v>2558</v>
      </c>
    </row>
    <row r="18297" spans="1:23" x14ac:dyDescent="0.3">
      <c r="A18297">
        <v>26272</v>
      </c>
      <c r="B18297" s="15" t="s">
        <v>1895</v>
      </c>
      <c r="C18297" t="str">
        <f>_xlfn.XLOOKUP($B18297, STANDARDS!$A:$A, STANDARDS!$B:$B,,0,2)</f>
        <v>Undivided Lemede Fm; Cabo Carvoeiro Fm</v>
      </c>
      <c r="D18297" t="s">
        <v>2177</v>
      </c>
      <c r="E18297" t="s">
        <v>2202</v>
      </c>
      <c r="J18297" cm="1">
        <f t="array" ref="J18297:L18297">_xlfn.XLOOKUP($C18297, AGE!$A:$A,AGE!$B:$D,,0,2)</f>
        <v>182.45</v>
      </c>
      <c r="K18297">
        <v>8.3499999999999943</v>
      </c>
      <c r="L18297" t="str">
        <v xml:space="preserve">GSA 2018 </v>
      </c>
      <c r="M18297" t="s">
        <v>2403</v>
      </c>
      <c r="P18297" t="s">
        <v>2342</v>
      </c>
      <c r="Q18297">
        <v>3.81</v>
      </c>
      <c r="R18297">
        <v>0.2</v>
      </c>
      <c r="V18297">
        <v>1</v>
      </c>
      <c r="W18297" t="s">
        <v>2558</v>
      </c>
    </row>
    <row r="18298" spans="1:23" x14ac:dyDescent="0.3">
      <c r="A18298">
        <v>26273</v>
      </c>
      <c r="B18298" s="15" t="s">
        <v>1895</v>
      </c>
      <c r="C18298" t="str">
        <f>_xlfn.XLOOKUP($B18298, STANDARDS!$A:$A, STANDARDS!$B:$B,,0,2)</f>
        <v>Undivided Lemede Fm; Cabo Carvoeiro Fm</v>
      </c>
      <c r="D18298" t="s">
        <v>2177</v>
      </c>
      <c r="E18298" t="s">
        <v>2202</v>
      </c>
      <c r="J18298" cm="1">
        <f t="array" ref="J18298:L18298">_xlfn.XLOOKUP($C18298, AGE!$A:$A,AGE!$B:$D,,0,2)</f>
        <v>182.45</v>
      </c>
      <c r="K18298">
        <v>8.3499999999999943</v>
      </c>
      <c r="L18298" t="str">
        <v xml:space="preserve">GSA 2018 </v>
      </c>
      <c r="M18298" t="s">
        <v>2403</v>
      </c>
      <c r="P18298" t="s">
        <v>2342</v>
      </c>
      <c r="Q18298">
        <v>3.73</v>
      </c>
      <c r="R18298">
        <v>0.2</v>
      </c>
      <c r="V18298">
        <v>1</v>
      </c>
      <c r="W18298" t="s">
        <v>2558</v>
      </c>
    </row>
    <row r="18299" spans="1:23" x14ac:dyDescent="0.3">
      <c r="A18299">
        <v>26274</v>
      </c>
      <c r="B18299" s="15" t="s">
        <v>1895</v>
      </c>
      <c r="C18299" t="str">
        <f>_xlfn.XLOOKUP($B18299, STANDARDS!$A:$A, STANDARDS!$B:$B,,0,2)</f>
        <v>Undivided Lemede Fm; Cabo Carvoeiro Fm</v>
      </c>
      <c r="D18299" t="s">
        <v>2177</v>
      </c>
      <c r="E18299" t="s">
        <v>2202</v>
      </c>
      <c r="J18299" cm="1">
        <f t="array" ref="J18299:L18299">_xlfn.XLOOKUP($C18299, AGE!$A:$A,AGE!$B:$D,,0,2)</f>
        <v>182.45</v>
      </c>
      <c r="K18299">
        <v>8.3499999999999943</v>
      </c>
      <c r="L18299" t="str">
        <v xml:space="preserve">GSA 2018 </v>
      </c>
      <c r="M18299" t="s">
        <v>2403</v>
      </c>
      <c r="P18299" t="s">
        <v>2342</v>
      </c>
      <c r="Q18299">
        <v>3.72</v>
      </c>
      <c r="R18299">
        <v>0.2</v>
      </c>
      <c r="V18299">
        <v>1</v>
      </c>
      <c r="W18299" t="s">
        <v>2558</v>
      </c>
    </row>
    <row r="18300" spans="1:23" x14ac:dyDescent="0.3">
      <c r="A18300">
        <v>26275</v>
      </c>
      <c r="B18300" s="15" t="s">
        <v>1895</v>
      </c>
      <c r="C18300" t="str">
        <f>_xlfn.XLOOKUP($B18300, STANDARDS!$A:$A, STANDARDS!$B:$B,,0,2)</f>
        <v>Undivided Lemede Fm; Cabo Carvoeiro Fm</v>
      </c>
      <c r="D18300" t="s">
        <v>2177</v>
      </c>
      <c r="E18300" t="s">
        <v>2202</v>
      </c>
      <c r="J18300" cm="1">
        <f t="array" ref="J18300:L18300">_xlfn.XLOOKUP($C18300, AGE!$A:$A,AGE!$B:$D,,0,2)</f>
        <v>182.45</v>
      </c>
      <c r="K18300">
        <v>8.3499999999999943</v>
      </c>
      <c r="L18300" t="str">
        <v xml:space="preserve">GSA 2018 </v>
      </c>
      <c r="M18300" t="s">
        <v>2403</v>
      </c>
      <c r="P18300" t="s">
        <v>2342</v>
      </c>
      <c r="Q18300">
        <v>3.8</v>
      </c>
      <c r="R18300">
        <v>0.2</v>
      </c>
      <c r="V18300">
        <v>1</v>
      </c>
      <c r="W18300" t="s">
        <v>2558</v>
      </c>
    </row>
    <row r="18301" spans="1:23" x14ac:dyDescent="0.3">
      <c r="A18301">
        <v>26276</v>
      </c>
      <c r="B18301" s="15" t="s">
        <v>1895</v>
      </c>
      <c r="C18301" t="str">
        <f>_xlfn.XLOOKUP($B18301, STANDARDS!$A:$A, STANDARDS!$B:$B,,0,2)</f>
        <v>Undivided Lemede Fm; Cabo Carvoeiro Fm</v>
      </c>
      <c r="D18301" t="s">
        <v>2177</v>
      </c>
      <c r="E18301" t="s">
        <v>2202</v>
      </c>
      <c r="J18301" cm="1">
        <f t="array" ref="J18301:L18301">_xlfn.XLOOKUP($C18301, AGE!$A:$A,AGE!$B:$D,,0,2)</f>
        <v>182.45</v>
      </c>
      <c r="K18301">
        <v>8.3499999999999943</v>
      </c>
      <c r="L18301" t="str">
        <v xml:space="preserve">GSA 2018 </v>
      </c>
      <c r="M18301" t="s">
        <v>2403</v>
      </c>
      <c r="P18301" t="s">
        <v>2342</v>
      </c>
      <c r="Q18301">
        <v>3.72</v>
      </c>
      <c r="R18301">
        <v>0.2</v>
      </c>
      <c r="V18301">
        <v>1</v>
      </c>
      <c r="W18301" t="s">
        <v>2558</v>
      </c>
    </row>
    <row r="18302" spans="1:23" x14ac:dyDescent="0.3">
      <c r="A18302">
        <v>26277</v>
      </c>
      <c r="B18302" s="15" t="s">
        <v>1895</v>
      </c>
      <c r="C18302" t="str">
        <f>_xlfn.XLOOKUP($B18302, STANDARDS!$A:$A, STANDARDS!$B:$B,,0,2)</f>
        <v>Undivided Lemede Fm; Cabo Carvoeiro Fm</v>
      </c>
      <c r="D18302" t="s">
        <v>2177</v>
      </c>
      <c r="E18302" t="s">
        <v>2202</v>
      </c>
      <c r="J18302" cm="1">
        <f t="array" ref="J18302:L18302">_xlfn.XLOOKUP($C18302, AGE!$A:$A,AGE!$B:$D,,0,2)</f>
        <v>182.45</v>
      </c>
      <c r="K18302">
        <v>8.3499999999999943</v>
      </c>
      <c r="L18302" t="str">
        <v xml:space="preserve">GSA 2018 </v>
      </c>
      <c r="M18302" t="s">
        <v>2403</v>
      </c>
      <c r="P18302" t="s">
        <v>2342</v>
      </c>
      <c r="Q18302">
        <v>3.83</v>
      </c>
      <c r="R18302">
        <v>0.2</v>
      </c>
      <c r="V18302">
        <v>1</v>
      </c>
      <c r="W18302" t="s">
        <v>2558</v>
      </c>
    </row>
    <row r="18303" spans="1:23" x14ac:dyDescent="0.3">
      <c r="A18303">
        <v>26278</v>
      </c>
      <c r="B18303" s="15" t="s">
        <v>1895</v>
      </c>
      <c r="C18303" t="str">
        <f>_xlfn.XLOOKUP($B18303, STANDARDS!$A:$A, STANDARDS!$B:$B,,0,2)</f>
        <v>Undivided Lemede Fm; Cabo Carvoeiro Fm</v>
      </c>
      <c r="D18303" t="s">
        <v>2177</v>
      </c>
      <c r="E18303" t="s">
        <v>2202</v>
      </c>
      <c r="J18303" cm="1">
        <f t="array" ref="J18303:L18303">_xlfn.XLOOKUP($C18303, AGE!$A:$A,AGE!$B:$D,,0,2)</f>
        <v>182.45</v>
      </c>
      <c r="K18303">
        <v>8.3499999999999943</v>
      </c>
      <c r="L18303" t="str">
        <v xml:space="preserve">GSA 2018 </v>
      </c>
      <c r="M18303" t="s">
        <v>2403</v>
      </c>
      <c r="P18303" t="s">
        <v>2342</v>
      </c>
      <c r="Q18303">
        <v>3.82</v>
      </c>
      <c r="R18303">
        <v>0.2</v>
      </c>
      <c r="V18303">
        <v>1</v>
      </c>
      <c r="W18303" t="s">
        <v>2558</v>
      </c>
    </row>
    <row r="18304" spans="1:23" x14ac:dyDescent="0.3">
      <c r="A18304">
        <v>26279</v>
      </c>
      <c r="B18304" s="15" t="s">
        <v>1895</v>
      </c>
      <c r="C18304" t="str">
        <f>_xlfn.XLOOKUP($B18304, STANDARDS!$A:$A, STANDARDS!$B:$B,,0,2)</f>
        <v>Undivided Lemede Fm; Cabo Carvoeiro Fm</v>
      </c>
      <c r="D18304" t="s">
        <v>2177</v>
      </c>
      <c r="E18304" t="s">
        <v>2202</v>
      </c>
      <c r="J18304" cm="1">
        <f t="array" ref="J18304:L18304">_xlfn.XLOOKUP($C18304, AGE!$A:$A,AGE!$B:$D,,0,2)</f>
        <v>182.45</v>
      </c>
      <c r="K18304">
        <v>8.3499999999999943</v>
      </c>
      <c r="L18304" t="str">
        <v xml:space="preserve">GSA 2018 </v>
      </c>
      <c r="M18304" t="s">
        <v>2403</v>
      </c>
      <c r="P18304" t="s">
        <v>2342</v>
      </c>
      <c r="Q18304">
        <v>3.81</v>
      </c>
      <c r="R18304">
        <v>0.2</v>
      </c>
      <c r="V18304">
        <v>1</v>
      </c>
      <c r="W18304" t="s">
        <v>2558</v>
      </c>
    </row>
    <row r="18305" spans="1:23" x14ac:dyDescent="0.3">
      <c r="A18305">
        <v>26280</v>
      </c>
      <c r="B18305" s="15" t="s">
        <v>1895</v>
      </c>
      <c r="C18305" t="str">
        <f>_xlfn.XLOOKUP($B18305, STANDARDS!$A:$A, STANDARDS!$B:$B,,0,2)</f>
        <v>Undivided Lemede Fm; Cabo Carvoeiro Fm</v>
      </c>
      <c r="D18305" t="s">
        <v>2177</v>
      </c>
      <c r="E18305" t="s">
        <v>2202</v>
      </c>
      <c r="J18305" cm="1">
        <f t="array" ref="J18305:L18305">_xlfn.XLOOKUP($C18305, AGE!$A:$A,AGE!$B:$D,,0,2)</f>
        <v>182.45</v>
      </c>
      <c r="K18305">
        <v>8.3499999999999943</v>
      </c>
      <c r="L18305" t="str">
        <v xml:space="preserve">GSA 2018 </v>
      </c>
      <c r="M18305" t="s">
        <v>2403</v>
      </c>
      <c r="P18305" t="s">
        <v>2342</v>
      </c>
      <c r="Q18305">
        <v>3.77</v>
      </c>
      <c r="R18305">
        <v>0.2</v>
      </c>
      <c r="V18305">
        <v>1</v>
      </c>
      <c r="W18305" t="s">
        <v>2558</v>
      </c>
    </row>
    <row r="18306" spans="1:23" x14ac:dyDescent="0.3">
      <c r="A18306">
        <v>26281</v>
      </c>
      <c r="B18306" s="15" t="s">
        <v>1895</v>
      </c>
      <c r="C18306" t="str">
        <f>_xlfn.XLOOKUP($B18306, STANDARDS!$A:$A, STANDARDS!$B:$B,,0,2)</f>
        <v>Undivided Lemede Fm; Cabo Carvoeiro Fm</v>
      </c>
      <c r="D18306" t="s">
        <v>2177</v>
      </c>
      <c r="E18306" t="s">
        <v>2202</v>
      </c>
      <c r="J18306" cm="1">
        <f t="array" ref="J18306:L18306">_xlfn.XLOOKUP($C18306, AGE!$A:$A,AGE!$B:$D,,0,2)</f>
        <v>182.45</v>
      </c>
      <c r="K18306">
        <v>8.3499999999999943</v>
      </c>
      <c r="L18306" t="str">
        <v xml:space="preserve">GSA 2018 </v>
      </c>
      <c r="M18306" t="s">
        <v>2403</v>
      </c>
      <c r="P18306" t="s">
        <v>2342</v>
      </c>
      <c r="Q18306">
        <v>3.76</v>
      </c>
      <c r="R18306">
        <v>0.2</v>
      </c>
      <c r="V18306">
        <v>1</v>
      </c>
      <c r="W18306" t="s">
        <v>2558</v>
      </c>
    </row>
    <row r="18307" spans="1:23" x14ac:dyDescent="0.3">
      <c r="A18307">
        <v>26282</v>
      </c>
      <c r="B18307" s="15" t="s">
        <v>1895</v>
      </c>
      <c r="C18307" t="str">
        <f>_xlfn.XLOOKUP($B18307, STANDARDS!$A:$A, STANDARDS!$B:$B,,0,2)</f>
        <v>Undivided Lemede Fm; Cabo Carvoeiro Fm</v>
      </c>
      <c r="D18307" t="s">
        <v>2177</v>
      </c>
      <c r="E18307" t="s">
        <v>2202</v>
      </c>
      <c r="J18307" cm="1">
        <f t="array" ref="J18307:L18307">_xlfn.XLOOKUP($C18307, AGE!$A:$A,AGE!$B:$D,,0,2)</f>
        <v>182.45</v>
      </c>
      <c r="K18307">
        <v>8.3499999999999943</v>
      </c>
      <c r="L18307" t="str">
        <v xml:space="preserve">GSA 2018 </v>
      </c>
      <c r="M18307" t="s">
        <v>2403</v>
      </c>
      <c r="P18307" t="s">
        <v>2342</v>
      </c>
      <c r="Q18307">
        <v>3.85</v>
      </c>
      <c r="R18307">
        <v>0.2</v>
      </c>
      <c r="V18307">
        <v>1</v>
      </c>
      <c r="W18307" t="s">
        <v>2558</v>
      </c>
    </row>
    <row r="18308" spans="1:23" x14ac:dyDescent="0.3">
      <c r="A18308">
        <v>26283</v>
      </c>
      <c r="B18308" s="15" t="s">
        <v>1895</v>
      </c>
      <c r="C18308" t="str">
        <f>_xlfn.XLOOKUP($B18308, STANDARDS!$A:$A, STANDARDS!$B:$B,,0,2)</f>
        <v>Undivided Lemede Fm; Cabo Carvoeiro Fm</v>
      </c>
      <c r="D18308" t="s">
        <v>2177</v>
      </c>
      <c r="E18308" t="s">
        <v>2202</v>
      </c>
      <c r="J18308" cm="1">
        <f t="array" ref="J18308:L18308">_xlfn.XLOOKUP($C18308, AGE!$A:$A,AGE!$B:$D,,0,2)</f>
        <v>182.45</v>
      </c>
      <c r="K18308">
        <v>8.3499999999999943</v>
      </c>
      <c r="L18308" t="str">
        <v xml:space="preserve">GSA 2018 </v>
      </c>
      <c r="M18308" t="s">
        <v>2403</v>
      </c>
      <c r="P18308" t="s">
        <v>2342</v>
      </c>
      <c r="Q18308">
        <v>3.69</v>
      </c>
      <c r="R18308">
        <v>0.2</v>
      </c>
      <c r="V18308">
        <v>1</v>
      </c>
      <c r="W18308" t="s">
        <v>2558</v>
      </c>
    </row>
    <row r="18309" spans="1:23" x14ac:dyDescent="0.3">
      <c r="A18309">
        <v>26284</v>
      </c>
      <c r="B18309" s="15" t="s">
        <v>1895</v>
      </c>
      <c r="C18309" t="str">
        <f>_xlfn.XLOOKUP($B18309, STANDARDS!$A:$A, STANDARDS!$B:$B,,0,2)</f>
        <v>Undivided Lemede Fm; Cabo Carvoeiro Fm</v>
      </c>
      <c r="D18309" t="s">
        <v>2177</v>
      </c>
      <c r="E18309" t="s">
        <v>2202</v>
      </c>
      <c r="J18309" cm="1">
        <f t="array" ref="J18309:L18309">_xlfn.XLOOKUP($C18309, AGE!$A:$A,AGE!$B:$D,,0,2)</f>
        <v>182.45</v>
      </c>
      <c r="K18309">
        <v>8.3499999999999943</v>
      </c>
      <c r="L18309" t="str">
        <v xml:space="preserve">GSA 2018 </v>
      </c>
      <c r="M18309" t="s">
        <v>2403</v>
      </c>
      <c r="P18309" t="s">
        <v>2342</v>
      </c>
      <c r="Q18309">
        <v>3.79</v>
      </c>
      <c r="R18309">
        <v>0.2</v>
      </c>
      <c r="V18309">
        <v>1</v>
      </c>
      <c r="W18309" t="s">
        <v>2558</v>
      </c>
    </row>
    <row r="18310" spans="1:23" x14ac:dyDescent="0.3">
      <c r="A18310">
        <v>26285</v>
      </c>
      <c r="B18310" s="15" t="s">
        <v>1895</v>
      </c>
      <c r="C18310" t="str">
        <f>_xlfn.XLOOKUP($B18310, STANDARDS!$A:$A, STANDARDS!$B:$B,,0,2)</f>
        <v>Undivided Lemede Fm; Cabo Carvoeiro Fm</v>
      </c>
      <c r="D18310" t="s">
        <v>2177</v>
      </c>
      <c r="E18310" t="s">
        <v>2202</v>
      </c>
      <c r="J18310" cm="1">
        <f t="array" ref="J18310:L18310">_xlfn.XLOOKUP($C18310, AGE!$A:$A,AGE!$B:$D,,0,2)</f>
        <v>182.45</v>
      </c>
      <c r="K18310">
        <v>8.3499999999999943</v>
      </c>
      <c r="L18310" t="str">
        <v xml:space="preserve">GSA 2018 </v>
      </c>
      <c r="M18310" t="s">
        <v>2403</v>
      </c>
      <c r="P18310" t="s">
        <v>2342</v>
      </c>
      <c r="Q18310">
        <v>3.83</v>
      </c>
      <c r="R18310">
        <v>0.2</v>
      </c>
      <c r="V18310">
        <v>1</v>
      </c>
      <c r="W18310" t="s">
        <v>2558</v>
      </c>
    </row>
    <row r="18311" spans="1:23" x14ac:dyDescent="0.3">
      <c r="A18311">
        <v>26286</v>
      </c>
      <c r="B18311" s="15" t="s">
        <v>1895</v>
      </c>
      <c r="C18311" t="str">
        <f>_xlfn.XLOOKUP($B18311, STANDARDS!$A:$A, STANDARDS!$B:$B,,0,2)</f>
        <v>Undivided Lemede Fm; Cabo Carvoeiro Fm</v>
      </c>
      <c r="D18311" t="s">
        <v>2177</v>
      </c>
      <c r="E18311" t="s">
        <v>2202</v>
      </c>
      <c r="J18311" cm="1">
        <f t="array" ref="J18311:L18311">_xlfn.XLOOKUP($C18311, AGE!$A:$A,AGE!$B:$D,,0,2)</f>
        <v>182.45</v>
      </c>
      <c r="K18311">
        <v>8.3499999999999943</v>
      </c>
      <c r="L18311" t="str">
        <v xml:space="preserve">GSA 2018 </v>
      </c>
      <c r="M18311" t="s">
        <v>2403</v>
      </c>
      <c r="P18311" t="s">
        <v>2342</v>
      </c>
      <c r="Q18311">
        <v>3.72</v>
      </c>
      <c r="R18311">
        <v>0.2</v>
      </c>
      <c r="V18311">
        <v>1</v>
      </c>
      <c r="W18311" t="s">
        <v>2558</v>
      </c>
    </row>
    <row r="18312" spans="1:23" x14ac:dyDescent="0.3">
      <c r="A18312">
        <v>26287</v>
      </c>
      <c r="B18312" s="15" t="s">
        <v>1895</v>
      </c>
      <c r="C18312" t="str">
        <f>_xlfn.XLOOKUP($B18312, STANDARDS!$A:$A, STANDARDS!$B:$B,,0,2)</f>
        <v>Undivided Lemede Fm; Cabo Carvoeiro Fm</v>
      </c>
      <c r="D18312" t="s">
        <v>2177</v>
      </c>
      <c r="E18312" t="s">
        <v>2202</v>
      </c>
      <c r="J18312" cm="1">
        <f t="array" ref="J18312:L18312">_xlfn.XLOOKUP($C18312, AGE!$A:$A,AGE!$B:$D,,0,2)</f>
        <v>182.45</v>
      </c>
      <c r="K18312">
        <v>8.3499999999999943</v>
      </c>
      <c r="L18312" t="str">
        <v xml:space="preserve">GSA 2018 </v>
      </c>
      <c r="M18312" t="s">
        <v>2403</v>
      </c>
      <c r="P18312" t="s">
        <v>2342</v>
      </c>
      <c r="Q18312">
        <v>3.62</v>
      </c>
      <c r="R18312">
        <v>0.2</v>
      </c>
      <c r="V18312">
        <v>1</v>
      </c>
      <c r="W18312" t="s">
        <v>2558</v>
      </c>
    </row>
    <row r="18313" spans="1:23" x14ac:dyDescent="0.3">
      <c r="A18313">
        <v>26288</v>
      </c>
      <c r="B18313" s="15" t="s">
        <v>1895</v>
      </c>
      <c r="C18313" t="str">
        <f>_xlfn.XLOOKUP($B18313, STANDARDS!$A:$A, STANDARDS!$B:$B,,0,2)</f>
        <v>Undivided Lemede Fm; Cabo Carvoeiro Fm</v>
      </c>
      <c r="D18313" t="s">
        <v>2177</v>
      </c>
      <c r="E18313" t="s">
        <v>2202</v>
      </c>
      <c r="J18313" cm="1">
        <f t="array" ref="J18313:L18313">_xlfn.XLOOKUP($C18313, AGE!$A:$A,AGE!$B:$D,,0,2)</f>
        <v>182.45</v>
      </c>
      <c r="K18313">
        <v>8.3499999999999943</v>
      </c>
      <c r="L18313" t="str">
        <v xml:space="preserve">GSA 2018 </v>
      </c>
      <c r="M18313" t="s">
        <v>2403</v>
      </c>
      <c r="P18313" t="s">
        <v>2342</v>
      </c>
      <c r="Q18313">
        <v>3.57</v>
      </c>
      <c r="R18313">
        <v>0.2</v>
      </c>
      <c r="V18313">
        <v>1</v>
      </c>
      <c r="W18313" t="s">
        <v>2558</v>
      </c>
    </row>
    <row r="18314" spans="1:23" x14ac:dyDescent="0.3">
      <c r="A18314">
        <v>26289</v>
      </c>
      <c r="B18314" s="15" t="s">
        <v>1895</v>
      </c>
      <c r="C18314" t="str">
        <f>_xlfn.XLOOKUP($B18314, STANDARDS!$A:$A, STANDARDS!$B:$B,,0,2)</f>
        <v>Undivided Lemede Fm; Cabo Carvoeiro Fm</v>
      </c>
      <c r="D18314" t="s">
        <v>2177</v>
      </c>
      <c r="E18314" t="s">
        <v>2202</v>
      </c>
      <c r="J18314" cm="1">
        <f t="array" ref="J18314:L18314">_xlfn.XLOOKUP($C18314, AGE!$A:$A,AGE!$B:$D,,0,2)</f>
        <v>182.45</v>
      </c>
      <c r="K18314">
        <v>8.3499999999999943</v>
      </c>
      <c r="L18314" t="str">
        <v xml:space="preserve">GSA 2018 </v>
      </c>
      <c r="M18314" t="s">
        <v>2403</v>
      </c>
      <c r="P18314" t="s">
        <v>2342</v>
      </c>
      <c r="Q18314">
        <v>3.58</v>
      </c>
      <c r="R18314">
        <v>0.2</v>
      </c>
      <c r="V18314">
        <v>1</v>
      </c>
      <c r="W18314" t="s">
        <v>2558</v>
      </c>
    </row>
    <row r="18315" spans="1:23" x14ac:dyDescent="0.3">
      <c r="A18315">
        <v>26290</v>
      </c>
      <c r="B18315" s="15" t="s">
        <v>1895</v>
      </c>
      <c r="C18315" t="str">
        <f>_xlfn.XLOOKUP($B18315, STANDARDS!$A:$A, STANDARDS!$B:$B,,0,2)</f>
        <v>Undivided Lemede Fm; Cabo Carvoeiro Fm</v>
      </c>
      <c r="D18315" t="s">
        <v>2177</v>
      </c>
      <c r="E18315" t="s">
        <v>2202</v>
      </c>
      <c r="J18315" cm="1">
        <f t="array" ref="J18315:L18315">_xlfn.XLOOKUP($C18315, AGE!$A:$A,AGE!$B:$D,,0,2)</f>
        <v>182.45</v>
      </c>
      <c r="K18315">
        <v>8.3499999999999943</v>
      </c>
      <c r="L18315" t="str">
        <v xml:space="preserve">GSA 2018 </v>
      </c>
      <c r="M18315" t="s">
        <v>2403</v>
      </c>
      <c r="P18315" t="s">
        <v>2342</v>
      </c>
      <c r="Q18315">
        <v>3.67</v>
      </c>
      <c r="R18315">
        <v>0.2</v>
      </c>
      <c r="V18315">
        <v>1</v>
      </c>
      <c r="W18315" t="s">
        <v>2558</v>
      </c>
    </row>
    <row r="18316" spans="1:23" x14ac:dyDescent="0.3">
      <c r="A18316">
        <v>26291</v>
      </c>
      <c r="B18316" s="15" t="s">
        <v>1895</v>
      </c>
      <c r="C18316" t="str">
        <f>_xlfn.XLOOKUP($B18316, STANDARDS!$A:$A, STANDARDS!$B:$B,,0,2)</f>
        <v>Undivided Lemede Fm; Cabo Carvoeiro Fm</v>
      </c>
      <c r="D18316" t="s">
        <v>2177</v>
      </c>
      <c r="E18316" t="s">
        <v>2202</v>
      </c>
      <c r="J18316" cm="1">
        <f t="array" ref="J18316:L18316">_xlfn.XLOOKUP($C18316, AGE!$A:$A,AGE!$B:$D,,0,2)</f>
        <v>182.45</v>
      </c>
      <c r="K18316">
        <v>8.3499999999999943</v>
      </c>
      <c r="L18316" t="str">
        <v xml:space="preserve">GSA 2018 </v>
      </c>
      <c r="M18316" t="s">
        <v>2403</v>
      </c>
      <c r="P18316" t="s">
        <v>2342</v>
      </c>
      <c r="Q18316">
        <v>3.75</v>
      </c>
      <c r="R18316">
        <v>0.2</v>
      </c>
      <c r="V18316">
        <v>1</v>
      </c>
      <c r="W18316" t="s">
        <v>2558</v>
      </c>
    </row>
    <row r="18317" spans="1:23" x14ac:dyDescent="0.3">
      <c r="A18317">
        <v>26292</v>
      </c>
      <c r="B18317" s="15" t="s">
        <v>1895</v>
      </c>
      <c r="C18317" t="str">
        <f>_xlfn.XLOOKUP($B18317, STANDARDS!$A:$A, STANDARDS!$B:$B,,0,2)</f>
        <v>Undivided Lemede Fm; Cabo Carvoeiro Fm</v>
      </c>
      <c r="D18317" t="s">
        <v>2177</v>
      </c>
      <c r="E18317" t="s">
        <v>2202</v>
      </c>
      <c r="J18317" cm="1">
        <f t="array" ref="J18317:L18317">_xlfn.XLOOKUP($C18317, AGE!$A:$A,AGE!$B:$D,,0,2)</f>
        <v>182.45</v>
      </c>
      <c r="K18317">
        <v>8.3499999999999943</v>
      </c>
      <c r="L18317" t="str">
        <v xml:space="preserve">GSA 2018 </v>
      </c>
      <c r="M18317" t="s">
        <v>2403</v>
      </c>
      <c r="P18317" t="s">
        <v>2342</v>
      </c>
      <c r="Q18317">
        <v>3.8</v>
      </c>
      <c r="R18317">
        <v>0.2</v>
      </c>
      <c r="V18317">
        <v>1</v>
      </c>
      <c r="W18317" t="s">
        <v>2558</v>
      </c>
    </row>
    <row r="18318" spans="1:23" x14ac:dyDescent="0.3">
      <c r="A18318">
        <v>26293</v>
      </c>
      <c r="B18318" s="15" t="s">
        <v>1895</v>
      </c>
      <c r="C18318" t="str">
        <f>_xlfn.XLOOKUP($B18318, STANDARDS!$A:$A, STANDARDS!$B:$B,,0,2)</f>
        <v>Undivided Lemede Fm; Cabo Carvoeiro Fm</v>
      </c>
      <c r="D18318" t="s">
        <v>2177</v>
      </c>
      <c r="E18318" t="s">
        <v>2202</v>
      </c>
      <c r="J18318" cm="1">
        <f t="array" ref="J18318:L18318">_xlfn.XLOOKUP($C18318, AGE!$A:$A,AGE!$B:$D,,0,2)</f>
        <v>182.45</v>
      </c>
      <c r="K18318">
        <v>8.3499999999999943</v>
      </c>
      <c r="L18318" t="str">
        <v xml:space="preserve">GSA 2018 </v>
      </c>
      <c r="M18318" t="s">
        <v>2403</v>
      </c>
      <c r="P18318" t="s">
        <v>2342</v>
      </c>
      <c r="Q18318">
        <v>3.65</v>
      </c>
      <c r="R18318">
        <v>0.2</v>
      </c>
      <c r="V18318">
        <v>1</v>
      </c>
      <c r="W18318" t="s">
        <v>2558</v>
      </c>
    </row>
    <row r="18319" spans="1:23" x14ac:dyDescent="0.3">
      <c r="A18319">
        <v>26294</v>
      </c>
      <c r="B18319" s="15" t="s">
        <v>1895</v>
      </c>
      <c r="C18319" t="str">
        <f>_xlfn.XLOOKUP($B18319, STANDARDS!$A:$A, STANDARDS!$B:$B,,0,2)</f>
        <v>Undivided Lemede Fm; Cabo Carvoeiro Fm</v>
      </c>
      <c r="D18319" t="s">
        <v>2177</v>
      </c>
      <c r="E18319" t="s">
        <v>2202</v>
      </c>
      <c r="J18319" cm="1">
        <f t="array" ref="J18319:L18319">_xlfn.XLOOKUP($C18319, AGE!$A:$A,AGE!$B:$D,,0,2)</f>
        <v>182.45</v>
      </c>
      <c r="K18319">
        <v>8.3499999999999943</v>
      </c>
      <c r="L18319" t="str">
        <v xml:space="preserve">GSA 2018 </v>
      </c>
      <c r="M18319" t="s">
        <v>2403</v>
      </c>
      <c r="P18319" t="s">
        <v>2342</v>
      </c>
      <c r="Q18319">
        <v>3.65</v>
      </c>
      <c r="R18319">
        <v>0.2</v>
      </c>
      <c r="V18319">
        <v>1</v>
      </c>
      <c r="W18319" t="s">
        <v>2558</v>
      </c>
    </row>
    <row r="18320" spans="1:23" x14ac:dyDescent="0.3">
      <c r="A18320">
        <v>26295</v>
      </c>
      <c r="B18320" s="15" t="s">
        <v>1895</v>
      </c>
      <c r="C18320" t="str">
        <f>_xlfn.XLOOKUP($B18320, STANDARDS!$A:$A, STANDARDS!$B:$B,,0,2)</f>
        <v>Undivided Lemede Fm; Cabo Carvoeiro Fm</v>
      </c>
      <c r="D18320" t="s">
        <v>2177</v>
      </c>
      <c r="E18320" t="s">
        <v>2202</v>
      </c>
      <c r="J18320" cm="1">
        <f t="array" ref="J18320:L18320">_xlfn.XLOOKUP($C18320, AGE!$A:$A,AGE!$B:$D,,0,2)</f>
        <v>182.45</v>
      </c>
      <c r="K18320">
        <v>8.3499999999999943</v>
      </c>
      <c r="L18320" t="str">
        <v xml:space="preserve">GSA 2018 </v>
      </c>
      <c r="M18320" t="s">
        <v>2403</v>
      </c>
      <c r="P18320" t="s">
        <v>2342</v>
      </c>
      <c r="Q18320">
        <v>3.75</v>
      </c>
      <c r="R18320">
        <v>0.2</v>
      </c>
      <c r="V18320">
        <v>1</v>
      </c>
      <c r="W18320" t="s">
        <v>2558</v>
      </c>
    </row>
    <row r="18321" spans="1:23" x14ac:dyDescent="0.3">
      <c r="A18321">
        <v>26296</v>
      </c>
      <c r="B18321" s="15" t="s">
        <v>1895</v>
      </c>
      <c r="C18321" t="str">
        <f>_xlfn.XLOOKUP($B18321, STANDARDS!$A:$A, STANDARDS!$B:$B,,0,2)</f>
        <v>Undivided Lemede Fm; Cabo Carvoeiro Fm</v>
      </c>
      <c r="D18321" t="s">
        <v>2177</v>
      </c>
      <c r="E18321" t="s">
        <v>2202</v>
      </c>
      <c r="J18321" cm="1">
        <f t="array" ref="J18321:L18321">_xlfn.XLOOKUP($C18321, AGE!$A:$A,AGE!$B:$D,,0,2)</f>
        <v>182.45</v>
      </c>
      <c r="K18321">
        <v>8.3499999999999943</v>
      </c>
      <c r="L18321" t="str">
        <v xml:space="preserve">GSA 2018 </v>
      </c>
      <c r="M18321" t="s">
        <v>2403</v>
      </c>
      <c r="P18321" t="s">
        <v>2342</v>
      </c>
      <c r="Q18321">
        <v>3.79</v>
      </c>
      <c r="R18321">
        <v>0.2</v>
      </c>
      <c r="V18321">
        <v>1</v>
      </c>
      <c r="W18321" t="s">
        <v>2558</v>
      </c>
    </row>
    <row r="18322" spans="1:23" x14ac:dyDescent="0.3">
      <c r="A18322">
        <v>26297</v>
      </c>
      <c r="B18322" s="15" t="s">
        <v>1895</v>
      </c>
      <c r="C18322" t="str">
        <f>_xlfn.XLOOKUP($B18322, STANDARDS!$A:$A, STANDARDS!$B:$B,,0,2)</f>
        <v>Undivided Lemede Fm; Cabo Carvoeiro Fm</v>
      </c>
      <c r="D18322" t="s">
        <v>2177</v>
      </c>
      <c r="E18322" t="s">
        <v>2202</v>
      </c>
      <c r="J18322" cm="1">
        <f t="array" ref="J18322:L18322">_xlfn.XLOOKUP($C18322, AGE!$A:$A,AGE!$B:$D,,0,2)</f>
        <v>182.45</v>
      </c>
      <c r="K18322">
        <v>8.3499999999999943</v>
      </c>
      <c r="L18322" t="str">
        <v xml:space="preserve">GSA 2018 </v>
      </c>
      <c r="M18322" t="s">
        <v>2403</v>
      </c>
      <c r="P18322" t="s">
        <v>2342</v>
      </c>
      <c r="Q18322">
        <v>3.87</v>
      </c>
      <c r="R18322">
        <v>0.2</v>
      </c>
      <c r="V18322">
        <v>1</v>
      </c>
      <c r="W18322" t="s">
        <v>2558</v>
      </c>
    </row>
    <row r="18323" spans="1:23" x14ac:dyDescent="0.3">
      <c r="A18323">
        <v>26298</v>
      </c>
      <c r="B18323" s="15" t="s">
        <v>1895</v>
      </c>
      <c r="C18323" t="str">
        <f>_xlfn.XLOOKUP($B18323, STANDARDS!$A:$A, STANDARDS!$B:$B,,0,2)</f>
        <v>Undivided Lemede Fm; Cabo Carvoeiro Fm</v>
      </c>
      <c r="D18323" t="s">
        <v>2177</v>
      </c>
      <c r="E18323" t="s">
        <v>2202</v>
      </c>
      <c r="J18323" cm="1">
        <f t="array" ref="J18323:L18323">_xlfn.XLOOKUP($C18323, AGE!$A:$A,AGE!$B:$D,,0,2)</f>
        <v>182.45</v>
      </c>
      <c r="K18323">
        <v>8.3499999999999943</v>
      </c>
      <c r="L18323" t="str">
        <v xml:space="preserve">GSA 2018 </v>
      </c>
      <c r="M18323" t="s">
        <v>2403</v>
      </c>
      <c r="P18323" t="s">
        <v>2342</v>
      </c>
      <c r="Q18323">
        <v>3.87</v>
      </c>
      <c r="R18323">
        <v>0.2</v>
      </c>
      <c r="V18323">
        <v>1</v>
      </c>
      <c r="W18323" t="s">
        <v>2558</v>
      </c>
    </row>
    <row r="18324" spans="1:23" x14ac:dyDescent="0.3">
      <c r="A18324">
        <v>26299</v>
      </c>
      <c r="B18324" s="15" t="s">
        <v>1895</v>
      </c>
      <c r="C18324" t="str">
        <f>_xlfn.XLOOKUP($B18324, STANDARDS!$A:$A, STANDARDS!$B:$B,,0,2)</f>
        <v>Undivided Lemede Fm; Cabo Carvoeiro Fm</v>
      </c>
      <c r="D18324" t="s">
        <v>2177</v>
      </c>
      <c r="E18324" t="s">
        <v>2202</v>
      </c>
      <c r="J18324" cm="1">
        <f t="array" ref="J18324:L18324">_xlfn.XLOOKUP($C18324, AGE!$A:$A,AGE!$B:$D,,0,2)</f>
        <v>182.45</v>
      </c>
      <c r="K18324">
        <v>8.3499999999999943</v>
      </c>
      <c r="L18324" t="str">
        <v xml:space="preserve">GSA 2018 </v>
      </c>
      <c r="M18324" t="s">
        <v>2403</v>
      </c>
      <c r="P18324" t="s">
        <v>2342</v>
      </c>
      <c r="Q18324">
        <v>3.79</v>
      </c>
      <c r="R18324">
        <v>0.2</v>
      </c>
      <c r="V18324">
        <v>1</v>
      </c>
      <c r="W18324" t="s">
        <v>2558</v>
      </c>
    </row>
    <row r="18325" spans="1:23" x14ac:dyDescent="0.3">
      <c r="A18325">
        <v>26300</v>
      </c>
      <c r="B18325" s="15" t="s">
        <v>1895</v>
      </c>
      <c r="C18325" t="str">
        <f>_xlfn.XLOOKUP($B18325, STANDARDS!$A:$A, STANDARDS!$B:$B,,0,2)</f>
        <v>Undivided Lemede Fm; Cabo Carvoeiro Fm</v>
      </c>
      <c r="D18325" t="s">
        <v>2177</v>
      </c>
      <c r="E18325" t="s">
        <v>2202</v>
      </c>
      <c r="J18325" cm="1">
        <f t="array" ref="J18325:L18325">_xlfn.XLOOKUP($C18325, AGE!$A:$A,AGE!$B:$D,,0,2)</f>
        <v>182.45</v>
      </c>
      <c r="K18325">
        <v>8.3499999999999943</v>
      </c>
      <c r="L18325" t="str">
        <v xml:space="preserve">GSA 2018 </v>
      </c>
      <c r="M18325" t="s">
        <v>2403</v>
      </c>
      <c r="P18325" t="s">
        <v>2342</v>
      </c>
      <c r="Q18325">
        <v>3.74</v>
      </c>
      <c r="R18325">
        <v>0.2</v>
      </c>
      <c r="V18325">
        <v>1</v>
      </c>
      <c r="W18325" t="s">
        <v>2558</v>
      </c>
    </row>
    <row r="18326" spans="1:23" x14ac:dyDescent="0.3">
      <c r="A18326">
        <v>26301</v>
      </c>
      <c r="B18326" s="15" t="s">
        <v>1895</v>
      </c>
      <c r="C18326" t="str">
        <f>_xlfn.XLOOKUP($B18326, STANDARDS!$A:$A, STANDARDS!$B:$B,,0,2)</f>
        <v>Undivided Lemede Fm; Cabo Carvoeiro Fm</v>
      </c>
      <c r="D18326" t="s">
        <v>2177</v>
      </c>
      <c r="E18326" t="s">
        <v>2202</v>
      </c>
      <c r="J18326" cm="1">
        <f t="array" ref="J18326:L18326">_xlfn.XLOOKUP($C18326, AGE!$A:$A,AGE!$B:$D,,0,2)</f>
        <v>182.45</v>
      </c>
      <c r="K18326">
        <v>8.3499999999999943</v>
      </c>
      <c r="L18326" t="str">
        <v xml:space="preserve">GSA 2018 </v>
      </c>
      <c r="M18326" t="s">
        <v>2403</v>
      </c>
      <c r="P18326" t="s">
        <v>2342</v>
      </c>
      <c r="Q18326">
        <v>3.8</v>
      </c>
      <c r="R18326">
        <v>0.2</v>
      </c>
      <c r="V18326">
        <v>1</v>
      </c>
      <c r="W18326" t="s">
        <v>2558</v>
      </c>
    </row>
    <row r="18327" spans="1:23" x14ac:dyDescent="0.3">
      <c r="A18327">
        <v>26302</v>
      </c>
      <c r="B18327" s="15" t="s">
        <v>1895</v>
      </c>
      <c r="C18327" t="str">
        <f>_xlfn.XLOOKUP($B18327, STANDARDS!$A:$A, STANDARDS!$B:$B,,0,2)</f>
        <v>Undivided Lemede Fm; Cabo Carvoeiro Fm</v>
      </c>
      <c r="D18327" t="s">
        <v>2177</v>
      </c>
      <c r="E18327" t="s">
        <v>2202</v>
      </c>
      <c r="J18327" cm="1">
        <f t="array" ref="J18327:L18327">_xlfn.XLOOKUP($C18327, AGE!$A:$A,AGE!$B:$D,,0,2)</f>
        <v>182.45</v>
      </c>
      <c r="K18327">
        <v>8.3499999999999943</v>
      </c>
      <c r="L18327" t="str">
        <v xml:space="preserve">GSA 2018 </v>
      </c>
      <c r="M18327" t="s">
        <v>2403</v>
      </c>
      <c r="P18327" t="s">
        <v>2342</v>
      </c>
      <c r="Q18327">
        <v>3.78</v>
      </c>
      <c r="R18327">
        <v>0.2</v>
      </c>
      <c r="V18327">
        <v>1</v>
      </c>
      <c r="W18327" t="s">
        <v>2558</v>
      </c>
    </row>
    <row r="18328" spans="1:23" x14ac:dyDescent="0.3">
      <c r="A18328">
        <v>26303</v>
      </c>
      <c r="B18328" s="15" t="s">
        <v>1895</v>
      </c>
      <c r="C18328" t="str">
        <f>_xlfn.XLOOKUP($B18328, STANDARDS!$A:$A, STANDARDS!$B:$B,,0,2)</f>
        <v>Undivided Lemede Fm; Cabo Carvoeiro Fm</v>
      </c>
      <c r="D18328" t="s">
        <v>2177</v>
      </c>
      <c r="E18328" t="s">
        <v>2202</v>
      </c>
      <c r="J18328" cm="1">
        <f t="array" ref="J18328:L18328">_xlfn.XLOOKUP($C18328, AGE!$A:$A,AGE!$B:$D,,0,2)</f>
        <v>182.45</v>
      </c>
      <c r="K18328">
        <v>8.3499999999999943</v>
      </c>
      <c r="L18328" t="str">
        <v xml:space="preserve">GSA 2018 </v>
      </c>
      <c r="M18328" t="s">
        <v>2403</v>
      </c>
      <c r="P18328" t="s">
        <v>2342</v>
      </c>
      <c r="Q18328">
        <v>3.82</v>
      </c>
      <c r="R18328">
        <v>0.2</v>
      </c>
      <c r="V18328">
        <v>1</v>
      </c>
      <c r="W18328" t="s">
        <v>2558</v>
      </c>
    </row>
    <row r="18329" spans="1:23" x14ac:dyDescent="0.3">
      <c r="A18329">
        <v>26304</v>
      </c>
      <c r="B18329" s="15" t="s">
        <v>1900</v>
      </c>
      <c r="C18329" t="str">
        <f>_xlfn.XLOOKUP($B18329, STANDARDS!$A:$A, STANDARDS!$B:$B,,0,2)</f>
        <v>Undivided Blue Anchor Fm; Westbury Fm; Lilstock Fm; Blue Lias Fm</v>
      </c>
      <c r="D18329" t="s">
        <v>2158</v>
      </c>
      <c r="E18329" t="s">
        <v>2205</v>
      </c>
      <c r="J18329" cm="1">
        <f t="array" ref="J18329:L18329">_xlfn.XLOOKUP($C18329, AGE!$A:$A,AGE!$B:$D,,0,2)</f>
        <v>203.9</v>
      </c>
      <c r="K18329">
        <v>4.5999999999999943</v>
      </c>
      <c r="L18329" t="str">
        <v xml:space="preserve">GSA 2018 </v>
      </c>
      <c r="M18329" t="s">
        <v>2404</v>
      </c>
      <c r="P18329" t="s">
        <v>243</v>
      </c>
      <c r="S18329" s="35">
        <v>-29.08</v>
      </c>
      <c r="U18329" t="s">
        <v>2307</v>
      </c>
      <c r="V18329">
        <v>1</v>
      </c>
      <c r="W18329" t="s">
        <v>2559</v>
      </c>
    </row>
    <row r="18330" spans="1:23" x14ac:dyDescent="0.3">
      <c r="A18330">
        <v>26305</v>
      </c>
      <c r="B18330" s="15" t="s">
        <v>1900</v>
      </c>
      <c r="C18330" t="str">
        <f>_xlfn.XLOOKUP($B18330, STANDARDS!$A:$A, STANDARDS!$B:$B,,0,2)</f>
        <v>Undivided Blue Anchor Fm; Westbury Fm; Lilstock Fm; Blue Lias Fm</v>
      </c>
      <c r="D18330" t="s">
        <v>2158</v>
      </c>
      <c r="E18330" t="s">
        <v>2205</v>
      </c>
      <c r="J18330" cm="1">
        <f t="array" ref="J18330:L18330">_xlfn.XLOOKUP($C18330, AGE!$A:$A,AGE!$B:$D,,0,2)</f>
        <v>203.9</v>
      </c>
      <c r="K18330">
        <v>4.5999999999999943</v>
      </c>
      <c r="L18330" t="str">
        <v xml:space="preserve">GSA 2018 </v>
      </c>
      <c r="M18330" t="s">
        <v>2404</v>
      </c>
      <c r="P18330" t="s">
        <v>243</v>
      </c>
      <c r="S18330" s="35">
        <v>-28.18</v>
      </c>
      <c r="U18330" t="s">
        <v>2307</v>
      </c>
      <c r="V18330">
        <v>1</v>
      </c>
      <c r="W18330" t="s">
        <v>2559</v>
      </c>
    </row>
    <row r="18331" spans="1:23" x14ac:dyDescent="0.3">
      <c r="A18331">
        <v>26306</v>
      </c>
      <c r="B18331" s="15" t="s">
        <v>1900</v>
      </c>
      <c r="C18331" t="str">
        <f>_xlfn.XLOOKUP($B18331, STANDARDS!$A:$A, STANDARDS!$B:$B,,0,2)</f>
        <v>Undivided Blue Anchor Fm; Westbury Fm; Lilstock Fm; Blue Lias Fm</v>
      </c>
      <c r="D18331" t="s">
        <v>2158</v>
      </c>
      <c r="E18331" t="s">
        <v>2205</v>
      </c>
      <c r="J18331" cm="1">
        <f t="array" ref="J18331:L18331">_xlfn.XLOOKUP($C18331, AGE!$A:$A,AGE!$B:$D,,0,2)</f>
        <v>203.9</v>
      </c>
      <c r="K18331">
        <v>4.5999999999999943</v>
      </c>
      <c r="L18331" t="str">
        <v xml:space="preserve">GSA 2018 </v>
      </c>
      <c r="M18331" t="s">
        <v>2404</v>
      </c>
      <c r="P18331" t="s">
        <v>243</v>
      </c>
      <c r="S18331" s="35">
        <v>-27.53</v>
      </c>
      <c r="U18331" t="s">
        <v>2307</v>
      </c>
      <c r="V18331">
        <v>1</v>
      </c>
      <c r="W18331" t="s">
        <v>2559</v>
      </c>
    </row>
    <row r="18332" spans="1:23" x14ac:dyDescent="0.3">
      <c r="A18332">
        <v>26307</v>
      </c>
      <c r="B18332" s="15" t="s">
        <v>1900</v>
      </c>
      <c r="C18332" t="str">
        <f>_xlfn.XLOOKUP($B18332, STANDARDS!$A:$A, STANDARDS!$B:$B,,0,2)</f>
        <v>Undivided Blue Anchor Fm; Westbury Fm; Lilstock Fm; Blue Lias Fm</v>
      </c>
      <c r="D18332" t="s">
        <v>2158</v>
      </c>
      <c r="E18332" t="s">
        <v>2205</v>
      </c>
      <c r="J18332" cm="1">
        <f t="array" ref="J18332:L18332">_xlfn.XLOOKUP($C18332, AGE!$A:$A,AGE!$B:$D,,0,2)</f>
        <v>203.9</v>
      </c>
      <c r="K18332">
        <v>4.5999999999999943</v>
      </c>
      <c r="L18332" t="str">
        <v xml:space="preserve">GSA 2018 </v>
      </c>
      <c r="M18332" t="s">
        <v>2404</v>
      </c>
      <c r="P18332" t="s">
        <v>243</v>
      </c>
      <c r="S18332" s="35">
        <v>-28.22</v>
      </c>
      <c r="U18332" t="s">
        <v>2307</v>
      </c>
      <c r="V18332">
        <v>1</v>
      </c>
      <c r="W18332" t="s">
        <v>2559</v>
      </c>
    </row>
    <row r="18333" spans="1:23" x14ac:dyDescent="0.3">
      <c r="A18333">
        <v>26308</v>
      </c>
      <c r="B18333" s="15" t="s">
        <v>1900</v>
      </c>
      <c r="C18333" t="str">
        <f>_xlfn.XLOOKUP($B18333, STANDARDS!$A:$A, STANDARDS!$B:$B,,0,2)</f>
        <v>Undivided Blue Anchor Fm; Westbury Fm; Lilstock Fm; Blue Lias Fm</v>
      </c>
      <c r="D18333" t="s">
        <v>2158</v>
      </c>
      <c r="E18333" t="s">
        <v>2205</v>
      </c>
      <c r="J18333" cm="1">
        <f t="array" ref="J18333:L18333">_xlfn.XLOOKUP($C18333, AGE!$A:$A,AGE!$B:$D,,0,2)</f>
        <v>203.9</v>
      </c>
      <c r="K18333">
        <v>4.5999999999999943</v>
      </c>
      <c r="L18333" t="str">
        <v xml:space="preserve">GSA 2018 </v>
      </c>
      <c r="M18333" t="s">
        <v>2404</v>
      </c>
      <c r="P18333" t="s">
        <v>243</v>
      </c>
      <c r="S18333" s="35">
        <v>-27.79</v>
      </c>
      <c r="U18333" t="s">
        <v>2307</v>
      </c>
      <c r="V18333">
        <v>1</v>
      </c>
      <c r="W18333" t="s">
        <v>2559</v>
      </c>
    </row>
    <row r="18334" spans="1:23" x14ac:dyDescent="0.3">
      <c r="A18334">
        <v>26309</v>
      </c>
      <c r="B18334" s="15" t="s">
        <v>1900</v>
      </c>
      <c r="C18334" t="str">
        <f>_xlfn.XLOOKUP($B18334, STANDARDS!$A:$A, STANDARDS!$B:$B,,0,2)</f>
        <v>Undivided Blue Anchor Fm; Westbury Fm; Lilstock Fm; Blue Lias Fm</v>
      </c>
      <c r="D18334" t="s">
        <v>2158</v>
      </c>
      <c r="E18334" t="s">
        <v>2205</v>
      </c>
      <c r="J18334" cm="1">
        <f t="array" ref="J18334:L18334">_xlfn.XLOOKUP($C18334, AGE!$A:$A,AGE!$B:$D,,0,2)</f>
        <v>203.9</v>
      </c>
      <c r="K18334">
        <v>4.5999999999999943</v>
      </c>
      <c r="L18334" t="str">
        <v xml:space="preserve">GSA 2018 </v>
      </c>
      <c r="M18334" t="s">
        <v>2404</v>
      </c>
      <c r="P18334" t="s">
        <v>243</v>
      </c>
      <c r="S18334" s="35">
        <v>-27.36</v>
      </c>
      <c r="U18334" t="s">
        <v>2307</v>
      </c>
      <c r="V18334">
        <v>1</v>
      </c>
      <c r="W18334" t="s">
        <v>2559</v>
      </c>
    </row>
    <row r="18335" spans="1:23" x14ac:dyDescent="0.3">
      <c r="A18335">
        <v>26310</v>
      </c>
      <c r="B18335" s="15" t="s">
        <v>1900</v>
      </c>
      <c r="C18335" t="str">
        <f>_xlfn.XLOOKUP($B18335, STANDARDS!$A:$A, STANDARDS!$B:$B,,0,2)</f>
        <v>Undivided Blue Anchor Fm; Westbury Fm; Lilstock Fm; Blue Lias Fm</v>
      </c>
      <c r="D18335" t="s">
        <v>2158</v>
      </c>
      <c r="E18335" t="s">
        <v>2205</v>
      </c>
      <c r="J18335" cm="1">
        <f t="array" ref="J18335:L18335">_xlfn.XLOOKUP($C18335, AGE!$A:$A,AGE!$B:$D,,0,2)</f>
        <v>203.9</v>
      </c>
      <c r="K18335">
        <v>4.5999999999999943</v>
      </c>
      <c r="L18335" t="str">
        <v xml:space="preserve">GSA 2018 </v>
      </c>
      <c r="M18335" t="s">
        <v>2404</v>
      </c>
      <c r="P18335" t="s">
        <v>243</v>
      </c>
      <c r="S18335" s="35">
        <v>-27.85</v>
      </c>
      <c r="U18335" t="s">
        <v>2307</v>
      </c>
      <c r="V18335">
        <v>1</v>
      </c>
      <c r="W18335" t="s">
        <v>2559</v>
      </c>
    </row>
    <row r="18336" spans="1:23" x14ac:dyDescent="0.3">
      <c r="A18336">
        <v>26311</v>
      </c>
      <c r="B18336" s="15" t="s">
        <v>1900</v>
      </c>
      <c r="C18336" t="str">
        <f>_xlfn.XLOOKUP($B18336, STANDARDS!$A:$A, STANDARDS!$B:$B,,0,2)</f>
        <v>Undivided Blue Anchor Fm; Westbury Fm; Lilstock Fm; Blue Lias Fm</v>
      </c>
      <c r="D18336" t="s">
        <v>2158</v>
      </c>
      <c r="E18336" t="s">
        <v>2205</v>
      </c>
      <c r="J18336" cm="1">
        <f t="array" ref="J18336:L18336">_xlfn.XLOOKUP($C18336, AGE!$A:$A,AGE!$B:$D,,0,2)</f>
        <v>203.9</v>
      </c>
      <c r="K18336">
        <v>4.5999999999999943</v>
      </c>
      <c r="L18336" t="str">
        <v xml:space="preserve">GSA 2018 </v>
      </c>
      <c r="M18336" t="s">
        <v>2404</v>
      </c>
      <c r="P18336" t="s">
        <v>243</v>
      </c>
      <c r="S18336" s="35">
        <v>-27.71</v>
      </c>
      <c r="U18336" t="s">
        <v>2307</v>
      </c>
      <c r="V18336">
        <v>1</v>
      </c>
      <c r="W18336" t="s">
        <v>2559</v>
      </c>
    </row>
    <row r="18337" spans="1:23" x14ac:dyDescent="0.3">
      <c r="A18337">
        <v>26312</v>
      </c>
      <c r="B18337" s="15" t="s">
        <v>1900</v>
      </c>
      <c r="C18337" t="str">
        <f>_xlfn.XLOOKUP($B18337, STANDARDS!$A:$A, STANDARDS!$B:$B,,0,2)</f>
        <v>Undivided Blue Anchor Fm; Westbury Fm; Lilstock Fm; Blue Lias Fm</v>
      </c>
      <c r="D18337" t="s">
        <v>2158</v>
      </c>
      <c r="E18337" t="s">
        <v>2205</v>
      </c>
      <c r="J18337" cm="1">
        <f t="array" ref="J18337:L18337">_xlfn.XLOOKUP($C18337, AGE!$A:$A,AGE!$B:$D,,0,2)</f>
        <v>203.9</v>
      </c>
      <c r="K18337">
        <v>4.5999999999999943</v>
      </c>
      <c r="L18337" t="str">
        <v xml:space="preserve">GSA 2018 </v>
      </c>
      <c r="M18337" t="s">
        <v>2404</v>
      </c>
      <c r="P18337" t="s">
        <v>243</v>
      </c>
      <c r="S18337" s="35">
        <v>-28.79</v>
      </c>
      <c r="U18337" t="s">
        <v>2307</v>
      </c>
      <c r="V18337">
        <v>1</v>
      </c>
      <c r="W18337" t="s">
        <v>2559</v>
      </c>
    </row>
    <row r="18338" spans="1:23" x14ac:dyDescent="0.3">
      <c r="A18338">
        <v>26313</v>
      </c>
      <c r="B18338" s="15" t="s">
        <v>1900</v>
      </c>
      <c r="C18338" t="str">
        <f>_xlfn.XLOOKUP($B18338, STANDARDS!$A:$A, STANDARDS!$B:$B,,0,2)</f>
        <v>Undivided Blue Anchor Fm; Westbury Fm; Lilstock Fm; Blue Lias Fm</v>
      </c>
      <c r="D18338" t="s">
        <v>2158</v>
      </c>
      <c r="E18338" t="s">
        <v>2205</v>
      </c>
      <c r="J18338" cm="1">
        <f t="array" ref="J18338:L18338">_xlfn.XLOOKUP($C18338, AGE!$A:$A,AGE!$B:$D,,0,2)</f>
        <v>203.9</v>
      </c>
      <c r="K18338">
        <v>4.5999999999999943</v>
      </c>
      <c r="L18338" t="str">
        <v xml:space="preserve">GSA 2018 </v>
      </c>
      <c r="M18338" t="s">
        <v>2404</v>
      </c>
      <c r="P18338" t="s">
        <v>243</v>
      </c>
      <c r="S18338" s="35">
        <v>-29.18</v>
      </c>
      <c r="U18338" t="s">
        <v>2307</v>
      </c>
      <c r="V18338">
        <v>1</v>
      </c>
      <c r="W18338" t="s">
        <v>2559</v>
      </c>
    </row>
    <row r="18339" spans="1:23" x14ac:dyDescent="0.3">
      <c r="A18339">
        <v>26314</v>
      </c>
      <c r="B18339" s="15" t="s">
        <v>1900</v>
      </c>
      <c r="C18339" t="str">
        <f>_xlfn.XLOOKUP($B18339, STANDARDS!$A:$A, STANDARDS!$B:$B,,0,2)</f>
        <v>Undivided Blue Anchor Fm; Westbury Fm; Lilstock Fm; Blue Lias Fm</v>
      </c>
      <c r="D18339" t="s">
        <v>2158</v>
      </c>
      <c r="E18339" t="s">
        <v>2205</v>
      </c>
      <c r="J18339" cm="1">
        <f t="array" ref="J18339:L18339">_xlfn.XLOOKUP($C18339, AGE!$A:$A,AGE!$B:$D,,0,2)</f>
        <v>203.9</v>
      </c>
      <c r="K18339">
        <v>4.5999999999999943</v>
      </c>
      <c r="L18339" t="str">
        <v xml:space="preserve">GSA 2018 </v>
      </c>
      <c r="M18339" t="s">
        <v>2404</v>
      </c>
      <c r="P18339" t="s">
        <v>243</v>
      </c>
      <c r="S18339" s="35">
        <v>-29.35</v>
      </c>
      <c r="U18339" t="s">
        <v>2307</v>
      </c>
      <c r="V18339">
        <v>1</v>
      </c>
      <c r="W18339" t="s">
        <v>2559</v>
      </c>
    </row>
    <row r="18340" spans="1:23" x14ac:dyDescent="0.3">
      <c r="A18340">
        <v>26315</v>
      </c>
      <c r="B18340" s="15" t="s">
        <v>1900</v>
      </c>
      <c r="C18340" t="str">
        <f>_xlfn.XLOOKUP($B18340, STANDARDS!$A:$A, STANDARDS!$B:$B,,0,2)</f>
        <v>Undivided Blue Anchor Fm; Westbury Fm; Lilstock Fm; Blue Lias Fm</v>
      </c>
      <c r="D18340" t="s">
        <v>2158</v>
      </c>
      <c r="E18340" t="s">
        <v>2205</v>
      </c>
      <c r="J18340" cm="1">
        <f t="array" ref="J18340:L18340">_xlfn.XLOOKUP($C18340, AGE!$A:$A,AGE!$B:$D,,0,2)</f>
        <v>203.9</v>
      </c>
      <c r="K18340">
        <v>4.5999999999999943</v>
      </c>
      <c r="L18340" t="str">
        <v xml:space="preserve">GSA 2018 </v>
      </c>
      <c r="M18340" t="s">
        <v>2404</v>
      </c>
      <c r="P18340" t="s">
        <v>243</v>
      </c>
      <c r="S18340" s="35">
        <v>-29.01</v>
      </c>
      <c r="U18340" t="s">
        <v>2307</v>
      </c>
      <c r="V18340">
        <v>1</v>
      </c>
      <c r="W18340" t="s">
        <v>2559</v>
      </c>
    </row>
    <row r="18341" spans="1:23" x14ac:dyDescent="0.3">
      <c r="A18341">
        <v>26316</v>
      </c>
      <c r="B18341" s="15" t="s">
        <v>1900</v>
      </c>
      <c r="C18341" t="str">
        <f>_xlfn.XLOOKUP($B18341, STANDARDS!$A:$A, STANDARDS!$B:$B,,0,2)</f>
        <v>Undivided Blue Anchor Fm; Westbury Fm; Lilstock Fm; Blue Lias Fm</v>
      </c>
      <c r="D18341" t="s">
        <v>2158</v>
      </c>
      <c r="E18341" t="s">
        <v>2205</v>
      </c>
      <c r="J18341" cm="1">
        <f t="array" ref="J18341:L18341">_xlfn.XLOOKUP($C18341, AGE!$A:$A,AGE!$B:$D,,0,2)</f>
        <v>203.9</v>
      </c>
      <c r="K18341">
        <v>4.5999999999999943</v>
      </c>
      <c r="L18341" t="str">
        <v xml:space="preserve">GSA 2018 </v>
      </c>
      <c r="M18341" t="s">
        <v>2404</v>
      </c>
      <c r="P18341" t="s">
        <v>243</v>
      </c>
      <c r="S18341" s="35">
        <v>-29.43</v>
      </c>
      <c r="U18341" t="s">
        <v>2307</v>
      </c>
      <c r="V18341">
        <v>1</v>
      </c>
      <c r="W18341" t="s">
        <v>2559</v>
      </c>
    </row>
    <row r="18342" spans="1:23" x14ac:dyDescent="0.3">
      <c r="A18342">
        <v>26317</v>
      </c>
      <c r="B18342" s="15" t="s">
        <v>1900</v>
      </c>
      <c r="C18342" t="str">
        <f>_xlfn.XLOOKUP($B18342, STANDARDS!$A:$A, STANDARDS!$B:$B,,0,2)</f>
        <v>Undivided Blue Anchor Fm; Westbury Fm; Lilstock Fm; Blue Lias Fm</v>
      </c>
      <c r="D18342" t="s">
        <v>2158</v>
      </c>
      <c r="E18342" t="s">
        <v>2205</v>
      </c>
      <c r="J18342" cm="1">
        <f t="array" ref="J18342:L18342">_xlfn.XLOOKUP($C18342, AGE!$A:$A,AGE!$B:$D,,0,2)</f>
        <v>203.9</v>
      </c>
      <c r="K18342">
        <v>4.5999999999999943</v>
      </c>
      <c r="L18342" t="str">
        <v xml:space="preserve">GSA 2018 </v>
      </c>
      <c r="M18342" t="s">
        <v>2404</v>
      </c>
      <c r="P18342" t="s">
        <v>243</v>
      </c>
      <c r="S18342" s="35">
        <v>-29.18</v>
      </c>
      <c r="U18342" t="s">
        <v>2307</v>
      </c>
      <c r="V18342">
        <v>1</v>
      </c>
      <c r="W18342" t="s">
        <v>2559</v>
      </c>
    </row>
    <row r="18343" spans="1:23" x14ac:dyDescent="0.3">
      <c r="A18343">
        <v>26318</v>
      </c>
      <c r="B18343" s="15" t="s">
        <v>1900</v>
      </c>
      <c r="C18343" t="str">
        <f>_xlfn.XLOOKUP($B18343, STANDARDS!$A:$A, STANDARDS!$B:$B,,0,2)</f>
        <v>Undivided Blue Anchor Fm; Westbury Fm; Lilstock Fm; Blue Lias Fm</v>
      </c>
      <c r="D18343" t="s">
        <v>2158</v>
      </c>
      <c r="E18343" t="s">
        <v>2205</v>
      </c>
      <c r="J18343" cm="1">
        <f t="array" ref="J18343:L18343">_xlfn.XLOOKUP($C18343, AGE!$A:$A,AGE!$B:$D,,0,2)</f>
        <v>203.9</v>
      </c>
      <c r="K18343">
        <v>4.5999999999999943</v>
      </c>
      <c r="L18343" t="str">
        <v xml:space="preserve">GSA 2018 </v>
      </c>
      <c r="M18343" t="s">
        <v>2404</v>
      </c>
      <c r="P18343" t="s">
        <v>243</v>
      </c>
      <c r="S18343" s="35">
        <v>-29.27</v>
      </c>
      <c r="U18343" t="s">
        <v>2307</v>
      </c>
      <c r="V18343">
        <v>1</v>
      </c>
      <c r="W18343" t="s">
        <v>2559</v>
      </c>
    </row>
    <row r="18344" spans="1:23" x14ac:dyDescent="0.3">
      <c r="A18344">
        <v>26319</v>
      </c>
      <c r="B18344" s="15" t="s">
        <v>1900</v>
      </c>
      <c r="C18344" t="str">
        <f>_xlfn.XLOOKUP($B18344, STANDARDS!$A:$A, STANDARDS!$B:$B,,0,2)</f>
        <v>Undivided Blue Anchor Fm; Westbury Fm; Lilstock Fm; Blue Lias Fm</v>
      </c>
      <c r="D18344" t="s">
        <v>2158</v>
      </c>
      <c r="E18344" t="s">
        <v>2205</v>
      </c>
      <c r="J18344" cm="1">
        <f t="array" ref="J18344:L18344">_xlfn.XLOOKUP($C18344, AGE!$A:$A,AGE!$B:$D,,0,2)</f>
        <v>203.9</v>
      </c>
      <c r="K18344">
        <v>4.5999999999999943</v>
      </c>
      <c r="L18344" t="str">
        <v xml:space="preserve">GSA 2018 </v>
      </c>
      <c r="M18344" t="s">
        <v>2404</v>
      </c>
      <c r="P18344" t="s">
        <v>243</v>
      </c>
      <c r="S18344" s="35">
        <v>-28.71</v>
      </c>
      <c r="U18344" t="s">
        <v>2307</v>
      </c>
      <c r="V18344">
        <v>1</v>
      </c>
      <c r="W18344" t="s">
        <v>2559</v>
      </c>
    </row>
    <row r="18345" spans="1:23" x14ac:dyDescent="0.3">
      <c r="A18345">
        <v>26320</v>
      </c>
      <c r="B18345" s="15" t="s">
        <v>1900</v>
      </c>
      <c r="C18345" t="str">
        <f>_xlfn.XLOOKUP($B18345, STANDARDS!$A:$A, STANDARDS!$B:$B,,0,2)</f>
        <v>Undivided Blue Anchor Fm; Westbury Fm; Lilstock Fm; Blue Lias Fm</v>
      </c>
      <c r="D18345" t="s">
        <v>2158</v>
      </c>
      <c r="E18345" t="s">
        <v>2205</v>
      </c>
      <c r="J18345" cm="1">
        <f t="array" ref="J18345:L18345">_xlfn.XLOOKUP($C18345, AGE!$A:$A,AGE!$B:$D,,0,2)</f>
        <v>203.9</v>
      </c>
      <c r="K18345">
        <v>4.5999999999999943</v>
      </c>
      <c r="L18345" t="str">
        <v xml:space="preserve">GSA 2018 </v>
      </c>
      <c r="M18345" t="s">
        <v>2404</v>
      </c>
      <c r="P18345" t="s">
        <v>243</v>
      </c>
      <c r="S18345" s="35">
        <v>-29.11</v>
      </c>
      <c r="U18345" t="s">
        <v>2307</v>
      </c>
      <c r="V18345">
        <v>1</v>
      </c>
      <c r="W18345" t="s">
        <v>2559</v>
      </c>
    </row>
    <row r="18346" spans="1:23" x14ac:dyDescent="0.3">
      <c r="A18346">
        <v>26321</v>
      </c>
      <c r="B18346" s="15" t="s">
        <v>1900</v>
      </c>
      <c r="C18346" t="str">
        <f>_xlfn.XLOOKUP($B18346, STANDARDS!$A:$A, STANDARDS!$B:$B,,0,2)</f>
        <v>Undivided Blue Anchor Fm; Westbury Fm; Lilstock Fm; Blue Lias Fm</v>
      </c>
      <c r="D18346" t="s">
        <v>2158</v>
      </c>
      <c r="E18346" t="s">
        <v>2205</v>
      </c>
      <c r="J18346" cm="1">
        <f t="array" ref="J18346:L18346">_xlfn.XLOOKUP($C18346, AGE!$A:$A,AGE!$B:$D,,0,2)</f>
        <v>203.9</v>
      </c>
      <c r="K18346">
        <v>4.5999999999999943</v>
      </c>
      <c r="L18346" t="str">
        <v xml:space="preserve">GSA 2018 </v>
      </c>
      <c r="M18346" t="s">
        <v>2404</v>
      </c>
      <c r="P18346" t="s">
        <v>243</v>
      </c>
      <c r="S18346" s="35">
        <v>-28.12</v>
      </c>
      <c r="U18346" t="s">
        <v>2307</v>
      </c>
      <c r="V18346">
        <v>1</v>
      </c>
      <c r="W18346" t="s">
        <v>2559</v>
      </c>
    </row>
    <row r="18347" spans="1:23" x14ac:dyDescent="0.3">
      <c r="A18347">
        <v>26322</v>
      </c>
      <c r="B18347" s="15" t="s">
        <v>1900</v>
      </c>
      <c r="C18347" t="str">
        <f>_xlfn.XLOOKUP($B18347, STANDARDS!$A:$A, STANDARDS!$B:$B,,0,2)</f>
        <v>Undivided Blue Anchor Fm; Westbury Fm; Lilstock Fm; Blue Lias Fm</v>
      </c>
      <c r="D18347" t="s">
        <v>2158</v>
      </c>
      <c r="E18347" t="s">
        <v>2205</v>
      </c>
      <c r="J18347" cm="1">
        <f t="array" ref="J18347:L18347">_xlfn.XLOOKUP($C18347, AGE!$A:$A,AGE!$B:$D,,0,2)</f>
        <v>203.9</v>
      </c>
      <c r="K18347">
        <v>4.5999999999999943</v>
      </c>
      <c r="L18347" t="str">
        <v xml:space="preserve">GSA 2018 </v>
      </c>
      <c r="M18347" t="s">
        <v>2404</v>
      </c>
      <c r="P18347" t="s">
        <v>243</v>
      </c>
      <c r="S18347" s="35">
        <v>-28.12</v>
      </c>
      <c r="U18347" t="s">
        <v>2307</v>
      </c>
      <c r="V18347">
        <v>1</v>
      </c>
      <c r="W18347" t="s">
        <v>2559</v>
      </c>
    </row>
    <row r="18348" spans="1:23" x14ac:dyDescent="0.3">
      <c r="A18348">
        <v>26323</v>
      </c>
      <c r="B18348" s="15" t="s">
        <v>1900</v>
      </c>
      <c r="C18348" t="str">
        <f>_xlfn.XLOOKUP($B18348, STANDARDS!$A:$A, STANDARDS!$B:$B,,0,2)</f>
        <v>Undivided Blue Anchor Fm; Westbury Fm; Lilstock Fm; Blue Lias Fm</v>
      </c>
      <c r="D18348" t="s">
        <v>2158</v>
      </c>
      <c r="E18348" t="s">
        <v>2205</v>
      </c>
      <c r="J18348" cm="1">
        <f t="array" ref="J18348:L18348">_xlfn.XLOOKUP($C18348, AGE!$A:$A,AGE!$B:$D,,0,2)</f>
        <v>203.9</v>
      </c>
      <c r="K18348">
        <v>4.5999999999999943</v>
      </c>
      <c r="L18348" t="str">
        <v xml:space="preserve">GSA 2018 </v>
      </c>
      <c r="M18348" t="s">
        <v>2404</v>
      </c>
      <c r="P18348" t="s">
        <v>243</v>
      </c>
      <c r="S18348" s="35">
        <v>-28.68</v>
      </c>
      <c r="U18348" t="s">
        <v>2307</v>
      </c>
      <c r="V18348">
        <v>1</v>
      </c>
      <c r="W18348" t="s">
        <v>2559</v>
      </c>
    </row>
    <row r="18349" spans="1:23" x14ac:dyDescent="0.3">
      <c r="A18349">
        <v>26324</v>
      </c>
      <c r="B18349" s="15" t="s">
        <v>1900</v>
      </c>
      <c r="C18349" t="str">
        <f>_xlfn.XLOOKUP($B18349, STANDARDS!$A:$A, STANDARDS!$B:$B,,0,2)</f>
        <v>Undivided Blue Anchor Fm; Westbury Fm; Lilstock Fm; Blue Lias Fm</v>
      </c>
      <c r="D18349" t="s">
        <v>2158</v>
      </c>
      <c r="E18349" t="s">
        <v>2205</v>
      </c>
      <c r="J18349" cm="1">
        <f t="array" ref="J18349:L18349">_xlfn.XLOOKUP($C18349, AGE!$A:$A,AGE!$B:$D,,0,2)</f>
        <v>203.9</v>
      </c>
      <c r="K18349">
        <v>4.5999999999999943</v>
      </c>
      <c r="L18349" t="str">
        <v xml:space="preserve">GSA 2018 </v>
      </c>
      <c r="M18349" t="s">
        <v>2404</v>
      </c>
      <c r="P18349" t="s">
        <v>243</v>
      </c>
      <c r="S18349" s="35">
        <v>-28</v>
      </c>
      <c r="U18349" t="s">
        <v>2307</v>
      </c>
      <c r="V18349">
        <v>1</v>
      </c>
      <c r="W18349" t="s">
        <v>2559</v>
      </c>
    </row>
    <row r="18350" spans="1:23" x14ac:dyDescent="0.3">
      <c r="A18350">
        <v>26325</v>
      </c>
      <c r="B18350" s="15" t="s">
        <v>1900</v>
      </c>
      <c r="C18350" t="str">
        <f>_xlfn.XLOOKUP($B18350, STANDARDS!$A:$A, STANDARDS!$B:$B,,0,2)</f>
        <v>Undivided Blue Anchor Fm; Westbury Fm; Lilstock Fm; Blue Lias Fm</v>
      </c>
      <c r="D18350" t="s">
        <v>2158</v>
      </c>
      <c r="E18350" t="s">
        <v>2205</v>
      </c>
      <c r="J18350" cm="1">
        <f t="array" ref="J18350:L18350">_xlfn.XLOOKUP($C18350, AGE!$A:$A,AGE!$B:$D,,0,2)</f>
        <v>203.9</v>
      </c>
      <c r="K18350">
        <v>4.5999999999999943</v>
      </c>
      <c r="L18350" t="str">
        <v xml:space="preserve">GSA 2018 </v>
      </c>
      <c r="M18350" t="s">
        <v>2404</v>
      </c>
      <c r="P18350" t="s">
        <v>243</v>
      </c>
      <c r="S18350" s="35">
        <v>-27.46</v>
      </c>
      <c r="U18350" t="s">
        <v>2307</v>
      </c>
      <c r="V18350">
        <v>1</v>
      </c>
      <c r="W18350" t="s">
        <v>2559</v>
      </c>
    </row>
    <row r="18351" spans="1:23" x14ac:dyDescent="0.3">
      <c r="A18351">
        <v>26326</v>
      </c>
      <c r="B18351" s="15" t="s">
        <v>1900</v>
      </c>
      <c r="C18351" t="str">
        <f>_xlfn.XLOOKUP($B18351, STANDARDS!$A:$A, STANDARDS!$B:$B,,0,2)</f>
        <v>Undivided Blue Anchor Fm; Westbury Fm; Lilstock Fm; Blue Lias Fm</v>
      </c>
      <c r="D18351" t="s">
        <v>2158</v>
      </c>
      <c r="E18351" t="s">
        <v>2205</v>
      </c>
      <c r="J18351" cm="1">
        <f t="array" ref="J18351:L18351">_xlfn.XLOOKUP($C18351, AGE!$A:$A,AGE!$B:$D,,0,2)</f>
        <v>203.9</v>
      </c>
      <c r="K18351">
        <v>4.5999999999999943</v>
      </c>
      <c r="L18351" t="str">
        <v xml:space="preserve">GSA 2018 </v>
      </c>
      <c r="M18351" t="s">
        <v>2404</v>
      </c>
      <c r="P18351" t="s">
        <v>243</v>
      </c>
      <c r="S18351" s="35">
        <v>-26.91</v>
      </c>
      <c r="U18351" t="s">
        <v>2307</v>
      </c>
      <c r="V18351">
        <v>1</v>
      </c>
      <c r="W18351" t="s">
        <v>2559</v>
      </c>
    </row>
    <row r="18352" spans="1:23" x14ac:dyDescent="0.3">
      <c r="A18352">
        <v>26327</v>
      </c>
      <c r="B18352" s="15" t="s">
        <v>1900</v>
      </c>
      <c r="C18352" t="str">
        <f>_xlfn.XLOOKUP($B18352, STANDARDS!$A:$A, STANDARDS!$B:$B,,0,2)</f>
        <v>Undivided Blue Anchor Fm; Westbury Fm; Lilstock Fm; Blue Lias Fm</v>
      </c>
      <c r="D18352" t="s">
        <v>2158</v>
      </c>
      <c r="E18352" t="s">
        <v>2205</v>
      </c>
      <c r="J18352" cm="1">
        <f t="array" ref="J18352:L18352">_xlfn.XLOOKUP($C18352, AGE!$A:$A,AGE!$B:$D,,0,2)</f>
        <v>203.9</v>
      </c>
      <c r="K18352">
        <v>4.5999999999999943</v>
      </c>
      <c r="L18352" t="str">
        <v xml:space="preserve">GSA 2018 </v>
      </c>
      <c r="M18352" t="s">
        <v>2404</v>
      </c>
      <c r="P18352" t="s">
        <v>243</v>
      </c>
      <c r="S18352" s="35">
        <v>-27.3</v>
      </c>
      <c r="U18352" t="s">
        <v>2307</v>
      </c>
      <c r="V18352">
        <v>1</v>
      </c>
      <c r="W18352" t="s">
        <v>2559</v>
      </c>
    </row>
    <row r="18353" spans="1:23" x14ac:dyDescent="0.3">
      <c r="A18353">
        <v>26328</v>
      </c>
      <c r="B18353" s="15" t="s">
        <v>1900</v>
      </c>
      <c r="C18353" t="str">
        <f>_xlfn.XLOOKUP($B18353, STANDARDS!$A:$A, STANDARDS!$B:$B,,0,2)</f>
        <v>Undivided Blue Anchor Fm; Westbury Fm; Lilstock Fm; Blue Lias Fm</v>
      </c>
      <c r="D18353" t="s">
        <v>2158</v>
      </c>
      <c r="E18353" t="s">
        <v>2205</v>
      </c>
      <c r="J18353" cm="1">
        <f t="array" ref="J18353:L18353">_xlfn.XLOOKUP($C18353, AGE!$A:$A,AGE!$B:$D,,0,2)</f>
        <v>203.9</v>
      </c>
      <c r="K18353">
        <v>4.5999999999999943</v>
      </c>
      <c r="L18353" t="str">
        <v xml:space="preserve">GSA 2018 </v>
      </c>
      <c r="M18353" t="s">
        <v>2404</v>
      </c>
      <c r="P18353" t="s">
        <v>243</v>
      </c>
      <c r="S18353" s="35">
        <v>-28.58</v>
      </c>
      <c r="U18353" t="s">
        <v>2307</v>
      </c>
      <c r="V18353">
        <v>1</v>
      </c>
      <c r="W18353" t="s">
        <v>2559</v>
      </c>
    </row>
    <row r="18354" spans="1:23" x14ac:dyDescent="0.3">
      <c r="A18354">
        <v>26329</v>
      </c>
      <c r="B18354" s="15" t="s">
        <v>1900</v>
      </c>
      <c r="C18354" t="str">
        <f>_xlfn.XLOOKUP($B18354, STANDARDS!$A:$A, STANDARDS!$B:$B,,0,2)</f>
        <v>Undivided Blue Anchor Fm; Westbury Fm; Lilstock Fm; Blue Lias Fm</v>
      </c>
      <c r="D18354" t="s">
        <v>2158</v>
      </c>
      <c r="E18354" t="s">
        <v>2205</v>
      </c>
      <c r="J18354" cm="1">
        <f t="array" ref="J18354:L18354">_xlfn.XLOOKUP($C18354, AGE!$A:$A,AGE!$B:$D,,0,2)</f>
        <v>203.9</v>
      </c>
      <c r="K18354">
        <v>4.5999999999999943</v>
      </c>
      <c r="L18354" t="str">
        <v xml:space="preserve">GSA 2018 </v>
      </c>
      <c r="M18354" t="s">
        <v>2404</v>
      </c>
      <c r="P18354" t="s">
        <v>243</v>
      </c>
      <c r="S18354" s="35">
        <v>-28.81</v>
      </c>
      <c r="U18354" t="s">
        <v>2307</v>
      </c>
      <c r="V18354">
        <v>1</v>
      </c>
      <c r="W18354" t="s">
        <v>2559</v>
      </c>
    </row>
    <row r="18355" spans="1:23" x14ac:dyDescent="0.3">
      <c r="A18355">
        <v>26330</v>
      </c>
      <c r="B18355" s="15" t="s">
        <v>1900</v>
      </c>
      <c r="C18355" t="str">
        <f>_xlfn.XLOOKUP($B18355, STANDARDS!$A:$A, STANDARDS!$B:$B,,0,2)</f>
        <v>Undivided Blue Anchor Fm; Westbury Fm; Lilstock Fm; Blue Lias Fm</v>
      </c>
      <c r="D18355" t="s">
        <v>2158</v>
      </c>
      <c r="E18355" t="s">
        <v>2205</v>
      </c>
      <c r="J18355" cm="1">
        <f t="array" ref="J18355:L18355">_xlfn.XLOOKUP($C18355, AGE!$A:$A,AGE!$B:$D,,0,2)</f>
        <v>203.9</v>
      </c>
      <c r="K18355">
        <v>4.5999999999999943</v>
      </c>
      <c r="L18355" t="str">
        <v xml:space="preserve">GSA 2018 </v>
      </c>
      <c r="M18355" t="s">
        <v>2404</v>
      </c>
      <c r="P18355" t="s">
        <v>243</v>
      </c>
      <c r="S18355" s="35">
        <v>-28.47</v>
      </c>
      <c r="U18355" t="s">
        <v>2307</v>
      </c>
      <c r="V18355">
        <v>1</v>
      </c>
      <c r="W18355" t="s">
        <v>2559</v>
      </c>
    </row>
    <row r="18356" spans="1:23" x14ac:dyDescent="0.3">
      <c r="A18356">
        <v>26331</v>
      </c>
      <c r="B18356" s="15" t="s">
        <v>1900</v>
      </c>
      <c r="C18356" t="str">
        <f>_xlfn.XLOOKUP($B18356, STANDARDS!$A:$A, STANDARDS!$B:$B,,0,2)</f>
        <v>Undivided Blue Anchor Fm; Westbury Fm; Lilstock Fm; Blue Lias Fm</v>
      </c>
      <c r="D18356" t="s">
        <v>2158</v>
      </c>
      <c r="E18356" t="s">
        <v>2205</v>
      </c>
      <c r="J18356" cm="1">
        <f t="array" ref="J18356:L18356">_xlfn.XLOOKUP($C18356, AGE!$A:$A,AGE!$B:$D,,0,2)</f>
        <v>203.9</v>
      </c>
      <c r="K18356">
        <v>4.5999999999999943</v>
      </c>
      <c r="L18356" t="str">
        <v xml:space="preserve">GSA 2018 </v>
      </c>
      <c r="M18356" t="s">
        <v>2404</v>
      </c>
      <c r="P18356" t="s">
        <v>243</v>
      </c>
      <c r="S18356" s="35">
        <v>-28.86</v>
      </c>
      <c r="U18356" t="s">
        <v>2307</v>
      </c>
      <c r="V18356">
        <v>1</v>
      </c>
      <c r="W18356" t="s">
        <v>2559</v>
      </c>
    </row>
    <row r="18357" spans="1:23" x14ac:dyDescent="0.3">
      <c r="A18357">
        <v>26332</v>
      </c>
      <c r="B18357" s="15" t="s">
        <v>1900</v>
      </c>
      <c r="C18357" t="str">
        <f>_xlfn.XLOOKUP($B18357, STANDARDS!$A:$A, STANDARDS!$B:$B,,0,2)</f>
        <v>Undivided Blue Anchor Fm; Westbury Fm; Lilstock Fm; Blue Lias Fm</v>
      </c>
      <c r="D18357" t="s">
        <v>2158</v>
      </c>
      <c r="E18357" t="s">
        <v>2205</v>
      </c>
      <c r="J18357" cm="1">
        <f t="array" ref="J18357:L18357">_xlfn.XLOOKUP($C18357, AGE!$A:$A,AGE!$B:$D,,0,2)</f>
        <v>203.9</v>
      </c>
      <c r="K18357">
        <v>4.5999999999999943</v>
      </c>
      <c r="L18357" t="str">
        <v xml:space="preserve">GSA 2018 </v>
      </c>
      <c r="M18357" t="s">
        <v>2404</v>
      </c>
      <c r="P18357" t="s">
        <v>243</v>
      </c>
      <c r="S18357" s="35">
        <v>-29.62</v>
      </c>
      <c r="U18357" t="s">
        <v>2307</v>
      </c>
      <c r="V18357">
        <v>1</v>
      </c>
      <c r="W18357" t="s">
        <v>2559</v>
      </c>
    </row>
    <row r="18358" spans="1:23" x14ac:dyDescent="0.3">
      <c r="A18358">
        <v>26333</v>
      </c>
      <c r="B18358" s="15" t="s">
        <v>1900</v>
      </c>
      <c r="C18358" t="str">
        <f>_xlfn.XLOOKUP($B18358, STANDARDS!$A:$A, STANDARDS!$B:$B,,0,2)</f>
        <v>Undivided Blue Anchor Fm; Westbury Fm; Lilstock Fm; Blue Lias Fm</v>
      </c>
      <c r="D18358" t="s">
        <v>2158</v>
      </c>
      <c r="E18358" t="s">
        <v>2205</v>
      </c>
      <c r="J18358" cm="1">
        <f t="array" ref="J18358:L18358">_xlfn.XLOOKUP($C18358, AGE!$A:$A,AGE!$B:$D,,0,2)</f>
        <v>203.9</v>
      </c>
      <c r="K18358">
        <v>4.5999999999999943</v>
      </c>
      <c r="L18358" t="str">
        <v xml:space="preserve">GSA 2018 </v>
      </c>
      <c r="M18358" t="s">
        <v>2404</v>
      </c>
      <c r="P18358" t="s">
        <v>243</v>
      </c>
      <c r="S18358" s="35">
        <v>-29.64</v>
      </c>
      <c r="U18358" t="s">
        <v>2307</v>
      </c>
      <c r="V18358">
        <v>1</v>
      </c>
      <c r="W18358" t="s">
        <v>2559</v>
      </c>
    </row>
    <row r="18359" spans="1:23" x14ac:dyDescent="0.3">
      <c r="A18359">
        <v>26334</v>
      </c>
      <c r="B18359" s="15" t="s">
        <v>1900</v>
      </c>
      <c r="C18359" t="str">
        <f>_xlfn.XLOOKUP($B18359, STANDARDS!$A:$A, STANDARDS!$B:$B,,0,2)</f>
        <v>Undivided Blue Anchor Fm; Westbury Fm; Lilstock Fm; Blue Lias Fm</v>
      </c>
      <c r="D18359" t="s">
        <v>2158</v>
      </c>
      <c r="E18359" t="s">
        <v>2205</v>
      </c>
      <c r="J18359" cm="1">
        <f t="array" ref="J18359:L18359">_xlfn.XLOOKUP($C18359, AGE!$A:$A,AGE!$B:$D,,0,2)</f>
        <v>203.9</v>
      </c>
      <c r="K18359">
        <v>4.5999999999999943</v>
      </c>
      <c r="L18359" t="str">
        <v xml:space="preserve">GSA 2018 </v>
      </c>
      <c r="M18359" t="s">
        <v>2404</v>
      </c>
      <c r="P18359" t="s">
        <v>243</v>
      </c>
      <c r="S18359" s="35">
        <v>-29.35</v>
      </c>
      <c r="U18359" t="s">
        <v>2307</v>
      </c>
      <c r="V18359">
        <v>1</v>
      </c>
      <c r="W18359" t="s">
        <v>2559</v>
      </c>
    </row>
    <row r="18360" spans="1:23" x14ac:dyDescent="0.3">
      <c r="A18360">
        <v>26335</v>
      </c>
      <c r="B18360" s="15" t="s">
        <v>1900</v>
      </c>
      <c r="C18360" t="str">
        <f>_xlfn.XLOOKUP($B18360, STANDARDS!$A:$A, STANDARDS!$B:$B,,0,2)</f>
        <v>Undivided Blue Anchor Fm; Westbury Fm; Lilstock Fm; Blue Lias Fm</v>
      </c>
      <c r="D18360" t="s">
        <v>2158</v>
      </c>
      <c r="E18360" t="s">
        <v>2205</v>
      </c>
      <c r="J18360" cm="1">
        <f t="array" ref="J18360:L18360">_xlfn.XLOOKUP($C18360, AGE!$A:$A,AGE!$B:$D,,0,2)</f>
        <v>203.9</v>
      </c>
      <c r="K18360">
        <v>4.5999999999999943</v>
      </c>
      <c r="L18360" t="str">
        <v xml:space="preserve">GSA 2018 </v>
      </c>
      <c r="M18360" t="s">
        <v>2404</v>
      </c>
      <c r="P18360" t="s">
        <v>243</v>
      </c>
      <c r="S18360" s="35">
        <v>-30.23</v>
      </c>
      <c r="U18360" t="s">
        <v>2307</v>
      </c>
      <c r="V18360">
        <v>1</v>
      </c>
      <c r="W18360" t="s">
        <v>2559</v>
      </c>
    </row>
    <row r="18361" spans="1:23" x14ac:dyDescent="0.3">
      <c r="A18361">
        <v>26336</v>
      </c>
      <c r="B18361" s="15" t="s">
        <v>1900</v>
      </c>
      <c r="C18361" t="str">
        <f>_xlfn.XLOOKUP($B18361, STANDARDS!$A:$A, STANDARDS!$B:$B,,0,2)</f>
        <v>Undivided Blue Anchor Fm; Westbury Fm; Lilstock Fm; Blue Lias Fm</v>
      </c>
      <c r="D18361" t="s">
        <v>2158</v>
      </c>
      <c r="E18361" t="s">
        <v>2205</v>
      </c>
      <c r="J18361" cm="1">
        <f t="array" ref="J18361:L18361">_xlfn.XLOOKUP($C18361, AGE!$A:$A,AGE!$B:$D,,0,2)</f>
        <v>203.9</v>
      </c>
      <c r="K18361">
        <v>4.5999999999999943</v>
      </c>
      <c r="L18361" t="str">
        <v xml:space="preserve">GSA 2018 </v>
      </c>
      <c r="M18361" t="s">
        <v>2404</v>
      </c>
      <c r="P18361" t="s">
        <v>243</v>
      </c>
      <c r="S18361" s="35">
        <v>-29.7</v>
      </c>
      <c r="U18361" t="s">
        <v>2307</v>
      </c>
      <c r="V18361">
        <v>1</v>
      </c>
      <c r="W18361" t="s">
        <v>2559</v>
      </c>
    </row>
    <row r="18362" spans="1:23" x14ac:dyDescent="0.3">
      <c r="A18362">
        <v>26337</v>
      </c>
      <c r="B18362" s="15" t="s">
        <v>1900</v>
      </c>
      <c r="C18362" t="str">
        <f>_xlfn.XLOOKUP($B18362, STANDARDS!$A:$A, STANDARDS!$B:$B,,0,2)</f>
        <v>Undivided Blue Anchor Fm; Westbury Fm; Lilstock Fm; Blue Lias Fm</v>
      </c>
      <c r="D18362" t="s">
        <v>2158</v>
      </c>
      <c r="E18362" t="s">
        <v>2205</v>
      </c>
      <c r="J18362" cm="1">
        <f t="array" ref="J18362:L18362">_xlfn.XLOOKUP($C18362, AGE!$A:$A,AGE!$B:$D,,0,2)</f>
        <v>203.9</v>
      </c>
      <c r="K18362">
        <v>4.5999999999999943</v>
      </c>
      <c r="L18362" t="str">
        <v xml:space="preserve">GSA 2018 </v>
      </c>
      <c r="M18362" t="s">
        <v>2404</v>
      </c>
      <c r="P18362" t="s">
        <v>243</v>
      </c>
      <c r="S18362" s="35">
        <v>-29.29</v>
      </c>
      <c r="U18362" t="s">
        <v>2307</v>
      </c>
      <c r="V18362">
        <v>1</v>
      </c>
      <c r="W18362" t="s">
        <v>2559</v>
      </c>
    </row>
    <row r="18363" spans="1:23" x14ac:dyDescent="0.3">
      <c r="A18363">
        <v>26338</v>
      </c>
      <c r="B18363" s="15" t="s">
        <v>1900</v>
      </c>
      <c r="C18363" t="str">
        <f>_xlfn.XLOOKUP($B18363, STANDARDS!$A:$A, STANDARDS!$B:$B,,0,2)</f>
        <v>Undivided Blue Anchor Fm; Westbury Fm; Lilstock Fm; Blue Lias Fm</v>
      </c>
      <c r="D18363" t="s">
        <v>2158</v>
      </c>
      <c r="E18363" t="s">
        <v>2205</v>
      </c>
      <c r="J18363" cm="1">
        <f t="array" ref="J18363:L18363">_xlfn.XLOOKUP($C18363, AGE!$A:$A,AGE!$B:$D,,0,2)</f>
        <v>203.9</v>
      </c>
      <c r="K18363">
        <v>4.5999999999999943</v>
      </c>
      <c r="L18363" t="str">
        <v xml:space="preserve">GSA 2018 </v>
      </c>
      <c r="M18363" t="s">
        <v>2404</v>
      </c>
      <c r="P18363" t="s">
        <v>243</v>
      </c>
      <c r="S18363" s="35">
        <v>-29.01</v>
      </c>
      <c r="U18363" t="s">
        <v>2307</v>
      </c>
      <c r="V18363">
        <v>1</v>
      </c>
      <c r="W18363" t="s">
        <v>2559</v>
      </c>
    </row>
    <row r="18364" spans="1:23" x14ac:dyDescent="0.3">
      <c r="A18364">
        <v>26339</v>
      </c>
      <c r="B18364" s="15" t="s">
        <v>1900</v>
      </c>
      <c r="C18364" t="str">
        <f>_xlfn.XLOOKUP($B18364, STANDARDS!$A:$A, STANDARDS!$B:$B,,0,2)</f>
        <v>Undivided Blue Anchor Fm; Westbury Fm; Lilstock Fm; Blue Lias Fm</v>
      </c>
      <c r="D18364" t="s">
        <v>2158</v>
      </c>
      <c r="E18364" t="s">
        <v>2205</v>
      </c>
      <c r="J18364" cm="1">
        <f t="array" ref="J18364:L18364">_xlfn.XLOOKUP($C18364, AGE!$A:$A,AGE!$B:$D,,0,2)</f>
        <v>203.9</v>
      </c>
      <c r="K18364">
        <v>4.5999999999999943</v>
      </c>
      <c r="L18364" t="str">
        <v xml:space="preserve">GSA 2018 </v>
      </c>
      <c r="M18364" t="s">
        <v>2404</v>
      </c>
      <c r="P18364" t="s">
        <v>243</v>
      </c>
      <c r="S18364" s="35">
        <v>-27.98</v>
      </c>
      <c r="U18364" t="s">
        <v>2307</v>
      </c>
      <c r="V18364">
        <v>1</v>
      </c>
      <c r="W18364" t="s">
        <v>2559</v>
      </c>
    </row>
    <row r="18365" spans="1:23" x14ac:dyDescent="0.3">
      <c r="A18365">
        <v>26340</v>
      </c>
      <c r="B18365" s="15" t="s">
        <v>1900</v>
      </c>
      <c r="C18365" t="str">
        <f>_xlfn.XLOOKUP($B18365, STANDARDS!$A:$A, STANDARDS!$B:$B,,0,2)</f>
        <v>Undivided Blue Anchor Fm; Westbury Fm; Lilstock Fm; Blue Lias Fm</v>
      </c>
      <c r="D18365" t="s">
        <v>2158</v>
      </c>
      <c r="E18365" t="s">
        <v>2205</v>
      </c>
      <c r="J18365" cm="1">
        <f t="array" ref="J18365:L18365">_xlfn.XLOOKUP($C18365, AGE!$A:$A,AGE!$B:$D,,0,2)</f>
        <v>203.9</v>
      </c>
      <c r="K18365">
        <v>4.5999999999999943</v>
      </c>
      <c r="L18365" t="str">
        <v xml:space="preserve">GSA 2018 </v>
      </c>
      <c r="M18365" t="s">
        <v>2404</v>
      </c>
      <c r="P18365" t="s">
        <v>243</v>
      </c>
      <c r="S18365" s="35">
        <v>-28.79</v>
      </c>
      <c r="U18365" t="s">
        <v>2307</v>
      </c>
      <c r="V18365">
        <v>1</v>
      </c>
      <c r="W18365" t="s">
        <v>2559</v>
      </c>
    </row>
    <row r="18366" spans="1:23" x14ac:dyDescent="0.3">
      <c r="A18366">
        <v>26341</v>
      </c>
      <c r="B18366" s="15" t="s">
        <v>1900</v>
      </c>
      <c r="C18366" t="str">
        <f>_xlfn.XLOOKUP($B18366, STANDARDS!$A:$A, STANDARDS!$B:$B,,0,2)</f>
        <v>Undivided Blue Anchor Fm; Westbury Fm; Lilstock Fm; Blue Lias Fm</v>
      </c>
      <c r="D18366" t="s">
        <v>2158</v>
      </c>
      <c r="E18366" t="s">
        <v>2205</v>
      </c>
      <c r="J18366" cm="1">
        <f t="array" ref="J18366:L18366">_xlfn.XLOOKUP($C18366, AGE!$A:$A,AGE!$B:$D,,0,2)</f>
        <v>203.9</v>
      </c>
      <c r="K18366">
        <v>4.5999999999999943</v>
      </c>
      <c r="L18366" t="str">
        <v xml:space="preserve">GSA 2018 </v>
      </c>
      <c r="M18366" t="s">
        <v>2404</v>
      </c>
      <c r="P18366" t="s">
        <v>243</v>
      </c>
      <c r="S18366" s="35">
        <v>-30.03</v>
      </c>
      <c r="U18366" t="s">
        <v>2307</v>
      </c>
      <c r="V18366">
        <v>1</v>
      </c>
      <c r="W18366" t="s">
        <v>2559</v>
      </c>
    </row>
    <row r="18367" spans="1:23" x14ac:dyDescent="0.3">
      <c r="A18367">
        <v>26342</v>
      </c>
      <c r="B18367" s="15" t="s">
        <v>1900</v>
      </c>
      <c r="C18367" t="str">
        <f>_xlfn.XLOOKUP($B18367, STANDARDS!$A:$A, STANDARDS!$B:$B,,0,2)</f>
        <v>Undivided Blue Anchor Fm; Westbury Fm; Lilstock Fm; Blue Lias Fm</v>
      </c>
      <c r="D18367" t="s">
        <v>2158</v>
      </c>
      <c r="E18367" t="s">
        <v>2205</v>
      </c>
      <c r="J18367" cm="1">
        <f t="array" ref="J18367:L18367">_xlfn.XLOOKUP($C18367, AGE!$A:$A,AGE!$B:$D,,0,2)</f>
        <v>203.9</v>
      </c>
      <c r="K18367">
        <v>4.5999999999999943</v>
      </c>
      <c r="L18367" t="str">
        <v xml:space="preserve">GSA 2018 </v>
      </c>
      <c r="M18367" t="s">
        <v>2404</v>
      </c>
      <c r="P18367" t="s">
        <v>243</v>
      </c>
      <c r="S18367" s="35">
        <v>-29.13</v>
      </c>
      <c r="U18367" t="s">
        <v>2307</v>
      </c>
      <c r="V18367">
        <v>1</v>
      </c>
      <c r="W18367" t="s">
        <v>2559</v>
      </c>
    </row>
    <row r="18368" spans="1:23" x14ac:dyDescent="0.3">
      <c r="A18368">
        <v>26343</v>
      </c>
      <c r="B18368" s="15" t="s">
        <v>1900</v>
      </c>
      <c r="C18368" t="str">
        <f>_xlfn.XLOOKUP($B18368, STANDARDS!$A:$A, STANDARDS!$B:$B,,0,2)</f>
        <v>Undivided Blue Anchor Fm; Westbury Fm; Lilstock Fm; Blue Lias Fm</v>
      </c>
      <c r="D18368" t="s">
        <v>2158</v>
      </c>
      <c r="E18368" t="s">
        <v>2205</v>
      </c>
      <c r="J18368" cm="1">
        <f t="array" ref="J18368:L18368">_xlfn.XLOOKUP($C18368, AGE!$A:$A,AGE!$B:$D,,0,2)</f>
        <v>203.9</v>
      </c>
      <c r="K18368">
        <v>4.5999999999999943</v>
      </c>
      <c r="L18368" t="str">
        <v xml:space="preserve">GSA 2018 </v>
      </c>
      <c r="M18368" t="s">
        <v>2404</v>
      </c>
      <c r="P18368" t="s">
        <v>243</v>
      </c>
      <c r="S18368" s="35">
        <v>-27.82</v>
      </c>
      <c r="U18368" t="s">
        <v>2307</v>
      </c>
      <c r="V18368">
        <v>1</v>
      </c>
      <c r="W18368" t="s">
        <v>2559</v>
      </c>
    </row>
    <row r="18369" spans="1:23" x14ac:dyDescent="0.3">
      <c r="A18369">
        <v>26344</v>
      </c>
      <c r="B18369" s="15" t="s">
        <v>1900</v>
      </c>
      <c r="C18369" t="str">
        <f>_xlfn.XLOOKUP($B18369, STANDARDS!$A:$A, STANDARDS!$B:$B,,0,2)</f>
        <v>Undivided Blue Anchor Fm; Westbury Fm; Lilstock Fm; Blue Lias Fm</v>
      </c>
      <c r="D18369" t="s">
        <v>2158</v>
      </c>
      <c r="E18369" t="s">
        <v>2205</v>
      </c>
      <c r="J18369" cm="1">
        <f t="array" ref="J18369:L18369">_xlfn.XLOOKUP($C18369, AGE!$A:$A,AGE!$B:$D,,0,2)</f>
        <v>203.9</v>
      </c>
      <c r="K18369">
        <v>4.5999999999999943</v>
      </c>
      <c r="L18369" t="str">
        <v xml:space="preserve">GSA 2018 </v>
      </c>
      <c r="M18369" t="s">
        <v>2404</v>
      </c>
      <c r="P18369" t="s">
        <v>243</v>
      </c>
      <c r="S18369" s="35">
        <v>-27.9</v>
      </c>
      <c r="U18369" t="s">
        <v>2307</v>
      </c>
      <c r="V18369">
        <v>1</v>
      </c>
      <c r="W18369" t="s">
        <v>2559</v>
      </c>
    </row>
    <row r="18370" spans="1:23" x14ac:dyDescent="0.3">
      <c r="A18370">
        <v>26345</v>
      </c>
      <c r="B18370" s="15" t="s">
        <v>1900</v>
      </c>
      <c r="C18370" t="str">
        <f>_xlfn.XLOOKUP($B18370, STANDARDS!$A:$A, STANDARDS!$B:$B,,0,2)</f>
        <v>Undivided Blue Anchor Fm; Westbury Fm; Lilstock Fm; Blue Lias Fm</v>
      </c>
      <c r="D18370" t="s">
        <v>2158</v>
      </c>
      <c r="E18370" t="s">
        <v>2205</v>
      </c>
      <c r="J18370" cm="1">
        <f t="array" ref="J18370:L18370">_xlfn.XLOOKUP($C18370, AGE!$A:$A,AGE!$B:$D,,0,2)</f>
        <v>203.9</v>
      </c>
      <c r="K18370">
        <v>4.5999999999999943</v>
      </c>
      <c r="L18370" t="str">
        <v xml:space="preserve">GSA 2018 </v>
      </c>
      <c r="M18370" t="s">
        <v>2404</v>
      </c>
      <c r="P18370" t="s">
        <v>243</v>
      </c>
      <c r="S18370" s="35">
        <v>-27.89</v>
      </c>
      <c r="U18370" t="s">
        <v>2307</v>
      </c>
      <c r="V18370">
        <v>1</v>
      </c>
      <c r="W18370" t="s">
        <v>2559</v>
      </c>
    </row>
    <row r="18371" spans="1:23" x14ac:dyDescent="0.3">
      <c r="A18371">
        <v>26346</v>
      </c>
      <c r="B18371" s="15" t="s">
        <v>1900</v>
      </c>
      <c r="C18371" t="str">
        <f>_xlfn.XLOOKUP($B18371, STANDARDS!$A:$A, STANDARDS!$B:$B,,0,2)</f>
        <v>Undivided Blue Anchor Fm; Westbury Fm; Lilstock Fm; Blue Lias Fm</v>
      </c>
      <c r="D18371" t="s">
        <v>2158</v>
      </c>
      <c r="E18371" t="s">
        <v>2205</v>
      </c>
      <c r="J18371" cm="1">
        <f t="array" ref="J18371:L18371">_xlfn.XLOOKUP($C18371, AGE!$A:$A,AGE!$B:$D,,0,2)</f>
        <v>203.9</v>
      </c>
      <c r="K18371">
        <v>4.5999999999999943</v>
      </c>
      <c r="L18371" t="str">
        <v xml:space="preserve">GSA 2018 </v>
      </c>
      <c r="M18371" t="s">
        <v>2404</v>
      </c>
      <c r="P18371" t="s">
        <v>243</v>
      </c>
      <c r="S18371" s="35">
        <v>-29.95</v>
      </c>
      <c r="U18371" t="s">
        <v>2307</v>
      </c>
      <c r="V18371">
        <v>1</v>
      </c>
      <c r="W18371" t="s">
        <v>2559</v>
      </c>
    </row>
    <row r="18372" spans="1:23" x14ac:dyDescent="0.3">
      <c r="A18372">
        <v>26347</v>
      </c>
      <c r="B18372" s="15" t="s">
        <v>1900</v>
      </c>
      <c r="C18372" t="str">
        <f>_xlfn.XLOOKUP($B18372, STANDARDS!$A:$A, STANDARDS!$B:$B,,0,2)</f>
        <v>Undivided Blue Anchor Fm; Westbury Fm; Lilstock Fm; Blue Lias Fm</v>
      </c>
      <c r="D18372" t="s">
        <v>2158</v>
      </c>
      <c r="E18372" t="s">
        <v>2205</v>
      </c>
      <c r="J18372" cm="1">
        <f t="array" ref="J18372:L18372">_xlfn.XLOOKUP($C18372, AGE!$A:$A,AGE!$B:$D,,0,2)</f>
        <v>203.9</v>
      </c>
      <c r="K18372">
        <v>4.5999999999999943</v>
      </c>
      <c r="L18372" t="str">
        <v xml:space="preserve">GSA 2018 </v>
      </c>
      <c r="M18372" t="s">
        <v>2404</v>
      </c>
      <c r="P18372" t="s">
        <v>243</v>
      </c>
      <c r="S18372" s="35">
        <v>-28.67</v>
      </c>
      <c r="U18372" t="s">
        <v>2307</v>
      </c>
      <c r="V18372">
        <v>1</v>
      </c>
      <c r="W18372" t="s">
        <v>2559</v>
      </c>
    </row>
    <row r="18373" spans="1:23" x14ac:dyDescent="0.3">
      <c r="A18373">
        <v>26348</v>
      </c>
      <c r="B18373" s="15" t="s">
        <v>1900</v>
      </c>
      <c r="C18373" t="str">
        <f>_xlfn.XLOOKUP($B18373, STANDARDS!$A:$A, STANDARDS!$B:$B,,0,2)</f>
        <v>Undivided Blue Anchor Fm; Westbury Fm; Lilstock Fm; Blue Lias Fm</v>
      </c>
      <c r="D18373" t="s">
        <v>2158</v>
      </c>
      <c r="E18373" t="s">
        <v>2205</v>
      </c>
      <c r="J18373" cm="1">
        <f t="array" ref="J18373:L18373">_xlfn.XLOOKUP($C18373, AGE!$A:$A,AGE!$B:$D,,0,2)</f>
        <v>203.9</v>
      </c>
      <c r="K18373">
        <v>4.5999999999999943</v>
      </c>
      <c r="L18373" t="str">
        <v xml:space="preserve">GSA 2018 </v>
      </c>
      <c r="M18373" t="s">
        <v>2404</v>
      </c>
      <c r="P18373" t="s">
        <v>243</v>
      </c>
      <c r="S18373" s="35">
        <v>-28.4</v>
      </c>
      <c r="U18373" t="s">
        <v>2307</v>
      </c>
      <c r="V18373">
        <v>1</v>
      </c>
      <c r="W18373" t="s">
        <v>2559</v>
      </c>
    </row>
    <row r="18374" spans="1:23" x14ac:dyDescent="0.3">
      <c r="A18374">
        <v>26349</v>
      </c>
      <c r="B18374" s="15" t="s">
        <v>1900</v>
      </c>
      <c r="C18374" t="str">
        <f>_xlfn.XLOOKUP($B18374, STANDARDS!$A:$A, STANDARDS!$B:$B,,0,2)</f>
        <v>Undivided Blue Anchor Fm; Westbury Fm; Lilstock Fm; Blue Lias Fm</v>
      </c>
      <c r="D18374" t="s">
        <v>2158</v>
      </c>
      <c r="E18374" t="s">
        <v>2205</v>
      </c>
      <c r="J18374" cm="1">
        <f t="array" ref="J18374:L18374">_xlfn.XLOOKUP($C18374, AGE!$A:$A,AGE!$B:$D,,0,2)</f>
        <v>203.9</v>
      </c>
      <c r="K18374">
        <v>4.5999999999999943</v>
      </c>
      <c r="L18374" t="str">
        <v xml:space="preserve">GSA 2018 </v>
      </c>
      <c r="M18374" t="s">
        <v>2404</v>
      </c>
      <c r="P18374" t="s">
        <v>243</v>
      </c>
      <c r="S18374" s="35">
        <v>-28.89</v>
      </c>
      <c r="U18374" t="s">
        <v>2307</v>
      </c>
      <c r="V18374">
        <v>1</v>
      </c>
      <c r="W18374" t="s">
        <v>2559</v>
      </c>
    </row>
    <row r="18375" spans="1:23" x14ac:dyDescent="0.3">
      <c r="A18375">
        <v>26350</v>
      </c>
      <c r="B18375" s="15" t="s">
        <v>1900</v>
      </c>
      <c r="C18375" t="str">
        <f>_xlfn.XLOOKUP($B18375, STANDARDS!$A:$A, STANDARDS!$B:$B,,0,2)</f>
        <v>Undivided Blue Anchor Fm; Westbury Fm; Lilstock Fm; Blue Lias Fm</v>
      </c>
      <c r="D18375" t="s">
        <v>2158</v>
      </c>
      <c r="E18375" t="s">
        <v>2205</v>
      </c>
      <c r="J18375" cm="1">
        <f t="array" ref="J18375:L18375">_xlfn.XLOOKUP($C18375, AGE!$A:$A,AGE!$B:$D,,0,2)</f>
        <v>203.9</v>
      </c>
      <c r="K18375">
        <v>4.5999999999999943</v>
      </c>
      <c r="L18375" t="str">
        <v xml:space="preserve">GSA 2018 </v>
      </c>
      <c r="M18375" t="s">
        <v>2404</v>
      </c>
      <c r="P18375" t="s">
        <v>243</v>
      </c>
      <c r="S18375" s="35">
        <v>-29</v>
      </c>
      <c r="U18375" t="s">
        <v>2307</v>
      </c>
      <c r="V18375">
        <v>1</v>
      </c>
      <c r="W18375" t="s">
        <v>2559</v>
      </c>
    </row>
    <row r="18376" spans="1:23" x14ac:dyDescent="0.3">
      <c r="A18376">
        <v>26351</v>
      </c>
      <c r="B18376" s="15" t="s">
        <v>1900</v>
      </c>
      <c r="C18376" t="str">
        <f>_xlfn.XLOOKUP($B18376, STANDARDS!$A:$A, STANDARDS!$B:$B,,0,2)</f>
        <v>Undivided Blue Anchor Fm; Westbury Fm; Lilstock Fm; Blue Lias Fm</v>
      </c>
      <c r="D18376" t="s">
        <v>2158</v>
      </c>
      <c r="E18376" t="s">
        <v>2205</v>
      </c>
      <c r="J18376" cm="1">
        <f t="array" ref="J18376:L18376">_xlfn.XLOOKUP($C18376, AGE!$A:$A,AGE!$B:$D,,0,2)</f>
        <v>203.9</v>
      </c>
      <c r="K18376">
        <v>4.5999999999999943</v>
      </c>
      <c r="L18376" t="str">
        <v xml:space="preserve">GSA 2018 </v>
      </c>
      <c r="M18376" t="s">
        <v>2404</v>
      </c>
      <c r="P18376" t="s">
        <v>243</v>
      </c>
      <c r="S18376" s="35">
        <v>-28.9</v>
      </c>
      <c r="U18376" t="s">
        <v>2307</v>
      </c>
      <c r="V18376">
        <v>1</v>
      </c>
      <c r="W18376" t="s">
        <v>2559</v>
      </c>
    </row>
    <row r="18377" spans="1:23" x14ac:dyDescent="0.3">
      <c r="A18377">
        <v>26352</v>
      </c>
      <c r="B18377" s="15" t="s">
        <v>1900</v>
      </c>
      <c r="C18377" t="str">
        <f>_xlfn.XLOOKUP($B18377, STANDARDS!$A:$A, STANDARDS!$B:$B,,0,2)</f>
        <v>Undivided Blue Anchor Fm; Westbury Fm; Lilstock Fm; Blue Lias Fm</v>
      </c>
      <c r="D18377" t="s">
        <v>2158</v>
      </c>
      <c r="E18377" t="s">
        <v>2205</v>
      </c>
      <c r="J18377" cm="1">
        <f t="array" ref="J18377:L18377">_xlfn.XLOOKUP($C18377, AGE!$A:$A,AGE!$B:$D,,0,2)</f>
        <v>203.9</v>
      </c>
      <c r="K18377">
        <v>4.5999999999999943</v>
      </c>
      <c r="L18377" t="str">
        <v xml:space="preserve">GSA 2018 </v>
      </c>
      <c r="M18377" t="s">
        <v>2404</v>
      </c>
      <c r="P18377" t="s">
        <v>243</v>
      </c>
      <c r="S18377" s="35">
        <v>-29.09</v>
      </c>
      <c r="U18377" t="s">
        <v>2307</v>
      </c>
      <c r="V18377">
        <v>1</v>
      </c>
      <c r="W18377" t="s">
        <v>2559</v>
      </c>
    </row>
    <row r="18378" spans="1:23" x14ac:dyDescent="0.3">
      <c r="A18378">
        <v>26353</v>
      </c>
      <c r="B18378" s="15" t="s">
        <v>1900</v>
      </c>
      <c r="C18378" t="str">
        <f>_xlfn.XLOOKUP($B18378, STANDARDS!$A:$A, STANDARDS!$B:$B,,0,2)</f>
        <v>Undivided Blue Anchor Fm; Westbury Fm; Lilstock Fm; Blue Lias Fm</v>
      </c>
      <c r="D18378" t="s">
        <v>2158</v>
      </c>
      <c r="E18378" t="s">
        <v>2205</v>
      </c>
      <c r="J18378" cm="1">
        <f t="array" ref="J18378:L18378">_xlfn.XLOOKUP($C18378, AGE!$A:$A,AGE!$B:$D,,0,2)</f>
        <v>203.9</v>
      </c>
      <c r="K18378">
        <v>4.5999999999999943</v>
      </c>
      <c r="L18378" t="str">
        <v xml:space="preserve">GSA 2018 </v>
      </c>
      <c r="M18378" t="s">
        <v>2404</v>
      </c>
      <c r="P18378" t="s">
        <v>243</v>
      </c>
      <c r="S18378" s="35">
        <v>-29.53</v>
      </c>
      <c r="U18378" t="s">
        <v>2307</v>
      </c>
      <c r="V18378">
        <v>1</v>
      </c>
      <c r="W18378" t="s">
        <v>2559</v>
      </c>
    </row>
    <row r="18379" spans="1:23" x14ac:dyDescent="0.3">
      <c r="A18379">
        <v>26354</v>
      </c>
      <c r="B18379" s="15" t="s">
        <v>1900</v>
      </c>
      <c r="C18379" t="str">
        <f>_xlfn.XLOOKUP($B18379, STANDARDS!$A:$A, STANDARDS!$B:$B,,0,2)</f>
        <v>Undivided Blue Anchor Fm; Westbury Fm; Lilstock Fm; Blue Lias Fm</v>
      </c>
      <c r="D18379" t="s">
        <v>2158</v>
      </c>
      <c r="E18379" t="s">
        <v>2205</v>
      </c>
      <c r="J18379" cm="1">
        <f t="array" ref="J18379:L18379">_xlfn.XLOOKUP($C18379, AGE!$A:$A,AGE!$B:$D,,0,2)</f>
        <v>203.9</v>
      </c>
      <c r="K18379">
        <v>4.5999999999999943</v>
      </c>
      <c r="L18379" t="str">
        <v xml:space="preserve">GSA 2018 </v>
      </c>
      <c r="M18379" t="s">
        <v>2404</v>
      </c>
      <c r="P18379" t="s">
        <v>243</v>
      </c>
      <c r="S18379" s="35">
        <v>-29.41</v>
      </c>
      <c r="U18379" t="s">
        <v>2307</v>
      </c>
      <c r="V18379">
        <v>1</v>
      </c>
      <c r="W18379" t="s">
        <v>2559</v>
      </c>
    </row>
    <row r="18380" spans="1:23" x14ac:dyDescent="0.3">
      <c r="A18380">
        <v>26355</v>
      </c>
      <c r="B18380" s="15" t="s">
        <v>1900</v>
      </c>
      <c r="C18380" t="str">
        <f>_xlfn.XLOOKUP($B18380, STANDARDS!$A:$A, STANDARDS!$B:$B,,0,2)</f>
        <v>Undivided Blue Anchor Fm; Westbury Fm; Lilstock Fm; Blue Lias Fm</v>
      </c>
      <c r="D18380" t="s">
        <v>2158</v>
      </c>
      <c r="E18380" t="s">
        <v>2205</v>
      </c>
      <c r="J18380" cm="1">
        <f t="array" ref="J18380:L18380">_xlfn.XLOOKUP($C18380, AGE!$A:$A,AGE!$B:$D,,0,2)</f>
        <v>203.9</v>
      </c>
      <c r="K18380">
        <v>4.5999999999999943</v>
      </c>
      <c r="L18380" t="str">
        <v xml:space="preserve">GSA 2018 </v>
      </c>
      <c r="M18380" t="s">
        <v>2404</v>
      </c>
      <c r="P18380" t="s">
        <v>243</v>
      </c>
      <c r="S18380" s="35">
        <v>-28.43</v>
      </c>
      <c r="U18380" t="s">
        <v>2307</v>
      </c>
      <c r="V18380">
        <v>1</v>
      </c>
      <c r="W18380" t="s">
        <v>2559</v>
      </c>
    </row>
    <row r="18381" spans="1:23" x14ac:dyDescent="0.3">
      <c r="A18381">
        <v>26356</v>
      </c>
      <c r="B18381" s="15" t="s">
        <v>1900</v>
      </c>
      <c r="C18381" t="str">
        <f>_xlfn.XLOOKUP($B18381, STANDARDS!$A:$A, STANDARDS!$B:$B,,0,2)</f>
        <v>Undivided Blue Anchor Fm; Westbury Fm; Lilstock Fm; Blue Lias Fm</v>
      </c>
      <c r="D18381" t="s">
        <v>2158</v>
      </c>
      <c r="E18381" t="s">
        <v>2205</v>
      </c>
      <c r="J18381" cm="1">
        <f t="array" ref="J18381:L18381">_xlfn.XLOOKUP($C18381, AGE!$A:$A,AGE!$B:$D,,0,2)</f>
        <v>203.9</v>
      </c>
      <c r="K18381">
        <v>4.5999999999999943</v>
      </c>
      <c r="L18381" t="str">
        <v xml:space="preserve">GSA 2018 </v>
      </c>
      <c r="M18381" t="s">
        <v>2404</v>
      </c>
      <c r="P18381" t="s">
        <v>243</v>
      </c>
      <c r="S18381" s="35">
        <v>-28.89</v>
      </c>
      <c r="U18381" t="s">
        <v>2307</v>
      </c>
      <c r="V18381">
        <v>1</v>
      </c>
      <c r="W18381" t="s">
        <v>2559</v>
      </c>
    </row>
    <row r="18382" spans="1:23" x14ac:dyDescent="0.3">
      <c r="A18382">
        <v>26357</v>
      </c>
      <c r="B18382" s="15" t="s">
        <v>1900</v>
      </c>
      <c r="C18382" t="str">
        <f>_xlfn.XLOOKUP($B18382, STANDARDS!$A:$A, STANDARDS!$B:$B,,0,2)</f>
        <v>Undivided Blue Anchor Fm; Westbury Fm; Lilstock Fm; Blue Lias Fm</v>
      </c>
      <c r="D18382" t="s">
        <v>2158</v>
      </c>
      <c r="E18382" t="s">
        <v>2205</v>
      </c>
      <c r="J18382" cm="1">
        <f t="array" ref="J18382:L18382">_xlfn.XLOOKUP($C18382, AGE!$A:$A,AGE!$B:$D,,0,2)</f>
        <v>203.9</v>
      </c>
      <c r="K18382">
        <v>4.5999999999999943</v>
      </c>
      <c r="L18382" t="str">
        <v xml:space="preserve">GSA 2018 </v>
      </c>
      <c r="M18382" t="s">
        <v>2404</v>
      </c>
      <c r="P18382" t="s">
        <v>243</v>
      </c>
      <c r="S18382" s="35">
        <v>-27.37</v>
      </c>
      <c r="U18382" t="s">
        <v>2307</v>
      </c>
      <c r="V18382">
        <v>1</v>
      </c>
      <c r="W18382" t="s">
        <v>2559</v>
      </c>
    </row>
    <row r="18383" spans="1:23" x14ac:dyDescent="0.3">
      <c r="A18383">
        <v>26358</v>
      </c>
      <c r="B18383" s="15" t="s">
        <v>1900</v>
      </c>
      <c r="C18383" t="str">
        <f>_xlfn.XLOOKUP($B18383, STANDARDS!$A:$A, STANDARDS!$B:$B,,0,2)</f>
        <v>Undivided Blue Anchor Fm; Westbury Fm; Lilstock Fm; Blue Lias Fm</v>
      </c>
      <c r="D18383" t="s">
        <v>2158</v>
      </c>
      <c r="E18383" t="s">
        <v>2205</v>
      </c>
      <c r="J18383" cm="1">
        <f t="array" ref="J18383:L18383">_xlfn.XLOOKUP($C18383, AGE!$A:$A,AGE!$B:$D,,0,2)</f>
        <v>203.9</v>
      </c>
      <c r="K18383">
        <v>4.5999999999999943</v>
      </c>
      <c r="L18383" t="str">
        <v xml:space="preserve">GSA 2018 </v>
      </c>
      <c r="M18383" t="s">
        <v>2404</v>
      </c>
      <c r="P18383" t="s">
        <v>243</v>
      </c>
      <c r="S18383" s="35">
        <v>-27</v>
      </c>
      <c r="U18383" t="s">
        <v>2307</v>
      </c>
      <c r="V18383">
        <v>1</v>
      </c>
      <c r="W18383" t="s">
        <v>2559</v>
      </c>
    </row>
    <row r="18384" spans="1:23" x14ac:dyDescent="0.3">
      <c r="A18384">
        <v>26359</v>
      </c>
      <c r="B18384" s="15" t="s">
        <v>1900</v>
      </c>
      <c r="C18384" t="str">
        <f>_xlfn.XLOOKUP($B18384, STANDARDS!$A:$A, STANDARDS!$B:$B,,0,2)</f>
        <v>Undivided Blue Anchor Fm; Westbury Fm; Lilstock Fm; Blue Lias Fm</v>
      </c>
      <c r="D18384" t="s">
        <v>2158</v>
      </c>
      <c r="E18384" t="s">
        <v>2205</v>
      </c>
      <c r="J18384" cm="1">
        <f t="array" ref="J18384:L18384">_xlfn.XLOOKUP($C18384, AGE!$A:$A,AGE!$B:$D,,0,2)</f>
        <v>203.9</v>
      </c>
      <c r="K18384">
        <v>4.5999999999999943</v>
      </c>
      <c r="L18384" t="str">
        <v xml:space="preserve">GSA 2018 </v>
      </c>
      <c r="M18384" t="s">
        <v>2404</v>
      </c>
      <c r="P18384" t="s">
        <v>243</v>
      </c>
      <c r="S18384" s="35">
        <v>-26.91</v>
      </c>
      <c r="U18384" t="s">
        <v>2307</v>
      </c>
      <c r="V18384">
        <v>1</v>
      </c>
      <c r="W18384" t="s">
        <v>2559</v>
      </c>
    </row>
    <row r="18385" spans="1:23" x14ac:dyDescent="0.3">
      <c r="A18385">
        <v>26360</v>
      </c>
      <c r="B18385" s="15" t="s">
        <v>1900</v>
      </c>
      <c r="C18385" t="str">
        <f>_xlfn.XLOOKUP($B18385, STANDARDS!$A:$A, STANDARDS!$B:$B,,0,2)</f>
        <v>Undivided Blue Anchor Fm; Westbury Fm; Lilstock Fm; Blue Lias Fm</v>
      </c>
      <c r="D18385" t="s">
        <v>2158</v>
      </c>
      <c r="E18385" t="s">
        <v>2205</v>
      </c>
      <c r="J18385" cm="1">
        <f t="array" ref="J18385:L18385">_xlfn.XLOOKUP($C18385, AGE!$A:$A,AGE!$B:$D,,0,2)</f>
        <v>203.9</v>
      </c>
      <c r="K18385">
        <v>4.5999999999999943</v>
      </c>
      <c r="L18385" t="str">
        <v xml:space="preserve">GSA 2018 </v>
      </c>
      <c r="M18385" t="s">
        <v>2404</v>
      </c>
      <c r="P18385" t="s">
        <v>243</v>
      </c>
      <c r="S18385" s="35">
        <v>-26.77</v>
      </c>
      <c r="U18385" t="s">
        <v>2307</v>
      </c>
      <c r="V18385">
        <v>1</v>
      </c>
      <c r="W18385" t="s">
        <v>2559</v>
      </c>
    </row>
    <row r="18386" spans="1:23" x14ac:dyDescent="0.3">
      <c r="A18386">
        <v>26361</v>
      </c>
      <c r="B18386" s="15" t="s">
        <v>1900</v>
      </c>
      <c r="C18386" t="str">
        <f>_xlfn.XLOOKUP($B18386, STANDARDS!$A:$A, STANDARDS!$B:$B,,0,2)</f>
        <v>Undivided Blue Anchor Fm; Westbury Fm; Lilstock Fm; Blue Lias Fm</v>
      </c>
      <c r="D18386" t="s">
        <v>2158</v>
      </c>
      <c r="E18386" t="s">
        <v>2205</v>
      </c>
      <c r="J18386" cm="1">
        <f t="array" ref="J18386:L18386">_xlfn.XLOOKUP($C18386, AGE!$A:$A,AGE!$B:$D,,0,2)</f>
        <v>203.9</v>
      </c>
      <c r="K18386">
        <v>4.5999999999999943</v>
      </c>
      <c r="L18386" t="str">
        <v xml:space="preserve">GSA 2018 </v>
      </c>
      <c r="M18386" t="s">
        <v>2404</v>
      </c>
      <c r="P18386" t="s">
        <v>243</v>
      </c>
      <c r="S18386" s="35">
        <v>-25.85</v>
      </c>
      <c r="U18386" t="s">
        <v>2307</v>
      </c>
      <c r="V18386">
        <v>1</v>
      </c>
      <c r="W18386" t="s">
        <v>2559</v>
      </c>
    </row>
    <row r="18387" spans="1:23" x14ac:dyDescent="0.3">
      <c r="A18387">
        <v>26362</v>
      </c>
      <c r="B18387" s="15" t="s">
        <v>1900</v>
      </c>
      <c r="C18387" t="str">
        <f>_xlfn.XLOOKUP($B18387, STANDARDS!$A:$A, STANDARDS!$B:$B,,0,2)</f>
        <v>Undivided Blue Anchor Fm; Westbury Fm; Lilstock Fm; Blue Lias Fm</v>
      </c>
      <c r="D18387" t="s">
        <v>2158</v>
      </c>
      <c r="E18387" t="s">
        <v>2205</v>
      </c>
      <c r="J18387" cm="1">
        <f t="array" ref="J18387:L18387">_xlfn.XLOOKUP($C18387, AGE!$A:$A,AGE!$B:$D,,0,2)</f>
        <v>203.9</v>
      </c>
      <c r="K18387">
        <v>4.5999999999999943</v>
      </c>
      <c r="L18387" t="str">
        <v xml:space="preserve">GSA 2018 </v>
      </c>
      <c r="M18387" t="s">
        <v>2404</v>
      </c>
      <c r="P18387" t="s">
        <v>243</v>
      </c>
      <c r="S18387" s="35">
        <v>-26.47</v>
      </c>
      <c r="U18387" t="s">
        <v>2307</v>
      </c>
      <c r="V18387">
        <v>1</v>
      </c>
      <c r="W18387" t="s">
        <v>2559</v>
      </c>
    </row>
    <row r="18388" spans="1:23" x14ac:dyDescent="0.3">
      <c r="A18388">
        <v>26363</v>
      </c>
      <c r="B18388" s="15" t="s">
        <v>1900</v>
      </c>
      <c r="C18388" t="str">
        <f>_xlfn.XLOOKUP($B18388, STANDARDS!$A:$A, STANDARDS!$B:$B,,0,2)</f>
        <v>Undivided Blue Anchor Fm; Westbury Fm; Lilstock Fm; Blue Lias Fm</v>
      </c>
      <c r="D18388" t="s">
        <v>2158</v>
      </c>
      <c r="E18388" t="s">
        <v>2205</v>
      </c>
      <c r="J18388" cm="1">
        <f t="array" ref="J18388:L18388">_xlfn.XLOOKUP($C18388, AGE!$A:$A,AGE!$B:$D,,0,2)</f>
        <v>203.9</v>
      </c>
      <c r="K18388">
        <v>4.5999999999999943</v>
      </c>
      <c r="L18388" t="str">
        <v xml:space="preserve">GSA 2018 </v>
      </c>
      <c r="M18388" t="s">
        <v>2404</v>
      </c>
      <c r="P18388" t="s">
        <v>243</v>
      </c>
      <c r="S18388" s="35">
        <v>-25.6</v>
      </c>
      <c r="U18388" t="s">
        <v>2307</v>
      </c>
      <c r="V18388">
        <v>1</v>
      </c>
      <c r="W18388" t="s">
        <v>2559</v>
      </c>
    </row>
    <row r="18389" spans="1:23" x14ac:dyDescent="0.3">
      <c r="A18389">
        <v>26364</v>
      </c>
      <c r="B18389" s="15" t="s">
        <v>1900</v>
      </c>
      <c r="C18389" t="str">
        <f>_xlfn.XLOOKUP($B18389, STANDARDS!$A:$A, STANDARDS!$B:$B,,0,2)</f>
        <v>Undivided Blue Anchor Fm; Westbury Fm; Lilstock Fm; Blue Lias Fm</v>
      </c>
      <c r="D18389" t="s">
        <v>2158</v>
      </c>
      <c r="E18389" t="s">
        <v>2205</v>
      </c>
      <c r="J18389" cm="1">
        <f t="array" ref="J18389:L18389">_xlfn.XLOOKUP($C18389, AGE!$A:$A,AGE!$B:$D,,0,2)</f>
        <v>203.9</v>
      </c>
      <c r="K18389">
        <v>4.5999999999999943</v>
      </c>
      <c r="L18389" t="str">
        <v xml:space="preserve">GSA 2018 </v>
      </c>
      <c r="M18389" t="s">
        <v>2404</v>
      </c>
      <c r="P18389" t="s">
        <v>243</v>
      </c>
      <c r="S18389" s="35">
        <v>-25.79</v>
      </c>
      <c r="U18389" t="s">
        <v>2307</v>
      </c>
      <c r="V18389">
        <v>1</v>
      </c>
      <c r="W18389" t="s">
        <v>2559</v>
      </c>
    </row>
    <row r="18390" spans="1:23" x14ac:dyDescent="0.3">
      <c r="A18390">
        <v>26365</v>
      </c>
      <c r="B18390" s="15" t="s">
        <v>1900</v>
      </c>
      <c r="C18390" t="str">
        <f>_xlfn.XLOOKUP($B18390, STANDARDS!$A:$A, STANDARDS!$B:$B,,0,2)</f>
        <v>Undivided Blue Anchor Fm; Westbury Fm; Lilstock Fm; Blue Lias Fm</v>
      </c>
      <c r="D18390" t="s">
        <v>2158</v>
      </c>
      <c r="E18390" t="s">
        <v>2205</v>
      </c>
      <c r="J18390" cm="1">
        <f t="array" ref="J18390:L18390">_xlfn.XLOOKUP($C18390, AGE!$A:$A,AGE!$B:$D,,0,2)</f>
        <v>203.9</v>
      </c>
      <c r="K18390">
        <v>4.5999999999999943</v>
      </c>
      <c r="L18390" t="str">
        <v xml:space="preserve">GSA 2018 </v>
      </c>
      <c r="M18390" t="s">
        <v>2404</v>
      </c>
      <c r="P18390" t="s">
        <v>243</v>
      </c>
      <c r="S18390" s="35">
        <v>-26.67</v>
      </c>
      <c r="U18390" t="s">
        <v>2307</v>
      </c>
      <c r="V18390">
        <v>1</v>
      </c>
      <c r="W18390" t="s">
        <v>2559</v>
      </c>
    </row>
    <row r="18391" spans="1:23" x14ac:dyDescent="0.3">
      <c r="A18391">
        <v>26366</v>
      </c>
      <c r="B18391" s="15" t="s">
        <v>1900</v>
      </c>
      <c r="C18391" t="str">
        <f>_xlfn.XLOOKUP($B18391, STANDARDS!$A:$A, STANDARDS!$B:$B,,0,2)</f>
        <v>Undivided Blue Anchor Fm; Westbury Fm; Lilstock Fm; Blue Lias Fm</v>
      </c>
      <c r="D18391" t="s">
        <v>2158</v>
      </c>
      <c r="E18391" t="s">
        <v>2205</v>
      </c>
      <c r="J18391" cm="1">
        <f t="array" ref="J18391:L18391">_xlfn.XLOOKUP($C18391, AGE!$A:$A,AGE!$B:$D,,0,2)</f>
        <v>203.9</v>
      </c>
      <c r="K18391">
        <v>4.5999999999999943</v>
      </c>
      <c r="L18391" t="str">
        <v xml:space="preserve">GSA 2018 </v>
      </c>
      <c r="M18391" t="s">
        <v>2404</v>
      </c>
      <c r="P18391" t="s">
        <v>243</v>
      </c>
      <c r="S18391" s="35">
        <v>-26.19</v>
      </c>
      <c r="U18391" t="s">
        <v>2307</v>
      </c>
      <c r="V18391">
        <v>1</v>
      </c>
      <c r="W18391" t="s">
        <v>2559</v>
      </c>
    </row>
    <row r="18392" spans="1:23" x14ac:dyDescent="0.3">
      <c r="A18392">
        <v>26367</v>
      </c>
      <c r="B18392" s="15" t="s">
        <v>1900</v>
      </c>
      <c r="C18392" t="str">
        <f>_xlfn.XLOOKUP($B18392, STANDARDS!$A:$A, STANDARDS!$B:$B,,0,2)</f>
        <v>Undivided Blue Anchor Fm; Westbury Fm; Lilstock Fm; Blue Lias Fm</v>
      </c>
      <c r="D18392" t="s">
        <v>2158</v>
      </c>
      <c r="E18392" t="s">
        <v>2205</v>
      </c>
      <c r="J18392" cm="1">
        <f t="array" ref="J18392:L18392">_xlfn.XLOOKUP($C18392, AGE!$A:$A,AGE!$B:$D,,0,2)</f>
        <v>203.9</v>
      </c>
      <c r="K18392">
        <v>4.5999999999999943</v>
      </c>
      <c r="L18392" t="str">
        <v xml:space="preserve">GSA 2018 </v>
      </c>
      <c r="M18392" t="s">
        <v>2404</v>
      </c>
      <c r="P18392" t="s">
        <v>243</v>
      </c>
      <c r="S18392" s="35">
        <v>-26.39</v>
      </c>
      <c r="U18392" t="s">
        <v>2307</v>
      </c>
      <c r="V18392">
        <v>1</v>
      </c>
      <c r="W18392" t="s">
        <v>2559</v>
      </c>
    </row>
    <row r="18393" spans="1:23" x14ac:dyDescent="0.3">
      <c r="A18393">
        <v>26368</v>
      </c>
      <c r="B18393" s="15" t="s">
        <v>1900</v>
      </c>
      <c r="C18393" t="str">
        <f>_xlfn.XLOOKUP($B18393, STANDARDS!$A:$A, STANDARDS!$B:$B,,0,2)</f>
        <v>Undivided Blue Anchor Fm; Westbury Fm; Lilstock Fm; Blue Lias Fm</v>
      </c>
      <c r="D18393" t="s">
        <v>2158</v>
      </c>
      <c r="E18393" t="s">
        <v>2205</v>
      </c>
      <c r="J18393" cm="1">
        <f t="array" ref="J18393:L18393">_xlfn.XLOOKUP($C18393, AGE!$A:$A,AGE!$B:$D,,0,2)</f>
        <v>203.9</v>
      </c>
      <c r="K18393">
        <v>4.5999999999999943</v>
      </c>
      <c r="L18393" t="str">
        <v xml:space="preserve">GSA 2018 </v>
      </c>
      <c r="M18393" t="s">
        <v>2404</v>
      </c>
      <c r="P18393" t="s">
        <v>243</v>
      </c>
      <c r="S18393" s="35">
        <v>-27.79</v>
      </c>
      <c r="U18393" t="s">
        <v>2307</v>
      </c>
      <c r="V18393">
        <v>1</v>
      </c>
      <c r="W18393" t="s">
        <v>2559</v>
      </c>
    </row>
    <row r="18394" spans="1:23" x14ac:dyDescent="0.3">
      <c r="A18394">
        <v>26369</v>
      </c>
      <c r="B18394" s="15" t="s">
        <v>1900</v>
      </c>
      <c r="C18394" t="str">
        <f>_xlfn.XLOOKUP($B18394, STANDARDS!$A:$A, STANDARDS!$B:$B,,0,2)</f>
        <v>Undivided Blue Anchor Fm; Westbury Fm; Lilstock Fm; Blue Lias Fm</v>
      </c>
      <c r="D18394" t="s">
        <v>2158</v>
      </c>
      <c r="E18394" t="s">
        <v>2205</v>
      </c>
      <c r="J18394" cm="1">
        <f t="array" ref="J18394:L18394">_xlfn.XLOOKUP($C18394, AGE!$A:$A,AGE!$B:$D,,0,2)</f>
        <v>203.9</v>
      </c>
      <c r="K18394">
        <v>4.5999999999999943</v>
      </c>
      <c r="L18394" t="str">
        <v xml:space="preserve">GSA 2018 </v>
      </c>
      <c r="M18394" t="s">
        <v>2404</v>
      </c>
      <c r="P18394" t="s">
        <v>243</v>
      </c>
      <c r="S18394" s="35">
        <v>-28.35</v>
      </c>
      <c r="U18394" t="s">
        <v>2307</v>
      </c>
      <c r="V18394">
        <v>1</v>
      </c>
      <c r="W18394" t="s">
        <v>2559</v>
      </c>
    </row>
    <row r="18395" spans="1:23" x14ac:dyDescent="0.3">
      <c r="A18395">
        <v>26370</v>
      </c>
      <c r="B18395" s="15" t="s">
        <v>1900</v>
      </c>
      <c r="C18395" t="str">
        <f>_xlfn.XLOOKUP($B18395, STANDARDS!$A:$A, STANDARDS!$B:$B,,0,2)</f>
        <v>Undivided Blue Anchor Fm; Westbury Fm; Lilstock Fm; Blue Lias Fm</v>
      </c>
      <c r="D18395" t="s">
        <v>2158</v>
      </c>
      <c r="E18395" t="s">
        <v>2205</v>
      </c>
      <c r="J18395" cm="1">
        <f t="array" ref="J18395:L18395">_xlfn.XLOOKUP($C18395, AGE!$A:$A,AGE!$B:$D,,0,2)</f>
        <v>203.9</v>
      </c>
      <c r="K18395">
        <v>4.5999999999999943</v>
      </c>
      <c r="L18395" t="str">
        <v xml:space="preserve">GSA 2018 </v>
      </c>
      <c r="M18395" t="s">
        <v>2404</v>
      </c>
      <c r="P18395" t="s">
        <v>243</v>
      </c>
      <c r="S18395" s="35">
        <v>-26.73</v>
      </c>
      <c r="U18395" t="s">
        <v>2307</v>
      </c>
      <c r="V18395">
        <v>1</v>
      </c>
      <c r="W18395" t="s">
        <v>2559</v>
      </c>
    </row>
    <row r="18396" spans="1:23" x14ac:dyDescent="0.3">
      <c r="A18396">
        <v>26371</v>
      </c>
      <c r="B18396" s="15" t="s">
        <v>1900</v>
      </c>
      <c r="C18396" t="str">
        <f>_xlfn.XLOOKUP($B18396, STANDARDS!$A:$A, STANDARDS!$B:$B,,0,2)</f>
        <v>Undivided Blue Anchor Fm; Westbury Fm; Lilstock Fm; Blue Lias Fm</v>
      </c>
      <c r="D18396" t="s">
        <v>2158</v>
      </c>
      <c r="E18396" t="s">
        <v>2205</v>
      </c>
      <c r="J18396" cm="1">
        <f t="array" ref="J18396:L18396">_xlfn.XLOOKUP($C18396, AGE!$A:$A,AGE!$B:$D,,0,2)</f>
        <v>203.9</v>
      </c>
      <c r="K18396">
        <v>4.5999999999999943</v>
      </c>
      <c r="L18396" t="str">
        <v xml:space="preserve">GSA 2018 </v>
      </c>
      <c r="M18396" t="s">
        <v>2404</v>
      </c>
      <c r="P18396" t="s">
        <v>243</v>
      </c>
      <c r="S18396" s="35">
        <v>-27.25</v>
      </c>
      <c r="U18396" t="s">
        <v>2307</v>
      </c>
      <c r="V18396">
        <v>1</v>
      </c>
      <c r="W18396" t="s">
        <v>2559</v>
      </c>
    </row>
    <row r="18397" spans="1:23" x14ac:dyDescent="0.3">
      <c r="A18397">
        <v>26372</v>
      </c>
      <c r="B18397" s="15" t="s">
        <v>1900</v>
      </c>
      <c r="C18397" t="str">
        <f>_xlfn.XLOOKUP($B18397, STANDARDS!$A:$A, STANDARDS!$B:$B,,0,2)</f>
        <v>Undivided Blue Anchor Fm; Westbury Fm; Lilstock Fm; Blue Lias Fm</v>
      </c>
      <c r="D18397" t="s">
        <v>2158</v>
      </c>
      <c r="E18397" t="s">
        <v>2205</v>
      </c>
      <c r="J18397" cm="1">
        <f t="array" ref="J18397:L18397">_xlfn.XLOOKUP($C18397, AGE!$A:$A,AGE!$B:$D,,0,2)</f>
        <v>203.9</v>
      </c>
      <c r="K18397">
        <v>4.5999999999999943</v>
      </c>
      <c r="L18397" t="str">
        <v xml:space="preserve">GSA 2018 </v>
      </c>
      <c r="M18397" t="s">
        <v>2404</v>
      </c>
      <c r="P18397" t="s">
        <v>243</v>
      </c>
      <c r="S18397" s="35">
        <v>-26.76</v>
      </c>
      <c r="U18397" t="s">
        <v>2307</v>
      </c>
      <c r="V18397">
        <v>1</v>
      </c>
      <c r="W18397" t="s">
        <v>2559</v>
      </c>
    </row>
    <row r="18398" spans="1:23" x14ac:dyDescent="0.3">
      <c r="A18398">
        <v>26373</v>
      </c>
      <c r="B18398" s="15" t="s">
        <v>1900</v>
      </c>
      <c r="C18398" t="str">
        <f>_xlfn.XLOOKUP($B18398, STANDARDS!$A:$A, STANDARDS!$B:$B,,0,2)</f>
        <v>Undivided Blue Anchor Fm; Westbury Fm; Lilstock Fm; Blue Lias Fm</v>
      </c>
      <c r="D18398" t="s">
        <v>2158</v>
      </c>
      <c r="E18398" t="s">
        <v>2205</v>
      </c>
      <c r="J18398" cm="1">
        <f t="array" ref="J18398:L18398">_xlfn.XLOOKUP($C18398, AGE!$A:$A,AGE!$B:$D,,0,2)</f>
        <v>203.9</v>
      </c>
      <c r="K18398">
        <v>4.5999999999999943</v>
      </c>
      <c r="L18398" t="str">
        <v xml:space="preserve">GSA 2018 </v>
      </c>
      <c r="M18398" t="s">
        <v>2404</v>
      </c>
      <c r="P18398" t="s">
        <v>243</v>
      </c>
      <c r="S18398" s="35">
        <v>-26.54</v>
      </c>
      <c r="U18398" t="s">
        <v>2307</v>
      </c>
      <c r="V18398">
        <v>1</v>
      </c>
      <c r="W18398" t="s">
        <v>2559</v>
      </c>
    </row>
    <row r="18399" spans="1:23" x14ac:dyDescent="0.3">
      <c r="A18399">
        <v>26374</v>
      </c>
      <c r="B18399" s="15" t="s">
        <v>1900</v>
      </c>
      <c r="C18399" t="str">
        <f>_xlfn.XLOOKUP($B18399, STANDARDS!$A:$A, STANDARDS!$B:$B,,0,2)</f>
        <v>Undivided Blue Anchor Fm; Westbury Fm; Lilstock Fm; Blue Lias Fm</v>
      </c>
      <c r="D18399" t="s">
        <v>2158</v>
      </c>
      <c r="E18399" t="s">
        <v>2205</v>
      </c>
      <c r="J18399" cm="1">
        <f t="array" ref="J18399:L18399">_xlfn.XLOOKUP($C18399, AGE!$A:$A,AGE!$B:$D,,0,2)</f>
        <v>203.9</v>
      </c>
      <c r="K18399">
        <v>4.5999999999999943</v>
      </c>
      <c r="L18399" t="str">
        <v xml:space="preserve">GSA 2018 </v>
      </c>
      <c r="M18399" t="s">
        <v>2404</v>
      </c>
      <c r="P18399" t="s">
        <v>243</v>
      </c>
      <c r="S18399" s="35">
        <v>-26.71</v>
      </c>
      <c r="U18399" t="s">
        <v>2307</v>
      </c>
      <c r="V18399">
        <v>1</v>
      </c>
      <c r="W18399" t="s">
        <v>2559</v>
      </c>
    </row>
    <row r="18400" spans="1:23" x14ac:dyDescent="0.3">
      <c r="A18400">
        <v>26375</v>
      </c>
      <c r="B18400" s="15" t="s">
        <v>1900</v>
      </c>
      <c r="C18400" t="str">
        <f>_xlfn.XLOOKUP($B18400, STANDARDS!$A:$A, STANDARDS!$B:$B,,0,2)</f>
        <v>Undivided Blue Anchor Fm; Westbury Fm; Lilstock Fm; Blue Lias Fm</v>
      </c>
      <c r="D18400" t="s">
        <v>2158</v>
      </c>
      <c r="E18400" t="s">
        <v>2205</v>
      </c>
      <c r="J18400" cm="1">
        <f t="array" ref="J18400:L18400">_xlfn.XLOOKUP($C18400, AGE!$A:$A,AGE!$B:$D,,0,2)</f>
        <v>203.9</v>
      </c>
      <c r="K18400">
        <v>4.5999999999999943</v>
      </c>
      <c r="L18400" t="str">
        <v xml:space="preserve">GSA 2018 </v>
      </c>
      <c r="M18400" t="s">
        <v>2404</v>
      </c>
      <c r="P18400" t="s">
        <v>243</v>
      </c>
      <c r="S18400" s="35">
        <v>-28.94</v>
      </c>
      <c r="U18400" t="s">
        <v>2307</v>
      </c>
      <c r="V18400">
        <v>1</v>
      </c>
      <c r="W18400" t="s">
        <v>2559</v>
      </c>
    </row>
    <row r="18401" spans="1:23" x14ac:dyDescent="0.3">
      <c r="A18401">
        <v>26376</v>
      </c>
      <c r="B18401" s="15" t="s">
        <v>1900</v>
      </c>
      <c r="C18401" t="str">
        <f>_xlfn.XLOOKUP($B18401, STANDARDS!$A:$A, STANDARDS!$B:$B,,0,2)</f>
        <v>Undivided Blue Anchor Fm; Westbury Fm; Lilstock Fm; Blue Lias Fm</v>
      </c>
      <c r="D18401" t="s">
        <v>2158</v>
      </c>
      <c r="E18401" t="s">
        <v>2205</v>
      </c>
      <c r="J18401" cm="1">
        <f t="array" ref="J18401:L18401">_xlfn.XLOOKUP($C18401, AGE!$A:$A,AGE!$B:$D,,0,2)</f>
        <v>203.9</v>
      </c>
      <c r="K18401">
        <v>4.5999999999999943</v>
      </c>
      <c r="L18401" t="str">
        <v xml:space="preserve">GSA 2018 </v>
      </c>
      <c r="M18401" t="s">
        <v>2404</v>
      </c>
      <c r="P18401" t="s">
        <v>243</v>
      </c>
      <c r="S18401" s="35">
        <v>-29.3</v>
      </c>
      <c r="U18401" t="s">
        <v>2307</v>
      </c>
      <c r="V18401">
        <v>1</v>
      </c>
      <c r="W18401" t="s">
        <v>2559</v>
      </c>
    </row>
    <row r="18402" spans="1:23" x14ac:dyDescent="0.3">
      <c r="A18402">
        <v>26377</v>
      </c>
      <c r="B18402" s="15" t="s">
        <v>1900</v>
      </c>
      <c r="C18402" t="str">
        <f>_xlfn.XLOOKUP($B18402, STANDARDS!$A:$A, STANDARDS!$B:$B,,0,2)</f>
        <v>Undivided Blue Anchor Fm; Westbury Fm; Lilstock Fm; Blue Lias Fm</v>
      </c>
      <c r="D18402" t="s">
        <v>2158</v>
      </c>
      <c r="E18402" t="s">
        <v>2205</v>
      </c>
      <c r="J18402" cm="1">
        <f t="array" ref="J18402:L18402">_xlfn.XLOOKUP($C18402, AGE!$A:$A,AGE!$B:$D,,0,2)</f>
        <v>203.9</v>
      </c>
      <c r="K18402">
        <v>4.5999999999999943</v>
      </c>
      <c r="L18402" t="str">
        <v xml:space="preserve">GSA 2018 </v>
      </c>
      <c r="M18402" t="s">
        <v>2404</v>
      </c>
      <c r="P18402" t="s">
        <v>243</v>
      </c>
      <c r="S18402" s="35">
        <v>-28.65</v>
      </c>
      <c r="U18402" t="s">
        <v>2307</v>
      </c>
      <c r="V18402">
        <v>1</v>
      </c>
      <c r="W18402" t="s">
        <v>2559</v>
      </c>
    </row>
    <row r="18403" spans="1:23" x14ac:dyDescent="0.3">
      <c r="A18403">
        <v>26378</v>
      </c>
      <c r="B18403" s="15" t="s">
        <v>1900</v>
      </c>
      <c r="C18403" t="str">
        <f>_xlfn.XLOOKUP($B18403, STANDARDS!$A:$A, STANDARDS!$B:$B,,0,2)</f>
        <v>Undivided Blue Anchor Fm; Westbury Fm; Lilstock Fm; Blue Lias Fm</v>
      </c>
      <c r="D18403" t="s">
        <v>2158</v>
      </c>
      <c r="E18403" t="s">
        <v>2205</v>
      </c>
      <c r="J18403" cm="1">
        <f t="array" ref="J18403:L18403">_xlfn.XLOOKUP($C18403, AGE!$A:$A,AGE!$B:$D,,0,2)</f>
        <v>203.9</v>
      </c>
      <c r="K18403">
        <v>4.5999999999999943</v>
      </c>
      <c r="L18403" t="str">
        <v xml:space="preserve">GSA 2018 </v>
      </c>
      <c r="M18403" t="s">
        <v>2404</v>
      </c>
      <c r="P18403" t="s">
        <v>243</v>
      </c>
      <c r="S18403" s="35">
        <v>-24.46</v>
      </c>
      <c r="U18403" t="s">
        <v>2307</v>
      </c>
      <c r="V18403">
        <v>1</v>
      </c>
      <c r="W18403" t="s">
        <v>2559</v>
      </c>
    </row>
    <row r="18404" spans="1:23" x14ac:dyDescent="0.3">
      <c r="A18404">
        <v>26379</v>
      </c>
      <c r="B18404" s="15" t="s">
        <v>1900</v>
      </c>
      <c r="C18404" t="str">
        <f>_xlfn.XLOOKUP($B18404, STANDARDS!$A:$A, STANDARDS!$B:$B,,0,2)</f>
        <v>Undivided Blue Anchor Fm; Westbury Fm; Lilstock Fm; Blue Lias Fm</v>
      </c>
      <c r="D18404" t="s">
        <v>2158</v>
      </c>
      <c r="E18404" t="s">
        <v>2205</v>
      </c>
      <c r="J18404" cm="1">
        <f t="array" ref="J18404:L18404">_xlfn.XLOOKUP($C18404, AGE!$A:$A,AGE!$B:$D,,0,2)</f>
        <v>203.9</v>
      </c>
      <c r="K18404">
        <v>4.5999999999999943</v>
      </c>
      <c r="L18404" t="str">
        <v xml:space="preserve">GSA 2018 </v>
      </c>
      <c r="M18404" t="s">
        <v>2404</v>
      </c>
      <c r="P18404" t="s">
        <v>243</v>
      </c>
      <c r="S18404" s="35">
        <v>-24.68</v>
      </c>
      <c r="U18404" t="s">
        <v>2307</v>
      </c>
      <c r="V18404">
        <v>1</v>
      </c>
      <c r="W18404" t="s">
        <v>2559</v>
      </c>
    </row>
    <row r="18405" spans="1:23" x14ac:dyDescent="0.3">
      <c r="A18405">
        <v>26380</v>
      </c>
      <c r="B18405" s="15" t="s">
        <v>1900</v>
      </c>
      <c r="C18405" t="str">
        <f>_xlfn.XLOOKUP($B18405, STANDARDS!$A:$A, STANDARDS!$B:$B,,0,2)</f>
        <v>Undivided Blue Anchor Fm; Westbury Fm; Lilstock Fm; Blue Lias Fm</v>
      </c>
      <c r="D18405" t="s">
        <v>2158</v>
      </c>
      <c r="E18405" t="s">
        <v>2205</v>
      </c>
      <c r="J18405" cm="1">
        <f t="array" ref="J18405:L18405">_xlfn.XLOOKUP($C18405, AGE!$A:$A,AGE!$B:$D,,0,2)</f>
        <v>203.9</v>
      </c>
      <c r="K18405">
        <v>4.5999999999999943</v>
      </c>
      <c r="L18405" t="str">
        <v xml:space="preserve">GSA 2018 </v>
      </c>
      <c r="M18405" t="s">
        <v>2404</v>
      </c>
      <c r="P18405" t="s">
        <v>243</v>
      </c>
      <c r="S18405" s="35">
        <v>-24.85</v>
      </c>
      <c r="U18405" t="s">
        <v>2307</v>
      </c>
      <c r="V18405">
        <v>1</v>
      </c>
      <c r="W18405" t="s">
        <v>2559</v>
      </c>
    </row>
    <row r="18406" spans="1:23" x14ac:dyDescent="0.3">
      <c r="A18406">
        <v>26381</v>
      </c>
      <c r="B18406" s="15" t="s">
        <v>1900</v>
      </c>
      <c r="C18406" t="str">
        <f>_xlfn.XLOOKUP($B18406, STANDARDS!$A:$A, STANDARDS!$B:$B,,0,2)</f>
        <v>Undivided Blue Anchor Fm; Westbury Fm; Lilstock Fm; Blue Lias Fm</v>
      </c>
      <c r="D18406" t="s">
        <v>2158</v>
      </c>
      <c r="E18406" t="s">
        <v>2205</v>
      </c>
      <c r="J18406" cm="1">
        <f t="array" ref="J18406:L18406">_xlfn.XLOOKUP($C18406, AGE!$A:$A,AGE!$B:$D,,0,2)</f>
        <v>203.9</v>
      </c>
      <c r="K18406">
        <v>4.5999999999999943</v>
      </c>
      <c r="L18406" t="str">
        <v xml:space="preserve">GSA 2018 </v>
      </c>
      <c r="M18406" t="s">
        <v>2404</v>
      </c>
      <c r="P18406" t="s">
        <v>243</v>
      </c>
      <c r="S18406" s="35">
        <v>-25.17</v>
      </c>
      <c r="U18406" t="s">
        <v>2307</v>
      </c>
      <c r="V18406">
        <v>1</v>
      </c>
      <c r="W18406" t="s">
        <v>2559</v>
      </c>
    </row>
    <row r="18407" spans="1:23" x14ac:dyDescent="0.3">
      <c r="A18407">
        <v>26382</v>
      </c>
      <c r="B18407" s="15" t="s">
        <v>1900</v>
      </c>
      <c r="C18407" t="str">
        <f>_xlfn.XLOOKUP($B18407, STANDARDS!$A:$A, STANDARDS!$B:$B,,0,2)</f>
        <v>Undivided Blue Anchor Fm; Westbury Fm; Lilstock Fm; Blue Lias Fm</v>
      </c>
      <c r="D18407" t="s">
        <v>2158</v>
      </c>
      <c r="E18407" t="s">
        <v>2205</v>
      </c>
      <c r="J18407" cm="1">
        <f t="array" ref="J18407:L18407">_xlfn.XLOOKUP($C18407, AGE!$A:$A,AGE!$B:$D,,0,2)</f>
        <v>203.9</v>
      </c>
      <c r="K18407">
        <v>4.5999999999999943</v>
      </c>
      <c r="L18407" t="str">
        <v xml:space="preserve">GSA 2018 </v>
      </c>
      <c r="M18407" t="s">
        <v>2404</v>
      </c>
      <c r="P18407" t="s">
        <v>243</v>
      </c>
      <c r="S18407" s="35">
        <v>-26.54</v>
      </c>
      <c r="U18407" t="s">
        <v>2307</v>
      </c>
      <c r="V18407">
        <v>1</v>
      </c>
      <c r="W18407" t="s">
        <v>2559</v>
      </c>
    </row>
    <row r="18408" spans="1:23" x14ac:dyDescent="0.3">
      <c r="A18408">
        <v>26383</v>
      </c>
      <c r="B18408" s="15" t="s">
        <v>1900</v>
      </c>
      <c r="C18408" t="str">
        <f>_xlfn.XLOOKUP($B18408, STANDARDS!$A:$A, STANDARDS!$B:$B,,0,2)</f>
        <v>Undivided Blue Anchor Fm; Westbury Fm; Lilstock Fm; Blue Lias Fm</v>
      </c>
      <c r="D18408" t="s">
        <v>2158</v>
      </c>
      <c r="E18408" t="s">
        <v>2205</v>
      </c>
      <c r="J18408" cm="1">
        <f t="array" ref="J18408:L18408">_xlfn.XLOOKUP($C18408, AGE!$A:$A,AGE!$B:$D,,0,2)</f>
        <v>203.9</v>
      </c>
      <c r="K18408">
        <v>4.5999999999999943</v>
      </c>
      <c r="L18408" t="str">
        <v xml:space="preserve">GSA 2018 </v>
      </c>
      <c r="M18408" t="s">
        <v>2404</v>
      </c>
      <c r="P18408" t="s">
        <v>243</v>
      </c>
      <c r="S18408" s="35">
        <v>-25.68</v>
      </c>
      <c r="U18408" t="s">
        <v>2307</v>
      </c>
      <c r="V18408">
        <v>1</v>
      </c>
      <c r="W18408" t="s">
        <v>2559</v>
      </c>
    </row>
    <row r="18409" spans="1:23" x14ac:dyDescent="0.3">
      <c r="A18409">
        <v>26384</v>
      </c>
      <c r="B18409" s="15" t="s">
        <v>1900</v>
      </c>
      <c r="C18409" t="str">
        <f>_xlfn.XLOOKUP($B18409, STANDARDS!$A:$A, STANDARDS!$B:$B,,0,2)</f>
        <v>Undivided Blue Anchor Fm; Westbury Fm; Lilstock Fm; Blue Lias Fm</v>
      </c>
      <c r="D18409" t="s">
        <v>2158</v>
      </c>
      <c r="E18409" t="s">
        <v>2205</v>
      </c>
      <c r="J18409" cm="1">
        <f t="array" ref="J18409:L18409">_xlfn.XLOOKUP($C18409, AGE!$A:$A,AGE!$B:$D,,0,2)</f>
        <v>203.9</v>
      </c>
      <c r="K18409">
        <v>4.5999999999999943</v>
      </c>
      <c r="L18409" t="str">
        <v xml:space="preserve">GSA 2018 </v>
      </c>
      <c r="M18409" t="s">
        <v>2404</v>
      </c>
      <c r="P18409" t="s">
        <v>243</v>
      </c>
      <c r="S18409" s="35">
        <v>-25.97</v>
      </c>
      <c r="U18409" t="s">
        <v>2307</v>
      </c>
      <c r="V18409">
        <v>1</v>
      </c>
      <c r="W18409" t="s">
        <v>2559</v>
      </c>
    </row>
    <row r="18410" spans="1:23" x14ac:dyDescent="0.3">
      <c r="A18410">
        <v>26385</v>
      </c>
      <c r="B18410" s="15" t="s">
        <v>1900</v>
      </c>
      <c r="C18410" t="str">
        <f>_xlfn.XLOOKUP($B18410, STANDARDS!$A:$A, STANDARDS!$B:$B,,0,2)</f>
        <v>Undivided Blue Anchor Fm; Westbury Fm; Lilstock Fm; Blue Lias Fm</v>
      </c>
      <c r="D18410" t="s">
        <v>2158</v>
      </c>
      <c r="E18410" t="s">
        <v>2205</v>
      </c>
      <c r="J18410" cm="1">
        <f t="array" ref="J18410:L18410">_xlfn.XLOOKUP($C18410, AGE!$A:$A,AGE!$B:$D,,0,2)</f>
        <v>203.9</v>
      </c>
      <c r="K18410">
        <v>4.5999999999999943</v>
      </c>
      <c r="L18410" t="str">
        <v xml:space="preserve">GSA 2018 </v>
      </c>
      <c r="M18410" t="s">
        <v>2404</v>
      </c>
      <c r="P18410" t="s">
        <v>243</v>
      </c>
      <c r="S18410" s="35">
        <v>-25.67</v>
      </c>
      <c r="U18410" t="s">
        <v>2307</v>
      </c>
      <c r="V18410">
        <v>1</v>
      </c>
      <c r="W18410" t="s">
        <v>2559</v>
      </c>
    </row>
    <row r="18411" spans="1:23" x14ac:dyDescent="0.3">
      <c r="A18411">
        <v>26386</v>
      </c>
      <c r="B18411" s="15" t="s">
        <v>1900</v>
      </c>
      <c r="C18411" t="str">
        <f>_xlfn.XLOOKUP($B18411, STANDARDS!$A:$A, STANDARDS!$B:$B,,0,2)</f>
        <v>Undivided Blue Anchor Fm; Westbury Fm; Lilstock Fm; Blue Lias Fm</v>
      </c>
      <c r="D18411" t="s">
        <v>2158</v>
      </c>
      <c r="E18411" t="s">
        <v>2205</v>
      </c>
      <c r="J18411" cm="1">
        <f t="array" ref="J18411:L18411">_xlfn.XLOOKUP($C18411, AGE!$A:$A,AGE!$B:$D,,0,2)</f>
        <v>203.9</v>
      </c>
      <c r="K18411">
        <v>4.5999999999999943</v>
      </c>
      <c r="L18411" t="str">
        <v xml:space="preserve">GSA 2018 </v>
      </c>
      <c r="M18411" t="s">
        <v>2404</v>
      </c>
      <c r="P18411" t="s">
        <v>243</v>
      </c>
      <c r="S18411" s="35">
        <v>-25.9</v>
      </c>
      <c r="U18411" t="s">
        <v>2307</v>
      </c>
      <c r="V18411">
        <v>1</v>
      </c>
      <c r="W18411" t="s">
        <v>2559</v>
      </c>
    </row>
    <row r="18412" spans="1:23" x14ac:dyDescent="0.3">
      <c r="A18412">
        <v>26387</v>
      </c>
      <c r="B18412" s="15" t="s">
        <v>1900</v>
      </c>
      <c r="C18412" t="str">
        <f>_xlfn.XLOOKUP($B18412, STANDARDS!$A:$A, STANDARDS!$B:$B,,0,2)</f>
        <v>Undivided Blue Anchor Fm; Westbury Fm; Lilstock Fm; Blue Lias Fm</v>
      </c>
      <c r="D18412" t="s">
        <v>2158</v>
      </c>
      <c r="E18412" t="s">
        <v>2205</v>
      </c>
      <c r="J18412" cm="1">
        <f t="array" ref="J18412:L18412">_xlfn.XLOOKUP($C18412, AGE!$A:$A,AGE!$B:$D,,0,2)</f>
        <v>203.9</v>
      </c>
      <c r="K18412">
        <v>4.5999999999999943</v>
      </c>
      <c r="L18412" t="str">
        <v xml:space="preserve">GSA 2018 </v>
      </c>
      <c r="M18412" t="s">
        <v>2404</v>
      </c>
      <c r="P18412" t="s">
        <v>243</v>
      </c>
      <c r="S18412" s="35">
        <v>-26.1</v>
      </c>
      <c r="U18412" t="s">
        <v>2307</v>
      </c>
      <c r="V18412">
        <v>1</v>
      </c>
      <c r="W18412" t="s">
        <v>2559</v>
      </c>
    </row>
    <row r="18413" spans="1:23" x14ac:dyDescent="0.3">
      <c r="A18413">
        <v>26388</v>
      </c>
      <c r="B18413" s="15" t="s">
        <v>1900</v>
      </c>
      <c r="C18413" t="str">
        <f>_xlfn.XLOOKUP($B18413, STANDARDS!$A:$A, STANDARDS!$B:$B,,0,2)</f>
        <v>Undivided Blue Anchor Fm; Westbury Fm; Lilstock Fm; Blue Lias Fm</v>
      </c>
      <c r="D18413" t="s">
        <v>2158</v>
      </c>
      <c r="E18413" t="s">
        <v>2205</v>
      </c>
      <c r="J18413" cm="1">
        <f t="array" ref="J18413:L18413">_xlfn.XLOOKUP($C18413, AGE!$A:$A,AGE!$B:$D,,0,2)</f>
        <v>203.9</v>
      </c>
      <c r="K18413">
        <v>4.5999999999999943</v>
      </c>
      <c r="L18413" t="str">
        <v xml:space="preserve">GSA 2018 </v>
      </c>
      <c r="M18413" t="s">
        <v>2404</v>
      </c>
      <c r="P18413" t="s">
        <v>243</v>
      </c>
      <c r="S18413" s="35">
        <v>-26.46</v>
      </c>
      <c r="U18413" t="s">
        <v>2307</v>
      </c>
      <c r="V18413">
        <v>1</v>
      </c>
      <c r="W18413" t="s">
        <v>2559</v>
      </c>
    </row>
    <row r="18414" spans="1:23" x14ac:dyDescent="0.3">
      <c r="A18414">
        <v>26389</v>
      </c>
      <c r="B18414" s="15" t="s">
        <v>1900</v>
      </c>
      <c r="C18414" t="str">
        <f>_xlfn.XLOOKUP($B18414, STANDARDS!$A:$A, STANDARDS!$B:$B,,0,2)</f>
        <v>Undivided Blue Anchor Fm; Westbury Fm; Lilstock Fm; Blue Lias Fm</v>
      </c>
      <c r="D18414" t="s">
        <v>2158</v>
      </c>
      <c r="E18414" t="s">
        <v>2205</v>
      </c>
      <c r="J18414" cm="1">
        <f t="array" ref="J18414:L18414">_xlfn.XLOOKUP($C18414, AGE!$A:$A,AGE!$B:$D,,0,2)</f>
        <v>203.9</v>
      </c>
      <c r="K18414">
        <v>4.5999999999999943</v>
      </c>
      <c r="L18414" t="str">
        <v xml:space="preserve">GSA 2018 </v>
      </c>
      <c r="M18414" t="s">
        <v>2404</v>
      </c>
      <c r="P18414" t="s">
        <v>243</v>
      </c>
      <c r="S18414" s="35">
        <v>-24.88</v>
      </c>
      <c r="U18414" t="s">
        <v>2307</v>
      </c>
      <c r="V18414">
        <v>1</v>
      </c>
      <c r="W18414" t="s">
        <v>2559</v>
      </c>
    </row>
    <row r="18415" spans="1:23" x14ac:dyDescent="0.3">
      <c r="A18415">
        <v>26390</v>
      </c>
      <c r="B18415" s="15" t="s">
        <v>1900</v>
      </c>
      <c r="C18415" t="str">
        <f>_xlfn.XLOOKUP($B18415, STANDARDS!$A:$A, STANDARDS!$B:$B,,0,2)</f>
        <v>Undivided Blue Anchor Fm; Westbury Fm; Lilstock Fm; Blue Lias Fm</v>
      </c>
      <c r="D18415" t="s">
        <v>2158</v>
      </c>
      <c r="E18415" t="s">
        <v>2205</v>
      </c>
      <c r="J18415" cm="1">
        <f t="array" ref="J18415:L18415">_xlfn.XLOOKUP($C18415, AGE!$A:$A,AGE!$B:$D,,0,2)</f>
        <v>203.9</v>
      </c>
      <c r="K18415">
        <v>4.5999999999999943</v>
      </c>
      <c r="L18415" t="str">
        <v xml:space="preserve">GSA 2018 </v>
      </c>
      <c r="M18415" t="s">
        <v>2404</v>
      </c>
      <c r="P18415" t="s">
        <v>243</v>
      </c>
      <c r="S18415" s="35">
        <v>-24.8</v>
      </c>
      <c r="U18415" t="s">
        <v>2307</v>
      </c>
      <c r="V18415">
        <v>1</v>
      </c>
      <c r="W18415" t="s">
        <v>2559</v>
      </c>
    </row>
    <row r="18416" spans="1:23" x14ac:dyDescent="0.3">
      <c r="A18416">
        <v>26391</v>
      </c>
      <c r="B18416" s="15" t="s">
        <v>1900</v>
      </c>
      <c r="C18416" t="str">
        <f>_xlfn.XLOOKUP($B18416, STANDARDS!$A:$A, STANDARDS!$B:$B,,0,2)</f>
        <v>Undivided Blue Anchor Fm; Westbury Fm; Lilstock Fm; Blue Lias Fm</v>
      </c>
      <c r="D18416" t="s">
        <v>2158</v>
      </c>
      <c r="E18416" t="s">
        <v>2205</v>
      </c>
      <c r="J18416" cm="1">
        <f t="array" ref="J18416:L18416">_xlfn.XLOOKUP($C18416, AGE!$A:$A,AGE!$B:$D,,0,2)</f>
        <v>203.9</v>
      </c>
      <c r="K18416">
        <v>4.5999999999999943</v>
      </c>
      <c r="L18416" t="str">
        <v xml:space="preserve">GSA 2018 </v>
      </c>
      <c r="M18416" t="s">
        <v>2404</v>
      </c>
      <c r="P18416" t="s">
        <v>243</v>
      </c>
      <c r="S18416" s="35">
        <v>-25.88</v>
      </c>
      <c r="U18416" t="s">
        <v>2307</v>
      </c>
      <c r="V18416">
        <v>1</v>
      </c>
      <c r="W18416" t="s">
        <v>2559</v>
      </c>
    </row>
    <row r="18417" spans="1:23" x14ac:dyDescent="0.3">
      <c r="A18417">
        <v>26392</v>
      </c>
      <c r="B18417" s="15" t="s">
        <v>1900</v>
      </c>
      <c r="C18417" t="str">
        <f>_xlfn.XLOOKUP($B18417, STANDARDS!$A:$A, STANDARDS!$B:$B,,0,2)</f>
        <v>Undivided Blue Anchor Fm; Westbury Fm; Lilstock Fm; Blue Lias Fm</v>
      </c>
      <c r="D18417" t="s">
        <v>2158</v>
      </c>
      <c r="E18417" t="s">
        <v>2205</v>
      </c>
      <c r="J18417" cm="1">
        <f t="array" ref="J18417:L18417">_xlfn.XLOOKUP($C18417, AGE!$A:$A,AGE!$B:$D,,0,2)</f>
        <v>203.9</v>
      </c>
      <c r="K18417">
        <v>4.5999999999999943</v>
      </c>
      <c r="L18417" t="str">
        <v xml:space="preserve">GSA 2018 </v>
      </c>
      <c r="M18417" t="s">
        <v>2404</v>
      </c>
      <c r="P18417" t="s">
        <v>243</v>
      </c>
      <c r="S18417" s="35">
        <v>-25.83</v>
      </c>
      <c r="U18417" t="s">
        <v>2307</v>
      </c>
      <c r="V18417">
        <v>1</v>
      </c>
      <c r="W18417" t="s">
        <v>2559</v>
      </c>
    </row>
    <row r="18418" spans="1:23" x14ac:dyDescent="0.3">
      <c r="A18418">
        <v>26393</v>
      </c>
      <c r="B18418" s="15" t="s">
        <v>1900</v>
      </c>
      <c r="C18418" t="str">
        <f>_xlfn.XLOOKUP($B18418, STANDARDS!$A:$A, STANDARDS!$B:$B,,0,2)</f>
        <v>Undivided Blue Anchor Fm; Westbury Fm; Lilstock Fm; Blue Lias Fm</v>
      </c>
      <c r="D18418" t="s">
        <v>2158</v>
      </c>
      <c r="E18418" t="s">
        <v>2205</v>
      </c>
      <c r="J18418" cm="1">
        <f t="array" ref="J18418:L18418">_xlfn.XLOOKUP($C18418, AGE!$A:$A,AGE!$B:$D,,0,2)</f>
        <v>203.9</v>
      </c>
      <c r="K18418">
        <v>4.5999999999999943</v>
      </c>
      <c r="L18418" t="str">
        <v xml:space="preserve">GSA 2018 </v>
      </c>
      <c r="M18418" t="s">
        <v>2404</v>
      </c>
      <c r="P18418" t="s">
        <v>243</v>
      </c>
      <c r="S18418" s="35">
        <v>-25.83</v>
      </c>
      <c r="U18418" t="s">
        <v>2307</v>
      </c>
      <c r="V18418">
        <v>1</v>
      </c>
      <c r="W18418" t="s">
        <v>2559</v>
      </c>
    </row>
    <row r="18419" spans="1:23" x14ac:dyDescent="0.3">
      <c r="A18419">
        <v>26394</v>
      </c>
      <c r="B18419" s="15" t="s">
        <v>1900</v>
      </c>
      <c r="C18419" t="str">
        <f>_xlfn.XLOOKUP($B18419, STANDARDS!$A:$A, STANDARDS!$B:$B,,0,2)</f>
        <v>Undivided Blue Anchor Fm; Westbury Fm; Lilstock Fm; Blue Lias Fm</v>
      </c>
      <c r="D18419" t="s">
        <v>2158</v>
      </c>
      <c r="E18419" t="s">
        <v>2205</v>
      </c>
      <c r="J18419" cm="1">
        <f t="array" ref="J18419:L18419">_xlfn.XLOOKUP($C18419, AGE!$A:$A,AGE!$B:$D,,0,2)</f>
        <v>203.9</v>
      </c>
      <c r="K18419">
        <v>4.5999999999999943</v>
      </c>
      <c r="L18419" t="str">
        <v xml:space="preserve">GSA 2018 </v>
      </c>
      <c r="M18419" t="s">
        <v>2404</v>
      </c>
      <c r="P18419" t="s">
        <v>243</v>
      </c>
      <c r="S18419" s="35">
        <v>-26.53</v>
      </c>
      <c r="U18419" t="s">
        <v>2307</v>
      </c>
      <c r="V18419">
        <v>1</v>
      </c>
      <c r="W18419" t="s">
        <v>2559</v>
      </c>
    </row>
    <row r="18420" spans="1:23" x14ac:dyDescent="0.3">
      <c r="A18420">
        <v>26395</v>
      </c>
      <c r="B18420" s="15" t="s">
        <v>1900</v>
      </c>
      <c r="C18420" t="str">
        <f>_xlfn.XLOOKUP($B18420, STANDARDS!$A:$A, STANDARDS!$B:$B,,0,2)</f>
        <v>Undivided Blue Anchor Fm; Westbury Fm; Lilstock Fm; Blue Lias Fm</v>
      </c>
      <c r="D18420" t="s">
        <v>2158</v>
      </c>
      <c r="E18420" t="s">
        <v>2205</v>
      </c>
      <c r="J18420" cm="1">
        <f t="array" ref="J18420:L18420">_xlfn.XLOOKUP($C18420, AGE!$A:$A,AGE!$B:$D,,0,2)</f>
        <v>203.9</v>
      </c>
      <c r="K18420">
        <v>4.5999999999999943</v>
      </c>
      <c r="L18420" t="str">
        <v xml:space="preserve">GSA 2018 </v>
      </c>
      <c r="M18420" t="s">
        <v>2404</v>
      </c>
      <c r="P18420" t="s">
        <v>243</v>
      </c>
      <c r="S18420" s="35">
        <v>-26.43</v>
      </c>
      <c r="U18420" t="s">
        <v>2307</v>
      </c>
      <c r="V18420">
        <v>1</v>
      </c>
      <c r="W18420" t="s">
        <v>2559</v>
      </c>
    </row>
    <row r="18421" spans="1:23" x14ac:dyDescent="0.3">
      <c r="A18421">
        <v>26396</v>
      </c>
      <c r="B18421" s="15" t="s">
        <v>1900</v>
      </c>
      <c r="C18421" t="str">
        <f>_xlfn.XLOOKUP($B18421, STANDARDS!$A:$A, STANDARDS!$B:$B,,0,2)</f>
        <v>Undivided Blue Anchor Fm; Westbury Fm; Lilstock Fm; Blue Lias Fm</v>
      </c>
      <c r="D18421" t="s">
        <v>2158</v>
      </c>
      <c r="E18421" t="s">
        <v>2205</v>
      </c>
      <c r="J18421" cm="1">
        <f t="array" ref="J18421:L18421">_xlfn.XLOOKUP($C18421, AGE!$A:$A,AGE!$B:$D,,0,2)</f>
        <v>203.9</v>
      </c>
      <c r="K18421">
        <v>4.5999999999999943</v>
      </c>
      <c r="L18421" t="str">
        <v xml:space="preserve">GSA 2018 </v>
      </c>
      <c r="M18421" t="s">
        <v>2404</v>
      </c>
      <c r="P18421" t="s">
        <v>243</v>
      </c>
      <c r="S18421" s="35">
        <v>-25.91</v>
      </c>
      <c r="U18421" t="s">
        <v>2307</v>
      </c>
      <c r="V18421">
        <v>1</v>
      </c>
      <c r="W18421" t="s">
        <v>2559</v>
      </c>
    </row>
    <row r="18422" spans="1:23" x14ac:dyDescent="0.3">
      <c r="A18422">
        <v>26397</v>
      </c>
      <c r="B18422" s="15" t="s">
        <v>1900</v>
      </c>
      <c r="C18422" t="str">
        <f>_xlfn.XLOOKUP($B18422, STANDARDS!$A:$A, STANDARDS!$B:$B,,0,2)</f>
        <v>Undivided Blue Anchor Fm; Westbury Fm; Lilstock Fm; Blue Lias Fm</v>
      </c>
      <c r="D18422" t="s">
        <v>2158</v>
      </c>
      <c r="E18422" t="s">
        <v>2205</v>
      </c>
      <c r="J18422" cm="1">
        <f t="array" ref="J18422:L18422">_xlfn.XLOOKUP($C18422, AGE!$A:$A,AGE!$B:$D,,0,2)</f>
        <v>203.9</v>
      </c>
      <c r="K18422">
        <v>4.5999999999999943</v>
      </c>
      <c r="L18422" t="str">
        <v xml:space="preserve">GSA 2018 </v>
      </c>
      <c r="M18422" t="s">
        <v>2404</v>
      </c>
      <c r="P18422" t="s">
        <v>243</v>
      </c>
      <c r="S18422" s="35">
        <v>-26.26</v>
      </c>
      <c r="U18422" t="s">
        <v>2307</v>
      </c>
      <c r="V18422">
        <v>1</v>
      </c>
      <c r="W18422" t="s">
        <v>2559</v>
      </c>
    </row>
    <row r="18423" spans="1:23" x14ac:dyDescent="0.3">
      <c r="A18423">
        <v>26398</v>
      </c>
      <c r="B18423" s="15" t="s">
        <v>1900</v>
      </c>
      <c r="C18423" t="str">
        <f>_xlfn.XLOOKUP($B18423, STANDARDS!$A:$A, STANDARDS!$B:$B,,0,2)</f>
        <v>Undivided Blue Anchor Fm; Westbury Fm; Lilstock Fm; Blue Lias Fm</v>
      </c>
      <c r="D18423" t="s">
        <v>2158</v>
      </c>
      <c r="E18423" t="s">
        <v>2205</v>
      </c>
      <c r="J18423" cm="1">
        <f t="array" ref="J18423:L18423">_xlfn.XLOOKUP($C18423, AGE!$A:$A,AGE!$B:$D,,0,2)</f>
        <v>203.9</v>
      </c>
      <c r="K18423">
        <v>4.5999999999999943</v>
      </c>
      <c r="L18423" t="str">
        <v xml:space="preserve">GSA 2018 </v>
      </c>
      <c r="M18423" t="s">
        <v>2404</v>
      </c>
      <c r="P18423" t="s">
        <v>243</v>
      </c>
      <c r="S18423" s="35">
        <v>-26.76</v>
      </c>
      <c r="U18423" t="s">
        <v>2307</v>
      </c>
      <c r="V18423">
        <v>1</v>
      </c>
      <c r="W18423" t="s">
        <v>2559</v>
      </c>
    </row>
    <row r="18424" spans="1:23" x14ac:dyDescent="0.3">
      <c r="A18424">
        <v>26399</v>
      </c>
      <c r="B18424" s="15" t="s">
        <v>1900</v>
      </c>
      <c r="C18424" t="str">
        <f>_xlfn.XLOOKUP($B18424, STANDARDS!$A:$A, STANDARDS!$B:$B,,0,2)</f>
        <v>Undivided Blue Anchor Fm; Westbury Fm; Lilstock Fm; Blue Lias Fm</v>
      </c>
      <c r="D18424" t="s">
        <v>2158</v>
      </c>
      <c r="E18424" t="s">
        <v>2205</v>
      </c>
      <c r="J18424" cm="1">
        <f t="array" ref="J18424:L18424">_xlfn.XLOOKUP($C18424, AGE!$A:$A,AGE!$B:$D,,0,2)</f>
        <v>203.9</v>
      </c>
      <c r="K18424">
        <v>4.5999999999999943</v>
      </c>
      <c r="L18424" t="str">
        <v xml:space="preserve">GSA 2018 </v>
      </c>
      <c r="M18424" t="s">
        <v>2404</v>
      </c>
      <c r="P18424" t="s">
        <v>243</v>
      </c>
      <c r="S18424" s="35">
        <v>-28.36</v>
      </c>
      <c r="U18424" t="s">
        <v>2307</v>
      </c>
      <c r="V18424">
        <v>1</v>
      </c>
      <c r="W18424" t="s">
        <v>2559</v>
      </c>
    </row>
    <row r="18425" spans="1:23" x14ac:dyDescent="0.3">
      <c r="A18425">
        <v>26400</v>
      </c>
      <c r="B18425" s="15" t="s">
        <v>1900</v>
      </c>
      <c r="C18425" t="str">
        <f>_xlfn.XLOOKUP($B18425, STANDARDS!$A:$A, STANDARDS!$B:$B,,0,2)</f>
        <v>Undivided Blue Anchor Fm; Westbury Fm; Lilstock Fm; Blue Lias Fm</v>
      </c>
      <c r="D18425" t="s">
        <v>2158</v>
      </c>
      <c r="E18425" t="s">
        <v>2205</v>
      </c>
      <c r="J18425" cm="1">
        <f t="array" ref="J18425:L18425">_xlfn.XLOOKUP($C18425, AGE!$A:$A,AGE!$B:$D,,0,2)</f>
        <v>203.9</v>
      </c>
      <c r="K18425">
        <v>4.5999999999999943</v>
      </c>
      <c r="L18425" t="str">
        <v xml:space="preserve">GSA 2018 </v>
      </c>
      <c r="M18425" t="s">
        <v>2404</v>
      </c>
      <c r="P18425" t="s">
        <v>243</v>
      </c>
      <c r="S18425" s="35">
        <v>-28.39</v>
      </c>
      <c r="U18425" t="s">
        <v>2307</v>
      </c>
      <c r="V18425">
        <v>1</v>
      </c>
      <c r="W18425" t="s">
        <v>2559</v>
      </c>
    </row>
    <row r="18426" spans="1:23" x14ac:dyDescent="0.3">
      <c r="A18426">
        <v>26401</v>
      </c>
      <c r="B18426" s="15" t="s">
        <v>1900</v>
      </c>
      <c r="C18426" t="str">
        <f>_xlfn.XLOOKUP($B18426, STANDARDS!$A:$A, STANDARDS!$B:$B,,0,2)</f>
        <v>Undivided Blue Anchor Fm; Westbury Fm; Lilstock Fm; Blue Lias Fm</v>
      </c>
      <c r="D18426" t="s">
        <v>2158</v>
      </c>
      <c r="E18426" t="s">
        <v>2205</v>
      </c>
      <c r="J18426" cm="1">
        <f t="array" ref="J18426:L18426">_xlfn.XLOOKUP($C18426, AGE!$A:$A,AGE!$B:$D,,0,2)</f>
        <v>203.9</v>
      </c>
      <c r="K18426">
        <v>4.5999999999999943</v>
      </c>
      <c r="L18426" t="str">
        <v xml:space="preserve">GSA 2018 </v>
      </c>
      <c r="M18426" t="s">
        <v>2404</v>
      </c>
      <c r="P18426" t="s">
        <v>243</v>
      </c>
      <c r="S18426" s="35">
        <v>-28.46</v>
      </c>
      <c r="U18426" t="s">
        <v>2307</v>
      </c>
      <c r="V18426">
        <v>1</v>
      </c>
      <c r="W18426" t="s">
        <v>2559</v>
      </c>
    </row>
    <row r="18427" spans="1:23" x14ac:dyDescent="0.3">
      <c r="A18427">
        <v>26402</v>
      </c>
      <c r="B18427" s="15" t="s">
        <v>1900</v>
      </c>
      <c r="C18427" t="str">
        <f>_xlfn.XLOOKUP($B18427, STANDARDS!$A:$A, STANDARDS!$B:$B,,0,2)</f>
        <v>Undivided Blue Anchor Fm; Westbury Fm; Lilstock Fm; Blue Lias Fm</v>
      </c>
      <c r="D18427" t="s">
        <v>2158</v>
      </c>
      <c r="E18427" t="s">
        <v>2205</v>
      </c>
      <c r="J18427" cm="1">
        <f t="array" ref="J18427:L18427">_xlfn.XLOOKUP($C18427, AGE!$A:$A,AGE!$B:$D,,0,2)</f>
        <v>203.9</v>
      </c>
      <c r="K18427">
        <v>4.5999999999999943</v>
      </c>
      <c r="L18427" t="str">
        <v xml:space="preserve">GSA 2018 </v>
      </c>
      <c r="M18427" t="s">
        <v>2404</v>
      </c>
      <c r="P18427" t="s">
        <v>243</v>
      </c>
      <c r="S18427" s="35">
        <v>-26.6</v>
      </c>
      <c r="U18427" t="s">
        <v>2307</v>
      </c>
      <c r="V18427">
        <v>1</v>
      </c>
      <c r="W18427" t="s">
        <v>2559</v>
      </c>
    </row>
    <row r="18428" spans="1:23" x14ac:dyDescent="0.3">
      <c r="A18428">
        <v>26403</v>
      </c>
      <c r="B18428" s="15" t="s">
        <v>1900</v>
      </c>
      <c r="C18428" t="str">
        <f>_xlfn.XLOOKUP($B18428, STANDARDS!$A:$A, STANDARDS!$B:$B,,0,2)</f>
        <v>Undivided Blue Anchor Fm; Westbury Fm; Lilstock Fm; Blue Lias Fm</v>
      </c>
      <c r="D18428" t="s">
        <v>2158</v>
      </c>
      <c r="E18428" t="s">
        <v>2205</v>
      </c>
      <c r="J18428" cm="1">
        <f t="array" ref="J18428:L18428">_xlfn.XLOOKUP($C18428, AGE!$A:$A,AGE!$B:$D,,0,2)</f>
        <v>203.9</v>
      </c>
      <c r="K18428">
        <v>4.5999999999999943</v>
      </c>
      <c r="L18428" t="str">
        <v xml:space="preserve">GSA 2018 </v>
      </c>
      <c r="M18428" t="s">
        <v>2404</v>
      </c>
      <c r="P18428" t="s">
        <v>243</v>
      </c>
      <c r="S18428" s="35">
        <v>-26.19</v>
      </c>
      <c r="U18428" t="s">
        <v>2307</v>
      </c>
      <c r="V18428">
        <v>1</v>
      </c>
      <c r="W18428" t="s">
        <v>2559</v>
      </c>
    </row>
    <row r="18429" spans="1:23" x14ac:dyDescent="0.3">
      <c r="A18429">
        <v>26404</v>
      </c>
      <c r="B18429" s="15" t="s">
        <v>1900</v>
      </c>
      <c r="C18429" t="str">
        <f>_xlfn.XLOOKUP($B18429, STANDARDS!$A:$A, STANDARDS!$B:$B,,0,2)</f>
        <v>Undivided Blue Anchor Fm; Westbury Fm; Lilstock Fm; Blue Lias Fm</v>
      </c>
      <c r="D18429" t="s">
        <v>2158</v>
      </c>
      <c r="E18429" t="s">
        <v>2205</v>
      </c>
      <c r="J18429" cm="1">
        <f t="array" ref="J18429:L18429">_xlfn.XLOOKUP($C18429, AGE!$A:$A,AGE!$B:$D,,0,2)</f>
        <v>203.9</v>
      </c>
      <c r="K18429">
        <v>4.5999999999999943</v>
      </c>
      <c r="L18429" t="str">
        <v xml:space="preserve">GSA 2018 </v>
      </c>
      <c r="M18429" t="s">
        <v>2404</v>
      </c>
      <c r="P18429" t="s">
        <v>243</v>
      </c>
      <c r="S18429" s="35">
        <v>-27.79</v>
      </c>
      <c r="U18429" t="s">
        <v>2307</v>
      </c>
      <c r="V18429">
        <v>1</v>
      </c>
      <c r="W18429" t="s">
        <v>2559</v>
      </c>
    </row>
    <row r="18430" spans="1:23" x14ac:dyDescent="0.3">
      <c r="A18430">
        <v>26405</v>
      </c>
      <c r="B18430" s="15" t="s">
        <v>1900</v>
      </c>
      <c r="C18430" t="str">
        <f>_xlfn.XLOOKUP($B18430, STANDARDS!$A:$A, STANDARDS!$B:$B,,0,2)</f>
        <v>Undivided Blue Anchor Fm; Westbury Fm; Lilstock Fm; Blue Lias Fm</v>
      </c>
      <c r="D18430" t="s">
        <v>2158</v>
      </c>
      <c r="E18430" t="s">
        <v>2205</v>
      </c>
      <c r="J18430" cm="1">
        <f t="array" ref="J18430:L18430">_xlfn.XLOOKUP($C18430, AGE!$A:$A,AGE!$B:$D,,0,2)</f>
        <v>203.9</v>
      </c>
      <c r="K18430">
        <v>4.5999999999999943</v>
      </c>
      <c r="L18430" t="str">
        <v xml:space="preserve">GSA 2018 </v>
      </c>
      <c r="M18430" t="s">
        <v>2404</v>
      </c>
      <c r="P18430" t="s">
        <v>243</v>
      </c>
      <c r="S18430" s="35">
        <v>-28.16</v>
      </c>
      <c r="U18430" t="s">
        <v>2307</v>
      </c>
      <c r="V18430">
        <v>1</v>
      </c>
      <c r="W18430" t="s">
        <v>2559</v>
      </c>
    </row>
    <row r="18431" spans="1:23" x14ac:dyDescent="0.3">
      <c r="A18431">
        <v>26406</v>
      </c>
      <c r="B18431" s="15" t="s">
        <v>1900</v>
      </c>
      <c r="C18431" t="str">
        <f>_xlfn.XLOOKUP($B18431, STANDARDS!$A:$A, STANDARDS!$B:$B,,0,2)</f>
        <v>Undivided Blue Anchor Fm; Westbury Fm; Lilstock Fm; Blue Lias Fm</v>
      </c>
      <c r="D18431" t="s">
        <v>2158</v>
      </c>
      <c r="E18431" t="s">
        <v>2205</v>
      </c>
      <c r="J18431" cm="1">
        <f t="array" ref="J18431:L18431">_xlfn.XLOOKUP($C18431, AGE!$A:$A,AGE!$B:$D,,0,2)</f>
        <v>203.9</v>
      </c>
      <c r="K18431">
        <v>4.5999999999999943</v>
      </c>
      <c r="L18431" t="str">
        <v xml:space="preserve">GSA 2018 </v>
      </c>
      <c r="M18431" t="s">
        <v>2404</v>
      </c>
      <c r="P18431" t="s">
        <v>243</v>
      </c>
      <c r="S18431" s="35">
        <v>-25.89</v>
      </c>
      <c r="U18431" t="s">
        <v>2307</v>
      </c>
      <c r="V18431">
        <v>1</v>
      </c>
      <c r="W18431" t="s">
        <v>2559</v>
      </c>
    </row>
    <row r="18432" spans="1:23" x14ac:dyDescent="0.3">
      <c r="A18432">
        <v>26407</v>
      </c>
      <c r="B18432" s="15" t="s">
        <v>1900</v>
      </c>
      <c r="C18432" t="str">
        <f>_xlfn.XLOOKUP($B18432, STANDARDS!$A:$A, STANDARDS!$B:$B,,0,2)</f>
        <v>Undivided Blue Anchor Fm; Westbury Fm; Lilstock Fm; Blue Lias Fm</v>
      </c>
      <c r="D18432" t="s">
        <v>2158</v>
      </c>
      <c r="E18432" t="s">
        <v>2205</v>
      </c>
      <c r="J18432" cm="1">
        <f t="array" ref="J18432:L18432">_xlfn.XLOOKUP($C18432, AGE!$A:$A,AGE!$B:$D,,0,2)</f>
        <v>203.9</v>
      </c>
      <c r="K18432">
        <v>4.5999999999999943</v>
      </c>
      <c r="L18432" t="str">
        <v xml:space="preserve">GSA 2018 </v>
      </c>
      <c r="M18432" t="s">
        <v>2404</v>
      </c>
      <c r="P18432" t="s">
        <v>243</v>
      </c>
      <c r="S18432" s="35">
        <v>-25.77</v>
      </c>
      <c r="U18432" t="s">
        <v>2307</v>
      </c>
      <c r="V18432">
        <v>1</v>
      </c>
      <c r="W18432" t="s">
        <v>2559</v>
      </c>
    </row>
    <row r="18433" spans="1:23" x14ac:dyDescent="0.3">
      <c r="A18433">
        <v>26408</v>
      </c>
      <c r="B18433" s="15" t="s">
        <v>1900</v>
      </c>
      <c r="C18433" t="str">
        <f>_xlfn.XLOOKUP($B18433, STANDARDS!$A:$A, STANDARDS!$B:$B,,0,2)</f>
        <v>Undivided Blue Anchor Fm; Westbury Fm; Lilstock Fm; Blue Lias Fm</v>
      </c>
      <c r="D18433" t="s">
        <v>2158</v>
      </c>
      <c r="E18433" t="s">
        <v>2205</v>
      </c>
      <c r="J18433" cm="1">
        <f t="array" ref="J18433:L18433">_xlfn.XLOOKUP($C18433, AGE!$A:$A,AGE!$B:$D,,0,2)</f>
        <v>203.9</v>
      </c>
      <c r="K18433">
        <v>4.5999999999999943</v>
      </c>
      <c r="L18433" t="str">
        <v xml:space="preserve">GSA 2018 </v>
      </c>
      <c r="M18433" t="s">
        <v>2404</v>
      </c>
      <c r="P18433" t="s">
        <v>243</v>
      </c>
      <c r="S18433" s="35">
        <v>-26.29</v>
      </c>
      <c r="U18433" t="s">
        <v>2307</v>
      </c>
      <c r="V18433">
        <v>1</v>
      </c>
      <c r="W18433" t="s">
        <v>2559</v>
      </c>
    </row>
    <row r="18434" spans="1:23" x14ac:dyDescent="0.3">
      <c r="A18434">
        <v>26409</v>
      </c>
      <c r="B18434" s="15" t="s">
        <v>1900</v>
      </c>
      <c r="C18434" t="str">
        <f>_xlfn.XLOOKUP($B18434, STANDARDS!$A:$A, STANDARDS!$B:$B,,0,2)</f>
        <v>Undivided Blue Anchor Fm; Westbury Fm; Lilstock Fm; Blue Lias Fm</v>
      </c>
      <c r="D18434" t="s">
        <v>2158</v>
      </c>
      <c r="E18434" t="s">
        <v>2205</v>
      </c>
      <c r="J18434" cm="1">
        <f t="array" ref="J18434:L18434">_xlfn.XLOOKUP($C18434, AGE!$A:$A,AGE!$B:$D,,0,2)</f>
        <v>203.9</v>
      </c>
      <c r="K18434">
        <v>4.5999999999999943</v>
      </c>
      <c r="L18434" t="str">
        <v xml:space="preserve">GSA 2018 </v>
      </c>
      <c r="M18434" t="s">
        <v>2404</v>
      </c>
      <c r="P18434" t="s">
        <v>243</v>
      </c>
      <c r="S18434" s="35">
        <v>-25.51</v>
      </c>
      <c r="U18434" t="s">
        <v>2307</v>
      </c>
      <c r="V18434">
        <v>1</v>
      </c>
      <c r="W18434" t="s">
        <v>2559</v>
      </c>
    </row>
    <row r="18435" spans="1:23" x14ac:dyDescent="0.3">
      <c r="A18435">
        <v>26410</v>
      </c>
      <c r="B18435" s="15" t="s">
        <v>1900</v>
      </c>
      <c r="C18435" t="str">
        <f>_xlfn.XLOOKUP($B18435, STANDARDS!$A:$A, STANDARDS!$B:$B,,0,2)</f>
        <v>Undivided Blue Anchor Fm; Westbury Fm; Lilstock Fm; Blue Lias Fm</v>
      </c>
      <c r="D18435" t="s">
        <v>2158</v>
      </c>
      <c r="E18435" t="s">
        <v>2205</v>
      </c>
      <c r="J18435" cm="1">
        <f t="array" ref="J18435:L18435">_xlfn.XLOOKUP($C18435, AGE!$A:$A,AGE!$B:$D,,0,2)</f>
        <v>203.9</v>
      </c>
      <c r="K18435">
        <v>4.5999999999999943</v>
      </c>
      <c r="L18435" t="str">
        <v xml:space="preserve">GSA 2018 </v>
      </c>
      <c r="M18435" t="s">
        <v>2404</v>
      </c>
      <c r="P18435" t="s">
        <v>243</v>
      </c>
      <c r="S18435" s="35">
        <v>-27.5</v>
      </c>
      <c r="U18435" t="s">
        <v>2307</v>
      </c>
      <c r="V18435">
        <v>1</v>
      </c>
      <c r="W18435" t="s">
        <v>2559</v>
      </c>
    </row>
    <row r="18436" spans="1:23" x14ac:dyDescent="0.3">
      <c r="A18436">
        <v>26411</v>
      </c>
      <c r="B18436" s="15" t="s">
        <v>1900</v>
      </c>
      <c r="C18436" t="str">
        <f>_xlfn.XLOOKUP($B18436, STANDARDS!$A:$A, STANDARDS!$B:$B,,0,2)</f>
        <v>Undivided Blue Anchor Fm; Westbury Fm; Lilstock Fm; Blue Lias Fm</v>
      </c>
      <c r="D18436" t="s">
        <v>2158</v>
      </c>
      <c r="E18436" t="s">
        <v>2205</v>
      </c>
      <c r="J18436" cm="1">
        <f t="array" ref="J18436:L18436">_xlfn.XLOOKUP($C18436, AGE!$A:$A,AGE!$B:$D,,0,2)</f>
        <v>203.9</v>
      </c>
      <c r="K18436">
        <v>4.5999999999999943</v>
      </c>
      <c r="L18436" t="str">
        <v xml:space="preserve">GSA 2018 </v>
      </c>
      <c r="M18436" t="s">
        <v>2404</v>
      </c>
      <c r="P18436" t="s">
        <v>243</v>
      </c>
      <c r="S18436" s="35">
        <v>-25.36</v>
      </c>
      <c r="U18436" t="s">
        <v>2307</v>
      </c>
      <c r="V18436">
        <v>1</v>
      </c>
      <c r="W18436" t="s">
        <v>2559</v>
      </c>
    </row>
    <row r="18437" spans="1:23" x14ac:dyDescent="0.3">
      <c r="A18437">
        <v>26412</v>
      </c>
      <c r="B18437" s="15" t="s">
        <v>1900</v>
      </c>
      <c r="C18437" t="str">
        <f>_xlfn.XLOOKUP($B18437, STANDARDS!$A:$A, STANDARDS!$B:$B,,0,2)</f>
        <v>Undivided Blue Anchor Fm; Westbury Fm; Lilstock Fm; Blue Lias Fm</v>
      </c>
      <c r="D18437" t="s">
        <v>2158</v>
      </c>
      <c r="E18437" t="s">
        <v>2205</v>
      </c>
      <c r="J18437" cm="1">
        <f t="array" ref="J18437:L18437">_xlfn.XLOOKUP($C18437, AGE!$A:$A,AGE!$B:$D,,0,2)</f>
        <v>203.9</v>
      </c>
      <c r="K18437">
        <v>4.5999999999999943</v>
      </c>
      <c r="L18437" t="str">
        <v xml:space="preserve">GSA 2018 </v>
      </c>
      <c r="M18437" t="s">
        <v>2404</v>
      </c>
      <c r="P18437" t="s">
        <v>243</v>
      </c>
      <c r="S18437" s="35">
        <v>-26.01</v>
      </c>
      <c r="U18437" t="s">
        <v>2307</v>
      </c>
      <c r="V18437">
        <v>1</v>
      </c>
      <c r="W18437" t="s">
        <v>2559</v>
      </c>
    </row>
    <row r="18438" spans="1:23" x14ac:dyDescent="0.3">
      <c r="A18438">
        <v>26413</v>
      </c>
      <c r="B18438" s="15" t="s">
        <v>1900</v>
      </c>
      <c r="C18438" t="str">
        <f>_xlfn.XLOOKUP($B18438, STANDARDS!$A:$A, STANDARDS!$B:$B,,0,2)</f>
        <v>Undivided Blue Anchor Fm; Westbury Fm; Lilstock Fm; Blue Lias Fm</v>
      </c>
      <c r="D18438" t="s">
        <v>2158</v>
      </c>
      <c r="E18438" t="s">
        <v>2205</v>
      </c>
      <c r="J18438" cm="1">
        <f t="array" ref="J18438:L18438">_xlfn.XLOOKUP($C18438, AGE!$A:$A,AGE!$B:$D,,0,2)</f>
        <v>203.9</v>
      </c>
      <c r="K18438">
        <v>4.5999999999999943</v>
      </c>
      <c r="L18438" t="str">
        <v xml:space="preserve">GSA 2018 </v>
      </c>
      <c r="M18438" t="s">
        <v>2404</v>
      </c>
      <c r="P18438" t="s">
        <v>243</v>
      </c>
      <c r="S18438" s="35">
        <v>-25.86</v>
      </c>
      <c r="U18438" t="s">
        <v>2307</v>
      </c>
      <c r="V18438">
        <v>1</v>
      </c>
      <c r="W18438" t="s">
        <v>2559</v>
      </c>
    </row>
    <row r="18439" spans="1:23" x14ac:dyDescent="0.3">
      <c r="A18439">
        <v>26414</v>
      </c>
      <c r="B18439" s="15" t="s">
        <v>1900</v>
      </c>
      <c r="C18439" t="str">
        <f>_xlfn.XLOOKUP($B18439, STANDARDS!$A:$A, STANDARDS!$B:$B,,0,2)</f>
        <v>Undivided Blue Anchor Fm; Westbury Fm; Lilstock Fm; Blue Lias Fm</v>
      </c>
      <c r="D18439" t="s">
        <v>2158</v>
      </c>
      <c r="E18439" t="s">
        <v>2205</v>
      </c>
      <c r="J18439" cm="1">
        <f t="array" ref="J18439:L18439">_xlfn.XLOOKUP($C18439, AGE!$A:$A,AGE!$B:$D,,0,2)</f>
        <v>203.9</v>
      </c>
      <c r="K18439">
        <v>4.5999999999999943</v>
      </c>
      <c r="L18439" t="str">
        <v xml:space="preserve">GSA 2018 </v>
      </c>
      <c r="M18439" t="s">
        <v>2404</v>
      </c>
      <c r="P18439" t="s">
        <v>243</v>
      </c>
      <c r="S18439" s="35">
        <v>-26.61</v>
      </c>
      <c r="U18439" t="s">
        <v>2307</v>
      </c>
      <c r="V18439">
        <v>1</v>
      </c>
      <c r="W18439" t="s">
        <v>2559</v>
      </c>
    </row>
    <row r="18440" spans="1:23" x14ac:dyDescent="0.3">
      <c r="A18440">
        <v>26415</v>
      </c>
      <c r="B18440" s="15" t="s">
        <v>1900</v>
      </c>
      <c r="C18440" t="str">
        <f>_xlfn.XLOOKUP($B18440, STANDARDS!$A:$A, STANDARDS!$B:$B,,0,2)</f>
        <v>Undivided Blue Anchor Fm; Westbury Fm; Lilstock Fm; Blue Lias Fm</v>
      </c>
      <c r="D18440" t="s">
        <v>2158</v>
      </c>
      <c r="E18440" t="s">
        <v>2205</v>
      </c>
      <c r="J18440" cm="1">
        <f t="array" ref="J18440:L18440">_xlfn.XLOOKUP($C18440, AGE!$A:$A,AGE!$B:$D,,0,2)</f>
        <v>203.9</v>
      </c>
      <c r="K18440">
        <v>4.5999999999999943</v>
      </c>
      <c r="L18440" t="str">
        <v xml:space="preserve">GSA 2018 </v>
      </c>
      <c r="M18440" t="s">
        <v>2404</v>
      </c>
      <c r="P18440" t="s">
        <v>243</v>
      </c>
      <c r="S18440" s="35">
        <v>-24.97</v>
      </c>
      <c r="U18440" t="s">
        <v>2307</v>
      </c>
      <c r="V18440">
        <v>1</v>
      </c>
      <c r="W18440" t="s">
        <v>2559</v>
      </c>
    </row>
    <row r="18441" spans="1:23" x14ac:dyDescent="0.3">
      <c r="A18441">
        <v>26416</v>
      </c>
      <c r="B18441" s="15" t="s">
        <v>1900</v>
      </c>
      <c r="C18441" t="str">
        <f>_xlfn.XLOOKUP($B18441, STANDARDS!$A:$A, STANDARDS!$B:$B,,0,2)</f>
        <v>Undivided Blue Anchor Fm; Westbury Fm; Lilstock Fm; Blue Lias Fm</v>
      </c>
      <c r="D18441" t="s">
        <v>2158</v>
      </c>
      <c r="E18441" t="s">
        <v>2205</v>
      </c>
      <c r="J18441" cm="1">
        <f t="array" ref="J18441:L18441">_xlfn.XLOOKUP($C18441, AGE!$A:$A,AGE!$B:$D,,0,2)</f>
        <v>203.9</v>
      </c>
      <c r="K18441">
        <v>4.5999999999999943</v>
      </c>
      <c r="L18441" t="str">
        <v xml:space="preserve">GSA 2018 </v>
      </c>
      <c r="M18441" t="s">
        <v>2404</v>
      </c>
      <c r="P18441" t="s">
        <v>243</v>
      </c>
      <c r="S18441" s="35">
        <v>-25.82</v>
      </c>
      <c r="U18441" t="s">
        <v>2307</v>
      </c>
      <c r="V18441">
        <v>1</v>
      </c>
      <c r="W18441" t="s">
        <v>2559</v>
      </c>
    </row>
    <row r="18442" spans="1:23" x14ac:dyDescent="0.3">
      <c r="A18442">
        <v>26417</v>
      </c>
      <c r="B18442" s="15" t="s">
        <v>1900</v>
      </c>
      <c r="C18442" t="str">
        <f>_xlfn.XLOOKUP($B18442, STANDARDS!$A:$A, STANDARDS!$B:$B,,0,2)</f>
        <v>Undivided Blue Anchor Fm; Westbury Fm; Lilstock Fm; Blue Lias Fm</v>
      </c>
      <c r="D18442" t="s">
        <v>2158</v>
      </c>
      <c r="E18442" t="s">
        <v>2205</v>
      </c>
      <c r="J18442" cm="1">
        <f t="array" ref="J18442:L18442">_xlfn.XLOOKUP($C18442, AGE!$A:$A,AGE!$B:$D,,0,2)</f>
        <v>203.9</v>
      </c>
      <c r="K18442">
        <v>4.5999999999999943</v>
      </c>
      <c r="L18442" t="str">
        <v xml:space="preserve">GSA 2018 </v>
      </c>
      <c r="M18442" t="s">
        <v>2404</v>
      </c>
      <c r="P18442" t="s">
        <v>243</v>
      </c>
      <c r="S18442" s="35">
        <v>-25.25</v>
      </c>
      <c r="U18442" t="s">
        <v>2307</v>
      </c>
      <c r="V18442">
        <v>1</v>
      </c>
      <c r="W18442" t="s">
        <v>2559</v>
      </c>
    </row>
    <row r="18443" spans="1:23" x14ac:dyDescent="0.3">
      <c r="A18443">
        <v>26418</v>
      </c>
      <c r="B18443" s="15" t="s">
        <v>1900</v>
      </c>
      <c r="C18443" t="str">
        <f>_xlfn.XLOOKUP($B18443, STANDARDS!$A:$A, STANDARDS!$B:$B,,0,2)</f>
        <v>Undivided Blue Anchor Fm; Westbury Fm; Lilstock Fm; Blue Lias Fm</v>
      </c>
      <c r="D18443" t="s">
        <v>2158</v>
      </c>
      <c r="E18443" t="s">
        <v>2205</v>
      </c>
      <c r="J18443" cm="1">
        <f t="array" ref="J18443:L18443">_xlfn.XLOOKUP($C18443, AGE!$A:$A,AGE!$B:$D,,0,2)</f>
        <v>203.9</v>
      </c>
      <c r="K18443">
        <v>4.5999999999999943</v>
      </c>
      <c r="L18443" t="str">
        <v xml:space="preserve">GSA 2018 </v>
      </c>
      <c r="M18443" t="s">
        <v>2404</v>
      </c>
      <c r="P18443" t="s">
        <v>243</v>
      </c>
      <c r="S18443" s="35">
        <v>-25.16</v>
      </c>
      <c r="U18443" t="s">
        <v>2307</v>
      </c>
      <c r="V18443">
        <v>1</v>
      </c>
      <c r="W18443" t="s">
        <v>2559</v>
      </c>
    </row>
    <row r="18444" spans="1:23" x14ac:dyDescent="0.3">
      <c r="A18444">
        <v>26419</v>
      </c>
      <c r="B18444" s="15" t="s">
        <v>1900</v>
      </c>
      <c r="C18444" t="str">
        <f>_xlfn.XLOOKUP($B18444, STANDARDS!$A:$A, STANDARDS!$B:$B,,0,2)</f>
        <v>Undivided Blue Anchor Fm; Westbury Fm; Lilstock Fm; Blue Lias Fm</v>
      </c>
      <c r="D18444" t="s">
        <v>2158</v>
      </c>
      <c r="E18444" t="s">
        <v>2205</v>
      </c>
      <c r="J18444" cm="1">
        <f t="array" ref="J18444:L18444">_xlfn.XLOOKUP($C18444, AGE!$A:$A,AGE!$B:$D,,0,2)</f>
        <v>203.9</v>
      </c>
      <c r="K18444">
        <v>4.5999999999999943</v>
      </c>
      <c r="L18444" t="str">
        <v xml:space="preserve">GSA 2018 </v>
      </c>
      <c r="M18444" t="s">
        <v>2404</v>
      </c>
      <c r="P18444" t="s">
        <v>243</v>
      </c>
      <c r="S18444" s="35">
        <v>-25.6</v>
      </c>
      <c r="U18444" t="s">
        <v>2307</v>
      </c>
      <c r="V18444">
        <v>1</v>
      </c>
      <c r="W18444" t="s">
        <v>2559</v>
      </c>
    </row>
    <row r="18445" spans="1:23" x14ac:dyDescent="0.3">
      <c r="A18445">
        <v>26420</v>
      </c>
      <c r="B18445" s="15" t="s">
        <v>1900</v>
      </c>
      <c r="C18445" t="str">
        <f>_xlfn.XLOOKUP($B18445, STANDARDS!$A:$A, STANDARDS!$B:$B,,0,2)</f>
        <v>Undivided Blue Anchor Fm; Westbury Fm; Lilstock Fm; Blue Lias Fm</v>
      </c>
      <c r="D18445" t="s">
        <v>2158</v>
      </c>
      <c r="E18445" t="s">
        <v>2205</v>
      </c>
      <c r="J18445" cm="1">
        <f t="array" ref="J18445:L18445">_xlfn.XLOOKUP($C18445, AGE!$A:$A,AGE!$B:$D,,0,2)</f>
        <v>203.9</v>
      </c>
      <c r="K18445">
        <v>4.5999999999999943</v>
      </c>
      <c r="L18445" t="str">
        <v xml:space="preserve">GSA 2018 </v>
      </c>
      <c r="M18445" t="s">
        <v>2404</v>
      </c>
      <c r="P18445" t="s">
        <v>243</v>
      </c>
      <c r="S18445" s="35">
        <v>-27.05</v>
      </c>
      <c r="U18445" t="s">
        <v>2307</v>
      </c>
      <c r="V18445">
        <v>1</v>
      </c>
      <c r="W18445" t="s">
        <v>2559</v>
      </c>
    </row>
    <row r="18446" spans="1:23" x14ac:dyDescent="0.3">
      <c r="A18446">
        <v>26421</v>
      </c>
      <c r="B18446" s="15" t="s">
        <v>1900</v>
      </c>
      <c r="C18446" t="str">
        <f>_xlfn.XLOOKUP($B18446, STANDARDS!$A:$A, STANDARDS!$B:$B,,0,2)</f>
        <v>Undivided Blue Anchor Fm; Westbury Fm; Lilstock Fm; Blue Lias Fm</v>
      </c>
      <c r="D18446" t="s">
        <v>2158</v>
      </c>
      <c r="E18446" t="s">
        <v>2205</v>
      </c>
      <c r="J18446" cm="1">
        <f t="array" ref="J18446:L18446">_xlfn.XLOOKUP($C18446, AGE!$A:$A,AGE!$B:$D,,0,2)</f>
        <v>203.9</v>
      </c>
      <c r="K18446">
        <v>4.5999999999999943</v>
      </c>
      <c r="L18446" t="str">
        <v xml:space="preserve">GSA 2018 </v>
      </c>
      <c r="M18446" t="s">
        <v>2404</v>
      </c>
      <c r="P18446" t="s">
        <v>243</v>
      </c>
      <c r="S18446" s="35">
        <v>-25.41</v>
      </c>
      <c r="U18446" t="s">
        <v>2307</v>
      </c>
      <c r="V18446">
        <v>1</v>
      </c>
      <c r="W18446" t="s">
        <v>2559</v>
      </c>
    </row>
    <row r="18447" spans="1:23" x14ac:dyDescent="0.3">
      <c r="A18447">
        <v>26422</v>
      </c>
      <c r="B18447" s="15" t="s">
        <v>1900</v>
      </c>
      <c r="C18447" t="str">
        <f>_xlfn.XLOOKUP($B18447, STANDARDS!$A:$A, STANDARDS!$B:$B,,0,2)</f>
        <v>Undivided Blue Anchor Fm; Westbury Fm; Lilstock Fm; Blue Lias Fm</v>
      </c>
      <c r="D18447" t="s">
        <v>2158</v>
      </c>
      <c r="E18447" t="s">
        <v>2205</v>
      </c>
      <c r="J18447" cm="1">
        <f t="array" ref="J18447:L18447">_xlfn.XLOOKUP($C18447, AGE!$A:$A,AGE!$B:$D,,0,2)</f>
        <v>203.9</v>
      </c>
      <c r="K18447">
        <v>4.5999999999999943</v>
      </c>
      <c r="L18447" t="str">
        <v xml:space="preserve">GSA 2018 </v>
      </c>
      <c r="M18447" t="s">
        <v>2404</v>
      </c>
      <c r="P18447" t="s">
        <v>243</v>
      </c>
      <c r="S18447" s="35">
        <v>-24.88</v>
      </c>
      <c r="U18447" t="s">
        <v>2307</v>
      </c>
      <c r="V18447">
        <v>1</v>
      </c>
      <c r="W18447" t="s">
        <v>2559</v>
      </c>
    </row>
    <row r="18448" spans="1:23" x14ac:dyDescent="0.3">
      <c r="A18448">
        <v>26423</v>
      </c>
      <c r="B18448" s="15" t="s">
        <v>1900</v>
      </c>
      <c r="C18448" t="str">
        <f>_xlfn.XLOOKUP($B18448, STANDARDS!$A:$A, STANDARDS!$B:$B,,0,2)</f>
        <v>Undivided Blue Anchor Fm; Westbury Fm; Lilstock Fm; Blue Lias Fm</v>
      </c>
      <c r="D18448" t="s">
        <v>2158</v>
      </c>
      <c r="E18448" t="s">
        <v>2205</v>
      </c>
      <c r="J18448" cm="1">
        <f t="array" ref="J18448:L18448">_xlfn.XLOOKUP($C18448, AGE!$A:$A,AGE!$B:$D,,0,2)</f>
        <v>203.9</v>
      </c>
      <c r="K18448">
        <v>4.5999999999999943</v>
      </c>
      <c r="L18448" t="str">
        <v xml:space="preserve">GSA 2018 </v>
      </c>
      <c r="M18448" t="s">
        <v>2404</v>
      </c>
      <c r="P18448" t="s">
        <v>243</v>
      </c>
      <c r="S18448" s="35">
        <v>-26.43</v>
      </c>
      <c r="U18448" t="s">
        <v>2307</v>
      </c>
      <c r="V18448">
        <v>1</v>
      </c>
      <c r="W18448" t="s">
        <v>2559</v>
      </c>
    </row>
    <row r="18449" spans="1:23" x14ac:dyDescent="0.3">
      <c r="A18449">
        <v>26424</v>
      </c>
      <c r="B18449" s="15" t="s">
        <v>1900</v>
      </c>
      <c r="C18449" t="str">
        <f>_xlfn.XLOOKUP($B18449, STANDARDS!$A:$A, STANDARDS!$B:$B,,0,2)</f>
        <v>Undivided Blue Anchor Fm; Westbury Fm; Lilstock Fm; Blue Lias Fm</v>
      </c>
      <c r="D18449" t="s">
        <v>2158</v>
      </c>
      <c r="E18449" t="s">
        <v>2205</v>
      </c>
      <c r="J18449" cm="1">
        <f t="array" ref="J18449:L18449">_xlfn.XLOOKUP($C18449, AGE!$A:$A,AGE!$B:$D,,0,2)</f>
        <v>203.9</v>
      </c>
      <c r="K18449">
        <v>4.5999999999999943</v>
      </c>
      <c r="L18449" t="str">
        <v xml:space="preserve">GSA 2018 </v>
      </c>
      <c r="M18449" t="s">
        <v>2404</v>
      </c>
      <c r="P18449" t="s">
        <v>243</v>
      </c>
      <c r="S18449" s="35">
        <v>-26.31</v>
      </c>
      <c r="U18449" t="s">
        <v>2307</v>
      </c>
      <c r="V18449">
        <v>1</v>
      </c>
      <c r="W18449" t="s">
        <v>2559</v>
      </c>
    </row>
    <row r="18450" spans="1:23" x14ac:dyDescent="0.3">
      <c r="A18450">
        <v>26425</v>
      </c>
      <c r="B18450" s="15" t="s">
        <v>1900</v>
      </c>
      <c r="C18450" t="str">
        <f>_xlfn.XLOOKUP($B18450, STANDARDS!$A:$A, STANDARDS!$B:$B,,0,2)</f>
        <v>Undivided Blue Anchor Fm; Westbury Fm; Lilstock Fm; Blue Lias Fm</v>
      </c>
      <c r="D18450" t="s">
        <v>2158</v>
      </c>
      <c r="E18450" t="s">
        <v>2205</v>
      </c>
      <c r="J18450" cm="1">
        <f t="array" ref="J18450:L18450">_xlfn.XLOOKUP($C18450, AGE!$A:$A,AGE!$B:$D,,0,2)</f>
        <v>203.9</v>
      </c>
      <c r="K18450">
        <v>4.5999999999999943</v>
      </c>
      <c r="L18450" t="str">
        <v xml:space="preserve">GSA 2018 </v>
      </c>
      <c r="M18450" t="s">
        <v>2404</v>
      </c>
      <c r="P18450" t="s">
        <v>243</v>
      </c>
      <c r="S18450" s="35">
        <v>-24.93</v>
      </c>
      <c r="U18450" t="s">
        <v>2307</v>
      </c>
      <c r="V18450">
        <v>1</v>
      </c>
      <c r="W18450" t="s">
        <v>2559</v>
      </c>
    </row>
    <row r="18451" spans="1:23" x14ac:dyDescent="0.3">
      <c r="A18451">
        <v>26426</v>
      </c>
      <c r="B18451" s="15" t="s">
        <v>1900</v>
      </c>
      <c r="C18451" t="str">
        <f>_xlfn.XLOOKUP($B18451, STANDARDS!$A:$A, STANDARDS!$B:$B,,0,2)</f>
        <v>Undivided Blue Anchor Fm; Westbury Fm; Lilstock Fm; Blue Lias Fm</v>
      </c>
      <c r="D18451" t="s">
        <v>2158</v>
      </c>
      <c r="E18451" t="s">
        <v>2205</v>
      </c>
      <c r="J18451" cm="1">
        <f t="array" ref="J18451:L18451">_xlfn.XLOOKUP($C18451, AGE!$A:$A,AGE!$B:$D,,0,2)</f>
        <v>203.9</v>
      </c>
      <c r="K18451">
        <v>4.5999999999999943</v>
      </c>
      <c r="L18451" t="str">
        <v xml:space="preserve">GSA 2018 </v>
      </c>
      <c r="M18451" t="s">
        <v>2404</v>
      </c>
      <c r="P18451" t="s">
        <v>243</v>
      </c>
      <c r="S18451" s="35">
        <v>-25.38</v>
      </c>
      <c r="U18451" t="s">
        <v>2307</v>
      </c>
      <c r="V18451">
        <v>1</v>
      </c>
      <c r="W18451" t="s">
        <v>2559</v>
      </c>
    </row>
    <row r="18452" spans="1:23" x14ac:dyDescent="0.3">
      <c r="A18452">
        <v>26427</v>
      </c>
      <c r="B18452" s="15" t="s">
        <v>1900</v>
      </c>
      <c r="C18452" t="str">
        <f>_xlfn.XLOOKUP($B18452, STANDARDS!$A:$A, STANDARDS!$B:$B,,0,2)</f>
        <v>Undivided Blue Anchor Fm; Westbury Fm; Lilstock Fm; Blue Lias Fm</v>
      </c>
      <c r="D18452" t="s">
        <v>2158</v>
      </c>
      <c r="E18452" t="s">
        <v>2205</v>
      </c>
      <c r="J18452" cm="1">
        <f t="array" ref="J18452:L18452">_xlfn.XLOOKUP($C18452, AGE!$A:$A,AGE!$B:$D,,0,2)</f>
        <v>203.9</v>
      </c>
      <c r="K18452">
        <v>4.5999999999999943</v>
      </c>
      <c r="L18452" t="str">
        <v xml:space="preserve">GSA 2018 </v>
      </c>
      <c r="M18452" t="s">
        <v>2404</v>
      </c>
      <c r="P18452" t="s">
        <v>243</v>
      </c>
      <c r="S18452" s="35">
        <v>-26.75</v>
      </c>
      <c r="U18452" t="s">
        <v>2307</v>
      </c>
      <c r="V18452">
        <v>1</v>
      </c>
      <c r="W18452" t="s">
        <v>2559</v>
      </c>
    </row>
    <row r="18453" spans="1:23" x14ac:dyDescent="0.3">
      <c r="A18453">
        <v>26428</v>
      </c>
      <c r="B18453" s="15" t="s">
        <v>1900</v>
      </c>
      <c r="C18453" t="str">
        <f>_xlfn.XLOOKUP($B18453, STANDARDS!$A:$A, STANDARDS!$B:$B,,0,2)</f>
        <v>Undivided Blue Anchor Fm; Westbury Fm; Lilstock Fm; Blue Lias Fm</v>
      </c>
      <c r="D18453" t="s">
        <v>2158</v>
      </c>
      <c r="E18453" t="s">
        <v>2205</v>
      </c>
      <c r="J18453" cm="1">
        <f t="array" ref="J18453:L18453">_xlfn.XLOOKUP($C18453, AGE!$A:$A,AGE!$B:$D,,0,2)</f>
        <v>203.9</v>
      </c>
      <c r="K18453">
        <v>4.5999999999999943</v>
      </c>
      <c r="L18453" t="str">
        <v xml:space="preserve">GSA 2018 </v>
      </c>
      <c r="M18453" t="s">
        <v>2404</v>
      </c>
      <c r="P18453" t="s">
        <v>243</v>
      </c>
      <c r="S18453" s="35">
        <v>-26.34</v>
      </c>
      <c r="U18453" t="s">
        <v>2307</v>
      </c>
      <c r="V18453">
        <v>1</v>
      </c>
      <c r="W18453" t="s">
        <v>2559</v>
      </c>
    </row>
    <row r="18454" spans="1:23" x14ac:dyDescent="0.3">
      <c r="A18454">
        <v>26429</v>
      </c>
      <c r="B18454" s="15" t="s">
        <v>1900</v>
      </c>
      <c r="C18454" t="str">
        <f>_xlfn.XLOOKUP($B18454, STANDARDS!$A:$A, STANDARDS!$B:$B,,0,2)</f>
        <v>Undivided Blue Anchor Fm; Westbury Fm; Lilstock Fm; Blue Lias Fm</v>
      </c>
      <c r="D18454" t="s">
        <v>2158</v>
      </c>
      <c r="E18454" t="s">
        <v>2205</v>
      </c>
      <c r="J18454" cm="1">
        <f t="array" ref="J18454:L18454">_xlfn.XLOOKUP($C18454, AGE!$A:$A,AGE!$B:$D,,0,2)</f>
        <v>203.9</v>
      </c>
      <c r="K18454">
        <v>4.5999999999999943</v>
      </c>
      <c r="L18454" t="str">
        <v xml:space="preserve">GSA 2018 </v>
      </c>
      <c r="M18454" t="s">
        <v>2404</v>
      </c>
      <c r="P18454" t="s">
        <v>243</v>
      </c>
      <c r="S18454" s="35">
        <v>-26.71</v>
      </c>
      <c r="U18454" t="s">
        <v>2307</v>
      </c>
      <c r="V18454">
        <v>1</v>
      </c>
      <c r="W18454" t="s">
        <v>2559</v>
      </c>
    </row>
    <row r="18455" spans="1:23" x14ac:dyDescent="0.3">
      <c r="A18455">
        <v>26430</v>
      </c>
      <c r="B18455" s="15" t="s">
        <v>1900</v>
      </c>
      <c r="C18455" t="str">
        <f>_xlfn.XLOOKUP($B18455, STANDARDS!$A:$A, STANDARDS!$B:$B,,0,2)</f>
        <v>Undivided Blue Anchor Fm; Westbury Fm; Lilstock Fm; Blue Lias Fm</v>
      </c>
      <c r="D18455" t="s">
        <v>2158</v>
      </c>
      <c r="E18455" t="s">
        <v>2205</v>
      </c>
      <c r="J18455" cm="1">
        <f t="array" ref="J18455:L18455">_xlfn.XLOOKUP($C18455, AGE!$A:$A,AGE!$B:$D,,0,2)</f>
        <v>203.9</v>
      </c>
      <c r="K18455">
        <v>4.5999999999999943</v>
      </c>
      <c r="L18455" t="str">
        <v xml:space="preserve">GSA 2018 </v>
      </c>
      <c r="M18455" t="s">
        <v>2404</v>
      </c>
      <c r="P18455" t="s">
        <v>243</v>
      </c>
      <c r="S18455" s="35">
        <v>-26.21</v>
      </c>
      <c r="U18455" t="s">
        <v>2307</v>
      </c>
      <c r="V18455">
        <v>1</v>
      </c>
      <c r="W18455" t="s">
        <v>2559</v>
      </c>
    </row>
    <row r="18456" spans="1:23" x14ac:dyDescent="0.3">
      <c r="A18456">
        <v>26431</v>
      </c>
      <c r="B18456" s="15" t="s">
        <v>1902</v>
      </c>
      <c r="C18456" t="str">
        <f>_xlfn.XLOOKUP($B18456, STANDARDS!$A:$A, STANDARDS!$B:$B,,0,2)</f>
        <v>Kap Steward Fm, Neill Klinter Gp</v>
      </c>
      <c r="D18456" t="s">
        <v>512</v>
      </c>
      <c r="E18456" t="s">
        <v>2206</v>
      </c>
      <c r="J18456" cm="1">
        <f t="array" ref="J18456:L18456">_xlfn.XLOOKUP($C18456, AGE!$A:$A,AGE!$B:$D,,0,2)</f>
        <v>203.9</v>
      </c>
      <c r="K18456">
        <v>4.5999999999999943</v>
      </c>
      <c r="L18456" t="str">
        <v xml:space="preserve">GSA 2018 </v>
      </c>
      <c r="M18456" t="s">
        <v>2310</v>
      </c>
      <c r="P18456" t="s">
        <v>243</v>
      </c>
      <c r="S18456" s="35">
        <v>-24.63</v>
      </c>
      <c r="U18456" t="s">
        <v>2311</v>
      </c>
      <c r="V18456">
        <v>1</v>
      </c>
      <c r="W18456" t="s">
        <v>2559</v>
      </c>
    </row>
    <row r="18457" spans="1:23" x14ac:dyDescent="0.3">
      <c r="A18457">
        <v>26432</v>
      </c>
      <c r="B18457" s="15" t="s">
        <v>1902</v>
      </c>
      <c r="C18457" t="str">
        <f>_xlfn.XLOOKUP($B18457, STANDARDS!$A:$A, STANDARDS!$B:$B,,0,2)</f>
        <v>Kap Steward Fm, Neill Klinter Gp</v>
      </c>
      <c r="D18457" t="s">
        <v>512</v>
      </c>
      <c r="E18457" t="s">
        <v>2206</v>
      </c>
      <c r="J18457" cm="1">
        <f t="array" ref="J18457:L18457">_xlfn.XLOOKUP($C18457, AGE!$A:$A,AGE!$B:$D,,0,2)</f>
        <v>203.9</v>
      </c>
      <c r="K18457">
        <v>4.5999999999999943</v>
      </c>
      <c r="L18457" t="str">
        <v xml:space="preserve">GSA 2018 </v>
      </c>
      <c r="M18457" t="s">
        <v>2310</v>
      </c>
      <c r="P18457" t="s">
        <v>243</v>
      </c>
      <c r="S18457" s="35">
        <v>-25.17</v>
      </c>
      <c r="U18457" t="s">
        <v>2311</v>
      </c>
      <c r="V18457">
        <v>1</v>
      </c>
      <c r="W18457" t="s">
        <v>2559</v>
      </c>
    </row>
    <row r="18458" spans="1:23" x14ac:dyDescent="0.3">
      <c r="A18458">
        <v>26433</v>
      </c>
      <c r="B18458" s="15" t="s">
        <v>1902</v>
      </c>
      <c r="C18458" t="str">
        <f>_xlfn.XLOOKUP($B18458, STANDARDS!$A:$A, STANDARDS!$B:$B,,0,2)</f>
        <v>Kap Steward Fm, Neill Klinter Gp</v>
      </c>
      <c r="D18458" t="s">
        <v>512</v>
      </c>
      <c r="E18458" t="s">
        <v>2206</v>
      </c>
      <c r="J18458" cm="1">
        <f t="array" ref="J18458:L18458">_xlfn.XLOOKUP($C18458, AGE!$A:$A,AGE!$B:$D,,0,2)</f>
        <v>203.9</v>
      </c>
      <c r="K18458">
        <v>4.5999999999999943</v>
      </c>
      <c r="L18458" t="str">
        <v xml:space="preserve">GSA 2018 </v>
      </c>
      <c r="M18458" t="s">
        <v>2310</v>
      </c>
      <c r="P18458" t="s">
        <v>243</v>
      </c>
      <c r="S18458" s="35">
        <v>-25.15</v>
      </c>
      <c r="U18458" t="s">
        <v>2311</v>
      </c>
      <c r="V18458">
        <v>1</v>
      </c>
      <c r="W18458" t="s">
        <v>2559</v>
      </c>
    </row>
    <row r="18459" spans="1:23" x14ac:dyDescent="0.3">
      <c r="A18459">
        <v>26434</v>
      </c>
      <c r="B18459" s="15" t="s">
        <v>1902</v>
      </c>
      <c r="C18459" t="str">
        <f>_xlfn.XLOOKUP($B18459, STANDARDS!$A:$A, STANDARDS!$B:$B,,0,2)</f>
        <v>Kap Steward Fm, Neill Klinter Gp</v>
      </c>
      <c r="D18459" t="s">
        <v>512</v>
      </c>
      <c r="E18459" t="s">
        <v>2206</v>
      </c>
      <c r="J18459" cm="1">
        <f t="array" ref="J18459:L18459">_xlfn.XLOOKUP($C18459, AGE!$A:$A,AGE!$B:$D,,0,2)</f>
        <v>203.9</v>
      </c>
      <c r="K18459">
        <v>4.5999999999999943</v>
      </c>
      <c r="L18459" t="str">
        <v xml:space="preserve">GSA 2018 </v>
      </c>
      <c r="M18459" t="s">
        <v>2310</v>
      </c>
      <c r="P18459" t="s">
        <v>243</v>
      </c>
      <c r="S18459" s="35">
        <v>-24.37</v>
      </c>
      <c r="U18459" t="s">
        <v>2311</v>
      </c>
      <c r="V18459">
        <v>1</v>
      </c>
      <c r="W18459" t="s">
        <v>2559</v>
      </c>
    </row>
    <row r="18460" spans="1:23" x14ac:dyDescent="0.3">
      <c r="A18460">
        <v>26435</v>
      </c>
      <c r="B18460" s="15" t="s">
        <v>1902</v>
      </c>
      <c r="C18460" t="str">
        <f>_xlfn.XLOOKUP($B18460, STANDARDS!$A:$A, STANDARDS!$B:$B,,0,2)</f>
        <v>Kap Steward Fm, Neill Klinter Gp</v>
      </c>
      <c r="D18460" t="s">
        <v>512</v>
      </c>
      <c r="E18460" t="s">
        <v>2206</v>
      </c>
      <c r="J18460" cm="1">
        <f t="array" ref="J18460:L18460">_xlfn.XLOOKUP($C18460, AGE!$A:$A,AGE!$B:$D,,0,2)</f>
        <v>203.9</v>
      </c>
      <c r="K18460">
        <v>4.5999999999999943</v>
      </c>
      <c r="L18460" t="str">
        <v xml:space="preserve">GSA 2018 </v>
      </c>
      <c r="M18460" t="s">
        <v>2310</v>
      </c>
      <c r="P18460" t="s">
        <v>243</v>
      </c>
      <c r="S18460" s="35">
        <v>-24.53</v>
      </c>
      <c r="U18460" t="s">
        <v>2311</v>
      </c>
      <c r="V18460">
        <v>1</v>
      </c>
      <c r="W18460" t="s">
        <v>2559</v>
      </c>
    </row>
    <row r="18461" spans="1:23" x14ac:dyDescent="0.3">
      <c r="A18461">
        <v>26436</v>
      </c>
      <c r="B18461" s="15" t="s">
        <v>1902</v>
      </c>
      <c r="C18461" t="str">
        <f>_xlfn.XLOOKUP($B18461, STANDARDS!$A:$A, STANDARDS!$B:$B,,0,2)</f>
        <v>Kap Steward Fm, Neill Klinter Gp</v>
      </c>
      <c r="D18461" t="s">
        <v>512</v>
      </c>
      <c r="E18461" t="s">
        <v>2206</v>
      </c>
      <c r="J18461" cm="1">
        <f t="array" ref="J18461:L18461">_xlfn.XLOOKUP($C18461, AGE!$A:$A,AGE!$B:$D,,0,2)</f>
        <v>203.9</v>
      </c>
      <c r="K18461">
        <v>4.5999999999999943</v>
      </c>
      <c r="L18461" t="str">
        <v xml:space="preserve">GSA 2018 </v>
      </c>
      <c r="M18461" t="s">
        <v>2310</v>
      </c>
      <c r="P18461" t="s">
        <v>243</v>
      </c>
      <c r="S18461" s="35">
        <v>-23.36</v>
      </c>
      <c r="U18461" t="s">
        <v>2311</v>
      </c>
      <c r="V18461">
        <v>1</v>
      </c>
      <c r="W18461" t="s">
        <v>2559</v>
      </c>
    </row>
    <row r="18462" spans="1:23" x14ac:dyDescent="0.3">
      <c r="A18462">
        <v>26437</v>
      </c>
      <c r="B18462" s="15" t="s">
        <v>1902</v>
      </c>
      <c r="C18462" t="str">
        <f>_xlfn.XLOOKUP($B18462, STANDARDS!$A:$A, STANDARDS!$B:$B,,0,2)</f>
        <v>Kap Steward Fm, Neill Klinter Gp</v>
      </c>
      <c r="D18462" t="s">
        <v>512</v>
      </c>
      <c r="E18462" t="s">
        <v>2206</v>
      </c>
      <c r="J18462" cm="1">
        <f t="array" ref="J18462:L18462">_xlfn.XLOOKUP($C18462, AGE!$A:$A,AGE!$B:$D,,0,2)</f>
        <v>203.9</v>
      </c>
      <c r="K18462">
        <v>4.5999999999999943</v>
      </c>
      <c r="L18462" t="str">
        <v xml:space="preserve">GSA 2018 </v>
      </c>
      <c r="M18462" t="s">
        <v>2310</v>
      </c>
      <c r="P18462" t="s">
        <v>243</v>
      </c>
      <c r="S18462" s="35">
        <v>-25.07</v>
      </c>
      <c r="U18462" t="s">
        <v>2311</v>
      </c>
      <c r="V18462">
        <v>1</v>
      </c>
      <c r="W18462" t="s">
        <v>2559</v>
      </c>
    </row>
    <row r="18463" spans="1:23" x14ac:dyDescent="0.3">
      <c r="A18463">
        <v>26438</v>
      </c>
      <c r="B18463" s="15" t="s">
        <v>1902</v>
      </c>
      <c r="C18463" t="str">
        <f>_xlfn.XLOOKUP($B18463, STANDARDS!$A:$A, STANDARDS!$B:$B,,0,2)</f>
        <v>Kap Steward Fm, Neill Klinter Gp</v>
      </c>
      <c r="D18463" t="s">
        <v>512</v>
      </c>
      <c r="E18463" t="s">
        <v>2206</v>
      </c>
      <c r="J18463" cm="1">
        <f t="array" ref="J18463:L18463">_xlfn.XLOOKUP($C18463, AGE!$A:$A,AGE!$B:$D,,0,2)</f>
        <v>203.9</v>
      </c>
      <c r="K18463">
        <v>4.5999999999999943</v>
      </c>
      <c r="L18463" t="str">
        <v xml:space="preserve">GSA 2018 </v>
      </c>
      <c r="M18463" t="s">
        <v>2310</v>
      </c>
      <c r="P18463" t="s">
        <v>243</v>
      </c>
      <c r="S18463" s="35">
        <v>-26.95</v>
      </c>
      <c r="U18463" t="s">
        <v>2311</v>
      </c>
      <c r="V18463">
        <v>1</v>
      </c>
      <c r="W18463" t="s">
        <v>2559</v>
      </c>
    </row>
    <row r="18464" spans="1:23" x14ac:dyDescent="0.3">
      <c r="A18464">
        <v>26439</v>
      </c>
      <c r="B18464" s="15" t="s">
        <v>1902</v>
      </c>
      <c r="C18464" t="str">
        <f>_xlfn.XLOOKUP($B18464, STANDARDS!$A:$A, STANDARDS!$B:$B,,0,2)</f>
        <v>Kap Steward Fm, Neill Klinter Gp</v>
      </c>
      <c r="D18464" t="s">
        <v>512</v>
      </c>
      <c r="E18464" t="s">
        <v>2206</v>
      </c>
      <c r="J18464" cm="1">
        <f t="array" ref="J18464:L18464">_xlfn.XLOOKUP($C18464, AGE!$A:$A,AGE!$B:$D,,0,2)</f>
        <v>203.9</v>
      </c>
      <c r="K18464">
        <v>4.5999999999999943</v>
      </c>
      <c r="L18464" t="str">
        <v xml:space="preserve">GSA 2018 </v>
      </c>
      <c r="M18464" t="s">
        <v>2310</v>
      </c>
      <c r="P18464" t="s">
        <v>243</v>
      </c>
      <c r="S18464" s="35">
        <v>-25.7</v>
      </c>
      <c r="U18464" t="s">
        <v>2311</v>
      </c>
      <c r="V18464">
        <v>1</v>
      </c>
      <c r="W18464" t="s">
        <v>2559</v>
      </c>
    </row>
    <row r="18465" spans="1:23" x14ac:dyDescent="0.3">
      <c r="A18465">
        <v>26440</v>
      </c>
      <c r="B18465" s="15" t="s">
        <v>1902</v>
      </c>
      <c r="C18465" t="str">
        <f>_xlfn.XLOOKUP($B18465, STANDARDS!$A:$A, STANDARDS!$B:$B,,0,2)</f>
        <v>Kap Steward Fm, Neill Klinter Gp</v>
      </c>
      <c r="D18465" t="s">
        <v>512</v>
      </c>
      <c r="E18465" t="s">
        <v>2206</v>
      </c>
      <c r="J18465" cm="1">
        <f t="array" ref="J18465:L18465">_xlfn.XLOOKUP($C18465, AGE!$A:$A,AGE!$B:$D,,0,2)</f>
        <v>203.9</v>
      </c>
      <c r="K18465">
        <v>4.5999999999999943</v>
      </c>
      <c r="L18465" t="str">
        <v xml:space="preserve">GSA 2018 </v>
      </c>
      <c r="M18465" t="s">
        <v>2310</v>
      </c>
      <c r="P18465" t="s">
        <v>243</v>
      </c>
      <c r="S18465" s="35">
        <v>-24.78</v>
      </c>
      <c r="U18465" t="s">
        <v>2311</v>
      </c>
      <c r="V18465">
        <v>1</v>
      </c>
      <c r="W18465" t="s">
        <v>2559</v>
      </c>
    </row>
    <row r="18466" spans="1:23" x14ac:dyDescent="0.3">
      <c r="A18466">
        <v>26441</v>
      </c>
      <c r="B18466" s="15" t="s">
        <v>1902</v>
      </c>
      <c r="C18466" t="str">
        <f>_xlfn.XLOOKUP($B18466, STANDARDS!$A:$A, STANDARDS!$B:$B,,0,2)</f>
        <v>Kap Steward Fm, Neill Klinter Gp</v>
      </c>
      <c r="D18466" t="s">
        <v>512</v>
      </c>
      <c r="E18466" t="s">
        <v>2206</v>
      </c>
      <c r="J18466" cm="1">
        <f t="array" ref="J18466:L18466">_xlfn.XLOOKUP($C18466, AGE!$A:$A,AGE!$B:$D,,0,2)</f>
        <v>203.9</v>
      </c>
      <c r="K18466">
        <v>4.5999999999999943</v>
      </c>
      <c r="L18466" t="str">
        <v xml:space="preserve">GSA 2018 </v>
      </c>
      <c r="M18466" t="s">
        <v>2310</v>
      </c>
      <c r="P18466" t="s">
        <v>243</v>
      </c>
      <c r="S18466" s="35">
        <v>-26.15</v>
      </c>
      <c r="U18466" t="s">
        <v>2311</v>
      </c>
      <c r="V18466">
        <v>1</v>
      </c>
      <c r="W18466" t="s">
        <v>2559</v>
      </c>
    </row>
    <row r="18467" spans="1:23" x14ac:dyDescent="0.3">
      <c r="A18467">
        <v>26442</v>
      </c>
      <c r="B18467" s="15" t="s">
        <v>1902</v>
      </c>
      <c r="C18467" t="str">
        <f>_xlfn.XLOOKUP($B18467, STANDARDS!$A:$A, STANDARDS!$B:$B,,0,2)</f>
        <v>Kap Steward Fm, Neill Klinter Gp</v>
      </c>
      <c r="D18467" t="s">
        <v>512</v>
      </c>
      <c r="E18467" t="s">
        <v>2206</v>
      </c>
      <c r="J18467" cm="1">
        <f t="array" ref="J18467:L18467">_xlfn.XLOOKUP($C18467, AGE!$A:$A,AGE!$B:$D,,0,2)</f>
        <v>203.9</v>
      </c>
      <c r="K18467">
        <v>4.5999999999999943</v>
      </c>
      <c r="L18467" t="str">
        <v xml:space="preserve">GSA 2018 </v>
      </c>
      <c r="M18467" t="s">
        <v>2310</v>
      </c>
      <c r="P18467" t="s">
        <v>243</v>
      </c>
      <c r="S18467" s="35">
        <v>-25.61</v>
      </c>
      <c r="U18467" t="s">
        <v>2311</v>
      </c>
      <c r="V18467">
        <v>1</v>
      </c>
      <c r="W18467" t="s">
        <v>2559</v>
      </c>
    </row>
    <row r="18468" spans="1:23" x14ac:dyDescent="0.3">
      <c r="A18468">
        <v>26443</v>
      </c>
      <c r="B18468" s="15" t="s">
        <v>1902</v>
      </c>
      <c r="C18468" t="str">
        <f>_xlfn.XLOOKUP($B18468, STANDARDS!$A:$A, STANDARDS!$B:$B,,0,2)</f>
        <v>Kap Steward Fm, Neill Klinter Gp</v>
      </c>
      <c r="D18468" t="s">
        <v>512</v>
      </c>
      <c r="E18468" t="s">
        <v>2206</v>
      </c>
      <c r="J18468" cm="1">
        <f t="array" ref="J18468:L18468">_xlfn.XLOOKUP($C18468, AGE!$A:$A,AGE!$B:$D,,0,2)</f>
        <v>203.9</v>
      </c>
      <c r="K18468">
        <v>4.5999999999999943</v>
      </c>
      <c r="L18468" t="str">
        <v xml:space="preserve">GSA 2018 </v>
      </c>
      <c r="M18468" t="s">
        <v>2310</v>
      </c>
      <c r="P18468" t="s">
        <v>243</v>
      </c>
      <c r="S18468" s="35">
        <v>-25.49</v>
      </c>
      <c r="U18468" t="s">
        <v>2311</v>
      </c>
      <c r="V18468">
        <v>1</v>
      </c>
      <c r="W18468" t="s">
        <v>2559</v>
      </c>
    </row>
    <row r="18469" spans="1:23" x14ac:dyDescent="0.3">
      <c r="A18469">
        <v>26444</v>
      </c>
      <c r="B18469" s="15" t="s">
        <v>1902</v>
      </c>
      <c r="C18469" t="str">
        <f>_xlfn.XLOOKUP($B18469, STANDARDS!$A:$A, STANDARDS!$B:$B,,0,2)</f>
        <v>Kap Steward Fm, Neill Klinter Gp</v>
      </c>
      <c r="D18469" t="s">
        <v>512</v>
      </c>
      <c r="E18469" t="s">
        <v>2206</v>
      </c>
      <c r="J18469" cm="1">
        <f t="array" ref="J18469:L18469">_xlfn.XLOOKUP($C18469, AGE!$A:$A,AGE!$B:$D,,0,2)</f>
        <v>203.9</v>
      </c>
      <c r="K18469">
        <v>4.5999999999999943</v>
      </c>
      <c r="L18469" t="str">
        <v xml:space="preserve">GSA 2018 </v>
      </c>
      <c r="M18469" t="s">
        <v>2310</v>
      </c>
      <c r="P18469" t="s">
        <v>243</v>
      </c>
      <c r="S18469" s="35">
        <v>-24.83</v>
      </c>
      <c r="U18469" t="s">
        <v>2311</v>
      </c>
      <c r="V18469">
        <v>1</v>
      </c>
      <c r="W18469" t="s">
        <v>2559</v>
      </c>
    </row>
    <row r="18470" spans="1:23" x14ac:dyDescent="0.3">
      <c r="A18470">
        <v>26445</v>
      </c>
      <c r="B18470" s="15" t="s">
        <v>1902</v>
      </c>
      <c r="C18470" t="str">
        <f>_xlfn.XLOOKUP($B18470, STANDARDS!$A:$A, STANDARDS!$B:$B,,0,2)</f>
        <v>Kap Steward Fm, Neill Klinter Gp</v>
      </c>
      <c r="D18470" t="s">
        <v>512</v>
      </c>
      <c r="E18470" t="s">
        <v>2206</v>
      </c>
      <c r="J18470" cm="1">
        <f t="array" ref="J18470:L18470">_xlfn.XLOOKUP($C18470, AGE!$A:$A,AGE!$B:$D,,0,2)</f>
        <v>203.9</v>
      </c>
      <c r="K18470">
        <v>4.5999999999999943</v>
      </c>
      <c r="L18470" t="str">
        <v xml:space="preserve">GSA 2018 </v>
      </c>
      <c r="M18470" t="s">
        <v>2310</v>
      </c>
      <c r="P18470" t="s">
        <v>243</v>
      </c>
      <c r="S18470" s="35">
        <v>-23.87</v>
      </c>
      <c r="U18470" t="s">
        <v>2311</v>
      </c>
      <c r="V18470">
        <v>1</v>
      </c>
      <c r="W18470" t="s">
        <v>2559</v>
      </c>
    </row>
    <row r="18471" spans="1:23" x14ac:dyDescent="0.3">
      <c r="A18471">
        <v>26446</v>
      </c>
      <c r="B18471" s="15" t="s">
        <v>1902</v>
      </c>
      <c r="C18471" t="str">
        <f>_xlfn.XLOOKUP($B18471, STANDARDS!$A:$A, STANDARDS!$B:$B,,0,2)</f>
        <v>Kap Steward Fm, Neill Klinter Gp</v>
      </c>
      <c r="D18471" t="s">
        <v>512</v>
      </c>
      <c r="E18471" t="s">
        <v>2206</v>
      </c>
      <c r="J18471" cm="1">
        <f t="array" ref="J18471:L18471">_xlfn.XLOOKUP($C18471, AGE!$A:$A,AGE!$B:$D,,0,2)</f>
        <v>203.9</v>
      </c>
      <c r="K18471">
        <v>4.5999999999999943</v>
      </c>
      <c r="L18471" t="str">
        <v xml:space="preserve">GSA 2018 </v>
      </c>
      <c r="M18471" t="s">
        <v>2310</v>
      </c>
      <c r="P18471" t="s">
        <v>243</v>
      </c>
      <c r="S18471" s="35">
        <v>-25.34</v>
      </c>
      <c r="U18471" t="s">
        <v>2311</v>
      </c>
      <c r="V18471">
        <v>1</v>
      </c>
      <c r="W18471" t="s">
        <v>2559</v>
      </c>
    </row>
    <row r="18472" spans="1:23" x14ac:dyDescent="0.3">
      <c r="A18472">
        <v>26447</v>
      </c>
      <c r="B18472" s="15" t="s">
        <v>1902</v>
      </c>
      <c r="C18472" t="str">
        <f>_xlfn.XLOOKUP($B18472, STANDARDS!$A:$A, STANDARDS!$B:$B,,0,2)</f>
        <v>Kap Steward Fm, Neill Klinter Gp</v>
      </c>
      <c r="D18472" t="s">
        <v>512</v>
      </c>
      <c r="E18472" t="s">
        <v>2206</v>
      </c>
      <c r="J18472" cm="1">
        <f t="array" ref="J18472:L18472">_xlfn.XLOOKUP($C18472, AGE!$A:$A,AGE!$B:$D,,0,2)</f>
        <v>203.9</v>
      </c>
      <c r="K18472">
        <v>4.5999999999999943</v>
      </c>
      <c r="L18472" t="str">
        <v xml:space="preserve">GSA 2018 </v>
      </c>
      <c r="M18472" t="s">
        <v>2310</v>
      </c>
      <c r="P18472" t="s">
        <v>243</v>
      </c>
      <c r="S18472" s="35">
        <v>-23.89</v>
      </c>
      <c r="U18472" t="s">
        <v>2311</v>
      </c>
      <c r="V18472">
        <v>1</v>
      </c>
      <c r="W18472" t="s">
        <v>2559</v>
      </c>
    </row>
    <row r="18473" spans="1:23" x14ac:dyDescent="0.3">
      <c r="A18473">
        <v>26448</v>
      </c>
      <c r="B18473" s="15" t="s">
        <v>1902</v>
      </c>
      <c r="C18473" t="str">
        <f>_xlfn.XLOOKUP($B18473, STANDARDS!$A:$A, STANDARDS!$B:$B,,0,2)</f>
        <v>Kap Steward Fm, Neill Klinter Gp</v>
      </c>
      <c r="D18473" t="s">
        <v>512</v>
      </c>
      <c r="E18473" t="s">
        <v>2206</v>
      </c>
      <c r="J18473" cm="1">
        <f t="array" ref="J18473:L18473">_xlfn.XLOOKUP($C18473, AGE!$A:$A,AGE!$B:$D,,0,2)</f>
        <v>203.9</v>
      </c>
      <c r="K18473">
        <v>4.5999999999999943</v>
      </c>
      <c r="L18473" t="str">
        <v xml:space="preserve">GSA 2018 </v>
      </c>
      <c r="M18473" t="s">
        <v>2310</v>
      </c>
      <c r="P18473" t="s">
        <v>243</v>
      </c>
      <c r="S18473" s="35">
        <v>-23.66</v>
      </c>
      <c r="U18473" t="s">
        <v>2311</v>
      </c>
      <c r="V18473">
        <v>1</v>
      </c>
      <c r="W18473" t="s">
        <v>2559</v>
      </c>
    </row>
    <row r="18474" spans="1:23" x14ac:dyDescent="0.3">
      <c r="A18474">
        <v>26449</v>
      </c>
      <c r="B18474" s="15" t="s">
        <v>1902</v>
      </c>
      <c r="C18474" t="str">
        <f>_xlfn.XLOOKUP($B18474, STANDARDS!$A:$A, STANDARDS!$B:$B,,0,2)</f>
        <v>Kap Steward Fm, Neill Klinter Gp</v>
      </c>
      <c r="D18474" t="s">
        <v>512</v>
      </c>
      <c r="E18474" t="s">
        <v>2206</v>
      </c>
      <c r="J18474" cm="1">
        <f t="array" ref="J18474:L18474">_xlfn.XLOOKUP($C18474, AGE!$A:$A,AGE!$B:$D,,0,2)</f>
        <v>203.9</v>
      </c>
      <c r="K18474">
        <v>4.5999999999999943</v>
      </c>
      <c r="L18474" t="str">
        <v xml:space="preserve">GSA 2018 </v>
      </c>
      <c r="M18474" t="s">
        <v>2310</v>
      </c>
      <c r="P18474" t="s">
        <v>243</v>
      </c>
      <c r="S18474" s="35">
        <v>-22.95</v>
      </c>
      <c r="U18474" t="s">
        <v>2311</v>
      </c>
      <c r="V18474">
        <v>1</v>
      </c>
      <c r="W18474" t="s">
        <v>2559</v>
      </c>
    </row>
    <row r="18475" spans="1:23" x14ac:dyDescent="0.3">
      <c r="A18475">
        <v>26450</v>
      </c>
      <c r="B18475" s="15" t="s">
        <v>1902</v>
      </c>
      <c r="C18475" t="str">
        <f>_xlfn.XLOOKUP($B18475, STANDARDS!$A:$A, STANDARDS!$B:$B,,0,2)</f>
        <v>Kap Steward Fm, Neill Klinter Gp</v>
      </c>
      <c r="D18475" t="s">
        <v>512</v>
      </c>
      <c r="E18475" t="s">
        <v>2206</v>
      </c>
      <c r="J18475" cm="1">
        <f t="array" ref="J18475:L18475">_xlfn.XLOOKUP($C18475, AGE!$A:$A,AGE!$B:$D,,0,2)</f>
        <v>203.9</v>
      </c>
      <c r="K18475">
        <v>4.5999999999999943</v>
      </c>
      <c r="L18475" t="str">
        <v xml:space="preserve">GSA 2018 </v>
      </c>
      <c r="M18475" t="s">
        <v>2310</v>
      </c>
      <c r="P18475" t="s">
        <v>243</v>
      </c>
      <c r="S18475" s="35">
        <v>-23.72</v>
      </c>
      <c r="U18475" t="s">
        <v>2311</v>
      </c>
      <c r="V18475">
        <v>1</v>
      </c>
      <c r="W18475" t="s">
        <v>2559</v>
      </c>
    </row>
    <row r="18476" spans="1:23" x14ac:dyDescent="0.3">
      <c r="A18476">
        <v>26451</v>
      </c>
      <c r="B18476" s="15" t="s">
        <v>1902</v>
      </c>
      <c r="C18476" t="str">
        <f>_xlfn.XLOOKUP($B18476, STANDARDS!$A:$A, STANDARDS!$B:$B,,0,2)</f>
        <v>Kap Steward Fm, Neill Klinter Gp</v>
      </c>
      <c r="D18476" t="s">
        <v>512</v>
      </c>
      <c r="E18476" t="s">
        <v>2206</v>
      </c>
      <c r="J18476" cm="1">
        <f t="array" ref="J18476:L18476">_xlfn.XLOOKUP($C18476, AGE!$A:$A,AGE!$B:$D,,0,2)</f>
        <v>203.9</v>
      </c>
      <c r="K18476">
        <v>4.5999999999999943</v>
      </c>
      <c r="L18476" t="str">
        <v xml:space="preserve">GSA 2018 </v>
      </c>
      <c r="M18476" t="s">
        <v>2310</v>
      </c>
      <c r="P18476" t="s">
        <v>243</v>
      </c>
      <c r="S18476" s="35">
        <v>-24.37</v>
      </c>
      <c r="U18476" t="s">
        <v>2311</v>
      </c>
      <c r="V18476">
        <v>1</v>
      </c>
      <c r="W18476" t="s">
        <v>2559</v>
      </c>
    </row>
    <row r="18477" spans="1:23" x14ac:dyDescent="0.3">
      <c r="A18477">
        <v>26452</v>
      </c>
      <c r="B18477" s="15" t="s">
        <v>1902</v>
      </c>
      <c r="C18477" t="str">
        <f>_xlfn.XLOOKUP($B18477, STANDARDS!$A:$A, STANDARDS!$B:$B,,0,2)</f>
        <v>Kap Steward Fm, Neill Klinter Gp</v>
      </c>
      <c r="D18477" t="s">
        <v>512</v>
      </c>
      <c r="E18477" t="s">
        <v>2206</v>
      </c>
      <c r="J18477" cm="1">
        <f t="array" ref="J18477:L18477">_xlfn.XLOOKUP($C18477, AGE!$A:$A,AGE!$B:$D,,0,2)</f>
        <v>203.9</v>
      </c>
      <c r="K18477">
        <v>4.5999999999999943</v>
      </c>
      <c r="L18477" t="str">
        <v xml:space="preserve">GSA 2018 </v>
      </c>
      <c r="M18477" t="s">
        <v>2310</v>
      </c>
      <c r="P18477" t="s">
        <v>243</v>
      </c>
      <c r="S18477" s="35">
        <v>-24.85</v>
      </c>
      <c r="U18477" t="s">
        <v>2311</v>
      </c>
      <c r="V18477">
        <v>1</v>
      </c>
      <c r="W18477" t="s">
        <v>2559</v>
      </c>
    </row>
    <row r="18478" spans="1:23" x14ac:dyDescent="0.3">
      <c r="A18478">
        <v>26453</v>
      </c>
      <c r="B18478" s="15" t="s">
        <v>1902</v>
      </c>
      <c r="C18478" t="str">
        <f>_xlfn.XLOOKUP($B18478, STANDARDS!$A:$A, STANDARDS!$B:$B,,0,2)</f>
        <v>Kap Steward Fm, Neill Klinter Gp</v>
      </c>
      <c r="D18478" t="s">
        <v>512</v>
      </c>
      <c r="E18478" t="s">
        <v>2206</v>
      </c>
      <c r="J18478" cm="1">
        <f t="array" ref="J18478:L18478">_xlfn.XLOOKUP($C18478, AGE!$A:$A,AGE!$B:$D,,0,2)</f>
        <v>203.9</v>
      </c>
      <c r="K18478">
        <v>4.5999999999999943</v>
      </c>
      <c r="L18478" t="str">
        <v xml:space="preserve">GSA 2018 </v>
      </c>
      <c r="M18478" t="s">
        <v>2310</v>
      </c>
      <c r="P18478" t="s">
        <v>243</v>
      </c>
      <c r="S18478" s="35">
        <v>-24.69</v>
      </c>
      <c r="U18478" t="s">
        <v>2311</v>
      </c>
      <c r="V18478">
        <v>1</v>
      </c>
      <c r="W18478" t="s">
        <v>2559</v>
      </c>
    </row>
    <row r="18479" spans="1:23" x14ac:dyDescent="0.3">
      <c r="A18479">
        <v>26454</v>
      </c>
      <c r="B18479" s="15" t="s">
        <v>1902</v>
      </c>
      <c r="C18479" t="str">
        <f>_xlfn.XLOOKUP($B18479, STANDARDS!$A:$A, STANDARDS!$B:$B,,0,2)</f>
        <v>Kap Steward Fm, Neill Klinter Gp</v>
      </c>
      <c r="D18479" t="s">
        <v>512</v>
      </c>
      <c r="E18479" t="s">
        <v>2206</v>
      </c>
      <c r="J18479" cm="1">
        <f t="array" ref="J18479:L18479">_xlfn.XLOOKUP($C18479, AGE!$A:$A,AGE!$B:$D,,0,2)</f>
        <v>203.9</v>
      </c>
      <c r="K18479">
        <v>4.5999999999999943</v>
      </c>
      <c r="L18479" t="str">
        <v xml:space="preserve">GSA 2018 </v>
      </c>
      <c r="M18479" t="s">
        <v>2310</v>
      </c>
      <c r="P18479" t="s">
        <v>243</v>
      </c>
      <c r="S18479" s="35">
        <v>-23.86</v>
      </c>
      <c r="U18479" t="s">
        <v>2311</v>
      </c>
      <c r="V18479">
        <v>1</v>
      </c>
      <c r="W18479" t="s">
        <v>2559</v>
      </c>
    </row>
    <row r="18480" spans="1:23" x14ac:dyDescent="0.3">
      <c r="A18480">
        <v>26455</v>
      </c>
      <c r="B18480" s="15" t="s">
        <v>1902</v>
      </c>
      <c r="C18480" t="str">
        <f>_xlfn.XLOOKUP($B18480, STANDARDS!$A:$A, STANDARDS!$B:$B,,0,2)</f>
        <v>Kap Steward Fm, Neill Klinter Gp</v>
      </c>
      <c r="D18480" t="s">
        <v>512</v>
      </c>
      <c r="E18480" t="s">
        <v>2206</v>
      </c>
      <c r="J18480" cm="1">
        <f t="array" ref="J18480:L18480">_xlfn.XLOOKUP($C18480, AGE!$A:$A,AGE!$B:$D,,0,2)</f>
        <v>203.9</v>
      </c>
      <c r="K18480">
        <v>4.5999999999999943</v>
      </c>
      <c r="L18480" t="str">
        <v xml:space="preserve">GSA 2018 </v>
      </c>
      <c r="M18480" t="s">
        <v>2310</v>
      </c>
      <c r="P18480" t="s">
        <v>243</v>
      </c>
      <c r="S18480" s="35">
        <v>-24.98</v>
      </c>
      <c r="U18480" t="s">
        <v>2311</v>
      </c>
      <c r="V18480">
        <v>1</v>
      </c>
      <c r="W18480" t="s">
        <v>2559</v>
      </c>
    </row>
    <row r="18481" spans="1:23" x14ac:dyDescent="0.3">
      <c r="A18481">
        <v>26456</v>
      </c>
      <c r="B18481" s="15" t="s">
        <v>1902</v>
      </c>
      <c r="C18481" t="str">
        <f>_xlfn.XLOOKUP($B18481, STANDARDS!$A:$A, STANDARDS!$B:$B,,0,2)</f>
        <v>Kap Steward Fm, Neill Klinter Gp</v>
      </c>
      <c r="D18481" t="s">
        <v>512</v>
      </c>
      <c r="E18481" t="s">
        <v>2206</v>
      </c>
      <c r="J18481" cm="1">
        <f t="array" ref="J18481:L18481">_xlfn.XLOOKUP($C18481, AGE!$A:$A,AGE!$B:$D,,0,2)</f>
        <v>203.9</v>
      </c>
      <c r="K18481">
        <v>4.5999999999999943</v>
      </c>
      <c r="L18481" t="str">
        <v xml:space="preserve">GSA 2018 </v>
      </c>
      <c r="M18481" t="s">
        <v>2310</v>
      </c>
      <c r="P18481" t="s">
        <v>243</v>
      </c>
      <c r="S18481" s="35">
        <v>-24.17</v>
      </c>
      <c r="U18481" t="s">
        <v>2311</v>
      </c>
      <c r="V18481">
        <v>1</v>
      </c>
      <c r="W18481" t="s">
        <v>2559</v>
      </c>
    </row>
    <row r="18482" spans="1:23" x14ac:dyDescent="0.3">
      <c r="A18482">
        <v>26457</v>
      </c>
      <c r="B18482" s="15" t="s">
        <v>1902</v>
      </c>
      <c r="C18482" t="str">
        <f>_xlfn.XLOOKUP($B18482, STANDARDS!$A:$A, STANDARDS!$B:$B,,0,2)</f>
        <v>Kap Steward Fm, Neill Klinter Gp</v>
      </c>
      <c r="D18482" t="s">
        <v>512</v>
      </c>
      <c r="E18482" t="s">
        <v>2206</v>
      </c>
      <c r="J18482" cm="1">
        <f t="array" ref="J18482:L18482">_xlfn.XLOOKUP($C18482, AGE!$A:$A,AGE!$B:$D,,0,2)</f>
        <v>203.9</v>
      </c>
      <c r="K18482">
        <v>4.5999999999999943</v>
      </c>
      <c r="L18482" t="str">
        <v xml:space="preserve">GSA 2018 </v>
      </c>
      <c r="M18482" t="s">
        <v>2310</v>
      </c>
      <c r="P18482" t="s">
        <v>243</v>
      </c>
      <c r="S18482" s="35">
        <v>-24.58</v>
      </c>
      <c r="U18482" t="s">
        <v>2311</v>
      </c>
      <c r="V18482">
        <v>1</v>
      </c>
      <c r="W18482" t="s">
        <v>2559</v>
      </c>
    </row>
    <row r="18483" spans="1:23" x14ac:dyDescent="0.3">
      <c r="A18483">
        <v>26458</v>
      </c>
      <c r="B18483" s="15" t="s">
        <v>1902</v>
      </c>
      <c r="C18483" t="str">
        <f>_xlfn.XLOOKUP($B18483, STANDARDS!$A:$A, STANDARDS!$B:$B,,0,2)</f>
        <v>Kap Steward Fm, Neill Klinter Gp</v>
      </c>
      <c r="D18483" t="s">
        <v>512</v>
      </c>
      <c r="E18483" t="s">
        <v>2206</v>
      </c>
      <c r="J18483" cm="1">
        <f t="array" ref="J18483:L18483">_xlfn.XLOOKUP($C18483, AGE!$A:$A,AGE!$B:$D,,0,2)</f>
        <v>203.9</v>
      </c>
      <c r="K18483">
        <v>4.5999999999999943</v>
      </c>
      <c r="L18483" t="str">
        <v xml:space="preserve">GSA 2018 </v>
      </c>
      <c r="M18483" t="s">
        <v>2310</v>
      </c>
      <c r="P18483" t="s">
        <v>243</v>
      </c>
      <c r="S18483" s="35">
        <v>-24.05</v>
      </c>
      <c r="U18483" t="s">
        <v>2311</v>
      </c>
      <c r="V18483">
        <v>1</v>
      </c>
      <c r="W18483" t="s">
        <v>2559</v>
      </c>
    </row>
    <row r="18484" spans="1:23" x14ac:dyDescent="0.3">
      <c r="A18484">
        <v>26459</v>
      </c>
      <c r="B18484" s="15" t="s">
        <v>1902</v>
      </c>
      <c r="C18484" t="str">
        <f>_xlfn.XLOOKUP($B18484, STANDARDS!$A:$A, STANDARDS!$B:$B,,0,2)</f>
        <v>Kap Steward Fm, Neill Klinter Gp</v>
      </c>
      <c r="D18484" t="s">
        <v>512</v>
      </c>
      <c r="E18484" t="s">
        <v>2206</v>
      </c>
      <c r="J18484" cm="1">
        <f t="array" ref="J18484:L18484">_xlfn.XLOOKUP($C18484, AGE!$A:$A,AGE!$B:$D,,0,2)</f>
        <v>203.9</v>
      </c>
      <c r="K18484">
        <v>4.5999999999999943</v>
      </c>
      <c r="L18484" t="str">
        <v xml:space="preserve">GSA 2018 </v>
      </c>
      <c r="M18484" t="s">
        <v>2310</v>
      </c>
      <c r="P18484" t="s">
        <v>243</v>
      </c>
      <c r="S18484" s="35">
        <v>-26.23</v>
      </c>
      <c r="U18484" t="s">
        <v>2311</v>
      </c>
      <c r="V18484">
        <v>1</v>
      </c>
      <c r="W18484" t="s">
        <v>2559</v>
      </c>
    </row>
    <row r="18485" spans="1:23" x14ac:dyDescent="0.3">
      <c r="A18485">
        <v>26460</v>
      </c>
      <c r="B18485" s="15" t="s">
        <v>1902</v>
      </c>
      <c r="C18485" t="str">
        <f>_xlfn.XLOOKUP($B18485, STANDARDS!$A:$A, STANDARDS!$B:$B,,0,2)</f>
        <v>Kap Steward Fm, Neill Klinter Gp</v>
      </c>
      <c r="D18485" t="s">
        <v>512</v>
      </c>
      <c r="E18485" t="s">
        <v>2206</v>
      </c>
      <c r="J18485" cm="1">
        <f t="array" ref="J18485:L18485">_xlfn.XLOOKUP($C18485, AGE!$A:$A,AGE!$B:$D,,0,2)</f>
        <v>203.9</v>
      </c>
      <c r="K18485">
        <v>4.5999999999999943</v>
      </c>
      <c r="L18485" t="str">
        <v xml:space="preserve">GSA 2018 </v>
      </c>
      <c r="M18485" t="s">
        <v>2310</v>
      </c>
      <c r="P18485" t="s">
        <v>243</v>
      </c>
      <c r="S18485" s="35">
        <v>-25.5</v>
      </c>
      <c r="U18485" t="s">
        <v>2311</v>
      </c>
      <c r="V18485">
        <v>1</v>
      </c>
      <c r="W18485" t="s">
        <v>2559</v>
      </c>
    </row>
    <row r="18486" spans="1:23" x14ac:dyDescent="0.3">
      <c r="A18486">
        <v>26461</v>
      </c>
      <c r="B18486" s="15" t="s">
        <v>1902</v>
      </c>
      <c r="C18486" t="str">
        <f>_xlfn.XLOOKUP($B18486, STANDARDS!$A:$A, STANDARDS!$B:$B,,0,2)</f>
        <v>Kap Steward Fm, Neill Klinter Gp</v>
      </c>
      <c r="D18486" t="s">
        <v>512</v>
      </c>
      <c r="E18486" t="s">
        <v>2206</v>
      </c>
      <c r="J18486" cm="1">
        <f t="array" ref="J18486:L18486">_xlfn.XLOOKUP($C18486, AGE!$A:$A,AGE!$B:$D,,0,2)</f>
        <v>203.9</v>
      </c>
      <c r="K18486">
        <v>4.5999999999999943</v>
      </c>
      <c r="L18486" t="str">
        <v xml:space="preserve">GSA 2018 </v>
      </c>
      <c r="M18486" t="s">
        <v>2310</v>
      </c>
      <c r="P18486" t="s">
        <v>243</v>
      </c>
      <c r="S18486" s="35">
        <v>-26.67</v>
      </c>
      <c r="U18486" t="s">
        <v>2311</v>
      </c>
      <c r="V18486">
        <v>1</v>
      </c>
      <c r="W18486" t="s">
        <v>2559</v>
      </c>
    </row>
    <row r="18487" spans="1:23" x14ac:dyDescent="0.3">
      <c r="A18487">
        <v>26462</v>
      </c>
      <c r="B18487" s="15" t="s">
        <v>1902</v>
      </c>
      <c r="C18487" t="str">
        <f>_xlfn.XLOOKUP($B18487, STANDARDS!$A:$A, STANDARDS!$B:$B,,0,2)</f>
        <v>Kap Steward Fm, Neill Klinter Gp</v>
      </c>
      <c r="D18487" t="s">
        <v>512</v>
      </c>
      <c r="E18487" t="s">
        <v>2206</v>
      </c>
      <c r="J18487" cm="1">
        <f t="array" ref="J18487:L18487">_xlfn.XLOOKUP($C18487, AGE!$A:$A,AGE!$B:$D,,0,2)</f>
        <v>203.9</v>
      </c>
      <c r="K18487">
        <v>4.5999999999999943</v>
      </c>
      <c r="L18487" t="str">
        <v xml:space="preserve">GSA 2018 </v>
      </c>
      <c r="M18487" t="s">
        <v>2310</v>
      </c>
      <c r="P18487" t="s">
        <v>243</v>
      </c>
      <c r="S18487" s="35">
        <v>-24.94</v>
      </c>
      <c r="U18487" t="s">
        <v>2311</v>
      </c>
      <c r="V18487">
        <v>1</v>
      </c>
      <c r="W18487" t="s">
        <v>2559</v>
      </c>
    </row>
    <row r="18488" spans="1:23" x14ac:dyDescent="0.3">
      <c r="A18488">
        <v>26463</v>
      </c>
      <c r="B18488" s="15" t="s">
        <v>1902</v>
      </c>
      <c r="C18488" t="str">
        <f>_xlfn.XLOOKUP($B18488, STANDARDS!$A:$A, STANDARDS!$B:$B,,0,2)</f>
        <v>Kap Steward Fm, Neill Klinter Gp</v>
      </c>
      <c r="D18488" t="s">
        <v>512</v>
      </c>
      <c r="E18488" t="s">
        <v>2206</v>
      </c>
      <c r="J18488" cm="1">
        <f t="array" ref="J18488:L18488">_xlfn.XLOOKUP($C18488, AGE!$A:$A,AGE!$B:$D,,0,2)</f>
        <v>203.9</v>
      </c>
      <c r="K18488">
        <v>4.5999999999999943</v>
      </c>
      <c r="L18488" t="str">
        <v xml:space="preserve">GSA 2018 </v>
      </c>
      <c r="M18488" t="s">
        <v>2310</v>
      </c>
      <c r="P18488" t="s">
        <v>243</v>
      </c>
      <c r="S18488" s="35">
        <v>-26.8</v>
      </c>
      <c r="U18488" t="s">
        <v>2311</v>
      </c>
      <c r="V18488">
        <v>1</v>
      </c>
      <c r="W18488" t="s">
        <v>2559</v>
      </c>
    </row>
    <row r="18489" spans="1:23" x14ac:dyDescent="0.3">
      <c r="A18489">
        <v>26464</v>
      </c>
      <c r="B18489" s="15" t="s">
        <v>1902</v>
      </c>
      <c r="C18489" t="str">
        <f>_xlfn.XLOOKUP($B18489, STANDARDS!$A:$A, STANDARDS!$B:$B,,0,2)</f>
        <v>Kap Steward Fm, Neill Klinter Gp</v>
      </c>
      <c r="D18489" t="s">
        <v>512</v>
      </c>
      <c r="E18489" t="s">
        <v>2206</v>
      </c>
      <c r="J18489" cm="1">
        <f t="array" ref="J18489:L18489">_xlfn.XLOOKUP($C18489, AGE!$A:$A,AGE!$B:$D,,0,2)</f>
        <v>203.9</v>
      </c>
      <c r="K18489">
        <v>4.5999999999999943</v>
      </c>
      <c r="L18489" t="str">
        <v xml:space="preserve">GSA 2018 </v>
      </c>
      <c r="M18489" t="s">
        <v>2310</v>
      </c>
      <c r="P18489" t="s">
        <v>243</v>
      </c>
      <c r="S18489" s="35">
        <v>-26.58</v>
      </c>
      <c r="U18489" t="s">
        <v>2311</v>
      </c>
      <c r="V18489">
        <v>1</v>
      </c>
      <c r="W18489" t="s">
        <v>2559</v>
      </c>
    </row>
    <row r="18490" spans="1:23" x14ac:dyDescent="0.3">
      <c r="A18490">
        <v>26465</v>
      </c>
      <c r="B18490" s="15" t="s">
        <v>1902</v>
      </c>
      <c r="C18490" t="str">
        <f>_xlfn.XLOOKUP($B18490, STANDARDS!$A:$A, STANDARDS!$B:$B,,0,2)</f>
        <v>Kap Steward Fm, Neill Klinter Gp</v>
      </c>
      <c r="D18490" t="s">
        <v>512</v>
      </c>
      <c r="E18490" t="s">
        <v>2206</v>
      </c>
      <c r="J18490" cm="1">
        <f t="array" ref="J18490:L18490">_xlfn.XLOOKUP($C18490, AGE!$A:$A,AGE!$B:$D,,0,2)</f>
        <v>203.9</v>
      </c>
      <c r="K18490">
        <v>4.5999999999999943</v>
      </c>
      <c r="L18490" t="str">
        <v xml:space="preserve">GSA 2018 </v>
      </c>
      <c r="M18490" t="s">
        <v>2310</v>
      </c>
      <c r="P18490" t="s">
        <v>243</v>
      </c>
      <c r="S18490" s="35">
        <v>-25.61</v>
      </c>
      <c r="U18490" t="s">
        <v>2311</v>
      </c>
      <c r="V18490">
        <v>1</v>
      </c>
      <c r="W18490" t="s">
        <v>2559</v>
      </c>
    </row>
    <row r="18491" spans="1:23" x14ac:dyDescent="0.3">
      <c r="A18491">
        <v>26466</v>
      </c>
      <c r="B18491" s="15" t="s">
        <v>1902</v>
      </c>
      <c r="C18491" t="str">
        <f>_xlfn.XLOOKUP($B18491, STANDARDS!$A:$A, STANDARDS!$B:$B,,0,2)</f>
        <v>Kap Steward Fm, Neill Klinter Gp</v>
      </c>
      <c r="D18491" t="s">
        <v>512</v>
      </c>
      <c r="E18491" t="s">
        <v>2206</v>
      </c>
      <c r="J18491" cm="1">
        <f t="array" ref="J18491:L18491">_xlfn.XLOOKUP($C18491, AGE!$A:$A,AGE!$B:$D,,0,2)</f>
        <v>203.9</v>
      </c>
      <c r="K18491">
        <v>4.5999999999999943</v>
      </c>
      <c r="L18491" t="str">
        <v xml:space="preserve">GSA 2018 </v>
      </c>
      <c r="M18491" t="s">
        <v>2310</v>
      </c>
      <c r="P18491" t="s">
        <v>243</v>
      </c>
      <c r="S18491" s="35">
        <v>-26.67</v>
      </c>
      <c r="U18491" t="s">
        <v>2311</v>
      </c>
      <c r="V18491">
        <v>1</v>
      </c>
      <c r="W18491" t="s">
        <v>2559</v>
      </c>
    </row>
    <row r="18492" spans="1:23" x14ac:dyDescent="0.3">
      <c r="A18492">
        <v>26467</v>
      </c>
      <c r="B18492" s="15" t="s">
        <v>1902</v>
      </c>
      <c r="C18492" t="str">
        <f>_xlfn.XLOOKUP($B18492, STANDARDS!$A:$A, STANDARDS!$B:$B,,0,2)</f>
        <v>Kap Steward Fm, Neill Klinter Gp</v>
      </c>
      <c r="D18492" t="s">
        <v>512</v>
      </c>
      <c r="E18492" t="s">
        <v>2206</v>
      </c>
      <c r="J18492" cm="1">
        <f t="array" ref="J18492:L18492">_xlfn.XLOOKUP($C18492, AGE!$A:$A,AGE!$B:$D,,0,2)</f>
        <v>203.9</v>
      </c>
      <c r="K18492">
        <v>4.5999999999999943</v>
      </c>
      <c r="L18492" t="str">
        <v xml:space="preserve">GSA 2018 </v>
      </c>
      <c r="M18492" t="s">
        <v>2310</v>
      </c>
      <c r="P18492" t="s">
        <v>243</v>
      </c>
      <c r="S18492" s="35">
        <v>-27.32</v>
      </c>
      <c r="U18492" t="s">
        <v>2311</v>
      </c>
      <c r="V18492">
        <v>1</v>
      </c>
      <c r="W18492" t="s">
        <v>2559</v>
      </c>
    </row>
    <row r="18493" spans="1:23" x14ac:dyDescent="0.3">
      <c r="A18493">
        <v>26468</v>
      </c>
      <c r="B18493" s="15" t="s">
        <v>1902</v>
      </c>
      <c r="C18493" t="str">
        <f>_xlfn.XLOOKUP($B18493, STANDARDS!$A:$A, STANDARDS!$B:$B,,0,2)</f>
        <v>Kap Steward Fm, Neill Klinter Gp</v>
      </c>
      <c r="D18493" t="s">
        <v>512</v>
      </c>
      <c r="E18493" t="s">
        <v>2206</v>
      </c>
      <c r="J18493" cm="1">
        <f t="array" ref="J18493:L18493">_xlfn.XLOOKUP($C18493, AGE!$A:$A,AGE!$B:$D,,0,2)</f>
        <v>203.9</v>
      </c>
      <c r="K18493">
        <v>4.5999999999999943</v>
      </c>
      <c r="L18493" t="str">
        <v xml:space="preserve">GSA 2018 </v>
      </c>
      <c r="M18493" t="s">
        <v>2310</v>
      </c>
      <c r="P18493" t="s">
        <v>243</v>
      </c>
      <c r="S18493" s="35">
        <v>-27.42</v>
      </c>
      <c r="U18493" t="s">
        <v>2311</v>
      </c>
      <c r="V18493">
        <v>1</v>
      </c>
      <c r="W18493" t="s">
        <v>2559</v>
      </c>
    </row>
    <row r="18494" spans="1:23" x14ac:dyDescent="0.3">
      <c r="A18494">
        <v>26469</v>
      </c>
      <c r="B18494" s="15" t="s">
        <v>1902</v>
      </c>
      <c r="C18494" t="str">
        <f>_xlfn.XLOOKUP($B18494, STANDARDS!$A:$A, STANDARDS!$B:$B,,0,2)</f>
        <v>Kap Steward Fm, Neill Klinter Gp</v>
      </c>
      <c r="D18494" t="s">
        <v>512</v>
      </c>
      <c r="E18494" t="s">
        <v>2206</v>
      </c>
      <c r="J18494" cm="1">
        <f t="array" ref="J18494:L18494">_xlfn.XLOOKUP($C18494, AGE!$A:$A,AGE!$B:$D,,0,2)</f>
        <v>203.9</v>
      </c>
      <c r="K18494">
        <v>4.5999999999999943</v>
      </c>
      <c r="L18494" t="str">
        <v xml:space="preserve">GSA 2018 </v>
      </c>
      <c r="M18494" t="s">
        <v>2310</v>
      </c>
      <c r="P18494" t="s">
        <v>243</v>
      </c>
      <c r="S18494" s="35">
        <v>-25.12</v>
      </c>
      <c r="U18494" t="s">
        <v>2311</v>
      </c>
      <c r="V18494">
        <v>1</v>
      </c>
      <c r="W18494" t="s">
        <v>2559</v>
      </c>
    </row>
    <row r="18495" spans="1:23" x14ac:dyDescent="0.3">
      <c r="A18495">
        <v>26470</v>
      </c>
      <c r="B18495" s="15" t="s">
        <v>1902</v>
      </c>
      <c r="C18495" t="str">
        <f>_xlfn.XLOOKUP($B18495, STANDARDS!$A:$A, STANDARDS!$B:$B,,0,2)</f>
        <v>Kap Steward Fm, Neill Klinter Gp</v>
      </c>
      <c r="D18495" t="s">
        <v>512</v>
      </c>
      <c r="E18495" t="s">
        <v>2206</v>
      </c>
      <c r="J18495" cm="1">
        <f t="array" ref="J18495:L18495">_xlfn.XLOOKUP($C18495, AGE!$A:$A,AGE!$B:$D,,0,2)</f>
        <v>203.9</v>
      </c>
      <c r="K18495">
        <v>4.5999999999999943</v>
      </c>
      <c r="L18495" t="str">
        <v xml:space="preserve">GSA 2018 </v>
      </c>
      <c r="M18495" t="s">
        <v>2310</v>
      </c>
      <c r="P18495" t="s">
        <v>243</v>
      </c>
      <c r="S18495" s="35">
        <v>-26.07</v>
      </c>
      <c r="U18495" t="s">
        <v>2311</v>
      </c>
      <c r="V18495">
        <v>1</v>
      </c>
      <c r="W18495" t="s">
        <v>2559</v>
      </c>
    </row>
    <row r="18496" spans="1:23" x14ac:dyDescent="0.3">
      <c r="A18496">
        <v>26471</v>
      </c>
      <c r="B18496" s="15" t="s">
        <v>1902</v>
      </c>
      <c r="C18496" t="str">
        <f>_xlfn.XLOOKUP($B18496, STANDARDS!$A:$A, STANDARDS!$B:$B,,0,2)</f>
        <v>Kap Steward Fm, Neill Klinter Gp</v>
      </c>
      <c r="D18496" t="s">
        <v>512</v>
      </c>
      <c r="E18496" t="s">
        <v>2206</v>
      </c>
      <c r="J18496" cm="1">
        <f t="array" ref="J18496:L18496">_xlfn.XLOOKUP($C18496, AGE!$A:$A,AGE!$B:$D,,0,2)</f>
        <v>203.9</v>
      </c>
      <c r="K18496">
        <v>4.5999999999999943</v>
      </c>
      <c r="L18496" t="str">
        <v xml:space="preserve">GSA 2018 </v>
      </c>
      <c r="M18496" t="s">
        <v>2310</v>
      </c>
      <c r="P18496" t="s">
        <v>243</v>
      </c>
      <c r="S18496" s="35">
        <v>-27.03</v>
      </c>
      <c r="U18496" t="s">
        <v>2311</v>
      </c>
      <c r="V18496">
        <v>1</v>
      </c>
      <c r="W18496" t="s">
        <v>2559</v>
      </c>
    </row>
    <row r="18497" spans="1:23" x14ac:dyDescent="0.3">
      <c r="A18497">
        <v>26472</v>
      </c>
      <c r="B18497" s="15" t="s">
        <v>1902</v>
      </c>
      <c r="C18497" t="str">
        <f>_xlfn.XLOOKUP($B18497, STANDARDS!$A:$A, STANDARDS!$B:$B,,0,2)</f>
        <v>Kap Steward Fm, Neill Klinter Gp</v>
      </c>
      <c r="D18497" t="s">
        <v>512</v>
      </c>
      <c r="E18497" t="s">
        <v>2206</v>
      </c>
      <c r="J18497" cm="1">
        <f t="array" ref="J18497:L18497">_xlfn.XLOOKUP($C18497, AGE!$A:$A,AGE!$B:$D,,0,2)</f>
        <v>203.9</v>
      </c>
      <c r="K18497">
        <v>4.5999999999999943</v>
      </c>
      <c r="L18497" t="str">
        <v xml:space="preserve">GSA 2018 </v>
      </c>
      <c r="M18497" t="s">
        <v>2310</v>
      </c>
      <c r="P18497" t="s">
        <v>243</v>
      </c>
      <c r="S18497" s="35">
        <v>-26.8</v>
      </c>
      <c r="U18497" t="s">
        <v>2311</v>
      </c>
      <c r="V18497">
        <v>1</v>
      </c>
      <c r="W18497" t="s">
        <v>2559</v>
      </c>
    </row>
    <row r="18498" spans="1:23" x14ac:dyDescent="0.3">
      <c r="A18498">
        <v>26473</v>
      </c>
      <c r="B18498" s="15" t="s">
        <v>1902</v>
      </c>
      <c r="C18498" t="str">
        <f>_xlfn.XLOOKUP($B18498, STANDARDS!$A:$A, STANDARDS!$B:$B,,0,2)</f>
        <v>Kap Steward Fm, Neill Klinter Gp</v>
      </c>
      <c r="D18498" t="s">
        <v>512</v>
      </c>
      <c r="E18498" t="s">
        <v>2206</v>
      </c>
      <c r="J18498" cm="1">
        <f t="array" ref="J18498:L18498">_xlfn.XLOOKUP($C18498, AGE!$A:$A,AGE!$B:$D,,0,2)</f>
        <v>203.9</v>
      </c>
      <c r="K18498">
        <v>4.5999999999999943</v>
      </c>
      <c r="L18498" t="str">
        <v xml:space="preserve">GSA 2018 </v>
      </c>
      <c r="M18498" t="s">
        <v>2310</v>
      </c>
      <c r="P18498" t="s">
        <v>243</v>
      </c>
      <c r="S18498" s="35">
        <v>-26.3</v>
      </c>
      <c r="U18498" t="s">
        <v>2311</v>
      </c>
      <c r="V18498">
        <v>1</v>
      </c>
      <c r="W18498" t="s">
        <v>2559</v>
      </c>
    </row>
    <row r="18499" spans="1:23" x14ac:dyDescent="0.3">
      <c r="A18499">
        <v>26474</v>
      </c>
      <c r="B18499" s="15" t="s">
        <v>1902</v>
      </c>
      <c r="C18499" t="str">
        <f>_xlfn.XLOOKUP($B18499, STANDARDS!$A:$A, STANDARDS!$B:$B,,0,2)</f>
        <v>Kap Steward Fm, Neill Klinter Gp</v>
      </c>
      <c r="D18499" t="s">
        <v>512</v>
      </c>
      <c r="E18499" t="s">
        <v>2206</v>
      </c>
      <c r="J18499" cm="1">
        <f t="array" ref="J18499:L18499">_xlfn.XLOOKUP($C18499, AGE!$A:$A,AGE!$B:$D,,0,2)</f>
        <v>203.9</v>
      </c>
      <c r="K18499">
        <v>4.5999999999999943</v>
      </c>
      <c r="L18499" t="str">
        <v xml:space="preserve">GSA 2018 </v>
      </c>
      <c r="M18499" t="s">
        <v>2310</v>
      </c>
      <c r="P18499" t="s">
        <v>243</v>
      </c>
      <c r="S18499" s="35">
        <v>-26.08</v>
      </c>
      <c r="U18499" t="s">
        <v>2311</v>
      </c>
      <c r="V18499">
        <v>1</v>
      </c>
      <c r="W18499" t="s">
        <v>2559</v>
      </c>
    </row>
    <row r="18500" spans="1:23" x14ac:dyDescent="0.3">
      <c r="A18500">
        <v>26475</v>
      </c>
      <c r="B18500" s="15" t="s">
        <v>1902</v>
      </c>
      <c r="C18500" t="str">
        <f>_xlfn.XLOOKUP($B18500, STANDARDS!$A:$A, STANDARDS!$B:$B,,0,2)</f>
        <v>Kap Steward Fm, Neill Klinter Gp</v>
      </c>
      <c r="D18500" t="s">
        <v>512</v>
      </c>
      <c r="E18500" t="s">
        <v>2206</v>
      </c>
      <c r="J18500" cm="1">
        <f t="array" ref="J18500:L18500">_xlfn.XLOOKUP($C18500, AGE!$A:$A,AGE!$B:$D,,0,2)</f>
        <v>203.9</v>
      </c>
      <c r="K18500">
        <v>4.5999999999999943</v>
      </c>
      <c r="L18500" t="str">
        <v xml:space="preserve">GSA 2018 </v>
      </c>
      <c r="M18500" t="s">
        <v>2310</v>
      </c>
      <c r="P18500" t="s">
        <v>243</v>
      </c>
      <c r="S18500" s="35">
        <v>-26.82</v>
      </c>
      <c r="U18500" t="s">
        <v>2311</v>
      </c>
      <c r="V18500">
        <v>1</v>
      </c>
      <c r="W18500" t="s">
        <v>2559</v>
      </c>
    </row>
    <row r="18501" spans="1:23" x14ac:dyDescent="0.3">
      <c r="A18501">
        <v>26476</v>
      </c>
      <c r="B18501" s="15" t="s">
        <v>1902</v>
      </c>
      <c r="C18501" t="str">
        <f>_xlfn.XLOOKUP($B18501, STANDARDS!$A:$A, STANDARDS!$B:$B,,0,2)</f>
        <v>Kap Steward Fm, Neill Klinter Gp</v>
      </c>
      <c r="D18501" t="s">
        <v>512</v>
      </c>
      <c r="E18501" t="s">
        <v>2206</v>
      </c>
      <c r="J18501" cm="1">
        <f t="array" ref="J18501:L18501">_xlfn.XLOOKUP($C18501, AGE!$A:$A,AGE!$B:$D,,0,2)</f>
        <v>203.9</v>
      </c>
      <c r="K18501">
        <v>4.5999999999999943</v>
      </c>
      <c r="L18501" t="str">
        <v xml:space="preserve">GSA 2018 </v>
      </c>
      <c r="M18501" t="s">
        <v>2310</v>
      </c>
      <c r="P18501" t="s">
        <v>243</v>
      </c>
      <c r="S18501" s="35">
        <v>-25.72</v>
      </c>
      <c r="U18501" t="s">
        <v>2311</v>
      </c>
      <c r="V18501">
        <v>1</v>
      </c>
      <c r="W18501" t="s">
        <v>2559</v>
      </c>
    </row>
    <row r="18502" spans="1:23" x14ac:dyDescent="0.3">
      <c r="A18502">
        <v>26477</v>
      </c>
      <c r="B18502" s="15" t="s">
        <v>1902</v>
      </c>
      <c r="C18502" t="str">
        <f>_xlfn.XLOOKUP($B18502, STANDARDS!$A:$A, STANDARDS!$B:$B,,0,2)</f>
        <v>Kap Steward Fm, Neill Klinter Gp</v>
      </c>
      <c r="D18502" t="s">
        <v>512</v>
      </c>
      <c r="E18502" t="s">
        <v>2206</v>
      </c>
      <c r="J18502" cm="1">
        <f t="array" ref="J18502:L18502">_xlfn.XLOOKUP($C18502, AGE!$A:$A,AGE!$B:$D,,0,2)</f>
        <v>203.9</v>
      </c>
      <c r="K18502">
        <v>4.5999999999999943</v>
      </c>
      <c r="L18502" t="str">
        <v xml:space="preserve">GSA 2018 </v>
      </c>
      <c r="M18502" t="s">
        <v>2310</v>
      </c>
      <c r="P18502" t="s">
        <v>243</v>
      </c>
      <c r="S18502" s="35">
        <v>-26.25</v>
      </c>
      <c r="U18502" t="s">
        <v>2311</v>
      </c>
      <c r="V18502">
        <v>1</v>
      </c>
      <c r="W18502" t="s">
        <v>2559</v>
      </c>
    </row>
    <row r="18503" spans="1:23" x14ac:dyDescent="0.3">
      <c r="A18503">
        <v>26478</v>
      </c>
      <c r="B18503" s="15" t="s">
        <v>1902</v>
      </c>
      <c r="C18503" t="str">
        <f>_xlfn.XLOOKUP($B18503, STANDARDS!$A:$A, STANDARDS!$B:$B,,0,2)</f>
        <v>Kap Steward Fm, Neill Klinter Gp</v>
      </c>
      <c r="D18503" t="s">
        <v>512</v>
      </c>
      <c r="E18503" t="s">
        <v>2206</v>
      </c>
      <c r="J18503" cm="1">
        <f t="array" ref="J18503:L18503">_xlfn.XLOOKUP($C18503, AGE!$A:$A,AGE!$B:$D,,0,2)</f>
        <v>203.9</v>
      </c>
      <c r="K18503">
        <v>4.5999999999999943</v>
      </c>
      <c r="L18503" t="str">
        <v xml:space="preserve">GSA 2018 </v>
      </c>
      <c r="M18503" t="s">
        <v>2310</v>
      </c>
      <c r="P18503" t="s">
        <v>243</v>
      </c>
      <c r="S18503" s="35">
        <v>-27.16</v>
      </c>
      <c r="U18503" t="s">
        <v>2311</v>
      </c>
      <c r="V18503">
        <v>1</v>
      </c>
      <c r="W18503" t="s">
        <v>2559</v>
      </c>
    </row>
    <row r="18504" spans="1:23" x14ac:dyDescent="0.3">
      <c r="A18504">
        <v>26479</v>
      </c>
      <c r="B18504" s="15" t="s">
        <v>1902</v>
      </c>
      <c r="C18504" t="str">
        <f>_xlfn.XLOOKUP($B18504, STANDARDS!$A:$A, STANDARDS!$B:$B,,0,2)</f>
        <v>Kap Steward Fm, Neill Klinter Gp</v>
      </c>
      <c r="D18504" t="s">
        <v>512</v>
      </c>
      <c r="E18504" t="s">
        <v>2206</v>
      </c>
      <c r="J18504" cm="1">
        <f t="array" ref="J18504:L18504">_xlfn.XLOOKUP($C18504, AGE!$A:$A,AGE!$B:$D,,0,2)</f>
        <v>203.9</v>
      </c>
      <c r="K18504">
        <v>4.5999999999999943</v>
      </c>
      <c r="L18504" t="str">
        <v xml:space="preserve">GSA 2018 </v>
      </c>
      <c r="M18504" t="s">
        <v>2310</v>
      </c>
      <c r="P18504" t="s">
        <v>243</v>
      </c>
      <c r="S18504" s="35">
        <v>-26.63</v>
      </c>
      <c r="U18504" t="s">
        <v>2311</v>
      </c>
      <c r="V18504">
        <v>1</v>
      </c>
      <c r="W18504" t="s">
        <v>2559</v>
      </c>
    </row>
    <row r="18505" spans="1:23" x14ac:dyDescent="0.3">
      <c r="A18505">
        <v>26480</v>
      </c>
      <c r="B18505" s="15" t="s">
        <v>1902</v>
      </c>
      <c r="C18505" t="str">
        <f>_xlfn.XLOOKUP($B18505, STANDARDS!$A:$A, STANDARDS!$B:$B,,0,2)</f>
        <v>Kap Steward Fm, Neill Klinter Gp</v>
      </c>
      <c r="D18505" t="s">
        <v>512</v>
      </c>
      <c r="E18505" t="s">
        <v>2206</v>
      </c>
      <c r="J18505" cm="1">
        <f t="array" ref="J18505:L18505">_xlfn.XLOOKUP($C18505, AGE!$A:$A,AGE!$B:$D,,0,2)</f>
        <v>203.9</v>
      </c>
      <c r="K18505">
        <v>4.5999999999999943</v>
      </c>
      <c r="L18505" t="str">
        <v xml:space="preserve">GSA 2018 </v>
      </c>
      <c r="M18505" t="s">
        <v>2310</v>
      </c>
      <c r="P18505" t="s">
        <v>243</v>
      </c>
      <c r="S18505" s="35">
        <v>-24.33</v>
      </c>
      <c r="U18505" t="s">
        <v>2311</v>
      </c>
      <c r="V18505">
        <v>1</v>
      </c>
      <c r="W18505" t="s">
        <v>2559</v>
      </c>
    </row>
    <row r="18506" spans="1:23" x14ac:dyDescent="0.3">
      <c r="A18506">
        <v>26481</v>
      </c>
      <c r="B18506" s="15" t="s">
        <v>1902</v>
      </c>
      <c r="C18506" t="str">
        <f>_xlfn.XLOOKUP($B18506, STANDARDS!$A:$A, STANDARDS!$B:$B,,0,2)</f>
        <v>Kap Steward Fm, Neill Klinter Gp</v>
      </c>
      <c r="D18506" t="s">
        <v>512</v>
      </c>
      <c r="E18506" t="s">
        <v>2206</v>
      </c>
      <c r="J18506" cm="1">
        <f t="array" ref="J18506:L18506">_xlfn.XLOOKUP($C18506, AGE!$A:$A,AGE!$B:$D,,0,2)</f>
        <v>203.9</v>
      </c>
      <c r="K18506">
        <v>4.5999999999999943</v>
      </c>
      <c r="L18506" t="str">
        <v xml:space="preserve">GSA 2018 </v>
      </c>
      <c r="M18506" t="s">
        <v>2310</v>
      </c>
      <c r="P18506" t="s">
        <v>243</v>
      </c>
      <c r="S18506" s="35">
        <v>-25.93</v>
      </c>
      <c r="U18506" t="s">
        <v>2311</v>
      </c>
      <c r="V18506">
        <v>1</v>
      </c>
      <c r="W18506" t="s">
        <v>2559</v>
      </c>
    </row>
    <row r="18507" spans="1:23" x14ac:dyDescent="0.3">
      <c r="A18507">
        <v>26482</v>
      </c>
      <c r="B18507" s="15" t="s">
        <v>1902</v>
      </c>
      <c r="C18507" t="str">
        <f>_xlfn.XLOOKUP($B18507, STANDARDS!$A:$A, STANDARDS!$B:$B,,0,2)</f>
        <v>Kap Steward Fm, Neill Klinter Gp</v>
      </c>
      <c r="D18507" t="s">
        <v>512</v>
      </c>
      <c r="E18507" t="s">
        <v>2206</v>
      </c>
      <c r="J18507" cm="1">
        <f t="array" ref="J18507:L18507">_xlfn.XLOOKUP($C18507, AGE!$A:$A,AGE!$B:$D,,0,2)</f>
        <v>203.9</v>
      </c>
      <c r="K18507">
        <v>4.5999999999999943</v>
      </c>
      <c r="L18507" t="str">
        <v xml:space="preserve">GSA 2018 </v>
      </c>
      <c r="M18507" t="s">
        <v>2310</v>
      </c>
      <c r="P18507" t="s">
        <v>243</v>
      </c>
      <c r="S18507" s="35">
        <v>-25.3</v>
      </c>
      <c r="U18507" t="s">
        <v>2311</v>
      </c>
      <c r="V18507">
        <v>1</v>
      </c>
      <c r="W18507" t="s">
        <v>2559</v>
      </c>
    </row>
    <row r="18508" spans="1:23" x14ac:dyDescent="0.3">
      <c r="A18508">
        <v>26483</v>
      </c>
      <c r="B18508" s="15" t="s">
        <v>1902</v>
      </c>
      <c r="C18508" t="str">
        <f>_xlfn.XLOOKUP($B18508, STANDARDS!$A:$A, STANDARDS!$B:$B,,0,2)</f>
        <v>Kap Steward Fm, Neill Klinter Gp</v>
      </c>
      <c r="D18508" t="s">
        <v>512</v>
      </c>
      <c r="E18508" t="s">
        <v>2206</v>
      </c>
      <c r="J18508" cm="1">
        <f t="array" ref="J18508:L18508">_xlfn.XLOOKUP($C18508, AGE!$A:$A,AGE!$B:$D,,0,2)</f>
        <v>203.9</v>
      </c>
      <c r="K18508">
        <v>4.5999999999999943</v>
      </c>
      <c r="L18508" t="str">
        <v xml:space="preserve">GSA 2018 </v>
      </c>
      <c r="M18508" t="s">
        <v>2310</v>
      </c>
      <c r="P18508" t="s">
        <v>243</v>
      </c>
      <c r="S18508" s="35">
        <v>-24.59</v>
      </c>
      <c r="U18508" t="s">
        <v>2311</v>
      </c>
      <c r="V18508">
        <v>1</v>
      </c>
      <c r="W18508" t="s">
        <v>2559</v>
      </c>
    </row>
    <row r="18509" spans="1:23" x14ac:dyDescent="0.3">
      <c r="A18509">
        <v>26484</v>
      </c>
      <c r="B18509" s="15" t="s">
        <v>1902</v>
      </c>
      <c r="C18509" t="str">
        <f>_xlfn.XLOOKUP($B18509, STANDARDS!$A:$A, STANDARDS!$B:$B,,0,2)</f>
        <v>Kap Steward Fm, Neill Klinter Gp</v>
      </c>
      <c r="D18509" t="s">
        <v>512</v>
      </c>
      <c r="E18509" t="s">
        <v>2206</v>
      </c>
      <c r="J18509" cm="1">
        <f t="array" ref="J18509:L18509">_xlfn.XLOOKUP($C18509, AGE!$A:$A,AGE!$B:$D,,0,2)</f>
        <v>203.9</v>
      </c>
      <c r="K18509">
        <v>4.5999999999999943</v>
      </c>
      <c r="L18509" t="str">
        <v xml:space="preserve">GSA 2018 </v>
      </c>
      <c r="M18509" t="s">
        <v>2310</v>
      </c>
      <c r="P18509" t="s">
        <v>243</v>
      </c>
      <c r="S18509" s="35">
        <v>-25.55</v>
      </c>
      <c r="U18509" t="s">
        <v>2311</v>
      </c>
      <c r="V18509">
        <v>1</v>
      </c>
      <c r="W18509" t="s">
        <v>2559</v>
      </c>
    </row>
    <row r="18510" spans="1:23" x14ac:dyDescent="0.3">
      <c r="A18510">
        <v>26485</v>
      </c>
      <c r="B18510" s="15" t="s">
        <v>1902</v>
      </c>
      <c r="C18510" t="str">
        <f>_xlfn.XLOOKUP($B18510, STANDARDS!$A:$A, STANDARDS!$B:$B,,0,2)</f>
        <v>Kap Steward Fm, Neill Klinter Gp</v>
      </c>
      <c r="D18510" t="s">
        <v>512</v>
      </c>
      <c r="E18510" t="s">
        <v>2206</v>
      </c>
      <c r="J18510" cm="1">
        <f t="array" ref="J18510:L18510">_xlfn.XLOOKUP($C18510, AGE!$A:$A,AGE!$B:$D,,0,2)</f>
        <v>203.9</v>
      </c>
      <c r="K18510">
        <v>4.5999999999999943</v>
      </c>
      <c r="L18510" t="str">
        <v xml:space="preserve">GSA 2018 </v>
      </c>
      <c r="M18510" t="s">
        <v>2310</v>
      </c>
      <c r="P18510" t="s">
        <v>243</v>
      </c>
      <c r="S18510" s="35">
        <v>-25.18</v>
      </c>
      <c r="U18510" t="s">
        <v>2311</v>
      </c>
      <c r="V18510">
        <v>1</v>
      </c>
      <c r="W18510" t="s">
        <v>2559</v>
      </c>
    </row>
    <row r="18511" spans="1:23" x14ac:dyDescent="0.3">
      <c r="A18511">
        <v>26486</v>
      </c>
      <c r="B18511" s="15" t="s">
        <v>1902</v>
      </c>
      <c r="C18511" t="str">
        <f>_xlfn.XLOOKUP($B18511, STANDARDS!$A:$A, STANDARDS!$B:$B,,0,2)</f>
        <v>Kap Steward Fm, Neill Klinter Gp</v>
      </c>
      <c r="D18511" t="s">
        <v>512</v>
      </c>
      <c r="E18511" t="s">
        <v>2206</v>
      </c>
      <c r="J18511" cm="1">
        <f t="array" ref="J18511:L18511">_xlfn.XLOOKUP($C18511, AGE!$A:$A,AGE!$B:$D,,0,2)</f>
        <v>203.9</v>
      </c>
      <c r="K18511">
        <v>4.5999999999999943</v>
      </c>
      <c r="L18511" t="str">
        <v xml:space="preserve">GSA 2018 </v>
      </c>
      <c r="M18511" t="s">
        <v>2310</v>
      </c>
      <c r="P18511" t="s">
        <v>243</v>
      </c>
      <c r="S18511" s="35">
        <v>-24.24</v>
      </c>
      <c r="U18511" t="s">
        <v>2311</v>
      </c>
      <c r="V18511">
        <v>1</v>
      </c>
      <c r="W18511" t="s">
        <v>2559</v>
      </c>
    </row>
    <row r="18512" spans="1:23" x14ac:dyDescent="0.3">
      <c r="A18512">
        <v>26487</v>
      </c>
      <c r="B18512" s="15" t="s">
        <v>1902</v>
      </c>
      <c r="C18512" t="str">
        <f>_xlfn.XLOOKUP($B18512, STANDARDS!$A:$A, STANDARDS!$B:$B,,0,2)</f>
        <v>Kap Steward Fm, Neill Klinter Gp</v>
      </c>
      <c r="D18512" t="s">
        <v>512</v>
      </c>
      <c r="E18512" t="s">
        <v>2206</v>
      </c>
      <c r="J18512" cm="1">
        <f t="array" ref="J18512:L18512">_xlfn.XLOOKUP($C18512, AGE!$A:$A,AGE!$B:$D,,0,2)</f>
        <v>203.9</v>
      </c>
      <c r="K18512">
        <v>4.5999999999999943</v>
      </c>
      <c r="L18512" t="str">
        <v xml:space="preserve">GSA 2018 </v>
      </c>
      <c r="M18512" t="s">
        <v>2310</v>
      </c>
      <c r="P18512" t="s">
        <v>243</v>
      </c>
      <c r="S18512" s="35">
        <v>-24.51</v>
      </c>
      <c r="U18512" t="s">
        <v>2311</v>
      </c>
      <c r="V18512">
        <v>1</v>
      </c>
      <c r="W18512" t="s">
        <v>2559</v>
      </c>
    </row>
    <row r="18513" spans="1:29" x14ac:dyDescent="0.3">
      <c r="A18513">
        <v>26488</v>
      </c>
      <c r="B18513" s="15" t="s">
        <v>1902</v>
      </c>
      <c r="C18513" t="str">
        <f>_xlfn.XLOOKUP($B18513, STANDARDS!$A:$A, STANDARDS!$B:$B,,0,2)</f>
        <v>Kap Steward Fm, Neill Klinter Gp</v>
      </c>
      <c r="D18513" t="s">
        <v>512</v>
      </c>
      <c r="E18513" t="s">
        <v>2206</v>
      </c>
      <c r="J18513" cm="1">
        <f t="array" ref="J18513:L18513">_xlfn.XLOOKUP($C18513, AGE!$A:$A,AGE!$B:$D,,0,2)</f>
        <v>203.9</v>
      </c>
      <c r="K18513">
        <v>4.5999999999999943</v>
      </c>
      <c r="L18513" t="str">
        <v xml:space="preserve">GSA 2018 </v>
      </c>
      <c r="M18513" t="s">
        <v>2310</v>
      </c>
      <c r="P18513" t="s">
        <v>243</v>
      </c>
      <c r="S18513" s="35">
        <v>-25.5</v>
      </c>
      <c r="U18513" t="s">
        <v>2311</v>
      </c>
      <c r="V18513">
        <v>1</v>
      </c>
      <c r="W18513" t="s">
        <v>2559</v>
      </c>
    </row>
    <row r="18514" spans="1:29" x14ac:dyDescent="0.3">
      <c r="A18514">
        <v>26489</v>
      </c>
      <c r="B18514" s="15" t="s">
        <v>1902</v>
      </c>
      <c r="C18514" t="str">
        <f>_xlfn.XLOOKUP($B18514, STANDARDS!$A:$A, STANDARDS!$B:$B,,0,2)</f>
        <v>Kap Steward Fm, Neill Klinter Gp</v>
      </c>
      <c r="D18514" t="s">
        <v>512</v>
      </c>
      <c r="E18514" t="s">
        <v>2206</v>
      </c>
      <c r="J18514" cm="1">
        <f t="array" ref="J18514:L18514">_xlfn.XLOOKUP($C18514, AGE!$A:$A,AGE!$B:$D,,0,2)</f>
        <v>203.9</v>
      </c>
      <c r="K18514">
        <v>4.5999999999999943</v>
      </c>
      <c r="L18514" t="str">
        <v xml:space="preserve">GSA 2018 </v>
      </c>
      <c r="M18514" t="s">
        <v>2310</v>
      </c>
      <c r="P18514" t="s">
        <v>243</v>
      </c>
      <c r="S18514" s="35">
        <v>-25.43</v>
      </c>
      <c r="U18514" t="s">
        <v>2311</v>
      </c>
      <c r="V18514">
        <v>1</v>
      </c>
      <c r="W18514" t="s">
        <v>2559</v>
      </c>
    </row>
    <row r="18515" spans="1:29" x14ac:dyDescent="0.3">
      <c r="A18515">
        <v>26490</v>
      </c>
      <c r="B18515" s="15" t="s">
        <v>1902</v>
      </c>
      <c r="C18515" t="str">
        <f>_xlfn.XLOOKUP($B18515, STANDARDS!$A:$A, STANDARDS!$B:$B,,0,2)</f>
        <v>Kap Steward Fm, Neill Klinter Gp</v>
      </c>
      <c r="D18515" t="s">
        <v>512</v>
      </c>
      <c r="E18515" t="s">
        <v>2206</v>
      </c>
      <c r="J18515" cm="1">
        <f t="array" ref="J18515:L18515">_xlfn.XLOOKUP($C18515, AGE!$A:$A,AGE!$B:$D,,0,2)</f>
        <v>203.9</v>
      </c>
      <c r="K18515">
        <v>4.5999999999999943</v>
      </c>
      <c r="L18515" t="str">
        <v xml:space="preserve">GSA 2018 </v>
      </c>
      <c r="M18515" t="s">
        <v>2310</v>
      </c>
      <c r="P18515" t="s">
        <v>243</v>
      </c>
      <c r="S18515" s="35">
        <v>-25.1</v>
      </c>
      <c r="U18515" t="s">
        <v>2311</v>
      </c>
      <c r="V18515">
        <v>1</v>
      </c>
      <c r="W18515" t="s">
        <v>2559</v>
      </c>
    </row>
    <row r="18516" spans="1:29" x14ac:dyDescent="0.3">
      <c r="A18516">
        <v>26491</v>
      </c>
      <c r="B18516" s="15" t="s">
        <v>1902</v>
      </c>
      <c r="C18516" t="str">
        <f>_xlfn.XLOOKUP($B18516, STANDARDS!$A:$A, STANDARDS!$B:$B,,0,2)</f>
        <v>Kap Steward Fm, Neill Klinter Gp</v>
      </c>
      <c r="D18516" t="s">
        <v>512</v>
      </c>
      <c r="E18516" t="s">
        <v>2206</v>
      </c>
      <c r="J18516" cm="1">
        <f t="array" ref="J18516:L18516">_xlfn.XLOOKUP($C18516, AGE!$A:$A,AGE!$B:$D,,0,2)</f>
        <v>203.9</v>
      </c>
      <c r="K18516">
        <v>4.5999999999999943</v>
      </c>
      <c r="L18516" t="str">
        <v xml:space="preserve">GSA 2018 </v>
      </c>
      <c r="M18516" t="s">
        <v>2310</v>
      </c>
      <c r="P18516" t="s">
        <v>243</v>
      </c>
      <c r="S18516" s="35">
        <v>-24.02</v>
      </c>
      <c r="U18516" t="s">
        <v>2311</v>
      </c>
      <c r="V18516">
        <v>1</v>
      </c>
      <c r="W18516" t="s">
        <v>2559</v>
      </c>
    </row>
    <row r="18517" spans="1:29" x14ac:dyDescent="0.3">
      <c r="A18517">
        <v>26492</v>
      </c>
      <c r="B18517" s="15" t="s">
        <v>1902</v>
      </c>
      <c r="C18517" t="str">
        <f>_xlfn.XLOOKUP($B18517, STANDARDS!$A:$A, STANDARDS!$B:$B,,0,2)</f>
        <v>Kap Steward Fm, Neill Klinter Gp</v>
      </c>
      <c r="D18517" t="s">
        <v>512</v>
      </c>
      <c r="E18517" t="s">
        <v>2206</v>
      </c>
      <c r="J18517" cm="1">
        <f t="array" ref="J18517:L18517">_xlfn.XLOOKUP($C18517, AGE!$A:$A,AGE!$B:$D,,0,2)</f>
        <v>203.9</v>
      </c>
      <c r="K18517">
        <v>4.5999999999999943</v>
      </c>
      <c r="L18517" t="str">
        <v xml:space="preserve">GSA 2018 </v>
      </c>
      <c r="M18517" t="s">
        <v>2310</v>
      </c>
      <c r="P18517" t="s">
        <v>243</v>
      </c>
      <c r="S18517" s="35">
        <v>-25.3</v>
      </c>
      <c r="U18517" t="s">
        <v>2311</v>
      </c>
      <c r="V18517">
        <v>1</v>
      </c>
      <c r="W18517" t="s">
        <v>2559</v>
      </c>
    </row>
    <row r="18518" spans="1:29" x14ac:dyDescent="0.3">
      <c r="A18518">
        <v>26493</v>
      </c>
      <c r="B18518" s="15" t="s">
        <v>1902</v>
      </c>
      <c r="C18518" t="str">
        <f>_xlfn.XLOOKUP($B18518, STANDARDS!$A:$A, STANDARDS!$B:$B,,0,2)</f>
        <v>Kap Steward Fm, Neill Klinter Gp</v>
      </c>
      <c r="D18518" t="s">
        <v>512</v>
      </c>
      <c r="E18518" t="s">
        <v>2206</v>
      </c>
      <c r="J18518" cm="1">
        <f t="array" ref="J18518:L18518">_xlfn.XLOOKUP($C18518, AGE!$A:$A,AGE!$B:$D,,0,2)</f>
        <v>203.9</v>
      </c>
      <c r="K18518">
        <v>4.5999999999999943</v>
      </c>
      <c r="L18518" t="str">
        <v xml:space="preserve">GSA 2018 </v>
      </c>
      <c r="M18518" t="s">
        <v>2310</v>
      </c>
      <c r="P18518" t="s">
        <v>243</v>
      </c>
      <c r="S18518" s="35">
        <v>-25.07</v>
      </c>
      <c r="U18518" t="s">
        <v>2311</v>
      </c>
      <c r="V18518">
        <v>1</v>
      </c>
      <c r="W18518" t="s">
        <v>2559</v>
      </c>
    </row>
    <row r="18519" spans="1:29" x14ac:dyDescent="0.3">
      <c r="A18519">
        <v>26494</v>
      </c>
      <c r="B18519" s="15" t="s">
        <v>1902</v>
      </c>
      <c r="C18519" t="str">
        <f>_xlfn.XLOOKUP($B18519, STANDARDS!$A:$A, STANDARDS!$B:$B,,0,2)</f>
        <v>Kap Steward Fm, Neill Klinter Gp</v>
      </c>
      <c r="D18519" t="s">
        <v>512</v>
      </c>
      <c r="E18519" t="s">
        <v>2206</v>
      </c>
      <c r="J18519" cm="1">
        <f t="array" ref="J18519:L18519">_xlfn.XLOOKUP($C18519, AGE!$A:$A,AGE!$B:$D,,0,2)</f>
        <v>203.9</v>
      </c>
      <c r="K18519">
        <v>4.5999999999999943</v>
      </c>
      <c r="L18519" t="str">
        <v xml:space="preserve">GSA 2018 </v>
      </c>
      <c r="M18519" t="s">
        <v>2310</v>
      </c>
      <c r="P18519" t="s">
        <v>243</v>
      </c>
      <c r="S18519" s="35">
        <v>-24.14</v>
      </c>
      <c r="U18519" t="s">
        <v>2311</v>
      </c>
      <c r="V18519">
        <v>1</v>
      </c>
      <c r="W18519" t="s">
        <v>2559</v>
      </c>
    </row>
    <row r="18520" spans="1:29" x14ac:dyDescent="0.3">
      <c r="A18520">
        <v>26495</v>
      </c>
      <c r="B18520" s="15" t="s">
        <v>1902</v>
      </c>
      <c r="C18520" t="str">
        <f>_xlfn.XLOOKUP($B18520, STANDARDS!$A:$A, STANDARDS!$B:$B,,0,2)</f>
        <v>Kap Steward Fm, Neill Klinter Gp</v>
      </c>
      <c r="D18520" t="s">
        <v>512</v>
      </c>
      <c r="E18520" t="s">
        <v>2206</v>
      </c>
      <c r="J18520" cm="1">
        <f t="array" ref="J18520:L18520">_xlfn.XLOOKUP($C18520, AGE!$A:$A,AGE!$B:$D,,0,2)</f>
        <v>203.9</v>
      </c>
      <c r="K18520">
        <v>4.5999999999999943</v>
      </c>
      <c r="L18520" t="str">
        <v xml:space="preserve">GSA 2018 </v>
      </c>
      <c r="M18520" t="s">
        <v>2310</v>
      </c>
      <c r="P18520" t="s">
        <v>243</v>
      </c>
      <c r="S18520" s="35">
        <v>-24.15</v>
      </c>
      <c r="U18520" t="s">
        <v>2311</v>
      </c>
      <c r="V18520">
        <v>1</v>
      </c>
      <c r="W18520" t="s">
        <v>2559</v>
      </c>
    </row>
    <row r="18521" spans="1:29" x14ac:dyDescent="0.3">
      <c r="A18521">
        <v>26496</v>
      </c>
      <c r="B18521" s="15" t="s">
        <v>1902</v>
      </c>
      <c r="C18521" t="str">
        <f>_xlfn.XLOOKUP($B18521, STANDARDS!$A:$A, STANDARDS!$B:$B,,0,2)</f>
        <v>Kap Steward Fm, Neill Klinter Gp</v>
      </c>
      <c r="D18521" t="s">
        <v>512</v>
      </c>
      <c r="E18521" t="s">
        <v>2206</v>
      </c>
      <c r="J18521" cm="1">
        <f t="array" ref="J18521:L18521">_xlfn.XLOOKUP($C18521, AGE!$A:$A,AGE!$B:$D,,0,2)</f>
        <v>203.9</v>
      </c>
      <c r="K18521">
        <v>4.5999999999999943</v>
      </c>
      <c r="L18521" t="str">
        <v xml:space="preserve">GSA 2018 </v>
      </c>
      <c r="M18521" t="s">
        <v>2310</v>
      </c>
      <c r="P18521" t="s">
        <v>243</v>
      </c>
      <c r="S18521" s="35">
        <v>-24.91</v>
      </c>
      <c r="U18521" t="s">
        <v>2311</v>
      </c>
      <c r="V18521">
        <v>1</v>
      </c>
      <c r="W18521" t="s">
        <v>2559</v>
      </c>
    </row>
    <row r="18522" spans="1:29" x14ac:dyDescent="0.3">
      <c r="A18522">
        <v>26497</v>
      </c>
      <c r="B18522" s="15" t="s">
        <v>1902</v>
      </c>
      <c r="C18522" t="str">
        <f>_xlfn.XLOOKUP($B18522, STANDARDS!$A:$A, STANDARDS!$B:$B,,0,2)</f>
        <v>Kap Steward Fm, Neill Klinter Gp</v>
      </c>
      <c r="D18522" t="s">
        <v>512</v>
      </c>
      <c r="E18522" t="s">
        <v>2206</v>
      </c>
      <c r="J18522" cm="1">
        <f t="array" ref="J18522:L18522">_xlfn.XLOOKUP($C18522, AGE!$A:$A,AGE!$B:$D,,0,2)</f>
        <v>203.9</v>
      </c>
      <c r="K18522">
        <v>4.5999999999999943</v>
      </c>
      <c r="L18522" t="str">
        <v xml:space="preserve">GSA 2018 </v>
      </c>
      <c r="M18522" t="s">
        <v>2310</v>
      </c>
      <c r="P18522" t="s">
        <v>243</v>
      </c>
      <c r="S18522" s="35">
        <v>-24.54</v>
      </c>
      <c r="U18522" t="s">
        <v>2311</v>
      </c>
      <c r="V18522">
        <v>1</v>
      </c>
      <c r="W18522" t="s">
        <v>2559</v>
      </c>
    </row>
    <row r="18523" spans="1:29" x14ac:dyDescent="0.3">
      <c r="A18523">
        <v>26498</v>
      </c>
      <c r="B18523" s="15" t="s">
        <v>1903</v>
      </c>
      <c r="C18523" t="str">
        <f>_xlfn.XLOOKUP($B18523, STANDARDS!$A:$A, STANDARDS!$B:$B,,0,2)</f>
        <v>Cornbrash Fm</v>
      </c>
      <c r="D18523" t="s">
        <v>2158</v>
      </c>
      <c r="E18523" t="s">
        <v>2175</v>
      </c>
      <c r="F18523">
        <v>54.5</v>
      </c>
      <c r="G18523">
        <v>-0.5</v>
      </c>
      <c r="H18523">
        <v>0.01</v>
      </c>
      <c r="I18523" t="s">
        <v>592</v>
      </c>
      <c r="J18523" cm="1">
        <f t="array" ref="J18523:L18523">_xlfn.XLOOKUP($C18523, AGE!$A:$A,AGE!$B:$D,,0,2)</f>
        <v>171.2</v>
      </c>
      <c r="K18523">
        <v>2.9000000000000057</v>
      </c>
      <c r="L18523" t="str">
        <v xml:space="preserve">GSA 2018 </v>
      </c>
      <c r="M18523" t="s">
        <v>2405</v>
      </c>
      <c r="P18523" t="s">
        <v>243</v>
      </c>
      <c r="S18523">
        <v>-24.39</v>
      </c>
      <c r="U18523" t="s">
        <v>2311</v>
      </c>
      <c r="V18523">
        <v>1</v>
      </c>
      <c r="W18523" t="s">
        <v>2560</v>
      </c>
      <c r="AB18523" t="s">
        <v>248</v>
      </c>
      <c r="AC18523" t="s">
        <v>2646</v>
      </c>
    </row>
    <row r="18524" spans="1:29" x14ac:dyDescent="0.3">
      <c r="A18524">
        <v>26499</v>
      </c>
      <c r="B18524" s="15" t="s">
        <v>1903</v>
      </c>
      <c r="C18524" t="str">
        <f>_xlfn.XLOOKUP($B18524, STANDARDS!$A:$A, STANDARDS!$B:$B,,0,2)</f>
        <v>Cornbrash Fm</v>
      </c>
      <c r="D18524" t="s">
        <v>2158</v>
      </c>
      <c r="E18524" t="s">
        <v>2175</v>
      </c>
      <c r="F18524">
        <v>54.5</v>
      </c>
      <c r="G18524">
        <v>-0.5</v>
      </c>
      <c r="H18524">
        <v>0.01</v>
      </c>
      <c r="I18524" t="s">
        <v>592</v>
      </c>
      <c r="J18524" cm="1">
        <f t="array" ref="J18524:L18524">_xlfn.XLOOKUP($C18524, AGE!$A:$A,AGE!$B:$D,,0,2)</f>
        <v>171.2</v>
      </c>
      <c r="K18524">
        <v>2.9000000000000057</v>
      </c>
      <c r="L18524" t="str">
        <v xml:space="preserve">GSA 2018 </v>
      </c>
      <c r="M18524" t="s">
        <v>2405</v>
      </c>
      <c r="P18524" t="s">
        <v>243</v>
      </c>
      <c r="S18524">
        <v>-23.27</v>
      </c>
      <c r="U18524" t="s">
        <v>2311</v>
      </c>
      <c r="V18524">
        <v>1</v>
      </c>
      <c r="W18524" t="s">
        <v>2560</v>
      </c>
      <c r="AB18524" t="s">
        <v>248</v>
      </c>
      <c r="AC18524" t="s">
        <v>2646</v>
      </c>
    </row>
    <row r="18525" spans="1:29" x14ac:dyDescent="0.3">
      <c r="A18525">
        <v>26500</v>
      </c>
      <c r="B18525" s="15" t="s">
        <v>1903</v>
      </c>
      <c r="C18525" t="str">
        <f>_xlfn.XLOOKUP($B18525, STANDARDS!$A:$A, STANDARDS!$B:$B,,0,2)</f>
        <v>Cornbrash Fm</v>
      </c>
      <c r="D18525" t="s">
        <v>2158</v>
      </c>
      <c r="E18525" t="s">
        <v>2175</v>
      </c>
      <c r="F18525">
        <v>54.5</v>
      </c>
      <c r="G18525">
        <v>-0.5</v>
      </c>
      <c r="H18525">
        <v>0.01</v>
      </c>
      <c r="I18525" t="s">
        <v>592</v>
      </c>
      <c r="J18525" cm="1">
        <f t="array" ref="J18525:L18525">_xlfn.XLOOKUP($C18525, AGE!$A:$A,AGE!$B:$D,,0,2)</f>
        <v>171.2</v>
      </c>
      <c r="K18525">
        <v>2.9000000000000057</v>
      </c>
      <c r="L18525" t="str">
        <v xml:space="preserve">GSA 2018 </v>
      </c>
      <c r="M18525" t="s">
        <v>2406</v>
      </c>
      <c r="P18525" t="s">
        <v>243</v>
      </c>
      <c r="S18525">
        <v>-21.07</v>
      </c>
      <c r="U18525" t="s">
        <v>2311</v>
      </c>
      <c r="V18525">
        <v>1</v>
      </c>
      <c r="W18525" t="s">
        <v>2560</v>
      </c>
      <c r="AB18525" t="s">
        <v>248</v>
      </c>
      <c r="AC18525" t="s">
        <v>2646</v>
      </c>
    </row>
    <row r="18526" spans="1:29" x14ac:dyDescent="0.3">
      <c r="A18526">
        <v>26501</v>
      </c>
      <c r="B18526" s="15" t="s">
        <v>1903</v>
      </c>
      <c r="C18526" t="str">
        <f>_xlfn.XLOOKUP($B18526, STANDARDS!$A:$A, STANDARDS!$B:$B,,0,2)</f>
        <v>Cornbrash Fm</v>
      </c>
      <c r="D18526" t="s">
        <v>2158</v>
      </c>
      <c r="E18526" t="s">
        <v>2175</v>
      </c>
      <c r="F18526">
        <v>54.5</v>
      </c>
      <c r="G18526">
        <v>-0.5</v>
      </c>
      <c r="H18526">
        <v>0.01</v>
      </c>
      <c r="I18526" t="s">
        <v>592</v>
      </c>
      <c r="J18526" cm="1">
        <f t="array" ref="J18526:L18526">_xlfn.XLOOKUP($C18526, AGE!$A:$A,AGE!$B:$D,,0,2)</f>
        <v>171.2</v>
      </c>
      <c r="K18526">
        <v>2.9000000000000057</v>
      </c>
      <c r="L18526" t="str">
        <v xml:space="preserve">GSA 2018 </v>
      </c>
      <c r="M18526" t="s">
        <v>2407</v>
      </c>
      <c r="P18526" t="s">
        <v>243</v>
      </c>
      <c r="S18526">
        <v>-23</v>
      </c>
      <c r="U18526" t="s">
        <v>2311</v>
      </c>
      <c r="V18526">
        <v>1</v>
      </c>
      <c r="W18526" t="s">
        <v>2560</v>
      </c>
      <c r="AB18526" t="s">
        <v>248</v>
      </c>
      <c r="AC18526" t="s">
        <v>2646</v>
      </c>
    </row>
    <row r="18527" spans="1:29" x14ac:dyDescent="0.3">
      <c r="A18527">
        <v>26502</v>
      </c>
      <c r="B18527" s="15" t="s">
        <v>1903</v>
      </c>
      <c r="C18527" t="str">
        <f>_xlfn.XLOOKUP($B18527, STANDARDS!$A:$A, STANDARDS!$B:$B,,0,2)</f>
        <v>Cornbrash Fm</v>
      </c>
      <c r="D18527" t="s">
        <v>2158</v>
      </c>
      <c r="E18527" t="s">
        <v>2175</v>
      </c>
      <c r="F18527">
        <v>54.5</v>
      </c>
      <c r="G18527">
        <v>-0.5</v>
      </c>
      <c r="H18527">
        <v>0.01</v>
      </c>
      <c r="I18527" t="s">
        <v>592</v>
      </c>
      <c r="J18527" cm="1">
        <f t="array" ref="J18527:L18527">_xlfn.XLOOKUP($C18527, AGE!$A:$A,AGE!$B:$D,,0,2)</f>
        <v>171.2</v>
      </c>
      <c r="K18527">
        <v>2.9000000000000057</v>
      </c>
      <c r="L18527" t="str">
        <v xml:space="preserve">GSA 2018 </v>
      </c>
      <c r="M18527" t="s">
        <v>2408</v>
      </c>
      <c r="P18527" t="s">
        <v>243</v>
      </c>
      <c r="S18527">
        <v>-22.65</v>
      </c>
      <c r="U18527" t="s">
        <v>2311</v>
      </c>
      <c r="V18527">
        <v>1</v>
      </c>
      <c r="W18527" t="s">
        <v>2560</v>
      </c>
      <c r="AB18527" t="s">
        <v>248</v>
      </c>
      <c r="AC18527" t="s">
        <v>2646</v>
      </c>
    </row>
    <row r="18528" spans="1:29" x14ac:dyDescent="0.3">
      <c r="A18528">
        <v>26503</v>
      </c>
      <c r="B18528" s="15" t="s">
        <v>1903</v>
      </c>
      <c r="C18528" t="str">
        <f>_xlfn.XLOOKUP($B18528, STANDARDS!$A:$A, STANDARDS!$B:$B,,0,2)</f>
        <v>Cornbrash Fm</v>
      </c>
      <c r="D18528" t="s">
        <v>2158</v>
      </c>
      <c r="E18528" t="s">
        <v>2175</v>
      </c>
      <c r="F18528">
        <v>54.5</v>
      </c>
      <c r="G18528">
        <v>-0.5</v>
      </c>
      <c r="H18528">
        <v>0.01</v>
      </c>
      <c r="I18528" t="s">
        <v>592</v>
      </c>
      <c r="J18528" cm="1">
        <f t="array" ref="J18528:L18528">_xlfn.XLOOKUP($C18528, AGE!$A:$A,AGE!$B:$D,,0,2)</f>
        <v>171.2</v>
      </c>
      <c r="K18528">
        <v>2.9000000000000057</v>
      </c>
      <c r="L18528" t="str">
        <v xml:space="preserve">GSA 2018 </v>
      </c>
      <c r="M18528" t="s">
        <v>2409</v>
      </c>
      <c r="P18528" t="s">
        <v>243</v>
      </c>
      <c r="S18528">
        <v>-21.52</v>
      </c>
      <c r="U18528" t="s">
        <v>2311</v>
      </c>
      <c r="V18528">
        <v>1</v>
      </c>
      <c r="W18528" t="s">
        <v>2560</v>
      </c>
      <c r="AB18528" t="s">
        <v>248</v>
      </c>
      <c r="AC18528" t="s">
        <v>2646</v>
      </c>
    </row>
    <row r="18529" spans="1:29" x14ac:dyDescent="0.3">
      <c r="A18529">
        <v>26504</v>
      </c>
      <c r="B18529" s="15" t="s">
        <v>1903</v>
      </c>
      <c r="C18529" t="str">
        <f>_xlfn.XLOOKUP($B18529, STANDARDS!$A:$A, STANDARDS!$B:$B,,0,2)</f>
        <v>Cornbrash Fm</v>
      </c>
      <c r="D18529" t="s">
        <v>2158</v>
      </c>
      <c r="E18529" t="s">
        <v>2175</v>
      </c>
      <c r="F18529">
        <v>54.5</v>
      </c>
      <c r="G18529">
        <v>-0.5</v>
      </c>
      <c r="H18529">
        <v>0.01</v>
      </c>
      <c r="I18529" t="s">
        <v>592</v>
      </c>
      <c r="J18529" cm="1">
        <f t="array" ref="J18529:L18529">_xlfn.XLOOKUP($C18529, AGE!$A:$A,AGE!$B:$D,,0,2)</f>
        <v>171.2</v>
      </c>
      <c r="K18529">
        <v>2.9000000000000057</v>
      </c>
      <c r="L18529" t="str">
        <v xml:space="preserve">GSA 2018 </v>
      </c>
      <c r="M18529" t="s">
        <v>2405</v>
      </c>
      <c r="P18529" t="s">
        <v>243</v>
      </c>
      <c r="S18529">
        <v>-24.26</v>
      </c>
      <c r="U18529" t="s">
        <v>2311</v>
      </c>
      <c r="V18529">
        <v>1</v>
      </c>
      <c r="W18529" t="s">
        <v>2560</v>
      </c>
      <c r="AB18529" t="s">
        <v>248</v>
      </c>
      <c r="AC18529" t="s">
        <v>2646</v>
      </c>
    </row>
    <row r="18530" spans="1:29" x14ac:dyDescent="0.3">
      <c r="A18530">
        <v>26505</v>
      </c>
      <c r="B18530" s="15" t="s">
        <v>1903</v>
      </c>
      <c r="C18530" t="str">
        <f>_xlfn.XLOOKUP($B18530, STANDARDS!$A:$A, STANDARDS!$B:$B,,0,2)</f>
        <v>Cornbrash Fm</v>
      </c>
      <c r="D18530" t="s">
        <v>2158</v>
      </c>
      <c r="E18530" t="s">
        <v>2175</v>
      </c>
      <c r="F18530">
        <v>54.5</v>
      </c>
      <c r="G18530">
        <v>-0.5</v>
      </c>
      <c r="H18530">
        <v>0.01</v>
      </c>
      <c r="I18530" t="s">
        <v>592</v>
      </c>
      <c r="J18530" cm="1">
        <f t="array" ref="J18530:L18530">_xlfn.XLOOKUP($C18530, AGE!$A:$A,AGE!$B:$D,,0,2)</f>
        <v>171.2</v>
      </c>
      <c r="K18530">
        <v>2.9000000000000057</v>
      </c>
      <c r="L18530" t="str">
        <v xml:space="preserve">GSA 2018 </v>
      </c>
      <c r="M18530" t="s">
        <v>2405</v>
      </c>
      <c r="P18530" t="s">
        <v>243</v>
      </c>
      <c r="S18530">
        <v>-22.72</v>
      </c>
      <c r="U18530" t="s">
        <v>2311</v>
      </c>
      <c r="V18530">
        <v>1</v>
      </c>
      <c r="W18530" t="s">
        <v>2560</v>
      </c>
      <c r="AB18530" t="s">
        <v>248</v>
      </c>
      <c r="AC18530" t="s">
        <v>2646</v>
      </c>
    </row>
    <row r="18531" spans="1:29" x14ac:dyDescent="0.3">
      <c r="A18531">
        <v>26506</v>
      </c>
      <c r="B18531" s="15" t="s">
        <v>1905</v>
      </c>
      <c r="C18531" t="str">
        <f>_xlfn.XLOOKUP($B18531, STANDARDS!$A:$A, STANDARDS!$B:$B,,0,2)</f>
        <v>Scalby Fm, Ravenscar Gp</v>
      </c>
      <c r="D18531" t="s">
        <v>2158</v>
      </c>
      <c r="E18531" t="s">
        <v>2175</v>
      </c>
      <c r="F18531">
        <v>54.5</v>
      </c>
      <c r="G18531">
        <v>-0.5</v>
      </c>
      <c r="H18531">
        <v>0.01</v>
      </c>
      <c r="I18531" t="s">
        <v>592</v>
      </c>
      <c r="J18531" cm="1">
        <f t="array" ref="J18531:L18531">_xlfn.XLOOKUP($C18531, AGE!$A:$A,AGE!$B:$D,,0,2)</f>
        <v>171.2</v>
      </c>
      <c r="K18531">
        <v>2.9000000000000057</v>
      </c>
      <c r="L18531" t="str">
        <v xml:space="preserve">GSA 2018 </v>
      </c>
      <c r="M18531" t="s">
        <v>2408</v>
      </c>
      <c r="P18531" t="s">
        <v>243</v>
      </c>
      <c r="S18531">
        <v>-22.47</v>
      </c>
      <c r="U18531" t="s">
        <v>2311</v>
      </c>
      <c r="V18531">
        <v>1</v>
      </c>
      <c r="W18531" t="s">
        <v>2560</v>
      </c>
      <c r="AB18531" t="s">
        <v>248</v>
      </c>
      <c r="AC18531" t="s">
        <v>2646</v>
      </c>
    </row>
    <row r="18532" spans="1:29" x14ac:dyDescent="0.3">
      <c r="A18532">
        <v>26507</v>
      </c>
      <c r="B18532" s="15" t="s">
        <v>1905</v>
      </c>
      <c r="C18532" t="str">
        <f>_xlfn.XLOOKUP($B18532, STANDARDS!$A:$A, STANDARDS!$B:$B,,0,2)</f>
        <v>Scalby Fm, Ravenscar Gp</v>
      </c>
      <c r="D18532" t="s">
        <v>2158</v>
      </c>
      <c r="E18532" t="s">
        <v>2175</v>
      </c>
      <c r="F18532">
        <v>54.5</v>
      </c>
      <c r="G18532">
        <v>-0.5</v>
      </c>
      <c r="H18532">
        <v>0.01</v>
      </c>
      <c r="I18532" t="s">
        <v>592</v>
      </c>
      <c r="J18532" cm="1">
        <f t="array" ref="J18532:L18532">_xlfn.XLOOKUP($C18532, AGE!$A:$A,AGE!$B:$D,,0,2)</f>
        <v>171.2</v>
      </c>
      <c r="K18532">
        <v>2.9000000000000057</v>
      </c>
      <c r="L18532" t="str">
        <v xml:space="preserve">GSA 2018 </v>
      </c>
      <c r="M18532" t="s">
        <v>2409</v>
      </c>
      <c r="P18532" t="s">
        <v>243</v>
      </c>
      <c r="S18532">
        <v>-20.66</v>
      </c>
      <c r="U18532" t="s">
        <v>2311</v>
      </c>
      <c r="V18532">
        <v>1</v>
      </c>
      <c r="W18532" t="s">
        <v>2560</v>
      </c>
      <c r="AB18532" t="s">
        <v>248</v>
      </c>
      <c r="AC18532" t="s">
        <v>2646</v>
      </c>
    </row>
    <row r="18533" spans="1:29" x14ac:dyDescent="0.3">
      <c r="A18533">
        <v>26508</v>
      </c>
      <c r="B18533" s="15" t="s">
        <v>1905</v>
      </c>
      <c r="C18533" t="str">
        <f>_xlfn.XLOOKUP($B18533, STANDARDS!$A:$A, STANDARDS!$B:$B,,0,2)</f>
        <v>Scalby Fm, Ravenscar Gp</v>
      </c>
      <c r="D18533" t="s">
        <v>2158</v>
      </c>
      <c r="E18533" t="s">
        <v>2175</v>
      </c>
      <c r="F18533">
        <v>54.5</v>
      </c>
      <c r="G18533">
        <v>-0.5</v>
      </c>
      <c r="H18533">
        <v>0.01</v>
      </c>
      <c r="I18533" t="s">
        <v>592</v>
      </c>
      <c r="J18533" cm="1">
        <f t="array" ref="J18533:L18533">_xlfn.XLOOKUP($C18533, AGE!$A:$A,AGE!$B:$D,,0,2)</f>
        <v>171.2</v>
      </c>
      <c r="K18533">
        <v>2.9000000000000057</v>
      </c>
      <c r="L18533" t="str">
        <v xml:space="preserve">GSA 2018 </v>
      </c>
      <c r="M18533" t="s">
        <v>2409</v>
      </c>
      <c r="P18533" t="s">
        <v>243</v>
      </c>
      <c r="S18533">
        <v>-21.55</v>
      </c>
      <c r="U18533" t="s">
        <v>2311</v>
      </c>
      <c r="V18533">
        <v>1</v>
      </c>
      <c r="W18533" t="s">
        <v>2560</v>
      </c>
      <c r="AB18533" t="s">
        <v>248</v>
      </c>
      <c r="AC18533" t="s">
        <v>2646</v>
      </c>
    </row>
    <row r="18534" spans="1:29" x14ac:dyDescent="0.3">
      <c r="A18534">
        <v>26509</v>
      </c>
      <c r="B18534" s="15" t="s">
        <v>1905</v>
      </c>
      <c r="C18534" t="str">
        <f>_xlfn.XLOOKUP($B18534, STANDARDS!$A:$A, STANDARDS!$B:$B,,0,2)</f>
        <v>Scalby Fm, Ravenscar Gp</v>
      </c>
      <c r="D18534" t="s">
        <v>2158</v>
      </c>
      <c r="E18534" t="s">
        <v>2175</v>
      </c>
      <c r="F18534">
        <v>54.5</v>
      </c>
      <c r="G18534">
        <v>-0.5</v>
      </c>
      <c r="H18534">
        <v>0.01</v>
      </c>
      <c r="I18534" t="s">
        <v>592</v>
      </c>
      <c r="J18534" cm="1">
        <f t="array" ref="J18534:L18534">_xlfn.XLOOKUP($C18534, AGE!$A:$A,AGE!$B:$D,,0,2)</f>
        <v>171.2</v>
      </c>
      <c r="K18534">
        <v>2.9000000000000057</v>
      </c>
      <c r="L18534" t="str">
        <v xml:space="preserve">GSA 2018 </v>
      </c>
      <c r="M18534" t="s">
        <v>2410</v>
      </c>
      <c r="P18534" t="s">
        <v>243</v>
      </c>
      <c r="S18534">
        <v>-22.57</v>
      </c>
      <c r="U18534" t="s">
        <v>2311</v>
      </c>
      <c r="V18534">
        <v>1</v>
      </c>
      <c r="W18534" t="s">
        <v>2560</v>
      </c>
      <c r="AB18534" t="s">
        <v>248</v>
      </c>
      <c r="AC18534" t="s">
        <v>2646</v>
      </c>
    </row>
    <row r="18535" spans="1:29" x14ac:dyDescent="0.3">
      <c r="A18535">
        <v>26510</v>
      </c>
      <c r="B18535" s="15" t="s">
        <v>1905</v>
      </c>
      <c r="C18535" t="str">
        <f>_xlfn.XLOOKUP($B18535, STANDARDS!$A:$A, STANDARDS!$B:$B,,0,2)</f>
        <v>Scalby Fm, Ravenscar Gp</v>
      </c>
      <c r="D18535" t="s">
        <v>2158</v>
      </c>
      <c r="E18535" t="s">
        <v>2175</v>
      </c>
      <c r="F18535">
        <v>54.5</v>
      </c>
      <c r="G18535">
        <v>-0.5</v>
      </c>
      <c r="H18535">
        <v>0.01</v>
      </c>
      <c r="I18535" t="s">
        <v>592</v>
      </c>
      <c r="J18535" cm="1">
        <f t="array" ref="J18535:L18535">_xlfn.XLOOKUP($C18535, AGE!$A:$A,AGE!$B:$D,,0,2)</f>
        <v>171.2</v>
      </c>
      <c r="K18535">
        <v>2.9000000000000057</v>
      </c>
      <c r="L18535" t="str">
        <v xml:space="preserve">GSA 2018 </v>
      </c>
      <c r="M18535" t="s">
        <v>2409</v>
      </c>
      <c r="P18535" t="s">
        <v>243</v>
      </c>
      <c r="S18535">
        <v>-22.19</v>
      </c>
      <c r="U18535" t="s">
        <v>2311</v>
      </c>
      <c r="V18535">
        <v>1</v>
      </c>
      <c r="W18535" t="s">
        <v>2560</v>
      </c>
      <c r="AB18535" t="s">
        <v>248</v>
      </c>
      <c r="AC18535" t="s">
        <v>2646</v>
      </c>
    </row>
    <row r="18536" spans="1:29" x14ac:dyDescent="0.3">
      <c r="A18536">
        <v>26511</v>
      </c>
      <c r="B18536" s="15" t="s">
        <v>1905</v>
      </c>
      <c r="C18536" t="str">
        <f>_xlfn.XLOOKUP($B18536, STANDARDS!$A:$A, STANDARDS!$B:$B,,0,2)</f>
        <v>Scalby Fm, Ravenscar Gp</v>
      </c>
      <c r="D18536" t="s">
        <v>2158</v>
      </c>
      <c r="E18536" t="s">
        <v>2175</v>
      </c>
      <c r="F18536">
        <v>54.5</v>
      </c>
      <c r="G18536">
        <v>-0.5</v>
      </c>
      <c r="H18536">
        <v>0.01</v>
      </c>
      <c r="I18536" t="s">
        <v>592</v>
      </c>
      <c r="J18536" cm="1">
        <f t="array" ref="J18536:L18536">_xlfn.XLOOKUP($C18536, AGE!$A:$A,AGE!$B:$D,,0,2)</f>
        <v>171.2</v>
      </c>
      <c r="K18536">
        <v>2.9000000000000057</v>
      </c>
      <c r="L18536" t="str">
        <v xml:space="preserve">GSA 2018 </v>
      </c>
      <c r="M18536" t="s">
        <v>2409</v>
      </c>
      <c r="P18536" t="s">
        <v>243</v>
      </c>
      <c r="S18536">
        <v>-23.27</v>
      </c>
      <c r="U18536" t="s">
        <v>2311</v>
      </c>
      <c r="V18536">
        <v>1</v>
      </c>
      <c r="W18536" t="s">
        <v>2560</v>
      </c>
      <c r="AB18536" t="s">
        <v>248</v>
      </c>
      <c r="AC18536" t="s">
        <v>2646</v>
      </c>
    </row>
    <row r="18537" spans="1:29" x14ac:dyDescent="0.3">
      <c r="A18537">
        <v>26512</v>
      </c>
      <c r="B18537" s="15" t="s">
        <v>1905</v>
      </c>
      <c r="C18537" t="str">
        <f>_xlfn.XLOOKUP($B18537, STANDARDS!$A:$A, STANDARDS!$B:$B,,0,2)</f>
        <v>Scalby Fm, Ravenscar Gp</v>
      </c>
      <c r="D18537" t="s">
        <v>2158</v>
      </c>
      <c r="E18537" t="s">
        <v>2175</v>
      </c>
      <c r="F18537">
        <v>54.5</v>
      </c>
      <c r="G18537">
        <v>-0.5</v>
      </c>
      <c r="H18537">
        <v>0.01</v>
      </c>
      <c r="I18537" t="s">
        <v>592</v>
      </c>
      <c r="J18537" cm="1">
        <f t="array" ref="J18537:L18537">_xlfn.XLOOKUP($C18537, AGE!$A:$A,AGE!$B:$D,,0,2)</f>
        <v>171.2</v>
      </c>
      <c r="K18537">
        <v>2.9000000000000057</v>
      </c>
      <c r="L18537" t="str">
        <v xml:space="preserve">GSA 2018 </v>
      </c>
      <c r="M18537" t="s">
        <v>2409</v>
      </c>
      <c r="P18537" t="s">
        <v>243</v>
      </c>
      <c r="S18537">
        <v>-23.68</v>
      </c>
      <c r="U18537" t="s">
        <v>2311</v>
      </c>
      <c r="V18537">
        <v>1</v>
      </c>
      <c r="W18537" t="s">
        <v>2560</v>
      </c>
      <c r="AB18537" t="s">
        <v>248</v>
      </c>
      <c r="AC18537" t="s">
        <v>2646</v>
      </c>
    </row>
    <row r="18538" spans="1:29" x14ac:dyDescent="0.3">
      <c r="A18538">
        <v>26513</v>
      </c>
      <c r="B18538" s="15" t="s">
        <v>1905</v>
      </c>
      <c r="C18538" t="str">
        <f>_xlfn.XLOOKUP($B18538, STANDARDS!$A:$A, STANDARDS!$B:$B,,0,2)</f>
        <v>Scalby Fm, Ravenscar Gp</v>
      </c>
      <c r="D18538" t="s">
        <v>2158</v>
      </c>
      <c r="E18538" t="s">
        <v>2175</v>
      </c>
      <c r="F18538">
        <v>54.5</v>
      </c>
      <c r="G18538">
        <v>-0.5</v>
      </c>
      <c r="H18538">
        <v>0.01</v>
      </c>
      <c r="I18538" t="s">
        <v>592</v>
      </c>
      <c r="J18538" cm="1">
        <f t="array" ref="J18538:L18538">_xlfn.XLOOKUP($C18538, AGE!$A:$A,AGE!$B:$D,,0,2)</f>
        <v>171.2</v>
      </c>
      <c r="K18538">
        <v>2.9000000000000057</v>
      </c>
      <c r="L18538" t="str">
        <v xml:space="preserve">GSA 2018 </v>
      </c>
      <c r="M18538" t="s">
        <v>2409</v>
      </c>
      <c r="P18538" t="s">
        <v>243</v>
      </c>
      <c r="S18538">
        <v>-22.45</v>
      </c>
      <c r="U18538" t="s">
        <v>2311</v>
      </c>
      <c r="V18538">
        <v>1</v>
      </c>
      <c r="W18538" t="s">
        <v>2560</v>
      </c>
      <c r="AB18538" t="s">
        <v>248</v>
      </c>
      <c r="AC18538" t="s">
        <v>2646</v>
      </c>
    </row>
    <row r="18539" spans="1:29" x14ac:dyDescent="0.3">
      <c r="A18539">
        <v>26514</v>
      </c>
      <c r="B18539" s="15" t="s">
        <v>1905</v>
      </c>
      <c r="C18539" t="str">
        <f>_xlfn.XLOOKUP($B18539, STANDARDS!$A:$A, STANDARDS!$B:$B,,0,2)</f>
        <v>Scalby Fm, Ravenscar Gp</v>
      </c>
      <c r="D18539" t="s">
        <v>2158</v>
      </c>
      <c r="E18539" t="s">
        <v>2175</v>
      </c>
      <c r="F18539">
        <v>54.5</v>
      </c>
      <c r="G18539">
        <v>-0.5</v>
      </c>
      <c r="H18539">
        <v>0.01</v>
      </c>
      <c r="I18539" t="s">
        <v>592</v>
      </c>
      <c r="J18539" cm="1">
        <f t="array" ref="J18539:L18539">_xlfn.XLOOKUP($C18539, AGE!$A:$A,AGE!$B:$D,,0,2)</f>
        <v>171.2</v>
      </c>
      <c r="K18539">
        <v>2.9000000000000057</v>
      </c>
      <c r="L18539" t="str">
        <v xml:space="preserve">GSA 2018 </v>
      </c>
      <c r="M18539" t="s">
        <v>2409</v>
      </c>
      <c r="P18539" t="s">
        <v>243</v>
      </c>
      <c r="S18539">
        <v>-23.62</v>
      </c>
      <c r="U18539" t="s">
        <v>2311</v>
      </c>
      <c r="V18539">
        <v>1</v>
      </c>
      <c r="W18539" t="s">
        <v>2560</v>
      </c>
      <c r="AB18539" t="s">
        <v>248</v>
      </c>
      <c r="AC18539" t="s">
        <v>2646</v>
      </c>
    </row>
    <row r="18540" spans="1:29" x14ac:dyDescent="0.3">
      <c r="A18540">
        <v>26515</v>
      </c>
      <c r="B18540" s="15" t="s">
        <v>1905</v>
      </c>
      <c r="C18540" t="str">
        <f>_xlfn.XLOOKUP($B18540, STANDARDS!$A:$A, STANDARDS!$B:$B,,0,2)</f>
        <v>Scalby Fm, Ravenscar Gp</v>
      </c>
      <c r="D18540" t="s">
        <v>2158</v>
      </c>
      <c r="E18540" t="s">
        <v>2175</v>
      </c>
      <c r="F18540">
        <v>54.5</v>
      </c>
      <c r="G18540">
        <v>-0.5</v>
      </c>
      <c r="H18540">
        <v>0.01</v>
      </c>
      <c r="I18540" t="s">
        <v>592</v>
      </c>
      <c r="J18540" cm="1">
        <f t="array" ref="J18540:L18540">_xlfn.XLOOKUP($C18540, AGE!$A:$A,AGE!$B:$D,,0,2)</f>
        <v>171.2</v>
      </c>
      <c r="K18540">
        <v>2.9000000000000057</v>
      </c>
      <c r="L18540" t="str">
        <v xml:space="preserve">GSA 2018 </v>
      </c>
      <c r="M18540" t="s">
        <v>2409</v>
      </c>
      <c r="P18540" t="s">
        <v>243</v>
      </c>
      <c r="S18540">
        <v>-23.69</v>
      </c>
      <c r="U18540" t="s">
        <v>2311</v>
      </c>
      <c r="V18540">
        <v>1</v>
      </c>
      <c r="W18540" t="s">
        <v>2560</v>
      </c>
      <c r="AB18540" t="s">
        <v>248</v>
      </c>
      <c r="AC18540" t="s">
        <v>2646</v>
      </c>
    </row>
    <row r="18541" spans="1:29" x14ac:dyDescent="0.3">
      <c r="A18541">
        <v>26516</v>
      </c>
      <c r="B18541" s="15" t="s">
        <v>1905</v>
      </c>
      <c r="C18541" t="str">
        <f>_xlfn.XLOOKUP($B18541, STANDARDS!$A:$A, STANDARDS!$B:$B,,0,2)</f>
        <v>Scalby Fm, Ravenscar Gp</v>
      </c>
      <c r="D18541" t="s">
        <v>2158</v>
      </c>
      <c r="E18541" t="s">
        <v>2175</v>
      </c>
      <c r="F18541">
        <v>54.5</v>
      </c>
      <c r="G18541">
        <v>-0.5</v>
      </c>
      <c r="H18541">
        <v>0.01</v>
      </c>
      <c r="I18541" t="s">
        <v>592</v>
      </c>
      <c r="J18541" cm="1">
        <f t="array" ref="J18541:L18541">_xlfn.XLOOKUP($C18541, AGE!$A:$A,AGE!$B:$D,,0,2)</f>
        <v>171.2</v>
      </c>
      <c r="K18541">
        <v>2.9000000000000057</v>
      </c>
      <c r="L18541" t="str">
        <v xml:space="preserve">GSA 2018 </v>
      </c>
      <c r="M18541" t="s">
        <v>2409</v>
      </c>
      <c r="P18541" t="s">
        <v>243</v>
      </c>
      <c r="S18541">
        <v>-21.65</v>
      </c>
      <c r="U18541" t="s">
        <v>2311</v>
      </c>
      <c r="V18541">
        <v>1</v>
      </c>
      <c r="W18541" t="s">
        <v>2560</v>
      </c>
      <c r="AB18541" t="s">
        <v>248</v>
      </c>
      <c r="AC18541" t="s">
        <v>2646</v>
      </c>
    </row>
    <row r="18542" spans="1:29" x14ac:dyDescent="0.3">
      <c r="A18542">
        <v>26517</v>
      </c>
      <c r="B18542" s="15" t="s">
        <v>1905</v>
      </c>
      <c r="C18542" t="str">
        <f>_xlfn.XLOOKUP($B18542, STANDARDS!$A:$A, STANDARDS!$B:$B,,0,2)</f>
        <v>Scalby Fm, Ravenscar Gp</v>
      </c>
      <c r="D18542" t="s">
        <v>2158</v>
      </c>
      <c r="E18542" t="s">
        <v>2175</v>
      </c>
      <c r="F18542">
        <v>54.5</v>
      </c>
      <c r="G18542">
        <v>-0.5</v>
      </c>
      <c r="H18542">
        <v>0.01</v>
      </c>
      <c r="I18542" t="s">
        <v>592</v>
      </c>
      <c r="J18542" cm="1">
        <f t="array" ref="J18542:L18542">_xlfn.XLOOKUP($C18542, AGE!$A:$A,AGE!$B:$D,,0,2)</f>
        <v>171.2</v>
      </c>
      <c r="K18542">
        <v>2.9000000000000057</v>
      </c>
      <c r="L18542" t="str">
        <v xml:space="preserve">GSA 2018 </v>
      </c>
      <c r="M18542" t="s">
        <v>2409</v>
      </c>
      <c r="P18542" t="s">
        <v>243</v>
      </c>
      <c r="S18542">
        <v>-20.62</v>
      </c>
      <c r="U18542" t="s">
        <v>2311</v>
      </c>
      <c r="V18542">
        <v>1</v>
      </c>
      <c r="W18542" t="s">
        <v>2560</v>
      </c>
      <c r="AB18542" t="s">
        <v>248</v>
      </c>
      <c r="AC18542" t="s">
        <v>2646</v>
      </c>
    </row>
    <row r="18543" spans="1:29" x14ac:dyDescent="0.3">
      <c r="A18543">
        <v>26518</v>
      </c>
      <c r="B18543" s="15" t="s">
        <v>1907</v>
      </c>
      <c r="C18543" t="str">
        <f>_xlfn.XLOOKUP($B18543, STANDARDS!$A:$A, STANDARDS!$B:$B,,0,2)</f>
        <v>Scalby Fm, Ravenscar Gp</v>
      </c>
      <c r="D18543" t="s">
        <v>2158</v>
      </c>
      <c r="E18543" t="s">
        <v>2175</v>
      </c>
      <c r="F18543">
        <v>54.5</v>
      </c>
      <c r="G18543">
        <v>-0.5</v>
      </c>
      <c r="H18543">
        <v>0.01</v>
      </c>
      <c r="I18543" t="s">
        <v>592</v>
      </c>
      <c r="J18543" cm="1">
        <f t="array" ref="J18543:L18543">_xlfn.XLOOKUP($C18543, AGE!$A:$A,AGE!$B:$D,,0,2)</f>
        <v>171.2</v>
      </c>
      <c r="K18543">
        <v>2.9000000000000057</v>
      </c>
      <c r="L18543" t="str">
        <v xml:space="preserve">GSA 2018 </v>
      </c>
      <c r="M18543" t="s">
        <v>2409</v>
      </c>
      <c r="P18543" t="s">
        <v>243</v>
      </c>
      <c r="S18543">
        <v>-22.17</v>
      </c>
      <c r="U18543" t="s">
        <v>2311</v>
      </c>
      <c r="V18543">
        <v>1</v>
      </c>
      <c r="W18543" t="s">
        <v>2560</v>
      </c>
      <c r="AB18543" t="s">
        <v>248</v>
      </c>
      <c r="AC18543" t="s">
        <v>2646</v>
      </c>
    </row>
    <row r="18544" spans="1:29" x14ac:dyDescent="0.3">
      <c r="A18544">
        <v>26519</v>
      </c>
      <c r="B18544" s="15" t="s">
        <v>1905</v>
      </c>
      <c r="C18544" t="str">
        <f>_xlfn.XLOOKUP($B18544, STANDARDS!$A:$A, STANDARDS!$B:$B,,0,2)</f>
        <v>Scalby Fm, Ravenscar Gp</v>
      </c>
      <c r="D18544" t="s">
        <v>2158</v>
      </c>
      <c r="E18544" t="s">
        <v>2175</v>
      </c>
      <c r="F18544">
        <v>54.5</v>
      </c>
      <c r="G18544">
        <v>-0.5</v>
      </c>
      <c r="H18544">
        <v>0.01</v>
      </c>
      <c r="I18544" t="s">
        <v>592</v>
      </c>
      <c r="J18544" cm="1">
        <f t="array" ref="J18544:L18544">_xlfn.XLOOKUP($C18544, AGE!$A:$A,AGE!$B:$D,,0,2)</f>
        <v>171.2</v>
      </c>
      <c r="K18544">
        <v>2.9000000000000057</v>
      </c>
      <c r="L18544" t="str">
        <v xml:space="preserve">GSA 2018 </v>
      </c>
      <c r="M18544" t="s">
        <v>2409</v>
      </c>
      <c r="P18544" t="s">
        <v>243</v>
      </c>
      <c r="S18544">
        <v>-23.1</v>
      </c>
      <c r="U18544" t="s">
        <v>2311</v>
      </c>
      <c r="V18544">
        <v>1</v>
      </c>
      <c r="W18544" t="s">
        <v>2560</v>
      </c>
      <c r="AB18544" t="s">
        <v>248</v>
      </c>
      <c r="AC18544" t="s">
        <v>2646</v>
      </c>
    </row>
    <row r="18545" spans="1:29" x14ac:dyDescent="0.3">
      <c r="A18545">
        <v>26520</v>
      </c>
      <c r="B18545" s="15" t="s">
        <v>1907</v>
      </c>
      <c r="C18545" t="str">
        <f>_xlfn.XLOOKUP($B18545, STANDARDS!$A:$A, STANDARDS!$B:$B,,0,2)</f>
        <v>Scalby Fm, Ravenscar Gp</v>
      </c>
      <c r="D18545" t="s">
        <v>2158</v>
      </c>
      <c r="E18545" t="s">
        <v>2175</v>
      </c>
      <c r="F18545">
        <v>54.5</v>
      </c>
      <c r="G18545">
        <v>-0.5</v>
      </c>
      <c r="H18545">
        <v>0.01</v>
      </c>
      <c r="I18545" t="s">
        <v>592</v>
      </c>
      <c r="J18545" cm="1">
        <f t="array" ref="J18545:L18545">_xlfn.XLOOKUP($C18545, AGE!$A:$A,AGE!$B:$D,,0,2)</f>
        <v>171.2</v>
      </c>
      <c r="K18545">
        <v>2.9000000000000057</v>
      </c>
      <c r="L18545" t="str">
        <v xml:space="preserve">GSA 2018 </v>
      </c>
      <c r="M18545" t="s">
        <v>2409</v>
      </c>
      <c r="P18545" t="s">
        <v>243</v>
      </c>
      <c r="S18545">
        <v>-22.55</v>
      </c>
      <c r="U18545" t="s">
        <v>2311</v>
      </c>
      <c r="V18545">
        <v>1</v>
      </c>
      <c r="W18545" t="s">
        <v>2560</v>
      </c>
      <c r="AB18545" t="s">
        <v>248</v>
      </c>
      <c r="AC18545" t="s">
        <v>2646</v>
      </c>
    </row>
    <row r="18546" spans="1:29" x14ac:dyDescent="0.3">
      <c r="A18546">
        <v>26521</v>
      </c>
      <c r="B18546" s="15" t="s">
        <v>1905</v>
      </c>
      <c r="C18546" t="str">
        <f>_xlfn.XLOOKUP($B18546, STANDARDS!$A:$A, STANDARDS!$B:$B,,0,2)</f>
        <v>Scalby Fm, Ravenscar Gp</v>
      </c>
      <c r="D18546" t="s">
        <v>2158</v>
      </c>
      <c r="E18546" t="s">
        <v>2175</v>
      </c>
      <c r="F18546">
        <v>54.5</v>
      </c>
      <c r="G18546">
        <v>-0.5</v>
      </c>
      <c r="H18546">
        <v>0.01</v>
      </c>
      <c r="I18546" t="s">
        <v>592</v>
      </c>
      <c r="J18546" cm="1">
        <f t="array" ref="J18546:L18546">_xlfn.XLOOKUP($C18546, AGE!$A:$A,AGE!$B:$D,,0,2)</f>
        <v>171.2</v>
      </c>
      <c r="K18546">
        <v>2.9000000000000057</v>
      </c>
      <c r="L18546" t="str">
        <v xml:space="preserve">GSA 2018 </v>
      </c>
      <c r="M18546" t="s">
        <v>2409</v>
      </c>
      <c r="P18546" t="s">
        <v>243</v>
      </c>
      <c r="S18546">
        <v>-23.07</v>
      </c>
      <c r="U18546" t="s">
        <v>2311</v>
      </c>
      <c r="V18546">
        <v>1</v>
      </c>
      <c r="W18546" t="s">
        <v>2560</v>
      </c>
      <c r="AB18546" t="s">
        <v>248</v>
      </c>
      <c r="AC18546" t="s">
        <v>2646</v>
      </c>
    </row>
    <row r="18547" spans="1:29" x14ac:dyDescent="0.3">
      <c r="A18547">
        <v>26522</v>
      </c>
      <c r="B18547" s="15" t="s">
        <v>1905</v>
      </c>
      <c r="C18547" t="str">
        <f>_xlfn.XLOOKUP($B18547, STANDARDS!$A:$A, STANDARDS!$B:$B,,0,2)</f>
        <v>Scalby Fm, Ravenscar Gp</v>
      </c>
      <c r="D18547" t="s">
        <v>2158</v>
      </c>
      <c r="E18547" t="s">
        <v>2175</v>
      </c>
      <c r="F18547">
        <v>54.5</v>
      </c>
      <c r="G18547">
        <v>-0.5</v>
      </c>
      <c r="H18547">
        <v>0.01</v>
      </c>
      <c r="I18547" t="s">
        <v>592</v>
      </c>
      <c r="J18547" cm="1">
        <f t="array" ref="J18547:L18547">_xlfn.XLOOKUP($C18547, AGE!$A:$A,AGE!$B:$D,,0,2)</f>
        <v>171.2</v>
      </c>
      <c r="K18547">
        <v>2.9000000000000057</v>
      </c>
      <c r="L18547" t="str">
        <v xml:space="preserve">GSA 2018 </v>
      </c>
      <c r="M18547" t="s">
        <v>2409</v>
      </c>
      <c r="P18547" t="s">
        <v>243</v>
      </c>
      <c r="S18547">
        <v>-22.91</v>
      </c>
      <c r="U18547" t="s">
        <v>2311</v>
      </c>
      <c r="V18547">
        <v>1</v>
      </c>
      <c r="W18547" t="s">
        <v>2560</v>
      </c>
      <c r="AB18547" t="s">
        <v>248</v>
      </c>
      <c r="AC18547" t="s">
        <v>2646</v>
      </c>
    </row>
    <row r="18548" spans="1:29" x14ac:dyDescent="0.3">
      <c r="A18548">
        <v>26523</v>
      </c>
      <c r="B18548" s="15" t="s">
        <v>1905</v>
      </c>
      <c r="C18548" t="str">
        <f>_xlfn.XLOOKUP($B18548, STANDARDS!$A:$A, STANDARDS!$B:$B,,0,2)</f>
        <v>Scalby Fm, Ravenscar Gp</v>
      </c>
      <c r="D18548" t="s">
        <v>2158</v>
      </c>
      <c r="E18548" t="s">
        <v>2175</v>
      </c>
      <c r="F18548">
        <v>54.5</v>
      </c>
      <c r="G18548">
        <v>-0.5</v>
      </c>
      <c r="H18548">
        <v>0.01</v>
      </c>
      <c r="I18548" t="s">
        <v>592</v>
      </c>
      <c r="J18548" cm="1">
        <f t="array" ref="J18548:L18548">_xlfn.XLOOKUP($C18548, AGE!$A:$A,AGE!$B:$D,,0,2)</f>
        <v>171.2</v>
      </c>
      <c r="K18548">
        <v>2.9000000000000057</v>
      </c>
      <c r="L18548" t="str">
        <v xml:space="preserve">GSA 2018 </v>
      </c>
      <c r="M18548" t="s">
        <v>2409</v>
      </c>
      <c r="P18548" t="s">
        <v>243</v>
      </c>
      <c r="S18548">
        <v>-22.38</v>
      </c>
      <c r="U18548" t="s">
        <v>2311</v>
      </c>
      <c r="V18548">
        <v>1</v>
      </c>
      <c r="W18548" t="s">
        <v>2560</v>
      </c>
      <c r="AB18548" t="s">
        <v>248</v>
      </c>
      <c r="AC18548" t="s">
        <v>2646</v>
      </c>
    </row>
    <row r="18549" spans="1:29" x14ac:dyDescent="0.3">
      <c r="A18549">
        <v>26524</v>
      </c>
      <c r="B18549" s="15" t="s">
        <v>1905</v>
      </c>
      <c r="C18549" t="str">
        <f>_xlfn.XLOOKUP($B18549, STANDARDS!$A:$A, STANDARDS!$B:$B,,0,2)</f>
        <v>Scalby Fm, Ravenscar Gp</v>
      </c>
      <c r="D18549" t="s">
        <v>2158</v>
      </c>
      <c r="E18549" t="s">
        <v>2175</v>
      </c>
      <c r="F18549">
        <v>54.5</v>
      </c>
      <c r="G18549">
        <v>-0.5</v>
      </c>
      <c r="H18549">
        <v>0.01</v>
      </c>
      <c r="I18549" t="s">
        <v>592</v>
      </c>
      <c r="J18549" cm="1">
        <f t="array" ref="J18549:L18549">_xlfn.XLOOKUP($C18549, AGE!$A:$A,AGE!$B:$D,,0,2)</f>
        <v>171.2</v>
      </c>
      <c r="K18549">
        <v>2.9000000000000057</v>
      </c>
      <c r="L18549" t="str">
        <v xml:space="preserve">GSA 2018 </v>
      </c>
      <c r="M18549" t="s">
        <v>2409</v>
      </c>
      <c r="P18549" t="s">
        <v>243</v>
      </c>
      <c r="S18549">
        <v>-21.39</v>
      </c>
      <c r="U18549" t="s">
        <v>2311</v>
      </c>
      <c r="V18549">
        <v>1</v>
      </c>
      <c r="W18549" t="s">
        <v>2560</v>
      </c>
      <c r="AB18549" t="s">
        <v>248</v>
      </c>
      <c r="AC18549" t="s">
        <v>2646</v>
      </c>
    </row>
    <row r="18550" spans="1:29" x14ac:dyDescent="0.3">
      <c r="A18550">
        <v>26525</v>
      </c>
      <c r="B18550" s="15" t="s">
        <v>1905</v>
      </c>
      <c r="C18550" t="str">
        <f>_xlfn.XLOOKUP($B18550, STANDARDS!$A:$A, STANDARDS!$B:$B,,0,2)</f>
        <v>Scalby Fm, Ravenscar Gp</v>
      </c>
      <c r="D18550" t="s">
        <v>2158</v>
      </c>
      <c r="E18550" t="s">
        <v>2175</v>
      </c>
      <c r="F18550">
        <v>54.5</v>
      </c>
      <c r="G18550">
        <v>-0.5</v>
      </c>
      <c r="H18550">
        <v>0.01</v>
      </c>
      <c r="I18550" t="s">
        <v>592</v>
      </c>
      <c r="J18550" cm="1">
        <f t="array" ref="J18550:L18550">_xlfn.XLOOKUP($C18550, AGE!$A:$A,AGE!$B:$D,,0,2)</f>
        <v>171.2</v>
      </c>
      <c r="K18550">
        <v>2.9000000000000057</v>
      </c>
      <c r="L18550" t="str">
        <v xml:space="preserve">GSA 2018 </v>
      </c>
      <c r="M18550" t="s">
        <v>2409</v>
      </c>
      <c r="P18550" t="s">
        <v>243</v>
      </c>
      <c r="S18550">
        <v>-23.42</v>
      </c>
      <c r="U18550" t="s">
        <v>2311</v>
      </c>
      <c r="V18550">
        <v>1</v>
      </c>
      <c r="W18550" t="s">
        <v>2560</v>
      </c>
      <c r="AB18550" t="s">
        <v>248</v>
      </c>
      <c r="AC18550" t="s">
        <v>2646</v>
      </c>
    </row>
    <row r="18551" spans="1:29" x14ac:dyDescent="0.3">
      <c r="A18551">
        <v>26526</v>
      </c>
      <c r="B18551" s="15" t="s">
        <v>1905</v>
      </c>
      <c r="C18551" t="str">
        <f>_xlfn.XLOOKUP($B18551, STANDARDS!$A:$A, STANDARDS!$B:$B,,0,2)</f>
        <v>Scalby Fm, Ravenscar Gp</v>
      </c>
      <c r="D18551" t="s">
        <v>2158</v>
      </c>
      <c r="E18551" t="s">
        <v>2175</v>
      </c>
      <c r="F18551">
        <v>54.5</v>
      </c>
      <c r="G18551">
        <v>-0.5</v>
      </c>
      <c r="H18551">
        <v>0.01</v>
      </c>
      <c r="I18551" t="s">
        <v>592</v>
      </c>
      <c r="J18551" cm="1">
        <f t="array" ref="J18551:L18551">_xlfn.XLOOKUP($C18551, AGE!$A:$A,AGE!$B:$D,,0,2)</f>
        <v>171.2</v>
      </c>
      <c r="K18551">
        <v>2.9000000000000057</v>
      </c>
      <c r="L18551" t="str">
        <v xml:space="preserve">GSA 2018 </v>
      </c>
      <c r="M18551" t="s">
        <v>2409</v>
      </c>
      <c r="P18551" t="s">
        <v>243</v>
      </c>
      <c r="S18551">
        <v>-22.73</v>
      </c>
      <c r="U18551" t="s">
        <v>2311</v>
      </c>
      <c r="V18551">
        <v>1</v>
      </c>
      <c r="W18551" t="s">
        <v>2560</v>
      </c>
      <c r="AB18551" t="s">
        <v>248</v>
      </c>
      <c r="AC18551" t="s">
        <v>2646</v>
      </c>
    </row>
    <row r="18552" spans="1:29" x14ac:dyDescent="0.3">
      <c r="A18552">
        <v>26527</v>
      </c>
      <c r="B18552" s="15" t="s">
        <v>1905</v>
      </c>
      <c r="C18552" t="str">
        <f>_xlfn.XLOOKUP($B18552, STANDARDS!$A:$A, STANDARDS!$B:$B,,0,2)</f>
        <v>Scalby Fm, Ravenscar Gp</v>
      </c>
      <c r="D18552" t="s">
        <v>2158</v>
      </c>
      <c r="E18552" t="s">
        <v>2175</v>
      </c>
      <c r="F18552">
        <v>54.5</v>
      </c>
      <c r="G18552">
        <v>-0.5</v>
      </c>
      <c r="H18552">
        <v>0.01</v>
      </c>
      <c r="I18552" t="s">
        <v>592</v>
      </c>
      <c r="J18552" cm="1">
        <f t="array" ref="J18552:L18552">_xlfn.XLOOKUP($C18552, AGE!$A:$A,AGE!$B:$D,,0,2)</f>
        <v>171.2</v>
      </c>
      <c r="K18552">
        <v>2.9000000000000057</v>
      </c>
      <c r="L18552" t="str">
        <v xml:space="preserve">GSA 2018 </v>
      </c>
      <c r="M18552" t="s">
        <v>2409</v>
      </c>
      <c r="P18552" t="s">
        <v>243</v>
      </c>
      <c r="S18552">
        <v>-23.16</v>
      </c>
      <c r="U18552" t="s">
        <v>2311</v>
      </c>
      <c r="V18552">
        <v>1</v>
      </c>
      <c r="W18552" t="s">
        <v>2560</v>
      </c>
      <c r="AB18552" t="s">
        <v>248</v>
      </c>
      <c r="AC18552" t="s">
        <v>2646</v>
      </c>
    </row>
    <row r="18553" spans="1:29" x14ac:dyDescent="0.3">
      <c r="A18553">
        <v>26528</v>
      </c>
      <c r="B18553" s="15" t="s">
        <v>1905</v>
      </c>
      <c r="C18553" t="str">
        <f>_xlfn.XLOOKUP($B18553, STANDARDS!$A:$A, STANDARDS!$B:$B,,0,2)</f>
        <v>Scalby Fm, Ravenscar Gp</v>
      </c>
      <c r="D18553" t="s">
        <v>2158</v>
      </c>
      <c r="E18553" t="s">
        <v>2175</v>
      </c>
      <c r="F18553">
        <v>54.5</v>
      </c>
      <c r="G18553">
        <v>-0.5</v>
      </c>
      <c r="H18553">
        <v>0.01</v>
      </c>
      <c r="I18553" t="s">
        <v>592</v>
      </c>
      <c r="J18553" cm="1">
        <f t="array" ref="J18553:L18553">_xlfn.XLOOKUP($C18553, AGE!$A:$A,AGE!$B:$D,,0,2)</f>
        <v>171.2</v>
      </c>
      <c r="K18553">
        <v>2.9000000000000057</v>
      </c>
      <c r="L18553" t="str">
        <v xml:space="preserve">GSA 2018 </v>
      </c>
      <c r="M18553" t="s">
        <v>2409</v>
      </c>
      <c r="P18553" t="s">
        <v>243</v>
      </c>
      <c r="S18553">
        <v>-22.44</v>
      </c>
      <c r="U18553" t="s">
        <v>2311</v>
      </c>
      <c r="V18553">
        <v>1</v>
      </c>
      <c r="W18553" t="s">
        <v>2560</v>
      </c>
      <c r="AB18553" t="s">
        <v>248</v>
      </c>
      <c r="AC18553" t="s">
        <v>2646</v>
      </c>
    </row>
    <row r="18554" spans="1:29" x14ac:dyDescent="0.3">
      <c r="A18554">
        <v>26529</v>
      </c>
      <c r="B18554" s="15" t="s">
        <v>1905</v>
      </c>
      <c r="C18554" t="str">
        <f>_xlfn.XLOOKUP($B18554, STANDARDS!$A:$A, STANDARDS!$B:$B,,0,2)</f>
        <v>Scalby Fm, Ravenscar Gp</v>
      </c>
      <c r="D18554" t="s">
        <v>2158</v>
      </c>
      <c r="E18554" t="s">
        <v>2175</v>
      </c>
      <c r="F18554">
        <v>54.5</v>
      </c>
      <c r="G18554">
        <v>-0.5</v>
      </c>
      <c r="H18554">
        <v>0.01</v>
      </c>
      <c r="I18554" t="s">
        <v>592</v>
      </c>
      <c r="J18554" cm="1">
        <f t="array" ref="J18554:L18554">_xlfn.XLOOKUP($C18554, AGE!$A:$A,AGE!$B:$D,,0,2)</f>
        <v>171.2</v>
      </c>
      <c r="K18554">
        <v>2.9000000000000057</v>
      </c>
      <c r="L18554" t="str">
        <v xml:space="preserve">GSA 2018 </v>
      </c>
      <c r="M18554" t="s">
        <v>2409</v>
      </c>
      <c r="P18554" t="s">
        <v>243</v>
      </c>
      <c r="S18554">
        <v>-23.15</v>
      </c>
      <c r="U18554" t="s">
        <v>2311</v>
      </c>
      <c r="V18554">
        <v>1</v>
      </c>
      <c r="W18554" t="s">
        <v>2560</v>
      </c>
      <c r="AB18554" t="s">
        <v>248</v>
      </c>
      <c r="AC18554" t="s">
        <v>2646</v>
      </c>
    </row>
    <row r="18555" spans="1:29" x14ac:dyDescent="0.3">
      <c r="A18555">
        <v>26530</v>
      </c>
      <c r="B18555" s="15" t="s">
        <v>1905</v>
      </c>
      <c r="C18555" t="str">
        <f>_xlfn.XLOOKUP($B18555, STANDARDS!$A:$A, STANDARDS!$B:$B,,0,2)</f>
        <v>Scalby Fm, Ravenscar Gp</v>
      </c>
      <c r="D18555" t="s">
        <v>2158</v>
      </c>
      <c r="E18555" t="s">
        <v>2175</v>
      </c>
      <c r="F18555">
        <v>54.5</v>
      </c>
      <c r="G18555">
        <v>-0.5</v>
      </c>
      <c r="H18555">
        <v>0.01</v>
      </c>
      <c r="I18555" t="s">
        <v>592</v>
      </c>
      <c r="J18555" cm="1">
        <f t="array" ref="J18555:L18555">_xlfn.XLOOKUP($C18555, AGE!$A:$A,AGE!$B:$D,,0,2)</f>
        <v>171.2</v>
      </c>
      <c r="K18555">
        <v>2.9000000000000057</v>
      </c>
      <c r="L18555" t="str">
        <v xml:space="preserve">GSA 2018 </v>
      </c>
      <c r="M18555" t="s">
        <v>2409</v>
      </c>
      <c r="P18555" t="s">
        <v>243</v>
      </c>
      <c r="S18555">
        <v>-19.34</v>
      </c>
      <c r="U18555" t="s">
        <v>2311</v>
      </c>
      <c r="V18555">
        <v>1</v>
      </c>
      <c r="W18555" t="s">
        <v>2560</v>
      </c>
      <c r="AB18555" t="s">
        <v>248</v>
      </c>
      <c r="AC18555" t="s">
        <v>2646</v>
      </c>
    </row>
    <row r="18556" spans="1:29" x14ac:dyDescent="0.3">
      <c r="A18556">
        <v>26531</v>
      </c>
      <c r="B18556" s="15" t="s">
        <v>1905</v>
      </c>
      <c r="C18556" t="str">
        <f>_xlfn.XLOOKUP($B18556, STANDARDS!$A:$A, STANDARDS!$B:$B,,0,2)</f>
        <v>Scalby Fm, Ravenscar Gp</v>
      </c>
      <c r="D18556" t="s">
        <v>2158</v>
      </c>
      <c r="E18556" t="s">
        <v>2175</v>
      </c>
      <c r="F18556">
        <v>54.5</v>
      </c>
      <c r="G18556">
        <v>-0.5</v>
      </c>
      <c r="H18556">
        <v>0.01</v>
      </c>
      <c r="I18556" t="s">
        <v>592</v>
      </c>
      <c r="J18556" cm="1">
        <f t="array" ref="J18556:L18556">_xlfn.XLOOKUP($C18556, AGE!$A:$A,AGE!$B:$D,,0,2)</f>
        <v>171.2</v>
      </c>
      <c r="K18556">
        <v>2.9000000000000057</v>
      </c>
      <c r="L18556" t="str">
        <v xml:space="preserve">GSA 2018 </v>
      </c>
      <c r="M18556" t="s">
        <v>2409</v>
      </c>
      <c r="P18556" t="s">
        <v>243</v>
      </c>
      <c r="S18556">
        <v>-22.78</v>
      </c>
      <c r="U18556" t="s">
        <v>2311</v>
      </c>
      <c r="V18556">
        <v>1</v>
      </c>
      <c r="W18556" t="s">
        <v>2560</v>
      </c>
      <c r="AB18556" t="s">
        <v>248</v>
      </c>
      <c r="AC18556" t="s">
        <v>2646</v>
      </c>
    </row>
    <row r="18557" spans="1:29" x14ac:dyDescent="0.3">
      <c r="A18557">
        <v>26532</v>
      </c>
      <c r="B18557" s="15" t="s">
        <v>1908</v>
      </c>
      <c r="C18557" t="str">
        <f>_xlfn.XLOOKUP($B18557, STANDARDS!$A:$A, STANDARDS!$B:$B,,0,2)</f>
        <v>Scarborough Fm, Ravenscar Gp</v>
      </c>
      <c r="D18557" t="s">
        <v>2158</v>
      </c>
      <c r="E18557" t="s">
        <v>2175</v>
      </c>
      <c r="F18557">
        <v>54.5</v>
      </c>
      <c r="G18557">
        <v>-0.5</v>
      </c>
      <c r="H18557">
        <v>0.01</v>
      </c>
      <c r="I18557" t="s">
        <v>592</v>
      </c>
      <c r="J18557" cm="1">
        <f t="array" ref="J18557:L18557">_xlfn.XLOOKUP($C18557, AGE!$A:$A,AGE!$B:$D,,0,2)</f>
        <v>171.2</v>
      </c>
      <c r="K18557">
        <v>2.9000000000000057</v>
      </c>
      <c r="L18557" t="str">
        <v xml:space="preserve">GSA 2018 </v>
      </c>
      <c r="M18557" t="s">
        <v>2409</v>
      </c>
      <c r="P18557" t="s">
        <v>243</v>
      </c>
      <c r="S18557">
        <v>-21.2</v>
      </c>
      <c r="U18557" t="s">
        <v>2311</v>
      </c>
      <c r="V18557">
        <v>1</v>
      </c>
      <c r="W18557" t="s">
        <v>2560</v>
      </c>
      <c r="AB18557" t="s">
        <v>248</v>
      </c>
      <c r="AC18557" t="s">
        <v>2646</v>
      </c>
    </row>
    <row r="18558" spans="1:29" x14ac:dyDescent="0.3">
      <c r="A18558">
        <v>26533</v>
      </c>
      <c r="B18558" s="15" t="s">
        <v>1908</v>
      </c>
      <c r="C18558" t="str">
        <f>_xlfn.XLOOKUP($B18558, STANDARDS!$A:$A, STANDARDS!$B:$B,,0,2)</f>
        <v>Scarborough Fm, Ravenscar Gp</v>
      </c>
      <c r="D18558" t="s">
        <v>2158</v>
      </c>
      <c r="E18558" t="s">
        <v>2175</v>
      </c>
      <c r="F18558">
        <v>54.5</v>
      </c>
      <c r="G18558">
        <v>-0.5</v>
      </c>
      <c r="H18558">
        <v>0.01</v>
      </c>
      <c r="I18558" t="s">
        <v>592</v>
      </c>
      <c r="J18558" cm="1">
        <f t="array" ref="J18558:L18558">_xlfn.XLOOKUP($C18558, AGE!$A:$A,AGE!$B:$D,,0,2)</f>
        <v>171.2</v>
      </c>
      <c r="K18558">
        <v>2.9000000000000057</v>
      </c>
      <c r="L18558" t="str">
        <v xml:space="preserve">GSA 2018 </v>
      </c>
      <c r="M18558" t="s">
        <v>2409</v>
      </c>
      <c r="P18558" t="s">
        <v>243</v>
      </c>
      <c r="S18558">
        <v>-19.88</v>
      </c>
      <c r="U18558" t="s">
        <v>2311</v>
      </c>
      <c r="V18558">
        <v>1</v>
      </c>
      <c r="W18558" t="s">
        <v>2560</v>
      </c>
      <c r="AB18558" t="s">
        <v>248</v>
      </c>
      <c r="AC18558" t="s">
        <v>2646</v>
      </c>
    </row>
    <row r="18559" spans="1:29" x14ac:dyDescent="0.3">
      <c r="A18559">
        <v>26534</v>
      </c>
      <c r="B18559" s="15" t="s">
        <v>1908</v>
      </c>
      <c r="C18559" t="str">
        <f>_xlfn.XLOOKUP($B18559, STANDARDS!$A:$A, STANDARDS!$B:$B,,0,2)</f>
        <v>Scarborough Fm, Ravenscar Gp</v>
      </c>
      <c r="D18559" t="s">
        <v>2158</v>
      </c>
      <c r="E18559" t="s">
        <v>2175</v>
      </c>
      <c r="F18559">
        <v>54.5</v>
      </c>
      <c r="G18559">
        <v>-0.5</v>
      </c>
      <c r="H18559">
        <v>0.01</v>
      </c>
      <c r="I18559" t="s">
        <v>592</v>
      </c>
      <c r="J18559" cm="1">
        <f t="array" ref="J18559:L18559">_xlfn.XLOOKUP($C18559, AGE!$A:$A,AGE!$B:$D,,0,2)</f>
        <v>171.2</v>
      </c>
      <c r="K18559">
        <v>2.9000000000000057</v>
      </c>
      <c r="L18559" t="str">
        <v xml:space="preserve">GSA 2018 </v>
      </c>
      <c r="M18559" t="s">
        <v>2411</v>
      </c>
      <c r="O18559">
        <v>0.41</v>
      </c>
      <c r="P18559" t="s">
        <v>243</v>
      </c>
      <c r="S18559">
        <v>-23.44</v>
      </c>
      <c r="U18559" t="s">
        <v>2307</v>
      </c>
      <c r="V18559">
        <v>1</v>
      </c>
      <c r="W18559" t="s">
        <v>2560</v>
      </c>
      <c r="AB18559" t="s">
        <v>248</v>
      </c>
      <c r="AC18559" t="s">
        <v>2646</v>
      </c>
    </row>
    <row r="18560" spans="1:29" x14ac:dyDescent="0.3">
      <c r="A18560">
        <v>26535</v>
      </c>
      <c r="B18560" s="15" t="s">
        <v>1908</v>
      </c>
      <c r="C18560" t="str">
        <f>_xlfn.XLOOKUP($B18560, STANDARDS!$A:$A, STANDARDS!$B:$B,,0,2)</f>
        <v>Scarborough Fm, Ravenscar Gp</v>
      </c>
      <c r="D18560" t="s">
        <v>2158</v>
      </c>
      <c r="E18560" t="s">
        <v>2175</v>
      </c>
      <c r="F18560">
        <v>54.5</v>
      </c>
      <c r="G18560">
        <v>-0.5</v>
      </c>
      <c r="H18560">
        <v>0.01</v>
      </c>
      <c r="I18560" t="s">
        <v>592</v>
      </c>
      <c r="J18560" cm="1">
        <f t="array" ref="J18560:L18560">_xlfn.XLOOKUP($C18560, AGE!$A:$A,AGE!$B:$D,,0,2)</f>
        <v>171.2</v>
      </c>
      <c r="K18560">
        <v>2.9000000000000057</v>
      </c>
      <c r="L18560" t="str">
        <v xml:space="preserve">GSA 2018 </v>
      </c>
      <c r="M18560" t="s">
        <v>2411</v>
      </c>
      <c r="O18560">
        <v>1.67</v>
      </c>
      <c r="P18560" t="s">
        <v>243</v>
      </c>
      <c r="S18560">
        <v>-23.95</v>
      </c>
      <c r="U18560" t="s">
        <v>2311</v>
      </c>
      <c r="V18560">
        <v>1</v>
      </c>
      <c r="W18560" t="s">
        <v>2560</v>
      </c>
      <c r="AB18560" t="s">
        <v>248</v>
      </c>
      <c r="AC18560" t="s">
        <v>2646</v>
      </c>
    </row>
    <row r="18561" spans="1:29" x14ac:dyDescent="0.3">
      <c r="A18561">
        <v>26536</v>
      </c>
      <c r="B18561" s="15" t="s">
        <v>1910</v>
      </c>
      <c r="C18561" t="str">
        <f>_xlfn.XLOOKUP($B18561, STANDARDS!$A:$A, STANDARDS!$B:$B,,0,2)</f>
        <v>Scarborough Fm, Ravenscar Gp</v>
      </c>
      <c r="D18561" t="s">
        <v>2158</v>
      </c>
      <c r="E18561" t="s">
        <v>2175</v>
      </c>
      <c r="F18561">
        <v>54.5</v>
      </c>
      <c r="G18561">
        <v>-0.5</v>
      </c>
      <c r="H18561">
        <v>0.01</v>
      </c>
      <c r="I18561" t="s">
        <v>592</v>
      </c>
      <c r="J18561" cm="1">
        <f t="array" ref="J18561:L18561">_xlfn.XLOOKUP($C18561, AGE!$A:$A,AGE!$B:$D,,0,2)</f>
        <v>171.2</v>
      </c>
      <c r="K18561">
        <v>2.9000000000000057</v>
      </c>
      <c r="L18561" t="str">
        <v xml:space="preserve">GSA 2018 </v>
      </c>
      <c r="M18561" t="s">
        <v>2411</v>
      </c>
      <c r="O18561">
        <v>1.08</v>
      </c>
      <c r="P18561" t="s">
        <v>243</v>
      </c>
      <c r="S18561">
        <v>-24.23</v>
      </c>
      <c r="U18561" t="s">
        <v>2311</v>
      </c>
      <c r="V18561">
        <v>1</v>
      </c>
      <c r="W18561" t="s">
        <v>2560</v>
      </c>
      <c r="AB18561" t="s">
        <v>248</v>
      </c>
      <c r="AC18561" t="s">
        <v>2646</v>
      </c>
    </row>
    <row r="18562" spans="1:29" x14ac:dyDescent="0.3">
      <c r="A18562">
        <v>26537</v>
      </c>
      <c r="B18562" s="15" t="s">
        <v>1910</v>
      </c>
      <c r="C18562" t="str">
        <f>_xlfn.XLOOKUP($B18562, STANDARDS!$A:$A, STANDARDS!$B:$B,,0,2)</f>
        <v>Scarborough Fm, Ravenscar Gp</v>
      </c>
      <c r="D18562" t="s">
        <v>2158</v>
      </c>
      <c r="E18562" t="s">
        <v>2175</v>
      </c>
      <c r="F18562">
        <v>54.5</v>
      </c>
      <c r="G18562">
        <v>-0.5</v>
      </c>
      <c r="H18562">
        <v>0.01</v>
      </c>
      <c r="I18562" t="s">
        <v>592</v>
      </c>
      <c r="J18562" cm="1">
        <f t="array" ref="J18562:L18562">_xlfn.XLOOKUP($C18562, AGE!$A:$A,AGE!$B:$D,,0,2)</f>
        <v>171.2</v>
      </c>
      <c r="K18562">
        <v>2.9000000000000057</v>
      </c>
      <c r="L18562" t="str">
        <v xml:space="preserve">GSA 2018 </v>
      </c>
      <c r="M18562" t="s">
        <v>2411</v>
      </c>
      <c r="O18562">
        <v>1.48</v>
      </c>
      <c r="P18562" t="s">
        <v>243</v>
      </c>
      <c r="S18562">
        <v>-23.84</v>
      </c>
      <c r="U18562" t="s">
        <v>2311</v>
      </c>
      <c r="V18562">
        <v>1</v>
      </c>
      <c r="W18562" t="s">
        <v>2560</v>
      </c>
      <c r="AB18562" t="s">
        <v>248</v>
      </c>
      <c r="AC18562" t="s">
        <v>2646</v>
      </c>
    </row>
    <row r="18563" spans="1:29" x14ac:dyDescent="0.3">
      <c r="A18563">
        <v>26538</v>
      </c>
      <c r="B18563" s="15" t="s">
        <v>1908</v>
      </c>
      <c r="C18563" t="str">
        <f>_xlfn.XLOOKUP($B18563, STANDARDS!$A:$A, STANDARDS!$B:$B,,0,2)</f>
        <v>Scarborough Fm, Ravenscar Gp</v>
      </c>
      <c r="D18563" t="s">
        <v>2158</v>
      </c>
      <c r="E18563" t="s">
        <v>2175</v>
      </c>
      <c r="F18563">
        <v>54.5</v>
      </c>
      <c r="G18563">
        <v>-0.5</v>
      </c>
      <c r="H18563">
        <v>0.01</v>
      </c>
      <c r="I18563" t="s">
        <v>592</v>
      </c>
      <c r="J18563" cm="1">
        <f t="array" ref="J18563:L18563">_xlfn.XLOOKUP($C18563, AGE!$A:$A,AGE!$B:$D,,0,2)</f>
        <v>171.2</v>
      </c>
      <c r="K18563">
        <v>2.9000000000000057</v>
      </c>
      <c r="L18563" t="str">
        <v xml:space="preserve">GSA 2018 </v>
      </c>
      <c r="M18563" t="s">
        <v>2411</v>
      </c>
      <c r="O18563">
        <v>1.2</v>
      </c>
      <c r="P18563" t="s">
        <v>243</v>
      </c>
      <c r="S18563">
        <v>-24.1</v>
      </c>
      <c r="U18563" t="s">
        <v>2311</v>
      </c>
      <c r="V18563">
        <v>1</v>
      </c>
      <c r="W18563" t="s">
        <v>2560</v>
      </c>
      <c r="AB18563" t="s">
        <v>248</v>
      </c>
      <c r="AC18563" t="s">
        <v>2646</v>
      </c>
    </row>
    <row r="18564" spans="1:29" x14ac:dyDescent="0.3">
      <c r="A18564">
        <v>26539</v>
      </c>
      <c r="B18564" s="15" t="s">
        <v>1910</v>
      </c>
      <c r="C18564" t="str">
        <f>_xlfn.XLOOKUP($B18564, STANDARDS!$A:$A, STANDARDS!$B:$B,,0,2)</f>
        <v>Scarborough Fm, Ravenscar Gp</v>
      </c>
      <c r="D18564" t="s">
        <v>2158</v>
      </c>
      <c r="E18564" t="s">
        <v>2175</v>
      </c>
      <c r="F18564">
        <v>54.5</v>
      </c>
      <c r="G18564">
        <v>-0.5</v>
      </c>
      <c r="H18564">
        <v>0.01</v>
      </c>
      <c r="I18564" t="s">
        <v>592</v>
      </c>
      <c r="J18564" cm="1">
        <f t="array" ref="J18564:L18564">_xlfn.XLOOKUP($C18564, AGE!$A:$A,AGE!$B:$D,,0,2)</f>
        <v>171.2</v>
      </c>
      <c r="K18564">
        <v>2.9000000000000057</v>
      </c>
      <c r="L18564" t="str">
        <v xml:space="preserve">GSA 2018 </v>
      </c>
      <c r="M18564" t="s">
        <v>2411</v>
      </c>
      <c r="O18564">
        <v>1.9</v>
      </c>
      <c r="P18564" t="s">
        <v>243</v>
      </c>
      <c r="S18564">
        <v>-24.24</v>
      </c>
      <c r="U18564" t="s">
        <v>2311</v>
      </c>
      <c r="V18564">
        <v>1</v>
      </c>
      <c r="W18564" t="s">
        <v>2560</v>
      </c>
      <c r="AB18564" t="s">
        <v>248</v>
      </c>
      <c r="AC18564" t="s">
        <v>2646</v>
      </c>
    </row>
    <row r="18565" spans="1:29" x14ac:dyDescent="0.3">
      <c r="A18565">
        <v>26540</v>
      </c>
      <c r="B18565" s="15" t="s">
        <v>1908</v>
      </c>
      <c r="C18565" t="str">
        <f>_xlfn.XLOOKUP($B18565, STANDARDS!$A:$A, STANDARDS!$B:$B,,0,2)</f>
        <v>Scarborough Fm, Ravenscar Gp</v>
      </c>
      <c r="D18565" t="s">
        <v>2158</v>
      </c>
      <c r="E18565" t="s">
        <v>2175</v>
      </c>
      <c r="F18565">
        <v>54.5</v>
      </c>
      <c r="G18565">
        <v>-0.5</v>
      </c>
      <c r="H18565">
        <v>0.01</v>
      </c>
      <c r="I18565" t="s">
        <v>592</v>
      </c>
      <c r="J18565" cm="1">
        <f t="array" ref="J18565:L18565">_xlfn.XLOOKUP($C18565, AGE!$A:$A,AGE!$B:$D,,0,2)</f>
        <v>171.2</v>
      </c>
      <c r="K18565">
        <v>2.9000000000000057</v>
      </c>
      <c r="L18565" t="str">
        <v xml:space="preserve">GSA 2018 </v>
      </c>
      <c r="M18565" t="s">
        <v>2411</v>
      </c>
      <c r="O18565">
        <v>0.81</v>
      </c>
      <c r="P18565" t="s">
        <v>243</v>
      </c>
      <c r="S18565">
        <v>-24.33</v>
      </c>
      <c r="U18565" t="s">
        <v>2311</v>
      </c>
      <c r="V18565">
        <v>1</v>
      </c>
      <c r="W18565" t="s">
        <v>2560</v>
      </c>
      <c r="AB18565" t="s">
        <v>248</v>
      </c>
      <c r="AC18565" t="s">
        <v>2646</v>
      </c>
    </row>
    <row r="18566" spans="1:29" x14ac:dyDescent="0.3">
      <c r="A18566">
        <v>26541</v>
      </c>
      <c r="B18566" s="15" t="s">
        <v>1908</v>
      </c>
      <c r="C18566" t="str">
        <f>_xlfn.XLOOKUP($B18566, STANDARDS!$A:$A, STANDARDS!$B:$B,,0,2)</f>
        <v>Scarborough Fm, Ravenscar Gp</v>
      </c>
      <c r="D18566" t="s">
        <v>2158</v>
      </c>
      <c r="E18566" t="s">
        <v>2175</v>
      </c>
      <c r="F18566">
        <v>54.5</v>
      </c>
      <c r="G18566">
        <v>-0.5</v>
      </c>
      <c r="H18566">
        <v>0.01</v>
      </c>
      <c r="I18566" t="s">
        <v>592</v>
      </c>
      <c r="J18566" cm="1">
        <f t="array" ref="J18566:L18566">_xlfn.XLOOKUP($C18566, AGE!$A:$A,AGE!$B:$D,,0,2)</f>
        <v>171.2</v>
      </c>
      <c r="K18566">
        <v>2.9000000000000057</v>
      </c>
      <c r="L18566" t="str">
        <v xml:space="preserve">GSA 2018 </v>
      </c>
      <c r="M18566" t="s">
        <v>2411</v>
      </c>
      <c r="O18566">
        <v>1.05</v>
      </c>
      <c r="P18566" t="s">
        <v>243</v>
      </c>
      <c r="S18566">
        <v>-25.24</v>
      </c>
      <c r="U18566" t="s">
        <v>2311</v>
      </c>
      <c r="V18566">
        <v>1</v>
      </c>
      <c r="W18566" t="s">
        <v>2560</v>
      </c>
      <c r="AB18566" t="s">
        <v>248</v>
      </c>
      <c r="AC18566" t="s">
        <v>2646</v>
      </c>
    </row>
    <row r="18567" spans="1:29" x14ac:dyDescent="0.3">
      <c r="A18567">
        <v>26542</v>
      </c>
      <c r="B18567" s="15" t="s">
        <v>1908</v>
      </c>
      <c r="C18567" t="str">
        <f>_xlfn.XLOOKUP($B18567, STANDARDS!$A:$A, STANDARDS!$B:$B,,0,2)</f>
        <v>Scarborough Fm, Ravenscar Gp</v>
      </c>
      <c r="D18567" t="s">
        <v>2158</v>
      </c>
      <c r="E18567" t="s">
        <v>2175</v>
      </c>
      <c r="F18567">
        <v>54.5</v>
      </c>
      <c r="G18567">
        <v>-0.5</v>
      </c>
      <c r="H18567">
        <v>0.01</v>
      </c>
      <c r="I18567" t="s">
        <v>592</v>
      </c>
      <c r="J18567" cm="1">
        <f t="array" ref="J18567:L18567">_xlfn.XLOOKUP($C18567, AGE!$A:$A,AGE!$B:$D,,0,2)</f>
        <v>171.2</v>
      </c>
      <c r="K18567">
        <v>2.9000000000000057</v>
      </c>
      <c r="L18567" t="str">
        <v xml:space="preserve">GSA 2018 </v>
      </c>
      <c r="M18567" t="s">
        <v>2411</v>
      </c>
      <c r="O18567">
        <v>0.98</v>
      </c>
      <c r="P18567" t="s">
        <v>243</v>
      </c>
      <c r="S18567">
        <v>-24.62</v>
      </c>
      <c r="U18567" t="s">
        <v>2311</v>
      </c>
      <c r="V18567">
        <v>1</v>
      </c>
      <c r="W18567" t="s">
        <v>2560</v>
      </c>
      <c r="AB18567" t="s">
        <v>248</v>
      </c>
      <c r="AC18567" t="s">
        <v>2646</v>
      </c>
    </row>
    <row r="18568" spans="1:29" x14ac:dyDescent="0.3">
      <c r="A18568">
        <v>26543</v>
      </c>
      <c r="B18568" s="15" t="s">
        <v>1908</v>
      </c>
      <c r="C18568" t="str">
        <f>_xlfn.XLOOKUP($B18568, STANDARDS!$A:$A, STANDARDS!$B:$B,,0,2)</f>
        <v>Scarborough Fm, Ravenscar Gp</v>
      </c>
      <c r="D18568" t="s">
        <v>2158</v>
      </c>
      <c r="E18568" t="s">
        <v>2175</v>
      </c>
      <c r="F18568">
        <v>54.5</v>
      </c>
      <c r="G18568">
        <v>-0.5</v>
      </c>
      <c r="H18568">
        <v>0.01</v>
      </c>
      <c r="I18568" t="s">
        <v>592</v>
      </c>
      <c r="J18568" cm="1">
        <f t="array" ref="J18568:L18568">_xlfn.XLOOKUP($C18568, AGE!$A:$A,AGE!$B:$D,,0,2)</f>
        <v>171.2</v>
      </c>
      <c r="K18568">
        <v>2.9000000000000057</v>
      </c>
      <c r="L18568" t="str">
        <v xml:space="preserve">GSA 2018 </v>
      </c>
      <c r="M18568" t="s">
        <v>2411</v>
      </c>
      <c r="O18568">
        <v>1.1100000000000001</v>
      </c>
      <c r="P18568" t="s">
        <v>243</v>
      </c>
      <c r="S18568">
        <v>-24.64</v>
      </c>
      <c r="U18568" t="s">
        <v>2311</v>
      </c>
      <c r="V18568">
        <v>1</v>
      </c>
      <c r="W18568" t="s">
        <v>2560</v>
      </c>
      <c r="AB18568" t="s">
        <v>248</v>
      </c>
      <c r="AC18568" t="s">
        <v>2646</v>
      </c>
    </row>
    <row r="18569" spans="1:29" x14ac:dyDescent="0.3">
      <c r="A18569">
        <v>26544</v>
      </c>
      <c r="B18569" s="15" t="s">
        <v>1908</v>
      </c>
      <c r="C18569" t="str">
        <f>_xlfn.XLOOKUP($B18569, STANDARDS!$A:$A, STANDARDS!$B:$B,,0,2)</f>
        <v>Scarborough Fm, Ravenscar Gp</v>
      </c>
      <c r="D18569" t="s">
        <v>2158</v>
      </c>
      <c r="E18569" t="s">
        <v>2175</v>
      </c>
      <c r="F18569">
        <v>54.5</v>
      </c>
      <c r="G18569">
        <v>-0.5</v>
      </c>
      <c r="H18569">
        <v>0.01</v>
      </c>
      <c r="I18569" t="s">
        <v>592</v>
      </c>
      <c r="J18569" cm="1">
        <f t="array" ref="J18569:L18569">_xlfn.XLOOKUP($C18569, AGE!$A:$A,AGE!$B:$D,,0,2)</f>
        <v>171.2</v>
      </c>
      <c r="K18569">
        <v>2.9000000000000057</v>
      </c>
      <c r="L18569" t="str">
        <v xml:space="preserve">GSA 2018 </v>
      </c>
      <c r="M18569" t="s">
        <v>2411</v>
      </c>
      <c r="O18569">
        <v>0.74</v>
      </c>
      <c r="P18569" t="s">
        <v>243</v>
      </c>
      <c r="S18569">
        <v>-25.08</v>
      </c>
      <c r="U18569" t="s">
        <v>2311</v>
      </c>
      <c r="V18569">
        <v>1</v>
      </c>
      <c r="W18569" t="s">
        <v>2560</v>
      </c>
      <c r="AB18569" t="s">
        <v>248</v>
      </c>
      <c r="AC18569" t="s">
        <v>2646</v>
      </c>
    </row>
    <row r="18570" spans="1:29" x14ac:dyDescent="0.3">
      <c r="A18570">
        <v>26545</v>
      </c>
      <c r="B18570" s="15" t="s">
        <v>1908</v>
      </c>
      <c r="C18570" t="str">
        <f>_xlfn.XLOOKUP($B18570, STANDARDS!$A:$A, STANDARDS!$B:$B,,0,2)</f>
        <v>Scarborough Fm, Ravenscar Gp</v>
      </c>
      <c r="D18570" t="s">
        <v>2158</v>
      </c>
      <c r="E18570" t="s">
        <v>2175</v>
      </c>
      <c r="F18570">
        <v>54.5</v>
      </c>
      <c r="G18570">
        <v>-0.5</v>
      </c>
      <c r="H18570">
        <v>0.01</v>
      </c>
      <c r="I18570" t="s">
        <v>592</v>
      </c>
      <c r="J18570" cm="1">
        <f t="array" ref="J18570:L18570">_xlfn.XLOOKUP($C18570, AGE!$A:$A,AGE!$B:$D,,0,2)</f>
        <v>171.2</v>
      </c>
      <c r="K18570">
        <v>2.9000000000000057</v>
      </c>
      <c r="L18570" t="str">
        <v xml:space="preserve">GSA 2018 </v>
      </c>
      <c r="M18570" t="s">
        <v>2411</v>
      </c>
      <c r="O18570">
        <v>0.62</v>
      </c>
      <c r="P18570" t="s">
        <v>243</v>
      </c>
      <c r="S18570">
        <v>-24.58</v>
      </c>
      <c r="U18570" t="s">
        <v>2311</v>
      </c>
      <c r="V18570">
        <v>1</v>
      </c>
      <c r="W18570" t="s">
        <v>2560</v>
      </c>
      <c r="AB18570" t="s">
        <v>248</v>
      </c>
      <c r="AC18570" t="s">
        <v>2646</v>
      </c>
    </row>
    <row r="18571" spans="1:29" x14ac:dyDescent="0.3">
      <c r="A18571">
        <v>26546</v>
      </c>
      <c r="B18571" s="15" t="s">
        <v>1908</v>
      </c>
      <c r="C18571" t="str">
        <f>_xlfn.XLOOKUP($B18571, STANDARDS!$A:$A, STANDARDS!$B:$B,,0,2)</f>
        <v>Scarborough Fm, Ravenscar Gp</v>
      </c>
      <c r="D18571" t="s">
        <v>2158</v>
      </c>
      <c r="E18571" t="s">
        <v>2175</v>
      </c>
      <c r="F18571">
        <v>54.5</v>
      </c>
      <c r="G18571">
        <v>-0.5</v>
      </c>
      <c r="H18571">
        <v>0.01</v>
      </c>
      <c r="I18571" t="s">
        <v>592</v>
      </c>
      <c r="J18571" cm="1">
        <f t="array" ref="J18571:L18571">_xlfn.XLOOKUP($C18571, AGE!$A:$A,AGE!$B:$D,,0,2)</f>
        <v>171.2</v>
      </c>
      <c r="K18571">
        <v>2.9000000000000057</v>
      </c>
      <c r="L18571" t="str">
        <v xml:space="preserve">GSA 2018 </v>
      </c>
      <c r="M18571" t="s">
        <v>2411</v>
      </c>
      <c r="O18571">
        <v>0.99</v>
      </c>
      <c r="P18571" t="s">
        <v>243</v>
      </c>
      <c r="S18571">
        <v>-24.61</v>
      </c>
      <c r="U18571" t="s">
        <v>2311</v>
      </c>
      <c r="V18571">
        <v>1</v>
      </c>
      <c r="W18571" t="s">
        <v>2560</v>
      </c>
      <c r="AB18571" t="s">
        <v>248</v>
      </c>
      <c r="AC18571" t="s">
        <v>2646</v>
      </c>
    </row>
    <row r="18572" spans="1:29" x14ac:dyDescent="0.3">
      <c r="A18572">
        <v>26547</v>
      </c>
      <c r="B18572" s="15" t="s">
        <v>1910</v>
      </c>
      <c r="C18572" t="str">
        <f>_xlfn.XLOOKUP($B18572, STANDARDS!$A:$A, STANDARDS!$B:$B,,0,2)</f>
        <v>Scarborough Fm, Ravenscar Gp</v>
      </c>
      <c r="D18572" t="s">
        <v>2158</v>
      </c>
      <c r="E18572" t="s">
        <v>2175</v>
      </c>
      <c r="F18572">
        <v>54.5</v>
      </c>
      <c r="G18572">
        <v>-0.5</v>
      </c>
      <c r="H18572">
        <v>0.01</v>
      </c>
      <c r="I18572" t="s">
        <v>592</v>
      </c>
      <c r="J18572" cm="1">
        <f t="array" ref="J18572:L18572">_xlfn.XLOOKUP($C18572, AGE!$A:$A,AGE!$B:$D,,0,2)</f>
        <v>171.2</v>
      </c>
      <c r="K18572">
        <v>2.9000000000000057</v>
      </c>
      <c r="L18572" t="str">
        <v xml:space="preserve">GSA 2018 </v>
      </c>
      <c r="M18572" t="s">
        <v>2411</v>
      </c>
      <c r="O18572">
        <v>1.01</v>
      </c>
      <c r="P18572" t="s">
        <v>243</v>
      </c>
      <c r="S18572">
        <v>-24.79</v>
      </c>
      <c r="U18572" t="s">
        <v>2311</v>
      </c>
      <c r="V18572">
        <v>1</v>
      </c>
      <c r="W18572" t="s">
        <v>2560</v>
      </c>
      <c r="AB18572" t="s">
        <v>248</v>
      </c>
      <c r="AC18572" t="s">
        <v>2646</v>
      </c>
    </row>
    <row r="18573" spans="1:29" x14ac:dyDescent="0.3">
      <c r="A18573">
        <v>26548</v>
      </c>
      <c r="B18573" s="15" t="s">
        <v>1908</v>
      </c>
      <c r="C18573" t="str">
        <f>_xlfn.XLOOKUP($B18573, STANDARDS!$A:$A, STANDARDS!$B:$B,,0,2)</f>
        <v>Scarborough Fm, Ravenscar Gp</v>
      </c>
      <c r="D18573" t="s">
        <v>2158</v>
      </c>
      <c r="E18573" t="s">
        <v>2175</v>
      </c>
      <c r="F18573">
        <v>54.5</v>
      </c>
      <c r="G18573">
        <v>-0.5</v>
      </c>
      <c r="H18573">
        <v>0.01</v>
      </c>
      <c r="I18573" t="s">
        <v>592</v>
      </c>
      <c r="J18573" cm="1">
        <f t="array" ref="J18573:L18573">_xlfn.XLOOKUP($C18573, AGE!$A:$A,AGE!$B:$D,,0,2)</f>
        <v>171.2</v>
      </c>
      <c r="K18573">
        <v>2.9000000000000057</v>
      </c>
      <c r="L18573" t="str">
        <v xml:space="preserve">GSA 2018 </v>
      </c>
      <c r="M18573" t="s">
        <v>2411</v>
      </c>
      <c r="O18573">
        <v>1.1599999999999999</v>
      </c>
      <c r="P18573" t="s">
        <v>243</v>
      </c>
      <c r="S18573">
        <v>-24.79</v>
      </c>
      <c r="U18573" t="s">
        <v>2311</v>
      </c>
      <c r="V18573">
        <v>1</v>
      </c>
      <c r="W18573" t="s">
        <v>2560</v>
      </c>
      <c r="AB18573" t="s">
        <v>248</v>
      </c>
      <c r="AC18573" t="s">
        <v>2646</v>
      </c>
    </row>
    <row r="18574" spans="1:29" x14ac:dyDescent="0.3">
      <c r="A18574">
        <v>26549</v>
      </c>
      <c r="B18574" s="15" t="s">
        <v>1908</v>
      </c>
      <c r="C18574" t="str">
        <f>_xlfn.XLOOKUP($B18574, STANDARDS!$A:$A, STANDARDS!$B:$B,,0,2)</f>
        <v>Scarborough Fm, Ravenscar Gp</v>
      </c>
      <c r="D18574" t="s">
        <v>2158</v>
      </c>
      <c r="E18574" t="s">
        <v>2175</v>
      </c>
      <c r="F18574">
        <v>54.5</v>
      </c>
      <c r="G18574">
        <v>-0.5</v>
      </c>
      <c r="H18574">
        <v>0.01</v>
      </c>
      <c r="I18574" t="s">
        <v>592</v>
      </c>
      <c r="J18574" cm="1">
        <f t="array" ref="J18574:L18574">_xlfn.XLOOKUP($C18574, AGE!$A:$A,AGE!$B:$D,,0,2)</f>
        <v>171.2</v>
      </c>
      <c r="K18574">
        <v>2.9000000000000057</v>
      </c>
      <c r="L18574" t="str">
        <v xml:space="preserve">GSA 2018 </v>
      </c>
      <c r="M18574" t="s">
        <v>2411</v>
      </c>
      <c r="O18574">
        <v>0.84</v>
      </c>
      <c r="P18574" t="s">
        <v>243</v>
      </c>
      <c r="S18574">
        <v>-25.23</v>
      </c>
      <c r="U18574" t="s">
        <v>2311</v>
      </c>
      <c r="V18574">
        <v>1</v>
      </c>
      <c r="W18574" t="s">
        <v>2560</v>
      </c>
      <c r="AB18574" t="s">
        <v>248</v>
      </c>
      <c r="AC18574" t="s">
        <v>2646</v>
      </c>
    </row>
    <row r="18575" spans="1:29" x14ac:dyDescent="0.3">
      <c r="A18575">
        <v>26550</v>
      </c>
      <c r="B18575" s="15" t="s">
        <v>1908</v>
      </c>
      <c r="C18575" t="str">
        <f>_xlfn.XLOOKUP($B18575, STANDARDS!$A:$A, STANDARDS!$B:$B,,0,2)</f>
        <v>Scarborough Fm, Ravenscar Gp</v>
      </c>
      <c r="D18575" t="s">
        <v>2158</v>
      </c>
      <c r="E18575" t="s">
        <v>2175</v>
      </c>
      <c r="F18575">
        <v>54.5</v>
      </c>
      <c r="G18575">
        <v>-0.5</v>
      </c>
      <c r="H18575">
        <v>0.01</v>
      </c>
      <c r="I18575" t="s">
        <v>592</v>
      </c>
      <c r="J18575" cm="1">
        <f t="array" ref="J18575:L18575">_xlfn.XLOOKUP($C18575, AGE!$A:$A,AGE!$B:$D,,0,2)</f>
        <v>171.2</v>
      </c>
      <c r="K18575">
        <v>2.9000000000000057</v>
      </c>
      <c r="L18575" t="str">
        <v xml:space="preserve">GSA 2018 </v>
      </c>
      <c r="M18575" t="s">
        <v>2411</v>
      </c>
      <c r="O18575">
        <v>0.82</v>
      </c>
      <c r="P18575" t="s">
        <v>243</v>
      </c>
      <c r="S18575">
        <v>-25.36</v>
      </c>
      <c r="U18575" t="s">
        <v>2311</v>
      </c>
      <c r="V18575">
        <v>1</v>
      </c>
      <c r="W18575" t="s">
        <v>2560</v>
      </c>
      <c r="AB18575" t="s">
        <v>248</v>
      </c>
      <c r="AC18575" t="s">
        <v>2646</v>
      </c>
    </row>
    <row r="18576" spans="1:29" x14ac:dyDescent="0.3">
      <c r="A18576">
        <v>26551</v>
      </c>
      <c r="B18576" s="15" t="s">
        <v>1908</v>
      </c>
      <c r="C18576" t="str">
        <f>_xlfn.XLOOKUP($B18576, STANDARDS!$A:$A, STANDARDS!$B:$B,,0,2)</f>
        <v>Scarborough Fm, Ravenscar Gp</v>
      </c>
      <c r="D18576" t="s">
        <v>2158</v>
      </c>
      <c r="E18576" t="s">
        <v>2175</v>
      </c>
      <c r="F18576">
        <v>54.5</v>
      </c>
      <c r="G18576">
        <v>-0.5</v>
      </c>
      <c r="H18576">
        <v>0.01</v>
      </c>
      <c r="I18576" t="s">
        <v>592</v>
      </c>
      <c r="J18576" cm="1">
        <f t="array" ref="J18576:L18576">_xlfn.XLOOKUP($C18576, AGE!$A:$A,AGE!$B:$D,,0,2)</f>
        <v>171.2</v>
      </c>
      <c r="K18576">
        <v>2.9000000000000057</v>
      </c>
      <c r="L18576" t="str">
        <v xml:space="preserve">GSA 2018 </v>
      </c>
      <c r="M18576" t="s">
        <v>2411</v>
      </c>
      <c r="O18576">
        <v>0.88</v>
      </c>
      <c r="P18576" t="s">
        <v>243</v>
      </c>
      <c r="S18576">
        <v>-25.09</v>
      </c>
      <c r="U18576" t="s">
        <v>2311</v>
      </c>
      <c r="V18576">
        <v>1</v>
      </c>
      <c r="W18576" t="s">
        <v>2560</v>
      </c>
      <c r="AB18576" t="s">
        <v>248</v>
      </c>
      <c r="AC18576" t="s">
        <v>2646</v>
      </c>
    </row>
    <row r="18577" spans="1:29" x14ac:dyDescent="0.3">
      <c r="A18577">
        <v>26552</v>
      </c>
      <c r="B18577" s="15" t="s">
        <v>1908</v>
      </c>
      <c r="C18577" t="str">
        <f>_xlfn.XLOOKUP($B18577, STANDARDS!$A:$A, STANDARDS!$B:$B,,0,2)</f>
        <v>Scarborough Fm, Ravenscar Gp</v>
      </c>
      <c r="D18577" t="s">
        <v>2158</v>
      </c>
      <c r="E18577" t="s">
        <v>2175</v>
      </c>
      <c r="F18577">
        <v>54.5</v>
      </c>
      <c r="G18577">
        <v>-0.5</v>
      </c>
      <c r="H18577">
        <v>0.01</v>
      </c>
      <c r="I18577" t="s">
        <v>592</v>
      </c>
      <c r="J18577" cm="1">
        <f t="array" ref="J18577:L18577">_xlfn.XLOOKUP($C18577, AGE!$A:$A,AGE!$B:$D,,0,2)</f>
        <v>171.2</v>
      </c>
      <c r="K18577">
        <v>2.9000000000000057</v>
      </c>
      <c r="L18577" t="str">
        <v xml:space="preserve">GSA 2018 </v>
      </c>
      <c r="M18577" t="s">
        <v>2411</v>
      </c>
      <c r="O18577">
        <v>1.1299999999999999</v>
      </c>
      <c r="P18577" t="s">
        <v>243</v>
      </c>
      <c r="S18577">
        <v>-25.32</v>
      </c>
      <c r="U18577" t="s">
        <v>2311</v>
      </c>
      <c r="V18577">
        <v>1</v>
      </c>
      <c r="W18577" t="s">
        <v>2560</v>
      </c>
      <c r="AB18577" t="s">
        <v>248</v>
      </c>
      <c r="AC18577" t="s">
        <v>2646</v>
      </c>
    </row>
    <row r="18578" spans="1:29" x14ac:dyDescent="0.3">
      <c r="A18578">
        <v>26553</v>
      </c>
      <c r="B18578" s="15" t="s">
        <v>1910</v>
      </c>
      <c r="C18578" t="str">
        <f>_xlfn.XLOOKUP($B18578, STANDARDS!$A:$A, STANDARDS!$B:$B,,0,2)</f>
        <v>Scarborough Fm, Ravenscar Gp</v>
      </c>
      <c r="D18578" t="s">
        <v>2158</v>
      </c>
      <c r="E18578" t="s">
        <v>2175</v>
      </c>
      <c r="F18578">
        <v>54.5</v>
      </c>
      <c r="G18578">
        <v>-0.5</v>
      </c>
      <c r="H18578">
        <v>0.01</v>
      </c>
      <c r="I18578" t="s">
        <v>592</v>
      </c>
      <c r="J18578" cm="1">
        <f t="array" ref="J18578:L18578">_xlfn.XLOOKUP($C18578, AGE!$A:$A,AGE!$B:$D,,0,2)</f>
        <v>171.2</v>
      </c>
      <c r="K18578">
        <v>2.9000000000000057</v>
      </c>
      <c r="L18578" t="str">
        <v xml:space="preserve">GSA 2018 </v>
      </c>
      <c r="M18578" t="s">
        <v>2411</v>
      </c>
      <c r="O18578">
        <v>0.94</v>
      </c>
      <c r="P18578" t="s">
        <v>243</v>
      </c>
      <c r="S18578">
        <v>-25.31</v>
      </c>
      <c r="U18578" t="s">
        <v>2311</v>
      </c>
      <c r="V18578">
        <v>1</v>
      </c>
      <c r="W18578" t="s">
        <v>2560</v>
      </c>
      <c r="AB18578" t="s">
        <v>248</v>
      </c>
      <c r="AC18578" t="s">
        <v>2646</v>
      </c>
    </row>
    <row r="18579" spans="1:29" x14ac:dyDescent="0.3">
      <c r="A18579">
        <v>26554</v>
      </c>
      <c r="B18579" s="15" t="s">
        <v>1910</v>
      </c>
      <c r="C18579" t="str">
        <f>_xlfn.XLOOKUP($B18579, STANDARDS!$A:$A, STANDARDS!$B:$B,,0,2)</f>
        <v>Scarborough Fm, Ravenscar Gp</v>
      </c>
      <c r="D18579" t="s">
        <v>2158</v>
      </c>
      <c r="E18579" t="s">
        <v>2175</v>
      </c>
      <c r="F18579">
        <v>54.5</v>
      </c>
      <c r="G18579">
        <v>-0.5</v>
      </c>
      <c r="H18579">
        <v>0.01</v>
      </c>
      <c r="I18579" t="s">
        <v>592</v>
      </c>
      <c r="J18579" cm="1">
        <f t="array" ref="J18579:L18579">_xlfn.XLOOKUP($C18579, AGE!$A:$A,AGE!$B:$D,,0,2)</f>
        <v>171.2</v>
      </c>
      <c r="K18579">
        <v>2.9000000000000057</v>
      </c>
      <c r="L18579" t="str">
        <v xml:space="preserve">GSA 2018 </v>
      </c>
      <c r="M18579" t="s">
        <v>2411</v>
      </c>
      <c r="O18579">
        <v>0.98</v>
      </c>
      <c r="P18579" t="s">
        <v>243</v>
      </c>
      <c r="S18579">
        <v>-25.11</v>
      </c>
      <c r="U18579" t="s">
        <v>2311</v>
      </c>
      <c r="V18579">
        <v>1</v>
      </c>
      <c r="W18579" t="s">
        <v>2560</v>
      </c>
      <c r="AB18579" t="s">
        <v>248</v>
      </c>
      <c r="AC18579" t="s">
        <v>2646</v>
      </c>
    </row>
    <row r="18580" spans="1:29" x14ac:dyDescent="0.3">
      <c r="A18580">
        <v>26555</v>
      </c>
      <c r="B18580" s="15" t="s">
        <v>1910</v>
      </c>
      <c r="C18580" t="str">
        <f>_xlfn.XLOOKUP($B18580, STANDARDS!$A:$A, STANDARDS!$B:$B,,0,2)</f>
        <v>Scarborough Fm, Ravenscar Gp</v>
      </c>
      <c r="D18580" t="s">
        <v>2158</v>
      </c>
      <c r="E18580" t="s">
        <v>2175</v>
      </c>
      <c r="F18580">
        <v>54.5</v>
      </c>
      <c r="G18580">
        <v>-0.5</v>
      </c>
      <c r="H18580">
        <v>0.01</v>
      </c>
      <c r="I18580" t="s">
        <v>592</v>
      </c>
      <c r="J18580" cm="1">
        <f t="array" ref="J18580:L18580">_xlfn.XLOOKUP($C18580, AGE!$A:$A,AGE!$B:$D,,0,2)</f>
        <v>171.2</v>
      </c>
      <c r="K18580">
        <v>2.9000000000000057</v>
      </c>
      <c r="L18580" t="str">
        <v xml:space="preserve">GSA 2018 </v>
      </c>
      <c r="M18580" t="s">
        <v>2411</v>
      </c>
      <c r="O18580">
        <v>1.04</v>
      </c>
      <c r="P18580" t="s">
        <v>243</v>
      </c>
      <c r="S18580">
        <v>-25.83</v>
      </c>
      <c r="U18580" t="s">
        <v>2311</v>
      </c>
      <c r="V18580">
        <v>1</v>
      </c>
      <c r="W18580" t="s">
        <v>2560</v>
      </c>
      <c r="AB18580" t="s">
        <v>248</v>
      </c>
      <c r="AC18580" t="s">
        <v>2646</v>
      </c>
    </row>
    <row r="18581" spans="1:29" x14ac:dyDescent="0.3">
      <c r="A18581">
        <v>26556</v>
      </c>
      <c r="B18581" s="15" t="s">
        <v>1908</v>
      </c>
      <c r="C18581" t="str">
        <f>_xlfn.XLOOKUP($B18581, STANDARDS!$A:$A, STANDARDS!$B:$B,,0,2)</f>
        <v>Scarborough Fm, Ravenscar Gp</v>
      </c>
      <c r="D18581" t="s">
        <v>2158</v>
      </c>
      <c r="E18581" t="s">
        <v>2175</v>
      </c>
      <c r="F18581">
        <v>54.5</v>
      </c>
      <c r="G18581">
        <v>-0.5</v>
      </c>
      <c r="H18581">
        <v>0.01</v>
      </c>
      <c r="I18581" t="s">
        <v>592</v>
      </c>
      <c r="J18581" cm="1">
        <f t="array" ref="J18581:L18581">_xlfn.XLOOKUP($C18581, AGE!$A:$A,AGE!$B:$D,,0,2)</f>
        <v>171.2</v>
      </c>
      <c r="K18581">
        <v>2.9000000000000057</v>
      </c>
      <c r="L18581" t="str">
        <v xml:space="preserve">GSA 2018 </v>
      </c>
      <c r="M18581" t="s">
        <v>2411</v>
      </c>
      <c r="O18581">
        <v>0.88</v>
      </c>
      <c r="P18581" t="s">
        <v>243</v>
      </c>
      <c r="S18581">
        <v>-25.32</v>
      </c>
      <c r="U18581" t="s">
        <v>2311</v>
      </c>
      <c r="V18581">
        <v>1</v>
      </c>
      <c r="W18581" t="s">
        <v>2560</v>
      </c>
      <c r="AB18581" t="s">
        <v>248</v>
      </c>
      <c r="AC18581" t="s">
        <v>2646</v>
      </c>
    </row>
    <row r="18582" spans="1:29" x14ac:dyDescent="0.3">
      <c r="A18582">
        <v>26557</v>
      </c>
      <c r="B18582" s="15" t="s">
        <v>1908</v>
      </c>
      <c r="C18582" t="str">
        <f>_xlfn.XLOOKUP($B18582, STANDARDS!$A:$A, STANDARDS!$B:$B,,0,2)</f>
        <v>Scarborough Fm, Ravenscar Gp</v>
      </c>
      <c r="D18582" t="s">
        <v>2158</v>
      </c>
      <c r="E18582" t="s">
        <v>2175</v>
      </c>
      <c r="F18582">
        <v>54.5</v>
      </c>
      <c r="G18582">
        <v>-0.5</v>
      </c>
      <c r="H18582">
        <v>0.01</v>
      </c>
      <c r="I18582" t="s">
        <v>592</v>
      </c>
      <c r="J18582" cm="1">
        <f t="array" ref="J18582:L18582">_xlfn.XLOOKUP($C18582, AGE!$A:$A,AGE!$B:$D,,0,2)</f>
        <v>171.2</v>
      </c>
      <c r="K18582">
        <v>2.9000000000000057</v>
      </c>
      <c r="L18582" t="str">
        <v xml:space="preserve">GSA 2018 </v>
      </c>
      <c r="M18582" t="s">
        <v>2411</v>
      </c>
      <c r="O18582">
        <v>0.76</v>
      </c>
      <c r="P18582" t="s">
        <v>243</v>
      </c>
      <c r="S18582">
        <v>-25.14</v>
      </c>
      <c r="U18582" t="s">
        <v>2311</v>
      </c>
      <c r="V18582">
        <v>1</v>
      </c>
      <c r="W18582" t="s">
        <v>2560</v>
      </c>
      <c r="AB18582" t="s">
        <v>248</v>
      </c>
      <c r="AC18582" t="s">
        <v>2646</v>
      </c>
    </row>
    <row r="18583" spans="1:29" x14ac:dyDescent="0.3">
      <c r="A18583">
        <v>26558</v>
      </c>
      <c r="B18583" s="15" t="s">
        <v>1908</v>
      </c>
      <c r="C18583" t="str">
        <f>_xlfn.XLOOKUP($B18583, STANDARDS!$A:$A, STANDARDS!$B:$B,,0,2)</f>
        <v>Scarborough Fm, Ravenscar Gp</v>
      </c>
      <c r="D18583" t="s">
        <v>2158</v>
      </c>
      <c r="E18583" t="s">
        <v>2175</v>
      </c>
      <c r="F18583">
        <v>54.5</v>
      </c>
      <c r="G18583">
        <v>-0.5</v>
      </c>
      <c r="H18583">
        <v>0.01</v>
      </c>
      <c r="I18583" t="s">
        <v>592</v>
      </c>
      <c r="J18583" cm="1">
        <f t="array" ref="J18583:L18583">_xlfn.XLOOKUP($C18583, AGE!$A:$A,AGE!$B:$D,,0,2)</f>
        <v>171.2</v>
      </c>
      <c r="K18583">
        <v>2.9000000000000057</v>
      </c>
      <c r="L18583" t="str">
        <v xml:space="preserve">GSA 2018 </v>
      </c>
      <c r="M18583" t="s">
        <v>2411</v>
      </c>
      <c r="O18583">
        <v>0.91</v>
      </c>
      <c r="P18583" t="s">
        <v>243</v>
      </c>
      <c r="S18583">
        <v>-25.48</v>
      </c>
      <c r="U18583" t="s">
        <v>2311</v>
      </c>
      <c r="V18583">
        <v>1</v>
      </c>
      <c r="W18583" t="s">
        <v>2560</v>
      </c>
      <c r="AB18583" t="s">
        <v>248</v>
      </c>
      <c r="AC18583" t="s">
        <v>2646</v>
      </c>
    </row>
    <row r="18584" spans="1:29" x14ac:dyDescent="0.3">
      <c r="A18584">
        <v>26559</v>
      </c>
      <c r="B18584" s="15" t="s">
        <v>1908</v>
      </c>
      <c r="C18584" t="str">
        <f>_xlfn.XLOOKUP($B18584, STANDARDS!$A:$A, STANDARDS!$B:$B,,0,2)</f>
        <v>Scarborough Fm, Ravenscar Gp</v>
      </c>
      <c r="D18584" t="s">
        <v>2158</v>
      </c>
      <c r="E18584" t="s">
        <v>2175</v>
      </c>
      <c r="F18584">
        <v>54.5</v>
      </c>
      <c r="G18584">
        <v>-0.5</v>
      </c>
      <c r="H18584">
        <v>0.01</v>
      </c>
      <c r="I18584" t="s">
        <v>592</v>
      </c>
      <c r="J18584" cm="1">
        <f t="array" ref="J18584:L18584">_xlfn.XLOOKUP($C18584, AGE!$A:$A,AGE!$B:$D,,0,2)</f>
        <v>171.2</v>
      </c>
      <c r="K18584">
        <v>2.9000000000000057</v>
      </c>
      <c r="L18584" t="str">
        <v xml:space="preserve">GSA 2018 </v>
      </c>
      <c r="M18584" t="s">
        <v>2411</v>
      </c>
      <c r="O18584">
        <v>0.85</v>
      </c>
      <c r="P18584" t="s">
        <v>243</v>
      </c>
      <c r="S18584">
        <v>-25.46</v>
      </c>
      <c r="U18584" t="s">
        <v>2311</v>
      </c>
      <c r="V18584">
        <v>1</v>
      </c>
      <c r="W18584" t="s">
        <v>2560</v>
      </c>
      <c r="AB18584" t="s">
        <v>248</v>
      </c>
      <c r="AC18584" t="s">
        <v>2646</v>
      </c>
    </row>
    <row r="18585" spans="1:29" x14ac:dyDescent="0.3">
      <c r="A18585">
        <v>26560</v>
      </c>
      <c r="B18585" s="15" t="s">
        <v>1908</v>
      </c>
      <c r="C18585" t="str">
        <f>_xlfn.XLOOKUP($B18585, STANDARDS!$A:$A, STANDARDS!$B:$B,,0,2)</f>
        <v>Scarborough Fm, Ravenscar Gp</v>
      </c>
      <c r="D18585" t="s">
        <v>2158</v>
      </c>
      <c r="E18585" t="s">
        <v>2175</v>
      </c>
      <c r="F18585">
        <v>54.5</v>
      </c>
      <c r="G18585">
        <v>-0.5</v>
      </c>
      <c r="H18585">
        <v>0.01</v>
      </c>
      <c r="I18585" t="s">
        <v>592</v>
      </c>
      <c r="J18585" cm="1">
        <f t="array" ref="J18585:L18585">_xlfn.XLOOKUP($C18585, AGE!$A:$A,AGE!$B:$D,,0,2)</f>
        <v>171.2</v>
      </c>
      <c r="K18585">
        <v>2.9000000000000057</v>
      </c>
      <c r="L18585" t="str">
        <v xml:space="preserve">GSA 2018 </v>
      </c>
      <c r="M18585" t="s">
        <v>2411</v>
      </c>
      <c r="O18585">
        <v>0.83</v>
      </c>
      <c r="P18585" t="s">
        <v>243</v>
      </c>
      <c r="S18585">
        <v>-25.36</v>
      </c>
      <c r="U18585" t="s">
        <v>2311</v>
      </c>
      <c r="V18585">
        <v>1</v>
      </c>
      <c r="W18585" t="s">
        <v>2560</v>
      </c>
      <c r="AB18585" t="s">
        <v>248</v>
      </c>
      <c r="AC18585" t="s">
        <v>2646</v>
      </c>
    </row>
    <row r="18586" spans="1:29" x14ac:dyDescent="0.3">
      <c r="A18586">
        <v>26561</v>
      </c>
      <c r="B18586" s="15" t="s">
        <v>1908</v>
      </c>
      <c r="C18586" t="str">
        <f>_xlfn.XLOOKUP($B18586, STANDARDS!$A:$A, STANDARDS!$B:$B,,0,2)</f>
        <v>Scarborough Fm, Ravenscar Gp</v>
      </c>
      <c r="D18586" t="s">
        <v>2158</v>
      </c>
      <c r="E18586" t="s">
        <v>2175</v>
      </c>
      <c r="F18586">
        <v>54.5</v>
      </c>
      <c r="G18586">
        <v>-0.5</v>
      </c>
      <c r="H18586">
        <v>0.01</v>
      </c>
      <c r="I18586" t="s">
        <v>592</v>
      </c>
      <c r="J18586" cm="1">
        <f t="array" ref="J18586:L18586">_xlfn.XLOOKUP($C18586, AGE!$A:$A,AGE!$B:$D,,0,2)</f>
        <v>171.2</v>
      </c>
      <c r="K18586">
        <v>2.9000000000000057</v>
      </c>
      <c r="L18586" t="str">
        <v xml:space="preserve">GSA 2018 </v>
      </c>
      <c r="M18586" t="s">
        <v>2411</v>
      </c>
      <c r="O18586">
        <v>0.82</v>
      </c>
      <c r="P18586" t="s">
        <v>243</v>
      </c>
      <c r="S18586">
        <v>-25.29</v>
      </c>
      <c r="U18586" t="s">
        <v>2311</v>
      </c>
      <c r="V18586">
        <v>1</v>
      </c>
      <c r="W18586" t="s">
        <v>2560</v>
      </c>
      <c r="AB18586" t="s">
        <v>248</v>
      </c>
      <c r="AC18586" t="s">
        <v>2646</v>
      </c>
    </row>
    <row r="18587" spans="1:29" x14ac:dyDescent="0.3">
      <c r="A18587">
        <v>26562</v>
      </c>
      <c r="B18587" s="15" t="s">
        <v>1908</v>
      </c>
      <c r="C18587" t="str">
        <f>_xlfn.XLOOKUP($B18587, STANDARDS!$A:$A, STANDARDS!$B:$B,,0,2)</f>
        <v>Scarborough Fm, Ravenscar Gp</v>
      </c>
      <c r="D18587" t="s">
        <v>2158</v>
      </c>
      <c r="E18587" t="s">
        <v>2175</v>
      </c>
      <c r="F18587">
        <v>54.5</v>
      </c>
      <c r="G18587">
        <v>-0.5</v>
      </c>
      <c r="H18587">
        <v>0.01</v>
      </c>
      <c r="I18587" t="s">
        <v>592</v>
      </c>
      <c r="J18587" cm="1">
        <f t="array" ref="J18587:L18587">_xlfn.XLOOKUP($C18587, AGE!$A:$A,AGE!$B:$D,,0,2)</f>
        <v>171.2</v>
      </c>
      <c r="K18587">
        <v>2.9000000000000057</v>
      </c>
      <c r="L18587" t="str">
        <v xml:space="preserve">GSA 2018 </v>
      </c>
      <c r="M18587" t="s">
        <v>2411</v>
      </c>
      <c r="O18587">
        <v>0.87</v>
      </c>
      <c r="P18587" t="s">
        <v>243</v>
      </c>
      <c r="S18587">
        <v>-24.68</v>
      </c>
      <c r="U18587" t="s">
        <v>2311</v>
      </c>
      <c r="V18587">
        <v>1</v>
      </c>
      <c r="W18587" t="s">
        <v>2560</v>
      </c>
      <c r="AB18587" t="s">
        <v>248</v>
      </c>
      <c r="AC18587" t="s">
        <v>2646</v>
      </c>
    </row>
    <row r="18588" spans="1:29" x14ac:dyDescent="0.3">
      <c r="A18588">
        <v>26563</v>
      </c>
      <c r="B18588" s="15" t="s">
        <v>1908</v>
      </c>
      <c r="C18588" t="str">
        <f>_xlfn.XLOOKUP($B18588, STANDARDS!$A:$A, STANDARDS!$B:$B,,0,2)</f>
        <v>Scarborough Fm, Ravenscar Gp</v>
      </c>
      <c r="D18588" t="s">
        <v>2158</v>
      </c>
      <c r="E18588" t="s">
        <v>2175</v>
      </c>
      <c r="F18588">
        <v>54.5</v>
      </c>
      <c r="G18588">
        <v>-0.5</v>
      </c>
      <c r="H18588">
        <v>0.01</v>
      </c>
      <c r="I18588" t="s">
        <v>592</v>
      </c>
      <c r="J18588" cm="1">
        <f t="array" ref="J18588:L18588">_xlfn.XLOOKUP($C18588, AGE!$A:$A,AGE!$B:$D,,0,2)</f>
        <v>171.2</v>
      </c>
      <c r="K18588">
        <v>2.9000000000000057</v>
      </c>
      <c r="L18588" t="str">
        <v xml:space="preserve">GSA 2018 </v>
      </c>
      <c r="M18588" t="s">
        <v>2411</v>
      </c>
      <c r="O18588">
        <v>0.79</v>
      </c>
      <c r="P18588" t="s">
        <v>243</v>
      </c>
      <c r="S18588">
        <v>-25.81</v>
      </c>
      <c r="U18588" t="s">
        <v>2311</v>
      </c>
      <c r="V18588">
        <v>1</v>
      </c>
      <c r="W18588" t="s">
        <v>2560</v>
      </c>
      <c r="AB18588" t="s">
        <v>248</v>
      </c>
      <c r="AC18588" t="s">
        <v>2646</v>
      </c>
    </row>
    <row r="18589" spans="1:29" x14ac:dyDescent="0.3">
      <c r="A18589">
        <v>26564</v>
      </c>
      <c r="B18589" s="15" t="s">
        <v>1908</v>
      </c>
      <c r="C18589" t="str">
        <f>_xlfn.XLOOKUP($B18589, STANDARDS!$A:$A, STANDARDS!$B:$B,,0,2)</f>
        <v>Scarborough Fm, Ravenscar Gp</v>
      </c>
      <c r="D18589" t="s">
        <v>2158</v>
      </c>
      <c r="E18589" t="s">
        <v>2175</v>
      </c>
      <c r="F18589">
        <v>54.5</v>
      </c>
      <c r="G18589">
        <v>-0.5</v>
      </c>
      <c r="H18589">
        <v>0.01</v>
      </c>
      <c r="I18589" t="s">
        <v>592</v>
      </c>
      <c r="J18589" cm="1">
        <f t="array" ref="J18589:L18589">_xlfn.XLOOKUP($C18589, AGE!$A:$A,AGE!$B:$D,,0,2)</f>
        <v>171.2</v>
      </c>
      <c r="K18589">
        <v>2.9000000000000057</v>
      </c>
      <c r="L18589" t="str">
        <v xml:space="preserve">GSA 2018 </v>
      </c>
      <c r="M18589" t="s">
        <v>2411</v>
      </c>
      <c r="O18589">
        <v>0.86</v>
      </c>
      <c r="P18589" t="s">
        <v>243</v>
      </c>
      <c r="S18589">
        <v>-24.86</v>
      </c>
      <c r="U18589" t="s">
        <v>2311</v>
      </c>
      <c r="V18589">
        <v>1</v>
      </c>
      <c r="W18589" t="s">
        <v>2560</v>
      </c>
      <c r="AB18589" t="s">
        <v>248</v>
      </c>
      <c r="AC18589" t="s">
        <v>2646</v>
      </c>
    </row>
    <row r="18590" spans="1:29" x14ac:dyDescent="0.3">
      <c r="A18590">
        <v>26565</v>
      </c>
      <c r="B18590" s="15" t="s">
        <v>1908</v>
      </c>
      <c r="C18590" t="str">
        <f>_xlfn.XLOOKUP($B18590, STANDARDS!$A:$A, STANDARDS!$B:$B,,0,2)</f>
        <v>Scarborough Fm, Ravenscar Gp</v>
      </c>
      <c r="D18590" t="s">
        <v>2158</v>
      </c>
      <c r="E18590" t="s">
        <v>2175</v>
      </c>
      <c r="F18590">
        <v>54.5</v>
      </c>
      <c r="G18590">
        <v>-0.5</v>
      </c>
      <c r="H18590">
        <v>0.01</v>
      </c>
      <c r="I18590" t="s">
        <v>592</v>
      </c>
      <c r="J18590" cm="1">
        <f t="array" ref="J18590:L18590">_xlfn.XLOOKUP($C18590, AGE!$A:$A,AGE!$B:$D,,0,2)</f>
        <v>171.2</v>
      </c>
      <c r="K18590">
        <v>2.9000000000000057</v>
      </c>
      <c r="L18590" t="str">
        <v xml:space="preserve">GSA 2018 </v>
      </c>
      <c r="M18590" t="s">
        <v>2411</v>
      </c>
      <c r="O18590">
        <v>1.51</v>
      </c>
      <c r="P18590" t="s">
        <v>243</v>
      </c>
      <c r="S18590">
        <v>-25.59</v>
      </c>
      <c r="U18590" t="s">
        <v>2311</v>
      </c>
      <c r="V18590">
        <v>1</v>
      </c>
      <c r="W18590" t="s">
        <v>2560</v>
      </c>
      <c r="AB18590" t="s">
        <v>248</v>
      </c>
      <c r="AC18590" t="s">
        <v>2646</v>
      </c>
    </row>
    <row r="18591" spans="1:29" x14ac:dyDescent="0.3">
      <c r="A18591">
        <v>26566</v>
      </c>
      <c r="B18591" s="15" t="s">
        <v>1908</v>
      </c>
      <c r="C18591" t="str">
        <f>_xlfn.XLOOKUP($B18591, STANDARDS!$A:$A, STANDARDS!$B:$B,,0,2)</f>
        <v>Scarborough Fm, Ravenscar Gp</v>
      </c>
      <c r="D18591" t="s">
        <v>2158</v>
      </c>
      <c r="E18591" t="s">
        <v>2175</v>
      </c>
      <c r="F18591">
        <v>54.5</v>
      </c>
      <c r="G18591">
        <v>-0.5</v>
      </c>
      <c r="H18591">
        <v>0.01</v>
      </c>
      <c r="I18591" t="s">
        <v>592</v>
      </c>
      <c r="J18591" cm="1">
        <f t="array" ref="J18591:L18591">_xlfn.XLOOKUP($C18591, AGE!$A:$A,AGE!$B:$D,,0,2)</f>
        <v>171.2</v>
      </c>
      <c r="K18591">
        <v>2.9000000000000057</v>
      </c>
      <c r="L18591" t="str">
        <v xml:space="preserve">GSA 2018 </v>
      </c>
      <c r="M18591" t="s">
        <v>2411</v>
      </c>
      <c r="O18591">
        <v>0.28000000000000003</v>
      </c>
      <c r="P18591" t="s">
        <v>243</v>
      </c>
      <c r="S18591">
        <v>-25.47</v>
      </c>
      <c r="U18591" t="s">
        <v>2311</v>
      </c>
      <c r="V18591">
        <v>1</v>
      </c>
      <c r="W18591" t="s">
        <v>2560</v>
      </c>
      <c r="AB18591" t="s">
        <v>248</v>
      </c>
      <c r="AC18591" t="s">
        <v>2646</v>
      </c>
    </row>
    <row r="18592" spans="1:29" x14ac:dyDescent="0.3">
      <c r="A18592">
        <v>26567</v>
      </c>
      <c r="B18592" s="15" t="s">
        <v>1908</v>
      </c>
      <c r="C18592" t="str">
        <f>_xlfn.XLOOKUP($B18592, STANDARDS!$A:$A, STANDARDS!$B:$B,,0,2)</f>
        <v>Scarborough Fm, Ravenscar Gp</v>
      </c>
      <c r="D18592" t="s">
        <v>2158</v>
      </c>
      <c r="E18592" t="s">
        <v>2175</v>
      </c>
      <c r="F18592">
        <v>54.5</v>
      </c>
      <c r="G18592">
        <v>-0.5</v>
      </c>
      <c r="H18592">
        <v>0.01</v>
      </c>
      <c r="I18592" t="s">
        <v>592</v>
      </c>
      <c r="J18592" cm="1">
        <f t="array" ref="J18592:L18592">_xlfn.XLOOKUP($C18592, AGE!$A:$A,AGE!$B:$D,,0,2)</f>
        <v>171.2</v>
      </c>
      <c r="K18592">
        <v>2.9000000000000057</v>
      </c>
      <c r="L18592" t="str">
        <v xml:space="preserve">GSA 2018 </v>
      </c>
      <c r="M18592" t="s">
        <v>2412</v>
      </c>
      <c r="P18592" t="s">
        <v>243</v>
      </c>
      <c r="S18592">
        <v>-22.04</v>
      </c>
      <c r="U18592" t="s">
        <v>2311</v>
      </c>
      <c r="V18592">
        <v>1</v>
      </c>
      <c r="W18592" t="s">
        <v>2560</v>
      </c>
      <c r="AB18592" t="s">
        <v>248</v>
      </c>
      <c r="AC18592" t="s">
        <v>2646</v>
      </c>
    </row>
    <row r="18593" spans="1:29" x14ac:dyDescent="0.3">
      <c r="A18593">
        <v>26568</v>
      </c>
      <c r="B18593" s="15" t="s">
        <v>1908</v>
      </c>
      <c r="C18593" t="str">
        <f>_xlfn.XLOOKUP($B18593, STANDARDS!$A:$A, STANDARDS!$B:$B,,0,2)</f>
        <v>Scarborough Fm, Ravenscar Gp</v>
      </c>
      <c r="D18593" t="s">
        <v>2158</v>
      </c>
      <c r="E18593" t="s">
        <v>2175</v>
      </c>
      <c r="F18593">
        <v>54.5</v>
      </c>
      <c r="G18593">
        <v>-0.5</v>
      </c>
      <c r="H18593">
        <v>0.01</v>
      </c>
      <c r="I18593" t="s">
        <v>592</v>
      </c>
      <c r="J18593" cm="1">
        <f t="array" ref="J18593:L18593">_xlfn.XLOOKUP($C18593, AGE!$A:$A,AGE!$B:$D,,0,2)</f>
        <v>171.2</v>
      </c>
      <c r="K18593">
        <v>2.9000000000000057</v>
      </c>
      <c r="L18593" t="str">
        <v xml:space="preserve">GSA 2018 </v>
      </c>
      <c r="M18593" t="s">
        <v>2411</v>
      </c>
      <c r="O18593">
        <v>0.48</v>
      </c>
      <c r="P18593" t="s">
        <v>243</v>
      </c>
      <c r="S18593">
        <v>-26.24</v>
      </c>
      <c r="U18593" t="s">
        <v>2307</v>
      </c>
      <c r="V18593">
        <v>1</v>
      </c>
      <c r="W18593" t="s">
        <v>2560</v>
      </c>
      <c r="AB18593" t="s">
        <v>248</v>
      </c>
      <c r="AC18593" t="s">
        <v>2646</v>
      </c>
    </row>
    <row r="18594" spans="1:29" x14ac:dyDescent="0.3">
      <c r="A18594">
        <v>26569</v>
      </c>
      <c r="B18594" s="15" t="s">
        <v>1910</v>
      </c>
      <c r="C18594" t="str">
        <f>_xlfn.XLOOKUP($B18594, STANDARDS!$A:$A, STANDARDS!$B:$B,,0,2)</f>
        <v>Scarborough Fm, Ravenscar Gp</v>
      </c>
      <c r="D18594" t="s">
        <v>2158</v>
      </c>
      <c r="E18594" t="s">
        <v>2175</v>
      </c>
      <c r="F18594">
        <v>54.5</v>
      </c>
      <c r="G18594">
        <v>-0.5</v>
      </c>
      <c r="H18594">
        <v>0.01</v>
      </c>
      <c r="I18594" t="s">
        <v>592</v>
      </c>
      <c r="J18594" cm="1">
        <f t="array" ref="J18594:L18594">_xlfn.XLOOKUP($C18594, AGE!$A:$A,AGE!$B:$D,,0,2)</f>
        <v>171.2</v>
      </c>
      <c r="K18594">
        <v>2.9000000000000057</v>
      </c>
      <c r="L18594" t="str">
        <v xml:space="preserve">GSA 2018 </v>
      </c>
      <c r="M18594" t="s">
        <v>2411</v>
      </c>
      <c r="O18594">
        <v>0.56000000000000005</v>
      </c>
      <c r="P18594" t="s">
        <v>243</v>
      </c>
      <c r="S18594">
        <v>-25.61</v>
      </c>
      <c r="U18594" t="s">
        <v>2307</v>
      </c>
      <c r="V18594">
        <v>1</v>
      </c>
      <c r="W18594" t="s">
        <v>2560</v>
      </c>
      <c r="AB18594" t="s">
        <v>248</v>
      </c>
      <c r="AC18594" t="s">
        <v>2646</v>
      </c>
    </row>
    <row r="18595" spans="1:29" x14ac:dyDescent="0.3">
      <c r="A18595">
        <v>26570</v>
      </c>
      <c r="B18595" s="15" t="s">
        <v>1908</v>
      </c>
      <c r="C18595" t="str">
        <f>_xlfn.XLOOKUP($B18595, STANDARDS!$A:$A, STANDARDS!$B:$B,,0,2)</f>
        <v>Scarborough Fm, Ravenscar Gp</v>
      </c>
      <c r="D18595" t="s">
        <v>2158</v>
      </c>
      <c r="E18595" t="s">
        <v>2175</v>
      </c>
      <c r="F18595">
        <v>54.5</v>
      </c>
      <c r="G18595">
        <v>-0.5</v>
      </c>
      <c r="H18595">
        <v>0.01</v>
      </c>
      <c r="I18595" t="s">
        <v>592</v>
      </c>
      <c r="J18595" cm="1">
        <f t="array" ref="J18595:L18595">_xlfn.XLOOKUP($C18595, AGE!$A:$A,AGE!$B:$D,,0,2)</f>
        <v>171.2</v>
      </c>
      <c r="K18595">
        <v>2.9000000000000057</v>
      </c>
      <c r="L18595" t="str">
        <v xml:space="preserve">GSA 2018 </v>
      </c>
      <c r="M18595" t="s">
        <v>2409</v>
      </c>
      <c r="P18595" t="s">
        <v>243</v>
      </c>
      <c r="S18595">
        <v>-23.07</v>
      </c>
      <c r="U18595" t="s">
        <v>2311</v>
      </c>
      <c r="V18595">
        <v>1</v>
      </c>
      <c r="W18595" t="s">
        <v>2560</v>
      </c>
      <c r="AB18595" t="s">
        <v>248</v>
      </c>
      <c r="AC18595" t="s">
        <v>2646</v>
      </c>
    </row>
    <row r="18596" spans="1:29" x14ac:dyDescent="0.3">
      <c r="A18596">
        <v>26571</v>
      </c>
      <c r="B18596" s="15" t="s">
        <v>1908</v>
      </c>
      <c r="C18596" t="str">
        <f>_xlfn.XLOOKUP($B18596, STANDARDS!$A:$A, STANDARDS!$B:$B,,0,2)</f>
        <v>Scarborough Fm, Ravenscar Gp</v>
      </c>
      <c r="D18596" t="s">
        <v>2158</v>
      </c>
      <c r="E18596" t="s">
        <v>2175</v>
      </c>
      <c r="F18596">
        <v>54.5</v>
      </c>
      <c r="G18596">
        <v>-0.5</v>
      </c>
      <c r="H18596">
        <v>0.01</v>
      </c>
      <c r="I18596" t="s">
        <v>592</v>
      </c>
      <c r="J18596" cm="1">
        <f t="array" ref="J18596:L18596">_xlfn.XLOOKUP($C18596, AGE!$A:$A,AGE!$B:$D,,0,2)</f>
        <v>171.2</v>
      </c>
      <c r="K18596">
        <v>2.9000000000000057</v>
      </c>
      <c r="L18596" t="str">
        <v xml:space="preserve">GSA 2018 </v>
      </c>
      <c r="M18596" t="s">
        <v>2409</v>
      </c>
      <c r="P18596" t="s">
        <v>243</v>
      </c>
      <c r="S18596">
        <v>-21.83</v>
      </c>
      <c r="U18596" t="s">
        <v>2311</v>
      </c>
      <c r="V18596">
        <v>1</v>
      </c>
      <c r="W18596" t="s">
        <v>2560</v>
      </c>
      <c r="AB18596" t="s">
        <v>248</v>
      </c>
      <c r="AC18596" t="s">
        <v>2646</v>
      </c>
    </row>
    <row r="18597" spans="1:29" x14ac:dyDescent="0.3">
      <c r="A18597">
        <v>26572</v>
      </c>
      <c r="B18597" s="15" t="s">
        <v>1908</v>
      </c>
      <c r="C18597" t="str">
        <f>_xlfn.XLOOKUP($B18597, STANDARDS!$A:$A, STANDARDS!$B:$B,,0,2)</f>
        <v>Scarborough Fm, Ravenscar Gp</v>
      </c>
      <c r="D18597" t="s">
        <v>2158</v>
      </c>
      <c r="E18597" t="s">
        <v>2175</v>
      </c>
      <c r="F18597">
        <v>54.5</v>
      </c>
      <c r="G18597">
        <v>-0.5</v>
      </c>
      <c r="H18597">
        <v>0.01</v>
      </c>
      <c r="I18597" t="s">
        <v>592</v>
      </c>
      <c r="J18597" cm="1">
        <f t="array" ref="J18597:L18597">_xlfn.XLOOKUP($C18597, AGE!$A:$A,AGE!$B:$D,,0,2)</f>
        <v>171.2</v>
      </c>
      <c r="K18597">
        <v>2.9000000000000057</v>
      </c>
      <c r="L18597" t="str">
        <v xml:space="preserve">GSA 2018 </v>
      </c>
      <c r="M18597" t="s">
        <v>2411</v>
      </c>
      <c r="O18597">
        <v>0.4</v>
      </c>
      <c r="P18597" t="s">
        <v>243</v>
      </c>
      <c r="S18597">
        <v>-25.94</v>
      </c>
      <c r="U18597" t="s">
        <v>2307</v>
      </c>
      <c r="V18597">
        <v>1</v>
      </c>
      <c r="W18597" t="s">
        <v>2560</v>
      </c>
      <c r="AB18597" t="s">
        <v>248</v>
      </c>
      <c r="AC18597" t="s">
        <v>2646</v>
      </c>
    </row>
    <row r="18598" spans="1:29" x14ac:dyDescent="0.3">
      <c r="A18598">
        <v>26573</v>
      </c>
      <c r="B18598" s="15" t="s">
        <v>1908</v>
      </c>
      <c r="C18598" t="str">
        <f>_xlfn.XLOOKUP($B18598, STANDARDS!$A:$A, STANDARDS!$B:$B,,0,2)</f>
        <v>Scarborough Fm, Ravenscar Gp</v>
      </c>
      <c r="D18598" t="s">
        <v>2158</v>
      </c>
      <c r="E18598" t="s">
        <v>2175</v>
      </c>
      <c r="F18598">
        <v>54.5</v>
      </c>
      <c r="G18598">
        <v>-0.5</v>
      </c>
      <c r="H18598">
        <v>0.01</v>
      </c>
      <c r="I18598" t="s">
        <v>592</v>
      </c>
      <c r="J18598" cm="1">
        <f t="array" ref="J18598:L18598">_xlfn.XLOOKUP($C18598, AGE!$A:$A,AGE!$B:$D,,0,2)</f>
        <v>171.2</v>
      </c>
      <c r="K18598">
        <v>2.9000000000000057</v>
      </c>
      <c r="L18598" t="str">
        <v xml:space="preserve">GSA 2018 </v>
      </c>
      <c r="M18598" t="s">
        <v>2409</v>
      </c>
      <c r="P18598" t="s">
        <v>243</v>
      </c>
      <c r="S18598">
        <v>-22.46</v>
      </c>
      <c r="U18598" t="s">
        <v>2311</v>
      </c>
      <c r="V18598">
        <v>1</v>
      </c>
      <c r="W18598" t="s">
        <v>2560</v>
      </c>
      <c r="AB18598" t="s">
        <v>248</v>
      </c>
      <c r="AC18598" t="s">
        <v>2646</v>
      </c>
    </row>
    <row r="18599" spans="1:29" x14ac:dyDescent="0.3">
      <c r="A18599">
        <v>26574</v>
      </c>
      <c r="B18599" s="15" t="s">
        <v>1908</v>
      </c>
      <c r="C18599" t="str">
        <f>_xlfn.XLOOKUP($B18599, STANDARDS!$A:$A, STANDARDS!$B:$B,,0,2)</f>
        <v>Scarborough Fm, Ravenscar Gp</v>
      </c>
      <c r="D18599" t="s">
        <v>2158</v>
      </c>
      <c r="E18599" t="s">
        <v>2175</v>
      </c>
      <c r="F18599">
        <v>54.5</v>
      </c>
      <c r="G18599">
        <v>-0.5</v>
      </c>
      <c r="H18599">
        <v>0.01</v>
      </c>
      <c r="I18599" t="s">
        <v>592</v>
      </c>
      <c r="J18599" cm="1">
        <f t="array" ref="J18599:L18599">_xlfn.XLOOKUP($C18599, AGE!$A:$A,AGE!$B:$D,,0,2)</f>
        <v>171.2</v>
      </c>
      <c r="K18599">
        <v>2.9000000000000057</v>
      </c>
      <c r="L18599" t="str">
        <v xml:space="preserve">GSA 2018 </v>
      </c>
      <c r="M18599" t="s">
        <v>2409</v>
      </c>
      <c r="P18599" t="s">
        <v>243</v>
      </c>
      <c r="S18599">
        <v>-23.77</v>
      </c>
      <c r="U18599" t="s">
        <v>2311</v>
      </c>
      <c r="V18599">
        <v>1</v>
      </c>
      <c r="W18599" t="s">
        <v>2560</v>
      </c>
      <c r="AB18599" t="s">
        <v>248</v>
      </c>
      <c r="AC18599" t="s">
        <v>2646</v>
      </c>
    </row>
    <row r="18600" spans="1:29" x14ac:dyDescent="0.3">
      <c r="A18600">
        <v>26575</v>
      </c>
      <c r="B18600" s="15" t="s">
        <v>1908</v>
      </c>
      <c r="C18600" t="str">
        <f>_xlfn.XLOOKUP($B18600, STANDARDS!$A:$A, STANDARDS!$B:$B,,0,2)</f>
        <v>Scarborough Fm, Ravenscar Gp</v>
      </c>
      <c r="D18600" t="s">
        <v>2158</v>
      </c>
      <c r="E18600" t="s">
        <v>2175</v>
      </c>
      <c r="F18600">
        <v>54.5</v>
      </c>
      <c r="G18600">
        <v>-0.5</v>
      </c>
      <c r="H18600">
        <v>0.01</v>
      </c>
      <c r="I18600" t="s">
        <v>592</v>
      </c>
      <c r="J18600" cm="1">
        <f t="array" ref="J18600:L18600">_xlfn.XLOOKUP($C18600, AGE!$A:$A,AGE!$B:$D,,0,2)</f>
        <v>171.2</v>
      </c>
      <c r="K18600">
        <v>2.9000000000000057</v>
      </c>
      <c r="L18600" t="str">
        <v xml:space="preserve">GSA 2018 </v>
      </c>
      <c r="M18600" t="s">
        <v>2411</v>
      </c>
      <c r="O18600">
        <v>0.52</v>
      </c>
      <c r="P18600" t="s">
        <v>243</v>
      </c>
      <c r="S18600">
        <v>-25.06</v>
      </c>
      <c r="U18600" t="s">
        <v>2307</v>
      </c>
      <c r="V18600">
        <v>1</v>
      </c>
      <c r="W18600" t="s">
        <v>2560</v>
      </c>
      <c r="AB18600" t="s">
        <v>248</v>
      </c>
      <c r="AC18600" t="s">
        <v>2646</v>
      </c>
    </row>
    <row r="18601" spans="1:29" x14ac:dyDescent="0.3">
      <c r="A18601">
        <v>26576</v>
      </c>
      <c r="B18601" s="15" t="s">
        <v>1908</v>
      </c>
      <c r="C18601" t="str">
        <f>_xlfn.XLOOKUP($B18601, STANDARDS!$A:$A, STANDARDS!$B:$B,,0,2)</f>
        <v>Scarborough Fm, Ravenscar Gp</v>
      </c>
      <c r="D18601" t="s">
        <v>2158</v>
      </c>
      <c r="E18601" t="s">
        <v>2175</v>
      </c>
      <c r="F18601">
        <v>54.5</v>
      </c>
      <c r="G18601">
        <v>-0.5</v>
      </c>
      <c r="H18601">
        <v>0.01</v>
      </c>
      <c r="I18601" t="s">
        <v>592</v>
      </c>
      <c r="J18601" cm="1">
        <f t="array" ref="J18601:L18601">_xlfn.XLOOKUP($C18601, AGE!$A:$A,AGE!$B:$D,,0,2)</f>
        <v>171.2</v>
      </c>
      <c r="K18601">
        <v>2.9000000000000057</v>
      </c>
      <c r="L18601" t="str">
        <v xml:space="preserve">GSA 2018 </v>
      </c>
      <c r="M18601" t="s">
        <v>2411</v>
      </c>
      <c r="O18601">
        <v>0.52</v>
      </c>
      <c r="P18601" t="s">
        <v>243</v>
      </c>
      <c r="S18601">
        <v>-25.47</v>
      </c>
      <c r="U18601" t="s">
        <v>2307</v>
      </c>
      <c r="V18601">
        <v>1</v>
      </c>
      <c r="W18601" t="s">
        <v>2560</v>
      </c>
      <c r="AB18601" t="s">
        <v>248</v>
      </c>
      <c r="AC18601" t="s">
        <v>2646</v>
      </c>
    </row>
    <row r="18602" spans="1:29" x14ac:dyDescent="0.3">
      <c r="A18602">
        <v>26577</v>
      </c>
      <c r="B18602" s="15" t="s">
        <v>1908</v>
      </c>
      <c r="C18602" t="str">
        <f>_xlfn.XLOOKUP($B18602, STANDARDS!$A:$A, STANDARDS!$B:$B,,0,2)</f>
        <v>Scarborough Fm, Ravenscar Gp</v>
      </c>
      <c r="D18602" t="s">
        <v>2158</v>
      </c>
      <c r="E18602" t="s">
        <v>2175</v>
      </c>
      <c r="F18602">
        <v>54.5</v>
      </c>
      <c r="G18602">
        <v>-0.5</v>
      </c>
      <c r="H18602">
        <v>0.01</v>
      </c>
      <c r="I18602" t="s">
        <v>592</v>
      </c>
      <c r="J18602" cm="1">
        <f t="array" ref="J18602:L18602">_xlfn.XLOOKUP($C18602, AGE!$A:$A,AGE!$B:$D,,0,2)</f>
        <v>171.2</v>
      </c>
      <c r="K18602">
        <v>2.9000000000000057</v>
      </c>
      <c r="L18602" t="str">
        <v xml:space="preserve">GSA 2018 </v>
      </c>
      <c r="M18602" t="s">
        <v>2409</v>
      </c>
      <c r="P18602" t="s">
        <v>243</v>
      </c>
      <c r="S18602">
        <v>-22.5</v>
      </c>
      <c r="U18602" t="s">
        <v>2311</v>
      </c>
      <c r="V18602">
        <v>1</v>
      </c>
      <c r="W18602" t="s">
        <v>2560</v>
      </c>
      <c r="AB18602" t="s">
        <v>248</v>
      </c>
      <c r="AC18602" t="s">
        <v>2646</v>
      </c>
    </row>
    <row r="18603" spans="1:29" x14ac:dyDescent="0.3">
      <c r="A18603">
        <v>26578</v>
      </c>
      <c r="B18603" s="15" t="s">
        <v>1908</v>
      </c>
      <c r="C18603" t="str">
        <f>_xlfn.XLOOKUP($B18603, STANDARDS!$A:$A, STANDARDS!$B:$B,,0,2)</f>
        <v>Scarborough Fm, Ravenscar Gp</v>
      </c>
      <c r="D18603" t="s">
        <v>2158</v>
      </c>
      <c r="E18603" t="s">
        <v>2175</v>
      </c>
      <c r="F18603">
        <v>54.5</v>
      </c>
      <c r="G18603">
        <v>-0.5</v>
      </c>
      <c r="H18603">
        <v>0.01</v>
      </c>
      <c r="I18603" t="s">
        <v>592</v>
      </c>
      <c r="J18603" cm="1">
        <f t="array" ref="J18603:L18603">_xlfn.XLOOKUP($C18603, AGE!$A:$A,AGE!$B:$D,,0,2)</f>
        <v>171.2</v>
      </c>
      <c r="K18603">
        <v>2.9000000000000057</v>
      </c>
      <c r="L18603" t="str">
        <v xml:space="preserve">GSA 2018 </v>
      </c>
      <c r="M18603" t="s">
        <v>2412</v>
      </c>
      <c r="P18603" t="s">
        <v>243</v>
      </c>
      <c r="S18603">
        <v>-23.34</v>
      </c>
      <c r="U18603" t="s">
        <v>2311</v>
      </c>
      <c r="V18603">
        <v>1</v>
      </c>
      <c r="W18603" t="s">
        <v>2560</v>
      </c>
      <c r="AB18603" t="s">
        <v>248</v>
      </c>
      <c r="AC18603" t="s">
        <v>2646</v>
      </c>
    </row>
    <row r="18604" spans="1:29" x14ac:dyDescent="0.3">
      <c r="A18604">
        <v>26579</v>
      </c>
      <c r="B18604" s="15" t="s">
        <v>1908</v>
      </c>
      <c r="C18604" t="str">
        <f>_xlfn.XLOOKUP($B18604, STANDARDS!$A:$A, STANDARDS!$B:$B,,0,2)</f>
        <v>Scarborough Fm, Ravenscar Gp</v>
      </c>
      <c r="D18604" t="s">
        <v>2158</v>
      </c>
      <c r="E18604" t="s">
        <v>2175</v>
      </c>
      <c r="F18604">
        <v>54.5</v>
      </c>
      <c r="G18604">
        <v>-0.5</v>
      </c>
      <c r="H18604">
        <v>0.01</v>
      </c>
      <c r="I18604" t="s">
        <v>592</v>
      </c>
      <c r="J18604" cm="1">
        <f t="array" ref="J18604:L18604">_xlfn.XLOOKUP($C18604, AGE!$A:$A,AGE!$B:$D,,0,2)</f>
        <v>171.2</v>
      </c>
      <c r="K18604">
        <v>2.9000000000000057</v>
      </c>
      <c r="L18604" t="str">
        <v xml:space="preserve">GSA 2018 </v>
      </c>
      <c r="M18604" t="s">
        <v>2411</v>
      </c>
      <c r="O18604">
        <v>0.5</v>
      </c>
      <c r="P18604" t="s">
        <v>243</v>
      </c>
      <c r="S18604">
        <v>-25.38</v>
      </c>
      <c r="U18604" t="s">
        <v>2307</v>
      </c>
      <c r="V18604">
        <v>1</v>
      </c>
      <c r="W18604" t="s">
        <v>2560</v>
      </c>
      <c r="AB18604" t="s">
        <v>248</v>
      </c>
      <c r="AC18604" t="s">
        <v>2646</v>
      </c>
    </row>
    <row r="18605" spans="1:29" x14ac:dyDescent="0.3">
      <c r="A18605">
        <v>26580</v>
      </c>
      <c r="B18605" s="15" t="s">
        <v>1908</v>
      </c>
      <c r="C18605" t="str">
        <f>_xlfn.XLOOKUP($B18605, STANDARDS!$A:$A, STANDARDS!$B:$B,,0,2)</f>
        <v>Scarborough Fm, Ravenscar Gp</v>
      </c>
      <c r="D18605" t="s">
        <v>2158</v>
      </c>
      <c r="E18605" t="s">
        <v>2175</v>
      </c>
      <c r="F18605">
        <v>54.5</v>
      </c>
      <c r="G18605">
        <v>-0.5</v>
      </c>
      <c r="H18605">
        <v>0.01</v>
      </c>
      <c r="I18605" t="s">
        <v>592</v>
      </c>
      <c r="J18605" cm="1">
        <f t="array" ref="J18605:L18605">_xlfn.XLOOKUP($C18605, AGE!$A:$A,AGE!$B:$D,,0,2)</f>
        <v>171.2</v>
      </c>
      <c r="K18605">
        <v>2.9000000000000057</v>
      </c>
      <c r="L18605" t="str">
        <v xml:space="preserve">GSA 2018 </v>
      </c>
      <c r="M18605" t="s">
        <v>2411</v>
      </c>
      <c r="O18605">
        <v>0.75</v>
      </c>
      <c r="P18605" t="s">
        <v>243</v>
      </c>
      <c r="S18605">
        <v>-25.23</v>
      </c>
      <c r="U18605" t="s">
        <v>2307</v>
      </c>
      <c r="V18605">
        <v>1</v>
      </c>
      <c r="W18605" t="s">
        <v>2560</v>
      </c>
      <c r="AB18605" t="s">
        <v>248</v>
      </c>
      <c r="AC18605" t="s">
        <v>2646</v>
      </c>
    </row>
    <row r="18606" spans="1:29" x14ac:dyDescent="0.3">
      <c r="A18606">
        <v>26581</v>
      </c>
      <c r="B18606" s="15" t="s">
        <v>1908</v>
      </c>
      <c r="C18606" t="str">
        <f>_xlfn.XLOOKUP($B18606, STANDARDS!$A:$A, STANDARDS!$B:$B,,0,2)</f>
        <v>Scarborough Fm, Ravenscar Gp</v>
      </c>
      <c r="D18606" t="s">
        <v>2158</v>
      </c>
      <c r="E18606" t="s">
        <v>2175</v>
      </c>
      <c r="F18606">
        <v>54.5</v>
      </c>
      <c r="G18606">
        <v>-0.5</v>
      </c>
      <c r="H18606">
        <v>0.01</v>
      </c>
      <c r="I18606" t="s">
        <v>592</v>
      </c>
      <c r="J18606" cm="1">
        <f t="array" ref="J18606:L18606">_xlfn.XLOOKUP($C18606, AGE!$A:$A,AGE!$B:$D,,0,2)</f>
        <v>171.2</v>
      </c>
      <c r="K18606">
        <v>2.9000000000000057</v>
      </c>
      <c r="L18606" t="str">
        <v xml:space="preserve">GSA 2018 </v>
      </c>
      <c r="M18606" t="s">
        <v>2411</v>
      </c>
      <c r="O18606">
        <v>0.51</v>
      </c>
      <c r="P18606" t="s">
        <v>243</v>
      </c>
      <c r="S18606">
        <v>-24.86</v>
      </c>
      <c r="U18606" t="s">
        <v>2307</v>
      </c>
      <c r="V18606">
        <v>1</v>
      </c>
      <c r="W18606" t="s">
        <v>2560</v>
      </c>
      <c r="AB18606" t="s">
        <v>248</v>
      </c>
      <c r="AC18606" t="s">
        <v>2646</v>
      </c>
    </row>
    <row r="18607" spans="1:29" x14ac:dyDescent="0.3">
      <c r="A18607">
        <v>26582</v>
      </c>
      <c r="B18607" s="15" t="s">
        <v>1908</v>
      </c>
      <c r="C18607" t="str">
        <f>_xlfn.XLOOKUP($B18607, STANDARDS!$A:$A, STANDARDS!$B:$B,,0,2)</f>
        <v>Scarborough Fm, Ravenscar Gp</v>
      </c>
      <c r="D18607" t="s">
        <v>2158</v>
      </c>
      <c r="E18607" t="s">
        <v>2175</v>
      </c>
      <c r="F18607">
        <v>54.5</v>
      </c>
      <c r="G18607">
        <v>-0.5</v>
      </c>
      <c r="H18607">
        <v>0.01</v>
      </c>
      <c r="I18607" t="s">
        <v>592</v>
      </c>
      <c r="J18607" cm="1">
        <f t="array" ref="J18607:L18607">_xlfn.XLOOKUP($C18607, AGE!$A:$A,AGE!$B:$D,,0,2)</f>
        <v>171.2</v>
      </c>
      <c r="K18607">
        <v>2.9000000000000057</v>
      </c>
      <c r="L18607" t="str">
        <v xml:space="preserve">GSA 2018 </v>
      </c>
      <c r="M18607" t="s">
        <v>2411</v>
      </c>
      <c r="O18607">
        <v>0.36</v>
      </c>
      <c r="P18607" t="s">
        <v>243</v>
      </c>
      <c r="S18607">
        <v>-27.86</v>
      </c>
      <c r="U18607" t="s">
        <v>2307</v>
      </c>
      <c r="V18607">
        <v>1</v>
      </c>
      <c r="W18607" t="s">
        <v>2560</v>
      </c>
      <c r="AB18607" t="s">
        <v>248</v>
      </c>
      <c r="AC18607" t="s">
        <v>2646</v>
      </c>
    </row>
    <row r="18608" spans="1:29" x14ac:dyDescent="0.3">
      <c r="A18608">
        <v>26583</v>
      </c>
      <c r="B18608" s="15" t="s">
        <v>1908</v>
      </c>
      <c r="C18608" t="str">
        <f>_xlfn.XLOOKUP($B18608, STANDARDS!$A:$A, STANDARDS!$B:$B,,0,2)</f>
        <v>Scarborough Fm, Ravenscar Gp</v>
      </c>
      <c r="D18608" t="s">
        <v>2158</v>
      </c>
      <c r="E18608" t="s">
        <v>2175</v>
      </c>
      <c r="F18608">
        <v>54.5</v>
      </c>
      <c r="G18608">
        <v>-0.5</v>
      </c>
      <c r="H18608">
        <v>0.01</v>
      </c>
      <c r="I18608" t="s">
        <v>592</v>
      </c>
      <c r="J18608" cm="1">
        <f t="array" ref="J18608:L18608">_xlfn.XLOOKUP($C18608, AGE!$A:$A,AGE!$B:$D,,0,2)</f>
        <v>171.2</v>
      </c>
      <c r="K18608">
        <v>2.9000000000000057</v>
      </c>
      <c r="L18608" t="str">
        <v xml:space="preserve">GSA 2018 </v>
      </c>
      <c r="M18608" t="s">
        <v>2411</v>
      </c>
      <c r="O18608">
        <v>0.64</v>
      </c>
      <c r="P18608" t="s">
        <v>243</v>
      </c>
      <c r="S18608">
        <v>-24.78</v>
      </c>
      <c r="U18608" t="s">
        <v>2307</v>
      </c>
      <c r="V18608">
        <v>1</v>
      </c>
      <c r="W18608" t="s">
        <v>2560</v>
      </c>
      <c r="AB18608" t="s">
        <v>248</v>
      </c>
      <c r="AC18608" t="s">
        <v>2646</v>
      </c>
    </row>
    <row r="18609" spans="1:29" x14ac:dyDescent="0.3">
      <c r="A18609">
        <v>26584</v>
      </c>
      <c r="B18609" s="15" t="s">
        <v>1908</v>
      </c>
      <c r="C18609" t="str">
        <f>_xlfn.XLOOKUP($B18609, STANDARDS!$A:$A, STANDARDS!$B:$B,,0,2)</f>
        <v>Scarborough Fm, Ravenscar Gp</v>
      </c>
      <c r="D18609" t="s">
        <v>2158</v>
      </c>
      <c r="E18609" t="s">
        <v>2175</v>
      </c>
      <c r="F18609">
        <v>54.5</v>
      </c>
      <c r="G18609">
        <v>-0.5</v>
      </c>
      <c r="H18609">
        <v>0.01</v>
      </c>
      <c r="I18609" t="s">
        <v>592</v>
      </c>
      <c r="J18609" cm="1">
        <f t="array" ref="J18609:L18609">_xlfn.XLOOKUP($C18609, AGE!$A:$A,AGE!$B:$D,,0,2)</f>
        <v>171.2</v>
      </c>
      <c r="K18609">
        <v>2.9000000000000057</v>
      </c>
      <c r="L18609" t="str">
        <v xml:space="preserve">GSA 2018 </v>
      </c>
      <c r="M18609" t="s">
        <v>2411</v>
      </c>
      <c r="O18609">
        <v>0.96</v>
      </c>
      <c r="P18609" t="s">
        <v>243</v>
      </c>
      <c r="S18609">
        <v>-24.72</v>
      </c>
      <c r="U18609" t="s">
        <v>2307</v>
      </c>
      <c r="V18609">
        <v>1</v>
      </c>
      <c r="W18609" t="s">
        <v>2560</v>
      </c>
      <c r="AB18609" t="s">
        <v>248</v>
      </c>
      <c r="AC18609" t="s">
        <v>2646</v>
      </c>
    </row>
    <row r="18610" spans="1:29" x14ac:dyDescent="0.3">
      <c r="A18610">
        <v>26585</v>
      </c>
      <c r="B18610" s="15" t="s">
        <v>1908</v>
      </c>
      <c r="C18610" t="str">
        <f>_xlfn.XLOOKUP($B18610, STANDARDS!$A:$A, STANDARDS!$B:$B,,0,2)</f>
        <v>Scarborough Fm, Ravenscar Gp</v>
      </c>
      <c r="D18610" t="s">
        <v>2158</v>
      </c>
      <c r="E18610" t="s">
        <v>2175</v>
      </c>
      <c r="F18610">
        <v>54.5</v>
      </c>
      <c r="G18610">
        <v>-0.5</v>
      </c>
      <c r="H18610">
        <v>0.01</v>
      </c>
      <c r="I18610" t="s">
        <v>592</v>
      </c>
      <c r="J18610" cm="1">
        <f t="array" ref="J18610:L18610">_xlfn.XLOOKUP($C18610, AGE!$A:$A,AGE!$B:$D,,0,2)</f>
        <v>171.2</v>
      </c>
      <c r="K18610">
        <v>2.9000000000000057</v>
      </c>
      <c r="L18610" t="str">
        <v xml:space="preserve">GSA 2018 </v>
      </c>
      <c r="M18610" t="s">
        <v>2411</v>
      </c>
      <c r="O18610">
        <v>0.65</v>
      </c>
      <c r="P18610" t="s">
        <v>243</v>
      </c>
      <c r="S18610">
        <v>-25.32</v>
      </c>
      <c r="U18610" t="s">
        <v>2307</v>
      </c>
      <c r="V18610">
        <v>1</v>
      </c>
      <c r="W18610" t="s">
        <v>2560</v>
      </c>
      <c r="AB18610" t="s">
        <v>248</v>
      </c>
      <c r="AC18610" t="s">
        <v>2646</v>
      </c>
    </row>
    <row r="18611" spans="1:29" x14ac:dyDescent="0.3">
      <c r="A18611">
        <v>26586</v>
      </c>
      <c r="B18611" s="15" t="s">
        <v>1908</v>
      </c>
      <c r="C18611" t="str">
        <f>_xlfn.XLOOKUP($B18611, STANDARDS!$A:$A, STANDARDS!$B:$B,,0,2)</f>
        <v>Scarborough Fm, Ravenscar Gp</v>
      </c>
      <c r="D18611" t="s">
        <v>2158</v>
      </c>
      <c r="E18611" t="s">
        <v>2175</v>
      </c>
      <c r="F18611">
        <v>54.5</v>
      </c>
      <c r="G18611">
        <v>-0.5</v>
      </c>
      <c r="H18611">
        <v>0.01</v>
      </c>
      <c r="I18611" t="s">
        <v>592</v>
      </c>
      <c r="J18611" cm="1">
        <f t="array" ref="J18611:L18611">_xlfn.XLOOKUP($C18611, AGE!$A:$A,AGE!$B:$D,,0,2)</f>
        <v>171.2</v>
      </c>
      <c r="K18611">
        <v>2.9000000000000057</v>
      </c>
      <c r="L18611" t="str">
        <v xml:space="preserve">GSA 2018 </v>
      </c>
      <c r="M18611" t="s">
        <v>2411</v>
      </c>
      <c r="O18611">
        <v>0.62</v>
      </c>
      <c r="P18611" t="s">
        <v>243</v>
      </c>
      <c r="S18611">
        <v>-24.84</v>
      </c>
      <c r="U18611" t="s">
        <v>2307</v>
      </c>
      <c r="V18611">
        <v>1</v>
      </c>
      <c r="W18611" t="s">
        <v>2560</v>
      </c>
      <c r="AB18611" t="s">
        <v>248</v>
      </c>
      <c r="AC18611" t="s">
        <v>2646</v>
      </c>
    </row>
    <row r="18612" spans="1:29" x14ac:dyDescent="0.3">
      <c r="A18612">
        <v>26587</v>
      </c>
      <c r="B18612" s="15" t="s">
        <v>1908</v>
      </c>
      <c r="C18612" t="str">
        <f>_xlfn.XLOOKUP($B18612, STANDARDS!$A:$A, STANDARDS!$B:$B,,0,2)</f>
        <v>Scarborough Fm, Ravenscar Gp</v>
      </c>
      <c r="D18612" t="s">
        <v>2158</v>
      </c>
      <c r="E18612" t="s">
        <v>2175</v>
      </c>
      <c r="F18612">
        <v>54.5</v>
      </c>
      <c r="G18612">
        <v>-0.5</v>
      </c>
      <c r="H18612">
        <v>0.01</v>
      </c>
      <c r="I18612" t="s">
        <v>592</v>
      </c>
      <c r="J18612" cm="1">
        <f t="array" ref="J18612:L18612">_xlfn.XLOOKUP($C18612, AGE!$A:$A,AGE!$B:$D,,0,2)</f>
        <v>171.2</v>
      </c>
      <c r="K18612">
        <v>2.9000000000000057</v>
      </c>
      <c r="L18612" t="str">
        <v xml:space="preserve">GSA 2018 </v>
      </c>
      <c r="M18612" t="s">
        <v>2411</v>
      </c>
      <c r="O18612">
        <v>0.45</v>
      </c>
      <c r="P18612" t="s">
        <v>243</v>
      </c>
      <c r="S18612">
        <v>-24.95</v>
      </c>
      <c r="U18612" t="s">
        <v>2307</v>
      </c>
      <c r="V18612">
        <v>1</v>
      </c>
      <c r="W18612" t="s">
        <v>2560</v>
      </c>
      <c r="AB18612" t="s">
        <v>248</v>
      </c>
      <c r="AC18612" t="s">
        <v>2646</v>
      </c>
    </row>
    <row r="18613" spans="1:29" x14ac:dyDescent="0.3">
      <c r="A18613">
        <v>26588</v>
      </c>
      <c r="B18613" s="15" t="s">
        <v>1908</v>
      </c>
      <c r="C18613" t="str">
        <f>_xlfn.XLOOKUP($B18613, STANDARDS!$A:$A, STANDARDS!$B:$B,,0,2)</f>
        <v>Scarborough Fm, Ravenscar Gp</v>
      </c>
      <c r="D18613" t="s">
        <v>2158</v>
      </c>
      <c r="E18613" t="s">
        <v>2175</v>
      </c>
      <c r="F18613">
        <v>54.5</v>
      </c>
      <c r="G18613">
        <v>-0.5</v>
      </c>
      <c r="H18613">
        <v>0.01</v>
      </c>
      <c r="I18613" t="s">
        <v>592</v>
      </c>
      <c r="J18613" cm="1">
        <f t="array" ref="J18613:L18613">_xlfn.XLOOKUP($C18613, AGE!$A:$A,AGE!$B:$D,,0,2)</f>
        <v>171.2</v>
      </c>
      <c r="K18613">
        <v>2.9000000000000057</v>
      </c>
      <c r="L18613" t="str">
        <v xml:space="preserve">GSA 2018 </v>
      </c>
      <c r="M18613" t="s">
        <v>2411</v>
      </c>
      <c r="O18613">
        <v>0.8</v>
      </c>
      <c r="P18613" t="s">
        <v>243</v>
      </c>
      <c r="S18613">
        <v>-24.57</v>
      </c>
      <c r="U18613" t="s">
        <v>2307</v>
      </c>
      <c r="V18613">
        <v>1</v>
      </c>
      <c r="W18613" t="s">
        <v>2560</v>
      </c>
      <c r="AB18613" t="s">
        <v>248</v>
      </c>
      <c r="AC18613" t="s">
        <v>2646</v>
      </c>
    </row>
    <row r="18614" spans="1:29" x14ac:dyDescent="0.3">
      <c r="A18614">
        <v>26589</v>
      </c>
      <c r="B18614" s="15" t="s">
        <v>1908</v>
      </c>
      <c r="C18614" t="str">
        <f>_xlfn.XLOOKUP($B18614, STANDARDS!$A:$A, STANDARDS!$B:$B,,0,2)</f>
        <v>Scarborough Fm, Ravenscar Gp</v>
      </c>
      <c r="D18614" t="s">
        <v>2158</v>
      </c>
      <c r="E18614" t="s">
        <v>2175</v>
      </c>
      <c r="F18614">
        <v>54.5</v>
      </c>
      <c r="G18614">
        <v>-0.5</v>
      </c>
      <c r="H18614">
        <v>0.01</v>
      </c>
      <c r="I18614" t="s">
        <v>592</v>
      </c>
      <c r="J18614" cm="1">
        <f t="array" ref="J18614:L18614">_xlfn.XLOOKUP($C18614, AGE!$A:$A,AGE!$B:$D,,0,2)</f>
        <v>171.2</v>
      </c>
      <c r="K18614">
        <v>2.9000000000000057</v>
      </c>
      <c r="L18614" t="str">
        <v xml:space="preserve">GSA 2018 </v>
      </c>
      <c r="M18614" t="s">
        <v>2411</v>
      </c>
      <c r="O18614">
        <v>0.65</v>
      </c>
      <c r="P18614" t="s">
        <v>243</v>
      </c>
      <c r="S18614">
        <v>-25.85</v>
      </c>
      <c r="U18614" t="s">
        <v>2307</v>
      </c>
      <c r="V18614">
        <v>1</v>
      </c>
      <c r="W18614" t="s">
        <v>2560</v>
      </c>
      <c r="AB18614" t="s">
        <v>248</v>
      </c>
      <c r="AC18614" t="s">
        <v>2646</v>
      </c>
    </row>
    <row r="18615" spans="1:29" x14ac:dyDescent="0.3">
      <c r="A18615">
        <v>26590</v>
      </c>
      <c r="B18615" s="15" t="s">
        <v>1910</v>
      </c>
      <c r="C18615" t="str">
        <f>_xlfn.XLOOKUP($B18615, STANDARDS!$A:$A, STANDARDS!$B:$B,,0,2)</f>
        <v>Scarborough Fm, Ravenscar Gp</v>
      </c>
      <c r="D18615" t="s">
        <v>2158</v>
      </c>
      <c r="E18615" t="s">
        <v>2175</v>
      </c>
      <c r="F18615">
        <v>54.5</v>
      </c>
      <c r="G18615">
        <v>-0.5</v>
      </c>
      <c r="H18615">
        <v>0.01</v>
      </c>
      <c r="I18615" t="s">
        <v>592</v>
      </c>
      <c r="J18615" cm="1">
        <f t="array" ref="J18615:L18615">_xlfn.XLOOKUP($C18615, AGE!$A:$A,AGE!$B:$D,,0,2)</f>
        <v>171.2</v>
      </c>
      <c r="K18615">
        <v>2.9000000000000057</v>
      </c>
      <c r="L18615" t="str">
        <v xml:space="preserve">GSA 2018 </v>
      </c>
      <c r="M18615" t="s">
        <v>2411</v>
      </c>
      <c r="O18615">
        <v>0.95</v>
      </c>
      <c r="P18615" t="s">
        <v>243</v>
      </c>
      <c r="S18615">
        <v>-24.95</v>
      </c>
      <c r="U18615" t="s">
        <v>2307</v>
      </c>
      <c r="V18615">
        <v>1</v>
      </c>
      <c r="W18615" t="s">
        <v>2560</v>
      </c>
      <c r="AB18615" t="s">
        <v>248</v>
      </c>
      <c r="AC18615" t="s">
        <v>2646</v>
      </c>
    </row>
    <row r="18616" spans="1:29" x14ac:dyDescent="0.3">
      <c r="A18616">
        <v>26591</v>
      </c>
      <c r="B18616" s="15" t="s">
        <v>1908</v>
      </c>
      <c r="C18616" t="str">
        <f>_xlfn.XLOOKUP($B18616, STANDARDS!$A:$A, STANDARDS!$B:$B,,0,2)</f>
        <v>Scarborough Fm, Ravenscar Gp</v>
      </c>
      <c r="D18616" t="s">
        <v>2158</v>
      </c>
      <c r="E18616" t="s">
        <v>2175</v>
      </c>
      <c r="F18616">
        <v>54.5</v>
      </c>
      <c r="G18616">
        <v>-0.5</v>
      </c>
      <c r="H18616">
        <v>0.01</v>
      </c>
      <c r="I18616" t="s">
        <v>592</v>
      </c>
      <c r="J18616" cm="1">
        <f t="array" ref="J18616:L18616">_xlfn.XLOOKUP($C18616, AGE!$A:$A,AGE!$B:$D,,0,2)</f>
        <v>171.2</v>
      </c>
      <c r="K18616">
        <v>2.9000000000000057</v>
      </c>
      <c r="L18616" t="str">
        <v xml:space="preserve">GSA 2018 </v>
      </c>
      <c r="M18616" t="s">
        <v>2411</v>
      </c>
      <c r="O18616">
        <v>1.49</v>
      </c>
      <c r="P18616" t="s">
        <v>243</v>
      </c>
      <c r="S18616">
        <v>-24.55</v>
      </c>
      <c r="U18616" t="s">
        <v>2307</v>
      </c>
      <c r="V18616">
        <v>1</v>
      </c>
      <c r="W18616" t="s">
        <v>2560</v>
      </c>
      <c r="AB18616" t="s">
        <v>248</v>
      </c>
      <c r="AC18616" t="s">
        <v>2646</v>
      </c>
    </row>
    <row r="18617" spans="1:29" x14ac:dyDescent="0.3">
      <c r="A18617">
        <v>26592</v>
      </c>
      <c r="B18617" s="15" t="s">
        <v>1910</v>
      </c>
      <c r="C18617" t="str">
        <f>_xlfn.XLOOKUP($B18617, STANDARDS!$A:$A, STANDARDS!$B:$B,,0,2)</f>
        <v>Scarborough Fm, Ravenscar Gp</v>
      </c>
      <c r="D18617" t="s">
        <v>2158</v>
      </c>
      <c r="E18617" t="s">
        <v>2175</v>
      </c>
      <c r="F18617">
        <v>54.5</v>
      </c>
      <c r="G18617">
        <v>-0.5</v>
      </c>
      <c r="H18617">
        <v>0.01</v>
      </c>
      <c r="I18617" t="s">
        <v>592</v>
      </c>
      <c r="J18617" cm="1">
        <f t="array" ref="J18617:L18617">_xlfn.XLOOKUP($C18617, AGE!$A:$A,AGE!$B:$D,,0,2)</f>
        <v>171.2</v>
      </c>
      <c r="K18617">
        <v>2.9000000000000057</v>
      </c>
      <c r="L18617" t="str">
        <v xml:space="preserve">GSA 2018 </v>
      </c>
      <c r="M18617" t="s">
        <v>2411</v>
      </c>
      <c r="O18617">
        <v>1.93</v>
      </c>
      <c r="P18617" t="s">
        <v>243</v>
      </c>
      <c r="S18617">
        <v>-23.92</v>
      </c>
      <c r="U18617" t="s">
        <v>2307</v>
      </c>
      <c r="V18617">
        <v>1</v>
      </c>
      <c r="W18617" t="s">
        <v>2560</v>
      </c>
      <c r="AB18617" t="s">
        <v>248</v>
      </c>
      <c r="AC18617" t="s">
        <v>2646</v>
      </c>
    </row>
    <row r="18618" spans="1:29" x14ac:dyDescent="0.3">
      <c r="A18618">
        <v>26593</v>
      </c>
      <c r="B18618" s="15" t="s">
        <v>1908</v>
      </c>
      <c r="C18618" t="str">
        <f>_xlfn.XLOOKUP($B18618, STANDARDS!$A:$A, STANDARDS!$B:$B,,0,2)</f>
        <v>Scarborough Fm, Ravenscar Gp</v>
      </c>
      <c r="D18618" t="s">
        <v>2158</v>
      </c>
      <c r="E18618" t="s">
        <v>2175</v>
      </c>
      <c r="F18618">
        <v>54.5</v>
      </c>
      <c r="G18618">
        <v>-0.5</v>
      </c>
      <c r="H18618">
        <v>0.01</v>
      </c>
      <c r="I18618" t="s">
        <v>592</v>
      </c>
      <c r="J18618" cm="1">
        <f t="array" ref="J18618:L18618">_xlfn.XLOOKUP($C18618, AGE!$A:$A,AGE!$B:$D,,0,2)</f>
        <v>171.2</v>
      </c>
      <c r="K18618">
        <v>2.9000000000000057</v>
      </c>
      <c r="L18618" t="str">
        <v xml:space="preserve">GSA 2018 </v>
      </c>
      <c r="M18618" t="s">
        <v>2411</v>
      </c>
      <c r="O18618">
        <v>0.72</v>
      </c>
      <c r="P18618" t="s">
        <v>243</v>
      </c>
      <c r="S18618">
        <v>-25</v>
      </c>
      <c r="U18618" t="s">
        <v>2307</v>
      </c>
      <c r="V18618">
        <v>1</v>
      </c>
      <c r="W18618" t="s">
        <v>2560</v>
      </c>
      <c r="AB18618" t="s">
        <v>248</v>
      </c>
      <c r="AC18618" t="s">
        <v>2646</v>
      </c>
    </row>
    <row r="18619" spans="1:29" x14ac:dyDescent="0.3">
      <c r="A18619">
        <v>26594</v>
      </c>
      <c r="B18619" s="15" t="s">
        <v>1908</v>
      </c>
      <c r="C18619" t="str">
        <f>_xlfn.XLOOKUP($B18619, STANDARDS!$A:$A, STANDARDS!$B:$B,,0,2)</f>
        <v>Scarborough Fm, Ravenscar Gp</v>
      </c>
      <c r="D18619" t="s">
        <v>2158</v>
      </c>
      <c r="E18619" t="s">
        <v>2175</v>
      </c>
      <c r="F18619">
        <v>54.5</v>
      </c>
      <c r="G18619">
        <v>-0.5</v>
      </c>
      <c r="H18619">
        <v>0.01</v>
      </c>
      <c r="I18619" t="s">
        <v>592</v>
      </c>
      <c r="J18619" cm="1">
        <f t="array" ref="J18619:L18619">_xlfn.XLOOKUP($C18619, AGE!$A:$A,AGE!$B:$D,,0,2)</f>
        <v>171.2</v>
      </c>
      <c r="K18619">
        <v>2.9000000000000057</v>
      </c>
      <c r="L18619" t="str">
        <v xml:space="preserve">GSA 2018 </v>
      </c>
      <c r="M18619" t="s">
        <v>2411</v>
      </c>
      <c r="O18619">
        <v>1.26</v>
      </c>
      <c r="P18619" t="s">
        <v>243</v>
      </c>
      <c r="S18619">
        <v>-24</v>
      </c>
      <c r="U18619" t="s">
        <v>2307</v>
      </c>
      <c r="V18619">
        <v>1</v>
      </c>
      <c r="W18619" t="s">
        <v>2560</v>
      </c>
      <c r="AB18619" t="s">
        <v>248</v>
      </c>
      <c r="AC18619" t="s">
        <v>2646</v>
      </c>
    </row>
    <row r="18620" spans="1:29" x14ac:dyDescent="0.3">
      <c r="A18620">
        <v>26595</v>
      </c>
      <c r="B18620" s="15" t="s">
        <v>1908</v>
      </c>
      <c r="C18620" t="str">
        <f>_xlfn.XLOOKUP($B18620, STANDARDS!$A:$A, STANDARDS!$B:$B,,0,2)</f>
        <v>Scarborough Fm, Ravenscar Gp</v>
      </c>
      <c r="D18620" t="s">
        <v>2158</v>
      </c>
      <c r="E18620" t="s">
        <v>2175</v>
      </c>
      <c r="F18620">
        <v>54.5</v>
      </c>
      <c r="G18620">
        <v>-0.5</v>
      </c>
      <c r="H18620">
        <v>0.01</v>
      </c>
      <c r="I18620" t="s">
        <v>592</v>
      </c>
      <c r="J18620" cm="1">
        <f t="array" ref="J18620:L18620">_xlfn.XLOOKUP($C18620, AGE!$A:$A,AGE!$B:$D,,0,2)</f>
        <v>171.2</v>
      </c>
      <c r="K18620">
        <v>2.9000000000000057</v>
      </c>
      <c r="L18620" t="str">
        <v xml:space="preserve">GSA 2018 </v>
      </c>
      <c r="M18620" t="s">
        <v>2411</v>
      </c>
      <c r="O18620">
        <v>0.61</v>
      </c>
      <c r="P18620" t="s">
        <v>243</v>
      </c>
      <c r="S18620">
        <v>-24.46</v>
      </c>
      <c r="U18620" t="s">
        <v>2307</v>
      </c>
      <c r="V18620">
        <v>1</v>
      </c>
      <c r="W18620" t="s">
        <v>2560</v>
      </c>
      <c r="AB18620" t="s">
        <v>248</v>
      </c>
      <c r="AC18620" t="s">
        <v>2646</v>
      </c>
    </row>
    <row r="18621" spans="1:29" x14ac:dyDescent="0.3">
      <c r="A18621">
        <v>26596</v>
      </c>
      <c r="B18621" s="15" t="s">
        <v>1908</v>
      </c>
      <c r="C18621" t="str">
        <f>_xlfn.XLOOKUP($B18621, STANDARDS!$A:$A, STANDARDS!$B:$B,,0,2)</f>
        <v>Scarborough Fm, Ravenscar Gp</v>
      </c>
      <c r="D18621" t="s">
        <v>2158</v>
      </c>
      <c r="E18621" t="s">
        <v>2175</v>
      </c>
      <c r="F18621">
        <v>54.5</v>
      </c>
      <c r="G18621">
        <v>-0.5</v>
      </c>
      <c r="H18621">
        <v>0.01</v>
      </c>
      <c r="I18621" t="s">
        <v>592</v>
      </c>
      <c r="J18621" cm="1">
        <f t="array" ref="J18621:L18621">_xlfn.XLOOKUP($C18621, AGE!$A:$A,AGE!$B:$D,,0,2)</f>
        <v>171.2</v>
      </c>
      <c r="K18621">
        <v>2.9000000000000057</v>
      </c>
      <c r="L18621" t="str">
        <v xml:space="preserve">GSA 2018 </v>
      </c>
      <c r="M18621" t="s">
        <v>2409</v>
      </c>
      <c r="P18621" t="s">
        <v>243</v>
      </c>
      <c r="S18621">
        <v>-24.44</v>
      </c>
      <c r="U18621" t="s">
        <v>2311</v>
      </c>
      <c r="V18621">
        <v>1</v>
      </c>
      <c r="W18621" t="s">
        <v>2560</v>
      </c>
      <c r="AB18621" t="s">
        <v>248</v>
      </c>
      <c r="AC18621" t="s">
        <v>2646</v>
      </c>
    </row>
    <row r="18622" spans="1:29" x14ac:dyDescent="0.3">
      <c r="A18622">
        <v>26596</v>
      </c>
      <c r="B18622" s="15" t="s">
        <v>1908</v>
      </c>
      <c r="C18622" t="str">
        <f>_xlfn.XLOOKUP($B18622, STANDARDS!$A:$A, STANDARDS!$B:$B,,0,2)</f>
        <v>Scarborough Fm, Ravenscar Gp</v>
      </c>
      <c r="D18622" t="s">
        <v>2158</v>
      </c>
      <c r="E18622" t="s">
        <v>2175</v>
      </c>
      <c r="F18622">
        <v>54.5</v>
      </c>
      <c r="G18622">
        <v>-0.5</v>
      </c>
      <c r="H18622">
        <v>0.01</v>
      </c>
      <c r="I18622" t="s">
        <v>592</v>
      </c>
      <c r="J18622" cm="1">
        <f t="array" ref="J18622:L18622">_xlfn.XLOOKUP($C18622, AGE!$A:$A,AGE!$B:$D,,0,2)</f>
        <v>171.2</v>
      </c>
      <c r="K18622">
        <v>2.9000000000000057</v>
      </c>
      <c r="L18622" t="str">
        <v xml:space="preserve">GSA 2018 </v>
      </c>
      <c r="M18622" t="s">
        <v>2411</v>
      </c>
      <c r="O18622">
        <v>1.0900000000000001</v>
      </c>
      <c r="P18622" t="s">
        <v>243</v>
      </c>
      <c r="S18622">
        <v>-23.53</v>
      </c>
      <c r="U18622" t="s">
        <v>2307</v>
      </c>
      <c r="V18622">
        <v>1</v>
      </c>
      <c r="W18622" t="s">
        <v>2560</v>
      </c>
      <c r="AB18622" t="s">
        <v>248</v>
      </c>
      <c r="AC18622" t="s">
        <v>2646</v>
      </c>
    </row>
    <row r="18623" spans="1:29" x14ac:dyDescent="0.3">
      <c r="A18623">
        <v>26597</v>
      </c>
      <c r="B18623" s="15" t="s">
        <v>1910</v>
      </c>
      <c r="C18623" t="str">
        <f>_xlfn.XLOOKUP($B18623, STANDARDS!$A:$A, STANDARDS!$B:$B,,0,2)</f>
        <v>Scarborough Fm, Ravenscar Gp</v>
      </c>
      <c r="D18623" t="s">
        <v>2158</v>
      </c>
      <c r="E18623" t="s">
        <v>2175</v>
      </c>
      <c r="F18623">
        <v>54.5</v>
      </c>
      <c r="G18623">
        <v>-0.5</v>
      </c>
      <c r="H18623">
        <v>0.01</v>
      </c>
      <c r="I18623" t="s">
        <v>592</v>
      </c>
      <c r="J18623" cm="1">
        <f t="array" ref="J18623:L18623">_xlfn.XLOOKUP($C18623, AGE!$A:$A,AGE!$B:$D,,0,2)</f>
        <v>171.2</v>
      </c>
      <c r="K18623">
        <v>2.9000000000000057</v>
      </c>
      <c r="L18623" t="str">
        <v xml:space="preserve">GSA 2018 </v>
      </c>
      <c r="M18623" t="s">
        <v>2411</v>
      </c>
      <c r="O18623">
        <v>0.72</v>
      </c>
      <c r="P18623" t="s">
        <v>243</v>
      </c>
      <c r="S18623">
        <v>-25</v>
      </c>
      <c r="U18623" t="s">
        <v>2307</v>
      </c>
      <c r="V18623">
        <v>1</v>
      </c>
      <c r="W18623" t="s">
        <v>2560</v>
      </c>
      <c r="AB18623" t="s">
        <v>248</v>
      </c>
      <c r="AC18623" t="s">
        <v>2646</v>
      </c>
    </row>
    <row r="18624" spans="1:29" x14ac:dyDescent="0.3">
      <c r="A18624">
        <v>26598</v>
      </c>
      <c r="B18624" s="15" t="s">
        <v>1908</v>
      </c>
      <c r="C18624" t="str">
        <f>_xlfn.XLOOKUP($B18624, STANDARDS!$A:$A, STANDARDS!$B:$B,,0,2)</f>
        <v>Scarborough Fm, Ravenscar Gp</v>
      </c>
      <c r="D18624" t="s">
        <v>2158</v>
      </c>
      <c r="E18624" t="s">
        <v>2175</v>
      </c>
      <c r="F18624">
        <v>54.5</v>
      </c>
      <c r="G18624">
        <v>-0.5</v>
      </c>
      <c r="H18624">
        <v>0.01</v>
      </c>
      <c r="I18624" t="s">
        <v>592</v>
      </c>
      <c r="J18624" cm="1">
        <f t="array" ref="J18624:L18624">_xlfn.XLOOKUP($C18624, AGE!$A:$A,AGE!$B:$D,,0,2)</f>
        <v>171.2</v>
      </c>
      <c r="K18624">
        <v>2.9000000000000057</v>
      </c>
      <c r="L18624" t="str">
        <v xml:space="preserve">GSA 2018 </v>
      </c>
      <c r="M18624" t="s">
        <v>2411</v>
      </c>
      <c r="O18624">
        <v>1.24</v>
      </c>
      <c r="P18624" t="s">
        <v>243</v>
      </c>
      <c r="S18624">
        <v>-23.57</v>
      </c>
      <c r="U18624" t="s">
        <v>2307</v>
      </c>
      <c r="V18624">
        <v>1</v>
      </c>
      <c r="W18624" t="s">
        <v>2560</v>
      </c>
      <c r="AB18624" t="s">
        <v>248</v>
      </c>
      <c r="AC18624" t="s">
        <v>2646</v>
      </c>
    </row>
    <row r="18625" spans="1:29" x14ac:dyDescent="0.3">
      <c r="A18625">
        <v>26599</v>
      </c>
      <c r="B18625" s="15" t="s">
        <v>1908</v>
      </c>
      <c r="C18625" t="str">
        <f>_xlfn.XLOOKUP($B18625, STANDARDS!$A:$A, STANDARDS!$B:$B,,0,2)</f>
        <v>Scarborough Fm, Ravenscar Gp</v>
      </c>
      <c r="D18625" t="s">
        <v>2158</v>
      </c>
      <c r="E18625" t="s">
        <v>2175</v>
      </c>
      <c r="F18625">
        <v>54.5</v>
      </c>
      <c r="G18625">
        <v>-0.5</v>
      </c>
      <c r="H18625">
        <v>0.01</v>
      </c>
      <c r="I18625" t="s">
        <v>592</v>
      </c>
      <c r="J18625" cm="1">
        <f t="array" ref="J18625:L18625">_xlfn.XLOOKUP($C18625, AGE!$A:$A,AGE!$B:$D,,0,2)</f>
        <v>171.2</v>
      </c>
      <c r="K18625">
        <v>2.9000000000000057</v>
      </c>
      <c r="L18625" t="str">
        <v xml:space="preserve">GSA 2018 </v>
      </c>
      <c r="M18625" t="s">
        <v>2409</v>
      </c>
      <c r="P18625" t="s">
        <v>243</v>
      </c>
      <c r="S18625">
        <v>-20.84</v>
      </c>
      <c r="U18625" t="s">
        <v>2311</v>
      </c>
      <c r="V18625">
        <v>1</v>
      </c>
      <c r="W18625" t="s">
        <v>2560</v>
      </c>
      <c r="AB18625" t="s">
        <v>248</v>
      </c>
      <c r="AC18625" t="s">
        <v>2646</v>
      </c>
    </row>
    <row r="18626" spans="1:29" x14ac:dyDescent="0.3">
      <c r="A18626">
        <v>26600</v>
      </c>
      <c r="B18626" s="15" t="s">
        <v>1910</v>
      </c>
      <c r="C18626" t="str">
        <f>_xlfn.XLOOKUP($B18626, STANDARDS!$A:$A, STANDARDS!$B:$B,,0,2)</f>
        <v>Scarborough Fm, Ravenscar Gp</v>
      </c>
      <c r="D18626" t="s">
        <v>2158</v>
      </c>
      <c r="E18626" t="s">
        <v>2175</v>
      </c>
      <c r="F18626">
        <v>54.5</v>
      </c>
      <c r="G18626">
        <v>-0.5</v>
      </c>
      <c r="H18626">
        <v>0.01</v>
      </c>
      <c r="I18626" t="s">
        <v>592</v>
      </c>
      <c r="J18626" cm="1">
        <f t="array" ref="J18626:L18626">_xlfn.XLOOKUP($C18626, AGE!$A:$A,AGE!$B:$D,,0,2)</f>
        <v>171.2</v>
      </c>
      <c r="K18626">
        <v>2.9000000000000057</v>
      </c>
      <c r="L18626" t="str">
        <v xml:space="preserve">GSA 2018 </v>
      </c>
      <c r="M18626" t="s">
        <v>2409</v>
      </c>
      <c r="P18626" t="s">
        <v>243</v>
      </c>
      <c r="S18626">
        <v>-20.75</v>
      </c>
      <c r="U18626" t="s">
        <v>2311</v>
      </c>
      <c r="V18626">
        <v>1</v>
      </c>
      <c r="W18626" t="s">
        <v>2560</v>
      </c>
      <c r="AB18626" t="s">
        <v>248</v>
      </c>
      <c r="AC18626" t="s">
        <v>2646</v>
      </c>
    </row>
    <row r="18627" spans="1:29" x14ac:dyDescent="0.3">
      <c r="A18627">
        <v>26601</v>
      </c>
      <c r="B18627" s="15" t="s">
        <v>1908</v>
      </c>
      <c r="C18627" t="str">
        <f>_xlfn.XLOOKUP($B18627, STANDARDS!$A:$A, STANDARDS!$B:$B,,0,2)</f>
        <v>Scarborough Fm, Ravenscar Gp</v>
      </c>
      <c r="D18627" t="s">
        <v>2158</v>
      </c>
      <c r="E18627" t="s">
        <v>2175</v>
      </c>
      <c r="F18627">
        <v>54.5</v>
      </c>
      <c r="G18627">
        <v>-0.5</v>
      </c>
      <c r="H18627">
        <v>0.01</v>
      </c>
      <c r="I18627" t="s">
        <v>592</v>
      </c>
      <c r="J18627" cm="1">
        <f t="array" ref="J18627:L18627">_xlfn.XLOOKUP($C18627, AGE!$A:$A,AGE!$B:$D,,0,2)</f>
        <v>171.2</v>
      </c>
      <c r="K18627">
        <v>2.9000000000000057</v>
      </c>
      <c r="L18627" t="str">
        <v xml:space="preserve">GSA 2018 </v>
      </c>
      <c r="M18627" t="s">
        <v>2411</v>
      </c>
      <c r="O18627">
        <v>1.1599999999999999</v>
      </c>
      <c r="P18627" t="s">
        <v>243</v>
      </c>
      <c r="S18627">
        <v>-23.17</v>
      </c>
      <c r="U18627" t="s">
        <v>2307</v>
      </c>
      <c r="V18627">
        <v>1</v>
      </c>
      <c r="W18627" t="s">
        <v>2560</v>
      </c>
      <c r="AB18627" t="s">
        <v>248</v>
      </c>
      <c r="AC18627" t="s">
        <v>2646</v>
      </c>
    </row>
    <row r="18628" spans="1:29" x14ac:dyDescent="0.3">
      <c r="A18628">
        <v>26602</v>
      </c>
      <c r="B18628" s="15" t="s">
        <v>1908</v>
      </c>
      <c r="C18628" t="str">
        <f>_xlfn.XLOOKUP($B18628, STANDARDS!$A:$A, STANDARDS!$B:$B,,0,2)</f>
        <v>Scarborough Fm, Ravenscar Gp</v>
      </c>
      <c r="D18628" t="s">
        <v>2158</v>
      </c>
      <c r="E18628" t="s">
        <v>2175</v>
      </c>
      <c r="F18628">
        <v>54.5</v>
      </c>
      <c r="G18628">
        <v>-0.5</v>
      </c>
      <c r="H18628">
        <v>0.01</v>
      </c>
      <c r="I18628" t="s">
        <v>592</v>
      </c>
      <c r="J18628" cm="1">
        <f t="array" ref="J18628:L18628">_xlfn.XLOOKUP($C18628, AGE!$A:$A,AGE!$B:$D,,0,2)</f>
        <v>171.2</v>
      </c>
      <c r="K18628">
        <v>2.9000000000000057</v>
      </c>
      <c r="L18628" t="str">
        <v xml:space="preserve">GSA 2018 </v>
      </c>
      <c r="M18628" t="s">
        <v>2411</v>
      </c>
      <c r="O18628">
        <v>3.08</v>
      </c>
      <c r="P18628" t="s">
        <v>243</v>
      </c>
      <c r="S18628">
        <v>-22.42</v>
      </c>
      <c r="U18628" t="s">
        <v>2307</v>
      </c>
      <c r="V18628">
        <v>1</v>
      </c>
      <c r="W18628" t="s">
        <v>2560</v>
      </c>
      <c r="AB18628" t="s">
        <v>248</v>
      </c>
      <c r="AC18628" t="s">
        <v>2646</v>
      </c>
    </row>
    <row r="18629" spans="1:29" x14ac:dyDescent="0.3">
      <c r="A18629">
        <v>26603</v>
      </c>
      <c r="B18629" s="15" t="s">
        <v>1908</v>
      </c>
      <c r="C18629" t="str">
        <f>_xlfn.XLOOKUP($B18629, STANDARDS!$A:$A, STANDARDS!$B:$B,,0,2)</f>
        <v>Scarborough Fm, Ravenscar Gp</v>
      </c>
      <c r="D18629" t="s">
        <v>2158</v>
      </c>
      <c r="E18629" t="s">
        <v>2175</v>
      </c>
      <c r="F18629">
        <v>54.5</v>
      </c>
      <c r="G18629">
        <v>-0.5</v>
      </c>
      <c r="H18629">
        <v>0.01</v>
      </c>
      <c r="I18629" t="s">
        <v>592</v>
      </c>
      <c r="J18629" cm="1">
        <f t="array" ref="J18629:L18629">_xlfn.XLOOKUP($C18629, AGE!$A:$A,AGE!$B:$D,,0,2)</f>
        <v>171.2</v>
      </c>
      <c r="K18629">
        <v>2.9000000000000057</v>
      </c>
      <c r="L18629" t="str">
        <v xml:space="preserve">GSA 2018 </v>
      </c>
      <c r="M18629" t="s">
        <v>2411</v>
      </c>
      <c r="O18629">
        <v>2.33</v>
      </c>
      <c r="P18629" t="s">
        <v>243</v>
      </c>
      <c r="S18629">
        <v>-23.34</v>
      </c>
      <c r="U18629" t="s">
        <v>2307</v>
      </c>
      <c r="V18629">
        <v>1</v>
      </c>
      <c r="W18629" t="s">
        <v>2560</v>
      </c>
      <c r="AB18629" t="s">
        <v>248</v>
      </c>
      <c r="AC18629" t="s">
        <v>2646</v>
      </c>
    </row>
    <row r="18630" spans="1:29" x14ac:dyDescent="0.3">
      <c r="A18630">
        <v>26604</v>
      </c>
      <c r="B18630" s="15" t="s">
        <v>1908</v>
      </c>
      <c r="C18630" t="str">
        <f>_xlfn.XLOOKUP($B18630, STANDARDS!$A:$A, STANDARDS!$B:$B,,0,2)</f>
        <v>Scarborough Fm, Ravenscar Gp</v>
      </c>
      <c r="D18630" t="s">
        <v>2158</v>
      </c>
      <c r="E18630" t="s">
        <v>2175</v>
      </c>
      <c r="F18630">
        <v>54.5</v>
      </c>
      <c r="G18630">
        <v>-0.5</v>
      </c>
      <c r="H18630">
        <v>0.01</v>
      </c>
      <c r="I18630" t="s">
        <v>592</v>
      </c>
      <c r="J18630" cm="1">
        <f t="array" ref="J18630:L18630">_xlfn.XLOOKUP($C18630, AGE!$A:$A,AGE!$B:$D,,0,2)</f>
        <v>171.2</v>
      </c>
      <c r="K18630">
        <v>2.9000000000000057</v>
      </c>
      <c r="L18630" t="str">
        <v xml:space="preserve">GSA 2018 </v>
      </c>
      <c r="M18630" t="s">
        <v>2411</v>
      </c>
      <c r="O18630">
        <v>2.68</v>
      </c>
      <c r="P18630" t="s">
        <v>243</v>
      </c>
      <c r="S18630">
        <v>-22.9</v>
      </c>
      <c r="U18630" t="s">
        <v>2307</v>
      </c>
      <c r="V18630">
        <v>1</v>
      </c>
      <c r="W18630" t="s">
        <v>2560</v>
      </c>
      <c r="AB18630" t="s">
        <v>248</v>
      </c>
      <c r="AC18630" t="s">
        <v>2646</v>
      </c>
    </row>
    <row r="18631" spans="1:29" x14ac:dyDescent="0.3">
      <c r="A18631">
        <v>26605</v>
      </c>
      <c r="B18631" s="15" t="s">
        <v>1910</v>
      </c>
      <c r="C18631" t="str">
        <f>_xlfn.XLOOKUP($B18631, STANDARDS!$A:$A, STANDARDS!$B:$B,,0,2)</f>
        <v>Scarborough Fm, Ravenscar Gp</v>
      </c>
      <c r="D18631" t="s">
        <v>2158</v>
      </c>
      <c r="E18631" t="s">
        <v>2175</v>
      </c>
      <c r="F18631">
        <v>54.5</v>
      </c>
      <c r="G18631">
        <v>-0.5</v>
      </c>
      <c r="H18631">
        <v>0.01</v>
      </c>
      <c r="I18631" t="s">
        <v>592</v>
      </c>
      <c r="J18631" cm="1">
        <f t="array" ref="J18631:L18631">_xlfn.XLOOKUP($C18631, AGE!$A:$A,AGE!$B:$D,,0,2)</f>
        <v>171.2</v>
      </c>
      <c r="K18631">
        <v>2.9000000000000057</v>
      </c>
      <c r="L18631" t="str">
        <v xml:space="preserve">GSA 2018 </v>
      </c>
      <c r="M18631" t="s">
        <v>2411</v>
      </c>
      <c r="O18631">
        <v>0.27</v>
      </c>
      <c r="P18631" t="s">
        <v>243</v>
      </c>
      <c r="S18631">
        <v>-23.82</v>
      </c>
      <c r="U18631" t="s">
        <v>2307</v>
      </c>
      <c r="V18631">
        <v>1</v>
      </c>
      <c r="W18631" t="s">
        <v>2560</v>
      </c>
      <c r="AB18631" t="s">
        <v>248</v>
      </c>
      <c r="AC18631" t="s">
        <v>2646</v>
      </c>
    </row>
    <row r="18632" spans="1:29" x14ac:dyDescent="0.3">
      <c r="A18632">
        <v>26606</v>
      </c>
      <c r="B18632" s="15" t="s">
        <v>1910</v>
      </c>
      <c r="C18632" t="str">
        <f>_xlfn.XLOOKUP($B18632, STANDARDS!$A:$A, STANDARDS!$B:$B,,0,2)</f>
        <v>Scarborough Fm, Ravenscar Gp</v>
      </c>
      <c r="D18632" t="s">
        <v>2158</v>
      </c>
      <c r="E18632" t="s">
        <v>2175</v>
      </c>
      <c r="F18632">
        <v>54.5</v>
      </c>
      <c r="G18632">
        <v>-0.5</v>
      </c>
      <c r="H18632">
        <v>0.01</v>
      </c>
      <c r="I18632" t="s">
        <v>592</v>
      </c>
      <c r="J18632" cm="1">
        <f t="array" ref="J18632:L18632">_xlfn.XLOOKUP($C18632, AGE!$A:$A,AGE!$B:$D,,0,2)</f>
        <v>171.2</v>
      </c>
      <c r="K18632">
        <v>2.9000000000000057</v>
      </c>
      <c r="L18632" t="str">
        <v xml:space="preserve">GSA 2018 </v>
      </c>
      <c r="M18632" t="s">
        <v>2411</v>
      </c>
      <c r="O18632">
        <v>1.1000000000000001</v>
      </c>
      <c r="P18632" t="s">
        <v>243</v>
      </c>
      <c r="S18632">
        <v>-22.91</v>
      </c>
      <c r="U18632" t="s">
        <v>2307</v>
      </c>
      <c r="V18632">
        <v>1</v>
      </c>
      <c r="W18632" t="s">
        <v>2560</v>
      </c>
      <c r="AB18632" t="s">
        <v>248</v>
      </c>
      <c r="AC18632" t="s">
        <v>2646</v>
      </c>
    </row>
    <row r="18633" spans="1:29" x14ac:dyDescent="0.3">
      <c r="A18633">
        <v>26607</v>
      </c>
      <c r="B18633" s="15" t="s">
        <v>1908</v>
      </c>
      <c r="C18633" t="str">
        <f>_xlfn.XLOOKUP($B18633, STANDARDS!$A:$A, STANDARDS!$B:$B,,0,2)</f>
        <v>Scarborough Fm, Ravenscar Gp</v>
      </c>
      <c r="D18633" t="s">
        <v>2158</v>
      </c>
      <c r="E18633" t="s">
        <v>2175</v>
      </c>
      <c r="F18633">
        <v>54.5</v>
      </c>
      <c r="G18633">
        <v>-0.5</v>
      </c>
      <c r="H18633">
        <v>0.01</v>
      </c>
      <c r="I18633" t="s">
        <v>592</v>
      </c>
      <c r="J18633" cm="1">
        <f t="array" ref="J18633:L18633">_xlfn.XLOOKUP($C18633, AGE!$A:$A,AGE!$B:$D,,0,2)</f>
        <v>171.2</v>
      </c>
      <c r="K18633">
        <v>2.9000000000000057</v>
      </c>
      <c r="L18633" t="str">
        <v xml:space="preserve">GSA 2018 </v>
      </c>
      <c r="M18633" t="s">
        <v>2411</v>
      </c>
      <c r="O18633">
        <v>4.16</v>
      </c>
      <c r="P18633" t="s">
        <v>243</v>
      </c>
      <c r="S18633">
        <v>-23.28</v>
      </c>
      <c r="U18633" t="s">
        <v>2307</v>
      </c>
      <c r="V18633">
        <v>1</v>
      </c>
      <c r="W18633" t="s">
        <v>2560</v>
      </c>
      <c r="AB18633" t="s">
        <v>248</v>
      </c>
      <c r="AC18633" t="s">
        <v>2646</v>
      </c>
    </row>
    <row r="18634" spans="1:29" x14ac:dyDescent="0.3">
      <c r="A18634">
        <v>26608</v>
      </c>
      <c r="B18634" s="15" t="s">
        <v>1910</v>
      </c>
      <c r="C18634" t="str">
        <f>_xlfn.XLOOKUP($B18634, STANDARDS!$A:$A, STANDARDS!$B:$B,,0,2)</f>
        <v>Scarborough Fm, Ravenscar Gp</v>
      </c>
      <c r="D18634" t="s">
        <v>2158</v>
      </c>
      <c r="E18634" t="s">
        <v>2175</v>
      </c>
      <c r="F18634">
        <v>54.5</v>
      </c>
      <c r="G18634">
        <v>-0.5</v>
      </c>
      <c r="H18634">
        <v>0.01</v>
      </c>
      <c r="I18634" t="s">
        <v>592</v>
      </c>
      <c r="J18634" cm="1">
        <f t="array" ref="J18634:L18634">_xlfn.XLOOKUP($C18634, AGE!$A:$A,AGE!$B:$D,,0,2)</f>
        <v>171.2</v>
      </c>
      <c r="K18634">
        <v>2.9000000000000057</v>
      </c>
      <c r="L18634" t="str">
        <v xml:space="preserve">GSA 2018 </v>
      </c>
      <c r="M18634" t="s">
        <v>2411</v>
      </c>
      <c r="O18634">
        <v>2.0099999999999998</v>
      </c>
      <c r="P18634" t="s">
        <v>243</v>
      </c>
      <c r="S18634">
        <v>-23.02</v>
      </c>
      <c r="U18634" t="s">
        <v>2307</v>
      </c>
      <c r="V18634">
        <v>1</v>
      </c>
      <c r="W18634" t="s">
        <v>2560</v>
      </c>
      <c r="AB18634" t="s">
        <v>248</v>
      </c>
      <c r="AC18634" t="s">
        <v>2646</v>
      </c>
    </row>
    <row r="18635" spans="1:29" x14ac:dyDescent="0.3">
      <c r="A18635">
        <v>26609</v>
      </c>
      <c r="B18635" s="15" t="s">
        <v>1908</v>
      </c>
      <c r="C18635" t="str">
        <f>_xlfn.XLOOKUP($B18635, STANDARDS!$A:$A, STANDARDS!$B:$B,,0,2)</f>
        <v>Scarborough Fm, Ravenscar Gp</v>
      </c>
      <c r="D18635" t="s">
        <v>2158</v>
      </c>
      <c r="E18635" t="s">
        <v>2175</v>
      </c>
      <c r="F18635">
        <v>54.5</v>
      </c>
      <c r="G18635">
        <v>-0.5</v>
      </c>
      <c r="H18635">
        <v>0.01</v>
      </c>
      <c r="I18635" t="s">
        <v>592</v>
      </c>
      <c r="J18635" cm="1">
        <f t="array" ref="J18635:L18635">_xlfn.XLOOKUP($C18635, AGE!$A:$A,AGE!$B:$D,,0,2)</f>
        <v>171.2</v>
      </c>
      <c r="K18635">
        <v>2.9000000000000057</v>
      </c>
      <c r="L18635" t="str">
        <v xml:space="preserve">GSA 2018 </v>
      </c>
      <c r="M18635" t="s">
        <v>2411</v>
      </c>
      <c r="O18635">
        <v>2.1</v>
      </c>
      <c r="P18635" t="s">
        <v>243</v>
      </c>
      <c r="S18635">
        <v>-23.11</v>
      </c>
      <c r="U18635" t="s">
        <v>2307</v>
      </c>
      <c r="V18635">
        <v>1</v>
      </c>
      <c r="W18635" t="s">
        <v>2560</v>
      </c>
      <c r="AB18635" t="s">
        <v>248</v>
      </c>
      <c r="AC18635" t="s">
        <v>2646</v>
      </c>
    </row>
    <row r="18636" spans="1:29" x14ac:dyDescent="0.3">
      <c r="A18636">
        <v>26610</v>
      </c>
      <c r="B18636" s="15" t="s">
        <v>1908</v>
      </c>
      <c r="C18636" t="str">
        <f>_xlfn.XLOOKUP($B18636, STANDARDS!$A:$A, STANDARDS!$B:$B,,0,2)</f>
        <v>Scarborough Fm, Ravenscar Gp</v>
      </c>
      <c r="D18636" t="s">
        <v>2158</v>
      </c>
      <c r="E18636" t="s">
        <v>2175</v>
      </c>
      <c r="F18636">
        <v>54.5</v>
      </c>
      <c r="G18636">
        <v>-0.5</v>
      </c>
      <c r="H18636">
        <v>0.01</v>
      </c>
      <c r="I18636" t="s">
        <v>592</v>
      </c>
      <c r="J18636" cm="1">
        <f t="array" ref="J18636:L18636">_xlfn.XLOOKUP($C18636, AGE!$A:$A,AGE!$B:$D,,0,2)</f>
        <v>171.2</v>
      </c>
      <c r="K18636">
        <v>2.9000000000000057</v>
      </c>
      <c r="L18636" t="str">
        <v xml:space="preserve">GSA 2018 </v>
      </c>
      <c r="M18636" t="s">
        <v>2409</v>
      </c>
      <c r="P18636" t="s">
        <v>243</v>
      </c>
      <c r="S18636">
        <v>-24.16</v>
      </c>
      <c r="U18636" t="s">
        <v>2311</v>
      </c>
      <c r="V18636">
        <v>1</v>
      </c>
      <c r="W18636" t="s">
        <v>2560</v>
      </c>
      <c r="AB18636" t="s">
        <v>248</v>
      </c>
      <c r="AC18636" t="s">
        <v>2646</v>
      </c>
    </row>
    <row r="18637" spans="1:29" x14ac:dyDescent="0.3">
      <c r="A18637">
        <v>26611</v>
      </c>
      <c r="B18637" s="15" t="s">
        <v>1910</v>
      </c>
      <c r="C18637" t="str">
        <f>_xlfn.XLOOKUP($B18637, STANDARDS!$A:$A, STANDARDS!$B:$B,,0,2)</f>
        <v>Scarborough Fm, Ravenscar Gp</v>
      </c>
      <c r="D18637" t="s">
        <v>2158</v>
      </c>
      <c r="E18637" t="s">
        <v>2175</v>
      </c>
      <c r="F18637">
        <v>54.5</v>
      </c>
      <c r="G18637">
        <v>-0.5</v>
      </c>
      <c r="H18637">
        <v>0.01</v>
      </c>
      <c r="I18637" t="s">
        <v>592</v>
      </c>
      <c r="J18637" cm="1">
        <f t="array" ref="J18637:L18637">_xlfn.XLOOKUP($C18637, AGE!$A:$A,AGE!$B:$D,,0,2)</f>
        <v>171.2</v>
      </c>
      <c r="K18637">
        <v>2.9000000000000057</v>
      </c>
      <c r="L18637" t="str">
        <v xml:space="preserve">GSA 2018 </v>
      </c>
      <c r="M18637" t="s">
        <v>2405</v>
      </c>
      <c r="P18637" t="s">
        <v>243</v>
      </c>
      <c r="S18637">
        <v>-22.93</v>
      </c>
      <c r="U18637" t="s">
        <v>2311</v>
      </c>
      <c r="V18637">
        <v>1</v>
      </c>
      <c r="W18637" t="s">
        <v>2560</v>
      </c>
      <c r="AB18637" t="s">
        <v>248</v>
      </c>
      <c r="AC18637" t="s">
        <v>2646</v>
      </c>
    </row>
    <row r="18638" spans="1:29" x14ac:dyDescent="0.3">
      <c r="A18638">
        <v>26612</v>
      </c>
      <c r="B18638" s="15" t="s">
        <v>1908</v>
      </c>
      <c r="C18638" t="str">
        <f>_xlfn.XLOOKUP($B18638, STANDARDS!$A:$A, STANDARDS!$B:$B,,0,2)</f>
        <v>Scarborough Fm, Ravenscar Gp</v>
      </c>
      <c r="D18638" t="s">
        <v>2158</v>
      </c>
      <c r="E18638" t="s">
        <v>2175</v>
      </c>
      <c r="F18638">
        <v>54.5</v>
      </c>
      <c r="G18638">
        <v>-0.5</v>
      </c>
      <c r="H18638">
        <v>0.01</v>
      </c>
      <c r="I18638" t="s">
        <v>592</v>
      </c>
      <c r="J18638" cm="1">
        <f t="array" ref="J18638:L18638">_xlfn.XLOOKUP($C18638, AGE!$A:$A,AGE!$B:$D,,0,2)</f>
        <v>171.2</v>
      </c>
      <c r="K18638">
        <v>2.9000000000000057</v>
      </c>
      <c r="L18638" t="str">
        <v xml:space="preserve">GSA 2018 </v>
      </c>
      <c r="M18638" t="s">
        <v>2413</v>
      </c>
      <c r="P18638" t="s">
        <v>243</v>
      </c>
      <c r="S18638">
        <v>-21.96</v>
      </c>
      <c r="U18638" t="s">
        <v>2311</v>
      </c>
      <c r="V18638">
        <v>1</v>
      </c>
      <c r="W18638" t="s">
        <v>2560</v>
      </c>
      <c r="AB18638" t="s">
        <v>248</v>
      </c>
      <c r="AC18638" t="s">
        <v>2646</v>
      </c>
    </row>
    <row r="18639" spans="1:29" x14ac:dyDescent="0.3">
      <c r="A18639">
        <v>26613</v>
      </c>
      <c r="B18639" s="15" t="s">
        <v>1908</v>
      </c>
      <c r="C18639" t="str">
        <f>_xlfn.XLOOKUP($B18639, STANDARDS!$A:$A, STANDARDS!$B:$B,,0,2)</f>
        <v>Scarborough Fm, Ravenscar Gp</v>
      </c>
      <c r="D18639" t="s">
        <v>2158</v>
      </c>
      <c r="E18639" t="s">
        <v>2175</v>
      </c>
      <c r="F18639">
        <v>54.5</v>
      </c>
      <c r="G18639">
        <v>-0.5</v>
      </c>
      <c r="H18639">
        <v>0.01</v>
      </c>
      <c r="I18639" t="s">
        <v>592</v>
      </c>
      <c r="J18639" cm="1">
        <f t="array" ref="J18639:L18639">_xlfn.XLOOKUP($C18639, AGE!$A:$A,AGE!$B:$D,,0,2)</f>
        <v>171.2</v>
      </c>
      <c r="K18639">
        <v>2.9000000000000057</v>
      </c>
      <c r="L18639" t="str">
        <v xml:space="preserve">GSA 2018 </v>
      </c>
      <c r="M18639" t="s">
        <v>2412</v>
      </c>
      <c r="P18639" t="s">
        <v>243</v>
      </c>
      <c r="S18639">
        <v>-23.72</v>
      </c>
      <c r="U18639" t="s">
        <v>2311</v>
      </c>
      <c r="V18639">
        <v>1</v>
      </c>
      <c r="W18639" t="s">
        <v>2560</v>
      </c>
      <c r="AB18639" t="s">
        <v>248</v>
      </c>
      <c r="AC18639" t="s">
        <v>2646</v>
      </c>
    </row>
    <row r="18640" spans="1:29" x14ac:dyDescent="0.3">
      <c r="A18640">
        <v>26614</v>
      </c>
      <c r="B18640" s="15" t="s">
        <v>1908</v>
      </c>
      <c r="C18640" t="str">
        <f>_xlfn.XLOOKUP($B18640, STANDARDS!$A:$A, STANDARDS!$B:$B,,0,2)</f>
        <v>Scarborough Fm, Ravenscar Gp</v>
      </c>
      <c r="D18640" t="s">
        <v>2158</v>
      </c>
      <c r="E18640" t="s">
        <v>2175</v>
      </c>
      <c r="F18640">
        <v>54.5</v>
      </c>
      <c r="G18640">
        <v>-0.5</v>
      </c>
      <c r="H18640">
        <v>0.01</v>
      </c>
      <c r="I18640" t="s">
        <v>592</v>
      </c>
      <c r="J18640" cm="1">
        <f t="array" ref="J18640:L18640">_xlfn.XLOOKUP($C18640, AGE!$A:$A,AGE!$B:$D,,0,2)</f>
        <v>171.2</v>
      </c>
      <c r="K18640">
        <v>2.9000000000000057</v>
      </c>
      <c r="L18640" t="str">
        <v xml:space="preserve">GSA 2018 </v>
      </c>
      <c r="M18640" t="s">
        <v>2409</v>
      </c>
      <c r="P18640" t="s">
        <v>243</v>
      </c>
      <c r="S18640">
        <v>-23.35</v>
      </c>
      <c r="U18640" t="s">
        <v>2311</v>
      </c>
      <c r="V18640">
        <v>1</v>
      </c>
      <c r="W18640" t="s">
        <v>2560</v>
      </c>
      <c r="AB18640" t="s">
        <v>248</v>
      </c>
      <c r="AC18640" t="s">
        <v>2646</v>
      </c>
    </row>
    <row r="18641" spans="1:29" x14ac:dyDescent="0.3">
      <c r="A18641">
        <v>26615</v>
      </c>
      <c r="B18641" s="15" t="s">
        <v>1908</v>
      </c>
      <c r="C18641" t="str">
        <f>_xlfn.XLOOKUP($B18641, STANDARDS!$A:$A, STANDARDS!$B:$B,,0,2)</f>
        <v>Scarborough Fm, Ravenscar Gp</v>
      </c>
      <c r="D18641" t="s">
        <v>2158</v>
      </c>
      <c r="E18641" t="s">
        <v>2175</v>
      </c>
      <c r="F18641">
        <v>54.5</v>
      </c>
      <c r="G18641">
        <v>-0.5</v>
      </c>
      <c r="H18641">
        <v>0.01</v>
      </c>
      <c r="I18641" t="s">
        <v>592</v>
      </c>
      <c r="J18641" cm="1">
        <f t="array" ref="J18641:L18641">_xlfn.XLOOKUP($C18641, AGE!$A:$A,AGE!$B:$D,,0,2)</f>
        <v>171.2</v>
      </c>
      <c r="K18641">
        <v>2.9000000000000057</v>
      </c>
      <c r="L18641" t="str">
        <v xml:space="preserve">GSA 2018 </v>
      </c>
      <c r="M18641" t="s">
        <v>2412</v>
      </c>
      <c r="P18641" t="s">
        <v>243</v>
      </c>
      <c r="S18641">
        <v>-22.58</v>
      </c>
      <c r="U18641" t="s">
        <v>2311</v>
      </c>
      <c r="V18641">
        <v>1</v>
      </c>
      <c r="W18641" t="s">
        <v>2560</v>
      </c>
      <c r="AB18641" t="s">
        <v>248</v>
      </c>
      <c r="AC18641" t="s">
        <v>2646</v>
      </c>
    </row>
    <row r="18642" spans="1:29" x14ac:dyDescent="0.3">
      <c r="A18642">
        <v>26616</v>
      </c>
      <c r="B18642" s="15" t="s">
        <v>1908</v>
      </c>
      <c r="C18642" t="str">
        <f>_xlfn.XLOOKUP($B18642, STANDARDS!$A:$A, STANDARDS!$B:$B,,0,2)</f>
        <v>Scarborough Fm, Ravenscar Gp</v>
      </c>
      <c r="D18642" t="s">
        <v>2158</v>
      </c>
      <c r="E18642" t="s">
        <v>2175</v>
      </c>
      <c r="F18642">
        <v>54.5</v>
      </c>
      <c r="G18642">
        <v>-0.5</v>
      </c>
      <c r="H18642">
        <v>0.01</v>
      </c>
      <c r="I18642" t="s">
        <v>592</v>
      </c>
      <c r="J18642" cm="1">
        <f t="array" ref="J18642:L18642">_xlfn.XLOOKUP($C18642, AGE!$A:$A,AGE!$B:$D,,0,2)</f>
        <v>171.2</v>
      </c>
      <c r="K18642">
        <v>2.9000000000000057</v>
      </c>
      <c r="L18642" t="str">
        <v xml:space="preserve">GSA 2018 </v>
      </c>
      <c r="M18642" t="s">
        <v>2409</v>
      </c>
      <c r="P18642" t="s">
        <v>243</v>
      </c>
      <c r="S18642">
        <v>-23.62</v>
      </c>
      <c r="U18642" t="s">
        <v>2311</v>
      </c>
      <c r="V18642">
        <v>1</v>
      </c>
      <c r="W18642" t="s">
        <v>2560</v>
      </c>
      <c r="AB18642" t="s">
        <v>248</v>
      </c>
      <c r="AC18642" t="s">
        <v>2646</v>
      </c>
    </row>
    <row r="18643" spans="1:29" x14ac:dyDescent="0.3">
      <c r="A18643">
        <v>26617</v>
      </c>
      <c r="B18643" s="15" t="s">
        <v>1908</v>
      </c>
      <c r="C18643" t="str">
        <f>_xlfn.XLOOKUP($B18643, STANDARDS!$A:$A, STANDARDS!$B:$B,,0,2)</f>
        <v>Scarborough Fm, Ravenscar Gp</v>
      </c>
      <c r="D18643" t="s">
        <v>2158</v>
      </c>
      <c r="E18643" t="s">
        <v>2175</v>
      </c>
      <c r="F18643">
        <v>54.5</v>
      </c>
      <c r="G18643">
        <v>-0.5</v>
      </c>
      <c r="H18643">
        <v>0.01</v>
      </c>
      <c r="I18643" t="s">
        <v>592</v>
      </c>
      <c r="J18643" cm="1">
        <f t="array" ref="J18643:L18643">_xlfn.XLOOKUP($C18643, AGE!$A:$A,AGE!$B:$D,,0,2)</f>
        <v>171.2</v>
      </c>
      <c r="K18643">
        <v>2.9000000000000057</v>
      </c>
      <c r="L18643" t="str">
        <v xml:space="preserve">GSA 2018 </v>
      </c>
      <c r="M18643" t="s">
        <v>2414</v>
      </c>
      <c r="P18643" t="s">
        <v>243</v>
      </c>
      <c r="S18643">
        <v>-23.61</v>
      </c>
      <c r="U18643" t="s">
        <v>2311</v>
      </c>
      <c r="V18643">
        <v>1</v>
      </c>
      <c r="W18643" t="s">
        <v>2560</v>
      </c>
      <c r="AB18643" t="s">
        <v>248</v>
      </c>
      <c r="AC18643" t="s">
        <v>2646</v>
      </c>
    </row>
    <row r="18644" spans="1:29" x14ac:dyDescent="0.3">
      <c r="A18644">
        <v>26618</v>
      </c>
      <c r="B18644" s="15" t="s">
        <v>1911</v>
      </c>
      <c r="C18644" t="str">
        <f>_xlfn.XLOOKUP($B18644, STANDARDS!$A:$A, STANDARDS!$B:$B,,0,2)</f>
        <v>Gristhorpe Mbr, Cloughton Fm, Ravenscar Gp</v>
      </c>
      <c r="D18644" t="s">
        <v>2158</v>
      </c>
      <c r="E18644" t="s">
        <v>2175</v>
      </c>
      <c r="F18644">
        <v>54.5</v>
      </c>
      <c r="G18644">
        <v>-0.5</v>
      </c>
      <c r="H18644">
        <v>0.01</v>
      </c>
      <c r="I18644" t="s">
        <v>592</v>
      </c>
      <c r="J18644" cm="1">
        <f t="array" ref="J18644:L18644">_xlfn.XLOOKUP($C18644, AGE!$A:$A,AGE!$B:$D,,0,2)</f>
        <v>171.2</v>
      </c>
      <c r="K18644">
        <v>2.9000000000000057</v>
      </c>
      <c r="L18644" t="str">
        <v xml:space="preserve">GSA 2018 </v>
      </c>
      <c r="M18644" t="s">
        <v>2405</v>
      </c>
      <c r="P18644" t="s">
        <v>243</v>
      </c>
      <c r="S18644">
        <v>-22.75</v>
      </c>
      <c r="U18644" t="s">
        <v>2311</v>
      </c>
      <c r="V18644">
        <v>1</v>
      </c>
      <c r="W18644" t="s">
        <v>2560</v>
      </c>
      <c r="AB18644" t="s">
        <v>248</v>
      </c>
      <c r="AC18644" t="s">
        <v>2646</v>
      </c>
    </row>
    <row r="18645" spans="1:29" x14ac:dyDescent="0.3">
      <c r="A18645">
        <v>26619</v>
      </c>
      <c r="B18645" s="15" t="s">
        <v>1911</v>
      </c>
      <c r="C18645" t="str">
        <f>_xlfn.XLOOKUP($B18645, STANDARDS!$A:$A, STANDARDS!$B:$B,,0,2)</f>
        <v>Gristhorpe Mbr, Cloughton Fm, Ravenscar Gp</v>
      </c>
      <c r="D18645" t="s">
        <v>2158</v>
      </c>
      <c r="E18645" t="s">
        <v>2175</v>
      </c>
      <c r="F18645">
        <v>54.5</v>
      </c>
      <c r="G18645">
        <v>-0.5</v>
      </c>
      <c r="H18645">
        <v>0.01</v>
      </c>
      <c r="I18645" t="s">
        <v>592</v>
      </c>
      <c r="J18645" cm="1">
        <f t="array" ref="J18645:L18645">_xlfn.XLOOKUP($C18645, AGE!$A:$A,AGE!$B:$D,,0,2)</f>
        <v>171.2</v>
      </c>
      <c r="K18645">
        <v>2.9000000000000057</v>
      </c>
      <c r="L18645" t="str">
        <v xml:space="preserve">GSA 2018 </v>
      </c>
      <c r="M18645" t="s">
        <v>2415</v>
      </c>
      <c r="P18645" t="s">
        <v>243</v>
      </c>
      <c r="S18645">
        <v>-23.71</v>
      </c>
      <c r="U18645" t="s">
        <v>2311</v>
      </c>
      <c r="V18645">
        <v>1</v>
      </c>
      <c r="W18645" t="s">
        <v>2560</v>
      </c>
      <c r="AB18645" t="s">
        <v>248</v>
      </c>
      <c r="AC18645" t="s">
        <v>2646</v>
      </c>
    </row>
    <row r="18646" spans="1:29" x14ac:dyDescent="0.3">
      <c r="A18646">
        <v>26620</v>
      </c>
      <c r="B18646" s="15" t="s">
        <v>1911</v>
      </c>
      <c r="C18646" t="str">
        <f>_xlfn.XLOOKUP($B18646, STANDARDS!$A:$A, STANDARDS!$B:$B,,0,2)</f>
        <v>Gristhorpe Mbr, Cloughton Fm, Ravenscar Gp</v>
      </c>
      <c r="D18646" t="s">
        <v>2158</v>
      </c>
      <c r="E18646" t="s">
        <v>2175</v>
      </c>
      <c r="F18646">
        <v>54.5</v>
      </c>
      <c r="G18646">
        <v>-0.5</v>
      </c>
      <c r="H18646">
        <v>0.01</v>
      </c>
      <c r="I18646" t="s">
        <v>592</v>
      </c>
      <c r="J18646" cm="1">
        <f t="array" ref="J18646:L18646">_xlfn.XLOOKUP($C18646, AGE!$A:$A,AGE!$B:$D,,0,2)</f>
        <v>171.2</v>
      </c>
      <c r="K18646">
        <v>2.9000000000000057</v>
      </c>
      <c r="L18646" t="str">
        <v xml:space="preserve">GSA 2018 </v>
      </c>
      <c r="M18646" t="s">
        <v>2405</v>
      </c>
      <c r="P18646" t="s">
        <v>243</v>
      </c>
      <c r="S18646">
        <v>-22.05</v>
      </c>
      <c r="U18646" t="s">
        <v>2311</v>
      </c>
      <c r="V18646">
        <v>1</v>
      </c>
      <c r="W18646" t="s">
        <v>2560</v>
      </c>
      <c r="AB18646" t="s">
        <v>248</v>
      </c>
      <c r="AC18646" t="s">
        <v>2646</v>
      </c>
    </row>
    <row r="18647" spans="1:29" x14ac:dyDescent="0.3">
      <c r="A18647">
        <v>26621</v>
      </c>
      <c r="B18647" s="15" t="s">
        <v>1911</v>
      </c>
      <c r="C18647" t="str">
        <f>_xlfn.XLOOKUP($B18647, STANDARDS!$A:$A, STANDARDS!$B:$B,,0,2)</f>
        <v>Gristhorpe Mbr, Cloughton Fm, Ravenscar Gp</v>
      </c>
      <c r="D18647" t="s">
        <v>2158</v>
      </c>
      <c r="E18647" t="s">
        <v>2175</v>
      </c>
      <c r="F18647">
        <v>54.5</v>
      </c>
      <c r="G18647">
        <v>-0.5</v>
      </c>
      <c r="H18647">
        <v>0.01</v>
      </c>
      <c r="I18647" t="s">
        <v>592</v>
      </c>
      <c r="J18647" cm="1">
        <f t="array" ref="J18647:L18647">_xlfn.XLOOKUP($C18647, AGE!$A:$A,AGE!$B:$D,,0,2)</f>
        <v>171.2</v>
      </c>
      <c r="K18647">
        <v>2.9000000000000057</v>
      </c>
      <c r="L18647" t="str">
        <v xml:space="preserve">GSA 2018 </v>
      </c>
      <c r="M18647" t="s">
        <v>2405</v>
      </c>
      <c r="P18647" t="s">
        <v>243</v>
      </c>
      <c r="S18647">
        <v>-22.79</v>
      </c>
      <c r="U18647" t="s">
        <v>2311</v>
      </c>
      <c r="V18647">
        <v>1</v>
      </c>
      <c r="W18647" t="s">
        <v>2560</v>
      </c>
      <c r="AB18647" t="s">
        <v>248</v>
      </c>
      <c r="AC18647" t="s">
        <v>2646</v>
      </c>
    </row>
    <row r="18648" spans="1:29" x14ac:dyDescent="0.3">
      <c r="A18648">
        <v>26622</v>
      </c>
      <c r="B18648" s="15" t="s">
        <v>1911</v>
      </c>
      <c r="C18648" t="str">
        <f>_xlfn.XLOOKUP($B18648, STANDARDS!$A:$A, STANDARDS!$B:$B,,0,2)</f>
        <v>Gristhorpe Mbr, Cloughton Fm, Ravenscar Gp</v>
      </c>
      <c r="D18648" t="s">
        <v>2158</v>
      </c>
      <c r="E18648" t="s">
        <v>2175</v>
      </c>
      <c r="F18648">
        <v>54.5</v>
      </c>
      <c r="G18648">
        <v>-0.5</v>
      </c>
      <c r="H18648">
        <v>0.01</v>
      </c>
      <c r="I18648" t="s">
        <v>592</v>
      </c>
      <c r="J18648" cm="1">
        <f t="array" ref="J18648:L18648">_xlfn.XLOOKUP($C18648, AGE!$A:$A,AGE!$B:$D,,0,2)</f>
        <v>171.2</v>
      </c>
      <c r="K18648">
        <v>2.9000000000000057</v>
      </c>
      <c r="L18648" t="str">
        <v xml:space="preserve">GSA 2018 </v>
      </c>
      <c r="M18648" t="s">
        <v>2409</v>
      </c>
      <c r="P18648" t="s">
        <v>243</v>
      </c>
      <c r="S18648">
        <v>-23.33</v>
      </c>
      <c r="U18648" t="s">
        <v>2311</v>
      </c>
      <c r="V18648">
        <v>1</v>
      </c>
      <c r="W18648" t="s">
        <v>2560</v>
      </c>
      <c r="AB18648" t="s">
        <v>248</v>
      </c>
      <c r="AC18648" t="s">
        <v>2646</v>
      </c>
    </row>
    <row r="18649" spans="1:29" x14ac:dyDescent="0.3">
      <c r="A18649">
        <v>26623</v>
      </c>
      <c r="B18649" s="15" t="s">
        <v>1911</v>
      </c>
      <c r="C18649" t="str">
        <f>_xlfn.XLOOKUP($B18649, STANDARDS!$A:$A, STANDARDS!$B:$B,,0,2)</f>
        <v>Gristhorpe Mbr, Cloughton Fm, Ravenscar Gp</v>
      </c>
      <c r="D18649" t="s">
        <v>2158</v>
      </c>
      <c r="E18649" t="s">
        <v>2175</v>
      </c>
      <c r="F18649">
        <v>54.5</v>
      </c>
      <c r="G18649">
        <v>-0.5</v>
      </c>
      <c r="H18649">
        <v>0.01</v>
      </c>
      <c r="I18649" t="s">
        <v>592</v>
      </c>
      <c r="J18649" cm="1">
        <f t="array" ref="J18649:L18649">_xlfn.XLOOKUP($C18649, AGE!$A:$A,AGE!$B:$D,,0,2)</f>
        <v>171.2</v>
      </c>
      <c r="K18649">
        <v>2.9000000000000057</v>
      </c>
      <c r="L18649" t="str">
        <v xml:space="preserve">GSA 2018 </v>
      </c>
      <c r="M18649" t="s">
        <v>2405</v>
      </c>
      <c r="P18649" t="s">
        <v>243</v>
      </c>
      <c r="S18649">
        <v>-22.53</v>
      </c>
      <c r="U18649" t="s">
        <v>2311</v>
      </c>
      <c r="V18649">
        <v>1</v>
      </c>
      <c r="W18649" t="s">
        <v>2560</v>
      </c>
      <c r="AB18649" t="s">
        <v>248</v>
      </c>
      <c r="AC18649" t="s">
        <v>2646</v>
      </c>
    </row>
    <row r="18650" spans="1:29" x14ac:dyDescent="0.3">
      <c r="A18650">
        <v>26624</v>
      </c>
      <c r="B18650" s="15" t="s">
        <v>1911</v>
      </c>
      <c r="C18650" t="str">
        <f>_xlfn.XLOOKUP($B18650, STANDARDS!$A:$A, STANDARDS!$B:$B,,0,2)</f>
        <v>Gristhorpe Mbr, Cloughton Fm, Ravenscar Gp</v>
      </c>
      <c r="D18650" t="s">
        <v>2158</v>
      </c>
      <c r="E18650" t="s">
        <v>2175</v>
      </c>
      <c r="F18650">
        <v>54.5</v>
      </c>
      <c r="G18650">
        <v>-0.5</v>
      </c>
      <c r="H18650">
        <v>0.01</v>
      </c>
      <c r="I18650" t="s">
        <v>592</v>
      </c>
      <c r="J18650" cm="1">
        <f t="array" ref="J18650:L18650">_xlfn.XLOOKUP($C18650, AGE!$A:$A,AGE!$B:$D,,0,2)</f>
        <v>171.2</v>
      </c>
      <c r="K18650">
        <v>2.9000000000000057</v>
      </c>
      <c r="L18650" t="str">
        <v xml:space="preserve">GSA 2018 </v>
      </c>
      <c r="M18650" t="s">
        <v>2409</v>
      </c>
      <c r="P18650" t="s">
        <v>243</v>
      </c>
      <c r="S18650">
        <v>-23.74</v>
      </c>
      <c r="U18650" t="s">
        <v>2311</v>
      </c>
      <c r="V18650">
        <v>1</v>
      </c>
      <c r="W18650" t="s">
        <v>2560</v>
      </c>
      <c r="AB18650" t="s">
        <v>248</v>
      </c>
      <c r="AC18650" t="s">
        <v>2646</v>
      </c>
    </row>
    <row r="18651" spans="1:29" x14ac:dyDescent="0.3">
      <c r="A18651">
        <v>26625</v>
      </c>
      <c r="B18651" s="15" t="s">
        <v>1911</v>
      </c>
      <c r="C18651" t="str">
        <f>_xlfn.XLOOKUP($B18651, STANDARDS!$A:$A, STANDARDS!$B:$B,,0,2)</f>
        <v>Gristhorpe Mbr, Cloughton Fm, Ravenscar Gp</v>
      </c>
      <c r="D18651" t="s">
        <v>2158</v>
      </c>
      <c r="E18651" t="s">
        <v>2175</v>
      </c>
      <c r="F18651">
        <v>54.5</v>
      </c>
      <c r="G18651">
        <v>-0.5</v>
      </c>
      <c r="H18651">
        <v>0.01</v>
      </c>
      <c r="I18651" t="s">
        <v>592</v>
      </c>
      <c r="J18651" cm="1">
        <f t="array" ref="J18651:L18651">_xlfn.XLOOKUP($C18651, AGE!$A:$A,AGE!$B:$D,,0,2)</f>
        <v>171.2</v>
      </c>
      <c r="K18651">
        <v>2.9000000000000057</v>
      </c>
      <c r="L18651" t="str">
        <v xml:space="preserve">GSA 2018 </v>
      </c>
      <c r="M18651" t="s">
        <v>2405</v>
      </c>
      <c r="P18651" t="s">
        <v>243</v>
      </c>
      <c r="S18651">
        <v>-22.64</v>
      </c>
      <c r="U18651" t="s">
        <v>2311</v>
      </c>
      <c r="V18651">
        <v>1</v>
      </c>
      <c r="W18651" t="s">
        <v>2560</v>
      </c>
      <c r="AB18651" t="s">
        <v>248</v>
      </c>
      <c r="AC18651" t="s">
        <v>2646</v>
      </c>
    </row>
    <row r="18652" spans="1:29" x14ac:dyDescent="0.3">
      <c r="A18652">
        <v>26626</v>
      </c>
      <c r="B18652" s="15" t="s">
        <v>1911</v>
      </c>
      <c r="C18652" t="str">
        <f>_xlfn.XLOOKUP($B18652, STANDARDS!$A:$A, STANDARDS!$B:$B,,0,2)</f>
        <v>Gristhorpe Mbr, Cloughton Fm, Ravenscar Gp</v>
      </c>
      <c r="D18652" t="s">
        <v>2158</v>
      </c>
      <c r="E18652" t="s">
        <v>2175</v>
      </c>
      <c r="F18652">
        <v>54.5</v>
      </c>
      <c r="G18652">
        <v>-0.5</v>
      </c>
      <c r="H18652">
        <v>0.01</v>
      </c>
      <c r="I18652" t="s">
        <v>592</v>
      </c>
      <c r="J18652" cm="1">
        <f t="array" ref="J18652:L18652">_xlfn.XLOOKUP($C18652, AGE!$A:$A,AGE!$B:$D,,0,2)</f>
        <v>171.2</v>
      </c>
      <c r="K18652">
        <v>2.9000000000000057</v>
      </c>
      <c r="L18652" t="str">
        <v xml:space="preserve">GSA 2018 </v>
      </c>
      <c r="M18652" t="s">
        <v>2409</v>
      </c>
      <c r="P18652" t="s">
        <v>243</v>
      </c>
      <c r="S18652">
        <v>-22.46</v>
      </c>
      <c r="U18652" t="s">
        <v>2311</v>
      </c>
      <c r="V18652">
        <v>1</v>
      </c>
      <c r="W18652" t="s">
        <v>2560</v>
      </c>
      <c r="AB18652" t="s">
        <v>248</v>
      </c>
      <c r="AC18652" t="s">
        <v>2646</v>
      </c>
    </row>
    <row r="18653" spans="1:29" x14ac:dyDescent="0.3">
      <c r="A18653">
        <v>26627</v>
      </c>
      <c r="B18653" s="15" t="s">
        <v>1911</v>
      </c>
      <c r="C18653" t="str">
        <f>_xlfn.XLOOKUP($B18653, STANDARDS!$A:$A, STANDARDS!$B:$B,,0,2)</f>
        <v>Gristhorpe Mbr, Cloughton Fm, Ravenscar Gp</v>
      </c>
      <c r="D18653" t="s">
        <v>2158</v>
      </c>
      <c r="E18653" t="s">
        <v>2175</v>
      </c>
      <c r="F18653">
        <v>54.5</v>
      </c>
      <c r="G18653">
        <v>-0.5</v>
      </c>
      <c r="H18653">
        <v>0.01</v>
      </c>
      <c r="I18653" t="s">
        <v>592</v>
      </c>
      <c r="J18653" cm="1">
        <f t="array" ref="J18653:L18653">_xlfn.XLOOKUP($C18653, AGE!$A:$A,AGE!$B:$D,,0,2)</f>
        <v>171.2</v>
      </c>
      <c r="K18653">
        <v>2.9000000000000057</v>
      </c>
      <c r="L18653" t="str">
        <v xml:space="preserve">GSA 2018 </v>
      </c>
      <c r="M18653" t="s">
        <v>2409</v>
      </c>
      <c r="P18653" t="s">
        <v>243</v>
      </c>
      <c r="S18653">
        <v>-22.29</v>
      </c>
      <c r="U18653" t="s">
        <v>2311</v>
      </c>
      <c r="V18653">
        <v>1</v>
      </c>
      <c r="W18653" t="s">
        <v>2560</v>
      </c>
      <c r="AB18653" t="s">
        <v>248</v>
      </c>
      <c r="AC18653" t="s">
        <v>2646</v>
      </c>
    </row>
    <row r="18654" spans="1:29" x14ac:dyDescent="0.3">
      <c r="A18654">
        <v>26628</v>
      </c>
      <c r="B18654" s="15" t="s">
        <v>1911</v>
      </c>
      <c r="C18654" t="str">
        <f>_xlfn.XLOOKUP($B18654, STANDARDS!$A:$A, STANDARDS!$B:$B,,0,2)</f>
        <v>Gristhorpe Mbr, Cloughton Fm, Ravenscar Gp</v>
      </c>
      <c r="D18654" t="s">
        <v>2158</v>
      </c>
      <c r="E18654" t="s">
        <v>2175</v>
      </c>
      <c r="F18654">
        <v>54.5</v>
      </c>
      <c r="G18654">
        <v>-0.5</v>
      </c>
      <c r="H18654">
        <v>0.01</v>
      </c>
      <c r="I18654" t="s">
        <v>592</v>
      </c>
      <c r="J18654" cm="1">
        <f t="array" ref="J18654:L18654">_xlfn.XLOOKUP($C18654, AGE!$A:$A,AGE!$B:$D,,0,2)</f>
        <v>171.2</v>
      </c>
      <c r="K18654">
        <v>2.9000000000000057</v>
      </c>
      <c r="L18654" t="str">
        <v xml:space="preserve">GSA 2018 </v>
      </c>
      <c r="M18654" t="s">
        <v>2416</v>
      </c>
      <c r="P18654" t="s">
        <v>243</v>
      </c>
      <c r="S18654">
        <v>-23.78</v>
      </c>
      <c r="U18654" t="s">
        <v>2311</v>
      </c>
      <c r="V18654">
        <v>1</v>
      </c>
      <c r="W18654" t="s">
        <v>2560</v>
      </c>
      <c r="AB18654" t="s">
        <v>248</v>
      </c>
      <c r="AC18654" t="s">
        <v>2646</v>
      </c>
    </row>
    <row r="18655" spans="1:29" x14ac:dyDescent="0.3">
      <c r="A18655">
        <v>26629</v>
      </c>
      <c r="B18655" s="15" t="s">
        <v>1911</v>
      </c>
      <c r="C18655" t="str">
        <f>_xlfn.XLOOKUP($B18655, STANDARDS!$A:$A, STANDARDS!$B:$B,,0,2)</f>
        <v>Gristhorpe Mbr, Cloughton Fm, Ravenscar Gp</v>
      </c>
      <c r="D18655" t="s">
        <v>2158</v>
      </c>
      <c r="E18655" t="s">
        <v>2175</v>
      </c>
      <c r="F18655">
        <v>54.5</v>
      </c>
      <c r="G18655">
        <v>-0.5</v>
      </c>
      <c r="H18655">
        <v>0.01</v>
      </c>
      <c r="I18655" t="s">
        <v>592</v>
      </c>
      <c r="J18655" cm="1">
        <f t="array" ref="J18655:L18655">_xlfn.XLOOKUP($C18655, AGE!$A:$A,AGE!$B:$D,,0,2)</f>
        <v>171.2</v>
      </c>
      <c r="K18655">
        <v>2.9000000000000057</v>
      </c>
      <c r="L18655" t="str">
        <v xml:space="preserve">GSA 2018 </v>
      </c>
      <c r="M18655" t="s">
        <v>2409</v>
      </c>
      <c r="P18655" t="s">
        <v>243</v>
      </c>
      <c r="S18655">
        <v>-23.29</v>
      </c>
      <c r="U18655" t="s">
        <v>2311</v>
      </c>
      <c r="V18655">
        <v>1</v>
      </c>
      <c r="W18655" t="s">
        <v>2560</v>
      </c>
      <c r="AB18655" t="s">
        <v>248</v>
      </c>
      <c r="AC18655" t="s">
        <v>2646</v>
      </c>
    </row>
    <row r="18656" spans="1:29" x14ac:dyDescent="0.3">
      <c r="A18656">
        <v>26630</v>
      </c>
      <c r="B18656" s="15" t="s">
        <v>1911</v>
      </c>
      <c r="C18656" t="str">
        <f>_xlfn.XLOOKUP($B18656, STANDARDS!$A:$A, STANDARDS!$B:$B,,0,2)</f>
        <v>Gristhorpe Mbr, Cloughton Fm, Ravenscar Gp</v>
      </c>
      <c r="D18656" t="s">
        <v>2158</v>
      </c>
      <c r="E18656" t="s">
        <v>2175</v>
      </c>
      <c r="F18656">
        <v>54.5</v>
      </c>
      <c r="G18656">
        <v>-0.5</v>
      </c>
      <c r="H18656">
        <v>0.01</v>
      </c>
      <c r="I18656" t="s">
        <v>592</v>
      </c>
      <c r="J18656" cm="1">
        <f t="array" ref="J18656:L18656">_xlfn.XLOOKUP($C18656, AGE!$A:$A,AGE!$B:$D,,0,2)</f>
        <v>171.2</v>
      </c>
      <c r="K18656">
        <v>2.9000000000000057</v>
      </c>
      <c r="L18656" t="str">
        <v xml:space="preserve">GSA 2018 </v>
      </c>
      <c r="M18656" t="s">
        <v>2405</v>
      </c>
      <c r="P18656" t="s">
        <v>243</v>
      </c>
      <c r="S18656">
        <v>-22.71</v>
      </c>
      <c r="U18656" t="s">
        <v>2311</v>
      </c>
      <c r="V18656">
        <v>1</v>
      </c>
      <c r="W18656" t="s">
        <v>2560</v>
      </c>
      <c r="AB18656" t="s">
        <v>248</v>
      </c>
      <c r="AC18656" t="s">
        <v>2646</v>
      </c>
    </row>
    <row r="18657" spans="1:29" x14ac:dyDescent="0.3">
      <c r="A18657">
        <v>26631</v>
      </c>
      <c r="B18657" s="15" t="s">
        <v>1911</v>
      </c>
      <c r="C18657" t="str">
        <f>_xlfn.XLOOKUP($B18657, STANDARDS!$A:$A, STANDARDS!$B:$B,,0,2)</f>
        <v>Gristhorpe Mbr, Cloughton Fm, Ravenscar Gp</v>
      </c>
      <c r="D18657" t="s">
        <v>2158</v>
      </c>
      <c r="E18657" t="s">
        <v>2175</v>
      </c>
      <c r="F18657">
        <v>54.5</v>
      </c>
      <c r="G18657">
        <v>-0.5</v>
      </c>
      <c r="H18657">
        <v>0.01</v>
      </c>
      <c r="I18657" t="s">
        <v>592</v>
      </c>
      <c r="J18657" cm="1">
        <f t="array" ref="J18657:L18657">_xlfn.XLOOKUP($C18657, AGE!$A:$A,AGE!$B:$D,,0,2)</f>
        <v>171.2</v>
      </c>
      <c r="K18657">
        <v>2.9000000000000057</v>
      </c>
      <c r="L18657" t="str">
        <v xml:space="preserve">GSA 2018 </v>
      </c>
      <c r="M18657" t="s">
        <v>2417</v>
      </c>
      <c r="P18657" t="s">
        <v>243</v>
      </c>
      <c r="S18657">
        <v>-23.88</v>
      </c>
      <c r="U18657" t="s">
        <v>2311</v>
      </c>
      <c r="V18657">
        <v>1</v>
      </c>
      <c r="W18657" t="s">
        <v>2560</v>
      </c>
      <c r="AB18657" t="s">
        <v>248</v>
      </c>
      <c r="AC18657" t="s">
        <v>2646</v>
      </c>
    </row>
    <row r="18658" spans="1:29" x14ac:dyDescent="0.3">
      <c r="A18658">
        <v>26632</v>
      </c>
      <c r="B18658" s="15" t="s">
        <v>1911</v>
      </c>
      <c r="C18658" t="str">
        <f>_xlfn.XLOOKUP($B18658, STANDARDS!$A:$A, STANDARDS!$B:$B,,0,2)</f>
        <v>Gristhorpe Mbr, Cloughton Fm, Ravenscar Gp</v>
      </c>
      <c r="D18658" t="s">
        <v>2158</v>
      </c>
      <c r="E18658" t="s">
        <v>2175</v>
      </c>
      <c r="F18658">
        <v>54.5</v>
      </c>
      <c r="G18658">
        <v>-0.5</v>
      </c>
      <c r="H18658">
        <v>0.01</v>
      </c>
      <c r="I18658" t="s">
        <v>592</v>
      </c>
      <c r="J18658" cm="1">
        <f t="array" ref="J18658:L18658">_xlfn.XLOOKUP($C18658, AGE!$A:$A,AGE!$B:$D,,0,2)</f>
        <v>171.2</v>
      </c>
      <c r="K18658">
        <v>2.9000000000000057</v>
      </c>
      <c r="L18658" t="str">
        <v xml:space="preserve">GSA 2018 </v>
      </c>
      <c r="M18658" t="s">
        <v>2405</v>
      </c>
      <c r="P18658" t="s">
        <v>243</v>
      </c>
      <c r="S18658">
        <v>-24.49</v>
      </c>
      <c r="U18658" t="s">
        <v>2311</v>
      </c>
      <c r="V18658">
        <v>1</v>
      </c>
      <c r="W18658" t="s">
        <v>2560</v>
      </c>
      <c r="AB18658" t="s">
        <v>248</v>
      </c>
      <c r="AC18658" t="s">
        <v>2646</v>
      </c>
    </row>
    <row r="18659" spans="1:29" x14ac:dyDescent="0.3">
      <c r="A18659">
        <v>26633</v>
      </c>
      <c r="B18659" s="15" t="s">
        <v>1911</v>
      </c>
      <c r="C18659" t="str">
        <f>_xlfn.XLOOKUP($B18659, STANDARDS!$A:$A, STANDARDS!$B:$B,,0,2)</f>
        <v>Gristhorpe Mbr, Cloughton Fm, Ravenscar Gp</v>
      </c>
      <c r="D18659" t="s">
        <v>2158</v>
      </c>
      <c r="E18659" t="s">
        <v>2175</v>
      </c>
      <c r="F18659">
        <v>54.5</v>
      </c>
      <c r="G18659">
        <v>-0.5</v>
      </c>
      <c r="H18659">
        <v>0.01</v>
      </c>
      <c r="I18659" t="s">
        <v>592</v>
      </c>
      <c r="J18659" cm="1">
        <f t="array" ref="J18659:L18659">_xlfn.XLOOKUP($C18659, AGE!$A:$A,AGE!$B:$D,,0,2)</f>
        <v>171.2</v>
      </c>
      <c r="K18659">
        <v>2.9000000000000057</v>
      </c>
      <c r="L18659" t="str">
        <v xml:space="preserve">GSA 2018 </v>
      </c>
      <c r="M18659" t="s">
        <v>2409</v>
      </c>
      <c r="P18659" t="s">
        <v>243</v>
      </c>
      <c r="S18659">
        <v>-23.2</v>
      </c>
      <c r="U18659" t="s">
        <v>2311</v>
      </c>
      <c r="V18659">
        <v>1</v>
      </c>
      <c r="W18659" t="s">
        <v>2560</v>
      </c>
      <c r="AB18659" t="s">
        <v>248</v>
      </c>
      <c r="AC18659" t="s">
        <v>2646</v>
      </c>
    </row>
    <row r="18660" spans="1:29" x14ac:dyDescent="0.3">
      <c r="A18660">
        <v>26634</v>
      </c>
      <c r="B18660" s="15" t="s">
        <v>1911</v>
      </c>
      <c r="C18660" t="str">
        <f>_xlfn.XLOOKUP($B18660, STANDARDS!$A:$A, STANDARDS!$B:$B,,0,2)</f>
        <v>Gristhorpe Mbr, Cloughton Fm, Ravenscar Gp</v>
      </c>
      <c r="D18660" t="s">
        <v>2158</v>
      </c>
      <c r="E18660" t="s">
        <v>2175</v>
      </c>
      <c r="F18660">
        <v>54.5</v>
      </c>
      <c r="G18660">
        <v>-0.5</v>
      </c>
      <c r="H18660">
        <v>0.01</v>
      </c>
      <c r="I18660" t="s">
        <v>592</v>
      </c>
      <c r="J18660" cm="1">
        <f t="array" ref="J18660:L18660">_xlfn.XLOOKUP($C18660, AGE!$A:$A,AGE!$B:$D,,0,2)</f>
        <v>171.2</v>
      </c>
      <c r="K18660">
        <v>2.9000000000000057</v>
      </c>
      <c r="L18660" t="str">
        <v xml:space="preserve">GSA 2018 </v>
      </c>
      <c r="M18660" t="s">
        <v>2418</v>
      </c>
      <c r="P18660" t="s">
        <v>243</v>
      </c>
      <c r="S18660">
        <v>-22.8</v>
      </c>
      <c r="U18660" t="s">
        <v>2311</v>
      </c>
      <c r="V18660">
        <v>1</v>
      </c>
      <c r="W18660" t="s">
        <v>2560</v>
      </c>
      <c r="AB18660" t="s">
        <v>248</v>
      </c>
      <c r="AC18660" t="s">
        <v>2646</v>
      </c>
    </row>
    <row r="18661" spans="1:29" x14ac:dyDescent="0.3">
      <c r="A18661">
        <v>26635</v>
      </c>
      <c r="B18661" s="15" t="s">
        <v>1911</v>
      </c>
      <c r="C18661" t="str">
        <f>_xlfn.XLOOKUP($B18661, STANDARDS!$A:$A, STANDARDS!$B:$B,,0,2)</f>
        <v>Gristhorpe Mbr, Cloughton Fm, Ravenscar Gp</v>
      </c>
      <c r="D18661" t="s">
        <v>2158</v>
      </c>
      <c r="E18661" t="s">
        <v>2175</v>
      </c>
      <c r="F18661">
        <v>54.5</v>
      </c>
      <c r="G18661">
        <v>-0.5</v>
      </c>
      <c r="H18661">
        <v>0.01</v>
      </c>
      <c r="I18661" t="s">
        <v>592</v>
      </c>
      <c r="J18661" cm="1">
        <f t="array" ref="J18661:L18661">_xlfn.XLOOKUP($C18661, AGE!$A:$A,AGE!$B:$D,,0,2)</f>
        <v>171.2</v>
      </c>
      <c r="K18661">
        <v>2.9000000000000057</v>
      </c>
      <c r="L18661" t="str">
        <v xml:space="preserve">GSA 2018 </v>
      </c>
      <c r="M18661" t="s">
        <v>2409</v>
      </c>
      <c r="P18661" t="s">
        <v>243</v>
      </c>
      <c r="S18661">
        <v>-22.53</v>
      </c>
      <c r="U18661" t="s">
        <v>2311</v>
      </c>
      <c r="V18661">
        <v>1</v>
      </c>
      <c r="W18661" t="s">
        <v>2560</v>
      </c>
      <c r="AB18661" t="s">
        <v>248</v>
      </c>
      <c r="AC18661" t="s">
        <v>2646</v>
      </c>
    </row>
    <row r="18662" spans="1:29" x14ac:dyDescent="0.3">
      <c r="A18662">
        <v>26636</v>
      </c>
      <c r="B18662" s="15" t="s">
        <v>1911</v>
      </c>
      <c r="C18662" t="str">
        <f>_xlfn.XLOOKUP($B18662, STANDARDS!$A:$A, STANDARDS!$B:$B,,0,2)</f>
        <v>Gristhorpe Mbr, Cloughton Fm, Ravenscar Gp</v>
      </c>
      <c r="D18662" t="s">
        <v>2158</v>
      </c>
      <c r="E18662" t="s">
        <v>2175</v>
      </c>
      <c r="F18662">
        <v>54.5</v>
      </c>
      <c r="G18662">
        <v>-0.5</v>
      </c>
      <c r="H18662">
        <v>0.01</v>
      </c>
      <c r="I18662" t="s">
        <v>592</v>
      </c>
      <c r="J18662" cm="1">
        <f t="array" ref="J18662:L18662">_xlfn.XLOOKUP($C18662, AGE!$A:$A,AGE!$B:$D,,0,2)</f>
        <v>171.2</v>
      </c>
      <c r="K18662">
        <v>2.9000000000000057</v>
      </c>
      <c r="L18662" t="str">
        <v xml:space="preserve">GSA 2018 </v>
      </c>
      <c r="M18662" t="s">
        <v>2419</v>
      </c>
      <c r="P18662" t="s">
        <v>243</v>
      </c>
      <c r="S18662">
        <v>-23.69</v>
      </c>
      <c r="U18662" t="s">
        <v>2311</v>
      </c>
      <c r="V18662">
        <v>1</v>
      </c>
      <c r="W18662" t="s">
        <v>2560</v>
      </c>
      <c r="AB18662" t="s">
        <v>248</v>
      </c>
      <c r="AC18662" t="s">
        <v>2646</v>
      </c>
    </row>
    <row r="18663" spans="1:29" x14ac:dyDescent="0.3">
      <c r="A18663">
        <v>26637</v>
      </c>
      <c r="B18663" s="15" t="s">
        <v>1911</v>
      </c>
      <c r="C18663" t="str">
        <f>_xlfn.XLOOKUP($B18663, STANDARDS!$A:$A, STANDARDS!$B:$B,,0,2)</f>
        <v>Gristhorpe Mbr, Cloughton Fm, Ravenscar Gp</v>
      </c>
      <c r="D18663" t="s">
        <v>2158</v>
      </c>
      <c r="E18663" t="s">
        <v>2175</v>
      </c>
      <c r="F18663">
        <v>54.5</v>
      </c>
      <c r="G18663">
        <v>-0.5</v>
      </c>
      <c r="H18663">
        <v>0.01</v>
      </c>
      <c r="I18663" t="s">
        <v>592</v>
      </c>
      <c r="J18663" cm="1">
        <f t="array" ref="J18663:L18663">_xlfn.XLOOKUP($C18663, AGE!$A:$A,AGE!$B:$D,,0,2)</f>
        <v>171.2</v>
      </c>
      <c r="K18663">
        <v>2.9000000000000057</v>
      </c>
      <c r="L18663" t="str">
        <v xml:space="preserve">GSA 2018 </v>
      </c>
      <c r="M18663" t="s">
        <v>2420</v>
      </c>
      <c r="P18663" t="s">
        <v>243</v>
      </c>
      <c r="S18663">
        <v>-23.79</v>
      </c>
      <c r="U18663" t="s">
        <v>2311</v>
      </c>
      <c r="V18663">
        <v>1</v>
      </c>
      <c r="W18663" t="s">
        <v>2560</v>
      </c>
      <c r="AB18663" t="s">
        <v>248</v>
      </c>
      <c r="AC18663" t="s">
        <v>2646</v>
      </c>
    </row>
    <row r="18664" spans="1:29" x14ac:dyDescent="0.3">
      <c r="A18664">
        <v>26638</v>
      </c>
      <c r="B18664" s="15" t="s">
        <v>1911</v>
      </c>
      <c r="C18664" t="str">
        <f>_xlfn.XLOOKUP($B18664, STANDARDS!$A:$A, STANDARDS!$B:$B,,0,2)</f>
        <v>Gristhorpe Mbr, Cloughton Fm, Ravenscar Gp</v>
      </c>
      <c r="D18664" t="s">
        <v>2158</v>
      </c>
      <c r="E18664" t="s">
        <v>2175</v>
      </c>
      <c r="F18664">
        <v>54.5</v>
      </c>
      <c r="G18664">
        <v>-0.5</v>
      </c>
      <c r="H18664">
        <v>0.01</v>
      </c>
      <c r="I18664" t="s">
        <v>592</v>
      </c>
      <c r="J18664" cm="1">
        <f t="array" ref="J18664:L18664">_xlfn.XLOOKUP($C18664, AGE!$A:$A,AGE!$B:$D,,0,2)</f>
        <v>171.2</v>
      </c>
      <c r="K18664">
        <v>2.9000000000000057</v>
      </c>
      <c r="L18664" t="str">
        <v xml:space="preserve">GSA 2018 </v>
      </c>
      <c r="M18664" t="s">
        <v>2405</v>
      </c>
      <c r="P18664" t="s">
        <v>243</v>
      </c>
      <c r="S18664">
        <v>-22.26</v>
      </c>
      <c r="U18664" t="s">
        <v>2311</v>
      </c>
      <c r="V18664">
        <v>1</v>
      </c>
      <c r="W18664" t="s">
        <v>2560</v>
      </c>
      <c r="AB18664" t="s">
        <v>248</v>
      </c>
      <c r="AC18664" t="s">
        <v>2646</v>
      </c>
    </row>
    <row r="18665" spans="1:29" x14ac:dyDescent="0.3">
      <c r="A18665">
        <v>26639</v>
      </c>
      <c r="B18665" s="15" t="s">
        <v>1911</v>
      </c>
      <c r="C18665" t="str">
        <f>_xlfn.XLOOKUP($B18665, STANDARDS!$A:$A, STANDARDS!$B:$B,,0,2)</f>
        <v>Gristhorpe Mbr, Cloughton Fm, Ravenscar Gp</v>
      </c>
      <c r="D18665" t="s">
        <v>2158</v>
      </c>
      <c r="E18665" t="s">
        <v>2175</v>
      </c>
      <c r="F18665">
        <v>54.5</v>
      </c>
      <c r="G18665">
        <v>-0.5</v>
      </c>
      <c r="H18665">
        <v>0.01</v>
      </c>
      <c r="I18665" t="s">
        <v>592</v>
      </c>
      <c r="J18665" cm="1">
        <f t="array" ref="J18665:L18665">_xlfn.XLOOKUP($C18665, AGE!$A:$A,AGE!$B:$D,,0,2)</f>
        <v>171.2</v>
      </c>
      <c r="K18665">
        <v>2.9000000000000057</v>
      </c>
      <c r="L18665" t="str">
        <v xml:space="preserve">GSA 2018 </v>
      </c>
      <c r="M18665" t="s">
        <v>2421</v>
      </c>
      <c r="P18665" t="s">
        <v>243</v>
      </c>
      <c r="S18665">
        <v>-24.03</v>
      </c>
      <c r="U18665" t="s">
        <v>2311</v>
      </c>
      <c r="V18665">
        <v>1</v>
      </c>
      <c r="W18665" t="s">
        <v>2560</v>
      </c>
      <c r="AB18665" t="s">
        <v>248</v>
      </c>
      <c r="AC18665" t="s">
        <v>2646</v>
      </c>
    </row>
    <row r="18666" spans="1:29" x14ac:dyDescent="0.3">
      <c r="A18666">
        <v>26640</v>
      </c>
      <c r="B18666" s="15" t="s">
        <v>1911</v>
      </c>
      <c r="C18666" t="str">
        <f>_xlfn.XLOOKUP($B18666, STANDARDS!$A:$A, STANDARDS!$B:$B,,0,2)</f>
        <v>Gristhorpe Mbr, Cloughton Fm, Ravenscar Gp</v>
      </c>
      <c r="D18666" t="s">
        <v>2158</v>
      </c>
      <c r="E18666" t="s">
        <v>2175</v>
      </c>
      <c r="F18666">
        <v>54.5</v>
      </c>
      <c r="G18666">
        <v>-0.5</v>
      </c>
      <c r="H18666">
        <v>0.01</v>
      </c>
      <c r="I18666" t="s">
        <v>592</v>
      </c>
      <c r="J18666" cm="1">
        <f t="array" ref="J18666:L18666">_xlfn.XLOOKUP($C18666, AGE!$A:$A,AGE!$B:$D,,0,2)</f>
        <v>171.2</v>
      </c>
      <c r="K18666">
        <v>2.9000000000000057</v>
      </c>
      <c r="L18666" t="str">
        <v xml:space="preserve">GSA 2018 </v>
      </c>
      <c r="M18666" t="s">
        <v>2421</v>
      </c>
      <c r="P18666" t="s">
        <v>243</v>
      </c>
      <c r="S18666">
        <v>-23.63</v>
      </c>
      <c r="U18666" t="s">
        <v>2311</v>
      </c>
      <c r="V18666">
        <v>1</v>
      </c>
      <c r="W18666" t="s">
        <v>2560</v>
      </c>
      <c r="AB18666" t="s">
        <v>248</v>
      </c>
      <c r="AC18666" t="s">
        <v>2646</v>
      </c>
    </row>
    <row r="18667" spans="1:29" x14ac:dyDescent="0.3">
      <c r="A18667">
        <v>26641</v>
      </c>
      <c r="B18667" s="15" t="s">
        <v>1911</v>
      </c>
      <c r="C18667" t="str">
        <f>_xlfn.XLOOKUP($B18667, STANDARDS!$A:$A, STANDARDS!$B:$B,,0,2)</f>
        <v>Gristhorpe Mbr, Cloughton Fm, Ravenscar Gp</v>
      </c>
      <c r="D18667" t="s">
        <v>2158</v>
      </c>
      <c r="E18667" t="s">
        <v>2175</v>
      </c>
      <c r="F18667">
        <v>54.5</v>
      </c>
      <c r="G18667">
        <v>-0.5</v>
      </c>
      <c r="H18667">
        <v>0.01</v>
      </c>
      <c r="I18667" t="s">
        <v>592</v>
      </c>
      <c r="J18667" cm="1">
        <f t="array" ref="J18667:L18667">_xlfn.XLOOKUP($C18667, AGE!$A:$A,AGE!$B:$D,,0,2)</f>
        <v>171.2</v>
      </c>
      <c r="K18667">
        <v>2.9000000000000057</v>
      </c>
      <c r="L18667" t="str">
        <v xml:space="preserve">GSA 2018 </v>
      </c>
      <c r="M18667" t="s">
        <v>2405</v>
      </c>
      <c r="P18667" t="s">
        <v>243</v>
      </c>
      <c r="S18667">
        <v>-21.83</v>
      </c>
      <c r="U18667" t="s">
        <v>2311</v>
      </c>
      <c r="V18667">
        <v>1</v>
      </c>
      <c r="W18667" t="s">
        <v>2560</v>
      </c>
      <c r="AB18667" t="s">
        <v>248</v>
      </c>
      <c r="AC18667" t="s">
        <v>2646</v>
      </c>
    </row>
    <row r="18668" spans="1:29" x14ac:dyDescent="0.3">
      <c r="A18668">
        <v>26642</v>
      </c>
      <c r="B18668" s="15" t="s">
        <v>1911</v>
      </c>
      <c r="C18668" t="str">
        <f>_xlfn.XLOOKUP($B18668, STANDARDS!$A:$A, STANDARDS!$B:$B,,0,2)</f>
        <v>Gristhorpe Mbr, Cloughton Fm, Ravenscar Gp</v>
      </c>
      <c r="D18668" t="s">
        <v>2158</v>
      </c>
      <c r="E18668" t="s">
        <v>2175</v>
      </c>
      <c r="F18668">
        <v>54.5</v>
      </c>
      <c r="G18668">
        <v>-0.5</v>
      </c>
      <c r="H18668">
        <v>0.01</v>
      </c>
      <c r="I18668" t="s">
        <v>592</v>
      </c>
      <c r="J18668" cm="1">
        <f t="array" ref="J18668:L18668">_xlfn.XLOOKUP($C18668, AGE!$A:$A,AGE!$B:$D,,0,2)</f>
        <v>171.2</v>
      </c>
      <c r="K18668">
        <v>2.9000000000000057</v>
      </c>
      <c r="L18668" t="str">
        <v xml:space="preserve">GSA 2018 </v>
      </c>
      <c r="M18668" t="s">
        <v>2422</v>
      </c>
      <c r="P18668" t="s">
        <v>243</v>
      </c>
      <c r="S18668">
        <v>-23.93</v>
      </c>
      <c r="U18668" t="s">
        <v>2311</v>
      </c>
      <c r="V18668">
        <v>1</v>
      </c>
      <c r="W18668" t="s">
        <v>2560</v>
      </c>
      <c r="AB18668" t="s">
        <v>248</v>
      </c>
      <c r="AC18668" t="s">
        <v>2646</v>
      </c>
    </row>
    <row r="18669" spans="1:29" x14ac:dyDescent="0.3">
      <c r="A18669">
        <v>26643</v>
      </c>
      <c r="B18669" s="15" t="s">
        <v>1913</v>
      </c>
      <c r="C18669" t="str">
        <f>_xlfn.XLOOKUP($B18669, STANDARDS!$A:$A, STANDARDS!$B:$B,,0,2)</f>
        <v>Gristhorpe Mbr, Cloughton Fm, Ravenscar Gp</v>
      </c>
      <c r="D18669" t="s">
        <v>2158</v>
      </c>
      <c r="E18669" t="s">
        <v>2175</v>
      </c>
      <c r="F18669">
        <v>54.5</v>
      </c>
      <c r="G18669">
        <v>-0.5</v>
      </c>
      <c r="H18669">
        <v>0.01</v>
      </c>
      <c r="I18669" t="s">
        <v>592</v>
      </c>
      <c r="J18669" cm="1">
        <f t="array" ref="J18669:L18669">_xlfn.XLOOKUP($C18669, AGE!$A:$A,AGE!$B:$D,,0,2)</f>
        <v>171.2</v>
      </c>
      <c r="K18669">
        <v>2.9000000000000057</v>
      </c>
      <c r="L18669" t="str">
        <v xml:space="preserve">GSA 2018 </v>
      </c>
      <c r="M18669" t="s">
        <v>2405</v>
      </c>
      <c r="P18669" t="s">
        <v>243</v>
      </c>
      <c r="S18669">
        <v>-23.41</v>
      </c>
      <c r="U18669" t="s">
        <v>2311</v>
      </c>
      <c r="V18669">
        <v>1</v>
      </c>
      <c r="W18669" t="s">
        <v>2560</v>
      </c>
      <c r="AB18669" t="s">
        <v>248</v>
      </c>
      <c r="AC18669" t="s">
        <v>2646</v>
      </c>
    </row>
    <row r="18670" spans="1:29" x14ac:dyDescent="0.3">
      <c r="A18670">
        <v>26644</v>
      </c>
      <c r="B18670" s="15" t="s">
        <v>1911</v>
      </c>
      <c r="C18670" t="str">
        <f>_xlfn.XLOOKUP($B18670, STANDARDS!$A:$A, STANDARDS!$B:$B,,0,2)</f>
        <v>Gristhorpe Mbr, Cloughton Fm, Ravenscar Gp</v>
      </c>
      <c r="D18670" t="s">
        <v>2158</v>
      </c>
      <c r="E18670" t="s">
        <v>2175</v>
      </c>
      <c r="F18670">
        <v>54.5</v>
      </c>
      <c r="G18670">
        <v>-0.5</v>
      </c>
      <c r="H18670">
        <v>0.01</v>
      </c>
      <c r="I18670" t="s">
        <v>592</v>
      </c>
      <c r="J18670" cm="1">
        <f t="array" ref="J18670:L18670">_xlfn.XLOOKUP($C18670, AGE!$A:$A,AGE!$B:$D,,0,2)</f>
        <v>171.2</v>
      </c>
      <c r="K18670">
        <v>2.9000000000000057</v>
      </c>
      <c r="L18670" t="str">
        <v xml:space="preserve">GSA 2018 </v>
      </c>
      <c r="M18670" t="s">
        <v>2423</v>
      </c>
      <c r="P18670" t="s">
        <v>243</v>
      </c>
      <c r="S18670">
        <v>-23.12</v>
      </c>
      <c r="U18670" t="s">
        <v>2311</v>
      </c>
      <c r="V18670">
        <v>1</v>
      </c>
      <c r="W18670" t="s">
        <v>2560</v>
      </c>
      <c r="AB18670" t="s">
        <v>248</v>
      </c>
      <c r="AC18670" t="s">
        <v>2646</v>
      </c>
    </row>
    <row r="18671" spans="1:29" x14ac:dyDescent="0.3">
      <c r="A18671">
        <v>26645</v>
      </c>
      <c r="B18671" s="15" t="s">
        <v>1911</v>
      </c>
      <c r="C18671" t="str">
        <f>_xlfn.XLOOKUP($B18671, STANDARDS!$A:$A, STANDARDS!$B:$B,,0,2)</f>
        <v>Gristhorpe Mbr, Cloughton Fm, Ravenscar Gp</v>
      </c>
      <c r="D18671" t="s">
        <v>2158</v>
      </c>
      <c r="E18671" t="s">
        <v>2175</v>
      </c>
      <c r="F18671">
        <v>54.5</v>
      </c>
      <c r="G18671">
        <v>-0.5</v>
      </c>
      <c r="H18671">
        <v>0.01</v>
      </c>
      <c r="I18671" t="s">
        <v>592</v>
      </c>
      <c r="J18671" cm="1">
        <f t="array" ref="J18671:L18671">_xlfn.XLOOKUP($C18671, AGE!$A:$A,AGE!$B:$D,,0,2)</f>
        <v>171.2</v>
      </c>
      <c r="K18671">
        <v>2.9000000000000057</v>
      </c>
      <c r="L18671" t="str">
        <v xml:space="preserve">GSA 2018 </v>
      </c>
      <c r="M18671" t="s">
        <v>2409</v>
      </c>
      <c r="P18671" t="s">
        <v>243</v>
      </c>
      <c r="S18671">
        <v>-22.04</v>
      </c>
      <c r="U18671" t="s">
        <v>2311</v>
      </c>
      <c r="V18671">
        <v>1</v>
      </c>
      <c r="W18671" t="s">
        <v>2560</v>
      </c>
      <c r="AB18671" t="s">
        <v>248</v>
      </c>
      <c r="AC18671" t="s">
        <v>2646</v>
      </c>
    </row>
    <row r="18672" spans="1:29" x14ac:dyDescent="0.3">
      <c r="A18672">
        <v>26646</v>
      </c>
      <c r="B18672" s="15" t="s">
        <v>1911</v>
      </c>
      <c r="C18672" t="str">
        <f>_xlfn.XLOOKUP($B18672, STANDARDS!$A:$A, STANDARDS!$B:$B,,0,2)</f>
        <v>Gristhorpe Mbr, Cloughton Fm, Ravenscar Gp</v>
      </c>
      <c r="D18672" t="s">
        <v>2158</v>
      </c>
      <c r="E18672" t="s">
        <v>2175</v>
      </c>
      <c r="F18672">
        <v>54.5</v>
      </c>
      <c r="G18672">
        <v>-0.5</v>
      </c>
      <c r="H18672">
        <v>0.01</v>
      </c>
      <c r="I18672" t="s">
        <v>592</v>
      </c>
      <c r="J18672" cm="1">
        <f t="array" ref="J18672:L18672">_xlfn.XLOOKUP($C18672, AGE!$A:$A,AGE!$B:$D,,0,2)</f>
        <v>171.2</v>
      </c>
      <c r="K18672">
        <v>2.9000000000000057</v>
      </c>
      <c r="L18672" t="str">
        <v xml:space="preserve">GSA 2018 </v>
      </c>
      <c r="M18672" t="s">
        <v>2405</v>
      </c>
      <c r="P18672" t="s">
        <v>243</v>
      </c>
      <c r="S18672">
        <v>-21.36</v>
      </c>
      <c r="U18672" t="s">
        <v>2311</v>
      </c>
      <c r="V18672">
        <v>1</v>
      </c>
      <c r="W18672" t="s">
        <v>2560</v>
      </c>
      <c r="AB18672" t="s">
        <v>248</v>
      </c>
      <c r="AC18672" t="s">
        <v>2646</v>
      </c>
    </row>
    <row r="18673" spans="1:29" x14ac:dyDescent="0.3">
      <c r="A18673">
        <v>26647</v>
      </c>
      <c r="B18673" s="15" t="s">
        <v>1913</v>
      </c>
      <c r="C18673" t="str">
        <f>_xlfn.XLOOKUP($B18673, STANDARDS!$A:$A, STANDARDS!$B:$B,,0,2)</f>
        <v>Gristhorpe Mbr, Cloughton Fm, Ravenscar Gp</v>
      </c>
      <c r="D18673" t="s">
        <v>2158</v>
      </c>
      <c r="E18673" t="s">
        <v>2175</v>
      </c>
      <c r="F18673">
        <v>54.5</v>
      </c>
      <c r="G18673">
        <v>-0.5</v>
      </c>
      <c r="H18673">
        <v>0.01</v>
      </c>
      <c r="I18673" t="s">
        <v>592</v>
      </c>
      <c r="J18673" cm="1">
        <f t="array" ref="J18673:L18673">_xlfn.XLOOKUP($C18673, AGE!$A:$A,AGE!$B:$D,,0,2)</f>
        <v>171.2</v>
      </c>
      <c r="K18673">
        <v>2.9000000000000057</v>
      </c>
      <c r="L18673" t="str">
        <v xml:space="preserve">GSA 2018 </v>
      </c>
      <c r="M18673" t="s">
        <v>2405</v>
      </c>
      <c r="P18673" t="s">
        <v>243</v>
      </c>
      <c r="S18673">
        <v>-21.5</v>
      </c>
      <c r="U18673" t="s">
        <v>2311</v>
      </c>
      <c r="V18673">
        <v>1</v>
      </c>
      <c r="W18673" t="s">
        <v>2560</v>
      </c>
      <c r="AB18673" t="s">
        <v>248</v>
      </c>
      <c r="AC18673" t="s">
        <v>2646</v>
      </c>
    </row>
    <row r="18674" spans="1:29" x14ac:dyDescent="0.3">
      <c r="A18674">
        <v>26648</v>
      </c>
      <c r="B18674" s="15" t="s">
        <v>1911</v>
      </c>
      <c r="C18674" t="str">
        <f>_xlfn.XLOOKUP($B18674, STANDARDS!$A:$A, STANDARDS!$B:$B,,0,2)</f>
        <v>Gristhorpe Mbr, Cloughton Fm, Ravenscar Gp</v>
      </c>
      <c r="D18674" t="s">
        <v>2158</v>
      </c>
      <c r="E18674" t="s">
        <v>2175</v>
      </c>
      <c r="F18674">
        <v>54.5</v>
      </c>
      <c r="G18674">
        <v>-0.5</v>
      </c>
      <c r="H18674">
        <v>0.01</v>
      </c>
      <c r="I18674" t="s">
        <v>592</v>
      </c>
      <c r="J18674" cm="1">
        <f t="array" ref="J18674:L18674">_xlfn.XLOOKUP($C18674, AGE!$A:$A,AGE!$B:$D,,0,2)</f>
        <v>171.2</v>
      </c>
      <c r="K18674">
        <v>2.9000000000000057</v>
      </c>
      <c r="L18674" t="str">
        <v xml:space="preserve">GSA 2018 </v>
      </c>
      <c r="M18674" t="s">
        <v>2405</v>
      </c>
      <c r="P18674" t="s">
        <v>243</v>
      </c>
      <c r="S18674">
        <v>-21.75</v>
      </c>
      <c r="U18674" t="s">
        <v>2311</v>
      </c>
      <c r="V18674">
        <v>1</v>
      </c>
      <c r="W18674" t="s">
        <v>2560</v>
      </c>
      <c r="AB18674" t="s">
        <v>248</v>
      </c>
      <c r="AC18674" t="s">
        <v>2646</v>
      </c>
    </row>
    <row r="18675" spans="1:29" x14ac:dyDescent="0.3">
      <c r="A18675">
        <v>26649</v>
      </c>
      <c r="B18675" s="15" t="s">
        <v>1911</v>
      </c>
      <c r="C18675" t="str">
        <f>_xlfn.XLOOKUP($B18675, STANDARDS!$A:$A, STANDARDS!$B:$B,,0,2)</f>
        <v>Gristhorpe Mbr, Cloughton Fm, Ravenscar Gp</v>
      </c>
      <c r="D18675" t="s">
        <v>2158</v>
      </c>
      <c r="E18675" t="s">
        <v>2175</v>
      </c>
      <c r="F18675">
        <v>54.5</v>
      </c>
      <c r="G18675">
        <v>-0.5</v>
      </c>
      <c r="H18675">
        <v>0.01</v>
      </c>
      <c r="I18675" t="s">
        <v>592</v>
      </c>
      <c r="J18675" cm="1">
        <f t="array" ref="J18675:L18675">_xlfn.XLOOKUP($C18675, AGE!$A:$A,AGE!$B:$D,,0,2)</f>
        <v>171.2</v>
      </c>
      <c r="K18675">
        <v>2.9000000000000057</v>
      </c>
      <c r="L18675" t="str">
        <v xml:space="preserve">GSA 2018 </v>
      </c>
      <c r="M18675" t="s">
        <v>2405</v>
      </c>
      <c r="P18675" t="s">
        <v>243</v>
      </c>
      <c r="S18675">
        <v>-22.7</v>
      </c>
      <c r="U18675" t="s">
        <v>2311</v>
      </c>
      <c r="V18675">
        <v>1</v>
      </c>
      <c r="W18675" t="s">
        <v>2560</v>
      </c>
      <c r="AB18675" t="s">
        <v>248</v>
      </c>
      <c r="AC18675" t="s">
        <v>2646</v>
      </c>
    </row>
    <row r="18676" spans="1:29" x14ac:dyDescent="0.3">
      <c r="A18676">
        <v>26650</v>
      </c>
      <c r="B18676" s="15" t="s">
        <v>1911</v>
      </c>
      <c r="C18676" t="str">
        <f>_xlfn.XLOOKUP($B18676, STANDARDS!$A:$A, STANDARDS!$B:$B,,0,2)</f>
        <v>Gristhorpe Mbr, Cloughton Fm, Ravenscar Gp</v>
      </c>
      <c r="D18676" t="s">
        <v>2158</v>
      </c>
      <c r="E18676" t="s">
        <v>2175</v>
      </c>
      <c r="F18676">
        <v>54.5</v>
      </c>
      <c r="G18676">
        <v>-0.5</v>
      </c>
      <c r="H18676">
        <v>0.01</v>
      </c>
      <c r="I18676" t="s">
        <v>592</v>
      </c>
      <c r="J18676" cm="1">
        <f t="array" ref="J18676:L18676">_xlfn.XLOOKUP($C18676, AGE!$A:$A,AGE!$B:$D,,0,2)</f>
        <v>171.2</v>
      </c>
      <c r="K18676">
        <v>2.9000000000000057</v>
      </c>
      <c r="L18676" t="str">
        <v xml:space="preserve">GSA 2018 </v>
      </c>
      <c r="M18676" t="s">
        <v>2405</v>
      </c>
      <c r="P18676" t="s">
        <v>243</v>
      </c>
      <c r="S18676">
        <v>-22.32</v>
      </c>
      <c r="U18676" t="s">
        <v>2311</v>
      </c>
      <c r="V18676">
        <v>1</v>
      </c>
      <c r="W18676" t="s">
        <v>2560</v>
      </c>
      <c r="AB18676" t="s">
        <v>248</v>
      </c>
      <c r="AC18676" t="s">
        <v>2646</v>
      </c>
    </row>
    <row r="18677" spans="1:29" x14ac:dyDescent="0.3">
      <c r="A18677">
        <v>26651</v>
      </c>
      <c r="B18677" s="15" t="s">
        <v>1911</v>
      </c>
      <c r="C18677" t="str">
        <f>_xlfn.XLOOKUP($B18677, STANDARDS!$A:$A, STANDARDS!$B:$B,,0,2)</f>
        <v>Gristhorpe Mbr, Cloughton Fm, Ravenscar Gp</v>
      </c>
      <c r="D18677" t="s">
        <v>2158</v>
      </c>
      <c r="E18677" t="s">
        <v>2175</v>
      </c>
      <c r="F18677">
        <v>54.5</v>
      </c>
      <c r="G18677">
        <v>-0.5</v>
      </c>
      <c r="H18677">
        <v>0.01</v>
      </c>
      <c r="I18677" t="s">
        <v>592</v>
      </c>
      <c r="J18677" cm="1">
        <f t="array" ref="J18677:L18677">_xlfn.XLOOKUP($C18677, AGE!$A:$A,AGE!$B:$D,,0,2)</f>
        <v>171.2</v>
      </c>
      <c r="K18677">
        <v>2.9000000000000057</v>
      </c>
      <c r="L18677" t="str">
        <v xml:space="preserve">GSA 2018 </v>
      </c>
      <c r="M18677" t="s">
        <v>2405</v>
      </c>
      <c r="P18677" t="s">
        <v>243</v>
      </c>
      <c r="S18677">
        <v>-21.28</v>
      </c>
      <c r="U18677" t="s">
        <v>2311</v>
      </c>
      <c r="V18677">
        <v>1</v>
      </c>
      <c r="W18677" t="s">
        <v>2560</v>
      </c>
      <c r="AB18677" t="s">
        <v>248</v>
      </c>
      <c r="AC18677" t="s">
        <v>2646</v>
      </c>
    </row>
    <row r="18678" spans="1:29" x14ac:dyDescent="0.3">
      <c r="A18678">
        <v>26652</v>
      </c>
      <c r="B18678" s="15" t="s">
        <v>1911</v>
      </c>
      <c r="C18678" t="str">
        <f>_xlfn.XLOOKUP($B18678, STANDARDS!$A:$A, STANDARDS!$B:$B,,0,2)</f>
        <v>Gristhorpe Mbr, Cloughton Fm, Ravenscar Gp</v>
      </c>
      <c r="D18678" t="s">
        <v>2158</v>
      </c>
      <c r="E18678" t="s">
        <v>2175</v>
      </c>
      <c r="F18678">
        <v>54.5</v>
      </c>
      <c r="G18678">
        <v>-0.5</v>
      </c>
      <c r="H18678">
        <v>0.01</v>
      </c>
      <c r="I18678" t="s">
        <v>592</v>
      </c>
      <c r="J18678" cm="1">
        <f t="array" ref="J18678:L18678">_xlfn.XLOOKUP($C18678, AGE!$A:$A,AGE!$B:$D,,0,2)</f>
        <v>171.2</v>
      </c>
      <c r="K18678">
        <v>2.9000000000000057</v>
      </c>
      <c r="L18678" t="str">
        <v xml:space="preserve">GSA 2018 </v>
      </c>
      <c r="M18678" t="s">
        <v>2405</v>
      </c>
      <c r="P18678" t="s">
        <v>243</v>
      </c>
      <c r="S18678">
        <v>-22.86</v>
      </c>
      <c r="U18678" t="s">
        <v>2311</v>
      </c>
      <c r="V18678">
        <v>1</v>
      </c>
      <c r="W18678" t="s">
        <v>2560</v>
      </c>
      <c r="AB18678" t="s">
        <v>248</v>
      </c>
      <c r="AC18678" t="s">
        <v>2646</v>
      </c>
    </row>
    <row r="18679" spans="1:29" x14ac:dyDescent="0.3">
      <c r="A18679">
        <v>26653</v>
      </c>
      <c r="B18679" s="15" t="s">
        <v>1911</v>
      </c>
      <c r="C18679" t="str">
        <f>_xlfn.XLOOKUP($B18679, STANDARDS!$A:$A, STANDARDS!$B:$B,,0,2)</f>
        <v>Gristhorpe Mbr, Cloughton Fm, Ravenscar Gp</v>
      </c>
      <c r="D18679" t="s">
        <v>2158</v>
      </c>
      <c r="E18679" t="s">
        <v>2175</v>
      </c>
      <c r="F18679">
        <v>54.5</v>
      </c>
      <c r="G18679">
        <v>-0.5</v>
      </c>
      <c r="H18679">
        <v>0.01</v>
      </c>
      <c r="I18679" t="s">
        <v>592</v>
      </c>
      <c r="J18679" cm="1">
        <f t="array" ref="J18679:L18679">_xlfn.XLOOKUP($C18679, AGE!$A:$A,AGE!$B:$D,,0,2)</f>
        <v>171.2</v>
      </c>
      <c r="K18679">
        <v>2.9000000000000057</v>
      </c>
      <c r="L18679" t="str">
        <v xml:space="preserve">GSA 2018 </v>
      </c>
      <c r="M18679" t="s">
        <v>2405</v>
      </c>
      <c r="P18679" t="s">
        <v>243</v>
      </c>
      <c r="S18679">
        <v>-20.95</v>
      </c>
      <c r="U18679" t="s">
        <v>2311</v>
      </c>
      <c r="V18679">
        <v>1</v>
      </c>
      <c r="W18679" t="s">
        <v>2560</v>
      </c>
      <c r="AB18679" t="s">
        <v>248</v>
      </c>
      <c r="AC18679" t="s">
        <v>2646</v>
      </c>
    </row>
    <row r="18680" spans="1:29" x14ac:dyDescent="0.3">
      <c r="A18680">
        <v>26654</v>
      </c>
      <c r="B18680" s="15" t="s">
        <v>1911</v>
      </c>
      <c r="C18680" t="str">
        <f>_xlfn.XLOOKUP($B18680, STANDARDS!$A:$A, STANDARDS!$B:$B,,0,2)</f>
        <v>Gristhorpe Mbr, Cloughton Fm, Ravenscar Gp</v>
      </c>
      <c r="D18680" t="s">
        <v>2158</v>
      </c>
      <c r="E18680" t="s">
        <v>2175</v>
      </c>
      <c r="F18680">
        <v>54.5</v>
      </c>
      <c r="G18680">
        <v>-0.5</v>
      </c>
      <c r="H18680">
        <v>0.01</v>
      </c>
      <c r="I18680" t="s">
        <v>592</v>
      </c>
      <c r="J18680" cm="1">
        <f t="array" ref="J18680:L18680">_xlfn.XLOOKUP($C18680, AGE!$A:$A,AGE!$B:$D,,0,2)</f>
        <v>171.2</v>
      </c>
      <c r="K18680">
        <v>2.9000000000000057</v>
      </c>
      <c r="L18680" t="str">
        <v xml:space="preserve">GSA 2018 </v>
      </c>
      <c r="M18680" t="s">
        <v>2405</v>
      </c>
      <c r="P18680" t="s">
        <v>243</v>
      </c>
      <c r="S18680">
        <v>-21.69</v>
      </c>
      <c r="U18680" t="s">
        <v>2311</v>
      </c>
      <c r="V18680">
        <v>1</v>
      </c>
      <c r="W18680" t="s">
        <v>2560</v>
      </c>
      <c r="AB18680" t="s">
        <v>248</v>
      </c>
      <c r="AC18680" t="s">
        <v>2646</v>
      </c>
    </row>
    <row r="18681" spans="1:29" x14ac:dyDescent="0.3">
      <c r="A18681">
        <v>26655</v>
      </c>
      <c r="B18681" s="15" t="s">
        <v>1911</v>
      </c>
      <c r="C18681" t="str">
        <f>_xlfn.XLOOKUP($B18681, STANDARDS!$A:$A, STANDARDS!$B:$B,,0,2)</f>
        <v>Gristhorpe Mbr, Cloughton Fm, Ravenscar Gp</v>
      </c>
      <c r="D18681" t="s">
        <v>2158</v>
      </c>
      <c r="E18681" t="s">
        <v>2175</v>
      </c>
      <c r="F18681">
        <v>54.5</v>
      </c>
      <c r="G18681">
        <v>-0.5</v>
      </c>
      <c r="H18681">
        <v>0.01</v>
      </c>
      <c r="I18681" t="s">
        <v>592</v>
      </c>
      <c r="J18681" cm="1">
        <f t="array" ref="J18681:L18681">_xlfn.XLOOKUP($C18681, AGE!$A:$A,AGE!$B:$D,,0,2)</f>
        <v>171.2</v>
      </c>
      <c r="K18681">
        <v>2.9000000000000057</v>
      </c>
      <c r="L18681" t="str">
        <v xml:space="preserve">GSA 2018 </v>
      </c>
      <c r="M18681" t="s">
        <v>2405</v>
      </c>
      <c r="P18681" t="s">
        <v>243</v>
      </c>
      <c r="S18681">
        <v>-23.23</v>
      </c>
      <c r="U18681" t="s">
        <v>2311</v>
      </c>
      <c r="V18681">
        <v>1</v>
      </c>
      <c r="W18681" t="s">
        <v>2560</v>
      </c>
      <c r="AB18681" t="s">
        <v>248</v>
      </c>
      <c r="AC18681" t="s">
        <v>2646</v>
      </c>
    </row>
    <row r="18682" spans="1:29" x14ac:dyDescent="0.3">
      <c r="A18682">
        <v>26656</v>
      </c>
      <c r="B18682" s="15" t="s">
        <v>1911</v>
      </c>
      <c r="C18682" t="str">
        <f>_xlfn.XLOOKUP($B18682, STANDARDS!$A:$A, STANDARDS!$B:$B,,0,2)</f>
        <v>Gristhorpe Mbr, Cloughton Fm, Ravenscar Gp</v>
      </c>
      <c r="D18682" t="s">
        <v>2158</v>
      </c>
      <c r="E18682" t="s">
        <v>2175</v>
      </c>
      <c r="F18682">
        <v>54.5</v>
      </c>
      <c r="G18682">
        <v>-0.5</v>
      </c>
      <c r="H18682">
        <v>0.01</v>
      </c>
      <c r="I18682" t="s">
        <v>592</v>
      </c>
      <c r="J18682" cm="1">
        <f t="array" ref="J18682:L18682">_xlfn.XLOOKUP($C18682, AGE!$A:$A,AGE!$B:$D,,0,2)</f>
        <v>171.2</v>
      </c>
      <c r="K18682">
        <v>2.9000000000000057</v>
      </c>
      <c r="L18682" t="str">
        <v xml:space="preserve">GSA 2018 </v>
      </c>
      <c r="M18682" t="s">
        <v>2405</v>
      </c>
      <c r="P18682" t="s">
        <v>243</v>
      </c>
      <c r="S18682">
        <v>-23.2</v>
      </c>
      <c r="U18682" t="s">
        <v>2311</v>
      </c>
      <c r="V18682">
        <v>1</v>
      </c>
      <c r="W18682" t="s">
        <v>2560</v>
      </c>
      <c r="AB18682" t="s">
        <v>248</v>
      </c>
      <c r="AC18682" t="s">
        <v>2646</v>
      </c>
    </row>
    <row r="18683" spans="1:29" x14ac:dyDescent="0.3">
      <c r="A18683">
        <v>26657</v>
      </c>
      <c r="B18683" s="15" t="s">
        <v>1911</v>
      </c>
      <c r="C18683" t="str">
        <f>_xlfn.XLOOKUP($B18683, STANDARDS!$A:$A, STANDARDS!$B:$B,,0,2)</f>
        <v>Gristhorpe Mbr, Cloughton Fm, Ravenscar Gp</v>
      </c>
      <c r="D18683" t="s">
        <v>2158</v>
      </c>
      <c r="E18683" t="s">
        <v>2175</v>
      </c>
      <c r="F18683">
        <v>54.5</v>
      </c>
      <c r="G18683">
        <v>-0.5</v>
      </c>
      <c r="H18683">
        <v>0.01</v>
      </c>
      <c r="I18683" t="s">
        <v>592</v>
      </c>
      <c r="J18683" cm="1">
        <f t="array" ref="J18683:L18683">_xlfn.XLOOKUP($C18683, AGE!$A:$A,AGE!$B:$D,,0,2)</f>
        <v>171.2</v>
      </c>
      <c r="K18683">
        <v>2.9000000000000057</v>
      </c>
      <c r="L18683" t="str">
        <v xml:space="preserve">GSA 2018 </v>
      </c>
      <c r="M18683" t="s">
        <v>2405</v>
      </c>
      <c r="P18683" t="s">
        <v>243</v>
      </c>
      <c r="S18683">
        <v>-23.37</v>
      </c>
      <c r="U18683" t="s">
        <v>2311</v>
      </c>
      <c r="V18683">
        <v>1</v>
      </c>
      <c r="W18683" t="s">
        <v>2560</v>
      </c>
      <c r="AB18683" t="s">
        <v>248</v>
      </c>
      <c r="AC18683" t="s">
        <v>2646</v>
      </c>
    </row>
    <row r="18684" spans="1:29" x14ac:dyDescent="0.3">
      <c r="A18684">
        <v>26658</v>
      </c>
      <c r="B18684" s="15" t="s">
        <v>1911</v>
      </c>
      <c r="C18684" t="str">
        <f>_xlfn.XLOOKUP($B18684, STANDARDS!$A:$A, STANDARDS!$B:$B,,0,2)</f>
        <v>Gristhorpe Mbr, Cloughton Fm, Ravenscar Gp</v>
      </c>
      <c r="D18684" t="s">
        <v>2158</v>
      </c>
      <c r="E18684" t="s">
        <v>2175</v>
      </c>
      <c r="F18684">
        <v>54.5</v>
      </c>
      <c r="G18684">
        <v>-0.5</v>
      </c>
      <c r="H18684">
        <v>0.01</v>
      </c>
      <c r="I18684" t="s">
        <v>592</v>
      </c>
      <c r="J18684" cm="1">
        <f t="array" ref="J18684:L18684">_xlfn.XLOOKUP($C18684, AGE!$A:$A,AGE!$B:$D,,0,2)</f>
        <v>171.2</v>
      </c>
      <c r="K18684">
        <v>2.9000000000000057</v>
      </c>
      <c r="L18684" t="str">
        <v xml:space="preserve">GSA 2018 </v>
      </c>
      <c r="M18684" t="s">
        <v>2405</v>
      </c>
      <c r="P18684" t="s">
        <v>243</v>
      </c>
      <c r="S18684">
        <v>-22.5</v>
      </c>
      <c r="U18684" t="s">
        <v>2311</v>
      </c>
      <c r="V18684">
        <v>1</v>
      </c>
      <c r="W18684" t="s">
        <v>2560</v>
      </c>
      <c r="AB18684" t="s">
        <v>248</v>
      </c>
      <c r="AC18684" t="s">
        <v>2646</v>
      </c>
    </row>
    <row r="18685" spans="1:29" x14ac:dyDescent="0.3">
      <c r="A18685">
        <v>26659</v>
      </c>
      <c r="B18685" s="15" t="s">
        <v>1911</v>
      </c>
      <c r="C18685" t="str">
        <f>_xlfn.XLOOKUP($B18685, STANDARDS!$A:$A, STANDARDS!$B:$B,,0,2)</f>
        <v>Gristhorpe Mbr, Cloughton Fm, Ravenscar Gp</v>
      </c>
      <c r="D18685" t="s">
        <v>2158</v>
      </c>
      <c r="E18685" t="s">
        <v>2175</v>
      </c>
      <c r="F18685">
        <v>54.5</v>
      </c>
      <c r="G18685">
        <v>-0.5</v>
      </c>
      <c r="H18685">
        <v>0.01</v>
      </c>
      <c r="I18685" t="s">
        <v>592</v>
      </c>
      <c r="J18685" cm="1">
        <f t="array" ref="J18685:L18685">_xlfn.XLOOKUP($C18685, AGE!$A:$A,AGE!$B:$D,,0,2)</f>
        <v>171.2</v>
      </c>
      <c r="K18685">
        <v>2.9000000000000057</v>
      </c>
      <c r="L18685" t="str">
        <v xml:space="preserve">GSA 2018 </v>
      </c>
      <c r="M18685" t="s">
        <v>2405</v>
      </c>
      <c r="P18685" t="s">
        <v>243</v>
      </c>
      <c r="S18685">
        <v>-22.27</v>
      </c>
      <c r="U18685" t="s">
        <v>2311</v>
      </c>
      <c r="V18685">
        <v>1</v>
      </c>
      <c r="W18685" t="s">
        <v>2560</v>
      </c>
      <c r="AB18685" t="s">
        <v>248</v>
      </c>
      <c r="AC18685" t="s">
        <v>2646</v>
      </c>
    </row>
    <row r="18686" spans="1:29" x14ac:dyDescent="0.3">
      <c r="A18686">
        <v>26660</v>
      </c>
      <c r="B18686" s="15" t="s">
        <v>1911</v>
      </c>
      <c r="C18686" t="str">
        <f>_xlfn.XLOOKUP($B18686, STANDARDS!$A:$A, STANDARDS!$B:$B,,0,2)</f>
        <v>Gristhorpe Mbr, Cloughton Fm, Ravenscar Gp</v>
      </c>
      <c r="D18686" t="s">
        <v>2158</v>
      </c>
      <c r="E18686" t="s">
        <v>2175</v>
      </c>
      <c r="F18686">
        <v>54.5</v>
      </c>
      <c r="G18686">
        <v>-0.5</v>
      </c>
      <c r="H18686">
        <v>0.01</v>
      </c>
      <c r="I18686" t="s">
        <v>592</v>
      </c>
      <c r="J18686" cm="1">
        <f t="array" ref="J18686:L18686">_xlfn.XLOOKUP($C18686, AGE!$A:$A,AGE!$B:$D,,0,2)</f>
        <v>171.2</v>
      </c>
      <c r="K18686">
        <v>2.9000000000000057</v>
      </c>
      <c r="L18686" t="str">
        <v xml:space="preserve">GSA 2018 </v>
      </c>
      <c r="M18686" t="s">
        <v>2405</v>
      </c>
      <c r="P18686" t="s">
        <v>243</v>
      </c>
      <c r="S18686">
        <v>-22.36</v>
      </c>
      <c r="U18686" t="s">
        <v>2311</v>
      </c>
      <c r="V18686">
        <v>1</v>
      </c>
      <c r="W18686" t="s">
        <v>2560</v>
      </c>
      <c r="AB18686" t="s">
        <v>248</v>
      </c>
      <c r="AC18686" t="s">
        <v>2646</v>
      </c>
    </row>
    <row r="18687" spans="1:29" x14ac:dyDescent="0.3">
      <c r="A18687">
        <v>26661</v>
      </c>
      <c r="B18687" s="15" t="s">
        <v>1911</v>
      </c>
      <c r="C18687" t="str">
        <f>_xlfn.XLOOKUP($B18687, STANDARDS!$A:$A, STANDARDS!$B:$B,,0,2)</f>
        <v>Gristhorpe Mbr, Cloughton Fm, Ravenscar Gp</v>
      </c>
      <c r="D18687" t="s">
        <v>2158</v>
      </c>
      <c r="E18687" t="s">
        <v>2175</v>
      </c>
      <c r="F18687">
        <v>54.5</v>
      </c>
      <c r="G18687">
        <v>-0.5</v>
      </c>
      <c r="H18687">
        <v>0.01</v>
      </c>
      <c r="I18687" t="s">
        <v>592</v>
      </c>
      <c r="J18687" cm="1">
        <f t="array" ref="J18687:L18687">_xlfn.XLOOKUP($C18687, AGE!$A:$A,AGE!$B:$D,,0,2)</f>
        <v>171.2</v>
      </c>
      <c r="K18687">
        <v>2.9000000000000057</v>
      </c>
      <c r="L18687" t="str">
        <v xml:space="preserve">GSA 2018 </v>
      </c>
      <c r="M18687" t="s">
        <v>2405</v>
      </c>
      <c r="P18687" t="s">
        <v>243</v>
      </c>
      <c r="S18687">
        <v>-22.5</v>
      </c>
      <c r="U18687" t="s">
        <v>2311</v>
      </c>
      <c r="V18687">
        <v>1</v>
      </c>
      <c r="W18687" t="s">
        <v>2560</v>
      </c>
      <c r="AB18687" t="s">
        <v>248</v>
      </c>
      <c r="AC18687" t="s">
        <v>2646</v>
      </c>
    </row>
    <row r="18688" spans="1:29" x14ac:dyDescent="0.3">
      <c r="A18688">
        <v>26662</v>
      </c>
      <c r="B18688" s="15" t="s">
        <v>1911</v>
      </c>
      <c r="C18688" t="str">
        <f>_xlfn.XLOOKUP($B18688, STANDARDS!$A:$A, STANDARDS!$B:$B,,0,2)</f>
        <v>Gristhorpe Mbr, Cloughton Fm, Ravenscar Gp</v>
      </c>
      <c r="D18688" t="s">
        <v>2158</v>
      </c>
      <c r="E18688" t="s">
        <v>2175</v>
      </c>
      <c r="F18688">
        <v>54.5</v>
      </c>
      <c r="G18688">
        <v>-0.5</v>
      </c>
      <c r="H18688">
        <v>0.01</v>
      </c>
      <c r="I18688" t="s">
        <v>592</v>
      </c>
      <c r="J18688" cm="1">
        <f t="array" ref="J18688:L18688">_xlfn.XLOOKUP($C18688, AGE!$A:$A,AGE!$B:$D,,0,2)</f>
        <v>171.2</v>
      </c>
      <c r="K18688">
        <v>2.9000000000000057</v>
      </c>
      <c r="L18688" t="str">
        <v xml:space="preserve">GSA 2018 </v>
      </c>
      <c r="M18688" t="s">
        <v>2405</v>
      </c>
      <c r="P18688" t="s">
        <v>243</v>
      </c>
      <c r="S18688">
        <v>-22.27</v>
      </c>
      <c r="U18688" t="s">
        <v>2311</v>
      </c>
      <c r="V18688">
        <v>1</v>
      </c>
      <c r="W18688" t="s">
        <v>2560</v>
      </c>
      <c r="AB18688" t="s">
        <v>248</v>
      </c>
      <c r="AC18688" t="s">
        <v>2646</v>
      </c>
    </row>
    <row r="18689" spans="1:29" x14ac:dyDescent="0.3">
      <c r="A18689">
        <v>26663</v>
      </c>
      <c r="B18689" s="15" t="s">
        <v>1911</v>
      </c>
      <c r="C18689" t="str">
        <f>_xlfn.XLOOKUP($B18689, STANDARDS!$A:$A, STANDARDS!$B:$B,,0,2)</f>
        <v>Gristhorpe Mbr, Cloughton Fm, Ravenscar Gp</v>
      </c>
      <c r="D18689" t="s">
        <v>2158</v>
      </c>
      <c r="E18689" t="s">
        <v>2175</v>
      </c>
      <c r="F18689">
        <v>54.5</v>
      </c>
      <c r="G18689">
        <v>-0.5</v>
      </c>
      <c r="H18689">
        <v>0.01</v>
      </c>
      <c r="I18689" t="s">
        <v>592</v>
      </c>
      <c r="J18689" cm="1">
        <f t="array" ref="J18689:L18689">_xlfn.XLOOKUP($C18689, AGE!$A:$A,AGE!$B:$D,,0,2)</f>
        <v>171.2</v>
      </c>
      <c r="K18689">
        <v>2.9000000000000057</v>
      </c>
      <c r="L18689" t="str">
        <v xml:space="preserve">GSA 2018 </v>
      </c>
      <c r="M18689" t="s">
        <v>2424</v>
      </c>
      <c r="P18689" t="s">
        <v>243</v>
      </c>
      <c r="S18689">
        <v>-23.51</v>
      </c>
      <c r="U18689" t="s">
        <v>2311</v>
      </c>
      <c r="V18689">
        <v>1</v>
      </c>
      <c r="W18689" t="s">
        <v>2560</v>
      </c>
      <c r="AB18689" t="s">
        <v>248</v>
      </c>
      <c r="AC18689" t="s">
        <v>2646</v>
      </c>
    </row>
    <row r="18690" spans="1:29" x14ac:dyDescent="0.3">
      <c r="A18690">
        <v>26664</v>
      </c>
      <c r="B18690" s="15" t="s">
        <v>1911</v>
      </c>
      <c r="C18690" t="str">
        <f>_xlfn.XLOOKUP($B18690, STANDARDS!$A:$A, STANDARDS!$B:$B,,0,2)</f>
        <v>Gristhorpe Mbr, Cloughton Fm, Ravenscar Gp</v>
      </c>
      <c r="D18690" t="s">
        <v>2158</v>
      </c>
      <c r="E18690" t="s">
        <v>2175</v>
      </c>
      <c r="F18690">
        <v>54.5</v>
      </c>
      <c r="G18690">
        <v>-0.5</v>
      </c>
      <c r="H18690">
        <v>0.01</v>
      </c>
      <c r="I18690" t="s">
        <v>592</v>
      </c>
      <c r="J18690" cm="1">
        <f t="array" ref="J18690:L18690">_xlfn.XLOOKUP($C18690, AGE!$A:$A,AGE!$B:$D,,0,2)</f>
        <v>171.2</v>
      </c>
      <c r="K18690">
        <v>2.9000000000000057</v>
      </c>
      <c r="L18690" t="str">
        <v xml:space="preserve">GSA 2018 </v>
      </c>
      <c r="M18690" t="s">
        <v>2424</v>
      </c>
      <c r="P18690" t="s">
        <v>243</v>
      </c>
      <c r="S18690">
        <v>-22.87</v>
      </c>
      <c r="U18690" t="s">
        <v>2311</v>
      </c>
      <c r="V18690">
        <v>1</v>
      </c>
      <c r="W18690" t="s">
        <v>2560</v>
      </c>
      <c r="AB18690" t="s">
        <v>248</v>
      </c>
      <c r="AC18690" t="s">
        <v>2646</v>
      </c>
    </row>
    <row r="18691" spans="1:29" x14ac:dyDescent="0.3">
      <c r="A18691">
        <v>26665</v>
      </c>
      <c r="B18691" s="15" t="s">
        <v>1911</v>
      </c>
      <c r="C18691" t="str">
        <f>_xlfn.XLOOKUP($B18691, STANDARDS!$A:$A, STANDARDS!$B:$B,,0,2)</f>
        <v>Gristhorpe Mbr, Cloughton Fm, Ravenscar Gp</v>
      </c>
      <c r="D18691" t="s">
        <v>2158</v>
      </c>
      <c r="E18691" t="s">
        <v>2175</v>
      </c>
      <c r="F18691">
        <v>54.5</v>
      </c>
      <c r="G18691">
        <v>-0.5</v>
      </c>
      <c r="H18691">
        <v>0.01</v>
      </c>
      <c r="I18691" t="s">
        <v>592</v>
      </c>
      <c r="J18691" cm="1">
        <f t="array" ref="J18691:L18691">_xlfn.XLOOKUP($C18691, AGE!$A:$A,AGE!$B:$D,,0,2)</f>
        <v>171.2</v>
      </c>
      <c r="K18691">
        <v>2.9000000000000057</v>
      </c>
      <c r="L18691" t="str">
        <v xml:space="preserve">GSA 2018 </v>
      </c>
      <c r="M18691" t="s">
        <v>2405</v>
      </c>
      <c r="P18691" t="s">
        <v>243</v>
      </c>
      <c r="S18691">
        <v>-23.75</v>
      </c>
      <c r="U18691" t="s">
        <v>2311</v>
      </c>
      <c r="V18691">
        <v>1</v>
      </c>
      <c r="W18691" t="s">
        <v>2560</v>
      </c>
      <c r="AB18691" t="s">
        <v>248</v>
      </c>
      <c r="AC18691" t="s">
        <v>2646</v>
      </c>
    </row>
    <row r="18692" spans="1:29" x14ac:dyDescent="0.3">
      <c r="A18692">
        <v>26666</v>
      </c>
      <c r="B18692" s="15" t="s">
        <v>1911</v>
      </c>
      <c r="C18692" t="str">
        <f>_xlfn.XLOOKUP($B18692, STANDARDS!$A:$A, STANDARDS!$B:$B,,0,2)</f>
        <v>Gristhorpe Mbr, Cloughton Fm, Ravenscar Gp</v>
      </c>
      <c r="D18692" t="s">
        <v>2158</v>
      </c>
      <c r="E18692" t="s">
        <v>2175</v>
      </c>
      <c r="F18692">
        <v>54.5</v>
      </c>
      <c r="G18692">
        <v>-0.5</v>
      </c>
      <c r="H18692">
        <v>0.01</v>
      </c>
      <c r="I18692" t="s">
        <v>592</v>
      </c>
      <c r="J18692" cm="1">
        <f t="array" ref="J18692:L18692">_xlfn.XLOOKUP($C18692, AGE!$A:$A,AGE!$B:$D,,0,2)</f>
        <v>171.2</v>
      </c>
      <c r="K18692">
        <v>2.9000000000000057</v>
      </c>
      <c r="L18692" t="str">
        <v xml:space="preserve">GSA 2018 </v>
      </c>
      <c r="M18692" t="s">
        <v>2405</v>
      </c>
      <c r="P18692" t="s">
        <v>243</v>
      </c>
      <c r="S18692">
        <v>-23.01</v>
      </c>
      <c r="U18692" t="s">
        <v>2311</v>
      </c>
      <c r="V18692">
        <v>1</v>
      </c>
      <c r="W18692" t="s">
        <v>2560</v>
      </c>
      <c r="AB18692" t="s">
        <v>248</v>
      </c>
      <c r="AC18692" t="s">
        <v>2646</v>
      </c>
    </row>
    <row r="18693" spans="1:29" x14ac:dyDescent="0.3">
      <c r="A18693">
        <v>26667</v>
      </c>
      <c r="B18693" s="15" t="s">
        <v>1911</v>
      </c>
      <c r="C18693" t="str">
        <f>_xlfn.XLOOKUP($B18693, STANDARDS!$A:$A, STANDARDS!$B:$B,,0,2)</f>
        <v>Gristhorpe Mbr, Cloughton Fm, Ravenscar Gp</v>
      </c>
      <c r="D18693" t="s">
        <v>2158</v>
      </c>
      <c r="E18693" t="s">
        <v>2175</v>
      </c>
      <c r="F18693">
        <v>54.5</v>
      </c>
      <c r="G18693">
        <v>-0.5</v>
      </c>
      <c r="H18693">
        <v>0.01</v>
      </c>
      <c r="I18693" t="s">
        <v>592</v>
      </c>
      <c r="J18693" cm="1">
        <f t="array" ref="J18693:L18693">_xlfn.XLOOKUP($C18693, AGE!$A:$A,AGE!$B:$D,,0,2)</f>
        <v>171.2</v>
      </c>
      <c r="K18693">
        <v>2.9000000000000057</v>
      </c>
      <c r="L18693" t="str">
        <v xml:space="preserve">GSA 2018 </v>
      </c>
      <c r="M18693" t="s">
        <v>2405</v>
      </c>
      <c r="P18693" t="s">
        <v>243</v>
      </c>
      <c r="S18693">
        <v>-22.32</v>
      </c>
      <c r="U18693" t="s">
        <v>2311</v>
      </c>
      <c r="V18693">
        <v>1</v>
      </c>
      <c r="W18693" t="s">
        <v>2560</v>
      </c>
      <c r="AB18693" t="s">
        <v>248</v>
      </c>
      <c r="AC18693" t="s">
        <v>2646</v>
      </c>
    </row>
    <row r="18694" spans="1:29" x14ac:dyDescent="0.3">
      <c r="A18694">
        <v>26668</v>
      </c>
      <c r="B18694" s="15" t="s">
        <v>1911</v>
      </c>
      <c r="C18694" t="str">
        <f>_xlfn.XLOOKUP($B18694, STANDARDS!$A:$A, STANDARDS!$B:$B,,0,2)</f>
        <v>Gristhorpe Mbr, Cloughton Fm, Ravenscar Gp</v>
      </c>
      <c r="D18694" t="s">
        <v>2158</v>
      </c>
      <c r="E18694" t="s">
        <v>2175</v>
      </c>
      <c r="F18694">
        <v>54.5</v>
      </c>
      <c r="G18694">
        <v>-0.5</v>
      </c>
      <c r="H18694">
        <v>0.01</v>
      </c>
      <c r="I18694" t="s">
        <v>592</v>
      </c>
      <c r="J18694" cm="1">
        <f t="array" ref="J18694:L18694">_xlfn.XLOOKUP($C18694, AGE!$A:$A,AGE!$B:$D,,0,2)</f>
        <v>171.2</v>
      </c>
      <c r="K18694">
        <v>2.9000000000000057</v>
      </c>
      <c r="L18694" t="str">
        <v xml:space="preserve">GSA 2018 </v>
      </c>
      <c r="M18694" t="s">
        <v>2405</v>
      </c>
      <c r="P18694" t="s">
        <v>243</v>
      </c>
      <c r="S18694">
        <v>-22.97</v>
      </c>
      <c r="U18694" t="s">
        <v>2311</v>
      </c>
      <c r="V18694">
        <v>1</v>
      </c>
      <c r="W18694" t="s">
        <v>2560</v>
      </c>
      <c r="AB18694" t="s">
        <v>248</v>
      </c>
      <c r="AC18694" t="s">
        <v>2646</v>
      </c>
    </row>
    <row r="18695" spans="1:29" x14ac:dyDescent="0.3">
      <c r="A18695">
        <v>26669</v>
      </c>
      <c r="B18695" s="15" t="s">
        <v>1911</v>
      </c>
      <c r="C18695" t="str">
        <f>_xlfn.XLOOKUP($B18695, STANDARDS!$A:$A, STANDARDS!$B:$B,,0,2)</f>
        <v>Gristhorpe Mbr, Cloughton Fm, Ravenscar Gp</v>
      </c>
      <c r="D18695" t="s">
        <v>2158</v>
      </c>
      <c r="E18695" t="s">
        <v>2175</v>
      </c>
      <c r="F18695">
        <v>54.5</v>
      </c>
      <c r="G18695">
        <v>-0.5</v>
      </c>
      <c r="H18695">
        <v>0.01</v>
      </c>
      <c r="I18695" t="s">
        <v>592</v>
      </c>
      <c r="J18695" cm="1">
        <f t="array" ref="J18695:L18695">_xlfn.XLOOKUP($C18695, AGE!$A:$A,AGE!$B:$D,,0,2)</f>
        <v>171.2</v>
      </c>
      <c r="K18695">
        <v>2.9000000000000057</v>
      </c>
      <c r="L18695" t="str">
        <v xml:space="preserve">GSA 2018 </v>
      </c>
      <c r="M18695" t="s">
        <v>2405</v>
      </c>
      <c r="P18695" t="s">
        <v>243</v>
      </c>
      <c r="S18695">
        <v>-24.09</v>
      </c>
      <c r="U18695" t="s">
        <v>2311</v>
      </c>
      <c r="V18695">
        <v>1</v>
      </c>
      <c r="W18695" t="s">
        <v>2560</v>
      </c>
      <c r="AB18695" t="s">
        <v>248</v>
      </c>
      <c r="AC18695" t="s">
        <v>2646</v>
      </c>
    </row>
    <row r="18696" spans="1:29" x14ac:dyDescent="0.3">
      <c r="A18696">
        <v>26670</v>
      </c>
      <c r="B18696" s="15" t="s">
        <v>1914</v>
      </c>
      <c r="C18696" t="str">
        <f>_xlfn.XLOOKUP($B18696, STANDARDS!$A:$A, STANDARDS!$B:$B,,0,2)</f>
        <v>Lebberston Mbr, Cloughton Fm, Ravenscar Gp</v>
      </c>
      <c r="D18696" t="s">
        <v>2158</v>
      </c>
      <c r="E18696" t="s">
        <v>2175</v>
      </c>
      <c r="F18696">
        <v>54.5</v>
      </c>
      <c r="G18696">
        <v>-0.5</v>
      </c>
      <c r="H18696">
        <v>0.01</v>
      </c>
      <c r="I18696" t="s">
        <v>592</v>
      </c>
      <c r="J18696" cm="1">
        <f t="array" ref="J18696:L18696">_xlfn.XLOOKUP($C18696, AGE!$A:$A,AGE!$B:$D,,0,2)</f>
        <v>171.2</v>
      </c>
      <c r="K18696">
        <v>2.9000000000000057</v>
      </c>
      <c r="L18696" t="str">
        <v xml:space="preserve">GSA 2018 </v>
      </c>
      <c r="M18696" t="s">
        <v>2405</v>
      </c>
      <c r="P18696" t="s">
        <v>243</v>
      </c>
      <c r="S18696">
        <v>-23.63</v>
      </c>
      <c r="U18696" t="s">
        <v>2311</v>
      </c>
      <c r="V18696">
        <v>1</v>
      </c>
      <c r="W18696" t="s">
        <v>2560</v>
      </c>
      <c r="AB18696" t="s">
        <v>248</v>
      </c>
      <c r="AC18696" t="s">
        <v>2646</v>
      </c>
    </row>
    <row r="18697" spans="1:29" x14ac:dyDescent="0.3">
      <c r="A18697">
        <v>26671</v>
      </c>
      <c r="B18697" s="15" t="s">
        <v>1916</v>
      </c>
      <c r="C18697" t="str">
        <f>_xlfn.XLOOKUP($B18697, STANDARDS!$A:$A, STANDARDS!$B:$B,,0,2)</f>
        <v>Lebberston Mbr, Cloughton Fm, Ravenscar Gp</v>
      </c>
      <c r="D18697" t="s">
        <v>2158</v>
      </c>
      <c r="E18697" t="s">
        <v>2175</v>
      </c>
      <c r="F18697">
        <v>54.5</v>
      </c>
      <c r="G18697">
        <v>-0.5</v>
      </c>
      <c r="H18697">
        <v>0.01</v>
      </c>
      <c r="I18697" t="s">
        <v>592</v>
      </c>
      <c r="J18697" cm="1">
        <f t="array" ref="J18697:L18697">_xlfn.XLOOKUP($C18697, AGE!$A:$A,AGE!$B:$D,,0,2)</f>
        <v>171.2</v>
      </c>
      <c r="K18697">
        <v>2.9000000000000057</v>
      </c>
      <c r="L18697" t="str">
        <v xml:space="preserve">GSA 2018 </v>
      </c>
      <c r="M18697" t="s">
        <v>2405</v>
      </c>
      <c r="P18697" t="s">
        <v>243</v>
      </c>
      <c r="S18697">
        <v>-23.36</v>
      </c>
      <c r="U18697" t="s">
        <v>2311</v>
      </c>
      <c r="V18697">
        <v>1</v>
      </c>
      <c r="W18697" t="s">
        <v>2560</v>
      </c>
      <c r="AB18697" t="s">
        <v>248</v>
      </c>
      <c r="AC18697" t="s">
        <v>2646</v>
      </c>
    </row>
    <row r="18698" spans="1:29" x14ac:dyDescent="0.3">
      <c r="A18698">
        <v>26672</v>
      </c>
      <c r="B18698" s="15" t="s">
        <v>1914</v>
      </c>
      <c r="C18698" t="str">
        <f>_xlfn.XLOOKUP($B18698, STANDARDS!$A:$A, STANDARDS!$B:$B,,0,2)</f>
        <v>Lebberston Mbr, Cloughton Fm, Ravenscar Gp</v>
      </c>
      <c r="D18698" t="s">
        <v>2158</v>
      </c>
      <c r="E18698" t="s">
        <v>2175</v>
      </c>
      <c r="F18698">
        <v>54.5</v>
      </c>
      <c r="G18698">
        <v>-0.5</v>
      </c>
      <c r="H18698">
        <v>0.01</v>
      </c>
      <c r="I18698" t="s">
        <v>592</v>
      </c>
      <c r="J18698" cm="1">
        <f t="array" ref="J18698:L18698">_xlfn.XLOOKUP($C18698, AGE!$A:$A,AGE!$B:$D,,0,2)</f>
        <v>171.2</v>
      </c>
      <c r="K18698">
        <v>2.9000000000000057</v>
      </c>
      <c r="L18698" t="str">
        <v xml:space="preserve">GSA 2018 </v>
      </c>
      <c r="M18698" t="s">
        <v>2420</v>
      </c>
      <c r="P18698" t="s">
        <v>243</v>
      </c>
      <c r="S18698">
        <v>-24.18</v>
      </c>
      <c r="U18698" t="s">
        <v>2311</v>
      </c>
      <c r="V18698">
        <v>1</v>
      </c>
      <c r="W18698" t="s">
        <v>2560</v>
      </c>
      <c r="AB18698" t="s">
        <v>248</v>
      </c>
      <c r="AC18698" t="s">
        <v>2646</v>
      </c>
    </row>
    <row r="18699" spans="1:29" x14ac:dyDescent="0.3">
      <c r="A18699">
        <v>26673</v>
      </c>
      <c r="B18699" s="15" t="s">
        <v>1914</v>
      </c>
      <c r="C18699" t="str">
        <f>_xlfn.XLOOKUP($B18699, STANDARDS!$A:$A, STANDARDS!$B:$B,,0,2)</f>
        <v>Lebberston Mbr, Cloughton Fm, Ravenscar Gp</v>
      </c>
      <c r="D18699" t="s">
        <v>2158</v>
      </c>
      <c r="E18699" t="s">
        <v>2175</v>
      </c>
      <c r="F18699">
        <v>54.5</v>
      </c>
      <c r="G18699">
        <v>-0.5</v>
      </c>
      <c r="H18699">
        <v>0.01</v>
      </c>
      <c r="I18699" t="s">
        <v>592</v>
      </c>
      <c r="J18699" cm="1">
        <f t="array" ref="J18699:L18699">_xlfn.XLOOKUP($C18699, AGE!$A:$A,AGE!$B:$D,,0,2)</f>
        <v>171.2</v>
      </c>
      <c r="K18699">
        <v>2.9000000000000057</v>
      </c>
      <c r="L18699" t="str">
        <v xml:space="preserve">GSA 2018 </v>
      </c>
      <c r="M18699" t="s">
        <v>2405</v>
      </c>
      <c r="P18699" t="s">
        <v>243</v>
      </c>
      <c r="S18699">
        <v>-22.98</v>
      </c>
      <c r="U18699" t="s">
        <v>2311</v>
      </c>
      <c r="V18699">
        <v>1</v>
      </c>
      <c r="W18699" t="s">
        <v>2560</v>
      </c>
      <c r="AB18699" t="s">
        <v>248</v>
      </c>
      <c r="AC18699" t="s">
        <v>2646</v>
      </c>
    </row>
    <row r="18700" spans="1:29" x14ac:dyDescent="0.3">
      <c r="A18700">
        <v>26674</v>
      </c>
      <c r="B18700" s="15" t="s">
        <v>1914</v>
      </c>
      <c r="C18700" t="str">
        <f>_xlfn.XLOOKUP($B18700, STANDARDS!$A:$A, STANDARDS!$B:$B,,0,2)</f>
        <v>Lebberston Mbr, Cloughton Fm, Ravenscar Gp</v>
      </c>
      <c r="D18700" t="s">
        <v>2158</v>
      </c>
      <c r="E18700" t="s">
        <v>2175</v>
      </c>
      <c r="F18700">
        <v>54.5</v>
      </c>
      <c r="G18700">
        <v>-0.5</v>
      </c>
      <c r="H18700">
        <v>0.01</v>
      </c>
      <c r="I18700" t="s">
        <v>592</v>
      </c>
      <c r="J18700" cm="1">
        <f t="array" ref="J18700:L18700">_xlfn.XLOOKUP($C18700, AGE!$A:$A,AGE!$B:$D,,0,2)</f>
        <v>171.2</v>
      </c>
      <c r="K18700">
        <v>2.9000000000000057</v>
      </c>
      <c r="L18700" t="str">
        <v xml:space="preserve">GSA 2018 </v>
      </c>
      <c r="M18700" t="s">
        <v>2405</v>
      </c>
      <c r="P18700" t="s">
        <v>243</v>
      </c>
      <c r="S18700">
        <v>-22.46</v>
      </c>
      <c r="U18700" t="s">
        <v>2311</v>
      </c>
      <c r="V18700">
        <v>1</v>
      </c>
      <c r="W18700" t="s">
        <v>2560</v>
      </c>
      <c r="AB18700" t="s">
        <v>248</v>
      </c>
      <c r="AC18700" t="s">
        <v>2646</v>
      </c>
    </row>
    <row r="18701" spans="1:29" x14ac:dyDescent="0.3">
      <c r="A18701">
        <v>26675</v>
      </c>
      <c r="B18701" s="15" t="s">
        <v>1914</v>
      </c>
      <c r="C18701" t="str">
        <f>_xlfn.XLOOKUP($B18701, STANDARDS!$A:$A, STANDARDS!$B:$B,,0,2)</f>
        <v>Lebberston Mbr, Cloughton Fm, Ravenscar Gp</v>
      </c>
      <c r="D18701" t="s">
        <v>2158</v>
      </c>
      <c r="E18701" t="s">
        <v>2175</v>
      </c>
      <c r="F18701">
        <v>54.5</v>
      </c>
      <c r="G18701">
        <v>-0.5</v>
      </c>
      <c r="H18701">
        <v>0.01</v>
      </c>
      <c r="I18701" t="s">
        <v>592</v>
      </c>
      <c r="J18701" cm="1">
        <f t="array" ref="J18701:L18701">_xlfn.XLOOKUP($C18701, AGE!$A:$A,AGE!$B:$D,,0,2)</f>
        <v>171.2</v>
      </c>
      <c r="K18701">
        <v>2.9000000000000057</v>
      </c>
      <c r="L18701" t="str">
        <v xml:space="preserve">GSA 2018 </v>
      </c>
      <c r="M18701" t="s">
        <v>2405</v>
      </c>
      <c r="P18701" t="s">
        <v>243</v>
      </c>
      <c r="S18701">
        <v>-22.79</v>
      </c>
      <c r="U18701" t="s">
        <v>2311</v>
      </c>
      <c r="V18701">
        <v>1</v>
      </c>
      <c r="W18701" t="s">
        <v>2560</v>
      </c>
      <c r="AB18701" t="s">
        <v>248</v>
      </c>
      <c r="AC18701" t="s">
        <v>2646</v>
      </c>
    </row>
    <row r="18702" spans="1:29" x14ac:dyDescent="0.3">
      <c r="A18702">
        <v>26676</v>
      </c>
      <c r="B18702" s="15" t="s">
        <v>1914</v>
      </c>
      <c r="C18702" t="str">
        <f>_xlfn.XLOOKUP($B18702, STANDARDS!$A:$A, STANDARDS!$B:$B,,0,2)</f>
        <v>Lebberston Mbr, Cloughton Fm, Ravenscar Gp</v>
      </c>
      <c r="D18702" t="s">
        <v>2158</v>
      </c>
      <c r="E18702" t="s">
        <v>2175</v>
      </c>
      <c r="F18702">
        <v>54.5</v>
      </c>
      <c r="G18702">
        <v>-0.5</v>
      </c>
      <c r="H18702">
        <v>0.01</v>
      </c>
      <c r="I18702" t="s">
        <v>592</v>
      </c>
      <c r="J18702" cm="1">
        <f t="array" ref="J18702:L18702">_xlfn.XLOOKUP($C18702, AGE!$A:$A,AGE!$B:$D,,0,2)</f>
        <v>171.2</v>
      </c>
      <c r="K18702">
        <v>2.9000000000000057</v>
      </c>
      <c r="L18702" t="str">
        <v xml:space="preserve">GSA 2018 </v>
      </c>
      <c r="M18702" t="s">
        <v>2405</v>
      </c>
      <c r="P18702" t="s">
        <v>243</v>
      </c>
      <c r="S18702">
        <v>-23.3</v>
      </c>
      <c r="U18702" t="s">
        <v>2311</v>
      </c>
      <c r="V18702">
        <v>1</v>
      </c>
      <c r="W18702" t="s">
        <v>2560</v>
      </c>
      <c r="AB18702" t="s">
        <v>248</v>
      </c>
      <c r="AC18702" t="s">
        <v>2646</v>
      </c>
    </row>
    <row r="18703" spans="1:29" x14ac:dyDescent="0.3">
      <c r="A18703">
        <v>26677</v>
      </c>
      <c r="B18703" s="15" t="s">
        <v>1914</v>
      </c>
      <c r="C18703" t="str">
        <f>_xlfn.XLOOKUP($B18703, STANDARDS!$A:$A, STANDARDS!$B:$B,,0,2)</f>
        <v>Lebberston Mbr, Cloughton Fm, Ravenscar Gp</v>
      </c>
      <c r="D18703" t="s">
        <v>2158</v>
      </c>
      <c r="E18703" t="s">
        <v>2175</v>
      </c>
      <c r="F18703">
        <v>54.5</v>
      </c>
      <c r="G18703">
        <v>-0.5</v>
      </c>
      <c r="H18703">
        <v>0.01</v>
      </c>
      <c r="I18703" t="s">
        <v>592</v>
      </c>
      <c r="J18703" cm="1">
        <f t="array" ref="J18703:L18703">_xlfn.XLOOKUP($C18703, AGE!$A:$A,AGE!$B:$D,,0,2)</f>
        <v>171.2</v>
      </c>
      <c r="K18703">
        <v>2.9000000000000057</v>
      </c>
      <c r="L18703" t="str">
        <v xml:space="preserve">GSA 2018 </v>
      </c>
      <c r="M18703" t="s">
        <v>2405</v>
      </c>
      <c r="P18703" t="s">
        <v>243</v>
      </c>
      <c r="S18703">
        <v>-22.62</v>
      </c>
      <c r="U18703" t="s">
        <v>2311</v>
      </c>
      <c r="V18703">
        <v>1</v>
      </c>
      <c r="W18703" t="s">
        <v>2560</v>
      </c>
      <c r="AB18703" t="s">
        <v>248</v>
      </c>
      <c r="AC18703" t="s">
        <v>2646</v>
      </c>
    </row>
    <row r="18704" spans="1:29" x14ac:dyDescent="0.3">
      <c r="A18704">
        <v>26678</v>
      </c>
      <c r="B18704" s="15" t="s">
        <v>1914</v>
      </c>
      <c r="C18704" t="str">
        <f>_xlfn.XLOOKUP($B18704, STANDARDS!$A:$A, STANDARDS!$B:$B,,0,2)</f>
        <v>Lebberston Mbr, Cloughton Fm, Ravenscar Gp</v>
      </c>
      <c r="D18704" t="s">
        <v>2158</v>
      </c>
      <c r="E18704" t="s">
        <v>2175</v>
      </c>
      <c r="F18704">
        <v>54.5</v>
      </c>
      <c r="G18704">
        <v>-0.5</v>
      </c>
      <c r="H18704">
        <v>0.01</v>
      </c>
      <c r="I18704" t="s">
        <v>592</v>
      </c>
      <c r="J18704" cm="1">
        <f t="array" ref="J18704:L18704">_xlfn.XLOOKUP($C18704, AGE!$A:$A,AGE!$B:$D,,0,2)</f>
        <v>171.2</v>
      </c>
      <c r="K18704">
        <v>2.9000000000000057</v>
      </c>
      <c r="L18704" t="str">
        <v xml:space="preserve">GSA 2018 </v>
      </c>
      <c r="M18704" t="s">
        <v>2405</v>
      </c>
      <c r="P18704" t="s">
        <v>243</v>
      </c>
      <c r="S18704">
        <v>-23.6</v>
      </c>
      <c r="U18704" t="s">
        <v>2311</v>
      </c>
      <c r="V18704">
        <v>1</v>
      </c>
      <c r="W18704" t="s">
        <v>2560</v>
      </c>
      <c r="AB18704" t="s">
        <v>248</v>
      </c>
      <c r="AC18704" t="s">
        <v>2646</v>
      </c>
    </row>
    <row r="18705" spans="1:29" x14ac:dyDescent="0.3">
      <c r="A18705">
        <v>26679</v>
      </c>
      <c r="B18705" s="15" t="s">
        <v>1914</v>
      </c>
      <c r="C18705" t="str">
        <f>_xlfn.XLOOKUP($B18705, STANDARDS!$A:$A, STANDARDS!$B:$B,,0,2)</f>
        <v>Lebberston Mbr, Cloughton Fm, Ravenscar Gp</v>
      </c>
      <c r="D18705" t="s">
        <v>2158</v>
      </c>
      <c r="E18705" t="s">
        <v>2175</v>
      </c>
      <c r="F18705">
        <v>54.5</v>
      </c>
      <c r="G18705">
        <v>-0.5</v>
      </c>
      <c r="H18705">
        <v>0.01</v>
      </c>
      <c r="I18705" t="s">
        <v>592</v>
      </c>
      <c r="J18705" cm="1">
        <f t="array" ref="J18705:L18705">_xlfn.XLOOKUP($C18705, AGE!$A:$A,AGE!$B:$D,,0,2)</f>
        <v>171.2</v>
      </c>
      <c r="K18705">
        <v>2.9000000000000057</v>
      </c>
      <c r="L18705" t="str">
        <v xml:space="preserve">GSA 2018 </v>
      </c>
      <c r="M18705" t="s">
        <v>2405</v>
      </c>
      <c r="P18705" t="s">
        <v>243</v>
      </c>
      <c r="S18705">
        <v>-22.4</v>
      </c>
      <c r="U18705" t="s">
        <v>2311</v>
      </c>
      <c r="V18705">
        <v>1</v>
      </c>
      <c r="W18705" t="s">
        <v>2560</v>
      </c>
      <c r="AB18705" t="s">
        <v>248</v>
      </c>
      <c r="AC18705" t="s">
        <v>2646</v>
      </c>
    </row>
    <row r="18706" spans="1:29" x14ac:dyDescent="0.3">
      <c r="A18706">
        <v>26680</v>
      </c>
      <c r="B18706" s="15" t="s">
        <v>1914</v>
      </c>
      <c r="C18706" t="str">
        <f>_xlfn.XLOOKUP($B18706, STANDARDS!$A:$A, STANDARDS!$B:$B,,0,2)</f>
        <v>Lebberston Mbr, Cloughton Fm, Ravenscar Gp</v>
      </c>
      <c r="D18706" t="s">
        <v>2158</v>
      </c>
      <c r="E18706" t="s">
        <v>2175</v>
      </c>
      <c r="F18706">
        <v>54.5</v>
      </c>
      <c r="G18706">
        <v>-0.5</v>
      </c>
      <c r="H18706">
        <v>0.01</v>
      </c>
      <c r="I18706" t="s">
        <v>592</v>
      </c>
      <c r="J18706" cm="1">
        <f t="array" ref="J18706:L18706">_xlfn.XLOOKUP($C18706, AGE!$A:$A,AGE!$B:$D,,0,2)</f>
        <v>171.2</v>
      </c>
      <c r="K18706">
        <v>2.9000000000000057</v>
      </c>
      <c r="L18706" t="str">
        <v xml:space="preserve">GSA 2018 </v>
      </c>
      <c r="M18706" t="s">
        <v>2405</v>
      </c>
      <c r="P18706" t="s">
        <v>243</v>
      </c>
      <c r="S18706">
        <v>-22.37</v>
      </c>
      <c r="U18706" t="s">
        <v>2311</v>
      </c>
      <c r="V18706">
        <v>1</v>
      </c>
      <c r="W18706" t="s">
        <v>2560</v>
      </c>
      <c r="AB18706" t="s">
        <v>248</v>
      </c>
      <c r="AC18706" t="s">
        <v>2646</v>
      </c>
    </row>
    <row r="18707" spans="1:29" x14ac:dyDescent="0.3">
      <c r="A18707">
        <v>26681</v>
      </c>
      <c r="B18707" s="15" t="s">
        <v>1914</v>
      </c>
      <c r="C18707" t="str">
        <f>_xlfn.XLOOKUP($B18707, STANDARDS!$A:$A, STANDARDS!$B:$B,,0,2)</f>
        <v>Lebberston Mbr, Cloughton Fm, Ravenscar Gp</v>
      </c>
      <c r="D18707" t="s">
        <v>2158</v>
      </c>
      <c r="E18707" t="s">
        <v>2175</v>
      </c>
      <c r="F18707">
        <v>54.5</v>
      </c>
      <c r="G18707">
        <v>-0.5</v>
      </c>
      <c r="H18707">
        <v>0.01</v>
      </c>
      <c r="I18707" t="s">
        <v>592</v>
      </c>
      <c r="J18707" cm="1">
        <f t="array" ref="J18707:L18707">_xlfn.XLOOKUP($C18707, AGE!$A:$A,AGE!$B:$D,,0,2)</f>
        <v>171.2</v>
      </c>
      <c r="K18707">
        <v>2.9000000000000057</v>
      </c>
      <c r="L18707" t="str">
        <v xml:space="preserve">GSA 2018 </v>
      </c>
      <c r="M18707" t="s">
        <v>2405</v>
      </c>
      <c r="P18707" t="s">
        <v>243</v>
      </c>
      <c r="S18707">
        <v>-22.87</v>
      </c>
      <c r="U18707" t="s">
        <v>2311</v>
      </c>
      <c r="V18707">
        <v>1</v>
      </c>
      <c r="W18707" t="s">
        <v>2560</v>
      </c>
      <c r="AB18707" t="s">
        <v>248</v>
      </c>
      <c r="AC18707" t="s">
        <v>2646</v>
      </c>
    </row>
    <row r="18708" spans="1:29" x14ac:dyDescent="0.3">
      <c r="A18708">
        <v>26682</v>
      </c>
      <c r="B18708" s="15" t="s">
        <v>1914</v>
      </c>
      <c r="C18708" t="str">
        <f>_xlfn.XLOOKUP($B18708, STANDARDS!$A:$A, STANDARDS!$B:$B,,0,2)</f>
        <v>Lebberston Mbr, Cloughton Fm, Ravenscar Gp</v>
      </c>
      <c r="D18708" t="s">
        <v>2158</v>
      </c>
      <c r="E18708" t="s">
        <v>2175</v>
      </c>
      <c r="F18708">
        <v>54.5</v>
      </c>
      <c r="G18708">
        <v>-0.5</v>
      </c>
      <c r="H18708">
        <v>0.01</v>
      </c>
      <c r="I18708" t="s">
        <v>592</v>
      </c>
      <c r="J18708" cm="1">
        <f t="array" ref="J18708:L18708">_xlfn.XLOOKUP($C18708, AGE!$A:$A,AGE!$B:$D,,0,2)</f>
        <v>171.2</v>
      </c>
      <c r="K18708">
        <v>2.9000000000000057</v>
      </c>
      <c r="L18708" t="str">
        <v xml:space="preserve">GSA 2018 </v>
      </c>
      <c r="M18708" t="s">
        <v>2405</v>
      </c>
      <c r="P18708" t="s">
        <v>243</v>
      </c>
      <c r="S18708">
        <v>-23</v>
      </c>
      <c r="U18708" t="s">
        <v>2311</v>
      </c>
      <c r="V18708">
        <v>1</v>
      </c>
      <c r="W18708" t="s">
        <v>2560</v>
      </c>
      <c r="AB18708" t="s">
        <v>248</v>
      </c>
      <c r="AC18708" t="s">
        <v>2646</v>
      </c>
    </row>
    <row r="18709" spans="1:29" x14ac:dyDescent="0.3">
      <c r="A18709">
        <v>26683</v>
      </c>
      <c r="B18709" s="15" t="s">
        <v>1914</v>
      </c>
      <c r="C18709" t="str">
        <f>_xlfn.XLOOKUP($B18709, STANDARDS!$A:$A, STANDARDS!$B:$B,,0,2)</f>
        <v>Lebberston Mbr, Cloughton Fm, Ravenscar Gp</v>
      </c>
      <c r="D18709" t="s">
        <v>2158</v>
      </c>
      <c r="E18709" t="s">
        <v>2175</v>
      </c>
      <c r="F18709">
        <v>54.5</v>
      </c>
      <c r="G18709">
        <v>-0.5</v>
      </c>
      <c r="H18709">
        <v>0.01</v>
      </c>
      <c r="I18709" t="s">
        <v>592</v>
      </c>
      <c r="J18709" cm="1">
        <f t="array" ref="J18709:L18709">_xlfn.XLOOKUP($C18709, AGE!$A:$A,AGE!$B:$D,,0,2)</f>
        <v>171.2</v>
      </c>
      <c r="K18709">
        <v>2.9000000000000057</v>
      </c>
      <c r="L18709" t="str">
        <v xml:space="preserve">GSA 2018 </v>
      </c>
      <c r="M18709" t="s">
        <v>2409</v>
      </c>
      <c r="P18709" t="s">
        <v>243</v>
      </c>
      <c r="S18709">
        <v>-22.4</v>
      </c>
      <c r="U18709" t="s">
        <v>2311</v>
      </c>
      <c r="V18709">
        <v>1</v>
      </c>
      <c r="W18709" t="s">
        <v>2560</v>
      </c>
      <c r="AB18709" t="s">
        <v>248</v>
      </c>
      <c r="AC18709" t="s">
        <v>2646</v>
      </c>
    </row>
    <row r="18710" spans="1:29" x14ac:dyDescent="0.3">
      <c r="A18710">
        <v>26684</v>
      </c>
      <c r="B18710" s="15" t="s">
        <v>1914</v>
      </c>
      <c r="C18710" t="str">
        <f>_xlfn.XLOOKUP($B18710, STANDARDS!$A:$A, STANDARDS!$B:$B,,0,2)</f>
        <v>Lebberston Mbr, Cloughton Fm, Ravenscar Gp</v>
      </c>
      <c r="D18710" t="s">
        <v>2158</v>
      </c>
      <c r="E18710" t="s">
        <v>2175</v>
      </c>
      <c r="F18710">
        <v>54.5</v>
      </c>
      <c r="G18710">
        <v>-0.5</v>
      </c>
      <c r="H18710">
        <v>0.01</v>
      </c>
      <c r="I18710" t="s">
        <v>592</v>
      </c>
      <c r="J18710" cm="1">
        <f t="array" ref="J18710:L18710">_xlfn.XLOOKUP($C18710, AGE!$A:$A,AGE!$B:$D,,0,2)</f>
        <v>171.2</v>
      </c>
      <c r="K18710">
        <v>2.9000000000000057</v>
      </c>
      <c r="L18710" t="str">
        <v xml:space="preserve">GSA 2018 </v>
      </c>
      <c r="M18710" t="s">
        <v>2405</v>
      </c>
      <c r="P18710" t="s">
        <v>243</v>
      </c>
      <c r="S18710">
        <v>-21.5</v>
      </c>
      <c r="U18710" t="s">
        <v>2311</v>
      </c>
      <c r="V18710">
        <v>1</v>
      </c>
      <c r="W18710" t="s">
        <v>2560</v>
      </c>
      <c r="AB18710" t="s">
        <v>248</v>
      </c>
      <c r="AC18710" t="s">
        <v>2646</v>
      </c>
    </row>
    <row r="18711" spans="1:29" x14ac:dyDescent="0.3">
      <c r="A18711">
        <v>26685</v>
      </c>
      <c r="B18711" s="15" t="s">
        <v>1914</v>
      </c>
      <c r="C18711" t="str">
        <f>_xlfn.XLOOKUP($B18711, STANDARDS!$A:$A, STANDARDS!$B:$B,,0,2)</f>
        <v>Lebberston Mbr, Cloughton Fm, Ravenscar Gp</v>
      </c>
      <c r="D18711" t="s">
        <v>2158</v>
      </c>
      <c r="E18711" t="s">
        <v>2175</v>
      </c>
      <c r="F18711">
        <v>54.5</v>
      </c>
      <c r="G18711">
        <v>-0.5</v>
      </c>
      <c r="H18711">
        <v>0.01</v>
      </c>
      <c r="I18711" t="s">
        <v>592</v>
      </c>
      <c r="J18711" cm="1">
        <f t="array" ref="J18711:L18711">_xlfn.XLOOKUP($C18711, AGE!$A:$A,AGE!$B:$D,,0,2)</f>
        <v>171.2</v>
      </c>
      <c r="K18711">
        <v>2.9000000000000057</v>
      </c>
      <c r="L18711" t="str">
        <v xml:space="preserve">GSA 2018 </v>
      </c>
      <c r="M18711" t="s">
        <v>2409</v>
      </c>
      <c r="P18711" t="s">
        <v>243</v>
      </c>
      <c r="S18711">
        <v>-22.64</v>
      </c>
      <c r="U18711" t="s">
        <v>2311</v>
      </c>
      <c r="V18711">
        <v>1</v>
      </c>
      <c r="W18711" t="s">
        <v>2560</v>
      </c>
      <c r="AB18711" t="s">
        <v>248</v>
      </c>
      <c r="AC18711" t="s">
        <v>2646</v>
      </c>
    </row>
    <row r="18712" spans="1:29" x14ac:dyDescent="0.3">
      <c r="A18712">
        <v>26686</v>
      </c>
      <c r="B18712" s="15" t="s">
        <v>1916</v>
      </c>
      <c r="C18712" t="str">
        <f>_xlfn.XLOOKUP($B18712, STANDARDS!$A:$A, STANDARDS!$B:$B,,0,2)</f>
        <v>Lebberston Mbr, Cloughton Fm, Ravenscar Gp</v>
      </c>
      <c r="D18712" t="s">
        <v>2158</v>
      </c>
      <c r="E18712" t="s">
        <v>2175</v>
      </c>
      <c r="F18712">
        <v>54.5</v>
      </c>
      <c r="G18712">
        <v>-0.5</v>
      </c>
      <c r="H18712">
        <v>0.01</v>
      </c>
      <c r="I18712" t="s">
        <v>592</v>
      </c>
      <c r="J18712" cm="1">
        <f t="array" ref="J18712:L18712">_xlfn.XLOOKUP($C18712, AGE!$A:$A,AGE!$B:$D,,0,2)</f>
        <v>171.2</v>
      </c>
      <c r="K18712">
        <v>2.9000000000000057</v>
      </c>
      <c r="L18712" t="str">
        <v xml:space="preserve">GSA 2018 </v>
      </c>
      <c r="M18712" t="s">
        <v>2405</v>
      </c>
      <c r="P18712" t="s">
        <v>243</v>
      </c>
      <c r="S18712">
        <v>-22.22</v>
      </c>
      <c r="U18712" t="s">
        <v>2311</v>
      </c>
      <c r="V18712">
        <v>1</v>
      </c>
      <c r="W18712" t="s">
        <v>2560</v>
      </c>
      <c r="AB18712" t="s">
        <v>248</v>
      </c>
      <c r="AC18712" t="s">
        <v>2646</v>
      </c>
    </row>
    <row r="18713" spans="1:29" x14ac:dyDescent="0.3">
      <c r="A18713">
        <v>26687</v>
      </c>
      <c r="B18713" s="15" t="s">
        <v>1914</v>
      </c>
      <c r="C18713" t="str">
        <f>_xlfn.XLOOKUP($B18713, STANDARDS!$A:$A, STANDARDS!$B:$B,,0,2)</f>
        <v>Lebberston Mbr, Cloughton Fm, Ravenscar Gp</v>
      </c>
      <c r="D18713" t="s">
        <v>2158</v>
      </c>
      <c r="E18713" t="s">
        <v>2175</v>
      </c>
      <c r="F18713">
        <v>54.5</v>
      </c>
      <c r="G18713">
        <v>-0.5</v>
      </c>
      <c r="H18713">
        <v>0.01</v>
      </c>
      <c r="I18713" t="s">
        <v>592</v>
      </c>
      <c r="J18713" cm="1">
        <f t="array" ref="J18713:L18713">_xlfn.XLOOKUP($C18713, AGE!$A:$A,AGE!$B:$D,,0,2)</f>
        <v>171.2</v>
      </c>
      <c r="K18713">
        <v>2.9000000000000057</v>
      </c>
      <c r="L18713" t="str">
        <v xml:space="preserve">GSA 2018 </v>
      </c>
      <c r="M18713" t="s">
        <v>2405</v>
      </c>
      <c r="P18713" t="s">
        <v>243</v>
      </c>
      <c r="S18713">
        <v>-21.99</v>
      </c>
      <c r="U18713" t="s">
        <v>2311</v>
      </c>
      <c r="V18713">
        <v>1</v>
      </c>
      <c r="W18713" t="s">
        <v>2560</v>
      </c>
      <c r="AB18713" t="s">
        <v>248</v>
      </c>
      <c r="AC18713" t="s">
        <v>2646</v>
      </c>
    </row>
    <row r="18714" spans="1:29" x14ac:dyDescent="0.3">
      <c r="A18714">
        <v>26688</v>
      </c>
      <c r="B18714" s="15" t="s">
        <v>1914</v>
      </c>
      <c r="C18714" t="str">
        <f>_xlfn.XLOOKUP($B18714, STANDARDS!$A:$A, STANDARDS!$B:$B,,0,2)</f>
        <v>Lebberston Mbr, Cloughton Fm, Ravenscar Gp</v>
      </c>
      <c r="D18714" t="s">
        <v>2158</v>
      </c>
      <c r="E18714" t="s">
        <v>2175</v>
      </c>
      <c r="F18714">
        <v>54.5</v>
      </c>
      <c r="G18714">
        <v>-0.5</v>
      </c>
      <c r="H18714">
        <v>0.01</v>
      </c>
      <c r="I18714" t="s">
        <v>592</v>
      </c>
      <c r="J18714" cm="1">
        <f t="array" ref="J18714:L18714">_xlfn.XLOOKUP($C18714, AGE!$A:$A,AGE!$B:$D,,0,2)</f>
        <v>171.2</v>
      </c>
      <c r="K18714">
        <v>2.9000000000000057</v>
      </c>
      <c r="L18714" t="str">
        <v xml:space="preserve">GSA 2018 </v>
      </c>
      <c r="M18714" t="s">
        <v>2405</v>
      </c>
      <c r="P18714" t="s">
        <v>243</v>
      </c>
      <c r="S18714">
        <v>-22.99</v>
      </c>
      <c r="U18714" t="s">
        <v>2311</v>
      </c>
      <c r="V18714">
        <v>1</v>
      </c>
      <c r="W18714" t="s">
        <v>2560</v>
      </c>
      <c r="AB18714" t="s">
        <v>248</v>
      </c>
      <c r="AC18714" t="s">
        <v>2646</v>
      </c>
    </row>
    <row r="18715" spans="1:29" x14ac:dyDescent="0.3">
      <c r="A18715">
        <v>26689</v>
      </c>
      <c r="B18715" s="15" t="s">
        <v>1914</v>
      </c>
      <c r="C18715" t="str">
        <f>_xlfn.XLOOKUP($B18715, STANDARDS!$A:$A, STANDARDS!$B:$B,,0,2)</f>
        <v>Lebberston Mbr, Cloughton Fm, Ravenscar Gp</v>
      </c>
      <c r="D18715" t="s">
        <v>2158</v>
      </c>
      <c r="E18715" t="s">
        <v>2175</v>
      </c>
      <c r="F18715">
        <v>54.5</v>
      </c>
      <c r="G18715">
        <v>-0.5</v>
      </c>
      <c r="H18715">
        <v>0.01</v>
      </c>
      <c r="I18715" t="s">
        <v>592</v>
      </c>
      <c r="J18715" cm="1">
        <f t="array" ref="J18715:L18715">_xlfn.XLOOKUP($C18715, AGE!$A:$A,AGE!$B:$D,,0,2)</f>
        <v>171.2</v>
      </c>
      <c r="K18715">
        <v>2.9000000000000057</v>
      </c>
      <c r="L18715" t="str">
        <v xml:space="preserve">GSA 2018 </v>
      </c>
      <c r="M18715" t="s">
        <v>2405</v>
      </c>
      <c r="P18715" t="s">
        <v>243</v>
      </c>
      <c r="S18715">
        <v>-23.38</v>
      </c>
      <c r="U18715" t="s">
        <v>2311</v>
      </c>
      <c r="V18715">
        <v>1</v>
      </c>
      <c r="W18715" t="s">
        <v>2560</v>
      </c>
      <c r="AB18715" t="s">
        <v>248</v>
      </c>
      <c r="AC18715" t="s">
        <v>2646</v>
      </c>
    </row>
    <row r="18716" spans="1:29" x14ac:dyDescent="0.3">
      <c r="A18716">
        <v>26690</v>
      </c>
      <c r="B18716" s="15" t="s">
        <v>1914</v>
      </c>
      <c r="C18716" t="str">
        <f>_xlfn.XLOOKUP($B18716, STANDARDS!$A:$A, STANDARDS!$B:$B,,0,2)</f>
        <v>Lebberston Mbr, Cloughton Fm, Ravenscar Gp</v>
      </c>
      <c r="D18716" t="s">
        <v>2158</v>
      </c>
      <c r="E18716" t="s">
        <v>2175</v>
      </c>
      <c r="F18716">
        <v>54.5</v>
      </c>
      <c r="G18716">
        <v>-0.5</v>
      </c>
      <c r="H18716">
        <v>0.01</v>
      </c>
      <c r="I18716" t="s">
        <v>592</v>
      </c>
      <c r="J18716" cm="1">
        <f t="array" ref="J18716:L18716">_xlfn.XLOOKUP($C18716, AGE!$A:$A,AGE!$B:$D,,0,2)</f>
        <v>171.2</v>
      </c>
      <c r="K18716">
        <v>2.9000000000000057</v>
      </c>
      <c r="L18716" t="str">
        <v xml:space="preserve">GSA 2018 </v>
      </c>
      <c r="M18716" t="s">
        <v>2420</v>
      </c>
      <c r="P18716" t="s">
        <v>243</v>
      </c>
      <c r="S18716">
        <v>-22.47</v>
      </c>
      <c r="U18716" t="s">
        <v>2311</v>
      </c>
      <c r="V18716">
        <v>1</v>
      </c>
      <c r="W18716" t="s">
        <v>2560</v>
      </c>
      <c r="AB18716" t="s">
        <v>248</v>
      </c>
      <c r="AC18716" t="s">
        <v>2646</v>
      </c>
    </row>
    <row r="18717" spans="1:29" x14ac:dyDescent="0.3">
      <c r="A18717">
        <v>26691</v>
      </c>
      <c r="B18717" s="15" t="s">
        <v>1914</v>
      </c>
      <c r="C18717" t="str">
        <f>_xlfn.XLOOKUP($B18717, STANDARDS!$A:$A, STANDARDS!$B:$B,,0,2)</f>
        <v>Lebberston Mbr, Cloughton Fm, Ravenscar Gp</v>
      </c>
      <c r="D18717" t="s">
        <v>2158</v>
      </c>
      <c r="E18717" t="s">
        <v>2175</v>
      </c>
      <c r="F18717">
        <v>54.5</v>
      </c>
      <c r="G18717">
        <v>-0.5</v>
      </c>
      <c r="H18717">
        <v>0.01</v>
      </c>
      <c r="I18717" t="s">
        <v>592</v>
      </c>
      <c r="J18717" cm="1">
        <f t="array" ref="J18717:L18717">_xlfn.XLOOKUP($C18717, AGE!$A:$A,AGE!$B:$D,,0,2)</f>
        <v>171.2</v>
      </c>
      <c r="K18717">
        <v>2.9000000000000057</v>
      </c>
      <c r="L18717" t="str">
        <v xml:space="preserve">GSA 2018 </v>
      </c>
      <c r="M18717" t="s">
        <v>2405</v>
      </c>
      <c r="P18717" t="s">
        <v>243</v>
      </c>
      <c r="S18717">
        <v>-23.87</v>
      </c>
      <c r="U18717" t="s">
        <v>2311</v>
      </c>
      <c r="V18717">
        <v>1</v>
      </c>
      <c r="W18717" t="s">
        <v>2560</v>
      </c>
      <c r="AB18717" t="s">
        <v>248</v>
      </c>
      <c r="AC18717" t="s">
        <v>2646</v>
      </c>
    </row>
    <row r="18718" spans="1:29" x14ac:dyDescent="0.3">
      <c r="A18718">
        <v>26692</v>
      </c>
      <c r="B18718" s="15" t="s">
        <v>1914</v>
      </c>
      <c r="C18718" t="str">
        <f>_xlfn.XLOOKUP($B18718, STANDARDS!$A:$A, STANDARDS!$B:$B,,0,2)</f>
        <v>Lebberston Mbr, Cloughton Fm, Ravenscar Gp</v>
      </c>
      <c r="D18718" t="s">
        <v>2158</v>
      </c>
      <c r="E18718" t="s">
        <v>2175</v>
      </c>
      <c r="F18718">
        <v>54.5</v>
      </c>
      <c r="G18718">
        <v>-0.5</v>
      </c>
      <c r="H18718">
        <v>0.01</v>
      </c>
      <c r="I18718" t="s">
        <v>592</v>
      </c>
      <c r="J18718" cm="1">
        <f t="array" ref="J18718:L18718">_xlfn.XLOOKUP($C18718, AGE!$A:$A,AGE!$B:$D,,0,2)</f>
        <v>171.2</v>
      </c>
      <c r="K18718">
        <v>2.9000000000000057</v>
      </c>
      <c r="L18718" t="str">
        <v xml:space="preserve">GSA 2018 </v>
      </c>
      <c r="M18718" t="s">
        <v>2409</v>
      </c>
      <c r="P18718" t="s">
        <v>243</v>
      </c>
      <c r="S18718">
        <v>-22.84</v>
      </c>
      <c r="U18718" t="s">
        <v>2311</v>
      </c>
      <c r="V18718">
        <v>1</v>
      </c>
      <c r="W18718" t="s">
        <v>2560</v>
      </c>
      <c r="AB18718" t="s">
        <v>248</v>
      </c>
      <c r="AC18718" t="s">
        <v>2646</v>
      </c>
    </row>
    <row r="18719" spans="1:29" x14ac:dyDescent="0.3">
      <c r="A18719">
        <v>26693</v>
      </c>
      <c r="B18719" s="15" t="s">
        <v>1914</v>
      </c>
      <c r="C18719" t="str">
        <f>_xlfn.XLOOKUP($B18719, STANDARDS!$A:$A, STANDARDS!$B:$B,,0,2)</f>
        <v>Lebberston Mbr, Cloughton Fm, Ravenscar Gp</v>
      </c>
      <c r="D18719" t="s">
        <v>2158</v>
      </c>
      <c r="E18719" t="s">
        <v>2175</v>
      </c>
      <c r="F18719">
        <v>54.5</v>
      </c>
      <c r="G18719">
        <v>-0.5</v>
      </c>
      <c r="H18719">
        <v>0.01</v>
      </c>
      <c r="I18719" t="s">
        <v>592</v>
      </c>
      <c r="J18719" cm="1">
        <f t="array" ref="J18719:L18719">_xlfn.XLOOKUP($C18719, AGE!$A:$A,AGE!$B:$D,,0,2)</f>
        <v>171.2</v>
      </c>
      <c r="K18719">
        <v>2.9000000000000057</v>
      </c>
      <c r="L18719" t="str">
        <v xml:space="preserve">GSA 2018 </v>
      </c>
      <c r="M18719" t="s">
        <v>2409</v>
      </c>
      <c r="P18719" t="s">
        <v>243</v>
      </c>
      <c r="S18719">
        <v>-23.02</v>
      </c>
      <c r="U18719" t="s">
        <v>2311</v>
      </c>
      <c r="V18719">
        <v>1</v>
      </c>
      <c r="W18719" t="s">
        <v>2560</v>
      </c>
      <c r="AB18719" t="s">
        <v>248</v>
      </c>
      <c r="AC18719" t="s">
        <v>2646</v>
      </c>
    </row>
    <row r="18720" spans="1:29" x14ac:dyDescent="0.3">
      <c r="A18720">
        <v>26694</v>
      </c>
      <c r="B18720" s="15" t="s">
        <v>1914</v>
      </c>
      <c r="C18720" t="str">
        <f>_xlfn.XLOOKUP($B18720, STANDARDS!$A:$A, STANDARDS!$B:$B,,0,2)</f>
        <v>Lebberston Mbr, Cloughton Fm, Ravenscar Gp</v>
      </c>
      <c r="D18720" t="s">
        <v>2158</v>
      </c>
      <c r="E18720" t="s">
        <v>2175</v>
      </c>
      <c r="F18720">
        <v>54.5</v>
      </c>
      <c r="G18720">
        <v>-0.5</v>
      </c>
      <c r="H18720">
        <v>0.01</v>
      </c>
      <c r="I18720" t="s">
        <v>592</v>
      </c>
      <c r="J18720" cm="1">
        <f t="array" ref="J18720:L18720">_xlfn.XLOOKUP($C18720, AGE!$A:$A,AGE!$B:$D,,0,2)</f>
        <v>171.2</v>
      </c>
      <c r="K18720">
        <v>2.9000000000000057</v>
      </c>
      <c r="L18720" t="str">
        <v xml:space="preserve">GSA 2018 </v>
      </c>
      <c r="M18720" t="s">
        <v>2405</v>
      </c>
      <c r="P18720" t="s">
        <v>243</v>
      </c>
      <c r="S18720">
        <v>-22.79</v>
      </c>
      <c r="U18720" t="s">
        <v>2311</v>
      </c>
      <c r="V18720">
        <v>1</v>
      </c>
      <c r="W18720" t="s">
        <v>2560</v>
      </c>
      <c r="AB18720" t="s">
        <v>248</v>
      </c>
      <c r="AC18720" t="s">
        <v>2646</v>
      </c>
    </row>
    <row r="18721" spans="1:29" x14ac:dyDescent="0.3">
      <c r="A18721">
        <v>26695</v>
      </c>
      <c r="B18721" s="15" t="s">
        <v>1917</v>
      </c>
      <c r="C18721" t="str">
        <f>_xlfn.XLOOKUP($B18721, STANDARDS!$A:$A, STANDARDS!$B:$B,,0,2)</f>
        <v>Sycarham Mbr, Cloughton Fm, Ravenscar Gp</v>
      </c>
      <c r="D18721" t="s">
        <v>2158</v>
      </c>
      <c r="E18721" t="s">
        <v>2175</v>
      </c>
      <c r="F18721">
        <v>54.5</v>
      </c>
      <c r="G18721">
        <v>-0.5</v>
      </c>
      <c r="H18721">
        <v>0.01</v>
      </c>
      <c r="I18721" t="s">
        <v>592</v>
      </c>
      <c r="J18721" cm="1">
        <f t="array" ref="J18721:L18721">_xlfn.XLOOKUP($C18721, AGE!$A:$A,AGE!$B:$D,,0,2)</f>
        <v>171.2</v>
      </c>
      <c r="K18721">
        <v>2.9000000000000057</v>
      </c>
      <c r="L18721" t="str">
        <v xml:space="preserve">GSA 2018 </v>
      </c>
      <c r="M18721" t="s">
        <v>2405</v>
      </c>
      <c r="P18721" t="s">
        <v>243</v>
      </c>
      <c r="S18721">
        <v>-23.16</v>
      </c>
      <c r="U18721" t="s">
        <v>2311</v>
      </c>
      <c r="V18721">
        <v>1</v>
      </c>
      <c r="W18721" t="s">
        <v>2560</v>
      </c>
      <c r="AB18721" t="s">
        <v>248</v>
      </c>
      <c r="AC18721" t="s">
        <v>2646</v>
      </c>
    </row>
    <row r="18722" spans="1:29" x14ac:dyDescent="0.3">
      <c r="A18722">
        <v>26696</v>
      </c>
      <c r="B18722" s="15" t="s">
        <v>1917</v>
      </c>
      <c r="C18722" t="str">
        <f>_xlfn.XLOOKUP($B18722, STANDARDS!$A:$A, STANDARDS!$B:$B,,0,2)</f>
        <v>Sycarham Mbr, Cloughton Fm, Ravenscar Gp</v>
      </c>
      <c r="D18722" t="s">
        <v>2158</v>
      </c>
      <c r="E18722" t="s">
        <v>2175</v>
      </c>
      <c r="F18722">
        <v>54.5</v>
      </c>
      <c r="G18722">
        <v>-0.5</v>
      </c>
      <c r="H18722">
        <v>0.01</v>
      </c>
      <c r="I18722" t="s">
        <v>592</v>
      </c>
      <c r="J18722" cm="1">
        <f t="array" ref="J18722:L18722">_xlfn.XLOOKUP($C18722, AGE!$A:$A,AGE!$B:$D,,0,2)</f>
        <v>171.2</v>
      </c>
      <c r="K18722">
        <v>2.9000000000000057</v>
      </c>
      <c r="L18722" t="str">
        <v xml:space="preserve">GSA 2018 </v>
      </c>
      <c r="M18722" t="s">
        <v>2405</v>
      </c>
      <c r="P18722" t="s">
        <v>243</v>
      </c>
      <c r="S18722">
        <v>-23.82</v>
      </c>
      <c r="U18722" t="s">
        <v>2311</v>
      </c>
      <c r="V18722">
        <v>1</v>
      </c>
      <c r="W18722" t="s">
        <v>2560</v>
      </c>
      <c r="AB18722" t="s">
        <v>248</v>
      </c>
      <c r="AC18722" t="s">
        <v>2646</v>
      </c>
    </row>
    <row r="18723" spans="1:29" x14ac:dyDescent="0.3">
      <c r="A18723">
        <v>26697</v>
      </c>
      <c r="B18723" s="15" t="s">
        <v>1917</v>
      </c>
      <c r="C18723" t="str">
        <f>_xlfn.XLOOKUP($B18723, STANDARDS!$A:$A, STANDARDS!$B:$B,,0,2)</f>
        <v>Sycarham Mbr, Cloughton Fm, Ravenscar Gp</v>
      </c>
      <c r="D18723" t="s">
        <v>2158</v>
      </c>
      <c r="E18723" t="s">
        <v>2175</v>
      </c>
      <c r="F18723">
        <v>54.5</v>
      </c>
      <c r="G18723">
        <v>-0.5</v>
      </c>
      <c r="H18723">
        <v>0.01</v>
      </c>
      <c r="I18723" t="s">
        <v>592</v>
      </c>
      <c r="J18723" cm="1">
        <f t="array" ref="J18723:L18723">_xlfn.XLOOKUP($C18723, AGE!$A:$A,AGE!$B:$D,,0,2)</f>
        <v>171.2</v>
      </c>
      <c r="K18723">
        <v>2.9000000000000057</v>
      </c>
      <c r="L18723" t="str">
        <v xml:space="preserve">GSA 2018 </v>
      </c>
      <c r="M18723" t="s">
        <v>2412</v>
      </c>
      <c r="P18723" t="s">
        <v>243</v>
      </c>
      <c r="S18723">
        <v>-23.62</v>
      </c>
      <c r="U18723" t="s">
        <v>2311</v>
      </c>
      <c r="V18723">
        <v>1</v>
      </c>
      <c r="W18723" t="s">
        <v>2560</v>
      </c>
      <c r="AB18723" t="s">
        <v>248</v>
      </c>
      <c r="AC18723" t="s">
        <v>2646</v>
      </c>
    </row>
    <row r="18724" spans="1:29" x14ac:dyDescent="0.3">
      <c r="A18724">
        <v>26698</v>
      </c>
      <c r="B18724" s="15" t="s">
        <v>1917</v>
      </c>
      <c r="C18724" t="str">
        <f>_xlfn.XLOOKUP($B18724, STANDARDS!$A:$A, STANDARDS!$B:$B,,0,2)</f>
        <v>Sycarham Mbr, Cloughton Fm, Ravenscar Gp</v>
      </c>
      <c r="D18724" t="s">
        <v>2158</v>
      </c>
      <c r="E18724" t="s">
        <v>2175</v>
      </c>
      <c r="F18724">
        <v>54.5</v>
      </c>
      <c r="G18724">
        <v>-0.5</v>
      </c>
      <c r="H18724">
        <v>0.01</v>
      </c>
      <c r="I18724" t="s">
        <v>592</v>
      </c>
      <c r="J18724" cm="1">
        <f t="array" ref="J18724:L18724">_xlfn.XLOOKUP($C18724, AGE!$A:$A,AGE!$B:$D,,0,2)</f>
        <v>171.2</v>
      </c>
      <c r="K18724">
        <v>2.9000000000000057</v>
      </c>
      <c r="L18724" t="str">
        <v xml:space="preserve">GSA 2018 </v>
      </c>
      <c r="M18724" t="s">
        <v>2405</v>
      </c>
      <c r="P18724" t="s">
        <v>243</v>
      </c>
      <c r="S18724">
        <v>-23.8</v>
      </c>
      <c r="U18724" t="s">
        <v>2311</v>
      </c>
      <c r="V18724">
        <v>1</v>
      </c>
      <c r="W18724" t="s">
        <v>2560</v>
      </c>
      <c r="AB18724" t="s">
        <v>248</v>
      </c>
      <c r="AC18724" t="s">
        <v>2646</v>
      </c>
    </row>
    <row r="18725" spans="1:29" x14ac:dyDescent="0.3">
      <c r="A18725">
        <v>26699</v>
      </c>
      <c r="B18725" s="15" t="s">
        <v>1917</v>
      </c>
      <c r="C18725" t="str">
        <f>_xlfn.XLOOKUP($B18725, STANDARDS!$A:$A, STANDARDS!$B:$B,,0,2)</f>
        <v>Sycarham Mbr, Cloughton Fm, Ravenscar Gp</v>
      </c>
      <c r="D18725" t="s">
        <v>2158</v>
      </c>
      <c r="E18725" t="s">
        <v>2175</v>
      </c>
      <c r="F18725">
        <v>54.5</v>
      </c>
      <c r="G18725">
        <v>-0.5</v>
      </c>
      <c r="H18725">
        <v>0.01</v>
      </c>
      <c r="I18725" t="s">
        <v>592</v>
      </c>
      <c r="J18725" cm="1">
        <f t="array" ref="J18725:L18725">_xlfn.XLOOKUP($C18725, AGE!$A:$A,AGE!$B:$D,,0,2)</f>
        <v>171.2</v>
      </c>
      <c r="K18725">
        <v>2.9000000000000057</v>
      </c>
      <c r="L18725" t="str">
        <v xml:space="preserve">GSA 2018 </v>
      </c>
      <c r="M18725" t="s">
        <v>2412</v>
      </c>
      <c r="P18725" t="s">
        <v>243</v>
      </c>
      <c r="S18725">
        <v>-22.36</v>
      </c>
      <c r="U18725" t="s">
        <v>2311</v>
      </c>
      <c r="V18725">
        <v>1</v>
      </c>
      <c r="W18725" t="s">
        <v>2560</v>
      </c>
      <c r="AB18725" t="s">
        <v>248</v>
      </c>
      <c r="AC18725" t="s">
        <v>2646</v>
      </c>
    </row>
    <row r="18726" spans="1:29" x14ac:dyDescent="0.3">
      <c r="A18726">
        <v>26700</v>
      </c>
      <c r="B18726" s="15" t="s">
        <v>1917</v>
      </c>
      <c r="C18726" t="str">
        <f>_xlfn.XLOOKUP($B18726, STANDARDS!$A:$A, STANDARDS!$B:$B,,0,2)</f>
        <v>Sycarham Mbr, Cloughton Fm, Ravenscar Gp</v>
      </c>
      <c r="D18726" t="s">
        <v>2158</v>
      </c>
      <c r="E18726" t="s">
        <v>2175</v>
      </c>
      <c r="F18726">
        <v>54.5</v>
      </c>
      <c r="G18726">
        <v>-0.5</v>
      </c>
      <c r="H18726">
        <v>0.01</v>
      </c>
      <c r="I18726" t="s">
        <v>592</v>
      </c>
      <c r="J18726" cm="1">
        <f t="array" ref="J18726:L18726">_xlfn.XLOOKUP($C18726, AGE!$A:$A,AGE!$B:$D,,0,2)</f>
        <v>171.2</v>
      </c>
      <c r="K18726">
        <v>2.9000000000000057</v>
      </c>
      <c r="L18726" t="str">
        <v xml:space="preserve">GSA 2018 </v>
      </c>
      <c r="M18726" t="s">
        <v>2412</v>
      </c>
      <c r="P18726" t="s">
        <v>243</v>
      </c>
      <c r="S18726">
        <v>-23.16</v>
      </c>
      <c r="U18726" t="s">
        <v>2311</v>
      </c>
      <c r="V18726">
        <v>1</v>
      </c>
      <c r="W18726" t="s">
        <v>2560</v>
      </c>
      <c r="AB18726" t="s">
        <v>248</v>
      </c>
      <c r="AC18726" t="s">
        <v>2646</v>
      </c>
    </row>
    <row r="18727" spans="1:29" x14ac:dyDescent="0.3">
      <c r="A18727">
        <v>26701</v>
      </c>
      <c r="B18727" s="15" t="s">
        <v>1917</v>
      </c>
      <c r="C18727" t="str">
        <f>_xlfn.XLOOKUP($B18727, STANDARDS!$A:$A, STANDARDS!$B:$B,,0,2)</f>
        <v>Sycarham Mbr, Cloughton Fm, Ravenscar Gp</v>
      </c>
      <c r="D18727" t="s">
        <v>2158</v>
      </c>
      <c r="E18727" t="s">
        <v>2175</v>
      </c>
      <c r="F18727">
        <v>54.5</v>
      </c>
      <c r="G18727">
        <v>-0.5</v>
      </c>
      <c r="H18727">
        <v>0.01</v>
      </c>
      <c r="I18727" t="s">
        <v>592</v>
      </c>
      <c r="J18727" cm="1">
        <f t="array" ref="J18727:L18727">_xlfn.XLOOKUP($C18727, AGE!$A:$A,AGE!$B:$D,,0,2)</f>
        <v>171.2</v>
      </c>
      <c r="K18727">
        <v>2.9000000000000057</v>
      </c>
      <c r="L18727" t="str">
        <v xml:space="preserve">GSA 2018 </v>
      </c>
      <c r="M18727" t="s">
        <v>2412</v>
      </c>
      <c r="P18727" t="s">
        <v>243</v>
      </c>
      <c r="S18727">
        <v>-23.85</v>
      </c>
      <c r="U18727" t="s">
        <v>2311</v>
      </c>
      <c r="V18727">
        <v>1</v>
      </c>
      <c r="W18727" t="s">
        <v>2560</v>
      </c>
      <c r="AB18727" t="s">
        <v>248</v>
      </c>
      <c r="AC18727" t="s">
        <v>2646</v>
      </c>
    </row>
    <row r="18728" spans="1:29" x14ac:dyDescent="0.3">
      <c r="A18728">
        <v>26702</v>
      </c>
      <c r="B18728" s="15" t="s">
        <v>1917</v>
      </c>
      <c r="C18728" t="str">
        <f>_xlfn.XLOOKUP($B18728, STANDARDS!$A:$A, STANDARDS!$B:$B,,0,2)</f>
        <v>Sycarham Mbr, Cloughton Fm, Ravenscar Gp</v>
      </c>
      <c r="D18728" t="s">
        <v>2158</v>
      </c>
      <c r="E18728" t="s">
        <v>2175</v>
      </c>
      <c r="F18728">
        <v>54.5</v>
      </c>
      <c r="G18728">
        <v>-0.5</v>
      </c>
      <c r="H18728">
        <v>0.01</v>
      </c>
      <c r="I18728" t="s">
        <v>592</v>
      </c>
      <c r="J18728" cm="1">
        <f t="array" ref="J18728:L18728">_xlfn.XLOOKUP($C18728, AGE!$A:$A,AGE!$B:$D,,0,2)</f>
        <v>171.2</v>
      </c>
      <c r="K18728">
        <v>2.9000000000000057</v>
      </c>
      <c r="L18728" t="str">
        <v xml:space="preserve">GSA 2018 </v>
      </c>
      <c r="M18728" t="s">
        <v>2405</v>
      </c>
      <c r="P18728" t="s">
        <v>243</v>
      </c>
      <c r="S18728">
        <v>-23.43</v>
      </c>
      <c r="U18728" t="s">
        <v>2311</v>
      </c>
      <c r="V18728">
        <v>1</v>
      </c>
      <c r="W18728" t="s">
        <v>2560</v>
      </c>
      <c r="AB18728" t="s">
        <v>248</v>
      </c>
      <c r="AC18728" t="s">
        <v>2646</v>
      </c>
    </row>
    <row r="18729" spans="1:29" x14ac:dyDescent="0.3">
      <c r="A18729">
        <v>26703</v>
      </c>
      <c r="B18729" s="15" t="s">
        <v>1917</v>
      </c>
      <c r="C18729" t="str">
        <f>_xlfn.XLOOKUP($B18729, STANDARDS!$A:$A, STANDARDS!$B:$B,,0,2)</f>
        <v>Sycarham Mbr, Cloughton Fm, Ravenscar Gp</v>
      </c>
      <c r="D18729" t="s">
        <v>2158</v>
      </c>
      <c r="E18729" t="s">
        <v>2175</v>
      </c>
      <c r="F18729">
        <v>54.5</v>
      </c>
      <c r="G18729">
        <v>-0.5</v>
      </c>
      <c r="H18729">
        <v>0.01</v>
      </c>
      <c r="I18729" t="s">
        <v>592</v>
      </c>
      <c r="J18729" cm="1">
        <f t="array" ref="J18729:L18729">_xlfn.XLOOKUP($C18729, AGE!$A:$A,AGE!$B:$D,,0,2)</f>
        <v>171.2</v>
      </c>
      <c r="K18729">
        <v>2.9000000000000057</v>
      </c>
      <c r="L18729" t="str">
        <v xml:space="preserve">GSA 2018 </v>
      </c>
      <c r="M18729" t="s">
        <v>2405</v>
      </c>
      <c r="P18729" t="s">
        <v>243</v>
      </c>
      <c r="S18729">
        <v>-22.9</v>
      </c>
      <c r="U18729" t="s">
        <v>2311</v>
      </c>
      <c r="V18729">
        <v>1</v>
      </c>
      <c r="W18729" t="s">
        <v>2560</v>
      </c>
      <c r="AB18729" t="s">
        <v>248</v>
      </c>
      <c r="AC18729" t="s">
        <v>2646</v>
      </c>
    </row>
    <row r="18730" spans="1:29" x14ac:dyDescent="0.3">
      <c r="A18730">
        <v>26704</v>
      </c>
      <c r="B18730" s="15" t="s">
        <v>1917</v>
      </c>
      <c r="C18730" t="str">
        <f>_xlfn.XLOOKUP($B18730, STANDARDS!$A:$A, STANDARDS!$B:$B,,0,2)</f>
        <v>Sycarham Mbr, Cloughton Fm, Ravenscar Gp</v>
      </c>
      <c r="D18730" t="s">
        <v>2158</v>
      </c>
      <c r="E18730" t="s">
        <v>2175</v>
      </c>
      <c r="F18730">
        <v>54.5</v>
      </c>
      <c r="G18730">
        <v>-0.5</v>
      </c>
      <c r="H18730">
        <v>0.01</v>
      </c>
      <c r="I18730" t="s">
        <v>592</v>
      </c>
      <c r="J18730" cm="1">
        <f t="array" ref="J18730:L18730">_xlfn.XLOOKUP($C18730, AGE!$A:$A,AGE!$B:$D,,0,2)</f>
        <v>171.2</v>
      </c>
      <c r="K18730">
        <v>2.9000000000000057</v>
      </c>
      <c r="L18730" t="str">
        <v xml:space="preserve">GSA 2018 </v>
      </c>
      <c r="M18730" t="s">
        <v>2405</v>
      </c>
      <c r="P18730" t="s">
        <v>243</v>
      </c>
      <c r="S18730">
        <v>-22.18</v>
      </c>
      <c r="U18730" t="s">
        <v>2311</v>
      </c>
      <c r="V18730">
        <v>1</v>
      </c>
      <c r="W18730" t="s">
        <v>2560</v>
      </c>
      <c r="AB18730" t="s">
        <v>248</v>
      </c>
      <c r="AC18730" t="s">
        <v>2646</v>
      </c>
    </row>
    <row r="18731" spans="1:29" x14ac:dyDescent="0.3">
      <c r="A18731">
        <v>26705</v>
      </c>
      <c r="B18731" s="15" t="s">
        <v>1917</v>
      </c>
      <c r="C18731" t="str">
        <f>_xlfn.XLOOKUP($B18731, STANDARDS!$A:$A, STANDARDS!$B:$B,,0,2)</f>
        <v>Sycarham Mbr, Cloughton Fm, Ravenscar Gp</v>
      </c>
      <c r="D18731" t="s">
        <v>2158</v>
      </c>
      <c r="E18731" t="s">
        <v>2175</v>
      </c>
      <c r="F18731">
        <v>54.5</v>
      </c>
      <c r="G18731">
        <v>-0.5</v>
      </c>
      <c r="H18731">
        <v>0.01</v>
      </c>
      <c r="I18731" t="s">
        <v>592</v>
      </c>
      <c r="J18731" cm="1">
        <f t="array" ref="J18731:L18731">_xlfn.XLOOKUP($C18731, AGE!$A:$A,AGE!$B:$D,,0,2)</f>
        <v>171.2</v>
      </c>
      <c r="K18731">
        <v>2.9000000000000057</v>
      </c>
      <c r="L18731" t="str">
        <v xml:space="preserve">GSA 2018 </v>
      </c>
      <c r="M18731" t="s">
        <v>2405</v>
      </c>
      <c r="P18731" t="s">
        <v>243</v>
      </c>
      <c r="S18731">
        <v>-23.53</v>
      </c>
      <c r="U18731" t="s">
        <v>2311</v>
      </c>
      <c r="V18731">
        <v>1</v>
      </c>
      <c r="W18731" t="s">
        <v>2560</v>
      </c>
      <c r="AB18731" t="s">
        <v>248</v>
      </c>
      <c r="AC18731" t="s">
        <v>2646</v>
      </c>
    </row>
    <row r="18732" spans="1:29" x14ac:dyDescent="0.3">
      <c r="A18732">
        <v>26706</v>
      </c>
      <c r="B18732" s="15" t="s">
        <v>1917</v>
      </c>
      <c r="C18732" t="str">
        <f>_xlfn.XLOOKUP($B18732, STANDARDS!$A:$A, STANDARDS!$B:$B,,0,2)</f>
        <v>Sycarham Mbr, Cloughton Fm, Ravenscar Gp</v>
      </c>
      <c r="D18732" t="s">
        <v>2158</v>
      </c>
      <c r="E18732" t="s">
        <v>2175</v>
      </c>
      <c r="F18732">
        <v>54.5</v>
      </c>
      <c r="G18732">
        <v>-0.5</v>
      </c>
      <c r="H18732">
        <v>0.01</v>
      </c>
      <c r="I18732" t="s">
        <v>592</v>
      </c>
      <c r="J18732" cm="1">
        <f t="array" ref="J18732:L18732">_xlfn.XLOOKUP($C18732, AGE!$A:$A,AGE!$B:$D,,0,2)</f>
        <v>171.2</v>
      </c>
      <c r="K18732">
        <v>2.9000000000000057</v>
      </c>
      <c r="L18732" t="str">
        <v xml:space="preserve">GSA 2018 </v>
      </c>
      <c r="M18732" t="s">
        <v>2409</v>
      </c>
      <c r="P18732" t="s">
        <v>243</v>
      </c>
      <c r="S18732">
        <v>-24.1</v>
      </c>
      <c r="U18732" t="s">
        <v>2311</v>
      </c>
      <c r="V18732">
        <v>1</v>
      </c>
      <c r="W18732" t="s">
        <v>2560</v>
      </c>
      <c r="AB18732" t="s">
        <v>248</v>
      </c>
      <c r="AC18732" t="s">
        <v>2646</v>
      </c>
    </row>
    <row r="18733" spans="1:29" x14ac:dyDescent="0.3">
      <c r="A18733">
        <v>26707</v>
      </c>
      <c r="B18733" s="15" t="s">
        <v>1917</v>
      </c>
      <c r="C18733" t="str">
        <f>_xlfn.XLOOKUP($B18733, STANDARDS!$A:$A, STANDARDS!$B:$B,,0,2)</f>
        <v>Sycarham Mbr, Cloughton Fm, Ravenscar Gp</v>
      </c>
      <c r="D18733" t="s">
        <v>2158</v>
      </c>
      <c r="E18733" t="s">
        <v>2175</v>
      </c>
      <c r="F18733">
        <v>54.5</v>
      </c>
      <c r="G18733">
        <v>-0.5</v>
      </c>
      <c r="H18733">
        <v>0.01</v>
      </c>
      <c r="I18733" t="s">
        <v>592</v>
      </c>
      <c r="J18733" cm="1">
        <f t="array" ref="J18733:L18733">_xlfn.XLOOKUP($C18733, AGE!$A:$A,AGE!$B:$D,,0,2)</f>
        <v>171.2</v>
      </c>
      <c r="K18733">
        <v>2.9000000000000057</v>
      </c>
      <c r="L18733" t="str">
        <v xml:space="preserve">GSA 2018 </v>
      </c>
      <c r="M18733" t="s">
        <v>2405</v>
      </c>
      <c r="P18733" t="s">
        <v>243</v>
      </c>
      <c r="S18733">
        <v>-23.54</v>
      </c>
      <c r="U18733" t="s">
        <v>2311</v>
      </c>
      <c r="V18733">
        <v>1</v>
      </c>
      <c r="W18733" t="s">
        <v>2560</v>
      </c>
      <c r="AB18733" t="s">
        <v>248</v>
      </c>
      <c r="AC18733" t="s">
        <v>2646</v>
      </c>
    </row>
    <row r="18734" spans="1:29" x14ac:dyDescent="0.3">
      <c r="A18734">
        <v>26708</v>
      </c>
      <c r="B18734" s="15" t="s">
        <v>1917</v>
      </c>
      <c r="C18734" t="str">
        <f>_xlfn.XLOOKUP($B18734, STANDARDS!$A:$A, STANDARDS!$B:$B,,0,2)</f>
        <v>Sycarham Mbr, Cloughton Fm, Ravenscar Gp</v>
      </c>
      <c r="D18734" t="s">
        <v>2158</v>
      </c>
      <c r="E18734" t="s">
        <v>2175</v>
      </c>
      <c r="F18734">
        <v>54.5</v>
      </c>
      <c r="G18734">
        <v>-0.5</v>
      </c>
      <c r="H18734">
        <v>0.01</v>
      </c>
      <c r="I18734" t="s">
        <v>592</v>
      </c>
      <c r="J18734" cm="1">
        <f t="array" ref="J18734:L18734">_xlfn.XLOOKUP($C18734, AGE!$A:$A,AGE!$B:$D,,0,2)</f>
        <v>171.2</v>
      </c>
      <c r="K18734">
        <v>2.9000000000000057</v>
      </c>
      <c r="L18734" t="str">
        <v xml:space="preserve">GSA 2018 </v>
      </c>
      <c r="M18734" t="s">
        <v>2405</v>
      </c>
      <c r="P18734" t="s">
        <v>243</v>
      </c>
      <c r="S18734">
        <v>-23.44</v>
      </c>
      <c r="U18734" t="s">
        <v>2311</v>
      </c>
      <c r="V18734">
        <v>1</v>
      </c>
      <c r="W18734" t="s">
        <v>2560</v>
      </c>
      <c r="AB18734" t="s">
        <v>248</v>
      </c>
      <c r="AC18734" t="s">
        <v>2646</v>
      </c>
    </row>
    <row r="18735" spans="1:29" x14ac:dyDescent="0.3">
      <c r="A18735">
        <v>26709</v>
      </c>
      <c r="B18735" s="15" t="s">
        <v>1917</v>
      </c>
      <c r="C18735" t="str">
        <f>_xlfn.XLOOKUP($B18735, STANDARDS!$A:$A, STANDARDS!$B:$B,,0,2)</f>
        <v>Sycarham Mbr, Cloughton Fm, Ravenscar Gp</v>
      </c>
      <c r="D18735" t="s">
        <v>2158</v>
      </c>
      <c r="E18735" t="s">
        <v>2175</v>
      </c>
      <c r="F18735">
        <v>54.5</v>
      </c>
      <c r="G18735">
        <v>-0.5</v>
      </c>
      <c r="H18735">
        <v>0.01</v>
      </c>
      <c r="I18735" t="s">
        <v>592</v>
      </c>
      <c r="J18735" cm="1">
        <f t="array" ref="J18735:L18735">_xlfn.XLOOKUP($C18735, AGE!$A:$A,AGE!$B:$D,,0,2)</f>
        <v>171.2</v>
      </c>
      <c r="K18735">
        <v>2.9000000000000057</v>
      </c>
      <c r="L18735" t="str">
        <v xml:space="preserve">GSA 2018 </v>
      </c>
      <c r="M18735" t="s">
        <v>2405</v>
      </c>
      <c r="P18735" t="s">
        <v>243</v>
      </c>
      <c r="S18735">
        <v>-23.26</v>
      </c>
      <c r="U18735" t="s">
        <v>2311</v>
      </c>
      <c r="V18735">
        <v>1</v>
      </c>
      <c r="W18735" t="s">
        <v>2560</v>
      </c>
      <c r="AB18735" t="s">
        <v>248</v>
      </c>
      <c r="AC18735" t="s">
        <v>2646</v>
      </c>
    </row>
    <row r="18736" spans="1:29" x14ac:dyDescent="0.3">
      <c r="A18736">
        <v>26710</v>
      </c>
      <c r="B18736" s="15" t="s">
        <v>1917</v>
      </c>
      <c r="C18736" t="str">
        <f>_xlfn.XLOOKUP($B18736, STANDARDS!$A:$A, STANDARDS!$B:$B,,0,2)</f>
        <v>Sycarham Mbr, Cloughton Fm, Ravenscar Gp</v>
      </c>
      <c r="D18736" t="s">
        <v>2158</v>
      </c>
      <c r="E18736" t="s">
        <v>2175</v>
      </c>
      <c r="F18736">
        <v>54.5</v>
      </c>
      <c r="G18736">
        <v>-0.5</v>
      </c>
      <c r="H18736">
        <v>0.01</v>
      </c>
      <c r="I18736" t="s">
        <v>592</v>
      </c>
      <c r="J18736" cm="1">
        <f t="array" ref="J18736:L18736">_xlfn.XLOOKUP($C18736, AGE!$A:$A,AGE!$B:$D,,0,2)</f>
        <v>171.2</v>
      </c>
      <c r="K18736">
        <v>2.9000000000000057</v>
      </c>
      <c r="L18736" t="str">
        <v xml:space="preserve">GSA 2018 </v>
      </c>
      <c r="M18736" t="s">
        <v>2405</v>
      </c>
      <c r="P18736" t="s">
        <v>243</v>
      </c>
      <c r="S18736">
        <v>-23.51</v>
      </c>
      <c r="U18736" t="s">
        <v>2311</v>
      </c>
      <c r="V18736">
        <v>1</v>
      </c>
      <c r="W18736" t="s">
        <v>2560</v>
      </c>
      <c r="AB18736" t="s">
        <v>248</v>
      </c>
      <c r="AC18736" t="s">
        <v>2646</v>
      </c>
    </row>
    <row r="18737" spans="1:29" x14ac:dyDescent="0.3">
      <c r="A18737">
        <v>26711</v>
      </c>
      <c r="B18737" s="15" t="s">
        <v>1917</v>
      </c>
      <c r="C18737" t="str">
        <f>_xlfn.XLOOKUP($B18737, STANDARDS!$A:$A, STANDARDS!$B:$B,,0,2)</f>
        <v>Sycarham Mbr, Cloughton Fm, Ravenscar Gp</v>
      </c>
      <c r="D18737" t="s">
        <v>2158</v>
      </c>
      <c r="E18737" t="s">
        <v>2175</v>
      </c>
      <c r="F18737">
        <v>54.5</v>
      </c>
      <c r="G18737">
        <v>-0.5</v>
      </c>
      <c r="H18737">
        <v>0.01</v>
      </c>
      <c r="I18737" t="s">
        <v>592</v>
      </c>
      <c r="J18737" cm="1">
        <f t="array" ref="J18737:L18737">_xlfn.XLOOKUP($C18737, AGE!$A:$A,AGE!$B:$D,,0,2)</f>
        <v>171.2</v>
      </c>
      <c r="K18737">
        <v>2.9000000000000057</v>
      </c>
      <c r="L18737" t="str">
        <v xml:space="preserve">GSA 2018 </v>
      </c>
      <c r="M18737" t="s">
        <v>2405</v>
      </c>
      <c r="P18737" t="s">
        <v>243</v>
      </c>
      <c r="S18737">
        <v>-23.74</v>
      </c>
      <c r="U18737" t="s">
        <v>2311</v>
      </c>
      <c r="V18737">
        <v>1</v>
      </c>
      <c r="W18737" t="s">
        <v>2560</v>
      </c>
      <c r="AB18737" t="s">
        <v>248</v>
      </c>
      <c r="AC18737" t="s">
        <v>2646</v>
      </c>
    </row>
    <row r="18738" spans="1:29" x14ac:dyDescent="0.3">
      <c r="A18738">
        <v>26712</v>
      </c>
      <c r="B18738" s="15" t="s">
        <v>1917</v>
      </c>
      <c r="C18738" t="str">
        <f>_xlfn.XLOOKUP($B18738, STANDARDS!$A:$A, STANDARDS!$B:$B,,0,2)</f>
        <v>Sycarham Mbr, Cloughton Fm, Ravenscar Gp</v>
      </c>
      <c r="D18738" t="s">
        <v>2158</v>
      </c>
      <c r="E18738" t="s">
        <v>2175</v>
      </c>
      <c r="F18738">
        <v>54.5</v>
      </c>
      <c r="G18738">
        <v>-0.5</v>
      </c>
      <c r="H18738">
        <v>0.01</v>
      </c>
      <c r="I18738" t="s">
        <v>592</v>
      </c>
      <c r="J18738" cm="1">
        <f t="array" ref="J18738:L18738">_xlfn.XLOOKUP($C18738, AGE!$A:$A,AGE!$B:$D,,0,2)</f>
        <v>171.2</v>
      </c>
      <c r="K18738">
        <v>2.9000000000000057</v>
      </c>
      <c r="L18738" t="str">
        <v xml:space="preserve">GSA 2018 </v>
      </c>
      <c r="M18738" t="s">
        <v>2405</v>
      </c>
      <c r="P18738" t="s">
        <v>243</v>
      </c>
      <c r="S18738">
        <v>-23.28</v>
      </c>
      <c r="U18738" t="s">
        <v>2311</v>
      </c>
      <c r="V18738">
        <v>1</v>
      </c>
      <c r="W18738" t="s">
        <v>2560</v>
      </c>
      <c r="AB18738" t="s">
        <v>248</v>
      </c>
      <c r="AC18738" t="s">
        <v>2646</v>
      </c>
    </row>
    <row r="18739" spans="1:29" x14ac:dyDescent="0.3">
      <c r="A18739">
        <v>26713</v>
      </c>
      <c r="B18739" s="15" t="s">
        <v>1917</v>
      </c>
      <c r="C18739" t="str">
        <f>_xlfn.XLOOKUP($B18739, STANDARDS!$A:$A, STANDARDS!$B:$B,,0,2)</f>
        <v>Sycarham Mbr, Cloughton Fm, Ravenscar Gp</v>
      </c>
      <c r="D18739" t="s">
        <v>2158</v>
      </c>
      <c r="E18739" t="s">
        <v>2175</v>
      </c>
      <c r="F18739">
        <v>54.5</v>
      </c>
      <c r="G18739">
        <v>-0.5</v>
      </c>
      <c r="H18739">
        <v>0.01</v>
      </c>
      <c r="I18739" t="s">
        <v>592</v>
      </c>
      <c r="J18739" cm="1">
        <f t="array" ref="J18739:L18739">_xlfn.XLOOKUP($C18739, AGE!$A:$A,AGE!$B:$D,,0,2)</f>
        <v>171.2</v>
      </c>
      <c r="K18739">
        <v>2.9000000000000057</v>
      </c>
      <c r="L18739" t="str">
        <v xml:space="preserve">GSA 2018 </v>
      </c>
      <c r="M18739" t="s">
        <v>2405</v>
      </c>
      <c r="P18739" t="s">
        <v>243</v>
      </c>
      <c r="S18739">
        <v>-23.71</v>
      </c>
      <c r="U18739" t="s">
        <v>2311</v>
      </c>
      <c r="V18739">
        <v>1</v>
      </c>
      <c r="W18739" t="s">
        <v>2560</v>
      </c>
      <c r="AB18739" t="s">
        <v>248</v>
      </c>
      <c r="AC18739" t="s">
        <v>2646</v>
      </c>
    </row>
    <row r="18740" spans="1:29" x14ac:dyDescent="0.3">
      <c r="A18740">
        <v>26714</v>
      </c>
      <c r="B18740" s="15" t="s">
        <v>1917</v>
      </c>
      <c r="C18740" t="str">
        <f>_xlfn.XLOOKUP($B18740, STANDARDS!$A:$A, STANDARDS!$B:$B,,0,2)</f>
        <v>Sycarham Mbr, Cloughton Fm, Ravenscar Gp</v>
      </c>
      <c r="D18740" t="s">
        <v>2158</v>
      </c>
      <c r="E18740" t="s">
        <v>2175</v>
      </c>
      <c r="F18740">
        <v>54.5</v>
      </c>
      <c r="G18740">
        <v>-0.5</v>
      </c>
      <c r="H18740">
        <v>0.01</v>
      </c>
      <c r="I18740" t="s">
        <v>592</v>
      </c>
      <c r="J18740" cm="1">
        <f t="array" ref="J18740:L18740">_xlfn.XLOOKUP($C18740, AGE!$A:$A,AGE!$B:$D,,0,2)</f>
        <v>171.2</v>
      </c>
      <c r="K18740">
        <v>2.9000000000000057</v>
      </c>
      <c r="L18740" t="str">
        <v xml:space="preserve">GSA 2018 </v>
      </c>
      <c r="M18740" t="s">
        <v>2405</v>
      </c>
      <c r="P18740" t="s">
        <v>243</v>
      </c>
      <c r="S18740">
        <v>-22.71</v>
      </c>
      <c r="U18740" t="s">
        <v>2311</v>
      </c>
      <c r="V18740">
        <v>1</v>
      </c>
      <c r="W18740" t="s">
        <v>2560</v>
      </c>
      <c r="AB18740" t="s">
        <v>248</v>
      </c>
      <c r="AC18740" t="s">
        <v>2646</v>
      </c>
    </row>
    <row r="18741" spans="1:29" x14ac:dyDescent="0.3">
      <c r="A18741">
        <v>26715</v>
      </c>
      <c r="B18741" s="15" t="s">
        <v>1917</v>
      </c>
      <c r="C18741" t="str">
        <f>_xlfn.XLOOKUP($B18741, STANDARDS!$A:$A, STANDARDS!$B:$B,,0,2)</f>
        <v>Sycarham Mbr, Cloughton Fm, Ravenscar Gp</v>
      </c>
      <c r="D18741" t="s">
        <v>2158</v>
      </c>
      <c r="E18741" t="s">
        <v>2175</v>
      </c>
      <c r="F18741">
        <v>54.5</v>
      </c>
      <c r="G18741">
        <v>-0.5</v>
      </c>
      <c r="H18741">
        <v>0.01</v>
      </c>
      <c r="I18741" t="s">
        <v>592</v>
      </c>
      <c r="J18741" cm="1">
        <f t="array" ref="J18741:L18741">_xlfn.XLOOKUP($C18741, AGE!$A:$A,AGE!$B:$D,,0,2)</f>
        <v>171.2</v>
      </c>
      <c r="K18741">
        <v>2.9000000000000057</v>
      </c>
      <c r="L18741" t="str">
        <v xml:space="preserve">GSA 2018 </v>
      </c>
      <c r="M18741" t="s">
        <v>2409</v>
      </c>
      <c r="P18741" t="s">
        <v>243</v>
      </c>
      <c r="S18741">
        <v>-22.9</v>
      </c>
      <c r="U18741" t="s">
        <v>2311</v>
      </c>
      <c r="V18741">
        <v>1</v>
      </c>
      <c r="W18741" t="s">
        <v>2560</v>
      </c>
      <c r="AB18741" t="s">
        <v>248</v>
      </c>
      <c r="AC18741" t="s">
        <v>2646</v>
      </c>
    </row>
    <row r="18742" spans="1:29" x14ac:dyDescent="0.3">
      <c r="A18742">
        <v>26716</v>
      </c>
      <c r="B18742" s="15" t="s">
        <v>1917</v>
      </c>
      <c r="C18742" t="str">
        <f>_xlfn.XLOOKUP($B18742, STANDARDS!$A:$A, STANDARDS!$B:$B,,0,2)</f>
        <v>Sycarham Mbr, Cloughton Fm, Ravenscar Gp</v>
      </c>
      <c r="D18742" t="s">
        <v>2158</v>
      </c>
      <c r="E18742" t="s">
        <v>2175</v>
      </c>
      <c r="F18742">
        <v>54.5</v>
      </c>
      <c r="G18742">
        <v>-0.5</v>
      </c>
      <c r="H18742">
        <v>0.01</v>
      </c>
      <c r="I18742" t="s">
        <v>592</v>
      </c>
      <c r="J18742" cm="1">
        <f t="array" ref="J18742:L18742">_xlfn.XLOOKUP($C18742, AGE!$A:$A,AGE!$B:$D,,0,2)</f>
        <v>171.2</v>
      </c>
      <c r="K18742">
        <v>2.9000000000000057</v>
      </c>
      <c r="L18742" t="str">
        <v xml:space="preserve">GSA 2018 </v>
      </c>
      <c r="M18742" t="s">
        <v>2405</v>
      </c>
      <c r="P18742" t="s">
        <v>243</v>
      </c>
      <c r="S18742">
        <v>-23.67</v>
      </c>
      <c r="U18742" t="s">
        <v>2311</v>
      </c>
      <c r="V18742">
        <v>1</v>
      </c>
      <c r="W18742" t="s">
        <v>2560</v>
      </c>
      <c r="AB18742" t="s">
        <v>248</v>
      </c>
      <c r="AC18742" t="s">
        <v>2646</v>
      </c>
    </row>
    <row r="18743" spans="1:29" x14ac:dyDescent="0.3">
      <c r="A18743">
        <v>26717</v>
      </c>
      <c r="B18743" s="15" t="s">
        <v>1917</v>
      </c>
      <c r="C18743" t="str">
        <f>_xlfn.XLOOKUP($B18743, STANDARDS!$A:$A, STANDARDS!$B:$B,,0,2)</f>
        <v>Sycarham Mbr, Cloughton Fm, Ravenscar Gp</v>
      </c>
      <c r="D18743" t="s">
        <v>2158</v>
      </c>
      <c r="E18743" t="s">
        <v>2175</v>
      </c>
      <c r="F18743">
        <v>54.5</v>
      </c>
      <c r="G18743">
        <v>-0.5</v>
      </c>
      <c r="H18743">
        <v>0.01</v>
      </c>
      <c r="I18743" t="s">
        <v>592</v>
      </c>
      <c r="J18743" cm="1">
        <f t="array" ref="J18743:L18743">_xlfn.XLOOKUP($C18743, AGE!$A:$A,AGE!$B:$D,,0,2)</f>
        <v>171.2</v>
      </c>
      <c r="K18743">
        <v>2.9000000000000057</v>
      </c>
      <c r="L18743" t="str">
        <v xml:space="preserve">GSA 2018 </v>
      </c>
      <c r="M18743" t="s">
        <v>2425</v>
      </c>
      <c r="P18743" t="s">
        <v>243</v>
      </c>
      <c r="S18743">
        <v>-21.85</v>
      </c>
      <c r="U18743" t="s">
        <v>2311</v>
      </c>
      <c r="V18743">
        <v>1</v>
      </c>
      <c r="W18743" t="s">
        <v>2560</v>
      </c>
      <c r="AB18743" t="s">
        <v>248</v>
      </c>
      <c r="AC18743" t="s">
        <v>2646</v>
      </c>
    </row>
    <row r="18744" spans="1:29" x14ac:dyDescent="0.3">
      <c r="A18744">
        <v>26718</v>
      </c>
      <c r="B18744" s="15" t="s">
        <v>1917</v>
      </c>
      <c r="C18744" t="str">
        <f>_xlfn.XLOOKUP($B18744, STANDARDS!$A:$A, STANDARDS!$B:$B,,0,2)</f>
        <v>Sycarham Mbr, Cloughton Fm, Ravenscar Gp</v>
      </c>
      <c r="D18744" t="s">
        <v>2158</v>
      </c>
      <c r="E18744" t="s">
        <v>2175</v>
      </c>
      <c r="F18744">
        <v>54.5</v>
      </c>
      <c r="G18744">
        <v>-0.5</v>
      </c>
      <c r="H18744">
        <v>0.01</v>
      </c>
      <c r="I18744" t="s">
        <v>592</v>
      </c>
      <c r="J18744" cm="1">
        <f t="array" ref="J18744:L18744">_xlfn.XLOOKUP($C18744, AGE!$A:$A,AGE!$B:$D,,0,2)</f>
        <v>171.2</v>
      </c>
      <c r="K18744">
        <v>2.9000000000000057</v>
      </c>
      <c r="L18744" t="str">
        <v xml:space="preserve">GSA 2018 </v>
      </c>
      <c r="M18744" t="s">
        <v>2409</v>
      </c>
      <c r="P18744" t="s">
        <v>243</v>
      </c>
      <c r="S18744">
        <v>-21.51</v>
      </c>
      <c r="U18744" t="s">
        <v>2311</v>
      </c>
      <c r="V18744">
        <v>1</v>
      </c>
      <c r="W18744" t="s">
        <v>2560</v>
      </c>
      <c r="AB18744" t="s">
        <v>248</v>
      </c>
      <c r="AC18744" t="s">
        <v>2646</v>
      </c>
    </row>
    <row r="18745" spans="1:29" x14ac:dyDescent="0.3">
      <c r="A18745">
        <v>26719</v>
      </c>
      <c r="B18745" s="15" t="s">
        <v>1917</v>
      </c>
      <c r="C18745" t="str">
        <f>_xlfn.XLOOKUP($B18745, STANDARDS!$A:$A, STANDARDS!$B:$B,,0,2)</f>
        <v>Sycarham Mbr, Cloughton Fm, Ravenscar Gp</v>
      </c>
      <c r="D18745" t="s">
        <v>2158</v>
      </c>
      <c r="E18745" t="s">
        <v>2175</v>
      </c>
      <c r="F18745">
        <v>54.5</v>
      </c>
      <c r="G18745">
        <v>-0.5</v>
      </c>
      <c r="H18745">
        <v>0.01</v>
      </c>
      <c r="I18745" t="s">
        <v>592</v>
      </c>
      <c r="J18745" cm="1">
        <f t="array" ref="J18745:L18745">_xlfn.XLOOKUP($C18745, AGE!$A:$A,AGE!$B:$D,,0,2)</f>
        <v>171.2</v>
      </c>
      <c r="K18745">
        <v>2.9000000000000057</v>
      </c>
      <c r="L18745" t="str">
        <v xml:space="preserve">GSA 2018 </v>
      </c>
      <c r="M18745" t="s">
        <v>2426</v>
      </c>
      <c r="P18745" t="s">
        <v>243</v>
      </c>
      <c r="S18745">
        <v>-21.5</v>
      </c>
      <c r="U18745" t="s">
        <v>2311</v>
      </c>
      <c r="V18745">
        <v>1</v>
      </c>
      <c r="W18745" t="s">
        <v>2560</v>
      </c>
      <c r="AB18745" t="s">
        <v>248</v>
      </c>
      <c r="AC18745" t="s">
        <v>2646</v>
      </c>
    </row>
    <row r="18746" spans="1:29" x14ac:dyDescent="0.3">
      <c r="A18746">
        <v>26720</v>
      </c>
      <c r="B18746" s="15" t="s">
        <v>1917</v>
      </c>
      <c r="C18746" t="str">
        <f>_xlfn.XLOOKUP($B18746, STANDARDS!$A:$A, STANDARDS!$B:$B,,0,2)</f>
        <v>Sycarham Mbr, Cloughton Fm, Ravenscar Gp</v>
      </c>
      <c r="D18746" t="s">
        <v>2158</v>
      </c>
      <c r="E18746" t="s">
        <v>2175</v>
      </c>
      <c r="F18746">
        <v>54.5</v>
      </c>
      <c r="G18746">
        <v>-0.5</v>
      </c>
      <c r="H18746">
        <v>0.01</v>
      </c>
      <c r="I18746" t="s">
        <v>592</v>
      </c>
      <c r="J18746" cm="1">
        <f t="array" ref="J18746:L18746">_xlfn.XLOOKUP($C18746, AGE!$A:$A,AGE!$B:$D,,0,2)</f>
        <v>171.2</v>
      </c>
      <c r="K18746">
        <v>2.9000000000000057</v>
      </c>
      <c r="L18746" t="str">
        <v xml:space="preserve">GSA 2018 </v>
      </c>
      <c r="M18746" t="s">
        <v>2425</v>
      </c>
      <c r="P18746" t="s">
        <v>243</v>
      </c>
      <c r="S18746">
        <v>-23.36</v>
      </c>
      <c r="U18746" t="s">
        <v>2311</v>
      </c>
      <c r="V18746">
        <v>1</v>
      </c>
      <c r="W18746" t="s">
        <v>2560</v>
      </c>
      <c r="AB18746" t="s">
        <v>248</v>
      </c>
      <c r="AC18746" t="s">
        <v>2646</v>
      </c>
    </row>
    <row r="18747" spans="1:29" x14ac:dyDescent="0.3">
      <c r="A18747">
        <v>26721</v>
      </c>
      <c r="B18747" s="15" t="s">
        <v>1917</v>
      </c>
      <c r="C18747" t="str">
        <f>_xlfn.XLOOKUP($B18747, STANDARDS!$A:$A, STANDARDS!$B:$B,,0,2)</f>
        <v>Sycarham Mbr, Cloughton Fm, Ravenscar Gp</v>
      </c>
      <c r="D18747" t="s">
        <v>2158</v>
      </c>
      <c r="E18747" t="s">
        <v>2175</v>
      </c>
      <c r="F18747">
        <v>54.5</v>
      </c>
      <c r="G18747">
        <v>-0.5</v>
      </c>
      <c r="H18747">
        <v>0.01</v>
      </c>
      <c r="I18747" t="s">
        <v>592</v>
      </c>
      <c r="J18747" cm="1">
        <f t="array" ref="J18747:L18747">_xlfn.XLOOKUP($C18747, AGE!$A:$A,AGE!$B:$D,,0,2)</f>
        <v>171.2</v>
      </c>
      <c r="K18747">
        <v>2.9000000000000057</v>
      </c>
      <c r="L18747" t="str">
        <v xml:space="preserve">GSA 2018 </v>
      </c>
      <c r="M18747" t="s">
        <v>2417</v>
      </c>
      <c r="P18747" t="s">
        <v>243</v>
      </c>
      <c r="S18747">
        <v>-22.34</v>
      </c>
      <c r="U18747" t="s">
        <v>2311</v>
      </c>
      <c r="V18747">
        <v>1</v>
      </c>
      <c r="W18747" t="s">
        <v>2560</v>
      </c>
      <c r="AB18747" t="s">
        <v>248</v>
      </c>
      <c r="AC18747" t="s">
        <v>2646</v>
      </c>
    </row>
    <row r="18748" spans="1:29" x14ac:dyDescent="0.3">
      <c r="A18748">
        <v>26722</v>
      </c>
      <c r="B18748" s="15" t="s">
        <v>1917</v>
      </c>
      <c r="C18748" t="str">
        <f>_xlfn.XLOOKUP($B18748, STANDARDS!$A:$A, STANDARDS!$B:$B,,0,2)</f>
        <v>Sycarham Mbr, Cloughton Fm, Ravenscar Gp</v>
      </c>
      <c r="D18748" t="s">
        <v>2158</v>
      </c>
      <c r="E18748" t="s">
        <v>2175</v>
      </c>
      <c r="F18748">
        <v>54.5</v>
      </c>
      <c r="G18748">
        <v>-0.5</v>
      </c>
      <c r="H18748">
        <v>0.01</v>
      </c>
      <c r="I18748" t="s">
        <v>592</v>
      </c>
      <c r="J18748" cm="1">
        <f t="array" ref="J18748:L18748">_xlfn.XLOOKUP($C18748, AGE!$A:$A,AGE!$B:$D,,0,2)</f>
        <v>171.2</v>
      </c>
      <c r="K18748">
        <v>2.9000000000000057</v>
      </c>
      <c r="L18748" t="str">
        <v xml:space="preserve">GSA 2018 </v>
      </c>
      <c r="M18748" t="s">
        <v>2409</v>
      </c>
      <c r="P18748" t="s">
        <v>243</v>
      </c>
      <c r="S18748">
        <v>-22.15</v>
      </c>
      <c r="U18748" t="s">
        <v>2311</v>
      </c>
      <c r="V18748">
        <v>1</v>
      </c>
      <c r="W18748" t="s">
        <v>2560</v>
      </c>
      <c r="AB18748" t="s">
        <v>248</v>
      </c>
      <c r="AC18748" t="s">
        <v>2646</v>
      </c>
    </row>
    <row r="18749" spans="1:29" x14ac:dyDescent="0.3">
      <c r="A18749">
        <v>26723</v>
      </c>
      <c r="B18749" s="15" t="s">
        <v>1917</v>
      </c>
      <c r="C18749" t="str">
        <f>_xlfn.XLOOKUP($B18749, STANDARDS!$A:$A, STANDARDS!$B:$B,,0,2)</f>
        <v>Sycarham Mbr, Cloughton Fm, Ravenscar Gp</v>
      </c>
      <c r="D18749" t="s">
        <v>2158</v>
      </c>
      <c r="E18749" t="s">
        <v>2175</v>
      </c>
      <c r="F18749">
        <v>54.5</v>
      </c>
      <c r="G18749">
        <v>-0.5</v>
      </c>
      <c r="H18749">
        <v>0.01</v>
      </c>
      <c r="I18749" t="s">
        <v>592</v>
      </c>
      <c r="J18749" cm="1">
        <f t="array" ref="J18749:L18749">_xlfn.XLOOKUP($C18749, AGE!$A:$A,AGE!$B:$D,,0,2)</f>
        <v>171.2</v>
      </c>
      <c r="K18749">
        <v>2.9000000000000057</v>
      </c>
      <c r="L18749" t="str">
        <v xml:space="preserve">GSA 2018 </v>
      </c>
      <c r="M18749" t="s">
        <v>2405</v>
      </c>
      <c r="P18749" t="s">
        <v>243</v>
      </c>
      <c r="S18749">
        <v>-23.1</v>
      </c>
      <c r="U18749" t="s">
        <v>2311</v>
      </c>
      <c r="V18749">
        <v>1</v>
      </c>
      <c r="W18749" t="s">
        <v>2560</v>
      </c>
      <c r="AB18749" t="s">
        <v>248</v>
      </c>
      <c r="AC18749" t="s">
        <v>2646</v>
      </c>
    </row>
    <row r="18750" spans="1:29" x14ac:dyDescent="0.3">
      <c r="A18750">
        <v>26724</v>
      </c>
      <c r="B18750" s="15" t="s">
        <v>1917</v>
      </c>
      <c r="C18750" t="str">
        <f>_xlfn.XLOOKUP($B18750, STANDARDS!$A:$A, STANDARDS!$B:$B,,0,2)</f>
        <v>Sycarham Mbr, Cloughton Fm, Ravenscar Gp</v>
      </c>
      <c r="D18750" t="s">
        <v>2158</v>
      </c>
      <c r="E18750" t="s">
        <v>2175</v>
      </c>
      <c r="F18750">
        <v>54.5</v>
      </c>
      <c r="G18750">
        <v>-0.5</v>
      </c>
      <c r="H18750">
        <v>0.01</v>
      </c>
      <c r="I18750" t="s">
        <v>592</v>
      </c>
      <c r="J18750" cm="1">
        <f t="array" ref="J18750:L18750">_xlfn.XLOOKUP($C18750, AGE!$A:$A,AGE!$B:$D,,0,2)</f>
        <v>171.2</v>
      </c>
      <c r="K18750">
        <v>2.9000000000000057</v>
      </c>
      <c r="L18750" t="str">
        <v xml:space="preserve">GSA 2018 </v>
      </c>
      <c r="M18750" t="s">
        <v>2409</v>
      </c>
      <c r="P18750" t="s">
        <v>243</v>
      </c>
      <c r="S18750">
        <v>-22.58</v>
      </c>
      <c r="U18750" t="s">
        <v>2311</v>
      </c>
      <c r="V18750">
        <v>1</v>
      </c>
      <c r="W18750" t="s">
        <v>2560</v>
      </c>
      <c r="AB18750" t="s">
        <v>248</v>
      </c>
      <c r="AC18750" t="s">
        <v>2646</v>
      </c>
    </row>
    <row r="18751" spans="1:29" x14ac:dyDescent="0.3">
      <c r="A18751">
        <v>26725</v>
      </c>
      <c r="B18751" s="15" t="s">
        <v>1917</v>
      </c>
      <c r="C18751" t="str">
        <f>_xlfn.XLOOKUP($B18751, STANDARDS!$A:$A, STANDARDS!$B:$B,,0,2)</f>
        <v>Sycarham Mbr, Cloughton Fm, Ravenscar Gp</v>
      </c>
      <c r="D18751" t="s">
        <v>2158</v>
      </c>
      <c r="E18751" t="s">
        <v>2175</v>
      </c>
      <c r="F18751">
        <v>54.5</v>
      </c>
      <c r="G18751">
        <v>-0.5</v>
      </c>
      <c r="H18751">
        <v>0.01</v>
      </c>
      <c r="I18751" t="s">
        <v>592</v>
      </c>
      <c r="J18751" cm="1">
        <f t="array" ref="J18751:L18751">_xlfn.XLOOKUP($C18751, AGE!$A:$A,AGE!$B:$D,,0,2)</f>
        <v>171.2</v>
      </c>
      <c r="K18751">
        <v>2.9000000000000057</v>
      </c>
      <c r="L18751" t="str">
        <v xml:space="preserve">GSA 2018 </v>
      </c>
      <c r="M18751" t="s">
        <v>2405</v>
      </c>
      <c r="P18751" t="s">
        <v>243</v>
      </c>
      <c r="S18751">
        <v>-23.75</v>
      </c>
      <c r="U18751" t="s">
        <v>2311</v>
      </c>
      <c r="V18751">
        <v>1</v>
      </c>
      <c r="W18751" t="s">
        <v>2560</v>
      </c>
      <c r="AB18751" t="s">
        <v>248</v>
      </c>
      <c r="AC18751" t="s">
        <v>2646</v>
      </c>
    </row>
    <row r="18752" spans="1:29" x14ac:dyDescent="0.3">
      <c r="A18752">
        <v>26726</v>
      </c>
      <c r="B18752" s="15" t="s">
        <v>1917</v>
      </c>
      <c r="C18752" t="str">
        <f>_xlfn.XLOOKUP($B18752, STANDARDS!$A:$A, STANDARDS!$B:$B,,0,2)</f>
        <v>Sycarham Mbr, Cloughton Fm, Ravenscar Gp</v>
      </c>
      <c r="D18752" t="s">
        <v>2158</v>
      </c>
      <c r="E18752" t="s">
        <v>2175</v>
      </c>
      <c r="F18752">
        <v>54.5</v>
      </c>
      <c r="G18752">
        <v>-0.5</v>
      </c>
      <c r="H18752">
        <v>0.01</v>
      </c>
      <c r="I18752" t="s">
        <v>592</v>
      </c>
      <c r="J18752" cm="1">
        <f t="array" ref="J18752:L18752">_xlfn.XLOOKUP($C18752, AGE!$A:$A,AGE!$B:$D,,0,2)</f>
        <v>171.2</v>
      </c>
      <c r="K18752">
        <v>2.9000000000000057</v>
      </c>
      <c r="L18752" t="str">
        <v xml:space="preserve">GSA 2018 </v>
      </c>
      <c r="M18752" t="s">
        <v>2405</v>
      </c>
      <c r="P18752" t="s">
        <v>243</v>
      </c>
      <c r="S18752">
        <v>-23.81</v>
      </c>
      <c r="U18752" t="s">
        <v>2311</v>
      </c>
      <c r="V18752">
        <v>1</v>
      </c>
      <c r="W18752" t="s">
        <v>2560</v>
      </c>
      <c r="AB18752" t="s">
        <v>248</v>
      </c>
      <c r="AC18752" t="s">
        <v>2646</v>
      </c>
    </row>
    <row r="18753" spans="1:29" x14ac:dyDescent="0.3">
      <c r="A18753">
        <v>26727</v>
      </c>
      <c r="B18753" s="15" t="s">
        <v>1917</v>
      </c>
      <c r="C18753" t="str">
        <f>_xlfn.XLOOKUP($B18753, STANDARDS!$A:$A, STANDARDS!$B:$B,,0,2)</f>
        <v>Sycarham Mbr, Cloughton Fm, Ravenscar Gp</v>
      </c>
      <c r="D18753" t="s">
        <v>2158</v>
      </c>
      <c r="E18753" t="s">
        <v>2175</v>
      </c>
      <c r="F18753">
        <v>54.5</v>
      </c>
      <c r="G18753">
        <v>-0.5</v>
      </c>
      <c r="H18753">
        <v>0.01</v>
      </c>
      <c r="I18753" t="s">
        <v>592</v>
      </c>
      <c r="J18753" cm="1">
        <f t="array" ref="J18753:L18753">_xlfn.XLOOKUP($C18753, AGE!$A:$A,AGE!$B:$D,,0,2)</f>
        <v>171.2</v>
      </c>
      <c r="K18753">
        <v>2.9000000000000057</v>
      </c>
      <c r="L18753" t="str">
        <v xml:space="preserve">GSA 2018 </v>
      </c>
      <c r="M18753" t="s">
        <v>2405</v>
      </c>
      <c r="P18753" t="s">
        <v>243</v>
      </c>
      <c r="S18753">
        <v>-26.03</v>
      </c>
      <c r="U18753" t="s">
        <v>2311</v>
      </c>
      <c r="V18753">
        <v>1</v>
      </c>
      <c r="W18753" t="s">
        <v>2560</v>
      </c>
      <c r="AB18753" t="s">
        <v>248</v>
      </c>
      <c r="AC18753" t="s">
        <v>2646</v>
      </c>
    </row>
    <row r="18754" spans="1:29" x14ac:dyDescent="0.3">
      <c r="A18754">
        <v>26728</v>
      </c>
      <c r="B18754" s="15" t="s">
        <v>1917</v>
      </c>
      <c r="C18754" t="str">
        <f>_xlfn.XLOOKUP($B18754, STANDARDS!$A:$A, STANDARDS!$B:$B,,0,2)</f>
        <v>Sycarham Mbr, Cloughton Fm, Ravenscar Gp</v>
      </c>
      <c r="D18754" t="s">
        <v>2158</v>
      </c>
      <c r="E18754" t="s">
        <v>2175</v>
      </c>
      <c r="F18754">
        <v>54.5</v>
      </c>
      <c r="G18754">
        <v>-0.5</v>
      </c>
      <c r="H18754">
        <v>0.01</v>
      </c>
      <c r="I18754" t="s">
        <v>592</v>
      </c>
      <c r="J18754" cm="1">
        <f t="array" ref="J18754:L18754">_xlfn.XLOOKUP($C18754, AGE!$A:$A,AGE!$B:$D,,0,2)</f>
        <v>171.2</v>
      </c>
      <c r="K18754">
        <v>2.9000000000000057</v>
      </c>
      <c r="L18754" t="str">
        <v xml:space="preserve">GSA 2018 </v>
      </c>
      <c r="M18754" t="s">
        <v>2409</v>
      </c>
      <c r="P18754" t="s">
        <v>243</v>
      </c>
      <c r="S18754">
        <v>-25.6</v>
      </c>
      <c r="U18754" t="s">
        <v>2311</v>
      </c>
      <c r="V18754">
        <v>1</v>
      </c>
      <c r="W18754" t="s">
        <v>2560</v>
      </c>
      <c r="AB18754" t="s">
        <v>248</v>
      </c>
      <c r="AC18754" t="s">
        <v>2646</v>
      </c>
    </row>
    <row r="18755" spans="1:29" x14ac:dyDescent="0.3">
      <c r="A18755">
        <v>26729</v>
      </c>
      <c r="B18755" s="15" t="s">
        <v>1917</v>
      </c>
      <c r="C18755" t="str">
        <f>_xlfn.XLOOKUP($B18755, STANDARDS!$A:$A, STANDARDS!$B:$B,,0,2)</f>
        <v>Sycarham Mbr, Cloughton Fm, Ravenscar Gp</v>
      </c>
      <c r="D18755" t="s">
        <v>2158</v>
      </c>
      <c r="E18755" t="s">
        <v>2175</v>
      </c>
      <c r="F18755">
        <v>54.5</v>
      </c>
      <c r="G18755">
        <v>-0.5</v>
      </c>
      <c r="H18755">
        <v>0.01</v>
      </c>
      <c r="I18755" t="s">
        <v>592</v>
      </c>
      <c r="J18755" cm="1">
        <f t="array" ref="J18755:L18755">_xlfn.XLOOKUP($C18755, AGE!$A:$A,AGE!$B:$D,,0,2)</f>
        <v>171.2</v>
      </c>
      <c r="K18755">
        <v>2.9000000000000057</v>
      </c>
      <c r="L18755" t="str">
        <v xml:space="preserve">GSA 2018 </v>
      </c>
      <c r="M18755" t="s">
        <v>2405</v>
      </c>
      <c r="P18755" t="s">
        <v>243</v>
      </c>
      <c r="S18755">
        <v>-27.8</v>
      </c>
      <c r="U18755" t="s">
        <v>2311</v>
      </c>
      <c r="V18755">
        <v>1</v>
      </c>
      <c r="W18755" t="s">
        <v>2560</v>
      </c>
      <c r="AB18755" t="s">
        <v>248</v>
      </c>
      <c r="AC18755" t="s">
        <v>2646</v>
      </c>
    </row>
    <row r="18756" spans="1:29" x14ac:dyDescent="0.3">
      <c r="A18756">
        <v>26730</v>
      </c>
      <c r="B18756" s="15" t="s">
        <v>1917</v>
      </c>
      <c r="C18756" t="str">
        <f>_xlfn.XLOOKUP($B18756, STANDARDS!$A:$A, STANDARDS!$B:$B,,0,2)</f>
        <v>Sycarham Mbr, Cloughton Fm, Ravenscar Gp</v>
      </c>
      <c r="D18756" t="s">
        <v>2158</v>
      </c>
      <c r="E18756" t="s">
        <v>2175</v>
      </c>
      <c r="F18756">
        <v>54.5</v>
      </c>
      <c r="G18756">
        <v>-0.5</v>
      </c>
      <c r="H18756">
        <v>0.01</v>
      </c>
      <c r="I18756" t="s">
        <v>592</v>
      </c>
      <c r="J18756" cm="1">
        <f t="array" ref="J18756:L18756">_xlfn.XLOOKUP($C18756, AGE!$A:$A,AGE!$B:$D,,0,2)</f>
        <v>171.2</v>
      </c>
      <c r="K18756">
        <v>2.9000000000000057</v>
      </c>
      <c r="L18756" t="str">
        <v xml:space="preserve">GSA 2018 </v>
      </c>
      <c r="M18756" t="s">
        <v>2405</v>
      </c>
      <c r="P18756" t="s">
        <v>243</v>
      </c>
      <c r="S18756">
        <v>-25.23</v>
      </c>
      <c r="U18756" t="s">
        <v>2311</v>
      </c>
      <c r="V18756">
        <v>1</v>
      </c>
      <c r="W18756" t="s">
        <v>2560</v>
      </c>
      <c r="AB18756" t="s">
        <v>248</v>
      </c>
      <c r="AC18756" t="s">
        <v>2646</v>
      </c>
    </row>
    <row r="18757" spans="1:29" x14ac:dyDescent="0.3">
      <c r="A18757">
        <v>26731</v>
      </c>
      <c r="B18757" s="15" t="s">
        <v>1917</v>
      </c>
      <c r="C18757" t="str">
        <f>_xlfn.XLOOKUP($B18757, STANDARDS!$A:$A, STANDARDS!$B:$B,,0,2)</f>
        <v>Sycarham Mbr, Cloughton Fm, Ravenscar Gp</v>
      </c>
      <c r="D18757" t="s">
        <v>2158</v>
      </c>
      <c r="E18757" t="s">
        <v>2175</v>
      </c>
      <c r="F18757">
        <v>54.5</v>
      </c>
      <c r="G18757">
        <v>-0.5</v>
      </c>
      <c r="H18757">
        <v>0.01</v>
      </c>
      <c r="I18757" t="s">
        <v>592</v>
      </c>
      <c r="J18757" cm="1">
        <f t="array" ref="J18757:L18757">_xlfn.XLOOKUP($C18757, AGE!$A:$A,AGE!$B:$D,,0,2)</f>
        <v>171.2</v>
      </c>
      <c r="K18757">
        <v>2.9000000000000057</v>
      </c>
      <c r="L18757" t="str">
        <v xml:space="preserve">GSA 2018 </v>
      </c>
      <c r="M18757" t="s">
        <v>2405</v>
      </c>
      <c r="P18757" t="s">
        <v>243</v>
      </c>
      <c r="S18757">
        <v>-24.95</v>
      </c>
      <c r="U18757" t="s">
        <v>2311</v>
      </c>
      <c r="V18757">
        <v>1</v>
      </c>
      <c r="W18757" t="s">
        <v>2560</v>
      </c>
      <c r="AB18757" t="s">
        <v>248</v>
      </c>
      <c r="AC18757" t="s">
        <v>2646</v>
      </c>
    </row>
    <row r="18758" spans="1:29" x14ac:dyDescent="0.3">
      <c r="A18758">
        <v>26732</v>
      </c>
      <c r="B18758" s="15" t="s">
        <v>1917</v>
      </c>
      <c r="C18758" t="str">
        <f>_xlfn.XLOOKUP($B18758, STANDARDS!$A:$A, STANDARDS!$B:$B,,0,2)</f>
        <v>Sycarham Mbr, Cloughton Fm, Ravenscar Gp</v>
      </c>
      <c r="D18758" t="s">
        <v>2158</v>
      </c>
      <c r="E18758" t="s">
        <v>2175</v>
      </c>
      <c r="F18758">
        <v>54.5</v>
      </c>
      <c r="G18758">
        <v>-0.5</v>
      </c>
      <c r="H18758">
        <v>0.01</v>
      </c>
      <c r="I18758" t="s">
        <v>592</v>
      </c>
      <c r="J18758" cm="1">
        <f t="array" ref="J18758:L18758">_xlfn.XLOOKUP($C18758, AGE!$A:$A,AGE!$B:$D,,0,2)</f>
        <v>171.2</v>
      </c>
      <c r="K18758">
        <v>2.9000000000000057</v>
      </c>
      <c r="L18758" t="str">
        <v xml:space="preserve">GSA 2018 </v>
      </c>
      <c r="M18758" t="s">
        <v>2405</v>
      </c>
      <c r="P18758" t="s">
        <v>243</v>
      </c>
      <c r="S18758">
        <v>-25.07</v>
      </c>
      <c r="U18758" t="s">
        <v>2311</v>
      </c>
      <c r="V18758">
        <v>1</v>
      </c>
      <c r="W18758" t="s">
        <v>2560</v>
      </c>
      <c r="AB18758" t="s">
        <v>248</v>
      </c>
      <c r="AC18758" t="s">
        <v>2646</v>
      </c>
    </row>
    <row r="18759" spans="1:29" x14ac:dyDescent="0.3">
      <c r="A18759">
        <v>26733</v>
      </c>
      <c r="B18759" s="15" t="s">
        <v>1917</v>
      </c>
      <c r="C18759" t="str">
        <f>_xlfn.XLOOKUP($B18759, STANDARDS!$A:$A, STANDARDS!$B:$B,,0,2)</f>
        <v>Sycarham Mbr, Cloughton Fm, Ravenscar Gp</v>
      </c>
      <c r="D18759" t="s">
        <v>2158</v>
      </c>
      <c r="E18759" t="s">
        <v>2175</v>
      </c>
      <c r="F18759">
        <v>54.5</v>
      </c>
      <c r="G18759">
        <v>-0.5</v>
      </c>
      <c r="H18759">
        <v>0.01</v>
      </c>
      <c r="I18759" t="s">
        <v>592</v>
      </c>
      <c r="J18759" cm="1">
        <f t="array" ref="J18759:L18759">_xlfn.XLOOKUP($C18759, AGE!$A:$A,AGE!$B:$D,,0,2)</f>
        <v>171.2</v>
      </c>
      <c r="K18759">
        <v>2.9000000000000057</v>
      </c>
      <c r="L18759" t="str">
        <v xml:space="preserve">GSA 2018 </v>
      </c>
      <c r="M18759" t="s">
        <v>2405</v>
      </c>
      <c r="P18759" t="s">
        <v>243</v>
      </c>
      <c r="S18759">
        <v>-23.57</v>
      </c>
      <c r="U18759" t="s">
        <v>2311</v>
      </c>
      <c r="V18759">
        <v>1</v>
      </c>
      <c r="W18759" t="s">
        <v>2560</v>
      </c>
      <c r="AB18759" t="s">
        <v>248</v>
      </c>
      <c r="AC18759" t="s">
        <v>2646</v>
      </c>
    </row>
    <row r="18760" spans="1:29" x14ac:dyDescent="0.3">
      <c r="A18760">
        <v>26734</v>
      </c>
      <c r="B18760" s="15" t="s">
        <v>1917</v>
      </c>
      <c r="C18760" t="str">
        <f>_xlfn.XLOOKUP($B18760, STANDARDS!$A:$A, STANDARDS!$B:$B,,0,2)</f>
        <v>Sycarham Mbr, Cloughton Fm, Ravenscar Gp</v>
      </c>
      <c r="D18760" t="s">
        <v>2158</v>
      </c>
      <c r="E18760" t="s">
        <v>2175</v>
      </c>
      <c r="F18760">
        <v>54.5</v>
      </c>
      <c r="G18760">
        <v>-0.5</v>
      </c>
      <c r="H18760">
        <v>0.01</v>
      </c>
      <c r="I18760" t="s">
        <v>592</v>
      </c>
      <c r="J18760" cm="1">
        <f t="array" ref="J18760:L18760">_xlfn.XLOOKUP($C18760, AGE!$A:$A,AGE!$B:$D,,0,2)</f>
        <v>171.2</v>
      </c>
      <c r="K18760">
        <v>2.9000000000000057</v>
      </c>
      <c r="L18760" t="str">
        <v xml:space="preserve">GSA 2018 </v>
      </c>
      <c r="M18760" t="s">
        <v>2405</v>
      </c>
      <c r="P18760" t="s">
        <v>243</v>
      </c>
      <c r="S18760">
        <v>-24.18</v>
      </c>
      <c r="U18760" t="s">
        <v>2311</v>
      </c>
      <c r="V18760">
        <v>1</v>
      </c>
      <c r="W18760" t="s">
        <v>2560</v>
      </c>
      <c r="AB18760" t="s">
        <v>248</v>
      </c>
      <c r="AC18760" t="s">
        <v>2646</v>
      </c>
    </row>
    <row r="18761" spans="1:29" x14ac:dyDescent="0.3">
      <c r="A18761">
        <v>26735</v>
      </c>
      <c r="B18761" s="15" t="s">
        <v>1917</v>
      </c>
      <c r="C18761" t="str">
        <f>_xlfn.XLOOKUP($B18761, STANDARDS!$A:$A, STANDARDS!$B:$B,,0,2)</f>
        <v>Sycarham Mbr, Cloughton Fm, Ravenscar Gp</v>
      </c>
      <c r="D18761" t="s">
        <v>2158</v>
      </c>
      <c r="E18761" t="s">
        <v>2175</v>
      </c>
      <c r="F18761">
        <v>54.5</v>
      </c>
      <c r="G18761">
        <v>-0.5</v>
      </c>
      <c r="H18761">
        <v>0.01</v>
      </c>
      <c r="I18761" t="s">
        <v>592</v>
      </c>
      <c r="J18761" cm="1">
        <f t="array" ref="J18761:L18761">_xlfn.XLOOKUP($C18761, AGE!$A:$A,AGE!$B:$D,,0,2)</f>
        <v>171.2</v>
      </c>
      <c r="K18761">
        <v>2.9000000000000057</v>
      </c>
      <c r="L18761" t="str">
        <v xml:space="preserve">GSA 2018 </v>
      </c>
      <c r="M18761" t="s">
        <v>2405</v>
      </c>
      <c r="P18761" t="s">
        <v>243</v>
      </c>
      <c r="S18761">
        <v>-24.79</v>
      </c>
      <c r="U18761" t="s">
        <v>2311</v>
      </c>
      <c r="V18761">
        <v>1</v>
      </c>
      <c r="W18761" t="s">
        <v>2560</v>
      </c>
      <c r="AB18761" t="s">
        <v>248</v>
      </c>
      <c r="AC18761" t="s">
        <v>2646</v>
      </c>
    </row>
    <row r="18762" spans="1:29" x14ac:dyDescent="0.3">
      <c r="A18762">
        <v>26736</v>
      </c>
      <c r="B18762" s="15" t="s">
        <v>1917</v>
      </c>
      <c r="C18762" t="str">
        <f>_xlfn.XLOOKUP($B18762, STANDARDS!$A:$A, STANDARDS!$B:$B,,0,2)</f>
        <v>Sycarham Mbr, Cloughton Fm, Ravenscar Gp</v>
      </c>
      <c r="D18762" t="s">
        <v>2158</v>
      </c>
      <c r="E18762" t="s">
        <v>2175</v>
      </c>
      <c r="F18762">
        <v>54.5</v>
      </c>
      <c r="G18762">
        <v>-0.5</v>
      </c>
      <c r="H18762">
        <v>0.01</v>
      </c>
      <c r="I18762" t="s">
        <v>592</v>
      </c>
      <c r="J18762" cm="1">
        <f t="array" ref="J18762:L18762">_xlfn.XLOOKUP($C18762, AGE!$A:$A,AGE!$B:$D,,0,2)</f>
        <v>171.2</v>
      </c>
      <c r="K18762">
        <v>2.9000000000000057</v>
      </c>
      <c r="L18762" t="str">
        <v xml:space="preserve">GSA 2018 </v>
      </c>
      <c r="M18762" t="s">
        <v>2405</v>
      </c>
      <c r="P18762" t="s">
        <v>243</v>
      </c>
      <c r="S18762">
        <v>-24.59</v>
      </c>
      <c r="U18762" t="s">
        <v>2311</v>
      </c>
      <c r="V18762">
        <v>1</v>
      </c>
      <c r="W18762" t="s">
        <v>2560</v>
      </c>
      <c r="AB18762" t="s">
        <v>248</v>
      </c>
      <c r="AC18762" t="s">
        <v>2646</v>
      </c>
    </row>
    <row r="18763" spans="1:29" x14ac:dyDescent="0.3">
      <c r="A18763">
        <v>26737</v>
      </c>
      <c r="B18763" s="15" t="s">
        <v>1917</v>
      </c>
      <c r="C18763" t="str">
        <f>_xlfn.XLOOKUP($B18763, STANDARDS!$A:$A, STANDARDS!$B:$B,,0,2)</f>
        <v>Sycarham Mbr, Cloughton Fm, Ravenscar Gp</v>
      </c>
      <c r="D18763" t="s">
        <v>2158</v>
      </c>
      <c r="E18763" t="s">
        <v>2175</v>
      </c>
      <c r="F18763">
        <v>54.5</v>
      </c>
      <c r="G18763">
        <v>-0.5</v>
      </c>
      <c r="H18763">
        <v>0.01</v>
      </c>
      <c r="I18763" t="s">
        <v>592</v>
      </c>
      <c r="J18763" cm="1">
        <f t="array" ref="J18763:L18763">_xlfn.XLOOKUP($C18763, AGE!$A:$A,AGE!$B:$D,,0,2)</f>
        <v>171.2</v>
      </c>
      <c r="K18763">
        <v>2.9000000000000057</v>
      </c>
      <c r="L18763" t="str">
        <v xml:space="preserve">GSA 2018 </v>
      </c>
      <c r="M18763" t="s">
        <v>2405</v>
      </c>
      <c r="P18763" t="s">
        <v>243</v>
      </c>
      <c r="S18763">
        <v>-25.52</v>
      </c>
      <c r="U18763" t="s">
        <v>2311</v>
      </c>
      <c r="V18763">
        <v>1</v>
      </c>
      <c r="W18763" t="s">
        <v>2560</v>
      </c>
      <c r="AB18763" t="s">
        <v>248</v>
      </c>
      <c r="AC18763" t="s">
        <v>2646</v>
      </c>
    </row>
    <row r="18764" spans="1:29" x14ac:dyDescent="0.3">
      <c r="A18764">
        <v>26738</v>
      </c>
      <c r="B18764" s="15" t="s">
        <v>1917</v>
      </c>
      <c r="C18764" t="str">
        <f>_xlfn.XLOOKUP($B18764, STANDARDS!$A:$A, STANDARDS!$B:$B,,0,2)</f>
        <v>Sycarham Mbr, Cloughton Fm, Ravenscar Gp</v>
      </c>
      <c r="D18764" t="s">
        <v>2158</v>
      </c>
      <c r="E18764" t="s">
        <v>2175</v>
      </c>
      <c r="F18764">
        <v>54.5</v>
      </c>
      <c r="G18764">
        <v>-0.5</v>
      </c>
      <c r="H18764">
        <v>0.01</v>
      </c>
      <c r="I18764" t="s">
        <v>592</v>
      </c>
      <c r="J18764" cm="1">
        <f t="array" ref="J18764:L18764">_xlfn.XLOOKUP($C18764, AGE!$A:$A,AGE!$B:$D,,0,2)</f>
        <v>171.2</v>
      </c>
      <c r="K18764">
        <v>2.9000000000000057</v>
      </c>
      <c r="L18764" t="str">
        <v xml:space="preserve">GSA 2018 </v>
      </c>
      <c r="M18764" t="s">
        <v>2405</v>
      </c>
      <c r="P18764" t="s">
        <v>243</v>
      </c>
      <c r="S18764">
        <v>-24.43</v>
      </c>
      <c r="U18764" t="s">
        <v>2311</v>
      </c>
      <c r="V18764">
        <v>1</v>
      </c>
      <c r="W18764" t="s">
        <v>2560</v>
      </c>
      <c r="AB18764" t="s">
        <v>248</v>
      </c>
      <c r="AC18764" t="s">
        <v>2646</v>
      </c>
    </row>
    <row r="18765" spans="1:29" x14ac:dyDescent="0.3">
      <c r="A18765">
        <v>26739</v>
      </c>
      <c r="B18765" s="15" t="s">
        <v>1917</v>
      </c>
      <c r="C18765" t="str">
        <f>_xlfn.XLOOKUP($B18765, STANDARDS!$A:$A, STANDARDS!$B:$B,,0,2)</f>
        <v>Sycarham Mbr, Cloughton Fm, Ravenscar Gp</v>
      </c>
      <c r="D18765" t="s">
        <v>2158</v>
      </c>
      <c r="E18765" t="s">
        <v>2175</v>
      </c>
      <c r="F18765">
        <v>54.5</v>
      </c>
      <c r="G18765">
        <v>-0.5</v>
      </c>
      <c r="H18765">
        <v>0.01</v>
      </c>
      <c r="I18765" t="s">
        <v>592</v>
      </c>
      <c r="J18765" cm="1">
        <f t="array" ref="J18765:L18765">_xlfn.XLOOKUP($C18765, AGE!$A:$A,AGE!$B:$D,,0,2)</f>
        <v>171.2</v>
      </c>
      <c r="K18765">
        <v>2.9000000000000057</v>
      </c>
      <c r="L18765" t="str">
        <v xml:space="preserve">GSA 2018 </v>
      </c>
      <c r="M18765" t="s">
        <v>2409</v>
      </c>
      <c r="P18765" t="s">
        <v>243</v>
      </c>
      <c r="S18765">
        <v>-23.72</v>
      </c>
      <c r="U18765" t="s">
        <v>2311</v>
      </c>
      <c r="V18765">
        <v>1</v>
      </c>
      <c r="W18765" t="s">
        <v>2560</v>
      </c>
      <c r="AB18765" t="s">
        <v>248</v>
      </c>
      <c r="AC18765" t="s">
        <v>2646</v>
      </c>
    </row>
    <row r="18766" spans="1:29" x14ac:dyDescent="0.3">
      <c r="A18766">
        <v>26740</v>
      </c>
      <c r="B18766" s="15" t="s">
        <v>1917</v>
      </c>
      <c r="C18766" t="str">
        <f>_xlfn.XLOOKUP($B18766, STANDARDS!$A:$A, STANDARDS!$B:$B,,0,2)</f>
        <v>Sycarham Mbr, Cloughton Fm, Ravenscar Gp</v>
      </c>
      <c r="D18766" t="s">
        <v>2158</v>
      </c>
      <c r="E18766" t="s">
        <v>2175</v>
      </c>
      <c r="F18766">
        <v>54.5</v>
      </c>
      <c r="G18766">
        <v>-0.5</v>
      </c>
      <c r="H18766">
        <v>0.01</v>
      </c>
      <c r="I18766" t="s">
        <v>592</v>
      </c>
      <c r="J18766" cm="1">
        <f t="array" ref="J18766:L18766">_xlfn.XLOOKUP($C18766, AGE!$A:$A,AGE!$B:$D,,0,2)</f>
        <v>171.2</v>
      </c>
      <c r="K18766">
        <v>2.9000000000000057</v>
      </c>
      <c r="L18766" t="str">
        <v xml:space="preserve">GSA 2018 </v>
      </c>
      <c r="M18766" t="s">
        <v>2409</v>
      </c>
      <c r="P18766" t="s">
        <v>243</v>
      </c>
      <c r="S18766">
        <v>-25.63</v>
      </c>
      <c r="U18766" t="s">
        <v>2311</v>
      </c>
      <c r="V18766">
        <v>1</v>
      </c>
      <c r="W18766" t="s">
        <v>2560</v>
      </c>
      <c r="AB18766" t="s">
        <v>248</v>
      </c>
      <c r="AC18766" t="s">
        <v>2646</v>
      </c>
    </row>
    <row r="18767" spans="1:29" x14ac:dyDescent="0.3">
      <c r="A18767">
        <v>26741</v>
      </c>
      <c r="B18767" s="15" t="s">
        <v>1917</v>
      </c>
      <c r="C18767" t="str">
        <f>_xlfn.XLOOKUP($B18767, STANDARDS!$A:$A, STANDARDS!$B:$B,,0,2)</f>
        <v>Sycarham Mbr, Cloughton Fm, Ravenscar Gp</v>
      </c>
      <c r="D18767" t="s">
        <v>2158</v>
      </c>
      <c r="E18767" t="s">
        <v>2175</v>
      </c>
      <c r="F18767">
        <v>54.5</v>
      </c>
      <c r="G18767">
        <v>-0.5</v>
      </c>
      <c r="H18767">
        <v>0.01</v>
      </c>
      <c r="I18767" t="s">
        <v>592</v>
      </c>
      <c r="J18767" cm="1">
        <f t="array" ref="J18767:L18767">_xlfn.XLOOKUP($C18767, AGE!$A:$A,AGE!$B:$D,,0,2)</f>
        <v>171.2</v>
      </c>
      <c r="K18767">
        <v>2.9000000000000057</v>
      </c>
      <c r="L18767" t="str">
        <v xml:space="preserve">GSA 2018 </v>
      </c>
      <c r="M18767" t="s">
        <v>2409</v>
      </c>
      <c r="P18767" t="s">
        <v>243</v>
      </c>
      <c r="S18767">
        <v>-23.83</v>
      </c>
      <c r="U18767" t="s">
        <v>2311</v>
      </c>
      <c r="V18767">
        <v>1</v>
      </c>
      <c r="W18767" t="s">
        <v>2560</v>
      </c>
      <c r="AB18767" t="s">
        <v>248</v>
      </c>
      <c r="AC18767" t="s">
        <v>2646</v>
      </c>
    </row>
    <row r="18768" spans="1:29" x14ac:dyDescent="0.3">
      <c r="A18768">
        <v>26742</v>
      </c>
      <c r="B18768" s="15" t="s">
        <v>1917</v>
      </c>
      <c r="C18768" t="str">
        <f>_xlfn.XLOOKUP($B18768, STANDARDS!$A:$A, STANDARDS!$B:$B,,0,2)</f>
        <v>Sycarham Mbr, Cloughton Fm, Ravenscar Gp</v>
      </c>
      <c r="D18768" t="s">
        <v>2158</v>
      </c>
      <c r="E18768" t="s">
        <v>2175</v>
      </c>
      <c r="F18768">
        <v>54.5</v>
      </c>
      <c r="G18768">
        <v>-0.5</v>
      </c>
      <c r="H18768">
        <v>0.01</v>
      </c>
      <c r="I18768" t="s">
        <v>592</v>
      </c>
      <c r="J18768" cm="1">
        <f t="array" ref="J18768:L18768">_xlfn.XLOOKUP($C18768, AGE!$A:$A,AGE!$B:$D,,0,2)</f>
        <v>171.2</v>
      </c>
      <c r="K18768">
        <v>2.9000000000000057</v>
      </c>
      <c r="L18768" t="str">
        <v xml:space="preserve">GSA 2018 </v>
      </c>
      <c r="M18768" t="s">
        <v>2409</v>
      </c>
      <c r="P18768" t="s">
        <v>243</v>
      </c>
      <c r="S18768">
        <v>-24.77</v>
      </c>
      <c r="U18768" t="s">
        <v>2311</v>
      </c>
      <c r="V18768">
        <v>1</v>
      </c>
      <c r="W18768" t="s">
        <v>2560</v>
      </c>
      <c r="AB18768" t="s">
        <v>248</v>
      </c>
      <c r="AC18768" t="s">
        <v>2646</v>
      </c>
    </row>
    <row r="18769" spans="1:29" x14ac:dyDescent="0.3">
      <c r="A18769">
        <v>26743</v>
      </c>
      <c r="B18769" s="15" t="s">
        <v>1917</v>
      </c>
      <c r="C18769" t="str">
        <f>_xlfn.XLOOKUP($B18769, STANDARDS!$A:$A, STANDARDS!$B:$B,,0,2)</f>
        <v>Sycarham Mbr, Cloughton Fm, Ravenscar Gp</v>
      </c>
      <c r="D18769" t="s">
        <v>2158</v>
      </c>
      <c r="E18769" t="s">
        <v>2175</v>
      </c>
      <c r="F18769">
        <v>54.5</v>
      </c>
      <c r="G18769">
        <v>-0.5</v>
      </c>
      <c r="H18769">
        <v>0.01</v>
      </c>
      <c r="I18769" t="s">
        <v>592</v>
      </c>
      <c r="J18769" cm="1">
        <f t="array" ref="J18769:L18769">_xlfn.XLOOKUP($C18769, AGE!$A:$A,AGE!$B:$D,,0,2)</f>
        <v>171.2</v>
      </c>
      <c r="K18769">
        <v>2.9000000000000057</v>
      </c>
      <c r="L18769" t="str">
        <v xml:space="preserve">GSA 2018 </v>
      </c>
      <c r="M18769" t="s">
        <v>2409</v>
      </c>
      <c r="P18769" t="s">
        <v>243</v>
      </c>
      <c r="S18769">
        <v>-24.22</v>
      </c>
      <c r="U18769" t="s">
        <v>2311</v>
      </c>
      <c r="V18769">
        <v>1</v>
      </c>
      <c r="W18769" t="s">
        <v>2560</v>
      </c>
      <c r="AB18769" t="s">
        <v>248</v>
      </c>
      <c r="AC18769" t="s">
        <v>2646</v>
      </c>
    </row>
    <row r="18770" spans="1:29" x14ac:dyDescent="0.3">
      <c r="A18770">
        <v>26744</v>
      </c>
      <c r="B18770" s="15" t="s">
        <v>1917</v>
      </c>
      <c r="C18770" t="str">
        <f>_xlfn.XLOOKUP($B18770, STANDARDS!$A:$A, STANDARDS!$B:$B,,0,2)</f>
        <v>Sycarham Mbr, Cloughton Fm, Ravenscar Gp</v>
      </c>
      <c r="D18770" t="s">
        <v>2158</v>
      </c>
      <c r="E18770" t="s">
        <v>2175</v>
      </c>
      <c r="F18770">
        <v>54.5</v>
      </c>
      <c r="G18770">
        <v>-0.5</v>
      </c>
      <c r="H18770">
        <v>0.01</v>
      </c>
      <c r="I18770" t="s">
        <v>592</v>
      </c>
      <c r="J18770" cm="1">
        <f t="array" ref="J18770:L18770">_xlfn.XLOOKUP($C18770, AGE!$A:$A,AGE!$B:$D,,0,2)</f>
        <v>171.2</v>
      </c>
      <c r="K18770">
        <v>2.9000000000000057</v>
      </c>
      <c r="L18770" t="str">
        <v xml:space="preserve">GSA 2018 </v>
      </c>
      <c r="M18770" t="s">
        <v>2405</v>
      </c>
      <c r="P18770" t="s">
        <v>243</v>
      </c>
      <c r="S18770">
        <v>-22.91</v>
      </c>
      <c r="U18770" t="s">
        <v>2311</v>
      </c>
      <c r="V18770">
        <v>1</v>
      </c>
      <c r="W18770" t="s">
        <v>2560</v>
      </c>
      <c r="AB18770" t="s">
        <v>248</v>
      </c>
      <c r="AC18770" t="s">
        <v>2646</v>
      </c>
    </row>
    <row r="18771" spans="1:29" x14ac:dyDescent="0.3">
      <c r="A18771">
        <v>26745</v>
      </c>
      <c r="B18771" s="15" t="s">
        <v>1917</v>
      </c>
      <c r="C18771" t="str">
        <f>_xlfn.XLOOKUP($B18771, STANDARDS!$A:$A, STANDARDS!$B:$B,,0,2)</f>
        <v>Sycarham Mbr, Cloughton Fm, Ravenscar Gp</v>
      </c>
      <c r="D18771" t="s">
        <v>2158</v>
      </c>
      <c r="E18771" t="s">
        <v>2175</v>
      </c>
      <c r="F18771">
        <v>54.5</v>
      </c>
      <c r="G18771">
        <v>-0.5</v>
      </c>
      <c r="H18771">
        <v>0.01</v>
      </c>
      <c r="I18771" t="s">
        <v>592</v>
      </c>
      <c r="J18771" cm="1">
        <f t="array" ref="J18771:L18771">_xlfn.XLOOKUP($C18771, AGE!$A:$A,AGE!$B:$D,,0,2)</f>
        <v>171.2</v>
      </c>
      <c r="K18771">
        <v>2.9000000000000057</v>
      </c>
      <c r="L18771" t="str">
        <v xml:space="preserve">GSA 2018 </v>
      </c>
      <c r="M18771" t="s">
        <v>2409</v>
      </c>
      <c r="P18771" t="s">
        <v>243</v>
      </c>
      <c r="S18771">
        <v>-24.8</v>
      </c>
      <c r="U18771" t="s">
        <v>2311</v>
      </c>
      <c r="V18771">
        <v>1</v>
      </c>
      <c r="W18771" t="s">
        <v>2560</v>
      </c>
      <c r="AB18771" t="s">
        <v>248</v>
      </c>
      <c r="AC18771" t="s">
        <v>2646</v>
      </c>
    </row>
    <row r="18772" spans="1:29" x14ac:dyDescent="0.3">
      <c r="A18772">
        <v>26746</v>
      </c>
      <c r="B18772" s="15" t="s">
        <v>1917</v>
      </c>
      <c r="C18772" t="str">
        <f>_xlfn.XLOOKUP($B18772, STANDARDS!$A:$A, STANDARDS!$B:$B,,0,2)</f>
        <v>Sycarham Mbr, Cloughton Fm, Ravenscar Gp</v>
      </c>
      <c r="D18772" t="s">
        <v>2158</v>
      </c>
      <c r="E18772" t="s">
        <v>2175</v>
      </c>
      <c r="F18772">
        <v>54.5</v>
      </c>
      <c r="G18772">
        <v>-0.5</v>
      </c>
      <c r="H18772">
        <v>0.01</v>
      </c>
      <c r="I18772" t="s">
        <v>592</v>
      </c>
      <c r="J18772" cm="1">
        <f t="array" ref="J18772:L18772">_xlfn.XLOOKUP($C18772, AGE!$A:$A,AGE!$B:$D,,0,2)</f>
        <v>171.2</v>
      </c>
      <c r="K18772">
        <v>2.9000000000000057</v>
      </c>
      <c r="L18772" t="str">
        <v xml:space="preserve">GSA 2018 </v>
      </c>
      <c r="M18772" t="s">
        <v>2409</v>
      </c>
      <c r="P18772" t="s">
        <v>243</v>
      </c>
      <c r="S18772">
        <v>-23.18</v>
      </c>
      <c r="U18772" t="s">
        <v>2311</v>
      </c>
      <c r="V18772">
        <v>1</v>
      </c>
      <c r="W18772" t="s">
        <v>2560</v>
      </c>
      <c r="AB18772" t="s">
        <v>248</v>
      </c>
      <c r="AC18772" t="s">
        <v>2646</v>
      </c>
    </row>
    <row r="18773" spans="1:29" x14ac:dyDescent="0.3">
      <c r="A18773">
        <v>26747</v>
      </c>
      <c r="B18773" s="15" t="s">
        <v>1917</v>
      </c>
      <c r="C18773" t="str">
        <f>_xlfn.XLOOKUP($B18773, STANDARDS!$A:$A, STANDARDS!$B:$B,,0,2)</f>
        <v>Sycarham Mbr, Cloughton Fm, Ravenscar Gp</v>
      </c>
      <c r="D18773" t="s">
        <v>2158</v>
      </c>
      <c r="E18773" t="s">
        <v>2175</v>
      </c>
      <c r="F18773">
        <v>54.5</v>
      </c>
      <c r="G18773">
        <v>-0.5</v>
      </c>
      <c r="H18773">
        <v>0.01</v>
      </c>
      <c r="I18773" t="s">
        <v>592</v>
      </c>
      <c r="J18773" cm="1">
        <f t="array" ref="J18773:L18773">_xlfn.XLOOKUP($C18773, AGE!$A:$A,AGE!$B:$D,,0,2)</f>
        <v>171.2</v>
      </c>
      <c r="K18773">
        <v>2.9000000000000057</v>
      </c>
      <c r="L18773" t="str">
        <v xml:space="preserve">GSA 2018 </v>
      </c>
      <c r="M18773" t="s">
        <v>2409</v>
      </c>
      <c r="P18773" t="s">
        <v>243</v>
      </c>
      <c r="S18773">
        <v>-24.73</v>
      </c>
      <c r="U18773" t="s">
        <v>2311</v>
      </c>
      <c r="V18773">
        <v>1</v>
      </c>
      <c r="W18773" t="s">
        <v>2560</v>
      </c>
      <c r="AB18773" t="s">
        <v>248</v>
      </c>
      <c r="AC18773" t="s">
        <v>2646</v>
      </c>
    </row>
    <row r="18774" spans="1:29" x14ac:dyDescent="0.3">
      <c r="A18774">
        <v>26748</v>
      </c>
      <c r="B18774" s="15" t="s">
        <v>1917</v>
      </c>
      <c r="C18774" t="str">
        <f>_xlfn.XLOOKUP($B18774, STANDARDS!$A:$A, STANDARDS!$B:$B,,0,2)</f>
        <v>Sycarham Mbr, Cloughton Fm, Ravenscar Gp</v>
      </c>
      <c r="D18774" t="s">
        <v>2158</v>
      </c>
      <c r="E18774" t="s">
        <v>2175</v>
      </c>
      <c r="F18774">
        <v>54.5</v>
      </c>
      <c r="G18774">
        <v>-0.5</v>
      </c>
      <c r="H18774">
        <v>0.01</v>
      </c>
      <c r="I18774" t="s">
        <v>592</v>
      </c>
      <c r="J18774" cm="1">
        <f t="array" ref="J18774:L18774">_xlfn.XLOOKUP($C18774, AGE!$A:$A,AGE!$B:$D,,0,2)</f>
        <v>171.2</v>
      </c>
      <c r="K18774">
        <v>2.9000000000000057</v>
      </c>
      <c r="L18774" t="str">
        <v xml:space="preserve">GSA 2018 </v>
      </c>
      <c r="M18774" t="s">
        <v>2409</v>
      </c>
      <c r="P18774" t="s">
        <v>243</v>
      </c>
      <c r="S18774">
        <v>-25.29</v>
      </c>
      <c r="U18774" t="s">
        <v>2311</v>
      </c>
      <c r="V18774">
        <v>1</v>
      </c>
      <c r="W18774" t="s">
        <v>2560</v>
      </c>
      <c r="AB18774" t="s">
        <v>248</v>
      </c>
      <c r="AC18774" t="s">
        <v>2646</v>
      </c>
    </row>
    <row r="18775" spans="1:29" x14ac:dyDescent="0.3">
      <c r="A18775">
        <v>26749</v>
      </c>
      <c r="B18775" s="15" t="s">
        <v>1917</v>
      </c>
      <c r="C18775" t="str">
        <f>_xlfn.XLOOKUP($B18775, STANDARDS!$A:$A, STANDARDS!$B:$B,,0,2)</f>
        <v>Sycarham Mbr, Cloughton Fm, Ravenscar Gp</v>
      </c>
      <c r="D18775" t="s">
        <v>2158</v>
      </c>
      <c r="E18775" t="s">
        <v>2175</v>
      </c>
      <c r="F18775">
        <v>54.5</v>
      </c>
      <c r="G18775">
        <v>-0.5</v>
      </c>
      <c r="H18775">
        <v>0.01</v>
      </c>
      <c r="I18775" t="s">
        <v>592</v>
      </c>
      <c r="J18775" cm="1">
        <f t="array" ref="J18775:L18775">_xlfn.XLOOKUP($C18775, AGE!$A:$A,AGE!$B:$D,,0,2)</f>
        <v>171.2</v>
      </c>
      <c r="K18775">
        <v>2.9000000000000057</v>
      </c>
      <c r="L18775" t="str">
        <v xml:space="preserve">GSA 2018 </v>
      </c>
      <c r="M18775" t="s">
        <v>2405</v>
      </c>
      <c r="P18775" t="s">
        <v>243</v>
      </c>
      <c r="S18775">
        <v>-25.38</v>
      </c>
      <c r="U18775" t="s">
        <v>2311</v>
      </c>
      <c r="V18775">
        <v>1</v>
      </c>
      <c r="W18775" t="s">
        <v>2560</v>
      </c>
      <c r="AB18775" t="s">
        <v>248</v>
      </c>
      <c r="AC18775" t="s">
        <v>2646</v>
      </c>
    </row>
    <row r="18776" spans="1:29" x14ac:dyDescent="0.3">
      <c r="A18776">
        <v>26750</v>
      </c>
      <c r="B18776" s="15" t="s">
        <v>1917</v>
      </c>
      <c r="C18776" t="str">
        <f>_xlfn.XLOOKUP($B18776, STANDARDS!$A:$A, STANDARDS!$B:$B,,0,2)</f>
        <v>Sycarham Mbr, Cloughton Fm, Ravenscar Gp</v>
      </c>
      <c r="D18776" t="s">
        <v>2158</v>
      </c>
      <c r="E18776" t="s">
        <v>2175</v>
      </c>
      <c r="F18776">
        <v>54.5</v>
      </c>
      <c r="G18776">
        <v>-0.5</v>
      </c>
      <c r="H18776">
        <v>0.01</v>
      </c>
      <c r="I18776" t="s">
        <v>592</v>
      </c>
      <c r="J18776" cm="1">
        <f t="array" ref="J18776:L18776">_xlfn.XLOOKUP($C18776, AGE!$A:$A,AGE!$B:$D,,0,2)</f>
        <v>171.2</v>
      </c>
      <c r="K18776">
        <v>2.9000000000000057</v>
      </c>
      <c r="L18776" t="str">
        <v xml:space="preserve">GSA 2018 </v>
      </c>
      <c r="M18776" t="s">
        <v>2405</v>
      </c>
      <c r="P18776" t="s">
        <v>243</v>
      </c>
      <c r="S18776">
        <v>-24.4</v>
      </c>
      <c r="U18776" t="s">
        <v>2311</v>
      </c>
      <c r="V18776">
        <v>1</v>
      </c>
      <c r="W18776" t="s">
        <v>2560</v>
      </c>
      <c r="AB18776" t="s">
        <v>248</v>
      </c>
      <c r="AC18776" t="s">
        <v>2646</v>
      </c>
    </row>
    <row r="18777" spans="1:29" x14ac:dyDescent="0.3">
      <c r="A18777">
        <v>26751</v>
      </c>
      <c r="B18777" s="15" t="s">
        <v>1917</v>
      </c>
      <c r="C18777" t="str">
        <f>_xlfn.XLOOKUP($B18777, STANDARDS!$A:$A, STANDARDS!$B:$B,,0,2)</f>
        <v>Sycarham Mbr, Cloughton Fm, Ravenscar Gp</v>
      </c>
      <c r="D18777" t="s">
        <v>2158</v>
      </c>
      <c r="E18777" t="s">
        <v>2175</v>
      </c>
      <c r="F18777">
        <v>54.5</v>
      </c>
      <c r="G18777">
        <v>-0.5</v>
      </c>
      <c r="H18777">
        <v>0.01</v>
      </c>
      <c r="I18777" t="s">
        <v>592</v>
      </c>
      <c r="J18777" cm="1">
        <f t="array" ref="J18777:L18777">_xlfn.XLOOKUP($C18777, AGE!$A:$A,AGE!$B:$D,,0,2)</f>
        <v>171.2</v>
      </c>
      <c r="K18777">
        <v>2.9000000000000057</v>
      </c>
      <c r="L18777" t="str">
        <v xml:space="preserve">GSA 2018 </v>
      </c>
      <c r="M18777" t="s">
        <v>2409</v>
      </c>
      <c r="P18777" t="s">
        <v>243</v>
      </c>
      <c r="S18777">
        <v>-25.22</v>
      </c>
      <c r="U18777" t="s">
        <v>2311</v>
      </c>
      <c r="V18777">
        <v>1</v>
      </c>
      <c r="W18777" t="s">
        <v>2560</v>
      </c>
      <c r="AB18777" t="s">
        <v>248</v>
      </c>
      <c r="AC18777" t="s">
        <v>2646</v>
      </c>
    </row>
    <row r="18778" spans="1:29" x14ac:dyDescent="0.3">
      <c r="A18778">
        <v>26752</v>
      </c>
      <c r="B18778" s="15" t="s">
        <v>1917</v>
      </c>
      <c r="C18778" t="str">
        <f>_xlfn.XLOOKUP($B18778, STANDARDS!$A:$A, STANDARDS!$B:$B,,0,2)</f>
        <v>Sycarham Mbr, Cloughton Fm, Ravenscar Gp</v>
      </c>
      <c r="D18778" t="s">
        <v>2158</v>
      </c>
      <c r="E18778" t="s">
        <v>2175</v>
      </c>
      <c r="F18778">
        <v>54.5</v>
      </c>
      <c r="G18778">
        <v>-0.5</v>
      </c>
      <c r="H18778">
        <v>0.01</v>
      </c>
      <c r="I18778" t="s">
        <v>592</v>
      </c>
      <c r="J18778" cm="1">
        <f t="array" ref="J18778:L18778">_xlfn.XLOOKUP($C18778, AGE!$A:$A,AGE!$B:$D,,0,2)</f>
        <v>171.2</v>
      </c>
      <c r="K18778">
        <v>2.9000000000000057</v>
      </c>
      <c r="L18778" t="str">
        <v xml:space="preserve">GSA 2018 </v>
      </c>
      <c r="M18778" t="s">
        <v>2405</v>
      </c>
      <c r="P18778" t="s">
        <v>243</v>
      </c>
      <c r="S18778">
        <v>-23.48</v>
      </c>
      <c r="U18778" t="s">
        <v>2311</v>
      </c>
      <c r="V18778">
        <v>1</v>
      </c>
      <c r="W18778" t="s">
        <v>2560</v>
      </c>
      <c r="AB18778" t="s">
        <v>248</v>
      </c>
      <c r="AC18778" t="s">
        <v>2646</v>
      </c>
    </row>
    <row r="18779" spans="1:29" x14ac:dyDescent="0.3">
      <c r="A18779">
        <v>26753</v>
      </c>
      <c r="B18779" s="15" t="s">
        <v>1917</v>
      </c>
      <c r="C18779" t="str">
        <f>_xlfn.XLOOKUP($B18779, STANDARDS!$A:$A, STANDARDS!$B:$B,,0,2)</f>
        <v>Sycarham Mbr, Cloughton Fm, Ravenscar Gp</v>
      </c>
      <c r="D18779" t="s">
        <v>2158</v>
      </c>
      <c r="E18779" t="s">
        <v>2175</v>
      </c>
      <c r="F18779">
        <v>54.5</v>
      </c>
      <c r="G18779">
        <v>-0.5</v>
      </c>
      <c r="H18779">
        <v>0.01</v>
      </c>
      <c r="I18779" t="s">
        <v>592</v>
      </c>
      <c r="J18779" cm="1">
        <f t="array" ref="J18779:L18779">_xlfn.XLOOKUP($C18779, AGE!$A:$A,AGE!$B:$D,,0,2)</f>
        <v>171.2</v>
      </c>
      <c r="K18779">
        <v>2.9000000000000057</v>
      </c>
      <c r="L18779" t="str">
        <v xml:space="preserve">GSA 2018 </v>
      </c>
      <c r="M18779" t="s">
        <v>2405</v>
      </c>
      <c r="P18779" t="s">
        <v>243</v>
      </c>
      <c r="S18779">
        <v>-23.04</v>
      </c>
      <c r="U18779" t="s">
        <v>2311</v>
      </c>
      <c r="V18779">
        <v>1</v>
      </c>
      <c r="W18779" t="s">
        <v>2560</v>
      </c>
      <c r="AB18779" t="s">
        <v>248</v>
      </c>
      <c r="AC18779" t="s">
        <v>2646</v>
      </c>
    </row>
    <row r="18780" spans="1:29" x14ac:dyDescent="0.3">
      <c r="A18780">
        <v>26754</v>
      </c>
      <c r="B18780" s="15" t="s">
        <v>1917</v>
      </c>
      <c r="C18780" t="str">
        <f>_xlfn.XLOOKUP($B18780, STANDARDS!$A:$A, STANDARDS!$B:$B,,0,2)</f>
        <v>Sycarham Mbr, Cloughton Fm, Ravenscar Gp</v>
      </c>
      <c r="D18780" t="s">
        <v>2158</v>
      </c>
      <c r="E18780" t="s">
        <v>2175</v>
      </c>
      <c r="F18780">
        <v>54.5</v>
      </c>
      <c r="G18780">
        <v>-0.5</v>
      </c>
      <c r="H18780">
        <v>0.01</v>
      </c>
      <c r="I18780" t="s">
        <v>592</v>
      </c>
      <c r="J18780" cm="1">
        <f t="array" ref="J18780:L18780">_xlfn.XLOOKUP($C18780, AGE!$A:$A,AGE!$B:$D,,0,2)</f>
        <v>171.2</v>
      </c>
      <c r="K18780">
        <v>2.9000000000000057</v>
      </c>
      <c r="L18780" t="str">
        <v xml:space="preserve">GSA 2018 </v>
      </c>
      <c r="M18780" t="s">
        <v>2409</v>
      </c>
      <c r="P18780" t="s">
        <v>243</v>
      </c>
      <c r="S18780">
        <v>-23.89</v>
      </c>
      <c r="U18780" t="s">
        <v>2311</v>
      </c>
      <c r="V18780">
        <v>1</v>
      </c>
      <c r="W18780" t="s">
        <v>2560</v>
      </c>
      <c r="AB18780" t="s">
        <v>248</v>
      </c>
      <c r="AC18780" t="s">
        <v>2646</v>
      </c>
    </row>
    <row r="18781" spans="1:29" x14ac:dyDescent="0.3">
      <c r="A18781">
        <v>26755</v>
      </c>
      <c r="B18781" s="15" t="s">
        <v>1917</v>
      </c>
      <c r="C18781" t="str">
        <f>_xlfn.XLOOKUP($B18781, STANDARDS!$A:$A, STANDARDS!$B:$B,,0,2)</f>
        <v>Sycarham Mbr, Cloughton Fm, Ravenscar Gp</v>
      </c>
      <c r="D18781" t="s">
        <v>2158</v>
      </c>
      <c r="E18781" t="s">
        <v>2175</v>
      </c>
      <c r="F18781">
        <v>54.5</v>
      </c>
      <c r="G18781">
        <v>-0.5</v>
      </c>
      <c r="H18781">
        <v>0.01</v>
      </c>
      <c r="I18781" t="s">
        <v>592</v>
      </c>
      <c r="J18781" cm="1">
        <f t="array" ref="J18781:L18781">_xlfn.XLOOKUP($C18781, AGE!$A:$A,AGE!$B:$D,,0,2)</f>
        <v>171.2</v>
      </c>
      <c r="K18781">
        <v>2.9000000000000057</v>
      </c>
      <c r="L18781" t="str">
        <v xml:space="preserve">GSA 2018 </v>
      </c>
      <c r="M18781" t="s">
        <v>2405</v>
      </c>
      <c r="P18781" t="s">
        <v>243</v>
      </c>
      <c r="S18781">
        <v>-23.67</v>
      </c>
      <c r="U18781" t="s">
        <v>2311</v>
      </c>
      <c r="V18781">
        <v>1</v>
      </c>
      <c r="W18781" t="s">
        <v>2560</v>
      </c>
      <c r="AB18781" t="s">
        <v>248</v>
      </c>
      <c r="AC18781" t="s">
        <v>2646</v>
      </c>
    </row>
    <row r="18782" spans="1:29" x14ac:dyDescent="0.3">
      <c r="A18782">
        <v>26756</v>
      </c>
      <c r="B18782" s="15" t="s">
        <v>1917</v>
      </c>
      <c r="C18782" t="str">
        <f>_xlfn.XLOOKUP($B18782, STANDARDS!$A:$A, STANDARDS!$B:$B,,0,2)</f>
        <v>Sycarham Mbr, Cloughton Fm, Ravenscar Gp</v>
      </c>
      <c r="D18782" t="s">
        <v>2158</v>
      </c>
      <c r="E18782" t="s">
        <v>2175</v>
      </c>
      <c r="F18782">
        <v>54.5</v>
      </c>
      <c r="G18782">
        <v>-0.5</v>
      </c>
      <c r="H18782">
        <v>0.01</v>
      </c>
      <c r="I18782" t="s">
        <v>592</v>
      </c>
      <c r="J18782" cm="1">
        <f t="array" ref="J18782:L18782">_xlfn.XLOOKUP($C18782, AGE!$A:$A,AGE!$B:$D,,0,2)</f>
        <v>171.2</v>
      </c>
      <c r="K18782">
        <v>2.9000000000000057</v>
      </c>
      <c r="L18782" t="str">
        <v xml:space="preserve">GSA 2018 </v>
      </c>
      <c r="M18782" t="s">
        <v>2405</v>
      </c>
      <c r="P18782" t="s">
        <v>243</v>
      </c>
      <c r="S18782">
        <v>-23</v>
      </c>
      <c r="U18782" t="s">
        <v>2311</v>
      </c>
      <c r="V18782">
        <v>1</v>
      </c>
      <c r="W18782" t="s">
        <v>2560</v>
      </c>
      <c r="AB18782" t="s">
        <v>248</v>
      </c>
      <c r="AC18782" t="s">
        <v>2646</v>
      </c>
    </row>
    <row r="18783" spans="1:29" x14ac:dyDescent="0.3">
      <c r="A18783">
        <v>26757</v>
      </c>
      <c r="B18783" s="15" t="s">
        <v>1917</v>
      </c>
      <c r="C18783" t="str">
        <f>_xlfn.XLOOKUP($B18783, STANDARDS!$A:$A, STANDARDS!$B:$B,,0,2)</f>
        <v>Sycarham Mbr, Cloughton Fm, Ravenscar Gp</v>
      </c>
      <c r="D18783" t="s">
        <v>2158</v>
      </c>
      <c r="E18783" t="s">
        <v>2175</v>
      </c>
      <c r="F18783">
        <v>54.5</v>
      </c>
      <c r="G18783">
        <v>-0.5</v>
      </c>
      <c r="H18783">
        <v>0.01</v>
      </c>
      <c r="I18783" t="s">
        <v>592</v>
      </c>
      <c r="J18783" cm="1">
        <f t="array" ref="J18783:L18783">_xlfn.XLOOKUP($C18783, AGE!$A:$A,AGE!$B:$D,,0,2)</f>
        <v>171.2</v>
      </c>
      <c r="K18783">
        <v>2.9000000000000057</v>
      </c>
      <c r="L18783" t="str">
        <v xml:space="preserve">GSA 2018 </v>
      </c>
      <c r="M18783" t="s">
        <v>2405</v>
      </c>
      <c r="P18783" t="s">
        <v>243</v>
      </c>
      <c r="S18783">
        <v>-23.24</v>
      </c>
      <c r="U18783" t="s">
        <v>2311</v>
      </c>
      <c r="V18783">
        <v>1</v>
      </c>
      <c r="W18783" t="s">
        <v>2560</v>
      </c>
      <c r="AB18783" t="s">
        <v>248</v>
      </c>
      <c r="AC18783" t="s">
        <v>2646</v>
      </c>
    </row>
    <row r="18784" spans="1:29" x14ac:dyDescent="0.3">
      <c r="A18784">
        <v>26758</v>
      </c>
      <c r="B18784" s="15" t="s">
        <v>1917</v>
      </c>
      <c r="C18784" t="str">
        <f>_xlfn.XLOOKUP($B18784, STANDARDS!$A:$A, STANDARDS!$B:$B,,0,2)</f>
        <v>Sycarham Mbr, Cloughton Fm, Ravenscar Gp</v>
      </c>
      <c r="D18784" t="s">
        <v>2158</v>
      </c>
      <c r="E18784" t="s">
        <v>2175</v>
      </c>
      <c r="F18784">
        <v>54.5</v>
      </c>
      <c r="G18784">
        <v>-0.5</v>
      </c>
      <c r="H18784">
        <v>0.01</v>
      </c>
      <c r="I18784" t="s">
        <v>592</v>
      </c>
      <c r="J18784" cm="1">
        <f t="array" ref="J18784:L18784">_xlfn.XLOOKUP($C18784, AGE!$A:$A,AGE!$B:$D,,0,2)</f>
        <v>171.2</v>
      </c>
      <c r="K18784">
        <v>2.9000000000000057</v>
      </c>
      <c r="L18784" t="str">
        <v xml:space="preserve">GSA 2018 </v>
      </c>
      <c r="M18784" t="s">
        <v>2409</v>
      </c>
      <c r="P18784" t="s">
        <v>243</v>
      </c>
      <c r="S18784">
        <v>-23.19</v>
      </c>
      <c r="U18784" t="s">
        <v>2311</v>
      </c>
      <c r="V18784">
        <v>1</v>
      </c>
      <c r="W18784" t="s">
        <v>2560</v>
      </c>
      <c r="AB18784" t="s">
        <v>248</v>
      </c>
      <c r="AC18784" t="s">
        <v>2646</v>
      </c>
    </row>
    <row r="18785" spans="1:29" x14ac:dyDescent="0.3">
      <c r="A18785">
        <v>26759</v>
      </c>
      <c r="B18785" s="15" t="s">
        <v>1917</v>
      </c>
      <c r="C18785" t="str">
        <f>_xlfn.XLOOKUP($B18785, STANDARDS!$A:$A, STANDARDS!$B:$B,,0,2)</f>
        <v>Sycarham Mbr, Cloughton Fm, Ravenscar Gp</v>
      </c>
      <c r="D18785" t="s">
        <v>2158</v>
      </c>
      <c r="E18785" t="s">
        <v>2175</v>
      </c>
      <c r="F18785">
        <v>54.5</v>
      </c>
      <c r="G18785">
        <v>-0.5</v>
      </c>
      <c r="H18785">
        <v>0.01</v>
      </c>
      <c r="I18785" t="s">
        <v>592</v>
      </c>
      <c r="J18785" cm="1">
        <f t="array" ref="J18785:L18785">_xlfn.XLOOKUP($C18785, AGE!$A:$A,AGE!$B:$D,,0,2)</f>
        <v>171.2</v>
      </c>
      <c r="K18785">
        <v>2.9000000000000057</v>
      </c>
      <c r="L18785" t="str">
        <v xml:space="preserve">GSA 2018 </v>
      </c>
      <c r="M18785" t="s">
        <v>2405</v>
      </c>
      <c r="P18785" t="s">
        <v>243</v>
      </c>
      <c r="S18785">
        <v>-23.15</v>
      </c>
      <c r="U18785" t="s">
        <v>2311</v>
      </c>
      <c r="V18785">
        <v>1</v>
      </c>
      <c r="W18785" t="s">
        <v>2560</v>
      </c>
      <c r="AB18785" t="s">
        <v>248</v>
      </c>
      <c r="AC18785" t="s">
        <v>2646</v>
      </c>
    </row>
    <row r="18786" spans="1:29" x14ac:dyDescent="0.3">
      <c r="A18786">
        <v>26760</v>
      </c>
      <c r="B18786" s="15" t="s">
        <v>1919</v>
      </c>
      <c r="C18786" t="str">
        <f>_xlfn.XLOOKUP($B18786, STANDARDS!$A:$A, STANDARDS!$B:$B,,0,2)</f>
        <v>Sycarham Mbr, Cloughton Fm, Ravenscar Gp</v>
      </c>
      <c r="D18786" t="s">
        <v>2158</v>
      </c>
      <c r="E18786" t="s">
        <v>2175</v>
      </c>
      <c r="F18786">
        <v>54.5</v>
      </c>
      <c r="G18786">
        <v>-0.5</v>
      </c>
      <c r="H18786">
        <v>0.01</v>
      </c>
      <c r="I18786" t="s">
        <v>592</v>
      </c>
      <c r="J18786" cm="1">
        <f t="array" ref="J18786:L18786">_xlfn.XLOOKUP($C18786, AGE!$A:$A,AGE!$B:$D,,0,2)</f>
        <v>171.2</v>
      </c>
      <c r="K18786">
        <v>2.9000000000000057</v>
      </c>
      <c r="L18786" t="str">
        <v xml:space="preserve">GSA 2018 </v>
      </c>
      <c r="M18786" t="s">
        <v>2409</v>
      </c>
      <c r="P18786" t="s">
        <v>243</v>
      </c>
      <c r="S18786">
        <v>-23.47</v>
      </c>
      <c r="U18786" t="s">
        <v>2311</v>
      </c>
      <c r="V18786">
        <v>1</v>
      </c>
      <c r="W18786" t="s">
        <v>2560</v>
      </c>
      <c r="AB18786" t="s">
        <v>248</v>
      </c>
      <c r="AC18786" t="s">
        <v>2646</v>
      </c>
    </row>
    <row r="18787" spans="1:29" x14ac:dyDescent="0.3">
      <c r="A18787">
        <v>26761</v>
      </c>
      <c r="B18787" s="15" t="s">
        <v>1917</v>
      </c>
      <c r="C18787" t="str">
        <f>_xlfn.XLOOKUP($B18787, STANDARDS!$A:$A, STANDARDS!$B:$B,,0,2)</f>
        <v>Sycarham Mbr, Cloughton Fm, Ravenscar Gp</v>
      </c>
      <c r="D18787" t="s">
        <v>2158</v>
      </c>
      <c r="E18787" t="s">
        <v>2175</v>
      </c>
      <c r="F18787">
        <v>54.5</v>
      </c>
      <c r="G18787">
        <v>-0.5</v>
      </c>
      <c r="H18787">
        <v>0.01</v>
      </c>
      <c r="I18787" t="s">
        <v>592</v>
      </c>
      <c r="J18787" cm="1">
        <f t="array" ref="J18787:L18787">_xlfn.XLOOKUP($C18787, AGE!$A:$A,AGE!$B:$D,,0,2)</f>
        <v>171.2</v>
      </c>
      <c r="K18787">
        <v>2.9000000000000057</v>
      </c>
      <c r="L18787" t="str">
        <v xml:space="preserve">GSA 2018 </v>
      </c>
      <c r="M18787" t="s">
        <v>2405</v>
      </c>
      <c r="P18787" t="s">
        <v>243</v>
      </c>
      <c r="S18787">
        <v>-23.15</v>
      </c>
      <c r="U18787" t="s">
        <v>2311</v>
      </c>
      <c r="V18787">
        <v>1</v>
      </c>
      <c r="W18787" t="s">
        <v>2560</v>
      </c>
      <c r="AB18787" t="s">
        <v>248</v>
      </c>
      <c r="AC18787" t="s">
        <v>2646</v>
      </c>
    </row>
    <row r="18788" spans="1:29" x14ac:dyDescent="0.3">
      <c r="A18788">
        <v>26762</v>
      </c>
      <c r="B18788" s="15" t="s">
        <v>1917</v>
      </c>
      <c r="C18788" t="str">
        <f>_xlfn.XLOOKUP($B18788, STANDARDS!$A:$A, STANDARDS!$B:$B,,0,2)</f>
        <v>Sycarham Mbr, Cloughton Fm, Ravenscar Gp</v>
      </c>
      <c r="D18788" t="s">
        <v>2158</v>
      </c>
      <c r="E18788" t="s">
        <v>2175</v>
      </c>
      <c r="F18788">
        <v>54.5</v>
      </c>
      <c r="G18788">
        <v>-0.5</v>
      </c>
      <c r="H18788">
        <v>0.01</v>
      </c>
      <c r="I18788" t="s">
        <v>592</v>
      </c>
      <c r="J18788" cm="1">
        <f t="array" ref="J18788:L18788">_xlfn.XLOOKUP($C18788, AGE!$A:$A,AGE!$B:$D,,0,2)</f>
        <v>171.2</v>
      </c>
      <c r="K18788">
        <v>2.9000000000000057</v>
      </c>
      <c r="L18788" t="str">
        <v xml:space="preserve">GSA 2018 </v>
      </c>
      <c r="M18788" t="s">
        <v>2405</v>
      </c>
      <c r="P18788" t="s">
        <v>243</v>
      </c>
      <c r="S18788">
        <v>-22.89</v>
      </c>
      <c r="U18788" t="s">
        <v>2311</v>
      </c>
      <c r="V18788">
        <v>1</v>
      </c>
      <c r="W18788" t="s">
        <v>2560</v>
      </c>
      <c r="AB18788" t="s">
        <v>248</v>
      </c>
      <c r="AC18788" t="s">
        <v>2646</v>
      </c>
    </row>
    <row r="18789" spans="1:29" x14ac:dyDescent="0.3">
      <c r="A18789">
        <v>26763</v>
      </c>
      <c r="B18789" s="15" t="s">
        <v>1920</v>
      </c>
      <c r="C18789" t="str">
        <f>_xlfn.XLOOKUP($B18789, STANDARDS!$A:$A, STANDARDS!$B:$B,,0,2)</f>
        <v>Eller Beck Fm, Ravenscar Gp</v>
      </c>
      <c r="D18789" t="s">
        <v>2158</v>
      </c>
      <c r="E18789" t="s">
        <v>2175</v>
      </c>
      <c r="F18789">
        <v>54.5</v>
      </c>
      <c r="G18789">
        <v>-0.5</v>
      </c>
      <c r="H18789">
        <v>0.01</v>
      </c>
      <c r="I18789" t="s">
        <v>592</v>
      </c>
      <c r="J18789" cm="1">
        <f t="array" ref="J18789:L18789">_xlfn.XLOOKUP($C18789, AGE!$A:$A,AGE!$B:$D,,0,2)</f>
        <v>171.2</v>
      </c>
      <c r="K18789">
        <v>2.9000000000000057</v>
      </c>
      <c r="L18789" t="str">
        <v xml:space="preserve">GSA 2018 </v>
      </c>
      <c r="M18789" t="s">
        <v>2405</v>
      </c>
      <c r="P18789" t="s">
        <v>243</v>
      </c>
      <c r="S18789">
        <v>-24.3</v>
      </c>
      <c r="U18789" t="s">
        <v>2311</v>
      </c>
      <c r="V18789">
        <v>1</v>
      </c>
      <c r="W18789" t="s">
        <v>2560</v>
      </c>
      <c r="AB18789" t="s">
        <v>248</v>
      </c>
      <c r="AC18789" t="s">
        <v>2646</v>
      </c>
    </row>
    <row r="18790" spans="1:29" x14ac:dyDescent="0.3">
      <c r="A18790">
        <v>26764</v>
      </c>
      <c r="B18790" s="15" t="s">
        <v>1920</v>
      </c>
      <c r="C18790" t="str">
        <f>_xlfn.XLOOKUP($B18790, STANDARDS!$A:$A, STANDARDS!$B:$B,,0,2)</f>
        <v>Eller Beck Fm, Ravenscar Gp</v>
      </c>
      <c r="D18790" t="s">
        <v>2158</v>
      </c>
      <c r="E18790" t="s">
        <v>2175</v>
      </c>
      <c r="F18790">
        <v>54.5</v>
      </c>
      <c r="G18790">
        <v>-0.5</v>
      </c>
      <c r="H18790">
        <v>0.01</v>
      </c>
      <c r="I18790" t="s">
        <v>592</v>
      </c>
      <c r="J18790" cm="1">
        <f t="array" ref="J18790:L18790">_xlfn.XLOOKUP($C18790, AGE!$A:$A,AGE!$B:$D,,0,2)</f>
        <v>171.2</v>
      </c>
      <c r="K18790">
        <v>2.9000000000000057</v>
      </c>
      <c r="L18790" t="str">
        <v xml:space="preserve">GSA 2018 </v>
      </c>
      <c r="M18790" t="s">
        <v>2427</v>
      </c>
      <c r="P18790" t="s">
        <v>243</v>
      </c>
      <c r="S18790">
        <v>-26.31</v>
      </c>
      <c r="U18790" t="s">
        <v>2311</v>
      </c>
      <c r="V18790">
        <v>1</v>
      </c>
      <c r="W18790" t="s">
        <v>2560</v>
      </c>
      <c r="AB18790" t="s">
        <v>248</v>
      </c>
      <c r="AC18790" t="s">
        <v>2646</v>
      </c>
    </row>
    <row r="18791" spans="1:29" x14ac:dyDescent="0.3">
      <c r="A18791">
        <v>26765</v>
      </c>
      <c r="B18791" s="15" t="s">
        <v>1920</v>
      </c>
      <c r="C18791" t="str">
        <f>_xlfn.XLOOKUP($B18791, STANDARDS!$A:$A, STANDARDS!$B:$B,,0,2)</f>
        <v>Eller Beck Fm, Ravenscar Gp</v>
      </c>
      <c r="D18791" t="s">
        <v>2158</v>
      </c>
      <c r="E18791" t="s">
        <v>2175</v>
      </c>
      <c r="F18791">
        <v>54.5</v>
      </c>
      <c r="G18791">
        <v>-0.5</v>
      </c>
      <c r="H18791">
        <v>0.01</v>
      </c>
      <c r="I18791" t="s">
        <v>592</v>
      </c>
      <c r="J18791" cm="1">
        <f t="array" ref="J18791:L18791">_xlfn.XLOOKUP($C18791, AGE!$A:$A,AGE!$B:$D,,0,2)</f>
        <v>171.2</v>
      </c>
      <c r="K18791">
        <v>2.9000000000000057</v>
      </c>
      <c r="L18791" t="str">
        <v xml:space="preserve">GSA 2018 </v>
      </c>
      <c r="M18791" t="s">
        <v>2409</v>
      </c>
      <c r="P18791" t="s">
        <v>243</v>
      </c>
      <c r="S18791">
        <v>-22.8</v>
      </c>
      <c r="U18791" t="s">
        <v>2311</v>
      </c>
      <c r="V18791">
        <v>1</v>
      </c>
      <c r="W18791" t="s">
        <v>2560</v>
      </c>
      <c r="AB18791" t="s">
        <v>248</v>
      </c>
      <c r="AC18791" t="s">
        <v>2646</v>
      </c>
    </row>
    <row r="18792" spans="1:29" x14ac:dyDescent="0.3">
      <c r="A18792">
        <v>26766</v>
      </c>
      <c r="B18792" s="15" t="s">
        <v>1920</v>
      </c>
      <c r="C18792" t="str">
        <f>_xlfn.XLOOKUP($B18792, STANDARDS!$A:$A, STANDARDS!$B:$B,,0,2)</f>
        <v>Eller Beck Fm, Ravenscar Gp</v>
      </c>
      <c r="D18792" t="s">
        <v>2158</v>
      </c>
      <c r="E18792" t="s">
        <v>2175</v>
      </c>
      <c r="F18792">
        <v>54.5</v>
      </c>
      <c r="G18792">
        <v>-0.5</v>
      </c>
      <c r="H18792">
        <v>0.01</v>
      </c>
      <c r="I18792" t="s">
        <v>592</v>
      </c>
      <c r="J18792" cm="1">
        <f t="array" ref="J18792:L18792">_xlfn.XLOOKUP($C18792, AGE!$A:$A,AGE!$B:$D,,0,2)</f>
        <v>171.2</v>
      </c>
      <c r="K18792">
        <v>2.9000000000000057</v>
      </c>
      <c r="L18792" t="str">
        <v xml:space="preserve">GSA 2018 </v>
      </c>
      <c r="M18792" t="s">
        <v>2409</v>
      </c>
      <c r="P18792" t="s">
        <v>243</v>
      </c>
      <c r="S18792">
        <v>-23.38</v>
      </c>
      <c r="U18792" t="s">
        <v>2311</v>
      </c>
      <c r="V18792">
        <v>1</v>
      </c>
      <c r="W18792" t="s">
        <v>2560</v>
      </c>
      <c r="AB18792" t="s">
        <v>248</v>
      </c>
      <c r="AC18792" t="s">
        <v>2646</v>
      </c>
    </row>
    <row r="18793" spans="1:29" x14ac:dyDescent="0.3">
      <c r="A18793">
        <v>26767</v>
      </c>
      <c r="B18793" s="15" t="s">
        <v>1920</v>
      </c>
      <c r="C18793" t="str">
        <f>_xlfn.XLOOKUP($B18793, STANDARDS!$A:$A, STANDARDS!$B:$B,,0,2)</f>
        <v>Eller Beck Fm, Ravenscar Gp</v>
      </c>
      <c r="D18793" t="s">
        <v>2158</v>
      </c>
      <c r="E18793" t="s">
        <v>2175</v>
      </c>
      <c r="F18793">
        <v>54.5</v>
      </c>
      <c r="G18793">
        <v>-0.5</v>
      </c>
      <c r="H18793">
        <v>0.01</v>
      </c>
      <c r="I18793" t="s">
        <v>592</v>
      </c>
      <c r="J18793" cm="1">
        <f t="array" ref="J18793:L18793">_xlfn.XLOOKUP($C18793, AGE!$A:$A,AGE!$B:$D,,0,2)</f>
        <v>171.2</v>
      </c>
      <c r="K18793">
        <v>2.9000000000000057</v>
      </c>
      <c r="L18793" t="str">
        <v xml:space="preserve">GSA 2018 </v>
      </c>
      <c r="M18793" t="s">
        <v>2409</v>
      </c>
      <c r="P18793" t="s">
        <v>243</v>
      </c>
      <c r="S18793">
        <v>-24.66</v>
      </c>
      <c r="U18793" t="s">
        <v>2311</v>
      </c>
      <c r="V18793">
        <v>1</v>
      </c>
      <c r="W18793" t="s">
        <v>2560</v>
      </c>
      <c r="AB18793" t="s">
        <v>248</v>
      </c>
      <c r="AC18793" t="s">
        <v>2646</v>
      </c>
    </row>
    <row r="18794" spans="1:29" x14ac:dyDescent="0.3">
      <c r="A18794">
        <v>26768</v>
      </c>
      <c r="B18794" s="15" t="s">
        <v>1922</v>
      </c>
      <c r="C18794" t="str">
        <f>_xlfn.XLOOKUP($B18794, STANDARDS!$A:$A, STANDARDS!$B:$B,,0,2)</f>
        <v>Saltwick Fm, Ravenscar Gp</v>
      </c>
      <c r="D18794" t="s">
        <v>2158</v>
      </c>
      <c r="E18794" t="s">
        <v>2175</v>
      </c>
      <c r="F18794">
        <v>54.5</v>
      </c>
      <c r="G18794">
        <v>-0.5</v>
      </c>
      <c r="H18794">
        <v>0.01</v>
      </c>
      <c r="I18794" t="s">
        <v>592</v>
      </c>
      <c r="J18794" cm="1">
        <f t="array" ref="J18794:L18794">_xlfn.XLOOKUP($C18794, AGE!$A:$A,AGE!$B:$D,,0,2)</f>
        <v>171.2</v>
      </c>
      <c r="K18794">
        <v>2.9000000000000057</v>
      </c>
      <c r="L18794" t="str">
        <v xml:space="preserve">GSA 2018 </v>
      </c>
      <c r="M18794" t="s">
        <v>2409</v>
      </c>
      <c r="P18794" t="s">
        <v>243</v>
      </c>
      <c r="S18794">
        <v>-24.02</v>
      </c>
      <c r="U18794" t="s">
        <v>2311</v>
      </c>
      <c r="V18794">
        <v>1</v>
      </c>
      <c r="W18794" t="s">
        <v>2560</v>
      </c>
      <c r="AB18794" t="s">
        <v>248</v>
      </c>
      <c r="AC18794" t="s">
        <v>2646</v>
      </c>
    </row>
    <row r="18795" spans="1:29" x14ac:dyDescent="0.3">
      <c r="A18795">
        <v>26769</v>
      </c>
      <c r="B18795" s="15" t="s">
        <v>1922</v>
      </c>
      <c r="C18795" t="str">
        <f>_xlfn.XLOOKUP($B18795, STANDARDS!$A:$A, STANDARDS!$B:$B,,0,2)</f>
        <v>Saltwick Fm, Ravenscar Gp</v>
      </c>
      <c r="D18795" t="s">
        <v>2158</v>
      </c>
      <c r="E18795" t="s">
        <v>2175</v>
      </c>
      <c r="F18795">
        <v>54.5</v>
      </c>
      <c r="G18795">
        <v>-0.5</v>
      </c>
      <c r="H18795">
        <v>0.01</v>
      </c>
      <c r="I18795" t="s">
        <v>592</v>
      </c>
      <c r="J18795" cm="1">
        <f t="array" ref="J18795:L18795">_xlfn.XLOOKUP($C18795, AGE!$A:$A,AGE!$B:$D,,0,2)</f>
        <v>171.2</v>
      </c>
      <c r="K18795">
        <v>2.9000000000000057</v>
      </c>
      <c r="L18795" t="str">
        <v xml:space="preserve">GSA 2018 </v>
      </c>
      <c r="M18795" t="s">
        <v>2409</v>
      </c>
      <c r="P18795" t="s">
        <v>243</v>
      </c>
      <c r="S18795">
        <v>-23.19</v>
      </c>
      <c r="U18795" t="s">
        <v>2311</v>
      </c>
      <c r="V18795">
        <v>1</v>
      </c>
      <c r="W18795" t="s">
        <v>2560</v>
      </c>
      <c r="AB18795" t="s">
        <v>248</v>
      </c>
      <c r="AC18795" t="s">
        <v>2646</v>
      </c>
    </row>
    <row r="18796" spans="1:29" x14ac:dyDescent="0.3">
      <c r="A18796">
        <v>26770</v>
      </c>
      <c r="B18796" s="15" t="s">
        <v>1922</v>
      </c>
      <c r="C18796" t="str">
        <f>_xlfn.XLOOKUP($B18796, STANDARDS!$A:$A, STANDARDS!$B:$B,,0,2)</f>
        <v>Saltwick Fm, Ravenscar Gp</v>
      </c>
      <c r="D18796" t="s">
        <v>2158</v>
      </c>
      <c r="E18796" t="s">
        <v>2175</v>
      </c>
      <c r="F18796">
        <v>54.5</v>
      </c>
      <c r="G18796">
        <v>-0.5</v>
      </c>
      <c r="H18796">
        <v>0.01</v>
      </c>
      <c r="I18796" t="s">
        <v>592</v>
      </c>
      <c r="J18796" cm="1">
        <f t="array" ref="J18796:L18796">_xlfn.XLOOKUP($C18796, AGE!$A:$A,AGE!$B:$D,,0,2)</f>
        <v>171.2</v>
      </c>
      <c r="K18796">
        <v>2.9000000000000057</v>
      </c>
      <c r="L18796" t="str">
        <v xml:space="preserve">GSA 2018 </v>
      </c>
      <c r="M18796" t="s">
        <v>2409</v>
      </c>
      <c r="P18796" t="s">
        <v>243</v>
      </c>
      <c r="S18796">
        <v>-22.47</v>
      </c>
      <c r="U18796" t="s">
        <v>2311</v>
      </c>
      <c r="V18796">
        <v>1</v>
      </c>
      <c r="W18796" t="s">
        <v>2560</v>
      </c>
      <c r="AB18796" t="s">
        <v>248</v>
      </c>
      <c r="AC18796" t="s">
        <v>2646</v>
      </c>
    </row>
    <row r="18797" spans="1:29" x14ac:dyDescent="0.3">
      <c r="A18797">
        <v>26771</v>
      </c>
      <c r="B18797" s="15" t="s">
        <v>1922</v>
      </c>
      <c r="C18797" t="str">
        <f>_xlfn.XLOOKUP($B18797, STANDARDS!$A:$A, STANDARDS!$B:$B,,0,2)</f>
        <v>Saltwick Fm, Ravenscar Gp</v>
      </c>
      <c r="D18797" t="s">
        <v>2158</v>
      </c>
      <c r="E18797" t="s">
        <v>2175</v>
      </c>
      <c r="F18797">
        <v>54.5</v>
      </c>
      <c r="G18797">
        <v>-0.5</v>
      </c>
      <c r="H18797">
        <v>0.01</v>
      </c>
      <c r="I18797" t="s">
        <v>592</v>
      </c>
      <c r="J18797" cm="1">
        <f t="array" ref="J18797:L18797">_xlfn.XLOOKUP($C18797, AGE!$A:$A,AGE!$B:$D,,0,2)</f>
        <v>171.2</v>
      </c>
      <c r="K18797">
        <v>2.9000000000000057</v>
      </c>
      <c r="L18797" t="str">
        <v xml:space="preserve">GSA 2018 </v>
      </c>
      <c r="M18797" t="s">
        <v>2409</v>
      </c>
      <c r="P18797" t="s">
        <v>243</v>
      </c>
      <c r="S18797">
        <v>-22.78</v>
      </c>
      <c r="U18797" t="s">
        <v>2311</v>
      </c>
      <c r="V18797">
        <v>1</v>
      </c>
      <c r="W18797" t="s">
        <v>2560</v>
      </c>
      <c r="AB18797" t="s">
        <v>248</v>
      </c>
      <c r="AC18797" t="s">
        <v>2646</v>
      </c>
    </row>
    <row r="18798" spans="1:29" x14ac:dyDescent="0.3">
      <c r="A18798">
        <v>26772</v>
      </c>
      <c r="B18798" s="15" t="s">
        <v>1922</v>
      </c>
      <c r="C18798" t="str">
        <f>_xlfn.XLOOKUP($B18798, STANDARDS!$A:$A, STANDARDS!$B:$B,,0,2)</f>
        <v>Saltwick Fm, Ravenscar Gp</v>
      </c>
      <c r="D18798" t="s">
        <v>2158</v>
      </c>
      <c r="E18798" t="s">
        <v>2175</v>
      </c>
      <c r="F18798">
        <v>54.5</v>
      </c>
      <c r="G18798">
        <v>-0.5</v>
      </c>
      <c r="H18798">
        <v>0.01</v>
      </c>
      <c r="I18798" t="s">
        <v>592</v>
      </c>
      <c r="J18798" cm="1">
        <f t="array" ref="J18798:L18798">_xlfn.XLOOKUP($C18798, AGE!$A:$A,AGE!$B:$D,,0,2)</f>
        <v>171.2</v>
      </c>
      <c r="K18798">
        <v>2.9000000000000057</v>
      </c>
      <c r="L18798" t="str">
        <v xml:space="preserve">GSA 2018 </v>
      </c>
      <c r="M18798" t="s">
        <v>2409</v>
      </c>
      <c r="P18798" t="s">
        <v>243</v>
      </c>
      <c r="S18798">
        <v>-21.68</v>
      </c>
      <c r="U18798" t="s">
        <v>2311</v>
      </c>
      <c r="V18798">
        <v>1</v>
      </c>
      <c r="W18798" t="s">
        <v>2560</v>
      </c>
      <c r="AB18798" t="s">
        <v>248</v>
      </c>
      <c r="AC18798" t="s">
        <v>2646</v>
      </c>
    </row>
    <row r="18799" spans="1:29" x14ac:dyDescent="0.3">
      <c r="A18799">
        <v>26773</v>
      </c>
      <c r="B18799" s="15" t="s">
        <v>1922</v>
      </c>
      <c r="C18799" t="str">
        <f>_xlfn.XLOOKUP($B18799, STANDARDS!$A:$A, STANDARDS!$B:$B,,0,2)</f>
        <v>Saltwick Fm, Ravenscar Gp</v>
      </c>
      <c r="D18799" t="s">
        <v>2158</v>
      </c>
      <c r="E18799" t="s">
        <v>2175</v>
      </c>
      <c r="F18799">
        <v>54.5</v>
      </c>
      <c r="G18799">
        <v>-0.5</v>
      </c>
      <c r="H18799">
        <v>0.01</v>
      </c>
      <c r="I18799" t="s">
        <v>592</v>
      </c>
      <c r="J18799" cm="1">
        <f t="array" ref="J18799:L18799">_xlfn.XLOOKUP($C18799, AGE!$A:$A,AGE!$B:$D,,0,2)</f>
        <v>171.2</v>
      </c>
      <c r="K18799">
        <v>2.9000000000000057</v>
      </c>
      <c r="L18799" t="str">
        <v xml:space="preserve">GSA 2018 </v>
      </c>
      <c r="M18799" t="s">
        <v>2409</v>
      </c>
      <c r="P18799" t="s">
        <v>243</v>
      </c>
      <c r="S18799">
        <v>-23.52</v>
      </c>
      <c r="U18799" t="s">
        <v>2311</v>
      </c>
      <c r="V18799">
        <v>1</v>
      </c>
      <c r="W18799" t="s">
        <v>2560</v>
      </c>
      <c r="AB18799" t="s">
        <v>248</v>
      </c>
      <c r="AC18799" t="s">
        <v>2646</v>
      </c>
    </row>
    <row r="18800" spans="1:29" x14ac:dyDescent="0.3">
      <c r="A18800">
        <v>26774</v>
      </c>
      <c r="B18800" s="15" t="s">
        <v>1922</v>
      </c>
      <c r="C18800" t="str">
        <f>_xlfn.XLOOKUP($B18800, STANDARDS!$A:$A, STANDARDS!$B:$B,,0,2)</f>
        <v>Saltwick Fm, Ravenscar Gp</v>
      </c>
      <c r="D18800" t="s">
        <v>2158</v>
      </c>
      <c r="E18800" t="s">
        <v>2175</v>
      </c>
      <c r="F18800">
        <v>54.5</v>
      </c>
      <c r="G18800">
        <v>-0.5</v>
      </c>
      <c r="H18800">
        <v>0.01</v>
      </c>
      <c r="I18800" t="s">
        <v>592</v>
      </c>
      <c r="J18800" cm="1">
        <f t="array" ref="J18800:L18800">_xlfn.XLOOKUP($C18800, AGE!$A:$A,AGE!$B:$D,,0,2)</f>
        <v>171.2</v>
      </c>
      <c r="K18800">
        <v>2.9000000000000057</v>
      </c>
      <c r="L18800" t="str">
        <v xml:space="preserve">GSA 2018 </v>
      </c>
      <c r="M18800" t="s">
        <v>2428</v>
      </c>
      <c r="P18800" t="s">
        <v>243</v>
      </c>
      <c r="S18800">
        <v>-23.56</v>
      </c>
      <c r="U18800" t="s">
        <v>2311</v>
      </c>
      <c r="V18800">
        <v>1</v>
      </c>
      <c r="W18800" t="s">
        <v>2560</v>
      </c>
      <c r="AB18800" t="s">
        <v>248</v>
      </c>
      <c r="AC18800" t="s">
        <v>2646</v>
      </c>
    </row>
    <row r="18801" spans="1:29" x14ac:dyDescent="0.3">
      <c r="A18801">
        <v>26775</v>
      </c>
      <c r="B18801" s="15" t="s">
        <v>1922</v>
      </c>
      <c r="C18801" t="str">
        <f>_xlfn.XLOOKUP($B18801, STANDARDS!$A:$A, STANDARDS!$B:$B,,0,2)</f>
        <v>Saltwick Fm, Ravenscar Gp</v>
      </c>
      <c r="D18801" t="s">
        <v>2158</v>
      </c>
      <c r="E18801" t="s">
        <v>2175</v>
      </c>
      <c r="F18801">
        <v>54.5</v>
      </c>
      <c r="G18801">
        <v>-0.5</v>
      </c>
      <c r="H18801">
        <v>0.01</v>
      </c>
      <c r="I18801" t="s">
        <v>592</v>
      </c>
      <c r="J18801" cm="1">
        <f t="array" ref="J18801:L18801">_xlfn.XLOOKUP($C18801, AGE!$A:$A,AGE!$B:$D,,0,2)</f>
        <v>171.2</v>
      </c>
      <c r="K18801">
        <v>2.9000000000000057</v>
      </c>
      <c r="L18801" t="str">
        <v xml:space="preserve">GSA 2018 </v>
      </c>
      <c r="M18801" t="s">
        <v>2405</v>
      </c>
      <c r="P18801" t="s">
        <v>243</v>
      </c>
      <c r="S18801">
        <v>-22.8</v>
      </c>
      <c r="U18801" t="s">
        <v>2311</v>
      </c>
      <c r="V18801">
        <v>1</v>
      </c>
      <c r="W18801" t="s">
        <v>2560</v>
      </c>
      <c r="AB18801" t="s">
        <v>248</v>
      </c>
      <c r="AC18801" t="s">
        <v>2646</v>
      </c>
    </row>
    <row r="18802" spans="1:29" x14ac:dyDescent="0.3">
      <c r="A18802">
        <v>26776</v>
      </c>
      <c r="B18802" s="15" t="s">
        <v>1922</v>
      </c>
      <c r="C18802" t="str">
        <f>_xlfn.XLOOKUP($B18802, STANDARDS!$A:$A, STANDARDS!$B:$B,,0,2)</f>
        <v>Saltwick Fm, Ravenscar Gp</v>
      </c>
      <c r="D18802" t="s">
        <v>2158</v>
      </c>
      <c r="E18802" t="s">
        <v>2175</v>
      </c>
      <c r="F18802">
        <v>54.5</v>
      </c>
      <c r="G18802">
        <v>-0.5</v>
      </c>
      <c r="H18802">
        <v>0.01</v>
      </c>
      <c r="I18802" t="s">
        <v>592</v>
      </c>
      <c r="J18802" cm="1">
        <f t="array" ref="J18802:L18802">_xlfn.XLOOKUP($C18802, AGE!$A:$A,AGE!$B:$D,,0,2)</f>
        <v>171.2</v>
      </c>
      <c r="K18802">
        <v>2.9000000000000057</v>
      </c>
      <c r="L18802" t="str">
        <v xml:space="preserve">GSA 2018 </v>
      </c>
      <c r="M18802" t="s">
        <v>2405</v>
      </c>
      <c r="P18802" t="s">
        <v>243</v>
      </c>
      <c r="S18802">
        <v>-23.42</v>
      </c>
      <c r="U18802" t="s">
        <v>2311</v>
      </c>
      <c r="V18802">
        <v>1</v>
      </c>
      <c r="W18802" t="s">
        <v>2560</v>
      </c>
      <c r="AB18802" t="s">
        <v>248</v>
      </c>
      <c r="AC18802" t="s">
        <v>2646</v>
      </c>
    </row>
    <row r="18803" spans="1:29" x14ac:dyDescent="0.3">
      <c r="A18803">
        <v>26777</v>
      </c>
      <c r="B18803" s="15" t="s">
        <v>1922</v>
      </c>
      <c r="C18803" t="str">
        <f>_xlfn.XLOOKUP($B18803, STANDARDS!$A:$A, STANDARDS!$B:$B,,0,2)</f>
        <v>Saltwick Fm, Ravenscar Gp</v>
      </c>
      <c r="D18803" t="s">
        <v>2158</v>
      </c>
      <c r="E18803" t="s">
        <v>2175</v>
      </c>
      <c r="F18803">
        <v>54.5</v>
      </c>
      <c r="G18803">
        <v>-0.5</v>
      </c>
      <c r="H18803">
        <v>0.01</v>
      </c>
      <c r="I18803" t="s">
        <v>592</v>
      </c>
      <c r="J18803" cm="1">
        <f t="array" ref="J18803:L18803">_xlfn.XLOOKUP($C18803, AGE!$A:$A,AGE!$B:$D,,0,2)</f>
        <v>171.2</v>
      </c>
      <c r="K18803">
        <v>2.9000000000000057</v>
      </c>
      <c r="L18803" t="str">
        <v xml:space="preserve">GSA 2018 </v>
      </c>
      <c r="M18803" t="s">
        <v>2405</v>
      </c>
      <c r="P18803" t="s">
        <v>243</v>
      </c>
      <c r="S18803">
        <v>-23.17</v>
      </c>
      <c r="U18803" t="s">
        <v>2311</v>
      </c>
      <c r="V18803">
        <v>1</v>
      </c>
      <c r="W18803" t="s">
        <v>2560</v>
      </c>
      <c r="AB18803" t="s">
        <v>248</v>
      </c>
      <c r="AC18803" t="s">
        <v>2646</v>
      </c>
    </row>
    <row r="18804" spans="1:29" x14ac:dyDescent="0.3">
      <c r="A18804">
        <v>26778</v>
      </c>
      <c r="B18804" s="15" t="s">
        <v>1922</v>
      </c>
      <c r="C18804" t="str">
        <f>_xlfn.XLOOKUP($B18804, STANDARDS!$A:$A, STANDARDS!$B:$B,,0,2)</f>
        <v>Saltwick Fm, Ravenscar Gp</v>
      </c>
      <c r="D18804" t="s">
        <v>2158</v>
      </c>
      <c r="E18804" t="s">
        <v>2175</v>
      </c>
      <c r="F18804">
        <v>54.5</v>
      </c>
      <c r="G18804">
        <v>-0.5</v>
      </c>
      <c r="H18804">
        <v>0.01</v>
      </c>
      <c r="I18804" t="s">
        <v>592</v>
      </c>
      <c r="J18804" cm="1">
        <f t="array" ref="J18804:L18804">_xlfn.XLOOKUP($C18804, AGE!$A:$A,AGE!$B:$D,,0,2)</f>
        <v>171.2</v>
      </c>
      <c r="K18804">
        <v>2.9000000000000057</v>
      </c>
      <c r="L18804" t="str">
        <v xml:space="preserve">GSA 2018 </v>
      </c>
      <c r="M18804" t="s">
        <v>2409</v>
      </c>
      <c r="P18804" t="s">
        <v>243</v>
      </c>
      <c r="S18804">
        <v>-23.67</v>
      </c>
      <c r="U18804" t="s">
        <v>2311</v>
      </c>
      <c r="V18804">
        <v>1</v>
      </c>
      <c r="W18804" t="s">
        <v>2560</v>
      </c>
      <c r="AB18804" t="s">
        <v>248</v>
      </c>
      <c r="AC18804" t="s">
        <v>2646</v>
      </c>
    </row>
    <row r="18805" spans="1:29" x14ac:dyDescent="0.3">
      <c r="A18805">
        <v>26779</v>
      </c>
      <c r="B18805" s="15" t="s">
        <v>1922</v>
      </c>
      <c r="C18805" t="str">
        <f>_xlfn.XLOOKUP($B18805, STANDARDS!$A:$A, STANDARDS!$B:$B,,0,2)</f>
        <v>Saltwick Fm, Ravenscar Gp</v>
      </c>
      <c r="D18805" t="s">
        <v>2158</v>
      </c>
      <c r="E18805" t="s">
        <v>2175</v>
      </c>
      <c r="F18805">
        <v>54.5</v>
      </c>
      <c r="G18805">
        <v>-0.5</v>
      </c>
      <c r="H18805">
        <v>0.01</v>
      </c>
      <c r="I18805" t="s">
        <v>592</v>
      </c>
      <c r="J18805" cm="1">
        <f t="array" ref="J18805:L18805">_xlfn.XLOOKUP($C18805, AGE!$A:$A,AGE!$B:$D,,0,2)</f>
        <v>171.2</v>
      </c>
      <c r="K18805">
        <v>2.9000000000000057</v>
      </c>
      <c r="L18805" t="str">
        <v xml:space="preserve">GSA 2018 </v>
      </c>
      <c r="M18805" t="s">
        <v>2409</v>
      </c>
      <c r="P18805" t="s">
        <v>243</v>
      </c>
      <c r="S18805">
        <v>-23.77</v>
      </c>
      <c r="U18805" t="s">
        <v>2311</v>
      </c>
      <c r="V18805">
        <v>1</v>
      </c>
      <c r="W18805" t="s">
        <v>2560</v>
      </c>
      <c r="AB18805" t="s">
        <v>248</v>
      </c>
      <c r="AC18805" t="s">
        <v>2646</v>
      </c>
    </row>
    <row r="18806" spans="1:29" x14ac:dyDescent="0.3">
      <c r="A18806">
        <v>26780</v>
      </c>
      <c r="B18806" s="15" t="s">
        <v>1922</v>
      </c>
      <c r="C18806" t="str">
        <f>_xlfn.XLOOKUP($B18806, STANDARDS!$A:$A, STANDARDS!$B:$B,,0,2)</f>
        <v>Saltwick Fm, Ravenscar Gp</v>
      </c>
      <c r="D18806" t="s">
        <v>2158</v>
      </c>
      <c r="E18806" t="s">
        <v>2175</v>
      </c>
      <c r="F18806">
        <v>54.5</v>
      </c>
      <c r="G18806">
        <v>-0.5</v>
      </c>
      <c r="H18806">
        <v>0.01</v>
      </c>
      <c r="I18806" t="s">
        <v>592</v>
      </c>
      <c r="J18806" cm="1">
        <f t="array" ref="J18806:L18806">_xlfn.XLOOKUP($C18806, AGE!$A:$A,AGE!$B:$D,,0,2)</f>
        <v>171.2</v>
      </c>
      <c r="K18806">
        <v>2.9000000000000057</v>
      </c>
      <c r="L18806" t="str">
        <v xml:space="preserve">GSA 2018 </v>
      </c>
      <c r="M18806" t="s">
        <v>2409</v>
      </c>
      <c r="P18806" t="s">
        <v>243</v>
      </c>
      <c r="S18806">
        <v>-24.29</v>
      </c>
      <c r="U18806" t="s">
        <v>2311</v>
      </c>
      <c r="V18806">
        <v>1</v>
      </c>
      <c r="W18806" t="s">
        <v>2560</v>
      </c>
      <c r="AB18806" t="s">
        <v>248</v>
      </c>
      <c r="AC18806" t="s">
        <v>2646</v>
      </c>
    </row>
    <row r="18807" spans="1:29" x14ac:dyDescent="0.3">
      <c r="A18807">
        <v>26781</v>
      </c>
      <c r="B18807" s="15" t="s">
        <v>1922</v>
      </c>
      <c r="C18807" t="str">
        <f>_xlfn.XLOOKUP($B18807, STANDARDS!$A:$A, STANDARDS!$B:$B,,0,2)</f>
        <v>Saltwick Fm, Ravenscar Gp</v>
      </c>
      <c r="D18807" t="s">
        <v>2158</v>
      </c>
      <c r="E18807" t="s">
        <v>2175</v>
      </c>
      <c r="F18807">
        <v>54.5</v>
      </c>
      <c r="G18807">
        <v>-0.5</v>
      </c>
      <c r="H18807">
        <v>0.01</v>
      </c>
      <c r="I18807" t="s">
        <v>592</v>
      </c>
      <c r="J18807" cm="1">
        <f t="array" ref="J18807:L18807">_xlfn.XLOOKUP($C18807, AGE!$A:$A,AGE!$B:$D,,0,2)</f>
        <v>171.2</v>
      </c>
      <c r="K18807">
        <v>2.9000000000000057</v>
      </c>
      <c r="L18807" t="str">
        <v xml:space="preserve">GSA 2018 </v>
      </c>
      <c r="M18807" t="s">
        <v>2409</v>
      </c>
      <c r="P18807" t="s">
        <v>243</v>
      </c>
      <c r="S18807">
        <v>-23.06</v>
      </c>
      <c r="U18807" t="s">
        <v>2311</v>
      </c>
      <c r="V18807">
        <v>1</v>
      </c>
      <c r="W18807" t="s">
        <v>2560</v>
      </c>
      <c r="AB18807" t="s">
        <v>248</v>
      </c>
      <c r="AC18807" t="s">
        <v>2646</v>
      </c>
    </row>
    <row r="18808" spans="1:29" x14ac:dyDescent="0.3">
      <c r="A18808">
        <v>26782</v>
      </c>
      <c r="B18808" s="15" t="s">
        <v>1922</v>
      </c>
      <c r="C18808" t="str">
        <f>_xlfn.XLOOKUP($B18808, STANDARDS!$A:$A, STANDARDS!$B:$B,,0,2)</f>
        <v>Saltwick Fm, Ravenscar Gp</v>
      </c>
      <c r="D18808" t="s">
        <v>2158</v>
      </c>
      <c r="E18808" t="s">
        <v>2175</v>
      </c>
      <c r="F18808">
        <v>54.5</v>
      </c>
      <c r="G18808">
        <v>-0.5</v>
      </c>
      <c r="H18808">
        <v>0.01</v>
      </c>
      <c r="I18808" t="s">
        <v>592</v>
      </c>
      <c r="J18808" cm="1">
        <f t="array" ref="J18808:L18808">_xlfn.XLOOKUP($C18808, AGE!$A:$A,AGE!$B:$D,,0,2)</f>
        <v>171.2</v>
      </c>
      <c r="K18808">
        <v>2.9000000000000057</v>
      </c>
      <c r="L18808" t="str">
        <v xml:space="preserve">GSA 2018 </v>
      </c>
      <c r="M18808" t="s">
        <v>2409</v>
      </c>
      <c r="P18808" t="s">
        <v>243</v>
      </c>
      <c r="S18808">
        <v>-23.15</v>
      </c>
      <c r="U18808" t="s">
        <v>2311</v>
      </c>
      <c r="V18808">
        <v>1</v>
      </c>
      <c r="W18808" t="s">
        <v>2560</v>
      </c>
      <c r="AB18808" t="s">
        <v>248</v>
      </c>
      <c r="AC18808" t="s">
        <v>2646</v>
      </c>
    </row>
    <row r="18809" spans="1:29" x14ac:dyDescent="0.3">
      <c r="A18809">
        <v>26783</v>
      </c>
      <c r="B18809" s="15" t="s">
        <v>1922</v>
      </c>
      <c r="C18809" t="str">
        <f>_xlfn.XLOOKUP($B18809, STANDARDS!$A:$A, STANDARDS!$B:$B,,0,2)</f>
        <v>Saltwick Fm, Ravenscar Gp</v>
      </c>
      <c r="D18809" t="s">
        <v>2158</v>
      </c>
      <c r="E18809" t="s">
        <v>2175</v>
      </c>
      <c r="F18809">
        <v>54.5</v>
      </c>
      <c r="G18809">
        <v>-0.5</v>
      </c>
      <c r="H18809">
        <v>0.01</v>
      </c>
      <c r="I18809" t="s">
        <v>592</v>
      </c>
      <c r="J18809" cm="1">
        <f t="array" ref="J18809:L18809">_xlfn.XLOOKUP($C18809, AGE!$A:$A,AGE!$B:$D,,0,2)</f>
        <v>171.2</v>
      </c>
      <c r="K18809">
        <v>2.9000000000000057</v>
      </c>
      <c r="L18809" t="str">
        <v xml:space="preserve">GSA 2018 </v>
      </c>
      <c r="M18809" t="s">
        <v>2409</v>
      </c>
      <c r="P18809" t="s">
        <v>243</v>
      </c>
      <c r="S18809">
        <v>-23.76</v>
      </c>
      <c r="U18809" t="s">
        <v>2311</v>
      </c>
      <c r="V18809">
        <v>1</v>
      </c>
      <c r="W18809" t="s">
        <v>2560</v>
      </c>
      <c r="AB18809" t="s">
        <v>248</v>
      </c>
      <c r="AC18809" t="s">
        <v>2646</v>
      </c>
    </row>
    <row r="18810" spans="1:29" x14ac:dyDescent="0.3">
      <c r="A18810">
        <v>26784</v>
      </c>
      <c r="B18810" s="15" t="s">
        <v>1922</v>
      </c>
      <c r="C18810" t="str">
        <f>_xlfn.XLOOKUP($B18810, STANDARDS!$A:$A, STANDARDS!$B:$B,,0,2)</f>
        <v>Saltwick Fm, Ravenscar Gp</v>
      </c>
      <c r="D18810" t="s">
        <v>2158</v>
      </c>
      <c r="E18810" t="s">
        <v>2175</v>
      </c>
      <c r="F18810">
        <v>54.5</v>
      </c>
      <c r="G18810">
        <v>-0.5</v>
      </c>
      <c r="H18810">
        <v>0.01</v>
      </c>
      <c r="I18810" t="s">
        <v>592</v>
      </c>
      <c r="J18810" cm="1">
        <f t="array" ref="J18810:L18810">_xlfn.XLOOKUP($C18810, AGE!$A:$A,AGE!$B:$D,,0,2)</f>
        <v>171.2</v>
      </c>
      <c r="K18810">
        <v>2.9000000000000057</v>
      </c>
      <c r="L18810" t="str">
        <v xml:space="preserve">GSA 2018 </v>
      </c>
      <c r="M18810" t="s">
        <v>2409</v>
      </c>
      <c r="P18810" t="s">
        <v>243</v>
      </c>
      <c r="S18810">
        <v>-24.27</v>
      </c>
      <c r="U18810" t="s">
        <v>2311</v>
      </c>
      <c r="V18810">
        <v>1</v>
      </c>
      <c r="W18810" t="s">
        <v>2560</v>
      </c>
      <c r="AB18810" t="s">
        <v>248</v>
      </c>
      <c r="AC18810" t="s">
        <v>2646</v>
      </c>
    </row>
    <row r="18811" spans="1:29" x14ac:dyDescent="0.3">
      <c r="A18811">
        <v>26785</v>
      </c>
      <c r="B18811" s="15" t="s">
        <v>1922</v>
      </c>
      <c r="C18811" t="str">
        <f>_xlfn.XLOOKUP($B18811, STANDARDS!$A:$A, STANDARDS!$B:$B,,0,2)</f>
        <v>Saltwick Fm, Ravenscar Gp</v>
      </c>
      <c r="D18811" t="s">
        <v>2158</v>
      </c>
      <c r="E18811" t="s">
        <v>2175</v>
      </c>
      <c r="F18811">
        <v>54.5</v>
      </c>
      <c r="G18811">
        <v>-0.5</v>
      </c>
      <c r="H18811">
        <v>0.01</v>
      </c>
      <c r="I18811" t="s">
        <v>592</v>
      </c>
      <c r="J18811" cm="1">
        <f t="array" ref="J18811:L18811">_xlfn.XLOOKUP($C18811, AGE!$A:$A,AGE!$B:$D,,0,2)</f>
        <v>171.2</v>
      </c>
      <c r="K18811">
        <v>2.9000000000000057</v>
      </c>
      <c r="L18811" t="str">
        <v xml:space="preserve">GSA 2018 </v>
      </c>
      <c r="M18811" t="s">
        <v>2409</v>
      </c>
      <c r="P18811" t="s">
        <v>243</v>
      </c>
      <c r="S18811">
        <v>-22.85</v>
      </c>
      <c r="U18811" t="s">
        <v>2311</v>
      </c>
      <c r="V18811">
        <v>1</v>
      </c>
      <c r="W18811" t="s">
        <v>2560</v>
      </c>
      <c r="AB18811" t="s">
        <v>248</v>
      </c>
      <c r="AC18811" t="s">
        <v>2646</v>
      </c>
    </row>
    <row r="18812" spans="1:29" x14ac:dyDescent="0.3">
      <c r="A18812">
        <v>26786</v>
      </c>
      <c r="B18812" s="15" t="s">
        <v>1922</v>
      </c>
      <c r="C18812" t="str">
        <f>_xlfn.XLOOKUP($B18812, STANDARDS!$A:$A, STANDARDS!$B:$B,,0,2)</f>
        <v>Saltwick Fm, Ravenscar Gp</v>
      </c>
      <c r="D18812" t="s">
        <v>2158</v>
      </c>
      <c r="E18812" t="s">
        <v>2175</v>
      </c>
      <c r="F18812">
        <v>54.5</v>
      </c>
      <c r="G18812">
        <v>-0.5</v>
      </c>
      <c r="H18812">
        <v>0.01</v>
      </c>
      <c r="I18812" t="s">
        <v>592</v>
      </c>
      <c r="J18812" cm="1">
        <f t="array" ref="J18812:L18812">_xlfn.XLOOKUP($C18812, AGE!$A:$A,AGE!$B:$D,,0,2)</f>
        <v>171.2</v>
      </c>
      <c r="K18812">
        <v>2.9000000000000057</v>
      </c>
      <c r="L18812" t="str">
        <v xml:space="preserve">GSA 2018 </v>
      </c>
      <c r="M18812" t="s">
        <v>2409</v>
      </c>
      <c r="P18812" t="s">
        <v>243</v>
      </c>
      <c r="S18812">
        <v>-24.29</v>
      </c>
      <c r="U18812" t="s">
        <v>2311</v>
      </c>
      <c r="V18812">
        <v>1</v>
      </c>
      <c r="W18812" t="s">
        <v>2560</v>
      </c>
      <c r="AB18812" t="s">
        <v>248</v>
      </c>
      <c r="AC18812" t="s">
        <v>2646</v>
      </c>
    </row>
    <row r="18813" spans="1:29" x14ac:dyDescent="0.3">
      <c r="A18813">
        <v>26787</v>
      </c>
      <c r="B18813" s="15" t="s">
        <v>1922</v>
      </c>
      <c r="C18813" t="str">
        <f>_xlfn.XLOOKUP($B18813, STANDARDS!$A:$A, STANDARDS!$B:$B,,0,2)</f>
        <v>Saltwick Fm, Ravenscar Gp</v>
      </c>
      <c r="D18813" t="s">
        <v>2158</v>
      </c>
      <c r="E18813" t="s">
        <v>2175</v>
      </c>
      <c r="F18813">
        <v>54.5</v>
      </c>
      <c r="G18813">
        <v>-0.5</v>
      </c>
      <c r="H18813">
        <v>0.01</v>
      </c>
      <c r="I18813" t="s">
        <v>592</v>
      </c>
      <c r="J18813" cm="1">
        <f t="array" ref="J18813:L18813">_xlfn.XLOOKUP($C18813, AGE!$A:$A,AGE!$B:$D,,0,2)</f>
        <v>171.2</v>
      </c>
      <c r="K18813">
        <v>2.9000000000000057</v>
      </c>
      <c r="L18813" t="str">
        <v xml:space="preserve">GSA 2018 </v>
      </c>
      <c r="M18813" t="s">
        <v>2409</v>
      </c>
      <c r="P18813" t="s">
        <v>243</v>
      </c>
      <c r="S18813">
        <v>-23.08</v>
      </c>
      <c r="U18813" t="s">
        <v>2311</v>
      </c>
      <c r="V18813">
        <v>1</v>
      </c>
      <c r="W18813" t="s">
        <v>2560</v>
      </c>
      <c r="AB18813" t="s">
        <v>248</v>
      </c>
      <c r="AC18813" t="s">
        <v>2646</v>
      </c>
    </row>
    <row r="18814" spans="1:29" x14ac:dyDescent="0.3">
      <c r="A18814">
        <v>26788</v>
      </c>
      <c r="B18814" s="15" t="s">
        <v>1922</v>
      </c>
      <c r="C18814" t="str">
        <f>_xlfn.XLOOKUP($B18814, STANDARDS!$A:$A, STANDARDS!$B:$B,,0,2)</f>
        <v>Saltwick Fm, Ravenscar Gp</v>
      </c>
      <c r="D18814" t="s">
        <v>2158</v>
      </c>
      <c r="E18814" t="s">
        <v>2175</v>
      </c>
      <c r="F18814">
        <v>54.5</v>
      </c>
      <c r="G18814">
        <v>-0.5</v>
      </c>
      <c r="H18814">
        <v>0.01</v>
      </c>
      <c r="I18814" t="s">
        <v>592</v>
      </c>
      <c r="J18814" cm="1">
        <f t="array" ref="J18814:L18814">_xlfn.XLOOKUP($C18814, AGE!$A:$A,AGE!$B:$D,,0,2)</f>
        <v>171.2</v>
      </c>
      <c r="K18814">
        <v>2.9000000000000057</v>
      </c>
      <c r="L18814" t="str">
        <v xml:space="preserve">GSA 2018 </v>
      </c>
      <c r="M18814" t="s">
        <v>2409</v>
      </c>
      <c r="P18814" t="s">
        <v>243</v>
      </c>
      <c r="S18814">
        <v>-23.58</v>
      </c>
      <c r="U18814" t="s">
        <v>2311</v>
      </c>
      <c r="V18814">
        <v>1</v>
      </c>
      <c r="W18814" t="s">
        <v>2560</v>
      </c>
      <c r="AB18814" t="s">
        <v>248</v>
      </c>
      <c r="AC18814" t="s">
        <v>2646</v>
      </c>
    </row>
    <row r="18815" spans="1:29" x14ac:dyDescent="0.3">
      <c r="A18815">
        <v>26789</v>
      </c>
      <c r="B18815" s="15" t="s">
        <v>1922</v>
      </c>
      <c r="C18815" t="str">
        <f>_xlfn.XLOOKUP($B18815, STANDARDS!$A:$A, STANDARDS!$B:$B,,0,2)</f>
        <v>Saltwick Fm, Ravenscar Gp</v>
      </c>
      <c r="D18815" t="s">
        <v>2158</v>
      </c>
      <c r="E18815" t="s">
        <v>2175</v>
      </c>
      <c r="F18815">
        <v>54.5</v>
      </c>
      <c r="G18815">
        <v>-0.5</v>
      </c>
      <c r="H18815">
        <v>0.01</v>
      </c>
      <c r="I18815" t="s">
        <v>592</v>
      </c>
      <c r="J18815" cm="1">
        <f t="array" ref="J18815:L18815">_xlfn.XLOOKUP($C18815, AGE!$A:$A,AGE!$B:$D,,0,2)</f>
        <v>171.2</v>
      </c>
      <c r="K18815">
        <v>2.9000000000000057</v>
      </c>
      <c r="L18815" t="str">
        <v xml:space="preserve">GSA 2018 </v>
      </c>
      <c r="M18815" t="s">
        <v>2409</v>
      </c>
      <c r="P18815" t="s">
        <v>243</v>
      </c>
      <c r="S18815">
        <v>-23.82</v>
      </c>
      <c r="U18815" t="s">
        <v>2311</v>
      </c>
      <c r="V18815">
        <v>1</v>
      </c>
      <c r="W18815" t="s">
        <v>2560</v>
      </c>
      <c r="AB18815" t="s">
        <v>248</v>
      </c>
      <c r="AC18815" t="s">
        <v>2646</v>
      </c>
    </row>
    <row r="18816" spans="1:29" x14ac:dyDescent="0.3">
      <c r="A18816">
        <v>26790</v>
      </c>
      <c r="B18816" s="15" t="s">
        <v>1922</v>
      </c>
      <c r="C18816" t="str">
        <f>_xlfn.XLOOKUP($B18816, STANDARDS!$A:$A, STANDARDS!$B:$B,,0,2)</f>
        <v>Saltwick Fm, Ravenscar Gp</v>
      </c>
      <c r="D18816" t="s">
        <v>2158</v>
      </c>
      <c r="E18816" t="s">
        <v>2175</v>
      </c>
      <c r="F18816">
        <v>54.5</v>
      </c>
      <c r="G18816">
        <v>-0.5</v>
      </c>
      <c r="H18816">
        <v>0.01</v>
      </c>
      <c r="I18816" t="s">
        <v>592</v>
      </c>
      <c r="J18816" cm="1">
        <f t="array" ref="J18816:L18816">_xlfn.XLOOKUP($C18816, AGE!$A:$A,AGE!$B:$D,,0,2)</f>
        <v>171.2</v>
      </c>
      <c r="K18816">
        <v>2.9000000000000057</v>
      </c>
      <c r="L18816" t="str">
        <v xml:space="preserve">GSA 2018 </v>
      </c>
      <c r="M18816" t="s">
        <v>2409</v>
      </c>
      <c r="P18816" t="s">
        <v>243</v>
      </c>
      <c r="S18816">
        <v>-24.04</v>
      </c>
      <c r="U18816" t="s">
        <v>2311</v>
      </c>
      <c r="V18816">
        <v>1</v>
      </c>
      <c r="W18816" t="s">
        <v>2560</v>
      </c>
      <c r="AB18816" t="s">
        <v>248</v>
      </c>
      <c r="AC18816" t="s">
        <v>2646</v>
      </c>
    </row>
    <row r="18817" spans="1:29" x14ac:dyDescent="0.3">
      <c r="A18817">
        <v>26791</v>
      </c>
      <c r="B18817" s="15" t="s">
        <v>1922</v>
      </c>
      <c r="C18817" t="str">
        <f>_xlfn.XLOOKUP($B18817, STANDARDS!$A:$A, STANDARDS!$B:$B,,0,2)</f>
        <v>Saltwick Fm, Ravenscar Gp</v>
      </c>
      <c r="D18817" t="s">
        <v>2158</v>
      </c>
      <c r="E18817" t="s">
        <v>2175</v>
      </c>
      <c r="F18817">
        <v>54.5</v>
      </c>
      <c r="G18817">
        <v>-0.5</v>
      </c>
      <c r="H18817">
        <v>0.01</v>
      </c>
      <c r="I18817" t="s">
        <v>592</v>
      </c>
      <c r="J18817" cm="1">
        <f t="array" ref="J18817:L18817">_xlfn.XLOOKUP($C18817, AGE!$A:$A,AGE!$B:$D,,0,2)</f>
        <v>171.2</v>
      </c>
      <c r="K18817">
        <v>2.9000000000000057</v>
      </c>
      <c r="L18817" t="str">
        <v xml:space="preserve">GSA 2018 </v>
      </c>
      <c r="M18817" t="s">
        <v>2409</v>
      </c>
      <c r="P18817" t="s">
        <v>243</v>
      </c>
      <c r="S18817">
        <v>-22.85</v>
      </c>
      <c r="U18817" t="s">
        <v>2311</v>
      </c>
      <c r="V18817">
        <v>1</v>
      </c>
      <c r="W18817" t="s">
        <v>2560</v>
      </c>
      <c r="AB18817" t="s">
        <v>248</v>
      </c>
      <c r="AC18817" t="s">
        <v>2646</v>
      </c>
    </row>
    <row r="18818" spans="1:29" x14ac:dyDescent="0.3">
      <c r="A18818">
        <v>26792</v>
      </c>
      <c r="B18818" s="15" t="s">
        <v>1922</v>
      </c>
      <c r="C18818" t="str">
        <f>_xlfn.XLOOKUP($B18818, STANDARDS!$A:$A, STANDARDS!$B:$B,,0,2)</f>
        <v>Saltwick Fm, Ravenscar Gp</v>
      </c>
      <c r="D18818" t="s">
        <v>2158</v>
      </c>
      <c r="E18818" t="s">
        <v>2175</v>
      </c>
      <c r="F18818">
        <v>54.5</v>
      </c>
      <c r="G18818">
        <v>-0.5</v>
      </c>
      <c r="H18818">
        <v>0.01</v>
      </c>
      <c r="I18818" t="s">
        <v>592</v>
      </c>
      <c r="J18818" cm="1">
        <f t="array" ref="J18818:L18818">_xlfn.XLOOKUP($C18818, AGE!$A:$A,AGE!$B:$D,,0,2)</f>
        <v>171.2</v>
      </c>
      <c r="K18818">
        <v>2.9000000000000057</v>
      </c>
      <c r="L18818" t="str">
        <v xml:space="preserve">GSA 2018 </v>
      </c>
      <c r="M18818" t="s">
        <v>2409</v>
      </c>
      <c r="P18818" t="s">
        <v>243</v>
      </c>
      <c r="S18818">
        <v>-23.69</v>
      </c>
      <c r="U18818" t="s">
        <v>2311</v>
      </c>
      <c r="V18818">
        <v>1</v>
      </c>
      <c r="W18818" t="s">
        <v>2560</v>
      </c>
      <c r="AB18818" t="s">
        <v>248</v>
      </c>
      <c r="AC18818" t="s">
        <v>2646</v>
      </c>
    </row>
    <row r="18819" spans="1:29" x14ac:dyDescent="0.3">
      <c r="A18819">
        <v>26793</v>
      </c>
      <c r="B18819" s="15" t="s">
        <v>1922</v>
      </c>
      <c r="C18819" t="str">
        <f>_xlfn.XLOOKUP($B18819, STANDARDS!$A:$A, STANDARDS!$B:$B,,0,2)</f>
        <v>Saltwick Fm, Ravenscar Gp</v>
      </c>
      <c r="D18819" t="s">
        <v>2158</v>
      </c>
      <c r="E18819" t="s">
        <v>2175</v>
      </c>
      <c r="F18819">
        <v>54.5</v>
      </c>
      <c r="G18819">
        <v>-0.5</v>
      </c>
      <c r="H18819">
        <v>0.01</v>
      </c>
      <c r="I18819" t="s">
        <v>592</v>
      </c>
      <c r="J18819" cm="1">
        <f t="array" ref="J18819:L18819">_xlfn.XLOOKUP($C18819, AGE!$A:$A,AGE!$B:$D,,0,2)</f>
        <v>171.2</v>
      </c>
      <c r="K18819">
        <v>2.9000000000000057</v>
      </c>
      <c r="L18819" t="str">
        <v xml:space="preserve">GSA 2018 </v>
      </c>
      <c r="M18819" t="s">
        <v>2409</v>
      </c>
      <c r="P18819" t="s">
        <v>243</v>
      </c>
      <c r="S18819">
        <v>-22</v>
      </c>
      <c r="U18819" t="s">
        <v>2311</v>
      </c>
      <c r="V18819">
        <v>1</v>
      </c>
      <c r="W18819" t="s">
        <v>2560</v>
      </c>
      <c r="AB18819" t="s">
        <v>248</v>
      </c>
      <c r="AC18819" t="s">
        <v>2646</v>
      </c>
    </row>
    <row r="18820" spans="1:29" x14ac:dyDescent="0.3">
      <c r="A18820">
        <v>26794</v>
      </c>
      <c r="B18820" s="15" t="s">
        <v>1922</v>
      </c>
      <c r="C18820" t="str">
        <f>_xlfn.XLOOKUP($B18820, STANDARDS!$A:$A, STANDARDS!$B:$B,,0,2)</f>
        <v>Saltwick Fm, Ravenscar Gp</v>
      </c>
      <c r="D18820" t="s">
        <v>2158</v>
      </c>
      <c r="E18820" t="s">
        <v>2175</v>
      </c>
      <c r="F18820">
        <v>54.5</v>
      </c>
      <c r="G18820">
        <v>-0.5</v>
      </c>
      <c r="H18820">
        <v>0.01</v>
      </c>
      <c r="I18820" t="s">
        <v>592</v>
      </c>
      <c r="J18820" cm="1">
        <f t="array" ref="J18820:L18820">_xlfn.XLOOKUP($C18820, AGE!$A:$A,AGE!$B:$D,,0,2)</f>
        <v>171.2</v>
      </c>
      <c r="K18820">
        <v>2.9000000000000057</v>
      </c>
      <c r="L18820" t="str">
        <v xml:space="preserve">GSA 2018 </v>
      </c>
      <c r="M18820" t="s">
        <v>2409</v>
      </c>
      <c r="P18820" t="s">
        <v>243</v>
      </c>
      <c r="S18820">
        <v>-22.42</v>
      </c>
      <c r="U18820" t="s">
        <v>2311</v>
      </c>
      <c r="V18820">
        <v>1</v>
      </c>
      <c r="W18820" t="s">
        <v>2560</v>
      </c>
      <c r="AB18820" t="s">
        <v>248</v>
      </c>
      <c r="AC18820" t="s">
        <v>2646</v>
      </c>
    </row>
    <row r="18821" spans="1:29" x14ac:dyDescent="0.3">
      <c r="A18821">
        <v>26795</v>
      </c>
      <c r="B18821" s="15" t="s">
        <v>1922</v>
      </c>
      <c r="C18821" t="str">
        <f>_xlfn.XLOOKUP($B18821, STANDARDS!$A:$A, STANDARDS!$B:$B,,0,2)</f>
        <v>Saltwick Fm, Ravenscar Gp</v>
      </c>
      <c r="D18821" t="s">
        <v>2158</v>
      </c>
      <c r="E18821" t="s">
        <v>2175</v>
      </c>
      <c r="F18821">
        <v>54.5</v>
      </c>
      <c r="G18821">
        <v>-0.5</v>
      </c>
      <c r="H18821">
        <v>0.01</v>
      </c>
      <c r="I18821" t="s">
        <v>592</v>
      </c>
      <c r="J18821" cm="1">
        <f t="array" ref="J18821:L18821">_xlfn.XLOOKUP($C18821, AGE!$A:$A,AGE!$B:$D,,0,2)</f>
        <v>171.2</v>
      </c>
      <c r="K18821">
        <v>2.9000000000000057</v>
      </c>
      <c r="L18821" t="str">
        <v xml:space="preserve">GSA 2018 </v>
      </c>
      <c r="M18821" t="s">
        <v>2409</v>
      </c>
      <c r="P18821" t="s">
        <v>243</v>
      </c>
      <c r="S18821">
        <v>-23.26</v>
      </c>
      <c r="U18821" t="s">
        <v>2311</v>
      </c>
      <c r="V18821">
        <v>1</v>
      </c>
      <c r="W18821" t="s">
        <v>2560</v>
      </c>
      <c r="AB18821" t="s">
        <v>248</v>
      </c>
      <c r="AC18821" t="s">
        <v>2646</v>
      </c>
    </row>
    <row r="18822" spans="1:29" x14ac:dyDescent="0.3">
      <c r="A18822">
        <v>26796</v>
      </c>
      <c r="B18822" s="15" t="s">
        <v>1922</v>
      </c>
      <c r="C18822" t="str">
        <f>_xlfn.XLOOKUP($B18822, STANDARDS!$A:$A, STANDARDS!$B:$B,,0,2)</f>
        <v>Saltwick Fm, Ravenscar Gp</v>
      </c>
      <c r="D18822" t="s">
        <v>2158</v>
      </c>
      <c r="E18822" t="s">
        <v>2175</v>
      </c>
      <c r="F18822">
        <v>54.5</v>
      </c>
      <c r="G18822">
        <v>-0.5</v>
      </c>
      <c r="H18822">
        <v>0.01</v>
      </c>
      <c r="I18822" t="s">
        <v>592</v>
      </c>
      <c r="J18822" cm="1">
        <f t="array" ref="J18822:L18822">_xlfn.XLOOKUP($C18822, AGE!$A:$A,AGE!$B:$D,,0,2)</f>
        <v>171.2</v>
      </c>
      <c r="K18822">
        <v>2.9000000000000057</v>
      </c>
      <c r="L18822" t="str">
        <v xml:space="preserve">GSA 2018 </v>
      </c>
      <c r="M18822" t="s">
        <v>2409</v>
      </c>
      <c r="P18822" t="s">
        <v>243</v>
      </c>
      <c r="S18822">
        <v>-22.54</v>
      </c>
      <c r="U18822" t="s">
        <v>2311</v>
      </c>
      <c r="V18822">
        <v>1</v>
      </c>
      <c r="W18822" t="s">
        <v>2560</v>
      </c>
      <c r="AB18822" t="s">
        <v>248</v>
      </c>
      <c r="AC18822" t="s">
        <v>2646</v>
      </c>
    </row>
    <row r="18823" spans="1:29" x14ac:dyDescent="0.3">
      <c r="A18823">
        <v>26797</v>
      </c>
      <c r="B18823" s="15" t="s">
        <v>1922</v>
      </c>
      <c r="C18823" t="str">
        <f>_xlfn.XLOOKUP($B18823, STANDARDS!$A:$A, STANDARDS!$B:$B,,0,2)</f>
        <v>Saltwick Fm, Ravenscar Gp</v>
      </c>
      <c r="D18823" t="s">
        <v>2158</v>
      </c>
      <c r="E18823" t="s">
        <v>2175</v>
      </c>
      <c r="F18823">
        <v>54.5</v>
      </c>
      <c r="G18823">
        <v>-0.5</v>
      </c>
      <c r="H18823">
        <v>0.01</v>
      </c>
      <c r="I18823" t="s">
        <v>592</v>
      </c>
      <c r="J18823" cm="1">
        <f t="array" ref="J18823:L18823">_xlfn.XLOOKUP($C18823, AGE!$A:$A,AGE!$B:$D,,0,2)</f>
        <v>171.2</v>
      </c>
      <c r="K18823">
        <v>2.9000000000000057</v>
      </c>
      <c r="L18823" t="str">
        <v xml:space="preserve">GSA 2018 </v>
      </c>
      <c r="M18823" t="s">
        <v>2409</v>
      </c>
      <c r="P18823" t="s">
        <v>243</v>
      </c>
      <c r="S18823">
        <v>-23.6</v>
      </c>
      <c r="U18823" t="s">
        <v>2311</v>
      </c>
      <c r="V18823">
        <v>1</v>
      </c>
      <c r="W18823" t="s">
        <v>2560</v>
      </c>
      <c r="AB18823" t="s">
        <v>248</v>
      </c>
      <c r="AC18823" t="s">
        <v>2646</v>
      </c>
    </row>
    <row r="18824" spans="1:29" x14ac:dyDescent="0.3">
      <c r="A18824">
        <v>26798</v>
      </c>
      <c r="B18824" s="15" t="s">
        <v>1924</v>
      </c>
      <c r="C18824" t="str">
        <f>_xlfn.XLOOKUP($B18824, STANDARDS!$A:$A, STANDARDS!$B:$B,,0,2)</f>
        <v>Saltwick Fm, Ravenscar Gp</v>
      </c>
      <c r="D18824" t="s">
        <v>2158</v>
      </c>
      <c r="E18824" t="s">
        <v>2175</v>
      </c>
      <c r="F18824">
        <v>54.5</v>
      </c>
      <c r="G18824">
        <v>-0.5</v>
      </c>
      <c r="H18824">
        <v>0.01</v>
      </c>
      <c r="I18824" t="s">
        <v>592</v>
      </c>
      <c r="J18824" cm="1">
        <f t="array" ref="J18824:L18824">_xlfn.XLOOKUP($C18824, AGE!$A:$A,AGE!$B:$D,,0,2)</f>
        <v>171.2</v>
      </c>
      <c r="K18824">
        <v>2.9000000000000057</v>
      </c>
      <c r="L18824" t="str">
        <v xml:space="preserve">GSA 2018 </v>
      </c>
      <c r="M18824" t="s">
        <v>2407</v>
      </c>
      <c r="P18824" t="s">
        <v>243</v>
      </c>
      <c r="S18824">
        <v>-23.69</v>
      </c>
      <c r="U18824" t="s">
        <v>2311</v>
      </c>
      <c r="V18824">
        <v>1</v>
      </c>
      <c r="W18824" t="s">
        <v>2560</v>
      </c>
      <c r="AB18824" t="s">
        <v>248</v>
      </c>
      <c r="AC18824" t="s">
        <v>2646</v>
      </c>
    </row>
    <row r="18825" spans="1:29" x14ac:dyDescent="0.3">
      <c r="A18825">
        <v>26799</v>
      </c>
      <c r="B18825" s="15" t="s">
        <v>1924</v>
      </c>
      <c r="C18825" t="str">
        <f>_xlfn.XLOOKUP($B18825, STANDARDS!$A:$A, STANDARDS!$B:$B,,0,2)</f>
        <v>Saltwick Fm, Ravenscar Gp</v>
      </c>
      <c r="D18825" t="s">
        <v>2158</v>
      </c>
      <c r="E18825" t="s">
        <v>2175</v>
      </c>
      <c r="F18825">
        <v>54.5</v>
      </c>
      <c r="G18825">
        <v>-0.5</v>
      </c>
      <c r="H18825">
        <v>0.01</v>
      </c>
      <c r="I18825" t="s">
        <v>592</v>
      </c>
      <c r="J18825" cm="1">
        <f t="array" ref="J18825:L18825">_xlfn.XLOOKUP($C18825, AGE!$A:$A,AGE!$B:$D,,0,2)</f>
        <v>171.2</v>
      </c>
      <c r="K18825">
        <v>2.9000000000000057</v>
      </c>
      <c r="L18825" t="str">
        <v xml:space="preserve">GSA 2018 </v>
      </c>
      <c r="M18825" t="s">
        <v>2409</v>
      </c>
      <c r="P18825" t="s">
        <v>243</v>
      </c>
      <c r="S18825">
        <v>-24.99</v>
      </c>
      <c r="U18825" t="s">
        <v>2311</v>
      </c>
      <c r="V18825">
        <v>1</v>
      </c>
      <c r="W18825" t="s">
        <v>2560</v>
      </c>
      <c r="AB18825" t="s">
        <v>248</v>
      </c>
      <c r="AC18825" t="s">
        <v>2646</v>
      </c>
    </row>
    <row r="18826" spans="1:29" x14ac:dyDescent="0.3">
      <c r="A18826">
        <v>26800</v>
      </c>
      <c r="B18826" s="15" t="s">
        <v>1922</v>
      </c>
      <c r="C18826" t="str">
        <f>_xlfn.XLOOKUP($B18826, STANDARDS!$A:$A, STANDARDS!$B:$B,,0,2)</f>
        <v>Saltwick Fm, Ravenscar Gp</v>
      </c>
      <c r="D18826" t="s">
        <v>2158</v>
      </c>
      <c r="E18826" t="s">
        <v>2175</v>
      </c>
      <c r="F18826">
        <v>54.5</v>
      </c>
      <c r="G18826">
        <v>-0.5</v>
      </c>
      <c r="H18826">
        <v>0.01</v>
      </c>
      <c r="I18826" t="s">
        <v>592</v>
      </c>
      <c r="J18826" cm="1">
        <f t="array" ref="J18826:L18826">_xlfn.XLOOKUP($C18826, AGE!$A:$A,AGE!$B:$D,,0,2)</f>
        <v>171.2</v>
      </c>
      <c r="K18826">
        <v>2.9000000000000057</v>
      </c>
      <c r="L18826" t="str">
        <v xml:space="preserve">GSA 2018 </v>
      </c>
      <c r="M18826" t="s">
        <v>2405</v>
      </c>
      <c r="P18826" t="s">
        <v>243</v>
      </c>
      <c r="S18826">
        <v>-24.92</v>
      </c>
      <c r="U18826" t="s">
        <v>2311</v>
      </c>
      <c r="V18826">
        <v>1</v>
      </c>
      <c r="W18826" t="s">
        <v>2560</v>
      </c>
      <c r="AB18826" t="s">
        <v>248</v>
      </c>
      <c r="AC18826" t="s">
        <v>2646</v>
      </c>
    </row>
    <row r="18827" spans="1:29" x14ac:dyDescent="0.3">
      <c r="A18827">
        <v>26801</v>
      </c>
      <c r="B18827" s="15" t="s">
        <v>1922</v>
      </c>
      <c r="C18827" t="str">
        <f>_xlfn.XLOOKUP($B18827, STANDARDS!$A:$A, STANDARDS!$B:$B,,0,2)</f>
        <v>Saltwick Fm, Ravenscar Gp</v>
      </c>
      <c r="D18827" t="s">
        <v>2158</v>
      </c>
      <c r="E18827" t="s">
        <v>2175</v>
      </c>
      <c r="F18827">
        <v>54.5</v>
      </c>
      <c r="G18827">
        <v>-0.5</v>
      </c>
      <c r="H18827">
        <v>0.01</v>
      </c>
      <c r="I18827" t="s">
        <v>592</v>
      </c>
      <c r="J18827" cm="1">
        <f t="array" ref="J18827:L18827">_xlfn.XLOOKUP($C18827, AGE!$A:$A,AGE!$B:$D,,0,2)</f>
        <v>171.2</v>
      </c>
      <c r="K18827">
        <v>2.9000000000000057</v>
      </c>
      <c r="L18827" t="str">
        <v xml:space="preserve">GSA 2018 </v>
      </c>
      <c r="M18827" t="s">
        <v>2405</v>
      </c>
      <c r="P18827" t="s">
        <v>243</v>
      </c>
      <c r="S18827">
        <v>-22.88</v>
      </c>
      <c r="U18827" t="s">
        <v>2311</v>
      </c>
      <c r="V18827">
        <v>1</v>
      </c>
      <c r="W18827" t="s">
        <v>2560</v>
      </c>
      <c r="AB18827" t="s">
        <v>248</v>
      </c>
      <c r="AC18827" t="s">
        <v>2646</v>
      </c>
    </row>
    <row r="18828" spans="1:29" x14ac:dyDescent="0.3">
      <c r="A18828">
        <v>26802</v>
      </c>
      <c r="B18828" s="15" t="s">
        <v>1922</v>
      </c>
      <c r="C18828" t="str">
        <f>_xlfn.XLOOKUP($B18828, STANDARDS!$A:$A, STANDARDS!$B:$B,,0,2)</f>
        <v>Saltwick Fm, Ravenscar Gp</v>
      </c>
      <c r="D18828" t="s">
        <v>2158</v>
      </c>
      <c r="E18828" t="s">
        <v>2175</v>
      </c>
      <c r="F18828">
        <v>54.5</v>
      </c>
      <c r="G18828">
        <v>-0.5</v>
      </c>
      <c r="H18828">
        <v>0.01</v>
      </c>
      <c r="I18828" t="s">
        <v>592</v>
      </c>
      <c r="J18828" cm="1">
        <f t="array" ref="J18828:L18828">_xlfn.XLOOKUP($C18828, AGE!$A:$A,AGE!$B:$D,,0,2)</f>
        <v>171.2</v>
      </c>
      <c r="K18828">
        <v>2.9000000000000057</v>
      </c>
      <c r="L18828" t="str">
        <v xml:space="preserve">GSA 2018 </v>
      </c>
      <c r="M18828" t="s">
        <v>2405</v>
      </c>
      <c r="P18828" t="s">
        <v>243</v>
      </c>
      <c r="S18828">
        <v>-24.89</v>
      </c>
      <c r="U18828" t="s">
        <v>2311</v>
      </c>
      <c r="V18828">
        <v>1</v>
      </c>
      <c r="W18828" t="s">
        <v>2560</v>
      </c>
      <c r="AB18828" t="s">
        <v>248</v>
      </c>
      <c r="AC18828" t="s">
        <v>2646</v>
      </c>
    </row>
    <row r="18829" spans="1:29" x14ac:dyDescent="0.3">
      <c r="A18829">
        <v>26803</v>
      </c>
      <c r="B18829" s="15" t="s">
        <v>1922</v>
      </c>
      <c r="C18829" t="str">
        <f>_xlfn.XLOOKUP($B18829, STANDARDS!$A:$A, STANDARDS!$B:$B,,0,2)</f>
        <v>Saltwick Fm, Ravenscar Gp</v>
      </c>
      <c r="D18829" t="s">
        <v>2158</v>
      </c>
      <c r="E18829" t="s">
        <v>2175</v>
      </c>
      <c r="F18829">
        <v>54.5</v>
      </c>
      <c r="G18829">
        <v>-0.5</v>
      </c>
      <c r="H18829">
        <v>0.01</v>
      </c>
      <c r="I18829" t="s">
        <v>592</v>
      </c>
      <c r="J18829" cm="1">
        <f t="array" ref="J18829:L18829">_xlfn.XLOOKUP($C18829, AGE!$A:$A,AGE!$B:$D,,0,2)</f>
        <v>171.2</v>
      </c>
      <c r="K18829">
        <v>2.9000000000000057</v>
      </c>
      <c r="L18829" t="str">
        <v xml:space="preserve">GSA 2018 </v>
      </c>
      <c r="M18829" t="s">
        <v>2405</v>
      </c>
      <c r="P18829" t="s">
        <v>243</v>
      </c>
      <c r="S18829">
        <v>-24.19</v>
      </c>
      <c r="U18829" t="s">
        <v>2311</v>
      </c>
      <c r="V18829">
        <v>1</v>
      </c>
      <c r="W18829" t="s">
        <v>2560</v>
      </c>
      <c r="AB18829" t="s">
        <v>248</v>
      </c>
      <c r="AC18829" t="s">
        <v>2646</v>
      </c>
    </row>
    <row r="18830" spans="1:29" x14ac:dyDescent="0.3">
      <c r="A18830">
        <v>26804</v>
      </c>
      <c r="B18830" s="15" t="s">
        <v>1922</v>
      </c>
      <c r="C18830" t="str">
        <f>_xlfn.XLOOKUP($B18830, STANDARDS!$A:$A, STANDARDS!$B:$B,,0,2)</f>
        <v>Saltwick Fm, Ravenscar Gp</v>
      </c>
      <c r="D18830" t="s">
        <v>2158</v>
      </c>
      <c r="E18830" t="s">
        <v>2175</v>
      </c>
      <c r="F18830">
        <v>54.5</v>
      </c>
      <c r="G18830">
        <v>-0.5</v>
      </c>
      <c r="H18830">
        <v>0.01</v>
      </c>
      <c r="I18830" t="s">
        <v>592</v>
      </c>
      <c r="J18830" cm="1">
        <f t="array" ref="J18830:L18830">_xlfn.XLOOKUP($C18830, AGE!$A:$A,AGE!$B:$D,,0,2)</f>
        <v>171.2</v>
      </c>
      <c r="K18830">
        <v>2.9000000000000057</v>
      </c>
      <c r="L18830" t="str">
        <v xml:space="preserve">GSA 2018 </v>
      </c>
      <c r="M18830" t="s">
        <v>2405</v>
      </c>
      <c r="P18830" t="s">
        <v>243</v>
      </c>
      <c r="S18830">
        <v>-23.31</v>
      </c>
      <c r="U18830" t="s">
        <v>2311</v>
      </c>
      <c r="V18830">
        <v>1</v>
      </c>
      <c r="W18830" t="s">
        <v>2560</v>
      </c>
      <c r="AB18830" t="s">
        <v>248</v>
      </c>
      <c r="AC18830" t="s">
        <v>2646</v>
      </c>
    </row>
    <row r="18831" spans="1:29" x14ac:dyDescent="0.3">
      <c r="A18831">
        <v>26805</v>
      </c>
      <c r="B18831" s="15" t="s">
        <v>1922</v>
      </c>
      <c r="C18831" t="str">
        <f>_xlfn.XLOOKUP($B18831, STANDARDS!$A:$A, STANDARDS!$B:$B,,0,2)</f>
        <v>Saltwick Fm, Ravenscar Gp</v>
      </c>
      <c r="D18831" t="s">
        <v>2158</v>
      </c>
      <c r="E18831" t="s">
        <v>2175</v>
      </c>
      <c r="F18831">
        <v>54.5</v>
      </c>
      <c r="G18831">
        <v>-0.5</v>
      </c>
      <c r="H18831">
        <v>0.01</v>
      </c>
      <c r="I18831" t="s">
        <v>592</v>
      </c>
      <c r="J18831" cm="1">
        <f t="array" ref="J18831:L18831">_xlfn.XLOOKUP($C18831, AGE!$A:$A,AGE!$B:$D,,0,2)</f>
        <v>171.2</v>
      </c>
      <c r="K18831">
        <v>2.9000000000000057</v>
      </c>
      <c r="L18831" t="str">
        <v xml:space="preserve">GSA 2018 </v>
      </c>
      <c r="M18831" t="s">
        <v>2405</v>
      </c>
      <c r="P18831" t="s">
        <v>243</v>
      </c>
      <c r="S18831">
        <v>-23.22</v>
      </c>
      <c r="U18831" t="s">
        <v>2311</v>
      </c>
      <c r="V18831">
        <v>1</v>
      </c>
      <c r="W18831" t="s">
        <v>2560</v>
      </c>
      <c r="AB18831" t="s">
        <v>248</v>
      </c>
      <c r="AC18831" t="s">
        <v>2646</v>
      </c>
    </row>
    <row r="18832" spans="1:29" x14ac:dyDescent="0.3">
      <c r="A18832">
        <v>26806</v>
      </c>
      <c r="B18832" s="15" t="s">
        <v>1922</v>
      </c>
      <c r="C18832" t="str">
        <f>_xlfn.XLOOKUP($B18832, STANDARDS!$A:$A, STANDARDS!$B:$B,,0,2)</f>
        <v>Saltwick Fm, Ravenscar Gp</v>
      </c>
      <c r="D18832" t="s">
        <v>2158</v>
      </c>
      <c r="E18832" t="s">
        <v>2175</v>
      </c>
      <c r="F18832">
        <v>54.5</v>
      </c>
      <c r="G18832">
        <v>-0.5</v>
      </c>
      <c r="H18832">
        <v>0.01</v>
      </c>
      <c r="I18832" t="s">
        <v>592</v>
      </c>
      <c r="J18832" cm="1">
        <f t="array" ref="J18832:L18832">_xlfn.XLOOKUP($C18832, AGE!$A:$A,AGE!$B:$D,,0,2)</f>
        <v>171.2</v>
      </c>
      <c r="K18832">
        <v>2.9000000000000057</v>
      </c>
      <c r="L18832" t="str">
        <v xml:space="preserve">GSA 2018 </v>
      </c>
      <c r="M18832" t="s">
        <v>2405</v>
      </c>
      <c r="P18832" t="s">
        <v>243</v>
      </c>
      <c r="S18832">
        <v>-23.41</v>
      </c>
      <c r="U18832" t="s">
        <v>2311</v>
      </c>
      <c r="V18832">
        <v>1</v>
      </c>
      <c r="W18832" t="s">
        <v>2560</v>
      </c>
      <c r="AB18832" t="s">
        <v>248</v>
      </c>
      <c r="AC18832" t="s">
        <v>2646</v>
      </c>
    </row>
    <row r="18833" spans="1:29" x14ac:dyDescent="0.3">
      <c r="A18833">
        <v>26807</v>
      </c>
      <c r="B18833" s="15" t="s">
        <v>1922</v>
      </c>
      <c r="C18833" t="str">
        <f>_xlfn.XLOOKUP($B18833, STANDARDS!$A:$A, STANDARDS!$B:$B,,0,2)</f>
        <v>Saltwick Fm, Ravenscar Gp</v>
      </c>
      <c r="D18833" t="s">
        <v>2158</v>
      </c>
      <c r="E18833" t="s">
        <v>2175</v>
      </c>
      <c r="F18833">
        <v>54.5</v>
      </c>
      <c r="G18833">
        <v>-0.5</v>
      </c>
      <c r="H18833">
        <v>0.01</v>
      </c>
      <c r="I18833" t="s">
        <v>592</v>
      </c>
      <c r="J18833" cm="1">
        <f t="array" ref="J18833:L18833">_xlfn.XLOOKUP($C18833, AGE!$A:$A,AGE!$B:$D,,0,2)</f>
        <v>171.2</v>
      </c>
      <c r="K18833">
        <v>2.9000000000000057</v>
      </c>
      <c r="L18833" t="str">
        <v xml:space="preserve">GSA 2018 </v>
      </c>
      <c r="M18833" t="s">
        <v>2409</v>
      </c>
      <c r="P18833" t="s">
        <v>243</v>
      </c>
      <c r="S18833">
        <v>-22.84</v>
      </c>
      <c r="U18833" t="s">
        <v>2311</v>
      </c>
      <c r="V18833">
        <v>1</v>
      </c>
      <c r="W18833" t="s">
        <v>2560</v>
      </c>
      <c r="AB18833" t="s">
        <v>248</v>
      </c>
      <c r="AC18833" t="s">
        <v>2646</v>
      </c>
    </row>
    <row r="18834" spans="1:29" x14ac:dyDescent="0.3">
      <c r="A18834">
        <v>26808</v>
      </c>
      <c r="B18834" s="15" t="s">
        <v>1922</v>
      </c>
      <c r="C18834" t="str">
        <f>_xlfn.XLOOKUP($B18834, STANDARDS!$A:$A, STANDARDS!$B:$B,,0,2)</f>
        <v>Saltwick Fm, Ravenscar Gp</v>
      </c>
      <c r="D18834" t="s">
        <v>2158</v>
      </c>
      <c r="E18834" t="s">
        <v>2175</v>
      </c>
      <c r="F18834">
        <v>54.5</v>
      </c>
      <c r="G18834">
        <v>-0.5</v>
      </c>
      <c r="H18834">
        <v>0.01</v>
      </c>
      <c r="I18834" t="s">
        <v>592</v>
      </c>
      <c r="J18834" cm="1">
        <f t="array" ref="J18834:L18834">_xlfn.XLOOKUP($C18834, AGE!$A:$A,AGE!$B:$D,,0,2)</f>
        <v>171.2</v>
      </c>
      <c r="K18834">
        <v>2.9000000000000057</v>
      </c>
      <c r="L18834" t="str">
        <v xml:space="preserve">GSA 2018 </v>
      </c>
      <c r="M18834" t="s">
        <v>2409</v>
      </c>
      <c r="P18834" t="s">
        <v>243</v>
      </c>
      <c r="S18834">
        <v>-22.17</v>
      </c>
      <c r="U18834" t="s">
        <v>2311</v>
      </c>
      <c r="V18834">
        <v>1</v>
      </c>
      <c r="W18834" t="s">
        <v>2560</v>
      </c>
      <c r="AB18834" t="s">
        <v>248</v>
      </c>
      <c r="AC18834" t="s">
        <v>2646</v>
      </c>
    </row>
    <row r="18835" spans="1:29" x14ac:dyDescent="0.3">
      <c r="A18835">
        <v>26809</v>
      </c>
      <c r="B18835" s="15" t="s">
        <v>1922</v>
      </c>
      <c r="C18835" t="str">
        <f>_xlfn.XLOOKUP($B18835, STANDARDS!$A:$A, STANDARDS!$B:$B,,0,2)</f>
        <v>Saltwick Fm, Ravenscar Gp</v>
      </c>
      <c r="D18835" t="s">
        <v>2158</v>
      </c>
      <c r="E18835" t="s">
        <v>2175</v>
      </c>
      <c r="F18835">
        <v>54.5</v>
      </c>
      <c r="G18835">
        <v>-0.5</v>
      </c>
      <c r="H18835">
        <v>0.01</v>
      </c>
      <c r="I18835" t="s">
        <v>592</v>
      </c>
      <c r="J18835" cm="1">
        <f t="array" ref="J18835:L18835">_xlfn.XLOOKUP($C18835, AGE!$A:$A,AGE!$B:$D,,0,2)</f>
        <v>171.2</v>
      </c>
      <c r="K18835">
        <v>2.9000000000000057</v>
      </c>
      <c r="L18835" t="str">
        <v xml:space="preserve">GSA 2018 </v>
      </c>
      <c r="M18835" t="s">
        <v>2409</v>
      </c>
      <c r="P18835" t="s">
        <v>243</v>
      </c>
      <c r="S18835">
        <v>-22.38</v>
      </c>
      <c r="U18835" t="s">
        <v>2311</v>
      </c>
      <c r="V18835">
        <v>1</v>
      </c>
      <c r="W18835" t="s">
        <v>2560</v>
      </c>
      <c r="AB18835" t="s">
        <v>248</v>
      </c>
      <c r="AC18835" t="s">
        <v>2646</v>
      </c>
    </row>
    <row r="18836" spans="1:29" x14ac:dyDescent="0.3">
      <c r="A18836">
        <v>26810</v>
      </c>
      <c r="B18836" s="15" t="s">
        <v>1922</v>
      </c>
      <c r="C18836" t="str">
        <f>_xlfn.XLOOKUP($B18836, STANDARDS!$A:$A, STANDARDS!$B:$B,,0,2)</f>
        <v>Saltwick Fm, Ravenscar Gp</v>
      </c>
      <c r="D18836" t="s">
        <v>2158</v>
      </c>
      <c r="E18836" t="s">
        <v>2175</v>
      </c>
      <c r="F18836">
        <v>54.5</v>
      </c>
      <c r="G18836">
        <v>-0.5</v>
      </c>
      <c r="H18836">
        <v>0.01</v>
      </c>
      <c r="I18836" t="s">
        <v>592</v>
      </c>
      <c r="J18836" cm="1">
        <f t="array" ref="J18836:L18836">_xlfn.XLOOKUP($C18836, AGE!$A:$A,AGE!$B:$D,,0,2)</f>
        <v>171.2</v>
      </c>
      <c r="K18836">
        <v>2.9000000000000057</v>
      </c>
      <c r="L18836" t="str">
        <v xml:space="preserve">GSA 2018 </v>
      </c>
      <c r="M18836" t="s">
        <v>2409</v>
      </c>
      <c r="P18836" t="s">
        <v>243</v>
      </c>
      <c r="S18836">
        <v>-23.37</v>
      </c>
      <c r="U18836" t="s">
        <v>2311</v>
      </c>
      <c r="V18836">
        <v>1</v>
      </c>
      <c r="W18836" t="s">
        <v>2560</v>
      </c>
      <c r="AB18836" t="s">
        <v>248</v>
      </c>
      <c r="AC18836" t="s">
        <v>2646</v>
      </c>
    </row>
    <row r="18837" spans="1:29" x14ac:dyDescent="0.3">
      <c r="A18837">
        <v>26811</v>
      </c>
      <c r="B18837" s="15" t="s">
        <v>1924</v>
      </c>
      <c r="C18837" t="str">
        <f>_xlfn.XLOOKUP($B18837, STANDARDS!$A:$A, STANDARDS!$B:$B,,0,2)</f>
        <v>Saltwick Fm, Ravenscar Gp</v>
      </c>
      <c r="D18837" t="s">
        <v>2158</v>
      </c>
      <c r="E18837" t="s">
        <v>2175</v>
      </c>
      <c r="F18837">
        <v>54.5</v>
      </c>
      <c r="G18837">
        <v>-0.5</v>
      </c>
      <c r="H18837">
        <v>0.01</v>
      </c>
      <c r="I18837" t="s">
        <v>592</v>
      </c>
      <c r="J18837" cm="1">
        <f t="array" ref="J18837:L18837">_xlfn.XLOOKUP($C18837, AGE!$A:$A,AGE!$B:$D,,0,2)</f>
        <v>171.2</v>
      </c>
      <c r="K18837">
        <v>2.9000000000000057</v>
      </c>
      <c r="L18837" t="str">
        <v xml:space="preserve">GSA 2018 </v>
      </c>
      <c r="M18837" t="s">
        <v>2409</v>
      </c>
      <c r="P18837" t="s">
        <v>243</v>
      </c>
      <c r="S18837">
        <v>-22.11</v>
      </c>
      <c r="U18837" t="s">
        <v>2311</v>
      </c>
      <c r="V18837">
        <v>1</v>
      </c>
      <c r="W18837" t="s">
        <v>2560</v>
      </c>
      <c r="AB18837" t="s">
        <v>248</v>
      </c>
      <c r="AC18837" t="s">
        <v>2646</v>
      </c>
    </row>
    <row r="18838" spans="1:29" x14ac:dyDescent="0.3">
      <c r="A18838">
        <v>26812</v>
      </c>
      <c r="B18838" s="15" t="s">
        <v>1922</v>
      </c>
      <c r="C18838" t="str">
        <f>_xlfn.XLOOKUP($B18838, STANDARDS!$A:$A, STANDARDS!$B:$B,,0,2)</f>
        <v>Saltwick Fm, Ravenscar Gp</v>
      </c>
      <c r="D18838" t="s">
        <v>2158</v>
      </c>
      <c r="E18838" t="s">
        <v>2175</v>
      </c>
      <c r="F18838">
        <v>54.5</v>
      </c>
      <c r="G18838">
        <v>-0.5</v>
      </c>
      <c r="H18838">
        <v>0.01</v>
      </c>
      <c r="I18838" t="s">
        <v>592</v>
      </c>
      <c r="J18838" cm="1">
        <f t="array" ref="J18838:L18838">_xlfn.XLOOKUP($C18838, AGE!$A:$A,AGE!$B:$D,,0,2)</f>
        <v>171.2</v>
      </c>
      <c r="K18838">
        <v>2.9000000000000057</v>
      </c>
      <c r="L18838" t="str">
        <v xml:space="preserve">GSA 2018 </v>
      </c>
      <c r="M18838" t="s">
        <v>2409</v>
      </c>
      <c r="P18838" t="s">
        <v>243</v>
      </c>
      <c r="S18838">
        <v>-22.15</v>
      </c>
      <c r="U18838" t="s">
        <v>2311</v>
      </c>
      <c r="V18838">
        <v>1</v>
      </c>
      <c r="W18838" t="s">
        <v>2560</v>
      </c>
      <c r="AB18838" t="s">
        <v>248</v>
      </c>
      <c r="AC18838" t="s">
        <v>2646</v>
      </c>
    </row>
    <row r="18839" spans="1:29" x14ac:dyDescent="0.3">
      <c r="A18839">
        <v>26813</v>
      </c>
      <c r="B18839" s="15" t="s">
        <v>1922</v>
      </c>
      <c r="C18839" t="str">
        <f>_xlfn.XLOOKUP($B18839, STANDARDS!$A:$A, STANDARDS!$B:$B,,0,2)</f>
        <v>Saltwick Fm, Ravenscar Gp</v>
      </c>
      <c r="D18839" t="s">
        <v>2158</v>
      </c>
      <c r="E18839" t="s">
        <v>2175</v>
      </c>
      <c r="F18839">
        <v>54.5</v>
      </c>
      <c r="G18839">
        <v>-0.5</v>
      </c>
      <c r="H18839">
        <v>0.01</v>
      </c>
      <c r="I18839" t="s">
        <v>592</v>
      </c>
      <c r="J18839" cm="1">
        <f t="array" ref="J18839:L18839">_xlfn.XLOOKUP($C18839, AGE!$A:$A,AGE!$B:$D,,0,2)</f>
        <v>171.2</v>
      </c>
      <c r="K18839">
        <v>2.9000000000000057</v>
      </c>
      <c r="L18839" t="str">
        <v xml:space="preserve">GSA 2018 </v>
      </c>
      <c r="M18839" t="s">
        <v>2409</v>
      </c>
      <c r="P18839" t="s">
        <v>243</v>
      </c>
      <c r="S18839">
        <v>-22.03</v>
      </c>
      <c r="U18839" t="s">
        <v>2311</v>
      </c>
      <c r="V18839">
        <v>1</v>
      </c>
      <c r="W18839" t="s">
        <v>2560</v>
      </c>
      <c r="AB18839" t="s">
        <v>248</v>
      </c>
      <c r="AC18839" t="s">
        <v>2646</v>
      </c>
    </row>
    <row r="18840" spans="1:29" x14ac:dyDescent="0.3">
      <c r="A18840">
        <v>26814</v>
      </c>
      <c r="B18840" s="15" t="s">
        <v>1922</v>
      </c>
      <c r="C18840" t="str">
        <f>_xlfn.XLOOKUP($B18840, STANDARDS!$A:$A, STANDARDS!$B:$B,,0,2)</f>
        <v>Saltwick Fm, Ravenscar Gp</v>
      </c>
      <c r="D18840" t="s">
        <v>2158</v>
      </c>
      <c r="E18840" t="s">
        <v>2175</v>
      </c>
      <c r="F18840">
        <v>54.5</v>
      </c>
      <c r="G18840">
        <v>-0.5</v>
      </c>
      <c r="H18840">
        <v>0.01</v>
      </c>
      <c r="I18840" t="s">
        <v>592</v>
      </c>
      <c r="J18840" cm="1">
        <f t="array" ref="J18840:L18840">_xlfn.XLOOKUP($C18840, AGE!$A:$A,AGE!$B:$D,,0,2)</f>
        <v>171.2</v>
      </c>
      <c r="K18840">
        <v>2.9000000000000057</v>
      </c>
      <c r="L18840" t="str">
        <v xml:space="preserve">GSA 2018 </v>
      </c>
      <c r="M18840" t="s">
        <v>2407</v>
      </c>
      <c r="P18840" t="s">
        <v>243</v>
      </c>
      <c r="S18840">
        <v>-23.06</v>
      </c>
      <c r="U18840" t="s">
        <v>2311</v>
      </c>
      <c r="V18840">
        <v>1</v>
      </c>
      <c r="W18840" t="s">
        <v>2560</v>
      </c>
      <c r="AB18840" t="s">
        <v>248</v>
      </c>
      <c r="AC18840" t="s">
        <v>2646</v>
      </c>
    </row>
    <row r="18841" spans="1:29" x14ac:dyDescent="0.3">
      <c r="A18841">
        <v>26815</v>
      </c>
      <c r="B18841" s="15" t="s">
        <v>1922</v>
      </c>
      <c r="C18841" t="str">
        <f>_xlfn.XLOOKUP($B18841, STANDARDS!$A:$A, STANDARDS!$B:$B,,0,2)</f>
        <v>Saltwick Fm, Ravenscar Gp</v>
      </c>
      <c r="D18841" t="s">
        <v>2158</v>
      </c>
      <c r="E18841" t="s">
        <v>2175</v>
      </c>
      <c r="F18841">
        <v>54.5</v>
      </c>
      <c r="G18841">
        <v>-0.5</v>
      </c>
      <c r="H18841">
        <v>0.01</v>
      </c>
      <c r="I18841" t="s">
        <v>592</v>
      </c>
      <c r="J18841" cm="1">
        <f t="array" ref="J18841:L18841">_xlfn.XLOOKUP($C18841, AGE!$A:$A,AGE!$B:$D,,0,2)</f>
        <v>171.2</v>
      </c>
      <c r="K18841">
        <v>2.9000000000000057</v>
      </c>
      <c r="L18841" t="str">
        <v xml:space="preserve">GSA 2018 </v>
      </c>
      <c r="M18841" t="s">
        <v>2405</v>
      </c>
      <c r="P18841" t="s">
        <v>243</v>
      </c>
      <c r="S18841">
        <v>-24.37</v>
      </c>
      <c r="U18841" t="s">
        <v>2311</v>
      </c>
      <c r="V18841">
        <v>1</v>
      </c>
      <c r="W18841" t="s">
        <v>2560</v>
      </c>
      <c r="AB18841" t="s">
        <v>248</v>
      </c>
      <c r="AC18841" t="s">
        <v>2646</v>
      </c>
    </row>
    <row r="18842" spans="1:29" x14ac:dyDescent="0.3">
      <c r="A18842">
        <v>26816</v>
      </c>
      <c r="B18842" s="15" t="s">
        <v>1925</v>
      </c>
      <c r="C18842" t="str">
        <f>_xlfn.XLOOKUP($B18842, STANDARDS!$A:$A, STANDARDS!$B:$B,,0,2)</f>
        <v>Dogger Fm</v>
      </c>
      <c r="D18842" t="s">
        <v>2158</v>
      </c>
      <c r="E18842" t="s">
        <v>2175</v>
      </c>
      <c r="F18842">
        <v>54.5</v>
      </c>
      <c r="G18842">
        <v>-0.5</v>
      </c>
      <c r="H18842">
        <v>0.01</v>
      </c>
      <c r="I18842" t="s">
        <v>592</v>
      </c>
      <c r="J18842" cm="1">
        <f t="array" ref="J18842:L18842">_xlfn.XLOOKUP($C18842, AGE!$A:$A,AGE!$B:$D,,0,2)</f>
        <v>171.2</v>
      </c>
      <c r="K18842">
        <v>2.9000000000000057</v>
      </c>
      <c r="L18842" t="str">
        <v xml:space="preserve">GSA 2018 </v>
      </c>
      <c r="M18842" t="s">
        <v>2407</v>
      </c>
      <c r="P18842" t="s">
        <v>243</v>
      </c>
      <c r="S18842">
        <v>-24.42</v>
      </c>
      <c r="U18842" t="s">
        <v>2311</v>
      </c>
      <c r="V18842">
        <v>1</v>
      </c>
      <c r="W18842" t="s">
        <v>2560</v>
      </c>
      <c r="AB18842" t="s">
        <v>248</v>
      </c>
      <c r="AC18842" t="s">
        <v>2646</v>
      </c>
    </row>
    <row r="18843" spans="1:29" x14ac:dyDescent="0.3">
      <c r="A18843">
        <v>26817</v>
      </c>
      <c r="B18843" s="15" t="s">
        <v>1925</v>
      </c>
      <c r="C18843" t="str">
        <f>_xlfn.XLOOKUP($B18843, STANDARDS!$A:$A, STANDARDS!$B:$B,,0,2)</f>
        <v>Dogger Fm</v>
      </c>
      <c r="D18843" t="s">
        <v>2158</v>
      </c>
      <c r="E18843" t="s">
        <v>2175</v>
      </c>
      <c r="F18843">
        <v>54.5</v>
      </c>
      <c r="G18843">
        <v>-0.5</v>
      </c>
      <c r="H18843">
        <v>0.01</v>
      </c>
      <c r="I18843" t="s">
        <v>592</v>
      </c>
      <c r="J18843" cm="1">
        <f t="array" ref="J18843:L18843">_xlfn.XLOOKUP($C18843, AGE!$A:$A,AGE!$B:$D,,0,2)</f>
        <v>171.2</v>
      </c>
      <c r="K18843">
        <v>2.9000000000000057</v>
      </c>
      <c r="L18843" t="str">
        <v xml:space="preserve">GSA 2018 </v>
      </c>
      <c r="M18843" t="s">
        <v>2405</v>
      </c>
      <c r="P18843" t="s">
        <v>243</v>
      </c>
      <c r="S18843">
        <v>-23.39</v>
      </c>
      <c r="U18843" t="s">
        <v>2311</v>
      </c>
      <c r="V18843">
        <v>1</v>
      </c>
      <c r="W18843" t="s">
        <v>2560</v>
      </c>
      <c r="AB18843" t="s">
        <v>248</v>
      </c>
      <c r="AC18843" t="s">
        <v>2646</v>
      </c>
    </row>
    <row r="18844" spans="1:29" x14ac:dyDescent="0.3">
      <c r="A18844">
        <v>26818</v>
      </c>
      <c r="B18844" s="15" t="s">
        <v>1925</v>
      </c>
      <c r="C18844" t="str">
        <f>_xlfn.XLOOKUP($B18844, STANDARDS!$A:$A, STANDARDS!$B:$B,,0,2)</f>
        <v>Dogger Fm</v>
      </c>
      <c r="D18844" t="s">
        <v>2158</v>
      </c>
      <c r="E18844" t="s">
        <v>2175</v>
      </c>
      <c r="F18844">
        <v>54.5</v>
      </c>
      <c r="G18844">
        <v>-0.5</v>
      </c>
      <c r="H18844">
        <v>0.01</v>
      </c>
      <c r="I18844" t="s">
        <v>592</v>
      </c>
      <c r="J18844" cm="1">
        <f t="array" ref="J18844:L18844">_xlfn.XLOOKUP($C18844, AGE!$A:$A,AGE!$B:$D,,0,2)</f>
        <v>171.2</v>
      </c>
      <c r="K18844">
        <v>2.9000000000000057</v>
      </c>
      <c r="L18844" t="str">
        <v xml:space="preserve">GSA 2018 </v>
      </c>
      <c r="M18844" t="s">
        <v>2405</v>
      </c>
      <c r="P18844" t="s">
        <v>243</v>
      </c>
      <c r="S18844">
        <v>-24.46</v>
      </c>
      <c r="U18844" t="s">
        <v>2311</v>
      </c>
      <c r="V18844">
        <v>1</v>
      </c>
      <c r="W18844" t="s">
        <v>2560</v>
      </c>
      <c r="AB18844" t="s">
        <v>248</v>
      </c>
      <c r="AC18844" t="s">
        <v>2646</v>
      </c>
    </row>
    <row r="18845" spans="1:29" x14ac:dyDescent="0.3">
      <c r="A18845">
        <v>26819</v>
      </c>
      <c r="B18845" s="15" t="s">
        <v>1925</v>
      </c>
      <c r="C18845" t="str">
        <f>_xlfn.XLOOKUP($B18845, STANDARDS!$A:$A, STANDARDS!$B:$B,,0,2)</f>
        <v>Dogger Fm</v>
      </c>
      <c r="D18845" t="s">
        <v>2158</v>
      </c>
      <c r="E18845" t="s">
        <v>2175</v>
      </c>
      <c r="F18845">
        <v>54.5</v>
      </c>
      <c r="G18845">
        <v>-0.5</v>
      </c>
      <c r="H18845">
        <v>0.01</v>
      </c>
      <c r="I18845" t="s">
        <v>592</v>
      </c>
      <c r="J18845" cm="1">
        <f t="array" ref="J18845:L18845">_xlfn.XLOOKUP($C18845, AGE!$A:$A,AGE!$B:$D,,0,2)</f>
        <v>171.2</v>
      </c>
      <c r="K18845">
        <v>2.9000000000000057</v>
      </c>
      <c r="L18845" t="str">
        <v xml:space="preserve">GSA 2018 </v>
      </c>
      <c r="M18845" t="s">
        <v>2405</v>
      </c>
      <c r="P18845" t="s">
        <v>243</v>
      </c>
      <c r="S18845">
        <v>-23.81</v>
      </c>
      <c r="U18845" t="s">
        <v>2311</v>
      </c>
      <c r="V18845">
        <v>1</v>
      </c>
      <c r="W18845" t="s">
        <v>2560</v>
      </c>
      <c r="AB18845" t="s">
        <v>248</v>
      </c>
      <c r="AC18845" t="s">
        <v>2646</v>
      </c>
    </row>
    <row r="18846" spans="1:29" x14ac:dyDescent="0.3">
      <c r="A18846">
        <v>26820</v>
      </c>
      <c r="B18846" s="15" t="s">
        <v>1925</v>
      </c>
      <c r="C18846" t="str">
        <f>_xlfn.XLOOKUP($B18846, STANDARDS!$A:$A, STANDARDS!$B:$B,,0,2)</f>
        <v>Dogger Fm</v>
      </c>
      <c r="D18846" t="s">
        <v>2158</v>
      </c>
      <c r="E18846" t="s">
        <v>2175</v>
      </c>
      <c r="F18846">
        <v>54.5</v>
      </c>
      <c r="G18846">
        <v>-0.5</v>
      </c>
      <c r="H18846">
        <v>0.01</v>
      </c>
      <c r="I18846" t="s">
        <v>592</v>
      </c>
      <c r="J18846" cm="1">
        <f t="array" ref="J18846:L18846">_xlfn.XLOOKUP($C18846, AGE!$A:$A,AGE!$B:$D,,0,2)</f>
        <v>171.2</v>
      </c>
      <c r="K18846">
        <v>2.9000000000000057</v>
      </c>
      <c r="L18846" t="str">
        <v xml:space="preserve">GSA 2018 </v>
      </c>
      <c r="M18846" t="s">
        <v>2405</v>
      </c>
      <c r="P18846" t="s">
        <v>243</v>
      </c>
      <c r="S18846">
        <v>-25.37</v>
      </c>
      <c r="U18846" t="s">
        <v>2311</v>
      </c>
      <c r="V18846">
        <v>1</v>
      </c>
      <c r="W18846" t="s">
        <v>2560</v>
      </c>
      <c r="AB18846" t="s">
        <v>248</v>
      </c>
      <c r="AC18846" t="s">
        <v>2646</v>
      </c>
    </row>
    <row r="18847" spans="1:29" x14ac:dyDescent="0.3">
      <c r="A18847">
        <v>26821</v>
      </c>
      <c r="B18847" s="15" t="s">
        <v>1925</v>
      </c>
      <c r="C18847" t="str">
        <f>_xlfn.XLOOKUP($B18847, STANDARDS!$A:$A, STANDARDS!$B:$B,,0,2)</f>
        <v>Dogger Fm</v>
      </c>
      <c r="D18847" t="s">
        <v>2158</v>
      </c>
      <c r="E18847" t="s">
        <v>2175</v>
      </c>
      <c r="F18847">
        <v>54.5</v>
      </c>
      <c r="G18847">
        <v>-0.5</v>
      </c>
      <c r="H18847">
        <v>0.01</v>
      </c>
      <c r="I18847" t="s">
        <v>592</v>
      </c>
      <c r="J18847" cm="1">
        <f t="array" ref="J18847:L18847">_xlfn.XLOOKUP($C18847, AGE!$A:$A,AGE!$B:$D,,0,2)</f>
        <v>171.2</v>
      </c>
      <c r="K18847">
        <v>2.9000000000000057</v>
      </c>
      <c r="L18847" t="str">
        <v xml:space="preserve">GSA 2018 </v>
      </c>
      <c r="M18847" t="s">
        <v>2405</v>
      </c>
      <c r="P18847" t="s">
        <v>243</v>
      </c>
      <c r="S18847">
        <v>-24.31</v>
      </c>
      <c r="U18847" t="s">
        <v>2311</v>
      </c>
      <c r="V18847">
        <v>1</v>
      </c>
      <c r="W18847" t="s">
        <v>2560</v>
      </c>
      <c r="AB18847" t="s">
        <v>248</v>
      </c>
      <c r="AC18847" t="s">
        <v>2646</v>
      </c>
    </row>
    <row r="18848" spans="1:29" x14ac:dyDescent="0.3">
      <c r="A18848">
        <v>26822</v>
      </c>
      <c r="B18848" s="15" t="s">
        <v>1926</v>
      </c>
      <c r="C18848" t="str">
        <f>_xlfn.XLOOKUP($B18848, STANDARDS!$A:$A, STANDARDS!$B:$B,,0,2)</f>
        <v>Scalby Fm, Ravenscar Gp</v>
      </c>
      <c r="D18848" t="s">
        <v>2158</v>
      </c>
      <c r="E18848" t="s">
        <v>2175</v>
      </c>
      <c r="F18848">
        <v>54.5</v>
      </c>
      <c r="G18848">
        <v>-0.5</v>
      </c>
      <c r="H18848">
        <v>0.01</v>
      </c>
      <c r="I18848" t="s">
        <v>592</v>
      </c>
      <c r="J18848" cm="1">
        <f t="array" ref="J18848:L18848">_xlfn.XLOOKUP($C18848, AGE!$A:$A,AGE!$B:$D,,0,2)</f>
        <v>171.2</v>
      </c>
      <c r="K18848">
        <v>2.9000000000000057</v>
      </c>
      <c r="L18848" t="str">
        <v xml:space="preserve">GSA 2018 </v>
      </c>
      <c r="M18848" t="s">
        <v>2409</v>
      </c>
      <c r="P18848" t="s">
        <v>243</v>
      </c>
      <c r="S18848">
        <v>-24.15</v>
      </c>
      <c r="U18848" t="s">
        <v>2311</v>
      </c>
      <c r="V18848">
        <v>1</v>
      </c>
      <c r="W18848" t="s">
        <v>2560</v>
      </c>
      <c r="AB18848" t="s">
        <v>248</v>
      </c>
      <c r="AC18848" t="s">
        <v>2646</v>
      </c>
    </row>
    <row r="18849" spans="1:29" x14ac:dyDescent="0.3">
      <c r="A18849">
        <v>26823</v>
      </c>
      <c r="B18849" s="15" t="s">
        <v>1926</v>
      </c>
      <c r="C18849" t="str">
        <f>_xlfn.XLOOKUP($B18849, STANDARDS!$A:$A, STANDARDS!$B:$B,,0,2)</f>
        <v>Scalby Fm, Ravenscar Gp</v>
      </c>
      <c r="D18849" t="s">
        <v>2158</v>
      </c>
      <c r="E18849" t="s">
        <v>2175</v>
      </c>
      <c r="F18849">
        <v>54.5</v>
      </c>
      <c r="G18849">
        <v>-0.5</v>
      </c>
      <c r="H18849">
        <v>0.01</v>
      </c>
      <c r="I18849" t="s">
        <v>592</v>
      </c>
      <c r="J18849" cm="1">
        <f t="array" ref="J18849:L18849">_xlfn.XLOOKUP($C18849, AGE!$A:$A,AGE!$B:$D,,0,2)</f>
        <v>171.2</v>
      </c>
      <c r="K18849">
        <v>2.9000000000000057</v>
      </c>
      <c r="L18849" t="str">
        <v xml:space="preserve">GSA 2018 </v>
      </c>
      <c r="M18849" t="s">
        <v>2409</v>
      </c>
      <c r="P18849" t="s">
        <v>243</v>
      </c>
      <c r="S18849">
        <v>-23.45</v>
      </c>
      <c r="U18849" t="s">
        <v>2311</v>
      </c>
      <c r="V18849">
        <v>1</v>
      </c>
      <c r="W18849" t="s">
        <v>2560</v>
      </c>
      <c r="AB18849" t="s">
        <v>248</v>
      </c>
      <c r="AC18849" t="s">
        <v>2646</v>
      </c>
    </row>
    <row r="18850" spans="1:29" x14ac:dyDescent="0.3">
      <c r="A18850">
        <v>26824</v>
      </c>
      <c r="B18850" s="15" t="s">
        <v>1926</v>
      </c>
      <c r="C18850" t="str">
        <f>_xlfn.XLOOKUP($B18850, STANDARDS!$A:$A, STANDARDS!$B:$B,,0,2)</f>
        <v>Scalby Fm, Ravenscar Gp</v>
      </c>
      <c r="D18850" t="s">
        <v>2158</v>
      </c>
      <c r="E18850" t="s">
        <v>2175</v>
      </c>
      <c r="F18850">
        <v>54.5</v>
      </c>
      <c r="G18850">
        <v>-0.5</v>
      </c>
      <c r="H18850">
        <v>0.01</v>
      </c>
      <c r="I18850" t="s">
        <v>592</v>
      </c>
      <c r="J18850" cm="1">
        <f t="array" ref="J18850:L18850">_xlfn.XLOOKUP($C18850, AGE!$A:$A,AGE!$B:$D,,0,2)</f>
        <v>171.2</v>
      </c>
      <c r="K18850">
        <v>2.9000000000000057</v>
      </c>
      <c r="L18850" t="str">
        <v xml:space="preserve">GSA 2018 </v>
      </c>
      <c r="M18850" t="s">
        <v>2409</v>
      </c>
      <c r="P18850" t="s">
        <v>243</v>
      </c>
      <c r="S18850">
        <v>-23.54</v>
      </c>
      <c r="U18850" t="s">
        <v>2311</v>
      </c>
      <c r="V18850">
        <v>1</v>
      </c>
      <c r="W18850" t="s">
        <v>2560</v>
      </c>
      <c r="AB18850" t="s">
        <v>248</v>
      </c>
      <c r="AC18850" t="s">
        <v>2646</v>
      </c>
    </row>
    <row r="18851" spans="1:29" x14ac:dyDescent="0.3">
      <c r="A18851">
        <v>26825</v>
      </c>
      <c r="B18851" s="15" t="s">
        <v>1926</v>
      </c>
      <c r="C18851" t="str">
        <f>_xlfn.XLOOKUP($B18851, STANDARDS!$A:$A, STANDARDS!$B:$B,,0,2)</f>
        <v>Scalby Fm, Ravenscar Gp</v>
      </c>
      <c r="D18851" t="s">
        <v>2158</v>
      </c>
      <c r="E18851" t="s">
        <v>2175</v>
      </c>
      <c r="F18851">
        <v>54.5</v>
      </c>
      <c r="G18851">
        <v>-0.5</v>
      </c>
      <c r="H18851">
        <v>0.01</v>
      </c>
      <c r="I18851" t="s">
        <v>592</v>
      </c>
      <c r="J18851" cm="1">
        <f t="array" ref="J18851:L18851">_xlfn.XLOOKUP($C18851, AGE!$A:$A,AGE!$B:$D,,0,2)</f>
        <v>171.2</v>
      </c>
      <c r="K18851">
        <v>2.9000000000000057</v>
      </c>
      <c r="L18851" t="str">
        <v xml:space="preserve">GSA 2018 </v>
      </c>
      <c r="M18851" t="s">
        <v>2409</v>
      </c>
      <c r="P18851" t="s">
        <v>243</v>
      </c>
      <c r="S18851">
        <v>-23.38</v>
      </c>
      <c r="U18851" t="s">
        <v>2311</v>
      </c>
      <c r="V18851">
        <v>1</v>
      </c>
      <c r="W18851" t="s">
        <v>2560</v>
      </c>
      <c r="AB18851" t="s">
        <v>248</v>
      </c>
      <c r="AC18851" t="s">
        <v>2646</v>
      </c>
    </row>
    <row r="18852" spans="1:29" x14ac:dyDescent="0.3">
      <c r="A18852">
        <v>26826</v>
      </c>
      <c r="B18852" s="15" t="s">
        <v>1926</v>
      </c>
      <c r="C18852" t="str">
        <f>_xlfn.XLOOKUP($B18852, STANDARDS!$A:$A, STANDARDS!$B:$B,,0,2)</f>
        <v>Scalby Fm, Ravenscar Gp</v>
      </c>
      <c r="D18852" t="s">
        <v>2158</v>
      </c>
      <c r="E18852" t="s">
        <v>2175</v>
      </c>
      <c r="F18852">
        <v>54.5</v>
      </c>
      <c r="G18852">
        <v>-0.5</v>
      </c>
      <c r="H18852">
        <v>0.01</v>
      </c>
      <c r="I18852" t="s">
        <v>592</v>
      </c>
      <c r="J18852" cm="1">
        <f t="array" ref="J18852:L18852">_xlfn.XLOOKUP($C18852, AGE!$A:$A,AGE!$B:$D,,0,2)</f>
        <v>171.2</v>
      </c>
      <c r="K18852">
        <v>2.9000000000000057</v>
      </c>
      <c r="L18852" t="str">
        <v xml:space="preserve">GSA 2018 </v>
      </c>
      <c r="M18852" t="s">
        <v>2409</v>
      </c>
      <c r="P18852" t="s">
        <v>243</v>
      </c>
      <c r="S18852">
        <v>-21.97</v>
      </c>
      <c r="U18852" t="s">
        <v>2311</v>
      </c>
      <c r="V18852">
        <v>1</v>
      </c>
      <c r="W18852" t="s">
        <v>2560</v>
      </c>
      <c r="AB18852" t="s">
        <v>248</v>
      </c>
      <c r="AC18852" t="s">
        <v>2646</v>
      </c>
    </row>
    <row r="18853" spans="1:29" x14ac:dyDescent="0.3">
      <c r="A18853">
        <v>26827</v>
      </c>
      <c r="B18853" s="15" t="s">
        <v>1926</v>
      </c>
      <c r="C18853" t="str">
        <f>_xlfn.XLOOKUP($B18853, STANDARDS!$A:$A, STANDARDS!$B:$B,,0,2)</f>
        <v>Scalby Fm, Ravenscar Gp</v>
      </c>
      <c r="D18853" t="s">
        <v>2158</v>
      </c>
      <c r="E18853" t="s">
        <v>2175</v>
      </c>
      <c r="F18853">
        <v>54.5</v>
      </c>
      <c r="G18853">
        <v>-0.5</v>
      </c>
      <c r="H18853">
        <v>0.01</v>
      </c>
      <c r="I18853" t="s">
        <v>592</v>
      </c>
      <c r="J18853" cm="1">
        <f t="array" ref="J18853:L18853">_xlfn.XLOOKUP($C18853, AGE!$A:$A,AGE!$B:$D,,0,2)</f>
        <v>171.2</v>
      </c>
      <c r="K18853">
        <v>2.9000000000000057</v>
      </c>
      <c r="L18853" t="str">
        <v xml:space="preserve">GSA 2018 </v>
      </c>
      <c r="M18853" t="s">
        <v>2409</v>
      </c>
      <c r="P18853" t="s">
        <v>243</v>
      </c>
      <c r="S18853">
        <v>-20.96</v>
      </c>
      <c r="U18853" t="s">
        <v>2311</v>
      </c>
      <c r="V18853">
        <v>1</v>
      </c>
      <c r="W18853" t="s">
        <v>2560</v>
      </c>
      <c r="AB18853" t="s">
        <v>248</v>
      </c>
      <c r="AC18853" t="s">
        <v>2646</v>
      </c>
    </row>
    <row r="18854" spans="1:29" x14ac:dyDescent="0.3">
      <c r="A18854">
        <v>26828</v>
      </c>
      <c r="B18854" s="15" t="s">
        <v>1926</v>
      </c>
      <c r="C18854" t="str">
        <f>_xlfn.XLOOKUP($B18854, STANDARDS!$A:$A, STANDARDS!$B:$B,,0,2)</f>
        <v>Scalby Fm, Ravenscar Gp</v>
      </c>
      <c r="D18854" t="s">
        <v>2158</v>
      </c>
      <c r="E18854" t="s">
        <v>2175</v>
      </c>
      <c r="F18854">
        <v>54.5</v>
      </c>
      <c r="G18854">
        <v>-0.5</v>
      </c>
      <c r="H18854">
        <v>0.01</v>
      </c>
      <c r="I18854" t="s">
        <v>592</v>
      </c>
      <c r="J18854" cm="1">
        <f t="array" ref="J18854:L18854">_xlfn.XLOOKUP($C18854, AGE!$A:$A,AGE!$B:$D,,0,2)</f>
        <v>171.2</v>
      </c>
      <c r="K18854">
        <v>2.9000000000000057</v>
      </c>
      <c r="L18854" t="str">
        <v xml:space="preserve">GSA 2018 </v>
      </c>
      <c r="M18854" t="s">
        <v>2409</v>
      </c>
      <c r="P18854" t="s">
        <v>243</v>
      </c>
      <c r="S18854">
        <v>-20.170000000000002</v>
      </c>
      <c r="U18854" t="s">
        <v>2311</v>
      </c>
      <c r="V18854">
        <v>1</v>
      </c>
      <c r="W18854" t="s">
        <v>2560</v>
      </c>
      <c r="AB18854" t="s">
        <v>248</v>
      </c>
      <c r="AC18854" t="s">
        <v>2646</v>
      </c>
    </row>
    <row r="18855" spans="1:29" x14ac:dyDescent="0.3">
      <c r="A18855">
        <v>26829</v>
      </c>
      <c r="B18855" s="15" t="s">
        <v>1926</v>
      </c>
      <c r="C18855" t="str">
        <f>_xlfn.XLOOKUP($B18855, STANDARDS!$A:$A, STANDARDS!$B:$B,,0,2)</f>
        <v>Scalby Fm, Ravenscar Gp</v>
      </c>
      <c r="D18855" t="s">
        <v>2158</v>
      </c>
      <c r="E18855" t="s">
        <v>2175</v>
      </c>
      <c r="F18855">
        <v>54.5</v>
      </c>
      <c r="G18855">
        <v>-0.5</v>
      </c>
      <c r="H18855">
        <v>0.01</v>
      </c>
      <c r="I18855" t="s">
        <v>592</v>
      </c>
      <c r="J18855" cm="1">
        <f t="array" ref="J18855:L18855">_xlfn.XLOOKUP($C18855, AGE!$A:$A,AGE!$B:$D,,0,2)</f>
        <v>171.2</v>
      </c>
      <c r="K18855">
        <v>2.9000000000000057</v>
      </c>
      <c r="L18855" t="str">
        <v xml:space="preserve">GSA 2018 </v>
      </c>
      <c r="M18855" t="s">
        <v>2409</v>
      </c>
      <c r="P18855" t="s">
        <v>243</v>
      </c>
      <c r="S18855">
        <v>-22.42</v>
      </c>
      <c r="U18855" t="s">
        <v>2311</v>
      </c>
      <c r="V18855">
        <v>1</v>
      </c>
      <c r="W18855" t="s">
        <v>2560</v>
      </c>
      <c r="AB18855" t="s">
        <v>248</v>
      </c>
      <c r="AC18855" t="s">
        <v>2646</v>
      </c>
    </row>
    <row r="18856" spans="1:29" x14ac:dyDescent="0.3">
      <c r="A18856">
        <v>26830</v>
      </c>
      <c r="B18856" s="15" t="s">
        <v>1926</v>
      </c>
      <c r="C18856" t="str">
        <f>_xlfn.XLOOKUP($B18856, STANDARDS!$A:$A, STANDARDS!$B:$B,,0,2)</f>
        <v>Scalby Fm, Ravenscar Gp</v>
      </c>
      <c r="D18856" t="s">
        <v>2158</v>
      </c>
      <c r="E18856" t="s">
        <v>2175</v>
      </c>
      <c r="F18856">
        <v>54.5</v>
      </c>
      <c r="G18856">
        <v>-0.5</v>
      </c>
      <c r="H18856">
        <v>0.01</v>
      </c>
      <c r="I18856" t="s">
        <v>592</v>
      </c>
      <c r="J18856" cm="1">
        <f t="array" ref="J18856:L18856">_xlfn.XLOOKUP($C18856, AGE!$A:$A,AGE!$B:$D,,0,2)</f>
        <v>171.2</v>
      </c>
      <c r="K18856">
        <v>2.9000000000000057</v>
      </c>
      <c r="L18856" t="str">
        <v xml:space="preserve">GSA 2018 </v>
      </c>
      <c r="M18856" t="s">
        <v>2409</v>
      </c>
      <c r="P18856" t="s">
        <v>243</v>
      </c>
      <c r="S18856">
        <v>-21.88</v>
      </c>
      <c r="U18856" t="s">
        <v>2311</v>
      </c>
      <c r="V18856">
        <v>1</v>
      </c>
      <c r="W18856" t="s">
        <v>2560</v>
      </c>
      <c r="AB18856" t="s">
        <v>248</v>
      </c>
      <c r="AC18856" t="s">
        <v>2646</v>
      </c>
    </row>
    <row r="18857" spans="1:29" x14ac:dyDescent="0.3">
      <c r="A18857">
        <v>26831</v>
      </c>
      <c r="B18857" s="15" t="s">
        <v>1926</v>
      </c>
      <c r="C18857" t="str">
        <f>_xlfn.XLOOKUP($B18857, STANDARDS!$A:$A, STANDARDS!$B:$B,,0,2)</f>
        <v>Scalby Fm, Ravenscar Gp</v>
      </c>
      <c r="D18857" t="s">
        <v>2158</v>
      </c>
      <c r="E18857" t="s">
        <v>2175</v>
      </c>
      <c r="F18857">
        <v>54.5</v>
      </c>
      <c r="G18857">
        <v>-0.5</v>
      </c>
      <c r="H18857">
        <v>0.01</v>
      </c>
      <c r="I18857" t="s">
        <v>592</v>
      </c>
      <c r="J18857" cm="1">
        <f t="array" ref="J18857:L18857">_xlfn.XLOOKUP($C18857, AGE!$A:$A,AGE!$B:$D,,0,2)</f>
        <v>171.2</v>
      </c>
      <c r="K18857">
        <v>2.9000000000000057</v>
      </c>
      <c r="L18857" t="str">
        <v xml:space="preserve">GSA 2018 </v>
      </c>
      <c r="M18857" t="s">
        <v>2409</v>
      </c>
      <c r="P18857" t="s">
        <v>243</v>
      </c>
      <c r="S18857">
        <v>-19.95</v>
      </c>
      <c r="U18857" t="s">
        <v>2311</v>
      </c>
      <c r="V18857">
        <v>1</v>
      </c>
      <c r="W18857" t="s">
        <v>2560</v>
      </c>
      <c r="AB18857" t="s">
        <v>248</v>
      </c>
      <c r="AC18857" t="s">
        <v>2646</v>
      </c>
    </row>
    <row r="18858" spans="1:29" x14ac:dyDescent="0.3">
      <c r="A18858">
        <v>26832</v>
      </c>
      <c r="B18858" s="15" t="s">
        <v>1926</v>
      </c>
      <c r="C18858" t="str">
        <f>_xlfn.XLOOKUP($B18858, STANDARDS!$A:$A, STANDARDS!$B:$B,,0,2)</f>
        <v>Scalby Fm, Ravenscar Gp</v>
      </c>
      <c r="D18858" t="s">
        <v>2158</v>
      </c>
      <c r="E18858" t="s">
        <v>2175</v>
      </c>
      <c r="F18858">
        <v>54.5</v>
      </c>
      <c r="G18858">
        <v>-0.5</v>
      </c>
      <c r="H18858">
        <v>0.01</v>
      </c>
      <c r="I18858" t="s">
        <v>592</v>
      </c>
      <c r="J18858" cm="1">
        <f t="array" ref="J18858:L18858">_xlfn.XLOOKUP($C18858, AGE!$A:$A,AGE!$B:$D,,0,2)</f>
        <v>171.2</v>
      </c>
      <c r="K18858">
        <v>2.9000000000000057</v>
      </c>
      <c r="L18858" t="str">
        <v xml:space="preserve">GSA 2018 </v>
      </c>
      <c r="M18858" t="s">
        <v>2409</v>
      </c>
      <c r="P18858" t="s">
        <v>243</v>
      </c>
      <c r="S18858">
        <v>-21.13</v>
      </c>
      <c r="U18858" t="s">
        <v>2311</v>
      </c>
      <c r="V18858">
        <v>1</v>
      </c>
      <c r="W18858" t="s">
        <v>2560</v>
      </c>
      <c r="AB18858" t="s">
        <v>248</v>
      </c>
      <c r="AC18858" t="s">
        <v>2646</v>
      </c>
    </row>
    <row r="18859" spans="1:29" x14ac:dyDescent="0.3">
      <c r="A18859">
        <v>26833</v>
      </c>
      <c r="B18859" s="15" t="s">
        <v>1926</v>
      </c>
      <c r="C18859" t="str">
        <f>_xlfn.XLOOKUP($B18859, STANDARDS!$A:$A, STANDARDS!$B:$B,,0,2)</f>
        <v>Scalby Fm, Ravenscar Gp</v>
      </c>
      <c r="D18859" t="s">
        <v>2158</v>
      </c>
      <c r="E18859" t="s">
        <v>2175</v>
      </c>
      <c r="F18859">
        <v>54.5</v>
      </c>
      <c r="G18859">
        <v>-0.5</v>
      </c>
      <c r="H18859">
        <v>0.01</v>
      </c>
      <c r="I18859" t="s">
        <v>592</v>
      </c>
      <c r="J18859" cm="1">
        <f t="array" ref="J18859:L18859">_xlfn.XLOOKUP($C18859, AGE!$A:$A,AGE!$B:$D,,0,2)</f>
        <v>171.2</v>
      </c>
      <c r="K18859">
        <v>2.9000000000000057</v>
      </c>
      <c r="L18859" t="str">
        <v xml:space="preserve">GSA 2018 </v>
      </c>
      <c r="M18859" t="s">
        <v>2409</v>
      </c>
      <c r="P18859" t="s">
        <v>243</v>
      </c>
      <c r="S18859">
        <v>-19.940000000000001</v>
      </c>
      <c r="U18859" t="s">
        <v>2311</v>
      </c>
      <c r="V18859">
        <v>1</v>
      </c>
      <c r="W18859" t="s">
        <v>2560</v>
      </c>
      <c r="AB18859" t="s">
        <v>248</v>
      </c>
      <c r="AC18859" t="s">
        <v>2646</v>
      </c>
    </row>
    <row r="18860" spans="1:29" x14ac:dyDescent="0.3">
      <c r="A18860">
        <v>26834</v>
      </c>
      <c r="B18860" s="15" t="s">
        <v>1926</v>
      </c>
      <c r="C18860" t="str">
        <f>_xlfn.XLOOKUP($B18860, STANDARDS!$A:$A, STANDARDS!$B:$B,,0,2)</f>
        <v>Scalby Fm, Ravenscar Gp</v>
      </c>
      <c r="D18860" t="s">
        <v>2158</v>
      </c>
      <c r="E18860" t="s">
        <v>2175</v>
      </c>
      <c r="F18860">
        <v>54.5</v>
      </c>
      <c r="G18860">
        <v>-0.5</v>
      </c>
      <c r="H18860">
        <v>0.01</v>
      </c>
      <c r="I18860" t="s">
        <v>592</v>
      </c>
      <c r="J18860" cm="1">
        <f t="array" ref="J18860:L18860">_xlfn.XLOOKUP($C18860, AGE!$A:$A,AGE!$B:$D,,0,2)</f>
        <v>171.2</v>
      </c>
      <c r="K18860">
        <v>2.9000000000000057</v>
      </c>
      <c r="L18860" t="str">
        <v xml:space="preserve">GSA 2018 </v>
      </c>
      <c r="M18860" t="s">
        <v>2409</v>
      </c>
      <c r="P18860" t="s">
        <v>243</v>
      </c>
      <c r="S18860">
        <v>-22.07</v>
      </c>
      <c r="U18860" t="s">
        <v>2311</v>
      </c>
      <c r="V18860">
        <v>1</v>
      </c>
      <c r="W18860" t="s">
        <v>2560</v>
      </c>
      <c r="AB18860" t="s">
        <v>248</v>
      </c>
      <c r="AC18860" t="s">
        <v>2646</v>
      </c>
    </row>
    <row r="18861" spans="1:29" x14ac:dyDescent="0.3">
      <c r="A18861">
        <v>26835</v>
      </c>
      <c r="B18861" s="15" t="s">
        <v>1926</v>
      </c>
      <c r="C18861" t="str">
        <f>_xlfn.XLOOKUP($B18861, STANDARDS!$A:$A, STANDARDS!$B:$B,,0,2)</f>
        <v>Scalby Fm, Ravenscar Gp</v>
      </c>
      <c r="D18861" t="s">
        <v>2158</v>
      </c>
      <c r="E18861" t="s">
        <v>2175</v>
      </c>
      <c r="F18861">
        <v>54.5</v>
      </c>
      <c r="G18861">
        <v>-0.5</v>
      </c>
      <c r="H18861">
        <v>0.01</v>
      </c>
      <c r="I18861" t="s">
        <v>592</v>
      </c>
      <c r="J18861" cm="1">
        <f t="array" ref="J18861:L18861">_xlfn.XLOOKUP($C18861, AGE!$A:$A,AGE!$B:$D,,0,2)</f>
        <v>171.2</v>
      </c>
      <c r="K18861">
        <v>2.9000000000000057</v>
      </c>
      <c r="L18861" t="str">
        <v xml:space="preserve">GSA 2018 </v>
      </c>
      <c r="M18861" t="s">
        <v>2409</v>
      </c>
      <c r="P18861" t="s">
        <v>243</v>
      </c>
      <c r="S18861">
        <v>-22.34</v>
      </c>
      <c r="U18861" t="s">
        <v>2311</v>
      </c>
      <c r="V18861">
        <v>1</v>
      </c>
      <c r="W18861" t="s">
        <v>2560</v>
      </c>
      <c r="AB18861" t="s">
        <v>248</v>
      </c>
      <c r="AC18861" t="s">
        <v>2646</v>
      </c>
    </row>
    <row r="18862" spans="1:29" x14ac:dyDescent="0.3">
      <c r="A18862">
        <v>26836</v>
      </c>
      <c r="B18862" s="15" t="s">
        <v>1926</v>
      </c>
      <c r="C18862" t="str">
        <f>_xlfn.XLOOKUP($B18862, STANDARDS!$A:$A, STANDARDS!$B:$B,,0,2)</f>
        <v>Scalby Fm, Ravenscar Gp</v>
      </c>
      <c r="D18862" t="s">
        <v>2158</v>
      </c>
      <c r="E18862" t="s">
        <v>2175</v>
      </c>
      <c r="F18862">
        <v>54.5</v>
      </c>
      <c r="G18862">
        <v>-0.5</v>
      </c>
      <c r="H18862">
        <v>0.01</v>
      </c>
      <c r="I18862" t="s">
        <v>592</v>
      </c>
      <c r="J18862" cm="1">
        <f t="array" ref="J18862:L18862">_xlfn.XLOOKUP($C18862, AGE!$A:$A,AGE!$B:$D,,0,2)</f>
        <v>171.2</v>
      </c>
      <c r="K18862">
        <v>2.9000000000000057</v>
      </c>
      <c r="L18862" t="str">
        <v xml:space="preserve">GSA 2018 </v>
      </c>
      <c r="M18862" t="s">
        <v>2409</v>
      </c>
      <c r="P18862" t="s">
        <v>243</v>
      </c>
      <c r="S18862">
        <v>-22.07</v>
      </c>
      <c r="U18862" t="s">
        <v>2311</v>
      </c>
      <c r="V18862">
        <v>1</v>
      </c>
      <c r="W18862" t="s">
        <v>2560</v>
      </c>
      <c r="AB18862" t="s">
        <v>248</v>
      </c>
      <c r="AC18862" t="s">
        <v>2646</v>
      </c>
    </row>
    <row r="18863" spans="1:29" x14ac:dyDescent="0.3">
      <c r="A18863">
        <v>26837</v>
      </c>
      <c r="B18863" s="15" t="s">
        <v>1926</v>
      </c>
      <c r="C18863" t="str">
        <f>_xlfn.XLOOKUP($B18863, STANDARDS!$A:$A, STANDARDS!$B:$B,,0,2)</f>
        <v>Scalby Fm, Ravenscar Gp</v>
      </c>
      <c r="D18863" t="s">
        <v>2158</v>
      </c>
      <c r="E18863" t="s">
        <v>2175</v>
      </c>
      <c r="F18863">
        <v>54.5</v>
      </c>
      <c r="G18863">
        <v>-0.5</v>
      </c>
      <c r="H18863">
        <v>0.01</v>
      </c>
      <c r="I18863" t="s">
        <v>592</v>
      </c>
      <c r="J18863" cm="1">
        <f t="array" ref="J18863:L18863">_xlfn.XLOOKUP($C18863, AGE!$A:$A,AGE!$B:$D,,0,2)</f>
        <v>171.2</v>
      </c>
      <c r="K18863">
        <v>2.9000000000000057</v>
      </c>
      <c r="L18863" t="str">
        <v xml:space="preserve">GSA 2018 </v>
      </c>
      <c r="M18863" t="s">
        <v>2409</v>
      </c>
      <c r="P18863" t="s">
        <v>243</v>
      </c>
      <c r="S18863">
        <v>-20.92</v>
      </c>
      <c r="U18863" t="s">
        <v>2311</v>
      </c>
      <c r="V18863">
        <v>1</v>
      </c>
      <c r="W18863" t="s">
        <v>2560</v>
      </c>
      <c r="AB18863" t="s">
        <v>248</v>
      </c>
      <c r="AC18863" t="s">
        <v>2646</v>
      </c>
    </row>
    <row r="18864" spans="1:29" x14ac:dyDescent="0.3">
      <c r="A18864">
        <v>26838</v>
      </c>
      <c r="B18864" s="15" t="s">
        <v>1926</v>
      </c>
      <c r="C18864" t="str">
        <f>_xlfn.XLOOKUP($B18864, STANDARDS!$A:$A, STANDARDS!$B:$B,,0,2)</f>
        <v>Scalby Fm, Ravenscar Gp</v>
      </c>
      <c r="D18864" t="s">
        <v>2158</v>
      </c>
      <c r="E18864" t="s">
        <v>2175</v>
      </c>
      <c r="F18864">
        <v>54.5</v>
      </c>
      <c r="G18864">
        <v>-0.5</v>
      </c>
      <c r="H18864">
        <v>0.01</v>
      </c>
      <c r="I18864" t="s">
        <v>592</v>
      </c>
      <c r="J18864" cm="1">
        <f t="array" ref="J18864:L18864">_xlfn.XLOOKUP($C18864, AGE!$A:$A,AGE!$B:$D,,0,2)</f>
        <v>171.2</v>
      </c>
      <c r="K18864">
        <v>2.9000000000000057</v>
      </c>
      <c r="L18864" t="str">
        <v xml:space="preserve">GSA 2018 </v>
      </c>
      <c r="M18864" t="s">
        <v>2409</v>
      </c>
      <c r="P18864" t="s">
        <v>243</v>
      </c>
      <c r="S18864">
        <v>-18.93</v>
      </c>
      <c r="U18864" t="s">
        <v>2311</v>
      </c>
      <c r="V18864">
        <v>1</v>
      </c>
      <c r="W18864" t="s">
        <v>2560</v>
      </c>
      <c r="AB18864" t="s">
        <v>248</v>
      </c>
      <c r="AC18864" t="s">
        <v>2646</v>
      </c>
    </row>
    <row r="18865" spans="1:29" x14ac:dyDescent="0.3">
      <c r="A18865">
        <v>26839</v>
      </c>
      <c r="B18865" s="15" t="s">
        <v>1926</v>
      </c>
      <c r="C18865" t="str">
        <f>_xlfn.XLOOKUP($B18865, STANDARDS!$A:$A, STANDARDS!$B:$B,,0,2)</f>
        <v>Scalby Fm, Ravenscar Gp</v>
      </c>
      <c r="D18865" t="s">
        <v>2158</v>
      </c>
      <c r="E18865" t="s">
        <v>2175</v>
      </c>
      <c r="F18865">
        <v>54.5</v>
      </c>
      <c r="G18865">
        <v>-0.5</v>
      </c>
      <c r="H18865">
        <v>0.01</v>
      </c>
      <c r="I18865" t="s">
        <v>592</v>
      </c>
      <c r="J18865" cm="1">
        <f t="array" ref="J18865:L18865">_xlfn.XLOOKUP($C18865, AGE!$A:$A,AGE!$B:$D,,0,2)</f>
        <v>171.2</v>
      </c>
      <c r="K18865">
        <v>2.9000000000000057</v>
      </c>
      <c r="L18865" t="str">
        <v xml:space="preserve">GSA 2018 </v>
      </c>
      <c r="M18865" t="s">
        <v>2409</v>
      </c>
      <c r="P18865" t="s">
        <v>243</v>
      </c>
      <c r="S18865">
        <v>-20.79</v>
      </c>
      <c r="U18865" t="s">
        <v>2311</v>
      </c>
      <c r="V18865">
        <v>1</v>
      </c>
      <c r="W18865" t="s">
        <v>2560</v>
      </c>
      <c r="AB18865" t="s">
        <v>248</v>
      </c>
      <c r="AC18865" t="s">
        <v>2646</v>
      </c>
    </row>
    <row r="18866" spans="1:29" x14ac:dyDescent="0.3">
      <c r="A18866">
        <v>26840</v>
      </c>
      <c r="B18866" s="15" t="s">
        <v>1908</v>
      </c>
      <c r="C18866" t="str">
        <f>_xlfn.XLOOKUP($B18866, STANDARDS!$A:$A, STANDARDS!$B:$B,,0,2)</f>
        <v>Scarborough Fm, Ravenscar Gp</v>
      </c>
      <c r="D18866" t="s">
        <v>2158</v>
      </c>
      <c r="E18866" t="s">
        <v>2175</v>
      </c>
      <c r="F18866">
        <v>54.5</v>
      </c>
      <c r="G18866">
        <v>-0.5</v>
      </c>
      <c r="H18866">
        <v>0.01</v>
      </c>
      <c r="I18866" t="s">
        <v>592</v>
      </c>
      <c r="J18866" cm="1">
        <f t="array" ref="J18866:L18866">_xlfn.XLOOKUP($C18866, AGE!$A:$A,AGE!$B:$D,,0,2)</f>
        <v>171.2</v>
      </c>
      <c r="K18866">
        <v>2.9000000000000057</v>
      </c>
      <c r="L18866" t="str">
        <v xml:space="preserve">GSA 2018 </v>
      </c>
      <c r="M18866" t="s">
        <v>2409</v>
      </c>
      <c r="P18866" t="s">
        <v>243</v>
      </c>
      <c r="S18866">
        <v>-21.04</v>
      </c>
      <c r="U18866" t="s">
        <v>2311</v>
      </c>
      <c r="V18866">
        <v>1</v>
      </c>
      <c r="W18866" t="s">
        <v>2560</v>
      </c>
      <c r="AB18866" t="s">
        <v>248</v>
      </c>
      <c r="AC18866" t="s">
        <v>2646</v>
      </c>
    </row>
    <row r="18867" spans="1:29" x14ac:dyDescent="0.3">
      <c r="A18867">
        <v>26841</v>
      </c>
      <c r="B18867" s="15" t="s">
        <v>1908</v>
      </c>
      <c r="C18867" t="str">
        <f>_xlfn.XLOOKUP($B18867, STANDARDS!$A:$A, STANDARDS!$B:$B,,0,2)</f>
        <v>Scarborough Fm, Ravenscar Gp</v>
      </c>
      <c r="D18867" t="s">
        <v>2158</v>
      </c>
      <c r="E18867" t="s">
        <v>2175</v>
      </c>
      <c r="F18867">
        <v>54.5</v>
      </c>
      <c r="G18867">
        <v>-0.5</v>
      </c>
      <c r="H18867">
        <v>0.01</v>
      </c>
      <c r="I18867" t="s">
        <v>592</v>
      </c>
      <c r="J18867" cm="1">
        <f t="array" ref="J18867:L18867">_xlfn.XLOOKUP($C18867, AGE!$A:$A,AGE!$B:$D,,0,2)</f>
        <v>171.2</v>
      </c>
      <c r="K18867">
        <v>2.9000000000000057</v>
      </c>
      <c r="L18867" t="str">
        <v xml:space="preserve">GSA 2018 </v>
      </c>
      <c r="M18867" t="s">
        <v>2409</v>
      </c>
      <c r="P18867" t="s">
        <v>243</v>
      </c>
      <c r="S18867">
        <v>-20.07</v>
      </c>
      <c r="U18867" t="s">
        <v>2311</v>
      </c>
      <c r="V18867">
        <v>1</v>
      </c>
      <c r="W18867" t="s">
        <v>2560</v>
      </c>
      <c r="AB18867" t="s">
        <v>248</v>
      </c>
      <c r="AC18867" t="s">
        <v>2646</v>
      </c>
    </row>
    <row r="18868" spans="1:29" x14ac:dyDescent="0.3">
      <c r="A18868">
        <v>26842</v>
      </c>
      <c r="B18868" s="15" t="s">
        <v>1908</v>
      </c>
      <c r="C18868" t="str">
        <f>_xlfn.XLOOKUP($B18868, STANDARDS!$A:$A, STANDARDS!$B:$B,,0,2)</f>
        <v>Scarborough Fm, Ravenscar Gp</v>
      </c>
      <c r="D18868" t="s">
        <v>2158</v>
      </c>
      <c r="E18868" t="s">
        <v>2175</v>
      </c>
      <c r="F18868">
        <v>54.5</v>
      </c>
      <c r="G18868">
        <v>-0.5</v>
      </c>
      <c r="H18868">
        <v>0.01</v>
      </c>
      <c r="I18868" t="s">
        <v>592</v>
      </c>
      <c r="J18868" cm="1">
        <f t="array" ref="J18868:L18868">_xlfn.XLOOKUP($C18868, AGE!$A:$A,AGE!$B:$D,,0,2)</f>
        <v>171.2</v>
      </c>
      <c r="K18868">
        <v>2.9000000000000057</v>
      </c>
      <c r="L18868" t="str">
        <v xml:space="preserve">GSA 2018 </v>
      </c>
      <c r="M18868" t="s">
        <v>2409</v>
      </c>
      <c r="P18868" t="s">
        <v>243</v>
      </c>
      <c r="S18868">
        <v>-21.66</v>
      </c>
      <c r="U18868" t="s">
        <v>2311</v>
      </c>
      <c r="V18868">
        <v>1</v>
      </c>
      <c r="W18868" t="s">
        <v>2560</v>
      </c>
      <c r="AB18868" t="s">
        <v>248</v>
      </c>
      <c r="AC18868" t="s">
        <v>2646</v>
      </c>
    </row>
    <row r="18869" spans="1:29" x14ac:dyDescent="0.3">
      <c r="A18869">
        <v>26843</v>
      </c>
      <c r="B18869" s="15" t="s">
        <v>1908</v>
      </c>
      <c r="C18869" t="str">
        <f>_xlfn.XLOOKUP($B18869, STANDARDS!$A:$A, STANDARDS!$B:$B,,0,2)</f>
        <v>Scarborough Fm, Ravenscar Gp</v>
      </c>
      <c r="D18869" t="s">
        <v>2158</v>
      </c>
      <c r="E18869" t="s">
        <v>2175</v>
      </c>
      <c r="F18869">
        <v>54.5</v>
      </c>
      <c r="G18869">
        <v>-0.5</v>
      </c>
      <c r="H18869">
        <v>0.01</v>
      </c>
      <c r="I18869" t="s">
        <v>592</v>
      </c>
      <c r="J18869" cm="1">
        <f t="array" ref="J18869:L18869">_xlfn.XLOOKUP($C18869, AGE!$A:$A,AGE!$B:$D,,0,2)</f>
        <v>171.2</v>
      </c>
      <c r="K18869">
        <v>2.9000000000000057</v>
      </c>
      <c r="L18869" t="str">
        <v xml:space="preserve">GSA 2018 </v>
      </c>
      <c r="M18869" t="s">
        <v>2409</v>
      </c>
      <c r="P18869" t="s">
        <v>243</v>
      </c>
      <c r="S18869">
        <v>-22.42</v>
      </c>
      <c r="U18869" t="s">
        <v>2311</v>
      </c>
      <c r="V18869">
        <v>1</v>
      </c>
      <c r="W18869" t="s">
        <v>2560</v>
      </c>
      <c r="AB18869" t="s">
        <v>248</v>
      </c>
      <c r="AC18869" t="s">
        <v>2646</v>
      </c>
    </row>
    <row r="18870" spans="1:29" x14ac:dyDescent="0.3">
      <c r="A18870">
        <v>26844</v>
      </c>
      <c r="B18870" s="15" t="s">
        <v>1908</v>
      </c>
      <c r="C18870" t="str">
        <f>_xlfn.XLOOKUP($B18870, STANDARDS!$A:$A, STANDARDS!$B:$B,,0,2)</f>
        <v>Scarborough Fm, Ravenscar Gp</v>
      </c>
      <c r="D18870" t="s">
        <v>2158</v>
      </c>
      <c r="E18870" t="s">
        <v>2175</v>
      </c>
      <c r="F18870">
        <v>54.5</v>
      </c>
      <c r="G18870">
        <v>-0.5</v>
      </c>
      <c r="H18870">
        <v>0.01</v>
      </c>
      <c r="I18870" t="s">
        <v>592</v>
      </c>
      <c r="J18870" cm="1">
        <f t="array" ref="J18870:L18870">_xlfn.XLOOKUP($C18870, AGE!$A:$A,AGE!$B:$D,,0,2)</f>
        <v>171.2</v>
      </c>
      <c r="K18870">
        <v>2.9000000000000057</v>
      </c>
      <c r="L18870" t="str">
        <v xml:space="preserve">GSA 2018 </v>
      </c>
      <c r="M18870" t="s">
        <v>2409</v>
      </c>
      <c r="P18870" t="s">
        <v>243</v>
      </c>
      <c r="S18870">
        <v>-21.78</v>
      </c>
      <c r="U18870" t="s">
        <v>2311</v>
      </c>
      <c r="V18870">
        <v>1</v>
      </c>
      <c r="W18870" t="s">
        <v>2560</v>
      </c>
      <c r="AB18870" t="s">
        <v>248</v>
      </c>
      <c r="AC18870" t="s">
        <v>2646</v>
      </c>
    </row>
    <row r="18871" spans="1:29" x14ac:dyDescent="0.3">
      <c r="A18871">
        <v>26845</v>
      </c>
      <c r="B18871" s="15" t="s">
        <v>1908</v>
      </c>
      <c r="C18871" t="str">
        <f>_xlfn.XLOOKUP($B18871, STANDARDS!$A:$A, STANDARDS!$B:$B,,0,2)</f>
        <v>Scarborough Fm, Ravenscar Gp</v>
      </c>
      <c r="D18871" t="s">
        <v>2158</v>
      </c>
      <c r="E18871" t="s">
        <v>2175</v>
      </c>
      <c r="F18871">
        <v>54.5</v>
      </c>
      <c r="G18871">
        <v>-0.5</v>
      </c>
      <c r="H18871">
        <v>0.01</v>
      </c>
      <c r="I18871" t="s">
        <v>592</v>
      </c>
      <c r="J18871" cm="1">
        <f t="array" ref="J18871:L18871">_xlfn.XLOOKUP($C18871, AGE!$A:$A,AGE!$B:$D,,0,2)</f>
        <v>171.2</v>
      </c>
      <c r="K18871">
        <v>2.9000000000000057</v>
      </c>
      <c r="L18871" t="str">
        <v xml:space="preserve">GSA 2018 </v>
      </c>
      <c r="M18871" t="s">
        <v>2409</v>
      </c>
      <c r="P18871" t="s">
        <v>243</v>
      </c>
      <c r="S18871">
        <v>-21.77</v>
      </c>
      <c r="U18871" t="s">
        <v>2311</v>
      </c>
      <c r="V18871">
        <v>1</v>
      </c>
      <c r="W18871" t="s">
        <v>2560</v>
      </c>
      <c r="AB18871" t="s">
        <v>248</v>
      </c>
      <c r="AC18871" t="s">
        <v>2646</v>
      </c>
    </row>
    <row r="18872" spans="1:29" x14ac:dyDescent="0.3">
      <c r="A18872">
        <v>26846</v>
      </c>
      <c r="B18872" s="15" t="s">
        <v>1908</v>
      </c>
      <c r="C18872" t="str">
        <f>_xlfn.XLOOKUP($B18872, STANDARDS!$A:$A, STANDARDS!$B:$B,,0,2)</f>
        <v>Scarborough Fm, Ravenscar Gp</v>
      </c>
      <c r="D18872" t="s">
        <v>2158</v>
      </c>
      <c r="E18872" t="s">
        <v>2175</v>
      </c>
      <c r="F18872">
        <v>54.5</v>
      </c>
      <c r="G18872">
        <v>-0.5</v>
      </c>
      <c r="H18872">
        <v>0.01</v>
      </c>
      <c r="I18872" t="s">
        <v>592</v>
      </c>
      <c r="J18872" cm="1">
        <f t="array" ref="J18872:L18872">_xlfn.XLOOKUP($C18872, AGE!$A:$A,AGE!$B:$D,,0,2)</f>
        <v>171.2</v>
      </c>
      <c r="K18872">
        <v>2.9000000000000057</v>
      </c>
      <c r="L18872" t="str">
        <v xml:space="preserve">GSA 2018 </v>
      </c>
      <c r="M18872" t="s">
        <v>2409</v>
      </c>
      <c r="P18872" t="s">
        <v>243</v>
      </c>
      <c r="S18872">
        <v>-21.9</v>
      </c>
      <c r="U18872" t="s">
        <v>2311</v>
      </c>
      <c r="V18872">
        <v>1</v>
      </c>
      <c r="W18872" t="s">
        <v>2560</v>
      </c>
      <c r="AB18872" t="s">
        <v>248</v>
      </c>
      <c r="AC18872" t="s">
        <v>2646</v>
      </c>
    </row>
    <row r="18873" spans="1:29" x14ac:dyDescent="0.3">
      <c r="A18873">
        <v>26847</v>
      </c>
      <c r="B18873" s="15" t="s">
        <v>1908</v>
      </c>
      <c r="C18873" t="str">
        <f>_xlfn.XLOOKUP($B18873, STANDARDS!$A:$A, STANDARDS!$B:$B,,0,2)</f>
        <v>Scarborough Fm, Ravenscar Gp</v>
      </c>
      <c r="D18873" t="s">
        <v>2158</v>
      </c>
      <c r="E18873" t="s">
        <v>2175</v>
      </c>
      <c r="F18873">
        <v>54.5</v>
      </c>
      <c r="G18873">
        <v>-0.5</v>
      </c>
      <c r="H18873">
        <v>0.01</v>
      </c>
      <c r="I18873" t="s">
        <v>592</v>
      </c>
      <c r="J18873" cm="1">
        <f t="array" ref="J18873:L18873">_xlfn.XLOOKUP($C18873, AGE!$A:$A,AGE!$B:$D,,0,2)</f>
        <v>171.2</v>
      </c>
      <c r="K18873">
        <v>2.9000000000000057</v>
      </c>
      <c r="L18873" t="str">
        <v xml:space="preserve">GSA 2018 </v>
      </c>
      <c r="M18873" t="s">
        <v>2409</v>
      </c>
      <c r="P18873" t="s">
        <v>243</v>
      </c>
      <c r="S18873">
        <v>-21.21</v>
      </c>
      <c r="U18873" t="s">
        <v>2311</v>
      </c>
      <c r="V18873">
        <v>1</v>
      </c>
      <c r="W18873" t="s">
        <v>2560</v>
      </c>
      <c r="AB18873" t="s">
        <v>248</v>
      </c>
      <c r="AC18873" t="s">
        <v>2646</v>
      </c>
    </row>
    <row r="18874" spans="1:29" x14ac:dyDescent="0.3">
      <c r="A18874">
        <v>26848</v>
      </c>
      <c r="B18874" s="15" t="s">
        <v>1927</v>
      </c>
      <c r="C18874" t="str">
        <f>_xlfn.XLOOKUP($B18874, STANDARDS!$A:$A, STANDARDS!$B:$B,,0,2)</f>
        <v>Undivided Tunal Fm; Mealla Fm; Maiz Gordo Fm</v>
      </c>
      <c r="D18874" t="s">
        <v>2207</v>
      </c>
      <c r="E18874" t="s">
        <v>2208</v>
      </c>
      <c r="J18874" cm="1">
        <f t="array" ref="J18874:L18874">_xlfn.XLOOKUP($C18874, AGE!$A:$A,AGE!$B:$D,,0,2)</f>
        <v>58.8</v>
      </c>
      <c r="K18874">
        <v>2.2000000000000028</v>
      </c>
      <c r="L18874" t="str">
        <v xml:space="preserve">GSA 2018 </v>
      </c>
      <c r="M18874" t="s">
        <v>2429</v>
      </c>
      <c r="P18874" t="s">
        <v>2342</v>
      </c>
      <c r="R18874">
        <v>0.22</v>
      </c>
      <c r="S18874">
        <v>-21.77</v>
      </c>
      <c r="U18874" t="s">
        <v>2307</v>
      </c>
      <c r="V18874">
        <v>1</v>
      </c>
      <c r="W18874" t="s">
        <v>2561</v>
      </c>
    </row>
    <row r="18875" spans="1:29" x14ac:dyDescent="0.3">
      <c r="A18875">
        <v>26849</v>
      </c>
      <c r="B18875" s="15" t="s">
        <v>1927</v>
      </c>
      <c r="C18875" t="str">
        <f>_xlfn.XLOOKUP($B18875, STANDARDS!$A:$A, STANDARDS!$B:$B,,0,2)</f>
        <v>Undivided Tunal Fm; Mealla Fm; Maiz Gordo Fm</v>
      </c>
      <c r="D18875" t="s">
        <v>2207</v>
      </c>
      <c r="E18875" t="s">
        <v>2208</v>
      </c>
      <c r="J18875" cm="1">
        <f t="array" ref="J18875:L18875">_xlfn.XLOOKUP($C18875, AGE!$A:$A,AGE!$B:$D,,0,2)</f>
        <v>58.8</v>
      </c>
      <c r="K18875">
        <v>2.2000000000000028</v>
      </c>
      <c r="L18875" t="str">
        <v xml:space="preserve">GSA 2018 </v>
      </c>
      <c r="M18875" t="s">
        <v>2429</v>
      </c>
      <c r="P18875" t="s">
        <v>2342</v>
      </c>
      <c r="R18875">
        <v>0.89</v>
      </c>
      <c r="S18875">
        <v>-22.3</v>
      </c>
      <c r="U18875" t="s">
        <v>2307</v>
      </c>
      <c r="V18875">
        <v>1</v>
      </c>
      <c r="W18875" t="s">
        <v>2561</v>
      </c>
    </row>
    <row r="18876" spans="1:29" x14ac:dyDescent="0.3">
      <c r="A18876">
        <v>26850</v>
      </c>
      <c r="B18876" s="15" t="s">
        <v>1927</v>
      </c>
      <c r="C18876" t="str">
        <f>_xlfn.XLOOKUP($B18876, STANDARDS!$A:$A, STANDARDS!$B:$B,,0,2)</f>
        <v>Undivided Tunal Fm; Mealla Fm; Maiz Gordo Fm</v>
      </c>
      <c r="D18876" t="s">
        <v>2207</v>
      </c>
      <c r="E18876" t="s">
        <v>2208</v>
      </c>
      <c r="J18876" cm="1">
        <f t="array" ref="J18876:L18876">_xlfn.XLOOKUP($C18876, AGE!$A:$A,AGE!$B:$D,,0,2)</f>
        <v>58.8</v>
      </c>
      <c r="K18876">
        <v>2.2000000000000028</v>
      </c>
      <c r="L18876" t="str">
        <v xml:space="preserve">GSA 2018 </v>
      </c>
      <c r="M18876" t="s">
        <v>2429</v>
      </c>
      <c r="P18876" t="s">
        <v>2342</v>
      </c>
      <c r="R18876">
        <v>0.1</v>
      </c>
      <c r="S18876">
        <v>-22.08</v>
      </c>
      <c r="U18876" t="s">
        <v>2307</v>
      </c>
      <c r="V18876">
        <v>1</v>
      </c>
      <c r="W18876" t="s">
        <v>2561</v>
      </c>
    </row>
    <row r="18877" spans="1:29" x14ac:dyDescent="0.3">
      <c r="A18877">
        <v>26851</v>
      </c>
      <c r="B18877" s="15" t="s">
        <v>1927</v>
      </c>
      <c r="C18877" t="str">
        <f>_xlfn.XLOOKUP($B18877, STANDARDS!$A:$A, STANDARDS!$B:$B,,0,2)</f>
        <v>Undivided Tunal Fm; Mealla Fm; Maiz Gordo Fm</v>
      </c>
      <c r="D18877" t="s">
        <v>2207</v>
      </c>
      <c r="E18877" t="s">
        <v>2208</v>
      </c>
      <c r="J18877" cm="1">
        <f t="array" ref="J18877:L18877">_xlfn.XLOOKUP($C18877, AGE!$A:$A,AGE!$B:$D,,0,2)</f>
        <v>58.8</v>
      </c>
      <c r="K18877">
        <v>2.2000000000000028</v>
      </c>
      <c r="L18877" t="str">
        <v xml:space="preserve">GSA 2018 </v>
      </c>
      <c r="M18877" t="s">
        <v>2429</v>
      </c>
      <c r="P18877" t="s">
        <v>2342</v>
      </c>
      <c r="R18877">
        <v>0.1</v>
      </c>
      <c r="S18877">
        <v>-22.13</v>
      </c>
      <c r="U18877" t="s">
        <v>2307</v>
      </c>
      <c r="V18877">
        <v>1</v>
      </c>
      <c r="W18877" t="s">
        <v>2561</v>
      </c>
    </row>
    <row r="18878" spans="1:29" x14ac:dyDescent="0.3">
      <c r="A18878">
        <v>26852</v>
      </c>
      <c r="B18878" s="15" t="s">
        <v>1927</v>
      </c>
      <c r="C18878" t="str">
        <f>_xlfn.XLOOKUP($B18878, STANDARDS!$A:$A, STANDARDS!$B:$B,,0,2)</f>
        <v>Undivided Tunal Fm; Mealla Fm; Maiz Gordo Fm</v>
      </c>
      <c r="D18878" t="s">
        <v>2207</v>
      </c>
      <c r="E18878" t="s">
        <v>2208</v>
      </c>
      <c r="J18878" cm="1">
        <f t="array" ref="J18878:L18878">_xlfn.XLOOKUP($C18878, AGE!$A:$A,AGE!$B:$D,,0,2)</f>
        <v>58.8</v>
      </c>
      <c r="K18878">
        <v>2.2000000000000028</v>
      </c>
      <c r="L18878" t="str">
        <v xml:space="preserve">GSA 2018 </v>
      </c>
      <c r="M18878" t="s">
        <v>2429</v>
      </c>
      <c r="P18878" t="s">
        <v>2342</v>
      </c>
      <c r="R18878">
        <v>0.42</v>
      </c>
      <c r="S18878">
        <v>-22.15</v>
      </c>
      <c r="U18878" t="s">
        <v>2307</v>
      </c>
      <c r="V18878">
        <v>1</v>
      </c>
      <c r="W18878" t="s">
        <v>2561</v>
      </c>
    </row>
    <row r="18879" spans="1:29" x14ac:dyDescent="0.3">
      <c r="A18879">
        <v>26853</v>
      </c>
      <c r="B18879" s="15" t="s">
        <v>1927</v>
      </c>
      <c r="C18879" t="str">
        <f>_xlfn.XLOOKUP($B18879, STANDARDS!$A:$A, STANDARDS!$B:$B,,0,2)</f>
        <v>Undivided Tunal Fm; Mealla Fm; Maiz Gordo Fm</v>
      </c>
      <c r="D18879" t="s">
        <v>2207</v>
      </c>
      <c r="E18879" t="s">
        <v>2208</v>
      </c>
      <c r="J18879" cm="1">
        <f t="array" ref="J18879:L18879">_xlfn.XLOOKUP($C18879, AGE!$A:$A,AGE!$B:$D,,0,2)</f>
        <v>58.8</v>
      </c>
      <c r="K18879">
        <v>2.2000000000000028</v>
      </c>
      <c r="L18879" t="str">
        <v xml:space="preserve">GSA 2018 </v>
      </c>
      <c r="M18879" t="s">
        <v>2429</v>
      </c>
      <c r="P18879" t="s">
        <v>2342</v>
      </c>
      <c r="R18879">
        <v>0.1</v>
      </c>
      <c r="S18879">
        <v>-22.1</v>
      </c>
      <c r="U18879" t="s">
        <v>2307</v>
      </c>
      <c r="V18879">
        <v>1</v>
      </c>
      <c r="W18879" t="s">
        <v>2561</v>
      </c>
    </row>
    <row r="18880" spans="1:29" x14ac:dyDescent="0.3">
      <c r="A18880">
        <v>26854</v>
      </c>
      <c r="B18880" s="15" t="s">
        <v>1927</v>
      </c>
      <c r="C18880" t="str">
        <f>_xlfn.XLOOKUP($B18880, STANDARDS!$A:$A, STANDARDS!$B:$B,,0,2)</f>
        <v>Undivided Tunal Fm; Mealla Fm; Maiz Gordo Fm</v>
      </c>
      <c r="D18880" t="s">
        <v>2207</v>
      </c>
      <c r="E18880" t="s">
        <v>2208</v>
      </c>
      <c r="J18880" cm="1">
        <f t="array" ref="J18880:L18880">_xlfn.XLOOKUP($C18880, AGE!$A:$A,AGE!$B:$D,,0,2)</f>
        <v>58.8</v>
      </c>
      <c r="K18880">
        <v>2.2000000000000028</v>
      </c>
      <c r="L18880" t="str">
        <v xml:space="preserve">GSA 2018 </v>
      </c>
      <c r="M18880" t="s">
        <v>2429</v>
      </c>
      <c r="P18880" t="s">
        <v>2342</v>
      </c>
      <c r="R18880">
        <v>0.1</v>
      </c>
      <c r="S18880">
        <v>-20.96</v>
      </c>
      <c r="U18880" t="s">
        <v>2307</v>
      </c>
      <c r="V18880">
        <v>1</v>
      </c>
      <c r="W18880" t="s">
        <v>2561</v>
      </c>
    </row>
    <row r="18881" spans="1:23" x14ac:dyDescent="0.3">
      <c r="A18881">
        <v>26855</v>
      </c>
      <c r="B18881" s="15" t="s">
        <v>1927</v>
      </c>
      <c r="C18881" t="str">
        <f>_xlfn.XLOOKUP($B18881, STANDARDS!$A:$A, STANDARDS!$B:$B,,0,2)</f>
        <v>Undivided Tunal Fm; Mealla Fm; Maiz Gordo Fm</v>
      </c>
      <c r="D18881" t="s">
        <v>2207</v>
      </c>
      <c r="E18881" t="s">
        <v>2208</v>
      </c>
      <c r="J18881" cm="1">
        <f t="array" ref="J18881:L18881">_xlfn.XLOOKUP($C18881, AGE!$A:$A,AGE!$B:$D,,0,2)</f>
        <v>58.8</v>
      </c>
      <c r="K18881">
        <v>2.2000000000000028</v>
      </c>
      <c r="L18881" t="str">
        <v xml:space="preserve">GSA 2018 </v>
      </c>
      <c r="M18881" t="s">
        <v>2429</v>
      </c>
      <c r="P18881" t="s">
        <v>2342</v>
      </c>
      <c r="R18881">
        <v>0.43</v>
      </c>
      <c r="S18881">
        <v>-21.53</v>
      </c>
      <c r="U18881" t="s">
        <v>2307</v>
      </c>
      <c r="V18881">
        <v>1</v>
      </c>
      <c r="W18881" t="s">
        <v>2561</v>
      </c>
    </row>
    <row r="18882" spans="1:23" x14ac:dyDescent="0.3">
      <c r="A18882">
        <v>26856</v>
      </c>
      <c r="B18882" s="15" t="s">
        <v>1927</v>
      </c>
      <c r="C18882" t="str">
        <f>_xlfn.XLOOKUP($B18882, STANDARDS!$A:$A, STANDARDS!$B:$B,,0,2)</f>
        <v>Undivided Tunal Fm; Mealla Fm; Maiz Gordo Fm</v>
      </c>
      <c r="D18882" t="s">
        <v>2207</v>
      </c>
      <c r="E18882" t="s">
        <v>2208</v>
      </c>
      <c r="J18882" cm="1">
        <f t="array" ref="J18882:L18882">_xlfn.XLOOKUP($C18882, AGE!$A:$A,AGE!$B:$D,,0,2)</f>
        <v>58.8</v>
      </c>
      <c r="K18882">
        <v>2.2000000000000028</v>
      </c>
      <c r="L18882" t="str">
        <v xml:space="preserve">GSA 2018 </v>
      </c>
      <c r="M18882" t="s">
        <v>2429</v>
      </c>
      <c r="P18882" t="s">
        <v>2342</v>
      </c>
      <c r="R18882">
        <v>0.13</v>
      </c>
      <c r="S18882">
        <v>-22.83</v>
      </c>
      <c r="U18882" t="s">
        <v>2307</v>
      </c>
      <c r="V18882">
        <v>1</v>
      </c>
      <c r="W18882" t="s">
        <v>2561</v>
      </c>
    </row>
    <row r="18883" spans="1:23" x14ac:dyDescent="0.3">
      <c r="A18883">
        <v>26857</v>
      </c>
      <c r="B18883" s="15" t="s">
        <v>1927</v>
      </c>
      <c r="C18883" t="str">
        <f>_xlfn.XLOOKUP($B18883, STANDARDS!$A:$A, STANDARDS!$B:$B,,0,2)</f>
        <v>Undivided Tunal Fm; Mealla Fm; Maiz Gordo Fm</v>
      </c>
      <c r="D18883" t="s">
        <v>2207</v>
      </c>
      <c r="E18883" t="s">
        <v>2208</v>
      </c>
      <c r="J18883" cm="1">
        <f t="array" ref="J18883:L18883">_xlfn.XLOOKUP($C18883, AGE!$A:$A,AGE!$B:$D,,0,2)</f>
        <v>58.8</v>
      </c>
      <c r="K18883">
        <v>2.2000000000000028</v>
      </c>
      <c r="L18883" t="str">
        <v xml:space="preserve">GSA 2018 </v>
      </c>
      <c r="M18883" t="s">
        <v>2429</v>
      </c>
      <c r="P18883" t="s">
        <v>2342</v>
      </c>
      <c r="R18883">
        <v>0.1</v>
      </c>
      <c r="S18883">
        <v>-24.94</v>
      </c>
      <c r="U18883" t="s">
        <v>2307</v>
      </c>
      <c r="V18883">
        <v>1</v>
      </c>
      <c r="W18883" t="s">
        <v>2561</v>
      </c>
    </row>
    <row r="18884" spans="1:23" x14ac:dyDescent="0.3">
      <c r="A18884">
        <v>26858</v>
      </c>
      <c r="B18884" s="15" t="s">
        <v>1927</v>
      </c>
      <c r="C18884" t="str">
        <f>_xlfn.XLOOKUP($B18884, STANDARDS!$A:$A, STANDARDS!$B:$B,,0,2)</f>
        <v>Undivided Tunal Fm; Mealla Fm; Maiz Gordo Fm</v>
      </c>
      <c r="D18884" t="s">
        <v>2207</v>
      </c>
      <c r="E18884" t="s">
        <v>2208</v>
      </c>
      <c r="J18884" cm="1">
        <f t="array" ref="J18884:L18884">_xlfn.XLOOKUP($C18884, AGE!$A:$A,AGE!$B:$D,,0,2)</f>
        <v>58.8</v>
      </c>
      <c r="K18884">
        <v>2.2000000000000028</v>
      </c>
      <c r="L18884" t="str">
        <v xml:space="preserve">GSA 2018 </v>
      </c>
      <c r="M18884" t="s">
        <v>2429</v>
      </c>
      <c r="P18884" t="s">
        <v>2342</v>
      </c>
      <c r="R18884">
        <v>0.17</v>
      </c>
      <c r="S18884">
        <v>-24.77</v>
      </c>
      <c r="U18884" t="s">
        <v>2307</v>
      </c>
      <c r="V18884">
        <v>1</v>
      </c>
      <c r="W18884" t="s">
        <v>2561</v>
      </c>
    </row>
    <row r="18885" spans="1:23" x14ac:dyDescent="0.3">
      <c r="A18885">
        <v>26859</v>
      </c>
      <c r="B18885" s="15" t="s">
        <v>1927</v>
      </c>
      <c r="C18885" t="str">
        <f>_xlfn.XLOOKUP($B18885, STANDARDS!$A:$A, STANDARDS!$B:$B,,0,2)</f>
        <v>Undivided Tunal Fm; Mealla Fm; Maiz Gordo Fm</v>
      </c>
      <c r="D18885" t="s">
        <v>2207</v>
      </c>
      <c r="E18885" t="s">
        <v>2208</v>
      </c>
      <c r="J18885" cm="1">
        <f t="array" ref="J18885:L18885">_xlfn.XLOOKUP($C18885, AGE!$A:$A,AGE!$B:$D,,0,2)</f>
        <v>58.8</v>
      </c>
      <c r="K18885">
        <v>2.2000000000000028</v>
      </c>
      <c r="L18885" t="str">
        <v xml:space="preserve">GSA 2018 </v>
      </c>
      <c r="M18885" t="s">
        <v>2429</v>
      </c>
      <c r="P18885" t="s">
        <v>2342</v>
      </c>
      <c r="R18885">
        <v>0.34</v>
      </c>
      <c r="S18885">
        <v>-24.48</v>
      </c>
      <c r="U18885" t="s">
        <v>2307</v>
      </c>
      <c r="V18885">
        <v>1</v>
      </c>
      <c r="W18885" t="s">
        <v>2561</v>
      </c>
    </row>
    <row r="18886" spans="1:23" x14ac:dyDescent="0.3">
      <c r="A18886">
        <v>26860</v>
      </c>
      <c r="B18886" s="15" t="s">
        <v>1927</v>
      </c>
      <c r="C18886" t="str">
        <f>_xlfn.XLOOKUP($B18886, STANDARDS!$A:$A, STANDARDS!$B:$B,,0,2)</f>
        <v>Undivided Tunal Fm; Mealla Fm; Maiz Gordo Fm</v>
      </c>
      <c r="D18886" t="s">
        <v>2207</v>
      </c>
      <c r="E18886" t="s">
        <v>2208</v>
      </c>
      <c r="J18886" cm="1">
        <f t="array" ref="J18886:L18886">_xlfn.XLOOKUP($C18886, AGE!$A:$A,AGE!$B:$D,,0,2)</f>
        <v>58.8</v>
      </c>
      <c r="K18886">
        <v>2.2000000000000028</v>
      </c>
      <c r="L18886" t="str">
        <v xml:space="preserve">GSA 2018 </v>
      </c>
      <c r="M18886" t="s">
        <v>2429</v>
      </c>
      <c r="P18886" t="s">
        <v>2342</v>
      </c>
      <c r="R18886">
        <v>0.1</v>
      </c>
      <c r="S18886">
        <v>-21.5</v>
      </c>
      <c r="U18886" t="s">
        <v>2307</v>
      </c>
      <c r="V18886">
        <v>1</v>
      </c>
      <c r="W18886" t="s">
        <v>2561</v>
      </c>
    </row>
    <row r="18887" spans="1:23" x14ac:dyDescent="0.3">
      <c r="A18887">
        <v>26861</v>
      </c>
      <c r="B18887" s="15" t="s">
        <v>1927</v>
      </c>
      <c r="C18887" t="str">
        <f>_xlfn.XLOOKUP($B18887, STANDARDS!$A:$A, STANDARDS!$B:$B,,0,2)</f>
        <v>Undivided Tunal Fm; Mealla Fm; Maiz Gordo Fm</v>
      </c>
      <c r="D18887" t="s">
        <v>2207</v>
      </c>
      <c r="E18887" t="s">
        <v>2208</v>
      </c>
      <c r="J18887" cm="1">
        <f t="array" ref="J18887:L18887">_xlfn.XLOOKUP($C18887, AGE!$A:$A,AGE!$B:$D,,0,2)</f>
        <v>58.8</v>
      </c>
      <c r="K18887">
        <v>2.2000000000000028</v>
      </c>
      <c r="L18887" t="str">
        <v xml:space="preserve">GSA 2018 </v>
      </c>
      <c r="M18887" t="s">
        <v>2429</v>
      </c>
      <c r="P18887" t="s">
        <v>2342</v>
      </c>
      <c r="R18887">
        <v>0.33</v>
      </c>
      <c r="S18887">
        <v>-23.04</v>
      </c>
      <c r="U18887" t="s">
        <v>2307</v>
      </c>
      <c r="V18887">
        <v>1</v>
      </c>
      <c r="W18887" t="s">
        <v>2561</v>
      </c>
    </row>
    <row r="18888" spans="1:23" x14ac:dyDescent="0.3">
      <c r="A18888">
        <v>26862</v>
      </c>
      <c r="B18888" s="15" t="s">
        <v>1927</v>
      </c>
      <c r="C18888" t="str">
        <f>_xlfn.XLOOKUP($B18888, STANDARDS!$A:$A, STANDARDS!$B:$B,,0,2)</f>
        <v>Undivided Tunal Fm; Mealla Fm; Maiz Gordo Fm</v>
      </c>
      <c r="D18888" t="s">
        <v>2207</v>
      </c>
      <c r="E18888" t="s">
        <v>2208</v>
      </c>
      <c r="J18888" cm="1">
        <f t="array" ref="J18888:L18888">_xlfn.XLOOKUP($C18888, AGE!$A:$A,AGE!$B:$D,,0,2)</f>
        <v>58.8</v>
      </c>
      <c r="K18888">
        <v>2.2000000000000028</v>
      </c>
      <c r="L18888" t="str">
        <v xml:space="preserve">GSA 2018 </v>
      </c>
      <c r="M18888" t="s">
        <v>2429</v>
      </c>
      <c r="P18888" t="s">
        <v>2342</v>
      </c>
      <c r="R18888">
        <v>0.41</v>
      </c>
      <c r="S18888">
        <v>-22.29</v>
      </c>
      <c r="U18888" t="s">
        <v>2307</v>
      </c>
      <c r="V18888">
        <v>1</v>
      </c>
      <c r="W18888" t="s">
        <v>2561</v>
      </c>
    </row>
    <row r="18889" spans="1:23" x14ac:dyDescent="0.3">
      <c r="A18889">
        <v>26863</v>
      </c>
      <c r="B18889" s="15" t="s">
        <v>1927</v>
      </c>
      <c r="C18889" t="str">
        <f>_xlfn.XLOOKUP($B18889, STANDARDS!$A:$A, STANDARDS!$B:$B,,0,2)</f>
        <v>Undivided Tunal Fm; Mealla Fm; Maiz Gordo Fm</v>
      </c>
      <c r="D18889" t="s">
        <v>2207</v>
      </c>
      <c r="E18889" t="s">
        <v>2208</v>
      </c>
      <c r="J18889" cm="1">
        <f t="array" ref="J18889:L18889">_xlfn.XLOOKUP($C18889, AGE!$A:$A,AGE!$B:$D,,0,2)</f>
        <v>58.8</v>
      </c>
      <c r="K18889">
        <v>2.2000000000000028</v>
      </c>
      <c r="L18889" t="str">
        <v xml:space="preserve">GSA 2018 </v>
      </c>
      <c r="M18889" t="s">
        <v>2429</v>
      </c>
      <c r="P18889" t="s">
        <v>2342</v>
      </c>
      <c r="R18889">
        <v>0.34</v>
      </c>
      <c r="S18889">
        <v>-22.23</v>
      </c>
      <c r="U18889" t="s">
        <v>2307</v>
      </c>
      <c r="V18889">
        <v>1</v>
      </c>
      <c r="W18889" t="s">
        <v>2561</v>
      </c>
    </row>
    <row r="18890" spans="1:23" x14ac:dyDescent="0.3">
      <c r="A18890">
        <v>26864</v>
      </c>
      <c r="B18890" s="15" t="s">
        <v>1927</v>
      </c>
      <c r="C18890" t="str">
        <f>_xlfn.XLOOKUP($B18890, STANDARDS!$A:$A, STANDARDS!$B:$B,,0,2)</f>
        <v>Undivided Tunal Fm; Mealla Fm; Maiz Gordo Fm</v>
      </c>
      <c r="D18890" t="s">
        <v>2207</v>
      </c>
      <c r="E18890" t="s">
        <v>2208</v>
      </c>
      <c r="J18890" cm="1">
        <f t="array" ref="J18890:L18890">_xlfn.XLOOKUP($C18890, AGE!$A:$A,AGE!$B:$D,,0,2)</f>
        <v>58.8</v>
      </c>
      <c r="K18890">
        <v>2.2000000000000028</v>
      </c>
      <c r="L18890" t="str">
        <v xml:space="preserve">GSA 2018 </v>
      </c>
      <c r="M18890" t="s">
        <v>2429</v>
      </c>
      <c r="P18890" t="s">
        <v>2342</v>
      </c>
      <c r="R18890">
        <v>0.17</v>
      </c>
      <c r="S18890">
        <v>-22.65</v>
      </c>
      <c r="U18890" t="s">
        <v>2307</v>
      </c>
      <c r="V18890">
        <v>1</v>
      </c>
      <c r="W18890" t="s">
        <v>2561</v>
      </c>
    </row>
    <row r="18891" spans="1:23" x14ac:dyDescent="0.3">
      <c r="A18891">
        <v>26865</v>
      </c>
      <c r="B18891" s="15" t="s">
        <v>1927</v>
      </c>
      <c r="C18891" t="str">
        <f>_xlfn.XLOOKUP($B18891, STANDARDS!$A:$A, STANDARDS!$B:$B,,0,2)</f>
        <v>Undivided Tunal Fm; Mealla Fm; Maiz Gordo Fm</v>
      </c>
      <c r="D18891" t="s">
        <v>2207</v>
      </c>
      <c r="E18891" t="s">
        <v>2208</v>
      </c>
      <c r="J18891" cm="1">
        <f t="array" ref="J18891:L18891">_xlfn.XLOOKUP($C18891, AGE!$A:$A,AGE!$B:$D,,0,2)</f>
        <v>58.8</v>
      </c>
      <c r="K18891">
        <v>2.2000000000000028</v>
      </c>
      <c r="L18891" t="str">
        <v xml:space="preserve">GSA 2018 </v>
      </c>
      <c r="M18891" t="s">
        <v>2429</v>
      </c>
      <c r="P18891" t="s">
        <v>2342</v>
      </c>
      <c r="R18891">
        <v>0.1</v>
      </c>
      <c r="S18891">
        <v>-23.48</v>
      </c>
      <c r="U18891" t="s">
        <v>2307</v>
      </c>
      <c r="V18891">
        <v>1</v>
      </c>
      <c r="W18891" t="s">
        <v>2561</v>
      </c>
    </row>
    <row r="18892" spans="1:23" x14ac:dyDescent="0.3">
      <c r="A18892">
        <v>26866</v>
      </c>
      <c r="B18892" s="15" t="s">
        <v>1927</v>
      </c>
      <c r="C18892" t="str">
        <f>_xlfn.XLOOKUP($B18892, STANDARDS!$A:$A, STANDARDS!$B:$B,,0,2)</f>
        <v>Undivided Tunal Fm; Mealla Fm; Maiz Gordo Fm</v>
      </c>
      <c r="D18892" t="s">
        <v>2207</v>
      </c>
      <c r="E18892" t="s">
        <v>2208</v>
      </c>
      <c r="J18892" cm="1">
        <f t="array" ref="J18892:L18892">_xlfn.XLOOKUP($C18892, AGE!$A:$A,AGE!$B:$D,,0,2)</f>
        <v>58.8</v>
      </c>
      <c r="K18892">
        <v>2.2000000000000028</v>
      </c>
      <c r="L18892" t="str">
        <v xml:space="preserve">GSA 2018 </v>
      </c>
      <c r="M18892" t="s">
        <v>2429</v>
      </c>
      <c r="P18892" t="s">
        <v>2342</v>
      </c>
      <c r="R18892">
        <v>0.2</v>
      </c>
      <c r="S18892">
        <v>-24.3</v>
      </c>
      <c r="U18892" t="s">
        <v>2307</v>
      </c>
      <c r="V18892">
        <v>1</v>
      </c>
      <c r="W18892" t="s">
        <v>2561</v>
      </c>
    </row>
    <row r="18893" spans="1:23" x14ac:dyDescent="0.3">
      <c r="A18893">
        <v>26867</v>
      </c>
      <c r="B18893" s="15" t="s">
        <v>1927</v>
      </c>
      <c r="C18893" t="str">
        <f>_xlfn.XLOOKUP($B18893, STANDARDS!$A:$A, STANDARDS!$B:$B,,0,2)</f>
        <v>Undivided Tunal Fm; Mealla Fm; Maiz Gordo Fm</v>
      </c>
      <c r="D18893" t="s">
        <v>2207</v>
      </c>
      <c r="E18893" t="s">
        <v>2208</v>
      </c>
      <c r="J18893" cm="1">
        <f t="array" ref="J18893:L18893">_xlfn.XLOOKUP($C18893, AGE!$A:$A,AGE!$B:$D,,0,2)</f>
        <v>58.8</v>
      </c>
      <c r="K18893">
        <v>2.2000000000000028</v>
      </c>
      <c r="L18893" t="str">
        <v xml:space="preserve">GSA 2018 </v>
      </c>
      <c r="M18893" t="s">
        <v>2429</v>
      </c>
      <c r="P18893" t="s">
        <v>2342</v>
      </c>
      <c r="R18893">
        <v>0.28999999999999998</v>
      </c>
      <c r="S18893">
        <v>-24.62</v>
      </c>
      <c r="U18893" t="s">
        <v>2307</v>
      </c>
      <c r="V18893">
        <v>1</v>
      </c>
      <c r="W18893" t="s">
        <v>2561</v>
      </c>
    </row>
    <row r="18894" spans="1:23" x14ac:dyDescent="0.3">
      <c r="A18894">
        <v>26868</v>
      </c>
      <c r="B18894" s="15" t="s">
        <v>1927</v>
      </c>
      <c r="C18894" t="str">
        <f>_xlfn.XLOOKUP($B18894, STANDARDS!$A:$A, STANDARDS!$B:$B,,0,2)</f>
        <v>Undivided Tunal Fm; Mealla Fm; Maiz Gordo Fm</v>
      </c>
      <c r="D18894" t="s">
        <v>2207</v>
      </c>
      <c r="E18894" t="s">
        <v>2208</v>
      </c>
      <c r="J18894" cm="1">
        <f t="array" ref="J18894:L18894">_xlfn.XLOOKUP($C18894, AGE!$A:$A,AGE!$B:$D,,0,2)</f>
        <v>58.8</v>
      </c>
      <c r="K18894">
        <v>2.2000000000000028</v>
      </c>
      <c r="L18894" t="str">
        <v xml:space="preserve">GSA 2018 </v>
      </c>
      <c r="M18894" t="s">
        <v>2429</v>
      </c>
      <c r="P18894" t="s">
        <v>2342</v>
      </c>
      <c r="R18894">
        <v>0.1</v>
      </c>
      <c r="S18894">
        <v>-24.77</v>
      </c>
      <c r="U18894" t="s">
        <v>2307</v>
      </c>
      <c r="V18894">
        <v>1</v>
      </c>
      <c r="W18894" t="s">
        <v>2561</v>
      </c>
    </row>
    <row r="18895" spans="1:23" x14ac:dyDescent="0.3">
      <c r="A18895">
        <v>26869</v>
      </c>
      <c r="B18895" s="15" t="s">
        <v>1927</v>
      </c>
      <c r="C18895" t="str">
        <f>_xlfn.XLOOKUP($B18895, STANDARDS!$A:$A, STANDARDS!$B:$B,,0,2)</f>
        <v>Undivided Tunal Fm; Mealla Fm; Maiz Gordo Fm</v>
      </c>
      <c r="D18895" t="s">
        <v>2207</v>
      </c>
      <c r="E18895" t="s">
        <v>2208</v>
      </c>
      <c r="J18895" cm="1">
        <f t="array" ref="J18895:L18895">_xlfn.XLOOKUP($C18895, AGE!$A:$A,AGE!$B:$D,,0,2)</f>
        <v>58.8</v>
      </c>
      <c r="K18895">
        <v>2.2000000000000028</v>
      </c>
      <c r="L18895" t="str">
        <v xml:space="preserve">GSA 2018 </v>
      </c>
      <c r="M18895" t="s">
        <v>2429</v>
      </c>
      <c r="P18895" t="s">
        <v>2342</v>
      </c>
      <c r="R18895">
        <v>0.23</v>
      </c>
      <c r="S18895">
        <v>-26.54</v>
      </c>
      <c r="U18895" t="s">
        <v>2307</v>
      </c>
      <c r="V18895">
        <v>1</v>
      </c>
      <c r="W18895" t="s">
        <v>2561</v>
      </c>
    </row>
    <row r="18896" spans="1:23" x14ac:dyDescent="0.3">
      <c r="A18896">
        <v>26870</v>
      </c>
      <c r="B18896" s="15" t="s">
        <v>1927</v>
      </c>
      <c r="C18896" t="str">
        <f>_xlfn.XLOOKUP($B18896, STANDARDS!$A:$A, STANDARDS!$B:$B,,0,2)</f>
        <v>Undivided Tunal Fm; Mealla Fm; Maiz Gordo Fm</v>
      </c>
      <c r="D18896" t="s">
        <v>2207</v>
      </c>
      <c r="E18896" t="s">
        <v>2208</v>
      </c>
      <c r="J18896" cm="1">
        <f t="array" ref="J18896:L18896">_xlfn.XLOOKUP($C18896, AGE!$A:$A,AGE!$B:$D,,0,2)</f>
        <v>58.8</v>
      </c>
      <c r="K18896">
        <v>2.2000000000000028</v>
      </c>
      <c r="L18896" t="str">
        <v xml:space="preserve">GSA 2018 </v>
      </c>
      <c r="M18896" t="s">
        <v>2429</v>
      </c>
      <c r="P18896" t="s">
        <v>2342</v>
      </c>
      <c r="R18896">
        <v>0.1</v>
      </c>
      <c r="S18896">
        <v>-26.22</v>
      </c>
      <c r="U18896" t="s">
        <v>2307</v>
      </c>
      <c r="V18896">
        <v>1</v>
      </c>
      <c r="W18896" t="s">
        <v>2561</v>
      </c>
    </row>
    <row r="18897" spans="1:23" x14ac:dyDescent="0.3">
      <c r="A18897">
        <v>26871</v>
      </c>
      <c r="B18897" s="15" t="s">
        <v>1927</v>
      </c>
      <c r="C18897" t="str">
        <f>_xlfn.XLOOKUP($B18897, STANDARDS!$A:$A, STANDARDS!$B:$B,,0,2)</f>
        <v>Undivided Tunal Fm; Mealla Fm; Maiz Gordo Fm</v>
      </c>
      <c r="D18897" t="s">
        <v>2207</v>
      </c>
      <c r="E18897" t="s">
        <v>2208</v>
      </c>
      <c r="J18897" cm="1">
        <f t="array" ref="J18897:L18897">_xlfn.XLOOKUP($C18897, AGE!$A:$A,AGE!$B:$D,,0,2)</f>
        <v>58.8</v>
      </c>
      <c r="K18897">
        <v>2.2000000000000028</v>
      </c>
      <c r="L18897" t="str">
        <v xml:space="preserve">GSA 2018 </v>
      </c>
      <c r="M18897" t="s">
        <v>2429</v>
      </c>
      <c r="P18897" t="s">
        <v>2342</v>
      </c>
      <c r="R18897">
        <v>0.1</v>
      </c>
      <c r="S18897">
        <v>-25.44</v>
      </c>
      <c r="U18897" t="s">
        <v>2307</v>
      </c>
      <c r="V18897">
        <v>1</v>
      </c>
      <c r="W18897" t="s">
        <v>2561</v>
      </c>
    </row>
    <row r="18898" spans="1:23" x14ac:dyDescent="0.3">
      <c r="A18898">
        <v>26872</v>
      </c>
      <c r="B18898" s="15" t="s">
        <v>1927</v>
      </c>
      <c r="C18898" t="str">
        <f>_xlfn.XLOOKUP($B18898, STANDARDS!$A:$A, STANDARDS!$B:$B,,0,2)</f>
        <v>Undivided Tunal Fm; Mealla Fm; Maiz Gordo Fm</v>
      </c>
      <c r="D18898" t="s">
        <v>2207</v>
      </c>
      <c r="E18898" t="s">
        <v>2208</v>
      </c>
      <c r="J18898" cm="1">
        <f t="array" ref="J18898:L18898">_xlfn.XLOOKUP($C18898, AGE!$A:$A,AGE!$B:$D,,0,2)</f>
        <v>58.8</v>
      </c>
      <c r="K18898">
        <v>2.2000000000000028</v>
      </c>
      <c r="L18898" t="str">
        <v xml:space="preserve">GSA 2018 </v>
      </c>
      <c r="M18898" t="s">
        <v>2429</v>
      </c>
      <c r="P18898" t="s">
        <v>2342</v>
      </c>
      <c r="R18898">
        <v>0.1</v>
      </c>
      <c r="S18898">
        <v>-25.72</v>
      </c>
      <c r="U18898" t="s">
        <v>2307</v>
      </c>
      <c r="V18898">
        <v>1</v>
      </c>
      <c r="W18898" t="s">
        <v>2561</v>
      </c>
    </row>
    <row r="18899" spans="1:23" x14ac:dyDescent="0.3">
      <c r="A18899">
        <v>26873</v>
      </c>
      <c r="B18899" s="15" t="s">
        <v>1927</v>
      </c>
      <c r="C18899" t="str">
        <f>_xlfn.XLOOKUP($B18899, STANDARDS!$A:$A, STANDARDS!$B:$B,,0,2)</f>
        <v>Undivided Tunal Fm; Mealla Fm; Maiz Gordo Fm</v>
      </c>
      <c r="D18899" t="s">
        <v>2207</v>
      </c>
      <c r="E18899" t="s">
        <v>2208</v>
      </c>
      <c r="J18899" cm="1">
        <f t="array" ref="J18899:L18899">_xlfn.XLOOKUP($C18899, AGE!$A:$A,AGE!$B:$D,,0,2)</f>
        <v>58.8</v>
      </c>
      <c r="K18899">
        <v>2.2000000000000028</v>
      </c>
      <c r="L18899" t="str">
        <v xml:space="preserve">GSA 2018 </v>
      </c>
      <c r="M18899" t="s">
        <v>2429</v>
      </c>
      <c r="P18899" t="s">
        <v>2342</v>
      </c>
      <c r="R18899">
        <v>0.1</v>
      </c>
      <c r="S18899">
        <v>-23.16</v>
      </c>
      <c r="U18899" t="s">
        <v>2307</v>
      </c>
      <c r="V18899">
        <v>1</v>
      </c>
      <c r="W18899" t="s">
        <v>2561</v>
      </c>
    </row>
    <row r="18900" spans="1:23" x14ac:dyDescent="0.3">
      <c r="A18900">
        <v>26874</v>
      </c>
      <c r="B18900" s="15" t="s">
        <v>1929</v>
      </c>
      <c r="C18900" t="str">
        <f>_xlfn.XLOOKUP($B18900, STANDARDS!$A:$A, STANDARDS!$B:$B,,0,2)</f>
        <v>Shuangmazhuang Fm</v>
      </c>
      <c r="D18900" t="s">
        <v>1064</v>
      </c>
      <c r="E18900" t="s">
        <v>2209</v>
      </c>
      <c r="J18900" cm="1">
        <f t="array" ref="J18900:L18900">_xlfn.XLOOKUP($C18900, AGE!$A:$A,AGE!$B:$D,,0,2)</f>
        <v>311.10000000000002</v>
      </c>
      <c r="K18900">
        <v>12.2</v>
      </c>
      <c r="L18900" t="str">
        <v xml:space="preserve">Wu et al. 2020; GSA 2018 </v>
      </c>
      <c r="M18900" t="s">
        <v>2352</v>
      </c>
      <c r="P18900" t="s">
        <v>243</v>
      </c>
      <c r="S18900" s="14">
        <v>-23</v>
      </c>
      <c r="U18900" t="s">
        <v>2307</v>
      </c>
      <c r="V18900">
        <v>1</v>
      </c>
      <c r="W18900" t="s">
        <v>2562</v>
      </c>
    </row>
    <row r="18901" spans="1:23" x14ac:dyDescent="0.3">
      <c r="A18901">
        <v>26875</v>
      </c>
      <c r="B18901" s="15" t="s">
        <v>1929</v>
      </c>
      <c r="C18901" t="str">
        <f>_xlfn.XLOOKUP($B18901, STANDARDS!$A:$A, STANDARDS!$B:$B,,0,2)</f>
        <v>Shuangmazhuang Fm</v>
      </c>
      <c r="D18901" t="s">
        <v>1064</v>
      </c>
      <c r="E18901" t="s">
        <v>2209</v>
      </c>
      <c r="J18901" cm="1">
        <f t="array" ref="J18901:L18901">_xlfn.XLOOKUP($C18901, AGE!$A:$A,AGE!$B:$D,,0,2)</f>
        <v>311.10000000000002</v>
      </c>
      <c r="K18901">
        <v>12.2</v>
      </c>
      <c r="L18901" t="str">
        <v xml:space="preserve">Wu et al. 2020; GSA 2018 </v>
      </c>
      <c r="M18901" t="s">
        <v>2352</v>
      </c>
      <c r="P18901" t="s">
        <v>243</v>
      </c>
      <c r="S18901" s="14">
        <v>-23.72</v>
      </c>
      <c r="U18901" t="s">
        <v>2307</v>
      </c>
      <c r="V18901">
        <v>1</v>
      </c>
      <c r="W18901" t="s">
        <v>2562</v>
      </c>
    </row>
    <row r="18902" spans="1:23" x14ac:dyDescent="0.3">
      <c r="A18902">
        <v>26876</v>
      </c>
      <c r="B18902" s="15" t="s">
        <v>1929</v>
      </c>
      <c r="C18902" t="str">
        <f>_xlfn.XLOOKUP($B18902, STANDARDS!$A:$A, STANDARDS!$B:$B,,0,2)</f>
        <v>Shuangmazhuang Fm</v>
      </c>
      <c r="D18902" t="s">
        <v>1064</v>
      </c>
      <c r="E18902" t="s">
        <v>2209</v>
      </c>
      <c r="J18902" cm="1">
        <f t="array" ref="J18902:L18902">_xlfn.XLOOKUP($C18902, AGE!$A:$A,AGE!$B:$D,,0,2)</f>
        <v>311.10000000000002</v>
      </c>
      <c r="K18902">
        <v>12.2</v>
      </c>
      <c r="L18902" t="str">
        <v xml:space="preserve">Wu et al. 2020; GSA 2018 </v>
      </c>
      <c r="M18902" t="s">
        <v>2352</v>
      </c>
      <c r="P18902" t="s">
        <v>243</v>
      </c>
      <c r="S18902" s="14">
        <v>-24.87</v>
      </c>
      <c r="U18902" t="s">
        <v>2307</v>
      </c>
      <c r="V18902">
        <v>1</v>
      </c>
      <c r="W18902" t="s">
        <v>2562</v>
      </c>
    </row>
    <row r="18903" spans="1:23" x14ac:dyDescent="0.3">
      <c r="A18903">
        <v>26877</v>
      </c>
      <c r="B18903" s="15" t="s">
        <v>1929</v>
      </c>
      <c r="C18903" t="str">
        <f>_xlfn.XLOOKUP($B18903, STANDARDS!$A:$A, STANDARDS!$B:$B,,0,2)</f>
        <v>Shuangmazhuang Fm</v>
      </c>
      <c r="D18903" t="s">
        <v>1064</v>
      </c>
      <c r="E18903" t="s">
        <v>2209</v>
      </c>
      <c r="J18903" cm="1">
        <f t="array" ref="J18903:L18903">_xlfn.XLOOKUP($C18903, AGE!$A:$A,AGE!$B:$D,,0,2)</f>
        <v>311.10000000000002</v>
      </c>
      <c r="K18903">
        <v>12.2</v>
      </c>
      <c r="L18903" t="str">
        <v xml:space="preserve">Wu et al. 2020; GSA 2018 </v>
      </c>
      <c r="M18903" t="s">
        <v>2352</v>
      </c>
      <c r="P18903" t="s">
        <v>243</v>
      </c>
      <c r="S18903" s="14">
        <v>-25.2</v>
      </c>
      <c r="U18903" t="s">
        <v>2307</v>
      </c>
      <c r="V18903">
        <v>1</v>
      </c>
      <c r="W18903" t="s">
        <v>2562</v>
      </c>
    </row>
    <row r="18904" spans="1:23" x14ac:dyDescent="0.3">
      <c r="A18904">
        <v>26878</v>
      </c>
      <c r="B18904" s="15" t="s">
        <v>1929</v>
      </c>
      <c r="C18904" t="str">
        <f>_xlfn.XLOOKUP($B18904, STANDARDS!$A:$A, STANDARDS!$B:$B,,0,2)</f>
        <v>Shuangmazhuang Fm</v>
      </c>
      <c r="D18904" t="s">
        <v>1064</v>
      </c>
      <c r="E18904" t="s">
        <v>2209</v>
      </c>
      <c r="J18904" cm="1">
        <f t="array" ref="J18904:L18904">_xlfn.XLOOKUP($C18904, AGE!$A:$A,AGE!$B:$D,,0,2)</f>
        <v>311.10000000000002</v>
      </c>
      <c r="K18904">
        <v>12.2</v>
      </c>
      <c r="L18904" t="str">
        <v xml:space="preserve">Wu et al. 2020; GSA 2018 </v>
      </c>
      <c r="M18904" t="s">
        <v>2352</v>
      </c>
      <c r="P18904" t="s">
        <v>243</v>
      </c>
      <c r="S18904" s="14">
        <v>-25.47</v>
      </c>
      <c r="U18904" t="s">
        <v>2307</v>
      </c>
      <c r="V18904">
        <v>1</v>
      </c>
      <c r="W18904" t="s">
        <v>2562</v>
      </c>
    </row>
    <row r="18905" spans="1:23" x14ac:dyDescent="0.3">
      <c r="A18905">
        <v>26879</v>
      </c>
      <c r="B18905" s="15" t="s">
        <v>1929</v>
      </c>
      <c r="C18905" t="str">
        <f>_xlfn.XLOOKUP($B18905, STANDARDS!$A:$A, STANDARDS!$B:$B,,0,2)</f>
        <v>Shuangmazhuang Fm</v>
      </c>
      <c r="D18905" t="s">
        <v>1064</v>
      </c>
      <c r="E18905" t="s">
        <v>2209</v>
      </c>
      <c r="J18905" cm="1">
        <f t="array" ref="J18905:L18905">_xlfn.XLOOKUP($C18905, AGE!$A:$A,AGE!$B:$D,,0,2)</f>
        <v>311.10000000000002</v>
      </c>
      <c r="K18905">
        <v>12.2</v>
      </c>
      <c r="L18905" t="str">
        <v xml:space="preserve">Wu et al. 2020; GSA 2018 </v>
      </c>
      <c r="M18905" t="s">
        <v>2352</v>
      </c>
      <c r="P18905" t="s">
        <v>243</v>
      </c>
      <c r="S18905" s="14">
        <v>-25.31</v>
      </c>
      <c r="U18905" t="s">
        <v>2307</v>
      </c>
      <c r="V18905">
        <v>1</v>
      </c>
      <c r="W18905" t="s">
        <v>2562</v>
      </c>
    </row>
    <row r="18906" spans="1:23" x14ac:dyDescent="0.3">
      <c r="A18906">
        <v>26880</v>
      </c>
      <c r="B18906" s="15" t="s">
        <v>1929</v>
      </c>
      <c r="C18906" t="str">
        <f>_xlfn.XLOOKUP($B18906, STANDARDS!$A:$A, STANDARDS!$B:$B,,0,2)</f>
        <v>Shuangmazhuang Fm</v>
      </c>
      <c r="D18906" t="s">
        <v>1064</v>
      </c>
      <c r="E18906" t="s">
        <v>2209</v>
      </c>
      <c r="J18906" cm="1">
        <f t="array" ref="J18906:L18906">_xlfn.XLOOKUP($C18906, AGE!$A:$A,AGE!$B:$D,,0,2)</f>
        <v>311.10000000000002</v>
      </c>
      <c r="K18906">
        <v>12.2</v>
      </c>
      <c r="L18906" t="str">
        <v xml:space="preserve">Wu et al. 2020; GSA 2018 </v>
      </c>
      <c r="M18906" t="s">
        <v>2352</v>
      </c>
      <c r="P18906" t="s">
        <v>243</v>
      </c>
      <c r="S18906" s="14">
        <v>-25.47</v>
      </c>
      <c r="U18906" t="s">
        <v>2307</v>
      </c>
      <c r="V18906">
        <v>1</v>
      </c>
      <c r="W18906" t="s">
        <v>2562</v>
      </c>
    </row>
    <row r="18907" spans="1:23" x14ac:dyDescent="0.3">
      <c r="A18907">
        <v>26881</v>
      </c>
      <c r="B18907" s="15" t="s">
        <v>1929</v>
      </c>
      <c r="C18907" t="str">
        <f>_xlfn.XLOOKUP($B18907, STANDARDS!$A:$A, STANDARDS!$B:$B,,0,2)</f>
        <v>Shuangmazhuang Fm</v>
      </c>
      <c r="D18907" t="s">
        <v>1064</v>
      </c>
      <c r="E18907" t="s">
        <v>2209</v>
      </c>
      <c r="J18907" cm="1">
        <f t="array" ref="J18907:L18907">_xlfn.XLOOKUP($C18907, AGE!$A:$A,AGE!$B:$D,,0,2)</f>
        <v>311.10000000000002</v>
      </c>
      <c r="K18907">
        <v>12.2</v>
      </c>
      <c r="L18907" t="str">
        <v xml:space="preserve">Wu et al. 2020; GSA 2018 </v>
      </c>
      <c r="M18907" t="s">
        <v>2352</v>
      </c>
      <c r="P18907" t="s">
        <v>243</v>
      </c>
      <c r="S18907" s="14">
        <v>-25.93</v>
      </c>
      <c r="U18907" t="s">
        <v>2307</v>
      </c>
      <c r="V18907">
        <v>1</v>
      </c>
      <c r="W18907" t="s">
        <v>2562</v>
      </c>
    </row>
    <row r="18908" spans="1:23" x14ac:dyDescent="0.3">
      <c r="A18908">
        <v>26882</v>
      </c>
      <c r="B18908" s="15" t="s">
        <v>1929</v>
      </c>
      <c r="C18908" t="str">
        <f>_xlfn.XLOOKUP($B18908, STANDARDS!$A:$A, STANDARDS!$B:$B,,0,2)</f>
        <v>Shuangmazhuang Fm</v>
      </c>
      <c r="D18908" t="s">
        <v>1064</v>
      </c>
      <c r="E18908" t="s">
        <v>2209</v>
      </c>
      <c r="J18908" cm="1">
        <f t="array" ref="J18908:L18908">_xlfn.XLOOKUP($C18908, AGE!$A:$A,AGE!$B:$D,,0,2)</f>
        <v>311.10000000000002</v>
      </c>
      <c r="K18908">
        <v>12.2</v>
      </c>
      <c r="L18908" t="str">
        <v xml:space="preserve">Wu et al. 2020; GSA 2018 </v>
      </c>
      <c r="M18908" t="s">
        <v>2352</v>
      </c>
      <c r="P18908" t="s">
        <v>243</v>
      </c>
      <c r="S18908" s="14">
        <v>-25.46</v>
      </c>
      <c r="U18908" t="s">
        <v>2307</v>
      </c>
      <c r="V18908">
        <v>1</v>
      </c>
      <c r="W18908" t="s">
        <v>2562</v>
      </c>
    </row>
    <row r="18909" spans="1:23" x14ac:dyDescent="0.3">
      <c r="A18909">
        <v>26883</v>
      </c>
      <c r="B18909" s="15" t="s">
        <v>1929</v>
      </c>
      <c r="C18909" t="str">
        <f>_xlfn.XLOOKUP($B18909, STANDARDS!$A:$A, STANDARDS!$B:$B,,0,2)</f>
        <v>Shuangmazhuang Fm</v>
      </c>
      <c r="D18909" t="s">
        <v>1064</v>
      </c>
      <c r="E18909" t="s">
        <v>2209</v>
      </c>
      <c r="J18909" cm="1">
        <f t="array" ref="J18909:L18909">_xlfn.XLOOKUP($C18909, AGE!$A:$A,AGE!$B:$D,,0,2)</f>
        <v>311.10000000000002</v>
      </c>
      <c r="K18909">
        <v>12.2</v>
      </c>
      <c r="L18909" t="str">
        <v xml:space="preserve">Wu et al. 2020; GSA 2018 </v>
      </c>
      <c r="M18909" t="s">
        <v>2352</v>
      </c>
      <c r="P18909" t="s">
        <v>243</v>
      </c>
      <c r="S18909" s="14">
        <v>-25.82</v>
      </c>
      <c r="U18909" t="s">
        <v>2307</v>
      </c>
      <c r="V18909">
        <v>1</v>
      </c>
      <c r="W18909" t="s">
        <v>2562</v>
      </c>
    </row>
    <row r="18910" spans="1:23" x14ac:dyDescent="0.3">
      <c r="A18910">
        <v>26884</v>
      </c>
      <c r="B18910" s="15" t="s">
        <v>1929</v>
      </c>
      <c r="C18910" t="str">
        <f>_xlfn.XLOOKUP($B18910, STANDARDS!$A:$A, STANDARDS!$B:$B,,0,2)</f>
        <v>Shuangmazhuang Fm</v>
      </c>
      <c r="D18910" t="s">
        <v>1064</v>
      </c>
      <c r="E18910" t="s">
        <v>2209</v>
      </c>
      <c r="J18910" cm="1">
        <f t="array" ref="J18910:L18910">_xlfn.XLOOKUP($C18910, AGE!$A:$A,AGE!$B:$D,,0,2)</f>
        <v>311.10000000000002</v>
      </c>
      <c r="K18910">
        <v>12.2</v>
      </c>
      <c r="L18910" t="str">
        <v xml:space="preserve">Wu et al. 2020; GSA 2018 </v>
      </c>
      <c r="M18910" t="s">
        <v>2352</v>
      </c>
      <c r="P18910" t="s">
        <v>243</v>
      </c>
      <c r="S18910" s="14">
        <v>-25.48</v>
      </c>
      <c r="U18910" t="s">
        <v>2307</v>
      </c>
      <c r="V18910">
        <v>1</v>
      </c>
      <c r="W18910" t="s">
        <v>2562</v>
      </c>
    </row>
    <row r="18911" spans="1:23" x14ac:dyDescent="0.3">
      <c r="A18911">
        <v>26885</v>
      </c>
      <c r="B18911" s="15" t="s">
        <v>1929</v>
      </c>
      <c r="C18911" t="str">
        <f>_xlfn.XLOOKUP($B18911, STANDARDS!$A:$A, STANDARDS!$B:$B,,0,2)</f>
        <v>Shuangmazhuang Fm</v>
      </c>
      <c r="D18911" t="s">
        <v>1064</v>
      </c>
      <c r="E18911" t="s">
        <v>2209</v>
      </c>
      <c r="J18911" cm="1">
        <f t="array" ref="J18911:L18911">_xlfn.XLOOKUP($C18911, AGE!$A:$A,AGE!$B:$D,,0,2)</f>
        <v>311.10000000000002</v>
      </c>
      <c r="K18911">
        <v>12.2</v>
      </c>
      <c r="L18911" t="str">
        <v xml:space="preserve">Wu et al. 2020; GSA 2018 </v>
      </c>
      <c r="M18911" t="s">
        <v>2352</v>
      </c>
      <c r="P18911" t="s">
        <v>243</v>
      </c>
      <c r="S18911" s="14">
        <v>-25.61</v>
      </c>
      <c r="U18911" t="s">
        <v>2307</v>
      </c>
      <c r="V18911">
        <v>1</v>
      </c>
      <c r="W18911" t="s">
        <v>2562</v>
      </c>
    </row>
    <row r="18912" spans="1:23" x14ac:dyDescent="0.3">
      <c r="A18912">
        <v>26886</v>
      </c>
      <c r="B18912" s="15" t="s">
        <v>1929</v>
      </c>
      <c r="C18912" t="str">
        <f>_xlfn.XLOOKUP($B18912, STANDARDS!$A:$A, STANDARDS!$B:$B,,0,2)</f>
        <v>Shuangmazhuang Fm</v>
      </c>
      <c r="D18912" t="s">
        <v>1064</v>
      </c>
      <c r="E18912" t="s">
        <v>2209</v>
      </c>
      <c r="J18912" cm="1">
        <f t="array" ref="J18912:L18912">_xlfn.XLOOKUP($C18912, AGE!$A:$A,AGE!$B:$D,,0,2)</f>
        <v>311.10000000000002</v>
      </c>
      <c r="K18912">
        <v>12.2</v>
      </c>
      <c r="L18912" t="str">
        <v xml:space="preserve">Wu et al. 2020; GSA 2018 </v>
      </c>
      <c r="M18912" t="s">
        <v>2352</v>
      </c>
      <c r="P18912" t="s">
        <v>243</v>
      </c>
      <c r="S18912" s="14">
        <v>-25.34</v>
      </c>
      <c r="U18912" t="s">
        <v>2307</v>
      </c>
      <c r="V18912">
        <v>1</v>
      </c>
      <c r="W18912" t="s">
        <v>2562</v>
      </c>
    </row>
    <row r="18913" spans="1:23" x14ac:dyDescent="0.3">
      <c r="A18913">
        <v>26887</v>
      </c>
      <c r="B18913" s="15" t="s">
        <v>1929</v>
      </c>
      <c r="C18913" t="str">
        <f>_xlfn.XLOOKUP($B18913, STANDARDS!$A:$A, STANDARDS!$B:$B,,0,2)</f>
        <v>Shuangmazhuang Fm</v>
      </c>
      <c r="D18913" t="s">
        <v>1064</v>
      </c>
      <c r="E18913" t="s">
        <v>2209</v>
      </c>
      <c r="J18913" cm="1">
        <f t="array" ref="J18913:L18913">_xlfn.XLOOKUP($C18913, AGE!$A:$A,AGE!$B:$D,,0,2)</f>
        <v>311.10000000000002</v>
      </c>
      <c r="K18913">
        <v>12.2</v>
      </c>
      <c r="L18913" t="str">
        <v xml:space="preserve">Wu et al. 2020; GSA 2018 </v>
      </c>
      <c r="M18913" t="s">
        <v>2352</v>
      </c>
      <c r="P18913" t="s">
        <v>243</v>
      </c>
      <c r="S18913" s="14">
        <v>-25.84</v>
      </c>
      <c r="U18913" t="s">
        <v>2307</v>
      </c>
      <c r="V18913">
        <v>1</v>
      </c>
      <c r="W18913" t="s">
        <v>2562</v>
      </c>
    </row>
    <row r="18914" spans="1:23" x14ac:dyDescent="0.3">
      <c r="A18914">
        <v>26888</v>
      </c>
      <c r="B18914" s="15" t="s">
        <v>1931</v>
      </c>
      <c r="C18914" t="str">
        <f>_xlfn.XLOOKUP($B18914, STANDARDS!$A:$A, STANDARDS!$B:$B,,0,2)</f>
        <v>Shetai Fm</v>
      </c>
      <c r="D18914" t="s">
        <v>1064</v>
      </c>
      <c r="E18914" t="s">
        <v>2209</v>
      </c>
      <c r="J18914" cm="1">
        <f t="array" ref="J18914:L18914">_xlfn.XLOOKUP($C18914, AGE!$A:$A,AGE!$B:$D,,0,2)</f>
        <v>305.39999999999998</v>
      </c>
      <c r="K18914">
        <v>53.499999999999972</v>
      </c>
      <c r="L18914" t="str">
        <v xml:space="preserve">GSA 2018 </v>
      </c>
      <c r="M18914" t="s">
        <v>2352</v>
      </c>
      <c r="P18914" t="s">
        <v>243</v>
      </c>
      <c r="S18914" s="14">
        <v>-24.91</v>
      </c>
      <c r="U18914" t="s">
        <v>2307</v>
      </c>
      <c r="V18914">
        <v>1</v>
      </c>
      <c r="W18914" t="s">
        <v>2562</v>
      </c>
    </row>
    <row r="18915" spans="1:23" x14ac:dyDescent="0.3">
      <c r="A18915">
        <v>26889</v>
      </c>
      <c r="B18915" s="15" t="s">
        <v>1931</v>
      </c>
      <c r="C18915" t="str">
        <f>_xlfn.XLOOKUP($B18915, STANDARDS!$A:$A, STANDARDS!$B:$B,,0,2)</f>
        <v>Shetai Fm</v>
      </c>
      <c r="D18915" t="s">
        <v>1064</v>
      </c>
      <c r="E18915" t="s">
        <v>2209</v>
      </c>
      <c r="J18915" cm="1">
        <f t="array" ref="J18915:L18915">_xlfn.XLOOKUP($C18915, AGE!$A:$A,AGE!$B:$D,,0,2)</f>
        <v>305.39999999999998</v>
      </c>
      <c r="K18915">
        <v>53.499999999999972</v>
      </c>
      <c r="L18915" t="str">
        <v xml:space="preserve">GSA 2018 </v>
      </c>
      <c r="M18915" t="s">
        <v>2352</v>
      </c>
      <c r="P18915" t="s">
        <v>243</v>
      </c>
      <c r="S18915" s="14">
        <v>-24.5</v>
      </c>
      <c r="U18915" t="s">
        <v>2307</v>
      </c>
      <c r="V18915">
        <v>1</v>
      </c>
      <c r="W18915" t="s">
        <v>2562</v>
      </c>
    </row>
    <row r="18916" spans="1:23" x14ac:dyDescent="0.3">
      <c r="A18916">
        <v>26890</v>
      </c>
      <c r="B18916" s="15" t="s">
        <v>1931</v>
      </c>
      <c r="C18916" t="str">
        <f>_xlfn.XLOOKUP($B18916, STANDARDS!$A:$A, STANDARDS!$B:$B,,0,2)</f>
        <v>Shetai Fm</v>
      </c>
      <c r="D18916" t="s">
        <v>1064</v>
      </c>
      <c r="E18916" t="s">
        <v>2209</v>
      </c>
      <c r="J18916" cm="1">
        <f t="array" ref="J18916:L18916">_xlfn.XLOOKUP($C18916, AGE!$A:$A,AGE!$B:$D,,0,2)</f>
        <v>305.39999999999998</v>
      </c>
      <c r="K18916">
        <v>53.499999999999972</v>
      </c>
      <c r="L18916" t="str">
        <v xml:space="preserve">GSA 2018 </v>
      </c>
      <c r="M18916" t="s">
        <v>2352</v>
      </c>
      <c r="P18916" t="s">
        <v>243</v>
      </c>
      <c r="S18916" s="14">
        <v>-24.62</v>
      </c>
      <c r="U18916" t="s">
        <v>2307</v>
      </c>
      <c r="V18916">
        <v>1</v>
      </c>
      <c r="W18916" t="s">
        <v>2562</v>
      </c>
    </row>
    <row r="18917" spans="1:23" x14ac:dyDescent="0.3">
      <c r="A18917">
        <v>26891</v>
      </c>
      <c r="B18917" s="15" t="s">
        <v>1931</v>
      </c>
      <c r="C18917" t="str">
        <f>_xlfn.XLOOKUP($B18917, STANDARDS!$A:$A, STANDARDS!$B:$B,,0,2)</f>
        <v>Shetai Fm</v>
      </c>
      <c r="D18917" t="s">
        <v>1064</v>
      </c>
      <c r="E18917" t="s">
        <v>2209</v>
      </c>
      <c r="J18917" cm="1">
        <f t="array" ref="J18917:L18917">_xlfn.XLOOKUP($C18917, AGE!$A:$A,AGE!$B:$D,,0,2)</f>
        <v>305.39999999999998</v>
      </c>
      <c r="K18917">
        <v>53.499999999999972</v>
      </c>
      <c r="L18917" t="str">
        <v xml:space="preserve">GSA 2018 </v>
      </c>
      <c r="M18917" t="s">
        <v>2352</v>
      </c>
      <c r="P18917" t="s">
        <v>243</v>
      </c>
      <c r="S18917" s="14">
        <v>-23.51</v>
      </c>
      <c r="U18917" t="s">
        <v>2307</v>
      </c>
      <c r="V18917">
        <v>1</v>
      </c>
      <c r="W18917" t="s">
        <v>2562</v>
      </c>
    </row>
    <row r="18918" spans="1:23" x14ac:dyDescent="0.3">
      <c r="A18918">
        <v>26892</v>
      </c>
      <c r="B18918" s="15" t="s">
        <v>1933</v>
      </c>
      <c r="C18918" t="str">
        <f>_xlfn.XLOOKUP($B18918, STANDARDS!$A:$A, STANDARDS!$B:$B,,0,2)</f>
        <v>Shetai Fm</v>
      </c>
      <c r="D18918" t="s">
        <v>1064</v>
      </c>
      <c r="E18918" t="s">
        <v>2209</v>
      </c>
      <c r="J18918" cm="1">
        <f t="array" ref="J18918:L18918">_xlfn.XLOOKUP($C18918, AGE!$A:$A,AGE!$B:$D,,0,2)</f>
        <v>305.39999999999998</v>
      </c>
      <c r="K18918">
        <v>53.499999999999972</v>
      </c>
      <c r="L18918" t="str">
        <v xml:space="preserve">GSA 2018 </v>
      </c>
      <c r="M18918" t="s">
        <v>2352</v>
      </c>
      <c r="P18918" t="s">
        <v>243</v>
      </c>
      <c r="S18918" s="14">
        <v>-22.1</v>
      </c>
      <c r="U18918" t="s">
        <v>2307</v>
      </c>
      <c r="V18918">
        <v>1</v>
      </c>
      <c r="W18918" t="s">
        <v>2562</v>
      </c>
    </row>
    <row r="18919" spans="1:23" x14ac:dyDescent="0.3">
      <c r="A18919">
        <v>26893</v>
      </c>
      <c r="B18919" s="15" t="s">
        <v>1933</v>
      </c>
      <c r="C18919" t="str">
        <f>_xlfn.XLOOKUP($B18919, STANDARDS!$A:$A, STANDARDS!$B:$B,,0,2)</f>
        <v>Shetai Fm</v>
      </c>
      <c r="D18919" t="s">
        <v>1064</v>
      </c>
      <c r="E18919" t="s">
        <v>2209</v>
      </c>
      <c r="J18919" cm="1">
        <f t="array" ref="J18919:L18919">_xlfn.XLOOKUP($C18919, AGE!$A:$A,AGE!$B:$D,,0,2)</f>
        <v>305.39999999999998</v>
      </c>
      <c r="K18919">
        <v>53.499999999999972</v>
      </c>
      <c r="L18919" t="str">
        <v xml:space="preserve">GSA 2018 </v>
      </c>
      <c r="M18919" t="s">
        <v>2352</v>
      </c>
      <c r="P18919" t="s">
        <v>243</v>
      </c>
      <c r="S18919" s="14">
        <v>-22.3</v>
      </c>
      <c r="U18919" t="s">
        <v>2307</v>
      </c>
      <c r="V18919">
        <v>1</v>
      </c>
      <c r="W18919" t="s">
        <v>2562</v>
      </c>
    </row>
    <row r="18920" spans="1:23" x14ac:dyDescent="0.3">
      <c r="A18920">
        <v>26894</v>
      </c>
      <c r="B18920" s="15" t="s">
        <v>1934</v>
      </c>
      <c r="C18920" t="str">
        <f>_xlfn.XLOOKUP($B18920, STANDARDS!$A:$A, STANDARDS!$B:$B,,0,2)</f>
        <v>Shanxi Fm</v>
      </c>
      <c r="D18920" t="s">
        <v>1064</v>
      </c>
      <c r="E18920" t="s">
        <v>2210</v>
      </c>
      <c r="J18920" cm="1">
        <f t="array" ref="J18920:L18920">_xlfn.XLOOKUP($C18920, AGE!$A:$A,AGE!$B:$D,,0,2)</f>
        <v>285.89999999999998</v>
      </c>
      <c r="K18920">
        <v>13</v>
      </c>
      <c r="L18920" t="str">
        <v>Zhang et al. 1997, GSA 2018</v>
      </c>
      <c r="M18920" t="s">
        <v>2352</v>
      </c>
      <c r="P18920" t="s">
        <v>243</v>
      </c>
      <c r="S18920" s="14">
        <v>-25.3</v>
      </c>
      <c r="U18920" t="s">
        <v>2307</v>
      </c>
      <c r="V18920">
        <v>1</v>
      </c>
      <c r="W18920" t="s">
        <v>2562</v>
      </c>
    </row>
    <row r="18921" spans="1:23" x14ac:dyDescent="0.3">
      <c r="A18921">
        <v>26895</v>
      </c>
      <c r="B18921" s="15" t="s">
        <v>1934</v>
      </c>
      <c r="C18921" t="str">
        <f>_xlfn.XLOOKUP($B18921, STANDARDS!$A:$A, STANDARDS!$B:$B,,0,2)</f>
        <v>Shanxi Fm</v>
      </c>
      <c r="D18921" t="s">
        <v>1064</v>
      </c>
      <c r="E18921" t="s">
        <v>2210</v>
      </c>
      <c r="J18921" cm="1">
        <f t="array" ref="J18921:L18921">_xlfn.XLOOKUP($C18921, AGE!$A:$A,AGE!$B:$D,,0,2)</f>
        <v>285.89999999999998</v>
      </c>
      <c r="K18921">
        <v>13</v>
      </c>
      <c r="L18921" t="str">
        <v>Zhang et al. 1997, GSA 2018</v>
      </c>
      <c r="M18921" t="s">
        <v>2352</v>
      </c>
      <c r="P18921" t="s">
        <v>243</v>
      </c>
      <c r="S18921" s="14">
        <v>-23.85</v>
      </c>
      <c r="U18921" t="s">
        <v>2307</v>
      </c>
      <c r="V18921">
        <v>1</v>
      </c>
      <c r="W18921" t="s">
        <v>2562</v>
      </c>
    </row>
    <row r="18922" spans="1:23" x14ac:dyDescent="0.3">
      <c r="A18922">
        <v>26896</v>
      </c>
      <c r="B18922" s="15" t="s">
        <v>1934</v>
      </c>
      <c r="C18922" t="str">
        <f>_xlfn.XLOOKUP($B18922, STANDARDS!$A:$A, STANDARDS!$B:$B,,0,2)</f>
        <v>Shanxi Fm</v>
      </c>
      <c r="D18922" t="s">
        <v>1064</v>
      </c>
      <c r="E18922" t="s">
        <v>2210</v>
      </c>
      <c r="J18922" cm="1">
        <f t="array" ref="J18922:L18922">_xlfn.XLOOKUP($C18922, AGE!$A:$A,AGE!$B:$D,,0,2)</f>
        <v>285.89999999999998</v>
      </c>
      <c r="K18922">
        <v>13</v>
      </c>
      <c r="L18922" t="str">
        <v>Zhang et al. 1997, GSA 2018</v>
      </c>
      <c r="M18922" t="s">
        <v>2352</v>
      </c>
      <c r="P18922" t="s">
        <v>243</v>
      </c>
      <c r="S18922" s="14">
        <v>-23.05</v>
      </c>
      <c r="U18922" t="s">
        <v>2307</v>
      </c>
      <c r="V18922">
        <v>1</v>
      </c>
      <c r="W18922" t="s">
        <v>2562</v>
      </c>
    </row>
    <row r="18923" spans="1:23" x14ac:dyDescent="0.3">
      <c r="A18923">
        <v>26897</v>
      </c>
      <c r="B18923" s="15" t="s">
        <v>1934</v>
      </c>
      <c r="C18923" t="str">
        <f>_xlfn.XLOOKUP($B18923, STANDARDS!$A:$A, STANDARDS!$B:$B,,0,2)</f>
        <v>Shanxi Fm</v>
      </c>
      <c r="D18923" t="s">
        <v>1064</v>
      </c>
      <c r="E18923" t="s">
        <v>2210</v>
      </c>
      <c r="J18923" cm="1">
        <f t="array" ref="J18923:L18923">_xlfn.XLOOKUP($C18923, AGE!$A:$A,AGE!$B:$D,,0,2)</f>
        <v>285.89999999999998</v>
      </c>
      <c r="K18923">
        <v>13</v>
      </c>
      <c r="L18923" t="str">
        <v>Zhang et al. 1997, GSA 2018</v>
      </c>
      <c r="M18923" t="s">
        <v>2352</v>
      </c>
      <c r="P18923" t="s">
        <v>243</v>
      </c>
      <c r="S18923" s="14">
        <v>-23.45</v>
      </c>
      <c r="U18923" t="s">
        <v>2307</v>
      </c>
      <c r="V18923">
        <v>1</v>
      </c>
      <c r="W18923" t="s">
        <v>2562</v>
      </c>
    </row>
    <row r="18924" spans="1:23" x14ac:dyDescent="0.3">
      <c r="A18924">
        <v>26898</v>
      </c>
      <c r="B18924" s="15" t="s">
        <v>1934</v>
      </c>
      <c r="C18924" t="str">
        <f>_xlfn.XLOOKUP($B18924, STANDARDS!$A:$A, STANDARDS!$B:$B,,0,2)</f>
        <v>Shanxi Fm</v>
      </c>
      <c r="D18924" t="s">
        <v>1064</v>
      </c>
      <c r="E18924" t="s">
        <v>2210</v>
      </c>
      <c r="J18924" cm="1">
        <f t="array" ref="J18924:L18924">_xlfn.XLOOKUP($C18924, AGE!$A:$A,AGE!$B:$D,,0,2)</f>
        <v>285.89999999999998</v>
      </c>
      <c r="K18924">
        <v>13</v>
      </c>
      <c r="L18924" t="str">
        <v>Zhang et al. 1997, GSA 2018</v>
      </c>
      <c r="M18924" t="s">
        <v>2352</v>
      </c>
      <c r="P18924" t="s">
        <v>243</v>
      </c>
      <c r="S18924" s="14">
        <v>-23.2</v>
      </c>
      <c r="U18924" t="s">
        <v>2307</v>
      </c>
      <c r="V18924">
        <v>1</v>
      </c>
      <c r="W18924" t="s">
        <v>2562</v>
      </c>
    </row>
    <row r="18925" spans="1:23" x14ac:dyDescent="0.3">
      <c r="A18925">
        <v>26899</v>
      </c>
      <c r="B18925" s="15" t="s">
        <v>1936</v>
      </c>
      <c r="C18925" t="str">
        <f>_xlfn.XLOOKUP($B18925, STANDARDS!$A:$A, STANDARDS!$B:$B,,0,2)</f>
        <v>Taiyuan Fm</v>
      </c>
      <c r="D18925" t="s">
        <v>1064</v>
      </c>
      <c r="E18925" t="s">
        <v>2210</v>
      </c>
      <c r="J18925" cm="1">
        <f t="array" ref="J18925:L18925">_xlfn.XLOOKUP($C18925, AGE!$A:$A,AGE!$B:$D,,0,2)</f>
        <v>285.89999999999998</v>
      </c>
      <c r="K18925">
        <v>13</v>
      </c>
      <c r="L18925" t="str">
        <v xml:space="preserve">Mao et al. 2018; GSA 2018 </v>
      </c>
      <c r="M18925" t="s">
        <v>2352</v>
      </c>
      <c r="P18925" t="s">
        <v>243</v>
      </c>
      <c r="S18925" s="14">
        <v>-23.2</v>
      </c>
      <c r="U18925" t="s">
        <v>2307</v>
      </c>
      <c r="V18925">
        <v>1</v>
      </c>
      <c r="W18925" t="s">
        <v>2562</v>
      </c>
    </row>
    <row r="18926" spans="1:23" x14ac:dyDescent="0.3">
      <c r="A18926">
        <v>26900</v>
      </c>
      <c r="B18926" s="15" t="s">
        <v>1936</v>
      </c>
      <c r="C18926" t="str">
        <f>_xlfn.XLOOKUP($B18926, STANDARDS!$A:$A, STANDARDS!$B:$B,,0,2)</f>
        <v>Taiyuan Fm</v>
      </c>
      <c r="D18926" t="s">
        <v>1064</v>
      </c>
      <c r="E18926" t="s">
        <v>2210</v>
      </c>
      <c r="J18926" cm="1">
        <f t="array" ref="J18926:L18926">_xlfn.XLOOKUP($C18926, AGE!$A:$A,AGE!$B:$D,,0,2)</f>
        <v>285.89999999999998</v>
      </c>
      <c r="K18926">
        <v>13</v>
      </c>
      <c r="L18926" t="str">
        <v xml:space="preserve">Mao et al. 2018; GSA 2018 </v>
      </c>
      <c r="M18926" t="s">
        <v>2352</v>
      </c>
      <c r="P18926" t="s">
        <v>243</v>
      </c>
      <c r="S18926" s="14">
        <v>-22.7</v>
      </c>
      <c r="U18926" t="s">
        <v>2307</v>
      </c>
      <c r="V18926">
        <v>1</v>
      </c>
      <c r="W18926" t="s">
        <v>2562</v>
      </c>
    </row>
    <row r="18927" spans="1:23" x14ac:dyDescent="0.3">
      <c r="A18927">
        <v>26901</v>
      </c>
      <c r="B18927" s="15" t="s">
        <v>1936</v>
      </c>
      <c r="C18927" t="str">
        <f>_xlfn.XLOOKUP($B18927, STANDARDS!$A:$A, STANDARDS!$B:$B,,0,2)</f>
        <v>Taiyuan Fm</v>
      </c>
      <c r="D18927" t="s">
        <v>1064</v>
      </c>
      <c r="E18927" t="s">
        <v>2210</v>
      </c>
      <c r="J18927" cm="1">
        <f t="array" ref="J18927:L18927">_xlfn.XLOOKUP($C18927, AGE!$A:$A,AGE!$B:$D,,0,2)</f>
        <v>285.89999999999998</v>
      </c>
      <c r="K18927">
        <v>13</v>
      </c>
      <c r="L18927" t="str">
        <v xml:space="preserve">Mao et al. 2018; GSA 2018 </v>
      </c>
      <c r="M18927" t="s">
        <v>2352</v>
      </c>
      <c r="P18927" t="s">
        <v>243</v>
      </c>
      <c r="S18927" s="14">
        <v>-22.4</v>
      </c>
      <c r="U18927" t="s">
        <v>2307</v>
      </c>
      <c r="V18927">
        <v>1</v>
      </c>
      <c r="W18927" t="s">
        <v>2562</v>
      </c>
    </row>
    <row r="18928" spans="1:23" x14ac:dyDescent="0.3">
      <c r="A18928">
        <v>26902</v>
      </c>
      <c r="B18928" s="15" t="s">
        <v>1936</v>
      </c>
      <c r="C18928" t="str">
        <f>_xlfn.XLOOKUP($B18928, STANDARDS!$A:$A, STANDARDS!$B:$B,,0,2)</f>
        <v>Taiyuan Fm</v>
      </c>
      <c r="D18928" t="s">
        <v>1064</v>
      </c>
      <c r="E18928" t="s">
        <v>2210</v>
      </c>
      <c r="J18928" cm="1">
        <f t="array" ref="J18928:L18928">_xlfn.XLOOKUP($C18928, AGE!$A:$A,AGE!$B:$D,,0,2)</f>
        <v>285.89999999999998</v>
      </c>
      <c r="K18928">
        <v>13</v>
      </c>
      <c r="L18928" t="str">
        <v xml:space="preserve">Mao et al. 2018; GSA 2018 </v>
      </c>
      <c r="M18928" t="s">
        <v>2352</v>
      </c>
      <c r="P18928" t="s">
        <v>243</v>
      </c>
      <c r="S18928" s="14">
        <v>-22.25</v>
      </c>
      <c r="U18928" t="s">
        <v>2307</v>
      </c>
      <c r="V18928">
        <v>1</v>
      </c>
      <c r="W18928" t="s">
        <v>2562</v>
      </c>
    </row>
    <row r="18929" spans="1:23" x14ac:dyDescent="0.3">
      <c r="A18929">
        <v>26903</v>
      </c>
      <c r="B18929" s="15" t="s">
        <v>1936</v>
      </c>
      <c r="C18929" t="str">
        <f>_xlfn.XLOOKUP($B18929, STANDARDS!$A:$A, STANDARDS!$B:$B,,0,2)</f>
        <v>Taiyuan Fm</v>
      </c>
      <c r="D18929" t="s">
        <v>1064</v>
      </c>
      <c r="E18929" t="s">
        <v>2210</v>
      </c>
      <c r="J18929" cm="1">
        <f t="array" ref="J18929:L18929">_xlfn.XLOOKUP($C18929, AGE!$A:$A,AGE!$B:$D,,0,2)</f>
        <v>285.89999999999998</v>
      </c>
      <c r="K18929">
        <v>13</v>
      </c>
      <c r="L18929" t="str">
        <v xml:space="preserve">Mao et al. 2018; GSA 2018 </v>
      </c>
      <c r="M18929" t="s">
        <v>2352</v>
      </c>
      <c r="P18929" t="s">
        <v>243</v>
      </c>
      <c r="S18929" s="14">
        <v>-22.45</v>
      </c>
      <c r="U18929" t="s">
        <v>2307</v>
      </c>
      <c r="V18929">
        <v>1</v>
      </c>
      <c r="W18929" t="s">
        <v>2562</v>
      </c>
    </row>
    <row r="18930" spans="1:23" x14ac:dyDescent="0.3">
      <c r="A18930">
        <v>26904</v>
      </c>
      <c r="B18930" s="15" t="s">
        <v>1936</v>
      </c>
      <c r="C18930" t="str">
        <f>_xlfn.XLOOKUP($B18930, STANDARDS!$A:$A, STANDARDS!$B:$B,,0,2)</f>
        <v>Taiyuan Fm</v>
      </c>
      <c r="D18930" t="s">
        <v>1064</v>
      </c>
      <c r="E18930" t="s">
        <v>2210</v>
      </c>
      <c r="J18930" cm="1">
        <f t="array" ref="J18930:L18930">_xlfn.XLOOKUP($C18930, AGE!$A:$A,AGE!$B:$D,,0,2)</f>
        <v>285.89999999999998</v>
      </c>
      <c r="K18930">
        <v>13</v>
      </c>
      <c r="L18930" t="str">
        <v xml:space="preserve">Mao et al. 2018; GSA 2018 </v>
      </c>
      <c r="M18930" t="s">
        <v>2352</v>
      </c>
      <c r="P18930" t="s">
        <v>243</v>
      </c>
      <c r="S18930" s="14">
        <v>-22.8</v>
      </c>
      <c r="U18930" t="s">
        <v>2307</v>
      </c>
      <c r="V18930">
        <v>1</v>
      </c>
      <c r="W18930" t="s">
        <v>2562</v>
      </c>
    </row>
    <row r="18931" spans="1:23" x14ac:dyDescent="0.3">
      <c r="A18931">
        <v>26905</v>
      </c>
      <c r="B18931" s="15" t="s">
        <v>1936</v>
      </c>
      <c r="C18931" t="str">
        <f>_xlfn.XLOOKUP($B18931, STANDARDS!$A:$A, STANDARDS!$B:$B,,0,2)</f>
        <v>Taiyuan Fm</v>
      </c>
      <c r="D18931" t="s">
        <v>1064</v>
      </c>
      <c r="E18931" t="s">
        <v>2210</v>
      </c>
      <c r="J18931" cm="1">
        <f t="array" ref="J18931:L18931">_xlfn.XLOOKUP($C18931, AGE!$A:$A,AGE!$B:$D,,0,2)</f>
        <v>285.89999999999998</v>
      </c>
      <c r="K18931">
        <v>13</v>
      </c>
      <c r="L18931" t="str">
        <v xml:space="preserve">Mao et al. 2018; GSA 2018 </v>
      </c>
      <c r="M18931" t="s">
        <v>2352</v>
      </c>
      <c r="P18931" t="s">
        <v>243</v>
      </c>
      <c r="S18931" s="14">
        <v>-24.1</v>
      </c>
      <c r="U18931" t="s">
        <v>2307</v>
      </c>
      <c r="V18931">
        <v>1</v>
      </c>
      <c r="W18931" t="s">
        <v>2562</v>
      </c>
    </row>
    <row r="18932" spans="1:23" x14ac:dyDescent="0.3">
      <c r="A18932">
        <v>26906</v>
      </c>
      <c r="B18932" s="15" t="s">
        <v>1936</v>
      </c>
      <c r="C18932" t="str">
        <f>_xlfn.XLOOKUP($B18932, STANDARDS!$A:$A, STANDARDS!$B:$B,,0,2)</f>
        <v>Taiyuan Fm</v>
      </c>
      <c r="D18932" t="s">
        <v>1064</v>
      </c>
      <c r="E18932" t="s">
        <v>2210</v>
      </c>
      <c r="J18932" cm="1">
        <f t="array" ref="J18932:L18932">_xlfn.XLOOKUP($C18932, AGE!$A:$A,AGE!$B:$D,,0,2)</f>
        <v>285.89999999999998</v>
      </c>
      <c r="K18932">
        <v>13</v>
      </c>
      <c r="L18932" t="str">
        <v xml:space="preserve">Mao et al. 2018; GSA 2018 </v>
      </c>
      <c r="M18932" t="s">
        <v>2352</v>
      </c>
      <c r="P18932" t="s">
        <v>243</v>
      </c>
      <c r="S18932" s="14">
        <v>-24</v>
      </c>
      <c r="U18932" t="s">
        <v>2307</v>
      </c>
      <c r="V18932">
        <v>1</v>
      </c>
      <c r="W18932" t="s">
        <v>2562</v>
      </c>
    </row>
    <row r="18933" spans="1:23" x14ac:dyDescent="0.3">
      <c r="A18933">
        <v>26907</v>
      </c>
      <c r="B18933" s="15" t="s">
        <v>1936</v>
      </c>
      <c r="C18933" t="str">
        <f>_xlfn.XLOOKUP($B18933, STANDARDS!$A:$A, STANDARDS!$B:$B,,0,2)</f>
        <v>Taiyuan Fm</v>
      </c>
      <c r="D18933" t="s">
        <v>1064</v>
      </c>
      <c r="E18933" t="s">
        <v>2210</v>
      </c>
      <c r="J18933" cm="1">
        <f t="array" ref="J18933:L18933">_xlfn.XLOOKUP($C18933, AGE!$A:$A,AGE!$B:$D,,0,2)</f>
        <v>285.89999999999998</v>
      </c>
      <c r="K18933">
        <v>13</v>
      </c>
      <c r="L18933" t="str">
        <v xml:space="preserve">Mao et al. 2018; GSA 2018 </v>
      </c>
      <c r="M18933" t="s">
        <v>2352</v>
      </c>
      <c r="P18933" t="s">
        <v>243</v>
      </c>
      <c r="S18933" s="14">
        <v>-25.3</v>
      </c>
      <c r="U18933" t="s">
        <v>2307</v>
      </c>
      <c r="V18933">
        <v>1</v>
      </c>
      <c r="W18933" t="s">
        <v>2562</v>
      </c>
    </row>
    <row r="18934" spans="1:23" x14ac:dyDescent="0.3">
      <c r="A18934">
        <v>26908</v>
      </c>
      <c r="B18934" s="15" t="s">
        <v>1938</v>
      </c>
      <c r="C18934" t="str">
        <f>_xlfn.XLOOKUP($B18934, STANDARDS!$A:$A, STANDARDS!$B:$B,,0,2)</f>
        <v>Benxi Fm</v>
      </c>
      <c r="D18934" t="s">
        <v>1064</v>
      </c>
      <c r="E18934" t="s">
        <v>2210</v>
      </c>
      <c r="J18934" cm="1">
        <f t="array" ref="J18934:L18934">_xlfn.XLOOKUP($C18934, AGE!$A:$A,AGE!$B:$D,,0,2)</f>
        <v>328.9</v>
      </c>
      <c r="K18934">
        <v>30</v>
      </c>
      <c r="L18934" t="str">
        <v xml:space="preserve">Xu et al. 2021; GSA 2018 </v>
      </c>
      <c r="M18934" t="s">
        <v>2352</v>
      </c>
      <c r="P18934" t="s">
        <v>243</v>
      </c>
      <c r="S18934" s="14">
        <v>-24.5</v>
      </c>
      <c r="U18934" t="s">
        <v>2307</v>
      </c>
      <c r="V18934">
        <v>1</v>
      </c>
      <c r="W18934" t="s">
        <v>2562</v>
      </c>
    </row>
    <row r="18935" spans="1:23" x14ac:dyDescent="0.3">
      <c r="A18935">
        <v>26909</v>
      </c>
      <c r="B18935" s="15" t="s">
        <v>1938</v>
      </c>
      <c r="C18935" t="str">
        <f>_xlfn.XLOOKUP($B18935, STANDARDS!$A:$A, STANDARDS!$B:$B,,0,2)</f>
        <v>Benxi Fm</v>
      </c>
      <c r="D18935" t="s">
        <v>1064</v>
      </c>
      <c r="E18935" t="s">
        <v>2210</v>
      </c>
      <c r="J18935" cm="1">
        <f t="array" ref="J18935:L18935">_xlfn.XLOOKUP($C18935, AGE!$A:$A,AGE!$B:$D,,0,2)</f>
        <v>328.9</v>
      </c>
      <c r="K18935">
        <v>30</v>
      </c>
      <c r="L18935" t="str">
        <v xml:space="preserve">Xu et al. 2021; GSA 2018 </v>
      </c>
      <c r="M18935" t="s">
        <v>2352</v>
      </c>
      <c r="P18935" t="s">
        <v>243</v>
      </c>
      <c r="S18935" s="14">
        <v>-24.15</v>
      </c>
      <c r="U18935" t="s">
        <v>2307</v>
      </c>
      <c r="V18935">
        <v>1</v>
      </c>
      <c r="W18935" t="s">
        <v>2562</v>
      </c>
    </row>
    <row r="18936" spans="1:23" x14ac:dyDescent="0.3">
      <c r="A18936">
        <v>26910</v>
      </c>
      <c r="B18936" s="15" t="s">
        <v>1938</v>
      </c>
      <c r="C18936" t="str">
        <f>_xlfn.XLOOKUP($B18936, STANDARDS!$A:$A, STANDARDS!$B:$B,,0,2)</f>
        <v>Benxi Fm</v>
      </c>
      <c r="D18936" t="s">
        <v>1064</v>
      </c>
      <c r="E18936" t="s">
        <v>2210</v>
      </c>
      <c r="J18936" cm="1">
        <f t="array" ref="J18936:L18936">_xlfn.XLOOKUP($C18936, AGE!$A:$A,AGE!$B:$D,,0,2)</f>
        <v>328.9</v>
      </c>
      <c r="K18936">
        <v>30</v>
      </c>
      <c r="L18936" t="str">
        <v xml:space="preserve">Xu et al. 2021; GSA 2018 </v>
      </c>
      <c r="M18936" t="s">
        <v>2352</v>
      </c>
      <c r="P18936" t="s">
        <v>243</v>
      </c>
      <c r="S18936" s="14">
        <v>-24.6</v>
      </c>
      <c r="U18936" t="s">
        <v>2307</v>
      </c>
      <c r="V18936">
        <v>1</v>
      </c>
      <c r="W18936" t="s">
        <v>2562</v>
      </c>
    </row>
    <row r="18937" spans="1:23" x14ac:dyDescent="0.3">
      <c r="A18937">
        <v>26911</v>
      </c>
      <c r="B18937" s="15" t="s">
        <v>1940</v>
      </c>
      <c r="C18937" t="str">
        <f>_xlfn.XLOOKUP($B18937, STANDARDS!$A:$A, STANDARDS!$B:$B,,0,2)</f>
        <v>Shihezi Fm</v>
      </c>
      <c r="D18937" t="s">
        <v>1064</v>
      </c>
      <c r="E18937" t="s">
        <v>2211</v>
      </c>
      <c r="J18937" t="e" cm="1">
        <f t="array" ref="J18937">_xlfn.XLOOKUP($C18937, AGE!$A:$A,AGE!$B:$D,,0,2)</f>
        <v>#N/A</v>
      </c>
      <c r="M18937" t="s">
        <v>2352</v>
      </c>
      <c r="P18937" t="s">
        <v>243</v>
      </c>
      <c r="S18937" s="14">
        <v>-26.2</v>
      </c>
      <c r="U18937" t="s">
        <v>2307</v>
      </c>
      <c r="V18937">
        <v>1</v>
      </c>
      <c r="W18937" t="s">
        <v>2562</v>
      </c>
    </row>
    <row r="18938" spans="1:23" x14ac:dyDescent="0.3">
      <c r="A18938">
        <v>26912</v>
      </c>
      <c r="B18938" s="15" t="s">
        <v>1940</v>
      </c>
      <c r="C18938" t="str">
        <f>_xlfn.XLOOKUP($B18938, STANDARDS!$A:$A, STANDARDS!$B:$B,,0,2)</f>
        <v>Shihezi Fm</v>
      </c>
      <c r="D18938" t="s">
        <v>1064</v>
      </c>
      <c r="E18938" t="s">
        <v>2211</v>
      </c>
      <c r="J18938" t="e" cm="1">
        <f t="array" ref="J18938">_xlfn.XLOOKUP($C18938, AGE!$A:$A,AGE!$B:$D,,0,2)</f>
        <v>#N/A</v>
      </c>
      <c r="M18938" t="s">
        <v>2352</v>
      </c>
      <c r="P18938" t="s">
        <v>243</v>
      </c>
      <c r="S18938" s="14">
        <v>-25.62</v>
      </c>
      <c r="U18938" t="s">
        <v>2307</v>
      </c>
      <c r="V18938">
        <v>1</v>
      </c>
      <c r="W18938" t="s">
        <v>2562</v>
      </c>
    </row>
    <row r="18939" spans="1:23" x14ac:dyDescent="0.3">
      <c r="A18939">
        <v>26913</v>
      </c>
      <c r="B18939" s="15" t="s">
        <v>1940</v>
      </c>
      <c r="C18939" t="str">
        <f>_xlfn.XLOOKUP($B18939, STANDARDS!$A:$A, STANDARDS!$B:$B,,0,2)</f>
        <v>Shihezi Fm</v>
      </c>
      <c r="D18939" t="s">
        <v>1064</v>
      </c>
      <c r="E18939" t="s">
        <v>2211</v>
      </c>
      <c r="J18939" t="e" cm="1">
        <f t="array" ref="J18939">_xlfn.XLOOKUP($C18939, AGE!$A:$A,AGE!$B:$D,,0,2)</f>
        <v>#N/A</v>
      </c>
      <c r="M18939" t="s">
        <v>2352</v>
      </c>
      <c r="P18939" t="s">
        <v>243</v>
      </c>
      <c r="S18939" s="14">
        <v>-25.45</v>
      </c>
      <c r="U18939" t="s">
        <v>2307</v>
      </c>
      <c r="V18939">
        <v>1</v>
      </c>
      <c r="W18939" t="s">
        <v>2562</v>
      </c>
    </row>
    <row r="18940" spans="1:23" x14ac:dyDescent="0.3">
      <c r="A18940">
        <v>26914</v>
      </c>
      <c r="B18940" s="15" t="s">
        <v>1940</v>
      </c>
      <c r="C18940" t="str">
        <f>_xlfn.XLOOKUP($B18940, STANDARDS!$A:$A, STANDARDS!$B:$B,,0,2)</f>
        <v>Shihezi Fm</v>
      </c>
      <c r="D18940" t="s">
        <v>1064</v>
      </c>
      <c r="E18940" t="s">
        <v>2211</v>
      </c>
      <c r="J18940" t="e" cm="1">
        <f t="array" ref="J18940">_xlfn.XLOOKUP($C18940, AGE!$A:$A,AGE!$B:$D,,0,2)</f>
        <v>#N/A</v>
      </c>
      <c r="M18940" t="s">
        <v>2352</v>
      </c>
      <c r="P18940" t="s">
        <v>243</v>
      </c>
      <c r="S18940" s="14">
        <v>-25.52</v>
      </c>
      <c r="U18940" t="s">
        <v>2307</v>
      </c>
      <c r="V18940">
        <v>1</v>
      </c>
      <c r="W18940" t="s">
        <v>2562</v>
      </c>
    </row>
    <row r="18941" spans="1:23" x14ac:dyDescent="0.3">
      <c r="A18941">
        <v>26915</v>
      </c>
      <c r="B18941" s="15" t="s">
        <v>1940</v>
      </c>
      <c r="C18941" t="str">
        <f>_xlfn.XLOOKUP($B18941, STANDARDS!$A:$A, STANDARDS!$B:$B,,0,2)</f>
        <v>Shihezi Fm</v>
      </c>
      <c r="D18941" t="s">
        <v>1064</v>
      </c>
      <c r="E18941" t="s">
        <v>2211</v>
      </c>
      <c r="J18941" t="e" cm="1">
        <f t="array" ref="J18941">_xlfn.XLOOKUP($C18941, AGE!$A:$A,AGE!$B:$D,,0,2)</f>
        <v>#N/A</v>
      </c>
      <c r="M18941" t="s">
        <v>2352</v>
      </c>
      <c r="P18941" t="s">
        <v>243</v>
      </c>
      <c r="S18941" s="14">
        <v>-24.4</v>
      </c>
      <c r="U18941" t="s">
        <v>2307</v>
      </c>
      <c r="V18941">
        <v>1</v>
      </c>
      <c r="W18941" t="s">
        <v>2562</v>
      </c>
    </row>
    <row r="18942" spans="1:23" x14ac:dyDescent="0.3">
      <c r="A18942">
        <v>26916</v>
      </c>
      <c r="B18942" s="15" t="s">
        <v>1942</v>
      </c>
      <c r="C18942" t="str">
        <f>_xlfn.XLOOKUP($B18942, STANDARDS!$A:$A, STANDARDS!$B:$B,,0,2)</f>
        <v>Lower Shihezi Fm</v>
      </c>
      <c r="D18942" t="s">
        <v>1064</v>
      </c>
      <c r="E18942" t="s">
        <v>2211</v>
      </c>
      <c r="J18942" cm="1">
        <f t="array" ref="J18942:L18942">_xlfn.XLOOKUP($C18942, AGE!$A:$A,AGE!$B:$D,,0,2)</f>
        <v>285.89999999999998</v>
      </c>
      <c r="K18942">
        <v>13</v>
      </c>
      <c r="L18942" t="str">
        <v xml:space="preserve">Xia et al. 2020; GSA 2018 </v>
      </c>
      <c r="M18942" t="s">
        <v>2352</v>
      </c>
      <c r="P18942" t="s">
        <v>243</v>
      </c>
      <c r="S18942" s="14">
        <v>-24.82</v>
      </c>
      <c r="U18942" t="s">
        <v>2307</v>
      </c>
      <c r="V18942">
        <v>1</v>
      </c>
      <c r="W18942" t="s">
        <v>2562</v>
      </c>
    </row>
    <row r="18943" spans="1:23" x14ac:dyDescent="0.3">
      <c r="A18943">
        <v>26917</v>
      </c>
      <c r="B18943" s="15" t="s">
        <v>1942</v>
      </c>
      <c r="C18943" t="str">
        <f>_xlfn.XLOOKUP($B18943, STANDARDS!$A:$A, STANDARDS!$B:$B,,0,2)</f>
        <v>Lower Shihezi Fm</v>
      </c>
      <c r="D18943" t="s">
        <v>1064</v>
      </c>
      <c r="E18943" t="s">
        <v>2211</v>
      </c>
      <c r="J18943" cm="1">
        <f t="array" ref="J18943:L18943">_xlfn.XLOOKUP($C18943, AGE!$A:$A,AGE!$B:$D,,0,2)</f>
        <v>285.89999999999998</v>
      </c>
      <c r="K18943">
        <v>13</v>
      </c>
      <c r="L18943" t="str">
        <v xml:space="preserve">Xia et al. 2020; GSA 2018 </v>
      </c>
      <c r="M18943" t="s">
        <v>2352</v>
      </c>
      <c r="P18943" t="s">
        <v>243</v>
      </c>
      <c r="S18943" s="14">
        <v>-23.15</v>
      </c>
      <c r="U18943" t="s">
        <v>2307</v>
      </c>
      <c r="V18943">
        <v>1</v>
      </c>
      <c r="W18943" t="s">
        <v>2562</v>
      </c>
    </row>
    <row r="18944" spans="1:23" x14ac:dyDescent="0.3">
      <c r="A18944">
        <v>26918</v>
      </c>
      <c r="B18944" s="15" t="s">
        <v>1942</v>
      </c>
      <c r="C18944" t="str">
        <f>_xlfn.XLOOKUP($B18944, STANDARDS!$A:$A, STANDARDS!$B:$B,,0,2)</f>
        <v>Lower Shihezi Fm</v>
      </c>
      <c r="D18944" t="s">
        <v>1064</v>
      </c>
      <c r="E18944" t="s">
        <v>2211</v>
      </c>
      <c r="J18944" cm="1">
        <f t="array" ref="J18944:L18944">_xlfn.XLOOKUP($C18944, AGE!$A:$A,AGE!$B:$D,,0,2)</f>
        <v>285.89999999999998</v>
      </c>
      <c r="K18944">
        <v>13</v>
      </c>
      <c r="L18944" t="str">
        <v xml:space="preserve">Xia et al. 2020; GSA 2018 </v>
      </c>
      <c r="M18944" t="s">
        <v>2352</v>
      </c>
      <c r="P18944" t="s">
        <v>243</v>
      </c>
      <c r="S18944" s="14">
        <v>-23.51</v>
      </c>
      <c r="U18944" t="s">
        <v>2307</v>
      </c>
      <c r="V18944">
        <v>1</v>
      </c>
      <c r="W18944" t="s">
        <v>2562</v>
      </c>
    </row>
    <row r="18945" spans="1:23" x14ac:dyDescent="0.3">
      <c r="A18945">
        <v>26919</v>
      </c>
      <c r="B18945" s="15" t="s">
        <v>1942</v>
      </c>
      <c r="C18945" t="str">
        <f>_xlfn.XLOOKUP($B18945, STANDARDS!$A:$A, STANDARDS!$B:$B,,0,2)</f>
        <v>Lower Shihezi Fm</v>
      </c>
      <c r="D18945" t="s">
        <v>1064</v>
      </c>
      <c r="E18945" t="s">
        <v>2211</v>
      </c>
      <c r="J18945" cm="1">
        <f t="array" ref="J18945:L18945">_xlfn.XLOOKUP($C18945, AGE!$A:$A,AGE!$B:$D,,0,2)</f>
        <v>285.89999999999998</v>
      </c>
      <c r="K18945">
        <v>13</v>
      </c>
      <c r="L18945" t="str">
        <v xml:space="preserve">Xia et al. 2020; GSA 2018 </v>
      </c>
      <c r="M18945" t="s">
        <v>2352</v>
      </c>
      <c r="P18945" t="s">
        <v>243</v>
      </c>
      <c r="S18945" s="14">
        <v>-22.45</v>
      </c>
      <c r="U18945" t="s">
        <v>2307</v>
      </c>
      <c r="V18945">
        <v>1</v>
      </c>
      <c r="W18945" t="s">
        <v>2562</v>
      </c>
    </row>
    <row r="18946" spans="1:23" x14ac:dyDescent="0.3">
      <c r="A18946">
        <v>26920</v>
      </c>
      <c r="B18946" s="15" t="s">
        <v>1942</v>
      </c>
      <c r="C18946" t="str">
        <f>_xlfn.XLOOKUP($B18946, STANDARDS!$A:$A, STANDARDS!$B:$B,,0,2)</f>
        <v>Lower Shihezi Fm</v>
      </c>
      <c r="D18946" t="s">
        <v>1064</v>
      </c>
      <c r="E18946" t="s">
        <v>2211</v>
      </c>
      <c r="J18946" cm="1">
        <f t="array" ref="J18946:L18946">_xlfn.XLOOKUP($C18946, AGE!$A:$A,AGE!$B:$D,,0,2)</f>
        <v>285.89999999999998</v>
      </c>
      <c r="K18946">
        <v>13</v>
      </c>
      <c r="L18946" t="str">
        <v xml:space="preserve">Xia et al. 2020; GSA 2018 </v>
      </c>
      <c r="M18946" t="s">
        <v>2352</v>
      </c>
      <c r="P18946" t="s">
        <v>243</v>
      </c>
      <c r="S18946" s="14">
        <v>-22.12</v>
      </c>
      <c r="U18946" t="s">
        <v>2307</v>
      </c>
      <c r="V18946">
        <v>1</v>
      </c>
      <c r="W18946" t="s">
        <v>2562</v>
      </c>
    </row>
    <row r="18947" spans="1:23" x14ac:dyDescent="0.3">
      <c r="A18947">
        <v>26921</v>
      </c>
      <c r="B18947" s="15" t="s">
        <v>1942</v>
      </c>
      <c r="C18947" t="str">
        <f>_xlfn.XLOOKUP($B18947, STANDARDS!$A:$A, STANDARDS!$B:$B,,0,2)</f>
        <v>Lower Shihezi Fm</v>
      </c>
      <c r="D18947" t="s">
        <v>1064</v>
      </c>
      <c r="E18947" t="s">
        <v>2211</v>
      </c>
      <c r="J18947" cm="1">
        <f t="array" ref="J18947:L18947">_xlfn.XLOOKUP($C18947, AGE!$A:$A,AGE!$B:$D,,0,2)</f>
        <v>285.89999999999998</v>
      </c>
      <c r="K18947">
        <v>13</v>
      </c>
      <c r="L18947" t="str">
        <v xml:space="preserve">Xia et al. 2020; GSA 2018 </v>
      </c>
      <c r="M18947" t="s">
        <v>2352</v>
      </c>
      <c r="P18947" t="s">
        <v>243</v>
      </c>
      <c r="S18947" s="14">
        <v>-23.25</v>
      </c>
      <c r="U18947" t="s">
        <v>2307</v>
      </c>
      <c r="V18947">
        <v>1</v>
      </c>
      <c r="W18947" t="s">
        <v>2562</v>
      </c>
    </row>
    <row r="18948" spans="1:23" x14ac:dyDescent="0.3">
      <c r="A18948">
        <v>26922</v>
      </c>
      <c r="B18948" s="15" t="s">
        <v>1942</v>
      </c>
      <c r="C18948" t="str">
        <f>_xlfn.XLOOKUP($B18948, STANDARDS!$A:$A, STANDARDS!$B:$B,,0,2)</f>
        <v>Lower Shihezi Fm</v>
      </c>
      <c r="D18948" t="s">
        <v>1064</v>
      </c>
      <c r="E18948" t="s">
        <v>2211</v>
      </c>
      <c r="J18948" cm="1">
        <f t="array" ref="J18948:L18948">_xlfn.XLOOKUP($C18948, AGE!$A:$A,AGE!$B:$D,,0,2)</f>
        <v>285.89999999999998</v>
      </c>
      <c r="K18948">
        <v>13</v>
      </c>
      <c r="L18948" t="str">
        <v xml:space="preserve">Xia et al. 2020; GSA 2018 </v>
      </c>
      <c r="M18948" t="s">
        <v>2352</v>
      </c>
      <c r="P18948" t="s">
        <v>243</v>
      </c>
      <c r="S18948" s="14">
        <v>-23.1</v>
      </c>
      <c r="U18948" t="s">
        <v>2307</v>
      </c>
      <c r="V18948">
        <v>1</v>
      </c>
      <c r="W18948" t="s">
        <v>2562</v>
      </c>
    </row>
    <row r="18949" spans="1:23" x14ac:dyDescent="0.3">
      <c r="A18949">
        <v>26923</v>
      </c>
      <c r="B18949" s="15" t="s">
        <v>1934</v>
      </c>
      <c r="C18949" t="str">
        <f>_xlfn.XLOOKUP($B18949, STANDARDS!$A:$A, STANDARDS!$B:$B,,0,2)</f>
        <v>Shanxi Fm</v>
      </c>
      <c r="D18949" t="s">
        <v>1064</v>
      </c>
      <c r="E18949" t="s">
        <v>2211</v>
      </c>
      <c r="J18949" cm="1">
        <f t="array" ref="J18949:L18949">_xlfn.XLOOKUP($C18949, AGE!$A:$A,AGE!$B:$D,,0,2)</f>
        <v>285.89999999999998</v>
      </c>
      <c r="K18949">
        <v>13</v>
      </c>
      <c r="L18949" t="str">
        <v>Zhang et al. 1997, GSA 2018</v>
      </c>
      <c r="M18949" t="s">
        <v>2352</v>
      </c>
      <c r="P18949" t="s">
        <v>243</v>
      </c>
      <c r="S18949" s="14">
        <v>-25.95</v>
      </c>
      <c r="U18949" t="s">
        <v>2307</v>
      </c>
      <c r="V18949">
        <v>1</v>
      </c>
      <c r="W18949" t="s">
        <v>2562</v>
      </c>
    </row>
    <row r="18950" spans="1:23" x14ac:dyDescent="0.3">
      <c r="A18950">
        <v>26924</v>
      </c>
      <c r="B18950" s="15" t="s">
        <v>1934</v>
      </c>
      <c r="C18950" t="str">
        <f>_xlfn.XLOOKUP($B18950, STANDARDS!$A:$A, STANDARDS!$B:$B,,0,2)</f>
        <v>Shanxi Fm</v>
      </c>
      <c r="D18950" t="s">
        <v>1064</v>
      </c>
      <c r="E18950" t="s">
        <v>2211</v>
      </c>
      <c r="J18950" cm="1">
        <f t="array" ref="J18950:L18950">_xlfn.XLOOKUP($C18950, AGE!$A:$A,AGE!$B:$D,,0,2)</f>
        <v>285.89999999999998</v>
      </c>
      <c r="K18950">
        <v>13</v>
      </c>
      <c r="L18950" t="str">
        <v>Zhang et al. 1997, GSA 2018</v>
      </c>
      <c r="M18950" t="s">
        <v>2352</v>
      </c>
      <c r="P18950" t="s">
        <v>243</v>
      </c>
      <c r="S18950" s="14">
        <v>-22.55</v>
      </c>
      <c r="U18950" t="s">
        <v>2307</v>
      </c>
      <c r="V18950">
        <v>1</v>
      </c>
      <c r="W18950" t="s">
        <v>2562</v>
      </c>
    </row>
    <row r="18951" spans="1:23" x14ac:dyDescent="0.3">
      <c r="A18951">
        <v>26925</v>
      </c>
      <c r="B18951" s="15" t="s">
        <v>1934</v>
      </c>
      <c r="C18951" t="str">
        <f>_xlfn.XLOOKUP($B18951, STANDARDS!$A:$A, STANDARDS!$B:$B,,0,2)</f>
        <v>Shanxi Fm</v>
      </c>
      <c r="D18951" t="s">
        <v>1064</v>
      </c>
      <c r="E18951" t="s">
        <v>2211</v>
      </c>
      <c r="J18951" cm="1">
        <f t="array" ref="J18951:L18951">_xlfn.XLOOKUP($C18951, AGE!$A:$A,AGE!$B:$D,,0,2)</f>
        <v>285.89999999999998</v>
      </c>
      <c r="K18951">
        <v>13</v>
      </c>
      <c r="L18951" t="str">
        <v>Zhang et al. 1997, GSA 2018</v>
      </c>
      <c r="M18951" t="s">
        <v>2352</v>
      </c>
      <c r="P18951" t="s">
        <v>243</v>
      </c>
      <c r="S18951" s="14">
        <v>-23.51</v>
      </c>
      <c r="U18951" t="s">
        <v>2307</v>
      </c>
      <c r="V18951">
        <v>1</v>
      </c>
      <c r="W18951" t="s">
        <v>2562</v>
      </c>
    </row>
    <row r="18952" spans="1:23" x14ac:dyDescent="0.3">
      <c r="A18952">
        <v>26926</v>
      </c>
      <c r="B18952" s="15" t="s">
        <v>1944</v>
      </c>
      <c r="C18952" t="str">
        <f>_xlfn.XLOOKUP($B18952, STANDARDS!$A:$A, STANDARDS!$B:$B,,0,2)</f>
        <v>Bloomsburg Fm</v>
      </c>
      <c r="D18952" t="s">
        <v>1060</v>
      </c>
      <c r="E18952" t="s">
        <v>2212</v>
      </c>
      <c r="F18952">
        <v>40.587200000000003</v>
      </c>
      <c r="G18952">
        <v>-76.0261</v>
      </c>
      <c r="H18952">
        <v>1E-4</v>
      </c>
      <c r="I18952" t="s">
        <v>592</v>
      </c>
      <c r="J18952" cm="1">
        <f t="array" ref="J18952:L18952">_xlfn.XLOOKUP($C18952, AGE!$A:$A,AGE!$B:$D,,0,2)</f>
        <v>428.1</v>
      </c>
      <c r="K18952">
        <v>4.0999999999999996</v>
      </c>
      <c r="L18952" t="str">
        <v>Tomescu et al. 2009 updated with GSA 2018</v>
      </c>
      <c r="M18952" t="s">
        <v>2430</v>
      </c>
      <c r="O18952">
        <v>24.13</v>
      </c>
      <c r="P18952" t="s">
        <v>243</v>
      </c>
      <c r="S18952" s="14">
        <v>-28.78</v>
      </c>
      <c r="T18952">
        <v>1.9E-2</v>
      </c>
      <c r="U18952" t="s">
        <v>2307</v>
      </c>
      <c r="V18952">
        <v>1</v>
      </c>
      <c r="W18952" t="s">
        <v>2563</v>
      </c>
    </row>
    <row r="18953" spans="1:23" x14ac:dyDescent="0.3">
      <c r="A18953">
        <v>26927</v>
      </c>
      <c r="B18953" s="15" t="s">
        <v>1944</v>
      </c>
      <c r="C18953" t="str">
        <f>_xlfn.XLOOKUP($B18953, STANDARDS!$A:$A, STANDARDS!$B:$B,,0,2)</f>
        <v>Bloomsburg Fm</v>
      </c>
      <c r="D18953" t="s">
        <v>1060</v>
      </c>
      <c r="E18953" t="s">
        <v>2212</v>
      </c>
      <c r="F18953">
        <v>40.587200000000003</v>
      </c>
      <c r="G18953">
        <v>-76.0261</v>
      </c>
      <c r="H18953">
        <v>1E-4</v>
      </c>
      <c r="I18953" t="s">
        <v>592</v>
      </c>
      <c r="J18953" cm="1">
        <f t="array" ref="J18953:L18953">_xlfn.XLOOKUP($C18953, AGE!$A:$A,AGE!$B:$D,,0,2)</f>
        <v>428.1</v>
      </c>
      <c r="K18953">
        <v>4.0999999999999996</v>
      </c>
      <c r="L18953" t="str">
        <v>Tomescu et al. 2009 updated with GSA 2018</v>
      </c>
      <c r="M18953" t="s">
        <v>2430</v>
      </c>
      <c r="O18953">
        <v>3.93</v>
      </c>
      <c r="P18953" t="s">
        <v>243</v>
      </c>
      <c r="S18953">
        <v>-26.9</v>
      </c>
      <c r="T18953">
        <v>1.9E-2</v>
      </c>
      <c r="U18953" t="s">
        <v>2307</v>
      </c>
      <c r="V18953">
        <v>1</v>
      </c>
      <c r="W18953" t="s">
        <v>2563</v>
      </c>
    </row>
    <row r="18954" spans="1:23" x14ac:dyDescent="0.3">
      <c r="A18954">
        <v>26928</v>
      </c>
      <c r="B18954" s="15" t="s">
        <v>1944</v>
      </c>
      <c r="C18954" t="str">
        <f>_xlfn.XLOOKUP($B18954, STANDARDS!$A:$A, STANDARDS!$B:$B,,0,2)</f>
        <v>Bloomsburg Fm</v>
      </c>
      <c r="D18954" t="s">
        <v>1060</v>
      </c>
      <c r="E18954" t="s">
        <v>2212</v>
      </c>
      <c r="F18954">
        <v>40.587200000000003</v>
      </c>
      <c r="G18954">
        <v>-76.0261</v>
      </c>
      <c r="H18954">
        <v>1E-4</v>
      </c>
      <c r="I18954" t="s">
        <v>592</v>
      </c>
      <c r="J18954" cm="1">
        <f t="array" ref="J18954:L18954">_xlfn.XLOOKUP($C18954, AGE!$A:$A,AGE!$B:$D,,0,2)</f>
        <v>428.1</v>
      </c>
      <c r="K18954">
        <v>4.0999999999999996</v>
      </c>
      <c r="L18954" t="str">
        <v>Tomescu et al. 2009 updated with GSA 2018</v>
      </c>
      <c r="M18954" t="s">
        <v>2430</v>
      </c>
      <c r="O18954">
        <v>4.3899999999999997</v>
      </c>
      <c r="P18954" t="s">
        <v>243</v>
      </c>
      <c r="S18954">
        <v>-27.24</v>
      </c>
      <c r="T18954">
        <v>1.9E-2</v>
      </c>
      <c r="U18954" t="s">
        <v>2307</v>
      </c>
      <c r="V18954">
        <v>1</v>
      </c>
      <c r="W18954" t="s">
        <v>2563</v>
      </c>
    </row>
    <row r="18955" spans="1:23" x14ac:dyDescent="0.3">
      <c r="A18955">
        <v>26929</v>
      </c>
      <c r="B18955" s="15" t="s">
        <v>1944</v>
      </c>
      <c r="C18955" t="str">
        <f>_xlfn.XLOOKUP($B18955, STANDARDS!$A:$A, STANDARDS!$B:$B,,0,2)</f>
        <v>Bloomsburg Fm</v>
      </c>
      <c r="D18955" t="s">
        <v>1060</v>
      </c>
      <c r="E18955" t="s">
        <v>2212</v>
      </c>
      <c r="F18955">
        <v>40.587200000000003</v>
      </c>
      <c r="G18955">
        <v>-76.0261</v>
      </c>
      <c r="H18955">
        <v>1E-4</v>
      </c>
      <c r="I18955" t="s">
        <v>592</v>
      </c>
      <c r="J18955" cm="1">
        <f t="array" ref="J18955:L18955">_xlfn.XLOOKUP($C18955, AGE!$A:$A,AGE!$B:$D,,0,2)</f>
        <v>428.1</v>
      </c>
      <c r="K18955">
        <v>4.0999999999999996</v>
      </c>
      <c r="L18955" t="str">
        <v>Tomescu et al. 2009 updated with GSA 2018</v>
      </c>
      <c r="M18955" t="s">
        <v>2430</v>
      </c>
      <c r="O18955">
        <v>1.48</v>
      </c>
      <c r="P18955" t="s">
        <v>243</v>
      </c>
      <c r="S18955" s="14">
        <v>-27.9</v>
      </c>
      <c r="T18955">
        <v>1.9E-2</v>
      </c>
      <c r="U18955" t="s">
        <v>2307</v>
      </c>
      <c r="V18955">
        <v>1</v>
      </c>
      <c r="W18955" t="s">
        <v>2563</v>
      </c>
    </row>
    <row r="18956" spans="1:23" x14ac:dyDescent="0.3">
      <c r="A18956">
        <v>26930</v>
      </c>
      <c r="B18956" s="15" t="s">
        <v>1944</v>
      </c>
      <c r="C18956" t="str">
        <f>_xlfn.XLOOKUP($B18956, STANDARDS!$A:$A, STANDARDS!$B:$B,,0,2)</f>
        <v>Bloomsburg Fm</v>
      </c>
      <c r="D18956" t="s">
        <v>1060</v>
      </c>
      <c r="E18956" t="s">
        <v>2212</v>
      </c>
      <c r="F18956">
        <v>40.587200000000003</v>
      </c>
      <c r="G18956">
        <v>-76.0261</v>
      </c>
      <c r="H18956">
        <v>1E-4</v>
      </c>
      <c r="I18956" t="s">
        <v>592</v>
      </c>
      <c r="J18956" cm="1">
        <f t="array" ref="J18956:L18956">_xlfn.XLOOKUP($C18956, AGE!$A:$A,AGE!$B:$D,,0,2)</f>
        <v>428.1</v>
      </c>
      <c r="K18956">
        <v>4.0999999999999996</v>
      </c>
      <c r="L18956" t="str">
        <v>Tomescu et al. 2009 updated with GSA 2018</v>
      </c>
      <c r="M18956" t="s">
        <v>2430</v>
      </c>
      <c r="O18956">
        <v>1.68</v>
      </c>
      <c r="P18956" t="s">
        <v>243</v>
      </c>
      <c r="S18956" s="14">
        <v>-26.8</v>
      </c>
      <c r="T18956">
        <v>1.9E-2</v>
      </c>
      <c r="U18956" t="s">
        <v>2307</v>
      </c>
      <c r="V18956">
        <v>1</v>
      </c>
      <c r="W18956" t="s">
        <v>2563</v>
      </c>
    </row>
    <row r="18957" spans="1:23" x14ac:dyDescent="0.3">
      <c r="A18957">
        <v>26931</v>
      </c>
      <c r="B18957" s="15" t="s">
        <v>1944</v>
      </c>
      <c r="C18957" t="str">
        <f>_xlfn.XLOOKUP($B18957, STANDARDS!$A:$A, STANDARDS!$B:$B,,0,2)</f>
        <v>Bloomsburg Fm</v>
      </c>
      <c r="D18957" t="s">
        <v>1060</v>
      </c>
      <c r="E18957" t="s">
        <v>2212</v>
      </c>
      <c r="F18957">
        <v>40.587200000000003</v>
      </c>
      <c r="G18957">
        <v>-76.0261</v>
      </c>
      <c r="H18957">
        <v>1E-4</v>
      </c>
      <c r="I18957" t="s">
        <v>592</v>
      </c>
      <c r="J18957" cm="1">
        <f t="array" ref="J18957:L18957">_xlfn.XLOOKUP($C18957, AGE!$A:$A,AGE!$B:$D,,0,2)</f>
        <v>428.1</v>
      </c>
      <c r="K18957">
        <v>4.0999999999999996</v>
      </c>
      <c r="L18957" t="str">
        <v>Tomescu et al. 2009 updated with GSA 2018</v>
      </c>
      <c r="M18957" t="s">
        <v>2431</v>
      </c>
      <c r="O18957">
        <v>0.71</v>
      </c>
      <c r="P18957" t="s">
        <v>243</v>
      </c>
      <c r="S18957" s="14">
        <v>-27.17</v>
      </c>
      <c r="T18957">
        <v>1.9E-2</v>
      </c>
      <c r="U18957" t="s">
        <v>2307</v>
      </c>
      <c r="V18957">
        <v>1</v>
      </c>
      <c r="W18957" t="s">
        <v>2563</v>
      </c>
    </row>
    <row r="18958" spans="1:23" x14ac:dyDescent="0.3">
      <c r="A18958">
        <v>26932</v>
      </c>
      <c r="B18958" s="15" t="s">
        <v>1944</v>
      </c>
      <c r="C18958" t="str">
        <f>_xlfn.XLOOKUP($B18958, STANDARDS!$A:$A, STANDARDS!$B:$B,,0,2)</f>
        <v>Bloomsburg Fm</v>
      </c>
      <c r="D18958" t="s">
        <v>1060</v>
      </c>
      <c r="E18958" t="s">
        <v>2212</v>
      </c>
      <c r="F18958">
        <v>40.587200000000003</v>
      </c>
      <c r="G18958">
        <v>-76.0261</v>
      </c>
      <c r="H18958">
        <v>1E-4</v>
      </c>
      <c r="I18958" t="s">
        <v>592</v>
      </c>
      <c r="J18958" cm="1">
        <f t="array" ref="J18958:L18958">_xlfn.XLOOKUP($C18958, AGE!$A:$A,AGE!$B:$D,,0,2)</f>
        <v>428.1</v>
      </c>
      <c r="K18958">
        <v>4.0999999999999996</v>
      </c>
      <c r="L18958" t="str">
        <v>Tomescu et al. 2009 updated with GSA 2018</v>
      </c>
      <c r="M18958" t="s">
        <v>2431</v>
      </c>
      <c r="O18958">
        <v>0.31</v>
      </c>
      <c r="P18958" t="s">
        <v>243</v>
      </c>
      <c r="S18958" s="14">
        <v>-26.59</v>
      </c>
      <c r="T18958">
        <v>1.9E-2</v>
      </c>
      <c r="U18958" t="s">
        <v>2307</v>
      </c>
      <c r="V18958">
        <v>1</v>
      </c>
      <c r="W18958" t="s">
        <v>2563</v>
      </c>
    </row>
    <row r="18959" spans="1:23" x14ac:dyDescent="0.3">
      <c r="A18959">
        <v>26933</v>
      </c>
      <c r="B18959" s="15" t="s">
        <v>1946</v>
      </c>
      <c r="C18959" t="str">
        <f>_xlfn.XLOOKUP($B18959, STANDARDS!$A:$A, STANDARDS!$B:$B,,0,2)</f>
        <v>Rose Hill Fm</v>
      </c>
      <c r="D18959" t="s">
        <v>1060</v>
      </c>
      <c r="E18959" t="s">
        <v>2213</v>
      </c>
      <c r="F18959">
        <v>40.587200000000003</v>
      </c>
      <c r="G18959">
        <v>-76.0261</v>
      </c>
      <c r="H18959">
        <v>1E-4</v>
      </c>
      <c r="I18959" t="s">
        <v>592</v>
      </c>
      <c r="J18959" cm="1">
        <f t="array" ref="J18959:L18959">_xlfn.XLOOKUP($C18959, AGE!$A:$A,AGE!$B:$D,,0,2)</f>
        <v>435.95</v>
      </c>
      <c r="K18959">
        <v>4.150000000000011</v>
      </c>
      <c r="L18959" t="str">
        <v>Tomescu et al. 2009 updated with GSA 2018</v>
      </c>
      <c r="M18959" t="s">
        <v>2430</v>
      </c>
      <c r="O18959">
        <v>1.7</v>
      </c>
      <c r="P18959" t="s">
        <v>243</v>
      </c>
      <c r="S18959">
        <v>-26.84</v>
      </c>
      <c r="T18959">
        <v>1.9E-2</v>
      </c>
      <c r="U18959" t="s">
        <v>2307</v>
      </c>
      <c r="V18959">
        <v>1</v>
      </c>
      <c r="W18959" t="s">
        <v>2563</v>
      </c>
    </row>
    <row r="18960" spans="1:23" x14ac:dyDescent="0.3">
      <c r="A18960">
        <v>26934</v>
      </c>
      <c r="B18960" s="15" t="s">
        <v>1946</v>
      </c>
      <c r="C18960" t="str">
        <f>_xlfn.XLOOKUP($B18960, STANDARDS!$A:$A, STANDARDS!$B:$B,,0,2)</f>
        <v>Rose Hill Fm</v>
      </c>
      <c r="D18960" t="s">
        <v>1060</v>
      </c>
      <c r="E18960" t="s">
        <v>2213</v>
      </c>
      <c r="F18960">
        <v>40.587200000000003</v>
      </c>
      <c r="G18960">
        <v>-76.0261</v>
      </c>
      <c r="H18960">
        <v>1E-4</v>
      </c>
      <c r="I18960" t="s">
        <v>592</v>
      </c>
      <c r="J18960" cm="1">
        <f t="array" ref="J18960:L18960">_xlfn.XLOOKUP($C18960, AGE!$A:$A,AGE!$B:$D,,0,2)</f>
        <v>435.95</v>
      </c>
      <c r="K18960">
        <v>4.150000000000011</v>
      </c>
      <c r="L18960" t="str">
        <v>Tomescu et al. 2009 updated with GSA 2018</v>
      </c>
      <c r="M18960" t="s">
        <v>2430</v>
      </c>
      <c r="O18960">
        <v>33.49</v>
      </c>
      <c r="P18960" t="s">
        <v>243</v>
      </c>
      <c r="S18960" s="14">
        <v>-26.52</v>
      </c>
      <c r="T18960">
        <v>1.9E-2</v>
      </c>
      <c r="U18960" t="s">
        <v>2307</v>
      </c>
      <c r="V18960">
        <v>1</v>
      </c>
      <c r="W18960" t="s">
        <v>2563</v>
      </c>
    </row>
    <row r="18961" spans="1:23" x14ac:dyDescent="0.3">
      <c r="A18961">
        <v>26935</v>
      </c>
      <c r="B18961" s="15" t="s">
        <v>1946</v>
      </c>
      <c r="C18961" t="str">
        <f>_xlfn.XLOOKUP($B18961, STANDARDS!$A:$A, STANDARDS!$B:$B,,0,2)</f>
        <v>Rose Hill Fm</v>
      </c>
      <c r="D18961" t="s">
        <v>1060</v>
      </c>
      <c r="E18961" t="s">
        <v>2213</v>
      </c>
      <c r="F18961">
        <v>40.587200000000003</v>
      </c>
      <c r="G18961">
        <v>-76.0261</v>
      </c>
      <c r="H18961">
        <v>1E-4</v>
      </c>
      <c r="I18961" t="s">
        <v>592</v>
      </c>
      <c r="J18961" cm="1">
        <f t="array" ref="J18961:L18961">_xlfn.XLOOKUP($C18961, AGE!$A:$A,AGE!$B:$D,,0,2)</f>
        <v>435.95</v>
      </c>
      <c r="K18961">
        <v>4.150000000000011</v>
      </c>
      <c r="L18961" t="str">
        <v>Tomescu et al. 2009 updated with GSA 2018</v>
      </c>
      <c r="M18961" t="s">
        <v>2430</v>
      </c>
      <c r="O18961">
        <v>0.35</v>
      </c>
      <c r="P18961" t="s">
        <v>243</v>
      </c>
      <c r="S18961" s="14">
        <v>-26.16</v>
      </c>
      <c r="T18961">
        <v>1.9E-2</v>
      </c>
      <c r="U18961" t="s">
        <v>2307</v>
      </c>
      <c r="V18961">
        <v>1</v>
      </c>
      <c r="W18961" t="s">
        <v>2563</v>
      </c>
    </row>
    <row r="18962" spans="1:23" x14ac:dyDescent="0.3">
      <c r="A18962">
        <v>26936</v>
      </c>
      <c r="B18962" s="15" t="s">
        <v>1948</v>
      </c>
      <c r="C18962" t="str">
        <f>_xlfn.XLOOKUP($B18962, STANDARDS!$A:$A, STANDARDS!$B:$B,,0,2)</f>
        <v>Tuscarora Fm</v>
      </c>
      <c r="D18962" t="s">
        <v>1060</v>
      </c>
      <c r="E18962" t="s">
        <v>2214</v>
      </c>
      <c r="F18962">
        <v>38.549999999999997</v>
      </c>
      <c r="G18962">
        <v>-79.400000000000006</v>
      </c>
      <c r="H18962">
        <v>0.01</v>
      </c>
      <c r="I18962" t="s">
        <v>592</v>
      </c>
      <c r="J18962" cm="1">
        <f t="array" ref="J18962:L18962">_xlfn.XLOOKUP($C18962, AGE!$A:$A,AGE!$B:$D,,0,2)</f>
        <v>442.1</v>
      </c>
      <c r="K18962">
        <v>2.9000000000000115</v>
      </c>
      <c r="L18962" t="str">
        <v>Tomescu et al. 2009 updated with GSA 2018</v>
      </c>
      <c r="M18962" t="s">
        <v>2430</v>
      </c>
      <c r="O18962">
        <v>0.44</v>
      </c>
      <c r="P18962" t="s">
        <v>243</v>
      </c>
      <c r="S18962" s="14">
        <v>-26.13</v>
      </c>
      <c r="T18962">
        <v>1.9E-2</v>
      </c>
      <c r="U18962" t="s">
        <v>2307</v>
      </c>
      <c r="V18962">
        <v>1</v>
      </c>
      <c r="W18962" t="s">
        <v>2563</v>
      </c>
    </row>
    <row r="18963" spans="1:23" x14ac:dyDescent="0.3">
      <c r="A18963">
        <v>26937</v>
      </c>
      <c r="B18963" s="15" t="s">
        <v>1948</v>
      </c>
      <c r="C18963" t="str">
        <f>_xlfn.XLOOKUP($B18963, STANDARDS!$A:$A, STANDARDS!$B:$B,,0,2)</f>
        <v>Tuscarora Fm</v>
      </c>
      <c r="D18963" t="s">
        <v>1060</v>
      </c>
      <c r="E18963" t="s">
        <v>2214</v>
      </c>
      <c r="F18963">
        <v>38.549999999999997</v>
      </c>
      <c r="G18963">
        <v>-79.400000000000006</v>
      </c>
      <c r="H18963">
        <v>0.01</v>
      </c>
      <c r="I18963" t="s">
        <v>592</v>
      </c>
      <c r="J18963" cm="1">
        <f t="array" ref="J18963:L18963">_xlfn.XLOOKUP($C18963, AGE!$A:$A,AGE!$B:$D,,0,2)</f>
        <v>442.1</v>
      </c>
      <c r="K18963">
        <v>2.9000000000000115</v>
      </c>
      <c r="L18963" t="str">
        <v>Tomescu et al. 2009 updated with GSA 2018</v>
      </c>
      <c r="M18963" t="s">
        <v>2432</v>
      </c>
      <c r="O18963">
        <v>0.39</v>
      </c>
      <c r="P18963" t="s">
        <v>243</v>
      </c>
      <c r="S18963" s="14">
        <v>-25.79</v>
      </c>
      <c r="T18963">
        <v>1.9E-2</v>
      </c>
      <c r="U18963" t="s">
        <v>2433</v>
      </c>
      <c r="V18963">
        <v>1</v>
      </c>
      <c r="W18963" t="s">
        <v>2563</v>
      </c>
    </row>
    <row r="18964" spans="1:23" x14ac:dyDescent="0.3">
      <c r="A18964">
        <v>26938</v>
      </c>
      <c r="B18964" s="15" t="s">
        <v>1948</v>
      </c>
      <c r="C18964" t="str">
        <f>_xlfn.XLOOKUP($B18964, STANDARDS!$A:$A, STANDARDS!$B:$B,,0,2)</f>
        <v>Tuscarora Fm</v>
      </c>
      <c r="D18964" t="s">
        <v>1060</v>
      </c>
      <c r="E18964" t="s">
        <v>2213</v>
      </c>
      <c r="F18964">
        <v>38.555</v>
      </c>
      <c r="G18964">
        <v>-79.555800000000005</v>
      </c>
      <c r="H18964">
        <v>1E-4</v>
      </c>
      <c r="I18964" t="s">
        <v>592</v>
      </c>
      <c r="J18964" cm="1">
        <f t="array" ref="J18964:L18964">_xlfn.XLOOKUP($C18964, AGE!$A:$A,AGE!$B:$D,,0,2)</f>
        <v>442.1</v>
      </c>
      <c r="K18964">
        <v>2.9000000000000115</v>
      </c>
      <c r="L18964" t="str">
        <v>Tomescu et al. 2009 updated with GSA 2018</v>
      </c>
      <c r="M18964" t="s">
        <v>2430</v>
      </c>
      <c r="O18964">
        <v>0.57999999999999996</v>
      </c>
      <c r="P18964" t="s">
        <v>243</v>
      </c>
      <c r="S18964" s="14">
        <v>-27.96</v>
      </c>
      <c r="T18964">
        <v>1.9E-2</v>
      </c>
      <c r="U18964" t="s">
        <v>2307</v>
      </c>
      <c r="V18964">
        <v>1</v>
      </c>
      <c r="W18964" t="s">
        <v>2563</v>
      </c>
    </row>
    <row r="18965" spans="1:23" x14ac:dyDescent="0.3">
      <c r="A18965">
        <v>26939</v>
      </c>
      <c r="B18965" s="15" t="s">
        <v>1948</v>
      </c>
      <c r="C18965" t="str">
        <f>_xlfn.XLOOKUP($B18965, STANDARDS!$A:$A, STANDARDS!$B:$B,,0,2)</f>
        <v>Tuscarora Fm</v>
      </c>
      <c r="D18965" t="s">
        <v>1060</v>
      </c>
      <c r="E18965" t="s">
        <v>2213</v>
      </c>
      <c r="F18965">
        <v>38.555</v>
      </c>
      <c r="G18965">
        <v>-79.555800000000005</v>
      </c>
      <c r="H18965">
        <v>1E-4</v>
      </c>
      <c r="I18965" t="s">
        <v>592</v>
      </c>
      <c r="J18965" cm="1">
        <f t="array" ref="J18965:L18965">_xlfn.XLOOKUP($C18965, AGE!$A:$A,AGE!$B:$D,,0,2)</f>
        <v>442.1</v>
      </c>
      <c r="K18965">
        <v>2.9000000000000115</v>
      </c>
      <c r="L18965" t="str">
        <v>Tomescu et al. 2009 updated with GSA 2018</v>
      </c>
      <c r="M18965" t="s">
        <v>2430</v>
      </c>
      <c r="O18965">
        <v>0.73</v>
      </c>
      <c r="P18965" t="s">
        <v>243</v>
      </c>
      <c r="S18965" s="14">
        <v>-28.23</v>
      </c>
      <c r="T18965">
        <v>1.9E-2</v>
      </c>
      <c r="U18965" t="s">
        <v>2307</v>
      </c>
      <c r="V18965">
        <v>1</v>
      </c>
      <c r="W18965" t="s">
        <v>2563</v>
      </c>
    </row>
    <row r="18966" spans="1:23" x14ac:dyDescent="0.3">
      <c r="A18966">
        <v>26940</v>
      </c>
      <c r="B18966" s="15" t="s">
        <v>1950</v>
      </c>
      <c r="C18966" t="str">
        <f>_xlfn.XLOOKUP($B18966, STANDARDS!$A:$A, STANDARDS!$B:$B,,0,2)</f>
        <v>Massanutten Sandstone</v>
      </c>
      <c r="D18966" t="s">
        <v>1060</v>
      </c>
      <c r="E18966" t="s">
        <v>2213</v>
      </c>
      <c r="F18966">
        <v>38.945300000000003</v>
      </c>
      <c r="G18966">
        <v>-78.305000000000007</v>
      </c>
      <c r="H18966">
        <v>1E-4</v>
      </c>
      <c r="I18966" t="s">
        <v>592</v>
      </c>
      <c r="J18966" cm="1">
        <f t="array" ref="J18966:L18966">_xlfn.XLOOKUP($C18966, AGE!$A:$A,AGE!$B:$D,,0,2)</f>
        <v>442.1</v>
      </c>
      <c r="K18966">
        <v>2.9000000000000115</v>
      </c>
      <c r="L18966" t="str">
        <v>Tomescu et al. 2009 updated with GSA 2018</v>
      </c>
      <c r="M18966" t="s">
        <v>2434</v>
      </c>
      <c r="O18966">
        <v>2.15</v>
      </c>
      <c r="P18966" t="s">
        <v>243</v>
      </c>
      <c r="S18966">
        <v>-26.74</v>
      </c>
      <c r="T18966">
        <v>1.9E-2</v>
      </c>
      <c r="U18966" t="s">
        <v>2307</v>
      </c>
      <c r="V18966">
        <v>1</v>
      </c>
      <c r="W18966" t="s">
        <v>2563</v>
      </c>
    </row>
    <row r="18967" spans="1:23" x14ac:dyDescent="0.3">
      <c r="A18967">
        <v>26941</v>
      </c>
      <c r="B18967" s="15" t="s">
        <v>1950</v>
      </c>
      <c r="C18967" t="str">
        <f>_xlfn.XLOOKUP($B18967, STANDARDS!$A:$A, STANDARDS!$B:$B,,0,2)</f>
        <v>Massanutten Sandstone</v>
      </c>
      <c r="D18967" t="s">
        <v>1060</v>
      </c>
      <c r="E18967" t="s">
        <v>2213</v>
      </c>
      <c r="F18967">
        <v>38.945300000000003</v>
      </c>
      <c r="G18967">
        <v>-78.305000000000007</v>
      </c>
      <c r="H18967">
        <v>1E-4</v>
      </c>
      <c r="I18967" t="s">
        <v>592</v>
      </c>
      <c r="J18967" cm="1">
        <f t="array" ref="J18967:L18967">_xlfn.XLOOKUP($C18967, AGE!$A:$A,AGE!$B:$D,,0,2)</f>
        <v>442.1</v>
      </c>
      <c r="K18967">
        <v>2.9000000000000115</v>
      </c>
      <c r="L18967" t="str">
        <v>Tomescu et al. 2009 updated with GSA 2018</v>
      </c>
      <c r="M18967" t="s">
        <v>2434</v>
      </c>
      <c r="O18967">
        <v>7.35</v>
      </c>
      <c r="P18967" t="s">
        <v>243</v>
      </c>
      <c r="S18967">
        <v>-26.7</v>
      </c>
      <c r="T18967">
        <v>1.9E-2</v>
      </c>
      <c r="U18967" t="s">
        <v>2307</v>
      </c>
      <c r="V18967">
        <v>1</v>
      </c>
      <c r="W18967" t="s">
        <v>2563</v>
      </c>
    </row>
    <row r="18968" spans="1:23" x14ac:dyDescent="0.3">
      <c r="A18968">
        <v>26942</v>
      </c>
      <c r="B18968" s="15" t="s">
        <v>1950</v>
      </c>
      <c r="C18968" t="str">
        <f>_xlfn.XLOOKUP($B18968, STANDARDS!$A:$A, STANDARDS!$B:$B,,0,2)</f>
        <v>Massanutten Sandstone</v>
      </c>
      <c r="D18968" t="s">
        <v>1060</v>
      </c>
      <c r="E18968" t="s">
        <v>2213</v>
      </c>
      <c r="F18968">
        <v>38.945300000000003</v>
      </c>
      <c r="G18968">
        <v>-78.305000000000007</v>
      </c>
      <c r="H18968">
        <v>1E-4</v>
      </c>
      <c r="I18968" t="s">
        <v>592</v>
      </c>
      <c r="J18968" cm="1">
        <f t="array" ref="J18968:L18968">_xlfn.XLOOKUP($C18968, AGE!$A:$A,AGE!$B:$D,,0,2)</f>
        <v>442.1</v>
      </c>
      <c r="K18968">
        <v>2.9000000000000115</v>
      </c>
      <c r="L18968" t="str">
        <v>Tomescu et al. 2009 updated with GSA 2018</v>
      </c>
      <c r="M18968" t="s">
        <v>2435</v>
      </c>
      <c r="O18968">
        <v>15.53</v>
      </c>
      <c r="P18968" t="s">
        <v>243</v>
      </c>
      <c r="S18968">
        <v>-26.48</v>
      </c>
      <c r="T18968">
        <v>1.9E-2</v>
      </c>
      <c r="U18968" t="s">
        <v>2307</v>
      </c>
      <c r="V18968">
        <v>1</v>
      </c>
      <c r="W18968" t="s">
        <v>2563</v>
      </c>
    </row>
    <row r="18969" spans="1:23" x14ac:dyDescent="0.3">
      <c r="A18969">
        <v>26943</v>
      </c>
      <c r="B18969" s="15" t="s">
        <v>1950</v>
      </c>
      <c r="C18969" t="str">
        <f>_xlfn.XLOOKUP($B18969, STANDARDS!$A:$A, STANDARDS!$B:$B,,0,2)</f>
        <v>Massanutten Sandstone</v>
      </c>
      <c r="D18969" t="s">
        <v>1060</v>
      </c>
      <c r="E18969" t="s">
        <v>2213</v>
      </c>
      <c r="F18969">
        <v>38.945300000000003</v>
      </c>
      <c r="G18969">
        <v>-78.305000000000007</v>
      </c>
      <c r="H18969">
        <v>1E-4</v>
      </c>
      <c r="I18969" t="s">
        <v>592</v>
      </c>
      <c r="J18969" cm="1">
        <f t="array" ref="J18969:L18969">_xlfn.XLOOKUP($C18969, AGE!$A:$A,AGE!$B:$D,,0,2)</f>
        <v>442.1</v>
      </c>
      <c r="K18969">
        <v>2.9000000000000115</v>
      </c>
      <c r="L18969" t="str">
        <v>Tomescu et al. 2009 updated with GSA 2018</v>
      </c>
      <c r="M18969" t="s">
        <v>2430</v>
      </c>
      <c r="O18969">
        <v>2.4700000000000002</v>
      </c>
      <c r="P18969" t="s">
        <v>243</v>
      </c>
      <c r="S18969">
        <v>-26.39</v>
      </c>
      <c r="T18969">
        <v>1.9E-2</v>
      </c>
      <c r="U18969" t="s">
        <v>2307</v>
      </c>
      <c r="V18969">
        <v>1</v>
      </c>
      <c r="W18969" t="s">
        <v>2563</v>
      </c>
    </row>
    <row r="18970" spans="1:23" x14ac:dyDescent="0.3">
      <c r="A18970">
        <v>26944</v>
      </c>
      <c r="B18970" s="15" t="s">
        <v>1950</v>
      </c>
      <c r="C18970" t="str">
        <f>_xlfn.XLOOKUP($B18970, STANDARDS!$A:$A, STANDARDS!$B:$B,,0,2)</f>
        <v>Massanutten Sandstone</v>
      </c>
      <c r="D18970" t="s">
        <v>1060</v>
      </c>
      <c r="E18970" t="s">
        <v>2213</v>
      </c>
      <c r="F18970">
        <v>38.945300000000003</v>
      </c>
      <c r="G18970">
        <v>-78.305000000000007</v>
      </c>
      <c r="H18970">
        <v>1E-4</v>
      </c>
      <c r="I18970" t="s">
        <v>592</v>
      </c>
      <c r="J18970" cm="1">
        <f t="array" ref="J18970:L18970">_xlfn.XLOOKUP($C18970, AGE!$A:$A,AGE!$B:$D,,0,2)</f>
        <v>442.1</v>
      </c>
      <c r="K18970">
        <v>2.9000000000000115</v>
      </c>
      <c r="L18970" t="str">
        <v>Tomescu et al. 2009 updated with GSA 2018</v>
      </c>
      <c r="M18970" t="s">
        <v>2430</v>
      </c>
      <c r="O18970">
        <v>2.34</v>
      </c>
      <c r="P18970" t="s">
        <v>243</v>
      </c>
      <c r="S18970">
        <v>-26.35</v>
      </c>
      <c r="T18970">
        <v>1.9E-2</v>
      </c>
      <c r="U18970" t="s">
        <v>2307</v>
      </c>
      <c r="V18970">
        <v>1</v>
      </c>
      <c r="W18970" t="s">
        <v>2563</v>
      </c>
    </row>
    <row r="18971" spans="1:23" x14ac:dyDescent="0.3">
      <c r="A18971">
        <v>26945</v>
      </c>
      <c r="B18971" s="15" t="s">
        <v>1950</v>
      </c>
      <c r="C18971" t="str">
        <f>_xlfn.XLOOKUP($B18971, STANDARDS!$A:$A, STANDARDS!$B:$B,,0,2)</f>
        <v>Massanutten Sandstone</v>
      </c>
      <c r="D18971" t="s">
        <v>1060</v>
      </c>
      <c r="E18971" t="s">
        <v>2213</v>
      </c>
      <c r="F18971">
        <v>38.945300000000003</v>
      </c>
      <c r="G18971">
        <v>-78.305000000000007</v>
      </c>
      <c r="H18971">
        <v>1E-4</v>
      </c>
      <c r="I18971" t="s">
        <v>592</v>
      </c>
      <c r="J18971" cm="1">
        <f t="array" ref="J18971:L18971">_xlfn.XLOOKUP($C18971, AGE!$A:$A,AGE!$B:$D,,0,2)</f>
        <v>442.1</v>
      </c>
      <c r="K18971">
        <v>2.9000000000000115</v>
      </c>
      <c r="L18971" t="str">
        <v>Tomescu et al. 2009 updated with GSA 2018</v>
      </c>
      <c r="M18971" t="s">
        <v>2430</v>
      </c>
      <c r="O18971">
        <v>1.42</v>
      </c>
      <c r="P18971" t="s">
        <v>243</v>
      </c>
      <c r="S18971">
        <v>-26.3</v>
      </c>
      <c r="T18971">
        <v>1.9E-2</v>
      </c>
      <c r="U18971" t="s">
        <v>2307</v>
      </c>
      <c r="V18971">
        <v>1</v>
      </c>
      <c r="W18971" t="s">
        <v>2563</v>
      </c>
    </row>
    <row r="18972" spans="1:23" x14ac:dyDescent="0.3">
      <c r="A18972">
        <v>26946</v>
      </c>
      <c r="B18972" s="15" t="s">
        <v>1950</v>
      </c>
      <c r="C18972" t="str">
        <f>_xlfn.XLOOKUP($B18972, STANDARDS!$A:$A, STANDARDS!$B:$B,,0,2)</f>
        <v>Massanutten Sandstone</v>
      </c>
      <c r="D18972" t="s">
        <v>1060</v>
      </c>
      <c r="E18972" t="s">
        <v>2213</v>
      </c>
      <c r="F18972">
        <v>38.945300000000003</v>
      </c>
      <c r="G18972">
        <v>-78.305000000000007</v>
      </c>
      <c r="H18972">
        <v>1E-4</v>
      </c>
      <c r="I18972" t="s">
        <v>592</v>
      </c>
      <c r="J18972" cm="1">
        <f t="array" ref="J18972:L18972">_xlfn.XLOOKUP($C18972, AGE!$A:$A,AGE!$B:$D,,0,2)</f>
        <v>442.1</v>
      </c>
      <c r="K18972">
        <v>2.9000000000000115</v>
      </c>
      <c r="L18972" t="str">
        <v>Tomescu et al. 2009 updated with GSA 2018</v>
      </c>
      <c r="M18972" t="s">
        <v>2430</v>
      </c>
      <c r="O18972">
        <v>1.08</v>
      </c>
      <c r="P18972" t="s">
        <v>243</v>
      </c>
      <c r="S18972">
        <v>-24.94</v>
      </c>
      <c r="T18972">
        <v>1.9E-2</v>
      </c>
      <c r="U18972" t="s">
        <v>2307</v>
      </c>
      <c r="V18972">
        <v>1</v>
      </c>
      <c r="W18972" t="s">
        <v>2563</v>
      </c>
    </row>
    <row r="18973" spans="1:23" x14ac:dyDescent="0.3">
      <c r="A18973">
        <v>26947</v>
      </c>
      <c r="B18973" s="15" t="s">
        <v>1950</v>
      </c>
      <c r="C18973" t="str">
        <f>_xlfn.XLOOKUP($B18973, STANDARDS!$A:$A, STANDARDS!$B:$B,,0,2)</f>
        <v>Massanutten Sandstone</v>
      </c>
      <c r="D18973" t="s">
        <v>1060</v>
      </c>
      <c r="E18973" t="s">
        <v>2213</v>
      </c>
      <c r="F18973">
        <v>38.945300000000003</v>
      </c>
      <c r="G18973">
        <v>-78.305000000000007</v>
      </c>
      <c r="H18973">
        <v>1E-4</v>
      </c>
      <c r="I18973" t="s">
        <v>592</v>
      </c>
      <c r="J18973" cm="1">
        <f t="array" ref="J18973:L18973">_xlfn.XLOOKUP($C18973, AGE!$A:$A,AGE!$B:$D,,0,2)</f>
        <v>442.1</v>
      </c>
      <c r="K18973">
        <v>2.9000000000000115</v>
      </c>
      <c r="L18973" t="str">
        <v>Tomescu et al. 2009 updated with GSA 2018</v>
      </c>
      <c r="M18973" t="s">
        <v>2436</v>
      </c>
      <c r="O18973">
        <v>5.99</v>
      </c>
      <c r="P18973" t="s">
        <v>243</v>
      </c>
      <c r="S18973">
        <v>-26.23</v>
      </c>
      <c r="T18973">
        <v>1.9E-2</v>
      </c>
      <c r="U18973" t="s">
        <v>2307</v>
      </c>
      <c r="V18973">
        <v>1</v>
      </c>
      <c r="W18973" t="s">
        <v>2563</v>
      </c>
    </row>
    <row r="18974" spans="1:23" x14ac:dyDescent="0.3">
      <c r="A18974">
        <v>26948</v>
      </c>
      <c r="B18974" s="15" t="s">
        <v>1950</v>
      </c>
      <c r="C18974" t="str">
        <f>_xlfn.XLOOKUP($B18974, STANDARDS!$A:$A, STANDARDS!$B:$B,,0,2)</f>
        <v>Massanutten Sandstone</v>
      </c>
      <c r="D18974" t="s">
        <v>1060</v>
      </c>
      <c r="E18974" t="s">
        <v>2213</v>
      </c>
      <c r="F18974">
        <v>38.945300000000003</v>
      </c>
      <c r="G18974">
        <v>-78.305000000000007</v>
      </c>
      <c r="H18974">
        <v>1E-4</v>
      </c>
      <c r="I18974" t="s">
        <v>592</v>
      </c>
      <c r="J18974" cm="1">
        <f t="array" ref="J18974:L18974">_xlfn.XLOOKUP($C18974, AGE!$A:$A,AGE!$B:$D,,0,2)</f>
        <v>442.1</v>
      </c>
      <c r="K18974">
        <v>2.9000000000000115</v>
      </c>
      <c r="L18974" t="str">
        <v>Tomescu et al. 2009 updated with GSA 2018</v>
      </c>
      <c r="M18974" t="s">
        <v>2437</v>
      </c>
      <c r="O18974">
        <v>3.9</v>
      </c>
      <c r="P18974" t="s">
        <v>243</v>
      </c>
      <c r="S18974">
        <v>-26.15</v>
      </c>
      <c r="T18974">
        <v>1.9E-2</v>
      </c>
      <c r="U18974" t="s">
        <v>2307</v>
      </c>
      <c r="V18974">
        <v>1</v>
      </c>
      <c r="W18974" t="s">
        <v>2563</v>
      </c>
    </row>
    <row r="18975" spans="1:23" x14ac:dyDescent="0.3">
      <c r="A18975">
        <v>26949</v>
      </c>
      <c r="B18975" s="15" t="s">
        <v>1950</v>
      </c>
      <c r="C18975" t="str">
        <f>_xlfn.XLOOKUP($B18975, STANDARDS!$A:$A, STANDARDS!$B:$B,,0,2)</f>
        <v>Massanutten Sandstone</v>
      </c>
      <c r="D18975" t="s">
        <v>1060</v>
      </c>
      <c r="E18975" t="s">
        <v>2213</v>
      </c>
      <c r="F18975">
        <v>38.945300000000003</v>
      </c>
      <c r="G18975">
        <v>-78.305000000000007</v>
      </c>
      <c r="H18975">
        <v>1E-4</v>
      </c>
      <c r="I18975" t="s">
        <v>592</v>
      </c>
      <c r="J18975" cm="1">
        <f t="array" ref="J18975:L18975">_xlfn.XLOOKUP($C18975, AGE!$A:$A,AGE!$B:$D,,0,2)</f>
        <v>442.1</v>
      </c>
      <c r="K18975">
        <v>2.9000000000000115</v>
      </c>
      <c r="L18975" t="str">
        <v>Tomescu et al. 2009 updated with GSA 2018</v>
      </c>
      <c r="M18975" t="s">
        <v>2431</v>
      </c>
      <c r="O18975">
        <v>0.12</v>
      </c>
      <c r="P18975" t="s">
        <v>243</v>
      </c>
      <c r="S18975">
        <v>-26.12</v>
      </c>
      <c r="T18975">
        <v>1.9E-2</v>
      </c>
      <c r="U18975" t="s">
        <v>2307</v>
      </c>
      <c r="V18975">
        <v>1</v>
      </c>
      <c r="W18975" t="s">
        <v>2563</v>
      </c>
    </row>
    <row r="18976" spans="1:23" x14ac:dyDescent="0.3">
      <c r="A18976">
        <v>26950</v>
      </c>
      <c r="B18976" s="15" t="s">
        <v>1950</v>
      </c>
      <c r="C18976" t="str">
        <f>_xlfn.XLOOKUP($B18976, STANDARDS!$A:$A, STANDARDS!$B:$B,,0,2)</f>
        <v>Massanutten Sandstone</v>
      </c>
      <c r="D18976" t="s">
        <v>1060</v>
      </c>
      <c r="E18976" t="s">
        <v>2213</v>
      </c>
      <c r="F18976">
        <v>38.945300000000003</v>
      </c>
      <c r="G18976">
        <v>-78.305000000000007</v>
      </c>
      <c r="H18976">
        <v>1E-4</v>
      </c>
      <c r="I18976" t="s">
        <v>592</v>
      </c>
      <c r="J18976" cm="1">
        <f t="array" ref="J18976:L18976">_xlfn.XLOOKUP($C18976, AGE!$A:$A,AGE!$B:$D,,0,2)</f>
        <v>442.1</v>
      </c>
      <c r="K18976">
        <v>2.9000000000000115</v>
      </c>
      <c r="L18976" t="str">
        <v>Tomescu et al. 2009 updated with GSA 2018</v>
      </c>
      <c r="M18976" t="s">
        <v>2431</v>
      </c>
      <c r="O18976">
        <v>0.03</v>
      </c>
      <c r="P18976" t="s">
        <v>243</v>
      </c>
      <c r="S18976">
        <v>-25.96</v>
      </c>
      <c r="T18976">
        <v>1.9E-2</v>
      </c>
      <c r="U18976" t="s">
        <v>2307</v>
      </c>
      <c r="V18976">
        <v>1</v>
      </c>
      <c r="W18976" t="s">
        <v>2563</v>
      </c>
    </row>
    <row r="18977" spans="1:23" x14ac:dyDescent="0.3">
      <c r="A18977">
        <v>26951</v>
      </c>
      <c r="B18977" s="15" t="s">
        <v>1950</v>
      </c>
      <c r="C18977" t="str">
        <f>_xlfn.XLOOKUP($B18977, STANDARDS!$A:$A, STANDARDS!$B:$B,,0,2)</f>
        <v>Massanutten Sandstone</v>
      </c>
      <c r="D18977" t="s">
        <v>1060</v>
      </c>
      <c r="E18977" t="s">
        <v>2213</v>
      </c>
      <c r="F18977">
        <v>38.945300000000003</v>
      </c>
      <c r="G18977">
        <v>-78.305000000000007</v>
      </c>
      <c r="H18977">
        <v>1E-4</v>
      </c>
      <c r="I18977" t="s">
        <v>592</v>
      </c>
      <c r="J18977" cm="1">
        <f t="array" ref="J18977:L18977">_xlfn.XLOOKUP($C18977, AGE!$A:$A,AGE!$B:$D,,0,2)</f>
        <v>442.1</v>
      </c>
      <c r="K18977">
        <v>2.9000000000000115</v>
      </c>
      <c r="L18977" t="str">
        <v>Tomescu et al. 2009 updated with GSA 2018</v>
      </c>
      <c r="M18977" t="s">
        <v>2434</v>
      </c>
      <c r="O18977">
        <v>1.49</v>
      </c>
      <c r="P18977" t="s">
        <v>243</v>
      </c>
      <c r="S18977">
        <v>-26.51</v>
      </c>
      <c r="T18977">
        <v>1.9E-2</v>
      </c>
      <c r="U18977" t="s">
        <v>2307</v>
      </c>
      <c r="V18977">
        <v>1</v>
      </c>
      <c r="W18977" t="s">
        <v>2563</v>
      </c>
    </row>
    <row r="18978" spans="1:23" x14ac:dyDescent="0.3">
      <c r="A18978">
        <v>26952</v>
      </c>
      <c r="B18978" s="15" t="s">
        <v>1950</v>
      </c>
      <c r="C18978" t="str">
        <f>_xlfn.XLOOKUP($B18978, STANDARDS!$A:$A, STANDARDS!$B:$B,,0,2)</f>
        <v>Massanutten Sandstone</v>
      </c>
      <c r="D18978" t="s">
        <v>1060</v>
      </c>
      <c r="E18978" t="s">
        <v>2213</v>
      </c>
      <c r="F18978">
        <v>38.945300000000003</v>
      </c>
      <c r="G18978">
        <v>-78.305000000000007</v>
      </c>
      <c r="H18978">
        <v>1E-4</v>
      </c>
      <c r="I18978" t="s">
        <v>592</v>
      </c>
      <c r="J18978" cm="1">
        <f t="array" ref="J18978:L18978">_xlfn.XLOOKUP($C18978, AGE!$A:$A,AGE!$B:$D,,0,2)</f>
        <v>442.1</v>
      </c>
      <c r="K18978">
        <v>2.9000000000000115</v>
      </c>
      <c r="L18978" t="str">
        <v>Tomescu et al. 2009 updated with GSA 2018</v>
      </c>
      <c r="M18978" t="s">
        <v>2430</v>
      </c>
      <c r="O18978">
        <v>1.98</v>
      </c>
      <c r="P18978" t="s">
        <v>243</v>
      </c>
      <c r="S18978">
        <v>-26.58</v>
      </c>
      <c r="T18978">
        <v>1.9E-2</v>
      </c>
      <c r="U18978" t="s">
        <v>2307</v>
      </c>
      <c r="V18978">
        <v>1</v>
      </c>
      <c r="W18978" t="s">
        <v>2563</v>
      </c>
    </row>
    <row r="18979" spans="1:23" x14ac:dyDescent="0.3">
      <c r="A18979">
        <v>26953</v>
      </c>
      <c r="B18979" s="15" t="s">
        <v>1950</v>
      </c>
      <c r="C18979" t="str">
        <f>_xlfn.XLOOKUP($B18979, STANDARDS!$A:$A, STANDARDS!$B:$B,,0,2)</f>
        <v>Massanutten Sandstone</v>
      </c>
      <c r="D18979" t="s">
        <v>1060</v>
      </c>
      <c r="E18979" t="s">
        <v>2213</v>
      </c>
      <c r="F18979">
        <v>38.945300000000003</v>
      </c>
      <c r="G18979">
        <v>-78.305000000000007</v>
      </c>
      <c r="H18979">
        <v>1E-4</v>
      </c>
      <c r="I18979" t="s">
        <v>592</v>
      </c>
      <c r="J18979" cm="1">
        <f t="array" ref="J18979:L18979">_xlfn.XLOOKUP($C18979, AGE!$A:$A,AGE!$B:$D,,0,2)</f>
        <v>442.1</v>
      </c>
      <c r="K18979">
        <v>2.9000000000000115</v>
      </c>
      <c r="L18979" t="str">
        <v>Tomescu et al. 2009 updated with GSA 2018</v>
      </c>
      <c r="M18979" t="s">
        <v>2430</v>
      </c>
      <c r="O18979">
        <v>2.0299999999999998</v>
      </c>
      <c r="P18979" t="s">
        <v>243</v>
      </c>
      <c r="S18979">
        <v>-26.34</v>
      </c>
      <c r="T18979">
        <v>1.9E-2</v>
      </c>
      <c r="U18979" t="s">
        <v>2307</v>
      </c>
      <c r="V18979">
        <v>1</v>
      </c>
      <c r="W18979" t="s">
        <v>2563</v>
      </c>
    </row>
    <row r="18980" spans="1:23" x14ac:dyDescent="0.3">
      <c r="A18980">
        <v>26954</v>
      </c>
      <c r="B18980" s="15" t="s">
        <v>1950</v>
      </c>
      <c r="C18980" t="str">
        <f>_xlfn.XLOOKUP($B18980, STANDARDS!$A:$A, STANDARDS!$B:$B,,0,2)</f>
        <v>Massanutten Sandstone</v>
      </c>
      <c r="D18980" t="s">
        <v>1060</v>
      </c>
      <c r="E18980" t="s">
        <v>2213</v>
      </c>
      <c r="F18980">
        <v>38.945300000000003</v>
      </c>
      <c r="G18980">
        <v>-78.305000000000007</v>
      </c>
      <c r="H18980">
        <v>1E-4</v>
      </c>
      <c r="I18980" t="s">
        <v>592</v>
      </c>
      <c r="J18980" cm="1">
        <f t="array" ref="J18980:L18980">_xlfn.XLOOKUP($C18980, AGE!$A:$A,AGE!$B:$D,,0,2)</f>
        <v>442.1</v>
      </c>
      <c r="K18980">
        <v>2.9000000000000115</v>
      </c>
      <c r="L18980" t="str">
        <v>Tomescu et al. 2009 updated with GSA 2018</v>
      </c>
      <c r="M18980" t="s">
        <v>2430</v>
      </c>
      <c r="O18980">
        <v>2.4900000000000002</v>
      </c>
      <c r="P18980" t="s">
        <v>243</v>
      </c>
      <c r="S18980">
        <v>-26.33</v>
      </c>
      <c r="T18980">
        <v>1.9E-2</v>
      </c>
      <c r="U18980" t="s">
        <v>2307</v>
      </c>
      <c r="V18980">
        <v>1</v>
      </c>
      <c r="W18980" t="s">
        <v>2563</v>
      </c>
    </row>
    <row r="18981" spans="1:23" x14ac:dyDescent="0.3">
      <c r="A18981">
        <v>26955</v>
      </c>
      <c r="B18981" s="15" t="s">
        <v>1950</v>
      </c>
      <c r="C18981" t="str">
        <f>_xlfn.XLOOKUP($B18981, STANDARDS!$A:$A, STANDARDS!$B:$B,,0,2)</f>
        <v>Massanutten Sandstone</v>
      </c>
      <c r="D18981" t="s">
        <v>1060</v>
      </c>
      <c r="E18981" t="s">
        <v>2213</v>
      </c>
      <c r="F18981">
        <v>38.945300000000003</v>
      </c>
      <c r="G18981">
        <v>-78.305000000000007</v>
      </c>
      <c r="H18981">
        <v>1E-4</v>
      </c>
      <c r="I18981" t="s">
        <v>592</v>
      </c>
      <c r="J18981" cm="1">
        <f t="array" ref="J18981:L18981">_xlfn.XLOOKUP($C18981, AGE!$A:$A,AGE!$B:$D,,0,2)</f>
        <v>442.1</v>
      </c>
      <c r="K18981">
        <v>2.9000000000000115</v>
      </c>
      <c r="L18981" t="str">
        <v>Tomescu et al. 2009 updated with GSA 2018</v>
      </c>
      <c r="M18981" t="s">
        <v>2430</v>
      </c>
      <c r="O18981">
        <v>1.19</v>
      </c>
      <c r="P18981" t="s">
        <v>243</v>
      </c>
      <c r="S18981">
        <v>-26.45</v>
      </c>
      <c r="T18981">
        <v>1.9E-2</v>
      </c>
      <c r="U18981" t="s">
        <v>2307</v>
      </c>
      <c r="V18981">
        <v>1</v>
      </c>
      <c r="W18981" t="s">
        <v>2563</v>
      </c>
    </row>
    <row r="18982" spans="1:23" x14ac:dyDescent="0.3">
      <c r="A18982">
        <v>26956</v>
      </c>
      <c r="B18982" s="15" t="s">
        <v>1950</v>
      </c>
      <c r="C18982" t="str">
        <f>_xlfn.XLOOKUP($B18982, STANDARDS!$A:$A, STANDARDS!$B:$B,,0,2)</f>
        <v>Massanutten Sandstone</v>
      </c>
      <c r="D18982" t="s">
        <v>1060</v>
      </c>
      <c r="E18982" t="s">
        <v>2213</v>
      </c>
      <c r="F18982">
        <v>38.945300000000003</v>
      </c>
      <c r="G18982">
        <v>-78.305000000000007</v>
      </c>
      <c r="H18982">
        <v>1E-4</v>
      </c>
      <c r="I18982" t="s">
        <v>592</v>
      </c>
      <c r="J18982" cm="1">
        <f t="array" ref="J18982:L18982">_xlfn.XLOOKUP($C18982, AGE!$A:$A,AGE!$B:$D,,0,2)</f>
        <v>442.1</v>
      </c>
      <c r="K18982">
        <v>2.9000000000000115</v>
      </c>
      <c r="L18982" t="str">
        <v>Tomescu et al. 2009 updated with GSA 2018</v>
      </c>
      <c r="M18982" t="s">
        <v>2430</v>
      </c>
      <c r="O18982">
        <v>0.94</v>
      </c>
      <c r="P18982" t="s">
        <v>243</v>
      </c>
      <c r="S18982">
        <v>-26.55</v>
      </c>
      <c r="T18982">
        <v>1.9E-2</v>
      </c>
      <c r="U18982" t="s">
        <v>2307</v>
      </c>
      <c r="V18982">
        <v>1</v>
      </c>
      <c r="W18982" t="s">
        <v>2563</v>
      </c>
    </row>
    <row r="18983" spans="1:23" x14ac:dyDescent="0.3">
      <c r="A18983">
        <v>26957</v>
      </c>
      <c r="B18983" s="15" t="s">
        <v>1950</v>
      </c>
      <c r="C18983" t="str">
        <f>_xlfn.XLOOKUP($B18983, STANDARDS!$A:$A, STANDARDS!$B:$B,,0,2)</f>
        <v>Massanutten Sandstone</v>
      </c>
      <c r="D18983" t="s">
        <v>1060</v>
      </c>
      <c r="E18983" t="s">
        <v>2213</v>
      </c>
      <c r="F18983">
        <v>38.945300000000003</v>
      </c>
      <c r="G18983">
        <v>-78.305000000000007</v>
      </c>
      <c r="H18983">
        <v>1E-4</v>
      </c>
      <c r="I18983" t="s">
        <v>592</v>
      </c>
      <c r="J18983" cm="1">
        <f t="array" ref="J18983:L18983">_xlfn.XLOOKUP($C18983, AGE!$A:$A,AGE!$B:$D,,0,2)</f>
        <v>442.1</v>
      </c>
      <c r="K18983">
        <v>2.9000000000000115</v>
      </c>
      <c r="L18983" t="str">
        <v>Tomescu et al. 2009 updated with GSA 2018</v>
      </c>
      <c r="M18983" t="s">
        <v>2437</v>
      </c>
      <c r="O18983">
        <v>3.84</v>
      </c>
      <c r="P18983" t="s">
        <v>243</v>
      </c>
      <c r="S18983">
        <v>-26.21</v>
      </c>
      <c r="T18983">
        <v>1.9E-2</v>
      </c>
      <c r="U18983" t="s">
        <v>2307</v>
      </c>
      <c r="V18983">
        <v>1</v>
      </c>
      <c r="W18983" t="s">
        <v>2563</v>
      </c>
    </row>
    <row r="18984" spans="1:23" x14ac:dyDescent="0.3">
      <c r="A18984">
        <v>26958</v>
      </c>
      <c r="B18984" s="15" t="s">
        <v>1950</v>
      </c>
      <c r="C18984" t="str">
        <f>_xlfn.XLOOKUP($B18984, STANDARDS!$A:$A, STANDARDS!$B:$B,,0,2)</f>
        <v>Massanutten Sandstone</v>
      </c>
      <c r="D18984" t="s">
        <v>1060</v>
      </c>
      <c r="E18984" t="s">
        <v>2213</v>
      </c>
      <c r="F18984">
        <v>38.945300000000003</v>
      </c>
      <c r="G18984">
        <v>-78.305000000000007</v>
      </c>
      <c r="H18984">
        <v>1E-4</v>
      </c>
      <c r="I18984" t="s">
        <v>592</v>
      </c>
      <c r="J18984" cm="1">
        <f t="array" ref="J18984:L18984">_xlfn.XLOOKUP($C18984, AGE!$A:$A,AGE!$B:$D,,0,2)</f>
        <v>442.1</v>
      </c>
      <c r="K18984">
        <v>2.9000000000000115</v>
      </c>
      <c r="L18984" t="str">
        <v>Tomescu et al. 2009 updated with GSA 2018</v>
      </c>
      <c r="M18984" t="s">
        <v>2431</v>
      </c>
      <c r="O18984">
        <v>0.16</v>
      </c>
      <c r="P18984" t="s">
        <v>243</v>
      </c>
      <c r="S18984">
        <v>-26.19</v>
      </c>
      <c r="T18984">
        <v>1.9E-2</v>
      </c>
      <c r="U18984" t="s">
        <v>2307</v>
      </c>
      <c r="V18984">
        <v>1</v>
      </c>
      <c r="W18984" t="s">
        <v>2563</v>
      </c>
    </row>
    <row r="18985" spans="1:23" x14ac:dyDescent="0.3">
      <c r="A18985">
        <v>26959</v>
      </c>
      <c r="B18985" s="15" t="s">
        <v>1950</v>
      </c>
      <c r="C18985" t="str">
        <f>_xlfn.XLOOKUP($B18985, STANDARDS!$A:$A, STANDARDS!$B:$B,,0,2)</f>
        <v>Massanutten Sandstone</v>
      </c>
      <c r="D18985" t="s">
        <v>1060</v>
      </c>
      <c r="E18985" t="s">
        <v>2213</v>
      </c>
      <c r="F18985">
        <v>38.945300000000003</v>
      </c>
      <c r="G18985">
        <v>-78.305000000000007</v>
      </c>
      <c r="H18985">
        <v>1E-4</v>
      </c>
      <c r="I18985" t="s">
        <v>592</v>
      </c>
      <c r="J18985" cm="1">
        <f t="array" ref="J18985:L18985">_xlfn.XLOOKUP($C18985, AGE!$A:$A,AGE!$B:$D,,0,2)</f>
        <v>442.1</v>
      </c>
      <c r="K18985">
        <v>2.9000000000000115</v>
      </c>
      <c r="L18985" t="str">
        <v>Tomescu et al. 2009 updated with GSA 2018</v>
      </c>
      <c r="M18985" t="s">
        <v>2430</v>
      </c>
      <c r="P18985" t="s">
        <v>243</v>
      </c>
      <c r="S18985">
        <v>-25.6</v>
      </c>
      <c r="T18985">
        <v>1.9E-2</v>
      </c>
      <c r="U18985" t="s">
        <v>2307</v>
      </c>
      <c r="V18985">
        <v>1</v>
      </c>
      <c r="W18985" t="s">
        <v>2563</v>
      </c>
    </row>
    <row r="18986" spans="1:23" x14ac:dyDescent="0.3">
      <c r="A18986">
        <v>26960</v>
      </c>
      <c r="B18986" s="15" t="s">
        <v>1950</v>
      </c>
      <c r="C18986" t="str">
        <f>_xlfn.XLOOKUP($B18986, STANDARDS!$A:$A, STANDARDS!$B:$B,,0,2)</f>
        <v>Massanutten Sandstone</v>
      </c>
      <c r="D18986" t="s">
        <v>1060</v>
      </c>
      <c r="E18986" t="s">
        <v>2213</v>
      </c>
      <c r="F18986">
        <v>38.945300000000003</v>
      </c>
      <c r="G18986">
        <v>-78.305000000000007</v>
      </c>
      <c r="H18986">
        <v>1E-4</v>
      </c>
      <c r="I18986" t="s">
        <v>592</v>
      </c>
      <c r="J18986" cm="1">
        <f t="array" ref="J18986:L18986">_xlfn.XLOOKUP($C18986, AGE!$A:$A,AGE!$B:$D,,0,2)</f>
        <v>442.1</v>
      </c>
      <c r="K18986">
        <v>2.9000000000000115</v>
      </c>
      <c r="L18986" t="str">
        <v>Tomescu et al. 2009 updated with GSA 2018</v>
      </c>
      <c r="M18986" t="s">
        <v>2430</v>
      </c>
      <c r="P18986" t="s">
        <v>243</v>
      </c>
      <c r="S18986">
        <v>-26.2</v>
      </c>
      <c r="T18986">
        <v>1.9E-2</v>
      </c>
      <c r="U18986" t="s">
        <v>2307</v>
      </c>
      <c r="V18986">
        <v>1</v>
      </c>
      <c r="W18986" t="s">
        <v>2563</v>
      </c>
    </row>
    <row r="18987" spans="1:23" x14ac:dyDescent="0.3">
      <c r="A18987">
        <v>26961</v>
      </c>
      <c r="B18987" s="15" t="s">
        <v>1952</v>
      </c>
      <c r="C18987" t="str">
        <f>_xlfn.XLOOKUP($B18987, STANDARDS!$A:$A, STANDARDS!$B:$B,,0,2)</f>
        <v>Contact Reedsville Fm; Oswego Sandstone</v>
      </c>
      <c r="D18987" t="s">
        <v>1060</v>
      </c>
      <c r="E18987" t="s">
        <v>2212</v>
      </c>
      <c r="F18987">
        <v>40.244700000000002</v>
      </c>
      <c r="G18987">
        <v>-77.672799999999995</v>
      </c>
      <c r="H18987">
        <v>1E-4</v>
      </c>
      <c r="I18987" t="s">
        <v>592</v>
      </c>
      <c r="J18987" cm="1">
        <f t="array" ref="J18987:L18987">_xlfn.XLOOKUP($C18987, AGE!$A:$A,AGE!$B:$D,,0,2)</f>
        <v>449.1</v>
      </c>
      <c r="K18987">
        <v>5.5000000000000338</v>
      </c>
      <c r="L18987" t="str">
        <v>Tomescu et al. 2009 updated with GSA 2018</v>
      </c>
      <c r="M18987" t="s">
        <v>2430</v>
      </c>
      <c r="O18987">
        <v>0.43</v>
      </c>
      <c r="P18987" t="s">
        <v>243</v>
      </c>
      <c r="S18987">
        <v>-27.81</v>
      </c>
      <c r="T18987">
        <v>1.9E-2</v>
      </c>
      <c r="U18987" t="s">
        <v>2307</v>
      </c>
      <c r="V18987">
        <v>1</v>
      </c>
      <c r="W18987" t="s">
        <v>2563</v>
      </c>
    </row>
    <row r="18988" spans="1:23" x14ac:dyDescent="0.3">
      <c r="A18988">
        <v>26962</v>
      </c>
      <c r="B18988" s="15" t="s">
        <v>1952</v>
      </c>
      <c r="C18988" t="str">
        <f>_xlfn.XLOOKUP($B18988, STANDARDS!$A:$A, STANDARDS!$B:$B,,0,2)</f>
        <v>Contact Reedsville Fm; Oswego Sandstone</v>
      </c>
      <c r="D18988" t="s">
        <v>1060</v>
      </c>
      <c r="E18988" t="s">
        <v>2212</v>
      </c>
      <c r="F18988">
        <v>40.244700000000002</v>
      </c>
      <c r="G18988">
        <v>-77.672799999999995</v>
      </c>
      <c r="H18988">
        <v>1E-4</v>
      </c>
      <c r="I18988" t="s">
        <v>592</v>
      </c>
      <c r="J18988" cm="1">
        <f t="array" ref="J18988:L18988">_xlfn.XLOOKUP($C18988, AGE!$A:$A,AGE!$B:$D,,0,2)</f>
        <v>449.1</v>
      </c>
      <c r="K18988">
        <v>5.5000000000000338</v>
      </c>
      <c r="L18988" t="str">
        <v>Tomescu et al. 2009 updated with GSA 2018</v>
      </c>
      <c r="M18988" t="s">
        <v>2430</v>
      </c>
      <c r="O18988">
        <v>0.56000000000000005</v>
      </c>
      <c r="P18988" t="s">
        <v>243</v>
      </c>
      <c r="S18988">
        <v>-27.62</v>
      </c>
      <c r="T18988">
        <v>1.9E-2</v>
      </c>
      <c r="U18988" t="s">
        <v>2307</v>
      </c>
      <c r="V18988">
        <v>1</v>
      </c>
      <c r="W18988" t="s">
        <v>2563</v>
      </c>
    </row>
    <row r="18989" spans="1:23" x14ac:dyDescent="0.3">
      <c r="A18989">
        <v>26963</v>
      </c>
      <c r="B18989" s="15" t="s">
        <v>1952</v>
      </c>
      <c r="C18989" t="str">
        <f>_xlfn.XLOOKUP($B18989, STANDARDS!$A:$A, STANDARDS!$B:$B,,0,2)</f>
        <v>Contact Reedsville Fm; Oswego Sandstone</v>
      </c>
      <c r="D18989" t="s">
        <v>1060</v>
      </c>
      <c r="E18989" t="s">
        <v>2212</v>
      </c>
      <c r="F18989">
        <v>40.244700000000002</v>
      </c>
      <c r="G18989">
        <v>-77.672799999999995</v>
      </c>
      <c r="H18989">
        <v>1E-4</v>
      </c>
      <c r="I18989" t="s">
        <v>592</v>
      </c>
      <c r="J18989" cm="1">
        <f t="array" ref="J18989:L18989">_xlfn.XLOOKUP($C18989, AGE!$A:$A,AGE!$B:$D,,0,2)</f>
        <v>449.1</v>
      </c>
      <c r="K18989">
        <v>5.5000000000000338</v>
      </c>
      <c r="L18989" t="str">
        <v>Tomescu et al. 2009 updated with GSA 2018</v>
      </c>
      <c r="M18989" t="s">
        <v>2430</v>
      </c>
      <c r="O18989">
        <v>0.71</v>
      </c>
      <c r="P18989" t="s">
        <v>243</v>
      </c>
      <c r="S18989">
        <v>-27.14</v>
      </c>
      <c r="T18989">
        <v>1.9E-2</v>
      </c>
      <c r="U18989" t="s">
        <v>2307</v>
      </c>
      <c r="V18989">
        <v>1</v>
      </c>
      <c r="W18989" t="s">
        <v>2563</v>
      </c>
    </row>
    <row r="18990" spans="1:23" x14ac:dyDescent="0.3">
      <c r="A18990">
        <v>26964</v>
      </c>
      <c r="B18990" s="15" t="s">
        <v>1952</v>
      </c>
      <c r="C18990" t="str">
        <f>_xlfn.XLOOKUP($B18990, STANDARDS!$A:$A, STANDARDS!$B:$B,,0,2)</f>
        <v>Contact Reedsville Fm; Oswego Sandstone</v>
      </c>
      <c r="D18990" t="s">
        <v>1060</v>
      </c>
      <c r="E18990" t="s">
        <v>2212</v>
      </c>
      <c r="F18990">
        <v>40.244700000000002</v>
      </c>
      <c r="G18990">
        <v>-77.672799999999995</v>
      </c>
      <c r="H18990">
        <v>1E-4</v>
      </c>
      <c r="I18990" t="s">
        <v>592</v>
      </c>
      <c r="J18990" cm="1">
        <f t="array" ref="J18990:L18990">_xlfn.XLOOKUP($C18990, AGE!$A:$A,AGE!$B:$D,,0,2)</f>
        <v>449.1</v>
      </c>
      <c r="K18990">
        <v>5.5000000000000338</v>
      </c>
      <c r="L18990" t="str">
        <v>Tomescu et al. 2009 updated with GSA 2018</v>
      </c>
      <c r="M18990" t="s">
        <v>2430</v>
      </c>
      <c r="O18990">
        <v>0.64</v>
      </c>
      <c r="P18990" t="s">
        <v>243</v>
      </c>
      <c r="S18990">
        <v>-27.4</v>
      </c>
      <c r="T18990">
        <v>1.9E-2</v>
      </c>
      <c r="U18990" t="s">
        <v>2307</v>
      </c>
      <c r="V18990">
        <v>1</v>
      </c>
      <c r="W18990" t="s">
        <v>2563</v>
      </c>
    </row>
    <row r="18991" spans="1:23" x14ac:dyDescent="0.3">
      <c r="A18991">
        <v>26965</v>
      </c>
      <c r="B18991" s="15" t="s">
        <v>1952</v>
      </c>
      <c r="C18991" t="str">
        <f>_xlfn.XLOOKUP($B18991, STANDARDS!$A:$A, STANDARDS!$B:$B,,0,2)</f>
        <v>Contact Reedsville Fm; Oswego Sandstone</v>
      </c>
      <c r="D18991" t="s">
        <v>1060</v>
      </c>
      <c r="E18991" t="s">
        <v>2212</v>
      </c>
      <c r="F18991">
        <v>40.244700000000002</v>
      </c>
      <c r="G18991">
        <v>-77.672799999999995</v>
      </c>
      <c r="H18991">
        <v>1E-4</v>
      </c>
      <c r="I18991" t="s">
        <v>592</v>
      </c>
      <c r="J18991" cm="1">
        <f t="array" ref="J18991:L18991">_xlfn.XLOOKUP($C18991, AGE!$A:$A,AGE!$B:$D,,0,2)</f>
        <v>449.1</v>
      </c>
      <c r="K18991">
        <v>5.5000000000000338</v>
      </c>
      <c r="L18991" t="str">
        <v>Tomescu et al. 2009 updated with GSA 2018</v>
      </c>
      <c r="M18991" t="s">
        <v>2437</v>
      </c>
      <c r="O18991">
        <v>0.3</v>
      </c>
      <c r="P18991" t="s">
        <v>243</v>
      </c>
      <c r="S18991">
        <v>-27.5</v>
      </c>
      <c r="T18991">
        <v>1.9E-2</v>
      </c>
      <c r="U18991" t="s">
        <v>2307</v>
      </c>
      <c r="V18991">
        <v>1</v>
      </c>
      <c r="W18991" t="s">
        <v>2563</v>
      </c>
    </row>
    <row r="18992" spans="1:23" x14ac:dyDescent="0.3">
      <c r="A18992">
        <v>26966</v>
      </c>
      <c r="B18992" s="15" t="s">
        <v>1952</v>
      </c>
      <c r="C18992" t="str">
        <f>_xlfn.XLOOKUP($B18992, STANDARDS!$A:$A, STANDARDS!$B:$B,,0,2)</f>
        <v>Contact Reedsville Fm; Oswego Sandstone</v>
      </c>
      <c r="D18992" t="s">
        <v>1060</v>
      </c>
      <c r="E18992" t="s">
        <v>2212</v>
      </c>
      <c r="F18992">
        <v>40.244700000000002</v>
      </c>
      <c r="G18992">
        <v>-77.672799999999995</v>
      </c>
      <c r="H18992">
        <v>1E-4</v>
      </c>
      <c r="I18992" t="s">
        <v>592</v>
      </c>
      <c r="J18992" cm="1">
        <f t="array" ref="J18992:L18992">_xlfn.XLOOKUP($C18992, AGE!$A:$A,AGE!$B:$D,,0,2)</f>
        <v>449.1</v>
      </c>
      <c r="K18992">
        <v>5.5000000000000338</v>
      </c>
      <c r="L18992" t="str">
        <v>Tomescu et al. 2009 updated with GSA 2018</v>
      </c>
      <c r="M18992" t="s">
        <v>2437</v>
      </c>
      <c r="O18992">
        <v>0.63</v>
      </c>
      <c r="P18992" t="s">
        <v>243</v>
      </c>
      <c r="S18992">
        <v>-27.35</v>
      </c>
      <c r="T18992">
        <v>1.9E-2</v>
      </c>
      <c r="U18992" t="s">
        <v>2307</v>
      </c>
      <c r="V18992">
        <v>1</v>
      </c>
      <c r="W18992" t="s">
        <v>2563</v>
      </c>
    </row>
    <row r="18993" spans="1:29" x14ac:dyDescent="0.3">
      <c r="A18993">
        <v>26967</v>
      </c>
      <c r="B18993" s="15" t="s">
        <v>1952</v>
      </c>
      <c r="C18993" t="str">
        <f>_xlfn.XLOOKUP($B18993, STANDARDS!$A:$A, STANDARDS!$B:$B,,0,2)</f>
        <v>Contact Reedsville Fm; Oswego Sandstone</v>
      </c>
      <c r="D18993" t="s">
        <v>1060</v>
      </c>
      <c r="E18993" t="s">
        <v>2212</v>
      </c>
      <c r="F18993">
        <v>40.244700000000002</v>
      </c>
      <c r="G18993">
        <v>-77.672799999999995</v>
      </c>
      <c r="H18993">
        <v>1E-4</v>
      </c>
      <c r="I18993" t="s">
        <v>592</v>
      </c>
      <c r="J18993" cm="1">
        <f t="array" ref="J18993:L18993">_xlfn.XLOOKUP($C18993, AGE!$A:$A,AGE!$B:$D,,0,2)</f>
        <v>449.1</v>
      </c>
      <c r="K18993">
        <v>5.5000000000000338</v>
      </c>
      <c r="L18993" t="str">
        <v>Tomescu et al. 2009 updated with GSA 2018</v>
      </c>
      <c r="M18993" t="s">
        <v>2431</v>
      </c>
      <c r="O18993">
        <v>0.13</v>
      </c>
      <c r="P18993" t="s">
        <v>243</v>
      </c>
      <c r="S18993">
        <v>-28.35</v>
      </c>
      <c r="T18993">
        <v>1.9E-2</v>
      </c>
      <c r="U18993" t="s">
        <v>2307</v>
      </c>
      <c r="V18993">
        <v>1</v>
      </c>
      <c r="W18993" t="s">
        <v>2563</v>
      </c>
    </row>
    <row r="18994" spans="1:29" x14ac:dyDescent="0.3">
      <c r="A18994">
        <v>26968</v>
      </c>
      <c r="B18994" s="15" t="s">
        <v>1952</v>
      </c>
      <c r="C18994" t="str">
        <f>_xlfn.XLOOKUP($B18994, STANDARDS!$A:$A, STANDARDS!$B:$B,,0,2)</f>
        <v>Contact Reedsville Fm; Oswego Sandstone</v>
      </c>
      <c r="D18994" t="s">
        <v>1060</v>
      </c>
      <c r="E18994" t="s">
        <v>2212</v>
      </c>
      <c r="F18994">
        <v>40.244700000000002</v>
      </c>
      <c r="G18994">
        <v>-77.672799999999995</v>
      </c>
      <c r="H18994">
        <v>1E-4</v>
      </c>
      <c r="I18994" t="s">
        <v>592</v>
      </c>
      <c r="J18994" cm="1">
        <f t="array" ref="J18994:L18994">_xlfn.XLOOKUP($C18994, AGE!$A:$A,AGE!$B:$D,,0,2)</f>
        <v>449.1</v>
      </c>
      <c r="K18994">
        <v>5.5000000000000338</v>
      </c>
      <c r="L18994" t="str">
        <v>Tomescu et al. 2009 updated with GSA 2018</v>
      </c>
      <c r="M18994" t="s">
        <v>2431</v>
      </c>
      <c r="O18994">
        <v>0.09</v>
      </c>
      <c r="P18994" t="s">
        <v>243</v>
      </c>
      <c r="S18994">
        <v>-28.51</v>
      </c>
      <c r="T18994">
        <v>1.9E-2</v>
      </c>
      <c r="U18994" t="s">
        <v>2307</v>
      </c>
      <c r="V18994">
        <v>1</v>
      </c>
      <c r="W18994" t="s">
        <v>2563</v>
      </c>
    </row>
    <row r="18995" spans="1:29" x14ac:dyDescent="0.3">
      <c r="A18995">
        <v>26969</v>
      </c>
      <c r="B18995" s="15" t="s">
        <v>1954</v>
      </c>
      <c r="C18995" t="str">
        <f>_xlfn.XLOOKUP($B18995, STANDARDS!$A:$A, STANDARDS!$B:$B,,0,2)</f>
        <v>Martinsburg Fm</v>
      </c>
      <c r="D18995" t="s">
        <v>1060</v>
      </c>
      <c r="E18995" t="s">
        <v>2212</v>
      </c>
      <c r="F18995">
        <v>40.471699999999998</v>
      </c>
      <c r="G18995">
        <v>-76.347200000000001</v>
      </c>
      <c r="H18995">
        <v>1E-4</v>
      </c>
      <c r="I18995" t="s">
        <v>592</v>
      </c>
      <c r="J18995" cm="1">
        <f t="array" ref="J18995:L18995">_xlfn.XLOOKUP($C18995, AGE!$A:$A,AGE!$B:$D,,0,2)</f>
        <v>449.1</v>
      </c>
      <c r="K18995">
        <v>5.5000000000000338</v>
      </c>
      <c r="L18995" t="str">
        <v>Tomescu et al. 2009 updated with GSA 2018</v>
      </c>
      <c r="M18995" t="s">
        <v>2430</v>
      </c>
      <c r="O18995">
        <v>1.23</v>
      </c>
      <c r="P18995" t="s">
        <v>243</v>
      </c>
      <c r="S18995">
        <v>-27.77</v>
      </c>
      <c r="T18995">
        <v>1.9E-2</v>
      </c>
      <c r="U18995" t="s">
        <v>2307</v>
      </c>
      <c r="V18995">
        <v>1</v>
      </c>
      <c r="W18995" t="s">
        <v>2563</v>
      </c>
    </row>
    <row r="18996" spans="1:29" x14ac:dyDescent="0.3">
      <c r="A18996">
        <v>26970</v>
      </c>
      <c r="B18996" s="15" t="s">
        <v>1954</v>
      </c>
      <c r="C18996" t="str">
        <f>_xlfn.XLOOKUP($B18996, STANDARDS!$A:$A, STANDARDS!$B:$B,,0,2)</f>
        <v>Martinsburg Fm</v>
      </c>
      <c r="D18996" t="s">
        <v>1060</v>
      </c>
      <c r="E18996" t="s">
        <v>2212</v>
      </c>
      <c r="F18996">
        <v>40.471699999999998</v>
      </c>
      <c r="G18996">
        <v>-76.347200000000001</v>
      </c>
      <c r="H18996">
        <v>1E-4</v>
      </c>
      <c r="I18996" t="s">
        <v>592</v>
      </c>
      <c r="J18996" cm="1">
        <f t="array" ref="J18996:L18996">_xlfn.XLOOKUP($C18996, AGE!$A:$A,AGE!$B:$D,,0,2)</f>
        <v>449.1</v>
      </c>
      <c r="K18996">
        <v>5.5000000000000338</v>
      </c>
      <c r="L18996" t="str">
        <v>Tomescu et al. 2009 updated with GSA 2018</v>
      </c>
      <c r="M18996" t="s">
        <v>2430</v>
      </c>
      <c r="O18996">
        <v>2.13</v>
      </c>
      <c r="P18996" t="s">
        <v>243</v>
      </c>
      <c r="S18996">
        <v>-27.76</v>
      </c>
      <c r="T18996">
        <v>1.9E-2</v>
      </c>
      <c r="U18996" t="s">
        <v>2307</v>
      </c>
      <c r="V18996">
        <v>1</v>
      </c>
      <c r="W18996" t="s">
        <v>2563</v>
      </c>
    </row>
    <row r="18997" spans="1:29" x14ac:dyDescent="0.3">
      <c r="A18997">
        <v>26971</v>
      </c>
      <c r="B18997" s="15" t="s">
        <v>1954</v>
      </c>
      <c r="C18997" t="str">
        <f>_xlfn.XLOOKUP($B18997, STANDARDS!$A:$A, STANDARDS!$B:$B,,0,2)</f>
        <v>Martinsburg Fm</v>
      </c>
      <c r="D18997" t="s">
        <v>1060</v>
      </c>
      <c r="E18997" t="s">
        <v>2212</v>
      </c>
      <c r="F18997">
        <v>40.471699999999998</v>
      </c>
      <c r="G18997">
        <v>-76.347200000000001</v>
      </c>
      <c r="H18997">
        <v>1E-4</v>
      </c>
      <c r="I18997" t="s">
        <v>592</v>
      </c>
      <c r="J18997" cm="1">
        <f t="array" ref="J18997:L18997">_xlfn.XLOOKUP($C18997, AGE!$A:$A,AGE!$B:$D,,0,2)</f>
        <v>449.1</v>
      </c>
      <c r="K18997">
        <v>5.5000000000000338</v>
      </c>
      <c r="L18997" t="str">
        <v>Tomescu et al. 2009 updated with GSA 2018</v>
      </c>
      <c r="M18997" t="s">
        <v>2430</v>
      </c>
      <c r="O18997">
        <v>0.43</v>
      </c>
      <c r="P18997" t="s">
        <v>243</v>
      </c>
      <c r="S18997">
        <v>-27.52</v>
      </c>
      <c r="T18997">
        <v>1.9E-2</v>
      </c>
      <c r="U18997" t="s">
        <v>2307</v>
      </c>
      <c r="V18997">
        <v>1</v>
      </c>
      <c r="W18997" t="s">
        <v>2563</v>
      </c>
    </row>
    <row r="18998" spans="1:29" x14ac:dyDescent="0.3">
      <c r="A18998">
        <v>26972</v>
      </c>
      <c r="B18998" s="15" t="s">
        <v>1954</v>
      </c>
      <c r="C18998" t="str">
        <f>_xlfn.XLOOKUP($B18998, STANDARDS!$A:$A, STANDARDS!$B:$B,,0,2)</f>
        <v>Martinsburg Fm</v>
      </c>
      <c r="D18998" t="s">
        <v>1060</v>
      </c>
      <c r="E18998" t="s">
        <v>2212</v>
      </c>
      <c r="F18998">
        <v>40.471699999999998</v>
      </c>
      <c r="G18998">
        <v>-76.347200000000001</v>
      </c>
      <c r="H18998">
        <v>1E-4</v>
      </c>
      <c r="I18998" t="s">
        <v>592</v>
      </c>
      <c r="J18998" cm="1">
        <f t="array" ref="J18998:L18998">_xlfn.XLOOKUP($C18998, AGE!$A:$A,AGE!$B:$D,,0,2)</f>
        <v>449.1</v>
      </c>
      <c r="K18998">
        <v>5.5000000000000338</v>
      </c>
      <c r="L18998" t="str">
        <v>Tomescu et al. 2009 updated with GSA 2018</v>
      </c>
      <c r="M18998" t="s">
        <v>2438</v>
      </c>
      <c r="O18998">
        <v>0.94</v>
      </c>
      <c r="P18998" t="s">
        <v>243</v>
      </c>
      <c r="S18998">
        <v>-28.36</v>
      </c>
      <c r="T18998">
        <v>1.9E-2</v>
      </c>
      <c r="U18998" t="s">
        <v>2307</v>
      </c>
      <c r="V18998">
        <v>1</v>
      </c>
      <c r="W18998" t="s">
        <v>2563</v>
      </c>
    </row>
    <row r="18999" spans="1:29" x14ac:dyDescent="0.3">
      <c r="A18999">
        <v>26973</v>
      </c>
      <c r="B18999" s="15" t="s">
        <v>1954</v>
      </c>
      <c r="C18999" t="str">
        <f>_xlfn.XLOOKUP($B18999, STANDARDS!$A:$A, STANDARDS!$B:$B,,0,2)</f>
        <v>Martinsburg Fm</v>
      </c>
      <c r="D18999" t="s">
        <v>1060</v>
      </c>
      <c r="E18999" t="s">
        <v>2212</v>
      </c>
      <c r="F18999">
        <v>40.471699999999998</v>
      </c>
      <c r="G18999">
        <v>-76.347200000000001</v>
      </c>
      <c r="H18999">
        <v>1E-4</v>
      </c>
      <c r="I18999" t="s">
        <v>592</v>
      </c>
      <c r="J18999" cm="1">
        <f t="array" ref="J18999:L18999">_xlfn.XLOOKUP($C18999, AGE!$A:$A,AGE!$B:$D,,0,2)</f>
        <v>449.1</v>
      </c>
      <c r="K18999">
        <v>5.5000000000000338</v>
      </c>
      <c r="L18999" t="str">
        <v>Tomescu et al. 2009 updated with GSA 2018</v>
      </c>
      <c r="M18999" t="s">
        <v>2438</v>
      </c>
      <c r="O18999">
        <v>0.55000000000000004</v>
      </c>
      <c r="P18999" t="s">
        <v>243</v>
      </c>
      <c r="S18999">
        <v>-28.77</v>
      </c>
      <c r="T18999">
        <v>1.9E-2</v>
      </c>
      <c r="U18999" t="s">
        <v>2307</v>
      </c>
      <c r="V18999">
        <v>1</v>
      </c>
      <c r="W18999" t="s">
        <v>2563</v>
      </c>
    </row>
    <row r="19000" spans="1:29" x14ac:dyDescent="0.3">
      <c r="A19000">
        <v>26974</v>
      </c>
      <c r="B19000" s="15" t="s">
        <v>1954</v>
      </c>
      <c r="C19000" t="str">
        <f>_xlfn.XLOOKUP($B19000, STANDARDS!$A:$A, STANDARDS!$B:$B,,0,2)</f>
        <v>Martinsburg Fm</v>
      </c>
      <c r="D19000" t="s">
        <v>1060</v>
      </c>
      <c r="E19000" t="s">
        <v>2212</v>
      </c>
      <c r="F19000">
        <v>40.471699999999998</v>
      </c>
      <c r="G19000">
        <v>-76.347200000000001</v>
      </c>
      <c r="H19000">
        <v>1E-4</v>
      </c>
      <c r="I19000" t="s">
        <v>592</v>
      </c>
      <c r="J19000" cm="1">
        <f t="array" ref="J19000:L19000">_xlfn.XLOOKUP($C19000, AGE!$A:$A,AGE!$B:$D,,0,2)</f>
        <v>449.1</v>
      </c>
      <c r="K19000">
        <v>5.5000000000000338</v>
      </c>
      <c r="L19000" t="str">
        <v>Tomescu et al. 2009 updated with GSA 2018</v>
      </c>
      <c r="M19000" t="s">
        <v>2438</v>
      </c>
      <c r="O19000">
        <v>0.32</v>
      </c>
      <c r="P19000" t="s">
        <v>243</v>
      </c>
      <c r="S19000">
        <v>-28.63</v>
      </c>
      <c r="T19000">
        <v>1.9E-2</v>
      </c>
      <c r="U19000" t="s">
        <v>2307</v>
      </c>
      <c r="V19000">
        <v>1</v>
      </c>
      <c r="W19000" t="s">
        <v>2563</v>
      </c>
    </row>
    <row r="19001" spans="1:29" x14ac:dyDescent="0.3">
      <c r="A19001">
        <v>26975</v>
      </c>
      <c r="B19001" s="15" t="s">
        <v>1954</v>
      </c>
      <c r="C19001" t="str">
        <f>_xlfn.XLOOKUP($B19001, STANDARDS!$A:$A, STANDARDS!$B:$B,,0,2)</f>
        <v>Martinsburg Fm</v>
      </c>
      <c r="D19001" t="s">
        <v>1060</v>
      </c>
      <c r="E19001" t="s">
        <v>2212</v>
      </c>
      <c r="F19001">
        <v>40.471699999999998</v>
      </c>
      <c r="G19001">
        <v>-76.347200000000001</v>
      </c>
      <c r="H19001">
        <v>1E-4</v>
      </c>
      <c r="I19001" t="s">
        <v>592</v>
      </c>
      <c r="J19001" cm="1">
        <f t="array" ref="J19001:L19001">_xlfn.XLOOKUP($C19001, AGE!$A:$A,AGE!$B:$D,,0,2)</f>
        <v>449.1</v>
      </c>
      <c r="K19001">
        <v>5.5000000000000338</v>
      </c>
      <c r="L19001" t="str">
        <v>Tomescu et al. 2009 updated with GSA 2018</v>
      </c>
      <c r="M19001" t="s">
        <v>2438</v>
      </c>
      <c r="O19001">
        <v>0.3</v>
      </c>
      <c r="P19001" t="s">
        <v>243</v>
      </c>
      <c r="S19001">
        <v>-28.81</v>
      </c>
      <c r="T19001">
        <v>1.9E-2</v>
      </c>
      <c r="U19001" t="s">
        <v>2307</v>
      </c>
      <c r="V19001">
        <v>1</v>
      </c>
      <c r="W19001" t="s">
        <v>2563</v>
      </c>
    </row>
    <row r="19002" spans="1:29" x14ac:dyDescent="0.3">
      <c r="A19002">
        <v>26976</v>
      </c>
      <c r="B19002" s="15" t="s">
        <v>1954</v>
      </c>
      <c r="C19002" t="str">
        <f>_xlfn.XLOOKUP($B19002, STANDARDS!$A:$A, STANDARDS!$B:$B,,0,2)</f>
        <v>Martinsburg Fm</v>
      </c>
      <c r="D19002" t="s">
        <v>1060</v>
      </c>
      <c r="E19002" t="s">
        <v>2212</v>
      </c>
      <c r="F19002">
        <v>40.471699999999998</v>
      </c>
      <c r="G19002">
        <v>-76.347200000000001</v>
      </c>
      <c r="H19002">
        <v>1E-4</v>
      </c>
      <c r="I19002" t="s">
        <v>592</v>
      </c>
      <c r="J19002" cm="1">
        <f t="array" ref="J19002:L19002">_xlfn.XLOOKUP($C19002, AGE!$A:$A,AGE!$B:$D,,0,2)</f>
        <v>449.1</v>
      </c>
      <c r="K19002">
        <v>5.5000000000000338</v>
      </c>
      <c r="L19002" t="str">
        <v>Tomescu et al. 2009 updated with GSA 2018</v>
      </c>
      <c r="M19002" t="s">
        <v>2438</v>
      </c>
      <c r="O19002">
        <v>0.19</v>
      </c>
      <c r="P19002" t="s">
        <v>243</v>
      </c>
      <c r="S19002">
        <v>-28.77</v>
      </c>
      <c r="T19002">
        <v>1.9E-2</v>
      </c>
      <c r="U19002" t="s">
        <v>2307</v>
      </c>
      <c r="V19002">
        <v>1</v>
      </c>
      <c r="W19002" t="s">
        <v>2563</v>
      </c>
    </row>
    <row r="19003" spans="1:29" x14ac:dyDescent="0.3">
      <c r="A19003">
        <v>26977</v>
      </c>
      <c r="B19003" s="15" t="s">
        <v>1956</v>
      </c>
      <c r="C19003" t="str">
        <f>_xlfn.XLOOKUP($B19003, STANDARDS!$A:$A, STANDARDS!$B:$B,,0,2)</f>
        <v>Honaker Trail Fm</v>
      </c>
      <c r="D19003" t="s">
        <v>1060</v>
      </c>
      <c r="E19003" t="s">
        <v>2215</v>
      </c>
      <c r="J19003">
        <v>300.3</v>
      </c>
      <c r="L19003" t="s">
        <v>2564</v>
      </c>
      <c r="M19003" t="s">
        <v>2429</v>
      </c>
      <c r="P19003" t="s">
        <v>243</v>
      </c>
      <c r="Q19003">
        <v>-2.8</v>
      </c>
      <c r="R19003">
        <v>0.06</v>
      </c>
      <c r="V19003">
        <v>1</v>
      </c>
      <c r="W19003" t="s">
        <v>2564</v>
      </c>
      <c r="AB19003" t="s">
        <v>248</v>
      </c>
      <c r="AC19003" t="s">
        <v>2647</v>
      </c>
    </row>
    <row r="19004" spans="1:29" x14ac:dyDescent="0.3">
      <c r="A19004">
        <v>26978</v>
      </c>
      <c r="B19004" s="15" t="s">
        <v>1956</v>
      </c>
      <c r="C19004" t="str">
        <f>_xlfn.XLOOKUP($B19004, STANDARDS!$A:$A, STANDARDS!$B:$B,,0,2)</f>
        <v>Honaker Trail Fm</v>
      </c>
      <c r="D19004" t="s">
        <v>1060</v>
      </c>
      <c r="E19004" t="s">
        <v>2215</v>
      </c>
      <c r="J19004">
        <v>300.3</v>
      </c>
      <c r="L19004" t="s">
        <v>2564</v>
      </c>
      <c r="M19004" t="s">
        <v>2429</v>
      </c>
      <c r="P19004" t="s">
        <v>243</v>
      </c>
      <c r="Q19004">
        <v>-3.9</v>
      </c>
      <c r="R19004">
        <v>0.06</v>
      </c>
      <c r="V19004">
        <v>1</v>
      </c>
      <c r="W19004" t="s">
        <v>2564</v>
      </c>
      <c r="AB19004" t="s">
        <v>248</v>
      </c>
      <c r="AC19004" t="s">
        <v>2647</v>
      </c>
    </row>
    <row r="19005" spans="1:29" x14ac:dyDescent="0.3">
      <c r="A19005">
        <v>26979</v>
      </c>
      <c r="B19005" s="15" t="s">
        <v>1956</v>
      </c>
      <c r="C19005" t="str">
        <f>_xlfn.XLOOKUP($B19005, STANDARDS!$A:$A, STANDARDS!$B:$B,,0,2)</f>
        <v>Honaker Trail Fm</v>
      </c>
      <c r="D19005" t="s">
        <v>1060</v>
      </c>
      <c r="E19005" t="s">
        <v>2215</v>
      </c>
      <c r="J19005">
        <v>300.3</v>
      </c>
      <c r="L19005" t="s">
        <v>2564</v>
      </c>
      <c r="M19005" t="s">
        <v>2429</v>
      </c>
      <c r="P19005" t="s">
        <v>243</v>
      </c>
      <c r="Q19005">
        <v>-4</v>
      </c>
      <c r="R19005">
        <v>0.06</v>
      </c>
      <c r="V19005">
        <v>1</v>
      </c>
      <c r="W19005" t="s">
        <v>2564</v>
      </c>
      <c r="AB19005" t="s">
        <v>248</v>
      </c>
      <c r="AC19005" t="s">
        <v>2647</v>
      </c>
    </row>
    <row r="19006" spans="1:29" x14ac:dyDescent="0.3">
      <c r="A19006">
        <v>26980</v>
      </c>
      <c r="B19006" s="15" t="s">
        <v>1956</v>
      </c>
      <c r="C19006" t="str">
        <f>_xlfn.XLOOKUP($B19006, STANDARDS!$A:$A, STANDARDS!$B:$B,,0,2)</f>
        <v>Honaker Trail Fm</v>
      </c>
      <c r="D19006" t="s">
        <v>1060</v>
      </c>
      <c r="E19006" t="s">
        <v>2215</v>
      </c>
      <c r="J19006">
        <v>300.3</v>
      </c>
      <c r="L19006" t="s">
        <v>2564</v>
      </c>
      <c r="M19006" t="s">
        <v>2429</v>
      </c>
      <c r="P19006" t="s">
        <v>243</v>
      </c>
      <c r="Q19006">
        <v>-3.2</v>
      </c>
      <c r="R19006">
        <v>0.06</v>
      </c>
      <c r="V19006">
        <v>1</v>
      </c>
      <c r="W19006" t="s">
        <v>2564</v>
      </c>
      <c r="AB19006" t="s">
        <v>248</v>
      </c>
      <c r="AC19006" t="s">
        <v>2647</v>
      </c>
    </row>
    <row r="19007" spans="1:29" x14ac:dyDescent="0.3">
      <c r="A19007">
        <v>26981</v>
      </c>
      <c r="B19007" s="15" t="s">
        <v>1956</v>
      </c>
      <c r="C19007" t="str">
        <f>_xlfn.XLOOKUP($B19007, STANDARDS!$A:$A, STANDARDS!$B:$B,,0,2)</f>
        <v>Honaker Trail Fm</v>
      </c>
      <c r="D19007" t="s">
        <v>1060</v>
      </c>
      <c r="E19007" t="s">
        <v>2215</v>
      </c>
      <c r="J19007">
        <v>300.3</v>
      </c>
      <c r="L19007" t="s">
        <v>2564</v>
      </c>
      <c r="M19007" t="s">
        <v>2429</v>
      </c>
      <c r="P19007" t="s">
        <v>243</v>
      </c>
      <c r="Q19007">
        <v>-4.3</v>
      </c>
      <c r="R19007">
        <v>0.06</v>
      </c>
      <c r="V19007">
        <v>1</v>
      </c>
      <c r="W19007" t="s">
        <v>2564</v>
      </c>
      <c r="AB19007" t="s">
        <v>248</v>
      </c>
      <c r="AC19007" t="s">
        <v>2647</v>
      </c>
    </row>
    <row r="19008" spans="1:29" x14ac:dyDescent="0.3">
      <c r="A19008">
        <v>26982</v>
      </c>
      <c r="B19008" s="15" t="s">
        <v>1956</v>
      </c>
      <c r="C19008" t="str">
        <f>_xlfn.XLOOKUP($B19008, STANDARDS!$A:$A, STANDARDS!$B:$B,,0,2)</f>
        <v>Honaker Trail Fm</v>
      </c>
      <c r="D19008" t="s">
        <v>1060</v>
      </c>
      <c r="E19008" t="s">
        <v>2215</v>
      </c>
      <c r="J19008">
        <v>300.3</v>
      </c>
      <c r="L19008" t="s">
        <v>2564</v>
      </c>
      <c r="M19008" t="s">
        <v>2429</v>
      </c>
      <c r="P19008" t="s">
        <v>243</v>
      </c>
      <c r="Q19008">
        <v>-2.4</v>
      </c>
      <c r="R19008">
        <v>0.06</v>
      </c>
      <c r="V19008">
        <v>1</v>
      </c>
      <c r="W19008" t="s">
        <v>2564</v>
      </c>
      <c r="AB19008" t="s">
        <v>248</v>
      </c>
      <c r="AC19008" t="s">
        <v>2647</v>
      </c>
    </row>
    <row r="19009" spans="1:29" x14ac:dyDescent="0.3">
      <c r="A19009">
        <v>26983</v>
      </c>
      <c r="B19009" s="15" t="s">
        <v>1956</v>
      </c>
      <c r="C19009" t="str">
        <f>_xlfn.XLOOKUP($B19009, STANDARDS!$A:$A, STANDARDS!$B:$B,,0,2)</f>
        <v>Honaker Trail Fm</v>
      </c>
      <c r="D19009" t="s">
        <v>1060</v>
      </c>
      <c r="E19009" t="s">
        <v>2215</v>
      </c>
      <c r="J19009">
        <v>300.3</v>
      </c>
      <c r="L19009" t="s">
        <v>2564</v>
      </c>
      <c r="M19009" t="s">
        <v>2429</v>
      </c>
      <c r="P19009" t="s">
        <v>243</v>
      </c>
      <c r="Q19009">
        <v>-3.7</v>
      </c>
      <c r="R19009">
        <v>0.06</v>
      </c>
      <c r="V19009">
        <v>1</v>
      </c>
      <c r="W19009" t="s">
        <v>2564</v>
      </c>
      <c r="AB19009" t="s">
        <v>248</v>
      </c>
      <c r="AC19009" t="s">
        <v>2647</v>
      </c>
    </row>
    <row r="19010" spans="1:29" x14ac:dyDescent="0.3">
      <c r="A19010">
        <v>26984</v>
      </c>
      <c r="B19010" s="15" t="s">
        <v>1956</v>
      </c>
      <c r="C19010" t="str">
        <f>_xlfn.XLOOKUP($B19010, STANDARDS!$A:$A, STANDARDS!$B:$B,,0,2)</f>
        <v>Honaker Trail Fm</v>
      </c>
      <c r="D19010" t="s">
        <v>1060</v>
      </c>
      <c r="E19010" t="s">
        <v>2215</v>
      </c>
      <c r="J19010">
        <v>300.3</v>
      </c>
      <c r="L19010" t="s">
        <v>2564</v>
      </c>
      <c r="M19010" t="s">
        <v>2429</v>
      </c>
      <c r="P19010" t="s">
        <v>243</v>
      </c>
      <c r="Q19010">
        <v>-3.1</v>
      </c>
      <c r="R19010">
        <v>0.06</v>
      </c>
      <c r="V19010">
        <v>1</v>
      </c>
      <c r="W19010" t="s">
        <v>2564</v>
      </c>
      <c r="AB19010" t="s">
        <v>248</v>
      </c>
      <c r="AC19010" t="s">
        <v>2647</v>
      </c>
    </row>
    <row r="19011" spans="1:29" x14ac:dyDescent="0.3">
      <c r="A19011">
        <v>26985</v>
      </c>
      <c r="B19011" s="15" t="s">
        <v>1957</v>
      </c>
      <c r="C19011" t="str">
        <f>_xlfn.XLOOKUP($B19011, STANDARDS!$A:$A, STANDARDS!$B:$B,,0,2)</f>
        <v>Hermit Shale Fm</v>
      </c>
      <c r="D19011" t="s">
        <v>1060</v>
      </c>
      <c r="E19011" t="s">
        <v>2216</v>
      </c>
      <c r="J19011">
        <v>300</v>
      </c>
      <c r="L19011" t="s">
        <v>2564</v>
      </c>
      <c r="M19011" t="s">
        <v>2429</v>
      </c>
      <c r="P19011" t="s">
        <v>243</v>
      </c>
      <c r="Q19011">
        <v>-4.8</v>
      </c>
      <c r="R19011">
        <v>0.06</v>
      </c>
      <c r="V19011">
        <v>1</v>
      </c>
      <c r="W19011" t="s">
        <v>2564</v>
      </c>
      <c r="AB19011" t="s">
        <v>248</v>
      </c>
      <c r="AC19011" t="s">
        <v>2647</v>
      </c>
    </row>
    <row r="19012" spans="1:29" x14ac:dyDescent="0.3">
      <c r="A19012">
        <v>26986</v>
      </c>
      <c r="B19012" s="15" t="s">
        <v>1957</v>
      </c>
      <c r="C19012" t="str">
        <f>_xlfn.XLOOKUP($B19012, STANDARDS!$A:$A, STANDARDS!$B:$B,,0,2)</f>
        <v>Hermit Shale Fm</v>
      </c>
      <c r="D19012" t="s">
        <v>1060</v>
      </c>
      <c r="E19012" t="s">
        <v>2216</v>
      </c>
      <c r="J19012">
        <v>300</v>
      </c>
      <c r="L19012" t="s">
        <v>2564</v>
      </c>
      <c r="M19012" t="s">
        <v>2429</v>
      </c>
      <c r="P19012" t="s">
        <v>243</v>
      </c>
      <c r="Q19012">
        <v>-3.7</v>
      </c>
      <c r="R19012">
        <v>0.06</v>
      </c>
      <c r="V19012">
        <v>1</v>
      </c>
      <c r="W19012" t="s">
        <v>2564</v>
      </c>
      <c r="AB19012" t="s">
        <v>248</v>
      </c>
      <c r="AC19012" t="s">
        <v>2647</v>
      </c>
    </row>
    <row r="19013" spans="1:29" x14ac:dyDescent="0.3">
      <c r="A19013">
        <v>26987</v>
      </c>
      <c r="B19013" s="15" t="s">
        <v>1958</v>
      </c>
      <c r="C19013" t="str">
        <f>_xlfn.XLOOKUP($B19013, STANDARDS!$A:$A, STANDARDS!$B:$B,,0,2)</f>
        <v>Bursum Fm</v>
      </c>
      <c r="D19013" t="s">
        <v>1060</v>
      </c>
      <c r="E19013" t="s">
        <v>2217</v>
      </c>
      <c r="J19013">
        <v>299.8</v>
      </c>
      <c r="L19013" t="s">
        <v>2564</v>
      </c>
      <c r="M19013" t="s">
        <v>2429</v>
      </c>
      <c r="P19013" t="s">
        <v>243</v>
      </c>
      <c r="Q19013">
        <v>-5.7</v>
      </c>
      <c r="R19013">
        <v>0.06</v>
      </c>
      <c r="V19013">
        <v>1</v>
      </c>
      <c r="W19013" t="s">
        <v>2564</v>
      </c>
      <c r="AB19013" t="s">
        <v>248</v>
      </c>
      <c r="AC19013" t="s">
        <v>2647</v>
      </c>
    </row>
    <row r="19014" spans="1:29" x14ac:dyDescent="0.3">
      <c r="A19014">
        <v>26988</v>
      </c>
      <c r="B19014" s="15" t="s">
        <v>1958</v>
      </c>
      <c r="C19014" t="str">
        <f>_xlfn.XLOOKUP($B19014, STANDARDS!$A:$A, STANDARDS!$B:$B,,0,2)</f>
        <v>Bursum Fm</v>
      </c>
      <c r="D19014" t="s">
        <v>1060</v>
      </c>
      <c r="E19014" t="s">
        <v>2217</v>
      </c>
      <c r="J19014">
        <v>299.8</v>
      </c>
      <c r="L19014" t="s">
        <v>2564</v>
      </c>
      <c r="M19014" t="s">
        <v>2429</v>
      </c>
      <c r="P19014" t="s">
        <v>243</v>
      </c>
      <c r="Q19014">
        <v>-6.7</v>
      </c>
      <c r="R19014">
        <v>0.06</v>
      </c>
      <c r="V19014">
        <v>1</v>
      </c>
      <c r="W19014" t="s">
        <v>2564</v>
      </c>
      <c r="AB19014" t="s">
        <v>248</v>
      </c>
      <c r="AC19014" t="s">
        <v>2647</v>
      </c>
    </row>
    <row r="19015" spans="1:29" x14ac:dyDescent="0.3">
      <c r="A19015">
        <v>26989</v>
      </c>
      <c r="B19015" s="15" t="s">
        <v>1958</v>
      </c>
      <c r="C19015" t="str">
        <f>_xlfn.XLOOKUP($B19015, STANDARDS!$A:$A, STANDARDS!$B:$B,,0,2)</f>
        <v>Bursum Fm</v>
      </c>
      <c r="D19015" t="s">
        <v>1060</v>
      </c>
      <c r="E19015" t="s">
        <v>2217</v>
      </c>
      <c r="J19015">
        <v>299.8</v>
      </c>
      <c r="L19015" t="s">
        <v>2564</v>
      </c>
      <c r="M19015" t="s">
        <v>2429</v>
      </c>
      <c r="P19015" t="s">
        <v>243</v>
      </c>
      <c r="Q19015">
        <v>-5.9</v>
      </c>
      <c r="R19015">
        <v>0.06</v>
      </c>
      <c r="V19015">
        <v>1</v>
      </c>
      <c r="W19015" t="s">
        <v>2564</v>
      </c>
      <c r="AB19015" t="s">
        <v>248</v>
      </c>
      <c r="AC19015" t="s">
        <v>2647</v>
      </c>
    </row>
    <row r="19016" spans="1:29" x14ac:dyDescent="0.3">
      <c r="A19016">
        <v>26990</v>
      </c>
      <c r="B19016" s="15" t="s">
        <v>1958</v>
      </c>
      <c r="C19016" t="str">
        <f>_xlfn.XLOOKUP($B19016, STANDARDS!$A:$A, STANDARDS!$B:$B,,0,2)</f>
        <v>Bursum Fm</v>
      </c>
      <c r="D19016" t="s">
        <v>1060</v>
      </c>
      <c r="E19016" t="s">
        <v>2217</v>
      </c>
      <c r="J19016">
        <v>299.8</v>
      </c>
      <c r="L19016" t="s">
        <v>2564</v>
      </c>
      <c r="M19016" t="s">
        <v>2429</v>
      </c>
      <c r="P19016" t="s">
        <v>243</v>
      </c>
      <c r="Q19016">
        <v>-5.8</v>
      </c>
      <c r="R19016">
        <v>0.06</v>
      </c>
      <c r="V19016">
        <v>1</v>
      </c>
      <c r="W19016" t="s">
        <v>2564</v>
      </c>
      <c r="AB19016" t="s">
        <v>248</v>
      </c>
      <c r="AC19016" t="s">
        <v>2647</v>
      </c>
    </row>
    <row r="19017" spans="1:29" x14ac:dyDescent="0.3">
      <c r="A19017">
        <v>26991</v>
      </c>
      <c r="B19017" s="15" t="s">
        <v>1958</v>
      </c>
      <c r="C19017" t="str">
        <f>_xlfn.XLOOKUP($B19017, STANDARDS!$A:$A, STANDARDS!$B:$B,,0,2)</f>
        <v>Bursum Fm</v>
      </c>
      <c r="D19017" t="s">
        <v>1060</v>
      </c>
      <c r="E19017" t="s">
        <v>2217</v>
      </c>
      <c r="J19017">
        <v>299.8</v>
      </c>
      <c r="L19017" t="s">
        <v>2564</v>
      </c>
      <c r="M19017" t="s">
        <v>2429</v>
      </c>
      <c r="P19017" t="s">
        <v>243</v>
      </c>
      <c r="Q19017">
        <v>-6.1</v>
      </c>
      <c r="R19017">
        <v>0.06</v>
      </c>
      <c r="V19017">
        <v>1</v>
      </c>
      <c r="W19017" t="s">
        <v>2564</v>
      </c>
      <c r="AB19017" t="s">
        <v>248</v>
      </c>
      <c r="AC19017" t="s">
        <v>2647</v>
      </c>
    </row>
    <row r="19018" spans="1:29" x14ac:dyDescent="0.3">
      <c r="A19018">
        <v>26992</v>
      </c>
      <c r="B19018" s="15" t="s">
        <v>1959</v>
      </c>
      <c r="C19018" t="str">
        <f>_xlfn.XLOOKUP($B19018, STANDARDS!$A:$A, STANDARDS!$B:$B,,0,2)</f>
        <v>Halgaito Fm</v>
      </c>
      <c r="D19018" t="s">
        <v>1060</v>
      </c>
      <c r="E19018" t="s">
        <v>2216</v>
      </c>
      <c r="J19018">
        <v>298.60000000000002</v>
      </c>
      <c r="L19018" t="s">
        <v>2564</v>
      </c>
      <c r="M19018" t="s">
        <v>2429</v>
      </c>
      <c r="P19018" t="s">
        <v>243</v>
      </c>
      <c r="Q19018">
        <v>-4</v>
      </c>
      <c r="R19018">
        <v>0.06</v>
      </c>
      <c r="V19018">
        <v>1</v>
      </c>
      <c r="W19018" t="s">
        <v>2564</v>
      </c>
      <c r="AB19018" t="s">
        <v>248</v>
      </c>
      <c r="AC19018" t="s">
        <v>2647</v>
      </c>
    </row>
    <row r="19019" spans="1:29" x14ac:dyDescent="0.3">
      <c r="A19019">
        <v>26993</v>
      </c>
      <c r="B19019" s="15" t="s">
        <v>1959</v>
      </c>
      <c r="C19019" t="str">
        <f>_xlfn.XLOOKUP($B19019, STANDARDS!$A:$A, STANDARDS!$B:$B,,0,2)</f>
        <v>Halgaito Fm</v>
      </c>
      <c r="D19019" t="s">
        <v>1060</v>
      </c>
      <c r="E19019" t="s">
        <v>2216</v>
      </c>
      <c r="J19019">
        <v>298.60000000000002</v>
      </c>
      <c r="L19019" t="s">
        <v>2564</v>
      </c>
      <c r="M19019" t="s">
        <v>2429</v>
      </c>
      <c r="P19019" t="s">
        <v>243</v>
      </c>
      <c r="Q19019">
        <v>-4.0999999999999996</v>
      </c>
      <c r="R19019">
        <v>0.06</v>
      </c>
      <c r="V19019">
        <v>1</v>
      </c>
      <c r="W19019" t="s">
        <v>2564</v>
      </c>
      <c r="AB19019" t="s">
        <v>248</v>
      </c>
      <c r="AC19019" t="s">
        <v>2647</v>
      </c>
    </row>
    <row r="19020" spans="1:29" x14ac:dyDescent="0.3">
      <c r="A19020">
        <v>26994</v>
      </c>
      <c r="B19020" s="15" t="s">
        <v>1959</v>
      </c>
      <c r="C19020" t="str">
        <f>_xlfn.XLOOKUP($B19020, STANDARDS!$A:$A, STANDARDS!$B:$B,,0,2)</f>
        <v>Halgaito Fm</v>
      </c>
      <c r="D19020" t="s">
        <v>1060</v>
      </c>
      <c r="E19020" t="s">
        <v>2216</v>
      </c>
      <c r="J19020">
        <v>298.60000000000002</v>
      </c>
      <c r="L19020" t="s">
        <v>2564</v>
      </c>
      <c r="M19020" t="s">
        <v>2429</v>
      </c>
      <c r="P19020" t="s">
        <v>243</v>
      </c>
      <c r="Q19020">
        <v>-4.2</v>
      </c>
      <c r="R19020">
        <v>0.06</v>
      </c>
      <c r="V19020">
        <v>1</v>
      </c>
      <c r="W19020" t="s">
        <v>2564</v>
      </c>
      <c r="AB19020" t="s">
        <v>248</v>
      </c>
      <c r="AC19020" t="s">
        <v>2647</v>
      </c>
    </row>
    <row r="19021" spans="1:29" x14ac:dyDescent="0.3">
      <c r="A19021">
        <v>26995</v>
      </c>
      <c r="B19021" s="15" t="s">
        <v>1959</v>
      </c>
      <c r="C19021" t="str">
        <f>_xlfn.XLOOKUP($B19021, STANDARDS!$A:$A, STANDARDS!$B:$B,,0,2)</f>
        <v>Halgaito Fm</v>
      </c>
      <c r="D19021" t="s">
        <v>1060</v>
      </c>
      <c r="E19021" t="s">
        <v>2216</v>
      </c>
      <c r="J19021">
        <v>298.60000000000002</v>
      </c>
      <c r="L19021" t="s">
        <v>2564</v>
      </c>
      <c r="M19021" t="s">
        <v>2429</v>
      </c>
      <c r="P19021" t="s">
        <v>243</v>
      </c>
      <c r="Q19021">
        <v>-3.6</v>
      </c>
      <c r="R19021">
        <v>0.06</v>
      </c>
      <c r="V19021">
        <v>1</v>
      </c>
      <c r="W19021" t="s">
        <v>2564</v>
      </c>
      <c r="AB19021" t="s">
        <v>248</v>
      </c>
      <c r="AC19021" t="s">
        <v>2647</v>
      </c>
    </row>
    <row r="19022" spans="1:29" x14ac:dyDescent="0.3">
      <c r="A19022">
        <v>26996</v>
      </c>
      <c r="B19022" s="15" t="s">
        <v>1959</v>
      </c>
      <c r="C19022" t="str">
        <f>_xlfn.XLOOKUP($B19022, STANDARDS!$A:$A, STANDARDS!$B:$B,,0,2)</f>
        <v>Halgaito Fm</v>
      </c>
      <c r="D19022" t="s">
        <v>1060</v>
      </c>
      <c r="E19022" t="s">
        <v>2216</v>
      </c>
      <c r="J19022">
        <v>298.60000000000002</v>
      </c>
      <c r="L19022" t="s">
        <v>2564</v>
      </c>
      <c r="M19022" t="s">
        <v>2429</v>
      </c>
      <c r="P19022" t="s">
        <v>243</v>
      </c>
      <c r="Q19022">
        <v>-3.4</v>
      </c>
      <c r="R19022">
        <v>0.06</v>
      </c>
      <c r="V19022">
        <v>1</v>
      </c>
      <c r="W19022" t="s">
        <v>2564</v>
      </c>
      <c r="AB19022" t="s">
        <v>248</v>
      </c>
      <c r="AC19022" t="s">
        <v>2647</v>
      </c>
    </row>
    <row r="19023" spans="1:29" x14ac:dyDescent="0.3">
      <c r="A19023">
        <v>26997</v>
      </c>
      <c r="B19023" s="15" t="s">
        <v>1959</v>
      </c>
      <c r="C19023" t="str">
        <f>_xlfn.XLOOKUP($B19023, STANDARDS!$A:$A, STANDARDS!$B:$B,,0,2)</f>
        <v>Halgaito Fm</v>
      </c>
      <c r="D19023" t="s">
        <v>1060</v>
      </c>
      <c r="E19023" t="s">
        <v>2216</v>
      </c>
      <c r="J19023">
        <v>298.60000000000002</v>
      </c>
      <c r="L19023" t="s">
        <v>2564</v>
      </c>
      <c r="M19023" t="s">
        <v>2429</v>
      </c>
      <c r="P19023" t="s">
        <v>243</v>
      </c>
      <c r="Q19023">
        <v>-3.5</v>
      </c>
      <c r="R19023">
        <v>0.06</v>
      </c>
      <c r="V19023">
        <v>1</v>
      </c>
      <c r="W19023" t="s">
        <v>2564</v>
      </c>
      <c r="AB19023" t="s">
        <v>248</v>
      </c>
      <c r="AC19023" t="s">
        <v>2647</v>
      </c>
    </row>
    <row r="19024" spans="1:29" x14ac:dyDescent="0.3">
      <c r="A19024">
        <v>26998</v>
      </c>
      <c r="B19024" s="15" t="s">
        <v>1959</v>
      </c>
      <c r="C19024" t="str">
        <f>_xlfn.XLOOKUP($B19024, STANDARDS!$A:$A, STANDARDS!$B:$B,,0,2)</f>
        <v>Halgaito Fm</v>
      </c>
      <c r="D19024" t="s">
        <v>1060</v>
      </c>
      <c r="E19024" t="s">
        <v>2216</v>
      </c>
      <c r="J19024">
        <v>298.60000000000002</v>
      </c>
      <c r="L19024" t="s">
        <v>2564</v>
      </c>
      <c r="M19024" t="s">
        <v>2429</v>
      </c>
      <c r="P19024" t="s">
        <v>243</v>
      </c>
      <c r="Q19024">
        <v>-4.4000000000000004</v>
      </c>
      <c r="R19024">
        <v>0.06</v>
      </c>
      <c r="V19024">
        <v>1</v>
      </c>
      <c r="W19024" t="s">
        <v>2564</v>
      </c>
      <c r="AB19024" t="s">
        <v>248</v>
      </c>
      <c r="AC19024" t="s">
        <v>2647</v>
      </c>
    </row>
    <row r="19025" spans="1:29" x14ac:dyDescent="0.3">
      <c r="A19025">
        <v>26999</v>
      </c>
      <c r="B19025" s="15" t="s">
        <v>1959</v>
      </c>
      <c r="C19025" t="str">
        <f>_xlfn.XLOOKUP($B19025, STANDARDS!$A:$A, STANDARDS!$B:$B,,0,2)</f>
        <v>Halgaito Fm</v>
      </c>
      <c r="D19025" t="s">
        <v>1060</v>
      </c>
      <c r="E19025" t="s">
        <v>2216</v>
      </c>
      <c r="J19025">
        <v>298.60000000000002</v>
      </c>
      <c r="L19025" t="s">
        <v>2564</v>
      </c>
      <c r="M19025" t="s">
        <v>2429</v>
      </c>
      <c r="P19025" t="s">
        <v>243</v>
      </c>
      <c r="Q19025">
        <v>-3</v>
      </c>
      <c r="R19025">
        <v>0.06</v>
      </c>
      <c r="V19025">
        <v>1</v>
      </c>
      <c r="W19025" t="s">
        <v>2564</v>
      </c>
      <c r="AB19025" t="s">
        <v>248</v>
      </c>
      <c r="AC19025" t="s">
        <v>2647</v>
      </c>
    </row>
    <row r="19026" spans="1:29" x14ac:dyDescent="0.3">
      <c r="A19026">
        <v>27000</v>
      </c>
      <c r="B19026" s="15" t="s">
        <v>1959</v>
      </c>
      <c r="C19026" t="str">
        <f>_xlfn.XLOOKUP($B19026, STANDARDS!$A:$A, STANDARDS!$B:$B,,0,2)</f>
        <v>Halgaito Fm</v>
      </c>
      <c r="D19026" t="s">
        <v>1060</v>
      </c>
      <c r="E19026" t="s">
        <v>2216</v>
      </c>
      <c r="J19026">
        <v>298.60000000000002</v>
      </c>
      <c r="L19026" t="s">
        <v>2564</v>
      </c>
      <c r="M19026" t="s">
        <v>2429</v>
      </c>
      <c r="P19026" t="s">
        <v>243</v>
      </c>
      <c r="Q19026">
        <v>-4.5</v>
      </c>
      <c r="R19026">
        <v>0.06</v>
      </c>
      <c r="V19026">
        <v>1</v>
      </c>
      <c r="W19026" t="s">
        <v>2564</v>
      </c>
      <c r="AB19026" t="s">
        <v>248</v>
      </c>
      <c r="AC19026" t="s">
        <v>2647</v>
      </c>
    </row>
    <row r="19027" spans="1:29" x14ac:dyDescent="0.3">
      <c r="A19027">
        <v>27001</v>
      </c>
      <c r="B19027" s="15" t="s">
        <v>1959</v>
      </c>
      <c r="C19027" t="str">
        <f>_xlfn.XLOOKUP($B19027, STANDARDS!$A:$A, STANDARDS!$B:$B,,0,2)</f>
        <v>Halgaito Fm</v>
      </c>
      <c r="D19027" t="s">
        <v>1060</v>
      </c>
      <c r="E19027" t="s">
        <v>2216</v>
      </c>
      <c r="J19027">
        <v>298.60000000000002</v>
      </c>
      <c r="L19027" t="s">
        <v>2564</v>
      </c>
      <c r="M19027" t="s">
        <v>2429</v>
      </c>
      <c r="P19027" t="s">
        <v>243</v>
      </c>
      <c r="Q19027">
        <v>-4.2</v>
      </c>
      <c r="R19027">
        <v>0.06</v>
      </c>
      <c r="V19027">
        <v>1</v>
      </c>
      <c r="W19027" t="s">
        <v>2564</v>
      </c>
      <c r="AB19027" t="s">
        <v>248</v>
      </c>
      <c r="AC19027" t="s">
        <v>2647</v>
      </c>
    </row>
    <row r="19028" spans="1:29" x14ac:dyDescent="0.3">
      <c r="A19028">
        <v>27002</v>
      </c>
      <c r="B19028" s="15" t="s">
        <v>1959</v>
      </c>
      <c r="C19028" t="str">
        <f>_xlfn.XLOOKUP($B19028, STANDARDS!$A:$A, STANDARDS!$B:$B,,0,2)</f>
        <v>Halgaito Fm</v>
      </c>
      <c r="D19028" t="s">
        <v>1060</v>
      </c>
      <c r="E19028" t="s">
        <v>2216</v>
      </c>
      <c r="J19028">
        <v>298.60000000000002</v>
      </c>
      <c r="L19028" t="s">
        <v>2564</v>
      </c>
      <c r="M19028" t="s">
        <v>2429</v>
      </c>
      <c r="P19028" t="s">
        <v>243</v>
      </c>
      <c r="Q19028">
        <v>-4.0999999999999996</v>
      </c>
      <c r="R19028">
        <v>0.06</v>
      </c>
      <c r="V19028">
        <v>1</v>
      </c>
      <c r="W19028" t="s">
        <v>2564</v>
      </c>
      <c r="AB19028" t="s">
        <v>248</v>
      </c>
      <c r="AC19028" t="s">
        <v>2647</v>
      </c>
    </row>
    <row r="19029" spans="1:29" x14ac:dyDescent="0.3">
      <c r="A19029">
        <v>27003</v>
      </c>
      <c r="B19029" s="15" t="s">
        <v>1959</v>
      </c>
      <c r="C19029" t="str">
        <f>_xlfn.XLOOKUP($B19029, STANDARDS!$A:$A, STANDARDS!$B:$B,,0,2)</f>
        <v>Halgaito Fm</v>
      </c>
      <c r="D19029" t="s">
        <v>1060</v>
      </c>
      <c r="E19029" t="s">
        <v>2216</v>
      </c>
      <c r="J19029">
        <v>298.60000000000002</v>
      </c>
      <c r="L19029" t="s">
        <v>2564</v>
      </c>
      <c r="M19029" t="s">
        <v>2429</v>
      </c>
      <c r="P19029" t="s">
        <v>243</v>
      </c>
      <c r="Q19029">
        <v>-4.0999999999999996</v>
      </c>
      <c r="R19029">
        <v>0.06</v>
      </c>
      <c r="V19029">
        <v>1</v>
      </c>
      <c r="W19029" t="s">
        <v>2564</v>
      </c>
      <c r="AB19029" t="s">
        <v>248</v>
      </c>
      <c r="AC19029" t="s">
        <v>2647</v>
      </c>
    </row>
    <row r="19030" spans="1:29" x14ac:dyDescent="0.3">
      <c r="A19030">
        <v>27004</v>
      </c>
      <c r="B19030" s="15" t="s">
        <v>1959</v>
      </c>
      <c r="C19030" t="str">
        <f>_xlfn.XLOOKUP($B19030, STANDARDS!$A:$A, STANDARDS!$B:$B,,0,2)</f>
        <v>Halgaito Fm</v>
      </c>
      <c r="D19030" t="s">
        <v>1060</v>
      </c>
      <c r="E19030" t="s">
        <v>2216</v>
      </c>
      <c r="J19030">
        <v>298.60000000000002</v>
      </c>
      <c r="L19030" t="s">
        <v>2564</v>
      </c>
      <c r="M19030" t="s">
        <v>2429</v>
      </c>
      <c r="P19030" t="s">
        <v>243</v>
      </c>
      <c r="Q19030">
        <v>-4.2</v>
      </c>
      <c r="R19030">
        <v>0.06</v>
      </c>
      <c r="V19030">
        <v>1</v>
      </c>
      <c r="W19030" t="s">
        <v>2564</v>
      </c>
      <c r="AB19030" t="s">
        <v>248</v>
      </c>
      <c r="AC19030" t="s">
        <v>2647</v>
      </c>
    </row>
    <row r="19031" spans="1:29" x14ac:dyDescent="0.3">
      <c r="A19031">
        <v>27005</v>
      </c>
      <c r="B19031" s="15" t="s">
        <v>1959</v>
      </c>
      <c r="C19031" t="str">
        <f>_xlfn.XLOOKUP($B19031, STANDARDS!$A:$A, STANDARDS!$B:$B,,0,2)</f>
        <v>Halgaito Fm</v>
      </c>
      <c r="D19031" t="s">
        <v>1060</v>
      </c>
      <c r="E19031" t="s">
        <v>2216</v>
      </c>
      <c r="J19031">
        <v>298.60000000000002</v>
      </c>
      <c r="L19031" t="s">
        <v>2564</v>
      </c>
      <c r="M19031" t="s">
        <v>2429</v>
      </c>
      <c r="P19031" t="s">
        <v>243</v>
      </c>
      <c r="Q19031">
        <v>-3.9</v>
      </c>
      <c r="R19031">
        <v>0.06</v>
      </c>
      <c r="V19031">
        <v>1</v>
      </c>
      <c r="W19031" t="s">
        <v>2564</v>
      </c>
      <c r="AB19031" t="s">
        <v>248</v>
      </c>
      <c r="AC19031" t="s">
        <v>2647</v>
      </c>
    </row>
    <row r="19032" spans="1:29" x14ac:dyDescent="0.3">
      <c r="A19032">
        <v>27006</v>
      </c>
      <c r="B19032" s="15" t="s">
        <v>1959</v>
      </c>
      <c r="C19032" t="str">
        <f>_xlfn.XLOOKUP($B19032, STANDARDS!$A:$A, STANDARDS!$B:$B,,0,2)</f>
        <v>Halgaito Fm</v>
      </c>
      <c r="D19032" t="s">
        <v>1060</v>
      </c>
      <c r="E19032" t="s">
        <v>2216</v>
      </c>
      <c r="J19032">
        <v>298.60000000000002</v>
      </c>
      <c r="L19032" t="s">
        <v>2564</v>
      </c>
      <c r="M19032" t="s">
        <v>2429</v>
      </c>
      <c r="P19032" t="s">
        <v>243</v>
      </c>
      <c r="Q19032">
        <v>-4.7</v>
      </c>
      <c r="R19032">
        <v>0.06</v>
      </c>
      <c r="V19032">
        <v>1</v>
      </c>
      <c r="W19032" t="s">
        <v>2564</v>
      </c>
      <c r="AB19032" t="s">
        <v>248</v>
      </c>
      <c r="AC19032" t="s">
        <v>2647</v>
      </c>
    </row>
    <row r="19033" spans="1:29" x14ac:dyDescent="0.3">
      <c r="A19033">
        <v>27007</v>
      </c>
      <c r="B19033" s="15" t="s">
        <v>1959</v>
      </c>
      <c r="C19033" t="str">
        <f>_xlfn.XLOOKUP($B19033, STANDARDS!$A:$A, STANDARDS!$B:$B,,0,2)</f>
        <v>Halgaito Fm</v>
      </c>
      <c r="D19033" t="s">
        <v>1060</v>
      </c>
      <c r="E19033" t="s">
        <v>2216</v>
      </c>
      <c r="J19033">
        <v>298.60000000000002</v>
      </c>
      <c r="L19033" t="s">
        <v>2564</v>
      </c>
      <c r="M19033" t="s">
        <v>2429</v>
      </c>
      <c r="P19033" t="s">
        <v>243</v>
      </c>
      <c r="Q19033">
        <v>-4.5</v>
      </c>
      <c r="R19033">
        <v>0.06</v>
      </c>
      <c r="V19033">
        <v>1</v>
      </c>
      <c r="W19033" t="s">
        <v>2564</v>
      </c>
      <c r="AB19033" t="s">
        <v>248</v>
      </c>
      <c r="AC19033" t="s">
        <v>2647</v>
      </c>
    </row>
    <row r="19034" spans="1:29" x14ac:dyDescent="0.3">
      <c r="A19034">
        <v>27008</v>
      </c>
      <c r="B19034" s="15" t="s">
        <v>1957</v>
      </c>
      <c r="C19034" t="str">
        <f>_xlfn.XLOOKUP($B19034, STANDARDS!$A:$A, STANDARDS!$B:$B,,0,2)</f>
        <v>Hermit Shale Fm</v>
      </c>
      <c r="D19034" t="s">
        <v>1060</v>
      </c>
      <c r="E19034" t="s">
        <v>2216</v>
      </c>
      <c r="J19034">
        <v>297.7</v>
      </c>
      <c r="L19034" t="s">
        <v>2564</v>
      </c>
      <c r="M19034" t="s">
        <v>2429</v>
      </c>
      <c r="P19034" t="s">
        <v>243</v>
      </c>
      <c r="Q19034">
        <v>-6.6</v>
      </c>
      <c r="R19034">
        <v>0.06</v>
      </c>
      <c r="V19034">
        <v>1</v>
      </c>
      <c r="W19034" t="s">
        <v>2564</v>
      </c>
      <c r="AB19034" t="s">
        <v>248</v>
      </c>
      <c r="AC19034" t="s">
        <v>2647</v>
      </c>
    </row>
    <row r="19035" spans="1:29" x14ac:dyDescent="0.3">
      <c r="A19035">
        <v>27009</v>
      </c>
      <c r="B19035" s="15" t="s">
        <v>1957</v>
      </c>
      <c r="C19035" t="str">
        <f>_xlfn.XLOOKUP($B19035, STANDARDS!$A:$A, STANDARDS!$B:$B,,0,2)</f>
        <v>Hermit Shale Fm</v>
      </c>
      <c r="D19035" t="s">
        <v>1060</v>
      </c>
      <c r="E19035" t="s">
        <v>2216</v>
      </c>
      <c r="J19035">
        <v>297.7</v>
      </c>
      <c r="L19035" t="s">
        <v>2564</v>
      </c>
      <c r="M19035" t="s">
        <v>2429</v>
      </c>
      <c r="P19035" t="s">
        <v>243</v>
      </c>
      <c r="Q19035">
        <v>-6.7</v>
      </c>
      <c r="R19035">
        <v>0.06</v>
      </c>
      <c r="V19035">
        <v>1</v>
      </c>
      <c r="W19035" t="s">
        <v>2564</v>
      </c>
      <c r="AB19035" t="s">
        <v>248</v>
      </c>
      <c r="AC19035" t="s">
        <v>2647</v>
      </c>
    </row>
    <row r="19036" spans="1:29" x14ac:dyDescent="0.3">
      <c r="A19036">
        <v>27010</v>
      </c>
      <c r="B19036" s="15" t="s">
        <v>1957</v>
      </c>
      <c r="C19036" t="str">
        <f>_xlfn.XLOOKUP($B19036, STANDARDS!$A:$A, STANDARDS!$B:$B,,0,2)</f>
        <v>Hermit Shale Fm</v>
      </c>
      <c r="D19036" t="s">
        <v>1060</v>
      </c>
      <c r="E19036" t="s">
        <v>2216</v>
      </c>
      <c r="J19036">
        <v>297.7</v>
      </c>
      <c r="L19036" t="s">
        <v>2564</v>
      </c>
      <c r="M19036" t="s">
        <v>2429</v>
      </c>
      <c r="P19036" t="s">
        <v>243</v>
      </c>
      <c r="Q19036">
        <v>-5.6</v>
      </c>
      <c r="R19036">
        <v>0.06</v>
      </c>
      <c r="V19036">
        <v>1</v>
      </c>
      <c r="W19036" t="s">
        <v>2564</v>
      </c>
      <c r="AB19036" t="s">
        <v>248</v>
      </c>
      <c r="AC19036" t="s">
        <v>2647</v>
      </c>
    </row>
    <row r="19037" spans="1:29" x14ac:dyDescent="0.3">
      <c r="A19037">
        <v>27011</v>
      </c>
      <c r="B19037" s="15" t="s">
        <v>1957</v>
      </c>
      <c r="C19037" t="str">
        <f>_xlfn.XLOOKUP($B19037, STANDARDS!$A:$A, STANDARDS!$B:$B,,0,2)</f>
        <v>Hermit Shale Fm</v>
      </c>
      <c r="D19037" t="s">
        <v>1060</v>
      </c>
      <c r="E19037" t="s">
        <v>2216</v>
      </c>
      <c r="J19037">
        <v>297.7</v>
      </c>
      <c r="L19037" t="s">
        <v>2564</v>
      </c>
      <c r="M19037" t="s">
        <v>2429</v>
      </c>
      <c r="P19037" t="s">
        <v>243</v>
      </c>
      <c r="Q19037">
        <v>-5.2</v>
      </c>
      <c r="R19037">
        <v>0.06</v>
      </c>
      <c r="V19037">
        <v>1</v>
      </c>
      <c r="W19037" t="s">
        <v>2564</v>
      </c>
      <c r="AB19037" t="s">
        <v>248</v>
      </c>
      <c r="AC19037" t="s">
        <v>2647</v>
      </c>
    </row>
    <row r="19038" spans="1:29" x14ac:dyDescent="0.3">
      <c r="A19038">
        <v>27012</v>
      </c>
      <c r="B19038" s="15" t="s">
        <v>1957</v>
      </c>
      <c r="C19038" t="str">
        <f>_xlfn.XLOOKUP($B19038, STANDARDS!$A:$A, STANDARDS!$B:$B,,0,2)</f>
        <v>Hermit Shale Fm</v>
      </c>
      <c r="D19038" t="s">
        <v>1060</v>
      </c>
      <c r="E19038" t="s">
        <v>2216</v>
      </c>
      <c r="J19038">
        <v>297.7</v>
      </c>
      <c r="L19038" t="s">
        <v>2564</v>
      </c>
      <c r="M19038" t="s">
        <v>2429</v>
      </c>
      <c r="P19038" t="s">
        <v>243</v>
      </c>
      <c r="Q19038">
        <v>-5.3</v>
      </c>
      <c r="R19038">
        <v>0.06</v>
      </c>
      <c r="V19038">
        <v>1</v>
      </c>
      <c r="W19038" t="s">
        <v>2564</v>
      </c>
      <c r="AB19038" t="s">
        <v>248</v>
      </c>
      <c r="AC19038" t="s">
        <v>2647</v>
      </c>
    </row>
    <row r="19039" spans="1:29" x14ac:dyDescent="0.3">
      <c r="A19039">
        <v>27013</v>
      </c>
      <c r="B19039" s="15" t="s">
        <v>1961</v>
      </c>
      <c r="C19039" t="str">
        <f>_xlfn.XLOOKUP($B19039, STANDARDS!$A:$A, STANDARDS!$B:$B,,0,2)</f>
        <v>Archer City Fm</v>
      </c>
      <c r="D19039" t="s">
        <v>1060</v>
      </c>
      <c r="E19039" t="s">
        <v>2218</v>
      </c>
      <c r="J19039">
        <v>296</v>
      </c>
      <c r="L19039" t="s">
        <v>2564</v>
      </c>
      <c r="M19039" t="s">
        <v>2429</v>
      </c>
      <c r="P19039" t="s">
        <v>243</v>
      </c>
      <c r="Q19039">
        <v>-10.1</v>
      </c>
      <c r="R19039">
        <v>0.06</v>
      </c>
      <c r="V19039">
        <v>1</v>
      </c>
      <c r="W19039" t="s">
        <v>2564</v>
      </c>
      <c r="AB19039" t="s">
        <v>248</v>
      </c>
      <c r="AC19039" t="s">
        <v>2647</v>
      </c>
    </row>
    <row r="19040" spans="1:29" x14ac:dyDescent="0.3">
      <c r="A19040">
        <v>27014</v>
      </c>
      <c r="B19040" s="15" t="s">
        <v>1961</v>
      </c>
      <c r="C19040" t="str">
        <f>_xlfn.XLOOKUP($B19040, STANDARDS!$A:$A, STANDARDS!$B:$B,,0,2)</f>
        <v>Archer City Fm</v>
      </c>
      <c r="D19040" t="s">
        <v>1060</v>
      </c>
      <c r="E19040" t="s">
        <v>2218</v>
      </c>
      <c r="J19040">
        <v>296</v>
      </c>
      <c r="L19040" t="s">
        <v>2564</v>
      </c>
      <c r="M19040" t="s">
        <v>2429</v>
      </c>
      <c r="P19040" t="s">
        <v>243</v>
      </c>
      <c r="Q19040">
        <v>-10.9</v>
      </c>
      <c r="R19040">
        <v>0.06</v>
      </c>
      <c r="V19040">
        <v>1</v>
      </c>
      <c r="W19040" t="s">
        <v>2564</v>
      </c>
      <c r="AB19040" t="s">
        <v>248</v>
      </c>
      <c r="AC19040" t="s">
        <v>2647</v>
      </c>
    </row>
    <row r="19041" spans="1:29" x14ac:dyDescent="0.3">
      <c r="A19041">
        <v>27015</v>
      </c>
      <c r="B19041" s="15" t="s">
        <v>1961</v>
      </c>
      <c r="C19041" t="str">
        <f>_xlfn.XLOOKUP($B19041, STANDARDS!$A:$A, STANDARDS!$B:$B,,0,2)</f>
        <v>Archer City Fm</v>
      </c>
      <c r="D19041" t="s">
        <v>1060</v>
      </c>
      <c r="E19041" t="s">
        <v>2218</v>
      </c>
      <c r="J19041">
        <v>296</v>
      </c>
      <c r="L19041" t="s">
        <v>2564</v>
      </c>
      <c r="M19041" t="s">
        <v>2429</v>
      </c>
      <c r="P19041" t="s">
        <v>243</v>
      </c>
      <c r="Q19041">
        <v>-11.1</v>
      </c>
      <c r="R19041">
        <v>0.06</v>
      </c>
      <c r="V19041">
        <v>1</v>
      </c>
      <c r="W19041" t="s">
        <v>2564</v>
      </c>
      <c r="AB19041" t="s">
        <v>248</v>
      </c>
      <c r="AC19041" t="s">
        <v>2647</v>
      </c>
    </row>
    <row r="19042" spans="1:29" x14ac:dyDescent="0.3">
      <c r="A19042">
        <v>27016</v>
      </c>
      <c r="B19042" s="15" t="s">
        <v>1961</v>
      </c>
      <c r="C19042" t="str">
        <f>_xlfn.XLOOKUP($B19042, STANDARDS!$A:$A, STANDARDS!$B:$B,,0,2)</f>
        <v>Archer City Fm</v>
      </c>
      <c r="D19042" t="s">
        <v>1060</v>
      </c>
      <c r="E19042" t="s">
        <v>2218</v>
      </c>
      <c r="J19042">
        <v>296</v>
      </c>
      <c r="L19042" t="s">
        <v>2564</v>
      </c>
      <c r="M19042" t="s">
        <v>2429</v>
      </c>
      <c r="P19042" t="s">
        <v>243</v>
      </c>
      <c r="Q19042">
        <v>-5.3</v>
      </c>
      <c r="R19042">
        <v>0.06</v>
      </c>
      <c r="V19042">
        <v>1</v>
      </c>
      <c r="W19042" t="s">
        <v>2564</v>
      </c>
      <c r="AB19042" t="s">
        <v>248</v>
      </c>
      <c r="AC19042" t="s">
        <v>2647</v>
      </c>
    </row>
    <row r="19043" spans="1:29" x14ac:dyDescent="0.3">
      <c r="A19043">
        <v>27017</v>
      </c>
      <c r="B19043" s="15" t="s">
        <v>1961</v>
      </c>
      <c r="C19043" t="str">
        <f>_xlfn.XLOOKUP($B19043, STANDARDS!$A:$A, STANDARDS!$B:$B,,0,2)</f>
        <v>Archer City Fm</v>
      </c>
      <c r="D19043" t="s">
        <v>1060</v>
      </c>
      <c r="E19043" t="s">
        <v>2218</v>
      </c>
      <c r="J19043">
        <v>296</v>
      </c>
      <c r="L19043" t="s">
        <v>2564</v>
      </c>
      <c r="M19043" t="s">
        <v>2429</v>
      </c>
      <c r="P19043" t="s">
        <v>243</v>
      </c>
      <c r="Q19043">
        <v>-9</v>
      </c>
      <c r="R19043">
        <v>0.06</v>
      </c>
      <c r="V19043">
        <v>1</v>
      </c>
      <c r="W19043" t="s">
        <v>2564</v>
      </c>
      <c r="AB19043" t="s">
        <v>248</v>
      </c>
      <c r="AC19043" t="s">
        <v>2647</v>
      </c>
    </row>
    <row r="19044" spans="1:29" x14ac:dyDescent="0.3">
      <c r="A19044">
        <v>27018</v>
      </c>
      <c r="B19044" s="15" t="s">
        <v>1963</v>
      </c>
      <c r="C19044" t="str">
        <f>_xlfn.XLOOKUP($B19044, STANDARDS!$A:$A, STANDARDS!$B:$B,,0,2)</f>
        <v>Archer City Fm</v>
      </c>
      <c r="D19044" t="s">
        <v>1060</v>
      </c>
      <c r="E19044" t="s">
        <v>2218</v>
      </c>
      <c r="J19044">
        <v>295.10000000000002</v>
      </c>
      <c r="L19044" t="s">
        <v>2564</v>
      </c>
      <c r="M19044" t="s">
        <v>2429</v>
      </c>
      <c r="P19044" t="s">
        <v>243</v>
      </c>
      <c r="Q19044">
        <v>-10.7</v>
      </c>
      <c r="R19044">
        <v>0.06</v>
      </c>
      <c r="V19044">
        <v>1</v>
      </c>
      <c r="W19044" t="s">
        <v>2564</v>
      </c>
      <c r="AB19044" t="s">
        <v>248</v>
      </c>
      <c r="AC19044" t="s">
        <v>2647</v>
      </c>
    </row>
    <row r="19045" spans="1:29" x14ac:dyDescent="0.3">
      <c r="A19045">
        <v>27019</v>
      </c>
      <c r="B19045" s="15" t="s">
        <v>1963</v>
      </c>
      <c r="C19045" t="str">
        <f>_xlfn.XLOOKUP($B19045, STANDARDS!$A:$A, STANDARDS!$B:$B,,0,2)</f>
        <v>Archer City Fm</v>
      </c>
      <c r="D19045" t="s">
        <v>1060</v>
      </c>
      <c r="E19045" t="s">
        <v>2218</v>
      </c>
      <c r="J19045">
        <v>295.10000000000002</v>
      </c>
      <c r="L19045" t="s">
        <v>2564</v>
      </c>
      <c r="M19045" t="s">
        <v>2429</v>
      </c>
      <c r="P19045" t="s">
        <v>243</v>
      </c>
      <c r="Q19045">
        <v>-9.9</v>
      </c>
      <c r="R19045">
        <v>0.06</v>
      </c>
      <c r="V19045">
        <v>1</v>
      </c>
      <c r="W19045" t="s">
        <v>2564</v>
      </c>
      <c r="AB19045" t="s">
        <v>248</v>
      </c>
      <c r="AC19045" t="s">
        <v>2647</v>
      </c>
    </row>
    <row r="19046" spans="1:29" x14ac:dyDescent="0.3">
      <c r="A19046">
        <v>27020</v>
      </c>
      <c r="B19046" s="15" t="s">
        <v>1963</v>
      </c>
      <c r="C19046" t="str">
        <f>_xlfn.XLOOKUP($B19046, STANDARDS!$A:$A, STANDARDS!$B:$B,,0,2)</f>
        <v>Archer City Fm</v>
      </c>
      <c r="D19046" t="s">
        <v>1060</v>
      </c>
      <c r="E19046" t="s">
        <v>2218</v>
      </c>
      <c r="J19046">
        <v>295.10000000000002</v>
      </c>
      <c r="L19046" t="s">
        <v>2564</v>
      </c>
      <c r="M19046" t="s">
        <v>2429</v>
      </c>
      <c r="P19046" t="s">
        <v>243</v>
      </c>
      <c r="Q19046">
        <v>-8.5</v>
      </c>
      <c r="R19046">
        <v>0.06</v>
      </c>
      <c r="V19046">
        <v>1</v>
      </c>
      <c r="W19046" t="s">
        <v>2564</v>
      </c>
      <c r="AB19046" t="s">
        <v>248</v>
      </c>
      <c r="AC19046" t="s">
        <v>2647</v>
      </c>
    </row>
    <row r="19047" spans="1:29" x14ac:dyDescent="0.3">
      <c r="A19047">
        <v>27021</v>
      </c>
      <c r="B19047" s="15" t="s">
        <v>1963</v>
      </c>
      <c r="C19047" t="str">
        <f>_xlfn.XLOOKUP($B19047, STANDARDS!$A:$A, STANDARDS!$B:$B,,0,2)</f>
        <v>Archer City Fm</v>
      </c>
      <c r="D19047" t="s">
        <v>1060</v>
      </c>
      <c r="E19047" t="s">
        <v>2218</v>
      </c>
      <c r="J19047">
        <v>295.10000000000002</v>
      </c>
      <c r="L19047" t="s">
        <v>2564</v>
      </c>
      <c r="M19047" t="s">
        <v>2429</v>
      </c>
      <c r="P19047" t="s">
        <v>243</v>
      </c>
      <c r="Q19047">
        <v>-8.6999999999999993</v>
      </c>
      <c r="R19047">
        <v>0.06</v>
      </c>
      <c r="V19047">
        <v>1</v>
      </c>
      <c r="W19047" t="s">
        <v>2564</v>
      </c>
      <c r="AB19047" t="s">
        <v>248</v>
      </c>
      <c r="AC19047" t="s">
        <v>2647</v>
      </c>
    </row>
    <row r="19048" spans="1:29" x14ac:dyDescent="0.3">
      <c r="A19048">
        <v>27022</v>
      </c>
      <c r="B19048" s="15" t="s">
        <v>1964</v>
      </c>
      <c r="C19048" t="str">
        <f>_xlfn.XLOOKUP($B19048, STANDARDS!$A:$A, STANDARDS!$B:$B,,0,2)</f>
        <v>Nocona Fm</v>
      </c>
      <c r="D19048" t="s">
        <v>1060</v>
      </c>
      <c r="E19048" t="s">
        <v>2218</v>
      </c>
      <c r="J19048">
        <v>292.39999999999998</v>
      </c>
      <c r="L19048" t="s">
        <v>2564</v>
      </c>
      <c r="M19048" t="s">
        <v>2429</v>
      </c>
      <c r="P19048" t="s">
        <v>243</v>
      </c>
      <c r="Q19048">
        <v>-9.6</v>
      </c>
      <c r="R19048">
        <v>0.06</v>
      </c>
      <c r="V19048">
        <v>1</v>
      </c>
      <c r="W19048" t="s">
        <v>2564</v>
      </c>
      <c r="AB19048" t="s">
        <v>248</v>
      </c>
      <c r="AC19048" t="s">
        <v>2647</v>
      </c>
    </row>
    <row r="19049" spans="1:29" x14ac:dyDescent="0.3">
      <c r="A19049">
        <v>27023</v>
      </c>
      <c r="B19049" s="15" t="s">
        <v>1964</v>
      </c>
      <c r="C19049" t="str">
        <f>_xlfn.XLOOKUP($B19049, STANDARDS!$A:$A, STANDARDS!$B:$B,,0,2)</f>
        <v>Nocona Fm</v>
      </c>
      <c r="D19049" t="s">
        <v>1060</v>
      </c>
      <c r="E19049" t="s">
        <v>2218</v>
      </c>
      <c r="J19049">
        <v>292.39999999999998</v>
      </c>
      <c r="L19049" t="s">
        <v>2564</v>
      </c>
      <c r="M19049" t="s">
        <v>2429</v>
      </c>
      <c r="P19049" t="s">
        <v>243</v>
      </c>
      <c r="Q19049">
        <v>-8.1999999999999993</v>
      </c>
      <c r="R19049">
        <v>0.06</v>
      </c>
      <c r="V19049">
        <v>1</v>
      </c>
      <c r="W19049" t="s">
        <v>2564</v>
      </c>
      <c r="AB19049" t="s">
        <v>248</v>
      </c>
      <c r="AC19049" t="s">
        <v>2647</v>
      </c>
    </row>
    <row r="19050" spans="1:29" x14ac:dyDescent="0.3">
      <c r="A19050">
        <v>27024</v>
      </c>
      <c r="B19050" s="15" t="s">
        <v>1964</v>
      </c>
      <c r="C19050" t="str">
        <f>_xlfn.XLOOKUP($B19050, STANDARDS!$A:$A, STANDARDS!$B:$B,,0,2)</f>
        <v>Nocona Fm</v>
      </c>
      <c r="D19050" t="s">
        <v>1060</v>
      </c>
      <c r="E19050" t="s">
        <v>2218</v>
      </c>
      <c r="J19050">
        <v>292.39999999999998</v>
      </c>
      <c r="L19050" t="s">
        <v>2564</v>
      </c>
      <c r="M19050" t="s">
        <v>2429</v>
      </c>
      <c r="P19050" t="s">
        <v>243</v>
      </c>
      <c r="Q19050">
        <v>-10.6</v>
      </c>
      <c r="R19050">
        <v>0.06</v>
      </c>
      <c r="V19050">
        <v>1</v>
      </c>
      <c r="W19050" t="s">
        <v>2564</v>
      </c>
      <c r="AB19050" t="s">
        <v>248</v>
      </c>
      <c r="AC19050" t="s">
        <v>2647</v>
      </c>
    </row>
    <row r="19051" spans="1:29" x14ac:dyDescent="0.3">
      <c r="A19051">
        <v>27025</v>
      </c>
      <c r="B19051" s="15" t="s">
        <v>1966</v>
      </c>
      <c r="C19051" t="str">
        <f>_xlfn.XLOOKUP($B19051, STANDARDS!$A:$A, STANDARDS!$B:$B,,0,2)</f>
        <v>Nocona Fm</v>
      </c>
      <c r="D19051" t="s">
        <v>1060</v>
      </c>
      <c r="E19051" t="s">
        <v>2218</v>
      </c>
      <c r="J19051">
        <v>290</v>
      </c>
      <c r="L19051" t="s">
        <v>2564</v>
      </c>
      <c r="M19051" t="s">
        <v>2429</v>
      </c>
      <c r="P19051" t="s">
        <v>243</v>
      </c>
      <c r="Q19051">
        <v>-8.3000000000000007</v>
      </c>
      <c r="R19051">
        <v>0.06</v>
      </c>
      <c r="V19051">
        <v>1</v>
      </c>
      <c r="W19051" t="s">
        <v>2564</v>
      </c>
      <c r="AB19051" t="s">
        <v>248</v>
      </c>
      <c r="AC19051" t="s">
        <v>2647</v>
      </c>
    </row>
    <row r="19052" spans="1:29" x14ac:dyDescent="0.3">
      <c r="A19052">
        <v>27026</v>
      </c>
      <c r="B19052" s="15" t="s">
        <v>1966</v>
      </c>
      <c r="C19052" t="str">
        <f>_xlfn.XLOOKUP($B19052, STANDARDS!$A:$A, STANDARDS!$B:$B,,0,2)</f>
        <v>Nocona Fm</v>
      </c>
      <c r="D19052" t="s">
        <v>1060</v>
      </c>
      <c r="E19052" t="s">
        <v>2218</v>
      </c>
      <c r="J19052">
        <v>290</v>
      </c>
      <c r="L19052" t="s">
        <v>2564</v>
      </c>
      <c r="M19052" t="s">
        <v>2429</v>
      </c>
      <c r="P19052" t="s">
        <v>243</v>
      </c>
      <c r="Q19052">
        <v>-8.3000000000000007</v>
      </c>
      <c r="R19052">
        <v>0.06</v>
      </c>
      <c r="V19052">
        <v>1</v>
      </c>
      <c r="W19052" t="s">
        <v>2564</v>
      </c>
      <c r="AB19052" t="s">
        <v>248</v>
      </c>
      <c r="AC19052" t="s">
        <v>2647</v>
      </c>
    </row>
    <row r="19053" spans="1:29" x14ac:dyDescent="0.3">
      <c r="A19053">
        <v>27027</v>
      </c>
      <c r="B19053" s="15" t="s">
        <v>1966</v>
      </c>
      <c r="C19053" t="str">
        <f>_xlfn.XLOOKUP($B19053, STANDARDS!$A:$A, STANDARDS!$B:$B,,0,2)</f>
        <v>Nocona Fm</v>
      </c>
      <c r="D19053" t="s">
        <v>1060</v>
      </c>
      <c r="E19053" t="s">
        <v>2218</v>
      </c>
      <c r="J19053">
        <v>290</v>
      </c>
      <c r="L19053" t="s">
        <v>2564</v>
      </c>
      <c r="M19053" t="s">
        <v>2429</v>
      </c>
      <c r="P19053" t="s">
        <v>243</v>
      </c>
      <c r="Q19053">
        <v>-9.4</v>
      </c>
      <c r="R19053">
        <v>0.06</v>
      </c>
      <c r="V19053">
        <v>1</v>
      </c>
      <c r="W19053" t="s">
        <v>2564</v>
      </c>
      <c r="AB19053" t="s">
        <v>248</v>
      </c>
      <c r="AC19053" t="s">
        <v>2647</v>
      </c>
    </row>
    <row r="19054" spans="1:29" x14ac:dyDescent="0.3">
      <c r="A19054">
        <v>27028</v>
      </c>
      <c r="B19054" s="15" t="s">
        <v>1967</v>
      </c>
      <c r="C19054" t="str">
        <f>_xlfn.XLOOKUP($B19054, STANDARDS!$A:$A, STANDARDS!$B:$B,,0,2)</f>
        <v>Abo Fm</v>
      </c>
      <c r="D19054" t="s">
        <v>1060</v>
      </c>
      <c r="E19054" t="s">
        <v>2217</v>
      </c>
      <c r="J19054">
        <v>285.2</v>
      </c>
      <c r="L19054" t="s">
        <v>2564</v>
      </c>
      <c r="M19054" t="s">
        <v>2429</v>
      </c>
      <c r="P19054" t="s">
        <v>243</v>
      </c>
      <c r="Q19054">
        <v>-6.7</v>
      </c>
      <c r="R19054">
        <v>0.06</v>
      </c>
      <c r="V19054">
        <v>1</v>
      </c>
      <c r="W19054" t="s">
        <v>2564</v>
      </c>
      <c r="AB19054" t="s">
        <v>248</v>
      </c>
      <c r="AC19054" t="s">
        <v>2647</v>
      </c>
    </row>
    <row r="19055" spans="1:29" x14ac:dyDescent="0.3">
      <c r="A19055">
        <v>27029</v>
      </c>
      <c r="B19055" s="15" t="s">
        <v>1967</v>
      </c>
      <c r="C19055" t="str">
        <f>_xlfn.XLOOKUP($B19055, STANDARDS!$A:$A, STANDARDS!$B:$B,,0,2)</f>
        <v>Abo Fm</v>
      </c>
      <c r="D19055" t="s">
        <v>1060</v>
      </c>
      <c r="E19055" t="s">
        <v>2217</v>
      </c>
      <c r="J19055">
        <v>285.2</v>
      </c>
      <c r="L19055" t="s">
        <v>2564</v>
      </c>
      <c r="M19055" t="s">
        <v>2429</v>
      </c>
      <c r="P19055" t="s">
        <v>243</v>
      </c>
      <c r="Q19055">
        <v>-6.2</v>
      </c>
      <c r="R19055">
        <v>0.06</v>
      </c>
      <c r="V19055">
        <v>1</v>
      </c>
      <c r="W19055" t="s">
        <v>2564</v>
      </c>
      <c r="AB19055" t="s">
        <v>248</v>
      </c>
      <c r="AC19055" t="s">
        <v>2647</v>
      </c>
    </row>
    <row r="19056" spans="1:29" x14ac:dyDescent="0.3">
      <c r="A19056">
        <v>27030</v>
      </c>
      <c r="B19056" s="15" t="s">
        <v>1967</v>
      </c>
      <c r="C19056" t="str">
        <f>_xlfn.XLOOKUP($B19056, STANDARDS!$A:$A, STANDARDS!$B:$B,,0,2)</f>
        <v>Abo Fm</v>
      </c>
      <c r="D19056" t="s">
        <v>1060</v>
      </c>
      <c r="E19056" t="s">
        <v>2217</v>
      </c>
      <c r="J19056">
        <v>285.2</v>
      </c>
      <c r="L19056" t="s">
        <v>2564</v>
      </c>
      <c r="M19056" t="s">
        <v>2429</v>
      </c>
      <c r="P19056" t="s">
        <v>243</v>
      </c>
      <c r="Q19056">
        <v>-4.0999999999999996</v>
      </c>
      <c r="R19056">
        <v>0.06</v>
      </c>
      <c r="V19056">
        <v>1</v>
      </c>
      <c r="W19056" t="s">
        <v>2564</v>
      </c>
      <c r="AB19056" t="s">
        <v>248</v>
      </c>
      <c r="AC19056" t="s">
        <v>2647</v>
      </c>
    </row>
    <row r="19057" spans="1:29" x14ac:dyDescent="0.3">
      <c r="A19057">
        <v>27031</v>
      </c>
      <c r="B19057" s="15" t="s">
        <v>1967</v>
      </c>
      <c r="C19057" t="str">
        <f>_xlfn.XLOOKUP($B19057, STANDARDS!$A:$A, STANDARDS!$B:$B,,0,2)</f>
        <v>Abo Fm</v>
      </c>
      <c r="D19057" t="s">
        <v>1060</v>
      </c>
      <c r="E19057" t="s">
        <v>2217</v>
      </c>
      <c r="J19057">
        <v>285.2</v>
      </c>
      <c r="L19057" t="s">
        <v>2564</v>
      </c>
      <c r="M19057" t="s">
        <v>2429</v>
      </c>
      <c r="P19057" t="s">
        <v>243</v>
      </c>
      <c r="Q19057">
        <v>-4.5</v>
      </c>
      <c r="R19057">
        <v>0.06</v>
      </c>
      <c r="V19057">
        <v>1</v>
      </c>
      <c r="W19057" t="s">
        <v>2564</v>
      </c>
      <c r="AB19057" t="s">
        <v>248</v>
      </c>
      <c r="AC19057" t="s">
        <v>2647</v>
      </c>
    </row>
    <row r="19058" spans="1:29" x14ac:dyDescent="0.3">
      <c r="A19058">
        <v>27032</v>
      </c>
      <c r="B19058" s="15" t="s">
        <v>1967</v>
      </c>
      <c r="C19058" t="str">
        <f>_xlfn.XLOOKUP($B19058, STANDARDS!$A:$A, STANDARDS!$B:$B,,0,2)</f>
        <v>Abo Fm</v>
      </c>
      <c r="D19058" t="s">
        <v>1060</v>
      </c>
      <c r="E19058" t="s">
        <v>2217</v>
      </c>
      <c r="J19058">
        <v>285.2</v>
      </c>
      <c r="L19058" t="s">
        <v>2564</v>
      </c>
      <c r="M19058" t="s">
        <v>2429</v>
      </c>
      <c r="P19058" t="s">
        <v>243</v>
      </c>
      <c r="Q19058">
        <v>-4</v>
      </c>
      <c r="R19058">
        <v>0.06</v>
      </c>
      <c r="V19058">
        <v>1</v>
      </c>
      <c r="W19058" t="s">
        <v>2564</v>
      </c>
      <c r="AB19058" t="s">
        <v>248</v>
      </c>
      <c r="AC19058" t="s">
        <v>2647</v>
      </c>
    </row>
    <row r="19059" spans="1:29" x14ac:dyDescent="0.3">
      <c r="A19059">
        <v>27033</v>
      </c>
      <c r="B19059" s="15" t="s">
        <v>1967</v>
      </c>
      <c r="C19059" t="str">
        <f>_xlfn.XLOOKUP($B19059, STANDARDS!$A:$A, STANDARDS!$B:$B,,0,2)</f>
        <v>Abo Fm</v>
      </c>
      <c r="D19059" t="s">
        <v>1060</v>
      </c>
      <c r="E19059" t="s">
        <v>2217</v>
      </c>
      <c r="J19059">
        <v>285.2</v>
      </c>
      <c r="L19059" t="s">
        <v>2564</v>
      </c>
      <c r="M19059" t="s">
        <v>2429</v>
      </c>
      <c r="P19059" t="s">
        <v>243</v>
      </c>
      <c r="Q19059">
        <v>-6.3</v>
      </c>
      <c r="R19059">
        <v>0.06</v>
      </c>
      <c r="V19059">
        <v>1</v>
      </c>
      <c r="W19059" t="s">
        <v>2564</v>
      </c>
      <c r="AB19059" t="s">
        <v>248</v>
      </c>
      <c r="AC19059" t="s">
        <v>2647</v>
      </c>
    </row>
    <row r="19060" spans="1:29" x14ac:dyDescent="0.3">
      <c r="A19060">
        <v>27034</v>
      </c>
      <c r="B19060" s="15" t="s">
        <v>1967</v>
      </c>
      <c r="C19060" t="str">
        <f>_xlfn.XLOOKUP($B19060, STANDARDS!$A:$A, STANDARDS!$B:$B,,0,2)</f>
        <v>Abo Fm</v>
      </c>
      <c r="D19060" t="s">
        <v>1060</v>
      </c>
      <c r="E19060" t="s">
        <v>2217</v>
      </c>
      <c r="J19060">
        <v>285.2</v>
      </c>
      <c r="L19060" t="s">
        <v>2564</v>
      </c>
      <c r="M19060" t="s">
        <v>2429</v>
      </c>
      <c r="P19060" t="s">
        <v>243</v>
      </c>
      <c r="Q19060">
        <v>-6.3</v>
      </c>
      <c r="R19060">
        <v>0.06</v>
      </c>
      <c r="V19060">
        <v>1</v>
      </c>
      <c r="W19060" t="s">
        <v>2564</v>
      </c>
      <c r="AB19060" t="s">
        <v>248</v>
      </c>
      <c r="AC19060" t="s">
        <v>2647</v>
      </c>
    </row>
    <row r="19061" spans="1:29" x14ac:dyDescent="0.3">
      <c r="A19061">
        <v>27035</v>
      </c>
      <c r="B19061" s="15" t="s">
        <v>1967</v>
      </c>
      <c r="C19061" t="str">
        <f>_xlfn.XLOOKUP($B19061, STANDARDS!$A:$A, STANDARDS!$B:$B,,0,2)</f>
        <v>Abo Fm</v>
      </c>
      <c r="D19061" t="s">
        <v>1060</v>
      </c>
      <c r="E19061" t="s">
        <v>2217</v>
      </c>
      <c r="J19061">
        <v>285.2</v>
      </c>
      <c r="L19061" t="s">
        <v>2564</v>
      </c>
      <c r="M19061" t="s">
        <v>2429</v>
      </c>
      <c r="P19061" t="s">
        <v>243</v>
      </c>
      <c r="Q19061">
        <v>-6</v>
      </c>
      <c r="R19061">
        <v>0.06</v>
      </c>
      <c r="V19061">
        <v>1</v>
      </c>
      <c r="W19061" t="s">
        <v>2564</v>
      </c>
      <c r="AB19061" t="s">
        <v>248</v>
      </c>
      <c r="AC19061" t="s">
        <v>2647</v>
      </c>
    </row>
    <row r="19062" spans="1:29" x14ac:dyDescent="0.3">
      <c r="A19062">
        <v>27036</v>
      </c>
      <c r="B19062" s="15" t="s">
        <v>1967</v>
      </c>
      <c r="C19062" t="str">
        <f>_xlfn.XLOOKUP($B19062, STANDARDS!$A:$A, STANDARDS!$B:$B,,0,2)</f>
        <v>Abo Fm</v>
      </c>
      <c r="D19062" t="s">
        <v>1060</v>
      </c>
      <c r="E19062" t="s">
        <v>2217</v>
      </c>
      <c r="J19062">
        <v>285.2</v>
      </c>
      <c r="L19062" t="s">
        <v>2564</v>
      </c>
      <c r="M19062" t="s">
        <v>2429</v>
      </c>
      <c r="P19062" t="s">
        <v>243</v>
      </c>
      <c r="Q19062">
        <v>-5</v>
      </c>
      <c r="R19062">
        <v>0.06</v>
      </c>
      <c r="V19062">
        <v>1</v>
      </c>
      <c r="W19062" t="s">
        <v>2564</v>
      </c>
      <c r="AB19062" t="s">
        <v>248</v>
      </c>
      <c r="AC19062" t="s">
        <v>2647</v>
      </c>
    </row>
    <row r="19063" spans="1:29" x14ac:dyDescent="0.3">
      <c r="A19063">
        <v>27037</v>
      </c>
      <c r="B19063" s="15" t="s">
        <v>1967</v>
      </c>
      <c r="C19063" t="str">
        <f>_xlfn.XLOOKUP($B19063, STANDARDS!$A:$A, STANDARDS!$B:$B,,0,2)</f>
        <v>Abo Fm</v>
      </c>
      <c r="D19063" t="s">
        <v>1060</v>
      </c>
      <c r="E19063" t="s">
        <v>2217</v>
      </c>
      <c r="J19063">
        <v>285.2</v>
      </c>
      <c r="L19063" t="s">
        <v>2564</v>
      </c>
      <c r="M19063" t="s">
        <v>2429</v>
      </c>
      <c r="P19063" t="s">
        <v>243</v>
      </c>
      <c r="Q19063">
        <v>-6.1</v>
      </c>
      <c r="R19063">
        <v>0.06</v>
      </c>
      <c r="V19063">
        <v>1</v>
      </c>
      <c r="W19063" t="s">
        <v>2564</v>
      </c>
      <c r="AB19063" t="s">
        <v>248</v>
      </c>
      <c r="AC19063" t="s">
        <v>2647</v>
      </c>
    </row>
    <row r="19064" spans="1:29" x14ac:dyDescent="0.3">
      <c r="A19064">
        <v>27038</v>
      </c>
      <c r="B19064" s="15" t="s">
        <v>1967</v>
      </c>
      <c r="C19064" t="str">
        <f>_xlfn.XLOOKUP($B19064, STANDARDS!$A:$A, STANDARDS!$B:$B,,0,2)</f>
        <v>Abo Fm</v>
      </c>
      <c r="D19064" t="s">
        <v>1060</v>
      </c>
      <c r="E19064" t="s">
        <v>2217</v>
      </c>
      <c r="J19064">
        <v>285.2</v>
      </c>
      <c r="L19064" t="s">
        <v>2564</v>
      </c>
      <c r="M19064" t="s">
        <v>2429</v>
      </c>
      <c r="P19064" t="s">
        <v>243</v>
      </c>
      <c r="Q19064">
        <v>-5.9</v>
      </c>
      <c r="R19064">
        <v>0.06</v>
      </c>
      <c r="V19064">
        <v>1</v>
      </c>
      <c r="W19064" t="s">
        <v>2564</v>
      </c>
      <c r="AB19064" t="s">
        <v>248</v>
      </c>
      <c r="AC19064" t="s">
        <v>2647</v>
      </c>
    </row>
    <row r="19065" spans="1:29" x14ac:dyDescent="0.3">
      <c r="A19065">
        <v>27039</v>
      </c>
      <c r="B19065" s="15" t="s">
        <v>1968</v>
      </c>
      <c r="C19065" t="str">
        <f>_xlfn.XLOOKUP($B19065, STANDARDS!$A:$A, STANDARDS!$B:$B,,0,2)</f>
        <v>Hermit Shale Fm</v>
      </c>
      <c r="D19065" t="s">
        <v>1060</v>
      </c>
      <c r="E19065" t="s">
        <v>2216</v>
      </c>
      <c r="J19065">
        <v>285.10000000000002</v>
      </c>
      <c r="L19065" t="s">
        <v>2564</v>
      </c>
      <c r="M19065" t="s">
        <v>2429</v>
      </c>
      <c r="P19065" t="s">
        <v>243</v>
      </c>
      <c r="Q19065">
        <v>-4.4000000000000004</v>
      </c>
      <c r="R19065">
        <v>0.06</v>
      </c>
      <c r="V19065">
        <v>1</v>
      </c>
      <c r="W19065" t="s">
        <v>2564</v>
      </c>
      <c r="AB19065" t="s">
        <v>248</v>
      </c>
      <c r="AC19065" t="s">
        <v>2647</v>
      </c>
    </row>
    <row r="19066" spans="1:29" x14ac:dyDescent="0.3">
      <c r="A19066">
        <v>27040</v>
      </c>
      <c r="B19066" s="15" t="s">
        <v>1968</v>
      </c>
      <c r="C19066" t="str">
        <f>_xlfn.XLOOKUP($B19066, STANDARDS!$A:$A, STANDARDS!$B:$B,,0,2)</f>
        <v>Hermit Shale Fm</v>
      </c>
      <c r="D19066" t="s">
        <v>1060</v>
      </c>
      <c r="E19066" t="s">
        <v>2216</v>
      </c>
      <c r="J19066">
        <v>285.10000000000002</v>
      </c>
      <c r="L19066" t="s">
        <v>2564</v>
      </c>
      <c r="M19066" t="s">
        <v>2429</v>
      </c>
      <c r="P19066" t="s">
        <v>243</v>
      </c>
      <c r="Q19066">
        <v>-4.4000000000000004</v>
      </c>
      <c r="R19066">
        <v>0.06</v>
      </c>
      <c r="V19066">
        <v>1</v>
      </c>
      <c r="W19066" t="s">
        <v>2564</v>
      </c>
      <c r="AB19066" t="s">
        <v>248</v>
      </c>
      <c r="AC19066" t="s">
        <v>2647</v>
      </c>
    </row>
    <row r="19067" spans="1:29" x14ac:dyDescent="0.3">
      <c r="A19067">
        <v>27041</v>
      </c>
      <c r="B19067" s="15" t="s">
        <v>1968</v>
      </c>
      <c r="C19067" t="str">
        <f>_xlfn.XLOOKUP($B19067, STANDARDS!$A:$A, STANDARDS!$B:$B,,0,2)</f>
        <v>Hermit Shale Fm</v>
      </c>
      <c r="D19067" t="s">
        <v>1060</v>
      </c>
      <c r="E19067" t="s">
        <v>2216</v>
      </c>
      <c r="J19067">
        <v>285.10000000000002</v>
      </c>
      <c r="L19067" t="s">
        <v>2564</v>
      </c>
      <c r="M19067" t="s">
        <v>2429</v>
      </c>
      <c r="P19067" t="s">
        <v>243</v>
      </c>
      <c r="Q19067">
        <v>-6.2</v>
      </c>
      <c r="R19067">
        <v>0.06</v>
      </c>
      <c r="V19067">
        <v>1</v>
      </c>
      <c r="W19067" t="s">
        <v>2564</v>
      </c>
      <c r="AB19067" t="s">
        <v>248</v>
      </c>
      <c r="AC19067" t="s">
        <v>2647</v>
      </c>
    </row>
    <row r="19068" spans="1:29" x14ac:dyDescent="0.3">
      <c r="A19068">
        <v>27042</v>
      </c>
      <c r="B19068" s="15" t="s">
        <v>1968</v>
      </c>
      <c r="C19068" t="str">
        <f>_xlfn.XLOOKUP($B19068, STANDARDS!$A:$A, STANDARDS!$B:$B,,0,2)</f>
        <v>Hermit Shale Fm</v>
      </c>
      <c r="D19068" t="s">
        <v>1060</v>
      </c>
      <c r="E19068" t="s">
        <v>2216</v>
      </c>
      <c r="J19068">
        <v>285.10000000000002</v>
      </c>
      <c r="L19068" t="s">
        <v>2564</v>
      </c>
      <c r="M19068" t="s">
        <v>2429</v>
      </c>
      <c r="P19068" t="s">
        <v>243</v>
      </c>
      <c r="Q19068">
        <v>-5.3</v>
      </c>
      <c r="R19068">
        <v>0.06</v>
      </c>
      <c r="V19068">
        <v>1</v>
      </c>
      <c r="W19068" t="s">
        <v>2564</v>
      </c>
      <c r="AB19068" t="s">
        <v>248</v>
      </c>
      <c r="AC19068" t="s">
        <v>2647</v>
      </c>
    </row>
    <row r="19069" spans="1:29" x14ac:dyDescent="0.3">
      <c r="A19069">
        <v>27043</v>
      </c>
      <c r="B19069" s="15" t="s">
        <v>1969</v>
      </c>
      <c r="C19069" t="str">
        <f>_xlfn.XLOOKUP($B19069, STANDARDS!$A:$A, STANDARDS!$B:$B,,0,2)</f>
        <v>Ceder Mesa Fm</v>
      </c>
      <c r="D19069" t="s">
        <v>1060</v>
      </c>
      <c r="E19069" t="s">
        <v>2219</v>
      </c>
      <c r="J19069">
        <v>285</v>
      </c>
      <c r="L19069" t="s">
        <v>2564</v>
      </c>
      <c r="M19069" t="s">
        <v>2429</v>
      </c>
      <c r="P19069" t="s">
        <v>243</v>
      </c>
      <c r="Q19069">
        <v>-2.1</v>
      </c>
      <c r="R19069">
        <v>0.06</v>
      </c>
      <c r="V19069">
        <v>1</v>
      </c>
      <c r="W19069" t="s">
        <v>2564</v>
      </c>
      <c r="AB19069" t="s">
        <v>248</v>
      </c>
      <c r="AC19069" t="s">
        <v>2647</v>
      </c>
    </row>
    <row r="19070" spans="1:29" x14ac:dyDescent="0.3">
      <c r="A19070">
        <v>27044</v>
      </c>
      <c r="B19070" s="15" t="s">
        <v>1969</v>
      </c>
      <c r="C19070" t="str">
        <f>_xlfn.XLOOKUP($B19070, STANDARDS!$A:$A, STANDARDS!$B:$B,,0,2)</f>
        <v>Ceder Mesa Fm</v>
      </c>
      <c r="D19070" t="s">
        <v>1060</v>
      </c>
      <c r="E19070" t="s">
        <v>2219</v>
      </c>
      <c r="J19070">
        <v>285</v>
      </c>
      <c r="L19070" t="s">
        <v>2564</v>
      </c>
      <c r="M19070" t="s">
        <v>2429</v>
      </c>
      <c r="P19070" t="s">
        <v>243</v>
      </c>
      <c r="Q19070">
        <v>-4.4000000000000004</v>
      </c>
      <c r="R19070">
        <v>0.06</v>
      </c>
      <c r="V19070">
        <v>1</v>
      </c>
      <c r="W19070" t="s">
        <v>2564</v>
      </c>
      <c r="AB19070" t="s">
        <v>248</v>
      </c>
      <c r="AC19070" t="s">
        <v>2647</v>
      </c>
    </row>
    <row r="19071" spans="1:29" x14ac:dyDescent="0.3">
      <c r="A19071">
        <v>27045</v>
      </c>
      <c r="B19071" s="15" t="s">
        <v>1969</v>
      </c>
      <c r="C19071" t="str">
        <f>_xlfn.XLOOKUP($B19071, STANDARDS!$A:$A, STANDARDS!$B:$B,,0,2)</f>
        <v>Ceder Mesa Fm</v>
      </c>
      <c r="D19071" t="s">
        <v>1060</v>
      </c>
      <c r="E19071" t="s">
        <v>2219</v>
      </c>
      <c r="J19071">
        <v>285</v>
      </c>
      <c r="L19071" t="s">
        <v>2564</v>
      </c>
      <c r="M19071" t="s">
        <v>2429</v>
      </c>
      <c r="P19071" t="s">
        <v>243</v>
      </c>
      <c r="Q19071">
        <v>-2.1</v>
      </c>
      <c r="R19071">
        <v>0.06</v>
      </c>
      <c r="V19071">
        <v>1</v>
      </c>
      <c r="W19071" t="s">
        <v>2564</v>
      </c>
      <c r="AB19071" t="s">
        <v>248</v>
      </c>
      <c r="AC19071" t="s">
        <v>2647</v>
      </c>
    </row>
    <row r="19072" spans="1:29" x14ac:dyDescent="0.3">
      <c r="A19072">
        <v>27046</v>
      </c>
      <c r="B19072" s="15" t="s">
        <v>1969</v>
      </c>
      <c r="C19072" t="str">
        <f>_xlfn.XLOOKUP($B19072, STANDARDS!$A:$A, STANDARDS!$B:$B,,0,2)</f>
        <v>Ceder Mesa Fm</v>
      </c>
      <c r="D19072" t="s">
        <v>1060</v>
      </c>
      <c r="E19072" t="s">
        <v>2219</v>
      </c>
      <c r="J19072">
        <v>285</v>
      </c>
      <c r="L19072" t="s">
        <v>2564</v>
      </c>
      <c r="M19072" t="s">
        <v>2429</v>
      </c>
      <c r="P19072" t="s">
        <v>243</v>
      </c>
      <c r="Q19072">
        <v>-4</v>
      </c>
      <c r="R19072">
        <v>0.06</v>
      </c>
      <c r="V19072">
        <v>1</v>
      </c>
      <c r="W19072" t="s">
        <v>2564</v>
      </c>
      <c r="AB19072" t="s">
        <v>248</v>
      </c>
      <c r="AC19072" t="s">
        <v>2647</v>
      </c>
    </row>
    <row r="19073" spans="1:29" x14ac:dyDescent="0.3">
      <c r="A19073">
        <v>27047</v>
      </c>
      <c r="B19073" s="15" t="s">
        <v>1969</v>
      </c>
      <c r="C19073" t="str">
        <f>_xlfn.XLOOKUP($B19073, STANDARDS!$A:$A, STANDARDS!$B:$B,,0,2)</f>
        <v>Ceder Mesa Fm</v>
      </c>
      <c r="D19073" t="s">
        <v>1060</v>
      </c>
      <c r="E19073" t="s">
        <v>2219</v>
      </c>
      <c r="J19073">
        <v>285</v>
      </c>
      <c r="L19073" t="s">
        <v>2564</v>
      </c>
      <c r="M19073" t="s">
        <v>2429</v>
      </c>
      <c r="P19073" t="s">
        <v>243</v>
      </c>
      <c r="Q19073">
        <v>-4</v>
      </c>
      <c r="R19073">
        <v>0.06</v>
      </c>
      <c r="V19073">
        <v>1</v>
      </c>
      <c r="W19073" t="s">
        <v>2564</v>
      </c>
      <c r="AB19073" t="s">
        <v>248</v>
      </c>
      <c r="AC19073" t="s">
        <v>2647</v>
      </c>
    </row>
    <row r="19074" spans="1:29" x14ac:dyDescent="0.3">
      <c r="A19074">
        <v>27048</v>
      </c>
      <c r="B19074" s="15" t="s">
        <v>1969</v>
      </c>
      <c r="C19074" t="str">
        <f>_xlfn.XLOOKUP($B19074, STANDARDS!$A:$A, STANDARDS!$B:$B,,0,2)</f>
        <v>Ceder Mesa Fm</v>
      </c>
      <c r="D19074" t="s">
        <v>1060</v>
      </c>
      <c r="E19074" t="s">
        <v>2219</v>
      </c>
      <c r="J19074">
        <v>285</v>
      </c>
      <c r="L19074" t="s">
        <v>2564</v>
      </c>
      <c r="M19074" t="s">
        <v>2429</v>
      </c>
      <c r="P19074" t="s">
        <v>243</v>
      </c>
      <c r="Q19074">
        <v>-3</v>
      </c>
      <c r="R19074">
        <v>0.06</v>
      </c>
      <c r="V19074">
        <v>1</v>
      </c>
      <c r="W19074" t="s">
        <v>2564</v>
      </c>
      <c r="AB19074" t="s">
        <v>248</v>
      </c>
      <c r="AC19074" t="s">
        <v>2647</v>
      </c>
    </row>
    <row r="19075" spans="1:29" x14ac:dyDescent="0.3">
      <c r="A19075">
        <v>27049</v>
      </c>
      <c r="B19075" s="15" t="s">
        <v>1969</v>
      </c>
      <c r="C19075" t="str">
        <f>_xlfn.XLOOKUP($B19075, STANDARDS!$A:$A, STANDARDS!$B:$B,,0,2)</f>
        <v>Ceder Mesa Fm</v>
      </c>
      <c r="D19075" t="s">
        <v>1060</v>
      </c>
      <c r="E19075" t="s">
        <v>2219</v>
      </c>
      <c r="J19075">
        <v>285</v>
      </c>
      <c r="L19075" t="s">
        <v>2564</v>
      </c>
      <c r="M19075" t="s">
        <v>2429</v>
      </c>
      <c r="P19075" t="s">
        <v>243</v>
      </c>
      <c r="Q19075">
        <v>-3.4</v>
      </c>
      <c r="R19075">
        <v>0.06</v>
      </c>
      <c r="V19075">
        <v>1</v>
      </c>
      <c r="W19075" t="s">
        <v>2564</v>
      </c>
      <c r="AB19075" t="s">
        <v>248</v>
      </c>
      <c r="AC19075" t="s">
        <v>2647</v>
      </c>
    </row>
    <row r="19076" spans="1:29" x14ac:dyDescent="0.3">
      <c r="A19076">
        <v>27050</v>
      </c>
      <c r="B19076" s="15" t="s">
        <v>1969</v>
      </c>
      <c r="C19076" t="str">
        <f>_xlfn.XLOOKUP($B19076, STANDARDS!$A:$A, STANDARDS!$B:$B,,0,2)</f>
        <v>Ceder Mesa Fm</v>
      </c>
      <c r="D19076" t="s">
        <v>1060</v>
      </c>
      <c r="E19076" t="s">
        <v>2219</v>
      </c>
      <c r="J19076">
        <v>285</v>
      </c>
      <c r="L19076" t="s">
        <v>2564</v>
      </c>
      <c r="M19076" t="s">
        <v>2429</v>
      </c>
      <c r="P19076" t="s">
        <v>243</v>
      </c>
      <c r="Q19076">
        <v>-2.6</v>
      </c>
      <c r="R19076">
        <v>0.06</v>
      </c>
      <c r="V19076">
        <v>1</v>
      </c>
      <c r="W19076" t="s">
        <v>2564</v>
      </c>
      <c r="AB19076" t="s">
        <v>248</v>
      </c>
      <c r="AC19076" t="s">
        <v>2647</v>
      </c>
    </row>
    <row r="19077" spans="1:29" x14ac:dyDescent="0.3">
      <c r="A19077">
        <v>27051</v>
      </c>
      <c r="B19077" s="15" t="s">
        <v>1971</v>
      </c>
      <c r="C19077" t="str">
        <f>_xlfn.XLOOKUP($B19077, STANDARDS!$A:$A, STANDARDS!$B:$B,,0,2)</f>
        <v>Nocona Fm</v>
      </c>
      <c r="D19077" t="s">
        <v>1060</v>
      </c>
      <c r="E19077" t="s">
        <v>2218</v>
      </c>
      <c r="J19077">
        <v>285</v>
      </c>
      <c r="L19077" t="s">
        <v>2564</v>
      </c>
      <c r="M19077" t="s">
        <v>2429</v>
      </c>
      <c r="P19077" t="s">
        <v>243</v>
      </c>
      <c r="Q19077">
        <v>-5.9</v>
      </c>
      <c r="R19077">
        <v>0.06</v>
      </c>
      <c r="V19077">
        <v>1</v>
      </c>
      <c r="W19077" t="s">
        <v>2564</v>
      </c>
      <c r="AB19077" t="s">
        <v>248</v>
      </c>
      <c r="AC19077" t="s">
        <v>2647</v>
      </c>
    </row>
    <row r="19078" spans="1:29" x14ac:dyDescent="0.3">
      <c r="A19078">
        <v>27052</v>
      </c>
      <c r="B19078" s="15" t="s">
        <v>1971</v>
      </c>
      <c r="C19078" t="str">
        <f>_xlfn.XLOOKUP($B19078, STANDARDS!$A:$A, STANDARDS!$B:$B,,0,2)</f>
        <v>Nocona Fm</v>
      </c>
      <c r="D19078" t="s">
        <v>1060</v>
      </c>
      <c r="E19078" t="s">
        <v>2218</v>
      </c>
      <c r="J19078">
        <v>285</v>
      </c>
      <c r="L19078" t="s">
        <v>2564</v>
      </c>
      <c r="M19078" t="s">
        <v>2429</v>
      </c>
      <c r="P19078" t="s">
        <v>243</v>
      </c>
      <c r="Q19078">
        <v>-9</v>
      </c>
      <c r="R19078">
        <v>0.06</v>
      </c>
      <c r="V19078">
        <v>1</v>
      </c>
      <c r="W19078" t="s">
        <v>2564</v>
      </c>
      <c r="AB19078" t="s">
        <v>248</v>
      </c>
      <c r="AC19078" t="s">
        <v>2647</v>
      </c>
    </row>
    <row r="19079" spans="1:29" x14ac:dyDescent="0.3">
      <c r="A19079">
        <v>27053</v>
      </c>
      <c r="B19079" s="15" t="s">
        <v>1971</v>
      </c>
      <c r="C19079" t="str">
        <f>_xlfn.XLOOKUP($B19079, STANDARDS!$A:$A, STANDARDS!$B:$B,,0,2)</f>
        <v>Nocona Fm</v>
      </c>
      <c r="D19079" t="s">
        <v>1060</v>
      </c>
      <c r="E19079" t="s">
        <v>2218</v>
      </c>
      <c r="J19079">
        <v>285</v>
      </c>
      <c r="L19079" t="s">
        <v>2564</v>
      </c>
      <c r="M19079" t="s">
        <v>2429</v>
      </c>
      <c r="P19079" t="s">
        <v>243</v>
      </c>
      <c r="Q19079">
        <v>-5.9</v>
      </c>
      <c r="R19079">
        <v>0.06</v>
      </c>
      <c r="V19079">
        <v>1</v>
      </c>
      <c r="W19079" t="s">
        <v>2564</v>
      </c>
      <c r="AB19079" t="s">
        <v>248</v>
      </c>
      <c r="AC19079" t="s">
        <v>2647</v>
      </c>
    </row>
    <row r="19080" spans="1:29" x14ac:dyDescent="0.3">
      <c r="A19080">
        <v>27054</v>
      </c>
      <c r="B19080" s="15" t="s">
        <v>1971</v>
      </c>
      <c r="C19080" t="str">
        <f>_xlfn.XLOOKUP($B19080, STANDARDS!$A:$A, STANDARDS!$B:$B,,0,2)</f>
        <v>Nocona Fm</v>
      </c>
      <c r="D19080" t="s">
        <v>1060</v>
      </c>
      <c r="E19080" t="s">
        <v>2218</v>
      </c>
      <c r="J19080">
        <v>285</v>
      </c>
      <c r="L19080" t="s">
        <v>2564</v>
      </c>
      <c r="M19080" t="s">
        <v>2429</v>
      </c>
      <c r="P19080" t="s">
        <v>243</v>
      </c>
      <c r="Q19080">
        <v>-4.0999999999999996</v>
      </c>
      <c r="R19080">
        <v>0.06</v>
      </c>
      <c r="V19080">
        <v>1</v>
      </c>
      <c r="W19080" t="s">
        <v>2564</v>
      </c>
      <c r="AB19080" t="s">
        <v>248</v>
      </c>
      <c r="AC19080" t="s">
        <v>2647</v>
      </c>
    </row>
    <row r="19081" spans="1:29" x14ac:dyDescent="0.3">
      <c r="A19081">
        <v>27055</v>
      </c>
      <c r="B19081" s="15" t="s">
        <v>1971</v>
      </c>
      <c r="C19081" t="str">
        <f>_xlfn.XLOOKUP($B19081, STANDARDS!$A:$A, STANDARDS!$B:$B,,0,2)</f>
        <v>Nocona Fm</v>
      </c>
      <c r="D19081" t="s">
        <v>1060</v>
      </c>
      <c r="E19081" t="s">
        <v>2218</v>
      </c>
      <c r="J19081">
        <v>285</v>
      </c>
      <c r="L19081" t="s">
        <v>2564</v>
      </c>
      <c r="M19081" t="s">
        <v>2429</v>
      </c>
      <c r="P19081" t="s">
        <v>243</v>
      </c>
      <c r="Q19081">
        <v>-5.2</v>
      </c>
      <c r="R19081">
        <v>0.06</v>
      </c>
      <c r="V19081">
        <v>1</v>
      </c>
      <c r="W19081" t="s">
        <v>2564</v>
      </c>
      <c r="AB19081" t="s">
        <v>248</v>
      </c>
      <c r="AC19081" t="s">
        <v>2647</v>
      </c>
    </row>
    <row r="19082" spans="1:29" x14ac:dyDescent="0.3">
      <c r="A19082">
        <v>27056</v>
      </c>
      <c r="B19082" s="15" t="s">
        <v>1971</v>
      </c>
      <c r="C19082" t="str">
        <f>_xlfn.XLOOKUP($B19082, STANDARDS!$A:$A, STANDARDS!$B:$B,,0,2)</f>
        <v>Nocona Fm</v>
      </c>
      <c r="D19082" t="s">
        <v>1060</v>
      </c>
      <c r="E19082" t="s">
        <v>2218</v>
      </c>
      <c r="J19082">
        <v>285</v>
      </c>
      <c r="L19082" t="s">
        <v>2564</v>
      </c>
      <c r="M19082" t="s">
        <v>2429</v>
      </c>
      <c r="P19082" t="s">
        <v>243</v>
      </c>
      <c r="Q19082">
        <v>-5.2</v>
      </c>
      <c r="R19082">
        <v>0.06</v>
      </c>
      <c r="V19082">
        <v>1</v>
      </c>
      <c r="W19082" t="s">
        <v>2564</v>
      </c>
      <c r="AB19082" t="s">
        <v>248</v>
      </c>
      <c r="AC19082" t="s">
        <v>2647</v>
      </c>
    </row>
    <row r="19083" spans="1:29" x14ac:dyDescent="0.3">
      <c r="A19083">
        <v>27057</v>
      </c>
      <c r="B19083" s="15" t="s">
        <v>1971</v>
      </c>
      <c r="C19083" t="str">
        <f>_xlfn.XLOOKUP($B19083, STANDARDS!$A:$A, STANDARDS!$B:$B,,0,2)</f>
        <v>Nocona Fm</v>
      </c>
      <c r="D19083" t="s">
        <v>1060</v>
      </c>
      <c r="E19083" t="s">
        <v>2218</v>
      </c>
      <c r="J19083">
        <v>285</v>
      </c>
      <c r="L19083" t="s">
        <v>2564</v>
      </c>
      <c r="M19083" t="s">
        <v>2429</v>
      </c>
      <c r="P19083" t="s">
        <v>243</v>
      </c>
      <c r="Q19083">
        <v>-5.0999999999999996</v>
      </c>
      <c r="R19083">
        <v>0.06</v>
      </c>
      <c r="V19083">
        <v>1</v>
      </c>
      <c r="W19083" t="s">
        <v>2564</v>
      </c>
      <c r="AB19083" t="s">
        <v>248</v>
      </c>
      <c r="AC19083" t="s">
        <v>2647</v>
      </c>
    </row>
    <row r="19084" spans="1:29" x14ac:dyDescent="0.3">
      <c r="A19084">
        <v>27058</v>
      </c>
      <c r="B19084" s="15" t="s">
        <v>1971</v>
      </c>
      <c r="C19084" t="str">
        <f>_xlfn.XLOOKUP($B19084, STANDARDS!$A:$A, STANDARDS!$B:$B,,0,2)</f>
        <v>Nocona Fm</v>
      </c>
      <c r="D19084" t="s">
        <v>1060</v>
      </c>
      <c r="E19084" t="s">
        <v>2218</v>
      </c>
      <c r="J19084">
        <v>285</v>
      </c>
      <c r="L19084" t="s">
        <v>2564</v>
      </c>
      <c r="M19084" t="s">
        <v>2429</v>
      </c>
      <c r="P19084" t="s">
        <v>243</v>
      </c>
      <c r="Q19084">
        <v>-5.2</v>
      </c>
      <c r="R19084">
        <v>0.06</v>
      </c>
      <c r="V19084">
        <v>1</v>
      </c>
      <c r="W19084" t="s">
        <v>2564</v>
      </c>
      <c r="AB19084" t="s">
        <v>248</v>
      </c>
      <c r="AC19084" t="s">
        <v>2647</v>
      </c>
    </row>
    <row r="19085" spans="1:29" x14ac:dyDescent="0.3">
      <c r="A19085">
        <v>27059</v>
      </c>
      <c r="B19085" s="15" t="s">
        <v>1971</v>
      </c>
      <c r="C19085" t="str">
        <f>_xlfn.XLOOKUP($B19085, STANDARDS!$A:$A, STANDARDS!$B:$B,,0,2)</f>
        <v>Nocona Fm</v>
      </c>
      <c r="D19085" t="s">
        <v>1060</v>
      </c>
      <c r="E19085" t="s">
        <v>2218</v>
      </c>
      <c r="J19085">
        <v>285</v>
      </c>
      <c r="L19085" t="s">
        <v>2564</v>
      </c>
      <c r="M19085" t="s">
        <v>2429</v>
      </c>
      <c r="P19085" t="s">
        <v>243</v>
      </c>
      <c r="Q19085">
        <v>-5.0999999999999996</v>
      </c>
      <c r="R19085">
        <v>0.06</v>
      </c>
      <c r="V19085">
        <v>1</v>
      </c>
      <c r="W19085" t="s">
        <v>2564</v>
      </c>
      <c r="AB19085" t="s">
        <v>248</v>
      </c>
      <c r="AC19085" t="s">
        <v>2647</v>
      </c>
    </row>
    <row r="19086" spans="1:29" x14ac:dyDescent="0.3">
      <c r="A19086">
        <v>27060</v>
      </c>
      <c r="B19086" s="15" t="s">
        <v>1972</v>
      </c>
      <c r="C19086" t="str">
        <f>_xlfn.XLOOKUP($B19086, STANDARDS!$A:$A, STANDARDS!$B:$B,,0,2)</f>
        <v>Wellington Fm</v>
      </c>
      <c r="D19086" t="s">
        <v>1060</v>
      </c>
      <c r="E19086" t="s">
        <v>1149</v>
      </c>
      <c r="J19086">
        <v>284.60000000000002</v>
      </c>
      <c r="L19086" t="s">
        <v>2564</v>
      </c>
      <c r="M19086" t="s">
        <v>2429</v>
      </c>
      <c r="P19086" t="s">
        <v>243</v>
      </c>
      <c r="Q19086">
        <v>-8.3000000000000007</v>
      </c>
      <c r="R19086">
        <v>0.06</v>
      </c>
      <c r="V19086">
        <v>1</v>
      </c>
      <c r="W19086" t="s">
        <v>2564</v>
      </c>
      <c r="AB19086" t="s">
        <v>248</v>
      </c>
      <c r="AC19086" t="s">
        <v>2647</v>
      </c>
    </row>
    <row r="19087" spans="1:29" x14ac:dyDescent="0.3">
      <c r="A19087">
        <v>27061</v>
      </c>
      <c r="B19087" s="15" t="s">
        <v>1972</v>
      </c>
      <c r="C19087" t="str">
        <f>_xlfn.XLOOKUP($B19087, STANDARDS!$A:$A, STANDARDS!$B:$B,,0,2)</f>
        <v>Wellington Fm</v>
      </c>
      <c r="D19087" t="s">
        <v>1060</v>
      </c>
      <c r="E19087" t="s">
        <v>1149</v>
      </c>
      <c r="J19087">
        <v>284.60000000000002</v>
      </c>
      <c r="L19087" t="s">
        <v>2564</v>
      </c>
      <c r="M19087" t="s">
        <v>2429</v>
      </c>
      <c r="P19087" t="s">
        <v>243</v>
      </c>
      <c r="Q19087">
        <v>-8.1999999999999993</v>
      </c>
      <c r="R19087">
        <v>0.06</v>
      </c>
      <c r="V19087">
        <v>1</v>
      </c>
      <c r="W19087" t="s">
        <v>2564</v>
      </c>
      <c r="AB19087" t="s">
        <v>248</v>
      </c>
      <c r="AC19087" t="s">
        <v>2647</v>
      </c>
    </row>
    <row r="19088" spans="1:29" x14ac:dyDescent="0.3">
      <c r="A19088">
        <v>27062</v>
      </c>
      <c r="B19088" s="15" t="s">
        <v>1972</v>
      </c>
      <c r="C19088" t="str">
        <f>_xlfn.XLOOKUP($B19088, STANDARDS!$A:$A, STANDARDS!$B:$B,,0,2)</f>
        <v>Wellington Fm</v>
      </c>
      <c r="D19088" t="s">
        <v>1060</v>
      </c>
      <c r="E19088" t="s">
        <v>1149</v>
      </c>
      <c r="J19088">
        <v>284.60000000000002</v>
      </c>
      <c r="L19088" t="s">
        <v>2564</v>
      </c>
      <c r="M19088" t="s">
        <v>2429</v>
      </c>
      <c r="P19088" t="s">
        <v>243</v>
      </c>
      <c r="Q19088">
        <v>-9.3000000000000007</v>
      </c>
      <c r="R19088">
        <v>0.06</v>
      </c>
      <c r="V19088">
        <v>1</v>
      </c>
      <c r="W19088" t="s">
        <v>2564</v>
      </c>
      <c r="AB19088" t="s">
        <v>248</v>
      </c>
      <c r="AC19088" t="s">
        <v>2647</v>
      </c>
    </row>
    <row r="19089" spans="1:29" x14ac:dyDescent="0.3">
      <c r="A19089">
        <v>27063</v>
      </c>
      <c r="B19089" s="15" t="s">
        <v>1972</v>
      </c>
      <c r="C19089" t="str">
        <f>_xlfn.XLOOKUP($B19089, STANDARDS!$A:$A, STANDARDS!$B:$B,,0,2)</f>
        <v>Wellington Fm</v>
      </c>
      <c r="D19089" t="s">
        <v>1060</v>
      </c>
      <c r="E19089" t="s">
        <v>1149</v>
      </c>
      <c r="J19089">
        <v>284.60000000000002</v>
      </c>
      <c r="L19089" t="s">
        <v>2564</v>
      </c>
      <c r="M19089" t="s">
        <v>2429</v>
      </c>
      <c r="P19089" t="s">
        <v>243</v>
      </c>
      <c r="Q19089">
        <v>-7.4</v>
      </c>
      <c r="R19089">
        <v>0.06</v>
      </c>
      <c r="V19089">
        <v>1</v>
      </c>
      <c r="W19089" t="s">
        <v>2564</v>
      </c>
      <c r="AB19089" t="s">
        <v>248</v>
      </c>
      <c r="AC19089" t="s">
        <v>2647</v>
      </c>
    </row>
    <row r="19090" spans="1:29" x14ac:dyDescent="0.3">
      <c r="A19090">
        <v>27064</v>
      </c>
      <c r="B19090" s="15" t="s">
        <v>1972</v>
      </c>
      <c r="C19090" t="str">
        <f>_xlfn.XLOOKUP($B19090, STANDARDS!$A:$A, STANDARDS!$B:$B,,0,2)</f>
        <v>Wellington Fm</v>
      </c>
      <c r="D19090" t="s">
        <v>1060</v>
      </c>
      <c r="E19090" t="s">
        <v>1149</v>
      </c>
      <c r="J19090">
        <v>284.60000000000002</v>
      </c>
      <c r="L19090" t="s">
        <v>2564</v>
      </c>
      <c r="M19090" t="s">
        <v>2429</v>
      </c>
      <c r="P19090" t="s">
        <v>243</v>
      </c>
      <c r="Q19090">
        <v>-7.7</v>
      </c>
      <c r="R19090">
        <v>0.06</v>
      </c>
      <c r="V19090">
        <v>1</v>
      </c>
      <c r="W19090" t="s">
        <v>2564</v>
      </c>
      <c r="AB19090" t="s">
        <v>248</v>
      </c>
      <c r="AC19090" t="s">
        <v>2647</v>
      </c>
    </row>
    <row r="19091" spans="1:29" x14ac:dyDescent="0.3">
      <c r="A19091">
        <v>27065</v>
      </c>
      <c r="B19091" s="15" t="s">
        <v>1972</v>
      </c>
      <c r="C19091" t="str">
        <f>_xlfn.XLOOKUP($B19091, STANDARDS!$A:$A, STANDARDS!$B:$B,,0,2)</f>
        <v>Wellington Fm</v>
      </c>
      <c r="D19091" t="s">
        <v>1060</v>
      </c>
      <c r="E19091" t="s">
        <v>1149</v>
      </c>
      <c r="J19091">
        <v>284.60000000000002</v>
      </c>
      <c r="L19091" t="s">
        <v>2564</v>
      </c>
      <c r="M19091" t="s">
        <v>2429</v>
      </c>
      <c r="P19091" t="s">
        <v>243</v>
      </c>
      <c r="Q19091">
        <v>-9.6</v>
      </c>
      <c r="R19091">
        <v>0.06</v>
      </c>
      <c r="V19091">
        <v>1</v>
      </c>
      <c r="W19091" t="s">
        <v>2564</v>
      </c>
      <c r="AB19091" t="s">
        <v>248</v>
      </c>
      <c r="AC19091" t="s">
        <v>2647</v>
      </c>
    </row>
    <row r="19092" spans="1:29" x14ac:dyDescent="0.3">
      <c r="A19092">
        <v>27066</v>
      </c>
      <c r="B19092" s="15" t="s">
        <v>1972</v>
      </c>
      <c r="C19092" t="str">
        <f>_xlfn.XLOOKUP($B19092, STANDARDS!$A:$A, STANDARDS!$B:$B,,0,2)</f>
        <v>Wellington Fm</v>
      </c>
      <c r="D19092" t="s">
        <v>1060</v>
      </c>
      <c r="E19092" t="s">
        <v>1149</v>
      </c>
      <c r="J19092">
        <v>284.60000000000002</v>
      </c>
      <c r="L19092" t="s">
        <v>2564</v>
      </c>
      <c r="M19092" t="s">
        <v>2429</v>
      </c>
      <c r="P19092" t="s">
        <v>243</v>
      </c>
      <c r="Q19092">
        <v>-9.3000000000000007</v>
      </c>
      <c r="R19092">
        <v>0.06</v>
      </c>
      <c r="V19092">
        <v>1</v>
      </c>
      <c r="W19092" t="s">
        <v>2564</v>
      </c>
      <c r="AB19092" t="s">
        <v>248</v>
      </c>
      <c r="AC19092" t="s">
        <v>2647</v>
      </c>
    </row>
    <row r="19093" spans="1:29" x14ac:dyDescent="0.3">
      <c r="A19093">
        <v>27067</v>
      </c>
      <c r="B19093" s="15" t="s">
        <v>1972</v>
      </c>
      <c r="C19093" t="str">
        <f>_xlfn.XLOOKUP($B19093, STANDARDS!$A:$A, STANDARDS!$B:$B,,0,2)</f>
        <v>Wellington Fm</v>
      </c>
      <c r="D19093" t="s">
        <v>1060</v>
      </c>
      <c r="E19093" t="s">
        <v>1149</v>
      </c>
      <c r="J19093">
        <v>284.60000000000002</v>
      </c>
      <c r="L19093" t="s">
        <v>2564</v>
      </c>
      <c r="M19093" t="s">
        <v>2429</v>
      </c>
      <c r="P19093" t="s">
        <v>243</v>
      </c>
      <c r="Q19093">
        <v>-9.1</v>
      </c>
      <c r="R19093">
        <v>0.06</v>
      </c>
      <c r="V19093">
        <v>1</v>
      </c>
      <c r="W19093" t="s">
        <v>2564</v>
      </c>
      <c r="AB19093" t="s">
        <v>248</v>
      </c>
      <c r="AC19093" t="s">
        <v>2647</v>
      </c>
    </row>
    <row r="19094" spans="1:29" x14ac:dyDescent="0.3">
      <c r="A19094">
        <v>27068</v>
      </c>
      <c r="B19094" s="15" t="s">
        <v>1974</v>
      </c>
      <c r="C19094" t="str">
        <f>_xlfn.XLOOKUP($B19094, STANDARDS!$A:$A, STANDARDS!$B:$B,,0,2)</f>
        <v>Petrolia Fm</v>
      </c>
      <c r="D19094" t="s">
        <v>1060</v>
      </c>
      <c r="E19094" t="s">
        <v>2218</v>
      </c>
      <c r="J19094">
        <v>284.2</v>
      </c>
      <c r="L19094" t="s">
        <v>2564</v>
      </c>
      <c r="M19094" t="s">
        <v>2429</v>
      </c>
      <c r="P19094" t="s">
        <v>243</v>
      </c>
      <c r="Q19094">
        <v>-7.7</v>
      </c>
      <c r="R19094">
        <v>0.06</v>
      </c>
      <c r="V19094">
        <v>1</v>
      </c>
      <c r="W19094" t="s">
        <v>2564</v>
      </c>
      <c r="AB19094" t="s">
        <v>248</v>
      </c>
      <c r="AC19094" t="s">
        <v>2647</v>
      </c>
    </row>
    <row r="19095" spans="1:29" x14ac:dyDescent="0.3">
      <c r="A19095">
        <v>27069</v>
      </c>
      <c r="B19095" s="15" t="s">
        <v>1974</v>
      </c>
      <c r="C19095" t="str">
        <f>_xlfn.XLOOKUP($B19095, STANDARDS!$A:$A, STANDARDS!$B:$B,,0,2)</f>
        <v>Petrolia Fm</v>
      </c>
      <c r="D19095" t="s">
        <v>1060</v>
      </c>
      <c r="E19095" t="s">
        <v>2218</v>
      </c>
      <c r="J19095">
        <v>284.2</v>
      </c>
      <c r="L19095" t="s">
        <v>2564</v>
      </c>
      <c r="M19095" t="s">
        <v>2429</v>
      </c>
      <c r="P19095" t="s">
        <v>243</v>
      </c>
      <c r="Q19095">
        <v>-6.6</v>
      </c>
      <c r="R19095">
        <v>0.06</v>
      </c>
      <c r="V19095">
        <v>1</v>
      </c>
      <c r="W19095" t="s">
        <v>2564</v>
      </c>
      <c r="AB19095" t="s">
        <v>248</v>
      </c>
      <c r="AC19095" t="s">
        <v>2647</v>
      </c>
    </row>
    <row r="19096" spans="1:29" x14ac:dyDescent="0.3">
      <c r="A19096">
        <v>27070</v>
      </c>
      <c r="B19096" s="15" t="s">
        <v>1974</v>
      </c>
      <c r="C19096" t="str">
        <f>_xlfn.XLOOKUP($B19096, STANDARDS!$A:$A, STANDARDS!$B:$B,,0,2)</f>
        <v>Petrolia Fm</v>
      </c>
      <c r="D19096" t="s">
        <v>1060</v>
      </c>
      <c r="E19096" t="s">
        <v>2218</v>
      </c>
      <c r="J19096">
        <v>284.2</v>
      </c>
      <c r="L19096" t="s">
        <v>2564</v>
      </c>
      <c r="M19096" t="s">
        <v>2429</v>
      </c>
      <c r="P19096" t="s">
        <v>243</v>
      </c>
      <c r="Q19096">
        <v>-8.6999999999999993</v>
      </c>
      <c r="R19096">
        <v>0.06</v>
      </c>
      <c r="V19096">
        <v>1</v>
      </c>
      <c r="W19096" t="s">
        <v>2564</v>
      </c>
      <c r="AB19096" t="s">
        <v>248</v>
      </c>
      <c r="AC19096" t="s">
        <v>2647</v>
      </c>
    </row>
    <row r="19097" spans="1:29" x14ac:dyDescent="0.3">
      <c r="A19097">
        <v>27071</v>
      </c>
      <c r="B19097" s="15" t="s">
        <v>1974</v>
      </c>
      <c r="C19097" t="str">
        <f>_xlfn.XLOOKUP($B19097, STANDARDS!$A:$A, STANDARDS!$B:$B,,0,2)</f>
        <v>Petrolia Fm</v>
      </c>
      <c r="D19097" t="s">
        <v>1060</v>
      </c>
      <c r="E19097" t="s">
        <v>2218</v>
      </c>
      <c r="J19097">
        <v>284.2</v>
      </c>
      <c r="L19097" t="s">
        <v>2564</v>
      </c>
      <c r="M19097" t="s">
        <v>2429</v>
      </c>
      <c r="P19097" t="s">
        <v>243</v>
      </c>
      <c r="Q19097">
        <v>-5.0999999999999996</v>
      </c>
      <c r="R19097">
        <v>0.06</v>
      </c>
      <c r="V19097">
        <v>1</v>
      </c>
      <c r="W19097" t="s">
        <v>2564</v>
      </c>
      <c r="AB19097" t="s">
        <v>248</v>
      </c>
      <c r="AC19097" t="s">
        <v>2647</v>
      </c>
    </row>
    <row r="19098" spans="1:29" x14ac:dyDescent="0.3">
      <c r="A19098">
        <v>27072</v>
      </c>
      <c r="B19098" s="15" t="s">
        <v>1974</v>
      </c>
      <c r="C19098" t="str">
        <f>_xlfn.XLOOKUP($B19098, STANDARDS!$A:$A, STANDARDS!$B:$B,,0,2)</f>
        <v>Petrolia Fm</v>
      </c>
      <c r="D19098" t="s">
        <v>1060</v>
      </c>
      <c r="E19098" t="s">
        <v>2218</v>
      </c>
      <c r="J19098">
        <v>284.2</v>
      </c>
      <c r="L19098" t="s">
        <v>2564</v>
      </c>
      <c r="M19098" t="s">
        <v>2429</v>
      </c>
      <c r="P19098" t="s">
        <v>243</v>
      </c>
      <c r="Q19098">
        <v>-5.4</v>
      </c>
      <c r="R19098">
        <v>0.06</v>
      </c>
      <c r="V19098">
        <v>1</v>
      </c>
      <c r="W19098" t="s">
        <v>2564</v>
      </c>
      <c r="AB19098" t="s">
        <v>248</v>
      </c>
      <c r="AC19098" t="s">
        <v>2647</v>
      </c>
    </row>
    <row r="19099" spans="1:29" x14ac:dyDescent="0.3">
      <c r="A19099">
        <v>27073</v>
      </c>
      <c r="B19099" s="15" t="s">
        <v>1974</v>
      </c>
      <c r="C19099" t="str">
        <f>_xlfn.XLOOKUP($B19099, STANDARDS!$A:$A, STANDARDS!$B:$B,,0,2)</f>
        <v>Petrolia Fm</v>
      </c>
      <c r="D19099" t="s">
        <v>1060</v>
      </c>
      <c r="E19099" t="s">
        <v>2218</v>
      </c>
      <c r="J19099">
        <v>284.2</v>
      </c>
      <c r="L19099" t="s">
        <v>2564</v>
      </c>
      <c r="M19099" t="s">
        <v>2429</v>
      </c>
      <c r="P19099" t="s">
        <v>243</v>
      </c>
      <c r="Q19099">
        <v>-5.5</v>
      </c>
      <c r="R19099">
        <v>0.06</v>
      </c>
      <c r="V19099">
        <v>1</v>
      </c>
      <c r="W19099" t="s">
        <v>2564</v>
      </c>
      <c r="AB19099" t="s">
        <v>248</v>
      </c>
      <c r="AC19099" t="s">
        <v>2647</v>
      </c>
    </row>
    <row r="19100" spans="1:29" x14ac:dyDescent="0.3">
      <c r="A19100">
        <v>27074</v>
      </c>
      <c r="B19100" s="15" t="s">
        <v>1974</v>
      </c>
      <c r="C19100" t="str">
        <f>_xlfn.XLOOKUP($B19100, STANDARDS!$A:$A, STANDARDS!$B:$B,,0,2)</f>
        <v>Petrolia Fm</v>
      </c>
      <c r="D19100" t="s">
        <v>1060</v>
      </c>
      <c r="E19100" t="s">
        <v>2218</v>
      </c>
      <c r="J19100">
        <v>284.2</v>
      </c>
      <c r="L19100" t="s">
        <v>2564</v>
      </c>
      <c r="M19100" t="s">
        <v>2429</v>
      </c>
      <c r="P19100" t="s">
        <v>243</v>
      </c>
      <c r="Q19100">
        <v>-5.9</v>
      </c>
      <c r="R19100">
        <v>0.06</v>
      </c>
      <c r="V19100">
        <v>1</v>
      </c>
      <c r="W19100" t="s">
        <v>2564</v>
      </c>
      <c r="AB19100" t="s">
        <v>248</v>
      </c>
      <c r="AC19100" t="s">
        <v>2647</v>
      </c>
    </row>
    <row r="19101" spans="1:29" x14ac:dyDescent="0.3">
      <c r="A19101">
        <v>27075</v>
      </c>
      <c r="B19101" s="15" t="s">
        <v>1972</v>
      </c>
      <c r="C19101" t="str">
        <f>_xlfn.XLOOKUP($B19101, STANDARDS!$A:$A, STANDARDS!$B:$B,,0,2)</f>
        <v>Wellington Fm</v>
      </c>
      <c r="D19101" t="s">
        <v>1060</v>
      </c>
      <c r="E19101" t="s">
        <v>1149</v>
      </c>
      <c r="J19101">
        <v>283.8</v>
      </c>
      <c r="L19101" t="s">
        <v>2564</v>
      </c>
      <c r="M19101" t="s">
        <v>2429</v>
      </c>
      <c r="P19101" t="s">
        <v>243</v>
      </c>
      <c r="Q19101">
        <v>-8.6999999999999993</v>
      </c>
      <c r="R19101">
        <v>0.06</v>
      </c>
      <c r="V19101">
        <v>1</v>
      </c>
      <c r="W19101" t="s">
        <v>2564</v>
      </c>
      <c r="AB19101" t="s">
        <v>248</v>
      </c>
      <c r="AC19101" t="s">
        <v>2647</v>
      </c>
    </row>
    <row r="19102" spans="1:29" x14ac:dyDescent="0.3">
      <c r="A19102">
        <v>27076</v>
      </c>
      <c r="B19102" s="15" t="s">
        <v>1972</v>
      </c>
      <c r="C19102" t="str">
        <f>_xlfn.XLOOKUP($B19102, STANDARDS!$A:$A, STANDARDS!$B:$B,,0,2)</f>
        <v>Wellington Fm</v>
      </c>
      <c r="D19102" t="s">
        <v>1060</v>
      </c>
      <c r="E19102" t="s">
        <v>1149</v>
      </c>
      <c r="J19102">
        <v>283.8</v>
      </c>
      <c r="L19102" t="s">
        <v>2564</v>
      </c>
      <c r="M19102" t="s">
        <v>2429</v>
      </c>
      <c r="P19102" t="s">
        <v>243</v>
      </c>
      <c r="Q19102">
        <v>-8.8000000000000007</v>
      </c>
      <c r="R19102">
        <v>0.06</v>
      </c>
      <c r="V19102">
        <v>1</v>
      </c>
      <c r="W19102" t="s">
        <v>2564</v>
      </c>
      <c r="AB19102" t="s">
        <v>248</v>
      </c>
      <c r="AC19102" t="s">
        <v>2647</v>
      </c>
    </row>
    <row r="19103" spans="1:29" x14ac:dyDescent="0.3">
      <c r="A19103">
        <v>27077</v>
      </c>
      <c r="B19103" s="15" t="s">
        <v>1972</v>
      </c>
      <c r="C19103" t="str">
        <f>_xlfn.XLOOKUP($B19103, STANDARDS!$A:$A, STANDARDS!$B:$B,,0,2)</f>
        <v>Wellington Fm</v>
      </c>
      <c r="D19103" t="s">
        <v>1060</v>
      </c>
      <c r="E19103" t="s">
        <v>1149</v>
      </c>
      <c r="J19103">
        <v>283.8</v>
      </c>
      <c r="L19103" t="s">
        <v>2564</v>
      </c>
      <c r="M19103" t="s">
        <v>2429</v>
      </c>
      <c r="P19103" t="s">
        <v>243</v>
      </c>
      <c r="Q19103">
        <v>-8.6</v>
      </c>
      <c r="R19103">
        <v>0.06</v>
      </c>
      <c r="V19103">
        <v>1</v>
      </c>
      <c r="W19103" t="s">
        <v>2564</v>
      </c>
      <c r="AB19103" t="s">
        <v>248</v>
      </c>
      <c r="AC19103" t="s">
        <v>2647</v>
      </c>
    </row>
    <row r="19104" spans="1:29" x14ac:dyDescent="0.3">
      <c r="A19104">
        <v>27078</v>
      </c>
      <c r="B19104" s="15" t="s">
        <v>1972</v>
      </c>
      <c r="C19104" t="str">
        <f>_xlfn.XLOOKUP($B19104, STANDARDS!$A:$A, STANDARDS!$B:$B,,0,2)</f>
        <v>Wellington Fm</v>
      </c>
      <c r="D19104" t="s">
        <v>1060</v>
      </c>
      <c r="E19104" t="s">
        <v>1149</v>
      </c>
      <c r="J19104">
        <v>283.8</v>
      </c>
      <c r="L19104" t="s">
        <v>2564</v>
      </c>
      <c r="M19104" t="s">
        <v>2429</v>
      </c>
      <c r="P19104" t="s">
        <v>243</v>
      </c>
      <c r="Q19104">
        <v>-8.6</v>
      </c>
      <c r="R19104">
        <v>0.06</v>
      </c>
      <c r="V19104">
        <v>1</v>
      </c>
      <c r="W19104" t="s">
        <v>2564</v>
      </c>
      <c r="AB19104" t="s">
        <v>248</v>
      </c>
      <c r="AC19104" t="s">
        <v>2647</v>
      </c>
    </row>
    <row r="19105" spans="1:29" x14ac:dyDescent="0.3">
      <c r="A19105">
        <v>27079</v>
      </c>
      <c r="B19105" s="15" t="s">
        <v>1976</v>
      </c>
      <c r="C19105" t="str">
        <f>_xlfn.XLOOKUP($B19105, STANDARDS!$A:$A, STANDARDS!$B:$B,,0,2)</f>
        <v>Petrolia Fm</v>
      </c>
      <c r="D19105" t="s">
        <v>1060</v>
      </c>
      <c r="E19105" t="s">
        <v>2218</v>
      </c>
      <c r="J19105">
        <v>283.39999999999998</v>
      </c>
      <c r="L19105" t="s">
        <v>2564</v>
      </c>
      <c r="M19105" t="s">
        <v>2429</v>
      </c>
      <c r="P19105" t="s">
        <v>243</v>
      </c>
      <c r="Q19105">
        <v>-10</v>
      </c>
      <c r="R19105">
        <v>0.06</v>
      </c>
      <c r="V19105">
        <v>1</v>
      </c>
      <c r="W19105" t="s">
        <v>2564</v>
      </c>
      <c r="AB19105" t="s">
        <v>248</v>
      </c>
      <c r="AC19105" t="s">
        <v>2647</v>
      </c>
    </row>
    <row r="19106" spans="1:29" x14ac:dyDescent="0.3">
      <c r="A19106">
        <v>27080</v>
      </c>
      <c r="B19106" s="15" t="s">
        <v>1976</v>
      </c>
      <c r="C19106" t="str">
        <f>_xlfn.XLOOKUP($B19106, STANDARDS!$A:$A, STANDARDS!$B:$B,,0,2)</f>
        <v>Petrolia Fm</v>
      </c>
      <c r="D19106" t="s">
        <v>1060</v>
      </c>
      <c r="E19106" t="s">
        <v>2218</v>
      </c>
      <c r="J19106">
        <v>283.39999999999998</v>
      </c>
      <c r="L19106" t="s">
        <v>2564</v>
      </c>
      <c r="M19106" t="s">
        <v>2429</v>
      </c>
      <c r="P19106" t="s">
        <v>243</v>
      </c>
      <c r="Q19106">
        <v>-9.8000000000000007</v>
      </c>
      <c r="R19106">
        <v>0.06</v>
      </c>
      <c r="V19106">
        <v>1</v>
      </c>
      <c r="W19106" t="s">
        <v>2564</v>
      </c>
      <c r="AB19106" t="s">
        <v>248</v>
      </c>
      <c r="AC19106" t="s">
        <v>2647</v>
      </c>
    </row>
    <row r="19107" spans="1:29" x14ac:dyDescent="0.3">
      <c r="A19107">
        <v>27081</v>
      </c>
      <c r="B19107" s="15" t="s">
        <v>1976</v>
      </c>
      <c r="C19107" t="str">
        <f>_xlfn.XLOOKUP($B19107, STANDARDS!$A:$A, STANDARDS!$B:$B,,0,2)</f>
        <v>Petrolia Fm</v>
      </c>
      <c r="D19107" t="s">
        <v>1060</v>
      </c>
      <c r="E19107" t="s">
        <v>2218</v>
      </c>
      <c r="J19107">
        <v>283.39999999999998</v>
      </c>
      <c r="L19107" t="s">
        <v>2564</v>
      </c>
      <c r="M19107" t="s">
        <v>2429</v>
      </c>
      <c r="P19107" t="s">
        <v>243</v>
      </c>
      <c r="Q19107">
        <v>-10.5</v>
      </c>
      <c r="R19107">
        <v>0.06</v>
      </c>
      <c r="V19107">
        <v>1</v>
      </c>
      <c r="W19107" t="s">
        <v>2564</v>
      </c>
      <c r="AB19107" t="s">
        <v>248</v>
      </c>
      <c r="AC19107" t="s">
        <v>2647</v>
      </c>
    </row>
    <row r="19108" spans="1:29" x14ac:dyDescent="0.3">
      <c r="A19108">
        <v>27082</v>
      </c>
      <c r="B19108" s="15" t="s">
        <v>1976</v>
      </c>
      <c r="C19108" t="str">
        <f>_xlfn.XLOOKUP($B19108, STANDARDS!$A:$A, STANDARDS!$B:$B,,0,2)</f>
        <v>Petrolia Fm</v>
      </c>
      <c r="D19108" t="s">
        <v>1060</v>
      </c>
      <c r="E19108" t="s">
        <v>2218</v>
      </c>
      <c r="J19108">
        <v>283.39999999999998</v>
      </c>
      <c r="L19108" t="s">
        <v>2564</v>
      </c>
      <c r="M19108" t="s">
        <v>2429</v>
      </c>
      <c r="P19108" t="s">
        <v>243</v>
      </c>
      <c r="Q19108">
        <v>-10.4</v>
      </c>
      <c r="R19108">
        <v>0.06</v>
      </c>
      <c r="V19108">
        <v>1</v>
      </c>
      <c r="W19108" t="s">
        <v>2564</v>
      </c>
      <c r="AB19108" t="s">
        <v>248</v>
      </c>
      <c r="AC19108" t="s">
        <v>2647</v>
      </c>
    </row>
    <row r="19109" spans="1:29" x14ac:dyDescent="0.3">
      <c r="A19109">
        <v>27083</v>
      </c>
      <c r="B19109" s="15" t="s">
        <v>1976</v>
      </c>
      <c r="C19109" t="str">
        <f>_xlfn.XLOOKUP($B19109, STANDARDS!$A:$A, STANDARDS!$B:$B,,0,2)</f>
        <v>Petrolia Fm</v>
      </c>
      <c r="D19109" t="s">
        <v>1060</v>
      </c>
      <c r="E19109" t="s">
        <v>2218</v>
      </c>
      <c r="J19109">
        <v>283.39999999999998</v>
      </c>
      <c r="L19109" t="s">
        <v>2564</v>
      </c>
      <c r="M19109" t="s">
        <v>2429</v>
      </c>
      <c r="P19109" t="s">
        <v>243</v>
      </c>
      <c r="Q19109">
        <v>-10.8</v>
      </c>
      <c r="R19109">
        <v>0.06</v>
      </c>
      <c r="V19109">
        <v>1</v>
      </c>
      <c r="W19109" t="s">
        <v>2564</v>
      </c>
      <c r="AB19109" t="s">
        <v>248</v>
      </c>
      <c r="AC19109" t="s">
        <v>2647</v>
      </c>
    </row>
    <row r="19110" spans="1:29" x14ac:dyDescent="0.3">
      <c r="A19110">
        <v>27084</v>
      </c>
      <c r="B19110" s="15" t="s">
        <v>1976</v>
      </c>
      <c r="C19110" t="str">
        <f>_xlfn.XLOOKUP($B19110, STANDARDS!$A:$A, STANDARDS!$B:$B,,0,2)</f>
        <v>Petrolia Fm</v>
      </c>
      <c r="D19110" t="s">
        <v>1060</v>
      </c>
      <c r="E19110" t="s">
        <v>2218</v>
      </c>
      <c r="J19110">
        <v>283.39999999999998</v>
      </c>
      <c r="L19110" t="s">
        <v>2564</v>
      </c>
      <c r="M19110" t="s">
        <v>2429</v>
      </c>
      <c r="P19110" t="s">
        <v>243</v>
      </c>
      <c r="Q19110">
        <v>-10.6</v>
      </c>
      <c r="R19110">
        <v>0.06</v>
      </c>
      <c r="V19110">
        <v>1</v>
      </c>
      <c r="W19110" t="s">
        <v>2564</v>
      </c>
      <c r="AB19110" t="s">
        <v>248</v>
      </c>
      <c r="AC19110" t="s">
        <v>2647</v>
      </c>
    </row>
    <row r="19111" spans="1:29" x14ac:dyDescent="0.3">
      <c r="A19111">
        <v>27085</v>
      </c>
      <c r="B19111" s="15" t="s">
        <v>1976</v>
      </c>
      <c r="C19111" t="str">
        <f>_xlfn.XLOOKUP($B19111, STANDARDS!$A:$A, STANDARDS!$B:$B,,0,2)</f>
        <v>Petrolia Fm</v>
      </c>
      <c r="D19111" t="s">
        <v>1060</v>
      </c>
      <c r="E19111" t="s">
        <v>2218</v>
      </c>
      <c r="J19111">
        <v>283.39999999999998</v>
      </c>
      <c r="L19111" t="s">
        <v>2564</v>
      </c>
      <c r="M19111" t="s">
        <v>2429</v>
      </c>
      <c r="P19111" t="s">
        <v>243</v>
      </c>
      <c r="Q19111">
        <v>-9.4</v>
      </c>
      <c r="R19111">
        <v>0.06</v>
      </c>
      <c r="V19111">
        <v>1</v>
      </c>
      <c r="W19111" t="s">
        <v>2564</v>
      </c>
      <c r="AB19111" t="s">
        <v>248</v>
      </c>
      <c r="AC19111" t="s">
        <v>2647</v>
      </c>
    </row>
    <row r="19112" spans="1:29" x14ac:dyDescent="0.3">
      <c r="A19112">
        <v>27086</v>
      </c>
      <c r="B19112" s="15" t="s">
        <v>1976</v>
      </c>
      <c r="C19112" t="str">
        <f>_xlfn.XLOOKUP($B19112, STANDARDS!$A:$A, STANDARDS!$B:$B,,0,2)</f>
        <v>Petrolia Fm</v>
      </c>
      <c r="D19112" t="s">
        <v>1060</v>
      </c>
      <c r="E19112" t="s">
        <v>2218</v>
      </c>
      <c r="J19112">
        <v>283.39999999999998</v>
      </c>
      <c r="L19112" t="s">
        <v>2564</v>
      </c>
      <c r="M19112" t="s">
        <v>2429</v>
      </c>
      <c r="P19112" t="s">
        <v>243</v>
      </c>
      <c r="Q19112">
        <v>-8.9</v>
      </c>
      <c r="R19112">
        <v>0.06</v>
      </c>
      <c r="V19112">
        <v>1</v>
      </c>
      <c r="W19112" t="s">
        <v>2564</v>
      </c>
      <c r="AB19112" t="s">
        <v>248</v>
      </c>
      <c r="AC19112" t="s">
        <v>2647</v>
      </c>
    </row>
    <row r="19113" spans="1:29" x14ac:dyDescent="0.3">
      <c r="A19113">
        <v>27087</v>
      </c>
      <c r="B19113" s="15" t="s">
        <v>1976</v>
      </c>
      <c r="C19113" t="str">
        <f>_xlfn.XLOOKUP($B19113, STANDARDS!$A:$A, STANDARDS!$B:$B,,0,2)</f>
        <v>Petrolia Fm</v>
      </c>
      <c r="D19113" t="s">
        <v>1060</v>
      </c>
      <c r="E19113" t="s">
        <v>2218</v>
      </c>
      <c r="J19113">
        <v>283.39999999999998</v>
      </c>
      <c r="L19113" t="s">
        <v>2564</v>
      </c>
      <c r="M19113" t="s">
        <v>2429</v>
      </c>
      <c r="P19113" t="s">
        <v>243</v>
      </c>
      <c r="Q19113">
        <v>-8.1999999999999993</v>
      </c>
      <c r="R19113">
        <v>0.06</v>
      </c>
      <c r="V19113">
        <v>1</v>
      </c>
      <c r="W19113" t="s">
        <v>2564</v>
      </c>
      <c r="AB19113" t="s">
        <v>248</v>
      </c>
      <c r="AC19113" t="s">
        <v>2647</v>
      </c>
    </row>
    <row r="19114" spans="1:29" x14ac:dyDescent="0.3">
      <c r="A19114">
        <v>27088</v>
      </c>
      <c r="B19114" s="15" t="s">
        <v>1976</v>
      </c>
      <c r="C19114" t="str">
        <f>_xlfn.XLOOKUP($B19114, STANDARDS!$A:$A, STANDARDS!$B:$B,,0,2)</f>
        <v>Petrolia Fm</v>
      </c>
      <c r="D19114" t="s">
        <v>1060</v>
      </c>
      <c r="E19114" t="s">
        <v>2218</v>
      </c>
      <c r="J19114">
        <v>283.39999999999998</v>
      </c>
      <c r="L19114" t="s">
        <v>2564</v>
      </c>
      <c r="M19114" t="s">
        <v>2429</v>
      </c>
      <c r="P19114" t="s">
        <v>243</v>
      </c>
      <c r="Q19114">
        <v>-6.9</v>
      </c>
      <c r="R19114">
        <v>0.06</v>
      </c>
      <c r="V19114">
        <v>1</v>
      </c>
      <c r="W19114" t="s">
        <v>2564</v>
      </c>
      <c r="AB19114" t="s">
        <v>248</v>
      </c>
      <c r="AC19114" t="s">
        <v>2647</v>
      </c>
    </row>
    <row r="19115" spans="1:29" x14ac:dyDescent="0.3">
      <c r="A19115">
        <v>27089</v>
      </c>
      <c r="B19115" s="15" t="s">
        <v>1977</v>
      </c>
      <c r="C19115" t="str">
        <f>_xlfn.XLOOKUP($B19115, STANDARDS!$A:$A, STANDARDS!$B:$B,,0,2)</f>
        <v>Petrolia Fm</v>
      </c>
      <c r="D19115" t="s">
        <v>1060</v>
      </c>
      <c r="E19115" t="s">
        <v>2218</v>
      </c>
      <c r="J19115">
        <v>282.2</v>
      </c>
      <c r="L19115" t="s">
        <v>2564</v>
      </c>
      <c r="M19115" t="s">
        <v>2429</v>
      </c>
      <c r="P19115" t="s">
        <v>243</v>
      </c>
      <c r="Q19115">
        <v>-7.3</v>
      </c>
      <c r="R19115">
        <v>0.06</v>
      </c>
      <c r="V19115">
        <v>1</v>
      </c>
      <c r="W19115" t="s">
        <v>2564</v>
      </c>
      <c r="AB19115" t="s">
        <v>248</v>
      </c>
      <c r="AC19115" t="s">
        <v>2647</v>
      </c>
    </row>
    <row r="19116" spans="1:29" x14ac:dyDescent="0.3">
      <c r="A19116">
        <v>27090</v>
      </c>
      <c r="B19116" s="15" t="s">
        <v>1977</v>
      </c>
      <c r="C19116" t="str">
        <f>_xlfn.XLOOKUP($B19116, STANDARDS!$A:$A, STANDARDS!$B:$B,,0,2)</f>
        <v>Petrolia Fm</v>
      </c>
      <c r="D19116" t="s">
        <v>1060</v>
      </c>
      <c r="E19116" t="s">
        <v>2218</v>
      </c>
      <c r="J19116">
        <v>282.2</v>
      </c>
      <c r="L19116" t="s">
        <v>2564</v>
      </c>
      <c r="M19116" t="s">
        <v>2429</v>
      </c>
      <c r="P19116" t="s">
        <v>243</v>
      </c>
      <c r="Q19116">
        <v>-7.4</v>
      </c>
      <c r="R19116">
        <v>0.06</v>
      </c>
      <c r="V19116">
        <v>1</v>
      </c>
      <c r="W19116" t="s">
        <v>2564</v>
      </c>
      <c r="AB19116" t="s">
        <v>248</v>
      </c>
      <c r="AC19116" t="s">
        <v>2647</v>
      </c>
    </row>
    <row r="19117" spans="1:29" x14ac:dyDescent="0.3">
      <c r="A19117">
        <v>27091</v>
      </c>
      <c r="B19117" s="15" t="s">
        <v>1977</v>
      </c>
      <c r="C19117" t="str">
        <f>_xlfn.XLOOKUP($B19117, STANDARDS!$A:$A, STANDARDS!$B:$B,,0,2)</f>
        <v>Petrolia Fm</v>
      </c>
      <c r="D19117" t="s">
        <v>1060</v>
      </c>
      <c r="E19117" t="s">
        <v>2218</v>
      </c>
      <c r="J19117">
        <v>282.2</v>
      </c>
      <c r="L19117" t="s">
        <v>2564</v>
      </c>
      <c r="M19117" t="s">
        <v>2429</v>
      </c>
      <c r="P19117" t="s">
        <v>243</v>
      </c>
      <c r="Q19117">
        <v>-7.3</v>
      </c>
      <c r="R19117">
        <v>0.06</v>
      </c>
      <c r="V19117">
        <v>1</v>
      </c>
      <c r="W19117" t="s">
        <v>2564</v>
      </c>
      <c r="AB19117" t="s">
        <v>248</v>
      </c>
      <c r="AC19117" t="s">
        <v>2647</v>
      </c>
    </row>
    <row r="19118" spans="1:29" x14ac:dyDescent="0.3">
      <c r="A19118">
        <v>27092</v>
      </c>
      <c r="B19118" s="15" t="s">
        <v>1977</v>
      </c>
      <c r="C19118" t="str">
        <f>_xlfn.XLOOKUP($B19118, STANDARDS!$A:$A, STANDARDS!$B:$B,,0,2)</f>
        <v>Petrolia Fm</v>
      </c>
      <c r="D19118" t="s">
        <v>1060</v>
      </c>
      <c r="E19118" t="s">
        <v>2218</v>
      </c>
      <c r="J19118">
        <v>282.2</v>
      </c>
      <c r="L19118" t="s">
        <v>2564</v>
      </c>
      <c r="M19118" t="s">
        <v>2429</v>
      </c>
      <c r="P19118" t="s">
        <v>243</v>
      </c>
      <c r="Q19118">
        <v>-7.2</v>
      </c>
      <c r="R19118">
        <v>0.06</v>
      </c>
      <c r="V19118">
        <v>1</v>
      </c>
      <c r="W19118" t="s">
        <v>2564</v>
      </c>
      <c r="AB19118" t="s">
        <v>248</v>
      </c>
      <c r="AC19118" t="s">
        <v>2647</v>
      </c>
    </row>
    <row r="19119" spans="1:29" x14ac:dyDescent="0.3">
      <c r="A19119">
        <v>27093</v>
      </c>
      <c r="B19119" s="15" t="s">
        <v>1977</v>
      </c>
      <c r="C19119" t="str">
        <f>_xlfn.XLOOKUP($B19119, STANDARDS!$A:$A, STANDARDS!$B:$B,,0,2)</f>
        <v>Petrolia Fm</v>
      </c>
      <c r="D19119" t="s">
        <v>1060</v>
      </c>
      <c r="E19119" t="s">
        <v>2218</v>
      </c>
      <c r="J19119">
        <v>282.2</v>
      </c>
      <c r="L19119" t="s">
        <v>2564</v>
      </c>
      <c r="M19119" t="s">
        <v>2429</v>
      </c>
      <c r="P19119" t="s">
        <v>243</v>
      </c>
      <c r="Q19119">
        <v>-7.8</v>
      </c>
      <c r="R19119">
        <v>0.06</v>
      </c>
      <c r="V19119">
        <v>1</v>
      </c>
      <c r="W19119" t="s">
        <v>2564</v>
      </c>
      <c r="AB19119" t="s">
        <v>248</v>
      </c>
      <c r="AC19119" t="s">
        <v>2647</v>
      </c>
    </row>
    <row r="19120" spans="1:29" x14ac:dyDescent="0.3">
      <c r="A19120">
        <v>27094</v>
      </c>
      <c r="B19120" s="15" t="s">
        <v>1977</v>
      </c>
      <c r="C19120" t="str">
        <f>_xlfn.XLOOKUP($B19120, STANDARDS!$A:$A, STANDARDS!$B:$B,,0,2)</f>
        <v>Petrolia Fm</v>
      </c>
      <c r="D19120" t="s">
        <v>1060</v>
      </c>
      <c r="E19120" t="s">
        <v>2218</v>
      </c>
      <c r="J19120">
        <v>282.2</v>
      </c>
      <c r="L19120" t="s">
        <v>2564</v>
      </c>
      <c r="M19120" t="s">
        <v>2429</v>
      </c>
      <c r="P19120" t="s">
        <v>243</v>
      </c>
      <c r="Q19120">
        <v>-7.1</v>
      </c>
      <c r="R19120">
        <v>0.06</v>
      </c>
      <c r="V19120">
        <v>1</v>
      </c>
      <c r="W19120" t="s">
        <v>2564</v>
      </c>
      <c r="AB19120" t="s">
        <v>248</v>
      </c>
      <c r="AC19120" t="s">
        <v>2647</v>
      </c>
    </row>
    <row r="19121" spans="1:29" x14ac:dyDescent="0.3">
      <c r="A19121">
        <v>27095</v>
      </c>
      <c r="B19121" s="15" t="s">
        <v>1977</v>
      </c>
      <c r="C19121" t="str">
        <f>_xlfn.XLOOKUP($B19121, STANDARDS!$A:$A, STANDARDS!$B:$B,,0,2)</f>
        <v>Petrolia Fm</v>
      </c>
      <c r="D19121" t="s">
        <v>1060</v>
      </c>
      <c r="E19121" t="s">
        <v>2218</v>
      </c>
      <c r="J19121">
        <v>282.2</v>
      </c>
      <c r="L19121" t="s">
        <v>2564</v>
      </c>
      <c r="M19121" t="s">
        <v>2429</v>
      </c>
      <c r="P19121" t="s">
        <v>243</v>
      </c>
      <c r="Q19121">
        <v>-7</v>
      </c>
      <c r="R19121">
        <v>0.06</v>
      </c>
      <c r="V19121">
        <v>1</v>
      </c>
      <c r="W19121" t="s">
        <v>2564</v>
      </c>
      <c r="AB19121" t="s">
        <v>248</v>
      </c>
      <c r="AC19121" t="s">
        <v>2647</v>
      </c>
    </row>
    <row r="19122" spans="1:29" x14ac:dyDescent="0.3">
      <c r="A19122">
        <v>27096</v>
      </c>
      <c r="B19122" s="15" t="s">
        <v>1978</v>
      </c>
      <c r="C19122" t="str">
        <f>_xlfn.XLOOKUP($B19122, STANDARDS!$A:$A, STANDARDS!$B:$B,,0,2)</f>
        <v>Petrolia Fm</v>
      </c>
      <c r="D19122" t="s">
        <v>1060</v>
      </c>
      <c r="E19122" t="s">
        <v>2218</v>
      </c>
      <c r="J19122">
        <v>281.89999999999998</v>
      </c>
      <c r="L19122" t="s">
        <v>2564</v>
      </c>
      <c r="M19122" t="s">
        <v>2429</v>
      </c>
      <c r="P19122" t="s">
        <v>243</v>
      </c>
      <c r="Q19122">
        <v>-5.4</v>
      </c>
      <c r="R19122">
        <v>0.06</v>
      </c>
      <c r="V19122">
        <v>1</v>
      </c>
      <c r="W19122" t="s">
        <v>2564</v>
      </c>
      <c r="AB19122" t="s">
        <v>248</v>
      </c>
      <c r="AC19122" t="s">
        <v>2647</v>
      </c>
    </row>
    <row r="19123" spans="1:29" x14ac:dyDescent="0.3">
      <c r="A19123">
        <v>27097</v>
      </c>
      <c r="B19123" s="15" t="s">
        <v>1978</v>
      </c>
      <c r="C19123" t="str">
        <f>_xlfn.XLOOKUP($B19123, STANDARDS!$A:$A, STANDARDS!$B:$B,,0,2)</f>
        <v>Petrolia Fm</v>
      </c>
      <c r="D19123" t="s">
        <v>1060</v>
      </c>
      <c r="E19123" t="s">
        <v>2218</v>
      </c>
      <c r="J19123">
        <v>281.89999999999998</v>
      </c>
      <c r="L19123" t="s">
        <v>2564</v>
      </c>
      <c r="M19123" t="s">
        <v>2429</v>
      </c>
      <c r="P19123" t="s">
        <v>243</v>
      </c>
      <c r="Q19123">
        <v>-5.2</v>
      </c>
      <c r="R19123">
        <v>0.06</v>
      </c>
      <c r="V19123">
        <v>1</v>
      </c>
      <c r="W19123" t="s">
        <v>2564</v>
      </c>
      <c r="AB19123" t="s">
        <v>248</v>
      </c>
      <c r="AC19123" t="s">
        <v>2647</v>
      </c>
    </row>
    <row r="19124" spans="1:29" x14ac:dyDescent="0.3">
      <c r="A19124">
        <v>27098</v>
      </c>
      <c r="B19124" s="15" t="s">
        <v>1978</v>
      </c>
      <c r="C19124" t="str">
        <f>_xlfn.XLOOKUP($B19124, STANDARDS!$A:$A, STANDARDS!$B:$B,,0,2)</f>
        <v>Petrolia Fm</v>
      </c>
      <c r="D19124" t="s">
        <v>1060</v>
      </c>
      <c r="E19124" t="s">
        <v>2218</v>
      </c>
      <c r="J19124">
        <v>281.89999999999998</v>
      </c>
      <c r="L19124" t="s">
        <v>2564</v>
      </c>
      <c r="M19124" t="s">
        <v>2429</v>
      </c>
      <c r="P19124" t="s">
        <v>243</v>
      </c>
      <c r="Q19124">
        <v>-4.7</v>
      </c>
      <c r="R19124">
        <v>0.06</v>
      </c>
      <c r="V19124">
        <v>1</v>
      </c>
      <c r="W19124" t="s">
        <v>2564</v>
      </c>
      <c r="AB19124" t="s">
        <v>248</v>
      </c>
      <c r="AC19124" t="s">
        <v>2647</v>
      </c>
    </row>
    <row r="19125" spans="1:29" x14ac:dyDescent="0.3">
      <c r="A19125">
        <v>27099</v>
      </c>
      <c r="B19125" s="15" t="s">
        <v>1978</v>
      </c>
      <c r="C19125" t="str">
        <f>_xlfn.XLOOKUP($B19125, STANDARDS!$A:$A, STANDARDS!$B:$B,,0,2)</f>
        <v>Petrolia Fm</v>
      </c>
      <c r="D19125" t="s">
        <v>1060</v>
      </c>
      <c r="E19125" t="s">
        <v>2218</v>
      </c>
      <c r="J19125">
        <v>281.89999999999998</v>
      </c>
      <c r="L19125" t="s">
        <v>2564</v>
      </c>
      <c r="M19125" t="s">
        <v>2429</v>
      </c>
      <c r="P19125" t="s">
        <v>243</v>
      </c>
      <c r="Q19125">
        <v>-4.5</v>
      </c>
      <c r="R19125">
        <v>0.06</v>
      </c>
      <c r="V19125">
        <v>1</v>
      </c>
      <c r="W19125" t="s">
        <v>2564</v>
      </c>
      <c r="AB19125" t="s">
        <v>248</v>
      </c>
      <c r="AC19125" t="s">
        <v>2647</v>
      </c>
    </row>
    <row r="19126" spans="1:29" x14ac:dyDescent="0.3">
      <c r="A19126">
        <v>27100</v>
      </c>
      <c r="B19126" s="15" t="s">
        <v>1978</v>
      </c>
      <c r="C19126" t="str">
        <f>_xlfn.XLOOKUP($B19126, STANDARDS!$A:$A, STANDARDS!$B:$B,,0,2)</f>
        <v>Petrolia Fm</v>
      </c>
      <c r="D19126" t="s">
        <v>1060</v>
      </c>
      <c r="E19126" t="s">
        <v>2218</v>
      </c>
      <c r="J19126">
        <v>281.89999999999998</v>
      </c>
      <c r="L19126" t="s">
        <v>2564</v>
      </c>
      <c r="M19126" t="s">
        <v>2429</v>
      </c>
      <c r="P19126" t="s">
        <v>243</v>
      </c>
      <c r="Q19126">
        <v>-5.9</v>
      </c>
      <c r="R19126">
        <v>0.06</v>
      </c>
      <c r="V19126">
        <v>1</v>
      </c>
      <c r="W19126" t="s">
        <v>2564</v>
      </c>
      <c r="AB19126" t="s">
        <v>248</v>
      </c>
      <c r="AC19126" t="s">
        <v>2647</v>
      </c>
    </row>
    <row r="19127" spans="1:29" x14ac:dyDescent="0.3">
      <c r="A19127">
        <v>27101</v>
      </c>
      <c r="B19127" s="15" t="s">
        <v>1979</v>
      </c>
      <c r="C19127" t="str">
        <f>_xlfn.XLOOKUP($B19127, STANDARDS!$A:$A, STANDARDS!$B:$B,,0,2)</f>
        <v>Organ Rock</v>
      </c>
      <c r="D19127" t="s">
        <v>1060</v>
      </c>
      <c r="E19127" t="s">
        <v>2219</v>
      </c>
      <c r="J19127">
        <v>281.8</v>
      </c>
      <c r="L19127" t="s">
        <v>2564</v>
      </c>
      <c r="M19127" t="s">
        <v>2429</v>
      </c>
      <c r="P19127" t="s">
        <v>243</v>
      </c>
      <c r="Q19127">
        <v>-2.5</v>
      </c>
      <c r="R19127">
        <v>0.06</v>
      </c>
      <c r="V19127">
        <v>1</v>
      </c>
      <c r="W19127" t="s">
        <v>2564</v>
      </c>
      <c r="AB19127" t="s">
        <v>248</v>
      </c>
      <c r="AC19127" t="s">
        <v>2647</v>
      </c>
    </row>
    <row r="19128" spans="1:29" x14ac:dyDescent="0.3">
      <c r="A19128">
        <v>27102</v>
      </c>
      <c r="B19128" s="15" t="s">
        <v>1979</v>
      </c>
      <c r="C19128" t="str">
        <f>_xlfn.XLOOKUP($B19128, STANDARDS!$A:$A, STANDARDS!$B:$B,,0,2)</f>
        <v>Organ Rock</v>
      </c>
      <c r="D19128" t="s">
        <v>1060</v>
      </c>
      <c r="E19128" t="s">
        <v>2219</v>
      </c>
      <c r="J19128">
        <v>281.8</v>
      </c>
      <c r="L19128" t="s">
        <v>2564</v>
      </c>
      <c r="M19128" t="s">
        <v>2429</v>
      </c>
      <c r="P19128" t="s">
        <v>243</v>
      </c>
      <c r="Q19128">
        <v>-2.6</v>
      </c>
      <c r="R19128">
        <v>0.06</v>
      </c>
      <c r="V19128">
        <v>1</v>
      </c>
      <c r="W19128" t="s">
        <v>2564</v>
      </c>
      <c r="AB19128" t="s">
        <v>248</v>
      </c>
      <c r="AC19128" t="s">
        <v>2647</v>
      </c>
    </row>
    <row r="19129" spans="1:29" x14ac:dyDescent="0.3">
      <c r="A19129">
        <v>27103</v>
      </c>
      <c r="B19129" s="15" t="s">
        <v>1980</v>
      </c>
      <c r="C19129" t="str">
        <f>_xlfn.XLOOKUP($B19129, STANDARDS!$A:$A, STANDARDS!$B:$B,,0,2)</f>
        <v>Waggoner Ranch Fm</v>
      </c>
      <c r="D19129" t="s">
        <v>1060</v>
      </c>
      <c r="E19129" t="s">
        <v>2218</v>
      </c>
      <c r="J19129">
        <v>280.89999999999998</v>
      </c>
      <c r="L19129" t="s">
        <v>2564</v>
      </c>
      <c r="M19129" t="s">
        <v>2429</v>
      </c>
      <c r="P19129" t="s">
        <v>243</v>
      </c>
      <c r="Q19129">
        <v>-4.8</v>
      </c>
      <c r="R19129">
        <v>0.06</v>
      </c>
      <c r="V19129">
        <v>1</v>
      </c>
      <c r="W19129" t="s">
        <v>2564</v>
      </c>
      <c r="AB19129" t="s">
        <v>248</v>
      </c>
      <c r="AC19129" t="s">
        <v>2647</v>
      </c>
    </row>
    <row r="19130" spans="1:29" x14ac:dyDescent="0.3">
      <c r="A19130">
        <v>27104</v>
      </c>
      <c r="B19130" s="15" t="s">
        <v>1980</v>
      </c>
      <c r="C19130" t="str">
        <f>_xlfn.XLOOKUP($B19130, STANDARDS!$A:$A, STANDARDS!$B:$B,,0,2)</f>
        <v>Waggoner Ranch Fm</v>
      </c>
      <c r="D19130" t="s">
        <v>1060</v>
      </c>
      <c r="E19130" t="s">
        <v>2218</v>
      </c>
      <c r="J19130">
        <v>280.89999999999998</v>
      </c>
      <c r="L19130" t="s">
        <v>2564</v>
      </c>
      <c r="M19130" t="s">
        <v>2429</v>
      </c>
      <c r="P19130" t="s">
        <v>243</v>
      </c>
      <c r="Q19130">
        <v>-3.8</v>
      </c>
      <c r="R19130">
        <v>0.06</v>
      </c>
      <c r="V19130">
        <v>1</v>
      </c>
      <c r="W19130" t="s">
        <v>2564</v>
      </c>
      <c r="AB19130" t="s">
        <v>248</v>
      </c>
      <c r="AC19130" t="s">
        <v>2647</v>
      </c>
    </row>
    <row r="19131" spans="1:29" x14ac:dyDescent="0.3">
      <c r="A19131">
        <v>27105</v>
      </c>
      <c r="B19131" s="15" t="s">
        <v>1980</v>
      </c>
      <c r="C19131" t="str">
        <f>_xlfn.XLOOKUP($B19131, STANDARDS!$A:$A, STANDARDS!$B:$B,,0,2)</f>
        <v>Waggoner Ranch Fm</v>
      </c>
      <c r="D19131" t="s">
        <v>1060</v>
      </c>
      <c r="E19131" t="s">
        <v>2218</v>
      </c>
      <c r="J19131">
        <v>280.89999999999998</v>
      </c>
      <c r="L19131" t="s">
        <v>2564</v>
      </c>
      <c r="M19131" t="s">
        <v>2429</v>
      </c>
      <c r="P19131" t="s">
        <v>243</v>
      </c>
      <c r="Q19131">
        <v>-4.9000000000000004</v>
      </c>
      <c r="R19131">
        <v>0.06</v>
      </c>
      <c r="V19131">
        <v>1</v>
      </c>
      <c r="W19131" t="s">
        <v>2564</v>
      </c>
      <c r="AB19131" t="s">
        <v>248</v>
      </c>
      <c r="AC19131" t="s">
        <v>2647</v>
      </c>
    </row>
    <row r="19132" spans="1:29" x14ac:dyDescent="0.3">
      <c r="A19132">
        <v>27106</v>
      </c>
      <c r="B19132" s="15" t="s">
        <v>1980</v>
      </c>
      <c r="C19132" t="str">
        <f>_xlfn.XLOOKUP($B19132, STANDARDS!$A:$A, STANDARDS!$B:$B,,0,2)</f>
        <v>Waggoner Ranch Fm</v>
      </c>
      <c r="D19132" t="s">
        <v>1060</v>
      </c>
      <c r="E19132" t="s">
        <v>2218</v>
      </c>
      <c r="J19132">
        <v>280.89999999999998</v>
      </c>
      <c r="L19132" t="s">
        <v>2564</v>
      </c>
      <c r="M19132" t="s">
        <v>2429</v>
      </c>
      <c r="P19132" t="s">
        <v>243</v>
      </c>
      <c r="Q19132">
        <v>-4.8</v>
      </c>
      <c r="R19132">
        <v>0.06</v>
      </c>
      <c r="V19132">
        <v>1</v>
      </c>
      <c r="W19132" t="s">
        <v>2564</v>
      </c>
      <c r="AB19132" t="s">
        <v>248</v>
      </c>
      <c r="AC19132" t="s">
        <v>2647</v>
      </c>
    </row>
    <row r="19133" spans="1:29" x14ac:dyDescent="0.3">
      <c r="A19133">
        <v>27107</v>
      </c>
      <c r="B19133" s="15" t="s">
        <v>1980</v>
      </c>
      <c r="C19133" t="str">
        <f>_xlfn.XLOOKUP($B19133, STANDARDS!$A:$A, STANDARDS!$B:$B,,0,2)</f>
        <v>Waggoner Ranch Fm</v>
      </c>
      <c r="D19133" t="s">
        <v>1060</v>
      </c>
      <c r="E19133" t="s">
        <v>2218</v>
      </c>
      <c r="J19133">
        <v>280.89999999999998</v>
      </c>
      <c r="L19133" t="s">
        <v>2564</v>
      </c>
      <c r="M19133" t="s">
        <v>2429</v>
      </c>
      <c r="P19133" t="s">
        <v>243</v>
      </c>
      <c r="Q19133">
        <v>-6.2</v>
      </c>
      <c r="R19133">
        <v>0.06</v>
      </c>
      <c r="V19133">
        <v>1</v>
      </c>
      <c r="W19133" t="s">
        <v>2564</v>
      </c>
      <c r="AB19133" t="s">
        <v>248</v>
      </c>
      <c r="AC19133" t="s">
        <v>2647</v>
      </c>
    </row>
    <row r="19134" spans="1:29" x14ac:dyDescent="0.3">
      <c r="A19134">
        <v>27108</v>
      </c>
      <c r="B19134" s="15" t="s">
        <v>1980</v>
      </c>
      <c r="C19134" t="str">
        <f>_xlfn.XLOOKUP($B19134, STANDARDS!$A:$A, STANDARDS!$B:$B,,0,2)</f>
        <v>Waggoner Ranch Fm</v>
      </c>
      <c r="D19134" t="s">
        <v>1060</v>
      </c>
      <c r="E19134" t="s">
        <v>2218</v>
      </c>
      <c r="J19134">
        <v>280.89999999999998</v>
      </c>
      <c r="L19134" t="s">
        <v>2564</v>
      </c>
      <c r="M19134" t="s">
        <v>2429</v>
      </c>
      <c r="P19134" t="s">
        <v>243</v>
      </c>
      <c r="Q19134">
        <v>-6.7</v>
      </c>
      <c r="R19134">
        <v>0.06</v>
      </c>
      <c r="V19134">
        <v>1</v>
      </c>
      <c r="W19134" t="s">
        <v>2564</v>
      </c>
      <c r="AB19134" t="s">
        <v>248</v>
      </c>
      <c r="AC19134" t="s">
        <v>2647</v>
      </c>
    </row>
    <row r="19135" spans="1:29" x14ac:dyDescent="0.3">
      <c r="A19135">
        <v>27109</v>
      </c>
      <c r="B19135" s="15" t="s">
        <v>1980</v>
      </c>
      <c r="C19135" t="str">
        <f>_xlfn.XLOOKUP($B19135, STANDARDS!$A:$A, STANDARDS!$B:$B,,0,2)</f>
        <v>Waggoner Ranch Fm</v>
      </c>
      <c r="D19135" t="s">
        <v>1060</v>
      </c>
      <c r="E19135" t="s">
        <v>2218</v>
      </c>
      <c r="J19135">
        <v>280.89999999999998</v>
      </c>
      <c r="L19135" t="s">
        <v>2564</v>
      </c>
      <c r="M19135" t="s">
        <v>2429</v>
      </c>
      <c r="P19135" t="s">
        <v>243</v>
      </c>
      <c r="Q19135">
        <v>-6.9</v>
      </c>
      <c r="R19135">
        <v>0.06</v>
      </c>
      <c r="V19135">
        <v>1</v>
      </c>
      <c r="W19135" t="s">
        <v>2564</v>
      </c>
      <c r="AB19135" t="s">
        <v>248</v>
      </c>
      <c r="AC19135" t="s">
        <v>2647</v>
      </c>
    </row>
    <row r="19136" spans="1:29" x14ac:dyDescent="0.3">
      <c r="A19136">
        <v>27110</v>
      </c>
      <c r="B19136" s="15" t="s">
        <v>1980</v>
      </c>
      <c r="C19136" t="str">
        <f>_xlfn.XLOOKUP($B19136, STANDARDS!$A:$A, STANDARDS!$B:$B,,0,2)</f>
        <v>Waggoner Ranch Fm</v>
      </c>
      <c r="D19136" t="s">
        <v>1060</v>
      </c>
      <c r="E19136" t="s">
        <v>2218</v>
      </c>
      <c r="J19136">
        <v>280.89999999999998</v>
      </c>
      <c r="L19136" t="s">
        <v>2564</v>
      </c>
      <c r="M19136" t="s">
        <v>2429</v>
      </c>
      <c r="P19136" t="s">
        <v>243</v>
      </c>
      <c r="Q19136">
        <v>-7.8</v>
      </c>
      <c r="R19136">
        <v>0.06</v>
      </c>
      <c r="V19136">
        <v>1</v>
      </c>
      <c r="W19136" t="s">
        <v>2564</v>
      </c>
      <c r="AB19136" t="s">
        <v>248</v>
      </c>
      <c r="AC19136" t="s">
        <v>2647</v>
      </c>
    </row>
    <row r="19137" spans="1:29" x14ac:dyDescent="0.3">
      <c r="A19137">
        <v>27111</v>
      </c>
      <c r="B19137" s="15" t="s">
        <v>1982</v>
      </c>
      <c r="C19137" t="str">
        <f>_xlfn.XLOOKUP($B19137, STANDARDS!$A:$A, STANDARDS!$B:$B,,0,2)</f>
        <v>Waggoner Ranch Fm</v>
      </c>
      <c r="D19137" t="s">
        <v>1060</v>
      </c>
      <c r="E19137" t="s">
        <v>2218</v>
      </c>
      <c r="J19137">
        <v>280.2</v>
      </c>
      <c r="L19137" t="s">
        <v>2564</v>
      </c>
      <c r="M19137" t="s">
        <v>2429</v>
      </c>
      <c r="P19137" t="s">
        <v>243</v>
      </c>
      <c r="Q19137">
        <v>-4.5999999999999996</v>
      </c>
      <c r="R19137">
        <v>0.06</v>
      </c>
      <c r="V19137">
        <v>1</v>
      </c>
      <c r="W19137" t="s">
        <v>2564</v>
      </c>
      <c r="AB19137" t="s">
        <v>248</v>
      </c>
      <c r="AC19137" t="s">
        <v>2647</v>
      </c>
    </row>
    <row r="19138" spans="1:29" x14ac:dyDescent="0.3">
      <c r="A19138">
        <v>27112</v>
      </c>
      <c r="B19138" s="15" t="s">
        <v>1982</v>
      </c>
      <c r="C19138" t="str">
        <f>_xlfn.XLOOKUP($B19138, STANDARDS!$A:$A, STANDARDS!$B:$B,,0,2)</f>
        <v>Waggoner Ranch Fm</v>
      </c>
      <c r="D19138" t="s">
        <v>1060</v>
      </c>
      <c r="E19138" t="s">
        <v>2218</v>
      </c>
      <c r="J19138">
        <v>280.2</v>
      </c>
      <c r="L19138" t="s">
        <v>2564</v>
      </c>
      <c r="M19138" t="s">
        <v>2429</v>
      </c>
      <c r="P19138" t="s">
        <v>243</v>
      </c>
      <c r="Q19138">
        <v>-4.5999999999999996</v>
      </c>
      <c r="R19138">
        <v>0.06</v>
      </c>
      <c r="V19138">
        <v>1</v>
      </c>
      <c r="W19138" t="s">
        <v>2564</v>
      </c>
      <c r="AB19138" t="s">
        <v>248</v>
      </c>
      <c r="AC19138" t="s">
        <v>2647</v>
      </c>
    </row>
    <row r="19139" spans="1:29" x14ac:dyDescent="0.3">
      <c r="A19139">
        <v>27113</v>
      </c>
      <c r="B19139" s="15" t="s">
        <v>1982</v>
      </c>
      <c r="C19139" t="str">
        <f>_xlfn.XLOOKUP($B19139, STANDARDS!$A:$A, STANDARDS!$B:$B,,0,2)</f>
        <v>Waggoner Ranch Fm</v>
      </c>
      <c r="D19139" t="s">
        <v>1060</v>
      </c>
      <c r="E19139" t="s">
        <v>2218</v>
      </c>
      <c r="J19139">
        <v>280.2</v>
      </c>
      <c r="L19139" t="s">
        <v>2564</v>
      </c>
      <c r="M19139" t="s">
        <v>2429</v>
      </c>
      <c r="P19139" t="s">
        <v>243</v>
      </c>
      <c r="Q19139">
        <v>-5.4</v>
      </c>
      <c r="R19139">
        <v>0.06</v>
      </c>
      <c r="V19139">
        <v>1</v>
      </c>
      <c r="W19139" t="s">
        <v>2564</v>
      </c>
      <c r="AB19139" t="s">
        <v>248</v>
      </c>
      <c r="AC19139" t="s">
        <v>2647</v>
      </c>
    </row>
    <row r="19140" spans="1:29" x14ac:dyDescent="0.3">
      <c r="A19140">
        <v>27114</v>
      </c>
      <c r="B19140" s="15" t="s">
        <v>1982</v>
      </c>
      <c r="C19140" t="str">
        <f>_xlfn.XLOOKUP($B19140, STANDARDS!$A:$A, STANDARDS!$B:$B,,0,2)</f>
        <v>Waggoner Ranch Fm</v>
      </c>
      <c r="D19140" t="s">
        <v>1060</v>
      </c>
      <c r="E19140" t="s">
        <v>2218</v>
      </c>
      <c r="J19140">
        <v>280.2</v>
      </c>
      <c r="L19140" t="s">
        <v>2564</v>
      </c>
      <c r="M19140" t="s">
        <v>2429</v>
      </c>
      <c r="P19140" t="s">
        <v>243</v>
      </c>
      <c r="Q19140">
        <v>-5.5</v>
      </c>
      <c r="R19140">
        <v>0.06</v>
      </c>
      <c r="V19140">
        <v>1</v>
      </c>
      <c r="W19140" t="s">
        <v>2564</v>
      </c>
      <c r="AB19140" t="s">
        <v>248</v>
      </c>
      <c r="AC19140" t="s">
        <v>2647</v>
      </c>
    </row>
    <row r="19141" spans="1:29" x14ac:dyDescent="0.3">
      <c r="A19141">
        <v>27115</v>
      </c>
      <c r="B19141" s="15" t="s">
        <v>1982</v>
      </c>
      <c r="C19141" t="str">
        <f>_xlfn.XLOOKUP($B19141, STANDARDS!$A:$A, STANDARDS!$B:$B,,0,2)</f>
        <v>Waggoner Ranch Fm</v>
      </c>
      <c r="D19141" t="s">
        <v>1060</v>
      </c>
      <c r="E19141" t="s">
        <v>2218</v>
      </c>
      <c r="J19141">
        <v>280.2</v>
      </c>
      <c r="L19141" t="s">
        <v>2564</v>
      </c>
      <c r="M19141" t="s">
        <v>2429</v>
      </c>
      <c r="P19141" t="s">
        <v>243</v>
      </c>
      <c r="Q19141">
        <v>-5.7</v>
      </c>
      <c r="R19141">
        <v>0.06</v>
      </c>
      <c r="V19141">
        <v>1</v>
      </c>
      <c r="W19141" t="s">
        <v>2564</v>
      </c>
      <c r="AB19141" t="s">
        <v>248</v>
      </c>
      <c r="AC19141" t="s">
        <v>2647</v>
      </c>
    </row>
    <row r="19142" spans="1:29" x14ac:dyDescent="0.3">
      <c r="A19142">
        <v>27116</v>
      </c>
      <c r="B19142" s="15" t="s">
        <v>1982</v>
      </c>
      <c r="C19142" t="str">
        <f>_xlfn.XLOOKUP($B19142, STANDARDS!$A:$A, STANDARDS!$B:$B,,0,2)</f>
        <v>Waggoner Ranch Fm</v>
      </c>
      <c r="D19142" t="s">
        <v>1060</v>
      </c>
      <c r="E19142" t="s">
        <v>2218</v>
      </c>
      <c r="J19142">
        <v>280.2</v>
      </c>
      <c r="L19142" t="s">
        <v>2564</v>
      </c>
      <c r="M19142" t="s">
        <v>2429</v>
      </c>
      <c r="P19142" t="s">
        <v>243</v>
      </c>
      <c r="Q19142">
        <v>-5.7</v>
      </c>
      <c r="R19142">
        <v>0.06</v>
      </c>
      <c r="V19142">
        <v>1</v>
      </c>
      <c r="W19142" t="s">
        <v>2564</v>
      </c>
      <c r="AB19142" t="s">
        <v>248</v>
      </c>
      <c r="AC19142" t="s">
        <v>2647</v>
      </c>
    </row>
    <row r="19143" spans="1:29" x14ac:dyDescent="0.3">
      <c r="A19143">
        <v>27117</v>
      </c>
      <c r="B19143" s="15" t="s">
        <v>1982</v>
      </c>
      <c r="C19143" t="str">
        <f>_xlfn.XLOOKUP($B19143, STANDARDS!$A:$A, STANDARDS!$B:$B,,0,2)</f>
        <v>Waggoner Ranch Fm</v>
      </c>
      <c r="D19143" t="s">
        <v>1060</v>
      </c>
      <c r="E19143" t="s">
        <v>2218</v>
      </c>
      <c r="J19143">
        <v>280.2</v>
      </c>
      <c r="L19143" t="s">
        <v>2564</v>
      </c>
      <c r="M19143" t="s">
        <v>2429</v>
      </c>
      <c r="P19143" t="s">
        <v>243</v>
      </c>
      <c r="Q19143">
        <v>-6</v>
      </c>
      <c r="R19143">
        <v>0.06</v>
      </c>
      <c r="V19143">
        <v>1</v>
      </c>
      <c r="W19143" t="s">
        <v>2564</v>
      </c>
      <c r="AB19143" t="s">
        <v>248</v>
      </c>
      <c r="AC19143" t="s">
        <v>2647</v>
      </c>
    </row>
    <row r="19144" spans="1:29" x14ac:dyDescent="0.3">
      <c r="A19144">
        <v>27118</v>
      </c>
      <c r="B19144" s="15" t="s">
        <v>1982</v>
      </c>
      <c r="C19144" t="str">
        <f>_xlfn.XLOOKUP($B19144, STANDARDS!$A:$A, STANDARDS!$B:$B,,0,2)</f>
        <v>Waggoner Ranch Fm</v>
      </c>
      <c r="D19144" t="s">
        <v>1060</v>
      </c>
      <c r="E19144" t="s">
        <v>2218</v>
      </c>
      <c r="J19144">
        <v>280.2</v>
      </c>
      <c r="L19144" t="s">
        <v>2564</v>
      </c>
      <c r="M19144" t="s">
        <v>2429</v>
      </c>
      <c r="P19144" t="s">
        <v>243</v>
      </c>
      <c r="Q19144">
        <v>-5.9</v>
      </c>
      <c r="R19144">
        <v>0.06</v>
      </c>
      <c r="V19144">
        <v>1</v>
      </c>
      <c r="W19144" t="s">
        <v>2564</v>
      </c>
      <c r="AB19144" t="s">
        <v>248</v>
      </c>
      <c r="AC19144" t="s">
        <v>2647</v>
      </c>
    </row>
    <row r="19145" spans="1:29" x14ac:dyDescent="0.3">
      <c r="A19145">
        <v>27119</v>
      </c>
      <c r="B19145" s="15" t="s">
        <v>1982</v>
      </c>
      <c r="C19145" t="str">
        <f>_xlfn.XLOOKUP($B19145, STANDARDS!$A:$A, STANDARDS!$B:$B,,0,2)</f>
        <v>Waggoner Ranch Fm</v>
      </c>
      <c r="D19145" t="s">
        <v>1060</v>
      </c>
      <c r="E19145" t="s">
        <v>2218</v>
      </c>
      <c r="J19145">
        <v>280.2</v>
      </c>
      <c r="L19145" t="s">
        <v>2564</v>
      </c>
      <c r="M19145" t="s">
        <v>2429</v>
      </c>
      <c r="P19145" t="s">
        <v>243</v>
      </c>
      <c r="Q19145">
        <v>-7.9</v>
      </c>
      <c r="R19145">
        <v>0.06</v>
      </c>
      <c r="V19145">
        <v>1</v>
      </c>
      <c r="W19145" t="s">
        <v>2564</v>
      </c>
      <c r="AB19145" t="s">
        <v>248</v>
      </c>
      <c r="AC19145" t="s">
        <v>2647</v>
      </c>
    </row>
    <row r="19146" spans="1:29" x14ac:dyDescent="0.3">
      <c r="A19146">
        <v>27120</v>
      </c>
      <c r="B19146" s="15" t="s">
        <v>1982</v>
      </c>
      <c r="C19146" t="str">
        <f>_xlfn.XLOOKUP($B19146, STANDARDS!$A:$A, STANDARDS!$B:$B,,0,2)</f>
        <v>Waggoner Ranch Fm</v>
      </c>
      <c r="D19146" t="s">
        <v>1060</v>
      </c>
      <c r="E19146" t="s">
        <v>2218</v>
      </c>
      <c r="J19146">
        <v>280.2</v>
      </c>
      <c r="L19146" t="s">
        <v>2564</v>
      </c>
      <c r="M19146" t="s">
        <v>2429</v>
      </c>
      <c r="P19146" t="s">
        <v>243</v>
      </c>
      <c r="Q19146">
        <v>-5.2</v>
      </c>
      <c r="R19146">
        <v>0.06</v>
      </c>
      <c r="V19146">
        <v>1</v>
      </c>
      <c r="W19146" t="s">
        <v>2564</v>
      </c>
      <c r="AB19146" t="s">
        <v>248</v>
      </c>
      <c r="AC19146" t="s">
        <v>2647</v>
      </c>
    </row>
    <row r="19147" spans="1:29" x14ac:dyDescent="0.3">
      <c r="A19147">
        <v>27121</v>
      </c>
      <c r="B19147" s="15" t="s">
        <v>1982</v>
      </c>
      <c r="C19147" t="str">
        <f>_xlfn.XLOOKUP($B19147, STANDARDS!$A:$A, STANDARDS!$B:$B,,0,2)</f>
        <v>Waggoner Ranch Fm</v>
      </c>
      <c r="D19147" t="s">
        <v>1060</v>
      </c>
      <c r="E19147" t="s">
        <v>2218</v>
      </c>
      <c r="J19147">
        <v>280.2</v>
      </c>
      <c r="L19147" t="s">
        <v>2564</v>
      </c>
      <c r="M19147" t="s">
        <v>2429</v>
      </c>
      <c r="P19147" t="s">
        <v>243</v>
      </c>
      <c r="Q19147">
        <v>-4.5999999999999996</v>
      </c>
      <c r="R19147">
        <v>0.06</v>
      </c>
      <c r="V19147">
        <v>1</v>
      </c>
      <c r="W19147" t="s">
        <v>2564</v>
      </c>
      <c r="AB19147" t="s">
        <v>248</v>
      </c>
      <c r="AC19147" t="s">
        <v>2647</v>
      </c>
    </row>
    <row r="19148" spans="1:29" x14ac:dyDescent="0.3">
      <c r="A19148">
        <v>27122</v>
      </c>
      <c r="B19148" s="15" t="s">
        <v>1982</v>
      </c>
      <c r="C19148" t="str">
        <f>_xlfn.XLOOKUP($B19148, STANDARDS!$A:$A, STANDARDS!$B:$B,,0,2)</f>
        <v>Waggoner Ranch Fm</v>
      </c>
      <c r="D19148" t="s">
        <v>1060</v>
      </c>
      <c r="E19148" t="s">
        <v>2218</v>
      </c>
      <c r="J19148">
        <v>280.2</v>
      </c>
      <c r="L19148" t="s">
        <v>2564</v>
      </c>
      <c r="M19148" t="s">
        <v>2429</v>
      </c>
      <c r="P19148" t="s">
        <v>243</v>
      </c>
      <c r="Q19148">
        <v>-4.8</v>
      </c>
      <c r="R19148">
        <v>0.06</v>
      </c>
      <c r="V19148">
        <v>1</v>
      </c>
      <c r="W19148" t="s">
        <v>2564</v>
      </c>
      <c r="AB19148" t="s">
        <v>248</v>
      </c>
      <c r="AC19148" t="s">
        <v>2647</v>
      </c>
    </row>
    <row r="19149" spans="1:29" x14ac:dyDescent="0.3">
      <c r="A19149">
        <v>27123</v>
      </c>
      <c r="B19149" s="15" t="s">
        <v>1982</v>
      </c>
      <c r="C19149" t="str">
        <f>_xlfn.XLOOKUP($B19149, STANDARDS!$A:$A, STANDARDS!$B:$B,,0,2)</f>
        <v>Waggoner Ranch Fm</v>
      </c>
      <c r="D19149" t="s">
        <v>1060</v>
      </c>
      <c r="E19149" t="s">
        <v>2218</v>
      </c>
      <c r="J19149">
        <v>280.2</v>
      </c>
      <c r="L19149" t="s">
        <v>2564</v>
      </c>
      <c r="M19149" t="s">
        <v>2429</v>
      </c>
      <c r="P19149" t="s">
        <v>243</v>
      </c>
      <c r="Q19149">
        <v>-4.8</v>
      </c>
      <c r="R19149">
        <v>0.06</v>
      </c>
      <c r="V19149">
        <v>1</v>
      </c>
      <c r="W19149" t="s">
        <v>2564</v>
      </c>
      <c r="AB19149" t="s">
        <v>248</v>
      </c>
      <c r="AC19149" t="s">
        <v>2647</v>
      </c>
    </row>
    <row r="19150" spans="1:29" x14ac:dyDescent="0.3">
      <c r="A19150">
        <v>27124</v>
      </c>
      <c r="B19150" s="15" t="s">
        <v>1982</v>
      </c>
      <c r="C19150" t="str">
        <f>_xlfn.XLOOKUP($B19150, STANDARDS!$A:$A, STANDARDS!$B:$B,,0,2)</f>
        <v>Waggoner Ranch Fm</v>
      </c>
      <c r="D19150" t="s">
        <v>1060</v>
      </c>
      <c r="E19150" t="s">
        <v>2218</v>
      </c>
      <c r="J19150">
        <v>280.2</v>
      </c>
      <c r="L19150" t="s">
        <v>2564</v>
      </c>
      <c r="M19150" t="s">
        <v>2429</v>
      </c>
      <c r="P19150" t="s">
        <v>243</v>
      </c>
      <c r="Q19150">
        <v>-5.3</v>
      </c>
      <c r="R19150">
        <v>0.06</v>
      </c>
      <c r="V19150">
        <v>1</v>
      </c>
      <c r="W19150" t="s">
        <v>2564</v>
      </c>
      <c r="AB19150" t="s">
        <v>248</v>
      </c>
      <c r="AC19150" t="s">
        <v>2647</v>
      </c>
    </row>
    <row r="19151" spans="1:29" x14ac:dyDescent="0.3">
      <c r="A19151">
        <v>27125</v>
      </c>
      <c r="B19151" s="15" t="s">
        <v>1982</v>
      </c>
      <c r="C19151" t="str">
        <f>_xlfn.XLOOKUP($B19151, STANDARDS!$A:$A, STANDARDS!$B:$B,,0,2)</f>
        <v>Waggoner Ranch Fm</v>
      </c>
      <c r="D19151" t="s">
        <v>1060</v>
      </c>
      <c r="E19151" t="s">
        <v>2218</v>
      </c>
      <c r="J19151">
        <v>280.2</v>
      </c>
      <c r="L19151" t="s">
        <v>2564</v>
      </c>
      <c r="M19151" t="s">
        <v>2429</v>
      </c>
      <c r="P19151" t="s">
        <v>243</v>
      </c>
      <c r="Q19151">
        <v>-5.2</v>
      </c>
      <c r="R19151">
        <v>0.06</v>
      </c>
      <c r="V19151">
        <v>1</v>
      </c>
      <c r="W19151" t="s">
        <v>2564</v>
      </c>
      <c r="AB19151" t="s">
        <v>248</v>
      </c>
      <c r="AC19151" t="s">
        <v>2647</v>
      </c>
    </row>
    <row r="19152" spans="1:29" x14ac:dyDescent="0.3">
      <c r="A19152">
        <v>27126</v>
      </c>
      <c r="B19152" s="15" t="s">
        <v>1983</v>
      </c>
      <c r="C19152" t="str">
        <f>_xlfn.XLOOKUP($B19152, STANDARDS!$A:$A, STANDARDS!$B:$B,,0,2)</f>
        <v>Garber Fm</v>
      </c>
      <c r="D19152" t="s">
        <v>1060</v>
      </c>
      <c r="E19152" t="s">
        <v>1149</v>
      </c>
      <c r="J19152">
        <v>280.10000000000002</v>
      </c>
      <c r="L19152" t="s">
        <v>2564</v>
      </c>
      <c r="M19152" t="s">
        <v>2429</v>
      </c>
      <c r="P19152" t="s">
        <v>243</v>
      </c>
      <c r="Q19152">
        <v>-6.4</v>
      </c>
      <c r="R19152">
        <v>0.06</v>
      </c>
      <c r="V19152">
        <v>1</v>
      </c>
      <c r="W19152" t="s">
        <v>2564</v>
      </c>
      <c r="AB19152" t="s">
        <v>248</v>
      </c>
      <c r="AC19152" t="s">
        <v>2647</v>
      </c>
    </row>
    <row r="19153" spans="1:29" x14ac:dyDescent="0.3">
      <c r="A19153">
        <v>27127</v>
      </c>
      <c r="B19153" s="15" t="s">
        <v>1983</v>
      </c>
      <c r="C19153" t="str">
        <f>_xlfn.XLOOKUP($B19153, STANDARDS!$A:$A, STANDARDS!$B:$B,,0,2)</f>
        <v>Garber Fm</v>
      </c>
      <c r="D19153" t="s">
        <v>1060</v>
      </c>
      <c r="E19153" t="s">
        <v>1149</v>
      </c>
      <c r="J19153">
        <v>280.10000000000002</v>
      </c>
      <c r="L19153" t="s">
        <v>2564</v>
      </c>
      <c r="M19153" t="s">
        <v>2429</v>
      </c>
      <c r="P19153" t="s">
        <v>243</v>
      </c>
      <c r="Q19153">
        <v>-5.7</v>
      </c>
      <c r="R19153">
        <v>0.06</v>
      </c>
      <c r="V19153">
        <v>1</v>
      </c>
      <c r="W19153" t="s">
        <v>2564</v>
      </c>
      <c r="AB19153" t="s">
        <v>248</v>
      </c>
      <c r="AC19153" t="s">
        <v>2647</v>
      </c>
    </row>
    <row r="19154" spans="1:29" x14ac:dyDescent="0.3">
      <c r="A19154">
        <v>27128</v>
      </c>
      <c r="B19154" s="15" t="s">
        <v>1983</v>
      </c>
      <c r="C19154" t="str">
        <f>_xlfn.XLOOKUP($B19154, STANDARDS!$A:$A, STANDARDS!$B:$B,,0,2)</f>
        <v>Garber Fm</v>
      </c>
      <c r="D19154" t="s">
        <v>1060</v>
      </c>
      <c r="E19154" t="s">
        <v>1149</v>
      </c>
      <c r="J19154">
        <v>280.10000000000002</v>
      </c>
      <c r="L19154" t="s">
        <v>2564</v>
      </c>
      <c r="M19154" t="s">
        <v>2429</v>
      </c>
      <c r="P19154" t="s">
        <v>243</v>
      </c>
      <c r="Q19154">
        <v>-5.8</v>
      </c>
      <c r="R19154">
        <v>0.06</v>
      </c>
      <c r="V19154">
        <v>1</v>
      </c>
      <c r="W19154" t="s">
        <v>2564</v>
      </c>
      <c r="AB19154" t="s">
        <v>248</v>
      </c>
      <c r="AC19154" t="s">
        <v>2647</v>
      </c>
    </row>
    <row r="19155" spans="1:29" x14ac:dyDescent="0.3">
      <c r="A19155">
        <v>27129</v>
      </c>
      <c r="B19155" s="15" t="s">
        <v>1985</v>
      </c>
      <c r="C19155" t="str">
        <f>_xlfn.XLOOKUP($B19155, STANDARDS!$A:$A, STANDARDS!$B:$B,,0,2)</f>
        <v>Leuders Fm</v>
      </c>
      <c r="D19155" t="s">
        <v>1060</v>
      </c>
      <c r="E19155" t="s">
        <v>2218</v>
      </c>
      <c r="J19155">
        <v>279.8</v>
      </c>
      <c r="L19155" t="s">
        <v>2564</v>
      </c>
      <c r="M19155" t="s">
        <v>2429</v>
      </c>
      <c r="P19155" t="s">
        <v>243</v>
      </c>
      <c r="Q19155">
        <v>-5.4</v>
      </c>
      <c r="R19155">
        <v>0.06</v>
      </c>
      <c r="V19155">
        <v>1</v>
      </c>
      <c r="W19155" t="s">
        <v>2564</v>
      </c>
      <c r="AB19155" t="s">
        <v>248</v>
      </c>
      <c r="AC19155" t="s">
        <v>2647</v>
      </c>
    </row>
    <row r="19156" spans="1:29" x14ac:dyDescent="0.3">
      <c r="A19156">
        <v>27130</v>
      </c>
      <c r="B19156" s="15" t="s">
        <v>1985</v>
      </c>
      <c r="C19156" t="str">
        <f>_xlfn.XLOOKUP($B19156, STANDARDS!$A:$A, STANDARDS!$B:$B,,0,2)</f>
        <v>Leuders Fm</v>
      </c>
      <c r="D19156" t="s">
        <v>1060</v>
      </c>
      <c r="E19156" t="s">
        <v>2218</v>
      </c>
      <c r="J19156">
        <v>279.8</v>
      </c>
      <c r="L19156" t="s">
        <v>2564</v>
      </c>
      <c r="M19156" t="s">
        <v>2429</v>
      </c>
      <c r="P19156" t="s">
        <v>243</v>
      </c>
      <c r="Q19156">
        <v>-5.3</v>
      </c>
      <c r="R19156">
        <v>0.06</v>
      </c>
      <c r="V19156">
        <v>1</v>
      </c>
      <c r="W19156" t="s">
        <v>2564</v>
      </c>
      <c r="AB19156" t="s">
        <v>248</v>
      </c>
      <c r="AC19156" t="s">
        <v>2647</v>
      </c>
    </row>
    <row r="19157" spans="1:29" x14ac:dyDescent="0.3">
      <c r="A19157">
        <v>27131</v>
      </c>
      <c r="B19157" s="15" t="s">
        <v>1985</v>
      </c>
      <c r="C19157" t="str">
        <f>_xlfn.XLOOKUP($B19157, STANDARDS!$A:$A, STANDARDS!$B:$B,,0,2)</f>
        <v>Leuders Fm</v>
      </c>
      <c r="D19157" t="s">
        <v>1060</v>
      </c>
      <c r="E19157" t="s">
        <v>2218</v>
      </c>
      <c r="J19157">
        <v>279.8</v>
      </c>
      <c r="L19157" t="s">
        <v>2564</v>
      </c>
      <c r="M19157" t="s">
        <v>2429</v>
      </c>
      <c r="P19157" t="s">
        <v>243</v>
      </c>
      <c r="Q19157">
        <v>-5</v>
      </c>
      <c r="R19157">
        <v>0.06</v>
      </c>
      <c r="V19157">
        <v>1</v>
      </c>
      <c r="W19157" t="s">
        <v>2564</v>
      </c>
      <c r="AB19157" t="s">
        <v>248</v>
      </c>
      <c r="AC19157" t="s">
        <v>2647</v>
      </c>
    </row>
    <row r="19158" spans="1:29" x14ac:dyDescent="0.3">
      <c r="A19158">
        <v>27132</v>
      </c>
      <c r="B19158" s="15" t="s">
        <v>1985</v>
      </c>
      <c r="C19158" t="str">
        <f>_xlfn.XLOOKUP($B19158, STANDARDS!$A:$A, STANDARDS!$B:$B,,0,2)</f>
        <v>Leuders Fm</v>
      </c>
      <c r="D19158" t="s">
        <v>1060</v>
      </c>
      <c r="E19158" t="s">
        <v>2218</v>
      </c>
      <c r="J19158">
        <v>279.8</v>
      </c>
      <c r="L19158" t="s">
        <v>2564</v>
      </c>
      <c r="M19158" t="s">
        <v>2429</v>
      </c>
      <c r="P19158" t="s">
        <v>243</v>
      </c>
      <c r="Q19158">
        <v>-5.2</v>
      </c>
      <c r="R19158">
        <v>0.06</v>
      </c>
      <c r="V19158">
        <v>1</v>
      </c>
      <c r="W19158" t="s">
        <v>2564</v>
      </c>
      <c r="AB19158" t="s">
        <v>248</v>
      </c>
      <c r="AC19158" t="s">
        <v>2647</v>
      </c>
    </row>
    <row r="19159" spans="1:29" x14ac:dyDescent="0.3">
      <c r="A19159">
        <v>27133</v>
      </c>
      <c r="B19159" s="15" t="s">
        <v>1985</v>
      </c>
      <c r="C19159" t="str">
        <f>_xlfn.XLOOKUP($B19159, STANDARDS!$A:$A, STANDARDS!$B:$B,,0,2)</f>
        <v>Leuders Fm</v>
      </c>
      <c r="D19159" t="s">
        <v>1060</v>
      </c>
      <c r="E19159" t="s">
        <v>2218</v>
      </c>
      <c r="J19159">
        <v>279.8</v>
      </c>
      <c r="L19159" t="s">
        <v>2564</v>
      </c>
      <c r="M19159" t="s">
        <v>2429</v>
      </c>
      <c r="P19159" t="s">
        <v>243</v>
      </c>
      <c r="Q19159">
        <v>-5.3</v>
      </c>
      <c r="R19159">
        <v>0.06</v>
      </c>
      <c r="V19159">
        <v>1</v>
      </c>
      <c r="W19159" t="s">
        <v>2564</v>
      </c>
      <c r="AB19159" t="s">
        <v>248</v>
      </c>
      <c r="AC19159" t="s">
        <v>2647</v>
      </c>
    </row>
    <row r="19160" spans="1:29" x14ac:dyDescent="0.3">
      <c r="A19160">
        <v>27134</v>
      </c>
      <c r="B19160" s="15" t="s">
        <v>1985</v>
      </c>
      <c r="C19160" t="str">
        <f>_xlfn.XLOOKUP($B19160, STANDARDS!$A:$A, STANDARDS!$B:$B,,0,2)</f>
        <v>Leuders Fm</v>
      </c>
      <c r="D19160" t="s">
        <v>1060</v>
      </c>
      <c r="E19160" t="s">
        <v>2218</v>
      </c>
      <c r="J19160">
        <v>279.8</v>
      </c>
      <c r="L19160" t="s">
        <v>2564</v>
      </c>
      <c r="M19160" t="s">
        <v>2429</v>
      </c>
      <c r="P19160" t="s">
        <v>243</v>
      </c>
      <c r="Q19160">
        <v>-5.2</v>
      </c>
      <c r="R19160">
        <v>0.06</v>
      </c>
      <c r="V19160">
        <v>1</v>
      </c>
      <c r="W19160" t="s">
        <v>2564</v>
      </c>
      <c r="AB19160" t="s">
        <v>248</v>
      </c>
      <c r="AC19160" t="s">
        <v>2647</v>
      </c>
    </row>
    <row r="19161" spans="1:29" x14ac:dyDescent="0.3">
      <c r="A19161">
        <v>27135</v>
      </c>
      <c r="B19161" s="15" t="s">
        <v>1985</v>
      </c>
      <c r="C19161" t="str">
        <f>_xlfn.XLOOKUP($B19161, STANDARDS!$A:$A, STANDARDS!$B:$B,,0,2)</f>
        <v>Leuders Fm</v>
      </c>
      <c r="D19161" t="s">
        <v>1060</v>
      </c>
      <c r="E19161" t="s">
        <v>2218</v>
      </c>
      <c r="J19161">
        <v>279.8</v>
      </c>
      <c r="L19161" t="s">
        <v>2564</v>
      </c>
      <c r="M19161" t="s">
        <v>2429</v>
      </c>
      <c r="P19161" t="s">
        <v>243</v>
      </c>
      <c r="Q19161">
        <v>-2.8</v>
      </c>
      <c r="R19161">
        <v>0.06</v>
      </c>
      <c r="V19161">
        <v>1</v>
      </c>
      <c r="W19161" t="s">
        <v>2564</v>
      </c>
      <c r="AB19161" t="s">
        <v>248</v>
      </c>
      <c r="AC19161" t="s">
        <v>2647</v>
      </c>
    </row>
    <row r="19162" spans="1:29" x14ac:dyDescent="0.3">
      <c r="A19162">
        <v>27136</v>
      </c>
      <c r="B19162" s="15" t="s">
        <v>1985</v>
      </c>
      <c r="C19162" t="str">
        <f>_xlfn.XLOOKUP($B19162, STANDARDS!$A:$A, STANDARDS!$B:$B,,0,2)</f>
        <v>Leuders Fm</v>
      </c>
      <c r="D19162" t="s">
        <v>1060</v>
      </c>
      <c r="E19162" t="s">
        <v>2218</v>
      </c>
      <c r="J19162">
        <v>279.8</v>
      </c>
      <c r="L19162" t="s">
        <v>2564</v>
      </c>
      <c r="M19162" t="s">
        <v>2429</v>
      </c>
      <c r="P19162" t="s">
        <v>243</v>
      </c>
      <c r="Q19162">
        <v>-3.8</v>
      </c>
      <c r="R19162">
        <v>0.06</v>
      </c>
      <c r="V19162">
        <v>1</v>
      </c>
      <c r="W19162" t="s">
        <v>2564</v>
      </c>
      <c r="AB19162" t="s">
        <v>248</v>
      </c>
      <c r="AC19162" t="s">
        <v>2647</v>
      </c>
    </row>
    <row r="19163" spans="1:29" x14ac:dyDescent="0.3">
      <c r="A19163">
        <v>27137</v>
      </c>
      <c r="B19163" s="15" t="s">
        <v>1985</v>
      </c>
      <c r="C19163" t="str">
        <f>_xlfn.XLOOKUP($B19163, STANDARDS!$A:$A, STANDARDS!$B:$B,,0,2)</f>
        <v>Leuders Fm</v>
      </c>
      <c r="D19163" t="s">
        <v>1060</v>
      </c>
      <c r="E19163" t="s">
        <v>2218</v>
      </c>
      <c r="J19163">
        <v>279.8</v>
      </c>
      <c r="L19163" t="s">
        <v>2564</v>
      </c>
      <c r="M19163" t="s">
        <v>2429</v>
      </c>
      <c r="P19163" t="s">
        <v>243</v>
      </c>
      <c r="Q19163">
        <v>-3.6</v>
      </c>
      <c r="R19163">
        <v>0.06</v>
      </c>
      <c r="V19163">
        <v>1</v>
      </c>
      <c r="W19163" t="s">
        <v>2564</v>
      </c>
      <c r="AB19163" t="s">
        <v>248</v>
      </c>
      <c r="AC19163" t="s">
        <v>2647</v>
      </c>
    </row>
    <row r="19164" spans="1:29" x14ac:dyDescent="0.3">
      <c r="A19164">
        <v>27138</v>
      </c>
      <c r="B19164" s="15" t="s">
        <v>1985</v>
      </c>
      <c r="C19164" t="str">
        <f>_xlfn.XLOOKUP($B19164, STANDARDS!$A:$A, STANDARDS!$B:$B,,0,2)</f>
        <v>Leuders Fm</v>
      </c>
      <c r="D19164" t="s">
        <v>1060</v>
      </c>
      <c r="E19164" t="s">
        <v>2218</v>
      </c>
      <c r="J19164">
        <v>279.8</v>
      </c>
      <c r="L19164" t="s">
        <v>2564</v>
      </c>
      <c r="M19164" t="s">
        <v>2429</v>
      </c>
      <c r="P19164" t="s">
        <v>243</v>
      </c>
      <c r="Q19164">
        <v>-1.4</v>
      </c>
      <c r="R19164">
        <v>0.06</v>
      </c>
      <c r="V19164">
        <v>1</v>
      </c>
      <c r="W19164" t="s">
        <v>2564</v>
      </c>
      <c r="AB19164" t="s">
        <v>248</v>
      </c>
      <c r="AC19164" t="s">
        <v>2647</v>
      </c>
    </row>
    <row r="19165" spans="1:29" x14ac:dyDescent="0.3">
      <c r="A19165">
        <v>27139</v>
      </c>
      <c r="B19165" s="15" t="s">
        <v>1985</v>
      </c>
      <c r="C19165" t="str">
        <f>_xlfn.XLOOKUP($B19165, STANDARDS!$A:$A, STANDARDS!$B:$B,,0,2)</f>
        <v>Leuders Fm</v>
      </c>
      <c r="D19165" t="s">
        <v>1060</v>
      </c>
      <c r="E19165" t="s">
        <v>2218</v>
      </c>
      <c r="J19165">
        <v>279.8</v>
      </c>
      <c r="L19165" t="s">
        <v>2564</v>
      </c>
      <c r="M19165" t="s">
        <v>2429</v>
      </c>
      <c r="P19165" t="s">
        <v>243</v>
      </c>
      <c r="Q19165">
        <v>-4.0999999999999996</v>
      </c>
      <c r="R19165">
        <v>0.06</v>
      </c>
      <c r="V19165">
        <v>1</v>
      </c>
      <c r="W19165" t="s">
        <v>2564</v>
      </c>
      <c r="AB19165" t="s">
        <v>248</v>
      </c>
      <c r="AC19165" t="s">
        <v>2647</v>
      </c>
    </row>
    <row r="19166" spans="1:29" x14ac:dyDescent="0.3">
      <c r="A19166">
        <v>27140</v>
      </c>
      <c r="B19166" s="15" t="s">
        <v>1985</v>
      </c>
      <c r="C19166" t="str">
        <f>_xlfn.XLOOKUP($B19166, STANDARDS!$A:$A, STANDARDS!$B:$B,,0,2)</f>
        <v>Leuders Fm</v>
      </c>
      <c r="D19166" t="s">
        <v>1060</v>
      </c>
      <c r="E19166" t="s">
        <v>2218</v>
      </c>
      <c r="J19166">
        <v>279.8</v>
      </c>
      <c r="L19166" t="s">
        <v>2564</v>
      </c>
      <c r="M19166" t="s">
        <v>2429</v>
      </c>
      <c r="P19166" t="s">
        <v>243</v>
      </c>
      <c r="Q19166">
        <v>-5.8</v>
      </c>
      <c r="R19166">
        <v>0.06</v>
      </c>
      <c r="V19166">
        <v>1</v>
      </c>
      <c r="W19166" t="s">
        <v>2564</v>
      </c>
      <c r="AB19166" t="s">
        <v>248</v>
      </c>
      <c r="AC19166" t="s">
        <v>2647</v>
      </c>
    </row>
    <row r="19167" spans="1:29" x14ac:dyDescent="0.3">
      <c r="A19167">
        <v>27141</v>
      </c>
      <c r="B19167" s="15" t="s">
        <v>1985</v>
      </c>
      <c r="C19167" t="str">
        <f>_xlfn.XLOOKUP($B19167, STANDARDS!$A:$A, STANDARDS!$B:$B,,0,2)</f>
        <v>Leuders Fm</v>
      </c>
      <c r="D19167" t="s">
        <v>1060</v>
      </c>
      <c r="E19167" t="s">
        <v>2218</v>
      </c>
      <c r="J19167">
        <v>279.8</v>
      </c>
      <c r="L19167" t="s">
        <v>2564</v>
      </c>
      <c r="M19167" t="s">
        <v>2429</v>
      </c>
      <c r="P19167" t="s">
        <v>243</v>
      </c>
      <c r="Q19167">
        <v>-6.1</v>
      </c>
      <c r="R19167">
        <v>0.06</v>
      </c>
      <c r="V19167">
        <v>1</v>
      </c>
      <c r="W19167" t="s">
        <v>2564</v>
      </c>
      <c r="AB19167" t="s">
        <v>248</v>
      </c>
      <c r="AC19167" t="s">
        <v>2647</v>
      </c>
    </row>
    <row r="19168" spans="1:29" x14ac:dyDescent="0.3">
      <c r="A19168">
        <v>27142</v>
      </c>
      <c r="B19168" s="15" t="s">
        <v>1986</v>
      </c>
      <c r="C19168" t="str">
        <f>_xlfn.XLOOKUP($B19168, STANDARDS!$A:$A, STANDARDS!$B:$B,,0,2)</f>
        <v>Clear Fork Gp</v>
      </c>
      <c r="D19168" t="s">
        <v>1060</v>
      </c>
      <c r="E19168" t="s">
        <v>2218</v>
      </c>
      <c r="J19168">
        <v>279.3</v>
      </c>
      <c r="L19168" t="s">
        <v>2564</v>
      </c>
      <c r="M19168" t="s">
        <v>2429</v>
      </c>
      <c r="P19168" t="s">
        <v>243</v>
      </c>
      <c r="Q19168">
        <v>-3.2</v>
      </c>
      <c r="R19168">
        <v>0.06</v>
      </c>
      <c r="V19168">
        <v>1</v>
      </c>
      <c r="W19168" t="s">
        <v>2564</v>
      </c>
      <c r="AB19168" t="s">
        <v>248</v>
      </c>
      <c r="AC19168" t="s">
        <v>2647</v>
      </c>
    </row>
    <row r="19169" spans="1:29" x14ac:dyDescent="0.3">
      <c r="A19169">
        <v>27143</v>
      </c>
      <c r="B19169" s="15" t="s">
        <v>1986</v>
      </c>
      <c r="C19169" t="str">
        <f>_xlfn.XLOOKUP($B19169, STANDARDS!$A:$A, STANDARDS!$B:$B,,0,2)</f>
        <v>Clear Fork Gp</v>
      </c>
      <c r="D19169" t="s">
        <v>1060</v>
      </c>
      <c r="E19169" t="s">
        <v>2218</v>
      </c>
      <c r="J19169">
        <v>279.3</v>
      </c>
      <c r="L19169" t="s">
        <v>2564</v>
      </c>
      <c r="M19169" t="s">
        <v>2429</v>
      </c>
      <c r="P19169" t="s">
        <v>243</v>
      </c>
      <c r="Q19169">
        <v>-6.1</v>
      </c>
      <c r="R19169">
        <v>0.06</v>
      </c>
      <c r="V19169">
        <v>1</v>
      </c>
      <c r="W19169" t="s">
        <v>2564</v>
      </c>
      <c r="AB19169" t="s">
        <v>248</v>
      </c>
      <c r="AC19169" t="s">
        <v>2647</v>
      </c>
    </row>
    <row r="19170" spans="1:29" x14ac:dyDescent="0.3">
      <c r="A19170">
        <v>27144</v>
      </c>
      <c r="B19170" s="15" t="s">
        <v>1986</v>
      </c>
      <c r="C19170" t="str">
        <f>_xlfn.XLOOKUP($B19170, STANDARDS!$A:$A, STANDARDS!$B:$B,,0,2)</f>
        <v>Clear Fork Gp</v>
      </c>
      <c r="D19170" t="s">
        <v>1060</v>
      </c>
      <c r="E19170" t="s">
        <v>2218</v>
      </c>
      <c r="J19170">
        <v>279.3</v>
      </c>
      <c r="L19170" t="s">
        <v>2564</v>
      </c>
      <c r="M19170" t="s">
        <v>2429</v>
      </c>
      <c r="P19170" t="s">
        <v>243</v>
      </c>
      <c r="Q19170">
        <v>-3.8</v>
      </c>
      <c r="R19170">
        <v>0.06</v>
      </c>
      <c r="V19170">
        <v>1</v>
      </c>
      <c r="W19170" t="s">
        <v>2564</v>
      </c>
      <c r="AB19170" t="s">
        <v>248</v>
      </c>
      <c r="AC19170" t="s">
        <v>2647</v>
      </c>
    </row>
    <row r="19171" spans="1:29" x14ac:dyDescent="0.3">
      <c r="A19171">
        <v>27145</v>
      </c>
      <c r="B19171" s="15" t="s">
        <v>1986</v>
      </c>
      <c r="C19171" t="str">
        <f>_xlfn.XLOOKUP($B19171, STANDARDS!$A:$A, STANDARDS!$B:$B,,0,2)</f>
        <v>Clear Fork Gp</v>
      </c>
      <c r="D19171" t="s">
        <v>1060</v>
      </c>
      <c r="E19171" t="s">
        <v>2218</v>
      </c>
      <c r="J19171">
        <v>279.3</v>
      </c>
      <c r="L19171" t="s">
        <v>2564</v>
      </c>
      <c r="M19171" t="s">
        <v>2429</v>
      </c>
      <c r="P19171" t="s">
        <v>243</v>
      </c>
      <c r="Q19171">
        <v>-4</v>
      </c>
      <c r="R19171">
        <v>0.06</v>
      </c>
      <c r="V19171">
        <v>1</v>
      </c>
      <c r="W19171" t="s">
        <v>2564</v>
      </c>
      <c r="AB19171" t="s">
        <v>248</v>
      </c>
      <c r="AC19171" t="s">
        <v>2647</v>
      </c>
    </row>
    <row r="19172" spans="1:29" x14ac:dyDescent="0.3">
      <c r="A19172">
        <v>27146</v>
      </c>
      <c r="B19172" s="15" t="s">
        <v>1986</v>
      </c>
      <c r="C19172" t="str">
        <f>_xlfn.XLOOKUP($B19172, STANDARDS!$A:$A, STANDARDS!$B:$B,,0,2)</f>
        <v>Clear Fork Gp</v>
      </c>
      <c r="D19172" t="s">
        <v>1060</v>
      </c>
      <c r="E19172" t="s">
        <v>2218</v>
      </c>
      <c r="J19172">
        <v>279.3</v>
      </c>
      <c r="L19172" t="s">
        <v>2564</v>
      </c>
      <c r="M19172" t="s">
        <v>2429</v>
      </c>
      <c r="P19172" t="s">
        <v>243</v>
      </c>
      <c r="Q19172">
        <v>-4.0999999999999996</v>
      </c>
      <c r="R19172">
        <v>0.06</v>
      </c>
      <c r="V19172">
        <v>1</v>
      </c>
      <c r="W19172" t="s">
        <v>2564</v>
      </c>
      <c r="AB19172" t="s">
        <v>248</v>
      </c>
      <c r="AC19172" t="s">
        <v>2647</v>
      </c>
    </row>
    <row r="19173" spans="1:29" x14ac:dyDescent="0.3">
      <c r="A19173">
        <v>27147</v>
      </c>
      <c r="B19173" s="15" t="s">
        <v>1988</v>
      </c>
      <c r="C19173" t="str">
        <f>_xlfn.XLOOKUP($B19173, STANDARDS!$A:$A, STANDARDS!$B:$B,,0,2)</f>
        <v>Arroyo Fm, Clear Fork Gp</v>
      </c>
      <c r="D19173" t="s">
        <v>1060</v>
      </c>
      <c r="E19173" t="s">
        <v>2218</v>
      </c>
      <c r="J19173">
        <v>278.89999999999998</v>
      </c>
      <c r="L19173" t="s">
        <v>2564</v>
      </c>
      <c r="M19173" t="s">
        <v>2429</v>
      </c>
      <c r="P19173" t="s">
        <v>243</v>
      </c>
      <c r="Q19173">
        <v>-6.4</v>
      </c>
      <c r="R19173">
        <v>0.06</v>
      </c>
      <c r="V19173">
        <v>1</v>
      </c>
      <c r="W19173" t="s">
        <v>2564</v>
      </c>
      <c r="AB19173" t="s">
        <v>248</v>
      </c>
      <c r="AC19173" t="s">
        <v>2647</v>
      </c>
    </row>
    <row r="19174" spans="1:29" x14ac:dyDescent="0.3">
      <c r="A19174">
        <v>27148</v>
      </c>
      <c r="B19174" s="15" t="s">
        <v>1988</v>
      </c>
      <c r="C19174" t="str">
        <f>_xlfn.XLOOKUP($B19174, STANDARDS!$A:$A, STANDARDS!$B:$B,,0,2)</f>
        <v>Arroyo Fm, Clear Fork Gp</v>
      </c>
      <c r="D19174" t="s">
        <v>1060</v>
      </c>
      <c r="E19174" t="s">
        <v>2218</v>
      </c>
      <c r="J19174">
        <v>278.89999999999998</v>
      </c>
      <c r="L19174" t="s">
        <v>2564</v>
      </c>
      <c r="M19174" t="s">
        <v>2429</v>
      </c>
      <c r="P19174" t="s">
        <v>243</v>
      </c>
      <c r="Q19174">
        <v>-5.3</v>
      </c>
      <c r="R19174">
        <v>0.06</v>
      </c>
      <c r="V19174">
        <v>1</v>
      </c>
      <c r="W19174" t="s">
        <v>2564</v>
      </c>
      <c r="AB19174" t="s">
        <v>248</v>
      </c>
      <c r="AC19174" t="s">
        <v>2647</v>
      </c>
    </row>
    <row r="19175" spans="1:29" x14ac:dyDescent="0.3">
      <c r="A19175">
        <v>27149</v>
      </c>
      <c r="B19175" s="15" t="s">
        <v>1988</v>
      </c>
      <c r="C19175" t="str">
        <f>_xlfn.XLOOKUP($B19175, STANDARDS!$A:$A, STANDARDS!$B:$B,,0,2)</f>
        <v>Arroyo Fm, Clear Fork Gp</v>
      </c>
      <c r="D19175" t="s">
        <v>1060</v>
      </c>
      <c r="E19175" t="s">
        <v>2218</v>
      </c>
      <c r="J19175">
        <v>278.89999999999998</v>
      </c>
      <c r="L19175" t="s">
        <v>2564</v>
      </c>
      <c r="M19175" t="s">
        <v>2429</v>
      </c>
      <c r="P19175" t="s">
        <v>243</v>
      </c>
      <c r="Q19175">
        <v>-4.5999999999999996</v>
      </c>
      <c r="R19175">
        <v>0.06</v>
      </c>
      <c r="V19175">
        <v>1</v>
      </c>
      <c r="W19175" t="s">
        <v>2564</v>
      </c>
      <c r="AB19175" t="s">
        <v>248</v>
      </c>
      <c r="AC19175" t="s">
        <v>2647</v>
      </c>
    </row>
    <row r="19176" spans="1:29" x14ac:dyDescent="0.3">
      <c r="A19176">
        <v>27150</v>
      </c>
      <c r="B19176" s="15" t="s">
        <v>1988</v>
      </c>
      <c r="C19176" t="str">
        <f>_xlfn.XLOOKUP($B19176, STANDARDS!$A:$A, STANDARDS!$B:$B,,0,2)</f>
        <v>Arroyo Fm, Clear Fork Gp</v>
      </c>
      <c r="D19176" t="s">
        <v>1060</v>
      </c>
      <c r="E19176" t="s">
        <v>2218</v>
      </c>
      <c r="J19176">
        <v>278.89999999999998</v>
      </c>
      <c r="L19176" t="s">
        <v>2564</v>
      </c>
      <c r="M19176" t="s">
        <v>2429</v>
      </c>
      <c r="P19176" t="s">
        <v>243</v>
      </c>
      <c r="Q19176">
        <v>-4.7</v>
      </c>
      <c r="R19176">
        <v>0.06</v>
      </c>
      <c r="V19176">
        <v>1</v>
      </c>
      <c r="W19176" t="s">
        <v>2564</v>
      </c>
      <c r="AB19176" t="s">
        <v>248</v>
      </c>
      <c r="AC19176" t="s">
        <v>2647</v>
      </c>
    </row>
    <row r="19177" spans="1:29" x14ac:dyDescent="0.3">
      <c r="A19177">
        <v>27151</v>
      </c>
      <c r="B19177" s="15" t="s">
        <v>1988</v>
      </c>
      <c r="C19177" t="str">
        <f>_xlfn.XLOOKUP($B19177, STANDARDS!$A:$A, STANDARDS!$B:$B,,0,2)</f>
        <v>Arroyo Fm, Clear Fork Gp</v>
      </c>
      <c r="D19177" t="s">
        <v>1060</v>
      </c>
      <c r="E19177" t="s">
        <v>2218</v>
      </c>
      <c r="J19177">
        <v>278.89999999999998</v>
      </c>
      <c r="L19177" t="s">
        <v>2564</v>
      </c>
      <c r="M19177" t="s">
        <v>2429</v>
      </c>
      <c r="P19177" t="s">
        <v>243</v>
      </c>
      <c r="Q19177">
        <v>-4.0999999999999996</v>
      </c>
      <c r="R19177">
        <v>0.06</v>
      </c>
      <c r="V19177">
        <v>1</v>
      </c>
      <c r="W19177" t="s">
        <v>2564</v>
      </c>
      <c r="AB19177" t="s">
        <v>248</v>
      </c>
      <c r="AC19177" t="s">
        <v>2647</v>
      </c>
    </row>
    <row r="19178" spans="1:29" x14ac:dyDescent="0.3">
      <c r="A19178">
        <v>27152</v>
      </c>
      <c r="B19178" s="15" t="s">
        <v>1988</v>
      </c>
      <c r="C19178" t="str">
        <f>_xlfn.XLOOKUP($B19178, STANDARDS!$A:$A, STANDARDS!$B:$B,,0,2)</f>
        <v>Arroyo Fm, Clear Fork Gp</v>
      </c>
      <c r="D19178" t="s">
        <v>1060</v>
      </c>
      <c r="E19178" t="s">
        <v>2218</v>
      </c>
      <c r="J19178">
        <v>278.89999999999998</v>
      </c>
      <c r="L19178" t="s">
        <v>2564</v>
      </c>
      <c r="M19178" t="s">
        <v>2429</v>
      </c>
      <c r="P19178" t="s">
        <v>243</v>
      </c>
      <c r="Q19178">
        <v>-5</v>
      </c>
      <c r="R19178">
        <v>0.06</v>
      </c>
      <c r="V19178">
        <v>1</v>
      </c>
      <c r="W19178" t="s">
        <v>2564</v>
      </c>
      <c r="AB19178" t="s">
        <v>248</v>
      </c>
      <c r="AC19178" t="s">
        <v>2647</v>
      </c>
    </row>
    <row r="19179" spans="1:29" x14ac:dyDescent="0.3">
      <c r="A19179">
        <v>27153</v>
      </c>
      <c r="B19179" s="15" t="s">
        <v>1989</v>
      </c>
      <c r="C19179" t="str">
        <f>_xlfn.XLOOKUP($B19179, STANDARDS!$A:$A, STANDARDS!$B:$B,,0,2)</f>
        <v>Vail Fm, Clear Fork Gp</v>
      </c>
      <c r="D19179" t="s">
        <v>1060</v>
      </c>
      <c r="E19179" t="s">
        <v>2218</v>
      </c>
      <c r="J19179">
        <v>278.10000000000002</v>
      </c>
      <c r="L19179" t="s">
        <v>2564</v>
      </c>
      <c r="M19179" t="s">
        <v>2429</v>
      </c>
      <c r="P19179" t="s">
        <v>243</v>
      </c>
      <c r="Q19179">
        <v>-4.9000000000000004</v>
      </c>
      <c r="R19179">
        <v>0.06</v>
      </c>
      <c r="V19179">
        <v>1</v>
      </c>
      <c r="W19179" t="s">
        <v>2564</v>
      </c>
      <c r="AB19179" t="s">
        <v>248</v>
      </c>
      <c r="AC19179" t="s">
        <v>2647</v>
      </c>
    </row>
    <row r="19180" spans="1:29" x14ac:dyDescent="0.3">
      <c r="A19180">
        <v>27154</v>
      </c>
      <c r="B19180" s="15" t="s">
        <v>1989</v>
      </c>
      <c r="C19180" t="str">
        <f>_xlfn.XLOOKUP($B19180, STANDARDS!$A:$A, STANDARDS!$B:$B,,0,2)</f>
        <v>Vail Fm, Clear Fork Gp</v>
      </c>
      <c r="D19180" t="s">
        <v>1060</v>
      </c>
      <c r="E19180" t="s">
        <v>2218</v>
      </c>
      <c r="J19180">
        <v>278.10000000000002</v>
      </c>
      <c r="L19180" t="s">
        <v>2564</v>
      </c>
      <c r="M19180" t="s">
        <v>2429</v>
      </c>
      <c r="P19180" t="s">
        <v>243</v>
      </c>
      <c r="Q19180">
        <v>-5.0999999999999996</v>
      </c>
      <c r="R19180">
        <v>0.06</v>
      </c>
      <c r="V19180">
        <v>1</v>
      </c>
      <c r="W19180" t="s">
        <v>2564</v>
      </c>
      <c r="AB19180" t="s">
        <v>248</v>
      </c>
      <c r="AC19180" t="s">
        <v>2647</v>
      </c>
    </row>
    <row r="19181" spans="1:29" x14ac:dyDescent="0.3">
      <c r="A19181">
        <v>27155</v>
      </c>
      <c r="B19181" s="15" t="s">
        <v>1989</v>
      </c>
      <c r="C19181" t="str">
        <f>_xlfn.XLOOKUP($B19181, STANDARDS!$A:$A, STANDARDS!$B:$B,,0,2)</f>
        <v>Vail Fm, Clear Fork Gp</v>
      </c>
      <c r="D19181" t="s">
        <v>1060</v>
      </c>
      <c r="E19181" t="s">
        <v>2218</v>
      </c>
      <c r="J19181">
        <v>278.10000000000002</v>
      </c>
      <c r="L19181" t="s">
        <v>2564</v>
      </c>
      <c r="M19181" t="s">
        <v>2429</v>
      </c>
      <c r="P19181" t="s">
        <v>243</v>
      </c>
      <c r="Q19181">
        <v>-5</v>
      </c>
      <c r="R19181">
        <v>0.06</v>
      </c>
      <c r="V19181">
        <v>1</v>
      </c>
      <c r="W19181" t="s">
        <v>2564</v>
      </c>
      <c r="AB19181" t="s">
        <v>248</v>
      </c>
      <c r="AC19181" t="s">
        <v>2647</v>
      </c>
    </row>
    <row r="19182" spans="1:29" x14ac:dyDescent="0.3">
      <c r="A19182">
        <v>27156</v>
      </c>
      <c r="B19182" s="15" t="s">
        <v>1989</v>
      </c>
      <c r="C19182" t="str">
        <f>_xlfn.XLOOKUP($B19182, STANDARDS!$A:$A, STANDARDS!$B:$B,,0,2)</f>
        <v>Vail Fm, Clear Fork Gp</v>
      </c>
      <c r="D19182" t="s">
        <v>1060</v>
      </c>
      <c r="E19182" t="s">
        <v>2218</v>
      </c>
      <c r="J19182">
        <v>278.10000000000002</v>
      </c>
      <c r="L19182" t="s">
        <v>2564</v>
      </c>
      <c r="M19182" t="s">
        <v>2429</v>
      </c>
      <c r="P19182" t="s">
        <v>243</v>
      </c>
      <c r="Q19182">
        <v>-4</v>
      </c>
      <c r="R19182">
        <v>0.06</v>
      </c>
      <c r="V19182">
        <v>1</v>
      </c>
      <c r="W19182" t="s">
        <v>2564</v>
      </c>
      <c r="AB19182" t="s">
        <v>248</v>
      </c>
      <c r="AC19182" t="s">
        <v>2647</v>
      </c>
    </row>
    <row r="19183" spans="1:29" x14ac:dyDescent="0.3">
      <c r="A19183">
        <v>27157</v>
      </c>
      <c r="B19183" s="15" t="s">
        <v>1989</v>
      </c>
      <c r="C19183" t="str">
        <f>_xlfn.XLOOKUP($B19183, STANDARDS!$A:$A, STANDARDS!$B:$B,,0,2)</f>
        <v>Vail Fm, Clear Fork Gp</v>
      </c>
      <c r="D19183" t="s">
        <v>1060</v>
      </c>
      <c r="E19183" t="s">
        <v>2218</v>
      </c>
      <c r="J19183">
        <v>278.10000000000002</v>
      </c>
      <c r="L19183" t="s">
        <v>2564</v>
      </c>
      <c r="M19183" t="s">
        <v>2429</v>
      </c>
      <c r="P19183" t="s">
        <v>243</v>
      </c>
      <c r="Q19183">
        <v>-6.5</v>
      </c>
      <c r="R19183">
        <v>0.06</v>
      </c>
      <c r="V19183">
        <v>1</v>
      </c>
      <c r="W19183" t="s">
        <v>2564</v>
      </c>
      <c r="AB19183" t="s">
        <v>248</v>
      </c>
      <c r="AC19183" t="s">
        <v>2647</v>
      </c>
    </row>
    <row r="19184" spans="1:29" x14ac:dyDescent="0.3">
      <c r="A19184">
        <v>27158</v>
      </c>
      <c r="B19184" s="15" t="s">
        <v>1991</v>
      </c>
      <c r="C19184" t="str">
        <f>_xlfn.XLOOKUP($B19184, STANDARDS!$A:$A, STANDARDS!$B:$B,,0,2)</f>
        <v>Vail Fm, Clear Fork Gp</v>
      </c>
      <c r="D19184" t="s">
        <v>1060</v>
      </c>
      <c r="E19184" t="s">
        <v>2218</v>
      </c>
      <c r="J19184">
        <v>277.10000000000002</v>
      </c>
      <c r="L19184" t="s">
        <v>2564</v>
      </c>
      <c r="M19184" t="s">
        <v>2429</v>
      </c>
      <c r="P19184" t="s">
        <v>243</v>
      </c>
      <c r="Q19184">
        <v>-3.4</v>
      </c>
      <c r="R19184">
        <v>0.06</v>
      </c>
      <c r="V19184">
        <v>1</v>
      </c>
      <c r="W19184" t="s">
        <v>2564</v>
      </c>
      <c r="AB19184" t="s">
        <v>248</v>
      </c>
      <c r="AC19184" t="s">
        <v>2647</v>
      </c>
    </row>
    <row r="19185" spans="1:29" x14ac:dyDescent="0.3">
      <c r="A19185">
        <v>27159</v>
      </c>
      <c r="B19185" s="15" t="s">
        <v>1991</v>
      </c>
      <c r="C19185" t="str">
        <f>_xlfn.XLOOKUP($B19185, STANDARDS!$A:$A, STANDARDS!$B:$B,,0,2)</f>
        <v>Vail Fm, Clear Fork Gp</v>
      </c>
      <c r="D19185" t="s">
        <v>1060</v>
      </c>
      <c r="E19185" t="s">
        <v>2218</v>
      </c>
      <c r="J19185">
        <v>277.10000000000002</v>
      </c>
      <c r="L19185" t="s">
        <v>2564</v>
      </c>
      <c r="M19185" t="s">
        <v>2429</v>
      </c>
      <c r="P19185" t="s">
        <v>243</v>
      </c>
      <c r="Q19185">
        <v>-4</v>
      </c>
      <c r="R19185">
        <v>0.06</v>
      </c>
      <c r="V19185">
        <v>1</v>
      </c>
      <c r="W19185" t="s">
        <v>2564</v>
      </c>
      <c r="AB19185" t="s">
        <v>248</v>
      </c>
      <c r="AC19185" t="s">
        <v>2647</v>
      </c>
    </row>
    <row r="19186" spans="1:29" x14ac:dyDescent="0.3">
      <c r="A19186">
        <v>27160</v>
      </c>
      <c r="B19186" s="15" t="s">
        <v>1991</v>
      </c>
      <c r="C19186" t="str">
        <f>_xlfn.XLOOKUP($B19186, STANDARDS!$A:$A, STANDARDS!$B:$B,,0,2)</f>
        <v>Vail Fm, Clear Fork Gp</v>
      </c>
      <c r="D19186" t="s">
        <v>1060</v>
      </c>
      <c r="E19186" t="s">
        <v>2218</v>
      </c>
      <c r="J19186">
        <v>277.10000000000002</v>
      </c>
      <c r="L19186" t="s">
        <v>2564</v>
      </c>
      <c r="M19186" t="s">
        <v>2429</v>
      </c>
      <c r="P19186" t="s">
        <v>243</v>
      </c>
      <c r="Q19186">
        <v>-4.8</v>
      </c>
      <c r="R19186">
        <v>0.06</v>
      </c>
      <c r="V19186">
        <v>1</v>
      </c>
      <c r="W19186" t="s">
        <v>2564</v>
      </c>
      <c r="AB19186" t="s">
        <v>248</v>
      </c>
      <c r="AC19186" t="s">
        <v>2647</v>
      </c>
    </row>
    <row r="19187" spans="1:29" x14ac:dyDescent="0.3">
      <c r="A19187">
        <v>27161</v>
      </c>
      <c r="B19187" s="15" t="s">
        <v>1991</v>
      </c>
      <c r="C19187" t="str">
        <f>_xlfn.XLOOKUP($B19187, STANDARDS!$A:$A, STANDARDS!$B:$B,,0,2)</f>
        <v>Vail Fm, Clear Fork Gp</v>
      </c>
      <c r="D19187" t="s">
        <v>1060</v>
      </c>
      <c r="E19187" t="s">
        <v>2218</v>
      </c>
      <c r="J19187">
        <v>277.10000000000002</v>
      </c>
      <c r="L19187" t="s">
        <v>2564</v>
      </c>
      <c r="M19187" t="s">
        <v>2429</v>
      </c>
      <c r="P19187" t="s">
        <v>243</v>
      </c>
      <c r="Q19187">
        <v>-4.7</v>
      </c>
      <c r="R19187">
        <v>0.06</v>
      </c>
      <c r="V19187">
        <v>1</v>
      </c>
      <c r="W19187" t="s">
        <v>2564</v>
      </c>
      <c r="AB19187" t="s">
        <v>248</v>
      </c>
      <c r="AC19187" t="s">
        <v>2647</v>
      </c>
    </row>
    <row r="19188" spans="1:29" x14ac:dyDescent="0.3">
      <c r="A19188">
        <v>27162</v>
      </c>
      <c r="B19188" s="15" t="s">
        <v>1991</v>
      </c>
      <c r="C19188" t="str">
        <f>_xlfn.XLOOKUP($B19188, STANDARDS!$A:$A, STANDARDS!$B:$B,,0,2)</f>
        <v>Vail Fm, Clear Fork Gp</v>
      </c>
      <c r="D19188" t="s">
        <v>1060</v>
      </c>
      <c r="E19188" t="s">
        <v>2218</v>
      </c>
      <c r="J19188">
        <v>277.10000000000002</v>
      </c>
      <c r="L19188" t="s">
        <v>2564</v>
      </c>
      <c r="M19188" t="s">
        <v>2429</v>
      </c>
      <c r="P19188" t="s">
        <v>243</v>
      </c>
      <c r="Q19188">
        <v>-5.6</v>
      </c>
      <c r="R19188">
        <v>0.06</v>
      </c>
      <c r="V19188">
        <v>1</v>
      </c>
      <c r="W19188" t="s">
        <v>2564</v>
      </c>
      <c r="AB19188" t="s">
        <v>248</v>
      </c>
      <c r="AC19188" t="s">
        <v>2647</v>
      </c>
    </row>
    <row r="19189" spans="1:29" x14ac:dyDescent="0.3">
      <c r="A19189">
        <v>27163</v>
      </c>
      <c r="B19189" s="15" t="s">
        <v>1992</v>
      </c>
      <c r="C19189" t="str">
        <f>_xlfn.XLOOKUP($B19189, STANDARDS!$A:$A, STANDARDS!$B:$B,,0,2)</f>
        <v>Choza Fm, Clear Fork Gp</v>
      </c>
      <c r="D19189" t="s">
        <v>1060</v>
      </c>
      <c r="E19189" t="s">
        <v>2218</v>
      </c>
      <c r="J19189">
        <v>274.39999999999998</v>
      </c>
      <c r="L19189" t="s">
        <v>2564</v>
      </c>
      <c r="M19189" t="s">
        <v>2429</v>
      </c>
      <c r="P19189" t="s">
        <v>243</v>
      </c>
      <c r="Q19189">
        <v>-4.5999999999999996</v>
      </c>
      <c r="R19189">
        <v>0.06</v>
      </c>
      <c r="V19189">
        <v>1</v>
      </c>
      <c r="W19189" t="s">
        <v>2564</v>
      </c>
      <c r="AB19189" t="s">
        <v>248</v>
      </c>
      <c r="AC19189" t="s">
        <v>2647</v>
      </c>
    </row>
    <row r="19190" spans="1:29" x14ac:dyDescent="0.3">
      <c r="A19190">
        <v>27164</v>
      </c>
      <c r="B19190" s="15" t="s">
        <v>1992</v>
      </c>
      <c r="C19190" t="str">
        <f>_xlfn.XLOOKUP($B19190, STANDARDS!$A:$A, STANDARDS!$B:$B,,0,2)</f>
        <v>Choza Fm, Clear Fork Gp</v>
      </c>
      <c r="D19190" t="s">
        <v>1060</v>
      </c>
      <c r="E19190" t="s">
        <v>2218</v>
      </c>
      <c r="J19190">
        <v>274.39999999999998</v>
      </c>
      <c r="L19190" t="s">
        <v>2564</v>
      </c>
      <c r="M19190" t="s">
        <v>2429</v>
      </c>
      <c r="P19190" t="s">
        <v>243</v>
      </c>
      <c r="Q19190">
        <v>-4.9000000000000004</v>
      </c>
      <c r="R19190">
        <v>0.06</v>
      </c>
      <c r="V19190">
        <v>1</v>
      </c>
      <c r="W19190" t="s">
        <v>2564</v>
      </c>
      <c r="AB19190" t="s">
        <v>248</v>
      </c>
      <c r="AC19190" t="s">
        <v>2647</v>
      </c>
    </row>
    <row r="19191" spans="1:29" x14ac:dyDescent="0.3">
      <c r="A19191">
        <v>27165</v>
      </c>
      <c r="B19191" s="15" t="s">
        <v>1992</v>
      </c>
      <c r="C19191" t="str">
        <f>_xlfn.XLOOKUP($B19191, STANDARDS!$A:$A, STANDARDS!$B:$B,,0,2)</f>
        <v>Choza Fm, Clear Fork Gp</v>
      </c>
      <c r="D19191" t="s">
        <v>1060</v>
      </c>
      <c r="E19191" t="s">
        <v>2218</v>
      </c>
      <c r="J19191">
        <v>274.39999999999998</v>
      </c>
      <c r="L19191" t="s">
        <v>2564</v>
      </c>
      <c r="M19191" t="s">
        <v>2429</v>
      </c>
      <c r="P19191" t="s">
        <v>243</v>
      </c>
      <c r="Q19191">
        <v>-4.8</v>
      </c>
      <c r="R19191">
        <v>0.06</v>
      </c>
      <c r="V19191">
        <v>1</v>
      </c>
      <c r="W19191" t="s">
        <v>2564</v>
      </c>
      <c r="AB19191" t="s">
        <v>248</v>
      </c>
      <c r="AC19191" t="s">
        <v>2647</v>
      </c>
    </row>
    <row r="19192" spans="1:29" x14ac:dyDescent="0.3">
      <c r="A19192">
        <v>27166</v>
      </c>
      <c r="B19192" s="15" t="s">
        <v>1992</v>
      </c>
      <c r="C19192" t="str">
        <f>_xlfn.XLOOKUP($B19192, STANDARDS!$A:$A, STANDARDS!$B:$B,,0,2)</f>
        <v>Choza Fm, Clear Fork Gp</v>
      </c>
      <c r="D19192" t="s">
        <v>1060</v>
      </c>
      <c r="E19192" t="s">
        <v>2218</v>
      </c>
      <c r="J19192">
        <v>274.39999999999998</v>
      </c>
      <c r="L19192" t="s">
        <v>2564</v>
      </c>
      <c r="M19192" t="s">
        <v>2429</v>
      </c>
      <c r="P19192" t="s">
        <v>243</v>
      </c>
      <c r="Q19192">
        <v>-5.0999999999999996</v>
      </c>
      <c r="R19192">
        <v>0.06</v>
      </c>
      <c r="V19192">
        <v>1</v>
      </c>
      <c r="W19192" t="s">
        <v>2564</v>
      </c>
      <c r="AB19192" t="s">
        <v>248</v>
      </c>
      <c r="AC19192" t="s">
        <v>2647</v>
      </c>
    </row>
    <row r="19193" spans="1:29" x14ac:dyDescent="0.3">
      <c r="A19193">
        <v>27167</v>
      </c>
      <c r="B19193" s="15" t="s">
        <v>1993</v>
      </c>
      <c r="C19193" t="str">
        <f>_xlfn.XLOOKUP($B19193, STANDARDS!$A:$A, STANDARDS!$B:$B,,0,2)</f>
        <v>Markley Fm</v>
      </c>
      <c r="D19193" t="s">
        <v>1060</v>
      </c>
      <c r="E19193" t="s">
        <v>2218</v>
      </c>
      <c r="J19193">
        <v>301.3</v>
      </c>
      <c r="L19193" t="s">
        <v>2564</v>
      </c>
      <c r="M19193" t="s">
        <v>2439</v>
      </c>
      <c r="P19193" t="s">
        <v>243</v>
      </c>
      <c r="S19193">
        <v>-22.7</v>
      </c>
      <c r="T19193">
        <v>0.3</v>
      </c>
      <c r="U19193" t="s">
        <v>2311</v>
      </c>
      <c r="V19193">
        <v>1</v>
      </c>
      <c r="W19193" t="s">
        <v>2564</v>
      </c>
      <c r="AB19193" t="s">
        <v>248</v>
      </c>
      <c r="AC19193" t="s">
        <v>2647</v>
      </c>
    </row>
    <row r="19194" spans="1:29" x14ac:dyDescent="0.3">
      <c r="A19194">
        <v>27168</v>
      </c>
      <c r="B19194" s="15" t="s">
        <v>1993</v>
      </c>
      <c r="C19194" t="str">
        <f>_xlfn.XLOOKUP($B19194, STANDARDS!$A:$A, STANDARDS!$B:$B,,0,2)</f>
        <v>Markley Fm</v>
      </c>
      <c r="D19194" t="s">
        <v>1060</v>
      </c>
      <c r="E19194" t="s">
        <v>2218</v>
      </c>
      <c r="J19194">
        <v>300.8</v>
      </c>
      <c r="L19194" t="s">
        <v>2564</v>
      </c>
      <c r="M19194" t="s">
        <v>2440</v>
      </c>
      <c r="P19194" t="s">
        <v>243</v>
      </c>
      <c r="S19194">
        <v>-21</v>
      </c>
      <c r="T19194">
        <v>0.3</v>
      </c>
      <c r="U19194" t="s">
        <v>2441</v>
      </c>
      <c r="V19194">
        <v>1</v>
      </c>
      <c r="W19194" t="s">
        <v>2564</v>
      </c>
      <c r="AB19194" t="s">
        <v>248</v>
      </c>
      <c r="AC19194" t="s">
        <v>2647</v>
      </c>
    </row>
    <row r="19195" spans="1:29" x14ac:dyDescent="0.3">
      <c r="A19195">
        <v>27170</v>
      </c>
      <c r="B19195" s="15" t="s">
        <v>1993</v>
      </c>
      <c r="C19195" t="str">
        <f>_xlfn.XLOOKUP($B19195, STANDARDS!$A:$A, STANDARDS!$B:$B,,0,2)</f>
        <v>Markley Fm</v>
      </c>
      <c r="D19195" t="s">
        <v>1060</v>
      </c>
      <c r="E19195" t="s">
        <v>2218</v>
      </c>
      <c r="J19195">
        <v>300.3</v>
      </c>
      <c r="L19195" t="s">
        <v>2564</v>
      </c>
      <c r="M19195" t="s">
        <v>2440</v>
      </c>
      <c r="P19195" t="s">
        <v>243</v>
      </c>
      <c r="S19195">
        <v>-23.7</v>
      </c>
      <c r="T19195">
        <v>0.3</v>
      </c>
      <c r="U19195" t="s">
        <v>2441</v>
      </c>
      <c r="V19195">
        <v>1</v>
      </c>
      <c r="W19195" t="s">
        <v>2564</v>
      </c>
      <c r="AB19195" t="s">
        <v>248</v>
      </c>
      <c r="AC19195" t="s">
        <v>2647</v>
      </c>
    </row>
    <row r="19196" spans="1:29" x14ac:dyDescent="0.3">
      <c r="A19196">
        <v>27171</v>
      </c>
      <c r="B19196" s="15" t="s">
        <v>1993</v>
      </c>
      <c r="C19196" t="str">
        <f>_xlfn.XLOOKUP($B19196, STANDARDS!$A:$A, STANDARDS!$B:$B,,0,2)</f>
        <v>Markley Fm</v>
      </c>
      <c r="D19196" t="s">
        <v>1060</v>
      </c>
      <c r="E19196" t="s">
        <v>2218</v>
      </c>
      <c r="J19196">
        <v>300.3</v>
      </c>
      <c r="L19196" t="s">
        <v>2564</v>
      </c>
      <c r="M19196" t="s">
        <v>2440</v>
      </c>
      <c r="P19196" t="s">
        <v>243</v>
      </c>
      <c r="S19196">
        <v>-23.4</v>
      </c>
      <c r="T19196">
        <v>0.3</v>
      </c>
      <c r="U19196" t="s">
        <v>2441</v>
      </c>
      <c r="V19196">
        <v>1</v>
      </c>
      <c r="W19196" t="s">
        <v>2564</v>
      </c>
      <c r="AB19196" t="s">
        <v>248</v>
      </c>
      <c r="AC19196" t="s">
        <v>2647</v>
      </c>
    </row>
    <row r="19197" spans="1:29" x14ac:dyDescent="0.3">
      <c r="A19197">
        <v>27172</v>
      </c>
      <c r="B19197" s="15" t="s">
        <v>1993</v>
      </c>
      <c r="C19197" t="str">
        <f>_xlfn.XLOOKUP($B19197, STANDARDS!$A:$A, STANDARDS!$B:$B,,0,2)</f>
        <v>Markley Fm</v>
      </c>
      <c r="D19197" t="s">
        <v>1060</v>
      </c>
      <c r="E19197" t="s">
        <v>2218</v>
      </c>
      <c r="J19197">
        <v>300.3</v>
      </c>
      <c r="L19197" t="s">
        <v>2564</v>
      </c>
      <c r="M19197" t="s">
        <v>2440</v>
      </c>
      <c r="P19197" t="s">
        <v>243</v>
      </c>
      <c r="S19197">
        <v>-23.6</v>
      </c>
      <c r="T19197">
        <v>0.3</v>
      </c>
      <c r="U19197" t="s">
        <v>2441</v>
      </c>
      <c r="V19197">
        <v>1</v>
      </c>
      <c r="W19197" t="s">
        <v>2564</v>
      </c>
      <c r="AB19197" t="s">
        <v>248</v>
      </c>
      <c r="AC19197" t="s">
        <v>2647</v>
      </c>
    </row>
    <row r="19198" spans="1:29" x14ac:dyDescent="0.3">
      <c r="A19198">
        <v>27173</v>
      </c>
      <c r="B19198" s="15" t="s">
        <v>1993</v>
      </c>
      <c r="C19198" t="str">
        <f>_xlfn.XLOOKUP($B19198, STANDARDS!$A:$A, STANDARDS!$B:$B,,0,2)</f>
        <v>Markley Fm</v>
      </c>
      <c r="D19198" t="s">
        <v>1060</v>
      </c>
      <c r="E19198" t="s">
        <v>2218</v>
      </c>
      <c r="J19198">
        <v>300.3</v>
      </c>
      <c r="L19198" t="s">
        <v>2564</v>
      </c>
      <c r="M19198" t="s">
        <v>2440</v>
      </c>
      <c r="P19198" t="s">
        <v>243</v>
      </c>
      <c r="S19198">
        <v>-22.7</v>
      </c>
      <c r="T19198">
        <v>0.3</v>
      </c>
      <c r="U19198" t="s">
        <v>2441</v>
      </c>
      <c r="V19198">
        <v>1</v>
      </c>
      <c r="W19198" t="s">
        <v>2564</v>
      </c>
      <c r="AB19198" t="s">
        <v>248</v>
      </c>
      <c r="AC19198" t="s">
        <v>2647</v>
      </c>
    </row>
    <row r="19199" spans="1:29" x14ac:dyDescent="0.3">
      <c r="A19199">
        <v>27174</v>
      </c>
      <c r="B19199" s="15" t="s">
        <v>1993</v>
      </c>
      <c r="C19199" t="str">
        <f>_xlfn.XLOOKUP($B19199, STANDARDS!$A:$A, STANDARDS!$B:$B,,0,2)</f>
        <v>Markley Fm</v>
      </c>
      <c r="D19199" t="s">
        <v>1060</v>
      </c>
      <c r="E19199" t="s">
        <v>2218</v>
      </c>
      <c r="J19199">
        <v>300.3</v>
      </c>
      <c r="L19199" t="s">
        <v>2564</v>
      </c>
      <c r="M19199" t="s">
        <v>2440</v>
      </c>
      <c r="P19199" t="s">
        <v>243</v>
      </c>
      <c r="S19199">
        <v>-22.8</v>
      </c>
      <c r="T19199">
        <v>0.3</v>
      </c>
      <c r="U19199" t="s">
        <v>2441</v>
      </c>
      <c r="V19199">
        <v>1</v>
      </c>
      <c r="W19199" t="s">
        <v>2564</v>
      </c>
      <c r="AB19199" t="s">
        <v>248</v>
      </c>
      <c r="AC19199" t="s">
        <v>2647</v>
      </c>
    </row>
    <row r="19200" spans="1:29" x14ac:dyDescent="0.3">
      <c r="A19200">
        <v>27175</v>
      </c>
      <c r="B19200" s="15" t="s">
        <v>1993</v>
      </c>
      <c r="C19200" t="str">
        <f>_xlfn.XLOOKUP($B19200, STANDARDS!$A:$A, STANDARDS!$B:$B,,0,2)</f>
        <v>Markley Fm</v>
      </c>
      <c r="D19200" t="s">
        <v>1060</v>
      </c>
      <c r="E19200" t="s">
        <v>2218</v>
      </c>
      <c r="J19200">
        <v>300.3</v>
      </c>
      <c r="L19200" t="s">
        <v>2564</v>
      </c>
      <c r="M19200" t="s">
        <v>2440</v>
      </c>
      <c r="P19200" t="s">
        <v>243</v>
      </c>
      <c r="S19200">
        <v>-24.3</v>
      </c>
      <c r="T19200">
        <v>0.3</v>
      </c>
      <c r="U19200" t="s">
        <v>2441</v>
      </c>
      <c r="V19200">
        <v>1</v>
      </c>
      <c r="W19200" t="s">
        <v>2564</v>
      </c>
      <c r="AB19200" t="s">
        <v>248</v>
      </c>
      <c r="AC19200" t="s">
        <v>2647</v>
      </c>
    </row>
    <row r="19201" spans="1:29" x14ac:dyDescent="0.3">
      <c r="A19201">
        <v>27176</v>
      </c>
      <c r="B19201" s="15" t="s">
        <v>1993</v>
      </c>
      <c r="C19201" t="str">
        <f>_xlfn.XLOOKUP($B19201, STANDARDS!$A:$A, STANDARDS!$B:$B,,0,2)</f>
        <v>Markley Fm</v>
      </c>
      <c r="D19201" t="s">
        <v>1060</v>
      </c>
      <c r="E19201" t="s">
        <v>2218</v>
      </c>
      <c r="J19201">
        <v>300.3</v>
      </c>
      <c r="L19201" t="s">
        <v>2564</v>
      </c>
      <c r="M19201" t="s">
        <v>2440</v>
      </c>
      <c r="P19201" t="s">
        <v>243</v>
      </c>
      <c r="S19201">
        <v>-22.3</v>
      </c>
      <c r="T19201">
        <v>0.3</v>
      </c>
      <c r="U19201" t="s">
        <v>2441</v>
      </c>
      <c r="V19201">
        <v>1</v>
      </c>
      <c r="W19201" t="s">
        <v>2564</v>
      </c>
      <c r="AB19201" t="s">
        <v>248</v>
      </c>
      <c r="AC19201" t="s">
        <v>2647</v>
      </c>
    </row>
    <row r="19202" spans="1:29" x14ac:dyDescent="0.3">
      <c r="A19202">
        <v>27177</v>
      </c>
      <c r="B19202" s="15" t="s">
        <v>1993</v>
      </c>
      <c r="C19202" t="str">
        <f>_xlfn.XLOOKUP($B19202, STANDARDS!$A:$A, STANDARDS!$B:$B,,0,2)</f>
        <v>Markley Fm</v>
      </c>
      <c r="D19202" t="s">
        <v>1060</v>
      </c>
      <c r="E19202" t="s">
        <v>2218</v>
      </c>
      <c r="J19202">
        <v>300.3</v>
      </c>
      <c r="L19202" t="s">
        <v>2564</v>
      </c>
      <c r="M19202" t="s">
        <v>2440</v>
      </c>
      <c r="P19202" t="s">
        <v>243</v>
      </c>
      <c r="S19202">
        <v>-23</v>
      </c>
      <c r="T19202">
        <v>0.3</v>
      </c>
      <c r="U19202" t="s">
        <v>2441</v>
      </c>
      <c r="V19202">
        <v>1</v>
      </c>
      <c r="W19202" t="s">
        <v>2564</v>
      </c>
      <c r="AB19202" t="s">
        <v>248</v>
      </c>
      <c r="AC19202" t="s">
        <v>2647</v>
      </c>
    </row>
    <row r="19203" spans="1:29" x14ac:dyDescent="0.3">
      <c r="A19203">
        <v>27178</v>
      </c>
      <c r="B19203" s="15" t="s">
        <v>1993</v>
      </c>
      <c r="C19203" t="str">
        <f>_xlfn.XLOOKUP($B19203, STANDARDS!$A:$A, STANDARDS!$B:$B,,0,2)</f>
        <v>Markley Fm</v>
      </c>
      <c r="D19203" t="s">
        <v>1060</v>
      </c>
      <c r="E19203" t="s">
        <v>2218</v>
      </c>
      <c r="J19203">
        <v>300.3</v>
      </c>
      <c r="L19203" t="s">
        <v>2564</v>
      </c>
      <c r="M19203" t="s">
        <v>2442</v>
      </c>
      <c r="P19203" t="s">
        <v>243</v>
      </c>
      <c r="S19203">
        <v>-23.4</v>
      </c>
      <c r="T19203">
        <v>0.3</v>
      </c>
      <c r="U19203" t="s">
        <v>2307</v>
      </c>
      <c r="V19203">
        <v>1</v>
      </c>
      <c r="W19203" t="s">
        <v>2564</v>
      </c>
      <c r="AB19203" t="s">
        <v>248</v>
      </c>
      <c r="AC19203" t="s">
        <v>2647</v>
      </c>
    </row>
    <row r="19204" spans="1:29" x14ac:dyDescent="0.3">
      <c r="A19204">
        <v>27179</v>
      </c>
      <c r="B19204" s="15" t="s">
        <v>1993</v>
      </c>
      <c r="C19204" t="str">
        <f>_xlfn.XLOOKUP($B19204, STANDARDS!$A:$A, STANDARDS!$B:$B,,0,2)</f>
        <v>Markley Fm</v>
      </c>
      <c r="D19204" t="s">
        <v>1060</v>
      </c>
      <c r="E19204" t="s">
        <v>2218</v>
      </c>
      <c r="J19204">
        <v>300.3</v>
      </c>
      <c r="L19204" t="s">
        <v>2564</v>
      </c>
      <c r="M19204" t="s">
        <v>2440</v>
      </c>
      <c r="P19204" t="s">
        <v>243</v>
      </c>
      <c r="S19204">
        <v>-23.8</v>
      </c>
      <c r="T19204">
        <v>0.3</v>
      </c>
      <c r="U19204" t="s">
        <v>2441</v>
      </c>
      <c r="V19204">
        <v>1</v>
      </c>
      <c r="W19204" t="s">
        <v>2564</v>
      </c>
      <c r="AB19204" t="s">
        <v>248</v>
      </c>
      <c r="AC19204" t="s">
        <v>2647</v>
      </c>
    </row>
    <row r="19205" spans="1:29" x14ac:dyDescent="0.3">
      <c r="A19205">
        <v>27180</v>
      </c>
      <c r="B19205" s="15" t="s">
        <v>1993</v>
      </c>
      <c r="C19205" t="str">
        <f>_xlfn.XLOOKUP($B19205, STANDARDS!$A:$A, STANDARDS!$B:$B,,0,2)</f>
        <v>Markley Fm</v>
      </c>
      <c r="D19205" t="s">
        <v>1060</v>
      </c>
      <c r="E19205" t="s">
        <v>2218</v>
      </c>
      <c r="J19205">
        <v>300.3</v>
      </c>
      <c r="L19205" t="s">
        <v>2564</v>
      </c>
      <c r="M19205" t="s">
        <v>2442</v>
      </c>
      <c r="P19205" t="s">
        <v>243</v>
      </c>
      <c r="S19205">
        <v>-23.2</v>
      </c>
      <c r="T19205">
        <v>0.3</v>
      </c>
      <c r="U19205" t="s">
        <v>2307</v>
      </c>
      <c r="V19205">
        <v>1</v>
      </c>
      <c r="W19205" t="s">
        <v>2564</v>
      </c>
      <c r="AB19205" t="s">
        <v>248</v>
      </c>
      <c r="AC19205" t="s">
        <v>2647</v>
      </c>
    </row>
    <row r="19206" spans="1:29" x14ac:dyDescent="0.3">
      <c r="A19206">
        <v>27181</v>
      </c>
      <c r="B19206" s="15" t="s">
        <v>1993</v>
      </c>
      <c r="C19206" t="str">
        <f>_xlfn.XLOOKUP($B19206, STANDARDS!$A:$A, STANDARDS!$B:$B,,0,2)</f>
        <v>Markley Fm</v>
      </c>
      <c r="D19206" t="s">
        <v>1060</v>
      </c>
      <c r="E19206" t="s">
        <v>2218</v>
      </c>
      <c r="J19206">
        <v>300.3</v>
      </c>
      <c r="L19206" t="s">
        <v>2564</v>
      </c>
      <c r="M19206" t="s">
        <v>2440</v>
      </c>
      <c r="P19206" t="s">
        <v>243</v>
      </c>
      <c r="S19206">
        <v>-21.3</v>
      </c>
      <c r="T19206">
        <v>0.3</v>
      </c>
      <c r="U19206" t="s">
        <v>2441</v>
      </c>
      <c r="V19206">
        <v>1</v>
      </c>
      <c r="W19206" t="s">
        <v>2564</v>
      </c>
      <c r="AB19206" t="s">
        <v>248</v>
      </c>
      <c r="AC19206" t="s">
        <v>2647</v>
      </c>
    </row>
    <row r="19207" spans="1:29" x14ac:dyDescent="0.3">
      <c r="A19207">
        <v>27182</v>
      </c>
      <c r="B19207" s="15" t="s">
        <v>1993</v>
      </c>
      <c r="C19207" t="str">
        <f>_xlfn.XLOOKUP($B19207, STANDARDS!$A:$A, STANDARDS!$B:$B,,0,2)</f>
        <v>Markley Fm</v>
      </c>
      <c r="D19207" t="s">
        <v>1060</v>
      </c>
      <c r="E19207" t="s">
        <v>2218</v>
      </c>
      <c r="J19207">
        <v>300.3</v>
      </c>
      <c r="L19207" t="s">
        <v>2564</v>
      </c>
      <c r="M19207" t="s">
        <v>2440</v>
      </c>
      <c r="P19207" t="s">
        <v>243</v>
      </c>
      <c r="S19207">
        <v>-22.4</v>
      </c>
      <c r="T19207">
        <v>0.3</v>
      </c>
      <c r="U19207" t="s">
        <v>2441</v>
      </c>
      <c r="V19207">
        <v>1</v>
      </c>
      <c r="W19207" t="s">
        <v>2564</v>
      </c>
      <c r="AB19207" t="s">
        <v>248</v>
      </c>
      <c r="AC19207" t="s">
        <v>2647</v>
      </c>
    </row>
    <row r="19208" spans="1:29" x14ac:dyDescent="0.3">
      <c r="A19208">
        <v>27183</v>
      </c>
      <c r="B19208" s="15" t="s">
        <v>1993</v>
      </c>
      <c r="C19208" t="str">
        <f>_xlfn.XLOOKUP($B19208, STANDARDS!$A:$A, STANDARDS!$B:$B,,0,2)</f>
        <v>Markley Fm</v>
      </c>
      <c r="D19208" t="s">
        <v>1060</v>
      </c>
      <c r="E19208" t="s">
        <v>2218</v>
      </c>
      <c r="J19208">
        <v>300.3</v>
      </c>
      <c r="L19208" t="s">
        <v>2564</v>
      </c>
      <c r="M19208" t="s">
        <v>2352</v>
      </c>
      <c r="P19208" t="s">
        <v>243</v>
      </c>
      <c r="S19208">
        <v>-23.8</v>
      </c>
      <c r="T19208">
        <v>0.3</v>
      </c>
      <c r="U19208" t="s">
        <v>2307</v>
      </c>
      <c r="V19208">
        <v>1</v>
      </c>
      <c r="W19208" t="s">
        <v>2564</v>
      </c>
      <c r="AB19208" t="s">
        <v>248</v>
      </c>
      <c r="AC19208" t="s">
        <v>2647</v>
      </c>
    </row>
    <row r="19209" spans="1:29" x14ac:dyDescent="0.3">
      <c r="A19209">
        <v>27184</v>
      </c>
      <c r="B19209" s="15" t="s">
        <v>1993</v>
      </c>
      <c r="C19209" t="str">
        <f>_xlfn.XLOOKUP($B19209, STANDARDS!$A:$A, STANDARDS!$B:$B,,0,2)</f>
        <v>Markley Fm</v>
      </c>
      <c r="D19209" t="s">
        <v>1060</v>
      </c>
      <c r="E19209" t="s">
        <v>2218</v>
      </c>
      <c r="J19209">
        <v>300.3</v>
      </c>
      <c r="L19209" t="s">
        <v>2564</v>
      </c>
      <c r="M19209" t="s">
        <v>2440</v>
      </c>
      <c r="P19209" t="s">
        <v>243</v>
      </c>
      <c r="S19209">
        <v>-22.1</v>
      </c>
      <c r="T19209">
        <v>0.3</v>
      </c>
      <c r="U19209" t="s">
        <v>2441</v>
      </c>
      <c r="V19209">
        <v>1</v>
      </c>
      <c r="W19209" t="s">
        <v>2564</v>
      </c>
      <c r="AB19209" t="s">
        <v>248</v>
      </c>
      <c r="AC19209" t="s">
        <v>2647</v>
      </c>
    </row>
    <row r="19210" spans="1:29" x14ac:dyDescent="0.3">
      <c r="A19210">
        <v>27185</v>
      </c>
      <c r="B19210" s="15" t="s">
        <v>1993</v>
      </c>
      <c r="C19210" t="str">
        <f>_xlfn.XLOOKUP($B19210, STANDARDS!$A:$A, STANDARDS!$B:$B,,0,2)</f>
        <v>Markley Fm</v>
      </c>
      <c r="D19210" t="s">
        <v>1060</v>
      </c>
      <c r="E19210" t="s">
        <v>2218</v>
      </c>
      <c r="J19210">
        <v>300.3</v>
      </c>
      <c r="L19210" t="s">
        <v>2564</v>
      </c>
      <c r="M19210" t="s">
        <v>2352</v>
      </c>
      <c r="P19210" t="s">
        <v>243</v>
      </c>
      <c r="S19210">
        <v>-23.9</v>
      </c>
      <c r="T19210">
        <v>0.3</v>
      </c>
      <c r="U19210" t="s">
        <v>2307</v>
      </c>
      <c r="V19210">
        <v>1</v>
      </c>
      <c r="W19210" t="s">
        <v>2564</v>
      </c>
      <c r="AB19210" t="s">
        <v>248</v>
      </c>
      <c r="AC19210" t="s">
        <v>2647</v>
      </c>
    </row>
    <row r="19211" spans="1:29" x14ac:dyDescent="0.3">
      <c r="A19211">
        <v>27186</v>
      </c>
      <c r="B19211" s="15" t="s">
        <v>1993</v>
      </c>
      <c r="C19211" t="str">
        <f>_xlfn.XLOOKUP($B19211, STANDARDS!$A:$A, STANDARDS!$B:$B,,0,2)</f>
        <v>Markley Fm</v>
      </c>
      <c r="D19211" t="s">
        <v>1060</v>
      </c>
      <c r="E19211" t="s">
        <v>2218</v>
      </c>
      <c r="J19211">
        <v>300.3</v>
      </c>
      <c r="L19211" t="s">
        <v>2564</v>
      </c>
      <c r="M19211" t="s">
        <v>2440</v>
      </c>
      <c r="P19211" t="s">
        <v>243</v>
      </c>
      <c r="S19211">
        <v>-22.7</v>
      </c>
      <c r="T19211">
        <v>0.3</v>
      </c>
      <c r="U19211" t="s">
        <v>2441</v>
      </c>
      <c r="V19211">
        <v>1</v>
      </c>
      <c r="W19211" t="s">
        <v>2564</v>
      </c>
      <c r="AB19211" t="s">
        <v>248</v>
      </c>
      <c r="AC19211" t="s">
        <v>2647</v>
      </c>
    </row>
    <row r="19212" spans="1:29" x14ac:dyDescent="0.3">
      <c r="A19212">
        <v>27187</v>
      </c>
      <c r="B19212" s="15" t="s">
        <v>1993</v>
      </c>
      <c r="C19212" t="str">
        <f>_xlfn.XLOOKUP($B19212, STANDARDS!$A:$A, STANDARDS!$B:$B,,0,2)</f>
        <v>Markley Fm</v>
      </c>
      <c r="D19212" t="s">
        <v>1060</v>
      </c>
      <c r="E19212" t="s">
        <v>2218</v>
      </c>
      <c r="J19212">
        <v>300.3</v>
      </c>
      <c r="L19212" t="s">
        <v>2564</v>
      </c>
      <c r="M19212" t="s">
        <v>2443</v>
      </c>
      <c r="P19212" t="s">
        <v>243</v>
      </c>
      <c r="S19212">
        <v>-21.2</v>
      </c>
      <c r="T19212">
        <v>0.3</v>
      </c>
      <c r="U19212" t="s">
        <v>2307</v>
      </c>
      <c r="V19212">
        <v>1</v>
      </c>
      <c r="W19212" t="s">
        <v>2564</v>
      </c>
      <c r="AB19212" t="s">
        <v>248</v>
      </c>
      <c r="AC19212" t="s">
        <v>2647</v>
      </c>
    </row>
    <row r="19213" spans="1:29" x14ac:dyDescent="0.3">
      <c r="A19213">
        <v>27188</v>
      </c>
      <c r="B19213" s="15" t="s">
        <v>1993</v>
      </c>
      <c r="C19213" t="str">
        <f>_xlfn.XLOOKUP($B19213, STANDARDS!$A:$A, STANDARDS!$B:$B,,0,2)</f>
        <v>Markley Fm</v>
      </c>
      <c r="D19213" t="s">
        <v>1060</v>
      </c>
      <c r="E19213" t="s">
        <v>2218</v>
      </c>
      <c r="J19213">
        <v>300.3</v>
      </c>
      <c r="L19213" t="s">
        <v>2564</v>
      </c>
      <c r="M19213" t="s">
        <v>2440</v>
      </c>
      <c r="P19213" t="s">
        <v>243</v>
      </c>
      <c r="S19213">
        <v>-22.3</v>
      </c>
      <c r="T19213">
        <v>0.3</v>
      </c>
      <c r="U19213" t="s">
        <v>2441</v>
      </c>
      <c r="V19213">
        <v>1</v>
      </c>
      <c r="W19213" t="s">
        <v>2564</v>
      </c>
      <c r="AB19213" t="s">
        <v>248</v>
      </c>
      <c r="AC19213" t="s">
        <v>2647</v>
      </c>
    </row>
    <row r="19214" spans="1:29" x14ac:dyDescent="0.3">
      <c r="A19214">
        <v>27189</v>
      </c>
      <c r="B19214" s="15" t="s">
        <v>1993</v>
      </c>
      <c r="C19214" t="str">
        <f>_xlfn.XLOOKUP($B19214, STANDARDS!$A:$A, STANDARDS!$B:$B,,0,2)</f>
        <v>Markley Fm</v>
      </c>
      <c r="D19214" t="s">
        <v>1060</v>
      </c>
      <c r="E19214" t="s">
        <v>2218</v>
      </c>
      <c r="J19214">
        <v>300.3</v>
      </c>
      <c r="L19214" t="s">
        <v>2564</v>
      </c>
      <c r="M19214" t="s">
        <v>2440</v>
      </c>
      <c r="P19214" t="s">
        <v>243</v>
      </c>
      <c r="S19214">
        <v>-22.9</v>
      </c>
      <c r="T19214">
        <v>0.3</v>
      </c>
      <c r="U19214" t="s">
        <v>2441</v>
      </c>
      <c r="V19214">
        <v>1</v>
      </c>
      <c r="W19214" t="s">
        <v>2564</v>
      </c>
      <c r="AB19214" t="s">
        <v>248</v>
      </c>
      <c r="AC19214" t="s">
        <v>2647</v>
      </c>
    </row>
    <row r="19215" spans="1:29" x14ac:dyDescent="0.3">
      <c r="A19215">
        <v>27190</v>
      </c>
      <c r="B19215" s="15" t="s">
        <v>1993</v>
      </c>
      <c r="C19215" t="str">
        <f>_xlfn.XLOOKUP($B19215, STANDARDS!$A:$A, STANDARDS!$B:$B,,0,2)</f>
        <v>Markley Fm</v>
      </c>
      <c r="D19215" t="s">
        <v>1060</v>
      </c>
      <c r="E19215" t="s">
        <v>2218</v>
      </c>
      <c r="J19215">
        <v>300.3</v>
      </c>
      <c r="L19215" t="s">
        <v>2564</v>
      </c>
      <c r="M19215" t="s">
        <v>2440</v>
      </c>
      <c r="P19215" t="s">
        <v>243</v>
      </c>
      <c r="S19215">
        <v>-23.5</v>
      </c>
      <c r="T19215">
        <v>0.3</v>
      </c>
      <c r="U19215" t="s">
        <v>2441</v>
      </c>
      <c r="V19215">
        <v>1</v>
      </c>
      <c r="W19215" t="s">
        <v>2564</v>
      </c>
      <c r="AB19215" t="s">
        <v>248</v>
      </c>
      <c r="AC19215" t="s">
        <v>2647</v>
      </c>
    </row>
    <row r="19216" spans="1:29" x14ac:dyDescent="0.3">
      <c r="A19216">
        <v>27191</v>
      </c>
      <c r="B19216" s="15" t="s">
        <v>1993</v>
      </c>
      <c r="C19216" t="str">
        <f>_xlfn.XLOOKUP($B19216, STANDARDS!$A:$A, STANDARDS!$B:$B,,0,2)</f>
        <v>Markley Fm</v>
      </c>
      <c r="D19216" t="s">
        <v>1060</v>
      </c>
      <c r="E19216" t="s">
        <v>2218</v>
      </c>
      <c r="J19216">
        <v>300.3</v>
      </c>
      <c r="L19216" t="s">
        <v>2564</v>
      </c>
      <c r="M19216" t="s">
        <v>2443</v>
      </c>
      <c r="P19216" t="s">
        <v>243</v>
      </c>
      <c r="S19216">
        <v>-21.8</v>
      </c>
      <c r="T19216">
        <v>0.3</v>
      </c>
      <c r="U19216" t="s">
        <v>2307</v>
      </c>
      <c r="V19216">
        <v>1</v>
      </c>
      <c r="W19216" t="s">
        <v>2564</v>
      </c>
      <c r="AB19216" t="s">
        <v>248</v>
      </c>
      <c r="AC19216" t="s">
        <v>2647</v>
      </c>
    </row>
    <row r="19217" spans="1:29" x14ac:dyDescent="0.3">
      <c r="A19217">
        <v>27192</v>
      </c>
      <c r="B19217" s="15" t="s">
        <v>1993</v>
      </c>
      <c r="C19217" t="str">
        <f>_xlfn.XLOOKUP($B19217, STANDARDS!$A:$A, STANDARDS!$B:$B,,0,2)</f>
        <v>Markley Fm</v>
      </c>
      <c r="D19217" t="s">
        <v>1060</v>
      </c>
      <c r="E19217" t="s">
        <v>2218</v>
      </c>
      <c r="J19217">
        <v>300.3</v>
      </c>
      <c r="L19217" t="s">
        <v>2564</v>
      </c>
      <c r="M19217" t="s">
        <v>2443</v>
      </c>
      <c r="P19217" t="s">
        <v>243</v>
      </c>
      <c r="S19217">
        <v>-22.4</v>
      </c>
      <c r="T19217">
        <v>0.3</v>
      </c>
      <c r="U19217" t="s">
        <v>2307</v>
      </c>
      <c r="V19217">
        <v>1</v>
      </c>
      <c r="W19217" t="s">
        <v>2564</v>
      </c>
      <c r="AB19217" t="s">
        <v>248</v>
      </c>
      <c r="AC19217" t="s">
        <v>2647</v>
      </c>
    </row>
    <row r="19218" spans="1:29" x14ac:dyDescent="0.3">
      <c r="A19218">
        <v>27193</v>
      </c>
      <c r="B19218" s="15" t="s">
        <v>1993</v>
      </c>
      <c r="C19218" t="str">
        <f>_xlfn.XLOOKUP($B19218, STANDARDS!$A:$A, STANDARDS!$B:$B,,0,2)</f>
        <v>Markley Fm</v>
      </c>
      <c r="D19218" t="s">
        <v>1060</v>
      </c>
      <c r="E19218" t="s">
        <v>2218</v>
      </c>
      <c r="J19218">
        <v>298.60000000000002</v>
      </c>
      <c r="L19218" t="s">
        <v>2564</v>
      </c>
      <c r="M19218" t="s">
        <v>2443</v>
      </c>
      <c r="P19218" t="s">
        <v>243</v>
      </c>
      <c r="S19218">
        <v>-23.5</v>
      </c>
      <c r="T19218">
        <v>0.3</v>
      </c>
      <c r="U19218" t="s">
        <v>2307</v>
      </c>
      <c r="V19218">
        <v>1</v>
      </c>
      <c r="W19218" t="s">
        <v>2564</v>
      </c>
      <c r="AB19218" t="s">
        <v>248</v>
      </c>
      <c r="AC19218" t="s">
        <v>2647</v>
      </c>
    </row>
    <row r="19219" spans="1:29" x14ac:dyDescent="0.3">
      <c r="A19219">
        <v>27194</v>
      </c>
      <c r="B19219" s="15" t="s">
        <v>1993</v>
      </c>
      <c r="C19219" t="str">
        <f>_xlfn.XLOOKUP($B19219, STANDARDS!$A:$A, STANDARDS!$B:$B,,0,2)</f>
        <v>Markley Fm</v>
      </c>
      <c r="D19219" t="s">
        <v>1060</v>
      </c>
      <c r="E19219" t="s">
        <v>2218</v>
      </c>
      <c r="J19219">
        <v>298.5</v>
      </c>
      <c r="L19219" t="s">
        <v>2564</v>
      </c>
      <c r="M19219" t="s">
        <v>2440</v>
      </c>
      <c r="P19219" t="s">
        <v>243</v>
      </c>
      <c r="S19219">
        <v>-22.9</v>
      </c>
      <c r="T19219">
        <v>0.3</v>
      </c>
      <c r="U19219" t="s">
        <v>2441</v>
      </c>
      <c r="V19219">
        <v>1</v>
      </c>
      <c r="W19219" t="s">
        <v>2564</v>
      </c>
      <c r="AB19219" t="s">
        <v>248</v>
      </c>
      <c r="AC19219" t="s">
        <v>2647</v>
      </c>
    </row>
    <row r="19220" spans="1:29" x14ac:dyDescent="0.3">
      <c r="A19220">
        <v>27195</v>
      </c>
      <c r="B19220" s="15" t="s">
        <v>1993</v>
      </c>
      <c r="C19220" t="str">
        <f>_xlfn.XLOOKUP($B19220, STANDARDS!$A:$A, STANDARDS!$B:$B,,0,2)</f>
        <v>Markley Fm</v>
      </c>
      <c r="D19220" t="s">
        <v>1060</v>
      </c>
      <c r="E19220" t="s">
        <v>2218</v>
      </c>
      <c r="J19220">
        <v>298.5</v>
      </c>
      <c r="L19220" t="s">
        <v>2564</v>
      </c>
      <c r="M19220" t="s">
        <v>2440</v>
      </c>
      <c r="P19220" t="s">
        <v>243</v>
      </c>
      <c r="S19220">
        <v>-22.7</v>
      </c>
      <c r="T19220">
        <v>0.3</v>
      </c>
      <c r="U19220" t="s">
        <v>2441</v>
      </c>
      <c r="V19220">
        <v>1</v>
      </c>
      <c r="W19220" t="s">
        <v>2564</v>
      </c>
      <c r="AB19220" t="s">
        <v>248</v>
      </c>
      <c r="AC19220" t="s">
        <v>2647</v>
      </c>
    </row>
    <row r="19221" spans="1:29" x14ac:dyDescent="0.3">
      <c r="A19221">
        <v>27196</v>
      </c>
      <c r="B19221" s="15" t="s">
        <v>1993</v>
      </c>
      <c r="C19221" t="str">
        <f>_xlfn.XLOOKUP($B19221, STANDARDS!$A:$A, STANDARDS!$B:$B,,0,2)</f>
        <v>Markley Fm</v>
      </c>
      <c r="D19221" t="s">
        <v>1060</v>
      </c>
      <c r="E19221" t="s">
        <v>2218</v>
      </c>
      <c r="J19221">
        <v>298.5</v>
      </c>
      <c r="L19221" t="s">
        <v>2564</v>
      </c>
      <c r="M19221" t="s">
        <v>2440</v>
      </c>
      <c r="P19221" t="s">
        <v>243</v>
      </c>
      <c r="S19221">
        <v>-23</v>
      </c>
      <c r="T19221">
        <v>0.3</v>
      </c>
      <c r="U19221" t="s">
        <v>2441</v>
      </c>
      <c r="V19221">
        <v>1</v>
      </c>
      <c r="W19221" t="s">
        <v>2564</v>
      </c>
      <c r="AB19221" t="s">
        <v>248</v>
      </c>
      <c r="AC19221" t="s">
        <v>2647</v>
      </c>
    </row>
    <row r="19222" spans="1:29" x14ac:dyDescent="0.3">
      <c r="A19222">
        <v>27197</v>
      </c>
      <c r="B19222" s="15" t="s">
        <v>1993</v>
      </c>
      <c r="C19222" t="str">
        <f>_xlfn.XLOOKUP($B19222, STANDARDS!$A:$A, STANDARDS!$B:$B,,0,2)</f>
        <v>Markley Fm</v>
      </c>
      <c r="D19222" t="s">
        <v>1060</v>
      </c>
      <c r="E19222" t="s">
        <v>2218</v>
      </c>
      <c r="J19222">
        <v>298.2</v>
      </c>
      <c r="L19222" t="s">
        <v>2564</v>
      </c>
      <c r="M19222" t="s">
        <v>2440</v>
      </c>
      <c r="P19222" t="s">
        <v>243</v>
      </c>
      <c r="S19222">
        <v>-22.2</v>
      </c>
      <c r="T19222">
        <v>0.3</v>
      </c>
      <c r="U19222" t="s">
        <v>2441</v>
      </c>
      <c r="V19222">
        <v>1</v>
      </c>
      <c r="W19222" t="s">
        <v>2564</v>
      </c>
      <c r="AB19222" t="s">
        <v>248</v>
      </c>
      <c r="AC19222" t="s">
        <v>2647</v>
      </c>
    </row>
    <row r="19223" spans="1:29" x14ac:dyDescent="0.3">
      <c r="A19223">
        <v>27198</v>
      </c>
      <c r="B19223" s="15" t="s">
        <v>1993</v>
      </c>
      <c r="C19223" t="str">
        <f>_xlfn.XLOOKUP($B19223, STANDARDS!$A:$A, STANDARDS!$B:$B,,0,2)</f>
        <v>Markley Fm</v>
      </c>
      <c r="D19223" t="s">
        <v>1060</v>
      </c>
      <c r="E19223" t="s">
        <v>2218</v>
      </c>
      <c r="J19223">
        <v>298.3</v>
      </c>
      <c r="L19223" t="s">
        <v>2564</v>
      </c>
      <c r="M19223" t="s">
        <v>2440</v>
      </c>
      <c r="P19223" t="s">
        <v>243</v>
      </c>
      <c r="S19223">
        <v>-22.5</v>
      </c>
      <c r="T19223">
        <v>0.3</v>
      </c>
      <c r="U19223" t="s">
        <v>2441</v>
      </c>
      <c r="V19223">
        <v>1</v>
      </c>
      <c r="W19223" t="s">
        <v>2564</v>
      </c>
      <c r="AB19223" t="s">
        <v>248</v>
      </c>
      <c r="AC19223" t="s">
        <v>2647</v>
      </c>
    </row>
    <row r="19224" spans="1:29" x14ac:dyDescent="0.3">
      <c r="A19224">
        <v>27199</v>
      </c>
      <c r="B19224" s="15" t="s">
        <v>1995</v>
      </c>
      <c r="C19224" t="str">
        <f>_xlfn.XLOOKUP($B19224, STANDARDS!$A:$A, STANDARDS!$B:$B,,0,2)</f>
        <v>Archer City Fm</v>
      </c>
      <c r="D19224" t="s">
        <v>1060</v>
      </c>
      <c r="E19224" t="s">
        <v>2218</v>
      </c>
      <c r="J19224">
        <v>297.10000000000002</v>
      </c>
      <c r="L19224" t="s">
        <v>2564</v>
      </c>
      <c r="M19224" t="s">
        <v>2440</v>
      </c>
      <c r="P19224" t="s">
        <v>243</v>
      </c>
      <c r="S19224">
        <v>-19.8</v>
      </c>
      <c r="T19224">
        <v>0.3</v>
      </c>
      <c r="U19224" t="s">
        <v>2441</v>
      </c>
      <c r="V19224">
        <v>1</v>
      </c>
      <c r="W19224" t="s">
        <v>2564</v>
      </c>
      <c r="AB19224" t="s">
        <v>248</v>
      </c>
      <c r="AC19224" t="s">
        <v>2647</v>
      </c>
    </row>
    <row r="19225" spans="1:29" x14ac:dyDescent="0.3">
      <c r="A19225">
        <v>27200</v>
      </c>
      <c r="B19225" s="15" t="s">
        <v>1995</v>
      </c>
      <c r="C19225" t="str">
        <f>_xlfn.XLOOKUP($B19225, STANDARDS!$A:$A, STANDARDS!$B:$B,,0,2)</f>
        <v>Archer City Fm</v>
      </c>
      <c r="D19225" t="s">
        <v>1060</v>
      </c>
      <c r="E19225" t="s">
        <v>2218</v>
      </c>
      <c r="J19225">
        <v>296.10000000000002</v>
      </c>
      <c r="L19225" t="s">
        <v>2564</v>
      </c>
      <c r="M19225" t="s">
        <v>2429</v>
      </c>
      <c r="P19225" t="s">
        <v>243</v>
      </c>
      <c r="S19225">
        <v>-21.7</v>
      </c>
      <c r="T19225">
        <v>0.3</v>
      </c>
      <c r="U19225" t="s">
        <v>2307</v>
      </c>
      <c r="V19225">
        <v>1</v>
      </c>
      <c r="W19225" t="s">
        <v>2564</v>
      </c>
      <c r="AB19225" t="s">
        <v>248</v>
      </c>
      <c r="AC19225" t="s">
        <v>2647</v>
      </c>
    </row>
    <row r="19226" spans="1:29" x14ac:dyDescent="0.3">
      <c r="A19226">
        <v>27201</v>
      </c>
      <c r="B19226" s="15" t="s">
        <v>1995</v>
      </c>
      <c r="C19226" t="str">
        <f>_xlfn.XLOOKUP($B19226, STANDARDS!$A:$A, STANDARDS!$B:$B,,0,2)</f>
        <v>Archer City Fm</v>
      </c>
      <c r="D19226" t="s">
        <v>1060</v>
      </c>
      <c r="E19226" t="s">
        <v>2218</v>
      </c>
      <c r="J19226">
        <v>296.10000000000002</v>
      </c>
      <c r="L19226" t="s">
        <v>2564</v>
      </c>
      <c r="M19226" t="s">
        <v>2444</v>
      </c>
      <c r="P19226" t="s">
        <v>243</v>
      </c>
      <c r="S19226">
        <v>-20.6</v>
      </c>
      <c r="T19226">
        <v>0.3</v>
      </c>
      <c r="U19226" t="s">
        <v>2445</v>
      </c>
      <c r="V19226">
        <v>1</v>
      </c>
      <c r="W19226" t="s">
        <v>2564</v>
      </c>
      <c r="AB19226" t="s">
        <v>248</v>
      </c>
      <c r="AC19226" t="s">
        <v>2647</v>
      </c>
    </row>
    <row r="19227" spans="1:29" x14ac:dyDescent="0.3">
      <c r="A19227">
        <v>27202</v>
      </c>
      <c r="B19227" s="15" t="s">
        <v>1995</v>
      </c>
      <c r="C19227" t="str">
        <f>_xlfn.XLOOKUP($B19227, STANDARDS!$A:$A, STANDARDS!$B:$B,,0,2)</f>
        <v>Archer City Fm</v>
      </c>
      <c r="D19227" t="s">
        <v>1060</v>
      </c>
      <c r="E19227" t="s">
        <v>2218</v>
      </c>
      <c r="J19227">
        <v>296.10000000000002</v>
      </c>
      <c r="L19227" t="s">
        <v>2564</v>
      </c>
      <c r="M19227" t="s">
        <v>2439</v>
      </c>
      <c r="P19227" t="s">
        <v>243</v>
      </c>
      <c r="S19227">
        <v>-20.8</v>
      </c>
      <c r="T19227">
        <v>0.3</v>
      </c>
      <c r="U19227" t="s">
        <v>2446</v>
      </c>
      <c r="V19227">
        <v>1</v>
      </c>
      <c r="W19227" t="s">
        <v>2564</v>
      </c>
      <c r="AB19227" t="s">
        <v>248</v>
      </c>
      <c r="AC19227" t="s">
        <v>2647</v>
      </c>
    </row>
    <row r="19228" spans="1:29" x14ac:dyDescent="0.3">
      <c r="A19228">
        <v>27203</v>
      </c>
      <c r="B19228" s="15" t="s">
        <v>1995</v>
      </c>
      <c r="C19228" t="str">
        <f>_xlfn.XLOOKUP($B19228, STANDARDS!$A:$A, STANDARDS!$B:$B,,0,2)</f>
        <v>Archer City Fm</v>
      </c>
      <c r="D19228" t="s">
        <v>1060</v>
      </c>
      <c r="E19228" t="s">
        <v>2218</v>
      </c>
      <c r="J19228">
        <v>295.8</v>
      </c>
      <c r="L19228" t="s">
        <v>2564</v>
      </c>
      <c r="M19228" t="s">
        <v>2439</v>
      </c>
      <c r="P19228" t="s">
        <v>243</v>
      </c>
      <c r="S19228">
        <v>-21.9</v>
      </c>
      <c r="T19228">
        <v>0.3</v>
      </c>
      <c r="U19228" t="s">
        <v>2446</v>
      </c>
      <c r="V19228">
        <v>1</v>
      </c>
      <c r="W19228" t="s">
        <v>2564</v>
      </c>
      <c r="AB19228" t="s">
        <v>248</v>
      </c>
      <c r="AC19228" t="s">
        <v>2647</v>
      </c>
    </row>
    <row r="19229" spans="1:29" x14ac:dyDescent="0.3">
      <c r="A19229">
        <v>27204</v>
      </c>
      <c r="B19229" s="15" t="s">
        <v>1995</v>
      </c>
      <c r="C19229" t="str">
        <f>_xlfn.XLOOKUP($B19229, STANDARDS!$A:$A, STANDARDS!$B:$B,,0,2)</f>
        <v>Archer City Fm</v>
      </c>
      <c r="D19229" t="s">
        <v>1060</v>
      </c>
      <c r="E19229" t="s">
        <v>2218</v>
      </c>
      <c r="J19229">
        <v>295.8</v>
      </c>
      <c r="L19229" t="s">
        <v>2564</v>
      </c>
      <c r="M19229" t="s">
        <v>2439</v>
      </c>
      <c r="P19229" t="s">
        <v>243</v>
      </c>
      <c r="S19229">
        <v>-21.3</v>
      </c>
      <c r="T19229">
        <v>0.3</v>
      </c>
      <c r="U19229" t="s">
        <v>2446</v>
      </c>
      <c r="V19229">
        <v>1</v>
      </c>
      <c r="W19229" t="s">
        <v>2564</v>
      </c>
      <c r="AB19229" t="s">
        <v>248</v>
      </c>
      <c r="AC19229" t="s">
        <v>2647</v>
      </c>
    </row>
    <row r="19230" spans="1:29" x14ac:dyDescent="0.3">
      <c r="A19230">
        <v>27205</v>
      </c>
      <c r="B19230" s="15" t="s">
        <v>1995</v>
      </c>
      <c r="C19230" t="str">
        <f>_xlfn.XLOOKUP($B19230, STANDARDS!$A:$A, STANDARDS!$B:$B,,0,2)</f>
        <v>Archer City Fm</v>
      </c>
      <c r="D19230" t="s">
        <v>1060</v>
      </c>
      <c r="E19230" t="s">
        <v>2218</v>
      </c>
      <c r="J19230">
        <v>295.8</v>
      </c>
      <c r="L19230" t="s">
        <v>2564</v>
      </c>
      <c r="M19230" t="s">
        <v>2440</v>
      </c>
      <c r="P19230" t="s">
        <v>243</v>
      </c>
      <c r="S19230">
        <v>-24.6</v>
      </c>
      <c r="T19230">
        <v>0.3</v>
      </c>
      <c r="U19230" t="s">
        <v>2441</v>
      </c>
      <c r="V19230">
        <v>1</v>
      </c>
      <c r="W19230" t="s">
        <v>2564</v>
      </c>
      <c r="AB19230" t="s">
        <v>248</v>
      </c>
      <c r="AC19230" t="s">
        <v>2647</v>
      </c>
    </row>
    <row r="19231" spans="1:29" x14ac:dyDescent="0.3">
      <c r="A19231">
        <v>27206</v>
      </c>
      <c r="B19231" s="15" t="s">
        <v>1995</v>
      </c>
      <c r="C19231" t="str">
        <f>_xlfn.XLOOKUP($B19231, STANDARDS!$A:$A, STANDARDS!$B:$B,,0,2)</f>
        <v>Archer City Fm</v>
      </c>
      <c r="D19231" t="s">
        <v>1060</v>
      </c>
      <c r="E19231" t="s">
        <v>2218</v>
      </c>
      <c r="J19231">
        <v>295.8</v>
      </c>
      <c r="L19231" t="s">
        <v>2564</v>
      </c>
      <c r="M19231" t="s">
        <v>2440</v>
      </c>
      <c r="P19231" t="s">
        <v>243</v>
      </c>
      <c r="S19231">
        <v>-24.5</v>
      </c>
      <c r="T19231">
        <v>0.3</v>
      </c>
      <c r="U19231" t="s">
        <v>2441</v>
      </c>
      <c r="V19231">
        <v>1</v>
      </c>
      <c r="W19231" t="s">
        <v>2564</v>
      </c>
      <c r="AB19231" t="s">
        <v>248</v>
      </c>
      <c r="AC19231" t="s">
        <v>2647</v>
      </c>
    </row>
    <row r="19232" spans="1:29" x14ac:dyDescent="0.3">
      <c r="A19232">
        <v>27207</v>
      </c>
      <c r="B19232" s="15" t="s">
        <v>1995</v>
      </c>
      <c r="C19232" t="str">
        <f>_xlfn.XLOOKUP($B19232, STANDARDS!$A:$A, STANDARDS!$B:$B,,0,2)</f>
        <v>Archer City Fm</v>
      </c>
      <c r="D19232" t="s">
        <v>1060</v>
      </c>
      <c r="E19232" t="s">
        <v>2218</v>
      </c>
      <c r="J19232">
        <v>295.8</v>
      </c>
      <c r="L19232" t="s">
        <v>2564</v>
      </c>
      <c r="M19232" t="s">
        <v>2440</v>
      </c>
      <c r="P19232" t="s">
        <v>243</v>
      </c>
      <c r="S19232">
        <v>-23.4</v>
      </c>
      <c r="T19232">
        <v>0.3</v>
      </c>
      <c r="U19232" t="s">
        <v>2441</v>
      </c>
      <c r="V19232">
        <v>1</v>
      </c>
      <c r="W19232" t="s">
        <v>2564</v>
      </c>
      <c r="AB19232" t="s">
        <v>248</v>
      </c>
      <c r="AC19232" t="s">
        <v>2647</v>
      </c>
    </row>
    <row r="19233" spans="1:29" x14ac:dyDescent="0.3">
      <c r="A19233">
        <v>27208</v>
      </c>
      <c r="B19233" s="15" t="s">
        <v>1995</v>
      </c>
      <c r="C19233" t="str">
        <f>_xlfn.XLOOKUP($B19233, STANDARDS!$A:$A, STANDARDS!$B:$B,,0,2)</f>
        <v>Archer City Fm</v>
      </c>
      <c r="D19233" t="s">
        <v>1060</v>
      </c>
      <c r="E19233" t="s">
        <v>2218</v>
      </c>
      <c r="J19233">
        <v>295.8</v>
      </c>
      <c r="L19233" t="s">
        <v>2564</v>
      </c>
      <c r="M19233" t="s">
        <v>2440</v>
      </c>
      <c r="P19233" t="s">
        <v>243</v>
      </c>
      <c r="S19233">
        <v>-23.5</v>
      </c>
      <c r="T19233">
        <v>0.3</v>
      </c>
      <c r="U19233" t="s">
        <v>2441</v>
      </c>
      <c r="V19233">
        <v>1</v>
      </c>
      <c r="W19233" t="s">
        <v>2564</v>
      </c>
      <c r="AB19233" t="s">
        <v>248</v>
      </c>
      <c r="AC19233" t="s">
        <v>2647</v>
      </c>
    </row>
    <row r="19234" spans="1:29" x14ac:dyDescent="0.3">
      <c r="A19234">
        <v>27209</v>
      </c>
      <c r="B19234" s="15" t="s">
        <v>1995</v>
      </c>
      <c r="C19234" t="str">
        <f>_xlfn.XLOOKUP($B19234, STANDARDS!$A:$A, STANDARDS!$B:$B,,0,2)</f>
        <v>Archer City Fm</v>
      </c>
      <c r="D19234" t="s">
        <v>1060</v>
      </c>
      <c r="E19234" t="s">
        <v>2218</v>
      </c>
      <c r="J19234">
        <v>295.10000000000002</v>
      </c>
      <c r="L19234" t="s">
        <v>2564</v>
      </c>
      <c r="M19234" t="s">
        <v>2439</v>
      </c>
      <c r="P19234" t="s">
        <v>243</v>
      </c>
      <c r="S19234">
        <v>-20.2</v>
      </c>
      <c r="T19234">
        <v>0.3</v>
      </c>
      <c r="U19234" t="s">
        <v>2311</v>
      </c>
      <c r="V19234">
        <v>1</v>
      </c>
      <c r="W19234" t="s">
        <v>2564</v>
      </c>
      <c r="AB19234" t="s">
        <v>248</v>
      </c>
      <c r="AC19234" t="s">
        <v>2647</v>
      </c>
    </row>
    <row r="19235" spans="1:29" x14ac:dyDescent="0.3">
      <c r="A19235">
        <v>27210</v>
      </c>
      <c r="B19235" s="15" t="s">
        <v>1996</v>
      </c>
      <c r="C19235" t="str">
        <f>_xlfn.XLOOKUP($B19235, STANDARDS!$A:$A, STANDARDS!$B:$B,,0,2)</f>
        <v>Wellington Fm</v>
      </c>
      <c r="D19235" t="s">
        <v>1060</v>
      </c>
      <c r="E19235" t="s">
        <v>1149</v>
      </c>
      <c r="J19235">
        <v>296</v>
      </c>
      <c r="L19235" t="s">
        <v>2564</v>
      </c>
      <c r="M19235" t="s">
        <v>2352</v>
      </c>
      <c r="P19235" t="s">
        <v>243</v>
      </c>
      <c r="S19235">
        <v>-20.2</v>
      </c>
      <c r="T19235">
        <v>0.3</v>
      </c>
      <c r="U19235" t="s">
        <v>2307</v>
      </c>
      <c r="V19235">
        <v>1</v>
      </c>
      <c r="W19235" t="s">
        <v>2564</v>
      </c>
      <c r="AB19235" t="s">
        <v>248</v>
      </c>
      <c r="AC19235" t="s">
        <v>2647</v>
      </c>
    </row>
    <row r="19236" spans="1:29" x14ac:dyDescent="0.3">
      <c r="A19236">
        <v>27211</v>
      </c>
      <c r="B19236" s="15" t="s">
        <v>1996</v>
      </c>
      <c r="C19236" t="str">
        <f>_xlfn.XLOOKUP($B19236, STANDARDS!$A:$A, STANDARDS!$B:$B,,0,2)</f>
        <v>Wellington Fm</v>
      </c>
      <c r="D19236" t="s">
        <v>1060</v>
      </c>
      <c r="E19236" t="s">
        <v>1149</v>
      </c>
      <c r="J19236">
        <v>296</v>
      </c>
      <c r="L19236" t="s">
        <v>2564</v>
      </c>
      <c r="M19236" t="s">
        <v>2439</v>
      </c>
      <c r="P19236" t="s">
        <v>243</v>
      </c>
      <c r="S19236">
        <v>-21.4</v>
      </c>
      <c r="T19236">
        <v>0.3</v>
      </c>
      <c r="U19236" t="s">
        <v>2311</v>
      </c>
      <c r="V19236">
        <v>1</v>
      </c>
      <c r="W19236" t="s">
        <v>2564</v>
      </c>
      <c r="AB19236" t="s">
        <v>248</v>
      </c>
      <c r="AC19236" t="s">
        <v>2647</v>
      </c>
    </row>
    <row r="19237" spans="1:29" x14ac:dyDescent="0.3">
      <c r="A19237">
        <v>27212</v>
      </c>
      <c r="B19237" s="15" t="s">
        <v>1997</v>
      </c>
      <c r="C19237" t="str">
        <f>_xlfn.XLOOKUP($B19237, STANDARDS!$A:$A, STANDARDS!$B:$B,,0,2)</f>
        <v>Nocona Fm</v>
      </c>
      <c r="D19237" t="s">
        <v>1060</v>
      </c>
      <c r="E19237" t="s">
        <v>2218</v>
      </c>
      <c r="J19237">
        <v>292</v>
      </c>
      <c r="L19237" t="s">
        <v>2564</v>
      </c>
      <c r="M19237" t="s">
        <v>2439</v>
      </c>
      <c r="P19237" t="s">
        <v>243</v>
      </c>
      <c r="S19237">
        <v>-19.2</v>
      </c>
      <c r="T19237">
        <v>0.3</v>
      </c>
      <c r="U19237" t="s">
        <v>2446</v>
      </c>
      <c r="V19237">
        <v>1</v>
      </c>
      <c r="W19237" t="s">
        <v>2564</v>
      </c>
      <c r="AB19237" t="s">
        <v>248</v>
      </c>
      <c r="AC19237" t="s">
        <v>2647</v>
      </c>
    </row>
    <row r="19238" spans="1:29" x14ac:dyDescent="0.3">
      <c r="A19238">
        <v>27213</v>
      </c>
      <c r="B19238" s="15" t="s">
        <v>1997</v>
      </c>
      <c r="C19238" t="str">
        <f>_xlfn.XLOOKUP($B19238, STANDARDS!$A:$A, STANDARDS!$B:$B,,0,2)</f>
        <v>Nocona Fm</v>
      </c>
      <c r="D19238" t="s">
        <v>1060</v>
      </c>
      <c r="E19238" t="s">
        <v>2218</v>
      </c>
      <c r="J19238">
        <v>288.2</v>
      </c>
      <c r="L19238" t="s">
        <v>2564</v>
      </c>
      <c r="M19238" t="s">
        <v>2439</v>
      </c>
      <c r="P19238" t="s">
        <v>243</v>
      </c>
      <c r="S19238">
        <v>-22.5</v>
      </c>
      <c r="T19238">
        <v>0.3</v>
      </c>
      <c r="U19238" t="s">
        <v>2446</v>
      </c>
      <c r="V19238">
        <v>1</v>
      </c>
      <c r="W19238" t="s">
        <v>2564</v>
      </c>
      <c r="AB19238" t="s">
        <v>248</v>
      </c>
      <c r="AC19238" t="s">
        <v>2647</v>
      </c>
    </row>
    <row r="19239" spans="1:29" x14ac:dyDescent="0.3">
      <c r="A19239">
        <v>27214</v>
      </c>
      <c r="B19239" s="15" t="s">
        <v>1997</v>
      </c>
      <c r="C19239" t="str">
        <f>_xlfn.XLOOKUP($B19239, STANDARDS!$A:$A, STANDARDS!$B:$B,,0,2)</f>
        <v>Nocona Fm</v>
      </c>
      <c r="D19239" t="s">
        <v>1060</v>
      </c>
      <c r="E19239" t="s">
        <v>2218</v>
      </c>
      <c r="J19239">
        <v>288.2</v>
      </c>
      <c r="L19239" t="s">
        <v>2564</v>
      </c>
      <c r="M19239" t="s">
        <v>2439</v>
      </c>
      <c r="P19239" t="s">
        <v>243</v>
      </c>
      <c r="S19239">
        <v>-22.6</v>
      </c>
      <c r="T19239">
        <v>0.3</v>
      </c>
      <c r="U19239" t="s">
        <v>2446</v>
      </c>
      <c r="V19239">
        <v>1</v>
      </c>
      <c r="W19239" t="s">
        <v>2564</v>
      </c>
      <c r="AB19239" t="s">
        <v>248</v>
      </c>
      <c r="AC19239" t="s">
        <v>2647</v>
      </c>
    </row>
    <row r="19240" spans="1:29" x14ac:dyDescent="0.3">
      <c r="A19240">
        <v>27215</v>
      </c>
      <c r="B19240" s="15" t="s">
        <v>1997</v>
      </c>
      <c r="C19240" t="str">
        <f>_xlfn.XLOOKUP($B19240, STANDARDS!$A:$A, STANDARDS!$B:$B,,0,2)</f>
        <v>Nocona Fm</v>
      </c>
      <c r="D19240" t="s">
        <v>1060</v>
      </c>
      <c r="E19240" t="s">
        <v>2218</v>
      </c>
      <c r="J19240">
        <v>288.2</v>
      </c>
      <c r="L19240" t="s">
        <v>2564</v>
      </c>
      <c r="M19240" t="s">
        <v>2443</v>
      </c>
      <c r="P19240" t="s">
        <v>243</v>
      </c>
      <c r="S19240">
        <v>-20.2</v>
      </c>
      <c r="T19240">
        <v>0.3</v>
      </c>
      <c r="U19240" t="s">
        <v>2307</v>
      </c>
      <c r="V19240">
        <v>1</v>
      </c>
      <c r="W19240" t="s">
        <v>2564</v>
      </c>
      <c r="AB19240" t="s">
        <v>248</v>
      </c>
      <c r="AC19240" t="s">
        <v>2647</v>
      </c>
    </row>
    <row r="19241" spans="1:29" x14ac:dyDescent="0.3">
      <c r="A19241">
        <v>27216</v>
      </c>
      <c r="B19241" s="15" t="s">
        <v>1997</v>
      </c>
      <c r="C19241" t="str">
        <f>_xlfn.XLOOKUP($B19241, STANDARDS!$A:$A, STANDARDS!$B:$B,,0,2)</f>
        <v>Nocona Fm</v>
      </c>
      <c r="D19241" t="s">
        <v>1060</v>
      </c>
      <c r="E19241" t="s">
        <v>2218</v>
      </c>
      <c r="J19241">
        <v>285.89999999999998</v>
      </c>
      <c r="L19241" t="s">
        <v>2564</v>
      </c>
      <c r="M19241" t="s">
        <v>2439</v>
      </c>
      <c r="P19241" t="s">
        <v>243</v>
      </c>
      <c r="S19241">
        <v>-19.7</v>
      </c>
      <c r="T19241">
        <v>0.3</v>
      </c>
      <c r="U19241" t="s">
        <v>2446</v>
      </c>
      <c r="V19241">
        <v>1</v>
      </c>
      <c r="W19241" t="s">
        <v>2564</v>
      </c>
      <c r="AB19241" t="s">
        <v>248</v>
      </c>
      <c r="AC19241" t="s">
        <v>2647</v>
      </c>
    </row>
    <row r="19242" spans="1:29" x14ac:dyDescent="0.3">
      <c r="A19242">
        <v>27217</v>
      </c>
      <c r="B19242" s="15" t="s">
        <v>1997</v>
      </c>
      <c r="C19242" t="str">
        <f>_xlfn.XLOOKUP($B19242, STANDARDS!$A:$A, STANDARDS!$B:$B,,0,2)</f>
        <v>Nocona Fm</v>
      </c>
      <c r="D19242" t="s">
        <v>1060</v>
      </c>
      <c r="E19242" t="s">
        <v>2218</v>
      </c>
      <c r="J19242">
        <v>285.89999999999998</v>
      </c>
      <c r="L19242" t="s">
        <v>2564</v>
      </c>
      <c r="M19242" t="s">
        <v>2439</v>
      </c>
      <c r="P19242" t="s">
        <v>243</v>
      </c>
      <c r="S19242">
        <v>-20.399999999999999</v>
      </c>
      <c r="T19242">
        <v>0.3</v>
      </c>
      <c r="U19242" t="s">
        <v>2446</v>
      </c>
      <c r="V19242">
        <v>1</v>
      </c>
      <c r="W19242" t="s">
        <v>2564</v>
      </c>
      <c r="AB19242" t="s">
        <v>248</v>
      </c>
      <c r="AC19242" t="s">
        <v>2647</v>
      </c>
    </row>
    <row r="19243" spans="1:29" x14ac:dyDescent="0.3">
      <c r="A19243">
        <v>27218</v>
      </c>
      <c r="B19243" s="15" t="s">
        <v>1998</v>
      </c>
      <c r="C19243" t="str">
        <f>_xlfn.XLOOKUP($B19243, STANDARDS!$A:$A, STANDARDS!$B:$B,,0,2)</f>
        <v>Abo Fm</v>
      </c>
      <c r="D19243" t="s">
        <v>1060</v>
      </c>
      <c r="E19243" t="s">
        <v>2217</v>
      </c>
      <c r="J19243">
        <v>289.60000000000002</v>
      </c>
      <c r="L19243" t="s">
        <v>2564</v>
      </c>
      <c r="M19243" t="s">
        <v>2443</v>
      </c>
      <c r="P19243" t="s">
        <v>243</v>
      </c>
      <c r="S19243">
        <v>-23.8</v>
      </c>
      <c r="T19243">
        <v>0.3</v>
      </c>
      <c r="U19243" t="s">
        <v>2307</v>
      </c>
      <c r="V19243">
        <v>1</v>
      </c>
      <c r="W19243" t="s">
        <v>2564</v>
      </c>
      <c r="AB19243" t="s">
        <v>248</v>
      </c>
      <c r="AC19243" t="s">
        <v>2647</v>
      </c>
    </row>
    <row r="19244" spans="1:29" x14ac:dyDescent="0.3">
      <c r="A19244">
        <v>27219</v>
      </c>
      <c r="B19244" s="15" t="s">
        <v>1998</v>
      </c>
      <c r="C19244" t="str">
        <f>_xlfn.XLOOKUP($B19244, STANDARDS!$A:$A, STANDARDS!$B:$B,,0,2)</f>
        <v>Abo Fm</v>
      </c>
      <c r="D19244" t="s">
        <v>1060</v>
      </c>
      <c r="E19244" t="s">
        <v>2217</v>
      </c>
      <c r="J19244">
        <v>289.60000000000002</v>
      </c>
      <c r="L19244" t="s">
        <v>2564</v>
      </c>
      <c r="M19244" t="s">
        <v>2444</v>
      </c>
      <c r="P19244" t="s">
        <v>243</v>
      </c>
      <c r="S19244">
        <v>-21.2</v>
      </c>
      <c r="T19244">
        <v>0.3</v>
      </c>
      <c r="U19244" t="s">
        <v>2446</v>
      </c>
      <c r="V19244">
        <v>1</v>
      </c>
      <c r="W19244" t="s">
        <v>2564</v>
      </c>
      <c r="AB19244" t="s">
        <v>248</v>
      </c>
      <c r="AC19244" t="s">
        <v>2647</v>
      </c>
    </row>
    <row r="19245" spans="1:29" x14ac:dyDescent="0.3">
      <c r="A19245">
        <v>27220</v>
      </c>
      <c r="B19245" s="15" t="s">
        <v>1998</v>
      </c>
      <c r="C19245" t="str">
        <f>_xlfn.XLOOKUP($B19245, STANDARDS!$A:$A, STANDARDS!$B:$B,,0,2)</f>
        <v>Abo Fm</v>
      </c>
      <c r="D19245" t="s">
        <v>1060</v>
      </c>
      <c r="E19245" t="s">
        <v>2217</v>
      </c>
      <c r="J19245">
        <v>289.60000000000002</v>
      </c>
      <c r="L19245" t="s">
        <v>2564</v>
      </c>
      <c r="M19245" t="s">
        <v>2439</v>
      </c>
      <c r="P19245" t="s">
        <v>243</v>
      </c>
      <c r="S19245">
        <v>-22.5</v>
      </c>
      <c r="T19245">
        <v>0.3</v>
      </c>
      <c r="U19245" t="s">
        <v>2311</v>
      </c>
      <c r="V19245">
        <v>1</v>
      </c>
      <c r="W19245" t="s">
        <v>2564</v>
      </c>
      <c r="AB19245" t="s">
        <v>248</v>
      </c>
      <c r="AC19245" t="s">
        <v>2647</v>
      </c>
    </row>
    <row r="19246" spans="1:29" x14ac:dyDescent="0.3">
      <c r="A19246">
        <v>27221</v>
      </c>
      <c r="B19246" s="15" t="s">
        <v>1998</v>
      </c>
      <c r="C19246" t="str">
        <f>_xlfn.XLOOKUP($B19246, STANDARDS!$A:$A, STANDARDS!$B:$B,,0,2)</f>
        <v>Abo Fm</v>
      </c>
      <c r="D19246" t="s">
        <v>1060</v>
      </c>
      <c r="E19246" t="s">
        <v>2217</v>
      </c>
      <c r="J19246">
        <v>288.7</v>
      </c>
      <c r="L19246" t="s">
        <v>2564</v>
      </c>
      <c r="M19246" t="s">
        <v>2439</v>
      </c>
      <c r="P19246" t="s">
        <v>243</v>
      </c>
      <c r="S19246">
        <v>-20.9</v>
      </c>
      <c r="T19246">
        <v>0.3</v>
      </c>
      <c r="U19246" t="s">
        <v>2311</v>
      </c>
      <c r="V19246">
        <v>1</v>
      </c>
      <c r="W19246" t="s">
        <v>2564</v>
      </c>
      <c r="AB19246" t="s">
        <v>248</v>
      </c>
      <c r="AC19246" t="s">
        <v>2647</v>
      </c>
    </row>
    <row r="19247" spans="1:29" x14ac:dyDescent="0.3">
      <c r="A19247">
        <v>27222</v>
      </c>
      <c r="B19247" s="15" t="s">
        <v>1998</v>
      </c>
      <c r="C19247" t="str">
        <f>_xlfn.XLOOKUP($B19247, STANDARDS!$A:$A, STANDARDS!$B:$B,,0,2)</f>
        <v>Abo Fm</v>
      </c>
      <c r="D19247" t="s">
        <v>1060</v>
      </c>
      <c r="E19247" t="s">
        <v>2217</v>
      </c>
      <c r="J19247">
        <v>288.7</v>
      </c>
      <c r="L19247" t="s">
        <v>2564</v>
      </c>
      <c r="M19247" t="s">
        <v>2442</v>
      </c>
      <c r="P19247" t="s">
        <v>243</v>
      </c>
      <c r="S19247">
        <v>-21.5</v>
      </c>
      <c r="T19247">
        <v>0.3</v>
      </c>
      <c r="U19247" t="s">
        <v>2307</v>
      </c>
      <c r="V19247">
        <v>1</v>
      </c>
      <c r="W19247" t="s">
        <v>2564</v>
      </c>
      <c r="AB19247" t="s">
        <v>248</v>
      </c>
      <c r="AC19247" t="s">
        <v>2647</v>
      </c>
    </row>
    <row r="19248" spans="1:29" x14ac:dyDescent="0.3">
      <c r="A19248">
        <v>27223</v>
      </c>
      <c r="B19248" s="15" t="s">
        <v>1998</v>
      </c>
      <c r="C19248" t="str">
        <f>_xlfn.XLOOKUP($B19248, STANDARDS!$A:$A, STANDARDS!$B:$B,,0,2)</f>
        <v>Abo Fm</v>
      </c>
      <c r="D19248" t="s">
        <v>1060</v>
      </c>
      <c r="E19248" t="s">
        <v>2217</v>
      </c>
      <c r="J19248">
        <v>285.89999999999998</v>
      </c>
      <c r="L19248" t="s">
        <v>2564</v>
      </c>
      <c r="M19248" t="s">
        <v>2440</v>
      </c>
      <c r="P19248" t="s">
        <v>243</v>
      </c>
      <c r="S19248">
        <v>-21.9</v>
      </c>
      <c r="T19248">
        <v>0.3</v>
      </c>
      <c r="U19248" t="s">
        <v>2441</v>
      </c>
      <c r="V19248">
        <v>1</v>
      </c>
      <c r="W19248" t="s">
        <v>2564</v>
      </c>
      <c r="AB19248" t="s">
        <v>248</v>
      </c>
      <c r="AC19248" t="s">
        <v>2647</v>
      </c>
    </row>
    <row r="19249" spans="1:29" x14ac:dyDescent="0.3">
      <c r="A19249">
        <v>27224</v>
      </c>
      <c r="B19249" s="15" t="s">
        <v>1998</v>
      </c>
      <c r="C19249" t="str">
        <f>_xlfn.XLOOKUP($B19249, STANDARDS!$A:$A, STANDARDS!$B:$B,,0,2)</f>
        <v>Abo Fm</v>
      </c>
      <c r="D19249" t="s">
        <v>1060</v>
      </c>
      <c r="E19249" t="s">
        <v>2217</v>
      </c>
      <c r="J19249">
        <v>286.8</v>
      </c>
      <c r="L19249" t="s">
        <v>2564</v>
      </c>
      <c r="M19249" t="s">
        <v>2443</v>
      </c>
      <c r="P19249" t="s">
        <v>243</v>
      </c>
      <c r="S19249">
        <v>-23.4</v>
      </c>
      <c r="T19249">
        <v>0.3</v>
      </c>
      <c r="U19249" t="s">
        <v>2307</v>
      </c>
      <c r="V19249">
        <v>1</v>
      </c>
      <c r="W19249" t="s">
        <v>2564</v>
      </c>
      <c r="AB19249" t="s">
        <v>248</v>
      </c>
      <c r="AC19249" t="s">
        <v>2647</v>
      </c>
    </row>
    <row r="19250" spans="1:29" x14ac:dyDescent="0.3">
      <c r="A19250">
        <v>27225</v>
      </c>
      <c r="B19250" s="15" t="s">
        <v>1998</v>
      </c>
      <c r="C19250" t="str">
        <f>_xlfn.XLOOKUP($B19250, STANDARDS!$A:$A, STANDARDS!$B:$B,,0,2)</f>
        <v>Abo Fm</v>
      </c>
      <c r="D19250" t="s">
        <v>1060</v>
      </c>
      <c r="E19250" t="s">
        <v>2217</v>
      </c>
      <c r="J19250">
        <v>288.7</v>
      </c>
      <c r="L19250" t="s">
        <v>2564</v>
      </c>
      <c r="M19250" t="s">
        <v>2439</v>
      </c>
      <c r="P19250" t="s">
        <v>243</v>
      </c>
      <c r="S19250">
        <v>-20.6</v>
      </c>
      <c r="T19250">
        <v>0.3</v>
      </c>
      <c r="U19250" t="s">
        <v>2311</v>
      </c>
      <c r="V19250">
        <v>1</v>
      </c>
      <c r="W19250" t="s">
        <v>2564</v>
      </c>
      <c r="AB19250" t="s">
        <v>248</v>
      </c>
      <c r="AC19250" t="s">
        <v>2647</v>
      </c>
    </row>
    <row r="19251" spans="1:29" x14ac:dyDescent="0.3">
      <c r="A19251">
        <v>27226</v>
      </c>
      <c r="B19251" s="15" t="s">
        <v>1998</v>
      </c>
      <c r="C19251" t="str">
        <f>_xlfn.XLOOKUP($B19251, STANDARDS!$A:$A, STANDARDS!$B:$B,,0,2)</f>
        <v>Abo Fm</v>
      </c>
      <c r="D19251" t="s">
        <v>1060</v>
      </c>
      <c r="E19251" t="s">
        <v>2217</v>
      </c>
      <c r="J19251">
        <v>286.8</v>
      </c>
      <c r="L19251" t="s">
        <v>2564</v>
      </c>
      <c r="M19251" t="s">
        <v>2439</v>
      </c>
      <c r="P19251" t="s">
        <v>243</v>
      </c>
      <c r="S19251">
        <v>-21.5</v>
      </c>
      <c r="T19251">
        <v>0.3</v>
      </c>
      <c r="U19251" t="s">
        <v>2447</v>
      </c>
      <c r="V19251">
        <v>1</v>
      </c>
      <c r="W19251" t="s">
        <v>2564</v>
      </c>
      <c r="AB19251" t="s">
        <v>248</v>
      </c>
      <c r="AC19251" t="s">
        <v>2647</v>
      </c>
    </row>
    <row r="19252" spans="1:29" x14ac:dyDescent="0.3">
      <c r="A19252">
        <v>27227</v>
      </c>
      <c r="B19252" s="15" t="s">
        <v>1975</v>
      </c>
      <c r="C19252" t="str">
        <f>_xlfn.XLOOKUP($B19252, STANDARDS!$A:$A, STANDARDS!$B:$B,,0,2)</f>
        <v>Petrolia Fm</v>
      </c>
      <c r="D19252" t="s">
        <v>1060</v>
      </c>
      <c r="E19252" t="s">
        <v>2218</v>
      </c>
      <c r="J19252">
        <v>284.2</v>
      </c>
      <c r="L19252" t="s">
        <v>2564</v>
      </c>
      <c r="M19252" t="s">
        <v>2439</v>
      </c>
      <c r="P19252" t="s">
        <v>243</v>
      </c>
      <c r="S19252">
        <v>-20.5</v>
      </c>
      <c r="T19252">
        <v>0.3</v>
      </c>
      <c r="U19252" t="s">
        <v>2446</v>
      </c>
      <c r="V19252">
        <v>1</v>
      </c>
      <c r="W19252" t="s">
        <v>2564</v>
      </c>
      <c r="AB19252" t="s">
        <v>248</v>
      </c>
      <c r="AC19252" t="s">
        <v>2647</v>
      </c>
    </row>
    <row r="19253" spans="1:29" x14ac:dyDescent="0.3">
      <c r="A19253">
        <v>27228</v>
      </c>
      <c r="B19253" s="15" t="s">
        <v>1975</v>
      </c>
      <c r="C19253" t="str">
        <f>_xlfn.XLOOKUP($B19253, STANDARDS!$A:$A, STANDARDS!$B:$B,,0,2)</f>
        <v>Petrolia Fm</v>
      </c>
      <c r="D19253" t="s">
        <v>1060</v>
      </c>
      <c r="E19253" t="s">
        <v>2218</v>
      </c>
      <c r="J19253">
        <v>284.2</v>
      </c>
      <c r="L19253" t="s">
        <v>2564</v>
      </c>
      <c r="M19253" t="s">
        <v>2439</v>
      </c>
      <c r="P19253" t="s">
        <v>243</v>
      </c>
      <c r="S19253">
        <v>-19.5</v>
      </c>
      <c r="T19253">
        <v>0.3</v>
      </c>
      <c r="U19253" t="s">
        <v>2446</v>
      </c>
      <c r="V19253">
        <v>1</v>
      </c>
      <c r="W19253" t="s">
        <v>2564</v>
      </c>
      <c r="AB19253" t="s">
        <v>248</v>
      </c>
      <c r="AC19253" t="s">
        <v>2647</v>
      </c>
    </row>
    <row r="19254" spans="1:29" x14ac:dyDescent="0.3">
      <c r="A19254">
        <v>27229</v>
      </c>
      <c r="B19254" s="15" t="s">
        <v>1975</v>
      </c>
      <c r="C19254" t="str">
        <f>_xlfn.XLOOKUP($B19254, STANDARDS!$A:$A, STANDARDS!$B:$B,,0,2)</f>
        <v>Petrolia Fm</v>
      </c>
      <c r="D19254" t="s">
        <v>1060</v>
      </c>
      <c r="E19254" t="s">
        <v>2218</v>
      </c>
      <c r="J19254">
        <v>284.10000000000002</v>
      </c>
      <c r="L19254" t="s">
        <v>2564</v>
      </c>
      <c r="M19254" t="s">
        <v>2439</v>
      </c>
      <c r="P19254" t="s">
        <v>243</v>
      </c>
      <c r="S19254">
        <v>-19</v>
      </c>
      <c r="T19254">
        <v>0.3</v>
      </c>
      <c r="U19254" t="s">
        <v>2446</v>
      </c>
      <c r="V19254">
        <v>1</v>
      </c>
      <c r="W19254" t="s">
        <v>2564</v>
      </c>
      <c r="AB19254" t="s">
        <v>248</v>
      </c>
      <c r="AC19254" t="s">
        <v>2647</v>
      </c>
    </row>
    <row r="19255" spans="1:29" x14ac:dyDescent="0.3">
      <c r="A19255">
        <v>27230</v>
      </c>
      <c r="B19255" s="15" t="s">
        <v>1975</v>
      </c>
      <c r="C19255" t="str">
        <f>_xlfn.XLOOKUP($B19255, STANDARDS!$A:$A, STANDARDS!$B:$B,,0,2)</f>
        <v>Petrolia Fm</v>
      </c>
      <c r="D19255" t="s">
        <v>1060</v>
      </c>
      <c r="E19255" t="s">
        <v>2218</v>
      </c>
      <c r="J19255">
        <v>284.10000000000002</v>
      </c>
      <c r="L19255" t="s">
        <v>2564</v>
      </c>
      <c r="M19255" t="s">
        <v>2443</v>
      </c>
      <c r="P19255" t="s">
        <v>243</v>
      </c>
      <c r="S19255">
        <v>-21.1</v>
      </c>
      <c r="T19255">
        <v>0.3</v>
      </c>
      <c r="U19255" t="s">
        <v>2307</v>
      </c>
      <c r="V19255">
        <v>1</v>
      </c>
      <c r="W19255" t="s">
        <v>2564</v>
      </c>
      <c r="AB19255" t="s">
        <v>248</v>
      </c>
      <c r="AC19255" t="s">
        <v>2647</v>
      </c>
    </row>
    <row r="19256" spans="1:29" x14ac:dyDescent="0.3">
      <c r="A19256">
        <v>27231</v>
      </c>
      <c r="B19256" s="15" t="s">
        <v>1975</v>
      </c>
      <c r="C19256" t="str">
        <f>_xlfn.XLOOKUP($B19256, STANDARDS!$A:$A, STANDARDS!$B:$B,,0,2)</f>
        <v>Petrolia Fm</v>
      </c>
      <c r="D19256" t="s">
        <v>1060</v>
      </c>
      <c r="E19256" t="s">
        <v>2218</v>
      </c>
      <c r="J19256">
        <v>284.10000000000002</v>
      </c>
      <c r="L19256" t="s">
        <v>2564</v>
      </c>
      <c r="M19256" t="s">
        <v>2443</v>
      </c>
      <c r="P19256" t="s">
        <v>243</v>
      </c>
      <c r="S19256">
        <v>-23.2</v>
      </c>
      <c r="T19256">
        <v>0.3</v>
      </c>
      <c r="U19256" t="s">
        <v>2307</v>
      </c>
      <c r="V19256">
        <v>1</v>
      </c>
      <c r="W19256" t="s">
        <v>2564</v>
      </c>
      <c r="AB19256" t="s">
        <v>248</v>
      </c>
      <c r="AC19256" t="s">
        <v>2647</v>
      </c>
    </row>
    <row r="19257" spans="1:29" x14ac:dyDescent="0.3">
      <c r="A19257">
        <v>27232</v>
      </c>
      <c r="B19257" s="15" t="s">
        <v>1975</v>
      </c>
      <c r="C19257" t="str">
        <f>_xlfn.XLOOKUP($B19257, STANDARDS!$A:$A, STANDARDS!$B:$B,,0,2)</f>
        <v>Petrolia Fm</v>
      </c>
      <c r="D19257" t="s">
        <v>1060</v>
      </c>
      <c r="E19257" t="s">
        <v>2218</v>
      </c>
      <c r="J19257">
        <v>284.10000000000002</v>
      </c>
      <c r="L19257" t="s">
        <v>2564</v>
      </c>
      <c r="M19257" t="s">
        <v>2440</v>
      </c>
      <c r="P19257" t="s">
        <v>243</v>
      </c>
      <c r="S19257">
        <v>-20.399999999999999</v>
      </c>
      <c r="T19257">
        <v>0.3</v>
      </c>
      <c r="U19257" t="s">
        <v>2441</v>
      </c>
      <c r="V19257">
        <v>1</v>
      </c>
      <c r="W19257" t="s">
        <v>2564</v>
      </c>
      <c r="AB19257" t="s">
        <v>248</v>
      </c>
      <c r="AC19257" t="s">
        <v>2647</v>
      </c>
    </row>
    <row r="19258" spans="1:29" x14ac:dyDescent="0.3">
      <c r="A19258">
        <v>27233</v>
      </c>
      <c r="B19258" s="15" t="s">
        <v>1975</v>
      </c>
      <c r="C19258" t="str">
        <f>_xlfn.XLOOKUP($B19258, STANDARDS!$A:$A, STANDARDS!$B:$B,,0,2)</f>
        <v>Petrolia Fm</v>
      </c>
      <c r="D19258" t="s">
        <v>1060</v>
      </c>
      <c r="E19258" t="s">
        <v>2218</v>
      </c>
      <c r="J19258">
        <v>284.10000000000002</v>
      </c>
      <c r="L19258" t="s">
        <v>2564</v>
      </c>
      <c r="M19258" t="s">
        <v>2443</v>
      </c>
      <c r="P19258" t="s">
        <v>243</v>
      </c>
      <c r="S19258">
        <v>-20</v>
      </c>
      <c r="T19258">
        <v>0.3</v>
      </c>
      <c r="U19258" t="s">
        <v>2307</v>
      </c>
      <c r="V19258">
        <v>1</v>
      </c>
      <c r="W19258" t="s">
        <v>2564</v>
      </c>
      <c r="AB19258" t="s">
        <v>248</v>
      </c>
      <c r="AC19258" t="s">
        <v>2647</v>
      </c>
    </row>
    <row r="19259" spans="1:29" x14ac:dyDescent="0.3">
      <c r="A19259">
        <v>27234</v>
      </c>
      <c r="B19259" s="15" t="s">
        <v>1975</v>
      </c>
      <c r="C19259" t="str">
        <f>_xlfn.XLOOKUP($B19259, STANDARDS!$A:$A, STANDARDS!$B:$B,,0,2)</f>
        <v>Petrolia Fm</v>
      </c>
      <c r="D19259" t="s">
        <v>1060</v>
      </c>
      <c r="E19259" t="s">
        <v>2218</v>
      </c>
      <c r="J19259">
        <v>283.89999999999998</v>
      </c>
      <c r="L19259" t="s">
        <v>2564</v>
      </c>
      <c r="M19259" t="s">
        <v>2443</v>
      </c>
      <c r="P19259" t="s">
        <v>243</v>
      </c>
      <c r="S19259">
        <v>-21.2</v>
      </c>
      <c r="T19259">
        <v>0.3</v>
      </c>
      <c r="U19259" t="s">
        <v>2307</v>
      </c>
      <c r="V19259">
        <v>1</v>
      </c>
      <c r="W19259" t="s">
        <v>2564</v>
      </c>
      <c r="AB19259" t="s">
        <v>248</v>
      </c>
      <c r="AC19259" t="s">
        <v>2647</v>
      </c>
    </row>
    <row r="19260" spans="1:29" x14ac:dyDescent="0.3">
      <c r="A19260">
        <v>27235</v>
      </c>
      <c r="B19260" s="15" t="s">
        <v>1975</v>
      </c>
      <c r="C19260" t="str">
        <f>_xlfn.XLOOKUP($B19260, STANDARDS!$A:$A, STANDARDS!$B:$B,,0,2)</f>
        <v>Petrolia Fm</v>
      </c>
      <c r="D19260" t="s">
        <v>1060</v>
      </c>
      <c r="E19260" t="s">
        <v>2218</v>
      </c>
      <c r="J19260">
        <v>283.8</v>
      </c>
      <c r="L19260" t="s">
        <v>2564</v>
      </c>
      <c r="M19260" t="s">
        <v>2443</v>
      </c>
      <c r="P19260" t="s">
        <v>243</v>
      </c>
      <c r="S19260">
        <v>-19.8</v>
      </c>
      <c r="T19260">
        <v>0.3</v>
      </c>
      <c r="U19260" t="s">
        <v>2307</v>
      </c>
      <c r="V19260">
        <v>1</v>
      </c>
      <c r="W19260" t="s">
        <v>2564</v>
      </c>
      <c r="AB19260" t="s">
        <v>248</v>
      </c>
      <c r="AC19260" t="s">
        <v>2647</v>
      </c>
    </row>
    <row r="19261" spans="1:29" x14ac:dyDescent="0.3">
      <c r="A19261">
        <v>27236</v>
      </c>
      <c r="B19261" s="15" t="s">
        <v>1975</v>
      </c>
      <c r="C19261" t="str">
        <f>_xlfn.XLOOKUP($B19261, STANDARDS!$A:$A, STANDARDS!$B:$B,,0,2)</f>
        <v>Petrolia Fm</v>
      </c>
      <c r="D19261" t="s">
        <v>1060</v>
      </c>
      <c r="E19261" t="s">
        <v>2218</v>
      </c>
      <c r="J19261">
        <v>283.7</v>
      </c>
      <c r="L19261" t="s">
        <v>2564</v>
      </c>
      <c r="M19261" t="s">
        <v>2443</v>
      </c>
      <c r="P19261" t="s">
        <v>243</v>
      </c>
      <c r="S19261">
        <v>-19.899999999999999</v>
      </c>
      <c r="T19261">
        <v>0.3</v>
      </c>
      <c r="U19261" t="s">
        <v>2307</v>
      </c>
      <c r="V19261">
        <v>1</v>
      </c>
      <c r="W19261" t="s">
        <v>2564</v>
      </c>
      <c r="AB19261" t="s">
        <v>248</v>
      </c>
      <c r="AC19261" t="s">
        <v>2647</v>
      </c>
    </row>
    <row r="19262" spans="1:29" x14ac:dyDescent="0.3">
      <c r="A19262">
        <v>27237</v>
      </c>
      <c r="B19262" s="15" t="s">
        <v>1975</v>
      </c>
      <c r="C19262" t="str">
        <f>_xlfn.XLOOKUP($B19262, STANDARDS!$A:$A, STANDARDS!$B:$B,,0,2)</f>
        <v>Petrolia Fm</v>
      </c>
      <c r="D19262" t="s">
        <v>1060</v>
      </c>
      <c r="E19262" t="s">
        <v>2218</v>
      </c>
      <c r="J19262">
        <v>283.39999999999998</v>
      </c>
      <c r="L19262" t="s">
        <v>2564</v>
      </c>
      <c r="M19262" t="s">
        <v>2443</v>
      </c>
      <c r="P19262" t="s">
        <v>243</v>
      </c>
      <c r="S19262">
        <v>-20.9</v>
      </c>
      <c r="T19262">
        <v>0.3</v>
      </c>
      <c r="U19262" t="s">
        <v>2307</v>
      </c>
      <c r="V19262">
        <v>1</v>
      </c>
      <c r="W19262" t="s">
        <v>2564</v>
      </c>
      <c r="AB19262" t="s">
        <v>248</v>
      </c>
      <c r="AC19262" t="s">
        <v>2647</v>
      </c>
    </row>
    <row r="19263" spans="1:29" x14ac:dyDescent="0.3">
      <c r="A19263">
        <v>27238</v>
      </c>
      <c r="B19263" s="15" t="s">
        <v>1975</v>
      </c>
      <c r="C19263" t="str">
        <f>_xlfn.XLOOKUP($B19263, STANDARDS!$A:$A, STANDARDS!$B:$B,,0,2)</f>
        <v>Petrolia Fm</v>
      </c>
      <c r="D19263" t="s">
        <v>1060</v>
      </c>
      <c r="E19263" t="s">
        <v>2218</v>
      </c>
      <c r="J19263">
        <v>283.39999999999998</v>
      </c>
      <c r="L19263" t="s">
        <v>2564</v>
      </c>
      <c r="M19263" t="s">
        <v>2443</v>
      </c>
      <c r="P19263" t="s">
        <v>243</v>
      </c>
      <c r="S19263">
        <v>-20.6</v>
      </c>
      <c r="T19263">
        <v>0.3</v>
      </c>
      <c r="U19263" t="s">
        <v>2307</v>
      </c>
      <c r="V19263">
        <v>1</v>
      </c>
      <c r="W19263" t="s">
        <v>2564</v>
      </c>
      <c r="AB19263" t="s">
        <v>248</v>
      </c>
      <c r="AC19263" t="s">
        <v>2647</v>
      </c>
    </row>
    <row r="19264" spans="1:29" x14ac:dyDescent="0.3">
      <c r="A19264">
        <v>27239</v>
      </c>
      <c r="B19264" s="15" t="s">
        <v>1975</v>
      </c>
      <c r="C19264" t="str">
        <f>_xlfn.XLOOKUP($B19264, STANDARDS!$A:$A, STANDARDS!$B:$B,,0,2)</f>
        <v>Petrolia Fm</v>
      </c>
      <c r="D19264" t="s">
        <v>1060</v>
      </c>
      <c r="E19264" t="s">
        <v>2218</v>
      </c>
      <c r="J19264">
        <v>283.3</v>
      </c>
      <c r="L19264" t="s">
        <v>2564</v>
      </c>
      <c r="M19264" t="s">
        <v>2443</v>
      </c>
      <c r="P19264" t="s">
        <v>243</v>
      </c>
      <c r="S19264">
        <v>-20.399999999999999</v>
      </c>
      <c r="T19264">
        <v>0.3</v>
      </c>
      <c r="U19264" t="s">
        <v>2307</v>
      </c>
      <c r="V19264">
        <v>1</v>
      </c>
      <c r="W19264" t="s">
        <v>2564</v>
      </c>
      <c r="AB19264" t="s">
        <v>248</v>
      </c>
      <c r="AC19264" t="s">
        <v>2647</v>
      </c>
    </row>
    <row r="19265" spans="1:29" x14ac:dyDescent="0.3">
      <c r="A19265">
        <v>27240</v>
      </c>
      <c r="B19265" s="15" t="s">
        <v>1975</v>
      </c>
      <c r="C19265" t="str">
        <f>_xlfn.XLOOKUP($B19265, STANDARDS!$A:$A, STANDARDS!$B:$B,,0,2)</f>
        <v>Petrolia Fm</v>
      </c>
      <c r="D19265" t="s">
        <v>1060</v>
      </c>
      <c r="E19265" t="s">
        <v>2218</v>
      </c>
      <c r="J19265">
        <v>283.3</v>
      </c>
      <c r="L19265" t="s">
        <v>2564</v>
      </c>
      <c r="M19265" t="s">
        <v>2443</v>
      </c>
      <c r="P19265" t="s">
        <v>243</v>
      </c>
      <c r="S19265">
        <v>-22</v>
      </c>
      <c r="T19265">
        <v>0.3</v>
      </c>
      <c r="U19265" t="s">
        <v>2307</v>
      </c>
      <c r="V19265">
        <v>1</v>
      </c>
      <c r="W19265" t="s">
        <v>2564</v>
      </c>
      <c r="AB19265" t="s">
        <v>248</v>
      </c>
      <c r="AC19265" t="s">
        <v>2647</v>
      </c>
    </row>
    <row r="19266" spans="1:29" x14ac:dyDescent="0.3">
      <c r="A19266">
        <v>27241</v>
      </c>
      <c r="B19266" s="15" t="s">
        <v>1975</v>
      </c>
      <c r="C19266" t="str">
        <f>_xlfn.XLOOKUP($B19266, STANDARDS!$A:$A, STANDARDS!$B:$B,,0,2)</f>
        <v>Petrolia Fm</v>
      </c>
      <c r="D19266" t="s">
        <v>1060</v>
      </c>
      <c r="E19266" t="s">
        <v>2218</v>
      </c>
      <c r="J19266">
        <v>282.5</v>
      </c>
      <c r="L19266" t="s">
        <v>2564</v>
      </c>
      <c r="M19266" t="s">
        <v>2443</v>
      </c>
      <c r="P19266" t="s">
        <v>243</v>
      </c>
      <c r="S19266">
        <v>-22.2</v>
      </c>
      <c r="T19266">
        <v>0.3</v>
      </c>
      <c r="U19266" t="s">
        <v>2307</v>
      </c>
      <c r="V19266">
        <v>1</v>
      </c>
      <c r="W19266" t="s">
        <v>2564</v>
      </c>
      <c r="AB19266" t="s">
        <v>248</v>
      </c>
      <c r="AC19266" t="s">
        <v>2647</v>
      </c>
    </row>
    <row r="19267" spans="1:29" x14ac:dyDescent="0.3">
      <c r="A19267">
        <v>27242</v>
      </c>
      <c r="B19267" s="15" t="s">
        <v>1975</v>
      </c>
      <c r="C19267" t="str">
        <f>_xlfn.XLOOKUP($B19267, STANDARDS!$A:$A, STANDARDS!$B:$B,,0,2)</f>
        <v>Petrolia Fm</v>
      </c>
      <c r="D19267" t="s">
        <v>1060</v>
      </c>
      <c r="E19267" t="s">
        <v>2218</v>
      </c>
      <c r="J19267">
        <v>282.3</v>
      </c>
      <c r="L19267" t="s">
        <v>2564</v>
      </c>
      <c r="M19267" t="s">
        <v>2443</v>
      </c>
      <c r="P19267" t="s">
        <v>243</v>
      </c>
      <c r="S19267">
        <v>-20.100000000000001</v>
      </c>
      <c r="T19267">
        <v>0.3</v>
      </c>
      <c r="U19267" t="s">
        <v>2307</v>
      </c>
      <c r="V19267">
        <v>1</v>
      </c>
      <c r="W19267" t="s">
        <v>2564</v>
      </c>
      <c r="AB19267" t="s">
        <v>248</v>
      </c>
      <c r="AC19267" t="s">
        <v>2647</v>
      </c>
    </row>
    <row r="19268" spans="1:29" x14ac:dyDescent="0.3">
      <c r="A19268">
        <v>27243</v>
      </c>
      <c r="B19268" s="15" t="s">
        <v>1975</v>
      </c>
      <c r="C19268" t="str">
        <f>_xlfn.XLOOKUP($B19268, STANDARDS!$A:$A, STANDARDS!$B:$B,,0,2)</f>
        <v>Petrolia Fm</v>
      </c>
      <c r="D19268" t="s">
        <v>1060</v>
      </c>
      <c r="E19268" t="s">
        <v>2218</v>
      </c>
      <c r="J19268">
        <v>282</v>
      </c>
      <c r="L19268" t="s">
        <v>2564</v>
      </c>
      <c r="M19268" t="s">
        <v>2439</v>
      </c>
      <c r="P19268" t="s">
        <v>243</v>
      </c>
      <c r="S19268">
        <v>-19.8</v>
      </c>
      <c r="T19268">
        <v>0.3</v>
      </c>
      <c r="U19268" t="s">
        <v>2448</v>
      </c>
      <c r="V19268">
        <v>1</v>
      </c>
      <c r="W19268" t="s">
        <v>2564</v>
      </c>
      <c r="AB19268" t="s">
        <v>248</v>
      </c>
      <c r="AC19268" t="s">
        <v>2647</v>
      </c>
    </row>
    <row r="19269" spans="1:29" x14ac:dyDescent="0.3">
      <c r="A19269">
        <v>27244</v>
      </c>
      <c r="B19269" s="15" t="s">
        <v>1975</v>
      </c>
      <c r="C19269" t="str">
        <f>_xlfn.XLOOKUP($B19269, STANDARDS!$A:$A, STANDARDS!$B:$B,,0,2)</f>
        <v>Petrolia Fm</v>
      </c>
      <c r="D19269" t="s">
        <v>1060</v>
      </c>
      <c r="E19269" t="s">
        <v>2218</v>
      </c>
      <c r="J19269">
        <v>282</v>
      </c>
      <c r="L19269" t="s">
        <v>2564</v>
      </c>
      <c r="M19269" t="s">
        <v>2439</v>
      </c>
      <c r="P19269" t="s">
        <v>243</v>
      </c>
      <c r="S19269">
        <v>-23</v>
      </c>
      <c r="T19269">
        <v>0.3</v>
      </c>
      <c r="U19269" t="s">
        <v>2446</v>
      </c>
      <c r="V19269">
        <v>1</v>
      </c>
      <c r="W19269" t="s">
        <v>2564</v>
      </c>
      <c r="AB19269" t="s">
        <v>248</v>
      </c>
      <c r="AC19269" t="s">
        <v>2647</v>
      </c>
    </row>
    <row r="19270" spans="1:29" x14ac:dyDescent="0.3">
      <c r="A19270">
        <v>27245</v>
      </c>
      <c r="B19270" s="15" t="s">
        <v>1975</v>
      </c>
      <c r="C19270" t="str">
        <f>_xlfn.XLOOKUP($B19270, STANDARDS!$A:$A, STANDARDS!$B:$B,,0,2)</f>
        <v>Petrolia Fm</v>
      </c>
      <c r="D19270" t="s">
        <v>1060</v>
      </c>
      <c r="E19270" t="s">
        <v>2218</v>
      </c>
      <c r="J19270">
        <v>282</v>
      </c>
      <c r="L19270" t="s">
        <v>2564</v>
      </c>
      <c r="M19270" t="s">
        <v>2439</v>
      </c>
      <c r="P19270" t="s">
        <v>243</v>
      </c>
      <c r="S19270">
        <v>-21.9</v>
      </c>
      <c r="T19270">
        <v>0.3</v>
      </c>
      <c r="U19270" t="s">
        <v>2446</v>
      </c>
      <c r="V19270">
        <v>1</v>
      </c>
      <c r="W19270" t="s">
        <v>2564</v>
      </c>
      <c r="AB19270" t="s">
        <v>248</v>
      </c>
      <c r="AC19270" t="s">
        <v>2647</v>
      </c>
    </row>
    <row r="19271" spans="1:29" x14ac:dyDescent="0.3">
      <c r="A19271">
        <v>27246</v>
      </c>
      <c r="B19271" s="15" t="s">
        <v>1975</v>
      </c>
      <c r="C19271" t="str">
        <f>_xlfn.XLOOKUP($B19271, STANDARDS!$A:$A, STANDARDS!$B:$B,,0,2)</f>
        <v>Petrolia Fm</v>
      </c>
      <c r="D19271" t="s">
        <v>1060</v>
      </c>
      <c r="E19271" t="s">
        <v>2218</v>
      </c>
      <c r="J19271">
        <v>282</v>
      </c>
      <c r="L19271" t="s">
        <v>2564</v>
      </c>
      <c r="M19271" t="s">
        <v>2439</v>
      </c>
      <c r="P19271" t="s">
        <v>243</v>
      </c>
      <c r="S19271">
        <v>-21.4</v>
      </c>
      <c r="T19271">
        <v>0.3</v>
      </c>
      <c r="U19271" t="s">
        <v>2446</v>
      </c>
      <c r="V19271">
        <v>1</v>
      </c>
      <c r="W19271" t="s">
        <v>2564</v>
      </c>
      <c r="AB19271" t="s">
        <v>248</v>
      </c>
      <c r="AC19271" t="s">
        <v>2647</v>
      </c>
    </row>
    <row r="19272" spans="1:29" x14ac:dyDescent="0.3">
      <c r="A19272">
        <v>27247</v>
      </c>
      <c r="B19272" s="15" t="s">
        <v>1975</v>
      </c>
      <c r="C19272" t="str">
        <f>_xlfn.XLOOKUP($B19272, STANDARDS!$A:$A, STANDARDS!$B:$B,,0,2)</f>
        <v>Petrolia Fm</v>
      </c>
      <c r="D19272" t="s">
        <v>1060</v>
      </c>
      <c r="E19272" t="s">
        <v>2218</v>
      </c>
      <c r="J19272">
        <v>282</v>
      </c>
      <c r="L19272" t="s">
        <v>2564</v>
      </c>
      <c r="M19272" t="s">
        <v>2439</v>
      </c>
      <c r="P19272" t="s">
        <v>243</v>
      </c>
      <c r="S19272">
        <v>-23.2</v>
      </c>
      <c r="T19272">
        <v>0.3</v>
      </c>
      <c r="U19272" t="s">
        <v>2446</v>
      </c>
      <c r="V19272">
        <v>1</v>
      </c>
      <c r="W19272" t="s">
        <v>2564</v>
      </c>
      <c r="AB19272" t="s">
        <v>248</v>
      </c>
      <c r="AC19272" t="s">
        <v>2647</v>
      </c>
    </row>
    <row r="19273" spans="1:29" x14ac:dyDescent="0.3">
      <c r="A19273">
        <v>27248</v>
      </c>
      <c r="B19273" s="15" t="s">
        <v>1975</v>
      </c>
      <c r="C19273" t="str">
        <f>_xlfn.XLOOKUP($B19273, STANDARDS!$A:$A, STANDARDS!$B:$B,,0,2)</f>
        <v>Petrolia Fm</v>
      </c>
      <c r="D19273" t="s">
        <v>1060</v>
      </c>
      <c r="E19273" t="s">
        <v>2218</v>
      </c>
      <c r="J19273">
        <v>282</v>
      </c>
      <c r="L19273" t="s">
        <v>2564</v>
      </c>
      <c r="M19273" t="s">
        <v>2443</v>
      </c>
      <c r="P19273" t="s">
        <v>243</v>
      </c>
      <c r="S19273">
        <v>-23</v>
      </c>
      <c r="T19273">
        <v>0.3</v>
      </c>
      <c r="U19273" t="s">
        <v>2307</v>
      </c>
      <c r="V19273">
        <v>1</v>
      </c>
      <c r="W19273" t="s">
        <v>2564</v>
      </c>
      <c r="AB19273" t="s">
        <v>248</v>
      </c>
      <c r="AC19273" t="s">
        <v>2647</v>
      </c>
    </row>
    <row r="19274" spans="1:29" x14ac:dyDescent="0.3">
      <c r="A19274">
        <v>27249</v>
      </c>
      <c r="B19274" s="15" t="s">
        <v>1975</v>
      </c>
      <c r="C19274" t="str">
        <f>_xlfn.XLOOKUP($B19274, STANDARDS!$A:$A, STANDARDS!$B:$B,,0,2)</f>
        <v>Petrolia Fm</v>
      </c>
      <c r="D19274" t="s">
        <v>1060</v>
      </c>
      <c r="E19274" t="s">
        <v>2218</v>
      </c>
      <c r="J19274">
        <v>282</v>
      </c>
      <c r="L19274" t="s">
        <v>2564</v>
      </c>
      <c r="M19274" t="s">
        <v>2443</v>
      </c>
      <c r="P19274" t="s">
        <v>243</v>
      </c>
      <c r="S19274">
        <v>-22.3</v>
      </c>
      <c r="T19274">
        <v>0.3</v>
      </c>
      <c r="U19274" t="s">
        <v>2307</v>
      </c>
      <c r="V19274">
        <v>1</v>
      </c>
      <c r="W19274" t="s">
        <v>2564</v>
      </c>
      <c r="AB19274" t="s">
        <v>248</v>
      </c>
      <c r="AC19274" t="s">
        <v>2647</v>
      </c>
    </row>
    <row r="19275" spans="1:29" x14ac:dyDescent="0.3">
      <c r="A19275">
        <v>27250</v>
      </c>
      <c r="B19275" s="15" t="s">
        <v>1999</v>
      </c>
      <c r="C19275" t="str">
        <f>_xlfn.XLOOKUP($B19275, STANDARDS!$A:$A, STANDARDS!$B:$B,,0,2)</f>
        <v>Waggoner Ranch Fm</v>
      </c>
      <c r="D19275" t="s">
        <v>1060</v>
      </c>
      <c r="E19275" t="s">
        <v>2218</v>
      </c>
      <c r="J19275">
        <v>281.8</v>
      </c>
      <c r="L19275" t="s">
        <v>2564</v>
      </c>
      <c r="M19275" t="s">
        <v>2443</v>
      </c>
      <c r="P19275" t="s">
        <v>243</v>
      </c>
      <c r="S19275">
        <v>-22.6</v>
      </c>
      <c r="T19275">
        <v>0.3</v>
      </c>
      <c r="U19275" t="s">
        <v>2307</v>
      </c>
      <c r="V19275">
        <v>1</v>
      </c>
      <c r="W19275" t="s">
        <v>2564</v>
      </c>
      <c r="AB19275" t="s">
        <v>248</v>
      </c>
      <c r="AC19275" t="s">
        <v>2647</v>
      </c>
    </row>
    <row r="19276" spans="1:29" x14ac:dyDescent="0.3">
      <c r="A19276">
        <v>27251</v>
      </c>
      <c r="B19276" s="15" t="s">
        <v>1999</v>
      </c>
      <c r="C19276" t="str">
        <f>_xlfn.XLOOKUP($B19276, STANDARDS!$A:$A, STANDARDS!$B:$B,,0,2)</f>
        <v>Waggoner Ranch Fm</v>
      </c>
      <c r="D19276" t="s">
        <v>1060</v>
      </c>
      <c r="E19276" t="s">
        <v>2218</v>
      </c>
      <c r="J19276">
        <v>281.60000000000002</v>
      </c>
      <c r="L19276" t="s">
        <v>2564</v>
      </c>
      <c r="M19276" t="s">
        <v>2443</v>
      </c>
      <c r="P19276" t="s">
        <v>243</v>
      </c>
      <c r="S19276">
        <v>-22.4</v>
      </c>
      <c r="T19276">
        <v>0.3</v>
      </c>
      <c r="U19276" t="s">
        <v>2307</v>
      </c>
      <c r="V19276">
        <v>1</v>
      </c>
      <c r="W19276" t="s">
        <v>2564</v>
      </c>
      <c r="AB19276" t="s">
        <v>248</v>
      </c>
      <c r="AC19276" t="s">
        <v>2647</v>
      </c>
    </row>
    <row r="19277" spans="1:29" x14ac:dyDescent="0.3">
      <c r="A19277">
        <v>27252</v>
      </c>
      <c r="B19277" s="15" t="s">
        <v>1999</v>
      </c>
      <c r="C19277" t="str">
        <f>_xlfn.XLOOKUP($B19277, STANDARDS!$A:$A, STANDARDS!$B:$B,,0,2)</f>
        <v>Waggoner Ranch Fm</v>
      </c>
      <c r="D19277" t="s">
        <v>1060</v>
      </c>
      <c r="E19277" t="s">
        <v>2218</v>
      </c>
      <c r="J19277">
        <v>281.2</v>
      </c>
      <c r="L19277" t="s">
        <v>2564</v>
      </c>
      <c r="M19277" t="s">
        <v>2443</v>
      </c>
      <c r="P19277" t="s">
        <v>243</v>
      </c>
      <c r="S19277">
        <v>-20.3</v>
      </c>
      <c r="T19277">
        <v>0.3</v>
      </c>
      <c r="U19277" t="s">
        <v>2307</v>
      </c>
      <c r="V19277">
        <v>1</v>
      </c>
      <c r="W19277" t="s">
        <v>2564</v>
      </c>
      <c r="AB19277" t="s">
        <v>248</v>
      </c>
      <c r="AC19277" t="s">
        <v>2647</v>
      </c>
    </row>
    <row r="19278" spans="1:29" x14ac:dyDescent="0.3">
      <c r="A19278">
        <v>27253</v>
      </c>
      <c r="B19278" s="15" t="s">
        <v>1999</v>
      </c>
      <c r="C19278" t="str">
        <f>_xlfn.XLOOKUP($B19278, STANDARDS!$A:$A, STANDARDS!$B:$B,,0,2)</f>
        <v>Waggoner Ranch Fm</v>
      </c>
      <c r="D19278" t="s">
        <v>1060</v>
      </c>
      <c r="E19278" t="s">
        <v>2218</v>
      </c>
      <c r="J19278">
        <v>280.89999999999998</v>
      </c>
      <c r="L19278" t="s">
        <v>2564</v>
      </c>
      <c r="M19278" t="s">
        <v>2443</v>
      </c>
      <c r="P19278" t="s">
        <v>243</v>
      </c>
      <c r="S19278">
        <v>-19.2</v>
      </c>
      <c r="T19278">
        <v>0.3</v>
      </c>
      <c r="U19278" t="s">
        <v>2307</v>
      </c>
      <c r="V19278">
        <v>1</v>
      </c>
      <c r="W19278" t="s">
        <v>2564</v>
      </c>
      <c r="AB19278" t="s">
        <v>248</v>
      </c>
      <c r="AC19278" t="s">
        <v>2647</v>
      </c>
    </row>
    <row r="19279" spans="1:29" x14ac:dyDescent="0.3">
      <c r="A19279">
        <v>27254</v>
      </c>
      <c r="B19279" s="15" t="s">
        <v>1999</v>
      </c>
      <c r="C19279" t="str">
        <f>_xlfn.XLOOKUP($B19279, STANDARDS!$A:$A, STANDARDS!$B:$B,,0,2)</f>
        <v>Waggoner Ranch Fm</v>
      </c>
      <c r="D19279" t="s">
        <v>1060</v>
      </c>
      <c r="E19279" t="s">
        <v>2218</v>
      </c>
      <c r="J19279">
        <v>281.3</v>
      </c>
      <c r="L19279" t="s">
        <v>2564</v>
      </c>
      <c r="M19279" t="s">
        <v>2443</v>
      </c>
      <c r="P19279" t="s">
        <v>243</v>
      </c>
      <c r="S19279">
        <v>-22.9</v>
      </c>
      <c r="T19279">
        <v>0.3</v>
      </c>
      <c r="U19279" t="s">
        <v>2307</v>
      </c>
      <c r="V19279">
        <v>1</v>
      </c>
      <c r="W19279" t="s">
        <v>2564</v>
      </c>
      <c r="AB19279" t="s">
        <v>248</v>
      </c>
      <c r="AC19279" t="s">
        <v>2647</v>
      </c>
    </row>
    <row r="19280" spans="1:29" x14ac:dyDescent="0.3">
      <c r="A19280">
        <v>27255</v>
      </c>
      <c r="B19280" s="15" t="s">
        <v>1982</v>
      </c>
      <c r="C19280" t="str">
        <f>_xlfn.XLOOKUP($B19280, STANDARDS!$A:$A, STANDARDS!$B:$B,,0,2)</f>
        <v>Waggoner Ranch Fm</v>
      </c>
      <c r="D19280" t="s">
        <v>1060</v>
      </c>
      <c r="E19280" t="s">
        <v>2218</v>
      </c>
      <c r="J19280">
        <v>280.7</v>
      </c>
      <c r="L19280" t="s">
        <v>2564</v>
      </c>
      <c r="M19280" t="s">
        <v>2439</v>
      </c>
      <c r="P19280" t="s">
        <v>243</v>
      </c>
      <c r="S19280">
        <v>-22.1</v>
      </c>
      <c r="T19280">
        <v>0.3</v>
      </c>
      <c r="U19280" t="s">
        <v>2446</v>
      </c>
      <c r="V19280">
        <v>1</v>
      </c>
      <c r="W19280" t="s">
        <v>2564</v>
      </c>
      <c r="AB19280" t="s">
        <v>248</v>
      </c>
      <c r="AC19280" t="s">
        <v>2647</v>
      </c>
    </row>
    <row r="19281" spans="1:29" x14ac:dyDescent="0.3">
      <c r="A19281">
        <v>27256</v>
      </c>
      <c r="B19281" s="15" t="s">
        <v>1982</v>
      </c>
      <c r="C19281" t="str">
        <f>_xlfn.XLOOKUP($B19281, STANDARDS!$A:$A, STANDARDS!$B:$B,,0,2)</f>
        <v>Waggoner Ranch Fm</v>
      </c>
      <c r="D19281" t="s">
        <v>1060</v>
      </c>
      <c r="E19281" t="s">
        <v>2218</v>
      </c>
      <c r="J19281">
        <v>280.7</v>
      </c>
      <c r="L19281" t="s">
        <v>2564</v>
      </c>
      <c r="M19281" t="s">
        <v>2443</v>
      </c>
      <c r="P19281" t="s">
        <v>243</v>
      </c>
      <c r="S19281">
        <v>-22.5</v>
      </c>
      <c r="T19281">
        <v>0.3</v>
      </c>
      <c r="U19281" t="s">
        <v>2307</v>
      </c>
      <c r="V19281">
        <v>1</v>
      </c>
      <c r="W19281" t="s">
        <v>2564</v>
      </c>
      <c r="AB19281" t="s">
        <v>248</v>
      </c>
      <c r="AC19281" t="s">
        <v>2647</v>
      </c>
    </row>
    <row r="19282" spans="1:29" x14ac:dyDescent="0.3">
      <c r="A19282">
        <v>27257</v>
      </c>
      <c r="B19282" s="15" t="s">
        <v>1982</v>
      </c>
      <c r="C19282" t="str">
        <f>_xlfn.XLOOKUP($B19282, STANDARDS!$A:$A, STANDARDS!$B:$B,,0,2)</f>
        <v>Waggoner Ranch Fm</v>
      </c>
      <c r="D19282" t="s">
        <v>1060</v>
      </c>
      <c r="E19282" t="s">
        <v>2218</v>
      </c>
      <c r="J19282">
        <v>280.39999999999998</v>
      </c>
      <c r="L19282" t="s">
        <v>2564</v>
      </c>
      <c r="M19282" t="s">
        <v>2443</v>
      </c>
      <c r="P19282" t="s">
        <v>243</v>
      </c>
      <c r="S19282">
        <v>-19.600000000000001</v>
      </c>
      <c r="T19282">
        <v>0.3</v>
      </c>
      <c r="U19282" t="s">
        <v>2307</v>
      </c>
      <c r="V19282">
        <v>1</v>
      </c>
      <c r="W19282" t="s">
        <v>2564</v>
      </c>
      <c r="AB19282" t="s">
        <v>248</v>
      </c>
      <c r="AC19282" t="s">
        <v>2647</v>
      </c>
    </row>
    <row r="19283" spans="1:29" x14ac:dyDescent="0.3">
      <c r="A19283">
        <v>27258</v>
      </c>
      <c r="B19283" s="15" t="s">
        <v>1982</v>
      </c>
      <c r="C19283" t="str">
        <f>_xlfn.XLOOKUP($B19283, STANDARDS!$A:$A, STANDARDS!$B:$B,,0,2)</f>
        <v>Waggoner Ranch Fm</v>
      </c>
      <c r="D19283" t="s">
        <v>1060</v>
      </c>
      <c r="E19283" t="s">
        <v>2218</v>
      </c>
      <c r="J19283">
        <v>280.39999999999998</v>
      </c>
      <c r="L19283" t="s">
        <v>2564</v>
      </c>
      <c r="M19283" t="s">
        <v>2443</v>
      </c>
      <c r="P19283" t="s">
        <v>243</v>
      </c>
      <c r="S19283">
        <v>-19.899999999999999</v>
      </c>
      <c r="T19283">
        <v>0.3</v>
      </c>
      <c r="U19283" t="s">
        <v>2307</v>
      </c>
      <c r="V19283">
        <v>1</v>
      </c>
      <c r="W19283" t="s">
        <v>2564</v>
      </c>
      <c r="AB19283" t="s">
        <v>248</v>
      </c>
      <c r="AC19283" t="s">
        <v>2647</v>
      </c>
    </row>
    <row r="19284" spans="1:29" x14ac:dyDescent="0.3">
      <c r="A19284">
        <v>27259</v>
      </c>
      <c r="B19284" s="15" t="s">
        <v>1982</v>
      </c>
      <c r="C19284" t="str">
        <f>_xlfn.XLOOKUP($B19284, STANDARDS!$A:$A, STANDARDS!$B:$B,,0,2)</f>
        <v>Waggoner Ranch Fm</v>
      </c>
      <c r="D19284" t="s">
        <v>1060</v>
      </c>
      <c r="E19284" t="s">
        <v>2218</v>
      </c>
      <c r="J19284">
        <v>280.39999999999998</v>
      </c>
      <c r="L19284" t="s">
        <v>2564</v>
      </c>
      <c r="M19284" t="s">
        <v>2443</v>
      </c>
      <c r="P19284" t="s">
        <v>243</v>
      </c>
      <c r="S19284">
        <v>-22.4</v>
      </c>
      <c r="T19284">
        <v>0.3</v>
      </c>
      <c r="U19284" t="s">
        <v>2307</v>
      </c>
      <c r="V19284">
        <v>1</v>
      </c>
      <c r="W19284" t="s">
        <v>2564</v>
      </c>
      <c r="AB19284" t="s">
        <v>248</v>
      </c>
      <c r="AC19284" t="s">
        <v>2647</v>
      </c>
    </row>
    <row r="19285" spans="1:29" x14ac:dyDescent="0.3">
      <c r="A19285">
        <v>27260</v>
      </c>
      <c r="B19285" s="15" t="s">
        <v>1982</v>
      </c>
      <c r="C19285" t="str">
        <f>_xlfn.XLOOKUP($B19285, STANDARDS!$A:$A, STANDARDS!$B:$B,,0,2)</f>
        <v>Waggoner Ranch Fm</v>
      </c>
      <c r="D19285" t="s">
        <v>1060</v>
      </c>
      <c r="E19285" t="s">
        <v>2218</v>
      </c>
      <c r="J19285">
        <v>280.3</v>
      </c>
      <c r="L19285" t="s">
        <v>2564</v>
      </c>
      <c r="M19285" t="s">
        <v>2443</v>
      </c>
      <c r="P19285" t="s">
        <v>243</v>
      </c>
      <c r="S19285">
        <v>-20.399999999999999</v>
      </c>
      <c r="T19285">
        <v>0.3</v>
      </c>
      <c r="U19285" t="s">
        <v>2307</v>
      </c>
      <c r="V19285">
        <v>1</v>
      </c>
      <c r="W19285" t="s">
        <v>2564</v>
      </c>
      <c r="AB19285" t="s">
        <v>248</v>
      </c>
      <c r="AC19285" t="s">
        <v>2647</v>
      </c>
    </row>
    <row r="19286" spans="1:29" x14ac:dyDescent="0.3">
      <c r="A19286">
        <v>27261</v>
      </c>
      <c r="B19286" s="15" t="s">
        <v>1982</v>
      </c>
      <c r="C19286" t="str">
        <f>_xlfn.XLOOKUP($B19286, STANDARDS!$A:$A, STANDARDS!$B:$B,,0,2)</f>
        <v>Waggoner Ranch Fm</v>
      </c>
      <c r="D19286" t="s">
        <v>1060</v>
      </c>
      <c r="E19286" t="s">
        <v>2218</v>
      </c>
      <c r="J19286">
        <v>280.3</v>
      </c>
      <c r="L19286" t="s">
        <v>2564</v>
      </c>
      <c r="M19286" t="s">
        <v>2443</v>
      </c>
      <c r="P19286" t="s">
        <v>243</v>
      </c>
      <c r="S19286">
        <v>-19.3</v>
      </c>
      <c r="T19286">
        <v>0.3</v>
      </c>
      <c r="U19286" t="s">
        <v>2307</v>
      </c>
      <c r="V19286">
        <v>1</v>
      </c>
      <c r="W19286" t="s">
        <v>2564</v>
      </c>
      <c r="AB19286" t="s">
        <v>248</v>
      </c>
      <c r="AC19286" t="s">
        <v>2647</v>
      </c>
    </row>
    <row r="19287" spans="1:29" x14ac:dyDescent="0.3">
      <c r="A19287">
        <v>27262</v>
      </c>
      <c r="B19287" s="15" t="s">
        <v>1982</v>
      </c>
      <c r="C19287" t="str">
        <f>_xlfn.XLOOKUP($B19287, STANDARDS!$A:$A, STANDARDS!$B:$B,,0,2)</f>
        <v>Waggoner Ranch Fm</v>
      </c>
      <c r="D19287" t="s">
        <v>1060</v>
      </c>
      <c r="E19287" t="s">
        <v>2218</v>
      </c>
      <c r="J19287">
        <v>280.3</v>
      </c>
      <c r="L19287" t="s">
        <v>2564</v>
      </c>
      <c r="M19287" t="s">
        <v>2443</v>
      </c>
      <c r="P19287" t="s">
        <v>243</v>
      </c>
      <c r="S19287">
        <v>-19.7</v>
      </c>
      <c r="T19287">
        <v>0.3</v>
      </c>
      <c r="U19287" t="s">
        <v>2307</v>
      </c>
      <c r="V19287">
        <v>1</v>
      </c>
      <c r="W19287" t="s">
        <v>2564</v>
      </c>
      <c r="AB19287" t="s">
        <v>248</v>
      </c>
      <c r="AC19287" t="s">
        <v>2647</v>
      </c>
    </row>
    <row r="19288" spans="1:29" x14ac:dyDescent="0.3">
      <c r="A19288">
        <v>27263</v>
      </c>
      <c r="B19288" s="15" t="s">
        <v>1982</v>
      </c>
      <c r="C19288" t="str">
        <f>_xlfn.XLOOKUP($B19288, STANDARDS!$A:$A, STANDARDS!$B:$B,,0,2)</f>
        <v>Waggoner Ranch Fm</v>
      </c>
      <c r="D19288" t="s">
        <v>1060</v>
      </c>
      <c r="E19288" t="s">
        <v>2218</v>
      </c>
      <c r="J19288">
        <v>280.3</v>
      </c>
      <c r="L19288" t="s">
        <v>2564</v>
      </c>
      <c r="M19288" t="s">
        <v>2443</v>
      </c>
      <c r="P19288" t="s">
        <v>243</v>
      </c>
      <c r="S19288">
        <v>-20.100000000000001</v>
      </c>
      <c r="T19288">
        <v>0.3</v>
      </c>
      <c r="U19288" t="s">
        <v>2307</v>
      </c>
      <c r="V19288">
        <v>1</v>
      </c>
      <c r="W19288" t="s">
        <v>2564</v>
      </c>
      <c r="AB19288" t="s">
        <v>248</v>
      </c>
      <c r="AC19288" t="s">
        <v>2647</v>
      </c>
    </row>
    <row r="19289" spans="1:29" x14ac:dyDescent="0.3">
      <c r="A19289">
        <v>27264</v>
      </c>
      <c r="B19289" s="15" t="s">
        <v>1982</v>
      </c>
      <c r="C19289" t="str">
        <f>_xlfn.XLOOKUP($B19289, STANDARDS!$A:$A, STANDARDS!$B:$B,,0,2)</f>
        <v>Waggoner Ranch Fm</v>
      </c>
      <c r="D19289" t="s">
        <v>1060</v>
      </c>
      <c r="E19289" t="s">
        <v>2218</v>
      </c>
      <c r="J19289">
        <v>280.3</v>
      </c>
      <c r="L19289" t="s">
        <v>2564</v>
      </c>
      <c r="M19289" t="s">
        <v>2443</v>
      </c>
      <c r="P19289" t="s">
        <v>243</v>
      </c>
      <c r="S19289">
        <v>-21.7</v>
      </c>
      <c r="T19289">
        <v>0.3</v>
      </c>
      <c r="U19289" t="s">
        <v>2307</v>
      </c>
      <c r="V19289">
        <v>1</v>
      </c>
      <c r="W19289" t="s">
        <v>2564</v>
      </c>
      <c r="AB19289" t="s">
        <v>248</v>
      </c>
      <c r="AC19289" t="s">
        <v>2647</v>
      </c>
    </row>
    <row r="19290" spans="1:29" x14ac:dyDescent="0.3">
      <c r="A19290">
        <v>27265</v>
      </c>
      <c r="B19290" s="15" t="s">
        <v>1982</v>
      </c>
      <c r="C19290" t="str">
        <f>_xlfn.XLOOKUP($B19290, STANDARDS!$A:$A, STANDARDS!$B:$B,,0,2)</f>
        <v>Waggoner Ranch Fm</v>
      </c>
      <c r="D19290" t="s">
        <v>1060</v>
      </c>
      <c r="E19290" t="s">
        <v>2218</v>
      </c>
      <c r="J19290">
        <v>280.3</v>
      </c>
      <c r="L19290" t="s">
        <v>2564</v>
      </c>
      <c r="M19290" t="s">
        <v>2443</v>
      </c>
      <c r="P19290" t="s">
        <v>243</v>
      </c>
      <c r="S19290">
        <v>-21</v>
      </c>
      <c r="T19290">
        <v>0.3</v>
      </c>
      <c r="U19290" t="s">
        <v>2307</v>
      </c>
      <c r="V19290">
        <v>1</v>
      </c>
      <c r="W19290" t="s">
        <v>2564</v>
      </c>
      <c r="AB19290" t="s">
        <v>248</v>
      </c>
      <c r="AC19290" t="s">
        <v>2647</v>
      </c>
    </row>
    <row r="19291" spans="1:29" x14ac:dyDescent="0.3">
      <c r="A19291">
        <v>27266</v>
      </c>
      <c r="B19291" s="15" t="s">
        <v>1982</v>
      </c>
      <c r="C19291" t="str">
        <f>_xlfn.XLOOKUP($B19291, STANDARDS!$A:$A, STANDARDS!$B:$B,,0,2)</f>
        <v>Waggoner Ranch Fm</v>
      </c>
      <c r="D19291" t="s">
        <v>1060</v>
      </c>
      <c r="E19291" t="s">
        <v>2218</v>
      </c>
      <c r="J19291">
        <v>280.3</v>
      </c>
      <c r="L19291" t="s">
        <v>2564</v>
      </c>
      <c r="M19291" t="s">
        <v>2443</v>
      </c>
      <c r="P19291" t="s">
        <v>243</v>
      </c>
      <c r="S19291">
        <v>-19.3</v>
      </c>
      <c r="T19291">
        <v>0.3</v>
      </c>
      <c r="U19291" t="s">
        <v>2307</v>
      </c>
      <c r="V19291">
        <v>1</v>
      </c>
      <c r="W19291" t="s">
        <v>2564</v>
      </c>
      <c r="AB19291" t="s">
        <v>248</v>
      </c>
      <c r="AC19291" t="s">
        <v>2647</v>
      </c>
    </row>
    <row r="19292" spans="1:29" x14ac:dyDescent="0.3">
      <c r="A19292">
        <v>27267</v>
      </c>
      <c r="B19292" s="15" t="s">
        <v>1982</v>
      </c>
      <c r="C19292" t="str">
        <f>_xlfn.XLOOKUP($B19292, STANDARDS!$A:$A, STANDARDS!$B:$B,,0,2)</f>
        <v>Waggoner Ranch Fm</v>
      </c>
      <c r="D19292" t="s">
        <v>1060</v>
      </c>
      <c r="E19292" t="s">
        <v>2218</v>
      </c>
      <c r="J19292">
        <v>280.10000000000002</v>
      </c>
      <c r="L19292" t="s">
        <v>2564</v>
      </c>
      <c r="M19292" t="s">
        <v>2443</v>
      </c>
      <c r="P19292" t="s">
        <v>243</v>
      </c>
      <c r="S19292">
        <v>-19.5</v>
      </c>
      <c r="T19292">
        <v>0.3</v>
      </c>
      <c r="U19292" t="s">
        <v>2307</v>
      </c>
      <c r="V19292">
        <v>1</v>
      </c>
      <c r="W19292" t="s">
        <v>2564</v>
      </c>
      <c r="AB19292" t="s">
        <v>248</v>
      </c>
      <c r="AC19292" t="s">
        <v>2647</v>
      </c>
    </row>
    <row r="19293" spans="1:29" x14ac:dyDescent="0.3">
      <c r="A19293">
        <v>27268</v>
      </c>
      <c r="B19293" s="15" t="s">
        <v>1982</v>
      </c>
      <c r="C19293" t="str">
        <f>_xlfn.XLOOKUP($B19293, STANDARDS!$A:$A, STANDARDS!$B:$B,,0,2)</f>
        <v>Waggoner Ranch Fm</v>
      </c>
      <c r="D19293" t="s">
        <v>1060</v>
      </c>
      <c r="E19293" t="s">
        <v>2218</v>
      </c>
      <c r="J19293">
        <v>280.10000000000002</v>
      </c>
      <c r="L19293" t="s">
        <v>2564</v>
      </c>
      <c r="M19293" t="s">
        <v>2443</v>
      </c>
      <c r="P19293" t="s">
        <v>243</v>
      </c>
      <c r="S19293">
        <v>-19.2</v>
      </c>
      <c r="T19293">
        <v>0.3</v>
      </c>
      <c r="U19293" t="s">
        <v>2307</v>
      </c>
      <c r="V19293">
        <v>1</v>
      </c>
      <c r="W19293" t="s">
        <v>2564</v>
      </c>
      <c r="AB19293" t="s">
        <v>248</v>
      </c>
      <c r="AC19293" t="s">
        <v>2647</v>
      </c>
    </row>
    <row r="19294" spans="1:29" x14ac:dyDescent="0.3">
      <c r="A19294">
        <v>27269</v>
      </c>
      <c r="B19294" s="15" t="s">
        <v>1982</v>
      </c>
      <c r="C19294" t="str">
        <f>_xlfn.XLOOKUP($B19294, STANDARDS!$A:$A, STANDARDS!$B:$B,,0,2)</f>
        <v>Waggoner Ranch Fm</v>
      </c>
      <c r="D19294" t="s">
        <v>1060</v>
      </c>
      <c r="E19294" t="s">
        <v>2218</v>
      </c>
      <c r="J19294">
        <v>280.10000000000002</v>
      </c>
      <c r="L19294" t="s">
        <v>2564</v>
      </c>
      <c r="M19294" t="s">
        <v>2444</v>
      </c>
      <c r="P19294" t="s">
        <v>243</v>
      </c>
      <c r="S19294">
        <v>-22.2</v>
      </c>
      <c r="T19294">
        <v>0.3</v>
      </c>
      <c r="U19294" t="s">
        <v>2449</v>
      </c>
      <c r="V19294">
        <v>1</v>
      </c>
      <c r="W19294" t="s">
        <v>2564</v>
      </c>
      <c r="AB19294" t="s">
        <v>248</v>
      </c>
      <c r="AC19294" t="s">
        <v>2647</v>
      </c>
    </row>
    <row r="19295" spans="1:29" x14ac:dyDescent="0.3">
      <c r="A19295">
        <v>27270</v>
      </c>
      <c r="B19295" s="15" t="s">
        <v>1982</v>
      </c>
      <c r="C19295" t="str">
        <f>_xlfn.XLOOKUP($B19295, STANDARDS!$A:$A, STANDARDS!$B:$B,,0,2)</f>
        <v>Waggoner Ranch Fm</v>
      </c>
      <c r="D19295" t="s">
        <v>1060</v>
      </c>
      <c r="E19295" t="s">
        <v>2218</v>
      </c>
      <c r="J19295">
        <v>280.10000000000002</v>
      </c>
      <c r="L19295" t="s">
        <v>2564</v>
      </c>
      <c r="M19295" t="s">
        <v>2444</v>
      </c>
      <c r="P19295" t="s">
        <v>243</v>
      </c>
      <c r="S19295">
        <v>-22.5</v>
      </c>
      <c r="T19295">
        <v>0.3</v>
      </c>
      <c r="U19295" t="s">
        <v>2449</v>
      </c>
      <c r="V19295">
        <v>1</v>
      </c>
      <c r="W19295" t="s">
        <v>2564</v>
      </c>
      <c r="AB19295" t="s">
        <v>248</v>
      </c>
      <c r="AC19295" t="s">
        <v>2647</v>
      </c>
    </row>
    <row r="19296" spans="1:29" x14ac:dyDescent="0.3">
      <c r="A19296">
        <v>27271</v>
      </c>
      <c r="B19296" s="15" t="s">
        <v>1982</v>
      </c>
      <c r="C19296" t="str">
        <f>_xlfn.XLOOKUP($B19296, STANDARDS!$A:$A, STANDARDS!$B:$B,,0,2)</f>
        <v>Waggoner Ranch Fm</v>
      </c>
      <c r="D19296" t="s">
        <v>1060</v>
      </c>
      <c r="E19296" t="s">
        <v>2218</v>
      </c>
      <c r="J19296">
        <v>280.10000000000002</v>
      </c>
      <c r="L19296" t="s">
        <v>2564</v>
      </c>
      <c r="M19296" t="s">
        <v>2443</v>
      </c>
      <c r="P19296" t="s">
        <v>243</v>
      </c>
      <c r="S19296">
        <v>-21.2</v>
      </c>
      <c r="T19296">
        <v>0.3</v>
      </c>
      <c r="U19296" t="s">
        <v>2307</v>
      </c>
      <c r="V19296">
        <v>1</v>
      </c>
      <c r="W19296" t="s">
        <v>2564</v>
      </c>
      <c r="AB19296" t="s">
        <v>248</v>
      </c>
      <c r="AC19296" t="s">
        <v>2647</v>
      </c>
    </row>
    <row r="19297" spans="1:29" x14ac:dyDescent="0.3">
      <c r="A19297">
        <v>27272</v>
      </c>
      <c r="B19297" s="15" t="s">
        <v>1982</v>
      </c>
      <c r="C19297" t="str">
        <f>_xlfn.XLOOKUP($B19297, STANDARDS!$A:$A, STANDARDS!$B:$B,,0,2)</f>
        <v>Waggoner Ranch Fm</v>
      </c>
      <c r="D19297" t="s">
        <v>1060</v>
      </c>
      <c r="E19297" t="s">
        <v>2218</v>
      </c>
      <c r="J19297">
        <v>280.10000000000002</v>
      </c>
      <c r="L19297" t="s">
        <v>2564</v>
      </c>
      <c r="M19297" t="s">
        <v>2443</v>
      </c>
      <c r="P19297" t="s">
        <v>243</v>
      </c>
      <c r="S19297">
        <v>-21.6</v>
      </c>
      <c r="T19297">
        <v>0.3</v>
      </c>
      <c r="U19297" t="s">
        <v>2307</v>
      </c>
      <c r="V19297">
        <v>1</v>
      </c>
      <c r="W19297" t="s">
        <v>2564</v>
      </c>
      <c r="AB19297" t="s">
        <v>248</v>
      </c>
      <c r="AC19297" t="s">
        <v>2647</v>
      </c>
    </row>
    <row r="19298" spans="1:29" x14ac:dyDescent="0.3">
      <c r="A19298">
        <v>27273</v>
      </c>
      <c r="B19298" s="15" t="s">
        <v>1982</v>
      </c>
      <c r="C19298" t="str">
        <f>_xlfn.XLOOKUP($B19298, STANDARDS!$A:$A, STANDARDS!$B:$B,,0,2)</f>
        <v>Waggoner Ranch Fm</v>
      </c>
      <c r="D19298" t="s">
        <v>1060</v>
      </c>
      <c r="E19298" t="s">
        <v>2218</v>
      </c>
      <c r="J19298">
        <v>280.10000000000002</v>
      </c>
      <c r="L19298" t="s">
        <v>2564</v>
      </c>
      <c r="M19298" t="s">
        <v>2352</v>
      </c>
      <c r="P19298" t="s">
        <v>243</v>
      </c>
      <c r="S19298">
        <v>-22</v>
      </c>
      <c r="T19298">
        <v>0.3</v>
      </c>
      <c r="U19298" t="s">
        <v>2307</v>
      </c>
      <c r="V19298">
        <v>1</v>
      </c>
      <c r="W19298" t="s">
        <v>2564</v>
      </c>
      <c r="AB19298" t="s">
        <v>248</v>
      </c>
      <c r="AC19298" t="s">
        <v>2647</v>
      </c>
    </row>
    <row r="19299" spans="1:29" x14ac:dyDescent="0.3">
      <c r="A19299">
        <v>27274</v>
      </c>
      <c r="B19299" s="15" t="s">
        <v>1982</v>
      </c>
      <c r="C19299" t="str">
        <f>_xlfn.XLOOKUP($B19299, STANDARDS!$A:$A, STANDARDS!$B:$B,,0,2)</f>
        <v>Waggoner Ranch Fm</v>
      </c>
      <c r="D19299" t="s">
        <v>1060</v>
      </c>
      <c r="E19299" t="s">
        <v>2218</v>
      </c>
      <c r="J19299">
        <v>280.10000000000002</v>
      </c>
      <c r="L19299" t="s">
        <v>2564</v>
      </c>
      <c r="M19299" t="s">
        <v>2443</v>
      </c>
      <c r="P19299" t="s">
        <v>243</v>
      </c>
      <c r="S19299">
        <v>-22.7</v>
      </c>
      <c r="T19299">
        <v>0.3</v>
      </c>
      <c r="U19299" t="s">
        <v>2307</v>
      </c>
      <c r="V19299">
        <v>1</v>
      </c>
      <c r="W19299" t="s">
        <v>2564</v>
      </c>
      <c r="AB19299" t="s">
        <v>248</v>
      </c>
      <c r="AC19299" t="s">
        <v>2647</v>
      </c>
    </row>
    <row r="19300" spans="1:29" x14ac:dyDescent="0.3">
      <c r="A19300">
        <v>27275</v>
      </c>
      <c r="B19300" s="15" t="s">
        <v>1982</v>
      </c>
      <c r="C19300" t="str">
        <f>_xlfn.XLOOKUP($B19300, STANDARDS!$A:$A, STANDARDS!$B:$B,,0,2)</f>
        <v>Waggoner Ranch Fm</v>
      </c>
      <c r="D19300" t="s">
        <v>1060</v>
      </c>
      <c r="E19300" t="s">
        <v>2218</v>
      </c>
      <c r="J19300">
        <v>280.10000000000002</v>
      </c>
      <c r="L19300" t="s">
        <v>2564</v>
      </c>
      <c r="M19300" t="s">
        <v>2443</v>
      </c>
      <c r="P19300" t="s">
        <v>243</v>
      </c>
      <c r="S19300">
        <v>-19.899999999999999</v>
      </c>
      <c r="T19300">
        <v>0.3</v>
      </c>
      <c r="U19300" t="s">
        <v>2307</v>
      </c>
      <c r="V19300">
        <v>1</v>
      </c>
      <c r="W19300" t="s">
        <v>2564</v>
      </c>
      <c r="AB19300" t="s">
        <v>248</v>
      </c>
      <c r="AC19300" t="s">
        <v>2647</v>
      </c>
    </row>
    <row r="19301" spans="1:29" x14ac:dyDescent="0.3">
      <c r="A19301">
        <v>27276</v>
      </c>
      <c r="B19301" s="15" t="s">
        <v>1982</v>
      </c>
      <c r="C19301" t="str">
        <f>_xlfn.XLOOKUP($B19301, STANDARDS!$A:$A, STANDARDS!$B:$B,,0,2)</f>
        <v>Waggoner Ranch Fm</v>
      </c>
      <c r="D19301" t="s">
        <v>1060</v>
      </c>
      <c r="E19301" t="s">
        <v>2218</v>
      </c>
      <c r="J19301">
        <v>280.10000000000002</v>
      </c>
      <c r="L19301" t="s">
        <v>2564</v>
      </c>
      <c r="M19301" t="s">
        <v>2429</v>
      </c>
      <c r="P19301" t="s">
        <v>243</v>
      </c>
      <c r="S19301">
        <v>-19.7</v>
      </c>
      <c r="T19301">
        <v>0.3</v>
      </c>
      <c r="U19301" t="s">
        <v>2307</v>
      </c>
      <c r="V19301">
        <v>1</v>
      </c>
      <c r="W19301" t="s">
        <v>2564</v>
      </c>
      <c r="AB19301" t="s">
        <v>248</v>
      </c>
      <c r="AC19301" t="s">
        <v>2647</v>
      </c>
    </row>
    <row r="19302" spans="1:29" x14ac:dyDescent="0.3">
      <c r="A19302">
        <v>27277</v>
      </c>
      <c r="B19302" s="15" t="s">
        <v>1982</v>
      </c>
      <c r="C19302" t="str">
        <f>_xlfn.XLOOKUP($B19302, STANDARDS!$A:$A, STANDARDS!$B:$B,,0,2)</f>
        <v>Waggoner Ranch Fm</v>
      </c>
      <c r="D19302" t="s">
        <v>1060</v>
      </c>
      <c r="E19302" t="s">
        <v>2218</v>
      </c>
      <c r="J19302">
        <v>280.10000000000002</v>
      </c>
      <c r="L19302" t="s">
        <v>2564</v>
      </c>
      <c r="M19302" t="s">
        <v>2429</v>
      </c>
      <c r="P19302" t="s">
        <v>243</v>
      </c>
      <c r="S19302">
        <v>-19.899999999999999</v>
      </c>
      <c r="T19302">
        <v>0.3</v>
      </c>
      <c r="U19302" t="s">
        <v>2307</v>
      </c>
      <c r="V19302">
        <v>1</v>
      </c>
      <c r="W19302" t="s">
        <v>2564</v>
      </c>
      <c r="AB19302" t="s">
        <v>248</v>
      </c>
      <c r="AC19302" t="s">
        <v>2647</v>
      </c>
    </row>
    <row r="19303" spans="1:29" x14ac:dyDescent="0.3">
      <c r="A19303">
        <v>27278</v>
      </c>
      <c r="B19303" s="15" t="s">
        <v>1982</v>
      </c>
      <c r="C19303" t="str">
        <f>_xlfn.XLOOKUP($B19303, STANDARDS!$A:$A, STANDARDS!$B:$B,,0,2)</f>
        <v>Waggoner Ranch Fm</v>
      </c>
      <c r="D19303" t="s">
        <v>1060</v>
      </c>
      <c r="E19303" t="s">
        <v>2218</v>
      </c>
      <c r="J19303">
        <v>280.10000000000002</v>
      </c>
      <c r="L19303" t="s">
        <v>2564</v>
      </c>
      <c r="M19303" t="s">
        <v>2429</v>
      </c>
      <c r="P19303" t="s">
        <v>243</v>
      </c>
      <c r="S19303">
        <v>-20.2</v>
      </c>
      <c r="T19303">
        <v>0.3</v>
      </c>
      <c r="U19303" t="s">
        <v>2307</v>
      </c>
      <c r="V19303">
        <v>1</v>
      </c>
      <c r="W19303" t="s">
        <v>2564</v>
      </c>
      <c r="AB19303" t="s">
        <v>248</v>
      </c>
      <c r="AC19303" t="s">
        <v>2647</v>
      </c>
    </row>
    <row r="19304" spans="1:29" x14ac:dyDescent="0.3">
      <c r="A19304">
        <v>27279</v>
      </c>
      <c r="B19304" s="15" t="s">
        <v>1985</v>
      </c>
      <c r="C19304" t="str">
        <f>_xlfn.XLOOKUP($B19304, STANDARDS!$A:$A, STANDARDS!$B:$B,,0,2)</f>
        <v>Leuders Fm</v>
      </c>
      <c r="D19304" t="s">
        <v>1060</v>
      </c>
      <c r="E19304" t="s">
        <v>2218</v>
      </c>
      <c r="J19304">
        <v>279.89999999999998</v>
      </c>
      <c r="L19304" t="s">
        <v>2564</v>
      </c>
      <c r="M19304" t="s">
        <v>2443</v>
      </c>
      <c r="P19304" t="s">
        <v>243</v>
      </c>
      <c r="S19304">
        <v>-20.5</v>
      </c>
      <c r="T19304">
        <v>0.3</v>
      </c>
      <c r="U19304" t="s">
        <v>2307</v>
      </c>
      <c r="V19304">
        <v>1</v>
      </c>
      <c r="W19304" t="s">
        <v>2564</v>
      </c>
      <c r="AB19304" t="s">
        <v>248</v>
      </c>
      <c r="AC19304" t="s">
        <v>2647</v>
      </c>
    </row>
    <row r="19305" spans="1:29" x14ac:dyDescent="0.3">
      <c r="A19305">
        <v>27280</v>
      </c>
      <c r="B19305" s="15" t="s">
        <v>1985</v>
      </c>
      <c r="C19305" t="str">
        <f>_xlfn.XLOOKUP($B19305, STANDARDS!$A:$A, STANDARDS!$B:$B,,0,2)</f>
        <v>Leuders Fm</v>
      </c>
      <c r="D19305" t="s">
        <v>1060</v>
      </c>
      <c r="E19305" t="s">
        <v>2218</v>
      </c>
      <c r="J19305">
        <v>279.89999999999998</v>
      </c>
      <c r="L19305" t="s">
        <v>2564</v>
      </c>
      <c r="M19305" t="s">
        <v>2443</v>
      </c>
      <c r="P19305" t="s">
        <v>243</v>
      </c>
      <c r="S19305">
        <v>-21</v>
      </c>
      <c r="T19305">
        <v>0.3</v>
      </c>
      <c r="U19305" t="s">
        <v>2307</v>
      </c>
      <c r="V19305">
        <v>1</v>
      </c>
      <c r="W19305" t="s">
        <v>2564</v>
      </c>
      <c r="AB19305" t="s">
        <v>248</v>
      </c>
      <c r="AC19305" t="s">
        <v>2647</v>
      </c>
    </row>
    <row r="19306" spans="1:29" x14ac:dyDescent="0.3">
      <c r="A19306">
        <v>27281</v>
      </c>
      <c r="B19306" s="15" t="s">
        <v>1985</v>
      </c>
      <c r="C19306" t="str">
        <f>_xlfn.XLOOKUP($B19306, STANDARDS!$A:$A, STANDARDS!$B:$B,,0,2)</f>
        <v>Leuders Fm</v>
      </c>
      <c r="D19306" t="s">
        <v>1060</v>
      </c>
      <c r="E19306" t="s">
        <v>2218</v>
      </c>
      <c r="J19306">
        <v>279.89999999999998</v>
      </c>
      <c r="L19306" t="s">
        <v>2564</v>
      </c>
      <c r="M19306" t="s">
        <v>2443</v>
      </c>
      <c r="P19306" t="s">
        <v>243</v>
      </c>
      <c r="S19306">
        <v>-20.7</v>
      </c>
      <c r="T19306">
        <v>0.3</v>
      </c>
      <c r="U19306" t="s">
        <v>2307</v>
      </c>
      <c r="V19306">
        <v>1</v>
      </c>
      <c r="W19306" t="s">
        <v>2564</v>
      </c>
      <c r="AB19306" t="s">
        <v>248</v>
      </c>
      <c r="AC19306" t="s">
        <v>2647</v>
      </c>
    </row>
    <row r="19307" spans="1:29" x14ac:dyDescent="0.3">
      <c r="A19307">
        <v>27282</v>
      </c>
      <c r="B19307" s="15" t="s">
        <v>1985</v>
      </c>
      <c r="C19307" t="str">
        <f>_xlfn.XLOOKUP($B19307, STANDARDS!$A:$A, STANDARDS!$B:$B,,0,2)</f>
        <v>Leuders Fm</v>
      </c>
      <c r="D19307" t="s">
        <v>1060</v>
      </c>
      <c r="E19307" t="s">
        <v>2218</v>
      </c>
      <c r="J19307">
        <v>279.89999999999998</v>
      </c>
      <c r="L19307" t="s">
        <v>2564</v>
      </c>
      <c r="M19307" t="s">
        <v>2443</v>
      </c>
      <c r="P19307" t="s">
        <v>243</v>
      </c>
      <c r="S19307">
        <v>-20.7</v>
      </c>
      <c r="T19307">
        <v>0.3</v>
      </c>
      <c r="U19307" t="s">
        <v>2307</v>
      </c>
      <c r="V19307">
        <v>1</v>
      </c>
      <c r="W19307" t="s">
        <v>2564</v>
      </c>
      <c r="AB19307" t="s">
        <v>248</v>
      </c>
      <c r="AC19307" t="s">
        <v>2647</v>
      </c>
    </row>
    <row r="19308" spans="1:29" x14ac:dyDescent="0.3">
      <c r="A19308">
        <v>27283</v>
      </c>
      <c r="B19308" s="15" t="s">
        <v>1985</v>
      </c>
      <c r="C19308" t="str">
        <f>_xlfn.XLOOKUP($B19308, STANDARDS!$A:$A, STANDARDS!$B:$B,,0,2)</f>
        <v>Leuders Fm</v>
      </c>
      <c r="D19308" t="s">
        <v>1060</v>
      </c>
      <c r="E19308" t="s">
        <v>2218</v>
      </c>
      <c r="J19308">
        <v>279.8</v>
      </c>
      <c r="L19308" t="s">
        <v>2564</v>
      </c>
      <c r="M19308" t="s">
        <v>2439</v>
      </c>
      <c r="P19308" t="s">
        <v>243</v>
      </c>
      <c r="S19308">
        <v>-22.1</v>
      </c>
      <c r="T19308">
        <v>0.3</v>
      </c>
      <c r="U19308" t="s">
        <v>2446</v>
      </c>
      <c r="V19308">
        <v>1</v>
      </c>
      <c r="W19308" t="s">
        <v>2564</v>
      </c>
      <c r="AB19308" t="s">
        <v>248</v>
      </c>
      <c r="AC19308" t="s">
        <v>2647</v>
      </c>
    </row>
    <row r="19309" spans="1:29" x14ac:dyDescent="0.3">
      <c r="A19309">
        <v>27284</v>
      </c>
      <c r="B19309" s="15" t="s">
        <v>1985</v>
      </c>
      <c r="C19309" t="str">
        <f>_xlfn.XLOOKUP($B19309, STANDARDS!$A:$A, STANDARDS!$B:$B,,0,2)</f>
        <v>Leuders Fm</v>
      </c>
      <c r="D19309" t="s">
        <v>1060</v>
      </c>
      <c r="E19309" t="s">
        <v>2218</v>
      </c>
      <c r="J19309">
        <v>279.8</v>
      </c>
      <c r="L19309" t="s">
        <v>2564</v>
      </c>
      <c r="M19309" t="s">
        <v>2440</v>
      </c>
      <c r="P19309" t="s">
        <v>243</v>
      </c>
      <c r="S19309">
        <v>-20.3</v>
      </c>
      <c r="T19309">
        <v>0.3</v>
      </c>
      <c r="U19309" t="s">
        <v>2441</v>
      </c>
      <c r="V19309">
        <v>1</v>
      </c>
      <c r="W19309" t="s">
        <v>2564</v>
      </c>
      <c r="AB19309" t="s">
        <v>248</v>
      </c>
      <c r="AC19309" t="s">
        <v>2647</v>
      </c>
    </row>
    <row r="19310" spans="1:29" x14ac:dyDescent="0.3">
      <c r="A19310">
        <v>27285</v>
      </c>
      <c r="B19310" s="15" t="s">
        <v>1985</v>
      </c>
      <c r="C19310" t="str">
        <f>_xlfn.XLOOKUP($B19310, STANDARDS!$A:$A, STANDARDS!$B:$B,,0,2)</f>
        <v>Leuders Fm</v>
      </c>
      <c r="D19310" t="s">
        <v>1060</v>
      </c>
      <c r="E19310" t="s">
        <v>2218</v>
      </c>
      <c r="J19310">
        <v>279.7</v>
      </c>
      <c r="L19310" t="s">
        <v>2564</v>
      </c>
      <c r="M19310" t="s">
        <v>2443</v>
      </c>
      <c r="P19310" t="s">
        <v>243</v>
      </c>
      <c r="S19310">
        <v>-20.399999999999999</v>
      </c>
      <c r="T19310">
        <v>0.3</v>
      </c>
      <c r="U19310" t="s">
        <v>2307</v>
      </c>
      <c r="V19310">
        <v>1</v>
      </c>
      <c r="W19310" t="s">
        <v>2564</v>
      </c>
      <c r="AB19310" t="s">
        <v>248</v>
      </c>
      <c r="AC19310" t="s">
        <v>2647</v>
      </c>
    </row>
    <row r="19311" spans="1:29" x14ac:dyDescent="0.3">
      <c r="A19311">
        <v>27286</v>
      </c>
      <c r="B19311" s="15" t="s">
        <v>1988</v>
      </c>
      <c r="C19311" t="str">
        <f>_xlfn.XLOOKUP($B19311, STANDARDS!$A:$A, STANDARDS!$B:$B,,0,2)</f>
        <v>Arroyo Fm, Clear Fork Gp</v>
      </c>
      <c r="D19311" t="s">
        <v>1060</v>
      </c>
      <c r="E19311" t="s">
        <v>2218</v>
      </c>
      <c r="J19311">
        <v>279.5</v>
      </c>
      <c r="L19311" t="s">
        <v>2564</v>
      </c>
      <c r="M19311" t="s">
        <v>2443</v>
      </c>
      <c r="P19311" t="s">
        <v>243</v>
      </c>
      <c r="S19311">
        <v>-21</v>
      </c>
      <c r="T19311">
        <v>0.3</v>
      </c>
      <c r="U19311" t="s">
        <v>2307</v>
      </c>
      <c r="V19311">
        <v>1</v>
      </c>
      <c r="W19311" t="s">
        <v>2564</v>
      </c>
      <c r="AB19311" t="s">
        <v>248</v>
      </c>
      <c r="AC19311" t="s">
        <v>2647</v>
      </c>
    </row>
    <row r="19312" spans="1:29" x14ac:dyDescent="0.3">
      <c r="A19312">
        <v>27287</v>
      </c>
      <c r="B19312" s="15" t="s">
        <v>1988</v>
      </c>
      <c r="C19312" t="str">
        <f>_xlfn.XLOOKUP($B19312, STANDARDS!$A:$A, STANDARDS!$B:$B,,0,2)</f>
        <v>Arroyo Fm, Clear Fork Gp</v>
      </c>
      <c r="D19312" t="s">
        <v>1060</v>
      </c>
      <c r="E19312" t="s">
        <v>2218</v>
      </c>
      <c r="J19312">
        <v>279.5</v>
      </c>
      <c r="L19312" t="s">
        <v>2564</v>
      </c>
      <c r="M19312" t="s">
        <v>2443</v>
      </c>
      <c r="P19312" t="s">
        <v>243</v>
      </c>
      <c r="S19312">
        <v>-20.6</v>
      </c>
      <c r="T19312">
        <v>0.3</v>
      </c>
      <c r="U19312" t="s">
        <v>2307</v>
      </c>
      <c r="V19312">
        <v>1</v>
      </c>
      <c r="W19312" t="s">
        <v>2564</v>
      </c>
      <c r="AB19312" t="s">
        <v>248</v>
      </c>
      <c r="AC19312" t="s">
        <v>2647</v>
      </c>
    </row>
    <row r="19313" spans="1:29" x14ac:dyDescent="0.3">
      <c r="A19313">
        <v>27288</v>
      </c>
      <c r="B19313" s="15" t="s">
        <v>1988</v>
      </c>
      <c r="C19313" t="str">
        <f>_xlfn.XLOOKUP($B19313, STANDARDS!$A:$A, STANDARDS!$B:$B,,0,2)</f>
        <v>Arroyo Fm, Clear Fork Gp</v>
      </c>
      <c r="D19313" t="s">
        <v>1060</v>
      </c>
      <c r="E19313" t="s">
        <v>2218</v>
      </c>
      <c r="J19313">
        <v>279.5</v>
      </c>
      <c r="L19313" t="s">
        <v>2564</v>
      </c>
      <c r="M19313" t="s">
        <v>2444</v>
      </c>
      <c r="P19313" t="s">
        <v>243</v>
      </c>
      <c r="S19313">
        <v>-23.1</v>
      </c>
      <c r="T19313">
        <v>0.3</v>
      </c>
      <c r="U19313" t="s">
        <v>2441</v>
      </c>
      <c r="V19313">
        <v>1</v>
      </c>
      <c r="W19313" t="s">
        <v>2564</v>
      </c>
      <c r="AB19313" t="s">
        <v>248</v>
      </c>
      <c r="AC19313" t="s">
        <v>2647</v>
      </c>
    </row>
    <row r="19314" spans="1:29" x14ac:dyDescent="0.3">
      <c r="A19314">
        <v>27289</v>
      </c>
      <c r="B19314" s="15" t="s">
        <v>1988</v>
      </c>
      <c r="C19314" t="str">
        <f>_xlfn.XLOOKUP($B19314, STANDARDS!$A:$A, STANDARDS!$B:$B,,0,2)</f>
        <v>Arroyo Fm, Clear Fork Gp</v>
      </c>
      <c r="D19314" t="s">
        <v>1060</v>
      </c>
      <c r="E19314" t="s">
        <v>2218</v>
      </c>
      <c r="J19314">
        <v>279.5</v>
      </c>
      <c r="L19314" t="s">
        <v>2564</v>
      </c>
      <c r="M19314" t="s">
        <v>2443</v>
      </c>
      <c r="P19314" t="s">
        <v>243</v>
      </c>
      <c r="S19314">
        <v>-23.4</v>
      </c>
      <c r="T19314">
        <v>0.3</v>
      </c>
      <c r="U19314" t="s">
        <v>2307</v>
      </c>
      <c r="V19314">
        <v>1</v>
      </c>
      <c r="W19314" t="s">
        <v>2564</v>
      </c>
      <c r="AB19314" t="s">
        <v>248</v>
      </c>
      <c r="AC19314" t="s">
        <v>2647</v>
      </c>
    </row>
    <row r="19315" spans="1:29" x14ac:dyDescent="0.3">
      <c r="A19315">
        <v>27290</v>
      </c>
      <c r="B19315" s="15" t="s">
        <v>1988</v>
      </c>
      <c r="C19315" t="str">
        <f>_xlfn.XLOOKUP($B19315, STANDARDS!$A:$A, STANDARDS!$B:$B,,0,2)</f>
        <v>Arroyo Fm, Clear Fork Gp</v>
      </c>
      <c r="D19315" t="s">
        <v>1060</v>
      </c>
      <c r="E19315" t="s">
        <v>2218</v>
      </c>
      <c r="J19315">
        <v>279.5</v>
      </c>
      <c r="L19315" t="s">
        <v>2564</v>
      </c>
      <c r="M19315" t="s">
        <v>2443</v>
      </c>
      <c r="P19315" t="s">
        <v>243</v>
      </c>
      <c r="S19315">
        <v>-21.7</v>
      </c>
      <c r="T19315">
        <v>0.3</v>
      </c>
      <c r="U19315" t="s">
        <v>2307</v>
      </c>
      <c r="V19315">
        <v>1</v>
      </c>
      <c r="W19315" t="s">
        <v>2564</v>
      </c>
      <c r="AB19315" t="s">
        <v>248</v>
      </c>
      <c r="AC19315" t="s">
        <v>2647</v>
      </c>
    </row>
    <row r="19316" spans="1:29" x14ac:dyDescent="0.3">
      <c r="A19316">
        <v>27291</v>
      </c>
      <c r="B19316" s="15" t="s">
        <v>1988</v>
      </c>
      <c r="C19316" t="str">
        <f>_xlfn.XLOOKUP($B19316, STANDARDS!$A:$A, STANDARDS!$B:$B,,0,2)</f>
        <v>Arroyo Fm, Clear Fork Gp</v>
      </c>
      <c r="D19316" t="s">
        <v>1060</v>
      </c>
      <c r="E19316" t="s">
        <v>2218</v>
      </c>
      <c r="J19316">
        <v>279.3</v>
      </c>
      <c r="L19316" t="s">
        <v>2564</v>
      </c>
      <c r="M19316" t="s">
        <v>2443</v>
      </c>
      <c r="P19316" t="s">
        <v>243</v>
      </c>
      <c r="S19316">
        <v>-22.6</v>
      </c>
      <c r="T19316">
        <v>0.3</v>
      </c>
      <c r="U19316" t="s">
        <v>2307</v>
      </c>
      <c r="V19316">
        <v>1</v>
      </c>
      <c r="W19316" t="s">
        <v>2564</v>
      </c>
      <c r="AB19316" t="s">
        <v>248</v>
      </c>
      <c r="AC19316" t="s">
        <v>2647</v>
      </c>
    </row>
    <row r="19317" spans="1:29" x14ac:dyDescent="0.3">
      <c r="A19317">
        <v>27292</v>
      </c>
      <c r="B19317" s="15" t="s">
        <v>1988</v>
      </c>
      <c r="C19317" t="str">
        <f>_xlfn.XLOOKUP($B19317, STANDARDS!$A:$A, STANDARDS!$B:$B,,0,2)</f>
        <v>Arroyo Fm, Clear Fork Gp</v>
      </c>
      <c r="D19317" t="s">
        <v>1060</v>
      </c>
      <c r="E19317" t="s">
        <v>2218</v>
      </c>
      <c r="J19317">
        <v>279.3</v>
      </c>
      <c r="L19317" t="s">
        <v>2564</v>
      </c>
      <c r="M19317" t="s">
        <v>2443</v>
      </c>
      <c r="P19317" t="s">
        <v>243</v>
      </c>
      <c r="S19317">
        <v>-21.8</v>
      </c>
      <c r="T19317">
        <v>0.3</v>
      </c>
      <c r="U19317" t="s">
        <v>2307</v>
      </c>
      <c r="V19317">
        <v>1</v>
      </c>
      <c r="W19317" t="s">
        <v>2564</v>
      </c>
      <c r="AB19317" t="s">
        <v>248</v>
      </c>
      <c r="AC19317" t="s">
        <v>2647</v>
      </c>
    </row>
    <row r="19318" spans="1:29" x14ac:dyDescent="0.3">
      <c r="A19318">
        <v>27293</v>
      </c>
      <c r="B19318" s="15" t="s">
        <v>1988</v>
      </c>
      <c r="C19318" t="str">
        <f>_xlfn.XLOOKUP($B19318, STANDARDS!$A:$A, STANDARDS!$B:$B,,0,2)</f>
        <v>Arroyo Fm, Clear Fork Gp</v>
      </c>
      <c r="D19318" t="s">
        <v>1060</v>
      </c>
      <c r="E19318" t="s">
        <v>2218</v>
      </c>
      <c r="J19318">
        <v>279.10000000000002</v>
      </c>
      <c r="L19318" t="s">
        <v>2564</v>
      </c>
      <c r="M19318" t="s">
        <v>2443</v>
      </c>
      <c r="P19318" t="s">
        <v>243</v>
      </c>
      <c r="S19318">
        <v>-21.2</v>
      </c>
      <c r="T19318">
        <v>0.3</v>
      </c>
      <c r="U19318" t="s">
        <v>2307</v>
      </c>
      <c r="V19318">
        <v>1</v>
      </c>
      <c r="W19318" t="s">
        <v>2564</v>
      </c>
      <c r="AB19318" t="s">
        <v>248</v>
      </c>
      <c r="AC19318" t="s">
        <v>2647</v>
      </c>
    </row>
    <row r="19319" spans="1:29" x14ac:dyDescent="0.3">
      <c r="A19319">
        <v>27294</v>
      </c>
      <c r="B19319" s="15" t="s">
        <v>1988</v>
      </c>
      <c r="C19319" t="str">
        <f>_xlfn.XLOOKUP($B19319, STANDARDS!$A:$A, STANDARDS!$B:$B,,0,2)</f>
        <v>Arroyo Fm, Clear Fork Gp</v>
      </c>
      <c r="D19319" t="s">
        <v>1060</v>
      </c>
      <c r="E19319" t="s">
        <v>2218</v>
      </c>
      <c r="J19319">
        <v>279</v>
      </c>
      <c r="L19319" t="s">
        <v>2564</v>
      </c>
      <c r="M19319" t="s">
        <v>2429</v>
      </c>
      <c r="P19319" t="s">
        <v>243</v>
      </c>
      <c r="S19319">
        <v>-21.5</v>
      </c>
      <c r="T19319">
        <v>0.3</v>
      </c>
      <c r="U19319" t="s">
        <v>2307</v>
      </c>
      <c r="V19319">
        <v>1</v>
      </c>
      <c r="W19319" t="s">
        <v>2564</v>
      </c>
      <c r="AB19319" t="s">
        <v>248</v>
      </c>
      <c r="AC19319" t="s">
        <v>2647</v>
      </c>
    </row>
    <row r="19320" spans="1:29" x14ac:dyDescent="0.3">
      <c r="A19320">
        <v>27295</v>
      </c>
      <c r="B19320" s="15" t="s">
        <v>1988</v>
      </c>
      <c r="C19320" t="str">
        <f>_xlfn.XLOOKUP($B19320, STANDARDS!$A:$A, STANDARDS!$B:$B,,0,2)</f>
        <v>Arroyo Fm, Clear Fork Gp</v>
      </c>
      <c r="D19320" t="s">
        <v>1060</v>
      </c>
      <c r="E19320" t="s">
        <v>2218</v>
      </c>
      <c r="J19320">
        <v>279</v>
      </c>
      <c r="L19320" t="s">
        <v>2564</v>
      </c>
      <c r="M19320" t="s">
        <v>2443</v>
      </c>
      <c r="P19320" t="s">
        <v>243</v>
      </c>
      <c r="S19320">
        <v>-21.5</v>
      </c>
      <c r="T19320">
        <v>0.3</v>
      </c>
      <c r="U19320" t="s">
        <v>2307</v>
      </c>
      <c r="V19320">
        <v>1</v>
      </c>
      <c r="W19320" t="s">
        <v>2564</v>
      </c>
      <c r="AB19320" t="s">
        <v>248</v>
      </c>
      <c r="AC19320" t="s">
        <v>2647</v>
      </c>
    </row>
    <row r="19321" spans="1:29" x14ac:dyDescent="0.3">
      <c r="A19321">
        <v>27296</v>
      </c>
      <c r="B19321" s="15" t="s">
        <v>1990</v>
      </c>
      <c r="C19321" t="str">
        <f>_xlfn.XLOOKUP($B19321, STANDARDS!$A:$A, STANDARDS!$B:$B,,0,2)</f>
        <v>Vail Fm, Clear Fork Gp</v>
      </c>
      <c r="D19321" t="s">
        <v>1060</v>
      </c>
      <c r="E19321" t="s">
        <v>2218</v>
      </c>
      <c r="J19321">
        <v>277.10000000000002</v>
      </c>
      <c r="L19321" t="s">
        <v>2564</v>
      </c>
      <c r="M19321" t="s">
        <v>2443</v>
      </c>
      <c r="P19321" t="s">
        <v>243</v>
      </c>
      <c r="S19321">
        <v>-21.8</v>
      </c>
      <c r="T19321">
        <v>0.3</v>
      </c>
      <c r="U19321" t="s">
        <v>2307</v>
      </c>
      <c r="V19321">
        <v>1</v>
      </c>
      <c r="W19321" t="s">
        <v>2564</v>
      </c>
      <c r="AB19321" t="s">
        <v>248</v>
      </c>
      <c r="AC19321" t="s">
        <v>2647</v>
      </c>
    </row>
    <row r="19322" spans="1:29" x14ac:dyDescent="0.3">
      <c r="A19322">
        <v>27297</v>
      </c>
      <c r="B19322" s="15" t="s">
        <v>1990</v>
      </c>
      <c r="C19322" t="str">
        <f>_xlfn.XLOOKUP($B19322, STANDARDS!$A:$A, STANDARDS!$B:$B,,0,2)</f>
        <v>Vail Fm, Clear Fork Gp</v>
      </c>
      <c r="D19322" t="s">
        <v>1060</v>
      </c>
      <c r="E19322" t="s">
        <v>2218</v>
      </c>
      <c r="J19322">
        <v>278</v>
      </c>
      <c r="L19322" t="s">
        <v>2564</v>
      </c>
      <c r="M19322" t="s">
        <v>2443</v>
      </c>
      <c r="P19322" t="s">
        <v>243</v>
      </c>
      <c r="S19322">
        <v>-20.9</v>
      </c>
      <c r="T19322">
        <v>0.3</v>
      </c>
      <c r="U19322" t="s">
        <v>2307</v>
      </c>
      <c r="V19322">
        <v>1</v>
      </c>
      <c r="W19322" t="s">
        <v>2564</v>
      </c>
      <c r="AB19322" t="s">
        <v>248</v>
      </c>
      <c r="AC19322" t="s">
        <v>2647</v>
      </c>
    </row>
    <row r="19323" spans="1:29" x14ac:dyDescent="0.3">
      <c r="A19323">
        <v>27298</v>
      </c>
      <c r="B19323" s="15" t="s">
        <v>1990</v>
      </c>
      <c r="C19323" t="str">
        <f>_xlfn.XLOOKUP($B19323, STANDARDS!$A:$A, STANDARDS!$B:$B,,0,2)</f>
        <v>Vail Fm, Clear Fork Gp</v>
      </c>
      <c r="D19323" t="s">
        <v>1060</v>
      </c>
      <c r="E19323" t="s">
        <v>2218</v>
      </c>
      <c r="J19323">
        <v>278.5</v>
      </c>
      <c r="L19323" t="s">
        <v>2564</v>
      </c>
      <c r="M19323" t="s">
        <v>2443</v>
      </c>
      <c r="P19323" t="s">
        <v>243</v>
      </c>
      <c r="S19323">
        <v>-21</v>
      </c>
      <c r="T19323">
        <v>0.3</v>
      </c>
      <c r="U19323" t="s">
        <v>2307</v>
      </c>
      <c r="V19323">
        <v>1</v>
      </c>
      <c r="W19323" t="s">
        <v>2564</v>
      </c>
      <c r="AB19323" t="s">
        <v>248</v>
      </c>
      <c r="AC19323" t="s">
        <v>2647</v>
      </c>
    </row>
    <row r="19324" spans="1:29" x14ac:dyDescent="0.3">
      <c r="A19324">
        <v>27299</v>
      </c>
      <c r="B19324" s="15" t="s">
        <v>1990</v>
      </c>
      <c r="C19324" t="str">
        <f>_xlfn.XLOOKUP($B19324, STANDARDS!$A:$A, STANDARDS!$B:$B,,0,2)</f>
        <v>Vail Fm, Clear Fork Gp</v>
      </c>
      <c r="D19324" t="s">
        <v>1060</v>
      </c>
      <c r="E19324" t="s">
        <v>2218</v>
      </c>
      <c r="J19324">
        <v>278</v>
      </c>
      <c r="L19324" t="s">
        <v>2564</v>
      </c>
      <c r="M19324" t="s">
        <v>2440</v>
      </c>
      <c r="P19324" t="s">
        <v>243</v>
      </c>
      <c r="S19324">
        <v>-22.7</v>
      </c>
      <c r="T19324">
        <v>0.3</v>
      </c>
      <c r="U19324" t="s">
        <v>2441</v>
      </c>
      <c r="V19324">
        <v>1</v>
      </c>
      <c r="W19324" t="s">
        <v>2564</v>
      </c>
      <c r="AB19324" t="s">
        <v>248</v>
      </c>
      <c r="AC19324" t="s">
        <v>2647</v>
      </c>
    </row>
    <row r="19325" spans="1:29" x14ac:dyDescent="0.3">
      <c r="A19325">
        <v>27300</v>
      </c>
      <c r="B19325" s="15" t="s">
        <v>1990</v>
      </c>
      <c r="C19325" t="str">
        <f>_xlfn.XLOOKUP($B19325, STANDARDS!$A:$A, STANDARDS!$B:$B,,0,2)</f>
        <v>Vail Fm, Clear Fork Gp</v>
      </c>
      <c r="D19325" t="s">
        <v>1060</v>
      </c>
      <c r="E19325" t="s">
        <v>2218</v>
      </c>
      <c r="J19325">
        <v>278.60000000000002</v>
      </c>
      <c r="L19325" t="s">
        <v>2564</v>
      </c>
      <c r="M19325" t="s">
        <v>2443</v>
      </c>
      <c r="P19325" t="s">
        <v>243</v>
      </c>
      <c r="S19325">
        <v>-19.2</v>
      </c>
      <c r="T19325">
        <v>0.3</v>
      </c>
      <c r="U19325" t="s">
        <v>2307</v>
      </c>
      <c r="V19325">
        <v>1</v>
      </c>
      <c r="W19325" t="s">
        <v>2564</v>
      </c>
      <c r="AB19325" t="s">
        <v>248</v>
      </c>
      <c r="AC19325" t="s">
        <v>2647</v>
      </c>
    </row>
    <row r="19326" spans="1:29" x14ac:dyDescent="0.3">
      <c r="A19326">
        <v>27301</v>
      </c>
      <c r="B19326" s="15" t="s">
        <v>1990</v>
      </c>
      <c r="C19326" t="str">
        <f>_xlfn.XLOOKUP($B19326, STANDARDS!$A:$A, STANDARDS!$B:$B,,0,2)</f>
        <v>Vail Fm, Clear Fork Gp</v>
      </c>
      <c r="D19326" t="s">
        <v>1060</v>
      </c>
      <c r="E19326" t="s">
        <v>2218</v>
      </c>
      <c r="J19326">
        <v>278.5</v>
      </c>
      <c r="L19326" t="s">
        <v>2564</v>
      </c>
      <c r="M19326" t="s">
        <v>2443</v>
      </c>
      <c r="P19326" t="s">
        <v>243</v>
      </c>
      <c r="S19326">
        <v>-19.8</v>
      </c>
      <c r="T19326">
        <v>0.3</v>
      </c>
      <c r="U19326" t="s">
        <v>2307</v>
      </c>
      <c r="V19326">
        <v>1</v>
      </c>
      <c r="W19326" t="s">
        <v>2564</v>
      </c>
      <c r="AB19326" t="s">
        <v>248</v>
      </c>
      <c r="AC19326" t="s">
        <v>2647</v>
      </c>
    </row>
    <row r="19327" spans="1:29" x14ac:dyDescent="0.3">
      <c r="A19327">
        <v>27302</v>
      </c>
      <c r="B19327" s="15" t="s">
        <v>1990</v>
      </c>
      <c r="C19327" t="str">
        <f>_xlfn.XLOOKUP($B19327, STANDARDS!$A:$A, STANDARDS!$B:$B,,0,2)</f>
        <v>Vail Fm, Clear Fork Gp</v>
      </c>
      <c r="D19327" t="s">
        <v>1060</v>
      </c>
      <c r="E19327" t="s">
        <v>2218</v>
      </c>
      <c r="J19327">
        <v>278.60000000000002</v>
      </c>
      <c r="L19327" t="s">
        <v>2564</v>
      </c>
      <c r="M19327" t="s">
        <v>2443</v>
      </c>
      <c r="P19327" t="s">
        <v>243</v>
      </c>
      <c r="S19327">
        <v>-21.2</v>
      </c>
      <c r="T19327">
        <v>0.3</v>
      </c>
      <c r="U19327" t="s">
        <v>2307</v>
      </c>
      <c r="V19327">
        <v>1</v>
      </c>
      <c r="W19327" t="s">
        <v>2564</v>
      </c>
      <c r="AB19327" t="s">
        <v>248</v>
      </c>
      <c r="AC19327" t="s">
        <v>2647</v>
      </c>
    </row>
    <row r="19328" spans="1:29" x14ac:dyDescent="0.3">
      <c r="A19328">
        <v>27303</v>
      </c>
      <c r="B19328" s="15" t="s">
        <v>1990</v>
      </c>
      <c r="C19328" t="str">
        <f>_xlfn.XLOOKUP($B19328, STANDARDS!$A:$A, STANDARDS!$B:$B,,0,2)</f>
        <v>Vail Fm, Clear Fork Gp</v>
      </c>
      <c r="D19328" t="s">
        <v>1060</v>
      </c>
      <c r="E19328" t="s">
        <v>2218</v>
      </c>
      <c r="J19328">
        <v>278</v>
      </c>
      <c r="L19328" t="s">
        <v>2564</v>
      </c>
      <c r="M19328" t="s">
        <v>2443</v>
      </c>
      <c r="P19328" t="s">
        <v>243</v>
      </c>
      <c r="S19328">
        <v>-23.4</v>
      </c>
      <c r="T19328">
        <v>0.3</v>
      </c>
      <c r="U19328" t="s">
        <v>2307</v>
      </c>
      <c r="V19328">
        <v>1</v>
      </c>
      <c r="W19328" t="s">
        <v>2564</v>
      </c>
      <c r="AB19328" t="s">
        <v>248</v>
      </c>
      <c r="AC19328" t="s">
        <v>2647</v>
      </c>
    </row>
    <row r="19329" spans="1:29" x14ac:dyDescent="0.3">
      <c r="A19329">
        <v>27304</v>
      </c>
      <c r="B19329" s="15" t="s">
        <v>1990</v>
      </c>
      <c r="C19329" t="str">
        <f>_xlfn.XLOOKUP($B19329, STANDARDS!$A:$A, STANDARDS!$B:$B,,0,2)</f>
        <v>Vail Fm, Clear Fork Gp</v>
      </c>
      <c r="D19329" t="s">
        <v>1060</v>
      </c>
      <c r="E19329" t="s">
        <v>2218</v>
      </c>
      <c r="J19329">
        <v>278.5</v>
      </c>
      <c r="L19329" t="s">
        <v>2564</v>
      </c>
      <c r="M19329" t="s">
        <v>2443</v>
      </c>
      <c r="P19329" t="s">
        <v>243</v>
      </c>
      <c r="S19329">
        <v>-20.399999999999999</v>
      </c>
      <c r="T19329">
        <v>0.3</v>
      </c>
      <c r="U19329" t="s">
        <v>2307</v>
      </c>
      <c r="V19329">
        <v>1</v>
      </c>
      <c r="W19329" t="s">
        <v>2564</v>
      </c>
      <c r="AB19329" t="s">
        <v>248</v>
      </c>
      <c r="AC19329" t="s">
        <v>2647</v>
      </c>
    </row>
    <row r="19330" spans="1:29" x14ac:dyDescent="0.3">
      <c r="A19330">
        <v>27305</v>
      </c>
      <c r="B19330" s="15" t="s">
        <v>1990</v>
      </c>
      <c r="C19330" t="str">
        <f>_xlfn.XLOOKUP($B19330, STANDARDS!$A:$A, STANDARDS!$B:$B,,0,2)</f>
        <v>Vail Fm, Clear Fork Gp</v>
      </c>
      <c r="D19330" t="s">
        <v>1060</v>
      </c>
      <c r="E19330" t="s">
        <v>2218</v>
      </c>
      <c r="J19330">
        <v>278.8</v>
      </c>
      <c r="L19330" t="s">
        <v>2564</v>
      </c>
      <c r="M19330" t="s">
        <v>2429</v>
      </c>
      <c r="P19330" t="s">
        <v>243</v>
      </c>
      <c r="S19330">
        <v>-22.6</v>
      </c>
      <c r="T19330">
        <v>0.3</v>
      </c>
      <c r="U19330" t="s">
        <v>2307</v>
      </c>
      <c r="V19330">
        <v>1</v>
      </c>
      <c r="W19330" t="s">
        <v>2564</v>
      </c>
      <c r="AB19330" t="s">
        <v>248</v>
      </c>
      <c r="AC19330" t="s">
        <v>2647</v>
      </c>
    </row>
    <row r="19331" spans="1:29" x14ac:dyDescent="0.3">
      <c r="A19331">
        <v>27306</v>
      </c>
      <c r="B19331" s="15" t="s">
        <v>1990</v>
      </c>
      <c r="C19331" t="str">
        <f>_xlfn.XLOOKUP($B19331, STANDARDS!$A:$A, STANDARDS!$B:$B,,0,2)</f>
        <v>Vail Fm, Clear Fork Gp</v>
      </c>
      <c r="D19331" t="s">
        <v>1060</v>
      </c>
      <c r="E19331" t="s">
        <v>2218</v>
      </c>
      <c r="J19331">
        <v>278.8</v>
      </c>
      <c r="L19331" t="s">
        <v>2564</v>
      </c>
      <c r="M19331" t="s">
        <v>2429</v>
      </c>
      <c r="P19331" t="s">
        <v>243</v>
      </c>
      <c r="S19331">
        <v>-21.8</v>
      </c>
      <c r="T19331">
        <v>0.3</v>
      </c>
      <c r="U19331" t="s">
        <v>2307</v>
      </c>
      <c r="V19331">
        <v>1</v>
      </c>
      <c r="W19331" t="s">
        <v>2564</v>
      </c>
      <c r="AB19331" t="s">
        <v>248</v>
      </c>
      <c r="AC19331" t="s">
        <v>2647</v>
      </c>
    </row>
    <row r="19332" spans="1:29" x14ac:dyDescent="0.3">
      <c r="A19332">
        <v>27307</v>
      </c>
      <c r="B19332" s="15" t="s">
        <v>2000</v>
      </c>
      <c r="C19332" t="str">
        <f>_xlfn.XLOOKUP($B19332, STANDARDS!$A:$A, STANDARDS!$B:$B,,0,2)</f>
        <v>Hennessy Fm</v>
      </c>
      <c r="D19332" t="s">
        <v>1060</v>
      </c>
      <c r="E19332" t="s">
        <v>1149</v>
      </c>
      <c r="J19332">
        <v>277.39999999999998</v>
      </c>
      <c r="L19332" t="s">
        <v>2564</v>
      </c>
      <c r="M19332" t="s">
        <v>2439</v>
      </c>
      <c r="P19332" t="s">
        <v>243</v>
      </c>
      <c r="S19332">
        <v>-19.600000000000001</v>
      </c>
      <c r="T19332">
        <v>0.3</v>
      </c>
      <c r="U19332" t="s">
        <v>2311</v>
      </c>
      <c r="V19332">
        <v>1</v>
      </c>
      <c r="W19332" t="s">
        <v>2564</v>
      </c>
      <c r="AB19332" t="s">
        <v>248</v>
      </c>
      <c r="AC19332" t="s">
        <v>2647</v>
      </c>
    </row>
    <row r="19333" spans="1:29" x14ac:dyDescent="0.3">
      <c r="A19333">
        <v>27308</v>
      </c>
      <c r="B19333" s="15" t="s">
        <v>2000</v>
      </c>
      <c r="C19333" t="str">
        <f>_xlfn.XLOOKUP($B19333, STANDARDS!$A:$A, STANDARDS!$B:$B,,0,2)</f>
        <v>Hennessy Fm</v>
      </c>
      <c r="D19333" t="s">
        <v>1060</v>
      </c>
      <c r="E19333" t="s">
        <v>1149</v>
      </c>
      <c r="J19333">
        <v>277.39999999999998</v>
      </c>
      <c r="L19333" t="s">
        <v>2564</v>
      </c>
      <c r="M19333" t="s">
        <v>2440</v>
      </c>
      <c r="P19333" t="s">
        <v>243</v>
      </c>
      <c r="S19333">
        <v>-19.8</v>
      </c>
      <c r="T19333">
        <v>0.3</v>
      </c>
      <c r="U19333" t="s">
        <v>2441</v>
      </c>
      <c r="V19333">
        <v>1</v>
      </c>
      <c r="W19333" t="s">
        <v>2564</v>
      </c>
      <c r="AB19333" t="s">
        <v>248</v>
      </c>
      <c r="AC19333" t="s">
        <v>2647</v>
      </c>
    </row>
    <row r="19334" spans="1:29" x14ac:dyDescent="0.3">
      <c r="A19334">
        <v>27309</v>
      </c>
      <c r="B19334" s="15" t="s">
        <v>1992</v>
      </c>
      <c r="C19334" t="str">
        <f>_xlfn.XLOOKUP($B19334, STANDARDS!$A:$A, STANDARDS!$B:$B,,0,2)</f>
        <v>Choza Fm, Clear Fork Gp</v>
      </c>
      <c r="D19334" t="s">
        <v>1060</v>
      </c>
      <c r="E19334" t="s">
        <v>2218</v>
      </c>
      <c r="J19334">
        <v>272.60000000000002</v>
      </c>
      <c r="L19334" t="s">
        <v>2564</v>
      </c>
      <c r="M19334" t="s">
        <v>2443</v>
      </c>
      <c r="P19334" t="s">
        <v>243</v>
      </c>
      <c r="S19334">
        <v>-21.7</v>
      </c>
      <c r="T19334">
        <v>0.3</v>
      </c>
      <c r="U19334" t="s">
        <v>2307</v>
      </c>
      <c r="V19334">
        <v>1</v>
      </c>
      <c r="W19334" t="s">
        <v>2564</v>
      </c>
      <c r="AB19334" t="s">
        <v>248</v>
      </c>
      <c r="AC19334" t="s">
        <v>2647</v>
      </c>
    </row>
    <row r="19335" spans="1:29" x14ac:dyDescent="0.3">
      <c r="A19335">
        <v>27310</v>
      </c>
      <c r="B19335" s="15" t="s">
        <v>1992</v>
      </c>
      <c r="C19335" t="str">
        <f>_xlfn.XLOOKUP($B19335, STANDARDS!$A:$A, STANDARDS!$B:$B,,0,2)</f>
        <v>Choza Fm, Clear Fork Gp</v>
      </c>
      <c r="D19335" t="s">
        <v>1060</v>
      </c>
      <c r="E19335" t="s">
        <v>2218</v>
      </c>
      <c r="J19335">
        <v>274.3</v>
      </c>
      <c r="L19335" t="s">
        <v>2564</v>
      </c>
      <c r="M19335" t="s">
        <v>2443</v>
      </c>
      <c r="P19335" t="s">
        <v>243</v>
      </c>
      <c r="S19335">
        <v>-20.5</v>
      </c>
      <c r="T19335">
        <v>0.3</v>
      </c>
      <c r="U19335" t="s">
        <v>2307</v>
      </c>
      <c r="V19335">
        <v>1</v>
      </c>
      <c r="W19335" t="s">
        <v>2564</v>
      </c>
      <c r="AB19335" t="s">
        <v>248</v>
      </c>
      <c r="AC19335" t="s">
        <v>2647</v>
      </c>
    </row>
    <row r="19336" spans="1:29" x14ac:dyDescent="0.3">
      <c r="A19336">
        <v>27311</v>
      </c>
      <c r="B19336" s="15" t="s">
        <v>1992</v>
      </c>
      <c r="C19336" t="str">
        <f>_xlfn.XLOOKUP($B19336, STANDARDS!$A:$A, STANDARDS!$B:$B,,0,2)</f>
        <v>Choza Fm, Clear Fork Gp</v>
      </c>
      <c r="D19336" t="s">
        <v>1060</v>
      </c>
      <c r="E19336" t="s">
        <v>2218</v>
      </c>
      <c r="J19336">
        <v>274.3</v>
      </c>
      <c r="L19336" t="s">
        <v>2564</v>
      </c>
      <c r="M19336" t="s">
        <v>2429</v>
      </c>
      <c r="P19336" t="s">
        <v>243</v>
      </c>
      <c r="S19336">
        <v>-22.2</v>
      </c>
      <c r="T19336">
        <v>0.3</v>
      </c>
      <c r="U19336" t="s">
        <v>2307</v>
      </c>
      <c r="V19336">
        <v>1</v>
      </c>
      <c r="W19336" t="s">
        <v>2564</v>
      </c>
      <c r="AB19336" t="s">
        <v>248</v>
      </c>
      <c r="AC19336" t="s">
        <v>2647</v>
      </c>
    </row>
    <row r="19337" spans="1:29" x14ac:dyDescent="0.3">
      <c r="A19337">
        <v>27312</v>
      </c>
      <c r="B19337" s="15" t="s">
        <v>1992</v>
      </c>
      <c r="C19337" t="str">
        <f>_xlfn.XLOOKUP($B19337, STANDARDS!$A:$A, STANDARDS!$B:$B,,0,2)</f>
        <v>Choza Fm, Clear Fork Gp</v>
      </c>
      <c r="D19337" t="s">
        <v>1060</v>
      </c>
      <c r="E19337" t="s">
        <v>2218</v>
      </c>
      <c r="J19337">
        <v>273.3</v>
      </c>
      <c r="L19337" t="s">
        <v>2564</v>
      </c>
      <c r="M19337" t="s">
        <v>2429</v>
      </c>
      <c r="P19337" t="s">
        <v>243</v>
      </c>
      <c r="S19337">
        <v>-21.6</v>
      </c>
      <c r="T19337">
        <v>0.3</v>
      </c>
      <c r="U19337" t="s">
        <v>2307</v>
      </c>
      <c r="V19337">
        <v>1</v>
      </c>
      <c r="W19337" t="s">
        <v>2564</v>
      </c>
      <c r="AB19337" t="s">
        <v>248</v>
      </c>
      <c r="AC19337" t="s">
        <v>2647</v>
      </c>
    </row>
    <row r="19338" spans="1:29" x14ac:dyDescent="0.3">
      <c r="A19338">
        <v>27313</v>
      </c>
      <c r="B19338" s="15" t="s">
        <v>2001</v>
      </c>
      <c r="C19338" t="str">
        <f>_xlfn.XLOOKUP($B19338, STANDARDS!$A:$A, STANDARDS!$B:$B,,0,2)</f>
        <v>Undivided San Angelo Fm; Blaine Fm</v>
      </c>
      <c r="D19338" t="s">
        <v>1060</v>
      </c>
      <c r="E19338" t="s">
        <v>2218</v>
      </c>
      <c r="J19338">
        <v>272.3</v>
      </c>
      <c r="L19338" t="s">
        <v>2564</v>
      </c>
      <c r="M19338" t="s">
        <v>2443</v>
      </c>
      <c r="P19338" t="s">
        <v>243</v>
      </c>
      <c r="S19338">
        <v>-22</v>
      </c>
      <c r="T19338">
        <v>0.3</v>
      </c>
      <c r="U19338" t="s">
        <v>2307</v>
      </c>
      <c r="V19338">
        <v>1</v>
      </c>
      <c r="W19338" t="s">
        <v>2564</v>
      </c>
      <c r="AB19338" t="s">
        <v>248</v>
      </c>
      <c r="AC19338" t="s">
        <v>2647</v>
      </c>
    </row>
    <row r="19339" spans="1:29" x14ac:dyDescent="0.3">
      <c r="A19339">
        <v>27314</v>
      </c>
      <c r="B19339" s="15" t="s">
        <v>2001</v>
      </c>
      <c r="C19339" t="str">
        <f>_xlfn.XLOOKUP($B19339, STANDARDS!$A:$A, STANDARDS!$B:$B,,0,2)</f>
        <v>Undivided San Angelo Fm; Blaine Fm</v>
      </c>
      <c r="D19339" t="s">
        <v>1060</v>
      </c>
      <c r="E19339" t="s">
        <v>2218</v>
      </c>
      <c r="J19339">
        <v>272</v>
      </c>
      <c r="L19339" t="s">
        <v>2564</v>
      </c>
      <c r="M19339" t="s">
        <v>2443</v>
      </c>
      <c r="P19339" t="s">
        <v>243</v>
      </c>
      <c r="S19339">
        <v>-21.1</v>
      </c>
      <c r="T19339">
        <v>0.3</v>
      </c>
      <c r="U19339" t="s">
        <v>2307</v>
      </c>
      <c r="V19339">
        <v>1</v>
      </c>
      <c r="W19339" t="s">
        <v>2564</v>
      </c>
      <c r="AB19339" t="s">
        <v>248</v>
      </c>
      <c r="AC19339" t="s">
        <v>2647</v>
      </c>
    </row>
    <row r="19340" spans="1:29" x14ac:dyDescent="0.3">
      <c r="A19340">
        <v>27315</v>
      </c>
      <c r="B19340" s="15" t="s">
        <v>2001</v>
      </c>
      <c r="C19340" t="str">
        <f>_xlfn.XLOOKUP($B19340, STANDARDS!$A:$A, STANDARDS!$B:$B,,0,2)</f>
        <v>Undivided San Angelo Fm; Blaine Fm</v>
      </c>
      <c r="D19340" t="s">
        <v>1060</v>
      </c>
      <c r="E19340" t="s">
        <v>2218</v>
      </c>
      <c r="J19340">
        <v>272</v>
      </c>
      <c r="L19340" t="s">
        <v>2564</v>
      </c>
      <c r="M19340" t="s">
        <v>2443</v>
      </c>
      <c r="P19340" t="s">
        <v>243</v>
      </c>
      <c r="S19340">
        <v>-20.5</v>
      </c>
      <c r="T19340">
        <v>0.3</v>
      </c>
      <c r="U19340" t="s">
        <v>2307</v>
      </c>
      <c r="V19340">
        <v>1</v>
      </c>
      <c r="W19340" t="s">
        <v>2564</v>
      </c>
      <c r="AB19340" t="s">
        <v>248</v>
      </c>
      <c r="AC19340" t="s">
        <v>2647</v>
      </c>
    </row>
    <row r="19341" spans="1:29" x14ac:dyDescent="0.3">
      <c r="A19341">
        <v>27316</v>
      </c>
      <c r="B19341" s="15" t="s">
        <v>2001</v>
      </c>
      <c r="C19341" t="str">
        <f>_xlfn.XLOOKUP($B19341, STANDARDS!$A:$A, STANDARDS!$B:$B,,0,2)</f>
        <v>Undivided San Angelo Fm; Blaine Fm</v>
      </c>
      <c r="D19341" t="s">
        <v>1060</v>
      </c>
      <c r="E19341" t="s">
        <v>2218</v>
      </c>
      <c r="J19341">
        <v>272</v>
      </c>
      <c r="L19341" t="s">
        <v>2564</v>
      </c>
      <c r="M19341" t="s">
        <v>2443</v>
      </c>
      <c r="P19341" t="s">
        <v>243</v>
      </c>
      <c r="S19341">
        <v>-21.4</v>
      </c>
      <c r="T19341">
        <v>0.3</v>
      </c>
      <c r="U19341" t="s">
        <v>2307</v>
      </c>
      <c r="V19341">
        <v>1</v>
      </c>
      <c r="W19341" t="s">
        <v>2564</v>
      </c>
      <c r="AB19341" t="s">
        <v>248</v>
      </c>
      <c r="AC19341" t="s">
        <v>2647</v>
      </c>
    </row>
    <row r="19342" spans="1:29" x14ac:dyDescent="0.3">
      <c r="A19342">
        <v>27317</v>
      </c>
      <c r="B19342" s="15" t="s">
        <v>2001</v>
      </c>
      <c r="C19342" t="str">
        <f>_xlfn.XLOOKUP($B19342, STANDARDS!$A:$A, STANDARDS!$B:$B,,0,2)</f>
        <v>Undivided San Angelo Fm; Blaine Fm</v>
      </c>
      <c r="D19342" t="s">
        <v>1060</v>
      </c>
      <c r="E19342" t="s">
        <v>2218</v>
      </c>
      <c r="J19342">
        <v>272.5</v>
      </c>
      <c r="L19342" t="s">
        <v>2564</v>
      </c>
      <c r="M19342" t="s">
        <v>2443</v>
      </c>
      <c r="P19342" t="s">
        <v>243</v>
      </c>
      <c r="S19342">
        <v>-19.5</v>
      </c>
      <c r="T19342">
        <v>0.3</v>
      </c>
      <c r="U19342" t="s">
        <v>2307</v>
      </c>
      <c r="V19342">
        <v>1</v>
      </c>
      <c r="W19342" t="s">
        <v>2564</v>
      </c>
      <c r="AB19342" t="s">
        <v>248</v>
      </c>
      <c r="AC19342" t="s">
        <v>2647</v>
      </c>
    </row>
    <row r="19343" spans="1:29" x14ac:dyDescent="0.3">
      <c r="A19343">
        <v>27318</v>
      </c>
      <c r="B19343" s="15" t="s">
        <v>2001</v>
      </c>
      <c r="C19343" t="str">
        <f>_xlfn.XLOOKUP($B19343, STANDARDS!$A:$A, STANDARDS!$B:$B,,0,2)</f>
        <v>Undivided San Angelo Fm; Blaine Fm</v>
      </c>
      <c r="D19343" t="s">
        <v>1060</v>
      </c>
      <c r="E19343" t="s">
        <v>2218</v>
      </c>
      <c r="J19343">
        <v>272.5</v>
      </c>
      <c r="L19343" t="s">
        <v>2564</v>
      </c>
      <c r="M19343" t="s">
        <v>2443</v>
      </c>
      <c r="P19343" t="s">
        <v>243</v>
      </c>
      <c r="S19343">
        <v>-19.7</v>
      </c>
      <c r="T19343">
        <v>0.3</v>
      </c>
      <c r="U19343" t="s">
        <v>2307</v>
      </c>
      <c r="V19343">
        <v>1</v>
      </c>
      <c r="W19343" t="s">
        <v>2564</v>
      </c>
      <c r="AB19343" t="s">
        <v>248</v>
      </c>
      <c r="AC19343" t="s">
        <v>2647</v>
      </c>
    </row>
    <row r="19344" spans="1:29" x14ac:dyDescent="0.3">
      <c r="A19344">
        <v>27319</v>
      </c>
      <c r="B19344" s="15" t="s">
        <v>2001</v>
      </c>
      <c r="C19344" t="str">
        <f>_xlfn.XLOOKUP($B19344, STANDARDS!$A:$A, STANDARDS!$B:$B,,0,2)</f>
        <v>Undivided San Angelo Fm; Blaine Fm</v>
      </c>
      <c r="D19344" t="s">
        <v>1060</v>
      </c>
      <c r="E19344" t="s">
        <v>2218</v>
      </c>
      <c r="J19344">
        <v>272.5</v>
      </c>
      <c r="L19344" t="s">
        <v>2564</v>
      </c>
      <c r="M19344" t="s">
        <v>2443</v>
      </c>
      <c r="P19344" t="s">
        <v>243</v>
      </c>
      <c r="S19344">
        <v>-20.7</v>
      </c>
      <c r="T19344">
        <v>0.3</v>
      </c>
      <c r="U19344" t="s">
        <v>2307</v>
      </c>
      <c r="V19344">
        <v>1</v>
      </c>
      <c r="W19344" t="s">
        <v>2564</v>
      </c>
      <c r="AB19344" t="s">
        <v>248</v>
      </c>
      <c r="AC19344" t="s">
        <v>2647</v>
      </c>
    </row>
    <row r="19345" spans="1:29" x14ac:dyDescent="0.3">
      <c r="A19345">
        <v>27320</v>
      </c>
      <c r="B19345" s="15" t="s">
        <v>2001</v>
      </c>
      <c r="C19345" t="str">
        <f>_xlfn.XLOOKUP($B19345, STANDARDS!$A:$A, STANDARDS!$B:$B,,0,2)</f>
        <v>Undivided San Angelo Fm; Blaine Fm</v>
      </c>
      <c r="D19345" t="s">
        <v>1060</v>
      </c>
      <c r="E19345" t="s">
        <v>2218</v>
      </c>
      <c r="J19345">
        <v>272.3</v>
      </c>
      <c r="L19345" t="s">
        <v>2564</v>
      </c>
      <c r="M19345" t="s">
        <v>2443</v>
      </c>
      <c r="P19345" t="s">
        <v>243</v>
      </c>
      <c r="S19345">
        <v>-21.6</v>
      </c>
      <c r="T19345">
        <v>0.3</v>
      </c>
      <c r="U19345" t="s">
        <v>2307</v>
      </c>
      <c r="V19345">
        <v>1</v>
      </c>
      <c r="W19345" t="s">
        <v>2564</v>
      </c>
      <c r="AB19345" t="s">
        <v>248</v>
      </c>
      <c r="AC19345" t="s">
        <v>2647</v>
      </c>
    </row>
    <row r="19346" spans="1:29" x14ac:dyDescent="0.3">
      <c r="A19346">
        <v>27321</v>
      </c>
      <c r="B19346" s="15" t="s">
        <v>2001</v>
      </c>
      <c r="C19346" t="str">
        <f>_xlfn.XLOOKUP($B19346, STANDARDS!$A:$A, STANDARDS!$B:$B,,0,2)</f>
        <v>Undivided San Angelo Fm; Blaine Fm</v>
      </c>
      <c r="D19346" t="s">
        <v>1060</v>
      </c>
      <c r="E19346" t="s">
        <v>2218</v>
      </c>
      <c r="J19346">
        <v>272.39999999999998</v>
      </c>
      <c r="L19346" t="s">
        <v>2564</v>
      </c>
      <c r="M19346" t="s">
        <v>2443</v>
      </c>
      <c r="P19346" t="s">
        <v>243</v>
      </c>
      <c r="S19346">
        <v>-20.399999999999999</v>
      </c>
      <c r="T19346">
        <v>0.3</v>
      </c>
      <c r="U19346" t="s">
        <v>2307</v>
      </c>
      <c r="V19346">
        <v>1</v>
      </c>
      <c r="W19346" t="s">
        <v>2564</v>
      </c>
      <c r="AB19346" t="s">
        <v>248</v>
      </c>
      <c r="AC19346" t="s">
        <v>2647</v>
      </c>
    </row>
    <row r="19347" spans="1:29" x14ac:dyDescent="0.3">
      <c r="A19347">
        <v>27322</v>
      </c>
      <c r="B19347" s="15" t="s">
        <v>2001</v>
      </c>
      <c r="C19347" t="str">
        <f>_xlfn.XLOOKUP($B19347, STANDARDS!$A:$A, STANDARDS!$B:$B,,0,2)</f>
        <v>Undivided San Angelo Fm; Blaine Fm</v>
      </c>
      <c r="D19347" t="s">
        <v>1060</v>
      </c>
      <c r="E19347" t="s">
        <v>2218</v>
      </c>
      <c r="J19347">
        <v>272.60000000000002</v>
      </c>
      <c r="L19347" t="s">
        <v>2564</v>
      </c>
      <c r="M19347" t="s">
        <v>2443</v>
      </c>
      <c r="P19347" t="s">
        <v>243</v>
      </c>
      <c r="S19347">
        <v>-20.8</v>
      </c>
      <c r="T19347">
        <v>0.3</v>
      </c>
      <c r="U19347" t="s">
        <v>2307</v>
      </c>
      <c r="V19347">
        <v>1</v>
      </c>
      <c r="W19347" t="s">
        <v>2564</v>
      </c>
      <c r="AB19347" t="s">
        <v>248</v>
      </c>
      <c r="AC19347" t="s">
        <v>2647</v>
      </c>
    </row>
    <row r="19348" spans="1:29" x14ac:dyDescent="0.3">
      <c r="A19348">
        <v>27323</v>
      </c>
      <c r="B19348" s="15" t="s">
        <v>2001</v>
      </c>
      <c r="C19348" t="str">
        <f>_xlfn.XLOOKUP($B19348, STANDARDS!$A:$A, STANDARDS!$B:$B,,0,2)</f>
        <v>Undivided San Angelo Fm; Blaine Fm</v>
      </c>
      <c r="D19348" t="s">
        <v>1060</v>
      </c>
      <c r="E19348" t="s">
        <v>2218</v>
      </c>
      <c r="J19348">
        <v>272.2</v>
      </c>
      <c r="L19348" t="s">
        <v>2564</v>
      </c>
      <c r="M19348" t="s">
        <v>2444</v>
      </c>
      <c r="P19348" t="s">
        <v>243</v>
      </c>
      <c r="S19348">
        <v>-23</v>
      </c>
      <c r="T19348">
        <v>0.3</v>
      </c>
      <c r="U19348" t="s">
        <v>2449</v>
      </c>
      <c r="V19348">
        <v>1</v>
      </c>
      <c r="W19348" t="s">
        <v>2564</v>
      </c>
      <c r="AB19348" t="s">
        <v>248</v>
      </c>
      <c r="AC19348" t="s">
        <v>2647</v>
      </c>
    </row>
    <row r="19349" spans="1:29" x14ac:dyDescent="0.3">
      <c r="A19349">
        <v>27324</v>
      </c>
      <c r="B19349" s="15" t="s">
        <v>2001</v>
      </c>
      <c r="C19349" t="str">
        <f>_xlfn.XLOOKUP($B19349, STANDARDS!$A:$A, STANDARDS!$B:$B,,0,2)</f>
        <v>Undivided San Angelo Fm; Blaine Fm</v>
      </c>
      <c r="D19349" t="s">
        <v>1060</v>
      </c>
      <c r="E19349" t="s">
        <v>2218</v>
      </c>
      <c r="J19349">
        <v>272.3</v>
      </c>
      <c r="L19349" t="s">
        <v>2564</v>
      </c>
      <c r="M19349" t="s">
        <v>2444</v>
      </c>
      <c r="P19349" t="s">
        <v>243</v>
      </c>
      <c r="S19349">
        <v>-22.8</v>
      </c>
      <c r="T19349">
        <v>0.3</v>
      </c>
      <c r="U19349" t="s">
        <v>2449</v>
      </c>
      <c r="V19349">
        <v>1</v>
      </c>
      <c r="W19349" t="s">
        <v>2564</v>
      </c>
      <c r="AB19349" t="s">
        <v>248</v>
      </c>
      <c r="AC19349" t="s">
        <v>2647</v>
      </c>
    </row>
    <row r="19350" spans="1:29" x14ac:dyDescent="0.3">
      <c r="A19350">
        <v>27325</v>
      </c>
      <c r="B19350" s="15" t="s">
        <v>2001</v>
      </c>
      <c r="C19350" t="str">
        <f>_xlfn.XLOOKUP($B19350, STANDARDS!$A:$A, STANDARDS!$B:$B,,0,2)</f>
        <v>Undivided San Angelo Fm; Blaine Fm</v>
      </c>
      <c r="D19350" t="s">
        <v>1060</v>
      </c>
      <c r="E19350" t="s">
        <v>2218</v>
      </c>
      <c r="J19350">
        <v>272.3</v>
      </c>
      <c r="L19350" t="s">
        <v>2564</v>
      </c>
      <c r="M19350" t="s">
        <v>2444</v>
      </c>
      <c r="P19350" t="s">
        <v>243</v>
      </c>
      <c r="S19350">
        <v>-22.3</v>
      </c>
      <c r="T19350">
        <v>0.3</v>
      </c>
      <c r="U19350" t="s">
        <v>2449</v>
      </c>
      <c r="V19350">
        <v>1</v>
      </c>
      <c r="W19350" t="s">
        <v>2564</v>
      </c>
      <c r="AB19350" t="s">
        <v>248</v>
      </c>
      <c r="AC19350" t="s">
        <v>2647</v>
      </c>
    </row>
    <row r="19351" spans="1:29" x14ac:dyDescent="0.3">
      <c r="A19351">
        <v>27326</v>
      </c>
      <c r="B19351" s="15" t="s">
        <v>2001</v>
      </c>
      <c r="C19351" t="str">
        <f>_xlfn.XLOOKUP($B19351, STANDARDS!$A:$A, STANDARDS!$B:$B,,0,2)</f>
        <v>Undivided San Angelo Fm; Blaine Fm</v>
      </c>
      <c r="D19351" t="s">
        <v>1060</v>
      </c>
      <c r="E19351" t="s">
        <v>2218</v>
      </c>
      <c r="J19351">
        <v>272.3</v>
      </c>
      <c r="L19351" t="s">
        <v>2564</v>
      </c>
      <c r="M19351" t="s">
        <v>2443</v>
      </c>
      <c r="P19351" t="s">
        <v>243</v>
      </c>
      <c r="S19351">
        <v>-20.2</v>
      </c>
      <c r="T19351">
        <v>0.3</v>
      </c>
      <c r="U19351" t="s">
        <v>2307</v>
      </c>
      <c r="V19351">
        <v>1</v>
      </c>
      <c r="W19351" t="s">
        <v>2564</v>
      </c>
      <c r="AB19351" t="s">
        <v>248</v>
      </c>
      <c r="AC19351" t="s">
        <v>2647</v>
      </c>
    </row>
    <row r="19352" spans="1:29" x14ac:dyDescent="0.3">
      <c r="A19352">
        <v>19584</v>
      </c>
      <c r="B19352" s="15" t="s">
        <v>2003</v>
      </c>
      <c r="C19352" t="str">
        <f>_xlfn.XLOOKUP($B19352, STANDARDS!$A:$A, STANDARDS!$B:$B,,0,2)</f>
        <v>DSDP Site 467 (San Miguel Gap)</v>
      </c>
      <c r="D19352" t="s">
        <v>2220</v>
      </c>
      <c r="E19352" t="s">
        <v>2221</v>
      </c>
      <c r="F19352">
        <v>33.849499999999999</v>
      </c>
      <c r="G19352">
        <v>-120.7912</v>
      </c>
      <c r="H19352">
        <v>1E-4</v>
      </c>
      <c r="I19352" t="s">
        <v>2222</v>
      </c>
      <c r="J19352">
        <v>0.1</v>
      </c>
      <c r="K19352">
        <v>0.19999999999999998</v>
      </c>
      <c r="L19352" t="s">
        <v>2565</v>
      </c>
      <c r="M19352" t="s">
        <v>2450</v>
      </c>
      <c r="Q19352" s="7">
        <v>1</v>
      </c>
      <c r="R19352">
        <v>0.5</v>
      </c>
      <c r="S19352" s="14">
        <v>-25.26</v>
      </c>
      <c r="T19352">
        <v>0.5</v>
      </c>
      <c r="U19352" t="s">
        <v>2451</v>
      </c>
      <c r="V19352">
        <v>1</v>
      </c>
      <c r="W19352" t="s">
        <v>2565</v>
      </c>
      <c r="X19352" t="s">
        <v>2580</v>
      </c>
      <c r="AB19352" t="s">
        <v>1308</v>
      </c>
    </row>
    <row r="19353" spans="1:29" x14ac:dyDescent="0.3">
      <c r="A19353">
        <v>19585</v>
      </c>
      <c r="B19353" s="15" t="s">
        <v>2003</v>
      </c>
      <c r="C19353" t="str">
        <f>_xlfn.XLOOKUP($B19353, STANDARDS!$A:$A, STANDARDS!$B:$B,,0,2)</f>
        <v>DSDP Site 467 (San Miguel Gap)</v>
      </c>
      <c r="D19353" t="s">
        <v>2220</v>
      </c>
      <c r="E19353" t="s">
        <v>2221</v>
      </c>
      <c r="F19353">
        <v>33.849499999999999</v>
      </c>
      <c r="G19353">
        <v>-120.7912</v>
      </c>
      <c r="H19353">
        <v>1E-4</v>
      </c>
      <c r="I19353" t="s">
        <v>2222</v>
      </c>
      <c r="J19353">
        <v>0.5</v>
      </c>
      <c r="K19353">
        <v>0.5</v>
      </c>
      <c r="L19353" t="s">
        <v>2565</v>
      </c>
      <c r="M19353" t="s">
        <v>2450</v>
      </c>
      <c r="Q19353" s="7">
        <v>1</v>
      </c>
      <c r="R19353">
        <v>0.5</v>
      </c>
      <c r="S19353" s="14">
        <v>-24.38</v>
      </c>
      <c r="T19353">
        <v>0.5</v>
      </c>
      <c r="U19353" t="s">
        <v>2451</v>
      </c>
      <c r="V19353">
        <v>1</v>
      </c>
      <c r="W19353" t="s">
        <v>2565</v>
      </c>
      <c r="X19353" t="s">
        <v>2580</v>
      </c>
      <c r="AB19353" t="s">
        <v>1308</v>
      </c>
    </row>
    <row r="19354" spans="1:29" x14ac:dyDescent="0.3">
      <c r="A19354">
        <v>19586</v>
      </c>
      <c r="B19354" s="15" t="s">
        <v>2003</v>
      </c>
      <c r="C19354" t="str">
        <f>_xlfn.XLOOKUP($B19354, STANDARDS!$A:$A, STANDARDS!$B:$B,,0,2)</f>
        <v>DSDP Site 467 (San Miguel Gap)</v>
      </c>
      <c r="D19354" t="s">
        <v>2220</v>
      </c>
      <c r="E19354" t="s">
        <v>2221</v>
      </c>
      <c r="F19354">
        <v>33.849499999999999</v>
      </c>
      <c r="G19354">
        <v>-120.7912</v>
      </c>
      <c r="H19354">
        <v>1E-4</v>
      </c>
      <c r="I19354" t="s">
        <v>2222</v>
      </c>
      <c r="J19354">
        <v>0.8</v>
      </c>
      <c r="K19354">
        <v>0.30000000000000004</v>
      </c>
      <c r="L19354" t="s">
        <v>2565</v>
      </c>
      <c r="M19354" t="s">
        <v>2450</v>
      </c>
      <c r="Q19354" s="7">
        <v>1</v>
      </c>
      <c r="R19354">
        <v>0.5</v>
      </c>
      <c r="S19354" s="14">
        <v>-25.73</v>
      </c>
      <c r="T19354">
        <v>0.5</v>
      </c>
      <c r="U19354" t="s">
        <v>2451</v>
      </c>
      <c r="V19354">
        <v>1</v>
      </c>
      <c r="W19354" t="s">
        <v>2565</v>
      </c>
      <c r="X19354" t="s">
        <v>2580</v>
      </c>
      <c r="AB19354" t="s">
        <v>1308</v>
      </c>
    </row>
    <row r="19355" spans="1:29" x14ac:dyDescent="0.3">
      <c r="A19355">
        <v>19587</v>
      </c>
      <c r="B19355" s="15" t="s">
        <v>2003</v>
      </c>
      <c r="C19355" t="str">
        <f>_xlfn.XLOOKUP($B19355, STANDARDS!$A:$A, STANDARDS!$B:$B,,0,2)</f>
        <v>DSDP Site 467 (San Miguel Gap)</v>
      </c>
      <c r="D19355" t="s">
        <v>2220</v>
      </c>
      <c r="E19355" t="s">
        <v>2221</v>
      </c>
      <c r="F19355">
        <v>33.849499999999999</v>
      </c>
      <c r="G19355">
        <v>-120.7912</v>
      </c>
      <c r="H19355">
        <v>1E-4</v>
      </c>
      <c r="I19355" t="s">
        <v>2222</v>
      </c>
      <c r="J19355">
        <v>1.8</v>
      </c>
      <c r="K19355">
        <v>0.30000000000000004</v>
      </c>
      <c r="L19355" t="s">
        <v>2565</v>
      </c>
      <c r="M19355" t="s">
        <v>2450</v>
      </c>
      <c r="Q19355" s="7">
        <v>1.3</v>
      </c>
      <c r="R19355">
        <v>0.5</v>
      </c>
      <c r="S19355" s="14">
        <v>-24.1</v>
      </c>
      <c r="T19355">
        <v>0.5</v>
      </c>
      <c r="U19355" t="s">
        <v>2451</v>
      </c>
      <c r="V19355">
        <v>1</v>
      </c>
      <c r="W19355" t="s">
        <v>2565</v>
      </c>
      <c r="X19355" t="s">
        <v>2580</v>
      </c>
      <c r="AB19355" t="s">
        <v>1308</v>
      </c>
    </row>
    <row r="19356" spans="1:29" x14ac:dyDescent="0.3">
      <c r="A19356">
        <v>19588</v>
      </c>
      <c r="B19356" s="15" t="s">
        <v>2003</v>
      </c>
      <c r="C19356" t="str">
        <f>_xlfn.XLOOKUP($B19356, STANDARDS!$A:$A, STANDARDS!$B:$B,,0,2)</f>
        <v>DSDP Site 467 (San Miguel Gap)</v>
      </c>
      <c r="D19356" t="s">
        <v>2220</v>
      </c>
      <c r="E19356" t="s">
        <v>2221</v>
      </c>
      <c r="F19356">
        <v>33.849499999999999</v>
      </c>
      <c r="G19356">
        <v>-120.7912</v>
      </c>
      <c r="H19356">
        <v>1E-4</v>
      </c>
      <c r="I19356" t="s">
        <v>2222</v>
      </c>
      <c r="J19356">
        <v>2.1</v>
      </c>
      <c r="K19356">
        <v>0.19999999999999973</v>
      </c>
      <c r="L19356" t="s">
        <v>2565</v>
      </c>
      <c r="M19356" t="s">
        <v>2450</v>
      </c>
      <c r="Q19356" s="7">
        <v>1.8</v>
      </c>
      <c r="R19356">
        <v>0.5</v>
      </c>
      <c r="S19356" s="14">
        <v>-24.3</v>
      </c>
      <c r="T19356">
        <v>0.5</v>
      </c>
      <c r="U19356" t="s">
        <v>2451</v>
      </c>
      <c r="V19356">
        <v>1</v>
      </c>
      <c r="W19356" t="s">
        <v>2565</v>
      </c>
      <c r="X19356" t="s">
        <v>2580</v>
      </c>
      <c r="AB19356" t="s">
        <v>1308</v>
      </c>
    </row>
    <row r="19357" spans="1:29" x14ac:dyDescent="0.3">
      <c r="A19357">
        <v>19589</v>
      </c>
      <c r="B19357" s="15" t="s">
        <v>2003</v>
      </c>
      <c r="C19357" t="str">
        <f>_xlfn.XLOOKUP($B19357, STANDARDS!$A:$A, STANDARDS!$B:$B,,0,2)</f>
        <v>DSDP Site 467 (San Miguel Gap)</v>
      </c>
      <c r="D19357" t="s">
        <v>2220</v>
      </c>
      <c r="E19357" t="s">
        <v>2221</v>
      </c>
      <c r="F19357">
        <v>33.849499999999999</v>
      </c>
      <c r="G19357">
        <v>-120.7912</v>
      </c>
      <c r="H19357">
        <v>1E-4</v>
      </c>
      <c r="I19357" t="s">
        <v>2222</v>
      </c>
      <c r="J19357">
        <v>2.2999999999999998</v>
      </c>
      <c r="K19357">
        <v>0.29999999999999982</v>
      </c>
      <c r="L19357" t="s">
        <v>2565</v>
      </c>
      <c r="M19357" t="s">
        <v>2450</v>
      </c>
      <c r="Q19357" s="7">
        <v>1.9</v>
      </c>
      <c r="R19357">
        <v>0.5</v>
      </c>
      <c r="S19357" s="14">
        <v>-25.35</v>
      </c>
      <c r="T19357">
        <v>0.5</v>
      </c>
      <c r="U19357" t="s">
        <v>2451</v>
      </c>
      <c r="V19357">
        <v>1</v>
      </c>
      <c r="W19357" t="s">
        <v>2565</v>
      </c>
      <c r="X19357" t="s">
        <v>2580</v>
      </c>
      <c r="AB19357" t="s">
        <v>1308</v>
      </c>
    </row>
    <row r="19358" spans="1:29" x14ac:dyDescent="0.3">
      <c r="A19358">
        <v>19590</v>
      </c>
      <c r="B19358" s="15" t="s">
        <v>2003</v>
      </c>
      <c r="C19358" t="str">
        <f>_xlfn.XLOOKUP($B19358, STANDARDS!$A:$A, STANDARDS!$B:$B,,0,2)</f>
        <v>DSDP Site 467 (San Miguel Gap)</v>
      </c>
      <c r="D19358" t="s">
        <v>2220</v>
      </c>
      <c r="E19358" t="s">
        <v>2221</v>
      </c>
      <c r="F19358">
        <v>33.849499999999999</v>
      </c>
      <c r="G19358">
        <v>-120.7912</v>
      </c>
      <c r="H19358">
        <v>1E-4</v>
      </c>
      <c r="I19358" t="s">
        <v>2222</v>
      </c>
      <c r="J19358">
        <v>2.7</v>
      </c>
      <c r="K19358">
        <v>0.29999999999999982</v>
      </c>
      <c r="L19358" t="s">
        <v>2565</v>
      </c>
      <c r="M19358" t="s">
        <v>2450</v>
      </c>
      <c r="Q19358" s="7">
        <v>1.9</v>
      </c>
      <c r="R19358">
        <v>0.5</v>
      </c>
      <c r="S19358" s="14">
        <v>-23.7</v>
      </c>
      <c r="T19358">
        <v>0.5</v>
      </c>
      <c r="U19358" t="s">
        <v>2451</v>
      </c>
      <c r="V19358">
        <v>1</v>
      </c>
      <c r="W19358" t="s">
        <v>2565</v>
      </c>
      <c r="X19358" t="s">
        <v>2580</v>
      </c>
      <c r="AB19358" t="s">
        <v>1308</v>
      </c>
    </row>
    <row r="19359" spans="1:29" x14ac:dyDescent="0.3">
      <c r="A19359">
        <v>19591</v>
      </c>
      <c r="B19359" s="15" t="s">
        <v>2003</v>
      </c>
      <c r="C19359" t="str">
        <f>_xlfn.XLOOKUP($B19359, STANDARDS!$A:$A, STANDARDS!$B:$B,,0,2)</f>
        <v>DSDP Site 467 (San Miguel Gap)</v>
      </c>
      <c r="D19359" t="s">
        <v>2220</v>
      </c>
      <c r="E19359" t="s">
        <v>2221</v>
      </c>
      <c r="F19359">
        <v>33.849499999999999</v>
      </c>
      <c r="G19359">
        <v>-120.7912</v>
      </c>
      <c r="H19359">
        <v>1E-4</v>
      </c>
      <c r="I19359" t="s">
        <v>2222</v>
      </c>
      <c r="J19359">
        <v>3.2</v>
      </c>
      <c r="K19359">
        <v>0.29999999999999982</v>
      </c>
      <c r="L19359" t="s">
        <v>2565</v>
      </c>
      <c r="M19359" t="s">
        <v>2450</v>
      </c>
      <c r="Q19359" s="7">
        <v>1.9</v>
      </c>
      <c r="R19359">
        <v>0.5</v>
      </c>
      <c r="S19359" s="14">
        <v>-23.65</v>
      </c>
      <c r="T19359">
        <v>0.5</v>
      </c>
      <c r="U19359" t="s">
        <v>2451</v>
      </c>
      <c r="V19359">
        <v>1</v>
      </c>
      <c r="W19359" t="s">
        <v>2565</v>
      </c>
      <c r="X19359" t="s">
        <v>2580</v>
      </c>
      <c r="AB19359" t="s">
        <v>1308</v>
      </c>
    </row>
    <row r="19360" spans="1:29" x14ac:dyDescent="0.3">
      <c r="A19360">
        <v>19592</v>
      </c>
      <c r="B19360" s="15" t="s">
        <v>2003</v>
      </c>
      <c r="C19360" t="str">
        <f>_xlfn.XLOOKUP($B19360, STANDARDS!$A:$A, STANDARDS!$B:$B,,0,2)</f>
        <v>DSDP Site 467 (San Miguel Gap)</v>
      </c>
      <c r="D19360" t="s">
        <v>2220</v>
      </c>
      <c r="E19360" t="s">
        <v>2221</v>
      </c>
      <c r="F19360">
        <v>33.849499999999999</v>
      </c>
      <c r="G19360">
        <v>-120.7912</v>
      </c>
      <c r="H19360">
        <v>1E-4</v>
      </c>
      <c r="I19360" t="s">
        <v>2222</v>
      </c>
      <c r="J19360">
        <v>3.8</v>
      </c>
      <c r="K19360">
        <v>0.29999999999999982</v>
      </c>
      <c r="L19360" t="s">
        <v>2565</v>
      </c>
      <c r="M19360" t="s">
        <v>2450</v>
      </c>
      <c r="Q19360" s="7">
        <v>1.5</v>
      </c>
      <c r="R19360">
        <v>0.5</v>
      </c>
      <c r="S19360" s="14">
        <v>-24.79</v>
      </c>
      <c r="T19360">
        <v>0.5</v>
      </c>
      <c r="U19360" t="s">
        <v>2451</v>
      </c>
      <c r="V19360">
        <v>1</v>
      </c>
      <c r="W19360" t="s">
        <v>2565</v>
      </c>
      <c r="X19360" t="s">
        <v>2580</v>
      </c>
      <c r="AB19360" t="s">
        <v>1308</v>
      </c>
    </row>
    <row r="19361" spans="1:28" x14ac:dyDescent="0.3">
      <c r="A19361">
        <v>19593</v>
      </c>
      <c r="B19361" s="15" t="s">
        <v>2003</v>
      </c>
      <c r="C19361" t="str">
        <f>_xlfn.XLOOKUP($B19361, STANDARDS!$A:$A, STANDARDS!$B:$B,,0,2)</f>
        <v>DSDP Site 467 (San Miguel Gap)</v>
      </c>
      <c r="D19361" t="s">
        <v>2220</v>
      </c>
      <c r="E19361" t="s">
        <v>2221</v>
      </c>
      <c r="F19361">
        <v>33.849499999999999</v>
      </c>
      <c r="G19361">
        <v>-120.7912</v>
      </c>
      <c r="H19361">
        <v>1E-4</v>
      </c>
      <c r="I19361" t="s">
        <v>2222</v>
      </c>
      <c r="J19361">
        <v>4</v>
      </c>
      <c r="K19361">
        <v>0.20000000000000018</v>
      </c>
      <c r="L19361" t="s">
        <v>2565</v>
      </c>
      <c r="M19361" t="s">
        <v>2450</v>
      </c>
      <c r="Q19361" s="7">
        <v>1.5</v>
      </c>
      <c r="R19361">
        <v>0.5</v>
      </c>
      <c r="S19361" s="14">
        <v>-25.54</v>
      </c>
      <c r="T19361">
        <v>0.5</v>
      </c>
      <c r="U19361" t="s">
        <v>2451</v>
      </c>
      <c r="V19361">
        <v>1</v>
      </c>
      <c r="W19361" t="s">
        <v>2565</v>
      </c>
      <c r="X19361" t="s">
        <v>2580</v>
      </c>
      <c r="AB19361" t="s">
        <v>1308</v>
      </c>
    </row>
    <row r="19362" spans="1:28" x14ac:dyDescent="0.3">
      <c r="A19362">
        <v>19594</v>
      </c>
      <c r="B19362" s="15" t="s">
        <v>2003</v>
      </c>
      <c r="C19362" t="str">
        <f>_xlfn.XLOOKUP($B19362, STANDARDS!$A:$A, STANDARDS!$B:$B,,0,2)</f>
        <v>DSDP Site 467 (San Miguel Gap)</v>
      </c>
      <c r="D19362" t="s">
        <v>2220</v>
      </c>
      <c r="E19362" t="s">
        <v>2221</v>
      </c>
      <c r="F19362">
        <v>33.849499999999999</v>
      </c>
      <c r="G19362">
        <v>-120.7912</v>
      </c>
      <c r="H19362">
        <v>1E-4</v>
      </c>
      <c r="I19362" t="s">
        <v>2222</v>
      </c>
      <c r="J19362">
        <v>5</v>
      </c>
      <c r="K19362">
        <v>0.20000000000000018</v>
      </c>
      <c r="L19362" t="s">
        <v>2565</v>
      </c>
      <c r="M19362" t="s">
        <v>2450</v>
      </c>
      <c r="Q19362" s="7">
        <v>1.5</v>
      </c>
      <c r="R19362">
        <v>0.5</v>
      </c>
      <c r="S19362" s="14">
        <v>-24.37</v>
      </c>
      <c r="T19362">
        <v>0.5</v>
      </c>
      <c r="U19362" t="s">
        <v>2451</v>
      </c>
      <c r="V19362">
        <v>1</v>
      </c>
      <c r="W19362" t="s">
        <v>2565</v>
      </c>
      <c r="X19362" t="s">
        <v>2580</v>
      </c>
      <c r="AB19362" t="s">
        <v>1308</v>
      </c>
    </row>
    <row r="19363" spans="1:28" x14ac:dyDescent="0.3">
      <c r="A19363">
        <v>19595</v>
      </c>
      <c r="B19363" s="15" t="s">
        <v>2003</v>
      </c>
      <c r="C19363" t="str">
        <f>_xlfn.XLOOKUP($B19363, STANDARDS!$A:$A, STANDARDS!$B:$B,,0,2)</f>
        <v>DSDP Site 467 (San Miguel Gap)</v>
      </c>
      <c r="D19363" t="s">
        <v>2220</v>
      </c>
      <c r="E19363" t="s">
        <v>2221</v>
      </c>
      <c r="F19363">
        <v>33.849499999999999</v>
      </c>
      <c r="G19363">
        <v>-120.7912</v>
      </c>
      <c r="H19363">
        <v>1E-4</v>
      </c>
      <c r="I19363" t="s">
        <v>2222</v>
      </c>
      <c r="J19363">
        <v>5.5</v>
      </c>
      <c r="K19363">
        <v>9.9999999999999645E-2</v>
      </c>
      <c r="L19363" t="s">
        <v>2565</v>
      </c>
      <c r="M19363" t="s">
        <v>2450</v>
      </c>
      <c r="Q19363" s="7">
        <v>1.9</v>
      </c>
      <c r="R19363">
        <v>0.5</v>
      </c>
      <c r="S19363" s="14">
        <v>-24.87</v>
      </c>
      <c r="T19363">
        <v>0.5</v>
      </c>
      <c r="U19363" t="s">
        <v>2451</v>
      </c>
      <c r="V19363">
        <v>1</v>
      </c>
      <c r="W19363" t="s">
        <v>2565</v>
      </c>
      <c r="X19363" t="s">
        <v>2580</v>
      </c>
      <c r="AB19363" t="s">
        <v>1308</v>
      </c>
    </row>
    <row r="19364" spans="1:28" x14ac:dyDescent="0.3">
      <c r="A19364">
        <v>19596</v>
      </c>
      <c r="B19364" s="15" t="s">
        <v>2003</v>
      </c>
      <c r="C19364" t="str">
        <f>_xlfn.XLOOKUP($B19364, STANDARDS!$A:$A, STANDARDS!$B:$B,,0,2)</f>
        <v>DSDP Site 467 (San Miguel Gap)</v>
      </c>
      <c r="D19364" t="s">
        <v>2220</v>
      </c>
      <c r="E19364" t="s">
        <v>2221</v>
      </c>
      <c r="F19364">
        <v>33.849499999999999</v>
      </c>
      <c r="G19364">
        <v>-120.7912</v>
      </c>
      <c r="H19364">
        <v>1E-4</v>
      </c>
      <c r="I19364" t="s">
        <v>2222</v>
      </c>
      <c r="J19364">
        <v>6</v>
      </c>
      <c r="K19364">
        <v>0.20000000000000018</v>
      </c>
      <c r="L19364" t="s">
        <v>2565</v>
      </c>
      <c r="M19364" t="s">
        <v>2450</v>
      </c>
      <c r="Q19364" s="7">
        <v>1.9</v>
      </c>
      <c r="R19364">
        <v>0.5</v>
      </c>
      <c r="S19364" s="14">
        <v>-24.8</v>
      </c>
      <c r="T19364">
        <v>0.5</v>
      </c>
      <c r="U19364" t="s">
        <v>2451</v>
      </c>
      <c r="V19364">
        <v>1</v>
      </c>
      <c r="W19364" t="s">
        <v>2565</v>
      </c>
      <c r="X19364" t="s">
        <v>2580</v>
      </c>
      <c r="AB19364" t="s">
        <v>1308</v>
      </c>
    </row>
    <row r="19365" spans="1:28" x14ac:dyDescent="0.3">
      <c r="A19365">
        <v>19597</v>
      </c>
      <c r="B19365" s="15" t="s">
        <v>2003</v>
      </c>
      <c r="C19365" t="str">
        <f>_xlfn.XLOOKUP($B19365, STANDARDS!$A:$A, STANDARDS!$B:$B,,0,2)</f>
        <v>DSDP Site 467 (San Miguel Gap)</v>
      </c>
      <c r="D19365" t="s">
        <v>2220</v>
      </c>
      <c r="E19365" t="s">
        <v>2221</v>
      </c>
      <c r="F19365">
        <v>33.849499999999999</v>
      </c>
      <c r="G19365">
        <v>-120.7912</v>
      </c>
      <c r="H19365">
        <v>1E-4</v>
      </c>
      <c r="I19365" t="s">
        <v>2222</v>
      </c>
      <c r="J19365">
        <v>6.25</v>
      </c>
      <c r="K19365">
        <v>0.25</v>
      </c>
      <c r="L19365" t="s">
        <v>2565</v>
      </c>
      <c r="M19365" t="s">
        <v>2450</v>
      </c>
      <c r="Q19365" s="7">
        <v>2</v>
      </c>
      <c r="R19365">
        <v>0.5</v>
      </c>
      <c r="S19365" s="14">
        <v>-24.86</v>
      </c>
      <c r="T19365">
        <v>0.5</v>
      </c>
      <c r="U19365" t="s">
        <v>2451</v>
      </c>
      <c r="V19365">
        <v>1</v>
      </c>
      <c r="W19365" t="s">
        <v>2565</v>
      </c>
      <c r="X19365" t="s">
        <v>2580</v>
      </c>
      <c r="AB19365" t="s">
        <v>1308</v>
      </c>
    </row>
    <row r="19366" spans="1:28" x14ac:dyDescent="0.3">
      <c r="A19366">
        <v>19598</v>
      </c>
      <c r="B19366" s="15" t="s">
        <v>2003</v>
      </c>
      <c r="C19366" t="str">
        <f>_xlfn.XLOOKUP($B19366, STANDARDS!$A:$A, STANDARDS!$B:$B,,0,2)</f>
        <v>DSDP Site 467 (San Miguel Gap)</v>
      </c>
      <c r="D19366" t="s">
        <v>2220</v>
      </c>
      <c r="E19366" t="s">
        <v>2221</v>
      </c>
      <c r="F19366">
        <v>33.849499999999999</v>
      </c>
      <c r="G19366">
        <v>-120.7912</v>
      </c>
      <c r="H19366">
        <v>1E-4</v>
      </c>
      <c r="I19366" t="s">
        <v>2222</v>
      </c>
      <c r="J19366">
        <v>7.25</v>
      </c>
      <c r="K19366">
        <v>0.25</v>
      </c>
      <c r="L19366" t="s">
        <v>2565</v>
      </c>
      <c r="M19366" t="s">
        <v>2450</v>
      </c>
      <c r="Q19366" s="7">
        <v>2.1</v>
      </c>
      <c r="R19366">
        <v>0.5</v>
      </c>
      <c r="S19366" s="14">
        <v>-23.83</v>
      </c>
      <c r="T19366">
        <v>0.5</v>
      </c>
      <c r="U19366" t="s">
        <v>2451</v>
      </c>
      <c r="V19366">
        <v>1</v>
      </c>
      <c r="W19366" t="s">
        <v>2565</v>
      </c>
      <c r="X19366" t="s">
        <v>2580</v>
      </c>
      <c r="AB19366" t="s">
        <v>1308</v>
      </c>
    </row>
    <row r="19367" spans="1:28" x14ac:dyDescent="0.3">
      <c r="A19367">
        <v>19599</v>
      </c>
      <c r="B19367" s="15" t="s">
        <v>2003</v>
      </c>
      <c r="C19367" t="str">
        <f>_xlfn.XLOOKUP($B19367, STANDARDS!$A:$A, STANDARDS!$B:$B,,0,2)</f>
        <v>DSDP Site 467 (San Miguel Gap)</v>
      </c>
      <c r="D19367" t="s">
        <v>2220</v>
      </c>
      <c r="E19367" t="s">
        <v>2221</v>
      </c>
      <c r="F19367">
        <v>33.849499999999999</v>
      </c>
      <c r="G19367">
        <v>-120.7912</v>
      </c>
      <c r="H19367">
        <v>1E-4</v>
      </c>
      <c r="I19367" t="s">
        <v>2222</v>
      </c>
      <c r="J19367">
        <v>7.75</v>
      </c>
      <c r="K19367">
        <v>0.25</v>
      </c>
      <c r="L19367" t="s">
        <v>2565</v>
      </c>
      <c r="M19367" t="s">
        <v>2450</v>
      </c>
      <c r="Q19367" s="7">
        <v>1.5</v>
      </c>
      <c r="R19367">
        <v>0.5</v>
      </c>
      <c r="S19367" s="14">
        <v>-24.963999999999999</v>
      </c>
      <c r="T19367">
        <v>0.5</v>
      </c>
      <c r="U19367" t="s">
        <v>2451</v>
      </c>
      <c r="V19367">
        <v>1</v>
      </c>
      <c r="W19367" t="s">
        <v>2565</v>
      </c>
      <c r="X19367" t="s">
        <v>2581</v>
      </c>
      <c r="AB19367" t="s">
        <v>1308</v>
      </c>
    </row>
    <row r="19368" spans="1:28" x14ac:dyDescent="0.3">
      <c r="A19368">
        <v>19600</v>
      </c>
      <c r="B19368" s="15" t="s">
        <v>2005</v>
      </c>
      <c r="C19368" t="str">
        <f>_xlfn.XLOOKUP($B19368, STANDARDS!$A:$A, STANDARDS!$B:$B,,0,2)</f>
        <v>Unknown, USA</v>
      </c>
      <c r="D19368" t="s">
        <v>1060</v>
      </c>
      <c r="E19368" t="s">
        <v>2223</v>
      </c>
      <c r="F19368">
        <v>31.78</v>
      </c>
      <c r="G19368">
        <v>-120.75790000000001</v>
      </c>
      <c r="H19368">
        <v>0.01</v>
      </c>
      <c r="I19368" t="s">
        <v>592</v>
      </c>
      <c r="J19368">
        <v>8</v>
      </c>
      <c r="K19368">
        <v>3.6199999999999992</v>
      </c>
      <c r="L19368" t="s">
        <v>2565</v>
      </c>
      <c r="M19368" t="s">
        <v>2452</v>
      </c>
      <c r="Q19368" s="7">
        <v>1.5</v>
      </c>
      <c r="R19368">
        <v>0.5</v>
      </c>
      <c r="S19368" s="14">
        <v>-25</v>
      </c>
      <c r="T19368">
        <v>0.5</v>
      </c>
      <c r="U19368" t="s">
        <v>2451</v>
      </c>
      <c r="V19368">
        <v>1</v>
      </c>
      <c r="W19368" t="s">
        <v>2565</v>
      </c>
      <c r="X19368" t="s">
        <v>2582</v>
      </c>
      <c r="AB19368" t="s">
        <v>1308</v>
      </c>
    </row>
    <row r="19369" spans="1:28" x14ac:dyDescent="0.3">
      <c r="A19369">
        <v>19601</v>
      </c>
      <c r="B19369" s="15" t="s">
        <v>2003</v>
      </c>
      <c r="C19369" t="str">
        <f>_xlfn.XLOOKUP($B19369, STANDARDS!$A:$A, STANDARDS!$B:$B,,0,2)</f>
        <v>DSDP Site 467 (San Miguel Gap)</v>
      </c>
      <c r="D19369" t="s">
        <v>2220</v>
      </c>
      <c r="E19369" t="s">
        <v>2221</v>
      </c>
      <c r="F19369">
        <v>33.849499999999999</v>
      </c>
      <c r="G19369">
        <v>-120.7912</v>
      </c>
      <c r="H19369">
        <v>1E-4</v>
      </c>
      <c r="I19369" t="s">
        <v>2222</v>
      </c>
      <c r="J19369">
        <v>8.25</v>
      </c>
      <c r="K19369">
        <v>0.25</v>
      </c>
      <c r="L19369" t="s">
        <v>2565</v>
      </c>
      <c r="M19369" t="s">
        <v>2450</v>
      </c>
      <c r="Q19369" s="7">
        <v>1.5</v>
      </c>
      <c r="R19369">
        <v>0.5</v>
      </c>
      <c r="S19369" s="14">
        <v>-24.609000000000002</v>
      </c>
      <c r="T19369">
        <v>0.5</v>
      </c>
      <c r="U19369" t="s">
        <v>2451</v>
      </c>
      <c r="V19369">
        <v>1</v>
      </c>
      <c r="W19369" t="s">
        <v>2565</v>
      </c>
      <c r="X19369" t="s">
        <v>2581</v>
      </c>
      <c r="AB19369" t="s">
        <v>1308</v>
      </c>
    </row>
    <row r="19370" spans="1:28" x14ac:dyDescent="0.3">
      <c r="A19370">
        <v>19602</v>
      </c>
      <c r="B19370" s="15" t="s">
        <v>2003</v>
      </c>
      <c r="C19370" t="str">
        <f>_xlfn.XLOOKUP($B19370, STANDARDS!$A:$A, STANDARDS!$B:$B,,0,2)</f>
        <v>DSDP Site 467 (San Miguel Gap)</v>
      </c>
      <c r="D19370" t="s">
        <v>2220</v>
      </c>
      <c r="E19370" t="s">
        <v>2221</v>
      </c>
      <c r="F19370">
        <v>33.849499999999999</v>
      </c>
      <c r="G19370">
        <v>-120.7912</v>
      </c>
      <c r="H19370">
        <v>1E-4</v>
      </c>
      <c r="I19370" t="s">
        <v>2222</v>
      </c>
      <c r="J19370">
        <v>9.25</v>
      </c>
      <c r="K19370">
        <v>0.25</v>
      </c>
      <c r="L19370" t="s">
        <v>2565</v>
      </c>
      <c r="M19370" t="s">
        <v>2450</v>
      </c>
      <c r="Q19370" s="7">
        <v>2.25</v>
      </c>
      <c r="R19370">
        <v>0.5</v>
      </c>
      <c r="S19370" s="14">
        <v>-23.67</v>
      </c>
      <c r="T19370">
        <v>0.5</v>
      </c>
      <c r="U19370" t="s">
        <v>2451</v>
      </c>
      <c r="V19370">
        <v>1</v>
      </c>
      <c r="W19370" t="s">
        <v>2565</v>
      </c>
      <c r="X19370" t="s">
        <v>2580</v>
      </c>
      <c r="AB19370" t="s">
        <v>1308</v>
      </c>
    </row>
    <row r="19371" spans="1:28" x14ac:dyDescent="0.3">
      <c r="A19371">
        <v>19603</v>
      </c>
      <c r="B19371" s="15" t="s">
        <v>2003</v>
      </c>
      <c r="C19371" t="str">
        <f>_xlfn.XLOOKUP($B19371, STANDARDS!$A:$A, STANDARDS!$B:$B,,0,2)</f>
        <v>DSDP Site 467 (San Miguel Gap)</v>
      </c>
      <c r="D19371" t="s">
        <v>2220</v>
      </c>
      <c r="E19371" t="s">
        <v>2221</v>
      </c>
      <c r="F19371">
        <v>33.849499999999999</v>
      </c>
      <c r="G19371">
        <v>-120.7912</v>
      </c>
      <c r="H19371">
        <v>1E-4</v>
      </c>
      <c r="I19371" t="s">
        <v>2222</v>
      </c>
      <c r="J19371">
        <v>9.3000000000000007</v>
      </c>
      <c r="K19371">
        <v>0.30000000000000071</v>
      </c>
      <c r="L19371" t="s">
        <v>2565</v>
      </c>
      <c r="M19371" t="s">
        <v>2450</v>
      </c>
      <c r="Q19371" s="7">
        <v>1.5</v>
      </c>
      <c r="R19371">
        <v>0.5</v>
      </c>
      <c r="S19371" s="14">
        <v>-24.776</v>
      </c>
      <c r="T19371">
        <v>0.5</v>
      </c>
      <c r="U19371" t="s">
        <v>2451</v>
      </c>
      <c r="V19371">
        <v>1</v>
      </c>
      <c r="W19371" t="s">
        <v>2565</v>
      </c>
      <c r="X19371" t="s">
        <v>2581</v>
      </c>
      <c r="AB19371" t="s">
        <v>1308</v>
      </c>
    </row>
    <row r="19372" spans="1:28" x14ac:dyDescent="0.3">
      <c r="A19372">
        <v>19604</v>
      </c>
      <c r="B19372" s="15" t="s">
        <v>2003</v>
      </c>
      <c r="C19372" t="str">
        <f>_xlfn.XLOOKUP($B19372, STANDARDS!$A:$A, STANDARDS!$B:$B,,0,2)</f>
        <v>DSDP Site 467 (San Miguel Gap)</v>
      </c>
      <c r="D19372" t="s">
        <v>2220</v>
      </c>
      <c r="E19372" t="s">
        <v>2221</v>
      </c>
      <c r="F19372">
        <v>33.849499999999999</v>
      </c>
      <c r="G19372">
        <v>-120.7912</v>
      </c>
      <c r="H19372">
        <v>1E-4</v>
      </c>
      <c r="I19372" t="s">
        <v>2222</v>
      </c>
      <c r="J19372">
        <v>10.5</v>
      </c>
      <c r="K19372">
        <v>0.30000000000000071</v>
      </c>
      <c r="L19372" t="s">
        <v>2565</v>
      </c>
      <c r="M19372" t="s">
        <v>2450</v>
      </c>
      <c r="Q19372" s="7">
        <v>2.2000000000000002</v>
      </c>
      <c r="R19372">
        <v>0.5</v>
      </c>
      <c r="S19372" s="14">
        <v>-24.45</v>
      </c>
      <c r="T19372">
        <v>0.5</v>
      </c>
      <c r="U19372" t="s">
        <v>2451</v>
      </c>
      <c r="V19372">
        <v>1</v>
      </c>
      <c r="W19372" t="s">
        <v>2565</v>
      </c>
      <c r="X19372" t="s">
        <v>2580</v>
      </c>
      <c r="AB19372" t="s">
        <v>1308</v>
      </c>
    </row>
    <row r="19373" spans="1:28" x14ac:dyDescent="0.3">
      <c r="A19373">
        <v>19605</v>
      </c>
      <c r="B19373" s="15" t="s">
        <v>2006</v>
      </c>
      <c r="C19373" t="str">
        <f>_xlfn.XLOOKUP($B19373, STANDARDS!$A:$A, STANDARDS!$B:$B,,0,2)</f>
        <v>Unknown, North Amercia</v>
      </c>
      <c r="D19373" t="s">
        <v>2224</v>
      </c>
      <c r="J19373">
        <v>11</v>
      </c>
      <c r="K19373">
        <v>4</v>
      </c>
      <c r="L19373" t="s">
        <v>2565</v>
      </c>
      <c r="M19373" t="s">
        <v>2452</v>
      </c>
      <c r="Q19373" s="7">
        <v>2.4500000000000002</v>
      </c>
      <c r="R19373">
        <v>0.5</v>
      </c>
      <c r="S19373" s="14">
        <v>-23.923124999999999</v>
      </c>
      <c r="T19373">
        <v>0.5</v>
      </c>
      <c r="U19373" t="s">
        <v>2451</v>
      </c>
      <c r="V19373">
        <v>1</v>
      </c>
      <c r="W19373" t="s">
        <v>2565</v>
      </c>
      <c r="X19373" t="s">
        <v>2581</v>
      </c>
      <c r="AB19373" t="s">
        <v>1308</v>
      </c>
    </row>
    <row r="19374" spans="1:28" x14ac:dyDescent="0.3">
      <c r="A19374">
        <v>19606</v>
      </c>
      <c r="B19374" s="15" t="s">
        <v>2006</v>
      </c>
      <c r="C19374" t="str">
        <f>_xlfn.XLOOKUP($B19374, STANDARDS!$A:$A, STANDARDS!$B:$B,,0,2)</f>
        <v>Unknown, North Amercia</v>
      </c>
      <c r="D19374" t="s">
        <v>2224</v>
      </c>
      <c r="J19374">
        <v>11</v>
      </c>
      <c r="K19374">
        <v>4</v>
      </c>
      <c r="L19374" t="s">
        <v>2565</v>
      </c>
      <c r="M19374" t="s">
        <v>2452</v>
      </c>
      <c r="Q19374" s="7">
        <v>2.4500000000000002</v>
      </c>
      <c r="R19374">
        <v>0.5</v>
      </c>
      <c r="S19374" s="14">
        <v>-24.445916666666701</v>
      </c>
      <c r="T19374">
        <v>0.5</v>
      </c>
      <c r="U19374" t="s">
        <v>2451</v>
      </c>
      <c r="V19374">
        <v>1</v>
      </c>
      <c r="W19374" t="s">
        <v>2565</v>
      </c>
      <c r="X19374" t="s">
        <v>2581</v>
      </c>
      <c r="AB19374" t="s">
        <v>1308</v>
      </c>
    </row>
    <row r="19375" spans="1:28" x14ac:dyDescent="0.3">
      <c r="A19375">
        <v>19607</v>
      </c>
      <c r="B19375" s="15" t="s">
        <v>2007</v>
      </c>
      <c r="C19375" t="str">
        <f>_xlfn.XLOOKUP($B19375, STANDARDS!$A:$A, STANDARDS!$B:$B,,0,2)</f>
        <v>Monterey Fm</v>
      </c>
      <c r="D19375" t="s">
        <v>1060</v>
      </c>
      <c r="E19375" t="s">
        <v>2225</v>
      </c>
      <c r="F19375">
        <v>36.010300000000001</v>
      </c>
      <c r="G19375">
        <v>-121.0153</v>
      </c>
      <c r="H19375">
        <v>1E-4</v>
      </c>
      <c r="I19375" t="s">
        <v>592</v>
      </c>
      <c r="J19375">
        <v>11.1</v>
      </c>
      <c r="K19375">
        <v>0</v>
      </c>
      <c r="L19375" t="s">
        <v>2565</v>
      </c>
      <c r="M19375" t="s">
        <v>2453</v>
      </c>
      <c r="Q19375" s="7">
        <v>1.7</v>
      </c>
      <c r="R19375">
        <v>0.5</v>
      </c>
      <c r="S19375" s="14">
        <v>-24.1</v>
      </c>
      <c r="T19375">
        <v>0.5</v>
      </c>
      <c r="U19375" t="s">
        <v>2451</v>
      </c>
      <c r="V19375">
        <v>1</v>
      </c>
      <c r="W19375" t="s">
        <v>2565</v>
      </c>
      <c r="X19375" t="s">
        <v>2583</v>
      </c>
      <c r="AB19375" t="s">
        <v>1308</v>
      </c>
    </row>
    <row r="19376" spans="1:28" x14ac:dyDescent="0.3">
      <c r="A19376">
        <v>19608</v>
      </c>
      <c r="B19376" s="15" t="s">
        <v>2007</v>
      </c>
      <c r="C19376" t="str">
        <f>_xlfn.XLOOKUP($B19376, STANDARDS!$A:$A, STANDARDS!$B:$B,,0,2)</f>
        <v>Monterey Fm</v>
      </c>
      <c r="D19376" t="s">
        <v>1060</v>
      </c>
      <c r="E19376" t="s">
        <v>2225</v>
      </c>
      <c r="F19376">
        <v>36.010300000000001</v>
      </c>
      <c r="G19376">
        <v>-121.0153</v>
      </c>
      <c r="H19376">
        <v>1E-4</v>
      </c>
      <c r="I19376" t="s">
        <v>592</v>
      </c>
      <c r="J19376">
        <v>11.3</v>
      </c>
      <c r="K19376">
        <v>0</v>
      </c>
      <c r="L19376" t="s">
        <v>2565</v>
      </c>
      <c r="M19376" t="s">
        <v>2453</v>
      </c>
      <c r="Q19376" s="7">
        <v>1.7</v>
      </c>
      <c r="R19376">
        <v>0.5</v>
      </c>
      <c r="S19376" s="14">
        <v>-24.2</v>
      </c>
      <c r="T19376">
        <v>0.5</v>
      </c>
      <c r="U19376" t="s">
        <v>2451</v>
      </c>
      <c r="V19376">
        <v>1</v>
      </c>
      <c r="W19376" t="s">
        <v>2565</v>
      </c>
      <c r="X19376" t="s">
        <v>2583</v>
      </c>
      <c r="AB19376" t="s">
        <v>1308</v>
      </c>
    </row>
    <row r="19377" spans="1:29" x14ac:dyDescent="0.3">
      <c r="A19377">
        <v>19609</v>
      </c>
      <c r="B19377" s="15" t="s">
        <v>2003</v>
      </c>
      <c r="C19377" t="str">
        <f>_xlfn.XLOOKUP($B19377, STANDARDS!$A:$A, STANDARDS!$B:$B,,0,2)</f>
        <v>DSDP Site 467 (San Miguel Gap)</v>
      </c>
      <c r="D19377" t="s">
        <v>2220</v>
      </c>
      <c r="E19377" t="s">
        <v>2221</v>
      </c>
      <c r="F19377">
        <v>33.849499999999999</v>
      </c>
      <c r="G19377">
        <v>-120.7912</v>
      </c>
      <c r="H19377">
        <v>1E-4</v>
      </c>
      <c r="I19377" t="s">
        <v>2222</v>
      </c>
      <c r="J19377">
        <v>12</v>
      </c>
      <c r="K19377">
        <v>0.19999999999999929</v>
      </c>
      <c r="L19377" t="s">
        <v>2565</v>
      </c>
      <c r="M19377" t="s">
        <v>2450</v>
      </c>
      <c r="Q19377" s="7">
        <v>2.1</v>
      </c>
      <c r="R19377">
        <v>0.5</v>
      </c>
      <c r="S19377" s="14">
        <v>-25.56</v>
      </c>
      <c r="T19377">
        <v>0.5</v>
      </c>
      <c r="U19377" t="s">
        <v>2451</v>
      </c>
      <c r="V19377">
        <v>1</v>
      </c>
      <c r="W19377" t="s">
        <v>2565</v>
      </c>
      <c r="X19377" t="s">
        <v>2580</v>
      </c>
      <c r="AB19377" t="s">
        <v>1308</v>
      </c>
    </row>
    <row r="19378" spans="1:29" x14ac:dyDescent="0.3">
      <c r="A19378">
        <v>19610</v>
      </c>
      <c r="B19378" s="15" t="s">
        <v>2003</v>
      </c>
      <c r="C19378" t="str">
        <f>_xlfn.XLOOKUP($B19378, STANDARDS!$A:$A, STANDARDS!$B:$B,,0,2)</f>
        <v>DSDP Site 467 (San Miguel Gap)</v>
      </c>
      <c r="D19378" t="s">
        <v>2220</v>
      </c>
      <c r="E19378" t="s">
        <v>2221</v>
      </c>
      <c r="F19378">
        <v>33.849499999999999</v>
      </c>
      <c r="G19378">
        <v>-120.7912</v>
      </c>
      <c r="H19378">
        <v>1E-4</v>
      </c>
      <c r="I19378" t="s">
        <v>2222</v>
      </c>
      <c r="J19378">
        <v>12.5</v>
      </c>
      <c r="K19378">
        <v>0.30000000000000071</v>
      </c>
      <c r="L19378" t="s">
        <v>2565</v>
      </c>
      <c r="M19378" t="s">
        <v>2450</v>
      </c>
      <c r="Q19378" s="7">
        <v>2.1</v>
      </c>
      <c r="R19378">
        <v>0.5</v>
      </c>
      <c r="S19378" s="14">
        <v>-25.25</v>
      </c>
      <c r="T19378">
        <v>0.5</v>
      </c>
      <c r="U19378" t="s">
        <v>2451</v>
      </c>
      <c r="V19378">
        <v>1</v>
      </c>
      <c r="W19378" t="s">
        <v>2565</v>
      </c>
      <c r="X19378" t="s">
        <v>2580</v>
      </c>
      <c r="AB19378" t="s">
        <v>1308</v>
      </c>
    </row>
    <row r="19379" spans="1:29" x14ac:dyDescent="0.3">
      <c r="A19379">
        <v>19611</v>
      </c>
      <c r="B19379" s="15" t="s">
        <v>2003</v>
      </c>
      <c r="C19379" t="str">
        <f>_xlfn.XLOOKUP($B19379, STANDARDS!$A:$A, STANDARDS!$B:$B,,0,2)</f>
        <v>DSDP Site 467 (San Miguel Gap)</v>
      </c>
      <c r="D19379" t="s">
        <v>2220</v>
      </c>
      <c r="E19379" t="s">
        <v>2221</v>
      </c>
      <c r="F19379">
        <v>33.849499999999999</v>
      </c>
      <c r="G19379">
        <v>-120.7912</v>
      </c>
      <c r="H19379">
        <v>1E-4</v>
      </c>
      <c r="I19379" t="s">
        <v>2222</v>
      </c>
      <c r="J19379">
        <v>13</v>
      </c>
      <c r="K19379">
        <v>0.19999999999999929</v>
      </c>
      <c r="L19379" t="s">
        <v>2565</v>
      </c>
      <c r="M19379" t="s">
        <v>2450</v>
      </c>
      <c r="Q19379" s="7">
        <v>2</v>
      </c>
      <c r="R19379">
        <v>0.5</v>
      </c>
      <c r="S19379" s="14">
        <v>-25.78</v>
      </c>
      <c r="T19379">
        <v>0.5</v>
      </c>
      <c r="U19379" t="s">
        <v>2451</v>
      </c>
      <c r="V19379">
        <v>1</v>
      </c>
      <c r="W19379" t="s">
        <v>2565</v>
      </c>
      <c r="X19379" t="s">
        <v>2580</v>
      </c>
      <c r="AB19379" t="s">
        <v>1308</v>
      </c>
    </row>
    <row r="19380" spans="1:29" x14ac:dyDescent="0.3">
      <c r="A19380">
        <v>19612</v>
      </c>
      <c r="B19380" s="15" t="s">
        <v>2007</v>
      </c>
      <c r="C19380" t="str">
        <f>_xlfn.XLOOKUP($B19380, STANDARDS!$A:$A, STANDARDS!$B:$B,,0,2)</f>
        <v>Monterey Fm</v>
      </c>
      <c r="D19380" t="s">
        <v>1060</v>
      </c>
      <c r="E19380" t="s">
        <v>2225</v>
      </c>
      <c r="F19380">
        <v>36.010300000000001</v>
      </c>
      <c r="G19380">
        <v>-121.0153</v>
      </c>
      <c r="H19380">
        <v>1E-4</v>
      </c>
      <c r="I19380" t="s">
        <v>592</v>
      </c>
      <c r="J19380">
        <v>13.1</v>
      </c>
      <c r="K19380">
        <v>0</v>
      </c>
      <c r="L19380" t="s">
        <v>2565</v>
      </c>
      <c r="M19380" t="s">
        <v>2453</v>
      </c>
      <c r="Q19380" s="7">
        <v>0.8</v>
      </c>
      <c r="R19380">
        <v>0.5</v>
      </c>
      <c r="S19380" s="14">
        <v>-24.8</v>
      </c>
      <c r="T19380">
        <v>0.5</v>
      </c>
      <c r="U19380" t="s">
        <v>2451</v>
      </c>
      <c r="V19380">
        <v>1</v>
      </c>
      <c r="W19380" t="s">
        <v>2565</v>
      </c>
      <c r="X19380" t="s">
        <v>2584</v>
      </c>
      <c r="AB19380" t="s">
        <v>1308</v>
      </c>
    </row>
    <row r="19381" spans="1:29" x14ac:dyDescent="0.3">
      <c r="A19381">
        <v>19613</v>
      </c>
      <c r="B19381" s="15" t="s">
        <v>2008</v>
      </c>
      <c r="C19381" t="str">
        <f>_xlfn.XLOOKUP($B19381, STANDARDS!$A:$A, STANDARDS!$B:$B,,0,2)</f>
        <v>Unknown, North Atlantic Ocean</v>
      </c>
      <c r="D19381" t="s">
        <v>2226</v>
      </c>
      <c r="E19381" t="s">
        <v>2227</v>
      </c>
      <c r="J19381">
        <v>13.5</v>
      </c>
      <c r="K19381">
        <v>9.9999999999999645E-2</v>
      </c>
      <c r="L19381" t="s">
        <v>2565</v>
      </c>
      <c r="M19381" t="s">
        <v>2453</v>
      </c>
      <c r="Q19381" s="7">
        <v>1.8</v>
      </c>
      <c r="R19381">
        <v>0.5</v>
      </c>
      <c r="S19381" s="14">
        <v>-29.1</v>
      </c>
      <c r="T19381">
        <v>0.5</v>
      </c>
      <c r="U19381" t="s">
        <v>2451</v>
      </c>
      <c r="V19381">
        <v>1</v>
      </c>
      <c r="W19381" t="s">
        <v>2565</v>
      </c>
      <c r="X19381" t="s">
        <v>2585</v>
      </c>
      <c r="AB19381" t="s">
        <v>248</v>
      </c>
      <c r="AC19381" t="s">
        <v>2648</v>
      </c>
    </row>
    <row r="19382" spans="1:29" x14ac:dyDescent="0.3">
      <c r="A19382">
        <v>19614</v>
      </c>
      <c r="B19382" s="15" t="s">
        <v>2003</v>
      </c>
      <c r="C19382" t="str">
        <f>_xlfn.XLOOKUP($B19382, STANDARDS!$A:$A, STANDARDS!$B:$B,,0,2)</f>
        <v>DSDP Site 467 (San Miguel Gap)</v>
      </c>
      <c r="D19382" t="s">
        <v>2220</v>
      </c>
      <c r="E19382" t="s">
        <v>2221</v>
      </c>
      <c r="F19382">
        <v>33.849499999999999</v>
      </c>
      <c r="G19382">
        <v>-120.7912</v>
      </c>
      <c r="H19382">
        <v>1E-4</v>
      </c>
      <c r="I19382" t="s">
        <v>2222</v>
      </c>
      <c r="J19382">
        <v>13.9</v>
      </c>
      <c r="K19382">
        <v>0.20000000000000107</v>
      </c>
      <c r="L19382" t="s">
        <v>2565</v>
      </c>
      <c r="M19382" t="s">
        <v>2450</v>
      </c>
      <c r="Q19382" s="7">
        <v>2.1</v>
      </c>
      <c r="R19382">
        <v>0.5</v>
      </c>
      <c r="S19382" s="14">
        <v>-26.07</v>
      </c>
      <c r="T19382">
        <v>0.5</v>
      </c>
      <c r="U19382" t="s">
        <v>2451</v>
      </c>
      <c r="V19382">
        <v>1</v>
      </c>
      <c r="W19382" t="s">
        <v>2565</v>
      </c>
      <c r="X19382" t="s">
        <v>2580</v>
      </c>
      <c r="AB19382" t="s">
        <v>1308</v>
      </c>
    </row>
    <row r="19383" spans="1:29" x14ac:dyDescent="0.3">
      <c r="A19383">
        <v>19615</v>
      </c>
      <c r="B19383" s="15" t="s">
        <v>2009</v>
      </c>
      <c r="C19383" t="str">
        <f>_xlfn.XLOOKUP($B19383, STANDARDS!$A:$A, STANDARDS!$B:$B,,0,2)</f>
        <v>Unknown, Europe</v>
      </c>
      <c r="D19383" t="s">
        <v>2153</v>
      </c>
      <c r="J19383">
        <v>14</v>
      </c>
      <c r="K19383">
        <v>9</v>
      </c>
      <c r="L19383" t="s">
        <v>2565</v>
      </c>
      <c r="M19383" t="s">
        <v>2452</v>
      </c>
      <c r="Q19383" s="7">
        <v>2.4500000000000002</v>
      </c>
      <c r="R19383">
        <v>0.5</v>
      </c>
      <c r="S19383" s="14">
        <v>-23.238500000000002</v>
      </c>
      <c r="T19383">
        <v>0.5</v>
      </c>
      <c r="U19383" t="s">
        <v>2451</v>
      </c>
      <c r="V19383">
        <v>1</v>
      </c>
      <c r="W19383" t="s">
        <v>2565</v>
      </c>
      <c r="X19383" t="s">
        <v>2581</v>
      </c>
      <c r="AB19383" t="s">
        <v>1308</v>
      </c>
    </row>
    <row r="19384" spans="1:29" x14ac:dyDescent="0.3">
      <c r="A19384">
        <v>19616</v>
      </c>
      <c r="B19384" s="15" t="s">
        <v>2008</v>
      </c>
      <c r="C19384" t="str">
        <f>_xlfn.XLOOKUP($B19384, STANDARDS!$A:$A, STANDARDS!$B:$B,,0,2)</f>
        <v>Unknown, North Atlantic Ocean</v>
      </c>
      <c r="D19384" t="s">
        <v>2226</v>
      </c>
      <c r="E19384" t="s">
        <v>2227</v>
      </c>
      <c r="J19384">
        <v>14.3</v>
      </c>
      <c r="K19384">
        <v>0.19999999999999929</v>
      </c>
      <c r="L19384" t="s">
        <v>2565</v>
      </c>
      <c r="M19384" t="s">
        <v>2453</v>
      </c>
      <c r="Q19384" s="7">
        <v>1.8</v>
      </c>
      <c r="R19384">
        <v>0.5</v>
      </c>
      <c r="S19384" s="14">
        <v>-30.2</v>
      </c>
      <c r="T19384">
        <v>0.5</v>
      </c>
      <c r="U19384" t="s">
        <v>2451</v>
      </c>
      <c r="V19384">
        <v>1</v>
      </c>
      <c r="W19384" t="s">
        <v>2565</v>
      </c>
      <c r="X19384" t="s">
        <v>2585</v>
      </c>
      <c r="AB19384" t="s">
        <v>248</v>
      </c>
      <c r="AC19384" t="s">
        <v>2648</v>
      </c>
    </row>
    <row r="19385" spans="1:29" x14ac:dyDescent="0.3">
      <c r="A19385">
        <v>19617</v>
      </c>
      <c r="B19385" s="15" t="s">
        <v>2008</v>
      </c>
      <c r="C19385" t="str">
        <f>_xlfn.XLOOKUP($B19385, STANDARDS!$A:$A, STANDARDS!$B:$B,,0,2)</f>
        <v>Unknown, North Atlantic Ocean</v>
      </c>
      <c r="D19385" t="s">
        <v>2226</v>
      </c>
      <c r="E19385" t="s">
        <v>2227</v>
      </c>
      <c r="J19385">
        <v>14.5</v>
      </c>
      <c r="K19385">
        <v>9.9999999999999645E-2</v>
      </c>
      <c r="L19385" t="s">
        <v>2565</v>
      </c>
      <c r="M19385" t="s">
        <v>2453</v>
      </c>
      <c r="Q19385" s="7">
        <v>1.85</v>
      </c>
      <c r="R19385">
        <v>0.5</v>
      </c>
      <c r="S19385" s="14">
        <v>-29.9</v>
      </c>
      <c r="T19385">
        <v>0.5</v>
      </c>
      <c r="U19385" t="s">
        <v>2451</v>
      </c>
      <c r="V19385">
        <v>1</v>
      </c>
      <c r="W19385" t="s">
        <v>2565</v>
      </c>
      <c r="X19385" t="s">
        <v>2585</v>
      </c>
      <c r="AB19385" t="s">
        <v>248</v>
      </c>
      <c r="AC19385" t="s">
        <v>2648</v>
      </c>
    </row>
    <row r="19386" spans="1:29" x14ac:dyDescent="0.3">
      <c r="A19386">
        <v>19618</v>
      </c>
      <c r="B19386" s="15" t="s">
        <v>2008</v>
      </c>
      <c r="C19386" t="str">
        <f>_xlfn.XLOOKUP($B19386, STANDARDS!$A:$A, STANDARDS!$B:$B,,0,2)</f>
        <v>Unknown, North Atlantic Ocean</v>
      </c>
      <c r="D19386" t="s">
        <v>2226</v>
      </c>
      <c r="E19386" t="s">
        <v>2227</v>
      </c>
      <c r="J19386">
        <v>14.5</v>
      </c>
      <c r="K19386">
        <v>9.9999999999999645E-2</v>
      </c>
      <c r="L19386" t="s">
        <v>2565</v>
      </c>
      <c r="M19386" t="s">
        <v>2453</v>
      </c>
      <c r="Q19386" s="7">
        <v>1.85</v>
      </c>
      <c r="R19386">
        <v>0.5</v>
      </c>
      <c r="S19386" s="14">
        <v>-30</v>
      </c>
      <c r="T19386">
        <v>0.5</v>
      </c>
      <c r="U19386" t="s">
        <v>2451</v>
      </c>
      <c r="V19386">
        <v>1</v>
      </c>
      <c r="W19386" t="s">
        <v>2565</v>
      </c>
      <c r="X19386" t="s">
        <v>2585</v>
      </c>
      <c r="AB19386" t="s">
        <v>248</v>
      </c>
      <c r="AC19386" t="s">
        <v>2648</v>
      </c>
    </row>
    <row r="19387" spans="1:29" x14ac:dyDescent="0.3">
      <c r="A19387">
        <v>19619</v>
      </c>
      <c r="B19387" s="15" t="s">
        <v>2007</v>
      </c>
      <c r="C19387" t="str">
        <f>_xlfn.XLOOKUP($B19387, STANDARDS!$A:$A, STANDARDS!$B:$B,,0,2)</f>
        <v>Monterey Fm</v>
      </c>
      <c r="D19387" t="s">
        <v>1060</v>
      </c>
      <c r="E19387" t="s">
        <v>2225</v>
      </c>
      <c r="F19387">
        <v>36.010300000000001</v>
      </c>
      <c r="G19387">
        <v>-121.0153</v>
      </c>
      <c r="H19387">
        <v>1E-4</v>
      </c>
      <c r="I19387" t="s">
        <v>592</v>
      </c>
      <c r="J19387">
        <v>14.6</v>
      </c>
      <c r="K19387">
        <v>9.9999999999999645E-2</v>
      </c>
      <c r="L19387" t="s">
        <v>2565</v>
      </c>
      <c r="M19387" t="s">
        <v>2453</v>
      </c>
      <c r="Q19387" s="7">
        <v>1.6</v>
      </c>
      <c r="R19387">
        <v>0.5</v>
      </c>
      <c r="S19387" s="14">
        <v>-25.2</v>
      </c>
      <c r="T19387">
        <v>0.5</v>
      </c>
      <c r="U19387" t="s">
        <v>2451</v>
      </c>
      <c r="V19387">
        <v>1</v>
      </c>
      <c r="W19387" t="s">
        <v>2565</v>
      </c>
      <c r="X19387" t="s">
        <v>2586</v>
      </c>
      <c r="AB19387" t="s">
        <v>1308</v>
      </c>
    </row>
    <row r="19388" spans="1:29" x14ac:dyDescent="0.3">
      <c r="A19388">
        <v>19620</v>
      </c>
      <c r="B19388" s="15" t="s">
        <v>2007</v>
      </c>
      <c r="C19388" t="str">
        <f>_xlfn.XLOOKUP($B19388, STANDARDS!$A:$A, STANDARDS!$B:$B,,0,2)</f>
        <v>Monterey Fm</v>
      </c>
      <c r="D19388" t="s">
        <v>1060</v>
      </c>
      <c r="E19388" t="s">
        <v>2225</v>
      </c>
      <c r="F19388">
        <v>36.010300000000001</v>
      </c>
      <c r="G19388">
        <v>-121.0153</v>
      </c>
      <c r="H19388">
        <v>1E-4</v>
      </c>
      <c r="I19388" t="s">
        <v>592</v>
      </c>
      <c r="J19388">
        <v>14.7</v>
      </c>
      <c r="K19388">
        <v>9.9999999999999645E-2</v>
      </c>
      <c r="L19388" t="s">
        <v>2565</v>
      </c>
      <c r="M19388" t="s">
        <v>2453</v>
      </c>
      <c r="Q19388" s="7">
        <v>1.3</v>
      </c>
      <c r="R19388">
        <v>0.5</v>
      </c>
      <c r="S19388" s="14">
        <v>-25.8</v>
      </c>
      <c r="T19388">
        <v>0.5</v>
      </c>
      <c r="U19388" t="s">
        <v>2451</v>
      </c>
      <c r="V19388">
        <v>1</v>
      </c>
      <c r="W19388" t="s">
        <v>2565</v>
      </c>
      <c r="X19388" t="s">
        <v>2587</v>
      </c>
      <c r="AB19388" t="s">
        <v>1308</v>
      </c>
    </row>
    <row r="19389" spans="1:29" x14ac:dyDescent="0.3">
      <c r="A19389">
        <v>19621</v>
      </c>
      <c r="B19389" s="15" t="s">
        <v>2003</v>
      </c>
      <c r="C19389" t="str">
        <f>_xlfn.XLOOKUP($B19389, STANDARDS!$A:$A, STANDARDS!$B:$B,,0,2)</f>
        <v>DSDP Site 467 (San Miguel Gap)</v>
      </c>
      <c r="D19389" t="s">
        <v>2220</v>
      </c>
      <c r="E19389" t="s">
        <v>2221</v>
      </c>
      <c r="F19389">
        <v>33.849499999999999</v>
      </c>
      <c r="G19389">
        <v>-120.7912</v>
      </c>
      <c r="H19389">
        <v>1E-4</v>
      </c>
      <c r="I19389" t="s">
        <v>2222</v>
      </c>
      <c r="J19389">
        <v>14.8</v>
      </c>
      <c r="K19389">
        <v>0.30000000000000071</v>
      </c>
      <c r="L19389" t="s">
        <v>2565</v>
      </c>
      <c r="M19389" t="s">
        <v>2450</v>
      </c>
      <c r="Q19389" s="7">
        <v>2.1</v>
      </c>
      <c r="R19389">
        <v>0.5</v>
      </c>
      <c r="S19389" s="14">
        <v>-24.32</v>
      </c>
      <c r="T19389">
        <v>0.5</v>
      </c>
      <c r="U19389" t="s">
        <v>2451</v>
      </c>
      <c r="V19389">
        <v>1</v>
      </c>
      <c r="W19389" t="s">
        <v>2565</v>
      </c>
      <c r="X19389" t="s">
        <v>2580</v>
      </c>
      <c r="AB19389" t="s">
        <v>1308</v>
      </c>
    </row>
    <row r="19390" spans="1:29" x14ac:dyDescent="0.3">
      <c r="A19390">
        <v>19622</v>
      </c>
      <c r="B19390" s="15" t="s">
        <v>2008</v>
      </c>
      <c r="C19390" t="str">
        <f>_xlfn.XLOOKUP($B19390, STANDARDS!$A:$A, STANDARDS!$B:$B,,0,2)</f>
        <v>Unknown, North Atlantic Ocean</v>
      </c>
      <c r="D19390" t="s">
        <v>2226</v>
      </c>
      <c r="E19390" t="s">
        <v>2227</v>
      </c>
      <c r="J19390">
        <v>14.8</v>
      </c>
      <c r="K19390">
        <v>0.10000000000000142</v>
      </c>
      <c r="L19390" t="s">
        <v>2565</v>
      </c>
      <c r="M19390" t="s">
        <v>2453</v>
      </c>
      <c r="Q19390" s="7">
        <v>1.85</v>
      </c>
      <c r="R19390">
        <v>0.5</v>
      </c>
      <c r="S19390" s="14">
        <v>-29.4</v>
      </c>
      <c r="T19390">
        <v>0.5</v>
      </c>
      <c r="U19390" t="s">
        <v>2451</v>
      </c>
      <c r="V19390">
        <v>1</v>
      </c>
      <c r="W19390" t="s">
        <v>2565</v>
      </c>
      <c r="X19390" t="s">
        <v>2585</v>
      </c>
      <c r="AB19390" t="s">
        <v>248</v>
      </c>
      <c r="AC19390" t="s">
        <v>2648</v>
      </c>
    </row>
    <row r="19391" spans="1:29" x14ac:dyDescent="0.3">
      <c r="A19391">
        <v>19623</v>
      </c>
      <c r="B19391" s="15" t="s">
        <v>2003</v>
      </c>
      <c r="C19391" t="str">
        <f>_xlfn.XLOOKUP($B19391, STANDARDS!$A:$A, STANDARDS!$B:$B,,0,2)</f>
        <v>DSDP Site 467 (San Miguel Gap)</v>
      </c>
      <c r="D19391" t="s">
        <v>2220</v>
      </c>
      <c r="E19391" t="s">
        <v>2221</v>
      </c>
      <c r="F19391">
        <v>33.849499999999999</v>
      </c>
      <c r="G19391">
        <v>-120.7912</v>
      </c>
      <c r="H19391">
        <v>1E-4</v>
      </c>
      <c r="I19391" t="s">
        <v>2222</v>
      </c>
      <c r="J19391">
        <v>15</v>
      </c>
      <c r="K19391">
        <v>0.19999999999999929</v>
      </c>
      <c r="L19391" t="s">
        <v>2565</v>
      </c>
      <c r="M19391" t="s">
        <v>2450</v>
      </c>
      <c r="Q19391" s="7">
        <v>2.1</v>
      </c>
      <c r="R19391">
        <v>0.5</v>
      </c>
      <c r="S19391" s="14">
        <v>-26.75</v>
      </c>
      <c r="T19391">
        <v>0.5</v>
      </c>
      <c r="U19391" t="s">
        <v>2451</v>
      </c>
      <c r="V19391">
        <v>1</v>
      </c>
      <c r="W19391" t="s">
        <v>2565</v>
      </c>
      <c r="X19391" t="s">
        <v>2580</v>
      </c>
      <c r="AB19391" t="s">
        <v>1308</v>
      </c>
    </row>
    <row r="19392" spans="1:29" x14ac:dyDescent="0.3">
      <c r="A19392">
        <v>19624</v>
      </c>
      <c r="B19392" s="15" t="s">
        <v>2007</v>
      </c>
      <c r="C19392" t="str">
        <f>_xlfn.XLOOKUP($B19392, STANDARDS!$A:$A, STANDARDS!$B:$B,,0,2)</f>
        <v>Monterey Fm</v>
      </c>
      <c r="D19392" t="s">
        <v>1060</v>
      </c>
      <c r="E19392" t="s">
        <v>2225</v>
      </c>
      <c r="F19392">
        <v>36.010300000000001</v>
      </c>
      <c r="G19392">
        <v>-121.0153</v>
      </c>
      <c r="H19392">
        <v>1E-4</v>
      </c>
      <c r="I19392" t="s">
        <v>592</v>
      </c>
      <c r="J19392">
        <v>15</v>
      </c>
      <c r="K19392">
        <v>0</v>
      </c>
      <c r="L19392" t="s">
        <v>2565</v>
      </c>
      <c r="M19392" t="s">
        <v>2453</v>
      </c>
      <c r="Q19392" s="7">
        <v>1.2</v>
      </c>
      <c r="R19392">
        <v>0.5</v>
      </c>
      <c r="S19392" s="14">
        <v>-26.3</v>
      </c>
      <c r="T19392">
        <v>0.5</v>
      </c>
      <c r="U19392" t="s">
        <v>2451</v>
      </c>
      <c r="V19392">
        <v>1</v>
      </c>
      <c r="W19392" t="s">
        <v>2565</v>
      </c>
      <c r="X19392" t="s">
        <v>2588</v>
      </c>
      <c r="AB19392" t="s">
        <v>1308</v>
      </c>
    </row>
    <row r="19393" spans="1:29" x14ac:dyDescent="0.3">
      <c r="A19393">
        <v>19625</v>
      </c>
      <c r="B19393" s="15" t="s">
        <v>2007</v>
      </c>
      <c r="C19393" t="str">
        <f>_xlfn.XLOOKUP($B19393, STANDARDS!$A:$A, STANDARDS!$B:$B,,0,2)</f>
        <v>Monterey Fm</v>
      </c>
      <c r="D19393" t="s">
        <v>1060</v>
      </c>
      <c r="E19393" t="s">
        <v>2225</v>
      </c>
      <c r="F19393">
        <v>36.010300000000001</v>
      </c>
      <c r="G19393">
        <v>-121.0153</v>
      </c>
      <c r="H19393">
        <v>1E-4</v>
      </c>
      <c r="I19393" t="s">
        <v>592</v>
      </c>
      <c r="J19393">
        <v>15</v>
      </c>
      <c r="K19393">
        <v>9.6669999999999998</v>
      </c>
      <c r="L19393" t="s">
        <v>2565</v>
      </c>
      <c r="M19393" t="s">
        <v>2452</v>
      </c>
      <c r="Q19393" s="7">
        <v>1.2</v>
      </c>
      <c r="R19393">
        <v>0.5</v>
      </c>
      <c r="S19393" s="14">
        <v>-26.1</v>
      </c>
      <c r="T19393">
        <v>0.5</v>
      </c>
      <c r="U19393" t="s">
        <v>2451</v>
      </c>
      <c r="V19393">
        <v>1</v>
      </c>
      <c r="W19393" t="s">
        <v>2565</v>
      </c>
      <c r="X19393" t="s">
        <v>2589</v>
      </c>
      <c r="AB19393" t="s">
        <v>1308</v>
      </c>
    </row>
    <row r="19394" spans="1:29" x14ac:dyDescent="0.3">
      <c r="A19394">
        <v>19626</v>
      </c>
      <c r="B19394" s="15" t="s">
        <v>2010</v>
      </c>
      <c r="C19394" t="str">
        <f>_xlfn.XLOOKUP($B19394, STANDARDS!$A:$A, STANDARDS!$B:$B,,0,2)</f>
        <v>Salt Lake Gp</v>
      </c>
      <c r="D19394" t="s">
        <v>1060</v>
      </c>
      <c r="E19394" t="s">
        <v>2228</v>
      </c>
      <c r="F19394">
        <v>42.015099999999997</v>
      </c>
      <c r="G19394">
        <v>-9.0044000000000004</v>
      </c>
      <c r="H19394">
        <v>1E-4</v>
      </c>
      <c r="I19394" t="s">
        <v>592</v>
      </c>
      <c r="J19394">
        <v>15</v>
      </c>
      <c r="K19394">
        <v>9.6669999999999998</v>
      </c>
      <c r="L19394" t="s">
        <v>2565</v>
      </c>
      <c r="M19394" t="s">
        <v>2452</v>
      </c>
      <c r="Q19394" s="7">
        <v>2.2000000000000002</v>
      </c>
      <c r="R19394">
        <v>0.5</v>
      </c>
      <c r="S19394" s="14">
        <v>-26.6</v>
      </c>
      <c r="T19394">
        <v>0.5</v>
      </c>
      <c r="U19394" t="s">
        <v>2451</v>
      </c>
      <c r="V19394">
        <v>1</v>
      </c>
      <c r="W19394" t="s">
        <v>2565</v>
      </c>
      <c r="X19394" t="s">
        <v>2590</v>
      </c>
      <c r="AB19394" t="s">
        <v>1308</v>
      </c>
    </row>
    <row r="19395" spans="1:29" x14ac:dyDescent="0.3">
      <c r="A19395">
        <v>19627</v>
      </c>
      <c r="B19395" s="15" t="s">
        <v>2008</v>
      </c>
      <c r="C19395" t="str">
        <f>_xlfn.XLOOKUP($B19395, STANDARDS!$A:$A, STANDARDS!$B:$B,,0,2)</f>
        <v>Unknown, North Atlantic Ocean</v>
      </c>
      <c r="D19395" t="s">
        <v>2226</v>
      </c>
      <c r="E19395" t="s">
        <v>2227</v>
      </c>
      <c r="J19395">
        <v>15.1</v>
      </c>
      <c r="K19395">
        <v>9.9999999999999645E-2</v>
      </c>
      <c r="L19395" t="s">
        <v>2565</v>
      </c>
      <c r="M19395" t="s">
        <v>2453</v>
      </c>
      <c r="Q19395" s="7">
        <v>1.7</v>
      </c>
      <c r="R19395">
        <v>0.5</v>
      </c>
      <c r="S19395" s="14">
        <v>-29.5</v>
      </c>
      <c r="T19395">
        <v>0.5</v>
      </c>
      <c r="U19395" t="s">
        <v>2451</v>
      </c>
      <c r="V19395">
        <v>1</v>
      </c>
      <c r="W19395" t="s">
        <v>2565</v>
      </c>
      <c r="X19395" t="s">
        <v>2585</v>
      </c>
      <c r="AB19395" t="s">
        <v>248</v>
      </c>
      <c r="AC19395" t="s">
        <v>2648</v>
      </c>
    </row>
    <row r="19396" spans="1:29" x14ac:dyDescent="0.3">
      <c r="A19396">
        <v>19628</v>
      </c>
      <c r="B19396" s="15" t="s">
        <v>2008</v>
      </c>
      <c r="C19396" t="str">
        <f>_xlfn.XLOOKUP($B19396, STANDARDS!$A:$A, STANDARDS!$B:$B,,0,2)</f>
        <v>Unknown, North Atlantic Ocean</v>
      </c>
      <c r="D19396" t="s">
        <v>2226</v>
      </c>
      <c r="E19396" t="s">
        <v>2227</v>
      </c>
      <c r="J19396">
        <v>15.2</v>
      </c>
      <c r="K19396">
        <v>9.9999999999999645E-2</v>
      </c>
      <c r="L19396" t="s">
        <v>2565</v>
      </c>
      <c r="M19396" t="s">
        <v>2453</v>
      </c>
      <c r="Q19396" s="7">
        <v>1.7</v>
      </c>
      <c r="R19396">
        <v>0.5</v>
      </c>
      <c r="S19396" s="14">
        <v>-30.4</v>
      </c>
      <c r="T19396">
        <v>0.5</v>
      </c>
      <c r="U19396" t="s">
        <v>2451</v>
      </c>
      <c r="V19396">
        <v>1</v>
      </c>
      <c r="W19396" t="s">
        <v>2565</v>
      </c>
      <c r="X19396" t="s">
        <v>2585</v>
      </c>
      <c r="AB19396" t="s">
        <v>248</v>
      </c>
      <c r="AC19396" t="s">
        <v>2648</v>
      </c>
    </row>
    <row r="19397" spans="1:29" x14ac:dyDescent="0.3">
      <c r="A19397">
        <v>19629</v>
      </c>
      <c r="B19397" s="15" t="s">
        <v>2008</v>
      </c>
      <c r="C19397" t="str">
        <f>_xlfn.XLOOKUP($B19397, STANDARDS!$A:$A, STANDARDS!$B:$B,,0,2)</f>
        <v>Unknown, North Atlantic Ocean</v>
      </c>
      <c r="D19397" t="s">
        <v>2226</v>
      </c>
      <c r="E19397" t="s">
        <v>2227</v>
      </c>
      <c r="J19397">
        <v>15.25</v>
      </c>
      <c r="K19397">
        <v>5.0000000000000711E-2</v>
      </c>
      <c r="L19397" t="s">
        <v>2565</v>
      </c>
      <c r="M19397" t="s">
        <v>2453</v>
      </c>
      <c r="Q19397" s="7">
        <v>1.7</v>
      </c>
      <c r="R19397">
        <v>0.5</v>
      </c>
      <c r="S19397" s="14">
        <v>-29.5</v>
      </c>
      <c r="T19397">
        <v>0.5</v>
      </c>
      <c r="U19397" t="s">
        <v>2451</v>
      </c>
      <c r="V19397">
        <v>1</v>
      </c>
      <c r="W19397" t="s">
        <v>2565</v>
      </c>
      <c r="X19397" t="s">
        <v>2585</v>
      </c>
      <c r="AB19397" t="s">
        <v>248</v>
      </c>
      <c r="AC19397" t="s">
        <v>2648</v>
      </c>
    </row>
    <row r="19398" spans="1:29" x14ac:dyDescent="0.3">
      <c r="A19398">
        <v>19630</v>
      </c>
      <c r="B19398" s="15" t="s">
        <v>2003</v>
      </c>
      <c r="C19398" t="str">
        <f>_xlfn.XLOOKUP($B19398, STANDARDS!$A:$A, STANDARDS!$B:$B,,0,2)</f>
        <v>DSDP Site 467 (San Miguel Gap)</v>
      </c>
      <c r="D19398" t="s">
        <v>2220</v>
      </c>
      <c r="E19398" t="s">
        <v>2221</v>
      </c>
      <c r="F19398">
        <v>33.849499999999999</v>
      </c>
      <c r="G19398">
        <v>-120.7912</v>
      </c>
      <c r="H19398">
        <v>1E-4</v>
      </c>
      <c r="I19398" t="s">
        <v>2222</v>
      </c>
      <c r="J19398">
        <v>15.6</v>
      </c>
      <c r="K19398">
        <v>9.9999999999999645E-2</v>
      </c>
      <c r="L19398" t="s">
        <v>2565</v>
      </c>
      <c r="M19398" t="s">
        <v>2450</v>
      </c>
      <c r="Q19398" s="7">
        <v>2</v>
      </c>
      <c r="R19398">
        <v>0.5</v>
      </c>
      <c r="S19398" s="14">
        <v>-25.69</v>
      </c>
      <c r="T19398">
        <v>0.5</v>
      </c>
      <c r="U19398" t="s">
        <v>2451</v>
      </c>
      <c r="V19398">
        <v>1</v>
      </c>
      <c r="W19398" t="s">
        <v>2565</v>
      </c>
      <c r="X19398" t="s">
        <v>2580</v>
      </c>
      <c r="AB19398" t="s">
        <v>1308</v>
      </c>
    </row>
    <row r="19399" spans="1:29" x14ac:dyDescent="0.3">
      <c r="A19399">
        <v>19631</v>
      </c>
      <c r="B19399" s="15" t="s">
        <v>2008</v>
      </c>
      <c r="C19399" t="str">
        <f>_xlfn.XLOOKUP($B19399, STANDARDS!$A:$A, STANDARDS!$B:$B,,0,2)</f>
        <v>Unknown, North Atlantic Ocean</v>
      </c>
      <c r="D19399" t="s">
        <v>2226</v>
      </c>
      <c r="E19399" t="s">
        <v>2227</v>
      </c>
      <c r="J19399">
        <v>15.7</v>
      </c>
      <c r="K19399">
        <v>0.19999999999999929</v>
      </c>
      <c r="L19399" t="s">
        <v>2565</v>
      </c>
      <c r="M19399" t="s">
        <v>2453</v>
      </c>
      <c r="Q19399" s="7">
        <v>1.8</v>
      </c>
      <c r="R19399">
        <v>0.5</v>
      </c>
      <c r="S19399" s="14">
        <v>-30.8</v>
      </c>
      <c r="T19399">
        <v>0.5</v>
      </c>
      <c r="U19399" t="s">
        <v>2451</v>
      </c>
      <c r="V19399">
        <v>1</v>
      </c>
      <c r="W19399" t="s">
        <v>2565</v>
      </c>
      <c r="X19399" t="s">
        <v>2585</v>
      </c>
      <c r="AB19399" t="s">
        <v>248</v>
      </c>
      <c r="AC19399" t="s">
        <v>2648</v>
      </c>
    </row>
    <row r="19400" spans="1:29" x14ac:dyDescent="0.3">
      <c r="A19400">
        <v>19632</v>
      </c>
      <c r="B19400" s="15" t="s">
        <v>2008</v>
      </c>
      <c r="C19400" t="str">
        <f>_xlfn.XLOOKUP($B19400, STANDARDS!$A:$A, STANDARDS!$B:$B,,0,2)</f>
        <v>Unknown, North Atlantic Ocean</v>
      </c>
      <c r="D19400" t="s">
        <v>2226</v>
      </c>
      <c r="E19400" t="s">
        <v>2227</v>
      </c>
      <c r="J19400">
        <v>15.9</v>
      </c>
      <c r="K19400">
        <v>0.15000000000000036</v>
      </c>
      <c r="L19400" t="s">
        <v>2565</v>
      </c>
      <c r="M19400" t="s">
        <v>2453</v>
      </c>
      <c r="Q19400" s="7">
        <v>2.1</v>
      </c>
      <c r="R19400">
        <v>0.5</v>
      </c>
      <c r="S19400" s="14">
        <v>-31</v>
      </c>
      <c r="T19400">
        <v>0.5</v>
      </c>
      <c r="U19400" t="s">
        <v>2451</v>
      </c>
      <c r="V19400">
        <v>1</v>
      </c>
      <c r="W19400" t="s">
        <v>2565</v>
      </c>
      <c r="X19400" t="s">
        <v>2585</v>
      </c>
      <c r="AB19400" t="s">
        <v>248</v>
      </c>
      <c r="AC19400" t="s">
        <v>2648</v>
      </c>
    </row>
    <row r="19401" spans="1:29" x14ac:dyDescent="0.3">
      <c r="A19401">
        <v>19633</v>
      </c>
      <c r="B19401" s="15" t="s">
        <v>2003</v>
      </c>
      <c r="C19401" t="str">
        <f>_xlfn.XLOOKUP($B19401, STANDARDS!$A:$A, STANDARDS!$B:$B,,0,2)</f>
        <v>DSDP Site 467 (San Miguel Gap)</v>
      </c>
      <c r="D19401" t="s">
        <v>2220</v>
      </c>
      <c r="E19401" t="s">
        <v>2221</v>
      </c>
      <c r="F19401">
        <v>33.849499999999999</v>
      </c>
      <c r="G19401">
        <v>-120.7912</v>
      </c>
      <c r="H19401">
        <v>1E-4</v>
      </c>
      <c r="I19401" t="s">
        <v>2222</v>
      </c>
      <c r="J19401">
        <v>16.100000000000001</v>
      </c>
      <c r="K19401">
        <v>0.19999999999999929</v>
      </c>
      <c r="L19401" t="s">
        <v>2565</v>
      </c>
      <c r="M19401" t="s">
        <v>2450</v>
      </c>
      <c r="Q19401" s="7">
        <v>2.2000000000000002</v>
      </c>
      <c r="R19401">
        <v>0.5</v>
      </c>
      <c r="S19401" s="14">
        <v>-26.07</v>
      </c>
      <c r="T19401">
        <v>0.5</v>
      </c>
      <c r="U19401" t="s">
        <v>2451</v>
      </c>
      <c r="V19401">
        <v>1</v>
      </c>
      <c r="W19401" t="s">
        <v>2565</v>
      </c>
      <c r="X19401" t="s">
        <v>2580</v>
      </c>
      <c r="AB19401" t="s">
        <v>1308</v>
      </c>
    </row>
    <row r="19402" spans="1:29" x14ac:dyDescent="0.3">
      <c r="A19402">
        <v>19634</v>
      </c>
      <c r="B19402" s="15" t="s">
        <v>2008</v>
      </c>
      <c r="C19402" t="str">
        <f>_xlfn.XLOOKUP($B19402, STANDARDS!$A:$A, STANDARDS!$B:$B,,0,2)</f>
        <v>Unknown, North Atlantic Ocean</v>
      </c>
      <c r="D19402" t="s">
        <v>2226</v>
      </c>
      <c r="E19402" t="s">
        <v>2227</v>
      </c>
      <c r="J19402">
        <v>16.100000000000001</v>
      </c>
      <c r="K19402">
        <v>0.10000000000000142</v>
      </c>
      <c r="L19402" t="s">
        <v>2565</v>
      </c>
      <c r="M19402" t="s">
        <v>2453</v>
      </c>
      <c r="Q19402" s="7">
        <v>2.1</v>
      </c>
      <c r="R19402">
        <v>0.5</v>
      </c>
      <c r="S19402" s="14">
        <v>-29.2</v>
      </c>
      <c r="T19402">
        <v>0.5</v>
      </c>
      <c r="U19402" t="s">
        <v>2451</v>
      </c>
      <c r="V19402">
        <v>1</v>
      </c>
      <c r="W19402" t="s">
        <v>2565</v>
      </c>
      <c r="X19402" t="s">
        <v>2585</v>
      </c>
      <c r="AB19402" t="s">
        <v>248</v>
      </c>
      <c r="AC19402" t="s">
        <v>2648</v>
      </c>
    </row>
    <row r="19403" spans="1:29" x14ac:dyDescent="0.3">
      <c r="A19403">
        <v>19635</v>
      </c>
      <c r="B19403" s="15" t="s">
        <v>2008</v>
      </c>
      <c r="C19403" t="str">
        <f>_xlfn.XLOOKUP($B19403, STANDARDS!$A:$A, STANDARDS!$B:$B,,0,2)</f>
        <v>Unknown, North Atlantic Ocean</v>
      </c>
      <c r="D19403" t="s">
        <v>2226</v>
      </c>
      <c r="E19403" t="s">
        <v>2227</v>
      </c>
      <c r="J19403">
        <v>16.25</v>
      </c>
      <c r="K19403">
        <v>0.14999999999999858</v>
      </c>
      <c r="L19403" t="s">
        <v>2565</v>
      </c>
      <c r="M19403" t="s">
        <v>2453</v>
      </c>
      <c r="Q19403" s="7">
        <v>2.1</v>
      </c>
      <c r="R19403">
        <v>0.5</v>
      </c>
      <c r="S19403" s="14">
        <v>-29.7</v>
      </c>
      <c r="T19403">
        <v>0.5</v>
      </c>
      <c r="U19403" t="s">
        <v>2451</v>
      </c>
      <c r="V19403">
        <v>1</v>
      </c>
      <c r="W19403" t="s">
        <v>2565</v>
      </c>
      <c r="X19403" t="s">
        <v>2585</v>
      </c>
      <c r="AB19403" t="s">
        <v>248</v>
      </c>
      <c r="AC19403" t="s">
        <v>2648</v>
      </c>
    </row>
    <row r="19404" spans="1:29" x14ac:dyDescent="0.3">
      <c r="A19404">
        <v>19636</v>
      </c>
      <c r="B19404" s="15" t="s">
        <v>2008</v>
      </c>
      <c r="C19404" t="str">
        <f>_xlfn.XLOOKUP($B19404, STANDARDS!$A:$A, STANDARDS!$B:$B,,0,2)</f>
        <v>Unknown, North Atlantic Ocean</v>
      </c>
      <c r="D19404" t="s">
        <v>2226</v>
      </c>
      <c r="E19404" t="s">
        <v>2227</v>
      </c>
      <c r="J19404">
        <v>16.3</v>
      </c>
      <c r="K19404">
        <v>0.19999999999999929</v>
      </c>
      <c r="L19404" t="s">
        <v>2565</v>
      </c>
      <c r="M19404" t="s">
        <v>2453</v>
      </c>
      <c r="Q19404" s="7">
        <v>2.1</v>
      </c>
      <c r="R19404">
        <v>0.5</v>
      </c>
      <c r="S19404" s="14">
        <v>-30.8</v>
      </c>
      <c r="T19404">
        <v>0.5</v>
      </c>
      <c r="U19404" t="s">
        <v>2451</v>
      </c>
      <c r="V19404">
        <v>1</v>
      </c>
      <c r="W19404" t="s">
        <v>2565</v>
      </c>
      <c r="X19404" t="s">
        <v>2585</v>
      </c>
      <c r="AB19404" t="s">
        <v>248</v>
      </c>
      <c r="AC19404" t="s">
        <v>2648</v>
      </c>
    </row>
    <row r="19405" spans="1:29" x14ac:dyDescent="0.3">
      <c r="A19405">
        <v>19637</v>
      </c>
      <c r="B19405" s="15" t="s">
        <v>2003</v>
      </c>
      <c r="C19405" t="str">
        <f>_xlfn.XLOOKUP($B19405, STANDARDS!$A:$A, STANDARDS!$B:$B,,0,2)</f>
        <v>DSDP Site 467 (San Miguel Gap)</v>
      </c>
      <c r="D19405" t="s">
        <v>2220</v>
      </c>
      <c r="E19405" t="s">
        <v>2221</v>
      </c>
      <c r="F19405">
        <v>33.849499999999999</v>
      </c>
      <c r="G19405">
        <v>-120.7912</v>
      </c>
      <c r="H19405">
        <v>1E-4</v>
      </c>
      <c r="I19405" t="s">
        <v>2222</v>
      </c>
      <c r="J19405">
        <v>16.399999999999999</v>
      </c>
      <c r="K19405">
        <v>0.20000000000000284</v>
      </c>
      <c r="L19405" t="s">
        <v>2565</v>
      </c>
      <c r="M19405" t="s">
        <v>2450</v>
      </c>
      <c r="Q19405" s="7">
        <v>2.2000000000000002</v>
      </c>
      <c r="R19405">
        <v>0.5</v>
      </c>
      <c r="S19405" s="14">
        <v>-25.89</v>
      </c>
      <c r="T19405">
        <v>0.5</v>
      </c>
      <c r="U19405" t="s">
        <v>2451</v>
      </c>
      <c r="V19405">
        <v>1</v>
      </c>
      <c r="W19405" t="s">
        <v>2565</v>
      </c>
      <c r="X19405" t="s">
        <v>2580</v>
      </c>
      <c r="AB19405" t="s">
        <v>1308</v>
      </c>
    </row>
    <row r="19406" spans="1:29" x14ac:dyDescent="0.3">
      <c r="A19406">
        <v>19638</v>
      </c>
      <c r="B19406" s="15" t="s">
        <v>2008</v>
      </c>
      <c r="C19406" t="str">
        <f>_xlfn.XLOOKUP($B19406, STANDARDS!$A:$A, STANDARDS!$B:$B,,0,2)</f>
        <v>Unknown, North Atlantic Ocean</v>
      </c>
      <c r="D19406" t="s">
        <v>2226</v>
      </c>
      <c r="E19406" t="s">
        <v>2227</v>
      </c>
      <c r="J19406">
        <v>16.7</v>
      </c>
      <c r="K19406">
        <v>0.19999999999999929</v>
      </c>
      <c r="L19406" t="s">
        <v>2565</v>
      </c>
      <c r="M19406" t="s">
        <v>2453</v>
      </c>
      <c r="Q19406" s="7">
        <v>1.8</v>
      </c>
      <c r="R19406">
        <v>0.5</v>
      </c>
      <c r="S19406" s="14">
        <v>-30.3</v>
      </c>
      <c r="T19406">
        <v>0.5</v>
      </c>
      <c r="U19406" t="s">
        <v>2451</v>
      </c>
      <c r="V19406">
        <v>1</v>
      </c>
      <c r="W19406" t="s">
        <v>2565</v>
      </c>
      <c r="X19406" t="s">
        <v>2585</v>
      </c>
      <c r="AB19406" t="s">
        <v>248</v>
      </c>
      <c r="AC19406" t="s">
        <v>2648</v>
      </c>
    </row>
    <row r="19407" spans="1:29" x14ac:dyDescent="0.3">
      <c r="A19407">
        <v>19639</v>
      </c>
      <c r="B19407" s="15" t="s">
        <v>2008</v>
      </c>
      <c r="C19407" t="str">
        <f>_xlfn.XLOOKUP($B19407, STANDARDS!$A:$A, STANDARDS!$B:$B,,0,2)</f>
        <v>Unknown, North Atlantic Ocean</v>
      </c>
      <c r="D19407" t="s">
        <v>2226</v>
      </c>
      <c r="E19407" t="s">
        <v>2227</v>
      </c>
      <c r="J19407">
        <v>17</v>
      </c>
      <c r="K19407">
        <v>0.10000000000000142</v>
      </c>
      <c r="L19407" t="s">
        <v>2565</v>
      </c>
      <c r="M19407" t="s">
        <v>2453</v>
      </c>
      <c r="Q19407" s="7">
        <v>1.8</v>
      </c>
      <c r="R19407">
        <v>0.5</v>
      </c>
      <c r="S19407" s="14">
        <v>-30.1</v>
      </c>
      <c r="T19407">
        <v>0.5</v>
      </c>
      <c r="U19407" t="s">
        <v>2451</v>
      </c>
      <c r="V19407">
        <v>1</v>
      </c>
      <c r="W19407" t="s">
        <v>2565</v>
      </c>
      <c r="X19407" t="s">
        <v>2585</v>
      </c>
      <c r="AB19407" t="s">
        <v>248</v>
      </c>
      <c r="AC19407" t="s">
        <v>2648</v>
      </c>
    </row>
    <row r="19408" spans="1:29" x14ac:dyDescent="0.3">
      <c r="A19408">
        <v>19640</v>
      </c>
      <c r="B19408" s="15" t="s">
        <v>2008</v>
      </c>
      <c r="C19408" t="str">
        <f>_xlfn.XLOOKUP($B19408, STANDARDS!$A:$A, STANDARDS!$B:$B,,0,2)</f>
        <v>Unknown, North Atlantic Ocean</v>
      </c>
      <c r="D19408" t="s">
        <v>2226</v>
      </c>
      <c r="E19408" t="s">
        <v>2227</v>
      </c>
      <c r="J19408">
        <v>17.2</v>
      </c>
      <c r="K19408">
        <v>0.19999999999999929</v>
      </c>
      <c r="L19408" t="s">
        <v>2565</v>
      </c>
      <c r="M19408" t="s">
        <v>2453</v>
      </c>
      <c r="Q19408" s="7">
        <v>1.9</v>
      </c>
      <c r="R19408">
        <v>0.5</v>
      </c>
      <c r="S19408" s="14">
        <v>-29.4</v>
      </c>
      <c r="T19408">
        <v>0.5</v>
      </c>
      <c r="U19408" t="s">
        <v>2451</v>
      </c>
      <c r="V19408">
        <v>1</v>
      </c>
      <c r="W19408" t="s">
        <v>2565</v>
      </c>
      <c r="X19408" t="s">
        <v>2585</v>
      </c>
      <c r="AB19408" t="s">
        <v>248</v>
      </c>
      <c r="AC19408" t="s">
        <v>2648</v>
      </c>
    </row>
    <row r="19409" spans="1:29" x14ac:dyDescent="0.3">
      <c r="A19409">
        <v>19641</v>
      </c>
      <c r="B19409" s="15" t="s">
        <v>2008</v>
      </c>
      <c r="C19409" t="str">
        <f>_xlfn.XLOOKUP($B19409, STANDARDS!$A:$A, STANDARDS!$B:$B,,0,2)</f>
        <v>Unknown, North Atlantic Ocean</v>
      </c>
      <c r="D19409" t="s">
        <v>2226</v>
      </c>
      <c r="E19409" t="s">
        <v>2227</v>
      </c>
      <c r="J19409">
        <v>17.600000000000001</v>
      </c>
      <c r="K19409">
        <v>0.14999999999999858</v>
      </c>
      <c r="L19409" t="s">
        <v>2565</v>
      </c>
      <c r="M19409" t="s">
        <v>2453</v>
      </c>
      <c r="Q19409" s="7">
        <v>1.95</v>
      </c>
      <c r="R19409">
        <v>0.5</v>
      </c>
      <c r="S19409" s="14">
        <v>-29.6</v>
      </c>
      <c r="T19409">
        <v>0.5</v>
      </c>
      <c r="U19409" t="s">
        <v>2451</v>
      </c>
      <c r="V19409">
        <v>1</v>
      </c>
      <c r="W19409" t="s">
        <v>2565</v>
      </c>
      <c r="X19409" t="s">
        <v>2585</v>
      </c>
      <c r="AB19409" t="s">
        <v>248</v>
      </c>
      <c r="AC19409" t="s">
        <v>2648</v>
      </c>
    </row>
    <row r="19410" spans="1:29" x14ac:dyDescent="0.3">
      <c r="A19410">
        <v>19642</v>
      </c>
      <c r="B19410" s="15" t="s">
        <v>2008</v>
      </c>
      <c r="C19410" t="str">
        <f>_xlfn.XLOOKUP($B19410, STANDARDS!$A:$A, STANDARDS!$B:$B,,0,2)</f>
        <v>Unknown, North Atlantic Ocean</v>
      </c>
      <c r="D19410" t="s">
        <v>2226</v>
      </c>
      <c r="E19410" t="s">
        <v>2227</v>
      </c>
      <c r="J19410">
        <v>17.899999999999999</v>
      </c>
      <c r="K19410">
        <v>0.20000000000000284</v>
      </c>
      <c r="L19410" t="s">
        <v>2565</v>
      </c>
      <c r="M19410" t="s">
        <v>2453</v>
      </c>
      <c r="Q19410" s="7">
        <v>1.55</v>
      </c>
      <c r="R19410">
        <v>0.5</v>
      </c>
      <c r="S19410" s="14">
        <v>-30</v>
      </c>
      <c r="T19410">
        <v>0.5</v>
      </c>
      <c r="U19410" t="s">
        <v>2451</v>
      </c>
      <c r="V19410">
        <v>1</v>
      </c>
      <c r="W19410" t="s">
        <v>2565</v>
      </c>
      <c r="X19410" t="s">
        <v>2585</v>
      </c>
      <c r="AB19410" t="s">
        <v>248</v>
      </c>
      <c r="AC19410" t="s">
        <v>2648</v>
      </c>
    </row>
    <row r="19411" spans="1:29" x14ac:dyDescent="0.3">
      <c r="A19411">
        <v>19643</v>
      </c>
      <c r="B19411" s="15" t="s">
        <v>2012</v>
      </c>
      <c r="C19411" t="str">
        <f>_xlfn.XLOOKUP($B19411, STANDARDS!$A:$A, STANDARDS!$B:$B,,0,2)</f>
        <v>Unknown, Japan</v>
      </c>
      <c r="D19411" t="s">
        <v>2197</v>
      </c>
      <c r="E19411" t="s">
        <v>2229</v>
      </c>
      <c r="F19411">
        <v>39.0077</v>
      </c>
      <c r="G19411">
        <v>140.0087</v>
      </c>
      <c r="H19411">
        <v>1E-4</v>
      </c>
      <c r="I19411" t="s">
        <v>592</v>
      </c>
      <c r="J19411">
        <v>18</v>
      </c>
      <c r="K19411">
        <v>12.667</v>
      </c>
      <c r="L19411" t="s">
        <v>2565</v>
      </c>
      <c r="M19411" t="s">
        <v>2453</v>
      </c>
      <c r="Q19411" s="7">
        <v>1.2</v>
      </c>
      <c r="R19411">
        <v>0.5</v>
      </c>
      <c r="S19411" s="14">
        <v>-23.3</v>
      </c>
      <c r="T19411">
        <v>0.5</v>
      </c>
      <c r="U19411" t="s">
        <v>2451</v>
      </c>
      <c r="V19411">
        <v>1</v>
      </c>
      <c r="W19411" t="s">
        <v>2565</v>
      </c>
      <c r="X19411" t="s">
        <v>2591</v>
      </c>
      <c r="AB19411" t="s">
        <v>1308</v>
      </c>
    </row>
    <row r="19412" spans="1:29" x14ac:dyDescent="0.3">
      <c r="A19412">
        <v>19644</v>
      </c>
      <c r="B19412" s="15" t="s">
        <v>2008</v>
      </c>
      <c r="C19412" t="str">
        <f>_xlfn.XLOOKUP($B19412, STANDARDS!$A:$A, STANDARDS!$B:$B,,0,2)</f>
        <v>Unknown, North Atlantic Ocean</v>
      </c>
      <c r="D19412" t="s">
        <v>2226</v>
      </c>
      <c r="E19412" t="s">
        <v>2227</v>
      </c>
      <c r="J19412">
        <v>18.2</v>
      </c>
      <c r="K19412">
        <v>0.19999999999999929</v>
      </c>
      <c r="L19412" t="s">
        <v>2565</v>
      </c>
      <c r="M19412" t="s">
        <v>2453</v>
      </c>
      <c r="Q19412" s="7">
        <v>1.45</v>
      </c>
      <c r="R19412">
        <v>0.5</v>
      </c>
      <c r="S19412" s="14">
        <v>-29.3</v>
      </c>
      <c r="T19412">
        <v>0.5</v>
      </c>
      <c r="U19412" t="s">
        <v>2451</v>
      </c>
      <c r="V19412">
        <v>1</v>
      </c>
      <c r="W19412" t="s">
        <v>2565</v>
      </c>
      <c r="X19412" t="s">
        <v>2585</v>
      </c>
      <c r="AB19412" t="s">
        <v>248</v>
      </c>
      <c r="AC19412" t="s">
        <v>2648</v>
      </c>
    </row>
    <row r="19413" spans="1:29" x14ac:dyDescent="0.3">
      <c r="A19413">
        <v>19645</v>
      </c>
      <c r="B19413" s="15" t="s">
        <v>2008</v>
      </c>
      <c r="C19413" t="str">
        <f>_xlfn.XLOOKUP($B19413, STANDARDS!$A:$A, STANDARDS!$B:$B,,0,2)</f>
        <v>Unknown, North Atlantic Ocean</v>
      </c>
      <c r="D19413" t="s">
        <v>2226</v>
      </c>
      <c r="E19413" t="s">
        <v>2227</v>
      </c>
      <c r="J19413">
        <v>18.3</v>
      </c>
      <c r="K19413">
        <v>0.19999999999999929</v>
      </c>
      <c r="L19413" t="s">
        <v>2565</v>
      </c>
      <c r="M19413" t="s">
        <v>2453</v>
      </c>
      <c r="Q19413" s="7">
        <v>1.5</v>
      </c>
      <c r="R19413">
        <v>0.5</v>
      </c>
      <c r="S19413" s="14">
        <v>-29</v>
      </c>
      <c r="T19413">
        <v>0.5</v>
      </c>
      <c r="U19413" t="s">
        <v>2451</v>
      </c>
      <c r="V19413">
        <v>1</v>
      </c>
      <c r="W19413" t="s">
        <v>2565</v>
      </c>
      <c r="X19413" t="s">
        <v>2585</v>
      </c>
      <c r="AB19413" t="s">
        <v>248</v>
      </c>
      <c r="AC19413" t="s">
        <v>2648</v>
      </c>
    </row>
    <row r="19414" spans="1:29" x14ac:dyDescent="0.3">
      <c r="A19414">
        <v>19646</v>
      </c>
      <c r="B19414" s="15" t="s">
        <v>2008</v>
      </c>
      <c r="C19414" t="str">
        <f>_xlfn.XLOOKUP($B19414, STANDARDS!$A:$A, STANDARDS!$B:$B,,0,2)</f>
        <v>Unknown, North Atlantic Ocean</v>
      </c>
      <c r="D19414" t="s">
        <v>2226</v>
      </c>
      <c r="E19414" t="s">
        <v>2227</v>
      </c>
      <c r="J19414">
        <v>18.600000000000001</v>
      </c>
      <c r="K19414">
        <v>0.14999999999999858</v>
      </c>
      <c r="L19414" t="s">
        <v>2565</v>
      </c>
      <c r="M19414" t="s">
        <v>2453</v>
      </c>
      <c r="Q19414" s="7">
        <v>1.5</v>
      </c>
      <c r="R19414">
        <v>0.5</v>
      </c>
      <c r="S19414" s="14">
        <v>-30.3</v>
      </c>
      <c r="T19414">
        <v>0.5</v>
      </c>
      <c r="U19414" t="s">
        <v>2451</v>
      </c>
      <c r="V19414">
        <v>1</v>
      </c>
      <c r="W19414" t="s">
        <v>2565</v>
      </c>
      <c r="X19414" t="s">
        <v>2585</v>
      </c>
      <c r="AB19414" t="s">
        <v>248</v>
      </c>
      <c r="AC19414" t="s">
        <v>2648</v>
      </c>
    </row>
    <row r="19415" spans="1:29" x14ac:dyDescent="0.3">
      <c r="A19415">
        <v>19647</v>
      </c>
      <c r="B19415" s="15" t="s">
        <v>2008</v>
      </c>
      <c r="C19415" t="str">
        <f>_xlfn.XLOOKUP($B19415, STANDARDS!$A:$A, STANDARDS!$B:$B,,0,2)</f>
        <v>Unknown, North Atlantic Ocean</v>
      </c>
      <c r="D19415" t="s">
        <v>2226</v>
      </c>
      <c r="E19415" t="s">
        <v>2227</v>
      </c>
      <c r="J19415">
        <v>18.75</v>
      </c>
      <c r="K19415">
        <v>0.14999999999999858</v>
      </c>
      <c r="L19415" t="s">
        <v>2565</v>
      </c>
      <c r="M19415" t="s">
        <v>2453</v>
      </c>
      <c r="Q19415" s="7">
        <v>1.5</v>
      </c>
      <c r="R19415">
        <v>0.5</v>
      </c>
      <c r="S19415" s="14">
        <v>-29.5</v>
      </c>
      <c r="T19415">
        <v>0.5</v>
      </c>
      <c r="U19415" t="s">
        <v>2451</v>
      </c>
      <c r="V19415">
        <v>1</v>
      </c>
      <c r="W19415" t="s">
        <v>2565</v>
      </c>
      <c r="X19415" t="s">
        <v>2585</v>
      </c>
      <c r="AB19415" t="s">
        <v>248</v>
      </c>
      <c r="AC19415" t="s">
        <v>2648</v>
      </c>
    </row>
    <row r="19416" spans="1:29" x14ac:dyDescent="0.3">
      <c r="A19416">
        <v>19648</v>
      </c>
      <c r="B19416" s="15" t="s">
        <v>2008</v>
      </c>
      <c r="C19416" t="str">
        <f>_xlfn.XLOOKUP($B19416, STANDARDS!$A:$A, STANDARDS!$B:$B,,0,2)</f>
        <v>Unknown, North Atlantic Ocean</v>
      </c>
      <c r="D19416" t="s">
        <v>2226</v>
      </c>
      <c r="E19416" t="s">
        <v>2227</v>
      </c>
      <c r="J19416">
        <v>18.899999999999999</v>
      </c>
      <c r="K19416">
        <v>0.19999999999999929</v>
      </c>
      <c r="L19416" t="s">
        <v>2565</v>
      </c>
      <c r="M19416" t="s">
        <v>2453</v>
      </c>
      <c r="Q19416" s="7">
        <v>1.5</v>
      </c>
      <c r="R19416">
        <v>0.5</v>
      </c>
      <c r="S19416" s="14">
        <v>-30</v>
      </c>
      <c r="T19416">
        <v>0.5</v>
      </c>
      <c r="U19416" t="s">
        <v>2451</v>
      </c>
      <c r="V19416">
        <v>1</v>
      </c>
      <c r="W19416" t="s">
        <v>2565</v>
      </c>
      <c r="X19416" t="s">
        <v>2585</v>
      </c>
      <c r="AB19416" t="s">
        <v>248</v>
      </c>
      <c r="AC19416" t="s">
        <v>2648</v>
      </c>
    </row>
    <row r="19417" spans="1:29" x14ac:dyDescent="0.3">
      <c r="A19417">
        <v>19649</v>
      </c>
      <c r="B19417" s="15" t="s">
        <v>2008</v>
      </c>
      <c r="C19417" t="str">
        <f>_xlfn.XLOOKUP($B19417, STANDARDS!$A:$A, STANDARDS!$B:$B,,0,2)</f>
        <v>Unknown, North Atlantic Ocean</v>
      </c>
      <c r="D19417" t="s">
        <v>2226</v>
      </c>
      <c r="E19417" t="s">
        <v>2227</v>
      </c>
      <c r="J19417">
        <v>19.2</v>
      </c>
      <c r="K19417">
        <v>0.19999999999999929</v>
      </c>
      <c r="L19417" t="s">
        <v>2565</v>
      </c>
      <c r="M19417" t="s">
        <v>2453</v>
      </c>
      <c r="Q19417" s="7">
        <v>1.5</v>
      </c>
      <c r="R19417">
        <v>0.5</v>
      </c>
      <c r="S19417" s="14">
        <v>-30.3</v>
      </c>
      <c r="T19417">
        <v>0.5</v>
      </c>
      <c r="U19417" t="s">
        <v>2451</v>
      </c>
      <c r="V19417">
        <v>1</v>
      </c>
      <c r="W19417" t="s">
        <v>2565</v>
      </c>
      <c r="X19417" t="s">
        <v>2585</v>
      </c>
      <c r="AB19417" t="s">
        <v>248</v>
      </c>
      <c r="AC19417" t="s">
        <v>2648</v>
      </c>
    </row>
    <row r="19418" spans="1:29" x14ac:dyDescent="0.3">
      <c r="A19418">
        <v>19650</v>
      </c>
      <c r="B19418" s="15" t="s">
        <v>2013</v>
      </c>
      <c r="C19418" t="str">
        <f>_xlfn.XLOOKUP($B19418, STANDARDS!$A:$A, STANDARDS!$B:$B,,0,2)</f>
        <v>Unknown, South Atlantic Ocean</v>
      </c>
      <c r="D19418" t="s">
        <v>2230</v>
      </c>
      <c r="E19418" t="s">
        <v>2231</v>
      </c>
      <c r="J19418">
        <v>19.2</v>
      </c>
      <c r="K19418">
        <v>0.19999999999999929</v>
      </c>
      <c r="L19418" t="s">
        <v>2565</v>
      </c>
      <c r="M19418" t="s">
        <v>2453</v>
      </c>
      <c r="Q19418" s="7">
        <v>1.75</v>
      </c>
      <c r="R19418">
        <v>0.5</v>
      </c>
      <c r="S19418" s="14">
        <v>-29.7</v>
      </c>
      <c r="T19418">
        <v>0.5</v>
      </c>
      <c r="U19418" t="s">
        <v>2451</v>
      </c>
      <c r="V19418">
        <v>1</v>
      </c>
      <c r="W19418" t="s">
        <v>2565</v>
      </c>
      <c r="X19418" t="s">
        <v>2585</v>
      </c>
      <c r="AB19418" t="s">
        <v>248</v>
      </c>
      <c r="AC19418" t="s">
        <v>2648</v>
      </c>
    </row>
    <row r="19419" spans="1:29" x14ac:dyDescent="0.3">
      <c r="A19419">
        <v>19651</v>
      </c>
      <c r="B19419" s="15" t="s">
        <v>2013</v>
      </c>
      <c r="C19419" t="str">
        <f>_xlfn.XLOOKUP($B19419, STANDARDS!$A:$A, STANDARDS!$B:$B,,0,2)</f>
        <v>Unknown, South Atlantic Ocean</v>
      </c>
      <c r="D19419" t="s">
        <v>2230</v>
      </c>
      <c r="E19419" t="s">
        <v>2231</v>
      </c>
      <c r="J19419">
        <v>19.399999999999999</v>
      </c>
      <c r="K19419">
        <v>0.19999999999999929</v>
      </c>
      <c r="L19419" t="s">
        <v>2565</v>
      </c>
      <c r="M19419" t="s">
        <v>2453</v>
      </c>
      <c r="Q19419" s="7">
        <v>1.75</v>
      </c>
      <c r="R19419">
        <v>0.5</v>
      </c>
      <c r="S19419" s="14">
        <v>-29.8</v>
      </c>
      <c r="T19419">
        <v>0.5</v>
      </c>
      <c r="U19419" t="s">
        <v>2451</v>
      </c>
      <c r="V19419">
        <v>1</v>
      </c>
      <c r="W19419" t="s">
        <v>2565</v>
      </c>
      <c r="X19419" t="s">
        <v>2585</v>
      </c>
      <c r="AB19419" t="s">
        <v>248</v>
      </c>
      <c r="AC19419" t="s">
        <v>2648</v>
      </c>
    </row>
    <row r="19420" spans="1:29" x14ac:dyDescent="0.3">
      <c r="A19420">
        <v>19652</v>
      </c>
      <c r="B19420" s="15" t="s">
        <v>2013</v>
      </c>
      <c r="C19420" t="str">
        <f>_xlfn.XLOOKUP($B19420, STANDARDS!$A:$A, STANDARDS!$B:$B,,0,2)</f>
        <v>Unknown, South Atlantic Ocean</v>
      </c>
      <c r="D19420" t="s">
        <v>2230</v>
      </c>
      <c r="E19420" t="s">
        <v>2231</v>
      </c>
      <c r="J19420">
        <v>19.600000000000001</v>
      </c>
      <c r="K19420">
        <v>0.10000000000000142</v>
      </c>
      <c r="L19420" t="s">
        <v>2565</v>
      </c>
      <c r="M19420" t="s">
        <v>2453</v>
      </c>
      <c r="Q19420" s="7">
        <v>1.6</v>
      </c>
      <c r="R19420">
        <v>0.5</v>
      </c>
      <c r="S19420" s="14">
        <v>-29.1</v>
      </c>
      <c r="T19420">
        <v>0.5</v>
      </c>
      <c r="U19420" t="s">
        <v>2451</v>
      </c>
      <c r="V19420">
        <v>1</v>
      </c>
      <c r="W19420" t="s">
        <v>2565</v>
      </c>
      <c r="X19420" t="s">
        <v>2585</v>
      </c>
      <c r="AB19420" t="s">
        <v>248</v>
      </c>
      <c r="AC19420" t="s">
        <v>2648</v>
      </c>
    </row>
    <row r="19421" spans="1:29" x14ac:dyDescent="0.3">
      <c r="A19421">
        <v>19653</v>
      </c>
      <c r="B19421" s="15" t="s">
        <v>2013</v>
      </c>
      <c r="C19421" t="str">
        <f>_xlfn.XLOOKUP($B19421, STANDARDS!$A:$A, STANDARDS!$B:$B,,0,2)</f>
        <v>Unknown, South Atlantic Ocean</v>
      </c>
      <c r="D19421" t="s">
        <v>2230</v>
      </c>
      <c r="E19421" t="s">
        <v>2231</v>
      </c>
      <c r="J19421">
        <v>20.25</v>
      </c>
      <c r="K19421">
        <v>5.0000000000000711E-2</v>
      </c>
      <c r="L19421" t="s">
        <v>2565</v>
      </c>
      <c r="M19421" t="s">
        <v>2453</v>
      </c>
      <c r="Q19421" s="7">
        <v>1.7</v>
      </c>
      <c r="R19421">
        <v>0.5</v>
      </c>
      <c r="S19421" s="14">
        <v>-29.8</v>
      </c>
      <c r="T19421">
        <v>0.5</v>
      </c>
      <c r="U19421" t="s">
        <v>2451</v>
      </c>
      <c r="V19421">
        <v>1</v>
      </c>
      <c r="W19421" t="s">
        <v>2565</v>
      </c>
      <c r="X19421" t="s">
        <v>2585</v>
      </c>
      <c r="AB19421" t="s">
        <v>248</v>
      </c>
      <c r="AC19421" t="s">
        <v>2648</v>
      </c>
    </row>
    <row r="19422" spans="1:29" x14ac:dyDescent="0.3">
      <c r="A19422">
        <v>19654</v>
      </c>
      <c r="B19422" s="15" t="s">
        <v>2013</v>
      </c>
      <c r="C19422" t="str">
        <f>_xlfn.XLOOKUP($B19422, STANDARDS!$A:$A, STANDARDS!$B:$B,,0,2)</f>
        <v>Unknown, South Atlantic Ocean</v>
      </c>
      <c r="D19422" t="s">
        <v>2230</v>
      </c>
      <c r="E19422" t="s">
        <v>2231</v>
      </c>
      <c r="J19422">
        <v>20.45</v>
      </c>
      <c r="K19422">
        <v>5.0000000000000711E-2</v>
      </c>
      <c r="L19422" t="s">
        <v>2565</v>
      </c>
      <c r="M19422" t="s">
        <v>2453</v>
      </c>
      <c r="Q19422" s="7">
        <v>1.7</v>
      </c>
      <c r="R19422">
        <v>0.5</v>
      </c>
      <c r="S19422" s="14">
        <v>-29.5</v>
      </c>
      <c r="T19422">
        <v>0.5</v>
      </c>
      <c r="U19422" t="s">
        <v>2451</v>
      </c>
      <c r="V19422">
        <v>1</v>
      </c>
      <c r="W19422" t="s">
        <v>2565</v>
      </c>
      <c r="X19422" t="s">
        <v>2585</v>
      </c>
      <c r="AB19422" t="s">
        <v>248</v>
      </c>
      <c r="AC19422" t="s">
        <v>2648</v>
      </c>
    </row>
    <row r="19423" spans="1:29" x14ac:dyDescent="0.3">
      <c r="A19423">
        <v>19655</v>
      </c>
      <c r="B19423" s="15" t="s">
        <v>2013</v>
      </c>
      <c r="C19423" t="str">
        <f>_xlfn.XLOOKUP($B19423, STANDARDS!$A:$A, STANDARDS!$B:$B,,0,2)</f>
        <v>Unknown, South Atlantic Ocean</v>
      </c>
      <c r="D19423" t="s">
        <v>2230</v>
      </c>
      <c r="E19423" t="s">
        <v>2231</v>
      </c>
      <c r="J19423">
        <v>20.8</v>
      </c>
      <c r="K19423">
        <v>9.9999999999997868E-2</v>
      </c>
      <c r="L19423" t="s">
        <v>2565</v>
      </c>
      <c r="M19423" t="s">
        <v>2453</v>
      </c>
      <c r="Q19423" s="7">
        <v>2</v>
      </c>
      <c r="R19423">
        <v>0.5</v>
      </c>
      <c r="S19423" s="14">
        <v>-29.4</v>
      </c>
      <c r="T19423">
        <v>0.5</v>
      </c>
      <c r="U19423" t="s">
        <v>2451</v>
      </c>
      <c r="V19423">
        <v>1</v>
      </c>
      <c r="W19423" t="s">
        <v>2565</v>
      </c>
      <c r="X19423" t="s">
        <v>2585</v>
      </c>
      <c r="AB19423" t="s">
        <v>248</v>
      </c>
      <c r="AC19423" t="s">
        <v>2648</v>
      </c>
    </row>
    <row r="19424" spans="1:29" x14ac:dyDescent="0.3">
      <c r="A19424">
        <v>19656</v>
      </c>
      <c r="B19424" s="15" t="s">
        <v>2013</v>
      </c>
      <c r="C19424" t="str">
        <f>_xlfn.XLOOKUP($B19424, STANDARDS!$A:$A, STANDARDS!$B:$B,,0,2)</f>
        <v>Unknown, South Atlantic Ocean</v>
      </c>
      <c r="D19424" t="s">
        <v>2230</v>
      </c>
      <c r="E19424" t="s">
        <v>2231</v>
      </c>
      <c r="J19424">
        <v>21.5</v>
      </c>
      <c r="K19424">
        <v>1.1000000000000014</v>
      </c>
      <c r="L19424" t="s">
        <v>2565</v>
      </c>
      <c r="M19424" t="s">
        <v>2453</v>
      </c>
      <c r="Q19424" s="7">
        <v>1.85</v>
      </c>
      <c r="R19424">
        <v>0.5</v>
      </c>
      <c r="S19424" s="14">
        <v>-30</v>
      </c>
      <c r="T19424">
        <v>0.5</v>
      </c>
      <c r="U19424" t="s">
        <v>2451</v>
      </c>
      <c r="V19424">
        <v>1</v>
      </c>
      <c r="W19424" t="s">
        <v>2565</v>
      </c>
      <c r="X19424" t="s">
        <v>2585</v>
      </c>
      <c r="AB19424" t="s">
        <v>248</v>
      </c>
      <c r="AC19424" t="s">
        <v>2648</v>
      </c>
    </row>
    <row r="19425" spans="1:29" x14ac:dyDescent="0.3">
      <c r="A19425">
        <v>19657</v>
      </c>
      <c r="B19425" s="15" t="s">
        <v>2014</v>
      </c>
      <c r="C19425" t="str">
        <f>_xlfn.XLOOKUP($B19425, STANDARDS!$A:$A, STANDARDS!$B:$B,,0,2)</f>
        <v>Unknown, Azerbaijan</v>
      </c>
      <c r="D19425" t="s">
        <v>2232</v>
      </c>
      <c r="E19425" t="s">
        <v>2233</v>
      </c>
      <c r="J19425">
        <v>24</v>
      </c>
      <c r="K19425">
        <v>4.1000000000000014</v>
      </c>
      <c r="L19425" t="s">
        <v>2565</v>
      </c>
      <c r="M19425" t="s">
        <v>2453</v>
      </c>
      <c r="Q19425" s="7">
        <v>2.25</v>
      </c>
      <c r="R19425">
        <v>0.5</v>
      </c>
      <c r="S19425" s="14">
        <v>-28.9</v>
      </c>
      <c r="T19425">
        <v>0.5</v>
      </c>
      <c r="U19425" t="s">
        <v>2451</v>
      </c>
      <c r="V19425">
        <v>1</v>
      </c>
      <c r="W19425" t="s">
        <v>2565</v>
      </c>
      <c r="X19425" t="s">
        <v>2592</v>
      </c>
      <c r="AB19425" t="s">
        <v>248</v>
      </c>
      <c r="AC19425" t="s">
        <v>2648</v>
      </c>
    </row>
    <row r="19426" spans="1:29" x14ac:dyDescent="0.3">
      <c r="A19426">
        <v>19658</v>
      </c>
      <c r="B19426" s="15" t="s">
        <v>2014</v>
      </c>
      <c r="C19426" t="str">
        <f>_xlfn.XLOOKUP($B19426, STANDARDS!$A:$A, STANDARDS!$B:$B,,0,2)</f>
        <v>Unknown, Azerbaijan</v>
      </c>
      <c r="D19426" t="s">
        <v>2232</v>
      </c>
      <c r="E19426" t="s">
        <v>2233</v>
      </c>
      <c r="J19426">
        <v>24</v>
      </c>
      <c r="K19426">
        <v>4.1000000000000014</v>
      </c>
      <c r="L19426" t="s">
        <v>2565</v>
      </c>
      <c r="M19426" t="s">
        <v>2453</v>
      </c>
      <c r="Q19426" s="7">
        <v>2.25</v>
      </c>
      <c r="R19426">
        <v>0.5</v>
      </c>
      <c r="S19426" s="14">
        <v>-29.8</v>
      </c>
      <c r="T19426">
        <v>0.5</v>
      </c>
      <c r="U19426" t="s">
        <v>2451</v>
      </c>
      <c r="V19426">
        <v>1</v>
      </c>
      <c r="W19426" t="s">
        <v>2565</v>
      </c>
      <c r="X19426" t="s">
        <v>2592</v>
      </c>
      <c r="AB19426" t="s">
        <v>248</v>
      </c>
      <c r="AC19426" t="s">
        <v>2648</v>
      </c>
    </row>
    <row r="19427" spans="1:29" x14ac:dyDescent="0.3">
      <c r="A19427">
        <v>19659</v>
      </c>
      <c r="B19427" s="15" t="s">
        <v>2014</v>
      </c>
      <c r="C19427" t="str">
        <f>_xlfn.XLOOKUP($B19427, STANDARDS!$A:$A, STANDARDS!$B:$B,,0,2)</f>
        <v>Unknown, Azerbaijan</v>
      </c>
      <c r="D19427" t="s">
        <v>2232</v>
      </c>
      <c r="E19427" t="s">
        <v>2233</v>
      </c>
      <c r="J19427">
        <v>25</v>
      </c>
      <c r="K19427">
        <v>3.1000000000000014</v>
      </c>
      <c r="L19427" t="s">
        <v>2565</v>
      </c>
      <c r="M19427" t="s">
        <v>2453</v>
      </c>
      <c r="Q19427" s="7">
        <v>2.2000000000000002</v>
      </c>
      <c r="R19427">
        <v>0.5</v>
      </c>
      <c r="S19427" s="14">
        <v>-30.2</v>
      </c>
      <c r="T19427">
        <v>0.5</v>
      </c>
      <c r="U19427" t="s">
        <v>2451</v>
      </c>
      <c r="V19427">
        <v>1</v>
      </c>
      <c r="W19427" t="s">
        <v>2565</v>
      </c>
      <c r="X19427" t="s">
        <v>2592</v>
      </c>
      <c r="AB19427" t="s">
        <v>248</v>
      </c>
      <c r="AC19427" t="s">
        <v>2648</v>
      </c>
    </row>
    <row r="19428" spans="1:29" x14ac:dyDescent="0.3">
      <c r="A19428">
        <v>19660</v>
      </c>
      <c r="B19428" s="15" t="s">
        <v>2014</v>
      </c>
      <c r="C19428" t="str">
        <f>_xlfn.XLOOKUP($B19428, STANDARDS!$A:$A, STANDARDS!$B:$B,,0,2)</f>
        <v>Unknown, Azerbaijan</v>
      </c>
      <c r="D19428" t="s">
        <v>2232</v>
      </c>
      <c r="E19428" t="s">
        <v>2233</v>
      </c>
      <c r="J19428">
        <v>25</v>
      </c>
      <c r="K19428">
        <v>3.1000000000000014</v>
      </c>
      <c r="L19428" t="s">
        <v>2565</v>
      </c>
      <c r="M19428" t="s">
        <v>2453</v>
      </c>
      <c r="Q19428" s="7">
        <v>2.2000000000000002</v>
      </c>
      <c r="R19428">
        <v>0.5</v>
      </c>
      <c r="S19428" s="14">
        <v>-30.1</v>
      </c>
      <c r="T19428">
        <v>0.5</v>
      </c>
      <c r="U19428" t="s">
        <v>2451</v>
      </c>
      <c r="V19428">
        <v>1</v>
      </c>
      <c r="W19428" t="s">
        <v>2565</v>
      </c>
      <c r="X19428" t="s">
        <v>2592</v>
      </c>
      <c r="AB19428" t="s">
        <v>248</v>
      </c>
      <c r="AC19428" t="s">
        <v>2648</v>
      </c>
    </row>
    <row r="19429" spans="1:29" x14ac:dyDescent="0.3">
      <c r="A19429">
        <v>19661</v>
      </c>
      <c r="B19429" s="15" t="s">
        <v>2014</v>
      </c>
      <c r="C19429" t="str">
        <f>_xlfn.XLOOKUP($B19429, STANDARDS!$A:$A, STANDARDS!$B:$B,,0,2)</f>
        <v>Unknown, Azerbaijan</v>
      </c>
      <c r="D19429" t="s">
        <v>2232</v>
      </c>
      <c r="E19429" t="s">
        <v>2233</v>
      </c>
      <c r="J19429">
        <v>27</v>
      </c>
      <c r="K19429">
        <v>3.9699999999999989</v>
      </c>
      <c r="L19429" t="s">
        <v>2565</v>
      </c>
      <c r="M19429" t="s">
        <v>2453</v>
      </c>
      <c r="Q19429" s="7">
        <v>2.1</v>
      </c>
      <c r="R19429">
        <v>0.5</v>
      </c>
      <c r="S19429" s="14">
        <v>-31.8</v>
      </c>
      <c r="T19429">
        <v>0.5</v>
      </c>
      <c r="U19429" t="s">
        <v>2451</v>
      </c>
      <c r="V19429">
        <v>1</v>
      </c>
      <c r="W19429" t="s">
        <v>2565</v>
      </c>
      <c r="X19429" t="s">
        <v>2592</v>
      </c>
      <c r="AB19429" t="s">
        <v>248</v>
      </c>
      <c r="AC19429" t="s">
        <v>2648</v>
      </c>
    </row>
    <row r="19430" spans="1:29" x14ac:dyDescent="0.3">
      <c r="A19430">
        <v>19662</v>
      </c>
      <c r="B19430" s="15" t="s">
        <v>2014</v>
      </c>
      <c r="C19430" t="str">
        <f>_xlfn.XLOOKUP($B19430, STANDARDS!$A:$A, STANDARDS!$B:$B,,0,2)</f>
        <v>Unknown, Azerbaijan</v>
      </c>
      <c r="D19430" t="s">
        <v>2232</v>
      </c>
      <c r="E19430" t="s">
        <v>2233</v>
      </c>
      <c r="J19430">
        <v>27</v>
      </c>
      <c r="K19430">
        <v>3.9699999999999989</v>
      </c>
      <c r="L19430" t="s">
        <v>2565</v>
      </c>
      <c r="M19430" t="s">
        <v>2453</v>
      </c>
      <c r="Q19430" s="7">
        <v>2.1</v>
      </c>
      <c r="R19430">
        <v>0.5</v>
      </c>
      <c r="S19430" s="14">
        <v>-31.2</v>
      </c>
      <c r="T19430">
        <v>0.5</v>
      </c>
      <c r="U19430" t="s">
        <v>2451</v>
      </c>
      <c r="V19430">
        <v>1</v>
      </c>
      <c r="W19430" t="s">
        <v>2565</v>
      </c>
      <c r="X19430" t="s">
        <v>2592</v>
      </c>
      <c r="AB19430" t="s">
        <v>248</v>
      </c>
      <c r="AC19430" t="s">
        <v>2648</v>
      </c>
    </row>
    <row r="19431" spans="1:29" x14ac:dyDescent="0.3">
      <c r="A19431">
        <v>19663</v>
      </c>
      <c r="B19431" s="15" t="s">
        <v>2009</v>
      </c>
      <c r="C19431" t="str">
        <f>_xlfn.XLOOKUP($B19431, STANDARDS!$A:$A, STANDARDS!$B:$B,,0,2)</f>
        <v>Unknown, Europe</v>
      </c>
      <c r="D19431" t="s">
        <v>2153</v>
      </c>
      <c r="J19431">
        <v>28</v>
      </c>
      <c r="K19431">
        <v>2</v>
      </c>
      <c r="L19431" t="s">
        <v>2565</v>
      </c>
      <c r="M19431" t="s">
        <v>2452</v>
      </c>
      <c r="Q19431" s="7">
        <v>2.2000000000000002</v>
      </c>
      <c r="R19431">
        <v>0.5</v>
      </c>
      <c r="S19431" s="14">
        <v>-30.234000000000002</v>
      </c>
      <c r="T19431">
        <v>0.5</v>
      </c>
      <c r="U19431" t="s">
        <v>2451</v>
      </c>
      <c r="V19431">
        <v>1</v>
      </c>
      <c r="W19431" t="s">
        <v>2565</v>
      </c>
      <c r="X19431" t="s">
        <v>2581</v>
      </c>
      <c r="AB19431" t="s">
        <v>1308</v>
      </c>
    </row>
    <row r="19432" spans="1:29" x14ac:dyDescent="0.3">
      <c r="A19432">
        <v>19664</v>
      </c>
      <c r="B19432" s="15" t="s">
        <v>2014</v>
      </c>
      <c r="C19432" t="str">
        <f>_xlfn.XLOOKUP($B19432, STANDARDS!$A:$A, STANDARDS!$B:$B,,0,2)</f>
        <v>Unknown, Azerbaijan</v>
      </c>
      <c r="D19432" t="s">
        <v>2232</v>
      </c>
      <c r="E19432" t="s">
        <v>2233</v>
      </c>
      <c r="J19432">
        <v>30</v>
      </c>
      <c r="K19432">
        <v>3.8999999999999986</v>
      </c>
      <c r="L19432" t="s">
        <v>2565</v>
      </c>
      <c r="M19432" t="s">
        <v>2453</v>
      </c>
      <c r="Q19432" s="7">
        <v>2.2000000000000002</v>
      </c>
      <c r="R19432">
        <v>0.5</v>
      </c>
      <c r="S19432" s="14">
        <v>-32.299999999999997</v>
      </c>
      <c r="T19432">
        <v>0.5</v>
      </c>
      <c r="U19432" t="s">
        <v>2451</v>
      </c>
      <c r="V19432">
        <v>1</v>
      </c>
      <c r="W19432" t="s">
        <v>2565</v>
      </c>
      <c r="X19432" t="s">
        <v>2592</v>
      </c>
      <c r="AB19432" t="s">
        <v>248</v>
      </c>
      <c r="AC19432" t="s">
        <v>2648</v>
      </c>
    </row>
    <row r="19433" spans="1:29" x14ac:dyDescent="0.3">
      <c r="A19433">
        <v>19665</v>
      </c>
      <c r="B19433" s="15" t="s">
        <v>2014</v>
      </c>
      <c r="C19433" t="str">
        <f>_xlfn.XLOOKUP($B19433, STANDARDS!$A:$A, STANDARDS!$B:$B,,0,2)</f>
        <v>Unknown, Azerbaijan</v>
      </c>
      <c r="D19433" t="s">
        <v>2232</v>
      </c>
      <c r="E19433" t="s">
        <v>2233</v>
      </c>
      <c r="J19433">
        <v>30</v>
      </c>
      <c r="K19433">
        <v>3.8999999999999986</v>
      </c>
      <c r="L19433" t="s">
        <v>2565</v>
      </c>
      <c r="M19433" t="s">
        <v>2453</v>
      </c>
      <c r="Q19433" s="7">
        <v>2.2000000000000002</v>
      </c>
      <c r="R19433">
        <v>0.5</v>
      </c>
      <c r="S19433" s="14">
        <v>-33</v>
      </c>
      <c r="T19433">
        <v>0.5</v>
      </c>
      <c r="U19433" t="s">
        <v>2451</v>
      </c>
      <c r="V19433">
        <v>1</v>
      </c>
      <c r="W19433" t="s">
        <v>2565</v>
      </c>
      <c r="X19433" t="s">
        <v>2592</v>
      </c>
      <c r="AB19433" t="s">
        <v>248</v>
      </c>
      <c r="AC19433" t="s">
        <v>2648</v>
      </c>
    </row>
    <row r="19434" spans="1:29" x14ac:dyDescent="0.3">
      <c r="A19434">
        <v>19666</v>
      </c>
      <c r="B19434" s="15" t="s">
        <v>2014</v>
      </c>
      <c r="C19434" t="str">
        <f>_xlfn.XLOOKUP($B19434, STANDARDS!$A:$A, STANDARDS!$B:$B,,0,2)</f>
        <v>Unknown, Azerbaijan</v>
      </c>
      <c r="D19434" t="s">
        <v>2232</v>
      </c>
      <c r="E19434" t="s">
        <v>2233</v>
      </c>
      <c r="J19434">
        <v>30</v>
      </c>
      <c r="K19434">
        <v>3.8999999999999986</v>
      </c>
      <c r="L19434" t="s">
        <v>2565</v>
      </c>
      <c r="M19434" t="s">
        <v>2453</v>
      </c>
      <c r="Q19434" s="7">
        <v>2.2000000000000002</v>
      </c>
      <c r="R19434">
        <v>0.5</v>
      </c>
      <c r="S19434" s="14">
        <v>-32.9</v>
      </c>
      <c r="T19434">
        <v>0.5</v>
      </c>
      <c r="U19434" t="s">
        <v>2451</v>
      </c>
      <c r="V19434">
        <v>1</v>
      </c>
      <c r="W19434" t="s">
        <v>2565</v>
      </c>
      <c r="X19434" t="s">
        <v>2592</v>
      </c>
      <c r="AB19434" t="s">
        <v>248</v>
      </c>
      <c r="AC19434" t="s">
        <v>2648</v>
      </c>
    </row>
    <row r="19435" spans="1:29" x14ac:dyDescent="0.3">
      <c r="A19435">
        <v>19667</v>
      </c>
      <c r="B19435" s="15" t="s">
        <v>2009</v>
      </c>
      <c r="C19435" t="str">
        <f>_xlfn.XLOOKUP($B19435, STANDARDS!$A:$A, STANDARDS!$B:$B,,0,2)</f>
        <v>Unknown, Europe</v>
      </c>
      <c r="D19435" t="s">
        <v>2153</v>
      </c>
      <c r="J19435">
        <v>31</v>
      </c>
      <c r="K19435">
        <v>2.8999999999999986</v>
      </c>
      <c r="L19435" t="s">
        <v>2565</v>
      </c>
      <c r="M19435" t="s">
        <v>2452</v>
      </c>
      <c r="Q19435" s="7">
        <v>2.2000000000000002</v>
      </c>
      <c r="R19435">
        <v>0.5</v>
      </c>
      <c r="S19435" s="14">
        <v>-28.939999999999998</v>
      </c>
      <c r="T19435">
        <v>0.5</v>
      </c>
      <c r="U19435" t="s">
        <v>2451</v>
      </c>
      <c r="V19435">
        <v>1</v>
      </c>
      <c r="W19435" t="s">
        <v>2565</v>
      </c>
      <c r="X19435" t="s">
        <v>2581</v>
      </c>
      <c r="AB19435" t="s">
        <v>1308</v>
      </c>
    </row>
    <row r="19436" spans="1:29" x14ac:dyDescent="0.3">
      <c r="A19436">
        <v>19668</v>
      </c>
      <c r="B19436" s="15" t="s">
        <v>2014</v>
      </c>
      <c r="C19436" t="str">
        <f>_xlfn.XLOOKUP($B19436, STANDARDS!$A:$A, STANDARDS!$B:$B,,0,2)</f>
        <v>Unknown, Azerbaijan</v>
      </c>
      <c r="D19436" t="s">
        <v>2232</v>
      </c>
      <c r="E19436" t="s">
        <v>2233</v>
      </c>
      <c r="J19436">
        <v>31</v>
      </c>
      <c r="K19436">
        <v>2.8999999999999986</v>
      </c>
      <c r="L19436" t="s">
        <v>2565</v>
      </c>
      <c r="M19436" t="s">
        <v>2453</v>
      </c>
      <c r="Q19436" s="7">
        <v>2.25</v>
      </c>
      <c r="R19436">
        <v>0.5</v>
      </c>
      <c r="S19436" s="14">
        <v>-32</v>
      </c>
      <c r="T19436">
        <v>0.5</v>
      </c>
      <c r="U19436" t="s">
        <v>2451</v>
      </c>
      <c r="V19436">
        <v>1</v>
      </c>
      <c r="W19436" t="s">
        <v>2565</v>
      </c>
      <c r="X19436" t="s">
        <v>2592</v>
      </c>
      <c r="AB19436" t="s">
        <v>248</v>
      </c>
      <c r="AC19436" t="s">
        <v>2648</v>
      </c>
    </row>
    <row r="19437" spans="1:29" x14ac:dyDescent="0.3">
      <c r="A19437">
        <v>19669</v>
      </c>
      <c r="B19437" s="15" t="s">
        <v>2014</v>
      </c>
      <c r="C19437" t="str">
        <f>_xlfn.XLOOKUP($B19437, STANDARDS!$A:$A, STANDARDS!$B:$B,,0,2)</f>
        <v>Unknown, Azerbaijan</v>
      </c>
      <c r="D19437" t="s">
        <v>2232</v>
      </c>
      <c r="E19437" t="s">
        <v>2233</v>
      </c>
      <c r="J19437">
        <v>31</v>
      </c>
      <c r="K19437">
        <v>2.8999999999999986</v>
      </c>
      <c r="L19437" t="s">
        <v>2565</v>
      </c>
      <c r="M19437" t="s">
        <v>2453</v>
      </c>
      <c r="Q19437" s="7">
        <v>2.25</v>
      </c>
      <c r="R19437">
        <v>0.5</v>
      </c>
      <c r="S19437" s="14">
        <v>-32.200000000000003</v>
      </c>
      <c r="T19437">
        <v>0.5</v>
      </c>
      <c r="U19437" t="s">
        <v>2451</v>
      </c>
      <c r="V19437">
        <v>1</v>
      </c>
      <c r="W19437" t="s">
        <v>2565</v>
      </c>
      <c r="X19437" t="s">
        <v>2592</v>
      </c>
      <c r="AB19437" t="s">
        <v>248</v>
      </c>
      <c r="AC19437" t="s">
        <v>2648</v>
      </c>
    </row>
    <row r="19438" spans="1:29" x14ac:dyDescent="0.3">
      <c r="A19438">
        <v>19670</v>
      </c>
      <c r="B19438" s="15" t="s">
        <v>2014</v>
      </c>
      <c r="C19438" t="str">
        <f>_xlfn.XLOOKUP($B19438, STANDARDS!$A:$A, STANDARDS!$B:$B,,0,2)</f>
        <v>Unknown, Azerbaijan</v>
      </c>
      <c r="D19438" t="s">
        <v>2232</v>
      </c>
      <c r="E19438" t="s">
        <v>2233</v>
      </c>
      <c r="J19438">
        <v>31</v>
      </c>
      <c r="K19438">
        <v>2.8999999999999986</v>
      </c>
      <c r="L19438" t="s">
        <v>2565</v>
      </c>
      <c r="M19438" t="s">
        <v>2453</v>
      </c>
      <c r="Q19438" s="7">
        <v>2.25</v>
      </c>
      <c r="R19438">
        <v>0.5</v>
      </c>
      <c r="S19438" s="14">
        <v>-31.8</v>
      </c>
      <c r="T19438">
        <v>0.5</v>
      </c>
      <c r="U19438" t="s">
        <v>2451</v>
      </c>
      <c r="V19438">
        <v>1</v>
      </c>
      <c r="W19438" t="s">
        <v>2565</v>
      </c>
      <c r="X19438" t="s">
        <v>2592</v>
      </c>
      <c r="AB19438" t="s">
        <v>248</v>
      </c>
      <c r="AC19438" t="s">
        <v>2648</v>
      </c>
    </row>
    <row r="19439" spans="1:29" x14ac:dyDescent="0.3">
      <c r="A19439">
        <v>19671</v>
      </c>
      <c r="B19439" s="15" t="s">
        <v>2014</v>
      </c>
      <c r="C19439" t="str">
        <f>_xlfn.XLOOKUP($B19439, STANDARDS!$A:$A, STANDARDS!$B:$B,,0,2)</f>
        <v>Unknown, Azerbaijan</v>
      </c>
      <c r="D19439" t="s">
        <v>2232</v>
      </c>
      <c r="E19439" t="s">
        <v>2233</v>
      </c>
      <c r="J19439">
        <v>32</v>
      </c>
      <c r="K19439">
        <v>3.8999999999999986</v>
      </c>
      <c r="L19439" t="s">
        <v>2565</v>
      </c>
      <c r="M19439" t="s">
        <v>2453</v>
      </c>
      <c r="Q19439" s="7">
        <v>2.2999999999999998</v>
      </c>
      <c r="R19439">
        <v>0.5</v>
      </c>
      <c r="S19439" s="14">
        <v>-31.7</v>
      </c>
      <c r="T19439">
        <v>0.5</v>
      </c>
      <c r="U19439" t="s">
        <v>2451</v>
      </c>
      <c r="V19439">
        <v>1</v>
      </c>
      <c r="W19439" t="s">
        <v>2565</v>
      </c>
      <c r="X19439" t="s">
        <v>2592</v>
      </c>
      <c r="AB19439" t="s">
        <v>248</v>
      </c>
      <c r="AC19439" t="s">
        <v>2648</v>
      </c>
    </row>
    <row r="19440" spans="1:29" x14ac:dyDescent="0.3">
      <c r="A19440">
        <v>19672</v>
      </c>
      <c r="B19440" s="15" t="s">
        <v>2014</v>
      </c>
      <c r="C19440" t="str">
        <f>_xlfn.XLOOKUP($B19440, STANDARDS!$A:$A, STANDARDS!$B:$B,,0,2)</f>
        <v>Unknown, Azerbaijan</v>
      </c>
      <c r="D19440" t="s">
        <v>2232</v>
      </c>
      <c r="E19440" t="s">
        <v>2233</v>
      </c>
      <c r="J19440">
        <v>32</v>
      </c>
      <c r="K19440">
        <v>3.8999999999999986</v>
      </c>
      <c r="L19440" t="s">
        <v>2565</v>
      </c>
      <c r="M19440" t="s">
        <v>2453</v>
      </c>
      <c r="Q19440" s="7">
        <v>2.2999999999999998</v>
      </c>
      <c r="R19440">
        <v>0.5</v>
      </c>
      <c r="S19440" s="14">
        <v>-32.1</v>
      </c>
      <c r="T19440">
        <v>0.5</v>
      </c>
      <c r="U19440" t="s">
        <v>2451</v>
      </c>
      <c r="V19440">
        <v>1</v>
      </c>
      <c r="W19440" t="s">
        <v>2565</v>
      </c>
      <c r="X19440" t="s">
        <v>2592</v>
      </c>
      <c r="AB19440" t="s">
        <v>248</v>
      </c>
      <c r="AC19440" t="s">
        <v>2648</v>
      </c>
    </row>
    <row r="19441" spans="1:28" x14ac:dyDescent="0.3">
      <c r="A19441">
        <v>19673</v>
      </c>
      <c r="B19441" s="15" t="s">
        <v>2015</v>
      </c>
      <c r="C19441" t="str">
        <f>_xlfn.XLOOKUP($B19441, STANDARDS!$A:$A, STANDARDS!$B:$B,,0,2)</f>
        <v>ACEX Sediment Core</v>
      </c>
      <c r="D19441" t="s">
        <v>2234</v>
      </c>
      <c r="F19441">
        <v>88</v>
      </c>
      <c r="G19441">
        <v>135</v>
      </c>
      <c r="H19441">
        <v>2</v>
      </c>
      <c r="I19441" t="s">
        <v>2235</v>
      </c>
      <c r="J19441">
        <v>51</v>
      </c>
      <c r="K19441">
        <v>2.5</v>
      </c>
      <c r="L19441" t="s">
        <v>2565</v>
      </c>
      <c r="M19441" t="s">
        <v>2453</v>
      </c>
      <c r="Q19441" s="7">
        <v>1.5</v>
      </c>
      <c r="R19441">
        <v>0.5</v>
      </c>
      <c r="S19441" s="14">
        <v>-34.200000000000003</v>
      </c>
      <c r="T19441">
        <v>0.5</v>
      </c>
      <c r="U19441" t="s">
        <v>2451</v>
      </c>
      <c r="V19441">
        <v>1</v>
      </c>
      <c r="W19441" t="s">
        <v>2565</v>
      </c>
      <c r="X19441" t="s">
        <v>2593</v>
      </c>
      <c r="AB19441" t="s">
        <v>1308</v>
      </c>
    </row>
    <row r="19442" spans="1:28" x14ac:dyDescent="0.3">
      <c r="A19442">
        <v>19674</v>
      </c>
      <c r="B19442" s="15" t="s">
        <v>2015</v>
      </c>
      <c r="C19442" t="str">
        <f>_xlfn.XLOOKUP($B19442, STANDARDS!$A:$A, STANDARDS!$B:$B,,0,2)</f>
        <v>ACEX Sediment Core</v>
      </c>
      <c r="D19442" t="s">
        <v>2234</v>
      </c>
      <c r="F19442">
        <v>88</v>
      </c>
      <c r="G19442">
        <v>135</v>
      </c>
      <c r="H19442">
        <v>2</v>
      </c>
      <c r="I19442" t="s">
        <v>2235</v>
      </c>
      <c r="J19442">
        <v>51</v>
      </c>
      <c r="K19442">
        <v>2.5</v>
      </c>
      <c r="L19442" t="s">
        <v>2565</v>
      </c>
      <c r="M19442" t="s">
        <v>2453</v>
      </c>
      <c r="Q19442" s="7">
        <v>1.5</v>
      </c>
      <c r="R19442">
        <v>0.5</v>
      </c>
      <c r="S19442" s="14">
        <v>-33.299999999999997</v>
      </c>
      <c r="T19442">
        <v>0.5</v>
      </c>
      <c r="U19442" t="s">
        <v>2451</v>
      </c>
      <c r="V19442">
        <v>1</v>
      </c>
      <c r="W19442" t="s">
        <v>2565</v>
      </c>
      <c r="X19442" t="s">
        <v>2593</v>
      </c>
      <c r="AB19442" t="s">
        <v>1308</v>
      </c>
    </row>
    <row r="19443" spans="1:28" x14ac:dyDescent="0.3">
      <c r="A19443">
        <v>19675</v>
      </c>
      <c r="B19443" s="15" t="s">
        <v>2015</v>
      </c>
      <c r="C19443" t="str">
        <f>_xlfn.XLOOKUP($B19443, STANDARDS!$A:$A, STANDARDS!$B:$B,,0,2)</f>
        <v>ACEX Sediment Core</v>
      </c>
      <c r="D19443" t="s">
        <v>2234</v>
      </c>
      <c r="F19443">
        <v>88</v>
      </c>
      <c r="G19443">
        <v>135</v>
      </c>
      <c r="H19443">
        <v>2</v>
      </c>
      <c r="I19443" t="s">
        <v>2235</v>
      </c>
      <c r="J19443">
        <v>52</v>
      </c>
      <c r="K19443">
        <v>2</v>
      </c>
      <c r="L19443" t="s">
        <v>2565</v>
      </c>
      <c r="M19443" t="s">
        <v>2453</v>
      </c>
      <c r="Q19443" s="7">
        <v>1.5</v>
      </c>
      <c r="R19443">
        <v>0.5</v>
      </c>
      <c r="S19443" s="14">
        <v>-32.9</v>
      </c>
      <c r="T19443">
        <v>0.5</v>
      </c>
      <c r="U19443" t="s">
        <v>2451</v>
      </c>
      <c r="V19443">
        <v>1</v>
      </c>
      <c r="W19443" t="s">
        <v>2565</v>
      </c>
      <c r="X19443" t="s">
        <v>2593</v>
      </c>
      <c r="AB19443" t="s">
        <v>1308</v>
      </c>
    </row>
    <row r="19444" spans="1:28" x14ac:dyDescent="0.3">
      <c r="A19444">
        <v>19676</v>
      </c>
      <c r="B19444" s="15" t="s">
        <v>2015</v>
      </c>
      <c r="C19444" t="str">
        <f>_xlfn.XLOOKUP($B19444, STANDARDS!$A:$A, STANDARDS!$B:$B,,0,2)</f>
        <v>ACEX Sediment Core</v>
      </c>
      <c r="D19444" t="s">
        <v>2234</v>
      </c>
      <c r="F19444">
        <v>88</v>
      </c>
      <c r="G19444">
        <v>135</v>
      </c>
      <c r="H19444">
        <v>2</v>
      </c>
      <c r="I19444" t="s">
        <v>2235</v>
      </c>
      <c r="J19444">
        <v>52</v>
      </c>
      <c r="K19444">
        <v>2</v>
      </c>
      <c r="L19444" t="s">
        <v>2565</v>
      </c>
      <c r="M19444" t="s">
        <v>2453</v>
      </c>
      <c r="Q19444" s="7">
        <v>1.5</v>
      </c>
      <c r="R19444">
        <v>0.5</v>
      </c>
      <c r="S19444" s="14">
        <v>-32.6</v>
      </c>
      <c r="T19444">
        <v>0.5</v>
      </c>
      <c r="U19444" t="s">
        <v>2451</v>
      </c>
      <c r="V19444">
        <v>1</v>
      </c>
      <c r="W19444" t="s">
        <v>2565</v>
      </c>
      <c r="X19444" t="s">
        <v>2593</v>
      </c>
      <c r="AB19444" t="s">
        <v>1308</v>
      </c>
    </row>
    <row r="19445" spans="1:28" x14ac:dyDescent="0.3">
      <c r="A19445">
        <v>19677</v>
      </c>
      <c r="B19445" s="15" t="s">
        <v>2015</v>
      </c>
      <c r="C19445" t="str">
        <f>_xlfn.XLOOKUP($B19445, STANDARDS!$A:$A, STANDARDS!$B:$B,,0,2)</f>
        <v>ACEX Sediment Core</v>
      </c>
      <c r="D19445" t="s">
        <v>2234</v>
      </c>
      <c r="F19445">
        <v>88</v>
      </c>
      <c r="G19445">
        <v>135</v>
      </c>
      <c r="H19445">
        <v>2</v>
      </c>
      <c r="I19445" t="s">
        <v>2235</v>
      </c>
      <c r="J19445">
        <v>52</v>
      </c>
      <c r="K19445">
        <v>2</v>
      </c>
      <c r="L19445" t="s">
        <v>2565</v>
      </c>
      <c r="M19445" t="s">
        <v>2453</v>
      </c>
      <c r="Q19445" s="7">
        <v>1.5</v>
      </c>
      <c r="R19445">
        <v>0.5</v>
      </c>
      <c r="S19445" s="14">
        <v>-33.5</v>
      </c>
      <c r="T19445">
        <v>0.5</v>
      </c>
      <c r="U19445" t="s">
        <v>2451</v>
      </c>
      <c r="V19445">
        <v>1</v>
      </c>
      <c r="W19445" t="s">
        <v>2565</v>
      </c>
      <c r="X19445" t="s">
        <v>2593</v>
      </c>
      <c r="AB19445" t="s">
        <v>1308</v>
      </c>
    </row>
    <row r="19446" spans="1:28" x14ac:dyDescent="0.3">
      <c r="A19446">
        <v>19678</v>
      </c>
      <c r="B19446" s="15" t="s">
        <v>2015</v>
      </c>
      <c r="C19446" t="str">
        <f>_xlfn.XLOOKUP($B19446, STANDARDS!$A:$A, STANDARDS!$B:$B,,0,2)</f>
        <v>ACEX Sediment Core</v>
      </c>
      <c r="D19446" t="s">
        <v>2234</v>
      </c>
      <c r="F19446">
        <v>88</v>
      </c>
      <c r="G19446">
        <v>135</v>
      </c>
      <c r="H19446">
        <v>2</v>
      </c>
      <c r="I19446" t="s">
        <v>2235</v>
      </c>
      <c r="J19446">
        <v>52</v>
      </c>
      <c r="K19446">
        <v>2</v>
      </c>
      <c r="L19446" t="s">
        <v>2565</v>
      </c>
      <c r="M19446" t="s">
        <v>2453</v>
      </c>
      <c r="Q19446" s="7">
        <v>1.5</v>
      </c>
      <c r="R19446">
        <v>0.5</v>
      </c>
      <c r="S19446" s="14">
        <v>-33.799999999999997</v>
      </c>
      <c r="T19446">
        <v>0.5</v>
      </c>
      <c r="U19446" t="s">
        <v>2451</v>
      </c>
      <c r="V19446">
        <v>1</v>
      </c>
      <c r="W19446" t="s">
        <v>2565</v>
      </c>
      <c r="X19446" t="s">
        <v>2593</v>
      </c>
      <c r="AB19446" t="s">
        <v>1308</v>
      </c>
    </row>
    <row r="19447" spans="1:28" x14ac:dyDescent="0.3">
      <c r="A19447">
        <v>19679</v>
      </c>
      <c r="B19447" s="15" t="s">
        <v>2015</v>
      </c>
      <c r="C19447" t="str">
        <f>_xlfn.XLOOKUP($B19447, STANDARDS!$A:$A, STANDARDS!$B:$B,,0,2)</f>
        <v>ACEX Sediment Core</v>
      </c>
      <c r="D19447" t="s">
        <v>2234</v>
      </c>
      <c r="F19447">
        <v>88</v>
      </c>
      <c r="G19447">
        <v>135</v>
      </c>
      <c r="H19447">
        <v>2</v>
      </c>
      <c r="I19447" t="s">
        <v>2235</v>
      </c>
      <c r="J19447">
        <v>53</v>
      </c>
      <c r="K19447">
        <v>3</v>
      </c>
      <c r="L19447" t="s">
        <v>2565</v>
      </c>
      <c r="M19447" t="s">
        <v>2453</v>
      </c>
      <c r="Q19447" s="7">
        <v>1.5</v>
      </c>
      <c r="R19447">
        <v>0.5</v>
      </c>
      <c r="S19447" s="14">
        <v>-33.799999999999997</v>
      </c>
      <c r="T19447">
        <v>0.5</v>
      </c>
      <c r="U19447" t="s">
        <v>2451</v>
      </c>
      <c r="V19447">
        <v>1</v>
      </c>
      <c r="W19447" t="s">
        <v>2565</v>
      </c>
      <c r="X19447" t="s">
        <v>2593</v>
      </c>
      <c r="AB19447" t="s">
        <v>1308</v>
      </c>
    </row>
    <row r="19448" spans="1:28" x14ac:dyDescent="0.3">
      <c r="A19448">
        <v>19680</v>
      </c>
      <c r="B19448" s="15" t="s">
        <v>2015</v>
      </c>
      <c r="C19448" t="str">
        <f>_xlfn.XLOOKUP($B19448, STANDARDS!$A:$A, STANDARDS!$B:$B,,0,2)</f>
        <v>ACEX Sediment Core</v>
      </c>
      <c r="D19448" t="s">
        <v>2234</v>
      </c>
      <c r="F19448">
        <v>88</v>
      </c>
      <c r="G19448">
        <v>135</v>
      </c>
      <c r="H19448">
        <v>2</v>
      </c>
      <c r="I19448" t="s">
        <v>2235</v>
      </c>
      <c r="J19448">
        <v>53</v>
      </c>
      <c r="K19448">
        <v>3</v>
      </c>
      <c r="L19448" t="s">
        <v>2565</v>
      </c>
      <c r="M19448" t="s">
        <v>2453</v>
      </c>
      <c r="Q19448" s="7">
        <v>1.5</v>
      </c>
      <c r="R19448">
        <v>0.5</v>
      </c>
      <c r="S19448" s="14">
        <v>-33.299999999999997</v>
      </c>
      <c r="T19448">
        <v>0.5</v>
      </c>
      <c r="U19448" t="s">
        <v>2451</v>
      </c>
      <c r="V19448">
        <v>1</v>
      </c>
      <c r="W19448" t="s">
        <v>2565</v>
      </c>
      <c r="X19448" t="s">
        <v>2593</v>
      </c>
      <c r="AB19448" t="s">
        <v>1308</v>
      </c>
    </row>
    <row r="19449" spans="1:28" x14ac:dyDescent="0.3">
      <c r="A19449">
        <v>19681</v>
      </c>
      <c r="B19449" s="15" t="s">
        <v>2015</v>
      </c>
      <c r="C19449" t="str">
        <f>_xlfn.XLOOKUP($B19449, STANDARDS!$A:$A, STANDARDS!$B:$B,,0,2)</f>
        <v>ACEX Sediment Core</v>
      </c>
      <c r="D19449" t="s">
        <v>2234</v>
      </c>
      <c r="F19449">
        <v>88</v>
      </c>
      <c r="G19449">
        <v>135</v>
      </c>
      <c r="H19449">
        <v>2</v>
      </c>
      <c r="I19449" t="s">
        <v>2235</v>
      </c>
      <c r="J19449">
        <v>53</v>
      </c>
      <c r="K19449">
        <v>3</v>
      </c>
      <c r="L19449" t="s">
        <v>2565</v>
      </c>
      <c r="M19449" t="s">
        <v>2453</v>
      </c>
      <c r="Q19449" s="7">
        <v>1.5</v>
      </c>
      <c r="R19449">
        <v>0.5</v>
      </c>
      <c r="S19449" s="14">
        <v>-33.4</v>
      </c>
      <c r="T19449">
        <v>0.5</v>
      </c>
      <c r="U19449" t="s">
        <v>2451</v>
      </c>
      <c r="V19449">
        <v>1</v>
      </c>
      <c r="W19449" t="s">
        <v>2565</v>
      </c>
      <c r="X19449" t="s">
        <v>2593</v>
      </c>
      <c r="AB19449" t="s">
        <v>1308</v>
      </c>
    </row>
    <row r="19450" spans="1:28" x14ac:dyDescent="0.3">
      <c r="A19450">
        <v>19682</v>
      </c>
      <c r="B19450" s="15" t="s">
        <v>2015</v>
      </c>
      <c r="C19450" t="str">
        <f>_xlfn.XLOOKUP($B19450, STANDARDS!$A:$A, STANDARDS!$B:$B,,0,2)</f>
        <v>ACEX Sediment Core</v>
      </c>
      <c r="D19450" t="s">
        <v>2234</v>
      </c>
      <c r="F19450">
        <v>88</v>
      </c>
      <c r="G19450">
        <v>135</v>
      </c>
      <c r="H19450">
        <v>2</v>
      </c>
      <c r="I19450" t="s">
        <v>2235</v>
      </c>
      <c r="J19450">
        <v>54</v>
      </c>
      <c r="K19450">
        <v>2</v>
      </c>
      <c r="L19450" t="s">
        <v>2565</v>
      </c>
      <c r="M19450" t="s">
        <v>2453</v>
      </c>
      <c r="Q19450" s="7">
        <v>2</v>
      </c>
      <c r="R19450">
        <v>0.5</v>
      </c>
      <c r="S19450" s="14">
        <v>-34.700000000000003</v>
      </c>
      <c r="T19450">
        <v>0.5</v>
      </c>
      <c r="U19450" t="s">
        <v>2451</v>
      </c>
      <c r="V19450">
        <v>1</v>
      </c>
      <c r="W19450" t="s">
        <v>2565</v>
      </c>
      <c r="X19450" t="s">
        <v>2593</v>
      </c>
      <c r="AB19450" t="s">
        <v>1308</v>
      </c>
    </row>
    <row r="19451" spans="1:28" x14ac:dyDescent="0.3">
      <c r="A19451">
        <v>19683</v>
      </c>
      <c r="B19451" s="15" t="s">
        <v>2015</v>
      </c>
      <c r="C19451" t="str">
        <f>_xlfn.XLOOKUP($B19451, STANDARDS!$A:$A, STANDARDS!$B:$B,,0,2)</f>
        <v>ACEX Sediment Core</v>
      </c>
      <c r="D19451" t="s">
        <v>2234</v>
      </c>
      <c r="F19451">
        <v>88</v>
      </c>
      <c r="G19451">
        <v>135</v>
      </c>
      <c r="H19451">
        <v>2</v>
      </c>
      <c r="I19451" t="s">
        <v>2235</v>
      </c>
      <c r="J19451">
        <v>54</v>
      </c>
      <c r="K19451">
        <v>2</v>
      </c>
      <c r="L19451" t="s">
        <v>2565</v>
      </c>
      <c r="M19451" t="s">
        <v>2453</v>
      </c>
      <c r="Q19451" s="7">
        <v>2</v>
      </c>
      <c r="R19451">
        <v>0.5</v>
      </c>
      <c r="S19451" s="14">
        <v>-33</v>
      </c>
      <c r="T19451">
        <v>0.5</v>
      </c>
      <c r="U19451" t="s">
        <v>2451</v>
      </c>
      <c r="V19451">
        <v>1</v>
      </c>
      <c r="W19451" t="s">
        <v>2565</v>
      </c>
      <c r="X19451" t="s">
        <v>2593</v>
      </c>
      <c r="AB19451" t="s">
        <v>1308</v>
      </c>
    </row>
    <row r="19452" spans="1:28" x14ac:dyDescent="0.3">
      <c r="A19452">
        <v>19684</v>
      </c>
      <c r="B19452" s="15" t="s">
        <v>2015</v>
      </c>
      <c r="C19452" t="str">
        <f>_xlfn.XLOOKUP($B19452, STANDARDS!$A:$A, STANDARDS!$B:$B,,0,2)</f>
        <v>ACEX Sediment Core</v>
      </c>
      <c r="D19452" t="s">
        <v>2234</v>
      </c>
      <c r="F19452">
        <v>88</v>
      </c>
      <c r="G19452">
        <v>135</v>
      </c>
      <c r="H19452">
        <v>2</v>
      </c>
      <c r="I19452" t="s">
        <v>2235</v>
      </c>
      <c r="J19452">
        <v>54</v>
      </c>
      <c r="K19452">
        <v>2</v>
      </c>
      <c r="L19452" t="s">
        <v>2565</v>
      </c>
      <c r="M19452" t="s">
        <v>2453</v>
      </c>
      <c r="Q19452" s="7">
        <v>2</v>
      </c>
      <c r="R19452">
        <v>0.5</v>
      </c>
      <c r="S19452" s="14">
        <v>-32.6</v>
      </c>
      <c r="T19452">
        <v>0.5</v>
      </c>
      <c r="U19452" t="s">
        <v>2451</v>
      </c>
      <c r="V19452">
        <v>1</v>
      </c>
      <c r="W19452" t="s">
        <v>2565</v>
      </c>
      <c r="X19452" t="s">
        <v>2593</v>
      </c>
      <c r="AB19452" t="s">
        <v>1308</v>
      </c>
    </row>
    <row r="19453" spans="1:28" x14ac:dyDescent="0.3">
      <c r="A19453">
        <v>19685</v>
      </c>
      <c r="B19453" s="15" t="s">
        <v>2015</v>
      </c>
      <c r="C19453" t="str">
        <f>_xlfn.XLOOKUP($B19453, STANDARDS!$A:$A, STANDARDS!$B:$B,,0,2)</f>
        <v>ACEX Sediment Core</v>
      </c>
      <c r="D19453" t="s">
        <v>2234</v>
      </c>
      <c r="F19453">
        <v>88</v>
      </c>
      <c r="G19453">
        <v>135</v>
      </c>
      <c r="H19453">
        <v>2</v>
      </c>
      <c r="I19453" t="s">
        <v>2235</v>
      </c>
      <c r="J19453">
        <v>54</v>
      </c>
      <c r="K19453">
        <v>2</v>
      </c>
      <c r="L19453" t="s">
        <v>2565</v>
      </c>
      <c r="M19453" t="s">
        <v>2453</v>
      </c>
      <c r="Q19453" s="7">
        <v>2</v>
      </c>
      <c r="R19453">
        <v>0.5</v>
      </c>
      <c r="S19453" s="14">
        <v>-34.6</v>
      </c>
      <c r="T19453">
        <v>0.5</v>
      </c>
      <c r="U19453" t="s">
        <v>2451</v>
      </c>
      <c r="V19453">
        <v>1</v>
      </c>
      <c r="W19453" t="s">
        <v>2565</v>
      </c>
      <c r="X19453" t="s">
        <v>2593</v>
      </c>
      <c r="AB19453" t="s">
        <v>1308</v>
      </c>
    </row>
    <row r="19454" spans="1:28" x14ac:dyDescent="0.3">
      <c r="A19454">
        <v>19686</v>
      </c>
      <c r="B19454" s="15" t="s">
        <v>2015</v>
      </c>
      <c r="C19454" t="str">
        <f>_xlfn.XLOOKUP($B19454, STANDARDS!$A:$A, STANDARDS!$B:$B,,0,2)</f>
        <v>ACEX Sediment Core</v>
      </c>
      <c r="D19454" t="s">
        <v>2234</v>
      </c>
      <c r="F19454">
        <v>88</v>
      </c>
      <c r="G19454">
        <v>135</v>
      </c>
      <c r="H19454">
        <v>2</v>
      </c>
      <c r="I19454" t="s">
        <v>2235</v>
      </c>
      <c r="J19454">
        <v>54</v>
      </c>
      <c r="K19454">
        <v>2</v>
      </c>
      <c r="L19454" t="s">
        <v>2565</v>
      </c>
      <c r="M19454" t="s">
        <v>2453</v>
      </c>
      <c r="Q19454" s="7">
        <v>2</v>
      </c>
      <c r="R19454">
        <v>0.5</v>
      </c>
      <c r="S19454" s="14">
        <v>-34.5</v>
      </c>
      <c r="T19454">
        <v>0.5</v>
      </c>
      <c r="U19454" t="s">
        <v>2451</v>
      </c>
      <c r="V19454">
        <v>1</v>
      </c>
      <c r="W19454" t="s">
        <v>2565</v>
      </c>
      <c r="X19454" t="s">
        <v>2593</v>
      </c>
      <c r="AB19454" t="s">
        <v>1308</v>
      </c>
    </row>
    <row r="19455" spans="1:28" x14ac:dyDescent="0.3">
      <c r="A19455">
        <v>19687</v>
      </c>
      <c r="B19455" s="15" t="s">
        <v>2015</v>
      </c>
      <c r="C19455" t="str">
        <f>_xlfn.XLOOKUP($B19455, STANDARDS!$A:$A, STANDARDS!$B:$B,,0,2)</f>
        <v>ACEX Sediment Core</v>
      </c>
      <c r="D19455" t="s">
        <v>2234</v>
      </c>
      <c r="F19455">
        <v>88</v>
      </c>
      <c r="G19455">
        <v>135</v>
      </c>
      <c r="H19455">
        <v>2</v>
      </c>
      <c r="I19455" t="s">
        <v>2235</v>
      </c>
      <c r="J19455">
        <v>55</v>
      </c>
      <c r="K19455">
        <v>1</v>
      </c>
      <c r="L19455" t="s">
        <v>2565</v>
      </c>
      <c r="M19455" t="s">
        <v>2453</v>
      </c>
      <c r="Q19455" s="7">
        <v>2</v>
      </c>
      <c r="R19455">
        <v>0.5</v>
      </c>
      <c r="S19455" s="14">
        <v>-34.4</v>
      </c>
      <c r="T19455">
        <v>0.5</v>
      </c>
      <c r="U19455" t="s">
        <v>2451</v>
      </c>
      <c r="V19455">
        <v>1</v>
      </c>
      <c r="W19455" t="s">
        <v>2565</v>
      </c>
      <c r="X19455" t="s">
        <v>2593</v>
      </c>
      <c r="AB19455" t="s">
        <v>1308</v>
      </c>
    </row>
    <row r="19456" spans="1:28" x14ac:dyDescent="0.3">
      <c r="A19456">
        <v>19688</v>
      </c>
      <c r="B19456" s="15" t="s">
        <v>2015</v>
      </c>
      <c r="C19456" t="str">
        <f>_xlfn.XLOOKUP($B19456, STANDARDS!$A:$A, STANDARDS!$B:$B,,0,2)</f>
        <v>ACEX Sediment Core</v>
      </c>
      <c r="D19456" t="s">
        <v>2234</v>
      </c>
      <c r="F19456">
        <v>88</v>
      </c>
      <c r="G19456">
        <v>135</v>
      </c>
      <c r="H19456">
        <v>2</v>
      </c>
      <c r="I19456" t="s">
        <v>2235</v>
      </c>
      <c r="J19456">
        <v>55</v>
      </c>
      <c r="K19456">
        <v>1</v>
      </c>
      <c r="L19456" t="s">
        <v>2565</v>
      </c>
      <c r="M19456" t="s">
        <v>2453</v>
      </c>
      <c r="Q19456" s="7">
        <v>2</v>
      </c>
      <c r="R19456">
        <v>0.5</v>
      </c>
      <c r="S19456" s="14">
        <v>-34.5</v>
      </c>
      <c r="T19456">
        <v>0.5</v>
      </c>
      <c r="U19456" t="s">
        <v>2451</v>
      </c>
      <c r="V19456">
        <v>1</v>
      </c>
      <c r="W19456" t="s">
        <v>2565</v>
      </c>
      <c r="X19456" t="s">
        <v>2593</v>
      </c>
      <c r="AB19456" t="s">
        <v>1308</v>
      </c>
    </row>
    <row r="19457" spans="1:28" x14ac:dyDescent="0.3">
      <c r="A19457">
        <v>19689</v>
      </c>
      <c r="B19457" s="15" t="s">
        <v>2015</v>
      </c>
      <c r="C19457" t="str">
        <f>_xlfn.XLOOKUP($B19457, STANDARDS!$A:$A, STANDARDS!$B:$B,,0,2)</f>
        <v>ACEX Sediment Core</v>
      </c>
      <c r="D19457" t="s">
        <v>2234</v>
      </c>
      <c r="F19457">
        <v>88</v>
      </c>
      <c r="G19457">
        <v>135</v>
      </c>
      <c r="H19457">
        <v>2</v>
      </c>
      <c r="I19457" t="s">
        <v>2235</v>
      </c>
      <c r="J19457">
        <v>55</v>
      </c>
      <c r="K19457">
        <v>1</v>
      </c>
      <c r="L19457" t="s">
        <v>2565</v>
      </c>
      <c r="M19457" t="s">
        <v>2453</v>
      </c>
      <c r="Q19457" s="7">
        <v>2</v>
      </c>
      <c r="R19457">
        <v>0.5</v>
      </c>
      <c r="S19457" s="14">
        <v>-32.700000000000003</v>
      </c>
      <c r="T19457">
        <v>0.5</v>
      </c>
      <c r="U19457" t="s">
        <v>2451</v>
      </c>
      <c r="V19457">
        <v>1</v>
      </c>
      <c r="W19457" t="s">
        <v>2565</v>
      </c>
      <c r="X19457" t="s">
        <v>2593</v>
      </c>
      <c r="AB19457" t="s">
        <v>1308</v>
      </c>
    </row>
    <row r="19458" spans="1:28" x14ac:dyDescent="0.3">
      <c r="A19458">
        <v>19690</v>
      </c>
      <c r="B19458" s="15" t="s">
        <v>2015</v>
      </c>
      <c r="C19458" t="str">
        <f>_xlfn.XLOOKUP($B19458, STANDARDS!$A:$A, STANDARDS!$B:$B,,0,2)</f>
        <v>ACEX Sediment Core</v>
      </c>
      <c r="D19458" t="s">
        <v>2234</v>
      </c>
      <c r="F19458">
        <v>88</v>
      </c>
      <c r="G19458">
        <v>135</v>
      </c>
      <c r="H19458">
        <v>2</v>
      </c>
      <c r="I19458" t="s">
        <v>2235</v>
      </c>
      <c r="J19458">
        <v>55</v>
      </c>
      <c r="K19458">
        <v>1</v>
      </c>
      <c r="L19458" t="s">
        <v>2565</v>
      </c>
      <c r="M19458" t="s">
        <v>2453</v>
      </c>
      <c r="Q19458" s="7">
        <v>2</v>
      </c>
      <c r="R19458">
        <v>0.5</v>
      </c>
      <c r="S19458" s="14">
        <v>-33.6</v>
      </c>
      <c r="T19458">
        <v>0.5</v>
      </c>
      <c r="U19458" t="s">
        <v>2451</v>
      </c>
      <c r="V19458">
        <v>1</v>
      </c>
      <c r="W19458" t="s">
        <v>2565</v>
      </c>
      <c r="X19458" t="s">
        <v>2593</v>
      </c>
      <c r="AB19458" t="s">
        <v>1308</v>
      </c>
    </row>
    <row r="19459" spans="1:28" x14ac:dyDescent="0.3">
      <c r="A19459">
        <v>19691</v>
      </c>
      <c r="B19459" s="15" t="s">
        <v>2015</v>
      </c>
      <c r="C19459" t="str">
        <f>_xlfn.XLOOKUP($B19459, STANDARDS!$A:$A, STANDARDS!$B:$B,,0,2)</f>
        <v>ACEX Sediment Core</v>
      </c>
      <c r="D19459" t="s">
        <v>2234</v>
      </c>
      <c r="F19459">
        <v>88</v>
      </c>
      <c r="G19459">
        <v>135</v>
      </c>
      <c r="H19459">
        <v>2</v>
      </c>
      <c r="I19459" t="s">
        <v>2235</v>
      </c>
      <c r="J19459">
        <v>56</v>
      </c>
      <c r="K19459">
        <v>2</v>
      </c>
      <c r="L19459" t="s">
        <v>2565</v>
      </c>
      <c r="M19459" t="s">
        <v>2453</v>
      </c>
      <c r="Q19459" s="7">
        <v>2</v>
      </c>
      <c r="R19459">
        <v>0.5</v>
      </c>
      <c r="S19459" s="14">
        <v>-34.4</v>
      </c>
      <c r="T19459">
        <v>0.5</v>
      </c>
      <c r="U19459" t="s">
        <v>2451</v>
      </c>
      <c r="V19459">
        <v>1</v>
      </c>
      <c r="W19459" t="s">
        <v>2565</v>
      </c>
      <c r="X19459" t="s">
        <v>2593</v>
      </c>
      <c r="AB19459" t="s">
        <v>1308</v>
      </c>
    </row>
    <row r="19460" spans="1:28" x14ac:dyDescent="0.3">
      <c r="A19460">
        <v>19692</v>
      </c>
      <c r="B19460" s="15" t="s">
        <v>2015</v>
      </c>
      <c r="C19460" t="str">
        <f>_xlfn.XLOOKUP($B19460, STANDARDS!$A:$A, STANDARDS!$B:$B,,0,2)</f>
        <v>ACEX Sediment Core</v>
      </c>
      <c r="D19460" t="s">
        <v>2234</v>
      </c>
      <c r="F19460">
        <v>88</v>
      </c>
      <c r="G19460">
        <v>135</v>
      </c>
      <c r="H19460">
        <v>2</v>
      </c>
      <c r="I19460" t="s">
        <v>2235</v>
      </c>
      <c r="J19460">
        <v>56</v>
      </c>
      <c r="K19460">
        <v>2</v>
      </c>
      <c r="L19460" t="s">
        <v>2565</v>
      </c>
      <c r="M19460" t="s">
        <v>2453</v>
      </c>
      <c r="Q19460" s="7">
        <v>2</v>
      </c>
      <c r="R19460">
        <v>0.5</v>
      </c>
      <c r="S19460" s="14">
        <v>-34.5</v>
      </c>
      <c r="T19460">
        <v>0.5</v>
      </c>
      <c r="U19460" t="s">
        <v>2451</v>
      </c>
      <c r="V19460">
        <v>1</v>
      </c>
      <c r="W19460" t="s">
        <v>2565</v>
      </c>
      <c r="X19460" t="s">
        <v>2593</v>
      </c>
      <c r="AB19460" t="s">
        <v>1308</v>
      </c>
    </row>
    <row r="19461" spans="1:28" x14ac:dyDescent="0.3">
      <c r="A19461">
        <v>19693</v>
      </c>
      <c r="B19461" s="15" t="s">
        <v>2016</v>
      </c>
      <c r="C19461" t="str">
        <f>_xlfn.XLOOKUP($B19461, STANDARDS!$A:$A, STANDARDS!$B:$B,,0,2)</f>
        <v>Unknown, Iran</v>
      </c>
      <c r="D19461" t="s">
        <v>2236</v>
      </c>
      <c r="E19461" t="s">
        <v>2237</v>
      </c>
      <c r="F19461">
        <v>28.0154</v>
      </c>
      <c r="G19461">
        <v>50.0137</v>
      </c>
      <c r="H19461">
        <v>1E-4</v>
      </c>
      <c r="I19461" t="s">
        <v>592</v>
      </c>
      <c r="J19461">
        <v>78</v>
      </c>
      <c r="K19461">
        <v>5.9000000000000057</v>
      </c>
      <c r="L19461" t="s">
        <v>2565</v>
      </c>
      <c r="M19461" t="s">
        <v>2452</v>
      </c>
      <c r="Q19461" s="7">
        <v>1.8</v>
      </c>
      <c r="R19461">
        <v>0.5</v>
      </c>
      <c r="S19461" s="14">
        <v>-30.7</v>
      </c>
      <c r="T19461">
        <v>0.5</v>
      </c>
      <c r="U19461" t="s">
        <v>2451</v>
      </c>
      <c r="V19461">
        <v>1</v>
      </c>
      <c r="W19461" t="s">
        <v>2565</v>
      </c>
      <c r="X19461" t="s">
        <v>2594</v>
      </c>
      <c r="AB19461" t="s">
        <v>1308</v>
      </c>
    </row>
    <row r="19462" spans="1:28" x14ac:dyDescent="0.3">
      <c r="A19462">
        <v>19694</v>
      </c>
      <c r="B19462" s="15" t="s">
        <v>2017</v>
      </c>
      <c r="C19462" t="str">
        <f>_xlfn.XLOOKUP($B19462, STANDARDS!$A:$A, STANDARDS!$B:$B,,0,2)</f>
        <v>Unknown, Africa</v>
      </c>
      <c r="D19462" t="s">
        <v>2238</v>
      </c>
      <c r="J19462">
        <v>81</v>
      </c>
      <c r="K19462">
        <v>9</v>
      </c>
      <c r="L19462" t="s">
        <v>2565</v>
      </c>
      <c r="M19462" t="s">
        <v>2452</v>
      </c>
      <c r="Q19462" s="7">
        <v>0.83</v>
      </c>
      <c r="R19462">
        <v>0.5</v>
      </c>
      <c r="S19462" s="14">
        <v>-29.030999999999999</v>
      </c>
      <c r="T19462">
        <v>0.5</v>
      </c>
      <c r="U19462" t="s">
        <v>2451</v>
      </c>
      <c r="V19462">
        <v>1</v>
      </c>
      <c r="W19462" t="s">
        <v>2565</v>
      </c>
      <c r="X19462" t="s">
        <v>2595</v>
      </c>
      <c r="AB19462" t="s">
        <v>1308</v>
      </c>
    </row>
    <row r="19463" spans="1:28" x14ac:dyDescent="0.3">
      <c r="A19463">
        <v>19695</v>
      </c>
      <c r="B19463" s="15" t="s">
        <v>2016</v>
      </c>
      <c r="C19463" t="str">
        <f>_xlfn.XLOOKUP($B19463, STANDARDS!$A:$A, STANDARDS!$B:$B,,0,2)</f>
        <v>Unknown, Iran</v>
      </c>
      <c r="D19463" t="s">
        <v>2236</v>
      </c>
      <c r="E19463" t="s">
        <v>2237</v>
      </c>
      <c r="F19463">
        <v>28.0154</v>
      </c>
      <c r="G19463">
        <v>50.0137</v>
      </c>
      <c r="H19463">
        <v>1E-4</v>
      </c>
      <c r="I19463" t="s">
        <v>592</v>
      </c>
      <c r="J19463">
        <v>85</v>
      </c>
      <c r="K19463">
        <v>1.4000000000000057</v>
      </c>
      <c r="L19463" t="s">
        <v>2565</v>
      </c>
      <c r="M19463" t="s">
        <v>2452</v>
      </c>
      <c r="Q19463" s="7">
        <v>0.8</v>
      </c>
      <c r="R19463">
        <v>0.5</v>
      </c>
      <c r="S19463" s="14">
        <v>-28.6</v>
      </c>
      <c r="T19463">
        <v>0.5</v>
      </c>
      <c r="U19463" t="s">
        <v>2451</v>
      </c>
      <c r="V19463">
        <v>1</v>
      </c>
      <c r="W19463" t="s">
        <v>2565</v>
      </c>
      <c r="X19463" t="s">
        <v>2594</v>
      </c>
      <c r="AB19463" t="s">
        <v>1308</v>
      </c>
    </row>
    <row r="19464" spans="1:28" x14ac:dyDescent="0.3">
      <c r="A19464">
        <v>19696</v>
      </c>
      <c r="B19464" s="15" t="s">
        <v>2018</v>
      </c>
      <c r="C19464" t="str">
        <f>_xlfn.XLOOKUP($B19464, STANDARDS!$A:$A, STANDARDS!$B:$B,,0,2)</f>
        <v>North Atlantic Demerara Rise</v>
      </c>
      <c r="D19464" t="s">
        <v>2226</v>
      </c>
      <c r="E19464" t="s">
        <v>2239</v>
      </c>
      <c r="J19464">
        <v>86</v>
      </c>
      <c r="K19464">
        <v>2</v>
      </c>
      <c r="L19464" t="s">
        <v>2565</v>
      </c>
      <c r="M19464" t="s">
        <v>2453</v>
      </c>
      <c r="Q19464" s="7">
        <v>0.2</v>
      </c>
      <c r="R19464">
        <v>0.5</v>
      </c>
      <c r="S19464" s="14">
        <v>-26.8</v>
      </c>
      <c r="T19464">
        <v>0.5</v>
      </c>
      <c r="U19464" t="s">
        <v>2451</v>
      </c>
      <c r="V19464">
        <v>1</v>
      </c>
      <c r="W19464" t="s">
        <v>2565</v>
      </c>
      <c r="X19464" t="s">
        <v>2596</v>
      </c>
      <c r="AB19464" t="s">
        <v>1308</v>
      </c>
    </row>
    <row r="19465" spans="1:28" x14ac:dyDescent="0.3">
      <c r="A19465">
        <v>19697</v>
      </c>
      <c r="B19465" s="15" t="s">
        <v>2018</v>
      </c>
      <c r="C19465" t="str">
        <f>_xlfn.XLOOKUP($B19465, STANDARDS!$A:$A, STANDARDS!$B:$B,,0,2)</f>
        <v>North Atlantic Demerara Rise</v>
      </c>
      <c r="D19465" t="s">
        <v>2226</v>
      </c>
      <c r="E19465" t="s">
        <v>2239</v>
      </c>
      <c r="J19465">
        <v>88</v>
      </c>
      <c r="K19465">
        <v>1</v>
      </c>
      <c r="L19465" t="s">
        <v>2565</v>
      </c>
      <c r="M19465" t="s">
        <v>2453</v>
      </c>
      <c r="Q19465" s="7">
        <v>-0.6</v>
      </c>
      <c r="R19465">
        <v>0.5</v>
      </c>
      <c r="S19465" s="14">
        <v>-29.7</v>
      </c>
      <c r="T19465">
        <v>0.5</v>
      </c>
      <c r="U19465" t="s">
        <v>2451</v>
      </c>
      <c r="V19465">
        <v>1</v>
      </c>
      <c r="W19465" t="s">
        <v>2565</v>
      </c>
      <c r="X19465" t="s">
        <v>2596</v>
      </c>
      <c r="AB19465" t="s">
        <v>1308</v>
      </c>
    </row>
    <row r="19466" spans="1:28" x14ac:dyDescent="0.3">
      <c r="A19466">
        <v>19698</v>
      </c>
      <c r="B19466" s="15" t="s">
        <v>2018</v>
      </c>
      <c r="C19466" t="str">
        <f>_xlfn.XLOOKUP($B19466, STANDARDS!$A:$A, STANDARDS!$B:$B,,0,2)</f>
        <v>North Atlantic Demerara Rise</v>
      </c>
      <c r="D19466" t="s">
        <v>2226</v>
      </c>
      <c r="E19466" t="s">
        <v>2239</v>
      </c>
      <c r="J19466">
        <v>89.5</v>
      </c>
      <c r="K19466">
        <v>1</v>
      </c>
      <c r="L19466" t="s">
        <v>2565</v>
      </c>
      <c r="M19466" t="s">
        <v>2453</v>
      </c>
      <c r="Q19466" s="7">
        <v>-1.3</v>
      </c>
      <c r="R19466">
        <v>0.5</v>
      </c>
      <c r="S19466" s="14">
        <v>-31.4</v>
      </c>
      <c r="T19466">
        <v>0.5</v>
      </c>
      <c r="U19466" t="s">
        <v>2451</v>
      </c>
      <c r="V19466">
        <v>1</v>
      </c>
      <c r="W19466" t="s">
        <v>2565</v>
      </c>
      <c r="X19466" t="s">
        <v>2596</v>
      </c>
      <c r="AB19466" t="s">
        <v>1308</v>
      </c>
    </row>
    <row r="19467" spans="1:28" x14ac:dyDescent="0.3">
      <c r="A19467">
        <v>19699</v>
      </c>
      <c r="B19467" s="15" t="s">
        <v>2018</v>
      </c>
      <c r="C19467" t="str">
        <f>_xlfn.XLOOKUP($B19467, STANDARDS!$A:$A, STANDARDS!$B:$B,,0,2)</f>
        <v>North Atlantic Demerara Rise</v>
      </c>
      <c r="D19467" t="s">
        <v>2226</v>
      </c>
      <c r="E19467" t="s">
        <v>2239</v>
      </c>
      <c r="J19467">
        <v>91</v>
      </c>
      <c r="K19467">
        <v>1</v>
      </c>
      <c r="L19467" t="s">
        <v>2565</v>
      </c>
      <c r="M19467" t="s">
        <v>2453</v>
      </c>
      <c r="Q19467" s="7">
        <v>0.1</v>
      </c>
      <c r="R19467">
        <v>0.5</v>
      </c>
      <c r="S19467" s="14">
        <v>-27.4</v>
      </c>
      <c r="T19467">
        <v>0.5</v>
      </c>
      <c r="U19467" t="s">
        <v>2451</v>
      </c>
      <c r="V19467">
        <v>1</v>
      </c>
      <c r="W19467" t="s">
        <v>2565</v>
      </c>
      <c r="X19467" t="s">
        <v>2596</v>
      </c>
      <c r="AB19467" t="s">
        <v>1308</v>
      </c>
    </row>
    <row r="19468" spans="1:28" x14ac:dyDescent="0.3">
      <c r="A19468">
        <v>19700</v>
      </c>
      <c r="B19468" s="15" t="s">
        <v>2017</v>
      </c>
      <c r="C19468" t="str">
        <f>_xlfn.XLOOKUP($B19468, STANDARDS!$A:$A, STANDARDS!$B:$B,,0,2)</f>
        <v>Unknown, Africa</v>
      </c>
      <c r="D19468" t="s">
        <v>2238</v>
      </c>
      <c r="J19468">
        <v>94</v>
      </c>
      <c r="K19468">
        <v>2</v>
      </c>
      <c r="L19468" t="s">
        <v>2565</v>
      </c>
      <c r="M19468" t="s">
        <v>2452</v>
      </c>
      <c r="Q19468" s="7">
        <v>0.83</v>
      </c>
      <c r="R19468">
        <v>0.5</v>
      </c>
      <c r="S19468" s="14">
        <v>-27.423333333333332</v>
      </c>
      <c r="T19468">
        <v>0.5</v>
      </c>
      <c r="U19468" t="s">
        <v>2451</v>
      </c>
      <c r="V19468">
        <v>1</v>
      </c>
      <c r="W19468" t="s">
        <v>2565</v>
      </c>
      <c r="X19468" t="s">
        <v>2595</v>
      </c>
      <c r="AB19468" t="s">
        <v>1308</v>
      </c>
    </row>
    <row r="19469" spans="1:28" x14ac:dyDescent="0.3">
      <c r="A19469">
        <v>19701</v>
      </c>
      <c r="B19469" s="15" t="s">
        <v>2019</v>
      </c>
      <c r="C19469" t="str">
        <f>_xlfn.XLOOKUP($B19469, STANDARDS!$A:$A, STANDARDS!$B:$B,,0,2)</f>
        <v>Unknown, Middle East</v>
      </c>
      <c r="D19469" t="s">
        <v>2240</v>
      </c>
      <c r="J19469">
        <v>94</v>
      </c>
      <c r="K19469">
        <v>2</v>
      </c>
      <c r="L19469" t="s">
        <v>2565</v>
      </c>
      <c r="M19469" t="s">
        <v>2452</v>
      </c>
      <c r="Q19469" s="7">
        <v>0.83</v>
      </c>
      <c r="R19469">
        <v>0.5</v>
      </c>
      <c r="S19469" s="14">
        <v>-29.99666666666667</v>
      </c>
      <c r="T19469">
        <v>0.5</v>
      </c>
      <c r="U19469" t="s">
        <v>2451</v>
      </c>
      <c r="V19469">
        <v>1</v>
      </c>
      <c r="W19469" t="s">
        <v>2565</v>
      </c>
      <c r="X19469" t="s">
        <v>2595</v>
      </c>
      <c r="AB19469" t="s">
        <v>1308</v>
      </c>
    </row>
    <row r="19470" spans="1:28" x14ac:dyDescent="0.3">
      <c r="A19470">
        <v>19702</v>
      </c>
      <c r="B19470" s="15" t="s">
        <v>2016</v>
      </c>
      <c r="C19470" t="str">
        <f>_xlfn.XLOOKUP($B19470, STANDARDS!$A:$A, STANDARDS!$B:$B,,0,2)</f>
        <v>Unknown, Iran</v>
      </c>
      <c r="D19470" t="s">
        <v>2236</v>
      </c>
      <c r="E19470" t="s">
        <v>2237</v>
      </c>
      <c r="F19470">
        <v>28.0154</v>
      </c>
      <c r="G19470">
        <v>50.0137</v>
      </c>
      <c r="H19470">
        <v>1E-4</v>
      </c>
      <c r="I19470" t="s">
        <v>592</v>
      </c>
      <c r="J19470">
        <v>94</v>
      </c>
      <c r="K19470">
        <v>2</v>
      </c>
      <c r="L19470" t="s">
        <v>2565</v>
      </c>
      <c r="M19470" t="s">
        <v>2452</v>
      </c>
      <c r="Q19470" s="7">
        <v>3</v>
      </c>
      <c r="R19470">
        <v>0.5</v>
      </c>
      <c r="S19470" s="14">
        <v>-28.7</v>
      </c>
      <c r="T19470">
        <v>0.5</v>
      </c>
      <c r="U19470" t="s">
        <v>2451</v>
      </c>
      <c r="V19470">
        <v>1</v>
      </c>
      <c r="W19470" t="s">
        <v>2565</v>
      </c>
      <c r="X19470" t="s">
        <v>2594</v>
      </c>
      <c r="AB19470" t="s">
        <v>1308</v>
      </c>
    </row>
    <row r="19471" spans="1:28" x14ac:dyDescent="0.3">
      <c r="A19471">
        <v>19703</v>
      </c>
      <c r="B19471" s="15" t="s">
        <v>2016</v>
      </c>
      <c r="C19471" t="str">
        <f>_xlfn.XLOOKUP($B19471, STANDARDS!$A:$A, STANDARDS!$B:$B,,0,2)</f>
        <v>Unknown, Iran</v>
      </c>
      <c r="D19471" t="s">
        <v>2236</v>
      </c>
      <c r="E19471" t="s">
        <v>2237</v>
      </c>
      <c r="F19471">
        <v>28.0154</v>
      </c>
      <c r="G19471">
        <v>50.0137</v>
      </c>
      <c r="H19471">
        <v>1E-4</v>
      </c>
      <c r="I19471" t="s">
        <v>592</v>
      </c>
      <c r="J19471">
        <v>94</v>
      </c>
      <c r="K19471">
        <v>2</v>
      </c>
      <c r="L19471" t="s">
        <v>2565</v>
      </c>
      <c r="M19471" t="s">
        <v>2452</v>
      </c>
      <c r="Q19471" s="7">
        <v>3</v>
      </c>
      <c r="R19471">
        <v>0.5</v>
      </c>
      <c r="S19471" s="14">
        <v>-29.7</v>
      </c>
      <c r="T19471">
        <v>0.5</v>
      </c>
      <c r="U19471" t="s">
        <v>2451</v>
      </c>
      <c r="V19471">
        <v>1</v>
      </c>
      <c r="W19471" t="s">
        <v>2565</v>
      </c>
      <c r="X19471" t="s">
        <v>2594</v>
      </c>
      <c r="AB19471" t="s">
        <v>1308</v>
      </c>
    </row>
    <row r="19472" spans="1:28" x14ac:dyDescent="0.3">
      <c r="A19472">
        <v>19704</v>
      </c>
      <c r="B19472" s="15" t="s">
        <v>2020</v>
      </c>
      <c r="C19472" t="str">
        <f>_xlfn.XLOOKUP($B19472, STANDARDS!$A:$A, STANDARDS!$B:$B,,0,2)</f>
        <v>Unknown, Canada</v>
      </c>
      <c r="D19472" t="s">
        <v>517</v>
      </c>
      <c r="E19472" t="s">
        <v>1207</v>
      </c>
      <c r="J19472">
        <v>94</v>
      </c>
      <c r="K19472">
        <v>3</v>
      </c>
      <c r="L19472" t="s">
        <v>2565</v>
      </c>
      <c r="M19472" t="s">
        <v>2453</v>
      </c>
      <c r="Q19472" s="7">
        <v>0.19</v>
      </c>
      <c r="R19472">
        <v>0.5</v>
      </c>
      <c r="S19472" s="14">
        <v>-30.7</v>
      </c>
      <c r="T19472">
        <v>0.5</v>
      </c>
      <c r="U19472" t="s">
        <v>2451</v>
      </c>
      <c r="V19472">
        <v>1</v>
      </c>
      <c r="W19472" t="s">
        <v>2565</v>
      </c>
      <c r="X19472" t="s">
        <v>2597</v>
      </c>
      <c r="AB19472" t="s">
        <v>1308</v>
      </c>
    </row>
    <row r="19473" spans="1:28" x14ac:dyDescent="0.3">
      <c r="A19473">
        <v>19705</v>
      </c>
      <c r="B19473" s="15" t="s">
        <v>2020</v>
      </c>
      <c r="C19473" t="str">
        <f>_xlfn.XLOOKUP($B19473, STANDARDS!$A:$A, STANDARDS!$B:$B,,0,2)</f>
        <v>Unknown, Canada</v>
      </c>
      <c r="D19473" t="s">
        <v>517</v>
      </c>
      <c r="E19473" t="s">
        <v>1207</v>
      </c>
      <c r="J19473">
        <v>94</v>
      </c>
      <c r="K19473">
        <v>3</v>
      </c>
      <c r="L19473" t="s">
        <v>2565</v>
      </c>
      <c r="M19473" t="s">
        <v>2453</v>
      </c>
      <c r="Q19473" s="7">
        <v>0.19</v>
      </c>
      <c r="R19473">
        <v>0.5</v>
      </c>
      <c r="S19473" s="14">
        <v>-31.6</v>
      </c>
      <c r="T19473">
        <v>0.5</v>
      </c>
      <c r="U19473" t="s">
        <v>2451</v>
      </c>
      <c r="V19473">
        <v>1</v>
      </c>
      <c r="W19473" t="s">
        <v>2565</v>
      </c>
      <c r="X19473" t="s">
        <v>2597</v>
      </c>
      <c r="AB19473" t="s">
        <v>1308</v>
      </c>
    </row>
    <row r="19474" spans="1:28" x14ac:dyDescent="0.3">
      <c r="A19474">
        <v>19706</v>
      </c>
      <c r="B19474" s="15" t="s">
        <v>2018</v>
      </c>
      <c r="C19474" t="str">
        <f>_xlfn.XLOOKUP($B19474, STANDARDS!$A:$A, STANDARDS!$B:$B,,0,2)</f>
        <v>North Atlantic Demerara Rise</v>
      </c>
      <c r="D19474" t="s">
        <v>2226</v>
      </c>
      <c r="E19474" t="s">
        <v>2239</v>
      </c>
      <c r="J19474">
        <v>94</v>
      </c>
      <c r="K19474">
        <v>3</v>
      </c>
      <c r="L19474" t="s">
        <v>2565</v>
      </c>
      <c r="M19474" t="s">
        <v>2453</v>
      </c>
      <c r="Q19474" s="7">
        <v>1.5</v>
      </c>
      <c r="R19474">
        <v>0.5</v>
      </c>
      <c r="S19474" s="14">
        <v>-29.3</v>
      </c>
      <c r="T19474">
        <v>0.5</v>
      </c>
      <c r="U19474" t="s">
        <v>2451</v>
      </c>
      <c r="V19474">
        <v>1</v>
      </c>
      <c r="W19474" t="s">
        <v>2565</v>
      </c>
      <c r="X19474" t="s">
        <v>2598</v>
      </c>
      <c r="AB19474" t="s">
        <v>1308</v>
      </c>
    </row>
    <row r="19475" spans="1:28" x14ac:dyDescent="0.3">
      <c r="A19475">
        <v>19707</v>
      </c>
      <c r="B19475" s="15" t="s">
        <v>2018</v>
      </c>
      <c r="C19475" t="str">
        <f>_xlfn.XLOOKUP($B19475, STANDARDS!$A:$A, STANDARDS!$B:$B,,0,2)</f>
        <v>North Atlantic Demerara Rise</v>
      </c>
      <c r="D19475" t="s">
        <v>2226</v>
      </c>
      <c r="E19475" t="s">
        <v>2239</v>
      </c>
      <c r="J19475">
        <v>94</v>
      </c>
      <c r="K19475">
        <v>3</v>
      </c>
      <c r="L19475" t="s">
        <v>2565</v>
      </c>
      <c r="M19475" t="s">
        <v>2453</v>
      </c>
      <c r="Q19475" s="7">
        <v>1.5</v>
      </c>
      <c r="R19475">
        <v>0.5</v>
      </c>
      <c r="S19475" s="14">
        <v>-30.5</v>
      </c>
      <c r="T19475">
        <v>0.5</v>
      </c>
      <c r="U19475" t="s">
        <v>2451</v>
      </c>
      <c r="V19475">
        <v>1</v>
      </c>
      <c r="W19475" t="s">
        <v>2565</v>
      </c>
      <c r="X19475" t="s">
        <v>2598</v>
      </c>
      <c r="AB19475" t="s">
        <v>1308</v>
      </c>
    </row>
    <row r="19476" spans="1:28" x14ac:dyDescent="0.3">
      <c r="A19476">
        <v>19708</v>
      </c>
      <c r="B19476" s="15" t="s">
        <v>2018</v>
      </c>
      <c r="C19476" t="str">
        <f>_xlfn.XLOOKUP($B19476, STANDARDS!$A:$A, STANDARDS!$B:$B,,0,2)</f>
        <v>North Atlantic Demerara Rise</v>
      </c>
      <c r="D19476" t="s">
        <v>2226</v>
      </c>
      <c r="E19476" t="s">
        <v>2239</v>
      </c>
      <c r="J19476">
        <v>94</v>
      </c>
      <c r="K19476">
        <v>3</v>
      </c>
      <c r="L19476" t="s">
        <v>2565</v>
      </c>
      <c r="M19476" t="s">
        <v>2453</v>
      </c>
      <c r="Q19476" s="7">
        <v>1.5</v>
      </c>
      <c r="R19476">
        <v>0.5</v>
      </c>
      <c r="S19476" s="14">
        <v>-30.8</v>
      </c>
      <c r="T19476">
        <v>0.5</v>
      </c>
      <c r="U19476" t="s">
        <v>2451</v>
      </c>
      <c r="V19476">
        <v>1</v>
      </c>
      <c r="W19476" t="s">
        <v>2565</v>
      </c>
      <c r="X19476" t="s">
        <v>2598</v>
      </c>
      <c r="AB19476" t="s">
        <v>1308</v>
      </c>
    </row>
    <row r="19477" spans="1:28" x14ac:dyDescent="0.3">
      <c r="A19477">
        <v>19709</v>
      </c>
      <c r="B19477" s="15" t="s">
        <v>2021</v>
      </c>
      <c r="C19477" t="str">
        <f>_xlfn.XLOOKUP($B19477, STANDARDS!$A:$A, STANDARDS!$B:$B,,0,2)</f>
        <v>Unknown, Cape Verde</v>
      </c>
      <c r="D19477" t="s">
        <v>2241</v>
      </c>
      <c r="J19477">
        <v>94</v>
      </c>
      <c r="K19477">
        <v>3</v>
      </c>
      <c r="L19477" t="s">
        <v>2565</v>
      </c>
      <c r="M19477" t="s">
        <v>2453</v>
      </c>
      <c r="Q19477" s="7">
        <v>1.5</v>
      </c>
      <c r="R19477">
        <v>0.5</v>
      </c>
      <c r="S19477" s="14">
        <v>-30.5</v>
      </c>
      <c r="T19477">
        <v>0.5</v>
      </c>
      <c r="U19477" t="s">
        <v>2451</v>
      </c>
      <c r="V19477">
        <v>1</v>
      </c>
      <c r="W19477" t="s">
        <v>2565</v>
      </c>
      <c r="X19477" t="s">
        <v>2599</v>
      </c>
      <c r="AB19477" t="s">
        <v>1308</v>
      </c>
    </row>
    <row r="19478" spans="1:28" x14ac:dyDescent="0.3">
      <c r="A19478">
        <v>19710</v>
      </c>
      <c r="B19478" s="15" t="s">
        <v>2021</v>
      </c>
      <c r="C19478" t="str">
        <f>_xlfn.XLOOKUP($B19478, STANDARDS!$A:$A, STANDARDS!$B:$B,,0,2)</f>
        <v>Unknown, Cape Verde</v>
      </c>
      <c r="D19478" t="s">
        <v>2241</v>
      </c>
      <c r="J19478">
        <v>94</v>
      </c>
      <c r="K19478">
        <v>3</v>
      </c>
      <c r="L19478" t="s">
        <v>2565</v>
      </c>
      <c r="M19478" t="s">
        <v>2453</v>
      </c>
      <c r="Q19478" s="7">
        <v>1.5</v>
      </c>
      <c r="R19478">
        <v>0.5</v>
      </c>
      <c r="S19478" s="14">
        <v>-31.1</v>
      </c>
      <c r="T19478">
        <v>0.5</v>
      </c>
      <c r="U19478" t="s">
        <v>2451</v>
      </c>
      <c r="V19478">
        <v>1</v>
      </c>
      <c r="W19478" t="s">
        <v>2565</v>
      </c>
      <c r="X19478" t="s">
        <v>2599</v>
      </c>
      <c r="AB19478" t="s">
        <v>1308</v>
      </c>
    </row>
    <row r="19479" spans="1:28" x14ac:dyDescent="0.3">
      <c r="A19479">
        <v>19711</v>
      </c>
      <c r="B19479" s="15" t="s">
        <v>2022</v>
      </c>
      <c r="C19479" t="str">
        <f>_xlfn.XLOOKUP($B19479, STANDARDS!$A:$A, STANDARDS!$B:$B,,0,2)</f>
        <v>Unknown, Morocco</v>
      </c>
      <c r="D19479" t="s">
        <v>2242</v>
      </c>
      <c r="E19479" t="s">
        <v>2243</v>
      </c>
      <c r="J19479">
        <v>94</v>
      </c>
      <c r="K19479">
        <v>6</v>
      </c>
      <c r="L19479" t="s">
        <v>2565</v>
      </c>
      <c r="M19479" t="s">
        <v>2453</v>
      </c>
      <c r="Q19479" s="7">
        <v>0</v>
      </c>
      <c r="R19479">
        <v>0.5</v>
      </c>
      <c r="S19479" s="14">
        <v>-30.8</v>
      </c>
      <c r="T19479">
        <v>0.5</v>
      </c>
      <c r="U19479" t="s">
        <v>2451</v>
      </c>
      <c r="V19479">
        <v>1</v>
      </c>
      <c r="W19479" t="s">
        <v>2565</v>
      </c>
      <c r="X19479" t="s">
        <v>2600</v>
      </c>
      <c r="AB19479" t="s">
        <v>1308</v>
      </c>
    </row>
    <row r="19480" spans="1:28" x14ac:dyDescent="0.3">
      <c r="A19480">
        <v>19712</v>
      </c>
      <c r="B19480" s="15" t="s">
        <v>2022</v>
      </c>
      <c r="C19480" t="str">
        <f>_xlfn.XLOOKUP($B19480, STANDARDS!$A:$A, STANDARDS!$B:$B,,0,2)</f>
        <v>Unknown, Morocco</v>
      </c>
      <c r="D19480" t="s">
        <v>2242</v>
      </c>
      <c r="E19480" t="s">
        <v>2243</v>
      </c>
      <c r="J19480">
        <v>94</v>
      </c>
      <c r="K19480">
        <v>6</v>
      </c>
      <c r="L19480" t="s">
        <v>2565</v>
      </c>
      <c r="M19480" t="s">
        <v>2453</v>
      </c>
      <c r="Q19480" s="7">
        <v>0</v>
      </c>
      <c r="R19480">
        <v>0.5</v>
      </c>
      <c r="S19480" s="14">
        <v>-29.7</v>
      </c>
      <c r="T19480">
        <v>0.5</v>
      </c>
      <c r="U19480" t="s">
        <v>2451</v>
      </c>
      <c r="V19480">
        <v>1</v>
      </c>
      <c r="W19480" t="s">
        <v>2565</v>
      </c>
      <c r="X19480" t="s">
        <v>2600</v>
      </c>
      <c r="AB19480" t="s">
        <v>1308</v>
      </c>
    </row>
    <row r="19481" spans="1:28" x14ac:dyDescent="0.3">
      <c r="A19481">
        <v>19713</v>
      </c>
      <c r="B19481" s="15" t="s">
        <v>2022</v>
      </c>
      <c r="C19481" t="str">
        <f>_xlfn.XLOOKUP($B19481, STANDARDS!$A:$A, STANDARDS!$B:$B,,0,2)</f>
        <v>Unknown, Morocco</v>
      </c>
      <c r="D19481" t="s">
        <v>2242</v>
      </c>
      <c r="E19481" t="s">
        <v>2243</v>
      </c>
      <c r="J19481">
        <v>94</v>
      </c>
      <c r="K19481">
        <v>6</v>
      </c>
      <c r="L19481" t="s">
        <v>2565</v>
      </c>
      <c r="M19481" t="s">
        <v>2453</v>
      </c>
      <c r="Q19481" s="7">
        <v>0</v>
      </c>
      <c r="R19481">
        <v>0.5</v>
      </c>
      <c r="S19481" s="14">
        <v>-30</v>
      </c>
      <c r="T19481">
        <v>0.5</v>
      </c>
      <c r="U19481" t="s">
        <v>2451</v>
      </c>
      <c r="V19481">
        <v>1</v>
      </c>
      <c r="W19481" t="s">
        <v>2565</v>
      </c>
      <c r="X19481" t="s">
        <v>2600</v>
      </c>
      <c r="AB19481" t="s">
        <v>1308</v>
      </c>
    </row>
    <row r="19482" spans="1:28" x14ac:dyDescent="0.3">
      <c r="A19482">
        <v>19714</v>
      </c>
      <c r="B19482" s="15" t="s">
        <v>2023</v>
      </c>
      <c r="C19482" t="str">
        <f>_xlfn.XLOOKUP($B19482, STANDARDS!$A:$A, STANDARDS!$B:$B,,0,2)</f>
        <v>Unknown, South America</v>
      </c>
      <c r="D19482" t="s">
        <v>2244</v>
      </c>
      <c r="J19482">
        <v>94</v>
      </c>
      <c r="K19482">
        <v>2</v>
      </c>
      <c r="L19482" t="s">
        <v>2565</v>
      </c>
      <c r="M19482" t="s">
        <v>2452</v>
      </c>
      <c r="Q19482" s="7">
        <v>1.3</v>
      </c>
      <c r="R19482">
        <v>0.5</v>
      </c>
      <c r="S19482" s="14">
        <v>-27.078000000000003</v>
      </c>
      <c r="T19482">
        <v>0.5</v>
      </c>
      <c r="U19482" t="s">
        <v>2451</v>
      </c>
      <c r="V19482">
        <v>1</v>
      </c>
      <c r="W19482" t="s">
        <v>2565</v>
      </c>
      <c r="X19482" t="s">
        <v>2581</v>
      </c>
      <c r="AB19482" t="s">
        <v>1308</v>
      </c>
    </row>
    <row r="19483" spans="1:28" x14ac:dyDescent="0.3">
      <c r="A19483">
        <v>19715</v>
      </c>
      <c r="B19483" s="15" t="s">
        <v>2023</v>
      </c>
      <c r="C19483" t="str">
        <f>_xlfn.XLOOKUP($B19483, STANDARDS!$A:$A, STANDARDS!$B:$B,,0,2)</f>
        <v>Unknown, South America</v>
      </c>
      <c r="D19483" t="s">
        <v>2244</v>
      </c>
      <c r="J19483">
        <v>94</v>
      </c>
      <c r="K19483">
        <v>2</v>
      </c>
      <c r="L19483" t="s">
        <v>2565</v>
      </c>
      <c r="M19483" t="s">
        <v>2452</v>
      </c>
      <c r="Q19483" s="7">
        <v>1.3</v>
      </c>
      <c r="R19483">
        <v>0.5</v>
      </c>
      <c r="S19483" s="14">
        <v>-29.189</v>
      </c>
      <c r="T19483">
        <v>0.5</v>
      </c>
      <c r="U19483" t="s">
        <v>2451</v>
      </c>
      <c r="V19483">
        <v>1</v>
      </c>
      <c r="W19483" t="s">
        <v>2565</v>
      </c>
      <c r="X19483" t="s">
        <v>2581</v>
      </c>
      <c r="AB19483" t="s">
        <v>1308</v>
      </c>
    </row>
    <row r="19484" spans="1:28" x14ac:dyDescent="0.3">
      <c r="A19484">
        <v>19716</v>
      </c>
      <c r="B19484" s="15" t="s">
        <v>2018</v>
      </c>
      <c r="C19484" t="str">
        <f>_xlfn.XLOOKUP($B19484, STANDARDS!$A:$A, STANDARDS!$B:$B,,0,2)</f>
        <v>North Atlantic Demerara Rise</v>
      </c>
      <c r="D19484" t="s">
        <v>2226</v>
      </c>
      <c r="E19484" t="s">
        <v>2239</v>
      </c>
      <c r="J19484">
        <v>95</v>
      </c>
      <c r="K19484">
        <v>1</v>
      </c>
      <c r="L19484" t="s">
        <v>2565</v>
      </c>
      <c r="M19484" t="s">
        <v>2453</v>
      </c>
      <c r="Q19484" s="7">
        <v>0.5</v>
      </c>
      <c r="R19484">
        <v>0.5</v>
      </c>
      <c r="S19484" s="14">
        <v>-30</v>
      </c>
      <c r="T19484">
        <v>0.5</v>
      </c>
      <c r="U19484" t="s">
        <v>2451</v>
      </c>
      <c r="V19484">
        <v>1</v>
      </c>
      <c r="W19484" t="s">
        <v>2565</v>
      </c>
      <c r="X19484" t="s">
        <v>2596</v>
      </c>
      <c r="AB19484" t="s">
        <v>1308</v>
      </c>
    </row>
    <row r="19485" spans="1:28" x14ac:dyDescent="0.3">
      <c r="A19485">
        <v>19717</v>
      </c>
      <c r="B19485" s="15" t="s">
        <v>2008</v>
      </c>
      <c r="C19485" t="str">
        <f>_xlfn.XLOOKUP($B19485, STANDARDS!$A:$A, STANDARDS!$B:$B,,0,2)</f>
        <v>Unknown, North Atlantic Ocean</v>
      </c>
      <c r="D19485" t="s">
        <v>2226</v>
      </c>
      <c r="E19485" t="s">
        <v>2245</v>
      </c>
      <c r="J19485">
        <v>95</v>
      </c>
      <c r="K19485">
        <v>2</v>
      </c>
      <c r="L19485" t="s">
        <v>2565</v>
      </c>
      <c r="M19485" t="s">
        <v>2453</v>
      </c>
      <c r="Q19485" s="7">
        <v>0.98</v>
      </c>
      <c r="R19485">
        <v>0.5</v>
      </c>
      <c r="S19485" s="14">
        <v>-31.5</v>
      </c>
      <c r="T19485">
        <v>0.5</v>
      </c>
      <c r="U19485" t="s">
        <v>2451</v>
      </c>
      <c r="V19485">
        <v>1</v>
      </c>
      <c r="W19485" t="s">
        <v>2565</v>
      </c>
      <c r="X19485" t="s">
        <v>2601</v>
      </c>
      <c r="AB19485" t="s">
        <v>1308</v>
      </c>
    </row>
    <row r="19486" spans="1:28" x14ac:dyDescent="0.3">
      <c r="A19486">
        <v>19718</v>
      </c>
      <c r="B19486" s="15" t="s">
        <v>2018</v>
      </c>
      <c r="C19486" t="str">
        <f>_xlfn.XLOOKUP($B19486, STANDARDS!$A:$A, STANDARDS!$B:$B,,0,2)</f>
        <v>North Atlantic Demerara Rise</v>
      </c>
      <c r="D19486" t="s">
        <v>2226</v>
      </c>
      <c r="E19486" t="s">
        <v>2239</v>
      </c>
      <c r="F19486">
        <v>5.0110999999999999</v>
      </c>
      <c r="G19486">
        <v>-53.012999999999998</v>
      </c>
      <c r="H19486">
        <v>1E-3</v>
      </c>
      <c r="I19486" t="s">
        <v>592</v>
      </c>
      <c r="J19486">
        <v>95</v>
      </c>
      <c r="K19486">
        <v>2</v>
      </c>
      <c r="L19486" t="s">
        <v>2565</v>
      </c>
      <c r="M19486" t="s">
        <v>2453</v>
      </c>
      <c r="Q19486" s="7">
        <v>1.5</v>
      </c>
      <c r="R19486">
        <v>0.5</v>
      </c>
      <c r="S19486" s="14">
        <v>-33</v>
      </c>
      <c r="T19486">
        <v>0.5</v>
      </c>
      <c r="U19486" t="s">
        <v>2451</v>
      </c>
      <c r="V19486">
        <v>1</v>
      </c>
      <c r="W19486" t="s">
        <v>2565</v>
      </c>
      <c r="X19486" t="s">
        <v>2602</v>
      </c>
      <c r="AB19486" t="s">
        <v>1308</v>
      </c>
    </row>
    <row r="19487" spans="1:28" x14ac:dyDescent="0.3">
      <c r="A19487">
        <v>19719</v>
      </c>
      <c r="B19487" s="15" t="s">
        <v>2018</v>
      </c>
      <c r="C19487" t="str">
        <f>_xlfn.XLOOKUP($B19487, STANDARDS!$A:$A, STANDARDS!$B:$B,,0,2)</f>
        <v>North Atlantic Demerara Rise</v>
      </c>
      <c r="D19487" t="s">
        <v>2226</v>
      </c>
      <c r="E19487" t="s">
        <v>2239</v>
      </c>
      <c r="F19487">
        <v>5.0110999999999999</v>
      </c>
      <c r="G19487">
        <v>-53.012999999999998</v>
      </c>
      <c r="H19487">
        <v>1E-3</v>
      </c>
      <c r="I19487" t="s">
        <v>592</v>
      </c>
      <c r="J19487">
        <v>95</v>
      </c>
      <c r="K19487">
        <v>2</v>
      </c>
      <c r="L19487" t="s">
        <v>2565</v>
      </c>
      <c r="M19487" t="s">
        <v>2453</v>
      </c>
      <c r="Q19487" s="7">
        <v>1.5</v>
      </c>
      <c r="R19487">
        <v>0.5</v>
      </c>
      <c r="S19487" s="14">
        <v>-32.5</v>
      </c>
      <c r="T19487">
        <v>0.5</v>
      </c>
      <c r="U19487" t="s">
        <v>2451</v>
      </c>
      <c r="V19487">
        <v>1</v>
      </c>
      <c r="W19487" t="s">
        <v>2565</v>
      </c>
      <c r="X19487" t="s">
        <v>2602</v>
      </c>
      <c r="AB19487" t="s">
        <v>1308</v>
      </c>
    </row>
    <row r="19488" spans="1:28" x14ac:dyDescent="0.3">
      <c r="A19488">
        <v>19720</v>
      </c>
      <c r="B19488" s="15" t="s">
        <v>2020</v>
      </c>
      <c r="C19488" t="str">
        <f>_xlfn.XLOOKUP($B19488, STANDARDS!$A:$A, STANDARDS!$B:$B,,0,2)</f>
        <v>Unknown, Canada</v>
      </c>
      <c r="D19488" t="s">
        <v>517</v>
      </c>
      <c r="E19488" t="s">
        <v>1207</v>
      </c>
      <c r="J19488">
        <v>95</v>
      </c>
      <c r="K19488">
        <v>2</v>
      </c>
      <c r="L19488" t="s">
        <v>2565</v>
      </c>
      <c r="M19488" t="s">
        <v>2453</v>
      </c>
      <c r="Q19488" s="7">
        <v>0.99</v>
      </c>
      <c r="R19488">
        <v>0.5</v>
      </c>
      <c r="S19488" s="14">
        <v>-31.1</v>
      </c>
      <c r="T19488">
        <v>0.5</v>
      </c>
      <c r="U19488" t="s">
        <v>2451</v>
      </c>
      <c r="V19488">
        <v>1</v>
      </c>
      <c r="W19488" t="s">
        <v>2565</v>
      </c>
      <c r="X19488" t="s">
        <v>2597</v>
      </c>
      <c r="AB19488" t="s">
        <v>1308</v>
      </c>
    </row>
    <row r="19489" spans="1:28" x14ac:dyDescent="0.3">
      <c r="A19489">
        <v>19721</v>
      </c>
      <c r="B19489" s="15" t="s">
        <v>2020</v>
      </c>
      <c r="C19489" t="str">
        <f>_xlfn.XLOOKUP($B19489, STANDARDS!$A:$A, STANDARDS!$B:$B,,0,2)</f>
        <v>Unknown, Canada</v>
      </c>
      <c r="D19489" t="s">
        <v>517</v>
      </c>
      <c r="E19489" t="s">
        <v>1207</v>
      </c>
      <c r="J19489">
        <v>95</v>
      </c>
      <c r="K19489">
        <v>2</v>
      </c>
      <c r="L19489" t="s">
        <v>2565</v>
      </c>
      <c r="M19489" t="s">
        <v>2453</v>
      </c>
      <c r="Q19489" s="7">
        <v>0.99</v>
      </c>
      <c r="R19489">
        <v>0.5</v>
      </c>
      <c r="S19489" s="14">
        <v>-30</v>
      </c>
      <c r="T19489">
        <v>0.5</v>
      </c>
      <c r="U19489" t="s">
        <v>2451</v>
      </c>
      <c r="V19489">
        <v>1</v>
      </c>
      <c r="W19489" t="s">
        <v>2565</v>
      </c>
      <c r="X19489" t="s">
        <v>2597</v>
      </c>
      <c r="AB19489" t="s">
        <v>1308</v>
      </c>
    </row>
    <row r="19490" spans="1:28" x14ac:dyDescent="0.3">
      <c r="A19490">
        <v>19722</v>
      </c>
      <c r="B19490" s="15" t="s">
        <v>2018</v>
      </c>
      <c r="C19490" t="str">
        <f>_xlfn.XLOOKUP($B19490, STANDARDS!$A:$A, STANDARDS!$B:$B,,0,2)</f>
        <v>North Atlantic Demerara Rise</v>
      </c>
      <c r="D19490" t="s">
        <v>2226</v>
      </c>
      <c r="E19490" t="s">
        <v>2239</v>
      </c>
      <c r="J19490">
        <v>95</v>
      </c>
      <c r="K19490">
        <v>2</v>
      </c>
      <c r="L19490" t="s">
        <v>2565</v>
      </c>
      <c r="M19490" t="s">
        <v>2453</v>
      </c>
      <c r="Q19490" s="7">
        <v>0.99</v>
      </c>
      <c r="R19490">
        <v>0.5</v>
      </c>
      <c r="S19490" s="14">
        <v>-30</v>
      </c>
      <c r="T19490">
        <v>0.5</v>
      </c>
      <c r="U19490" t="s">
        <v>2451</v>
      </c>
      <c r="V19490">
        <v>1</v>
      </c>
      <c r="W19490" t="s">
        <v>2565</v>
      </c>
      <c r="X19490" t="s">
        <v>2603</v>
      </c>
      <c r="AB19490" t="s">
        <v>1308</v>
      </c>
    </row>
    <row r="19491" spans="1:28" x14ac:dyDescent="0.3">
      <c r="A19491">
        <v>19723</v>
      </c>
      <c r="B19491" s="15" t="s">
        <v>2018</v>
      </c>
      <c r="C19491" t="str">
        <f>_xlfn.XLOOKUP($B19491, STANDARDS!$A:$A, STANDARDS!$B:$B,,0,2)</f>
        <v>North Atlantic Demerara Rise</v>
      </c>
      <c r="D19491" t="s">
        <v>2226</v>
      </c>
      <c r="E19491" t="s">
        <v>2239</v>
      </c>
      <c r="J19491">
        <v>95</v>
      </c>
      <c r="K19491">
        <v>2</v>
      </c>
      <c r="L19491" t="s">
        <v>2565</v>
      </c>
      <c r="M19491" t="s">
        <v>2453</v>
      </c>
      <c r="Q19491" s="7">
        <v>0.99</v>
      </c>
      <c r="R19491">
        <v>0.5</v>
      </c>
      <c r="S19491" s="14">
        <v>-30.1</v>
      </c>
      <c r="T19491">
        <v>0.5</v>
      </c>
      <c r="U19491" t="s">
        <v>2451</v>
      </c>
      <c r="V19491">
        <v>1</v>
      </c>
      <c r="W19491" t="s">
        <v>2565</v>
      </c>
      <c r="X19491" t="s">
        <v>2603</v>
      </c>
      <c r="AB19491" t="s">
        <v>1308</v>
      </c>
    </row>
    <row r="19492" spans="1:28" x14ac:dyDescent="0.3">
      <c r="A19492">
        <v>19724</v>
      </c>
      <c r="B19492" s="15" t="s">
        <v>2018</v>
      </c>
      <c r="C19492" t="str">
        <f>_xlfn.XLOOKUP($B19492, STANDARDS!$A:$A, STANDARDS!$B:$B,,0,2)</f>
        <v>North Atlantic Demerara Rise</v>
      </c>
      <c r="D19492" t="s">
        <v>2226</v>
      </c>
      <c r="E19492" t="s">
        <v>2239</v>
      </c>
      <c r="J19492">
        <v>95</v>
      </c>
      <c r="K19492">
        <v>2</v>
      </c>
      <c r="L19492" t="s">
        <v>2565</v>
      </c>
      <c r="M19492" t="s">
        <v>2453</v>
      </c>
      <c r="Q19492" s="7">
        <v>0.99</v>
      </c>
      <c r="R19492">
        <v>0.5</v>
      </c>
      <c r="S19492" s="14">
        <v>-29.5</v>
      </c>
      <c r="T19492">
        <v>0.5</v>
      </c>
      <c r="U19492" t="s">
        <v>2451</v>
      </c>
      <c r="V19492">
        <v>1</v>
      </c>
      <c r="W19492" t="s">
        <v>2565</v>
      </c>
      <c r="X19492" t="s">
        <v>2603</v>
      </c>
      <c r="AB19492" t="s">
        <v>1308</v>
      </c>
    </row>
    <row r="19493" spans="1:28" x14ac:dyDescent="0.3">
      <c r="A19493">
        <v>19725</v>
      </c>
      <c r="B19493" s="15" t="s">
        <v>2021</v>
      </c>
      <c r="C19493" t="str">
        <f>_xlfn.XLOOKUP($B19493, STANDARDS!$A:$A, STANDARDS!$B:$B,,0,2)</f>
        <v>Unknown, Cape Verde</v>
      </c>
      <c r="D19493" t="s">
        <v>2241</v>
      </c>
      <c r="J19493">
        <v>95</v>
      </c>
      <c r="K19493">
        <v>2</v>
      </c>
      <c r="L19493" t="s">
        <v>2565</v>
      </c>
      <c r="M19493" t="s">
        <v>2453</v>
      </c>
      <c r="Q19493" s="7">
        <v>1.5</v>
      </c>
      <c r="R19493">
        <v>0.5</v>
      </c>
      <c r="S19493" s="14">
        <v>-30.1</v>
      </c>
      <c r="T19493">
        <v>0.5</v>
      </c>
      <c r="U19493" t="s">
        <v>2451</v>
      </c>
      <c r="V19493">
        <v>1</v>
      </c>
      <c r="W19493" t="s">
        <v>2565</v>
      </c>
      <c r="X19493" t="s">
        <v>2599</v>
      </c>
      <c r="AB19493" t="s">
        <v>1308</v>
      </c>
    </row>
    <row r="19494" spans="1:28" x14ac:dyDescent="0.3">
      <c r="A19494">
        <v>19726</v>
      </c>
      <c r="B19494" s="15" t="s">
        <v>2021</v>
      </c>
      <c r="C19494" t="str">
        <f>_xlfn.XLOOKUP($B19494, STANDARDS!$A:$A, STANDARDS!$B:$B,,0,2)</f>
        <v>Unknown, Cape Verde</v>
      </c>
      <c r="D19494" t="s">
        <v>2241</v>
      </c>
      <c r="J19494">
        <v>95</v>
      </c>
      <c r="K19494">
        <v>2</v>
      </c>
      <c r="L19494" t="s">
        <v>2565</v>
      </c>
      <c r="M19494" t="s">
        <v>2453</v>
      </c>
      <c r="Q19494" s="7">
        <v>1.5</v>
      </c>
      <c r="R19494">
        <v>0.5</v>
      </c>
      <c r="S19494" s="14">
        <v>-30.4</v>
      </c>
      <c r="T19494">
        <v>0.5</v>
      </c>
      <c r="U19494" t="s">
        <v>2451</v>
      </c>
      <c r="V19494">
        <v>1</v>
      </c>
      <c r="W19494" t="s">
        <v>2565</v>
      </c>
      <c r="X19494" t="s">
        <v>2599</v>
      </c>
      <c r="AB19494" t="s">
        <v>1308</v>
      </c>
    </row>
    <row r="19495" spans="1:28" x14ac:dyDescent="0.3">
      <c r="A19495">
        <v>19727</v>
      </c>
      <c r="B19495" s="15" t="s">
        <v>2024</v>
      </c>
      <c r="C19495" t="str">
        <f>_xlfn.XLOOKUP($B19495, STANDARDS!$A:$A, STANDARDS!$B:$B,,0,2)</f>
        <v>Unknown, Namibia</v>
      </c>
      <c r="D19495" t="s">
        <v>1062</v>
      </c>
      <c r="E19495" t="s">
        <v>2246</v>
      </c>
      <c r="F19495">
        <v>-12.0063</v>
      </c>
      <c r="G19495">
        <v>13.009399999999999</v>
      </c>
      <c r="H19495">
        <v>1E-4</v>
      </c>
      <c r="I19495" t="s">
        <v>592</v>
      </c>
      <c r="J19495">
        <v>95</v>
      </c>
      <c r="K19495">
        <v>2</v>
      </c>
      <c r="L19495" t="s">
        <v>2565</v>
      </c>
      <c r="M19495" t="s">
        <v>2453</v>
      </c>
      <c r="Q19495" s="7">
        <v>0.01</v>
      </c>
      <c r="R19495">
        <v>0.5</v>
      </c>
      <c r="S19495" s="14">
        <v>-31.6</v>
      </c>
      <c r="T19495">
        <v>0.5</v>
      </c>
      <c r="U19495" t="s">
        <v>2451</v>
      </c>
      <c r="V19495">
        <v>1</v>
      </c>
      <c r="W19495" t="s">
        <v>2565</v>
      </c>
      <c r="X19495" t="s">
        <v>2604</v>
      </c>
      <c r="AB19495" t="s">
        <v>1308</v>
      </c>
    </row>
    <row r="19496" spans="1:28" x14ac:dyDescent="0.3">
      <c r="A19496">
        <v>19728</v>
      </c>
      <c r="B19496" s="15" t="s">
        <v>2024</v>
      </c>
      <c r="C19496" t="str">
        <f>_xlfn.XLOOKUP($B19496, STANDARDS!$A:$A, STANDARDS!$B:$B,,0,2)</f>
        <v>Unknown, Namibia</v>
      </c>
      <c r="D19496" t="s">
        <v>1062</v>
      </c>
      <c r="E19496" t="s">
        <v>2246</v>
      </c>
      <c r="F19496">
        <v>-12.0063</v>
      </c>
      <c r="G19496">
        <v>13.009399999999999</v>
      </c>
      <c r="H19496">
        <v>1E-4</v>
      </c>
      <c r="I19496" t="s">
        <v>592</v>
      </c>
      <c r="J19496">
        <v>95</v>
      </c>
      <c r="K19496">
        <v>2</v>
      </c>
      <c r="L19496" t="s">
        <v>2565</v>
      </c>
      <c r="M19496" t="s">
        <v>2453</v>
      </c>
      <c r="Q19496" s="7">
        <v>0.01</v>
      </c>
      <c r="R19496">
        <v>0.5</v>
      </c>
      <c r="S19496" s="14">
        <v>-32.5</v>
      </c>
      <c r="T19496">
        <v>0.5</v>
      </c>
      <c r="U19496" t="s">
        <v>2451</v>
      </c>
      <c r="V19496">
        <v>1</v>
      </c>
      <c r="W19496" t="s">
        <v>2565</v>
      </c>
      <c r="X19496" t="s">
        <v>2604</v>
      </c>
      <c r="AB19496" t="s">
        <v>1308</v>
      </c>
    </row>
    <row r="19497" spans="1:28" x14ac:dyDescent="0.3">
      <c r="A19497">
        <v>19729</v>
      </c>
      <c r="B19497" s="15" t="s">
        <v>2020</v>
      </c>
      <c r="C19497" t="str">
        <f>_xlfn.XLOOKUP($B19497, STANDARDS!$A:$A, STANDARDS!$B:$B,,0,2)</f>
        <v>Unknown, Canada</v>
      </c>
      <c r="D19497" t="s">
        <v>517</v>
      </c>
      <c r="E19497" t="s">
        <v>1207</v>
      </c>
      <c r="J19497">
        <v>95.5</v>
      </c>
      <c r="K19497">
        <v>1.5999999999999943</v>
      </c>
      <c r="L19497" t="s">
        <v>2565</v>
      </c>
      <c r="M19497" t="s">
        <v>2453</v>
      </c>
      <c r="Q19497" s="7">
        <v>2.1</v>
      </c>
      <c r="R19497">
        <v>0.5</v>
      </c>
      <c r="S19497" s="14">
        <v>-30.9</v>
      </c>
      <c r="T19497">
        <v>0.5</v>
      </c>
      <c r="U19497" t="s">
        <v>2451</v>
      </c>
      <c r="V19497">
        <v>1</v>
      </c>
      <c r="W19497" t="s">
        <v>2565</v>
      </c>
      <c r="X19497" t="s">
        <v>2597</v>
      </c>
      <c r="AB19497" t="s">
        <v>1308</v>
      </c>
    </row>
    <row r="19498" spans="1:28" x14ac:dyDescent="0.3">
      <c r="A19498">
        <v>19730</v>
      </c>
      <c r="B19498" s="15" t="s">
        <v>2020</v>
      </c>
      <c r="C19498" t="str">
        <f>_xlfn.XLOOKUP($B19498, STANDARDS!$A:$A, STANDARDS!$B:$B,,0,2)</f>
        <v>Unknown, Canada</v>
      </c>
      <c r="D19498" t="s">
        <v>517</v>
      </c>
      <c r="E19498" t="s">
        <v>1207</v>
      </c>
      <c r="J19498">
        <v>95.9</v>
      </c>
      <c r="K19498">
        <v>2</v>
      </c>
      <c r="L19498" t="s">
        <v>2565</v>
      </c>
      <c r="M19498" t="s">
        <v>2453</v>
      </c>
      <c r="Q19498" s="7">
        <v>2.1</v>
      </c>
      <c r="R19498">
        <v>0.5</v>
      </c>
      <c r="S19498" s="14">
        <v>-30.3</v>
      </c>
      <c r="T19498">
        <v>0.5</v>
      </c>
      <c r="U19498" t="s">
        <v>2451</v>
      </c>
      <c r="V19498">
        <v>1</v>
      </c>
      <c r="W19498" t="s">
        <v>2565</v>
      </c>
      <c r="X19498" t="s">
        <v>2597</v>
      </c>
      <c r="AB19498" t="s">
        <v>1308</v>
      </c>
    </row>
    <row r="19499" spans="1:28" x14ac:dyDescent="0.3">
      <c r="A19499">
        <v>19731</v>
      </c>
      <c r="B19499" s="15" t="s">
        <v>2018</v>
      </c>
      <c r="C19499" t="str">
        <f>_xlfn.XLOOKUP($B19499, STANDARDS!$A:$A, STANDARDS!$B:$B,,0,2)</f>
        <v>North Atlantic Demerara Rise</v>
      </c>
      <c r="D19499" t="s">
        <v>2226</v>
      </c>
      <c r="E19499" t="s">
        <v>2239</v>
      </c>
      <c r="J19499">
        <v>96</v>
      </c>
      <c r="K19499">
        <v>1</v>
      </c>
      <c r="L19499" t="s">
        <v>2565</v>
      </c>
      <c r="M19499" t="s">
        <v>2453</v>
      </c>
      <c r="Q19499" s="7">
        <v>-0.2</v>
      </c>
      <c r="R19499">
        <v>0.5</v>
      </c>
      <c r="S19499" s="14">
        <v>-29.1</v>
      </c>
      <c r="T19499">
        <v>0.5</v>
      </c>
      <c r="U19499" t="s">
        <v>2451</v>
      </c>
      <c r="V19499">
        <v>1</v>
      </c>
      <c r="W19499" t="s">
        <v>2565</v>
      </c>
      <c r="X19499" t="s">
        <v>2596</v>
      </c>
      <c r="AB19499" t="s">
        <v>1308</v>
      </c>
    </row>
    <row r="19500" spans="1:28" x14ac:dyDescent="0.3">
      <c r="A19500">
        <v>19732</v>
      </c>
      <c r="B19500" s="15" t="s">
        <v>2018</v>
      </c>
      <c r="C19500" t="str">
        <f>_xlfn.XLOOKUP($B19500, STANDARDS!$A:$A, STANDARDS!$B:$B,,0,2)</f>
        <v>North Atlantic Demerara Rise</v>
      </c>
      <c r="D19500" t="s">
        <v>2226</v>
      </c>
      <c r="E19500" t="s">
        <v>2239</v>
      </c>
      <c r="J19500">
        <v>96</v>
      </c>
      <c r="K19500">
        <v>1</v>
      </c>
      <c r="L19500" t="s">
        <v>2565</v>
      </c>
      <c r="M19500" t="s">
        <v>2453</v>
      </c>
      <c r="Q19500" s="7">
        <v>-2.5</v>
      </c>
      <c r="R19500">
        <v>0.5</v>
      </c>
      <c r="S19500" s="14">
        <v>-30.9</v>
      </c>
      <c r="T19500">
        <v>0.5</v>
      </c>
      <c r="U19500" t="s">
        <v>2451</v>
      </c>
      <c r="V19500">
        <v>1</v>
      </c>
      <c r="W19500" t="s">
        <v>2565</v>
      </c>
      <c r="X19500" t="s">
        <v>2596</v>
      </c>
      <c r="AB19500" t="s">
        <v>1308</v>
      </c>
    </row>
    <row r="19501" spans="1:28" x14ac:dyDescent="0.3">
      <c r="A19501">
        <v>19733</v>
      </c>
      <c r="B19501" s="15" t="s">
        <v>2018</v>
      </c>
      <c r="C19501" t="str">
        <f>_xlfn.XLOOKUP($B19501, STANDARDS!$A:$A, STANDARDS!$B:$B,,0,2)</f>
        <v>North Atlantic Demerara Rise</v>
      </c>
      <c r="D19501" t="s">
        <v>2226</v>
      </c>
      <c r="E19501" t="s">
        <v>2239</v>
      </c>
      <c r="J19501">
        <v>96</v>
      </c>
      <c r="K19501">
        <v>1</v>
      </c>
      <c r="L19501" t="s">
        <v>2565</v>
      </c>
      <c r="M19501" t="s">
        <v>2453</v>
      </c>
      <c r="Q19501" s="7">
        <v>0.2</v>
      </c>
      <c r="R19501">
        <v>0.5</v>
      </c>
      <c r="S19501" s="14">
        <v>-30.3</v>
      </c>
      <c r="T19501">
        <v>0.5</v>
      </c>
      <c r="U19501" t="s">
        <v>2451</v>
      </c>
      <c r="V19501">
        <v>1</v>
      </c>
      <c r="W19501" t="s">
        <v>2565</v>
      </c>
      <c r="X19501" t="s">
        <v>2596</v>
      </c>
      <c r="AB19501" t="s">
        <v>1308</v>
      </c>
    </row>
    <row r="19502" spans="1:28" x14ac:dyDescent="0.3">
      <c r="A19502">
        <v>19734</v>
      </c>
      <c r="B19502" s="15" t="s">
        <v>2008</v>
      </c>
      <c r="C19502" t="str">
        <f>_xlfn.XLOOKUP($B19502, STANDARDS!$A:$A, STANDARDS!$B:$B,,0,2)</f>
        <v>Unknown, North Atlantic Ocean</v>
      </c>
      <c r="D19502" t="s">
        <v>2226</v>
      </c>
      <c r="E19502" t="s">
        <v>2245</v>
      </c>
      <c r="J19502">
        <v>96</v>
      </c>
      <c r="K19502">
        <v>2.5</v>
      </c>
      <c r="L19502" t="s">
        <v>2565</v>
      </c>
      <c r="M19502" t="s">
        <v>2453</v>
      </c>
      <c r="Q19502" s="7">
        <v>2.1</v>
      </c>
      <c r="R19502">
        <v>0.5</v>
      </c>
      <c r="S19502" s="14">
        <v>-31.5</v>
      </c>
      <c r="T19502">
        <v>0.5</v>
      </c>
      <c r="U19502" t="s">
        <v>2451</v>
      </c>
      <c r="V19502">
        <v>1</v>
      </c>
      <c r="W19502" t="s">
        <v>2565</v>
      </c>
      <c r="X19502" t="s">
        <v>2601</v>
      </c>
      <c r="AB19502" t="s">
        <v>1308</v>
      </c>
    </row>
    <row r="19503" spans="1:28" x14ac:dyDescent="0.3">
      <c r="A19503">
        <v>19735</v>
      </c>
      <c r="B19503" s="15" t="s">
        <v>2025</v>
      </c>
      <c r="C19503" t="str">
        <f>_xlfn.XLOOKUP($B19503, STANDARDS!$A:$A, STANDARDS!$B:$B,,0,2)</f>
        <v>Unknown, Germany</v>
      </c>
      <c r="D19503" t="s">
        <v>2156</v>
      </c>
      <c r="E19503" t="s">
        <v>2247</v>
      </c>
      <c r="J19503">
        <v>95.45</v>
      </c>
      <c r="K19503">
        <v>1.5499999999999972</v>
      </c>
      <c r="L19503" t="s">
        <v>2565</v>
      </c>
      <c r="M19503" t="s">
        <v>2453</v>
      </c>
      <c r="Q19503" s="7">
        <v>1.5</v>
      </c>
      <c r="R19503">
        <v>0.5</v>
      </c>
      <c r="S19503" s="14">
        <v>-29.4</v>
      </c>
      <c r="T19503">
        <v>0.5</v>
      </c>
      <c r="U19503" t="s">
        <v>2451</v>
      </c>
      <c r="V19503">
        <v>1</v>
      </c>
      <c r="W19503" t="s">
        <v>2565</v>
      </c>
      <c r="X19503" t="s">
        <v>2598</v>
      </c>
      <c r="AB19503" t="s">
        <v>1308</v>
      </c>
    </row>
    <row r="19504" spans="1:28" x14ac:dyDescent="0.3">
      <c r="A19504">
        <v>19736</v>
      </c>
      <c r="B19504" s="15" t="s">
        <v>2018</v>
      </c>
      <c r="C19504" t="str">
        <f>_xlfn.XLOOKUP($B19504, STANDARDS!$A:$A, STANDARDS!$B:$B,,0,2)</f>
        <v>North Atlantic Demerara Rise</v>
      </c>
      <c r="D19504" t="s">
        <v>2226</v>
      </c>
      <c r="E19504" t="s">
        <v>2239</v>
      </c>
      <c r="F19504">
        <v>5.0110999999999999</v>
      </c>
      <c r="G19504">
        <v>-53.012999999999998</v>
      </c>
      <c r="H19504">
        <v>1E-3</v>
      </c>
      <c r="I19504" t="s">
        <v>592</v>
      </c>
      <c r="J19504">
        <v>96</v>
      </c>
      <c r="K19504">
        <v>2.5</v>
      </c>
      <c r="L19504" t="s">
        <v>2565</v>
      </c>
      <c r="M19504" t="s">
        <v>2453</v>
      </c>
      <c r="Q19504" s="7">
        <v>1.5</v>
      </c>
      <c r="R19504">
        <v>0.5</v>
      </c>
      <c r="S19504" s="14">
        <v>-32</v>
      </c>
      <c r="T19504">
        <v>0.5</v>
      </c>
      <c r="U19504" t="s">
        <v>2451</v>
      </c>
      <c r="V19504">
        <v>1</v>
      </c>
      <c r="W19504" t="s">
        <v>2565</v>
      </c>
      <c r="X19504" t="s">
        <v>2602</v>
      </c>
      <c r="AB19504" t="s">
        <v>1308</v>
      </c>
    </row>
    <row r="19505" spans="1:28" x14ac:dyDescent="0.3">
      <c r="A19505">
        <v>19737</v>
      </c>
      <c r="B19505" s="15" t="s">
        <v>2018</v>
      </c>
      <c r="C19505" t="str">
        <f>_xlfn.XLOOKUP($B19505, STANDARDS!$A:$A, STANDARDS!$B:$B,,0,2)</f>
        <v>North Atlantic Demerara Rise</v>
      </c>
      <c r="D19505" t="s">
        <v>2226</v>
      </c>
      <c r="E19505" t="s">
        <v>2239</v>
      </c>
      <c r="F19505">
        <v>5.0110999999999999</v>
      </c>
      <c r="G19505">
        <v>-53.012999999999998</v>
      </c>
      <c r="H19505">
        <v>1E-3</v>
      </c>
      <c r="I19505" t="s">
        <v>592</v>
      </c>
      <c r="J19505">
        <v>96</v>
      </c>
      <c r="K19505">
        <v>2.5</v>
      </c>
      <c r="L19505" t="s">
        <v>2565</v>
      </c>
      <c r="M19505" t="s">
        <v>2453</v>
      </c>
      <c r="Q19505" s="7">
        <v>1.5</v>
      </c>
      <c r="R19505">
        <v>0.5</v>
      </c>
      <c r="S19505" s="14">
        <v>-32.299999999999997</v>
      </c>
      <c r="T19505">
        <v>0.5</v>
      </c>
      <c r="U19505" t="s">
        <v>2451</v>
      </c>
      <c r="V19505">
        <v>1</v>
      </c>
      <c r="W19505" t="s">
        <v>2565</v>
      </c>
      <c r="X19505" t="s">
        <v>2602</v>
      </c>
      <c r="AB19505" t="s">
        <v>1308</v>
      </c>
    </row>
    <row r="19506" spans="1:28" x14ac:dyDescent="0.3">
      <c r="A19506">
        <v>19738</v>
      </c>
      <c r="B19506" s="15" t="s">
        <v>2018</v>
      </c>
      <c r="C19506" t="str">
        <f>_xlfn.XLOOKUP($B19506, STANDARDS!$A:$A, STANDARDS!$B:$B,,0,2)</f>
        <v>North Atlantic Demerara Rise</v>
      </c>
      <c r="D19506" t="s">
        <v>2226</v>
      </c>
      <c r="E19506" t="s">
        <v>2239</v>
      </c>
      <c r="J19506">
        <v>96</v>
      </c>
      <c r="K19506">
        <v>2.0999999999999943</v>
      </c>
      <c r="L19506" t="s">
        <v>2565</v>
      </c>
      <c r="M19506" t="s">
        <v>2453</v>
      </c>
      <c r="Q19506" s="7">
        <v>2.1</v>
      </c>
      <c r="R19506">
        <v>0.5</v>
      </c>
      <c r="S19506" s="14">
        <v>-29.2</v>
      </c>
      <c r="T19506">
        <v>0.5</v>
      </c>
      <c r="U19506" t="s">
        <v>2451</v>
      </c>
      <c r="V19506">
        <v>1</v>
      </c>
      <c r="W19506" t="s">
        <v>2565</v>
      </c>
      <c r="X19506" t="s">
        <v>2603</v>
      </c>
      <c r="AB19506" t="s">
        <v>1308</v>
      </c>
    </row>
    <row r="19507" spans="1:28" x14ac:dyDescent="0.3">
      <c r="A19507">
        <v>19739</v>
      </c>
      <c r="B19507" s="15" t="s">
        <v>2018</v>
      </c>
      <c r="C19507" t="str">
        <f>_xlfn.XLOOKUP($B19507, STANDARDS!$A:$A, STANDARDS!$B:$B,,0,2)</f>
        <v>North Atlantic Demerara Rise</v>
      </c>
      <c r="D19507" t="s">
        <v>2226</v>
      </c>
      <c r="E19507" t="s">
        <v>2239</v>
      </c>
      <c r="J19507">
        <v>96</v>
      </c>
      <c r="K19507">
        <v>2.0999999999999943</v>
      </c>
      <c r="L19507" t="s">
        <v>2565</v>
      </c>
      <c r="M19507" t="s">
        <v>2453</v>
      </c>
      <c r="Q19507" s="7">
        <v>2.1</v>
      </c>
      <c r="R19507">
        <v>0.5</v>
      </c>
      <c r="S19507" s="14">
        <v>-30.5</v>
      </c>
      <c r="T19507">
        <v>0.5</v>
      </c>
      <c r="U19507" t="s">
        <v>2451</v>
      </c>
      <c r="V19507">
        <v>1</v>
      </c>
      <c r="W19507" t="s">
        <v>2565</v>
      </c>
      <c r="X19507" t="s">
        <v>2603</v>
      </c>
      <c r="AB19507" t="s">
        <v>1308</v>
      </c>
    </row>
    <row r="19508" spans="1:28" x14ac:dyDescent="0.3">
      <c r="A19508">
        <v>19740</v>
      </c>
      <c r="B19508" s="15" t="s">
        <v>2018</v>
      </c>
      <c r="C19508" t="str">
        <f>_xlfn.XLOOKUP($B19508, STANDARDS!$A:$A, STANDARDS!$B:$B,,0,2)</f>
        <v>North Atlantic Demerara Rise</v>
      </c>
      <c r="D19508" t="s">
        <v>2226</v>
      </c>
      <c r="E19508" t="s">
        <v>2239</v>
      </c>
      <c r="J19508">
        <v>96</v>
      </c>
      <c r="K19508">
        <v>2.0999999999999943</v>
      </c>
      <c r="L19508" t="s">
        <v>2565</v>
      </c>
      <c r="M19508" t="s">
        <v>2453</v>
      </c>
      <c r="Q19508" s="7">
        <v>2.1</v>
      </c>
      <c r="R19508">
        <v>0.5</v>
      </c>
      <c r="S19508" s="14">
        <v>-29.9</v>
      </c>
      <c r="T19508">
        <v>0.5</v>
      </c>
      <c r="U19508" t="s">
        <v>2451</v>
      </c>
      <c r="V19508">
        <v>1</v>
      </c>
      <c r="W19508" t="s">
        <v>2565</v>
      </c>
      <c r="X19508" t="s">
        <v>2603</v>
      </c>
      <c r="AB19508" t="s">
        <v>1308</v>
      </c>
    </row>
    <row r="19509" spans="1:28" x14ac:dyDescent="0.3">
      <c r="A19509">
        <v>19741</v>
      </c>
      <c r="B19509" s="15" t="s">
        <v>2021</v>
      </c>
      <c r="C19509" t="str">
        <f>_xlfn.XLOOKUP($B19509, STANDARDS!$A:$A, STANDARDS!$B:$B,,0,2)</f>
        <v>Unknown, Cape Verde</v>
      </c>
      <c r="D19509" t="s">
        <v>2241</v>
      </c>
      <c r="J19509">
        <v>96</v>
      </c>
      <c r="K19509">
        <v>2.0999999999999943</v>
      </c>
      <c r="L19509" t="s">
        <v>2565</v>
      </c>
      <c r="M19509" t="s">
        <v>2453</v>
      </c>
      <c r="Q19509" s="7">
        <v>1.5</v>
      </c>
      <c r="R19509">
        <v>0.5</v>
      </c>
      <c r="S19509" s="14">
        <v>-31.2</v>
      </c>
      <c r="T19509">
        <v>0.5</v>
      </c>
      <c r="U19509" t="s">
        <v>2451</v>
      </c>
      <c r="V19509">
        <v>1</v>
      </c>
      <c r="W19509" t="s">
        <v>2565</v>
      </c>
      <c r="X19509" t="s">
        <v>2599</v>
      </c>
      <c r="AB19509" t="s">
        <v>1308</v>
      </c>
    </row>
    <row r="19510" spans="1:28" x14ac:dyDescent="0.3">
      <c r="A19510">
        <v>19742</v>
      </c>
      <c r="B19510" s="15" t="s">
        <v>2021</v>
      </c>
      <c r="C19510" t="str">
        <f>_xlfn.XLOOKUP($B19510, STANDARDS!$A:$A, STANDARDS!$B:$B,,0,2)</f>
        <v>Unknown, Cape Verde</v>
      </c>
      <c r="D19510" t="s">
        <v>2241</v>
      </c>
      <c r="J19510">
        <v>96</v>
      </c>
      <c r="K19510">
        <v>2.0999999999999943</v>
      </c>
      <c r="L19510" t="s">
        <v>2565</v>
      </c>
      <c r="M19510" t="s">
        <v>2453</v>
      </c>
      <c r="Q19510" s="7">
        <v>1.5</v>
      </c>
      <c r="R19510">
        <v>0.5</v>
      </c>
      <c r="S19510" s="14">
        <v>-30.1</v>
      </c>
      <c r="T19510">
        <v>0.5</v>
      </c>
      <c r="U19510" t="s">
        <v>2451</v>
      </c>
      <c r="V19510">
        <v>1</v>
      </c>
      <c r="W19510" t="s">
        <v>2565</v>
      </c>
      <c r="X19510" t="s">
        <v>2599</v>
      </c>
      <c r="AB19510" t="s">
        <v>1308</v>
      </c>
    </row>
    <row r="19511" spans="1:28" x14ac:dyDescent="0.3">
      <c r="A19511">
        <v>19743</v>
      </c>
      <c r="B19511" s="15" t="s">
        <v>2024</v>
      </c>
      <c r="C19511" t="str">
        <f>_xlfn.XLOOKUP($B19511, STANDARDS!$A:$A, STANDARDS!$B:$B,,0,2)</f>
        <v>Unknown, Namibia</v>
      </c>
      <c r="D19511" t="s">
        <v>1062</v>
      </c>
      <c r="E19511" t="s">
        <v>2246</v>
      </c>
      <c r="F19511">
        <v>-12.0063</v>
      </c>
      <c r="G19511">
        <v>13.009399999999999</v>
      </c>
      <c r="H19511">
        <v>1E-4</v>
      </c>
      <c r="I19511" t="s">
        <v>592</v>
      </c>
      <c r="J19511">
        <v>96</v>
      </c>
      <c r="K19511">
        <v>2.0999999999999943</v>
      </c>
      <c r="L19511" t="s">
        <v>2565</v>
      </c>
      <c r="M19511" t="s">
        <v>2453</v>
      </c>
      <c r="Q19511" s="7">
        <v>0.01</v>
      </c>
      <c r="R19511">
        <v>0.5</v>
      </c>
      <c r="S19511" s="14">
        <v>-32.25</v>
      </c>
      <c r="T19511">
        <v>0.5</v>
      </c>
      <c r="U19511" t="s">
        <v>2451</v>
      </c>
      <c r="V19511">
        <v>1</v>
      </c>
      <c r="W19511" t="s">
        <v>2565</v>
      </c>
      <c r="X19511" t="s">
        <v>2604</v>
      </c>
      <c r="AB19511" t="s">
        <v>1308</v>
      </c>
    </row>
    <row r="19512" spans="1:28" x14ac:dyDescent="0.3">
      <c r="A19512">
        <v>19744</v>
      </c>
      <c r="B19512" s="15" t="s">
        <v>2024</v>
      </c>
      <c r="C19512" t="str">
        <f>_xlfn.XLOOKUP($B19512, STANDARDS!$A:$A, STANDARDS!$B:$B,,0,2)</f>
        <v>Unknown, Namibia</v>
      </c>
      <c r="D19512" t="s">
        <v>1062</v>
      </c>
      <c r="E19512" t="s">
        <v>2246</v>
      </c>
      <c r="F19512">
        <v>-12.0063</v>
      </c>
      <c r="G19512">
        <v>13.009399999999999</v>
      </c>
      <c r="H19512">
        <v>1E-4</v>
      </c>
      <c r="I19512" t="s">
        <v>592</v>
      </c>
      <c r="J19512">
        <v>96</v>
      </c>
      <c r="K19512">
        <v>2.0999999999999943</v>
      </c>
      <c r="L19512" t="s">
        <v>2565</v>
      </c>
      <c r="M19512" t="s">
        <v>2453</v>
      </c>
      <c r="Q19512" s="7">
        <v>0.01</v>
      </c>
      <c r="R19512">
        <v>0.5</v>
      </c>
      <c r="S19512" s="14">
        <v>-31.5</v>
      </c>
      <c r="T19512">
        <v>0.5</v>
      </c>
      <c r="U19512" t="s">
        <v>2451</v>
      </c>
      <c r="V19512">
        <v>1</v>
      </c>
      <c r="W19512" t="s">
        <v>2565</v>
      </c>
      <c r="X19512" t="s">
        <v>2604</v>
      </c>
      <c r="AB19512" t="s">
        <v>1308</v>
      </c>
    </row>
    <row r="19513" spans="1:28" x14ac:dyDescent="0.3">
      <c r="A19513">
        <v>19745</v>
      </c>
      <c r="B19513" s="15" t="s">
        <v>2020</v>
      </c>
      <c r="C19513" t="str">
        <f>_xlfn.XLOOKUP($B19513, STANDARDS!$A:$A, STANDARDS!$B:$B,,0,2)</f>
        <v>Unknown, Canada</v>
      </c>
      <c r="D19513" t="s">
        <v>517</v>
      </c>
      <c r="E19513" t="s">
        <v>1207</v>
      </c>
      <c r="J19513">
        <v>96.3</v>
      </c>
      <c r="K19513">
        <v>2.3999999999999915</v>
      </c>
      <c r="L19513" t="s">
        <v>2565</v>
      </c>
      <c r="M19513" t="s">
        <v>2453</v>
      </c>
      <c r="Q19513" s="7">
        <v>2.1</v>
      </c>
      <c r="R19513">
        <v>0.5</v>
      </c>
      <c r="S19513" s="14">
        <v>-30.6</v>
      </c>
      <c r="T19513">
        <v>0.5</v>
      </c>
      <c r="U19513" t="s">
        <v>2451</v>
      </c>
      <c r="V19513">
        <v>1</v>
      </c>
      <c r="W19513" t="s">
        <v>2565</v>
      </c>
      <c r="X19513" t="s">
        <v>2597</v>
      </c>
      <c r="AB19513" t="s">
        <v>1308</v>
      </c>
    </row>
    <row r="19514" spans="1:28" x14ac:dyDescent="0.3">
      <c r="A19514">
        <v>19746</v>
      </c>
      <c r="B19514" s="15" t="s">
        <v>2020</v>
      </c>
      <c r="C19514" t="str">
        <f>_xlfn.XLOOKUP($B19514, STANDARDS!$A:$A, STANDARDS!$B:$B,,0,2)</f>
        <v>Unknown, Canada</v>
      </c>
      <c r="D19514" t="s">
        <v>517</v>
      </c>
      <c r="E19514" t="s">
        <v>1207</v>
      </c>
      <c r="J19514">
        <v>96.7</v>
      </c>
      <c r="K19514">
        <v>2.7999999999999972</v>
      </c>
      <c r="L19514" t="s">
        <v>2565</v>
      </c>
      <c r="M19514" t="s">
        <v>2453</v>
      </c>
      <c r="Q19514" s="7">
        <v>1.19</v>
      </c>
      <c r="R19514">
        <v>0.5</v>
      </c>
      <c r="S19514" s="14">
        <v>-31.3</v>
      </c>
      <c r="T19514">
        <v>0.5</v>
      </c>
      <c r="U19514" t="s">
        <v>2451</v>
      </c>
      <c r="V19514">
        <v>1</v>
      </c>
      <c r="W19514" t="s">
        <v>2565</v>
      </c>
      <c r="X19514" t="s">
        <v>2597</v>
      </c>
      <c r="AB19514" t="s">
        <v>1308</v>
      </c>
    </row>
    <row r="19515" spans="1:28" x14ac:dyDescent="0.3">
      <c r="A19515">
        <v>19747</v>
      </c>
      <c r="B19515" s="15" t="s">
        <v>2018</v>
      </c>
      <c r="C19515" t="str">
        <f>_xlfn.XLOOKUP($B19515, STANDARDS!$A:$A, STANDARDS!$B:$B,,0,2)</f>
        <v>North Atlantic Demerara Rise</v>
      </c>
      <c r="D19515" t="s">
        <v>2226</v>
      </c>
      <c r="E19515" t="s">
        <v>2239</v>
      </c>
      <c r="J19515">
        <v>97</v>
      </c>
      <c r="K19515">
        <v>1</v>
      </c>
      <c r="L19515" t="s">
        <v>2565</v>
      </c>
      <c r="M19515" t="s">
        <v>2453</v>
      </c>
      <c r="Q19515" s="7">
        <v>0.3</v>
      </c>
      <c r="R19515">
        <v>0.5</v>
      </c>
      <c r="S19515" s="14">
        <v>-31.9</v>
      </c>
      <c r="T19515">
        <v>0.5</v>
      </c>
      <c r="U19515" t="s">
        <v>2451</v>
      </c>
      <c r="V19515">
        <v>1</v>
      </c>
      <c r="W19515" t="s">
        <v>2565</v>
      </c>
      <c r="X19515" t="s">
        <v>2596</v>
      </c>
      <c r="AB19515" t="s">
        <v>1308</v>
      </c>
    </row>
    <row r="19516" spans="1:28" x14ac:dyDescent="0.3">
      <c r="A19516">
        <v>19748</v>
      </c>
      <c r="B19516" s="15" t="s">
        <v>2018</v>
      </c>
      <c r="C19516" t="str">
        <f>_xlfn.XLOOKUP($B19516, STANDARDS!$A:$A, STANDARDS!$B:$B,,0,2)</f>
        <v>North Atlantic Demerara Rise</v>
      </c>
      <c r="D19516" t="s">
        <v>2226</v>
      </c>
      <c r="E19516" t="s">
        <v>2239</v>
      </c>
      <c r="J19516">
        <v>97</v>
      </c>
      <c r="K19516">
        <v>2.5</v>
      </c>
      <c r="L19516" t="s">
        <v>2565</v>
      </c>
      <c r="M19516" t="s">
        <v>2453</v>
      </c>
      <c r="Q19516" s="7">
        <v>0.6</v>
      </c>
      <c r="R19516">
        <v>0.5</v>
      </c>
      <c r="S19516" s="14">
        <v>-29.8</v>
      </c>
      <c r="T19516">
        <v>0.5</v>
      </c>
      <c r="U19516" t="s">
        <v>2451</v>
      </c>
      <c r="V19516">
        <v>1</v>
      </c>
      <c r="W19516" t="s">
        <v>2565</v>
      </c>
      <c r="X19516" t="s">
        <v>2596</v>
      </c>
      <c r="AB19516" t="s">
        <v>1308</v>
      </c>
    </row>
    <row r="19517" spans="1:28" x14ac:dyDescent="0.3">
      <c r="A19517">
        <v>19749</v>
      </c>
      <c r="B19517" s="15" t="s">
        <v>2008</v>
      </c>
      <c r="C19517" t="str">
        <f>_xlfn.XLOOKUP($B19517, STANDARDS!$A:$A, STANDARDS!$B:$B,,0,2)</f>
        <v>Unknown, North Atlantic Ocean</v>
      </c>
      <c r="D19517" t="s">
        <v>2226</v>
      </c>
      <c r="E19517" t="s">
        <v>2245</v>
      </c>
      <c r="J19517">
        <v>97</v>
      </c>
      <c r="K19517">
        <v>3.5</v>
      </c>
      <c r="L19517" t="s">
        <v>2565</v>
      </c>
      <c r="M19517" t="s">
        <v>2453</v>
      </c>
      <c r="Q19517" s="7">
        <v>1.1850000000000001</v>
      </c>
      <c r="R19517">
        <v>0.5</v>
      </c>
      <c r="S19517" s="14">
        <v>-31</v>
      </c>
      <c r="T19517">
        <v>0.5</v>
      </c>
      <c r="U19517" t="s">
        <v>2451</v>
      </c>
      <c r="V19517">
        <v>1</v>
      </c>
      <c r="W19517" t="s">
        <v>2565</v>
      </c>
      <c r="X19517" t="s">
        <v>2601</v>
      </c>
      <c r="AB19517" t="s">
        <v>1308</v>
      </c>
    </row>
    <row r="19518" spans="1:28" x14ac:dyDescent="0.3">
      <c r="A19518">
        <v>19750</v>
      </c>
      <c r="B19518" s="15" t="s">
        <v>2018</v>
      </c>
      <c r="C19518" t="str">
        <f>_xlfn.XLOOKUP($B19518, STANDARDS!$A:$A, STANDARDS!$B:$B,,0,2)</f>
        <v>North Atlantic Demerara Rise</v>
      </c>
      <c r="D19518" t="s">
        <v>2226</v>
      </c>
      <c r="E19518" t="s">
        <v>2239</v>
      </c>
      <c r="F19518">
        <v>5.0110999999999999</v>
      </c>
      <c r="G19518">
        <v>-53.012999999999998</v>
      </c>
      <c r="H19518">
        <v>1E-3</v>
      </c>
      <c r="I19518" t="s">
        <v>592</v>
      </c>
      <c r="J19518">
        <v>97</v>
      </c>
      <c r="K19518">
        <v>3.5</v>
      </c>
      <c r="L19518" t="s">
        <v>2565</v>
      </c>
      <c r="M19518" t="s">
        <v>2453</v>
      </c>
      <c r="Q19518" s="7">
        <v>1.5</v>
      </c>
      <c r="R19518">
        <v>0.5</v>
      </c>
      <c r="S19518" s="14">
        <v>-32.4</v>
      </c>
      <c r="T19518">
        <v>0.5</v>
      </c>
      <c r="U19518" t="s">
        <v>2451</v>
      </c>
      <c r="V19518">
        <v>1</v>
      </c>
      <c r="W19518" t="s">
        <v>2565</v>
      </c>
      <c r="X19518" t="s">
        <v>2602</v>
      </c>
      <c r="AB19518" t="s">
        <v>1308</v>
      </c>
    </row>
    <row r="19519" spans="1:28" x14ac:dyDescent="0.3">
      <c r="A19519">
        <v>19751</v>
      </c>
      <c r="B19519" s="15" t="s">
        <v>2018</v>
      </c>
      <c r="C19519" t="str">
        <f>_xlfn.XLOOKUP($B19519, STANDARDS!$A:$A, STANDARDS!$B:$B,,0,2)</f>
        <v>North Atlantic Demerara Rise</v>
      </c>
      <c r="D19519" t="s">
        <v>2226</v>
      </c>
      <c r="E19519" t="s">
        <v>2239</v>
      </c>
      <c r="J19519">
        <v>97</v>
      </c>
      <c r="K19519">
        <v>3.0999999999999943</v>
      </c>
      <c r="L19519" t="s">
        <v>2565</v>
      </c>
      <c r="M19519" t="s">
        <v>2453</v>
      </c>
      <c r="Q19519" s="7">
        <v>1.19</v>
      </c>
      <c r="R19519">
        <v>0.5</v>
      </c>
      <c r="S19519" s="14">
        <v>-30</v>
      </c>
      <c r="T19519">
        <v>0.5</v>
      </c>
      <c r="U19519" t="s">
        <v>2451</v>
      </c>
      <c r="V19519">
        <v>1</v>
      </c>
      <c r="W19519" t="s">
        <v>2565</v>
      </c>
      <c r="X19519" t="s">
        <v>2603</v>
      </c>
      <c r="AB19519" t="s">
        <v>1308</v>
      </c>
    </row>
    <row r="19520" spans="1:28" x14ac:dyDescent="0.3">
      <c r="A19520">
        <v>19752</v>
      </c>
      <c r="B19520" s="15" t="s">
        <v>2018</v>
      </c>
      <c r="C19520" t="str">
        <f>_xlfn.XLOOKUP($B19520, STANDARDS!$A:$A, STANDARDS!$B:$B,,0,2)</f>
        <v>North Atlantic Demerara Rise</v>
      </c>
      <c r="D19520" t="s">
        <v>2226</v>
      </c>
      <c r="E19520" t="s">
        <v>2239</v>
      </c>
      <c r="J19520">
        <v>97</v>
      </c>
      <c r="K19520">
        <v>3.0999999999999943</v>
      </c>
      <c r="L19520" t="s">
        <v>2565</v>
      </c>
      <c r="M19520" t="s">
        <v>2453</v>
      </c>
      <c r="Q19520" s="7">
        <v>1.19</v>
      </c>
      <c r="R19520">
        <v>0.5</v>
      </c>
      <c r="S19520" s="14">
        <v>-30.1</v>
      </c>
      <c r="T19520">
        <v>0.5</v>
      </c>
      <c r="U19520" t="s">
        <v>2451</v>
      </c>
      <c r="V19520">
        <v>1</v>
      </c>
      <c r="W19520" t="s">
        <v>2565</v>
      </c>
      <c r="X19520" t="s">
        <v>2603</v>
      </c>
      <c r="AB19520" t="s">
        <v>1308</v>
      </c>
    </row>
    <row r="19521" spans="1:28" x14ac:dyDescent="0.3">
      <c r="A19521">
        <v>19753</v>
      </c>
      <c r="B19521" s="15" t="s">
        <v>2018</v>
      </c>
      <c r="C19521" t="str">
        <f>_xlfn.XLOOKUP($B19521, STANDARDS!$A:$A, STANDARDS!$B:$B,,0,2)</f>
        <v>North Atlantic Demerara Rise</v>
      </c>
      <c r="D19521" t="s">
        <v>2226</v>
      </c>
      <c r="E19521" t="s">
        <v>2239</v>
      </c>
      <c r="J19521">
        <v>97</v>
      </c>
      <c r="K19521">
        <v>3.0999999999999943</v>
      </c>
      <c r="L19521" t="s">
        <v>2565</v>
      </c>
      <c r="M19521" t="s">
        <v>2453</v>
      </c>
      <c r="Q19521" s="7">
        <v>1.19</v>
      </c>
      <c r="R19521">
        <v>0.5</v>
      </c>
      <c r="S19521" s="14">
        <v>-31.3</v>
      </c>
      <c r="T19521">
        <v>0.5</v>
      </c>
      <c r="U19521" t="s">
        <v>2451</v>
      </c>
      <c r="V19521">
        <v>1</v>
      </c>
      <c r="W19521" t="s">
        <v>2565</v>
      </c>
      <c r="X19521" t="s">
        <v>2603</v>
      </c>
      <c r="AB19521" t="s">
        <v>1308</v>
      </c>
    </row>
    <row r="19522" spans="1:28" x14ac:dyDescent="0.3">
      <c r="A19522">
        <v>19754</v>
      </c>
      <c r="B19522" s="15" t="s">
        <v>2018</v>
      </c>
      <c r="C19522" t="str">
        <f>_xlfn.XLOOKUP($B19522, STANDARDS!$A:$A, STANDARDS!$B:$B,,0,2)</f>
        <v>North Atlantic Demerara Rise</v>
      </c>
      <c r="D19522" t="s">
        <v>2226</v>
      </c>
      <c r="E19522" t="s">
        <v>2239</v>
      </c>
      <c r="J19522">
        <v>97</v>
      </c>
      <c r="K19522">
        <v>3.0999999999999943</v>
      </c>
      <c r="L19522" t="s">
        <v>2565</v>
      </c>
      <c r="M19522" t="s">
        <v>2453</v>
      </c>
      <c r="Q19522" s="7">
        <v>1.19</v>
      </c>
      <c r="R19522">
        <v>0.5</v>
      </c>
      <c r="S19522" s="14">
        <v>-31.7</v>
      </c>
      <c r="T19522">
        <v>0.5</v>
      </c>
      <c r="U19522" t="s">
        <v>2451</v>
      </c>
      <c r="V19522">
        <v>1</v>
      </c>
      <c r="W19522" t="s">
        <v>2565</v>
      </c>
      <c r="X19522" t="s">
        <v>2603</v>
      </c>
      <c r="AB19522" t="s">
        <v>1308</v>
      </c>
    </row>
    <row r="19523" spans="1:28" x14ac:dyDescent="0.3">
      <c r="A19523">
        <v>19755</v>
      </c>
      <c r="B19523" s="15" t="s">
        <v>2021</v>
      </c>
      <c r="C19523" t="str">
        <f>_xlfn.XLOOKUP($B19523, STANDARDS!$A:$A, STANDARDS!$B:$B,,0,2)</f>
        <v>Unknown, Cape Verde</v>
      </c>
      <c r="D19523" t="s">
        <v>2241</v>
      </c>
      <c r="J19523">
        <v>97</v>
      </c>
      <c r="K19523">
        <v>3.0999999999999943</v>
      </c>
      <c r="L19523" t="s">
        <v>2565</v>
      </c>
      <c r="M19523" t="s">
        <v>2453</v>
      </c>
      <c r="Q19523" s="7">
        <v>1.5</v>
      </c>
      <c r="R19523">
        <v>0.5</v>
      </c>
      <c r="S19523" s="14">
        <v>-30.2</v>
      </c>
      <c r="T19523">
        <v>0.5</v>
      </c>
      <c r="U19523" t="s">
        <v>2451</v>
      </c>
      <c r="V19523">
        <v>1</v>
      </c>
      <c r="W19523" t="s">
        <v>2565</v>
      </c>
      <c r="X19523" t="s">
        <v>2599</v>
      </c>
      <c r="AB19523" t="s">
        <v>1308</v>
      </c>
    </row>
    <row r="19524" spans="1:28" x14ac:dyDescent="0.3">
      <c r="A19524">
        <v>19756</v>
      </c>
      <c r="B19524" s="15" t="s">
        <v>2024</v>
      </c>
      <c r="C19524" t="str">
        <f>_xlfn.XLOOKUP($B19524, STANDARDS!$A:$A, STANDARDS!$B:$B,,0,2)</f>
        <v>Unknown, Namibia</v>
      </c>
      <c r="D19524" t="s">
        <v>1062</v>
      </c>
      <c r="E19524" t="s">
        <v>2246</v>
      </c>
      <c r="F19524">
        <v>15.0023</v>
      </c>
      <c r="G19524">
        <v>-23.003399999999999</v>
      </c>
      <c r="H19524">
        <v>1E-4</v>
      </c>
      <c r="I19524" t="s">
        <v>592</v>
      </c>
      <c r="J19524">
        <v>97</v>
      </c>
      <c r="K19524">
        <v>3.0999999999999943</v>
      </c>
      <c r="L19524" t="s">
        <v>2565</v>
      </c>
      <c r="M19524" t="s">
        <v>2453</v>
      </c>
      <c r="Q19524" s="7">
        <v>0.17</v>
      </c>
      <c r="R19524">
        <v>0.5</v>
      </c>
      <c r="S19524" s="14">
        <v>-31.75</v>
      </c>
      <c r="T19524">
        <v>0.5</v>
      </c>
      <c r="U19524" t="s">
        <v>2451</v>
      </c>
      <c r="V19524">
        <v>1</v>
      </c>
      <c r="W19524" t="s">
        <v>2565</v>
      </c>
      <c r="X19524" t="s">
        <v>2604</v>
      </c>
      <c r="AB19524" t="s">
        <v>1308</v>
      </c>
    </row>
    <row r="19525" spans="1:28" x14ac:dyDescent="0.3">
      <c r="A19525">
        <v>19757</v>
      </c>
      <c r="B19525" s="15" t="s">
        <v>2024</v>
      </c>
      <c r="C19525" t="str">
        <f>_xlfn.XLOOKUP($B19525, STANDARDS!$A:$A, STANDARDS!$B:$B,,0,2)</f>
        <v>Unknown, Namibia</v>
      </c>
      <c r="D19525" t="s">
        <v>1062</v>
      </c>
      <c r="E19525" t="s">
        <v>2246</v>
      </c>
      <c r="F19525">
        <v>-12.0063</v>
      </c>
      <c r="G19525">
        <v>13.009399999999999</v>
      </c>
      <c r="H19525">
        <v>1E-4</v>
      </c>
      <c r="I19525" t="s">
        <v>592</v>
      </c>
      <c r="J19525">
        <v>97</v>
      </c>
      <c r="K19525">
        <v>3.0999999999999943</v>
      </c>
      <c r="L19525" t="s">
        <v>2565</v>
      </c>
      <c r="M19525" t="s">
        <v>2453</v>
      </c>
      <c r="Q19525" s="7">
        <v>0.17</v>
      </c>
      <c r="R19525">
        <v>0.5</v>
      </c>
      <c r="S19525" s="14">
        <v>-31.75</v>
      </c>
      <c r="T19525">
        <v>0.5</v>
      </c>
      <c r="U19525" t="s">
        <v>2451</v>
      </c>
      <c r="V19525">
        <v>1</v>
      </c>
      <c r="W19525" t="s">
        <v>2565</v>
      </c>
      <c r="X19525" t="s">
        <v>2604</v>
      </c>
      <c r="AB19525" t="s">
        <v>1308</v>
      </c>
    </row>
    <row r="19526" spans="1:28" x14ac:dyDescent="0.3">
      <c r="A19526">
        <v>19758</v>
      </c>
      <c r="B19526" s="15" t="s">
        <v>2019</v>
      </c>
      <c r="C19526" t="str">
        <f>_xlfn.XLOOKUP($B19526, STANDARDS!$A:$A, STANDARDS!$B:$B,,0,2)</f>
        <v>Unknown, Middle East</v>
      </c>
      <c r="D19526" t="s">
        <v>2240</v>
      </c>
      <c r="J19526">
        <v>97</v>
      </c>
      <c r="K19526">
        <v>3.0999999999999943</v>
      </c>
      <c r="L19526" t="s">
        <v>2565</v>
      </c>
      <c r="M19526" t="s">
        <v>2452</v>
      </c>
      <c r="Q19526" s="7">
        <v>3</v>
      </c>
      <c r="R19526">
        <v>0.5</v>
      </c>
      <c r="S19526" s="14">
        <v>-28.33</v>
      </c>
      <c r="T19526">
        <v>0.5</v>
      </c>
      <c r="U19526" t="s">
        <v>2451</v>
      </c>
      <c r="V19526">
        <v>1</v>
      </c>
      <c r="W19526" t="s">
        <v>2565</v>
      </c>
      <c r="X19526" t="s">
        <v>2605</v>
      </c>
      <c r="AB19526" t="s">
        <v>1308</v>
      </c>
    </row>
    <row r="19527" spans="1:28" x14ac:dyDescent="0.3">
      <c r="A19527">
        <v>19759</v>
      </c>
      <c r="B19527" s="15" t="s">
        <v>2018</v>
      </c>
      <c r="C19527" t="str">
        <f>_xlfn.XLOOKUP($B19527, STANDARDS!$A:$A, STANDARDS!$B:$B,,0,2)</f>
        <v>North Atlantic Demerara Rise</v>
      </c>
      <c r="D19527" t="s">
        <v>2226</v>
      </c>
      <c r="E19527" t="s">
        <v>2239</v>
      </c>
      <c r="J19527">
        <v>99</v>
      </c>
      <c r="K19527">
        <v>1</v>
      </c>
      <c r="L19527" t="s">
        <v>2565</v>
      </c>
      <c r="M19527" t="s">
        <v>2453</v>
      </c>
      <c r="Q19527" s="7">
        <v>-0.6</v>
      </c>
      <c r="R19527">
        <v>0.5</v>
      </c>
      <c r="S19527" s="14">
        <v>-30.1</v>
      </c>
      <c r="T19527">
        <v>0.5</v>
      </c>
      <c r="U19527" t="s">
        <v>2451</v>
      </c>
      <c r="V19527">
        <v>1</v>
      </c>
      <c r="W19527" t="s">
        <v>2565</v>
      </c>
      <c r="X19527" t="s">
        <v>2596</v>
      </c>
      <c r="AB19527" t="s">
        <v>1308</v>
      </c>
    </row>
    <row r="19528" spans="1:28" x14ac:dyDescent="0.3">
      <c r="A19528">
        <v>19760</v>
      </c>
      <c r="B19528" s="15" t="s">
        <v>2016</v>
      </c>
      <c r="C19528" t="str">
        <f>_xlfn.XLOOKUP($B19528, STANDARDS!$A:$A, STANDARDS!$B:$B,,0,2)</f>
        <v>Unknown, Iran</v>
      </c>
      <c r="D19528" t="s">
        <v>2236</v>
      </c>
      <c r="E19528" t="s">
        <v>2237</v>
      </c>
      <c r="F19528">
        <v>28.0154</v>
      </c>
      <c r="G19528">
        <v>50.0137</v>
      </c>
      <c r="H19528">
        <v>1E-4</v>
      </c>
      <c r="I19528" t="s">
        <v>592</v>
      </c>
      <c r="J19528">
        <v>102</v>
      </c>
      <c r="K19528">
        <v>3</v>
      </c>
      <c r="L19528" t="s">
        <v>2565</v>
      </c>
      <c r="M19528" t="s">
        <v>2452</v>
      </c>
      <c r="Q19528" s="7">
        <v>2.7</v>
      </c>
      <c r="R19528">
        <v>0.5</v>
      </c>
      <c r="S19528" s="14">
        <v>-30.1</v>
      </c>
      <c r="T19528">
        <v>0.5</v>
      </c>
      <c r="U19528" t="s">
        <v>2451</v>
      </c>
      <c r="V19528">
        <v>1</v>
      </c>
      <c r="W19528" t="s">
        <v>2565</v>
      </c>
      <c r="X19528" t="s">
        <v>2594</v>
      </c>
      <c r="AB19528" t="s">
        <v>1308</v>
      </c>
    </row>
    <row r="19529" spans="1:28" x14ac:dyDescent="0.3">
      <c r="A19529">
        <v>19761</v>
      </c>
      <c r="B19529" s="15" t="s">
        <v>2016</v>
      </c>
      <c r="C19529" t="str">
        <f>_xlfn.XLOOKUP($B19529, STANDARDS!$A:$A, STANDARDS!$B:$B,,0,2)</f>
        <v>Unknown, Iran</v>
      </c>
      <c r="D19529" t="s">
        <v>2236</v>
      </c>
      <c r="E19529" t="s">
        <v>2237</v>
      </c>
      <c r="F19529">
        <v>28.0154</v>
      </c>
      <c r="G19529">
        <v>50.0137</v>
      </c>
      <c r="H19529">
        <v>1E-4</v>
      </c>
      <c r="I19529" t="s">
        <v>592</v>
      </c>
      <c r="J19529">
        <v>102</v>
      </c>
      <c r="K19529">
        <v>3</v>
      </c>
      <c r="L19529" t="s">
        <v>2565</v>
      </c>
      <c r="M19529" t="s">
        <v>2452</v>
      </c>
      <c r="Q19529" s="7">
        <v>2.7</v>
      </c>
      <c r="R19529">
        <v>0.5</v>
      </c>
      <c r="S19529" s="14">
        <v>-28.9</v>
      </c>
      <c r="T19529">
        <v>0.5</v>
      </c>
      <c r="U19529" t="s">
        <v>2451</v>
      </c>
      <c r="V19529">
        <v>1</v>
      </c>
      <c r="W19529" t="s">
        <v>2565</v>
      </c>
      <c r="X19529" t="s">
        <v>2594</v>
      </c>
      <c r="AB19529" t="s">
        <v>1308</v>
      </c>
    </row>
    <row r="19530" spans="1:28" x14ac:dyDescent="0.3">
      <c r="A19530">
        <v>19762</v>
      </c>
      <c r="B19530" s="15" t="s">
        <v>2008</v>
      </c>
      <c r="C19530" t="str">
        <f>_xlfn.XLOOKUP($B19530, STANDARDS!$A:$A, STANDARDS!$B:$B,,0,2)</f>
        <v>Unknown, North Atlantic Ocean</v>
      </c>
      <c r="D19530" t="s">
        <v>2226</v>
      </c>
      <c r="E19530" t="s">
        <v>2248</v>
      </c>
      <c r="J19530">
        <v>111</v>
      </c>
      <c r="K19530">
        <v>2</v>
      </c>
      <c r="L19530" t="s">
        <v>2565</v>
      </c>
      <c r="M19530" t="s">
        <v>2453</v>
      </c>
      <c r="Q19530" s="7">
        <v>2.8</v>
      </c>
      <c r="R19530">
        <v>0.5</v>
      </c>
      <c r="S19530" s="14">
        <v>-29.8</v>
      </c>
      <c r="T19530">
        <v>0.5</v>
      </c>
      <c r="U19530" t="s">
        <v>2451</v>
      </c>
      <c r="V19530">
        <v>1</v>
      </c>
      <c r="W19530" t="s">
        <v>2565</v>
      </c>
      <c r="X19530" t="s">
        <v>2606</v>
      </c>
      <c r="AB19530" t="s">
        <v>1308</v>
      </c>
    </row>
    <row r="19531" spans="1:28" x14ac:dyDescent="0.3">
      <c r="A19531">
        <v>19763</v>
      </c>
      <c r="B19531" s="15" t="s">
        <v>2008</v>
      </c>
      <c r="C19531" t="str">
        <f>_xlfn.XLOOKUP($B19531, STANDARDS!$A:$A, STANDARDS!$B:$B,,0,2)</f>
        <v>Unknown, North Atlantic Ocean</v>
      </c>
      <c r="D19531" t="s">
        <v>2226</v>
      </c>
      <c r="E19531" t="s">
        <v>2248</v>
      </c>
      <c r="J19531">
        <v>115</v>
      </c>
      <c r="K19531">
        <v>1.2000000000000028</v>
      </c>
      <c r="L19531" t="s">
        <v>2565</v>
      </c>
      <c r="M19531" t="s">
        <v>2453</v>
      </c>
      <c r="Q19531" s="7">
        <v>3</v>
      </c>
      <c r="R19531">
        <v>0.5</v>
      </c>
      <c r="S19531" s="14">
        <v>-28.2</v>
      </c>
      <c r="T19531">
        <v>0.5</v>
      </c>
      <c r="U19531" t="s">
        <v>2451</v>
      </c>
      <c r="V19531">
        <v>1</v>
      </c>
      <c r="W19531" t="s">
        <v>2565</v>
      </c>
      <c r="X19531" t="s">
        <v>2606</v>
      </c>
      <c r="AB19531" t="s">
        <v>1308</v>
      </c>
    </row>
    <row r="19532" spans="1:28" x14ac:dyDescent="0.3">
      <c r="A19532">
        <v>19764</v>
      </c>
      <c r="B19532" s="15" t="s">
        <v>2026</v>
      </c>
      <c r="C19532" t="str">
        <f>_xlfn.XLOOKUP($B19532, STANDARDS!$A:$A, STANDARDS!$B:$B,,0,2)</f>
        <v>Vigla Shale</v>
      </c>
      <c r="D19532" t="s">
        <v>2249</v>
      </c>
      <c r="E19532" t="s">
        <v>2250</v>
      </c>
      <c r="F19532">
        <v>39.010399999999997</v>
      </c>
      <c r="G19532">
        <v>19.0154</v>
      </c>
      <c r="H19532">
        <v>1E-4</v>
      </c>
      <c r="I19532" t="s">
        <v>592</v>
      </c>
      <c r="J19532">
        <v>115</v>
      </c>
      <c r="K19532">
        <v>2</v>
      </c>
      <c r="L19532" t="s">
        <v>2565</v>
      </c>
      <c r="M19532" t="s">
        <v>2453</v>
      </c>
      <c r="Q19532" s="7">
        <v>2.23</v>
      </c>
      <c r="R19532">
        <v>0.5</v>
      </c>
      <c r="S19532" s="14">
        <v>-32</v>
      </c>
      <c r="T19532">
        <v>0.5</v>
      </c>
      <c r="U19532" t="s">
        <v>2451</v>
      </c>
      <c r="V19532">
        <v>1</v>
      </c>
      <c r="W19532" t="s">
        <v>2565</v>
      </c>
      <c r="X19532" t="s">
        <v>2600</v>
      </c>
      <c r="AB19532" t="s">
        <v>1308</v>
      </c>
    </row>
    <row r="19533" spans="1:28" x14ac:dyDescent="0.3">
      <c r="A19533">
        <v>19765</v>
      </c>
      <c r="B19533" s="15" t="s">
        <v>2026</v>
      </c>
      <c r="C19533" t="str">
        <f>_xlfn.XLOOKUP($B19533, STANDARDS!$A:$A, STANDARDS!$B:$B,,0,2)</f>
        <v>Vigla Shale</v>
      </c>
      <c r="D19533" t="s">
        <v>2249</v>
      </c>
      <c r="E19533" t="s">
        <v>2250</v>
      </c>
      <c r="F19533">
        <v>39.010399999999997</v>
      </c>
      <c r="G19533">
        <v>19.0154</v>
      </c>
      <c r="H19533">
        <v>1E-4</v>
      </c>
      <c r="I19533" t="s">
        <v>592</v>
      </c>
      <c r="J19533">
        <v>116</v>
      </c>
      <c r="K19533">
        <v>3</v>
      </c>
      <c r="L19533" t="s">
        <v>2565</v>
      </c>
      <c r="M19533" t="s">
        <v>2453</v>
      </c>
      <c r="Q19533" s="7">
        <v>2.61</v>
      </c>
      <c r="R19533">
        <v>0.5</v>
      </c>
      <c r="S19533" s="14">
        <v>-32.799999999999997</v>
      </c>
      <c r="T19533">
        <v>0.5</v>
      </c>
      <c r="U19533" t="s">
        <v>2451</v>
      </c>
      <c r="V19533">
        <v>1</v>
      </c>
      <c r="W19533" t="s">
        <v>2565</v>
      </c>
      <c r="X19533" t="s">
        <v>2600</v>
      </c>
      <c r="AB19533" t="s">
        <v>1308</v>
      </c>
    </row>
    <row r="19534" spans="1:28" x14ac:dyDescent="0.3">
      <c r="A19534">
        <v>19766</v>
      </c>
      <c r="B19534" s="15" t="s">
        <v>2026</v>
      </c>
      <c r="C19534" t="str">
        <f>_xlfn.XLOOKUP($B19534, STANDARDS!$A:$A, STANDARDS!$B:$B,,0,2)</f>
        <v>Vigla Shale</v>
      </c>
      <c r="D19534" t="s">
        <v>2249</v>
      </c>
      <c r="E19534" t="s">
        <v>2250</v>
      </c>
      <c r="F19534">
        <v>39.010399999999997</v>
      </c>
      <c r="G19534">
        <v>19.0154</v>
      </c>
      <c r="H19534">
        <v>1E-4</v>
      </c>
      <c r="I19534" t="s">
        <v>592</v>
      </c>
      <c r="J19534">
        <v>116</v>
      </c>
      <c r="K19534">
        <v>2</v>
      </c>
      <c r="L19534" t="s">
        <v>2565</v>
      </c>
      <c r="M19534" t="s">
        <v>2453</v>
      </c>
      <c r="Q19534" s="7">
        <v>2.2400000000000002</v>
      </c>
      <c r="R19534">
        <v>0.5</v>
      </c>
      <c r="S19534" s="14">
        <v>-33</v>
      </c>
      <c r="T19534">
        <v>0.5</v>
      </c>
      <c r="U19534" t="s">
        <v>2451</v>
      </c>
      <c r="V19534">
        <v>1</v>
      </c>
      <c r="W19534" t="s">
        <v>2565</v>
      </c>
      <c r="X19534" t="s">
        <v>2600</v>
      </c>
      <c r="AB19534" t="s">
        <v>1308</v>
      </c>
    </row>
    <row r="19535" spans="1:28" x14ac:dyDescent="0.3">
      <c r="A19535">
        <v>19767</v>
      </c>
      <c r="B19535" s="15" t="s">
        <v>2026</v>
      </c>
      <c r="C19535" t="str">
        <f>_xlfn.XLOOKUP($B19535, STANDARDS!$A:$A, STANDARDS!$B:$B,,0,2)</f>
        <v>Vigla Shale</v>
      </c>
      <c r="D19535" t="s">
        <v>2249</v>
      </c>
      <c r="E19535" t="s">
        <v>2250</v>
      </c>
      <c r="F19535">
        <v>39.010399999999997</v>
      </c>
      <c r="G19535">
        <v>19.0154</v>
      </c>
      <c r="H19535">
        <v>1E-4</v>
      </c>
      <c r="I19535" t="s">
        <v>592</v>
      </c>
      <c r="J19535">
        <v>116</v>
      </c>
      <c r="K19535">
        <v>1</v>
      </c>
      <c r="L19535" t="s">
        <v>2565</v>
      </c>
      <c r="M19535" t="s">
        <v>2453</v>
      </c>
      <c r="Q19535" s="7">
        <v>2.57</v>
      </c>
      <c r="R19535">
        <v>0.5</v>
      </c>
      <c r="S19535" s="14">
        <v>-32.5</v>
      </c>
      <c r="T19535">
        <v>0.5</v>
      </c>
      <c r="U19535" t="s">
        <v>2451</v>
      </c>
      <c r="V19535">
        <v>1</v>
      </c>
      <c r="W19535" t="s">
        <v>2565</v>
      </c>
      <c r="X19535" t="s">
        <v>2600</v>
      </c>
      <c r="AB19535" t="s">
        <v>1308</v>
      </c>
    </row>
    <row r="19536" spans="1:28" x14ac:dyDescent="0.3">
      <c r="A19536">
        <v>19768</v>
      </c>
      <c r="B19536" s="15" t="s">
        <v>2008</v>
      </c>
      <c r="C19536" t="str">
        <f>_xlfn.XLOOKUP($B19536, STANDARDS!$A:$A, STANDARDS!$B:$B,,0,2)</f>
        <v>Unknown, North Atlantic Ocean</v>
      </c>
      <c r="D19536" t="s">
        <v>2226</v>
      </c>
      <c r="E19536" t="s">
        <v>2248</v>
      </c>
      <c r="J19536">
        <v>117</v>
      </c>
      <c r="K19536">
        <v>1</v>
      </c>
      <c r="L19536" t="s">
        <v>2565</v>
      </c>
      <c r="M19536" t="s">
        <v>2453</v>
      </c>
      <c r="Q19536" s="7">
        <v>3.1</v>
      </c>
      <c r="R19536">
        <v>0.5</v>
      </c>
      <c r="S19536" s="14">
        <v>-27.5</v>
      </c>
      <c r="T19536">
        <v>0.5</v>
      </c>
      <c r="U19536" t="s">
        <v>2451</v>
      </c>
      <c r="V19536">
        <v>1</v>
      </c>
      <c r="W19536" t="s">
        <v>2565</v>
      </c>
      <c r="X19536" t="s">
        <v>2606</v>
      </c>
      <c r="AB19536" t="s">
        <v>1308</v>
      </c>
    </row>
    <row r="19537" spans="1:28" x14ac:dyDescent="0.3">
      <c r="A19537">
        <v>19769</v>
      </c>
      <c r="B19537" s="15" t="s">
        <v>2026</v>
      </c>
      <c r="C19537" t="str">
        <f>_xlfn.XLOOKUP($B19537, STANDARDS!$A:$A, STANDARDS!$B:$B,,0,2)</f>
        <v>Vigla Shale</v>
      </c>
      <c r="D19537" t="s">
        <v>2249</v>
      </c>
      <c r="E19537" t="s">
        <v>2250</v>
      </c>
      <c r="F19537">
        <v>39.010399999999997</v>
      </c>
      <c r="G19537">
        <v>19.0154</v>
      </c>
      <c r="H19537">
        <v>1E-4</v>
      </c>
      <c r="I19537" t="s">
        <v>592</v>
      </c>
      <c r="J19537">
        <v>117</v>
      </c>
      <c r="K19537">
        <v>1</v>
      </c>
      <c r="L19537" t="s">
        <v>2565</v>
      </c>
      <c r="M19537" t="s">
        <v>2453</v>
      </c>
      <c r="Q19537" s="7">
        <v>2.2000000000000002</v>
      </c>
      <c r="R19537">
        <v>0.5</v>
      </c>
      <c r="S19537" s="14">
        <v>-33</v>
      </c>
      <c r="T19537">
        <v>0.5</v>
      </c>
      <c r="U19537" t="s">
        <v>2451</v>
      </c>
      <c r="V19537">
        <v>1</v>
      </c>
      <c r="W19537" t="s">
        <v>2565</v>
      </c>
      <c r="X19537" t="s">
        <v>2600</v>
      </c>
      <c r="AB19537" t="s">
        <v>1308</v>
      </c>
    </row>
    <row r="19538" spans="1:28" x14ac:dyDescent="0.3">
      <c r="A19538">
        <v>19770</v>
      </c>
      <c r="B19538" s="15" t="s">
        <v>2026</v>
      </c>
      <c r="C19538" t="str">
        <f>_xlfn.XLOOKUP($B19538, STANDARDS!$A:$A, STANDARDS!$B:$B,,0,2)</f>
        <v>Vigla Shale</v>
      </c>
      <c r="D19538" t="s">
        <v>2249</v>
      </c>
      <c r="E19538" t="s">
        <v>2250</v>
      </c>
      <c r="F19538">
        <v>39.010399999999997</v>
      </c>
      <c r="G19538">
        <v>19.0154</v>
      </c>
      <c r="H19538">
        <v>1E-4</v>
      </c>
      <c r="I19538" t="s">
        <v>592</v>
      </c>
      <c r="J19538">
        <v>117</v>
      </c>
      <c r="K19538">
        <v>1</v>
      </c>
      <c r="L19538" t="s">
        <v>2565</v>
      </c>
      <c r="M19538" t="s">
        <v>2453</v>
      </c>
      <c r="Q19538" s="7">
        <v>2.15</v>
      </c>
      <c r="R19538">
        <v>0.5</v>
      </c>
      <c r="S19538" s="14">
        <v>-33.4</v>
      </c>
      <c r="T19538">
        <v>0.5</v>
      </c>
      <c r="U19538" t="s">
        <v>2451</v>
      </c>
      <c r="V19538">
        <v>1</v>
      </c>
      <c r="W19538" t="s">
        <v>2565</v>
      </c>
      <c r="X19538" t="s">
        <v>2600</v>
      </c>
      <c r="AB19538" t="s">
        <v>1308</v>
      </c>
    </row>
    <row r="19539" spans="1:28" x14ac:dyDescent="0.3">
      <c r="A19539">
        <v>19771</v>
      </c>
      <c r="B19539" s="15" t="s">
        <v>2008</v>
      </c>
      <c r="C19539" t="str">
        <f>_xlfn.XLOOKUP($B19539, STANDARDS!$A:$A, STANDARDS!$B:$B,,0,2)</f>
        <v>Unknown, North Atlantic Ocean</v>
      </c>
      <c r="D19539" t="s">
        <v>2226</v>
      </c>
      <c r="E19539" t="s">
        <v>2248</v>
      </c>
      <c r="J19539">
        <v>118</v>
      </c>
      <c r="K19539">
        <v>2</v>
      </c>
      <c r="L19539" t="s">
        <v>2565</v>
      </c>
      <c r="M19539" t="s">
        <v>2453</v>
      </c>
      <c r="Q19539" s="7">
        <v>3.2</v>
      </c>
      <c r="R19539">
        <v>0.5</v>
      </c>
      <c r="S19539" s="14">
        <v>-29.9</v>
      </c>
      <c r="T19539">
        <v>0.5</v>
      </c>
      <c r="U19539" t="s">
        <v>2451</v>
      </c>
      <c r="V19539">
        <v>1</v>
      </c>
      <c r="W19539" t="s">
        <v>2565</v>
      </c>
      <c r="X19539" t="s">
        <v>2606</v>
      </c>
      <c r="AB19539" t="s">
        <v>1308</v>
      </c>
    </row>
    <row r="19540" spans="1:28" x14ac:dyDescent="0.3">
      <c r="A19540">
        <v>19772</v>
      </c>
      <c r="B19540" s="15" t="s">
        <v>2026</v>
      </c>
      <c r="C19540" t="str">
        <f>_xlfn.XLOOKUP($B19540, STANDARDS!$A:$A, STANDARDS!$B:$B,,0,2)</f>
        <v>Vigla Shale</v>
      </c>
      <c r="D19540" t="s">
        <v>2249</v>
      </c>
      <c r="E19540" t="s">
        <v>2250</v>
      </c>
      <c r="F19540">
        <v>39.010399999999997</v>
      </c>
      <c r="G19540">
        <v>19.0154</v>
      </c>
      <c r="H19540">
        <v>1E-4</v>
      </c>
      <c r="I19540" t="s">
        <v>592</v>
      </c>
      <c r="J19540">
        <v>120</v>
      </c>
      <c r="K19540">
        <v>1</v>
      </c>
      <c r="L19540" t="s">
        <v>2565</v>
      </c>
      <c r="M19540" t="s">
        <v>2453</v>
      </c>
      <c r="Q19540" s="7">
        <v>2.2799999999999998</v>
      </c>
      <c r="R19540">
        <v>0.5</v>
      </c>
      <c r="S19540" s="14">
        <v>-32.200000000000003</v>
      </c>
      <c r="T19540">
        <v>0.5</v>
      </c>
      <c r="U19540" t="s">
        <v>2451</v>
      </c>
      <c r="V19540">
        <v>1</v>
      </c>
      <c r="W19540" t="s">
        <v>2565</v>
      </c>
      <c r="X19540" t="s">
        <v>2600</v>
      </c>
      <c r="AB19540" t="s">
        <v>1308</v>
      </c>
    </row>
    <row r="19541" spans="1:28" x14ac:dyDescent="0.3">
      <c r="A19541">
        <v>19773</v>
      </c>
      <c r="B19541" s="15" t="s">
        <v>2016</v>
      </c>
      <c r="C19541" t="str">
        <f>_xlfn.XLOOKUP($B19541, STANDARDS!$A:$A, STANDARDS!$B:$B,,0,2)</f>
        <v>Unknown, Iran</v>
      </c>
      <c r="D19541" t="s">
        <v>2236</v>
      </c>
      <c r="E19541" t="s">
        <v>2237</v>
      </c>
      <c r="F19541">
        <v>28.0154</v>
      </c>
      <c r="G19541">
        <v>50.0137</v>
      </c>
      <c r="H19541">
        <v>1E-4</v>
      </c>
      <c r="I19541" t="s">
        <v>592</v>
      </c>
      <c r="J19541">
        <v>122</v>
      </c>
      <c r="K19541">
        <v>4</v>
      </c>
      <c r="L19541" t="s">
        <v>2565</v>
      </c>
      <c r="M19541" t="s">
        <v>2452</v>
      </c>
      <c r="Q19541" s="7">
        <v>2</v>
      </c>
      <c r="R19541">
        <v>0.5</v>
      </c>
      <c r="S19541" s="14">
        <v>-29.6</v>
      </c>
      <c r="T19541">
        <v>0.5</v>
      </c>
      <c r="U19541" t="s">
        <v>2451</v>
      </c>
      <c r="V19541">
        <v>1</v>
      </c>
      <c r="W19541" t="s">
        <v>2565</v>
      </c>
      <c r="X19541" t="s">
        <v>2594</v>
      </c>
      <c r="AB19541" t="s">
        <v>1308</v>
      </c>
    </row>
    <row r="19542" spans="1:28" x14ac:dyDescent="0.3">
      <c r="A19542">
        <v>19774</v>
      </c>
      <c r="B19542" s="15" t="s">
        <v>2016</v>
      </c>
      <c r="C19542" t="str">
        <f>_xlfn.XLOOKUP($B19542, STANDARDS!$A:$A, STANDARDS!$B:$B,,0,2)</f>
        <v>Unknown, Iran</v>
      </c>
      <c r="D19542" t="s">
        <v>2236</v>
      </c>
      <c r="E19542" t="s">
        <v>2237</v>
      </c>
      <c r="F19542">
        <v>28.0154</v>
      </c>
      <c r="G19542">
        <v>50.0137</v>
      </c>
      <c r="H19542">
        <v>1E-4</v>
      </c>
      <c r="I19542" t="s">
        <v>592</v>
      </c>
      <c r="J19542">
        <v>122</v>
      </c>
      <c r="K19542">
        <v>4</v>
      </c>
      <c r="L19542" t="s">
        <v>2565</v>
      </c>
      <c r="M19542" t="s">
        <v>2452</v>
      </c>
      <c r="Q19542" s="7">
        <v>2</v>
      </c>
      <c r="R19542">
        <v>0.5</v>
      </c>
      <c r="S19542" s="14">
        <v>-29.1</v>
      </c>
      <c r="T19542">
        <v>0.5</v>
      </c>
      <c r="U19542" t="s">
        <v>2451</v>
      </c>
      <c r="V19542">
        <v>1</v>
      </c>
      <c r="W19542" t="s">
        <v>2565</v>
      </c>
      <c r="X19542" t="s">
        <v>2594</v>
      </c>
      <c r="AB19542" t="s">
        <v>1308</v>
      </c>
    </row>
    <row r="19543" spans="1:28" x14ac:dyDescent="0.3">
      <c r="A19543">
        <v>19775</v>
      </c>
      <c r="B19543" s="15" t="s">
        <v>2026</v>
      </c>
      <c r="C19543" t="str">
        <f>_xlfn.XLOOKUP($B19543, STANDARDS!$A:$A, STANDARDS!$B:$B,,0,2)</f>
        <v>Vigla Shale</v>
      </c>
      <c r="D19543" t="s">
        <v>2249</v>
      </c>
      <c r="E19543" t="s">
        <v>2250</v>
      </c>
      <c r="F19543">
        <v>39.010399999999997</v>
      </c>
      <c r="G19543">
        <v>19.0154</v>
      </c>
      <c r="H19543">
        <v>1E-4</v>
      </c>
      <c r="I19543" t="s">
        <v>592</v>
      </c>
      <c r="J19543">
        <v>122</v>
      </c>
      <c r="K19543">
        <v>1</v>
      </c>
      <c r="L19543" t="s">
        <v>2565</v>
      </c>
      <c r="M19543" t="s">
        <v>2453</v>
      </c>
      <c r="Q19543" s="7">
        <v>2.62</v>
      </c>
      <c r="R19543">
        <v>0.5</v>
      </c>
      <c r="S19543" s="14">
        <v>-31.5</v>
      </c>
      <c r="T19543">
        <v>0.5</v>
      </c>
      <c r="U19543" t="s">
        <v>2451</v>
      </c>
      <c r="V19543">
        <v>1</v>
      </c>
      <c r="W19543" t="s">
        <v>2565</v>
      </c>
      <c r="X19543" t="s">
        <v>2600</v>
      </c>
      <c r="AB19543" t="s">
        <v>1308</v>
      </c>
    </row>
    <row r="19544" spans="1:28" x14ac:dyDescent="0.3">
      <c r="A19544">
        <v>19776</v>
      </c>
      <c r="B19544" s="15" t="s">
        <v>2026</v>
      </c>
      <c r="C19544" t="str">
        <f>_xlfn.XLOOKUP($B19544, STANDARDS!$A:$A, STANDARDS!$B:$B,,0,2)</f>
        <v>Vigla Shale</v>
      </c>
      <c r="D19544" t="s">
        <v>2249</v>
      </c>
      <c r="E19544" t="s">
        <v>2250</v>
      </c>
      <c r="F19544">
        <v>39.010399999999997</v>
      </c>
      <c r="G19544">
        <v>19.0154</v>
      </c>
      <c r="H19544">
        <v>1E-4</v>
      </c>
      <c r="I19544" t="s">
        <v>592</v>
      </c>
      <c r="J19544">
        <v>124</v>
      </c>
      <c r="K19544">
        <v>1</v>
      </c>
      <c r="L19544" t="s">
        <v>2565</v>
      </c>
      <c r="M19544" t="s">
        <v>2453</v>
      </c>
      <c r="Q19544" s="7">
        <v>2.74</v>
      </c>
      <c r="R19544">
        <v>0.5</v>
      </c>
      <c r="S19544" s="14">
        <v>-31.3</v>
      </c>
      <c r="T19544">
        <v>0.5</v>
      </c>
      <c r="U19544" t="s">
        <v>2451</v>
      </c>
      <c r="V19544">
        <v>1</v>
      </c>
      <c r="W19544" t="s">
        <v>2565</v>
      </c>
      <c r="X19544" t="s">
        <v>2600</v>
      </c>
      <c r="AB19544" t="s">
        <v>1308</v>
      </c>
    </row>
    <row r="19545" spans="1:28" x14ac:dyDescent="0.3">
      <c r="A19545">
        <v>19777</v>
      </c>
      <c r="B19545" s="15" t="s">
        <v>2016</v>
      </c>
      <c r="C19545" t="str">
        <f>_xlfn.XLOOKUP($B19545, STANDARDS!$A:$A, STANDARDS!$B:$B,,0,2)</f>
        <v>Unknown, Iran</v>
      </c>
      <c r="D19545" t="s">
        <v>2236</v>
      </c>
      <c r="E19545" t="s">
        <v>2237</v>
      </c>
      <c r="F19545">
        <v>28.0154</v>
      </c>
      <c r="G19545">
        <v>50.0137</v>
      </c>
      <c r="H19545">
        <v>1E-4</v>
      </c>
      <c r="I19545" t="s">
        <v>592</v>
      </c>
      <c r="J19545">
        <v>140</v>
      </c>
      <c r="K19545">
        <v>7.0999999999999943</v>
      </c>
      <c r="L19545" t="s">
        <v>2565</v>
      </c>
      <c r="M19545" t="s">
        <v>2452</v>
      </c>
      <c r="Q19545" s="7">
        <v>1</v>
      </c>
      <c r="R19545">
        <v>0.5</v>
      </c>
      <c r="S19545" s="14">
        <v>-29.9</v>
      </c>
      <c r="T19545">
        <v>0.5</v>
      </c>
      <c r="U19545" t="s">
        <v>2451</v>
      </c>
      <c r="V19545">
        <v>1</v>
      </c>
      <c r="W19545" t="s">
        <v>2565</v>
      </c>
      <c r="X19545" t="s">
        <v>2594</v>
      </c>
      <c r="AB19545" t="s">
        <v>1308</v>
      </c>
    </row>
    <row r="19546" spans="1:28" x14ac:dyDescent="0.3">
      <c r="A19546">
        <v>19778</v>
      </c>
      <c r="B19546" s="15" t="s">
        <v>2016</v>
      </c>
      <c r="C19546" t="str">
        <f>_xlfn.XLOOKUP($B19546, STANDARDS!$A:$A, STANDARDS!$B:$B,,0,2)</f>
        <v>Unknown, Iran</v>
      </c>
      <c r="D19546" t="s">
        <v>2236</v>
      </c>
      <c r="E19546" t="s">
        <v>2237</v>
      </c>
      <c r="F19546">
        <v>28.0154</v>
      </c>
      <c r="G19546">
        <v>50.0137</v>
      </c>
      <c r="H19546">
        <v>1E-4</v>
      </c>
      <c r="I19546" t="s">
        <v>592</v>
      </c>
      <c r="J19546">
        <v>140</v>
      </c>
      <c r="K19546">
        <v>7.0999999999999943</v>
      </c>
      <c r="L19546" t="s">
        <v>2565</v>
      </c>
      <c r="M19546" t="s">
        <v>2452</v>
      </c>
      <c r="Q19546" s="7">
        <v>1</v>
      </c>
      <c r="R19546">
        <v>0.5</v>
      </c>
      <c r="S19546" s="14">
        <v>-30.3</v>
      </c>
      <c r="T19546">
        <v>0.5</v>
      </c>
      <c r="U19546" t="s">
        <v>2451</v>
      </c>
      <c r="V19546">
        <v>1</v>
      </c>
      <c r="W19546" t="s">
        <v>2565</v>
      </c>
      <c r="X19546" t="s">
        <v>2594</v>
      </c>
      <c r="AB19546" t="s">
        <v>1308</v>
      </c>
    </row>
    <row r="19547" spans="1:28" x14ac:dyDescent="0.3">
      <c r="A19547">
        <v>19779</v>
      </c>
      <c r="B19547" s="15" t="s">
        <v>2027</v>
      </c>
      <c r="C19547" t="str">
        <f>_xlfn.XLOOKUP($B19547, STANDARDS!$A:$A, STANDARDS!$B:$B,,0,2)</f>
        <v>Unknown, Barents Sea</v>
      </c>
      <c r="D19547" t="s">
        <v>2251</v>
      </c>
      <c r="E19547" t="s">
        <v>2252</v>
      </c>
      <c r="J19547">
        <v>144</v>
      </c>
      <c r="K19547">
        <v>6</v>
      </c>
      <c r="L19547" t="s">
        <v>2565</v>
      </c>
      <c r="M19547" t="s">
        <v>2452</v>
      </c>
      <c r="Q19547" s="7">
        <v>2</v>
      </c>
      <c r="R19547">
        <v>0.5</v>
      </c>
      <c r="S19547" s="14">
        <v>-31.8</v>
      </c>
      <c r="T19547">
        <v>0.5</v>
      </c>
      <c r="U19547" t="s">
        <v>2451</v>
      </c>
      <c r="V19547">
        <v>1</v>
      </c>
      <c r="W19547" t="s">
        <v>2565</v>
      </c>
      <c r="X19547" t="s">
        <v>2607</v>
      </c>
      <c r="AB19547" t="s">
        <v>1308</v>
      </c>
    </row>
    <row r="19548" spans="1:28" x14ac:dyDescent="0.3">
      <c r="A19548">
        <v>19780</v>
      </c>
      <c r="B19548" s="15" t="s">
        <v>2028</v>
      </c>
      <c r="C19548" t="str">
        <f>_xlfn.XLOOKUP($B19548, STANDARDS!$A:$A, STANDARDS!$B:$B,,0,2)</f>
        <v>Unknown, Eurasia</v>
      </c>
      <c r="D19548" t="s">
        <v>2253</v>
      </c>
      <c r="J19548">
        <v>145</v>
      </c>
      <c r="K19548">
        <v>7</v>
      </c>
      <c r="L19548" t="s">
        <v>2565</v>
      </c>
      <c r="M19548" t="s">
        <v>2452</v>
      </c>
      <c r="Q19548" s="7">
        <v>0.9</v>
      </c>
      <c r="R19548">
        <v>0.5</v>
      </c>
      <c r="S19548" s="14">
        <v>-32.666249999999998</v>
      </c>
      <c r="T19548">
        <v>0.5</v>
      </c>
      <c r="U19548" t="s">
        <v>2451</v>
      </c>
      <c r="V19548">
        <v>1</v>
      </c>
      <c r="W19548" t="s">
        <v>2565</v>
      </c>
      <c r="X19548" t="s">
        <v>2608</v>
      </c>
      <c r="AB19548" t="s">
        <v>1308</v>
      </c>
    </row>
    <row r="19549" spans="1:28" x14ac:dyDescent="0.3">
      <c r="A19549">
        <v>19781</v>
      </c>
      <c r="B19549" s="15" t="s">
        <v>2023</v>
      </c>
      <c r="C19549" t="str">
        <f>_xlfn.XLOOKUP($B19549, STANDARDS!$A:$A, STANDARDS!$B:$B,,0,2)</f>
        <v>Unknown, South America</v>
      </c>
      <c r="D19549" t="s">
        <v>2244</v>
      </c>
      <c r="J19549">
        <v>145</v>
      </c>
      <c r="K19549">
        <v>7</v>
      </c>
      <c r="L19549" t="s">
        <v>2565</v>
      </c>
      <c r="M19549" t="s">
        <v>2452</v>
      </c>
      <c r="Q19549" s="7">
        <v>0.86</v>
      </c>
      <c r="R19549">
        <v>0.5</v>
      </c>
      <c r="S19549" s="14">
        <v>-30.22</v>
      </c>
      <c r="T19549">
        <v>0.5</v>
      </c>
      <c r="U19549" t="s">
        <v>2451</v>
      </c>
      <c r="V19549">
        <v>1</v>
      </c>
      <c r="W19549" t="s">
        <v>2565</v>
      </c>
      <c r="X19549" t="s">
        <v>2581</v>
      </c>
      <c r="AB19549" t="s">
        <v>1308</v>
      </c>
    </row>
    <row r="19550" spans="1:28" x14ac:dyDescent="0.3">
      <c r="A19550">
        <v>19782</v>
      </c>
      <c r="B19550" s="15" t="s">
        <v>2023</v>
      </c>
      <c r="C19550" t="str">
        <f>_xlfn.XLOOKUP($B19550, STANDARDS!$A:$A, STANDARDS!$B:$B,,0,2)</f>
        <v>Unknown, South America</v>
      </c>
      <c r="D19550" t="s">
        <v>2244</v>
      </c>
      <c r="J19550">
        <v>145</v>
      </c>
      <c r="K19550">
        <v>7</v>
      </c>
      <c r="L19550" t="s">
        <v>2565</v>
      </c>
      <c r="M19550" t="s">
        <v>2452</v>
      </c>
      <c r="Q19550" s="7">
        <v>0.86</v>
      </c>
      <c r="R19550">
        <v>0.5</v>
      </c>
      <c r="S19550" s="14">
        <v>-29.73</v>
      </c>
      <c r="T19550">
        <v>0.5</v>
      </c>
      <c r="U19550" t="s">
        <v>2451</v>
      </c>
      <c r="V19550">
        <v>1</v>
      </c>
      <c r="W19550" t="s">
        <v>2565</v>
      </c>
      <c r="X19550" t="s">
        <v>2581</v>
      </c>
      <c r="AB19550" t="s">
        <v>1308</v>
      </c>
    </row>
    <row r="19551" spans="1:28" x14ac:dyDescent="0.3">
      <c r="A19551">
        <v>19783</v>
      </c>
      <c r="B19551" s="15" t="s">
        <v>2029</v>
      </c>
      <c r="C19551" t="str">
        <f>_xlfn.XLOOKUP($B19551, STANDARDS!$A:$A, STANDARDS!$B:$B,,0,2)</f>
        <v>Kimmeridge Clay Fm</v>
      </c>
      <c r="D19551" t="s">
        <v>2158</v>
      </c>
      <c r="E19551" t="s">
        <v>2254</v>
      </c>
      <c r="J19551">
        <v>145</v>
      </c>
      <c r="K19551">
        <v>7.0999999999999943</v>
      </c>
      <c r="L19551" t="s">
        <v>2565</v>
      </c>
      <c r="M19551" t="s">
        <v>2453</v>
      </c>
      <c r="Q19551" s="7">
        <v>0.86</v>
      </c>
      <c r="R19551">
        <v>0.5</v>
      </c>
      <c r="S19551" s="14">
        <v>-31.2</v>
      </c>
      <c r="T19551">
        <v>0.5</v>
      </c>
      <c r="U19551" t="s">
        <v>2451</v>
      </c>
      <c r="V19551">
        <v>1</v>
      </c>
      <c r="W19551" t="s">
        <v>2565</v>
      </c>
      <c r="X19551" t="s">
        <v>2609</v>
      </c>
      <c r="AB19551" t="s">
        <v>1308</v>
      </c>
    </row>
    <row r="19552" spans="1:28" x14ac:dyDescent="0.3">
      <c r="A19552">
        <v>19784</v>
      </c>
      <c r="B19552" s="15" t="s">
        <v>2029</v>
      </c>
      <c r="C19552" t="str">
        <f>_xlfn.XLOOKUP($B19552, STANDARDS!$A:$A, STANDARDS!$B:$B,,0,2)</f>
        <v>Kimmeridge Clay Fm</v>
      </c>
      <c r="D19552" t="s">
        <v>2158</v>
      </c>
      <c r="E19552" t="s">
        <v>2254</v>
      </c>
      <c r="J19552">
        <v>145</v>
      </c>
      <c r="K19552">
        <v>7.0999999999999943</v>
      </c>
      <c r="L19552" t="s">
        <v>2565</v>
      </c>
      <c r="M19552" t="s">
        <v>2453</v>
      </c>
      <c r="Q19552" s="7">
        <v>0.86</v>
      </c>
      <c r="R19552">
        <v>0.5</v>
      </c>
      <c r="S19552" s="14">
        <v>-30.9</v>
      </c>
      <c r="T19552">
        <v>0.5</v>
      </c>
      <c r="U19552" t="s">
        <v>2451</v>
      </c>
      <c r="V19552">
        <v>1</v>
      </c>
      <c r="W19552" t="s">
        <v>2565</v>
      </c>
      <c r="X19552" t="s">
        <v>2609</v>
      </c>
      <c r="AB19552" t="s">
        <v>1308</v>
      </c>
    </row>
    <row r="19553" spans="1:28" x14ac:dyDescent="0.3">
      <c r="A19553">
        <v>19785</v>
      </c>
      <c r="B19553" s="15" t="s">
        <v>2029</v>
      </c>
      <c r="C19553" t="str">
        <f>_xlfn.XLOOKUP($B19553, STANDARDS!$A:$A, STANDARDS!$B:$B,,0,2)</f>
        <v>Kimmeridge Clay Fm</v>
      </c>
      <c r="D19553" t="s">
        <v>2158</v>
      </c>
      <c r="E19553" t="s">
        <v>2254</v>
      </c>
      <c r="J19553">
        <v>146</v>
      </c>
      <c r="K19553">
        <v>6.0999999999999943</v>
      </c>
      <c r="L19553" t="s">
        <v>2565</v>
      </c>
      <c r="M19553" t="s">
        <v>2453</v>
      </c>
      <c r="Q19553" s="7">
        <v>1</v>
      </c>
      <c r="R19553">
        <v>0.5</v>
      </c>
      <c r="S19553" s="14">
        <v>-30.1</v>
      </c>
      <c r="T19553">
        <v>0.5</v>
      </c>
      <c r="U19553" t="s">
        <v>2451</v>
      </c>
      <c r="V19553">
        <v>1</v>
      </c>
      <c r="W19553" t="s">
        <v>2565</v>
      </c>
      <c r="X19553" t="s">
        <v>2609</v>
      </c>
      <c r="AB19553" t="s">
        <v>1308</v>
      </c>
    </row>
    <row r="19554" spans="1:28" x14ac:dyDescent="0.3">
      <c r="A19554">
        <v>19786</v>
      </c>
      <c r="B19554" s="15" t="s">
        <v>2029</v>
      </c>
      <c r="C19554" t="str">
        <f>_xlfn.XLOOKUP($B19554, STANDARDS!$A:$A, STANDARDS!$B:$B,,0,2)</f>
        <v>Kimmeridge Clay Fm</v>
      </c>
      <c r="D19554" t="s">
        <v>2158</v>
      </c>
      <c r="E19554" t="s">
        <v>2254</v>
      </c>
      <c r="J19554">
        <v>146</v>
      </c>
      <c r="K19554">
        <v>6.0999999999999943</v>
      </c>
      <c r="L19554" t="s">
        <v>2565</v>
      </c>
      <c r="M19554" t="s">
        <v>2453</v>
      </c>
      <c r="Q19554" s="7">
        <v>1</v>
      </c>
      <c r="R19554">
        <v>0.5</v>
      </c>
      <c r="S19554" s="14">
        <v>-32</v>
      </c>
      <c r="T19554">
        <v>0.5</v>
      </c>
      <c r="U19554" t="s">
        <v>2451</v>
      </c>
      <c r="V19554">
        <v>1</v>
      </c>
      <c r="W19554" t="s">
        <v>2565</v>
      </c>
      <c r="X19554" t="s">
        <v>2610</v>
      </c>
      <c r="AB19554" t="s">
        <v>1308</v>
      </c>
    </row>
    <row r="19555" spans="1:28" x14ac:dyDescent="0.3">
      <c r="A19555">
        <v>19787</v>
      </c>
      <c r="B19555" s="15" t="s">
        <v>2027</v>
      </c>
      <c r="C19555" t="str">
        <f>_xlfn.XLOOKUP($B19555, STANDARDS!$A:$A, STANDARDS!$B:$B,,0,2)</f>
        <v>Unknown, Barents Sea</v>
      </c>
      <c r="D19555" t="s">
        <v>2251</v>
      </c>
      <c r="E19555" t="s">
        <v>2255</v>
      </c>
      <c r="J19555">
        <v>146</v>
      </c>
      <c r="K19555">
        <v>8</v>
      </c>
      <c r="L19555" t="s">
        <v>2565</v>
      </c>
      <c r="M19555" t="s">
        <v>2452</v>
      </c>
      <c r="Q19555" s="7">
        <v>2</v>
      </c>
      <c r="R19555">
        <v>0.5</v>
      </c>
      <c r="S19555" s="14">
        <v>-32.1</v>
      </c>
      <c r="T19555">
        <v>0.5</v>
      </c>
      <c r="U19555" t="s">
        <v>2451</v>
      </c>
      <c r="V19555">
        <v>1</v>
      </c>
      <c r="W19555" t="s">
        <v>2565</v>
      </c>
      <c r="X19555" t="s">
        <v>2607</v>
      </c>
      <c r="AB19555" t="s">
        <v>1308</v>
      </c>
    </row>
    <row r="19556" spans="1:28" x14ac:dyDescent="0.3">
      <c r="A19556">
        <v>19788</v>
      </c>
      <c r="B19556" s="15" t="s">
        <v>2029</v>
      </c>
      <c r="C19556" t="str">
        <f>_xlfn.XLOOKUP($B19556, STANDARDS!$A:$A, STANDARDS!$B:$B,,0,2)</f>
        <v>Kimmeridge Clay Fm</v>
      </c>
      <c r="D19556" t="s">
        <v>2158</v>
      </c>
      <c r="E19556" t="s">
        <v>2254</v>
      </c>
      <c r="J19556">
        <v>147</v>
      </c>
      <c r="K19556">
        <v>5.0999999999999943</v>
      </c>
      <c r="L19556" t="s">
        <v>2565</v>
      </c>
      <c r="M19556" t="s">
        <v>2453</v>
      </c>
      <c r="Q19556" s="7">
        <v>1.2</v>
      </c>
      <c r="R19556">
        <v>0.5</v>
      </c>
      <c r="S19556" s="14">
        <v>-32.1</v>
      </c>
      <c r="T19556">
        <v>0.5</v>
      </c>
      <c r="U19556" t="s">
        <v>2451</v>
      </c>
      <c r="V19556">
        <v>1</v>
      </c>
      <c r="W19556" t="s">
        <v>2565</v>
      </c>
      <c r="X19556" t="s">
        <v>2610</v>
      </c>
      <c r="AB19556" t="s">
        <v>1308</v>
      </c>
    </row>
    <row r="19557" spans="1:28" x14ac:dyDescent="0.3">
      <c r="A19557">
        <v>19789</v>
      </c>
      <c r="B19557" s="15" t="s">
        <v>2029</v>
      </c>
      <c r="C19557" t="str">
        <f>_xlfn.XLOOKUP($B19557, STANDARDS!$A:$A, STANDARDS!$B:$B,,0,2)</f>
        <v>Kimmeridge Clay Fm</v>
      </c>
      <c r="D19557" t="s">
        <v>2158</v>
      </c>
      <c r="E19557" t="s">
        <v>2254</v>
      </c>
      <c r="J19557">
        <v>148</v>
      </c>
      <c r="K19557">
        <v>4.0999999999999943</v>
      </c>
      <c r="L19557" t="s">
        <v>2565</v>
      </c>
      <c r="M19557" t="s">
        <v>2453</v>
      </c>
      <c r="Q19557" s="7">
        <v>1.3</v>
      </c>
      <c r="R19557">
        <v>0.5</v>
      </c>
      <c r="S19557" s="14">
        <v>-32.5</v>
      </c>
      <c r="T19557">
        <v>0.5</v>
      </c>
      <c r="U19557" t="s">
        <v>2451</v>
      </c>
      <c r="V19557">
        <v>1</v>
      </c>
      <c r="W19557" t="s">
        <v>2565</v>
      </c>
      <c r="X19557" t="s">
        <v>2610</v>
      </c>
      <c r="AB19557" t="s">
        <v>1308</v>
      </c>
    </row>
    <row r="19558" spans="1:28" x14ac:dyDescent="0.3">
      <c r="A19558">
        <v>19790</v>
      </c>
      <c r="B19558" s="15" t="s">
        <v>2030</v>
      </c>
      <c r="C19558" t="str">
        <f>_xlfn.XLOOKUP($B19558, STANDARDS!$A:$A, STANDARDS!$B:$B,,0,2)</f>
        <v>Unknown, France</v>
      </c>
      <c r="D19558" t="s">
        <v>1068</v>
      </c>
      <c r="J19558">
        <v>148</v>
      </c>
      <c r="K19558">
        <v>4.0999999999999943</v>
      </c>
      <c r="L19558" t="s">
        <v>2565</v>
      </c>
      <c r="M19558" t="s">
        <v>2452</v>
      </c>
      <c r="Q19558" s="7">
        <v>1.3</v>
      </c>
      <c r="R19558">
        <v>0.5</v>
      </c>
      <c r="S19558" s="14">
        <v>-30.5</v>
      </c>
      <c r="T19558">
        <v>0.5</v>
      </c>
      <c r="U19558" t="s">
        <v>2451</v>
      </c>
      <c r="V19558">
        <v>1</v>
      </c>
      <c r="W19558" t="s">
        <v>2565</v>
      </c>
      <c r="X19558" t="s">
        <v>2611</v>
      </c>
      <c r="AB19558" t="s">
        <v>1308</v>
      </c>
    </row>
    <row r="19559" spans="1:28" x14ac:dyDescent="0.3">
      <c r="A19559">
        <v>19791</v>
      </c>
      <c r="B19559" s="15" t="s">
        <v>2027</v>
      </c>
      <c r="C19559" t="str">
        <f>_xlfn.XLOOKUP($B19559, STANDARDS!$A:$A, STANDARDS!$B:$B,,0,2)</f>
        <v>Unknown, Barents Sea</v>
      </c>
      <c r="D19559" t="s">
        <v>2251</v>
      </c>
      <c r="E19559" t="s">
        <v>2255</v>
      </c>
      <c r="J19559">
        <v>148</v>
      </c>
      <c r="K19559">
        <v>10</v>
      </c>
      <c r="L19559" t="s">
        <v>2565</v>
      </c>
      <c r="M19559" t="s">
        <v>2452</v>
      </c>
      <c r="Q19559" s="7">
        <v>2</v>
      </c>
      <c r="R19559">
        <v>0.5</v>
      </c>
      <c r="S19559" s="14">
        <v>-31.6</v>
      </c>
      <c r="T19559">
        <v>0.5</v>
      </c>
      <c r="U19559" t="s">
        <v>2451</v>
      </c>
      <c r="V19559">
        <v>1</v>
      </c>
      <c r="W19559" t="s">
        <v>2565</v>
      </c>
      <c r="X19559" t="s">
        <v>2607</v>
      </c>
      <c r="AB19559" t="s">
        <v>1308</v>
      </c>
    </row>
    <row r="19560" spans="1:28" x14ac:dyDescent="0.3">
      <c r="A19560">
        <v>19792</v>
      </c>
      <c r="B19560" s="15" t="s">
        <v>2029</v>
      </c>
      <c r="C19560" t="str">
        <f>_xlfn.XLOOKUP($B19560, STANDARDS!$A:$A, STANDARDS!$B:$B,,0,2)</f>
        <v>Kimmeridge Clay Fm</v>
      </c>
      <c r="D19560" t="s">
        <v>2158</v>
      </c>
      <c r="E19560" t="s">
        <v>2254</v>
      </c>
      <c r="J19560">
        <v>149</v>
      </c>
      <c r="K19560">
        <v>4</v>
      </c>
      <c r="L19560" t="s">
        <v>2565</v>
      </c>
      <c r="M19560" t="s">
        <v>2453</v>
      </c>
      <c r="Q19560" s="7">
        <v>1.5</v>
      </c>
      <c r="R19560">
        <v>0.5</v>
      </c>
      <c r="S19560" s="14">
        <v>-32</v>
      </c>
      <c r="T19560">
        <v>0.5</v>
      </c>
      <c r="U19560" t="s">
        <v>2451</v>
      </c>
      <c r="V19560">
        <v>1</v>
      </c>
      <c r="W19560" t="s">
        <v>2565</v>
      </c>
      <c r="X19560" t="s">
        <v>2610</v>
      </c>
      <c r="AB19560" t="s">
        <v>1308</v>
      </c>
    </row>
    <row r="19561" spans="1:28" x14ac:dyDescent="0.3">
      <c r="A19561">
        <v>19793</v>
      </c>
      <c r="B19561" s="15" t="s">
        <v>2029</v>
      </c>
      <c r="C19561" t="str">
        <f>_xlfn.XLOOKUP($B19561, STANDARDS!$A:$A, STANDARDS!$B:$B,,0,2)</f>
        <v>Kimmeridge Clay Fm</v>
      </c>
      <c r="D19561" t="s">
        <v>2158</v>
      </c>
      <c r="E19561" t="s">
        <v>2254</v>
      </c>
      <c r="J19561">
        <v>149</v>
      </c>
      <c r="K19561">
        <v>4</v>
      </c>
      <c r="L19561" t="s">
        <v>2565</v>
      </c>
      <c r="M19561" t="s">
        <v>2453</v>
      </c>
      <c r="Q19561" s="7">
        <v>1.5</v>
      </c>
      <c r="R19561">
        <v>0.5</v>
      </c>
      <c r="S19561" s="14">
        <v>-31.2</v>
      </c>
      <c r="T19561">
        <v>0.5</v>
      </c>
      <c r="U19561" t="s">
        <v>2451</v>
      </c>
      <c r="V19561">
        <v>1</v>
      </c>
      <c r="W19561" t="s">
        <v>2565</v>
      </c>
      <c r="X19561" t="s">
        <v>2611</v>
      </c>
      <c r="AB19561" t="s">
        <v>1308</v>
      </c>
    </row>
    <row r="19562" spans="1:28" x14ac:dyDescent="0.3">
      <c r="A19562">
        <v>19794</v>
      </c>
      <c r="B19562" s="15" t="s">
        <v>2029</v>
      </c>
      <c r="C19562" t="str">
        <f>_xlfn.XLOOKUP($B19562, STANDARDS!$A:$A, STANDARDS!$B:$B,,0,2)</f>
        <v>Kimmeridge Clay Fm</v>
      </c>
      <c r="D19562" t="s">
        <v>2158</v>
      </c>
      <c r="E19562" t="s">
        <v>2254</v>
      </c>
      <c r="J19562">
        <v>150</v>
      </c>
      <c r="K19562">
        <v>5</v>
      </c>
      <c r="L19562" t="s">
        <v>2565</v>
      </c>
      <c r="M19562" t="s">
        <v>2453</v>
      </c>
      <c r="Q19562" s="7">
        <v>1.63</v>
      </c>
      <c r="R19562">
        <v>0.5</v>
      </c>
      <c r="S19562" s="14">
        <v>-31.7</v>
      </c>
      <c r="T19562">
        <v>0.5</v>
      </c>
      <c r="U19562" t="s">
        <v>2451</v>
      </c>
      <c r="V19562">
        <v>1</v>
      </c>
      <c r="W19562" t="s">
        <v>2565</v>
      </c>
      <c r="X19562" t="s">
        <v>2610</v>
      </c>
      <c r="AB19562" t="s">
        <v>1308</v>
      </c>
    </row>
    <row r="19563" spans="1:28" x14ac:dyDescent="0.3">
      <c r="A19563">
        <v>19795</v>
      </c>
      <c r="B19563" s="15" t="s">
        <v>2029</v>
      </c>
      <c r="C19563" t="str">
        <f>_xlfn.XLOOKUP($B19563, STANDARDS!$A:$A, STANDARDS!$B:$B,,0,2)</f>
        <v>Kimmeridge Clay Fm</v>
      </c>
      <c r="D19563" t="s">
        <v>2158</v>
      </c>
      <c r="E19563" t="s">
        <v>2254</v>
      </c>
      <c r="J19563">
        <v>150</v>
      </c>
      <c r="K19563">
        <v>5</v>
      </c>
      <c r="L19563" t="s">
        <v>2565</v>
      </c>
      <c r="M19563" t="s">
        <v>2453</v>
      </c>
      <c r="Q19563" s="7">
        <v>1.63</v>
      </c>
      <c r="R19563">
        <v>0.5</v>
      </c>
      <c r="S19563" s="14">
        <v>-32.200000000000003</v>
      </c>
      <c r="T19563">
        <v>0.5</v>
      </c>
      <c r="U19563" t="s">
        <v>2451</v>
      </c>
      <c r="V19563">
        <v>1</v>
      </c>
      <c r="W19563" t="s">
        <v>2565</v>
      </c>
      <c r="X19563" t="s">
        <v>2610</v>
      </c>
      <c r="AB19563" t="s">
        <v>1308</v>
      </c>
    </row>
    <row r="19564" spans="1:28" x14ac:dyDescent="0.3">
      <c r="A19564">
        <v>19796</v>
      </c>
      <c r="B19564" s="15" t="s">
        <v>2027</v>
      </c>
      <c r="C19564" t="str">
        <f>_xlfn.XLOOKUP($B19564, STANDARDS!$A:$A, STANDARDS!$B:$B,,0,2)</f>
        <v>Unknown, Barents Sea</v>
      </c>
      <c r="D19564" t="s">
        <v>2251</v>
      </c>
      <c r="E19564" t="s">
        <v>2255</v>
      </c>
      <c r="J19564">
        <v>150</v>
      </c>
      <c r="K19564">
        <v>12</v>
      </c>
      <c r="L19564" t="s">
        <v>2565</v>
      </c>
      <c r="M19564" t="s">
        <v>2452</v>
      </c>
      <c r="Q19564" s="7">
        <v>2</v>
      </c>
      <c r="R19564">
        <v>0.5</v>
      </c>
      <c r="S19564" s="14">
        <v>-31.5</v>
      </c>
      <c r="T19564">
        <v>0.5</v>
      </c>
      <c r="U19564" t="s">
        <v>2451</v>
      </c>
      <c r="V19564">
        <v>1</v>
      </c>
      <c r="W19564" t="s">
        <v>2565</v>
      </c>
      <c r="X19564" t="s">
        <v>2607</v>
      </c>
      <c r="AB19564" t="s">
        <v>1308</v>
      </c>
    </row>
    <row r="19565" spans="1:28" x14ac:dyDescent="0.3">
      <c r="A19565">
        <v>19797</v>
      </c>
      <c r="B19565" s="15" t="s">
        <v>2009</v>
      </c>
      <c r="C19565" t="str">
        <f>_xlfn.XLOOKUP($B19565, STANDARDS!$A:$A, STANDARDS!$B:$B,,0,2)</f>
        <v>Unknown, Europe</v>
      </c>
      <c r="D19565" t="s">
        <v>2153</v>
      </c>
      <c r="J19565">
        <v>154.69999999999999</v>
      </c>
      <c r="K19565">
        <v>2.6000000000000227</v>
      </c>
      <c r="L19565" t="s">
        <v>2565</v>
      </c>
      <c r="M19565" t="s">
        <v>2452</v>
      </c>
      <c r="Q19565" s="7">
        <v>2.1</v>
      </c>
      <c r="R19565">
        <v>0.5</v>
      </c>
      <c r="S19565" s="14">
        <v>-29.799999999999997</v>
      </c>
      <c r="T19565">
        <v>0.5</v>
      </c>
      <c r="U19565" t="s">
        <v>2451</v>
      </c>
      <c r="V19565">
        <v>1</v>
      </c>
      <c r="W19565" t="s">
        <v>2565</v>
      </c>
      <c r="X19565" t="s">
        <v>2612</v>
      </c>
      <c r="AB19565" t="s">
        <v>1308</v>
      </c>
    </row>
    <row r="19566" spans="1:28" x14ac:dyDescent="0.3">
      <c r="A19566">
        <v>19798</v>
      </c>
      <c r="B19566" s="15" t="s">
        <v>2009</v>
      </c>
      <c r="C19566" t="str">
        <f>_xlfn.XLOOKUP($B19566, STANDARDS!$A:$A, STANDARDS!$B:$B,,0,2)</f>
        <v>Unknown, Europe</v>
      </c>
      <c r="D19566" t="s">
        <v>2153</v>
      </c>
      <c r="J19566">
        <v>154.69999999999999</v>
      </c>
      <c r="K19566">
        <v>2.6000000000000227</v>
      </c>
      <c r="L19566" t="s">
        <v>2565</v>
      </c>
      <c r="M19566" t="s">
        <v>2452</v>
      </c>
      <c r="Q19566" s="7">
        <v>2.1</v>
      </c>
      <c r="R19566">
        <v>0.5</v>
      </c>
      <c r="S19566" s="14">
        <v>-30.141000000000002</v>
      </c>
      <c r="T19566">
        <v>0.5</v>
      </c>
      <c r="U19566" t="s">
        <v>2451</v>
      </c>
      <c r="V19566">
        <v>1</v>
      </c>
      <c r="W19566" t="s">
        <v>2565</v>
      </c>
      <c r="X19566" t="s">
        <v>2612</v>
      </c>
      <c r="AB19566" t="s">
        <v>1308</v>
      </c>
    </row>
    <row r="19567" spans="1:28" x14ac:dyDescent="0.3">
      <c r="A19567">
        <v>19799</v>
      </c>
      <c r="B19567" s="15" t="s">
        <v>2009</v>
      </c>
      <c r="C19567" t="str">
        <f>_xlfn.XLOOKUP($B19567, STANDARDS!$A:$A, STANDARDS!$B:$B,,0,2)</f>
        <v>Unknown, Europe</v>
      </c>
      <c r="D19567" t="s">
        <v>2153</v>
      </c>
      <c r="J19567">
        <v>154.69999999999999</v>
      </c>
      <c r="K19567">
        <v>2.6000000000000227</v>
      </c>
      <c r="L19567" t="s">
        <v>2565</v>
      </c>
      <c r="M19567" t="s">
        <v>2452</v>
      </c>
      <c r="Q19567" s="7">
        <v>2.1</v>
      </c>
      <c r="R19567">
        <v>0.5</v>
      </c>
      <c r="S19567" s="14">
        <v>-30.523333333333337</v>
      </c>
      <c r="T19567">
        <v>0.5</v>
      </c>
      <c r="U19567" t="s">
        <v>2451</v>
      </c>
      <c r="V19567">
        <v>1</v>
      </c>
      <c r="W19567" t="s">
        <v>2565</v>
      </c>
      <c r="X19567" t="s">
        <v>2612</v>
      </c>
      <c r="AB19567" t="s">
        <v>1308</v>
      </c>
    </row>
    <row r="19568" spans="1:28" x14ac:dyDescent="0.3">
      <c r="A19568">
        <v>19800</v>
      </c>
      <c r="B19568" s="15" t="s">
        <v>2009</v>
      </c>
      <c r="C19568" t="str">
        <f>_xlfn.XLOOKUP($B19568, STANDARDS!$A:$A, STANDARDS!$B:$B,,0,2)</f>
        <v>Unknown, Europe</v>
      </c>
      <c r="D19568" t="s">
        <v>2153</v>
      </c>
      <c r="J19568">
        <v>154.69999999999999</v>
      </c>
      <c r="K19568">
        <v>2.6000000000000227</v>
      </c>
      <c r="L19568" t="s">
        <v>2565</v>
      </c>
      <c r="M19568" t="s">
        <v>2452</v>
      </c>
      <c r="Q19568" s="7">
        <v>2.1</v>
      </c>
      <c r="R19568">
        <v>0.5</v>
      </c>
      <c r="S19568" s="14">
        <v>-29.642749999999999</v>
      </c>
      <c r="T19568">
        <v>0.5</v>
      </c>
      <c r="U19568" t="s">
        <v>2451</v>
      </c>
      <c r="V19568">
        <v>1</v>
      </c>
      <c r="W19568" t="s">
        <v>2565</v>
      </c>
      <c r="X19568" t="s">
        <v>2612</v>
      </c>
      <c r="AB19568" t="s">
        <v>1308</v>
      </c>
    </row>
    <row r="19569" spans="1:28" x14ac:dyDescent="0.3">
      <c r="A19569">
        <v>19801</v>
      </c>
      <c r="B19569" s="15" t="s">
        <v>2009</v>
      </c>
      <c r="C19569" t="str">
        <f>_xlfn.XLOOKUP($B19569, STANDARDS!$A:$A, STANDARDS!$B:$B,,0,2)</f>
        <v>Unknown, Europe</v>
      </c>
      <c r="D19569" t="s">
        <v>2153</v>
      </c>
      <c r="J19569">
        <v>154.69999999999999</v>
      </c>
      <c r="K19569">
        <v>2.6000000000000227</v>
      </c>
      <c r="L19569" t="s">
        <v>2565</v>
      </c>
      <c r="M19569" t="s">
        <v>2452</v>
      </c>
      <c r="Q19569" s="7">
        <v>2.1</v>
      </c>
      <c r="R19569">
        <v>0.5</v>
      </c>
      <c r="S19569" s="14">
        <v>-30.857500000000002</v>
      </c>
      <c r="T19569">
        <v>0.5</v>
      </c>
      <c r="U19569" t="s">
        <v>2451</v>
      </c>
      <c r="V19569">
        <v>1</v>
      </c>
      <c r="W19569" t="s">
        <v>2565</v>
      </c>
      <c r="X19569" t="s">
        <v>2612</v>
      </c>
      <c r="AB19569" t="s">
        <v>1308</v>
      </c>
    </row>
    <row r="19570" spans="1:28" x14ac:dyDescent="0.3">
      <c r="A19570">
        <v>19802</v>
      </c>
      <c r="B19570" s="15" t="s">
        <v>2009</v>
      </c>
      <c r="C19570" t="str">
        <f>_xlfn.XLOOKUP($B19570, STANDARDS!$A:$A, STANDARDS!$B:$B,,0,2)</f>
        <v>Unknown, Europe</v>
      </c>
      <c r="D19570" t="s">
        <v>2153</v>
      </c>
      <c r="J19570">
        <v>154.69999999999999</v>
      </c>
      <c r="K19570">
        <v>2.6000000000000227</v>
      </c>
      <c r="L19570" t="s">
        <v>2565</v>
      </c>
      <c r="M19570" t="s">
        <v>2452</v>
      </c>
      <c r="Q19570" s="7">
        <v>2.1</v>
      </c>
      <c r="R19570">
        <v>0.5</v>
      </c>
      <c r="S19570" s="14">
        <v>-29.552</v>
      </c>
      <c r="T19570">
        <v>0.5</v>
      </c>
      <c r="U19570" t="s">
        <v>2451</v>
      </c>
      <c r="V19570">
        <v>1</v>
      </c>
      <c r="W19570" t="s">
        <v>2565</v>
      </c>
      <c r="X19570" t="s">
        <v>2612</v>
      </c>
      <c r="AB19570" t="s">
        <v>1308</v>
      </c>
    </row>
    <row r="19571" spans="1:28" x14ac:dyDescent="0.3">
      <c r="A19571">
        <v>19803</v>
      </c>
      <c r="B19571" s="15" t="s">
        <v>2009</v>
      </c>
      <c r="C19571" t="str">
        <f>_xlfn.XLOOKUP($B19571, STANDARDS!$A:$A, STANDARDS!$B:$B,,0,2)</f>
        <v>Unknown, Europe</v>
      </c>
      <c r="D19571" t="s">
        <v>2153</v>
      </c>
      <c r="J19571">
        <v>154.69999999999999</v>
      </c>
      <c r="K19571">
        <v>2.6000000000000227</v>
      </c>
      <c r="L19571" t="s">
        <v>2565</v>
      </c>
      <c r="M19571" t="s">
        <v>2452</v>
      </c>
      <c r="Q19571" s="7">
        <v>2.1</v>
      </c>
      <c r="R19571">
        <v>0.5</v>
      </c>
      <c r="S19571" s="14">
        <v>-29.954000000000001</v>
      </c>
      <c r="T19571">
        <v>0.5</v>
      </c>
      <c r="U19571" t="s">
        <v>2451</v>
      </c>
      <c r="V19571">
        <v>1</v>
      </c>
      <c r="W19571" t="s">
        <v>2565</v>
      </c>
      <c r="X19571" t="s">
        <v>2612</v>
      </c>
      <c r="AB19571" t="s">
        <v>1308</v>
      </c>
    </row>
    <row r="19572" spans="1:28" x14ac:dyDescent="0.3">
      <c r="A19572">
        <v>19804</v>
      </c>
      <c r="B19572" s="15" t="s">
        <v>2009</v>
      </c>
      <c r="C19572" t="str">
        <f>_xlfn.XLOOKUP($B19572, STANDARDS!$A:$A, STANDARDS!$B:$B,,0,2)</f>
        <v>Unknown, Europe</v>
      </c>
      <c r="D19572" t="s">
        <v>2153</v>
      </c>
      <c r="J19572">
        <v>154.69999999999999</v>
      </c>
      <c r="K19572">
        <v>2.6000000000000227</v>
      </c>
      <c r="L19572" t="s">
        <v>2565</v>
      </c>
      <c r="M19572" t="s">
        <v>2452</v>
      </c>
      <c r="Q19572" s="7">
        <v>2.1</v>
      </c>
      <c r="R19572">
        <v>0.5</v>
      </c>
      <c r="S19572" s="14">
        <v>-30.866125</v>
      </c>
      <c r="T19572">
        <v>0.5</v>
      </c>
      <c r="U19572" t="s">
        <v>2451</v>
      </c>
      <c r="V19572">
        <v>1</v>
      </c>
      <c r="W19572" t="s">
        <v>2565</v>
      </c>
      <c r="X19572" t="s">
        <v>2612</v>
      </c>
      <c r="AB19572" t="s">
        <v>1308</v>
      </c>
    </row>
    <row r="19573" spans="1:28" x14ac:dyDescent="0.3">
      <c r="A19573">
        <v>19805</v>
      </c>
      <c r="B19573" s="15" t="s">
        <v>2009</v>
      </c>
      <c r="C19573" t="str">
        <f>_xlfn.XLOOKUP($B19573, STANDARDS!$A:$A, STANDARDS!$B:$B,,0,2)</f>
        <v>Unknown, Europe</v>
      </c>
      <c r="D19573" t="s">
        <v>2153</v>
      </c>
      <c r="J19573">
        <v>154.69999999999999</v>
      </c>
      <c r="K19573">
        <v>2.6000000000000227</v>
      </c>
      <c r="L19573" t="s">
        <v>2565</v>
      </c>
      <c r="M19573" t="s">
        <v>2452</v>
      </c>
      <c r="Q19573" s="7">
        <v>2.1</v>
      </c>
      <c r="R19573">
        <v>0.5</v>
      </c>
      <c r="S19573" s="14">
        <v>-27.964500000000001</v>
      </c>
      <c r="T19573">
        <v>0.5</v>
      </c>
      <c r="U19573" t="s">
        <v>2451</v>
      </c>
      <c r="V19573">
        <v>1</v>
      </c>
      <c r="W19573" t="s">
        <v>2565</v>
      </c>
      <c r="X19573" t="s">
        <v>2612</v>
      </c>
      <c r="AB19573" t="s">
        <v>1308</v>
      </c>
    </row>
    <row r="19574" spans="1:28" x14ac:dyDescent="0.3">
      <c r="A19574">
        <v>19806</v>
      </c>
      <c r="B19574" s="15" t="s">
        <v>2025</v>
      </c>
      <c r="C19574" t="str">
        <f>_xlfn.XLOOKUP($B19574, STANDARDS!$A:$A, STANDARDS!$B:$B,,0,2)</f>
        <v>Unknown, Germany</v>
      </c>
      <c r="D19574" t="s">
        <v>2156</v>
      </c>
      <c r="J19574">
        <v>155</v>
      </c>
      <c r="K19574">
        <v>10</v>
      </c>
      <c r="L19574" t="s">
        <v>2565</v>
      </c>
      <c r="M19574" t="s">
        <v>2453</v>
      </c>
      <c r="Q19574" s="7">
        <v>1.68</v>
      </c>
      <c r="R19574">
        <v>0.5</v>
      </c>
      <c r="S19574" s="14">
        <v>-33.5</v>
      </c>
      <c r="T19574">
        <v>0.5</v>
      </c>
      <c r="U19574" t="s">
        <v>2451</v>
      </c>
      <c r="V19574">
        <v>1</v>
      </c>
      <c r="W19574" t="s">
        <v>2565</v>
      </c>
      <c r="X19574" t="s">
        <v>2611</v>
      </c>
      <c r="AB19574" t="s">
        <v>1308</v>
      </c>
    </row>
    <row r="19575" spans="1:28" x14ac:dyDescent="0.3">
      <c r="A19575">
        <v>19807</v>
      </c>
      <c r="B19575" s="15" t="s">
        <v>2019</v>
      </c>
      <c r="C19575" t="str">
        <f>_xlfn.XLOOKUP($B19575, STANDARDS!$A:$A, STANDARDS!$B:$B,,0,2)</f>
        <v>Unknown, Middle East</v>
      </c>
      <c r="D19575" t="s">
        <v>2240</v>
      </c>
      <c r="J19575">
        <v>155</v>
      </c>
      <c r="K19575">
        <v>2.9000000000000057</v>
      </c>
      <c r="L19575" t="s">
        <v>2565</v>
      </c>
      <c r="M19575" t="s">
        <v>2452</v>
      </c>
      <c r="Q19575" s="7">
        <v>0.8</v>
      </c>
      <c r="R19575">
        <v>0.5</v>
      </c>
      <c r="S19575" s="14">
        <v>-31.025500000000001</v>
      </c>
      <c r="T19575">
        <v>0.5</v>
      </c>
      <c r="U19575" t="s">
        <v>2451</v>
      </c>
      <c r="V19575">
        <v>1</v>
      </c>
      <c r="W19575" t="s">
        <v>2565</v>
      </c>
      <c r="X19575" t="s">
        <v>2613</v>
      </c>
      <c r="AB19575" t="s">
        <v>1308</v>
      </c>
    </row>
    <row r="19576" spans="1:28" x14ac:dyDescent="0.3">
      <c r="A19576">
        <v>19808</v>
      </c>
      <c r="B19576" s="15" t="s">
        <v>2019</v>
      </c>
      <c r="C19576" t="str">
        <f>_xlfn.XLOOKUP($B19576, STANDARDS!$A:$A, STANDARDS!$B:$B,,0,2)</f>
        <v>Unknown, Middle East</v>
      </c>
      <c r="D19576" t="s">
        <v>2240</v>
      </c>
      <c r="J19576">
        <v>159</v>
      </c>
      <c r="K19576">
        <v>7</v>
      </c>
      <c r="L19576" t="s">
        <v>2565</v>
      </c>
      <c r="M19576" t="s">
        <v>2452</v>
      </c>
      <c r="Q19576" s="7">
        <v>0.8</v>
      </c>
      <c r="R19576">
        <v>0.5</v>
      </c>
      <c r="S19576" s="14">
        <v>-30.055500000000002</v>
      </c>
      <c r="T19576">
        <v>0.5</v>
      </c>
      <c r="U19576" t="s">
        <v>2451</v>
      </c>
      <c r="V19576">
        <v>1</v>
      </c>
      <c r="W19576" t="s">
        <v>2565</v>
      </c>
      <c r="X19576" t="s">
        <v>2613</v>
      </c>
      <c r="AB19576" t="s">
        <v>1308</v>
      </c>
    </row>
    <row r="19577" spans="1:28" x14ac:dyDescent="0.3">
      <c r="A19577">
        <v>19809</v>
      </c>
      <c r="B19577" s="15" t="s">
        <v>2019</v>
      </c>
      <c r="C19577" t="str">
        <f>_xlfn.XLOOKUP($B19577, STANDARDS!$A:$A, STANDARDS!$B:$B,,0,2)</f>
        <v>Unknown, Middle East</v>
      </c>
      <c r="D19577" t="s">
        <v>2240</v>
      </c>
      <c r="J19577">
        <v>159</v>
      </c>
      <c r="K19577">
        <v>7</v>
      </c>
      <c r="L19577" t="s">
        <v>2565</v>
      </c>
      <c r="M19577" t="s">
        <v>2452</v>
      </c>
      <c r="Q19577" s="7">
        <v>0.8</v>
      </c>
      <c r="R19577">
        <v>0.5</v>
      </c>
      <c r="S19577" s="14">
        <v>-29.487500000000001</v>
      </c>
      <c r="T19577">
        <v>0.5</v>
      </c>
      <c r="U19577" t="s">
        <v>2451</v>
      </c>
      <c r="V19577">
        <v>1</v>
      </c>
      <c r="W19577" t="s">
        <v>2565</v>
      </c>
      <c r="X19577" t="s">
        <v>2613</v>
      </c>
      <c r="AB19577" t="s">
        <v>1308</v>
      </c>
    </row>
    <row r="19578" spans="1:28" x14ac:dyDescent="0.3">
      <c r="A19578">
        <v>19810</v>
      </c>
      <c r="B19578" s="15" t="s">
        <v>2031</v>
      </c>
      <c r="C19578" t="str">
        <f>_xlfn.XLOOKUP($B19578, STANDARDS!$A:$A, STANDARDS!$B:$B,,0,2)</f>
        <v>Unknown, UK</v>
      </c>
      <c r="D19578" t="s">
        <v>2158</v>
      </c>
      <c r="E19578" t="s">
        <v>2256</v>
      </c>
      <c r="J19578">
        <v>177</v>
      </c>
      <c r="K19578">
        <v>5.6999999999999886</v>
      </c>
      <c r="L19578" t="s">
        <v>2565</v>
      </c>
      <c r="M19578" t="s">
        <v>2453</v>
      </c>
      <c r="Q19578" s="7">
        <v>2</v>
      </c>
      <c r="R19578">
        <v>0.5</v>
      </c>
      <c r="S19578" s="14">
        <v>-32.28</v>
      </c>
      <c r="T19578">
        <v>0.5</v>
      </c>
      <c r="U19578" t="s">
        <v>2451</v>
      </c>
      <c r="V19578">
        <v>1</v>
      </c>
      <c r="W19578" t="s">
        <v>2565</v>
      </c>
      <c r="X19578" t="s">
        <v>2614</v>
      </c>
      <c r="AB19578" t="s">
        <v>1308</v>
      </c>
    </row>
    <row r="19579" spans="1:28" x14ac:dyDescent="0.3">
      <c r="A19579">
        <v>19811</v>
      </c>
      <c r="B19579" s="15" t="s">
        <v>2031</v>
      </c>
      <c r="C19579" t="str">
        <f>_xlfn.XLOOKUP($B19579, STANDARDS!$A:$A, STANDARDS!$B:$B,,0,2)</f>
        <v>Unknown, UK</v>
      </c>
      <c r="D19579" t="s">
        <v>2158</v>
      </c>
      <c r="E19579" t="s">
        <v>2256</v>
      </c>
      <c r="J19579">
        <v>177</v>
      </c>
      <c r="K19579">
        <v>5.6999999999999886</v>
      </c>
      <c r="L19579" t="s">
        <v>2565</v>
      </c>
      <c r="M19579" t="s">
        <v>2453</v>
      </c>
      <c r="Q19579" s="7">
        <v>2</v>
      </c>
      <c r="R19579">
        <v>0.5</v>
      </c>
      <c r="S19579" s="14">
        <v>-32.54</v>
      </c>
      <c r="T19579">
        <v>0.5</v>
      </c>
      <c r="U19579" t="s">
        <v>2451</v>
      </c>
      <c r="V19579">
        <v>1</v>
      </c>
      <c r="W19579" t="s">
        <v>2565</v>
      </c>
      <c r="X19579" t="s">
        <v>2614</v>
      </c>
      <c r="AB19579" t="s">
        <v>1308</v>
      </c>
    </row>
    <row r="19580" spans="1:28" x14ac:dyDescent="0.3">
      <c r="A19580">
        <v>19812</v>
      </c>
      <c r="B19580" s="15" t="s">
        <v>2009</v>
      </c>
      <c r="C19580" t="str">
        <f>_xlfn.XLOOKUP($B19580, STANDARDS!$A:$A, STANDARDS!$B:$B,,0,2)</f>
        <v>Unknown, Europe</v>
      </c>
      <c r="D19580" t="s">
        <v>2153</v>
      </c>
      <c r="J19580">
        <v>178</v>
      </c>
      <c r="K19580">
        <v>4.6999999999999886</v>
      </c>
      <c r="L19580" t="s">
        <v>2565</v>
      </c>
      <c r="M19580" t="s">
        <v>2452</v>
      </c>
      <c r="Q19580" s="7">
        <v>2.1</v>
      </c>
      <c r="R19580">
        <v>0.5</v>
      </c>
      <c r="S19580" s="14">
        <v>-29.85575</v>
      </c>
      <c r="T19580">
        <v>0.5</v>
      </c>
      <c r="U19580" t="s">
        <v>2451</v>
      </c>
      <c r="V19580">
        <v>1</v>
      </c>
      <c r="W19580" t="s">
        <v>2565</v>
      </c>
      <c r="X19580" t="s">
        <v>2612</v>
      </c>
      <c r="AB19580" t="s">
        <v>1308</v>
      </c>
    </row>
    <row r="19581" spans="1:28" x14ac:dyDescent="0.3">
      <c r="A19581">
        <v>19813</v>
      </c>
      <c r="B19581" s="15" t="s">
        <v>2009</v>
      </c>
      <c r="C19581" t="str">
        <f>_xlfn.XLOOKUP($B19581, STANDARDS!$A:$A, STANDARDS!$B:$B,,0,2)</f>
        <v>Unknown, Europe</v>
      </c>
      <c r="D19581" t="s">
        <v>2153</v>
      </c>
      <c r="J19581">
        <v>178</v>
      </c>
      <c r="K19581">
        <v>4.6999999999999886</v>
      </c>
      <c r="L19581" t="s">
        <v>2565</v>
      </c>
      <c r="M19581" t="s">
        <v>2452</v>
      </c>
      <c r="Q19581" s="7">
        <v>2.1</v>
      </c>
      <c r="R19581">
        <v>0.5</v>
      </c>
      <c r="S19581" s="14">
        <v>-32.358625000000004</v>
      </c>
      <c r="T19581">
        <v>0.5</v>
      </c>
      <c r="U19581" t="s">
        <v>2451</v>
      </c>
      <c r="V19581">
        <v>1</v>
      </c>
      <c r="W19581" t="s">
        <v>2565</v>
      </c>
      <c r="X19581" t="s">
        <v>2612</v>
      </c>
      <c r="AB19581" t="s">
        <v>1308</v>
      </c>
    </row>
    <row r="19582" spans="1:28" x14ac:dyDescent="0.3">
      <c r="A19582">
        <v>19814</v>
      </c>
      <c r="B19582" s="15" t="s">
        <v>2031</v>
      </c>
      <c r="C19582" t="str">
        <f>_xlfn.XLOOKUP($B19582, STANDARDS!$A:$A, STANDARDS!$B:$B,,0,2)</f>
        <v>Unknown, UK</v>
      </c>
      <c r="D19582" t="s">
        <v>2158</v>
      </c>
      <c r="E19582" t="s">
        <v>2256</v>
      </c>
      <c r="J19582">
        <v>178</v>
      </c>
      <c r="K19582">
        <v>4.6999999999999886</v>
      </c>
      <c r="L19582" t="s">
        <v>2565</v>
      </c>
      <c r="M19582" t="s">
        <v>2453</v>
      </c>
      <c r="Q19582" s="7">
        <v>2</v>
      </c>
      <c r="R19582">
        <v>0.5</v>
      </c>
      <c r="S19582" s="14">
        <v>-32.479999999999997</v>
      </c>
      <c r="T19582">
        <v>0.5</v>
      </c>
      <c r="U19582" t="s">
        <v>2451</v>
      </c>
      <c r="V19582">
        <v>1</v>
      </c>
      <c r="W19582" t="s">
        <v>2565</v>
      </c>
      <c r="X19582" t="s">
        <v>2614</v>
      </c>
      <c r="AB19582" t="s">
        <v>1308</v>
      </c>
    </row>
    <row r="19583" spans="1:28" x14ac:dyDescent="0.3">
      <c r="A19583">
        <v>19815</v>
      </c>
      <c r="B19583" s="15" t="s">
        <v>2031</v>
      </c>
      <c r="C19583" t="str">
        <f>_xlfn.XLOOKUP($B19583, STANDARDS!$A:$A, STANDARDS!$B:$B,,0,2)</f>
        <v>Unknown, UK</v>
      </c>
      <c r="D19583" t="s">
        <v>2158</v>
      </c>
      <c r="E19583" t="s">
        <v>2256</v>
      </c>
      <c r="J19583">
        <v>178</v>
      </c>
      <c r="K19583">
        <v>4.6999999999999886</v>
      </c>
      <c r="L19583" t="s">
        <v>2565</v>
      </c>
      <c r="M19583" t="s">
        <v>2453</v>
      </c>
      <c r="Q19583" s="7">
        <v>2</v>
      </c>
      <c r="R19583">
        <v>0.5</v>
      </c>
      <c r="S19583" s="14">
        <v>-32.71</v>
      </c>
      <c r="T19583">
        <v>0.5</v>
      </c>
      <c r="U19583" t="s">
        <v>2451</v>
      </c>
      <c r="V19583">
        <v>1</v>
      </c>
      <c r="W19583" t="s">
        <v>2565</v>
      </c>
      <c r="X19583" t="s">
        <v>2614</v>
      </c>
      <c r="AB19583" t="s">
        <v>1308</v>
      </c>
    </row>
    <row r="19584" spans="1:28" x14ac:dyDescent="0.3">
      <c r="A19584">
        <v>19816</v>
      </c>
      <c r="B19584" s="15" t="s">
        <v>2025</v>
      </c>
      <c r="C19584" t="str">
        <f>_xlfn.XLOOKUP($B19584, STANDARDS!$A:$A, STANDARDS!$B:$B,,0,2)</f>
        <v>Unknown, Germany</v>
      </c>
      <c r="D19584" t="s">
        <v>2156</v>
      </c>
      <c r="E19584" t="s">
        <v>2257</v>
      </c>
      <c r="J19584">
        <v>178</v>
      </c>
      <c r="K19584">
        <v>4.6999999999999886</v>
      </c>
      <c r="L19584" t="s">
        <v>2565</v>
      </c>
      <c r="M19584" t="s">
        <v>2453</v>
      </c>
      <c r="Q19584" s="7">
        <v>1</v>
      </c>
      <c r="R19584">
        <v>0.5</v>
      </c>
      <c r="S19584" s="14">
        <v>-32.4</v>
      </c>
      <c r="T19584">
        <v>0.5</v>
      </c>
      <c r="U19584" t="s">
        <v>2451</v>
      </c>
      <c r="V19584">
        <v>1</v>
      </c>
      <c r="W19584" t="s">
        <v>2565</v>
      </c>
      <c r="X19584" t="s">
        <v>2615</v>
      </c>
      <c r="AB19584" t="s">
        <v>1308</v>
      </c>
    </row>
    <row r="19585" spans="1:28" x14ac:dyDescent="0.3">
      <c r="A19585">
        <v>19817</v>
      </c>
      <c r="B19585" s="15" t="s">
        <v>2025</v>
      </c>
      <c r="C19585" t="str">
        <f>_xlfn.XLOOKUP($B19585, STANDARDS!$A:$A, STANDARDS!$B:$B,,0,2)</f>
        <v>Unknown, Germany</v>
      </c>
      <c r="D19585" t="s">
        <v>2156</v>
      </c>
      <c r="E19585" t="s">
        <v>2257</v>
      </c>
      <c r="J19585">
        <v>178</v>
      </c>
      <c r="K19585">
        <v>4.6999999999999886</v>
      </c>
      <c r="L19585" t="s">
        <v>2565</v>
      </c>
      <c r="M19585" t="s">
        <v>2453</v>
      </c>
      <c r="Q19585" s="7">
        <v>1</v>
      </c>
      <c r="R19585">
        <v>0.5</v>
      </c>
      <c r="S19585" s="14">
        <v>-31.1</v>
      </c>
      <c r="T19585">
        <v>0.5</v>
      </c>
      <c r="U19585" t="s">
        <v>2451</v>
      </c>
      <c r="V19585">
        <v>1</v>
      </c>
      <c r="W19585" t="s">
        <v>2565</v>
      </c>
      <c r="X19585" t="s">
        <v>2615</v>
      </c>
      <c r="AB19585" t="s">
        <v>1308</v>
      </c>
    </row>
    <row r="19586" spans="1:28" x14ac:dyDescent="0.3">
      <c r="A19586">
        <v>19818</v>
      </c>
      <c r="B19586" s="15" t="s">
        <v>2025</v>
      </c>
      <c r="C19586" t="str">
        <f>_xlfn.XLOOKUP($B19586, STANDARDS!$A:$A, STANDARDS!$B:$B,,0,2)</f>
        <v>Unknown, Germany</v>
      </c>
      <c r="D19586" t="s">
        <v>2156</v>
      </c>
      <c r="E19586" t="s">
        <v>2257</v>
      </c>
      <c r="J19586">
        <v>178</v>
      </c>
      <c r="K19586">
        <v>4.6999999999999886</v>
      </c>
      <c r="L19586" t="s">
        <v>2565</v>
      </c>
      <c r="M19586" t="s">
        <v>2453</v>
      </c>
      <c r="Q19586" s="7">
        <v>1</v>
      </c>
      <c r="R19586">
        <v>0.5</v>
      </c>
      <c r="S19586" s="14">
        <v>-31.4</v>
      </c>
      <c r="T19586">
        <v>0.5</v>
      </c>
      <c r="U19586" t="s">
        <v>2451</v>
      </c>
      <c r="V19586">
        <v>1</v>
      </c>
      <c r="W19586" t="s">
        <v>2565</v>
      </c>
      <c r="X19586" t="s">
        <v>2615</v>
      </c>
      <c r="AB19586" t="s">
        <v>1308</v>
      </c>
    </row>
    <row r="19587" spans="1:28" x14ac:dyDescent="0.3">
      <c r="A19587">
        <v>19819</v>
      </c>
      <c r="B19587" s="15" t="s">
        <v>2031</v>
      </c>
      <c r="C19587" t="str">
        <f>_xlfn.XLOOKUP($B19587, STANDARDS!$A:$A, STANDARDS!$B:$B,,0,2)</f>
        <v>Unknown, UK</v>
      </c>
      <c r="D19587" t="s">
        <v>2158</v>
      </c>
      <c r="E19587" t="s">
        <v>2256</v>
      </c>
      <c r="J19587">
        <v>179</v>
      </c>
      <c r="K19587">
        <v>4.9000000000000057</v>
      </c>
      <c r="L19587" t="s">
        <v>2565</v>
      </c>
      <c r="M19587" t="s">
        <v>2453</v>
      </c>
      <c r="Q19587" s="7">
        <v>2</v>
      </c>
      <c r="R19587">
        <v>0.5</v>
      </c>
      <c r="S19587" s="14">
        <v>-32.43</v>
      </c>
      <c r="T19587">
        <v>0.5</v>
      </c>
      <c r="U19587" t="s">
        <v>2451</v>
      </c>
      <c r="V19587">
        <v>1</v>
      </c>
      <c r="W19587" t="s">
        <v>2565</v>
      </c>
      <c r="X19587" t="s">
        <v>2614</v>
      </c>
      <c r="AB19587" t="s">
        <v>1308</v>
      </c>
    </row>
    <row r="19588" spans="1:28" x14ac:dyDescent="0.3">
      <c r="A19588">
        <v>19820</v>
      </c>
      <c r="B19588" s="15" t="s">
        <v>2031</v>
      </c>
      <c r="C19588" t="str">
        <f>_xlfn.XLOOKUP($B19588, STANDARDS!$A:$A, STANDARDS!$B:$B,,0,2)</f>
        <v>Unknown, UK</v>
      </c>
      <c r="D19588" t="s">
        <v>2158</v>
      </c>
      <c r="E19588" t="s">
        <v>2256</v>
      </c>
      <c r="J19588">
        <v>179</v>
      </c>
      <c r="K19588">
        <v>4.9000000000000057</v>
      </c>
      <c r="L19588" t="s">
        <v>2565</v>
      </c>
      <c r="M19588" t="s">
        <v>2453</v>
      </c>
      <c r="Q19588" s="7">
        <v>2</v>
      </c>
      <c r="R19588">
        <v>0.5</v>
      </c>
      <c r="S19588" s="14">
        <v>-32.78</v>
      </c>
      <c r="T19588">
        <v>0.5</v>
      </c>
      <c r="U19588" t="s">
        <v>2451</v>
      </c>
      <c r="V19588">
        <v>1</v>
      </c>
      <c r="W19588" t="s">
        <v>2565</v>
      </c>
      <c r="X19588" t="s">
        <v>2614</v>
      </c>
      <c r="AB19588" t="s">
        <v>1308</v>
      </c>
    </row>
    <row r="19589" spans="1:28" x14ac:dyDescent="0.3">
      <c r="A19589">
        <v>19821</v>
      </c>
      <c r="B19589" s="15" t="s">
        <v>2031</v>
      </c>
      <c r="C19589" t="str">
        <f>_xlfn.XLOOKUP($B19589, STANDARDS!$A:$A, STANDARDS!$B:$B,,0,2)</f>
        <v>Unknown, UK</v>
      </c>
      <c r="D19589" t="s">
        <v>2158</v>
      </c>
      <c r="E19589" t="s">
        <v>2256</v>
      </c>
      <c r="J19589">
        <v>180</v>
      </c>
      <c r="K19589">
        <v>5.9000000000000057</v>
      </c>
      <c r="L19589" t="s">
        <v>2565</v>
      </c>
      <c r="M19589" t="s">
        <v>2453</v>
      </c>
      <c r="Q19589" s="7">
        <v>2</v>
      </c>
      <c r="R19589">
        <v>0.5</v>
      </c>
      <c r="S19589" s="14">
        <v>-32.67</v>
      </c>
      <c r="T19589">
        <v>0.5</v>
      </c>
      <c r="U19589" t="s">
        <v>2451</v>
      </c>
      <c r="V19589">
        <v>1</v>
      </c>
      <c r="W19589" t="s">
        <v>2565</v>
      </c>
      <c r="X19589" t="s">
        <v>2614</v>
      </c>
      <c r="AB19589" t="s">
        <v>1308</v>
      </c>
    </row>
    <row r="19590" spans="1:28" x14ac:dyDescent="0.3">
      <c r="A19590">
        <v>19822</v>
      </c>
      <c r="B19590" s="15" t="s">
        <v>2031</v>
      </c>
      <c r="C19590" t="str">
        <f>_xlfn.XLOOKUP($B19590, STANDARDS!$A:$A, STANDARDS!$B:$B,,0,2)</f>
        <v>Unknown, UK</v>
      </c>
      <c r="D19590" t="s">
        <v>2158</v>
      </c>
      <c r="E19590" t="s">
        <v>2256</v>
      </c>
      <c r="J19590">
        <v>180</v>
      </c>
      <c r="K19590">
        <v>5.9000000000000057</v>
      </c>
      <c r="L19590" t="s">
        <v>2565</v>
      </c>
      <c r="M19590" t="s">
        <v>2453</v>
      </c>
      <c r="Q19590" s="7">
        <v>2</v>
      </c>
      <c r="R19590">
        <v>0.5</v>
      </c>
      <c r="S19590" s="14">
        <v>-32.380000000000003</v>
      </c>
      <c r="T19590">
        <v>0.5</v>
      </c>
      <c r="U19590" t="s">
        <v>2451</v>
      </c>
      <c r="V19590">
        <v>1</v>
      </c>
      <c r="W19590" t="s">
        <v>2565</v>
      </c>
      <c r="X19590" t="s">
        <v>2614</v>
      </c>
      <c r="AB19590" t="s">
        <v>1308</v>
      </c>
    </row>
    <row r="19591" spans="1:28" x14ac:dyDescent="0.3">
      <c r="A19591">
        <v>19823</v>
      </c>
      <c r="B19591" s="15" t="s">
        <v>2031</v>
      </c>
      <c r="C19591" t="str">
        <f>_xlfn.XLOOKUP($B19591, STANDARDS!$A:$A, STANDARDS!$B:$B,,0,2)</f>
        <v>Unknown, UK</v>
      </c>
      <c r="D19591" t="s">
        <v>2158</v>
      </c>
      <c r="E19591" t="s">
        <v>2256</v>
      </c>
      <c r="J19591">
        <v>181</v>
      </c>
      <c r="K19591">
        <v>6.9000000000000057</v>
      </c>
      <c r="L19591" t="s">
        <v>2565</v>
      </c>
      <c r="M19591" t="s">
        <v>2453</v>
      </c>
      <c r="Q19591" s="7">
        <v>2</v>
      </c>
      <c r="R19591">
        <v>0.5</v>
      </c>
      <c r="S19591" s="14">
        <v>-32.520000000000003</v>
      </c>
      <c r="T19591">
        <v>0.5</v>
      </c>
      <c r="U19591" t="s">
        <v>2451</v>
      </c>
      <c r="V19591">
        <v>1</v>
      </c>
      <c r="W19591" t="s">
        <v>2565</v>
      </c>
      <c r="X19591" t="s">
        <v>2614</v>
      </c>
      <c r="AB19591" t="s">
        <v>1308</v>
      </c>
    </row>
    <row r="19592" spans="1:28" x14ac:dyDescent="0.3">
      <c r="A19592">
        <v>19824</v>
      </c>
      <c r="B19592" s="15" t="s">
        <v>2031</v>
      </c>
      <c r="C19592" t="str">
        <f>_xlfn.XLOOKUP($B19592, STANDARDS!$A:$A, STANDARDS!$B:$B,,0,2)</f>
        <v>Unknown, UK</v>
      </c>
      <c r="D19592" t="s">
        <v>2158</v>
      </c>
      <c r="E19592" t="s">
        <v>2256</v>
      </c>
      <c r="J19592">
        <v>181</v>
      </c>
      <c r="K19592">
        <v>6.9000000000000057</v>
      </c>
      <c r="L19592" t="s">
        <v>2565</v>
      </c>
      <c r="M19592" t="s">
        <v>2453</v>
      </c>
      <c r="Q19592" s="7">
        <v>2</v>
      </c>
      <c r="R19592">
        <v>0.5</v>
      </c>
      <c r="S19592" s="14">
        <v>-32.58</v>
      </c>
      <c r="T19592">
        <v>0.5</v>
      </c>
      <c r="U19592" t="s">
        <v>2451</v>
      </c>
      <c r="V19592">
        <v>1</v>
      </c>
      <c r="W19592" t="s">
        <v>2565</v>
      </c>
      <c r="X19592" t="s">
        <v>2614</v>
      </c>
      <c r="AB19592" t="s">
        <v>1308</v>
      </c>
    </row>
    <row r="19593" spans="1:28" x14ac:dyDescent="0.3">
      <c r="A19593">
        <v>19825</v>
      </c>
      <c r="B19593" s="15" t="s">
        <v>2009</v>
      </c>
      <c r="C19593" t="str">
        <f>_xlfn.XLOOKUP($B19593, STANDARDS!$A:$A, STANDARDS!$B:$B,,0,2)</f>
        <v>Unknown, Europe</v>
      </c>
      <c r="D19593" t="s">
        <v>2153</v>
      </c>
      <c r="J19593">
        <v>182</v>
      </c>
      <c r="K19593">
        <v>9</v>
      </c>
      <c r="L19593" t="s">
        <v>2565</v>
      </c>
      <c r="M19593" t="s">
        <v>2452</v>
      </c>
      <c r="Q19593" s="7">
        <v>2.1</v>
      </c>
      <c r="R19593">
        <v>0.5</v>
      </c>
      <c r="S19593" s="14">
        <v>-30.945999999999998</v>
      </c>
      <c r="T19593">
        <v>0.5</v>
      </c>
      <c r="U19593" t="s">
        <v>2451</v>
      </c>
      <c r="V19593">
        <v>1</v>
      </c>
      <c r="W19593" t="s">
        <v>2565</v>
      </c>
      <c r="X19593" t="s">
        <v>2612</v>
      </c>
      <c r="AB19593" t="s">
        <v>1308</v>
      </c>
    </row>
    <row r="19594" spans="1:28" x14ac:dyDescent="0.3">
      <c r="A19594">
        <v>19826</v>
      </c>
      <c r="B19594" s="15" t="s">
        <v>2031</v>
      </c>
      <c r="C19594" t="str">
        <f>_xlfn.XLOOKUP($B19594, STANDARDS!$A:$A, STANDARDS!$B:$B,,0,2)</f>
        <v>Unknown, UK</v>
      </c>
      <c r="D19594" t="s">
        <v>2158</v>
      </c>
      <c r="E19594" t="s">
        <v>2256</v>
      </c>
      <c r="J19594">
        <v>182</v>
      </c>
      <c r="K19594">
        <v>7.9000000000000057</v>
      </c>
      <c r="L19594" t="s">
        <v>2565</v>
      </c>
      <c r="M19594" t="s">
        <v>2453</v>
      </c>
      <c r="Q19594" s="7">
        <v>2</v>
      </c>
      <c r="R19594">
        <v>0.5</v>
      </c>
      <c r="S19594" s="14">
        <v>-32.5</v>
      </c>
      <c r="T19594">
        <v>0.5</v>
      </c>
      <c r="U19594" t="s">
        <v>2451</v>
      </c>
      <c r="V19594">
        <v>1</v>
      </c>
      <c r="W19594" t="s">
        <v>2565</v>
      </c>
      <c r="X19594" t="s">
        <v>2614</v>
      </c>
      <c r="AB19594" t="s">
        <v>1308</v>
      </c>
    </row>
    <row r="19595" spans="1:28" x14ac:dyDescent="0.3">
      <c r="A19595">
        <v>19827</v>
      </c>
      <c r="B19595" s="15" t="s">
        <v>2027</v>
      </c>
      <c r="C19595" t="str">
        <f>_xlfn.XLOOKUP($B19595, STANDARDS!$A:$A, STANDARDS!$B:$B,,0,2)</f>
        <v>Unknown, Barents Sea</v>
      </c>
      <c r="D19595" t="s">
        <v>2251</v>
      </c>
      <c r="E19595" t="s">
        <v>2258</v>
      </c>
      <c r="J19595">
        <v>184</v>
      </c>
      <c r="K19595">
        <v>2</v>
      </c>
      <c r="L19595" t="s">
        <v>2565</v>
      </c>
      <c r="M19595" t="s">
        <v>2452</v>
      </c>
      <c r="Q19595" s="7">
        <v>2</v>
      </c>
      <c r="R19595">
        <v>0.5</v>
      </c>
      <c r="S19595" s="14">
        <v>-30.2</v>
      </c>
      <c r="T19595">
        <v>0.5</v>
      </c>
      <c r="U19595" t="s">
        <v>2451</v>
      </c>
      <c r="V19595">
        <v>1</v>
      </c>
      <c r="W19595" t="s">
        <v>2565</v>
      </c>
      <c r="X19595" t="s">
        <v>2607</v>
      </c>
      <c r="AB19595" t="s">
        <v>1308</v>
      </c>
    </row>
    <row r="19596" spans="1:28" x14ac:dyDescent="0.3">
      <c r="A19596">
        <v>19828</v>
      </c>
      <c r="B19596" s="15" t="s">
        <v>2009</v>
      </c>
      <c r="C19596" t="str">
        <f>_xlfn.XLOOKUP($B19596, STANDARDS!$A:$A, STANDARDS!$B:$B,,0,2)</f>
        <v>Unknown, Europe</v>
      </c>
      <c r="D19596" t="s">
        <v>2153</v>
      </c>
      <c r="J19596">
        <v>200</v>
      </c>
      <c r="K19596">
        <v>1</v>
      </c>
      <c r="L19596" t="s">
        <v>2565</v>
      </c>
      <c r="M19596" t="s">
        <v>2452</v>
      </c>
      <c r="Q19596" s="7">
        <v>2.1</v>
      </c>
      <c r="R19596">
        <v>0.5</v>
      </c>
      <c r="S19596" s="14">
        <v>-31.49625</v>
      </c>
      <c r="T19596">
        <v>0.5</v>
      </c>
      <c r="U19596" t="s">
        <v>2451</v>
      </c>
      <c r="V19596">
        <v>1</v>
      </c>
      <c r="W19596" t="s">
        <v>2565</v>
      </c>
      <c r="X19596" t="s">
        <v>2612</v>
      </c>
      <c r="AB19596" t="s">
        <v>1308</v>
      </c>
    </row>
    <row r="19597" spans="1:28" x14ac:dyDescent="0.3">
      <c r="A19597">
        <v>19829</v>
      </c>
      <c r="B19597" s="15" t="s">
        <v>2009</v>
      </c>
      <c r="C19597" t="str">
        <f>_xlfn.XLOOKUP($B19597, STANDARDS!$A:$A, STANDARDS!$B:$B,,0,2)</f>
        <v>Unknown, Europe</v>
      </c>
      <c r="D19597" t="s">
        <v>2153</v>
      </c>
      <c r="J19597">
        <v>205</v>
      </c>
      <c r="K19597">
        <v>4</v>
      </c>
      <c r="L19597" t="s">
        <v>2565</v>
      </c>
      <c r="M19597" t="s">
        <v>2452</v>
      </c>
      <c r="Q19597" s="7">
        <v>4</v>
      </c>
      <c r="R19597">
        <v>0.5</v>
      </c>
      <c r="S19597" s="14">
        <v>-30.677</v>
      </c>
      <c r="T19597">
        <v>0.5</v>
      </c>
      <c r="U19597" t="s">
        <v>2451</v>
      </c>
      <c r="V19597">
        <v>1</v>
      </c>
      <c r="W19597" t="s">
        <v>2565</v>
      </c>
      <c r="X19597" t="s">
        <v>2616</v>
      </c>
      <c r="AB19597" t="s">
        <v>1308</v>
      </c>
    </row>
    <row r="19598" spans="1:28" x14ac:dyDescent="0.3">
      <c r="A19598">
        <v>19830</v>
      </c>
      <c r="B19598" s="15" t="s">
        <v>2027</v>
      </c>
      <c r="C19598" t="str">
        <f>_xlfn.XLOOKUP($B19598, STANDARDS!$A:$A, STANDARDS!$B:$B,,0,2)</f>
        <v>Unknown, Barents Sea</v>
      </c>
      <c r="D19598" t="s">
        <v>2251</v>
      </c>
      <c r="E19598" t="s">
        <v>2259</v>
      </c>
      <c r="J19598">
        <v>226</v>
      </c>
      <c r="K19598">
        <v>6</v>
      </c>
      <c r="L19598" t="s">
        <v>2565</v>
      </c>
      <c r="M19598" t="s">
        <v>2452</v>
      </c>
      <c r="Q19598" s="7">
        <v>3.02</v>
      </c>
      <c r="R19598">
        <v>0.5</v>
      </c>
      <c r="S19598" s="14">
        <v>-30.3</v>
      </c>
      <c r="T19598">
        <v>0.5</v>
      </c>
      <c r="U19598" t="s">
        <v>2451</v>
      </c>
      <c r="V19598">
        <v>1</v>
      </c>
      <c r="W19598" t="s">
        <v>2565</v>
      </c>
      <c r="X19598" t="s">
        <v>2617</v>
      </c>
      <c r="AB19598" t="s">
        <v>1308</v>
      </c>
    </row>
    <row r="19599" spans="1:28" x14ac:dyDescent="0.3">
      <c r="A19599">
        <v>19831</v>
      </c>
      <c r="B19599" s="15" t="s">
        <v>2027</v>
      </c>
      <c r="C19599" t="str">
        <f>_xlfn.XLOOKUP($B19599, STANDARDS!$A:$A, STANDARDS!$B:$B,,0,2)</f>
        <v>Unknown, Barents Sea</v>
      </c>
      <c r="D19599" t="s">
        <v>2251</v>
      </c>
      <c r="E19599" t="s">
        <v>2260</v>
      </c>
      <c r="J19599">
        <v>226</v>
      </c>
      <c r="K19599">
        <v>6</v>
      </c>
      <c r="L19599" t="s">
        <v>2565</v>
      </c>
      <c r="M19599" t="s">
        <v>2452</v>
      </c>
      <c r="Q19599" s="7">
        <v>3.02</v>
      </c>
      <c r="R19599">
        <v>0.5</v>
      </c>
      <c r="S19599" s="14">
        <v>-30.2</v>
      </c>
      <c r="T19599">
        <v>0.5</v>
      </c>
      <c r="U19599" t="s">
        <v>2451</v>
      </c>
      <c r="V19599">
        <v>1</v>
      </c>
      <c r="W19599" t="s">
        <v>2565</v>
      </c>
      <c r="X19599" t="s">
        <v>2617</v>
      </c>
      <c r="AB19599" t="s">
        <v>1308</v>
      </c>
    </row>
    <row r="19600" spans="1:28" x14ac:dyDescent="0.3">
      <c r="A19600">
        <v>19832</v>
      </c>
      <c r="B19600" s="15" t="s">
        <v>2027</v>
      </c>
      <c r="C19600" t="str">
        <f>_xlfn.XLOOKUP($B19600, STANDARDS!$A:$A, STANDARDS!$B:$B,,0,2)</f>
        <v>Unknown, Barents Sea</v>
      </c>
      <c r="D19600" t="s">
        <v>2251</v>
      </c>
      <c r="E19600" t="s">
        <v>2252</v>
      </c>
      <c r="J19600">
        <v>226</v>
      </c>
      <c r="K19600">
        <v>6</v>
      </c>
      <c r="L19600" t="s">
        <v>2565</v>
      </c>
      <c r="M19600" t="s">
        <v>2452</v>
      </c>
      <c r="Q19600" s="7">
        <v>2.4500000000000002</v>
      </c>
      <c r="R19600">
        <v>0.5</v>
      </c>
      <c r="S19600" s="14">
        <v>-32.799999999999997</v>
      </c>
      <c r="T19600">
        <v>0.5</v>
      </c>
      <c r="U19600" t="s">
        <v>2451</v>
      </c>
      <c r="V19600">
        <v>1</v>
      </c>
      <c r="W19600" t="s">
        <v>2565</v>
      </c>
      <c r="X19600" t="s">
        <v>2617</v>
      </c>
      <c r="AB19600" t="s">
        <v>1308</v>
      </c>
    </row>
    <row r="19601" spans="1:28" x14ac:dyDescent="0.3">
      <c r="A19601">
        <v>19833</v>
      </c>
      <c r="B19601" s="15" t="s">
        <v>2027</v>
      </c>
      <c r="C19601" t="str">
        <f>_xlfn.XLOOKUP($B19601, STANDARDS!$A:$A, STANDARDS!$B:$B,,0,2)</f>
        <v>Unknown, Barents Sea</v>
      </c>
      <c r="D19601" t="s">
        <v>2251</v>
      </c>
      <c r="E19601" t="s">
        <v>2259</v>
      </c>
      <c r="F19601">
        <v>75.000100000000003</v>
      </c>
      <c r="G19601">
        <v>33.000100000000003</v>
      </c>
      <c r="H19601">
        <v>1E-4</v>
      </c>
      <c r="I19601" t="s">
        <v>592</v>
      </c>
      <c r="J19601">
        <v>237</v>
      </c>
      <c r="K19601">
        <v>5</v>
      </c>
      <c r="L19601" t="s">
        <v>2565</v>
      </c>
      <c r="M19601" t="s">
        <v>2452</v>
      </c>
      <c r="Q19601" s="7">
        <v>1.69</v>
      </c>
      <c r="R19601">
        <v>0.5</v>
      </c>
      <c r="S19601" s="14">
        <v>-31.5</v>
      </c>
      <c r="T19601">
        <v>0.5</v>
      </c>
      <c r="U19601" t="s">
        <v>2451</v>
      </c>
      <c r="V19601">
        <v>1</v>
      </c>
      <c r="W19601" t="s">
        <v>2565</v>
      </c>
      <c r="X19601" t="s">
        <v>2617</v>
      </c>
      <c r="AB19601" t="s">
        <v>1308</v>
      </c>
    </row>
    <row r="19602" spans="1:28" x14ac:dyDescent="0.3">
      <c r="A19602">
        <v>19834</v>
      </c>
      <c r="B19602" s="15" t="s">
        <v>2032</v>
      </c>
      <c r="C19602" t="str">
        <f>_xlfn.XLOOKUP($B19602, STANDARDS!$A:$A, STANDARDS!$B:$B,,0,2)</f>
        <v>Unknown, North America</v>
      </c>
      <c r="D19602" t="s">
        <v>2224</v>
      </c>
      <c r="J19602">
        <v>242</v>
      </c>
      <c r="K19602">
        <v>5.1999999999999886</v>
      </c>
      <c r="L19602" t="s">
        <v>2565</v>
      </c>
      <c r="M19602" t="s">
        <v>2452</v>
      </c>
      <c r="Q19602" s="7">
        <v>0</v>
      </c>
      <c r="R19602">
        <v>0.5</v>
      </c>
      <c r="S19602" s="14">
        <v>-33.192999999999998</v>
      </c>
      <c r="T19602">
        <v>0.5</v>
      </c>
      <c r="U19602" t="s">
        <v>2451</v>
      </c>
      <c r="V19602">
        <v>1</v>
      </c>
      <c r="W19602" t="s">
        <v>2565</v>
      </c>
      <c r="X19602" t="s">
        <v>2618</v>
      </c>
      <c r="AB19602" t="s">
        <v>1308</v>
      </c>
    </row>
    <row r="19603" spans="1:28" x14ac:dyDescent="0.3">
      <c r="A19603">
        <v>19835</v>
      </c>
      <c r="B19603" s="15" t="s">
        <v>2033</v>
      </c>
      <c r="C19603" t="str">
        <f>_xlfn.XLOOKUP($B19603, STANDARDS!$A:$A, STANDARDS!$B:$B,,0,2)</f>
        <v>Unknown, Spitsbergen</v>
      </c>
      <c r="D19603" t="s">
        <v>2261</v>
      </c>
      <c r="E19603" t="s">
        <v>2262</v>
      </c>
      <c r="F19603">
        <v>77.001499999999993</v>
      </c>
      <c r="G19603">
        <v>20.016300000000001</v>
      </c>
      <c r="H19603">
        <v>1E-4</v>
      </c>
      <c r="I19603" t="s">
        <v>592</v>
      </c>
      <c r="J19603">
        <v>246</v>
      </c>
      <c r="K19603">
        <v>6.1699999999999875</v>
      </c>
      <c r="L19603" t="s">
        <v>2565</v>
      </c>
      <c r="M19603" t="s">
        <v>2453</v>
      </c>
      <c r="Q19603" s="7">
        <v>2.6</v>
      </c>
      <c r="R19603">
        <v>0.5</v>
      </c>
      <c r="S19603" s="14">
        <v>-31</v>
      </c>
      <c r="T19603">
        <v>0.5</v>
      </c>
      <c r="U19603" t="s">
        <v>2451</v>
      </c>
      <c r="V19603">
        <v>1</v>
      </c>
      <c r="W19603" t="s">
        <v>2565</v>
      </c>
      <c r="X19603" t="s">
        <v>2619</v>
      </c>
      <c r="AB19603" t="s">
        <v>1308</v>
      </c>
    </row>
    <row r="19604" spans="1:28" x14ac:dyDescent="0.3">
      <c r="A19604">
        <v>19836</v>
      </c>
      <c r="B19604" s="15" t="s">
        <v>2033</v>
      </c>
      <c r="C19604" t="str">
        <f>_xlfn.XLOOKUP($B19604, STANDARDS!$A:$A, STANDARDS!$B:$B,,0,2)</f>
        <v>Unknown, Spitsbergen</v>
      </c>
      <c r="D19604" t="s">
        <v>2261</v>
      </c>
      <c r="E19604" t="s">
        <v>2262</v>
      </c>
      <c r="F19604">
        <v>77.001499999999993</v>
      </c>
      <c r="G19604">
        <v>20.016300000000001</v>
      </c>
      <c r="H19604">
        <v>1E-4</v>
      </c>
      <c r="I19604" t="s">
        <v>592</v>
      </c>
      <c r="J19604">
        <v>247</v>
      </c>
      <c r="K19604">
        <v>5.1699999999999875</v>
      </c>
      <c r="L19604" t="s">
        <v>2565</v>
      </c>
      <c r="M19604" t="s">
        <v>2453</v>
      </c>
      <c r="Q19604" s="7">
        <v>3</v>
      </c>
      <c r="R19604">
        <v>0.5</v>
      </c>
      <c r="S19604" s="14">
        <v>-30</v>
      </c>
      <c r="T19604">
        <v>0.5</v>
      </c>
      <c r="U19604" t="s">
        <v>2451</v>
      </c>
      <c r="V19604">
        <v>1</v>
      </c>
      <c r="W19604" t="s">
        <v>2565</v>
      </c>
      <c r="X19604" t="s">
        <v>2619</v>
      </c>
      <c r="AB19604" t="s">
        <v>1308</v>
      </c>
    </row>
    <row r="19605" spans="1:28" x14ac:dyDescent="0.3">
      <c r="A19605">
        <v>19837</v>
      </c>
      <c r="B19605" s="15" t="s">
        <v>2033</v>
      </c>
      <c r="C19605" t="str">
        <f>_xlfn.XLOOKUP($B19605, STANDARDS!$A:$A, STANDARDS!$B:$B,,0,2)</f>
        <v>Unknown, Spitsbergen</v>
      </c>
      <c r="D19605" t="s">
        <v>2261</v>
      </c>
      <c r="E19605" t="s">
        <v>2262</v>
      </c>
      <c r="F19605">
        <v>77.001499999999993</v>
      </c>
      <c r="G19605">
        <v>20.016300000000001</v>
      </c>
      <c r="H19605">
        <v>1E-4</v>
      </c>
      <c r="I19605" t="s">
        <v>592</v>
      </c>
      <c r="J19605">
        <v>247</v>
      </c>
      <c r="K19605">
        <v>5.1699999999999875</v>
      </c>
      <c r="L19605" t="s">
        <v>2565</v>
      </c>
      <c r="M19605" t="s">
        <v>2453</v>
      </c>
      <c r="Q19605" s="7">
        <v>3</v>
      </c>
      <c r="R19605">
        <v>0.5</v>
      </c>
      <c r="S19605" s="14">
        <v>-32</v>
      </c>
      <c r="T19605">
        <v>0.5</v>
      </c>
      <c r="U19605" t="s">
        <v>2451</v>
      </c>
      <c r="V19605">
        <v>1</v>
      </c>
      <c r="W19605" t="s">
        <v>2565</v>
      </c>
      <c r="X19605" t="s">
        <v>2619</v>
      </c>
      <c r="AB19605" t="s">
        <v>1308</v>
      </c>
    </row>
    <row r="19606" spans="1:28" x14ac:dyDescent="0.3">
      <c r="A19606">
        <v>19838</v>
      </c>
      <c r="B19606" s="15" t="s">
        <v>2034</v>
      </c>
      <c r="C19606" t="str">
        <f>_xlfn.XLOOKUP($B19606, STANDARDS!$A:$A, STANDARDS!$B:$B,,0,2)</f>
        <v>Schei Point Fm</v>
      </c>
      <c r="D19606" t="s">
        <v>517</v>
      </c>
      <c r="E19606" t="s">
        <v>2263</v>
      </c>
      <c r="F19606">
        <v>77.001499999999993</v>
      </c>
      <c r="G19606">
        <v>20.016300000000001</v>
      </c>
      <c r="H19606">
        <v>1E-4</v>
      </c>
      <c r="I19606" t="s">
        <v>592</v>
      </c>
      <c r="J19606">
        <v>248</v>
      </c>
      <c r="K19606">
        <v>4.1699999999999875</v>
      </c>
      <c r="L19606" t="s">
        <v>2565</v>
      </c>
      <c r="M19606" t="s">
        <v>2452</v>
      </c>
      <c r="Q19606" s="7">
        <v>3.2</v>
      </c>
      <c r="R19606">
        <v>0.5</v>
      </c>
      <c r="S19606" s="14">
        <v>-30</v>
      </c>
      <c r="T19606">
        <v>0.5</v>
      </c>
      <c r="U19606" t="s">
        <v>2451</v>
      </c>
      <c r="V19606">
        <v>1</v>
      </c>
      <c r="W19606" t="s">
        <v>2565</v>
      </c>
      <c r="X19606" t="s">
        <v>2620</v>
      </c>
      <c r="AB19606" t="s">
        <v>1308</v>
      </c>
    </row>
    <row r="19607" spans="1:28" x14ac:dyDescent="0.3">
      <c r="A19607">
        <v>19839</v>
      </c>
      <c r="B19607" s="15" t="s">
        <v>2033</v>
      </c>
      <c r="C19607" t="str">
        <f>_xlfn.XLOOKUP($B19607, STANDARDS!$A:$A, STANDARDS!$B:$B,,0,2)</f>
        <v>Unknown, Spitsbergen</v>
      </c>
      <c r="D19607" t="s">
        <v>2261</v>
      </c>
      <c r="E19607" t="s">
        <v>2262</v>
      </c>
      <c r="F19607">
        <v>77.001499999999993</v>
      </c>
      <c r="G19607">
        <v>20.016300000000001</v>
      </c>
      <c r="H19607">
        <v>1E-4</v>
      </c>
      <c r="I19607" t="s">
        <v>592</v>
      </c>
      <c r="J19607">
        <v>253</v>
      </c>
      <c r="K19607">
        <v>1.1399999999999864</v>
      </c>
      <c r="L19607" t="s">
        <v>2565</v>
      </c>
      <c r="M19607" t="s">
        <v>2453</v>
      </c>
      <c r="Q19607" s="7">
        <v>3.89</v>
      </c>
      <c r="R19607">
        <v>0.5</v>
      </c>
      <c r="S19607" s="14">
        <v>-28.3</v>
      </c>
      <c r="T19607">
        <v>0.5</v>
      </c>
      <c r="U19607" t="s">
        <v>2451</v>
      </c>
      <c r="V19607">
        <v>1</v>
      </c>
      <c r="W19607" t="s">
        <v>2565</v>
      </c>
      <c r="X19607" t="s">
        <v>2619</v>
      </c>
      <c r="AB19607" t="s">
        <v>1308</v>
      </c>
    </row>
    <row r="19608" spans="1:28" x14ac:dyDescent="0.3">
      <c r="A19608">
        <v>19840</v>
      </c>
      <c r="B19608" s="15" t="s">
        <v>2033</v>
      </c>
      <c r="C19608" t="str">
        <f>_xlfn.XLOOKUP($B19608, STANDARDS!$A:$A, STANDARDS!$B:$B,,0,2)</f>
        <v>Unknown, Spitsbergen</v>
      </c>
      <c r="D19608" t="s">
        <v>2261</v>
      </c>
      <c r="E19608" t="s">
        <v>2262</v>
      </c>
      <c r="F19608">
        <v>77.001499999999993</v>
      </c>
      <c r="G19608">
        <v>20.016300000000001</v>
      </c>
      <c r="H19608">
        <v>1E-4</v>
      </c>
      <c r="I19608" t="s">
        <v>592</v>
      </c>
      <c r="J19608">
        <v>253</v>
      </c>
      <c r="K19608">
        <v>1.1399999999999864</v>
      </c>
      <c r="L19608" t="s">
        <v>2565</v>
      </c>
      <c r="M19608" t="s">
        <v>2453</v>
      </c>
      <c r="Q19608" s="7">
        <v>2.89</v>
      </c>
      <c r="R19608">
        <v>0.5</v>
      </c>
      <c r="S19608" s="14">
        <v>-30.6</v>
      </c>
      <c r="T19608">
        <v>0.5</v>
      </c>
      <c r="U19608" t="s">
        <v>2451</v>
      </c>
      <c r="V19608">
        <v>1</v>
      </c>
      <c r="W19608" t="s">
        <v>2565</v>
      </c>
      <c r="X19608" t="s">
        <v>2619</v>
      </c>
      <c r="AB19608" t="s">
        <v>1308</v>
      </c>
    </row>
    <row r="19609" spans="1:28" x14ac:dyDescent="0.3">
      <c r="A19609">
        <v>19841</v>
      </c>
      <c r="B19609" s="15" t="s">
        <v>2025</v>
      </c>
      <c r="C19609" t="str">
        <f>_xlfn.XLOOKUP($B19609, STANDARDS!$A:$A, STANDARDS!$B:$B,,0,2)</f>
        <v>Unknown, Germany</v>
      </c>
      <c r="D19609" t="s">
        <v>2156</v>
      </c>
      <c r="E19609" t="s">
        <v>2264</v>
      </c>
      <c r="F19609">
        <v>51.003799999999998</v>
      </c>
      <c r="G19609">
        <v>6.0129000000000001</v>
      </c>
      <c r="H19609">
        <v>1E-4</v>
      </c>
      <c r="I19609" t="s">
        <v>592</v>
      </c>
      <c r="J19609">
        <v>256</v>
      </c>
      <c r="K19609">
        <v>3.8300000000000125</v>
      </c>
      <c r="L19609" t="s">
        <v>2565</v>
      </c>
      <c r="M19609" t="s">
        <v>2453</v>
      </c>
      <c r="Q19609" s="7">
        <v>3.2</v>
      </c>
      <c r="R19609">
        <v>0.5</v>
      </c>
      <c r="S19609" s="14">
        <v>-31.3</v>
      </c>
      <c r="T19609">
        <v>0.5</v>
      </c>
      <c r="U19609" t="s">
        <v>2451</v>
      </c>
      <c r="V19609">
        <v>1</v>
      </c>
      <c r="W19609" t="s">
        <v>2565</v>
      </c>
      <c r="X19609" t="s">
        <v>2621</v>
      </c>
      <c r="AB19609" t="s">
        <v>1308</v>
      </c>
    </row>
    <row r="19610" spans="1:28" x14ac:dyDescent="0.3">
      <c r="A19610">
        <v>19842</v>
      </c>
      <c r="B19610" s="15" t="s">
        <v>2009</v>
      </c>
      <c r="C19610" t="str">
        <f>_xlfn.XLOOKUP($B19610, STANDARDS!$A:$A, STANDARDS!$B:$B,,0,2)</f>
        <v>Unknown, Europe</v>
      </c>
      <c r="D19610" t="s">
        <v>2153</v>
      </c>
      <c r="J19610">
        <v>262</v>
      </c>
      <c r="K19610">
        <v>9.8300000000000125</v>
      </c>
      <c r="L19610" t="s">
        <v>2565</v>
      </c>
      <c r="M19610" t="s">
        <v>2452</v>
      </c>
      <c r="Q19610" s="7">
        <v>3.2</v>
      </c>
      <c r="R19610">
        <v>0.5</v>
      </c>
      <c r="S19610" s="14">
        <v>-28.359000000000002</v>
      </c>
      <c r="T19610">
        <v>0.5</v>
      </c>
      <c r="U19610" t="s">
        <v>2451</v>
      </c>
      <c r="V19610">
        <v>1</v>
      </c>
      <c r="W19610" t="s">
        <v>2565</v>
      </c>
      <c r="X19610" t="s">
        <v>2622</v>
      </c>
      <c r="AB19610" t="s">
        <v>1308</v>
      </c>
    </row>
    <row r="19611" spans="1:28" x14ac:dyDescent="0.3">
      <c r="A19611">
        <v>19843</v>
      </c>
      <c r="B19611" s="15" t="s">
        <v>2009</v>
      </c>
      <c r="C19611" t="str">
        <f>_xlfn.XLOOKUP($B19611, STANDARDS!$A:$A, STANDARDS!$B:$B,,0,2)</f>
        <v>Unknown, Europe</v>
      </c>
      <c r="D19611" t="s">
        <v>2153</v>
      </c>
      <c r="J19611">
        <v>262</v>
      </c>
      <c r="K19611">
        <v>9.8300000000000125</v>
      </c>
      <c r="L19611" t="s">
        <v>2565</v>
      </c>
      <c r="M19611" t="s">
        <v>2452</v>
      </c>
      <c r="Q19611" s="7">
        <v>3.2</v>
      </c>
      <c r="R19611">
        <v>0.5</v>
      </c>
      <c r="S19611" s="14">
        <v>-26.360666666666663</v>
      </c>
      <c r="T19611">
        <v>0.5</v>
      </c>
      <c r="U19611" t="s">
        <v>2451</v>
      </c>
      <c r="V19611">
        <v>1</v>
      </c>
      <c r="W19611" t="s">
        <v>2565</v>
      </c>
      <c r="X19611" t="s">
        <v>2622</v>
      </c>
      <c r="AB19611" t="s">
        <v>1308</v>
      </c>
    </row>
    <row r="19612" spans="1:28" x14ac:dyDescent="0.3">
      <c r="A19612">
        <v>19844</v>
      </c>
      <c r="B19612" s="15" t="s">
        <v>2005</v>
      </c>
      <c r="C19612" t="str">
        <f>_xlfn.XLOOKUP($B19612, STANDARDS!$A:$A, STANDARDS!$B:$B,,0,2)</f>
        <v>Unknown, USA</v>
      </c>
      <c r="D19612" t="s">
        <v>1060</v>
      </c>
      <c r="E19612" t="s">
        <v>2265</v>
      </c>
      <c r="F19612">
        <v>46.003100000000003</v>
      </c>
      <c r="G19612">
        <v>-103.00660000000001</v>
      </c>
      <c r="H19612">
        <v>1E-3</v>
      </c>
      <c r="I19612" t="s">
        <v>592</v>
      </c>
      <c r="J19612">
        <v>343</v>
      </c>
      <c r="K19612">
        <v>19.800000000000011</v>
      </c>
      <c r="L19612" t="s">
        <v>2565</v>
      </c>
      <c r="M19612" t="s">
        <v>2452</v>
      </c>
      <c r="Q19612" s="7">
        <v>3.8</v>
      </c>
      <c r="R19612">
        <v>0.5</v>
      </c>
      <c r="S19612" s="14">
        <v>-30.5</v>
      </c>
      <c r="T19612">
        <v>0.5</v>
      </c>
      <c r="U19612" t="s">
        <v>2451</v>
      </c>
      <c r="V19612">
        <v>1</v>
      </c>
      <c r="W19612" t="s">
        <v>2565</v>
      </c>
      <c r="X19612" t="s">
        <v>2623</v>
      </c>
      <c r="AB19612" t="s">
        <v>1308</v>
      </c>
    </row>
    <row r="19613" spans="1:28" x14ac:dyDescent="0.3">
      <c r="A19613">
        <v>19845</v>
      </c>
      <c r="B19613" s="15" t="s">
        <v>2032</v>
      </c>
      <c r="C19613" t="str">
        <f>_xlfn.XLOOKUP($B19613, STANDARDS!$A:$A, STANDARDS!$B:$B,,0,2)</f>
        <v>Unknown, North America</v>
      </c>
      <c r="D19613" t="s">
        <v>2224</v>
      </c>
      <c r="J19613">
        <v>355</v>
      </c>
      <c r="K19613">
        <v>8</v>
      </c>
      <c r="L19613" t="s">
        <v>2565</v>
      </c>
      <c r="M19613" t="s">
        <v>2452</v>
      </c>
      <c r="Q19613" s="7">
        <v>4</v>
      </c>
      <c r="R19613">
        <v>0.5</v>
      </c>
      <c r="S19613" s="14">
        <v>-28.713333333333335</v>
      </c>
      <c r="T19613">
        <v>0.5</v>
      </c>
      <c r="U19613" t="s">
        <v>2451</v>
      </c>
      <c r="V19613">
        <v>1</v>
      </c>
      <c r="W19613" t="s">
        <v>2565</v>
      </c>
      <c r="X19613" t="s">
        <v>2581</v>
      </c>
      <c r="AB19613" t="s">
        <v>1308</v>
      </c>
    </row>
    <row r="19614" spans="1:28" x14ac:dyDescent="0.3">
      <c r="A19614">
        <v>19846</v>
      </c>
      <c r="B19614" s="15" t="s">
        <v>2032</v>
      </c>
      <c r="C19614" t="str">
        <f>_xlfn.XLOOKUP($B19614, STANDARDS!$A:$A, STANDARDS!$B:$B,,0,2)</f>
        <v>Unknown, North America</v>
      </c>
      <c r="D19614" t="s">
        <v>2224</v>
      </c>
      <c r="J19614">
        <v>355</v>
      </c>
      <c r="K19614">
        <v>8</v>
      </c>
      <c r="L19614" t="s">
        <v>2565</v>
      </c>
      <c r="M19614" t="s">
        <v>2452</v>
      </c>
      <c r="Q19614" s="7">
        <v>4</v>
      </c>
      <c r="R19614">
        <v>0.5</v>
      </c>
      <c r="S19614" s="14">
        <v>-33.008499999999998</v>
      </c>
      <c r="T19614">
        <v>0.5</v>
      </c>
      <c r="U19614" t="s">
        <v>2451</v>
      </c>
      <c r="V19614">
        <v>1</v>
      </c>
      <c r="W19614" t="s">
        <v>2565</v>
      </c>
      <c r="X19614" t="s">
        <v>2581</v>
      </c>
      <c r="AB19614" t="s">
        <v>1308</v>
      </c>
    </row>
    <row r="19615" spans="1:28" x14ac:dyDescent="0.3">
      <c r="A19615">
        <v>19847</v>
      </c>
      <c r="B19615" s="15" t="s">
        <v>2032</v>
      </c>
      <c r="C19615" t="str">
        <f>_xlfn.XLOOKUP($B19615, STANDARDS!$A:$A, STANDARDS!$B:$B,,0,2)</f>
        <v>Unknown, North America</v>
      </c>
      <c r="D19615" t="s">
        <v>2224</v>
      </c>
      <c r="J19615">
        <v>372</v>
      </c>
      <c r="K19615">
        <v>13.100000000000023</v>
      </c>
      <c r="L19615" t="s">
        <v>2565</v>
      </c>
      <c r="M19615" t="s">
        <v>2452</v>
      </c>
      <c r="Q19615" s="7">
        <v>2</v>
      </c>
      <c r="R19615">
        <v>0.5</v>
      </c>
      <c r="S19615" s="14">
        <v>-29.928750000000001</v>
      </c>
      <c r="T19615">
        <v>0.5</v>
      </c>
      <c r="U19615" t="s">
        <v>2451</v>
      </c>
      <c r="V19615">
        <v>1</v>
      </c>
      <c r="W19615" t="s">
        <v>2565</v>
      </c>
      <c r="X19615" t="s">
        <v>2624</v>
      </c>
      <c r="AB19615" t="s">
        <v>1308</v>
      </c>
    </row>
    <row r="19616" spans="1:28" x14ac:dyDescent="0.3">
      <c r="A19616">
        <v>19848</v>
      </c>
      <c r="B19616" s="15" t="s">
        <v>2005</v>
      </c>
      <c r="C19616" t="str">
        <f>_xlfn.XLOOKUP($B19616, STANDARDS!$A:$A, STANDARDS!$B:$B,,0,2)</f>
        <v>Unknown, USA</v>
      </c>
      <c r="D19616" t="s">
        <v>1060</v>
      </c>
      <c r="E19616" t="s">
        <v>2266</v>
      </c>
      <c r="J19616">
        <v>372</v>
      </c>
      <c r="K19616">
        <v>13.100000000000023</v>
      </c>
      <c r="L19616" t="s">
        <v>2565</v>
      </c>
      <c r="M19616" t="s">
        <v>2452</v>
      </c>
      <c r="Q19616" s="7">
        <v>2</v>
      </c>
      <c r="R19616">
        <v>0.5</v>
      </c>
      <c r="S19616" s="14">
        <v>-31</v>
      </c>
      <c r="T19616">
        <v>0.5</v>
      </c>
      <c r="U19616" t="s">
        <v>2451</v>
      </c>
      <c r="V19616">
        <v>1</v>
      </c>
      <c r="W19616" t="s">
        <v>2565</v>
      </c>
      <c r="X19616" t="s">
        <v>2625</v>
      </c>
      <c r="AB19616" t="s">
        <v>1308</v>
      </c>
    </row>
    <row r="19617" spans="1:29" x14ac:dyDescent="0.3">
      <c r="A19617">
        <v>19849</v>
      </c>
      <c r="B19617" s="15" t="s">
        <v>2035</v>
      </c>
      <c r="C19617" t="str">
        <f>_xlfn.XLOOKUP($B19617, STANDARDS!$A:$A, STANDARDS!$B:$B,,0,2)</f>
        <v>Unknown, Poland</v>
      </c>
      <c r="D19617" t="s">
        <v>2154</v>
      </c>
      <c r="E19617" t="s">
        <v>2267</v>
      </c>
      <c r="J19617">
        <v>377</v>
      </c>
      <c r="K19617">
        <v>2</v>
      </c>
      <c r="L19617" t="s">
        <v>2565</v>
      </c>
      <c r="M19617" t="s">
        <v>2453</v>
      </c>
      <c r="Q19617" s="7">
        <v>0.89</v>
      </c>
      <c r="R19617">
        <v>0.5</v>
      </c>
      <c r="S19617" s="14">
        <v>-31.1</v>
      </c>
      <c r="T19617">
        <v>0.5</v>
      </c>
      <c r="U19617" t="s">
        <v>2451</v>
      </c>
      <c r="V19617">
        <v>1</v>
      </c>
      <c r="W19617" t="s">
        <v>2565</v>
      </c>
      <c r="X19617" t="s">
        <v>2626</v>
      </c>
      <c r="AB19617" t="s">
        <v>248</v>
      </c>
      <c r="AC19617" t="s">
        <v>2648</v>
      </c>
    </row>
    <row r="19618" spans="1:29" x14ac:dyDescent="0.3">
      <c r="A19618">
        <v>19850</v>
      </c>
      <c r="B19618" s="15" t="s">
        <v>2035</v>
      </c>
      <c r="C19618" t="str">
        <f>_xlfn.XLOOKUP($B19618, STANDARDS!$A:$A, STANDARDS!$B:$B,,0,2)</f>
        <v>Unknown, Poland</v>
      </c>
      <c r="D19618" t="s">
        <v>2154</v>
      </c>
      <c r="E19618" t="s">
        <v>2267</v>
      </c>
      <c r="J19618">
        <v>377</v>
      </c>
      <c r="K19618">
        <v>2</v>
      </c>
      <c r="L19618" t="s">
        <v>2565</v>
      </c>
      <c r="M19618" t="s">
        <v>2453</v>
      </c>
      <c r="Q19618" s="7">
        <v>0.89</v>
      </c>
      <c r="R19618">
        <v>0.5</v>
      </c>
      <c r="S19618" s="14">
        <v>-32.299999999999997</v>
      </c>
      <c r="T19618">
        <v>0.5</v>
      </c>
      <c r="U19618" t="s">
        <v>2451</v>
      </c>
      <c r="V19618">
        <v>1</v>
      </c>
      <c r="W19618" t="s">
        <v>2565</v>
      </c>
      <c r="X19618" t="s">
        <v>2626</v>
      </c>
      <c r="AB19618" t="s">
        <v>248</v>
      </c>
      <c r="AC19618" t="s">
        <v>2648</v>
      </c>
    </row>
    <row r="19619" spans="1:29" x14ac:dyDescent="0.3">
      <c r="A19619">
        <v>19851</v>
      </c>
      <c r="B19619" s="15" t="s">
        <v>2036</v>
      </c>
      <c r="C19619" t="str">
        <f>_xlfn.XLOOKUP($B19619, STANDARDS!$A:$A, STANDARDS!$B:$B,,0,2)</f>
        <v>Unknown, Australia</v>
      </c>
      <c r="D19619" t="s">
        <v>535</v>
      </c>
      <c r="E19619" t="s">
        <v>2268</v>
      </c>
      <c r="J19619">
        <v>377</v>
      </c>
      <c r="K19619">
        <v>5</v>
      </c>
      <c r="L19619" t="s">
        <v>2565</v>
      </c>
      <c r="M19619" t="s">
        <v>2453</v>
      </c>
      <c r="Q19619" s="7">
        <v>0.5</v>
      </c>
      <c r="R19619">
        <v>0.5</v>
      </c>
      <c r="S19619" s="14">
        <v>-31.7</v>
      </c>
      <c r="T19619">
        <v>0.5</v>
      </c>
      <c r="U19619" t="s">
        <v>2451</v>
      </c>
      <c r="V19619">
        <v>1</v>
      </c>
      <c r="W19619" t="s">
        <v>2565</v>
      </c>
      <c r="X19619" t="s">
        <v>2627</v>
      </c>
      <c r="AB19619" t="s">
        <v>1308</v>
      </c>
    </row>
    <row r="19620" spans="1:29" x14ac:dyDescent="0.3">
      <c r="A19620">
        <v>19852</v>
      </c>
      <c r="B19620" s="15" t="s">
        <v>2035</v>
      </c>
      <c r="C19620" t="str">
        <f>_xlfn.XLOOKUP($B19620, STANDARDS!$A:$A, STANDARDS!$B:$B,,0,2)</f>
        <v>Unknown, Poland</v>
      </c>
      <c r="D19620" t="s">
        <v>2154</v>
      </c>
      <c r="E19620" t="s">
        <v>2267</v>
      </c>
      <c r="J19620">
        <v>378</v>
      </c>
      <c r="K19620">
        <v>1</v>
      </c>
      <c r="L19620" t="s">
        <v>2565</v>
      </c>
      <c r="M19620" t="s">
        <v>2453</v>
      </c>
      <c r="Q19620" s="7">
        <v>0.89</v>
      </c>
      <c r="R19620">
        <v>0.5</v>
      </c>
      <c r="S19620" s="14">
        <v>-32.9</v>
      </c>
      <c r="T19620">
        <v>0.5</v>
      </c>
      <c r="U19620" t="s">
        <v>2451</v>
      </c>
      <c r="V19620">
        <v>1</v>
      </c>
      <c r="W19620" t="s">
        <v>2565</v>
      </c>
      <c r="X19620" t="s">
        <v>2626</v>
      </c>
      <c r="AB19620" t="s">
        <v>248</v>
      </c>
      <c r="AC19620" t="s">
        <v>2648</v>
      </c>
    </row>
    <row r="19621" spans="1:29" x14ac:dyDescent="0.3">
      <c r="A19621">
        <v>19853</v>
      </c>
      <c r="B19621" s="15" t="s">
        <v>2035</v>
      </c>
      <c r="C19621" t="str">
        <f>_xlfn.XLOOKUP($B19621, STANDARDS!$A:$A, STANDARDS!$B:$B,,0,2)</f>
        <v>Unknown, Poland</v>
      </c>
      <c r="D19621" t="s">
        <v>2154</v>
      </c>
      <c r="E19621" t="s">
        <v>2267</v>
      </c>
      <c r="J19621">
        <v>378</v>
      </c>
      <c r="K19621">
        <v>1</v>
      </c>
      <c r="L19621" t="s">
        <v>2565</v>
      </c>
      <c r="M19621" t="s">
        <v>2453</v>
      </c>
      <c r="Q19621" s="7">
        <v>0.65</v>
      </c>
      <c r="R19621">
        <v>0.5</v>
      </c>
      <c r="S19621" s="14">
        <v>-32.799999999999997</v>
      </c>
      <c r="T19621">
        <v>0.5</v>
      </c>
      <c r="U19621" t="s">
        <v>2451</v>
      </c>
      <c r="V19621">
        <v>1</v>
      </c>
      <c r="W19621" t="s">
        <v>2565</v>
      </c>
      <c r="X19621" t="s">
        <v>2626</v>
      </c>
      <c r="AB19621" t="s">
        <v>248</v>
      </c>
      <c r="AC19621" t="s">
        <v>2648</v>
      </c>
    </row>
    <row r="19622" spans="1:29" x14ac:dyDescent="0.3">
      <c r="A19622">
        <v>19854</v>
      </c>
      <c r="B19622" s="15" t="s">
        <v>2036</v>
      </c>
      <c r="C19622" t="str">
        <f>_xlfn.XLOOKUP($B19622, STANDARDS!$A:$A, STANDARDS!$B:$B,,0,2)</f>
        <v>Unknown, Australia</v>
      </c>
      <c r="D19622" t="s">
        <v>535</v>
      </c>
      <c r="E19622" t="s">
        <v>2268</v>
      </c>
      <c r="J19622">
        <v>378</v>
      </c>
      <c r="K19622">
        <v>4</v>
      </c>
      <c r="L19622" t="s">
        <v>2565</v>
      </c>
      <c r="M19622" t="s">
        <v>2453</v>
      </c>
      <c r="Q19622" s="7">
        <v>0.8</v>
      </c>
      <c r="R19622">
        <v>0.5</v>
      </c>
      <c r="S19622" s="14">
        <v>-31.2</v>
      </c>
      <c r="T19622">
        <v>0.5</v>
      </c>
      <c r="U19622" t="s">
        <v>2451</v>
      </c>
      <c r="V19622">
        <v>1</v>
      </c>
      <c r="W19622" t="s">
        <v>2565</v>
      </c>
      <c r="X19622" t="s">
        <v>2627</v>
      </c>
      <c r="AB19622" t="s">
        <v>1308</v>
      </c>
    </row>
    <row r="19623" spans="1:29" x14ac:dyDescent="0.3">
      <c r="A19623">
        <v>19855</v>
      </c>
      <c r="B19623" s="15" t="s">
        <v>2035</v>
      </c>
      <c r="C19623" t="str">
        <f>_xlfn.XLOOKUP($B19623, STANDARDS!$A:$A, STANDARDS!$B:$B,,0,2)</f>
        <v>Unknown, Poland</v>
      </c>
      <c r="D19623" t="s">
        <v>2154</v>
      </c>
      <c r="E19623" t="s">
        <v>2267</v>
      </c>
      <c r="J19623">
        <v>379</v>
      </c>
      <c r="K19623">
        <v>2</v>
      </c>
      <c r="L19623" t="s">
        <v>2565</v>
      </c>
      <c r="M19623" t="s">
        <v>2453</v>
      </c>
      <c r="Q19623" s="7">
        <v>0.65</v>
      </c>
      <c r="R19623">
        <v>0.5</v>
      </c>
      <c r="S19623" s="14">
        <v>-33.1</v>
      </c>
      <c r="T19623">
        <v>0.5</v>
      </c>
      <c r="U19623" t="s">
        <v>2451</v>
      </c>
      <c r="V19623">
        <v>1</v>
      </c>
      <c r="W19623" t="s">
        <v>2565</v>
      </c>
      <c r="X19623" t="s">
        <v>2626</v>
      </c>
      <c r="AB19623" t="s">
        <v>248</v>
      </c>
      <c r="AC19623" t="s">
        <v>2648</v>
      </c>
    </row>
    <row r="19624" spans="1:29" x14ac:dyDescent="0.3">
      <c r="A19624">
        <v>19856</v>
      </c>
      <c r="B19624" s="15" t="s">
        <v>2035</v>
      </c>
      <c r="C19624" t="str">
        <f>_xlfn.XLOOKUP($B19624, STANDARDS!$A:$A, STANDARDS!$B:$B,,0,2)</f>
        <v>Unknown, Poland</v>
      </c>
      <c r="D19624" t="s">
        <v>2154</v>
      </c>
      <c r="E19624" t="s">
        <v>2267</v>
      </c>
      <c r="J19624">
        <v>379</v>
      </c>
      <c r="K19624">
        <v>2</v>
      </c>
      <c r="L19624" t="s">
        <v>2565</v>
      </c>
      <c r="M19624" t="s">
        <v>2453</v>
      </c>
      <c r="Q19624" s="7">
        <v>0.65</v>
      </c>
      <c r="R19624">
        <v>0.5</v>
      </c>
      <c r="S19624" s="14">
        <v>-32.5</v>
      </c>
      <c r="T19624">
        <v>0.5</v>
      </c>
      <c r="U19624" t="s">
        <v>2451</v>
      </c>
      <c r="V19624">
        <v>1</v>
      </c>
      <c r="W19624" t="s">
        <v>2565</v>
      </c>
      <c r="X19624" t="s">
        <v>2626</v>
      </c>
      <c r="AB19624" t="s">
        <v>248</v>
      </c>
      <c r="AC19624" t="s">
        <v>2648</v>
      </c>
    </row>
    <row r="19625" spans="1:29" x14ac:dyDescent="0.3">
      <c r="A19625">
        <v>19857</v>
      </c>
      <c r="B19625" s="15" t="s">
        <v>2035</v>
      </c>
      <c r="C19625" t="str">
        <f>_xlfn.XLOOKUP($B19625, STANDARDS!$A:$A, STANDARDS!$B:$B,,0,2)</f>
        <v>Unknown, Poland</v>
      </c>
      <c r="D19625" t="s">
        <v>2154</v>
      </c>
      <c r="E19625" t="s">
        <v>2267</v>
      </c>
      <c r="J19625">
        <v>379</v>
      </c>
      <c r="K19625">
        <v>6.8000000000000114</v>
      </c>
      <c r="L19625" t="s">
        <v>2565</v>
      </c>
      <c r="M19625" t="s">
        <v>2453</v>
      </c>
      <c r="Q19625" s="7">
        <v>0.7</v>
      </c>
      <c r="R19625">
        <v>0.5</v>
      </c>
      <c r="S19625" s="14">
        <v>-32.5</v>
      </c>
      <c r="T19625">
        <v>0.5</v>
      </c>
      <c r="U19625" t="s">
        <v>2451</v>
      </c>
      <c r="V19625">
        <v>1</v>
      </c>
      <c r="W19625" t="s">
        <v>2565</v>
      </c>
      <c r="X19625" t="s">
        <v>2626</v>
      </c>
      <c r="AB19625" t="s">
        <v>248</v>
      </c>
      <c r="AC19625" t="s">
        <v>2648</v>
      </c>
    </row>
    <row r="19626" spans="1:29" x14ac:dyDescent="0.3">
      <c r="A19626">
        <v>19858</v>
      </c>
      <c r="B19626" s="15" t="s">
        <v>2028</v>
      </c>
      <c r="C19626" t="str">
        <f>_xlfn.XLOOKUP($B19626, STANDARDS!$A:$A, STANDARDS!$B:$B,,0,2)</f>
        <v>Unknown, Eurasia</v>
      </c>
      <c r="D19626" t="s">
        <v>2253</v>
      </c>
      <c r="J19626">
        <v>379</v>
      </c>
      <c r="K19626">
        <v>4</v>
      </c>
      <c r="L19626" t="s">
        <v>2565</v>
      </c>
      <c r="M19626" t="s">
        <v>2452</v>
      </c>
      <c r="Q19626" s="7">
        <v>2</v>
      </c>
      <c r="R19626">
        <v>0.5</v>
      </c>
      <c r="S19626" s="14">
        <v>-30.061666666666664</v>
      </c>
      <c r="T19626">
        <v>0.5</v>
      </c>
      <c r="U19626" t="s">
        <v>2451</v>
      </c>
      <c r="V19626">
        <v>1</v>
      </c>
      <c r="W19626" t="s">
        <v>2565</v>
      </c>
      <c r="X19626" t="s">
        <v>2624</v>
      </c>
      <c r="AB19626" t="s">
        <v>1308</v>
      </c>
    </row>
    <row r="19627" spans="1:29" x14ac:dyDescent="0.3">
      <c r="A19627">
        <v>19859</v>
      </c>
      <c r="B19627" s="15" t="s">
        <v>2036</v>
      </c>
      <c r="C19627" t="str">
        <f>_xlfn.XLOOKUP($B19627, STANDARDS!$A:$A, STANDARDS!$B:$B,,0,2)</f>
        <v>Unknown, Australia</v>
      </c>
      <c r="D19627" t="s">
        <v>535</v>
      </c>
      <c r="E19627" t="s">
        <v>2268</v>
      </c>
      <c r="J19627">
        <v>379</v>
      </c>
      <c r="K19627">
        <v>4</v>
      </c>
      <c r="L19627" t="s">
        <v>2565</v>
      </c>
      <c r="M19627" t="s">
        <v>2453</v>
      </c>
      <c r="Q19627" s="7">
        <v>0.8</v>
      </c>
      <c r="R19627">
        <v>0.5</v>
      </c>
      <c r="S19627" s="14">
        <v>-31.7</v>
      </c>
      <c r="T19627">
        <v>0.5</v>
      </c>
      <c r="U19627" t="s">
        <v>2451</v>
      </c>
      <c r="V19627">
        <v>1</v>
      </c>
      <c r="W19627" t="s">
        <v>2565</v>
      </c>
      <c r="X19627" t="s">
        <v>2627</v>
      </c>
      <c r="AB19627" t="s">
        <v>1308</v>
      </c>
    </row>
    <row r="19628" spans="1:29" x14ac:dyDescent="0.3">
      <c r="A19628">
        <v>19860</v>
      </c>
      <c r="B19628" s="15" t="s">
        <v>2036</v>
      </c>
      <c r="C19628" t="str">
        <f>_xlfn.XLOOKUP($B19628, STANDARDS!$A:$A, STANDARDS!$B:$B,,0,2)</f>
        <v>Unknown, Australia</v>
      </c>
      <c r="D19628" t="s">
        <v>535</v>
      </c>
      <c r="E19628" t="s">
        <v>2268</v>
      </c>
      <c r="J19628">
        <v>379</v>
      </c>
      <c r="K19628">
        <v>4</v>
      </c>
      <c r="L19628" t="s">
        <v>2565</v>
      </c>
      <c r="M19628" t="s">
        <v>2453</v>
      </c>
      <c r="Q19628" s="7">
        <v>0.8</v>
      </c>
      <c r="R19628">
        <v>0.5</v>
      </c>
      <c r="S19628" s="14">
        <v>-32</v>
      </c>
      <c r="T19628">
        <v>0.5</v>
      </c>
      <c r="U19628" t="s">
        <v>2451</v>
      </c>
      <c r="V19628">
        <v>1</v>
      </c>
      <c r="W19628" t="s">
        <v>2565</v>
      </c>
      <c r="X19628" t="s">
        <v>2627</v>
      </c>
      <c r="AB19628" t="s">
        <v>1308</v>
      </c>
    </row>
    <row r="19629" spans="1:29" x14ac:dyDescent="0.3">
      <c r="A19629">
        <v>19861</v>
      </c>
      <c r="B19629" s="15" t="s">
        <v>2036</v>
      </c>
      <c r="C19629" t="str">
        <f>_xlfn.XLOOKUP($B19629, STANDARDS!$A:$A, STANDARDS!$B:$B,,0,2)</f>
        <v>Unknown, Australia</v>
      </c>
      <c r="D19629" t="s">
        <v>535</v>
      </c>
      <c r="E19629" t="s">
        <v>2268</v>
      </c>
      <c r="J19629">
        <v>380</v>
      </c>
      <c r="K19629">
        <v>5</v>
      </c>
      <c r="L19629" t="s">
        <v>2565</v>
      </c>
      <c r="M19629" t="s">
        <v>2453</v>
      </c>
      <c r="Q19629" s="7">
        <v>1.1000000000000001</v>
      </c>
      <c r="R19629">
        <v>0.5</v>
      </c>
      <c r="S19629" s="14">
        <v>-31.4</v>
      </c>
      <c r="T19629">
        <v>0.5</v>
      </c>
      <c r="U19629" t="s">
        <v>2451</v>
      </c>
      <c r="V19629">
        <v>1</v>
      </c>
      <c r="W19629" t="s">
        <v>2565</v>
      </c>
      <c r="X19629" t="s">
        <v>2627</v>
      </c>
      <c r="AB19629" t="s">
        <v>1308</v>
      </c>
    </row>
    <row r="19630" spans="1:29" x14ac:dyDescent="0.3">
      <c r="A19630">
        <v>19862</v>
      </c>
      <c r="B19630" s="15" t="s">
        <v>2036</v>
      </c>
      <c r="C19630" t="str">
        <f>_xlfn.XLOOKUP($B19630, STANDARDS!$A:$A, STANDARDS!$B:$B,,0,2)</f>
        <v>Unknown, Australia</v>
      </c>
      <c r="D19630" t="s">
        <v>535</v>
      </c>
      <c r="E19630" t="s">
        <v>2268</v>
      </c>
      <c r="J19630">
        <v>383</v>
      </c>
      <c r="K19630">
        <v>3</v>
      </c>
      <c r="L19630" t="s">
        <v>2565</v>
      </c>
      <c r="M19630" t="s">
        <v>2453</v>
      </c>
      <c r="Q19630" s="7">
        <v>1.6</v>
      </c>
      <c r="R19630">
        <v>0.5</v>
      </c>
      <c r="S19630" s="14">
        <v>-33.5</v>
      </c>
      <c r="T19630">
        <v>0.5</v>
      </c>
      <c r="U19630" t="s">
        <v>2451</v>
      </c>
      <c r="V19630">
        <v>1</v>
      </c>
      <c r="W19630" t="s">
        <v>2565</v>
      </c>
      <c r="X19630" t="s">
        <v>2627</v>
      </c>
      <c r="AB19630" t="s">
        <v>1308</v>
      </c>
    </row>
    <row r="19631" spans="1:29" x14ac:dyDescent="0.3">
      <c r="A19631">
        <v>19863</v>
      </c>
      <c r="B19631" s="15" t="s">
        <v>2036</v>
      </c>
      <c r="C19631" t="str">
        <f>_xlfn.XLOOKUP($B19631, STANDARDS!$A:$A, STANDARDS!$B:$B,,0,2)</f>
        <v>Unknown, Australia</v>
      </c>
      <c r="D19631" t="s">
        <v>535</v>
      </c>
      <c r="E19631" t="s">
        <v>2268</v>
      </c>
      <c r="J19631">
        <v>383</v>
      </c>
      <c r="K19631">
        <v>3</v>
      </c>
      <c r="L19631" t="s">
        <v>2565</v>
      </c>
      <c r="M19631" t="s">
        <v>2453</v>
      </c>
      <c r="Q19631" s="7">
        <v>1.6</v>
      </c>
      <c r="R19631">
        <v>0.5</v>
      </c>
      <c r="S19631" s="14">
        <v>-33.6</v>
      </c>
      <c r="T19631">
        <v>0.5</v>
      </c>
      <c r="U19631" t="s">
        <v>2451</v>
      </c>
      <c r="V19631">
        <v>1</v>
      </c>
      <c r="W19631" t="s">
        <v>2565</v>
      </c>
      <c r="X19631" t="s">
        <v>2627</v>
      </c>
      <c r="AB19631" t="s">
        <v>1308</v>
      </c>
    </row>
    <row r="19632" spans="1:29" x14ac:dyDescent="0.3">
      <c r="A19632">
        <v>19864</v>
      </c>
      <c r="B19632" s="15" t="s">
        <v>2036</v>
      </c>
      <c r="C19632" t="str">
        <f>_xlfn.XLOOKUP($B19632, STANDARDS!$A:$A, STANDARDS!$B:$B,,0,2)</f>
        <v>Unknown, Australia</v>
      </c>
      <c r="D19632" t="s">
        <v>535</v>
      </c>
      <c r="E19632" t="s">
        <v>2268</v>
      </c>
      <c r="J19632">
        <v>383</v>
      </c>
      <c r="K19632">
        <v>3</v>
      </c>
      <c r="L19632" t="s">
        <v>2565</v>
      </c>
      <c r="M19632" t="s">
        <v>2453</v>
      </c>
      <c r="Q19632" s="7">
        <v>1.6</v>
      </c>
      <c r="R19632">
        <v>0.5</v>
      </c>
      <c r="S19632" s="14">
        <v>-32.9</v>
      </c>
      <c r="T19632">
        <v>0.5</v>
      </c>
      <c r="U19632" t="s">
        <v>2451</v>
      </c>
      <c r="V19632">
        <v>1</v>
      </c>
      <c r="W19632" t="s">
        <v>2565</v>
      </c>
      <c r="X19632" t="s">
        <v>2627</v>
      </c>
      <c r="AB19632" t="s">
        <v>1308</v>
      </c>
    </row>
    <row r="19633" spans="1:28" x14ac:dyDescent="0.3">
      <c r="A19633">
        <v>19865</v>
      </c>
      <c r="B19633" s="15" t="s">
        <v>2036</v>
      </c>
      <c r="C19633" t="str">
        <f>_xlfn.XLOOKUP($B19633, STANDARDS!$A:$A, STANDARDS!$B:$B,,0,2)</f>
        <v>Unknown, Australia</v>
      </c>
      <c r="D19633" t="s">
        <v>535</v>
      </c>
      <c r="E19633" t="s">
        <v>2268</v>
      </c>
      <c r="J19633">
        <v>383</v>
      </c>
      <c r="K19633">
        <v>3</v>
      </c>
      <c r="L19633" t="s">
        <v>2565</v>
      </c>
      <c r="M19633" t="s">
        <v>2453</v>
      </c>
      <c r="Q19633" s="7">
        <v>1.6</v>
      </c>
      <c r="R19633">
        <v>0.5</v>
      </c>
      <c r="S19633" s="14">
        <v>-32.6</v>
      </c>
      <c r="T19633">
        <v>0.5</v>
      </c>
      <c r="U19633" t="s">
        <v>2451</v>
      </c>
      <c r="V19633">
        <v>1</v>
      </c>
      <c r="W19633" t="s">
        <v>2565</v>
      </c>
      <c r="X19633" t="s">
        <v>2627</v>
      </c>
      <c r="AB19633" t="s">
        <v>1308</v>
      </c>
    </row>
    <row r="19634" spans="1:28" x14ac:dyDescent="0.3">
      <c r="A19634">
        <v>19866</v>
      </c>
      <c r="B19634" s="15" t="s">
        <v>2036</v>
      </c>
      <c r="C19634" t="str">
        <f>_xlfn.XLOOKUP($B19634, STANDARDS!$A:$A, STANDARDS!$B:$B,,0,2)</f>
        <v>Unknown, Australia</v>
      </c>
      <c r="D19634" t="s">
        <v>535</v>
      </c>
      <c r="E19634" t="s">
        <v>2268</v>
      </c>
      <c r="J19634">
        <v>383</v>
      </c>
      <c r="K19634">
        <v>3</v>
      </c>
      <c r="L19634" t="s">
        <v>2565</v>
      </c>
      <c r="M19634" t="s">
        <v>2453</v>
      </c>
      <c r="Q19634" s="7">
        <v>1.6</v>
      </c>
      <c r="R19634">
        <v>0.5</v>
      </c>
      <c r="S19634" s="14">
        <v>-33.9</v>
      </c>
      <c r="T19634">
        <v>0.5</v>
      </c>
      <c r="U19634" t="s">
        <v>2451</v>
      </c>
      <c r="V19634">
        <v>1</v>
      </c>
      <c r="W19634" t="s">
        <v>2565</v>
      </c>
      <c r="X19634" t="s">
        <v>2627</v>
      </c>
      <c r="AB19634" t="s">
        <v>1308</v>
      </c>
    </row>
    <row r="19635" spans="1:28" x14ac:dyDescent="0.3">
      <c r="A19635">
        <v>19867</v>
      </c>
      <c r="B19635" s="15" t="s">
        <v>2032</v>
      </c>
      <c r="C19635" t="str">
        <f>_xlfn.XLOOKUP($B19635, STANDARDS!$A:$A, STANDARDS!$B:$B,,0,2)</f>
        <v>Unknown, North America</v>
      </c>
      <c r="D19635" t="s">
        <v>2224</v>
      </c>
      <c r="J19635">
        <v>388</v>
      </c>
      <c r="K19635">
        <v>5.3000000000000114</v>
      </c>
      <c r="L19635" t="s">
        <v>2565</v>
      </c>
      <c r="M19635" t="s">
        <v>2452</v>
      </c>
      <c r="Q19635" s="7">
        <v>1</v>
      </c>
      <c r="R19635">
        <v>0.5</v>
      </c>
      <c r="S19635" s="14">
        <v>-31.363499999999998</v>
      </c>
      <c r="T19635">
        <v>0.5</v>
      </c>
      <c r="U19635" t="s">
        <v>2451</v>
      </c>
      <c r="V19635">
        <v>1</v>
      </c>
      <c r="W19635" t="s">
        <v>2565</v>
      </c>
      <c r="X19635" t="s">
        <v>2624</v>
      </c>
      <c r="AB19635" t="s">
        <v>1308</v>
      </c>
    </row>
    <row r="19636" spans="1:28" x14ac:dyDescent="0.3">
      <c r="A19636">
        <v>19868</v>
      </c>
      <c r="B19636" s="15" t="s">
        <v>2017</v>
      </c>
      <c r="C19636" t="str">
        <f>_xlfn.XLOOKUP($B19636, STANDARDS!$A:$A, STANDARDS!$B:$B,,0,2)</f>
        <v>Unknown, Africa</v>
      </c>
      <c r="D19636" t="s">
        <v>2238</v>
      </c>
      <c r="J19636">
        <v>431.5</v>
      </c>
      <c r="K19636">
        <v>12.300000000000011</v>
      </c>
      <c r="L19636" t="s">
        <v>2565</v>
      </c>
      <c r="M19636" t="s">
        <v>2452</v>
      </c>
      <c r="Q19636" s="7">
        <v>1.6</v>
      </c>
      <c r="R19636">
        <v>0.5</v>
      </c>
      <c r="S19636" s="14">
        <v>-31.690666666666701</v>
      </c>
      <c r="T19636">
        <v>0.5</v>
      </c>
      <c r="U19636" t="s">
        <v>2451</v>
      </c>
      <c r="V19636">
        <v>1</v>
      </c>
      <c r="W19636" t="s">
        <v>2565</v>
      </c>
      <c r="X19636" t="s">
        <v>2628</v>
      </c>
      <c r="AB19636" t="s">
        <v>1308</v>
      </c>
    </row>
    <row r="19637" spans="1:28" x14ac:dyDescent="0.3">
      <c r="A19637">
        <v>19869</v>
      </c>
      <c r="B19637" s="15" t="s">
        <v>2019</v>
      </c>
      <c r="C19637" t="str">
        <f>_xlfn.XLOOKUP($B19637, STANDARDS!$A:$A, STANDARDS!$B:$B,,0,2)</f>
        <v>Unknown, Middle East</v>
      </c>
      <c r="D19637" t="s">
        <v>2240</v>
      </c>
      <c r="J19637">
        <v>438</v>
      </c>
      <c r="K19637">
        <v>6</v>
      </c>
      <c r="L19637" t="s">
        <v>2565</v>
      </c>
      <c r="M19637" t="s">
        <v>2452</v>
      </c>
      <c r="Q19637" s="7">
        <v>1.2</v>
      </c>
      <c r="R19637">
        <v>0.5</v>
      </c>
      <c r="S19637" s="14">
        <v>-28.967499999999998</v>
      </c>
      <c r="T19637">
        <v>0.5</v>
      </c>
      <c r="U19637" t="s">
        <v>2451</v>
      </c>
      <c r="V19637">
        <v>1</v>
      </c>
      <c r="W19637" t="s">
        <v>2565</v>
      </c>
      <c r="X19637" t="s">
        <v>2624</v>
      </c>
      <c r="AB19637" t="s">
        <v>1308</v>
      </c>
    </row>
    <row r="19638" spans="1:28" x14ac:dyDescent="0.3">
      <c r="A19638">
        <v>19870</v>
      </c>
      <c r="B19638" s="15" t="s">
        <v>2005</v>
      </c>
      <c r="C19638" t="str">
        <f>_xlfn.XLOOKUP($B19638, STANDARDS!$A:$A, STANDARDS!$B:$B,,0,2)</f>
        <v>Unknown, USA</v>
      </c>
      <c r="D19638" t="s">
        <v>1060</v>
      </c>
      <c r="E19638" t="s">
        <v>2269</v>
      </c>
      <c r="F19638">
        <v>41.016300000000001</v>
      </c>
      <c r="G19638">
        <v>-91.011099999999999</v>
      </c>
      <c r="H19638">
        <v>1E-4</v>
      </c>
      <c r="I19638" t="s">
        <v>592</v>
      </c>
      <c r="J19638">
        <v>450</v>
      </c>
      <c r="K19638">
        <v>8.3999999999999773</v>
      </c>
      <c r="L19638" t="s">
        <v>2565</v>
      </c>
      <c r="M19638" t="s">
        <v>2453</v>
      </c>
      <c r="Q19638" s="7">
        <v>1</v>
      </c>
      <c r="R19638">
        <v>0.5</v>
      </c>
      <c r="S19638" s="14">
        <v>-33.9</v>
      </c>
      <c r="T19638">
        <v>0.5</v>
      </c>
      <c r="U19638" t="s">
        <v>2451</v>
      </c>
      <c r="V19638">
        <v>1</v>
      </c>
      <c r="W19638" t="s">
        <v>2565</v>
      </c>
      <c r="X19638" t="s">
        <v>2629</v>
      </c>
      <c r="AB19638" t="s">
        <v>1308</v>
      </c>
    </row>
    <row r="19639" spans="1:28" x14ac:dyDescent="0.3">
      <c r="A19639">
        <v>19871</v>
      </c>
      <c r="B19639" s="15" t="s">
        <v>2005</v>
      </c>
      <c r="C19639" t="str">
        <f>_xlfn.XLOOKUP($B19639, STANDARDS!$A:$A, STANDARDS!$B:$B,,0,2)</f>
        <v>Unknown, USA</v>
      </c>
      <c r="D19639" t="s">
        <v>1060</v>
      </c>
      <c r="E19639" t="s">
        <v>2269</v>
      </c>
      <c r="F19639">
        <v>41.016300000000001</v>
      </c>
      <c r="G19639">
        <v>-91.011099999999999</v>
      </c>
      <c r="H19639">
        <v>1E-4</v>
      </c>
      <c r="I19639" t="s">
        <v>592</v>
      </c>
      <c r="J19639">
        <v>450</v>
      </c>
      <c r="K19639">
        <v>8.3999999999999773</v>
      </c>
      <c r="L19639" t="s">
        <v>2565</v>
      </c>
      <c r="M19639" t="s">
        <v>2453</v>
      </c>
      <c r="Q19639" s="7">
        <v>1</v>
      </c>
      <c r="R19639">
        <v>0.5</v>
      </c>
      <c r="S19639" s="14">
        <v>-33.700000000000003</v>
      </c>
      <c r="T19639">
        <v>0.5</v>
      </c>
      <c r="U19639" t="s">
        <v>2451</v>
      </c>
      <c r="V19639">
        <v>1</v>
      </c>
      <c r="W19639" t="s">
        <v>2565</v>
      </c>
      <c r="X19639" t="s">
        <v>2629</v>
      </c>
      <c r="AB19639" t="s">
        <v>1308</v>
      </c>
    </row>
    <row r="19640" spans="1:28" x14ac:dyDescent="0.3">
      <c r="A19640">
        <v>19872</v>
      </c>
      <c r="B19640" s="15" t="s">
        <v>2005</v>
      </c>
      <c r="C19640" t="str">
        <f>_xlfn.XLOOKUP($B19640, STANDARDS!$A:$A, STANDARDS!$B:$B,,0,2)</f>
        <v>Unknown, USA</v>
      </c>
      <c r="D19640" t="s">
        <v>1060</v>
      </c>
      <c r="E19640" t="s">
        <v>2269</v>
      </c>
      <c r="F19640">
        <v>41.016300000000001</v>
      </c>
      <c r="G19640">
        <v>-91.011099999999999</v>
      </c>
      <c r="H19640">
        <v>1E-4</v>
      </c>
      <c r="I19640" t="s">
        <v>592</v>
      </c>
      <c r="J19640">
        <v>450</v>
      </c>
      <c r="K19640">
        <v>8.3999999999999773</v>
      </c>
      <c r="L19640" t="s">
        <v>2565</v>
      </c>
      <c r="M19640" t="s">
        <v>2453</v>
      </c>
      <c r="Q19640" s="7">
        <v>1</v>
      </c>
      <c r="R19640">
        <v>0.5</v>
      </c>
      <c r="S19640" s="14">
        <v>-33.700000000000003</v>
      </c>
      <c r="T19640">
        <v>0.5</v>
      </c>
      <c r="U19640" t="s">
        <v>2451</v>
      </c>
      <c r="V19640">
        <v>1</v>
      </c>
      <c r="W19640" t="s">
        <v>2565</v>
      </c>
      <c r="X19640" t="s">
        <v>2629</v>
      </c>
      <c r="AB19640" t="s">
        <v>1308</v>
      </c>
    </row>
    <row r="19641" spans="1:28" x14ac:dyDescent="0.3">
      <c r="A19641">
        <v>19873</v>
      </c>
      <c r="B19641" s="15" t="s">
        <v>2005</v>
      </c>
      <c r="C19641" t="str">
        <f>_xlfn.XLOOKUP($B19641, STANDARDS!$A:$A, STANDARDS!$B:$B,,0,2)</f>
        <v>Unknown, USA</v>
      </c>
      <c r="D19641" t="s">
        <v>1060</v>
      </c>
      <c r="E19641" t="s">
        <v>2269</v>
      </c>
      <c r="F19641">
        <v>41.016300000000001</v>
      </c>
      <c r="G19641">
        <v>-91.011099999999999</v>
      </c>
      <c r="H19641">
        <v>1E-4</v>
      </c>
      <c r="I19641" t="s">
        <v>592</v>
      </c>
      <c r="J19641">
        <v>450</v>
      </c>
      <c r="K19641">
        <v>8.3999999999999773</v>
      </c>
      <c r="L19641" t="s">
        <v>2565</v>
      </c>
      <c r="M19641" t="s">
        <v>2453</v>
      </c>
      <c r="Q19641" s="7">
        <v>1</v>
      </c>
      <c r="R19641">
        <v>0.5</v>
      </c>
      <c r="S19641" s="14">
        <v>-34.200000000000003</v>
      </c>
      <c r="T19641">
        <v>0.5</v>
      </c>
      <c r="U19641" t="s">
        <v>2451</v>
      </c>
      <c r="V19641">
        <v>1</v>
      </c>
      <c r="W19641" t="s">
        <v>2565</v>
      </c>
      <c r="X19641" t="s">
        <v>2629</v>
      </c>
      <c r="AB19641" t="s">
        <v>1308</v>
      </c>
    </row>
    <row r="19642" spans="1:28" x14ac:dyDescent="0.3">
      <c r="A19642">
        <v>19874</v>
      </c>
      <c r="B19642" s="15" t="s">
        <v>2005</v>
      </c>
      <c r="C19642" t="str">
        <f>_xlfn.XLOOKUP($B19642, STANDARDS!$A:$A, STANDARDS!$B:$B,,0,2)</f>
        <v>Unknown, USA</v>
      </c>
      <c r="D19642" t="s">
        <v>1060</v>
      </c>
      <c r="E19642" t="s">
        <v>2269</v>
      </c>
      <c r="F19642">
        <v>41.016300000000001</v>
      </c>
      <c r="G19642">
        <v>-91.011099999999999</v>
      </c>
      <c r="H19642">
        <v>1E-4</v>
      </c>
      <c r="I19642" t="s">
        <v>592</v>
      </c>
      <c r="J19642">
        <v>450</v>
      </c>
      <c r="K19642">
        <v>8.3999999999999773</v>
      </c>
      <c r="L19642" t="s">
        <v>2565</v>
      </c>
      <c r="M19642" t="s">
        <v>2453</v>
      </c>
      <c r="Q19642" s="7">
        <v>1</v>
      </c>
      <c r="R19642">
        <v>0.5</v>
      </c>
      <c r="S19642" s="14">
        <v>-32.799999999999997</v>
      </c>
      <c r="T19642">
        <v>0.5</v>
      </c>
      <c r="U19642" t="s">
        <v>2451</v>
      </c>
      <c r="V19642">
        <v>1</v>
      </c>
      <c r="W19642" t="s">
        <v>2565</v>
      </c>
      <c r="X19642" t="s">
        <v>2629</v>
      </c>
      <c r="AB19642" t="s">
        <v>1308</v>
      </c>
    </row>
    <row r="19643" spans="1:28" x14ac:dyDescent="0.3">
      <c r="A19643">
        <v>19875</v>
      </c>
      <c r="B19643" s="15" t="s">
        <v>2005</v>
      </c>
      <c r="C19643" t="str">
        <f>_xlfn.XLOOKUP($B19643, STANDARDS!$A:$A, STANDARDS!$B:$B,,0,2)</f>
        <v>Unknown, USA</v>
      </c>
      <c r="D19643" t="s">
        <v>1060</v>
      </c>
      <c r="E19643" t="s">
        <v>2269</v>
      </c>
      <c r="F19643">
        <v>41.016300000000001</v>
      </c>
      <c r="G19643">
        <v>-91.011099999999999</v>
      </c>
      <c r="H19643">
        <v>1E-4</v>
      </c>
      <c r="I19643" t="s">
        <v>592</v>
      </c>
      <c r="J19643">
        <v>450</v>
      </c>
      <c r="K19643">
        <v>8.3999999999999773</v>
      </c>
      <c r="L19643" t="s">
        <v>2565</v>
      </c>
      <c r="M19643" t="s">
        <v>2453</v>
      </c>
      <c r="Q19643" s="7">
        <v>1</v>
      </c>
      <c r="R19643">
        <v>0.5</v>
      </c>
      <c r="S19643" s="14">
        <v>-34.200000000000003</v>
      </c>
      <c r="T19643">
        <v>0.5</v>
      </c>
      <c r="U19643" t="s">
        <v>2451</v>
      </c>
      <c r="V19643">
        <v>1</v>
      </c>
      <c r="W19643" t="s">
        <v>2565</v>
      </c>
      <c r="X19643" t="s">
        <v>2629</v>
      </c>
      <c r="AB19643" t="s">
        <v>1308</v>
      </c>
    </row>
    <row r="19644" spans="1:28" x14ac:dyDescent="0.3">
      <c r="A19644">
        <v>19876</v>
      </c>
      <c r="B19644" s="15" t="s">
        <v>2005</v>
      </c>
      <c r="C19644" t="str">
        <f>_xlfn.XLOOKUP($B19644, STANDARDS!$A:$A, STANDARDS!$B:$B,,0,2)</f>
        <v>Unknown, USA</v>
      </c>
      <c r="D19644" t="s">
        <v>1060</v>
      </c>
      <c r="E19644" t="s">
        <v>2269</v>
      </c>
      <c r="F19644">
        <v>41.016300000000001</v>
      </c>
      <c r="G19644">
        <v>-91.011099999999999</v>
      </c>
      <c r="H19644">
        <v>1E-4</v>
      </c>
      <c r="I19644" t="s">
        <v>592</v>
      </c>
      <c r="J19644">
        <v>450</v>
      </c>
      <c r="K19644">
        <v>8.3999999999999773</v>
      </c>
      <c r="L19644" t="s">
        <v>2565</v>
      </c>
      <c r="M19644" t="s">
        <v>2453</v>
      </c>
      <c r="Q19644" s="7">
        <v>1</v>
      </c>
      <c r="R19644">
        <v>0.5</v>
      </c>
      <c r="S19644" s="14">
        <v>-34</v>
      </c>
      <c r="T19644">
        <v>0.5</v>
      </c>
      <c r="U19644" t="s">
        <v>2451</v>
      </c>
      <c r="V19644">
        <v>1</v>
      </c>
      <c r="W19644" t="s">
        <v>2565</v>
      </c>
      <c r="X19644" t="s">
        <v>2629</v>
      </c>
      <c r="AB19644" t="s">
        <v>1308</v>
      </c>
    </row>
    <row r="19645" spans="1:28" x14ac:dyDescent="0.3">
      <c r="A19645">
        <v>19877</v>
      </c>
      <c r="B19645" s="15" t="s">
        <v>2005</v>
      </c>
      <c r="C19645" t="str">
        <f>_xlfn.XLOOKUP($B19645, STANDARDS!$A:$A, STANDARDS!$B:$B,,0,2)</f>
        <v>Unknown, USA</v>
      </c>
      <c r="D19645" t="s">
        <v>1060</v>
      </c>
      <c r="E19645" t="s">
        <v>2270</v>
      </c>
      <c r="F19645">
        <v>42.001100000000001</v>
      </c>
      <c r="G19645">
        <v>-90.011099999999999</v>
      </c>
      <c r="H19645">
        <v>1E-4</v>
      </c>
      <c r="I19645" t="s">
        <v>592</v>
      </c>
      <c r="J19645">
        <v>450</v>
      </c>
      <c r="K19645">
        <v>8.3999999999999773</v>
      </c>
      <c r="L19645" t="s">
        <v>2565</v>
      </c>
      <c r="M19645" t="s">
        <v>2453</v>
      </c>
      <c r="Q19645" s="7">
        <v>1</v>
      </c>
      <c r="R19645">
        <v>0.5</v>
      </c>
      <c r="S19645" s="14">
        <v>-33.4</v>
      </c>
      <c r="T19645">
        <v>0.5</v>
      </c>
      <c r="U19645" t="s">
        <v>2451</v>
      </c>
      <c r="V19645">
        <v>1</v>
      </c>
      <c r="W19645" t="s">
        <v>2565</v>
      </c>
      <c r="X19645" t="s">
        <v>2629</v>
      </c>
      <c r="AB19645" t="s">
        <v>1308</v>
      </c>
    </row>
    <row r="19646" spans="1:28" x14ac:dyDescent="0.3">
      <c r="A19646">
        <v>19878</v>
      </c>
      <c r="B19646" s="15" t="s">
        <v>2005</v>
      </c>
      <c r="C19646" t="str">
        <f>_xlfn.XLOOKUP($B19646, STANDARDS!$A:$A, STANDARDS!$B:$B,,0,2)</f>
        <v>Unknown, USA</v>
      </c>
      <c r="D19646" t="s">
        <v>1060</v>
      </c>
      <c r="E19646" t="s">
        <v>2270</v>
      </c>
      <c r="F19646">
        <v>42.001100000000001</v>
      </c>
      <c r="G19646">
        <v>-90.011099999999999</v>
      </c>
      <c r="H19646">
        <v>1E-4</v>
      </c>
      <c r="I19646" t="s">
        <v>592</v>
      </c>
      <c r="J19646">
        <v>450</v>
      </c>
      <c r="K19646">
        <v>8.3999999999999773</v>
      </c>
      <c r="L19646" t="s">
        <v>2565</v>
      </c>
      <c r="M19646" t="s">
        <v>2453</v>
      </c>
      <c r="Q19646" s="7">
        <v>1</v>
      </c>
      <c r="R19646">
        <v>0.5</v>
      </c>
      <c r="S19646" s="14">
        <v>-33.799999999999997</v>
      </c>
      <c r="T19646">
        <v>0.5</v>
      </c>
      <c r="U19646" t="s">
        <v>2451</v>
      </c>
      <c r="V19646">
        <v>1</v>
      </c>
      <c r="W19646" t="s">
        <v>2565</v>
      </c>
      <c r="X19646" t="s">
        <v>2629</v>
      </c>
      <c r="AB19646" t="s">
        <v>1308</v>
      </c>
    </row>
    <row r="19647" spans="1:28" x14ac:dyDescent="0.3">
      <c r="A19647">
        <v>19879</v>
      </c>
      <c r="B19647" s="15" t="s">
        <v>2005</v>
      </c>
      <c r="C19647" t="str">
        <f>_xlfn.XLOOKUP($B19647, STANDARDS!$A:$A, STANDARDS!$B:$B,,0,2)</f>
        <v>Unknown, USA</v>
      </c>
      <c r="D19647" t="s">
        <v>1060</v>
      </c>
      <c r="E19647" t="s">
        <v>2270</v>
      </c>
      <c r="F19647">
        <v>42.001100000000001</v>
      </c>
      <c r="G19647">
        <v>-90.011099999999999</v>
      </c>
      <c r="H19647">
        <v>1E-4</v>
      </c>
      <c r="I19647" t="s">
        <v>592</v>
      </c>
      <c r="J19647">
        <v>450</v>
      </c>
      <c r="K19647">
        <v>8.3999999999999773</v>
      </c>
      <c r="L19647" t="s">
        <v>2565</v>
      </c>
      <c r="M19647" t="s">
        <v>2453</v>
      </c>
      <c r="Q19647" s="7">
        <v>1</v>
      </c>
      <c r="R19647">
        <v>0.5</v>
      </c>
      <c r="S19647" s="14">
        <v>-33.4</v>
      </c>
      <c r="T19647">
        <v>0.5</v>
      </c>
      <c r="U19647" t="s">
        <v>2451</v>
      </c>
      <c r="V19647">
        <v>1</v>
      </c>
      <c r="W19647" t="s">
        <v>2565</v>
      </c>
      <c r="X19647" t="s">
        <v>2629</v>
      </c>
      <c r="AB19647" t="s">
        <v>1308</v>
      </c>
    </row>
    <row r="19648" spans="1:28" x14ac:dyDescent="0.3">
      <c r="A19648">
        <v>19880</v>
      </c>
      <c r="B19648" s="15" t="s">
        <v>2005</v>
      </c>
      <c r="C19648" t="str">
        <f>_xlfn.XLOOKUP($B19648, STANDARDS!$A:$A, STANDARDS!$B:$B,,0,2)</f>
        <v>Unknown, USA</v>
      </c>
      <c r="D19648" t="s">
        <v>1060</v>
      </c>
      <c r="E19648" t="s">
        <v>2270</v>
      </c>
      <c r="F19648">
        <v>42.001100000000001</v>
      </c>
      <c r="G19648">
        <v>-90.011099999999999</v>
      </c>
      <c r="H19648">
        <v>1E-4</v>
      </c>
      <c r="I19648" t="s">
        <v>592</v>
      </c>
      <c r="J19648">
        <v>450</v>
      </c>
      <c r="K19648">
        <v>8.3999999999999773</v>
      </c>
      <c r="L19648" t="s">
        <v>2565</v>
      </c>
      <c r="M19648" t="s">
        <v>2453</v>
      </c>
      <c r="Q19648" s="7">
        <v>1</v>
      </c>
      <c r="R19648">
        <v>0.5</v>
      </c>
      <c r="S19648" s="14">
        <v>-33.1</v>
      </c>
      <c r="T19648">
        <v>0.5</v>
      </c>
      <c r="U19648" t="s">
        <v>2451</v>
      </c>
      <c r="V19648">
        <v>1</v>
      </c>
      <c r="W19648" t="s">
        <v>2565</v>
      </c>
      <c r="X19648" t="s">
        <v>2629</v>
      </c>
      <c r="AB19648" t="s">
        <v>1308</v>
      </c>
    </row>
    <row r="19649" spans="1:28" x14ac:dyDescent="0.3">
      <c r="A19649">
        <v>19881</v>
      </c>
      <c r="B19649" s="15" t="s">
        <v>2005</v>
      </c>
      <c r="C19649" t="str">
        <f>_xlfn.XLOOKUP($B19649, STANDARDS!$A:$A, STANDARDS!$B:$B,,0,2)</f>
        <v>Unknown, USA</v>
      </c>
      <c r="D19649" t="s">
        <v>1060</v>
      </c>
      <c r="E19649" t="s">
        <v>2271</v>
      </c>
      <c r="F19649">
        <v>42.001100000000001</v>
      </c>
      <c r="G19649">
        <v>-90.011099999999999</v>
      </c>
      <c r="H19649">
        <v>1E-4</v>
      </c>
      <c r="I19649" t="s">
        <v>592</v>
      </c>
      <c r="J19649">
        <v>452</v>
      </c>
      <c r="K19649">
        <v>3</v>
      </c>
      <c r="L19649" t="s">
        <v>2565</v>
      </c>
      <c r="M19649" t="s">
        <v>2453</v>
      </c>
      <c r="Q19649" s="7">
        <v>1</v>
      </c>
      <c r="R19649">
        <v>0.5</v>
      </c>
      <c r="S19649" s="14">
        <v>-30</v>
      </c>
      <c r="T19649">
        <v>0.5</v>
      </c>
      <c r="U19649" t="s">
        <v>2451</v>
      </c>
      <c r="V19649">
        <v>1</v>
      </c>
      <c r="W19649" t="s">
        <v>2565</v>
      </c>
      <c r="X19649" t="s">
        <v>2630</v>
      </c>
      <c r="AB19649" t="s">
        <v>1308</v>
      </c>
    </row>
    <row r="19650" spans="1:28" x14ac:dyDescent="0.3">
      <c r="A19650">
        <v>19882</v>
      </c>
      <c r="B19650" s="15" t="s">
        <v>2005</v>
      </c>
      <c r="C19650" t="str">
        <f>_xlfn.XLOOKUP($B19650, STANDARDS!$A:$A, STANDARDS!$B:$B,,0,2)</f>
        <v>Unknown, USA</v>
      </c>
      <c r="D19650" t="s">
        <v>1060</v>
      </c>
      <c r="E19650" t="s">
        <v>2271</v>
      </c>
      <c r="F19650">
        <v>42.001100000000001</v>
      </c>
      <c r="G19650">
        <v>-90.011099999999999</v>
      </c>
      <c r="H19650">
        <v>1E-4</v>
      </c>
      <c r="I19650" t="s">
        <v>592</v>
      </c>
      <c r="J19650">
        <v>455</v>
      </c>
      <c r="K19650">
        <v>9</v>
      </c>
      <c r="L19650" t="s">
        <v>2565</v>
      </c>
      <c r="M19650" t="s">
        <v>2453</v>
      </c>
      <c r="Q19650" s="7">
        <v>1</v>
      </c>
      <c r="R19650">
        <v>0.5</v>
      </c>
      <c r="S19650" s="14">
        <v>-30</v>
      </c>
      <c r="T19650">
        <v>0.5</v>
      </c>
      <c r="U19650" t="s">
        <v>2451</v>
      </c>
      <c r="V19650">
        <v>1</v>
      </c>
      <c r="W19650" t="s">
        <v>2565</v>
      </c>
      <c r="X19650" t="s">
        <v>2630</v>
      </c>
      <c r="AB19650" t="s">
        <v>1308</v>
      </c>
    </row>
    <row r="19651" spans="1:28" x14ac:dyDescent="0.3">
      <c r="A19651">
        <v>19883</v>
      </c>
      <c r="B19651" s="15" t="s">
        <v>2005</v>
      </c>
      <c r="C19651" t="str">
        <f>_xlfn.XLOOKUP($B19651, STANDARDS!$A:$A, STANDARDS!$B:$B,,0,2)</f>
        <v>Unknown, USA</v>
      </c>
      <c r="D19651" t="s">
        <v>1060</v>
      </c>
      <c r="E19651" t="s">
        <v>2271</v>
      </c>
      <c r="F19651">
        <v>42.001100000000001</v>
      </c>
      <c r="G19651">
        <v>-90.011099999999999</v>
      </c>
      <c r="H19651">
        <v>1E-4</v>
      </c>
      <c r="I19651" t="s">
        <v>592</v>
      </c>
      <c r="J19651">
        <v>455</v>
      </c>
      <c r="K19651">
        <v>9</v>
      </c>
      <c r="L19651" t="s">
        <v>2565</v>
      </c>
      <c r="M19651" t="s">
        <v>2453</v>
      </c>
      <c r="Q19651" s="7">
        <v>1</v>
      </c>
      <c r="R19651">
        <v>0.5</v>
      </c>
      <c r="S19651" s="14">
        <v>-30.5</v>
      </c>
      <c r="T19651">
        <v>0.5</v>
      </c>
      <c r="U19651" t="s">
        <v>2451</v>
      </c>
      <c r="V19651">
        <v>1</v>
      </c>
      <c r="W19651" t="s">
        <v>2565</v>
      </c>
      <c r="X19651" t="s">
        <v>2630</v>
      </c>
      <c r="AB19651" t="s">
        <v>1308</v>
      </c>
    </row>
    <row r="19652" spans="1:28" x14ac:dyDescent="0.3">
      <c r="A19652">
        <v>19884</v>
      </c>
      <c r="B19652" s="15" t="s">
        <v>2005</v>
      </c>
      <c r="C19652" t="str">
        <f>_xlfn.XLOOKUP($B19652, STANDARDS!$A:$A, STANDARDS!$B:$B,,0,2)</f>
        <v>Unknown, USA</v>
      </c>
      <c r="D19652" t="s">
        <v>1060</v>
      </c>
      <c r="E19652" t="s">
        <v>2271</v>
      </c>
      <c r="F19652">
        <v>42.001100000000001</v>
      </c>
      <c r="G19652">
        <v>-90.011099999999999</v>
      </c>
      <c r="H19652">
        <v>1E-4</v>
      </c>
      <c r="I19652" t="s">
        <v>592</v>
      </c>
      <c r="J19652">
        <v>455</v>
      </c>
      <c r="K19652">
        <v>9</v>
      </c>
      <c r="L19652" t="s">
        <v>2565</v>
      </c>
      <c r="M19652" t="s">
        <v>2453</v>
      </c>
      <c r="Q19652" s="7">
        <v>1</v>
      </c>
      <c r="R19652">
        <v>0.5</v>
      </c>
      <c r="S19652" s="14">
        <v>-30</v>
      </c>
      <c r="T19652">
        <v>0.5</v>
      </c>
      <c r="U19652" t="s">
        <v>2451</v>
      </c>
      <c r="V19652">
        <v>1</v>
      </c>
      <c r="W19652" t="s">
        <v>2565</v>
      </c>
      <c r="X19652" t="s">
        <v>2630</v>
      </c>
      <c r="AB19652" t="s">
        <v>1308</v>
      </c>
    </row>
    <row r="19653" spans="1:28" x14ac:dyDescent="0.3">
      <c r="A19653">
        <v>19885</v>
      </c>
      <c r="B19653" s="15" t="s">
        <v>2005</v>
      </c>
      <c r="C19653" t="str">
        <f>_xlfn.XLOOKUP($B19653, STANDARDS!$A:$A, STANDARDS!$B:$B,,0,2)</f>
        <v>Unknown, USA</v>
      </c>
      <c r="D19653" t="s">
        <v>1060</v>
      </c>
      <c r="E19653" t="s">
        <v>2271</v>
      </c>
      <c r="F19653">
        <v>42.001100000000001</v>
      </c>
      <c r="G19653">
        <v>-90.011099999999999</v>
      </c>
      <c r="H19653">
        <v>1E-4</v>
      </c>
      <c r="I19653" t="s">
        <v>592</v>
      </c>
      <c r="J19653">
        <v>455</v>
      </c>
      <c r="K19653">
        <v>9</v>
      </c>
      <c r="L19653" t="s">
        <v>2565</v>
      </c>
      <c r="M19653" t="s">
        <v>2453</v>
      </c>
      <c r="Q19653" s="7">
        <v>1</v>
      </c>
      <c r="R19653">
        <v>0.5</v>
      </c>
      <c r="S19653" s="14">
        <v>-28.7</v>
      </c>
      <c r="T19653">
        <v>0.5</v>
      </c>
      <c r="U19653" t="s">
        <v>2451</v>
      </c>
      <c r="V19653">
        <v>1</v>
      </c>
      <c r="W19653" t="s">
        <v>2565</v>
      </c>
      <c r="X19653" t="s">
        <v>2630</v>
      </c>
      <c r="AB19653" t="s">
        <v>1308</v>
      </c>
    </row>
    <row r="19654" spans="1:28" x14ac:dyDescent="0.3">
      <c r="A19654">
        <v>19886</v>
      </c>
      <c r="B19654" s="15" t="s">
        <v>2005</v>
      </c>
      <c r="C19654" t="str">
        <f>_xlfn.XLOOKUP($B19654, STANDARDS!$A:$A, STANDARDS!$B:$B,,0,2)</f>
        <v>Unknown, USA</v>
      </c>
      <c r="D19654" t="s">
        <v>1060</v>
      </c>
      <c r="E19654" t="s">
        <v>2271</v>
      </c>
      <c r="F19654">
        <v>42.001100000000001</v>
      </c>
      <c r="G19654">
        <v>-90.011099999999999</v>
      </c>
      <c r="H19654">
        <v>1E-4</v>
      </c>
      <c r="I19654" t="s">
        <v>592</v>
      </c>
      <c r="J19654">
        <v>455</v>
      </c>
      <c r="K19654">
        <v>9</v>
      </c>
      <c r="L19654" t="s">
        <v>2565</v>
      </c>
      <c r="M19654" t="s">
        <v>2453</v>
      </c>
      <c r="Q19654" s="7">
        <v>1</v>
      </c>
      <c r="R19654">
        <v>0.5</v>
      </c>
      <c r="S19654" s="14">
        <v>-29.6</v>
      </c>
      <c r="T19654">
        <v>0.5</v>
      </c>
      <c r="U19654" t="s">
        <v>2451</v>
      </c>
      <c r="V19654">
        <v>1</v>
      </c>
      <c r="W19654" t="s">
        <v>2565</v>
      </c>
      <c r="X19654" t="s">
        <v>2630</v>
      </c>
      <c r="AB19654" t="s">
        <v>1308</v>
      </c>
    </row>
    <row r="19655" spans="1:28" x14ac:dyDescent="0.3">
      <c r="A19655">
        <v>19887</v>
      </c>
      <c r="B19655" s="15" t="s">
        <v>2005</v>
      </c>
      <c r="C19655" t="str">
        <f>_xlfn.XLOOKUP($B19655, STANDARDS!$A:$A, STANDARDS!$B:$B,,0,2)</f>
        <v>Unknown, USA</v>
      </c>
      <c r="D19655" t="s">
        <v>1060</v>
      </c>
      <c r="E19655" t="s">
        <v>2271</v>
      </c>
      <c r="F19655">
        <v>42.001100000000001</v>
      </c>
      <c r="G19655">
        <v>-90.011099999999999</v>
      </c>
      <c r="H19655">
        <v>1E-4</v>
      </c>
      <c r="I19655" t="s">
        <v>592</v>
      </c>
      <c r="J19655">
        <v>455</v>
      </c>
      <c r="K19655">
        <v>9</v>
      </c>
      <c r="L19655" t="s">
        <v>2565</v>
      </c>
      <c r="M19655" t="s">
        <v>2453</v>
      </c>
      <c r="Q19655" s="7">
        <v>1</v>
      </c>
      <c r="R19655">
        <v>0.5</v>
      </c>
      <c r="S19655" s="14">
        <v>-28.3</v>
      </c>
      <c r="T19655">
        <v>0.5</v>
      </c>
      <c r="U19655" t="s">
        <v>2451</v>
      </c>
      <c r="V19655">
        <v>1</v>
      </c>
      <c r="W19655" t="s">
        <v>2565</v>
      </c>
      <c r="X19655" t="s">
        <v>2630</v>
      </c>
      <c r="AB19655" t="s">
        <v>1308</v>
      </c>
    </row>
    <row r="19656" spans="1:28" x14ac:dyDescent="0.3">
      <c r="A19656">
        <v>19888</v>
      </c>
      <c r="B19656" s="15" t="s">
        <v>2005</v>
      </c>
      <c r="C19656" t="str">
        <f>_xlfn.XLOOKUP($B19656, STANDARDS!$A:$A, STANDARDS!$B:$B,,0,2)</f>
        <v>Unknown, USA</v>
      </c>
      <c r="D19656" t="s">
        <v>1060</v>
      </c>
      <c r="E19656" t="s">
        <v>2271</v>
      </c>
      <c r="F19656">
        <v>42.001100000000001</v>
      </c>
      <c r="G19656">
        <v>-90.011099999999999</v>
      </c>
      <c r="H19656">
        <v>1E-4</v>
      </c>
      <c r="I19656" t="s">
        <v>592</v>
      </c>
      <c r="J19656">
        <v>455</v>
      </c>
      <c r="K19656">
        <v>9</v>
      </c>
      <c r="L19656" t="s">
        <v>2565</v>
      </c>
      <c r="M19656" t="s">
        <v>2453</v>
      </c>
      <c r="Q19656" s="7">
        <v>1</v>
      </c>
      <c r="R19656">
        <v>0.5</v>
      </c>
      <c r="S19656" s="14">
        <v>-29.7</v>
      </c>
      <c r="T19656">
        <v>0.5</v>
      </c>
      <c r="U19656" t="s">
        <v>2451</v>
      </c>
      <c r="V19656">
        <v>1</v>
      </c>
      <c r="W19656" t="s">
        <v>2565</v>
      </c>
      <c r="X19656" t="s">
        <v>2630</v>
      </c>
      <c r="AB19656" t="s">
        <v>1308</v>
      </c>
    </row>
    <row r="19657" spans="1:28" x14ac:dyDescent="0.3">
      <c r="A19657">
        <v>19889</v>
      </c>
      <c r="B19657" s="15" t="s">
        <v>2005</v>
      </c>
      <c r="C19657" t="str">
        <f>_xlfn.XLOOKUP($B19657, STANDARDS!$A:$A, STANDARDS!$B:$B,,0,2)</f>
        <v>Unknown, USA</v>
      </c>
      <c r="D19657" t="s">
        <v>1060</v>
      </c>
      <c r="E19657" t="s">
        <v>2271</v>
      </c>
      <c r="F19657">
        <v>42.001100000000001</v>
      </c>
      <c r="G19657">
        <v>-90.011099999999999</v>
      </c>
      <c r="H19657">
        <v>1E-4</v>
      </c>
      <c r="I19657" t="s">
        <v>592</v>
      </c>
      <c r="J19657">
        <v>455</v>
      </c>
      <c r="K19657">
        <v>9</v>
      </c>
      <c r="L19657" t="s">
        <v>2565</v>
      </c>
      <c r="M19657" t="s">
        <v>2453</v>
      </c>
      <c r="Q19657" s="7">
        <v>1</v>
      </c>
      <c r="R19657">
        <v>0.5</v>
      </c>
      <c r="S19657" s="14">
        <v>-29.8</v>
      </c>
      <c r="T19657">
        <v>0.5</v>
      </c>
      <c r="U19657" t="s">
        <v>2451</v>
      </c>
      <c r="V19657">
        <v>1</v>
      </c>
      <c r="W19657" t="s">
        <v>2565</v>
      </c>
      <c r="X19657" t="s">
        <v>2630</v>
      </c>
      <c r="AB19657" t="s">
        <v>1308</v>
      </c>
    </row>
    <row r="19658" spans="1:28" x14ac:dyDescent="0.3">
      <c r="A19658">
        <v>27327</v>
      </c>
      <c r="B19658" s="15" t="s">
        <v>2037</v>
      </c>
      <c r="C19658" t="str">
        <f>_xlfn.XLOOKUP($B19658, STANDARDS!$A:$A, STANDARDS!$B:$B,,0,2)</f>
        <v>Yuanshan Mbr, Qiongzhusi Fm</v>
      </c>
      <c r="D19658" t="s">
        <v>1064</v>
      </c>
      <c r="E19658" t="s">
        <v>2272</v>
      </c>
      <c r="J19658" cm="1">
        <f t="array" ref="J19658:L19658">_xlfn.XLOOKUP($C19658, AGE!$A:$A,AGE!$B:$D,,0,2)</f>
        <v>517.5</v>
      </c>
      <c r="K19658">
        <v>5.0999999999999996</v>
      </c>
      <c r="L19658" t="str">
        <v>GSA 2018</v>
      </c>
      <c r="M19658" t="s">
        <v>2454</v>
      </c>
      <c r="O19658" s="37">
        <v>0.23201371440376831</v>
      </c>
      <c r="P19658" t="s">
        <v>2342</v>
      </c>
      <c r="S19658">
        <v>-30.731999999999999</v>
      </c>
      <c r="T19658">
        <v>0.1</v>
      </c>
      <c r="U19658" t="s">
        <v>2307</v>
      </c>
      <c r="V19658">
        <v>1</v>
      </c>
      <c r="W19658" t="s">
        <v>2566</v>
      </c>
    </row>
    <row r="19659" spans="1:28" x14ac:dyDescent="0.3">
      <c r="A19659">
        <v>27328</v>
      </c>
      <c r="B19659" s="15" t="s">
        <v>2037</v>
      </c>
      <c r="C19659" t="str">
        <f>_xlfn.XLOOKUP($B19659, STANDARDS!$A:$A, STANDARDS!$B:$B,,0,2)</f>
        <v>Yuanshan Mbr, Qiongzhusi Fm</v>
      </c>
      <c r="D19659" t="s">
        <v>1064</v>
      </c>
      <c r="E19659" t="s">
        <v>2272</v>
      </c>
      <c r="J19659" cm="1">
        <f t="array" ref="J19659:L19659">_xlfn.XLOOKUP($C19659, AGE!$A:$A,AGE!$B:$D,,0,2)</f>
        <v>517.5</v>
      </c>
      <c r="K19659">
        <v>5.0999999999999996</v>
      </c>
      <c r="L19659" t="str">
        <v>GSA 2018</v>
      </c>
      <c r="M19659" t="s">
        <v>2454</v>
      </c>
      <c r="O19659" s="37">
        <v>0.45679654142687626</v>
      </c>
      <c r="P19659" t="s">
        <v>2342</v>
      </c>
      <c r="S19659">
        <v>-31.968</v>
      </c>
      <c r="T19659">
        <v>0.1</v>
      </c>
      <c r="U19659" t="s">
        <v>2307</v>
      </c>
      <c r="V19659">
        <v>1</v>
      </c>
      <c r="W19659" t="s">
        <v>2566</v>
      </c>
    </row>
    <row r="19660" spans="1:28" x14ac:dyDescent="0.3">
      <c r="A19660">
        <v>27329</v>
      </c>
      <c r="B19660" s="15" t="s">
        <v>2037</v>
      </c>
      <c r="C19660" t="str">
        <f>_xlfn.XLOOKUP($B19660, STANDARDS!$A:$A, STANDARDS!$B:$B,,0,2)</f>
        <v>Yuanshan Mbr, Qiongzhusi Fm</v>
      </c>
      <c r="D19660" t="s">
        <v>1064</v>
      </c>
      <c r="E19660" t="s">
        <v>2272</v>
      </c>
      <c r="J19660" cm="1">
        <f t="array" ref="J19660:L19660">_xlfn.XLOOKUP($C19660, AGE!$A:$A,AGE!$B:$D,,0,2)</f>
        <v>517.5</v>
      </c>
      <c r="K19660">
        <v>5.0999999999999996</v>
      </c>
      <c r="L19660" t="str">
        <v>GSA 2018</v>
      </c>
      <c r="M19660" t="s">
        <v>2454</v>
      </c>
      <c r="O19660" s="37">
        <v>0.14309702183379328</v>
      </c>
      <c r="P19660" t="s">
        <v>2342</v>
      </c>
      <c r="S19660">
        <v>-30.004000000000001</v>
      </c>
      <c r="T19660">
        <v>0.1</v>
      </c>
      <c r="U19660" t="s">
        <v>2307</v>
      </c>
      <c r="V19660">
        <v>1</v>
      </c>
      <c r="W19660" t="s">
        <v>2566</v>
      </c>
    </row>
    <row r="19661" spans="1:28" x14ac:dyDescent="0.3">
      <c r="A19661">
        <v>27330</v>
      </c>
      <c r="B19661" s="15" t="s">
        <v>2037</v>
      </c>
      <c r="C19661" t="str">
        <f>_xlfn.XLOOKUP($B19661, STANDARDS!$A:$A, STANDARDS!$B:$B,,0,2)</f>
        <v>Yuanshan Mbr, Qiongzhusi Fm</v>
      </c>
      <c r="D19661" t="s">
        <v>1064</v>
      </c>
      <c r="E19661" t="s">
        <v>2272</v>
      </c>
      <c r="J19661" cm="1">
        <f t="array" ref="J19661:L19661">_xlfn.XLOOKUP($C19661, AGE!$A:$A,AGE!$B:$D,,0,2)</f>
        <v>517.5</v>
      </c>
      <c r="K19661">
        <v>5.0999999999999996</v>
      </c>
      <c r="L19661" t="str">
        <v>GSA 2018</v>
      </c>
      <c r="M19661" t="s">
        <v>2454</v>
      </c>
      <c r="O19661" s="37">
        <v>0.3480682684731003</v>
      </c>
      <c r="P19661" t="s">
        <v>2342</v>
      </c>
      <c r="S19661">
        <v>-31.489000000000001</v>
      </c>
      <c r="T19661">
        <v>0.1</v>
      </c>
      <c r="U19661" t="s">
        <v>2307</v>
      </c>
      <c r="V19661">
        <v>1</v>
      </c>
      <c r="W19661" t="s">
        <v>2566</v>
      </c>
    </row>
    <row r="19662" spans="1:28" x14ac:dyDescent="0.3">
      <c r="A19662">
        <v>27331</v>
      </c>
      <c r="B19662" s="15" t="s">
        <v>2037</v>
      </c>
      <c r="C19662" t="str">
        <f>_xlfn.XLOOKUP($B19662, STANDARDS!$A:$A, STANDARDS!$B:$B,,0,2)</f>
        <v>Yuanshan Mbr, Qiongzhusi Fm</v>
      </c>
      <c r="D19662" t="s">
        <v>1064</v>
      </c>
      <c r="E19662" t="s">
        <v>2272</v>
      </c>
      <c r="J19662" cm="1">
        <f t="array" ref="J19662:L19662">_xlfn.XLOOKUP($C19662, AGE!$A:$A,AGE!$B:$D,,0,2)</f>
        <v>517.5</v>
      </c>
      <c r="K19662">
        <v>5.0999999999999996</v>
      </c>
      <c r="L19662" t="str">
        <v>GSA 2018</v>
      </c>
      <c r="M19662" t="s">
        <v>2454</v>
      </c>
      <c r="O19662" s="37">
        <v>0.56522014043549518</v>
      </c>
      <c r="P19662" t="s">
        <v>2342</v>
      </c>
      <c r="S19662">
        <v>-31.701000000000001</v>
      </c>
      <c r="T19662">
        <v>0.1</v>
      </c>
      <c r="U19662" t="s">
        <v>2307</v>
      </c>
      <c r="V19662">
        <v>1</v>
      </c>
      <c r="W19662" t="s">
        <v>2566</v>
      </c>
    </row>
    <row r="19663" spans="1:28" x14ac:dyDescent="0.3">
      <c r="A19663">
        <v>27332</v>
      </c>
      <c r="B19663" s="15" t="s">
        <v>2037</v>
      </c>
      <c r="C19663" t="str">
        <f>_xlfn.XLOOKUP($B19663, STANDARDS!$A:$A, STANDARDS!$B:$B,,0,2)</f>
        <v>Yuanshan Mbr, Qiongzhusi Fm</v>
      </c>
      <c r="D19663" t="s">
        <v>1064</v>
      </c>
      <c r="E19663" t="s">
        <v>2272</v>
      </c>
      <c r="J19663" cm="1">
        <f t="array" ref="J19663:L19663">_xlfn.XLOOKUP($C19663, AGE!$A:$A,AGE!$B:$D,,0,2)</f>
        <v>517.5</v>
      </c>
      <c r="K19663">
        <v>5.0999999999999996</v>
      </c>
      <c r="L19663" t="str">
        <v>GSA 2018</v>
      </c>
      <c r="M19663" t="s">
        <v>2454</v>
      </c>
      <c r="O19663" s="37">
        <v>0.15527802047674863</v>
      </c>
      <c r="P19663" t="s">
        <v>2342</v>
      </c>
      <c r="S19663">
        <v>-30.861999999999998</v>
      </c>
      <c r="T19663">
        <v>0.1</v>
      </c>
      <c r="U19663" t="s">
        <v>2307</v>
      </c>
      <c r="V19663">
        <v>1</v>
      </c>
      <c r="W19663" t="s">
        <v>2566</v>
      </c>
    </row>
    <row r="19664" spans="1:28" x14ac:dyDescent="0.3">
      <c r="A19664">
        <v>27333</v>
      </c>
      <c r="B19664" s="15" t="s">
        <v>2037</v>
      </c>
      <c r="C19664" t="str">
        <f>_xlfn.XLOOKUP($B19664, STANDARDS!$A:$A, STANDARDS!$B:$B,,0,2)</f>
        <v>Yuanshan Mbr, Qiongzhusi Fm</v>
      </c>
      <c r="D19664" t="s">
        <v>1064</v>
      </c>
      <c r="E19664" t="s">
        <v>2272</v>
      </c>
      <c r="J19664" cm="1">
        <f t="array" ref="J19664:L19664">_xlfn.XLOOKUP($C19664, AGE!$A:$A,AGE!$B:$D,,0,2)</f>
        <v>517.5</v>
      </c>
      <c r="K19664">
        <v>5.0999999999999996</v>
      </c>
      <c r="L19664" t="str">
        <v>GSA 2018</v>
      </c>
      <c r="M19664" t="s">
        <v>2454</v>
      </c>
      <c r="O19664" s="37">
        <v>1.0071478321278728</v>
      </c>
      <c r="P19664" t="s">
        <v>2342</v>
      </c>
      <c r="S19664">
        <v>-31.759</v>
      </c>
      <c r="T19664">
        <v>0.1</v>
      </c>
      <c r="U19664" t="s">
        <v>2307</v>
      </c>
      <c r="V19664">
        <v>1</v>
      </c>
      <c r="W19664" t="s">
        <v>2566</v>
      </c>
    </row>
    <row r="19665" spans="1:23" x14ac:dyDescent="0.3">
      <c r="A19665">
        <v>27334</v>
      </c>
      <c r="B19665" s="15" t="s">
        <v>2037</v>
      </c>
      <c r="C19665" t="str">
        <f>_xlfn.XLOOKUP($B19665, STANDARDS!$A:$A, STANDARDS!$B:$B,,0,2)</f>
        <v>Yuanshan Mbr, Qiongzhusi Fm</v>
      </c>
      <c r="D19665" t="s">
        <v>1064</v>
      </c>
      <c r="E19665" t="s">
        <v>2272</v>
      </c>
      <c r="J19665" cm="1">
        <f t="array" ref="J19665:L19665">_xlfn.XLOOKUP($C19665, AGE!$A:$A,AGE!$B:$D,,0,2)</f>
        <v>517.5</v>
      </c>
      <c r="K19665">
        <v>5.0999999999999996</v>
      </c>
      <c r="L19665" t="str">
        <v>GSA 2018</v>
      </c>
      <c r="M19665" t="s">
        <v>2454</v>
      </c>
      <c r="O19665" s="37">
        <v>1.2842310617041799</v>
      </c>
      <c r="P19665" t="s">
        <v>2342</v>
      </c>
      <c r="S19665">
        <v>-31.52</v>
      </c>
      <c r="T19665">
        <v>0.1</v>
      </c>
      <c r="U19665" t="s">
        <v>2307</v>
      </c>
      <c r="V19665">
        <v>1</v>
      </c>
      <c r="W19665" t="s">
        <v>2566</v>
      </c>
    </row>
    <row r="19666" spans="1:23" x14ac:dyDescent="0.3">
      <c r="A19666">
        <v>27335</v>
      </c>
      <c r="B19666" s="15" t="s">
        <v>2037</v>
      </c>
      <c r="C19666" t="str">
        <f>_xlfn.XLOOKUP($B19666, STANDARDS!$A:$A, STANDARDS!$B:$B,,0,2)</f>
        <v>Yuanshan Mbr, Qiongzhusi Fm</v>
      </c>
      <c r="D19666" t="s">
        <v>1064</v>
      </c>
      <c r="E19666" t="s">
        <v>2272</v>
      </c>
      <c r="J19666" cm="1">
        <f t="array" ref="J19666:L19666">_xlfn.XLOOKUP($C19666, AGE!$A:$A,AGE!$B:$D,,0,2)</f>
        <v>517.5</v>
      </c>
      <c r="K19666">
        <v>5.0999999999999996</v>
      </c>
      <c r="L19666" t="str">
        <v>GSA 2018</v>
      </c>
      <c r="M19666" t="s">
        <v>2454</v>
      </c>
      <c r="O19666" s="37">
        <v>1.1956819511397376</v>
      </c>
      <c r="P19666" t="s">
        <v>2342</v>
      </c>
      <c r="S19666">
        <v>-31.707000000000001</v>
      </c>
      <c r="T19666">
        <v>0.1</v>
      </c>
      <c r="U19666" t="s">
        <v>2307</v>
      </c>
      <c r="V19666">
        <v>1</v>
      </c>
      <c r="W19666" t="s">
        <v>2566</v>
      </c>
    </row>
    <row r="19667" spans="1:23" x14ac:dyDescent="0.3">
      <c r="A19667">
        <v>27336</v>
      </c>
      <c r="B19667" s="15" t="s">
        <v>2037</v>
      </c>
      <c r="C19667" t="str">
        <f>_xlfn.XLOOKUP($B19667, STANDARDS!$A:$A, STANDARDS!$B:$B,,0,2)</f>
        <v>Yuanshan Mbr, Qiongzhusi Fm</v>
      </c>
      <c r="D19667" t="s">
        <v>1064</v>
      </c>
      <c r="E19667" t="s">
        <v>2272</v>
      </c>
      <c r="J19667" cm="1">
        <f t="array" ref="J19667:L19667">_xlfn.XLOOKUP($C19667, AGE!$A:$A,AGE!$B:$D,,0,2)</f>
        <v>517.5</v>
      </c>
      <c r="K19667">
        <v>5.0999999999999996</v>
      </c>
      <c r="L19667" t="str">
        <v>GSA 2018</v>
      </c>
      <c r="M19667" t="s">
        <v>2454</v>
      </c>
      <c r="O19667" s="37">
        <v>1.1613797986769483</v>
      </c>
      <c r="P19667" t="s">
        <v>2342</v>
      </c>
      <c r="S19667">
        <v>-32.924999999999997</v>
      </c>
      <c r="T19667">
        <v>0.1</v>
      </c>
      <c r="U19667" t="s">
        <v>2307</v>
      </c>
      <c r="V19667">
        <v>1</v>
      </c>
      <c r="W19667" t="s">
        <v>2566</v>
      </c>
    </row>
    <row r="19668" spans="1:23" x14ac:dyDescent="0.3">
      <c r="A19668">
        <v>27337</v>
      </c>
      <c r="B19668" s="15" t="s">
        <v>2037</v>
      </c>
      <c r="C19668" t="str">
        <f>_xlfn.XLOOKUP($B19668, STANDARDS!$A:$A, STANDARDS!$B:$B,,0,2)</f>
        <v>Yuanshan Mbr, Qiongzhusi Fm</v>
      </c>
      <c r="D19668" t="s">
        <v>1064</v>
      </c>
      <c r="E19668" t="s">
        <v>2272</v>
      </c>
      <c r="J19668" cm="1">
        <f t="array" ref="J19668:L19668">_xlfn.XLOOKUP($C19668, AGE!$A:$A,AGE!$B:$D,,0,2)</f>
        <v>517.5</v>
      </c>
      <c r="K19668">
        <v>5.0999999999999996</v>
      </c>
      <c r="L19668" t="str">
        <v>GSA 2018</v>
      </c>
      <c r="M19668" t="s">
        <v>2454</v>
      </c>
      <c r="O19668" s="37">
        <v>1.3421809215076002</v>
      </c>
      <c r="P19668" t="s">
        <v>2342</v>
      </c>
      <c r="S19668">
        <v>-33.365000000000002</v>
      </c>
      <c r="T19668">
        <v>0.1</v>
      </c>
      <c r="U19668" t="s">
        <v>2307</v>
      </c>
      <c r="V19668">
        <v>1</v>
      </c>
      <c r="W19668" t="s">
        <v>2566</v>
      </c>
    </row>
    <row r="19669" spans="1:23" x14ac:dyDescent="0.3">
      <c r="A19669">
        <v>27338</v>
      </c>
      <c r="B19669" s="15" t="s">
        <v>2037</v>
      </c>
      <c r="C19669" t="str">
        <f>_xlfn.XLOOKUP($B19669, STANDARDS!$A:$A, STANDARDS!$B:$B,,0,2)</f>
        <v>Yuanshan Mbr, Qiongzhusi Fm</v>
      </c>
      <c r="D19669" t="s">
        <v>1064</v>
      </c>
      <c r="E19669" t="s">
        <v>2272</v>
      </c>
      <c r="J19669" cm="1">
        <f t="array" ref="J19669:L19669">_xlfn.XLOOKUP($C19669, AGE!$A:$A,AGE!$B:$D,,0,2)</f>
        <v>517.5</v>
      </c>
      <c r="K19669">
        <v>5.0999999999999996</v>
      </c>
      <c r="L19669" t="str">
        <v>GSA 2018</v>
      </c>
      <c r="M19669" t="s">
        <v>2454</v>
      </c>
      <c r="O19669" s="37">
        <v>1.2844769287060742</v>
      </c>
      <c r="P19669" t="s">
        <v>2342</v>
      </c>
      <c r="S19669">
        <v>-32.878</v>
      </c>
      <c r="T19669">
        <v>0.1</v>
      </c>
      <c r="U19669" t="s">
        <v>2307</v>
      </c>
      <c r="V19669">
        <v>1</v>
      </c>
      <c r="W19669" t="s">
        <v>2566</v>
      </c>
    </row>
    <row r="19670" spans="1:23" x14ac:dyDescent="0.3">
      <c r="A19670">
        <v>27339</v>
      </c>
      <c r="B19670" s="15" t="s">
        <v>2037</v>
      </c>
      <c r="C19670" t="str">
        <f>_xlfn.XLOOKUP($B19670, STANDARDS!$A:$A, STANDARDS!$B:$B,,0,2)</f>
        <v>Yuanshan Mbr, Qiongzhusi Fm</v>
      </c>
      <c r="D19670" t="s">
        <v>1064</v>
      </c>
      <c r="E19670" t="s">
        <v>2272</v>
      </c>
      <c r="J19670" cm="1">
        <f t="array" ref="J19670:L19670">_xlfn.XLOOKUP($C19670, AGE!$A:$A,AGE!$B:$D,,0,2)</f>
        <v>517.5</v>
      </c>
      <c r="K19670">
        <v>5.0999999999999996</v>
      </c>
      <c r="L19670" t="str">
        <v>GSA 2018</v>
      </c>
      <c r="M19670" t="s">
        <v>2454</v>
      </c>
      <c r="O19670" s="37">
        <v>1.4235182651743736</v>
      </c>
      <c r="P19670" t="s">
        <v>2342</v>
      </c>
      <c r="S19670">
        <v>-33.383000000000003</v>
      </c>
      <c r="T19670">
        <v>0.1</v>
      </c>
      <c r="U19670" t="s">
        <v>2307</v>
      </c>
      <c r="V19670">
        <v>1</v>
      </c>
      <c r="W19670" t="s">
        <v>2566</v>
      </c>
    </row>
    <row r="19671" spans="1:23" x14ac:dyDescent="0.3">
      <c r="A19671">
        <v>27340</v>
      </c>
      <c r="B19671" s="15" t="s">
        <v>2037</v>
      </c>
      <c r="C19671" t="str">
        <f>_xlfn.XLOOKUP($B19671, STANDARDS!$A:$A, STANDARDS!$B:$B,,0,2)</f>
        <v>Yuanshan Mbr, Qiongzhusi Fm</v>
      </c>
      <c r="D19671" t="s">
        <v>1064</v>
      </c>
      <c r="E19671" t="s">
        <v>2272</v>
      </c>
      <c r="J19671" cm="1">
        <f t="array" ref="J19671:L19671">_xlfn.XLOOKUP($C19671, AGE!$A:$A,AGE!$B:$D,,0,2)</f>
        <v>517.5</v>
      </c>
      <c r="K19671">
        <v>5.0999999999999996</v>
      </c>
      <c r="L19671" t="str">
        <v>GSA 2018</v>
      </c>
      <c r="M19671" t="s">
        <v>2454</v>
      </c>
      <c r="O19671" s="37">
        <v>0.90766370814771435</v>
      </c>
      <c r="P19671" t="s">
        <v>2342</v>
      </c>
      <c r="S19671">
        <v>-33.127000000000002</v>
      </c>
      <c r="T19671">
        <v>0.1</v>
      </c>
      <c r="U19671" t="s">
        <v>2307</v>
      </c>
      <c r="V19671">
        <v>1</v>
      </c>
      <c r="W19671" t="s">
        <v>2566</v>
      </c>
    </row>
    <row r="19672" spans="1:23" x14ac:dyDescent="0.3">
      <c r="A19672">
        <v>27341</v>
      </c>
      <c r="B19672" s="15" t="s">
        <v>2037</v>
      </c>
      <c r="C19672" t="str">
        <f>_xlfn.XLOOKUP($B19672, STANDARDS!$A:$A, STANDARDS!$B:$B,,0,2)</f>
        <v>Yuanshan Mbr, Qiongzhusi Fm</v>
      </c>
      <c r="D19672" t="s">
        <v>1064</v>
      </c>
      <c r="E19672" t="s">
        <v>2272</v>
      </c>
      <c r="J19672" cm="1">
        <f t="array" ref="J19672:L19672">_xlfn.XLOOKUP($C19672, AGE!$A:$A,AGE!$B:$D,,0,2)</f>
        <v>517.5</v>
      </c>
      <c r="K19672">
        <v>5.0999999999999996</v>
      </c>
      <c r="L19672" t="str">
        <v>GSA 2018</v>
      </c>
      <c r="M19672" t="s">
        <v>2454</v>
      </c>
      <c r="O19672" s="37">
        <v>1.0617528489532106</v>
      </c>
      <c r="P19672" t="s">
        <v>2342</v>
      </c>
      <c r="S19672">
        <v>-32.999000000000002</v>
      </c>
      <c r="T19672">
        <v>0.1</v>
      </c>
      <c r="U19672" t="s">
        <v>2307</v>
      </c>
      <c r="V19672">
        <v>1</v>
      </c>
      <c r="W19672" t="s">
        <v>2566</v>
      </c>
    </row>
    <row r="19673" spans="1:23" x14ac:dyDescent="0.3">
      <c r="A19673">
        <v>27342</v>
      </c>
      <c r="B19673" s="15" t="s">
        <v>2037</v>
      </c>
      <c r="C19673" t="str">
        <f>_xlfn.XLOOKUP($B19673, STANDARDS!$A:$A, STANDARDS!$B:$B,,0,2)</f>
        <v>Yuanshan Mbr, Qiongzhusi Fm</v>
      </c>
      <c r="D19673" t="s">
        <v>1064</v>
      </c>
      <c r="E19673" t="s">
        <v>2272</v>
      </c>
      <c r="J19673" cm="1">
        <f t="array" ref="J19673:L19673">_xlfn.XLOOKUP($C19673, AGE!$A:$A,AGE!$B:$D,,0,2)</f>
        <v>517.5</v>
      </c>
      <c r="K19673">
        <v>5.0999999999999996</v>
      </c>
      <c r="L19673" t="str">
        <v>GSA 2018</v>
      </c>
      <c r="M19673" t="s">
        <v>2454</v>
      </c>
      <c r="O19673" s="37">
        <v>0.73987186043469355</v>
      </c>
      <c r="P19673" t="s">
        <v>2342</v>
      </c>
      <c r="S19673">
        <v>-32.72</v>
      </c>
      <c r="T19673">
        <v>0.1</v>
      </c>
      <c r="U19673" t="s">
        <v>2307</v>
      </c>
      <c r="V19673">
        <v>1</v>
      </c>
      <c r="W19673" t="s">
        <v>2566</v>
      </c>
    </row>
    <row r="19674" spans="1:23" x14ac:dyDescent="0.3">
      <c r="A19674">
        <v>27343</v>
      </c>
      <c r="B19674" s="15" t="s">
        <v>2039</v>
      </c>
      <c r="C19674" t="str">
        <f>_xlfn.XLOOKUP($B19674, STANDARDS!$A:$A, STANDARDS!$B:$B,,0,2)</f>
        <v>Shiyantou Mbr, Qiongzhusi Fm</v>
      </c>
      <c r="D19674" t="s">
        <v>1064</v>
      </c>
      <c r="E19674" t="s">
        <v>2272</v>
      </c>
      <c r="J19674" cm="1">
        <f t="array" ref="J19674:L19674">_xlfn.XLOOKUP($C19674, AGE!$A:$A,AGE!$B:$D,,0,2)</f>
        <v>525</v>
      </c>
      <c r="K19674">
        <v>5.6</v>
      </c>
      <c r="L19674" t="str">
        <v>GSA 2018</v>
      </c>
      <c r="M19674" t="s">
        <v>2454</v>
      </c>
      <c r="O19674" s="37">
        <v>7.5394614509159505E-2</v>
      </c>
      <c r="P19674" t="s">
        <v>2342</v>
      </c>
      <c r="S19674">
        <v>-30.364000000000001</v>
      </c>
      <c r="T19674">
        <v>0.1</v>
      </c>
      <c r="U19674" t="s">
        <v>2307</v>
      </c>
      <c r="V19674">
        <v>1</v>
      </c>
      <c r="W19674" t="s">
        <v>2566</v>
      </c>
    </row>
    <row r="19675" spans="1:23" x14ac:dyDescent="0.3">
      <c r="A19675">
        <v>27344</v>
      </c>
      <c r="B19675" s="15" t="s">
        <v>2039</v>
      </c>
      <c r="C19675" t="str">
        <f>_xlfn.XLOOKUP($B19675, STANDARDS!$A:$A, STANDARDS!$B:$B,,0,2)</f>
        <v>Shiyantou Mbr, Qiongzhusi Fm</v>
      </c>
      <c r="D19675" t="s">
        <v>1064</v>
      </c>
      <c r="E19675" t="s">
        <v>2272</v>
      </c>
      <c r="J19675" cm="1">
        <f t="array" ref="J19675:L19675">_xlfn.XLOOKUP($C19675, AGE!$A:$A,AGE!$B:$D,,0,2)</f>
        <v>525</v>
      </c>
      <c r="K19675">
        <v>5.6</v>
      </c>
      <c r="L19675" t="str">
        <v>GSA 2018</v>
      </c>
      <c r="M19675" t="s">
        <v>2454</v>
      </c>
      <c r="O19675" s="37">
        <v>7.6319804973416921E-2</v>
      </c>
      <c r="P19675" t="s">
        <v>2342</v>
      </c>
      <c r="S19675">
        <v>-29.87</v>
      </c>
      <c r="T19675">
        <v>0.1</v>
      </c>
      <c r="U19675" t="s">
        <v>2307</v>
      </c>
      <c r="V19675">
        <v>1</v>
      </c>
      <c r="W19675" t="s">
        <v>2566</v>
      </c>
    </row>
    <row r="19676" spans="1:23" x14ac:dyDescent="0.3">
      <c r="A19676">
        <v>27345</v>
      </c>
      <c r="B19676" s="15" t="s">
        <v>2039</v>
      </c>
      <c r="C19676" t="str">
        <f>_xlfn.XLOOKUP($B19676, STANDARDS!$A:$A, STANDARDS!$B:$B,,0,2)</f>
        <v>Shiyantou Mbr, Qiongzhusi Fm</v>
      </c>
      <c r="D19676" t="s">
        <v>1064</v>
      </c>
      <c r="E19676" t="s">
        <v>2272</v>
      </c>
      <c r="J19676" cm="1">
        <f t="array" ref="J19676:L19676">_xlfn.XLOOKUP($C19676, AGE!$A:$A,AGE!$B:$D,,0,2)</f>
        <v>525</v>
      </c>
      <c r="K19676">
        <v>5.6</v>
      </c>
      <c r="L19676" t="str">
        <v>GSA 2018</v>
      </c>
      <c r="M19676" t="s">
        <v>2454</v>
      </c>
      <c r="O19676" s="37">
        <v>0.12017665855192981</v>
      </c>
      <c r="P19676" t="s">
        <v>2342</v>
      </c>
      <c r="S19676">
        <v>-30.300999999999998</v>
      </c>
      <c r="T19676">
        <v>0.1</v>
      </c>
      <c r="U19676" t="s">
        <v>2307</v>
      </c>
      <c r="V19676">
        <v>1</v>
      </c>
      <c r="W19676" t="s">
        <v>2566</v>
      </c>
    </row>
    <row r="19677" spans="1:23" x14ac:dyDescent="0.3">
      <c r="A19677">
        <v>27346</v>
      </c>
      <c r="B19677" s="15" t="s">
        <v>2039</v>
      </c>
      <c r="C19677" t="str">
        <f>_xlfn.XLOOKUP($B19677, STANDARDS!$A:$A, STANDARDS!$B:$B,,0,2)</f>
        <v>Shiyantou Mbr, Qiongzhusi Fm</v>
      </c>
      <c r="D19677" t="s">
        <v>1064</v>
      </c>
      <c r="E19677" t="s">
        <v>2272</v>
      </c>
      <c r="J19677" cm="1">
        <f t="array" ref="J19677:L19677">_xlfn.XLOOKUP($C19677, AGE!$A:$A,AGE!$B:$D,,0,2)</f>
        <v>525</v>
      </c>
      <c r="K19677">
        <v>5.6</v>
      </c>
      <c r="L19677" t="str">
        <v>GSA 2018</v>
      </c>
      <c r="M19677" t="s">
        <v>2454</v>
      </c>
      <c r="O19677" s="37">
        <v>8.3946334585731364E-2</v>
      </c>
      <c r="P19677" t="s">
        <v>2342</v>
      </c>
      <c r="S19677">
        <v>-30.96</v>
      </c>
      <c r="T19677">
        <v>0.1</v>
      </c>
      <c r="U19677" t="s">
        <v>2307</v>
      </c>
      <c r="V19677">
        <v>1</v>
      </c>
      <c r="W19677" t="s">
        <v>2566</v>
      </c>
    </row>
    <row r="19678" spans="1:23" x14ac:dyDescent="0.3">
      <c r="A19678">
        <v>27347</v>
      </c>
      <c r="B19678" s="15" t="s">
        <v>2039</v>
      </c>
      <c r="C19678" t="str">
        <f>_xlfn.XLOOKUP($B19678, STANDARDS!$A:$A, STANDARDS!$B:$B,,0,2)</f>
        <v>Shiyantou Mbr, Qiongzhusi Fm</v>
      </c>
      <c r="D19678" t="s">
        <v>1064</v>
      </c>
      <c r="E19678" t="s">
        <v>2272</v>
      </c>
      <c r="J19678" cm="1">
        <f t="array" ref="J19678:L19678">_xlfn.XLOOKUP($C19678, AGE!$A:$A,AGE!$B:$D,,0,2)</f>
        <v>525</v>
      </c>
      <c r="K19678">
        <v>5.6</v>
      </c>
      <c r="L19678" t="str">
        <v>GSA 2018</v>
      </c>
      <c r="M19678" t="s">
        <v>2454</v>
      </c>
      <c r="O19678" s="37">
        <v>9.8218695788804697E-2</v>
      </c>
      <c r="P19678" t="s">
        <v>2342</v>
      </c>
      <c r="S19678">
        <v>-31.163</v>
      </c>
      <c r="T19678">
        <v>0.1</v>
      </c>
      <c r="U19678" t="s">
        <v>2307</v>
      </c>
      <c r="V19678">
        <v>1</v>
      </c>
      <c r="W19678" t="s">
        <v>2566</v>
      </c>
    </row>
    <row r="19679" spans="1:23" x14ac:dyDescent="0.3">
      <c r="A19679">
        <v>27348</v>
      </c>
      <c r="B19679" s="15" t="s">
        <v>2039</v>
      </c>
      <c r="C19679" t="str">
        <f>_xlfn.XLOOKUP($B19679, STANDARDS!$A:$A, STANDARDS!$B:$B,,0,2)</f>
        <v>Shiyantou Mbr, Qiongzhusi Fm</v>
      </c>
      <c r="D19679" t="s">
        <v>1064</v>
      </c>
      <c r="E19679" t="s">
        <v>2272</v>
      </c>
      <c r="J19679" cm="1">
        <f t="array" ref="J19679:L19679">_xlfn.XLOOKUP($C19679, AGE!$A:$A,AGE!$B:$D,,0,2)</f>
        <v>525</v>
      </c>
      <c r="K19679">
        <v>5.6</v>
      </c>
      <c r="L19679" t="str">
        <v>GSA 2018</v>
      </c>
      <c r="M19679" t="s">
        <v>2454</v>
      </c>
      <c r="O19679" s="37">
        <v>0.12433418507992483</v>
      </c>
      <c r="P19679" t="s">
        <v>2342</v>
      </c>
      <c r="S19679">
        <v>-31.748999999999999</v>
      </c>
      <c r="T19679">
        <v>0.1</v>
      </c>
      <c r="U19679" t="s">
        <v>2307</v>
      </c>
      <c r="V19679">
        <v>1</v>
      </c>
      <c r="W19679" t="s">
        <v>2566</v>
      </c>
    </row>
    <row r="19680" spans="1:23" x14ac:dyDescent="0.3">
      <c r="A19680">
        <v>27349</v>
      </c>
      <c r="B19680" s="15" t="s">
        <v>2039</v>
      </c>
      <c r="C19680" t="str">
        <f>_xlfn.XLOOKUP($B19680, STANDARDS!$A:$A, STANDARDS!$B:$B,,0,2)</f>
        <v>Shiyantou Mbr, Qiongzhusi Fm</v>
      </c>
      <c r="D19680" t="s">
        <v>1064</v>
      </c>
      <c r="E19680" t="s">
        <v>2272</v>
      </c>
      <c r="J19680" cm="1">
        <f t="array" ref="J19680:L19680">_xlfn.XLOOKUP($C19680, AGE!$A:$A,AGE!$B:$D,,0,2)</f>
        <v>525</v>
      </c>
      <c r="K19680">
        <v>5.6</v>
      </c>
      <c r="L19680" t="str">
        <v>GSA 2018</v>
      </c>
      <c r="M19680" t="s">
        <v>2454</v>
      </c>
      <c r="O19680" s="37">
        <v>0.11581960488878904</v>
      </c>
      <c r="P19680" t="s">
        <v>2342</v>
      </c>
      <c r="S19680">
        <v>-31.718</v>
      </c>
      <c r="T19680">
        <v>0.1</v>
      </c>
      <c r="U19680" t="s">
        <v>2307</v>
      </c>
      <c r="V19680">
        <v>1</v>
      </c>
      <c r="W19680" t="s">
        <v>2566</v>
      </c>
    </row>
    <row r="19681" spans="1:23" x14ac:dyDescent="0.3">
      <c r="A19681">
        <v>27350</v>
      </c>
      <c r="B19681" s="15" t="s">
        <v>2039</v>
      </c>
      <c r="C19681" t="str">
        <f>_xlfn.XLOOKUP($B19681, STANDARDS!$A:$A, STANDARDS!$B:$B,,0,2)</f>
        <v>Shiyantou Mbr, Qiongzhusi Fm</v>
      </c>
      <c r="D19681" t="s">
        <v>1064</v>
      </c>
      <c r="E19681" t="s">
        <v>2272</v>
      </c>
      <c r="J19681" cm="1">
        <f t="array" ref="J19681:L19681">_xlfn.XLOOKUP($C19681, AGE!$A:$A,AGE!$B:$D,,0,2)</f>
        <v>525</v>
      </c>
      <c r="K19681">
        <v>5.6</v>
      </c>
      <c r="L19681" t="str">
        <v>GSA 2018</v>
      </c>
      <c r="M19681" t="s">
        <v>2454</v>
      </c>
      <c r="O19681" s="37">
        <v>0.1524551479587174</v>
      </c>
      <c r="P19681" t="s">
        <v>2342</v>
      </c>
      <c r="S19681">
        <v>-31.869</v>
      </c>
      <c r="T19681">
        <v>0.1</v>
      </c>
      <c r="U19681" t="s">
        <v>2307</v>
      </c>
      <c r="V19681">
        <v>1</v>
      </c>
      <c r="W19681" t="s">
        <v>2566</v>
      </c>
    </row>
    <row r="19682" spans="1:23" x14ac:dyDescent="0.3">
      <c r="A19682">
        <v>27351</v>
      </c>
      <c r="B19682" s="15" t="s">
        <v>2039</v>
      </c>
      <c r="C19682" t="str">
        <f>_xlfn.XLOOKUP($B19682, STANDARDS!$A:$A, STANDARDS!$B:$B,,0,2)</f>
        <v>Shiyantou Mbr, Qiongzhusi Fm</v>
      </c>
      <c r="D19682" t="s">
        <v>1064</v>
      </c>
      <c r="E19682" t="s">
        <v>2272</v>
      </c>
      <c r="J19682" cm="1">
        <f t="array" ref="J19682:L19682">_xlfn.XLOOKUP($C19682, AGE!$A:$A,AGE!$B:$D,,0,2)</f>
        <v>525</v>
      </c>
      <c r="K19682">
        <v>5.6</v>
      </c>
      <c r="L19682" t="str">
        <v>GSA 2018</v>
      </c>
      <c r="M19682" t="s">
        <v>2454</v>
      </c>
      <c r="O19682" s="37">
        <v>0.15386400174371714</v>
      </c>
      <c r="P19682" t="s">
        <v>2342</v>
      </c>
      <c r="S19682">
        <v>-31.931999999999999</v>
      </c>
      <c r="T19682">
        <v>0.1</v>
      </c>
      <c r="U19682" t="s">
        <v>2307</v>
      </c>
      <c r="V19682">
        <v>1</v>
      </c>
      <c r="W19682" t="s">
        <v>2566</v>
      </c>
    </row>
    <row r="19683" spans="1:23" x14ac:dyDescent="0.3">
      <c r="A19683">
        <v>27352</v>
      </c>
      <c r="B19683" s="15" t="s">
        <v>2039</v>
      </c>
      <c r="C19683" t="str">
        <f>_xlfn.XLOOKUP($B19683, STANDARDS!$A:$A, STANDARDS!$B:$B,,0,2)</f>
        <v>Shiyantou Mbr, Qiongzhusi Fm</v>
      </c>
      <c r="D19683" t="s">
        <v>1064</v>
      </c>
      <c r="E19683" t="s">
        <v>2272</v>
      </c>
      <c r="J19683" cm="1">
        <f t="array" ref="J19683:L19683">_xlfn.XLOOKUP($C19683, AGE!$A:$A,AGE!$B:$D,,0,2)</f>
        <v>525</v>
      </c>
      <c r="K19683">
        <v>5.6</v>
      </c>
      <c r="L19683" t="str">
        <v>GSA 2018</v>
      </c>
      <c r="M19683" t="s">
        <v>2454</v>
      </c>
      <c r="O19683" s="37">
        <v>0.2040592128039514</v>
      </c>
      <c r="P19683" t="s">
        <v>2342</v>
      </c>
      <c r="S19683">
        <v>-32.081000000000003</v>
      </c>
      <c r="T19683">
        <v>0.1</v>
      </c>
      <c r="U19683" t="s">
        <v>2307</v>
      </c>
      <c r="V19683">
        <v>1</v>
      </c>
      <c r="W19683" t="s">
        <v>2566</v>
      </c>
    </row>
    <row r="19684" spans="1:23" x14ac:dyDescent="0.3">
      <c r="A19684">
        <v>27353</v>
      </c>
      <c r="B19684" s="15" t="s">
        <v>2039</v>
      </c>
      <c r="C19684" t="str">
        <f>_xlfn.XLOOKUP($B19684, STANDARDS!$A:$A, STANDARDS!$B:$B,,0,2)</f>
        <v>Shiyantou Mbr, Qiongzhusi Fm</v>
      </c>
      <c r="D19684" t="s">
        <v>1064</v>
      </c>
      <c r="E19684" t="s">
        <v>2272</v>
      </c>
      <c r="J19684" cm="1">
        <f t="array" ref="J19684:L19684">_xlfn.XLOOKUP($C19684, AGE!$A:$A,AGE!$B:$D,,0,2)</f>
        <v>525</v>
      </c>
      <c r="K19684">
        <v>5.6</v>
      </c>
      <c r="L19684" t="str">
        <v>GSA 2018</v>
      </c>
      <c r="M19684" t="s">
        <v>2454</v>
      </c>
      <c r="O19684" s="37">
        <v>0.38071774030596905</v>
      </c>
      <c r="P19684" t="s">
        <v>2342</v>
      </c>
      <c r="S19684">
        <v>-33.307000000000002</v>
      </c>
      <c r="T19684">
        <v>0.1</v>
      </c>
      <c r="U19684" t="s">
        <v>2307</v>
      </c>
      <c r="V19684">
        <v>1</v>
      </c>
      <c r="W19684" t="s">
        <v>2566</v>
      </c>
    </row>
    <row r="19685" spans="1:23" x14ac:dyDescent="0.3">
      <c r="A19685">
        <v>27354</v>
      </c>
      <c r="B19685" s="15" t="s">
        <v>2039</v>
      </c>
      <c r="C19685" t="str">
        <f>_xlfn.XLOOKUP($B19685, STANDARDS!$A:$A, STANDARDS!$B:$B,,0,2)</f>
        <v>Shiyantou Mbr, Qiongzhusi Fm</v>
      </c>
      <c r="D19685" t="s">
        <v>1064</v>
      </c>
      <c r="E19685" t="s">
        <v>2272</v>
      </c>
      <c r="J19685" cm="1">
        <f t="array" ref="J19685:L19685">_xlfn.XLOOKUP($C19685, AGE!$A:$A,AGE!$B:$D,,0,2)</f>
        <v>525</v>
      </c>
      <c r="K19685">
        <v>5.6</v>
      </c>
      <c r="L19685" t="str">
        <v>GSA 2018</v>
      </c>
      <c r="M19685" t="s">
        <v>2454</v>
      </c>
      <c r="O19685" s="37">
        <v>0.22857299640846845</v>
      </c>
      <c r="P19685" t="s">
        <v>2342</v>
      </c>
      <c r="S19685">
        <v>-32.195</v>
      </c>
      <c r="T19685">
        <v>0.1</v>
      </c>
      <c r="U19685" t="s">
        <v>2307</v>
      </c>
      <c r="V19685">
        <v>1</v>
      </c>
      <c r="W19685" t="s">
        <v>2566</v>
      </c>
    </row>
    <row r="19686" spans="1:23" x14ac:dyDescent="0.3">
      <c r="A19686">
        <v>27355</v>
      </c>
      <c r="B19686" s="15" t="s">
        <v>2039</v>
      </c>
      <c r="C19686" t="str">
        <f>_xlfn.XLOOKUP($B19686, STANDARDS!$A:$A, STANDARDS!$B:$B,,0,2)</f>
        <v>Shiyantou Mbr, Qiongzhusi Fm</v>
      </c>
      <c r="D19686" t="s">
        <v>1064</v>
      </c>
      <c r="E19686" t="s">
        <v>2272</v>
      </c>
      <c r="J19686" cm="1">
        <f t="array" ref="J19686:L19686">_xlfn.XLOOKUP($C19686, AGE!$A:$A,AGE!$B:$D,,0,2)</f>
        <v>525</v>
      </c>
      <c r="K19686">
        <v>5.6</v>
      </c>
      <c r="L19686" t="str">
        <v>GSA 2018</v>
      </c>
      <c r="M19686" t="s">
        <v>2454</v>
      </c>
      <c r="O19686" s="37">
        <v>0.29749543442350329</v>
      </c>
      <c r="P19686" t="s">
        <v>2342</v>
      </c>
      <c r="S19686">
        <v>-33.436999999999998</v>
      </c>
      <c r="T19686">
        <v>0.1</v>
      </c>
      <c r="U19686" t="s">
        <v>2307</v>
      </c>
      <c r="V19686">
        <v>1</v>
      </c>
      <c r="W19686" t="s">
        <v>2566</v>
      </c>
    </row>
    <row r="19687" spans="1:23" x14ac:dyDescent="0.3">
      <c r="A19687">
        <v>27356</v>
      </c>
      <c r="B19687" s="15" t="s">
        <v>2039</v>
      </c>
      <c r="C19687" t="str">
        <f>_xlfn.XLOOKUP($B19687, STANDARDS!$A:$A, STANDARDS!$B:$B,,0,2)</f>
        <v>Shiyantou Mbr, Qiongzhusi Fm</v>
      </c>
      <c r="D19687" t="s">
        <v>1064</v>
      </c>
      <c r="E19687" t="s">
        <v>2272</v>
      </c>
      <c r="J19687" cm="1">
        <f t="array" ref="J19687:L19687">_xlfn.XLOOKUP($C19687, AGE!$A:$A,AGE!$B:$D,,0,2)</f>
        <v>525</v>
      </c>
      <c r="K19687">
        <v>5.6</v>
      </c>
      <c r="L19687" t="str">
        <v>GSA 2018</v>
      </c>
      <c r="M19687" t="s">
        <v>2454</v>
      </c>
      <c r="O19687" s="37">
        <v>0.29329605152934363</v>
      </c>
      <c r="P19687" t="s">
        <v>2342</v>
      </c>
      <c r="S19687">
        <v>-33.057000000000002</v>
      </c>
      <c r="T19687">
        <v>0.1</v>
      </c>
      <c r="U19687" t="s">
        <v>2307</v>
      </c>
      <c r="V19687">
        <v>1</v>
      </c>
      <c r="W19687" t="s">
        <v>2566</v>
      </c>
    </row>
    <row r="19688" spans="1:23" x14ac:dyDescent="0.3">
      <c r="A19688">
        <v>27357</v>
      </c>
      <c r="B19688" s="15" t="s">
        <v>2039</v>
      </c>
      <c r="C19688" t="str">
        <f>_xlfn.XLOOKUP($B19688, STANDARDS!$A:$A, STANDARDS!$B:$B,,0,2)</f>
        <v>Shiyantou Mbr, Qiongzhusi Fm</v>
      </c>
      <c r="D19688" t="s">
        <v>1064</v>
      </c>
      <c r="E19688" t="s">
        <v>2272</v>
      </c>
      <c r="J19688" cm="1">
        <f t="array" ref="J19688:L19688">_xlfn.XLOOKUP($C19688, AGE!$A:$A,AGE!$B:$D,,0,2)</f>
        <v>525</v>
      </c>
      <c r="K19688">
        <v>5.6</v>
      </c>
      <c r="L19688" t="str">
        <v>GSA 2018</v>
      </c>
      <c r="M19688" t="s">
        <v>2454</v>
      </c>
      <c r="O19688" s="37">
        <v>0.34154267944019084</v>
      </c>
      <c r="P19688" t="s">
        <v>2342</v>
      </c>
      <c r="S19688">
        <v>-32.594999999999999</v>
      </c>
      <c r="T19688">
        <v>0.1</v>
      </c>
      <c r="U19688" t="s">
        <v>2307</v>
      </c>
      <c r="V19688">
        <v>1</v>
      </c>
      <c r="W19688" t="s">
        <v>2566</v>
      </c>
    </row>
    <row r="19689" spans="1:23" x14ac:dyDescent="0.3">
      <c r="A19689">
        <v>27358</v>
      </c>
      <c r="B19689" s="15" t="s">
        <v>2039</v>
      </c>
      <c r="C19689" t="str">
        <f>_xlfn.XLOOKUP($B19689, STANDARDS!$A:$A, STANDARDS!$B:$B,,0,2)</f>
        <v>Shiyantou Mbr, Qiongzhusi Fm</v>
      </c>
      <c r="D19689" t="s">
        <v>1064</v>
      </c>
      <c r="E19689" t="s">
        <v>2272</v>
      </c>
      <c r="J19689" cm="1">
        <f t="array" ref="J19689:L19689">_xlfn.XLOOKUP($C19689, AGE!$A:$A,AGE!$B:$D,,0,2)</f>
        <v>525</v>
      </c>
      <c r="K19689">
        <v>5.6</v>
      </c>
      <c r="L19689" t="str">
        <v>GSA 2018</v>
      </c>
      <c r="M19689" t="s">
        <v>2454</v>
      </c>
      <c r="O19689" s="37">
        <v>0.59115403687904966</v>
      </c>
      <c r="P19689" t="s">
        <v>2342</v>
      </c>
      <c r="S19689">
        <v>-33.634999999999998</v>
      </c>
      <c r="T19689">
        <v>0.1</v>
      </c>
      <c r="U19689" t="s">
        <v>2307</v>
      </c>
      <c r="V19689">
        <v>1</v>
      </c>
      <c r="W19689" t="s">
        <v>2566</v>
      </c>
    </row>
    <row r="19690" spans="1:23" x14ac:dyDescent="0.3">
      <c r="A19690">
        <v>27359</v>
      </c>
      <c r="B19690" s="15" t="s">
        <v>2039</v>
      </c>
      <c r="C19690" t="str">
        <f>_xlfn.XLOOKUP($B19690, STANDARDS!$A:$A, STANDARDS!$B:$B,,0,2)</f>
        <v>Shiyantou Mbr, Qiongzhusi Fm</v>
      </c>
      <c r="D19690" t="s">
        <v>1064</v>
      </c>
      <c r="E19690" t="s">
        <v>2272</v>
      </c>
      <c r="J19690" cm="1">
        <f t="array" ref="J19690:L19690">_xlfn.XLOOKUP($C19690, AGE!$A:$A,AGE!$B:$D,,0,2)</f>
        <v>525</v>
      </c>
      <c r="K19690">
        <v>5.6</v>
      </c>
      <c r="L19690" t="str">
        <v>GSA 2018</v>
      </c>
      <c r="M19690" t="s">
        <v>2454</v>
      </c>
      <c r="O19690" s="37">
        <v>0.57730938989970615</v>
      </c>
      <c r="P19690" t="s">
        <v>2342</v>
      </c>
      <c r="S19690">
        <v>-33.783999999999999</v>
      </c>
      <c r="T19690">
        <v>0.1</v>
      </c>
      <c r="U19690" t="s">
        <v>2307</v>
      </c>
      <c r="V19690">
        <v>1</v>
      </c>
      <c r="W19690" t="s">
        <v>2566</v>
      </c>
    </row>
    <row r="19691" spans="1:23" x14ac:dyDescent="0.3">
      <c r="A19691">
        <v>27360</v>
      </c>
      <c r="B19691" s="15" t="s">
        <v>2039</v>
      </c>
      <c r="C19691" t="str">
        <f>_xlfn.XLOOKUP($B19691, STANDARDS!$A:$A, STANDARDS!$B:$B,,0,2)</f>
        <v>Shiyantou Mbr, Qiongzhusi Fm</v>
      </c>
      <c r="D19691" t="s">
        <v>1064</v>
      </c>
      <c r="E19691" t="s">
        <v>2272</v>
      </c>
      <c r="J19691" cm="1">
        <f t="array" ref="J19691:L19691">_xlfn.XLOOKUP($C19691, AGE!$A:$A,AGE!$B:$D,,0,2)</f>
        <v>525</v>
      </c>
      <c r="K19691">
        <v>5.6</v>
      </c>
      <c r="L19691" t="str">
        <v>GSA 2018</v>
      </c>
      <c r="M19691" t="s">
        <v>2454</v>
      </c>
      <c r="O19691" s="37">
        <v>0.70862452065140791</v>
      </c>
      <c r="P19691" t="s">
        <v>2342</v>
      </c>
      <c r="S19691">
        <v>-34.122</v>
      </c>
      <c r="T19691">
        <v>0.1</v>
      </c>
      <c r="U19691" t="s">
        <v>2307</v>
      </c>
      <c r="V19691">
        <v>1</v>
      </c>
      <c r="W19691" t="s">
        <v>2566</v>
      </c>
    </row>
    <row r="19692" spans="1:23" x14ac:dyDescent="0.3">
      <c r="A19692">
        <v>27361</v>
      </c>
      <c r="B19692" s="15" t="s">
        <v>2039</v>
      </c>
      <c r="C19692" t="str">
        <f>_xlfn.XLOOKUP($B19692, STANDARDS!$A:$A, STANDARDS!$B:$B,,0,2)</f>
        <v>Shiyantou Mbr, Qiongzhusi Fm</v>
      </c>
      <c r="D19692" t="s">
        <v>1064</v>
      </c>
      <c r="E19692" t="s">
        <v>2272</v>
      </c>
      <c r="J19692" cm="1">
        <f t="array" ref="J19692:L19692">_xlfn.XLOOKUP($C19692, AGE!$A:$A,AGE!$B:$D,,0,2)</f>
        <v>525</v>
      </c>
      <c r="K19692">
        <v>5.6</v>
      </c>
      <c r="L19692" t="str">
        <v>GSA 2018</v>
      </c>
      <c r="M19692" t="s">
        <v>2454</v>
      </c>
      <c r="O19692" s="37">
        <v>0.52789276560489784</v>
      </c>
      <c r="P19692" t="s">
        <v>2342</v>
      </c>
      <c r="S19692">
        <v>-33.872999999999998</v>
      </c>
      <c r="T19692">
        <v>0.1</v>
      </c>
      <c r="U19692" t="s">
        <v>2307</v>
      </c>
      <c r="V19692">
        <v>1</v>
      </c>
      <c r="W19692" t="s">
        <v>2566</v>
      </c>
    </row>
    <row r="19693" spans="1:23" x14ac:dyDescent="0.3">
      <c r="A19693">
        <v>27362</v>
      </c>
      <c r="B19693" s="15" t="s">
        <v>2039</v>
      </c>
      <c r="C19693" t="str">
        <f>_xlfn.XLOOKUP($B19693, STANDARDS!$A:$A, STANDARDS!$B:$B,,0,2)</f>
        <v>Shiyantou Mbr, Qiongzhusi Fm</v>
      </c>
      <c r="D19693" t="s">
        <v>1064</v>
      </c>
      <c r="E19693" t="s">
        <v>2272</v>
      </c>
      <c r="J19693" cm="1">
        <f t="array" ref="J19693:L19693">_xlfn.XLOOKUP($C19693, AGE!$A:$A,AGE!$B:$D,,0,2)</f>
        <v>525</v>
      </c>
      <c r="K19693">
        <v>5.6</v>
      </c>
      <c r="L19693" t="str">
        <v>GSA 2018</v>
      </c>
      <c r="M19693" t="s">
        <v>2454</v>
      </c>
      <c r="O19693" s="37">
        <v>0.67230771537139866</v>
      </c>
      <c r="P19693" t="s">
        <v>2342</v>
      </c>
      <c r="S19693">
        <v>-34.075000000000003</v>
      </c>
      <c r="T19693">
        <v>0.1</v>
      </c>
      <c r="U19693" t="s">
        <v>2307</v>
      </c>
      <c r="V19693">
        <v>1</v>
      </c>
      <c r="W19693" t="s">
        <v>2566</v>
      </c>
    </row>
    <row r="19694" spans="1:23" x14ac:dyDescent="0.3">
      <c r="A19694">
        <v>27363</v>
      </c>
      <c r="B19694" s="15" t="s">
        <v>2039</v>
      </c>
      <c r="C19694" t="str">
        <f>_xlfn.XLOOKUP($B19694, STANDARDS!$A:$A, STANDARDS!$B:$B,,0,2)</f>
        <v>Shiyantou Mbr, Qiongzhusi Fm</v>
      </c>
      <c r="D19694" t="s">
        <v>1064</v>
      </c>
      <c r="E19694" t="s">
        <v>2272</v>
      </c>
      <c r="J19694" cm="1">
        <f t="array" ref="J19694:L19694">_xlfn.XLOOKUP($C19694, AGE!$A:$A,AGE!$B:$D,,0,2)</f>
        <v>525</v>
      </c>
      <c r="K19694">
        <v>5.6</v>
      </c>
      <c r="L19694" t="str">
        <v>GSA 2018</v>
      </c>
      <c r="M19694" t="s">
        <v>2454</v>
      </c>
      <c r="O19694" s="37">
        <v>1.3990975602476621</v>
      </c>
      <c r="P19694" t="s">
        <v>2342</v>
      </c>
      <c r="S19694">
        <v>-34.006</v>
      </c>
      <c r="T19694">
        <v>0.1</v>
      </c>
      <c r="U19694" t="s">
        <v>2307</v>
      </c>
      <c r="V19694">
        <v>1</v>
      </c>
      <c r="W19694" t="s">
        <v>2566</v>
      </c>
    </row>
    <row r="19695" spans="1:23" x14ac:dyDescent="0.3">
      <c r="A19695">
        <v>27364</v>
      </c>
      <c r="B19695" s="15" t="s">
        <v>2039</v>
      </c>
      <c r="C19695" t="str">
        <f>_xlfn.XLOOKUP($B19695, STANDARDS!$A:$A, STANDARDS!$B:$B,,0,2)</f>
        <v>Shiyantou Mbr, Qiongzhusi Fm</v>
      </c>
      <c r="D19695" t="s">
        <v>1064</v>
      </c>
      <c r="E19695" t="s">
        <v>2272</v>
      </c>
      <c r="J19695" cm="1">
        <f t="array" ref="J19695:L19695">_xlfn.XLOOKUP($C19695, AGE!$A:$A,AGE!$B:$D,,0,2)</f>
        <v>525</v>
      </c>
      <c r="K19695">
        <v>5.6</v>
      </c>
      <c r="L19695" t="str">
        <v>GSA 2018</v>
      </c>
      <c r="M19695" t="s">
        <v>2454</v>
      </c>
      <c r="O19695" s="37">
        <v>1.6013636842576728</v>
      </c>
      <c r="P19695" t="s">
        <v>2342</v>
      </c>
      <c r="S19695">
        <v>-34.338000000000001</v>
      </c>
      <c r="T19695">
        <v>0.1</v>
      </c>
      <c r="U19695" t="s">
        <v>2307</v>
      </c>
      <c r="V19695">
        <v>1</v>
      </c>
      <c r="W19695" t="s">
        <v>2566</v>
      </c>
    </row>
    <row r="19696" spans="1:23" x14ac:dyDescent="0.3">
      <c r="A19696">
        <v>27365</v>
      </c>
      <c r="B19696" s="15" t="s">
        <v>2039</v>
      </c>
      <c r="C19696" t="str">
        <f>_xlfn.XLOOKUP($B19696, STANDARDS!$A:$A, STANDARDS!$B:$B,,0,2)</f>
        <v>Shiyantou Mbr, Qiongzhusi Fm</v>
      </c>
      <c r="D19696" t="s">
        <v>1064</v>
      </c>
      <c r="E19696" t="s">
        <v>2272</v>
      </c>
      <c r="J19696" cm="1">
        <f t="array" ref="J19696:L19696">_xlfn.XLOOKUP($C19696, AGE!$A:$A,AGE!$B:$D,,0,2)</f>
        <v>525</v>
      </c>
      <c r="K19696">
        <v>5.6</v>
      </c>
      <c r="L19696" t="str">
        <v>GSA 2018</v>
      </c>
      <c r="M19696" t="s">
        <v>2454</v>
      </c>
      <c r="O19696" s="37">
        <v>2.5220072355374525</v>
      </c>
      <c r="P19696" t="s">
        <v>2342</v>
      </c>
      <c r="S19696">
        <v>-34.826000000000001</v>
      </c>
      <c r="T19696">
        <v>0.1</v>
      </c>
      <c r="U19696" t="s">
        <v>2307</v>
      </c>
      <c r="V19696">
        <v>1</v>
      </c>
      <c r="W19696" t="s">
        <v>2566</v>
      </c>
    </row>
    <row r="19697" spans="1:23" x14ac:dyDescent="0.3">
      <c r="A19697">
        <v>27366</v>
      </c>
      <c r="B19697" s="15" t="s">
        <v>2039</v>
      </c>
      <c r="C19697" t="str">
        <f>_xlfn.XLOOKUP($B19697, STANDARDS!$A:$A, STANDARDS!$B:$B,,0,2)</f>
        <v>Shiyantou Mbr, Qiongzhusi Fm</v>
      </c>
      <c r="D19697" t="s">
        <v>1064</v>
      </c>
      <c r="E19697" t="s">
        <v>2272</v>
      </c>
      <c r="J19697" cm="1">
        <f t="array" ref="J19697:L19697">_xlfn.XLOOKUP($C19697, AGE!$A:$A,AGE!$B:$D,,0,2)</f>
        <v>525</v>
      </c>
      <c r="K19697">
        <v>5.6</v>
      </c>
      <c r="L19697" t="str">
        <v>GSA 2018</v>
      </c>
      <c r="M19697" t="s">
        <v>2454</v>
      </c>
      <c r="O19697" s="37">
        <v>1.2046944689977446</v>
      </c>
      <c r="P19697" t="s">
        <v>2342</v>
      </c>
      <c r="S19697">
        <v>-34.536999999999999</v>
      </c>
      <c r="T19697">
        <v>0.1</v>
      </c>
      <c r="U19697" t="s">
        <v>2307</v>
      </c>
      <c r="V19697">
        <v>1</v>
      </c>
      <c r="W19697" t="s">
        <v>2566</v>
      </c>
    </row>
    <row r="19698" spans="1:23" x14ac:dyDescent="0.3">
      <c r="A19698">
        <v>27367</v>
      </c>
      <c r="B19698" s="15" t="s">
        <v>2039</v>
      </c>
      <c r="C19698" t="str">
        <f>_xlfn.XLOOKUP($B19698, STANDARDS!$A:$A, STANDARDS!$B:$B,,0,2)</f>
        <v>Shiyantou Mbr, Qiongzhusi Fm</v>
      </c>
      <c r="D19698" t="s">
        <v>1064</v>
      </c>
      <c r="E19698" t="s">
        <v>2272</v>
      </c>
      <c r="J19698" cm="1">
        <f t="array" ref="J19698:L19698">_xlfn.XLOOKUP($C19698, AGE!$A:$A,AGE!$B:$D,,0,2)</f>
        <v>525</v>
      </c>
      <c r="K19698">
        <v>5.6</v>
      </c>
      <c r="L19698" t="str">
        <v>GSA 2018</v>
      </c>
      <c r="M19698" t="s">
        <v>2454</v>
      </c>
      <c r="O19698" s="37">
        <v>1.6175125656257707</v>
      </c>
      <c r="P19698" t="s">
        <v>2342</v>
      </c>
      <c r="S19698">
        <v>-34.594999999999999</v>
      </c>
      <c r="T19698">
        <v>0.1</v>
      </c>
      <c r="U19698" t="s">
        <v>2307</v>
      </c>
      <c r="V19698">
        <v>1</v>
      </c>
      <c r="W19698" t="s">
        <v>2566</v>
      </c>
    </row>
    <row r="19699" spans="1:23" x14ac:dyDescent="0.3">
      <c r="A19699">
        <v>27368</v>
      </c>
      <c r="B19699" s="15" t="s">
        <v>2039</v>
      </c>
      <c r="C19699" t="str">
        <f>_xlfn.XLOOKUP($B19699, STANDARDS!$A:$A, STANDARDS!$B:$B,,0,2)</f>
        <v>Shiyantou Mbr, Qiongzhusi Fm</v>
      </c>
      <c r="D19699" t="s">
        <v>1064</v>
      </c>
      <c r="E19699" t="s">
        <v>2272</v>
      </c>
      <c r="J19699" cm="1">
        <f t="array" ref="J19699:L19699">_xlfn.XLOOKUP($C19699, AGE!$A:$A,AGE!$B:$D,,0,2)</f>
        <v>525</v>
      </c>
      <c r="K19699">
        <v>5.6</v>
      </c>
      <c r="L19699" t="str">
        <v>GSA 2018</v>
      </c>
      <c r="M19699" t="s">
        <v>2454</v>
      </c>
      <c r="O19699" s="37">
        <v>1.7835252494794327</v>
      </c>
      <c r="P19699" t="s">
        <v>2342</v>
      </c>
      <c r="S19699">
        <v>-34.298999999999999</v>
      </c>
      <c r="T19699">
        <v>0.1</v>
      </c>
      <c r="U19699" t="s">
        <v>2307</v>
      </c>
      <c r="V19699">
        <v>1</v>
      </c>
      <c r="W19699" t="s">
        <v>2566</v>
      </c>
    </row>
    <row r="19700" spans="1:23" x14ac:dyDescent="0.3">
      <c r="A19700">
        <v>27369</v>
      </c>
      <c r="B19700" s="15" t="s">
        <v>2039</v>
      </c>
      <c r="C19700" t="str">
        <f>_xlfn.XLOOKUP($B19700, STANDARDS!$A:$A, STANDARDS!$B:$B,,0,2)</f>
        <v>Shiyantou Mbr, Qiongzhusi Fm</v>
      </c>
      <c r="D19700" t="s">
        <v>1064</v>
      </c>
      <c r="E19700" t="s">
        <v>2272</v>
      </c>
      <c r="J19700" cm="1">
        <f t="array" ref="J19700:L19700">_xlfn.XLOOKUP($C19700, AGE!$A:$A,AGE!$B:$D,,0,2)</f>
        <v>525</v>
      </c>
      <c r="K19700">
        <v>5.6</v>
      </c>
      <c r="L19700" t="str">
        <v>GSA 2018</v>
      </c>
      <c r="M19700" t="s">
        <v>2454</v>
      </c>
      <c r="O19700" s="37">
        <v>1.6489426859314533</v>
      </c>
      <c r="P19700" t="s">
        <v>2342</v>
      </c>
      <c r="S19700">
        <v>-34.951999999999998</v>
      </c>
      <c r="T19700">
        <v>0.1</v>
      </c>
      <c r="U19700" t="s">
        <v>2307</v>
      </c>
      <c r="V19700">
        <v>1</v>
      </c>
      <c r="W19700" t="s">
        <v>2566</v>
      </c>
    </row>
    <row r="19701" spans="1:23" x14ac:dyDescent="0.3">
      <c r="A19701">
        <v>27370</v>
      </c>
      <c r="B19701" s="15" t="s">
        <v>2039</v>
      </c>
      <c r="C19701" t="str">
        <f>_xlfn.XLOOKUP($B19701, STANDARDS!$A:$A, STANDARDS!$B:$B,,0,2)</f>
        <v>Shiyantou Mbr, Qiongzhusi Fm</v>
      </c>
      <c r="D19701" t="s">
        <v>1064</v>
      </c>
      <c r="E19701" t="s">
        <v>2272</v>
      </c>
      <c r="J19701" cm="1">
        <f t="array" ref="J19701:L19701">_xlfn.XLOOKUP($C19701, AGE!$A:$A,AGE!$B:$D,,0,2)</f>
        <v>525</v>
      </c>
      <c r="K19701">
        <v>5.6</v>
      </c>
      <c r="L19701" t="str">
        <v>GSA 2018</v>
      </c>
      <c r="M19701" t="s">
        <v>2454</v>
      </c>
      <c r="O19701" s="37">
        <v>1.8097469628746117</v>
      </c>
      <c r="P19701" t="s">
        <v>2342</v>
      </c>
      <c r="S19701">
        <v>-35.156999999999996</v>
      </c>
      <c r="T19701">
        <v>0.1</v>
      </c>
      <c r="U19701" t="s">
        <v>2307</v>
      </c>
      <c r="V19701">
        <v>1</v>
      </c>
      <c r="W19701" t="s">
        <v>2566</v>
      </c>
    </row>
    <row r="19702" spans="1:23" x14ac:dyDescent="0.3">
      <c r="A19702">
        <v>27371</v>
      </c>
      <c r="B19702" s="15" t="s">
        <v>2039</v>
      </c>
      <c r="C19702" t="str">
        <f>_xlfn.XLOOKUP($B19702, STANDARDS!$A:$A, STANDARDS!$B:$B,,0,2)</f>
        <v>Shiyantou Mbr, Qiongzhusi Fm</v>
      </c>
      <c r="D19702" t="s">
        <v>1064</v>
      </c>
      <c r="E19702" t="s">
        <v>2272</v>
      </c>
      <c r="J19702" cm="1">
        <f t="array" ref="J19702:L19702">_xlfn.XLOOKUP($C19702, AGE!$A:$A,AGE!$B:$D,,0,2)</f>
        <v>525</v>
      </c>
      <c r="K19702">
        <v>5.6</v>
      </c>
      <c r="L19702" t="str">
        <v>GSA 2018</v>
      </c>
      <c r="M19702" t="s">
        <v>2454</v>
      </c>
      <c r="O19702" s="37">
        <v>1.0684238494864382</v>
      </c>
      <c r="P19702" t="s">
        <v>2342</v>
      </c>
      <c r="S19702">
        <v>-34.936999999999998</v>
      </c>
      <c r="T19702">
        <v>0.1</v>
      </c>
      <c r="U19702" t="s">
        <v>2307</v>
      </c>
      <c r="V19702">
        <v>1</v>
      </c>
      <c r="W19702" t="s">
        <v>2566</v>
      </c>
    </row>
    <row r="19703" spans="1:23" x14ac:dyDescent="0.3">
      <c r="A19703">
        <v>27372</v>
      </c>
      <c r="B19703" s="15" t="s">
        <v>2039</v>
      </c>
      <c r="C19703" t="str">
        <f>_xlfn.XLOOKUP($B19703, STANDARDS!$A:$A, STANDARDS!$B:$B,,0,2)</f>
        <v>Shiyantou Mbr, Qiongzhusi Fm</v>
      </c>
      <c r="D19703" t="s">
        <v>1064</v>
      </c>
      <c r="E19703" t="s">
        <v>2272</v>
      </c>
      <c r="J19703" cm="1">
        <f t="array" ref="J19703:L19703">_xlfn.XLOOKUP($C19703, AGE!$A:$A,AGE!$B:$D,,0,2)</f>
        <v>525</v>
      </c>
      <c r="K19703">
        <v>5.6</v>
      </c>
      <c r="L19703" t="str">
        <v>GSA 2018</v>
      </c>
      <c r="M19703" t="s">
        <v>2454</v>
      </c>
      <c r="O19703" s="37">
        <v>1.3824231360535084</v>
      </c>
      <c r="P19703" t="s">
        <v>2342</v>
      </c>
      <c r="S19703">
        <v>-34.927999999999997</v>
      </c>
      <c r="T19703">
        <v>0.1</v>
      </c>
      <c r="U19703" t="s">
        <v>2307</v>
      </c>
      <c r="V19703">
        <v>1</v>
      </c>
      <c r="W19703" t="s">
        <v>2566</v>
      </c>
    </row>
    <row r="19704" spans="1:23" x14ac:dyDescent="0.3">
      <c r="A19704">
        <v>27373</v>
      </c>
      <c r="B19704" s="15" t="s">
        <v>2039</v>
      </c>
      <c r="C19704" t="str">
        <f>_xlfn.XLOOKUP($B19704, STANDARDS!$A:$A, STANDARDS!$B:$B,,0,2)</f>
        <v>Shiyantou Mbr, Qiongzhusi Fm</v>
      </c>
      <c r="D19704" t="s">
        <v>1064</v>
      </c>
      <c r="E19704" t="s">
        <v>2272</v>
      </c>
      <c r="J19704" cm="1">
        <f t="array" ref="J19704:L19704">_xlfn.XLOOKUP($C19704, AGE!$A:$A,AGE!$B:$D,,0,2)</f>
        <v>525</v>
      </c>
      <c r="K19704">
        <v>5.6</v>
      </c>
      <c r="L19704" t="str">
        <v>GSA 2018</v>
      </c>
      <c r="M19704" t="s">
        <v>2454</v>
      </c>
      <c r="O19704" s="37">
        <v>1.7920480021854581</v>
      </c>
      <c r="P19704" t="s">
        <v>2342</v>
      </c>
      <c r="S19704">
        <v>-35.070999999999998</v>
      </c>
      <c r="T19704">
        <v>0.1</v>
      </c>
      <c r="U19704" t="s">
        <v>2307</v>
      </c>
      <c r="V19704">
        <v>1</v>
      </c>
      <c r="W19704" t="s">
        <v>2566</v>
      </c>
    </row>
    <row r="19705" spans="1:23" x14ac:dyDescent="0.3">
      <c r="A19705">
        <v>27374</v>
      </c>
      <c r="B19705" s="15" t="s">
        <v>2039</v>
      </c>
      <c r="C19705" t="str">
        <f>_xlfn.XLOOKUP($B19705, STANDARDS!$A:$A, STANDARDS!$B:$B,,0,2)</f>
        <v>Shiyantou Mbr, Qiongzhusi Fm</v>
      </c>
      <c r="D19705" t="s">
        <v>1064</v>
      </c>
      <c r="E19705" t="s">
        <v>2272</v>
      </c>
      <c r="J19705" cm="1">
        <f t="array" ref="J19705:L19705">_xlfn.XLOOKUP($C19705, AGE!$A:$A,AGE!$B:$D,,0,2)</f>
        <v>525</v>
      </c>
      <c r="K19705">
        <v>5.6</v>
      </c>
      <c r="L19705" t="str">
        <v>GSA 2018</v>
      </c>
      <c r="M19705" t="s">
        <v>2454</v>
      </c>
      <c r="O19705" s="37">
        <v>2.0712360223620214</v>
      </c>
      <c r="P19705" t="s">
        <v>2342</v>
      </c>
      <c r="S19705">
        <v>-35.106000000000002</v>
      </c>
      <c r="T19705">
        <v>0.1</v>
      </c>
      <c r="U19705" t="s">
        <v>2307</v>
      </c>
      <c r="V19705">
        <v>1</v>
      </c>
      <c r="W19705" t="s">
        <v>2566</v>
      </c>
    </row>
    <row r="19706" spans="1:23" x14ac:dyDescent="0.3">
      <c r="A19706">
        <v>27375</v>
      </c>
      <c r="B19706" s="15" t="s">
        <v>2039</v>
      </c>
      <c r="C19706" t="str">
        <f>_xlfn.XLOOKUP($B19706, STANDARDS!$A:$A, STANDARDS!$B:$B,,0,2)</f>
        <v>Shiyantou Mbr, Qiongzhusi Fm</v>
      </c>
      <c r="D19706" t="s">
        <v>1064</v>
      </c>
      <c r="E19706" t="s">
        <v>2272</v>
      </c>
      <c r="J19706" cm="1">
        <f t="array" ref="J19706:L19706">_xlfn.XLOOKUP($C19706, AGE!$A:$A,AGE!$B:$D,,0,2)</f>
        <v>525</v>
      </c>
      <c r="K19706">
        <v>5.6</v>
      </c>
      <c r="L19706" t="str">
        <v>GSA 2018</v>
      </c>
      <c r="M19706" t="s">
        <v>2454</v>
      </c>
      <c r="O19706" s="37">
        <v>1.2318230290555821</v>
      </c>
      <c r="P19706" t="s">
        <v>2342</v>
      </c>
      <c r="S19706">
        <v>-34.930999999999997</v>
      </c>
      <c r="T19706">
        <v>0.1</v>
      </c>
      <c r="U19706" t="s">
        <v>2307</v>
      </c>
      <c r="V19706">
        <v>1</v>
      </c>
      <c r="W19706" t="s">
        <v>2566</v>
      </c>
    </row>
    <row r="19707" spans="1:23" x14ac:dyDescent="0.3">
      <c r="A19707">
        <v>27376</v>
      </c>
      <c r="B19707" s="15" t="s">
        <v>2039</v>
      </c>
      <c r="C19707" t="str">
        <f>_xlfn.XLOOKUP($B19707, STANDARDS!$A:$A, STANDARDS!$B:$B,,0,2)</f>
        <v>Shiyantou Mbr, Qiongzhusi Fm</v>
      </c>
      <c r="D19707" t="s">
        <v>1064</v>
      </c>
      <c r="E19707" t="s">
        <v>2272</v>
      </c>
      <c r="J19707" cm="1">
        <f t="array" ref="J19707:L19707">_xlfn.XLOOKUP($C19707, AGE!$A:$A,AGE!$B:$D,,0,2)</f>
        <v>525</v>
      </c>
      <c r="K19707">
        <v>5.6</v>
      </c>
      <c r="L19707" t="str">
        <v>GSA 2018</v>
      </c>
      <c r="M19707" t="s">
        <v>2454</v>
      </c>
      <c r="O19707" s="37">
        <v>1.3985469436778286</v>
      </c>
      <c r="P19707" t="s">
        <v>2342</v>
      </c>
      <c r="S19707">
        <v>-34.936999999999998</v>
      </c>
      <c r="T19707">
        <v>0.1</v>
      </c>
      <c r="U19707" t="s">
        <v>2307</v>
      </c>
      <c r="V19707">
        <v>1</v>
      </c>
      <c r="W19707" t="s">
        <v>2566</v>
      </c>
    </row>
    <row r="19708" spans="1:23" x14ac:dyDescent="0.3">
      <c r="A19708">
        <v>27377</v>
      </c>
      <c r="B19708" s="15" t="s">
        <v>2039</v>
      </c>
      <c r="C19708" t="str">
        <f>_xlfn.XLOOKUP($B19708, STANDARDS!$A:$A, STANDARDS!$B:$B,,0,2)</f>
        <v>Shiyantou Mbr, Qiongzhusi Fm</v>
      </c>
      <c r="D19708" t="s">
        <v>1064</v>
      </c>
      <c r="E19708" t="s">
        <v>2272</v>
      </c>
      <c r="J19708" cm="1">
        <f t="array" ref="J19708:L19708">_xlfn.XLOOKUP($C19708, AGE!$A:$A,AGE!$B:$D,,0,2)</f>
        <v>525</v>
      </c>
      <c r="K19708">
        <v>5.6</v>
      </c>
      <c r="L19708" t="str">
        <v>GSA 2018</v>
      </c>
      <c r="M19708" t="s">
        <v>2454</v>
      </c>
      <c r="O19708" s="37">
        <v>1.3998346927635277</v>
      </c>
      <c r="P19708" t="s">
        <v>2342</v>
      </c>
      <c r="S19708">
        <v>-35.307000000000002</v>
      </c>
      <c r="T19708">
        <v>0.1</v>
      </c>
      <c r="U19708" t="s">
        <v>2307</v>
      </c>
      <c r="V19708">
        <v>1</v>
      </c>
      <c r="W19708" t="s">
        <v>2566</v>
      </c>
    </row>
    <row r="19709" spans="1:23" x14ac:dyDescent="0.3">
      <c r="A19709">
        <v>27378</v>
      </c>
      <c r="B19709" s="15" t="s">
        <v>2039</v>
      </c>
      <c r="C19709" t="str">
        <f>_xlfn.XLOOKUP($B19709, STANDARDS!$A:$A, STANDARDS!$B:$B,,0,2)</f>
        <v>Shiyantou Mbr, Qiongzhusi Fm</v>
      </c>
      <c r="D19709" t="s">
        <v>1064</v>
      </c>
      <c r="E19709" t="s">
        <v>2272</v>
      </c>
      <c r="J19709" cm="1">
        <f t="array" ref="J19709:L19709">_xlfn.XLOOKUP($C19709, AGE!$A:$A,AGE!$B:$D,,0,2)</f>
        <v>525</v>
      </c>
      <c r="K19709">
        <v>5.6</v>
      </c>
      <c r="L19709" t="str">
        <v>GSA 2018</v>
      </c>
      <c r="M19709" t="s">
        <v>2454</v>
      </c>
      <c r="O19709" s="37">
        <v>1.6031036812698856</v>
      </c>
      <c r="P19709" t="s">
        <v>2342</v>
      </c>
      <c r="S19709">
        <v>-35.375999999999998</v>
      </c>
      <c r="T19709">
        <v>0.1</v>
      </c>
      <c r="U19709" t="s">
        <v>2307</v>
      </c>
      <c r="V19709">
        <v>1</v>
      </c>
      <c r="W19709" t="s">
        <v>2566</v>
      </c>
    </row>
    <row r="19710" spans="1:23" x14ac:dyDescent="0.3">
      <c r="A19710">
        <v>27379</v>
      </c>
      <c r="B19710" s="15" t="s">
        <v>2039</v>
      </c>
      <c r="C19710" t="str">
        <f>_xlfn.XLOOKUP($B19710, STANDARDS!$A:$A, STANDARDS!$B:$B,,0,2)</f>
        <v>Shiyantou Mbr, Qiongzhusi Fm</v>
      </c>
      <c r="D19710" t="s">
        <v>1064</v>
      </c>
      <c r="E19710" t="s">
        <v>2272</v>
      </c>
      <c r="J19710" cm="1">
        <f t="array" ref="J19710:L19710">_xlfn.XLOOKUP($C19710, AGE!$A:$A,AGE!$B:$D,,0,2)</f>
        <v>525</v>
      </c>
      <c r="K19710">
        <v>5.6</v>
      </c>
      <c r="L19710" t="str">
        <v>GSA 2018</v>
      </c>
      <c r="M19710" t="s">
        <v>2454</v>
      </c>
      <c r="O19710" s="37">
        <v>0.74853381462005597</v>
      </c>
      <c r="P19710" t="s">
        <v>2342</v>
      </c>
      <c r="S19710">
        <v>-35.234000000000002</v>
      </c>
      <c r="T19710">
        <v>0.1</v>
      </c>
      <c r="U19710" t="s">
        <v>2307</v>
      </c>
      <c r="V19710">
        <v>1</v>
      </c>
      <c r="W19710" t="s">
        <v>2566</v>
      </c>
    </row>
    <row r="19711" spans="1:23" x14ac:dyDescent="0.3">
      <c r="A19711">
        <v>27380</v>
      </c>
      <c r="B19711" s="15" t="s">
        <v>2039</v>
      </c>
      <c r="C19711" t="str">
        <f>_xlfn.XLOOKUP($B19711, STANDARDS!$A:$A, STANDARDS!$B:$B,,0,2)</f>
        <v>Shiyantou Mbr, Qiongzhusi Fm</v>
      </c>
      <c r="D19711" t="s">
        <v>1064</v>
      </c>
      <c r="E19711" t="s">
        <v>2272</v>
      </c>
      <c r="J19711" cm="1">
        <f t="array" ref="J19711:L19711">_xlfn.XLOOKUP($C19711, AGE!$A:$A,AGE!$B:$D,,0,2)</f>
        <v>525</v>
      </c>
      <c r="K19711">
        <v>5.6</v>
      </c>
      <c r="L19711" t="str">
        <v>GSA 2018</v>
      </c>
      <c r="M19711" t="s">
        <v>2454</v>
      </c>
      <c r="O19711" s="37">
        <v>1.5468048109315635</v>
      </c>
      <c r="P19711" t="s">
        <v>2342</v>
      </c>
      <c r="S19711">
        <v>-35.54</v>
      </c>
      <c r="T19711">
        <v>0.1</v>
      </c>
      <c r="U19711" t="s">
        <v>2307</v>
      </c>
      <c r="V19711">
        <v>1</v>
      </c>
      <c r="W19711" t="s">
        <v>2566</v>
      </c>
    </row>
    <row r="19712" spans="1:23" x14ac:dyDescent="0.3">
      <c r="A19712">
        <v>27381</v>
      </c>
      <c r="B19712" s="15" t="s">
        <v>2039</v>
      </c>
      <c r="C19712" t="str">
        <f>_xlfn.XLOOKUP($B19712, STANDARDS!$A:$A, STANDARDS!$B:$B,,0,2)</f>
        <v>Shiyantou Mbr, Qiongzhusi Fm</v>
      </c>
      <c r="D19712" t="s">
        <v>1064</v>
      </c>
      <c r="E19712" t="s">
        <v>2272</v>
      </c>
      <c r="J19712" cm="1">
        <f t="array" ref="J19712:L19712">_xlfn.XLOOKUP($C19712, AGE!$A:$A,AGE!$B:$D,,0,2)</f>
        <v>525</v>
      </c>
      <c r="K19712">
        <v>5.6</v>
      </c>
      <c r="L19712" t="str">
        <v>GSA 2018</v>
      </c>
      <c r="M19712" t="s">
        <v>2454</v>
      </c>
      <c r="O19712" s="37">
        <v>0.63575339289912991</v>
      </c>
      <c r="P19712" t="s">
        <v>2342</v>
      </c>
      <c r="S19712">
        <v>-34.484000000000002</v>
      </c>
      <c r="T19712">
        <v>0.1</v>
      </c>
      <c r="U19712" t="s">
        <v>2307</v>
      </c>
      <c r="V19712">
        <v>1</v>
      </c>
      <c r="W19712" t="s">
        <v>2566</v>
      </c>
    </row>
    <row r="19713" spans="1:29" x14ac:dyDescent="0.3">
      <c r="A19713">
        <v>27382</v>
      </c>
      <c r="B19713" s="15" t="s">
        <v>2039</v>
      </c>
      <c r="C19713" t="str">
        <f>_xlfn.XLOOKUP($B19713, STANDARDS!$A:$A, STANDARDS!$B:$B,,0,2)</f>
        <v>Shiyantou Mbr, Qiongzhusi Fm</v>
      </c>
      <c r="D19713" t="s">
        <v>1064</v>
      </c>
      <c r="E19713" t="s">
        <v>2272</v>
      </c>
      <c r="J19713" cm="1">
        <f t="array" ref="J19713:L19713">_xlfn.XLOOKUP($C19713, AGE!$A:$A,AGE!$B:$D,,0,2)</f>
        <v>525</v>
      </c>
      <c r="K19713">
        <v>5.6</v>
      </c>
      <c r="L19713" t="str">
        <v>GSA 2018</v>
      </c>
      <c r="M19713" t="s">
        <v>2454</v>
      </c>
      <c r="O19713" s="37">
        <v>0.96002600099982704</v>
      </c>
      <c r="P19713" t="s">
        <v>2342</v>
      </c>
      <c r="S19713">
        <v>-35.654000000000003</v>
      </c>
      <c r="T19713">
        <v>0.1</v>
      </c>
      <c r="U19713" t="s">
        <v>2307</v>
      </c>
      <c r="V19713">
        <v>1</v>
      </c>
      <c r="W19713" t="s">
        <v>2566</v>
      </c>
    </row>
    <row r="19714" spans="1:29" x14ac:dyDescent="0.3">
      <c r="A19714">
        <v>27383</v>
      </c>
      <c r="B19714" s="15" t="s">
        <v>2039</v>
      </c>
      <c r="C19714" t="str">
        <f>_xlfn.XLOOKUP($B19714, STANDARDS!$A:$A, STANDARDS!$B:$B,,0,2)</f>
        <v>Shiyantou Mbr, Qiongzhusi Fm</v>
      </c>
      <c r="D19714" t="s">
        <v>1064</v>
      </c>
      <c r="E19714" t="s">
        <v>2272</v>
      </c>
      <c r="J19714" cm="1">
        <f t="array" ref="J19714:L19714">_xlfn.XLOOKUP($C19714, AGE!$A:$A,AGE!$B:$D,,0,2)</f>
        <v>525</v>
      </c>
      <c r="K19714">
        <v>5.6</v>
      </c>
      <c r="L19714" t="str">
        <v>GSA 2018</v>
      </c>
      <c r="M19714" t="s">
        <v>2454</v>
      </c>
      <c r="O19714" s="37">
        <v>1.357823358342449</v>
      </c>
      <c r="P19714" t="s">
        <v>2342</v>
      </c>
      <c r="S19714">
        <v>-35.179000000000002</v>
      </c>
      <c r="T19714">
        <v>0.1</v>
      </c>
      <c r="U19714" t="s">
        <v>2307</v>
      </c>
      <c r="V19714">
        <v>1</v>
      </c>
      <c r="W19714" t="s">
        <v>2566</v>
      </c>
    </row>
    <row r="19715" spans="1:29" x14ac:dyDescent="0.3">
      <c r="A19715">
        <v>27384</v>
      </c>
      <c r="B19715" s="15" t="s">
        <v>2039</v>
      </c>
      <c r="C19715" t="str">
        <f>_xlfn.XLOOKUP($B19715, STANDARDS!$A:$A, STANDARDS!$B:$B,,0,2)</f>
        <v>Shiyantou Mbr, Qiongzhusi Fm</v>
      </c>
      <c r="D19715" t="s">
        <v>1064</v>
      </c>
      <c r="E19715" t="s">
        <v>2272</v>
      </c>
      <c r="J19715" cm="1">
        <f t="array" ref="J19715:L19715">_xlfn.XLOOKUP($C19715, AGE!$A:$A,AGE!$B:$D,,0,2)</f>
        <v>525</v>
      </c>
      <c r="K19715">
        <v>5.6</v>
      </c>
      <c r="L19715" t="str">
        <v>GSA 2018</v>
      </c>
      <c r="M19715" t="s">
        <v>2454</v>
      </c>
      <c r="O19715" s="37">
        <v>1.2178984603415346</v>
      </c>
      <c r="P19715" t="s">
        <v>2342</v>
      </c>
      <c r="S19715">
        <v>-35.494</v>
      </c>
      <c r="T19715">
        <v>0.1</v>
      </c>
      <c r="U19715" t="s">
        <v>2307</v>
      </c>
      <c r="V19715">
        <v>1</v>
      </c>
      <c r="W19715" t="s">
        <v>2566</v>
      </c>
    </row>
    <row r="19716" spans="1:29" x14ac:dyDescent="0.3">
      <c r="A19716">
        <v>27385</v>
      </c>
      <c r="B19716" s="15" t="s">
        <v>2039</v>
      </c>
      <c r="C19716" t="str">
        <f>_xlfn.XLOOKUP($B19716, STANDARDS!$A:$A, STANDARDS!$B:$B,,0,2)</f>
        <v>Shiyantou Mbr, Qiongzhusi Fm</v>
      </c>
      <c r="D19716" t="s">
        <v>1064</v>
      </c>
      <c r="E19716" t="s">
        <v>2272</v>
      </c>
      <c r="J19716" cm="1">
        <f t="array" ref="J19716:L19716">_xlfn.XLOOKUP($C19716, AGE!$A:$A,AGE!$B:$D,,0,2)</f>
        <v>525</v>
      </c>
      <c r="K19716">
        <v>5.6</v>
      </c>
      <c r="L19716" t="str">
        <v>GSA 2018</v>
      </c>
      <c r="M19716" t="s">
        <v>2454</v>
      </c>
      <c r="O19716" s="37">
        <v>1.2614373436621822</v>
      </c>
      <c r="P19716" t="s">
        <v>2342</v>
      </c>
      <c r="S19716">
        <v>-35.841000000000001</v>
      </c>
      <c r="T19716">
        <v>0.1</v>
      </c>
      <c r="U19716" t="s">
        <v>2307</v>
      </c>
      <c r="V19716">
        <v>1</v>
      </c>
      <c r="W19716" t="s">
        <v>2566</v>
      </c>
    </row>
    <row r="19717" spans="1:29" x14ac:dyDescent="0.3">
      <c r="A19717">
        <v>27386</v>
      </c>
      <c r="B19717" s="15" t="s">
        <v>2039</v>
      </c>
      <c r="C19717" t="str">
        <f>_xlfn.XLOOKUP($B19717, STANDARDS!$A:$A, STANDARDS!$B:$B,,0,2)</f>
        <v>Shiyantou Mbr, Qiongzhusi Fm</v>
      </c>
      <c r="D19717" t="s">
        <v>1064</v>
      </c>
      <c r="E19717" t="s">
        <v>2272</v>
      </c>
      <c r="J19717" cm="1">
        <f t="array" ref="J19717:L19717">_xlfn.XLOOKUP($C19717, AGE!$A:$A,AGE!$B:$D,,0,2)</f>
        <v>525</v>
      </c>
      <c r="K19717">
        <v>5.6</v>
      </c>
      <c r="L19717" t="str">
        <v>GSA 2018</v>
      </c>
      <c r="M19717" t="s">
        <v>2454</v>
      </c>
      <c r="O19717" s="37">
        <v>1.5438693082897994</v>
      </c>
      <c r="P19717" t="s">
        <v>2342</v>
      </c>
      <c r="S19717">
        <v>-36.121000000000002</v>
      </c>
      <c r="T19717">
        <v>0.1</v>
      </c>
      <c r="U19717" t="s">
        <v>2307</v>
      </c>
      <c r="V19717">
        <v>1</v>
      </c>
      <c r="W19717" t="s">
        <v>2566</v>
      </c>
    </row>
    <row r="19718" spans="1:29" x14ac:dyDescent="0.3">
      <c r="A19718">
        <v>27387</v>
      </c>
      <c r="B19718" s="15" t="s">
        <v>2039</v>
      </c>
      <c r="C19718" t="str">
        <f>_xlfn.XLOOKUP($B19718, STANDARDS!$A:$A, STANDARDS!$B:$B,,0,2)</f>
        <v>Shiyantou Mbr, Qiongzhusi Fm</v>
      </c>
      <c r="D19718" t="s">
        <v>1064</v>
      </c>
      <c r="E19718" t="s">
        <v>2272</v>
      </c>
      <c r="J19718" cm="1">
        <f t="array" ref="J19718:L19718">_xlfn.XLOOKUP($C19718, AGE!$A:$A,AGE!$B:$D,,0,2)</f>
        <v>525</v>
      </c>
      <c r="K19718">
        <v>5.6</v>
      </c>
      <c r="L19718" t="str">
        <v>GSA 2018</v>
      </c>
      <c r="M19718" t="s">
        <v>2454</v>
      </c>
      <c r="O19718" s="37">
        <v>2.3816485254825546</v>
      </c>
      <c r="P19718" t="s">
        <v>2342</v>
      </c>
      <c r="S19718">
        <v>-35.915999999999997</v>
      </c>
      <c r="T19718">
        <v>0.1</v>
      </c>
      <c r="U19718" t="s">
        <v>2307</v>
      </c>
      <c r="V19718">
        <v>1</v>
      </c>
      <c r="W19718" t="s">
        <v>2566</v>
      </c>
    </row>
    <row r="19719" spans="1:29" x14ac:dyDescent="0.3">
      <c r="A19719">
        <v>27388</v>
      </c>
      <c r="B19719" s="15" t="s">
        <v>2039</v>
      </c>
      <c r="C19719" t="str">
        <f>_xlfn.XLOOKUP($B19719, STANDARDS!$A:$A, STANDARDS!$B:$B,,0,2)</f>
        <v>Shiyantou Mbr, Qiongzhusi Fm</v>
      </c>
      <c r="D19719" t="s">
        <v>1064</v>
      </c>
      <c r="E19719" t="s">
        <v>2272</v>
      </c>
      <c r="J19719" cm="1">
        <f t="array" ref="J19719:L19719">_xlfn.XLOOKUP($C19719, AGE!$A:$A,AGE!$B:$D,,0,2)</f>
        <v>525</v>
      </c>
      <c r="K19719">
        <v>5.6</v>
      </c>
      <c r="L19719" t="str">
        <v>GSA 2018</v>
      </c>
      <c r="M19719" t="s">
        <v>2454</v>
      </c>
      <c r="O19719" s="37">
        <v>1.2506223406512043</v>
      </c>
      <c r="P19719" t="s">
        <v>2342</v>
      </c>
      <c r="S19719">
        <v>-34.095999999999997</v>
      </c>
      <c r="T19719">
        <v>0.1</v>
      </c>
      <c r="U19719" t="s">
        <v>2307</v>
      </c>
      <c r="V19719">
        <v>1</v>
      </c>
      <c r="W19719" t="s">
        <v>2566</v>
      </c>
    </row>
    <row r="19720" spans="1:29" x14ac:dyDescent="0.3">
      <c r="A19720">
        <v>27389</v>
      </c>
      <c r="B19720" s="15" t="s">
        <v>2039</v>
      </c>
      <c r="C19720" t="str">
        <f>_xlfn.XLOOKUP($B19720, STANDARDS!$A:$A, STANDARDS!$B:$B,,0,2)</f>
        <v>Shiyantou Mbr, Qiongzhusi Fm</v>
      </c>
      <c r="D19720" t="s">
        <v>1064</v>
      </c>
      <c r="E19720" t="s">
        <v>2272</v>
      </c>
      <c r="J19720" cm="1">
        <f t="array" ref="J19720:L19720">_xlfn.XLOOKUP($C19720, AGE!$A:$A,AGE!$B:$D,,0,2)</f>
        <v>525</v>
      </c>
      <c r="K19720">
        <v>5.6</v>
      </c>
      <c r="L19720" t="str">
        <v>GSA 2018</v>
      </c>
      <c r="M19720" t="s">
        <v>2454</v>
      </c>
      <c r="O19720" s="37">
        <v>0.99623562973837576</v>
      </c>
      <c r="P19720" t="s">
        <v>2342</v>
      </c>
      <c r="S19720">
        <v>-35.436</v>
      </c>
      <c r="T19720">
        <v>0.1</v>
      </c>
      <c r="U19720" t="s">
        <v>2307</v>
      </c>
      <c r="V19720">
        <v>1</v>
      </c>
      <c r="W19720" t="s">
        <v>2566</v>
      </c>
    </row>
    <row r="19721" spans="1:29" x14ac:dyDescent="0.3">
      <c r="A19721">
        <v>27390</v>
      </c>
      <c r="B19721" s="15" t="s">
        <v>2039</v>
      </c>
      <c r="C19721" t="str">
        <f>_xlfn.XLOOKUP($B19721, STANDARDS!$A:$A, STANDARDS!$B:$B,,0,2)</f>
        <v>Shiyantou Mbr, Qiongzhusi Fm</v>
      </c>
      <c r="D19721" t="s">
        <v>1064</v>
      </c>
      <c r="E19721" t="s">
        <v>2272</v>
      </c>
      <c r="J19721" cm="1">
        <f t="array" ref="J19721:L19721">_xlfn.XLOOKUP($C19721, AGE!$A:$A,AGE!$B:$D,,0,2)</f>
        <v>525</v>
      </c>
      <c r="K19721">
        <v>5.6</v>
      </c>
      <c r="L19721" t="str">
        <v>GSA 2018</v>
      </c>
      <c r="M19721" t="s">
        <v>2454</v>
      </c>
      <c r="O19721" s="37">
        <v>1.0603236235856719</v>
      </c>
      <c r="P19721" t="s">
        <v>2342</v>
      </c>
      <c r="S19721">
        <v>-35.143000000000001</v>
      </c>
      <c r="T19721">
        <v>0.1</v>
      </c>
      <c r="U19721" t="s">
        <v>2307</v>
      </c>
      <c r="V19721">
        <v>1</v>
      </c>
      <c r="W19721" t="s">
        <v>2566</v>
      </c>
    </row>
    <row r="19722" spans="1:29" x14ac:dyDescent="0.3">
      <c r="A19722">
        <v>27391</v>
      </c>
      <c r="B19722" s="15" t="s">
        <v>2039</v>
      </c>
      <c r="C19722" t="str">
        <f>_xlfn.XLOOKUP($B19722, STANDARDS!$A:$A, STANDARDS!$B:$B,,0,2)</f>
        <v>Shiyantou Mbr, Qiongzhusi Fm</v>
      </c>
      <c r="D19722" t="s">
        <v>1064</v>
      </c>
      <c r="E19722" t="s">
        <v>2272</v>
      </c>
      <c r="J19722" cm="1">
        <f t="array" ref="J19722:L19722">_xlfn.XLOOKUP($C19722, AGE!$A:$A,AGE!$B:$D,,0,2)</f>
        <v>525</v>
      </c>
      <c r="K19722">
        <v>5.6</v>
      </c>
      <c r="L19722" t="str">
        <v>GSA 2018</v>
      </c>
      <c r="M19722" t="s">
        <v>2454</v>
      </c>
      <c r="O19722" s="37">
        <v>0.16501317224814266</v>
      </c>
      <c r="P19722" t="s">
        <v>2342</v>
      </c>
      <c r="S19722">
        <v>-30.931999999999999</v>
      </c>
      <c r="T19722">
        <v>0.1</v>
      </c>
      <c r="U19722" t="s">
        <v>2307</v>
      </c>
      <c r="V19722">
        <v>1</v>
      </c>
      <c r="W19722" t="s">
        <v>2566</v>
      </c>
    </row>
    <row r="19723" spans="1:29" x14ac:dyDescent="0.3">
      <c r="A19723">
        <v>27392</v>
      </c>
      <c r="B19723" s="15" t="s">
        <v>2040</v>
      </c>
      <c r="C19723" t="str">
        <f>_xlfn.XLOOKUP($B19723, STANDARDS!$A:$A, STANDARDS!$B:$B,,0,2)</f>
        <v>Dahai Mbr, Yuhucun Fm</v>
      </c>
      <c r="D19723" t="s">
        <v>1064</v>
      </c>
      <c r="E19723" t="s">
        <v>2272</v>
      </c>
      <c r="J19723" cm="1">
        <f t="array" ref="J19723:L19723">_xlfn.XLOOKUP($C19723, AGE!$A:$A,AGE!$B:$D,,0,2)</f>
        <v>525</v>
      </c>
      <c r="K19723">
        <v>5.6</v>
      </c>
      <c r="L19723" t="str">
        <v>GSA 2018</v>
      </c>
      <c r="M19723" t="s">
        <v>2455</v>
      </c>
      <c r="O19723" s="37">
        <v>1.1081061637553926</v>
      </c>
      <c r="P19723" t="s">
        <v>2342</v>
      </c>
      <c r="S19723">
        <v>-34.125999999999998</v>
      </c>
      <c r="T19723">
        <v>0.1</v>
      </c>
      <c r="U19723" t="s">
        <v>2307</v>
      </c>
      <c r="V19723">
        <v>1</v>
      </c>
      <c r="W19723" t="s">
        <v>2566</v>
      </c>
    </row>
    <row r="19724" spans="1:29" x14ac:dyDescent="0.3">
      <c r="A19724">
        <v>27393</v>
      </c>
      <c r="B19724" s="15" t="s">
        <v>2040</v>
      </c>
      <c r="C19724" t="str">
        <f>_xlfn.XLOOKUP($B19724, STANDARDS!$A:$A, STANDARDS!$B:$B,,0,2)</f>
        <v>Dahai Mbr, Yuhucun Fm</v>
      </c>
      <c r="D19724" t="s">
        <v>1064</v>
      </c>
      <c r="E19724" t="s">
        <v>2272</v>
      </c>
      <c r="J19724" cm="1">
        <f t="array" ref="J19724:L19724">_xlfn.XLOOKUP($C19724, AGE!$A:$A,AGE!$B:$D,,0,2)</f>
        <v>525</v>
      </c>
      <c r="K19724">
        <v>5.6</v>
      </c>
      <c r="L19724" t="str">
        <v>GSA 2018</v>
      </c>
      <c r="M19724" t="s">
        <v>2455</v>
      </c>
      <c r="O19724" s="37">
        <v>1.5054560340295278E-2</v>
      </c>
      <c r="P19724" t="s">
        <v>2342</v>
      </c>
      <c r="Q19724">
        <v>0.22800000000000001</v>
      </c>
      <c r="R19724">
        <v>0.1</v>
      </c>
      <c r="S19724">
        <v>-29.713000000000001</v>
      </c>
      <c r="T19724">
        <v>0.1</v>
      </c>
      <c r="U19724" t="s">
        <v>2307</v>
      </c>
      <c r="V19724">
        <v>1</v>
      </c>
      <c r="W19724" t="s">
        <v>2566</v>
      </c>
    </row>
    <row r="19725" spans="1:29" x14ac:dyDescent="0.3">
      <c r="A19725">
        <v>27394</v>
      </c>
      <c r="B19725" s="15" t="s">
        <v>2040</v>
      </c>
      <c r="C19725" t="str">
        <f>_xlfn.XLOOKUP($B19725, STANDARDS!$A:$A, STANDARDS!$B:$B,,0,2)</f>
        <v>Dahai Mbr, Yuhucun Fm</v>
      </c>
      <c r="D19725" t="s">
        <v>1064</v>
      </c>
      <c r="E19725" t="s">
        <v>2272</v>
      </c>
      <c r="J19725" cm="1">
        <f t="array" ref="J19725:L19725">_xlfn.XLOOKUP($C19725, AGE!$A:$A,AGE!$B:$D,,0,2)</f>
        <v>525</v>
      </c>
      <c r="K19725">
        <v>5.6</v>
      </c>
      <c r="L19725" t="str">
        <v>GSA 2018</v>
      </c>
      <c r="M19725" t="s">
        <v>2455</v>
      </c>
      <c r="O19725" s="37">
        <v>2.5502291792120886E-2</v>
      </c>
      <c r="P19725" t="s">
        <v>2342</v>
      </c>
      <c r="Q19725">
        <v>-0.443</v>
      </c>
      <c r="R19725">
        <v>0.1</v>
      </c>
      <c r="S19725">
        <v>-29.495000000000001</v>
      </c>
      <c r="T19725">
        <v>0.1</v>
      </c>
      <c r="U19725" t="s">
        <v>2307</v>
      </c>
      <c r="V19725">
        <v>1</v>
      </c>
      <c r="W19725" t="s">
        <v>2566</v>
      </c>
    </row>
    <row r="19726" spans="1:29" x14ac:dyDescent="0.3">
      <c r="A19726">
        <v>27395</v>
      </c>
      <c r="B19726" s="15" t="s">
        <v>2042</v>
      </c>
      <c r="C19726" t="str">
        <f>_xlfn.XLOOKUP($B19726, STANDARDS!$A:$A, STANDARDS!$B:$B,,0,2)</f>
        <v>Zhongyicun Mbr, Yuhucun Fm</v>
      </c>
      <c r="D19726" t="s">
        <v>1064</v>
      </c>
      <c r="E19726" t="s">
        <v>2272</v>
      </c>
      <c r="J19726" cm="1">
        <f t="array" ref="J19726:L19726">_xlfn.XLOOKUP($C19726, AGE!$A:$A,AGE!$B:$D,,0,2)</f>
        <v>535</v>
      </c>
      <c r="K19726">
        <v>7.6</v>
      </c>
      <c r="L19726" t="str">
        <v>GSA 2018</v>
      </c>
      <c r="M19726" t="s">
        <v>2456</v>
      </c>
      <c r="O19726" s="37">
        <v>2.077129667358394E-2</v>
      </c>
      <c r="P19726" t="s">
        <v>2342</v>
      </c>
      <c r="Q19726">
        <v>-1.228</v>
      </c>
      <c r="R19726">
        <v>0.1</v>
      </c>
      <c r="S19726">
        <v>-30.009</v>
      </c>
      <c r="T19726">
        <v>0.1</v>
      </c>
      <c r="U19726" t="s">
        <v>2307</v>
      </c>
      <c r="V19726">
        <v>1</v>
      </c>
      <c r="W19726" t="s">
        <v>2566</v>
      </c>
      <c r="AB19726" t="s">
        <v>248</v>
      </c>
      <c r="AC19726" t="s">
        <v>2649</v>
      </c>
    </row>
    <row r="19727" spans="1:29" x14ac:dyDescent="0.3">
      <c r="A19727">
        <v>27396</v>
      </c>
      <c r="B19727" s="15" t="s">
        <v>2042</v>
      </c>
      <c r="C19727" t="str">
        <f>_xlfn.XLOOKUP($B19727, STANDARDS!$A:$A, STANDARDS!$B:$B,,0,2)</f>
        <v>Zhongyicun Mbr, Yuhucun Fm</v>
      </c>
      <c r="D19727" t="s">
        <v>1064</v>
      </c>
      <c r="E19727" t="s">
        <v>2272</v>
      </c>
      <c r="J19727" cm="1">
        <f t="array" ref="J19727:L19727">_xlfn.XLOOKUP($C19727, AGE!$A:$A,AGE!$B:$D,,0,2)</f>
        <v>535</v>
      </c>
      <c r="K19727">
        <v>7.6</v>
      </c>
      <c r="L19727" t="str">
        <v>GSA 2018</v>
      </c>
      <c r="M19727" t="s">
        <v>2456</v>
      </c>
      <c r="O19727" s="37">
        <v>3.2837024767063225E-2</v>
      </c>
      <c r="P19727" t="s">
        <v>2342</v>
      </c>
      <c r="Q19727">
        <v>-1.64</v>
      </c>
      <c r="R19727">
        <v>0.1</v>
      </c>
      <c r="S19727">
        <v>-30.300999999999998</v>
      </c>
      <c r="T19727">
        <v>0.1</v>
      </c>
      <c r="U19727" t="s">
        <v>2307</v>
      </c>
      <c r="V19727">
        <v>1</v>
      </c>
      <c r="W19727" t="s">
        <v>2566</v>
      </c>
      <c r="AB19727" t="s">
        <v>248</v>
      </c>
      <c r="AC19727" t="s">
        <v>2649</v>
      </c>
    </row>
    <row r="19728" spans="1:29" x14ac:dyDescent="0.3">
      <c r="A19728">
        <v>27397</v>
      </c>
      <c r="B19728" s="15" t="s">
        <v>2042</v>
      </c>
      <c r="C19728" t="str">
        <f>_xlfn.XLOOKUP($B19728, STANDARDS!$A:$A, STANDARDS!$B:$B,,0,2)</f>
        <v>Zhongyicun Mbr, Yuhucun Fm</v>
      </c>
      <c r="D19728" t="s">
        <v>1064</v>
      </c>
      <c r="E19728" t="s">
        <v>2272</v>
      </c>
      <c r="J19728" cm="1">
        <f t="array" ref="J19728:L19728">_xlfn.XLOOKUP($C19728, AGE!$A:$A,AGE!$B:$D,,0,2)</f>
        <v>535</v>
      </c>
      <c r="K19728">
        <v>7.6</v>
      </c>
      <c r="L19728" t="str">
        <v>GSA 2018</v>
      </c>
      <c r="M19728" t="s">
        <v>2456</v>
      </c>
      <c r="O19728" s="37">
        <v>3.805973637323621E-2</v>
      </c>
      <c r="P19728" t="s">
        <v>2342</v>
      </c>
      <c r="Q19728">
        <v>-1.127</v>
      </c>
      <c r="R19728">
        <v>0.1</v>
      </c>
      <c r="S19728">
        <v>-30.475000000000001</v>
      </c>
      <c r="T19728">
        <v>0.1</v>
      </c>
      <c r="U19728" t="s">
        <v>2307</v>
      </c>
      <c r="V19728">
        <v>1</v>
      </c>
      <c r="W19728" t="s">
        <v>2566</v>
      </c>
      <c r="AB19728" t="s">
        <v>248</v>
      </c>
      <c r="AC19728" t="s">
        <v>2649</v>
      </c>
    </row>
    <row r="19729" spans="1:29" x14ac:dyDescent="0.3">
      <c r="A19729">
        <v>27398</v>
      </c>
      <c r="B19729" s="15" t="s">
        <v>2042</v>
      </c>
      <c r="C19729" t="str">
        <f>_xlfn.XLOOKUP($B19729, STANDARDS!$A:$A, STANDARDS!$B:$B,,0,2)</f>
        <v>Zhongyicun Mbr, Yuhucun Fm</v>
      </c>
      <c r="D19729" t="s">
        <v>1064</v>
      </c>
      <c r="E19729" t="s">
        <v>2272</v>
      </c>
      <c r="J19729" cm="1">
        <f t="array" ref="J19729:L19729">_xlfn.XLOOKUP($C19729, AGE!$A:$A,AGE!$B:$D,,0,2)</f>
        <v>535</v>
      </c>
      <c r="K19729">
        <v>7.6</v>
      </c>
      <c r="L19729" t="str">
        <v>GSA 2018</v>
      </c>
      <c r="M19729" t="s">
        <v>2456</v>
      </c>
      <c r="O19729" s="37">
        <v>1.5010071830099418E-2</v>
      </c>
      <c r="P19729" t="s">
        <v>2342</v>
      </c>
      <c r="Q19729">
        <v>-1.5429999999999999</v>
      </c>
      <c r="R19729">
        <v>0.1</v>
      </c>
      <c r="S19729">
        <v>-31.838000000000001</v>
      </c>
      <c r="T19729">
        <v>0.1</v>
      </c>
      <c r="U19729" t="s">
        <v>2307</v>
      </c>
      <c r="V19729">
        <v>1</v>
      </c>
      <c r="W19729" t="s">
        <v>2566</v>
      </c>
      <c r="AB19729" t="s">
        <v>248</v>
      </c>
      <c r="AC19729" t="s">
        <v>2649</v>
      </c>
    </row>
    <row r="19730" spans="1:29" x14ac:dyDescent="0.3">
      <c r="A19730">
        <v>27399</v>
      </c>
      <c r="B19730" s="15" t="s">
        <v>2042</v>
      </c>
      <c r="C19730" t="str">
        <f>_xlfn.XLOOKUP($B19730, STANDARDS!$A:$A, STANDARDS!$B:$B,,0,2)</f>
        <v>Zhongyicun Mbr, Yuhucun Fm</v>
      </c>
      <c r="D19730" t="s">
        <v>1064</v>
      </c>
      <c r="E19730" t="s">
        <v>2272</v>
      </c>
      <c r="J19730" cm="1">
        <f t="array" ref="J19730:L19730">_xlfn.XLOOKUP($C19730, AGE!$A:$A,AGE!$B:$D,,0,2)</f>
        <v>535</v>
      </c>
      <c r="K19730">
        <v>7.6</v>
      </c>
      <c r="L19730" t="str">
        <v>GSA 2018</v>
      </c>
      <c r="M19730" t="s">
        <v>2456</v>
      </c>
      <c r="O19730" s="37">
        <v>5.5236778759347616E-3</v>
      </c>
      <c r="P19730" t="s">
        <v>2342</v>
      </c>
      <c r="Q19730">
        <v>-2.0819999999999999</v>
      </c>
      <c r="R19730">
        <v>0.1</v>
      </c>
      <c r="S19730">
        <v>-31.686</v>
      </c>
      <c r="T19730">
        <v>0.1</v>
      </c>
      <c r="U19730" t="s">
        <v>2307</v>
      </c>
      <c r="V19730">
        <v>1</v>
      </c>
      <c r="W19730" t="s">
        <v>2566</v>
      </c>
      <c r="AB19730" t="s">
        <v>248</v>
      </c>
      <c r="AC19730" t="s">
        <v>2649</v>
      </c>
    </row>
    <row r="19731" spans="1:29" x14ac:dyDescent="0.3">
      <c r="A19731">
        <v>27400</v>
      </c>
      <c r="B19731" s="15" t="s">
        <v>2042</v>
      </c>
      <c r="C19731" t="str">
        <f>_xlfn.XLOOKUP($B19731, STANDARDS!$A:$A, STANDARDS!$B:$B,,0,2)</f>
        <v>Zhongyicun Mbr, Yuhucun Fm</v>
      </c>
      <c r="D19731" t="s">
        <v>1064</v>
      </c>
      <c r="E19731" t="s">
        <v>2272</v>
      </c>
      <c r="J19731" cm="1">
        <f t="array" ref="J19731:L19731">_xlfn.XLOOKUP($C19731, AGE!$A:$A,AGE!$B:$D,,0,2)</f>
        <v>535</v>
      </c>
      <c r="K19731">
        <v>7.6</v>
      </c>
      <c r="L19731" t="str">
        <v>GSA 2018</v>
      </c>
      <c r="M19731" t="s">
        <v>2456</v>
      </c>
      <c r="O19731" s="37">
        <v>1.8562588705792193E-2</v>
      </c>
      <c r="P19731" t="s">
        <v>2342</v>
      </c>
      <c r="Q19731">
        <v>-2.5409999999999999</v>
      </c>
      <c r="R19731">
        <v>0.1</v>
      </c>
      <c r="S19731">
        <v>-31.378</v>
      </c>
      <c r="T19731">
        <v>0.1</v>
      </c>
      <c r="U19731" t="s">
        <v>2307</v>
      </c>
      <c r="V19731">
        <v>1</v>
      </c>
      <c r="W19731" t="s">
        <v>2566</v>
      </c>
      <c r="AB19731" t="s">
        <v>248</v>
      </c>
      <c r="AC19731" t="s">
        <v>2649</v>
      </c>
    </row>
    <row r="19732" spans="1:29" x14ac:dyDescent="0.3">
      <c r="A19732">
        <v>27401</v>
      </c>
      <c r="B19732" s="15" t="s">
        <v>2042</v>
      </c>
      <c r="C19732" t="str">
        <f>_xlfn.XLOOKUP($B19732, STANDARDS!$A:$A, STANDARDS!$B:$B,,0,2)</f>
        <v>Zhongyicun Mbr, Yuhucun Fm</v>
      </c>
      <c r="D19732" t="s">
        <v>1064</v>
      </c>
      <c r="E19732" t="s">
        <v>2272</v>
      </c>
      <c r="J19732" cm="1">
        <f t="array" ref="J19732:L19732">_xlfn.XLOOKUP($C19732, AGE!$A:$A,AGE!$B:$D,,0,2)</f>
        <v>535</v>
      </c>
      <c r="K19732">
        <v>7.6</v>
      </c>
      <c r="L19732" t="str">
        <v>GSA 2018</v>
      </c>
      <c r="M19732" t="s">
        <v>2456</v>
      </c>
      <c r="O19732" s="37">
        <v>2.8720612150015829E-2</v>
      </c>
      <c r="P19732" t="s">
        <v>2342</v>
      </c>
      <c r="Q19732">
        <v>-3.68</v>
      </c>
      <c r="R19732">
        <v>0.1</v>
      </c>
      <c r="S19732">
        <v>-32.018000000000001</v>
      </c>
      <c r="T19732">
        <v>0.1</v>
      </c>
      <c r="U19732" t="s">
        <v>2307</v>
      </c>
      <c r="V19732">
        <v>1</v>
      </c>
      <c r="W19732" t="s">
        <v>2566</v>
      </c>
      <c r="AB19732" t="s">
        <v>248</v>
      </c>
      <c r="AC19732" t="s">
        <v>2649</v>
      </c>
    </row>
    <row r="19733" spans="1:29" x14ac:dyDescent="0.3">
      <c r="A19733">
        <v>27402</v>
      </c>
      <c r="B19733" s="15" t="s">
        <v>2042</v>
      </c>
      <c r="C19733" t="str">
        <f>_xlfn.XLOOKUP($B19733, STANDARDS!$A:$A, STANDARDS!$B:$B,,0,2)</f>
        <v>Zhongyicun Mbr, Yuhucun Fm</v>
      </c>
      <c r="D19733" t="s">
        <v>1064</v>
      </c>
      <c r="E19733" t="s">
        <v>2272</v>
      </c>
      <c r="J19733" cm="1">
        <f t="array" ref="J19733:L19733">_xlfn.XLOOKUP($C19733, AGE!$A:$A,AGE!$B:$D,,0,2)</f>
        <v>535</v>
      </c>
      <c r="K19733">
        <v>7.6</v>
      </c>
      <c r="L19733" t="str">
        <v>GSA 2018</v>
      </c>
      <c r="M19733" t="s">
        <v>2456</v>
      </c>
      <c r="O19733" s="37">
        <v>3.1048578421271147E-2</v>
      </c>
      <c r="P19733" t="s">
        <v>2342</v>
      </c>
      <c r="Q19733">
        <v>-3.669</v>
      </c>
      <c r="R19733">
        <v>0.1</v>
      </c>
      <c r="S19733">
        <v>-32.643999999999998</v>
      </c>
      <c r="T19733">
        <v>0.1</v>
      </c>
      <c r="U19733" t="s">
        <v>2307</v>
      </c>
      <c r="V19733">
        <v>1</v>
      </c>
      <c r="W19733" t="s">
        <v>2566</v>
      </c>
      <c r="AB19733" t="s">
        <v>248</v>
      </c>
      <c r="AC19733" t="s">
        <v>2649</v>
      </c>
    </row>
    <row r="19734" spans="1:29" x14ac:dyDescent="0.3">
      <c r="A19734">
        <v>27403</v>
      </c>
      <c r="B19734" s="15" t="s">
        <v>2042</v>
      </c>
      <c r="C19734" t="str">
        <f>_xlfn.XLOOKUP($B19734, STANDARDS!$A:$A, STANDARDS!$B:$B,,0,2)</f>
        <v>Zhongyicun Mbr, Yuhucun Fm</v>
      </c>
      <c r="D19734" t="s">
        <v>1064</v>
      </c>
      <c r="E19734" t="s">
        <v>2272</v>
      </c>
      <c r="J19734" cm="1">
        <f t="array" ref="J19734:L19734">_xlfn.XLOOKUP($C19734, AGE!$A:$A,AGE!$B:$D,,0,2)</f>
        <v>535</v>
      </c>
      <c r="K19734">
        <v>7.6</v>
      </c>
      <c r="L19734" t="str">
        <v>GSA 2018</v>
      </c>
      <c r="M19734" t="s">
        <v>2456</v>
      </c>
      <c r="O19734" s="37">
        <v>2.9043062386465143E-2</v>
      </c>
      <c r="P19734" t="s">
        <v>2342</v>
      </c>
      <c r="Q19734">
        <v>-5.2290000000000001</v>
      </c>
      <c r="R19734">
        <v>0.1</v>
      </c>
      <c r="S19734">
        <v>-31.783999999999999</v>
      </c>
      <c r="T19734">
        <v>0.1</v>
      </c>
      <c r="U19734" t="s">
        <v>2307</v>
      </c>
      <c r="V19734">
        <v>1</v>
      </c>
      <c r="W19734" t="s">
        <v>2566</v>
      </c>
      <c r="AB19734" t="s">
        <v>248</v>
      </c>
      <c r="AC19734" t="s">
        <v>2649</v>
      </c>
    </row>
    <row r="19735" spans="1:29" x14ac:dyDescent="0.3">
      <c r="A19735">
        <v>27404</v>
      </c>
      <c r="B19735" s="15" t="s">
        <v>2042</v>
      </c>
      <c r="C19735" t="str">
        <f>_xlfn.XLOOKUP($B19735, STANDARDS!$A:$A, STANDARDS!$B:$B,,0,2)</f>
        <v>Zhongyicun Mbr, Yuhucun Fm</v>
      </c>
      <c r="D19735" t="s">
        <v>1064</v>
      </c>
      <c r="E19735" t="s">
        <v>2272</v>
      </c>
      <c r="J19735" cm="1">
        <f t="array" ref="J19735:L19735">_xlfn.XLOOKUP($C19735, AGE!$A:$A,AGE!$B:$D,,0,2)</f>
        <v>535</v>
      </c>
      <c r="K19735">
        <v>7.6</v>
      </c>
      <c r="L19735" t="str">
        <v>GSA 2018</v>
      </c>
      <c r="M19735" t="s">
        <v>2456</v>
      </c>
      <c r="O19735" s="37">
        <v>2.0680370455331117E-2</v>
      </c>
      <c r="P19735" t="s">
        <v>2342</v>
      </c>
      <c r="Q19735">
        <v>-4.1689999999999996</v>
      </c>
      <c r="R19735">
        <v>0.1</v>
      </c>
      <c r="S19735">
        <v>-32.375999999999998</v>
      </c>
      <c r="T19735">
        <v>0.1</v>
      </c>
      <c r="U19735" t="s">
        <v>2307</v>
      </c>
      <c r="V19735">
        <v>1</v>
      </c>
      <c r="W19735" t="s">
        <v>2566</v>
      </c>
      <c r="AB19735" t="s">
        <v>248</v>
      </c>
      <c r="AC19735" t="s">
        <v>2649</v>
      </c>
    </row>
    <row r="19736" spans="1:29" x14ac:dyDescent="0.3">
      <c r="A19736">
        <v>27405</v>
      </c>
      <c r="B19736" s="15" t="s">
        <v>2042</v>
      </c>
      <c r="C19736" t="str">
        <f>_xlfn.XLOOKUP($B19736, STANDARDS!$A:$A, STANDARDS!$B:$B,,0,2)</f>
        <v>Zhongyicun Mbr, Yuhucun Fm</v>
      </c>
      <c r="D19736" t="s">
        <v>1064</v>
      </c>
      <c r="E19736" t="s">
        <v>2272</v>
      </c>
      <c r="J19736" cm="1">
        <f t="array" ref="J19736:L19736">_xlfn.XLOOKUP($C19736, AGE!$A:$A,AGE!$B:$D,,0,2)</f>
        <v>535</v>
      </c>
      <c r="K19736">
        <v>7.6</v>
      </c>
      <c r="L19736" t="str">
        <v>GSA 2018</v>
      </c>
      <c r="M19736" t="s">
        <v>2456</v>
      </c>
      <c r="O19736" s="37">
        <v>2.0688765107365968E-2</v>
      </c>
      <c r="P19736" t="s">
        <v>2342</v>
      </c>
      <c r="Q19736">
        <v>-3.6709999999999998</v>
      </c>
      <c r="R19736">
        <v>0.1</v>
      </c>
      <c r="S19736">
        <v>-31.742999999999999</v>
      </c>
      <c r="T19736">
        <v>0.1</v>
      </c>
      <c r="U19736" t="s">
        <v>2307</v>
      </c>
      <c r="V19736">
        <v>1</v>
      </c>
      <c r="W19736" t="s">
        <v>2566</v>
      </c>
      <c r="AB19736" t="s">
        <v>248</v>
      </c>
      <c r="AC19736" t="s">
        <v>2649</v>
      </c>
    </row>
    <row r="19737" spans="1:29" x14ac:dyDescent="0.3">
      <c r="A19737">
        <v>27406</v>
      </c>
      <c r="B19737" s="15" t="s">
        <v>2042</v>
      </c>
      <c r="C19737" t="str">
        <f>_xlfn.XLOOKUP($B19737, STANDARDS!$A:$A, STANDARDS!$B:$B,,0,2)</f>
        <v>Zhongyicun Mbr, Yuhucun Fm</v>
      </c>
      <c r="D19737" t="s">
        <v>1064</v>
      </c>
      <c r="E19737" t="s">
        <v>2272</v>
      </c>
      <c r="J19737" cm="1">
        <f t="array" ref="J19737:L19737">_xlfn.XLOOKUP($C19737, AGE!$A:$A,AGE!$B:$D,,0,2)</f>
        <v>535</v>
      </c>
      <c r="K19737">
        <v>7.6</v>
      </c>
      <c r="L19737" t="str">
        <v>GSA 2018</v>
      </c>
      <c r="M19737" t="s">
        <v>2456</v>
      </c>
      <c r="O19737" s="37">
        <v>2.3957666887345172E-2</v>
      </c>
      <c r="P19737" t="s">
        <v>2342</v>
      </c>
      <c r="Q19737">
        <v>-3.9420000000000002</v>
      </c>
      <c r="R19737">
        <v>0.1</v>
      </c>
      <c r="S19737">
        <v>-30.853999999999999</v>
      </c>
      <c r="T19737">
        <v>0.1</v>
      </c>
      <c r="U19737" t="s">
        <v>2307</v>
      </c>
      <c r="V19737">
        <v>1</v>
      </c>
      <c r="W19737" t="s">
        <v>2566</v>
      </c>
      <c r="AB19737" t="s">
        <v>248</v>
      </c>
      <c r="AC19737" t="s">
        <v>2649</v>
      </c>
    </row>
    <row r="19738" spans="1:29" x14ac:dyDescent="0.3">
      <c r="A19738">
        <v>27407</v>
      </c>
      <c r="B19738" s="15" t="s">
        <v>2042</v>
      </c>
      <c r="C19738" t="str">
        <f>_xlfn.XLOOKUP($B19738, STANDARDS!$A:$A, STANDARDS!$B:$B,,0,2)</f>
        <v>Zhongyicun Mbr, Yuhucun Fm</v>
      </c>
      <c r="D19738" t="s">
        <v>1064</v>
      </c>
      <c r="E19738" t="s">
        <v>2272</v>
      </c>
      <c r="J19738" cm="1">
        <f t="array" ref="J19738:L19738">_xlfn.XLOOKUP($C19738, AGE!$A:$A,AGE!$B:$D,,0,2)</f>
        <v>535</v>
      </c>
      <c r="K19738">
        <v>7.6</v>
      </c>
      <c r="L19738" t="str">
        <v>GSA 2018</v>
      </c>
      <c r="M19738" t="s">
        <v>2456</v>
      </c>
      <c r="O19738" s="37">
        <v>3.2217787655534715E-2</v>
      </c>
      <c r="P19738" t="s">
        <v>2342</v>
      </c>
      <c r="Q19738">
        <v>-6.4130000000000003</v>
      </c>
      <c r="R19738">
        <v>0.1</v>
      </c>
      <c r="S19738">
        <v>-29.657</v>
      </c>
      <c r="T19738">
        <v>0.1</v>
      </c>
      <c r="U19738" t="s">
        <v>2307</v>
      </c>
      <c r="V19738">
        <v>1</v>
      </c>
      <c r="W19738" t="s">
        <v>2566</v>
      </c>
      <c r="AB19738" t="s">
        <v>248</v>
      </c>
      <c r="AC19738" t="s">
        <v>2649</v>
      </c>
    </row>
    <row r="19739" spans="1:29" x14ac:dyDescent="0.3">
      <c r="A19739">
        <v>27408</v>
      </c>
      <c r="B19739" s="15" t="s">
        <v>2042</v>
      </c>
      <c r="C19739" t="str">
        <f>_xlfn.XLOOKUP($B19739, STANDARDS!$A:$A, STANDARDS!$B:$B,,0,2)</f>
        <v>Zhongyicun Mbr, Yuhucun Fm</v>
      </c>
      <c r="D19739" t="s">
        <v>1064</v>
      </c>
      <c r="E19739" t="s">
        <v>2272</v>
      </c>
      <c r="J19739" cm="1">
        <f t="array" ref="J19739:L19739">_xlfn.XLOOKUP($C19739, AGE!$A:$A,AGE!$B:$D,,0,2)</f>
        <v>535</v>
      </c>
      <c r="K19739">
        <v>7.6</v>
      </c>
      <c r="L19739" t="str">
        <v>GSA 2018</v>
      </c>
      <c r="M19739" t="s">
        <v>2456</v>
      </c>
      <c r="O19739" s="37">
        <v>4.0314694389616393E-2</v>
      </c>
      <c r="P19739" t="s">
        <v>2342</v>
      </c>
      <c r="Q19739">
        <v>-2.1</v>
      </c>
      <c r="R19739">
        <v>0.1</v>
      </c>
      <c r="S19739">
        <v>-28.446000000000002</v>
      </c>
      <c r="T19739">
        <v>0.1</v>
      </c>
      <c r="U19739" t="s">
        <v>2307</v>
      </c>
      <c r="V19739">
        <v>1</v>
      </c>
      <c r="W19739" t="s">
        <v>2566</v>
      </c>
      <c r="AB19739" t="s">
        <v>248</v>
      </c>
      <c r="AC19739" t="s">
        <v>2649</v>
      </c>
    </row>
    <row r="19740" spans="1:29" x14ac:dyDescent="0.3">
      <c r="A19740">
        <v>27409</v>
      </c>
      <c r="B19740" s="15" t="s">
        <v>2042</v>
      </c>
      <c r="C19740" t="str">
        <f>_xlfn.XLOOKUP($B19740, STANDARDS!$A:$A, STANDARDS!$B:$B,,0,2)</f>
        <v>Zhongyicun Mbr, Yuhucun Fm</v>
      </c>
      <c r="D19740" t="s">
        <v>1064</v>
      </c>
      <c r="E19740" t="s">
        <v>2272</v>
      </c>
      <c r="J19740" cm="1">
        <f t="array" ref="J19740:L19740">_xlfn.XLOOKUP($C19740, AGE!$A:$A,AGE!$B:$D,,0,2)</f>
        <v>535</v>
      </c>
      <c r="K19740">
        <v>7.6</v>
      </c>
      <c r="L19740" t="str">
        <v>GSA 2018</v>
      </c>
      <c r="M19740" t="s">
        <v>2456</v>
      </c>
      <c r="O19740" s="37">
        <v>2.9414551607624965E-2</v>
      </c>
      <c r="P19740" t="s">
        <v>2342</v>
      </c>
      <c r="Q19740">
        <v>-2.3010000000000002</v>
      </c>
      <c r="R19740">
        <v>0.1</v>
      </c>
      <c r="S19740">
        <v>-28.77</v>
      </c>
      <c r="T19740">
        <v>0.1</v>
      </c>
      <c r="U19740" t="s">
        <v>2307</v>
      </c>
      <c r="V19740">
        <v>1</v>
      </c>
      <c r="W19740" t="s">
        <v>2566</v>
      </c>
      <c r="AB19740" t="s">
        <v>248</v>
      </c>
      <c r="AC19740" t="s">
        <v>2649</v>
      </c>
    </row>
    <row r="19741" spans="1:29" x14ac:dyDescent="0.3">
      <c r="A19741">
        <v>27410</v>
      </c>
      <c r="B19741" s="15" t="s">
        <v>2042</v>
      </c>
      <c r="C19741" t="str">
        <f>_xlfn.XLOOKUP($B19741, STANDARDS!$A:$A, STANDARDS!$B:$B,,0,2)</f>
        <v>Zhongyicun Mbr, Yuhucun Fm</v>
      </c>
      <c r="D19741" t="s">
        <v>1064</v>
      </c>
      <c r="E19741" t="s">
        <v>2272</v>
      </c>
      <c r="J19741" cm="1">
        <f t="array" ref="J19741:L19741">_xlfn.XLOOKUP($C19741, AGE!$A:$A,AGE!$B:$D,,0,2)</f>
        <v>535</v>
      </c>
      <c r="K19741">
        <v>7.6</v>
      </c>
      <c r="L19741" t="str">
        <v>GSA 2018</v>
      </c>
      <c r="M19741" t="s">
        <v>2456</v>
      </c>
      <c r="O19741" s="37">
        <v>2.7248954764225567E-2</v>
      </c>
      <c r="P19741" t="s">
        <v>2342</v>
      </c>
      <c r="Q19741">
        <v>-4.5739999999999998</v>
      </c>
      <c r="R19741">
        <v>0.1</v>
      </c>
      <c r="S19741">
        <v>-29.704000000000001</v>
      </c>
      <c r="T19741">
        <v>0.1</v>
      </c>
      <c r="U19741" t="s">
        <v>2307</v>
      </c>
      <c r="V19741">
        <v>1</v>
      </c>
      <c r="W19741" t="s">
        <v>2566</v>
      </c>
      <c r="AB19741" t="s">
        <v>248</v>
      </c>
      <c r="AC19741" t="s">
        <v>2649</v>
      </c>
    </row>
    <row r="19742" spans="1:29" x14ac:dyDescent="0.3">
      <c r="A19742">
        <v>27411</v>
      </c>
      <c r="B19742" s="15" t="s">
        <v>2042</v>
      </c>
      <c r="C19742" t="str">
        <f>_xlfn.XLOOKUP($B19742, STANDARDS!$A:$A, STANDARDS!$B:$B,,0,2)</f>
        <v>Zhongyicun Mbr, Yuhucun Fm</v>
      </c>
      <c r="D19742" t="s">
        <v>1064</v>
      </c>
      <c r="E19742" t="s">
        <v>2272</v>
      </c>
      <c r="J19742" cm="1">
        <f t="array" ref="J19742:L19742">_xlfn.XLOOKUP($C19742, AGE!$A:$A,AGE!$B:$D,,0,2)</f>
        <v>535</v>
      </c>
      <c r="K19742">
        <v>7.6</v>
      </c>
      <c r="L19742" t="str">
        <v>GSA 2018</v>
      </c>
      <c r="M19742" t="s">
        <v>2456</v>
      </c>
      <c r="O19742" s="37">
        <v>3.7307728669849924E-2</v>
      </c>
      <c r="P19742" t="s">
        <v>2342</v>
      </c>
      <c r="Q19742">
        <v>-6.0819999999999999</v>
      </c>
      <c r="R19742">
        <v>0.1</v>
      </c>
      <c r="S19742">
        <v>-32.552999999999997</v>
      </c>
      <c r="T19742">
        <v>0.1</v>
      </c>
      <c r="U19742" t="s">
        <v>2307</v>
      </c>
      <c r="V19742">
        <v>1</v>
      </c>
      <c r="W19742" t="s">
        <v>2566</v>
      </c>
      <c r="AB19742" t="s">
        <v>248</v>
      </c>
      <c r="AC19742" t="s">
        <v>2649</v>
      </c>
    </row>
    <row r="19743" spans="1:29" x14ac:dyDescent="0.3">
      <c r="A19743">
        <v>27412</v>
      </c>
      <c r="B19743" s="15" t="s">
        <v>2042</v>
      </c>
      <c r="C19743" t="str">
        <f>_xlfn.XLOOKUP($B19743, STANDARDS!$A:$A, STANDARDS!$B:$B,,0,2)</f>
        <v>Zhongyicun Mbr, Yuhucun Fm</v>
      </c>
      <c r="D19743" t="s">
        <v>1064</v>
      </c>
      <c r="E19743" t="s">
        <v>2272</v>
      </c>
      <c r="J19743" cm="1">
        <f t="array" ref="J19743:L19743">_xlfn.XLOOKUP($C19743, AGE!$A:$A,AGE!$B:$D,,0,2)</f>
        <v>535</v>
      </c>
      <c r="K19743">
        <v>7.6</v>
      </c>
      <c r="L19743" t="str">
        <v>GSA 2018</v>
      </c>
      <c r="M19743" t="s">
        <v>2456</v>
      </c>
      <c r="O19743" s="37">
        <v>1.6538688652121276E-2</v>
      </c>
      <c r="P19743" t="s">
        <v>2342</v>
      </c>
      <c r="Q19743">
        <v>-3.8290000000000002</v>
      </c>
      <c r="R19743">
        <v>0.1</v>
      </c>
      <c r="S19743">
        <v>-32.328000000000003</v>
      </c>
      <c r="T19743">
        <v>0.1</v>
      </c>
      <c r="U19743" t="s">
        <v>2307</v>
      </c>
      <c r="V19743">
        <v>1</v>
      </c>
      <c r="W19743" t="s">
        <v>2566</v>
      </c>
      <c r="AB19743" t="s">
        <v>248</v>
      </c>
      <c r="AC19743" t="s">
        <v>2649</v>
      </c>
    </row>
    <row r="19744" spans="1:29" x14ac:dyDescent="0.3">
      <c r="A19744">
        <v>27413</v>
      </c>
      <c r="B19744" s="15" t="s">
        <v>2042</v>
      </c>
      <c r="C19744" t="str">
        <f>_xlfn.XLOOKUP($B19744, STANDARDS!$A:$A, STANDARDS!$B:$B,,0,2)</f>
        <v>Zhongyicun Mbr, Yuhucun Fm</v>
      </c>
      <c r="D19744" t="s">
        <v>1064</v>
      </c>
      <c r="E19744" t="s">
        <v>2272</v>
      </c>
      <c r="J19744" cm="1">
        <f t="array" ref="J19744:L19744">_xlfn.XLOOKUP($C19744, AGE!$A:$A,AGE!$B:$D,,0,2)</f>
        <v>535</v>
      </c>
      <c r="K19744">
        <v>7.6</v>
      </c>
      <c r="L19744" t="str">
        <v>GSA 2018</v>
      </c>
      <c r="M19744" t="s">
        <v>2456</v>
      </c>
      <c r="O19744" s="37">
        <v>2.0253928893091123E-2</v>
      </c>
      <c r="P19744" t="s">
        <v>2342</v>
      </c>
      <c r="Q19744">
        <v>-3.7429999999999999</v>
      </c>
      <c r="R19744">
        <v>0.1</v>
      </c>
      <c r="S19744">
        <v>-32.951999999999998</v>
      </c>
      <c r="T19744">
        <v>0.1</v>
      </c>
      <c r="U19744" t="s">
        <v>2307</v>
      </c>
      <c r="V19744">
        <v>1</v>
      </c>
      <c r="W19744" t="s">
        <v>2566</v>
      </c>
      <c r="AB19744" t="s">
        <v>248</v>
      </c>
      <c r="AC19744" t="s">
        <v>2649</v>
      </c>
    </row>
    <row r="19745" spans="1:29" x14ac:dyDescent="0.3">
      <c r="A19745">
        <v>27414</v>
      </c>
      <c r="B19745" s="15" t="s">
        <v>2042</v>
      </c>
      <c r="C19745" t="str">
        <f>_xlfn.XLOOKUP($B19745, STANDARDS!$A:$A, STANDARDS!$B:$B,,0,2)</f>
        <v>Zhongyicun Mbr, Yuhucun Fm</v>
      </c>
      <c r="D19745" t="s">
        <v>1064</v>
      </c>
      <c r="E19745" t="s">
        <v>2272</v>
      </c>
      <c r="J19745" cm="1">
        <f t="array" ref="J19745:L19745">_xlfn.XLOOKUP($C19745, AGE!$A:$A,AGE!$B:$D,,0,2)</f>
        <v>535</v>
      </c>
      <c r="K19745">
        <v>7.6</v>
      </c>
      <c r="L19745" t="str">
        <v>GSA 2018</v>
      </c>
      <c r="M19745" t="s">
        <v>2456</v>
      </c>
      <c r="O19745" s="37">
        <v>2.7794427949493005E-2</v>
      </c>
      <c r="P19745" t="s">
        <v>2342</v>
      </c>
      <c r="Q19745">
        <v>-3.8380000000000001</v>
      </c>
      <c r="R19745">
        <v>0.1</v>
      </c>
      <c r="S19745">
        <v>-28.08</v>
      </c>
      <c r="T19745">
        <v>0.1</v>
      </c>
      <c r="U19745" t="s">
        <v>2307</v>
      </c>
      <c r="V19745">
        <v>1</v>
      </c>
      <c r="W19745" t="s">
        <v>2566</v>
      </c>
      <c r="AB19745" t="s">
        <v>248</v>
      </c>
      <c r="AC19745" t="s">
        <v>2649</v>
      </c>
    </row>
    <row r="19746" spans="1:29" x14ac:dyDescent="0.3">
      <c r="A19746">
        <v>27415</v>
      </c>
      <c r="B19746" s="15" t="s">
        <v>2042</v>
      </c>
      <c r="C19746" t="str">
        <f>_xlfn.XLOOKUP($B19746, STANDARDS!$A:$A, STANDARDS!$B:$B,,0,2)</f>
        <v>Zhongyicun Mbr, Yuhucun Fm</v>
      </c>
      <c r="D19746" t="s">
        <v>1064</v>
      </c>
      <c r="E19746" t="s">
        <v>2272</v>
      </c>
      <c r="J19746" cm="1">
        <f t="array" ref="J19746:L19746">_xlfn.XLOOKUP($C19746, AGE!$A:$A,AGE!$B:$D,,0,2)</f>
        <v>535</v>
      </c>
      <c r="K19746">
        <v>7.6</v>
      </c>
      <c r="L19746" t="str">
        <v>GSA 2018</v>
      </c>
      <c r="M19746" t="s">
        <v>2456</v>
      </c>
      <c r="O19746" s="37">
        <v>2.6362400802934893E-2</v>
      </c>
      <c r="P19746" t="s">
        <v>2342</v>
      </c>
      <c r="Q19746">
        <v>-3.996</v>
      </c>
      <c r="R19746">
        <v>0.1</v>
      </c>
      <c r="S19746">
        <v>-25.498000000000001</v>
      </c>
      <c r="T19746">
        <v>0.1</v>
      </c>
      <c r="U19746" t="s">
        <v>2307</v>
      </c>
      <c r="V19746">
        <v>1</v>
      </c>
      <c r="W19746" t="s">
        <v>2566</v>
      </c>
      <c r="AB19746" t="s">
        <v>248</v>
      </c>
      <c r="AC19746" t="s">
        <v>2649</v>
      </c>
    </row>
    <row r="19747" spans="1:29" x14ac:dyDescent="0.3">
      <c r="A19747">
        <v>27416</v>
      </c>
      <c r="B19747" s="15" t="s">
        <v>2042</v>
      </c>
      <c r="C19747" t="str">
        <f>_xlfn.XLOOKUP($B19747, STANDARDS!$A:$A, STANDARDS!$B:$B,,0,2)</f>
        <v>Zhongyicun Mbr, Yuhucun Fm</v>
      </c>
      <c r="D19747" t="s">
        <v>1064</v>
      </c>
      <c r="E19747" t="s">
        <v>2272</v>
      </c>
      <c r="J19747" cm="1">
        <f t="array" ref="J19747:L19747">_xlfn.XLOOKUP($C19747, AGE!$A:$A,AGE!$B:$D,,0,2)</f>
        <v>535</v>
      </c>
      <c r="K19747">
        <v>7.6</v>
      </c>
      <c r="L19747" t="str">
        <v>GSA 2018</v>
      </c>
      <c r="M19747" t="s">
        <v>2456</v>
      </c>
      <c r="O19747" s="37">
        <v>2.5618069635579322E-2</v>
      </c>
      <c r="P19747" t="s">
        <v>2342</v>
      </c>
      <c r="Q19747">
        <v>-2.6970000000000001</v>
      </c>
      <c r="R19747">
        <v>0.1</v>
      </c>
      <c r="S19747">
        <v>-29.021000000000001</v>
      </c>
      <c r="T19747">
        <v>0.1</v>
      </c>
      <c r="U19747" t="s">
        <v>2307</v>
      </c>
      <c r="V19747">
        <v>1</v>
      </c>
      <c r="W19747" t="s">
        <v>2566</v>
      </c>
      <c r="AB19747" t="s">
        <v>248</v>
      </c>
      <c r="AC19747" t="s">
        <v>2649</v>
      </c>
    </row>
    <row r="19748" spans="1:29" x14ac:dyDescent="0.3">
      <c r="A19748">
        <v>27417</v>
      </c>
      <c r="B19748" s="15" t="s">
        <v>2042</v>
      </c>
      <c r="C19748" t="str">
        <f>_xlfn.XLOOKUP($B19748, STANDARDS!$A:$A, STANDARDS!$B:$B,,0,2)</f>
        <v>Zhongyicun Mbr, Yuhucun Fm</v>
      </c>
      <c r="D19748" t="s">
        <v>1064</v>
      </c>
      <c r="E19748" t="s">
        <v>2272</v>
      </c>
      <c r="J19748" cm="1">
        <f t="array" ref="J19748:L19748">_xlfn.XLOOKUP($C19748, AGE!$A:$A,AGE!$B:$D,,0,2)</f>
        <v>535</v>
      </c>
      <c r="K19748">
        <v>7.6</v>
      </c>
      <c r="L19748" t="str">
        <v>GSA 2018</v>
      </c>
      <c r="M19748" t="s">
        <v>2456</v>
      </c>
      <c r="O19748" s="37">
        <v>2.5319774962468979E-2</v>
      </c>
      <c r="P19748" t="s">
        <v>2342</v>
      </c>
      <c r="Q19748">
        <v>-2.9969999999999999</v>
      </c>
      <c r="R19748">
        <v>0.1</v>
      </c>
      <c r="S19748">
        <v>-30.148</v>
      </c>
      <c r="T19748">
        <v>0.1</v>
      </c>
      <c r="U19748" t="s">
        <v>2307</v>
      </c>
      <c r="V19748">
        <v>1</v>
      </c>
      <c r="W19748" t="s">
        <v>2566</v>
      </c>
      <c r="AB19748" t="s">
        <v>248</v>
      </c>
      <c r="AC19748" t="s">
        <v>2649</v>
      </c>
    </row>
    <row r="19749" spans="1:29" x14ac:dyDescent="0.3">
      <c r="A19749">
        <v>27418</v>
      </c>
      <c r="B19749" s="15" t="s">
        <v>2042</v>
      </c>
      <c r="C19749" t="str">
        <f>_xlfn.XLOOKUP($B19749, STANDARDS!$A:$A, STANDARDS!$B:$B,,0,2)</f>
        <v>Zhongyicun Mbr, Yuhucun Fm</v>
      </c>
      <c r="D19749" t="s">
        <v>1064</v>
      </c>
      <c r="E19749" t="s">
        <v>2272</v>
      </c>
      <c r="J19749" cm="1">
        <f t="array" ref="J19749:L19749">_xlfn.XLOOKUP($C19749, AGE!$A:$A,AGE!$B:$D,,0,2)</f>
        <v>535</v>
      </c>
      <c r="K19749">
        <v>7.6</v>
      </c>
      <c r="L19749" t="str">
        <v>GSA 2018</v>
      </c>
      <c r="M19749" t="s">
        <v>2456</v>
      </c>
      <c r="O19749" s="37">
        <v>1.384501437596517E-2</v>
      </c>
      <c r="P19749" t="s">
        <v>2342</v>
      </c>
      <c r="Q19749">
        <v>-3.2959999999999998</v>
      </c>
      <c r="R19749">
        <v>0.1</v>
      </c>
      <c r="S19749">
        <v>-29.462</v>
      </c>
      <c r="T19749">
        <v>0.1</v>
      </c>
      <c r="U19749" t="s">
        <v>2307</v>
      </c>
      <c r="V19749">
        <v>1</v>
      </c>
      <c r="W19749" t="s">
        <v>2566</v>
      </c>
      <c r="AB19749" t="s">
        <v>248</v>
      </c>
      <c r="AC19749" t="s">
        <v>2649</v>
      </c>
    </row>
    <row r="19750" spans="1:29" x14ac:dyDescent="0.3">
      <c r="A19750">
        <v>27419</v>
      </c>
      <c r="B19750" s="15" t="s">
        <v>2042</v>
      </c>
      <c r="C19750" t="str">
        <f>_xlfn.XLOOKUP($B19750, STANDARDS!$A:$A, STANDARDS!$B:$B,,0,2)</f>
        <v>Zhongyicun Mbr, Yuhucun Fm</v>
      </c>
      <c r="D19750" t="s">
        <v>1064</v>
      </c>
      <c r="E19750" t="s">
        <v>2272</v>
      </c>
      <c r="J19750" cm="1">
        <f t="array" ref="J19750:L19750">_xlfn.XLOOKUP($C19750, AGE!$A:$A,AGE!$B:$D,,0,2)</f>
        <v>535</v>
      </c>
      <c r="K19750">
        <v>7.6</v>
      </c>
      <c r="L19750" t="str">
        <v>GSA 2018</v>
      </c>
      <c r="M19750" t="s">
        <v>2456</v>
      </c>
      <c r="O19750" s="37">
        <v>2.5322920803851883E-2</v>
      </c>
      <c r="P19750" t="s">
        <v>2342</v>
      </c>
      <c r="Q19750">
        <v>-2.2189999999999999</v>
      </c>
      <c r="R19750">
        <v>0.1</v>
      </c>
      <c r="S19750">
        <v>-28.206</v>
      </c>
      <c r="T19750">
        <v>0.1</v>
      </c>
      <c r="U19750" t="s">
        <v>2307</v>
      </c>
      <c r="V19750">
        <v>1</v>
      </c>
      <c r="W19750" t="s">
        <v>2566</v>
      </c>
      <c r="AB19750" t="s">
        <v>248</v>
      </c>
      <c r="AC19750" t="s">
        <v>2649</v>
      </c>
    </row>
    <row r="19751" spans="1:29" x14ac:dyDescent="0.3">
      <c r="A19751">
        <v>27420</v>
      </c>
      <c r="B19751" s="15" t="s">
        <v>2042</v>
      </c>
      <c r="C19751" t="str">
        <f>_xlfn.XLOOKUP($B19751, STANDARDS!$A:$A, STANDARDS!$B:$B,,0,2)</f>
        <v>Zhongyicun Mbr, Yuhucun Fm</v>
      </c>
      <c r="D19751" t="s">
        <v>1064</v>
      </c>
      <c r="E19751" t="s">
        <v>2272</v>
      </c>
      <c r="J19751" cm="1">
        <f t="array" ref="J19751:L19751">_xlfn.XLOOKUP($C19751, AGE!$A:$A,AGE!$B:$D,,0,2)</f>
        <v>535</v>
      </c>
      <c r="K19751">
        <v>7.6</v>
      </c>
      <c r="L19751" t="str">
        <v>GSA 2018</v>
      </c>
      <c r="M19751" t="s">
        <v>2456</v>
      </c>
      <c r="O19751" s="37">
        <v>1.4257452864784609E-2</v>
      </c>
      <c r="P19751" t="s">
        <v>2342</v>
      </c>
      <c r="Q19751">
        <v>-2.427</v>
      </c>
      <c r="R19751">
        <v>0.1</v>
      </c>
      <c r="S19751">
        <v>-31.164999999999999</v>
      </c>
      <c r="T19751">
        <v>0.1</v>
      </c>
      <c r="U19751" t="s">
        <v>2307</v>
      </c>
      <c r="V19751">
        <v>1</v>
      </c>
      <c r="W19751" t="s">
        <v>2566</v>
      </c>
      <c r="AB19751" t="s">
        <v>248</v>
      </c>
      <c r="AC19751" t="s">
        <v>2649</v>
      </c>
    </row>
    <row r="19752" spans="1:29" x14ac:dyDescent="0.3">
      <c r="A19752">
        <v>27421</v>
      </c>
      <c r="B19752" s="15" t="s">
        <v>2042</v>
      </c>
      <c r="C19752" t="str">
        <f>_xlfn.XLOOKUP($B19752, STANDARDS!$A:$A, STANDARDS!$B:$B,,0,2)</f>
        <v>Zhongyicun Mbr, Yuhucun Fm</v>
      </c>
      <c r="D19752" t="s">
        <v>1064</v>
      </c>
      <c r="E19752" t="s">
        <v>2272</v>
      </c>
      <c r="J19752" cm="1">
        <f t="array" ref="J19752:L19752">_xlfn.XLOOKUP($C19752, AGE!$A:$A,AGE!$B:$D,,0,2)</f>
        <v>535</v>
      </c>
      <c r="K19752">
        <v>7.6</v>
      </c>
      <c r="L19752" t="str">
        <v>GSA 2018</v>
      </c>
      <c r="M19752" t="s">
        <v>2456</v>
      </c>
      <c r="O19752" s="37">
        <v>5.1840655184825273E-2</v>
      </c>
      <c r="P19752" t="s">
        <v>2342</v>
      </c>
      <c r="Q19752">
        <v>-2.351</v>
      </c>
      <c r="R19752">
        <v>0.1</v>
      </c>
      <c r="S19752">
        <v>-31.526</v>
      </c>
      <c r="T19752">
        <v>0.1</v>
      </c>
      <c r="U19752" t="s">
        <v>2307</v>
      </c>
      <c r="V19752">
        <v>1</v>
      </c>
      <c r="W19752" t="s">
        <v>2566</v>
      </c>
      <c r="AB19752" t="s">
        <v>248</v>
      </c>
      <c r="AC19752" t="s">
        <v>2649</v>
      </c>
    </row>
    <row r="19753" spans="1:29" x14ac:dyDescent="0.3">
      <c r="A19753">
        <v>27422</v>
      </c>
      <c r="B19753" s="15" t="s">
        <v>2042</v>
      </c>
      <c r="C19753" t="str">
        <f>_xlfn.XLOOKUP($B19753, STANDARDS!$A:$A, STANDARDS!$B:$B,,0,2)</f>
        <v>Zhongyicun Mbr, Yuhucun Fm</v>
      </c>
      <c r="D19753" t="s">
        <v>1064</v>
      </c>
      <c r="E19753" t="s">
        <v>2272</v>
      </c>
      <c r="J19753" cm="1">
        <f t="array" ref="J19753:L19753">_xlfn.XLOOKUP($C19753, AGE!$A:$A,AGE!$B:$D,,0,2)</f>
        <v>535</v>
      </c>
      <c r="K19753">
        <v>7.6</v>
      </c>
      <c r="L19753" t="str">
        <v>GSA 2018</v>
      </c>
      <c r="M19753" t="s">
        <v>2456</v>
      </c>
      <c r="O19753" s="37">
        <v>2.7368771398720803E-2</v>
      </c>
      <c r="P19753" t="s">
        <v>2342</v>
      </c>
      <c r="Q19753">
        <v>-1.8360000000000001</v>
      </c>
      <c r="R19753">
        <v>0.1</v>
      </c>
      <c r="S19753">
        <v>-30.056999999999999</v>
      </c>
      <c r="T19753">
        <v>0.1</v>
      </c>
      <c r="U19753" t="s">
        <v>2307</v>
      </c>
      <c r="V19753">
        <v>1</v>
      </c>
      <c r="W19753" t="s">
        <v>2566</v>
      </c>
      <c r="AB19753" t="s">
        <v>248</v>
      </c>
      <c r="AC19753" t="s">
        <v>2649</v>
      </c>
    </row>
    <row r="19754" spans="1:29" x14ac:dyDescent="0.3">
      <c r="A19754">
        <v>27423</v>
      </c>
      <c r="B19754" s="15" t="s">
        <v>2042</v>
      </c>
      <c r="C19754" t="str">
        <f>_xlfn.XLOOKUP($B19754, STANDARDS!$A:$A, STANDARDS!$B:$B,,0,2)</f>
        <v>Zhongyicun Mbr, Yuhucun Fm</v>
      </c>
      <c r="D19754" t="s">
        <v>1064</v>
      </c>
      <c r="E19754" t="s">
        <v>2272</v>
      </c>
      <c r="J19754" cm="1">
        <f t="array" ref="J19754:L19754">_xlfn.XLOOKUP($C19754, AGE!$A:$A,AGE!$B:$D,,0,2)</f>
        <v>535</v>
      </c>
      <c r="K19754">
        <v>7.6</v>
      </c>
      <c r="L19754" t="str">
        <v>GSA 2018</v>
      </c>
      <c r="M19754" t="s">
        <v>2456</v>
      </c>
      <c r="O19754" s="37">
        <v>2.4194579204545454E-2</v>
      </c>
      <c r="P19754" t="s">
        <v>2342</v>
      </c>
      <c r="Q19754">
        <v>-1.863</v>
      </c>
      <c r="R19754">
        <v>0.1</v>
      </c>
      <c r="S19754">
        <v>-30.789000000000001</v>
      </c>
      <c r="T19754">
        <v>0.1</v>
      </c>
      <c r="U19754" t="s">
        <v>2307</v>
      </c>
      <c r="V19754">
        <v>1</v>
      </c>
      <c r="W19754" t="s">
        <v>2566</v>
      </c>
      <c r="AB19754" t="s">
        <v>248</v>
      </c>
      <c r="AC19754" t="s">
        <v>2649</v>
      </c>
    </row>
    <row r="19755" spans="1:29" x14ac:dyDescent="0.3">
      <c r="A19755">
        <v>27424</v>
      </c>
      <c r="B19755" s="15" t="s">
        <v>2044</v>
      </c>
      <c r="C19755" t="str">
        <f>_xlfn.XLOOKUP($B19755, STANDARDS!$A:$A, STANDARDS!$B:$B,,0,2)</f>
        <v>Xiaowaitoushan Mbr, Yuhucun Fm</v>
      </c>
      <c r="D19755" t="s">
        <v>1064</v>
      </c>
      <c r="E19755" t="s">
        <v>2272</v>
      </c>
      <c r="J19755" cm="1">
        <f t="array" ref="J19755:L19755">_xlfn.XLOOKUP($C19755, AGE!$A:$A,AGE!$B:$D,,0,2)</f>
        <v>535</v>
      </c>
      <c r="K19755">
        <v>7.6</v>
      </c>
      <c r="L19755" t="str">
        <v>GSA 2018</v>
      </c>
      <c r="M19755" t="s">
        <v>2455</v>
      </c>
      <c r="O19755" s="37">
        <v>1.4593169023040184E-2</v>
      </c>
      <c r="P19755" t="s">
        <v>2342</v>
      </c>
      <c r="Q19755">
        <v>-2.4359999999999999</v>
      </c>
      <c r="R19755">
        <v>0.1</v>
      </c>
      <c r="S19755">
        <v>-28.417999999999999</v>
      </c>
      <c r="T19755">
        <v>0.1</v>
      </c>
      <c r="U19755" t="s">
        <v>2307</v>
      </c>
      <c r="V19755">
        <v>1</v>
      </c>
      <c r="W19755" t="s">
        <v>2566</v>
      </c>
      <c r="AB19755" t="s">
        <v>248</v>
      </c>
      <c r="AC19755" t="s">
        <v>2649</v>
      </c>
    </row>
    <row r="19756" spans="1:29" x14ac:dyDescent="0.3">
      <c r="A19756">
        <v>27425</v>
      </c>
      <c r="B19756" s="15" t="s">
        <v>2044</v>
      </c>
      <c r="C19756" t="str">
        <f>_xlfn.XLOOKUP($B19756, STANDARDS!$A:$A, STANDARDS!$B:$B,,0,2)</f>
        <v>Xiaowaitoushan Mbr, Yuhucun Fm</v>
      </c>
      <c r="D19756" t="s">
        <v>1064</v>
      </c>
      <c r="E19756" t="s">
        <v>2272</v>
      </c>
      <c r="J19756" cm="1">
        <f t="array" ref="J19756:L19756">_xlfn.XLOOKUP($C19756, AGE!$A:$A,AGE!$B:$D,,0,2)</f>
        <v>535</v>
      </c>
      <c r="K19756">
        <v>7.6</v>
      </c>
      <c r="L19756" t="str">
        <v>GSA 2018</v>
      </c>
      <c r="M19756" t="s">
        <v>2455</v>
      </c>
      <c r="O19756" s="37">
        <v>1.9539942116341334E-2</v>
      </c>
      <c r="P19756" t="s">
        <v>2342</v>
      </c>
      <c r="Q19756">
        <v>-2.552</v>
      </c>
      <c r="R19756">
        <v>0.1</v>
      </c>
      <c r="S19756">
        <v>-29.126000000000001</v>
      </c>
      <c r="T19756">
        <v>0.1</v>
      </c>
      <c r="U19756" t="s">
        <v>2307</v>
      </c>
      <c r="V19756">
        <v>1</v>
      </c>
      <c r="W19756" t="s">
        <v>2566</v>
      </c>
      <c r="AB19756" t="s">
        <v>248</v>
      </c>
      <c r="AC19756" t="s">
        <v>2649</v>
      </c>
    </row>
    <row r="19757" spans="1:29" x14ac:dyDescent="0.3">
      <c r="A19757">
        <v>27426</v>
      </c>
      <c r="B19757" s="15" t="s">
        <v>2044</v>
      </c>
      <c r="C19757" t="str">
        <f>_xlfn.XLOOKUP($B19757, STANDARDS!$A:$A, STANDARDS!$B:$B,,0,2)</f>
        <v>Xiaowaitoushan Mbr, Yuhucun Fm</v>
      </c>
      <c r="D19757" t="s">
        <v>1064</v>
      </c>
      <c r="E19757" t="s">
        <v>2272</v>
      </c>
      <c r="J19757" cm="1">
        <f t="array" ref="J19757:L19757">_xlfn.XLOOKUP($C19757, AGE!$A:$A,AGE!$B:$D,,0,2)</f>
        <v>535</v>
      </c>
      <c r="K19757">
        <v>7.6</v>
      </c>
      <c r="L19757" t="str">
        <v>GSA 2018</v>
      </c>
      <c r="M19757" t="s">
        <v>2455</v>
      </c>
      <c r="O19757" s="37">
        <v>1.7089073398478153E-2</v>
      </c>
      <c r="P19757" t="s">
        <v>2342</v>
      </c>
      <c r="Q19757">
        <v>-2.6339999999999999</v>
      </c>
      <c r="R19757">
        <v>0.1</v>
      </c>
      <c r="S19757">
        <v>-29.722999999999999</v>
      </c>
      <c r="T19757">
        <v>0.1</v>
      </c>
      <c r="U19757" t="s">
        <v>2307</v>
      </c>
      <c r="V19757">
        <v>1</v>
      </c>
      <c r="W19757" t="s">
        <v>2566</v>
      </c>
      <c r="AB19757" t="s">
        <v>248</v>
      </c>
      <c r="AC19757" t="s">
        <v>2649</v>
      </c>
    </row>
    <row r="19758" spans="1:29" x14ac:dyDescent="0.3">
      <c r="A19758">
        <v>27427</v>
      </c>
      <c r="B19758" s="15" t="s">
        <v>2044</v>
      </c>
      <c r="C19758" t="str">
        <f>_xlfn.XLOOKUP($B19758, STANDARDS!$A:$A, STANDARDS!$B:$B,,0,2)</f>
        <v>Xiaowaitoushan Mbr, Yuhucun Fm</v>
      </c>
      <c r="D19758" t="s">
        <v>1064</v>
      </c>
      <c r="E19758" t="s">
        <v>2272</v>
      </c>
      <c r="J19758" cm="1">
        <f t="array" ref="J19758:L19758">_xlfn.XLOOKUP($C19758, AGE!$A:$A,AGE!$B:$D,,0,2)</f>
        <v>535</v>
      </c>
      <c r="K19758">
        <v>7.6</v>
      </c>
      <c r="L19758" t="str">
        <v>GSA 2018</v>
      </c>
      <c r="M19758" t="s">
        <v>2455</v>
      </c>
      <c r="O19758" s="37">
        <v>3.1108775214483551E-2</v>
      </c>
      <c r="P19758" t="s">
        <v>2342</v>
      </c>
      <c r="Q19758">
        <v>-2.6429999999999998</v>
      </c>
      <c r="R19758">
        <v>0.1</v>
      </c>
      <c r="S19758">
        <v>-30.120999999999999</v>
      </c>
      <c r="T19758">
        <v>0.1</v>
      </c>
      <c r="U19758" t="s">
        <v>2307</v>
      </c>
      <c r="V19758">
        <v>1</v>
      </c>
      <c r="W19758" t="s">
        <v>2566</v>
      </c>
      <c r="AB19758" t="s">
        <v>248</v>
      </c>
      <c r="AC19758" t="s">
        <v>2649</v>
      </c>
    </row>
    <row r="19759" spans="1:29" x14ac:dyDescent="0.3">
      <c r="A19759">
        <v>27428</v>
      </c>
      <c r="B19759" s="15" t="s">
        <v>2044</v>
      </c>
      <c r="C19759" t="str">
        <f>_xlfn.XLOOKUP($B19759, STANDARDS!$A:$A, STANDARDS!$B:$B,,0,2)</f>
        <v>Xiaowaitoushan Mbr, Yuhucun Fm</v>
      </c>
      <c r="D19759" t="s">
        <v>1064</v>
      </c>
      <c r="E19759" t="s">
        <v>2272</v>
      </c>
      <c r="J19759" cm="1">
        <f t="array" ref="J19759:L19759">_xlfn.XLOOKUP($C19759, AGE!$A:$A,AGE!$B:$D,,0,2)</f>
        <v>535</v>
      </c>
      <c r="K19759">
        <v>7.6</v>
      </c>
      <c r="L19759" t="str">
        <v>GSA 2018</v>
      </c>
      <c r="M19759" t="s">
        <v>2455</v>
      </c>
      <c r="O19759" s="37">
        <v>1.9816118834491869E-2</v>
      </c>
      <c r="P19759" t="s">
        <v>2342</v>
      </c>
      <c r="Q19759">
        <v>-2.7509999999999999</v>
      </c>
      <c r="R19759">
        <v>0.1</v>
      </c>
      <c r="S19759">
        <v>-29.515000000000001</v>
      </c>
      <c r="T19759">
        <v>0.1</v>
      </c>
      <c r="U19759" t="s">
        <v>2307</v>
      </c>
      <c r="V19759">
        <v>1</v>
      </c>
      <c r="W19759" t="s">
        <v>2566</v>
      </c>
      <c r="AB19759" t="s">
        <v>248</v>
      </c>
      <c r="AC19759" t="s">
        <v>2649</v>
      </c>
    </row>
    <row r="19760" spans="1:29" x14ac:dyDescent="0.3">
      <c r="A19760">
        <v>27429</v>
      </c>
      <c r="B19760" s="15" t="s">
        <v>2044</v>
      </c>
      <c r="C19760" t="str">
        <f>_xlfn.XLOOKUP($B19760, STANDARDS!$A:$A, STANDARDS!$B:$B,,0,2)</f>
        <v>Xiaowaitoushan Mbr, Yuhucun Fm</v>
      </c>
      <c r="D19760" t="s">
        <v>1064</v>
      </c>
      <c r="E19760" t="s">
        <v>2272</v>
      </c>
      <c r="J19760" cm="1">
        <f t="array" ref="J19760:L19760">_xlfn.XLOOKUP($C19760, AGE!$A:$A,AGE!$B:$D,,0,2)</f>
        <v>535</v>
      </c>
      <c r="K19760">
        <v>7.6</v>
      </c>
      <c r="L19760" t="str">
        <v>GSA 2018</v>
      </c>
      <c r="M19760" t="s">
        <v>2455</v>
      </c>
      <c r="O19760" s="37">
        <v>5.4169866906789974E-2</v>
      </c>
      <c r="P19760" t="s">
        <v>2342</v>
      </c>
      <c r="Q19760">
        <v>-1.7849999999999999</v>
      </c>
      <c r="R19760">
        <v>0.1</v>
      </c>
      <c r="S19760">
        <v>-30.535</v>
      </c>
      <c r="T19760">
        <v>0.1</v>
      </c>
      <c r="U19760" t="s">
        <v>2307</v>
      </c>
      <c r="V19760">
        <v>1</v>
      </c>
      <c r="W19760" t="s">
        <v>2566</v>
      </c>
      <c r="AB19760" t="s">
        <v>248</v>
      </c>
      <c r="AC19760" t="s">
        <v>2649</v>
      </c>
    </row>
    <row r="19761" spans="1:29" x14ac:dyDescent="0.3">
      <c r="A19761">
        <v>27430</v>
      </c>
      <c r="B19761" s="15" t="s">
        <v>2044</v>
      </c>
      <c r="C19761" t="str">
        <f>_xlfn.XLOOKUP($B19761, STANDARDS!$A:$A, STANDARDS!$B:$B,,0,2)</f>
        <v>Xiaowaitoushan Mbr, Yuhucun Fm</v>
      </c>
      <c r="D19761" t="s">
        <v>1064</v>
      </c>
      <c r="E19761" t="s">
        <v>2272</v>
      </c>
      <c r="J19761" cm="1">
        <f t="array" ref="J19761:L19761">_xlfn.XLOOKUP($C19761, AGE!$A:$A,AGE!$B:$D,,0,2)</f>
        <v>535</v>
      </c>
      <c r="K19761">
        <v>7.6</v>
      </c>
      <c r="L19761" t="str">
        <v>GSA 2018</v>
      </c>
      <c r="M19761" t="s">
        <v>2455</v>
      </c>
      <c r="O19761" s="37">
        <v>2.4074270047131505E-2</v>
      </c>
      <c r="P19761" t="s">
        <v>2342</v>
      </c>
      <c r="Q19761">
        <v>-2.6659999999999999</v>
      </c>
      <c r="R19761">
        <v>0.1</v>
      </c>
      <c r="S19761">
        <v>-28.332000000000001</v>
      </c>
      <c r="T19761">
        <v>0.1</v>
      </c>
      <c r="U19761" t="s">
        <v>2307</v>
      </c>
      <c r="V19761">
        <v>1</v>
      </c>
      <c r="W19761" t="s">
        <v>2566</v>
      </c>
      <c r="AB19761" t="s">
        <v>248</v>
      </c>
      <c r="AC19761" t="s">
        <v>2649</v>
      </c>
    </row>
    <row r="19762" spans="1:29" x14ac:dyDescent="0.3">
      <c r="A19762">
        <v>27431</v>
      </c>
      <c r="B19762" s="15" t="s">
        <v>2046</v>
      </c>
      <c r="C19762" t="str">
        <f>_xlfn.XLOOKUP($B19762, STANDARDS!$A:$A, STANDARDS!$B:$B,,0,2)</f>
        <v>Baiyanshao Mbr, Yuhucun Fm</v>
      </c>
      <c r="D19762" t="s">
        <v>1064</v>
      </c>
      <c r="E19762" t="s">
        <v>2272</v>
      </c>
      <c r="J19762" cm="1">
        <f t="array" ref="J19762:L19762">_xlfn.XLOOKUP($C19762, AGE!$A:$A,AGE!$B:$D,,0,2)</f>
        <v>565</v>
      </c>
      <c r="K19762">
        <v>25</v>
      </c>
      <c r="L19762" t="str">
        <v>Liu et al. 2020, GSA 2018</v>
      </c>
      <c r="M19762" t="s">
        <v>2455</v>
      </c>
      <c r="O19762" s="37">
        <v>2.3274066929199016E-2</v>
      </c>
      <c r="P19762" t="s">
        <v>2342</v>
      </c>
      <c r="Q19762">
        <v>-2.298</v>
      </c>
      <c r="R19762">
        <v>0.1</v>
      </c>
      <c r="S19762">
        <v>-28.89</v>
      </c>
      <c r="T19762">
        <v>0.1</v>
      </c>
      <c r="U19762" t="s">
        <v>2307</v>
      </c>
      <c r="V19762">
        <v>1</v>
      </c>
      <c r="W19762" t="s">
        <v>2566</v>
      </c>
      <c r="AB19762" t="s">
        <v>248</v>
      </c>
      <c r="AC19762" t="s">
        <v>2649</v>
      </c>
    </row>
    <row r="19763" spans="1:29" x14ac:dyDescent="0.3">
      <c r="A19763">
        <v>27432</v>
      </c>
      <c r="B19763" s="15" t="s">
        <v>2046</v>
      </c>
      <c r="C19763" t="str">
        <f>_xlfn.XLOOKUP($B19763, STANDARDS!$A:$A, STANDARDS!$B:$B,,0,2)</f>
        <v>Baiyanshao Mbr, Yuhucun Fm</v>
      </c>
      <c r="D19763" t="s">
        <v>1064</v>
      </c>
      <c r="E19763" t="s">
        <v>2272</v>
      </c>
      <c r="J19763" cm="1">
        <f t="array" ref="J19763:L19763">_xlfn.XLOOKUP($C19763, AGE!$A:$A,AGE!$B:$D,,0,2)</f>
        <v>565</v>
      </c>
      <c r="K19763">
        <v>25</v>
      </c>
      <c r="L19763" t="str">
        <v>Liu et al. 2020, GSA 2018</v>
      </c>
      <c r="M19763" t="s">
        <v>2455</v>
      </c>
      <c r="O19763" s="37">
        <v>2.3652718766043013E-2</v>
      </c>
      <c r="P19763" t="s">
        <v>2342</v>
      </c>
      <c r="Q19763">
        <v>-2.0840000000000001</v>
      </c>
      <c r="R19763">
        <v>0.1</v>
      </c>
      <c r="S19763">
        <v>-29.202999999999999</v>
      </c>
      <c r="T19763">
        <v>0.1</v>
      </c>
      <c r="U19763" t="s">
        <v>2307</v>
      </c>
      <c r="V19763">
        <v>1</v>
      </c>
      <c r="W19763" t="s">
        <v>2566</v>
      </c>
      <c r="AB19763" t="s">
        <v>248</v>
      </c>
      <c r="AC19763" t="s">
        <v>2649</v>
      </c>
    </row>
    <row r="19764" spans="1:29" x14ac:dyDescent="0.3">
      <c r="A19764">
        <v>27433</v>
      </c>
      <c r="B19764" s="15" t="s">
        <v>2046</v>
      </c>
      <c r="C19764" t="str">
        <f>_xlfn.XLOOKUP($B19764, STANDARDS!$A:$A, STANDARDS!$B:$B,,0,2)</f>
        <v>Baiyanshao Mbr, Yuhucun Fm</v>
      </c>
      <c r="D19764" t="s">
        <v>1064</v>
      </c>
      <c r="E19764" t="s">
        <v>2272</v>
      </c>
      <c r="J19764" cm="1">
        <f t="array" ref="J19764:L19764">_xlfn.XLOOKUP($C19764, AGE!$A:$A,AGE!$B:$D,,0,2)</f>
        <v>565</v>
      </c>
      <c r="K19764">
        <v>25</v>
      </c>
      <c r="L19764" t="str">
        <v>Liu et al. 2020, GSA 2018</v>
      </c>
      <c r="M19764" t="s">
        <v>2455</v>
      </c>
      <c r="O19764" s="37">
        <v>4.36483015166323E-2</v>
      </c>
      <c r="P19764" t="s">
        <v>2342</v>
      </c>
      <c r="Q19764">
        <v>-2.0840000000000001</v>
      </c>
      <c r="R19764">
        <v>0.1</v>
      </c>
      <c r="S19764">
        <v>-30.058</v>
      </c>
      <c r="T19764">
        <v>0.1</v>
      </c>
      <c r="U19764" t="s">
        <v>2307</v>
      </c>
      <c r="V19764">
        <v>1</v>
      </c>
      <c r="W19764" t="s">
        <v>2566</v>
      </c>
      <c r="AB19764" t="s">
        <v>248</v>
      </c>
      <c r="AC19764" t="s">
        <v>2649</v>
      </c>
    </row>
    <row r="19765" spans="1:29" x14ac:dyDescent="0.3">
      <c r="A19765">
        <v>27434</v>
      </c>
      <c r="B19765" s="15" t="s">
        <v>2046</v>
      </c>
      <c r="C19765" t="str">
        <f>_xlfn.XLOOKUP($B19765, STANDARDS!$A:$A, STANDARDS!$B:$B,,0,2)</f>
        <v>Baiyanshao Mbr, Yuhucun Fm</v>
      </c>
      <c r="D19765" t="s">
        <v>1064</v>
      </c>
      <c r="E19765" t="s">
        <v>2272</v>
      </c>
      <c r="J19765" cm="1">
        <f t="array" ref="J19765:L19765">_xlfn.XLOOKUP($C19765, AGE!$A:$A,AGE!$B:$D,,0,2)</f>
        <v>565</v>
      </c>
      <c r="K19765">
        <v>25</v>
      </c>
      <c r="L19765" t="str">
        <v>Liu et al. 2020, GSA 2018</v>
      </c>
      <c r="M19765" t="s">
        <v>2455</v>
      </c>
      <c r="O19765" s="37">
        <v>4.0857968290505184E-2</v>
      </c>
      <c r="P19765" t="s">
        <v>2342</v>
      </c>
      <c r="Q19765">
        <v>-1.94</v>
      </c>
      <c r="R19765">
        <v>0.1</v>
      </c>
      <c r="S19765">
        <v>-30.003</v>
      </c>
      <c r="T19765">
        <v>0.1</v>
      </c>
      <c r="U19765" t="s">
        <v>2307</v>
      </c>
      <c r="V19765">
        <v>1</v>
      </c>
      <c r="W19765" t="s">
        <v>2566</v>
      </c>
      <c r="AB19765" t="s">
        <v>248</v>
      </c>
      <c r="AC19765" t="s">
        <v>2649</v>
      </c>
    </row>
    <row r="19766" spans="1:29" x14ac:dyDescent="0.3">
      <c r="A19766">
        <v>27435</v>
      </c>
      <c r="B19766" s="15" t="s">
        <v>2046</v>
      </c>
      <c r="C19766" t="str">
        <f>_xlfn.XLOOKUP($B19766, STANDARDS!$A:$A, STANDARDS!$B:$B,,0,2)</f>
        <v>Baiyanshao Mbr, Yuhucun Fm</v>
      </c>
      <c r="D19766" t="s">
        <v>1064</v>
      </c>
      <c r="E19766" t="s">
        <v>2272</v>
      </c>
      <c r="J19766" cm="1">
        <f t="array" ref="J19766:L19766">_xlfn.XLOOKUP($C19766, AGE!$A:$A,AGE!$B:$D,,0,2)</f>
        <v>565</v>
      </c>
      <c r="K19766">
        <v>25</v>
      </c>
      <c r="L19766" t="str">
        <v>Liu et al. 2020, GSA 2018</v>
      </c>
      <c r="M19766" t="s">
        <v>2455</v>
      </c>
      <c r="O19766" s="37">
        <v>4.8885276474641644E-2</v>
      </c>
      <c r="P19766" t="s">
        <v>2342</v>
      </c>
      <c r="Q19766">
        <v>-1.837</v>
      </c>
      <c r="R19766">
        <v>0.1</v>
      </c>
      <c r="S19766">
        <v>-29.870999999999999</v>
      </c>
      <c r="T19766">
        <v>0.1</v>
      </c>
      <c r="U19766" t="s">
        <v>2307</v>
      </c>
      <c r="V19766">
        <v>1</v>
      </c>
      <c r="W19766" t="s">
        <v>2566</v>
      </c>
      <c r="AB19766" t="s">
        <v>248</v>
      </c>
      <c r="AC19766" t="s">
        <v>2649</v>
      </c>
    </row>
    <row r="19767" spans="1:29" x14ac:dyDescent="0.3">
      <c r="A19767">
        <v>27436</v>
      </c>
      <c r="B19767" s="15" t="s">
        <v>2046</v>
      </c>
      <c r="C19767" t="str">
        <f>_xlfn.XLOOKUP($B19767, STANDARDS!$A:$A, STANDARDS!$B:$B,,0,2)</f>
        <v>Baiyanshao Mbr, Yuhucun Fm</v>
      </c>
      <c r="D19767" t="s">
        <v>1064</v>
      </c>
      <c r="E19767" t="s">
        <v>2272</v>
      </c>
      <c r="J19767" cm="1">
        <f t="array" ref="J19767:L19767">_xlfn.XLOOKUP($C19767, AGE!$A:$A,AGE!$B:$D,,0,2)</f>
        <v>565</v>
      </c>
      <c r="K19767">
        <v>25</v>
      </c>
      <c r="L19767" t="str">
        <v>Liu et al. 2020, GSA 2018</v>
      </c>
      <c r="M19767" t="s">
        <v>2455</v>
      </c>
      <c r="O19767" s="37">
        <v>5.2565951516112555E-2</v>
      </c>
      <c r="P19767" t="s">
        <v>2342</v>
      </c>
      <c r="Q19767">
        <v>-1.8560000000000001</v>
      </c>
      <c r="R19767">
        <v>0.1</v>
      </c>
      <c r="S19767">
        <v>-30.117999999999999</v>
      </c>
      <c r="T19767">
        <v>0.1</v>
      </c>
      <c r="U19767" t="s">
        <v>2307</v>
      </c>
      <c r="V19767">
        <v>1</v>
      </c>
      <c r="W19767" t="s">
        <v>2566</v>
      </c>
      <c r="AB19767" t="s">
        <v>248</v>
      </c>
      <c r="AC19767" t="s">
        <v>2649</v>
      </c>
    </row>
    <row r="19768" spans="1:29" x14ac:dyDescent="0.3">
      <c r="A19768">
        <v>27437</v>
      </c>
      <c r="B19768" s="15" t="s">
        <v>2046</v>
      </c>
      <c r="C19768" t="str">
        <f>_xlfn.XLOOKUP($B19768, STANDARDS!$A:$A, STANDARDS!$B:$B,,0,2)</f>
        <v>Baiyanshao Mbr, Yuhucun Fm</v>
      </c>
      <c r="D19768" t="s">
        <v>1064</v>
      </c>
      <c r="E19768" t="s">
        <v>2272</v>
      </c>
      <c r="J19768" cm="1">
        <f t="array" ref="J19768:L19768">_xlfn.XLOOKUP($C19768, AGE!$A:$A,AGE!$B:$D,,0,2)</f>
        <v>565</v>
      </c>
      <c r="K19768">
        <v>25</v>
      </c>
      <c r="L19768" t="str">
        <v>Liu et al. 2020, GSA 2018</v>
      </c>
      <c r="M19768" t="s">
        <v>2455</v>
      </c>
      <c r="O19768" s="37">
        <v>1.8854755398450638E-2</v>
      </c>
      <c r="P19768" t="s">
        <v>2342</v>
      </c>
      <c r="Q19768">
        <v>-2.6850000000000001</v>
      </c>
      <c r="R19768">
        <v>0.1</v>
      </c>
      <c r="S19768">
        <v>-28.231000000000002</v>
      </c>
      <c r="T19768">
        <v>0.1</v>
      </c>
      <c r="U19768" t="s">
        <v>2307</v>
      </c>
      <c r="V19768">
        <v>1</v>
      </c>
      <c r="W19768" t="s">
        <v>2566</v>
      </c>
      <c r="AB19768" t="s">
        <v>248</v>
      </c>
      <c r="AC19768" t="s">
        <v>2649</v>
      </c>
    </row>
    <row r="19769" spans="1:29" x14ac:dyDescent="0.3">
      <c r="A19769">
        <v>27438</v>
      </c>
      <c r="B19769" s="15" t="s">
        <v>2046</v>
      </c>
      <c r="C19769" t="str">
        <f>_xlfn.XLOOKUP($B19769, STANDARDS!$A:$A, STANDARDS!$B:$B,,0,2)</f>
        <v>Baiyanshao Mbr, Yuhucun Fm</v>
      </c>
      <c r="D19769" t="s">
        <v>1064</v>
      </c>
      <c r="E19769" t="s">
        <v>2272</v>
      </c>
      <c r="J19769" cm="1">
        <f t="array" ref="J19769:L19769">_xlfn.XLOOKUP($C19769, AGE!$A:$A,AGE!$B:$D,,0,2)</f>
        <v>565</v>
      </c>
      <c r="K19769">
        <v>25</v>
      </c>
      <c r="L19769" t="str">
        <v>Liu et al. 2020, GSA 2018</v>
      </c>
      <c r="M19769" t="s">
        <v>2455</v>
      </c>
      <c r="O19769" s="37">
        <v>3.598610338257556E-2</v>
      </c>
      <c r="P19769" t="s">
        <v>2342</v>
      </c>
      <c r="Q19769">
        <v>-2.0529999999999999</v>
      </c>
      <c r="R19769">
        <v>0.1</v>
      </c>
      <c r="S19769">
        <v>-28.41</v>
      </c>
      <c r="T19769">
        <v>0.1</v>
      </c>
      <c r="U19769" t="s">
        <v>2307</v>
      </c>
      <c r="V19769">
        <v>1</v>
      </c>
      <c r="W19769" t="s">
        <v>2566</v>
      </c>
      <c r="AB19769" t="s">
        <v>248</v>
      </c>
      <c r="AC19769" t="s">
        <v>2649</v>
      </c>
    </row>
    <row r="19770" spans="1:29" x14ac:dyDescent="0.3">
      <c r="A19770">
        <v>27439</v>
      </c>
      <c r="B19770" s="15" t="s">
        <v>2046</v>
      </c>
      <c r="C19770" t="str">
        <f>_xlfn.XLOOKUP($B19770, STANDARDS!$A:$A, STANDARDS!$B:$B,,0,2)</f>
        <v>Baiyanshao Mbr, Yuhucun Fm</v>
      </c>
      <c r="D19770" t="s">
        <v>1064</v>
      </c>
      <c r="E19770" t="s">
        <v>2272</v>
      </c>
      <c r="J19770" cm="1">
        <f t="array" ref="J19770:L19770">_xlfn.XLOOKUP($C19770, AGE!$A:$A,AGE!$B:$D,,0,2)</f>
        <v>565</v>
      </c>
      <c r="K19770">
        <v>25</v>
      </c>
      <c r="L19770" t="str">
        <v>Liu et al. 2020, GSA 2018</v>
      </c>
      <c r="M19770" t="s">
        <v>2455</v>
      </c>
      <c r="O19770" s="37">
        <v>2.4806605447789513E-2</v>
      </c>
      <c r="P19770" t="s">
        <v>2342</v>
      </c>
      <c r="Q19770">
        <v>-1.595</v>
      </c>
      <c r="R19770">
        <v>0.1</v>
      </c>
      <c r="S19770">
        <v>-28.65</v>
      </c>
      <c r="T19770">
        <v>0.1</v>
      </c>
      <c r="U19770" t="s">
        <v>2307</v>
      </c>
      <c r="V19770">
        <v>1</v>
      </c>
      <c r="W19770" t="s">
        <v>2566</v>
      </c>
      <c r="AB19770" t="s">
        <v>248</v>
      </c>
      <c r="AC19770" t="s">
        <v>2649</v>
      </c>
    </row>
    <row r="19771" spans="1:29" x14ac:dyDescent="0.3">
      <c r="A19771">
        <v>27440</v>
      </c>
      <c r="B19771" s="15" t="s">
        <v>2046</v>
      </c>
      <c r="C19771" t="str">
        <f>_xlfn.XLOOKUP($B19771, STANDARDS!$A:$A, STANDARDS!$B:$B,,0,2)</f>
        <v>Baiyanshao Mbr, Yuhucun Fm</v>
      </c>
      <c r="D19771" t="s">
        <v>1064</v>
      </c>
      <c r="E19771" t="s">
        <v>2272</v>
      </c>
      <c r="J19771" cm="1">
        <f t="array" ref="J19771:L19771">_xlfn.XLOOKUP($C19771, AGE!$A:$A,AGE!$B:$D,,0,2)</f>
        <v>565</v>
      </c>
      <c r="K19771">
        <v>25</v>
      </c>
      <c r="L19771" t="str">
        <v>Liu et al. 2020, GSA 2018</v>
      </c>
      <c r="M19771" t="s">
        <v>2455</v>
      </c>
      <c r="O19771" s="37">
        <v>8.2782771734709215E-2</v>
      </c>
      <c r="P19771" t="s">
        <v>2342</v>
      </c>
      <c r="Q19771">
        <v>-1.1479999999999999</v>
      </c>
      <c r="R19771">
        <v>0.1</v>
      </c>
      <c r="S19771">
        <v>-27.922999999999998</v>
      </c>
      <c r="T19771">
        <v>0.1</v>
      </c>
      <c r="U19771" t="s">
        <v>2307</v>
      </c>
      <c r="V19771">
        <v>1</v>
      </c>
      <c r="W19771" t="s">
        <v>2566</v>
      </c>
      <c r="AB19771" t="s">
        <v>248</v>
      </c>
      <c r="AC19771" t="s">
        <v>2649</v>
      </c>
    </row>
    <row r="19772" spans="1:29" x14ac:dyDescent="0.3">
      <c r="A19772">
        <v>27441</v>
      </c>
      <c r="B19772" s="15" t="s">
        <v>2046</v>
      </c>
      <c r="C19772" t="str">
        <f>_xlfn.XLOOKUP($B19772, STANDARDS!$A:$A, STANDARDS!$B:$B,,0,2)</f>
        <v>Baiyanshao Mbr, Yuhucun Fm</v>
      </c>
      <c r="D19772" t="s">
        <v>1064</v>
      </c>
      <c r="E19772" t="s">
        <v>2272</v>
      </c>
      <c r="J19772" cm="1">
        <f t="array" ref="J19772:L19772">_xlfn.XLOOKUP($C19772, AGE!$A:$A,AGE!$B:$D,,0,2)</f>
        <v>565</v>
      </c>
      <c r="K19772">
        <v>25</v>
      </c>
      <c r="L19772" t="str">
        <v>Liu et al. 2020, GSA 2018</v>
      </c>
      <c r="M19772" t="s">
        <v>2455</v>
      </c>
      <c r="O19772" s="37">
        <v>4.7871611516483524E-2</v>
      </c>
      <c r="P19772" t="s">
        <v>2342</v>
      </c>
      <c r="Q19772">
        <v>-0.315</v>
      </c>
      <c r="R19772">
        <v>0.1</v>
      </c>
      <c r="S19772">
        <v>-29.850999999999999</v>
      </c>
      <c r="T19772">
        <v>0.1</v>
      </c>
      <c r="U19772" t="s">
        <v>2307</v>
      </c>
      <c r="V19772">
        <v>1</v>
      </c>
      <c r="W19772" t="s">
        <v>2566</v>
      </c>
      <c r="AB19772" t="s">
        <v>248</v>
      </c>
      <c r="AC19772" t="s">
        <v>2649</v>
      </c>
    </row>
    <row r="19773" spans="1:29" x14ac:dyDescent="0.3">
      <c r="A19773">
        <v>27442</v>
      </c>
      <c r="B19773" s="15" t="s">
        <v>2046</v>
      </c>
      <c r="C19773" t="str">
        <f>_xlfn.XLOOKUP($B19773, STANDARDS!$A:$A, STANDARDS!$B:$B,,0,2)</f>
        <v>Baiyanshao Mbr, Yuhucun Fm</v>
      </c>
      <c r="D19773" t="s">
        <v>1064</v>
      </c>
      <c r="E19773" t="s">
        <v>2272</v>
      </c>
      <c r="J19773" cm="1">
        <f t="array" ref="J19773:L19773">_xlfn.XLOOKUP($C19773, AGE!$A:$A,AGE!$B:$D,,0,2)</f>
        <v>565</v>
      </c>
      <c r="K19773">
        <v>25</v>
      </c>
      <c r="L19773" t="str">
        <v>Liu et al. 2020, GSA 2018</v>
      </c>
      <c r="M19773" t="s">
        <v>2455</v>
      </c>
      <c r="O19773" s="37">
        <v>5.5179334282295975E-2</v>
      </c>
      <c r="P19773" t="s">
        <v>2342</v>
      </c>
      <c r="Q19773">
        <v>-2.1259999999999999</v>
      </c>
      <c r="R19773">
        <v>0.1</v>
      </c>
      <c r="S19773">
        <v>-31.326000000000001</v>
      </c>
      <c r="T19773">
        <v>0.1</v>
      </c>
      <c r="U19773" t="s">
        <v>2307</v>
      </c>
      <c r="V19773">
        <v>1</v>
      </c>
      <c r="W19773" t="s">
        <v>2566</v>
      </c>
      <c r="AB19773" t="s">
        <v>248</v>
      </c>
      <c r="AC19773" t="s">
        <v>2649</v>
      </c>
    </row>
    <row r="19774" spans="1:29" x14ac:dyDescent="0.3">
      <c r="A19774">
        <v>27443</v>
      </c>
      <c r="B19774" s="15" t="s">
        <v>2046</v>
      </c>
      <c r="C19774" t="str">
        <f>_xlfn.XLOOKUP($B19774, STANDARDS!$A:$A, STANDARDS!$B:$B,,0,2)</f>
        <v>Baiyanshao Mbr, Yuhucun Fm</v>
      </c>
      <c r="D19774" t="s">
        <v>1064</v>
      </c>
      <c r="E19774" t="s">
        <v>2272</v>
      </c>
      <c r="J19774" cm="1">
        <f t="array" ref="J19774:L19774">_xlfn.XLOOKUP($C19774, AGE!$A:$A,AGE!$B:$D,,0,2)</f>
        <v>565</v>
      </c>
      <c r="K19774">
        <v>25</v>
      </c>
      <c r="L19774" t="str">
        <v>Liu et al. 2020, GSA 2018</v>
      </c>
      <c r="M19774" t="s">
        <v>2455</v>
      </c>
      <c r="O19774" s="37">
        <v>6.2408237256609947E-2</v>
      </c>
      <c r="P19774" t="s">
        <v>2342</v>
      </c>
      <c r="Q19774">
        <v>-2.1800000000000002</v>
      </c>
      <c r="R19774">
        <v>0.1</v>
      </c>
      <c r="S19774">
        <v>-31.018999999999998</v>
      </c>
      <c r="T19774">
        <v>0.1</v>
      </c>
      <c r="U19774" t="s">
        <v>2307</v>
      </c>
      <c r="V19774">
        <v>1</v>
      </c>
      <c r="W19774" t="s">
        <v>2566</v>
      </c>
      <c r="AB19774" t="s">
        <v>248</v>
      </c>
      <c r="AC19774" t="s">
        <v>2649</v>
      </c>
    </row>
    <row r="19775" spans="1:29" x14ac:dyDescent="0.3">
      <c r="A19775">
        <v>27444</v>
      </c>
      <c r="B19775" s="15" t="s">
        <v>2046</v>
      </c>
      <c r="C19775" t="str">
        <f>_xlfn.XLOOKUP($B19775, STANDARDS!$A:$A, STANDARDS!$B:$B,,0,2)</f>
        <v>Baiyanshao Mbr, Yuhucun Fm</v>
      </c>
      <c r="D19775" t="s">
        <v>1064</v>
      </c>
      <c r="E19775" t="s">
        <v>2272</v>
      </c>
      <c r="J19775" cm="1">
        <f t="array" ref="J19775:L19775">_xlfn.XLOOKUP($C19775, AGE!$A:$A,AGE!$B:$D,,0,2)</f>
        <v>565</v>
      </c>
      <c r="K19775">
        <v>25</v>
      </c>
      <c r="L19775" t="str">
        <v>Liu et al. 2020, GSA 2018</v>
      </c>
      <c r="M19775" t="s">
        <v>2455</v>
      </c>
      <c r="O19775" s="37">
        <v>6.6600650650836146E-2</v>
      </c>
      <c r="P19775" t="s">
        <v>2342</v>
      </c>
      <c r="Q19775">
        <v>-2.0369999999999999</v>
      </c>
      <c r="R19775">
        <v>0.1</v>
      </c>
      <c r="S19775">
        <v>-29.852</v>
      </c>
      <c r="T19775">
        <v>0.1</v>
      </c>
      <c r="U19775" t="s">
        <v>2307</v>
      </c>
      <c r="V19775">
        <v>1</v>
      </c>
      <c r="W19775" t="s">
        <v>2566</v>
      </c>
      <c r="AB19775" t="s">
        <v>248</v>
      </c>
      <c r="AC19775" t="s">
        <v>2649</v>
      </c>
    </row>
    <row r="19776" spans="1:29" x14ac:dyDescent="0.3">
      <c r="A19776">
        <v>27445</v>
      </c>
      <c r="B19776" s="15" t="s">
        <v>2046</v>
      </c>
      <c r="C19776" t="str">
        <f>_xlfn.XLOOKUP($B19776, STANDARDS!$A:$A, STANDARDS!$B:$B,,0,2)</f>
        <v>Baiyanshao Mbr, Yuhucun Fm</v>
      </c>
      <c r="D19776" t="s">
        <v>1064</v>
      </c>
      <c r="E19776" t="s">
        <v>2272</v>
      </c>
      <c r="J19776" cm="1">
        <f t="array" ref="J19776:L19776">_xlfn.XLOOKUP($C19776, AGE!$A:$A,AGE!$B:$D,,0,2)</f>
        <v>565</v>
      </c>
      <c r="K19776">
        <v>25</v>
      </c>
      <c r="L19776" t="str">
        <v>Liu et al. 2020, GSA 2018</v>
      </c>
      <c r="M19776" t="s">
        <v>2455</v>
      </c>
      <c r="O19776" s="37">
        <v>4.6935453101756203E-2</v>
      </c>
      <c r="P19776" t="s">
        <v>2342</v>
      </c>
      <c r="Q19776">
        <v>-1.91</v>
      </c>
      <c r="R19776">
        <v>0.1</v>
      </c>
      <c r="S19776">
        <v>-30.856999999999999</v>
      </c>
      <c r="T19776">
        <v>0.1</v>
      </c>
      <c r="U19776" t="s">
        <v>2307</v>
      </c>
      <c r="V19776">
        <v>1</v>
      </c>
      <c r="W19776" t="s">
        <v>2566</v>
      </c>
      <c r="AB19776" t="s">
        <v>248</v>
      </c>
      <c r="AC19776" t="s">
        <v>2649</v>
      </c>
    </row>
    <row r="19777" spans="1:29" x14ac:dyDescent="0.3">
      <c r="A19777">
        <v>27446</v>
      </c>
      <c r="B19777" s="15" t="s">
        <v>2046</v>
      </c>
      <c r="C19777" t="str">
        <f>_xlfn.XLOOKUP($B19777, STANDARDS!$A:$A, STANDARDS!$B:$B,,0,2)</f>
        <v>Baiyanshao Mbr, Yuhucun Fm</v>
      </c>
      <c r="D19777" t="s">
        <v>1064</v>
      </c>
      <c r="E19777" t="s">
        <v>2272</v>
      </c>
      <c r="J19777" cm="1">
        <f t="array" ref="J19777:L19777">_xlfn.XLOOKUP($C19777, AGE!$A:$A,AGE!$B:$D,,0,2)</f>
        <v>565</v>
      </c>
      <c r="K19777">
        <v>25</v>
      </c>
      <c r="L19777" t="str">
        <v>Liu et al. 2020, GSA 2018</v>
      </c>
      <c r="M19777" t="s">
        <v>2455</v>
      </c>
      <c r="O19777" s="37">
        <v>4.1190304324612917E-2</v>
      </c>
      <c r="P19777" t="s">
        <v>2342</v>
      </c>
      <c r="Q19777">
        <v>-2.2970000000000002</v>
      </c>
      <c r="R19777">
        <v>0.1</v>
      </c>
      <c r="S19777">
        <v>-28.603999999999999</v>
      </c>
      <c r="T19777">
        <v>0.1</v>
      </c>
      <c r="U19777" t="s">
        <v>2307</v>
      </c>
      <c r="V19777">
        <v>1</v>
      </c>
      <c r="W19777" t="s">
        <v>2566</v>
      </c>
      <c r="AB19777" t="s">
        <v>248</v>
      </c>
      <c r="AC19777" t="s">
        <v>2649</v>
      </c>
    </row>
    <row r="19778" spans="1:29" x14ac:dyDescent="0.3">
      <c r="A19778">
        <v>27447</v>
      </c>
      <c r="B19778" s="15" t="s">
        <v>2048</v>
      </c>
      <c r="C19778" t="str">
        <f>_xlfn.XLOOKUP($B19778, STANDARDS!$A:$A, STANDARDS!$B:$B,,0,2)</f>
        <v>Mbr B, Emigrant Springs Fm</v>
      </c>
      <c r="D19778" t="s">
        <v>1060</v>
      </c>
      <c r="E19778" t="s">
        <v>2273</v>
      </c>
      <c r="F19778" t="s">
        <v>2274</v>
      </c>
      <c r="G19778">
        <v>-114.96944999999999</v>
      </c>
      <c r="H19778">
        <v>1.0000000000000001E-5</v>
      </c>
      <c r="I19778" t="s">
        <v>592</v>
      </c>
      <c r="J19778" cm="1">
        <f t="array" ref="J19778:L19778">_xlfn.XLOOKUP($C19778, AGE!$A:$A,AGE!$B:$D,,0,2)</f>
        <v>491.2</v>
      </c>
      <c r="K19778">
        <v>7.4</v>
      </c>
      <c r="L19778" t="str">
        <v xml:space="preserve">GSA 2018 </v>
      </c>
      <c r="M19778" t="s">
        <v>2457</v>
      </c>
      <c r="O19778">
        <v>0.06</v>
      </c>
      <c r="P19778" t="s">
        <v>2342</v>
      </c>
      <c r="Q19778">
        <v>1.79</v>
      </c>
      <c r="R19778">
        <v>0.1</v>
      </c>
      <c r="S19778">
        <v>-26.64</v>
      </c>
      <c r="T19778">
        <v>0.1</v>
      </c>
      <c r="U19778" t="s">
        <v>2307</v>
      </c>
      <c r="V19778">
        <v>1</v>
      </c>
      <c r="W19778" t="s">
        <v>2567</v>
      </c>
    </row>
    <row r="19779" spans="1:29" x14ac:dyDescent="0.3">
      <c r="A19779">
        <v>27448</v>
      </c>
      <c r="B19779" s="15" t="s">
        <v>2048</v>
      </c>
      <c r="C19779" t="str">
        <f>_xlfn.XLOOKUP($B19779, STANDARDS!$A:$A, STANDARDS!$B:$B,,0,2)</f>
        <v>Mbr B, Emigrant Springs Fm</v>
      </c>
      <c r="D19779" t="s">
        <v>1060</v>
      </c>
      <c r="E19779" t="s">
        <v>2273</v>
      </c>
      <c r="F19779" t="s">
        <v>2274</v>
      </c>
      <c r="G19779">
        <v>-114.96944999999999</v>
      </c>
      <c r="H19779">
        <v>1.0000000000000001E-5</v>
      </c>
      <c r="I19779" t="s">
        <v>592</v>
      </c>
      <c r="J19779" cm="1">
        <f t="array" ref="J19779:L19779">_xlfn.XLOOKUP($C19779, AGE!$A:$A,AGE!$B:$D,,0,2)</f>
        <v>491.2</v>
      </c>
      <c r="K19779">
        <v>7.4</v>
      </c>
      <c r="L19779" t="str">
        <v xml:space="preserve">GSA 2018 </v>
      </c>
      <c r="M19779" t="s">
        <v>2457</v>
      </c>
      <c r="O19779">
        <v>0.04</v>
      </c>
      <c r="P19779" t="s">
        <v>2342</v>
      </c>
      <c r="Q19779">
        <v>1.1399999999999999</v>
      </c>
      <c r="R19779">
        <v>0.1</v>
      </c>
      <c r="S19779">
        <v>-26.98</v>
      </c>
      <c r="T19779">
        <v>0.1</v>
      </c>
      <c r="U19779" t="s">
        <v>2307</v>
      </c>
      <c r="V19779">
        <v>1</v>
      </c>
      <c r="W19779" t="s">
        <v>2567</v>
      </c>
    </row>
    <row r="19780" spans="1:29" x14ac:dyDescent="0.3">
      <c r="A19780">
        <v>27449</v>
      </c>
      <c r="B19780" s="15" t="s">
        <v>2048</v>
      </c>
      <c r="C19780" t="str">
        <f>_xlfn.XLOOKUP($B19780, STANDARDS!$A:$A, STANDARDS!$B:$B,,0,2)</f>
        <v>Mbr B, Emigrant Springs Fm</v>
      </c>
      <c r="D19780" t="s">
        <v>1060</v>
      </c>
      <c r="E19780" t="s">
        <v>2273</v>
      </c>
      <c r="F19780" t="s">
        <v>2274</v>
      </c>
      <c r="G19780">
        <v>-114.96944999999999</v>
      </c>
      <c r="H19780">
        <v>1.0000000000000001E-5</v>
      </c>
      <c r="I19780" t="s">
        <v>592</v>
      </c>
      <c r="J19780" cm="1">
        <f t="array" ref="J19780:L19780">_xlfn.XLOOKUP($C19780, AGE!$A:$A,AGE!$B:$D,,0,2)</f>
        <v>491.2</v>
      </c>
      <c r="K19780">
        <v>7.4</v>
      </c>
      <c r="L19780" t="str">
        <v xml:space="preserve">GSA 2018 </v>
      </c>
      <c r="M19780" t="s">
        <v>2457</v>
      </c>
      <c r="O19780">
        <v>0.05</v>
      </c>
      <c r="P19780" t="s">
        <v>2342</v>
      </c>
      <c r="Q19780">
        <v>1.1599999999999999</v>
      </c>
      <c r="R19780">
        <v>0.1</v>
      </c>
      <c r="S19780">
        <v>-28.45</v>
      </c>
      <c r="T19780">
        <v>0.1</v>
      </c>
      <c r="U19780" t="s">
        <v>2307</v>
      </c>
      <c r="V19780">
        <v>1</v>
      </c>
      <c r="W19780" t="s">
        <v>2567</v>
      </c>
    </row>
    <row r="19781" spans="1:29" x14ac:dyDescent="0.3">
      <c r="A19781">
        <v>27450</v>
      </c>
      <c r="B19781" s="15" t="s">
        <v>2048</v>
      </c>
      <c r="C19781" t="str">
        <f>_xlfn.XLOOKUP($B19781, STANDARDS!$A:$A, STANDARDS!$B:$B,,0,2)</f>
        <v>Mbr B, Emigrant Springs Fm</v>
      </c>
      <c r="D19781" t="s">
        <v>1060</v>
      </c>
      <c r="E19781" t="s">
        <v>2273</v>
      </c>
      <c r="F19781" t="s">
        <v>2274</v>
      </c>
      <c r="G19781">
        <v>-114.96944999999999</v>
      </c>
      <c r="H19781">
        <v>1.0000000000000001E-5</v>
      </c>
      <c r="I19781" t="s">
        <v>592</v>
      </c>
      <c r="J19781" cm="1">
        <f t="array" ref="J19781:L19781">_xlfn.XLOOKUP($C19781, AGE!$A:$A,AGE!$B:$D,,0,2)</f>
        <v>491.2</v>
      </c>
      <c r="K19781">
        <v>7.4</v>
      </c>
      <c r="L19781" t="str">
        <v xml:space="preserve">GSA 2018 </v>
      </c>
      <c r="M19781" t="s">
        <v>2457</v>
      </c>
      <c r="O19781">
        <v>0.05</v>
      </c>
      <c r="P19781" t="s">
        <v>2342</v>
      </c>
      <c r="Q19781">
        <v>1.31</v>
      </c>
      <c r="R19781">
        <v>0.1</v>
      </c>
      <c r="S19781">
        <v>-27.38</v>
      </c>
      <c r="T19781">
        <v>0.1</v>
      </c>
      <c r="U19781" t="s">
        <v>2307</v>
      </c>
      <c r="V19781">
        <v>1</v>
      </c>
      <c r="W19781" t="s">
        <v>2567</v>
      </c>
    </row>
    <row r="19782" spans="1:29" x14ac:dyDescent="0.3">
      <c r="A19782">
        <v>27451</v>
      </c>
      <c r="B19782" s="15" t="s">
        <v>2048</v>
      </c>
      <c r="C19782" t="str">
        <f>_xlfn.XLOOKUP($B19782, STANDARDS!$A:$A, STANDARDS!$B:$B,,0,2)</f>
        <v>Mbr B, Emigrant Springs Fm</v>
      </c>
      <c r="D19782" t="s">
        <v>1060</v>
      </c>
      <c r="E19782" t="s">
        <v>2273</v>
      </c>
      <c r="F19782" t="s">
        <v>2274</v>
      </c>
      <c r="G19782">
        <v>-114.96944999999999</v>
      </c>
      <c r="H19782">
        <v>1.0000000000000001E-5</v>
      </c>
      <c r="I19782" t="s">
        <v>592</v>
      </c>
      <c r="J19782" cm="1">
        <f t="array" ref="J19782:L19782">_xlfn.XLOOKUP($C19782, AGE!$A:$A,AGE!$B:$D,,0,2)</f>
        <v>491.2</v>
      </c>
      <c r="K19782">
        <v>7.4</v>
      </c>
      <c r="L19782" t="str">
        <v xml:space="preserve">GSA 2018 </v>
      </c>
      <c r="M19782" t="s">
        <v>2457</v>
      </c>
      <c r="O19782">
        <v>0.06</v>
      </c>
      <c r="P19782" t="s">
        <v>2342</v>
      </c>
      <c r="Q19782">
        <v>1.68</v>
      </c>
      <c r="R19782">
        <v>0.1</v>
      </c>
      <c r="S19782">
        <v>-26.71</v>
      </c>
      <c r="T19782">
        <v>0.1</v>
      </c>
      <c r="U19782" t="s">
        <v>2307</v>
      </c>
      <c r="V19782">
        <v>1</v>
      </c>
      <c r="W19782" t="s">
        <v>2567</v>
      </c>
    </row>
    <row r="19783" spans="1:29" x14ac:dyDescent="0.3">
      <c r="A19783">
        <v>27452</v>
      </c>
      <c r="B19783" s="15" t="s">
        <v>2048</v>
      </c>
      <c r="C19783" t="str">
        <f>_xlfn.XLOOKUP($B19783, STANDARDS!$A:$A, STANDARDS!$B:$B,,0,2)</f>
        <v>Mbr B, Emigrant Springs Fm</v>
      </c>
      <c r="D19783" t="s">
        <v>1060</v>
      </c>
      <c r="E19783" t="s">
        <v>2273</v>
      </c>
      <c r="F19783" t="s">
        <v>2274</v>
      </c>
      <c r="G19783">
        <v>-114.96944999999999</v>
      </c>
      <c r="H19783">
        <v>1.0000000000000001E-5</v>
      </c>
      <c r="I19783" t="s">
        <v>592</v>
      </c>
      <c r="J19783" cm="1">
        <f t="array" ref="J19783:L19783">_xlfn.XLOOKUP($C19783, AGE!$A:$A,AGE!$B:$D,,0,2)</f>
        <v>491.2</v>
      </c>
      <c r="K19783">
        <v>7.4</v>
      </c>
      <c r="L19783" t="str">
        <v xml:space="preserve">GSA 2018 </v>
      </c>
      <c r="M19783" t="s">
        <v>2458</v>
      </c>
      <c r="O19783">
        <v>0.03</v>
      </c>
      <c r="P19783" t="s">
        <v>2342</v>
      </c>
      <c r="Q19783">
        <v>1.36</v>
      </c>
      <c r="R19783">
        <v>0.1</v>
      </c>
      <c r="S19783">
        <v>-25.62</v>
      </c>
      <c r="T19783">
        <v>0.1</v>
      </c>
      <c r="U19783" t="s">
        <v>2307</v>
      </c>
      <c r="V19783">
        <v>1</v>
      </c>
      <c r="W19783" t="s">
        <v>2567</v>
      </c>
    </row>
    <row r="19784" spans="1:29" x14ac:dyDescent="0.3">
      <c r="A19784">
        <v>27453</v>
      </c>
      <c r="B19784" s="15" t="s">
        <v>2048</v>
      </c>
      <c r="C19784" t="str">
        <f>_xlfn.XLOOKUP($B19784, STANDARDS!$A:$A, STANDARDS!$B:$B,,0,2)</f>
        <v>Mbr B, Emigrant Springs Fm</v>
      </c>
      <c r="D19784" t="s">
        <v>1060</v>
      </c>
      <c r="E19784" t="s">
        <v>2273</v>
      </c>
      <c r="F19784" t="s">
        <v>2274</v>
      </c>
      <c r="G19784">
        <v>-114.96944999999999</v>
      </c>
      <c r="H19784">
        <v>1.0000000000000001E-5</v>
      </c>
      <c r="I19784" t="s">
        <v>592</v>
      </c>
      <c r="J19784" cm="1">
        <f t="array" ref="J19784:L19784">_xlfn.XLOOKUP($C19784, AGE!$A:$A,AGE!$B:$D,,0,2)</f>
        <v>491.2</v>
      </c>
      <c r="K19784">
        <v>7.4</v>
      </c>
      <c r="L19784" t="str">
        <v xml:space="preserve">GSA 2018 </v>
      </c>
      <c r="M19784" t="s">
        <v>2458</v>
      </c>
      <c r="O19784">
        <v>0.04</v>
      </c>
      <c r="P19784" t="s">
        <v>2342</v>
      </c>
      <c r="Q19784">
        <v>1.58</v>
      </c>
      <c r="R19784">
        <v>0.1</v>
      </c>
      <c r="S19784">
        <v>-26.8</v>
      </c>
      <c r="T19784">
        <v>0.1</v>
      </c>
      <c r="U19784" t="s">
        <v>2307</v>
      </c>
      <c r="V19784">
        <v>1</v>
      </c>
      <c r="W19784" t="s">
        <v>2567</v>
      </c>
    </row>
    <row r="19785" spans="1:29" x14ac:dyDescent="0.3">
      <c r="A19785">
        <v>27454</v>
      </c>
      <c r="B19785" s="15" t="s">
        <v>2048</v>
      </c>
      <c r="C19785" t="str">
        <f>_xlfn.XLOOKUP($B19785, STANDARDS!$A:$A, STANDARDS!$B:$B,,0,2)</f>
        <v>Mbr B, Emigrant Springs Fm</v>
      </c>
      <c r="D19785" t="s">
        <v>1060</v>
      </c>
      <c r="E19785" t="s">
        <v>2273</v>
      </c>
      <c r="F19785" t="s">
        <v>2274</v>
      </c>
      <c r="G19785">
        <v>-114.96944999999999</v>
      </c>
      <c r="H19785">
        <v>1.0000000000000001E-5</v>
      </c>
      <c r="I19785" t="s">
        <v>592</v>
      </c>
      <c r="J19785" cm="1">
        <f t="array" ref="J19785:L19785">_xlfn.XLOOKUP($C19785, AGE!$A:$A,AGE!$B:$D,,0,2)</f>
        <v>491.2</v>
      </c>
      <c r="K19785">
        <v>7.4</v>
      </c>
      <c r="L19785" t="str">
        <v xml:space="preserve">GSA 2018 </v>
      </c>
      <c r="M19785" t="s">
        <v>2458</v>
      </c>
      <c r="O19785">
        <v>0.06</v>
      </c>
      <c r="P19785" t="s">
        <v>2342</v>
      </c>
      <c r="Q19785">
        <v>2.56</v>
      </c>
      <c r="R19785">
        <v>0.1</v>
      </c>
      <c r="S19785">
        <v>-24.95</v>
      </c>
      <c r="T19785">
        <v>0.1</v>
      </c>
      <c r="U19785" t="s">
        <v>2307</v>
      </c>
      <c r="V19785">
        <v>1</v>
      </c>
      <c r="W19785" t="s">
        <v>2567</v>
      </c>
    </row>
    <row r="19786" spans="1:29" x14ac:dyDescent="0.3">
      <c r="A19786">
        <v>27455</v>
      </c>
      <c r="B19786" s="15" t="s">
        <v>2048</v>
      </c>
      <c r="C19786" t="str">
        <f>_xlfn.XLOOKUP($B19786, STANDARDS!$A:$A, STANDARDS!$B:$B,,0,2)</f>
        <v>Mbr B, Emigrant Springs Fm</v>
      </c>
      <c r="D19786" t="s">
        <v>1060</v>
      </c>
      <c r="E19786" t="s">
        <v>2273</v>
      </c>
      <c r="F19786" t="s">
        <v>2274</v>
      </c>
      <c r="G19786">
        <v>-114.96944999999999</v>
      </c>
      <c r="H19786">
        <v>1.0000000000000001E-5</v>
      </c>
      <c r="I19786" t="s">
        <v>592</v>
      </c>
      <c r="J19786" cm="1">
        <f t="array" ref="J19786:L19786">_xlfn.XLOOKUP($C19786, AGE!$A:$A,AGE!$B:$D,,0,2)</f>
        <v>491.2</v>
      </c>
      <c r="K19786">
        <v>7.4</v>
      </c>
      <c r="L19786" t="str">
        <v xml:space="preserve">GSA 2018 </v>
      </c>
      <c r="M19786" t="s">
        <v>2458</v>
      </c>
      <c r="O19786">
        <v>0.03</v>
      </c>
      <c r="P19786" t="s">
        <v>2342</v>
      </c>
      <c r="Q19786">
        <v>1.64</v>
      </c>
      <c r="R19786">
        <v>0.1</v>
      </c>
      <c r="S19786">
        <v>-26.21</v>
      </c>
      <c r="T19786">
        <v>0.1</v>
      </c>
      <c r="U19786" t="s">
        <v>2307</v>
      </c>
      <c r="V19786">
        <v>1</v>
      </c>
      <c r="W19786" t="s">
        <v>2567</v>
      </c>
    </row>
    <row r="19787" spans="1:29" x14ac:dyDescent="0.3">
      <c r="A19787">
        <v>27456</v>
      </c>
      <c r="B19787" s="15" t="s">
        <v>2048</v>
      </c>
      <c r="C19787" t="str">
        <f>_xlfn.XLOOKUP($B19787, STANDARDS!$A:$A, STANDARDS!$B:$B,,0,2)</f>
        <v>Mbr B, Emigrant Springs Fm</v>
      </c>
      <c r="D19787" t="s">
        <v>1060</v>
      </c>
      <c r="E19787" t="s">
        <v>2273</v>
      </c>
      <c r="F19787" t="s">
        <v>2274</v>
      </c>
      <c r="G19787">
        <v>-114.96944999999999</v>
      </c>
      <c r="H19787">
        <v>1.0000000000000001E-5</v>
      </c>
      <c r="I19787" t="s">
        <v>592</v>
      </c>
      <c r="J19787" cm="1">
        <f t="array" ref="J19787:L19787">_xlfn.XLOOKUP($C19787, AGE!$A:$A,AGE!$B:$D,,0,2)</f>
        <v>491.2</v>
      </c>
      <c r="K19787">
        <v>7.4</v>
      </c>
      <c r="L19787" t="str">
        <v xml:space="preserve">GSA 2018 </v>
      </c>
      <c r="M19787" t="s">
        <v>2458</v>
      </c>
      <c r="O19787">
        <v>0.05</v>
      </c>
      <c r="P19787" t="s">
        <v>2342</v>
      </c>
      <c r="Q19787">
        <v>1.61</v>
      </c>
      <c r="R19787">
        <v>0.1</v>
      </c>
      <c r="S19787">
        <v>-24.95</v>
      </c>
      <c r="T19787">
        <v>0.1</v>
      </c>
      <c r="U19787" t="s">
        <v>2307</v>
      </c>
      <c r="V19787">
        <v>1</v>
      </c>
      <c r="W19787" t="s">
        <v>2567</v>
      </c>
    </row>
    <row r="19788" spans="1:29" x14ac:dyDescent="0.3">
      <c r="A19788">
        <v>27457</v>
      </c>
      <c r="B19788" s="15" t="s">
        <v>2048</v>
      </c>
      <c r="C19788" t="str">
        <f>_xlfn.XLOOKUP($B19788, STANDARDS!$A:$A, STANDARDS!$B:$B,,0,2)</f>
        <v>Mbr B, Emigrant Springs Fm</v>
      </c>
      <c r="D19788" t="s">
        <v>1060</v>
      </c>
      <c r="E19788" t="s">
        <v>2273</v>
      </c>
      <c r="F19788" t="s">
        <v>2274</v>
      </c>
      <c r="G19788">
        <v>-114.96944999999999</v>
      </c>
      <c r="H19788">
        <v>1.0000000000000001E-5</v>
      </c>
      <c r="I19788" t="s">
        <v>592</v>
      </c>
      <c r="J19788" cm="1">
        <f t="array" ref="J19788:L19788">_xlfn.XLOOKUP($C19788, AGE!$A:$A,AGE!$B:$D,,0,2)</f>
        <v>491.2</v>
      </c>
      <c r="K19788">
        <v>7.4</v>
      </c>
      <c r="L19788" t="str">
        <v xml:space="preserve">GSA 2018 </v>
      </c>
      <c r="M19788" t="s">
        <v>2458</v>
      </c>
      <c r="O19788">
        <v>0.04</v>
      </c>
      <c r="P19788" t="s">
        <v>2342</v>
      </c>
      <c r="Q19788">
        <v>2.2599999999999998</v>
      </c>
      <c r="R19788">
        <v>0.1</v>
      </c>
      <c r="S19788">
        <v>-25.78</v>
      </c>
      <c r="T19788">
        <v>0.1</v>
      </c>
      <c r="U19788" t="s">
        <v>2307</v>
      </c>
      <c r="V19788">
        <v>1</v>
      </c>
      <c r="W19788" t="s">
        <v>2567</v>
      </c>
    </row>
    <row r="19789" spans="1:29" x14ac:dyDescent="0.3">
      <c r="A19789">
        <v>27458</v>
      </c>
      <c r="B19789" s="15" t="s">
        <v>2048</v>
      </c>
      <c r="C19789" t="str">
        <f>_xlfn.XLOOKUP($B19789, STANDARDS!$A:$A, STANDARDS!$B:$B,,0,2)</f>
        <v>Mbr B, Emigrant Springs Fm</v>
      </c>
      <c r="D19789" t="s">
        <v>1060</v>
      </c>
      <c r="E19789" t="s">
        <v>2273</v>
      </c>
      <c r="F19789" t="s">
        <v>2274</v>
      </c>
      <c r="G19789">
        <v>-114.96944999999999</v>
      </c>
      <c r="H19789">
        <v>1.0000000000000001E-5</v>
      </c>
      <c r="I19789" t="s">
        <v>592</v>
      </c>
      <c r="J19789" cm="1">
        <f t="array" ref="J19789:L19789">_xlfn.XLOOKUP($C19789, AGE!$A:$A,AGE!$B:$D,,0,2)</f>
        <v>491.2</v>
      </c>
      <c r="K19789">
        <v>7.4</v>
      </c>
      <c r="L19789" t="str">
        <v xml:space="preserve">GSA 2018 </v>
      </c>
      <c r="M19789" t="s">
        <v>2458</v>
      </c>
      <c r="O19789">
        <v>0.04</v>
      </c>
      <c r="P19789" t="s">
        <v>2342</v>
      </c>
      <c r="Q19789">
        <v>2.2599999999999998</v>
      </c>
      <c r="R19789">
        <v>0.1</v>
      </c>
      <c r="S19789">
        <v>-25.66</v>
      </c>
      <c r="T19789">
        <v>0.1</v>
      </c>
      <c r="U19789" t="s">
        <v>2307</v>
      </c>
      <c r="V19789">
        <v>1</v>
      </c>
      <c r="W19789" t="s">
        <v>2567</v>
      </c>
    </row>
    <row r="19790" spans="1:29" x14ac:dyDescent="0.3">
      <c r="A19790">
        <v>27459</v>
      </c>
      <c r="B19790" s="15" t="s">
        <v>2048</v>
      </c>
      <c r="C19790" t="str">
        <f>_xlfn.XLOOKUP($B19790, STANDARDS!$A:$A, STANDARDS!$B:$B,,0,2)</f>
        <v>Mbr B, Emigrant Springs Fm</v>
      </c>
      <c r="D19790" t="s">
        <v>1060</v>
      </c>
      <c r="E19790" t="s">
        <v>2273</v>
      </c>
      <c r="F19790" t="s">
        <v>2274</v>
      </c>
      <c r="G19790">
        <v>-114.96944999999999</v>
      </c>
      <c r="H19790">
        <v>1.0000000000000001E-5</v>
      </c>
      <c r="I19790" t="s">
        <v>592</v>
      </c>
      <c r="J19790" cm="1">
        <f t="array" ref="J19790:L19790">_xlfn.XLOOKUP($C19790, AGE!$A:$A,AGE!$B:$D,,0,2)</f>
        <v>491.2</v>
      </c>
      <c r="K19790">
        <v>7.4</v>
      </c>
      <c r="L19790" t="str">
        <v xml:space="preserve">GSA 2018 </v>
      </c>
      <c r="M19790" t="s">
        <v>2459</v>
      </c>
      <c r="O19790">
        <v>0.03</v>
      </c>
      <c r="P19790" t="s">
        <v>2342</v>
      </c>
      <c r="Q19790">
        <v>2.11</v>
      </c>
      <c r="R19790">
        <v>0.1</v>
      </c>
      <c r="S19790">
        <v>-27.72</v>
      </c>
      <c r="T19790">
        <v>0.1</v>
      </c>
      <c r="U19790" t="s">
        <v>2307</v>
      </c>
      <c r="V19790">
        <v>1</v>
      </c>
      <c r="W19790" t="s">
        <v>2567</v>
      </c>
    </row>
    <row r="19791" spans="1:29" x14ac:dyDescent="0.3">
      <c r="A19791">
        <v>27460</v>
      </c>
      <c r="B19791" s="15" t="s">
        <v>2048</v>
      </c>
      <c r="C19791" t="str">
        <f>_xlfn.XLOOKUP($B19791, STANDARDS!$A:$A, STANDARDS!$B:$B,,0,2)</f>
        <v>Mbr B, Emigrant Springs Fm</v>
      </c>
      <c r="D19791" t="s">
        <v>1060</v>
      </c>
      <c r="E19791" t="s">
        <v>2273</v>
      </c>
      <c r="F19791" t="s">
        <v>2274</v>
      </c>
      <c r="G19791">
        <v>-114.96944999999999</v>
      </c>
      <c r="H19791">
        <v>1.0000000000000001E-5</v>
      </c>
      <c r="I19791" t="s">
        <v>592</v>
      </c>
      <c r="J19791" cm="1">
        <f t="array" ref="J19791:L19791">_xlfn.XLOOKUP($C19791, AGE!$A:$A,AGE!$B:$D,,0,2)</f>
        <v>491.2</v>
      </c>
      <c r="K19791">
        <v>7.4</v>
      </c>
      <c r="L19791" t="str">
        <v xml:space="preserve">GSA 2018 </v>
      </c>
      <c r="M19791" t="s">
        <v>2459</v>
      </c>
      <c r="O19791">
        <v>0.05</v>
      </c>
      <c r="P19791" t="s">
        <v>2342</v>
      </c>
      <c r="Q19791">
        <v>2.17</v>
      </c>
      <c r="R19791">
        <v>0.1</v>
      </c>
      <c r="S19791">
        <v>-28.51</v>
      </c>
      <c r="T19791">
        <v>0.1</v>
      </c>
      <c r="U19791" t="s">
        <v>2307</v>
      </c>
      <c r="V19791">
        <v>1</v>
      </c>
      <c r="W19791" t="s">
        <v>2567</v>
      </c>
    </row>
    <row r="19792" spans="1:29" x14ac:dyDescent="0.3">
      <c r="A19792">
        <v>27461</v>
      </c>
      <c r="B19792" s="15" t="s">
        <v>2048</v>
      </c>
      <c r="C19792" t="str">
        <f>_xlfn.XLOOKUP($B19792, STANDARDS!$A:$A, STANDARDS!$B:$B,,0,2)</f>
        <v>Mbr B, Emigrant Springs Fm</v>
      </c>
      <c r="D19792" t="s">
        <v>1060</v>
      </c>
      <c r="E19792" t="s">
        <v>2273</v>
      </c>
      <c r="F19792" t="s">
        <v>2274</v>
      </c>
      <c r="G19792">
        <v>-114.96944999999999</v>
      </c>
      <c r="H19792">
        <v>1.0000000000000001E-5</v>
      </c>
      <c r="I19792" t="s">
        <v>592</v>
      </c>
      <c r="J19792" cm="1">
        <f t="array" ref="J19792:L19792">_xlfn.XLOOKUP($C19792, AGE!$A:$A,AGE!$B:$D,,0,2)</f>
        <v>491.2</v>
      </c>
      <c r="K19792">
        <v>7.4</v>
      </c>
      <c r="L19792" t="str">
        <v xml:space="preserve">GSA 2018 </v>
      </c>
      <c r="M19792" t="s">
        <v>2458</v>
      </c>
      <c r="O19792">
        <v>0.03</v>
      </c>
      <c r="P19792" t="s">
        <v>2342</v>
      </c>
      <c r="Q19792">
        <v>1.64</v>
      </c>
      <c r="R19792">
        <v>0.1</v>
      </c>
      <c r="S19792">
        <v>-24.57</v>
      </c>
      <c r="T19792">
        <v>0.1</v>
      </c>
      <c r="U19792" t="s">
        <v>2307</v>
      </c>
      <c r="V19792">
        <v>1</v>
      </c>
      <c r="W19792" t="s">
        <v>2567</v>
      </c>
    </row>
    <row r="19793" spans="1:23" x14ac:dyDescent="0.3">
      <c r="A19793">
        <v>27462</v>
      </c>
      <c r="B19793" s="15" t="s">
        <v>2048</v>
      </c>
      <c r="C19793" t="str">
        <f>_xlfn.XLOOKUP($B19793, STANDARDS!$A:$A, STANDARDS!$B:$B,,0,2)</f>
        <v>Mbr B, Emigrant Springs Fm</v>
      </c>
      <c r="D19793" t="s">
        <v>1060</v>
      </c>
      <c r="E19793" t="s">
        <v>2273</v>
      </c>
      <c r="F19793" t="s">
        <v>2274</v>
      </c>
      <c r="G19793">
        <v>-114.96944999999999</v>
      </c>
      <c r="H19793">
        <v>1.0000000000000001E-5</v>
      </c>
      <c r="I19793" t="s">
        <v>592</v>
      </c>
      <c r="J19793" cm="1">
        <f t="array" ref="J19793:L19793">_xlfn.XLOOKUP($C19793, AGE!$A:$A,AGE!$B:$D,,0,2)</f>
        <v>491.2</v>
      </c>
      <c r="K19793">
        <v>7.4</v>
      </c>
      <c r="L19793" t="str">
        <v xml:space="preserve">GSA 2018 </v>
      </c>
      <c r="M19793" t="s">
        <v>2458</v>
      </c>
      <c r="O19793">
        <v>0.02</v>
      </c>
      <c r="P19793" t="s">
        <v>2342</v>
      </c>
      <c r="Q19793">
        <v>1.4</v>
      </c>
      <c r="R19793">
        <v>0.1</v>
      </c>
      <c r="S19793">
        <v>-24.89</v>
      </c>
      <c r="T19793">
        <v>0.1</v>
      </c>
      <c r="U19793" t="s">
        <v>2307</v>
      </c>
      <c r="V19793">
        <v>1</v>
      </c>
      <c r="W19793" t="s">
        <v>2567</v>
      </c>
    </row>
    <row r="19794" spans="1:23" x14ac:dyDescent="0.3">
      <c r="A19794">
        <v>27463</v>
      </c>
      <c r="B19794" s="15" t="s">
        <v>2048</v>
      </c>
      <c r="C19794" t="str">
        <f>_xlfn.XLOOKUP($B19794, STANDARDS!$A:$A, STANDARDS!$B:$B,,0,2)</f>
        <v>Mbr B, Emigrant Springs Fm</v>
      </c>
      <c r="D19794" t="s">
        <v>1060</v>
      </c>
      <c r="E19794" t="s">
        <v>2273</v>
      </c>
      <c r="F19794" t="s">
        <v>2274</v>
      </c>
      <c r="G19794">
        <v>-114.96944999999999</v>
      </c>
      <c r="H19794">
        <v>1.0000000000000001E-5</v>
      </c>
      <c r="I19794" t="s">
        <v>592</v>
      </c>
      <c r="J19794" cm="1">
        <f t="array" ref="J19794:L19794">_xlfn.XLOOKUP($C19794, AGE!$A:$A,AGE!$B:$D,,0,2)</f>
        <v>491.2</v>
      </c>
      <c r="K19794">
        <v>7.4</v>
      </c>
      <c r="L19794" t="str">
        <v xml:space="preserve">GSA 2018 </v>
      </c>
      <c r="M19794" t="s">
        <v>2458</v>
      </c>
      <c r="O19794">
        <v>0.02</v>
      </c>
      <c r="P19794" t="s">
        <v>2342</v>
      </c>
      <c r="Q19794">
        <v>1.63</v>
      </c>
      <c r="R19794">
        <v>0.1</v>
      </c>
      <c r="S19794">
        <v>-24.6</v>
      </c>
      <c r="T19794">
        <v>0.1</v>
      </c>
      <c r="U19794" t="s">
        <v>2307</v>
      </c>
      <c r="V19794">
        <v>1</v>
      </c>
      <c r="W19794" t="s">
        <v>2567</v>
      </c>
    </row>
    <row r="19795" spans="1:23" x14ac:dyDescent="0.3">
      <c r="A19795">
        <v>27464</v>
      </c>
      <c r="B19795" s="15" t="s">
        <v>2048</v>
      </c>
      <c r="C19795" t="str">
        <f>_xlfn.XLOOKUP($B19795, STANDARDS!$A:$A, STANDARDS!$B:$B,,0,2)</f>
        <v>Mbr B, Emigrant Springs Fm</v>
      </c>
      <c r="D19795" t="s">
        <v>1060</v>
      </c>
      <c r="E19795" t="s">
        <v>2273</v>
      </c>
      <c r="F19795" t="s">
        <v>2274</v>
      </c>
      <c r="G19795">
        <v>-114.96944999999999</v>
      </c>
      <c r="H19795">
        <v>1.0000000000000001E-5</v>
      </c>
      <c r="I19795" t="s">
        <v>592</v>
      </c>
      <c r="J19795" cm="1">
        <f t="array" ref="J19795:L19795">_xlfn.XLOOKUP($C19795, AGE!$A:$A,AGE!$B:$D,,0,2)</f>
        <v>491.2</v>
      </c>
      <c r="K19795">
        <v>7.4</v>
      </c>
      <c r="L19795" t="str">
        <v xml:space="preserve">GSA 2018 </v>
      </c>
      <c r="M19795" t="s">
        <v>2459</v>
      </c>
      <c r="O19795">
        <v>0.08</v>
      </c>
      <c r="P19795" t="s">
        <v>2342</v>
      </c>
      <c r="Q19795">
        <v>3.66</v>
      </c>
      <c r="R19795">
        <v>0.1</v>
      </c>
      <c r="S19795">
        <v>-24.76</v>
      </c>
      <c r="T19795">
        <v>0.1</v>
      </c>
      <c r="U19795" t="s">
        <v>2307</v>
      </c>
      <c r="V19795">
        <v>1</v>
      </c>
      <c r="W19795" t="s">
        <v>2567</v>
      </c>
    </row>
    <row r="19796" spans="1:23" x14ac:dyDescent="0.3">
      <c r="A19796">
        <v>27465</v>
      </c>
      <c r="B19796" s="15" t="s">
        <v>2048</v>
      </c>
      <c r="C19796" t="str">
        <f>_xlfn.XLOOKUP($B19796, STANDARDS!$A:$A, STANDARDS!$B:$B,,0,2)</f>
        <v>Mbr B, Emigrant Springs Fm</v>
      </c>
      <c r="D19796" t="s">
        <v>1060</v>
      </c>
      <c r="E19796" t="s">
        <v>2273</v>
      </c>
      <c r="F19796" t="s">
        <v>2274</v>
      </c>
      <c r="G19796">
        <v>-114.96944999999999</v>
      </c>
      <c r="H19796">
        <v>1.0000000000000001E-5</v>
      </c>
      <c r="I19796" t="s">
        <v>592</v>
      </c>
      <c r="J19796" cm="1">
        <f t="array" ref="J19796:L19796">_xlfn.XLOOKUP($C19796, AGE!$A:$A,AGE!$B:$D,,0,2)</f>
        <v>491.2</v>
      </c>
      <c r="K19796">
        <v>7.4</v>
      </c>
      <c r="L19796" t="str">
        <v xml:space="preserve">GSA 2018 </v>
      </c>
      <c r="M19796" t="s">
        <v>2458</v>
      </c>
      <c r="O19796">
        <v>0.04</v>
      </c>
      <c r="P19796" t="s">
        <v>2342</v>
      </c>
      <c r="Q19796">
        <v>2.75</v>
      </c>
      <c r="R19796">
        <v>0.1</v>
      </c>
      <c r="S19796">
        <v>-25.06</v>
      </c>
      <c r="T19796">
        <v>0.1</v>
      </c>
      <c r="U19796" t="s">
        <v>2307</v>
      </c>
      <c r="V19796">
        <v>1</v>
      </c>
      <c r="W19796" t="s">
        <v>2567</v>
      </c>
    </row>
    <row r="19797" spans="1:23" x14ac:dyDescent="0.3">
      <c r="A19797">
        <v>27466</v>
      </c>
      <c r="B19797" s="15" t="s">
        <v>2048</v>
      </c>
      <c r="C19797" t="str">
        <f>_xlfn.XLOOKUP($B19797, STANDARDS!$A:$A, STANDARDS!$B:$B,,0,2)</f>
        <v>Mbr B, Emigrant Springs Fm</v>
      </c>
      <c r="D19797" t="s">
        <v>1060</v>
      </c>
      <c r="E19797" t="s">
        <v>2273</v>
      </c>
      <c r="F19797" t="s">
        <v>2274</v>
      </c>
      <c r="G19797">
        <v>-114.96944999999999</v>
      </c>
      <c r="H19797">
        <v>1.0000000000000001E-5</v>
      </c>
      <c r="I19797" t="s">
        <v>592</v>
      </c>
      <c r="J19797" cm="1">
        <f t="array" ref="J19797:L19797">_xlfn.XLOOKUP($C19797, AGE!$A:$A,AGE!$B:$D,,0,2)</f>
        <v>491.2</v>
      </c>
      <c r="K19797">
        <v>7.4</v>
      </c>
      <c r="L19797" t="str">
        <v xml:space="preserve">GSA 2018 </v>
      </c>
      <c r="M19797" t="s">
        <v>2458</v>
      </c>
      <c r="O19797">
        <v>0.04</v>
      </c>
      <c r="P19797" t="s">
        <v>2342</v>
      </c>
      <c r="Q19797">
        <v>2.2400000000000002</v>
      </c>
      <c r="R19797">
        <v>0.1</v>
      </c>
      <c r="S19797">
        <v>-24.54</v>
      </c>
      <c r="T19797">
        <v>0.1</v>
      </c>
      <c r="U19797" t="s">
        <v>2307</v>
      </c>
      <c r="V19797">
        <v>1</v>
      </c>
      <c r="W19797" t="s">
        <v>2567</v>
      </c>
    </row>
    <row r="19798" spans="1:23" x14ac:dyDescent="0.3">
      <c r="A19798">
        <v>27467</v>
      </c>
      <c r="B19798" s="15" t="s">
        <v>2048</v>
      </c>
      <c r="C19798" t="str">
        <f>_xlfn.XLOOKUP($B19798, STANDARDS!$A:$A, STANDARDS!$B:$B,,0,2)</f>
        <v>Mbr B, Emigrant Springs Fm</v>
      </c>
      <c r="D19798" t="s">
        <v>1060</v>
      </c>
      <c r="E19798" t="s">
        <v>2273</v>
      </c>
      <c r="F19798" t="s">
        <v>2274</v>
      </c>
      <c r="G19798">
        <v>-114.96944999999999</v>
      </c>
      <c r="H19798">
        <v>1.0000000000000001E-5</v>
      </c>
      <c r="I19798" t="s">
        <v>592</v>
      </c>
      <c r="J19798" cm="1">
        <f t="array" ref="J19798:L19798">_xlfn.XLOOKUP($C19798, AGE!$A:$A,AGE!$B:$D,,0,2)</f>
        <v>491.2</v>
      </c>
      <c r="K19798">
        <v>7.4</v>
      </c>
      <c r="L19798" t="str">
        <v xml:space="preserve">GSA 2018 </v>
      </c>
      <c r="M19798" t="s">
        <v>2458</v>
      </c>
      <c r="O19798">
        <v>0.04</v>
      </c>
      <c r="P19798" t="s">
        <v>2342</v>
      </c>
      <c r="Q19798">
        <v>3.06</v>
      </c>
      <c r="R19798">
        <v>0.1</v>
      </c>
      <c r="S19798">
        <v>-24.76</v>
      </c>
      <c r="T19798">
        <v>0.1</v>
      </c>
      <c r="U19798" t="s">
        <v>2307</v>
      </c>
      <c r="V19798">
        <v>1</v>
      </c>
      <c r="W19798" t="s">
        <v>2567</v>
      </c>
    </row>
    <row r="19799" spans="1:23" x14ac:dyDescent="0.3">
      <c r="A19799">
        <v>27468</v>
      </c>
      <c r="B19799" s="15" t="s">
        <v>2048</v>
      </c>
      <c r="C19799" t="str">
        <f>_xlfn.XLOOKUP($B19799, STANDARDS!$A:$A, STANDARDS!$B:$B,,0,2)</f>
        <v>Mbr B, Emigrant Springs Fm</v>
      </c>
      <c r="D19799" t="s">
        <v>1060</v>
      </c>
      <c r="E19799" t="s">
        <v>2273</v>
      </c>
      <c r="F19799" t="s">
        <v>2274</v>
      </c>
      <c r="G19799">
        <v>-114.96944999999999</v>
      </c>
      <c r="H19799">
        <v>1.0000000000000001E-5</v>
      </c>
      <c r="I19799" t="s">
        <v>592</v>
      </c>
      <c r="J19799" cm="1">
        <f t="array" ref="J19799:L19799">_xlfn.XLOOKUP($C19799, AGE!$A:$A,AGE!$B:$D,,0,2)</f>
        <v>491.2</v>
      </c>
      <c r="K19799">
        <v>7.4</v>
      </c>
      <c r="L19799" t="str">
        <v xml:space="preserve">GSA 2018 </v>
      </c>
      <c r="M19799" t="s">
        <v>2458</v>
      </c>
      <c r="O19799">
        <v>0.02</v>
      </c>
      <c r="P19799" t="s">
        <v>2342</v>
      </c>
      <c r="Q19799">
        <v>2.86</v>
      </c>
      <c r="R19799">
        <v>0.1</v>
      </c>
      <c r="S19799">
        <v>-24.95</v>
      </c>
      <c r="T19799">
        <v>0.1</v>
      </c>
      <c r="U19799" t="s">
        <v>2307</v>
      </c>
      <c r="V19799">
        <v>1</v>
      </c>
      <c r="W19799" t="s">
        <v>2567</v>
      </c>
    </row>
    <row r="19800" spans="1:23" x14ac:dyDescent="0.3">
      <c r="A19800">
        <v>27469</v>
      </c>
      <c r="B19800" s="15" t="s">
        <v>2048</v>
      </c>
      <c r="C19800" t="str">
        <f>_xlfn.XLOOKUP($B19800, STANDARDS!$A:$A, STANDARDS!$B:$B,,0,2)</f>
        <v>Mbr B, Emigrant Springs Fm</v>
      </c>
      <c r="D19800" t="s">
        <v>1060</v>
      </c>
      <c r="E19800" t="s">
        <v>2273</v>
      </c>
      <c r="F19800" t="s">
        <v>2274</v>
      </c>
      <c r="G19800">
        <v>-114.96944999999999</v>
      </c>
      <c r="H19800">
        <v>1.0000000000000001E-5</v>
      </c>
      <c r="I19800" t="s">
        <v>592</v>
      </c>
      <c r="J19800" cm="1">
        <f t="array" ref="J19800:L19800">_xlfn.XLOOKUP($C19800, AGE!$A:$A,AGE!$B:$D,,0,2)</f>
        <v>491.2</v>
      </c>
      <c r="K19800">
        <v>7.4</v>
      </c>
      <c r="L19800" t="str">
        <v xml:space="preserve">GSA 2018 </v>
      </c>
      <c r="M19800" t="s">
        <v>2460</v>
      </c>
      <c r="O19800">
        <v>0.03</v>
      </c>
      <c r="P19800" t="s">
        <v>2342</v>
      </c>
      <c r="Q19800">
        <v>2.79</v>
      </c>
      <c r="R19800">
        <v>0.1</v>
      </c>
      <c r="S19800">
        <v>-24.04</v>
      </c>
      <c r="T19800">
        <v>0.1</v>
      </c>
      <c r="U19800" t="s">
        <v>2307</v>
      </c>
      <c r="V19800">
        <v>1</v>
      </c>
      <c r="W19800" t="s">
        <v>2567</v>
      </c>
    </row>
    <row r="19801" spans="1:23" x14ac:dyDescent="0.3">
      <c r="A19801">
        <v>27470</v>
      </c>
      <c r="B19801" s="15" t="s">
        <v>2050</v>
      </c>
      <c r="C19801" t="str">
        <f>_xlfn.XLOOKUP($B19801, STANDARDS!$A:$A, STANDARDS!$B:$B,,0,2)</f>
        <v>Mbr C, Emigrant Springs Fm</v>
      </c>
      <c r="D19801" t="s">
        <v>1060</v>
      </c>
      <c r="E19801" t="s">
        <v>2273</v>
      </c>
      <c r="F19801" t="s">
        <v>2274</v>
      </c>
      <c r="G19801">
        <v>-114.96944999999999</v>
      </c>
      <c r="H19801">
        <v>1.0000000000000001E-5</v>
      </c>
      <c r="I19801" t="s">
        <v>592</v>
      </c>
      <c r="J19801" cm="1">
        <f t="array" ref="J19801:L19801">_xlfn.XLOOKUP($C19801, AGE!$A:$A,AGE!$B:$D,,0,2)</f>
        <v>491.2</v>
      </c>
      <c r="K19801">
        <v>7.4</v>
      </c>
      <c r="L19801" t="str">
        <v xml:space="preserve">GSA 2018 </v>
      </c>
      <c r="M19801" t="s">
        <v>2461</v>
      </c>
      <c r="O19801">
        <v>0.04</v>
      </c>
      <c r="P19801" t="s">
        <v>2342</v>
      </c>
      <c r="Q19801">
        <v>1.66</v>
      </c>
      <c r="R19801">
        <v>0.1</v>
      </c>
      <c r="S19801">
        <v>-23.83</v>
      </c>
      <c r="T19801">
        <v>0.1</v>
      </c>
      <c r="U19801" t="s">
        <v>2307</v>
      </c>
      <c r="V19801">
        <v>1</v>
      </c>
      <c r="W19801" t="s">
        <v>2567</v>
      </c>
    </row>
    <row r="19802" spans="1:23" x14ac:dyDescent="0.3">
      <c r="A19802">
        <v>27471</v>
      </c>
      <c r="B19802" s="15" t="s">
        <v>2050</v>
      </c>
      <c r="C19802" t="str">
        <f>_xlfn.XLOOKUP($B19802, STANDARDS!$A:$A, STANDARDS!$B:$B,,0,2)</f>
        <v>Mbr C, Emigrant Springs Fm</v>
      </c>
      <c r="D19802" t="s">
        <v>1060</v>
      </c>
      <c r="E19802" t="s">
        <v>2273</v>
      </c>
      <c r="F19802" t="s">
        <v>2274</v>
      </c>
      <c r="G19802">
        <v>-114.96944999999999</v>
      </c>
      <c r="H19802">
        <v>1.0000000000000001E-5</v>
      </c>
      <c r="I19802" t="s">
        <v>592</v>
      </c>
      <c r="J19802" cm="1">
        <f t="array" ref="J19802:L19802">_xlfn.XLOOKUP($C19802, AGE!$A:$A,AGE!$B:$D,,0,2)</f>
        <v>491.2</v>
      </c>
      <c r="K19802">
        <v>7.4</v>
      </c>
      <c r="L19802" t="str">
        <v xml:space="preserve">GSA 2018 </v>
      </c>
      <c r="M19802" t="s">
        <v>2461</v>
      </c>
      <c r="O19802">
        <v>7.0000000000000007E-2</v>
      </c>
      <c r="P19802" t="s">
        <v>2342</v>
      </c>
      <c r="Q19802">
        <v>3.57</v>
      </c>
      <c r="R19802">
        <v>0.1</v>
      </c>
      <c r="S19802">
        <v>-23.78</v>
      </c>
      <c r="T19802">
        <v>0.1</v>
      </c>
      <c r="U19802" t="s">
        <v>2307</v>
      </c>
      <c r="V19802">
        <v>1</v>
      </c>
      <c r="W19802" t="s">
        <v>2567</v>
      </c>
    </row>
    <row r="19803" spans="1:23" x14ac:dyDescent="0.3">
      <c r="A19803">
        <v>27472</v>
      </c>
      <c r="B19803" s="15" t="s">
        <v>2050</v>
      </c>
      <c r="C19803" t="str">
        <f>_xlfn.XLOOKUP($B19803, STANDARDS!$A:$A, STANDARDS!$B:$B,,0,2)</f>
        <v>Mbr C, Emigrant Springs Fm</v>
      </c>
      <c r="D19803" t="s">
        <v>1060</v>
      </c>
      <c r="E19803" t="s">
        <v>2273</v>
      </c>
      <c r="F19803" t="s">
        <v>2274</v>
      </c>
      <c r="G19803">
        <v>-114.96944999999999</v>
      </c>
      <c r="H19803">
        <v>1.0000000000000001E-5</v>
      </c>
      <c r="I19803" t="s">
        <v>592</v>
      </c>
      <c r="J19803" cm="1">
        <f t="array" ref="J19803:L19803">_xlfn.XLOOKUP($C19803, AGE!$A:$A,AGE!$B:$D,,0,2)</f>
        <v>491.2</v>
      </c>
      <c r="K19803">
        <v>7.4</v>
      </c>
      <c r="L19803" t="str">
        <v xml:space="preserve">GSA 2018 </v>
      </c>
      <c r="M19803" t="s">
        <v>2461</v>
      </c>
      <c r="O19803">
        <v>0.04</v>
      </c>
      <c r="P19803" t="s">
        <v>2342</v>
      </c>
      <c r="Q19803">
        <v>3.62</v>
      </c>
      <c r="R19803">
        <v>0.1</v>
      </c>
      <c r="S19803">
        <v>-24.64</v>
      </c>
      <c r="T19803">
        <v>0.1</v>
      </c>
      <c r="U19803" t="s">
        <v>2307</v>
      </c>
      <c r="V19803">
        <v>1</v>
      </c>
      <c r="W19803" t="s">
        <v>2567</v>
      </c>
    </row>
    <row r="19804" spans="1:23" x14ac:dyDescent="0.3">
      <c r="A19804">
        <v>27473</v>
      </c>
      <c r="B19804" s="15" t="s">
        <v>2050</v>
      </c>
      <c r="C19804" t="str">
        <f>_xlfn.XLOOKUP($B19804, STANDARDS!$A:$A, STANDARDS!$B:$B,,0,2)</f>
        <v>Mbr C, Emigrant Springs Fm</v>
      </c>
      <c r="D19804" t="s">
        <v>1060</v>
      </c>
      <c r="E19804" t="s">
        <v>2273</v>
      </c>
      <c r="F19804" t="s">
        <v>2274</v>
      </c>
      <c r="G19804">
        <v>-114.96944999999999</v>
      </c>
      <c r="H19804">
        <v>1.0000000000000001E-5</v>
      </c>
      <c r="I19804" t="s">
        <v>592</v>
      </c>
      <c r="J19804" cm="1">
        <f t="array" ref="J19804:L19804">_xlfn.XLOOKUP($C19804, AGE!$A:$A,AGE!$B:$D,,0,2)</f>
        <v>491.2</v>
      </c>
      <c r="K19804">
        <v>7.4</v>
      </c>
      <c r="L19804" t="str">
        <v xml:space="preserve">GSA 2018 </v>
      </c>
      <c r="M19804" t="s">
        <v>2462</v>
      </c>
      <c r="O19804">
        <v>0.05</v>
      </c>
      <c r="P19804" t="s">
        <v>2342</v>
      </c>
      <c r="Q19804">
        <v>3.38</v>
      </c>
      <c r="R19804">
        <v>0.1</v>
      </c>
      <c r="S19804">
        <v>-24.66</v>
      </c>
      <c r="T19804">
        <v>0.1</v>
      </c>
      <c r="U19804" t="s">
        <v>2307</v>
      </c>
      <c r="V19804">
        <v>1</v>
      </c>
      <c r="W19804" t="s">
        <v>2567</v>
      </c>
    </row>
    <row r="19805" spans="1:23" x14ac:dyDescent="0.3">
      <c r="A19805">
        <v>27474</v>
      </c>
      <c r="B19805" s="15" t="s">
        <v>2050</v>
      </c>
      <c r="C19805" t="str">
        <f>_xlfn.XLOOKUP($B19805, STANDARDS!$A:$A, STANDARDS!$B:$B,,0,2)</f>
        <v>Mbr C, Emigrant Springs Fm</v>
      </c>
      <c r="D19805" t="s">
        <v>1060</v>
      </c>
      <c r="E19805" t="s">
        <v>2273</v>
      </c>
      <c r="F19805" t="s">
        <v>2274</v>
      </c>
      <c r="G19805">
        <v>-114.96944999999999</v>
      </c>
      <c r="H19805">
        <v>1.0000000000000001E-5</v>
      </c>
      <c r="I19805" t="s">
        <v>592</v>
      </c>
      <c r="J19805" cm="1">
        <f t="array" ref="J19805:L19805">_xlfn.XLOOKUP($C19805, AGE!$A:$A,AGE!$B:$D,,0,2)</f>
        <v>491.2</v>
      </c>
      <c r="K19805">
        <v>7.4</v>
      </c>
      <c r="L19805" t="str">
        <v xml:space="preserve">GSA 2018 </v>
      </c>
      <c r="M19805" t="s">
        <v>2461</v>
      </c>
      <c r="O19805">
        <v>0.04</v>
      </c>
      <c r="P19805" t="s">
        <v>2342</v>
      </c>
      <c r="Q19805">
        <v>2.64</v>
      </c>
      <c r="R19805">
        <v>0.1</v>
      </c>
      <c r="S19805">
        <v>-24.73</v>
      </c>
      <c r="T19805">
        <v>0.1</v>
      </c>
      <c r="U19805" t="s">
        <v>2307</v>
      </c>
      <c r="V19805">
        <v>1</v>
      </c>
      <c r="W19805" t="s">
        <v>2567</v>
      </c>
    </row>
    <row r="19806" spans="1:23" x14ac:dyDescent="0.3">
      <c r="A19806">
        <v>27475</v>
      </c>
      <c r="B19806" s="15" t="s">
        <v>2050</v>
      </c>
      <c r="C19806" t="str">
        <f>_xlfn.XLOOKUP($B19806, STANDARDS!$A:$A, STANDARDS!$B:$B,,0,2)</f>
        <v>Mbr C, Emigrant Springs Fm</v>
      </c>
      <c r="D19806" t="s">
        <v>1060</v>
      </c>
      <c r="E19806" t="s">
        <v>2273</v>
      </c>
      <c r="F19806" t="s">
        <v>2274</v>
      </c>
      <c r="G19806">
        <v>-114.96944999999999</v>
      </c>
      <c r="H19806">
        <v>1.0000000000000001E-5</v>
      </c>
      <c r="I19806" t="s">
        <v>592</v>
      </c>
      <c r="J19806" cm="1">
        <f t="array" ref="J19806:L19806">_xlfn.XLOOKUP($C19806, AGE!$A:$A,AGE!$B:$D,,0,2)</f>
        <v>491.2</v>
      </c>
      <c r="K19806">
        <v>7.4</v>
      </c>
      <c r="L19806" t="str">
        <v xml:space="preserve">GSA 2018 </v>
      </c>
      <c r="M19806" t="s">
        <v>2461</v>
      </c>
      <c r="P19806" t="s">
        <v>2342</v>
      </c>
      <c r="Q19806">
        <v>3.22</v>
      </c>
      <c r="R19806">
        <v>0.1</v>
      </c>
      <c r="S19806">
        <v>-23.58</v>
      </c>
      <c r="T19806">
        <v>0.1</v>
      </c>
      <c r="U19806" t="s">
        <v>2307</v>
      </c>
      <c r="V19806">
        <v>1</v>
      </c>
      <c r="W19806" t="s">
        <v>2567</v>
      </c>
    </row>
    <row r="19807" spans="1:23" x14ac:dyDescent="0.3">
      <c r="A19807">
        <v>27476</v>
      </c>
      <c r="B19807" s="15" t="s">
        <v>2050</v>
      </c>
      <c r="C19807" t="str">
        <f>_xlfn.XLOOKUP($B19807, STANDARDS!$A:$A, STANDARDS!$B:$B,,0,2)</f>
        <v>Mbr C, Emigrant Springs Fm</v>
      </c>
      <c r="D19807" t="s">
        <v>1060</v>
      </c>
      <c r="E19807" t="s">
        <v>2273</v>
      </c>
      <c r="F19807" t="s">
        <v>2274</v>
      </c>
      <c r="G19807">
        <v>-114.96944999999999</v>
      </c>
      <c r="H19807">
        <v>1.0000000000000001E-5</v>
      </c>
      <c r="I19807" t="s">
        <v>592</v>
      </c>
      <c r="J19807" cm="1">
        <f t="array" ref="J19807:L19807">_xlfn.XLOOKUP($C19807, AGE!$A:$A,AGE!$B:$D,,0,2)</f>
        <v>491.2</v>
      </c>
      <c r="K19807">
        <v>7.4</v>
      </c>
      <c r="L19807" t="str">
        <v xml:space="preserve">GSA 2018 </v>
      </c>
      <c r="M19807" t="s">
        <v>2462</v>
      </c>
      <c r="O19807">
        <v>0.04</v>
      </c>
      <c r="P19807" t="s">
        <v>2342</v>
      </c>
      <c r="Q19807">
        <v>4.2</v>
      </c>
      <c r="R19807">
        <v>0.1</v>
      </c>
      <c r="S19807">
        <v>-24.56</v>
      </c>
      <c r="T19807">
        <v>0.1</v>
      </c>
      <c r="U19807" t="s">
        <v>2307</v>
      </c>
      <c r="V19807">
        <v>1</v>
      </c>
      <c r="W19807" t="s">
        <v>2567</v>
      </c>
    </row>
    <row r="19808" spans="1:23" x14ac:dyDescent="0.3">
      <c r="A19808">
        <v>27477</v>
      </c>
      <c r="B19808" s="15" t="s">
        <v>2050</v>
      </c>
      <c r="C19808" t="str">
        <f>_xlfn.XLOOKUP($B19808, STANDARDS!$A:$A, STANDARDS!$B:$B,,0,2)</f>
        <v>Mbr C, Emigrant Springs Fm</v>
      </c>
      <c r="D19808" t="s">
        <v>1060</v>
      </c>
      <c r="E19808" t="s">
        <v>2273</v>
      </c>
      <c r="F19808" t="s">
        <v>2274</v>
      </c>
      <c r="G19808">
        <v>-114.96944999999999</v>
      </c>
      <c r="H19808">
        <v>1.0000000000000001E-5</v>
      </c>
      <c r="I19808" t="s">
        <v>592</v>
      </c>
      <c r="J19808" cm="1">
        <f t="array" ref="J19808:L19808">_xlfn.XLOOKUP($C19808, AGE!$A:$A,AGE!$B:$D,,0,2)</f>
        <v>491.2</v>
      </c>
      <c r="K19808">
        <v>7.4</v>
      </c>
      <c r="L19808" t="str">
        <v xml:space="preserve">GSA 2018 </v>
      </c>
      <c r="M19808" t="s">
        <v>2462</v>
      </c>
      <c r="O19808">
        <v>0.05</v>
      </c>
      <c r="P19808" t="s">
        <v>2342</v>
      </c>
      <c r="Q19808">
        <v>4.3099999999999996</v>
      </c>
      <c r="R19808">
        <v>0.1</v>
      </c>
      <c r="S19808">
        <v>-23.71</v>
      </c>
      <c r="T19808">
        <v>0.1</v>
      </c>
      <c r="U19808" t="s">
        <v>2307</v>
      </c>
      <c r="V19808">
        <v>1</v>
      </c>
      <c r="W19808" t="s">
        <v>2567</v>
      </c>
    </row>
    <row r="19809" spans="1:23" x14ac:dyDescent="0.3">
      <c r="A19809">
        <v>27478</v>
      </c>
      <c r="B19809" s="15" t="s">
        <v>2050</v>
      </c>
      <c r="C19809" t="str">
        <f>_xlfn.XLOOKUP($B19809, STANDARDS!$A:$A, STANDARDS!$B:$B,,0,2)</f>
        <v>Mbr C, Emigrant Springs Fm</v>
      </c>
      <c r="D19809" t="s">
        <v>1060</v>
      </c>
      <c r="E19809" t="s">
        <v>2273</v>
      </c>
      <c r="F19809" t="s">
        <v>2274</v>
      </c>
      <c r="G19809">
        <v>-114.96944999999999</v>
      </c>
      <c r="H19809">
        <v>1.0000000000000001E-5</v>
      </c>
      <c r="I19809" t="s">
        <v>592</v>
      </c>
      <c r="J19809" cm="1">
        <f t="array" ref="J19809:L19809">_xlfn.XLOOKUP($C19809, AGE!$A:$A,AGE!$B:$D,,0,2)</f>
        <v>491.2</v>
      </c>
      <c r="K19809">
        <v>7.4</v>
      </c>
      <c r="L19809" t="str">
        <v xml:space="preserve">GSA 2018 </v>
      </c>
      <c r="M19809" t="s">
        <v>2461</v>
      </c>
      <c r="O19809">
        <v>0.05</v>
      </c>
      <c r="P19809" t="s">
        <v>2342</v>
      </c>
      <c r="Q19809">
        <v>2.97</v>
      </c>
      <c r="R19809">
        <v>0.1</v>
      </c>
      <c r="S19809">
        <v>-24.61</v>
      </c>
      <c r="T19809">
        <v>0.1</v>
      </c>
      <c r="U19809" t="s">
        <v>2307</v>
      </c>
      <c r="V19809">
        <v>1</v>
      </c>
      <c r="W19809" t="s">
        <v>2567</v>
      </c>
    </row>
    <row r="19810" spans="1:23" x14ac:dyDescent="0.3">
      <c r="A19810">
        <v>27479</v>
      </c>
      <c r="B19810" s="15" t="s">
        <v>2050</v>
      </c>
      <c r="C19810" t="str">
        <f>_xlfn.XLOOKUP($B19810, STANDARDS!$A:$A, STANDARDS!$B:$B,,0,2)</f>
        <v>Mbr C, Emigrant Springs Fm</v>
      </c>
      <c r="D19810" t="s">
        <v>1060</v>
      </c>
      <c r="E19810" t="s">
        <v>2273</v>
      </c>
      <c r="F19810" t="s">
        <v>2274</v>
      </c>
      <c r="G19810">
        <v>-114.96944999999999</v>
      </c>
      <c r="H19810">
        <v>1.0000000000000001E-5</v>
      </c>
      <c r="I19810" t="s">
        <v>592</v>
      </c>
      <c r="J19810" cm="1">
        <f t="array" ref="J19810:L19810">_xlfn.XLOOKUP($C19810, AGE!$A:$A,AGE!$B:$D,,0,2)</f>
        <v>491.2</v>
      </c>
      <c r="K19810">
        <v>7.4</v>
      </c>
      <c r="L19810" t="str">
        <v xml:space="preserve">GSA 2018 </v>
      </c>
      <c r="M19810" t="s">
        <v>2461</v>
      </c>
      <c r="O19810">
        <v>0.03</v>
      </c>
      <c r="P19810" t="s">
        <v>2342</v>
      </c>
      <c r="Q19810">
        <v>3.29</v>
      </c>
      <c r="R19810">
        <v>0.1</v>
      </c>
      <c r="S19810">
        <v>-23.88</v>
      </c>
      <c r="T19810">
        <v>0.1</v>
      </c>
      <c r="U19810" t="s">
        <v>2307</v>
      </c>
      <c r="V19810">
        <v>1</v>
      </c>
      <c r="W19810" t="s">
        <v>2567</v>
      </c>
    </row>
    <row r="19811" spans="1:23" x14ac:dyDescent="0.3">
      <c r="A19811">
        <v>27480</v>
      </c>
      <c r="B19811" s="15" t="s">
        <v>2050</v>
      </c>
      <c r="C19811" t="str">
        <f>_xlfn.XLOOKUP($B19811, STANDARDS!$A:$A, STANDARDS!$B:$B,,0,2)</f>
        <v>Mbr C, Emigrant Springs Fm</v>
      </c>
      <c r="D19811" t="s">
        <v>1060</v>
      </c>
      <c r="E19811" t="s">
        <v>2273</v>
      </c>
      <c r="F19811" t="s">
        <v>2274</v>
      </c>
      <c r="G19811">
        <v>-114.96944999999999</v>
      </c>
      <c r="H19811">
        <v>1.0000000000000001E-5</v>
      </c>
      <c r="I19811" t="s">
        <v>592</v>
      </c>
      <c r="J19811" cm="1">
        <f t="array" ref="J19811:L19811">_xlfn.XLOOKUP($C19811, AGE!$A:$A,AGE!$B:$D,,0,2)</f>
        <v>491.2</v>
      </c>
      <c r="K19811">
        <v>7.4</v>
      </c>
      <c r="L19811" t="str">
        <v xml:space="preserve">GSA 2018 </v>
      </c>
      <c r="M19811" t="s">
        <v>2461</v>
      </c>
      <c r="O19811">
        <v>0.03</v>
      </c>
      <c r="P19811" t="s">
        <v>2342</v>
      </c>
      <c r="Q19811">
        <v>3.57</v>
      </c>
      <c r="R19811">
        <v>0.1</v>
      </c>
      <c r="S19811">
        <v>-24.3</v>
      </c>
      <c r="T19811">
        <v>0.1</v>
      </c>
      <c r="U19811" t="s">
        <v>2307</v>
      </c>
      <c r="V19811">
        <v>1</v>
      </c>
      <c r="W19811" t="s">
        <v>2567</v>
      </c>
    </row>
    <row r="19812" spans="1:23" x14ac:dyDescent="0.3">
      <c r="A19812">
        <v>27481</v>
      </c>
      <c r="B19812" s="15" t="s">
        <v>2050</v>
      </c>
      <c r="C19812" t="str">
        <f>_xlfn.XLOOKUP($B19812, STANDARDS!$A:$A, STANDARDS!$B:$B,,0,2)</f>
        <v>Mbr C, Emigrant Springs Fm</v>
      </c>
      <c r="D19812" t="s">
        <v>1060</v>
      </c>
      <c r="E19812" t="s">
        <v>2273</v>
      </c>
      <c r="F19812" t="s">
        <v>2274</v>
      </c>
      <c r="G19812">
        <v>-114.96944999999999</v>
      </c>
      <c r="H19812">
        <v>1.0000000000000001E-5</v>
      </c>
      <c r="I19812" t="s">
        <v>592</v>
      </c>
      <c r="J19812" cm="1">
        <f t="array" ref="J19812:L19812">_xlfn.XLOOKUP($C19812, AGE!$A:$A,AGE!$B:$D,,0,2)</f>
        <v>491.2</v>
      </c>
      <c r="K19812">
        <v>7.4</v>
      </c>
      <c r="L19812" t="str">
        <v xml:space="preserve">GSA 2018 </v>
      </c>
      <c r="M19812" t="s">
        <v>2461</v>
      </c>
      <c r="O19812">
        <v>0.05</v>
      </c>
      <c r="P19812" t="s">
        <v>2342</v>
      </c>
      <c r="Q19812">
        <v>3.37</v>
      </c>
      <c r="R19812">
        <v>0.1</v>
      </c>
      <c r="S19812">
        <v>-24.27</v>
      </c>
      <c r="T19812">
        <v>0.1</v>
      </c>
      <c r="U19812" t="s">
        <v>2307</v>
      </c>
      <c r="V19812">
        <v>1</v>
      </c>
      <c r="W19812" t="s">
        <v>2567</v>
      </c>
    </row>
    <row r="19813" spans="1:23" x14ac:dyDescent="0.3">
      <c r="A19813">
        <v>27482</v>
      </c>
      <c r="B19813" s="15" t="s">
        <v>2050</v>
      </c>
      <c r="C19813" t="str">
        <f>_xlfn.XLOOKUP($B19813, STANDARDS!$A:$A, STANDARDS!$B:$B,,0,2)</f>
        <v>Mbr C, Emigrant Springs Fm</v>
      </c>
      <c r="D19813" t="s">
        <v>1060</v>
      </c>
      <c r="E19813" t="s">
        <v>2273</v>
      </c>
      <c r="F19813" t="s">
        <v>2274</v>
      </c>
      <c r="G19813">
        <v>-114.96944999999999</v>
      </c>
      <c r="H19813">
        <v>1.0000000000000001E-5</v>
      </c>
      <c r="I19813" t="s">
        <v>592</v>
      </c>
      <c r="J19813" cm="1">
        <f t="array" ref="J19813:L19813">_xlfn.XLOOKUP($C19813, AGE!$A:$A,AGE!$B:$D,,0,2)</f>
        <v>491.2</v>
      </c>
      <c r="K19813">
        <v>7.4</v>
      </c>
      <c r="L19813" t="str">
        <v xml:space="preserve">GSA 2018 </v>
      </c>
      <c r="M19813" t="s">
        <v>2461</v>
      </c>
      <c r="O19813">
        <v>0.05</v>
      </c>
      <c r="P19813" t="s">
        <v>2342</v>
      </c>
      <c r="Q19813">
        <v>3.6</v>
      </c>
      <c r="R19813">
        <v>0.1</v>
      </c>
      <c r="S19813">
        <v>-24.28</v>
      </c>
      <c r="T19813">
        <v>0.1</v>
      </c>
      <c r="U19813" t="s">
        <v>2307</v>
      </c>
      <c r="V19813">
        <v>1</v>
      </c>
      <c r="W19813" t="s">
        <v>2567</v>
      </c>
    </row>
    <row r="19814" spans="1:23" x14ac:dyDescent="0.3">
      <c r="A19814">
        <v>27483</v>
      </c>
      <c r="B19814" s="15" t="s">
        <v>2050</v>
      </c>
      <c r="C19814" t="str">
        <f>_xlfn.XLOOKUP($B19814, STANDARDS!$A:$A, STANDARDS!$B:$B,,0,2)</f>
        <v>Mbr C, Emigrant Springs Fm</v>
      </c>
      <c r="D19814" t="s">
        <v>1060</v>
      </c>
      <c r="E19814" t="s">
        <v>2273</v>
      </c>
      <c r="F19814" t="s">
        <v>2274</v>
      </c>
      <c r="G19814">
        <v>-114.96944999999999</v>
      </c>
      <c r="H19814">
        <v>1.0000000000000001E-5</v>
      </c>
      <c r="I19814" t="s">
        <v>592</v>
      </c>
      <c r="J19814" cm="1">
        <f t="array" ref="J19814:L19814">_xlfn.XLOOKUP($C19814, AGE!$A:$A,AGE!$B:$D,,0,2)</f>
        <v>491.2</v>
      </c>
      <c r="K19814">
        <v>7.4</v>
      </c>
      <c r="L19814" t="str">
        <v xml:space="preserve">GSA 2018 </v>
      </c>
      <c r="M19814" t="s">
        <v>2461</v>
      </c>
      <c r="O19814">
        <v>0.02</v>
      </c>
      <c r="P19814" t="s">
        <v>2342</v>
      </c>
      <c r="Q19814">
        <v>3.87</v>
      </c>
      <c r="R19814">
        <v>0.1</v>
      </c>
      <c r="S19814">
        <v>-24.2</v>
      </c>
      <c r="T19814">
        <v>0.1</v>
      </c>
      <c r="U19814" t="s">
        <v>2307</v>
      </c>
      <c r="V19814">
        <v>1</v>
      </c>
      <c r="W19814" t="s">
        <v>2567</v>
      </c>
    </row>
    <row r="19815" spans="1:23" x14ac:dyDescent="0.3">
      <c r="A19815">
        <v>27484</v>
      </c>
      <c r="B19815" s="15" t="s">
        <v>2050</v>
      </c>
      <c r="C19815" t="str">
        <f>_xlfn.XLOOKUP($B19815, STANDARDS!$A:$A, STANDARDS!$B:$B,,0,2)</f>
        <v>Mbr C, Emigrant Springs Fm</v>
      </c>
      <c r="D19815" t="s">
        <v>1060</v>
      </c>
      <c r="E19815" t="s">
        <v>2273</v>
      </c>
      <c r="F19815" t="s">
        <v>2274</v>
      </c>
      <c r="G19815">
        <v>-114.96944999999999</v>
      </c>
      <c r="H19815">
        <v>1.0000000000000001E-5</v>
      </c>
      <c r="I19815" t="s">
        <v>592</v>
      </c>
      <c r="J19815" cm="1">
        <f t="array" ref="J19815:L19815">_xlfn.XLOOKUP($C19815, AGE!$A:$A,AGE!$B:$D,,0,2)</f>
        <v>491.2</v>
      </c>
      <c r="K19815">
        <v>7.4</v>
      </c>
      <c r="L19815" t="str">
        <v xml:space="preserve">GSA 2018 </v>
      </c>
      <c r="M19815" t="s">
        <v>2463</v>
      </c>
      <c r="O19815">
        <v>0.04</v>
      </c>
      <c r="P19815" t="s">
        <v>2342</v>
      </c>
      <c r="Q19815">
        <v>4.01</v>
      </c>
      <c r="R19815">
        <v>0.1</v>
      </c>
      <c r="S19815">
        <v>-24.17</v>
      </c>
      <c r="T19815">
        <v>0.1</v>
      </c>
      <c r="U19815" t="s">
        <v>2307</v>
      </c>
      <c r="V19815">
        <v>1</v>
      </c>
      <c r="W19815" t="s">
        <v>2567</v>
      </c>
    </row>
    <row r="19816" spans="1:23" x14ac:dyDescent="0.3">
      <c r="A19816">
        <v>27485</v>
      </c>
      <c r="B19816" s="15" t="s">
        <v>2050</v>
      </c>
      <c r="C19816" t="str">
        <f>_xlfn.XLOOKUP($B19816, STANDARDS!$A:$A, STANDARDS!$B:$B,,0,2)</f>
        <v>Mbr C, Emigrant Springs Fm</v>
      </c>
      <c r="D19816" t="s">
        <v>1060</v>
      </c>
      <c r="E19816" t="s">
        <v>2273</v>
      </c>
      <c r="F19816" t="s">
        <v>2274</v>
      </c>
      <c r="G19816">
        <v>-114.96944999999999</v>
      </c>
      <c r="H19816">
        <v>1.0000000000000001E-5</v>
      </c>
      <c r="I19816" t="s">
        <v>592</v>
      </c>
      <c r="J19816" cm="1">
        <f t="array" ref="J19816:L19816">_xlfn.XLOOKUP($C19816, AGE!$A:$A,AGE!$B:$D,,0,2)</f>
        <v>491.2</v>
      </c>
      <c r="K19816">
        <v>7.4</v>
      </c>
      <c r="L19816" t="str">
        <v xml:space="preserve">GSA 2018 </v>
      </c>
      <c r="M19816" t="s">
        <v>2463</v>
      </c>
      <c r="O19816">
        <v>0.04</v>
      </c>
      <c r="P19816" t="s">
        <v>2342</v>
      </c>
      <c r="Q19816">
        <v>4.18</v>
      </c>
      <c r="R19816">
        <v>0.1</v>
      </c>
      <c r="S19816">
        <v>-24.19</v>
      </c>
      <c r="T19816">
        <v>0.1</v>
      </c>
      <c r="U19816" t="s">
        <v>2307</v>
      </c>
      <c r="V19816">
        <v>1</v>
      </c>
      <c r="W19816" t="s">
        <v>2567</v>
      </c>
    </row>
    <row r="19817" spans="1:23" x14ac:dyDescent="0.3">
      <c r="A19817">
        <v>27486</v>
      </c>
      <c r="B19817" s="15" t="s">
        <v>2050</v>
      </c>
      <c r="C19817" t="str">
        <f>_xlfn.XLOOKUP($B19817, STANDARDS!$A:$A, STANDARDS!$B:$B,,0,2)</f>
        <v>Mbr C, Emigrant Springs Fm</v>
      </c>
      <c r="D19817" t="s">
        <v>1060</v>
      </c>
      <c r="E19817" t="s">
        <v>2273</v>
      </c>
      <c r="F19817" t="s">
        <v>2274</v>
      </c>
      <c r="G19817">
        <v>-114.96944999999999</v>
      </c>
      <c r="H19817">
        <v>1.0000000000000001E-5</v>
      </c>
      <c r="I19817" t="s">
        <v>592</v>
      </c>
      <c r="J19817" cm="1">
        <f t="array" ref="J19817:L19817">_xlfn.XLOOKUP($C19817, AGE!$A:$A,AGE!$B:$D,,0,2)</f>
        <v>491.2</v>
      </c>
      <c r="K19817">
        <v>7.4</v>
      </c>
      <c r="L19817" t="str">
        <v xml:space="preserve">GSA 2018 </v>
      </c>
      <c r="M19817" t="s">
        <v>2463</v>
      </c>
      <c r="O19817">
        <v>0.05</v>
      </c>
      <c r="P19817" t="s">
        <v>2342</v>
      </c>
      <c r="Q19817">
        <v>4</v>
      </c>
      <c r="R19817">
        <v>0.1</v>
      </c>
      <c r="S19817">
        <v>-23.83</v>
      </c>
      <c r="T19817">
        <v>0.1</v>
      </c>
      <c r="U19817" t="s">
        <v>2307</v>
      </c>
      <c r="V19817">
        <v>1</v>
      </c>
      <c r="W19817" t="s">
        <v>2567</v>
      </c>
    </row>
    <row r="19818" spans="1:23" x14ac:dyDescent="0.3">
      <c r="A19818">
        <v>27487</v>
      </c>
      <c r="B19818" s="15" t="s">
        <v>2050</v>
      </c>
      <c r="C19818" t="str">
        <f>_xlfn.XLOOKUP($B19818, STANDARDS!$A:$A, STANDARDS!$B:$B,,0,2)</f>
        <v>Mbr C, Emigrant Springs Fm</v>
      </c>
      <c r="D19818" t="s">
        <v>1060</v>
      </c>
      <c r="E19818" t="s">
        <v>2273</v>
      </c>
      <c r="F19818" t="s">
        <v>2274</v>
      </c>
      <c r="G19818">
        <v>-114.96944999999999</v>
      </c>
      <c r="H19818">
        <v>1.0000000000000001E-5</v>
      </c>
      <c r="I19818" t="s">
        <v>592</v>
      </c>
      <c r="J19818" cm="1">
        <f t="array" ref="J19818:L19818">_xlfn.XLOOKUP($C19818, AGE!$A:$A,AGE!$B:$D,,0,2)</f>
        <v>491.2</v>
      </c>
      <c r="K19818">
        <v>7.4</v>
      </c>
      <c r="L19818" t="str">
        <v xml:space="preserve">GSA 2018 </v>
      </c>
      <c r="M19818" t="s">
        <v>2463</v>
      </c>
      <c r="O19818">
        <v>0.04</v>
      </c>
      <c r="P19818" t="s">
        <v>2342</v>
      </c>
      <c r="Q19818">
        <v>4.24</v>
      </c>
      <c r="R19818">
        <v>0.1</v>
      </c>
      <c r="S19818">
        <v>-23.78</v>
      </c>
      <c r="T19818">
        <v>0.1</v>
      </c>
      <c r="U19818" t="s">
        <v>2307</v>
      </c>
      <c r="V19818">
        <v>1</v>
      </c>
      <c r="W19818" t="s">
        <v>2567</v>
      </c>
    </row>
    <row r="19819" spans="1:23" x14ac:dyDescent="0.3">
      <c r="A19819">
        <v>27488</v>
      </c>
      <c r="B19819" s="15" t="s">
        <v>2050</v>
      </c>
      <c r="C19819" t="str">
        <f>_xlfn.XLOOKUP($B19819, STANDARDS!$A:$A, STANDARDS!$B:$B,,0,2)</f>
        <v>Mbr C, Emigrant Springs Fm</v>
      </c>
      <c r="D19819" t="s">
        <v>1060</v>
      </c>
      <c r="E19819" t="s">
        <v>2273</v>
      </c>
      <c r="F19819" t="s">
        <v>2274</v>
      </c>
      <c r="G19819">
        <v>-114.96944999999999</v>
      </c>
      <c r="H19819">
        <v>1.0000000000000001E-5</v>
      </c>
      <c r="I19819" t="s">
        <v>592</v>
      </c>
      <c r="J19819" cm="1">
        <f t="array" ref="J19819:L19819">_xlfn.XLOOKUP($C19819, AGE!$A:$A,AGE!$B:$D,,0,2)</f>
        <v>491.2</v>
      </c>
      <c r="K19819">
        <v>7.4</v>
      </c>
      <c r="L19819" t="str">
        <v xml:space="preserve">GSA 2018 </v>
      </c>
      <c r="M19819" t="s">
        <v>2463</v>
      </c>
      <c r="O19819">
        <v>0.05</v>
      </c>
      <c r="P19819" t="s">
        <v>2342</v>
      </c>
      <c r="Q19819">
        <v>2.95</v>
      </c>
      <c r="R19819">
        <v>0.1</v>
      </c>
      <c r="S19819">
        <v>-24.12</v>
      </c>
      <c r="T19819">
        <v>0.1</v>
      </c>
      <c r="U19819" t="s">
        <v>2307</v>
      </c>
      <c r="V19819">
        <v>1</v>
      </c>
      <c r="W19819" t="s">
        <v>2567</v>
      </c>
    </row>
    <row r="19820" spans="1:23" x14ac:dyDescent="0.3">
      <c r="A19820">
        <v>27489</v>
      </c>
      <c r="B19820" s="15" t="s">
        <v>2050</v>
      </c>
      <c r="C19820" t="str">
        <f>_xlfn.XLOOKUP($B19820, STANDARDS!$A:$A, STANDARDS!$B:$B,,0,2)</f>
        <v>Mbr C, Emigrant Springs Fm</v>
      </c>
      <c r="D19820" t="s">
        <v>1060</v>
      </c>
      <c r="E19820" t="s">
        <v>2273</v>
      </c>
      <c r="F19820" t="s">
        <v>2274</v>
      </c>
      <c r="G19820">
        <v>-114.96944999999999</v>
      </c>
      <c r="H19820">
        <v>1.0000000000000001E-5</v>
      </c>
      <c r="I19820" t="s">
        <v>592</v>
      </c>
      <c r="J19820" cm="1">
        <f t="array" ref="J19820:L19820">_xlfn.XLOOKUP($C19820, AGE!$A:$A,AGE!$B:$D,,0,2)</f>
        <v>491.2</v>
      </c>
      <c r="K19820">
        <v>7.4</v>
      </c>
      <c r="L19820" t="str">
        <v xml:space="preserve">GSA 2018 </v>
      </c>
      <c r="M19820" t="s">
        <v>2457</v>
      </c>
      <c r="O19820">
        <v>0.05</v>
      </c>
      <c r="P19820" t="s">
        <v>2342</v>
      </c>
      <c r="Q19820">
        <v>3.71</v>
      </c>
      <c r="R19820">
        <v>0.1</v>
      </c>
      <c r="S19820">
        <v>-24.16</v>
      </c>
      <c r="T19820">
        <v>0.1</v>
      </c>
      <c r="U19820" t="s">
        <v>2307</v>
      </c>
      <c r="V19820">
        <v>1</v>
      </c>
      <c r="W19820" t="s">
        <v>2567</v>
      </c>
    </row>
    <row r="19821" spans="1:23" x14ac:dyDescent="0.3">
      <c r="A19821">
        <v>27490</v>
      </c>
      <c r="B19821" s="15" t="s">
        <v>2050</v>
      </c>
      <c r="C19821" t="str">
        <f>_xlfn.XLOOKUP($B19821, STANDARDS!$A:$A, STANDARDS!$B:$B,,0,2)</f>
        <v>Mbr C, Emigrant Springs Fm</v>
      </c>
      <c r="D19821" t="s">
        <v>1060</v>
      </c>
      <c r="E19821" t="s">
        <v>2273</v>
      </c>
      <c r="F19821" t="s">
        <v>2274</v>
      </c>
      <c r="G19821">
        <v>-114.96944999999999</v>
      </c>
      <c r="H19821">
        <v>1.0000000000000001E-5</v>
      </c>
      <c r="I19821" t="s">
        <v>592</v>
      </c>
      <c r="J19821" cm="1">
        <f t="array" ref="J19821:L19821">_xlfn.XLOOKUP($C19821, AGE!$A:$A,AGE!$B:$D,,0,2)</f>
        <v>491.2</v>
      </c>
      <c r="K19821">
        <v>7.4</v>
      </c>
      <c r="L19821" t="str">
        <v xml:space="preserve">GSA 2018 </v>
      </c>
      <c r="M19821" t="s">
        <v>2457</v>
      </c>
      <c r="O19821">
        <v>0.03</v>
      </c>
      <c r="P19821" t="s">
        <v>2342</v>
      </c>
      <c r="Q19821">
        <v>3.47</v>
      </c>
      <c r="R19821">
        <v>0.1</v>
      </c>
      <c r="S19821">
        <v>-24.33</v>
      </c>
      <c r="T19821">
        <v>0.1</v>
      </c>
      <c r="U19821" t="s">
        <v>2307</v>
      </c>
      <c r="V19821">
        <v>1</v>
      </c>
      <c r="W19821" t="s">
        <v>2567</v>
      </c>
    </row>
    <row r="19822" spans="1:23" x14ac:dyDescent="0.3">
      <c r="A19822">
        <v>27491</v>
      </c>
      <c r="B19822" s="15" t="s">
        <v>2050</v>
      </c>
      <c r="C19822" t="str">
        <f>_xlfn.XLOOKUP($B19822, STANDARDS!$A:$A, STANDARDS!$B:$B,,0,2)</f>
        <v>Mbr C, Emigrant Springs Fm</v>
      </c>
      <c r="D19822" t="s">
        <v>1060</v>
      </c>
      <c r="E19822" t="s">
        <v>2273</v>
      </c>
      <c r="F19822" t="s">
        <v>2274</v>
      </c>
      <c r="G19822">
        <v>-114.96944999999999</v>
      </c>
      <c r="H19822">
        <v>1.0000000000000001E-5</v>
      </c>
      <c r="I19822" t="s">
        <v>592</v>
      </c>
      <c r="J19822" cm="1">
        <f t="array" ref="J19822:L19822">_xlfn.XLOOKUP($C19822, AGE!$A:$A,AGE!$B:$D,,0,2)</f>
        <v>491.2</v>
      </c>
      <c r="K19822">
        <v>7.4</v>
      </c>
      <c r="L19822" t="str">
        <v xml:space="preserve">GSA 2018 </v>
      </c>
      <c r="M19822" t="s">
        <v>2457</v>
      </c>
      <c r="O19822">
        <v>0.06</v>
      </c>
      <c r="P19822" t="s">
        <v>2342</v>
      </c>
      <c r="Q19822">
        <v>3.62</v>
      </c>
      <c r="R19822">
        <v>0.1</v>
      </c>
      <c r="S19822">
        <v>-23.75</v>
      </c>
      <c r="T19822">
        <v>0.1</v>
      </c>
      <c r="U19822" t="s">
        <v>2307</v>
      </c>
      <c r="V19822">
        <v>1</v>
      </c>
      <c r="W19822" t="s">
        <v>2567</v>
      </c>
    </row>
    <row r="19823" spans="1:23" x14ac:dyDescent="0.3">
      <c r="A19823">
        <v>27492</v>
      </c>
      <c r="B19823" s="15" t="s">
        <v>2050</v>
      </c>
      <c r="C19823" t="str">
        <f>_xlfn.XLOOKUP($B19823, STANDARDS!$A:$A, STANDARDS!$B:$B,,0,2)</f>
        <v>Mbr C, Emigrant Springs Fm</v>
      </c>
      <c r="D19823" t="s">
        <v>1060</v>
      </c>
      <c r="E19823" t="s">
        <v>2273</v>
      </c>
      <c r="F19823" t="s">
        <v>2274</v>
      </c>
      <c r="G19823">
        <v>-114.96944999999999</v>
      </c>
      <c r="H19823">
        <v>1.0000000000000001E-5</v>
      </c>
      <c r="I19823" t="s">
        <v>592</v>
      </c>
      <c r="J19823" cm="1">
        <f t="array" ref="J19823:L19823">_xlfn.XLOOKUP($C19823, AGE!$A:$A,AGE!$B:$D,,0,2)</f>
        <v>491.2</v>
      </c>
      <c r="K19823">
        <v>7.4</v>
      </c>
      <c r="L19823" t="str">
        <v xml:space="preserve">GSA 2018 </v>
      </c>
      <c r="M19823" t="s">
        <v>2457</v>
      </c>
      <c r="O19823">
        <v>0.05</v>
      </c>
      <c r="P19823" t="s">
        <v>2342</v>
      </c>
      <c r="Q19823">
        <v>3.98</v>
      </c>
      <c r="R19823">
        <v>0.1</v>
      </c>
      <c r="S19823">
        <v>-24.09</v>
      </c>
      <c r="T19823">
        <v>0.1</v>
      </c>
      <c r="U19823" t="s">
        <v>2307</v>
      </c>
      <c r="V19823">
        <v>1</v>
      </c>
      <c r="W19823" t="s">
        <v>2567</v>
      </c>
    </row>
    <row r="19824" spans="1:23" x14ac:dyDescent="0.3">
      <c r="A19824">
        <v>27493</v>
      </c>
      <c r="B19824" s="15" t="s">
        <v>2050</v>
      </c>
      <c r="C19824" t="str">
        <f>_xlfn.XLOOKUP($B19824, STANDARDS!$A:$A, STANDARDS!$B:$B,,0,2)</f>
        <v>Mbr C, Emigrant Springs Fm</v>
      </c>
      <c r="D19824" t="s">
        <v>1060</v>
      </c>
      <c r="E19824" t="s">
        <v>2273</v>
      </c>
      <c r="F19824" t="s">
        <v>2274</v>
      </c>
      <c r="G19824">
        <v>-114.96944999999999</v>
      </c>
      <c r="H19824">
        <v>1.0000000000000001E-5</v>
      </c>
      <c r="I19824" t="s">
        <v>592</v>
      </c>
      <c r="J19824" cm="1">
        <f t="array" ref="J19824:L19824">_xlfn.XLOOKUP($C19824, AGE!$A:$A,AGE!$B:$D,,0,2)</f>
        <v>491.2</v>
      </c>
      <c r="K19824">
        <v>7.4</v>
      </c>
      <c r="L19824" t="str">
        <v xml:space="preserve">GSA 2018 </v>
      </c>
      <c r="M19824" t="s">
        <v>2464</v>
      </c>
      <c r="O19824">
        <v>0.04</v>
      </c>
      <c r="P19824" t="s">
        <v>2342</v>
      </c>
      <c r="Q19824">
        <v>4.2300000000000004</v>
      </c>
      <c r="R19824">
        <v>0.1</v>
      </c>
      <c r="S19824">
        <v>-23.98</v>
      </c>
      <c r="T19824">
        <v>0.1</v>
      </c>
      <c r="U19824" t="s">
        <v>2307</v>
      </c>
      <c r="V19824">
        <v>1</v>
      </c>
      <c r="W19824" t="s">
        <v>2567</v>
      </c>
    </row>
    <row r="19825" spans="1:23" x14ac:dyDescent="0.3">
      <c r="A19825">
        <v>27494</v>
      </c>
      <c r="B19825" s="15" t="s">
        <v>2050</v>
      </c>
      <c r="C19825" t="str">
        <f>_xlfn.XLOOKUP($B19825, STANDARDS!$A:$A, STANDARDS!$B:$B,,0,2)</f>
        <v>Mbr C, Emigrant Springs Fm</v>
      </c>
      <c r="D19825" t="s">
        <v>1060</v>
      </c>
      <c r="E19825" t="s">
        <v>2273</v>
      </c>
      <c r="F19825" t="s">
        <v>2274</v>
      </c>
      <c r="G19825">
        <v>-114.96944999999999</v>
      </c>
      <c r="H19825">
        <v>1.0000000000000001E-5</v>
      </c>
      <c r="I19825" t="s">
        <v>592</v>
      </c>
      <c r="J19825" cm="1">
        <f t="array" ref="J19825:L19825">_xlfn.XLOOKUP($C19825, AGE!$A:$A,AGE!$B:$D,,0,2)</f>
        <v>491.2</v>
      </c>
      <c r="K19825">
        <v>7.4</v>
      </c>
      <c r="L19825" t="str">
        <v xml:space="preserve">GSA 2018 </v>
      </c>
      <c r="M19825" t="s">
        <v>2464</v>
      </c>
      <c r="O19825">
        <v>0.04</v>
      </c>
      <c r="P19825" t="s">
        <v>2342</v>
      </c>
      <c r="Q19825">
        <v>4.1500000000000004</v>
      </c>
      <c r="R19825">
        <v>0.1</v>
      </c>
      <c r="S19825">
        <v>-24.91</v>
      </c>
      <c r="T19825">
        <v>0.1</v>
      </c>
      <c r="U19825" t="s">
        <v>2307</v>
      </c>
      <c r="V19825">
        <v>1</v>
      </c>
      <c r="W19825" t="s">
        <v>2567</v>
      </c>
    </row>
    <row r="19826" spans="1:23" x14ac:dyDescent="0.3">
      <c r="A19826">
        <v>27495</v>
      </c>
      <c r="B19826" s="15" t="s">
        <v>2050</v>
      </c>
      <c r="C19826" t="str">
        <f>_xlfn.XLOOKUP($B19826, STANDARDS!$A:$A, STANDARDS!$B:$B,,0,2)</f>
        <v>Mbr C, Emigrant Springs Fm</v>
      </c>
      <c r="D19826" t="s">
        <v>1060</v>
      </c>
      <c r="E19826" t="s">
        <v>2273</v>
      </c>
      <c r="F19826" t="s">
        <v>2274</v>
      </c>
      <c r="G19826">
        <v>-114.96944999999999</v>
      </c>
      <c r="H19826">
        <v>1.0000000000000001E-5</v>
      </c>
      <c r="I19826" t="s">
        <v>592</v>
      </c>
      <c r="J19826" cm="1">
        <f t="array" ref="J19826:L19826">_xlfn.XLOOKUP($C19826, AGE!$A:$A,AGE!$B:$D,,0,2)</f>
        <v>491.2</v>
      </c>
      <c r="K19826">
        <v>7.4</v>
      </c>
      <c r="L19826" t="str">
        <v xml:space="preserve">GSA 2018 </v>
      </c>
      <c r="M19826" t="s">
        <v>2464</v>
      </c>
      <c r="O19826">
        <v>0.05</v>
      </c>
      <c r="P19826" t="s">
        <v>2342</v>
      </c>
      <c r="Q19826">
        <v>4.12</v>
      </c>
      <c r="R19826">
        <v>0.1</v>
      </c>
      <c r="S19826">
        <v>-24.37</v>
      </c>
      <c r="T19826">
        <v>0.1</v>
      </c>
      <c r="U19826" t="s">
        <v>2307</v>
      </c>
      <c r="V19826">
        <v>1</v>
      </c>
      <c r="W19826" t="s">
        <v>2567</v>
      </c>
    </row>
    <row r="19827" spans="1:23" x14ac:dyDescent="0.3">
      <c r="A19827">
        <v>27496</v>
      </c>
      <c r="B19827" s="15" t="s">
        <v>2050</v>
      </c>
      <c r="C19827" t="str">
        <f>_xlfn.XLOOKUP($B19827, STANDARDS!$A:$A, STANDARDS!$B:$B,,0,2)</f>
        <v>Mbr C, Emigrant Springs Fm</v>
      </c>
      <c r="D19827" t="s">
        <v>1060</v>
      </c>
      <c r="E19827" t="s">
        <v>2273</v>
      </c>
      <c r="F19827" t="s">
        <v>2274</v>
      </c>
      <c r="G19827">
        <v>-114.96944999999999</v>
      </c>
      <c r="H19827">
        <v>1.0000000000000001E-5</v>
      </c>
      <c r="I19827" t="s">
        <v>592</v>
      </c>
      <c r="J19827" cm="1">
        <f t="array" ref="J19827:L19827">_xlfn.XLOOKUP($C19827, AGE!$A:$A,AGE!$B:$D,,0,2)</f>
        <v>491.2</v>
      </c>
      <c r="K19827">
        <v>7.4</v>
      </c>
      <c r="L19827" t="str">
        <v xml:space="preserve">GSA 2018 </v>
      </c>
      <c r="M19827" t="s">
        <v>2464</v>
      </c>
      <c r="O19827">
        <v>0.03</v>
      </c>
      <c r="P19827" t="s">
        <v>2342</v>
      </c>
      <c r="Q19827">
        <v>4.45</v>
      </c>
      <c r="R19827">
        <v>0.1</v>
      </c>
      <c r="S19827">
        <v>-24.71</v>
      </c>
      <c r="T19827">
        <v>0.1</v>
      </c>
      <c r="U19827" t="s">
        <v>2307</v>
      </c>
      <c r="V19827">
        <v>1</v>
      </c>
      <c r="W19827" t="s">
        <v>2567</v>
      </c>
    </row>
    <row r="19828" spans="1:23" x14ac:dyDescent="0.3">
      <c r="A19828">
        <v>27497</v>
      </c>
      <c r="B19828" s="15" t="s">
        <v>2050</v>
      </c>
      <c r="C19828" t="str">
        <f>_xlfn.XLOOKUP($B19828, STANDARDS!$A:$A, STANDARDS!$B:$B,,0,2)</f>
        <v>Mbr C, Emigrant Springs Fm</v>
      </c>
      <c r="D19828" t="s">
        <v>1060</v>
      </c>
      <c r="E19828" t="s">
        <v>2273</v>
      </c>
      <c r="F19828" t="s">
        <v>2274</v>
      </c>
      <c r="G19828">
        <v>-114.96944999999999</v>
      </c>
      <c r="H19828">
        <v>1.0000000000000001E-5</v>
      </c>
      <c r="I19828" t="s">
        <v>592</v>
      </c>
      <c r="J19828" cm="1">
        <f t="array" ref="J19828:L19828">_xlfn.XLOOKUP($C19828, AGE!$A:$A,AGE!$B:$D,,0,2)</f>
        <v>491.2</v>
      </c>
      <c r="K19828">
        <v>7.4</v>
      </c>
      <c r="L19828" t="str">
        <v xml:space="preserve">GSA 2018 </v>
      </c>
      <c r="M19828" t="s">
        <v>2464</v>
      </c>
      <c r="O19828">
        <v>0.02</v>
      </c>
      <c r="P19828" t="s">
        <v>2342</v>
      </c>
      <c r="Q19828">
        <v>4.71</v>
      </c>
      <c r="R19828">
        <v>0.1</v>
      </c>
      <c r="S19828">
        <v>-24.8</v>
      </c>
      <c r="T19828">
        <v>0.1</v>
      </c>
      <c r="U19828" t="s">
        <v>2307</v>
      </c>
      <c r="V19828">
        <v>1</v>
      </c>
      <c r="W19828" t="s">
        <v>2567</v>
      </c>
    </row>
    <row r="19829" spans="1:23" x14ac:dyDescent="0.3">
      <c r="A19829">
        <v>27498</v>
      </c>
      <c r="B19829" s="15" t="s">
        <v>2050</v>
      </c>
      <c r="C19829" t="str">
        <f>_xlfn.XLOOKUP($B19829, STANDARDS!$A:$A, STANDARDS!$B:$B,,0,2)</f>
        <v>Mbr C, Emigrant Springs Fm</v>
      </c>
      <c r="D19829" t="s">
        <v>1060</v>
      </c>
      <c r="E19829" t="s">
        <v>2273</v>
      </c>
      <c r="F19829" t="s">
        <v>2274</v>
      </c>
      <c r="G19829">
        <v>-114.96944999999999</v>
      </c>
      <c r="H19829">
        <v>1.0000000000000001E-5</v>
      </c>
      <c r="I19829" t="s">
        <v>592</v>
      </c>
      <c r="J19829" cm="1">
        <f t="array" ref="J19829:L19829">_xlfn.XLOOKUP($C19829, AGE!$A:$A,AGE!$B:$D,,0,2)</f>
        <v>491.2</v>
      </c>
      <c r="K19829">
        <v>7.4</v>
      </c>
      <c r="L19829" t="str">
        <v xml:space="preserve">GSA 2018 </v>
      </c>
      <c r="M19829" t="s">
        <v>2464</v>
      </c>
      <c r="O19829">
        <v>0.03</v>
      </c>
      <c r="P19829" t="s">
        <v>2342</v>
      </c>
      <c r="Q19829">
        <v>4.32</v>
      </c>
      <c r="R19829">
        <v>0.1</v>
      </c>
      <c r="S19829">
        <v>-24.42</v>
      </c>
      <c r="T19829">
        <v>0.1</v>
      </c>
      <c r="U19829" t="s">
        <v>2307</v>
      </c>
      <c r="V19829">
        <v>1</v>
      </c>
      <c r="W19829" t="s">
        <v>2567</v>
      </c>
    </row>
    <row r="19830" spans="1:23" x14ac:dyDescent="0.3">
      <c r="A19830">
        <v>27499</v>
      </c>
      <c r="B19830" s="15" t="s">
        <v>2050</v>
      </c>
      <c r="C19830" t="str">
        <f>_xlfn.XLOOKUP($B19830, STANDARDS!$A:$A, STANDARDS!$B:$B,,0,2)</f>
        <v>Mbr C, Emigrant Springs Fm</v>
      </c>
      <c r="D19830" t="s">
        <v>1060</v>
      </c>
      <c r="E19830" t="s">
        <v>2273</v>
      </c>
      <c r="F19830" t="s">
        <v>2274</v>
      </c>
      <c r="G19830">
        <v>-114.96944999999999</v>
      </c>
      <c r="H19830">
        <v>1.0000000000000001E-5</v>
      </c>
      <c r="I19830" t="s">
        <v>592</v>
      </c>
      <c r="J19830" cm="1">
        <f t="array" ref="J19830:L19830">_xlfn.XLOOKUP($C19830, AGE!$A:$A,AGE!$B:$D,,0,2)</f>
        <v>491.2</v>
      </c>
      <c r="K19830">
        <v>7.4</v>
      </c>
      <c r="L19830" t="str">
        <v xml:space="preserve">GSA 2018 </v>
      </c>
      <c r="M19830" t="s">
        <v>2462</v>
      </c>
      <c r="O19830">
        <v>0.03</v>
      </c>
      <c r="P19830" t="s">
        <v>2342</v>
      </c>
      <c r="Q19830">
        <v>4.47</v>
      </c>
      <c r="R19830">
        <v>0.1</v>
      </c>
      <c r="S19830">
        <v>-24.08</v>
      </c>
      <c r="T19830">
        <v>0.1</v>
      </c>
      <c r="U19830" t="s">
        <v>2307</v>
      </c>
      <c r="V19830">
        <v>1</v>
      </c>
      <c r="W19830" t="s">
        <v>2567</v>
      </c>
    </row>
    <row r="19831" spans="1:23" x14ac:dyDescent="0.3">
      <c r="A19831">
        <v>27500</v>
      </c>
      <c r="B19831" s="15" t="s">
        <v>2050</v>
      </c>
      <c r="C19831" t="str">
        <f>_xlfn.XLOOKUP($B19831, STANDARDS!$A:$A, STANDARDS!$B:$B,,0,2)</f>
        <v>Mbr C, Emigrant Springs Fm</v>
      </c>
      <c r="D19831" t="s">
        <v>1060</v>
      </c>
      <c r="E19831" t="s">
        <v>2273</v>
      </c>
      <c r="F19831" t="s">
        <v>2274</v>
      </c>
      <c r="G19831">
        <v>-114.96944999999999</v>
      </c>
      <c r="H19831">
        <v>1.0000000000000001E-5</v>
      </c>
      <c r="I19831" t="s">
        <v>592</v>
      </c>
      <c r="J19831" cm="1">
        <f t="array" ref="J19831:L19831">_xlfn.XLOOKUP($C19831, AGE!$A:$A,AGE!$B:$D,,0,2)</f>
        <v>491.2</v>
      </c>
      <c r="K19831">
        <v>7.4</v>
      </c>
      <c r="L19831" t="str">
        <v xml:space="preserve">GSA 2018 </v>
      </c>
      <c r="M19831" t="s">
        <v>2462</v>
      </c>
      <c r="P19831" t="s">
        <v>2342</v>
      </c>
      <c r="Q19831">
        <v>3.88</v>
      </c>
      <c r="R19831">
        <v>0.1</v>
      </c>
      <c r="U19831" t="s">
        <v>2307</v>
      </c>
      <c r="V19831">
        <v>1</v>
      </c>
      <c r="W19831" t="s">
        <v>2567</v>
      </c>
    </row>
    <row r="19832" spans="1:23" x14ac:dyDescent="0.3">
      <c r="A19832">
        <v>27501</v>
      </c>
      <c r="B19832" s="15" t="s">
        <v>2050</v>
      </c>
      <c r="C19832" t="str">
        <f>_xlfn.XLOOKUP($B19832, STANDARDS!$A:$A, STANDARDS!$B:$B,,0,2)</f>
        <v>Mbr C, Emigrant Springs Fm</v>
      </c>
      <c r="D19832" t="s">
        <v>1060</v>
      </c>
      <c r="E19832" t="s">
        <v>2273</v>
      </c>
      <c r="F19832" t="s">
        <v>2274</v>
      </c>
      <c r="G19832">
        <v>-114.96944999999999</v>
      </c>
      <c r="H19832">
        <v>1.0000000000000001E-5</v>
      </c>
      <c r="I19832" t="s">
        <v>592</v>
      </c>
      <c r="J19832" cm="1">
        <f t="array" ref="J19832:L19832">_xlfn.XLOOKUP($C19832, AGE!$A:$A,AGE!$B:$D,,0,2)</f>
        <v>491.2</v>
      </c>
      <c r="K19832">
        <v>7.4</v>
      </c>
      <c r="L19832" t="str">
        <v xml:space="preserve">GSA 2018 </v>
      </c>
      <c r="M19832" t="s">
        <v>2465</v>
      </c>
      <c r="O19832">
        <v>0.03</v>
      </c>
      <c r="P19832" t="s">
        <v>2342</v>
      </c>
      <c r="Q19832">
        <v>4.41</v>
      </c>
      <c r="R19832">
        <v>0.1</v>
      </c>
      <c r="S19832">
        <v>-24.75</v>
      </c>
      <c r="T19832">
        <v>0.1</v>
      </c>
      <c r="U19832" t="s">
        <v>2307</v>
      </c>
      <c r="V19832">
        <v>1</v>
      </c>
      <c r="W19832" t="s">
        <v>2567</v>
      </c>
    </row>
    <row r="19833" spans="1:23" x14ac:dyDescent="0.3">
      <c r="A19833">
        <v>27502</v>
      </c>
      <c r="B19833" s="15" t="s">
        <v>2050</v>
      </c>
      <c r="C19833" t="str">
        <f>_xlfn.XLOOKUP($B19833, STANDARDS!$A:$A, STANDARDS!$B:$B,,0,2)</f>
        <v>Mbr C, Emigrant Springs Fm</v>
      </c>
      <c r="D19833" t="s">
        <v>1060</v>
      </c>
      <c r="E19833" t="s">
        <v>2273</v>
      </c>
      <c r="F19833" t="s">
        <v>2274</v>
      </c>
      <c r="G19833">
        <v>-114.96944999999999</v>
      </c>
      <c r="H19833">
        <v>1.0000000000000001E-5</v>
      </c>
      <c r="I19833" t="s">
        <v>592</v>
      </c>
      <c r="J19833" cm="1">
        <f t="array" ref="J19833:L19833">_xlfn.XLOOKUP($C19833, AGE!$A:$A,AGE!$B:$D,,0,2)</f>
        <v>491.2</v>
      </c>
      <c r="K19833">
        <v>7.4</v>
      </c>
      <c r="L19833" t="str">
        <v xml:space="preserve">GSA 2018 </v>
      </c>
      <c r="M19833" t="s">
        <v>2466</v>
      </c>
      <c r="P19833" t="s">
        <v>2342</v>
      </c>
      <c r="Q19833">
        <v>4.1399999999999997</v>
      </c>
      <c r="R19833">
        <v>0.1</v>
      </c>
      <c r="U19833" t="s">
        <v>2307</v>
      </c>
      <c r="V19833">
        <v>1</v>
      </c>
      <c r="W19833" t="s">
        <v>2567</v>
      </c>
    </row>
    <row r="19834" spans="1:23" x14ac:dyDescent="0.3">
      <c r="A19834">
        <v>27503</v>
      </c>
      <c r="B19834" s="15" t="s">
        <v>2050</v>
      </c>
      <c r="C19834" t="str">
        <f>_xlfn.XLOOKUP($B19834, STANDARDS!$A:$A, STANDARDS!$B:$B,,0,2)</f>
        <v>Mbr C, Emigrant Springs Fm</v>
      </c>
      <c r="D19834" t="s">
        <v>1060</v>
      </c>
      <c r="E19834" t="s">
        <v>2273</v>
      </c>
      <c r="F19834" t="s">
        <v>2274</v>
      </c>
      <c r="G19834">
        <v>-114.96944999999999</v>
      </c>
      <c r="H19834">
        <v>1.0000000000000001E-5</v>
      </c>
      <c r="I19834" t="s">
        <v>592</v>
      </c>
      <c r="J19834" cm="1">
        <f t="array" ref="J19834:L19834">_xlfn.XLOOKUP($C19834, AGE!$A:$A,AGE!$B:$D,,0,2)</f>
        <v>491.2</v>
      </c>
      <c r="K19834">
        <v>7.4</v>
      </c>
      <c r="L19834" t="str">
        <v xml:space="preserve">GSA 2018 </v>
      </c>
      <c r="M19834" t="s">
        <v>2467</v>
      </c>
      <c r="O19834">
        <v>0.05</v>
      </c>
      <c r="P19834" t="s">
        <v>2342</v>
      </c>
      <c r="Q19834">
        <v>4.18</v>
      </c>
      <c r="R19834">
        <v>0.1</v>
      </c>
      <c r="S19834">
        <v>-25.66</v>
      </c>
      <c r="T19834">
        <v>0.1</v>
      </c>
      <c r="U19834" t="s">
        <v>2307</v>
      </c>
      <c r="V19834">
        <v>1</v>
      </c>
      <c r="W19834" t="s">
        <v>2567</v>
      </c>
    </row>
    <row r="19835" spans="1:23" x14ac:dyDescent="0.3">
      <c r="A19835">
        <v>27504</v>
      </c>
      <c r="B19835" s="15" t="s">
        <v>2050</v>
      </c>
      <c r="C19835" t="str">
        <f>_xlfn.XLOOKUP($B19835, STANDARDS!$A:$A, STANDARDS!$B:$B,,0,2)</f>
        <v>Mbr C, Emigrant Springs Fm</v>
      </c>
      <c r="D19835" t="s">
        <v>1060</v>
      </c>
      <c r="E19835" t="s">
        <v>2273</v>
      </c>
      <c r="F19835" t="s">
        <v>2274</v>
      </c>
      <c r="G19835">
        <v>-114.96944999999999</v>
      </c>
      <c r="H19835">
        <v>1.0000000000000001E-5</v>
      </c>
      <c r="I19835" t="s">
        <v>592</v>
      </c>
      <c r="J19835" cm="1">
        <f t="array" ref="J19835:L19835">_xlfn.XLOOKUP($C19835, AGE!$A:$A,AGE!$B:$D,,0,2)</f>
        <v>491.2</v>
      </c>
      <c r="K19835">
        <v>7.4</v>
      </c>
      <c r="L19835" t="str">
        <v xml:space="preserve">GSA 2018 </v>
      </c>
      <c r="M19835" t="s">
        <v>2467</v>
      </c>
      <c r="O19835">
        <v>0.04</v>
      </c>
      <c r="P19835" t="s">
        <v>2342</v>
      </c>
      <c r="Q19835">
        <v>4.2699999999999996</v>
      </c>
      <c r="R19835">
        <v>0.1</v>
      </c>
      <c r="S19835">
        <v>-25.61</v>
      </c>
      <c r="T19835">
        <v>0.1</v>
      </c>
      <c r="U19835" t="s">
        <v>2307</v>
      </c>
      <c r="V19835">
        <v>1</v>
      </c>
      <c r="W19835" t="s">
        <v>2567</v>
      </c>
    </row>
    <row r="19836" spans="1:23" x14ac:dyDescent="0.3">
      <c r="A19836">
        <v>27505</v>
      </c>
      <c r="B19836" s="15" t="s">
        <v>2050</v>
      </c>
      <c r="C19836" t="str">
        <f>_xlfn.XLOOKUP($B19836, STANDARDS!$A:$A, STANDARDS!$B:$B,,0,2)</f>
        <v>Mbr C, Emigrant Springs Fm</v>
      </c>
      <c r="D19836" t="s">
        <v>1060</v>
      </c>
      <c r="E19836" t="s">
        <v>2273</v>
      </c>
      <c r="F19836" t="s">
        <v>2274</v>
      </c>
      <c r="G19836">
        <v>-114.96944999999999</v>
      </c>
      <c r="H19836">
        <v>1.0000000000000001E-5</v>
      </c>
      <c r="I19836" t="s">
        <v>592</v>
      </c>
      <c r="J19836" cm="1">
        <f t="array" ref="J19836:L19836">_xlfn.XLOOKUP($C19836, AGE!$A:$A,AGE!$B:$D,,0,2)</f>
        <v>491.2</v>
      </c>
      <c r="K19836">
        <v>7.4</v>
      </c>
      <c r="L19836" t="str">
        <v xml:space="preserve">GSA 2018 </v>
      </c>
      <c r="M19836" t="s">
        <v>2466</v>
      </c>
      <c r="P19836" t="s">
        <v>2342</v>
      </c>
      <c r="Q19836">
        <v>3.74</v>
      </c>
      <c r="R19836">
        <v>0.1</v>
      </c>
      <c r="U19836" t="s">
        <v>2307</v>
      </c>
      <c r="V19836">
        <v>1</v>
      </c>
      <c r="W19836" t="s">
        <v>2567</v>
      </c>
    </row>
    <row r="19837" spans="1:23" x14ac:dyDescent="0.3">
      <c r="A19837">
        <v>27506</v>
      </c>
      <c r="B19837" s="15" t="s">
        <v>2050</v>
      </c>
      <c r="C19837" t="str">
        <f>_xlfn.XLOOKUP($B19837, STANDARDS!$A:$A, STANDARDS!$B:$B,,0,2)</f>
        <v>Mbr C, Emigrant Springs Fm</v>
      </c>
      <c r="D19837" t="s">
        <v>1060</v>
      </c>
      <c r="E19837" t="s">
        <v>2273</v>
      </c>
      <c r="F19837" t="s">
        <v>2274</v>
      </c>
      <c r="G19837">
        <v>-114.96944999999999</v>
      </c>
      <c r="H19837">
        <v>1.0000000000000001E-5</v>
      </c>
      <c r="I19837" t="s">
        <v>592</v>
      </c>
      <c r="J19837" cm="1">
        <f t="array" ref="J19837:L19837">_xlfn.XLOOKUP($C19837, AGE!$A:$A,AGE!$B:$D,,0,2)</f>
        <v>491.2</v>
      </c>
      <c r="K19837">
        <v>7.4</v>
      </c>
      <c r="L19837" t="str">
        <v xml:space="preserve">GSA 2018 </v>
      </c>
      <c r="M19837" t="s">
        <v>2467</v>
      </c>
      <c r="P19837" t="s">
        <v>2342</v>
      </c>
      <c r="Q19837">
        <v>3.91</v>
      </c>
      <c r="R19837">
        <v>0.1</v>
      </c>
      <c r="U19837" t="s">
        <v>2307</v>
      </c>
      <c r="V19837">
        <v>1</v>
      </c>
      <c r="W19837" t="s">
        <v>2567</v>
      </c>
    </row>
    <row r="19838" spans="1:23" x14ac:dyDescent="0.3">
      <c r="A19838">
        <v>27507</v>
      </c>
      <c r="B19838" s="15" t="s">
        <v>2050</v>
      </c>
      <c r="C19838" t="str">
        <f>_xlfn.XLOOKUP($B19838, STANDARDS!$A:$A, STANDARDS!$B:$B,,0,2)</f>
        <v>Mbr C, Emigrant Springs Fm</v>
      </c>
      <c r="D19838" t="s">
        <v>1060</v>
      </c>
      <c r="E19838" t="s">
        <v>2273</v>
      </c>
      <c r="F19838" t="s">
        <v>2274</v>
      </c>
      <c r="G19838">
        <v>-114.96944999999999</v>
      </c>
      <c r="H19838">
        <v>1.0000000000000001E-5</v>
      </c>
      <c r="I19838" t="s">
        <v>592</v>
      </c>
      <c r="J19838" cm="1">
        <f t="array" ref="J19838:L19838">_xlfn.XLOOKUP($C19838, AGE!$A:$A,AGE!$B:$D,,0,2)</f>
        <v>491.2</v>
      </c>
      <c r="K19838">
        <v>7.4</v>
      </c>
      <c r="L19838" t="str">
        <v xml:space="preserve">GSA 2018 </v>
      </c>
      <c r="M19838" t="s">
        <v>2462</v>
      </c>
      <c r="P19838" t="s">
        <v>2342</v>
      </c>
      <c r="Q19838">
        <v>4.0599999999999996</v>
      </c>
      <c r="R19838">
        <v>0.1</v>
      </c>
      <c r="U19838" t="s">
        <v>2307</v>
      </c>
      <c r="V19838">
        <v>1</v>
      </c>
      <c r="W19838" t="s">
        <v>2567</v>
      </c>
    </row>
    <row r="19839" spans="1:23" x14ac:dyDescent="0.3">
      <c r="A19839">
        <v>27508</v>
      </c>
      <c r="B19839" s="15" t="s">
        <v>2050</v>
      </c>
      <c r="C19839" t="str">
        <f>_xlfn.XLOOKUP($B19839, STANDARDS!$A:$A, STANDARDS!$B:$B,,0,2)</f>
        <v>Mbr C, Emigrant Springs Fm</v>
      </c>
      <c r="D19839" t="s">
        <v>1060</v>
      </c>
      <c r="E19839" t="s">
        <v>2273</v>
      </c>
      <c r="F19839" t="s">
        <v>2274</v>
      </c>
      <c r="G19839">
        <v>-114.96944999999999</v>
      </c>
      <c r="H19839">
        <v>1.0000000000000001E-5</v>
      </c>
      <c r="I19839" t="s">
        <v>592</v>
      </c>
      <c r="J19839" cm="1">
        <f t="array" ref="J19839:L19839">_xlfn.XLOOKUP($C19839, AGE!$A:$A,AGE!$B:$D,,0,2)</f>
        <v>491.2</v>
      </c>
      <c r="K19839">
        <v>7.4</v>
      </c>
      <c r="L19839" t="str">
        <v xml:space="preserve">GSA 2018 </v>
      </c>
      <c r="M19839" t="s">
        <v>2459</v>
      </c>
      <c r="P19839" t="s">
        <v>2342</v>
      </c>
      <c r="Q19839">
        <v>5.3</v>
      </c>
      <c r="R19839">
        <v>0.1</v>
      </c>
      <c r="U19839" t="s">
        <v>2307</v>
      </c>
      <c r="V19839">
        <v>1</v>
      </c>
      <c r="W19839" t="s">
        <v>2567</v>
      </c>
    </row>
    <row r="19840" spans="1:23" x14ac:dyDescent="0.3">
      <c r="A19840">
        <v>27509</v>
      </c>
      <c r="B19840" s="15" t="s">
        <v>2050</v>
      </c>
      <c r="C19840" t="str">
        <f>_xlfn.XLOOKUP($B19840, STANDARDS!$A:$A, STANDARDS!$B:$B,,0,2)</f>
        <v>Mbr C, Emigrant Springs Fm</v>
      </c>
      <c r="D19840" t="s">
        <v>1060</v>
      </c>
      <c r="E19840" t="s">
        <v>2273</v>
      </c>
      <c r="F19840" t="s">
        <v>2274</v>
      </c>
      <c r="G19840">
        <v>-114.96944999999999</v>
      </c>
      <c r="H19840">
        <v>1.0000000000000001E-5</v>
      </c>
      <c r="I19840" t="s">
        <v>592</v>
      </c>
      <c r="J19840" cm="1">
        <f t="array" ref="J19840:L19840">_xlfn.XLOOKUP($C19840, AGE!$A:$A,AGE!$B:$D,,0,2)</f>
        <v>491.2</v>
      </c>
      <c r="K19840">
        <v>7.4</v>
      </c>
      <c r="L19840" t="str">
        <v xml:space="preserve">GSA 2018 </v>
      </c>
      <c r="M19840" t="s">
        <v>2467</v>
      </c>
      <c r="O19840">
        <v>0.05</v>
      </c>
      <c r="P19840" t="s">
        <v>2342</v>
      </c>
      <c r="Q19840">
        <v>4.75</v>
      </c>
      <c r="R19840">
        <v>0.1</v>
      </c>
      <c r="S19840">
        <v>-23.94</v>
      </c>
      <c r="T19840">
        <v>0.1</v>
      </c>
      <c r="U19840" t="s">
        <v>2307</v>
      </c>
      <c r="V19840">
        <v>1</v>
      </c>
      <c r="W19840" t="s">
        <v>2567</v>
      </c>
    </row>
    <row r="19841" spans="1:23" x14ac:dyDescent="0.3">
      <c r="A19841">
        <v>27510</v>
      </c>
      <c r="B19841" s="15" t="s">
        <v>2050</v>
      </c>
      <c r="C19841" t="str">
        <f>_xlfn.XLOOKUP($B19841, STANDARDS!$A:$A, STANDARDS!$B:$B,,0,2)</f>
        <v>Mbr C, Emigrant Springs Fm</v>
      </c>
      <c r="D19841" t="s">
        <v>1060</v>
      </c>
      <c r="E19841" t="s">
        <v>2273</v>
      </c>
      <c r="F19841" t="s">
        <v>2274</v>
      </c>
      <c r="G19841">
        <v>-114.96944999999999</v>
      </c>
      <c r="H19841">
        <v>1.0000000000000001E-5</v>
      </c>
      <c r="I19841" t="s">
        <v>592</v>
      </c>
      <c r="J19841" cm="1">
        <f t="array" ref="J19841:L19841">_xlfn.XLOOKUP($C19841, AGE!$A:$A,AGE!$B:$D,,0,2)</f>
        <v>491.2</v>
      </c>
      <c r="K19841">
        <v>7.4</v>
      </c>
      <c r="L19841" t="str">
        <v xml:space="preserve">GSA 2018 </v>
      </c>
      <c r="M19841" t="s">
        <v>2467</v>
      </c>
      <c r="O19841">
        <v>0.05</v>
      </c>
      <c r="P19841" t="s">
        <v>2342</v>
      </c>
      <c r="Q19841">
        <v>4.62</v>
      </c>
      <c r="R19841">
        <v>0.1</v>
      </c>
      <c r="S19841">
        <v>-23.92</v>
      </c>
      <c r="T19841">
        <v>0.1</v>
      </c>
      <c r="U19841" t="s">
        <v>2307</v>
      </c>
      <c r="V19841">
        <v>1</v>
      </c>
      <c r="W19841" t="s">
        <v>2567</v>
      </c>
    </row>
    <row r="19842" spans="1:23" x14ac:dyDescent="0.3">
      <c r="A19842">
        <v>27511</v>
      </c>
      <c r="B19842" s="15" t="s">
        <v>2050</v>
      </c>
      <c r="C19842" t="str">
        <f>_xlfn.XLOOKUP($B19842, STANDARDS!$A:$A, STANDARDS!$B:$B,,0,2)</f>
        <v>Mbr C, Emigrant Springs Fm</v>
      </c>
      <c r="D19842" t="s">
        <v>1060</v>
      </c>
      <c r="E19842" t="s">
        <v>2273</v>
      </c>
      <c r="F19842" t="s">
        <v>2274</v>
      </c>
      <c r="G19842">
        <v>-114.96944999999999</v>
      </c>
      <c r="H19842">
        <v>1.0000000000000001E-5</v>
      </c>
      <c r="I19842" t="s">
        <v>592</v>
      </c>
      <c r="J19842" cm="1">
        <f t="array" ref="J19842:L19842">_xlfn.XLOOKUP($C19842, AGE!$A:$A,AGE!$B:$D,,0,2)</f>
        <v>491.2</v>
      </c>
      <c r="K19842">
        <v>7.4</v>
      </c>
      <c r="L19842" t="str">
        <v xml:space="preserve">GSA 2018 </v>
      </c>
      <c r="M19842" t="s">
        <v>2459</v>
      </c>
      <c r="O19842">
        <v>0.05</v>
      </c>
      <c r="P19842" t="s">
        <v>2342</v>
      </c>
      <c r="Q19842">
        <v>5.31</v>
      </c>
      <c r="R19842">
        <v>0.1</v>
      </c>
      <c r="S19842">
        <v>-24.54</v>
      </c>
      <c r="T19842">
        <v>0.1</v>
      </c>
      <c r="U19842" t="s">
        <v>2307</v>
      </c>
      <c r="V19842">
        <v>1</v>
      </c>
      <c r="W19842" t="s">
        <v>2567</v>
      </c>
    </row>
    <row r="19843" spans="1:23" x14ac:dyDescent="0.3">
      <c r="A19843">
        <v>27512</v>
      </c>
      <c r="B19843" s="15" t="s">
        <v>2050</v>
      </c>
      <c r="C19843" t="str">
        <f>_xlfn.XLOOKUP($B19843, STANDARDS!$A:$A, STANDARDS!$B:$B,,0,2)</f>
        <v>Mbr C, Emigrant Springs Fm</v>
      </c>
      <c r="D19843" t="s">
        <v>1060</v>
      </c>
      <c r="E19843" t="s">
        <v>2273</v>
      </c>
      <c r="F19843" t="s">
        <v>2274</v>
      </c>
      <c r="G19843">
        <v>-114.96944999999999</v>
      </c>
      <c r="H19843">
        <v>1.0000000000000001E-5</v>
      </c>
      <c r="I19843" t="s">
        <v>592</v>
      </c>
      <c r="J19843" cm="1">
        <f t="array" ref="J19843:L19843">_xlfn.XLOOKUP($C19843, AGE!$A:$A,AGE!$B:$D,,0,2)</f>
        <v>491.2</v>
      </c>
      <c r="K19843">
        <v>7.4</v>
      </c>
      <c r="L19843" t="str">
        <v xml:space="preserve">GSA 2018 </v>
      </c>
      <c r="M19843" t="s">
        <v>2459</v>
      </c>
      <c r="O19843">
        <v>0.05</v>
      </c>
      <c r="P19843" t="s">
        <v>2342</v>
      </c>
      <c r="Q19843">
        <v>5.49</v>
      </c>
      <c r="R19843">
        <v>0.1</v>
      </c>
      <c r="S19843">
        <v>-23.98</v>
      </c>
      <c r="T19843">
        <v>0.1</v>
      </c>
      <c r="U19843" t="s">
        <v>2307</v>
      </c>
      <c r="V19843">
        <v>1</v>
      </c>
      <c r="W19843" t="s">
        <v>2567</v>
      </c>
    </row>
    <row r="19844" spans="1:23" x14ac:dyDescent="0.3">
      <c r="A19844">
        <v>27513</v>
      </c>
      <c r="B19844" s="15" t="s">
        <v>2050</v>
      </c>
      <c r="C19844" t="str">
        <f>_xlfn.XLOOKUP($B19844, STANDARDS!$A:$A, STANDARDS!$B:$B,,0,2)</f>
        <v>Mbr C, Emigrant Springs Fm</v>
      </c>
      <c r="D19844" t="s">
        <v>1060</v>
      </c>
      <c r="E19844" t="s">
        <v>2273</v>
      </c>
      <c r="F19844" t="s">
        <v>2274</v>
      </c>
      <c r="G19844">
        <v>-114.96944999999999</v>
      </c>
      <c r="H19844">
        <v>1.0000000000000001E-5</v>
      </c>
      <c r="I19844" t="s">
        <v>592</v>
      </c>
      <c r="J19844" cm="1">
        <f t="array" ref="J19844:L19844">_xlfn.XLOOKUP($C19844, AGE!$A:$A,AGE!$B:$D,,0,2)</f>
        <v>491.2</v>
      </c>
      <c r="K19844">
        <v>7.4</v>
      </c>
      <c r="L19844" t="str">
        <v xml:space="preserve">GSA 2018 </v>
      </c>
      <c r="M19844" t="s">
        <v>2459</v>
      </c>
      <c r="O19844">
        <v>0.09</v>
      </c>
      <c r="P19844" t="s">
        <v>2342</v>
      </c>
      <c r="Q19844">
        <v>5.16</v>
      </c>
      <c r="R19844">
        <v>0.1</v>
      </c>
      <c r="S19844">
        <v>-23.23</v>
      </c>
      <c r="T19844">
        <v>0.1</v>
      </c>
      <c r="U19844" t="s">
        <v>2307</v>
      </c>
      <c r="V19844">
        <v>1</v>
      </c>
      <c r="W19844" t="s">
        <v>2567</v>
      </c>
    </row>
    <row r="19845" spans="1:23" x14ac:dyDescent="0.3">
      <c r="A19845">
        <v>27514</v>
      </c>
      <c r="B19845" s="15" t="s">
        <v>2050</v>
      </c>
      <c r="C19845" t="str">
        <f>_xlfn.XLOOKUP($B19845, STANDARDS!$A:$A, STANDARDS!$B:$B,,0,2)</f>
        <v>Mbr C, Emigrant Springs Fm</v>
      </c>
      <c r="D19845" t="s">
        <v>1060</v>
      </c>
      <c r="E19845" t="s">
        <v>2273</v>
      </c>
      <c r="F19845" t="s">
        <v>2274</v>
      </c>
      <c r="G19845">
        <v>-114.96944999999999</v>
      </c>
      <c r="H19845">
        <v>1.0000000000000001E-5</v>
      </c>
      <c r="I19845" t="s">
        <v>592</v>
      </c>
      <c r="J19845" cm="1">
        <f t="array" ref="J19845:L19845">_xlfn.XLOOKUP($C19845, AGE!$A:$A,AGE!$B:$D,,0,2)</f>
        <v>491.2</v>
      </c>
      <c r="K19845">
        <v>7.4</v>
      </c>
      <c r="L19845" t="str">
        <v xml:space="preserve">GSA 2018 </v>
      </c>
      <c r="M19845" t="s">
        <v>2461</v>
      </c>
      <c r="O19845">
        <v>0.04</v>
      </c>
      <c r="P19845" t="s">
        <v>2342</v>
      </c>
      <c r="Q19845">
        <v>4.7300000000000004</v>
      </c>
      <c r="R19845">
        <v>0.1</v>
      </c>
      <c r="S19845">
        <v>-24.29</v>
      </c>
      <c r="T19845">
        <v>0.1</v>
      </c>
      <c r="U19845" t="s">
        <v>2307</v>
      </c>
      <c r="V19845">
        <v>1</v>
      </c>
      <c r="W19845" t="s">
        <v>2567</v>
      </c>
    </row>
    <row r="19846" spans="1:23" x14ac:dyDescent="0.3">
      <c r="A19846">
        <v>27515</v>
      </c>
      <c r="B19846" s="15" t="s">
        <v>2050</v>
      </c>
      <c r="C19846" t="str">
        <f>_xlfn.XLOOKUP($B19846, STANDARDS!$A:$A, STANDARDS!$B:$B,,0,2)</f>
        <v>Mbr C, Emigrant Springs Fm</v>
      </c>
      <c r="D19846" t="s">
        <v>1060</v>
      </c>
      <c r="E19846" t="s">
        <v>2273</v>
      </c>
      <c r="F19846" t="s">
        <v>2274</v>
      </c>
      <c r="G19846">
        <v>-114.96944999999999</v>
      </c>
      <c r="H19846">
        <v>1.0000000000000001E-5</v>
      </c>
      <c r="I19846" t="s">
        <v>592</v>
      </c>
      <c r="J19846" cm="1">
        <f t="array" ref="J19846:L19846">_xlfn.XLOOKUP($C19846, AGE!$A:$A,AGE!$B:$D,,0,2)</f>
        <v>491.2</v>
      </c>
      <c r="K19846">
        <v>7.4</v>
      </c>
      <c r="L19846" t="str">
        <v xml:space="preserve">GSA 2018 </v>
      </c>
      <c r="M19846" t="s">
        <v>2461</v>
      </c>
      <c r="O19846">
        <v>0.03</v>
      </c>
      <c r="P19846" t="s">
        <v>2342</v>
      </c>
      <c r="Q19846">
        <v>4.12</v>
      </c>
      <c r="R19846">
        <v>0.1</v>
      </c>
      <c r="S19846">
        <v>-24.2</v>
      </c>
      <c r="T19846">
        <v>0.1</v>
      </c>
      <c r="U19846" t="s">
        <v>2307</v>
      </c>
      <c r="V19846">
        <v>1</v>
      </c>
      <c r="W19846" t="s">
        <v>2567</v>
      </c>
    </row>
    <row r="19847" spans="1:23" x14ac:dyDescent="0.3">
      <c r="A19847">
        <v>27516</v>
      </c>
      <c r="B19847" s="15" t="s">
        <v>2050</v>
      </c>
      <c r="C19847" t="str">
        <f>_xlfn.XLOOKUP($B19847, STANDARDS!$A:$A, STANDARDS!$B:$B,,0,2)</f>
        <v>Mbr C, Emigrant Springs Fm</v>
      </c>
      <c r="D19847" t="s">
        <v>1060</v>
      </c>
      <c r="E19847" t="s">
        <v>2273</v>
      </c>
      <c r="F19847" t="s">
        <v>2274</v>
      </c>
      <c r="G19847">
        <v>-114.96944999999999</v>
      </c>
      <c r="H19847">
        <v>1.0000000000000001E-5</v>
      </c>
      <c r="I19847" t="s">
        <v>592</v>
      </c>
      <c r="J19847" cm="1">
        <f t="array" ref="J19847:L19847">_xlfn.XLOOKUP($C19847, AGE!$A:$A,AGE!$B:$D,,0,2)</f>
        <v>491.2</v>
      </c>
      <c r="K19847">
        <v>7.4</v>
      </c>
      <c r="L19847" t="str">
        <v xml:space="preserve">GSA 2018 </v>
      </c>
      <c r="M19847" t="s">
        <v>2461</v>
      </c>
      <c r="O19847">
        <v>0.03</v>
      </c>
      <c r="P19847" t="s">
        <v>2342</v>
      </c>
      <c r="Q19847">
        <v>5.29</v>
      </c>
      <c r="R19847">
        <v>0.1</v>
      </c>
      <c r="S19847">
        <v>-23.7</v>
      </c>
      <c r="T19847">
        <v>0.1</v>
      </c>
      <c r="U19847" t="s">
        <v>2307</v>
      </c>
      <c r="V19847">
        <v>1</v>
      </c>
      <c r="W19847" t="s">
        <v>2567</v>
      </c>
    </row>
    <row r="19848" spans="1:23" x14ac:dyDescent="0.3">
      <c r="A19848">
        <v>27517</v>
      </c>
      <c r="B19848" s="15" t="s">
        <v>2050</v>
      </c>
      <c r="C19848" t="str">
        <f>_xlfn.XLOOKUP($B19848, STANDARDS!$A:$A, STANDARDS!$B:$B,,0,2)</f>
        <v>Mbr C, Emigrant Springs Fm</v>
      </c>
      <c r="D19848" t="s">
        <v>1060</v>
      </c>
      <c r="E19848" t="s">
        <v>2273</v>
      </c>
      <c r="F19848" t="s">
        <v>2274</v>
      </c>
      <c r="G19848">
        <v>-114.96944999999999</v>
      </c>
      <c r="H19848">
        <v>1.0000000000000001E-5</v>
      </c>
      <c r="I19848" t="s">
        <v>592</v>
      </c>
      <c r="J19848" cm="1">
        <f t="array" ref="J19848:L19848">_xlfn.XLOOKUP($C19848, AGE!$A:$A,AGE!$B:$D,,0,2)</f>
        <v>491.2</v>
      </c>
      <c r="K19848">
        <v>7.4</v>
      </c>
      <c r="L19848" t="str">
        <v xml:space="preserve">GSA 2018 </v>
      </c>
      <c r="M19848" t="s">
        <v>2461</v>
      </c>
      <c r="O19848">
        <v>0.05</v>
      </c>
      <c r="P19848" t="s">
        <v>2342</v>
      </c>
      <c r="Q19848">
        <v>4.37</v>
      </c>
      <c r="R19848">
        <v>0.1</v>
      </c>
      <c r="S19848">
        <v>-24.29</v>
      </c>
      <c r="T19848">
        <v>0.1</v>
      </c>
      <c r="U19848" t="s">
        <v>2307</v>
      </c>
      <c r="V19848">
        <v>1</v>
      </c>
      <c r="W19848" t="s">
        <v>2567</v>
      </c>
    </row>
    <row r="19849" spans="1:23" x14ac:dyDescent="0.3">
      <c r="A19849">
        <v>27518</v>
      </c>
      <c r="B19849" s="15" t="s">
        <v>2050</v>
      </c>
      <c r="C19849" t="str">
        <f>_xlfn.XLOOKUP($B19849, STANDARDS!$A:$A, STANDARDS!$B:$B,,0,2)</f>
        <v>Mbr C, Emigrant Springs Fm</v>
      </c>
      <c r="D19849" t="s">
        <v>1060</v>
      </c>
      <c r="E19849" t="s">
        <v>2273</v>
      </c>
      <c r="F19849" t="s">
        <v>2274</v>
      </c>
      <c r="G19849">
        <v>-114.96944999999999</v>
      </c>
      <c r="H19849">
        <v>1.0000000000000001E-5</v>
      </c>
      <c r="I19849" t="s">
        <v>592</v>
      </c>
      <c r="J19849" cm="1">
        <f t="array" ref="J19849:L19849">_xlfn.XLOOKUP($C19849, AGE!$A:$A,AGE!$B:$D,,0,2)</f>
        <v>491.2</v>
      </c>
      <c r="K19849">
        <v>7.4</v>
      </c>
      <c r="L19849" t="str">
        <v xml:space="preserve">GSA 2018 </v>
      </c>
      <c r="M19849" t="s">
        <v>2461</v>
      </c>
      <c r="O19849">
        <v>0.04</v>
      </c>
      <c r="P19849" t="s">
        <v>2342</v>
      </c>
      <c r="Q19849">
        <v>4.41</v>
      </c>
      <c r="R19849">
        <v>0.1</v>
      </c>
      <c r="S19849">
        <v>-24.56</v>
      </c>
      <c r="T19849">
        <v>0.1</v>
      </c>
      <c r="U19849" t="s">
        <v>2307</v>
      </c>
      <c r="V19849">
        <v>1</v>
      </c>
      <c r="W19849" t="s">
        <v>2567</v>
      </c>
    </row>
    <row r="19850" spans="1:23" x14ac:dyDescent="0.3">
      <c r="A19850">
        <v>27519</v>
      </c>
      <c r="B19850" s="15" t="s">
        <v>2050</v>
      </c>
      <c r="C19850" t="str">
        <f>_xlfn.XLOOKUP($B19850, STANDARDS!$A:$A, STANDARDS!$B:$B,,0,2)</f>
        <v>Mbr C, Emigrant Springs Fm</v>
      </c>
      <c r="D19850" t="s">
        <v>1060</v>
      </c>
      <c r="E19850" t="s">
        <v>2273</v>
      </c>
      <c r="F19850" t="s">
        <v>2274</v>
      </c>
      <c r="G19850">
        <v>-114.96944999999999</v>
      </c>
      <c r="H19850">
        <v>1.0000000000000001E-5</v>
      </c>
      <c r="I19850" t="s">
        <v>592</v>
      </c>
      <c r="J19850" cm="1">
        <f t="array" ref="J19850:L19850">_xlfn.XLOOKUP($C19850, AGE!$A:$A,AGE!$B:$D,,0,2)</f>
        <v>491.2</v>
      </c>
      <c r="K19850">
        <v>7.4</v>
      </c>
      <c r="L19850" t="str">
        <v xml:space="preserve">GSA 2018 </v>
      </c>
      <c r="M19850" t="s">
        <v>2461</v>
      </c>
      <c r="O19850">
        <v>0.05</v>
      </c>
      <c r="P19850" t="s">
        <v>2342</v>
      </c>
      <c r="Q19850">
        <v>4.2699999999999996</v>
      </c>
      <c r="R19850">
        <v>0.1</v>
      </c>
      <c r="S19850">
        <v>-24.23</v>
      </c>
      <c r="T19850">
        <v>0.1</v>
      </c>
      <c r="U19850" t="s">
        <v>2307</v>
      </c>
      <c r="V19850">
        <v>1</v>
      </c>
      <c r="W19850" t="s">
        <v>2567</v>
      </c>
    </row>
    <row r="19851" spans="1:23" x14ac:dyDescent="0.3">
      <c r="A19851">
        <v>27520</v>
      </c>
      <c r="B19851" s="15" t="s">
        <v>2050</v>
      </c>
      <c r="C19851" t="str">
        <f>_xlfn.XLOOKUP($B19851, STANDARDS!$A:$A, STANDARDS!$B:$B,,0,2)</f>
        <v>Mbr C, Emigrant Springs Fm</v>
      </c>
      <c r="D19851" t="s">
        <v>1060</v>
      </c>
      <c r="E19851" t="s">
        <v>2273</v>
      </c>
      <c r="F19851" t="s">
        <v>2274</v>
      </c>
      <c r="G19851">
        <v>-114.96944999999999</v>
      </c>
      <c r="H19851">
        <v>1.0000000000000001E-5</v>
      </c>
      <c r="I19851" t="s">
        <v>592</v>
      </c>
      <c r="J19851" cm="1">
        <f t="array" ref="J19851:L19851">_xlfn.XLOOKUP($C19851, AGE!$A:$A,AGE!$B:$D,,0,2)</f>
        <v>491.2</v>
      </c>
      <c r="K19851">
        <v>7.4</v>
      </c>
      <c r="L19851" t="str">
        <v xml:space="preserve">GSA 2018 </v>
      </c>
      <c r="M19851" t="s">
        <v>2461</v>
      </c>
      <c r="O19851">
        <v>0.03</v>
      </c>
      <c r="P19851" t="s">
        <v>2342</v>
      </c>
      <c r="Q19851">
        <v>4.38</v>
      </c>
      <c r="R19851">
        <v>0.1</v>
      </c>
      <c r="S19851">
        <v>-23.37</v>
      </c>
      <c r="T19851">
        <v>0.1</v>
      </c>
      <c r="U19851" t="s">
        <v>2307</v>
      </c>
      <c r="V19851">
        <v>1</v>
      </c>
      <c r="W19851" t="s">
        <v>2567</v>
      </c>
    </row>
    <row r="19852" spans="1:23" x14ac:dyDescent="0.3">
      <c r="A19852">
        <v>27521</v>
      </c>
      <c r="B19852" s="15" t="s">
        <v>2052</v>
      </c>
      <c r="C19852" t="str">
        <f>_xlfn.XLOOKUP($B19852, STANDARDS!$A:$A, STANDARDS!$B:$B,,0,2)</f>
        <v>Dunderberg Fm</v>
      </c>
      <c r="D19852" t="s">
        <v>1060</v>
      </c>
      <c r="E19852" t="s">
        <v>2273</v>
      </c>
      <c r="F19852" t="s">
        <v>2274</v>
      </c>
      <c r="G19852">
        <v>-114.96944999999999</v>
      </c>
      <c r="H19852">
        <v>1.0000000000000001E-5</v>
      </c>
      <c r="I19852" t="s">
        <v>592</v>
      </c>
      <c r="J19852" cm="1">
        <f t="array" ref="J19852:L19852">_xlfn.XLOOKUP($C19852, AGE!$A:$A,AGE!$B:$D,,0,2)</f>
        <v>491.2</v>
      </c>
      <c r="K19852">
        <v>7.4</v>
      </c>
      <c r="L19852" t="str">
        <v xml:space="preserve">GSA 2018 </v>
      </c>
      <c r="M19852" t="s">
        <v>2465</v>
      </c>
      <c r="O19852">
        <v>0.03</v>
      </c>
      <c r="P19852" t="s">
        <v>2342</v>
      </c>
      <c r="Q19852">
        <v>4.32</v>
      </c>
      <c r="R19852">
        <v>0.1</v>
      </c>
      <c r="S19852">
        <v>-24.3</v>
      </c>
      <c r="T19852">
        <v>0.1</v>
      </c>
      <c r="U19852" t="s">
        <v>2307</v>
      </c>
      <c r="V19852">
        <v>1</v>
      </c>
      <c r="W19852" t="s">
        <v>2567</v>
      </c>
    </row>
    <row r="19853" spans="1:23" x14ac:dyDescent="0.3">
      <c r="A19853">
        <v>27522</v>
      </c>
      <c r="B19853" s="15" t="s">
        <v>2052</v>
      </c>
      <c r="C19853" t="str">
        <f>_xlfn.XLOOKUP($B19853, STANDARDS!$A:$A, STANDARDS!$B:$B,,0,2)</f>
        <v>Dunderberg Fm</v>
      </c>
      <c r="D19853" t="s">
        <v>1060</v>
      </c>
      <c r="E19853" t="s">
        <v>2273</v>
      </c>
      <c r="F19853" t="s">
        <v>2274</v>
      </c>
      <c r="G19853">
        <v>-114.96944999999999</v>
      </c>
      <c r="H19853">
        <v>1.0000000000000001E-5</v>
      </c>
      <c r="I19853" t="s">
        <v>592</v>
      </c>
      <c r="J19853" cm="1">
        <f t="array" ref="J19853:L19853">_xlfn.XLOOKUP($C19853, AGE!$A:$A,AGE!$B:$D,,0,2)</f>
        <v>491.2</v>
      </c>
      <c r="K19853">
        <v>7.4</v>
      </c>
      <c r="L19853" t="str">
        <v xml:space="preserve">GSA 2018 </v>
      </c>
      <c r="M19853" t="s">
        <v>2465</v>
      </c>
      <c r="O19853">
        <v>0.02</v>
      </c>
      <c r="P19853" t="s">
        <v>2342</v>
      </c>
      <c r="Q19853">
        <v>3.56</v>
      </c>
      <c r="R19853">
        <v>0.1</v>
      </c>
      <c r="S19853">
        <v>-22.85</v>
      </c>
      <c r="T19853">
        <v>0.1</v>
      </c>
      <c r="U19853" t="s">
        <v>2307</v>
      </c>
      <c r="V19853">
        <v>1</v>
      </c>
      <c r="W19853" t="s">
        <v>2567</v>
      </c>
    </row>
    <row r="19854" spans="1:23" x14ac:dyDescent="0.3">
      <c r="A19854">
        <v>27523</v>
      </c>
      <c r="B19854" s="15" t="s">
        <v>2052</v>
      </c>
      <c r="C19854" t="str">
        <f>_xlfn.XLOOKUP($B19854, STANDARDS!$A:$A, STANDARDS!$B:$B,,0,2)</f>
        <v>Dunderberg Fm</v>
      </c>
      <c r="D19854" t="s">
        <v>1060</v>
      </c>
      <c r="E19854" t="s">
        <v>2273</v>
      </c>
      <c r="F19854" t="s">
        <v>2274</v>
      </c>
      <c r="G19854">
        <v>-114.96944999999999</v>
      </c>
      <c r="H19854">
        <v>1.0000000000000001E-5</v>
      </c>
      <c r="I19854" t="s">
        <v>592</v>
      </c>
      <c r="J19854" cm="1">
        <f t="array" ref="J19854:L19854">_xlfn.XLOOKUP($C19854, AGE!$A:$A,AGE!$B:$D,,0,2)</f>
        <v>491.2</v>
      </c>
      <c r="K19854">
        <v>7.4</v>
      </c>
      <c r="L19854" t="str">
        <v xml:space="preserve">GSA 2018 </v>
      </c>
      <c r="M19854" t="s">
        <v>2457</v>
      </c>
      <c r="O19854">
        <v>0.04</v>
      </c>
      <c r="P19854" t="s">
        <v>2342</v>
      </c>
      <c r="Q19854">
        <v>4.63</v>
      </c>
      <c r="R19854">
        <v>0.1</v>
      </c>
      <c r="S19854">
        <v>-23.61</v>
      </c>
      <c r="T19854">
        <v>0.1</v>
      </c>
      <c r="U19854" t="s">
        <v>2307</v>
      </c>
      <c r="V19854">
        <v>1</v>
      </c>
      <c r="W19854" t="s">
        <v>2567</v>
      </c>
    </row>
    <row r="19855" spans="1:23" x14ac:dyDescent="0.3">
      <c r="A19855">
        <v>27524</v>
      </c>
      <c r="B19855" s="15" t="s">
        <v>2052</v>
      </c>
      <c r="C19855" t="str">
        <f>_xlfn.XLOOKUP($B19855, STANDARDS!$A:$A, STANDARDS!$B:$B,,0,2)</f>
        <v>Dunderberg Fm</v>
      </c>
      <c r="D19855" t="s">
        <v>1060</v>
      </c>
      <c r="E19855" t="s">
        <v>2273</v>
      </c>
      <c r="F19855" t="s">
        <v>2274</v>
      </c>
      <c r="G19855">
        <v>-114.96944999999999</v>
      </c>
      <c r="H19855">
        <v>1.0000000000000001E-5</v>
      </c>
      <c r="I19855" t="s">
        <v>592</v>
      </c>
      <c r="J19855" cm="1">
        <f t="array" ref="J19855:L19855">_xlfn.XLOOKUP($C19855, AGE!$A:$A,AGE!$B:$D,,0,2)</f>
        <v>491.2</v>
      </c>
      <c r="K19855">
        <v>7.4</v>
      </c>
      <c r="L19855" t="str">
        <v xml:space="preserve">GSA 2018 </v>
      </c>
      <c r="M19855" t="s">
        <v>2465</v>
      </c>
      <c r="O19855">
        <v>0.05</v>
      </c>
      <c r="P19855" t="s">
        <v>2342</v>
      </c>
      <c r="Q19855">
        <v>4.6399999999999997</v>
      </c>
      <c r="R19855">
        <v>0.1</v>
      </c>
      <c r="S19855">
        <v>-22.93</v>
      </c>
      <c r="T19855">
        <v>0.1</v>
      </c>
      <c r="U19855" t="s">
        <v>2307</v>
      </c>
      <c r="V19855">
        <v>1</v>
      </c>
      <c r="W19855" t="s">
        <v>2567</v>
      </c>
    </row>
    <row r="19856" spans="1:23" x14ac:dyDescent="0.3">
      <c r="A19856">
        <v>27525</v>
      </c>
      <c r="B19856" s="15" t="s">
        <v>2052</v>
      </c>
      <c r="C19856" t="str">
        <f>_xlfn.XLOOKUP($B19856, STANDARDS!$A:$A, STANDARDS!$B:$B,,0,2)</f>
        <v>Dunderberg Fm</v>
      </c>
      <c r="D19856" t="s">
        <v>1060</v>
      </c>
      <c r="E19856" t="s">
        <v>2273</v>
      </c>
      <c r="F19856" t="s">
        <v>2274</v>
      </c>
      <c r="G19856">
        <v>-114.96944999999999</v>
      </c>
      <c r="H19856">
        <v>1.0000000000000001E-5</v>
      </c>
      <c r="I19856" t="s">
        <v>592</v>
      </c>
      <c r="J19856" cm="1">
        <f t="array" ref="J19856:L19856">_xlfn.XLOOKUP($C19856, AGE!$A:$A,AGE!$B:$D,,0,2)</f>
        <v>491.2</v>
      </c>
      <c r="K19856">
        <v>7.4</v>
      </c>
      <c r="L19856" t="str">
        <v xml:space="preserve">GSA 2018 </v>
      </c>
      <c r="M19856" t="s">
        <v>2468</v>
      </c>
      <c r="O19856">
        <v>0.04</v>
      </c>
      <c r="P19856" t="s">
        <v>2342</v>
      </c>
      <c r="Q19856">
        <v>4.16</v>
      </c>
      <c r="R19856">
        <v>0.1</v>
      </c>
      <c r="S19856">
        <v>-24.32</v>
      </c>
      <c r="T19856">
        <v>0.1</v>
      </c>
      <c r="U19856" t="s">
        <v>2307</v>
      </c>
      <c r="V19856">
        <v>1</v>
      </c>
      <c r="W19856" t="s">
        <v>2567</v>
      </c>
    </row>
    <row r="19857" spans="1:23" x14ac:dyDescent="0.3">
      <c r="A19857">
        <v>27526</v>
      </c>
      <c r="B19857" s="15" t="s">
        <v>2052</v>
      </c>
      <c r="C19857" t="str">
        <f>_xlfn.XLOOKUP($B19857, STANDARDS!$A:$A, STANDARDS!$B:$B,,0,2)</f>
        <v>Dunderberg Fm</v>
      </c>
      <c r="D19857" t="s">
        <v>1060</v>
      </c>
      <c r="E19857" t="s">
        <v>2273</v>
      </c>
      <c r="F19857" t="s">
        <v>2274</v>
      </c>
      <c r="G19857">
        <v>-114.96944999999999</v>
      </c>
      <c r="H19857">
        <v>1.0000000000000001E-5</v>
      </c>
      <c r="I19857" t="s">
        <v>592</v>
      </c>
      <c r="J19857" cm="1">
        <f t="array" ref="J19857:L19857">_xlfn.XLOOKUP($C19857, AGE!$A:$A,AGE!$B:$D,,0,2)</f>
        <v>491.2</v>
      </c>
      <c r="K19857">
        <v>7.4</v>
      </c>
      <c r="L19857" t="str">
        <v xml:space="preserve">GSA 2018 </v>
      </c>
      <c r="M19857" t="s">
        <v>2468</v>
      </c>
      <c r="O19857">
        <v>0.06</v>
      </c>
      <c r="P19857" t="s">
        <v>2342</v>
      </c>
      <c r="Q19857">
        <v>4.46</v>
      </c>
      <c r="R19857">
        <v>0.1</v>
      </c>
      <c r="S19857">
        <v>-22.18</v>
      </c>
      <c r="T19857">
        <v>0.1</v>
      </c>
      <c r="U19857" t="s">
        <v>2307</v>
      </c>
      <c r="V19857">
        <v>1</v>
      </c>
      <c r="W19857" t="s">
        <v>2567</v>
      </c>
    </row>
    <row r="19858" spans="1:23" x14ac:dyDescent="0.3">
      <c r="A19858">
        <v>27527</v>
      </c>
      <c r="B19858" s="15" t="s">
        <v>2052</v>
      </c>
      <c r="C19858" t="str">
        <f>_xlfn.XLOOKUP($B19858, STANDARDS!$A:$A, STANDARDS!$B:$B,,0,2)</f>
        <v>Dunderberg Fm</v>
      </c>
      <c r="D19858" t="s">
        <v>1060</v>
      </c>
      <c r="E19858" t="s">
        <v>2273</v>
      </c>
      <c r="F19858" t="s">
        <v>2274</v>
      </c>
      <c r="G19858">
        <v>-114.96944999999999</v>
      </c>
      <c r="H19858">
        <v>1.0000000000000001E-5</v>
      </c>
      <c r="I19858" t="s">
        <v>592</v>
      </c>
      <c r="J19858" cm="1">
        <f t="array" ref="J19858:L19858">_xlfn.XLOOKUP($C19858, AGE!$A:$A,AGE!$B:$D,,0,2)</f>
        <v>491.2</v>
      </c>
      <c r="K19858">
        <v>7.4</v>
      </c>
      <c r="L19858" t="str">
        <v xml:space="preserve">GSA 2018 </v>
      </c>
      <c r="M19858" t="s">
        <v>2466</v>
      </c>
      <c r="O19858">
        <v>0.03</v>
      </c>
      <c r="P19858" t="s">
        <v>2342</v>
      </c>
      <c r="Q19858">
        <v>5.0999999999999996</v>
      </c>
      <c r="R19858">
        <v>0.1</v>
      </c>
      <c r="S19858">
        <v>-23.53</v>
      </c>
      <c r="T19858">
        <v>0.1</v>
      </c>
      <c r="U19858" t="s">
        <v>2307</v>
      </c>
      <c r="V19858">
        <v>1</v>
      </c>
      <c r="W19858" t="s">
        <v>2567</v>
      </c>
    </row>
    <row r="19859" spans="1:23" x14ac:dyDescent="0.3">
      <c r="A19859">
        <v>27528</v>
      </c>
      <c r="B19859" s="15" t="s">
        <v>2052</v>
      </c>
      <c r="C19859" t="str">
        <f>_xlfn.XLOOKUP($B19859, STANDARDS!$A:$A, STANDARDS!$B:$B,,0,2)</f>
        <v>Dunderberg Fm</v>
      </c>
      <c r="D19859" t="s">
        <v>1060</v>
      </c>
      <c r="E19859" t="s">
        <v>2273</v>
      </c>
      <c r="F19859" t="s">
        <v>2274</v>
      </c>
      <c r="G19859">
        <v>-114.96944999999999</v>
      </c>
      <c r="H19859">
        <v>1.0000000000000001E-5</v>
      </c>
      <c r="I19859" t="s">
        <v>592</v>
      </c>
      <c r="J19859" cm="1">
        <f t="array" ref="J19859:L19859">_xlfn.XLOOKUP($C19859, AGE!$A:$A,AGE!$B:$D,,0,2)</f>
        <v>491.2</v>
      </c>
      <c r="K19859">
        <v>7.4</v>
      </c>
      <c r="L19859" t="str">
        <v xml:space="preserve">GSA 2018 </v>
      </c>
      <c r="M19859" t="s">
        <v>2466</v>
      </c>
      <c r="O19859">
        <v>0.04</v>
      </c>
      <c r="P19859" t="s">
        <v>2342</v>
      </c>
      <c r="Q19859">
        <v>4.7</v>
      </c>
      <c r="R19859">
        <v>0.1</v>
      </c>
      <c r="S19859">
        <v>-23.62</v>
      </c>
      <c r="T19859">
        <v>0.1</v>
      </c>
      <c r="U19859" t="s">
        <v>2307</v>
      </c>
      <c r="V19859">
        <v>1</v>
      </c>
      <c r="W19859" t="s">
        <v>2567</v>
      </c>
    </row>
    <row r="19860" spans="1:23" x14ac:dyDescent="0.3">
      <c r="A19860">
        <v>27529</v>
      </c>
      <c r="B19860" s="15" t="s">
        <v>2052</v>
      </c>
      <c r="C19860" t="str">
        <f>_xlfn.XLOOKUP($B19860, STANDARDS!$A:$A, STANDARDS!$B:$B,,0,2)</f>
        <v>Dunderberg Fm</v>
      </c>
      <c r="D19860" t="s">
        <v>1060</v>
      </c>
      <c r="E19860" t="s">
        <v>2273</v>
      </c>
      <c r="F19860" t="s">
        <v>2274</v>
      </c>
      <c r="G19860">
        <v>-114.96944999999999</v>
      </c>
      <c r="H19860">
        <v>1.0000000000000001E-5</v>
      </c>
      <c r="I19860" t="s">
        <v>592</v>
      </c>
      <c r="J19860" cm="1">
        <f t="array" ref="J19860:L19860">_xlfn.XLOOKUP($C19860, AGE!$A:$A,AGE!$B:$D,,0,2)</f>
        <v>491.2</v>
      </c>
      <c r="K19860">
        <v>7.4</v>
      </c>
      <c r="L19860" t="str">
        <v xml:space="preserve">GSA 2018 </v>
      </c>
      <c r="M19860" t="s">
        <v>2461</v>
      </c>
      <c r="O19860">
        <v>0.04</v>
      </c>
      <c r="P19860" t="s">
        <v>2342</v>
      </c>
      <c r="Q19860">
        <v>4.6500000000000004</v>
      </c>
      <c r="R19860">
        <v>0.1</v>
      </c>
      <c r="S19860">
        <v>-23.31</v>
      </c>
      <c r="T19860">
        <v>0.1</v>
      </c>
      <c r="U19860" t="s">
        <v>2307</v>
      </c>
      <c r="V19860">
        <v>1</v>
      </c>
      <c r="W19860" t="s">
        <v>2567</v>
      </c>
    </row>
    <row r="19861" spans="1:23" x14ac:dyDescent="0.3">
      <c r="A19861">
        <v>27530</v>
      </c>
      <c r="B19861" s="15" t="s">
        <v>2052</v>
      </c>
      <c r="C19861" t="str">
        <f>_xlfn.XLOOKUP($B19861, STANDARDS!$A:$A, STANDARDS!$B:$B,,0,2)</f>
        <v>Dunderberg Fm</v>
      </c>
      <c r="D19861" t="s">
        <v>1060</v>
      </c>
      <c r="E19861" t="s">
        <v>2273</v>
      </c>
      <c r="F19861" t="s">
        <v>2274</v>
      </c>
      <c r="G19861">
        <v>-114.96944999999999</v>
      </c>
      <c r="H19861">
        <v>1.0000000000000001E-5</v>
      </c>
      <c r="I19861" t="s">
        <v>592</v>
      </c>
      <c r="J19861" cm="1">
        <f t="array" ref="J19861:L19861">_xlfn.XLOOKUP($C19861, AGE!$A:$A,AGE!$B:$D,,0,2)</f>
        <v>491.2</v>
      </c>
      <c r="K19861">
        <v>7.4</v>
      </c>
      <c r="L19861" t="str">
        <v xml:space="preserve">GSA 2018 </v>
      </c>
      <c r="M19861" t="s">
        <v>2461</v>
      </c>
      <c r="P19861" t="s">
        <v>2342</v>
      </c>
      <c r="Q19861">
        <v>4.4800000000000004</v>
      </c>
      <c r="R19861">
        <v>0.1</v>
      </c>
      <c r="U19861" t="s">
        <v>2307</v>
      </c>
      <c r="V19861">
        <v>1</v>
      </c>
      <c r="W19861" t="s">
        <v>2567</v>
      </c>
    </row>
    <row r="19862" spans="1:23" x14ac:dyDescent="0.3">
      <c r="A19862">
        <v>27531</v>
      </c>
      <c r="B19862" s="15" t="s">
        <v>2052</v>
      </c>
      <c r="C19862" t="str">
        <f>_xlfn.XLOOKUP($B19862, STANDARDS!$A:$A, STANDARDS!$B:$B,,0,2)</f>
        <v>Dunderberg Fm</v>
      </c>
      <c r="D19862" t="s">
        <v>1060</v>
      </c>
      <c r="E19862" t="s">
        <v>2273</v>
      </c>
      <c r="F19862" t="s">
        <v>2274</v>
      </c>
      <c r="G19862">
        <v>-114.96944999999999</v>
      </c>
      <c r="H19862">
        <v>1.0000000000000001E-5</v>
      </c>
      <c r="I19862" t="s">
        <v>592</v>
      </c>
      <c r="J19862" cm="1">
        <f t="array" ref="J19862:L19862">_xlfn.XLOOKUP($C19862, AGE!$A:$A,AGE!$B:$D,,0,2)</f>
        <v>491.2</v>
      </c>
      <c r="K19862">
        <v>7.4</v>
      </c>
      <c r="L19862" t="str">
        <v xml:space="preserve">GSA 2018 </v>
      </c>
      <c r="M19862" t="s">
        <v>2458</v>
      </c>
      <c r="O19862">
        <v>0.02</v>
      </c>
      <c r="P19862" t="s">
        <v>2342</v>
      </c>
      <c r="Q19862">
        <v>4.47</v>
      </c>
      <c r="R19862">
        <v>0.1</v>
      </c>
      <c r="S19862">
        <v>-24.69</v>
      </c>
      <c r="T19862">
        <v>0.1</v>
      </c>
      <c r="U19862" t="s">
        <v>2307</v>
      </c>
      <c r="V19862">
        <v>1</v>
      </c>
      <c r="W19862" t="s">
        <v>2567</v>
      </c>
    </row>
    <row r="19863" spans="1:23" x14ac:dyDescent="0.3">
      <c r="A19863">
        <v>27532</v>
      </c>
      <c r="B19863" s="15" t="s">
        <v>2052</v>
      </c>
      <c r="C19863" t="str">
        <f>_xlfn.XLOOKUP($B19863, STANDARDS!$A:$A, STANDARDS!$B:$B,,0,2)</f>
        <v>Dunderberg Fm</v>
      </c>
      <c r="D19863" t="s">
        <v>1060</v>
      </c>
      <c r="E19863" t="s">
        <v>2273</v>
      </c>
      <c r="F19863" t="s">
        <v>2274</v>
      </c>
      <c r="G19863">
        <v>-114.96944999999999</v>
      </c>
      <c r="H19863">
        <v>1.0000000000000001E-5</v>
      </c>
      <c r="I19863" t="s">
        <v>592</v>
      </c>
      <c r="J19863" cm="1">
        <f t="array" ref="J19863:L19863">_xlfn.XLOOKUP($C19863, AGE!$A:$A,AGE!$B:$D,,0,2)</f>
        <v>491.2</v>
      </c>
      <c r="K19863">
        <v>7.4</v>
      </c>
      <c r="L19863" t="str">
        <v xml:space="preserve">GSA 2018 </v>
      </c>
      <c r="M19863" t="s">
        <v>2458</v>
      </c>
      <c r="O19863">
        <v>0.03</v>
      </c>
      <c r="P19863" t="s">
        <v>2342</v>
      </c>
      <c r="Q19863">
        <v>3.42</v>
      </c>
      <c r="R19863">
        <v>0.1</v>
      </c>
      <c r="S19863">
        <v>-25.35</v>
      </c>
      <c r="T19863">
        <v>0.1</v>
      </c>
      <c r="U19863" t="s">
        <v>2307</v>
      </c>
      <c r="V19863">
        <v>1</v>
      </c>
      <c r="W19863" t="s">
        <v>2567</v>
      </c>
    </row>
    <row r="19864" spans="1:23" x14ac:dyDescent="0.3">
      <c r="A19864">
        <v>27533</v>
      </c>
      <c r="B19864" s="15" t="s">
        <v>2052</v>
      </c>
      <c r="C19864" t="str">
        <f>_xlfn.XLOOKUP($B19864, STANDARDS!$A:$A, STANDARDS!$B:$B,,0,2)</f>
        <v>Dunderberg Fm</v>
      </c>
      <c r="D19864" t="s">
        <v>1060</v>
      </c>
      <c r="E19864" t="s">
        <v>2273</v>
      </c>
      <c r="F19864" t="s">
        <v>2274</v>
      </c>
      <c r="G19864">
        <v>-114.96944999999999</v>
      </c>
      <c r="H19864">
        <v>1.0000000000000001E-5</v>
      </c>
      <c r="I19864" t="s">
        <v>592</v>
      </c>
      <c r="J19864" cm="1">
        <f t="array" ref="J19864:L19864">_xlfn.XLOOKUP($C19864, AGE!$A:$A,AGE!$B:$D,,0,2)</f>
        <v>491.2</v>
      </c>
      <c r="K19864">
        <v>7.4</v>
      </c>
      <c r="L19864" t="str">
        <v xml:space="preserve">GSA 2018 </v>
      </c>
      <c r="M19864" t="s">
        <v>2467</v>
      </c>
      <c r="O19864">
        <v>0.05</v>
      </c>
      <c r="P19864" t="s">
        <v>2342</v>
      </c>
      <c r="Q19864">
        <v>3.41</v>
      </c>
      <c r="R19864">
        <v>0.1</v>
      </c>
      <c r="S19864">
        <v>-26.64</v>
      </c>
      <c r="T19864">
        <v>0.1</v>
      </c>
      <c r="U19864" t="s">
        <v>2307</v>
      </c>
      <c r="V19864">
        <v>1</v>
      </c>
      <c r="W19864" t="s">
        <v>2567</v>
      </c>
    </row>
    <row r="19865" spans="1:23" x14ac:dyDescent="0.3">
      <c r="A19865">
        <v>27534</v>
      </c>
      <c r="B19865" s="15" t="s">
        <v>2052</v>
      </c>
      <c r="C19865" t="str">
        <f>_xlfn.XLOOKUP($B19865, STANDARDS!$A:$A, STANDARDS!$B:$B,,0,2)</f>
        <v>Dunderberg Fm</v>
      </c>
      <c r="D19865" t="s">
        <v>1060</v>
      </c>
      <c r="E19865" t="s">
        <v>2273</v>
      </c>
      <c r="F19865" t="s">
        <v>2274</v>
      </c>
      <c r="G19865">
        <v>-114.96944999999999</v>
      </c>
      <c r="H19865">
        <v>1.0000000000000001E-5</v>
      </c>
      <c r="I19865" t="s">
        <v>592</v>
      </c>
      <c r="J19865" cm="1">
        <f t="array" ref="J19865:L19865">_xlfn.XLOOKUP($C19865, AGE!$A:$A,AGE!$B:$D,,0,2)</f>
        <v>491.2</v>
      </c>
      <c r="K19865">
        <v>7.4</v>
      </c>
      <c r="L19865" t="str">
        <v xml:space="preserve">GSA 2018 </v>
      </c>
      <c r="M19865" t="s">
        <v>2463</v>
      </c>
      <c r="O19865">
        <v>0.04</v>
      </c>
      <c r="P19865" t="s">
        <v>2342</v>
      </c>
      <c r="Q19865">
        <v>3.31</v>
      </c>
      <c r="R19865">
        <v>0.1</v>
      </c>
      <c r="S19865">
        <v>-24.69</v>
      </c>
      <c r="T19865">
        <v>0.1</v>
      </c>
      <c r="U19865" t="s">
        <v>2307</v>
      </c>
      <c r="V19865">
        <v>1</v>
      </c>
      <c r="W19865" t="s">
        <v>2567</v>
      </c>
    </row>
    <row r="19866" spans="1:23" x14ac:dyDescent="0.3">
      <c r="A19866">
        <v>27535</v>
      </c>
      <c r="B19866" s="15" t="s">
        <v>2052</v>
      </c>
      <c r="C19866" t="str">
        <f>_xlfn.XLOOKUP($B19866, STANDARDS!$A:$A, STANDARDS!$B:$B,,0,2)</f>
        <v>Dunderberg Fm</v>
      </c>
      <c r="D19866" t="s">
        <v>1060</v>
      </c>
      <c r="E19866" t="s">
        <v>2273</v>
      </c>
      <c r="F19866" t="s">
        <v>2274</v>
      </c>
      <c r="G19866">
        <v>-114.96944999999999</v>
      </c>
      <c r="H19866">
        <v>1.0000000000000001E-5</v>
      </c>
      <c r="I19866" t="s">
        <v>592</v>
      </c>
      <c r="J19866" cm="1">
        <f t="array" ref="J19866:L19866">_xlfn.XLOOKUP($C19866, AGE!$A:$A,AGE!$B:$D,,0,2)</f>
        <v>491.2</v>
      </c>
      <c r="K19866">
        <v>7.4</v>
      </c>
      <c r="L19866" t="str">
        <v xml:space="preserve">GSA 2018 </v>
      </c>
      <c r="M19866" t="s">
        <v>2457</v>
      </c>
      <c r="O19866">
        <v>0.03</v>
      </c>
      <c r="P19866" t="s">
        <v>2342</v>
      </c>
      <c r="Q19866">
        <v>3.85</v>
      </c>
      <c r="R19866">
        <v>0.1</v>
      </c>
      <c r="S19866">
        <v>-25.32</v>
      </c>
      <c r="T19866">
        <v>0.1</v>
      </c>
      <c r="U19866" t="s">
        <v>2307</v>
      </c>
      <c r="V19866">
        <v>1</v>
      </c>
      <c r="W19866" t="s">
        <v>2567</v>
      </c>
    </row>
    <row r="19867" spans="1:23" x14ac:dyDescent="0.3">
      <c r="A19867">
        <v>27536</v>
      </c>
      <c r="B19867" s="15" t="s">
        <v>2052</v>
      </c>
      <c r="C19867" t="str">
        <f>_xlfn.XLOOKUP($B19867, STANDARDS!$A:$A, STANDARDS!$B:$B,,0,2)</f>
        <v>Dunderberg Fm</v>
      </c>
      <c r="D19867" t="s">
        <v>1060</v>
      </c>
      <c r="E19867" t="s">
        <v>2273</v>
      </c>
      <c r="F19867" t="s">
        <v>2274</v>
      </c>
      <c r="G19867">
        <v>-114.96944999999999</v>
      </c>
      <c r="H19867">
        <v>1.0000000000000001E-5</v>
      </c>
      <c r="I19867" t="s">
        <v>592</v>
      </c>
      <c r="J19867" cm="1">
        <f t="array" ref="J19867:L19867">_xlfn.XLOOKUP($C19867, AGE!$A:$A,AGE!$B:$D,,0,2)</f>
        <v>491.2</v>
      </c>
      <c r="K19867">
        <v>7.4</v>
      </c>
      <c r="L19867" t="str">
        <v xml:space="preserve">GSA 2018 </v>
      </c>
      <c r="M19867" t="s">
        <v>2459</v>
      </c>
      <c r="O19867">
        <v>0.03</v>
      </c>
      <c r="P19867" t="s">
        <v>2342</v>
      </c>
      <c r="Q19867">
        <v>2.69</v>
      </c>
      <c r="R19867">
        <v>0.1</v>
      </c>
      <c r="S19867">
        <v>-25.88</v>
      </c>
      <c r="T19867">
        <v>0.1</v>
      </c>
      <c r="U19867" t="s">
        <v>2307</v>
      </c>
      <c r="V19867">
        <v>1</v>
      </c>
      <c r="W19867" t="s">
        <v>2567</v>
      </c>
    </row>
    <row r="19868" spans="1:23" x14ac:dyDescent="0.3">
      <c r="A19868">
        <v>27537</v>
      </c>
      <c r="B19868" s="15" t="s">
        <v>2052</v>
      </c>
      <c r="C19868" t="str">
        <f>_xlfn.XLOOKUP($B19868, STANDARDS!$A:$A, STANDARDS!$B:$B,,0,2)</f>
        <v>Dunderberg Fm</v>
      </c>
      <c r="D19868" t="s">
        <v>1060</v>
      </c>
      <c r="E19868" t="s">
        <v>2273</v>
      </c>
      <c r="F19868" t="s">
        <v>2274</v>
      </c>
      <c r="G19868">
        <v>-114.96944999999999</v>
      </c>
      <c r="H19868">
        <v>1.0000000000000001E-5</v>
      </c>
      <c r="I19868" t="s">
        <v>592</v>
      </c>
      <c r="J19868" cm="1">
        <f t="array" ref="J19868:L19868">_xlfn.XLOOKUP($C19868, AGE!$A:$A,AGE!$B:$D,,0,2)</f>
        <v>491.2</v>
      </c>
      <c r="K19868">
        <v>7.4</v>
      </c>
      <c r="L19868" t="str">
        <v xml:space="preserve">GSA 2018 </v>
      </c>
      <c r="M19868" t="s">
        <v>2461</v>
      </c>
      <c r="O19868">
        <v>0.03</v>
      </c>
      <c r="P19868" t="s">
        <v>2342</v>
      </c>
      <c r="Q19868">
        <v>2.35</v>
      </c>
      <c r="R19868">
        <v>0.1</v>
      </c>
      <c r="S19868">
        <v>-25.93</v>
      </c>
      <c r="T19868">
        <v>0.1</v>
      </c>
      <c r="U19868" t="s">
        <v>2307</v>
      </c>
      <c r="V19868">
        <v>1</v>
      </c>
      <c r="W19868" t="s">
        <v>2567</v>
      </c>
    </row>
    <row r="19869" spans="1:23" x14ac:dyDescent="0.3">
      <c r="A19869">
        <v>27538</v>
      </c>
      <c r="B19869" s="15" t="s">
        <v>2052</v>
      </c>
      <c r="C19869" t="str">
        <f>_xlfn.XLOOKUP($B19869, STANDARDS!$A:$A, STANDARDS!$B:$B,,0,2)</f>
        <v>Dunderberg Fm</v>
      </c>
      <c r="D19869" t="s">
        <v>1060</v>
      </c>
      <c r="E19869" t="s">
        <v>2273</v>
      </c>
      <c r="F19869" t="s">
        <v>2274</v>
      </c>
      <c r="G19869">
        <v>-114.96944999999999</v>
      </c>
      <c r="H19869">
        <v>1.0000000000000001E-5</v>
      </c>
      <c r="I19869" t="s">
        <v>592</v>
      </c>
      <c r="J19869" cm="1">
        <f t="array" ref="J19869:L19869">_xlfn.XLOOKUP($C19869, AGE!$A:$A,AGE!$B:$D,,0,2)</f>
        <v>491.2</v>
      </c>
      <c r="K19869">
        <v>7.4</v>
      </c>
      <c r="L19869" t="str">
        <v xml:space="preserve">GSA 2018 </v>
      </c>
      <c r="M19869" t="s">
        <v>2461</v>
      </c>
      <c r="O19869">
        <v>0.02</v>
      </c>
      <c r="P19869" t="s">
        <v>2342</v>
      </c>
      <c r="Q19869">
        <v>2.35</v>
      </c>
      <c r="R19869">
        <v>0.1</v>
      </c>
      <c r="S19869">
        <v>-25.69</v>
      </c>
      <c r="T19869">
        <v>0.1</v>
      </c>
      <c r="U19869" t="s">
        <v>2307</v>
      </c>
      <c r="V19869">
        <v>1</v>
      </c>
      <c r="W19869" t="s">
        <v>2567</v>
      </c>
    </row>
    <row r="19870" spans="1:23" x14ac:dyDescent="0.3">
      <c r="A19870">
        <v>27539</v>
      </c>
      <c r="B19870" s="15" t="s">
        <v>2052</v>
      </c>
      <c r="C19870" t="str">
        <f>_xlfn.XLOOKUP($B19870, STANDARDS!$A:$A, STANDARDS!$B:$B,,0,2)</f>
        <v>Dunderberg Fm</v>
      </c>
      <c r="D19870" t="s">
        <v>1060</v>
      </c>
      <c r="E19870" t="s">
        <v>2273</v>
      </c>
      <c r="F19870" t="s">
        <v>2274</v>
      </c>
      <c r="G19870">
        <v>-114.96944999999999</v>
      </c>
      <c r="H19870">
        <v>1.0000000000000001E-5</v>
      </c>
      <c r="I19870" t="s">
        <v>592</v>
      </c>
      <c r="J19870" cm="1">
        <f t="array" ref="J19870:L19870">_xlfn.XLOOKUP($C19870, AGE!$A:$A,AGE!$B:$D,,0,2)</f>
        <v>491.2</v>
      </c>
      <c r="K19870">
        <v>7.4</v>
      </c>
      <c r="L19870" t="str">
        <v xml:space="preserve">GSA 2018 </v>
      </c>
      <c r="M19870" t="s">
        <v>2461</v>
      </c>
      <c r="O19870">
        <v>0.03</v>
      </c>
      <c r="P19870" t="s">
        <v>2342</v>
      </c>
      <c r="Q19870">
        <v>2.2000000000000002</v>
      </c>
      <c r="R19870">
        <v>0.1</v>
      </c>
      <c r="S19870">
        <v>-25.61</v>
      </c>
      <c r="T19870">
        <v>0.1</v>
      </c>
      <c r="U19870" t="s">
        <v>2307</v>
      </c>
      <c r="V19870">
        <v>1</v>
      </c>
      <c r="W19870" t="s">
        <v>2567</v>
      </c>
    </row>
    <row r="19871" spans="1:23" x14ac:dyDescent="0.3">
      <c r="A19871">
        <v>27540</v>
      </c>
      <c r="B19871" s="15" t="s">
        <v>2052</v>
      </c>
      <c r="C19871" t="str">
        <f>_xlfn.XLOOKUP($B19871, STANDARDS!$A:$A, STANDARDS!$B:$B,,0,2)</f>
        <v>Dunderberg Fm</v>
      </c>
      <c r="D19871" t="s">
        <v>1060</v>
      </c>
      <c r="E19871" t="s">
        <v>2273</v>
      </c>
      <c r="F19871" t="s">
        <v>2274</v>
      </c>
      <c r="G19871">
        <v>-114.96944999999999</v>
      </c>
      <c r="H19871">
        <v>1.0000000000000001E-5</v>
      </c>
      <c r="I19871" t="s">
        <v>592</v>
      </c>
      <c r="J19871" cm="1">
        <f t="array" ref="J19871:L19871">_xlfn.XLOOKUP($C19871, AGE!$A:$A,AGE!$B:$D,,0,2)</f>
        <v>491.2</v>
      </c>
      <c r="K19871">
        <v>7.4</v>
      </c>
      <c r="L19871" t="str">
        <v xml:space="preserve">GSA 2018 </v>
      </c>
      <c r="M19871" t="s">
        <v>2461</v>
      </c>
      <c r="O19871">
        <v>0.02</v>
      </c>
      <c r="P19871" t="s">
        <v>2342</v>
      </c>
      <c r="Q19871">
        <v>2.13</v>
      </c>
      <c r="R19871">
        <v>0.1</v>
      </c>
      <c r="S19871">
        <v>-25.67</v>
      </c>
      <c r="T19871">
        <v>0.1</v>
      </c>
      <c r="U19871" t="s">
        <v>2307</v>
      </c>
      <c r="V19871">
        <v>1</v>
      </c>
      <c r="W19871" t="s">
        <v>2567</v>
      </c>
    </row>
    <row r="19872" spans="1:23" x14ac:dyDescent="0.3">
      <c r="A19872">
        <v>27541</v>
      </c>
      <c r="B19872" s="15" t="s">
        <v>2052</v>
      </c>
      <c r="C19872" t="str">
        <f>_xlfn.XLOOKUP($B19872, STANDARDS!$A:$A, STANDARDS!$B:$B,,0,2)</f>
        <v>Dunderberg Fm</v>
      </c>
      <c r="D19872" t="s">
        <v>1060</v>
      </c>
      <c r="E19872" t="s">
        <v>2273</v>
      </c>
      <c r="F19872" t="s">
        <v>2274</v>
      </c>
      <c r="G19872">
        <v>-114.96944999999999</v>
      </c>
      <c r="H19872">
        <v>1.0000000000000001E-5</v>
      </c>
      <c r="I19872" t="s">
        <v>592</v>
      </c>
      <c r="J19872" cm="1">
        <f t="array" ref="J19872:L19872">_xlfn.XLOOKUP($C19872, AGE!$A:$A,AGE!$B:$D,,0,2)</f>
        <v>491.2</v>
      </c>
      <c r="K19872">
        <v>7.4</v>
      </c>
      <c r="L19872" t="str">
        <v xml:space="preserve">GSA 2018 </v>
      </c>
      <c r="M19872" t="s">
        <v>2462</v>
      </c>
      <c r="O19872">
        <v>0.03</v>
      </c>
      <c r="P19872" t="s">
        <v>2342</v>
      </c>
      <c r="Q19872">
        <v>1.9</v>
      </c>
      <c r="R19872">
        <v>0.1</v>
      </c>
      <c r="S19872">
        <v>-24.34</v>
      </c>
      <c r="T19872">
        <v>0.1</v>
      </c>
      <c r="U19872" t="s">
        <v>2307</v>
      </c>
      <c r="V19872">
        <v>1</v>
      </c>
      <c r="W19872" t="s">
        <v>2567</v>
      </c>
    </row>
    <row r="19873" spans="1:23" x14ac:dyDescent="0.3">
      <c r="A19873">
        <v>27542</v>
      </c>
      <c r="B19873" s="15" t="s">
        <v>2052</v>
      </c>
      <c r="C19873" t="str">
        <f>_xlfn.XLOOKUP($B19873, STANDARDS!$A:$A, STANDARDS!$B:$B,,0,2)</f>
        <v>Dunderberg Fm</v>
      </c>
      <c r="D19873" t="s">
        <v>1060</v>
      </c>
      <c r="E19873" t="s">
        <v>2273</v>
      </c>
      <c r="F19873" t="s">
        <v>2274</v>
      </c>
      <c r="G19873">
        <v>-114.96944999999999</v>
      </c>
      <c r="H19873">
        <v>1.0000000000000001E-5</v>
      </c>
      <c r="I19873" t="s">
        <v>592</v>
      </c>
      <c r="J19873" cm="1">
        <f t="array" ref="J19873:L19873">_xlfn.XLOOKUP($C19873, AGE!$A:$A,AGE!$B:$D,,0,2)</f>
        <v>491.2</v>
      </c>
      <c r="K19873">
        <v>7.4</v>
      </c>
      <c r="L19873" t="str">
        <v xml:space="preserve">GSA 2018 </v>
      </c>
      <c r="M19873" t="s">
        <v>2457</v>
      </c>
      <c r="O19873">
        <v>0.03</v>
      </c>
      <c r="P19873" t="s">
        <v>2342</v>
      </c>
      <c r="Q19873">
        <v>1.04</v>
      </c>
      <c r="R19873">
        <v>0.1</v>
      </c>
      <c r="S19873">
        <v>-26.87</v>
      </c>
      <c r="T19873">
        <v>0.1</v>
      </c>
      <c r="U19873" t="s">
        <v>2307</v>
      </c>
      <c r="V19873">
        <v>1</v>
      </c>
      <c r="W19873" t="s">
        <v>2567</v>
      </c>
    </row>
    <row r="19874" spans="1:23" x14ac:dyDescent="0.3">
      <c r="A19874">
        <v>27543</v>
      </c>
      <c r="B19874" s="15" t="s">
        <v>2052</v>
      </c>
      <c r="C19874" t="str">
        <f>_xlfn.XLOOKUP($B19874, STANDARDS!$A:$A, STANDARDS!$B:$B,,0,2)</f>
        <v>Dunderberg Fm</v>
      </c>
      <c r="D19874" t="s">
        <v>1060</v>
      </c>
      <c r="E19874" t="s">
        <v>2273</v>
      </c>
      <c r="F19874" t="s">
        <v>2274</v>
      </c>
      <c r="G19874">
        <v>-114.96944999999999</v>
      </c>
      <c r="H19874">
        <v>1.0000000000000001E-5</v>
      </c>
      <c r="I19874" t="s">
        <v>592</v>
      </c>
      <c r="J19874" cm="1">
        <f t="array" ref="J19874:L19874">_xlfn.XLOOKUP($C19874, AGE!$A:$A,AGE!$B:$D,,0,2)</f>
        <v>491.2</v>
      </c>
      <c r="K19874">
        <v>7.4</v>
      </c>
      <c r="L19874" t="str">
        <v xml:space="preserve">GSA 2018 </v>
      </c>
      <c r="M19874" t="s">
        <v>2459</v>
      </c>
      <c r="O19874">
        <v>0.03</v>
      </c>
      <c r="P19874" t="s">
        <v>2342</v>
      </c>
      <c r="Q19874">
        <v>2.0099999999999998</v>
      </c>
      <c r="R19874">
        <v>0.1</v>
      </c>
      <c r="S19874">
        <v>-26.03</v>
      </c>
      <c r="T19874">
        <v>0.1</v>
      </c>
      <c r="U19874" t="s">
        <v>2307</v>
      </c>
      <c r="V19874">
        <v>1</v>
      </c>
      <c r="W19874" t="s">
        <v>2567</v>
      </c>
    </row>
    <row r="19875" spans="1:23" x14ac:dyDescent="0.3">
      <c r="A19875">
        <v>27544</v>
      </c>
      <c r="B19875" s="15" t="s">
        <v>2052</v>
      </c>
      <c r="C19875" t="str">
        <f>_xlfn.XLOOKUP($B19875, STANDARDS!$A:$A, STANDARDS!$B:$B,,0,2)</f>
        <v>Dunderberg Fm</v>
      </c>
      <c r="D19875" t="s">
        <v>1060</v>
      </c>
      <c r="E19875" t="s">
        <v>2273</v>
      </c>
      <c r="F19875" t="s">
        <v>2274</v>
      </c>
      <c r="G19875">
        <v>-114.96944999999999</v>
      </c>
      <c r="H19875">
        <v>1.0000000000000001E-5</v>
      </c>
      <c r="I19875" t="s">
        <v>592</v>
      </c>
      <c r="J19875" cm="1">
        <f t="array" ref="J19875:L19875">_xlfn.XLOOKUP($C19875, AGE!$A:$A,AGE!$B:$D,,0,2)</f>
        <v>491.2</v>
      </c>
      <c r="K19875">
        <v>7.4</v>
      </c>
      <c r="L19875" t="str">
        <v xml:space="preserve">GSA 2018 </v>
      </c>
      <c r="M19875" t="s">
        <v>2459</v>
      </c>
      <c r="O19875">
        <v>0.03</v>
      </c>
      <c r="P19875" t="s">
        <v>2342</v>
      </c>
      <c r="Q19875">
        <v>1.64</v>
      </c>
      <c r="R19875">
        <v>0.1</v>
      </c>
      <c r="S19875">
        <v>-25.76</v>
      </c>
      <c r="T19875">
        <v>0.1</v>
      </c>
      <c r="U19875" t="s">
        <v>2307</v>
      </c>
      <c r="V19875">
        <v>1</v>
      </c>
      <c r="W19875" t="s">
        <v>2567</v>
      </c>
    </row>
    <row r="19876" spans="1:23" x14ac:dyDescent="0.3">
      <c r="A19876">
        <v>27545</v>
      </c>
      <c r="B19876" s="15" t="s">
        <v>2052</v>
      </c>
      <c r="C19876" t="str">
        <f>_xlfn.XLOOKUP($B19876, STANDARDS!$A:$A, STANDARDS!$B:$B,,0,2)</f>
        <v>Dunderberg Fm</v>
      </c>
      <c r="D19876" t="s">
        <v>1060</v>
      </c>
      <c r="E19876" t="s">
        <v>2273</v>
      </c>
      <c r="F19876" t="s">
        <v>2274</v>
      </c>
      <c r="G19876">
        <v>-114.96944999999999</v>
      </c>
      <c r="H19876">
        <v>1.0000000000000001E-5</v>
      </c>
      <c r="I19876" t="s">
        <v>592</v>
      </c>
      <c r="J19876" cm="1">
        <f t="array" ref="J19876:L19876">_xlfn.XLOOKUP($C19876, AGE!$A:$A,AGE!$B:$D,,0,2)</f>
        <v>491.2</v>
      </c>
      <c r="K19876">
        <v>7.4</v>
      </c>
      <c r="L19876" t="str">
        <v xml:space="preserve">GSA 2018 </v>
      </c>
      <c r="M19876" t="s">
        <v>2457</v>
      </c>
      <c r="O19876">
        <v>0.02</v>
      </c>
      <c r="P19876" t="s">
        <v>2342</v>
      </c>
      <c r="Q19876">
        <v>1.53</v>
      </c>
      <c r="R19876">
        <v>0.1</v>
      </c>
      <c r="S19876">
        <v>-26.33</v>
      </c>
      <c r="T19876">
        <v>0.1</v>
      </c>
      <c r="U19876" t="s">
        <v>2307</v>
      </c>
      <c r="V19876">
        <v>1</v>
      </c>
      <c r="W19876" t="s">
        <v>2567</v>
      </c>
    </row>
    <row r="19877" spans="1:23" x14ac:dyDescent="0.3">
      <c r="A19877">
        <v>27546</v>
      </c>
      <c r="B19877" s="15" t="s">
        <v>2052</v>
      </c>
      <c r="C19877" t="str">
        <f>_xlfn.XLOOKUP($B19877, STANDARDS!$A:$A, STANDARDS!$B:$B,,0,2)</f>
        <v>Dunderberg Fm</v>
      </c>
      <c r="D19877" t="s">
        <v>1060</v>
      </c>
      <c r="E19877" t="s">
        <v>2273</v>
      </c>
      <c r="F19877" t="s">
        <v>2274</v>
      </c>
      <c r="G19877">
        <v>-114.96944999999999</v>
      </c>
      <c r="H19877">
        <v>1.0000000000000001E-5</v>
      </c>
      <c r="I19877" t="s">
        <v>592</v>
      </c>
      <c r="J19877" cm="1">
        <f t="array" ref="J19877:L19877">_xlfn.XLOOKUP($C19877, AGE!$A:$A,AGE!$B:$D,,0,2)</f>
        <v>491.2</v>
      </c>
      <c r="K19877">
        <v>7.4</v>
      </c>
      <c r="L19877" t="str">
        <v xml:space="preserve">GSA 2018 </v>
      </c>
      <c r="M19877" t="s">
        <v>2461</v>
      </c>
      <c r="O19877">
        <v>0.02</v>
      </c>
      <c r="P19877" t="s">
        <v>2342</v>
      </c>
      <c r="Q19877">
        <v>1.5</v>
      </c>
      <c r="R19877">
        <v>0.1</v>
      </c>
      <c r="S19877">
        <v>-25.94</v>
      </c>
      <c r="T19877">
        <v>0.1</v>
      </c>
      <c r="U19877" t="s">
        <v>2307</v>
      </c>
      <c r="V19877">
        <v>1</v>
      </c>
      <c r="W19877" t="s">
        <v>2567</v>
      </c>
    </row>
    <row r="19878" spans="1:23" x14ac:dyDescent="0.3">
      <c r="A19878">
        <v>27547</v>
      </c>
      <c r="B19878" s="15" t="s">
        <v>2052</v>
      </c>
      <c r="C19878" t="str">
        <f>_xlfn.XLOOKUP($B19878, STANDARDS!$A:$A, STANDARDS!$B:$B,,0,2)</f>
        <v>Dunderberg Fm</v>
      </c>
      <c r="D19878" t="s">
        <v>1060</v>
      </c>
      <c r="E19878" t="s">
        <v>2273</v>
      </c>
      <c r="F19878" t="s">
        <v>2274</v>
      </c>
      <c r="G19878">
        <v>-114.96944999999999</v>
      </c>
      <c r="H19878">
        <v>1.0000000000000001E-5</v>
      </c>
      <c r="I19878" t="s">
        <v>592</v>
      </c>
      <c r="J19878" cm="1">
        <f t="array" ref="J19878:L19878">_xlfn.XLOOKUP($C19878, AGE!$A:$A,AGE!$B:$D,,0,2)</f>
        <v>491.2</v>
      </c>
      <c r="K19878">
        <v>7.4</v>
      </c>
      <c r="L19878" t="str">
        <v xml:space="preserve">GSA 2018 </v>
      </c>
      <c r="M19878" t="s">
        <v>2457</v>
      </c>
      <c r="O19878">
        <v>0.03</v>
      </c>
      <c r="P19878" t="s">
        <v>2342</v>
      </c>
      <c r="Q19878">
        <v>0.94</v>
      </c>
      <c r="R19878">
        <v>0.1</v>
      </c>
      <c r="S19878">
        <v>-25.79</v>
      </c>
      <c r="T19878">
        <v>0.1</v>
      </c>
      <c r="U19878" t="s">
        <v>2307</v>
      </c>
      <c r="V19878">
        <v>1</v>
      </c>
      <c r="W19878" t="s">
        <v>2567</v>
      </c>
    </row>
    <row r="19879" spans="1:23" x14ac:dyDescent="0.3">
      <c r="A19879">
        <v>27548</v>
      </c>
      <c r="B19879" s="15" t="s">
        <v>2052</v>
      </c>
      <c r="C19879" t="str">
        <f>_xlfn.XLOOKUP($B19879, STANDARDS!$A:$A, STANDARDS!$B:$B,,0,2)</f>
        <v>Dunderberg Fm</v>
      </c>
      <c r="D19879" t="s">
        <v>1060</v>
      </c>
      <c r="E19879" t="s">
        <v>2273</v>
      </c>
      <c r="F19879" t="s">
        <v>2274</v>
      </c>
      <c r="G19879">
        <v>-114.96944999999999</v>
      </c>
      <c r="H19879">
        <v>1.0000000000000001E-5</v>
      </c>
      <c r="I19879" t="s">
        <v>592</v>
      </c>
      <c r="J19879" cm="1">
        <f t="array" ref="J19879:L19879">_xlfn.XLOOKUP($C19879, AGE!$A:$A,AGE!$B:$D,,0,2)</f>
        <v>491.2</v>
      </c>
      <c r="K19879">
        <v>7.4</v>
      </c>
      <c r="L19879" t="str">
        <v xml:space="preserve">GSA 2018 </v>
      </c>
      <c r="M19879" t="s">
        <v>2465</v>
      </c>
      <c r="O19879">
        <v>0.02</v>
      </c>
      <c r="P19879" t="s">
        <v>2342</v>
      </c>
      <c r="Q19879">
        <v>0.8</v>
      </c>
      <c r="R19879">
        <v>0.1</v>
      </c>
      <c r="S19879">
        <v>-25.59</v>
      </c>
      <c r="T19879">
        <v>0.1</v>
      </c>
      <c r="U19879" t="s">
        <v>2307</v>
      </c>
      <c r="V19879">
        <v>1</v>
      </c>
      <c r="W19879" t="s">
        <v>2567</v>
      </c>
    </row>
    <row r="19880" spans="1:23" x14ac:dyDescent="0.3">
      <c r="A19880">
        <v>27549</v>
      </c>
      <c r="B19880" s="15" t="s">
        <v>2054</v>
      </c>
      <c r="C19880" t="str">
        <f>_xlfn.XLOOKUP($B19880, STANDARDS!$A:$A, STANDARDS!$B:$B,,0,2)</f>
        <v>Whipple Cave Fm</v>
      </c>
      <c r="D19880" t="s">
        <v>1060</v>
      </c>
      <c r="E19880" t="s">
        <v>2273</v>
      </c>
      <c r="F19880" t="s">
        <v>2274</v>
      </c>
      <c r="G19880">
        <v>-114.96944999999999</v>
      </c>
      <c r="H19880">
        <v>1.0000000000000001E-5</v>
      </c>
      <c r="I19880" t="s">
        <v>592</v>
      </c>
      <c r="J19880" cm="1">
        <f t="array" ref="J19880:L19880">_xlfn.XLOOKUP($C19880, AGE!$A:$A,AGE!$B:$D,,0,2)</f>
        <v>491.2</v>
      </c>
      <c r="K19880">
        <v>7.4</v>
      </c>
      <c r="L19880" t="str">
        <v xml:space="preserve">GSA 2018 </v>
      </c>
      <c r="M19880" t="s">
        <v>2457</v>
      </c>
      <c r="O19880">
        <v>0.08</v>
      </c>
      <c r="P19880" t="s">
        <v>2342</v>
      </c>
      <c r="Q19880">
        <v>0.12</v>
      </c>
      <c r="R19880">
        <v>0.1</v>
      </c>
      <c r="S19880">
        <v>-23.84</v>
      </c>
      <c r="T19880">
        <v>0.1</v>
      </c>
      <c r="U19880" t="s">
        <v>2307</v>
      </c>
      <c r="V19880">
        <v>1</v>
      </c>
      <c r="W19880" t="s">
        <v>2567</v>
      </c>
    </row>
    <row r="19881" spans="1:23" x14ac:dyDescent="0.3">
      <c r="A19881">
        <v>27550</v>
      </c>
      <c r="B19881" s="15" t="s">
        <v>2054</v>
      </c>
      <c r="C19881" t="str">
        <f>_xlfn.XLOOKUP($B19881, STANDARDS!$A:$A, STANDARDS!$B:$B,,0,2)</f>
        <v>Whipple Cave Fm</v>
      </c>
      <c r="D19881" t="s">
        <v>1060</v>
      </c>
      <c r="E19881" t="s">
        <v>2273</v>
      </c>
      <c r="F19881" t="s">
        <v>2274</v>
      </c>
      <c r="G19881">
        <v>-114.96944999999999</v>
      </c>
      <c r="H19881">
        <v>1.0000000000000001E-5</v>
      </c>
      <c r="I19881" t="s">
        <v>592</v>
      </c>
      <c r="J19881" cm="1">
        <f t="array" ref="J19881:L19881">_xlfn.XLOOKUP($C19881, AGE!$A:$A,AGE!$B:$D,,0,2)</f>
        <v>491.2</v>
      </c>
      <c r="K19881">
        <v>7.4</v>
      </c>
      <c r="L19881" t="str">
        <v xml:space="preserve">GSA 2018 </v>
      </c>
      <c r="M19881" t="s">
        <v>2457</v>
      </c>
      <c r="O19881">
        <v>0.01</v>
      </c>
      <c r="P19881" t="s">
        <v>2342</v>
      </c>
      <c r="R19881">
        <v>0.1</v>
      </c>
      <c r="S19881">
        <v>-26.14</v>
      </c>
      <c r="T19881">
        <v>0.1</v>
      </c>
      <c r="U19881" t="s">
        <v>2307</v>
      </c>
      <c r="V19881">
        <v>1</v>
      </c>
      <c r="W19881" t="s">
        <v>2567</v>
      </c>
    </row>
    <row r="19882" spans="1:23" x14ac:dyDescent="0.3">
      <c r="A19882">
        <v>27551</v>
      </c>
      <c r="B19882" s="15" t="s">
        <v>2054</v>
      </c>
      <c r="C19882" t="str">
        <f>_xlfn.XLOOKUP($B19882, STANDARDS!$A:$A, STANDARDS!$B:$B,,0,2)</f>
        <v>Whipple Cave Fm</v>
      </c>
      <c r="D19882" t="s">
        <v>1060</v>
      </c>
      <c r="E19882" t="s">
        <v>2273</v>
      </c>
      <c r="F19882" t="s">
        <v>2274</v>
      </c>
      <c r="G19882">
        <v>-114.96944999999999</v>
      </c>
      <c r="H19882">
        <v>1.0000000000000001E-5</v>
      </c>
      <c r="I19882" t="s">
        <v>592</v>
      </c>
      <c r="J19882" cm="1">
        <f t="array" ref="J19882:L19882">_xlfn.XLOOKUP($C19882, AGE!$A:$A,AGE!$B:$D,,0,2)</f>
        <v>491.2</v>
      </c>
      <c r="K19882">
        <v>7.4</v>
      </c>
      <c r="L19882" t="str">
        <v xml:space="preserve">GSA 2018 </v>
      </c>
      <c r="M19882" t="s">
        <v>2465</v>
      </c>
      <c r="O19882">
        <v>0.03</v>
      </c>
      <c r="P19882" t="s">
        <v>2342</v>
      </c>
      <c r="Q19882">
        <v>0.73</v>
      </c>
      <c r="R19882">
        <v>0.1</v>
      </c>
      <c r="S19882">
        <v>-26.13</v>
      </c>
      <c r="T19882">
        <v>0.1</v>
      </c>
      <c r="U19882" t="s">
        <v>2307</v>
      </c>
      <c r="V19882">
        <v>1</v>
      </c>
      <c r="W19882" t="s">
        <v>2567</v>
      </c>
    </row>
    <row r="19883" spans="1:23" x14ac:dyDescent="0.3">
      <c r="A19883">
        <v>27552</v>
      </c>
      <c r="B19883" s="15" t="s">
        <v>2054</v>
      </c>
      <c r="C19883" t="str">
        <f>_xlfn.XLOOKUP($B19883, STANDARDS!$A:$A, STANDARDS!$B:$B,,0,2)</f>
        <v>Whipple Cave Fm</v>
      </c>
      <c r="D19883" t="s">
        <v>1060</v>
      </c>
      <c r="E19883" t="s">
        <v>2273</v>
      </c>
      <c r="F19883" t="s">
        <v>2274</v>
      </c>
      <c r="G19883">
        <v>-114.96944999999999</v>
      </c>
      <c r="H19883">
        <v>1.0000000000000001E-5</v>
      </c>
      <c r="I19883" t="s">
        <v>592</v>
      </c>
      <c r="J19883" cm="1">
        <f t="array" ref="J19883:L19883">_xlfn.XLOOKUP($C19883, AGE!$A:$A,AGE!$B:$D,,0,2)</f>
        <v>491.2</v>
      </c>
      <c r="K19883">
        <v>7.4</v>
      </c>
      <c r="L19883" t="str">
        <v xml:space="preserve">GSA 2018 </v>
      </c>
      <c r="M19883" t="s">
        <v>2469</v>
      </c>
      <c r="O19883">
        <v>0.02</v>
      </c>
      <c r="P19883" t="s">
        <v>2342</v>
      </c>
      <c r="Q19883">
        <v>0.71</v>
      </c>
      <c r="R19883">
        <v>0.1</v>
      </c>
      <c r="S19883">
        <v>-26.33</v>
      </c>
      <c r="T19883">
        <v>0.1</v>
      </c>
      <c r="U19883" t="s">
        <v>2307</v>
      </c>
      <c r="V19883">
        <v>1</v>
      </c>
      <c r="W19883" t="s">
        <v>2567</v>
      </c>
    </row>
    <row r="19884" spans="1:23" x14ac:dyDescent="0.3">
      <c r="A19884">
        <v>27553</v>
      </c>
      <c r="B19884" s="15" t="s">
        <v>2054</v>
      </c>
      <c r="C19884" t="str">
        <f>_xlfn.XLOOKUP($B19884, STANDARDS!$A:$A, STANDARDS!$B:$B,,0,2)</f>
        <v>Whipple Cave Fm</v>
      </c>
      <c r="D19884" t="s">
        <v>1060</v>
      </c>
      <c r="E19884" t="s">
        <v>2273</v>
      </c>
      <c r="F19884" t="s">
        <v>2274</v>
      </c>
      <c r="G19884">
        <v>-114.96944999999999</v>
      </c>
      <c r="H19884">
        <v>1.0000000000000001E-5</v>
      </c>
      <c r="I19884" t="s">
        <v>592</v>
      </c>
      <c r="J19884" cm="1">
        <f t="array" ref="J19884:L19884">_xlfn.XLOOKUP($C19884, AGE!$A:$A,AGE!$B:$D,,0,2)</f>
        <v>491.2</v>
      </c>
      <c r="K19884">
        <v>7.4</v>
      </c>
      <c r="L19884" t="str">
        <v xml:space="preserve">GSA 2018 </v>
      </c>
      <c r="M19884" t="s">
        <v>2469</v>
      </c>
      <c r="O19884">
        <v>0.02</v>
      </c>
      <c r="P19884" t="s">
        <v>2342</v>
      </c>
      <c r="Q19884">
        <v>0.19</v>
      </c>
      <c r="R19884">
        <v>0.1</v>
      </c>
      <c r="S19884">
        <v>-26.62</v>
      </c>
      <c r="T19884">
        <v>0.1</v>
      </c>
      <c r="U19884" t="s">
        <v>2307</v>
      </c>
      <c r="V19884">
        <v>1</v>
      </c>
      <c r="W19884" t="s">
        <v>2567</v>
      </c>
    </row>
    <row r="19885" spans="1:23" x14ac:dyDescent="0.3">
      <c r="A19885">
        <v>27554</v>
      </c>
      <c r="B19885" s="15" t="s">
        <v>2054</v>
      </c>
      <c r="C19885" t="str">
        <f>_xlfn.XLOOKUP($B19885, STANDARDS!$A:$A, STANDARDS!$B:$B,,0,2)</f>
        <v>Whipple Cave Fm</v>
      </c>
      <c r="D19885" t="s">
        <v>1060</v>
      </c>
      <c r="E19885" t="s">
        <v>2273</v>
      </c>
      <c r="F19885" t="s">
        <v>2274</v>
      </c>
      <c r="G19885">
        <v>-114.96944999999999</v>
      </c>
      <c r="H19885">
        <v>1.0000000000000001E-5</v>
      </c>
      <c r="I19885" t="s">
        <v>592</v>
      </c>
      <c r="J19885" cm="1">
        <f t="array" ref="J19885:L19885">_xlfn.XLOOKUP($C19885, AGE!$A:$A,AGE!$B:$D,,0,2)</f>
        <v>491.2</v>
      </c>
      <c r="K19885">
        <v>7.4</v>
      </c>
      <c r="L19885" t="str">
        <v xml:space="preserve">GSA 2018 </v>
      </c>
      <c r="M19885" t="s">
        <v>2461</v>
      </c>
      <c r="O19885">
        <v>0.02</v>
      </c>
      <c r="P19885" t="s">
        <v>2342</v>
      </c>
      <c r="Q19885">
        <v>0.61</v>
      </c>
      <c r="R19885">
        <v>0.1</v>
      </c>
      <c r="S19885">
        <v>-26.02</v>
      </c>
      <c r="T19885">
        <v>0.1</v>
      </c>
      <c r="U19885" t="s">
        <v>2307</v>
      </c>
      <c r="V19885">
        <v>1</v>
      </c>
      <c r="W19885" t="s">
        <v>2567</v>
      </c>
    </row>
    <row r="19886" spans="1:23" x14ac:dyDescent="0.3">
      <c r="A19886">
        <v>27555</v>
      </c>
      <c r="B19886" s="15" t="s">
        <v>2054</v>
      </c>
      <c r="C19886" t="str">
        <f>_xlfn.XLOOKUP($B19886, STANDARDS!$A:$A, STANDARDS!$B:$B,,0,2)</f>
        <v>Whipple Cave Fm</v>
      </c>
      <c r="D19886" t="s">
        <v>1060</v>
      </c>
      <c r="E19886" t="s">
        <v>2273</v>
      </c>
      <c r="F19886" t="s">
        <v>2274</v>
      </c>
      <c r="G19886">
        <v>-114.96944999999999</v>
      </c>
      <c r="H19886">
        <v>1.0000000000000001E-5</v>
      </c>
      <c r="I19886" t="s">
        <v>592</v>
      </c>
      <c r="J19886" cm="1">
        <f t="array" ref="J19886:L19886">_xlfn.XLOOKUP($C19886, AGE!$A:$A,AGE!$B:$D,,0,2)</f>
        <v>491.2</v>
      </c>
      <c r="K19886">
        <v>7.4</v>
      </c>
      <c r="L19886" t="str">
        <v xml:space="preserve">GSA 2018 </v>
      </c>
      <c r="M19886" t="s">
        <v>2469</v>
      </c>
      <c r="O19886">
        <v>0.03</v>
      </c>
      <c r="P19886" t="s">
        <v>2342</v>
      </c>
      <c r="Q19886">
        <v>0.55000000000000004</v>
      </c>
      <c r="R19886">
        <v>0.1</v>
      </c>
      <c r="S19886">
        <v>-27.01</v>
      </c>
      <c r="T19886">
        <v>0.1</v>
      </c>
      <c r="U19886" t="s">
        <v>2307</v>
      </c>
      <c r="V19886">
        <v>1</v>
      </c>
      <c r="W19886" t="s">
        <v>2567</v>
      </c>
    </row>
    <row r="19887" spans="1:23" x14ac:dyDescent="0.3">
      <c r="A19887">
        <v>27556</v>
      </c>
      <c r="B19887" s="15" t="s">
        <v>2054</v>
      </c>
      <c r="C19887" t="str">
        <f>_xlfn.XLOOKUP($B19887, STANDARDS!$A:$A, STANDARDS!$B:$B,,0,2)</f>
        <v>Whipple Cave Fm</v>
      </c>
      <c r="D19887" t="s">
        <v>1060</v>
      </c>
      <c r="E19887" t="s">
        <v>2273</v>
      </c>
      <c r="F19887" t="s">
        <v>2274</v>
      </c>
      <c r="G19887">
        <v>-114.96944999999999</v>
      </c>
      <c r="H19887">
        <v>1.0000000000000001E-5</v>
      </c>
      <c r="I19887" t="s">
        <v>592</v>
      </c>
      <c r="J19887" cm="1">
        <f t="array" ref="J19887:L19887">_xlfn.XLOOKUP($C19887, AGE!$A:$A,AGE!$B:$D,,0,2)</f>
        <v>491.2</v>
      </c>
      <c r="K19887">
        <v>7.4</v>
      </c>
      <c r="L19887" t="str">
        <v xml:space="preserve">GSA 2018 </v>
      </c>
      <c r="M19887" t="s">
        <v>2469</v>
      </c>
      <c r="O19887">
        <v>0.03</v>
      </c>
      <c r="P19887" t="s">
        <v>2342</v>
      </c>
      <c r="Q19887">
        <v>0.89</v>
      </c>
      <c r="R19887">
        <v>0.1</v>
      </c>
      <c r="S19887">
        <v>-27.18</v>
      </c>
      <c r="T19887">
        <v>0.1</v>
      </c>
      <c r="U19887" t="s">
        <v>2307</v>
      </c>
      <c r="V19887">
        <v>1</v>
      </c>
      <c r="W19887" t="s">
        <v>2567</v>
      </c>
    </row>
    <row r="19888" spans="1:23" x14ac:dyDescent="0.3">
      <c r="A19888">
        <v>27557</v>
      </c>
      <c r="B19888" s="15" t="s">
        <v>2054</v>
      </c>
      <c r="C19888" t="str">
        <f>_xlfn.XLOOKUP($B19888, STANDARDS!$A:$A, STANDARDS!$B:$B,,0,2)</f>
        <v>Whipple Cave Fm</v>
      </c>
      <c r="D19888" t="s">
        <v>1060</v>
      </c>
      <c r="E19888" t="s">
        <v>2273</v>
      </c>
      <c r="F19888" t="s">
        <v>2274</v>
      </c>
      <c r="G19888">
        <v>-114.96944999999999</v>
      </c>
      <c r="H19888">
        <v>1.0000000000000001E-5</v>
      </c>
      <c r="I19888" t="s">
        <v>592</v>
      </c>
      <c r="J19888" cm="1">
        <f t="array" ref="J19888:L19888">_xlfn.XLOOKUP($C19888, AGE!$A:$A,AGE!$B:$D,,0,2)</f>
        <v>491.2</v>
      </c>
      <c r="K19888">
        <v>7.4</v>
      </c>
      <c r="L19888" t="str">
        <v xml:space="preserve">GSA 2018 </v>
      </c>
      <c r="M19888" t="s">
        <v>2469</v>
      </c>
      <c r="O19888">
        <v>0.02</v>
      </c>
      <c r="P19888" t="s">
        <v>2342</v>
      </c>
      <c r="Q19888">
        <v>-0.1</v>
      </c>
      <c r="R19888">
        <v>0.1</v>
      </c>
      <c r="S19888">
        <v>-26.13</v>
      </c>
      <c r="T19888">
        <v>0.1</v>
      </c>
      <c r="U19888" t="s">
        <v>2307</v>
      </c>
      <c r="V19888">
        <v>1</v>
      </c>
      <c r="W19888" t="s">
        <v>2567</v>
      </c>
    </row>
    <row r="19889" spans="1:23" x14ac:dyDescent="0.3">
      <c r="A19889">
        <v>27558</v>
      </c>
      <c r="B19889" s="15" t="s">
        <v>2054</v>
      </c>
      <c r="C19889" t="str">
        <f>_xlfn.XLOOKUP($B19889, STANDARDS!$A:$A, STANDARDS!$B:$B,,0,2)</f>
        <v>Whipple Cave Fm</v>
      </c>
      <c r="D19889" t="s">
        <v>1060</v>
      </c>
      <c r="E19889" t="s">
        <v>2273</v>
      </c>
      <c r="F19889" t="s">
        <v>2274</v>
      </c>
      <c r="G19889">
        <v>-114.96944999999999</v>
      </c>
      <c r="H19889">
        <v>1.0000000000000001E-5</v>
      </c>
      <c r="I19889" t="s">
        <v>592</v>
      </c>
      <c r="J19889" cm="1">
        <f t="array" ref="J19889:L19889">_xlfn.XLOOKUP($C19889, AGE!$A:$A,AGE!$B:$D,,0,2)</f>
        <v>491.2</v>
      </c>
      <c r="K19889">
        <v>7.4</v>
      </c>
      <c r="L19889" t="str">
        <v xml:space="preserve">GSA 2018 </v>
      </c>
      <c r="M19889" t="s">
        <v>2469</v>
      </c>
      <c r="O19889">
        <v>0.02</v>
      </c>
      <c r="P19889" t="s">
        <v>2342</v>
      </c>
      <c r="Q19889">
        <v>1.99</v>
      </c>
      <c r="R19889">
        <v>0.1</v>
      </c>
      <c r="S19889">
        <v>-26.98</v>
      </c>
      <c r="T19889">
        <v>0.1</v>
      </c>
      <c r="U19889" t="s">
        <v>2307</v>
      </c>
      <c r="V19889">
        <v>1</v>
      </c>
      <c r="W19889" t="s">
        <v>2567</v>
      </c>
    </row>
    <row r="19890" spans="1:23" x14ac:dyDescent="0.3">
      <c r="A19890">
        <v>27559</v>
      </c>
      <c r="B19890" s="15" t="s">
        <v>2054</v>
      </c>
      <c r="C19890" t="str">
        <f>_xlfn.XLOOKUP($B19890, STANDARDS!$A:$A, STANDARDS!$B:$B,,0,2)</f>
        <v>Whipple Cave Fm</v>
      </c>
      <c r="D19890" t="s">
        <v>1060</v>
      </c>
      <c r="E19890" t="s">
        <v>2273</v>
      </c>
      <c r="F19890" t="s">
        <v>2274</v>
      </c>
      <c r="G19890">
        <v>-114.96944999999999</v>
      </c>
      <c r="H19890">
        <v>1.0000000000000001E-5</v>
      </c>
      <c r="I19890" t="s">
        <v>592</v>
      </c>
      <c r="J19890" cm="1">
        <f t="array" ref="J19890:L19890">_xlfn.XLOOKUP($C19890, AGE!$A:$A,AGE!$B:$D,,0,2)</f>
        <v>491.2</v>
      </c>
      <c r="K19890">
        <v>7.4</v>
      </c>
      <c r="L19890" t="str">
        <v xml:space="preserve">GSA 2018 </v>
      </c>
      <c r="M19890" t="s">
        <v>2469</v>
      </c>
      <c r="O19890">
        <v>0.02</v>
      </c>
      <c r="P19890" t="s">
        <v>2342</v>
      </c>
      <c r="Q19890">
        <v>0.66</v>
      </c>
      <c r="R19890">
        <v>0.1</v>
      </c>
      <c r="S19890">
        <v>-25.57</v>
      </c>
      <c r="T19890">
        <v>0.1</v>
      </c>
      <c r="U19890" t="s">
        <v>2307</v>
      </c>
      <c r="V19890">
        <v>1</v>
      </c>
      <c r="W19890" t="s">
        <v>2567</v>
      </c>
    </row>
    <row r="19891" spans="1:23" x14ac:dyDescent="0.3">
      <c r="A19891">
        <v>27560</v>
      </c>
      <c r="B19891" s="15" t="s">
        <v>2054</v>
      </c>
      <c r="C19891" t="str">
        <f>_xlfn.XLOOKUP($B19891, STANDARDS!$A:$A, STANDARDS!$B:$B,,0,2)</f>
        <v>Whipple Cave Fm</v>
      </c>
      <c r="D19891" t="s">
        <v>1060</v>
      </c>
      <c r="E19891" t="s">
        <v>2273</v>
      </c>
      <c r="F19891" t="s">
        <v>2274</v>
      </c>
      <c r="G19891">
        <v>-114.96944999999999</v>
      </c>
      <c r="H19891">
        <v>1.0000000000000001E-5</v>
      </c>
      <c r="I19891" t="s">
        <v>592</v>
      </c>
      <c r="J19891" cm="1">
        <f t="array" ref="J19891:L19891">_xlfn.XLOOKUP($C19891, AGE!$A:$A,AGE!$B:$D,,0,2)</f>
        <v>491.2</v>
      </c>
      <c r="K19891">
        <v>7.4</v>
      </c>
      <c r="L19891" t="str">
        <v xml:space="preserve">GSA 2018 </v>
      </c>
      <c r="M19891" t="s">
        <v>2469</v>
      </c>
      <c r="O19891">
        <v>0.02</v>
      </c>
      <c r="P19891" t="s">
        <v>2342</v>
      </c>
      <c r="Q19891">
        <v>1.03</v>
      </c>
      <c r="R19891">
        <v>0.1</v>
      </c>
      <c r="S19891">
        <v>-26.24</v>
      </c>
      <c r="T19891">
        <v>0.1</v>
      </c>
      <c r="U19891" t="s">
        <v>2307</v>
      </c>
      <c r="V19891">
        <v>1</v>
      </c>
      <c r="W19891" t="s">
        <v>2567</v>
      </c>
    </row>
    <row r="19892" spans="1:23" x14ac:dyDescent="0.3">
      <c r="A19892">
        <v>27561</v>
      </c>
      <c r="B19892" s="15" t="s">
        <v>2054</v>
      </c>
      <c r="C19892" t="str">
        <f>_xlfn.XLOOKUP($B19892, STANDARDS!$A:$A, STANDARDS!$B:$B,,0,2)</f>
        <v>Whipple Cave Fm</v>
      </c>
      <c r="D19892" t="s">
        <v>1060</v>
      </c>
      <c r="E19892" t="s">
        <v>2273</v>
      </c>
      <c r="F19892" t="s">
        <v>2274</v>
      </c>
      <c r="G19892">
        <v>-114.96944999999999</v>
      </c>
      <c r="H19892">
        <v>1.0000000000000001E-5</v>
      </c>
      <c r="I19892" t="s">
        <v>592</v>
      </c>
      <c r="J19892" cm="1">
        <f t="array" ref="J19892:L19892">_xlfn.XLOOKUP($C19892, AGE!$A:$A,AGE!$B:$D,,0,2)</f>
        <v>491.2</v>
      </c>
      <c r="K19892">
        <v>7.4</v>
      </c>
      <c r="L19892" t="str">
        <v xml:space="preserve">GSA 2018 </v>
      </c>
      <c r="M19892" t="s">
        <v>2469</v>
      </c>
      <c r="O19892">
        <v>0.02</v>
      </c>
      <c r="P19892" t="s">
        <v>2342</v>
      </c>
      <c r="Q19892">
        <v>0.77</v>
      </c>
      <c r="R19892">
        <v>0.1</v>
      </c>
      <c r="S19892">
        <v>-28.68</v>
      </c>
      <c r="T19892">
        <v>0.1</v>
      </c>
      <c r="U19892" t="s">
        <v>2307</v>
      </c>
      <c r="V19892">
        <v>1</v>
      </c>
      <c r="W19892" t="s">
        <v>2567</v>
      </c>
    </row>
    <row r="19893" spans="1:23" x14ac:dyDescent="0.3">
      <c r="A19893">
        <v>27562</v>
      </c>
      <c r="B19893" s="15" t="s">
        <v>2054</v>
      </c>
      <c r="C19893" t="str">
        <f>_xlfn.XLOOKUP($B19893, STANDARDS!$A:$A, STANDARDS!$B:$B,,0,2)</f>
        <v>Whipple Cave Fm</v>
      </c>
      <c r="D19893" t="s">
        <v>1060</v>
      </c>
      <c r="E19893" t="s">
        <v>2273</v>
      </c>
      <c r="F19893" t="s">
        <v>2274</v>
      </c>
      <c r="G19893">
        <v>-114.96944999999999</v>
      </c>
      <c r="H19893">
        <v>1.0000000000000001E-5</v>
      </c>
      <c r="I19893" t="s">
        <v>592</v>
      </c>
      <c r="J19893" cm="1">
        <f t="array" ref="J19893:L19893">_xlfn.XLOOKUP($C19893, AGE!$A:$A,AGE!$B:$D,,0,2)</f>
        <v>491.2</v>
      </c>
      <c r="K19893">
        <v>7.4</v>
      </c>
      <c r="L19893" t="str">
        <v xml:space="preserve">GSA 2018 </v>
      </c>
      <c r="M19893" t="s">
        <v>2458</v>
      </c>
      <c r="O19893">
        <v>0.03</v>
      </c>
      <c r="P19893" t="s">
        <v>2342</v>
      </c>
      <c r="Q19893">
        <v>0.8</v>
      </c>
      <c r="R19893">
        <v>0.1</v>
      </c>
      <c r="S19893">
        <v>-27.52</v>
      </c>
      <c r="T19893">
        <v>0.1</v>
      </c>
      <c r="U19893" t="s">
        <v>2307</v>
      </c>
      <c r="V19893">
        <v>1</v>
      </c>
      <c r="W19893" t="s">
        <v>2567</v>
      </c>
    </row>
    <row r="19894" spans="1:23" x14ac:dyDescent="0.3">
      <c r="A19894">
        <v>27563</v>
      </c>
      <c r="B19894" s="15" t="s">
        <v>2054</v>
      </c>
      <c r="C19894" t="str">
        <f>_xlfn.XLOOKUP($B19894, STANDARDS!$A:$A, STANDARDS!$B:$B,,0,2)</f>
        <v>Whipple Cave Fm</v>
      </c>
      <c r="D19894" t="s">
        <v>1060</v>
      </c>
      <c r="E19894" t="s">
        <v>2273</v>
      </c>
      <c r="F19894" t="s">
        <v>2274</v>
      </c>
      <c r="G19894">
        <v>-114.96944999999999</v>
      </c>
      <c r="H19894">
        <v>1.0000000000000001E-5</v>
      </c>
      <c r="I19894" t="s">
        <v>592</v>
      </c>
      <c r="J19894" cm="1">
        <f t="array" ref="J19894:L19894">_xlfn.XLOOKUP($C19894, AGE!$A:$A,AGE!$B:$D,,0,2)</f>
        <v>491.2</v>
      </c>
      <c r="K19894">
        <v>7.4</v>
      </c>
      <c r="L19894" t="str">
        <v xml:space="preserve">GSA 2018 </v>
      </c>
      <c r="M19894" t="s">
        <v>2458</v>
      </c>
      <c r="O19894">
        <v>0.04</v>
      </c>
      <c r="P19894" t="s">
        <v>2342</v>
      </c>
      <c r="Q19894">
        <v>1.32</v>
      </c>
      <c r="R19894">
        <v>0.1</v>
      </c>
      <c r="S19894">
        <v>-28.48</v>
      </c>
      <c r="T19894">
        <v>0.1</v>
      </c>
      <c r="U19894" t="s">
        <v>2307</v>
      </c>
      <c r="V19894">
        <v>1</v>
      </c>
      <c r="W19894" t="s">
        <v>2567</v>
      </c>
    </row>
    <row r="19895" spans="1:23" x14ac:dyDescent="0.3">
      <c r="A19895">
        <v>27564</v>
      </c>
      <c r="B19895" s="15" t="s">
        <v>2054</v>
      </c>
      <c r="C19895" t="str">
        <f>_xlfn.XLOOKUP($B19895, STANDARDS!$A:$A, STANDARDS!$B:$B,,0,2)</f>
        <v>Whipple Cave Fm</v>
      </c>
      <c r="D19895" t="s">
        <v>1060</v>
      </c>
      <c r="E19895" t="s">
        <v>2273</v>
      </c>
      <c r="F19895" t="s">
        <v>2274</v>
      </c>
      <c r="G19895">
        <v>-114.96944999999999</v>
      </c>
      <c r="H19895">
        <v>1.0000000000000001E-5</v>
      </c>
      <c r="I19895" t="s">
        <v>592</v>
      </c>
      <c r="J19895" cm="1">
        <f t="array" ref="J19895:L19895">_xlfn.XLOOKUP($C19895, AGE!$A:$A,AGE!$B:$D,,0,2)</f>
        <v>491.2</v>
      </c>
      <c r="K19895">
        <v>7.4</v>
      </c>
      <c r="L19895" t="str">
        <v xml:space="preserve">GSA 2018 </v>
      </c>
      <c r="M19895" t="s">
        <v>2458</v>
      </c>
      <c r="O19895">
        <v>0.02</v>
      </c>
      <c r="P19895" t="s">
        <v>2342</v>
      </c>
      <c r="Q19895">
        <v>0.41</v>
      </c>
      <c r="R19895">
        <v>0.1</v>
      </c>
      <c r="S19895">
        <v>-26.17</v>
      </c>
      <c r="T19895">
        <v>0.1</v>
      </c>
      <c r="U19895" t="s">
        <v>2307</v>
      </c>
      <c r="V19895">
        <v>1</v>
      </c>
      <c r="W19895" t="s">
        <v>2567</v>
      </c>
    </row>
    <row r="19896" spans="1:23" x14ac:dyDescent="0.3">
      <c r="A19896">
        <v>27565</v>
      </c>
      <c r="B19896" s="15" t="s">
        <v>2054</v>
      </c>
      <c r="C19896" t="str">
        <f>_xlfn.XLOOKUP($B19896, STANDARDS!$A:$A, STANDARDS!$B:$B,,0,2)</f>
        <v>Whipple Cave Fm</v>
      </c>
      <c r="D19896" t="s">
        <v>1060</v>
      </c>
      <c r="E19896" t="s">
        <v>2273</v>
      </c>
      <c r="F19896" t="s">
        <v>2274</v>
      </c>
      <c r="G19896">
        <v>-114.96944999999999</v>
      </c>
      <c r="H19896">
        <v>1.0000000000000001E-5</v>
      </c>
      <c r="I19896" t="s">
        <v>592</v>
      </c>
      <c r="J19896" cm="1">
        <f t="array" ref="J19896:L19896">_xlfn.XLOOKUP($C19896, AGE!$A:$A,AGE!$B:$D,,0,2)</f>
        <v>491.2</v>
      </c>
      <c r="K19896">
        <v>7.4</v>
      </c>
      <c r="L19896" t="str">
        <v xml:space="preserve">GSA 2018 </v>
      </c>
      <c r="M19896" t="s">
        <v>2458</v>
      </c>
      <c r="O19896">
        <v>0.03</v>
      </c>
      <c r="P19896" t="s">
        <v>2342</v>
      </c>
      <c r="Q19896">
        <v>0.81</v>
      </c>
      <c r="R19896">
        <v>0.1</v>
      </c>
      <c r="S19896">
        <v>-26.91</v>
      </c>
      <c r="T19896">
        <v>0.1</v>
      </c>
      <c r="U19896" t="s">
        <v>2307</v>
      </c>
      <c r="V19896">
        <v>1</v>
      </c>
      <c r="W19896" t="s">
        <v>2567</v>
      </c>
    </row>
    <row r="19897" spans="1:23" x14ac:dyDescent="0.3">
      <c r="A19897">
        <v>27566</v>
      </c>
      <c r="B19897" s="15" t="s">
        <v>2054</v>
      </c>
      <c r="C19897" t="str">
        <f>_xlfn.XLOOKUP($B19897, STANDARDS!$A:$A, STANDARDS!$B:$B,,0,2)</f>
        <v>Whipple Cave Fm</v>
      </c>
      <c r="D19897" t="s">
        <v>1060</v>
      </c>
      <c r="E19897" t="s">
        <v>2273</v>
      </c>
      <c r="F19897" t="s">
        <v>2274</v>
      </c>
      <c r="G19897">
        <v>-114.96944999999999</v>
      </c>
      <c r="H19897">
        <v>1.0000000000000001E-5</v>
      </c>
      <c r="I19897" t="s">
        <v>592</v>
      </c>
      <c r="J19897" cm="1">
        <f t="array" ref="J19897:L19897">_xlfn.XLOOKUP($C19897, AGE!$A:$A,AGE!$B:$D,,0,2)</f>
        <v>491.2</v>
      </c>
      <c r="K19897">
        <v>7.4</v>
      </c>
      <c r="L19897" t="str">
        <v xml:space="preserve">GSA 2018 </v>
      </c>
      <c r="M19897" t="s">
        <v>2458</v>
      </c>
      <c r="O19897">
        <v>0.02</v>
      </c>
      <c r="P19897" t="s">
        <v>2342</v>
      </c>
      <c r="Q19897">
        <v>0.6</v>
      </c>
      <c r="R19897">
        <v>0.1</v>
      </c>
      <c r="S19897">
        <v>-26.22</v>
      </c>
      <c r="T19897">
        <v>0.1</v>
      </c>
      <c r="U19897" t="s">
        <v>2307</v>
      </c>
      <c r="V19897">
        <v>1</v>
      </c>
      <c r="W19897" t="s">
        <v>2567</v>
      </c>
    </row>
    <row r="19898" spans="1:23" x14ac:dyDescent="0.3">
      <c r="A19898">
        <v>27567</v>
      </c>
      <c r="B19898" s="15" t="s">
        <v>2054</v>
      </c>
      <c r="C19898" t="str">
        <f>_xlfn.XLOOKUP($B19898, STANDARDS!$A:$A, STANDARDS!$B:$B,,0,2)</f>
        <v>Whipple Cave Fm</v>
      </c>
      <c r="D19898" t="s">
        <v>1060</v>
      </c>
      <c r="E19898" t="s">
        <v>2273</v>
      </c>
      <c r="F19898" t="s">
        <v>2274</v>
      </c>
      <c r="G19898">
        <v>-114.96944999999999</v>
      </c>
      <c r="H19898">
        <v>1.0000000000000001E-5</v>
      </c>
      <c r="I19898" t="s">
        <v>592</v>
      </c>
      <c r="J19898" cm="1">
        <f t="array" ref="J19898:L19898">_xlfn.XLOOKUP($C19898, AGE!$A:$A,AGE!$B:$D,,0,2)</f>
        <v>491.2</v>
      </c>
      <c r="K19898">
        <v>7.4</v>
      </c>
      <c r="L19898" t="str">
        <v xml:space="preserve">GSA 2018 </v>
      </c>
      <c r="M19898" t="s">
        <v>2458</v>
      </c>
      <c r="O19898">
        <v>0.03</v>
      </c>
      <c r="P19898" t="s">
        <v>2342</v>
      </c>
      <c r="Q19898">
        <v>1.28</v>
      </c>
      <c r="R19898">
        <v>0.1</v>
      </c>
      <c r="S19898">
        <v>-26.86</v>
      </c>
      <c r="T19898">
        <v>0.1</v>
      </c>
      <c r="U19898" t="s">
        <v>2307</v>
      </c>
      <c r="V19898">
        <v>1</v>
      </c>
      <c r="W19898" t="s">
        <v>2567</v>
      </c>
    </row>
    <row r="19899" spans="1:23" x14ac:dyDescent="0.3">
      <c r="A19899">
        <v>27568</v>
      </c>
      <c r="B19899" s="15" t="s">
        <v>2054</v>
      </c>
      <c r="C19899" t="str">
        <f>_xlfn.XLOOKUP($B19899, STANDARDS!$A:$A, STANDARDS!$B:$B,,0,2)</f>
        <v>Whipple Cave Fm</v>
      </c>
      <c r="D19899" t="s">
        <v>1060</v>
      </c>
      <c r="E19899" t="s">
        <v>2273</v>
      </c>
      <c r="F19899" t="s">
        <v>2274</v>
      </c>
      <c r="G19899">
        <v>-114.96944999999999</v>
      </c>
      <c r="H19899">
        <v>1.0000000000000001E-5</v>
      </c>
      <c r="I19899" t="s">
        <v>592</v>
      </c>
      <c r="J19899" cm="1">
        <f t="array" ref="J19899:L19899">_xlfn.XLOOKUP($C19899, AGE!$A:$A,AGE!$B:$D,,0,2)</f>
        <v>491.2</v>
      </c>
      <c r="K19899">
        <v>7.4</v>
      </c>
      <c r="L19899" t="str">
        <v xml:space="preserve">GSA 2018 </v>
      </c>
      <c r="M19899" t="s">
        <v>2458</v>
      </c>
      <c r="O19899">
        <v>0.03</v>
      </c>
      <c r="P19899" t="s">
        <v>2342</v>
      </c>
      <c r="Q19899">
        <v>0.44</v>
      </c>
      <c r="R19899">
        <v>0.1</v>
      </c>
      <c r="S19899">
        <v>-26.59</v>
      </c>
      <c r="T19899">
        <v>0.1</v>
      </c>
      <c r="U19899" t="s">
        <v>2307</v>
      </c>
      <c r="V19899">
        <v>1</v>
      </c>
      <c r="W19899" t="s">
        <v>2567</v>
      </c>
    </row>
    <row r="19900" spans="1:23" x14ac:dyDescent="0.3">
      <c r="A19900">
        <v>27569</v>
      </c>
      <c r="B19900" s="15" t="s">
        <v>2056</v>
      </c>
      <c r="C19900" t="str">
        <f>_xlfn.XLOOKUP($B19900, STANDARDS!$A:$A, STANDARDS!$B:$B,,0,2)</f>
        <v>Big Horse Limestone Mbr, Orr Fm</v>
      </c>
      <c r="D19900" t="s">
        <v>1060</v>
      </c>
      <c r="E19900" t="s">
        <v>2215</v>
      </c>
      <c r="F19900" t="s">
        <v>2275</v>
      </c>
      <c r="G19900">
        <v>-113.31502</v>
      </c>
      <c r="H19900">
        <v>1.0000000000000001E-5</v>
      </c>
      <c r="I19900" t="s">
        <v>592</v>
      </c>
      <c r="J19900" cm="1">
        <f t="array" ref="J19900:L19900">_xlfn.XLOOKUP($C19900, AGE!$A:$A,AGE!$B:$D,,0,2)</f>
        <v>491.2</v>
      </c>
      <c r="K19900">
        <v>7.4</v>
      </c>
      <c r="L19900" t="str">
        <v xml:space="preserve">GSA 2018 </v>
      </c>
      <c r="M19900" t="s">
        <v>2461</v>
      </c>
      <c r="O19900">
        <v>0.08</v>
      </c>
      <c r="P19900" t="s">
        <v>2342</v>
      </c>
      <c r="Q19900">
        <v>0.61</v>
      </c>
      <c r="R19900">
        <v>0.1</v>
      </c>
      <c r="S19900">
        <v>-27.22</v>
      </c>
      <c r="T19900">
        <v>0.1</v>
      </c>
      <c r="U19900" t="s">
        <v>2307</v>
      </c>
      <c r="V19900">
        <v>1</v>
      </c>
      <c r="W19900" t="s">
        <v>2567</v>
      </c>
    </row>
    <row r="19901" spans="1:23" x14ac:dyDescent="0.3">
      <c r="A19901">
        <v>27570</v>
      </c>
      <c r="B19901" s="15" t="s">
        <v>2056</v>
      </c>
      <c r="C19901" t="str">
        <f>_xlfn.XLOOKUP($B19901, STANDARDS!$A:$A, STANDARDS!$B:$B,,0,2)</f>
        <v>Big Horse Limestone Mbr, Orr Fm</v>
      </c>
      <c r="D19901" t="s">
        <v>1060</v>
      </c>
      <c r="E19901" t="s">
        <v>2215</v>
      </c>
      <c r="F19901" t="s">
        <v>2275</v>
      </c>
      <c r="G19901">
        <v>-113.31502</v>
      </c>
      <c r="H19901">
        <v>1.0000000000000001E-5</v>
      </c>
      <c r="I19901" t="s">
        <v>592</v>
      </c>
      <c r="J19901" cm="1">
        <f t="array" ref="J19901:L19901">_xlfn.XLOOKUP($C19901, AGE!$A:$A,AGE!$B:$D,,0,2)</f>
        <v>491.2</v>
      </c>
      <c r="K19901">
        <v>7.4</v>
      </c>
      <c r="L19901" t="str">
        <v xml:space="preserve">GSA 2018 </v>
      </c>
      <c r="M19901" t="s">
        <v>2457</v>
      </c>
      <c r="O19901">
        <v>0.03</v>
      </c>
      <c r="P19901" t="s">
        <v>2342</v>
      </c>
      <c r="Q19901">
        <v>0.35</v>
      </c>
      <c r="R19901">
        <v>0.1</v>
      </c>
      <c r="S19901">
        <v>-23.77</v>
      </c>
      <c r="T19901">
        <v>0.1</v>
      </c>
      <c r="U19901" t="s">
        <v>2307</v>
      </c>
      <c r="V19901">
        <v>1</v>
      </c>
      <c r="W19901" t="s">
        <v>2567</v>
      </c>
    </row>
    <row r="19902" spans="1:23" x14ac:dyDescent="0.3">
      <c r="A19902">
        <v>27571</v>
      </c>
      <c r="B19902" s="15" t="s">
        <v>2056</v>
      </c>
      <c r="C19902" t="str">
        <f>_xlfn.XLOOKUP($B19902, STANDARDS!$A:$A, STANDARDS!$B:$B,,0,2)</f>
        <v>Big Horse Limestone Mbr, Orr Fm</v>
      </c>
      <c r="D19902" t="s">
        <v>1060</v>
      </c>
      <c r="E19902" t="s">
        <v>2215</v>
      </c>
      <c r="F19902" t="s">
        <v>2275</v>
      </c>
      <c r="G19902">
        <v>-113.31502</v>
      </c>
      <c r="H19902">
        <v>1.0000000000000001E-5</v>
      </c>
      <c r="I19902" t="s">
        <v>592</v>
      </c>
      <c r="J19902" cm="1">
        <f t="array" ref="J19902:L19902">_xlfn.XLOOKUP($C19902, AGE!$A:$A,AGE!$B:$D,,0,2)</f>
        <v>491.2</v>
      </c>
      <c r="K19902">
        <v>7.4</v>
      </c>
      <c r="L19902" t="str">
        <v xml:space="preserve">GSA 2018 </v>
      </c>
      <c r="M19902" t="s">
        <v>2464</v>
      </c>
      <c r="O19902">
        <v>0.04</v>
      </c>
      <c r="P19902" t="s">
        <v>2342</v>
      </c>
      <c r="Q19902">
        <v>0.4</v>
      </c>
      <c r="R19902">
        <v>0.1</v>
      </c>
      <c r="S19902">
        <v>-25.16</v>
      </c>
      <c r="T19902">
        <v>0.1</v>
      </c>
      <c r="U19902" t="s">
        <v>2307</v>
      </c>
      <c r="V19902">
        <v>1</v>
      </c>
      <c r="W19902" t="s">
        <v>2567</v>
      </c>
    </row>
    <row r="19903" spans="1:23" x14ac:dyDescent="0.3">
      <c r="A19903">
        <v>27572</v>
      </c>
      <c r="B19903" s="15" t="s">
        <v>2056</v>
      </c>
      <c r="C19903" t="str">
        <f>_xlfn.XLOOKUP($B19903, STANDARDS!$A:$A, STANDARDS!$B:$B,,0,2)</f>
        <v>Big Horse Limestone Mbr, Orr Fm</v>
      </c>
      <c r="D19903" t="s">
        <v>1060</v>
      </c>
      <c r="E19903" t="s">
        <v>2215</v>
      </c>
      <c r="F19903" t="s">
        <v>2275</v>
      </c>
      <c r="G19903">
        <v>-113.31502</v>
      </c>
      <c r="H19903">
        <v>1.0000000000000001E-5</v>
      </c>
      <c r="I19903" t="s">
        <v>592</v>
      </c>
      <c r="J19903" cm="1">
        <f t="array" ref="J19903:L19903">_xlfn.XLOOKUP($C19903, AGE!$A:$A,AGE!$B:$D,,0,2)</f>
        <v>491.2</v>
      </c>
      <c r="K19903">
        <v>7.4</v>
      </c>
      <c r="L19903" t="str">
        <v xml:space="preserve">GSA 2018 </v>
      </c>
      <c r="M19903" t="s">
        <v>2465</v>
      </c>
      <c r="O19903">
        <v>0.06</v>
      </c>
      <c r="P19903" t="s">
        <v>2342</v>
      </c>
      <c r="Q19903">
        <v>0.2</v>
      </c>
      <c r="R19903">
        <v>0.1</v>
      </c>
      <c r="S19903">
        <v>-25.93</v>
      </c>
      <c r="T19903">
        <v>0.1</v>
      </c>
      <c r="U19903" t="s">
        <v>2307</v>
      </c>
      <c r="V19903">
        <v>1</v>
      </c>
      <c r="W19903" t="s">
        <v>2567</v>
      </c>
    </row>
    <row r="19904" spans="1:23" x14ac:dyDescent="0.3">
      <c r="A19904">
        <v>27573</v>
      </c>
      <c r="B19904" s="15" t="s">
        <v>2056</v>
      </c>
      <c r="C19904" t="str">
        <f>_xlfn.XLOOKUP($B19904, STANDARDS!$A:$A, STANDARDS!$B:$B,,0,2)</f>
        <v>Big Horse Limestone Mbr, Orr Fm</v>
      </c>
      <c r="D19904" t="s">
        <v>1060</v>
      </c>
      <c r="E19904" t="s">
        <v>2215</v>
      </c>
      <c r="F19904" t="s">
        <v>2275</v>
      </c>
      <c r="G19904">
        <v>-113.31502</v>
      </c>
      <c r="H19904">
        <v>1.0000000000000001E-5</v>
      </c>
      <c r="I19904" t="s">
        <v>592</v>
      </c>
      <c r="J19904" cm="1">
        <f t="array" ref="J19904:L19904">_xlfn.XLOOKUP($C19904, AGE!$A:$A,AGE!$B:$D,,0,2)</f>
        <v>491.2</v>
      </c>
      <c r="K19904">
        <v>7.4</v>
      </c>
      <c r="L19904" t="str">
        <v xml:space="preserve">GSA 2018 </v>
      </c>
      <c r="M19904" t="s">
        <v>2465</v>
      </c>
      <c r="O19904">
        <v>0.03</v>
      </c>
      <c r="P19904" t="s">
        <v>2342</v>
      </c>
      <c r="Q19904">
        <v>0.63</v>
      </c>
      <c r="R19904">
        <v>0.1</v>
      </c>
      <c r="S19904">
        <v>-26.15</v>
      </c>
      <c r="T19904">
        <v>0.1</v>
      </c>
      <c r="U19904" t="s">
        <v>2307</v>
      </c>
      <c r="V19904">
        <v>1</v>
      </c>
      <c r="W19904" t="s">
        <v>2567</v>
      </c>
    </row>
    <row r="19905" spans="1:23" x14ac:dyDescent="0.3">
      <c r="A19905">
        <v>27574</v>
      </c>
      <c r="B19905" s="15" t="s">
        <v>2056</v>
      </c>
      <c r="C19905" t="str">
        <f>_xlfn.XLOOKUP($B19905, STANDARDS!$A:$A, STANDARDS!$B:$B,,0,2)</f>
        <v>Big Horse Limestone Mbr, Orr Fm</v>
      </c>
      <c r="D19905" t="s">
        <v>1060</v>
      </c>
      <c r="E19905" t="s">
        <v>2215</v>
      </c>
      <c r="F19905" t="s">
        <v>2275</v>
      </c>
      <c r="G19905">
        <v>-113.31502</v>
      </c>
      <c r="H19905">
        <v>1.0000000000000001E-5</v>
      </c>
      <c r="I19905" t="s">
        <v>592</v>
      </c>
      <c r="J19905" cm="1">
        <f t="array" ref="J19905:L19905">_xlfn.XLOOKUP($C19905, AGE!$A:$A,AGE!$B:$D,,0,2)</f>
        <v>491.2</v>
      </c>
      <c r="K19905">
        <v>7.4</v>
      </c>
      <c r="L19905" t="str">
        <v xml:space="preserve">GSA 2018 </v>
      </c>
      <c r="M19905" t="s">
        <v>2463</v>
      </c>
      <c r="O19905">
        <v>0.04</v>
      </c>
      <c r="P19905" t="s">
        <v>2342</v>
      </c>
      <c r="Q19905">
        <v>0.62</v>
      </c>
      <c r="R19905">
        <v>0.1</v>
      </c>
      <c r="S19905">
        <v>-26.25</v>
      </c>
      <c r="T19905">
        <v>0.1</v>
      </c>
      <c r="U19905" t="s">
        <v>2307</v>
      </c>
      <c r="V19905">
        <v>1</v>
      </c>
      <c r="W19905" t="s">
        <v>2567</v>
      </c>
    </row>
    <row r="19906" spans="1:23" x14ac:dyDescent="0.3">
      <c r="A19906">
        <v>27575</v>
      </c>
      <c r="B19906" s="15" t="s">
        <v>2056</v>
      </c>
      <c r="C19906" t="str">
        <f>_xlfn.XLOOKUP($B19906, STANDARDS!$A:$A, STANDARDS!$B:$B,,0,2)</f>
        <v>Big Horse Limestone Mbr, Orr Fm</v>
      </c>
      <c r="D19906" t="s">
        <v>1060</v>
      </c>
      <c r="E19906" t="s">
        <v>2215</v>
      </c>
      <c r="F19906" t="s">
        <v>2275</v>
      </c>
      <c r="G19906">
        <v>-113.31502</v>
      </c>
      <c r="H19906">
        <v>1.0000000000000001E-5</v>
      </c>
      <c r="I19906" t="s">
        <v>592</v>
      </c>
      <c r="J19906" cm="1">
        <f t="array" ref="J19906:L19906">_xlfn.XLOOKUP($C19906, AGE!$A:$A,AGE!$B:$D,,0,2)</f>
        <v>491.2</v>
      </c>
      <c r="K19906">
        <v>7.4</v>
      </c>
      <c r="L19906" t="str">
        <v xml:space="preserve">GSA 2018 </v>
      </c>
      <c r="M19906" t="s">
        <v>2463</v>
      </c>
      <c r="O19906">
        <v>0.05</v>
      </c>
      <c r="P19906" t="s">
        <v>2342</v>
      </c>
      <c r="Q19906">
        <v>0.64</v>
      </c>
      <c r="R19906">
        <v>0.1</v>
      </c>
      <c r="S19906">
        <v>-26.47</v>
      </c>
      <c r="T19906">
        <v>0.1</v>
      </c>
      <c r="U19906" t="s">
        <v>2307</v>
      </c>
      <c r="V19906">
        <v>1</v>
      </c>
      <c r="W19906" t="s">
        <v>2567</v>
      </c>
    </row>
    <row r="19907" spans="1:23" x14ac:dyDescent="0.3">
      <c r="A19907">
        <v>27576</v>
      </c>
      <c r="B19907" s="15" t="s">
        <v>2056</v>
      </c>
      <c r="C19907" t="str">
        <f>_xlfn.XLOOKUP($B19907, STANDARDS!$A:$A, STANDARDS!$B:$B,,0,2)</f>
        <v>Big Horse Limestone Mbr, Orr Fm</v>
      </c>
      <c r="D19907" t="s">
        <v>1060</v>
      </c>
      <c r="E19907" t="s">
        <v>2215</v>
      </c>
      <c r="F19907" t="s">
        <v>2275</v>
      </c>
      <c r="G19907">
        <v>-113.31502</v>
      </c>
      <c r="H19907">
        <v>1.0000000000000001E-5</v>
      </c>
      <c r="I19907" t="s">
        <v>592</v>
      </c>
      <c r="J19907" cm="1">
        <f t="array" ref="J19907:L19907">_xlfn.XLOOKUP($C19907, AGE!$A:$A,AGE!$B:$D,,0,2)</f>
        <v>491.2</v>
      </c>
      <c r="K19907">
        <v>7.4</v>
      </c>
      <c r="L19907" t="str">
        <v xml:space="preserve">GSA 2018 </v>
      </c>
      <c r="M19907" t="s">
        <v>2457</v>
      </c>
      <c r="O19907">
        <v>0.03</v>
      </c>
      <c r="P19907" t="s">
        <v>2342</v>
      </c>
      <c r="Q19907">
        <v>0.56999999999999995</v>
      </c>
      <c r="R19907">
        <v>0.1</v>
      </c>
      <c r="S19907">
        <v>-26.79</v>
      </c>
      <c r="T19907">
        <v>0.1</v>
      </c>
      <c r="U19907" t="s">
        <v>2307</v>
      </c>
      <c r="V19907">
        <v>1</v>
      </c>
      <c r="W19907" t="s">
        <v>2567</v>
      </c>
    </row>
    <row r="19908" spans="1:23" x14ac:dyDescent="0.3">
      <c r="A19908">
        <v>27577</v>
      </c>
      <c r="B19908" s="15" t="s">
        <v>2056</v>
      </c>
      <c r="C19908" t="str">
        <f>_xlfn.XLOOKUP($B19908, STANDARDS!$A:$A, STANDARDS!$B:$B,,0,2)</f>
        <v>Big Horse Limestone Mbr, Orr Fm</v>
      </c>
      <c r="D19908" t="s">
        <v>1060</v>
      </c>
      <c r="E19908" t="s">
        <v>2215</v>
      </c>
      <c r="F19908" t="s">
        <v>2275</v>
      </c>
      <c r="G19908">
        <v>-113.31502</v>
      </c>
      <c r="H19908">
        <v>1.0000000000000001E-5</v>
      </c>
      <c r="I19908" t="s">
        <v>592</v>
      </c>
      <c r="J19908" cm="1">
        <f t="array" ref="J19908:L19908">_xlfn.XLOOKUP($C19908, AGE!$A:$A,AGE!$B:$D,,0,2)</f>
        <v>491.2</v>
      </c>
      <c r="K19908">
        <v>7.4</v>
      </c>
      <c r="L19908" t="str">
        <v xml:space="preserve">GSA 2018 </v>
      </c>
      <c r="M19908" t="s">
        <v>2457</v>
      </c>
      <c r="O19908">
        <v>0.03</v>
      </c>
      <c r="P19908" t="s">
        <v>2342</v>
      </c>
      <c r="Q19908">
        <v>0.79</v>
      </c>
      <c r="R19908">
        <v>0.1</v>
      </c>
      <c r="S19908">
        <v>-25.6</v>
      </c>
      <c r="T19908">
        <v>0.1</v>
      </c>
      <c r="U19908" t="s">
        <v>2307</v>
      </c>
      <c r="V19908">
        <v>1</v>
      </c>
      <c r="W19908" t="s">
        <v>2567</v>
      </c>
    </row>
    <row r="19909" spans="1:23" x14ac:dyDescent="0.3">
      <c r="A19909">
        <v>27578</v>
      </c>
      <c r="B19909" s="15" t="s">
        <v>2056</v>
      </c>
      <c r="C19909" t="str">
        <f>_xlfn.XLOOKUP($B19909, STANDARDS!$A:$A, STANDARDS!$B:$B,,0,2)</f>
        <v>Big Horse Limestone Mbr, Orr Fm</v>
      </c>
      <c r="D19909" t="s">
        <v>1060</v>
      </c>
      <c r="E19909" t="s">
        <v>2215</v>
      </c>
      <c r="F19909" t="s">
        <v>2275</v>
      </c>
      <c r="G19909">
        <v>-113.31502</v>
      </c>
      <c r="H19909">
        <v>1.0000000000000001E-5</v>
      </c>
      <c r="I19909" t="s">
        <v>592</v>
      </c>
      <c r="J19909" cm="1">
        <f t="array" ref="J19909:L19909">_xlfn.XLOOKUP($C19909, AGE!$A:$A,AGE!$B:$D,,0,2)</f>
        <v>491.2</v>
      </c>
      <c r="K19909">
        <v>7.4</v>
      </c>
      <c r="L19909" t="str">
        <v xml:space="preserve">GSA 2018 </v>
      </c>
      <c r="M19909" t="s">
        <v>2468</v>
      </c>
      <c r="P19909" t="s">
        <v>2342</v>
      </c>
      <c r="Q19909">
        <v>0.79</v>
      </c>
      <c r="R19909">
        <v>0.1</v>
      </c>
      <c r="U19909" t="s">
        <v>2307</v>
      </c>
      <c r="V19909">
        <v>1</v>
      </c>
      <c r="W19909" t="s">
        <v>2567</v>
      </c>
    </row>
    <row r="19910" spans="1:23" x14ac:dyDescent="0.3">
      <c r="A19910">
        <v>27579</v>
      </c>
      <c r="B19910" s="15" t="s">
        <v>2056</v>
      </c>
      <c r="C19910" t="str">
        <f>_xlfn.XLOOKUP($B19910, STANDARDS!$A:$A, STANDARDS!$B:$B,,0,2)</f>
        <v>Big Horse Limestone Mbr, Orr Fm</v>
      </c>
      <c r="D19910" t="s">
        <v>1060</v>
      </c>
      <c r="E19910" t="s">
        <v>2215</v>
      </c>
      <c r="F19910" t="s">
        <v>2275</v>
      </c>
      <c r="G19910">
        <v>-113.31502</v>
      </c>
      <c r="H19910">
        <v>1.0000000000000001E-5</v>
      </c>
      <c r="I19910" t="s">
        <v>592</v>
      </c>
      <c r="J19910" cm="1">
        <f t="array" ref="J19910:L19910">_xlfn.XLOOKUP($C19910, AGE!$A:$A,AGE!$B:$D,,0,2)</f>
        <v>491.2</v>
      </c>
      <c r="K19910">
        <v>7.4</v>
      </c>
      <c r="L19910" t="str">
        <v xml:space="preserve">GSA 2018 </v>
      </c>
      <c r="M19910" t="s">
        <v>2467</v>
      </c>
      <c r="P19910" t="s">
        <v>2342</v>
      </c>
      <c r="Q19910">
        <v>1.1000000000000001</v>
      </c>
      <c r="R19910">
        <v>0.1</v>
      </c>
      <c r="U19910" t="s">
        <v>2307</v>
      </c>
      <c r="V19910">
        <v>1</v>
      </c>
      <c r="W19910" t="s">
        <v>2567</v>
      </c>
    </row>
    <row r="19911" spans="1:23" x14ac:dyDescent="0.3">
      <c r="A19911">
        <v>27580</v>
      </c>
      <c r="B19911" s="15" t="s">
        <v>2056</v>
      </c>
      <c r="C19911" t="str">
        <f>_xlfn.XLOOKUP($B19911, STANDARDS!$A:$A, STANDARDS!$B:$B,,0,2)</f>
        <v>Big Horse Limestone Mbr, Orr Fm</v>
      </c>
      <c r="D19911" t="s">
        <v>1060</v>
      </c>
      <c r="E19911" t="s">
        <v>2215</v>
      </c>
      <c r="F19911" t="s">
        <v>2275</v>
      </c>
      <c r="G19911">
        <v>-113.31502</v>
      </c>
      <c r="H19911">
        <v>1.0000000000000001E-5</v>
      </c>
      <c r="I19911" t="s">
        <v>592</v>
      </c>
      <c r="J19911" cm="1">
        <f t="array" ref="J19911:L19911">_xlfn.XLOOKUP($C19911, AGE!$A:$A,AGE!$B:$D,,0,2)</f>
        <v>491.2</v>
      </c>
      <c r="K19911">
        <v>7.4</v>
      </c>
      <c r="L19911" t="str">
        <v xml:space="preserve">GSA 2018 </v>
      </c>
      <c r="M19911" t="s">
        <v>2467</v>
      </c>
      <c r="P19911" t="s">
        <v>2342</v>
      </c>
      <c r="Q19911">
        <v>0.69</v>
      </c>
      <c r="R19911">
        <v>0.1</v>
      </c>
      <c r="U19911" t="s">
        <v>2307</v>
      </c>
      <c r="V19911">
        <v>1</v>
      </c>
      <c r="W19911" t="s">
        <v>2567</v>
      </c>
    </row>
    <row r="19912" spans="1:23" x14ac:dyDescent="0.3">
      <c r="A19912">
        <v>27581</v>
      </c>
      <c r="B19912" s="15" t="s">
        <v>2056</v>
      </c>
      <c r="C19912" t="str">
        <f>_xlfn.XLOOKUP($B19912, STANDARDS!$A:$A, STANDARDS!$B:$B,,0,2)</f>
        <v>Big Horse Limestone Mbr, Orr Fm</v>
      </c>
      <c r="D19912" t="s">
        <v>1060</v>
      </c>
      <c r="E19912" t="s">
        <v>2215</v>
      </c>
      <c r="F19912" t="s">
        <v>2275</v>
      </c>
      <c r="G19912">
        <v>-113.31502</v>
      </c>
      <c r="H19912">
        <v>1.0000000000000001E-5</v>
      </c>
      <c r="I19912" t="s">
        <v>592</v>
      </c>
      <c r="J19912" cm="1">
        <f t="array" ref="J19912:L19912">_xlfn.XLOOKUP($C19912, AGE!$A:$A,AGE!$B:$D,,0,2)</f>
        <v>491.2</v>
      </c>
      <c r="K19912">
        <v>7.4</v>
      </c>
      <c r="L19912" t="str">
        <v xml:space="preserve">GSA 2018 </v>
      </c>
      <c r="M19912" t="s">
        <v>2461</v>
      </c>
      <c r="O19912">
        <v>0.04</v>
      </c>
      <c r="P19912" t="s">
        <v>2342</v>
      </c>
      <c r="Q19912">
        <v>0.32</v>
      </c>
      <c r="R19912">
        <v>0.1</v>
      </c>
      <c r="S19912">
        <v>-25.96</v>
      </c>
      <c r="T19912">
        <v>0.1</v>
      </c>
      <c r="U19912" t="s">
        <v>2307</v>
      </c>
      <c r="V19912">
        <v>1</v>
      </c>
      <c r="W19912" t="s">
        <v>2567</v>
      </c>
    </row>
    <row r="19913" spans="1:23" x14ac:dyDescent="0.3">
      <c r="A19913">
        <v>27582</v>
      </c>
      <c r="B19913" s="15" t="s">
        <v>2056</v>
      </c>
      <c r="C19913" t="str">
        <f>_xlfn.XLOOKUP($B19913, STANDARDS!$A:$A, STANDARDS!$B:$B,,0,2)</f>
        <v>Big Horse Limestone Mbr, Orr Fm</v>
      </c>
      <c r="D19913" t="s">
        <v>1060</v>
      </c>
      <c r="E19913" t="s">
        <v>2215</v>
      </c>
      <c r="F19913" t="s">
        <v>2275</v>
      </c>
      <c r="G19913">
        <v>-113.31502</v>
      </c>
      <c r="H19913">
        <v>1.0000000000000001E-5</v>
      </c>
      <c r="I19913" t="s">
        <v>592</v>
      </c>
      <c r="J19913" cm="1">
        <f t="array" ref="J19913:L19913">_xlfn.XLOOKUP($C19913, AGE!$A:$A,AGE!$B:$D,,0,2)</f>
        <v>491.2</v>
      </c>
      <c r="K19913">
        <v>7.4</v>
      </c>
      <c r="L19913" t="str">
        <v xml:space="preserve">GSA 2018 </v>
      </c>
      <c r="M19913" t="s">
        <v>2461</v>
      </c>
      <c r="O19913">
        <v>0.03</v>
      </c>
      <c r="P19913" t="s">
        <v>2342</v>
      </c>
      <c r="Q19913">
        <v>0.6</v>
      </c>
      <c r="R19913">
        <v>0.1</v>
      </c>
      <c r="S19913">
        <v>-25.98</v>
      </c>
      <c r="T19913">
        <v>0.1</v>
      </c>
      <c r="U19913" t="s">
        <v>2307</v>
      </c>
      <c r="V19913">
        <v>1</v>
      </c>
      <c r="W19913" t="s">
        <v>2567</v>
      </c>
    </row>
    <row r="19914" spans="1:23" x14ac:dyDescent="0.3">
      <c r="A19914">
        <v>27583</v>
      </c>
      <c r="B19914" s="15" t="s">
        <v>2056</v>
      </c>
      <c r="C19914" t="str">
        <f>_xlfn.XLOOKUP($B19914, STANDARDS!$A:$A, STANDARDS!$B:$B,,0,2)</f>
        <v>Big Horse Limestone Mbr, Orr Fm</v>
      </c>
      <c r="D19914" t="s">
        <v>1060</v>
      </c>
      <c r="E19914" t="s">
        <v>2215</v>
      </c>
      <c r="F19914" t="s">
        <v>2275</v>
      </c>
      <c r="G19914">
        <v>-113.31502</v>
      </c>
      <c r="H19914">
        <v>1.0000000000000001E-5</v>
      </c>
      <c r="I19914" t="s">
        <v>592</v>
      </c>
      <c r="J19914" cm="1">
        <f t="array" ref="J19914:L19914">_xlfn.XLOOKUP($C19914, AGE!$A:$A,AGE!$B:$D,,0,2)</f>
        <v>491.2</v>
      </c>
      <c r="K19914">
        <v>7.4</v>
      </c>
      <c r="L19914" t="str">
        <v xml:space="preserve">GSA 2018 </v>
      </c>
      <c r="M19914" t="s">
        <v>2470</v>
      </c>
      <c r="O19914">
        <v>0.04</v>
      </c>
      <c r="P19914" t="s">
        <v>2342</v>
      </c>
      <c r="Q19914">
        <v>0.74</v>
      </c>
      <c r="R19914">
        <v>0.1</v>
      </c>
      <c r="S19914">
        <v>-23.94</v>
      </c>
      <c r="T19914">
        <v>0.1</v>
      </c>
      <c r="U19914" t="s">
        <v>2307</v>
      </c>
      <c r="V19914">
        <v>1</v>
      </c>
      <c r="W19914" t="s">
        <v>2567</v>
      </c>
    </row>
    <row r="19915" spans="1:23" x14ac:dyDescent="0.3">
      <c r="A19915">
        <v>27584</v>
      </c>
      <c r="B19915" s="15" t="s">
        <v>2058</v>
      </c>
      <c r="C19915" t="str">
        <f>_xlfn.XLOOKUP($B19915, STANDARDS!$A:$A, STANDARDS!$B:$B,,0,2)</f>
        <v>Candland Shale Mbr, Orr Fm</v>
      </c>
      <c r="D19915" t="s">
        <v>1060</v>
      </c>
      <c r="E19915" t="s">
        <v>2215</v>
      </c>
      <c r="F19915" t="s">
        <v>2275</v>
      </c>
      <c r="G19915">
        <v>-113.31502</v>
      </c>
      <c r="H19915">
        <v>1.0000000000000001E-5</v>
      </c>
      <c r="I19915" t="s">
        <v>592</v>
      </c>
      <c r="J19915" cm="1">
        <f t="array" ref="J19915:L19915">_xlfn.XLOOKUP($C19915, AGE!$A:$A,AGE!$B:$D,,0,2)</f>
        <v>491.2</v>
      </c>
      <c r="K19915">
        <v>7.4</v>
      </c>
      <c r="L19915" t="str">
        <v xml:space="preserve">GSA 2018 </v>
      </c>
      <c r="M19915" t="s">
        <v>2467</v>
      </c>
      <c r="O19915">
        <v>0.03</v>
      </c>
      <c r="P19915" t="s">
        <v>2342</v>
      </c>
      <c r="Q19915">
        <v>1.1299999999999999</v>
      </c>
      <c r="R19915">
        <v>0.1</v>
      </c>
      <c r="S19915">
        <v>-24.75</v>
      </c>
      <c r="T19915">
        <v>0.1</v>
      </c>
      <c r="U19915" t="s">
        <v>2307</v>
      </c>
      <c r="V19915">
        <v>1</v>
      </c>
      <c r="W19915" t="s">
        <v>2567</v>
      </c>
    </row>
    <row r="19916" spans="1:23" x14ac:dyDescent="0.3">
      <c r="A19916">
        <v>27585</v>
      </c>
      <c r="B19916" s="15" t="s">
        <v>2058</v>
      </c>
      <c r="C19916" t="str">
        <f>_xlfn.XLOOKUP($B19916, STANDARDS!$A:$A, STANDARDS!$B:$B,,0,2)</f>
        <v>Candland Shale Mbr, Orr Fm</v>
      </c>
      <c r="D19916" t="s">
        <v>1060</v>
      </c>
      <c r="E19916" t="s">
        <v>2215</v>
      </c>
      <c r="F19916" t="s">
        <v>2275</v>
      </c>
      <c r="G19916">
        <v>-113.31502</v>
      </c>
      <c r="H19916">
        <v>1.0000000000000001E-5</v>
      </c>
      <c r="I19916" t="s">
        <v>592</v>
      </c>
      <c r="J19916" cm="1">
        <f t="array" ref="J19916:L19916">_xlfn.XLOOKUP($C19916, AGE!$A:$A,AGE!$B:$D,,0,2)</f>
        <v>491.2</v>
      </c>
      <c r="K19916">
        <v>7.4</v>
      </c>
      <c r="L19916" t="str">
        <v xml:space="preserve">GSA 2018 </v>
      </c>
      <c r="M19916" t="s">
        <v>2463</v>
      </c>
      <c r="O19916">
        <v>0.05</v>
      </c>
      <c r="P19916" t="s">
        <v>2342</v>
      </c>
      <c r="Q19916">
        <v>1.19</v>
      </c>
      <c r="R19916">
        <v>0.1</v>
      </c>
      <c r="S19916">
        <v>-26.83</v>
      </c>
      <c r="T19916">
        <v>0.1</v>
      </c>
      <c r="U19916" t="s">
        <v>2307</v>
      </c>
      <c r="V19916">
        <v>1</v>
      </c>
      <c r="W19916" t="s">
        <v>2567</v>
      </c>
    </row>
    <row r="19917" spans="1:23" x14ac:dyDescent="0.3">
      <c r="A19917">
        <v>27586</v>
      </c>
      <c r="B19917" s="15" t="s">
        <v>2058</v>
      </c>
      <c r="C19917" t="str">
        <f>_xlfn.XLOOKUP($B19917, STANDARDS!$A:$A, STANDARDS!$B:$B,,0,2)</f>
        <v>Candland Shale Mbr, Orr Fm</v>
      </c>
      <c r="D19917" t="s">
        <v>1060</v>
      </c>
      <c r="E19917" t="s">
        <v>2215</v>
      </c>
      <c r="F19917" t="s">
        <v>2275</v>
      </c>
      <c r="G19917">
        <v>-113.31502</v>
      </c>
      <c r="H19917">
        <v>1.0000000000000001E-5</v>
      </c>
      <c r="I19917" t="s">
        <v>592</v>
      </c>
      <c r="J19917" cm="1">
        <f t="array" ref="J19917:L19917">_xlfn.XLOOKUP($C19917, AGE!$A:$A,AGE!$B:$D,,0,2)</f>
        <v>491.2</v>
      </c>
      <c r="K19917">
        <v>7.4</v>
      </c>
      <c r="L19917" t="str">
        <v xml:space="preserve">GSA 2018 </v>
      </c>
      <c r="M19917" t="s">
        <v>2467</v>
      </c>
      <c r="O19917">
        <v>0.03</v>
      </c>
      <c r="P19917" t="s">
        <v>2342</v>
      </c>
      <c r="Q19917">
        <v>1.23</v>
      </c>
      <c r="R19917">
        <v>0.1</v>
      </c>
      <c r="S19917">
        <v>-27.29</v>
      </c>
      <c r="T19917">
        <v>0.1</v>
      </c>
      <c r="U19917" t="s">
        <v>2307</v>
      </c>
      <c r="V19917">
        <v>1</v>
      </c>
      <c r="W19917" t="s">
        <v>2567</v>
      </c>
    </row>
    <row r="19918" spans="1:23" x14ac:dyDescent="0.3">
      <c r="A19918">
        <v>27587</v>
      </c>
      <c r="B19918" s="15" t="s">
        <v>2058</v>
      </c>
      <c r="C19918" t="str">
        <f>_xlfn.XLOOKUP($B19918, STANDARDS!$A:$A, STANDARDS!$B:$B,,0,2)</f>
        <v>Candland Shale Mbr, Orr Fm</v>
      </c>
      <c r="D19918" t="s">
        <v>1060</v>
      </c>
      <c r="E19918" t="s">
        <v>2215</v>
      </c>
      <c r="F19918" t="s">
        <v>2275</v>
      </c>
      <c r="G19918">
        <v>-113.31502</v>
      </c>
      <c r="H19918">
        <v>1.0000000000000001E-5</v>
      </c>
      <c r="I19918" t="s">
        <v>592</v>
      </c>
      <c r="J19918" cm="1">
        <f t="array" ref="J19918:L19918">_xlfn.XLOOKUP($C19918, AGE!$A:$A,AGE!$B:$D,,0,2)</f>
        <v>491.2</v>
      </c>
      <c r="K19918">
        <v>7.4</v>
      </c>
      <c r="L19918" t="str">
        <v xml:space="preserve">GSA 2018 </v>
      </c>
      <c r="M19918" t="s">
        <v>2461</v>
      </c>
      <c r="O19918">
        <v>0.03</v>
      </c>
      <c r="P19918" t="s">
        <v>2342</v>
      </c>
      <c r="Q19918">
        <v>1.39</v>
      </c>
      <c r="R19918">
        <v>0.1</v>
      </c>
      <c r="S19918">
        <v>-25.38</v>
      </c>
      <c r="T19918">
        <v>0.1</v>
      </c>
      <c r="U19918" t="s">
        <v>2307</v>
      </c>
      <c r="V19918">
        <v>1</v>
      </c>
      <c r="W19918" t="s">
        <v>2567</v>
      </c>
    </row>
    <row r="19919" spans="1:23" x14ac:dyDescent="0.3">
      <c r="A19919">
        <v>27588</v>
      </c>
      <c r="B19919" s="15" t="s">
        <v>2058</v>
      </c>
      <c r="C19919" t="str">
        <f>_xlfn.XLOOKUP($B19919, STANDARDS!$A:$A, STANDARDS!$B:$B,,0,2)</f>
        <v>Candland Shale Mbr, Orr Fm</v>
      </c>
      <c r="D19919" t="s">
        <v>1060</v>
      </c>
      <c r="E19919" t="s">
        <v>2215</v>
      </c>
      <c r="F19919" t="s">
        <v>2275</v>
      </c>
      <c r="G19919">
        <v>-113.31502</v>
      </c>
      <c r="H19919">
        <v>1.0000000000000001E-5</v>
      </c>
      <c r="I19919" t="s">
        <v>592</v>
      </c>
      <c r="J19919" cm="1">
        <f t="array" ref="J19919:L19919">_xlfn.XLOOKUP($C19919, AGE!$A:$A,AGE!$B:$D,,0,2)</f>
        <v>491.2</v>
      </c>
      <c r="K19919">
        <v>7.4</v>
      </c>
      <c r="L19919" t="str">
        <v xml:space="preserve">GSA 2018 </v>
      </c>
      <c r="M19919" t="s">
        <v>2457</v>
      </c>
      <c r="O19919">
        <v>0.06</v>
      </c>
      <c r="P19919" t="s">
        <v>2342</v>
      </c>
      <c r="Q19919">
        <v>1.45</v>
      </c>
      <c r="R19919">
        <v>0.1</v>
      </c>
      <c r="S19919">
        <v>-25.68</v>
      </c>
      <c r="T19919">
        <v>0.1</v>
      </c>
      <c r="U19919" t="s">
        <v>2307</v>
      </c>
      <c r="V19919">
        <v>1</v>
      </c>
      <c r="W19919" t="s">
        <v>2567</v>
      </c>
    </row>
    <row r="19920" spans="1:23" x14ac:dyDescent="0.3">
      <c r="A19920">
        <v>27589</v>
      </c>
      <c r="B19920" s="15" t="s">
        <v>2058</v>
      </c>
      <c r="C19920" t="str">
        <f>_xlfn.XLOOKUP($B19920, STANDARDS!$A:$A, STANDARDS!$B:$B,,0,2)</f>
        <v>Candland Shale Mbr, Orr Fm</v>
      </c>
      <c r="D19920" t="s">
        <v>1060</v>
      </c>
      <c r="E19920" t="s">
        <v>2215</v>
      </c>
      <c r="F19920" t="s">
        <v>2275</v>
      </c>
      <c r="G19920">
        <v>-113.31502</v>
      </c>
      <c r="H19920">
        <v>1.0000000000000001E-5</v>
      </c>
      <c r="I19920" t="s">
        <v>592</v>
      </c>
      <c r="J19920" cm="1">
        <f t="array" ref="J19920:L19920">_xlfn.XLOOKUP($C19920, AGE!$A:$A,AGE!$B:$D,,0,2)</f>
        <v>491.2</v>
      </c>
      <c r="K19920">
        <v>7.4</v>
      </c>
      <c r="L19920" t="str">
        <v xml:space="preserve">GSA 2018 </v>
      </c>
      <c r="M19920" t="s">
        <v>2462</v>
      </c>
      <c r="O19920">
        <v>0.04</v>
      </c>
      <c r="P19920" t="s">
        <v>2342</v>
      </c>
      <c r="Q19920">
        <v>2.0099999999999998</v>
      </c>
      <c r="R19920">
        <v>0.1</v>
      </c>
      <c r="S19920">
        <v>-24.08</v>
      </c>
      <c r="T19920">
        <v>0.1</v>
      </c>
      <c r="U19920" t="s">
        <v>2307</v>
      </c>
      <c r="V19920">
        <v>1</v>
      </c>
      <c r="W19920" t="s">
        <v>2567</v>
      </c>
    </row>
    <row r="19921" spans="1:23" x14ac:dyDescent="0.3">
      <c r="A19921">
        <v>27590</v>
      </c>
      <c r="B19921" s="15" t="s">
        <v>2058</v>
      </c>
      <c r="C19921" t="str">
        <f>_xlfn.XLOOKUP($B19921, STANDARDS!$A:$A, STANDARDS!$B:$B,,0,2)</f>
        <v>Candland Shale Mbr, Orr Fm</v>
      </c>
      <c r="D19921" t="s">
        <v>1060</v>
      </c>
      <c r="E19921" t="s">
        <v>2215</v>
      </c>
      <c r="F19921" t="s">
        <v>2275</v>
      </c>
      <c r="G19921">
        <v>-113.31502</v>
      </c>
      <c r="H19921">
        <v>1.0000000000000001E-5</v>
      </c>
      <c r="I19921" t="s">
        <v>592</v>
      </c>
      <c r="J19921" cm="1">
        <f t="array" ref="J19921:L19921">_xlfn.XLOOKUP($C19921, AGE!$A:$A,AGE!$B:$D,,0,2)</f>
        <v>491.2</v>
      </c>
      <c r="K19921">
        <v>7.4</v>
      </c>
      <c r="L19921" t="str">
        <v xml:space="preserve">GSA 2018 </v>
      </c>
      <c r="M19921" t="s">
        <v>2465</v>
      </c>
      <c r="O19921">
        <v>0.1</v>
      </c>
      <c r="P19921" t="s">
        <v>2342</v>
      </c>
      <c r="Q19921">
        <v>1.87</v>
      </c>
      <c r="R19921">
        <v>0.1</v>
      </c>
      <c r="S19921">
        <v>-23.69</v>
      </c>
      <c r="T19921">
        <v>0.1</v>
      </c>
      <c r="U19921" t="s">
        <v>2307</v>
      </c>
      <c r="V19921">
        <v>1</v>
      </c>
      <c r="W19921" t="s">
        <v>2567</v>
      </c>
    </row>
    <row r="19922" spans="1:23" x14ac:dyDescent="0.3">
      <c r="A19922">
        <v>27591</v>
      </c>
      <c r="B19922" s="15" t="s">
        <v>2058</v>
      </c>
      <c r="C19922" t="str">
        <f>_xlfn.XLOOKUP($B19922, STANDARDS!$A:$A, STANDARDS!$B:$B,,0,2)</f>
        <v>Candland Shale Mbr, Orr Fm</v>
      </c>
      <c r="D19922" t="s">
        <v>1060</v>
      </c>
      <c r="E19922" t="s">
        <v>2215</v>
      </c>
      <c r="F19922" t="s">
        <v>2275</v>
      </c>
      <c r="G19922">
        <v>-113.31502</v>
      </c>
      <c r="H19922">
        <v>1.0000000000000001E-5</v>
      </c>
      <c r="I19922" t="s">
        <v>592</v>
      </c>
      <c r="J19922" cm="1">
        <f t="array" ref="J19922:L19922">_xlfn.XLOOKUP($C19922, AGE!$A:$A,AGE!$B:$D,,0,2)</f>
        <v>491.2</v>
      </c>
      <c r="K19922">
        <v>7.4</v>
      </c>
      <c r="L19922" t="str">
        <v xml:space="preserve">GSA 2018 </v>
      </c>
      <c r="M19922" t="s">
        <v>2457</v>
      </c>
      <c r="O19922">
        <v>0.05</v>
      </c>
      <c r="P19922" t="s">
        <v>2342</v>
      </c>
      <c r="Q19922">
        <v>2.2400000000000002</v>
      </c>
      <c r="R19922">
        <v>0.1</v>
      </c>
      <c r="S19922">
        <v>-25.12</v>
      </c>
      <c r="T19922">
        <v>0.1</v>
      </c>
      <c r="U19922" t="s">
        <v>2307</v>
      </c>
      <c r="V19922">
        <v>1</v>
      </c>
      <c r="W19922" t="s">
        <v>2567</v>
      </c>
    </row>
    <row r="19923" spans="1:23" x14ac:dyDescent="0.3">
      <c r="A19923">
        <v>27592</v>
      </c>
      <c r="B19923" s="15" t="s">
        <v>2058</v>
      </c>
      <c r="C19923" t="str">
        <f>_xlfn.XLOOKUP($B19923, STANDARDS!$A:$A, STANDARDS!$B:$B,,0,2)</f>
        <v>Candland Shale Mbr, Orr Fm</v>
      </c>
      <c r="D19923" t="s">
        <v>1060</v>
      </c>
      <c r="E19923" t="s">
        <v>2215</v>
      </c>
      <c r="F19923" t="s">
        <v>2275</v>
      </c>
      <c r="G19923">
        <v>-113.31502</v>
      </c>
      <c r="H19923">
        <v>1.0000000000000001E-5</v>
      </c>
      <c r="I19923" t="s">
        <v>592</v>
      </c>
      <c r="J19923" cm="1">
        <f t="array" ref="J19923:L19923">_xlfn.XLOOKUP($C19923, AGE!$A:$A,AGE!$B:$D,,0,2)</f>
        <v>491.2</v>
      </c>
      <c r="K19923">
        <v>7.4</v>
      </c>
      <c r="L19923" t="str">
        <v xml:space="preserve">GSA 2018 </v>
      </c>
      <c r="M19923" t="s">
        <v>2457</v>
      </c>
      <c r="O19923">
        <v>0.05</v>
      </c>
      <c r="P19923" t="s">
        <v>2342</v>
      </c>
      <c r="Q19923">
        <v>2.21</v>
      </c>
      <c r="R19923">
        <v>0.1</v>
      </c>
      <c r="S19923">
        <v>-25.63</v>
      </c>
      <c r="T19923">
        <v>0.1</v>
      </c>
      <c r="U19923" t="s">
        <v>2307</v>
      </c>
      <c r="V19923">
        <v>1</v>
      </c>
      <c r="W19923" t="s">
        <v>2567</v>
      </c>
    </row>
    <row r="19924" spans="1:23" x14ac:dyDescent="0.3">
      <c r="A19924">
        <v>27593</v>
      </c>
      <c r="B19924" s="15" t="s">
        <v>2058</v>
      </c>
      <c r="C19924" t="str">
        <f>_xlfn.XLOOKUP($B19924, STANDARDS!$A:$A, STANDARDS!$B:$B,,0,2)</f>
        <v>Candland Shale Mbr, Orr Fm</v>
      </c>
      <c r="D19924" t="s">
        <v>1060</v>
      </c>
      <c r="E19924" t="s">
        <v>2215</v>
      </c>
      <c r="F19924" t="s">
        <v>2275</v>
      </c>
      <c r="G19924">
        <v>-113.31502</v>
      </c>
      <c r="H19924">
        <v>1.0000000000000001E-5</v>
      </c>
      <c r="I19924" t="s">
        <v>592</v>
      </c>
      <c r="J19924" cm="1">
        <f t="array" ref="J19924:L19924">_xlfn.XLOOKUP($C19924, AGE!$A:$A,AGE!$B:$D,,0,2)</f>
        <v>491.2</v>
      </c>
      <c r="K19924">
        <v>7.4</v>
      </c>
      <c r="L19924" t="str">
        <v xml:space="preserve">GSA 2018 </v>
      </c>
      <c r="M19924" t="s">
        <v>2471</v>
      </c>
      <c r="O19924">
        <v>0.03</v>
      </c>
      <c r="P19924" t="s">
        <v>2342</v>
      </c>
      <c r="Q19924">
        <v>4</v>
      </c>
      <c r="R19924">
        <v>0.1</v>
      </c>
      <c r="S19924">
        <v>-24.17</v>
      </c>
      <c r="T19924">
        <v>0.1</v>
      </c>
      <c r="U19924" t="s">
        <v>2307</v>
      </c>
      <c r="V19924">
        <v>1</v>
      </c>
      <c r="W19924" t="s">
        <v>2567</v>
      </c>
    </row>
    <row r="19925" spans="1:23" x14ac:dyDescent="0.3">
      <c r="A19925">
        <v>27594</v>
      </c>
      <c r="B19925" s="15" t="s">
        <v>2058</v>
      </c>
      <c r="C19925" t="str">
        <f>_xlfn.XLOOKUP($B19925, STANDARDS!$A:$A, STANDARDS!$B:$B,,0,2)</f>
        <v>Candland Shale Mbr, Orr Fm</v>
      </c>
      <c r="D19925" t="s">
        <v>1060</v>
      </c>
      <c r="E19925" t="s">
        <v>2215</v>
      </c>
      <c r="F19925" t="s">
        <v>2275</v>
      </c>
      <c r="G19925">
        <v>-113.31502</v>
      </c>
      <c r="H19925">
        <v>1.0000000000000001E-5</v>
      </c>
      <c r="I19925" t="s">
        <v>592</v>
      </c>
      <c r="J19925" cm="1">
        <f t="array" ref="J19925:L19925">_xlfn.XLOOKUP($C19925, AGE!$A:$A,AGE!$B:$D,,0,2)</f>
        <v>491.2</v>
      </c>
      <c r="K19925">
        <v>7.4</v>
      </c>
      <c r="L19925" t="str">
        <v xml:space="preserve">GSA 2018 </v>
      </c>
      <c r="M19925" t="s">
        <v>2457</v>
      </c>
      <c r="O19925">
        <v>0.06</v>
      </c>
      <c r="P19925" t="s">
        <v>2342</v>
      </c>
      <c r="Q19925">
        <v>3.46</v>
      </c>
      <c r="R19925">
        <v>0.1</v>
      </c>
      <c r="S19925">
        <v>-25.21</v>
      </c>
      <c r="T19925">
        <v>0.1</v>
      </c>
      <c r="U19925" t="s">
        <v>2307</v>
      </c>
      <c r="V19925">
        <v>1</v>
      </c>
      <c r="W19925" t="s">
        <v>2567</v>
      </c>
    </row>
    <row r="19926" spans="1:23" x14ac:dyDescent="0.3">
      <c r="A19926">
        <v>27595</v>
      </c>
      <c r="B19926" s="15" t="s">
        <v>2058</v>
      </c>
      <c r="C19926" t="str">
        <f>_xlfn.XLOOKUP($B19926, STANDARDS!$A:$A, STANDARDS!$B:$B,,0,2)</f>
        <v>Candland Shale Mbr, Orr Fm</v>
      </c>
      <c r="D19926" t="s">
        <v>1060</v>
      </c>
      <c r="E19926" t="s">
        <v>2215</v>
      </c>
      <c r="F19926" t="s">
        <v>2275</v>
      </c>
      <c r="G19926">
        <v>-113.31502</v>
      </c>
      <c r="H19926">
        <v>1.0000000000000001E-5</v>
      </c>
      <c r="I19926" t="s">
        <v>592</v>
      </c>
      <c r="J19926" cm="1">
        <f t="array" ref="J19926:L19926">_xlfn.XLOOKUP($C19926, AGE!$A:$A,AGE!$B:$D,,0,2)</f>
        <v>491.2</v>
      </c>
      <c r="K19926">
        <v>7.4</v>
      </c>
      <c r="L19926" t="str">
        <v xml:space="preserve">GSA 2018 </v>
      </c>
      <c r="M19926" t="s">
        <v>2457</v>
      </c>
      <c r="O19926">
        <v>0.05</v>
      </c>
      <c r="P19926" t="s">
        <v>2342</v>
      </c>
      <c r="Q19926">
        <v>2.4300000000000002</v>
      </c>
      <c r="R19926">
        <v>0.1</v>
      </c>
      <c r="S19926">
        <v>-24.74</v>
      </c>
      <c r="T19926">
        <v>0.1</v>
      </c>
      <c r="U19926" t="s">
        <v>2307</v>
      </c>
      <c r="V19926">
        <v>1</v>
      </c>
      <c r="W19926" t="s">
        <v>2567</v>
      </c>
    </row>
    <row r="19927" spans="1:23" x14ac:dyDescent="0.3">
      <c r="A19927">
        <v>27596</v>
      </c>
      <c r="B19927" s="15" t="s">
        <v>2058</v>
      </c>
      <c r="C19927" t="str">
        <f>_xlfn.XLOOKUP($B19927, STANDARDS!$A:$A, STANDARDS!$B:$B,,0,2)</f>
        <v>Candland Shale Mbr, Orr Fm</v>
      </c>
      <c r="D19927" t="s">
        <v>1060</v>
      </c>
      <c r="E19927" t="s">
        <v>2215</v>
      </c>
      <c r="F19927" t="s">
        <v>2275</v>
      </c>
      <c r="G19927">
        <v>-113.31502</v>
      </c>
      <c r="H19927">
        <v>1.0000000000000001E-5</v>
      </c>
      <c r="I19927" t="s">
        <v>592</v>
      </c>
      <c r="J19927" cm="1">
        <f t="array" ref="J19927:L19927">_xlfn.XLOOKUP($C19927, AGE!$A:$A,AGE!$B:$D,,0,2)</f>
        <v>491.2</v>
      </c>
      <c r="K19927">
        <v>7.4</v>
      </c>
      <c r="L19927" t="str">
        <v xml:space="preserve">GSA 2018 </v>
      </c>
      <c r="M19927" t="s">
        <v>2470</v>
      </c>
      <c r="O19927">
        <v>0.06</v>
      </c>
      <c r="P19927" t="s">
        <v>2342</v>
      </c>
      <c r="Q19927">
        <v>2.73</v>
      </c>
      <c r="R19927">
        <v>0.1</v>
      </c>
      <c r="S19927">
        <v>-25.03</v>
      </c>
      <c r="T19927">
        <v>0.1</v>
      </c>
      <c r="U19927" t="s">
        <v>2307</v>
      </c>
      <c r="V19927">
        <v>1</v>
      </c>
      <c r="W19927" t="s">
        <v>2567</v>
      </c>
    </row>
    <row r="19928" spans="1:23" x14ac:dyDescent="0.3">
      <c r="A19928">
        <v>27597</v>
      </c>
      <c r="B19928" s="15" t="s">
        <v>2058</v>
      </c>
      <c r="C19928" t="str">
        <f>_xlfn.XLOOKUP($B19928, STANDARDS!$A:$A, STANDARDS!$B:$B,,0,2)</f>
        <v>Candland Shale Mbr, Orr Fm</v>
      </c>
      <c r="D19928" t="s">
        <v>1060</v>
      </c>
      <c r="E19928" t="s">
        <v>2215</v>
      </c>
      <c r="F19928" t="s">
        <v>2275</v>
      </c>
      <c r="G19928">
        <v>-113.31502</v>
      </c>
      <c r="H19928">
        <v>1.0000000000000001E-5</v>
      </c>
      <c r="I19928" t="s">
        <v>592</v>
      </c>
      <c r="J19928" cm="1">
        <f t="array" ref="J19928:L19928">_xlfn.XLOOKUP($C19928, AGE!$A:$A,AGE!$B:$D,,0,2)</f>
        <v>491.2</v>
      </c>
      <c r="K19928">
        <v>7.4</v>
      </c>
      <c r="L19928" t="str">
        <v xml:space="preserve">GSA 2018 </v>
      </c>
      <c r="M19928" t="s">
        <v>2462</v>
      </c>
      <c r="O19928">
        <v>0.05</v>
      </c>
      <c r="P19928" t="s">
        <v>2342</v>
      </c>
      <c r="Q19928">
        <v>2.41</v>
      </c>
      <c r="R19928">
        <v>0.1</v>
      </c>
      <c r="S19928">
        <v>-23.76</v>
      </c>
      <c r="T19928">
        <v>0.1</v>
      </c>
      <c r="U19928" t="s">
        <v>2307</v>
      </c>
      <c r="V19928">
        <v>1</v>
      </c>
      <c r="W19928" t="s">
        <v>2567</v>
      </c>
    </row>
    <row r="19929" spans="1:23" x14ac:dyDescent="0.3">
      <c r="A19929">
        <v>27598</v>
      </c>
      <c r="B19929" s="15" t="s">
        <v>2058</v>
      </c>
      <c r="C19929" t="str">
        <f>_xlfn.XLOOKUP($B19929, STANDARDS!$A:$A, STANDARDS!$B:$B,,0,2)</f>
        <v>Candland Shale Mbr, Orr Fm</v>
      </c>
      <c r="D19929" t="s">
        <v>1060</v>
      </c>
      <c r="E19929" t="s">
        <v>2215</v>
      </c>
      <c r="F19929" t="s">
        <v>2275</v>
      </c>
      <c r="G19929">
        <v>-113.31502</v>
      </c>
      <c r="H19929">
        <v>1.0000000000000001E-5</v>
      </c>
      <c r="I19929" t="s">
        <v>592</v>
      </c>
      <c r="J19929" cm="1">
        <f t="array" ref="J19929:L19929">_xlfn.XLOOKUP($C19929, AGE!$A:$A,AGE!$B:$D,,0,2)</f>
        <v>491.2</v>
      </c>
      <c r="K19929">
        <v>7.4</v>
      </c>
      <c r="L19929" t="str">
        <v xml:space="preserve">GSA 2018 </v>
      </c>
      <c r="M19929" t="s">
        <v>2457</v>
      </c>
      <c r="O19929">
        <v>7.0000000000000007E-2</v>
      </c>
      <c r="P19929" t="s">
        <v>2342</v>
      </c>
      <c r="Q19929">
        <v>3</v>
      </c>
      <c r="R19929">
        <v>0.1</v>
      </c>
      <c r="S19929">
        <v>-25.14</v>
      </c>
      <c r="T19929">
        <v>0.1</v>
      </c>
      <c r="U19929" t="s">
        <v>2307</v>
      </c>
      <c r="V19929">
        <v>1</v>
      </c>
      <c r="W19929" t="s">
        <v>2567</v>
      </c>
    </row>
    <row r="19930" spans="1:23" x14ac:dyDescent="0.3">
      <c r="A19930">
        <v>27599</v>
      </c>
      <c r="B19930" s="15" t="s">
        <v>2058</v>
      </c>
      <c r="C19930" t="str">
        <f>_xlfn.XLOOKUP($B19930, STANDARDS!$A:$A, STANDARDS!$B:$B,,0,2)</f>
        <v>Candland Shale Mbr, Orr Fm</v>
      </c>
      <c r="D19930" t="s">
        <v>1060</v>
      </c>
      <c r="E19930" t="s">
        <v>2215</v>
      </c>
      <c r="F19930" t="s">
        <v>2275</v>
      </c>
      <c r="G19930">
        <v>-113.31502</v>
      </c>
      <c r="H19930">
        <v>1.0000000000000001E-5</v>
      </c>
      <c r="I19930" t="s">
        <v>592</v>
      </c>
      <c r="J19930" cm="1">
        <f t="array" ref="J19930:L19930">_xlfn.XLOOKUP($C19930, AGE!$A:$A,AGE!$B:$D,,0,2)</f>
        <v>491.2</v>
      </c>
      <c r="K19930">
        <v>7.4</v>
      </c>
      <c r="L19930" t="str">
        <v xml:space="preserve">GSA 2018 </v>
      </c>
      <c r="M19930" t="s">
        <v>2457</v>
      </c>
      <c r="O19930">
        <v>0.04</v>
      </c>
      <c r="P19930" t="s">
        <v>2342</v>
      </c>
      <c r="Q19930">
        <v>2.62</v>
      </c>
      <c r="R19930">
        <v>0.1</v>
      </c>
      <c r="S19930">
        <v>-24.8</v>
      </c>
      <c r="T19930">
        <v>0.1</v>
      </c>
      <c r="U19930" t="s">
        <v>2307</v>
      </c>
      <c r="V19930">
        <v>1</v>
      </c>
      <c r="W19930" t="s">
        <v>2567</v>
      </c>
    </row>
    <row r="19931" spans="1:23" x14ac:dyDescent="0.3">
      <c r="A19931">
        <v>27600</v>
      </c>
      <c r="B19931" s="15" t="s">
        <v>2058</v>
      </c>
      <c r="C19931" t="str">
        <f>_xlfn.XLOOKUP($B19931, STANDARDS!$A:$A, STANDARDS!$B:$B,,0,2)</f>
        <v>Candland Shale Mbr, Orr Fm</v>
      </c>
      <c r="D19931" t="s">
        <v>1060</v>
      </c>
      <c r="E19931" t="s">
        <v>2215</v>
      </c>
      <c r="F19931" t="s">
        <v>2275</v>
      </c>
      <c r="G19931">
        <v>-113.31502</v>
      </c>
      <c r="H19931">
        <v>1.0000000000000001E-5</v>
      </c>
      <c r="I19931" t="s">
        <v>592</v>
      </c>
      <c r="J19931" cm="1">
        <f t="array" ref="J19931:L19931">_xlfn.XLOOKUP($C19931, AGE!$A:$A,AGE!$B:$D,,0,2)</f>
        <v>491.2</v>
      </c>
      <c r="K19931">
        <v>7.4</v>
      </c>
      <c r="L19931" t="str">
        <v xml:space="preserve">GSA 2018 </v>
      </c>
      <c r="M19931" t="s">
        <v>2457</v>
      </c>
      <c r="O19931">
        <v>0.03</v>
      </c>
      <c r="P19931" t="s">
        <v>2342</v>
      </c>
      <c r="Q19931">
        <v>2.5499999999999998</v>
      </c>
      <c r="R19931">
        <v>0.1</v>
      </c>
      <c r="S19931">
        <v>-24.65</v>
      </c>
      <c r="T19931">
        <v>0.1</v>
      </c>
      <c r="U19931" t="s">
        <v>2307</v>
      </c>
      <c r="V19931">
        <v>1</v>
      </c>
      <c r="W19931" t="s">
        <v>2567</v>
      </c>
    </row>
    <row r="19932" spans="1:23" x14ac:dyDescent="0.3">
      <c r="A19932">
        <v>27601</v>
      </c>
      <c r="B19932" s="15" t="s">
        <v>2058</v>
      </c>
      <c r="C19932" t="str">
        <f>_xlfn.XLOOKUP($B19932, STANDARDS!$A:$A, STANDARDS!$B:$B,,0,2)</f>
        <v>Candland Shale Mbr, Orr Fm</v>
      </c>
      <c r="D19932" t="s">
        <v>1060</v>
      </c>
      <c r="E19932" t="s">
        <v>2215</v>
      </c>
      <c r="F19932" t="s">
        <v>2275</v>
      </c>
      <c r="G19932">
        <v>-113.31502</v>
      </c>
      <c r="H19932">
        <v>1.0000000000000001E-5</v>
      </c>
      <c r="I19932" t="s">
        <v>592</v>
      </c>
      <c r="J19932" cm="1">
        <f t="array" ref="J19932:L19932">_xlfn.XLOOKUP($C19932, AGE!$A:$A,AGE!$B:$D,,0,2)</f>
        <v>491.2</v>
      </c>
      <c r="K19932">
        <v>7.4</v>
      </c>
      <c r="L19932" t="str">
        <v xml:space="preserve">GSA 2018 </v>
      </c>
      <c r="M19932" t="s">
        <v>2472</v>
      </c>
      <c r="O19932">
        <v>0.04</v>
      </c>
      <c r="P19932" t="s">
        <v>2342</v>
      </c>
      <c r="Q19932">
        <v>2.96</v>
      </c>
      <c r="R19932">
        <v>0.1</v>
      </c>
      <c r="S19932">
        <v>-24.1</v>
      </c>
      <c r="T19932">
        <v>0.1</v>
      </c>
      <c r="U19932" t="s">
        <v>2307</v>
      </c>
      <c r="V19932">
        <v>1</v>
      </c>
      <c r="W19932" t="s">
        <v>2567</v>
      </c>
    </row>
    <row r="19933" spans="1:23" x14ac:dyDescent="0.3">
      <c r="A19933">
        <v>27602</v>
      </c>
      <c r="B19933" s="15" t="s">
        <v>2058</v>
      </c>
      <c r="C19933" t="str">
        <f>_xlfn.XLOOKUP($B19933, STANDARDS!$A:$A, STANDARDS!$B:$B,,0,2)</f>
        <v>Candland Shale Mbr, Orr Fm</v>
      </c>
      <c r="D19933" t="s">
        <v>1060</v>
      </c>
      <c r="E19933" t="s">
        <v>2215</v>
      </c>
      <c r="F19933" t="s">
        <v>2275</v>
      </c>
      <c r="G19933">
        <v>-113.31502</v>
      </c>
      <c r="H19933">
        <v>1.0000000000000001E-5</v>
      </c>
      <c r="I19933" t="s">
        <v>592</v>
      </c>
      <c r="J19933" cm="1">
        <f t="array" ref="J19933:L19933">_xlfn.XLOOKUP($C19933, AGE!$A:$A,AGE!$B:$D,,0,2)</f>
        <v>491.2</v>
      </c>
      <c r="K19933">
        <v>7.4</v>
      </c>
      <c r="L19933" t="str">
        <v xml:space="preserve">GSA 2018 </v>
      </c>
      <c r="M19933" t="s">
        <v>2471</v>
      </c>
      <c r="O19933">
        <v>0.02</v>
      </c>
      <c r="P19933" t="s">
        <v>2342</v>
      </c>
      <c r="Q19933">
        <v>2.87</v>
      </c>
      <c r="R19933">
        <v>0.1</v>
      </c>
      <c r="S19933">
        <v>-24.86</v>
      </c>
      <c r="T19933">
        <v>0.1</v>
      </c>
      <c r="U19933" t="s">
        <v>2307</v>
      </c>
      <c r="V19933">
        <v>1</v>
      </c>
      <c r="W19933" t="s">
        <v>2567</v>
      </c>
    </row>
    <row r="19934" spans="1:23" x14ac:dyDescent="0.3">
      <c r="A19934">
        <v>27603</v>
      </c>
      <c r="B19934" s="15" t="s">
        <v>2058</v>
      </c>
      <c r="C19934" t="str">
        <f>_xlfn.XLOOKUP($B19934, STANDARDS!$A:$A, STANDARDS!$B:$B,,0,2)</f>
        <v>Candland Shale Mbr, Orr Fm</v>
      </c>
      <c r="D19934" t="s">
        <v>1060</v>
      </c>
      <c r="E19934" t="s">
        <v>2215</v>
      </c>
      <c r="F19934" t="s">
        <v>2275</v>
      </c>
      <c r="G19934">
        <v>-113.31502</v>
      </c>
      <c r="H19934">
        <v>1.0000000000000001E-5</v>
      </c>
      <c r="I19934" t="s">
        <v>592</v>
      </c>
      <c r="J19934" cm="1">
        <f t="array" ref="J19934:L19934">_xlfn.XLOOKUP($C19934, AGE!$A:$A,AGE!$B:$D,,0,2)</f>
        <v>491.2</v>
      </c>
      <c r="K19934">
        <v>7.4</v>
      </c>
      <c r="L19934" t="str">
        <v xml:space="preserve">GSA 2018 </v>
      </c>
      <c r="M19934" t="s">
        <v>2465</v>
      </c>
      <c r="O19934">
        <v>0.03</v>
      </c>
      <c r="P19934" t="s">
        <v>2342</v>
      </c>
      <c r="Q19934">
        <v>3.06</v>
      </c>
      <c r="R19934">
        <v>0.1</v>
      </c>
      <c r="S19934">
        <v>-25.68</v>
      </c>
      <c r="T19934">
        <v>0.1</v>
      </c>
      <c r="U19934" t="s">
        <v>2307</v>
      </c>
      <c r="V19934">
        <v>1</v>
      </c>
      <c r="W19934" t="s">
        <v>2567</v>
      </c>
    </row>
    <row r="19935" spans="1:23" x14ac:dyDescent="0.3">
      <c r="A19935">
        <v>27604</v>
      </c>
      <c r="B19935" s="15" t="s">
        <v>2058</v>
      </c>
      <c r="C19935" t="str">
        <f>_xlfn.XLOOKUP($B19935, STANDARDS!$A:$A, STANDARDS!$B:$B,,0,2)</f>
        <v>Candland Shale Mbr, Orr Fm</v>
      </c>
      <c r="D19935" t="s">
        <v>1060</v>
      </c>
      <c r="E19935" t="s">
        <v>2215</v>
      </c>
      <c r="F19935" t="s">
        <v>2275</v>
      </c>
      <c r="G19935">
        <v>-113.31502</v>
      </c>
      <c r="H19935">
        <v>1.0000000000000001E-5</v>
      </c>
      <c r="I19935" t="s">
        <v>592</v>
      </c>
      <c r="J19935" cm="1">
        <f t="array" ref="J19935:L19935">_xlfn.XLOOKUP($C19935, AGE!$A:$A,AGE!$B:$D,,0,2)</f>
        <v>491.2</v>
      </c>
      <c r="K19935">
        <v>7.4</v>
      </c>
      <c r="L19935" t="str">
        <v xml:space="preserve">GSA 2018 </v>
      </c>
      <c r="M19935" t="s">
        <v>2473</v>
      </c>
      <c r="O19935">
        <v>0.09</v>
      </c>
      <c r="P19935" t="s">
        <v>2342</v>
      </c>
      <c r="R19935">
        <v>0.1</v>
      </c>
      <c r="S19935">
        <v>-24.98</v>
      </c>
      <c r="T19935">
        <v>0.1</v>
      </c>
      <c r="U19935" t="s">
        <v>2307</v>
      </c>
      <c r="V19935">
        <v>1</v>
      </c>
      <c r="W19935" t="s">
        <v>2567</v>
      </c>
    </row>
    <row r="19936" spans="1:23" x14ac:dyDescent="0.3">
      <c r="A19936">
        <v>27605</v>
      </c>
      <c r="B19936" s="15" t="s">
        <v>2058</v>
      </c>
      <c r="C19936" t="str">
        <f>_xlfn.XLOOKUP($B19936, STANDARDS!$A:$A, STANDARDS!$B:$B,,0,2)</f>
        <v>Candland Shale Mbr, Orr Fm</v>
      </c>
      <c r="D19936" t="s">
        <v>1060</v>
      </c>
      <c r="E19936" t="s">
        <v>2215</v>
      </c>
      <c r="F19936" t="s">
        <v>2275</v>
      </c>
      <c r="G19936">
        <v>-113.31502</v>
      </c>
      <c r="H19936">
        <v>1.0000000000000001E-5</v>
      </c>
      <c r="I19936" t="s">
        <v>592</v>
      </c>
      <c r="J19936" cm="1">
        <f t="array" ref="J19936:L19936">_xlfn.XLOOKUP($C19936, AGE!$A:$A,AGE!$B:$D,,0,2)</f>
        <v>491.2</v>
      </c>
      <c r="K19936">
        <v>7.4</v>
      </c>
      <c r="L19936" t="str">
        <v xml:space="preserve">GSA 2018 </v>
      </c>
      <c r="M19936" t="s">
        <v>2457</v>
      </c>
      <c r="O19936">
        <v>0.06</v>
      </c>
      <c r="P19936" t="s">
        <v>2342</v>
      </c>
      <c r="Q19936">
        <v>1.97</v>
      </c>
      <c r="R19936">
        <v>0.1</v>
      </c>
      <c r="S19936">
        <v>-25.2</v>
      </c>
      <c r="T19936">
        <v>0.1</v>
      </c>
      <c r="U19936" t="s">
        <v>2307</v>
      </c>
      <c r="V19936">
        <v>1</v>
      </c>
      <c r="W19936" t="s">
        <v>2567</v>
      </c>
    </row>
    <row r="19937" spans="1:23" x14ac:dyDescent="0.3">
      <c r="A19937">
        <v>27606</v>
      </c>
      <c r="B19937" s="15" t="s">
        <v>2058</v>
      </c>
      <c r="C19937" t="str">
        <f>_xlfn.XLOOKUP($B19937, STANDARDS!$A:$A, STANDARDS!$B:$B,,0,2)</f>
        <v>Candland Shale Mbr, Orr Fm</v>
      </c>
      <c r="D19937" t="s">
        <v>1060</v>
      </c>
      <c r="E19937" t="s">
        <v>2215</v>
      </c>
      <c r="F19937" t="s">
        <v>2275</v>
      </c>
      <c r="G19937">
        <v>-113.31502</v>
      </c>
      <c r="H19937">
        <v>1.0000000000000001E-5</v>
      </c>
      <c r="I19937" t="s">
        <v>592</v>
      </c>
      <c r="J19937" cm="1">
        <f t="array" ref="J19937:L19937">_xlfn.XLOOKUP($C19937, AGE!$A:$A,AGE!$B:$D,,0,2)</f>
        <v>491.2</v>
      </c>
      <c r="K19937">
        <v>7.4</v>
      </c>
      <c r="L19937" t="str">
        <v xml:space="preserve">GSA 2018 </v>
      </c>
      <c r="M19937" t="s">
        <v>2467</v>
      </c>
      <c r="O19937">
        <v>0.05</v>
      </c>
      <c r="P19937" t="s">
        <v>2342</v>
      </c>
      <c r="Q19937">
        <v>1.76</v>
      </c>
      <c r="R19937">
        <v>0.1</v>
      </c>
      <c r="S19937">
        <v>-25.13</v>
      </c>
      <c r="T19937">
        <v>0.1</v>
      </c>
      <c r="U19937" t="s">
        <v>2307</v>
      </c>
      <c r="V19937">
        <v>1</v>
      </c>
      <c r="W19937" t="s">
        <v>2567</v>
      </c>
    </row>
    <row r="19938" spans="1:23" x14ac:dyDescent="0.3">
      <c r="A19938">
        <v>27607</v>
      </c>
      <c r="B19938" s="15" t="s">
        <v>2058</v>
      </c>
      <c r="C19938" t="str">
        <f>_xlfn.XLOOKUP($B19938, STANDARDS!$A:$A, STANDARDS!$B:$B,,0,2)</f>
        <v>Candland Shale Mbr, Orr Fm</v>
      </c>
      <c r="D19938" t="s">
        <v>1060</v>
      </c>
      <c r="E19938" t="s">
        <v>2215</v>
      </c>
      <c r="F19938" t="s">
        <v>2275</v>
      </c>
      <c r="G19938">
        <v>-113.31502</v>
      </c>
      <c r="H19938">
        <v>1.0000000000000001E-5</v>
      </c>
      <c r="I19938" t="s">
        <v>592</v>
      </c>
      <c r="J19938" cm="1">
        <f t="array" ref="J19938:L19938">_xlfn.XLOOKUP($C19938, AGE!$A:$A,AGE!$B:$D,,0,2)</f>
        <v>491.2</v>
      </c>
      <c r="K19938">
        <v>7.4</v>
      </c>
      <c r="L19938" t="str">
        <v xml:space="preserve">GSA 2018 </v>
      </c>
      <c r="M19938" t="s">
        <v>2464</v>
      </c>
      <c r="O19938">
        <v>0.04</v>
      </c>
      <c r="P19938" t="s">
        <v>2342</v>
      </c>
      <c r="Q19938">
        <v>2.98</v>
      </c>
      <c r="R19938">
        <v>0.1</v>
      </c>
      <c r="S19938">
        <v>-24.39</v>
      </c>
      <c r="T19938">
        <v>0.1</v>
      </c>
      <c r="U19938" t="s">
        <v>2307</v>
      </c>
      <c r="V19938">
        <v>1</v>
      </c>
      <c r="W19938" t="s">
        <v>2567</v>
      </c>
    </row>
    <row r="19939" spans="1:23" x14ac:dyDescent="0.3">
      <c r="A19939">
        <v>27608</v>
      </c>
      <c r="B19939" s="15" t="s">
        <v>2058</v>
      </c>
      <c r="C19939" t="str">
        <f>_xlfn.XLOOKUP($B19939, STANDARDS!$A:$A, STANDARDS!$B:$B,,0,2)</f>
        <v>Candland Shale Mbr, Orr Fm</v>
      </c>
      <c r="D19939" t="s">
        <v>1060</v>
      </c>
      <c r="E19939" t="s">
        <v>2215</v>
      </c>
      <c r="F19939" t="s">
        <v>2275</v>
      </c>
      <c r="G19939">
        <v>-113.31502</v>
      </c>
      <c r="H19939">
        <v>1.0000000000000001E-5</v>
      </c>
      <c r="I19939" t="s">
        <v>592</v>
      </c>
      <c r="J19939" cm="1">
        <f t="array" ref="J19939:L19939">_xlfn.XLOOKUP($C19939, AGE!$A:$A,AGE!$B:$D,,0,2)</f>
        <v>491.2</v>
      </c>
      <c r="K19939">
        <v>7.4</v>
      </c>
      <c r="L19939" t="str">
        <v xml:space="preserve">GSA 2018 </v>
      </c>
      <c r="M19939" t="s">
        <v>2465</v>
      </c>
      <c r="O19939">
        <v>0.03</v>
      </c>
      <c r="P19939" t="s">
        <v>2342</v>
      </c>
      <c r="Q19939">
        <v>2.79</v>
      </c>
      <c r="R19939">
        <v>0.1</v>
      </c>
      <c r="S19939">
        <v>-24.84</v>
      </c>
      <c r="T19939">
        <v>0.1</v>
      </c>
      <c r="U19939" t="s">
        <v>2307</v>
      </c>
      <c r="V19939">
        <v>1</v>
      </c>
      <c r="W19939" t="s">
        <v>2567</v>
      </c>
    </row>
    <row r="19940" spans="1:23" x14ac:dyDescent="0.3">
      <c r="A19940">
        <v>27609</v>
      </c>
      <c r="B19940" s="15" t="s">
        <v>2058</v>
      </c>
      <c r="C19940" t="str">
        <f>_xlfn.XLOOKUP($B19940, STANDARDS!$A:$A, STANDARDS!$B:$B,,0,2)</f>
        <v>Candland Shale Mbr, Orr Fm</v>
      </c>
      <c r="D19940" t="s">
        <v>1060</v>
      </c>
      <c r="E19940" t="s">
        <v>2215</v>
      </c>
      <c r="F19940" t="s">
        <v>2275</v>
      </c>
      <c r="G19940">
        <v>-113.31502</v>
      </c>
      <c r="H19940">
        <v>1.0000000000000001E-5</v>
      </c>
      <c r="I19940" t="s">
        <v>592</v>
      </c>
      <c r="J19940" cm="1">
        <f t="array" ref="J19940:L19940">_xlfn.XLOOKUP($C19940, AGE!$A:$A,AGE!$B:$D,,0,2)</f>
        <v>491.2</v>
      </c>
      <c r="K19940">
        <v>7.4</v>
      </c>
      <c r="L19940" t="str">
        <v xml:space="preserve">GSA 2018 </v>
      </c>
      <c r="M19940" t="s">
        <v>2465</v>
      </c>
      <c r="O19940">
        <v>0.1</v>
      </c>
      <c r="P19940" t="s">
        <v>2342</v>
      </c>
      <c r="Q19940">
        <v>2.7</v>
      </c>
      <c r="R19940">
        <v>0.1</v>
      </c>
      <c r="S19940">
        <v>-25.05</v>
      </c>
      <c r="T19940">
        <v>0.1</v>
      </c>
      <c r="U19940" t="s">
        <v>2307</v>
      </c>
      <c r="V19940">
        <v>1</v>
      </c>
      <c r="W19940" t="s">
        <v>2567</v>
      </c>
    </row>
    <row r="19941" spans="1:23" x14ac:dyDescent="0.3">
      <c r="A19941">
        <v>27610</v>
      </c>
      <c r="B19941" s="15" t="s">
        <v>2058</v>
      </c>
      <c r="C19941" t="str">
        <f>_xlfn.XLOOKUP($B19941, STANDARDS!$A:$A, STANDARDS!$B:$B,,0,2)</f>
        <v>Candland Shale Mbr, Orr Fm</v>
      </c>
      <c r="D19941" t="s">
        <v>1060</v>
      </c>
      <c r="E19941" t="s">
        <v>2215</v>
      </c>
      <c r="F19941" t="s">
        <v>2275</v>
      </c>
      <c r="G19941">
        <v>-113.31502</v>
      </c>
      <c r="H19941">
        <v>1.0000000000000001E-5</v>
      </c>
      <c r="I19941" t="s">
        <v>592</v>
      </c>
      <c r="J19941" cm="1">
        <f t="array" ref="J19941:L19941">_xlfn.XLOOKUP($C19941, AGE!$A:$A,AGE!$B:$D,,0,2)</f>
        <v>491.2</v>
      </c>
      <c r="K19941">
        <v>7.4</v>
      </c>
      <c r="L19941" t="str">
        <v xml:space="preserve">GSA 2018 </v>
      </c>
      <c r="M19941" t="s">
        <v>2457</v>
      </c>
      <c r="P19941" t="s">
        <v>2342</v>
      </c>
      <c r="Q19941">
        <v>2.66</v>
      </c>
      <c r="R19941">
        <v>0.1</v>
      </c>
      <c r="U19941" t="s">
        <v>2307</v>
      </c>
      <c r="V19941">
        <v>1</v>
      </c>
      <c r="W19941" t="s">
        <v>2567</v>
      </c>
    </row>
    <row r="19942" spans="1:23" x14ac:dyDescent="0.3">
      <c r="A19942">
        <v>27611</v>
      </c>
      <c r="B19942" s="15" t="s">
        <v>2058</v>
      </c>
      <c r="C19942" t="str">
        <f>_xlfn.XLOOKUP($B19942, STANDARDS!$A:$A, STANDARDS!$B:$B,,0,2)</f>
        <v>Candland Shale Mbr, Orr Fm</v>
      </c>
      <c r="D19942" t="s">
        <v>1060</v>
      </c>
      <c r="E19942" t="s">
        <v>2215</v>
      </c>
      <c r="F19942" t="s">
        <v>2275</v>
      </c>
      <c r="G19942">
        <v>-113.31502</v>
      </c>
      <c r="H19942">
        <v>1.0000000000000001E-5</v>
      </c>
      <c r="I19942" t="s">
        <v>592</v>
      </c>
      <c r="J19942" cm="1">
        <f t="array" ref="J19942:L19942">_xlfn.XLOOKUP($C19942, AGE!$A:$A,AGE!$B:$D,,0,2)</f>
        <v>491.2</v>
      </c>
      <c r="K19942">
        <v>7.4</v>
      </c>
      <c r="L19942" t="str">
        <v xml:space="preserve">GSA 2018 </v>
      </c>
      <c r="M19942" t="s">
        <v>2467</v>
      </c>
      <c r="O19942">
        <v>0.02</v>
      </c>
      <c r="P19942" t="s">
        <v>2342</v>
      </c>
      <c r="Q19942">
        <v>3.2</v>
      </c>
      <c r="R19942">
        <v>0.1</v>
      </c>
      <c r="S19942">
        <v>-25.67</v>
      </c>
      <c r="T19942">
        <v>0.1</v>
      </c>
      <c r="U19942" t="s">
        <v>2307</v>
      </c>
      <c r="V19942">
        <v>1</v>
      </c>
      <c r="W19942" t="s">
        <v>2567</v>
      </c>
    </row>
    <row r="19943" spans="1:23" x14ac:dyDescent="0.3">
      <c r="A19943">
        <v>27612</v>
      </c>
      <c r="B19943" s="15" t="s">
        <v>2058</v>
      </c>
      <c r="C19943" t="str">
        <f>_xlfn.XLOOKUP($B19943, STANDARDS!$A:$A, STANDARDS!$B:$B,,0,2)</f>
        <v>Candland Shale Mbr, Orr Fm</v>
      </c>
      <c r="D19943" t="s">
        <v>1060</v>
      </c>
      <c r="E19943" t="s">
        <v>2215</v>
      </c>
      <c r="F19943" t="s">
        <v>2275</v>
      </c>
      <c r="G19943">
        <v>-113.31502</v>
      </c>
      <c r="H19943">
        <v>1.0000000000000001E-5</v>
      </c>
      <c r="I19943" t="s">
        <v>592</v>
      </c>
      <c r="J19943" cm="1">
        <f t="array" ref="J19943:L19943">_xlfn.XLOOKUP($C19943, AGE!$A:$A,AGE!$B:$D,,0,2)</f>
        <v>491.2</v>
      </c>
      <c r="K19943">
        <v>7.4</v>
      </c>
      <c r="L19943" t="str">
        <v xml:space="preserve">GSA 2018 </v>
      </c>
      <c r="M19943" t="s">
        <v>2470</v>
      </c>
      <c r="O19943">
        <v>0.05</v>
      </c>
      <c r="P19943" t="s">
        <v>2342</v>
      </c>
      <c r="Q19943">
        <v>3.78</v>
      </c>
      <c r="R19943">
        <v>0.1</v>
      </c>
      <c r="S19943">
        <v>-22.43</v>
      </c>
      <c r="T19943">
        <v>0.1</v>
      </c>
      <c r="U19943" t="s">
        <v>2307</v>
      </c>
      <c r="V19943">
        <v>1</v>
      </c>
      <c r="W19943" t="s">
        <v>2567</v>
      </c>
    </row>
    <row r="19944" spans="1:23" x14ac:dyDescent="0.3">
      <c r="A19944">
        <v>27613</v>
      </c>
      <c r="B19944" s="15" t="s">
        <v>2058</v>
      </c>
      <c r="C19944" t="str">
        <f>_xlfn.XLOOKUP($B19944, STANDARDS!$A:$A, STANDARDS!$B:$B,,0,2)</f>
        <v>Candland Shale Mbr, Orr Fm</v>
      </c>
      <c r="D19944" t="s">
        <v>1060</v>
      </c>
      <c r="E19944" t="s">
        <v>2215</v>
      </c>
      <c r="F19944" t="s">
        <v>2275</v>
      </c>
      <c r="G19944">
        <v>-113.31502</v>
      </c>
      <c r="H19944">
        <v>1.0000000000000001E-5</v>
      </c>
      <c r="I19944" t="s">
        <v>592</v>
      </c>
      <c r="J19944" cm="1">
        <f t="array" ref="J19944:L19944">_xlfn.XLOOKUP($C19944, AGE!$A:$A,AGE!$B:$D,,0,2)</f>
        <v>491.2</v>
      </c>
      <c r="K19944">
        <v>7.4</v>
      </c>
      <c r="L19944" t="str">
        <v xml:space="preserve">GSA 2018 </v>
      </c>
      <c r="M19944" t="s">
        <v>2457</v>
      </c>
      <c r="O19944">
        <v>0.06</v>
      </c>
      <c r="P19944" t="s">
        <v>2342</v>
      </c>
      <c r="Q19944">
        <v>3.54</v>
      </c>
      <c r="R19944">
        <v>0.1</v>
      </c>
      <c r="S19944">
        <v>-25.2</v>
      </c>
      <c r="T19944">
        <v>0.1</v>
      </c>
      <c r="U19944" t="s">
        <v>2307</v>
      </c>
      <c r="V19944">
        <v>1</v>
      </c>
      <c r="W19944" t="s">
        <v>2567</v>
      </c>
    </row>
    <row r="19945" spans="1:23" x14ac:dyDescent="0.3">
      <c r="A19945">
        <v>27614</v>
      </c>
      <c r="B19945" s="15" t="s">
        <v>2058</v>
      </c>
      <c r="C19945" t="str">
        <f>_xlfn.XLOOKUP($B19945, STANDARDS!$A:$A, STANDARDS!$B:$B,,0,2)</f>
        <v>Candland Shale Mbr, Orr Fm</v>
      </c>
      <c r="D19945" t="s">
        <v>1060</v>
      </c>
      <c r="E19945" t="s">
        <v>2215</v>
      </c>
      <c r="F19945" t="s">
        <v>2275</v>
      </c>
      <c r="G19945">
        <v>-113.31502</v>
      </c>
      <c r="H19945">
        <v>1.0000000000000001E-5</v>
      </c>
      <c r="I19945" t="s">
        <v>592</v>
      </c>
      <c r="J19945" cm="1">
        <f t="array" ref="J19945:L19945">_xlfn.XLOOKUP($C19945, AGE!$A:$A,AGE!$B:$D,,0,2)</f>
        <v>491.2</v>
      </c>
      <c r="K19945">
        <v>7.4</v>
      </c>
      <c r="L19945" t="str">
        <v xml:space="preserve">GSA 2018 </v>
      </c>
      <c r="M19945" t="s">
        <v>2472</v>
      </c>
      <c r="O19945">
        <v>0.03</v>
      </c>
      <c r="P19945" t="s">
        <v>2342</v>
      </c>
      <c r="Q19945">
        <v>4.3499999999999996</v>
      </c>
      <c r="R19945">
        <v>0.1</v>
      </c>
      <c r="S19945">
        <v>-24.9</v>
      </c>
      <c r="T19945">
        <v>0.1</v>
      </c>
      <c r="U19945" t="s">
        <v>2307</v>
      </c>
      <c r="V19945">
        <v>1</v>
      </c>
      <c r="W19945" t="s">
        <v>2567</v>
      </c>
    </row>
    <row r="19946" spans="1:23" x14ac:dyDescent="0.3">
      <c r="A19946">
        <v>27615</v>
      </c>
      <c r="B19946" s="15" t="s">
        <v>2058</v>
      </c>
      <c r="C19946" t="str">
        <f>_xlfn.XLOOKUP($B19946, STANDARDS!$A:$A, STANDARDS!$B:$B,,0,2)</f>
        <v>Candland Shale Mbr, Orr Fm</v>
      </c>
      <c r="D19946" t="s">
        <v>1060</v>
      </c>
      <c r="E19946" t="s">
        <v>2215</v>
      </c>
      <c r="F19946" t="s">
        <v>2275</v>
      </c>
      <c r="G19946">
        <v>-113.31502</v>
      </c>
      <c r="H19946">
        <v>1.0000000000000001E-5</v>
      </c>
      <c r="I19946" t="s">
        <v>592</v>
      </c>
      <c r="J19946" cm="1">
        <f t="array" ref="J19946:L19946">_xlfn.XLOOKUP($C19946, AGE!$A:$A,AGE!$B:$D,,0,2)</f>
        <v>491.2</v>
      </c>
      <c r="K19946">
        <v>7.4</v>
      </c>
      <c r="L19946" t="str">
        <v xml:space="preserve">GSA 2018 </v>
      </c>
      <c r="M19946" t="s">
        <v>2472</v>
      </c>
      <c r="O19946">
        <v>0.03</v>
      </c>
      <c r="P19946" t="s">
        <v>2342</v>
      </c>
      <c r="Q19946">
        <v>3.71</v>
      </c>
      <c r="R19946">
        <v>0.1</v>
      </c>
      <c r="S19946">
        <v>-23.89</v>
      </c>
      <c r="T19946">
        <v>0.1</v>
      </c>
      <c r="U19946" t="s">
        <v>2307</v>
      </c>
      <c r="V19946">
        <v>1</v>
      </c>
      <c r="W19946" t="s">
        <v>2567</v>
      </c>
    </row>
    <row r="19947" spans="1:23" x14ac:dyDescent="0.3">
      <c r="A19947">
        <v>27616</v>
      </c>
      <c r="B19947" s="15" t="s">
        <v>2058</v>
      </c>
      <c r="C19947" t="str">
        <f>_xlfn.XLOOKUP($B19947, STANDARDS!$A:$A, STANDARDS!$B:$B,,0,2)</f>
        <v>Candland Shale Mbr, Orr Fm</v>
      </c>
      <c r="D19947" t="s">
        <v>1060</v>
      </c>
      <c r="E19947" t="s">
        <v>2215</v>
      </c>
      <c r="F19947" t="s">
        <v>2275</v>
      </c>
      <c r="G19947">
        <v>-113.31502</v>
      </c>
      <c r="H19947">
        <v>1.0000000000000001E-5</v>
      </c>
      <c r="I19947" t="s">
        <v>592</v>
      </c>
      <c r="J19947" cm="1">
        <f t="array" ref="J19947:L19947">_xlfn.XLOOKUP($C19947, AGE!$A:$A,AGE!$B:$D,,0,2)</f>
        <v>491.2</v>
      </c>
      <c r="K19947">
        <v>7.4</v>
      </c>
      <c r="L19947" t="str">
        <v xml:space="preserve">GSA 2018 </v>
      </c>
      <c r="M19947" t="s">
        <v>2457</v>
      </c>
      <c r="O19947">
        <v>0.06</v>
      </c>
      <c r="P19947" t="s">
        <v>2342</v>
      </c>
      <c r="Q19947">
        <v>5.24</v>
      </c>
      <c r="R19947">
        <v>0.1</v>
      </c>
      <c r="S19947">
        <v>-23.92</v>
      </c>
      <c r="T19947">
        <v>0.1</v>
      </c>
      <c r="U19947" t="s">
        <v>2307</v>
      </c>
      <c r="V19947">
        <v>1</v>
      </c>
      <c r="W19947" t="s">
        <v>2567</v>
      </c>
    </row>
    <row r="19948" spans="1:23" x14ac:dyDescent="0.3">
      <c r="A19948">
        <v>27617</v>
      </c>
      <c r="B19948" s="15" t="s">
        <v>2058</v>
      </c>
      <c r="C19948" t="str">
        <f>_xlfn.XLOOKUP($B19948, STANDARDS!$A:$A, STANDARDS!$B:$B,,0,2)</f>
        <v>Candland Shale Mbr, Orr Fm</v>
      </c>
      <c r="D19948" t="s">
        <v>1060</v>
      </c>
      <c r="E19948" t="s">
        <v>2215</v>
      </c>
      <c r="F19948" t="s">
        <v>2275</v>
      </c>
      <c r="G19948">
        <v>-113.31502</v>
      </c>
      <c r="H19948">
        <v>1.0000000000000001E-5</v>
      </c>
      <c r="I19948" t="s">
        <v>592</v>
      </c>
      <c r="J19948" cm="1">
        <f t="array" ref="J19948:L19948">_xlfn.XLOOKUP($C19948, AGE!$A:$A,AGE!$B:$D,,0,2)</f>
        <v>491.2</v>
      </c>
      <c r="K19948">
        <v>7.4</v>
      </c>
      <c r="L19948" t="str">
        <v xml:space="preserve">GSA 2018 </v>
      </c>
      <c r="M19948" t="s">
        <v>2457</v>
      </c>
      <c r="O19948">
        <v>0.04</v>
      </c>
      <c r="P19948" t="s">
        <v>2342</v>
      </c>
      <c r="Q19948">
        <v>5.47</v>
      </c>
      <c r="R19948">
        <v>0.1</v>
      </c>
      <c r="S19948">
        <v>-22.9</v>
      </c>
      <c r="T19948">
        <v>0.1</v>
      </c>
      <c r="U19948" t="s">
        <v>2307</v>
      </c>
      <c r="V19948">
        <v>1</v>
      </c>
      <c r="W19948" t="s">
        <v>2567</v>
      </c>
    </row>
    <row r="19949" spans="1:23" x14ac:dyDescent="0.3">
      <c r="A19949">
        <v>27618</v>
      </c>
      <c r="B19949" s="15" t="s">
        <v>2058</v>
      </c>
      <c r="C19949" t="str">
        <f>_xlfn.XLOOKUP($B19949, STANDARDS!$A:$A, STANDARDS!$B:$B,,0,2)</f>
        <v>Candland Shale Mbr, Orr Fm</v>
      </c>
      <c r="D19949" t="s">
        <v>1060</v>
      </c>
      <c r="E19949" t="s">
        <v>2215</v>
      </c>
      <c r="F19949" t="s">
        <v>2275</v>
      </c>
      <c r="G19949">
        <v>-113.31502</v>
      </c>
      <c r="H19949">
        <v>1.0000000000000001E-5</v>
      </c>
      <c r="I19949" t="s">
        <v>592</v>
      </c>
      <c r="J19949" cm="1">
        <f t="array" ref="J19949:L19949">_xlfn.XLOOKUP($C19949, AGE!$A:$A,AGE!$B:$D,,0,2)</f>
        <v>491.2</v>
      </c>
      <c r="K19949">
        <v>7.4</v>
      </c>
      <c r="L19949" t="str">
        <v xml:space="preserve">GSA 2018 </v>
      </c>
      <c r="M19949" t="s">
        <v>2465</v>
      </c>
      <c r="O19949">
        <v>0.04</v>
      </c>
      <c r="P19949" t="s">
        <v>2342</v>
      </c>
      <c r="Q19949">
        <v>4.16</v>
      </c>
      <c r="R19949">
        <v>0.1</v>
      </c>
      <c r="S19949">
        <v>-25.05</v>
      </c>
      <c r="T19949">
        <v>0.1</v>
      </c>
      <c r="U19949" t="s">
        <v>2307</v>
      </c>
      <c r="V19949">
        <v>1</v>
      </c>
      <c r="W19949" t="s">
        <v>2567</v>
      </c>
    </row>
    <row r="19950" spans="1:23" x14ac:dyDescent="0.3">
      <c r="A19950">
        <v>27619</v>
      </c>
      <c r="B19950" s="15" t="s">
        <v>2058</v>
      </c>
      <c r="C19950" t="str">
        <f>_xlfn.XLOOKUP($B19950, STANDARDS!$A:$A, STANDARDS!$B:$B,,0,2)</f>
        <v>Candland Shale Mbr, Orr Fm</v>
      </c>
      <c r="D19950" t="s">
        <v>1060</v>
      </c>
      <c r="E19950" t="s">
        <v>2215</v>
      </c>
      <c r="F19950" t="s">
        <v>2275</v>
      </c>
      <c r="G19950">
        <v>-113.31502</v>
      </c>
      <c r="H19950">
        <v>1.0000000000000001E-5</v>
      </c>
      <c r="I19950" t="s">
        <v>592</v>
      </c>
      <c r="J19950" cm="1">
        <f t="array" ref="J19950:L19950">_xlfn.XLOOKUP($C19950, AGE!$A:$A,AGE!$B:$D,,0,2)</f>
        <v>491.2</v>
      </c>
      <c r="K19950">
        <v>7.4</v>
      </c>
      <c r="L19950" t="str">
        <v xml:space="preserve">GSA 2018 </v>
      </c>
      <c r="M19950" t="s">
        <v>2464</v>
      </c>
      <c r="P19950" t="s">
        <v>2342</v>
      </c>
      <c r="Q19950">
        <v>4.67</v>
      </c>
      <c r="R19950">
        <v>0.1</v>
      </c>
      <c r="U19950" t="s">
        <v>2307</v>
      </c>
      <c r="V19950">
        <v>1</v>
      </c>
      <c r="W19950" t="s">
        <v>2567</v>
      </c>
    </row>
    <row r="19951" spans="1:23" x14ac:dyDescent="0.3">
      <c r="A19951">
        <v>27620</v>
      </c>
      <c r="B19951" s="15" t="s">
        <v>2058</v>
      </c>
      <c r="C19951" t="str">
        <f>_xlfn.XLOOKUP($B19951, STANDARDS!$A:$A, STANDARDS!$B:$B,,0,2)</f>
        <v>Candland Shale Mbr, Orr Fm</v>
      </c>
      <c r="D19951" t="s">
        <v>1060</v>
      </c>
      <c r="E19951" t="s">
        <v>2215</v>
      </c>
      <c r="F19951" t="s">
        <v>2275</v>
      </c>
      <c r="G19951">
        <v>-113.31502</v>
      </c>
      <c r="H19951">
        <v>1.0000000000000001E-5</v>
      </c>
      <c r="I19951" t="s">
        <v>592</v>
      </c>
      <c r="J19951" cm="1">
        <f t="array" ref="J19951:L19951">_xlfn.XLOOKUP($C19951, AGE!$A:$A,AGE!$B:$D,,0,2)</f>
        <v>491.2</v>
      </c>
      <c r="K19951">
        <v>7.4</v>
      </c>
      <c r="L19951" t="str">
        <v xml:space="preserve">GSA 2018 </v>
      </c>
      <c r="M19951" t="s">
        <v>2457</v>
      </c>
      <c r="O19951">
        <v>0.02</v>
      </c>
      <c r="P19951" t="s">
        <v>2342</v>
      </c>
      <c r="R19951">
        <v>0.1</v>
      </c>
      <c r="S19951">
        <v>-25.83</v>
      </c>
      <c r="T19951">
        <v>0.1</v>
      </c>
      <c r="U19951" t="s">
        <v>2307</v>
      </c>
      <c r="V19951">
        <v>1</v>
      </c>
      <c r="W19951" t="s">
        <v>2567</v>
      </c>
    </row>
    <row r="19952" spans="1:23" x14ac:dyDescent="0.3">
      <c r="A19952">
        <v>27621</v>
      </c>
      <c r="B19952" s="15" t="s">
        <v>2058</v>
      </c>
      <c r="C19952" t="str">
        <f>_xlfn.XLOOKUP($B19952, STANDARDS!$A:$A, STANDARDS!$B:$B,,0,2)</f>
        <v>Candland Shale Mbr, Orr Fm</v>
      </c>
      <c r="D19952" t="s">
        <v>1060</v>
      </c>
      <c r="E19952" t="s">
        <v>2215</v>
      </c>
      <c r="F19952" t="s">
        <v>2275</v>
      </c>
      <c r="G19952">
        <v>-113.31502</v>
      </c>
      <c r="H19952">
        <v>1.0000000000000001E-5</v>
      </c>
      <c r="I19952" t="s">
        <v>592</v>
      </c>
      <c r="J19952" cm="1">
        <f t="array" ref="J19952:L19952">_xlfn.XLOOKUP($C19952, AGE!$A:$A,AGE!$B:$D,,0,2)</f>
        <v>491.2</v>
      </c>
      <c r="K19952">
        <v>7.4</v>
      </c>
      <c r="L19952" t="str">
        <v xml:space="preserve">GSA 2018 </v>
      </c>
      <c r="M19952" t="s">
        <v>2457</v>
      </c>
      <c r="O19952">
        <v>0.06</v>
      </c>
      <c r="P19952" t="s">
        <v>2342</v>
      </c>
      <c r="Q19952">
        <v>5.05</v>
      </c>
      <c r="R19952">
        <v>0.1</v>
      </c>
      <c r="S19952">
        <v>-25.04</v>
      </c>
      <c r="T19952">
        <v>0.1</v>
      </c>
      <c r="U19952" t="s">
        <v>2307</v>
      </c>
      <c r="V19952">
        <v>1</v>
      </c>
      <c r="W19952" t="s">
        <v>2567</v>
      </c>
    </row>
    <row r="19953" spans="1:23" x14ac:dyDescent="0.3">
      <c r="A19953">
        <v>27622</v>
      </c>
      <c r="B19953" s="15" t="s">
        <v>2058</v>
      </c>
      <c r="C19953" t="str">
        <f>_xlfn.XLOOKUP($B19953, STANDARDS!$A:$A, STANDARDS!$B:$B,,0,2)</f>
        <v>Candland Shale Mbr, Orr Fm</v>
      </c>
      <c r="D19953" t="s">
        <v>1060</v>
      </c>
      <c r="E19953" t="s">
        <v>2215</v>
      </c>
      <c r="F19953" t="s">
        <v>2275</v>
      </c>
      <c r="G19953">
        <v>-113.31502</v>
      </c>
      <c r="H19953">
        <v>1.0000000000000001E-5</v>
      </c>
      <c r="I19953" t="s">
        <v>592</v>
      </c>
      <c r="J19953" cm="1">
        <f t="array" ref="J19953:L19953">_xlfn.XLOOKUP($C19953, AGE!$A:$A,AGE!$B:$D,,0,2)</f>
        <v>491.2</v>
      </c>
      <c r="K19953">
        <v>7.4</v>
      </c>
      <c r="L19953" t="str">
        <v xml:space="preserve">GSA 2018 </v>
      </c>
      <c r="M19953" t="s">
        <v>2470</v>
      </c>
      <c r="O19953">
        <v>0.05</v>
      </c>
      <c r="P19953" t="s">
        <v>2342</v>
      </c>
      <c r="Q19953">
        <v>5.41</v>
      </c>
      <c r="R19953">
        <v>0.1</v>
      </c>
      <c r="S19953">
        <v>-23.49</v>
      </c>
      <c r="T19953">
        <v>0.1</v>
      </c>
      <c r="U19953" t="s">
        <v>2307</v>
      </c>
      <c r="V19953">
        <v>1</v>
      </c>
      <c r="W19953" t="s">
        <v>2567</v>
      </c>
    </row>
    <row r="19954" spans="1:23" x14ac:dyDescent="0.3">
      <c r="A19954">
        <v>27623</v>
      </c>
      <c r="B19954" s="15" t="s">
        <v>2058</v>
      </c>
      <c r="C19954" t="str">
        <f>_xlfn.XLOOKUP($B19954, STANDARDS!$A:$A, STANDARDS!$B:$B,,0,2)</f>
        <v>Candland Shale Mbr, Orr Fm</v>
      </c>
      <c r="D19954" t="s">
        <v>1060</v>
      </c>
      <c r="E19954" t="s">
        <v>2215</v>
      </c>
      <c r="F19954" t="s">
        <v>2275</v>
      </c>
      <c r="G19954">
        <v>-113.31502</v>
      </c>
      <c r="H19954">
        <v>1.0000000000000001E-5</v>
      </c>
      <c r="I19954" t="s">
        <v>592</v>
      </c>
      <c r="J19954" cm="1">
        <f t="array" ref="J19954:L19954">_xlfn.XLOOKUP($C19954, AGE!$A:$A,AGE!$B:$D,,0,2)</f>
        <v>491.2</v>
      </c>
      <c r="K19954">
        <v>7.4</v>
      </c>
      <c r="L19954" t="str">
        <v xml:space="preserve">GSA 2018 </v>
      </c>
      <c r="M19954" t="s">
        <v>2470</v>
      </c>
      <c r="O19954">
        <v>0.06</v>
      </c>
      <c r="P19954" t="s">
        <v>2342</v>
      </c>
      <c r="Q19954">
        <v>4.54</v>
      </c>
      <c r="R19954">
        <v>0.1</v>
      </c>
      <c r="S19954">
        <v>-25.12</v>
      </c>
      <c r="T19954">
        <v>0.1</v>
      </c>
      <c r="U19954" t="s">
        <v>2307</v>
      </c>
      <c r="V19954">
        <v>1</v>
      </c>
      <c r="W19954" t="s">
        <v>2567</v>
      </c>
    </row>
    <row r="19955" spans="1:23" x14ac:dyDescent="0.3">
      <c r="A19955">
        <v>27624</v>
      </c>
      <c r="B19955" s="15" t="s">
        <v>2060</v>
      </c>
      <c r="C19955" t="str">
        <f>_xlfn.XLOOKUP($B19955, STANDARDS!$A:$A, STANDARDS!$B:$B,,0,2)</f>
        <v>John's Wash Limstone Mbr, Orr Fm</v>
      </c>
      <c r="D19955" t="s">
        <v>1060</v>
      </c>
      <c r="E19955" t="s">
        <v>2215</v>
      </c>
      <c r="F19955" t="s">
        <v>2275</v>
      </c>
      <c r="G19955">
        <v>-113.31502</v>
      </c>
      <c r="H19955">
        <v>1.0000000000000001E-5</v>
      </c>
      <c r="I19955" t="s">
        <v>592</v>
      </c>
      <c r="J19955" cm="1">
        <f t="array" ref="J19955:L19955">_xlfn.XLOOKUP($C19955, AGE!$A:$A,AGE!$B:$D,,0,2)</f>
        <v>491.2</v>
      </c>
      <c r="K19955">
        <v>7.4</v>
      </c>
      <c r="L19955" t="str">
        <v xml:space="preserve">GSA 2018 </v>
      </c>
      <c r="M19955" t="s">
        <v>2457</v>
      </c>
      <c r="O19955">
        <v>0.05</v>
      </c>
      <c r="P19955" t="s">
        <v>2342</v>
      </c>
      <c r="Q19955">
        <v>5.0599999999999996</v>
      </c>
      <c r="R19955">
        <v>0.1</v>
      </c>
      <c r="S19955">
        <v>-24.47</v>
      </c>
      <c r="T19955">
        <v>0.1</v>
      </c>
      <c r="U19955" t="s">
        <v>2307</v>
      </c>
      <c r="V19955">
        <v>1</v>
      </c>
      <c r="W19955" t="s">
        <v>2567</v>
      </c>
    </row>
    <row r="19956" spans="1:23" x14ac:dyDescent="0.3">
      <c r="A19956">
        <v>27625</v>
      </c>
      <c r="B19956" s="15" t="s">
        <v>2060</v>
      </c>
      <c r="C19956" t="str">
        <f>_xlfn.XLOOKUP($B19956, STANDARDS!$A:$A, STANDARDS!$B:$B,,0,2)</f>
        <v>John's Wash Limstone Mbr, Orr Fm</v>
      </c>
      <c r="D19956" t="s">
        <v>1060</v>
      </c>
      <c r="E19956" t="s">
        <v>2215</v>
      </c>
      <c r="F19956" t="s">
        <v>2275</v>
      </c>
      <c r="G19956">
        <v>-113.31502</v>
      </c>
      <c r="H19956">
        <v>1.0000000000000001E-5</v>
      </c>
      <c r="I19956" t="s">
        <v>592</v>
      </c>
      <c r="J19956" cm="1">
        <f t="array" ref="J19956:L19956">_xlfn.XLOOKUP($C19956, AGE!$A:$A,AGE!$B:$D,,0,2)</f>
        <v>491.2</v>
      </c>
      <c r="K19956">
        <v>7.4</v>
      </c>
      <c r="L19956" t="str">
        <v xml:space="preserve">GSA 2018 </v>
      </c>
      <c r="M19956" t="s">
        <v>2474</v>
      </c>
      <c r="O19956">
        <v>0.05</v>
      </c>
      <c r="P19956" t="s">
        <v>2342</v>
      </c>
      <c r="Q19956">
        <v>4.13</v>
      </c>
      <c r="R19956">
        <v>0.1</v>
      </c>
      <c r="S19956">
        <v>-24.88</v>
      </c>
      <c r="T19956">
        <v>0.1</v>
      </c>
      <c r="U19956" t="s">
        <v>2307</v>
      </c>
      <c r="V19956">
        <v>1</v>
      </c>
      <c r="W19956" t="s">
        <v>2567</v>
      </c>
    </row>
    <row r="19957" spans="1:23" x14ac:dyDescent="0.3">
      <c r="A19957">
        <v>27626</v>
      </c>
      <c r="B19957" s="15" t="s">
        <v>2060</v>
      </c>
      <c r="C19957" t="str">
        <f>_xlfn.XLOOKUP($B19957, STANDARDS!$A:$A, STANDARDS!$B:$B,,0,2)</f>
        <v>John's Wash Limstone Mbr, Orr Fm</v>
      </c>
      <c r="D19957" t="s">
        <v>1060</v>
      </c>
      <c r="E19957" t="s">
        <v>2215</v>
      </c>
      <c r="F19957" t="s">
        <v>2275</v>
      </c>
      <c r="G19957">
        <v>-113.31502</v>
      </c>
      <c r="H19957">
        <v>1.0000000000000001E-5</v>
      </c>
      <c r="I19957" t="s">
        <v>592</v>
      </c>
      <c r="J19957" cm="1">
        <f t="array" ref="J19957:L19957">_xlfn.XLOOKUP($C19957, AGE!$A:$A,AGE!$B:$D,,0,2)</f>
        <v>491.2</v>
      </c>
      <c r="K19957">
        <v>7.4</v>
      </c>
      <c r="L19957" t="str">
        <v xml:space="preserve">GSA 2018 </v>
      </c>
      <c r="M19957" t="s">
        <v>2461</v>
      </c>
      <c r="O19957">
        <v>0.03</v>
      </c>
      <c r="P19957" t="s">
        <v>2342</v>
      </c>
      <c r="Q19957">
        <v>5.23</v>
      </c>
      <c r="R19957">
        <v>0.1</v>
      </c>
      <c r="S19957">
        <v>-24.43</v>
      </c>
      <c r="T19957">
        <v>0.1</v>
      </c>
      <c r="U19957" t="s">
        <v>2307</v>
      </c>
      <c r="V19957">
        <v>1</v>
      </c>
      <c r="W19957" t="s">
        <v>2567</v>
      </c>
    </row>
    <row r="19958" spans="1:23" x14ac:dyDescent="0.3">
      <c r="A19958">
        <v>27627</v>
      </c>
      <c r="B19958" s="15" t="s">
        <v>2060</v>
      </c>
      <c r="C19958" t="str">
        <f>_xlfn.XLOOKUP($B19958, STANDARDS!$A:$A, STANDARDS!$B:$B,,0,2)</f>
        <v>John's Wash Limstone Mbr, Orr Fm</v>
      </c>
      <c r="D19958" t="s">
        <v>1060</v>
      </c>
      <c r="E19958" t="s">
        <v>2215</v>
      </c>
      <c r="F19958" t="s">
        <v>2275</v>
      </c>
      <c r="G19958">
        <v>-113.31502</v>
      </c>
      <c r="H19958">
        <v>1.0000000000000001E-5</v>
      </c>
      <c r="I19958" t="s">
        <v>592</v>
      </c>
      <c r="J19958" cm="1">
        <f t="array" ref="J19958:L19958">_xlfn.XLOOKUP($C19958, AGE!$A:$A,AGE!$B:$D,,0,2)</f>
        <v>491.2</v>
      </c>
      <c r="K19958">
        <v>7.4</v>
      </c>
      <c r="L19958" t="str">
        <v xml:space="preserve">GSA 2018 </v>
      </c>
      <c r="M19958" t="s">
        <v>2461</v>
      </c>
      <c r="P19958" t="s">
        <v>2342</v>
      </c>
      <c r="Q19958">
        <v>5.32</v>
      </c>
      <c r="R19958">
        <v>0.1</v>
      </c>
      <c r="U19958" t="s">
        <v>2307</v>
      </c>
      <c r="V19958">
        <v>1</v>
      </c>
      <c r="W19958" t="s">
        <v>2567</v>
      </c>
    </row>
    <row r="19959" spans="1:23" x14ac:dyDescent="0.3">
      <c r="A19959">
        <v>27628</v>
      </c>
      <c r="B19959" s="15" t="s">
        <v>2060</v>
      </c>
      <c r="C19959" t="str">
        <f>_xlfn.XLOOKUP($B19959, STANDARDS!$A:$A, STANDARDS!$B:$B,,0,2)</f>
        <v>John's Wash Limstone Mbr, Orr Fm</v>
      </c>
      <c r="D19959" t="s">
        <v>1060</v>
      </c>
      <c r="E19959" t="s">
        <v>2215</v>
      </c>
      <c r="F19959" t="s">
        <v>2275</v>
      </c>
      <c r="G19959">
        <v>-113.31502</v>
      </c>
      <c r="H19959">
        <v>1.0000000000000001E-5</v>
      </c>
      <c r="I19959" t="s">
        <v>592</v>
      </c>
      <c r="J19959" cm="1">
        <f t="array" ref="J19959:L19959">_xlfn.XLOOKUP($C19959, AGE!$A:$A,AGE!$B:$D,,0,2)</f>
        <v>491.2</v>
      </c>
      <c r="K19959">
        <v>7.4</v>
      </c>
      <c r="L19959" t="str">
        <v xml:space="preserve">GSA 2018 </v>
      </c>
      <c r="M19959" t="s">
        <v>2461</v>
      </c>
      <c r="O19959">
        <v>7.0000000000000007E-2</v>
      </c>
      <c r="P19959" t="s">
        <v>2342</v>
      </c>
      <c r="Q19959">
        <v>5</v>
      </c>
      <c r="R19959">
        <v>0.1</v>
      </c>
      <c r="S19959">
        <v>-24.37</v>
      </c>
      <c r="T19959">
        <v>0.1</v>
      </c>
      <c r="U19959" t="s">
        <v>2307</v>
      </c>
      <c r="V19959">
        <v>1</v>
      </c>
      <c r="W19959" t="s">
        <v>2567</v>
      </c>
    </row>
    <row r="19960" spans="1:23" x14ac:dyDescent="0.3">
      <c r="A19960">
        <v>27629</v>
      </c>
      <c r="B19960" s="15" t="s">
        <v>2060</v>
      </c>
      <c r="C19960" t="str">
        <f>_xlfn.XLOOKUP($B19960, STANDARDS!$A:$A, STANDARDS!$B:$B,,0,2)</f>
        <v>John's Wash Limstone Mbr, Orr Fm</v>
      </c>
      <c r="D19960" t="s">
        <v>1060</v>
      </c>
      <c r="E19960" t="s">
        <v>2215</v>
      </c>
      <c r="F19960" t="s">
        <v>2275</v>
      </c>
      <c r="G19960">
        <v>-113.31502</v>
      </c>
      <c r="H19960">
        <v>1.0000000000000001E-5</v>
      </c>
      <c r="I19960" t="s">
        <v>592</v>
      </c>
      <c r="J19960" cm="1">
        <f t="array" ref="J19960:L19960">_xlfn.XLOOKUP($C19960, AGE!$A:$A,AGE!$B:$D,,0,2)</f>
        <v>491.2</v>
      </c>
      <c r="K19960">
        <v>7.4</v>
      </c>
      <c r="L19960" t="str">
        <v xml:space="preserve">GSA 2018 </v>
      </c>
      <c r="M19960" t="s">
        <v>2461</v>
      </c>
      <c r="O19960">
        <v>0.04</v>
      </c>
      <c r="P19960" t="s">
        <v>2342</v>
      </c>
      <c r="Q19960">
        <v>5.41</v>
      </c>
      <c r="R19960">
        <v>0.1</v>
      </c>
      <c r="S19960">
        <v>-24.43</v>
      </c>
      <c r="T19960">
        <v>0.1</v>
      </c>
      <c r="U19960" t="s">
        <v>2307</v>
      </c>
      <c r="V19960">
        <v>1</v>
      </c>
      <c r="W19960" t="s">
        <v>2567</v>
      </c>
    </row>
    <row r="19961" spans="1:23" x14ac:dyDescent="0.3">
      <c r="A19961">
        <v>27630</v>
      </c>
      <c r="B19961" s="15" t="s">
        <v>2060</v>
      </c>
      <c r="C19961" t="str">
        <f>_xlfn.XLOOKUP($B19961, STANDARDS!$A:$A, STANDARDS!$B:$B,,0,2)</f>
        <v>John's Wash Limstone Mbr, Orr Fm</v>
      </c>
      <c r="D19961" t="s">
        <v>1060</v>
      </c>
      <c r="E19961" t="s">
        <v>2215</v>
      </c>
      <c r="F19961" t="s">
        <v>2275</v>
      </c>
      <c r="G19961">
        <v>-113.31502</v>
      </c>
      <c r="H19961">
        <v>1.0000000000000001E-5</v>
      </c>
      <c r="I19961" t="s">
        <v>592</v>
      </c>
      <c r="J19961" cm="1">
        <f t="array" ref="J19961:L19961">_xlfn.XLOOKUP($C19961, AGE!$A:$A,AGE!$B:$D,,0,2)</f>
        <v>491.2</v>
      </c>
      <c r="K19961">
        <v>7.4</v>
      </c>
      <c r="L19961" t="str">
        <v xml:space="preserve">GSA 2018 </v>
      </c>
      <c r="M19961" t="s">
        <v>2461</v>
      </c>
      <c r="O19961">
        <v>7.0000000000000007E-2</v>
      </c>
      <c r="P19961" t="s">
        <v>2342</v>
      </c>
      <c r="Q19961">
        <v>4.92</v>
      </c>
      <c r="R19961">
        <v>0.1</v>
      </c>
      <c r="S19961">
        <v>-24.8</v>
      </c>
      <c r="T19961">
        <v>0.1</v>
      </c>
      <c r="U19961" t="s">
        <v>2307</v>
      </c>
      <c r="V19961">
        <v>1</v>
      </c>
      <c r="W19961" t="s">
        <v>2567</v>
      </c>
    </row>
    <row r="19962" spans="1:23" x14ac:dyDescent="0.3">
      <c r="A19962">
        <v>27631</v>
      </c>
      <c r="B19962" s="15" t="s">
        <v>2060</v>
      </c>
      <c r="C19962" t="str">
        <f>_xlfn.XLOOKUP($B19962, STANDARDS!$A:$A, STANDARDS!$B:$B,,0,2)</f>
        <v>John's Wash Limstone Mbr, Orr Fm</v>
      </c>
      <c r="D19962" t="s">
        <v>1060</v>
      </c>
      <c r="E19962" t="s">
        <v>2215</v>
      </c>
      <c r="F19962" t="s">
        <v>2275</v>
      </c>
      <c r="G19962">
        <v>-113.31502</v>
      </c>
      <c r="H19962">
        <v>1.0000000000000001E-5</v>
      </c>
      <c r="I19962" t="s">
        <v>592</v>
      </c>
      <c r="J19962" cm="1">
        <f t="array" ref="J19962:L19962">_xlfn.XLOOKUP($C19962, AGE!$A:$A,AGE!$B:$D,,0,2)</f>
        <v>491.2</v>
      </c>
      <c r="K19962">
        <v>7.4</v>
      </c>
      <c r="L19962" t="str">
        <v xml:space="preserve">GSA 2018 </v>
      </c>
      <c r="M19962" t="s">
        <v>2461</v>
      </c>
      <c r="O19962">
        <v>0.05</v>
      </c>
      <c r="P19962" t="s">
        <v>2342</v>
      </c>
      <c r="Q19962">
        <v>4.3899999999999997</v>
      </c>
      <c r="R19962">
        <v>0.1</v>
      </c>
      <c r="S19962">
        <v>-23.75</v>
      </c>
      <c r="T19962">
        <v>0.1</v>
      </c>
      <c r="U19962" t="s">
        <v>2307</v>
      </c>
      <c r="V19962">
        <v>1</v>
      </c>
      <c r="W19962" t="s">
        <v>2567</v>
      </c>
    </row>
    <row r="19963" spans="1:23" x14ac:dyDescent="0.3">
      <c r="A19963">
        <v>27632</v>
      </c>
      <c r="B19963" s="15" t="s">
        <v>2060</v>
      </c>
      <c r="C19963" t="str">
        <f>_xlfn.XLOOKUP($B19963, STANDARDS!$A:$A, STANDARDS!$B:$B,,0,2)</f>
        <v>John's Wash Limstone Mbr, Orr Fm</v>
      </c>
      <c r="D19963" t="s">
        <v>1060</v>
      </c>
      <c r="E19963" t="s">
        <v>2215</v>
      </c>
      <c r="F19963" t="s">
        <v>2275</v>
      </c>
      <c r="G19963">
        <v>-113.31502</v>
      </c>
      <c r="H19963">
        <v>1.0000000000000001E-5</v>
      </c>
      <c r="I19963" t="s">
        <v>592</v>
      </c>
      <c r="J19963" cm="1">
        <f t="array" ref="J19963:L19963">_xlfn.XLOOKUP($C19963, AGE!$A:$A,AGE!$B:$D,,0,2)</f>
        <v>491.2</v>
      </c>
      <c r="K19963">
        <v>7.4</v>
      </c>
      <c r="L19963" t="str">
        <v xml:space="preserve">GSA 2018 </v>
      </c>
      <c r="M19963" t="s">
        <v>2461</v>
      </c>
      <c r="O19963">
        <v>0.08</v>
      </c>
      <c r="P19963" t="s">
        <v>2342</v>
      </c>
      <c r="Q19963">
        <v>4.12</v>
      </c>
      <c r="R19963">
        <v>0.1</v>
      </c>
      <c r="S19963">
        <v>-21.3</v>
      </c>
      <c r="T19963">
        <v>0.1</v>
      </c>
      <c r="U19963" t="s">
        <v>2307</v>
      </c>
      <c r="V19963">
        <v>1</v>
      </c>
      <c r="W19963" t="s">
        <v>2567</v>
      </c>
    </row>
    <row r="19964" spans="1:23" x14ac:dyDescent="0.3">
      <c r="A19964">
        <v>27633</v>
      </c>
      <c r="B19964" s="15" t="s">
        <v>2060</v>
      </c>
      <c r="C19964" t="str">
        <f>_xlfn.XLOOKUP($B19964, STANDARDS!$A:$A, STANDARDS!$B:$B,,0,2)</f>
        <v>John's Wash Limstone Mbr, Orr Fm</v>
      </c>
      <c r="D19964" t="s">
        <v>1060</v>
      </c>
      <c r="E19964" t="s">
        <v>2215</v>
      </c>
      <c r="F19964" t="s">
        <v>2275</v>
      </c>
      <c r="G19964">
        <v>-113.31502</v>
      </c>
      <c r="H19964">
        <v>1.0000000000000001E-5</v>
      </c>
      <c r="I19964" t="s">
        <v>592</v>
      </c>
      <c r="J19964" cm="1">
        <f t="array" ref="J19964:L19964">_xlfn.XLOOKUP($C19964, AGE!$A:$A,AGE!$B:$D,,0,2)</f>
        <v>491.2</v>
      </c>
      <c r="K19964">
        <v>7.4</v>
      </c>
      <c r="L19964" t="str">
        <v xml:space="preserve">GSA 2018 </v>
      </c>
      <c r="M19964" t="s">
        <v>2461</v>
      </c>
      <c r="O19964">
        <v>0.03</v>
      </c>
      <c r="P19964" t="s">
        <v>2342</v>
      </c>
      <c r="Q19964">
        <v>4.43</v>
      </c>
      <c r="R19964">
        <v>0.1</v>
      </c>
      <c r="S19964">
        <v>-23.82</v>
      </c>
      <c r="T19964">
        <v>0.1</v>
      </c>
      <c r="U19964" t="s">
        <v>2307</v>
      </c>
      <c r="V19964">
        <v>1</v>
      </c>
      <c r="W19964" t="s">
        <v>2567</v>
      </c>
    </row>
    <row r="19965" spans="1:23" x14ac:dyDescent="0.3">
      <c r="A19965">
        <v>27634</v>
      </c>
      <c r="B19965" s="15" t="s">
        <v>2060</v>
      </c>
      <c r="C19965" t="str">
        <f>_xlfn.XLOOKUP($B19965, STANDARDS!$A:$A, STANDARDS!$B:$B,,0,2)</f>
        <v>John's Wash Limstone Mbr, Orr Fm</v>
      </c>
      <c r="D19965" t="s">
        <v>1060</v>
      </c>
      <c r="E19965" t="s">
        <v>2215</v>
      </c>
      <c r="F19965" t="s">
        <v>2275</v>
      </c>
      <c r="G19965">
        <v>-113.31502</v>
      </c>
      <c r="H19965">
        <v>1.0000000000000001E-5</v>
      </c>
      <c r="I19965" t="s">
        <v>592</v>
      </c>
      <c r="J19965" cm="1">
        <f t="array" ref="J19965:L19965">_xlfn.XLOOKUP($C19965, AGE!$A:$A,AGE!$B:$D,,0,2)</f>
        <v>491.2</v>
      </c>
      <c r="K19965">
        <v>7.4</v>
      </c>
      <c r="L19965" t="str">
        <v xml:space="preserve">GSA 2018 </v>
      </c>
      <c r="M19965" t="s">
        <v>2461</v>
      </c>
      <c r="O19965">
        <v>0.02</v>
      </c>
      <c r="P19965" t="s">
        <v>2342</v>
      </c>
      <c r="Q19965">
        <v>4.1900000000000004</v>
      </c>
      <c r="R19965">
        <v>0.1</v>
      </c>
      <c r="S19965">
        <v>-25.78</v>
      </c>
      <c r="T19965">
        <v>0.1</v>
      </c>
      <c r="U19965" t="s">
        <v>2307</v>
      </c>
      <c r="V19965">
        <v>1</v>
      </c>
      <c r="W19965" t="s">
        <v>2567</v>
      </c>
    </row>
    <row r="19966" spans="1:23" x14ac:dyDescent="0.3">
      <c r="A19966">
        <v>27635</v>
      </c>
      <c r="B19966" s="15" t="s">
        <v>2060</v>
      </c>
      <c r="C19966" t="str">
        <f>_xlfn.XLOOKUP($B19966, STANDARDS!$A:$A, STANDARDS!$B:$B,,0,2)</f>
        <v>John's Wash Limstone Mbr, Orr Fm</v>
      </c>
      <c r="D19966" t="s">
        <v>1060</v>
      </c>
      <c r="E19966" t="s">
        <v>2215</v>
      </c>
      <c r="F19966" t="s">
        <v>2275</v>
      </c>
      <c r="G19966">
        <v>-113.31502</v>
      </c>
      <c r="H19966">
        <v>1.0000000000000001E-5</v>
      </c>
      <c r="I19966" t="s">
        <v>592</v>
      </c>
      <c r="J19966" cm="1">
        <f t="array" ref="J19966:L19966">_xlfn.XLOOKUP($C19966, AGE!$A:$A,AGE!$B:$D,,0,2)</f>
        <v>491.2</v>
      </c>
      <c r="K19966">
        <v>7.4</v>
      </c>
      <c r="L19966" t="str">
        <v xml:space="preserve">GSA 2018 </v>
      </c>
      <c r="M19966" t="s">
        <v>2467</v>
      </c>
      <c r="O19966">
        <v>0.03</v>
      </c>
      <c r="P19966" t="s">
        <v>2342</v>
      </c>
      <c r="Q19966">
        <v>4.3600000000000003</v>
      </c>
      <c r="R19966">
        <v>0.1</v>
      </c>
      <c r="S19966">
        <v>-23.76</v>
      </c>
      <c r="T19966">
        <v>0.1</v>
      </c>
      <c r="U19966" t="s">
        <v>2307</v>
      </c>
      <c r="V19966">
        <v>1</v>
      </c>
      <c r="W19966" t="s">
        <v>2567</v>
      </c>
    </row>
    <row r="19967" spans="1:23" x14ac:dyDescent="0.3">
      <c r="A19967">
        <v>27636</v>
      </c>
      <c r="B19967" s="15" t="s">
        <v>2060</v>
      </c>
      <c r="C19967" t="str">
        <f>_xlfn.XLOOKUP($B19967, STANDARDS!$A:$A, STANDARDS!$B:$B,,0,2)</f>
        <v>John's Wash Limstone Mbr, Orr Fm</v>
      </c>
      <c r="D19967" t="s">
        <v>1060</v>
      </c>
      <c r="E19967" t="s">
        <v>2215</v>
      </c>
      <c r="F19967" t="s">
        <v>2275</v>
      </c>
      <c r="G19967">
        <v>-113.31502</v>
      </c>
      <c r="H19967">
        <v>1.0000000000000001E-5</v>
      </c>
      <c r="I19967" t="s">
        <v>592</v>
      </c>
      <c r="J19967" cm="1">
        <f t="array" ref="J19967:L19967">_xlfn.XLOOKUP($C19967, AGE!$A:$A,AGE!$B:$D,,0,2)</f>
        <v>491.2</v>
      </c>
      <c r="K19967">
        <v>7.4</v>
      </c>
      <c r="L19967" t="str">
        <v xml:space="preserve">GSA 2018 </v>
      </c>
      <c r="M19967" t="s">
        <v>2467</v>
      </c>
      <c r="O19967">
        <v>0.03</v>
      </c>
      <c r="P19967" t="s">
        <v>2342</v>
      </c>
      <c r="Q19967">
        <v>4.32</v>
      </c>
      <c r="R19967">
        <v>0.1</v>
      </c>
      <c r="S19967">
        <v>-24.74</v>
      </c>
      <c r="T19967">
        <v>0.1</v>
      </c>
      <c r="U19967" t="s">
        <v>2307</v>
      </c>
      <c r="V19967">
        <v>1</v>
      </c>
      <c r="W19967" t="s">
        <v>2567</v>
      </c>
    </row>
    <row r="19968" spans="1:23" x14ac:dyDescent="0.3">
      <c r="A19968">
        <v>27637</v>
      </c>
      <c r="B19968" s="15" t="s">
        <v>2060</v>
      </c>
      <c r="C19968" t="str">
        <f>_xlfn.XLOOKUP($B19968, STANDARDS!$A:$A, STANDARDS!$B:$B,,0,2)</f>
        <v>John's Wash Limstone Mbr, Orr Fm</v>
      </c>
      <c r="D19968" t="s">
        <v>1060</v>
      </c>
      <c r="E19968" t="s">
        <v>2215</v>
      </c>
      <c r="F19968" t="s">
        <v>2275</v>
      </c>
      <c r="G19968">
        <v>-113.31502</v>
      </c>
      <c r="H19968">
        <v>1.0000000000000001E-5</v>
      </c>
      <c r="I19968" t="s">
        <v>592</v>
      </c>
      <c r="J19968" cm="1">
        <f t="array" ref="J19968:L19968">_xlfn.XLOOKUP($C19968, AGE!$A:$A,AGE!$B:$D,,0,2)</f>
        <v>491.2</v>
      </c>
      <c r="K19968">
        <v>7.4</v>
      </c>
      <c r="L19968" t="str">
        <v xml:space="preserve">GSA 2018 </v>
      </c>
      <c r="M19968" t="s">
        <v>2461</v>
      </c>
      <c r="O19968">
        <v>0.03</v>
      </c>
      <c r="P19968" t="s">
        <v>2342</v>
      </c>
      <c r="Q19968">
        <v>4.1100000000000003</v>
      </c>
      <c r="R19968">
        <v>0.1</v>
      </c>
      <c r="S19968">
        <v>-25.64</v>
      </c>
      <c r="T19968">
        <v>0.1</v>
      </c>
      <c r="U19968" t="s">
        <v>2307</v>
      </c>
      <c r="V19968">
        <v>1</v>
      </c>
      <c r="W19968" t="s">
        <v>2567</v>
      </c>
    </row>
    <row r="19969" spans="1:23" x14ac:dyDescent="0.3">
      <c r="A19969">
        <v>27638</v>
      </c>
      <c r="B19969" s="15" t="s">
        <v>2060</v>
      </c>
      <c r="C19969" t="str">
        <f>_xlfn.XLOOKUP($B19969, STANDARDS!$A:$A, STANDARDS!$B:$B,,0,2)</f>
        <v>John's Wash Limstone Mbr, Orr Fm</v>
      </c>
      <c r="D19969" t="s">
        <v>1060</v>
      </c>
      <c r="E19969" t="s">
        <v>2215</v>
      </c>
      <c r="F19969" t="s">
        <v>2275</v>
      </c>
      <c r="G19969">
        <v>-113.31502</v>
      </c>
      <c r="H19969">
        <v>1.0000000000000001E-5</v>
      </c>
      <c r="I19969" t="s">
        <v>592</v>
      </c>
      <c r="J19969" cm="1">
        <f t="array" ref="J19969:L19969">_xlfn.XLOOKUP($C19969, AGE!$A:$A,AGE!$B:$D,,0,2)</f>
        <v>491.2</v>
      </c>
      <c r="K19969">
        <v>7.4</v>
      </c>
      <c r="L19969" t="str">
        <v xml:space="preserve">GSA 2018 </v>
      </c>
      <c r="M19969" t="s">
        <v>2461</v>
      </c>
      <c r="O19969">
        <v>0.03</v>
      </c>
      <c r="P19969" t="s">
        <v>2342</v>
      </c>
      <c r="Q19969">
        <v>4.84</v>
      </c>
      <c r="R19969">
        <v>0.1</v>
      </c>
      <c r="S19969">
        <v>-23.9</v>
      </c>
      <c r="T19969">
        <v>0.1</v>
      </c>
      <c r="U19969" t="s">
        <v>2307</v>
      </c>
      <c r="V19969">
        <v>1</v>
      </c>
      <c r="W19969" t="s">
        <v>2567</v>
      </c>
    </row>
    <row r="19970" spans="1:23" x14ac:dyDescent="0.3">
      <c r="A19970">
        <v>27639</v>
      </c>
      <c r="B19970" s="15" t="s">
        <v>2060</v>
      </c>
      <c r="C19970" t="str">
        <f>_xlfn.XLOOKUP($B19970, STANDARDS!$A:$A, STANDARDS!$B:$B,,0,2)</f>
        <v>John's Wash Limstone Mbr, Orr Fm</v>
      </c>
      <c r="D19970" t="s">
        <v>1060</v>
      </c>
      <c r="E19970" t="s">
        <v>2215</v>
      </c>
      <c r="F19970" t="s">
        <v>2275</v>
      </c>
      <c r="G19970">
        <v>-113.31502</v>
      </c>
      <c r="H19970">
        <v>1.0000000000000001E-5</v>
      </c>
      <c r="I19970" t="s">
        <v>592</v>
      </c>
      <c r="J19970" cm="1">
        <f t="array" ref="J19970:L19970">_xlfn.XLOOKUP($C19970, AGE!$A:$A,AGE!$B:$D,,0,2)</f>
        <v>491.2</v>
      </c>
      <c r="K19970">
        <v>7.4</v>
      </c>
      <c r="L19970" t="str">
        <v xml:space="preserve">GSA 2018 </v>
      </c>
      <c r="M19970" t="s">
        <v>2461</v>
      </c>
      <c r="O19970">
        <v>0.03</v>
      </c>
      <c r="P19970" t="s">
        <v>2342</v>
      </c>
      <c r="Q19970">
        <v>4.37</v>
      </c>
      <c r="R19970">
        <v>0.1</v>
      </c>
      <c r="S19970">
        <v>-24.22</v>
      </c>
      <c r="T19970">
        <v>0.1</v>
      </c>
      <c r="U19970" t="s">
        <v>2307</v>
      </c>
      <c r="V19970">
        <v>1</v>
      </c>
      <c r="W19970" t="s">
        <v>2567</v>
      </c>
    </row>
    <row r="19971" spans="1:23" x14ac:dyDescent="0.3">
      <c r="A19971">
        <v>27640</v>
      </c>
      <c r="B19971" s="15" t="s">
        <v>2060</v>
      </c>
      <c r="C19971" t="str">
        <f>_xlfn.XLOOKUP($B19971, STANDARDS!$A:$A, STANDARDS!$B:$B,,0,2)</f>
        <v>John's Wash Limstone Mbr, Orr Fm</v>
      </c>
      <c r="D19971" t="s">
        <v>1060</v>
      </c>
      <c r="E19971" t="s">
        <v>2215</v>
      </c>
      <c r="F19971" t="s">
        <v>2275</v>
      </c>
      <c r="G19971">
        <v>-113.31502</v>
      </c>
      <c r="H19971">
        <v>1.0000000000000001E-5</v>
      </c>
      <c r="I19971" t="s">
        <v>592</v>
      </c>
      <c r="J19971" cm="1">
        <f t="array" ref="J19971:L19971">_xlfn.XLOOKUP($C19971, AGE!$A:$A,AGE!$B:$D,,0,2)</f>
        <v>491.2</v>
      </c>
      <c r="K19971">
        <v>7.4</v>
      </c>
      <c r="L19971" t="str">
        <v xml:space="preserve">GSA 2018 </v>
      </c>
      <c r="M19971" t="s">
        <v>2475</v>
      </c>
      <c r="O19971">
        <v>0.04</v>
      </c>
      <c r="P19971" t="s">
        <v>2342</v>
      </c>
      <c r="Q19971">
        <v>4.12</v>
      </c>
      <c r="R19971">
        <v>0.1</v>
      </c>
      <c r="S19971">
        <v>-24.19</v>
      </c>
      <c r="T19971">
        <v>0.1</v>
      </c>
      <c r="U19971" t="s">
        <v>2307</v>
      </c>
      <c r="V19971">
        <v>1</v>
      </c>
      <c r="W19971" t="s">
        <v>2567</v>
      </c>
    </row>
    <row r="19972" spans="1:23" x14ac:dyDescent="0.3">
      <c r="A19972">
        <v>27641</v>
      </c>
      <c r="B19972" s="15" t="s">
        <v>2060</v>
      </c>
      <c r="C19972" t="str">
        <f>_xlfn.XLOOKUP($B19972, STANDARDS!$A:$A, STANDARDS!$B:$B,,0,2)</f>
        <v>John's Wash Limstone Mbr, Orr Fm</v>
      </c>
      <c r="D19972" t="s">
        <v>1060</v>
      </c>
      <c r="E19972" t="s">
        <v>2215</v>
      </c>
      <c r="F19972" t="s">
        <v>2275</v>
      </c>
      <c r="G19972">
        <v>-113.31502</v>
      </c>
      <c r="H19972">
        <v>1.0000000000000001E-5</v>
      </c>
      <c r="I19972" t="s">
        <v>592</v>
      </c>
      <c r="J19972" cm="1">
        <f t="array" ref="J19972:L19972">_xlfn.XLOOKUP($C19972, AGE!$A:$A,AGE!$B:$D,,0,2)</f>
        <v>491.2</v>
      </c>
      <c r="K19972">
        <v>7.4</v>
      </c>
      <c r="L19972" t="str">
        <v xml:space="preserve">GSA 2018 </v>
      </c>
      <c r="M19972" t="s">
        <v>2461</v>
      </c>
      <c r="O19972">
        <v>0.03</v>
      </c>
      <c r="P19972" t="s">
        <v>2342</v>
      </c>
      <c r="Q19972">
        <v>4.47</v>
      </c>
      <c r="R19972">
        <v>0.1</v>
      </c>
      <c r="S19972">
        <v>-24.89</v>
      </c>
      <c r="T19972">
        <v>0.1</v>
      </c>
      <c r="U19972" t="s">
        <v>2307</v>
      </c>
      <c r="V19972">
        <v>1</v>
      </c>
      <c r="W19972" t="s">
        <v>2567</v>
      </c>
    </row>
    <row r="19973" spans="1:23" x14ac:dyDescent="0.3">
      <c r="A19973">
        <v>27642</v>
      </c>
      <c r="B19973" s="15" t="s">
        <v>2060</v>
      </c>
      <c r="C19973" t="str">
        <f>_xlfn.XLOOKUP($B19973, STANDARDS!$A:$A, STANDARDS!$B:$B,,0,2)</f>
        <v>John's Wash Limstone Mbr, Orr Fm</v>
      </c>
      <c r="D19973" t="s">
        <v>1060</v>
      </c>
      <c r="E19973" t="s">
        <v>2215</v>
      </c>
      <c r="F19973" t="s">
        <v>2275</v>
      </c>
      <c r="G19973">
        <v>-113.31502</v>
      </c>
      <c r="H19973">
        <v>1.0000000000000001E-5</v>
      </c>
      <c r="I19973" t="s">
        <v>592</v>
      </c>
      <c r="J19973" cm="1">
        <f t="array" ref="J19973:L19973">_xlfn.XLOOKUP($C19973, AGE!$A:$A,AGE!$B:$D,,0,2)</f>
        <v>491.2</v>
      </c>
      <c r="K19973">
        <v>7.4</v>
      </c>
      <c r="L19973" t="str">
        <v xml:space="preserve">GSA 2018 </v>
      </c>
      <c r="M19973" t="s">
        <v>2464</v>
      </c>
      <c r="O19973">
        <v>0.02</v>
      </c>
      <c r="P19973" t="s">
        <v>2342</v>
      </c>
      <c r="Q19973">
        <v>3.79</v>
      </c>
      <c r="R19973">
        <v>0.1</v>
      </c>
      <c r="S19973">
        <v>-24.08</v>
      </c>
      <c r="T19973">
        <v>0.1</v>
      </c>
      <c r="U19973" t="s">
        <v>2307</v>
      </c>
      <c r="V19973">
        <v>1</v>
      </c>
      <c r="W19973" t="s">
        <v>2567</v>
      </c>
    </row>
    <row r="19974" spans="1:23" x14ac:dyDescent="0.3">
      <c r="A19974">
        <v>27643</v>
      </c>
      <c r="B19974" s="15" t="s">
        <v>2060</v>
      </c>
      <c r="C19974" t="str">
        <f>_xlfn.XLOOKUP($B19974, STANDARDS!$A:$A, STANDARDS!$B:$B,,0,2)</f>
        <v>John's Wash Limstone Mbr, Orr Fm</v>
      </c>
      <c r="D19974" t="s">
        <v>1060</v>
      </c>
      <c r="E19974" t="s">
        <v>2215</v>
      </c>
      <c r="F19974" t="s">
        <v>2275</v>
      </c>
      <c r="G19974">
        <v>-113.31502</v>
      </c>
      <c r="H19974">
        <v>1.0000000000000001E-5</v>
      </c>
      <c r="I19974" t="s">
        <v>592</v>
      </c>
      <c r="J19974" cm="1">
        <f t="array" ref="J19974:L19974">_xlfn.XLOOKUP($C19974, AGE!$A:$A,AGE!$B:$D,,0,2)</f>
        <v>491.2</v>
      </c>
      <c r="K19974">
        <v>7.4</v>
      </c>
      <c r="L19974" t="str">
        <v xml:space="preserve">GSA 2018 </v>
      </c>
      <c r="M19974" t="s">
        <v>2457</v>
      </c>
      <c r="O19974">
        <v>0.04</v>
      </c>
      <c r="P19974" t="s">
        <v>2342</v>
      </c>
      <c r="Q19974">
        <v>3.92</v>
      </c>
      <c r="R19974">
        <v>0.1</v>
      </c>
      <c r="S19974">
        <v>-22.52</v>
      </c>
      <c r="T19974">
        <v>0.1</v>
      </c>
      <c r="U19974" t="s">
        <v>2307</v>
      </c>
      <c r="V19974">
        <v>1</v>
      </c>
      <c r="W19974" t="s">
        <v>2567</v>
      </c>
    </row>
    <row r="19975" spans="1:23" x14ac:dyDescent="0.3">
      <c r="A19975">
        <v>27644</v>
      </c>
      <c r="B19975" s="15" t="s">
        <v>2060</v>
      </c>
      <c r="C19975" t="str">
        <f>_xlfn.XLOOKUP($B19975, STANDARDS!$A:$A, STANDARDS!$B:$B,,0,2)</f>
        <v>John's Wash Limstone Mbr, Orr Fm</v>
      </c>
      <c r="D19975" t="s">
        <v>1060</v>
      </c>
      <c r="E19975" t="s">
        <v>2215</v>
      </c>
      <c r="F19975" t="s">
        <v>2275</v>
      </c>
      <c r="G19975">
        <v>-113.31502</v>
      </c>
      <c r="H19975">
        <v>1.0000000000000001E-5</v>
      </c>
      <c r="I19975" t="s">
        <v>592</v>
      </c>
      <c r="J19975" cm="1">
        <f t="array" ref="J19975:L19975">_xlfn.XLOOKUP($C19975, AGE!$A:$A,AGE!$B:$D,,0,2)</f>
        <v>491.2</v>
      </c>
      <c r="K19975">
        <v>7.4</v>
      </c>
      <c r="L19975" t="str">
        <v xml:space="preserve">GSA 2018 </v>
      </c>
      <c r="M19975" t="s">
        <v>2458</v>
      </c>
      <c r="O19975">
        <v>0.03</v>
      </c>
      <c r="P19975" t="s">
        <v>2342</v>
      </c>
      <c r="Q19975">
        <v>4.2300000000000004</v>
      </c>
      <c r="R19975">
        <v>0.1</v>
      </c>
      <c r="S19975">
        <v>-23.81</v>
      </c>
      <c r="T19975">
        <v>0.1</v>
      </c>
      <c r="U19975" t="s">
        <v>2307</v>
      </c>
      <c r="V19975">
        <v>1</v>
      </c>
      <c r="W19975" t="s">
        <v>2567</v>
      </c>
    </row>
    <row r="19976" spans="1:23" x14ac:dyDescent="0.3">
      <c r="A19976">
        <v>27645</v>
      </c>
      <c r="B19976" s="15" t="s">
        <v>2060</v>
      </c>
      <c r="C19976" t="str">
        <f>_xlfn.XLOOKUP($B19976, STANDARDS!$A:$A, STANDARDS!$B:$B,,0,2)</f>
        <v>John's Wash Limstone Mbr, Orr Fm</v>
      </c>
      <c r="D19976" t="s">
        <v>1060</v>
      </c>
      <c r="E19976" t="s">
        <v>2215</v>
      </c>
      <c r="F19976" t="s">
        <v>2275</v>
      </c>
      <c r="G19976">
        <v>-113.31502</v>
      </c>
      <c r="H19976">
        <v>1.0000000000000001E-5</v>
      </c>
      <c r="I19976" t="s">
        <v>592</v>
      </c>
      <c r="J19976" cm="1">
        <f t="array" ref="J19976:L19976">_xlfn.XLOOKUP($C19976, AGE!$A:$A,AGE!$B:$D,,0,2)</f>
        <v>491.2</v>
      </c>
      <c r="K19976">
        <v>7.4</v>
      </c>
      <c r="L19976" t="str">
        <v xml:space="preserve">GSA 2018 </v>
      </c>
      <c r="M19976" t="s">
        <v>2458</v>
      </c>
      <c r="O19976">
        <v>0.02</v>
      </c>
      <c r="P19976" t="s">
        <v>2342</v>
      </c>
      <c r="Q19976">
        <v>4.54</v>
      </c>
      <c r="R19976">
        <v>0.1</v>
      </c>
      <c r="S19976">
        <v>-24.74</v>
      </c>
      <c r="T19976">
        <v>0.1</v>
      </c>
      <c r="U19976" t="s">
        <v>2307</v>
      </c>
      <c r="V19976">
        <v>1</v>
      </c>
      <c r="W19976" t="s">
        <v>2567</v>
      </c>
    </row>
    <row r="19977" spans="1:23" x14ac:dyDescent="0.3">
      <c r="A19977">
        <v>27646</v>
      </c>
      <c r="B19977" s="15" t="s">
        <v>2060</v>
      </c>
      <c r="C19977" t="str">
        <f>_xlfn.XLOOKUP($B19977, STANDARDS!$A:$A, STANDARDS!$B:$B,,0,2)</f>
        <v>John's Wash Limstone Mbr, Orr Fm</v>
      </c>
      <c r="D19977" t="s">
        <v>1060</v>
      </c>
      <c r="E19977" t="s">
        <v>2215</v>
      </c>
      <c r="F19977" t="s">
        <v>2275</v>
      </c>
      <c r="G19977">
        <v>-113.31502</v>
      </c>
      <c r="H19977">
        <v>1.0000000000000001E-5</v>
      </c>
      <c r="I19977" t="s">
        <v>592</v>
      </c>
      <c r="J19977" cm="1">
        <f t="array" ref="J19977:L19977">_xlfn.XLOOKUP($C19977, AGE!$A:$A,AGE!$B:$D,,0,2)</f>
        <v>491.2</v>
      </c>
      <c r="K19977">
        <v>7.4</v>
      </c>
      <c r="L19977" t="str">
        <v xml:space="preserve">GSA 2018 </v>
      </c>
      <c r="M19977" t="s">
        <v>2458</v>
      </c>
      <c r="O19977">
        <v>0.04</v>
      </c>
      <c r="P19977" t="s">
        <v>2342</v>
      </c>
      <c r="Q19977">
        <v>4.2699999999999996</v>
      </c>
      <c r="R19977">
        <v>0.1</v>
      </c>
      <c r="S19977">
        <v>-25.58</v>
      </c>
      <c r="T19977">
        <v>0.1</v>
      </c>
      <c r="U19977" t="s">
        <v>2307</v>
      </c>
      <c r="V19977">
        <v>1</v>
      </c>
      <c r="W19977" t="s">
        <v>2567</v>
      </c>
    </row>
    <row r="19978" spans="1:23" x14ac:dyDescent="0.3">
      <c r="A19978">
        <v>27647</v>
      </c>
      <c r="B19978" s="15" t="s">
        <v>2060</v>
      </c>
      <c r="C19978" t="str">
        <f>_xlfn.XLOOKUP($B19978, STANDARDS!$A:$A, STANDARDS!$B:$B,,0,2)</f>
        <v>John's Wash Limstone Mbr, Orr Fm</v>
      </c>
      <c r="D19978" t="s">
        <v>1060</v>
      </c>
      <c r="E19978" t="s">
        <v>2215</v>
      </c>
      <c r="F19978" t="s">
        <v>2275</v>
      </c>
      <c r="G19978">
        <v>-113.31502</v>
      </c>
      <c r="H19978">
        <v>1.0000000000000001E-5</v>
      </c>
      <c r="I19978" t="s">
        <v>592</v>
      </c>
      <c r="J19978" cm="1">
        <f t="array" ref="J19978:L19978">_xlfn.XLOOKUP($C19978, AGE!$A:$A,AGE!$B:$D,,0,2)</f>
        <v>491.2</v>
      </c>
      <c r="K19978">
        <v>7.4</v>
      </c>
      <c r="L19978" t="str">
        <v xml:space="preserve">GSA 2018 </v>
      </c>
      <c r="M19978" t="s">
        <v>2458</v>
      </c>
      <c r="O19978">
        <v>0.02</v>
      </c>
      <c r="P19978" t="s">
        <v>2342</v>
      </c>
      <c r="Q19978">
        <v>4.28</v>
      </c>
      <c r="R19978">
        <v>0.1</v>
      </c>
      <c r="S19978">
        <v>-24.14</v>
      </c>
      <c r="T19978">
        <v>0.1</v>
      </c>
      <c r="U19978" t="s">
        <v>2307</v>
      </c>
      <c r="V19978">
        <v>1</v>
      </c>
      <c r="W19978" t="s">
        <v>2567</v>
      </c>
    </row>
    <row r="19979" spans="1:23" x14ac:dyDescent="0.3">
      <c r="A19979">
        <v>27648</v>
      </c>
      <c r="B19979" s="15" t="s">
        <v>2060</v>
      </c>
      <c r="C19979" t="str">
        <f>_xlfn.XLOOKUP($B19979, STANDARDS!$A:$A, STANDARDS!$B:$B,,0,2)</f>
        <v>John's Wash Limstone Mbr, Orr Fm</v>
      </c>
      <c r="D19979" t="s">
        <v>1060</v>
      </c>
      <c r="E19979" t="s">
        <v>2215</v>
      </c>
      <c r="F19979" t="s">
        <v>2275</v>
      </c>
      <c r="G19979">
        <v>-113.31502</v>
      </c>
      <c r="H19979">
        <v>1.0000000000000001E-5</v>
      </c>
      <c r="I19979" t="s">
        <v>592</v>
      </c>
      <c r="J19979" cm="1">
        <f t="array" ref="J19979:L19979">_xlfn.XLOOKUP($C19979, AGE!$A:$A,AGE!$B:$D,,0,2)</f>
        <v>491.2</v>
      </c>
      <c r="K19979">
        <v>7.4</v>
      </c>
      <c r="L19979" t="str">
        <v xml:space="preserve">GSA 2018 </v>
      </c>
      <c r="M19979" t="s">
        <v>2458</v>
      </c>
      <c r="O19979">
        <v>0.02</v>
      </c>
      <c r="P19979" t="s">
        <v>2342</v>
      </c>
      <c r="Q19979">
        <v>4.16</v>
      </c>
      <c r="R19979">
        <v>0.1</v>
      </c>
      <c r="S19979">
        <v>-23.66</v>
      </c>
      <c r="T19979">
        <v>0.1</v>
      </c>
      <c r="U19979" t="s">
        <v>2307</v>
      </c>
      <c r="V19979">
        <v>1</v>
      </c>
      <c r="W19979" t="s">
        <v>2567</v>
      </c>
    </row>
    <row r="19980" spans="1:23" x14ac:dyDescent="0.3">
      <c r="A19980">
        <v>27649</v>
      </c>
      <c r="B19980" s="15" t="s">
        <v>2060</v>
      </c>
      <c r="C19980" t="str">
        <f>_xlfn.XLOOKUP($B19980, STANDARDS!$A:$A, STANDARDS!$B:$B,,0,2)</f>
        <v>John's Wash Limstone Mbr, Orr Fm</v>
      </c>
      <c r="D19980" t="s">
        <v>1060</v>
      </c>
      <c r="E19980" t="s">
        <v>2215</v>
      </c>
      <c r="F19980" t="s">
        <v>2275</v>
      </c>
      <c r="G19980">
        <v>-113.31502</v>
      </c>
      <c r="H19980">
        <v>1.0000000000000001E-5</v>
      </c>
      <c r="I19980" t="s">
        <v>592</v>
      </c>
      <c r="J19980" cm="1">
        <f t="array" ref="J19980:L19980">_xlfn.XLOOKUP($C19980, AGE!$A:$A,AGE!$B:$D,,0,2)</f>
        <v>491.2</v>
      </c>
      <c r="K19980">
        <v>7.4</v>
      </c>
      <c r="L19980" t="str">
        <v xml:space="preserve">GSA 2018 </v>
      </c>
      <c r="M19980" t="s">
        <v>2463</v>
      </c>
      <c r="O19980">
        <v>0.02</v>
      </c>
      <c r="P19980" t="s">
        <v>2342</v>
      </c>
      <c r="Q19980">
        <v>2.19</v>
      </c>
      <c r="R19980">
        <v>0.1</v>
      </c>
      <c r="S19980">
        <v>-24.33</v>
      </c>
      <c r="T19980">
        <v>0.1</v>
      </c>
      <c r="U19980" t="s">
        <v>2307</v>
      </c>
      <c r="V19980">
        <v>1</v>
      </c>
      <c r="W19980" t="s">
        <v>2567</v>
      </c>
    </row>
    <row r="19981" spans="1:23" x14ac:dyDescent="0.3">
      <c r="A19981">
        <v>27650</v>
      </c>
      <c r="B19981" s="15" t="s">
        <v>2060</v>
      </c>
      <c r="C19981" t="str">
        <f>_xlfn.XLOOKUP($B19981, STANDARDS!$A:$A, STANDARDS!$B:$B,,0,2)</f>
        <v>John's Wash Limstone Mbr, Orr Fm</v>
      </c>
      <c r="D19981" t="s">
        <v>1060</v>
      </c>
      <c r="E19981" t="s">
        <v>2215</v>
      </c>
      <c r="F19981" t="s">
        <v>2275</v>
      </c>
      <c r="G19981">
        <v>-113.31502</v>
      </c>
      <c r="H19981">
        <v>1.0000000000000001E-5</v>
      </c>
      <c r="I19981" t="s">
        <v>592</v>
      </c>
      <c r="J19981" cm="1">
        <f t="array" ref="J19981:L19981">_xlfn.XLOOKUP($C19981, AGE!$A:$A,AGE!$B:$D,,0,2)</f>
        <v>491.2</v>
      </c>
      <c r="K19981">
        <v>7.4</v>
      </c>
      <c r="L19981" t="str">
        <v xml:space="preserve">GSA 2018 </v>
      </c>
      <c r="M19981" t="s">
        <v>2475</v>
      </c>
      <c r="O19981">
        <v>0.03</v>
      </c>
      <c r="P19981" t="s">
        <v>2342</v>
      </c>
      <c r="Q19981">
        <v>2.19</v>
      </c>
      <c r="R19981">
        <v>0.1</v>
      </c>
      <c r="S19981">
        <v>-24.24</v>
      </c>
      <c r="T19981">
        <v>0.1</v>
      </c>
      <c r="U19981" t="s">
        <v>2307</v>
      </c>
      <c r="V19981">
        <v>1</v>
      </c>
      <c r="W19981" t="s">
        <v>2567</v>
      </c>
    </row>
    <row r="19982" spans="1:23" x14ac:dyDescent="0.3">
      <c r="A19982">
        <v>27651</v>
      </c>
      <c r="B19982" s="15" t="s">
        <v>2062</v>
      </c>
      <c r="C19982" t="str">
        <f>_xlfn.XLOOKUP($B19982, STANDARDS!$A:$A, STANDARDS!$B:$B,,0,2)</f>
        <v>Corset Springs Shale Mbr, Orr Fm</v>
      </c>
      <c r="D19982" t="s">
        <v>1060</v>
      </c>
      <c r="E19982" t="s">
        <v>2215</v>
      </c>
      <c r="F19982" t="s">
        <v>2275</v>
      </c>
      <c r="G19982">
        <v>-113.31502</v>
      </c>
      <c r="H19982">
        <v>1.0000000000000001E-5</v>
      </c>
      <c r="I19982" t="s">
        <v>592</v>
      </c>
      <c r="J19982" cm="1">
        <f t="array" ref="J19982:L19982">_xlfn.XLOOKUP($C19982, AGE!$A:$A,AGE!$B:$D,,0,2)</f>
        <v>491.2</v>
      </c>
      <c r="K19982">
        <v>7.4</v>
      </c>
      <c r="L19982" t="str">
        <v xml:space="preserve">GSA 2018 </v>
      </c>
      <c r="M19982" t="s">
        <v>2457</v>
      </c>
      <c r="O19982">
        <v>0.03</v>
      </c>
      <c r="P19982" t="s">
        <v>2342</v>
      </c>
      <c r="Q19982">
        <v>0.91</v>
      </c>
      <c r="R19982">
        <v>0.1</v>
      </c>
      <c r="S19982">
        <v>-25.04</v>
      </c>
      <c r="T19982">
        <v>0.1</v>
      </c>
      <c r="U19982" t="s">
        <v>2307</v>
      </c>
      <c r="V19982">
        <v>1</v>
      </c>
      <c r="W19982" t="s">
        <v>2567</v>
      </c>
    </row>
    <row r="19983" spans="1:23" x14ac:dyDescent="0.3">
      <c r="A19983">
        <v>27652</v>
      </c>
      <c r="B19983" s="15" t="s">
        <v>2062</v>
      </c>
      <c r="C19983" t="str">
        <f>_xlfn.XLOOKUP($B19983, STANDARDS!$A:$A, STANDARDS!$B:$B,,0,2)</f>
        <v>Corset Springs Shale Mbr, Orr Fm</v>
      </c>
      <c r="D19983" t="s">
        <v>1060</v>
      </c>
      <c r="E19983" t="s">
        <v>2215</v>
      </c>
      <c r="F19983" t="s">
        <v>2275</v>
      </c>
      <c r="G19983">
        <v>-113.31502</v>
      </c>
      <c r="H19983">
        <v>1.0000000000000001E-5</v>
      </c>
      <c r="I19983" t="s">
        <v>592</v>
      </c>
      <c r="J19983" cm="1">
        <f t="array" ref="J19983:L19983">_xlfn.XLOOKUP($C19983, AGE!$A:$A,AGE!$B:$D,,0,2)</f>
        <v>491.2</v>
      </c>
      <c r="K19983">
        <v>7.4</v>
      </c>
      <c r="L19983" t="str">
        <v xml:space="preserve">GSA 2018 </v>
      </c>
      <c r="M19983" t="s">
        <v>2457</v>
      </c>
      <c r="O19983">
        <v>0.03</v>
      </c>
      <c r="P19983" t="s">
        <v>2342</v>
      </c>
      <c r="Q19983">
        <v>0.94</v>
      </c>
      <c r="R19983">
        <v>0.1</v>
      </c>
      <c r="S19983">
        <v>-23.49</v>
      </c>
      <c r="T19983">
        <v>0.1</v>
      </c>
      <c r="U19983" t="s">
        <v>2307</v>
      </c>
      <c r="V19983">
        <v>1</v>
      </c>
      <c r="W19983" t="s">
        <v>2567</v>
      </c>
    </row>
    <row r="19984" spans="1:23" x14ac:dyDescent="0.3">
      <c r="A19984">
        <v>27653</v>
      </c>
      <c r="B19984" s="15" t="s">
        <v>2062</v>
      </c>
      <c r="C19984" t="str">
        <f>_xlfn.XLOOKUP($B19984, STANDARDS!$A:$A, STANDARDS!$B:$B,,0,2)</f>
        <v>Corset Springs Shale Mbr, Orr Fm</v>
      </c>
      <c r="D19984" t="s">
        <v>1060</v>
      </c>
      <c r="E19984" t="s">
        <v>2215</v>
      </c>
      <c r="F19984" t="s">
        <v>2275</v>
      </c>
      <c r="G19984">
        <v>-113.31502</v>
      </c>
      <c r="H19984">
        <v>1.0000000000000001E-5</v>
      </c>
      <c r="I19984" t="s">
        <v>592</v>
      </c>
      <c r="J19984" cm="1">
        <f t="array" ref="J19984:L19984">_xlfn.XLOOKUP($C19984, AGE!$A:$A,AGE!$B:$D,,0,2)</f>
        <v>491.2</v>
      </c>
      <c r="K19984">
        <v>7.4</v>
      </c>
      <c r="L19984" t="str">
        <v xml:space="preserve">GSA 2018 </v>
      </c>
      <c r="M19984" t="s">
        <v>2457</v>
      </c>
      <c r="O19984">
        <v>0.02</v>
      </c>
      <c r="P19984" t="s">
        <v>2342</v>
      </c>
      <c r="Q19984">
        <v>1.02</v>
      </c>
      <c r="R19984">
        <v>0.1</v>
      </c>
      <c r="S19984">
        <v>-24.84</v>
      </c>
      <c r="T19984">
        <v>0.1</v>
      </c>
      <c r="U19984" t="s">
        <v>2307</v>
      </c>
      <c r="V19984">
        <v>1</v>
      </c>
      <c r="W19984" t="s">
        <v>2567</v>
      </c>
    </row>
    <row r="19985" spans="1:23" x14ac:dyDescent="0.3">
      <c r="A19985">
        <v>27654</v>
      </c>
      <c r="B19985" s="15" t="s">
        <v>2062</v>
      </c>
      <c r="C19985" t="str">
        <f>_xlfn.XLOOKUP($B19985, STANDARDS!$A:$A, STANDARDS!$B:$B,,0,2)</f>
        <v>Corset Springs Shale Mbr, Orr Fm</v>
      </c>
      <c r="D19985" t="s">
        <v>1060</v>
      </c>
      <c r="E19985" t="s">
        <v>2215</v>
      </c>
      <c r="F19985" t="s">
        <v>2275</v>
      </c>
      <c r="G19985">
        <v>-113.31502</v>
      </c>
      <c r="H19985">
        <v>1.0000000000000001E-5</v>
      </c>
      <c r="I19985" t="s">
        <v>592</v>
      </c>
      <c r="J19985" cm="1">
        <f t="array" ref="J19985:L19985">_xlfn.XLOOKUP($C19985, AGE!$A:$A,AGE!$B:$D,,0,2)</f>
        <v>491.2</v>
      </c>
      <c r="K19985">
        <v>7.4</v>
      </c>
      <c r="L19985" t="str">
        <v xml:space="preserve">GSA 2018 </v>
      </c>
      <c r="M19985" t="s">
        <v>2457</v>
      </c>
      <c r="P19985" t="s">
        <v>2342</v>
      </c>
      <c r="Q19985">
        <v>0.96</v>
      </c>
      <c r="R19985">
        <v>0.1</v>
      </c>
      <c r="S19985">
        <v>-24.58</v>
      </c>
      <c r="T19985">
        <v>0.1</v>
      </c>
      <c r="U19985" t="s">
        <v>2307</v>
      </c>
      <c r="V19985">
        <v>1</v>
      </c>
      <c r="W19985" t="s">
        <v>2567</v>
      </c>
    </row>
    <row r="19986" spans="1:23" x14ac:dyDescent="0.3">
      <c r="A19986">
        <v>27655</v>
      </c>
      <c r="B19986" s="15" t="s">
        <v>2062</v>
      </c>
      <c r="C19986" t="str">
        <f>_xlfn.XLOOKUP($B19986, STANDARDS!$A:$A, STANDARDS!$B:$B,,0,2)</f>
        <v>Corset Springs Shale Mbr, Orr Fm</v>
      </c>
      <c r="D19986" t="s">
        <v>1060</v>
      </c>
      <c r="E19986" t="s">
        <v>2215</v>
      </c>
      <c r="F19986" t="s">
        <v>2275</v>
      </c>
      <c r="G19986">
        <v>-113.31502</v>
      </c>
      <c r="H19986">
        <v>1.0000000000000001E-5</v>
      </c>
      <c r="I19986" t="s">
        <v>592</v>
      </c>
      <c r="J19986" cm="1">
        <f t="array" ref="J19986:L19986">_xlfn.XLOOKUP($C19986, AGE!$A:$A,AGE!$B:$D,,0,2)</f>
        <v>491.2</v>
      </c>
      <c r="K19986">
        <v>7.4</v>
      </c>
      <c r="L19986" t="str">
        <v xml:space="preserve">GSA 2018 </v>
      </c>
      <c r="M19986" t="s">
        <v>2463</v>
      </c>
      <c r="O19986">
        <v>0.02</v>
      </c>
      <c r="P19986" t="s">
        <v>2342</v>
      </c>
      <c r="Q19986">
        <v>0.9</v>
      </c>
      <c r="R19986">
        <v>0.1</v>
      </c>
      <c r="S19986">
        <v>-25.75</v>
      </c>
      <c r="T19986">
        <v>0.1</v>
      </c>
      <c r="U19986" t="s">
        <v>2307</v>
      </c>
      <c r="V19986">
        <v>1</v>
      </c>
      <c r="W19986" t="s">
        <v>2567</v>
      </c>
    </row>
    <row r="19987" spans="1:23" x14ac:dyDescent="0.3">
      <c r="A19987">
        <v>27656</v>
      </c>
      <c r="B19987" s="15" t="s">
        <v>2062</v>
      </c>
      <c r="C19987" t="str">
        <f>_xlfn.XLOOKUP($B19987, STANDARDS!$A:$A, STANDARDS!$B:$B,,0,2)</f>
        <v>Corset Springs Shale Mbr, Orr Fm</v>
      </c>
      <c r="D19987" t="s">
        <v>1060</v>
      </c>
      <c r="E19987" t="s">
        <v>2215</v>
      </c>
      <c r="F19987" t="s">
        <v>2275</v>
      </c>
      <c r="G19987">
        <v>-113.31502</v>
      </c>
      <c r="H19987">
        <v>1.0000000000000001E-5</v>
      </c>
      <c r="I19987" t="s">
        <v>592</v>
      </c>
      <c r="J19987" cm="1">
        <f t="array" ref="J19987:L19987">_xlfn.XLOOKUP($C19987, AGE!$A:$A,AGE!$B:$D,,0,2)</f>
        <v>491.2</v>
      </c>
      <c r="K19987">
        <v>7.4</v>
      </c>
      <c r="L19987" t="str">
        <v xml:space="preserve">GSA 2018 </v>
      </c>
      <c r="M19987" t="s">
        <v>2465</v>
      </c>
      <c r="O19987">
        <v>0.02</v>
      </c>
      <c r="P19987" t="s">
        <v>2342</v>
      </c>
      <c r="Q19987">
        <v>-0.09</v>
      </c>
      <c r="R19987">
        <v>0.1</v>
      </c>
      <c r="S19987">
        <v>-24.93</v>
      </c>
      <c r="T19987">
        <v>0.1</v>
      </c>
      <c r="U19987" t="s">
        <v>2307</v>
      </c>
      <c r="V19987">
        <v>1</v>
      </c>
      <c r="W19987" t="s">
        <v>2567</v>
      </c>
    </row>
    <row r="19988" spans="1:23" x14ac:dyDescent="0.3">
      <c r="A19988">
        <v>27657</v>
      </c>
      <c r="B19988" s="15" t="s">
        <v>2062</v>
      </c>
      <c r="C19988" t="str">
        <f>_xlfn.XLOOKUP($B19988, STANDARDS!$A:$A, STANDARDS!$B:$B,,0,2)</f>
        <v>Corset Springs Shale Mbr, Orr Fm</v>
      </c>
      <c r="D19988" t="s">
        <v>1060</v>
      </c>
      <c r="E19988" t="s">
        <v>2215</v>
      </c>
      <c r="F19988" t="s">
        <v>2275</v>
      </c>
      <c r="G19988">
        <v>-113.31502</v>
      </c>
      <c r="H19988">
        <v>1.0000000000000001E-5</v>
      </c>
      <c r="I19988" t="s">
        <v>592</v>
      </c>
      <c r="J19988" cm="1">
        <f t="array" ref="J19988:L19988">_xlfn.XLOOKUP($C19988, AGE!$A:$A,AGE!$B:$D,,0,2)</f>
        <v>491.2</v>
      </c>
      <c r="K19988">
        <v>7.4</v>
      </c>
      <c r="L19988" t="str">
        <v xml:space="preserve">GSA 2018 </v>
      </c>
      <c r="M19988" t="s">
        <v>2457</v>
      </c>
      <c r="O19988">
        <v>0.04</v>
      </c>
      <c r="P19988" t="s">
        <v>2342</v>
      </c>
      <c r="Q19988">
        <v>1.1399999999999999</v>
      </c>
      <c r="R19988">
        <v>0.1</v>
      </c>
      <c r="S19988">
        <v>-25.51</v>
      </c>
      <c r="T19988">
        <v>0.1</v>
      </c>
      <c r="U19988" t="s">
        <v>2307</v>
      </c>
      <c r="V19988">
        <v>1</v>
      </c>
      <c r="W19988" t="s">
        <v>2567</v>
      </c>
    </row>
    <row r="19989" spans="1:23" x14ac:dyDescent="0.3">
      <c r="A19989">
        <v>27658</v>
      </c>
      <c r="B19989" s="15" t="s">
        <v>2062</v>
      </c>
      <c r="C19989" t="str">
        <f>_xlfn.XLOOKUP($B19989, STANDARDS!$A:$A, STANDARDS!$B:$B,,0,2)</f>
        <v>Corset Springs Shale Mbr, Orr Fm</v>
      </c>
      <c r="D19989" t="s">
        <v>1060</v>
      </c>
      <c r="E19989" t="s">
        <v>2215</v>
      </c>
      <c r="F19989" t="s">
        <v>2275</v>
      </c>
      <c r="G19989">
        <v>-113.31502</v>
      </c>
      <c r="H19989">
        <v>1.0000000000000001E-5</v>
      </c>
      <c r="I19989" t="s">
        <v>592</v>
      </c>
      <c r="J19989" cm="1">
        <f t="array" ref="J19989:L19989">_xlfn.XLOOKUP($C19989, AGE!$A:$A,AGE!$B:$D,,0,2)</f>
        <v>491.2</v>
      </c>
      <c r="K19989">
        <v>7.4</v>
      </c>
      <c r="L19989" t="str">
        <v xml:space="preserve">GSA 2018 </v>
      </c>
      <c r="M19989" t="s">
        <v>2457</v>
      </c>
      <c r="O19989">
        <v>0.03</v>
      </c>
      <c r="P19989" t="s">
        <v>2342</v>
      </c>
      <c r="Q19989">
        <v>1.07</v>
      </c>
      <c r="R19989">
        <v>0.1</v>
      </c>
      <c r="S19989">
        <v>-25.83</v>
      </c>
      <c r="T19989">
        <v>0.1</v>
      </c>
      <c r="U19989" t="s">
        <v>2307</v>
      </c>
      <c r="V19989">
        <v>1</v>
      </c>
      <c r="W19989" t="s">
        <v>2567</v>
      </c>
    </row>
    <row r="19990" spans="1:23" x14ac:dyDescent="0.3">
      <c r="A19990">
        <v>27659</v>
      </c>
      <c r="B19990" s="15" t="s">
        <v>2062</v>
      </c>
      <c r="C19990" t="str">
        <f>_xlfn.XLOOKUP($B19990, STANDARDS!$A:$A, STANDARDS!$B:$B,,0,2)</f>
        <v>Corset Springs Shale Mbr, Orr Fm</v>
      </c>
      <c r="D19990" t="s">
        <v>1060</v>
      </c>
      <c r="E19990" t="s">
        <v>2215</v>
      </c>
      <c r="F19990" t="s">
        <v>2275</v>
      </c>
      <c r="G19990">
        <v>-113.31502</v>
      </c>
      <c r="H19990">
        <v>1.0000000000000001E-5</v>
      </c>
      <c r="I19990" t="s">
        <v>592</v>
      </c>
      <c r="J19990" cm="1">
        <f t="array" ref="J19990:L19990">_xlfn.XLOOKUP($C19990, AGE!$A:$A,AGE!$B:$D,,0,2)</f>
        <v>491.2</v>
      </c>
      <c r="K19990">
        <v>7.4</v>
      </c>
      <c r="L19990" t="str">
        <v xml:space="preserve">GSA 2018 </v>
      </c>
      <c r="M19990" t="s">
        <v>2472</v>
      </c>
      <c r="O19990">
        <v>0.04</v>
      </c>
      <c r="P19990" t="s">
        <v>2342</v>
      </c>
      <c r="Q19990">
        <v>0.89</v>
      </c>
      <c r="R19990">
        <v>0.1</v>
      </c>
      <c r="S19990">
        <v>-25.69</v>
      </c>
      <c r="T19990">
        <v>0.1</v>
      </c>
      <c r="U19990" t="s">
        <v>2307</v>
      </c>
      <c r="V19990">
        <v>1</v>
      </c>
      <c r="W19990" t="s">
        <v>2567</v>
      </c>
    </row>
    <row r="19991" spans="1:23" x14ac:dyDescent="0.3">
      <c r="A19991">
        <v>27660</v>
      </c>
      <c r="B19991" s="15" t="s">
        <v>2062</v>
      </c>
      <c r="C19991" t="str">
        <f>_xlfn.XLOOKUP($B19991, STANDARDS!$A:$A, STANDARDS!$B:$B,,0,2)</f>
        <v>Corset Springs Shale Mbr, Orr Fm</v>
      </c>
      <c r="D19991" t="s">
        <v>1060</v>
      </c>
      <c r="E19991" t="s">
        <v>2215</v>
      </c>
      <c r="F19991" t="s">
        <v>2275</v>
      </c>
      <c r="G19991">
        <v>-113.31502</v>
      </c>
      <c r="H19991">
        <v>1.0000000000000001E-5</v>
      </c>
      <c r="I19991" t="s">
        <v>592</v>
      </c>
      <c r="J19991" cm="1">
        <f t="array" ref="J19991:L19991">_xlfn.XLOOKUP($C19991, AGE!$A:$A,AGE!$B:$D,,0,2)</f>
        <v>491.2</v>
      </c>
      <c r="K19991">
        <v>7.4</v>
      </c>
      <c r="L19991" t="str">
        <v xml:space="preserve">GSA 2018 </v>
      </c>
      <c r="M19991" t="s">
        <v>2472</v>
      </c>
      <c r="O19991">
        <v>0.03</v>
      </c>
      <c r="P19991" t="s">
        <v>2342</v>
      </c>
      <c r="Q19991">
        <v>1.03</v>
      </c>
      <c r="R19991">
        <v>0.1</v>
      </c>
      <c r="S19991">
        <v>-25.72</v>
      </c>
      <c r="T19991">
        <v>0.1</v>
      </c>
      <c r="U19991" t="s">
        <v>2307</v>
      </c>
      <c r="V19991">
        <v>1</v>
      </c>
      <c r="W19991" t="s">
        <v>2567</v>
      </c>
    </row>
    <row r="19992" spans="1:23" x14ac:dyDescent="0.3">
      <c r="A19992">
        <v>27661</v>
      </c>
      <c r="B19992" s="15" t="s">
        <v>2062</v>
      </c>
      <c r="C19992" t="str">
        <f>_xlfn.XLOOKUP($B19992, STANDARDS!$A:$A, STANDARDS!$B:$B,,0,2)</f>
        <v>Corset Springs Shale Mbr, Orr Fm</v>
      </c>
      <c r="D19992" t="s">
        <v>1060</v>
      </c>
      <c r="E19992" t="s">
        <v>2215</v>
      </c>
      <c r="F19992" t="s">
        <v>2275</v>
      </c>
      <c r="G19992">
        <v>-113.31502</v>
      </c>
      <c r="H19992">
        <v>1.0000000000000001E-5</v>
      </c>
      <c r="I19992" t="s">
        <v>592</v>
      </c>
      <c r="J19992" cm="1">
        <f t="array" ref="J19992:L19992">_xlfn.XLOOKUP($C19992, AGE!$A:$A,AGE!$B:$D,,0,2)</f>
        <v>491.2</v>
      </c>
      <c r="K19992">
        <v>7.4</v>
      </c>
      <c r="L19992" t="str">
        <v xml:space="preserve">GSA 2018 </v>
      </c>
      <c r="M19992" t="s">
        <v>2476</v>
      </c>
      <c r="P19992" t="s">
        <v>2342</v>
      </c>
      <c r="Q19992">
        <v>0.67</v>
      </c>
      <c r="R19992">
        <v>0.1</v>
      </c>
      <c r="U19992" t="s">
        <v>2307</v>
      </c>
      <c r="V19992">
        <v>1</v>
      </c>
      <c r="W19992" t="s">
        <v>2567</v>
      </c>
    </row>
    <row r="19993" spans="1:23" x14ac:dyDescent="0.3">
      <c r="A19993">
        <v>27662</v>
      </c>
      <c r="B19993" s="15" t="s">
        <v>2062</v>
      </c>
      <c r="C19993" t="str">
        <f>_xlfn.XLOOKUP($B19993, STANDARDS!$A:$A, STANDARDS!$B:$B,,0,2)</f>
        <v>Corset Springs Shale Mbr, Orr Fm</v>
      </c>
      <c r="D19993" t="s">
        <v>1060</v>
      </c>
      <c r="E19993" t="s">
        <v>2215</v>
      </c>
      <c r="F19993" t="s">
        <v>2275</v>
      </c>
      <c r="G19993">
        <v>-113.31502</v>
      </c>
      <c r="H19993">
        <v>1.0000000000000001E-5</v>
      </c>
      <c r="I19993" t="s">
        <v>592</v>
      </c>
      <c r="J19993" cm="1">
        <f t="array" ref="J19993:L19993">_xlfn.XLOOKUP($C19993, AGE!$A:$A,AGE!$B:$D,,0,2)</f>
        <v>491.2</v>
      </c>
      <c r="K19993">
        <v>7.4</v>
      </c>
      <c r="L19993" t="str">
        <v xml:space="preserve">GSA 2018 </v>
      </c>
      <c r="M19993" t="s">
        <v>2476</v>
      </c>
      <c r="O19993">
        <v>0.04</v>
      </c>
      <c r="P19993" t="s">
        <v>2342</v>
      </c>
      <c r="Q19993">
        <v>0.76</v>
      </c>
      <c r="R19993">
        <v>0.1</v>
      </c>
      <c r="S19993">
        <v>-24.72</v>
      </c>
      <c r="T19993">
        <v>0.1</v>
      </c>
      <c r="U19993" t="s">
        <v>2307</v>
      </c>
      <c r="V19993">
        <v>1</v>
      </c>
      <c r="W19993" t="s">
        <v>2567</v>
      </c>
    </row>
    <row r="19994" spans="1:23" x14ac:dyDescent="0.3">
      <c r="A19994">
        <v>27663</v>
      </c>
      <c r="B19994" s="15" t="s">
        <v>2062</v>
      </c>
      <c r="C19994" t="str">
        <f>_xlfn.XLOOKUP($B19994, STANDARDS!$A:$A, STANDARDS!$B:$B,,0,2)</f>
        <v>Corset Springs Shale Mbr, Orr Fm</v>
      </c>
      <c r="D19994" t="s">
        <v>1060</v>
      </c>
      <c r="E19994" t="s">
        <v>2215</v>
      </c>
      <c r="F19994" t="s">
        <v>2275</v>
      </c>
      <c r="G19994">
        <v>-113.31502</v>
      </c>
      <c r="H19994">
        <v>1.0000000000000001E-5</v>
      </c>
      <c r="I19994" t="s">
        <v>592</v>
      </c>
      <c r="J19994" cm="1">
        <f t="array" ref="J19994:L19994">_xlfn.XLOOKUP($C19994, AGE!$A:$A,AGE!$B:$D,,0,2)</f>
        <v>491.2</v>
      </c>
      <c r="K19994">
        <v>7.4</v>
      </c>
      <c r="L19994" t="str">
        <v xml:space="preserve">GSA 2018 </v>
      </c>
      <c r="M19994" t="s">
        <v>2476</v>
      </c>
      <c r="O19994">
        <v>0.04</v>
      </c>
      <c r="P19994" t="s">
        <v>2342</v>
      </c>
      <c r="Q19994">
        <v>0.94</v>
      </c>
      <c r="R19994">
        <v>0.1</v>
      </c>
      <c r="S19994">
        <v>-26.67</v>
      </c>
      <c r="T19994">
        <v>0.1</v>
      </c>
      <c r="U19994" t="s">
        <v>2307</v>
      </c>
      <c r="V19994">
        <v>1</v>
      </c>
      <c r="W19994" t="s">
        <v>2567</v>
      </c>
    </row>
    <row r="19995" spans="1:23" x14ac:dyDescent="0.3">
      <c r="A19995">
        <v>27664</v>
      </c>
      <c r="B19995" s="15" t="s">
        <v>2062</v>
      </c>
      <c r="C19995" t="str">
        <f>_xlfn.XLOOKUP($B19995, STANDARDS!$A:$A, STANDARDS!$B:$B,,0,2)</f>
        <v>Corset Springs Shale Mbr, Orr Fm</v>
      </c>
      <c r="D19995" t="s">
        <v>1060</v>
      </c>
      <c r="E19995" t="s">
        <v>2215</v>
      </c>
      <c r="F19995" t="s">
        <v>2275</v>
      </c>
      <c r="G19995">
        <v>-113.31502</v>
      </c>
      <c r="H19995">
        <v>1.0000000000000001E-5</v>
      </c>
      <c r="I19995" t="s">
        <v>592</v>
      </c>
      <c r="J19995" cm="1">
        <f t="array" ref="J19995:L19995">_xlfn.XLOOKUP($C19995, AGE!$A:$A,AGE!$B:$D,,0,2)</f>
        <v>491.2</v>
      </c>
      <c r="K19995">
        <v>7.4</v>
      </c>
      <c r="L19995" t="str">
        <v xml:space="preserve">GSA 2018 </v>
      </c>
      <c r="M19995" t="s">
        <v>2476</v>
      </c>
      <c r="O19995">
        <v>0.03</v>
      </c>
      <c r="P19995" t="s">
        <v>2342</v>
      </c>
      <c r="Q19995">
        <v>0.73</v>
      </c>
      <c r="R19995">
        <v>0.1</v>
      </c>
      <c r="S19995">
        <v>-25.13</v>
      </c>
      <c r="T19995">
        <v>0.1</v>
      </c>
      <c r="U19995" t="s">
        <v>2307</v>
      </c>
      <c r="V19995">
        <v>1</v>
      </c>
      <c r="W19995" t="s">
        <v>2567</v>
      </c>
    </row>
    <row r="19996" spans="1:23" x14ac:dyDescent="0.3">
      <c r="A19996">
        <v>27665</v>
      </c>
      <c r="B19996" s="15" t="s">
        <v>2062</v>
      </c>
      <c r="C19996" t="str">
        <f>_xlfn.XLOOKUP($B19996, STANDARDS!$A:$A, STANDARDS!$B:$B,,0,2)</f>
        <v>Corset Springs Shale Mbr, Orr Fm</v>
      </c>
      <c r="D19996" t="s">
        <v>1060</v>
      </c>
      <c r="E19996" t="s">
        <v>2215</v>
      </c>
      <c r="F19996" t="s">
        <v>2275</v>
      </c>
      <c r="G19996">
        <v>-113.31502</v>
      </c>
      <c r="H19996">
        <v>1.0000000000000001E-5</v>
      </c>
      <c r="I19996" t="s">
        <v>592</v>
      </c>
      <c r="J19996" cm="1">
        <f t="array" ref="J19996:L19996">_xlfn.XLOOKUP($C19996, AGE!$A:$A,AGE!$B:$D,,0,2)</f>
        <v>491.2</v>
      </c>
      <c r="K19996">
        <v>7.4</v>
      </c>
      <c r="L19996" t="str">
        <v xml:space="preserve">GSA 2018 </v>
      </c>
      <c r="M19996" t="s">
        <v>2458</v>
      </c>
      <c r="O19996">
        <v>0.04</v>
      </c>
      <c r="P19996" t="s">
        <v>2342</v>
      </c>
      <c r="Q19996">
        <v>0.65</v>
      </c>
      <c r="R19996">
        <v>0.1</v>
      </c>
      <c r="S19996">
        <v>-23.54</v>
      </c>
      <c r="T19996">
        <v>0.1</v>
      </c>
      <c r="U19996" t="s">
        <v>2307</v>
      </c>
      <c r="V19996">
        <v>1</v>
      </c>
      <c r="W19996" t="s">
        <v>2567</v>
      </c>
    </row>
    <row r="19997" spans="1:23" x14ac:dyDescent="0.3">
      <c r="A19997">
        <v>27666</v>
      </c>
      <c r="B19997" s="15" t="s">
        <v>2062</v>
      </c>
      <c r="C19997" t="str">
        <f>_xlfn.XLOOKUP($B19997, STANDARDS!$A:$A, STANDARDS!$B:$B,,0,2)</f>
        <v>Corset Springs Shale Mbr, Orr Fm</v>
      </c>
      <c r="D19997" t="s">
        <v>1060</v>
      </c>
      <c r="E19997" t="s">
        <v>2215</v>
      </c>
      <c r="F19997" t="s">
        <v>2275</v>
      </c>
      <c r="G19997">
        <v>-113.31502</v>
      </c>
      <c r="H19997">
        <v>1.0000000000000001E-5</v>
      </c>
      <c r="I19997" t="s">
        <v>592</v>
      </c>
      <c r="J19997" cm="1">
        <f t="array" ref="J19997:L19997">_xlfn.XLOOKUP($C19997, AGE!$A:$A,AGE!$B:$D,,0,2)</f>
        <v>491.2</v>
      </c>
      <c r="K19997">
        <v>7.4</v>
      </c>
      <c r="L19997" t="str">
        <v xml:space="preserve">GSA 2018 </v>
      </c>
      <c r="M19997" t="s">
        <v>2458</v>
      </c>
      <c r="O19997">
        <v>0.03</v>
      </c>
      <c r="P19997" t="s">
        <v>2342</v>
      </c>
      <c r="Q19997">
        <v>0.44</v>
      </c>
      <c r="R19997">
        <v>0.1</v>
      </c>
      <c r="S19997">
        <v>-24.38</v>
      </c>
      <c r="T19997">
        <v>0.1</v>
      </c>
      <c r="U19997" t="s">
        <v>2307</v>
      </c>
      <c r="V19997">
        <v>1</v>
      </c>
      <c r="W19997" t="s">
        <v>2567</v>
      </c>
    </row>
    <row r="19998" spans="1:23" x14ac:dyDescent="0.3">
      <c r="A19998">
        <v>27667</v>
      </c>
      <c r="B19998" s="15" t="s">
        <v>2062</v>
      </c>
      <c r="C19998" t="str">
        <f>_xlfn.XLOOKUP($B19998, STANDARDS!$A:$A, STANDARDS!$B:$B,,0,2)</f>
        <v>Corset Springs Shale Mbr, Orr Fm</v>
      </c>
      <c r="D19998" t="s">
        <v>1060</v>
      </c>
      <c r="E19998" t="s">
        <v>2215</v>
      </c>
      <c r="F19998" t="s">
        <v>2275</v>
      </c>
      <c r="G19998">
        <v>-113.31502</v>
      </c>
      <c r="H19998">
        <v>1.0000000000000001E-5</v>
      </c>
      <c r="I19998" t="s">
        <v>592</v>
      </c>
      <c r="J19998" cm="1">
        <f t="array" ref="J19998:L19998">_xlfn.XLOOKUP($C19998, AGE!$A:$A,AGE!$B:$D,,0,2)</f>
        <v>491.2</v>
      </c>
      <c r="K19998">
        <v>7.4</v>
      </c>
      <c r="L19998" t="str">
        <v xml:space="preserve">GSA 2018 </v>
      </c>
      <c r="M19998" t="s">
        <v>2476</v>
      </c>
      <c r="O19998">
        <v>0.02</v>
      </c>
      <c r="P19998" t="s">
        <v>2342</v>
      </c>
      <c r="Q19998">
        <v>0.24</v>
      </c>
      <c r="R19998">
        <v>0.1</v>
      </c>
      <c r="S19998">
        <v>-25.26</v>
      </c>
      <c r="T19998">
        <v>0.1</v>
      </c>
      <c r="U19998" t="s">
        <v>2307</v>
      </c>
      <c r="V19998">
        <v>1</v>
      </c>
      <c r="W19998" t="s">
        <v>2567</v>
      </c>
    </row>
    <row r="19999" spans="1:23" x14ac:dyDescent="0.3">
      <c r="A19999">
        <v>27668</v>
      </c>
      <c r="B19999" s="15" t="s">
        <v>2062</v>
      </c>
      <c r="C19999" t="str">
        <f>_xlfn.XLOOKUP($B19999, STANDARDS!$A:$A, STANDARDS!$B:$B,,0,2)</f>
        <v>Corset Springs Shale Mbr, Orr Fm</v>
      </c>
      <c r="D19999" t="s">
        <v>1060</v>
      </c>
      <c r="E19999" t="s">
        <v>2215</v>
      </c>
      <c r="F19999" t="s">
        <v>2275</v>
      </c>
      <c r="G19999">
        <v>-113.31502</v>
      </c>
      <c r="H19999">
        <v>1.0000000000000001E-5</v>
      </c>
      <c r="I19999" t="s">
        <v>592</v>
      </c>
      <c r="J19999" cm="1">
        <f t="array" ref="J19999:L19999">_xlfn.XLOOKUP($C19999, AGE!$A:$A,AGE!$B:$D,,0,2)</f>
        <v>491.2</v>
      </c>
      <c r="K19999">
        <v>7.4</v>
      </c>
      <c r="L19999" t="str">
        <v xml:space="preserve">GSA 2018 </v>
      </c>
      <c r="M19999" t="s">
        <v>2476</v>
      </c>
      <c r="O19999">
        <v>0.02</v>
      </c>
      <c r="P19999" t="s">
        <v>2342</v>
      </c>
      <c r="Q19999">
        <v>0.39</v>
      </c>
      <c r="R19999">
        <v>0.1</v>
      </c>
      <c r="S19999">
        <v>-24.34</v>
      </c>
      <c r="T19999">
        <v>0.1</v>
      </c>
      <c r="U19999" t="s">
        <v>2307</v>
      </c>
      <c r="V19999">
        <v>1</v>
      </c>
      <c r="W19999" t="s">
        <v>2567</v>
      </c>
    </row>
    <row r="20000" spans="1:23" x14ac:dyDescent="0.3">
      <c r="A20000">
        <v>27669</v>
      </c>
      <c r="B20000" s="15" t="s">
        <v>2062</v>
      </c>
      <c r="C20000" t="str">
        <f>_xlfn.XLOOKUP($B20000, STANDARDS!$A:$A, STANDARDS!$B:$B,,0,2)</f>
        <v>Corset Springs Shale Mbr, Orr Fm</v>
      </c>
      <c r="D20000" t="s">
        <v>1060</v>
      </c>
      <c r="E20000" t="s">
        <v>2215</v>
      </c>
      <c r="F20000" t="s">
        <v>2275</v>
      </c>
      <c r="G20000">
        <v>-113.31502</v>
      </c>
      <c r="H20000">
        <v>1.0000000000000001E-5</v>
      </c>
      <c r="I20000" t="s">
        <v>592</v>
      </c>
      <c r="J20000" cm="1">
        <f t="array" ref="J20000:L20000">_xlfn.XLOOKUP($C20000, AGE!$A:$A,AGE!$B:$D,,0,2)</f>
        <v>491.2</v>
      </c>
      <c r="K20000">
        <v>7.4</v>
      </c>
      <c r="L20000" t="str">
        <v xml:space="preserve">GSA 2018 </v>
      </c>
      <c r="M20000" t="s">
        <v>2476</v>
      </c>
      <c r="O20000">
        <v>0.03</v>
      </c>
      <c r="P20000" t="s">
        <v>2342</v>
      </c>
      <c r="Q20000">
        <v>0.59</v>
      </c>
      <c r="R20000">
        <v>0.1</v>
      </c>
      <c r="S20000">
        <v>-25.47</v>
      </c>
      <c r="T20000">
        <v>0.1</v>
      </c>
      <c r="U20000" t="s">
        <v>2307</v>
      </c>
      <c r="V20000">
        <v>1</v>
      </c>
      <c r="W20000" t="s">
        <v>2567</v>
      </c>
    </row>
    <row r="20001" spans="1:23" x14ac:dyDescent="0.3">
      <c r="A20001">
        <v>27670</v>
      </c>
      <c r="B20001" s="15" t="s">
        <v>2062</v>
      </c>
      <c r="C20001" t="str">
        <f>_xlfn.XLOOKUP($B20001, STANDARDS!$A:$A, STANDARDS!$B:$B,,0,2)</f>
        <v>Corset Springs Shale Mbr, Orr Fm</v>
      </c>
      <c r="D20001" t="s">
        <v>1060</v>
      </c>
      <c r="E20001" t="s">
        <v>2215</v>
      </c>
      <c r="F20001" t="s">
        <v>2275</v>
      </c>
      <c r="G20001">
        <v>-113.31502</v>
      </c>
      <c r="H20001">
        <v>1.0000000000000001E-5</v>
      </c>
      <c r="I20001" t="s">
        <v>592</v>
      </c>
      <c r="J20001" cm="1">
        <f t="array" ref="J20001:L20001">_xlfn.XLOOKUP($C20001, AGE!$A:$A,AGE!$B:$D,,0,2)</f>
        <v>491.2</v>
      </c>
      <c r="K20001">
        <v>7.4</v>
      </c>
      <c r="L20001" t="str">
        <v xml:space="preserve">GSA 2018 </v>
      </c>
      <c r="M20001" t="s">
        <v>2476</v>
      </c>
      <c r="O20001">
        <v>0.03</v>
      </c>
      <c r="P20001" t="s">
        <v>2342</v>
      </c>
      <c r="Q20001">
        <v>0.55000000000000004</v>
      </c>
      <c r="R20001">
        <v>0.1</v>
      </c>
      <c r="S20001">
        <v>-25.23</v>
      </c>
      <c r="T20001">
        <v>0.1</v>
      </c>
      <c r="U20001" t="s">
        <v>2307</v>
      </c>
      <c r="V20001">
        <v>1</v>
      </c>
      <c r="W20001" t="s">
        <v>2567</v>
      </c>
    </row>
    <row r="20002" spans="1:23" x14ac:dyDescent="0.3">
      <c r="A20002">
        <v>27671</v>
      </c>
      <c r="B20002" s="15" t="s">
        <v>2062</v>
      </c>
      <c r="C20002" t="str">
        <f>_xlfn.XLOOKUP($B20002, STANDARDS!$A:$A, STANDARDS!$B:$B,,0,2)</f>
        <v>Corset Springs Shale Mbr, Orr Fm</v>
      </c>
      <c r="D20002" t="s">
        <v>1060</v>
      </c>
      <c r="E20002" t="s">
        <v>2215</v>
      </c>
      <c r="F20002" t="s">
        <v>2275</v>
      </c>
      <c r="G20002">
        <v>-113.31502</v>
      </c>
      <c r="H20002">
        <v>1.0000000000000001E-5</v>
      </c>
      <c r="I20002" t="s">
        <v>592</v>
      </c>
      <c r="J20002" cm="1">
        <f t="array" ref="J20002:L20002">_xlfn.XLOOKUP($C20002, AGE!$A:$A,AGE!$B:$D,,0,2)</f>
        <v>491.2</v>
      </c>
      <c r="K20002">
        <v>7.4</v>
      </c>
      <c r="L20002" t="str">
        <v xml:space="preserve">GSA 2018 </v>
      </c>
      <c r="M20002" t="s">
        <v>2476</v>
      </c>
      <c r="O20002">
        <v>0.02</v>
      </c>
      <c r="P20002" t="s">
        <v>2342</v>
      </c>
      <c r="Q20002">
        <v>0.57999999999999996</v>
      </c>
      <c r="R20002">
        <v>0.1</v>
      </c>
      <c r="S20002">
        <v>-24.48</v>
      </c>
      <c r="T20002">
        <v>0.1</v>
      </c>
      <c r="U20002" t="s">
        <v>2307</v>
      </c>
      <c r="V20002">
        <v>1</v>
      </c>
      <c r="W20002" t="s">
        <v>2567</v>
      </c>
    </row>
    <row r="20003" spans="1:23" x14ac:dyDescent="0.3">
      <c r="A20003">
        <v>27672</v>
      </c>
      <c r="B20003" s="15" t="s">
        <v>2064</v>
      </c>
      <c r="C20003" t="str">
        <f>_xlfn.XLOOKUP($B20003, STANDARDS!$A:$A, STANDARDS!$B:$B,,0,2)</f>
        <v>Sneakover Limestone Mbr, Orr Fm</v>
      </c>
      <c r="D20003" t="s">
        <v>1060</v>
      </c>
      <c r="E20003" t="s">
        <v>2215</v>
      </c>
      <c r="F20003" t="s">
        <v>2275</v>
      </c>
      <c r="G20003">
        <v>-113.31502</v>
      </c>
      <c r="H20003">
        <v>1.0000000000000001E-5</v>
      </c>
      <c r="I20003" t="s">
        <v>592</v>
      </c>
      <c r="J20003" cm="1">
        <f t="array" ref="J20003:L20003">_xlfn.XLOOKUP($C20003, AGE!$A:$A,AGE!$B:$D,,0,2)</f>
        <v>491.2</v>
      </c>
      <c r="K20003">
        <v>7.4</v>
      </c>
      <c r="L20003" t="str">
        <v xml:space="preserve">GSA 2018 </v>
      </c>
      <c r="M20003" t="s">
        <v>2475</v>
      </c>
      <c r="O20003">
        <v>0.03</v>
      </c>
      <c r="P20003" t="s">
        <v>2342</v>
      </c>
      <c r="Q20003">
        <v>0.21</v>
      </c>
      <c r="R20003">
        <v>0.1</v>
      </c>
      <c r="S20003">
        <v>-25.96</v>
      </c>
      <c r="T20003">
        <v>0.1</v>
      </c>
      <c r="U20003" t="s">
        <v>2307</v>
      </c>
      <c r="V20003">
        <v>1</v>
      </c>
      <c r="W20003" t="s">
        <v>2567</v>
      </c>
    </row>
    <row r="20004" spans="1:23" x14ac:dyDescent="0.3">
      <c r="A20004">
        <v>27673</v>
      </c>
      <c r="B20004" s="15" t="s">
        <v>2064</v>
      </c>
      <c r="C20004" t="str">
        <f>_xlfn.XLOOKUP($B20004, STANDARDS!$A:$A, STANDARDS!$B:$B,,0,2)</f>
        <v>Sneakover Limestone Mbr, Orr Fm</v>
      </c>
      <c r="D20004" t="s">
        <v>1060</v>
      </c>
      <c r="E20004" t="s">
        <v>2215</v>
      </c>
      <c r="F20004" t="s">
        <v>2275</v>
      </c>
      <c r="G20004">
        <v>-113.31502</v>
      </c>
      <c r="H20004">
        <v>1.0000000000000001E-5</v>
      </c>
      <c r="I20004" t="s">
        <v>592</v>
      </c>
      <c r="J20004" cm="1">
        <f t="array" ref="J20004:L20004">_xlfn.XLOOKUP($C20004, AGE!$A:$A,AGE!$B:$D,,0,2)</f>
        <v>491.2</v>
      </c>
      <c r="K20004">
        <v>7.4</v>
      </c>
      <c r="L20004" t="str">
        <v xml:space="preserve">GSA 2018 </v>
      </c>
      <c r="M20004" t="s">
        <v>2458</v>
      </c>
      <c r="O20004">
        <v>0.02</v>
      </c>
      <c r="P20004" t="s">
        <v>2342</v>
      </c>
      <c r="Q20004">
        <v>0.35</v>
      </c>
      <c r="R20004">
        <v>0.1</v>
      </c>
      <c r="S20004">
        <v>-25.78</v>
      </c>
      <c r="T20004">
        <v>0.1</v>
      </c>
      <c r="U20004" t="s">
        <v>2307</v>
      </c>
      <c r="V20004">
        <v>1</v>
      </c>
      <c r="W20004" t="s">
        <v>2567</v>
      </c>
    </row>
    <row r="20005" spans="1:23" x14ac:dyDescent="0.3">
      <c r="A20005">
        <v>27674</v>
      </c>
      <c r="B20005" s="15" t="s">
        <v>2064</v>
      </c>
      <c r="C20005" t="str">
        <f>_xlfn.XLOOKUP($B20005, STANDARDS!$A:$A, STANDARDS!$B:$B,,0,2)</f>
        <v>Sneakover Limestone Mbr, Orr Fm</v>
      </c>
      <c r="D20005" t="s">
        <v>1060</v>
      </c>
      <c r="E20005" t="s">
        <v>2215</v>
      </c>
      <c r="F20005" t="s">
        <v>2275</v>
      </c>
      <c r="G20005">
        <v>-113.31502</v>
      </c>
      <c r="H20005">
        <v>1.0000000000000001E-5</v>
      </c>
      <c r="I20005" t="s">
        <v>592</v>
      </c>
      <c r="J20005" cm="1">
        <f t="array" ref="J20005:L20005">_xlfn.XLOOKUP($C20005, AGE!$A:$A,AGE!$B:$D,,0,2)</f>
        <v>491.2</v>
      </c>
      <c r="K20005">
        <v>7.4</v>
      </c>
      <c r="L20005" t="str">
        <v xml:space="preserve">GSA 2018 </v>
      </c>
      <c r="M20005" t="s">
        <v>2458</v>
      </c>
      <c r="O20005">
        <v>0.04</v>
      </c>
      <c r="P20005" t="s">
        <v>2342</v>
      </c>
      <c r="Q20005">
        <v>0.51</v>
      </c>
      <c r="R20005">
        <v>0.1</v>
      </c>
      <c r="S20005">
        <v>-20.09</v>
      </c>
      <c r="T20005">
        <v>0.1</v>
      </c>
      <c r="U20005" t="s">
        <v>2307</v>
      </c>
      <c r="V20005">
        <v>1</v>
      </c>
      <c r="W20005" t="s">
        <v>2567</v>
      </c>
    </row>
    <row r="20006" spans="1:23" x14ac:dyDescent="0.3">
      <c r="A20006">
        <v>27675</v>
      </c>
      <c r="B20006" s="15" t="s">
        <v>2064</v>
      </c>
      <c r="C20006" t="str">
        <f>_xlfn.XLOOKUP($B20006, STANDARDS!$A:$A, STANDARDS!$B:$B,,0,2)</f>
        <v>Sneakover Limestone Mbr, Orr Fm</v>
      </c>
      <c r="D20006" t="s">
        <v>1060</v>
      </c>
      <c r="E20006" t="s">
        <v>2215</v>
      </c>
      <c r="F20006" t="s">
        <v>2275</v>
      </c>
      <c r="G20006">
        <v>-113.31502</v>
      </c>
      <c r="H20006">
        <v>1.0000000000000001E-5</v>
      </c>
      <c r="I20006" t="s">
        <v>592</v>
      </c>
      <c r="J20006" cm="1">
        <f t="array" ref="J20006:L20006">_xlfn.XLOOKUP($C20006, AGE!$A:$A,AGE!$B:$D,,0,2)</f>
        <v>491.2</v>
      </c>
      <c r="K20006">
        <v>7.4</v>
      </c>
      <c r="L20006" t="str">
        <v xml:space="preserve">GSA 2018 </v>
      </c>
      <c r="M20006" t="s">
        <v>2458</v>
      </c>
      <c r="O20006">
        <v>0.03</v>
      </c>
      <c r="P20006" t="s">
        <v>2342</v>
      </c>
      <c r="Q20006">
        <v>0.47</v>
      </c>
      <c r="R20006">
        <v>0.1</v>
      </c>
      <c r="S20006">
        <v>-25.49</v>
      </c>
      <c r="T20006">
        <v>0.1</v>
      </c>
      <c r="U20006" t="s">
        <v>2307</v>
      </c>
      <c r="V20006">
        <v>1</v>
      </c>
      <c r="W20006" t="s">
        <v>2567</v>
      </c>
    </row>
    <row r="20007" spans="1:23" x14ac:dyDescent="0.3">
      <c r="A20007">
        <v>27676</v>
      </c>
      <c r="B20007" s="15" t="s">
        <v>2064</v>
      </c>
      <c r="C20007" t="str">
        <f>_xlfn.XLOOKUP($B20007, STANDARDS!$A:$A, STANDARDS!$B:$B,,0,2)</f>
        <v>Sneakover Limestone Mbr, Orr Fm</v>
      </c>
      <c r="D20007" t="s">
        <v>1060</v>
      </c>
      <c r="E20007" t="s">
        <v>2215</v>
      </c>
      <c r="F20007" t="s">
        <v>2275</v>
      </c>
      <c r="G20007">
        <v>-113.31502</v>
      </c>
      <c r="H20007">
        <v>1.0000000000000001E-5</v>
      </c>
      <c r="I20007" t="s">
        <v>592</v>
      </c>
      <c r="J20007" cm="1">
        <f t="array" ref="J20007:L20007">_xlfn.XLOOKUP($C20007, AGE!$A:$A,AGE!$B:$D,,0,2)</f>
        <v>491.2</v>
      </c>
      <c r="K20007">
        <v>7.4</v>
      </c>
      <c r="L20007" t="str">
        <v xml:space="preserve">GSA 2018 </v>
      </c>
      <c r="M20007" t="s">
        <v>2458</v>
      </c>
      <c r="O20007">
        <v>0.03</v>
      </c>
      <c r="P20007" t="s">
        <v>2342</v>
      </c>
      <c r="Q20007">
        <v>0.4</v>
      </c>
      <c r="R20007">
        <v>0.1</v>
      </c>
      <c r="S20007">
        <v>-25.98</v>
      </c>
      <c r="T20007">
        <v>0.1</v>
      </c>
      <c r="U20007" t="s">
        <v>2307</v>
      </c>
      <c r="V20007">
        <v>1</v>
      </c>
      <c r="W20007" t="s">
        <v>2567</v>
      </c>
    </row>
    <row r="20008" spans="1:23" x14ac:dyDescent="0.3">
      <c r="A20008">
        <v>27677</v>
      </c>
      <c r="B20008" s="15" t="s">
        <v>2064</v>
      </c>
      <c r="C20008" t="str">
        <f>_xlfn.XLOOKUP($B20008, STANDARDS!$A:$A, STANDARDS!$B:$B,,0,2)</f>
        <v>Sneakover Limestone Mbr, Orr Fm</v>
      </c>
      <c r="D20008" t="s">
        <v>1060</v>
      </c>
      <c r="E20008" t="s">
        <v>2215</v>
      </c>
      <c r="F20008" t="s">
        <v>2275</v>
      </c>
      <c r="G20008">
        <v>-113.31502</v>
      </c>
      <c r="H20008">
        <v>1.0000000000000001E-5</v>
      </c>
      <c r="I20008" t="s">
        <v>592</v>
      </c>
      <c r="J20008" cm="1">
        <f t="array" ref="J20008:L20008">_xlfn.XLOOKUP($C20008, AGE!$A:$A,AGE!$B:$D,,0,2)</f>
        <v>491.2</v>
      </c>
      <c r="K20008">
        <v>7.4</v>
      </c>
      <c r="L20008" t="str">
        <v xml:space="preserve">GSA 2018 </v>
      </c>
      <c r="M20008" t="s">
        <v>2458</v>
      </c>
      <c r="P20008" t="s">
        <v>2342</v>
      </c>
      <c r="Q20008">
        <v>0.24</v>
      </c>
      <c r="R20008">
        <v>0.1</v>
      </c>
      <c r="U20008" t="s">
        <v>2307</v>
      </c>
      <c r="V20008">
        <v>1</v>
      </c>
      <c r="W20008" t="s">
        <v>2567</v>
      </c>
    </row>
    <row r="20009" spans="1:23" x14ac:dyDescent="0.3">
      <c r="A20009">
        <v>27678</v>
      </c>
      <c r="B20009" s="15" t="s">
        <v>2064</v>
      </c>
      <c r="C20009" t="str">
        <f>_xlfn.XLOOKUP($B20009, STANDARDS!$A:$A, STANDARDS!$B:$B,,0,2)</f>
        <v>Sneakover Limestone Mbr, Orr Fm</v>
      </c>
      <c r="D20009" t="s">
        <v>1060</v>
      </c>
      <c r="E20009" t="s">
        <v>2215</v>
      </c>
      <c r="F20009" t="s">
        <v>2275</v>
      </c>
      <c r="G20009">
        <v>-113.31502</v>
      </c>
      <c r="H20009">
        <v>1.0000000000000001E-5</v>
      </c>
      <c r="I20009" t="s">
        <v>592</v>
      </c>
      <c r="J20009" cm="1">
        <f t="array" ref="J20009:L20009">_xlfn.XLOOKUP($C20009, AGE!$A:$A,AGE!$B:$D,,0,2)</f>
        <v>491.2</v>
      </c>
      <c r="K20009">
        <v>7.4</v>
      </c>
      <c r="L20009" t="str">
        <v xml:space="preserve">GSA 2018 </v>
      </c>
      <c r="M20009" t="s">
        <v>2458</v>
      </c>
      <c r="O20009">
        <v>0.04</v>
      </c>
      <c r="P20009" t="s">
        <v>2342</v>
      </c>
      <c r="Q20009">
        <v>0.16</v>
      </c>
      <c r="R20009">
        <v>0.1</v>
      </c>
      <c r="S20009">
        <v>-24.96</v>
      </c>
      <c r="T20009">
        <v>0.1</v>
      </c>
      <c r="U20009" t="s">
        <v>2307</v>
      </c>
      <c r="V20009">
        <v>1</v>
      </c>
      <c r="W20009" t="s">
        <v>2567</v>
      </c>
    </row>
    <row r="20010" spans="1:23" x14ac:dyDescent="0.3">
      <c r="A20010">
        <v>27679</v>
      </c>
      <c r="B20010" s="15" t="s">
        <v>2064</v>
      </c>
      <c r="C20010" t="str">
        <f>_xlfn.XLOOKUP($B20010, STANDARDS!$A:$A, STANDARDS!$B:$B,,0,2)</f>
        <v>Sneakover Limestone Mbr, Orr Fm</v>
      </c>
      <c r="D20010" t="s">
        <v>1060</v>
      </c>
      <c r="E20010" t="s">
        <v>2215</v>
      </c>
      <c r="F20010" t="s">
        <v>2275</v>
      </c>
      <c r="G20010">
        <v>-113.31502</v>
      </c>
      <c r="H20010">
        <v>1.0000000000000001E-5</v>
      </c>
      <c r="I20010" t="s">
        <v>592</v>
      </c>
      <c r="J20010" cm="1">
        <f t="array" ref="J20010:L20010">_xlfn.XLOOKUP($C20010, AGE!$A:$A,AGE!$B:$D,,0,2)</f>
        <v>491.2</v>
      </c>
      <c r="K20010">
        <v>7.4</v>
      </c>
      <c r="L20010" t="str">
        <v xml:space="preserve">GSA 2018 </v>
      </c>
      <c r="M20010" t="s">
        <v>2476</v>
      </c>
      <c r="O20010">
        <v>0.04</v>
      </c>
      <c r="P20010" t="s">
        <v>2342</v>
      </c>
      <c r="Q20010">
        <v>1.05</v>
      </c>
      <c r="R20010">
        <v>0.1</v>
      </c>
      <c r="S20010">
        <v>-25.9</v>
      </c>
      <c r="T20010">
        <v>0.1</v>
      </c>
      <c r="U20010" t="s">
        <v>2307</v>
      </c>
      <c r="V20010">
        <v>1</v>
      </c>
      <c r="W20010" t="s">
        <v>2567</v>
      </c>
    </row>
    <row r="20011" spans="1:23" x14ac:dyDescent="0.3">
      <c r="A20011">
        <v>27680</v>
      </c>
      <c r="B20011" s="15" t="s">
        <v>2064</v>
      </c>
      <c r="C20011" t="str">
        <f>_xlfn.XLOOKUP($B20011, STANDARDS!$A:$A, STANDARDS!$B:$B,,0,2)</f>
        <v>Sneakover Limestone Mbr, Orr Fm</v>
      </c>
      <c r="D20011" t="s">
        <v>1060</v>
      </c>
      <c r="E20011" t="s">
        <v>2215</v>
      </c>
      <c r="F20011" t="s">
        <v>2275</v>
      </c>
      <c r="G20011">
        <v>-113.31502</v>
      </c>
      <c r="H20011">
        <v>1.0000000000000001E-5</v>
      </c>
      <c r="I20011" t="s">
        <v>592</v>
      </c>
      <c r="J20011" cm="1">
        <f t="array" ref="J20011:L20011">_xlfn.XLOOKUP($C20011, AGE!$A:$A,AGE!$B:$D,,0,2)</f>
        <v>491.2</v>
      </c>
      <c r="K20011">
        <v>7.4</v>
      </c>
      <c r="L20011" t="str">
        <v xml:space="preserve">GSA 2018 </v>
      </c>
      <c r="M20011" t="s">
        <v>2476</v>
      </c>
      <c r="O20011">
        <v>0.03</v>
      </c>
      <c r="P20011" t="s">
        <v>2342</v>
      </c>
      <c r="Q20011">
        <v>1.91</v>
      </c>
      <c r="R20011">
        <v>0.1</v>
      </c>
      <c r="S20011">
        <v>-25.2</v>
      </c>
      <c r="T20011">
        <v>0.1</v>
      </c>
      <c r="U20011" t="s">
        <v>2307</v>
      </c>
      <c r="V20011">
        <v>1</v>
      </c>
      <c r="W20011" t="s">
        <v>2567</v>
      </c>
    </row>
    <row r="20012" spans="1:23" x14ac:dyDescent="0.3">
      <c r="A20012">
        <v>27681</v>
      </c>
      <c r="B20012" s="15" t="s">
        <v>2064</v>
      </c>
      <c r="C20012" t="str">
        <f>_xlfn.XLOOKUP($B20012, STANDARDS!$A:$A, STANDARDS!$B:$B,,0,2)</f>
        <v>Sneakover Limestone Mbr, Orr Fm</v>
      </c>
      <c r="D20012" t="s">
        <v>1060</v>
      </c>
      <c r="E20012" t="s">
        <v>2215</v>
      </c>
      <c r="F20012" t="s">
        <v>2275</v>
      </c>
      <c r="G20012">
        <v>-113.31502</v>
      </c>
      <c r="H20012">
        <v>1.0000000000000001E-5</v>
      </c>
      <c r="I20012" t="s">
        <v>592</v>
      </c>
      <c r="J20012" cm="1">
        <f t="array" ref="J20012:L20012">_xlfn.XLOOKUP($C20012, AGE!$A:$A,AGE!$B:$D,,0,2)</f>
        <v>491.2</v>
      </c>
      <c r="K20012">
        <v>7.4</v>
      </c>
      <c r="L20012" t="str">
        <v xml:space="preserve">GSA 2018 </v>
      </c>
      <c r="M20012" t="s">
        <v>2458</v>
      </c>
      <c r="O20012">
        <v>0.02</v>
      </c>
      <c r="P20012" t="s">
        <v>2342</v>
      </c>
      <c r="Q20012">
        <v>1.1100000000000001</v>
      </c>
      <c r="R20012">
        <v>0.1</v>
      </c>
      <c r="S20012">
        <v>-24.19</v>
      </c>
      <c r="T20012">
        <v>0.1</v>
      </c>
      <c r="U20012" t="s">
        <v>2307</v>
      </c>
      <c r="V20012">
        <v>1</v>
      </c>
      <c r="W20012" t="s">
        <v>2567</v>
      </c>
    </row>
    <row r="20013" spans="1:23" x14ac:dyDescent="0.3">
      <c r="A20013">
        <v>27682</v>
      </c>
      <c r="B20013" s="15" t="s">
        <v>2064</v>
      </c>
      <c r="C20013" t="str">
        <f>_xlfn.XLOOKUP($B20013, STANDARDS!$A:$A, STANDARDS!$B:$B,,0,2)</f>
        <v>Sneakover Limestone Mbr, Orr Fm</v>
      </c>
      <c r="D20013" t="s">
        <v>1060</v>
      </c>
      <c r="E20013" t="s">
        <v>2215</v>
      </c>
      <c r="F20013" t="s">
        <v>2275</v>
      </c>
      <c r="G20013">
        <v>-113.31502</v>
      </c>
      <c r="H20013">
        <v>1.0000000000000001E-5</v>
      </c>
      <c r="I20013" t="s">
        <v>592</v>
      </c>
      <c r="J20013" cm="1">
        <f t="array" ref="J20013:L20013">_xlfn.XLOOKUP($C20013, AGE!$A:$A,AGE!$B:$D,,0,2)</f>
        <v>491.2</v>
      </c>
      <c r="K20013">
        <v>7.4</v>
      </c>
      <c r="L20013" t="str">
        <v xml:space="preserve">GSA 2018 </v>
      </c>
      <c r="M20013" t="s">
        <v>2458</v>
      </c>
      <c r="O20013">
        <v>0.04</v>
      </c>
      <c r="P20013" t="s">
        <v>2342</v>
      </c>
      <c r="Q20013">
        <v>2.9</v>
      </c>
      <c r="R20013">
        <v>0.1</v>
      </c>
      <c r="S20013">
        <v>-26.33</v>
      </c>
      <c r="T20013">
        <v>0.1</v>
      </c>
      <c r="U20013" t="s">
        <v>2307</v>
      </c>
      <c r="V20013">
        <v>1</v>
      </c>
      <c r="W20013" t="s">
        <v>2567</v>
      </c>
    </row>
    <row r="20014" spans="1:23" x14ac:dyDescent="0.3">
      <c r="A20014">
        <v>27683</v>
      </c>
      <c r="B20014" s="15" t="s">
        <v>2064</v>
      </c>
      <c r="C20014" t="str">
        <f>_xlfn.XLOOKUP($B20014, STANDARDS!$A:$A, STANDARDS!$B:$B,,0,2)</f>
        <v>Sneakover Limestone Mbr, Orr Fm</v>
      </c>
      <c r="D20014" t="s">
        <v>1060</v>
      </c>
      <c r="E20014" t="s">
        <v>2215</v>
      </c>
      <c r="F20014" t="s">
        <v>2275</v>
      </c>
      <c r="G20014">
        <v>-113.31502</v>
      </c>
      <c r="H20014">
        <v>1.0000000000000001E-5</v>
      </c>
      <c r="I20014" t="s">
        <v>592</v>
      </c>
      <c r="J20014" cm="1">
        <f t="array" ref="J20014:L20014">_xlfn.XLOOKUP($C20014, AGE!$A:$A,AGE!$B:$D,,0,2)</f>
        <v>491.2</v>
      </c>
      <c r="K20014">
        <v>7.4</v>
      </c>
      <c r="L20014" t="str">
        <v xml:space="preserve">GSA 2018 </v>
      </c>
      <c r="M20014" t="s">
        <v>2458</v>
      </c>
      <c r="O20014">
        <v>0.05</v>
      </c>
      <c r="P20014" t="s">
        <v>2342</v>
      </c>
      <c r="Q20014">
        <v>1.24</v>
      </c>
      <c r="R20014">
        <v>0.1</v>
      </c>
      <c r="S20014">
        <v>-26.46</v>
      </c>
      <c r="T20014">
        <v>0.1</v>
      </c>
      <c r="U20014" t="s">
        <v>2307</v>
      </c>
      <c r="V20014">
        <v>1</v>
      </c>
      <c r="W20014" t="s">
        <v>2567</v>
      </c>
    </row>
    <row r="20015" spans="1:23" x14ac:dyDescent="0.3">
      <c r="A20015">
        <v>27684</v>
      </c>
      <c r="B20015" s="15" t="s">
        <v>2064</v>
      </c>
      <c r="C20015" t="str">
        <f>_xlfn.XLOOKUP($B20015, STANDARDS!$A:$A, STANDARDS!$B:$B,,0,2)</f>
        <v>Sneakover Limestone Mbr, Orr Fm</v>
      </c>
      <c r="D20015" t="s">
        <v>1060</v>
      </c>
      <c r="E20015" t="s">
        <v>2215</v>
      </c>
      <c r="F20015" t="s">
        <v>2275</v>
      </c>
      <c r="G20015">
        <v>-113.31502</v>
      </c>
      <c r="H20015">
        <v>1.0000000000000001E-5</v>
      </c>
      <c r="I20015" t="s">
        <v>592</v>
      </c>
      <c r="J20015" cm="1">
        <f t="array" ref="J20015:L20015">_xlfn.XLOOKUP($C20015, AGE!$A:$A,AGE!$B:$D,,0,2)</f>
        <v>491.2</v>
      </c>
      <c r="K20015">
        <v>7.4</v>
      </c>
      <c r="L20015" t="str">
        <v xml:space="preserve">GSA 2018 </v>
      </c>
      <c r="M20015" t="s">
        <v>2457</v>
      </c>
      <c r="O20015">
        <v>0.03</v>
      </c>
      <c r="P20015" t="s">
        <v>2342</v>
      </c>
      <c r="Q20015">
        <v>1.1499999999999999</v>
      </c>
      <c r="R20015">
        <v>0.1</v>
      </c>
      <c r="S20015">
        <v>-25.89</v>
      </c>
      <c r="T20015">
        <v>0.1</v>
      </c>
      <c r="U20015" t="s">
        <v>2307</v>
      </c>
      <c r="V20015">
        <v>1</v>
      </c>
      <c r="W20015" t="s">
        <v>2567</v>
      </c>
    </row>
    <row r="20016" spans="1:23" x14ac:dyDescent="0.3">
      <c r="A20016">
        <v>27685</v>
      </c>
      <c r="B20016" s="15" t="s">
        <v>2064</v>
      </c>
      <c r="C20016" t="str">
        <f>_xlfn.XLOOKUP($B20016, STANDARDS!$A:$A, STANDARDS!$B:$B,,0,2)</f>
        <v>Sneakover Limestone Mbr, Orr Fm</v>
      </c>
      <c r="D20016" t="s">
        <v>1060</v>
      </c>
      <c r="E20016" t="s">
        <v>2215</v>
      </c>
      <c r="F20016" t="s">
        <v>2275</v>
      </c>
      <c r="G20016">
        <v>-113.31502</v>
      </c>
      <c r="H20016">
        <v>1.0000000000000001E-5</v>
      </c>
      <c r="I20016" t="s">
        <v>592</v>
      </c>
      <c r="J20016" cm="1">
        <f t="array" ref="J20016:L20016">_xlfn.XLOOKUP($C20016, AGE!$A:$A,AGE!$B:$D,,0,2)</f>
        <v>491.2</v>
      </c>
      <c r="K20016">
        <v>7.4</v>
      </c>
      <c r="L20016" t="str">
        <v xml:space="preserve">GSA 2018 </v>
      </c>
      <c r="M20016" t="s">
        <v>2458</v>
      </c>
      <c r="O20016">
        <v>0.04</v>
      </c>
      <c r="P20016" t="s">
        <v>2342</v>
      </c>
      <c r="Q20016">
        <v>1.1200000000000001</v>
      </c>
      <c r="R20016">
        <v>0.1</v>
      </c>
      <c r="S20016">
        <v>-23.81</v>
      </c>
      <c r="T20016">
        <v>0.1</v>
      </c>
      <c r="U20016" t="s">
        <v>2307</v>
      </c>
      <c r="V20016">
        <v>1</v>
      </c>
      <c r="W20016" t="s">
        <v>2567</v>
      </c>
    </row>
    <row r="20017" spans="1:23" x14ac:dyDescent="0.3">
      <c r="A20017">
        <v>27686</v>
      </c>
      <c r="B20017" s="15" t="s">
        <v>2064</v>
      </c>
      <c r="C20017" t="str">
        <f>_xlfn.XLOOKUP($B20017, STANDARDS!$A:$A, STANDARDS!$B:$B,,0,2)</f>
        <v>Sneakover Limestone Mbr, Orr Fm</v>
      </c>
      <c r="D20017" t="s">
        <v>1060</v>
      </c>
      <c r="E20017" t="s">
        <v>2215</v>
      </c>
      <c r="F20017" t="s">
        <v>2275</v>
      </c>
      <c r="G20017">
        <v>-113.31502</v>
      </c>
      <c r="H20017">
        <v>1.0000000000000001E-5</v>
      </c>
      <c r="I20017" t="s">
        <v>592</v>
      </c>
      <c r="J20017" cm="1">
        <f t="array" ref="J20017:L20017">_xlfn.XLOOKUP($C20017, AGE!$A:$A,AGE!$B:$D,,0,2)</f>
        <v>491.2</v>
      </c>
      <c r="K20017">
        <v>7.4</v>
      </c>
      <c r="L20017" t="str">
        <v xml:space="preserve">GSA 2018 </v>
      </c>
      <c r="M20017" t="s">
        <v>2457</v>
      </c>
      <c r="O20017">
        <v>0.03</v>
      </c>
      <c r="P20017" t="s">
        <v>2342</v>
      </c>
      <c r="Q20017">
        <v>1.38</v>
      </c>
      <c r="R20017">
        <v>0.1</v>
      </c>
      <c r="S20017">
        <v>-24.7</v>
      </c>
      <c r="T20017">
        <v>0.1</v>
      </c>
      <c r="U20017" t="s">
        <v>2307</v>
      </c>
      <c r="V20017">
        <v>1</v>
      </c>
      <c r="W20017" t="s">
        <v>2567</v>
      </c>
    </row>
    <row r="20018" spans="1:23" x14ac:dyDescent="0.3">
      <c r="A20018">
        <v>27687</v>
      </c>
      <c r="B20018" s="15" t="s">
        <v>2064</v>
      </c>
      <c r="C20018" t="str">
        <f>_xlfn.XLOOKUP($B20018, STANDARDS!$A:$A, STANDARDS!$B:$B,,0,2)</f>
        <v>Sneakover Limestone Mbr, Orr Fm</v>
      </c>
      <c r="D20018" t="s">
        <v>1060</v>
      </c>
      <c r="E20018" t="s">
        <v>2215</v>
      </c>
      <c r="F20018" t="s">
        <v>2275</v>
      </c>
      <c r="G20018">
        <v>-113.31502</v>
      </c>
      <c r="H20018">
        <v>1.0000000000000001E-5</v>
      </c>
      <c r="I20018" t="s">
        <v>592</v>
      </c>
      <c r="J20018" cm="1">
        <f t="array" ref="J20018:L20018">_xlfn.XLOOKUP($C20018, AGE!$A:$A,AGE!$B:$D,,0,2)</f>
        <v>491.2</v>
      </c>
      <c r="K20018">
        <v>7.4</v>
      </c>
      <c r="L20018" t="str">
        <v xml:space="preserve">GSA 2018 </v>
      </c>
      <c r="M20018" t="s">
        <v>2458</v>
      </c>
      <c r="O20018">
        <v>0.05</v>
      </c>
      <c r="P20018" t="s">
        <v>2342</v>
      </c>
      <c r="Q20018">
        <v>1.1399999999999999</v>
      </c>
      <c r="R20018">
        <v>0.1</v>
      </c>
      <c r="S20018">
        <v>-23.2</v>
      </c>
      <c r="T20018">
        <v>0.1</v>
      </c>
      <c r="U20018" t="s">
        <v>2307</v>
      </c>
      <c r="V20018">
        <v>1</v>
      </c>
      <c r="W20018" t="s">
        <v>2567</v>
      </c>
    </row>
    <row r="20019" spans="1:23" x14ac:dyDescent="0.3">
      <c r="A20019">
        <v>27688</v>
      </c>
      <c r="B20019" s="15" t="s">
        <v>2064</v>
      </c>
      <c r="C20019" t="str">
        <f>_xlfn.XLOOKUP($B20019, STANDARDS!$A:$A, STANDARDS!$B:$B,,0,2)</f>
        <v>Sneakover Limestone Mbr, Orr Fm</v>
      </c>
      <c r="D20019" t="s">
        <v>1060</v>
      </c>
      <c r="E20019" t="s">
        <v>2215</v>
      </c>
      <c r="F20019" t="s">
        <v>2275</v>
      </c>
      <c r="G20019">
        <v>-113.31502</v>
      </c>
      <c r="H20019">
        <v>1.0000000000000001E-5</v>
      </c>
      <c r="I20019" t="s">
        <v>592</v>
      </c>
      <c r="J20019" cm="1">
        <f t="array" ref="J20019:L20019">_xlfn.XLOOKUP($C20019, AGE!$A:$A,AGE!$B:$D,,0,2)</f>
        <v>491.2</v>
      </c>
      <c r="K20019">
        <v>7.4</v>
      </c>
      <c r="L20019" t="str">
        <v xml:space="preserve">GSA 2018 </v>
      </c>
      <c r="M20019" t="s">
        <v>2457</v>
      </c>
      <c r="O20019">
        <v>0.02</v>
      </c>
      <c r="P20019" t="s">
        <v>2342</v>
      </c>
      <c r="Q20019">
        <v>1.1000000000000001</v>
      </c>
      <c r="R20019">
        <v>0.1</v>
      </c>
      <c r="S20019">
        <v>-25.69</v>
      </c>
      <c r="T20019">
        <v>0.1</v>
      </c>
      <c r="U20019" t="s">
        <v>2307</v>
      </c>
      <c r="V20019">
        <v>1</v>
      </c>
      <c r="W20019" t="s">
        <v>2567</v>
      </c>
    </row>
    <row r="20020" spans="1:23" x14ac:dyDescent="0.3">
      <c r="A20020">
        <v>27689</v>
      </c>
      <c r="B20020" s="15" t="s">
        <v>2064</v>
      </c>
      <c r="C20020" t="str">
        <f>_xlfn.XLOOKUP($B20020, STANDARDS!$A:$A, STANDARDS!$B:$B,,0,2)</f>
        <v>Sneakover Limestone Mbr, Orr Fm</v>
      </c>
      <c r="D20020" t="s">
        <v>1060</v>
      </c>
      <c r="E20020" t="s">
        <v>2215</v>
      </c>
      <c r="F20020" t="s">
        <v>2275</v>
      </c>
      <c r="G20020">
        <v>-113.31502</v>
      </c>
      <c r="H20020">
        <v>1.0000000000000001E-5</v>
      </c>
      <c r="I20020" t="s">
        <v>592</v>
      </c>
      <c r="J20020" cm="1">
        <f t="array" ref="J20020:L20020">_xlfn.XLOOKUP($C20020, AGE!$A:$A,AGE!$B:$D,,0,2)</f>
        <v>491.2</v>
      </c>
      <c r="K20020">
        <v>7.4</v>
      </c>
      <c r="L20020" t="str">
        <v xml:space="preserve">GSA 2018 </v>
      </c>
      <c r="M20020" t="s">
        <v>2458</v>
      </c>
      <c r="O20020">
        <v>0.03</v>
      </c>
      <c r="P20020" t="s">
        <v>2342</v>
      </c>
      <c r="Q20020">
        <v>1.24</v>
      </c>
      <c r="R20020">
        <v>0.1</v>
      </c>
      <c r="S20020">
        <v>-24.97</v>
      </c>
      <c r="T20020">
        <v>0.1</v>
      </c>
      <c r="U20020" t="s">
        <v>2307</v>
      </c>
      <c r="V20020">
        <v>1</v>
      </c>
      <c r="W20020" t="s">
        <v>2567</v>
      </c>
    </row>
    <row r="20021" spans="1:23" x14ac:dyDescent="0.3">
      <c r="A20021">
        <v>27690</v>
      </c>
      <c r="B20021" s="15" t="s">
        <v>2064</v>
      </c>
      <c r="C20021" t="str">
        <f>_xlfn.XLOOKUP($B20021, STANDARDS!$A:$A, STANDARDS!$B:$B,,0,2)</f>
        <v>Sneakover Limestone Mbr, Orr Fm</v>
      </c>
      <c r="D20021" t="s">
        <v>1060</v>
      </c>
      <c r="E20021" t="s">
        <v>2215</v>
      </c>
      <c r="F20021" t="s">
        <v>2275</v>
      </c>
      <c r="G20021">
        <v>-113.31502</v>
      </c>
      <c r="H20021">
        <v>1.0000000000000001E-5</v>
      </c>
      <c r="I20021" t="s">
        <v>592</v>
      </c>
      <c r="J20021" cm="1">
        <f t="array" ref="J20021:L20021">_xlfn.XLOOKUP($C20021, AGE!$A:$A,AGE!$B:$D,,0,2)</f>
        <v>491.2</v>
      </c>
      <c r="K20021">
        <v>7.4</v>
      </c>
      <c r="L20021" t="str">
        <v xml:space="preserve">GSA 2018 </v>
      </c>
      <c r="M20021" t="s">
        <v>2458</v>
      </c>
      <c r="O20021">
        <v>0.03</v>
      </c>
      <c r="P20021" t="s">
        <v>2342</v>
      </c>
      <c r="Q20021">
        <v>1.05</v>
      </c>
      <c r="R20021">
        <v>0.1</v>
      </c>
      <c r="S20021">
        <v>-25.14</v>
      </c>
      <c r="T20021">
        <v>0.1</v>
      </c>
      <c r="U20021" t="s">
        <v>2307</v>
      </c>
      <c r="V20021">
        <v>1</v>
      </c>
      <c r="W20021" t="s">
        <v>2567</v>
      </c>
    </row>
    <row r="20022" spans="1:23" x14ac:dyDescent="0.3">
      <c r="A20022">
        <v>27691</v>
      </c>
      <c r="B20022" s="15" t="s">
        <v>2064</v>
      </c>
      <c r="C20022" t="str">
        <f>_xlfn.XLOOKUP($B20022, STANDARDS!$A:$A, STANDARDS!$B:$B,,0,2)</f>
        <v>Sneakover Limestone Mbr, Orr Fm</v>
      </c>
      <c r="D20022" t="s">
        <v>1060</v>
      </c>
      <c r="E20022" t="s">
        <v>2215</v>
      </c>
      <c r="F20022" t="s">
        <v>2275</v>
      </c>
      <c r="G20022">
        <v>-113.31502</v>
      </c>
      <c r="H20022">
        <v>1.0000000000000001E-5</v>
      </c>
      <c r="I20022" t="s">
        <v>592</v>
      </c>
      <c r="J20022" cm="1">
        <f t="array" ref="J20022:L20022">_xlfn.XLOOKUP($C20022, AGE!$A:$A,AGE!$B:$D,,0,2)</f>
        <v>491.2</v>
      </c>
      <c r="K20022">
        <v>7.4</v>
      </c>
      <c r="L20022" t="str">
        <v xml:space="preserve">GSA 2018 </v>
      </c>
      <c r="M20022" t="s">
        <v>2458</v>
      </c>
      <c r="O20022">
        <v>0.02</v>
      </c>
      <c r="P20022" t="s">
        <v>2342</v>
      </c>
      <c r="Q20022">
        <v>1.45</v>
      </c>
      <c r="R20022">
        <v>0.1</v>
      </c>
      <c r="S20022">
        <v>-25.29</v>
      </c>
      <c r="T20022">
        <v>0.1</v>
      </c>
      <c r="U20022" t="s">
        <v>2307</v>
      </c>
      <c r="V20022">
        <v>1</v>
      </c>
      <c r="W20022" t="s">
        <v>2567</v>
      </c>
    </row>
    <row r="20023" spans="1:23" x14ac:dyDescent="0.3">
      <c r="A20023">
        <v>27692</v>
      </c>
      <c r="B20023" s="15" t="s">
        <v>2064</v>
      </c>
      <c r="C20023" t="str">
        <f>_xlfn.XLOOKUP($B20023, STANDARDS!$A:$A, STANDARDS!$B:$B,,0,2)</f>
        <v>Sneakover Limestone Mbr, Orr Fm</v>
      </c>
      <c r="D20023" t="s">
        <v>1060</v>
      </c>
      <c r="E20023" t="s">
        <v>2215</v>
      </c>
      <c r="F20023" t="s">
        <v>2275</v>
      </c>
      <c r="G20023">
        <v>-113.31502</v>
      </c>
      <c r="H20023">
        <v>1.0000000000000001E-5</v>
      </c>
      <c r="I20023" t="s">
        <v>592</v>
      </c>
      <c r="J20023" cm="1">
        <f t="array" ref="J20023:L20023">_xlfn.XLOOKUP($C20023, AGE!$A:$A,AGE!$B:$D,,0,2)</f>
        <v>491.2</v>
      </c>
      <c r="K20023">
        <v>7.4</v>
      </c>
      <c r="L20023" t="str">
        <v xml:space="preserve">GSA 2018 </v>
      </c>
      <c r="M20023" t="s">
        <v>2458</v>
      </c>
      <c r="O20023">
        <v>0.03</v>
      </c>
      <c r="P20023" t="s">
        <v>2342</v>
      </c>
      <c r="Q20023">
        <v>1.25</v>
      </c>
      <c r="R20023">
        <v>0.1</v>
      </c>
      <c r="S20023">
        <v>-25.26</v>
      </c>
      <c r="T20023">
        <v>0.1</v>
      </c>
      <c r="U20023" t="s">
        <v>2307</v>
      </c>
      <c r="V20023">
        <v>1</v>
      </c>
      <c r="W20023" t="s">
        <v>2567</v>
      </c>
    </row>
    <row r="20024" spans="1:23" x14ac:dyDescent="0.3">
      <c r="A20024">
        <v>27693</v>
      </c>
      <c r="B20024" s="15" t="s">
        <v>2064</v>
      </c>
      <c r="C20024" t="str">
        <f>_xlfn.XLOOKUP($B20024, STANDARDS!$A:$A, STANDARDS!$B:$B,,0,2)</f>
        <v>Sneakover Limestone Mbr, Orr Fm</v>
      </c>
      <c r="D20024" t="s">
        <v>1060</v>
      </c>
      <c r="E20024" t="s">
        <v>2215</v>
      </c>
      <c r="F20024" t="s">
        <v>2275</v>
      </c>
      <c r="G20024">
        <v>-113.31502</v>
      </c>
      <c r="H20024">
        <v>1.0000000000000001E-5</v>
      </c>
      <c r="I20024" t="s">
        <v>592</v>
      </c>
      <c r="J20024" cm="1">
        <f t="array" ref="J20024:L20024">_xlfn.XLOOKUP($C20024, AGE!$A:$A,AGE!$B:$D,,0,2)</f>
        <v>491.2</v>
      </c>
      <c r="K20024">
        <v>7.4</v>
      </c>
      <c r="L20024" t="str">
        <v xml:space="preserve">GSA 2018 </v>
      </c>
      <c r="M20024" t="s">
        <v>2457</v>
      </c>
      <c r="O20024">
        <v>0.05</v>
      </c>
      <c r="P20024" t="s">
        <v>2342</v>
      </c>
      <c r="Q20024">
        <v>0.51</v>
      </c>
      <c r="R20024">
        <v>0.1</v>
      </c>
      <c r="S20024">
        <v>-29.53</v>
      </c>
      <c r="T20024">
        <v>0.1</v>
      </c>
      <c r="U20024" t="s">
        <v>2307</v>
      </c>
      <c r="V20024">
        <v>1</v>
      </c>
      <c r="W20024" t="s">
        <v>2567</v>
      </c>
    </row>
    <row r="20025" spans="1:23" x14ac:dyDescent="0.3">
      <c r="A20025">
        <v>27694</v>
      </c>
      <c r="B20025" s="15" t="s">
        <v>2064</v>
      </c>
      <c r="C20025" t="str">
        <f>_xlfn.XLOOKUP($B20025, STANDARDS!$A:$A, STANDARDS!$B:$B,,0,2)</f>
        <v>Sneakover Limestone Mbr, Orr Fm</v>
      </c>
      <c r="D20025" t="s">
        <v>1060</v>
      </c>
      <c r="E20025" t="s">
        <v>2215</v>
      </c>
      <c r="F20025" t="s">
        <v>2275</v>
      </c>
      <c r="G20025">
        <v>-113.31502</v>
      </c>
      <c r="H20025">
        <v>1.0000000000000001E-5</v>
      </c>
      <c r="I20025" t="s">
        <v>592</v>
      </c>
      <c r="J20025" cm="1">
        <f t="array" ref="J20025:L20025">_xlfn.XLOOKUP($C20025, AGE!$A:$A,AGE!$B:$D,,0,2)</f>
        <v>491.2</v>
      </c>
      <c r="K20025">
        <v>7.4</v>
      </c>
      <c r="L20025" t="str">
        <v xml:space="preserve">GSA 2018 </v>
      </c>
      <c r="M20025" t="s">
        <v>2465</v>
      </c>
      <c r="O20025">
        <v>0.05</v>
      </c>
      <c r="P20025" t="s">
        <v>2342</v>
      </c>
      <c r="Q20025">
        <v>0.85</v>
      </c>
      <c r="R20025">
        <v>0.1</v>
      </c>
      <c r="S20025">
        <v>-26.18</v>
      </c>
      <c r="T20025">
        <v>0.1</v>
      </c>
      <c r="U20025" t="s">
        <v>2307</v>
      </c>
      <c r="V20025">
        <v>1</v>
      </c>
      <c r="W20025" t="s">
        <v>2567</v>
      </c>
    </row>
    <row r="20026" spans="1:23" x14ac:dyDescent="0.3">
      <c r="A20026">
        <v>27695</v>
      </c>
      <c r="B20026" s="15" t="s">
        <v>2064</v>
      </c>
      <c r="C20026" t="str">
        <f>_xlfn.XLOOKUP($B20026, STANDARDS!$A:$A, STANDARDS!$B:$B,,0,2)</f>
        <v>Sneakover Limestone Mbr, Orr Fm</v>
      </c>
      <c r="D20026" t="s">
        <v>1060</v>
      </c>
      <c r="E20026" t="s">
        <v>2215</v>
      </c>
      <c r="F20026" t="s">
        <v>2275</v>
      </c>
      <c r="G20026">
        <v>-113.31502</v>
      </c>
      <c r="H20026">
        <v>1.0000000000000001E-5</v>
      </c>
      <c r="I20026" t="s">
        <v>592</v>
      </c>
      <c r="J20026" cm="1">
        <f t="array" ref="J20026:L20026">_xlfn.XLOOKUP($C20026, AGE!$A:$A,AGE!$B:$D,,0,2)</f>
        <v>491.2</v>
      </c>
      <c r="K20026">
        <v>7.4</v>
      </c>
      <c r="L20026" t="str">
        <v xml:space="preserve">GSA 2018 </v>
      </c>
      <c r="M20026" t="s">
        <v>2458</v>
      </c>
      <c r="O20026">
        <v>0.03</v>
      </c>
      <c r="P20026" t="s">
        <v>2342</v>
      </c>
      <c r="Q20026">
        <v>0.63</v>
      </c>
      <c r="R20026">
        <v>0.1</v>
      </c>
      <c r="S20026">
        <v>-26.26</v>
      </c>
      <c r="T20026">
        <v>0.1</v>
      </c>
      <c r="U20026" t="s">
        <v>2307</v>
      </c>
      <c r="V20026">
        <v>1</v>
      </c>
      <c r="W20026" t="s">
        <v>2567</v>
      </c>
    </row>
    <row r="20027" spans="1:23" x14ac:dyDescent="0.3">
      <c r="A20027">
        <v>27696</v>
      </c>
      <c r="B20027" s="15" t="s">
        <v>2064</v>
      </c>
      <c r="C20027" t="str">
        <f>_xlfn.XLOOKUP($B20027, STANDARDS!$A:$A, STANDARDS!$B:$B,,0,2)</f>
        <v>Sneakover Limestone Mbr, Orr Fm</v>
      </c>
      <c r="D20027" t="s">
        <v>1060</v>
      </c>
      <c r="E20027" t="s">
        <v>2215</v>
      </c>
      <c r="F20027" t="s">
        <v>2275</v>
      </c>
      <c r="G20027">
        <v>-113.31502</v>
      </c>
      <c r="H20027">
        <v>1.0000000000000001E-5</v>
      </c>
      <c r="I20027" t="s">
        <v>592</v>
      </c>
      <c r="J20027" cm="1">
        <f t="array" ref="J20027:L20027">_xlfn.XLOOKUP($C20027, AGE!$A:$A,AGE!$B:$D,,0,2)</f>
        <v>491.2</v>
      </c>
      <c r="K20027">
        <v>7.4</v>
      </c>
      <c r="L20027" t="str">
        <v xml:space="preserve">GSA 2018 </v>
      </c>
      <c r="M20027" t="s">
        <v>2457</v>
      </c>
      <c r="O20027">
        <v>0.05</v>
      </c>
      <c r="P20027" t="s">
        <v>2342</v>
      </c>
      <c r="Q20027">
        <v>1.37</v>
      </c>
      <c r="R20027">
        <v>0.1</v>
      </c>
      <c r="S20027">
        <v>-26.31</v>
      </c>
      <c r="T20027">
        <v>0.1</v>
      </c>
      <c r="U20027" t="s">
        <v>2307</v>
      </c>
      <c r="V20027">
        <v>1</v>
      </c>
      <c r="W20027" t="s">
        <v>2567</v>
      </c>
    </row>
    <row r="20028" spans="1:23" x14ac:dyDescent="0.3">
      <c r="A20028">
        <v>27697</v>
      </c>
      <c r="B20028" s="15" t="s">
        <v>2064</v>
      </c>
      <c r="C20028" t="str">
        <f>_xlfn.XLOOKUP($B20028, STANDARDS!$A:$A, STANDARDS!$B:$B,,0,2)</f>
        <v>Sneakover Limestone Mbr, Orr Fm</v>
      </c>
      <c r="D20028" t="s">
        <v>1060</v>
      </c>
      <c r="E20028" t="s">
        <v>2215</v>
      </c>
      <c r="F20028" t="s">
        <v>2275</v>
      </c>
      <c r="G20028">
        <v>-113.31502</v>
      </c>
      <c r="H20028">
        <v>1.0000000000000001E-5</v>
      </c>
      <c r="I20028" t="s">
        <v>592</v>
      </c>
      <c r="J20028" cm="1">
        <f t="array" ref="J20028:L20028">_xlfn.XLOOKUP($C20028, AGE!$A:$A,AGE!$B:$D,,0,2)</f>
        <v>491.2</v>
      </c>
      <c r="K20028">
        <v>7.4</v>
      </c>
      <c r="L20028" t="str">
        <v xml:space="preserve">GSA 2018 </v>
      </c>
      <c r="M20028" t="s">
        <v>2458</v>
      </c>
      <c r="O20028">
        <v>0.05</v>
      </c>
      <c r="P20028" t="s">
        <v>2342</v>
      </c>
      <c r="Q20028">
        <v>0.75</v>
      </c>
      <c r="R20028">
        <v>0.1</v>
      </c>
      <c r="S20028">
        <v>-26.49</v>
      </c>
      <c r="T20028">
        <v>0.1</v>
      </c>
      <c r="U20028" t="s">
        <v>2307</v>
      </c>
      <c r="V20028">
        <v>1</v>
      </c>
      <c r="W20028" t="s">
        <v>2567</v>
      </c>
    </row>
    <row r="20029" spans="1:23" x14ac:dyDescent="0.3">
      <c r="A20029">
        <v>27698</v>
      </c>
      <c r="B20029" s="15" t="s">
        <v>2064</v>
      </c>
      <c r="C20029" t="str">
        <f>_xlfn.XLOOKUP($B20029, STANDARDS!$A:$A, STANDARDS!$B:$B,,0,2)</f>
        <v>Sneakover Limestone Mbr, Orr Fm</v>
      </c>
      <c r="D20029" t="s">
        <v>1060</v>
      </c>
      <c r="E20029" t="s">
        <v>2215</v>
      </c>
      <c r="F20029" t="s">
        <v>2275</v>
      </c>
      <c r="G20029">
        <v>-113.31502</v>
      </c>
      <c r="H20029">
        <v>1.0000000000000001E-5</v>
      </c>
      <c r="I20029" t="s">
        <v>592</v>
      </c>
      <c r="J20029" cm="1">
        <f t="array" ref="J20029:L20029">_xlfn.XLOOKUP($C20029, AGE!$A:$A,AGE!$B:$D,,0,2)</f>
        <v>491.2</v>
      </c>
      <c r="K20029">
        <v>7.4</v>
      </c>
      <c r="L20029" t="str">
        <v xml:space="preserve">GSA 2018 </v>
      </c>
      <c r="M20029" t="s">
        <v>2458</v>
      </c>
      <c r="O20029">
        <v>0.03</v>
      </c>
      <c r="P20029" t="s">
        <v>2342</v>
      </c>
      <c r="Q20029">
        <v>1.1499999999999999</v>
      </c>
      <c r="R20029">
        <v>0.1</v>
      </c>
      <c r="S20029">
        <v>-25.19</v>
      </c>
      <c r="T20029">
        <v>0.1</v>
      </c>
      <c r="U20029" t="s">
        <v>2307</v>
      </c>
      <c r="V20029">
        <v>1</v>
      </c>
      <c r="W20029" t="s">
        <v>2567</v>
      </c>
    </row>
    <row r="20030" spans="1:23" x14ac:dyDescent="0.3">
      <c r="A20030">
        <v>27699</v>
      </c>
      <c r="B20030" s="15" t="s">
        <v>2064</v>
      </c>
      <c r="C20030" t="str">
        <f>_xlfn.XLOOKUP($B20030, STANDARDS!$A:$A, STANDARDS!$B:$B,,0,2)</f>
        <v>Sneakover Limestone Mbr, Orr Fm</v>
      </c>
      <c r="D20030" t="s">
        <v>1060</v>
      </c>
      <c r="E20030" t="s">
        <v>2215</v>
      </c>
      <c r="F20030" t="s">
        <v>2275</v>
      </c>
      <c r="G20030">
        <v>-113.31502</v>
      </c>
      <c r="H20030">
        <v>1.0000000000000001E-5</v>
      </c>
      <c r="I20030" t="s">
        <v>592</v>
      </c>
      <c r="J20030" cm="1">
        <f t="array" ref="J20030:L20030">_xlfn.XLOOKUP($C20030, AGE!$A:$A,AGE!$B:$D,,0,2)</f>
        <v>491.2</v>
      </c>
      <c r="K20030">
        <v>7.4</v>
      </c>
      <c r="L20030" t="str">
        <v xml:space="preserve">GSA 2018 </v>
      </c>
      <c r="M20030" t="s">
        <v>2457</v>
      </c>
      <c r="O20030">
        <v>0.03</v>
      </c>
      <c r="P20030" t="s">
        <v>2342</v>
      </c>
      <c r="Q20030">
        <v>1.23</v>
      </c>
      <c r="R20030">
        <v>0.1</v>
      </c>
      <c r="S20030">
        <v>-26.28</v>
      </c>
      <c r="T20030">
        <v>0.1</v>
      </c>
      <c r="U20030" t="s">
        <v>2307</v>
      </c>
      <c r="V20030">
        <v>1</v>
      </c>
      <c r="W20030" t="s">
        <v>2567</v>
      </c>
    </row>
    <row r="20031" spans="1:23" x14ac:dyDescent="0.3">
      <c r="A20031">
        <v>27700</v>
      </c>
      <c r="B20031" s="15" t="s">
        <v>2064</v>
      </c>
      <c r="C20031" t="str">
        <f>_xlfn.XLOOKUP($B20031, STANDARDS!$A:$A, STANDARDS!$B:$B,,0,2)</f>
        <v>Sneakover Limestone Mbr, Orr Fm</v>
      </c>
      <c r="D20031" t="s">
        <v>1060</v>
      </c>
      <c r="E20031" t="s">
        <v>2215</v>
      </c>
      <c r="F20031" t="s">
        <v>2275</v>
      </c>
      <c r="G20031">
        <v>-113.31502</v>
      </c>
      <c r="H20031">
        <v>1.0000000000000001E-5</v>
      </c>
      <c r="I20031" t="s">
        <v>592</v>
      </c>
      <c r="J20031" cm="1">
        <f t="array" ref="J20031:L20031">_xlfn.XLOOKUP($C20031, AGE!$A:$A,AGE!$B:$D,,0,2)</f>
        <v>491.2</v>
      </c>
      <c r="K20031">
        <v>7.4</v>
      </c>
      <c r="L20031" t="str">
        <v xml:space="preserve">GSA 2018 </v>
      </c>
      <c r="M20031" t="s">
        <v>2476</v>
      </c>
      <c r="P20031" t="s">
        <v>2342</v>
      </c>
      <c r="Q20031">
        <v>1.19</v>
      </c>
      <c r="R20031">
        <v>0.1</v>
      </c>
      <c r="S20031">
        <v>-32.06</v>
      </c>
      <c r="T20031">
        <v>0.1</v>
      </c>
      <c r="U20031" t="s">
        <v>2307</v>
      </c>
      <c r="V20031">
        <v>1</v>
      </c>
      <c r="W20031" t="s">
        <v>2567</v>
      </c>
    </row>
    <row r="20032" spans="1:23" x14ac:dyDescent="0.3">
      <c r="A20032">
        <v>27701</v>
      </c>
      <c r="B20032" s="15" t="s">
        <v>2064</v>
      </c>
      <c r="C20032" t="str">
        <f>_xlfn.XLOOKUP($B20032, STANDARDS!$A:$A, STANDARDS!$B:$B,,0,2)</f>
        <v>Sneakover Limestone Mbr, Orr Fm</v>
      </c>
      <c r="D20032" t="s">
        <v>1060</v>
      </c>
      <c r="E20032" t="s">
        <v>2215</v>
      </c>
      <c r="F20032" t="s">
        <v>2275</v>
      </c>
      <c r="G20032">
        <v>-113.31502</v>
      </c>
      <c r="H20032">
        <v>1.0000000000000001E-5</v>
      </c>
      <c r="I20032" t="s">
        <v>592</v>
      </c>
      <c r="J20032" cm="1">
        <f t="array" ref="J20032:L20032">_xlfn.XLOOKUP($C20032, AGE!$A:$A,AGE!$B:$D,,0,2)</f>
        <v>491.2</v>
      </c>
      <c r="K20032">
        <v>7.4</v>
      </c>
      <c r="L20032" t="str">
        <v xml:space="preserve">GSA 2018 </v>
      </c>
      <c r="M20032" t="s">
        <v>2457</v>
      </c>
      <c r="O20032">
        <v>0.04</v>
      </c>
      <c r="P20032" t="s">
        <v>2342</v>
      </c>
      <c r="Q20032">
        <v>1.84</v>
      </c>
      <c r="R20032">
        <v>0.1</v>
      </c>
      <c r="S20032">
        <v>-27.51</v>
      </c>
      <c r="T20032">
        <v>0.1</v>
      </c>
      <c r="U20032" t="s">
        <v>2307</v>
      </c>
      <c r="V20032">
        <v>1</v>
      </c>
      <c r="W20032" t="s">
        <v>2567</v>
      </c>
    </row>
    <row r="20033" spans="1:23" x14ac:dyDescent="0.3">
      <c r="A20033">
        <v>27702</v>
      </c>
      <c r="B20033" s="15" t="s">
        <v>2064</v>
      </c>
      <c r="C20033" t="str">
        <f>_xlfn.XLOOKUP($B20033, STANDARDS!$A:$A, STANDARDS!$B:$B,,0,2)</f>
        <v>Sneakover Limestone Mbr, Orr Fm</v>
      </c>
      <c r="D20033" t="s">
        <v>1060</v>
      </c>
      <c r="E20033" t="s">
        <v>2215</v>
      </c>
      <c r="F20033" t="s">
        <v>2275</v>
      </c>
      <c r="G20033">
        <v>-113.31502</v>
      </c>
      <c r="H20033">
        <v>1.0000000000000001E-5</v>
      </c>
      <c r="I20033" t="s">
        <v>592</v>
      </c>
      <c r="J20033" cm="1">
        <f t="array" ref="J20033:L20033">_xlfn.XLOOKUP($C20033, AGE!$A:$A,AGE!$B:$D,,0,2)</f>
        <v>491.2</v>
      </c>
      <c r="K20033">
        <v>7.4</v>
      </c>
      <c r="L20033" t="str">
        <v xml:space="preserve">GSA 2018 </v>
      </c>
      <c r="M20033" t="s">
        <v>2457</v>
      </c>
      <c r="O20033">
        <v>0.03</v>
      </c>
      <c r="P20033" t="s">
        <v>2342</v>
      </c>
      <c r="Q20033">
        <v>1.01</v>
      </c>
      <c r="R20033">
        <v>0.1</v>
      </c>
      <c r="S20033">
        <v>-25.2</v>
      </c>
      <c r="T20033">
        <v>0.1</v>
      </c>
      <c r="U20033" t="s">
        <v>2307</v>
      </c>
      <c r="V20033">
        <v>1</v>
      </c>
      <c r="W20033" t="s">
        <v>2567</v>
      </c>
    </row>
    <row r="20034" spans="1:23" x14ac:dyDescent="0.3">
      <c r="A20034">
        <v>27703</v>
      </c>
      <c r="B20034" s="15" t="s">
        <v>2066</v>
      </c>
      <c r="C20034" t="str">
        <f>_xlfn.XLOOKUP($B20034, STANDARDS!$A:$A, STANDARDS!$B:$B,,0,2)</f>
        <v>Undivided Genesee Gp; Hamilton Gp</v>
      </c>
      <c r="D20034" t="s">
        <v>1060</v>
      </c>
      <c r="E20034" t="s">
        <v>2276</v>
      </c>
      <c r="J20034" cm="1">
        <f t="array" ref="J20034:L20034">_xlfn.XLOOKUP($C20034, AGE!$A:$A,AGE!$B:$D,,0,2)</f>
        <v>385.2</v>
      </c>
      <c r="K20034">
        <v>4.0999999999999996</v>
      </c>
      <c r="L20034" t="str">
        <v>GSA 2018</v>
      </c>
      <c r="M20034" t="s">
        <v>2477</v>
      </c>
      <c r="P20034" t="s">
        <v>2342</v>
      </c>
      <c r="Q20034">
        <v>0.93</v>
      </c>
      <c r="R20034">
        <v>0.04</v>
      </c>
      <c r="V20034">
        <v>1</v>
      </c>
      <c r="W20034" t="s">
        <v>2568</v>
      </c>
    </row>
    <row r="20035" spans="1:23" x14ac:dyDescent="0.3">
      <c r="A20035">
        <v>27704</v>
      </c>
      <c r="B20035" s="15" t="s">
        <v>2066</v>
      </c>
      <c r="C20035" t="str">
        <f>_xlfn.XLOOKUP($B20035, STANDARDS!$A:$A, STANDARDS!$B:$B,,0,2)</f>
        <v>Undivided Genesee Gp; Hamilton Gp</v>
      </c>
      <c r="D20035" t="s">
        <v>1060</v>
      </c>
      <c r="E20035" t="s">
        <v>2276</v>
      </c>
      <c r="J20035" cm="1">
        <f t="array" ref="J20035:L20035">_xlfn.XLOOKUP($C20035, AGE!$A:$A,AGE!$B:$D,,0,2)</f>
        <v>385.2</v>
      </c>
      <c r="K20035">
        <v>4.0999999999999996</v>
      </c>
      <c r="L20035" t="str">
        <v>GSA 2018</v>
      </c>
      <c r="M20035" t="s">
        <v>2477</v>
      </c>
      <c r="P20035" t="s">
        <v>2342</v>
      </c>
      <c r="Q20035">
        <v>0.81</v>
      </c>
      <c r="R20035">
        <v>0.04</v>
      </c>
      <c r="V20035">
        <v>1</v>
      </c>
      <c r="W20035" t="s">
        <v>2568</v>
      </c>
    </row>
    <row r="20036" spans="1:23" x14ac:dyDescent="0.3">
      <c r="A20036">
        <v>27705</v>
      </c>
      <c r="B20036" s="15" t="s">
        <v>2066</v>
      </c>
      <c r="C20036" t="str">
        <f>_xlfn.XLOOKUP($B20036, STANDARDS!$A:$A, STANDARDS!$B:$B,,0,2)</f>
        <v>Undivided Genesee Gp; Hamilton Gp</v>
      </c>
      <c r="D20036" t="s">
        <v>1060</v>
      </c>
      <c r="E20036" t="s">
        <v>2276</v>
      </c>
      <c r="J20036" cm="1">
        <f t="array" ref="J20036:L20036">_xlfn.XLOOKUP($C20036, AGE!$A:$A,AGE!$B:$D,,0,2)</f>
        <v>385.2</v>
      </c>
      <c r="K20036">
        <v>4.0999999999999996</v>
      </c>
      <c r="L20036" t="str">
        <v>GSA 2018</v>
      </c>
      <c r="M20036" t="s">
        <v>2477</v>
      </c>
      <c r="P20036" t="s">
        <v>2342</v>
      </c>
      <c r="Q20036">
        <v>0.87</v>
      </c>
      <c r="R20036">
        <v>0.04</v>
      </c>
      <c r="V20036">
        <v>1</v>
      </c>
      <c r="W20036" t="s">
        <v>2568</v>
      </c>
    </row>
    <row r="20037" spans="1:23" x14ac:dyDescent="0.3">
      <c r="A20037">
        <v>27706</v>
      </c>
      <c r="B20037" s="15" t="s">
        <v>2066</v>
      </c>
      <c r="C20037" t="str">
        <f>_xlfn.XLOOKUP($B20037, STANDARDS!$A:$A, STANDARDS!$B:$B,,0,2)</f>
        <v>Undivided Genesee Gp; Hamilton Gp</v>
      </c>
      <c r="D20037" t="s">
        <v>1060</v>
      </c>
      <c r="E20037" t="s">
        <v>2276</v>
      </c>
      <c r="J20037" cm="1">
        <f t="array" ref="J20037:L20037">_xlfn.XLOOKUP($C20037, AGE!$A:$A,AGE!$B:$D,,0,2)</f>
        <v>385.2</v>
      </c>
      <c r="K20037">
        <v>4.0999999999999996</v>
      </c>
      <c r="L20037" t="str">
        <v>GSA 2018</v>
      </c>
      <c r="M20037" t="s">
        <v>2477</v>
      </c>
      <c r="P20037" t="s">
        <v>2342</v>
      </c>
      <c r="Q20037">
        <v>0.65</v>
      </c>
      <c r="R20037">
        <v>0.04</v>
      </c>
      <c r="V20037">
        <v>1</v>
      </c>
      <c r="W20037" t="s">
        <v>2568</v>
      </c>
    </row>
    <row r="20038" spans="1:23" x14ac:dyDescent="0.3">
      <c r="A20038">
        <v>27707</v>
      </c>
      <c r="B20038" s="15" t="s">
        <v>2066</v>
      </c>
      <c r="C20038" t="str">
        <f>_xlfn.XLOOKUP($B20038, STANDARDS!$A:$A, STANDARDS!$B:$B,,0,2)</f>
        <v>Undivided Genesee Gp; Hamilton Gp</v>
      </c>
      <c r="D20038" t="s">
        <v>1060</v>
      </c>
      <c r="E20038" t="s">
        <v>2276</v>
      </c>
      <c r="J20038" cm="1">
        <f t="array" ref="J20038:L20038">_xlfn.XLOOKUP($C20038, AGE!$A:$A,AGE!$B:$D,,0,2)</f>
        <v>385.2</v>
      </c>
      <c r="K20038">
        <v>4.0999999999999996</v>
      </c>
      <c r="L20038" t="str">
        <v>GSA 2018</v>
      </c>
      <c r="M20038" t="s">
        <v>2477</v>
      </c>
      <c r="P20038" t="s">
        <v>2342</v>
      </c>
      <c r="Q20038">
        <v>0.91</v>
      </c>
      <c r="R20038">
        <v>0.04</v>
      </c>
      <c r="V20038">
        <v>1</v>
      </c>
      <c r="W20038" t="s">
        <v>2568</v>
      </c>
    </row>
    <row r="20039" spans="1:23" x14ac:dyDescent="0.3">
      <c r="A20039">
        <v>27708</v>
      </c>
      <c r="B20039" s="15" t="s">
        <v>2066</v>
      </c>
      <c r="C20039" t="str">
        <f>_xlfn.XLOOKUP($B20039, STANDARDS!$A:$A, STANDARDS!$B:$B,,0,2)</f>
        <v>Undivided Genesee Gp; Hamilton Gp</v>
      </c>
      <c r="D20039" t="s">
        <v>1060</v>
      </c>
      <c r="E20039" t="s">
        <v>2276</v>
      </c>
      <c r="J20039" cm="1">
        <f t="array" ref="J20039:L20039">_xlfn.XLOOKUP($C20039, AGE!$A:$A,AGE!$B:$D,,0,2)</f>
        <v>385.2</v>
      </c>
      <c r="K20039">
        <v>4.0999999999999996</v>
      </c>
      <c r="L20039" t="str">
        <v>GSA 2018</v>
      </c>
      <c r="M20039" t="s">
        <v>2477</v>
      </c>
      <c r="P20039" t="s">
        <v>2342</v>
      </c>
      <c r="Q20039">
        <v>0.61</v>
      </c>
      <c r="R20039">
        <v>0.04</v>
      </c>
      <c r="V20039">
        <v>1</v>
      </c>
      <c r="W20039" t="s">
        <v>2568</v>
      </c>
    </row>
    <row r="20040" spans="1:23" x14ac:dyDescent="0.3">
      <c r="A20040">
        <v>27709</v>
      </c>
      <c r="B20040" s="15" t="s">
        <v>2066</v>
      </c>
      <c r="C20040" t="str">
        <f>_xlfn.XLOOKUP($B20040, STANDARDS!$A:$A, STANDARDS!$B:$B,,0,2)</f>
        <v>Undivided Genesee Gp; Hamilton Gp</v>
      </c>
      <c r="D20040" t="s">
        <v>1060</v>
      </c>
      <c r="E20040" t="s">
        <v>2276</v>
      </c>
      <c r="J20040" cm="1">
        <f t="array" ref="J20040:L20040">_xlfn.XLOOKUP($C20040, AGE!$A:$A,AGE!$B:$D,,0,2)</f>
        <v>385.2</v>
      </c>
      <c r="K20040">
        <v>4.0999999999999996</v>
      </c>
      <c r="L20040" t="str">
        <v>GSA 2018</v>
      </c>
      <c r="M20040" t="s">
        <v>2477</v>
      </c>
      <c r="P20040" t="s">
        <v>2342</v>
      </c>
      <c r="Q20040">
        <v>0.78</v>
      </c>
      <c r="R20040">
        <v>0.04</v>
      </c>
      <c r="V20040">
        <v>1</v>
      </c>
      <c r="W20040" t="s">
        <v>2568</v>
      </c>
    </row>
    <row r="20041" spans="1:23" x14ac:dyDescent="0.3">
      <c r="A20041">
        <v>27710</v>
      </c>
      <c r="B20041" s="15" t="s">
        <v>2066</v>
      </c>
      <c r="C20041" t="str">
        <f>_xlfn.XLOOKUP($B20041, STANDARDS!$A:$A, STANDARDS!$B:$B,,0,2)</f>
        <v>Undivided Genesee Gp; Hamilton Gp</v>
      </c>
      <c r="D20041" t="s">
        <v>1060</v>
      </c>
      <c r="E20041" t="s">
        <v>2276</v>
      </c>
      <c r="J20041" cm="1">
        <f t="array" ref="J20041:L20041">_xlfn.XLOOKUP($C20041, AGE!$A:$A,AGE!$B:$D,,0,2)</f>
        <v>385.2</v>
      </c>
      <c r="K20041">
        <v>4.0999999999999996</v>
      </c>
      <c r="L20041" t="str">
        <v>GSA 2018</v>
      </c>
      <c r="M20041" t="s">
        <v>2477</v>
      </c>
      <c r="P20041" t="s">
        <v>2342</v>
      </c>
      <c r="Q20041">
        <v>0.73</v>
      </c>
      <c r="R20041">
        <v>0.04</v>
      </c>
      <c r="V20041">
        <v>1</v>
      </c>
      <c r="W20041" t="s">
        <v>2568</v>
      </c>
    </row>
    <row r="20042" spans="1:23" x14ac:dyDescent="0.3">
      <c r="A20042">
        <v>27711</v>
      </c>
      <c r="B20042" s="15" t="s">
        <v>2066</v>
      </c>
      <c r="C20042" t="str">
        <f>_xlfn.XLOOKUP($B20042, STANDARDS!$A:$A, STANDARDS!$B:$B,,0,2)</f>
        <v>Undivided Genesee Gp; Hamilton Gp</v>
      </c>
      <c r="D20042" t="s">
        <v>1060</v>
      </c>
      <c r="E20042" t="s">
        <v>2276</v>
      </c>
      <c r="J20042" cm="1">
        <f t="array" ref="J20042:L20042">_xlfn.XLOOKUP($C20042, AGE!$A:$A,AGE!$B:$D,,0,2)</f>
        <v>385.2</v>
      </c>
      <c r="K20042">
        <v>4.0999999999999996</v>
      </c>
      <c r="L20042" t="str">
        <v>GSA 2018</v>
      </c>
      <c r="M20042" t="s">
        <v>2477</v>
      </c>
      <c r="P20042" t="s">
        <v>2342</v>
      </c>
      <c r="Q20042">
        <v>0.77</v>
      </c>
      <c r="R20042">
        <v>0.04</v>
      </c>
      <c r="V20042">
        <v>1</v>
      </c>
      <c r="W20042" t="s">
        <v>2568</v>
      </c>
    </row>
    <row r="20043" spans="1:23" x14ac:dyDescent="0.3">
      <c r="A20043">
        <v>27712</v>
      </c>
      <c r="B20043" s="15" t="s">
        <v>2066</v>
      </c>
      <c r="C20043" t="str">
        <f>_xlfn.XLOOKUP($B20043, STANDARDS!$A:$A, STANDARDS!$B:$B,,0,2)</f>
        <v>Undivided Genesee Gp; Hamilton Gp</v>
      </c>
      <c r="D20043" t="s">
        <v>1060</v>
      </c>
      <c r="E20043" t="s">
        <v>2276</v>
      </c>
      <c r="J20043" cm="1">
        <f t="array" ref="J20043:L20043">_xlfn.XLOOKUP($C20043, AGE!$A:$A,AGE!$B:$D,,0,2)</f>
        <v>385.2</v>
      </c>
      <c r="K20043">
        <v>4.0999999999999996</v>
      </c>
      <c r="L20043" t="str">
        <v>GSA 2018</v>
      </c>
      <c r="M20043" t="s">
        <v>2477</v>
      </c>
      <c r="P20043" t="s">
        <v>2342</v>
      </c>
      <c r="Q20043">
        <v>0.42</v>
      </c>
      <c r="R20043">
        <v>0.04</v>
      </c>
      <c r="V20043">
        <v>1</v>
      </c>
      <c r="W20043" t="s">
        <v>2568</v>
      </c>
    </row>
    <row r="20044" spans="1:23" x14ac:dyDescent="0.3">
      <c r="A20044">
        <v>27713</v>
      </c>
      <c r="B20044" s="15" t="s">
        <v>2066</v>
      </c>
      <c r="C20044" t="str">
        <f>_xlfn.XLOOKUP($B20044, STANDARDS!$A:$A, STANDARDS!$B:$B,,0,2)</f>
        <v>Undivided Genesee Gp; Hamilton Gp</v>
      </c>
      <c r="D20044" t="s">
        <v>1060</v>
      </c>
      <c r="E20044" t="s">
        <v>2276</v>
      </c>
      <c r="J20044" cm="1">
        <f t="array" ref="J20044:L20044">_xlfn.XLOOKUP($C20044, AGE!$A:$A,AGE!$B:$D,,0,2)</f>
        <v>385.2</v>
      </c>
      <c r="K20044">
        <v>4.0999999999999996</v>
      </c>
      <c r="L20044" t="str">
        <v>GSA 2018</v>
      </c>
      <c r="M20044" t="s">
        <v>2477</v>
      </c>
      <c r="P20044" t="s">
        <v>2342</v>
      </c>
      <c r="Q20044">
        <v>0.41</v>
      </c>
      <c r="R20044">
        <v>0.04</v>
      </c>
      <c r="V20044">
        <v>1</v>
      </c>
      <c r="W20044" t="s">
        <v>2568</v>
      </c>
    </row>
    <row r="20045" spans="1:23" x14ac:dyDescent="0.3">
      <c r="A20045">
        <v>27714</v>
      </c>
      <c r="B20045" s="15" t="s">
        <v>2066</v>
      </c>
      <c r="C20045" t="str">
        <f>_xlfn.XLOOKUP($B20045, STANDARDS!$A:$A, STANDARDS!$B:$B,,0,2)</f>
        <v>Undivided Genesee Gp; Hamilton Gp</v>
      </c>
      <c r="D20045" t="s">
        <v>1060</v>
      </c>
      <c r="E20045" t="s">
        <v>2276</v>
      </c>
      <c r="J20045" cm="1">
        <f t="array" ref="J20045:L20045">_xlfn.XLOOKUP($C20045, AGE!$A:$A,AGE!$B:$D,,0,2)</f>
        <v>385.2</v>
      </c>
      <c r="K20045">
        <v>4.0999999999999996</v>
      </c>
      <c r="L20045" t="str">
        <v>GSA 2018</v>
      </c>
      <c r="M20045" t="s">
        <v>2477</v>
      </c>
      <c r="P20045" t="s">
        <v>2342</v>
      </c>
      <c r="Q20045">
        <v>0.14000000000000001</v>
      </c>
      <c r="R20045">
        <v>0.04</v>
      </c>
      <c r="V20045">
        <v>1</v>
      </c>
      <c r="W20045" t="s">
        <v>2568</v>
      </c>
    </row>
    <row r="20046" spans="1:23" x14ac:dyDescent="0.3">
      <c r="A20046">
        <v>27715</v>
      </c>
      <c r="B20046" s="15" t="s">
        <v>2066</v>
      </c>
      <c r="C20046" t="str">
        <f>_xlfn.XLOOKUP($B20046, STANDARDS!$A:$A, STANDARDS!$B:$B,,0,2)</f>
        <v>Undivided Genesee Gp; Hamilton Gp</v>
      </c>
      <c r="D20046" t="s">
        <v>1060</v>
      </c>
      <c r="E20046" t="s">
        <v>2276</v>
      </c>
      <c r="J20046" cm="1">
        <f t="array" ref="J20046:L20046">_xlfn.XLOOKUP($C20046, AGE!$A:$A,AGE!$B:$D,,0,2)</f>
        <v>385.2</v>
      </c>
      <c r="K20046">
        <v>4.0999999999999996</v>
      </c>
      <c r="L20046" t="str">
        <v>GSA 2018</v>
      </c>
      <c r="M20046" t="s">
        <v>2477</v>
      </c>
      <c r="P20046" t="s">
        <v>2342</v>
      </c>
      <c r="Q20046">
        <v>-0.15</v>
      </c>
      <c r="R20046">
        <v>0.04</v>
      </c>
      <c r="V20046">
        <v>1</v>
      </c>
      <c r="W20046" t="s">
        <v>2568</v>
      </c>
    </row>
    <row r="20047" spans="1:23" x14ac:dyDescent="0.3">
      <c r="A20047">
        <v>27716</v>
      </c>
      <c r="B20047" s="15" t="s">
        <v>2066</v>
      </c>
      <c r="C20047" t="str">
        <f>_xlfn.XLOOKUP($B20047, STANDARDS!$A:$A, STANDARDS!$B:$B,,0,2)</f>
        <v>Undivided Genesee Gp; Hamilton Gp</v>
      </c>
      <c r="D20047" t="s">
        <v>1060</v>
      </c>
      <c r="E20047" t="s">
        <v>2276</v>
      </c>
      <c r="J20047" cm="1">
        <f t="array" ref="J20047:L20047">_xlfn.XLOOKUP($C20047, AGE!$A:$A,AGE!$B:$D,,0,2)</f>
        <v>385.2</v>
      </c>
      <c r="K20047">
        <v>4.0999999999999996</v>
      </c>
      <c r="L20047" t="str">
        <v>GSA 2018</v>
      </c>
      <c r="M20047" t="s">
        <v>2477</v>
      </c>
      <c r="P20047" t="s">
        <v>2342</v>
      </c>
      <c r="Q20047">
        <v>-0.37</v>
      </c>
      <c r="R20047">
        <v>0.04</v>
      </c>
      <c r="V20047">
        <v>1</v>
      </c>
      <c r="W20047" t="s">
        <v>2568</v>
      </c>
    </row>
    <row r="20048" spans="1:23" x14ac:dyDescent="0.3">
      <c r="A20048">
        <v>27717</v>
      </c>
      <c r="B20048" s="15" t="s">
        <v>2066</v>
      </c>
      <c r="C20048" t="str">
        <f>_xlfn.XLOOKUP($B20048, STANDARDS!$A:$A, STANDARDS!$B:$B,,0,2)</f>
        <v>Undivided Genesee Gp; Hamilton Gp</v>
      </c>
      <c r="D20048" t="s">
        <v>1060</v>
      </c>
      <c r="E20048" t="s">
        <v>2276</v>
      </c>
      <c r="J20048" cm="1">
        <f t="array" ref="J20048:L20048">_xlfn.XLOOKUP($C20048, AGE!$A:$A,AGE!$B:$D,,0,2)</f>
        <v>385.2</v>
      </c>
      <c r="K20048">
        <v>4.0999999999999996</v>
      </c>
      <c r="L20048" t="str">
        <v>GSA 2018</v>
      </c>
      <c r="M20048" t="s">
        <v>2477</v>
      </c>
      <c r="P20048" t="s">
        <v>2342</v>
      </c>
      <c r="Q20048">
        <v>-0.4</v>
      </c>
      <c r="R20048">
        <v>0.04</v>
      </c>
      <c r="V20048">
        <v>1</v>
      </c>
      <c r="W20048" t="s">
        <v>2568</v>
      </c>
    </row>
    <row r="20049" spans="1:23" x14ac:dyDescent="0.3">
      <c r="A20049">
        <v>27718</v>
      </c>
      <c r="B20049" s="15" t="s">
        <v>2066</v>
      </c>
      <c r="C20049" t="str">
        <f>_xlfn.XLOOKUP($B20049, STANDARDS!$A:$A, STANDARDS!$B:$B,,0,2)</f>
        <v>Undivided Genesee Gp; Hamilton Gp</v>
      </c>
      <c r="D20049" t="s">
        <v>1060</v>
      </c>
      <c r="E20049" t="s">
        <v>2276</v>
      </c>
      <c r="J20049" cm="1">
        <f t="array" ref="J20049:L20049">_xlfn.XLOOKUP($C20049, AGE!$A:$A,AGE!$B:$D,,0,2)</f>
        <v>385.2</v>
      </c>
      <c r="K20049">
        <v>4.0999999999999996</v>
      </c>
      <c r="L20049" t="str">
        <v>GSA 2018</v>
      </c>
      <c r="M20049" t="s">
        <v>2477</v>
      </c>
      <c r="P20049" t="s">
        <v>2342</v>
      </c>
      <c r="Q20049">
        <v>-0.63</v>
      </c>
      <c r="R20049">
        <v>0.04</v>
      </c>
      <c r="V20049">
        <v>1</v>
      </c>
      <c r="W20049" t="s">
        <v>2568</v>
      </c>
    </row>
    <row r="20050" spans="1:23" x14ac:dyDescent="0.3">
      <c r="A20050">
        <v>27719</v>
      </c>
      <c r="B20050" s="15" t="s">
        <v>2066</v>
      </c>
      <c r="C20050" t="str">
        <f>_xlfn.XLOOKUP($B20050, STANDARDS!$A:$A, STANDARDS!$B:$B,,0,2)</f>
        <v>Undivided Genesee Gp; Hamilton Gp</v>
      </c>
      <c r="D20050" t="s">
        <v>1060</v>
      </c>
      <c r="E20050" t="s">
        <v>2276</v>
      </c>
      <c r="J20050" cm="1">
        <f t="array" ref="J20050:L20050">_xlfn.XLOOKUP($C20050, AGE!$A:$A,AGE!$B:$D,,0,2)</f>
        <v>385.2</v>
      </c>
      <c r="K20050">
        <v>4.0999999999999996</v>
      </c>
      <c r="L20050" t="str">
        <v>GSA 2018</v>
      </c>
      <c r="M20050" t="s">
        <v>2477</v>
      </c>
      <c r="P20050" t="s">
        <v>2342</v>
      </c>
      <c r="Q20050">
        <v>-0.28999999999999998</v>
      </c>
      <c r="R20050">
        <v>0.04</v>
      </c>
      <c r="V20050">
        <v>1</v>
      </c>
      <c r="W20050" t="s">
        <v>2568</v>
      </c>
    </row>
    <row r="20051" spans="1:23" x14ac:dyDescent="0.3">
      <c r="A20051">
        <v>27720</v>
      </c>
      <c r="B20051" s="15" t="s">
        <v>2066</v>
      </c>
      <c r="C20051" t="str">
        <f>_xlfn.XLOOKUP($B20051, STANDARDS!$A:$A, STANDARDS!$B:$B,,0,2)</f>
        <v>Undivided Genesee Gp; Hamilton Gp</v>
      </c>
      <c r="D20051" t="s">
        <v>1060</v>
      </c>
      <c r="E20051" t="s">
        <v>2276</v>
      </c>
      <c r="J20051" cm="1">
        <f t="array" ref="J20051:L20051">_xlfn.XLOOKUP($C20051, AGE!$A:$A,AGE!$B:$D,,0,2)</f>
        <v>385.2</v>
      </c>
      <c r="K20051">
        <v>4.0999999999999996</v>
      </c>
      <c r="L20051" t="str">
        <v>GSA 2018</v>
      </c>
      <c r="M20051" t="s">
        <v>2477</v>
      </c>
      <c r="P20051" t="s">
        <v>2342</v>
      </c>
      <c r="Q20051">
        <v>-0.27</v>
      </c>
      <c r="R20051">
        <v>0.04</v>
      </c>
      <c r="V20051">
        <v>1</v>
      </c>
      <c r="W20051" t="s">
        <v>2568</v>
      </c>
    </row>
    <row r="20052" spans="1:23" x14ac:dyDescent="0.3">
      <c r="A20052">
        <v>27721</v>
      </c>
      <c r="B20052" s="15" t="s">
        <v>2066</v>
      </c>
      <c r="C20052" t="str">
        <f>_xlfn.XLOOKUP($B20052, STANDARDS!$A:$A, STANDARDS!$B:$B,,0,2)</f>
        <v>Undivided Genesee Gp; Hamilton Gp</v>
      </c>
      <c r="D20052" t="s">
        <v>1060</v>
      </c>
      <c r="E20052" t="s">
        <v>2276</v>
      </c>
      <c r="J20052" cm="1">
        <f t="array" ref="J20052:L20052">_xlfn.XLOOKUP($C20052, AGE!$A:$A,AGE!$B:$D,,0,2)</f>
        <v>385.2</v>
      </c>
      <c r="K20052">
        <v>4.0999999999999996</v>
      </c>
      <c r="L20052" t="str">
        <v>GSA 2018</v>
      </c>
      <c r="M20052" t="s">
        <v>2477</v>
      </c>
      <c r="P20052" t="s">
        <v>2342</v>
      </c>
      <c r="Q20052">
        <v>-0.33</v>
      </c>
      <c r="R20052">
        <v>0.04</v>
      </c>
      <c r="V20052">
        <v>1</v>
      </c>
      <c r="W20052" t="s">
        <v>2568</v>
      </c>
    </row>
    <row r="20053" spans="1:23" x14ac:dyDescent="0.3">
      <c r="A20053">
        <v>27722</v>
      </c>
      <c r="B20053" s="15" t="s">
        <v>2066</v>
      </c>
      <c r="C20053" t="str">
        <f>_xlfn.XLOOKUP($B20053, STANDARDS!$A:$A, STANDARDS!$B:$B,,0,2)</f>
        <v>Undivided Genesee Gp; Hamilton Gp</v>
      </c>
      <c r="D20053" t="s">
        <v>1060</v>
      </c>
      <c r="E20053" t="s">
        <v>2276</v>
      </c>
      <c r="J20053" cm="1">
        <f t="array" ref="J20053:L20053">_xlfn.XLOOKUP($C20053, AGE!$A:$A,AGE!$B:$D,,0,2)</f>
        <v>385.2</v>
      </c>
      <c r="K20053">
        <v>4.0999999999999996</v>
      </c>
      <c r="L20053" t="str">
        <v>GSA 2018</v>
      </c>
      <c r="M20053" t="s">
        <v>2477</v>
      </c>
      <c r="P20053" t="s">
        <v>2342</v>
      </c>
      <c r="Q20053">
        <v>-0.56000000000000005</v>
      </c>
      <c r="R20053">
        <v>0.04</v>
      </c>
      <c r="V20053">
        <v>1</v>
      </c>
      <c r="W20053" t="s">
        <v>2568</v>
      </c>
    </row>
    <row r="20054" spans="1:23" x14ac:dyDescent="0.3">
      <c r="A20054">
        <v>27723</v>
      </c>
      <c r="B20054" s="15" t="s">
        <v>2066</v>
      </c>
      <c r="C20054" t="str">
        <f>_xlfn.XLOOKUP($B20054, STANDARDS!$A:$A, STANDARDS!$B:$B,,0,2)</f>
        <v>Undivided Genesee Gp; Hamilton Gp</v>
      </c>
      <c r="D20054" t="s">
        <v>1060</v>
      </c>
      <c r="E20054" t="s">
        <v>2276</v>
      </c>
      <c r="J20054" cm="1">
        <f t="array" ref="J20054:L20054">_xlfn.XLOOKUP($C20054, AGE!$A:$A,AGE!$B:$D,,0,2)</f>
        <v>385.2</v>
      </c>
      <c r="K20054">
        <v>4.0999999999999996</v>
      </c>
      <c r="L20054" t="str">
        <v>GSA 2018</v>
      </c>
      <c r="M20054" t="s">
        <v>2477</v>
      </c>
      <c r="P20054" t="s">
        <v>2342</v>
      </c>
      <c r="Q20054">
        <v>-0.19</v>
      </c>
      <c r="R20054">
        <v>0.04</v>
      </c>
      <c r="V20054">
        <v>1</v>
      </c>
      <c r="W20054" t="s">
        <v>2568</v>
      </c>
    </row>
    <row r="20055" spans="1:23" x14ac:dyDescent="0.3">
      <c r="A20055">
        <v>27724</v>
      </c>
      <c r="B20055" s="15" t="s">
        <v>2066</v>
      </c>
      <c r="C20055" t="str">
        <f>_xlfn.XLOOKUP($B20055, STANDARDS!$A:$A, STANDARDS!$B:$B,,0,2)</f>
        <v>Undivided Genesee Gp; Hamilton Gp</v>
      </c>
      <c r="D20055" t="s">
        <v>1060</v>
      </c>
      <c r="E20055" t="s">
        <v>2276</v>
      </c>
      <c r="J20055" cm="1">
        <f t="array" ref="J20055:L20055">_xlfn.XLOOKUP($C20055, AGE!$A:$A,AGE!$B:$D,,0,2)</f>
        <v>385.2</v>
      </c>
      <c r="K20055">
        <v>4.0999999999999996</v>
      </c>
      <c r="L20055" t="str">
        <v>GSA 2018</v>
      </c>
      <c r="M20055" t="s">
        <v>2477</v>
      </c>
      <c r="P20055" t="s">
        <v>2342</v>
      </c>
      <c r="Q20055">
        <v>-0.35</v>
      </c>
      <c r="R20055">
        <v>0.04</v>
      </c>
      <c r="V20055">
        <v>1</v>
      </c>
      <c r="W20055" t="s">
        <v>2568</v>
      </c>
    </row>
    <row r="20056" spans="1:23" x14ac:dyDescent="0.3">
      <c r="A20056">
        <v>27725</v>
      </c>
      <c r="B20056" s="15" t="s">
        <v>2066</v>
      </c>
      <c r="C20056" t="str">
        <f>_xlfn.XLOOKUP($B20056, STANDARDS!$A:$A, STANDARDS!$B:$B,,0,2)</f>
        <v>Undivided Genesee Gp; Hamilton Gp</v>
      </c>
      <c r="D20056" t="s">
        <v>1060</v>
      </c>
      <c r="E20056" t="s">
        <v>2276</v>
      </c>
      <c r="J20056" cm="1">
        <f t="array" ref="J20056:L20056">_xlfn.XLOOKUP($C20056, AGE!$A:$A,AGE!$B:$D,,0,2)</f>
        <v>385.2</v>
      </c>
      <c r="K20056">
        <v>4.0999999999999996</v>
      </c>
      <c r="L20056" t="str">
        <v>GSA 2018</v>
      </c>
      <c r="M20056" t="s">
        <v>2477</v>
      </c>
      <c r="P20056" t="s">
        <v>2342</v>
      </c>
      <c r="Q20056">
        <v>-0.65</v>
      </c>
      <c r="R20056">
        <v>0.04</v>
      </c>
      <c r="V20056">
        <v>1</v>
      </c>
      <c r="W20056" t="s">
        <v>2568</v>
      </c>
    </row>
    <row r="20057" spans="1:23" x14ac:dyDescent="0.3">
      <c r="A20057">
        <v>27726</v>
      </c>
      <c r="B20057" s="15" t="s">
        <v>2066</v>
      </c>
      <c r="C20057" t="str">
        <f>_xlfn.XLOOKUP($B20057, STANDARDS!$A:$A, STANDARDS!$B:$B,,0,2)</f>
        <v>Undivided Genesee Gp; Hamilton Gp</v>
      </c>
      <c r="D20057" t="s">
        <v>1060</v>
      </c>
      <c r="E20057" t="s">
        <v>2276</v>
      </c>
      <c r="J20057" cm="1">
        <f t="array" ref="J20057:L20057">_xlfn.XLOOKUP($C20057, AGE!$A:$A,AGE!$B:$D,,0,2)</f>
        <v>385.2</v>
      </c>
      <c r="K20057">
        <v>4.0999999999999996</v>
      </c>
      <c r="L20057" t="str">
        <v>GSA 2018</v>
      </c>
      <c r="M20057" t="s">
        <v>2477</v>
      </c>
      <c r="P20057" t="s">
        <v>2342</v>
      </c>
      <c r="Q20057">
        <v>-0.39</v>
      </c>
      <c r="R20057">
        <v>0.04</v>
      </c>
      <c r="V20057">
        <v>1</v>
      </c>
      <c r="W20057" t="s">
        <v>2568</v>
      </c>
    </row>
    <row r="20058" spans="1:23" x14ac:dyDescent="0.3">
      <c r="A20058">
        <v>27727</v>
      </c>
      <c r="B20058" s="15" t="s">
        <v>2066</v>
      </c>
      <c r="C20058" t="str">
        <f>_xlfn.XLOOKUP($B20058, STANDARDS!$A:$A, STANDARDS!$B:$B,,0,2)</f>
        <v>Undivided Genesee Gp; Hamilton Gp</v>
      </c>
      <c r="D20058" t="s">
        <v>1060</v>
      </c>
      <c r="E20058" t="s">
        <v>2276</v>
      </c>
      <c r="J20058" cm="1">
        <f t="array" ref="J20058:L20058">_xlfn.XLOOKUP($C20058, AGE!$A:$A,AGE!$B:$D,,0,2)</f>
        <v>385.2</v>
      </c>
      <c r="K20058">
        <v>4.0999999999999996</v>
      </c>
      <c r="L20058" t="str">
        <v>GSA 2018</v>
      </c>
      <c r="M20058" t="s">
        <v>2477</v>
      </c>
      <c r="P20058" t="s">
        <v>2342</v>
      </c>
      <c r="Q20058">
        <v>-0.47</v>
      </c>
      <c r="R20058">
        <v>0.04</v>
      </c>
      <c r="V20058">
        <v>1</v>
      </c>
      <c r="W20058" t="s">
        <v>2568</v>
      </c>
    </row>
    <row r="20059" spans="1:23" x14ac:dyDescent="0.3">
      <c r="A20059">
        <v>27728</v>
      </c>
      <c r="B20059" s="15" t="s">
        <v>2066</v>
      </c>
      <c r="C20059" t="str">
        <f>_xlfn.XLOOKUP($B20059, STANDARDS!$A:$A, STANDARDS!$B:$B,,0,2)</f>
        <v>Undivided Genesee Gp; Hamilton Gp</v>
      </c>
      <c r="D20059" t="s">
        <v>1060</v>
      </c>
      <c r="E20059" t="s">
        <v>2276</v>
      </c>
      <c r="J20059" cm="1">
        <f t="array" ref="J20059:L20059">_xlfn.XLOOKUP($C20059, AGE!$A:$A,AGE!$B:$D,,0,2)</f>
        <v>385.2</v>
      </c>
      <c r="K20059">
        <v>4.0999999999999996</v>
      </c>
      <c r="L20059" t="str">
        <v>GSA 2018</v>
      </c>
      <c r="M20059" t="s">
        <v>2477</v>
      </c>
      <c r="P20059" t="s">
        <v>2342</v>
      </c>
      <c r="Q20059">
        <v>-0.28999999999999998</v>
      </c>
      <c r="R20059">
        <v>0.04</v>
      </c>
      <c r="V20059">
        <v>1</v>
      </c>
      <c r="W20059" t="s">
        <v>2568</v>
      </c>
    </row>
    <row r="20060" spans="1:23" x14ac:dyDescent="0.3">
      <c r="A20060">
        <v>27729</v>
      </c>
      <c r="B20060" s="15" t="s">
        <v>2066</v>
      </c>
      <c r="C20060" t="str">
        <f>_xlfn.XLOOKUP($B20060, STANDARDS!$A:$A, STANDARDS!$B:$B,,0,2)</f>
        <v>Undivided Genesee Gp; Hamilton Gp</v>
      </c>
      <c r="D20060" t="s">
        <v>1060</v>
      </c>
      <c r="E20060" t="s">
        <v>2276</v>
      </c>
      <c r="J20060" cm="1">
        <f t="array" ref="J20060:L20060">_xlfn.XLOOKUP($C20060, AGE!$A:$A,AGE!$B:$D,,0,2)</f>
        <v>385.2</v>
      </c>
      <c r="K20060">
        <v>4.0999999999999996</v>
      </c>
      <c r="L20060" t="str">
        <v>GSA 2018</v>
      </c>
      <c r="M20060" t="s">
        <v>2477</v>
      </c>
      <c r="P20060" t="s">
        <v>2342</v>
      </c>
      <c r="Q20060">
        <v>-0.02</v>
      </c>
      <c r="R20060">
        <v>0.04</v>
      </c>
      <c r="V20060">
        <v>1</v>
      </c>
      <c r="W20060" t="s">
        <v>2568</v>
      </c>
    </row>
    <row r="20061" spans="1:23" x14ac:dyDescent="0.3">
      <c r="A20061">
        <v>27730</v>
      </c>
      <c r="B20061" s="15" t="s">
        <v>2066</v>
      </c>
      <c r="C20061" t="str">
        <f>_xlfn.XLOOKUP($B20061, STANDARDS!$A:$A, STANDARDS!$B:$B,,0,2)</f>
        <v>Undivided Genesee Gp; Hamilton Gp</v>
      </c>
      <c r="D20061" t="s">
        <v>1060</v>
      </c>
      <c r="E20061" t="s">
        <v>2276</v>
      </c>
      <c r="J20061" cm="1">
        <f t="array" ref="J20061:L20061">_xlfn.XLOOKUP($C20061, AGE!$A:$A,AGE!$B:$D,,0,2)</f>
        <v>385.2</v>
      </c>
      <c r="K20061">
        <v>4.0999999999999996</v>
      </c>
      <c r="L20061" t="str">
        <v>GSA 2018</v>
      </c>
      <c r="M20061" t="s">
        <v>2477</v>
      </c>
      <c r="P20061" t="s">
        <v>2342</v>
      </c>
      <c r="Q20061">
        <v>0.1</v>
      </c>
      <c r="R20061">
        <v>0.04</v>
      </c>
      <c r="V20061">
        <v>1</v>
      </c>
      <c r="W20061" t="s">
        <v>2568</v>
      </c>
    </row>
    <row r="20062" spans="1:23" x14ac:dyDescent="0.3">
      <c r="A20062">
        <v>27731</v>
      </c>
      <c r="B20062" s="15" t="s">
        <v>2066</v>
      </c>
      <c r="C20062" t="str">
        <f>_xlfn.XLOOKUP($B20062, STANDARDS!$A:$A, STANDARDS!$B:$B,,0,2)</f>
        <v>Undivided Genesee Gp; Hamilton Gp</v>
      </c>
      <c r="D20062" t="s">
        <v>1060</v>
      </c>
      <c r="E20062" t="s">
        <v>2276</v>
      </c>
      <c r="J20062" cm="1">
        <f t="array" ref="J20062:L20062">_xlfn.XLOOKUP($C20062, AGE!$A:$A,AGE!$B:$D,,0,2)</f>
        <v>385.2</v>
      </c>
      <c r="K20062">
        <v>4.0999999999999996</v>
      </c>
      <c r="L20062" t="str">
        <v>GSA 2018</v>
      </c>
      <c r="M20062" t="s">
        <v>2477</v>
      </c>
      <c r="P20062" t="s">
        <v>2342</v>
      </c>
      <c r="Q20062">
        <v>0.27</v>
      </c>
      <c r="R20062">
        <v>0.04</v>
      </c>
      <c r="V20062">
        <v>1</v>
      </c>
      <c r="W20062" t="s">
        <v>2568</v>
      </c>
    </row>
    <row r="20063" spans="1:23" x14ac:dyDescent="0.3">
      <c r="A20063">
        <v>27732</v>
      </c>
      <c r="B20063" s="15" t="s">
        <v>2066</v>
      </c>
      <c r="C20063" t="str">
        <f>_xlfn.XLOOKUP($B20063, STANDARDS!$A:$A, STANDARDS!$B:$B,,0,2)</f>
        <v>Undivided Genesee Gp; Hamilton Gp</v>
      </c>
      <c r="D20063" t="s">
        <v>1060</v>
      </c>
      <c r="E20063" t="s">
        <v>2276</v>
      </c>
      <c r="J20063" cm="1">
        <f t="array" ref="J20063:L20063">_xlfn.XLOOKUP($C20063, AGE!$A:$A,AGE!$B:$D,,0,2)</f>
        <v>385.2</v>
      </c>
      <c r="K20063">
        <v>4.0999999999999996</v>
      </c>
      <c r="L20063" t="str">
        <v>GSA 2018</v>
      </c>
      <c r="M20063" t="s">
        <v>2477</v>
      </c>
      <c r="P20063" t="s">
        <v>2342</v>
      </c>
      <c r="Q20063">
        <v>0.17</v>
      </c>
      <c r="R20063">
        <v>0.04</v>
      </c>
      <c r="V20063">
        <v>1</v>
      </c>
      <c r="W20063" t="s">
        <v>2568</v>
      </c>
    </row>
    <row r="20064" spans="1:23" x14ac:dyDescent="0.3">
      <c r="A20064">
        <v>27733</v>
      </c>
      <c r="B20064" s="15" t="s">
        <v>2066</v>
      </c>
      <c r="C20064" t="str">
        <f>_xlfn.XLOOKUP($B20064, STANDARDS!$A:$A, STANDARDS!$B:$B,,0,2)</f>
        <v>Undivided Genesee Gp; Hamilton Gp</v>
      </c>
      <c r="D20064" t="s">
        <v>1060</v>
      </c>
      <c r="E20064" t="s">
        <v>2276</v>
      </c>
      <c r="J20064" cm="1">
        <f t="array" ref="J20064:L20064">_xlfn.XLOOKUP($C20064, AGE!$A:$A,AGE!$B:$D,,0,2)</f>
        <v>385.2</v>
      </c>
      <c r="K20064">
        <v>4.0999999999999996</v>
      </c>
      <c r="L20064" t="str">
        <v>GSA 2018</v>
      </c>
      <c r="M20064" t="s">
        <v>2477</v>
      </c>
      <c r="P20064" t="s">
        <v>2342</v>
      </c>
      <c r="Q20064">
        <v>0.35</v>
      </c>
      <c r="R20064">
        <v>0.04</v>
      </c>
      <c r="V20064">
        <v>1</v>
      </c>
      <c r="W20064" t="s">
        <v>2568</v>
      </c>
    </row>
    <row r="20065" spans="1:23" x14ac:dyDescent="0.3">
      <c r="A20065">
        <v>27734</v>
      </c>
      <c r="B20065" s="15" t="s">
        <v>2066</v>
      </c>
      <c r="C20065" t="str">
        <f>_xlfn.XLOOKUP($B20065, STANDARDS!$A:$A, STANDARDS!$B:$B,,0,2)</f>
        <v>Undivided Genesee Gp; Hamilton Gp</v>
      </c>
      <c r="D20065" t="s">
        <v>1060</v>
      </c>
      <c r="E20065" t="s">
        <v>2276</v>
      </c>
      <c r="J20065" cm="1">
        <f t="array" ref="J20065:L20065">_xlfn.XLOOKUP($C20065, AGE!$A:$A,AGE!$B:$D,,0,2)</f>
        <v>385.2</v>
      </c>
      <c r="K20065">
        <v>4.0999999999999996</v>
      </c>
      <c r="L20065" t="str">
        <v>GSA 2018</v>
      </c>
      <c r="M20065" t="s">
        <v>2477</v>
      </c>
      <c r="P20065" t="s">
        <v>2342</v>
      </c>
      <c r="Q20065">
        <v>0.32</v>
      </c>
      <c r="R20065">
        <v>0.04</v>
      </c>
      <c r="V20065">
        <v>1</v>
      </c>
      <c r="W20065" t="s">
        <v>2568</v>
      </c>
    </row>
    <row r="20066" spans="1:23" x14ac:dyDescent="0.3">
      <c r="A20066">
        <v>27735</v>
      </c>
      <c r="B20066" s="15" t="s">
        <v>2066</v>
      </c>
      <c r="C20066" t="str">
        <f>_xlfn.XLOOKUP($B20066, STANDARDS!$A:$A, STANDARDS!$B:$B,,0,2)</f>
        <v>Undivided Genesee Gp; Hamilton Gp</v>
      </c>
      <c r="D20066" t="s">
        <v>1060</v>
      </c>
      <c r="E20066" t="s">
        <v>2276</v>
      </c>
      <c r="J20066" cm="1">
        <f t="array" ref="J20066:L20066">_xlfn.XLOOKUP($C20066, AGE!$A:$A,AGE!$B:$D,,0,2)</f>
        <v>385.2</v>
      </c>
      <c r="K20066">
        <v>4.0999999999999996</v>
      </c>
      <c r="L20066" t="str">
        <v>GSA 2018</v>
      </c>
      <c r="M20066" t="s">
        <v>2477</v>
      </c>
      <c r="P20066" t="s">
        <v>2342</v>
      </c>
      <c r="Q20066">
        <v>0.2</v>
      </c>
      <c r="R20066">
        <v>0.04</v>
      </c>
      <c r="V20066">
        <v>1</v>
      </c>
      <c r="W20066" t="s">
        <v>2568</v>
      </c>
    </row>
    <row r="20067" spans="1:23" x14ac:dyDescent="0.3">
      <c r="A20067">
        <v>27736</v>
      </c>
      <c r="B20067" s="15" t="s">
        <v>2066</v>
      </c>
      <c r="C20067" t="str">
        <f>_xlfn.XLOOKUP($B20067, STANDARDS!$A:$A, STANDARDS!$B:$B,,0,2)</f>
        <v>Undivided Genesee Gp; Hamilton Gp</v>
      </c>
      <c r="D20067" t="s">
        <v>1060</v>
      </c>
      <c r="E20067" t="s">
        <v>2276</v>
      </c>
      <c r="J20067" cm="1">
        <f t="array" ref="J20067:L20067">_xlfn.XLOOKUP($C20067, AGE!$A:$A,AGE!$B:$D,,0,2)</f>
        <v>385.2</v>
      </c>
      <c r="K20067">
        <v>4.0999999999999996</v>
      </c>
      <c r="L20067" t="str">
        <v>GSA 2018</v>
      </c>
      <c r="M20067" t="s">
        <v>2477</v>
      </c>
      <c r="P20067" t="s">
        <v>2342</v>
      </c>
      <c r="Q20067">
        <v>0.53</v>
      </c>
      <c r="R20067">
        <v>0.04</v>
      </c>
      <c r="V20067">
        <v>1</v>
      </c>
      <c r="W20067" t="s">
        <v>2568</v>
      </c>
    </row>
    <row r="20068" spans="1:23" x14ac:dyDescent="0.3">
      <c r="A20068">
        <v>27737</v>
      </c>
      <c r="B20068" s="15" t="s">
        <v>2066</v>
      </c>
      <c r="C20068" t="str">
        <f>_xlfn.XLOOKUP($B20068, STANDARDS!$A:$A, STANDARDS!$B:$B,,0,2)</f>
        <v>Undivided Genesee Gp; Hamilton Gp</v>
      </c>
      <c r="D20068" t="s">
        <v>1060</v>
      </c>
      <c r="E20068" t="s">
        <v>2276</v>
      </c>
      <c r="J20068" cm="1">
        <f t="array" ref="J20068:L20068">_xlfn.XLOOKUP($C20068, AGE!$A:$A,AGE!$B:$D,,0,2)</f>
        <v>385.2</v>
      </c>
      <c r="K20068">
        <v>4.0999999999999996</v>
      </c>
      <c r="L20068" t="str">
        <v>GSA 2018</v>
      </c>
      <c r="M20068" t="s">
        <v>2477</v>
      </c>
      <c r="P20068" t="s">
        <v>2342</v>
      </c>
      <c r="Q20068">
        <v>0.5</v>
      </c>
      <c r="R20068">
        <v>0.04</v>
      </c>
      <c r="V20068">
        <v>1</v>
      </c>
      <c r="W20068" t="s">
        <v>2568</v>
      </c>
    </row>
    <row r="20069" spans="1:23" x14ac:dyDescent="0.3">
      <c r="A20069">
        <v>27738</v>
      </c>
      <c r="B20069" s="15" t="s">
        <v>2066</v>
      </c>
      <c r="C20069" t="str">
        <f>_xlfn.XLOOKUP($B20069, STANDARDS!$A:$A, STANDARDS!$B:$B,,0,2)</f>
        <v>Undivided Genesee Gp; Hamilton Gp</v>
      </c>
      <c r="D20069" t="s">
        <v>1060</v>
      </c>
      <c r="E20069" t="s">
        <v>2276</v>
      </c>
      <c r="J20069" cm="1">
        <f t="array" ref="J20069:L20069">_xlfn.XLOOKUP($C20069, AGE!$A:$A,AGE!$B:$D,,0,2)</f>
        <v>385.2</v>
      </c>
      <c r="K20069">
        <v>4.0999999999999996</v>
      </c>
      <c r="L20069" t="str">
        <v>GSA 2018</v>
      </c>
      <c r="M20069" t="s">
        <v>2477</v>
      </c>
      <c r="P20069" t="s">
        <v>2342</v>
      </c>
      <c r="Q20069">
        <v>0.47</v>
      </c>
      <c r="R20069">
        <v>0.04</v>
      </c>
      <c r="V20069">
        <v>1</v>
      </c>
      <c r="W20069" t="s">
        <v>2568</v>
      </c>
    </row>
    <row r="20070" spans="1:23" x14ac:dyDescent="0.3">
      <c r="A20070">
        <v>27739</v>
      </c>
      <c r="B20070" s="15" t="s">
        <v>2066</v>
      </c>
      <c r="C20070" t="str">
        <f>_xlfn.XLOOKUP($B20070, STANDARDS!$A:$A, STANDARDS!$B:$B,,0,2)</f>
        <v>Undivided Genesee Gp; Hamilton Gp</v>
      </c>
      <c r="D20070" t="s">
        <v>1060</v>
      </c>
      <c r="E20070" t="s">
        <v>2276</v>
      </c>
      <c r="J20070" cm="1">
        <f t="array" ref="J20070:L20070">_xlfn.XLOOKUP($C20070, AGE!$A:$A,AGE!$B:$D,,0,2)</f>
        <v>385.2</v>
      </c>
      <c r="K20070">
        <v>4.0999999999999996</v>
      </c>
      <c r="L20070" t="str">
        <v>GSA 2018</v>
      </c>
      <c r="M20070" t="s">
        <v>2477</v>
      </c>
      <c r="P20070" t="s">
        <v>2342</v>
      </c>
      <c r="Q20070">
        <v>0.37</v>
      </c>
      <c r="R20070">
        <v>0.04</v>
      </c>
      <c r="V20070">
        <v>1</v>
      </c>
      <c r="W20070" t="s">
        <v>2568</v>
      </c>
    </row>
    <row r="20071" spans="1:23" x14ac:dyDescent="0.3">
      <c r="A20071">
        <v>27740</v>
      </c>
      <c r="B20071" s="15" t="s">
        <v>2066</v>
      </c>
      <c r="C20071" t="str">
        <f>_xlfn.XLOOKUP($B20071, STANDARDS!$A:$A, STANDARDS!$B:$B,,0,2)</f>
        <v>Undivided Genesee Gp; Hamilton Gp</v>
      </c>
      <c r="D20071" t="s">
        <v>1060</v>
      </c>
      <c r="E20071" t="s">
        <v>2276</v>
      </c>
      <c r="J20071" cm="1">
        <f t="array" ref="J20071:L20071">_xlfn.XLOOKUP($C20071, AGE!$A:$A,AGE!$B:$D,,0,2)</f>
        <v>385.2</v>
      </c>
      <c r="K20071">
        <v>4.0999999999999996</v>
      </c>
      <c r="L20071" t="str">
        <v>GSA 2018</v>
      </c>
      <c r="M20071" t="s">
        <v>2477</v>
      </c>
      <c r="P20071" t="s">
        <v>2342</v>
      </c>
      <c r="Q20071">
        <v>0.38</v>
      </c>
      <c r="R20071">
        <v>0.04</v>
      </c>
      <c r="V20071">
        <v>1</v>
      </c>
      <c r="W20071" t="s">
        <v>2568</v>
      </c>
    </row>
    <row r="20072" spans="1:23" x14ac:dyDescent="0.3">
      <c r="A20072">
        <v>27741</v>
      </c>
      <c r="B20072" s="15" t="s">
        <v>2066</v>
      </c>
      <c r="C20072" t="str">
        <f>_xlfn.XLOOKUP($B20072, STANDARDS!$A:$A, STANDARDS!$B:$B,,0,2)</f>
        <v>Undivided Genesee Gp; Hamilton Gp</v>
      </c>
      <c r="D20072" t="s">
        <v>1060</v>
      </c>
      <c r="E20072" t="s">
        <v>2276</v>
      </c>
      <c r="J20072" cm="1">
        <f t="array" ref="J20072:L20072">_xlfn.XLOOKUP($C20072, AGE!$A:$A,AGE!$B:$D,,0,2)</f>
        <v>385.2</v>
      </c>
      <c r="K20072">
        <v>4.0999999999999996</v>
      </c>
      <c r="L20072" t="str">
        <v>GSA 2018</v>
      </c>
      <c r="M20072" t="s">
        <v>2477</v>
      </c>
      <c r="P20072" t="s">
        <v>2342</v>
      </c>
      <c r="Q20072">
        <v>0.43</v>
      </c>
      <c r="R20072">
        <v>0.04</v>
      </c>
      <c r="V20072">
        <v>1</v>
      </c>
      <c r="W20072" t="s">
        <v>2568</v>
      </c>
    </row>
    <row r="20073" spans="1:23" x14ac:dyDescent="0.3">
      <c r="A20073">
        <v>27742</v>
      </c>
      <c r="B20073" s="15" t="s">
        <v>2066</v>
      </c>
      <c r="C20073" t="str">
        <f>_xlfn.XLOOKUP($B20073, STANDARDS!$A:$A, STANDARDS!$B:$B,,0,2)</f>
        <v>Undivided Genesee Gp; Hamilton Gp</v>
      </c>
      <c r="D20073" t="s">
        <v>1060</v>
      </c>
      <c r="E20073" t="s">
        <v>2276</v>
      </c>
      <c r="J20073" cm="1">
        <f t="array" ref="J20073:L20073">_xlfn.XLOOKUP($C20073, AGE!$A:$A,AGE!$B:$D,,0,2)</f>
        <v>385.2</v>
      </c>
      <c r="K20073">
        <v>4.0999999999999996</v>
      </c>
      <c r="L20073" t="str">
        <v>GSA 2018</v>
      </c>
      <c r="M20073" t="s">
        <v>2477</v>
      </c>
      <c r="P20073" t="s">
        <v>2342</v>
      </c>
      <c r="Q20073">
        <v>0.56999999999999995</v>
      </c>
      <c r="R20073">
        <v>0.04</v>
      </c>
      <c r="V20073">
        <v>1</v>
      </c>
      <c r="W20073" t="s">
        <v>2568</v>
      </c>
    </row>
    <row r="20074" spans="1:23" x14ac:dyDescent="0.3">
      <c r="A20074">
        <v>27743</v>
      </c>
      <c r="B20074" s="15" t="s">
        <v>2066</v>
      </c>
      <c r="C20074" t="str">
        <f>_xlfn.XLOOKUP($B20074, STANDARDS!$A:$A, STANDARDS!$B:$B,,0,2)</f>
        <v>Undivided Genesee Gp; Hamilton Gp</v>
      </c>
      <c r="D20074" t="s">
        <v>1060</v>
      </c>
      <c r="E20074" t="s">
        <v>2276</v>
      </c>
      <c r="J20074" cm="1">
        <f t="array" ref="J20074:L20074">_xlfn.XLOOKUP($C20074, AGE!$A:$A,AGE!$B:$D,,0,2)</f>
        <v>385.2</v>
      </c>
      <c r="K20074">
        <v>4.0999999999999996</v>
      </c>
      <c r="L20074" t="str">
        <v>GSA 2018</v>
      </c>
      <c r="M20074" t="s">
        <v>2477</v>
      </c>
      <c r="P20074" t="s">
        <v>2342</v>
      </c>
      <c r="Q20074">
        <v>0.5</v>
      </c>
      <c r="R20074">
        <v>0.04</v>
      </c>
      <c r="V20074">
        <v>1</v>
      </c>
      <c r="W20074" t="s">
        <v>2568</v>
      </c>
    </row>
    <row r="20075" spans="1:23" x14ac:dyDescent="0.3">
      <c r="A20075">
        <v>27744</v>
      </c>
      <c r="B20075" s="15" t="s">
        <v>2066</v>
      </c>
      <c r="C20075" t="str">
        <f>_xlfn.XLOOKUP($B20075, STANDARDS!$A:$A, STANDARDS!$B:$B,,0,2)</f>
        <v>Undivided Genesee Gp; Hamilton Gp</v>
      </c>
      <c r="D20075" t="s">
        <v>1060</v>
      </c>
      <c r="E20075" t="s">
        <v>2276</v>
      </c>
      <c r="J20075" cm="1">
        <f t="array" ref="J20075:L20075">_xlfn.XLOOKUP($C20075, AGE!$A:$A,AGE!$B:$D,,0,2)</f>
        <v>385.2</v>
      </c>
      <c r="K20075">
        <v>4.0999999999999996</v>
      </c>
      <c r="L20075" t="str">
        <v>GSA 2018</v>
      </c>
      <c r="M20075" t="s">
        <v>2477</v>
      </c>
      <c r="P20075" t="s">
        <v>2342</v>
      </c>
      <c r="Q20075">
        <v>0.56999999999999995</v>
      </c>
      <c r="R20075">
        <v>0.04</v>
      </c>
      <c r="V20075">
        <v>1</v>
      </c>
      <c r="W20075" t="s">
        <v>2568</v>
      </c>
    </row>
    <row r="20076" spans="1:23" x14ac:dyDescent="0.3">
      <c r="A20076">
        <v>27745</v>
      </c>
      <c r="B20076" s="15" t="s">
        <v>2066</v>
      </c>
      <c r="C20076" t="str">
        <f>_xlfn.XLOOKUP($B20076, STANDARDS!$A:$A, STANDARDS!$B:$B,,0,2)</f>
        <v>Undivided Genesee Gp; Hamilton Gp</v>
      </c>
      <c r="D20076" t="s">
        <v>1060</v>
      </c>
      <c r="E20076" t="s">
        <v>2276</v>
      </c>
      <c r="J20076" cm="1">
        <f t="array" ref="J20076:L20076">_xlfn.XLOOKUP($C20076, AGE!$A:$A,AGE!$B:$D,,0,2)</f>
        <v>385.2</v>
      </c>
      <c r="K20076">
        <v>4.0999999999999996</v>
      </c>
      <c r="L20076" t="str">
        <v>GSA 2018</v>
      </c>
      <c r="M20076" t="s">
        <v>2477</v>
      </c>
      <c r="P20076" t="s">
        <v>2342</v>
      </c>
      <c r="Q20076">
        <v>0.33</v>
      </c>
      <c r="R20076">
        <v>0.04</v>
      </c>
      <c r="V20076">
        <v>1</v>
      </c>
      <c r="W20076" t="s">
        <v>2568</v>
      </c>
    </row>
    <row r="20077" spans="1:23" x14ac:dyDescent="0.3">
      <c r="A20077">
        <v>27746</v>
      </c>
      <c r="B20077" s="15" t="s">
        <v>2066</v>
      </c>
      <c r="C20077" t="str">
        <f>_xlfn.XLOOKUP($B20077, STANDARDS!$A:$A, STANDARDS!$B:$B,,0,2)</f>
        <v>Undivided Genesee Gp; Hamilton Gp</v>
      </c>
      <c r="D20077" t="s">
        <v>1060</v>
      </c>
      <c r="E20077" t="s">
        <v>2276</v>
      </c>
      <c r="J20077" cm="1">
        <f t="array" ref="J20077:L20077">_xlfn.XLOOKUP($C20077, AGE!$A:$A,AGE!$B:$D,,0,2)</f>
        <v>385.2</v>
      </c>
      <c r="K20077">
        <v>4.0999999999999996</v>
      </c>
      <c r="L20077" t="str">
        <v>GSA 2018</v>
      </c>
      <c r="M20077" t="s">
        <v>2477</v>
      </c>
      <c r="P20077" t="s">
        <v>2342</v>
      </c>
      <c r="Q20077">
        <v>0.46</v>
      </c>
      <c r="R20077">
        <v>0.04</v>
      </c>
      <c r="V20077">
        <v>1</v>
      </c>
      <c r="W20077" t="s">
        <v>2568</v>
      </c>
    </row>
    <row r="20078" spans="1:23" x14ac:dyDescent="0.3">
      <c r="A20078">
        <v>27747</v>
      </c>
      <c r="B20078" s="15" t="s">
        <v>2066</v>
      </c>
      <c r="C20078" t="str">
        <f>_xlfn.XLOOKUP($B20078, STANDARDS!$A:$A, STANDARDS!$B:$B,,0,2)</f>
        <v>Undivided Genesee Gp; Hamilton Gp</v>
      </c>
      <c r="D20078" t="s">
        <v>1060</v>
      </c>
      <c r="E20078" t="s">
        <v>2276</v>
      </c>
      <c r="J20078" cm="1">
        <f t="array" ref="J20078:L20078">_xlfn.XLOOKUP($C20078, AGE!$A:$A,AGE!$B:$D,,0,2)</f>
        <v>385.2</v>
      </c>
      <c r="K20078">
        <v>4.0999999999999996</v>
      </c>
      <c r="L20078" t="str">
        <v>GSA 2018</v>
      </c>
      <c r="M20078" t="s">
        <v>2477</v>
      </c>
      <c r="P20078" t="s">
        <v>2342</v>
      </c>
      <c r="Q20078">
        <v>0.91</v>
      </c>
      <c r="R20078">
        <v>0.04</v>
      </c>
      <c r="V20078">
        <v>1</v>
      </c>
      <c r="W20078" t="s">
        <v>2568</v>
      </c>
    </row>
    <row r="20079" spans="1:23" x14ac:dyDescent="0.3">
      <c r="A20079">
        <v>27748</v>
      </c>
      <c r="B20079" s="15" t="s">
        <v>2066</v>
      </c>
      <c r="C20079" t="str">
        <f>_xlfn.XLOOKUP($B20079, STANDARDS!$A:$A, STANDARDS!$B:$B,,0,2)</f>
        <v>Undivided Genesee Gp; Hamilton Gp</v>
      </c>
      <c r="D20079" t="s">
        <v>1060</v>
      </c>
      <c r="E20079" t="s">
        <v>2276</v>
      </c>
      <c r="J20079" cm="1">
        <f t="array" ref="J20079:L20079">_xlfn.XLOOKUP($C20079, AGE!$A:$A,AGE!$B:$D,,0,2)</f>
        <v>385.2</v>
      </c>
      <c r="K20079">
        <v>4.0999999999999996</v>
      </c>
      <c r="L20079" t="str">
        <v>GSA 2018</v>
      </c>
      <c r="M20079" t="s">
        <v>2477</v>
      </c>
      <c r="P20079" t="s">
        <v>2342</v>
      </c>
      <c r="Q20079">
        <v>0.66</v>
      </c>
      <c r="R20079">
        <v>0.04</v>
      </c>
      <c r="V20079">
        <v>1</v>
      </c>
      <c r="W20079" t="s">
        <v>2568</v>
      </c>
    </row>
    <row r="20080" spans="1:23" x14ac:dyDescent="0.3">
      <c r="A20080">
        <v>27749</v>
      </c>
      <c r="B20080" s="15" t="s">
        <v>2066</v>
      </c>
      <c r="C20080" t="str">
        <f>_xlfn.XLOOKUP($B20080, STANDARDS!$A:$A, STANDARDS!$B:$B,,0,2)</f>
        <v>Undivided Genesee Gp; Hamilton Gp</v>
      </c>
      <c r="D20080" t="s">
        <v>1060</v>
      </c>
      <c r="E20080" t="s">
        <v>2276</v>
      </c>
      <c r="J20080" cm="1">
        <f t="array" ref="J20080:L20080">_xlfn.XLOOKUP($C20080, AGE!$A:$A,AGE!$B:$D,,0,2)</f>
        <v>385.2</v>
      </c>
      <c r="K20080">
        <v>4.0999999999999996</v>
      </c>
      <c r="L20080" t="str">
        <v>GSA 2018</v>
      </c>
      <c r="M20080" t="s">
        <v>2477</v>
      </c>
      <c r="P20080" t="s">
        <v>2342</v>
      </c>
      <c r="Q20080">
        <v>0.49</v>
      </c>
      <c r="R20080">
        <v>0.04</v>
      </c>
      <c r="V20080">
        <v>1</v>
      </c>
      <c r="W20080" t="s">
        <v>2568</v>
      </c>
    </row>
    <row r="20081" spans="1:23" x14ac:dyDescent="0.3">
      <c r="A20081">
        <v>27750</v>
      </c>
      <c r="B20081" s="15" t="s">
        <v>2066</v>
      </c>
      <c r="C20081" t="str">
        <f>_xlfn.XLOOKUP($B20081, STANDARDS!$A:$A, STANDARDS!$B:$B,,0,2)</f>
        <v>Undivided Genesee Gp; Hamilton Gp</v>
      </c>
      <c r="D20081" t="s">
        <v>1060</v>
      </c>
      <c r="E20081" t="s">
        <v>2276</v>
      </c>
      <c r="J20081" cm="1">
        <f t="array" ref="J20081:L20081">_xlfn.XLOOKUP($C20081, AGE!$A:$A,AGE!$B:$D,,0,2)</f>
        <v>385.2</v>
      </c>
      <c r="K20081">
        <v>4.0999999999999996</v>
      </c>
      <c r="L20081" t="str">
        <v>GSA 2018</v>
      </c>
      <c r="M20081" t="s">
        <v>2477</v>
      </c>
      <c r="P20081" t="s">
        <v>2342</v>
      </c>
      <c r="Q20081">
        <v>0.78</v>
      </c>
      <c r="R20081">
        <v>0.04</v>
      </c>
      <c r="V20081">
        <v>1</v>
      </c>
      <c r="W20081" t="s">
        <v>2568</v>
      </c>
    </row>
    <row r="20082" spans="1:23" x14ac:dyDescent="0.3">
      <c r="A20082">
        <v>27751</v>
      </c>
      <c r="B20082" s="15" t="s">
        <v>2066</v>
      </c>
      <c r="C20082" t="str">
        <f>_xlfn.XLOOKUP($B20082, STANDARDS!$A:$A, STANDARDS!$B:$B,,0,2)</f>
        <v>Undivided Genesee Gp; Hamilton Gp</v>
      </c>
      <c r="D20082" t="s">
        <v>1060</v>
      </c>
      <c r="E20082" t="s">
        <v>2276</v>
      </c>
      <c r="J20082" cm="1">
        <f t="array" ref="J20082:L20082">_xlfn.XLOOKUP($C20082, AGE!$A:$A,AGE!$B:$D,,0,2)</f>
        <v>385.2</v>
      </c>
      <c r="K20082">
        <v>4.0999999999999996</v>
      </c>
      <c r="L20082" t="str">
        <v>GSA 2018</v>
      </c>
      <c r="M20082" t="s">
        <v>2477</v>
      </c>
      <c r="P20082" t="s">
        <v>2342</v>
      </c>
      <c r="Q20082">
        <v>0.86</v>
      </c>
      <c r="R20082">
        <v>0.04</v>
      </c>
      <c r="V20082">
        <v>1</v>
      </c>
      <c r="W20082" t="s">
        <v>2568</v>
      </c>
    </row>
    <row r="20083" spans="1:23" x14ac:dyDescent="0.3">
      <c r="A20083">
        <v>27752</v>
      </c>
      <c r="B20083" s="15" t="s">
        <v>2066</v>
      </c>
      <c r="C20083" t="str">
        <f>_xlfn.XLOOKUP($B20083, STANDARDS!$A:$A, STANDARDS!$B:$B,,0,2)</f>
        <v>Undivided Genesee Gp; Hamilton Gp</v>
      </c>
      <c r="D20083" t="s">
        <v>1060</v>
      </c>
      <c r="E20083" t="s">
        <v>2276</v>
      </c>
      <c r="J20083" cm="1">
        <f t="array" ref="J20083:L20083">_xlfn.XLOOKUP($C20083, AGE!$A:$A,AGE!$B:$D,,0,2)</f>
        <v>385.2</v>
      </c>
      <c r="K20083">
        <v>4.0999999999999996</v>
      </c>
      <c r="L20083" t="str">
        <v>GSA 2018</v>
      </c>
      <c r="M20083" t="s">
        <v>2477</v>
      </c>
      <c r="P20083" t="s">
        <v>2342</v>
      </c>
      <c r="Q20083">
        <v>0.98</v>
      </c>
      <c r="R20083">
        <v>0.04</v>
      </c>
      <c r="V20083">
        <v>1</v>
      </c>
      <c r="W20083" t="s">
        <v>2568</v>
      </c>
    </row>
    <row r="20084" spans="1:23" x14ac:dyDescent="0.3">
      <c r="A20084">
        <v>27753</v>
      </c>
      <c r="B20084" s="15" t="s">
        <v>2066</v>
      </c>
      <c r="C20084" t="str">
        <f>_xlfn.XLOOKUP($B20084, STANDARDS!$A:$A, STANDARDS!$B:$B,,0,2)</f>
        <v>Undivided Genesee Gp; Hamilton Gp</v>
      </c>
      <c r="D20084" t="s">
        <v>1060</v>
      </c>
      <c r="E20084" t="s">
        <v>2276</v>
      </c>
      <c r="J20084" cm="1">
        <f t="array" ref="J20084:L20084">_xlfn.XLOOKUP($C20084, AGE!$A:$A,AGE!$B:$D,,0,2)</f>
        <v>385.2</v>
      </c>
      <c r="K20084">
        <v>4.0999999999999996</v>
      </c>
      <c r="L20084" t="str">
        <v>GSA 2018</v>
      </c>
      <c r="M20084" t="s">
        <v>2477</v>
      </c>
      <c r="P20084" t="s">
        <v>2342</v>
      </c>
      <c r="Q20084">
        <v>0.77</v>
      </c>
      <c r="R20084">
        <v>0.04</v>
      </c>
      <c r="V20084">
        <v>1</v>
      </c>
      <c r="W20084" t="s">
        <v>2568</v>
      </c>
    </row>
    <row r="20085" spans="1:23" x14ac:dyDescent="0.3">
      <c r="A20085">
        <v>27754</v>
      </c>
      <c r="B20085" s="15" t="s">
        <v>2066</v>
      </c>
      <c r="C20085" t="str">
        <f>_xlfn.XLOOKUP($B20085, STANDARDS!$A:$A, STANDARDS!$B:$B,,0,2)</f>
        <v>Undivided Genesee Gp; Hamilton Gp</v>
      </c>
      <c r="D20085" t="s">
        <v>1060</v>
      </c>
      <c r="E20085" t="s">
        <v>2276</v>
      </c>
      <c r="J20085" cm="1">
        <f t="array" ref="J20085:L20085">_xlfn.XLOOKUP($C20085, AGE!$A:$A,AGE!$B:$D,,0,2)</f>
        <v>385.2</v>
      </c>
      <c r="K20085">
        <v>4.0999999999999996</v>
      </c>
      <c r="L20085" t="str">
        <v>GSA 2018</v>
      </c>
      <c r="M20085" t="s">
        <v>2477</v>
      </c>
      <c r="P20085" t="s">
        <v>2342</v>
      </c>
      <c r="Q20085">
        <v>0.8</v>
      </c>
      <c r="R20085">
        <v>0.04</v>
      </c>
      <c r="V20085">
        <v>1</v>
      </c>
      <c r="W20085" t="s">
        <v>2568</v>
      </c>
    </row>
    <row r="20086" spans="1:23" x14ac:dyDescent="0.3">
      <c r="A20086">
        <v>27755</v>
      </c>
      <c r="B20086" s="15" t="s">
        <v>2066</v>
      </c>
      <c r="C20086" t="str">
        <f>_xlfn.XLOOKUP($B20086, STANDARDS!$A:$A, STANDARDS!$B:$B,,0,2)</f>
        <v>Undivided Genesee Gp; Hamilton Gp</v>
      </c>
      <c r="D20086" t="s">
        <v>1060</v>
      </c>
      <c r="E20086" t="s">
        <v>2276</v>
      </c>
      <c r="J20086" cm="1">
        <f t="array" ref="J20086:L20086">_xlfn.XLOOKUP($C20086, AGE!$A:$A,AGE!$B:$D,,0,2)</f>
        <v>385.2</v>
      </c>
      <c r="K20086">
        <v>4.0999999999999996</v>
      </c>
      <c r="L20086" t="str">
        <v>GSA 2018</v>
      </c>
      <c r="M20086" t="s">
        <v>2477</v>
      </c>
      <c r="P20086" t="s">
        <v>2342</v>
      </c>
      <c r="Q20086">
        <v>0.99</v>
      </c>
      <c r="R20086">
        <v>0.04</v>
      </c>
      <c r="V20086">
        <v>1</v>
      </c>
      <c r="W20086" t="s">
        <v>2568</v>
      </c>
    </row>
    <row r="20087" spans="1:23" x14ac:dyDescent="0.3">
      <c r="A20087">
        <v>27756</v>
      </c>
      <c r="B20087" s="15" t="s">
        <v>2066</v>
      </c>
      <c r="C20087" t="str">
        <f>_xlfn.XLOOKUP($B20087, STANDARDS!$A:$A, STANDARDS!$B:$B,,0,2)</f>
        <v>Undivided Genesee Gp; Hamilton Gp</v>
      </c>
      <c r="D20087" t="s">
        <v>1060</v>
      </c>
      <c r="E20087" t="s">
        <v>2276</v>
      </c>
      <c r="J20087" cm="1">
        <f t="array" ref="J20087:L20087">_xlfn.XLOOKUP($C20087, AGE!$A:$A,AGE!$B:$D,,0,2)</f>
        <v>385.2</v>
      </c>
      <c r="K20087">
        <v>4.0999999999999996</v>
      </c>
      <c r="L20087" t="str">
        <v>GSA 2018</v>
      </c>
      <c r="M20087" t="s">
        <v>2477</v>
      </c>
      <c r="P20087" t="s">
        <v>2342</v>
      </c>
      <c r="Q20087">
        <v>0.83</v>
      </c>
      <c r="R20087">
        <v>0.04</v>
      </c>
      <c r="V20087">
        <v>1</v>
      </c>
      <c r="W20087" t="s">
        <v>2568</v>
      </c>
    </row>
    <row r="20088" spans="1:23" x14ac:dyDescent="0.3">
      <c r="A20088">
        <v>27757</v>
      </c>
      <c r="B20088" s="15" t="s">
        <v>2066</v>
      </c>
      <c r="C20088" t="str">
        <f>_xlfn.XLOOKUP($B20088, STANDARDS!$A:$A, STANDARDS!$B:$B,,0,2)</f>
        <v>Undivided Genesee Gp; Hamilton Gp</v>
      </c>
      <c r="D20088" t="s">
        <v>1060</v>
      </c>
      <c r="E20088" t="s">
        <v>2276</v>
      </c>
      <c r="J20088" cm="1">
        <f t="array" ref="J20088:L20088">_xlfn.XLOOKUP($C20088, AGE!$A:$A,AGE!$B:$D,,0,2)</f>
        <v>385.2</v>
      </c>
      <c r="K20088">
        <v>4.0999999999999996</v>
      </c>
      <c r="L20088" t="str">
        <v>GSA 2018</v>
      </c>
      <c r="M20088" t="s">
        <v>2477</v>
      </c>
      <c r="P20088" t="s">
        <v>2342</v>
      </c>
      <c r="Q20088">
        <v>0.67</v>
      </c>
      <c r="R20088">
        <v>0.04</v>
      </c>
      <c r="V20088">
        <v>1</v>
      </c>
      <c r="W20088" t="s">
        <v>2568</v>
      </c>
    </row>
    <row r="20089" spans="1:23" x14ac:dyDescent="0.3">
      <c r="A20089">
        <v>27758</v>
      </c>
      <c r="B20089" s="15" t="s">
        <v>2066</v>
      </c>
      <c r="C20089" t="str">
        <f>_xlfn.XLOOKUP($B20089, STANDARDS!$A:$A, STANDARDS!$B:$B,,0,2)</f>
        <v>Undivided Genesee Gp; Hamilton Gp</v>
      </c>
      <c r="D20089" t="s">
        <v>1060</v>
      </c>
      <c r="E20089" t="s">
        <v>2276</v>
      </c>
      <c r="J20089" cm="1">
        <f t="array" ref="J20089:L20089">_xlfn.XLOOKUP($C20089, AGE!$A:$A,AGE!$B:$D,,0,2)</f>
        <v>385.2</v>
      </c>
      <c r="K20089">
        <v>4.0999999999999996</v>
      </c>
      <c r="L20089" t="str">
        <v>GSA 2018</v>
      </c>
      <c r="M20089" t="s">
        <v>2477</v>
      </c>
      <c r="P20089" t="s">
        <v>2342</v>
      </c>
      <c r="Q20089">
        <v>0.71</v>
      </c>
      <c r="R20089">
        <v>0.04</v>
      </c>
      <c r="V20089">
        <v>1</v>
      </c>
      <c r="W20089" t="s">
        <v>2568</v>
      </c>
    </row>
    <row r="20090" spans="1:23" x14ac:dyDescent="0.3">
      <c r="A20090">
        <v>27759</v>
      </c>
      <c r="B20090" s="15" t="s">
        <v>2066</v>
      </c>
      <c r="C20090" t="str">
        <f>_xlfn.XLOOKUP($B20090, STANDARDS!$A:$A, STANDARDS!$B:$B,,0,2)</f>
        <v>Undivided Genesee Gp; Hamilton Gp</v>
      </c>
      <c r="D20090" t="s">
        <v>1060</v>
      </c>
      <c r="E20090" t="s">
        <v>2276</v>
      </c>
      <c r="J20090" cm="1">
        <f t="array" ref="J20090:L20090">_xlfn.XLOOKUP($C20090, AGE!$A:$A,AGE!$B:$D,,0,2)</f>
        <v>385.2</v>
      </c>
      <c r="K20090">
        <v>4.0999999999999996</v>
      </c>
      <c r="L20090" t="str">
        <v>GSA 2018</v>
      </c>
      <c r="M20090" t="s">
        <v>2477</v>
      </c>
      <c r="P20090" t="s">
        <v>2342</v>
      </c>
      <c r="Q20090">
        <v>0.87</v>
      </c>
      <c r="R20090">
        <v>0.04</v>
      </c>
      <c r="V20090">
        <v>1</v>
      </c>
      <c r="W20090" t="s">
        <v>2568</v>
      </c>
    </row>
    <row r="20091" spans="1:23" x14ac:dyDescent="0.3">
      <c r="A20091">
        <v>27760</v>
      </c>
      <c r="B20091" s="15" t="s">
        <v>2066</v>
      </c>
      <c r="C20091" t="str">
        <f>_xlfn.XLOOKUP($B20091, STANDARDS!$A:$A, STANDARDS!$B:$B,,0,2)</f>
        <v>Undivided Genesee Gp; Hamilton Gp</v>
      </c>
      <c r="D20091" t="s">
        <v>1060</v>
      </c>
      <c r="E20091" t="s">
        <v>2276</v>
      </c>
      <c r="J20091" cm="1">
        <f t="array" ref="J20091:L20091">_xlfn.XLOOKUP($C20091, AGE!$A:$A,AGE!$B:$D,,0,2)</f>
        <v>385.2</v>
      </c>
      <c r="K20091">
        <v>4.0999999999999996</v>
      </c>
      <c r="L20091" t="str">
        <v>GSA 2018</v>
      </c>
      <c r="M20091" t="s">
        <v>2477</v>
      </c>
      <c r="P20091" t="s">
        <v>2342</v>
      </c>
      <c r="Q20091">
        <v>0.89</v>
      </c>
      <c r="R20091">
        <v>0.04</v>
      </c>
      <c r="V20091">
        <v>1</v>
      </c>
      <c r="W20091" t="s">
        <v>2568</v>
      </c>
    </row>
    <row r="20092" spans="1:23" x14ac:dyDescent="0.3">
      <c r="A20092">
        <v>27761</v>
      </c>
      <c r="B20092" s="15" t="s">
        <v>2066</v>
      </c>
      <c r="C20092" t="str">
        <f>_xlfn.XLOOKUP($B20092, STANDARDS!$A:$A, STANDARDS!$B:$B,,0,2)</f>
        <v>Undivided Genesee Gp; Hamilton Gp</v>
      </c>
      <c r="D20092" t="s">
        <v>1060</v>
      </c>
      <c r="E20092" t="s">
        <v>2276</v>
      </c>
      <c r="J20092" cm="1">
        <f t="array" ref="J20092:L20092">_xlfn.XLOOKUP($C20092, AGE!$A:$A,AGE!$B:$D,,0,2)</f>
        <v>385.2</v>
      </c>
      <c r="K20092">
        <v>4.0999999999999996</v>
      </c>
      <c r="L20092" t="str">
        <v>GSA 2018</v>
      </c>
      <c r="M20092" t="s">
        <v>2477</v>
      </c>
      <c r="P20092" t="s">
        <v>2342</v>
      </c>
      <c r="Q20092">
        <v>0.92</v>
      </c>
      <c r="R20092">
        <v>0.04</v>
      </c>
      <c r="V20092">
        <v>1</v>
      </c>
      <c r="W20092" t="s">
        <v>2568</v>
      </c>
    </row>
    <row r="20093" spans="1:23" x14ac:dyDescent="0.3">
      <c r="A20093">
        <v>27762</v>
      </c>
      <c r="B20093" s="15" t="s">
        <v>2066</v>
      </c>
      <c r="C20093" t="str">
        <f>_xlfn.XLOOKUP($B20093, STANDARDS!$A:$A, STANDARDS!$B:$B,,0,2)</f>
        <v>Undivided Genesee Gp; Hamilton Gp</v>
      </c>
      <c r="D20093" t="s">
        <v>1060</v>
      </c>
      <c r="E20093" t="s">
        <v>2276</v>
      </c>
      <c r="J20093" cm="1">
        <f t="array" ref="J20093:L20093">_xlfn.XLOOKUP($C20093, AGE!$A:$A,AGE!$B:$D,,0,2)</f>
        <v>385.2</v>
      </c>
      <c r="K20093">
        <v>4.0999999999999996</v>
      </c>
      <c r="L20093" t="str">
        <v>GSA 2018</v>
      </c>
      <c r="M20093" t="s">
        <v>2477</v>
      </c>
      <c r="P20093" t="s">
        <v>2342</v>
      </c>
      <c r="Q20093">
        <v>1.02</v>
      </c>
      <c r="R20093">
        <v>0.04</v>
      </c>
      <c r="V20093">
        <v>1</v>
      </c>
      <c r="W20093" t="s">
        <v>2568</v>
      </c>
    </row>
    <row r="20094" spans="1:23" x14ac:dyDescent="0.3">
      <c r="A20094">
        <v>27763</v>
      </c>
      <c r="B20094" s="15" t="s">
        <v>2066</v>
      </c>
      <c r="C20094" t="str">
        <f>_xlfn.XLOOKUP($B20094, STANDARDS!$A:$A, STANDARDS!$B:$B,,0,2)</f>
        <v>Undivided Genesee Gp; Hamilton Gp</v>
      </c>
      <c r="D20094" t="s">
        <v>1060</v>
      </c>
      <c r="E20094" t="s">
        <v>2276</v>
      </c>
      <c r="J20094" cm="1">
        <f t="array" ref="J20094:L20094">_xlfn.XLOOKUP($C20094, AGE!$A:$A,AGE!$B:$D,,0,2)</f>
        <v>385.2</v>
      </c>
      <c r="K20094">
        <v>4.0999999999999996</v>
      </c>
      <c r="L20094" t="str">
        <v>GSA 2018</v>
      </c>
      <c r="M20094" t="s">
        <v>2477</v>
      </c>
      <c r="P20094" t="s">
        <v>2342</v>
      </c>
      <c r="Q20094">
        <v>0.82</v>
      </c>
      <c r="R20094">
        <v>0.04</v>
      </c>
      <c r="V20094">
        <v>1</v>
      </c>
      <c r="W20094" t="s">
        <v>2568</v>
      </c>
    </row>
    <row r="20095" spans="1:23" x14ac:dyDescent="0.3">
      <c r="A20095">
        <v>27764</v>
      </c>
      <c r="B20095" s="15" t="s">
        <v>2066</v>
      </c>
      <c r="C20095" t="str">
        <f>_xlfn.XLOOKUP($B20095, STANDARDS!$A:$A, STANDARDS!$B:$B,,0,2)</f>
        <v>Undivided Genesee Gp; Hamilton Gp</v>
      </c>
      <c r="D20095" t="s">
        <v>1060</v>
      </c>
      <c r="E20095" t="s">
        <v>2276</v>
      </c>
      <c r="J20095" cm="1">
        <f t="array" ref="J20095:L20095">_xlfn.XLOOKUP($C20095, AGE!$A:$A,AGE!$B:$D,,0,2)</f>
        <v>385.2</v>
      </c>
      <c r="K20095">
        <v>4.0999999999999996</v>
      </c>
      <c r="L20095" t="str">
        <v>GSA 2018</v>
      </c>
      <c r="M20095" t="s">
        <v>2477</v>
      </c>
      <c r="P20095" t="s">
        <v>2342</v>
      </c>
      <c r="Q20095">
        <v>1.89</v>
      </c>
      <c r="R20095">
        <v>0.04</v>
      </c>
      <c r="V20095">
        <v>1</v>
      </c>
      <c r="W20095" t="s">
        <v>2568</v>
      </c>
    </row>
    <row r="20096" spans="1:23" x14ac:dyDescent="0.3">
      <c r="A20096">
        <v>27765</v>
      </c>
      <c r="B20096" s="15" t="s">
        <v>2066</v>
      </c>
      <c r="C20096" t="str">
        <f>_xlfn.XLOOKUP($B20096, STANDARDS!$A:$A, STANDARDS!$B:$B,,0,2)</f>
        <v>Undivided Genesee Gp; Hamilton Gp</v>
      </c>
      <c r="D20096" t="s">
        <v>1060</v>
      </c>
      <c r="E20096" t="s">
        <v>2276</v>
      </c>
      <c r="J20096" cm="1">
        <f t="array" ref="J20096:L20096">_xlfn.XLOOKUP($C20096, AGE!$A:$A,AGE!$B:$D,,0,2)</f>
        <v>385.2</v>
      </c>
      <c r="K20096">
        <v>4.0999999999999996</v>
      </c>
      <c r="L20096" t="str">
        <v>GSA 2018</v>
      </c>
      <c r="M20096" t="s">
        <v>2477</v>
      </c>
      <c r="P20096" t="s">
        <v>2342</v>
      </c>
      <c r="Q20096">
        <v>1.67</v>
      </c>
      <c r="R20096">
        <v>0.04</v>
      </c>
      <c r="V20096">
        <v>1</v>
      </c>
      <c r="W20096" t="s">
        <v>2568</v>
      </c>
    </row>
    <row r="20097" spans="1:23" x14ac:dyDescent="0.3">
      <c r="A20097">
        <v>27766</v>
      </c>
      <c r="B20097" s="15" t="s">
        <v>2066</v>
      </c>
      <c r="C20097" t="str">
        <f>_xlfn.XLOOKUP($B20097, STANDARDS!$A:$A, STANDARDS!$B:$B,,0,2)</f>
        <v>Undivided Genesee Gp; Hamilton Gp</v>
      </c>
      <c r="D20097" t="s">
        <v>1060</v>
      </c>
      <c r="E20097" t="s">
        <v>2276</v>
      </c>
      <c r="J20097" cm="1">
        <f t="array" ref="J20097:L20097">_xlfn.XLOOKUP($C20097, AGE!$A:$A,AGE!$B:$D,,0,2)</f>
        <v>385.2</v>
      </c>
      <c r="K20097">
        <v>4.0999999999999996</v>
      </c>
      <c r="L20097" t="str">
        <v>GSA 2018</v>
      </c>
      <c r="M20097" t="s">
        <v>2477</v>
      </c>
      <c r="P20097" t="s">
        <v>2342</v>
      </c>
      <c r="Q20097">
        <v>1.51</v>
      </c>
      <c r="R20097">
        <v>0.04</v>
      </c>
      <c r="V20097">
        <v>1</v>
      </c>
      <c r="W20097" t="s">
        <v>2568</v>
      </c>
    </row>
    <row r="20098" spans="1:23" x14ac:dyDescent="0.3">
      <c r="A20098">
        <v>27767</v>
      </c>
      <c r="B20098" s="15" t="s">
        <v>2066</v>
      </c>
      <c r="C20098" t="str">
        <f>_xlfn.XLOOKUP($B20098, STANDARDS!$A:$A, STANDARDS!$B:$B,,0,2)</f>
        <v>Undivided Genesee Gp; Hamilton Gp</v>
      </c>
      <c r="D20098" t="s">
        <v>1060</v>
      </c>
      <c r="E20098" t="s">
        <v>2276</v>
      </c>
      <c r="J20098" cm="1">
        <f t="array" ref="J20098:L20098">_xlfn.XLOOKUP($C20098, AGE!$A:$A,AGE!$B:$D,,0,2)</f>
        <v>385.2</v>
      </c>
      <c r="K20098">
        <v>4.0999999999999996</v>
      </c>
      <c r="L20098" t="str">
        <v>GSA 2018</v>
      </c>
      <c r="M20098" t="s">
        <v>2477</v>
      </c>
      <c r="P20098" t="s">
        <v>2342</v>
      </c>
      <c r="Q20098">
        <v>1.17</v>
      </c>
      <c r="R20098">
        <v>0.04</v>
      </c>
      <c r="V20098">
        <v>1</v>
      </c>
      <c r="W20098" t="s">
        <v>2568</v>
      </c>
    </row>
    <row r="20099" spans="1:23" x14ac:dyDescent="0.3">
      <c r="A20099">
        <v>27768</v>
      </c>
      <c r="B20099" s="15" t="s">
        <v>2066</v>
      </c>
      <c r="C20099" t="str">
        <f>_xlfn.XLOOKUP($B20099, STANDARDS!$A:$A, STANDARDS!$B:$B,,0,2)</f>
        <v>Undivided Genesee Gp; Hamilton Gp</v>
      </c>
      <c r="D20099" t="s">
        <v>1060</v>
      </c>
      <c r="E20099" t="s">
        <v>2276</v>
      </c>
      <c r="J20099" cm="1">
        <f t="array" ref="J20099:L20099">_xlfn.XLOOKUP($C20099, AGE!$A:$A,AGE!$B:$D,,0,2)</f>
        <v>385.2</v>
      </c>
      <c r="K20099">
        <v>4.0999999999999996</v>
      </c>
      <c r="L20099" t="str">
        <v>GSA 2018</v>
      </c>
      <c r="M20099" t="s">
        <v>2477</v>
      </c>
      <c r="P20099" t="s">
        <v>2342</v>
      </c>
      <c r="Q20099">
        <v>1.65</v>
      </c>
      <c r="R20099">
        <v>0.04</v>
      </c>
      <c r="V20099">
        <v>1</v>
      </c>
      <c r="W20099" t="s">
        <v>2568</v>
      </c>
    </row>
    <row r="20100" spans="1:23" x14ac:dyDescent="0.3">
      <c r="A20100">
        <v>27769</v>
      </c>
      <c r="B20100" s="15" t="s">
        <v>2066</v>
      </c>
      <c r="C20100" t="str">
        <f>_xlfn.XLOOKUP($B20100, STANDARDS!$A:$A, STANDARDS!$B:$B,,0,2)</f>
        <v>Undivided Genesee Gp; Hamilton Gp</v>
      </c>
      <c r="D20100" t="s">
        <v>1060</v>
      </c>
      <c r="E20100" t="s">
        <v>2276</v>
      </c>
      <c r="J20100" cm="1">
        <f t="array" ref="J20100:L20100">_xlfn.XLOOKUP($C20100, AGE!$A:$A,AGE!$B:$D,,0,2)</f>
        <v>385.2</v>
      </c>
      <c r="K20100">
        <v>4.0999999999999996</v>
      </c>
      <c r="L20100" t="str">
        <v>GSA 2018</v>
      </c>
      <c r="M20100" t="s">
        <v>2477</v>
      </c>
      <c r="P20100" t="s">
        <v>2342</v>
      </c>
      <c r="Q20100">
        <v>1.83</v>
      </c>
      <c r="R20100">
        <v>0.04</v>
      </c>
      <c r="V20100">
        <v>1</v>
      </c>
      <c r="W20100" t="s">
        <v>2568</v>
      </c>
    </row>
    <row r="20101" spans="1:23" x14ac:dyDescent="0.3">
      <c r="A20101">
        <v>27770</v>
      </c>
      <c r="B20101" s="15" t="s">
        <v>2066</v>
      </c>
      <c r="C20101" t="str">
        <f>_xlfn.XLOOKUP($B20101, STANDARDS!$A:$A, STANDARDS!$B:$B,,0,2)</f>
        <v>Undivided Genesee Gp; Hamilton Gp</v>
      </c>
      <c r="D20101" t="s">
        <v>1060</v>
      </c>
      <c r="E20101" t="s">
        <v>2276</v>
      </c>
      <c r="J20101" cm="1">
        <f t="array" ref="J20101:L20101">_xlfn.XLOOKUP($C20101, AGE!$A:$A,AGE!$B:$D,,0,2)</f>
        <v>385.2</v>
      </c>
      <c r="K20101">
        <v>4.0999999999999996</v>
      </c>
      <c r="L20101" t="str">
        <v>GSA 2018</v>
      </c>
      <c r="M20101" t="s">
        <v>2477</v>
      </c>
      <c r="P20101" t="s">
        <v>2342</v>
      </c>
      <c r="Q20101">
        <v>1.68</v>
      </c>
      <c r="R20101">
        <v>0.04</v>
      </c>
      <c r="V20101">
        <v>1</v>
      </c>
      <c r="W20101" t="s">
        <v>2568</v>
      </c>
    </row>
    <row r="20102" spans="1:23" x14ac:dyDescent="0.3">
      <c r="A20102">
        <v>27771</v>
      </c>
      <c r="B20102" s="15" t="s">
        <v>2066</v>
      </c>
      <c r="C20102" t="str">
        <f>_xlfn.XLOOKUP($B20102, STANDARDS!$A:$A, STANDARDS!$B:$B,,0,2)</f>
        <v>Undivided Genesee Gp; Hamilton Gp</v>
      </c>
      <c r="D20102" t="s">
        <v>1060</v>
      </c>
      <c r="E20102" t="s">
        <v>2276</v>
      </c>
      <c r="J20102" cm="1">
        <f t="array" ref="J20102:L20102">_xlfn.XLOOKUP($C20102, AGE!$A:$A,AGE!$B:$D,,0,2)</f>
        <v>385.2</v>
      </c>
      <c r="K20102">
        <v>4.0999999999999996</v>
      </c>
      <c r="L20102" t="str">
        <v>GSA 2018</v>
      </c>
      <c r="M20102" t="s">
        <v>2477</v>
      </c>
      <c r="P20102" t="s">
        <v>2342</v>
      </c>
      <c r="Q20102">
        <v>1.83</v>
      </c>
      <c r="R20102">
        <v>0.04</v>
      </c>
      <c r="V20102">
        <v>1</v>
      </c>
      <c r="W20102" t="s">
        <v>2568</v>
      </c>
    </row>
    <row r="20103" spans="1:23" x14ac:dyDescent="0.3">
      <c r="A20103">
        <v>27772</v>
      </c>
      <c r="B20103" s="15" t="s">
        <v>2066</v>
      </c>
      <c r="C20103" t="str">
        <f>_xlfn.XLOOKUP($B20103, STANDARDS!$A:$A, STANDARDS!$B:$B,,0,2)</f>
        <v>Undivided Genesee Gp; Hamilton Gp</v>
      </c>
      <c r="D20103" t="s">
        <v>1060</v>
      </c>
      <c r="E20103" t="s">
        <v>2276</v>
      </c>
      <c r="J20103" cm="1">
        <f t="array" ref="J20103:L20103">_xlfn.XLOOKUP($C20103, AGE!$A:$A,AGE!$B:$D,,0,2)</f>
        <v>385.2</v>
      </c>
      <c r="K20103">
        <v>4.0999999999999996</v>
      </c>
      <c r="L20103" t="str">
        <v>GSA 2018</v>
      </c>
      <c r="M20103" t="s">
        <v>2477</v>
      </c>
      <c r="P20103" t="s">
        <v>2342</v>
      </c>
      <c r="Q20103">
        <v>1.95</v>
      </c>
      <c r="R20103">
        <v>0.04</v>
      </c>
      <c r="V20103">
        <v>1</v>
      </c>
      <c r="W20103" t="s">
        <v>2568</v>
      </c>
    </row>
    <row r="20104" spans="1:23" x14ac:dyDescent="0.3">
      <c r="A20104">
        <v>27773</v>
      </c>
      <c r="B20104" s="15" t="s">
        <v>2066</v>
      </c>
      <c r="C20104" t="str">
        <f>_xlfn.XLOOKUP($B20104, STANDARDS!$A:$A, STANDARDS!$B:$B,,0,2)</f>
        <v>Undivided Genesee Gp; Hamilton Gp</v>
      </c>
      <c r="D20104" t="s">
        <v>1060</v>
      </c>
      <c r="E20104" t="s">
        <v>2276</v>
      </c>
      <c r="J20104" cm="1">
        <f t="array" ref="J20104:L20104">_xlfn.XLOOKUP($C20104, AGE!$A:$A,AGE!$B:$D,,0,2)</f>
        <v>385.2</v>
      </c>
      <c r="K20104">
        <v>4.0999999999999996</v>
      </c>
      <c r="L20104" t="str">
        <v>GSA 2018</v>
      </c>
      <c r="M20104" t="s">
        <v>2477</v>
      </c>
      <c r="P20104" t="s">
        <v>2342</v>
      </c>
      <c r="Q20104">
        <v>1.86</v>
      </c>
      <c r="R20104">
        <v>0.04</v>
      </c>
      <c r="V20104">
        <v>1</v>
      </c>
      <c r="W20104" t="s">
        <v>2568</v>
      </c>
    </row>
    <row r="20105" spans="1:23" x14ac:dyDescent="0.3">
      <c r="A20105">
        <v>27774</v>
      </c>
      <c r="B20105" s="15" t="s">
        <v>2066</v>
      </c>
      <c r="C20105" t="str">
        <f>_xlfn.XLOOKUP($B20105, STANDARDS!$A:$A, STANDARDS!$B:$B,,0,2)</f>
        <v>Undivided Genesee Gp; Hamilton Gp</v>
      </c>
      <c r="D20105" t="s">
        <v>1060</v>
      </c>
      <c r="E20105" t="s">
        <v>2276</v>
      </c>
      <c r="J20105" cm="1">
        <f t="array" ref="J20105:L20105">_xlfn.XLOOKUP($C20105, AGE!$A:$A,AGE!$B:$D,,0,2)</f>
        <v>385.2</v>
      </c>
      <c r="K20105">
        <v>4.0999999999999996</v>
      </c>
      <c r="L20105" t="str">
        <v>GSA 2018</v>
      </c>
      <c r="M20105" t="s">
        <v>2477</v>
      </c>
      <c r="P20105" t="s">
        <v>2342</v>
      </c>
      <c r="Q20105">
        <v>1.34</v>
      </c>
      <c r="R20105">
        <v>0.04</v>
      </c>
      <c r="V20105">
        <v>1</v>
      </c>
      <c r="W20105" t="s">
        <v>2568</v>
      </c>
    </row>
    <row r="20106" spans="1:23" x14ac:dyDescent="0.3">
      <c r="A20106">
        <v>27775</v>
      </c>
      <c r="B20106" s="15" t="s">
        <v>2066</v>
      </c>
      <c r="C20106" t="str">
        <f>_xlfn.XLOOKUP($B20106, STANDARDS!$A:$A, STANDARDS!$B:$B,,0,2)</f>
        <v>Undivided Genesee Gp; Hamilton Gp</v>
      </c>
      <c r="D20106" t="s">
        <v>1060</v>
      </c>
      <c r="E20106" t="s">
        <v>2276</v>
      </c>
      <c r="J20106" cm="1">
        <f t="array" ref="J20106:L20106">_xlfn.XLOOKUP($C20106, AGE!$A:$A,AGE!$B:$D,,0,2)</f>
        <v>385.2</v>
      </c>
      <c r="K20106">
        <v>4.0999999999999996</v>
      </c>
      <c r="L20106" t="str">
        <v>GSA 2018</v>
      </c>
      <c r="M20106" t="s">
        <v>2477</v>
      </c>
      <c r="P20106" t="s">
        <v>2342</v>
      </c>
      <c r="Q20106">
        <v>1.97</v>
      </c>
      <c r="R20106">
        <v>0.04</v>
      </c>
      <c r="V20106">
        <v>1</v>
      </c>
      <c r="W20106" t="s">
        <v>2568</v>
      </c>
    </row>
    <row r="20107" spans="1:23" x14ac:dyDescent="0.3">
      <c r="A20107">
        <v>27776</v>
      </c>
      <c r="B20107" s="15" t="s">
        <v>2066</v>
      </c>
      <c r="C20107" t="str">
        <f>_xlfn.XLOOKUP($B20107, STANDARDS!$A:$A, STANDARDS!$B:$B,,0,2)</f>
        <v>Undivided Genesee Gp; Hamilton Gp</v>
      </c>
      <c r="D20107" t="s">
        <v>1060</v>
      </c>
      <c r="E20107" t="s">
        <v>2276</v>
      </c>
      <c r="J20107" cm="1">
        <f t="array" ref="J20107:L20107">_xlfn.XLOOKUP($C20107, AGE!$A:$A,AGE!$B:$D,,0,2)</f>
        <v>385.2</v>
      </c>
      <c r="K20107">
        <v>4.0999999999999996</v>
      </c>
      <c r="L20107" t="str">
        <v>GSA 2018</v>
      </c>
      <c r="M20107" t="s">
        <v>2477</v>
      </c>
      <c r="P20107" t="s">
        <v>2342</v>
      </c>
      <c r="Q20107">
        <v>2.11</v>
      </c>
      <c r="R20107">
        <v>0.04</v>
      </c>
      <c r="V20107">
        <v>1</v>
      </c>
      <c r="W20107" t="s">
        <v>2568</v>
      </c>
    </row>
    <row r="20108" spans="1:23" x14ac:dyDescent="0.3">
      <c r="A20108">
        <v>27777</v>
      </c>
      <c r="B20108" s="15" t="s">
        <v>2066</v>
      </c>
      <c r="C20108" t="str">
        <f>_xlfn.XLOOKUP($B20108, STANDARDS!$A:$A, STANDARDS!$B:$B,,0,2)</f>
        <v>Undivided Genesee Gp; Hamilton Gp</v>
      </c>
      <c r="D20108" t="s">
        <v>1060</v>
      </c>
      <c r="E20108" t="s">
        <v>2276</v>
      </c>
      <c r="J20108" cm="1">
        <f t="array" ref="J20108:L20108">_xlfn.XLOOKUP($C20108, AGE!$A:$A,AGE!$B:$D,,0,2)</f>
        <v>385.2</v>
      </c>
      <c r="K20108">
        <v>4.0999999999999996</v>
      </c>
      <c r="L20108" t="str">
        <v>GSA 2018</v>
      </c>
      <c r="M20108" t="s">
        <v>2477</v>
      </c>
      <c r="P20108" t="s">
        <v>2342</v>
      </c>
      <c r="Q20108">
        <v>2.3199999999999998</v>
      </c>
      <c r="R20108">
        <v>0.04</v>
      </c>
      <c r="V20108">
        <v>1</v>
      </c>
      <c r="W20108" t="s">
        <v>2568</v>
      </c>
    </row>
    <row r="20109" spans="1:23" x14ac:dyDescent="0.3">
      <c r="A20109">
        <v>27778</v>
      </c>
      <c r="B20109" s="15" t="s">
        <v>2066</v>
      </c>
      <c r="C20109" t="str">
        <f>_xlfn.XLOOKUP($B20109, STANDARDS!$A:$A, STANDARDS!$B:$B,,0,2)</f>
        <v>Undivided Genesee Gp; Hamilton Gp</v>
      </c>
      <c r="D20109" t="s">
        <v>1060</v>
      </c>
      <c r="E20109" t="s">
        <v>2276</v>
      </c>
      <c r="J20109" cm="1">
        <f t="array" ref="J20109:L20109">_xlfn.XLOOKUP($C20109, AGE!$A:$A,AGE!$B:$D,,0,2)</f>
        <v>385.2</v>
      </c>
      <c r="K20109">
        <v>4.0999999999999996</v>
      </c>
      <c r="L20109" t="str">
        <v>GSA 2018</v>
      </c>
      <c r="M20109" t="s">
        <v>2477</v>
      </c>
      <c r="P20109" t="s">
        <v>2342</v>
      </c>
      <c r="Q20109">
        <v>1.71</v>
      </c>
      <c r="R20109">
        <v>0.04</v>
      </c>
      <c r="V20109">
        <v>1</v>
      </c>
      <c r="W20109" t="s">
        <v>2568</v>
      </c>
    </row>
    <row r="20110" spans="1:23" x14ac:dyDescent="0.3">
      <c r="A20110">
        <v>27779</v>
      </c>
      <c r="B20110" s="15" t="s">
        <v>2066</v>
      </c>
      <c r="C20110" t="str">
        <f>_xlfn.XLOOKUP($B20110, STANDARDS!$A:$A, STANDARDS!$B:$B,,0,2)</f>
        <v>Undivided Genesee Gp; Hamilton Gp</v>
      </c>
      <c r="D20110" t="s">
        <v>1060</v>
      </c>
      <c r="E20110" t="s">
        <v>2276</v>
      </c>
      <c r="J20110" cm="1">
        <f t="array" ref="J20110:L20110">_xlfn.XLOOKUP($C20110, AGE!$A:$A,AGE!$B:$D,,0,2)</f>
        <v>385.2</v>
      </c>
      <c r="K20110">
        <v>4.0999999999999996</v>
      </c>
      <c r="L20110" t="str">
        <v>GSA 2018</v>
      </c>
      <c r="M20110" t="s">
        <v>2477</v>
      </c>
      <c r="P20110" t="s">
        <v>2342</v>
      </c>
      <c r="Q20110">
        <v>1.79</v>
      </c>
      <c r="R20110">
        <v>0.04</v>
      </c>
      <c r="V20110">
        <v>1</v>
      </c>
      <c r="W20110" t="s">
        <v>2568</v>
      </c>
    </row>
    <row r="20111" spans="1:23" x14ac:dyDescent="0.3">
      <c r="A20111">
        <v>27780</v>
      </c>
      <c r="B20111" s="15" t="s">
        <v>2066</v>
      </c>
      <c r="C20111" t="str">
        <f>_xlfn.XLOOKUP($B20111, STANDARDS!$A:$A, STANDARDS!$B:$B,,0,2)</f>
        <v>Undivided Genesee Gp; Hamilton Gp</v>
      </c>
      <c r="D20111" t="s">
        <v>1060</v>
      </c>
      <c r="E20111" t="s">
        <v>2276</v>
      </c>
      <c r="J20111" cm="1">
        <f t="array" ref="J20111:L20111">_xlfn.XLOOKUP($C20111, AGE!$A:$A,AGE!$B:$D,,0,2)</f>
        <v>385.2</v>
      </c>
      <c r="K20111">
        <v>4.0999999999999996</v>
      </c>
      <c r="L20111" t="str">
        <v>GSA 2018</v>
      </c>
      <c r="M20111" t="s">
        <v>2477</v>
      </c>
      <c r="P20111" t="s">
        <v>2342</v>
      </c>
      <c r="Q20111">
        <v>1.02</v>
      </c>
      <c r="R20111">
        <v>0.04</v>
      </c>
      <c r="V20111">
        <v>1</v>
      </c>
      <c r="W20111" t="s">
        <v>2568</v>
      </c>
    </row>
    <row r="20112" spans="1:23" x14ac:dyDescent="0.3">
      <c r="A20112">
        <v>27781</v>
      </c>
      <c r="B20112" s="15" t="s">
        <v>2066</v>
      </c>
      <c r="C20112" t="str">
        <f>_xlfn.XLOOKUP($B20112, STANDARDS!$A:$A, STANDARDS!$B:$B,,0,2)</f>
        <v>Undivided Genesee Gp; Hamilton Gp</v>
      </c>
      <c r="D20112" t="s">
        <v>1060</v>
      </c>
      <c r="E20112" t="s">
        <v>2276</v>
      </c>
      <c r="J20112" cm="1">
        <f t="array" ref="J20112:L20112">_xlfn.XLOOKUP($C20112, AGE!$A:$A,AGE!$B:$D,,0,2)</f>
        <v>385.2</v>
      </c>
      <c r="K20112">
        <v>4.0999999999999996</v>
      </c>
      <c r="L20112" t="str">
        <v>GSA 2018</v>
      </c>
      <c r="M20112" t="s">
        <v>2477</v>
      </c>
      <c r="P20112" t="s">
        <v>2342</v>
      </c>
      <c r="Q20112">
        <v>2.14</v>
      </c>
      <c r="R20112">
        <v>0.04</v>
      </c>
      <c r="V20112">
        <v>1</v>
      </c>
      <c r="W20112" t="s">
        <v>2568</v>
      </c>
    </row>
    <row r="20113" spans="1:23" x14ac:dyDescent="0.3">
      <c r="A20113">
        <v>27782</v>
      </c>
      <c r="B20113" s="15" t="s">
        <v>2066</v>
      </c>
      <c r="C20113" t="str">
        <f>_xlfn.XLOOKUP($B20113, STANDARDS!$A:$A, STANDARDS!$B:$B,,0,2)</f>
        <v>Undivided Genesee Gp; Hamilton Gp</v>
      </c>
      <c r="D20113" t="s">
        <v>1060</v>
      </c>
      <c r="E20113" t="s">
        <v>2276</v>
      </c>
      <c r="J20113" cm="1">
        <f t="array" ref="J20113:L20113">_xlfn.XLOOKUP($C20113, AGE!$A:$A,AGE!$B:$D,,0,2)</f>
        <v>385.2</v>
      </c>
      <c r="K20113">
        <v>4.0999999999999996</v>
      </c>
      <c r="L20113" t="str">
        <v>GSA 2018</v>
      </c>
      <c r="M20113" t="s">
        <v>2477</v>
      </c>
      <c r="P20113" t="s">
        <v>2342</v>
      </c>
      <c r="Q20113">
        <v>1.99</v>
      </c>
      <c r="R20113">
        <v>0.04</v>
      </c>
      <c r="V20113">
        <v>1</v>
      </c>
      <c r="W20113" t="s">
        <v>2568</v>
      </c>
    </row>
    <row r="20114" spans="1:23" x14ac:dyDescent="0.3">
      <c r="A20114">
        <v>27783</v>
      </c>
      <c r="B20114" s="15" t="s">
        <v>2066</v>
      </c>
      <c r="C20114" t="str">
        <f>_xlfn.XLOOKUP($B20114, STANDARDS!$A:$A, STANDARDS!$B:$B,,0,2)</f>
        <v>Undivided Genesee Gp; Hamilton Gp</v>
      </c>
      <c r="D20114" t="s">
        <v>1060</v>
      </c>
      <c r="E20114" t="s">
        <v>2276</v>
      </c>
      <c r="J20114" cm="1">
        <f t="array" ref="J20114:L20114">_xlfn.XLOOKUP($C20114, AGE!$A:$A,AGE!$B:$D,,0,2)</f>
        <v>385.2</v>
      </c>
      <c r="K20114">
        <v>4.0999999999999996</v>
      </c>
      <c r="L20114" t="str">
        <v>GSA 2018</v>
      </c>
      <c r="M20114" t="s">
        <v>2477</v>
      </c>
      <c r="P20114" t="s">
        <v>2342</v>
      </c>
      <c r="Q20114">
        <v>1.51</v>
      </c>
      <c r="R20114">
        <v>0.04</v>
      </c>
      <c r="V20114">
        <v>1</v>
      </c>
      <c r="W20114" t="s">
        <v>2568</v>
      </c>
    </row>
    <row r="20115" spans="1:23" x14ac:dyDescent="0.3">
      <c r="A20115">
        <v>27784</v>
      </c>
      <c r="B20115" s="15" t="s">
        <v>2066</v>
      </c>
      <c r="C20115" t="str">
        <f>_xlfn.XLOOKUP($B20115, STANDARDS!$A:$A, STANDARDS!$B:$B,,0,2)</f>
        <v>Undivided Genesee Gp; Hamilton Gp</v>
      </c>
      <c r="D20115" t="s">
        <v>1060</v>
      </c>
      <c r="E20115" t="s">
        <v>2276</v>
      </c>
      <c r="J20115" cm="1">
        <f t="array" ref="J20115:L20115">_xlfn.XLOOKUP($C20115, AGE!$A:$A,AGE!$B:$D,,0,2)</f>
        <v>385.2</v>
      </c>
      <c r="K20115">
        <v>4.0999999999999996</v>
      </c>
      <c r="L20115" t="str">
        <v>GSA 2018</v>
      </c>
      <c r="M20115" t="s">
        <v>2477</v>
      </c>
      <c r="P20115" t="s">
        <v>2342</v>
      </c>
      <c r="Q20115">
        <v>1.02</v>
      </c>
      <c r="R20115">
        <v>0.04</v>
      </c>
      <c r="V20115">
        <v>1</v>
      </c>
      <c r="W20115" t="s">
        <v>2568</v>
      </c>
    </row>
    <row r="20116" spans="1:23" x14ac:dyDescent="0.3">
      <c r="A20116">
        <v>27785</v>
      </c>
      <c r="B20116" s="15" t="s">
        <v>2066</v>
      </c>
      <c r="C20116" t="str">
        <f>_xlfn.XLOOKUP($B20116, STANDARDS!$A:$A, STANDARDS!$B:$B,,0,2)</f>
        <v>Undivided Genesee Gp; Hamilton Gp</v>
      </c>
      <c r="D20116" t="s">
        <v>1060</v>
      </c>
      <c r="E20116" t="s">
        <v>2276</v>
      </c>
      <c r="J20116" cm="1">
        <f t="array" ref="J20116:L20116">_xlfn.XLOOKUP($C20116, AGE!$A:$A,AGE!$B:$D,,0,2)</f>
        <v>385.2</v>
      </c>
      <c r="K20116">
        <v>4.0999999999999996</v>
      </c>
      <c r="L20116" t="str">
        <v>GSA 2018</v>
      </c>
      <c r="M20116" t="s">
        <v>2477</v>
      </c>
      <c r="P20116" t="s">
        <v>2342</v>
      </c>
      <c r="Q20116">
        <v>2.25</v>
      </c>
      <c r="R20116">
        <v>0.04</v>
      </c>
      <c r="V20116">
        <v>1</v>
      </c>
      <c r="W20116" t="s">
        <v>2568</v>
      </c>
    </row>
    <row r="20117" spans="1:23" x14ac:dyDescent="0.3">
      <c r="A20117">
        <v>27786</v>
      </c>
      <c r="B20117" s="15" t="s">
        <v>2066</v>
      </c>
      <c r="C20117" t="str">
        <f>_xlfn.XLOOKUP($B20117, STANDARDS!$A:$A, STANDARDS!$B:$B,,0,2)</f>
        <v>Undivided Genesee Gp; Hamilton Gp</v>
      </c>
      <c r="D20117" t="s">
        <v>1060</v>
      </c>
      <c r="E20117" t="s">
        <v>2276</v>
      </c>
      <c r="J20117" cm="1">
        <f t="array" ref="J20117:L20117">_xlfn.XLOOKUP($C20117, AGE!$A:$A,AGE!$B:$D,,0,2)</f>
        <v>385.2</v>
      </c>
      <c r="K20117">
        <v>4.0999999999999996</v>
      </c>
      <c r="L20117" t="str">
        <v>GSA 2018</v>
      </c>
      <c r="M20117" t="s">
        <v>2477</v>
      </c>
      <c r="P20117" t="s">
        <v>2342</v>
      </c>
      <c r="Q20117">
        <v>2.16</v>
      </c>
      <c r="R20117">
        <v>0.04</v>
      </c>
      <c r="V20117">
        <v>1</v>
      </c>
      <c r="W20117" t="s">
        <v>2568</v>
      </c>
    </row>
    <row r="20118" spans="1:23" x14ac:dyDescent="0.3">
      <c r="A20118">
        <v>27787</v>
      </c>
      <c r="B20118" s="15" t="s">
        <v>2066</v>
      </c>
      <c r="C20118" t="str">
        <f>_xlfn.XLOOKUP($B20118, STANDARDS!$A:$A, STANDARDS!$B:$B,,0,2)</f>
        <v>Undivided Genesee Gp; Hamilton Gp</v>
      </c>
      <c r="D20118" t="s">
        <v>1060</v>
      </c>
      <c r="E20118" t="s">
        <v>2276</v>
      </c>
      <c r="J20118" cm="1">
        <f t="array" ref="J20118:L20118">_xlfn.XLOOKUP($C20118, AGE!$A:$A,AGE!$B:$D,,0,2)</f>
        <v>385.2</v>
      </c>
      <c r="K20118">
        <v>4.0999999999999996</v>
      </c>
      <c r="L20118" t="str">
        <v>GSA 2018</v>
      </c>
      <c r="M20118" t="s">
        <v>2477</v>
      </c>
      <c r="P20118" t="s">
        <v>2342</v>
      </c>
      <c r="Q20118">
        <v>2.33</v>
      </c>
      <c r="R20118">
        <v>0.04</v>
      </c>
      <c r="V20118">
        <v>1</v>
      </c>
      <c r="W20118" t="s">
        <v>2568</v>
      </c>
    </row>
    <row r="20119" spans="1:23" x14ac:dyDescent="0.3">
      <c r="A20119">
        <v>27788</v>
      </c>
      <c r="B20119" s="15" t="s">
        <v>2066</v>
      </c>
      <c r="C20119" t="str">
        <f>_xlfn.XLOOKUP($B20119, STANDARDS!$A:$A, STANDARDS!$B:$B,,0,2)</f>
        <v>Undivided Genesee Gp; Hamilton Gp</v>
      </c>
      <c r="D20119" t="s">
        <v>1060</v>
      </c>
      <c r="E20119" t="s">
        <v>2276</v>
      </c>
      <c r="J20119" cm="1">
        <f t="array" ref="J20119:L20119">_xlfn.XLOOKUP($C20119, AGE!$A:$A,AGE!$B:$D,,0,2)</f>
        <v>385.2</v>
      </c>
      <c r="K20119">
        <v>4.0999999999999996</v>
      </c>
      <c r="L20119" t="str">
        <v>GSA 2018</v>
      </c>
      <c r="M20119" t="s">
        <v>2477</v>
      </c>
      <c r="P20119" t="s">
        <v>2342</v>
      </c>
      <c r="Q20119">
        <v>2.4</v>
      </c>
      <c r="R20119">
        <v>0.04</v>
      </c>
      <c r="V20119">
        <v>1</v>
      </c>
      <c r="W20119" t="s">
        <v>2568</v>
      </c>
    </row>
    <row r="20120" spans="1:23" x14ac:dyDescent="0.3">
      <c r="A20120">
        <v>27789</v>
      </c>
      <c r="B20120" s="15" t="s">
        <v>2066</v>
      </c>
      <c r="C20120" t="str">
        <f>_xlfn.XLOOKUP($B20120, STANDARDS!$A:$A, STANDARDS!$B:$B,,0,2)</f>
        <v>Undivided Genesee Gp; Hamilton Gp</v>
      </c>
      <c r="D20120" t="s">
        <v>1060</v>
      </c>
      <c r="E20120" t="s">
        <v>2276</v>
      </c>
      <c r="J20120" cm="1">
        <f t="array" ref="J20120:L20120">_xlfn.XLOOKUP($C20120, AGE!$A:$A,AGE!$B:$D,,0,2)</f>
        <v>385.2</v>
      </c>
      <c r="K20120">
        <v>4.0999999999999996</v>
      </c>
      <c r="L20120" t="str">
        <v>GSA 2018</v>
      </c>
      <c r="M20120" t="s">
        <v>2477</v>
      </c>
      <c r="P20120" t="s">
        <v>2342</v>
      </c>
      <c r="Q20120">
        <v>2.72</v>
      </c>
      <c r="R20120">
        <v>0.04</v>
      </c>
      <c r="V20120">
        <v>1</v>
      </c>
      <c r="W20120" t="s">
        <v>2568</v>
      </c>
    </row>
    <row r="20121" spans="1:23" x14ac:dyDescent="0.3">
      <c r="A20121">
        <v>27790</v>
      </c>
      <c r="B20121" s="15" t="s">
        <v>2066</v>
      </c>
      <c r="C20121" t="str">
        <f>_xlfn.XLOOKUP($B20121, STANDARDS!$A:$A, STANDARDS!$B:$B,,0,2)</f>
        <v>Undivided Genesee Gp; Hamilton Gp</v>
      </c>
      <c r="D20121" t="s">
        <v>1060</v>
      </c>
      <c r="E20121" t="s">
        <v>2276</v>
      </c>
      <c r="J20121" cm="1">
        <f t="array" ref="J20121:L20121">_xlfn.XLOOKUP($C20121, AGE!$A:$A,AGE!$B:$D,,0,2)</f>
        <v>385.2</v>
      </c>
      <c r="K20121">
        <v>4.0999999999999996</v>
      </c>
      <c r="L20121" t="str">
        <v>GSA 2018</v>
      </c>
      <c r="M20121" t="s">
        <v>2477</v>
      </c>
      <c r="P20121" t="s">
        <v>2342</v>
      </c>
      <c r="Q20121">
        <v>2.83</v>
      </c>
      <c r="R20121">
        <v>0.04</v>
      </c>
      <c r="V20121">
        <v>1</v>
      </c>
      <c r="W20121" t="s">
        <v>2568</v>
      </c>
    </row>
    <row r="20122" spans="1:23" x14ac:dyDescent="0.3">
      <c r="A20122">
        <v>27791</v>
      </c>
      <c r="B20122" s="15" t="s">
        <v>2066</v>
      </c>
      <c r="C20122" t="str">
        <f>_xlfn.XLOOKUP($B20122, STANDARDS!$A:$A, STANDARDS!$B:$B,,0,2)</f>
        <v>Undivided Genesee Gp; Hamilton Gp</v>
      </c>
      <c r="D20122" t="s">
        <v>1060</v>
      </c>
      <c r="E20122" t="s">
        <v>2276</v>
      </c>
      <c r="J20122" cm="1">
        <f t="array" ref="J20122:L20122">_xlfn.XLOOKUP($C20122, AGE!$A:$A,AGE!$B:$D,,0,2)</f>
        <v>385.2</v>
      </c>
      <c r="K20122">
        <v>4.0999999999999996</v>
      </c>
      <c r="L20122" t="str">
        <v>GSA 2018</v>
      </c>
      <c r="M20122" t="s">
        <v>2477</v>
      </c>
      <c r="P20122" t="s">
        <v>2342</v>
      </c>
      <c r="Q20122">
        <v>1.29</v>
      </c>
      <c r="R20122">
        <v>0.04</v>
      </c>
      <c r="V20122">
        <v>1</v>
      </c>
      <c r="W20122" t="s">
        <v>2568</v>
      </c>
    </row>
    <row r="20123" spans="1:23" x14ac:dyDescent="0.3">
      <c r="A20123">
        <v>27792</v>
      </c>
      <c r="B20123" s="15" t="s">
        <v>2066</v>
      </c>
      <c r="C20123" t="str">
        <f>_xlfn.XLOOKUP($B20123, STANDARDS!$A:$A, STANDARDS!$B:$B,,0,2)</f>
        <v>Undivided Genesee Gp; Hamilton Gp</v>
      </c>
      <c r="D20123" t="s">
        <v>1060</v>
      </c>
      <c r="E20123" t="s">
        <v>2276</v>
      </c>
      <c r="J20123" cm="1">
        <f t="array" ref="J20123:L20123">_xlfn.XLOOKUP($C20123, AGE!$A:$A,AGE!$B:$D,,0,2)</f>
        <v>385.2</v>
      </c>
      <c r="K20123">
        <v>4.0999999999999996</v>
      </c>
      <c r="L20123" t="str">
        <v>GSA 2018</v>
      </c>
      <c r="M20123" t="s">
        <v>2477</v>
      </c>
      <c r="P20123" t="s">
        <v>2342</v>
      </c>
      <c r="Q20123">
        <v>1.1499999999999999</v>
      </c>
      <c r="R20123">
        <v>0.04</v>
      </c>
      <c r="V20123">
        <v>1</v>
      </c>
      <c r="W20123" t="s">
        <v>2568</v>
      </c>
    </row>
    <row r="20124" spans="1:23" x14ac:dyDescent="0.3">
      <c r="A20124">
        <v>27793</v>
      </c>
      <c r="B20124" s="15" t="s">
        <v>2066</v>
      </c>
      <c r="C20124" t="str">
        <f>_xlfn.XLOOKUP($B20124, STANDARDS!$A:$A, STANDARDS!$B:$B,,0,2)</f>
        <v>Undivided Genesee Gp; Hamilton Gp</v>
      </c>
      <c r="D20124" t="s">
        <v>1060</v>
      </c>
      <c r="E20124" t="s">
        <v>2276</v>
      </c>
      <c r="J20124" cm="1">
        <f t="array" ref="J20124:L20124">_xlfn.XLOOKUP($C20124, AGE!$A:$A,AGE!$B:$D,,0,2)</f>
        <v>385.2</v>
      </c>
      <c r="K20124">
        <v>4.0999999999999996</v>
      </c>
      <c r="L20124" t="str">
        <v>GSA 2018</v>
      </c>
      <c r="M20124" t="s">
        <v>2477</v>
      </c>
      <c r="P20124" t="s">
        <v>2342</v>
      </c>
      <c r="Q20124">
        <v>2.56</v>
      </c>
      <c r="R20124">
        <v>0.04</v>
      </c>
      <c r="V20124">
        <v>1</v>
      </c>
      <c r="W20124" t="s">
        <v>2568</v>
      </c>
    </row>
    <row r="20125" spans="1:23" x14ac:dyDescent="0.3">
      <c r="A20125">
        <v>27794</v>
      </c>
      <c r="B20125" s="15" t="s">
        <v>2066</v>
      </c>
      <c r="C20125" t="str">
        <f>_xlfn.XLOOKUP($B20125, STANDARDS!$A:$A, STANDARDS!$B:$B,,0,2)</f>
        <v>Undivided Genesee Gp; Hamilton Gp</v>
      </c>
      <c r="D20125" t="s">
        <v>1060</v>
      </c>
      <c r="E20125" t="s">
        <v>2276</v>
      </c>
      <c r="J20125" cm="1">
        <f t="array" ref="J20125:L20125">_xlfn.XLOOKUP($C20125, AGE!$A:$A,AGE!$B:$D,,0,2)</f>
        <v>385.2</v>
      </c>
      <c r="K20125">
        <v>4.0999999999999996</v>
      </c>
      <c r="L20125" t="str">
        <v>GSA 2018</v>
      </c>
      <c r="M20125" t="s">
        <v>2477</v>
      </c>
      <c r="P20125" t="s">
        <v>2342</v>
      </c>
      <c r="Q20125">
        <v>2.7</v>
      </c>
      <c r="R20125">
        <v>0.04</v>
      </c>
      <c r="V20125">
        <v>1</v>
      </c>
      <c r="W20125" t="s">
        <v>2568</v>
      </c>
    </row>
    <row r="20126" spans="1:23" x14ac:dyDescent="0.3">
      <c r="A20126">
        <v>27795</v>
      </c>
      <c r="B20126" s="15" t="s">
        <v>2066</v>
      </c>
      <c r="C20126" t="str">
        <f>_xlfn.XLOOKUP($B20126, STANDARDS!$A:$A, STANDARDS!$B:$B,,0,2)</f>
        <v>Undivided Genesee Gp; Hamilton Gp</v>
      </c>
      <c r="D20126" t="s">
        <v>1060</v>
      </c>
      <c r="E20126" t="s">
        <v>2276</v>
      </c>
      <c r="J20126" cm="1">
        <f t="array" ref="J20126:L20126">_xlfn.XLOOKUP($C20126, AGE!$A:$A,AGE!$B:$D,,0,2)</f>
        <v>385.2</v>
      </c>
      <c r="K20126">
        <v>4.0999999999999996</v>
      </c>
      <c r="L20126" t="str">
        <v>GSA 2018</v>
      </c>
      <c r="M20126" t="s">
        <v>2477</v>
      </c>
      <c r="P20126" t="s">
        <v>2342</v>
      </c>
      <c r="Q20126">
        <v>2.02</v>
      </c>
      <c r="R20126">
        <v>0.04</v>
      </c>
      <c r="V20126">
        <v>1</v>
      </c>
      <c r="W20126" t="s">
        <v>2568</v>
      </c>
    </row>
    <row r="20127" spans="1:23" x14ac:dyDescent="0.3">
      <c r="A20127">
        <v>27796</v>
      </c>
      <c r="B20127" s="15" t="s">
        <v>2066</v>
      </c>
      <c r="C20127" t="str">
        <f>_xlfn.XLOOKUP($B20127, STANDARDS!$A:$A, STANDARDS!$B:$B,,0,2)</f>
        <v>Undivided Genesee Gp; Hamilton Gp</v>
      </c>
      <c r="D20127" t="s">
        <v>1060</v>
      </c>
      <c r="E20127" t="s">
        <v>2276</v>
      </c>
      <c r="J20127" cm="1">
        <f t="array" ref="J20127:L20127">_xlfn.XLOOKUP($C20127, AGE!$A:$A,AGE!$B:$D,,0,2)</f>
        <v>385.2</v>
      </c>
      <c r="K20127">
        <v>4.0999999999999996</v>
      </c>
      <c r="L20127" t="str">
        <v>GSA 2018</v>
      </c>
      <c r="M20127" t="s">
        <v>2477</v>
      </c>
      <c r="P20127" t="s">
        <v>2342</v>
      </c>
      <c r="Q20127">
        <v>2.91</v>
      </c>
      <c r="R20127">
        <v>0.04</v>
      </c>
      <c r="V20127">
        <v>1</v>
      </c>
      <c r="W20127" t="s">
        <v>2568</v>
      </c>
    </row>
    <row r="20128" spans="1:23" x14ac:dyDescent="0.3">
      <c r="A20128">
        <v>27797</v>
      </c>
      <c r="B20128" s="15" t="s">
        <v>2066</v>
      </c>
      <c r="C20128" t="str">
        <f>_xlfn.XLOOKUP($B20128, STANDARDS!$A:$A, STANDARDS!$B:$B,,0,2)</f>
        <v>Undivided Genesee Gp; Hamilton Gp</v>
      </c>
      <c r="D20128" t="s">
        <v>1060</v>
      </c>
      <c r="E20128" t="s">
        <v>2276</v>
      </c>
      <c r="J20128" cm="1">
        <f t="array" ref="J20128:L20128">_xlfn.XLOOKUP($C20128, AGE!$A:$A,AGE!$B:$D,,0,2)</f>
        <v>385.2</v>
      </c>
      <c r="K20128">
        <v>4.0999999999999996</v>
      </c>
      <c r="L20128" t="str">
        <v>GSA 2018</v>
      </c>
      <c r="M20128" t="s">
        <v>2477</v>
      </c>
      <c r="P20128" t="s">
        <v>2342</v>
      </c>
      <c r="Q20128">
        <v>2.67</v>
      </c>
      <c r="R20128">
        <v>0.04</v>
      </c>
      <c r="V20128">
        <v>1</v>
      </c>
      <c r="W20128" t="s">
        <v>2568</v>
      </c>
    </row>
    <row r="20129" spans="1:23" x14ac:dyDescent="0.3">
      <c r="A20129">
        <v>27798</v>
      </c>
      <c r="B20129" s="15" t="s">
        <v>2066</v>
      </c>
      <c r="C20129" t="str">
        <f>_xlfn.XLOOKUP($B20129, STANDARDS!$A:$A, STANDARDS!$B:$B,,0,2)</f>
        <v>Undivided Genesee Gp; Hamilton Gp</v>
      </c>
      <c r="D20129" t="s">
        <v>1060</v>
      </c>
      <c r="E20129" t="s">
        <v>2276</v>
      </c>
      <c r="J20129" cm="1">
        <f t="array" ref="J20129:L20129">_xlfn.XLOOKUP($C20129, AGE!$A:$A,AGE!$B:$D,,0,2)</f>
        <v>385.2</v>
      </c>
      <c r="K20129">
        <v>4.0999999999999996</v>
      </c>
      <c r="L20129" t="str">
        <v>GSA 2018</v>
      </c>
      <c r="M20129" t="s">
        <v>2477</v>
      </c>
      <c r="P20129" t="s">
        <v>2342</v>
      </c>
      <c r="Q20129">
        <v>2.72</v>
      </c>
      <c r="R20129">
        <v>0.04</v>
      </c>
      <c r="V20129">
        <v>1</v>
      </c>
      <c r="W20129" t="s">
        <v>2568</v>
      </c>
    </row>
    <row r="20130" spans="1:23" x14ac:dyDescent="0.3">
      <c r="A20130">
        <v>27799</v>
      </c>
      <c r="B20130" s="15" t="s">
        <v>2066</v>
      </c>
      <c r="C20130" t="str">
        <f>_xlfn.XLOOKUP($B20130, STANDARDS!$A:$A, STANDARDS!$B:$B,,0,2)</f>
        <v>Undivided Genesee Gp; Hamilton Gp</v>
      </c>
      <c r="D20130" t="s">
        <v>1060</v>
      </c>
      <c r="E20130" t="s">
        <v>2276</v>
      </c>
      <c r="J20130" cm="1">
        <f t="array" ref="J20130:L20130">_xlfn.XLOOKUP($C20130, AGE!$A:$A,AGE!$B:$D,,0,2)</f>
        <v>385.2</v>
      </c>
      <c r="K20130">
        <v>4.0999999999999996</v>
      </c>
      <c r="L20130" t="str">
        <v>GSA 2018</v>
      </c>
      <c r="M20130" t="s">
        <v>2477</v>
      </c>
      <c r="P20130" t="s">
        <v>2342</v>
      </c>
      <c r="Q20130">
        <v>2.4</v>
      </c>
      <c r="R20130">
        <v>0.04</v>
      </c>
      <c r="V20130">
        <v>1</v>
      </c>
      <c r="W20130" t="s">
        <v>2568</v>
      </c>
    </row>
    <row r="20131" spans="1:23" x14ac:dyDescent="0.3">
      <c r="A20131">
        <v>27800</v>
      </c>
      <c r="B20131" s="15" t="s">
        <v>2066</v>
      </c>
      <c r="C20131" t="str">
        <f>_xlfn.XLOOKUP($B20131, STANDARDS!$A:$A, STANDARDS!$B:$B,,0,2)</f>
        <v>Undivided Genesee Gp; Hamilton Gp</v>
      </c>
      <c r="D20131" t="s">
        <v>1060</v>
      </c>
      <c r="E20131" t="s">
        <v>2276</v>
      </c>
      <c r="J20131" cm="1">
        <f t="array" ref="J20131:L20131">_xlfn.XLOOKUP($C20131, AGE!$A:$A,AGE!$B:$D,,0,2)</f>
        <v>385.2</v>
      </c>
      <c r="K20131">
        <v>4.0999999999999996</v>
      </c>
      <c r="L20131" t="str">
        <v>GSA 2018</v>
      </c>
      <c r="M20131" t="s">
        <v>2477</v>
      </c>
      <c r="P20131" t="s">
        <v>2342</v>
      </c>
      <c r="Q20131">
        <v>2.64</v>
      </c>
      <c r="R20131">
        <v>0.04</v>
      </c>
      <c r="V20131">
        <v>1</v>
      </c>
      <c r="W20131" t="s">
        <v>2568</v>
      </c>
    </row>
    <row r="20132" spans="1:23" x14ac:dyDescent="0.3">
      <c r="A20132">
        <v>27801</v>
      </c>
      <c r="B20132" s="15" t="s">
        <v>2066</v>
      </c>
      <c r="C20132" t="str">
        <f>_xlfn.XLOOKUP($B20132, STANDARDS!$A:$A, STANDARDS!$B:$B,,0,2)</f>
        <v>Undivided Genesee Gp; Hamilton Gp</v>
      </c>
      <c r="D20132" t="s">
        <v>1060</v>
      </c>
      <c r="E20132" t="s">
        <v>2276</v>
      </c>
      <c r="J20132" cm="1">
        <f t="array" ref="J20132:L20132">_xlfn.XLOOKUP($C20132, AGE!$A:$A,AGE!$B:$D,,0,2)</f>
        <v>385.2</v>
      </c>
      <c r="K20132">
        <v>4.0999999999999996</v>
      </c>
      <c r="L20132" t="str">
        <v>GSA 2018</v>
      </c>
      <c r="M20132" t="s">
        <v>2477</v>
      </c>
      <c r="P20132" t="s">
        <v>2342</v>
      </c>
      <c r="Q20132">
        <v>2.31</v>
      </c>
      <c r="R20132">
        <v>0.04</v>
      </c>
      <c r="V20132">
        <v>1</v>
      </c>
      <c r="W20132" t="s">
        <v>2568</v>
      </c>
    </row>
    <row r="20133" spans="1:23" x14ac:dyDescent="0.3">
      <c r="A20133">
        <v>27802</v>
      </c>
      <c r="B20133" s="15" t="s">
        <v>2066</v>
      </c>
      <c r="C20133" t="str">
        <f>_xlfn.XLOOKUP($B20133, STANDARDS!$A:$A, STANDARDS!$B:$B,,0,2)</f>
        <v>Undivided Genesee Gp; Hamilton Gp</v>
      </c>
      <c r="D20133" t="s">
        <v>1060</v>
      </c>
      <c r="E20133" t="s">
        <v>2276</v>
      </c>
      <c r="J20133" cm="1">
        <f t="array" ref="J20133:L20133">_xlfn.XLOOKUP($C20133, AGE!$A:$A,AGE!$B:$D,,0,2)</f>
        <v>385.2</v>
      </c>
      <c r="K20133">
        <v>4.0999999999999996</v>
      </c>
      <c r="L20133" t="str">
        <v>GSA 2018</v>
      </c>
      <c r="M20133" t="s">
        <v>2477</v>
      </c>
      <c r="P20133" t="s">
        <v>2342</v>
      </c>
      <c r="Q20133">
        <v>2.44</v>
      </c>
      <c r="R20133">
        <v>0.04</v>
      </c>
      <c r="V20133">
        <v>1</v>
      </c>
      <c r="W20133" t="s">
        <v>2568</v>
      </c>
    </row>
    <row r="20134" spans="1:23" x14ac:dyDescent="0.3">
      <c r="A20134">
        <v>27803</v>
      </c>
      <c r="B20134" s="15" t="s">
        <v>2066</v>
      </c>
      <c r="C20134" t="str">
        <f>_xlfn.XLOOKUP($B20134, STANDARDS!$A:$A, STANDARDS!$B:$B,,0,2)</f>
        <v>Undivided Genesee Gp; Hamilton Gp</v>
      </c>
      <c r="D20134" t="s">
        <v>1060</v>
      </c>
      <c r="E20134" t="s">
        <v>2276</v>
      </c>
      <c r="J20134" cm="1">
        <f t="array" ref="J20134:L20134">_xlfn.XLOOKUP($C20134, AGE!$A:$A,AGE!$B:$D,,0,2)</f>
        <v>385.2</v>
      </c>
      <c r="K20134">
        <v>4.0999999999999996</v>
      </c>
      <c r="L20134" t="str">
        <v>GSA 2018</v>
      </c>
      <c r="M20134" t="s">
        <v>2477</v>
      </c>
      <c r="P20134" t="s">
        <v>2342</v>
      </c>
      <c r="Q20134">
        <v>2.75</v>
      </c>
      <c r="R20134">
        <v>0.04</v>
      </c>
      <c r="V20134">
        <v>1</v>
      </c>
      <c r="W20134" t="s">
        <v>2568</v>
      </c>
    </row>
    <row r="20135" spans="1:23" x14ac:dyDescent="0.3">
      <c r="A20135">
        <v>27804</v>
      </c>
      <c r="B20135" s="15" t="s">
        <v>2066</v>
      </c>
      <c r="C20135" t="str">
        <f>_xlfn.XLOOKUP($B20135, STANDARDS!$A:$A, STANDARDS!$B:$B,,0,2)</f>
        <v>Undivided Genesee Gp; Hamilton Gp</v>
      </c>
      <c r="D20135" t="s">
        <v>1060</v>
      </c>
      <c r="E20135" t="s">
        <v>2276</v>
      </c>
      <c r="J20135" cm="1">
        <f t="array" ref="J20135:L20135">_xlfn.XLOOKUP($C20135, AGE!$A:$A,AGE!$B:$D,,0,2)</f>
        <v>385.2</v>
      </c>
      <c r="K20135">
        <v>4.0999999999999996</v>
      </c>
      <c r="L20135" t="str">
        <v>GSA 2018</v>
      </c>
      <c r="M20135" t="s">
        <v>2477</v>
      </c>
      <c r="P20135" t="s">
        <v>2342</v>
      </c>
      <c r="Q20135">
        <v>2.57</v>
      </c>
      <c r="R20135">
        <v>0.04</v>
      </c>
      <c r="V20135">
        <v>1</v>
      </c>
      <c r="W20135" t="s">
        <v>2568</v>
      </c>
    </row>
    <row r="20136" spans="1:23" x14ac:dyDescent="0.3">
      <c r="A20136">
        <v>27805</v>
      </c>
      <c r="B20136" s="15" t="s">
        <v>2066</v>
      </c>
      <c r="C20136" t="str">
        <f>_xlfn.XLOOKUP($B20136, STANDARDS!$A:$A, STANDARDS!$B:$B,,0,2)</f>
        <v>Undivided Genesee Gp; Hamilton Gp</v>
      </c>
      <c r="D20136" t="s">
        <v>1060</v>
      </c>
      <c r="E20136" t="s">
        <v>2276</v>
      </c>
      <c r="J20136" cm="1">
        <f t="array" ref="J20136:L20136">_xlfn.XLOOKUP($C20136, AGE!$A:$A,AGE!$B:$D,,0,2)</f>
        <v>385.2</v>
      </c>
      <c r="K20136">
        <v>4.0999999999999996</v>
      </c>
      <c r="L20136" t="str">
        <v>GSA 2018</v>
      </c>
      <c r="M20136" t="s">
        <v>2477</v>
      </c>
      <c r="P20136" t="s">
        <v>2342</v>
      </c>
      <c r="Q20136">
        <v>2.5</v>
      </c>
      <c r="R20136">
        <v>0.04</v>
      </c>
      <c r="V20136">
        <v>1</v>
      </c>
      <c r="W20136" t="s">
        <v>2568</v>
      </c>
    </row>
    <row r="20137" spans="1:23" x14ac:dyDescent="0.3">
      <c r="A20137">
        <v>27806</v>
      </c>
      <c r="B20137" s="15" t="s">
        <v>2066</v>
      </c>
      <c r="C20137" t="str">
        <f>_xlfn.XLOOKUP($B20137, STANDARDS!$A:$A, STANDARDS!$B:$B,,0,2)</f>
        <v>Undivided Genesee Gp; Hamilton Gp</v>
      </c>
      <c r="D20137" t="s">
        <v>1060</v>
      </c>
      <c r="E20137" t="s">
        <v>2276</v>
      </c>
      <c r="J20137" cm="1">
        <f t="array" ref="J20137:L20137">_xlfn.XLOOKUP($C20137, AGE!$A:$A,AGE!$B:$D,,0,2)</f>
        <v>385.2</v>
      </c>
      <c r="K20137">
        <v>4.0999999999999996</v>
      </c>
      <c r="L20137" t="str">
        <v>GSA 2018</v>
      </c>
      <c r="M20137" t="s">
        <v>2477</v>
      </c>
      <c r="P20137" t="s">
        <v>2342</v>
      </c>
      <c r="Q20137">
        <v>1.83</v>
      </c>
      <c r="R20137">
        <v>0.04</v>
      </c>
      <c r="V20137">
        <v>1</v>
      </c>
      <c r="W20137" t="s">
        <v>2568</v>
      </c>
    </row>
    <row r="20138" spans="1:23" x14ac:dyDescent="0.3">
      <c r="A20138">
        <v>27807</v>
      </c>
      <c r="B20138" s="15" t="s">
        <v>2066</v>
      </c>
      <c r="C20138" t="str">
        <f>_xlfn.XLOOKUP($B20138, STANDARDS!$A:$A, STANDARDS!$B:$B,,0,2)</f>
        <v>Undivided Genesee Gp; Hamilton Gp</v>
      </c>
      <c r="D20138" t="s">
        <v>1060</v>
      </c>
      <c r="E20138" t="s">
        <v>2276</v>
      </c>
      <c r="J20138" cm="1">
        <f t="array" ref="J20138:L20138">_xlfn.XLOOKUP($C20138, AGE!$A:$A,AGE!$B:$D,,0,2)</f>
        <v>385.2</v>
      </c>
      <c r="K20138">
        <v>4.0999999999999996</v>
      </c>
      <c r="L20138" t="str">
        <v>GSA 2018</v>
      </c>
      <c r="M20138" t="s">
        <v>2477</v>
      </c>
      <c r="P20138" t="s">
        <v>2342</v>
      </c>
      <c r="Q20138">
        <v>1.97</v>
      </c>
      <c r="R20138">
        <v>0.04</v>
      </c>
      <c r="V20138">
        <v>1</v>
      </c>
      <c r="W20138" t="s">
        <v>2568</v>
      </c>
    </row>
    <row r="20139" spans="1:23" x14ac:dyDescent="0.3">
      <c r="A20139">
        <v>27808</v>
      </c>
      <c r="B20139" s="15" t="s">
        <v>2066</v>
      </c>
      <c r="C20139" t="str">
        <f>_xlfn.XLOOKUP($B20139, STANDARDS!$A:$A, STANDARDS!$B:$B,,0,2)</f>
        <v>Undivided Genesee Gp; Hamilton Gp</v>
      </c>
      <c r="D20139" t="s">
        <v>1060</v>
      </c>
      <c r="E20139" t="s">
        <v>2276</v>
      </c>
      <c r="J20139" cm="1">
        <f t="array" ref="J20139:L20139">_xlfn.XLOOKUP($C20139, AGE!$A:$A,AGE!$B:$D,,0,2)</f>
        <v>385.2</v>
      </c>
      <c r="K20139">
        <v>4.0999999999999996</v>
      </c>
      <c r="L20139" t="str">
        <v>GSA 2018</v>
      </c>
      <c r="M20139" t="s">
        <v>2477</v>
      </c>
      <c r="P20139" t="s">
        <v>2342</v>
      </c>
      <c r="Q20139">
        <v>1.71</v>
      </c>
      <c r="R20139">
        <v>0.04</v>
      </c>
      <c r="V20139">
        <v>1</v>
      </c>
      <c r="W20139" t="s">
        <v>2568</v>
      </c>
    </row>
    <row r="20140" spans="1:23" x14ac:dyDescent="0.3">
      <c r="A20140">
        <v>27809</v>
      </c>
      <c r="B20140" s="15" t="s">
        <v>2066</v>
      </c>
      <c r="C20140" t="str">
        <f>_xlfn.XLOOKUP($B20140, STANDARDS!$A:$A, STANDARDS!$B:$B,,0,2)</f>
        <v>Undivided Genesee Gp; Hamilton Gp</v>
      </c>
      <c r="D20140" t="s">
        <v>1060</v>
      </c>
      <c r="E20140" t="s">
        <v>2276</v>
      </c>
      <c r="J20140" cm="1">
        <f t="array" ref="J20140:L20140">_xlfn.XLOOKUP($C20140, AGE!$A:$A,AGE!$B:$D,,0,2)</f>
        <v>385.2</v>
      </c>
      <c r="K20140">
        <v>4.0999999999999996</v>
      </c>
      <c r="L20140" t="str">
        <v>GSA 2018</v>
      </c>
      <c r="M20140" t="s">
        <v>2477</v>
      </c>
      <c r="P20140" t="s">
        <v>2342</v>
      </c>
      <c r="Q20140">
        <v>1.54</v>
      </c>
      <c r="R20140">
        <v>0.04</v>
      </c>
      <c r="V20140">
        <v>1</v>
      </c>
      <c r="W20140" t="s">
        <v>2568</v>
      </c>
    </row>
    <row r="20141" spans="1:23" x14ac:dyDescent="0.3">
      <c r="A20141">
        <v>27810</v>
      </c>
      <c r="B20141" s="15" t="s">
        <v>2066</v>
      </c>
      <c r="C20141" t="str">
        <f>_xlfn.XLOOKUP($B20141, STANDARDS!$A:$A, STANDARDS!$B:$B,,0,2)</f>
        <v>Undivided Genesee Gp; Hamilton Gp</v>
      </c>
      <c r="D20141" t="s">
        <v>1060</v>
      </c>
      <c r="E20141" t="s">
        <v>2276</v>
      </c>
      <c r="J20141" cm="1">
        <f t="array" ref="J20141:L20141">_xlfn.XLOOKUP($C20141, AGE!$A:$A,AGE!$B:$D,,0,2)</f>
        <v>385.2</v>
      </c>
      <c r="K20141">
        <v>4.0999999999999996</v>
      </c>
      <c r="L20141" t="str">
        <v>GSA 2018</v>
      </c>
      <c r="M20141" t="s">
        <v>2477</v>
      </c>
      <c r="P20141" t="s">
        <v>2342</v>
      </c>
      <c r="Q20141">
        <v>1.34</v>
      </c>
      <c r="R20141">
        <v>0.04</v>
      </c>
      <c r="V20141">
        <v>1</v>
      </c>
      <c r="W20141" t="s">
        <v>2568</v>
      </c>
    </row>
    <row r="20142" spans="1:23" x14ac:dyDescent="0.3">
      <c r="A20142">
        <v>27811</v>
      </c>
      <c r="B20142" s="15" t="s">
        <v>2066</v>
      </c>
      <c r="C20142" t="str">
        <f>_xlfn.XLOOKUP($B20142, STANDARDS!$A:$A, STANDARDS!$B:$B,,0,2)</f>
        <v>Undivided Genesee Gp; Hamilton Gp</v>
      </c>
      <c r="D20142" t="s">
        <v>1060</v>
      </c>
      <c r="E20142" t="s">
        <v>2276</v>
      </c>
      <c r="J20142" cm="1">
        <f t="array" ref="J20142:L20142">_xlfn.XLOOKUP($C20142, AGE!$A:$A,AGE!$B:$D,,0,2)</f>
        <v>385.2</v>
      </c>
      <c r="K20142">
        <v>4.0999999999999996</v>
      </c>
      <c r="L20142" t="str">
        <v>GSA 2018</v>
      </c>
      <c r="M20142" t="s">
        <v>2477</v>
      </c>
      <c r="P20142" t="s">
        <v>2342</v>
      </c>
      <c r="Q20142">
        <v>1.44</v>
      </c>
      <c r="R20142">
        <v>0.04</v>
      </c>
      <c r="V20142">
        <v>1</v>
      </c>
      <c r="W20142" t="s">
        <v>2568</v>
      </c>
    </row>
    <row r="20143" spans="1:23" x14ac:dyDescent="0.3">
      <c r="A20143">
        <v>27812</v>
      </c>
      <c r="B20143" s="15" t="s">
        <v>2066</v>
      </c>
      <c r="C20143" t="str">
        <f>_xlfn.XLOOKUP($B20143, STANDARDS!$A:$A, STANDARDS!$B:$B,,0,2)</f>
        <v>Undivided Genesee Gp; Hamilton Gp</v>
      </c>
      <c r="D20143" t="s">
        <v>1060</v>
      </c>
      <c r="E20143" t="s">
        <v>2276</v>
      </c>
      <c r="J20143" cm="1">
        <f t="array" ref="J20143:L20143">_xlfn.XLOOKUP($C20143, AGE!$A:$A,AGE!$B:$D,,0,2)</f>
        <v>385.2</v>
      </c>
      <c r="K20143">
        <v>4.0999999999999996</v>
      </c>
      <c r="L20143" t="str">
        <v>GSA 2018</v>
      </c>
      <c r="M20143" t="s">
        <v>2477</v>
      </c>
      <c r="P20143" t="s">
        <v>2342</v>
      </c>
      <c r="Q20143">
        <v>1.55</v>
      </c>
      <c r="R20143">
        <v>0.04</v>
      </c>
      <c r="V20143">
        <v>1</v>
      </c>
      <c r="W20143" t="s">
        <v>2568</v>
      </c>
    </row>
    <row r="20144" spans="1:23" x14ac:dyDescent="0.3">
      <c r="A20144">
        <v>27813</v>
      </c>
      <c r="B20144" s="15" t="s">
        <v>2066</v>
      </c>
      <c r="C20144" t="str">
        <f>_xlfn.XLOOKUP($B20144, STANDARDS!$A:$A, STANDARDS!$B:$B,,0,2)</f>
        <v>Undivided Genesee Gp; Hamilton Gp</v>
      </c>
      <c r="D20144" t="s">
        <v>1060</v>
      </c>
      <c r="E20144" t="s">
        <v>2276</v>
      </c>
      <c r="J20144" cm="1">
        <f t="array" ref="J20144:L20144">_xlfn.XLOOKUP($C20144, AGE!$A:$A,AGE!$B:$D,,0,2)</f>
        <v>385.2</v>
      </c>
      <c r="K20144">
        <v>4.0999999999999996</v>
      </c>
      <c r="L20144" t="str">
        <v>GSA 2018</v>
      </c>
      <c r="M20144" t="s">
        <v>2477</v>
      </c>
      <c r="P20144" t="s">
        <v>2342</v>
      </c>
      <c r="Q20144">
        <v>1.4</v>
      </c>
      <c r="R20144">
        <v>0.04</v>
      </c>
      <c r="V20144">
        <v>1</v>
      </c>
      <c r="W20144" t="s">
        <v>2568</v>
      </c>
    </row>
    <row r="20145" spans="1:23" x14ac:dyDescent="0.3">
      <c r="A20145">
        <v>27814</v>
      </c>
      <c r="B20145" s="15" t="s">
        <v>2066</v>
      </c>
      <c r="C20145" t="str">
        <f>_xlfn.XLOOKUP($B20145, STANDARDS!$A:$A, STANDARDS!$B:$B,,0,2)</f>
        <v>Undivided Genesee Gp; Hamilton Gp</v>
      </c>
      <c r="D20145" t="s">
        <v>1060</v>
      </c>
      <c r="E20145" t="s">
        <v>2276</v>
      </c>
      <c r="J20145" cm="1">
        <f t="array" ref="J20145:L20145">_xlfn.XLOOKUP($C20145, AGE!$A:$A,AGE!$B:$D,,0,2)</f>
        <v>385.2</v>
      </c>
      <c r="K20145">
        <v>4.0999999999999996</v>
      </c>
      <c r="L20145" t="str">
        <v>GSA 2018</v>
      </c>
      <c r="M20145" t="s">
        <v>2477</v>
      </c>
      <c r="P20145" t="s">
        <v>2342</v>
      </c>
      <c r="Q20145">
        <v>1.42</v>
      </c>
      <c r="R20145">
        <v>0.04</v>
      </c>
      <c r="V20145">
        <v>1</v>
      </c>
      <c r="W20145" t="s">
        <v>2568</v>
      </c>
    </row>
    <row r="20146" spans="1:23" x14ac:dyDescent="0.3">
      <c r="A20146">
        <v>27815</v>
      </c>
      <c r="B20146" s="15" t="s">
        <v>2066</v>
      </c>
      <c r="C20146" t="str">
        <f>_xlfn.XLOOKUP($B20146, STANDARDS!$A:$A, STANDARDS!$B:$B,,0,2)</f>
        <v>Undivided Genesee Gp; Hamilton Gp</v>
      </c>
      <c r="D20146" t="s">
        <v>1060</v>
      </c>
      <c r="E20146" t="s">
        <v>2276</v>
      </c>
      <c r="J20146" cm="1">
        <f t="array" ref="J20146:L20146">_xlfn.XLOOKUP($C20146, AGE!$A:$A,AGE!$B:$D,,0,2)</f>
        <v>385.2</v>
      </c>
      <c r="K20146">
        <v>4.0999999999999996</v>
      </c>
      <c r="L20146" t="str">
        <v>GSA 2018</v>
      </c>
      <c r="M20146" t="s">
        <v>2477</v>
      </c>
      <c r="P20146" t="s">
        <v>2342</v>
      </c>
      <c r="Q20146">
        <v>1.1599999999999999</v>
      </c>
      <c r="R20146">
        <v>0.04</v>
      </c>
      <c r="V20146">
        <v>1</v>
      </c>
      <c r="W20146" t="s">
        <v>2568</v>
      </c>
    </row>
    <row r="20147" spans="1:23" x14ac:dyDescent="0.3">
      <c r="A20147">
        <v>27816</v>
      </c>
      <c r="B20147" s="15" t="s">
        <v>2066</v>
      </c>
      <c r="C20147" t="str">
        <f>_xlfn.XLOOKUP($B20147, STANDARDS!$A:$A, STANDARDS!$B:$B,,0,2)</f>
        <v>Undivided Genesee Gp; Hamilton Gp</v>
      </c>
      <c r="D20147" t="s">
        <v>1060</v>
      </c>
      <c r="E20147" t="s">
        <v>2276</v>
      </c>
      <c r="J20147" cm="1">
        <f t="array" ref="J20147:L20147">_xlfn.XLOOKUP($C20147, AGE!$A:$A,AGE!$B:$D,,0,2)</f>
        <v>385.2</v>
      </c>
      <c r="K20147">
        <v>4.0999999999999996</v>
      </c>
      <c r="L20147" t="str">
        <v>GSA 2018</v>
      </c>
      <c r="M20147" t="s">
        <v>2477</v>
      </c>
      <c r="P20147" t="s">
        <v>2342</v>
      </c>
      <c r="Q20147">
        <v>1.2</v>
      </c>
      <c r="R20147">
        <v>0.04</v>
      </c>
      <c r="V20147">
        <v>1</v>
      </c>
      <c r="W20147" t="s">
        <v>2568</v>
      </c>
    </row>
    <row r="20148" spans="1:23" x14ac:dyDescent="0.3">
      <c r="A20148">
        <v>27817</v>
      </c>
      <c r="B20148" s="15" t="s">
        <v>2066</v>
      </c>
      <c r="C20148" t="str">
        <f>_xlfn.XLOOKUP($B20148, STANDARDS!$A:$A, STANDARDS!$B:$B,,0,2)</f>
        <v>Undivided Genesee Gp; Hamilton Gp</v>
      </c>
      <c r="D20148" t="s">
        <v>1060</v>
      </c>
      <c r="E20148" t="s">
        <v>2276</v>
      </c>
      <c r="J20148" cm="1">
        <f t="array" ref="J20148:L20148">_xlfn.XLOOKUP($C20148, AGE!$A:$A,AGE!$B:$D,,0,2)</f>
        <v>385.2</v>
      </c>
      <c r="K20148">
        <v>4.0999999999999996</v>
      </c>
      <c r="L20148" t="str">
        <v>GSA 2018</v>
      </c>
      <c r="M20148" t="s">
        <v>2477</v>
      </c>
      <c r="P20148" t="s">
        <v>2342</v>
      </c>
      <c r="Q20148">
        <v>1.38</v>
      </c>
      <c r="R20148">
        <v>0.04</v>
      </c>
      <c r="V20148">
        <v>1</v>
      </c>
      <c r="W20148" t="s">
        <v>2568</v>
      </c>
    </row>
    <row r="20149" spans="1:23" x14ac:dyDescent="0.3">
      <c r="A20149">
        <v>27818</v>
      </c>
      <c r="B20149" s="15" t="s">
        <v>2066</v>
      </c>
      <c r="C20149" t="str">
        <f>_xlfn.XLOOKUP($B20149, STANDARDS!$A:$A, STANDARDS!$B:$B,,0,2)</f>
        <v>Undivided Genesee Gp; Hamilton Gp</v>
      </c>
      <c r="D20149" t="s">
        <v>1060</v>
      </c>
      <c r="E20149" t="s">
        <v>2276</v>
      </c>
      <c r="J20149" cm="1">
        <f t="array" ref="J20149:L20149">_xlfn.XLOOKUP($C20149, AGE!$A:$A,AGE!$B:$D,,0,2)</f>
        <v>385.2</v>
      </c>
      <c r="K20149">
        <v>4.0999999999999996</v>
      </c>
      <c r="L20149" t="str">
        <v>GSA 2018</v>
      </c>
      <c r="M20149" t="s">
        <v>2477</v>
      </c>
      <c r="P20149" t="s">
        <v>2342</v>
      </c>
      <c r="Q20149">
        <v>1.29</v>
      </c>
      <c r="R20149">
        <v>0.04</v>
      </c>
      <c r="V20149">
        <v>1</v>
      </c>
      <c r="W20149" t="s">
        <v>2568</v>
      </c>
    </row>
    <row r="20150" spans="1:23" x14ac:dyDescent="0.3">
      <c r="A20150">
        <v>27819</v>
      </c>
      <c r="B20150" s="15" t="s">
        <v>2066</v>
      </c>
      <c r="C20150" t="str">
        <f>_xlfn.XLOOKUP($B20150, STANDARDS!$A:$A, STANDARDS!$B:$B,,0,2)</f>
        <v>Undivided Genesee Gp; Hamilton Gp</v>
      </c>
      <c r="D20150" t="s">
        <v>1060</v>
      </c>
      <c r="E20150" t="s">
        <v>2276</v>
      </c>
      <c r="J20150" cm="1">
        <f t="array" ref="J20150:L20150">_xlfn.XLOOKUP($C20150, AGE!$A:$A,AGE!$B:$D,,0,2)</f>
        <v>385.2</v>
      </c>
      <c r="K20150">
        <v>4.0999999999999996</v>
      </c>
      <c r="L20150" t="str">
        <v>GSA 2018</v>
      </c>
      <c r="M20150" t="s">
        <v>2477</v>
      </c>
      <c r="P20150" t="s">
        <v>2342</v>
      </c>
      <c r="Q20150">
        <v>1.23</v>
      </c>
      <c r="R20150">
        <v>0.04</v>
      </c>
      <c r="V20150">
        <v>1</v>
      </c>
      <c r="W20150" t="s">
        <v>2568</v>
      </c>
    </row>
    <row r="20151" spans="1:23" x14ac:dyDescent="0.3">
      <c r="A20151">
        <v>27820</v>
      </c>
      <c r="B20151" s="15" t="s">
        <v>2066</v>
      </c>
      <c r="C20151" t="str">
        <f>_xlfn.XLOOKUP($B20151, STANDARDS!$A:$A, STANDARDS!$B:$B,,0,2)</f>
        <v>Undivided Genesee Gp; Hamilton Gp</v>
      </c>
      <c r="D20151" t="s">
        <v>1060</v>
      </c>
      <c r="E20151" t="s">
        <v>2276</v>
      </c>
      <c r="J20151" cm="1">
        <f t="array" ref="J20151:L20151">_xlfn.XLOOKUP($C20151, AGE!$A:$A,AGE!$B:$D,,0,2)</f>
        <v>385.2</v>
      </c>
      <c r="K20151">
        <v>4.0999999999999996</v>
      </c>
      <c r="L20151" t="str">
        <v>GSA 2018</v>
      </c>
      <c r="M20151" t="s">
        <v>2477</v>
      </c>
      <c r="P20151" t="s">
        <v>2342</v>
      </c>
      <c r="Q20151">
        <v>1.2</v>
      </c>
      <c r="R20151">
        <v>0.04</v>
      </c>
      <c r="V20151">
        <v>1</v>
      </c>
      <c r="W20151" t="s">
        <v>2568</v>
      </c>
    </row>
    <row r="20152" spans="1:23" x14ac:dyDescent="0.3">
      <c r="A20152">
        <v>27821</v>
      </c>
      <c r="B20152" s="15" t="s">
        <v>2066</v>
      </c>
      <c r="C20152" t="str">
        <f>_xlfn.XLOOKUP($B20152, STANDARDS!$A:$A, STANDARDS!$B:$B,,0,2)</f>
        <v>Undivided Genesee Gp; Hamilton Gp</v>
      </c>
      <c r="D20152" t="s">
        <v>1060</v>
      </c>
      <c r="E20152" t="s">
        <v>2276</v>
      </c>
      <c r="J20152" cm="1">
        <f t="array" ref="J20152:L20152">_xlfn.XLOOKUP($C20152, AGE!$A:$A,AGE!$B:$D,,0,2)</f>
        <v>385.2</v>
      </c>
      <c r="K20152">
        <v>4.0999999999999996</v>
      </c>
      <c r="L20152" t="str">
        <v>GSA 2018</v>
      </c>
      <c r="M20152" t="s">
        <v>2477</v>
      </c>
      <c r="P20152" t="s">
        <v>2342</v>
      </c>
      <c r="Q20152">
        <v>1.19</v>
      </c>
      <c r="R20152">
        <v>0.04</v>
      </c>
      <c r="V20152">
        <v>1</v>
      </c>
      <c r="W20152" t="s">
        <v>2568</v>
      </c>
    </row>
    <row r="20153" spans="1:23" x14ac:dyDescent="0.3">
      <c r="A20153">
        <v>27822</v>
      </c>
      <c r="B20153" s="15" t="s">
        <v>2066</v>
      </c>
      <c r="C20153" t="str">
        <f>_xlfn.XLOOKUP($B20153, STANDARDS!$A:$A, STANDARDS!$B:$B,,0,2)</f>
        <v>Undivided Genesee Gp; Hamilton Gp</v>
      </c>
      <c r="D20153" t="s">
        <v>1060</v>
      </c>
      <c r="E20153" t="s">
        <v>2276</v>
      </c>
      <c r="J20153" cm="1">
        <f t="array" ref="J20153:L20153">_xlfn.XLOOKUP($C20153, AGE!$A:$A,AGE!$B:$D,,0,2)</f>
        <v>385.2</v>
      </c>
      <c r="K20153">
        <v>4.0999999999999996</v>
      </c>
      <c r="L20153" t="str">
        <v>GSA 2018</v>
      </c>
      <c r="M20153" t="s">
        <v>2477</v>
      </c>
      <c r="P20153" t="s">
        <v>2342</v>
      </c>
      <c r="Q20153">
        <v>1.06</v>
      </c>
      <c r="R20153">
        <v>0.04</v>
      </c>
      <c r="V20153">
        <v>1</v>
      </c>
      <c r="W20153" t="s">
        <v>2568</v>
      </c>
    </row>
    <row r="20154" spans="1:23" x14ac:dyDescent="0.3">
      <c r="A20154">
        <v>27823</v>
      </c>
      <c r="B20154" s="15" t="s">
        <v>2066</v>
      </c>
      <c r="C20154" t="str">
        <f>_xlfn.XLOOKUP($B20154, STANDARDS!$A:$A, STANDARDS!$B:$B,,0,2)</f>
        <v>Undivided Genesee Gp; Hamilton Gp</v>
      </c>
      <c r="D20154" t="s">
        <v>1060</v>
      </c>
      <c r="E20154" t="s">
        <v>2276</v>
      </c>
      <c r="J20154" cm="1">
        <f t="array" ref="J20154:L20154">_xlfn.XLOOKUP($C20154, AGE!$A:$A,AGE!$B:$D,,0,2)</f>
        <v>385.2</v>
      </c>
      <c r="K20154">
        <v>4.0999999999999996</v>
      </c>
      <c r="L20154" t="str">
        <v>GSA 2018</v>
      </c>
      <c r="M20154" t="s">
        <v>2477</v>
      </c>
      <c r="P20154" t="s">
        <v>2342</v>
      </c>
      <c r="Q20154">
        <v>1.06</v>
      </c>
      <c r="R20154">
        <v>0.04</v>
      </c>
      <c r="V20154">
        <v>1</v>
      </c>
      <c r="W20154" t="s">
        <v>2568</v>
      </c>
    </row>
    <row r="20155" spans="1:23" x14ac:dyDescent="0.3">
      <c r="A20155">
        <v>27824</v>
      </c>
      <c r="B20155" s="15" t="s">
        <v>2066</v>
      </c>
      <c r="C20155" t="str">
        <f>_xlfn.XLOOKUP($B20155, STANDARDS!$A:$A, STANDARDS!$B:$B,,0,2)</f>
        <v>Undivided Genesee Gp; Hamilton Gp</v>
      </c>
      <c r="D20155" t="s">
        <v>1060</v>
      </c>
      <c r="E20155" t="s">
        <v>2276</v>
      </c>
      <c r="J20155" cm="1">
        <f t="array" ref="J20155:L20155">_xlfn.XLOOKUP($C20155, AGE!$A:$A,AGE!$B:$D,,0,2)</f>
        <v>385.2</v>
      </c>
      <c r="K20155">
        <v>4.0999999999999996</v>
      </c>
      <c r="L20155" t="str">
        <v>GSA 2018</v>
      </c>
      <c r="M20155" t="s">
        <v>2477</v>
      </c>
      <c r="P20155" t="s">
        <v>2342</v>
      </c>
      <c r="Q20155">
        <v>0.91</v>
      </c>
      <c r="R20155">
        <v>0.04</v>
      </c>
      <c r="V20155">
        <v>1</v>
      </c>
      <c r="W20155" t="s">
        <v>2568</v>
      </c>
    </row>
    <row r="20156" spans="1:23" x14ac:dyDescent="0.3">
      <c r="A20156">
        <v>27825</v>
      </c>
      <c r="B20156" s="15" t="s">
        <v>2066</v>
      </c>
      <c r="C20156" t="str">
        <f>_xlfn.XLOOKUP($B20156, STANDARDS!$A:$A, STANDARDS!$B:$B,,0,2)</f>
        <v>Undivided Genesee Gp; Hamilton Gp</v>
      </c>
      <c r="D20156" t="s">
        <v>1060</v>
      </c>
      <c r="E20156" t="s">
        <v>2276</v>
      </c>
      <c r="J20156" cm="1">
        <f t="array" ref="J20156:L20156">_xlfn.XLOOKUP($C20156, AGE!$A:$A,AGE!$B:$D,,0,2)</f>
        <v>385.2</v>
      </c>
      <c r="K20156">
        <v>4.0999999999999996</v>
      </c>
      <c r="L20156" t="str">
        <v>GSA 2018</v>
      </c>
      <c r="M20156" t="s">
        <v>2477</v>
      </c>
      <c r="P20156" t="s">
        <v>2342</v>
      </c>
      <c r="Q20156">
        <v>1.07</v>
      </c>
      <c r="R20156">
        <v>0.04</v>
      </c>
      <c r="V20156">
        <v>1</v>
      </c>
      <c r="W20156" t="s">
        <v>2568</v>
      </c>
    </row>
    <row r="20157" spans="1:23" x14ac:dyDescent="0.3">
      <c r="A20157">
        <v>27826</v>
      </c>
      <c r="B20157" s="15" t="s">
        <v>2066</v>
      </c>
      <c r="C20157" t="str">
        <f>_xlfn.XLOOKUP($B20157, STANDARDS!$A:$A, STANDARDS!$B:$B,,0,2)</f>
        <v>Undivided Genesee Gp; Hamilton Gp</v>
      </c>
      <c r="D20157" t="s">
        <v>1060</v>
      </c>
      <c r="E20157" t="s">
        <v>2276</v>
      </c>
      <c r="J20157" cm="1">
        <f t="array" ref="J20157:L20157">_xlfn.XLOOKUP($C20157, AGE!$A:$A,AGE!$B:$D,,0,2)</f>
        <v>385.2</v>
      </c>
      <c r="K20157">
        <v>4.0999999999999996</v>
      </c>
      <c r="L20157" t="str">
        <v>GSA 2018</v>
      </c>
      <c r="M20157" t="s">
        <v>2477</v>
      </c>
      <c r="P20157" t="s">
        <v>2342</v>
      </c>
      <c r="Q20157">
        <v>0.88</v>
      </c>
      <c r="R20157">
        <v>0.04</v>
      </c>
      <c r="V20157">
        <v>1</v>
      </c>
      <c r="W20157" t="s">
        <v>2568</v>
      </c>
    </row>
    <row r="20158" spans="1:23" x14ac:dyDescent="0.3">
      <c r="A20158">
        <v>27827</v>
      </c>
      <c r="B20158" s="15" t="s">
        <v>2066</v>
      </c>
      <c r="C20158" t="str">
        <f>_xlfn.XLOOKUP($B20158, STANDARDS!$A:$A, STANDARDS!$B:$B,,0,2)</f>
        <v>Undivided Genesee Gp; Hamilton Gp</v>
      </c>
      <c r="D20158" t="s">
        <v>1060</v>
      </c>
      <c r="E20158" t="s">
        <v>2276</v>
      </c>
      <c r="J20158" cm="1">
        <f t="array" ref="J20158:L20158">_xlfn.XLOOKUP($C20158, AGE!$A:$A,AGE!$B:$D,,0,2)</f>
        <v>385.2</v>
      </c>
      <c r="K20158">
        <v>4.0999999999999996</v>
      </c>
      <c r="L20158" t="str">
        <v>GSA 2018</v>
      </c>
      <c r="M20158" t="s">
        <v>2477</v>
      </c>
      <c r="P20158" t="s">
        <v>2342</v>
      </c>
      <c r="Q20158">
        <v>1.02</v>
      </c>
      <c r="R20158">
        <v>0.04</v>
      </c>
      <c r="V20158">
        <v>1</v>
      </c>
      <c r="W20158" t="s">
        <v>2568</v>
      </c>
    </row>
    <row r="20159" spans="1:23" x14ac:dyDescent="0.3">
      <c r="A20159">
        <v>27828</v>
      </c>
      <c r="B20159" s="15" t="s">
        <v>2066</v>
      </c>
      <c r="C20159" t="str">
        <f>_xlfn.XLOOKUP($B20159, STANDARDS!$A:$A, STANDARDS!$B:$B,,0,2)</f>
        <v>Undivided Genesee Gp; Hamilton Gp</v>
      </c>
      <c r="D20159" t="s">
        <v>1060</v>
      </c>
      <c r="E20159" t="s">
        <v>2276</v>
      </c>
      <c r="J20159" cm="1">
        <f t="array" ref="J20159:L20159">_xlfn.XLOOKUP($C20159, AGE!$A:$A,AGE!$B:$D,,0,2)</f>
        <v>385.2</v>
      </c>
      <c r="K20159">
        <v>4.0999999999999996</v>
      </c>
      <c r="L20159" t="str">
        <v>GSA 2018</v>
      </c>
      <c r="M20159" t="s">
        <v>2477</v>
      </c>
      <c r="P20159" t="s">
        <v>2342</v>
      </c>
      <c r="Q20159">
        <v>0.83</v>
      </c>
      <c r="R20159">
        <v>0.04</v>
      </c>
      <c r="V20159">
        <v>1</v>
      </c>
      <c r="W20159" t="s">
        <v>2568</v>
      </c>
    </row>
    <row r="20160" spans="1:23" x14ac:dyDescent="0.3">
      <c r="A20160">
        <v>27829</v>
      </c>
      <c r="B20160" s="15" t="s">
        <v>2066</v>
      </c>
      <c r="C20160" t="str">
        <f>_xlfn.XLOOKUP($B20160, STANDARDS!$A:$A, STANDARDS!$B:$B,,0,2)</f>
        <v>Undivided Genesee Gp; Hamilton Gp</v>
      </c>
      <c r="D20160" t="s">
        <v>1060</v>
      </c>
      <c r="E20160" t="s">
        <v>2276</v>
      </c>
      <c r="J20160" cm="1">
        <f t="array" ref="J20160:L20160">_xlfn.XLOOKUP($C20160, AGE!$A:$A,AGE!$B:$D,,0,2)</f>
        <v>385.2</v>
      </c>
      <c r="K20160">
        <v>4.0999999999999996</v>
      </c>
      <c r="L20160" t="str">
        <v>GSA 2018</v>
      </c>
      <c r="M20160" t="s">
        <v>2477</v>
      </c>
      <c r="P20160" t="s">
        <v>2342</v>
      </c>
      <c r="Q20160">
        <v>0.66</v>
      </c>
      <c r="R20160">
        <v>0.04</v>
      </c>
      <c r="V20160">
        <v>1</v>
      </c>
      <c r="W20160" t="s">
        <v>2568</v>
      </c>
    </row>
    <row r="20161" spans="1:23" x14ac:dyDescent="0.3">
      <c r="A20161">
        <v>27830</v>
      </c>
      <c r="B20161" s="15" t="s">
        <v>2066</v>
      </c>
      <c r="C20161" t="str">
        <f>_xlfn.XLOOKUP($B20161, STANDARDS!$A:$A, STANDARDS!$B:$B,,0,2)</f>
        <v>Undivided Genesee Gp; Hamilton Gp</v>
      </c>
      <c r="D20161" t="s">
        <v>1060</v>
      </c>
      <c r="E20161" t="s">
        <v>2276</v>
      </c>
      <c r="J20161" cm="1">
        <f t="array" ref="J20161:L20161">_xlfn.XLOOKUP($C20161, AGE!$A:$A,AGE!$B:$D,,0,2)</f>
        <v>385.2</v>
      </c>
      <c r="K20161">
        <v>4.0999999999999996</v>
      </c>
      <c r="L20161" t="str">
        <v>GSA 2018</v>
      </c>
      <c r="M20161" t="s">
        <v>2477</v>
      </c>
      <c r="P20161" t="s">
        <v>2342</v>
      </c>
      <c r="Q20161">
        <v>0.86</v>
      </c>
      <c r="R20161">
        <v>0.04</v>
      </c>
      <c r="V20161">
        <v>1</v>
      </c>
      <c r="W20161" t="s">
        <v>2568</v>
      </c>
    </row>
    <row r="20162" spans="1:23" x14ac:dyDescent="0.3">
      <c r="A20162">
        <v>27831</v>
      </c>
      <c r="B20162" s="15" t="s">
        <v>2066</v>
      </c>
      <c r="C20162" t="str">
        <f>_xlfn.XLOOKUP($B20162, STANDARDS!$A:$A, STANDARDS!$B:$B,,0,2)</f>
        <v>Undivided Genesee Gp; Hamilton Gp</v>
      </c>
      <c r="D20162" t="s">
        <v>1060</v>
      </c>
      <c r="E20162" t="s">
        <v>2276</v>
      </c>
      <c r="J20162" cm="1">
        <f t="array" ref="J20162:L20162">_xlfn.XLOOKUP($C20162, AGE!$A:$A,AGE!$B:$D,,0,2)</f>
        <v>385.2</v>
      </c>
      <c r="K20162">
        <v>4.0999999999999996</v>
      </c>
      <c r="L20162" t="str">
        <v>GSA 2018</v>
      </c>
      <c r="M20162" t="s">
        <v>2477</v>
      </c>
      <c r="P20162" t="s">
        <v>2342</v>
      </c>
      <c r="Q20162">
        <v>1.33</v>
      </c>
      <c r="R20162">
        <v>0.04</v>
      </c>
      <c r="V20162">
        <v>1</v>
      </c>
      <c r="W20162" t="s">
        <v>2568</v>
      </c>
    </row>
    <row r="20163" spans="1:23" x14ac:dyDescent="0.3">
      <c r="A20163">
        <v>27832</v>
      </c>
      <c r="B20163" s="15" t="s">
        <v>2066</v>
      </c>
      <c r="C20163" t="str">
        <f>_xlfn.XLOOKUP($B20163, STANDARDS!$A:$A, STANDARDS!$B:$B,,0,2)</f>
        <v>Undivided Genesee Gp; Hamilton Gp</v>
      </c>
      <c r="D20163" t="s">
        <v>1060</v>
      </c>
      <c r="E20163" t="s">
        <v>2276</v>
      </c>
      <c r="J20163" cm="1">
        <f t="array" ref="J20163:L20163">_xlfn.XLOOKUP($C20163, AGE!$A:$A,AGE!$B:$D,,0,2)</f>
        <v>385.2</v>
      </c>
      <c r="K20163">
        <v>4.0999999999999996</v>
      </c>
      <c r="L20163" t="str">
        <v>GSA 2018</v>
      </c>
      <c r="M20163" t="s">
        <v>2477</v>
      </c>
      <c r="P20163" t="s">
        <v>2342</v>
      </c>
      <c r="Q20163">
        <v>0.57999999999999996</v>
      </c>
      <c r="R20163">
        <v>0.04</v>
      </c>
      <c r="V20163">
        <v>1</v>
      </c>
      <c r="W20163" t="s">
        <v>2568</v>
      </c>
    </row>
    <row r="20164" spans="1:23" x14ac:dyDescent="0.3">
      <c r="A20164">
        <v>27833</v>
      </c>
      <c r="B20164" s="15" t="s">
        <v>2066</v>
      </c>
      <c r="C20164" t="str">
        <f>_xlfn.XLOOKUP($B20164, STANDARDS!$A:$A, STANDARDS!$B:$B,,0,2)</f>
        <v>Undivided Genesee Gp; Hamilton Gp</v>
      </c>
      <c r="D20164" t="s">
        <v>1060</v>
      </c>
      <c r="E20164" t="s">
        <v>2276</v>
      </c>
      <c r="J20164" cm="1">
        <f t="array" ref="J20164:L20164">_xlfn.XLOOKUP($C20164, AGE!$A:$A,AGE!$B:$D,,0,2)</f>
        <v>385.2</v>
      </c>
      <c r="K20164">
        <v>4.0999999999999996</v>
      </c>
      <c r="L20164" t="str">
        <v>GSA 2018</v>
      </c>
      <c r="M20164" t="s">
        <v>2477</v>
      </c>
      <c r="P20164" t="s">
        <v>2342</v>
      </c>
      <c r="Q20164">
        <v>0.33</v>
      </c>
      <c r="R20164">
        <v>0.04</v>
      </c>
      <c r="V20164">
        <v>1</v>
      </c>
      <c r="W20164" t="s">
        <v>2568</v>
      </c>
    </row>
    <row r="20165" spans="1:23" x14ac:dyDescent="0.3">
      <c r="A20165">
        <v>27834</v>
      </c>
      <c r="B20165" s="15" t="s">
        <v>2066</v>
      </c>
      <c r="C20165" t="str">
        <f>_xlfn.XLOOKUP($B20165, STANDARDS!$A:$A, STANDARDS!$B:$B,,0,2)</f>
        <v>Undivided Genesee Gp; Hamilton Gp</v>
      </c>
      <c r="D20165" t="s">
        <v>1060</v>
      </c>
      <c r="E20165" t="s">
        <v>2276</v>
      </c>
      <c r="J20165" cm="1">
        <f t="array" ref="J20165:L20165">_xlfn.XLOOKUP($C20165, AGE!$A:$A,AGE!$B:$D,,0,2)</f>
        <v>385.2</v>
      </c>
      <c r="K20165">
        <v>4.0999999999999996</v>
      </c>
      <c r="L20165" t="str">
        <v>GSA 2018</v>
      </c>
      <c r="M20165" t="s">
        <v>2477</v>
      </c>
      <c r="P20165" t="s">
        <v>2342</v>
      </c>
      <c r="Q20165">
        <v>0.61</v>
      </c>
      <c r="R20165">
        <v>0.04</v>
      </c>
      <c r="V20165">
        <v>1</v>
      </c>
      <c r="W20165" t="s">
        <v>2568</v>
      </c>
    </row>
    <row r="20166" spans="1:23" x14ac:dyDescent="0.3">
      <c r="A20166">
        <v>27835</v>
      </c>
      <c r="B20166" s="15" t="s">
        <v>2066</v>
      </c>
      <c r="C20166" t="str">
        <f>_xlfn.XLOOKUP($B20166, STANDARDS!$A:$A, STANDARDS!$B:$B,,0,2)</f>
        <v>Undivided Genesee Gp; Hamilton Gp</v>
      </c>
      <c r="D20166" t="s">
        <v>1060</v>
      </c>
      <c r="E20166" t="s">
        <v>2276</v>
      </c>
      <c r="J20166" cm="1">
        <f t="array" ref="J20166:L20166">_xlfn.XLOOKUP($C20166, AGE!$A:$A,AGE!$B:$D,,0,2)</f>
        <v>385.2</v>
      </c>
      <c r="K20166">
        <v>4.0999999999999996</v>
      </c>
      <c r="L20166" t="str">
        <v>GSA 2018</v>
      </c>
      <c r="M20166" t="s">
        <v>2477</v>
      </c>
      <c r="P20166" t="s">
        <v>2342</v>
      </c>
      <c r="Q20166">
        <v>0.77</v>
      </c>
      <c r="R20166">
        <v>0.04</v>
      </c>
      <c r="V20166">
        <v>1</v>
      </c>
      <c r="W20166" t="s">
        <v>2568</v>
      </c>
    </row>
    <row r="20167" spans="1:23" x14ac:dyDescent="0.3">
      <c r="A20167">
        <v>27836</v>
      </c>
      <c r="B20167" s="15" t="s">
        <v>2066</v>
      </c>
      <c r="C20167" t="str">
        <f>_xlfn.XLOOKUP($B20167, STANDARDS!$A:$A, STANDARDS!$B:$B,,0,2)</f>
        <v>Undivided Genesee Gp; Hamilton Gp</v>
      </c>
      <c r="D20167" t="s">
        <v>1060</v>
      </c>
      <c r="E20167" t="s">
        <v>2276</v>
      </c>
      <c r="J20167" cm="1">
        <f t="array" ref="J20167:L20167">_xlfn.XLOOKUP($C20167, AGE!$A:$A,AGE!$B:$D,,0,2)</f>
        <v>385.2</v>
      </c>
      <c r="K20167">
        <v>4.0999999999999996</v>
      </c>
      <c r="L20167" t="str">
        <v>GSA 2018</v>
      </c>
      <c r="M20167" t="s">
        <v>2477</v>
      </c>
      <c r="P20167" t="s">
        <v>2342</v>
      </c>
      <c r="Q20167">
        <v>0.73</v>
      </c>
      <c r="R20167">
        <v>0.04</v>
      </c>
      <c r="V20167">
        <v>1</v>
      </c>
      <c r="W20167" t="s">
        <v>2568</v>
      </c>
    </row>
    <row r="20168" spans="1:23" x14ac:dyDescent="0.3">
      <c r="A20168">
        <v>27837</v>
      </c>
      <c r="B20168" s="15" t="s">
        <v>2066</v>
      </c>
      <c r="C20168" t="str">
        <f>_xlfn.XLOOKUP($B20168, STANDARDS!$A:$A, STANDARDS!$B:$B,,0,2)</f>
        <v>Undivided Genesee Gp; Hamilton Gp</v>
      </c>
      <c r="D20168" t="s">
        <v>1060</v>
      </c>
      <c r="E20168" t="s">
        <v>2276</v>
      </c>
      <c r="J20168" cm="1">
        <f t="array" ref="J20168:L20168">_xlfn.XLOOKUP($C20168, AGE!$A:$A,AGE!$B:$D,,0,2)</f>
        <v>385.2</v>
      </c>
      <c r="K20168">
        <v>4.0999999999999996</v>
      </c>
      <c r="L20168" t="str">
        <v>GSA 2018</v>
      </c>
      <c r="M20168" t="s">
        <v>2477</v>
      </c>
      <c r="P20168" t="s">
        <v>2342</v>
      </c>
      <c r="Q20168">
        <v>0.26</v>
      </c>
      <c r="R20168">
        <v>0.04</v>
      </c>
      <c r="V20168">
        <v>1</v>
      </c>
      <c r="W20168" t="s">
        <v>2568</v>
      </c>
    </row>
    <row r="20169" spans="1:23" x14ac:dyDescent="0.3">
      <c r="A20169">
        <v>27838</v>
      </c>
      <c r="B20169" s="15" t="s">
        <v>2066</v>
      </c>
      <c r="C20169" t="str">
        <f>_xlfn.XLOOKUP($B20169, STANDARDS!$A:$A, STANDARDS!$B:$B,,0,2)</f>
        <v>Undivided Genesee Gp; Hamilton Gp</v>
      </c>
      <c r="D20169" t="s">
        <v>1060</v>
      </c>
      <c r="E20169" t="s">
        <v>2276</v>
      </c>
      <c r="J20169" cm="1">
        <f t="array" ref="J20169:L20169">_xlfn.XLOOKUP($C20169, AGE!$A:$A,AGE!$B:$D,,0,2)</f>
        <v>385.2</v>
      </c>
      <c r="K20169">
        <v>4.0999999999999996</v>
      </c>
      <c r="L20169" t="str">
        <v>GSA 2018</v>
      </c>
      <c r="M20169" t="s">
        <v>2477</v>
      </c>
      <c r="P20169" t="s">
        <v>2342</v>
      </c>
      <c r="Q20169">
        <v>0.28000000000000003</v>
      </c>
      <c r="R20169">
        <v>0.04</v>
      </c>
      <c r="V20169">
        <v>1</v>
      </c>
      <c r="W20169" t="s">
        <v>2568</v>
      </c>
    </row>
    <row r="20170" spans="1:23" x14ac:dyDescent="0.3">
      <c r="A20170">
        <v>27839</v>
      </c>
      <c r="B20170" s="15" t="s">
        <v>2066</v>
      </c>
      <c r="C20170" t="str">
        <f>_xlfn.XLOOKUP($B20170, STANDARDS!$A:$A, STANDARDS!$B:$B,,0,2)</f>
        <v>Undivided Genesee Gp; Hamilton Gp</v>
      </c>
      <c r="D20170" t="s">
        <v>1060</v>
      </c>
      <c r="E20170" t="s">
        <v>2276</v>
      </c>
      <c r="J20170" cm="1">
        <f t="array" ref="J20170:L20170">_xlfn.XLOOKUP($C20170, AGE!$A:$A,AGE!$B:$D,,0,2)</f>
        <v>385.2</v>
      </c>
      <c r="K20170">
        <v>4.0999999999999996</v>
      </c>
      <c r="L20170" t="str">
        <v>GSA 2018</v>
      </c>
      <c r="M20170" t="s">
        <v>2477</v>
      </c>
      <c r="P20170" t="s">
        <v>2342</v>
      </c>
      <c r="Q20170">
        <v>0.49</v>
      </c>
      <c r="R20170">
        <v>0.04</v>
      </c>
      <c r="V20170">
        <v>1</v>
      </c>
      <c r="W20170" t="s">
        <v>2568</v>
      </c>
    </row>
    <row r="20171" spans="1:23" x14ac:dyDescent="0.3">
      <c r="A20171">
        <v>27840</v>
      </c>
      <c r="B20171" s="15" t="s">
        <v>2066</v>
      </c>
      <c r="C20171" t="str">
        <f>_xlfn.XLOOKUP($B20171, STANDARDS!$A:$A, STANDARDS!$B:$B,,0,2)</f>
        <v>Undivided Genesee Gp; Hamilton Gp</v>
      </c>
      <c r="D20171" t="s">
        <v>1060</v>
      </c>
      <c r="E20171" t="s">
        <v>2276</v>
      </c>
      <c r="J20171" cm="1">
        <f t="array" ref="J20171:L20171">_xlfn.XLOOKUP($C20171, AGE!$A:$A,AGE!$B:$D,,0,2)</f>
        <v>385.2</v>
      </c>
      <c r="K20171">
        <v>4.0999999999999996</v>
      </c>
      <c r="L20171" t="str">
        <v>GSA 2018</v>
      </c>
      <c r="M20171" t="s">
        <v>2477</v>
      </c>
      <c r="P20171" t="s">
        <v>2342</v>
      </c>
      <c r="Q20171">
        <v>0.45</v>
      </c>
      <c r="R20171">
        <v>0.04</v>
      </c>
      <c r="V20171">
        <v>1</v>
      </c>
      <c r="W20171" t="s">
        <v>2568</v>
      </c>
    </row>
    <row r="20172" spans="1:23" x14ac:dyDescent="0.3">
      <c r="A20172">
        <v>27841</v>
      </c>
      <c r="B20172" s="15" t="s">
        <v>2066</v>
      </c>
      <c r="C20172" t="str">
        <f>_xlfn.XLOOKUP($B20172, STANDARDS!$A:$A, STANDARDS!$B:$B,,0,2)</f>
        <v>Undivided Genesee Gp; Hamilton Gp</v>
      </c>
      <c r="D20172" t="s">
        <v>1060</v>
      </c>
      <c r="E20172" t="s">
        <v>2276</v>
      </c>
      <c r="J20172" cm="1">
        <f t="array" ref="J20172:L20172">_xlfn.XLOOKUP($C20172, AGE!$A:$A,AGE!$B:$D,,0,2)</f>
        <v>385.2</v>
      </c>
      <c r="K20172">
        <v>4.0999999999999996</v>
      </c>
      <c r="L20172" t="str">
        <v>GSA 2018</v>
      </c>
      <c r="M20172" t="s">
        <v>2477</v>
      </c>
      <c r="P20172" t="s">
        <v>2342</v>
      </c>
      <c r="Q20172">
        <v>0.42</v>
      </c>
      <c r="R20172">
        <v>0.04</v>
      </c>
      <c r="V20172">
        <v>1</v>
      </c>
      <c r="W20172" t="s">
        <v>2568</v>
      </c>
    </row>
    <row r="20173" spans="1:23" x14ac:dyDescent="0.3">
      <c r="A20173">
        <v>27842</v>
      </c>
      <c r="B20173" s="15" t="s">
        <v>2066</v>
      </c>
      <c r="C20173" t="str">
        <f>_xlfn.XLOOKUP($B20173, STANDARDS!$A:$A, STANDARDS!$B:$B,,0,2)</f>
        <v>Undivided Genesee Gp; Hamilton Gp</v>
      </c>
      <c r="D20173" t="s">
        <v>1060</v>
      </c>
      <c r="E20173" t="s">
        <v>2276</v>
      </c>
      <c r="J20173" cm="1">
        <f t="array" ref="J20173:L20173">_xlfn.XLOOKUP($C20173, AGE!$A:$A,AGE!$B:$D,,0,2)</f>
        <v>385.2</v>
      </c>
      <c r="K20173">
        <v>4.0999999999999996</v>
      </c>
      <c r="L20173" t="str">
        <v>GSA 2018</v>
      </c>
      <c r="M20173" t="s">
        <v>2477</v>
      </c>
      <c r="P20173" t="s">
        <v>2342</v>
      </c>
      <c r="Q20173">
        <v>0.6</v>
      </c>
      <c r="R20173">
        <v>0.04</v>
      </c>
      <c r="V20173">
        <v>1</v>
      </c>
      <c r="W20173" t="s">
        <v>2568</v>
      </c>
    </row>
    <row r="20174" spans="1:23" x14ac:dyDescent="0.3">
      <c r="A20174">
        <v>27843</v>
      </c>
      <c r="B20174" s="15" t="s">
        <v>2066</v>
      </c>
      <c r="C20174" t="str">
        <f>_xlfn.XLOOKUP($B20174, STANDARDS!$A:$A, STANDARDS!$B:$B,,0,2)</f>
        <v>Undivided Genesee Gp; Hamilton Gp</v>
      </c>
      <c r="D20174" t="s">
        <v>1060</v>
      </c>
      <c r="E20174" t="s">
        <v>2276</v>
      </c>
      <c r="J20174" cm="1">
        <f t="array" ref="J20174:L20174">_xlfn.XLOOKUP($C20174, AGE!$A:$A,AGE!$B:$D,,0,2)</f>
        <v>385.2</v>
      </c>
      <c r="K20174">
        <v>4.0999999999999996</v>
      </c>
      <c r="L20174" t="str">
        <v>GSA 2018</v>
      </c>
      <c r="M20174" t="s">
        <v>2477</v>
      </c>
      <c r="P20174" t="s">
        <v>2342</v>
      </c>
      <c r="Q20174">
        <v>0.6</v>
      </c>
      <c r="R20174">
        <v>0.04</v>
      </c>
      <c r="V20174">
        <v>1</v>
      </c>
      <c r="W20174" t="s">
        <v>2568</v>
      </c>
    </row>
    <row r="20175" spans="1:23" x14ac:dyDescent="0.3">
      <c r="A20175">
        <v>27844</v>
      </c>
      <c r="B20175" s="15" t="s">
        <v>2066</v>
      </c>
      <c r="C20175" t="str">
        <f>_xlfn.XLOOKUP($B20175, STANDARDS!$A:$A, STANDARDS!$B:$B,,0,2)</f>
        <v>Undivided Genesee Gp; Hamilton Gp</v>
      </c>
      <c r="D20175" t="s">
        <v>1060</v>
      </c>
      <c r="E20175" t="s">
        <v>2276</v>
      </c>
      <c r="J20175" cm="1">
        <f t="array" ref="J20175:L20175">_xlfn.XLOOKUP($C20175, AGE!$A:$A,AGE!$B:$D,,0,2)</f>
        <v>385.2</v>
      </c>
      <c r="K20175">
        <v>4.0999999999999996</v>
      </c>
      <c r="L20175" t="str">
        <v>GSA 2018</v>
      </c>
      <c r="M20175" t="s">
        <v>2477</v>
      </c>
      <c r="P20175" t="s">
        <v>2342</v>
      </c>
      <c r="Q20175">
        <v>0.53</v>
      </c>
      <c r="R20175">
        <v>0.04</v>
      </c>
      <c r="V20175">
        <v>1</v>
      </c>
      <c r="W20175" t="s">
        <v>2568</v>
      </c>
    </row>
    <row r="20176" spans="1:23" x14ac:dyDescent="0.3">
      <c r="A20176">
        <v>27845</v>
      </c>
      <c r="B20176" s="15" t="s">
        <v>2066</v>
      </c>
      <c r="C20176" t="str">
        <f>_xlfn.XLOOKUP($B20176, STANDARDS!$A:$A, STANDARDS!$B:$B,,0,2)</f>
        <v>Undivided Genesee Gp; Hamilton Gp</v>
      </c>
      <c r="D20176" t="s">
        <v>1060</v>
      </c>
      <c r="E20176" t="s">
        <v>2276</v>
      </c>
      <c r="J20176" cm="1">
        <f t="array" ref="J20176:L20176">_xlfn.XLOOKUP($C20176, AGE!$A:$A,AGE!$B:$D,,0,2)</f>
        <v>385.2</v>
      </c>
      <c r="K20176">
        <v>4.0999999999999996</v>
      </c>
      <c r="L20176" t="str">
        <v>GSA 2018</v>
      </c>
      <c r="M20176" t="s">
        <v>2477</v>
      </c>
      <c r="P20176" t="s">
        <v>2342</v>
      </c>
      <c r="Q20176">
        <v>0.59</v>
      </c>
      <c r="R20176">
        <v>0.04</v>
      </c>
      <c r="V20176">
        <v>1</v>
      </c>
      <c r="W20176" t="s">
        <v>2568</v>
      </c>
    </row>
    <row r="20177" spans="1:23" x14ac:dyDescent="0.3">
      <c r="A20177">
        <v>27846</v>
      </c>
      <c r="B20177" s="15" t="s">
        <v>2066</v>
      </c>
      <c r="C20177" t="str">
        <f>_xlfn.XLOOKUP($B20177, STANDARDS!$A:$A, STANDARDS!$B:$B,,0,2)</f>
        <v>Undivided Genesee Gp; Hamilton Gp</v>
      </c>
      <c r="D20177" t="s">
        <v>1060</v>
      </c>
      <c r="E20177" t="s">
        <v>2276</v>
      </c>
      <c r="J20177" cm="1">
        <f t="array" ref="J20177:L20177">_xlfn.XLOOKUP($C20177, AGE!$A:$A,AGE!$B:$D,,0,2)</f>
        <v>385.2</v>
      </c>
      <c r="K20177">
        <v>4.0999999999999996</v>
      </c>
      <c r="L20177" t="str">
        <v>GSA 2018</v>
      </c>
      <c r="M20177" t="s">
        <v>2477</v>
      </c>
      <c r="P20177" t="s">
        <v>2342</v>
      </c>
      <c r="Q20177">
        <v>0.59</v>
      </c>
      <c r="R20177">
        <v>0.04</v>
      </c>
      <c r="V20177">
        <v>1</v>
      </c>
      <c r="W20177" t="s">
        <v>2568</v>
      </c>
    </row>
    <row r="20178" spans="1:23" x14ac:dyDescent="0.3">
      <c r="A20178">
        <v>27847</v>
      </c>
      <c r="B20178" s="15" t="s">
        <v>2066</v>
      </c>
      <c r="C20178" t="str">
        <f>_xlfn.XLOOKUP($B20178, STANDARDS!$A:$A, STANDARDS!$B:$B,,0,2)</f>
        <v>Undivided Genesee Gp; Hamilton Gp</v>
      </c>
      <c r="D20178" t="s">
        <v>1060</v>
      </c>
      <c r="E20178" t="s">
        <v>2276</v>
      </c>
      <c r="J20178" cm="1">
        <f t="array" ref="J20178:L20178">_xlfn.XLOOKUP($C20178, AGE!$A:$A,AGE!$B:$D,,0,2)</f>
        <v>385.2</v>
      </c>
      <c r="K20178">
        <v>4.0999999999999996</v>
      </c>
      <c r="L20178" t="str">
        <v>GSA 2018</v>
      </c>
      <c r="M20178" t="s">
        <v>2477</v>
      </c>
      <c r="P20178" t="s">
        <v>2342</v>
      </c>
      <c r="Q20178">
        <v>0.67</v>
      </c>
      <c r="R20178">
        <v>0.04</v>
      </c>
      <c r="V20178">
        <v>1</v>
      </c>
      <c r="W20178" t="s">
        <v>2568</v>
      </c>
    </row>
    <row r="20179" spans="1:23" x14ac:dyDescent="0.3">
      <c r="A20179">
        <v>27848</v>
      </c>
      <c r="B20179" s="15" t="s">
        <v>2066</v>
      </c>
      <c r="C20179" t="str">
        <f>_xlfn.XLOOKUP($B20179, STANDARDS!$A:$A, STANDARDS!$B:$B,,0,2)</f>
        <v>Undivided Genesee Gp; Hamilton Gp</v>
      </c>
      <c r="D20179" t="s">
        <v>1060</v>
      </c>
      <c r="E20179" t="s">
        <v>2276</v>
      </c>
      <c r="J20179" cm="1">
        <f t="array" ref="J20179:L20179">_xlfn.XLOOKUP($C20179, AGE!$A:$A,AGE!$B:$D,,0,2)</f>
        <v>385.2</v>
      </c>
      <c r="K20179">
        <v>4.0999999999999996</v>
      </c>
      <c r="L20179" t="str">
        <v>GSA 2018</v>
      </c>
      <c r="M20179" t="s">
        <v>2477</v>
      </c>
      <c r="P20179" t="s">
        <v>2342</v>
      </c>
      <c r="Q20179">
        <v>0.57999999999999996</v>
      </c>
      <c r="R20179">
        <v>0.04</v>
      </c>
      <c r="V20179">
        <v>1</v>
      </c>
      <c r="W20179" t="s">
        <v>2568</v>
      </c>
    </row>
    <row r="20180" spans="1:23" x14ac:dyDescent="0.3">
      <c r="A20180">
        <v>27849</v>
      </c>
      <c r="B20180" s="15" t="s">
        <v>2066</v>
      </c>
      <c r="C20180" t="str">
        <f>_xlfn.XLOOKUP($B20180, STANDARDS!$A:$A, STANDARDS!$B:$B,,0,2)</f>
        <v>Undivided Genesee Gp; Hamilton Gp</v>
      </c>
      <c r="D20180" t="s">
        <v>1060</v>
      </c>
      <c r="E20180" t="s">
        <v>2276</v>
      </c>
      <c r="J20180" cm="1">
        <f t="array" ref="J20180:L20180">_xlfn.XLOOKUP($C20180, AGE!$A:$A,AGE!$B:$D,,0,2)</f>
        <v>385.2</v>
      </c>
      <c r="K20180">
        <v>4.0999999999999996</v>
      </c>
      <c r="L20180" t="str">
        <v>GSA 2018</v>
      </c>
      <c r="M20180" t="s">
        <v>2477</v>
      </c>
      <c r="P20180" t="s">
        <v>2342</v>
      </c>
      <c r="Q20180">
        <v>0.71</v>
      </c>
      <c r="R20180">
        <v>0.04</v>
      </c>
      <c r="V20180">
        <v>1</v>
      </c>
      <c r="W20180" t="s">
        <v>2568</v>
      </c>
    </row>
    <row r="20181" spans="1:23" x14ac:dyDescent="0.3">
      <c r="A20181">
        <v>27850</v>
      </c>
      <c r="B20181" s="15" t="s">
        <v>2068</v>
      </c>
      <c r="C20181" t="str">
        <f>_xlfn.XLOOKUP($B20181, STANDARDS!$A:$A, STANDARDS!$B:$B,,0,2)</f>
        <v>Pipe Creek Fm</v>
      </c>
      <c r="D20181" t="s">
        <v>1060</v>
      </c>
      <c r="E20181" t="s">
        <v>2277</v>
      </c>
      <c r="F20181">
        <v>42.2</v>
      </c>
      <c r="G20181">
        <v>-77.44</v>
      </c>
      <c r="H20181">
        <v>0.01</v>
      </c>
      <c r="I20181" t="s">
        <v>592</v>
      </c>
      <c r="J20181" cm="1">
        <f t="array" ref="J20181:L20181">_xlfn.XLOOKUP($C20181, AGE!$A:$A,AGE!$B:$D,,0,2)</f>
        <v>371.43</v>
      </c>
      <c r="K20181">
        <v>0.8</v>
      </c>
      <c r="L20181" t="str">
        <v>Cohen et al. 2022</v>
      </c>
      <c r="M20181" t="s">
        <v>2478</v>
      </c>
      <c r="P20181" t="s">
        <v>2342</v>
      </c>
      <c r="S20181" s="14">
        <v>-26.358248280000002</v>
      </c>
      <c r="T20181">
        <v>0.5</v>
      </c>
      <c r="U20181" t="s">
        <v>2479</v>
      </c>
      <c r="V20181">
        <v>1</v>
      </c>
      <c r="W20181" t="s">
        <v>2569</v>
      </c>
    </row>
    <row r="20182" spans="1:23" x14ac:dyDescent="0.3">
      <c r="A20182">
        <v>27851</v>
      </c>
      <c r="B20182" s="15" t="s">
        <v>2068</v>
      </c>
      <c r="C20182" t="str">
        <f>_xlfn.XLOOKUP($B20182, STANDARDS!$A:$A, STANDARDS!$B:$B,,0,2)</f>
        <v>Pipe Creek Fm</v>
      </c>
      <c r="D20182" t="s">
        <v>1060</v>
      </c>
      <c r="E20182" t="s">
        <v>2277</v>
      </c>
      <c r="F20182">
        <v>42.2</v>
      </c>
      <c r="G20182">
        <v>-77.44</v>
      </c>
      <c r="H20182">
        <v>0.01</v>
      </c>
      <c r="I20182" t="s">
        <v>592</v>
      </c>
      <c r="J20182" cm="1">
        <f t="array" ref="J20182:L20182">_xlfn.XLOOKUP($C20182, AGE!$A:$A,AGE!$B:$D,,0,2)</f>
        <v>371.43</v>
      </c>
      <c r="K20182">
        <v>0.8</v>
      </c>
      <c r="L20182" t="str">
        <v>Cohen et al. 2022</v>
      </c>
      <c r="M20182" t="s">
        <v>2478</v>
      </c>
      <c r="P20182" t="s">
        <v>2342</v>
      </c>
      <c r="S20182" s="14">
        <v>-26.358248280000002</v>
      </c>
      <c r="T20182">
        <v>0.5</v>
      </c>
      <c r="U20182" t="s">
        <v>2479</v>
      </c>
      <c r="V20182">
        <v>1</v>
      </c>
      <c r="W20182" t="s">
        <v>2569</v>
      </c>
    </row>
    <row r="20183" spans="1:23" x14ac:dyDescent="0.3">
      <c r="A20183">
        <v>27852</v>
      </c>
      <c r="B20183" s="15" t="s">
        <v>2068</v>
      </c>
      <c r="C20183" t="str">
        <f>_xlfn.XLOOKUP($B20183, STANDARDS!$A:$A, STANDARDS!$B:$B,,0,2)</f>
        <v>Pipe Creek Fm</v>
      </c>
      <c r="D20183" t="s">
        <v>1060</v>
      </c>
      <c r="E20183" t="s">
        <v>2277</v>
      </c>
      <c r="F20183">
        <v>42.2</v>
      </c>
      <c r="G20183">
        <v>-77.44</v>
      </c>
      <c r="H20183">
        <v>0.01</v>
      </c>
      <c r="I20183" t="s">
        <v>592</v>
      </c>
      <c r="J20183" cm="1">
        <f t="array" ref="J20183:L20183">_xlfn.XLOOKUP($C20183, AGE!$A:$A,AGE!$B:$D,,0,2)</f>
        <v>371.43</v>
      </c>
      <c r="K20183">
        <v>0.8</v>
      </c>
      <c r="L20183" t="str">
        <v>Cohen et al. 2022</v>
      </c>
      <c r="M20183" t="s">
        <v>2478</v>
      </c>
      <c r="P20183" t="s">
        <v>2342</v>
      </c>
      <c r="S20183" s="14">
        <v>-24.95188405</v>
      </c>
      <c r="T20183">
        <v>0.5</v>
      </c>
      <c r="U20183" t="s">
        <v>2479</v>
      </c>
      <c r="V20183">
        <v>1</v>
      </c>
      <c r="W20183" t="s">
        <v>2569</v>
      </c>
    </row>
    <row r="20184" spans="1:23" x14ac:dyDescent="0.3">
      <c r="A20184">
        <v>27853</v>
      </c>
      <c r="B20184" s="15" t="s">
        <v>2068</v>
      </c>
      <c r="C20184" t="str">
        <f>_xlfn.XLOOKUP($B20184, STANDARDS!$A:$A, STANDARDS!$B:$B,,0,2)</f>
        <v>Pipe Creek Fm</v>
      </c>
      <c r="D20184" t="s">
        <v>1060</v>
      </c>
      <c r="E20184" t="s">
        <v>2277</v>
      </c>
      <c r="F20184">
        <v>42.2</v>
      </c>
      <c r="G20184">
        <v>-77.44</v>
      </c>
      <c r="H20184">
        <v>0.01</v>
      </c>
      <c r="I20184" t="s">
        <v>592</v>
      </c>
      <c r="J20184" cm="1">
        <f t="array" ref="J20184:L20184">_xlfn.XLOOKUP($C20184, AGE!$A:$A,AGE!$B:$D,,0,2)</f>
        <v>371.43</v>
      </c>
      <c r="K20184">
        <v>0.8</v>
      </c>
      <c r="L20184" t="str">
        <v>Cohen et al. 2022</v>
      </c>
      <c r="M20184" t="s">
        <v>2478</v>
      </c>
      <c r="P20184" t="s">
        <v>2342</v>
      </c>
      <c r="S20184" s="14">
        <v>-27.17351704</v>
      </c>
      <c r="T20184">
        <v>0.5</v>
      </c>
      <c r="U20184" t="s">
        <v>2479</v>
      </c>
      <c r="V20184">
        <v>1</v>
      </c>
      <c r="W20184" t="s">
        <v>2569</v>
      </c>
    </row>
    <row r="20185" spans="1:23" x14ac:dyDescent="0.3">
      <c r="A20185">
        <v>27854</v>
      </c>
      <c r="B20185" s="15" t="s">
        <v>2068</v>
      </c>
      <c r="C20185" t="str">
        <f>_xlfn.XLOOKUP($B20185, STANDARDS!$A:$A, STANDARDS!$B:$B,,0,2)</f>
        <v>Pipe Creek Fm</v>
      </c>
      <c r="D20185" t="s">
        <v>1060</v>
      </c>
      <c r="E20185" t="s">
        <v>2277</v>
      </c>
      <c r="F20185">
        <v>42.2</v>
      </c>
      <c r="G20185">
        <v>-77.44</v>
      </c>
      <c r="H20185">
        <v>0.01</v>
      </c>
      <c r="I20185" t="s">
        <v>592</v>
      </c>
      <c r="J20185" cm="1">
        <f t="array" ref="J20185:L20185">_xlfn.XLOOKUP($C20185, AGE!$A:$A,AGE!$B:$D,,0,2)</f>
        <v>371.43</v>
      </c>
      <c r="K20185">
        <v>0.8</v>
      </c>
      <c r="L20185" t="str">
        <v>Cohen et al. 2022</v>
      </c>
      <c r="M20185" t="s">
        <v>2478</v>
      </c>
      <c r="P20185" t="s">
        <v>2342</v>
      </c>
      <c r="S20185" s="14">
        <v>-26.358248280000002</v>
      </c>
      <c r="T20185">
        <v>0.5</v>
      </c>
      <c r="U20185" t="s">
        <v>2479</v>
      </c>
      <c r="V20185">
        <v>1</v>
      </c>
      <c r="W20185" t="s">
        <v>2569</v>
      </c>
    </row>
    <row r="20186" spans="1:23" x14ac:dyDescent="0.3">
      <c r="A20186">
        <v>27855</v>
      </c>
      <c r="B20186" s="15" t="s">
        <v>2068</v>
      </c>
      <c r="C20186" t="str">
        <f>_xlfn.XLOOKUP($B20186, STANDARDS!$A:$A, STANDARDS!$B:$B,,0,2)</f>
        <v>Pipe Creek Fm</v>
      </c>
      <c r="D20186" t="s">
        <v>1060</v>
      </c>
      <c r="E20186" t="s">
        <v>2277</v>
      </c>
      <c r="F20186">
        <v>42.2</v>
      </c>
      <c r="G20186">
        <v>-77.44</v>
      </c>
      <c r="H20186">
        <v>0.01</v>
      </c>
      <c r="I20186" t="s">
        <v>592</v>
      </c>
      <c r="J20186" cm="1">
        <f t="array" ref="J20186:L20186">_xlfn.XLOOKUP($C20186, AGE!$A:$A,AGE!$B:$D,,0,2)</f>
        <v>371.43</v>
      </c>
      <c r="K20186">
        <v>0.8</v>
      </c>
      <c r="L20186" t="str">
        <v>Cohen et al. 2022</v>
      </c>
      <c r="M20186" t="s">
        <v>2478</v>
      </c>
      <c r="P20186" t="s">
        <v>2342</v>
      </c>
      <c r="S20186" s="14">
        <v>-28.81875707</v>
      </c>
      <c r="T20186">
        <v>0.5</v>
      </c>
      <c r="U20186" t="s">
        <v>2479</v>
      </c>
      <c r="V20186">
        <v>1</v>
      </c>
      <c r="W20186" t="s">
        <v>2569</v>
      </c>
    </row>
    <row r="20187" spans="1:23" x14ac:dyDescent="0.3">
      <c r="A20187">
        <v>27856</v>
      </c>
      <c r="B20187" s="15" t="s">
        <v>2068</v>
      </c>
      <c r="C20187" t="str">
        <f>_xlfn.XLOOKUP($B20187, STANDARDS!$A:$A, STANDARDS!$B:$B,,0,2)</f>
        <v>Pipe Creek Fm</v>
      </c>
      <c r="D20187" t="s">
        <v>1060</v>
      </c>
      <c r="E20187" t="s">
        <v>2277</v>
      </c>
      <c r="F20187">
        <v>42.2</v>
      </c>
      <c r="G20187">
        <v>-77.44</v>
      </c>
      <c r="H20187">
        <v>0.01</v>
      </c>
      <c r="I20187" t="s">
        <v>592</v>
      </c>
      <c r="J20187" cm="1">
        <f t="array" ref="J20187:L20187">_xlfn.XLOOKUP($C20187, AGE!$A:$A,AGE!$B:$D,,0,2)</f>
        <v>371.43</v>
      </c>
      <c r="K20187">
        <v>0.8</v>
      </c>
      <c r="L20187" t="str">
        <v>Cohen et al. 2022</v>
      </c>
      <c r="M20187" t="s">
        <v>2478</v>
      </c>
      <c r="P20187" t="s">
        <v>2342</v>
      </c>
      <c r="S20187" s="14">
        <v>-27.17351704</v>
      </c>
      <c r="T20187">
        <v>0.5</v>
      </c>
      <c r="U20187" t="s">
        <v>2479</v>
      </c>
      <c r="V20187">
        <v>1</v>
      </c>
      <c r="W20187" t="s">
        <v>2569</v>
      </c>
    </row>
    <row r="20188" spans="1:23" x14ac:dyDescent="0.3">
      <c r="A20188">
        <v>27857</v>
      </c>
      <c r="B20188" s="15" t="s">
        <v>2068</v>
      </c>
      <c r="C20188" t="str">
        <f>_xlfn.XLOOKUP($B20188, STANDARDS!$A:$A, STANDARDS!$B:$B,,0,2)</f>
        <v>Pipe Creek Fm</v>
      </c>
      <c r="D20188" t="s">
        <v>1060</v>
      </c>
      <c r="E20188" t="s">
        <v>2277</v>
      </c>
      <c r="F20188">
        <v>42.2</v>
      </c>
      <c r="G20188">
        <v>-77.44</v>
      </c>
      <c r="H20188">
        <v>0.01</v>
      </c>
      <c r="I20188" t="s">
        <v>592</v>
      </c>
      <c r="J20188" cm="1">
        <f t="array" ref="J20188:L20188">_xlfn.XLOOKUP($C20188, AGE!$A:$A,AGE!$B:$D,,0,2)</f>
        <v>371.43</v>
      </c>
      <c r="K20188">
        <v>0.8</v>
      </c>
      <c r="L20188" t="str">
        <v>Cohen et al. 2022</v>
      </c>
      <c r="M20188" t="s">
        <v>2478</v>
      </c>
      <c r="P20188" t="s">
        <v>2342</v>
      </c>
      <c r="S20188" s="14">
        <v>-24.95188405</v>
      </c>
      <c r="T20188">
        <v>0.5</v>
      </c>
      <c r="U20188" t="s">
        <v>2479</v>
      </c>
      <c r="V20188">
        <v>1</v>
      </c>
      <c r="W20188" t="s">
        <v>2569</v>
      </c>
    </row>
    <row r="20189" spans="1:23" x14ac:dyDescent="0.3">
      <c r="A20189">
        <v>27858</v>
      </c>
      <c r="B20189" s="15" t="s">
        <v>2068</v>
      </c>
      <c r="C20189" t="str">
        <f>_xlfn.XLOOKUP($B20189, STANDARDS!$A:$A, STANDARDS!$B:$B,,0,2)</f>
        <v>Pipe Creek Fm</v>
      </c>
      <c r="D20189" t="s">
        <v>1060</v>
      </c>
      <c r="E20189" t="s">
        <v>2277</v>
      </c>
      <c r="F20189">
        <v>42.2</v>
      </c>
      <c r="G20189">
        <v>-77.44</v>
      </c>
      <c r="H20189">
        <v>0.01</v>
      </c>
      <c r="I20189" t="s">
        <v>592</v>
      </c>
      <c r="J20189" cm="1">
        <f t="array" ref="J20189:L20189">_xlfn.XLOOKUP($C20189, AGE!$A:$A,AGE!$B:$D,,0,2)</f>
        <v>371.43</v>
      </c>
      <c r="K20189">
        <v>0.8</v>
      </c>
      <c r="L20189" t="str">
        <v>Cohen et al. 2022</v>
      </c>
      <c r="M20189" t="s">
        <v>2478</v>
      </c>
      <c r="P20189" t="s">
        <v>2342</v>
      </c>
      <c r="S20189" s="14">
        <v>-27.89106043</v>
      </c>
      <c r="T20189">
        <v>0.5</v>
      </c>
      <c r="U20189" t="s">
        <v>2479</v>
      </c>
      <c r="V20189">
        <v>1</v>
      </c>
      <c r="W20189" t="s">
        <v>2569</v>
      </c>
    </row>
    <row r="20190" spans="1:23" x14ac:dyDescent="0.3">
      <c r="A20190">
        <v>27859</v>
      </c>
      <c r="B20190" s="15" t="s">
        <v>2068</v>
      </c>
      <c r="C20190" t="str">
        <f>_xlfn.XLOOKUP($B20190, STANDARDS!$A:$A, STANDARDS!$B:$B,,0,2)</f>
        <v>Pipe Creek Fm</v>
      </c>
      <c r="D20190" t="s">
        <v>1060</v>
      </c>
      <c r="E20190" t="s">
        <v>2277</v>
      </c>
      <c r="F20190">
        <v>42.2</v>
      </c>
      <c r="G20190">
        <v>-77.44</v>
      </c>
      <c r="H20190">
        <v>0.01</v>
      </c>
      <c r="I20190" t="s">
        <v>592</v>
      </c>
      <c r="J20190" cm="1">
        <f t="array" ref="J20190:L20190">_xlfn.XLOOKUP($C20190, AGE!$A:$A,AGE!$B:$D,,0,2)</f>
        <v>371.43</v>
      </c>
      <c r="K20190">
        <v>0.8</v>
      </c>
      <c r="L20190" t="str">
        <v>Cohen et al. 2022</v>
      </c>
      <c r="M20190" t="s">
        <v>2478</v>
      </c>
      <c r="P20190" t="s">
        <v>2342</v>
      </c>
      <c r="S20190" s="14">
        <v>-26.358248280000002</v>
      </c>
      <c r="T20190">
        <v>0.5</v>
      </c>
      <c r="U20190" t="s">
        <v>2479</v>
      </c>
      <c r="V20190">
        <v>1</v>
      </c>
      <c r="W20190" t="s">
        <v>2569</v>
      </c>
    </row>
    <row r="20191" spans="1:23" x14ac:dyDescent="0.3">
      <c r="A20191">
        <v>27860</v>
      </c>
      <c r="B20191" s="15" t="s">
        <v>2068</v>
      </c>
      <c r="C20191" t="str">
        <f>_xlfn.XLOOKUP($B20191, STANDARDS!$A:$A, STANDARDS!$B:$B,,0,2)</f>
        <v>Pipe Creek Fm</v>
      </c>
      <c r="D20191" t="s">
        <v>1060</v>
      </c>
      <c r="E20191" t="s">
        <v>2277</v>
      </c>
      <c r="F20191">
        <v>42.2</v>
      </c>
      <c r="G20191">
        <v>-77.44</v>
      </c>
      <c r="H20191">
        <v>0.01</v>
      </c>
      <c r="I20191" t="s">
        <v>592</v>
      </c>
      <c r="J20191" cm="1">
        <f t="array" ref="J20191:L20191">_xlfn.XLOOKUP($C20191, AGE!$A:$A,AGE!$B:$D,,0,2)</f>
        <v>371.43</v>
      </c>
      <c r="K20191">
        <v>0.8</v>
      </c>
      <c r="L20191" t="str">
        <v>Cohen et al. 2022</v>
      </c>
      <c r="M20191" t="s">
        <v>2478</v>
      </c>
      <c r="P20191" t="s">
        <v>2342</v>
      </c>
      <c r="S20191" s="14">
        <v>-26.195605860000001</v>
      </c>
      <c r="T20191">
        <v>0.5</v>
      </c>
      <c r="U20191" t="s">
        <v>2479</v>
      </c>
      <c r="V20191">
        <v>1</v>
      </c>
      <c r="W20191" t="s">
        <v>2569</v>
      </c>
    </row>
    <row r="20192" spans="1:23" x14ac:dyDescent="0.3">
      <c r="A20192">
        <v>27861</v>
      </c>
      <c r="B20192" s="15" t="s">
        <v>2068</v>
      </c>
      <c r="C20192" t="str">
        <f>_xlfn.XLOOKUP($B20192, STANDARDS!$A:$A, STANDARDS!$B:$B,,0,2)</f>
        <v>Pipe Creek Fm</v>
      </c>
      <c r="D20192" t="s">
        <v>1060</v>
      </c>
      <c r="E20192" t="s">
        <v>2277</v>
      </c>
      <c r="F20192">
        <v>42.2</v>
      </c>
      <c r="G20192">
        <v>-77.44</v>
      </c>
      <c r="H20192">
        <v>0.01</v>
      </c>
      <c r="I20192" t="s">
        <v>592</v>
      </c>
      <c r="J20192" cm="1">
        <f t="array" ref="J20192:L20192">_xlfn.XLOOKUP($C20192, AGE!$A:$A,AGE!$B:$D,,0,2)</f>
        <v>371.43</v>
      </c>
      <c r="K20192">
        <v>0.8</v>
      </c>
      <c r="L20192" t="str">
        <v>Cohen et al. 2022</v>
      </c>
      <c r="M20192" t="s">
        <v>2478</v>
      </c>
      <c r="P20192" t="s">
        <v>2342</v>
      </c>
      <c r="S20192" s="14">
        <v>-26.358248280000002</v>
      </c>
      <c r="T20192">
        <v>0.5</v>
      </c>
      <c r="U20192" t="s">
        <v>2479</v>
      </c>
      <c r="V20192">
        <v>1</v>
      </c>
      <c r="W20192" t="s">
        <v>2569</v>
      </c>
    </row>
    <row r="20193" spans="1:23" x14ac:dyDescent="0.3">
      <c r="A20193">
        <v>27862</v>
      </c>
      <c r="B20193" s="15" t="s">
        <v>2068</v>
      </c>
      <c r="C20193" t="str">
        <f>_xlfn.XLOOKUP($B20193, STANDARDS!$A:$A, STANDARDS!$B:$B,,0,2)</f>
        <v>Pipe Creek Fm</v>
      </c>
      <c r="D20193" t="s">
        <v>1060</v>
      </c>
      <c r="E20193" t="s">
        <v>2277</v>
      </c>
      <c r="F20193">
        <v>42.2</v>
      </c>
      <c r="G20193">
        <v>-77.44</v>
      </c>
      <c r="H20193">
        <v>0.01</v>
      </c>
      <c r="I20193" t="s">
        <v>592</v>
      </c>
      <c r="J20193" cm="1">
        <f t="array" ref="J20193:L20193">_xlfn.XLOOKUP($C20193, AGE!$A:$A,AGE!$B:$D,,0,2)</f>
        <v>371.43</v>
      </c>
      <c r="K20193">
        <v>0.8</v>
      </c>
      <c r="L20193" t="str">
        <v>Cohen et al. 2022</v>
      </c>
      <c r="M20193" t="s">
        <v>2478</v>
      </c>
      <c r="P20193" t="s">
        <v>2342</v>
      </c>
      <c r="S20193" s="14">
        <v>-28.81875707</v>
      </c>
      <c r="T20193">
        <v>0.5</v>
      </c>
      <c r="U20193" t="s">
        <v>2479</v>
      </c>
      <c r="V20193">
        <v>1</v>
      </c>
      <c r="W20193" t="s">
        <v>2569</v>
      </c>
    </row>
    <row r="20194" spans="1:23" x14ac:dyDescent="0.3">
      <c r="A20194">
        <v>27863</v>
      </c>
      <c r="B20194" s="15" t="s">
        <v>2068</v>
      </c>
      <c r="C20194" t="str">
        <f>_xlfn.XLOOKUP($B20194, STANDARDS!$A:$A, STANDARDS!$B:$B,,0,2)</f>
        <v>Pipe Creek Fm</v>
      </c>
      <c r="D20194" t="s">
        <v>1060</v>
      </c>
      <c r="E20194" t="s">
        <v>2277</v>
      </c>
      <c r="F20194">
        <v>42.2</v>
      </c>
      <c r="G20194">
        <v>-77.44</v>
      </c>
      <c r="H20194">
        <v>0.01</v>
      </c>
      <c r="I20194" t="s">
        <v>592</v>
      </c>
      <c r="J20194" cm="1">
        <f t="array" ref="J20194:L20194">_xlfn.XLOOKUP($C20194, AGE!$A:$A,AGE!$B:$D,,0,2)</f>
        <v>371.43</v>
      </c>
      <c r="K20194">
        <v>0.8</v>
      </c>
      <c r="L20194" t="str">
        <v>Cohen et al. 2022</v>
      </c>
      <c r="M20194" t="s">
        <v>2478</v>
      </c>
      <c r="P20194" t="s">
        <v>2342</v>
      </c>
      <c r="S20194" s="14">
        <v>-26.204892699999998</v>
      </c>
      <c r="T20194">
        <v>0.5</v>
      </c>
      <c r="U20194" t="s">
        <v>2479</v>
      </c>
      <c r="V20194">
        <v>1</v>
      </c>
      <c r="W20194" t="s">
        <v>2569</v>
      </c>
    </row>
    <row r="20195" spans="1:23" x14ac:dyDescent="0.3">
      <c r="A20195">
        <v>27864</v>
      </c>
      <c r="B20195" s="15" t="s">
        <v>2068</v>
      </c>
      <c r="C20195" t="str">
        <f>_xlfn.XLOOKUP($B20195, STANDARDS!$A:$A, STANDARDS!$B:$B,,0,2)</f>
        <v>Pipe Creek Fm</v>
      </c>
      <c r="D20195" t="s">
        <v>1060</v>
      </c>
      <c r="E20195" t="s">
        <v>2277</v>
      </c>
      <c r="F20195">
        <v>42.2</v>
      </c>
      <c r="G20195">
        <v>-77.44</v>
      </c>
      <c r="H20195">
        <v>0.01</v>
      </c>
      <c r="I20195" t="s">
        <v>592</v>
      </c>
      <c r="J20195" cm="1">
        <f t="array" ref="J20195:L20195">_xlfn.XLOOKUP($C20195, AGE!$A:$A,AGE!$B:$D,,0,2)</f>
        <v>371.43</v>
      </c>
      <c r="K20195">
        <v>0.8</v>
      </c>
      <c r="L20195" t="str">
        <v>Cohen et al. 2022</v>
      </c>
      <c r="M20195" t="s">
        <v>2478</v>
      </c>
      <c r="P20195" t="s">
        <v>2342</v>
      </c>
      <c r="S20195" s="14">
        <v>-26.358248280000002</v>
      </c>
      <c r="T20195">
        <v>0.5</v>
      </c>
      <c r="U20195" t="s">
        <v>2479</v>
      </c>
      <c r="V20195">
        <v>1</v>
      </c>
      <c r="W20195" t="s">
        <v>2569</v>
      </c>
    </row>
    <row r="20196" spans="1:23" x14ac:dyDescent="0.3">
      <c r="A20196">
        <v>27865</v>
      </c>
      <c r="B20196" s="15" t="s">
        <v>2068</v>
      </c>
      <c r="C20196" t="str">
        <f>_xlfn.XLOOKUP($B20196, STANDARDS!$A:$A, STANDARDS!$B:$B,,0,2)</f>
        <v>Pipe Creek Fm</v>
      </c>
      <c r="D20196" t="s">
        <v>1060</v>
      </c>
      <c r="E20196" t="s">
        <v>2277</v>
      </c>
      <c r="F20196">
        <v>42.2</v>
      </c>
      <c r="G20196">
        <v>-77.44</v>
      </c>
      <c r="H20196">
        <v>0.01</v>
      </c>
      <c r="I20196" t="s">
        <v>592</v>
      </c>
      <c r="J20196" cm="1">
        <f t="array" ref="J20196:L20196">_xlfn.XLOOKUP($C20196, AGE!$A:$A,AGE!$B:$D,,0,2)</f>
        <v>371.43</v>
      </c>
      <c r="K20196">
        <v>0.8</v>
      </c>
      <c r="L20196" t="str">
        <v>Cohen et al. 2022</v>
      </c>
      <c r="M20196" t="s">
        <v>2478</v>
      </c>
      <c r="P20196" t="s">
        <v>2342</v>
      </c>
      <c r="S20196" s="14">
        <v>-26.204892699999998</v>
      </c>
      <c r="T20196">
        <v>0.5</v>
      </c>
      <c r="U20196" t="s">
        <v>2479</v>
      </c>
      <c r="V20196">
        <v>1</v>
      </c>
      <c r="W20196" t="s">
        <v>2569</v>
      </c>
    </row>
    <row r="20197" spans="1:23" x14ac:dyDescent="0.3">
      <c r="A20197">
        <v>27866</v>
      </c>
      <c r="B20197" s="15" t="s">
        <v>2068</v>
      </c>
      <c r="C20197" t="str">
        <f>_xlfn.XLOOKUP($B20197, STANDARDS!$A:$A, STANDARDS!$B:$B,,0,2)</f>
        <v>Pipe Creek Fm</v>
      </c>
      <c r="D20197" t="s">
        <v>1060</v>
      </c>
      <c r="E20197" t="s">
        <v>2277</v>
      </c>
      <c r="F20197">
        <v>42.2</v>
      </c>
      <c r="G20197">
        <v>-77.44</v>
      </c>
      <c r="H20197">
        <v>0.01</v>
      </c>
      <c r="I20197" t="s">
        <v>592</v>
      </c>
      <c r="J20197" cm="1">
        <f t="array" ref="J20197:L20197">_xlfn.XLOOKUP($C20197, AGE!$A:$A,AGE!$B:$D,,0,2)</f>
        <v>371.43</v>
      </c>
      <c r="K20197">
        <v>0.8</v>
      </c>
      <c r="L20197" t="str">
        <v>Cohen et al. 2022</v>
      </c>
      <c r="M20197" t="s">
        <v>2478</v>
      </c>
      <c r="P20197" t="s">
        <v>2342</v>
      </c>
      <c r="S20197" s="14">
        <v>-28.81875707</v>
      </c>
      <c r="T20197">
        <v>0.5</v>
      </c>
      <c r="U20197" t="s">
        <v>2479</v>
      </c>
      <c r="V20197">
        <v>1</v>
      </c>
      <c r="W20197" t="s">
        <v>2569</v>
      </c>
    </row>
    <row r="20198" spans="1:23" x14ac:dyDescent="0.3">
      <c r="A20198">
        <v>27867</v>
      </c>
      <c r="B20198" s="15" t="s">
        <v>2068</v>
      </c>
      <c r="C20198" t="str">
        <f>_xlfn.XLOOKUP($B20198, STANDARDS!$A:$A, STANDARDS!$B:$B,,0,2)</f>
        <v>Pipe Creek Fm</v>
      </c>
      <c r="D20198" t="s">
        <v>1060</v>
      </c>
      <c r="E20198" t="s">
        <v>2277</v>
      </c>
      <c r="F20198">
        <v>42.2</v>
      </c>
      <c r="G20198">
        <v>-77.44</v>
      </c>
      <c r="H20198">
        <v>0.01</v>
      </c>
      <c r="I20198" t="s">
        <v>592</v>
      </c>
      <c r="J20198" cm="1">
        <f t="array" ref="J20198:L20198">_xlfn.XLOOKUP($C20198, AGE!$A:$A,AGE!$B:$D,,0,2)</f>
        <v>371.43</v>
      </c>
      <c r="K20198">
        <v>0.8</v>
      </c>
      <c r="L20198" t="str">
        <v>Cohen et al. 2022</v>
      </c>
      <c r="M20198" t="s">
        <v>2478</v>
      </c>
      <c r="P20198" t="s">
        <v>2342</v>
      </c>
      <c r="S20198" s="14">
        <v>-26.358248280000002</v>
      </c>
      <c r="T20198">
        <v>0.5</v>
      </c>
      <c r="U20198" t="s">
        <v>2479</v>
      </c>
      <c r="V20198">
        <v>1</v>
      </c>
      <c r="W20198" t="s">
        <v>2569</v>
      </c>
    </row>
    <row r="20199" spans="1:23" x14ac:dyDescent="0.3">
      <c r="A20199">
        <v>27868</v>
      </c>
      <c r="B20199" s="15" t="s">
        <v>2068</v>
      </c>
      <c r="C20199" t="str">
        <f>_xlfn.XLOOKUP($B20199, STANDARDS!$A:$A, STANDARDS!$B:$B,,0,2)</f>
        <v>Pipe Creek Fm</v>
      </c>
      <c r="D20199" t="s">
        <v>1060</v>
      </c>
      <c r="E20199" t="s">
        <v>2277</v>
      </c>
      <c r="F20199">
        <v>42.2</v>
      </c>
      <c r="G20199">
        <v>-77.44</v>
      </c>
      <c r="H20199">
        <v>0.01</v>
      </c>
      <c r="I20199" t="s">
        <v>592</v>
      </c>
      <c r="J20199" cm="1">
        <f t="array" ref="J20199:L20199">_xlfn.XLOOKUP($C20199, AGE!$A:$A,AGE!$B:$D,,0,2)</f>
        <v>371.43</v>
      </c>
      <c r="K20199">
        <v>0.8</v>
      </c>
      <c r="L20199" t="str">
        <v>Cohen et al. 2022</v>
      </c>
      <c r="M20199" t="s">
        <v>2478</v>
      </c>
      <c r="P20199" t="s">
        <v>2342</v>
      </c>
      <c r="S20199" s="14">
        <v>-26.204892699999998</v>
      </c>
      <c r="T20199">
        <v>0.5</v>
      </c>
      <c r="U20199" t="s">
        <v>2479</v>
      </c>
      <c r="V20199">
        <v>1</v>
      </c>
      <c r="W20199" t="s">
        <v>2569</v>
      </c>
    </row>
    <row r="20200" spans="1:23" x14ac:dyDescent="0.3">
      <c r="A20200">
        <v>27869</v>
      </c>
      <c r="B20200" s="15" t="s">
        <v>2068</v>
      </c>
      <c r="C20200" t="str">
        <f>_xlfn.XLOOKUP($B20200, STANDARDS!$A:$A, STANDARDS!$B:$B,,0,2)</f>
        <v>Pipe Creek Fm</v>
      </c>
      <c r="D20200" t="s">
        <v>1060</v>
      </c>
      <c r="E20200" t="s">
        <v>2277</v>
      </c>
      <c r="F20200">
        <v>42.2</v>
      </c>
      <c r="G20200">
        <v>-77.44</v>
      </c>
      <c r="H20200">
        <v>0.01</v>
      </c>
      <c r="I20200" t="s">
        <v>592</v>
      </c>
      <c r="J20200" cm="1">
        <f t="array" ref="J20200:L20200">_xlfn.XLOOKUP($C20200, AGE!$A:$A,AGE!$B:$D,,0,2)</f>
        <v>371.43</v>
      </c>
      <c r="K20200">
        <v>0.8</v>
      </c>
      <c r="L20200" t="str">
        <v>Cohen et al. 2022</v>
      </c>
      <c r="M20200" t="s">
        <v>2478</v>
      </c>
      <c r="P20200" t="s">
        <v>2342</v>
      </c>
      <c r="S20200" s="14">
        <v>-26.195605860000001</v>
      </c>
      <c r="T20200">
        <v>0.5</v>
      </c>
      <c r="U20200" t="s">
        <v>2479</v>
      </c>
      <c r="V20200">
        <v>1</v>
      </c>
      <c r="W20200" t="s">
        <v>2569</v>
      </c>
    </row>
    <row r="20201" spans="1:23" x14ac:dyDescent="0.3">
      <c r="A20201">
        <v>27870</v>
      </c>
      <c r="B20201" s="15" t="s">
        <v>2068</v>
      </c>
      <c r="C20201" t="str">
        <f>_xlfn.XLOOKUP($B20201, STANDARDS!$A:$A, STANDARDS!$B:$B,,0,2)</f>
        <v>Pipe Creek Fm</v>
      </c>
      <c r="D20201" t="s">
        <v>1060</v>
      </c>
      <c r="E20201" t="s">
        <v>2277</v>
      </c>
      <c r="F20201">
        <v>42.2</v>
      </c>
      <c r="G20201">
        <v>-77.44</v>
      </c>
      <c r="H20201">
        <v>0.01</v>
      </c>
      <c r="I20201" t="s">
        <v>592</v>
      </c>
      <c r="J20201" cm="1">
        <f t="array" ref="J20201:L20201">_xlfn.XLOOKUP($C20201, AGE!$A:$A,AGE!$B:$D,,0,2)</f>
        <v>371.43</v>
      </c>
      <c r="K20201">
        <v>0.8</v>
      </c>
      <c r="L20201" t="str">
        <v>Cohen et al. 2022</v>
      </c>
      <c r="M20201" t="s">
        <v>2478</v>
      </c>
      <c r="P20201" t="s">
        <v>2342</v>
      </c>
      <c r="S20201" s="14">
        <v>-26.773320009999999</v>
      </c>
      <c r="T20201">
        <v>0.5</v>
      </c>
      <c r="U20201" t="s">
        <v>2479</v>
      </c>
      <c r="V20201">
        <v>1</v>
      </c>
      <c r="W20201" t="s">
        <v>2569</v>
      </c>
    </row>
    <row r="20202" spans="1:23" x14ac:dyDescent="0.3">
      <c r="A20202">
        <v>27871</v>
      </c>
      <c r="B20202" s="15" t="s">
        <v>2068</v>
      </c>
      <c r="C20202" t="str">
        <f>_xlfn.XLOOKUP($B20202, STANDARDS!$A:$A, STANDARDS!$B:$B,,0,2)</f>
        <v>Pipe Creek Fm</v>
      </c>
      <c r="D20202" t="s">
        <v>1060</v>
      </c>
      <c r="E20202" t="s">
        <v>2277</v>
      </c>
      <c r="F20202">
        <v>42.2</v>
      </c>
      <c r="G20202">
        <v>-77.44</v>
      </c>
      <c r="H20202">
        <v>0.01</v>
      </c>
      <c r="I20202" t="s">
        <v>592</v>
      </c>
      <c r="J20202" cm="1">
        <f t="array" ref="J20202:L20202">_xlfn.XLOOKUP($C20202, AGE!$A:$A,AGE!$B:$D,,0,2)</f>
        <v>371.43</v>
      </c>
      <c r="K20202">
        <v>0.8</v>
      </c>
      <c r="L20202" t="str">
        <v>Cohen et al. 2022</v>
      </c>
      <c r="M20202" t="s">
        <v>2478</v>
      </c>
      <c r="P20202" t="s">
        <v>2342</v>
      </c>
      <c r="S20202" s="14">
        <v>-26.204892699999998</v>
      </c>
      <c r="T20202">
        <v>0.5</v>
      </c>
      <c r="U20202" t="s">
        <v>2479</v>
      </c>
      <c r="V20202">
        <v>1</v>
      </c>
      <c r="W20202" t="s">
        <v>2569</v>
      </c>
    </row>
    <row r="20203" spans="1:23" x14ac:dyDescent="0.3">
      <c r="A20203">
        <v>27872</v>
      </c>
      <c r="B20203" s="15" t="s">
        <v>2068</v>
      </c>
      <c r="C20203" t="str">
        <f>_xlfn.XLOOKUP($B20203, STANDARDS!$A:$A, STANDARDS!$B:$B,,0,2)</f>
        <v>Pipe Creek Fm</v>
      </c>
      <c r="D20203" t="s">
        <v>1060</v>
      </c>
      <c r="E20203" t="s">
        <v>2277</v>
      </c>
      <c r="F20203">
        <v>42.2</v>
      </c>
      <c r="G20203">
        <v>-77.44</v>
      </c>
      <c r="H20203">
        <v>0.01</v>
      </c>
      <c r="I20203" t="s">
        <v>592</v>
      </c>
      <c r="J20203" cm="1">
        <f t="array" ref="J20203:L20203">_xlfn.XLOOKUP($C20203, AGE!$A:$A,AGE!$B:$D,,0,2)</f>
        <v>371.43</v>
      </c>
      <c r="K20203">
        <v>0.8</v>
      </c>
      <c r="L20203" t="str">
        <v>Cohen et al. 2022</v>
      </c>
      <c r="M20203" t="s">
        <v>2478</v>
      </c>
      <c r="P20203" t="s">
        <v>2342</v>
      </c>
      <c r="S20203" s="14">
        <v>-26.773320009999999</v>
      </c>
      <c r="T20203">
        <v>0.5</v>
      </c>
      <c r="U20203" t="s">
        <v>2479</v>
      </c>
      <c r="V20203">
        <v>1</v>
      </c>
      <c r="W20203" t="s">
        <v>2569</v>
      </c>
    </row>
    <row r="20204" spans="1:23" x14ac:dyDescent="0.3">
      <c r="A20204">
        <v>27873</v>
      </c>
      <c r="B20204" s="15" t="s">
        <v>2068</v>
      </c>
      <c r="C20204" t="str">
        <f>_xlfn.XLOOKUP($B20204, STANDARDS!$A:$A, STANDARDS!$B:$B,,0,2)</f>
        <v>Pipe Creek Fm</v>
      </c>
      <c r="D20204" t="s">
        <v>1060</v>
      </c>
      <c r="E20204" t="s">
        <v>2277</v>
      </c>
      <c r="F20204">
        <v>42.2</v>
      </c>
      <c r="G20204">
        <v>-77.44</v>
      </c>
      <c r="H20204">
        <v>0.01</v>
      </c>
      <c r="I20204" t="s">
        <v>592</v>
      </c>
      <c r="J20204" cm="1">
        <f t="array" ref="J20204:L20204">_xlfn.XLOOKUP($C20204, AGE!$A:$A,AGE!$B:$D,,0,2)</f>
        <v>371.43</v>
      </c>
      <c r="K20204">
        <v>0.8</v>
      </c>
      <c r="L20204" t="str">
        <v>Cohen et al. 2022</v>
      </c>
      <c r="M20204" t="s">
        <v>2478</v>
      </c>
      <c r="P20204" t="s">
        <v>2342</v>
      </c>
      <c r="S20204" s="14">
        <v>-27.01567515</v>
      </c>
      <c r="T20204">
        <v>0.5</v>
      </c>
      <c r="U20204" t="s">
        <v>2479</v>
      </c>
      <c r="V20204">
        <v>1</v>
      </c>
      <c r="W20204" t="s">
        <v>2569</v>
      </c>
    </row>
    <row r="20205" spans="1:23" x14ac:dyDescent="0.3">
      <c r="A20205">
        <v>27874</v>
      </c>
      <c r="B20205" s="15" t="s">
        <v>2068</v>
      </c>
      <c r="C20205" t="str">
        <f>_xlfn.XLOOKUP($B20205, STANDARDS!$A:$A, STANDARDS!$B:$B,,0,2)</f>
        <v>Pipe Creek Fm</v>
      </c>
      <c r="D20205" t="s">
        <v>1060</v>
      </c>
      <c r="E20205" t="s">
        <v>2277</v>
      </c>
      <c r="F20205">
        <v>42.2</v>
      </c>
      <c r="G20205">
        <v>-77.44</v>
      </c>
      <c r="H20205">
        <v>0.01</v>
      </c>
      <c r="I20205" t="s">
        <v>592</v>
      </c>
      <c r="J20205" cm="1">
        <f t="array" ref="J20205:L20205">_xlfn.XLOOKUP($C20205, AGE!$A:$A,AGE!$B:$D,,0,2)</f>
        <v>371.43</v>
      </c>
      <c r="K20205">
        <v>0.8</v>
      </c>
      <c r="L20205" t="str">
        <v>Cohen et al. 2022</v>
      </c>
      <c r="M20205" t="s">
        <v>2478</v>
      </c>
      <c r="P20205" t="s">
        <v>2342</v>
      </c>
      <c r="S20205" s="14">
        <v>-26.773320009999999</v>
      </c>
      <c r="T20205">
        <v>0.5</v>
      </c>
      <c r="U20205" t="s">
        <v>2479</v>
      </c>
      <c r="V20205">
        <v>1</v>
      </c>
      <c r="W20205" t="s">
        <v>2569</v>
      </c>
    </row>
    <row r="20206" spans="1:23" x14ac:dyDescent="0.3">
      <c r="A20206">
        <v>27875</v>
      </c>
      <c r="B20206" s="15" t="s">
        <v>2068</v>
      </c>
      <c r="C20206" t="str">
        <f>_xlfn.XLOOKUP($B20206, STANDARDS!$A:$A, STANDARDS!$B:$B,,0,2)</f>
        <v>Pipe Creek Fm</v>
      </c>
      <c r="D20206" t="s">
        <v>1060</v>
      </c>
      <c r="E20206" t="s">
        <v>2277</v>
      </c>
      <c r="F20206">
        <v>42.2</v>
      </c>
      <c r="G20206">
        <v>-77.44</v>
      </c>
      <c r="H20206">
        <v>0.01</v>
      </c>
      <c r="I20206" t="s">
        <v>592</v>
      </c>
      <c r="J20206" cm="1">
        <f t="array" ref="J20206:L20206">_xlfn.XLOOKUP($C20206, AGE!$A:$A,AGE!$B:$D,,0,2)</f>
        <v>371.43</v>
      </c>
      <c r="K20206">
        <v>0.8</v>
      </c>
      <c r="L20206" t="str">
        <v>Cohen et al. 2022</v>
      </c>
      <c r="M20206" t="s">
        <v>2478</v>
      </c>
      <c r="P20206" t="s">
        <v>2342</v>
      </c>
      <c r="S20206" s="14">
        <v>-28.81875707</v>
      </c>
      <c r="T20206">
        <v>0.5</v>
      </c>
      <c r="U20206" t="s">
        <v>2479</v>
      </c>
      <c r="V20206">
        <v>1</v>
      </c>
      <c r="W20206" t="s">
        <v>2569</v>
      </c>
    </row>
    <row r="20207" spans="1:23" x14ac:dyDescent="0.3">
      <c r="A20207">
        <v>27876</v>
      </c>
      <c r="B20207" s="15" t="s">
        <v>2068</v>
      </c>
      <c r="C20207" t="str">
        <f>_xlfn.XLOOKUP($B20207, STANDARDS!$A:$A, STANDARDS!$B:$B,,0,2)</f>
        <v>Pipe Creek Fm</v>
      </c>
      <c r="D20207" t="s">
        <v>1060</v>
      </c>
      <c r="E20207" t="s">
        <v>2277</v>
      </c>
      <c r="F20207">
        <v>42.2</v>
      </c>
      <c r="G20207">
        <v>-77.44</v>
      </c>
      <c r="H20207">
        <v>0.01</v>
      </c>
      <c r="I20207" t="s">
        <v>592</v>
      </c>
      <c r="J20207" cm="1">
        <f t="array" ref="J20207:L20207">_xlfn.XLOOKUP($C20207, AGE!$A:$A,AGE!$B:$D,,0,2)</f>
        <v>371.43</v>
      </c>
      <c r="K20207">
        <v>0.8</v>
      </c>
      <c r="L20207" t="str">
        <v>Cohen et al. 2022</v>
      </c>
      <c r="M20207" t="s">
        <v>2478</v>
      </c>
      <c r="P20207" t="s">
        <v>2342</v>
      </c>
      <c r="S20207" s="14">
        <v>-28.81875707</v>
      </c>
      <c r="T20207">
        <v>0.5</v>
      </c>
      <c r="U20207" t="s">
        <v>2479</v>
      </c>
      <c r="V20207">
        <v>1</v>
      </c>
      <c r="W20207" t="s">
        <v>2569</v>
      </c>
    </row>
    <row r="20208" spans="1:23" x14ac:dyDescent="0.3">
      <c r="A20208">
        <v>27877</v>
      </c>
      <c r="B20208" s="15" t="s">
        <v>2068</v>
      </c>
      <c r="C20208" t="str">
        <f>_xlfn.XLOOKUP($B20208, STANDARDS!$A:$A, STANDARDS!$B:$B,,0,2)</f>
        <v>Pipe Creek Fm</v>
      </c>
      <c r="D20208" t="s">
        <v>1060</v>
      </c>
      <c r="E20208" t="s">
        <v>2277</v>
      </c>
      <c r="F20208">
        <v>42.2</v>
      </c>
      <c r="G20208">
        <v>-77.44</v>
      </c>
      <c r="H20208">
        <v>0.01</v>
      </c>
      <c r="I20208" t="s">
        <v>592</v>
      </c>
      <c r="J20208" cm="1">
        <f t="array" ref="J20208:L20208">_xlfn.XLOOKUP($C20208, AGE!$A:$A,AGE!$B:$D,,0,2)</f>
        <v>371.43</v>
      </c>
      <c r="K20208">
        <v>0.8</v>
      </c>
      <c r="L20208" t="str">
        <v>Cohen et al. 2022</v>
      </c>
      <c r="M20208" t="s">
        <v>2478</v>
      </c>
      <c r="P20208" t="s">
        <v>2342</v>
      </c>
      <c r="S20208" s="14">
        <v>-24.95188405</v>
      </c>
      <c r="T20208">
        <v>0.5</v>
      </c>
      <c r="U20208" t="s">
        <v>2479</v>
      </c>
      <c r="V20208">
        <v>1</v>
      </c>
      <c r="W20208" t="s">
        <v>2569</v>
      </c>
    </row>
    <row r="20209" spans="1:23" x14ac:dyDescent="0.3">
      <c r="A20209">
        <v>27878</v>
      </c>
      <c r="B20209" s="15" t="s">
        <v>2068</v>
      </c>
      <c r="C20209" t="str">
        <f>_xlfn.XLOOKUP($B20209, STANDARDS!$A:$A, STANDARDS!$B:$B,,0,2)</f>
        <v>Pipe Creek Fm</v>
      </c>
      <c r="D20209" t="s">
        <v>1060</v>
      </c>
      <c r="E20209" t="s">
        <v>2277</v>
      </c>
      <c r="F20209">
        <v>42.2</v>
      </c>
      <c r="G20209">
        <v>-77.44</v>
      </c>
      <c r="H20209">
        <v>0.01</v>
      </c>
      <c r="I20209" t="s">
        <v>592</v>
      </c>
      <c r="J20209" cm="1">
        <f t="array" ref="J20209:L20209">_xlfn.XLOOKUP($C20209, AGE!$A:$A,AGE!$B:$D,,0,2)</f>
        <v>371.43</v>
      </c>
      <c r="K20209">
        <v>0.8</v>
      </c>
      <c r="L20209" t="str">
        <v>Cohen et al. 2022</v>
      </c>
      <c r="M20209" t="s">
        <v>2478</v>
      </c>
      <c r="P20209" t="s">
        <v>2342</v>
      </c>
      <c r="S20209" s="14">
        <v>-26.773320009999999</v>
      </c>
      <c r="T20209">
        <v>0.5</v>
      </c>
      <c r="U20209" t="s">
        <v>2479</v>
      </c>
      <c r="V20209">
        <v>1</v>
      </c>
      <c r="W20209" t="s">
        <v>2569</v>
      </c>
    </row>
    <row r="20210" spans="1:23" x14ac:dyDescent="0.3">
      <c r="A20210">
        <v>27879</v>
      </c>
      <c r="B20210" s="15" t="s">
        <v>2068</v>
      </c>
      <c r="C20210" t="str">
        <f>_xlfn.XLOOKUP($B20210, STANDARDS!$A:$A, STANDARDS!$B:$B,,0,2)</f>
        <v>Pipe Creek Fm</v>
      </c>
      <c r="D20210" t="s">
        <v>1060</v>
      </c>
      <c r="E20210" t="s">
        <v>2277</v>
      </c>
      <c r="F20210">
        <v>42.2</v>
      </c>
      <c r="G20210">
        <v>-77.44</v>
      </c>
      <c r="H20210">
        <v>0.01</v>
      </c>
      <c r="I20210" t="s">
        <v>592</v>
      </c>
      <c r="J20210" cm="1">
        <f t="array" ref="J20210:L20210">_xlfn.XLOOKUP($C20210, AGE!$A:$A,AGE!$B:$D,,0,2)</f>
        <v>371.43</v>
      </c>
      <c r="K20210">
        <v>0.8</v>
      </c>
      <c r="L20210" t="str">
        <v>Cohen et al. 2022</v>
      </c>
      <c r="M20210" t="s">
        <v>2478</v>
      </c>
      <c r="P20210" t="s">
        <v>2342</v>
      </c>
      <c r="S20210" s="14">
        <v>-27.044461699999999</v>
      </c>
      <c r="T20210">
        <v>0.5</v>
      </c>
      <c r="U20210" t="s">
        <v>2479</v>
      </c>
      <c r="V20210">
        <v>1</v>
      </c>
      <c r="W20210" t="s">
        <v>2569</v>
      </c>
    </row>
    <row r="20211" spans="1:23" x14ac:dyDescent="0.3">
      <c r="A20211">
        <v>27880</v>
      </c>
      <c r="B20211" s="15" t="s">
        <v>2068</v>
      </c>
      <c r="C20211" t="str">
        <f>_xlfn.XLOOKUP($B20211, STANDARDS!$A:$A, STANDARDS!$B:$B,,0,2)</f>
        <v>Pipe Creek Fm</v>
      </c>
      <c r="D20211" t="s">
        <v>1060</v>
      </c>
      <c r="E20211" t="s">
        <v>2277</v>
      </c>
      <c r="F20211">
        <v>42.2</v>
      </c>
      <c r="G20211">
        <v>-77.44</v>
      </c>
      <c r="H20211">
        <v>0.01</v>
      </c>
      <c r="I20211" t="s">
        <v>592</v>
      </c>
      <c r="J20211" cm="1">
        <f t="array" ref="J20211:L20211">_xlfn.XLOOKUP($C20211, AGE!$A:$A,AGE!$B:$D,,0,2)</f>
        <v>371.43</v>
      </c>
      <c r="K20211">
        <v>0.8</v>
      </c>
      <c r="L20211" t="str">
        <v>Cohen et al. 2022</v>
      </c>
      <c r="M20211" t="s">
        <v>2478</v>
      </c>
      <c r="P20211" t="s">
        <v>2342</v>
      </c>
      <c r="S20211" s="14">
        <v>-27.17351704</v>
      </c>
      <c r="T20211">
        <v>0.5</v>
      </c>
      <c r="U20211" t="s">
        <v>2479</v>
      </c>
      <c r="V20211">
        <v>1</v>
      </c>
      <c r="W20211" t="s">
        <v>2569</v>
      </c>
    </row>
    <row r="20212" spans="1:23" x14ac:dyDescent="0.3">
      <c r="A20212">
        <v>27881</v>
      </c>
      <c r="B20212" s="15" t="s">
        <v>2068</v>
      </c>
      <c r="C20212" t="str">
        <f>_xlfn.XLOOKUP($B20212, STANDARDS!$A:$A, STANDARDS!$B:$B,,0,2)</f>
        <v>Pipe Creek Fm</v>
      </c>
      <c r="D20212" t="s">
        <v>1060</v>
      </c>
      <c r="E20212" t="s">
        <v>2277</v>
      </c>
      <c r="F20212">
        <v>42.2</v>
      </c>
      <c r="G20212">
        <v>-77.44</v>
      </c>
      <c r="H20212">
        <v>0.01</v>
      </c>
      <c r="I20212" t="s">
        <v>592</v>
      </c>
      <c r="J20212" cm="1">
        <f t="array" ref="J20212:L20212">_xlfn.XLOOKUP($C20212, AGE!$A:$A,AGE!$B:$D,,0,2)</f>
        <v>371.43</v>
      </c>
      <c r="K20212">
        <v>0.8</v>
      </c>
      <c r="L20212" t="str">
        <v>Cohen et al. 2022</v>
      </c>
      <c r="M20212" t="s">
        <v>2478</v>
      </c>
      <c r="P20212" t="s">
        <v>2342</v>
      </c>
      <c r="S20212" s="14">
        <v>-27.607339</v>
      </c>
      <c r="T20212">
        <v>0.5</v>
      </c>
      <c r="U20212" t="s">
        <v>2479</v>
      </c>
      <c r="V20212">
        <v>1</v>
      </c>
      <c r="W20212" t="s">
        <v>2569</v>
      </c>
    </row>
    <row r="20213" spans="1:23" x14ac:dyDescent="0.3">
      <c r="A20213">
        <v>27882</v>
      </c>
      <c r="B20213" s="15" t="s">
        <v>2068</v>
      </c>
      <c r="C20213" t="str">
        <f>_xlfn.XLOOKUP($B20213, STANDARDS!$A:$A, STANDARDS!$B:$B,,0,2)</f>
        <v>Pipe Creek Fm</v>
      </c>
      <c r="D20213" t="s">
        <v>1060</v>
      </c>
      <c r="E20213" t="s">
        <v>2277</v>
      </c>
      <c r="F20213">
        <v>42.2</v>
      </c>
      <c r="G20213">
        <v>-77.44</v>
      </c>
      <c r="H20213">
        <v>0.01</v>
      </c>
      <c r="I20213" t="s">
        <v>592</v>
      </c>
      <c r="J20213" cm="1">
        <f t="array" ref="J20213:L20213">_xlfn.XLOOKUP($C20213, AGE!$A:$A,AGE!$B:$D,,0,2)</f>
        <v>371.43</v>
      </c>
      <c r="K20213">
        <v>0.8</v>
      </c>
      <c r="L20213" t="str">
        <v>Cohen et al. 2022</v>
      </c>
      <c r="M20213" t="s">
        <v>2478</v>
      </c>
      <c r="P20213" t="s">
        <v>2342</v>
      </c>
      <c r="S20213" s="14">
        <v>-26.195605860000001</v>
      </c>
      <c r="T20213">
        <v>0.5</v>
      </c>
      <c r="U20213" t="s">
        <v>2479</v>
      </c>
      <c r="V20213">
        <v>1</v>
      </c>
      <c r="W20213" t="s">
        <v>2569</v>
      </c>
    </row>
    <row r="20214" spans="1:23" x14ac:dyDescent="0.3">
      <c r="A20214">
        <v>27883</v>
      </c>
      <c r="B20214" s="15" t="s">
        <v>2068</v>
      </c>
      <c r="C20214" t="str">
        <f>_xlfn.XLOOKUP($B20214, STANDARDS!$A:$A, STANDARDS!$B:$B,,0,2)</f>
        <v>Pipe Creek Fm</v>
      </c>
      <c r="D20214" t="s">
        <v>1060</v>
      </c>
      <c r="E20214" t="s">
        <v>2277</v>
      </c>
      <c r="F20214">
        <v>42.2</v>
      </c>
      <c r="G20214">
        <v>-77.44</v>
      </c>
      <c r="H20214">
        <v>0.01</v>
      </c>
      <c r="I20214" t="s">
        <v>592</v>
      </c>
      <c r="J20214" cm="1">
        <f t="array" ref="J20214:L20214">_xlfn.XLOOKUP($C20214, AGE!$A:$A,AGE!$B:$D,,0,2)</f>
        <v>371.43</v>
      </c>
      <c r="K20214">
        <v>0.8</v>
      </c>
      <c r="L20214" t="str">
        <v>Cohen et al. 2022</v>
      </c>
      <c r="M20214" t="s">
        <v>2478</v>
      </c>
      <c r="P20214" t="s">
        <v>2342</v>
      </c>
      <c r="S20214" s="14">
        <v>-26.773320009999999</v>
      </c>
      <c r="T20214">
        <v>0.5</v>
      </c>
      <c r="U20214" t="s">
        <v>2479</v>
      </c>
      <c r="V20214">
        <v>1</v>
      </c>
      <c r="W20214" t="s">
        <v>2569</v>
      </c>
    </row>
    <row r="20215" spans="1:23" x14ac:dyDescent="0.3">
      <c r="A20215">
        <v>27884</v>
      </c>
      <c r="B20215" s="15" t="s">
        <v>2068</v>
      </c>
      <c r="C20215" t="str">
        <f>_xlfn.XLOOKUP($B20215, STANDARDS!$A:$A, STANDARDS!$B:$B,,0,2)</f>
        <v>Pipe Creek Fm</v>
      </c>
      <c r="D20215" t="s">
        <v>1060</v>
      </c>
      <c r="E20215" t="s">
        <v>2277</v>
      </c>
      <c r="F20215">
        <v>42.2</v>
      </c>
      <c r="G20215">
        <v>-77.44</v>
      </c>
      <c r="H20215">
        <v>0.01</v>
      </c>
      <c r="I20215" t="s">
        <v>592</v>
      </c>
      <c r="J20215" cm="1">
        <f t="array" ref="J20215:L20215">_xlfn.XLOOKUP($C20215, AGE!$A:$A,AGE!$B:$D,,0,2)</f>
        <v>371.43</v>
      </c>
      <c r="K20215">
        <v>0.8</v>
      </c>
      <c r="L20215" t="str">
        <v>Cohen et al. 2022</v>
      </c>
      <c r="M20215" t="s">
        <v>2478</v>
      </c>
      <c r="P20215" t="s">
        <v>2342</v>
      </c>
      <c r="S20215" s="14">
        <v>-26.773320009999999</v>
      </c>
      <c r="T20215">
        <v>0.5</v>
      </c>
      <c r="U20215" t="s">
        <v>2479</v>
      </c>
      <c r="V20215">
        <v>1</v>
      </c>
      <c r="W20215" t="s">
        <v>2569</v>
      </c>
    </row>
    <row r="20216" spans="1:23" x14ac:dyDescent="0.3">
      <c r="A20216">
        <v>27885</v>
      </c>
      <c r="B20216" s="15" t="s">
        <v>2068</v>
      </c>
      <c r="C20216" t="str">
        <f>_xlfn.XLOOKUP($B20216, STANDARDS!$A:$A, STANDARDS!$B:$B,,0,2)</f>
        <v>Pipe Creek Fm</v>
      </c>
      <c r="D20216" t="s">
        <v>1060</v>
      </c>
      <c r="E20216" t="s">
        <v>2277</v>
      </c>
      <c r="F20216">
        <v>42.2</v>
      </c>
      <c r="G20216">
        <v>-77.44</v>
      </c>
      <c r="H20216">
        <v>0.01</v>
      </c>
      <c r="I20216" t="s">
        <v>592</v>
      </c>
      <c r="J20216" cm="1">
        <f t="array" ref="J20216:L20216">_xlfn.XLOOKUP($C20216, AGE!$A:$A,AGE!$B:$D,,0,2)</f>
        <v>371.43</v>
      </c>
      <c r="K20216">
        <v>0.8</v>
      </c>
      <c r="L20216" t="str">
        <v>Cohen et al. 2022</v>
      </c>
      <c r="M20216" t="s">
        <v>2478</v>
      </c>
      <c r="P20216" t="s">
        <v>2342</v>
      </c>
      <c r="S20216" s="14">
        <v>-28.81875707</v>
      </c>
      <c r="T20216">
        <v>0.5</v>
      </c>
      <c r="U20216" t="s">
        <v>2479</v>
      </c>
      <c r="V20216">
        <v>1</v>
      </c>
      <c r="W20216" t="s">
        <v>2569</v>
      </c>
    </row>
    <row r="20217" spans="1:23" x14ac:dyDescent="0.3">
      <c r="A20217">
        <v>27886</v>
      </c>
      <c r="B20217" s="15" t="s">
        <v>2068</v>
      </c>
      <c r="C20217" t="str">
        <f>_xlfn.XLOOKUP($B20217, STANDARDS!$A:$A, STANDARDS!$B:$B,,0,2)</f>
        <v>Pipe Creek Fm</v>
      </c>
      <c r="D20217" t="s">
        <v>1060</v>
      </c>
      <c r="E20217" t="s">
        <v>2277</v>
      </c>
      <c r="F20217">
        <v>42.2</v>
      </c>
      <c r="G20217">
        <v>-77.44</v>
      </c>
      <c r="H20217">
        <v>0.01</v>
      </c>
      <c r="I20217" t="s">
        <v>592</v>
      </c>
      <c r="J20217" cm="1">
        <f t="array" ref="J20217:L20217">_xlfn.XLOOKUP($C20217, AGE!$A:$A,AGE!$B:$D,,0,2)</f>
        <v>371.43</v>
      </c>
      <c r="K20217">
        <v>0.8</v>
      </c>
      <c r="L20217" t="str">
        <v>Cohen et al. 2022</v>
      </c>
      <c r="M20217" t="s">
        <v>2478</v>
      </c>
      <c r="P20217" t="s">
        <v>2342</v>
      </c>
      <c r="S20217" s="14">
        <v>-26.195605860000001</v>
      </c>
      <c r="T20217">
        <v>0.5</v>
      </c>
      <c r="U20217" t="s">
        <v>2479</v>
      </c>
      <c r="V20217">
        <v>1</v>
      </c>
      <c r="W20217" t="s">
        <v>2569</v>
      </c>
    </row>
    <row r="20218" spans="1:23" x14ac:dyDescent="0.3">
      <c r="A20218">
        <v>27887</v>
      </c>
      <c r="B20218" s="15" t="s">
        <v>2068</v>
      </c>
      <c r="C20218" t="str">
        <f>_xlfn.XLOOKUP($B20218, STANDARDS!$A:$A, STANDARDS!$B:$B,,0,2)</f>
        <v>Pipe Creek Fm</v>
      </c>
      <c r="D20218" t="s">
        <v>1060</v>
      </c>
      <c r="E20218" t="s">
        <v>2277</v>
      </c>
      <c r="F20218">
        <v>42.2</v>
      </c>
      <c r="G20218">
        <v>-77.44</v>
      </c>
      <c r="H20218">
        <v>0.01</v>
      </c>
      <c r="I20218" t="s">
        <v>592</v>
      </c>
      <c r="J20218" cm="1">
        <f t="array" ref="J20218:L20218">_xlfn.XLOOKUP($C20218, AGE!$A:$A,AGE!$B:$D,,0,2)</f>
        <v>371.43</v>
      </c>
      <c r="K20218">
        <v>0.8</v>
      </c>
      <c r="L20218" t="str">
        <v>Cohen et al. 2022</v>
      </c>
      <c r="M20218" t="s">
        <v>2478</v>
      </c>
      <c r="P20218" t="s">
        <v>2342</v>
      </c>
      <c r="S20218" s="14">
        <v>-27.044461699999999</v>
      </c>
      <c r="T20218">
        <v>0.5</v>
      </c>
      <c r="U20218" t="s">
        <v>2479</v>
      </c>
      <c r="V20218">
        <v>1</v>
      </c>
      <c r="W20218" t="s">
        <v>2569</v>
      </c>
    </row>
    <row r="20219" spans="1:23" x14ac:dyDescent="0.3">
      <c r="A20219">
        <v>27888</v>
      </c>
      <c r="B20219" s="15" t="s">
        <v>2068</v>
      </c>
      <c r="C20219" t="str">
        <f>_xlfn.XLOOKUP($B20219, STANDARDS!$A:$A, STANDARDS!$B:$B,,0,2)</f>
        <v>Pipe Creek Fm</v>
      </c>
      <c r="D20219" t="s">
        <v>1060</v>
      </c>
      <c r="E20219" t="s">
        <v>2277</v>
      </c>
      <c r="F20219">
        <v>42.2</v>
      </c>
      <c r="G20219">
        <v>-77.44</v>
      </c>
      <c r="H20219">
        <v>0.01</v>
      </c>
      <c r="I20219" t="s">
        <v>592</v>
      </c>
      <c r="J20219" cm="1">
        <f t="array" ref="J20219:L20219">_xlfn.XLOOKUP($C20219, AGE!$A:$A,AGE!$B:$D,,0,2)</f>
        <v>371.43</v>
      </c>
      <c r="K20219">
        <v>0.8</v>
      </c>
      <c r="L20219" t="str">
        <v>Cohen et al. 2022</v>
      </c>
      <c r="M20219" t="s">
        <v>2478</v>
      </c>
      <c r="P20219" t="s">
        <v>2342</v>
      </c>
      <c r="S20219" s="14">
        <v>-27.044461699999999</v>
      </c>
      <c r="T20219">
        <v>0.5</v>
      </c>
      <c r="U20219" t="s">
        <v>2479</v>
      </c>
      <c r="V20219">
        <v>1</v>
      </c>
      <c r="W20219" t="s">
        <v>2569</v>
      </c>
    </row>
    <row r="20220" spans="1:23" x14ac:dyDescent="0.3">
      <c r="A20220">
        <v>27889</v>
      </c>
      <c r="B20220" s="15" t="s">
        <v>2068</v>
      </c>
      <c r="C20220" t="str">
        <f>_xlfn.XLOOKUP($B20220, STANDARDS!$A:$A, STANDARDS!$B:$B,,0,2)</f>
        <v>Pipe Creek Fm</v>
      </c>
      <c r="D20220" t="s">
        <v>1060</v>
      </c>
      <c r="E20220" t="s">
        <v>2277</v>
      </c>
      <c r="F20220">
        <v>42.2</v>
      </c>
      <c r="G20220">
        <v>-77.44</v>
      </c>
      <c r="H20220">
        <v>0.01</v>
      </c>
      <c r="I20220" t="s">
        <v>592</v>
      </c>
      <c r="J20220" cm="1">
        <f t="array" ref="J20220:L20220">_xlfn.XLOOKUP($C20220, AGE!$A:$A,AGE!$B:$D,,0,2)</f>
        <v>371.43</v>
      </c>
      <c r="K20220">
        <v>0.8</v>
      </c>
      <c r="L20220" t="str">
        <v>Cohen et al. 2022</v>
      </c>
      <c r="M20220" t="s">
        <v>2478</v>
      </c>
      <c r="P20220" t="s">
        <v>2342</v>
      </c>
      <c r="S20220" s="14">
        <v>-27.01567515</v>
      </c>
      <c r="T20220">
        <v>0.5</v>
      </c>
      <c r="U20220" t="s">
        <v>2479</v>
      </c>
      <c r="V20220">
        <v>1</v>
      </c>
      <c r="W20220" t="s">
        <v>2569</v>
      </c>
    </row>
    <row r="20221" spans="1:23" x14ac:dyDescent="0.3">
      <c r="A20221">
        <v>27890</v>
      </c>
      <c r="B20221" s="15" t="s">
        <v>2068</v>
      </c>
      <c r="C20221" t="str">
        <f>_xlfn.XLOOKUP($B20221, STANDARDS!$A:$A, STANDARDS!$B:$B,,0,2)</f>
        <v>Pipe Creek Fm</v>
      </c>
      <c r="D20221" t="s">
        <v>1060</v>
      </c>
      <c r="E20221" t="s">
        <v>2277</v>
      </c>
      <c r="F20221">
        <v>42.2</v>
      </c>
      <c r="G20221">
        <v>-77.44</v>
      </c>
      <c r="H20221">
        <v>0.01</v>
      </c>
      <c r="I20221" t="s">
        <v>592</v>
      </c>
      <c r="J20221" cm="1">
        <f t="array" ref="J20221:L20221">_xlfn.XLOOKUP($C20221, AGE!$A:$A,AGE!$B:$D,,0,2)</f>
        <v>371.43</v>
      </c>
      <c r="K20221">
        <v>0.8</v>
      </c>
      <c r="L20221" t="str">
        <v>Cohen et al. 2022</v>
      </c>
      <c r="M20221" t="s">
        <v>2478</v>
      </c>
      <c r="P20221" t="s">
        <v>2342</v>
      </c>
      <c r="S20221" s="14">
        <v>-28.81875707</v>
      </c>
      <c r="T20221">
        <v>0.5</v>
      </c>
      <c r="U20221" t="s">
        <v>2479</v>
      </c>
      <c r="V20221">
        <v>1</v>
      </c>
      <c r="W20221" t="s">
        <v>2569</v>
      </c>
    </row>
    <row r="20222" spans="1:23" x14ac:dyDescent="0.3">
      <c r="A20222">
        <v>27891</v>
      </c>
      <c r="B20222" s="15" t="s">
        <v>2068</v>
      </c>
      <c r="C20222" t="str">
        <f>_xlfn.XLOOKUP($B20222, STANDARDS!$A:$A, STANDARDS!$B:$B,,0,2)</f>
        <v>Pipe Creek Fm</v>
      </c>
      <c r="D20222" t="s">
        <v>1060</v>
      </c>
      <c r="E20222" t="s">
        <v>2277</v>
      </c>
      <c r="F20222">
        <v>42.2</v>
      </c>
      <c r="G20222">
        <v>-77.44</v>
      </c>
      <c r="H20222">
        <v>0.01</v>
      </c>
      <c r="I20222" t="s">
        <v>592</v>
      </c>
      <c r="J20222" cm="1">
        <f t="array" ref="J20222:L20222">_xlfn.XLOOKUP($C20222, AGE!$A:$A,AGE!$B:$D,,0,2)</f>
        <v>371.43</v>
      </c>
      <c r="K20222">
        <v>0.8</v>
      </c>
      <c r="L20222" t="str">
        <v>Cohen et al. 2022</v>
      </c>
      <c r="M20222" t="s">
        <v>2478</v>
      </c>
      <c r="P20222" t="s">
        <v>2342</v>
      </c>
      <c r="S20222" s="14">
        <v>-26.773320009999999</v>
      </c>
      <c r="T20222">
        <v>0.5</v>
      </c>
      <c r="U20222" t="s">
        <v>2479</v>
      </c>
      <c r="V20222">
        <v>1</v>
      </c>
      <c r="W20222" t="s">
        <v>2569</v>
      </c>
    </row>
    <row r="20223" spans="1:23" x14ac:dyDescent="0.3">
      <c r="A20223">
        <v>27892</v>
      </c>
      <c r="B20223" s="15" t="s">
        <v>2068</v>
      </c>
      <c r="C20223" t="str">
        <f>_xlfn.XLOOKUP($B20223, STANDARDS!$A:$A, STANDARDS!$B:$B,,0,2)</f>
        <v>Pipe Creek Fm</v>
      </c>
      <c r="D20223" t="s">
        <v>1060</v>
      </c>
      <c r="E20223" t="s">
        <v>2277</v>
      </c>
      <c r="F20223">
        <v>42.2</v>
      </c>
      <c r="G20223">
        <v>-77.44</v>
      </c>
      <c r="H20223">
        <v>0.01</v>
      </c>
      <c r="I20223" t="s">
        <v>592</v>
      </c>
      <c r="J20223" cm="1">
        <f t="array" ref="J20223:L20223">_xlfn.XLOOKUP($C20223, AGE!$A:$A,AGE!$B:$D,,0,2)</f>
        <v>371.43</v>
      </c>
      <c r="K20223">
        <v>0.8</v>
      </c>
      <c r="L20223" t="str">
        <v>Cohen et al. 2022</v>
      </c>
      <c r="M20223" t="s">
        <v>2478</v>
      </c>
      <c r="P20223" t="s">
        <v>2342</v>
      </c>
      <c r="S20223" s="14">
        <v>-27.01567515</v>
      </c>
      <c r="T20223">
        <v>0.5</v>
      </c>
      <c r="U20223" t="s">
        <v>2479</v>
      </c>
      <c r="V20223">
        <v>1</v>
      </c>
      <c r="W20223" t="s">
        <v>2569</v>
      </c>
    </row>
    <row r="20224" spans="1:23" x14ac:dyDescent="0.3">
      <c r="A20224">
        <v>27893</v>
      </c>
      <c r="B20224" s="15" t="s">
        <v>2068</v>
      </c>
      <c r="C20224" t="str">
        <f>_xlfn.XLOOKUP($B20224, STANDARDS!$A:$A, STANDARDS!$B:$B,,0,2)</f>
        <v>Pipe Creek Fm</v>
      </c>
      <c r="D20224" t="s">
        <v>1060</v>
      </c>
      <c r="E20224" t="s">
        <v>2277</v>
      </c>
      <c r="F20224">
        <v>42.2</v>
      </c>
      <c r="G20224">
        <v>-77.44</v>
      </c>
      <c r="H20224">
        <v>0.01</v>
      </c>
      <c r="I20224" t="s">
        <v>592</v>
      </c>
      <c r="J20224" cm="1">
        <f t="array" ref="J20224:L20224">_xlfn.XLOOKUP($C20224, AGE!$A:$A,AGE!$B:$D,,0,2)</f>
        <v>371.43</v>
      </c>
      <c r="K20224">
        <v>0.8</v>
      </c>
      <c r="L20224" t="str">
        <v>Cohen et al. 2022</v>
      </c>
      <c r="M20224" t="s">
        <v>2478</v>
      </c>
      <c r="P20224" t="s">
        <v>2342</v>
      </c>
      <c r="S20224" s="14">
        <v>-27.01567515</v>
      </c>
      <c r="T20224">
        <v>0.5</v>
      </c>
      <c r="U20224" t="s">
        <v>2479</v>
      </c>
      <c r="V20224">
        <v>1</v>
      </c>
      <c r="W20224" t="s">
        <v>2569</v>
      </c>
    </row>
    <row r="20225" spans="1:23" x14ac:dyDescent="0.3">
      <c r="A20225">
        <v>27894</v>
      </c>
      <c r="B20225" s="15" t="s">
        <v>2068</v>
      </c>
      <c r="C20225" t="str">
        <f>_xlfn.XLOOKUP($B20225, STANDARDS!$A:$A, STANDARDS!$B:$B,,0,2)</f>
        <v>Pipe Creek Fm</v>
      </c>
      <c r="D20225" t="s">
        <v>1060</v>
      </c>
      <c r="E20225" t="s">
        <v>2277</v>
      </c>
      <c r="F20225">
        <v>42.2</v>
      </c>
      <c r="G20225">
        <v>-77.44</v>
      </c>
      <c r="H20225">
        <v>0.01</v>
      </c>
      <c r="I20225" t="s">
        <v>592</v>
      </c>
      <c r="J20225" cm="1">
        <f t="array" ref="J20225:L20225">_xlfn.XLOOKUP($C20225, AGE!$A:$A,AGE!$B:$D,,0,2)</f>
        <v>371.43</v>
      </c>
      <c r="K20225">
        <v>0.8</v>
      </c>
      <c r="L20225" t="str">
        <v>Cohen et al. 2022</v>
      </c>
      <c r="M20225" t="s">
        <v>2478</v>
      </c>
      <c r="P20225" t="s">
        <v>2342</v>
      </c>
      <c r="S20225" s="14">
        <v>-24.95188405</v>
      </c>
      <c r="T20225">
        <v>0.5</v>
      </c>
      <c r="U20225" t="s">
        <v>2479</v>
      </c>
      <c r="V20225">
        <v>1</v>
      </c>
      <c r="W20225" t="s">
        <v>2569</v>
      </c>
    </row>
    <row r="20226" spans="1:23" x14ac:dyDescent="0.3">
      <c r="A20226">
        <v>27895</v>
      </c>
      <c r="B20226" s="15" t="s">
        <v>2068</v>
      </c>
      <c r="C20226" t="str">
        <f>_xlfn.XLOOKUP($B20226, STANDARDS!$A:$A, STANDARDS!$B:$B,,0,2)</f>
        <v>Pipe Creek Fm</v>
      </c>
      <c r="D20226" t="s">
        <v>1060</v>
      </c>
      <c r="E20226" t="s">
        <v>2277</v>
      </c>
      <c r="F20226">
        <v>42.2</v>
      </c>
      <c r="G20226">
        <v>-77.44</v>
      </c>
      <c r="H20226">
        <v>0.01</v>
      </c>
      <c r="I20226" t="s">
        <v>592</v>
      </c>
      <c r="J20226" cm="1">
        <f t="array" ref="J20226:L20226">_xlfn.XLOOKUP($C20226, AGE!$A:$A,AGE!$B:$D,,0,2)</f>
        <v>371.43</v>
      </c>
      <c r="K20226">
        <v>0.8</v>
      </c>
      <c r="L20226" t="str">
        <v>Cohen et al. 2022</v>
      </c>
      <c r="M20226" t="s">
        <v>2478</v>
      </c>
      <c r="P20226" t="s">
        <v>2342</v>
      </c>
      <c r="S20226" s="14">
        <v>-27.607338989999999</v>
      </c>
      <c r="T20226">
        <v>0.5</v>
      </c>
      <c r="U20226" t="s">
        <v>2479</v>
      </c>
      <c r="V20226">
        <v>1</v>
      </c>
      <c r="W20226" t="s">
        <v>2569</v>
      </c>
    </row>
    <row r="20227" spans="1:23" x14ac:dyDescent="0.3">
      <c r="A20227">
        <v>27896</v>
      </c>
      <c r="B20227" s="15" t="s">
        <v>2068</v>
      </c>
      <c r="C20227" t="str">
        <f>_xlfn.XLOOKUP($B20227, STANDARDS!$A:$A, STANDARDS!$B:$B,,0,2)</f>
        <v>Pipe Creek Fm</v>
      </c>
      <c r="D20227" t="s">
        <v>1060</v>
      </c>
      <c r="E20227" t="s">
        <v>2277</v>
      </c>
      <c r="F20227">
        <v>42.2</v>
      </c>
      <c r="G20227">
        <v>-77.44</v>
      </c>
      <c r="H20227">
        <v>0.01</v>
      </c>
      <c r="I20227" t="s">
        <v>592</v>
      </c>
      <c r="J20227" cm="1">
        <f t="array" ref="J20227:L20227">_xlfn.XLOOKUP($C20227, AGE!$A:$A,AGE!$B:$D,,0,2)</f>
        <v>371.43</v>
      </c>
      <c r="K20227">
        <v>0.8</v>
      </c>
      <c r="L20227" t="str">
        <v>Cohen et al. 2022</v>
      </c>
      <c r="M20227" t="s">
        <v>2478</v>
      </c>
      <c r="P20227" t="s">
        <v>2342</v>
      </c>
      <c r="S20227" s="14">
        <v>-24.95188405</v>
      </c>
      <c r="T20227">
        <v>0.5</v>
      </c>
      <c r="U20227" t="s">
        <v>2479</v>
      </c>
      <c r="V20227">
        <v>1</v>
      </c>
      <c r="W20227" t="s">
        <v>2569</v>
      </c>
    </row>
    <row r="20228" spans="1:23" x14ac:dyDescent="0.3">
      <c r="A20228">
        <v>27897</v>
      </c>
      <c r="B20228" s="15" t="s">
        <v>2068</v>
      </c>
      <c r="C20228" t="str">
        <f>_xlfn.XLOOKUP($B20228, STANDARDS!$A:$A, STANDARDS!$B:$B,,0,2)</f>
        <v>Pipe Creek Fm</v>
      </c>
      <c r="D20228" t="s">
        <v>1060</v>
      </c>
      <c r="E20228" t="s">
        <v>2277</v>
      </c>
      <c r="F20228">
        <v>42.2</v>
      </c>
      <c r="G20228">
        <v>-77.44</v>
      </c>
      <c r="H20228">
        <v>0.01</v>
      </c>
      <c r="I20228" t="s">
        <v>592</v>
      </c>
      <c r="J20228" cm="1">
        <f t="array" ref="J20228:L20228">_xlfn.XLOOKUP($C20228, AGE!$A:$A,AGE!$B:$D,,0,2)</f>
        <v>371.43</v>
      </c>
      <c r="K20228">
        <v>0.8</v>
      </c>
      <c r="L20228" t="str">
        <v>Cohen et al. 2022</v>
      </c>
      <c r="M20228" t="s">
        <v>2478</v>
      </c>
      <c r="P20228" t="s">
        <v>2342</v>
      </c>
      <c r="S20228" s="14">
        <v>-27.01567515</v>
      </c>
      <c r="T20228">
        <v>0.5</v>
      </c>
      <c r="U20228" t="s">
        <v>2479</v>
      </c>
      <c r="V20228">
        <v>1</v>
      </c>
      <c r="W20228" t="s">
        <v>2569</v>
      </c>
    </row>
    <row r="20229" spans="1:23" x14ac:dyDescent="0.3">
      <c r="A20229">
        <v>27898</v>
      </c>
      <c r="B20229" s="15" t="s">
        <v>2068</v>
      </c>
      <c r="C20229" t="str">
        <f>_xlfn.XLOOKUP($B20229, STANDARDS!$A:$A, STANDARDS!$B:$B,,0,2)</f>
        <v>Pipe Creek Fm</v>
      </c>
      <c r="D20229" t="s">
        <v>1060</v>
      </c>
      <c r="E20229" t="s">
        <v>2277</v>
      </c>
      <c r="F20229">
        <v>42.2</v>
      </c>
      <c r="G20229">
        <v>-77.44</v>
      </c>
      <c r="H20229">
        <v>0.01</v>
      </c>
      <c r="I20229" t="s">
        <v>592</v>
      </c>
      <c r="J20229" cm="1">
        <f t="array" ref="J20229:L20229">_xlfn.XLOOKUP($C20229, AGE!$A:$A,AGE!$B:$D,,0,2)</f>
        <v>371.43</v>
      </c>
      <c r="K20229">
        <v>0.8</v>
      </c>
      <c r="L20229" t="str">
        <v>Cohen et al. 2022</v>
      </c>
      <c r="M20229" t="s">
        <v>2478</v>
      </c>
      <c r="P20229" t="s">
        <v>2342</v>
      </c>
      <c r="S20229" s="14">
        <v>-24.95188405</v>
      </c>
      <c r="T20229">
        <v>0.5</v>
      </c>
      <c r="U20229" t="s">
        <v>2479</v>
      </c>
      <c r="V20229">
        <v>1</v>
      </c>
      <c r="W20229" t="s">
        <v>2569</v>
      </c>
    </row>
    <row r="20230" spans="1:23" x14ac:dyDescent="0.3">
      <c r="A20230">
        <v>27899</v>
      </c>
      <c r="B20230" s="15" t="s">
        <v>2068</v>
      </c>
      <c r="C20230" t="str">
        <f>_xlfn.XLOOKUP($B20230, STANDARDS!$A:$A, STANDARDS!$B:$B,,0,2)</f>
        <v>Pipe Creek Fm</v>
      </c>
      <c r="D20230" t="s">
        <v>1060</v>
      </c>
      <c r="E20230" t="s">
        <v>2277</v>
      </c>
      <c r="F20230">
        <v>42.2</v>
      </c>
      <c r="G20230">
        <v>-77.44</v>
      </c>
      <c r="H20230">
        <v>0.01</v>
      </c>
      <c r="I20230" t="s">
        <v>592</v>
      </c>
      <c r="J20230" cm="1">
        <f t="array" ref="J20230:L20230">_xlfn.XLOOKUP($C20230, AGE!$A:$A,AGE!$B:$D,,0,2)</f>
        <v>371.43</v>
      </c>
      <c r="K20230">
        <v>0.8</v>
      </c>
      <c r="L20230" t="str">
        <v>Cohen et al. 2022</v>
      </c>
      <c r="M20230" t="s">
        <v>2478</v>
      </c>
      <c r="P20230" t="s">
        <v>2342</v>
      </c>
      <c r="S20230" s="14">
        <v>-26.773320009999999</v>
      </c>
      <c r="T20230">
        <v>0.5</v>
      </c>
      <c r="U20230" t="s">
        <v>2479</v>
      </c>
      <c r="V20230">
        <v>1</v>
      </c>
      <c r="W20230" t="s">
        <v>2569</v>
      </c>
    </row>
    <row r="20231" spans="1:23" x14ac:dyDescent="0.3">
      <c r="A20231">
        <v>27900</v>
      </c>
      <c r="B20231" s="15" t="s">
        <v>2068</v>
      </c>
      <c r="C20231" t="str">
        <f>_xlfn.XLOOKUP($B20231, STANDARDS!$A:$A, STANDARDS!$B:$B,,0,2)</f>
        <v>Pipe Creek Fm</v>
      </c>
      <c r="D20231" t="s">
        <v>1060</v>
      </c>
      <c r="E20231" t="s">
        <v>2277</v>
      </c>
      <c r="F20231">
        <v>42.2</v>
      </c>
      <c r="G20231">
        <v>-77.44</v>
      </c>
      <c r="H20231">
        <v>0.01</v>
      </c>
      <c r="I20231" t="s">
        <v>592</v>
      </c>
      <c r="J20231" cm="1">
        <f t="array" ref="J20231:L20231">_xlfn.XLOOKUP($C20231, AGE!$A:$A,AGE!$B:$D,,0,2)</f>
        <v>371.43</v>
      </c>
      <c r="K20231">
        <v>0.8</v>
      </c>
      <c r="L20231" t="str">
        <v>Cohen et al. 2022</v>
      </c>
      <c r="M20231" t="s">
        <v>2478</v>
      </c>
      <c r="P20231" t="s">
        <v>2342</v>
      </c>
      <c r="S20231" s="14">
        <v>-28.81875707</v>
      </c>
      <c r="T20231">
        <v>0.5</v>
      </c>
      <c r="U20231" t="s">
        <v>2479</v>
      </c>
      <c r="V20231">
        <v>1</v>
      </c>
      <c r="W20231" t="s">
        <v>2569</v>
      </c>
    </row>
    <row r="20232" spans="1:23" x14ac:dyDescent="0.3">
      <c r="A20232">
        <v>27901</v>
      </c>
      <c r="B20232" s="15" t="s">
        <v>2068</v>
      </c>
      <c r="C20232" t="str">
        <f>_xlfn.XLOOKUP($B20232, STANDARDS!$A:$A, STANDARDS!$B:$B,,0,2)</f>
        <v>Pipe Creek Fm</v>
      </c>
      <c r="D20232" t="s">
        <v>1060</v>
      </c>
      <c r="E20232" t="s">
        <v>2277</v>
      </c>
      <c r="F20232">
        <v>42.2</v>
      </c>
      <c r="G20232">
        <v>-77.44</v>
      </c>
      <c r="H20232">
        <v>0.01</v>
      </c>
      <c r="I20232" t="s">
        <v>592</v>
      </c>
      <c r="J20232" cm="1">
        <f t="array" ref="J20232:L20232">_xlfn.XLOOKUP($C20232, AGE!$A:$A,AGE!$B:$D,,0,2)</f>
        <v>371.43</v>
      </c>
      <c r="K20232">
        <v>0.8</v>
      </c>
      <c r="L20232" t="str">
        <v>Cohen et al. 2022</v>
      </c>
      <c r="M20232" t="s">
        <v>2478</v>
      </c>
      <c r="P20232" t="s">
        <v>2342</v>
      </c>
      <c r="S20232" s="14">
        <v>-27.17351704</v>
      </c>
      <c r="T20232">
        <v>0.5</v>
      </c>
      <c r="U20232" t="s">
        <v>2479</v>
      </c>
      <c r="V20232">
        <v>1</v>
      </c>
      <c r="W20232" t="s">
        <v>2569</v>
      </c>
    </row>
    <row r="20233" spans="1:23" x14ac:dyDescent="0.3">
      <c r="A20233">
        <v>27902</v>
      </c>
      <c r="B20233" s="15" t="s">
        <v>2068</v>
      </c>
      <c r="C20233" t="str">
        <f>_xlfn.XLOOKUP($B20233, STANDARDS!$A:$A, STANDARDS!$B:$B,,0,2)</f>
        <v>Pipe Creek Fm</v>
      </c>
      <c r="D20233" t="s">
        <v>1060</v>
      </c>
      <c r="E20233" t="s">
        <v>2277</v>
      </c>
      <c r="F20233">
        <v>42.2</v>
      </c>
      <c r="G20233">
        <v>-77.44</v>
      </c>
      <c r="H20233">
        <v>0.01</v>
      </c>
      <c r="I20233" t="s">
        <v>592</v>
      </c>
      <c r="J20233" cm="1">
        <f t="array" ref="J20233:L20233">_xlfn.XLOOKUP($C20233, AGE!$A:$A,AGE!$B:$D,,0,2)</f>
        <v>371.43</v>
      </c>
      <c r="K20233">
        <v>0.8</v>
      </c>
      <c r="L20233" t="str">
        <v>Cohen et al. 2022</v>
      </c>
      <c r="M20233" t="s">
        <v>2478</v>
      </c>
      <c r="P20233" t="s">
        <v>2342</v>
      </c>
      <c r="S20233" s="14">
        <v>-28.81875707</v>
      </c>
      <c r="T20233">
        <v>0.5</v>
      </c>
      <c r="U20233" t="s">
        <v>2479</v>
      </c>
      <c r="V20233">
        <v>1</v>
      </c>
      <c r="W20233" t="s">
        <v>2569</v>
      </c>
    </row>
    <row r="20234" spans="1:23" x14ac:dyDescent="0.3">
      <c r="A20234">
        <v>27903</v>
      </c>
      <c r="B20234" s="15" t="s">
        <v>2068</v>
      </c>
      <c r="C20234" t="str">
        <f>_xlfn.XLOOKUP($B20234, STANDARDS!$A:$A, STANDARDS!$B:$B,,0,2)</f>
        <v>Pipe Creek Fm</v>
      </c>
      <c r="D20234" t="s">
        <v>1060</v>
      </c>
      <c r="E20234" t="s">
        <v>2277</v>
      </c>
      <c r="F20234">
        <v>42.2</v>
      </c>
      <c r="G20234">
        <v>-77.44</v>
      </c>
      <c r="H20234">
        <v>0.01</v>
      </c>
      <c r="I20234" t="s">
        <v>592</v>
      </c>
      <c r="J20234" cm="1">
        <f t="array" ref="J20234:L20234">_xlfn.XLOOKUP($C20234, AGE!$A:$A,AGE!$B:$D,,0,2)</f>
        <v>371.43</v>
      </c>
      <c r="K20234">
        <v>0.8</v>
      </c>
      <c r="L20234" t="str">
        <v>Cohen et al. 2022</v>
      </c>
      <c r="M20234" t="s">
        <v>2478</v>
      </c>
      <c r="P20234" t="s">
        <v>2342</v>
      </c>
      <c r="S20234" s="14">
        <v>-27.17351704</v>
      </c>
      <c r="T20234">
        <v>0.5</v>
      </c>
      <c r="U20234" t="s">
        <v>2479</v>
      </c>
      <c r="V20234">
        <v>1</v>
      </c>
      <c r="W20234" t="s">
        <v>2569</v>
      </c>
    </row>
    <row r="20235" spans="1:23" x14ac:dyDescent="0.3">
      <c r="A20235">
        <v>27904</v>
      </c>
      <c r="B20235" s="15" t="s">
        <v>2068</v>
      </c>
      <c r="C20235" t="str">
        <f>_xlfn.XLOOKUP($B20235, STANDARDS!$A:$A, STANDARDS!$B:$B,,0,2)</f>
        <v>Pipe Creek Fm</v>
      </c>
      <c r="D20235" t="s">
        <v>1060</v>
      </c>
      <c r="E20235" t="s">
        <v>2277</v>
      </c>
      <c r="F20235">
        <v>42.2</v>
      </c>
      <c r="G20235">
        <v>-77.44</v>
      </c>
      <c r="H20235">
        <v>0.01</v>
      </c>
      <c r="I20235" t="s">
        <v>592</v>
      </c>
      <c r="J20235" cm="1">
        <f t="array" ref="J20235:L20235">_xlfn.XLOOKUP($C20235, AGE!$A:$A,AGE!$B:$D,,0,2)</f>
        <v>371.43</v>
      </c>
      <c r="K20235">
        <v>0.8</v>
      </c>
      <c r="L20235" t="str">
        <v>Cohen et al. 2022</v>
      </c>
      <c r="M20235" t="s">
        <v>2478</v>
      </c>
      <c r="P20235" t="s">
        <v>2342</v>
      </c>
      <c r="S20235" s="14">
        <v>-26.204892699999998</v>
      </c>
      <c r="T20235">
        <v>0.5</v>
      </c>
      <c r="U20235" t="s">
        <v>2479</v>
      </c>
      <c r="V20235">
        <v>1</v>
      </c>
      <c r="W20235" t="s">
        <v>2569</v>
      </c>
    </row>
    <row r="20236" spans="1:23" x14ac:dyDescent="0.3">
      <c r="A20236">
        <v>27905</v>
      </c>
      <c r="B20236" s="15" t="s">
        <v>2068</v>
      </c>
      <c r="C20236" t="str">
        <f>_xlfn.XLOOKUP($B20236, STANDARDS!$A:$A, STANDARDS!$B:$B,,0,2)</f>
        <v>Pipe Creek Fm</v>
      </c>
      <c r="D20236" t="s">
        <v>1060</v>
      </c>
      <c r="E20236" t="s">
        <v>2277</v>
      </c>
      <c r="F20236">
        <v>42.2</v>
      </c>
      <c r="G20236">
        <v>-77.44</v>
      </c>
      <c r="H20236">
        <v>0.01</v>
      </c>
      <c r="I20236" t="s">
        <v>592</v>
      </c>
      <c r="J20236" cm="1">
        <f t="array" ref="J20236:L20236">_xlfn.XLOOKUP($C20236, AGE!$A:$A,AGE!$B:$D,,0,2)</f>
        <v>371.43</v>
      </c>
      <c r="K20236">
        <v>0.8</v>
      </c>
      <c r="L20236" t="str">
        <v>Cohen et al. 2022</v>
      </c>
      <c r="M20236" t="s">
        <v>2478</v>
      </c>
      <c r="P20236" t="s">
        <v>2342</v>
      </c>
      <c r="S20236" s="14">
        <v>-27.01567515</v>
      </c>
      <c r="T20236">
        <v>0.5</v>
      </c>
      <c r="U20236" t="s">
        <v>2479</v>
      </c>
      <c r="V20236">
        <v>1</v>
      </c>
      <c r="W20236" t="s">
        <v>2569</v>
      </c>
    </row>
    <row r="20237" spans="1:23" x14ac:dyDescent="0.3">
      <c r="A20237">
        <v>27906</v>
      </c>
      <c r="B20237" s="15" t="s">
        <v>2068</v>
      </c>
      <c r="C20237" t="str">
        <f>_xlfn.XLOOKUP($B20237, STANDARDS!$A:$A, STANDARDS!$B:$B,,0,2)</f>
        <v>Pipe Creek Fm</v>
      </c>
      <c r="D20237" t="s">
        <v>1060</v>
      </c>
      <c r="E20237" t="s">
        <v>2277</v>
      </c>
      <c r="F20237">
        <v>42.2</v>
      </c>
      <c r="G20237">
        <v>-77.44</v>
      </c>
      <c r="H20237">
        <v>0.01</v>
      </c>
      <c r="I20237" t="s">
        <v>592</v>
      </c>
      <c r="J20237" cm="1">
        <f t="array" ref="J20237:L20237">_xlfn.XLOOKUP($C20237, AGE!$A:$A,AGE!$B:$D,,0,2)</f>
        <v>371.43</v>
      </c>
      <c r="K20237">
        <v>0.8</v>
      </c>
      <c r="L20237" t="str">
        <v>Cohen et al. 2022</v>
      </c>
      <c r="M20237" t="s">
        <v>2478</v>
      </c>
      <c r="P20237" t="s">
        <v>2342</v>
      </c>
      <c r="S20237" s="14">
        <v>-27.044461699999999</v>
      </c>
      <c r="T20237">
        <v>0.5</v>
      </c>
      <c r="U20237" t="s">
        <v>2479</v>
      </c>
      <c r="V20237">
        <v>1</v>
      </c>
      <c r="W20237" t="s">
        <v>2569</v>
      </c>
    </row>
    <row r="20238" spans="1:23" x14ac:dyDescent="0.3">
      <c r="A20238">
        <v>27907</v>
      </c>
      <c r="B20238" s="15" t="s">
        <v>2068</v>
      </c>
      <c r="C20238" t="str">
        <f>_xlfn.XLOOKUP($B20238, STANDARDS!$A:$A, STANDARDS!$B:$B,,0,2)</f>
        <v>Pipe Creek Fm</v>
      </c>
      <c r="D20238" t="s">
        <v>1060</v>
      </c>
      <c r="E20238" t="s">
        <v>2277</v>
      </c>
      <c r="F20238">
        <v>42.2</v>
      </c>
      <c r="G20238">
        <v>-77.44</v>
      </c>
      <c r="H20238">
        <v>0.01</v>
      </c>
      <c r="I20238" t="s">
        <v>592</v>
      </c>
      <c r="J20238" cm="1">
        <f t="array" ref="J20238:L20238">_xlfn.XLOOKUP($C20238, AGE!$A:$A,AGE!$B:$D,,0,2)</f>
        <v>371.43</v>
      </c>
      <c r="K20238">
        <v>0.8</v>
      </c>
      <c r="L20238" t="str">
        <v>Cohen et al. 2022</v>
      </c>
      <c r="M20238" t="s">
        <v>2478</v>
      </c>
      <c r="P20238" t="s">
        <v>2342</v>
      </c>
      <c r="S20238" s="14">
        <v>-24.95188405</v>
      </c>
      <c r="T20238">
        <v>0.5</v>
      </c>
      <c r="U20238" t="s">
        <v>2479</v>
      </c>
      <c r="V20238">
        <v>1</v>
      </c>
      <c r="W20238" t="s">
        <v>2569</v>
      </c>
    </row>
    <row r="20239" spans="1:23" x14ac:dyDescent="0.3">
      <c r="A20239">
        <v>27908</v>
      </c>
      <c r="B20239" s="15" t="s">
        <v>2068</v>
      </c>
      <c r="C20239" t="str">
        <f>_xlfn.XLOOKUP($B20239, STANDARDS!$A:$A, STANDARDS!$B:$B,,0,2)</f>
        <v>Pipe Creek Fm</v>
      </c>
      <c r="D20239" t="s">
        <v>1060</v>
      </c>
      <c r="E20239" t="s">
        <v>2277</v>
      </c>
      <c r="F20239">
        <v>42.2</v>
      </c>
      <c r="G20239">
        <v>-77.44</v>
      </c>
      <c r="H20239">
        <v>0.01</v>
      </c>
      <c r="I20239" t="s">
        <v>592</v>
      </c>
      <c r="J20239" cm="1">
        <f t="array" ref="J20239:L20239">_xlfn.XLOOKUP($C20239, AGE!$A:$A,AGE!$B:$D,,0,2)</f>
        <v>371.43</v>
      </c>
      <c r="K20239">
        <v>0.8</v>
      </c>
      <c r="L20239" t="str">
        <v>Cohen et al. 2022</v>
      </c>
      <c r="M20239" t="s">
        <v>2478</v>
      </c>
      <c r="P20239" t="s">
        <v>2342</v>
      </c>
      <c r="S20239" s="14">
        <v>-27.17351704</v>
      </c>
      <c r="T20239">
        <v>0.5</v>
      </c>
      <c r="U20239" t="s">
        <v>2479</v>
      </c>
      <c r="V20239">
        <v>1</v>
      </c>
      <c r="W20239" t="s">
        <v>2569</v>
      </c>
    </row>
    <row r="20240" spans="1:23" x14ac:dyDescent="0.3">
      <c r="A20240">
        <v>27909</v>
      </c>
      <c r="B20240" s="15" t="s">
        <v>2068</v>
      </c>
      <c r="C20240" t="str">
        <f>_xlfn.XLOOKUP($B20240, STANDARDS!$A:$A, STANDARDS!$B:$B,,0,2)</f>
        <v>Pipe Creek Fm</v>
      </c>
      <c r="D20240" t="s">
        <v>1060</v>
      </c>
      <c r="E20240" t="s">
        <v>2277</v>
      </c>
      <c r="F20240">
        <v>42.2</v>
      </c>
      <c r="G20240">
        <v>-77.44</v>
      </c>
      <c r="H20240">
        <v>0.01</v>
      </c>
      <c r="I20240" t="s">
        <v>592</v>
      </c>
      <c r="J20240" cm="1">
        <f t="array" ref="J20240:L20240">_xlfn.XLOOKUP($C20240, AGE!$A:$A,AGE!$B:$D,,0,2)</f>
        <v>371.43</v>
      </c>
      <c r="K20240">
        <v>0.8</v>
      </c>
      <c r="L20240" t="str">
        <v>Cohen et al. 2022</v>
      </c>
      <c r="M20240" t="s">
        <v>2478</v>
      </c>
      <c r="P20240" t="s">
        <v>2342</v>
      </c>
      <c r="S20240" s="14">
        <v>-24.95188405</v>
      </c>
      <c r="T20240">
        <v>0.5</v>
      </c>
      <c r="U20240" t="s">
        <v>2479</v>
      </c>
      <c r="V20240">
        <v>1</v>
      </c>
      <c r="W20240" t="s">
        <v>2569</v>
      </c>
    </row>
    <row r="20241" spans="1:23" x14ac:dyDescent="0.3">
      <c r="A20241">
        <v>27910</v>
      </c>
      <c r="B20241" s="15" t="s">
        <v>2068</v>
      </c>
      <c r="C20241" t="str">
        <f>_xlfn.XLOOKUP($B20241, STANDARDS!$A:$A, STANDARDS!$B:$B,,0,2)</f>
        <v>Pipe Creek Fm</v>
      </c>
      <c r="D20241" t="s">
        <v>1060</v>
      </c>
      <c r="E20241" t="s">
        <v>2277</v>
      </c>
      <c r="F20241">
        <v>42.2</v>
      </c>
      <c r="G20241">
        <v>-77.44</v>
      </c>
      <c r="H20241">
        <v>0.01</v>
      </c>
      <c r="I20241" t="s">
        <v>592</v>
      </c>
      <c r="J20241" cm="1">
        <f t="array" ref="J20241:L20241">_xlfn.XLOOKUP($C20241, AGE!$A:$A,AGE!$B:$D,,0,2)</f>
        <v>371.43</v>
      </c>
      <c r="K20241">
        <v>0.8</v>
      </c>
      <c r="L20241" t="str">
        <v>Cohen et al. 2022</v>
      </c>
      <c r="M20241" t="s">
        <v>2478</v>
      </c>
      <c r="P20241" t="s">
        <v>2342</v>
      </c>
      <c r="S20241" s="14">
        <v>-26.773320009999999</v>
      </c>
      <c r="T20241">
        <v>0.5</v>
      </c>
      <c r="U20241" t="s">
        <v>2479</v>
      </c>
      <c r="V20241">
        <v>1</v>
      </c>
      <c r="W20241" t="s">
        <v>2569</v>
      </c>
    </row>
    <row r="20242" spans="1:23" x14ac:dyDescent="0.3">
      <c r="A20242">
        <v>27911</v>
      </c>
      <c r="B20242" s="15" t="s">
        <v>2068</v>
      </c>
      <c r="C20242" t="str">
        <f>_xlfn.XLOOKUP($B20242, STANDARDS!$A:$A, STANDARDS!$B:$B,,0,2)</f>
        <v>Pipe Creek Fm</v>
      </c>
      <c r="D20242" t="s">
        <v>1060</v>
      </c>
      <c r="E20242" t="s">
        <v>2277</v>
      </c>
      <c r="F20242">
        <v>42.2</v>
      </c>
      <c r="G20242">
        <v>-77.44</v>
      </c>
      <c r="H20242">
        <v>0.01</v>
      </c>
      <c r="I20242" t="s">
        <v>592</v>
      </c>
      <c r="J20242" cm="1">
        <f t="array" ref="J20242:L20242">_xlfn.XLOOKUP($C20242, AGE!$A:$A,AGE!$B:$D,,0,2)</f>
        <v>371.43</v>
      </c>
      <c r="K20242">
        <v>0.8</v>
      </c>
      <c r="L20242" t="str">
        <v>Cohen et al. 2022</v>
      </c>
      <c r="M20242" t="s">
        <v>2478</v>
      </c>
      <c r="P20242" t="s">
        <v>2342</v>
      </c>
      <c r="S20242" s="14">
        <v>-28.81875707</v>
      </c>
      <c r="T20242">
        <v>0.5</v>
      </c>
      <c r="U20242" t="s">
        <v>2479</v>
      </c>
      <c r="V20242">
        <v>1</v>
      </c>
      <c r="W20242" t="s">
        <v>2569</v>
      </c>
    </row>
    <row r="20243" spans="1:23" x14ac:dyDescent="0.3">
      <c r="A20243">
        <v>27912</v>
      </c>
      <c r="B20243" s="15" t="s">
        <v>2068</v>
      </c>
      <c r="C20243" t="str">
        <f>_xlfn.XLOOKUP($B20243, STANDARDS!$A:$A, STANDARDS!$B:$B,,0,2)</f>
        <v>Pipe Creek Fm</v>
      </c>
      <c r="D20243" t="s">
        <v>1060</v>
      </c>
      <c r="E20243" t="s">
        <v>2277</v>
      </c>
      <c r="F20243">
        <v>42.2</v>
      </c>
      <c r="G20243">
        <v>-77.44</v>
      </c>
      <c r="H20243">
        <v>0.01</v>
      </c>
      <c r="I20243" t="s">
        <v>592</v>
      </c>
      <c r="J20243" cm="1">
        <f t="array" ref="J20243:L20243">_xlfn.XLOOKUP($C20243, AGE!$A:$A,AGE!$B:$D,,0,2)</f>
        <v>371.43</v>
      </c>
      <c r="K20243">
        <v>0.8</v>
      </c>
      <c r="L20243" t="str">
        <v>Cohen et al. 2022</v>
      </c>
      <c r="M20243" t="s">
        <v>2478</v>
      </c>
      <c r="P20243" t="s">
        <v>2342</v>
      </c>
      <c r="S20243" s="14">
        <v>-26.773320009999999</v>
      </c>
      <c r="T20243">
        <v>0.5</v>
      </c>
      <c r="U20243" t="s">
        <v>2479</v>
      </c>
      <c r="V20243">
        <v>1</v>
      </c>
      <c r="W20243" t="s">
        <v>2569</v>
      </c>
    </row>
    <row r="20244" spans="1:23" x14ac:dyDescent="0.3">
      <c r="A20244">
        <v>27913</v>
      </c>
      <c r="B20244" s="15" t="s">
        <v>2068</v>
      </c>
      <c r="C20244" t="str">
        <f>_xlfn.XLOOKUP($B20244, STANDARDS!$A:$A, STANDARDS!$B:$B,,0,2)</f>
        <v>Pipe Creek Fm</v>
      </c>
      <c r="D20244" t="s">
        <v>1060</v>
      </c>
      <c r="E20244" t="s">
        <v>2277</v>
      </c>
      <c r="F20244">
        <v>42.2</v>
      </c>
      <c r="G20244">
        <v>-77.44</v>
      </c>
      <c r="H20244">
        <v>0.01</v>
      </c>
      <c r="I20244" t="s">
        <v>592</v>
      </c>
      <c r="J20244" cm="1">
        <f t="array" ref="J20244:L20244">_xlfn.XLOOKUP($C20244, AGE!$A:$A,AGE!$B:$D,,0,2)</f>
        <v>371.43</v>
      </c>
      <c r="K20244">
        <v>0.8</v>
      </c>
      <c r="L20244" t="str">
        <v>Cohen et al. 2022</v>
      </c>
      <c r="M20244" t="s">
        <v>2478</v>
      </c>
      <c r="P20244" t="s">
        <v>2342</v>
      </c>
      <c r="S20244" s="14">
        <v>-27.01567515</v>
      </c>
      <c r="T20244">
        <v>0.5</v>
      </c>
      <c r="U20244" t="s">
        <v>2479</v>
      </c>
      <c r="V20244">
        <v>1</v>
      </c>
      <c r="W20244" t="s">
        <v>2569</v>
      </c>
    </row>
    <row r="20245" spans="1:23" x14ac:dyDescent="0.3">
      <c r="A20245">
        <v>27914</v>
      </c>
      <c r="B20245" s="15" t="s">
        <v>2068</v>
      </c>
      <c r="C20245" t="str">
        <f>_xlfn.XLOOKUP($B20245, STANDARDS!$A:$A, STANDARDS!$B:$B,,0,2)</f>
        <v>Pipe Creek Fm</v>
      </c>
      <c r="D20245" t="s">
        <v>1060</v>
      </c>
      <c r="E20245" t="s">
        <v>2277</v>
      </c>
      <c r="F20245">
        <v>42.2</v>
      </c>
      <c r="G20245">
        <v>-77.44</v>
      </c>
      <c r="H20245">
        <v>0.01</v>
      </c>
      <c r="I20245" t="s">
        <v>592</v>
      </c>
      <c r="J20245" cm="1">
        <f t="array" ref="J20245:L20245">_xlfn.XLOOKUP($C20245, AGE!$A:$A,AGE!$B:$D,,0,2)</f>
        <v>371.43</v>
      </c>
      <c r="K20245">
        <v>0.8</v>
      </c>
      <c r="L20245" t="str">
        <v>Cohen et al. 2022</v>
      </c>
      <c r="M20245" t="s">
        <v>2478</v>
      </c>
      <c r="P20245" t="s">
        <v>2342</v>
      </c>
      <c r="S20245" s="14">
        <v>-27.89106043</v>
      </c>
      <c r="T20245">
        <v>0.5</v>
      </c>
      <c r="U20245" t="s">
        <v>2479</v>
      </c>
      <c r="V20245">
        <v>1</v>
      </c>
      <c r="W20245" t="s">
        <v>2569</v>
      </c>
    </row>
    <row r="20246" spans="1:23" x14ac:dyDescent="0.3">
      <c r="A20246">
        <v>27915</v>
      </c>
      <c r="B20246" s="15" t="s">
        <v>2068</v>
      </c>
      <c r="C20246" t="str">
        <f>_xlfn.XLOOKUP($B20246, STANDARDS!$A:$A, STANDARDS!$B:$B,,0,2)</f>
        <v>Pipe Creek Fm</v>
      </c>
      <c r="D20246" t="s">
        <v>1060</v>
      </c>
      <c r="E20246" t="s">
        <v>2277</v>
      </c>
      <c r="F20246">
        <v>42.2</v>
      </c>
      <c r="G20246">
        <v>-77.44</v>
      </c>
      <c r="H20246">
        <v>0.01</v>
      </c>
      <c r="I20246" t="s">
        <v>592</v>
      </c>
      <c r="J20246" cm="1">
        <f t="array" ref="J20246:L20246">_xlfn.XLOOKUP($C20246, AGE!$A:$A,AGE!$B:$D,,0,2)</f>
        <v>371.43</v>
      </c>
      <c r="K20246">
        <v>0.8</v>
      </c>
      <c r="L20246" t="str">
        <v>Cohen et al. 2022</v>
      </c>
      <c r="M20246" t="s">
        <v>2478</v>
      </c>
      <c r="P20246" t="s">
        <v>2342</v>
      </c>
      <c r="S20246" s="14">
        <v>-26.204892699999998</v>
      </c>
      <c r="T20246">
        <v>0.5</v>
      </c>
      <c r="U20246" t="s">
        <v>2479</v>
      </c>
      <c r="V20246">
        <v>1</v>
      </c>
      <c r="W20246" t="s">
        <v>2569</v>
      </c>
    </row>
    <row r="20247" spans="1:23" x14ac:dyDescent="0.3">
      <c r="A20247">
        <v>27916</v>
      </c>
      <c r="B20247" s="15" t="s">
        <v>2068</v>
      </c>
      <c r="C20247" t="str">
        <f>_xlfn.XLOOKUP($B20247, STANDARDS!$A:$A, STANDARDS!$B:$B,,0,2)</f>
        <v>Pipe Creek Fm</v>
      </c>
      <c r="D20247" t="s">
        <v>1060</v>
      </c>
      <c r="E20247" t="s">
        <v>2277</v>
      </c>
      <c r="F20247">
        <v>42.2</v>
      </c>
      <c r="G20247">
        <v>-77.44</v>
      </c>
      <c r="H20247">
        <v>0.01</v>
      </c>
      <c r="I20247" t="s">
        <v>592</v>
      </c>
      <c r="J20247" cm="1">
        <f t="array" ref="J20247:L20247">_xlfn.XLOOKUP($C20247, AGE!$A:$A,AGE!$B:$D,,0,2)</f>
        <v>371.43</v>
      </c>
      <c r="K20247">
        <v>0.8</v>
      </c>
      <c r="L20247" t="str">
        <v>Cohen et al. 2022</v>
      </c>
      <c r="M20247" t="s">
        <v>2478</v>
      </c>
      <c r="P20247" t="s">
        <v>2342</v>
      </c>
      <c r="S20247" s="14">
        <v>-27.89106043</v>
      </c>
      <c r="T20247">
        <v>0.5</v>
      </c>
      <c r="U20247" t="s">
        <v>2479</v>
      </c>
      <c r="V20247">
        <v>1</v>
      </c>
      <c r="W20247" t="s">
        <v>2569</v>
      </c>
    </row>
    <row r="20248" spans="1:23" x14ac:dyDescent="0.3">
      <c r="A20248">
        <v>27917</v>
      </c>
      <c r="B20248" s="15" t="s">
        <v>2068</v>
      </c>
      <c r="C20248" t="str">
        <f>_xlfn.XLOOKUP($B20248, STANDARDS!$A:$A, STANDARDS!$B:$B,,0,2)</f>
        <v>Pipe Creek Fm</v>
      </c>
      <c r="D20248" t="s">
        <v>1060</v>
      </c>
      <c r="E20248" t="s">
        <v>2277</v>
      </c>
      <c r="F20248">
        <v>42.2</v>
      </c>
      <c r="G20248">
        <v>-77.44</v>
      </c>
      <c r="H20248">
        <v>0.01</v>
      </c>
      <c r="I20248" t="s">
        <v>592</v>
      </c>
      <c r="J20248" cm="1">
        <f t="array" ref="J20248:L20248">_xlfn.XLOOKUP($C20248, AGE!$A:$A,AGE!$B:$D,,0,2)</f>
        <v>371.43</v>
      </c>
      <c r="K20248">
        <v>0.8</v>
      </c>
      <c r="L20248" t="str">
        <v>Cohen et al. 2022</v>
      </c>
      <c r="M20248" t="s">
        <v>2478</v>
      </c>
      <c r="P20248" t="s">
        <v>2342</v>
      </c>
      <c r="S20248" s="14">
        <v>-27.89106043</v>
      </c>
      <c r="T20248">
        <v>0.5</v>
      </c>
      <c r="U20248" t="s">
        <v>2479</v>
      </c>
      <c r="V20248">
        <v>1</v>
      </c>
      <c r="W20248" t="s">
        <v>2569</v>
      </c>
    </row>
    <row r="20249" spans="1:23" x14ac:dyDescent="0.3">
      <c r="A20249">
        <v>27918</v>
      </c>
      <c r="B20249" s="15" t="s">
        <v>2068</v>
      </c>
      <c r="C20249" t="str">
        <f>_xlfn.XLOOKUP($B20249, STANDARDS!$A:$A, STANDARDS!$B:$B,,0,2)</f>
        <v>Pipe Creek Fm</v>
      </c>
      <c r="D20249" t="s">
        <v>1060</v>
      </c>
      <c r="E20249" t="s">
        <v>2277</v>
      </c>
      <c r="F20249">
        <v>42.2</v>
      </c>
      <c r="G20249">
        <v>-77.44</v>
      </c>
      <c r="H20249">
        <v>0.01</v>
      </c>
      <c r="I20249" t="s">
        <v>592</v>
      </c>
      <c r="J20249" cm="1">
        <f t="array" ref="J20249:L20249">_xlfn.XLOOKUP($C20249, AGE!$A:$A,AGE!$B:$D,,0,2)</f>
        <v>371.43</v>
      </c>
      <c r="K20249">
        <v>0.8</v>
      </c>
      <c r="L20249" t="str">
        <v>Cohen et al. 2022</v>
      </c>
      <c r="M20249" t="s">
        <v>2478</v>
      </c>
      <c r="P20249" t="s">
        <v>2342</v>
      </c>
      <c r="S20249" s="14">
        <v>-27.89106043</v>
      </c>
      <c r="T20249">
        <v>0.5</v>
      </c>
      <c r="U20249" t="s">
        <v>2479</v>
      </c>
      <c r="V20249">
        <v>1</v>
      </c>
      <c r="W20249" t="s">
        <v>2569</v>
      </c>
    </row>
    <row r="20250" spans="1:23" x14ac:dyDescent="0.3">
      <c r="A20250">
        <v>27919</v>
      </c>
      <c r="B20250" s="15" t="s">
        <v>2068</v>
      </c>
      <c r="C20250" t="str">
        <f>_xlfn.XLOOKUP($B20250, STANDARDS!$A:$A, STANDARDS!$B:$B,,0,2)</f>
        <v>Pipe Creek Fm</v>
      </c>
      <c r="D20250" t="s">
        <v>1060</v>
      </c>
      <c r="E20250" t="s">
        <v>2277</v>
      </c>
      <c r="F20250">
        <v>42.2</v>
      </c>
      <c r="G20250">
        <v>-77.44</v>
      </c>
      <c r="H20250">
        <v>0.01</v>
      </c>
      <c r="I20250" t="s">
        <v>592</v>
      </c>
      <c r="J20250" cm="1">
        <f t="array" ref="J20250:L20250">_xlfn.XLOOKUP($C20250, AGE!$A:$A,AGE!$B:$D,,0,2)</f>
        <v>371.43</v>
      </c>
      <c r="K20250">
        <v>0.8</v>
      </c>
      <c r="L20250" t="str">
        <v>Cohen et al. 2022</v>
      </c>
      <c r="M20250" t="s">
        <v>2478</v>
      </c>
      <c r="P20250" t="s">
        <v>2342</v>
      </c>
      <c r="S20250" s="14">
        <v>-26.195605860000001</v>
      </c>
      <c r="T20250">
        <v>0.5</v>
      </c>
      <c r="U20250" t="s">
        <v>2479</v>
      </c>
      <c r="V20250">
        <v>1</v>
      </c>
      <c r="W20250" t="s">
        <v>2569</v>
      </c>
    </row>
    <row r="20251" spans="1:23" x14ac:dyDescent="0.3">
      <c r="A20251">
        <v>27920</v>
      </c>
      <c r="B20251" s="15" t="s">
        <v>2068</v>
      </c>
      <c r="C20251" t="str">
        <f>_xlfn.XLOOKUP($B20251, STANDARDS!$A:$A, STANDARDS!$B:$B,,0,2)</f>
        <v>Pipe Creek Fm</v>
      </c>
      <c r="D20251" t="s">
        <v>1060</v>
      </c>
      <c r="E20251" t="s">
        <v>2277</v>
      </c>
      <c r="F20251">
        <v>42.2</v>
      </c>
      <c r="G20251">
        <v>-77.44</v>
      </c>
      <c r="H20251">
        <v>0.01</v>
      </c>
      <c r="I20251" t="s">
        <v>592</v>
      </c>
      <c r="J20251" cm="1">
        <f t="array" ref="J20251:L20251">_xlfn.XLOOKUP($C20251, AGE!$A:$A,AGE!$B:$D,,0,2)</f>
        <v>371.43</v>
      </c>
      <c r="K20251">
        <v>0.8</v>
      </c>
      <c r="L20251" t="str">
        <v>Cohen et al. 2022</v>
      </c>
      <c r="M20251" t="s">
        <v>2478</v>
      </c>
      <c r="P20251" t="s">
        <v>2342</v>
      </c>
      <c r="S20251" s="14">
        <v>-26.204892699999998</v>
      </c>
      <c r="T20251">
        <v>0.5</v>
      </c>
      <c r="U20251" t="s">
        <v>2479</v>
      </c>
      <c r="V20251">
        <v>1</v>
      </c>
      <c r="W20251" t="s">
        <v>2569</v>
      </c>
    </row>
    <row r="20252" spans="1:23" x14ac:dyDescent="0.3">
      <c r="A20252">
        <v>27921</v>
      </c>
      <c r="B20252" s="15" t="s">
        <v>2068</v>
      </c>
      <c r="C20252" t="str">
        <f>_xlfn.XLOOKUP($B20252, STANDARDS!$A:$A, STANDARDS!$B:$B,,0,2)</f>
        <v>Pipe Creek Fm</v>
      </c>
      <c r="D20252" t="s">
        <v>1060</v>
      </c>
      <c r="E20252" t="s">
        <v>2277</v>
      </c>
      <c r="F20252">
        <v>42.2</v>
      </c>
      <c r="G20252">
        <v>-77.44</v>
      </c>
      <c r="H20252">
        <v>0.01</v>
      </c>
      <c r="I20252" t="s">
        <v>592</v>
      </c>
      <c r="J20252" cm="1">
        <f t="array" ref="J20252:L20252">_xlfn.XLOOKUP($C20252, AGE!$A:$A,AGE!$B:$D,,0,2)</f>
        <v>371.43</v>
      </c>
      <c r="K20252">
        <v>0.8</v>
      </c>
      <c r="L20252" t="str">
        <v>Cohen et al. 2022</v>
      </c>
      <c r="M20252" t="s">
        <v>2478</v>
      </c>
      <c r="P20252" t="s">
        <v>2342</v>
      </c>
      <c r="S20252" s="14">
        <v>-26.195605860000001</v>
      </c>
      <c r="T20252">
        <v>0.5</v>
      </c>
      <c r="U20252" t="s">
        <v>2479</v>
      </c>
      <c r="V20252">
        <v>1</v>
      </c>
      <c r="W20252" t="s">
        <v>2569</v>
      </c>
    </row>
    <row r="20253" spans="1:23" x14ac:dyDescent="0.3">
      <c r="A20253">
        <v>27922</v>
      </c>
      <c r="B20253" s="15" t="s">
        <v>2068</v>
      </c>
      <c r="C20253" t="str">
        <f>_xlfn.XLOOKUP($B20253, STANDARDS!$A:$A, STANDARDS!$B:$B,,0,2)</f>
        <v>Pipe Creek Fm</v>
      </c>
      <c r="D20253" t="s">
        <v>1060</v>
      </c>
      <c r="E20253" t="s">
        <v>2277</v>
      </c>
      <c r="F20253">
        <v>42.2</v>
      </c>
      <c r="G20253">
        <v>-77.44</v>
      </c>
      <c r="H20253">
        <v>0.01</v>
      </c>
      <c r="I20253" t="s">
        <v>592</v>
      </c>
      <c r="J20253" cm="1">
        <f t="array" ref="J20253:L20253">_xlfn.XLOOKUP($C20253, AGE!$A:$A,AGE!$B:$D,,0,2)</f>
        <v>371.43</v>
      </c>
      <c r="K20253">
        <v>0.8</v>
      </c>
      <c r="L20253" t="str">
        <v>Cohen et al. 2022</v>
      </c>
      <c r="M20253" t="s">
        <v>2478</v>
      </c>
      <c r="P20253" t="s">
        <v>2342</v>
      </c>
      <c r="S20253" s="14">
        <v>-28.81875707</v>
      </c>
      <c r="T20253">
        <v>0.5</v>
      </c>
      <c r="U20253" t="s">
        <v>2479</v>
      </c>
      <c r="V20253">
        <v>1</v>
      </c>
      <c r="W20253" t="s">
        <v>2569</v>
      </c>
    </row>
    <row r="20254" spans="1:23" x14ac:dyDescent="0.3">
      <c r="A20254">
        <v>27923</v>
      </c>
      <c r="B20254" s="15" t="s">
        <v>2068</v>
      </c>
      <c r="C20254" t="str">
        <f>_xlfn.XLOOKUP($B20254, STANDARDS!$A:$A, STANDARDS!$B:$B,,0,2)</f>
        <v>Pipe Creek Fm</v>
      </c>
      <c r="D20254" t="s">
        <v>1060</v>
      </c>
      <c r="E20254" t="s">
        <v>2277</v>
      </c>
      <c r="F20254">
        <v>42.2</v>
      </c>
      <c r="G20254">
        <v>-77.44</v>
      </c>
      <c r="H20254">
        <v>0.01</v>
      </c>
      <c r="I20254" t="s">
        <v>592</v>
      </c>
      <c r="J20254" cm="1">
        <f t="array" ref="J20254:L20254">_xlfn.XLOOKUP($C20254, AGE!$A:$A,AGE!$B:$D,,0,2)</f>
        <v>371.43</v>
      </c>
      <c r="K20254">
        <v>0.8</v>
      </c>
      <c r="L20254" t="str">
        <v>Cohen et al. 2022</v>
      </c>
      <c r="M20254" t="s">
        <v>2478</v>
      </c>
      <c r="P20254" t="s">
        <v>2342</v>
      </c>
      <c r="S20254" s="14">
        <v>-28.81875707</v>
      </c>
      <c r="T20254">
        <v>0.5</v>
      </c>
      <c r="U20254" t="s">
        <v>2479</v>
      </c>
      <c r="V20254">
        <v>1</v>
      </c>
      <c r="W20254" t="s">
        <v>2569</v>
      </c>
    </row>
    <row r="20255" spans="1:23" x14ac:dyDescent="0.3">
      <c r="A20255">
        <v>27924</v>
      </c>
      <c r="B20255" s="15" t="s">
        <v>2068</v>
      </c>
      <c r="C20255" t="str">
        <f>_xlfn.XLOOKUP($B20255, STANDARDS!$A:$A, STANDARDS!$B:$B,,0,2)</f>
        <v>Pipe Creek Fm</v>
      </c>
      <c r="D20255" t="s">
        <v>1060</v>
      </c>
      <c r="E20255" t="s">
        <v>2277</v>
      </c>
      <c r="F20255">
        <v>42.2</v>
      </c>
      <c r="G20255">
        <v>-77.44</v>
      </c>
      <c r="H20255">
        <v>0.01</v>
      </c>
      <c r="I20255" t="s">
        <v>592</v>
      </c>
      <c r="J20255" cm="1">
        <f t="array" ref="J20255:L20255">_xlfn.XLOOKUP($C20255, AGE!$A:$A,AGE!$B:$D,,0,2)</f>
        <v>371.43</v>
      </c>
      <c r="K20255">
        <v>0.8</v>
      </c>
      <c r="L20255" t="str">
        <v>Cohen et al. 2022</v>
      </c>
      <c r="M20255" t="s">
        <v>2478</v>
      </c>
      <c r="P20255" t="s">
        <v>2342</v>
      </c>
      <c r="S20255" s="14">
        <v>-28.81875707</v>
      </c>
      <c r="T20255">
        <v>0.5</v>
      </c>
      <c r="U20255" t="s">
        <v>2479</v>
      </c>
      <c r="V20255">
        <v>1</v>
      </c>
      <c r="W20255" t="s">
        <v>2569</v>
      </c>
    </row>
    <row r="20256" spans="1:23" x14ac:dyDescent="0.3">
      <c r="A20256">
        <v>27925</v>
      </c>
      <c r="B20256" s="15" t="s">
        <v>2068</v>
      </c>
      <c r="C20256" t="str">
        <f>_xlfn.XLOOKUP($B20256, STANDARDS!$A:$A, STANDARDS!$B:$B,,0,2)</f>
        <v>Pipe Creek Fm</v>
      </c>
      <c r="D20256" t="s">
        <v>1060</v>
      </c>
      <c r="E20256" t="s">
        <v>2277</v>
      </c>
      <c r="F20256">
        <v>42.2</v>
      </c>
      <c r="G20256">
        <v>-77.44</v>
      </c>
      <c r="H20256">
        <v>0.01</v>
      </c>
      <c r="I20256" t="s">
        <v>592</v>
      </c>
      <c r="J20256" cm="1">
        <f t="array" ref="J20256:L20256">_xlfn.XLOOKUP($C20256, AGE!$A:$A,AGE!$B:$D,,0,2)</f>
        <v>371.43</v>
      </c>
      <c r="K20256">
        <v>0.8</v>
      </c>
      <c r="L20256" t="str">
        <v>Cohen et al. 2022</v>
      </c>
      <c r="M20256" t="s">
        <v>2478</v>
      </c>
      <c r="P20256" t="s">
        <v>2342</v>
      </c>
      <c r="S20256" s="14">
        <v>-28.81875707</v>
      </c>
      <c r="T20256">
        <v>0.5</v>
      </c>
      <c r="U20256" t="s">
        <v>2479</v>
      </c>
      <c r="V20256">
        <v>1</v>
      </c>
      <c r="W20256" t="s">
        <v>2569</v>
      </c>
    </row>
    <row r="20257" spans="1:23" x14ac:dyDescent="0.3">
      <c r="A20257">
        <v>27926</v>
      </c>
      <c r="B20257" s="15" t="s">
        <v>2068</v>
      </c>
      <c r="C20257" t="str">
        <f>_xlfn.XLOOKUP($B20257, STANDARDS!$A:$A, STANDARDS!$B:$B,,0,2)</f>
        <v>Pipe Creek Fm</v>
      </c>
      <c r="D20257" t="s">
        <v>1060</v>
      </c>
      <c r="E20257" t="s">
        <v>2277</v>
      </c>
      <c r="F20257">
        <v>42.2</v>
      </c>
      <c r="G20257">
        <v>-77.44</v>
      </c>
      <c r="H20257">
        <v>0.01</v>
      </c>
      <c r="I20257" t="s">
        <v>592</v>
      </c>
      <c r="J20257" cm="1">
        <f t="array" ref="J20257:L20257">_xlfn.XLOOKUP($C20257, AGE!$A:$A,AGE!$B:$D,,0,2)</f>
        <v>371.43</v>
      </c>
      <c r="K20257">
        <v>0.8</v>
      </c>
      <c r="L20257" t="str">
        <v>Cohen et al. 2022</v>
      </c>
      <c r="M20257" t="s">
        <v>2478</v>
      </c>
      <c r="P20257" t="s">
        <v>2342</v>
      </c>
      <c r="S20257" s="14">
        <v>-26.195605860000001</v>
      </c>
      <c r="T20257">
        <v>0.5</v>
      </c>
      <c r="U20257" t="s">
        <v>2479</v>
      </c>
      <c r="V20257">
        <v>1</v>
      </c>
      <c r="W20257" t="s">
        <v>2569</v>
      </c>
    </row>
    <row r="20258" spans="1:23" x14ac:dyDescent="0.3">
      <c r="A20258">
        <v>27927</v>
      </c>
      <c r="B20258" s="15" t="s">
        <v>2068</v>
      </c>
      <c r="C20258" t="str">
        <f>_xlfn.XLOOKUP($B20258, STANDARDS!$A:$A, STANDARDS!$B:$B,,0,2)</f>
        <v>Pipe Creek Fm</v>
      </c>
      <c r="D20258" t="s">
        <v>1060</v>
      </c>
      <c r="E20258" t="s">
        <v>2277</v>
      </c>
      <c r="F20258">
        <v>42.2</v>
      </c>
      <c r="G20258">
        <v>-77.44</v>
      </c>
      <c r="H20258">
        <v>0.01</v>
      </c>
      <c r="I20258" t="s">
        <v>592</v>
      </c>
      <c r="J20258" cm="1">
        <f t="array" ref="J20258:L20258">_xlfn.XLOOKUP($C20258, AGE!$A:$A,AGE!$B:$D,,0,2)</f>
        <v>371.43</v>
      </c>
      <c r="K20258">
        <v>0.8</v>
      </c>
      <c r="L20258" t="str">
        <v>Cohen et al. 2022</v>
      </c>
      <c r="M20258" t="s">
        <v>2478</v>
      </c>
      <c r="P20258" t="s">
        <v>2342</v>
      </c>
      <c r="S20258" s="14">
        <v>-27.89106043</v>
      </c>
      <c r="T20258">
        <v>0.5</v>
      </c>
      <c r="U20258" t="s">
        <v>2479</v>
      </c>
      <c r="V20258">
        <v>1</v>
      </c>
      <c r="W20258" t="s">
        <v>2569</v>
      </c>
    </row>
    <row r="20259" spans="1:23" x14ac:dyDescent="0.3">
      <c r="A20259">
        <v>27928</v>
      </c>
      <c r="B20259" s="15" t="s">
        <v>2068</v>
      </c>
      <c r="C20259" t="str">
        <f>_xlfn.XLOOKUP($B20259, STANDARDS!$A:$A, STANDARDS!$B:$B,,0,2)</f>
        <v>Pipe Creek Fm</v>
      </c>
      <c r="D20259" t="s">
        <v>1060</v>
      </c>
      <c r="E20259" t="s">
        <v>2277</v>
      </c>
      <c r="F20259">
        <v>42.2</v>
      </c>
      <c r="G20259">
        <v>-77.44</v>
      </c>
      <c r="H20259">
        <v>0.01</v>
      </c>
      <c r="I20259" t="s">
        <v>592</v>
      </c>
      <c r="J20259" cm="1">
        <f t="array" ref="J20259:L20259">_xlfn.XLOOKUP($C20259, AGE!$A:$A,AGE!$B:$D,,0,2)</f>
        <v>371.43</v>
      </c>
      <c r="K20259">
        <v>0.8</v>
      </c>
      <c r="L20259" t="str">
        <v>Cohen et al. 2022</v>
      </c>
      <c r="M20259" t="s">
        <v>2478</v>
      </c>
      <c r="P20259" t="s">
        <v>2342</v>
      </c>
      <c r="S20259" s="14">
        <v>-27.17351704</v>
      </c>
      <c r="T20259">
        <v>0.5</v>
      </c>
      <c r="U20259" t="s">
        <v>2479</v>
      </c>
      <c r="V20259">
        <v>1</v>
      </c>
      <c r="W20259" t="s">
        <v>2569</v>
      </c>
    </row>
    <row r="20260" spans="1:23" x14ac:dyDescent="0.3">
      <c r="A20260">
        <v>27929</v>
      </c>
      <c r="B20260" s="15" t="s">
        <v>2068</v>
      </c>
      <c r="C20260" t="str">
        <f>_xlfn.XLOOKUP($B20260, STANDARDS!$A:$A, STANDARDS!$B:$B,,0,2)</f>
        <v>Pipe Creek Fm</v>
      </c>
      <c r="D20260" t="s">
        <v>1060</v>
      </c>
      <c r="E20260" t="s">
        <v>2277</v>
      </c>
      <c r="F20260">
        <v>42.2</v>
      </c>
      <c r="G20260">
        <v>-77.44</v>
      </c>
      <c r="H20260">
        <v>0.01</v>
      </c>
      <c r="I20260" t="s">
        <v>592</v>
      </c>
      <c r="J20260" cm="1">
        <f t="array" ref="J20260:L20260">_xlfn.XLOOKUP($C20260, AGE!$A:$A,AGE!$B:$D,,0,2)</f>
        <v>371.43</v>
      </c>
      <c r="K20260">
        <v>0.8</v>
      </c>
      <c r="L20260" t="str">
        <v>Cohen et al. 2022</v>
      </c>
      <c r="M20260" t="s">
        <v>2478</v>
      </c>
      <c r="P20260" t="s">
        <v>2342</v>
      </c>
      <c r="S20260" s="14">
        <v>-26.204892699999998</v>
      </c>
      <c r="T20260">
        <v>0.5</v>
      </c>
      <c r="U20260" t="s">
        <v>2479</v>
      </c>
      <c r="V20260">
        <v>1</v>
      </c>
      <c r="W20260" t="s">
        <v>2569</v>
      </c>
    </row>
    <row r="20261" spans="1:23" x14ac:dyDescent="0.3">
      <c r="A20261">
        <v>27930</v>
      </c>
      <c r="B20261" s="15" t="s">
        <v>2068</v>
      </c>
      <c r="C20261" t="str">
        <f>_xlfn.XLOOKUP($B20261, STANDARDS!$A:$A, STANDARDS!$B:$B,,0,2)</f>
        <v>Pipe Creek Fm</v>
      </c>
      <c r="D20261" t="s">
        <v>1060</v>
      </c>
      <c r="E20261" t="s">
        <v>2277</v>
      </c>
      <c r="F20261">
        <v>42.2</v>
      </c>
      <c r="G20261">
        <v>-77.44</v>
      </c>
      <c r="H20261">
        <v>0.01</v>
      </c>
      <c r="I20261" t="s">
        <v>592</v>
      </c>
      <c r="J20261" cm="1">
        <f t="array" ref="J20261:L20261">_xlfn.XLOOKUP($C20261, AGE!$A:$A,AGE!$B:$D,,0,2)</f>
        <v>371.43</v>
      </c>
      <c r="K20261">
        <v>0.8</v>
      </c>
      <c r="L20261" t="str">
        <v>Cohen et al. 2022</v>
      </c>
      <c r="M20261" t="s">
        <v>2478</v>
      </c>
      <c r="P20261" t="s">
        <v>2342</v>
      </c>
      <c r="S20261" s="14">
        <v>-27.89106043</v>
      </c>
      <c r="T20261">
        <v>0.5</v>
      </c>
      <c r="U20261" t="s">
        <v>2479</v>
      </c>
      <c r="V20261">
        <v>1</v>
      </c>
      <c r="W20261" t="s">
        <v>2569</v>
      </c>
    </row>
    <row r="20262" spans="1:23" x14ac:dyDescent="0.3">
      <c r="A20262">
        <v>27931</v>
      </c>
      <c r="B20262" s="15" t="s">
        <v>2068</v>
      </c>
      <c r="C20262" t="str">
        <f>_xlfn.XLOOKUP($B20262, STANDARDS!$A:$A, STANDARDS!$B:$B,,0,2)</f>
        <v>Pipe Creek Fm</v>
      </c>
      <c r="D20262" t="s">
        <v>1060</v>
      </c>
      <c r="E20262" t="s">
        <v>2277</v>
      </c>
      <c r="F20262">
        <v>42.2</v>
      </c>
      <c r="G20262">
        <v>-77.44</v>
      </c>
      <c r="H20262">
        <v>0.01</v>
      </c>
      <c r="I20262" t="s">
        <v>592</v>
      </c>
      <c r="J20262" cm="1">
        <f t="array" ref="J20262:L20262">_xlfn.XLOOKUP($C20262, AGE!$A:$A,AGE!$B:$D,,0,2)</f>
        <v>371.43</v>
      </c>
      <c r="K20262">
        <v>0.8</v>
      </c>
      <c r="L20262" t="str">
        <v>Cohen et al. 2022</v>
      </c>
      <c r="M20262" t="s">
        <v>2478</v>
      </c>
      <c r="P20262" t="s">
        <v>2342</v>
      </c>
      <c r="S20262" s="14">
        <v>-27.89106043</v>
      </c>
      <c r="T20262">
        <v>0.5</v>
      </c>
      <c r="U20262" t="s">
        <v>2479</v>
      </c>
      <c r="V20262">
        <v>1</v>
      </c>
      <c r="W20262" t="s">
        <v>2569</v>
      </c>
    </row>
    <row r="20263" spans="1:23" x14ac:dyDescent="0.3">
      <c r="A20263">
        <v>27932</v>
      </c>
      <c r="B20263" s="15" t="s">
        <v>2068</v>
      </c>
      <c r="C20263" t="str">
        <f>_xlfn.XLOOKUP($B20263, STANDARDS!$A:$A, STANDARDS!$B:$B,,0,2)</f>
        <v>Pipe Creek Fm</v>
      </c>
      <c r="D20263" t="s">
        <v>1060</v>
      </c>
      <c r="E20263" t="s">
        <v>2277</v>
      </c>
      <c r="F20263">
        <v>42.2</v>
      </c>
      <c r="G20263">
        <v>-77.44</v>
      </c>
      <c r="H20263">
        <v>0.01</v>
      </c>
      <c r="I20263" t="s">
        <v>592</v>
      </c>
      <c r="J20263" cm="1">
        <f t="array" ref="J20263:L20263">_xlfn.XLOOKUP($C20263, AGE!$A:$A,AGE!$B:$D,,0,2)</f>
        <v>371.43</v>
      </c>
      <c r="K20263">
        <v>0.8</v>
      </c>
      <c r="L20263" t="str">
        <v>Cohen et al. 2022</v>
      </c>
      <c r="M20263" t="s">
        <v>2478</v>
      </c>
      <c r="P20263" t="s">
        <v>2342</v>
      </c>
      <c r="S20263" s="14">
        <v>-26.204892699999998</v>
      </c>
      <c r="T20263">
        <v>0.5</v>
      </c>
      <c r="U20263" t="s">
        <v>2479</v>
      </c>
      <c r="V20263">
        <v>1</v>
      </c>
      <c r="W20263" t="s">
        <v>2569</v>
      </c>
    </row>
    <row r="20264" spans="1:23" x14ac:dyDescent="0.3">
      <c r="A20264">
        <v>27933</v>
      </c>
      <c r="B20264" s="15" t="s">
        <v>2068</v>
      </c>
      <c r="C20264" t="str">
        <f>_xlfn.XLOOKUP($B20264, STANDARDS!$A:$A, STANDARDS!$B:$B,,0,2)</f>
        <v>Pipe Creek Fm</v>
      </c>
      <c r="D20264" t="s">
        <v>1060</v>
      </c>
      <c r="E20264" t="s">
        <v>2277</v>
      </c>
      <c r="F20264">
        <v>42.2</v>
      </c>
      <c r="G20264">
        <v>-77.44</v>
      </c>
      <c r="H20264">
        <v>0.01</v>
      </c>
      <c r="I20264" t="s">
        <v>592</v>
      </c>
      <c r="J20264" cm="1">
        <f t="array" ref="J20264:L20264">_xlfn.XLOOKUP($C20264, AGE!$A:$A,AGE!$B:$D,,0,2)</f>
        <v>371.43</v>
      </c>
      <c r="K20264">
        <v>0.8</v>
      </c>
      <c r="L20264" t="str">
        <v>Cohen et al. 2022</v>
      </c>
      <c r="M20264" t="s">
        <v>2478</v>
      </c>
      <c r="P20264" t="s">
        <v>2342</v>
      </c>
      <c r="S20264" s="14">
        <v>-26.195605860000001</v>
      </c>
      <c r="T20264">
        <v>0.5</v>
      </c>
      <c r="U20264" t="s">
        <v>2479</v>
      </c>
      <c r="V20264">
        <v>1</v>
      </c>
      <c r="W20264" t="s">
        <v>2569</v>
      </c>
    </row>
    <row r="20265" spans="1:23" x14ac:dyDescent="0.3">
      <c r="A20265">
        <v>27934</v>
      </c>
      <c r="B20265" s="15" t="s">
        <v>2068</v>
      </c>
      <c r="C20265" t="str">
        <f>_xlfn.XLOOKUP($B20265, STANDARDS!$A:$A, STANDARDS!$B:$B,,0,2)</f>
        <v>Pipe Creek Fm</v>
      </c>
      <c r="D20265" t="s">
        <v>1060</v>
      </c>
      <c r="E20265" t="s">
        <v>2277</v>
      </c>
      <c r="F20265">
        <v>42.2</v>
      </c>
      <c r="G20265">
        <v>-77.44</v>
      </c>
      <c r="H20265">
        <v>0.01</v>
      </c>
      <c r="I20265" t="s">
        <v>592</v>
      </c>
      <c r="J20265" cm="1">
        <f t="array" ref="J20265:L20265">_xlfn.XLOOKUP($C20265, AGE!$A:$A,AGE!$B:$D,,0,2)</f>
        <v>371.43</v>
      </c>
      <c r="K20265">
        <v>0.8</v>
      </c>
      <c r="L20265" t="str">
        <v>Cohen et al. 2022</v>
      </c>
      <c r="M20265" t="s">
        <v>2478</v>
      </c>
      <c r="P20265" t="s">
        <v>2342</v>
      </c>
      <c r="S20265" s="14">
        <v>-26.358248280000002</v>
      </c>
      <c r="T20265">
        <v>0.5</v>
      </c>
      <c r="U20265" t="s">
        <v>2479</v>
      </c>
      <c r="V20265">
        <v>1</v>
      </c>
      <c r="W20265" t="s">
        <v>2569</v>
      </c>
    </row>
    <row r="20266" spans="1:23" x14ac:dyDescent="0.3">
      <c r="A20266">
        <v>27935</v>
      </c>
      <c r="B20266" s="15" t="s">
        <v>2068</v>
      </c>
      <c r="C20266" t="str">
        <f>_xlfn.XLOOKUP($B20266, STANDARDS!$A:$A, STANDARDS!$B:$B,,0,2)</f>
        <v>Pipe Creek Fm</v>
      </c>
      <c r="D20266" t="s">
        <v>1060</v>
      </c>
      <c r="E20266" t="s">
        <v>2277</v>
      </c>
      <c r="F20266">
        <v>42.2</v>
      </c>
      <c r="G20266">
        <v>-77.44</v>
      </c>
      <c r="H20266">
        <v>0.01</v>
      </c>
      <c r="I20266" t="s">
        <v>592</v>
      </c>
      <c r="J20266" cm="1">
        <f t="array" ref="J20266:L20266">_xlfn.XLOOKUP($C20266, AGE!$A:$A,AGE!$B:$D,,0,2)</f>
        <v>371.43</v>
      </c>
      <c r="K20266">
        <v>0.8</v>
      </c>
      <c r="L20266" t="str">
        <v>Cohen et al. 2022</v>
      </c>
      <c r="M20266" t="s">
        <v>2478</v>
      </c>
      <c r="P20266" t="s">
        <v>2342</v>
      </c>
      <c r="S20266" s="14">
        <v>-27.89106043</v>
      </c>
      <c r="T20266">
        <v>0.5</v>
      </c>
      <c r="U20266" t="s">
        <v>2479</v>
      </c>
      <c r="V20266">
        <v>1</v>
      </c>
      <c r="W20266" t="s">
        <v>2569</v>
      </c>
    </row>
    <row r="20267" spans="1:23" x14ac:dyDescent="0.3">
      <c r="A20267">
        <v>27936</v>
      </c>
      <c r="B20267" s="15" t="s">
        <v>2068</v>
      </c>
      <c r="C20267" t="str">
        <f>_xlfn.XLOOKUP($B20267, STANDARDS!$A:$A, STANDARDS!$B:$B,,0,2)</f>
        <v>Pipe Creek Fm</v>
      </c>
      <c r="D20267" t="s">
        <v>1060</v>
      </c>
      <c r="E20267" t="s">
        <v>2277</v>
      </c>
      <c r="F20267">
        <v>42.2</v>
      </c>
      <c r="G20267">
        <v>-77.44</v>
      </c>
      <c r="H20267">
        <v>0.01</v>
      </c>
      <c r="I20267" t="s">
        <v>592</v>
      </c>
      <c r="J20267" cm="1">
        <f t="array" ref="J20267:L20267">_xlfn.XLOOKUP($C20267, AGE!$A:$A,AGE!$B:$D,,0,2)</f>
        <v>371.43</v>
      </c>
      <c r="K20267">
        <v>0.8</v>
      </c>
      <c r="L20267" t="str">
        <v>Cohen et al. 2022</v>
      </c>
      <c r="M20267" t="s">
        <v>2478</v>
      </c>
      <c r="P20267" t="s">
        <v>2342</v>
      </c>
      <c r="S20267" s="14">
        <v>-27.89106043</v>
      </c>
      <c r="T20267">
        <v>0.5</v>
      </c>
      <c r="U20267" t="s">
        <v>2479</v>
      </c>
      <c r="V20267">
        <v>1</v>
      </c>
      <c r="W20267" t="s">
        <v>2569</v>
      </c>
    </row>
    <row r="20268" spans="1:23" x14ac:dyDescent="0.3">
      <c r="A20268">
        <v>27937</v>
      </c>
      <c r="B20268" s="15" t="s">
        <v>2068</v>
      </c>
      <c r="C20268" t="str">
        <f>_xlfn.XLOOKUP($B20268, STANDARDS!$A:$A, STANDARDS!$B:$B,,0,2)</f>
        <v>Pipe Creek Fm</v>
      </c>
      <c r="D20268" t="s">
        <v>1060</v>
      </c>
      <c r="E20268" t="s">
        <v>2277</v>
      </c>
      <c r="F20268">
        <v>42.2</v>
      </c>
      <c r="G20268">
        <v>-77.44</v>
      </c>
      <c r="H20268">
        <v>0.01</v>
      </c>
      <c r="I20268" t="s">
        <v>592</v>
      </c>
      <c r="J20268" cm="1">
        <f t="array" ref="J20268:L20268">_xlfn.XLOOKUP($C20268, AGE!$A:$A,AGE!$B:$D,,0,2)</f>
        <v>371.43</v>
      </c>
      <c r="K20268">
        <v>0.8</v>
      </c>
      <c r="L20268" t="str">
        <v>Cohen et al. 2022</v>
      </c>
      <c r="M20268" t="s">
        <v>2478</v>
      </c>
      <c r="P20268" t="s">
        <v>2342</v>
      </c>
      <c r="S20268" s="14">
        <v>-26.773320009999999</v>
      </c>
      <c r="T20268">
        <v>0.5</v>
      </c>
      <c r="U20268" t="s">
        <v>2479</v>
      </c>
      <c r="V20268">
        <v>1</v>
      </c>
      <c r="W20268" t="s">
        <v>2569</v>
      </c>
    </row>
    <row r="20269" spans="1:23" x14ac:dyDescent="0.3">
      <c r="A20269">
        <v>27938</v>
      </c>
      <c r="B20269" s="15" t="s">
        <v>2068</v>
      </c>
      <c r="C20269" t="str">
        <f>_xlfn.XLOOKUP($B20269, STANDARDS!$A:$A, STANDARDS!$B:$B,,0,2)</f>
        <v>Pipe Creek Fm</v>
      </c>
      <c r="D20269" t="s">
        <v>1060</v>
      </c>
      <c r="E20269" t="s">
        <v>2277</v>
      </c>
      <c r="F20269">
        <v>42.2</v>
      </c>
      <c r="G20269">
        <v>-77.44</v>
      </c>
      <c r="H20269">
        <v>0.01</v>
      </c>
      <c r="I20269" t="s">
        <v>592</v>
      </c>
      <c r="J20269" cm="1">
        <f t="array" ref="J20269:L20269">_xlfn.XLOOKUP($C20269, AGE!$A:$A,AGE!$B:$D,,0,2)</f>
        <v>371.43</v>
      </c>
      <c r="K20269">
        <v>0.8</v>
      </c>
      <c r="L20269" t="str">
        <v>Cohen et al. 2022</v>
      </c>
      <c r="M20269" t="s">
        <v>2478</v>
      </c>
      <c r="P20269" t="s">
        <v>2342</v>
      </c>
      <c r="S20269" s="14">
        <v>-27.607338989999999</v>
      </c>
      <c r="T20269">
        <v>0.5</v>
      </c>
      <c r="U20269" t="s">
        <v>2479</v>
      </c>
      <c r="V20269">
        <v>1</v>
      </c>
      <c r="W20269" t="s">
        <v>2569</v>
      </c>
    </row>
    <row r="20270" spans="1:23" x14ac:dyDescent="0.3">
      <c r="A20270">
        <v>27939</v>
      </c>
      <c r="B20270" s="15" t="s">
        <v>2068</v>
      </c>
      <c r="C20270" t="str">
        <f>_xlfn.XLOOKUP($B20270, STANDARDS!$A:$A, STANDARDS!$B:$B,,0,2)</f>
        <v>Pipe Creek Fm</v>
      </c>
      <c r="D20270" t="s">
        <v>1060</v>
      </c>
      <c r="E20270" t="s">
        <v>2277</v>
      </c>
      <c r="F20270">
        <v>42.2</v>
      </c>
      <c r="G20270">
        <v>-77.44</v>
      </c>
      <c r="H20270">
        <v>0.01</v>
      </c>
      <c r="I20270" t="s">
        <v>592</v>
      </c>
      <c r="J20270" cm="1">
        <f t="array" ref="J20270:L20270">_xlfn.XLOOKUP($C20270, AGE!$A:$A,AGE!$B:$D,,0,2)</f>
        <v>371.43</v>
      </c>
      <c r="K20270">
        <v>0.8</v>
      </c>
      <c r="L20270" t="str">
        <v>Cohen et al. 2022</v>
      </c>
      <c r="M20270" t="s">
        <v>2478</v>
      </c>
      <c r="P20270" t="s">
        <v>2342</v>
      </c>
      <c r="S20270" s="14">
        <v>-27.89106043</v>
      </c>
      <c r="T20270">
        <v>0.5</v>
      </c>
      <c r="U20270" t="s">
        <v>2479</v>
      </c>
      <c r="V20270">
        <v>1</v>
      </c>
      <c r="W20270" t="s">
        <v>2569</v>
      </c>
    </row>
    <row r="20271" spans="1:23" x14ac:dyDescent="0.3">
      <c r="A20271">
        <v>27940</v>
      </c>
      <c r="B20271" s="15" t="s">
        <v>2068</v>
      </c>
      <c r="C20271" t="str">
        <f>_xlfn.XLOOKUP($B20271, STANDARDS!$A:$A, STANDARDS!$B:$B,,0,2)</f>
        <v>Pipe Creek Fm</v>
      </c>
      <c r="D20271" t="s">
        <v>1060</v>
      </c>
      <c r="E20271" t="s">
        <v>2277</v>
      </c>
      <c r="F20271">
        <v>42.2</v>
      </c>
      <c r="G20271">
        <v>-77.44</v>
      </c>
      <c r="H20271">
        <v>0.01</v>
      </c>
      <c r="I20271" t="s">
        <v>592</v>
      </c>
      <c r="J20271" cm="1">
        <f t="array" ref="J20271:L20271">_xlfn.XLOOKUP($C20271, AGE!$A:$A,AGE!$B:$D,,0,2)</f>
        <v>371.43</v>
      </c>
      <c r="K20271">
        <v>0.8</v>
      </c>
      <c r="L20271" t="str">
        <v>Cohen et al. 2022</v>
      </c>
      <c r="M20271" t="s">
        <v>2478</v>
      </c>
      <c r="P20271" t="s">
        <v>2342</v>
      </c>
      <c r="S20271" s="14">
        <v>-24.95188405</v>
      </c>
      <c r="T20271">
        <v>0.5</v>
      </c>
      <c r="U20271" t="s">
        <v>2479</v>
      </c>
      <c r="V20271">
        <v>1</v>
      </c>
      <c r="W20271" t="s">
        <v>2569</v>
      </c>
    </row>
    <row r="20272" spans="1:23" x14ac:dyDescent="0.3">
      <c r="A20272">
        <v>27941</v>
      </c>
      <c r="B20272" s="15" t="s">
        <v>2068</v>
      </c>
      <c r="C20272" t="str">
        <f>_xlfn.XLOOKUP($B20272, STANDARDS!$A:$A, STANDARDS!$B:$B,,0,2)</f>
        <v>Pipe Creek Fm</v>
      </c>
      <c r="D20272" t="s">
        <v>1060</v>
      </c>
      <c r="E20272" t="s">
        <v>2277</v>
      </c>
      <c r="F20272">
        <v>42.2</v>
      </c>
      <c r="G20272">
        <v>-77.44</v>
      </c>
      <c r="H20272">
        <v>0.01</v>
      </c>
      <c r="I20272" t="s">
        <v>592</v>
      </c>
      <c r="J20272" cm="1">
        <f t="array" ref="J20272:L20272">_xlfn.XLOOKUP($C20272, AGE!$A:$A,AGE!$B:$D,,0,2)</f>
        <v>371.43</v>
      </c>
      <c r="K20272">
        <v>0.8</v>
      </c>
      <c r="L20272" t="str">
        <v>Cohen et al. 2022</v>
      </c>
      <c r="M20272" t="s">
        <v>2478</v>
      </c>
      <c r="P20272" t="s">
        <v>2342</v>
      </c>
      <c r="S20272" s="14">
        <v>-27.607338989999999</v>
      </c>
      <c r="T20272">
        <v>0.5</v>
      </c>
      <c r="U20272" t="s">
        <v>2479</v>
      </c>
      <c r="V20272">
        <v>1</v>
      </c>
      <c r="W20272" t="s">
        <v>2569</v>
      </c>
    </row>
    <row r="20273" spans="1:23" x14ac:dyDescent="0.3">
      <c r="A20273">
        <v>27942</v>
      </c>
      <c r="B20273" s="15" t="s">
        <v>2068</v>
      </c>
      <c r="C20273" t="str">
        <f>_xlfn.XLOOKUP($B20273, STANDARDS!$A:$A, STANDARDS!$B:$B,,0,2)</f>
        <v>Pipe Creek Fm</v>
      </c>
      <c r="D20273" t="s">
        <v>1060</v>
      </c>
      <c r="E20273" t="s">
        <v>2277</v>
      </c>
      <c r="F20273">
        <v>42.2</v>
      </c>
      <c r="G20273">
        <v>-77.44</v>
      </c>
      <c r="H20273">
        <v>0.01</v>
      </c>
      <c r="I20273" t="s">
        <v>592</v>
      </c>
      <c r="J20273" cm="1">
        <f t="array" ref="J20273:L20273">_xlfn.XLOOKUP($C20273, AGE!$A:$A,AGE!$B:$D,,0,2)</f>
        <v>371.43</v>
      </c>
      <c r="K20273">
        <v>0.8</v>
      </c>
      <c r="L20273" t="str">
        <v>Cohen et al. 2022</v>
      </c>
      <c r="M20273" t="s">
        <v>2478</v>
      </c>
      <c r="P20273" t="s">
        <v>2342</v>
      </c>
      <c r="S20273" s="14">
        <v>-27.89106043</v>
      </c>
      <c r="T20273">
        <v>0.5</v>
      </c>
      <c r="U20273" t="s">
        <v>2479</v>
      </c>
      <c r="V20273">
        <v>1</v>
      </c>
      <c r="W20273" t="s">
        <v>2569</v>
      </c>
    </row>
    <row r="20274" spans="1:23" x14ac:dyDescent="0.3">
      <c r="A20274">
        <v>27943</v>
      </c>
      <c r="B20274" s="15" t="s">
        <v>2068</v>
      </c>
      <c r="C20274" t="str">
        <f>_xlfn.XLOOKUP($B20274, STANDARDS!$A:$A, STANDARDS!$B:$B,,0,2)</f>
        <v>Pipe Creek Fm</v>
      </c>
      <c r="D20274" t="s">
        <v>1060</v>
      </c>
      <c r="E20274" t="s">
        <v>2277</v>
      </c>
      <c r="F20274">
        <v>42.2</v>
      </c>
      <c r="G20274">
        <v>-77.44</v>
      </c>
      <c r="H20274">
        <v>0.01</v>
      </c>
      <c r="I20274" t="s">
        <v>592</v>
      </c>
      <c r="J20274" cm="1">
        <f t="array" ref="J20274:L20274">_xlfn.XLOOKUP($C20274, AGE!$A:$A,AGE!$B:$D,,0,2)</f>
        <v>371.43</v>
      </c>
      <c r="K20274">
        <v>0.8</v>
      </c>
      <c r="L20274" t="str">
        <v>Cohen et al. 2022</v>
      </c>
      <c r="M20274" t="s">
        <v>2478</v>
      </c>
      <c r="P20274" t="s">
        <v>2342</v>
      </c>
      <c r="S20274" s="14">
        <v>-26.204892699999998</v>
      </c>
      <c r="T20274">
        <v>0.5</v>
      </c>
      <c r="U20274" t="s">
        <v>2479</v>
      </c>
      <c r="V20274">
        <v>1</v>
      </c>
      <c r="W20274" t="s">
        <v>2569</v>
      </c>
    </row>
    <row r="20275" spans="1:23" x14ac:dyDescent="0.3">
      <c r="A20275">
        <v>27944</v>
      </c>
      <c r="B20275" s="15" t="s">
        <v>2068</v>
      </c>
      <c r="C20275" t="str">
        <f>_xlfn.XLOOKUP($B20275, STANDARDS!$A:$A, STANDARDS!$B:$B,,0,2)</f>
        <v>Pipe Creek Fm</v>
      </c>
      <c r="D20275" t="s">
        <v>1060</v>
      </c>
      <c r="E20275" t="s">
        <v>2277</v>
      </c>
      <c r="F20275">
        <v>42.2</v>
      </c>
      <c r="G20275">
        <v>-77.44</v>
      </c>
      <c r="H20275">
        <v>0.01</v>
      </c>
      <c r="I20275" t="s">
        <v>592</v>
      </c>
      <c r="J20275" cm="1">
        <f t="array" ref="J20275:L20275">_xlfn.XLOOKUP($C20275, AGE!$A:$A,AGE!$B:$D,,0,2)</f>
        <v>371.43</v>
      </c>
      <c r="K20275">
        <v>0.8</v>
      </c>
      <c r="L20275" t="str">
        <v>Cohen et al. 2022</v>
      </c>
      <c r="M20275" t="s">
        <v>2478</v>
      </c>
      <c r="P20275" t="s">
        <v>2342</v>
      </c>
      <c r="S20275" s="14">
        <v>-27.17351704</v>
      </c>
      <c r="T20275">
        <v>0.5</v>
      </c>
      <c r="U20275" t="s">
        <v>2479</v>
      </c>
      <c r="V20275">
        <v>1</v>
      </c>
      <c r="W20275" t="s">
        <v>2569</v>
      </c>
    </row>
    <row r="20276" spans="1:23" x14ac:dyDescent="0.3">
      <c r="A20276">
        <v>27945</v>
      </c>
      <c r="B20276" s="15" t="s">
        <v>2068</v>
      </c>
      <c r="C20276" t="str">
        <f>_xlfn.XLOOKUP($B20276, STANDARDS!$A:$A, STANDARDS!$B:$B,,0,2)</f>
        <v>Pipe Creek Fm</v>
      </c>
      <c r="D20276" t="s">
        <v>1060</v>
      </c>
      <c r="E20276" t="s">
        <v>2277</v>
      </c>
      <c r="F20276">
        <v>42.2</v>
      </c>
      <c r="G20276">
        <v>-77.44</v>
      </c>
      <c r="H20276">
        <v>0.01</v>
      </c>
      <c r="I20276" t="s">
        <v>592</v>
      </c>
      <c r="J20276" cm="1">
        <f t="array" ref="J20276:L20276">_xlfn.XLOOKUP($C20276, AGE!$A:$A,AGE!$B:$D,,0,2)</f>
        <v>371.43</v>
      </c>
      <c r="K20276">
        <v>0.8</v>
      </c>
      <c r="L20276" t="str">
        <v>Cohen et al. 2022</v>
      </c>
      <c r="M20276" t="s">
        <v>2478</v>
      </c>
      <c r="P20276" t="s">
        <v>2342</v>
      </c>
      <c r="S20276" s="14">
        <v>-27.89106043</v>
      </c>
      <c r="T20276">
        <v>0.5</v>
      </c>
      <c r="U20276" t="s">
        <v>2479</v>
      </c>
      <c r="V20276">
        <v>1</v>
      </c>
      <c r="W20276" t="s">
        <v>2569</v>
      </c>
    </row>
    <row r="20277" spans="1:23" x14ac:dyDescent="0.3">
      <c r="A20277">
        <v>27946</v>
      </c>
      <c r="B20277" s="15" t="s">
        <v>2068</v>
      </c>
      <c r="C20277" t="str">
        <f>_xlfn.XLOOKUP($B20277, STANDARDS!$A:$A, STANDARDS!$B:$B,,0,2)</f>
        <v>Pipe Creek Fm</v>
      </c>
      <c r="D20277" t="s">
        <v>1060</v>
      </c>
      <c r="E20277" t="s">
        <v>2277</v>
      </c>
      <c r="F20277">
        <v>42.2</v>
      </c>
      <c r="G20277">
        <v>-77.44</v>
      </c>
      <c r="H20277">
        <v>0.01</v>
      </c>
      <c r="I20277" t="s">
        <v>592</v>
      </c>
      <c r="J20277" cm="1">
        <f t="array" ref="J20277:L20277">_xlfn.XLOOKUP($C20277, AGE!$A:$A,AGE!$B:$D,,0,2)</f>
        <v>371.43</v>
      </c>
      <c r="K20277">
        <v>0.8</v>
      </c>
      <c r="L20277" t="str">
        <v>Cohen et al. 2022</v>
      </c>
      <c r="M20277" t="s">
        <v>2478</v>
      </c>
      <c r="P20277" t="s">
        <v>2342</v>
      </c>
      <c r="S20277" s="14">
        <v>-27.01567515</v>
      </c>
      <c r="T20277">
        <v>0.5</v>
      </c>
      <c r="U20277" t="s">
        <v>2479</v>
      </c>
      <c r="V20277">
        <v>1</v>
      </c>
      <c r="W20277" t="s">
        <v>2569</v>
      </c>
    </row>
    <row r="20278" spans="1:23" x14ac:dyDescent="0.3">
      <c r="A20278">
        <v>27947</v>
      </c>
      <c r="B20278" s="15" t="s">
        <v>2068</v>
      </c>
      <c r="C20278" t="str">
        <f>_xlfn.XLOOKUP($B20278, STANDARDS!$A:$A, STANDARDS!$B:$B,,0,2)</f>
        <v>Pipe Creek Fm</v>
      </c>
      <c r="D20278" t="s">
        <v>1060</v>
      </c>
      <c r="E20278" t="s">
        <v>2277</v>
      </c>
      <c r="F20278">
        <v>42.2</v>
      </c>
      <c r="G20278">
        <v>-77.44</v>
      </c>
      <c r="H20278">
        <v>0.01</v>
      </c>
      <c r="I20278" t="s">
        <v>592</v>
      </c>
      <c r="J20278" cm="1">
        <f t="array" ref="J20278:L20278">_xlfn.XLOOKUP($C20278, AGE!$A:$A,AGE!$B:$D,,0,2)</f>
        <v>371.43</v>
      </c>
      <c r="K20278">
        <v>0.8</v>
      </c>
      <c r="L20278" t="str">
        <v>Cohen et al. 2022</v>
      </c>
      <c r="M20278" t="s">
        <v>2478</v>
      </c>
      <c r="P20278" t="s">
        <v>2342</v>
      </c>
      <c r="S20278" s="14">
        <v>-26.358248280000002</v>
      </c>
      <c r="T20278">
        <v>0.5</v>
      </c>
      <c r="U20278" t="s">
        <v>2479</v>
      </c>
      <c r="V20278">
        <v>1</v>
      </c>
      <c r="W20278" t="s">
        <v>2569</v>
      </c>
    </row>
    <row r="20279" spans="1:23" x14ac:dyDescent="0.3">
      <c r="A20279">
        <v>27948</v>
      </c>
      <c r="B20279" s="15" t="s">
        <v>2068</v>
      </c>
      <c r="C20279" t="str">
        <f>_xlfn.XLOOKUP($B20279, STANDARDS!$A:$A, STANDARDS!$B:$B,,0,2)</f>
        <v>Pipe Creek Fm</v>
      </c>
      <c r="D20279" t="s">
        <v>1060</v>
      </c>
      <c r="E20279" t="s">
        <v>2277</v>
      </c>
      <c r="F20279">
        <v>42.2</v>
      </c>
      <c r="G20279">
        <v>-77.44</v>
      </c>
      <c r="H20279">
        <v>0.01</v>
      </c>
      <c r="I20279" t="s">
        <v>592</v>
      </c>
      <c r="J20279" cm="1">
        <f t="array" ref="J20279:L20279">_xlfn.XLOOKUP($C20279, AGE!$A:$A,AGE!$B:$D,,0,2)</f>
        <v>371.43</v>
      </c>
      <c r="K20279">
        <v>0.8</v>
      </c>
      <c r="L20279" t="str">
        <v>Cohen et al. 2022</v>
      </c>
      <c r="M20279" t="s">
        <v>2478</v>
      </c>
      <c r="P20279" t="s">
        <v>2342</v>
      </c>
      <c r="S20279" s="14">
        <v>-27.17351704</v>
      </c>
      <c r="T20279">
        <v>0.5</v>
      </c>
      <c r="U20279" t="s">
        <v>2479</v>
      </c>
      <c r="V20279">
        <v>1</v>
      </c>
      <c r="W20279" t="s">
        <v>2569</v>
      </c>
    </row>
    <row r="20280" spans="1:23" x14ac:dyDescent="0.3">
      <c r="A20280">
        <v>27949</v>
      </c>
      <c r="B20280" s="15" t="s">
        <v>2068</v>
      </c>
      <c r="C20280" t="str">
        <f>_xlfn.XLOOKUP($B20280, STANDARDS!$A:$A, STANDARDS!$B:$B,,0,2)</f>
        <v>Pipe Creek Fm</v>
      </c>
      <c r="D20280" t="s">
        <v>1060</v>
      </c>
      <c r="E20280" t="s">
        <v>2277</v>
      </c>
      <c r="F20280">
        <v>42.2</v>
      </c>
      <c r="G20280">
        <v>-77.44</v>
      </c>
      <c r="H20280">
        <v>0.01</v>
      </c>
      <c r="I20280" t="s">
        <v>592</v>
      </c>
      <c r="J20280" cm="1">
        <f t="array" ref="J20280:L20280">_xlfn.XLOOKUP($C20280, AGE!$A:$A,AGE!$B:$D,,0,2)</f>
        <v>371.43</v>
      </c>
      <c r="K20280">
        <v>0.8</v>
      </c>
      <c r="L20280" t="str">
        <v>Cohen et al. 2022</v>
      </c>
      <c r="M20280" t="s">
        <v>2478</v>
      </c>
      <c r="P20280" t="s">
        <v>2342</v>
      </c>
      <c r="S20280" s="14">
        <v>-26.195605860000001</v>
      </c>
      <c r="T20280">
        <v>0.5</v>
      </c>
      <c r="U20280" t="s">
        <v>2479</v>
      </c>
      <c r="V20280">
        <v>1</v>
      </c>
      <c r="W20280" t="s">
        <v>2569</v>
      </c>
    </row>
    <row r="20281" spans="1:23" x14ac:dyDescent="0.3">
      <c r="A20281">
        <v>27950</v>
      </c>
      <c r="B20281" s="15" t="s">
        <v>2068</v>
      </c>
      <c r="C20281" t="str">
        <f>_xlfn.XLOOKUP($B20281, STANDARDS!$A:$A, STANDARDS!$B:$B,,0,2)</f>
        <v>Pipe Creek Fm</v>
      </c>
      <c r="D20281" t="s">
        <v>1060</v>
      </c>
      <c r="E20281" t="s">
        <v>2277</v>
      </c>
      <c r="F20281">
        <v>42.2</v>
      </c>
      <c r="G20281">
        <v>-77.44</v>
      </c>
      <c r="H20281">
        <v>0.01</v>
      </c>
      <c r="I20281" t="s">
        <v>592</v>
      </c>
      <c r="J20281" cm="1">
        <f t="array" ref="J20281:L20281">_xlfn.XLOOKUP($C20281, AGE!$A:$A,AGE!$B:$D,,0,2)</f>
        <v>371.43</v>
      </c>
      <c r="K20281">
        <v>0.8</v>
      </c>
      <c r="L20281" t="str">
        <v>Cohen et al. 2022</v>
      </c>
      <c r="M20281" t="s">
        <v>2478</v>
      </c>
      <c r="P20281" t="s">
        <v>2342</v>
      </c>
      <c r="S20281" s="14">
        <v>-27.17351704</v>
      </c>
      <c r="T20281">
        <v>0.5</v>
      </c>
      <c r="U20281" t="s">
        <v>2479</v>
      </c>
      <c r="V20281">
        <v>1</v>
      </c>
      <c r="W20281" t="s">
        <v>2569</v>
      </c>
    </row>
    <row r="20282" spans="1:23" x14ac:dyDescent="0.3">
      <c r="A20282">
        <v>27951</v>
      </c>
      <c r="B20282" s="15" t="s">
        <v>2068</v>
      </c>
      <c r="C20282" t="str">
        <f>_xlfn.XLOOKUP($B20282, STANDARDS!$A:$A, STANDARDS!$B:$B,,0,2)</f>
        <v>Pipe Creek Fm</v>
      </c>
      <c r="D20282" t="s">
        <v>1060</v>
      </c>
      <c r="E20282" t="s">
        <v>2277</v>
      </c>
      <c r="F20282">
        <v>42.2</v>
      </c>
      <c r="G20282">
        <v>-77.44</v>
      </c>
      <c r="H20282">
        <v>0.01</v>
      </c>
      <c r="I20282" t="s">
        <v>592</v>
      </c>
      <c r="J20282" cm="1">
        <f t="array" ref="J20282:L20282">_xlfn.XLOOKUP($C20282, AGE!$A:$A,AGE!$B:$D,,0,2)</f>
        <v>371.43</v>
      </c>
      <c r="K20282">
        <v>0.8</v>
      </c>
      <c r="L20282" t="str">
        <v>Cohen et al. 2022</v>
      </c>
      <c r="M20282" t="s">
        <v>2478</v>
      </c>
      <c r="P20282" t="s">
        <v>2342</v>
      </c>
      <c r="S20282" s="14">
        <v>-27.01567515</v>
      </c>
      <c r="T20282">
        <v>0.5</v>
      </c>
      <c r="U20282" t="s">
        <v>2479</v>
      </c>
      <c r="V20282">
        <v>1</v>
      </c>
      <c r="W20282" t="s">
        <v>2569</v>
      </c>
    </row>
    <row r="20283" spans="1:23" x14ac:dyDescent="0.3">
      <c r="A20283">
        <v>27952</v>
      </c>
      <c r="B20283" s="15" t="s">
        <v>2068</v>
      </c>
      <c r="C20283" t="str">
        <f>_xlfn.XLOOKUP($B20283, STANDARDS!$A:$A, STANDARDS!$B:$B,,0,2)</f>
        <v>Pipe Creek Fm</v>
      </c>
      <c r="D20283" t="s">
        <v>1060</v>
      </c>
      <c r="E20283" t="s">
        <v>2277</v>
      </c>
      <c r="F20283">
        <v>42.2</v>
      </c>
      <c r="G20283">
        <v>-77.44</v>
      </c>
      <c r="H20283">
        <v>0.01</v>
      </c>
      <c r="I20283" t="s">
        <v>592</v>
      </c>
      <c r="J20283" cm="1">
        <f t="array" ref="J20283:L20283">_xlfn.XLOOKUP($C20283, AGE!$A:$A,AGE!$B:$D,,0,2)</f>
        <v>371.43</v>
      </c>
      <c r="K20283">
        <v>0.8</v>
      </c>
      <c r="L20283" t="str">
        <v>Cohen et al. 2022</v>
      </c>
      <c r="M20283" t="s">
        <v>2478</v>
      </c>
      <c r="P20283" t="s">
        <v>2342</v>
      </c>
      <c r="S20283" s="14">
        <v>-27.17351704</v>
      </c>
      <c r="T20283">
        <v>0.5</v>
      </c>
      <c r="U20283" t="s">
        <v>2479</v>
      </c>
      <c r="V20283">
        <v>1</v>
      </c>
      <c r="W20283" t="s">
        <v>2569</v>
      </c>
    </row>
    <row r="20284" spans="1:23" x14ac:dyDescent="0.3">
      <c r="A20284">
        <v>27953</v>
      </c>
      <c r="B20284" s="15" t="s">
        <v>2068</v>
      </c>
      <c r="C20284" t="str">
        <f>_xlfn.XLOOKUP($B20284, STANDARDS!$A:$A, STANDARDS!$B:$B,,0,2)</f>
        <v>Pipe Creek Fm</v>
      </c>
      <c r="D20284" t="s">
        <v>1060</v>
      </c>
      <c r="E20284" t="s">
        <v>2277</v>
      </c>
      <c r="F20284">
        <v>42.2</v>
      </c>
      <c r="G20284">
        <v>-77.44</v>
      </c>
      <c r="H20284">
        <v>0.01</v>
      </c>
      <c r="I20284" t="s">
        <v>592</v>
      </c>
      <c r="J20284" cm="1">
        <f t="array" ref="J20284:L20284">_xlfn.XLOOKUP($C20284, AGE!$A:$A,AGE!$B:$D,,0,2)</f>
        <v>371.43</v>
      </c>
      <c r="K20284">
        <v>0.8</v>
      </c>
      <c r="L20284" t="str">
        <v>Cohen et al. 2022</v>
      </c>
      <c r="M20284" t="s">
        <v>2478</v>
      </c>
      <c r="P20284" t="s">
        <v>2342</v>
      </c>
      <c r="S20284" s="14">
        <v>-26.195605860000001</v>
      </c>
      <c r="T20284">
        <v>0.5</v>
      </c>
      <c r="U20284" t="s">
        <v>2479</v>
      </c>
      <c r="V20284">
        <v>1</v>
      </c>
      <c r="W20284" t="s">
        <v>2569</v>
      </c>
    </row>
    <row r="20285" spans="1:23" x14ac:dyDescent="0.3">
      <c r="A20285">
        <v>27954</v>
      </c>
      <c r="B20285" s="15" t="s">
        <v>2068</v>
      </c>
      <c r="C20285" t="str">
        <f>_xlfn.XLOOKUP($B20285, STANDARDS!$A:$A, STANDARDS!$B:$B,,0,2)</f>
        <v>Pipe Creek Fm</v>
      </c>
      <c r="D20285" t="s">
        <v>1060</v>
      </c>
      <c r="E20285" t="s">
        <v>2277</v>
      </c>
      <c r="F20285">
        <v>42.2</v>
      </c>
      <c r="G20285">
        <v>-77.44</v>
      </c>
      <c r="H20285">
        <v>0.01</v>
      </c>
      <c r="I20285" t="s">
        <v>592</v>
      </c>
      <c r="J20285" cm="1">
        <f t="array" ref="J20285:L20285">_xlfn.XLOOKUP($C20285, AGE!$A:$A,AGE!$B:$D,,0,2)</f>
        <v>371.43</v>
      </c>
      <c r="K20285">
        <v>0.8</v>
      </c>
      <c r="L20285" t="str">
        <v>Cohen et al. 2022</v>
      </c>
      <c r="M20285" t="s">
        <v>2478</v>
      </c>
      <c r="P20285" t="s">
        <v>2342</v>
      </c>
      <c r="S20285" s="14">
        <v>-27.17351704</v>
      </c>
      <c r="T20285">
        <v>0.5</v>
      </c>
      <c r="U20285" t="s">
        <v>2479</v>
      </c>
      <c r="V20285">
        <v>1</v>
      </c>
      <c r="W20285" t="s">
        <v>2569</v>
      </c>
    </row>
    <row r="20286" spans="1:23" x14ac:dyDescent="0.3">
      <c r="A20286">
        <v>27955</v>
      </c>
      <c r="B20286" s="15" t="s">
        <v>2068</v>
      </c>
      <c r="C20286" t="str">
        <f>_xlfn.XLOOKUP($B20286, STANDARDS!$A:$A, STANDARDS!$B:$B,,0,2)</f>
        <v>Pipe Creek Fm</v>
      </c>
      <c r="D20286" t="s">
        <v>1060</v>
      </c>
      <c r="E20286" t="s">
        <v>2277</v>
      </c>
      <c r="F20286">
        <v>42.2</v>
      </c>
      <c r="G20286">
        <v>-77.44</v>
      </c>
      <c r="H20286">
        <v>0.01</v>
      </c>
      <c r="I20286" t="s">
        <v>592</v>
      </c>
      <c r="J20286" cm="1">
        <f t="array" ref="J20286:L20286">_xlfn.XLOOKUP($C20286, AGE!$A:$A,AGE!$B:$D,,0,2)</f>
        <v>371.43</v>
      </c>
      <c r="K20286">
        <v>0.8</v>
      </c>
      <c r="L20286" t="str">
        <v>Cohen et al. 2022</v>
      </c>
      <c r="M20286" t="s">
        <v>2478</v>
      </c>
      <c r="P20286" t="s">
        <v>2342</v>
      </c>
      <c r="S20286" s="14">
        <v>-26.204892699999998</v>
      </c>
      <c r="T20286">
        <v>0.5</v>
      </c>
      <c r="U20286" t="s">
        <v>2479</v>
      </c>
      <c r="V20286">
        <v>1</v>
      </c>
      <c r="W20286" t="s">
        <v>2569</v>
      </c>
    </row>
    <row r="20287" spans="1:23" x14ac:dyDescent="0.3">
      <c r="A20287">
        <v>27956</v>
      </c>
      <c r="B20287" s="15" t="s">
        <v>2068</v>
      </c>
      <c r="C20287" t="str">
        <f>_xlfn.XLOOKUP($B20287, STANDARDS!$A:$A, STANDARDS!$B:$B,,0,2)</f>
        <v>Pipe Creek Fm</v>
      </c>
      <c r="D20287" t="s">
        <v>1060</v>
      </c>
      <c r="E20287" t="s">
        <v>2277</v>
      </c>
      <c r="F20287">
        <v>42.2</v>
      </c>
      <c r="G20287">
        <v>-77.44</v>
      </c>
      <c r="H20287">
        <v>0.01</v>
      </c>
      <c r="I20287" t="s">
        <v>592</v>
      </c>
      <c r="J20287" cm="1">
        <f t="array" ref="J20287:L20287">_xlfn.XLOOKUP($C20287, AGE!$A:$A,AGE!$B:$D,,0,2)</f>
        <v>371.43</v>
      </c>
      <c r="K20287">
        <v>0.8</v>
      </c>
      <c r="L20287" t="str">
        <v>Cohen et al. 2022</v>
      </c>
      <c r="M20287" t="s">
        <v>2478</v>
      </c>
      <c r="P20287" t="s">
        <v>2342</v>
      </c>
      <c r="S20287" s="14">
        <v>-27.607338989999999</v>
      </c>
      <c r="T20287">
        <v>0.5</v>
      </c>
      <c r="U20287" t="s">
        <v>2479</v>
      </c>
      <c r="V20287">
        <v>1</v>
      </c>
      <c r="W20287" t="s">
        <v>2569</v>
      </c>
    </row>
    <row r="20288" spans="1:23" x14ac:dyDescent="0.3">
      <c r="A20288">
        <v>27957</v>
      </c>
      <c r="B20288" s="15" t="s">
        <v>2068</v>
      </c>
      <c r="C20288" t="str">
        <f>_xlfn.XLOOKUP($B20288, STANDARDS!$A:$A, STANDARDS!$B:$B,,0,2)</f>
        <v>Pipe Creek Fm</v>
      </c>
      <c r="D20288" t="s">
        <v>1060</v>
      </c>
      <c r="E20288" t="s">
        <v>2277</v>
      </c>
      <c r="F20288">
        <v>42.2</v>
      </c>
      <c r="G20288">
        <v>-77.44</v>
      </c>
      <c r="H20288">
        <v>0.01</v>
      </c>
      <c r="I20288" t="s">
        <v>592</v>
      </c>
      <c r="J20288" cm="1">
        <f t="array" ref="J20288:L20288">_xlfn.XLOOKUP($C20288, AGE!$A:$A,AGE!$B:$D,,0,2)</f>
        <v>371.43</v>
      </c>
      <c r="K20288">
        <v>0.8</v>
      </c>
      <c r="L20288" t="str">
        <v>Cohen et al. 2022</v>
      </c>
      <c r="M20288" t="s">
        <v>2478</v>
      </c>
      <c r="P20288" t="s">
        <v>2342</v>
      </c>
      <c r="S20288" s="14">
        <v>-26.204892699999998</v>
      </c>
      <c r="T20288">
        <v>0.5</v>
      </c>
      <c r="U20288" t="s">
        <v>2479</v>
      </c>
      <c r="V20288">
        <v>1</v>
      </c>
      <c r="W20288" t="s">
        <v>2569</v>
      </c>
    </row>
    <row r="20289" spans="1:23" x14ac:dyDescent="0.3">
      <c r="A20289">
        <v>27958</v>
      </c>
      <c r="B20289" s="15" t="s">
        <v>2068</v>
      </c>
      <c r="C20289" t="str">
        <f>_xlfn.XLOOKUP($B20289, STANDARDS!$A:$A, STANDARDS!$B:$B,,0,2)</f>
        <v>Pipe Creek Fm</v>
      </c>
      <c r="D20289" t="s">
        <v>1060</v>
      </c>
      <c r="E20289" t="s">
        <v>2277</v>
      </c>
      <c r="F20289">
        <v>42.2</v>
      </c>
      <c r="G20289">
        <v>-77.44</v>
      </c>
      <c r="H20289">
        <v>0.01</v>
      </c>
      <c r="I20289" t="s">
        <v>592</v>
      </c>
      <c r="J20289" cm="1">
        <f t="array" ref="J20289:L20289">_xlfn.XLOOKUP($C20289, AGE!$A:$A,AGE!$B:$D,,0,2)</f>
        <v>371.43</v>
      </c>
      <c r="K20289">
        <v>0.8</v>
      </c>
      <c r="L20289" t="str">
        <v>Cohen et al. 2022</v>
      </c>
      <c r="M20289" t="s">
        <v>2478</v>
      </c>
      <c r="P20289" t="s">
        <v>2342</v>
      </c>
      <c r="S20289" s="14">
        <v>-27.17351704</v>
      </c>
      <c r="T20289">
        <v>0.5</v>
      </c>
      <c r="U20289" t="s">
        <v>2479</v>
      </c>
      <c r="V20289">
        <v>1</v>
      </c>
      <c r="W20289" t="s">
        <v>2569</v>
      </c>
    </row>
    <row r="20290" spans="1:23" x14ac:dyDescent="0.3">
      <c r="A20290">
        <v>27959</v>
      </c>
      <c r="B20290" s="15" t="s">
        <v>2068</v>
      </c>
      <c r="C20290" t="str">
        <f>_xlfn.XLOOKUP($B20290, STANDARDS!$A:$A, STANDARDS!$B:$B,,0,2)</f>
        <v>Pipe Creek Fm</v>
      </c>
      <c r="D20290" t="s">
        <v>1060</v>
      </c>
      <c r="E20290" t="s">
        <v>2277</v>
      </c>
      <c r="F20290">
        <v>42.2</v>
      </c>
      <c r="G20290">
        <v>-77.44</v>
      </c>
      <c r="H20290">
        <v>0.01</v>
      </c>
      <c r="I20290" t="s">
        <v>592</v>
      </c>
      <c r="J20290" cm="1">
        <f t="array" ref="J20290:L20290">_xlfn.XLOOKUP($C20290, AGE!$A:$A,AGE!$B:$D,,0,2)</f>
        <v>371.43</v>
      </c>
      <c r="K20290">
        <v>0.8</v>
      </c>
      <c r="L20290" t="str">
        <v>Cohen et al. 2022</v>
      </c>
      <c r="M20290" t="s">
        <v>2478</v>
      </c>
      <c r="P20290" t="s">
        <v>2342</v>
      </c>
      <c r="S20290" s="14">
        <v>-27.607338989999999</v>
      </c>
      <c r="T20290">
        <v>0.5</v>
      </c>
      <c r="U20290" t="s">
        <v>2479</v>
      </c>
      <c r="V20290">
        <v>1</v>
      </c>
      <c r="W20290" t="s">
        <v>2569</v>
      </c>
    </row>
    <row r="20291" spans="1:23" x14ac:dyDescent="0.3">
      <c r="A20291">
        <v>27960</v>
      </c>
      <c r="B20291" s="15" t="s">
        <v>2068</v>
      </c>
      <c r="C20291" t="str">
        <f>_xlfn.XLOOKUP($B20291, STANDARDS!$A:$A, STANDARDS!$B:$B,,0,2)</f>
        <v>Pipe Creek Fm</v>
      </c>
      <c r="D20291" t="s">
        <v>1060</v>
      </c>
      <c r="E20291" t="s">
        <v>2277</v>
      </c>
      <c r="F20291">
        <v>42.2</v>
      </c>
      <c r="G20291">
        <v>-77.44</v>
      </c>
      <c r="H20291">
        <v>0.01</v>
      </c>
      <c r="I20291" t="s">
        <v>592</v>
      </c>
      <c r="J20291" cm="1">
        <f t="array" ref="J20291:L20291">_xlfn.XLOOKUP($C20291, AGE!$A:$A,AGE!$B:$D,,0,2)</f>
        <v>371.43</v>
      </c>
      <c r="K20291">
        <v>0.8</v>
      </c>
      <c r="L20291" t="str">
        <v>Cohen et al. 2022</v>
      </c>
      <c r="M20291" t="s">
        <v>2478</v>
      </c>
      <c r="P20291" t="s">
        <v>2342</v>
      </c>
      <c r="S20291" s="14">
        <v>-26.195605860000001</v>
      </c>
      <c r="T20291">
        <v>0.5</v>
      </c>
      <c r="U20291" t="s">
        <v>2479</v>
      </c>
      <c r="V20291">
        <v>1</v>
      </c>
      <c r="W20291" t="s">
        <v>2569</v>
      </c>
    </row>
    <row r="20292" spans="1:23" x14ac:dyDescent="0.3">
      <c r="A20292">
        <v>27961</v>
      </c>
      <c r="B20292" s="15" t="s">
        <v>2068</v>
      </c>
      <c r="C20292" t="str">
        <f>_xlfn.XLOOKUP($B20292, STANDARDS!$A:$A, STANDARDS!$B:$B,,0,2)</f>
        <v>Pipe Creek Fm</v>
      </c>
      <c r="D20292" t="s">
        <v>1060</v>
      </c>
      <c r="E20292" t="s">
        <v>2277</v>
      </c>
      <c r="F20292">
        <v>42.2</v>
      </c>
      <c r="G20292">
        <v>-77.44</v>
      </c>
      <c r="H20292">
        <v>0.01</v>
      </c>
      <c r="I20292" t="s">
        <v>592</v>
      </c>
      <c r="J20292" cm="1">
        <f t="array" ref="J20292:L20292">_xlfn.XLOOKUP($C20292, AGE!$A:$A,AGE!$B:$D,,0,2)</f>
        <v>371.43</v>
      </c>
      <c r="K20292">
        <v>0.8</v>
      </c>
      <c r="L20292" t="str">
        <v>Cohen et al. 2022</v>
      </c>
      <c r="M20292" t="s">
        <v>2478</v>
      </c>
      <c r="P20292" t="s">
        <v>2342</v>
      </c>
      <c r="S20292" s="14">
        <v>-26.204892699999998</v>
      </c>
      <c r="T20292">
        <v>0.5</v>
      </c>
      <c r="U20292" t="s">
        <v>2479</v>
      </c>
      <c r="V20292">
        <v>1</v>
      </c>
      <c r="W20292" t="s">
        <v>2569</v>
      </c>
    </row>
    <row r="20293" spans="1:23" x14ac:dyDescent="0.3">
      <c r="A20293">
        <v>27962</v>
      </c>
      <c r="B20293" s="15" t="s">
        <v>2068</v>
      </c>
      <c r="C20293" t="str">
        <f>_xlfn.XLOOKUP($B20293, STANDARDS!$A:$A, STANDARDS!$B:$B,,0,2)</f>
        <v>Pipe Creek Fm</v>
      </c>
      <c r="D20293" t="s">
        <v>1060</v>
      </c>
      <c r="E20293" t="s">
        <v>2277</v>
      </c>
      <c r="F20293">
        <v>42.2</v>
      </c>
      <c r="G20293">
        <v>-77.44</v>
      </c>
      <c r="H20293">
        <v>0.01</v>
      </c>
      <c r="I20293" t="s">
        <v>592</v>
      </c>
      <c r="J20293" cm="1">
        <f t="array" ref="J20293:L20293">_xlfn.XLOOKUP($C20293, AGE!$A:$A,AGE!$B:$D,,0,2)</f>
        <v>371.43</v>
      </c>
      <c r="K20293">
        <v>0.8</v>
      </c>
      <c r="L20293" t="str">
        <v>Cohen et al. 2022</v>
      </c>
      <c r="M20293" t="s">
        <v>2478</v>
      </c>
      <c r="P20293" t="s">
        <v>2342</v>
      </c>
      <c r="S20293" s="14">
        <v>-27.607338989999999</v>
      </c>
      <c r="T20293">
        <v>0.5</v>
      </c>
      <c r="U20293" t="s">
        <v>2479</v>
      </c>
      <c r="V20293">
        <v>1</v>
      </c>
      <c r="W20293" t="s">
        <v>2569</v>
      </c>
    </row>
    <row r="20294" spans="1:23" x14ac:dyDescent="0.3">
      <c r="A20294">
        <v>27963</v>
      </c>
      <c r="B20294" s="15" t="s">
        <v>2068</v>
      </c>
      <c r="C20294" t="str">
        <f>_xlfn.XLOOKUP($B20294, STANDARDS!$A:$A, STANDARDS!$B:$B,,0,2)</f>
        <v>Pipe Creek Fm</v>
      </c>
      <c r="D20294" t="s">
        <v>1060</v>
      </c>
      <c r="E20294" t="s">
        <v>2277</v>
      </c>
      <c r="F20294">
        <v>42.2</v>
      </c>
      <c r="G20294">
        <v>-77.44</v>
      </c>
      <c r="H20294">
        <v>0.01</v>
      </c>
      <c r="I20294" t="s">
        <v>592</v>
      </c>
      <c r="J20294" cm="1">
        <f t="array" ref="J20294:L20294">_xlfn.XLOOKUP($C20294, AGE!$A:$A,AGE!$B:$D,,0,2)</f>
        <v>371.43</v>
      </c>
      <c r="K20294">
        <v>0.8</v>
      </c>
      <c r="L20294" t="str">
        <v>Cohen et al. 2022</v>
      </c>
      <c r="M20294" t="s">
        <v>2478</v>
      </c>
      <c r="P20294" t="s">
        <v>2342</v>
      </c>
      <c r="S20294" s="14">
        <v>-27.17351704</v>
      </c>
      <c r="T20294">
        <v>0.5</v>
      </c>
      <c r="U20294" t="s">
        <v>2479</v>
      </c>
      <c r="V20294">
        <v>1</v>
      </c>
      <c r="W20294" t="s">
        <v>2569</v>
      </c>
    </row>
    <row r="20295" spans="1:23" x14ac:dyDescent="0.3">
      <c r="A20295">
        <v>27964</v>
      </c>
      <c r="B20295" s="15" t="s">
        <v>2068</v>
      </c>
      <c r="C20295" t="str">
        <f>_xlfn.XLOOKUP($B20295, STANDARDS!$A:$A, STANDARDS!$B:$B,,0,2)</f>
        <v>Pipe Creek Fm</v>
      </c>
      <c r="D20295" t="s">
        <v>1060</v>
      </c>
      <c r="E20295" t="s">
        <v>2277</v>
      </c>
      <c r="F20295">
        <v>42.2</v>
      </c>
      <c r="G20295">
        <v>-77.44</v>
      </c>
      <c r="H20295">
        <v>0.01</v>
      </c>
      <c r="I20295" t="s">
        <v>592</v>
      </c>
      <c r="J20295" cm="1">
        <f t="array" ref="J20295:L20295">_xlfn.XLOOKUP($C20295, AGE!$A:$A,AGE!$B:$D,,0,2)</f>
        <v>371.43</v>
      </c>
      <c r="K20295">
        <v>0.8</v>
      </c>
      <c r="L20295" t="str">
        <v>Cohen et al. 2022</v>
      </c>
      <c r="M20295" t="s">
        <v>2478</v>
      </c>
      <c r="P20295" t="s">
        <v>2342</v>
      </c>
      <c r="S20295" s="14">
        <v>-27.01567515</v>
      </c>
      <c r="T20295">
        <v>0.5</v>
      </c>
      <c r="U20295" t="s">
        <v>2479</v>
      </c>
      <c r="V20295">
        <v>1</v>
      </c>
      <c r="W20295" t="s">
        <v>2569</v>
      </c>
    </row>
    <row r="20296" spans="1:23" x14ac:dyDescent="0.3">
      <c r="A20296">
        <v>27965</v>
      </c>
      <c r="B20296" s="15" t="s">
        <v>2068</v>
      </c>
      <c r="C20296" t="str">
        <f>_xlfn.XLOOKUP($B20296, STANDARDS!$A:$A, STANDARDS!$B:$B,,0,2)</f>
        <v>Pipe Creek Fm</v>
      </c>
      <c r="D20296" t="s">
        <v>1060</v>
      </c>
      <c r="E20296" t="s">
        <v>2277</v>
      </c>
      <c r="F20296">
        <v>42.2</v>
      </c>
      <c r="G20296">
        <v>-77.44</v>
      </c>
      <c r="H20296">
        <v>0.01</v>
      </c>
      <c r="I20296" t="s">
        <v>592</v>
      </c>
      <c r="J20296" cm="1">
        <f t="array" ref="J20296:L20296">_xlfn.XLOOKUP($C20296, AGE!$A:$A,AGE!$B:$D,,0,2)</f>
        <v>371.43</v>
      </c>
      <c r="K20296">
        <v>0.8</v>
      </c>
      <c r="L20296" t="str">
        <v>Cohen et al. 2022</v>
      </c>
      <c r="M20296" t="s">
        <v>2478</v>
      </c>
      <c r="P20296" t="s">
        <v>2342</v>
      </c>
      <c r="S20296" s="14">
        <v>-27.01567515</v>
      </c>
      <c r="T20296">
        <v>0.5</v>
      </c>
      <c r="U20296" t="s">
        <v>2479</v>
      </c>
      <c r="V20296">
        <v>1</v>
      </c>
      <c r="W20296" t="s">
        <v>2569</v>
      </c>
    </row>
    <row r="20297" spans="1:23" x14ac:dyDescent="0.3">
      <c r="A20297">
        <v>27966</v>
      </c>
      <c r="B20297" s="15" t="s">
        <v>2068</v>
      </c>
      <c r="C20297" t="str">
        <f>_xlfn.XLOOKUP($B20297, STANDARDS!$A:$A, STANDARDS!$B:$B,,0,2)</f>
        <v>Pipe Creek Fm</v>
      </c>
      <c r="D20297" t="s">
        <v>1060</v>
      </c>
      <c r="E20297" t="s">
        <v>2277</v>
      </c>
      <c r="F20297">
        <v>42.2</v>
      </c>
      <c r="G20297">
        <v>-77.44</v>
      </c>
      <c r="H20297">
        <v>0.01</v>
      </c>
      <c r="I20297" t="s">
        <v>592</v>
      </c>
      <c r="J20297" cm="1">
        <f t="array" ref="J20297:L20297">_xlfn.XLOOKUP($C20297, AGE!$A:$A,AGE!$B:$D,,0,2)</f>
        <v>371.43</v>
      </c>
      <c r="K20297">
        <v>0.8</v>
      </c>
      <c r="L20297" t="str">
        <v>Cohen et al. 2022</v>
      </c>
      <c r="M20297" t="s">
        <v>2478</v>
      </c>
      <c r="P20297" t="s">
        <v>2342</v>
      </c>
      <c r="S20297" s="14">
        <v>-27.01567515</v>
      </c>
      <c r="T20297">
        <v>0.5</v>
      </c>
      <c r="U20297" t="s">
        <v>2479</v>
      </c>
      <c r="V20297">
        <v>1</v>
      </c>
      <c r="W20297" t="s">
        <v>2569</v>
      </c>
    </row>
    <row r="20298" spans="1:23" x14ac:dyDescent="0.3">
      <c r="A20298">
        <v>27967</v>
      </c>
      <c r="B20298" s="15" t="s">
        <v>2068</v>
      </c>
      <c r="C20298" t="str">
        <f>_xlfn.XLOOKUP($B20298, STANDARDS!$A:$A, STANDARDS!$B:$B,,0,2)</f>
        <v>Pipe Creek Fm</v>
      </c>
      <c r="D20298" t="s">
        <v>1060</v>
      </c>
      <c r="E20298" t="s">
        <v>2277</v>
      </c>
      <c r="F20298">
        <v>42.2</v>
      </c>
      <c r="G20298">
        <v>-77.44</v>
      </c>
      <c r="H20298">
        <v>0.01</v>
      </c>
      <c r="I20298" t="s">
        <v>592</v>
      </c>
      <c r="J20298" cm="1">
        <f t="array" ref="J20298:L20298">_xlfn.XLOOKUP($C20298, AGE!$A:$A,AGE!$B:$D,,0,2)</f>
        <v>371.43</v>
      </c>
      <c r="K20298">
        <v>0.8</v>
      </c>
      <c r="L20298" t="str">
        <v>Cohen et al. 2022</v>
      </c>
      <c r="M20298" t="s">
        <v>2478</v>
      </c>
      <c r="P20298" t="s">
        <v>2342</v>
      </c>
      <c r="S20298" s="14">
        <v>-26.195605860000001</v>
      </c>
      <c r="T20298">
        <v>0.5</v>
      </c>
      <c r="U20298" t="s">
        <v>2479</v>
      </c>
      <c r="V20298">
        <v>1</v>
      </c>
      <c r="W20298" t="s">
        <v>2569</v>
      </c>
    </row>
    <row r="20299" spans="1:23" x14ac:dyDescent="0.3">
      <c r="A20299">
        <v>27968</v>
      </c>
      <c r="B20299" s="15" t="s">
        <v>2068</v>
      </c>
      <c r="C20299" t="str">
        <f>_xlfn.XLOOKUP($B20299, STANDARDS!$A:$A, STANDARDS!$B:$B,,0,2)</f>
        <v>Pipe Creek Fm</v>
      </c>
      <c r="D20299" t="s">
        <v>1060</v>
      </c>
      <c r="E20299" t="s">
        <v>2277</v>
      </c>
      <c r="F20299">
        <v>42.2</v>
      </c>
      <c r="G20299">
        <v>-77.44</v>
      </c>
      <c r="H20299">
        <v>0.01</v>
      </c>
      <c r="I20299" t="s">
        <v>592</v>
      </c>
      <c r="J20299" cm="1">
        <f t="array" ref="J20299:L20299">_xlfn.XLOOKUP($C20299, AGE!$A:$A,AGE!$B:$D,,0,2)</f>
        <v>371.43</v>
      </c>
      <c r="K20299">
        <v>0.8</v>
      </c>
      <c r="L20299" t="str">
        <v>Cohen et al. 2022</v>
      </c>
      <c r="M20299" t="s">
        <v>2478</v>
      </c>
      <c r="P20299" t="s">
        <v>2342</v>
      </c>
      <c r="S20299" s="14">
        <v>-27.01567515</v>
      </c>
      <c r="T20299">
        <v>0.5</v>
      </c>
      <c r="U20299" t="s">
        <v>2479</v>
      </c>
      <c r="V20299">
        <v>1</v>
      </c>
      <c r="W20299" t="s">
        <v>2569</v>
      </c>
    </row>
    <row r="20300" spans="1:23" x14ac:dyDescent="0.3">
      <c r="A20300">
        <v>27969</v>
      </c>
      <c r="B20300" s="15" t="s">
        <v>2068</v>
      </c>
      <c r="C20300" t="str">
        <f>_xlfn.XLOOKUP($B20300, STANDARDS!$A:$A, STANDARDS!$B:$B,,0,2)</f>
        <v>Pipe Creek Fm</v>
      </c>
      <c r="D20300" t="s">
        <v>1060</v>
      </c>
      <c r="E20300" t="s">
        <v>2277</v>
      </c>
      <c r="F20300">
        <v>42.2</v>
      </c>
      <c r="G20300">
        <v>-77.44</v>
      </c>
      <c r="H20300">
        <v>0.01</v>
      </c>
      <c r="I20300" t="s">
        <v>592</v>
      </c>
      <c r="J20300" cm="1">
        <f t="array" ref="J20300:L20300">_xlfn.XLOOKUP($C20300, AGE!$A:$A,AGE!$B:$D,,0,2)</f>
        <v>371.43</v>
      </c>
      <c r="K20300">
        <v>0.8</v>
      </c>
      <c r="L20300" t="str">
        <v>Cohen et al. 2022</v>
      </c>
      <c r="M20300" t="s">
        <v>2478</v>
      </c>
      <c r="P20300" t="s">
        <v>2342</v>
      </c>
      <c r="S20300" s="14">
        <v>-26.773320009999999</v>
      </c>
      <c r="T20300">
        <v>0.5</v>
      </c>
      <c r="U20300" t="s">
        <v>2479</v>
      </c>
      <c r="V20300">
        <v>1</v>
      </c>
      <c r="W20300" t="s">
        <v>2569</v>
      </c>
    </row>
    <row r="20301" spans="1:23" x14ac:dyDescent="0.3">
      <c r="A20301">
        <v>27970</v>
      </c>
      <c r="B20301" s="15" t="s">
        <v>2068</v>
      </c>
      <c r="C20301" t="str">
        <f>_xlfn.XLOOKUP($B20301, STANDARDS!$A:$A, STANDARDS!$B:$B,,0,2)</f>
        <v>Pipe Creek Fm</v>
      </c>
      <c r="D20301" t="s">
        <v>1060</v>
      </c>
      <c r="E20301" t="s">
        <v>2277</v>
      </c>
      <c r="F20301">
        <v>42.2</v>
      </c>
      <c r="G20301">
        <v>-77.44</v>
      </c>
      <c r="H20301">
        <v>0.01</v>
      </c>
      <c r="I20301" t="s">
        <v>592</v>
      </c>
      <c r="J20301" cm="1">
        <f t="array" ref="J20301:L20301">_xlfn.XLOOKUP($C20301, AGE!$A:$A,AGE!$B:$D,,0,2)</f>
        <v>371.43</v>
      </c>
      <c r="K20301">
        <v>0.8</v>
      </c>
      <c r="L20301" t="str">
        <v>Cohen et al. 2022</v>
      </c>
      <c r="M20301" t="s">
        <v>2478</v>
      </c>
      <c r="P20301" t="s">
        <v>2342</v>
      </c>
      <c r="S20301" s="14">
        <v>-27.607338989999999</v>
      </c>
      <c r="T20301">
        <v>0.5</v>
      </c>
      <c r="U20301" t="s">
        <v>2479</v>
      </c>
      <c r="V20301">
        <v>1</v>
      </c>
      <c r="W20301" t="s">
        <v>2569</v>
      </c>
    </row>
    <row r="20302" spans="1:23" x14ac:dyDescent="0.3">
      <c r="A20302">
        <v>27971</v>
      </c>
      <c r="B20302" s="15" t="s">
        <v>2068</v>
      </c>
      <c r="C20302" t="str">
        <f>_xlfn.XLOOKUP($B20302, STANDARDS!$A:$A, STANDARDS!$B:$B,,0,2)</f>
        <v>Pipe Creek Fm</v>
      </c>
      <c r="D20302" t="s">
        <v>1060</v>
      </c>
      <c r="E20302" t="s">
        <v>2277</v>
      </c>
      <c r="F20302">
        <v>42.2</v>
      </c>
      <c r="G20302">
        <v>-77.44</v>
      </c>
      <c r="H20302">
        <v>0.01</v>
      </c>
      <c r="I20302" t="s">
        <v>592</v>
      </c>
      <c r="J20302" cm="1">
        <f t="array" ref="J20302:L20302">_xlfn.XLOOKUP($C20302, AGE!$A:$A,AGE!$B:$D,,0,2)</f>
        <v>371.43</v>
      </c>
      <c r="K20302">
        <v>0.8</v>
      </c>
      <c r="L20302" t="str">
        <v>Cohen et al. 2022</v>
      </c>
      <c r="M20302" t="s">
        <v>2478</v>
      </c>
      <c r="P20302" t="s">
        <v>2342</v>
      </c>
      <c r="S20302" s="14">
        <v>-26.773320009999999</v>
      </c>
      <c r="T20302">
        <v>0.5</v>
      </c>
      <c r="U20302" t="s">
        <v>2479</v>
      </c>
      <c r="V20302">
        <v>1</v>
      </c>
      <c r="W20302" t="s">
        <v>2569</v>
      </c>
    </row>
    <row r="20303" spans="1:23" x14ac:dyDescent="0.3">
      <c r="A20303">
        <v>27972</v>
      </c>
      <c r="B20303" s="15" t="s">
        <v>2068</v>
      </c>
      <c r="C20303" t="str">
        <f>_xlfn.XLOOKUP($B20303, STANDARDS!$A:$A, STANDARDS!$B:$B,,0,2)</f>
        <v>Pipe Creek Fm</v>
      </c>
      <c r="D20303" t="s">
        <v>1060</v>
      </c>
      <c r="E20303" t="s">
        <v>2277</v>
      </c>
      <c r="F20303">
        <v>42.2</v>
      </c>
      <c r="G20303">
        <v>-77.44</v>
      </c>
      <c r="H20303">
        <v>0.01</v>
      </c>
      <c r="I20303" t="s">
        <v>592</v>
      </c>
      <c r="J20303" cm="1">
        <f t="array" ref="J20303:L20303">_xlfn.XLOOKUP($C20303, AGE!$A:$A,AGE!$B:$D,,0,2)</f>
        <v>371.43</v>
      </c>
      <c r="K20303">
        <v>0.8</v>
      </c>
      <c r="L20303" t="str">
        <v>Cohen et al. 2022</v>
      </c>
      <c r="M20303" t="s">
        <v>2478</v>
      </c>
      <c r="P20303" t="s">
        <v>2342</v>
      </c>
      <c r="S20303" s="14">
        <v>-26.773320009999999</v>
      </c>
      <c r="T20303">
        <v>0.5</v>
      </c>
      <c r="U20303" t="s">
        <v>2479</v>
      </c>
      <c r="V20303">
        <v>1</v>
      </c>
      <c r="W20303" t="s">
        <v>2569</v>
      </c>
    </row>
    <row r="20304" spans="1:23" x14ac:dyDescent="0.3">
      <c r="A20304">
        <v>27973</v>
      </c>
      <c r="B20304" s="15" t="s">
        <v>2068</v>
      </c>
      <c r="C20304" t="str">
        <f>_xlfn.XLOOKUP($B20304, STANDARDS!$A:$A, STANDARDS!$B:$B,,0,2)</f>
        <v>Pipe Creek Fm</v>
      </c>
      <c r="D20304" t="s">
        <v>1060</v>
      </c>
      <c r="E20304" t="s">
        <v>2277</v>
      </c>
      <c r="F20304">
        <v>42.2</v>
      </c>
      <c r="G20304">
        <v>-77.44</v>
      </c>
      <c r="H20304">
        <v>0.01</v>
      </c>
      <c r="I20304" t="s">
        <v>592</v>
      </c>
      <c r="J20304" cm="1">
        <f t="array" ref="J20304:L20304">_xlfn.XLOOKUP($C20304, AGE!$A:$A,AGE!$B:$D,,0,2)</f>
        <v>371.43</v>
      </c>
      <c r="K20304">
        <v>0.8</v>
      </c>
      <c r="L20304" t="str">
        <v>Cohen et al. 2022</v>
      </c>
      <c r="M20304" t="s">
        <v>2478</v>
      </c>
      <c r="P20304" t="s">
        <v>2342</v>
      </c>
      <c r="S20304" s="14">
        <v>-26.195605860000001</v>
      </c>
      <c r="T20304">
        <v>0.5</v>
      </c>
      <c r="U20304" t="s">
        <v>2479</v>
      </c>
      <c r="V20304">
        <v>1</v>
      </c>
      <c r="W20304" t="s">
        <v>2569</v>
      </c>
    </row>
    <row r="20305" spans="1:23" x14ac:dyDescent="0.3">
      <c r="A20305">
        <v>27974</v>
      </c>
      <c r="B20305" s="15" t="s">
        <v>2068</v>
      </c>
      <c r="C20305" t="str">
        <f>_xlfn.XLOOKUP($B20305, STANDARDS!$A:$A, STANDARDS!$B:$B,,0,2)</f>
        <v>Pipe Creek Fm</v>
      </c>
      <c r="D20305" t="s">
        <v>1060</v>
      </c>
      <c r="E20305" t="s">
        <v>2277</v>
      </c>
      <c r="F20305">
        <v>42.2</v>
      </c>
      <c r="G20305">
        <v>-77.44</v>
      </c>
      <c r="H20305">
        <v>0.01</v>
      </c>
      <c r="I20305" t="s">
        <v>592</v>
      </c>
      <c r="J20305" cm="1">
        <f t="array" ref="J20305:L20305">_xlfn.XLOOKUP($C20305, AGE!$A:$A,AGE!$B:$D,,0,2)</f>
        <v>371.43</v>
      </c>
      <c r="K20305">
        <v>0.8</v>
      </c>
      <c r="L20305" t="str">
        <v>Cohen et al. 2022</v>
      </c>
      <c r="M20305" t="s">
        <v>2478</v>
      </c>
      <c r="P20305" t="s">
        <v>2342</v>
      </c>
      <c r="S20305" s="14">
        <v>-26.773320009999999</v>
      </c>
      <c r="T20305">
        <v>0.5</v>
      </c>
      <c r="U20305" t="s">
        <v>2479</v>
      </c>
      <c r="V20305">
        <v>1</v>
      </c>
      <c r="W20305" t="s">
        <v>2569</v>
      </c>
    </row>
    <row r="20306" spans="1:23" x14ac:dyDescent="0.3">
      <c r="A20306">
        <v>27975</v>
      </c>
      <c r="B20306" s="15" t="s">
        <v>2068</v>
      </c>
      <c r="C20306" t="str">
        <f>_xlfn.XLOOKUP($B20306, STANDARDS!$A:$A, STANDARDS!$B:$B,,0,2)</f>
        <v>Pipe Creek Fm</v>
      </c>
      <c r="D20306" t="s">
        <v>1060</v>
      </c>
      <c r="E20306" t="s">
        <v>2277</v>
      </c>
      <c r="F20306">
        <v>42.2</v>
      </c>
      <c r="G20306">
        <v>-77.44</v>
      </c>
      <c r="H20306">
        <v>0.01</v>
      </c>
      <c r="I20306" t="s">
        <v>592</v>
      </c>
      <c r="J20306" cm="1">
        <f t="array" ref="J20306:L20306">_xlfn.XLOOKUP($C20306, AGE!$A:$A,AGE!$B:$D,,0,2)</f>
        <v>371.43</v>
      </c>
      <c r="K20306">
        <v>0.8</v>
      </c>
      <c r="L20306" t="str">
        <v>Cohen et al. 2022</v>
      </c>
      <c r="M20306" t="s">
        <v>2478</v>
      </c>
      <c r="P20306" t="s">
        <v>2342</v>
      </c>
      <c r="S20306" s="14">
        <v>-26.195605860000001</v>
      </c>
      <c r="T20306">
        <v>0.5</v>
      </c>
      <c r="U20306" t="s">
        <v>2479</v>
      </c>
      <c r="V20306">
        <v>1</v>
      </c>
      <c r="W20306" t="s">
        <v>2569</v>
      </c>
    </row>
    <row r="20307" spans="1:23" x14ac:dyDescent="0.3">
      <c r="A20307">
        <v>27976</v>
      </c>
      <c r="B20307" s="15" t="s">
        <v>2068</v>
      </c>
      <c r="C20307" t="str">
        <f>_xlfn.XLOOKUP($B20307, STANDARDS!$A:$A, STANDARDS!$B:$B,,0,2)</f>
        <v>Pipe Creek Fm</v>
      </c>
      <c r="D20307" t="s">
        <v>1060</v>
      </c>
      <c r="E20307" t="s">
        <v>2277</v>
      </c>
      <c r="F20307">
        <v>42.2</v>
      </c>
      <c r="G20307">
        <v>-77.44</v>
      </c>
      <c r="H20307">
        <v>0.01</v>
      </c>
      <c r="I20307" t="s">
        <v>592</v>
      </c>
      <c r="J20307" cm="1">
        <f t="array" ref="J20307:L20307">_xlfn.XLOOKUP($C20307, AGE!$A:$A,AGE!$B:$D,,0,2)</f>
        <v>371.43</v>
      </c>
      <c r="K20307">
        <v>0.8</v>
      </c>
      <c r="L20307" t="str">
        <v>Cohen et al. 2022</v>
      </c>
      <c r="M20307" t="s">
        <v>2478</v>
      </c>
      <c r="P20307" t="s">
        <v>2342</v>
      </c>
      <c r="S20307" s="14">
        <v>-29.415492499999999</v>
      </c>
      <c r="T20307">
        <v>0.5</v>
      </c>
      <c r="U20307" t="s">
        <v>2479</v>
      </c>
      <c r="V20307">
        <v>1</v>
      </c>
      <c r="W20307" t="s">
        <v>2569</v>
      </c>
    </row>
    <row r="20308" spans="1:23" x14ac:dyDescent="0.3">
      <c r="A20308">
        <v>27977</v>
      </c>
      <c r="B20308" s="15" t="s">
        <v>2068</v>
      </c>
      <c r="C20308" t="str">
        <f>_xlfn.XLOOKUP($B20308, STANDARDS!$A:$A, STANDARDS!$B:$B,,0,2)</f>
        <v>Pipe Creek Fm</v>
      </c>
      <c r="D20308" t="s">
        <v>1060</v>
      </c>
      <c r="E20308" t="s">
        <v>2277</v>
      </c>
      <c r="F20308">
        <v>42.2</v>
      </c>
      <c r="G20308">
        <v>-77.44</v>
      </c>
      <c r="H20308">
        <v>0.01</v>
      </c>
      <c r="I20308" t="s">
        <v>592</v>
      </c>
      <c r="J20308" cm="1">
        <f t="array" ref="J20308:L20308">_xlfn.XLOOKUP($C20308, AGE!$A:$A,AGE!$B:$D,,0,2)</f>
        <v>371.43</v>
      </c>
      <c r="K20308">
        <v>0.8</v>
      </c>
      <c r="L20308" t="str">
        <v>Cohen et al. 2022</v>
      </c>
      <c r="M20308" t="s">
        <v>2478</v>
      </c>
      <c r="P20308" t="s">
        <v>2342</v>
      </c>
      <c r="S20308" s="14">
        <v>-27.17351704</v>
      </c>
      <c r="T20308">
        <v>0.5</v>
      </c>
      <c r="U20308" t="s">
        <v>2479</v>
      </c>
      <c r="V20308">
        <v>1</v>
      </c>
      <c r="W20308" t="s">
        <v>2569</v>
      </c>
    </row>
    <row r="20309" spans="1:23" x14ac:dyDescent="0.3">
      <c r="A20309">
        <v>27978</v>
      </c>
      <c r="B20309" s="15" t="s">
        <v>2068</v>
      </c>
      <c r="C20309" t="str">
        <f>_xlfn.XLOOKUP($B20309, STANDARDS!$A:$A, STANDARDS!$B:$B,,0,2)</f>
        <v>Pipe Creek Fm</v>
      </c>
      <c r="D20309" t="s">
        <v>1060</v>
      </c>
      <c r="E20309" t="s">
        <v>2277</v>
      </c>
      <c r="F20309">
        <v>42.2</v>
      </c>
      <c r="G20309">
        <v>-77.44</v>
      </c>
      <c r="H20309">
        <v>0.01</v>
      </c>
      <c r="I20309" t="s">
        <v>592</v>
      </c>
      <c r="J20309" cm="1">
        <f t="array" ref="J20309:L20309">_xlfn.XLOOKUP($C20309, AGE!$A:$A,AGE!$B:$D,,0,2)</f>
        <v>371.43</v>
      </c>
      <c r="K20309">
        <v>0.8</v>
      </c>
      <c r="L20309" t="str">
        <v>Cohen et al. 2022</v>
      </c>
      <c r="M20309" t="s">
        <v>2478</v>
      </c>
      <c r="P20309" t="s">
        <v>2342</v>
      </c>
      <c r="S20309" s="14">
        <v>-27.89106043</v>
      </c>
      <c r="T20309">
        <v>0.5</v>
      </c>
      <c r="U20309" t="s">
        <v>2479</v>
      </c>
      <c r="V20309">
        <v>1</v>
      </c>
      <c r="W20309" t="s">
        <v>2569</v>
      </c>
    </row>
    <row r="20310" spans="1:23" x14ac:dyDescent="0.3">
      <c r="A20310">
        <v>27979</v>
      </c>
      <c r="B20310" s="15" t="s">
        <v>2068</v>
      </c>
      <c r="C20310" t="str">
        <f>_xlfn.XLOOKUP($B20310, STANDARDS!$A:$A, STANDARDS!$B:$B,,0,2)</f>
        <v>Pipe Creek Fm</v>
      </c>
      <c r="D20310" t="s">
        <v>1060</v>
      </c>
      <c r="E20310" t="s">
        <v>2277</v>
      </c>
      <c r="F20310">
        <v>42.2</v>
      </c>
      <c r="G20310">
        <v>-77.44</v>
      </c>
      <c r="H20310">
        <v>0.01</v>
      </c>
      <c r="I20310" t="s">
        <v>592</v>
      </c>
      <c r="J20310" cm="1">
        <f t="array" ref="J20310:L20310">_xlfn.XLOOKUP($C20310, AGE!$A:$A,AGE!$B:$D,,0,2)</f>
        <v>371.43</v>
      </c>
      <c r="K20310">
        <v>0.8</v>
      </c>
      <c r="L20310" t="str">
        <v>Cohen et al. 2022</v>
      </c>
      <c r="M20310" t="s">
        <v>2478</v>
      </c>
      <c r="P20310" t="s">
        <v>2342</v>
      </c>
      <c r="S20310" s="14">
        <v>-28.81875707</v>
      </c>
      <c r="T20310">
        <v>0.5</v>
      </c>
      <c r="U20310" t="s">
        <v>2479</v>
      </c>
      <c r="V20310">
        <v>1</v>
      </c>
      <c r="W20310" t="s">
        <v>2569</v>
      </c>
    </row>
    <row r="20311" spans="1:23" x14ac:dyDescent="0.3">
      <c r="A20311">
        <v>27980</v>
      </c>
      <c r="B20311" s="15" t="s">
        <v>2069</v>
      </c>
      <c r="C20311" t="str">
        <f>_xlfn.XLOOKUP($B20311, STANDARDS!$A:$A, STANDARDS!$B:$B,,0,2)</f>
        <v>Hanover Fm</v>
      </c>
      <c r="D20311" t="s">
        <v>1060</v>
      </c>
      <c r="E20311" t="s">
        <v>2277</v>
      </c>
      <c r="F20311">
        <v>42.6</v>
      </c>
      <c r="G20311">
        <v>-78.8</v>
      </c>
      <c r="H20311">
        <v>0.01</v>
      </c>
      <c r="I20311" t="s">
        <v>592</v>
      </c>
      <c r="J20311" cm="1">
        <f t="array" ref="J20311:L20311">_xlfn.XLOOKUP($C20311, AGE!$A:$A,AGE!$B:$D,,0,2)</f>
        <v>371.86</v>
      </c>
      <c r="K20311">
        <v>0.8</v>
      </c>
      <c r="L20311" t="str">
        <v>Cohen et al. 2022</v>
      </c>
      <c r="M20311" t="s">
        <v>2478</v>
      </c>
      <c r="P20311" t="s">
        <v>2342</v>
      </c>
      <c r="S20311" s="14">
        <v>-26.511799580000002</v>
      </c>
      <c r="T20311">
        <v>0.5</v>
      </c>
      <c r="U20311" t="s">
        <v>2479</v>
      </c>
      <c r="V20311">
        <v>1</v>
      </c>
      <c r="W20311" t="s">
        <v>2569</v>
      </c>
    </row>
    <row r="20312" spans="1:23" x14ac:dyDescent="0.3">
      <c r="A20312">
        <v>27981</v>
      </c>
      <c r="B20312" s="15" t="s">
        <v>2069</v>
      </c>
      <c r="C20312" t="str">
        <f>_xlfn.XLOOKUP($B20312, STANDARDS!$A:$A, STANDARDS!$B:$B,,0,2)</f>
        <v>Hanover Fm</v>
      </c>
      <c r="D20312" t="s">
        <v>1060</v>
      </c>
      <c r="E20312" t="s">
        <v>2277</v>
      </c>
      <c r="F20312">
        <v>42.6</v>
      </c>
      <c r="G20312">
        <v>-78.8</v>
      </c>
      <c r="H20312">
        <v>0.01</v>
      </c>
      <c r="I20312" t="s">
        <v>592</v>
      </c>
      <c r="J20312" cm="1">
        <f t="array" ref="J20312:L20312">_xlfn.XLOOKUP($C20312, AGE!$A:$A,AGE!$B:$D,,0,2)</f>
        <v>371.86</v>
      </c>
      <c r="K20312">
        <v>0.8</v>
      </c>
      <c r="L20312" t="str">
        <v>Cohen et al. 2022</v>
      </c>
      <c r="M20312" t="s">
        <v>2478</v>
      </c>
      <c r="P20312" t="s">
        <v>2342</v>
      </c>
      <c r="S20312" s="14">
        <v>-26.979222440000001</v>
      </c>
      <c r="T20312">
        <v>0.5</v>
      </c>
      <c r="U20312" t="s">
        <v>2479</v>
      </c>
      <c r="V20312">
        <v>1</v>
      </c>
      <c r="W20312" t="s">
        <v>2569</v>
      </c>
    </row>
    <row r="20313" spans="1:23" x14ac:dyDescent="0.3">
      <c r="A20313">
        <v>27982</v>
      </c>
      <c r="B20313" s="15" t="s">
        <v>2069</v>
      </c>
      <c r="C20313" t="str">
        <f>_xlfn.XLOOKUP($B20313, STANDARDS!$A:$A, STANDARDS!$B:$B,,0,2)</f>
        <v>Hanover Fm</v>
      </c>
      <c r="D20313" t="s">
        <v>1060</v>
      </c>
      <c r="E20313" t="s">
        <v>2277</v>
      </c>
      <c r="F20313">
        <v>42.6</v>
      </c>
      <c r="G20313">
        <v>-78.8</v>
      </c>
      <c r="H20313">
        <v>0.01</v>
      </c>
      <c r="I20313" t="s">
        <v>592</v>
      </c>
      <c r="J20313" cm="1">
        <f t="array" ref="J20313:L20313">_xlfn.XLOOKUP($C20313, AGE!$A:$A,AGE!$B:$D,,0,2)</f>
        <v>371.86</v>
      </c>
      <c r="K20313">
        <v>0.8</v>
      </c>
      <c r="L20313" t="str">
        <v>Cohen et al. 2022</v>
      </c>
      <c r="M20313" t="s">
        <v>2478</v>
      </c>
      <c r="P20313" t="s">
        <v>2342</v>
      </c>
      <c r="S20313" s="14">
        <v>-30.146586280000001</v>
      </c>
      <c r="T20313">
        <v>0.5</v>
      </c>
      <c r="U20313" t="s">
        <v>2479</v>
      </c>
      <c r="V20313">
        <v>1</v>
      </c>
      <c r="W20313" t="s">
        <v>2569</v>
      </c>
    </row>
    <row r="20314" spans="1:23" x14ac:dyDescent="0.3">
      <c r="A20314">
        <v>27983</v>
      </c>
      <c r="B20314" s="15" t="s">
        <v>2069</v>
      </c>
      <c r="C20314" t="str">
        <f>_xlfn.XLOOKUP($B20314, STANDARDS!$A:$A, STANDARDS!$B:$B,,0,2)</f>
        <v>Hanover Fm</v>
      </c>
      <c r="D20314" t="s">
        <v>1060</v>
      </c>
      <c r="E20314" t="s">
        <v>2277</v>
      </c>
      <c r="F20314">
        <v>42.6</v>
      </c>
      <c r="G20314">
        <v>-78.8</v>
      </c>
      <c r="H20314">
        <v>0.01</v>
      </c>
      <c r="I20314" t="s">
        <v>592</v>
      </c>
      <c r="J20314" cm="1">
        <f t="array" ref="J20314:L20314">_xlfn.XLOOKUP($C20314, AGE!$A:$A,AGE!$B:$D,,0,2)</f>
        <v>371.86</v>
      </c>
      <c r="K20314">
        <v>0.8</v>
      </c>
      <c r="L20314" t="str">
        <v>Cohen et al. 2022</v>
      </c>
      <c r="M20314" t="s">
        <v>2478</v>
      </c>
      <c r="P20314" t="s">
        <v>2342</v>
      </c>
      <c r="S20314" s="14">
        <v>-29.383548380000001</v>
      </c>
      <c r="T20314">
        <v>0.5</v>
      </c>
      <c r="U20314" t="s">
        <v>2479</v>
      </c>
      <c r="V20314">
        <v>1</v>
      </c>
      <c r="W20314" t="s">
        <v>2569</v>
      </c>
    </row>
    <row r="20315" spans="1:23" x14ac:dyDescent="0.3">
      <c r="A20315">
        <v>27984</v>
      </c>
      <c r="B20315" s="15" t="s">
        <v>2069</v>
      </c>
      <c r="C20315" t="str">
        <f>_xlfn.XLOOKUP($B20315, STANDARDS!$A:$A, STANDARDS!$B:$B,,0,2)</f>
        <v>Hanover Fm</v>
      </c>
      <c r="D20315" t="s">
        <v>1060</v>
      </c>
      <c r="E20315" t="s">
        <v>2277</v>
      </c>
      <c r="F20315">
        <v>42.6</v>
      </c>
      <c r="G20315">
        <v>-78.8</v>
      </c>
      <c r="H20315">
        <v>0.01</v>
      </c>
      <c r="I20315" t="s">
        <v>592</v>
      </c>
      <c r="J20315" cm="1">
        <f t="array" ref="J20315:L20315">_xlfn.XLOOKUP($C20315, AGE!$A:$A,AGE!$B:$D,,0,2)</f>
        <v>371.86</v>
      </c>
      <c r="K20315">
        <v>0.8</v>
      </c>
      <c r="L20315" t="str">
        <v>Cohen et al. 2022</v>
      </c>
      <c r="M20315" t="s">
        <v>2478</v>
      </c>
      <c r="P20315" t="s">
        <v>2342</v>
      </c>
      <c r="S20315" s="14">
        <v>-30.146586280000001</v>
      </c>
      <c r="T20315">
        <v>0.5</v>
      </c>
      <c r="U20315" t="s">
        <v>2479</v>
      </c>
      <c r="V20315">
        <v>1</v>
      </c>
      <c r="W20315" t="s">
        <v>2569</v>
      </c>
    </row>
    <row r="20316" spans="1:23" x14ac:dyDescent="0.3">
      <c r="A20316">
        <v>27985</v>
      </c>
      <c r="B20316" s="15" t="s">
        <v>2069</v>
      </c>
      <c r="C20316" t="str">
        <f>_xlfn.XLOOKUP($B20316, STANDARDS!$A:$A, STANDARDS!$B:$B,,0,2)</f>
        <v>Hanover Fm</v>
      </c>
      <c r="D20316" t="s">
        <v>1060</v>
      </c>
      <c r="E20316" t="s">
        <v>2277</v>
      </c>
      <c r="F20316">
        <v>42.6</v>
      </c>
      <c r="G20316">
        <v>-78.8</v>
      </c>
      <c r="H20316">
        <v>0.01</v>
      </c>
      <c r="I20316" t="s">
        <v>592</v>
      </c>
      <c r="J20316" cm="1">
        <f t="array" ref="J20316:L20316">_xlfn.XLOOKUP($C20316, AGE!$A:$A,AGE!$B:$D,,0,2)</f>
        <v>371.86</v>
      </c>
      <c r="K20316">
        <v>0.8</v>
      </c>
      <c r="L20316" t="str">
        <v>Cohen et al. 2022</v>
      </c>
      <c r="M20316" t="s">
        <v>2478</v>
      </c>
      <c r="P20316" t="s">
        <v>2342</v>
      </c>
      <c r="S20316" s="14">
        <v>-28.23040271</v>
      </c>
      <c r="T20316">
        <v>0.5</v>
      </c>
      <c r="U20316" t="s">
        <v>2479</v>
      </c>
      <c r="V20316">
        <v>1</v>
      </c>
      <c r="W20316" t="s">
        <v>2569</v>
      </c>
    </row>
    <row r="20317" spans="1:23" x14ac:dyDescent="0.3">
      <c r="A20317">
        <v>27986</v>
      </c>
      <c r="B20317" s="15" t="s">
        <v>2069</v>
      </c>
      <c r="C20317" t="str">
        <f>_xlfn.XLOOKUP($B20317, STANDARDS!$A:$A, STANDARDS!$B:$B,,0,2)</f>
        <v>Hanover Fm</v>
      </c>
      <c r="D20317" t="s">
        <v>1060</v>
      </c>
      <c r="E20317" t="s">
        <v>2277</v>
      </c>
      <c r="F20317">
        <v>42.6</v>
      </c>
      <c r="G20317">
        <v>-78.8</v>
      </c>
      <c r="H20317">
        <v>0.01</v>
      </c>
      <c r="I20317" t="s">
        <v>592</v>
      </c>
      <c r="J20317" cm="1">
        <f t="array" ref="J20317:L20317">_xlfn.XLOOKUP($C20317, AGE!$A:$A,AGE!$B:$D,,0,2)</f>
        <v>371.86</v>
      </c>
      <c r="K20317">
        <v>0.8</v>
      </c>
      <c r="L20317" t="str">
        <v>Cohen et al. 2022</v>
      </c>
      <c r="M20317" t="s">
        <v>2478</v>
      </c>
      <c r="P20317" t="s">
        <v>2342</v>
      </c>
      <c r="S20317" s="14">
        <v>-30.146586280000001</v>
      </c>
      <c r="T20317">
        <v>0.5</v>
      </c>
      <c r="U20317" t="s">
        <v>2479</v>
      </c>
      <c r="V20317">
        <v>1</v>
      </c>
      <c r="W20317" t="s">
        <v>2569</v>
      </c>
    </row>
    <row r="20318" spans="1:23" x14ac:dyDescent="0.3">
      <c r="A20318">
        <v>27987</v>
      </c>
      <c r="B20318" s="15" t="s">
        <v>2069</v>
      </c>
      <c r="C20318" t="str">
        <f>_xlfn.XLOOKUP($B20318, STANDARDS!$A:$A, STANDARDS!$B:$B,,0,2)</f>
        <v>Hanover Fm</v>
      </c>
      <c r="D20318" t="s">
        <v>1060</v>
      </c>
      <c r="E20318" t="s">
        <v>2277</v>
      </c>
      <c r="F20318">
        <v>42.6</v>
      </c>
      <c r="G20318">
        <v>-78.8</v>
      </c>
      <c r="H20318">
        <v>0.01</v>
      </c>
      <c r="I20318" t="s">
        <v>592</v>
      </c>
      <c r="J20318" cm="1">
        <f t="array" ref="J20318:L20318">_xlfn.XLOOKUP($C20318, AGE!$A:$A,AGE!$B:$D,,0,2)</f>
        <v>371.86</v>
      </c>
      <c r="K20318">
        <v>0.8</v>
      </c>
      <c r="L20318" t="str">
        <v>Cohen et al. 2022</v>
      </c>
      <c r="M20318" t="s">
        <v>2478</v>
      </c>
      <c r="P20318" t="s">
        <v>2342</v>
      </c>
      <c r="S20318" s="14">
        <v>-30.146586280000001</v>
      </c>
      <c r="T20318">
        <v>0.5</v>
      </c>
      <c r="U20318" t="s">
        <v>2479</v>
      </c>
      <c r="V20318">
        <v>1</v>
      </c>
      <c r="W20318" t="s">
        <v>2569</v>
      </c>
    </row>
    <row r="20319" spans="1:23" x14ac:dyDescent="0.3">
      <c r="A20319">
        <v>27988</v>
      </c>
      <c r="B20319" s="15" t="s">
        <v>2069</v>
      </c>
      <c r="C20319" t="str">
        <f>_xlfn.XLOOKUP($B20319, STANDARDS!$A:$A, STANDARDS!$B:$B,,0,2)</f>
        <v>Hanover Fm</v>
      </c>
      <c r="D20319" t="s">
        <v>1060</v>
      </c>
      <c r="E20319" t="s">
        <v>2277</v>
      </c>
      <c r="F20319">
        <v>42.6</v>
      </c>
      <c r="G20319">
        <v>-78.8</v>
      </c>
      <c r="H20319">
        <v>0.01</v>
      </c>
      <c r="I20319" t="s">
        <v>592</v>
      </c>
      <c r="J20319" cm="1">
        <f t="array" ref="J20319:L20319">_xlfn.XLOOKUP($C20319, AGE!$A:$A,AGE!$B:$D,,0,2)</f>
        <v>371.86</v>
      </c>
      <c r="K20319">
        <v>0.8</v>
      </c>
      <c r="L20319" t="str">
        <v>Cohen et al. 2022</v>
      </c>
      <c r="M20319" t="s">
        <v>2478</v>
      </c>
      <c r="P20319" t="s">
        <v>2342</v>
      </c>
      <c r="S20319" s="14">
        <v>-29.383548380000001</v>
      </c>
      <c r="T20319">
        <v>0.5</v>
      </c>
      <c r="U20319" t="s">
        <v>2479</v>
      </c>
      <c r="V20319">
        <v>1</v>
      </c>
      <c r="W20319" t="s">
        <v>2569</v>
      </c>
    </row>
    <row r="20320" spans="1:23" x14ac:dyDescent="0.3">
      <c r="A20320">
        <v>27989</v>
      </c>
      <c r="B20320" s="15" t="s">
        <v>2069</v>
      </c>
      <c r="C20320" t="str">
        <f>_xlfn.XLOOKUP($B20320, STANDARDS!$A:$A, STANDARDS!$B:$B,,0,2)</f>
        <v>Hanover Fm</v>
      </c>
      <c r="D20320" t="s">
        <v>1060</v>
      </c>
      <c r="E20320" t="s">
        <v>2277</v>
      </c>
      <c r="F20320">
        <v>42.6</v>
      </c>
      <c r="G20320">
        <v>-78.8</v>
      </c>
      <c r="H20320">
        <v>0.01</v>
      </c>
      <c r="I20320" t="s">
        <v>592</v>
      </c>
      <c r="J20320" cm="1">
        <f t="array" ref="J20320:L20320">_xlfn.XLOOKUP($C20320, AGE!$A:$A,AGE!$B:$D,,0,2)</f>
        <v>371.86</v>
      </c>
      <c r="K20320">
        <v>0.8</v>
      </c>
      <c r="L20320" t="str">
        <v>Cohen et al. 2022</v>
      </c>
      <c r="M20320" t="s">
        <v>2478</v>
      </c>
      <c r="P20320" t="s">
        <v>2342</v>
      </c>
      <c r="S20320" s="14">
        <v>-28.23040271</v>
      </c>
      <c r="T20320">
        <v>0.5</v>
      </c>
      <c r="U20320" t="s">
        <v>2479</v>
      </c>
      <c r="V20320">
        <v>1</v>
      </c>
      <c r="W20320" t="s">
        <v>2569</v>
      </c>
    </row>
    <row r="20321" spans="1:23" x14ac:dyDescent="0.3">
      <c r="A20321">
        <v>27990</v>
      </c>
      <c r="B20321" s="15" t="s">
        <v>2069</v>
      </c>
      <c r="C20321" t="str">
        <f>_xlfn.XLOOKUP($B20321, STANDARDS!$A:$A, STANDARDS!$B:$B,,0,2)</f>
        <v>Hanover Fm</v>
      </c>
      <c r="D20321" t="s">
        <v>1060</v>
      </c>
      <c r="E20321" t="s">
        <v>2277</v>
      </c>
      <c r="F20321">
        <v>42.6</v>
      </c>
      <c r="G20321">
        <v>-78.8</v>
      </c>
      <c r="H20321">
        <v>0.01</v>
      </c>
      <c r="I20321" t="s">
        <v>592</v>
      </c>
      <c r="J20321" cm="1">
        <f t="array" ref="J20321:L20321">_xlfn.XLOOKUP($C20321, AGE!$A:$A,AGE!$B:$D,,0,2)</f>
        <v>371.86</v>
      </c>
      <c r="K20321">
        <v>0.8</v>
      </c>
      <c r="L20321" t="str">
        <v>Cohen et al. 2022</v>
      </c>
      <c r="M20321" t="s">
        <v>2478</v>
      </c>
      <c r="P20321" t="s">
        <v>2342</v>
      </c>
      <c r="S20321" s="14">
        <v>-26.979222440000001</v>
      </c>
      <c r="T20321">
        <v>0.5</v>
      </c>
      <c r="U20321" t="s">
        <v>2479</v>
      </c>
      <c r="V20321">
        <v>1</v>
      </c>
      <c r="W20321" t="s">
        <v>2569</v>
      </c>
    </row>
    <row r="20322" spans="1:23" x14ac:dyDescent="0.3">
      <c r="A20322">
        <v>27991</v>
      </c>
      <c r="B20322" s="15" t="s">
        <v>2069</v>
      </c>
      <c r="C20322" t="str">
        <f>_xlfn.XLOOKUP($B20322, STANDARDS!$A:$A, STANDARDS!$B:$B,,0,2)</f>
        <v>Hanover Fm</v>
      </c>
      <c r="D20322" t="s">
        <v>1060</v>
      </c>
      <c r="E20322" t="s">
        <v>2277</v>
      </c>
      <c r="F20322">
        <v>42.6</v>
      </c>
      <c r="G20322">
        <v>-78.8</v>
      </c>
      <c r="H20322">
        <v>0.01</v>
      </c>
      <c r="I20322" t="s">
        <v>592</v>
      </c>
      <c r="J20322" cm="1">
        <f t="array" ref="J20322:L20322">_xlfn.XLOOKUP($C20322, AGE!$A:$A,AGE!$B:$D,,0,2)</f>
        <v>371.86</v>
      </c>
      <c r="K20322">
        <v>0.8</v>
      </c>
      <c r="L20322" t="str">
        <v>Cohen et al. 2022</v>
      </c>
      <c r="M20322" t="s">
        <v>2478</v>
      </c>
      <c r="P20322" t="s">
        <v>2342</v>
      </c>
      <c r="S20322" s="14">
        <v>-29.383548380000001</v>
      </c>
      <c r="T20322">
        <v>0.5</v>
      </c>
      <c r="U20322" t="s">
        <v>2479</v>
      </c>
      <c r="V20322">
        <v>1</v>
      </c>
      <c r="W20322" t="s">
        <v>2569</v>
      </c>
    </row>
    <row r="20323" spans="1:23" x14ac:dyDescent="0.3">
      <c r="A20323">
        <v>27992</v>
      </c>
      <c r="B20323" s="15" t="s">
        <v>2069</v>
      </c>
      <c r="C20323" t="str">
        <f>_xlfn.XLOOKUP($B20323, STANDARDS!$A:$A, STANDARDS!$B:$B,,0,2)</f>
        <v>Hanover Fm</v>
      </c>
      <c r="D20323" t="s">
        <v>1060</v>
      </c>
      <c r="E20323" t="s">
        <v>2277</v>
      </c>
      <c r="F20323">
        <v>42.6</v>
      </c>
      <c r="G20323">
        <v>-78.8</v>
      </c>
      <c r="H20323">
        <v>0.01</v>
      </c>
      <c r="I20323" t="s">
        <v>592</v>
      </c>
      <c r="J20323" cm="1">
        <f t="array" ref="J20323:L20323">_xlfn.XLOOKUP($C20323, AGE!$A:$A,AGE!$B:$D,,0,2)</f>
        <v>371.86</v>
      </c>
      <c r="K20323">
        <v>0.8</v>
      </c>
      <c r="L20323" t="str">
        <v>Cohen et al. 2022</v>
      </c>
      <c r="M20323" t="s">
        <v>2478</v>
      </c>
      <c r="P20323" t="s">
        <v>2342</v>
      </c>
      <c r="S20323" s="14">
        <v>-29.415492499999999</v>
      </c>
      <c r="T20323">
        <v>0.5</v>
      </c>
      <c r="U20323" t="s">
        <v>2479</v>
      </c>
      <c r="V20323">
        <v>1</v>
      </c>
      <c r="W20323" t="s">
        <v>2569</v>
      </c>
    </row>
    <row r="20324" spans="1:23" x14ac:dyDescent="0.3">
      <c r="A20324">
        <v>27993</v>
      </c>
      <c r="B20324" s="15" t="s">
        <v>2069</v>
      </c>
      <c r="C20324" t="str">
        <f>_xlfn.XLOOKUP($B20324, STANDARDS!$A:$A, STANDARDS!$B:$B,,0,2)</f>
        <v>Hanover Fm</v>
      </c>
      <c r="D20324" t="s">
        <v>1060</v>
      </c>
      <c r="E20324" t="s">
        <v>2277</v>
      </c>
      <c r="F20324">
        <v>42.6</v>
      </c>
      <c r="G20324">
        <v>-78.8</v>
      </c>
      <c r="H20324">
        <v>0.01</v>
      </c>
      <c r="I20324" t="s">
        <v>592</v>
      </c>
      <c r="J20324" cm="1">
        <f t="array" ref="J20324:L20324">_xlfn.XLOOKUP($C20324, AGE!$A:$A,AGE!$B:$D,,0,2)</f>
        <v>371.86</v>
      </c>
      <c r="K20324">
        <v>0.8</v>
      </c>
      <c r="L20324" t="str">
        <v>Cohen et al. 2022</v>
      </c>
      <c r="M20324" t="s">
        <v>2478</v>
      </c>
      <c r="P20324" t="s">
        <v>2342</v>
      </c>
      <c r="S20324" s="14">
        <v>-26.979222440000001</v>
      </c>
      <c r="T20324">
        <v>0.5</v>
      </c>
      <c r="U20324" t="s">
        <v>2479</v>
      </c>
      <c r="V20324">
        <v>1</v>
      </c>
      <c r="W20324" t="s">
        <v>2569</v>
      </c>
    </row>
    <row r="20325" spans="1:23" x14ac:dyDescent="0.3">
      <c r="A20325">
        <v>27994</v>
      </c>
      <c r="B20325" s="15" t="s">
        <v>2069</v>
      </c>
      <c r="C20325" t="str">
        <f>_xlfn.XLOOKUP($B20325, STANDARDS!$A:$A, STANDARDS!$B:$B,,0,2)</f>
        <v>Hanover Fm</v>
      </c>
      <c r="D20325" t="s">
        <v>1060</v>
      </c>
      <c r="E20325" t="s">
        <v>2277</v>
      </c>
      <c r="F20325">
        <v>42.6</v>
      </c>
      <c r="G20325">
        <v>-78.8</v>
      </c>
      <c r="H20325">
        <v>0.01</v>
      </c>
      <c r="I20325" t="s">
        <v>592</v>
      </c>
      <c r="J20325" cm="1">
        <f t="array" ref="J20325:L20325">_xlfn.XLOOKUP($C20325, AGE!$A:$A,AGE!$B:$D,,0,2)</f>
        <v>371.86</v>
      </c>
      <c r="K20325">
        <v>0.8</v>
      </c>
      <c r="L20325" t="str">
        <v>Cohen et al. 2022</v>
      </c>
      <c r="M20325" t="s">
        <v>2478</v>
      </c>
      <c r="P20325" t="s">
        <v>2342</v>
      </c>
      <c r="S20325" s="14">
        <v>-29.383548380000001</v>
      </c>
      <c r="T20325">
        <v>0.5</v>
      </c>
      <c r="U20325" t="s">
        <v>2479</v>
      </c>
      <c r="V20325">
        <v>1</v>
      </c>
      <c r="W20325" t="s">
        <v>2569</v>
      </c>
    </row>
    <row r="20326" spans="1:23" x14ac:dyDescent="0.3">
      <c r="A20326">
        <v>27995</v>
      </c>
      <c r="B20326" s="15" t="s">
        <v>2069</v>
      </c>
      <c r="C20326" t="str">
        <f>_xlfn.XLOOKUP($B20326, STANDARDS!$A:$A, STANDARDS!$B:$B,,0,2)</f>
        <v>Hanover Fm</v>
      </c>
      <c r="D20326" t="s">
        <v>1060</v>
      </c>
      <c r="E20326" t="s">
        <v>2277</v>
      </c>
      <c r="F20326">
        <v>42.6</v>
      </c>
      <c r="G20326">
        <v>-78.8</v>
      </c>
      <c r="H20326">
        <v>0.01</v>
      </c>
      <c r="I20326" t="s">
        <v>592</v>
      </c>
      <c r="J20326" cm="1">
        <f t="array" ref="J20326:L20326">_xlfn.XLOOKUP($C20326, AGE!$A:$A,AGE!$B:$D,,0,2)</f>
        <v>371.86</v>
      </c>
      <c r="K20326">
        <v>0.8</v>
      </c>
      <c r="L20326" t="str">
        <v>Cohen et al. 2022</v>
      </c>
      <c r="M20326" t="s">
        <v>2478</v>
      </c>
      <c r="P20326" t="s">
        <v>2342</v>
      </c>
      <c r="S20326" s="14">
        <v>-29.383548380000001</v>
      </c>
      <c r="T20326">
        <v>0.5</v>
      </c>
      <c r="U20326" t="s">
        <v>2479</v>
      </c>
      <c r="V20326">
        <v>1</v>
      </c>
      <c r="W20326" t="s">
        <v>2569</v>
      </c>
    </row>
    <row r="20327" spans="1:23" x14ac:dyDescent="0.3">
      <c r="A20327">
        <v>27996</v>
      </c>
      <c r="B20327" s="15" t="s">
        <v>2069</v>
      </c>
      <c r="C20327" t="str">
        <f>_xlfn.XLOOKUP($B20327, STANDARDS!$A:$A, STANDARDS!$B:$B,,0,2)</f>
        <v>Hanover Fm</v>
      </c>
      <c r="D20327" t="s">
        <v>1060</v>
      </c>
      <c r="E20327" t="s">
        <v>2277</v>
      </c>
      <c r="F20327">
        <v>42.6</v>
      </c>
      <c r="G20327">
        <v>-78.8</v>
      </c>
      <c r="H20327">
        <v>0.01</v>
      </c>
      <c r="I20327" t="s">
        <v>592</v>
      </c>
      <c r="J20327" cm="1">
        <f t="array" ref="J20327:L20327">_xlfn.XLOOKUP($C20327, AGE!$A:$A,AGE!$B:$D,,0,2)</f>
        <v>371.86</v>
      </c>
      <c r="K20327">
        <v>0.8</v>
      </c>
      <c r="L20327" t="str">
        <v>Cohen et al. 2022</v>
      </c>
      <c r="M20327" t="s">
        <v>2478</v>
      </c>
      <c r="P20327" t="s">
        <v>2342</v>
      </c>
      <c r="S20327" s="14">
        <v>-26.979222440000001</v>
      </c>
      <c r="T20327">
        <v>0.5</v>
      </c>
      <c r="U20327" t="s">
        <v>2479</v>
      </c>
      <c r="V20327">
        <v>1</v>
      </c>
      <c r="W20327" t="s">
        <v>2569</v>
      </c>
    </row>
    <row r="20328" spans="1:23" x14ac:dyDescent="0.3">
      <c r="A20328">
        <v>27997</v>
      </c>
      <c r="B20328" s="15" t="s">
        <v>2069</v>
      </c>
      <c r="C20328" t="str">
        <f>_xlfn.XLOOKUP($B20328, STANDARDS!$A:$A, STANDARDS!$B:$B,,0,2)</f>
        <v>Hanover Fm</v>
      </c>
      <c r="D20328" t="s">
        <v>1060</v>
      </c>
      <c r="E20328" t="s">
        <v>2277</v>
      </c>
      <c r="F20328">
        <v>42.6</v>
      </c>
      <c r="G20328">
        <v>-78.8</v>
      </c>
      <c r="H20328">
        <v>0.01</v>
      </c>
      <c r="I20328" t="s">
        <v>592</v>
      </c>
      <c r="J20328" cm="1">
        <f t="array" ref="J20328:L20328">_xlfn.XLOOKUP($C20328, AGE!$A:$A,AGE!$B:$D,,0,2)</f>
        <v>371.86</v>
      </c>
      <c r="K20328">
        <v>0.8</v>
      </c>
      <c r="L20328" t="str">
        <v>Cohen et al. 2022</v>
      </c>
      <c r="M20328" t="s">
        <v>2478</v>
      </c>
      <c r="P20328" t="s">
        <v>2342</v>
      </c>
      <c r="S20328" s="14">
        <v>-26.511799580000002</v>
      </c>
      <c r="T20328">
        <v>0.5</v>
      </c>
      <c r="U20328" t="s">
        <v>2479</v>
      </c>
      <c r="V20328">
        <v>1</v>
      </c>
      <c r="W20328" t="s">
        <v>2569</v>
      </c>
    </row>
    <row r="20329" spans="1:23" x14ac:dyDescent="0.3">
      <c r="A20329">
        <v>27998</v>
      </c>
      <c r="B20329" s="15" t="s">
        <v>2069</v>
      </c>
      <c r="C20329" t="str">
        <f>_xlfn.XLOOKUP($B20329, STANDARDS!$A:$A, STANDARDS!$B:$B,,0,2)</f>
        <v>Hanover Fm</v>
      </c>
      <c r="D20329" t="s">
        <v>1060</v>
      </c>
      <c r="E20329" t="s">
        <v>2277</v>
      </c>
      <c r="F20329">
        <v>42.6</v>
      </c>
      <c r="G20329">
        <v>-78.8</v>
      </c>
      <c r="H20329">
        <v>0.01</v>
      </c>
      <c r="I20329" t="s">
        <v>592</v>
      </c>
      <c r="J20329" cm="1">
        <f t="array" ref="J20329:L20329">_xlfn.XLOOKUP($C20329, AGE!$A:$A,AGE!$B:$D,,0,2)</f>
        <v>371.86</v>
      </c>
      <c r="K20329">
        <v>0.8</v>
      </c>
      <c r="L20329" t="str">
        <v>Cohen et al. 2022</v>
      </c>
      <c r="M20329" t="s">
        <v>2478</v>
      </c>
      <c r="P20329" t="s">
        <v>2342</v>
      </c>
      <c r="S20329" s="14">
        <v>-28.23040271</v>
      </c>
      <c r="T20329">
        <v>0.5</v>
      </c>
      <c r="U20329" t="s">
        <v>2479</v>
      </c>
      <c r="V20329">
        <v>1</v>
      </c>
      <c r="W20329" t="s">
        <v>2569</v>
      </c>
    </row>
    <row r="20330" spans="1:23" x14ac:dyDescent="0.3">
      <c r="A20330">
        <v>27999</v>
      </c>
      <c r="B20330" s="15" t="s">
        <v>2069</v>
      </c>
      <c r="C20330" t="str">
        <f>_xlfn.XLOOKUP($B20330, STANDARDS!$A:$A, STANDARDS!$B:$B,,0,2)</f>
        <v>Hanover Fm</v>
      </c>
      <c r="D20330" t="s">
        <v>1060</v>
      </c>
      <c r="E20330" t="s">
        <v>2277</v>
      </c>
      <c r="F20330">
        <v>42.6</v>
      </c>
      <c r="G20330">
        <v>-78.8</v>
      </c>
      <c r="H20330">
        <v>0.01</v>
      </c>
      <c r="I20330" t="s">
        <v>592</v>
      </c>
      <c r="J20330" cm="1">
        <f t="array" ref="J20330:L20330">_xlfn.XLOOKUP($C20330, AGE!$A:$A,AGE!$B:$D,,0,2)</f>
        <v>371.86</v>
      </c>
      <c r="K20330">
        <v>0.8</v>
      </c>
      <c r="L20330" t="str">
        <v>Cohen et al. 2022</v>
      </c>
      <c r="M20330" t="s">
        <v>2478</v>
      </c>
      <c r="P20330" t="s">
        <v>2342</v>
      </c>
      <c r="S20330" s="14">
        <v>-30.146586280000001</v>
      </c>
      <c r="T20330">
        <v>0.5</v>
      </c>
      <c r="U20330" t="s">
        <v>2479</v>
      </c>
      <c r="V20330">
        <v>1</v>
      </c>
      <c r="W20330" t="s">
        <v>2569</v>
      </c>
    </row>
    <row r="20331" spans="1:23" x14ac:dyDescent="0.3">
      <c r="A20331">
        <v>28000</v>
      </c>
      <c r="B20331" s="15" t="s">
        <v>2069</v>
      </c>
      <c r="C20331" t="str">
        <f>_xlfn.XLOOKUP($B20331, STANDARDS!$A:$A, STANDARDS!$B:$B,,0,2)</f>
        <v>Hanover Fm</v>
      </c>
      <c r="D20331" t="s">
        <v>1060</v>
      </c>
      <c r="E20331" t="s">
        <v>2277</v>
      </c>
      <c r="F20331">
        <v>42.6</v>
      </c>
      <c r="G20331">
        <v>-78.8</v>
      </c>
      <c r="H20331">
        <v>0.01</v>
      </c>
      <c r="I20331" t="s">
        <v>592</v>
      </c>
      <c r="J20331" cm="1">
        <f t="array" ref="J20331:L20331">_xlfn.XLOOKUP($C20331, AGE!$A:$A,AGE!$B:$D,,0,2)</f>
        <v>371.86</v>
      </c>
      <c r="K20331">
        <v>0.8</v>
      </c>
      <c r="L20331" t="str">
        <v>Cohen et al. 2022</v>
      </c>
      <c r="M20331" t="s">
        <v>2478</v>
      </c>
      <c r="P20331" t="s">
        <v>2342</v>
      </c>
      <c r="S20331" s="14">
        <v>-30.146586280000001</v>
      </c>
      <c r="T20331">
        <v>0.5</v>
      </c>
      <c r="U20331" t="s">
        <v>2479</v>
      </c>
      <c r="V20331">
        <v>1</v>
      </c>
      <c r="W20331" t="s">
        <v>2569</v>
      </c>
    </row>
    <row r="20332" spans="1:23" x14ac:dyDescent="0.3">
      <c r="A20332">
        <v>28001</v>
      </c>
      <c r="B20332" s="15" t="s">
        <v>2069</v>
      </c>
      <c r="C20332" t="str">
        <f>_xlfn.XLOOKUP($B20332, STANDARDS!$A:$A, STANDARDS!$B:$B,,0,2)</f>
        <v>Hanover Fm</v>
      </c>
      <c r="D20332" t="s">
        <v>1060</v>
      </c>
      <c r="E20332" t="s">
        <v>2277</v>
      </c>
      <c r="F20332">
        <v>42.6</v>
      </c>
      <c r="G20332">
        <v>-78.8</v>
      </c>
      <c r="H20332">
        <v>0.01</v>
      </c>
      <c r="I20332" t="s">
        <v>592</v>
      </c>
      <c r="J20332" cm="1">
        <f t="array" ref="J20332:L20332">_xlfn.XLOOKUP($C20332, AGE!$A:$A,AGE!$B:$D,,0,2)</f>
        <v>371.86</v>
      </c>
      <c r="K20332">
        <v>0.8</v>
      </c>
      <c r="L20332" t="str">
        <v>Cohen et al. 2022</v>
      </c>
      <c r="M20332" t="s">
        <v>2478</v>
      </c>
      <c r="P20332" t="s">
        <v>2342</v>
      </c>
      <c r="S20332" s="14">
        <v>-29.415492499999999</v>
      </c>
      <c r="T20332">
        <v>0.5</v>
      </c>
      <c r="U20332" t="s">
        <v>2479</v>
      </c>
      <c r="V20332">
        <v>1</v>
      </c>
      <c r="W20332" t="s">
        <v>2569</v>
      </c>
    </row>
    <row r="20333" spans="1:23" x14ac:dyDescent="0.3">
      <c r="A20333">
        <v>28002</v>
      </c>
      <c r="B20333" s="15" t="s">
        <v>2069</v>
      </c>
      <c r="C20333" t="str">
        <f>_xlfn.XLOOKUP($B20333, STANDARDS!$A:$A, STANDARDS!$B:$B,,0,2)</f>
        <v>Hanover Fm</v>
      </c>
      <c r="D20333" t="s">
        <v>1060</v>
      </c>
      <c r="E20333" t="s">
        <v>2277</v>
      </c>
      <c r="F20333">
        <v>42.6</v>
      </c>
      <c r="G20333">
        <v>-78.8</v>
      </c>
      <c r="H20333">
        <v>0.01</v>
      </c>
      <c r="I20333" t="s">
        <v>592</v>
      </c>
      <c r="J20333" cm="1">
        <f t="array" ref="J20333:L20333">_xlfn.XLOOKUP($C20333, AGE!$A:$A,AGE!$B:$D,,0,2)</f>
        <v>371.86</v>
      </c>
      <c r="K20333">
        <v>0.8</v>
      </c>
      <c r="L20333" t="str">
        <v>Cohen et al. 2022</v>
      </c>
      <c r="M20333" t="s">
        <v>2478</v>
      </c>
      <c r="P20333" t="s">
        <v>2342</v>
      </c>
      <c r="S20333" s="14">
        <v>-26.979222440000001</v>
      </c>
      <c r="T20333">
        <v>0.5</v>
      </c>
      <c r="U20333" t="s">
        <v>2479</v>
      </c>
      <c r="V20333">
        <v>1</v>
      </c>
      <c r="W20333" t="s">
        <v>2569</v>
      </c>
    </row>
    <row r="20334" spans="1:23" x14ac:dyDescent="0.3">
      <c r="A20334">
        <v>28003</v>
      </c>
      <c r="B20334" s="15" t="s">
        <v>2069</v>
      </c>
      <c r="C20334" t="str">
        <f>_xlfn.XLOOKUP($B20334, STANDARDS!$A:$A, STANDARDS!$B:$B,,0,2)</f>
        <v>Hanover Fm</v>
      </c>
      <c r="D20334" t="s">
        <v>1060</v>
      </c>
      <c r="E20334" t="s">
        <v>2277</v>
      </c>
      <c r="F20334">
        <v>42.6</v>
      </c>
      <c r="G20334">
        <v>-78.8</v>
      </c>
      <c r="H20334">
        <v>0.01</v>
      </c>
      <c r="I20334" t="s">
        <v>592</v>
      </c>
      <c r="J20334" cm="1">
        <f t="array" ref="J20334:L20334">_xlfn.XLOOKUP($C20334, AGE!$A:$A,AGE!$B:$D,,0,2)</f>
        <v>371.86</v>
      </c>
      <c r="K20334">
        <v>0.8</v>
      </c>
      <c r="L20334" t="str">
        <v>Cohen et al. 2022</v>
      </c>
      <c r="M20334" t="s">
        <v>2478</v>
      </c>
      <c r="P20334" t="s">
        <v>2342</v>
      </c>
      <c r="S20334" s="14">
        <v>-28.23040271</v>
      </c>
      <c r="T20334">
        <v>0.5</v>
      </c>
      <c r="U20334" t="s">
        <v>2479</v>
      </c>
      <c r="V20334">
        <v>1</v>
      </c>
      <c r="W20334" t="s">
        <v>2569</v>
      </c>
    </row>
    <row r="20335" spans="1:23" x14ac:dyDescent="0.3">
      <c r="A20335">
        <v>28004</v>
      </c>
      <c r="B20335" s="15" t="s">
        <v>2069</v>
      </c>
      <c r="C20335" t="str">
        <f>_xlfn.XLOOKUP($B20335, STANDARDS!$A:$A, STANDARDS!$B:$B,,0,2)</f>
        <v>Hanover Fm</v>
      </c>
      <c r="D20335" t="s">
        <v>1060</v>
      </c>
      <c r="E20335" t="s">
        <v>2277</v>
      </c>
      <c r="F20335">
        <v>42.6</v>
      </c>
      <c r="G20335">
        <v>-78.8</v>
      </c>
      <c r="H20335">
        <v>0.01</v>
      </c>
      <c r="I20335" t="s">
        <v>592</v>
      </c>
      <c r="J20335" cm="1">
        <f t="array" ref="J20335:L20335">_xlfn.XLOOKUP($C20335, AGE!$A:$A,AGE!$B:$D,,0,2)</f>
        <v>371.86</v>
      </c>
      <c r="K20335">
        <v>0.8</v>
      </c>
      <c r="L20335" t="str">
        <v>Cohen et al. 2022</v>
      </c>
      <c r="M20335" t="s">
        <v>2478</v>
      </c>
      <c r="P20335" t="s">
        <v>2342</v>
      </c>
      <c r="S20335" s="14">
        <v>-28.23040271</v>
      </c>
      <c r="T20335">
        <v>0.5</v>
      </c>
      <c r="U20335" t="s">
        <v>2479</v>
      </c>
      <c r="V20335">
        <v>1</v>
      </c>
      <c r="W20335" t="s">
        <v>2569</v>
      </c>
    </row>
    <row r="20336" spans="1:23" x14ac:dyDescent="0.3">
      <c r="A20336">
        <v>28005</v>
      </c>
      <c r="B20336" s="15" t="s">
        <v>2069</v>
      </c>
      <c r="C20336" t="str">
        <f>_xlfn.XLOOKUP($B20336, STANDARDS!$A:$A, STANDARDS!$B:$B,,0,2)</f>
        <v>Hanover Fm</v>
      </c>
      <c r="D20336" t="s">
        <v>1060</v>
      </c>
      <c r="E20336" t="s">
        <v>2277</v>
      </c>
      <c r="F20336">
        <v>42.6</v>
      </c>
      <c r="G20336">
        <v>-78.8</v>
      </c>
      <c r="H20336">
        <v>0.01</v>
      </c>
      <c r="I20336" t="s">
        <v>592</v>
      </c>
      <c r="J20336" cm="1">
        <f t="array" ref="J20336:L20336">_xlfn.XLOOKUP($C20336, AGE!$A:$A,AGE!$B:$D,,0,2)</f>
        <v>371.86</v>
      </c>
      <c r="K20336">
        <v>0.8</v>
      </c>
      <c r="L20336" t="str">
        <v>Cohen et al. 2022</v>
      </c>
      <c r="M20336" t="s">
        <v>2478</v>
      </c>
      <c r="P20336" t="s">
        <v>2342</v>
      </c>
      <c r="S20336" s="14">
        <v>-30.146586280000001</v>
      </c>
      <c r="T20336">
        <v>0.5</v>
      </c>
      <c r="U20336" t="s">
        <v>2479</v>
      </c>
      <c r="V20336">
        <v>1</v>
      </c>
      <c r="W20336" t="s">
        <v>2569</v>
      </c>
    </row>
    <row r="20337" spans="1:23" x14ac:dyDescent="0.3">
      <c r="A20337">
        <v>28006</v>
      </c>
      <c r="B20337" s="15" t="s">
        <v>2069</v>
      </c>
      <c r="C20337" t="str">
        <f>_xlfn.XLOOKUP($B20337, STANDARDS!$A:$A, STANDARDS!$B:$B,,0,2)</f>
        <v>Hanover Fm</v>
      </c>
      <c r="D20337" t="s">
        <v>1060</v>
      </c>
      <c r="E20337" t="s">
        <v>2277</v>
      </c>
      <c r="F20337">
        <v>42.6</v>
      </c>
      <c r="G20337">
        <v>-78.8</v>
      </c>
      <c r="H20337">
        <v>0.01</v>
      </c>
      <c r="I20337" t="s">
        <v>592</v>
      </c>
      <c r="J20337" cm="1">
        <f t="array" ref="J20337:L20337">_xlfn.XLOOKUP($C20337, AGE!$A:$A,AGE!$B:$D,,0,2)</f>
        <v>371.86</v>
      </c>
      <c r="K20337">
        <v>0.8</v>
      </c>
      <c r="L20337" t="str">
        <v>Cohen et al. 2022</v>
      </c>
      <c r="M20337" t="s">
        <v>2478</v>
      </c>
      <c r="P20337" t="s">
        <v>2342</v>
      </c>
      <c r="S20337" s="14">
        <v>-26.511799580000002</v>
      </c>
      <c r="T20337">
        <v>0.5</v>
      </c>
      <c r="U20337" t="s">
        <v>2479</v>
      </c>
      <c r="V20337">
        <v>1</v>
      </c>
      <c r="W20337" t="s">
        <v>2569</v>
      </c>
    </row>
    <row r="20338" spans="1:23" x14ac:dyDescent="0.3">
      <c r="A20338">
        <v>28007</v>
      </c>
      <c r="B20338" s="15" t="s">
        <v>2069</v>
      </c>
      <c r="C20338" t="str">
        <f>_xlfn.XLOOKUP($B20338, STANDARDS!$A:$A, STANDARDS!$B:$B,,0,2)</f>
        <v>Hanover Fm</v>
      </c>
      <c r="D20338" t="s">
        <v>1060</v>
      </c>
      <c r="E20338" t="s">
        <v>2277</v>
      </c>
      <c r="F20338">
        <v>42.6</v>
      </c>
      <c r="G20338">
        <v>-78.8</v>
      </c>
      <c r="H20338">
        <v>0.01</v>
      </c>
      <c r="I20338" t="s">
        <v>592</v>
      </c>
      <c r="J20338" cm="1">
        <f t="array" ref="J20338:L20338">_xlfn.XLOOKUP($C20338, AGE!$A:$A,AGE!$B:$D,,0,2)</f>
        <v>371.86</v>
      </c>
      <c r="K20338">
        <v>0.8</v>
      </c>
      <c r="L20338" t="str">
        <v>Cohen et al. 2022</v>
      </c>
      <c r="M20338" t="s">
        <v>2478</v>
      </c>
      <c r="P20338" t="s">
        <v>2342</v>
      </c>
      <c r="S20338" s="14">
        <v>-26.511799580000002</v>
      </c>
      <c r="T20338">
        <v>0.5</v>
      </c>
      <c r="U20338" t="s">
        <v>2479</v>
      </c>
      <c r="V20338">
        <v>1</v>
      </c>
      <c r="W20338" t="s">
        <v>2569</v>
      </c>
    </row>
    <row r="20339" spans="1:23" x14ac:dyDescent="0.3">
      <c r="A20339">
        <v>28008</v>
      </c>
      <c r="B20339" s="15" t="s">
        <v>2069</v>
      </c>
      <c r="C20339" t="str">
        <f>_xlfn.XLOOKUP($B20339, STANDARDS!$A:$A, STANDARDS!$B:$B,,0,2)</f>
        <v>Hanover Fm</v>
      </c>
      <c r="D20339" t="s">
        <v>1060</v>
      </c>
      <c r="E20339" t="s">
        <v>2277</v>
      </c>
      <c r="F20339">
        <v>42.6</v>
      </c>
      <c r="G20339">
        <v>-78.8</v>
      </c>
      <c r="H20339">
        <v>0.01</v>
      </c>
      <c r="I20339" t="s">
        <v>592</v>
      </c>
      <c r="J20339" cm="1">
        <f t="array" ref="J20339:L20339">_xlfn.XLOOKUP($C20339, AGE!$A:$A,AGE!$B:$D,,0,2)</f>
        <v>371.86</v>
      </c>
      <c r="K20339">
        <v>0.8</v>
      </c>
      <c r="L20339" t="str">
        <v>Cohen et al. 2022</v>
      </c>
      <c r="M20339" t="s">
        <v>2478</v>
      </c>
      <c r="P20339" t="s">
        <v>2342</v>
      </c>
      <c r="S20339" s="14">
        <v>-26.511799580000002</v>
      </c>
      <c r="T20339">
        <v>0.5</v>
      </c>
      <c r="U20339" t="s">
        <v>2479</v>
      </c>
      <c r="V20339">
        <v>1</v>
      </c>
      <c r="W20339" t="s">
        <v>2569</v>
      </c>
    </row>
    <row r="20340" spans="1:23" x14ac:dyDescent="0.3">
      <c r="A20340">
        <v>28009</v>
      </c>
      <c r="B20340" s="15" t="s">
        <v>2069</v>
      </c>
      <c r="C20340" t="str">
        <f>_xlfn.XLOOKUP($B20340, STANDARDS!$A:$A, STANDARDS!$B:$B,,0,2)</f>
        <v>Hanover Fm</v>
      </c>
      <c r="D20340" t="s">
        <v>1060</v>
      </c>
      <c r="E20340" t="s">
        <v>2277</v>
      </c>
      <c r="F20340">
        <v>42.6</v>
      </c>
      <c r="G20340">
        <v>-78.8</v>
      </c>
      <c r="H20340">
        <v>0.01</v>
      </c>
      <c r="I20340" t="s">
        <v>592</v>
      </c>
      <c r="J20340" cm="1">
        <f t="array" ref="J20340:L20340">_xlfn.XLOOKUP($C20340, AGE!$A:$A,AGE!$B:$D,,0,2)</f>
        <v>371.86</v>
      </c>
      <c r="K20340">
        <v>0.8</v>
      </c>
      <c r="L20340" t="str">
        <v>Cohen et al. 2022</v>
      </c>
      <c r="M20340" t="s">
        <v>2478</v>
      </c>
      <c r="P20340" t="s">
        <v>2342</v>
      </c>
      <c r="S20340" s="14">
        <v>-30.146586280000001</v>
      </c>
      <c r="T20340">
        <v>0.5</v>
      </c>
      <c r="U20340" t="s">
        <v>2479</v>
      </c>
      <c r="V20340">
        <v>1</v>
      </c>
      <c r="W20340" t="s">
        <v>2569</v>
      </c>
    </row>
    <row r="20341" spans="1:23" x14ac:dyDescent="0.3">
      <c r="A20341">
        <v>28010</v>
      </c>
      <c r="B20341" s="15" t="s">
        <v>2069</v>
      </c>
      <c r="C20341" t="str">
        <f>_xlfn.XLOOKUP($B20341, STANDARDS!$A:$A, STANDARDS!$B:$B,,0,2)</f>
        <v>Hanover Fm</v>
      </c>
      <c r="D20341" t="s">
        <v>1060</v>
      </c>
      <c r="E20341" t="s">
        <v>2277</v>
      </c>
      <c r="F20341">
        <v>42.6</v>
      </c>
      <c r="G20341">
        <v>-78.8</v>
      </c>
      <c r="H20341">
        <v>0.01</v>
      </c>
      <c r="I20341" t="s">
        <v>592</v>
      </c>
      <c r="J20341" cm="1">
        <f t="array" ref="J20341:L20341">_xlfn.XLOOKUP($C20341, AGE!$A:$A,AGE!$B:$D,,0,2)</f>
        <v>371.86</v>
      </c>
      <c r="K20341">
        <v>0.8</v>
      </c>
      <c r="L20341" t="str">
        <v>Cohen et al. 2022</v>
      </c>
      <c r="M20341" t="s">
        <v>2478</v>
      </c>
      <c r="P20341" t="s">
        <v>2342</v>
      </c>
      <c r="S20341" s="14">
        <v>-26.979222440000001</v>
      </c>
      <c r="T20341">
        <v>0.5</v>
      </c>
      <c r="U20341" t="s">
        <v>2479</v>
      </c>
      <c r="V20341">
        <v>1</v>
      </c>
      <c r="W20341" t="s">
        <v>2569</v>
      </c>
    </row>
    <row r="20342" spans="1:23" x14ac:dyDescent="0.3">
      <c r="A20342">
        <v>28011</v>
      </c>
      <c r="B20342" s="15" t="s">
        <v>2069</v>
      </c>
      <c r="C20342" t="str">
        <f>_xlfn.XLOOKUP($B20342, STANDARDS!$A:$A, STANDARDS!$B:$B,,0,2)</f>
        <v>Hanover Fm</v>
      </c>
      <c r="D20342" t="s">
        <v>1060</v>
      </c>
      <c r="E20342" t="s">
        <v>2277</v>
      </c>
      <c r="F20342">
        <v>42.6</v>
      </c>
      <c r="G20342">
        <v>-78.8</v>
      </c>
      <c r="H20342">
        <v>0.01</v>
      </c>
      <c r="I20342" t="s">
        <v>592</v>
      </c>
      <c r="J20342" cm="1">
        <f t="array" ref="J20342:L20342">_xlfn.XLOOKUP($C20342, AGE!$A:$A,AGE!$B:$D,,0,2)</f>
        <v>371.86</v>
      </c>
      <c r="K20342">
        <v>0.8</v>
      </c>
      <c r="L20342" t="str">
        <v>Cohen et al. 2022</v>
      </c>
      <c r="M20342" t="s">
        <v>2478</v>
      </c>
      <c r="P20342" t="s">
        <v>2342</v>
      </c>
      <c r="S20342" s="14">
        <v>-29.383548380000001</v>
      </c>
      <c r="T20342">
        <v>0.5</v>
      </c>
      <c r="U20342" t="s">
        <v>2479</v>
      </c>
      <c r="V20342">
        <v>1</v>
      </c>
      <c r="W20342" t="s">
        <v>2569</v>
      </c>
    </row>
    <row r="20343" spans="1:23" x14ac:dyDescent="0.3">
      <c r="A20343">
        <v>28012</v>
      </c>
      <c r="B20343" s="15" t="s">
        <v>2069</v>
      </c>
      <c r="C20343" t="str">
        <f>_xlfn.XLOOKUP($B20343, STANDARDS!$A:$A, STANDARDS!$B:$B,,0,2)</f>
        <v>Hanover Fm</v>
      </c>
      <c r="D20343" t="s">
        <v>1060</v>
      </c>
      <c r="E20343" t="s">
        <v>2277</v>
      </c>
      <c r="F20343">
        <v>42.6</v>
      </c>
      <c r="G20343">
        <v>-78.8</v>
      </c>
      <c r="H20343">
        <v>0.01</v>
      </c>
      <c r="I20343" t="s">
        <v>592</v>
      </c>
      <c r="J20343" cm="1">
        <f t="array" ref="J20343:L20343">_xlfn.XLOOKUP($C20343, AGE!$A:$A,AGE!$B:$D,,0,2)</f>
        <v>371.86</v>
      </c>
      <c r="K20343">
        <v>0.8</v>
      </c>
      <c r="L20343" t="str">
        <v>Cohen et al. 2022</v>
      </c>
      <c r="M20343" t="s">
        <v>2478</v>
      </c>
      <c r="P20343" t="s">
        <v>2342</v>
      </c>
      <c r="S20343" s="14">
        <v>-29.415492499999999</v>
      </c>
      <c r="T20343">
        <v>0.5</v>
      </c>
      <c r="U20343" t="s">
        <v>2479</v>
      </c>
      <c r="V20343">
        <v>1</v>
      </c>
      <c r="W20343" t="s">
        <v>2569</v>
      </c>
    </row>
    <row r="20344" spans="1:23" x14ac:dyDescent="0.3">
      <c r="A20344">
        <v>28013</v>
      </c>
      <c r="B20344" s="15" t="s">
        <v>2069</v>
      </c>
      <c r="C20344" t="str">
        <f>_xlfn.XLOOKUP($B20344, STANDARDS!$A:$A, STANDARDS!$B:$B,,0,2)</f>
        <v>Hanover Fm</v>
      </c>
      <c r="D20344" t="s">
        <v>1060</v>
      </c>
      <c r="E20344" t="s">
        <v>2277</v>
      </c>
      <c r="F20344">
        <v>42.6</v>
      </c>
      <c r="G20344">
        <v>-78.8</v>
      </c>
      <c r="H20344">
        <v>0.01</v>
      </c>
      <c r="I20344" t="s">
        <v>592</v>
      </c>
      <c r="J20344" cm="1">
        <f t="array" ref="J20344:L20344">_xlfn.XLOOKUP($C20344, AGE!$A:$A,AGE!$B:$D,,0,2)</f>
        <v>371.86</v>
      </c>
      <c r="K20344">
        <v>0.8</v>
      </c>
      <c r="L20344" t="str">
        <v>Cohen et al. 2022</v>
      </c>
      <c r="M20344" t="s">
        <v>2478</v>
      </c>
      <c r="P20344" t="s">
        <v>2342</v>
      </c>
      <c r="S20344" s="14">
        <v>-29.415492499999999</v>
      </c>
      <c r="T20344">
        <v>0.5</v>
      </c>
      <c r="U20344" t="s">
        <v>2479</v>
      </c>
      <c r="V20344">
        <v>1</v>
      </c>
      <c r="W20344" t="s">
        <v>2569</v>
      </c>
    </row>
    <row r="20345" spans="1:23" x14ac:dyDescent="0.3">
      <c r="A20345">
        <v>28014</v>
      </c>
      <c r="B20345" s="15" t="s">
        <v>2069</v>
      </c>
      <c r="C20345" t="str">
        <f>_xlfn.XLOOKUP($B20345, STANDARDS!$A:$A, STANDARDS!$B:$B,,0,2)</f>
        <v>Hanover Fm</v>
      </c>
      <c r="D20345" t="s">
        <v>1060</v>
      </c>
      <c r="E20345" t="s">
        <v>2277</v>
      </c>
      <c r="F20345">
        <v>42.6</v>
      </c>
      <c r="G20345">
        <v>-78.8</v>
      </c>
      <c r="H20345">
        <v>0.01</v>
      </c>
      <c r="I20345" t="s">
        <v>592</v>
      </c>
      <c r="J20345" cm="1">
        <f t="array" ref="J20345:L20345">_xlfn.XLOOKUP($C20345, AGE!$A:$A,AGE!$B:$D,,0,2)</f>
        <v>371.86</v>
      </c>
      <c r="K20345">
        <v>0.8</v>
      </c>
      <c r="L20345" t="str">
        <v>Cohen et al. 2022</v>
      </c>
      <c r="M20345" t="s">
        <v>2478</v>
      </c>
      <c r="P20345" t="s">
        <v>2342</v>
      </c>
      <c r="S20345" s="14">
        <v>-26.511799580000002</v>
      </c>
      <c r="T20345">
        <v>0.5</v>
      </c>
      <c r="U20345" t="s">
        <v>2479</v>
      </c>
      <c r="V20345">
        <v>1</v>
      </c>
      <c r="W20345" t="s">
        <v>2569</v>
      </c>
    </row>
    <row r="20346" spans="1:23" x14ac:dyDescent="0.3">
      <c r="A20346">
        <v>28015</v>
      </c>
      <c r="B20346" s="15" t="s">
        <v>2069</v>
      </c>
      <c r="C20346" t="str">
        <f>_xlfn.XLOOKUP($B20346, STANDARDS!$A:$A, STANDARDS!$B:$B,,0,2)</f>
        <v>Hanover Fm</v>
      </c>
      <c r="D20346" t="s">
        <v>1060</v>
      </c>
      <c r="E20346" t="s">
        <v>2277</v>
      </c>
      <c r="F20346">
        <v>42.6</v>
      </c>
      <c r="G20346">
        <v>-78.8</v>
      </c>
      <c r="H20346">
        <v>0.01</v>
      </c>
      <c r="I20346" t="s">
        <v>592</v>
      </c>
      <c r="J20346" cm="1">
        <f t="array" ref="J20346:L20346">_xlfn.XLOOKUP($C20346, AGE!$A:$A,AGE!$B:$D,,0,2)</f>
        <v>371.86</v>
      </c>
      <c r="K20346">
        <v>0.8</v>
      </c>
      <c r="L20346" t="str">
        <v>Cohen et al. 2022</v>
      </c>
      <c r="M20346" t="s">
        <v>2478</v>
      </c>
      <c r="P20346" t="s">
        <v>2342</v>
      </c>
      <c r="S20346" s="14">
        <v>-26.979222440000001</v>
      </c>
      <c r="T20346">
        <v>0.5</v>
      </c>
      <c r="U20346" t="s">
        <v>2479</v>
      </c>
      <c r="V20346">
        <v>1</v>
      </c>
      <c r="W20346" t="s">
        <v>2569</v>
      </c>
    </row>
    <row r="20347" spans="1:23" x14ac:dyDescent="0.3">
      <c r="A20347">
        <v>28016</v>
      </c>
      <c r="B20347" s="15" t="s">
        <v>2069</v>
      </c>
      <c r="C20347" t="str">
        <f>_xlfn.XLOOKUP($B20347, STANDARDS!$A:$A, STANDARDS!$B:$B,,0,2)</f>
        <v>Hanover Fm</v>
      </c>
      <c r="D20347" t="s">
        <v>1060</v>
      </c>
      <c r="E20347" t="s">
        <v>2277</v>
      </c>
      <c r="F20347">
        <v>42.6</v>
      </c>
      <c r="G20347">
        <v>-78.8</v>
      </c>
      <c r="H20347">
        <v>0.01</v>
      </c>
      <c r="I20347" t="s">
        <v>592</v>
      </c>
      <c r="J20347" cm="1">
        <f t="array" ref="J20347:L20347">_xlfn.XLOOKUP($C20347, AGE!$A:$A,AGE!$B:$D,,0,2)</f>
        <v>371.86</v>
      </c>
      <c r="K20347">
        <v>0.8</v>
      </c>
      <c r="L20347" t="str">
        <v>Cohen et al. 2022</v>
      </c>
      <c r="M20347" t="s">
        <v>2478</v>
      </c>
      <c r="P20347" t="s">
        <v>2342</v>
      </c>
      <c r="S20347" s="14">
        <v>-29.383548380000001</v>
      </c>
      <c r="T20347">
        <v>0.5</v>
      </c>
      <c r="U20347" t="s">
        <v>2479</v>
      </c>
      <c r="V20347">
        <v>1</v>
      </c>
      <c r="W20347" t="s">
        <v>2569</v>
      </c>
    </row>
    <row r="20348" spans="1:23" x14ac:dyDescent="0.3">
      <c r="A20348">
        <v>28017</v>
      </c>
      <c r="B20348" s="15" t="s">
        <v>2069</v>
      </c>
      <c r="C20348" t="str">
        <f>_xlfn.XLOOKUP($B20348, STANDARDS!$A:$A, STANDARDS!$B:$B,,0,2)</f>
        <v>Hanover Fm</v>
      </c>
      <c r="D20348" t="s">
        <v>1060</v>
      </c>
      <c r="E20348" t="s">
        <v>2277</v>
      </c>
      <c r="F20348">
        <v>42.6</v>
      </c>
      <c r="G20348">
        <v>-78.8</v>
      </c>
      <c r="H20348">
        <v>0.01</v>
      </c>
      <c r="I20348" t="s">
        <v>592</v>
      </c>
      <c r="J20348" cm="1">
        <f t="array" ref="J20348:L20348">_xlfn.XLOOKUP($C20348, AGE!$A:$A,AGE!$B:$D,,0,2)</f>
        <v>371.86</v>
      </c>
      <c r="K20348">
        <v>0.8</v>
      </c>
      <c r="L20348" t="str">
        <v>Cohen et al. 2022</v>
      </c>
      <c r="M20348" t="s">
        <v>2478</v>
      </c>
      <c r="P20348" t="s">
        <v>2342</v>
      </c>
      <c r="S20348" s="14">
        <v>-29.383548380000001</v>
      </c>
      <c r="T20348">
        <v>0.5</v>
      </c>
      <c r="U20348" t="s">
        <v>2479</v>
      </c>
      <c r="V20348">
        <v>1</v>
      </c>
      <c r="W20348" t="s">
        <v>2569</v>
      </c>
    </row>
    <row r="20349" spans="1:23" x14ac:dyDescent="0.3">
      <c r="A20349">
        <v>28018</v>
      </c>
      <c r="B20349" s="15" t="s">
        <v>2069</v>
      </c>
      <c r="C20349" t="str">
        <f>_xlfn.XLOOKUP($B20349, STANDARDS!$A:$A, STANDARDS!$B:$B,,0,2)</f>
        <v>Hanover Fm</v>
      </c>
      <c r="D20349" t="s">
        <v>1060</v>
      </c>
      <c r="E20349" t="s">
        <v>2277</v>
      </c>
      <c r="F20349">
        <v>42.6</v>
      </c>
      <c r="G20349">
        <v>-78.8</v>
      </c>
      <c r="H20349">
        <v>0.01</v>
      </c>
      <c r="I20349" t="s">
        <v>592</v>
      </c>
      <c r="J20349" cm="1">
        <f t="array" ref="J20349:L20349">_xlfn.XLOOKUP($C20349, AGE!$A:$A,AGE!$B:$D,,0,2)</f>
        <v>371.86</v>
      </c>
      <c r="K20349">
        <v>0.8</v>
      </c>
      <c r="L20349" t="str">
        <v>Cohen et al. 2022</v>
      </c>
      <c r="M20349" t="s">
        <v>2478</v>
      </c>
      <c r="P20349" t="s">
        <v>2342</v>
      </c>
      <c r="S20349" s="14">
        <v>-26.979222440000001</v>
      </c>
      <c r="T20349">
        <v>0.5</v>
      </c>
      <c r="U20349" t="s">
        <v>2479</v>
      </c>
      <c r="V20349">
        <v>1</v>
      </c>
      <c r="W20349" t="s">
        <v>2569</v>
      </c>
    </row>
    <row r="20350" spans="1:23" x14ac:dyDescent="0.3">
      <c r="A20350">
        <v>28019</v>
      </c>
      <c r="B20350" s="15" t="s">
        <v>2069</v>
      </c>
      <c r="C20350" t="str">
        <f>_xlfn.XLOOKUP($B20350, STANDARDS!$A:$A, STANDARDS!$B:$B,,0,2)</f>
        <v>Hanover Fm</v>
      </c>
      <c r="D20350" t="s">
        <v>1060</v>
      </c>
      <c r="E20350" t="s">
        <v>2277</v>
      </c>
      <c r="F20350">
        <v>42.6</v>
      </c>
      <c r="G20350">
        <v>-78.8</v>
      </c>
      <c r="H20350">
        <v>0.01</v>
      </c>
      <c r="I20350" t="s">
        <v>592</v>
      </c>
      <c r="J20350" cm="1">
        <f t="array" ref="J20350:L20350">_xlfn.XLOOKUP($C20350, AGE!$A:$A,AGE!$B:$D,,0,2)</f>
        <v>371.86</v>
      </c>
      <c r="K20350">
        <v>0.8</v>
      </c>
      <c r="L20350" t="str">
        <v>Cohen et al. 2022</v>
      </c>
      <c r="M20350" t="s">
        <v>2478</v>
      </c>
      <c r="P20350" t="s">
        <v>2342</v>
      </c>
      <c r="S20350" s="14">
        <v>-29.383548380000001</v>
      </c>
      <c r="T20350">
        <v>0.5</v>
      </c>
      <c r="U20350" t="s">
        <v>2479</v>
      </c>
      <c r="V20350">
        <v>1</v>
      </c>
      <c r="W20350" t="s">
        <v>2569</v>
      </c>
    </row>
    <row r="20351" spans="1:23" x14ac:dyDescent="0.3">
      <c r="A20351">
        <v>28020</v>
      </c>
      <c r="B20351" s="15" t="s">
        <v>2069</v>
      </c>
      <c r="C20351" t="str">
        <f>_xlfn.XLOOKUP($B20351, STANDARDS!$A:$A, STANDARDS!$B:$B,,0,2)</f>
        <v>Hanover Fm</v>
      </c>
      <c r="D20351" t="s">
        <v>1060</v>
      </c>
      <c r="E20351" t="s">
        <v>2277</v>
      </c>
      <c r="F20351">
        <v>42.6</v>
      </c>
      <c r="G20351">
        <v>-78.8</v>
      </c>
      <c r="H20351">
        <v>0.01</v>
      </c>
      <c r="I20351" t="s">
        <v>592</v>
      </c>
      <c r="J20351" cm="1">
        <f t="array" ref="J20351:L20351">_xlfn.XLOOKUP($C20351, AGE!$A:$A,AGE!$B:$D,,0,2)</f>
        <v>371.86</v>
      </c>
      <c r="K20351">
        <v>0.8</v>
      </c>
      <c r="L20351" t="str">
        <v>Cohen et al. 2022</v>
      </c>
      <c r="M20351" t="s">
        <v>2478</v>
      </c>
      <c r="P20351" t="s">
        <v>2342</v>
      </c>
      <c r="S20351" s="14">
        <v>-29.383548380000001</v>
      </c>
      <c r="T20351">
        <v>0.5</v>
      </c>
      <c r="U20351" t="s">
        <v>2479</v>
      </c>
      <c r="V20351">
        <v>1</v>
      </c>
      <c r="W20351" t="s">
        <v>2569</v>
      </c>
    </row>
    <row r="20352" spans="1:23" x14ac:dyDescent="0.3">
      <c r="A20352">
        <v>28021</v>
      </c>
      <c r="B20352" s="15" t="s">
        <v>2069</v>
      </c>
      <c r="C20352" t="str">
        <f>_xlfn.XLOOKUP($B20352, STANDARDS!$A:$A, STANDARDS!$B:$B,,0,2)</f>
        <v>Hanover Fm</v>
      </c>
      <c r="D20352" t="s">
        <v>1060</v>
      </c>
      <c r="E20352" t="s">
        <v>2277</v>
      </c>
      <c r="F20352">
        <v>42.6</v>
      </c>
      <c r="G20352">
        <v>-78.8</v>
      </c>
      <c r="H20352">
        <v>0.01</v>
      </c>
      <c r="I20352" t="s">
        <v>592</v>
      </c>
      <c r="J20352" cm="1">
        <f t="array" ref="J20352:L20352">_xlfn.XLOOKUP($C20352, AGE!$A:$A,AGE!$B:$D,,0,2)</f>
        <v>371.86</v>
      </c>
      <c r="K20352">
        <v>0.8</v>
      </c>
      <c r="L20352" t="str">
        <v>Cohen et al. 2022</v>
      </c>
      <c r="M20352" t="s">
        <v>2478</v>
      </c>
      <c r="P20352" t="s">
        <v>2342</v>
      </c>
      <c r="S20352" s="14">
        <v>-30.146586280000001</v>
      </c>
      <c r="T20352">
        <v>0.5</v>
      </c>
      <c r="U20352" t="s">
        <v>2479</v>
      </c>
      <c r="V20352">
        <v>1</v>
      </c>
      <c r="W20352" t="s">
        <v>2569</v>
      </c>
    </row>
    <row r="20353" spans="1:23" x14ac:dyDescent="0.3">
      <c r="A20353">
        <v>28022</v>
      </c>
      <c r="B20353" s="15" t="s">
        <v>2069</v>
      </c>
      <c r="C20353" t="str">
        <f>_xlfn.XLOOKUP($B20353, STANDARDS!$A:$A, STANDARDS!$B:$B,,0,2)</f>
        <v>Hanover Fm</v>
      </c>
      <c r="D20353" t="s">
        <v>1060</v>
      </c>
      <c r="E20353" t="s">
        <v>2277</v>
      </c>
      <c r="F20353">
        <v>42.6</v>
      </c>
      <c r="G20353">
        <v>-78.8</v>
      </c>
      <c r="H20353">
        <v>0.01</v>
      </c>
      <c r="I20353" t="s">
        <v>592</v>
      </c>
      <c r="J20353" cm="1">
        <f t="array" ref="J20353:L20353">_xlfn.XLOOKUP($C20353, AGE!$A:$A,AGE!$B:$D,,0,2)</f>
        <v>371.86</v>
      </c>
      <c r="K20353">
        <v>0.8</v>
      </c>
      <c r="L20353" t="str">
        <v>Cohen et al. 2022</v>
      </c>
      <c r="M20353" t="s">
        <v>2478</v>
      </c>
      <c r="P20353" t="s">
        <v>2342</v>
      </c>
      <c r="S20353" s="14">
        <v>-30.146586280000001</v>
      </c>
      <c r="T20353">
        <v>0.5</v>
      </c>
      <c r="U20353" t="s">
        <v>2479</v>
      </c>
      <c r="V20353">
        <v>1</v>
      </c>
      <c r="W20353" t="s">
        <v>2569</v>
      </c>
    </row>
    <row r="20354" spans="1:23" x14ac:dyDescent="0.3">
      <c r="A20354">
        <v>28023</v>
      </c>
      <c r="B20354" s="15" t="s">
        <v>2069</v>
      </c>
      <c r="C20354" t="str">
        <f>_xlfn.XLOOKUP($B20354, STANDARDS!$A:$A, STANDARDS!$B:$B,,0,2)</f>
        <v>Hanover Fm</v>
      </c>
      <c r="D20354" t="s">
        <v>1060</v>
      </c>
      <c r="E20354" t="s">
        <v>2277</v>
      </c>
      <c r="F20354">
        <v>42.6</v>
      </c>
      <c r="G20354">
        <v>-78.8</v>
      </c>
      <c r="H20354">
        <v>0.01</v>
      </c>
      <c r="I20354" t="s">
        <v>592</v>
      </c>
      <c r="J20354" cm="1">
        <f t="array" ref="J20354:L20354">_xlfn.XLOOKUP($C20354, AGE!$A:$A,AGE!$B:$D,,0,2)</f>
        <v>371.86</v>
      </c>
      <c r="K20354">
        <v>0.8</v>
      </c>
      <c r="L20354" t="str">
        <v>Cohen et al. 2022</v>
      </c>
      <c r="M20354" t="s">
        <v>2478</v>
      </c>
      <c r="P20354" t="s">
        <v>2342</v>
      </c>
      <c r="S20354" s="14">
        <v>-29.415492499999999</v>
      </c>
      <c r="T20354">
        <v>0.5</v>
      </c>
      <c r="U20354" t="s">
        <v>2479</v>
      </c>
      <c r="V20354">
        <v>1</v>
      </c>
      <c r="W20354" t="s">
        <v>2569</v>
      </c>
    </row>
    <row r="20355" spans="1:23" x14ac:dyDescent="0.3">
      <c r="A20355">
        <v>28024</v>
      </c>
      <c r="B20355" s="15" t="s">
        <v>2069</v>
      </c>
      <c r="C20355" t="str">
        <f>_xlfn.XLOOKUP($B20355, STANDARDS!$A:$A, STANDARDS!$B:$B,,0,2)</f>
        <v>Hanover Fm</v>
      </c>
      <c r="D20355" t="s">
        <v>1060</v>
      </c>
      <c r="E20355" t="s">
        <v>2277</v>
      </c>
      <c r="F20355">
        <v>42.6</v>
      </c>
      <c r="G20355">
        <v>-78.8</v>
      </c>
      <c r="H20355">
        <v>0.01</v>
      </c>
      <c r="I20355" t="s">
        <v>592</v>
      </c>
      <c r="J20355" cm="1">
        <f t="array" ref="J20355:L20355">_xlfn.XLOOKUP($C20355, AGE!$A:$A,AGE!$B:$D,,0,2)</f>
        <v>371.86</v>
      </c>
      <c r="K20355">
        <v>0.8</v>
      </c>
      <c r="L20355" t="str">
        <v>Cohen et al. 2022</v>
      </c>
      <c r="M20355" t="s">
        <v>2478</v>
      </c>
      <c r="P20355" t="s">
        <v>2342</v>
      </c>
      <c r="S20355" s="14">
        <v>-28.23040271</v>
      </c>
      <c r="T20355">
        <v>0.5</v>
      </c>
      <c r="U20355" t="s">
        <v>2479</v>
      </c>
      <c r="V20355">
        <v>1</v>
      </c>
      <c r="W20355" t="s">
        <v>2569</v>
      </c>
    </row>
    <row r="20356" spans="1:23" x14ac:dyDescent="0.3">
      <c r="A20356">
        <v>28025</v>
      </c>
      <c r="B20356" s="15" t="s">
        <v>2069</v>
      </c>
      <c r="C20356" t="str">
        <f>_xlfn.XLOOKUP($B20356, STANDARDS!$A:$A, STANDARDS!$B:$B,,0,2)</f>
        <v>Hanover Fm</v>
      </c>
      <c r="D20356" t="s">
        <v>1060</v>
      </c>
      <c r="E20356" t="s">
        <v>2277</v>
      </c>
      <c r="F20356">
        <v>42.6</v>
      </c>
      <c r="G20356">
        <v>-78.8</v>
      </c>
      <c r="H20356">
        <v>0.01</v>
      </c>
      <c r="I20356" t="s">
        <v>592</v>
      </c>
      <c r="J20356" cm="1">
        <f t="array" ref="J20356:L20356">_xlfn.XLOOKUP($C20356, AGE!$A:$A,AGE!$B:$D,,0,2)</f>
        <v>371.86</v>
      </c>
      <c r="K20356">
        <v>0.8</v>
      </c>
      <c r="L20356" t="str">
        <v>Cohen et al. 2022</v>
      </c>
      <c r="M20356" t="s">
        <v>2478</v>
      </c>
      <c r="P20356" t="s">
        <v>2342</v>
      </c>
      <c r="S20356" s="14">
        <v>-29.383548380000001</v>
      </c>
      <c r="T20356">
        <v>0.5</v>
      </c>
      <c r="U20356" t="s">
        <v>2479</v>
      </c>
      <c r="V20356">
        <v>1</v>
      </c>
      <c r="W20356" t="s">
        <v>2569</v>
      </c>
    </row>
    <row r="20357" spans="1:23" x14ac:dyDescent="0.3">
      <c r="A20357">
        <v>28026</v>
      </c>
      <c r="B20357" s="15" t="s">
        <v>2069</v>
      </c>
      <c r="C20357" t="str">
        <f>_xlfn.XLOOKUP($B20357, STANDARDS!$A:$A, STANDARDS!$B:$B,,0,2)</f>
        <v>Hanover Fm</v>
      </c>
      <c r="D20357" t="s">
        <v>1060</v>
      </c>
      <c r="E20357" t="s">
        <v>2277</v>
      </c>
      <c r="F20357">
        <v>42.6</v>
      </c>
      <c r="G20357">
        <v>-78.8</v>
      </c>
      <c r="H20357">
        <v>0.01</v>
      </c>
      <c r="I20357" t="s">
        <v>592</v>
      </c>
      <c r="J20357" cm="1">
        <f t="array" ref="J20357:L20357">_xlfn.XLOOKUP($C20357, AGE!$A:$A,AGE!$B:$D,,0,2)</f>
        <v>371.86</v>
      </c>
      <c r="K20357">
        <v>0.8</v>
      </c>
      <c r="L20357" t="str">
        <v>Cohen et al. 2022</v>
      </c>
      <c r="M20357" t="s">
        <v>2478</v>
      </c>
      <c r="P20357" t="s">
        <v>2342</v>
      </c>
      <c r="S20357" s="14">
        <v>-29.383548380000001</v>
      </c>
      <c r="T20357">
        <v>0.5</v>
      </c>
      <c r="U20357" t="s">
        <v>2479</v>
      </c>
      <c r="V20357">
        <v>1</v>
      </c>
      <c r="W20357" t="s">
        <v>2569</v>
      </c>
    </row>
    <row r="20358" spans="1:23" x14ac:dyDescent="0.3">
      <c r="A20358">
        <v>28027</v>
      </c>
      <c r="B20358" s="15" t="s">
        <v>2069</v>
      </c>
      <c r="C20358" t="str">
        <f>_xlfn.XLOOKUP($B20358, STANDARDS!$A:$A, STANDARDS!$B:$B,,0,2)</f>
        <v>Hanover Fm</v>
      </c>
      <c r="D20358" t="s">
        <v>1060</v>
      </c>
      <c r="E20358" t="s">
        <v>2277</v>
      </c>
      <c r="F20358">
        <v>42.6</v>
      </c>
      <c r="G20358">
        <v>-78.8</v>
      </c>
      <c r="H20358">
        <v>0.01</v>
      </c>
      <c r="I20358" t="s">
        <v>592</v>
      </c>
      <c r="J20358" cm="1">
        <f t="array" ref="J20358:L20358">_xlfn.XLOOKUP($C20358, AGE!$A:$A,AGE!$B:$D,,0,2)</f>
        <v>371.86</v>
      </c>
      <c r="K20358">
        <v>0.8</v>
      </c>
      <c r="L20358" t="str">
        <v>Cohen et al. 2022</v>
      </c>
      <c r="M20358" t="s">
        <v>2478</v>
      </c>
      <c r="P20358" t="s">
        <v>2342</v>
      </c>
      <c r="S20358" s="14">
        <v>-29.383548380000001</v>
      </c>
      <c r="T20358">
        <v>0.5</v>
      </c>
      <c r="U20358" t="s">
        <v>2479</v>
      </c>
      <c r="V20358">
        <v>1</v>
      </c>
      <c r="W20358" t="s">
        <v>2569</v>
      </c>
    </row>
    <row r="20359" spans="1:23" x14ac:dyDescent="0.3">
      <c r="A20359">
        <v>28028</v>
      </c>
      <c r="B20359" s="15" t="s">
        <v>2069</v>
      </c>
      <c r="C20359" t="str">
        <f>_xlfn.XLOOKUP($B20359, STANDARDS!$A:$A, STANDARDS!$B:$B,,0,2)</f>
        <v>Hanover Fm</v>
      </c>
      <c r="D20359" t="s">
        <v>1060</v>
      </c>
      <c r="E20359" t="s">
        <v>2277</v>
      </c>
      <c r="F20359">
        <v>42.6</v>
      </c>
      <c r="G20359">
        <v>-78.8</v>
      </c>
      <c r="H20359">
        <v>0.01</v>
      </c>
      <c r="I20359" t="s">
        <v>592</v>
      </c>
      <c r="J20359" cm="1">
        <f t="array" ref="J20359:L20359">_xlfn.XLOOKUP($C20359, AGE!$A:$A,AGE!$B:$D,,0,2)</f>
        <v>371.86</v>
      </c>
      <c r="K20359">
        <v>0.8</v>
      </c>
      <c r="L20359" t="str">
        <v>Cohen et al. 2022</v>
      </c>
      <c r="M20359" t="s">
        <v>2478</v>
      </c>
      <c r="P20359" t="s">
        <v>2342</v>
      </c>
      <c r="S20359" s="14">
        <v>-29.383548380000001</v>
      </c>
      <c r="T20359">
        <v>0.5</v>
      </c>
      <c r="U20359" t="s">
        <v>2479</v>
      </c>
      <c r="V20359">
        <v>1</v>
      </c>
      <c r="W20359" t="s">
        <v>2569</v>
      </c>
    </row>
    <row r="20360" spans="1:23" x14ac:dyDescent="0.3">
      <c r="A20360">
        <v>28029</v>
      </c>
      <c r="B20360" s="15" t="s">
        <v>2069</v>
      </c>
      <c r="C20360" t="str">
        <f>_xlfn.XLOOKUP($B20360, STANDARDS!$A:$A, STANDARDS!$B:$B,,0,2)</f>
        <v>Hanover Fm</v>
      </c>
      <c r="D20360" t="s">
        <v>1060</v>
      </c>
      <c r="E20360" t="s">
        <v>2277</v>
      </c>
      <c r="F20360">
        <v>42.6</v>
      </c>
      <c r="G20360">
        <v>-78.8</v>
      </c>
      <c r="H20360">
        <v>0.01</v>
      </c>
      <c r="I20360" t="s">
        <v>592</v>
      </c>
      <c r="J20360" cm="1">
        <f t="array" ref="J20360:L20360">_xlfn.XLOOKUP($C20360, AGE!$A:$A,AGE!$B:$D,,0,2)</f>
        <v>371.86</v>
      </c>
      <c r="K20360">
        <v>0.8</v>
      </c>
      <c r="L20360" t="str">
        <v>Cohen et al. 2022</v>
      </c>
      <c r="M20360" t="s">
        <v>2478</v>
      </c>
      <c r="P20360" t="s">
        <v>2342</v>
      </c>
      <c r="S20360" s="14">
        <v>-26.511799580000002</v>
      </c>
      <c r="T20360">
        <v>0.5</v>
      </c>
      <c r="U20360" t="s">
        <v>2479</v>
      </c>
      <c r="V20360">
        <v>1</v>
      </c>
      <c r="W20360" t="s">
        <v>2569</v>
      </c>
    </row>
    <row r="20361" spans="1:23" x14ac:dyDescent="0.3">
      <c r="A20361">
        <v>28030</v>
      </c>
      <c r="B20361" s="15" t="s">
        <v>2069</v>
      </c>
      <c r="C20361" t="str">
        <f>_xlfn.XLOOKUP($B20361, STANDARDS!$A:$A, STANDARDS!$B:$B,,0,2)</f>
        <v>Hanover Fm</v>
      </c>
      <c r="D20361" t="s">
        <v>1060</v>
      </c>
      <c r="E20361" t="s">
        <v>2277</v>
      </c>
      <c r="F20361">
        <v>42.6</v>
      </c>
      <c r="G20361">
        <v>-78.8</v>
      </c>
      <c r="H20361">
        <v>0.01</v>
      </c>
      <c r="I20361" t="s">
        <v>592</v>
      </c>
      <c r="J20361" cm="1">
        <f t="array" ref="J20361:L20361">_xlfn.XLOOKUP($C20361, AGE!$A:$A,AGE!$B:$D,,0,2)</f>
        <v>371.86</v>
      </c>
      <c r="K20361">
        <v>0.8</v>
      </c>
      <c r="L20361" t="str">
        <v>Cohen et al. 2022</v>
      </c>
      <c r="M20361" t="s">
        <v>2478</v>
      </c>
      <c r="P20361" t="s">
        <v>2342</v>
      </c>
      <c r="S20361" s="14">
        <v>-29.383548380000001</v>
      </c>
      <c r="T20361">
        <v>0.5</v>
      </c>
      <c r="U20361" t="s">
        <v>2479</v>
      </c>
      <c r="V20361">
        <v>1</v>
      </c>
      <c r="W20361" t="s">
        <v>2569</v>
      </c>
    </row>
    <row r="20362" spans="1:23" x14ac:dyDescent="0.3">
      <c r="A20362">
        <v>28031</v>
      </c>
      <c r="B20362" s="15" t="s">
        <v>2069</v>
      </c>
      <c r="C20362" t="str">
        <f>_xlfn.XLOOKUP($B20362, STANDARDS!$A:$A, STANDARDS!$B:$B,,0,2)</f>
        <v>Hanover Fm</v>
      </c>
      <c r="D20362" t="s">
        <v>1060</v>
      </c>
      <c r="E20362" t="s">
        <v>2277</v>
      </c>
      <c r="F20362">
        <v>42.6</v>
      </c>
      <c r="G20362">
        <v>-78.8</v>
      </c>
      <c r="H20362">
        <v>0.01</v>
      </c>
      <c r="I20362" t="s">
        <v>592</v>
      </c>
      <c r="J20362" cm="1">
        <f t="array" ref="J20362:L20362">_xlfn.XLOOKUP($C20362, AGE!$A:$A,AGE!$B:$D,,0,2)</f>
        <v>371.86</v>
      </c>
      <c r="K20362">
        <v>0.8</v>
      </c>
      <c r="L20362" t="str">
        <v>Cohen et al. 2022</v>
      </c>
      <c r="M20362" t="s">
        <v>2478</v>
      </c>
      <c r="P20362" t="s">
        <v>2342</v>
      </c>
      <c r="S20362" s="14">
        <v>-29.383548380000001</v>
      </c>
      <c r="T20362">
        <v>0.5</v>
      </c>
      <c r="U20362" t="s">
        <v>2479</v>
      </c>
      <c r="V20362">
        <v>1</v>
      </c>
      <c r="W20362" t="s">
        <v>2569</v>
      </c>
    </row>
    <row r="20363" spans="1:23" x14ac:dyDescent="0.3">
      <c r="A20363">
        <v>28032</v>
      </c>
      <c r="B20363" s="15" t="s">
        <v>2069</v>
      </c>
      <c r="C20363" t="str">
        <f>_xlfn.XLOOKUP($B20363, STANDARDS!$A:$A, STANDARDS!$B:$B,,0,2)</f>
        <v>Hanover Fm</v>
      </c>
      <c r="D20363" t="s">
        <v>1060</v>
      </c>
      <c r="E20363" t="s">
        <v>2277</v>
      </c>
      <c r="F20363">
        <v>42.6</v>
      </c>
      <c r="G20363">
        <v>-78.8</v>
      </c>
      <c r="H20363">
        <v>0.01</v>
      </c>
      <c r="I20363" t="s">
        <v>592</v>
      </c>
      <c r="J20363" cm="1">
        <f t="array" ref="J20363:L20363">_xlfn.XLOOKUP($C20363, AGE!$A:$A,AGE!$B:$D,,0,2)</f>
        <v>371.86</v>
      </c>
      <c r="K20363">
        <v>0.8</v>
      </c>
      <c r="L20363" t="str">
        <v>Cohen et al. 2022</v>
      </c>
      <c r="M20363" t="s">
        <v>2478</v>
      </c>
      <c r="P20363" t="s">
        <v>2342</v>
      </c>
      <c r="S20363" s="14">
        <v>-28.23040271</v>
      </c>
      <c r="T20363">
        <v>0.5</v>
      </c>
      <c r="U20363" t="s">
        <v>2479</v>
      </c>
      <c r="V20363">
        <v>1</v>
      </c>
      <c r="W20363" t="s">
        <v>2569</v>
      </c>
    </row>
    <row r="20364" spans="1:23" x14ac:dyDescent="0.3">
      <c r="A20364">
        <v>28033</v>
      </c>
      <c r="B20364" s="15" t="s">
        <v>2069</v>
      </c>
      <c r="C20364" t="str">
        <f>_xlfn.XLOOKUP($B20364, STANDARDS!$A:$A, STANDARDS!$B:$B,,0,2)</f>
        <v>Hanover Fm</v>
      </c>
      <c r="D20364" t="s">
        <v>1060</v>
      </c>
      <c r="E20364" t="s">
        <v>2277</v>
      </c>
      <c r="F20364">
        <v>42.6</v>
      </c>
      <c r="G20364">
        <v>-78.8</v>
      </c>
      <c r="H20364">
        <v>0.01</v>
      </c>
      <c r="I20364" t="s">
        <v>592</v>
      </c>
      <c r="J20364" cm="1">
        <f t="array" ref="J20364:L20364">_xlfn.XLOOKUP($C20364, AGE!$A:$A,AGE!$B:$D,,0,2)</f>
        <v>371.86</v>
      </c>
      <c r="K20364">
        <v>0.8</v>
      </c>
      <c r="L20364" t="str">
        <v>Cohen et al. 2022</v>
      </c>
      <c r="M20364" t="s">
        <v>2478</v>
      </c>
      <c r="P20364" t="s">
        <v>2342</v>
      </c>
      <c r="S20364" s="14">
        <v>-26.511799580000002</v>
      </c>
      <c r="T20364">
        <v>0.5</v>
      </c>
      <c r="U20364" t="s">
        <v>2479</v>
      </c>
      <c r="V20364">
        <v>1</v>
      </c>
      <c r="W20364" t="s">
        <v>2569</v>
      </c>
    </row>
    <row r="20365" spans="1:23" x14ac:dyDescent="0.3">
      <c r="A20365">
        <v>28034</v>
      </c>
      <c r="B20365" s="15" t="s">
        <v>2069</v>
      </c>
      <c r="C20365" t="str">
        <f>_xlfn.XLOOKUP($B20365, STANDARDS!$A:$A, STANDARDS!$B:$B,,0,2)</f>
        <v>Hanover Fm</v>
      </c>
      <c r="D20365" t="s">
        <v>1060</v>
      </c>
      <c r="E20365" t="s">
        <v>2277</v>
      </c>
      <c r="F20365">
        <v>42.6</v>
      </c>
      <c r="G20365">
        <v>-78.8</v>
      </c>
      <c r="H20365">
        <v>0.01</v>
      </c>
      <c r="I20365" t="s">
        <v>592</v>
      </c>
      <c r="J20365" cm="1">
        <f t="array" ref="J20365:L20365">_xlfn.XLOOKUP($C20365, AGE!$A:$A,AGE!$B:$D,,0,2)</f>
        <v>371.86</v>
      </c>
      <c r="K20365">
        <v>0.8</v>
      </c>
      <c r="L20365" t="str">
        <v>Cohen et al. 2022</v>
      </c>
      <c r="M20365" t="s">
        <v>2478</v>
      </c>
      <c r="P20365" t="s">
        <v>2342</v>
      </c>
      <c r="S20365" s="14">
        <v>-29.383548380000001</v>
      </c>
      <c r="T20365">
        <v>0.5</v>
      </c>
      <c r="U20365" t="s">
        <v>2479</v>
      </c>
      <c r="V20365">
        <v>1</v>
      </c>
      <c r="W20365" t="s">
        <v>2569</v>
      </c>
    </row>
    <row r="20366" spans="1:23" x14ac:dyDescent="0.3">
      <c r="A20366">
        <v>28035</v>
      </c>
      <c r="B20366" s="15" t="s">
        <v>2069</v>
      </c>
      <c r="C20366" t="str">
        <f>_xlfn.XLOOKUP($B20366, STANDARDS!$A:$A, STANDARDS!$B:$B,,0,2)</f>
        <v>Hanover Fm</v>
      </c>
      <c r="D20366" t="s">
        <v>1060</v>
      </c>
      <c r="E20366" t="s">
        <v>2277</v>
      </c>
      <c r="F20366">
        <v>42.6</v>
      </c>
      <c r="G20366">
        <v>-78.8</v>
      </c>
      <c r="H20366">
        <v>0.01</v>
      </c>
      <c r="I20366" t="s">
        <v>592</v>
      </c>
      <c r="J20366" cm="1">
        <f t="array" ref="J20366:L20366">_xlfn.XLOOKUP($C20366, AGE!$A:$A,AGE!$B:$D,,0,2)</f>
        <v>371.86</v>
      </c>
      <c r="K20366">
        <v>0.8</v>
      </c>
      <c r="L20366" t="str">
        <v>Cohen et al. 2022</v>
      </c>
      <c r="M20366" t="s">
        <v>2478</v>
      </c>
      <c r="P20366" t="s">
        <v>2342</v>
      </c>
      <c r="S20366" s="14">
        <v>-29.383548380000001</v>
      </c>
      <c r="T20366">
        <v>0.5</v>
      </c>
      <c r="U20366" t="s">
        <v>2479</v>
      </c>
      <c r="V20366">
        <v>1</v>
      </c>
      <c r="W20366" t="s">
        <v>2569</v>
      </c>
    </row>
    <row r="20367" spans="1:23" x14ac:dyDescent="0.3">
      <c r="A20367">
        <v>28036</v>
      </c>
      <c r="B20367" s="15" t="s">
        <v>2069</v>
      </c>
      <c r="C20367" t="str">
        <f>_xlfn.XLOOKUP($B20367, STANDARDS!$A:$A, STANDARDS!$B:$B,,0,2)</f>
        <v>Hanover Fm</v>
      </c>
      <c r="D20367" t="s">
        <v>1060</v>
      </c>
      <c r="E20367" t="s">
        <v>2277</v>
      </c>
      <c r="F20367">
        <v>42.6</v>
      </c>
      <c r="G20367">
        <v>-78.8</v>
      </c>
      <c r="H20367">
        <v>0.01</v>
      </c>
      <c r="I20367" t="s">
        <v>592</v>
      </c>
      <c r="J20367" cm="1">
        <f t="array" ref="J20367:L20367">_xlfn.XLOOKUP($C20367, AGE!$A:$A,AGE!$B:$D,,0,2)</f>
        <v>371.86</v>
      </c>
      <c r="K20367">
        <v>0.8</v>
      </c>
      <c r="L20367" t="str">
        <v>Cohen et al. 2022</v>
      </c>
      <c r="M20367" t="s">
        <v>2478</v>
      </c>
      <c r="P20367" t="s">
        <v>2342</v>
      </c>
      <c r="S20367" s="14">
        <v>-29.383548380000001</v>
      </c>
      <c r="T20367">
        <v>0.5</v>
      </c>
      <c r="U20367" t="s">
        <v>2479</v>
      </c>
      <c r="V20367">
        <v>1</v>
      </c>
      <c r="W20367" t="s">
        <v>2569</v>
      </c>
    </row>
    <row r="20368" spans="1:23" x14ac:dyDescent="0.3">
      <c r="A20368">
        <v>28037</v>
      </c>
      <c r="B20368" s="15" t="s">
        <v>2069</v>
      </c>
      <c r="C20368" t="str">
        <f>_xlfn.XLOOKUP($B20368, STANDARDS!$A:$A, STANDARDS!$B:$B,,0,2)</f>
        <v>Hanover Fm</v>
      </c>
      <c r="D20368" t="s">
        <v>1060</v>
      </c>
      <c r="E20368" t="s">
        <v>2277</v>
      </c>
      <c r="F20368">
        <v>42.6</v>
      </c>
      <c r="G20368">
        <v>-78.8</v>
      </c>
      <c r="H20368">
        <v>0.01</v>
      </c>
      <c r="I20368" t="s">
        <v>592</v>
      </c>
      <c r="J20368" cm="1">
        <f t="array" ref="J20368:L20368">_xlfn.XLOOKUP($C20368, AGE!$A:$A,AGE!$B:$D,,0,2)</f>
        <v>371.86</v>
      </c>
      <c r="K20368">
        <v>0.8</v>
      </c>
      <c r="L20368" t="str">
        <v>Cohen et al. 2022</v>
      </c>
      <c r="M20368" t="s">
        <v>2478</v>
      </c>
      <c r="P20368" t="s">
        <v>2342</v>
      </c>
      <c r="S20368" s="14">
        <v>-29.383548380000001</v>
      </c>
      <c r="T20368">
        <v>0.5</v>
      </c>
      <c r="U20368" t="s">
        <v>2479</v>
      </c>
      <c r="V20368">
        <v>1</v>
      </c>
      <c r="W20368" t="s">
        <v>2569</v>
      </c>
    </row>
    <row r="20369" spans="1:23" x14ac:dyDescent="0.3">
      <c r="A20369">
        <v>28038</v>
      </c>
      <c r="B20369" s="15" t="s">
        <v>2069</v>
      </c>
      <c r="C20369" t="str">
        <f>_xlfn.XLOOKUP($B20369, STANDARDS!$A:$A, STANDARDS!$B:$B,,0,2)</f>
        <v>Hanover Fm</v>
      </c>
      <c r="D20369" t="s">
        <v>1060</v>
      </c>
      <c r="E20369" t="s">
        <v>2277</v>
      </c>
      <c r="F20369">
        <v>42.6</v>
      </c>
      <c r="G20369">
        <v>-78.8</v>
      </c>
      <c r="H20369">
        <v>0.01</v>
      </c>
      <c r="I20369" t="s">
        <v>592</v>
      </c>
      <c r="J20369" cm="1">
        <f t="array" ref="J20369:L20369">_xlfn.XLOOKUP($C20369, AGE!$A:$A,AGE!$B:$D,,0,2)</f>
        <v>371.86</v>
      </c>
      <c r="K20369">
        <v>0.8</v>
      </c>
      <c r="L20369" t="str">
        <v>Cohen et al. 2022</v>
      </c>
      <c r="M20369" t="s">
        <v>2478</v>
      </c>
      <c r="P20369" t="s">
        <v>2342</v>
      </c>
      <c r="S20369" s="14">
        <v>-29.383548380000001</v>
      </c>
      <c r="T20369">
        <v>0.5</v>
      </c>
      <c r="U20369" t="s">
        <v>2479</v>
      </c>
      <c r="V20369">
        <v>1</v>
      </c>
      <c r="W20369" t="s">
        <v>2569</v>
      </c>
    </row>
    <row r="20370" spans="1:23" x14ac:dyDescent="0.3">
      <c r="A20370">
        <v>28039</v>
      </c>
      <c r="B20370" s="15" t="s">
        <v>2069</v>
      </c>
      <c r="C20370" t="str">
        <f>_xlfn.XLOOKUP($B20370, STANDARDS!$A:$A, STANDARDS!$B:$B,,0,2)</f>
        <v>Hanover Fm</v>
      </c>
      <c r="D20370" t="s">
        <v>1060</v>
      </c>
      <c r="E20370" t="s">
        <v>2277</v>
      </c>
      <c r="F20370">
        <v>42.6</v>
      </c>
      <c r="G20370">
        <v>-78.8</v>
      </c>
      <c r="H20370">
        <v>0.01</v>
      </c>
      <c r="I20370" t="s">
        <v>592</v>
      </c>
      <c r="J20370" cm="1">
        <f t="array" ref="J20370:L20370">_xlfn.XLOOKUP($C20370, AGE!$A:$A,AGE!$B:$D,,0,2)</f>
        <v>371.86</v>
      </c>
      <c r="K20370">
        <v>0.8</v>
      </c>
      <c r="L20370" t="str">
        <v>Cohen et al. 2022</v>
      </c>
      <c r="M20370" t="s">
        <v>2478</v>
      </c>
      <c r="P20370" t="s">
        <v>2342</v>
      </c>
      <c r="S20370" s="14">
        <v>-26.979222440000001</v>
      </c>
      <c r="T20370">
        <v>0.5</v>
      </c>
      <c r="U20370" t="s">
        <v>2479</v>
      </c>
      <c r="V20370">
        <v>1</v>
      </c>
      <c r="W20370" t="s">
        <v>2569</v>
      </c>
    </row>
    <row r="20371" spans="1:23" x14ac:dyDescent="0.3">
      <c r="A20371">
        <v>28040</v>
      </c>
      <c r="B20371" s="15" t="s">
        <v>2069</v>
      </c>
      <c r="C20371" t="str">
        <f>_xlfn.XLOOKUP($B20371, STANDARDS!$A:$A, STANDARDS!$B:$B,,0,2)</f>
        <v>Hanover Fm</v>
      </c>
      <c r="D20371" t="s">
        <v>1060</v>
      </c>
      <c r="E20371" t="s">
        <v>2277</v>
      </c>
      <c r="F20371">
        <v>42.6</v>
      </c>
      <c r="G20371">
        <v>-78.8</v>
      </c>
      <c r="H20371">
        <v>0.01</v>
      </c>
      <c r="I20371" t="s">
        <v>592</v>
      </c>
      <c r="J20371" cm="1">
        <f t="array" ref="J20371:L20371">_xlfn.XLOOKUP($C20371, AGE!$A:$A,AGE!$B:$D,,0,2)</f>
        <v>371.86</v>
      </c>
      <c r="K20371">
        <v>0.8</v>
      </c>
      <c r="L20371" t="str">
        <v>Cohen et al. 2022</v>
      </c>
      <c r="M20371" t="s">
        <v>2478</v>
      </c>
      <c r="P20371" t="s">
        <v>2342</v>
      </c>
      <c r="S20371" s="14">
        <v>-26.979222440000001</v>
      </c>
      <c r="T20371">
        <v>0.5</v>
      </c>
      <c r="U20371" t="s">
        <v>2479</v>
      </c>
      <c r="V20371">
        <v>1</v>
      </c>
      <c r="W20371" t="s">
        <v>2569</v>
      </c>
    </row>
    <row r="20372" spans="1:23" x14ac:dyDescent="0.3">
      <c r="A20372">
        <v>28041</v>
      </c>
      <c r="B20372" s="15" t="s">
        <v>2069</v>
      </c>
      <c r="C20372" t="str">
        <f>_xlfn.XLOOKUP($B20372, STANDARDS!$A:$A, STANDARDS!$B:$B,,0,2)</f>
        <v>Hanover Fm</v>
      </c>
      <c r="D20372" t="s">
        <v>1060</v>
      </c>
      <c r="E20372" t="s">
        <v>2277</v>
      </c>
      <c r="F20372">
        <v>42.6</v>
      </c>
      <c r="G20372">
        <v>-78.8</v>
      </c>
      <c r="H20372">
        <v>0.01</v>
      </c>
      <c r="I20372" t="s">
        <v>592</v>
      </c>
      <c r="J20372" cm="1">
        <f t="array" ref="J20372:L20372">_xlfn.XLOOKUP($C20372, AGE!$A:$A,AGE!$B:$D,,0,2)</f>
        <v>371.86</v>
      </c>
      <c r="K20372">
        <v>0.8</v>
      </c>
      <c r="L20372" t="str">
        <v>Cohen et al. 2022</v>
      </c>
      <c r="M20372" t="s">
        <v>2478</v>
      </c>
      <c r="P20372" t="s">
        <v>2342</v>
      </c>
      <c r="S20372" s="14">
        <v>-26.979222440000001</v>
      </c>
      <c r="T20372">
        <v>0.5</v>
      </c>
      <c r="U20372" t="s">
        <v>2479</v>
      </c>
      <c r="V20372">
        <v>1</v>
      </c>
      <c r="W20372" t="s">
        <v>2569</v>
      </c>
    </row>
    <row r="20373" spans="1:23" x14ac:dyDescent="0.3">
      <c r="A20373">
        <v>28042</v>
      </c>
      <c r="B20373" s="15" t="s">
        <v>2069</v>
      </c>
      <c r="C20373" t="str">
        <f>_xlfn.XLOOKUP($B20373, STANDARDS!$A:$A, STANDARDS!$B:$B,,0,2)</f>
        <v>Hanover Fm</v>
      </c>
      <c r="D20373" t="s">
        <v>1060</v>
      </c>
      <c r="E20373" t="s">
        <v>2277</v>
      </c>
      <c r="F20373">
        <v>42.6</v>
      </c>
      <c r="G20373">
        <v>-78.8</v>
      </c>
      <c r="H20373">
        <v>0.01</v>
      </c>
      <c r="I20373" t="s">
        <v>592</v>
      </c>
      <c r="J20373" cm="1">
        <f t="array" ref="J20373:L20373">_xlfn.XLOOKUP($C20373, AGE!$A:$A,AGE!$B:$D,,0,2)</f>
        <v>371.86</v>
      </c>
      <c r="K20373">
        <v>0.8</v>
      </c>
      <c r="L20373" t="str">
        <v>Cohen et al. 2022</v>
      </c>
      <c r="M20373" t="s">
        <v>2478</v>
      </c>
      <c r="P20373" t="s">
        <v>2342</v>
      </c>
      <c r="S20373" s="14">
        <v>-26.979222440000001</v>
      </c>
      <c r="T20373">
        <v>0.5</v>
      </c>
      <c r="U20373" t="s">
        <v>2479</v>
      </c>
      <c r="V20373">
        <v>1</v>
      </c>
      <c r="W20373" t="s">
        <v>2569</v>
      </c>
    </row>
    <row r="20374" spans="1:23" x14ac:dyDescent="0.3">
      <c r="A20374">
        <v>28043</v>
      </c>
      <c r="B20374" s="15" t="s">
        <v>2069</v>
      </c>
      <c r="C20374" t="str">
        <f>_xlfn.XLOOKUP($B20374, STANDARDS!$A:$A, STANDARDS!$B:$B,,0,2)</f>
        <v>Hanover Fm</v>
      </c>
      <c r="D20374" t="s">
        <v>1060</v>
      </c>
      <c r="E20374" t="s">
        <v>2277</v>
      </c>
      <c r="F20374">
        <v>42.6</v>
      </c>
      <c r="G20374">
        <v>-78.8</v>
      </c>
      <c r="H20374">
        <v>0.01</v>
      </c>
      <c r="I20374" t="s">
        <v>592</v>
      </c>
      <c r="J20374" cm="1">
        <f t="array" ref="J20374:L20374">_xlfn.XLOOKUP($C20374, AGE!$A:$A,AGE!$B:$D,,0,2)</f>
        <v>371.86</v>
      </c>
      <c r="K20374">
        <v>0.8</v>
      </c>
      <c r="L20374" t="str">
        <v>Cohen et al. 2022</v>
      </c>
      <c r="M20374" t="s">
        <v>2478</v>
      </c>
      <c r="P20374" t="s">
        <v>2342</v>
      </c>
      <c r="S20374" s="14">
        <v>-28.23040271</v>
      </c>
      <c r="T20374">
        <v>0.5</v>
      </c>
      <c r="U20374" t="s">
        <v>2479</v>
      </c>
      <c r="V20374">
        <v>1</v>
      </c>
      <c r="W20374" t="s">
        <v>2569</v>
      </c>
    </row>
    <row r="20375" spans="1:23" x14ac:dyDescent="0.3">
      <c r="A20375">
        <v>28044</v>
      </c>
      <c r="B20375" s="15" t="s">
        <v>2069</v>
      </c>
      <c r="C20375" t="str">
        <f>_xlfn.XLOOKUP($B20375, STANDARDS!$A:$A, STANDARDS!$B:$B,,0,2)</f>
        <v>Hanover Fm</v>
      </c>
      <c r="D20375" t="s">
        <v>1060</v>
      </c>
      <c r="E20375" t="s">
        <v>2277</v>
      </c>
      <c r="F20375">
        <v>42.6</v>
      </c>
      <c r="G20375">
        <v>-78.8</v>
      </c>
      <c r="H20375">
        <v>0.01</v>
      </c>
      <c r="I20375" t="s">
        <v>592</v>
      </c>
      <c r="J20375" cm="1">
        <f t="array" ref="J20375:L20375">_xlfn.XLOOKUP($C20375, AGE!$A:$A,AGE!$B:$D,,0,2)</f>
        <v>371.86</v>
      </c>
      <c r="K20375">
        <v>0.8</v>
      </c>
      <c r="L20375" t="str">
        <v>Cohen et al. 2022</v>
      </c>
      <c r="M20375" t="s">
        <v>2478</v>
      </c>
      <c r="P20375" t="s">
        <v>2342</v>
      </c>
      <c r="S20375" s="14">
        <v>-29.383548380000001</v>
      </c>
      <c r="T20375">
        <v>0.5</v>
      </c>
      <c r="U20375" t="s">
        <v>2479</v>
      </c>
      <c r="V20375">
        <v>1</v>
      </c>
      <c r="W20375" t="s">
        <v>2569</v>
      </c>
    </row>
    <row r="20376" spans="1:23" x14ac:dyDescent="0.3">
      <c r="A20376">
        <v>28045</v>
      </c>
      <c r="B20376" s="15" t="s">
        <v>2069</v>
      </c>
      <c r="C20376" t="str">
        <f>_xlfn.XLOOKUP($B20376, STANDARDS!$A:$A, STANDARDS!$B:$B,,0,2)</f>
        <v>Hanover Fm</v>
      </c>
      <c r="D20376" t="s">
        <v>1060</v>
      </c>
      <c r="E20376" t="s">
        <v>2277</v>
      </c>
      <c r="F20376">
        <v>42.6</v>
      </c>
      <c r="G20376">
        <v>-78.8</v>
      </c>
      <c r="H20376">
        <v>0.01</v>
      </c>
      <c r="I20376" t="s">
        <v>592</v>
      </c>
      <c r="J20376" cm="1">
        <f t="array" ref="J20376:L20376">_xlfn.XLOOKUP($C20376, AGE!$A:$A,AGE!$B:$D,,0,2)</f>
        <v>371.86</v>
      </c>
      <c r="K20376">
        <v>0.8</v>
      </c>
      <c r="L20376" t="str">
        <v>Cohen et al. 2022</v>
      </c>
      <c r="M20376" t="s">
        <v>2478</v>
      </c>
      <c r="P20376" t="s">
        <v>2342</v>
      </c>
      <c r="S20376" s="14">
        <v>-29.383548380000001</v>
      </c>
      <c r="T20376">
        <v>0.5</v>
      </c>
      <c r="U20376" t="s">
        <v>2479</v>
      </c>
      <c r="V20376">
        <v>1</v>
      </c>
      <c r="W20376" t="s">
        <v>2569</v>
      </c>
    </row>
    <row r="20377" spans="1:23" x14ac:dyDescent="0.3">
      <c r="A20377">
        <v>28046</v>
      </c>
      <c r="B20377" s="15" t="s">
        <v>2069</v>
      </c>
      <c r="C20377" t="str">
        <f>_xlfn.XLOOKUP($B20377, STANDARDS!$A:$A, STANDARDS!$B:$B,,0,2)</f>
        <v>Hanover Fm</v>
      </c>
      <c r="D20377" t="s">
        <v>1060</v>
      </c>
      <c r="E20377" t="s">
        <v>2277</v>
      </c>
      <c r="F20377">
        <v>42.6</v>
      </c>
      <c r="G20377">
        <v>-78.8</v>
      </c>
      <c r="H20377">
        <v>0.01</v>
      </c>
      <c r="I20377" t="s">
        <v>592</v>
      </c>
      <c r="J20377" cm="1">
        <f t="array" ref="J20377:L20377">_xlfn.XLOOKUP($C20377, AGE!$A:$A,AGE!$B:$D,,0,2)</f>
        <v>371.86</v>
      </c>
      <c r="K20377">
        <v>0.8</v>
      </c>
      <c r="L20377" t="str">
        <v>Cohen et al. 2022</v>
      </c>
      <c r="M20377" t="s">
        <v>2478</v>
      </c>
      <c r="P20377" t="s">
        <v>2342</v>
      </c>
      <c r="S20377" s="14">
        <v>-29.383548380000001</v>
      </c>
      <c r="T20377">
        <v>0.5</v>
      </c>
      <c r="U20377" t="s">
        <v>2479</v>
      </c>
      <c r="V20377">
        <v>1</v>
      </c>
      <c r="W20377" t="s">
        <v>2569</v>
      </c>
    </row>
    <row r="20378" spans="1:23" x14ac:dyDescent="0.3">
      <c r="A20378">
        <v>28047</v>
      </c>
      <c r="B20378" s="15" t="s">
        <v>2069</v>
      </c>
      <c r="C20378" t="str">
        <f>_xlfn.XLOOKUP($B20378, STANDARDS!$A:$A, STANDARDS!$B:$B,,0,2)</f>
        <v>Hanover Fm</v>
      </c>
      <c r="D20378" t="s">
        <v>1060</v>
      </c>
      <c r="E20378" t="s">
        <v>2277</v>
      </c>
      <c r="F20378">
        <v>42.6</v>
      </c>
      <c r="G20378">
        <v>-78.8</v>
      </c>
      <c r="H20378">
        <v>0.01</v>
      </c>
      <c r="I20378" t="s">
        <v>592</v>
      </c>
      <c r="J20378" cm="1">
        <f t="array" ref="J20378:L20378">_xlfn.XLOOKUP($C20378, AGE!$A:$A,AGE!$B:$D,,0,2)</f>
        <v>371.86</v>
      </c>
      <c r="K20378">
        <v>0.8</v>
      </c>
      <c r="L20378" t="str">
        <v>Cohen et al. 2022</v>
      </c>
      <c r="M20378" t="s">
        <v>2478</v>
      </c>
      <c r="P20378" t="s">
        <v>2342</v>
      </c>
      <c r="S20378" s="14">
        <v>-28.23040271</v>
      </c>
      <c r="T20378">
        <v>0.5</v>
      </c>
      <c r="U20378" t="s">
        <v>2479</v>
      </c>
      <c r="V20378">
        <v>1</v>
      </c>
      <c r="W20378" t="s">
        <v>2569</v>
      </c>
    </row>
    <row r="20379" spans="1:23" x14ac:dyDescent="0.3">
      <c r="A20379">
        <v>28048</v>
      </c>
      <c r="B20379" s="15" t="s">
        <v>2069</v>
      </c>
      <c r="C20379" t="str">
        <f>_xlfn.XLOOKUP($B20379, STANDARDS!$A:$A, STANDARDS!$B:$B,,0,2)</f>
        <v>Hanover Fm</v>
      </c>
      <c r="D20379" t="s">
        <v>1060</v>
      </c>
      <c r="E20379" t="s">
        <v>2277</v>
      </c>
      <c r="F20379">
        <v>42.6</v>
      </c>
      <c r="G20379">
        <v>-78.8</v>
      </c>
      <c r="H20379">
        <v>0.01</v>
      </c>
      <c r="I20379" t="s">
        <v>592</v>
      </c>
      <c r="J20379" cm="1">
        <f t="array" ref="J20379:L20379">_xlfn.XLOOKUP($C20379, AGE!$A:$A,AGE!$B:$D,,0,2)</f>
        <v>371.86</v>
      </c>
      <c r="K20379">
        <v>0.8</v>
      </c>
      <c r="L20379" t="str">
        <v>Cohen et al. 2022</v>
      </c>
      <c r="M20379" t="s">
        <v>2478</v>
      </c>
      <c r="P20379" t="s">
        <v>2342</v>
      </c>
      <c r="S20379" s="14">
        <v>-29.383548380000001</v>
      </c>
      <c r="T20379">
        <v>0.5</v>
      </c>
      <c r="U20379" t="s">
        <v>2479</v>
      </c>
      <c r="V20379">
        <v>1</v>
      </c>
      <c r="W20379" t="s">
        <v>2569</v>
      </c>
    </row>
    <row r="20380" spans="1:23" x14ac:dyDescent="0.3">
      <c r="A20380">
        <v>28049</v>
      </c>
      <c r="B20380" s="15" t="s">
        <v>2069</v>
      </c>
      <c r="C20380" t="str">
        <f>_xlfn.XLOOKUP($B20380, STANDARDS!$A:$A, STANDARDS!$B:$B,,0,2)</f>
        <v>Hanover Fm</v>
      </c>
      <c r="D20380" t="s">
        <v>1060</v>
      </c>
      <c r="E20380" t="s">
        <v>2277</v>
      </c>
      <c r="F20380">
        <v>42.6</v>
      </c>
      <c r="G20380">
        <v>-78.8</v>
      </c>
      <c r="H20380">
        <v>0.01</v>
      </c>
      <c r="I20380" t="s">
        <v>592</v>
      </c>
      <c r="J20380" cm="1">
        <f t="array" ref="J20380:L20380">_xlfn.XLOOKUP($C20380, AGE!$A:$A,AGE!$B:$D,,0,2)</f>
        <v>371.86</v>
      </c>
      <c r="K20380">
        <v>0.8</v>
      </c>
      <c r="L20380" t="str">
        <v>Cohen et al. 2022</v>
      </c>
      <c r="M20380" t="s">
        <v>2478</v>
      </c>
      <c r="P20380" t="s">
        <v>2342</v>
      </c>
      <c r="S20380" s="14">
        <v>-30.146586280000001</v>
      </c>
      <c r="T20380">
        <v>0.5</v>
      </c>
      <c r="U20380" t="s">
        <v>2479</v>
      </c>
      <c r="V20380">
        <v>1</v>
      </c>
      <c r="W20380" t="s">
        <v>2569</v>
      </c>
    </row>
    <row r="20381" spans="1:23" x14ac:dyDescent="0.3">
      <c r="A20381">
        <v>28050</v>
      </c>
      <c r="B20381" s="15" t="s">
        <v>2069</v>
      </c>
      <c r="C20381" t="str">
        <f>_xlfn.XLOOKUP($B20381, STANDARDS!$A:$A, STANDARDS!$B:$B,,0,2)</f>
        <v>Hanover Fm</v>
      </c>
      <c r="D20381" t="s">
        <v>1060</v>
      </c>
      <c r="E20381" t="s">
        <v>2277</v>
      </c>
      <c r="F20381">
        <v>42.6</v>
      </c>
      <c r="G20381">
        <v>-78.8</v>
      </c>
      <c r="H20381">
        <v>0.01</v>
      </c>
      <c r="I20381" t="s">
        <v>592</v>
      </c>
      <c r="J20381" cm="1">
        <f t="array" ref="J20381:L20381">_xlfn.XLOOKUP($C20381, AGE!$A:$A,AGE!$B:$D,,0,2)</f>
        <v>371.86</v>
      </c>
      <c r="K20381">
        <v>0.8</v>
      </c>
      <c r="L20381" t="str">
        <v>Cohen et al. 2022</v>
      </c>
      <c r="M20381" t="s">
        <v>2478</v>
      </c>
      <c r="P20381" t="s">
        <v>2342</v>
      </c>
      <c r="S20381" s="14">
        <v>-26.979222440000001</v>
      </c>
      <c r="T20381">
        <v>0.5</v>
      </c>
      <c r="U20381" t="s">
        <v>2479</v>
      </c>
      <c r="V20381">
        <v>1</v>
      </c>
      <c r="W20381" t="s">
        <v>2569</v>
      </c>
    </row>
    <row r="20382" spans="1:23" x14ac:dyDescent="0.3">
      <c r="A20382">
        <v>28051</v>
      </c>
      <c r="B20382" s="15" t="s">
        <v>2069</v>
      </c>
      <c r="C20382" t="str">
        <f>_xlfn.XLOOKUP($B20382, STANDARDS!$A:$A, STANDARDS!$B:$B,,0,2)</f>
        <v>Hanover Fm</v>
      </c>
      <c r="D20382" t="s">
        <v>1060</v>
      </c>
      <c r="E20382" t="s">
        <v>2277</v>
      </c>
      <c r="F20382">
        <v>42.6</v>
      </c>
      <c r="G20382">
        <v>-78.8</v>
      </c>
      <c r="H20382">
        <v>0.01</v>
      </c>
      <c r="I20382" t="s">
        <v>592</v>
      </c>
      <c r="J20382" cm="1">
        <f t="array" ref="J20382:L20382">_xlfn.XLOOKUP($C20382, AGE!$A:$A,AGE!$B:$D,,0,2)</f>
        <v>371.86</v>
      </c>
      <c r="K20382">
        <v>0.8</v>
      </c>
      <c r="L20382" t="str">
        <v>Cohen et al. 2022</v>
      </c>
      <c r="M20382" t="s">
        <v>2478</v>
      </c>
      <c r="P20382" t="s">
        <v>2342</v>
      </c>
      <c r="S20382" s="14">
        <v>-26.979222440000001</v>
      </c>
      <c r="T20382">
        <v>0.5</v>
      </c>
      <c r="U20382" t="s">
        <v>2479</v>
      </c>
      <c r="V20382">
        <v>1</v>
      </c>
      <c r="W20382" t="s">
        <v>2569</v>
      </c>
    </row>
    <row r="20383" spans="1:23" x14ac:dyDescent="0.3">
      <c r="A20383">
        <v>28052</v>
      </c>
      <c r="B20383" s="15" t="s">
        <v>2069</v>
      </c>
      <c r="C20383" t="str">
        <f>_xlfn.XLOOKUP($B20383, STANDARDS!$A:$A, STANDARDS!$B:$B,,0,2)</f>
        <v>Hanover Fm</v>
      </c>
      <c r="D20383" t="s">
        <v>1060</v>
      </c>
      <c r="E20383" t="s">
        <v>2277</v>
      </c>
      <c r="F20383">
        <v>42.6</v>
      </c>
      <c r="G20383">
        <v>-78.8</v>
      </c>
      <c r="H20383">
        <v>0.01</v>
      </c>
      <c r="I20383" t="s">
        <v>592</v>
      </c>
      <c r="J20383" cm="1">
        <f t="array" ref="J20383:L20383">_xlfn.XLOOKUP($C20383, AGE!$A:$A,AGE!$B:$D,,0,2)</f>
        <v>371.86</v>
      </c>
      <c r="K20383">
        <v>0.8</v>
      </c>
      <c r="L20383" t="str">
        <v>Cohen et al. 2022</v>
      </c>
      <c r="M20383" t="s">
        <v>2478</v>
      </c>
      <c r="P20383" t="s">
        <v>2342</v>
      </c>
      <c r="S20383" s="14">
        <v>-26.979222440000001</v>
      </c>
      <c r="T20383">
        <v>0.5</v>
      </c>
      <c r="U20383" t="s">
        <v>2479</v>
      </c>
      <c r="V20383">
        <v>1</v>
      </c>
      <c r="W20383" t="s">
        <v>2569</v>
      </c>
    </row>
    <row r="20384" spans="1:23" x14ac:dyDescent="0.3">
      <c r="A20384">
        <v>28053</v>
      </c>
      <c r="B20384" s="15" t="s">
        <v>2069</v>
      </c>
      <c r="C20384" t="str">
        <f>_xlfn.XLOOKUP($B20384, STANDARDS!$A:$A, STANDARDS!$B:$B,,0,2)</f>
        <v>Hanover Fm</v>
      </c>
      <c r="D20384" t="s">
        <v>1060</v>
      </c>
      <c r="E20384" t="s">
        <v>2277</v>
      </c>
      <c r="F20384">
        <v>42.6</v>
      </c>
      <c r="G20384">
        <v>-78.8</v>
      </c>
      <c r="H20384">
        <v>0.01</v>
      </c>
      <c r="I20384" t="s">
        <v>592</v>
      </c>
      <c r="J20384" cm="1">
        <f t="array" ref="J20384:L20384">_xlfn.XLOOKUP($C20384, AGE!$A:$A,AGE!$B:$D,,0,2)</f>
        <v>371.86</v>
      </c>
      <c r="K20384">
        <v>0.8</v>
      </c>
      <c r="L20384" t="str">
        <v>Cohen et al. 2022</v>
      </c>
      <c r="M20384" t="s">
        <v>2478</v>
      </c>
      <c r="P20384" t="s">
        <v>2342</v>
      </c>
      <c r="S20384" s="14">
        <v>-26.979222440000001</v>
      </c>
      <c r="T20384">
        <v>0.5</v>
      </c>
      <c r="U20384" t="s">
        <v>2479</v>
      </c>
      <c r="V20384">
        <v>1</v>
      </c>
      <c r="W20384" t="s">
        <v>2569</v>
      </c>
    </row>
    <row r="20385" spans="1:23" x14ac:dyDescent="0.3">
      <c r="A20385">
        <v>28054</v>
      </c>
      <c r="B20385" s="15" t="s">
        <v>2069</v>
      </c>
      <c r="C20385" t="str">
        <f>_xlfn.XLOOKUP($B20385, STANDARDS!$A:$A, STANDARDS!$B:$B,,0,2)</f>
        <v>Hanover Fm</v>
      </c>
      <c r="D20385" t="s">
        <v>1060</v>
      </c>
      <c r="E20385" t="s">
        <v>2277</v>
      </c>
      <c r="F20385">
        <v>42.6</v>
      </c>
      <c r="G20385">
        <v>-78.8</v>
      </c>
      <c r="H20385">
        <v>0.01</v>
      </c>
      <c r="I20385" t="s">
        <v>592</v>
      </c>
      <c r="J20385" cm="1">
        <f t="array" ref="J20385:L20385">_xlfn.XLOOKUP($C20385, AGE!$A:$A,AGE!$B:$D,,0,2)</f>
        <v>371.86</v>
      </c>
      <c r="K20385">
        <v>0.8</v>
      </c>
      <c r="L20385" t="str">
        <v>Cohen et al. 2022</v>
      </c>
      <c r="M20385" t="s">
        <v>2478</v>
      </c>
      <c r="P20385" t="s">
        <v>2342</v>
      </c>
      <c r="S20385" s="14">
        <v>-26.979222440000001</v>
      </c>
      <c r="T20385">
        <v>0.5</v>
      </c>
      <c r="U20385" t="s">
        <v>2479</v>
      </c>
      <c r="V20385">
        <v>1</v>
      </c>
      <c r="W20385" t="s">
        <v>2569</v>
      </c>
    </row>
    <row r="20386" spans="1:23" x14ac:dyDescent="0.3">
      <c r="A20386">
        <v>28055</v>
      </c>
      <c r="B20386" s="15" t="s">
        <v>2069</v>
      </c>
      <c r="C20386" t="str">
        <f>_xlfn.XLOOKUP($B20386, STANDARDS!$A:$A, STANDARDS!$B:$B,,0,2)</f>
        <v>Hanover Fm</v>
      </c>
      <c r="D20386" t="s">
        <v>1060</v>
      </c>
      <c r="E20386" t="s">
        <v>2277</v>
      </c>
      <c r="F20386">
        <v>42.6</v>
      </c>
      <c r="G20386">
        <v>-78.8</v>
      </c>
      <c r="H20386">
        <v>0.01</v>
      </c>
      <c r="I20386" t="s">
        <v>592</v>
      </c>
      <c r="J20386" cm="1">
        <f t="array" ref="J20386:L20386">_xlfn.XLOOKUP($C20386, AGE!$A:$A,AGE!$B:$D,,0,2)</f>
        <v>371.86</v>
      </c>
      <c r="K20386">
        <v>0.8</v>
      </c>
      <c r="L20386" t="str">
        <v>Cohen et al. 2022</v>
      </c>
      <c r="M20386" t="s">
        <v>2478</v>
      </c>
      <c r="P20386" t="s">
        <v>2342</v>
      </c>
      <c r="S20386" s="14">
        <v>-26.979222440000001</v>
      </c>
      <c r="T20386">
        <v>0.5</v>
      </c>
      <c r="U20386" t="s">
        <v>2479</v>
      </c>
      <c r="V20386">
        <v>1</v>
      </c>
      <c r="W20386" t="s">
        <v>2569</v>
      </c>
    </row>
    <row r="20387" spans="1:23" x14ac:dyDescent="0.3">
      <c r="A20387">
        <v>28056</v>
      </c>
      <c r="B20387" s="15" t="s">
        <v>2069</v>
      </c>
      <c r="C20387" t="str">
        <f>_xlfn.XLOOKUP($B20387, STANDARDS!$A:$A, STANDARDS!$B:$B,,0,2)</f>
        <v>Hanover Fm</v>
      </c>
      <c r="D20387" t="s">
        <v>1060</v>
      </c>
      <c r="E20387" t="s">
        <v>2277</v>
      </c>
      <c r="F20387">
        <v>42.6</v>
      </c>
      <c r="G20387">
        <v>-78.8</v>
      </c>
      <c r="H20387">
        <v>0.01</v>
      </c>
      <c r="I20387" t="s">
        <v>592</v>
      </c>
      <c r="J20387" cm="1">
        <f t="array" ref="J20387:L20387">_xlfn.XLOOKUP($C20387, AGE!$A:$A,AGE!$B:$D,,0,2)</f>
        <v>371.86</v>
      </c>
      <c r="K20387">
        <v>0.8</v>
      </c>
      <c r="L20387" t="str">
        <v>Cohen et al. 2022</v>
      </c>
      <c r="M20387" t="s">
        <v>2478</v>
      </c>
      <c r="P20387" t="s">
        <v>2342</v>
      </c>
      <c r="S20387" s="14">
        <v>-26.979222440000001</v>
      </c>
      <c r="T20387">
        <v>0.5</v>
      </c>
      <c r="U20387" t="s">
        <v>2479</v>
      </c>
      <c r="V20387">
        <v>1</v>
      </c>
      <c r="W20387" t="s">
        <v>2569</v>
      </c>
    </row>
    <row r="20388" spans="1:23" x14ac:dyDescent="0.3">
      <c r="A20388">
        <v>28057</v>
      </c>
      <c r="B20388" s="15" t="s">
        <v>2069</v>
      </c>
      <c r="C20388" t="str">
        <f>_xlfn.XLOOKUP($B20388, STANDARDS!$A:$A, STANDARDS!$B:$B,,0,2)</f>
        <v>Hanover Fm</v>
      </c>
      <c r="D20388" t="s">
        <v>1060</v>
      </c>
      <c r="E20388" t="s">
        <v>2277</v>
      </c>
      <c r="F20388">
        <v>42.6</v>
      </c>
      <c r="G20388">
        <v>-78.8</v>
      </c>
      <c r="H20388">
        <v>0.01</v>
      </c>
      <c r="I20388" t="s">
        <v>592</v>
      </c>
      <c r="J20388" cm="1">
        <f t="array" ref="J20388:L20388">_xlfn.XLOOKUP($C20388, AGE!$A:$A,AGE!$B:$D,,0,2)</f>
        <v>371.86</v>
      </c>
      <c r="K20388">
        <v>0.8</v>
      </c>
      <c r="L20388" t="str">
        <v>Cohen et al. 2022</v>
      </c>
      <c r="M20388" t="s">
        <v>2478</v>
      </c>
      <c r="P20388" t="s">
        <v>2342</v>
      </c>
      <c r="S20388" s="14">
        <v>-30.23</v>
      </c>
      <c r="T20388">
        <v>0.5</v>
      </c>
      <c r="U20388" t="s">
        <v>2479</v>
      </c>
      <c r="V20388">
        <v>1</v>
      </c>
      <c r="W20388" t="s">
        <v>2569</v>
      </c>
    </row>
    <row r="20389" spans="1:23" x14ac:dyDescent="0.3">
      <c r="A20389">
        <v>28058</v>
      </c>
      <c r="B20389" s="15" t="s">
        <v>2069</v>
      </c>
      <c r="C20389" t="str">
        <f>_xlfn.XLOOKUP($B20389, STANDARDS!$A:$A, STANDARDS!$B:$B,,0,2)</f>
        <v>Hanover Fm</v>
      </c>
      <c r="D20389" t="s">
        <v>1060</v>
      </c>
      <c r="E20389" t="s">
        <v>2277</v>
      </c>
      <c r="F20389">
        <v>42.6</v>
      </c>
      <c r="G20389">
        <v>-78.8</v>
      </c>
      <c r="H20389">
        <v>0.01</v>
      </c>
      <c r="I20389" t="s">
        <v>592</v>
      </c>
      <c r="J20389" cm="1">
        <f t="array" ref="J20389:L20389">_xlfn.XLOOKUP($C20389, AGE!$A:$A,AGE!$B:$D,,0,2)</f>
        <v>371.86</v>
      </c>
      <c r="K20389">
        <v>0.8</v>
      </c>
      <c r="L20389" t="str">
        <v>Cohen et al. 2022</v>
      </c>
      <c r="M20389" t="s">
        <v>2478</v>
      </c>
      <c r="P20389" t="s">
        <v>2342</v>
      </c>
      <c r="S20389" s="14">
        <v>-30.146586280000001</v>
      </c>
      <c r="T20389">
        <v>0.5</v>
      </c>
      <c r="U20389" t="s">
        <v>2479</v>
      </c>
      <c r="V20389">
        <v>1</v>
      </c>
      <c r="W20389" t="s">
        <v>2569</v>
      </c>
    </row>
    <row r="20390" spans="1:23" x14ac:dyDescent="0.3">
      <c r="A20390">
        <v>28059</v>
      </c>
      <c r="B20390" s="15" t="s">
        <v>2069</v>
      </c>
      <c r="C20390" t="str">
        <f>_xlfn.XLOOKUP($B20390, STANDARDS!$A:$A, STANDARDS!$B:$B,,0,2)</f>
        <v>Hanover Fm</v>
      </c>
      <c r="D20390" t="s">
        <v>1060</v>
      </c>
      <c r="E20390" t="s">
        <v>2277</v>
      </c>
      <c r="F20390">
        <v>42.6</v>
      </c>
      <c r="G20390">
        <v>-78.8</v>
      </c>
      <c r="H20390">
        <v>0.01</v>
      </c>
      <c r="I20390" t="s">
        <v>592</v>
      </c>
      <c r="J20390" cm="1">
        <f t="array" ref="J20390:L20390">_xlfn.XLOOKUP($C20390, AGE!$A:$A,AGE!$B:$D,,0,2)</f>
        <v>371.86</v>
      </c>
      <c r="K20390">
        <v>0.8</v>
      </c>
      <c r="L20390" t="str">
        <v>Cohen et al. 2022</v>
      </c>
      <c r="M20390" t="s">
        <v>2478</v>
      </c>
      <c r="P20390" t="s">
        <v>2342</v>
      </c>
      <c r="S20390" s="14">
        <v>-26.979222440000001</v>
      </c>
      <c r="T20390">
        <v>0.5</v>
      </c>
      <c r="U20390" t="s">
        <v>2479</v>
      </c>
      <c r="V20390">
        <v>1</v>
      </c>
      <c r="W20390" t="s">
        <v>2569</v>
      </c>
    </row>
    <row r="20391" spans="1:23" x14ac:dyDescent="0.3">
      <c r="A20391">
        <v>28060</v>
      </c>
      <c r="B20391" s="15" t="s">
        <v>2069</v>
      </c>
      <c r="C20391" t="str">
        <f>_xlfn.XLOOKUP($B20391, STANDARDS!$A:$A, STANDARDS!$B:$B,,0,2)</f>
        <v>Hanover Fm</v>
      </c>
      <c r="D20391" t="s">
        <v>1060</v>
      </c>
      <c r="E20391" t="s">
        <v>2277</v>
      </c>
      <c r="F20391">
        <v>42.6</v>
      </c>
      <c r="G20391">
        <v>-78.8</v>
      </c>
      <c r="H20391">
        <v>0.01</v>
      </c>
      <c r="I20391" t="s">
        <v>592</v>
      </c>
      <c r="J20391" cm="1">
        <f t="array" ref="J20391:L20391">_xlfn.XLOOKUP($C20391, AGE!$A:$A,AGE!$B:$D,,0,2)</f>
        <v>371.86</v>
      </c>
      <c r="K20391">
        <v>0.8</v>
      </c>
      <c r="L20391" t="str">
        <v>Cohen et al. 2022</v>
      </c>
      <c r="M20391" t="s">
        <v>2478</v>
      </c>
      <c r="P20391" t="s">
        <v>2342</v>
      </c>
      <c r="S20391" s="14">
        <v>-26.979222440000001</v>
      </c>
      <c r="T20391">
        <v>0.5</v>
      </c>
      <c r="U20391" t="s">
        <v>2479</v>
      </c>
      <c r="V20391">
        <v>1</v>
      </c>
      <c r="W20391" t="s">
        <v>2569</v>
      </c>
    </row>
    <row r="20392" spans="1:23" x14ac:dyDescent="0.3">
      <c r="A20392">
        <v>28061</v>
      </c>
      <c r="B20392" s="15" t="s">
        <v>2069</v>
      </c>
      <c r="C20392" t="str">
        <f>_xlfn.XLOOKUP($B20392, STANDARDS!$A:$A, STANDARDS!$B:$B,,0,2)</f>
        <v>Hanover Fm</v>
      </c>
      <c r="D20392" t="s">
        <v>1060</v>
      </c>
      <c r="E20392" t="s">
        <v>2277</v>
      </c>
      <c r="F20392">
        <v>42.6</v>
      </c>
      <c r="G20392">
        <v>-78.8</v>
      </c>
      <c r="H20392">
        <v>0.01</v>
      </c>
      <c r="I20392" t="s">
        <v>592</v>
      </c>
      <c r="J20392" cm="1">
        <f t="array" ref="J20392:L20392">_xlfn.XLOOKUP($C20392, AGE!$A:$A,AGE!$B:$D,,0,2)</f>
        <v>371.86</v>
      </c>
      <c r="K20392">
        <v>0.8</v>
      </c>
      <c r="L20392" t="str">
        <v>Cohen et al. 2022</v>
      </c>
      <c r="M20392" t="s">
        <v>2478</v>
      </c>
      <c r="P20392" t="s">
        <v>2342</v>
      </c>
      <c r="S20392" s="14">
        <v>-26.979222440000001</v>
      </c>
      <c r="T20392">
        <v>0.5</v>
      </c>
      <c r="U20392" t="s">
        <v>2479</v>
      </c>
      <c r="V20392">
        <v>1</v>
      </c>
      <c r="W20392" t="s">
        <v>2569</v>
      </c>
    </row>
    <row r="20393" spans="1:23" x14ac:dyDescent="0.3">
      <c r="A20393">
        <v>28062</v>
      </c>
      <c r="B20393" s="15" t="s">
        <v>2069</v>
      </c>
      <c r="C20393" t="str">
        <f>_xlfn.XLOOKUP($B20393, STANDARDS!$A:$A, STANDARDS!$B:$B,,0,2)</f>
        <v>Hanover Fm</v>
      </c>
      <c r="D20393" t="s">
        <v>1060</v>
      </c>
      <c r="E20393" t="s">
        <v>2277</v>
      </c>
      <c r="F20393">
        <v>42.6</v>
      </c>
      <c r="G20393">
        <v>-78.8</v>
      </c>
      <c r="H20393">
        <v>0.01</v>
      </c>
      <c r="I20393" t="s">
        <v>592</v>
      </c>
      <c r="J20393" cm="1">
        <f t="array" ref="J20393:L20393">_xlfn.XLOOKUP($C20393, AGE!$A:$A,AGE!$B:$D,,0,2)</f>
        <v>371.86</v>
      </c>
      <c r="K20393">
        <v>0.8</v>
      </c>
      <c r="L20393" t="str">
        <v>Cohen et al. 2022</v>
      </c>
      <c r="M20393" t="s">
        <v>2478</v>
      </c>
      <c r="P20393" t="s">
        <v>2342</v>
      </c>
      <c r="S20393" s="14">
        <v>-26.979222440000001</v>
      </c>
      <c r="T20393">
        <v>0.5</v>
      </c>
      <c r="U20393" t="s">
        <v>2479</v>
      </c>
      <c r="V20393">
        <v>1</v>
      </c>
      <c r="W20393" t="s">
        <v>2569</v>
      </c>
    </row>
    <row r="20394" spans="1:23" x14ac:dyDescent="0.3">
      <c r="A20394">
        <v>28063</v>
      </c>
      <c r="B20394" s="15" t="s">
        <v>2069</v>
      </c>
      <c r="C20394" t="str">
        <f>_xlfn.XLOOKUP($B20394, STANDARDS!$A:$A, STANDARDS!$B:$B,,0,2)</f>
        <v>Hanover Fm</v>
      </c>
      <c r="D20394" t="s">
        <v>1060</v>
      </c>
      <c r="E20394" t="s">
        <v>2277</v>
      </c>
      <c r="F20394">
        <v>42.6</v>
      </c>
      <c r="G20394">
        <v>-78.8</v>
      </c>
      <c r="H20394">
        <v>0.01</v>
      </c>
      <c r="I20394" t="s">
        <v>592</v>
      </c>
      <c r="J20394" cm="1">
        <f t="array" ref="J20394:L20394">_xlfn.XLOOKUP($C20394, AGE!$A:$A,AGE!$B:$D,,0,2)</f>
        <v>371.86</v>
      </c>
      <c r="K20394">
        <v>0.8</v>
      </c>
      <c r="L20394" t="str">
        <v>Cohen et al. 2022</v>
      </c>
      <c r="M20394" t="s">
        <v>2478</v>
      </c>
      <c r="P20394" t="s">
        <v>2342</v>
      </c>
      <c r="S20394" s="14">
        <v>-26.979222440000001</v>
      </c>
      <c r="T20394">
        <v>0.5</v>
      </c>
      <c r="U20394" t="s">
        <v>2479</v>
      </c>
      <c r="V20394">
        <v>1</v>
      </c>
      <c r="W20394" t="s">
        <v>2569</v>
      </c>
    </row>
    <row r="20395" spans="1:23" x14ac:dyDescent="0.3">
      <c r="A20395">
        <v>28064</v>
      </c>
      <c r="B20395" s="15" t="s">
        <v>2068</v>
      </c>
      <c r="C20395" t="str">
        <f>_xlfn.XLOOKUP($B20395, STANDARDS!$A:$A, STANDARDS!$B:$B,,0,2)</f>
        <v>Pipe Creek Fm</v>
      </c>
      <c r="D20395" t="s">
        <v>1060</v>
      </c>
      <c r="E20395" t="s">
        <v>2277</v>
      </c>
      <c r="F20395">
        <v>42.54</v>
      </c>
      <c r="G20395">
        <v>-79.17</v>
      </c>
      <c r="H20395">
        <v>0.01</v>
      </c>
      <c r="I20395" t="s">
        <v>592</v>
      </c>
      <c r="J20395" cm="1">
        <f t="array" ref="J20395:L20395">_xlfn.XLOOKUP($C20395, AGE!$A:$A,AGE!$B:$D,,0,2)</f>
        <v>371.43</v>
      </c>
      <c r="K20395">
        <v>0.8</v>
      </c>
      <c r="L20395" t="str">
        <v>Cohen et al. 2022</v>
      </c>
      <c r="M20395" t="s">
        <v>2478</v>
      </c>
      <c r="P20395" t="s">
        <v>2342</v>
      </c>
      <c r="S20395" s="14">
        <v>-30.42</v>
      </c>
      <c r="T20395">
        <v>0.5</v>
      </c>
      <c r="U20395" t="s">
        <v>2479</v>
      </c>
      <c r="V20395">
        <v>1</v>
      </c>
      <c r="W20395" t="s">
        <v>2569</v>
      </c>
    </row>
    <row r="20396" spans="1:23" x14ac:dyDescent="0.3">
      <c r="A20396">
        <v>28065</v>
      </c>
      <c r="B20396" s="15" t="s">
        <v>2068</v>
      </c>
      <c r="C20396" t="str">
        <f>_xlfn.XLOOKUP($B20396, STANDARDS!$A:$A, STANDARDS!$B:$B,,0,2)</f>
        <v>Pipe Creek Fm</v>
      </c>
      <c r="D20396" t="s">
        <v>1060</v>
      </c>
      <c r="E20396" t="s">
        <v>2277</v>
      </c>
      <c r="F20396">
        <v>42.54</v>
      </c>
      <c r="G20396">
        <v>-79.17</v>
      </c>
      <c r="H20396">
        <v>0.01</v>
      </c>
      <c r="I20396" t="s">
        <v>592</v>
      </c>
      <c r="J20396" cm="1">
        <f t="array" ref="J20396:L20396">_xlfn.XLOOKUP($C20396, AGE!$A:$A,AGE!$B:$D,,0,2)</f>
        <v>371.43</v>
      </c>
      <c r="K20396">
        <v>0.8</v>
      </c>
      <c r="L20396" t="str">
        <v>Cohen et al. 2022</v>
      </c>
      <c r="M20396" t="s">
        <v>2478</v>
      </c>
      <c r="P20396" t="s">
        <v>2342</v>
      </c>
      <c r="S20396" s="14">
        <v>-30.42</v>
      </c>
      <c r="T20396">
        <v>0.5</v>
      </c>
      <c r="U20396" t="s">
        <v>2479</v>
      </c>
      <c r="V20396">
        <v>1</v>
      </c>
      <c r="W20396" t="s">
        <v>2569</v>
      </c>
    </row>
    <row r="20397" spans="1:23" x14ac:dyDescent="0.3">
      <c r="A20397">
        <v>28066</v>
      </c>
      <c r="B20397" s="15" t="s">
        <v>2068</v>
      </c>
      <c r="C20397" t="str">
        <f>_xlfn.XLOOKUP($B20397, STANDARDS!$A:$A, STANDARDS!$B:$B,,0,2)</f>
        <v>Pipe Creek Fm</v>
      </c>
      <c r="D20397" t="s">
        <v>1060</v>
      </c>
      <c r="E20397" t="s">
        <v>2277</v>
      </c>
      <c r="F20397">
        <v>42.54</v>
      </c>
      <c r="G20397">
        <v>-79.17</v>
      </c>
      <c r="H20397">
        <v>0.01</v>
      </c>
      <c r="I20397" t="s">
        <v>592</v>
      </c>
      <c r="J20397" cm="1">
        <f t="array" ref="J20397:L20397">_xlfn.XLOOKUP($C20397, AGE!$A:$A,AGE!$B:$D,,0,2)</f>
        <v>371.43</v>
      </c>
      <c r="K20397">
        <v>0.8</v>
      </c>
      <c r="L20397" t="str">
        <v>Cohen et al. 2022</v>
      </c>
      <c r="M20397" t="s">
        <v>2478</v>
      </c>
      <c r="P20397" t="s">
        <v>2342</v>
      </c>
      <c r="S20397" s="14">
        <v>-30.23</v>
      </c>
      <c r="T20397">
        <v>0.5</v>
      </c>
      <c r="U20397" t="s">
        <v>2479</v>
      </c>
      <c r="V20397">
        <v>1</v>
      </c>
      <c r="W20397" t="s">
        <v>2569</v>
      </c>
    </row>
    <row r="20398" spans="1:23" x14ac:dyDescent="0.3">
      <c r="A20398">
        <v>28067</v>
      </c>
      <c r="B20398" s="15" t="s">
        <v>2068</v>
      </c>
      <c r="C20398" t="str">
        <f>_xlfn.XLOOKUP($B20398, STANDARDS!$A:$A, STANDARDS!$B:$B,,0,2)</f>
        <v>Pipe Creek Fm</v>
      </c>
      <c r="D20398" t="s">
        <v>1060</v>
      </c>
      <c r="E20398" t="s">
        <v>2277</v>
      </c>
      <c r="F20398">
        <v>42.54</v>
      </c>
      <c r="G20398">
        <v>-79.17</v>
      </c>
      <c r="H20398">
        <v>0.01</v>
      </c>
      <c r="I20398" t="s">
        <v>592</v>
      </c>
      <c r="J20398" cm="1">
        <f t="array" ref="J20398:L20398">_xlfn.XLOOKUP($C20398, AGE!$A:$A,AGE!$B:$D,,0,2)</f>
        <v>371.43</v>
      </c>
      <c r="K20398">
        <v>0.8</v>
      </c>
      <c r="L20398" t="str">
        <v>Cohen et al. 2022</v>
      </c>
      <c r="M20398" t="s">
        <v>2478</v>
      </c>
      <c r="P20398" t="s">
        <v>2342</v>
      </c>
      <c r="S20398" s="14">
        <v>-30.12</v>
      </c>
      <c r="T20398">
        <v>0.5</v>
      </c>
      <c r="U20398" t="s">
        <v>2479</v>
      </c>
      <c r="V20398">
        <v>1</v>
      </c>
      <c r="W20398" t="s">
        <v>2569</v>
      </c>
    </row>
    <row r="20399" spans="1:23" x14ac:dyDescent="0.3">
      <c r="A20399">
        <v>28068</v>
      </c>
      <c r="B20399" s="15" t="s">
        <v>2068</v>
      </c>
      <c r="C20399" t="str">
        <f>_xlfn.XLOOKUP($B20399, STANDARDS!$A:$A, STANDARDS!$B:$B,,0,2)</f>
        <v>Pipe Creek Fm</v>
      </c>
      <c r="D20399" t="s">
        <v>1060</v>
      </c>
      <c r="E20399" t="s">
        <v>2277</v>
      </c>
      <c r="F20399">
        <v>42.54</v>
      </c>
      <c r="G20399">
        <v>-79.17</v>
      </c>
      <c r="H20399">
        <v>0.01</v>
      </c>
      <c r="I20399" t="s">
        <v>592</v>
      </c>
      <c r="J20399" cm="1">
        <f t="array" ref="J20399:L20399">_xlfn.XLOOKUP($C20399, AGE!$A:$A,AGE!$B:$D,,0,2)</f>
        <v>371.43</v>
      </c>
      <c r="K20399">
        <v>0.8</v>
      </c>
      <c r="L20399" t="str">
        <v>Cohen et al. 2022</v>
      </c>
      <c r="M20399" t="s">
        <v>2478</v>
      </c>
      <c r="P20399" t="s">
        <v>2342</v>
      </c>
      <c r="S20399" s="14">
        <v>-30.42</v>
      </c>
      <c r="T20399">
        <v>0.5</v>
      </c>
      <c r="U20399" t="s">
        <v>2479</v>
      </c>
      <c r="V20399">
        <v>1</v>
      </c>
      <c r="W20399" t="s">
        <v>2569</v>
      </c>
    </row>
    <row r="20400" spans="1:23" x14ac:dyDescent="0.3">
      <c r="A20400">
        <v>28069</v>
      </c>
      <c r="B20400" s="15" t="s">
        <v>2068</v>
      </c>
      <c r="C20400" t="str">
        <f>_xlfn.XLOOKUP($B20400, STANDARDS!$A:$A, STANDARDS!$B:$B,,0,2)</f>
        <v>Pipe Creek Fm</v>
      </c>
      <c r="D20400" t="s">
        <v>1060</v>
      </c>
      <c r="E20400" t="s">
        <v>2277</v>
      </c>
      <c r="F20400">
        <v>42.54</v>
      </c>
      <c r="G20400">
        <v>-79.17</v>
      </c>
      <c r="H20400">
        <v>0.01</v>
      </c>
      <c r="I20400" t="s">
        <v>592</v>
      </c>
      <c r="J20400" cm="1">
        <f t="array" ref="J20400:L20400">_xlfn.XLOOKUP($C20400, AGE!$A:$A,AGE!$B:$D,,0,2)</f>
        <v>371.43</v>
      </c>
      <c r="K20400">
        <v>0.8</v>
      </c>
      <c r="L20400" t="str">
        <v>Cohen et al. 2022</v>
      </c>
      <c r="M20400" t="s">
        <v>2478</v>
      </c>
      <c r="P20400" t="s">
        <v>2342</v>
      </c>
      <c r="S20400" s="14">
        <v>-30.42</v>
      </c>
      <c r="T20400">
        <v>0.5</v>
      </c>
      <c r="U20400" t="s">
        <v>2479</v>
      </c>
      <c r="V20400">
        <v>1</v>
      </c>
      <c r="W20400" t="s">
        <v>2569</v>
      </c>
    </row>
    <row r="20401" spans="1:23" x14ac:dyDescent="0.3">
      <c r="A20401">
        <v>28070</v>
      </c>
      <c r="B20401" s="15" t="s">
        <v>2068</v>
      </c>
      <c r="C20401" t="str">
        <f>_xlfn.XLOOKUP($B20401, STANDARDS!$A:$A, STANDARDS!$B:$B,,0,2)</f>
        <v>Pipe Creek Fm</v>
      </c>
      <c r="D20401" t="s">
        <v>1060</v>
      </c>
      <c r="E20401" t="s">
        <v>2277</v>
      </c>
      <c r="F20401">
        <v>42.54</v>
      </c>
      <c r="G20401">
        <v>-79.17</v>
      </c>
      <c r="H20401">
        <v>0.01</v>
      </c>
      <c r="I20401" t="s">
        <v>592</v>
      </c>
      <c r="J20401" cm="1">
        <f t="array" ref="J20401:L20401">_xlfn.XLOOKUP($C20401, AGE!$A:$A,AGE!$B:$D,,0,2)</f>
        <v>371.43</v>
      </c>
      <c r="K20401">
        <v>0.8</v>
      </c>
      <c r="L20401" t="str">
        <v>Cohen et al. 2022</v>
      </c>
      <c r="M20401" t="s">
        <v>2478</v>
      </c>
      <c r="P20401" t="s">
        <v>2342</v>
      </c>
      <c r="S20401" s="14">
        <v>-30.42</v>
      </c>
      <c r="T20401">
        <v>0.5</v>
      </c>
      <c r="U20401" t="s">
        <v>2479</v>
      </c>
      <c r="V20401">
        <v>1</v>
      </c>
      <c r="W20401" t="s">
        <v>2569</v>
      </c>
    </row>
    <row r="20402" spans="1:23" x14ac:dyDescent="0.3">
      <c r="A20402">
        <v>28071</v>
      </c>
      <c r="B20402" s="15" t="s">
        <v>2068</v>
      </c>
      <c r="C20402" t="str">
        <f>_xlfn.XLOOKUP($B20402, STANDARDS!$A:$A, STANDARDS!$B:$B,,0,2)</f>
        <v>Pipe Creek Fm</v>
      </c>
      <c r="D20402" t="s">
        <v>1060</v>
      </c>
      <c r="E20402" t="s">
        <v>2277</v>
      </c>
      <c r="F20402">
        <v>42.51</v>
      </c>
      <c r="G20402">
        <v>-79.17</v>
      </c>
      <c r="H20402">
        <v>0.01</v>
      </c>
      <c r="I20402" t="s">
        <v>592</v>
      </c>
      <c r="J20402" cm="1">
        <f t="array" ref="J20402:L20402">_xlfn.XLOOKUP($C20402, AGE!$A:$A,AGE!$B:$D,,0,2)</f>
        <v>371.43</v>
      </c>
      <c r="K20402">
        <v>0.8</v>
      </c>
      <c r="L20402" t="str">
        <v>Cohen et al. 2022</v>
      </c>
      <c r="M20402" t="s">
        <v>2478</v>
      </c>
      <c r="P20402" t="s">
        <v>2342</v>
      </c>
      <c r="S20402" s="14">
        <v>-30.32</v>
      </c>
      <c r="T20402">
        <v>0.5</v>
      </c>
      <c r="U20402" t="s">
        <v>2479</v>
      </c>
      <c r="V20402">
        <v>1</v>
      </c>
      <c r="W20402" t="s">
        <v>2569</v>
      </c>
    </row>
    <row r="20403" spans="1:23" x14ac:dyDescent="0.3">
      <c r="A20403">
        <v>28072</v>
      </c>
      <c r="B20403" s="15" t="s">
        <v>2068</v>
      </c>
      <c r="C20403" t="str">
        <f>_xlfn.XLOOKUP($B20403, STANDARDS!$A:$A, STANDARDS!$B:$B,,0,2)</f>
        <v>Pipe Creek Fm</v>
      </c>
      <c r="D20403" t="s">
        <v>1060</v>
      </c>
      <c r="E20403" t="s">
        <v>2277</v>
      </c>
      <c r="F20403">
        <v>42.51</v>
      </c>
      <c r="G20403">
        <v>-79.17</v>
      </c>
      <c r="H20403">
        <v>0.01</v>
      </c>
      <c r="I20403" t="s">
        <v>592</v>
      </c>
      <c r="J20403" cm="1">
        <f t="array" ref="J20403:L20403">_xlfn.XLOOKUP($C20403, AGE!$A:$A,AGE!$B:$D,,0,2)</f>
        <v>371.43</v>
      </c>
      <c r="K20403">
        <v>0.8</v>
      </c>
      <c r="L20403" t="str">
        <v>Cohen et al. 2022</v>
      </c>
      <c r="M20403" t="s">
        <v>2478</v>
      </c>
      <c r="P20403" t="s">
        <v>2342</v>
      </c>
      <c r="S20403" s="14">
        <v>-30.32</v>
      </c>
      <c r="T20403">
        <v>0.5</v>
      </c>
      <c r="U20403" t="s">
        <v>2479</v>
      </c>
      <c r="V20403">
        <v>1</v>
      </c>
      <c r="W20403" t="s">
        <v>2569</v>
      </c>
    </row>
    <row r="20404" spans="1:23" x14ac:dyDescent="0.3">
      <c r="A20404">
        <v>28073</v>
      </c>
      <c r="B20404" s="15" t="s">
        <v>2068</v>
      </c>
      <c r="C20404" t="str">
        <f>_xlfn.XLOOKUP($B20404, STANDARDS!$A:$A, STANDARDS!$B:$B,,0,2)</f>
        <v>Pipe Creek Fm</v>
      </c>
      <c r="D20404" t="s">
        <v>1060</v>
      </c>
      <c r="E20404" t="s">
        <v>2277</v>
      </c>
      <c r="F20404">
        <v>42.51</v>
      </c>
      <c r="G20404">
        <v>-79.17</v>
      </c>
      <c r="H20404">
        <v>0.01</v>
      </c>
      <c r="I20404" t="s">
        <v>592</v>
      </c>
      <c r="J20404" cm="1">
        <f t="array" ref="J20404:L20404">_xlfn.XLOOKUP($C20404, AGE!$A:$A,AGE!$B:$D,,0,2)</f>
        <v>371.43</v>
      </c>
      <c r="K20404">
        <v>0.8</v>
      </c>
      <c r="L20404" t="str">
        <v>Cohen et al. 2022</v>
      </c>
      <c r="M20404" t="s">
        <v>2478</v>
      </c>
      <c r="P20404" t="s">
        <v>2342</v>
      </c>
      <c r="S20404" s="14">
        <v>-30.12</v>
      </c>
      <c r="T20404">
        <v>0.5</v>
      </c>
      <c r="U20404" t="s">
        <v>2479</v>
      </c>
      <c r="V20404">
        <v>1</v>
      </c>
      <c r="W20404" t="s">
        <v>2569</v>
      </c>
    </row>
    <row r="20405" spans="1:23" x14ac:dyDescent="0.3">
      <c r="A20405">
        <v>28074</v>
      </c>
      <c r="B20405" s="15" t="s">
        <v>2068</v>
      </c>
      <c r="C20405" t="str">
        <f>_xlfn.XLOOKUP($B20405, STANDARDS!$A:$A, STANDARDS!$B:$B,,0,2)</f>
        <v>Pipe Creek Fm</v>
      </c>
      <c r="D20405" t="s">
        <v>1060</v>
      </c>
      <c r="E20405" t="s">
        <v>2277</v>
      </c>
      <c r="F20405">
        <v>42.51</v>
      </c>
      <c r="G20405">
        <v>-79.17</v>
      </c>
      <c r="H20405">
        <v>0.01</v>
      </c>
      <c r="I20405" t="s">
        <v>592</v>
      </c>
      <c r="J20405" cm="1">
        <f t="array" ref="J20405:L20405">_xlfn.XLOOKUP($C20405, AGE!$A:$A,AGE!$B:$D,,0,2)</f>
        <v>371.43</v>
      </c>
      <c r="K20405">
        <v>0.8</v>
      </c>
      <c r="L20405" t="str">
        <v>Cohen et al. 2022</v>
      </c>
      <c r="M20405" t="s">
        <v>2478</v>
      </c>
      <c r="P20405" t="s">
        <v>2342</v>
      </c>
      <c r="S20405" s="14">
        <v>-30.12</v>
      </c>
      <c r="T20405">
        <v>0.5</v>
      </c>
      <c r="U20405" t="s">
        <v>2479</v>
      </c>
      <c r="V20405">
        <v>1</v>
      </c>
      <c r="W20405" t="s">
        <v>2569</v>
      </c>
    </row>
    <row r="20406" spans="1:23" x14ac:dyDescent="0.3">
      <c r="A20406">
        <v>28075</v>
      </c>
      <c r="B20406" s="15" t="s">
        <v>2068</v>
      </c>
      <c r="C20406" t="str">
        <f>_xlfn.XLOOKUP($B20406, STANDARDS!$A:$A, STANDARDS!$B:$B,,0,2)</f>
        <v>Pipe Creek Fm</v>
      </c>
      <c r="D20406" t="s">
        <v>1060</v>
      </c>
      <c r="E20406" t="s">
        <v>2277</v>
      </c>
      <c r="F20406">
        <v>42.51</v>
      </c>
      <c r="G20406">
        <v>-79.17</v>
      </c>
      <c r="H20406">
        <v>0.01</v>
      </c>
      <c r="I20406" t="s">
        <v>592</v>
      </c>
      <c r="J20406" cm="1">
        <f t="array" ref="J20406:L20406">_xlfn.XLOOKUP($C20406, AGE!$A:$A,AGE!$B:$D,,0,2)</f>
        <v>371.43</v>
      </c>
      <c r="K20406">
        <v>0.8</v>
      </c>
      <c r="L20406" t="str">
        <v>Cohen et al. 2022</v>
      </c>
      <c r="M20406" t="s">
        <v>2478</v>
      </c>
      <c r="P20406" t="s">
        <v>2342</v>
      </c>
      <c r="S20406" s="14">
        <v>-30.12</v>
      </c>
      <c r="T20406">
        <v>0.5</v>
      </c>
      <c r="U20406" t="s">
        <v>2479</v>
      </c>
      <c r="V20406">
        <v>1</v>
      </c>
      <c r="W20406" t="s">
        <v>2569</v>
      </c>
    </row>
    <row r="20407" spans="1:23" x14ac:dyDescent="0.3">
      <c r="A20407">
        <v>28076</v>
      </c>
      <c r="B20407" s="15" t="s">
        <v>2068</v>
      </c>
      <c r="C20407" t="str">
        <f>_xlfn.XLOOKUP($B20407, STANDARDS!$A:$A, STANDARDS!$B:$B,,0,2)</f>
        <v>Pipe Creek Fm</v>
      </c>
      <c r="D20407" t="s">
        <v>1060</v>
      </c>
      <c r="E20407" t="s">
        <v>2277</v>
      </c>
      <c r="F20407">
        <v>42.51</v>
      </c>
      <c r="G20407">
        <v>-79.17</v>
      </c>
      <c r="H20407">
        <v>0.01</v>
      </c>
      <c r="I20407" t="s">
        <v>592</v>
      </c>
      <c r="J20407" cm="1">
        <f t="array" ref="J20407:L20407">_xlfn.XLOOKUP($C20407, AGE!$A:$A,AGE!$B:$D,,0,2)</f>
        <v>371.43</v>
      </c>
      <c r="K20407">
        <v>0.8</v>
      </c>
      <c r="L20407" t="str">
        <v>Cohen et al. 2022</v>
      </c>
      <c r="M20407" t="s">
        <v>2478</v>
      </c>
      <c r="P20407" t="s">
        <v>2342</v>
      </c>
      <c r="S20407" s="14">
        <v>-30.12</v>
      </c>
      <c r="T20407">
        <v>0.5</v>
      </c>
      <c r="U20407" t="s">
        <v>2479</v>
      </c>
      <c r="V20407">
        <v>1</v>
      </c>
      <c r="W20407" t="s">
        <v>2569</v>
      </c>
    </row>
    <row r="20408" spans="1:23" x14ac:dyDescent="0.3">
      <c r="A20408">
        <v>28077</v>
      </c>
      <c r="B20408" s="15" t="s">
        <v>2068</v>
      </c>
      <c r="C20408" t="str">
        <f>_xlfn.XLOOKUP($B20408, STANDARDS!$A:$A, STANDARDS!$B:$B,,0,2)</f>
        <v>Pipe Creek Fm</v>
      </c>
      <c r="D20408" t="s">
        <v>1060</v>
      </c>
      <c r="E20408" t="s">
        <v>2277</v>
      </c>
      <c r="F20408">
        <v>42.51</v>
      </c>
      <c r="G20408">
        <v>-79.17</v>
      </c>
      <c r="H20408">
        <v>0.01</v>
      </c>
      <c r="I20408" t="s">
        <v>592</v>
      </c>
      <c r="J20408" cm="1">
        <f t="array" ref="J20408:L20408">_xlfn.XLOOKUP($C20408, AGE!$A:$A,AGE!$B:$D,,0,2)</f>
        <v>371.43</v>
      </c>
      <c r="K20408">
        <v>0.8</v>
      </c>
      <c r="L20408" t="str">
        <v>Cohen et al. 2022</v>
      </c>
      <c r="M20408" t="s">
        <v>2478</v>
      </c>
      <c r="P20408" t="s">
        <v>2342</v>
      </c>
      <c r="S20408" s="14">
        <v>-30.32</v>
      </c>
      <c r="T20408">
        <v>0.5</v>
      </c>
      <c r="U20408" t="s">
        <v>2479</v>
      </c>
      <c r="V20408">
        <v>1</v>
      </c>
      <c r="W20408" t="s">
        <v>2569</v>
      </c>
    </row>
    <row r="20409" spans="1:23" x14ac:dyDescent="0.3">
      <c r="A20409">
        <v>28078</v>
      </c>
      <c r="B20409" s="15" t="s">
        <v>2068</v>
      </c>
      <c r="C20409" t="str">
        <f>_xlfn.XLOOKUP($B20409, STANDARDS!$A:$A, STANDARDS!$B:$B,,0,2)</f>
        <v>Pipe Creek Fm</v>
      </c>
      <c r="D20409" t="s">
        <v>1060</v>
      </c>
      <c r="E20409" t="s">
        <v>2277</v>
      </c>
      <c r="F20409">
        <v>42.51</v>
      </c>
      <c r="G20409">
        <v>-79.17</v>
      </c>
      <c r="H20409">
        <v>0.01</v>
      </c>
      <c r="I20409" t="s">
        <v>592</v>
      </c>
      <c r="J20409" cm="1">
        <f t="array" ref="J20409:L20409">_xlfn.XLOOKUP($C20409, AGE!$A:$A,AGE!$B:$D,,0,2)</f>
        <v>371.43</v>
      </c>
      <c r="K20409">
        <v>0.8</v>
      </c>
      <c r="L20409" t="str">
        <v>Cohen et al. 2022</v>
      </c>
      <c r="M20409" t="s">
        <v>2478</v>
      </c>
      <c r="P20409" t="s">
        <v>2342</v>
      </c>
      <c r="S20409" s="14">
        <v>-30.12</v>
      </c>
      <c r="T20409">
        <v>0.5</v>
      </c>
      <c r="U20409" t="s">
        <v>2479</v>
      </c>
      <c r="V20409">
        <v>1</v>
      </c>
      <c r="W20409" t="s">
        <v>2569</v>
      </c>
    </row>
    <row r="20410" spans="1:23" x14ac:dyDescent="0.3">
      <c r="A20410">
        <v>28079</v>
      </c>
      <c r="B20410" s="15" t="s">
        <v>2068</v>
      </c>
      <c r="C20410" t="str">
        <f>_xlfn.XLOOKUP($B20410, STANDARDS!$A:$A, STANDARDS!$B:$B,,0,2)</f>
        <v>Pipe Creek Fm</v>
      </c>
      <c r="D20410" t="s">
        <v>1060</v>
      </c>
      <c r="E20410" t="s">
        <v>2277</v>
      </c>
      <c r="F20410">
        <v>42.51</v>
      </c>
      <c r="G20410">
        <v>-79.17</v>
      </c>
      <c r="H20410">
        <v>0.01</v>
      </c>
      <c r="I20410" t="s">
        <v>592</v>
      </c>
      <c r="J20410" cm="1">
        <f t="array" ref="J20410:L20410">_xlfn.XLOOKUP($C20410, AGE!$A:$A,AGE!$B:$D,,0,2)</f>
        <v>371.43</v>
      </c>
      <c r="K20410">
        <v>0.8</v>
      </c>
      <c r="L20410" t="str">
        <v>Cohen et al. 2022</v>
      </c>
      <c r="M20410" t="s">
        <v>2478</v>
      </c>
      <c r="P20410" t="s">
        <v>2342</v>
      </c>
      <c r="S20410" s="14">
        <v>-30.32</v>
      </c>
      <c r="T20410">
        <v>0.5</v>
      </c>
      <c r="U20410" t="s">
        <v>2479</v>
      </c>
      <c r="V20410">
        <v>1</v>
      </c>
      <c r="W20410" t="s">
        <v>2569</v>
      </c>
    </row>
    <row r="20411" spans="1:23" x14ac:dyDescent="0.3">
      <c r="A20411">
        <v>28080</v>
      </c>
      <c r="B20411" s="15" t="s">
        <v>2068</v>
      </c>
      <c r="C20411" t="str">
        <f>_xlfn.XLOOKUP($B20411, STANDARDS!$A:$A, STANDARDS!$B:$B,,0,2)</f>
        <v>Pipe Creek Fm</v>
      </c>
      <c r="D20411" t="s">
        <v>1060</v>
      </c>
      <c r="E20411" t="s">
        <v>2277</v>
      </c>
      <c r="F20411">
        <v>42.51</v>
      </c>
      <c r="G20411">
        <v>-79.17</v>
      </c>
      <c r="H20411">
        <v>0.01</v>
      </c>
      <c r="I20411" t="s">
        <v>592</v>
      </c>
      <c r="J20411" cm="1">
        <f t="array" ref="J20411:L20411">_xlfn.XLOOKUP($C20411, AGE!$A:$A,AGE!$B:$D,,0,2)</f>
        <v>371.43</v>
      </c>
      <c r="K20411">
        <v>0.8</v>
      </c>
      <c r="L20411" t="str">
        <v>Cohen et al. 2022</v>
      </c>
      <c r="M20411" t="s">
        <v>2478</v>
      </c>
      <c r="P20411" t="s">
        <v>2342</v>
      </c>
      <c r="S20411" s="14">
        <v>-30.42</v>
      </c>
      <c r="T20411">
        <v>0.5</v>
      </c>
      <c r="U20411" t="s">
        <v>2479</v>
      </c>
      <c r="V20411">
        <v>1</v>
      </c>
      <c r="W20411" t="s">
        <v>2569</v>
      </c>
    </row>
    <row r="20412" spans="1:23" x14ac:dyDescent="0.3">
      <c r="A20412">
        <v>28081</v>
      </c>
      <c r="B20412" s="15" t="s">
        <v>2068</v>
      </c>
      <c r="C20412" t="str">
        <f>_xlfn.XLOOKUP($B20412, STANDARDS!$A:$A, STANDARDS!$B:$B,,0,2)</f>
        <v>Pipe Creek Fm</v>
      </c>
      <c r="D20412" t="s">
        <v>1060</v>
      </c>
      <c r="E20412" t="s">
        <v>2277</v>
      </c>
      <c r="F20412">
        <v>42.51</v>
      </c>
      <c r="G20412">
        <v>-79.17</v>
      </c>
      <c r="H20412">
        <v>0.01</v>
      </c>
      <c r="I20412" t="s">
        <v>592</v>
      </c>
      <c r="J20412" cm="1">
        <f t="array" ref="J20412:L20412">_xlfn.XLOOKUP($C20412, AGE!$A:$A,AGE!$B:$D,,0,2)</f>
        <v>371.43</v>
      </c>
      <c r="K20412">
        <v>0.8</v>
      </c>
      <c r="L20412" t="str">
        <v>Cohen et al. 2022</v>
      </c>
      <c r="M20412" t="s">
        <v>2478</v>
      </c>
      <c r="P20412" t="s">
        <v>2342</v>
      </c>
      <c r="S20412" s="14">
        <v>-30.32</v>
      </c>
      <c r="T20412">
        <v>0.5</v>
      </c>
      <c r="U20412" t="s">
        <v>2479</v>
      </c>
      <c r="V20412">
        <v>1</v>
      </c>
      <c r="W20412" t="s">
        <v>2569</v>
      </c>
    </row>
    <row r="20413" spans="1:23" x14ac:dyDescent="0.3">
      <c r="A20413">
        <v>28082</v>
      </c>
      <c r="B20413" s="15" t="s">
        <v>2068</v>
      </c>
      <c r="C20413" t="str">
        <f>_xlfn.XLOOKUP($B20413, STANDARDS!$A:$A, STANDARDS!$B:$B,,0,2)</f>
        <v>Pipe Creek Fm</v>
      </c>
      <c r="D20413" t="s">
        <v>1060</v>
      </c>
      <c r="E20413" t="s">
        <v>2277</v>
      </c>
      <c r="F20413">
        <v>42.51</v>
      </c>
      <c r="G20413">
        <v>-79.17</v>
      </c>
      <c r="H20413">
        <v>0.01</v>
      </c>
      <c r="I20413" t="s">
        <v>592</v>
      </c>
      <c r="J20413" cm="1">
        <f t="array" ref="J20413:L20413">_xlfn.XLOOKUP($C20413, AGE!$A:$A,AGE!$B:$D,,0,2)</f>
        <v>371.43</v>
      </c>
      <c r="K20413">
        <v>0.8</v>
      </c>
      <c r="L20413" t="str">
        <v>Cohen et al. 2022</v>
      </c>
      <c r="M20413" t="s">
        <v>2478</v>
      </c>
      <c r="P20413" t="s">
        <v>2342</v>
      </c>
      <c r="S20413" s="14">
        <v>-30.32</v>
      </c>
      <c r="T20413">
        <v>0.5</v>
      </c>
      <c r="U20413" t="s">
        <v>2479</v>
      </c>
      <c r="V20413">
        <v>1</v>
      </c>
      <c r="W20413" t="s">
        <v>2569</v>
      </c>
    </row>
    <row r="20414" spans="1:23" x14ac:dyDescent="0.3">
      <c r="A20414">
        <v>28083</v>
      </c>
      <c r="B20414" s="15" t="s">
        <v>2069</v>
      </c>
      <c r="C20414" t="str">
        <f>_xlfn.XLOOKUP($B20414, STANDARDS!$A:$A, STANDARDS!$B:$B,,0,2)</f>
        <v>Hanover Fm</v>
      </c>
      <c r="D20414" t="s">
        <v>1060</v>
      </c>
      <c r="E20414" t="s">
        <v>2277</v>
      </c>
      <c r="F20414">
        <v>42.51</v>
      </c>
      <c r="G20414">
        <v>-79.17</v>
      </c>
      <c r="H20414">
        <v>0.01</v>
      </c>
      <c r="I20414" t="s">
        <v>592</v>
      </c>
      <c r="J20414" cm="1">
        <f t="array" ref="J20414:L20414">_xlfn.XLOOKUP($C20414, AGE!$A:$A,AGE!$B:$D,,0,2)</f>
        <v>371.86</v>
      </c>
      <c r="K20414">
        <v>0.8</v>
      </c>
      <c r="L20414" t="str">
        <v>Cohen et al. 2022</v>
      </c>
      <c r="M20414" t="s">
        <v>2478</v>
      </c>
      <c r="P20414" t="s">
        <v>2342</v>
      </c>
      <c r="S20414" s="14">
        <v>-30.1</v>
      </c>
      <c r="T20414">
        <v>0.5</v>
      </c>
      <c r="U20414" t="s">
        <v>2479</v>
      </c>
      <c r="V20414">
        <v>1</v>
      </c>
      <c r="W20414" t="s">
        <v>2569</v>
      </c>
    </row>
    <row r="20415" spans="1:23" x14ac:dyDescent="0.3">
      <c r="A20415">
        <v>28084</v>
      </c>
      <c r="B20415" s="15" t="s">
        <v>2069</v>
      </c>
      <c r="C20415" t="str">
        <f>_xlfn.XLOOKUP($B20415, STANDARDS!$A:$A, STANDARDS!$B:$B,,0,2)</f>
        <v>Hanover Fm</v>
      </c>
      <c r="D20415" t="s">
        <v>1060</v>
      </c>
      <c r="E20415" t="s">
        <v>2277</v>
      </c>
      <c r="F20415">
        <v>42.51</v>
      </c>
      <c r="G20415">
        <v>-79.17</v>
      </c>
      <c r="H20415">
        <v>0.01</v>
      </c>
      <c r="I20415" t="s">
        <v>592</v>
      </c>
      <c r="J20415" cm="1">
        <f t="array" ref="J20415:L20415">_xlfn.XLOOKUP($C20415, AGE!$A:$A,AGE!$B:$D,,0,2)</f>
        <v>371.86</v>
      </c>
      <c r="K20415">
        <v>0.8</v>
      </c>
      <c r="L20415" t="str">
        <v>Cohen et al. 2022</v>
      </c>
      <c r="M20415" t="s">
        <v>2478</v>
      </c>
      <c r="P20415" t="s">
        <v>2342</v>
      </c>
      <c r="S20415" s="14">
        <v>-30</v>
      </c>
      <c r="T20415">
        <v>0.5</v>
      </c>
      <c r="U20415" t="s">
        <v>2479</v>
      </c>
      <c r="V20415">
        <v>1</v>
      </c>
      <c r="W20415" t="s">
        <v>2569</v>
      </c>
    </row>
    <row r="20416" spans="1:23" x14ac:dyDescent="0.3">
      <c r="A20416">
        <v>28085</v>
      </c>
      <c r="B20416" s="15" t="s">
        <v>2069</v>
      </c>
      <c r="C20416" t="str">
        <f>_xlfn.XLOOKUP($B20416, STANDARDS!$A:$A, STANDARDS!$B:$B,,0,2)</f>
        <v>Hanover Fm</v>
      </c>
      <c r="D20416" t="s">
        <v>1060</v>
      </c>
      <c r="E20416" t="s">
        <v>2277</v>
      </c>
      <c r="F20416">
        <v>42.51</v>
      </c>
      <c r="G20416">
        <v>-79.17</v>
      </c>
      <c r="H20416">
        <v>0.01</v>
      </c>
      <c r="I20416" t="s">
        <v>592</v>
      </c>
      <c r="J20416" cm="1">
        <f t="array" ref="J20416:L20416">_xlfn.XLOOKUP($C20416, AGE!$A:$A,AGE!$B:$D,,0,2)</f>
        <v>371.86</v>
      </c>
      <c r="K20416">
        <v>0.8</v>
      </c>
      <c r="L20416" t="str">
        <v>Cohen et al. 2022</v>
      </c>
      <c r="M20416" t="s">
        <v>2478</v>
      </c>
      <c r="P20416" t="s">
        <v>2342</v>
      </c>
      <c r="S20416" s="14">
        <v>-30</v>
      </c>
      <c r="T20416">
        <v>0.5</v>
      </c>
      <c r="U20416" t="s">
        <v>2479</v>
      </c>
      <c r="V20416">
        <v>1</v>
      </c>
      <c r="W20416" t="s">
        <v>2569</v>
      </c>
    </row>
    <row r="20417" spans="1:23" x14ac:dyDescent="0.3">
      <c r="A20417">
        <v>28086</v>
      </c>
      <c r="B20417" s="15" t="s">
        <v>2069</v>
      </c>
      <c r="C20417" t="str">
        <f>_xlfn.XLOOKUP($B20417, STANDARDS!$A:$A, STANDARDS!$B:$B,,0,2)</f>
        <v>Hanover Fm</v>
      </c>
      <c r="D20417" t="s">
        <v>1060</v>
      </c>
      <c r="E20417" t="s">
        <v>2277</v>
      </c>
      <c r="F20417">
        <v>42.51</v>
      </c>
      <c r="G20417">
        <v>-79.17</v>
      </c>
      <c r="H20417">
        <v>0.01</v>
      </c>
      <c r="I20417" t="s">
        <v>592</v>
      </c>
      <c r="J20417" cm="1">
        <f t="array" ref="J20417:L20417">_xlfn.XLOOKUP($C20417, AGE!$A:$A,AGE!$B:$D,,0,2)</f>
        <v>371.86</v>
      </c>
      <c r="K20417">
        <v>0.8</v>
      </c>
      <c r="L20417" t="str">
        <v>Cohen et al. 2022</v>
      </c>
      <c r="M20417" t="s">
        <v>2478</v>
      </c>
      <c r="P20417" t="s">
        <v>2342</v>
      </c>
      <c r="S20417" s="14">
        <v>-29.86</v>
      </c>
      <c r="T20417">
        <v>0.5</v>
      </c>
      <c r="U20417" t="s">
        <v>2479</v>
      </c>
      <c r="V20417">
        <v>1</v>
      </c>
      <c r="W20417" t="s">
        <v>2569</v>
      </c>
    </row>
    <row r="20418" spans="1:23" x14ac:dyDescent="0.3">
      <c r="A20418">
        <v>28087</v>
      </c>
      <c r="B20418" s="15" t="s">
        <v>2069</v>
      </c>
      <c r="C20418" t="str">
        <f>_xlfn.XLOOKUP($B20418, STANDARDS!$A:$A, STANDARDS!$B:$B,,0,2)</f>
        <v>Hanover Fm</v>
      </c>
      <c r="D20418" t="s">
        <v>1060</v>
      </c>
      <c r="E20418" t="s">
        <v>2277</v>
      </c>
      <c r="F20418">
        <v>42.51</v>
      </c>
      <c r="G20418">
        <v>-79.17</v>
      </c>
      <c r="H20418">
        <v>0.01</v>
      </c>
      <c r="I20418" t="s">
        <v>592</v>
      </c>
      <c r="J20418" cm="1">
        <f t="array" ref="J20418:L20418">_xlfn.XLOOKUP($C20418, AGE!$A:$A,AGE!$B:$D,,0,2)</f>
        <v>371.86</v>
      </c>
      <c r="K20418">
        <v>0.8</v>
      </c>
      <c r="L20418" t="str">
        <v>Cohen et al. 2022</v>
      </c>
      <c r="M20418" t="s">
        <v>2478</v>
      </c>
      <c r="P20418" t="s">
        <v>2342</v>
      </c>
      <c r="S20418" s="14">
        <v>-30.1</v>
      </c>
      <c r="T20418">
        <v>0.5</v>
      </c>
      <c r="U20418" t="s">
        <v>2479</v>
      </c>
      <c r="V20418">
        <v>1</v>
      </c>
      <c r="W20418" t="s">
        <v>2569</v>
      </c>
    </row>
    <row r="20419" spans="1:23" x14ac:dyDescent="0.3">
      <c r="A20419">
        <v>28088</v>
      </c>
      <c r="B20419" s="15" t="s">
        <v>2069</v>
      </c>
      <c r="C20419" t="str">
        <f>_xlfn.XLOOKUP($B20419, STANDARDS!$A:$A, STANDARDS!$B:$B,,0,2)</f>
        <v>Hanover Fm</v>
      </c>
      <c r="D20419" t="s">
        <v>1060</v>
      </c>
      <c r="E20419" t="s">
        <v>2277</v>
      </c>
      <c r="F20419">
        <v>42.51</v>
      </c>
      <c r="G20419">
        <v>-79.17</v>
      </c>
      <c r="H20419">
        <v>0.01</v>
      </c>
      <c r="I20419" t="s">
        <v>592</v>
      </c>
      <c r="J20419" cm="1">
        <f t="array" ref="J20419:L20419">_xlfn.XLOOKUP($C20419, AGE!$A:$A,AGE!$B:$D,,0,2)</f>
        <v>371.86</v>
      </c>
      <c r="K20419">
        <v>0.8</v>
      </c>
      <c r="L20419" t="str">
        <v>Cohen et al. 2022</v>
      </c>
      <c r="M20419" t="s">
        <v>2478</v>
      </c>
      <c r="P20419" t="s">
        <v>2342</v>
      </c>
      <c r="S20419" s="14">
        <v>-30.1</v>
      </c>
      <c r="T20419">
        <v>0.5</v>
      </c>
      <c r="U20419" t="s">
        <v>2479</v>
      </c>
      <c r="V20419">
        <v>1</v>
      </c>
      <c r="W20419" t="s">
        <v>2569</v>
      </c>
    </row>
    <row r="20420" spans="1:23" x14ac:dyDescent="0.3">
      <c r="A20420">
        <v>28089</v>
      </c>
      <c r="B20420" s="15" t="s">
        <v>2069</v>
      </c>
      <c r="C20420" t="str">
        <f>_xlfn.XLOOKUP($B20420, STANDARDS!$A:$A, STANDARDS!$B:$B,,0,2)</f>
        <v>Hanover Fm</v>
      </c>
      <c r="D20420" t="s">
        <v>1060</v>
      </c>
      <c r="E20420" t="s">
        <v>2277</v>
      </c>
      <c r="F20420">
        <v>42.51</v>
      </c>
      <c r="G20420">
        <v>-79.17</v>
      </c>
      <c r="H20420">
        <v>0.01</v>
      </c>
      <c r="I20420" t="s">
        <v>592</v>
      </c>
      <c r="J20420" cm="1">
        <f t="array" ref="J20420:L20420">_xlfn.XLOOKUP($C20420, AGE!$A:$A,AGE!$B:$D,,0,2)</f>
        <v>371.86</v>
      </c>
      <c r="K20420">
        <v>0.8</v>
      </c>
      <c r="L20420" t="str">
        <v>Cohen et al. 2022</v>
      </c>
      <c r="M20420" t="s">
        <v>2478</v>
      </c>
      <c r="P20420" t="s">
        <v>2342</v>
      </c>
      <c r="S20420" s="14">
        <v>-30.1</v>
      </c>
      <c r="T20420">
        <v>0.5</v>
      </c>
      <c r="U20420" t="s">
        <v>2479</v>
      </c>
      <c r="V20420">
        <v>1</v>
      </c>
      <c r="W20420" t="s">
        <v>2569</v>
      </c>
    </row>
    <row r="20421" spans="1:23" x14ac:dyDescent="0.3">
      <c r="A20421">
        <v>28090</v>
      </c>
      <c r="B20421" s="15" t="s">
        <v>2069</v>
      </c>
      <c r="C20421" t="str">
        <f>_xlfn.XLOOKUP($B20421, STANDARDS!$A:$A, STANDARDS!$B:$B,,0,2)</f>
        <v>Hanover Fm</v>
      </c>
      <c r="D20421" t="s">
        <v>1060</v>
      </c>
      <c r="E20421" t="s">
        <v>2277</v>
      </c>
      <c r="F20421">
        <v>42.51</v>
      </c>
      <c r="G20421">
        <v>-79.17</v>
      </c>
      <c r="H20421">
        <v>0.01</v>
      </c>
      <c r="I20421" t="s">
        <v>592</v>
      </c>
      <c r="J20421" cm="1">
        <f t="array" ref="J20421:L20421">_xlfn.XLOOKUP($C20421, AGE!$A:$A,AGE!$B:$D,,0,2)</f>
        <v>371.86</v>
      </c>
      <c r="K20421">
        <v>0.8</v>
      </c>
      <c r="L20421" t="str">
        <v>Cohen et al. 2022</v>
      </c>
      <c r="M20421" t="s">
        <v>2478</v>
      </c>
      <c r="P20421" t="s">
        <v>2342</v>
      </c>
      <c r="S20421" s="14">
        <v>-30.1</v>
      </c>
      <c r="T20421">
        <v>0.5</v>
      </c>
      <c r="U20421" t="s">
        <v>2479</v>
      </c>
      <c r="V20421">
        <v>1</v>
      </c>
      <c r="W20421" t="s">
        <v>2569</v>
      </c>
    </row>
    <row r="20422" spans="1:23" x14ac:dyDescent="0.3">
      <c r="A20422">
        <v>28091</v>
      </c>
      <c r="B20422" s="15" t="s">
        <v>2069</v>
      </c>
      <c r="C20422" t="str">
        <f>_xlfn.XLOOKUP($B20422, STANDARDS!$A:$A, STANDARDS!$B:$B,,0,2)</f>
        <v>Hanover Fm</v>
      </c>
      <c r="D20422" t="s">
        <v>1060</v>
      </c>
      <c r="E20422" t="s">
        <v>2277</v>
      </c>
      <c r="F20422">
        <v>42.51</v>
      </c>
      <c r="G20422">
        <v>-79.17</v>
      </c>
      <c r="H20422">
        <v>0.01</v>
      </c>
      <c r="I20422" t="s">
        <v>592</v>
      </c>
      <c r="J20422" cm="1">
        <f t="array" ref="J20422:L20422">_xlfn.XLOOKUP($C20422, AGE!$A:$A,AGE!$B:$D,,0,2)</f>
        <v>371.86</v>
      </c>
      <c r="K20422">
        <v>0.8</v>
      </c>
      <c r="L20422" t="str">
        <v>Cohen et al. 2022</v>
      </c>
      <c r="M20422" t="s">
        <v>2478</v>
      </c>
      <c r="P20422" t="s">
        <v>2342</v>
      </c>
      <c r="S20422" s="14">
        <v>-30.01</v>
      </c>
      <c r="T20422">
        <v>0.5</v>
      </c>
      <c r="U20422" t="s">
        <v>2479</v>
      </c>
      <c r="V20422">
        <v>1</v>
      </c>
      <c r="W20422" t="s">
        <v>2569</v>
      </c>
    </row>
    <row r="20423" spans="1:23" x14ac:dyDescent="0.3">
      <c r="A20423">
        <v>28092</v>
      </c>
      <c r="B20423" s="15" t="s">
        <v>2069</v>
      </c>
      <c r="C20423" t="str">
        <f>_xlfn.XLOOKUP($B20423, STANDARDS!$A:$A, STANDARDS!$B:$B,,0,2)</f>
        <v>Hanover Fm</v>
      </c>
      <c r="D20423" t="s">
        <v>1060</v>
      </c>
      <c r="E20423" t="s">
        <v>2277</v>
      </c>
      <c r="F20423">
        <v>42.51</v>
      </c>
      <c r="G20423">
        <v>-79.17</v>
      </c>
      <c r="H20423">
        <v>0.01</v>
      </c>
      <c r="I20423" t="s">
        <v>592</v>
      </c>
      <c r="J20423" cm="1">
        <f t="array" ref="J20423:L20423">_xlfn.XLOOKUP($C20423, AGE!$A:$A,AGE!$B:$D,,0,2)</f>
        <v>371.86</v>
      </c>
      <c r="K20423">
        <v>0.8</v>
      </c>
      <c r="L20423" t="str">
        <v>Cohen et al. 2022</v>
      </c>
      <c r="M20423" t="s">
        <v>2478</v>
      </c>
      <c r="P20423" t="s">
        <v>2342</v>
      </c>
      <c r="S20423" s="14">
        <v>-30.1</v>
      </c>
      <c r="T20423">
        <v>0.5</v>
      </c>
      <c r="U20423" t="s">
        <v>2479</v>
      </c>
      <c r="V20423">
        <v>1</v>
      </c>
      <c r="W20423" t="s">
        <v>2569</v>
      </c>
    </row>
    <row r="20424" spans="1:23" x14ac:dyDescent="0.3">
      <c r="A20424">
        <v>28093</v>
      </c>
      <c r="B20424" s="15" t="s">
        <v>2069</v>
      </c>
      <c r="C20424" t="str">
        <f>_xlfn.XLOOKUP($B20424, STANDARDS!$A:$A, STANDARDS!$B:$B,,0,2)</f>
        <v>Hanover Fm</v>
      </c>
      <c r="D20424" t="s">
        <v>1060</v>
      </c>
      <c r="E20424" t="s">
        <v>2277</v>
      </c>
      <c r="F20424">
        <v>42.51</v>
      </c>
      <c r="G20424">
        <v>-79.17</v>
      </c>
      <c r="H20424">
        <v>0.01</v>
      </c>
      <c r="I20424" t="s">
        <v>592</v>
      </c>
      <c r="J20424" cm="1">
        <f t="array" ref="J20424:L20424">_xlfn.XLOOKUP($C20424, AGE!$A:$A,AGE!$B:$D,,0,2)</f>
        <v>371.86</v>
      </c>
      <c r="K20424">
        <v>0.8</v>
      </c>
      <c r="L20424" t="str">
        <v>Cohen et al. 2022</v>
      </c>
      <c r="M20424" t="s">
        <v>2478</v>
      </c>
      <c r="P20424" t="s">
        <v>2342</v>
      </c>
      <c r="S20424" s="14">
        <v>-30</v>
      </c>
      <c r="T20424">
        <v>0.5</v>
      </c>
      <c r="U20424" t="s">
        <v>2479</v>
      </c>
      <c r="V20424">
        <v>1</v>
      </c>
      <c r="W20424" t="s">
        <v>2569</v>
      </c>
    </row>
    <row r="20425" spans="1:23" x14ac:dyDescent="0.3">
      <c r="A20425">
        <v>28094</v>
      </c>
      <c r="B20425" s="15" t="s">
        <v>2069</v>
      </c>
      <c r="C20425" t="str">
        <f>_xlfn.XLOOKUP($B20425, STANDARDS!$A:$A, STANDARDS!$B:$B,,0,2)</f>
        <v>Hanover Fm</v>
      </c>
      <c r="D20425" t="s">
        <v>1060</v>
      </c>
      <c r="E20425" t="s">
        <v>2277</v>
      </c>
      <c r="F20425">
        <v>42.51</v>
      </c>
      <c r="G20425">
        <v>-79.17</v>
      </c>
      <c r="H20425">
        <v>0.01</v>
      </c>
      <c r="I20425" t="s">
        <v>592</v>
      </c>
      <c r="J20425" cm="1">
        <f t="array" ref="J20425:L20425">_xlfn.XLOOKUP($C20425, AGE!$A:$A,AGE!$B:$D,,0,2)</f>
        <v>371.86</v>
      </c>
      <c r="K20425">
        <v>0.8</v>
      </c>
      <c r="L20425" t="str">
        <v>Cohen et al. 2022</v>
      </c>
      <c r="M20425" t="s">
        <v>2478</v>
      </c>
      <c r="P20425" t="s">
        <v>2342</v>
      </c>
      <c r="S20425" s="14">
        <v>-30.1</v>
      </c>
      <c r="T20425">
        <v>0.5</v>
      </c>
      <c r="U20425" t="s">
        <v>2479</v>
      </c>
      <c r="V20425">
        <v>1</v>
      </c>
      <c r="W20425" t="s">
        <v>2569</v>
      </c>
    </row>
    <row r="20426" spans="1:23" x14ac:dyDescent="0.3">
      <c r="A20426">
        <v>28095</v>
      </c>
      <c r="B20426" s="15" t="s">
        <v>2069</v>
      </c>
      <c r="C20426" t="str">
        <f>_xlfn.XLOOKUP($B20426, STANDARDS!$A:$A, STANDARDS!$B:$B,,0,2)</f>
        <v>Hanover Fm</v>
      </c>
      <c r="D20426" t="s">
        <v>1060</v>
      </c>
      <c r="E20426" t="s">
        <v>2277</v>
      </c>
      <c r="F20426">
        <v>42.51</v>
      </c>
      <c r="G20426">
        <v>-79.17</v>
      </c>
      <c r="H20426">
        <v>0.01</v>
      </c>
      <c r="I20426" t="s">
        <v>592</v>
      </c>
      <c r="J20426" cm="1">
        <f t="array" ref="J20426:L20426">_xlfn.XLOOKUP($C20426, AGE!$A:$A,AGE!$B:$D,,0,2)</f>
        <v>371.86</v>
      </c>
      <c r="K20426">
        <v>0.8</v>
      </c>
      <c r="L20426" t="str">
        <v>Cohen et al. 2022</v>
      </c>
      <c r="M20426" t="s">
        <v>2478</v>
      </c>
      <c r="P20426" t="s">
        <v>2342</v>
      </c>
      <c r="S20426" s="14">
        <v>-30.1</v>
      </c>
      <c r="T20426">
        <v>0.5</v>
      </c>
      <c r="U20426" t="s">
        <v>2479</v>
      </c>
      <c r="V20426">
        <v>1</v>
      </c>
      <c r="W20426" t="s">
        <v>2569</v>
      </c>
    </row>
    <row r="20427" spans="1:23" x14ac:dyDescent="0.3">
      <c r="A20427">
        <v>28096</v>
      </c>
      <c r="B20427" s="15" t="s">
        <v>2069</v>
      </c>
      <c r="C20427" t="str">
        <f>_xlfn.XLOOKUP($B20427, STANDARDS!$A:$A, STANDARDS!$B:$B,,0,2)</f>
        <v>Hanover Fm</v>
      </c>
      <c r="D20427" t="s">
        <v>1060</v>
      </c>
      <c r="E20427" t="s">
        <v>2277</v>
      </c>
      <c r="F20427">
        <v>42.51</v>
      </c>
      <c r="G20427">
        <v>-79.17</v>
      </c>
      <c r="H20427">
        <v>0.01</v>
      </c>
      <c r="I20427" t="s">
        <v>592</v>
      </c>
      <c r="J20427" cm="1">
        <f t="array" ref="J20427:L20427">_xlfn.XLOOKUP($C20427, AGE!$A:$A,AGE!$B:$D,,0,2)</f>
        <v>371.86</v>
      </c>
      <c r="K20427">
        <v>0.8</v>
      </c>
      <c r="L20427" t="str">
        <v>Cohen et al. 2022</v>
      </c>
      <c r="M20427" t="s">
        <v>2478</v>
      </c>
      <c r="P20427" t="s">
        <v>2342</v>
      </c>
      <c r="S20427" s="14">
        <v>-30.1</v>
      </c>
      <c r="T20427">
        <v>0.5</v>
      </c>
      <c r="U20427" t="s">
        <v>2479</v>
      </c>
      <c r="V20427">
        <v>1</v>
      </c>
      <c r="W20427" t="s">
        <v>2569</v>
      </c>
    </row>
    <row r="20428" spans="1:23" x14ac:dyDescent="0.3">
      <c r="A20428">
        <v>28097</v>
      </c>
      <c r="B20428" s="15" t="s">
        <v>2069</v>
      </c>
      <c r="C20428" t="str">
        <f>_xlfn.XLOOKUP($B20428, STANDARDS!$A:$A, STANDARDS!$B:$B,,0,2)</f>
        <v>Hanover Fm</v>
      </c>
      <c r="D20428" t="s">
        <v>1060</v>
      </c>
      <c r="E20428" t="s">
        <v>2277</v>
      </c>
      <c r="F20428">
        <v>42.51</v>
      </c>
      <c r="G20428">
        <v>-79.17</v>
      </c>
      <c r="H20428">
        <v>0.01</v>
      </c>
      <c r="I20428" t="s">
        <v>592</v>
      </c>
      <c r="J20428" cm="1">
        <f t="array" ref="J20428:L20428">_xlfn.XLOOKUP($C20428, AGE!$A:$A,AGE!$B:$D,,0,2)</f>
        <v>371.86</v>
      </c>
      <c r="K20428">
        <v>0.8</v>
      </c>
      <c r="L20428" t="str">
        <v>Cohen et al. 2022</v>
      </c>
      <c r="M20428" t="s">
        <v>2478</v>
      </c>
      <c r="P20428" t="s">
        <v>2342</v>
      </c>
      <c r="S20428" s="14">
        <v>-30</v>
      </c>
      <c r="T20428">
        <v>0.5</v>
      </c>
      <c r="U20428" t="s">
        <v>2479</v>
      </c>
      <c r="V20428">
        <v>1</v>
      </c>
      <c r="W20428" t="s">
        <v>2569</v>
      </c>
    </row>
    <row r="20429" spans="1:23" x14ac:dyDescent="0.3">
      <c r="A20429">
        <v>28098</v>
      </c>
      <c r="B20429" s="15" t="s">
        <v>2069</v>
      </c>
      <c r="C20429" t="str">
        <f>_xlfn.XLOOKUP($B20429, STANDARDS!$A:$A, STANDARDS!$B:$B,,0,2)</f>
        <v>Hanover Fm</v>
      </c>
      <c r="D20429" t="s">
        <v>1060</v>
      </c>
      <c r="E20429" t="s">
        <v>2277</v>
      </c>
      <c r="F20429">
        <v>42.51</v>
      </c>
      <c r="G20429">
        <v>-79.17</v>
      </c>
      <c r="H20429">
        <v>0.01</v>
      </c>
      <c r="I20429" t="s">
        <v>592</v>
      </c>
      <c r="J20429" cm="1">
        <f t="array" ref="J20429:L20429">_xlfn.XLOOKUP($C20429, AGE!$A:$A,AGE!$B:$D,,0,2)</f>
        <v>371.86</v>
      </c>
      <c r="K20429">
        <v>0.8</v>
      </c>
      <c r="L20429" t="str">
        <v>Cohen et al. 2022</v>
      </c>
      <c r="M20429" t="s">
        <v>2478</v>
      </c>
      <c r="P20429" t="s">
        <v>2342</v>
      </c>
      <c r="S20429" s="14">
        <v>-30</v>
      </c>
      <c r="T20429">
        <v>0.5</v>
      </c>
      <c r="U20429" t="s">
        <v>2479</v>
      </c>
      <c r="V20429">
        <v>1</v>
      </c>
      <c r="W20429" t="s">
        <v>2569</v>
      </c>
    </row>
    <row r="20430" spans="1:23" x14ac:dyDescent="0.3">
      <c r="A20430">
        <v>28099</v>
      </c>
      <c r="B20430" s="15" t="s">
        <v>2069</v>
      </c>
      <c r="C20430" t="str">
        <f>_xlfn.XLOOKUP($B20430, STANDARDS!$A:$A, STANDARDS!$B:$B,,0,2)</f>
        <v>Hanover Fm</v>
      </c>
      <c r="D20430" t="s">
        <v>1060</v>
      </c>
      <c r="E20430" t="s">
        <v>2277</v>
      </c>
      <c r="F20430">
        <v>42.51</v>
      </c>
      <c r="G20430">
        <v>-79.17</v>
      </c>
      <c r="H20430">
        <v>0.01</v>
      </c>
      <c r="I20430" t="s">
        <v>592</v>
      </c>
      <c r="J20430" cm="1">
        <f t="array" ref="J20430:L20430">_xlfn.XLOOKUP($C20430, AGE!$A:$A,AGE!$B:$D,,0,2)</f>
        <v>371.86</v>
      </c>
      <c r="K20430">
        <v>0.8</v>
      </c>
      <c r="L20430" t="str">
        <v>Cohen et al. 2022</v>
      </c>
      <c r="M20430" t="s">
        <v>2478</v>
      </c>
      <c r="P20430" t="s">
        <v>2342</v>
      </c>
      <c r="S20430" s="14">
        <v>-30.01</v>
      </c>
      <c r="T20430">
        <v>0.5</v>
      </c>
      <c r="U20430" t="s">
        <v>2479</v>
      </c>
      <c r="V20430">
        <v>1</v>
      </c>
      <c r="W20430" t="s">
        <v>2569</v>
      </c>
    </row>
    <row r="20431" spans="1:23" x14ac:dyDescent="0.3">
      <c r="A20431">
        <v>28100</v>
      </c>
      <c r="B20431" s="15" t="s">
        <v>2069</v>
      </c>
      <c r="C20431" t="str">
        <f>_xlfn.XLOOKUP($B20431, STANDARDS!$A:$A, STANDARDS!$B:$B,,0,2)</f>
        <v>Hanover Fm</v>
      </c>
      <c r="D20431" t="s">
        <v>1060</v>
      </c>
      <c r="E20431" t="s">
        <v>2277</v>
      </c>
      <c r="F20431">
        <v>42.51</v>
      </c>
      <c r="G20431">
        <v>-79.17</v>
      </c>
      <c r="H20431">
        <v>0.01</v>
      </c>
      <c r="I20431" t="s">
        <v>592</v>
      </c>
      <c r="J20431" cm="1">
        <f t="array" ref="J20431:L20431">_xlfn.XLOOKUP($C20431, AGE!$A:$A,AGE!$B:$D,,0,2)</f>
        <v>371.86</v>
      </c>
      <c r="K20431">
        <v>0.8</v>
      </c>
      <c r="L20431" t="str">
        <v>Cohen et al. 2022</v>
      </c>
      <c r="M20431" t="s">
        <v>2478</v>
      </c>
      <c r="P20431" t="s">
        <v>2342</v>
      </c>
      <c r="S20431" s="14">
        <v>-30.1</v>
      </c>
      <c r="T20431">
        <v>0.5</v>
      </c>
      <c r="U20431" t="s">
        <v>2479</v>
      </c>
      <c r="V20431">
        <v>1</v>
      </c>
      <c r="W20431" t="s">
        <v>2569</v>
      </c>
    </row>
    <row r="20432" spans="1:23" x14ac:dyDescent="0.3">
      <c r="A20432">
        <v>28101</v>
      </c>
      <c r="B20432" s="15" t="s">
        <v>2069</v>
      </c>
      <c r="C20432" t="str">
        <f>_xlfn.XLOOKUP($B20432, STANDARDS!$A:$A, STANDARDS!$B:$B,,0,2)</f>
        <v>Hanover Fm</v>
      </c>
      <c r="D20432" t="s">
        <v>1060</v>
      </c>
      <c r="E20432" t="s">
        <v>2277</v>
      </c>
      <c r="F20432">
        <v>42.51</v>
      </c>
      <c r="G20432">
        <v>-79.17</v>
      </c>
      <c r="H20432">
        <v>0.01</v>
      </c>
      <c r="I20432" t="s">
        <v>592</v>
      </c>
      <c r="J20432" cm="1">
        <f t="array" ref="J20432:L20432">_xlfn.XLOOKUP($C20432, AGE!$A:$A,AGE!$B:$D,,0,2)</f>
        <v>371.86</v>
      </c>
      <c r="K20432">
        <v>0.8</v>
      </c>
      <c r="L20432" t="str">
        <v>Cohen et al. 2022</v>
      </c>
      <c r="M20432" t="s">
        <v>2478</v>
      </c>
      <c r="P20432" t="s">
        <v>2342</v>
      </c>
      <c r="S20432" s="14">
        <v>-30.01</v>
      </c>
      <c r="T20432">
        <v>0.5</v>
      </c>
      <c r="U20432" t="s">
        <v>2479</v>
      </c>
      <c r="V20432">
        <v>1</v>
      </c>
      <c r="W20432" t="s">
        <v>2569</v>
      </c>
    </row>
    <row r="20433" spans="1:23" x14ac:dyDescent="0.3">
      <c r="A20433">
        <v>28102</v>
      </c>
      <c r="B20433" s="15" t="s">
        <v>2069</v>
      </c>
      <c r="C20433" t="str">
        <f>_xlfn.XLOOKUP($B20433, STANDARDS!$A:$A, STANDARDS!$B:$B,,0,2)</f>
        <v>Hanover Fm</v>
      </c>
      <c r="D20433" t="s">
        <v>1060</v>
      </c>
      <c r="E20433" t="s">
        <v>2277</v>
      </c>
      <c r="F20433">
        <v>42.51</v>
      </c>
      <c r="G20433">
        <v>-79.17</v>
      </c>
      <c r="H20433">
        <v>0.01</v>
      </c>
      <c r="I20433" t="s">
        <v>592</v>
      </c>
      <c r="J20433" cm="1">
        <f t="array" ref="J20433:L20433">_xlfn.XLOOKUP($C20433, AGE!$A:$A,AGE!$B:$D,,0,2)</f>
        <v>371.86</v>
      </c>
      <c r="K20433">
        <v>0.8</v>
      </c>
      <c r="L20433" t="str">
        <v>Cohen et al. 2022</v>
      </c>
      <c r="M20433" t="s">
        <v>2478</v>
      </c>
      <c r="P20433" t="s">
        <v>2342</v>
      </c>
      <c r="S20433" s="14">
        <v>-30</v>
      </c>
      <c r="T20433">
        <v>0.5</v>
      </c>
      <c r="U20433" t="s">
        <v>2479</v>
      </c>
      <c r="V20433">
        <v>1</v>
      </c>
      <c r="W20433" t="s">
        <v>2569</v>
      </c>
    </row>
    <row r="20434" spans="1:23" x14ac:dyDescent="0.3">
      <c r="A20434">
        <v>28103</v>
      </c>
      <c r="B20434" s="15" t="s">
        <v>2069</v>
      </c>
      <c r="C20434" t="str">
        <f>_xlfn.XLOOKUP($B20434, STANDARDS!$A:$A, STANDARDS!$B:$B,,0,2)</f>
        <v>Hanover Fm</v>
      </c>
      <c r="D20434" t="s">
        <v>1060</v>
      </c>
      <c r="E20434" t="s">
        <v>2277</v>
      </c>
      <c r="F20434">
        <v>42.51</v>
      </c>
      <c r="G20434">
        <v>-79.17</v>
      </c>
      <c r="H20434">
        <v>0.01</v>
      </c>
      <c r="I20434" t="s">
        <v>592</v>
      </c>
      <c r="J20434" cm="1">
        <f t="array" ref="J20434:L20434">_xlfn.XLOOKUP($C20434, AGE!$A:$A,AGE!$B:$D,,0,2)</f>
        <v>371.86</v>
      </c>
      <c r="K20434">
        <v>0.8</v>
      </c>
      <c r="L20434" t="str">
        <v>Cohen et al. 2022</v>
      </c>
      <c r="M20434" t="s">
        <v>2478</v>
      </c>
      <c r="P20434" t="s">
        <v>2342</v>
      </c>
      <c r="S20434" s="14">
        <v>-30.1</v>
      </c>
      <c r="T20434">
        <v>0.5</v>
      </c>
      <c r="U20434" t="s">
        <v>2479</v>
      </c>
      <c r="V20434">
        <v>1</v>
      </c>
      <c r="W20434" t="s">
        <v>2569</v>
      </c>
    </row>
    <row r="20435" spans="1:23" x14ac:dyDescent="0.3">
      <c r="A20435">
        <v>28104</v>
      </c>
      <c r="B20435" s="15" t="s">
        <v>2069</v>
      </c>
      <c r="C20435" t="str">
        <f>_xlfn.XLOOKUP($B20435, STANDARDS!$A:$A, STANDARDS!$B:$B,,0,2)</f>
        <v>Hanover Fm</v>
      </c>
      <c r="D20435" t="s">
        <v>1060</v>
      </c>
      <c r="E20435" t="s">
        <v>2277</v>
      </c>
      <c r="F20435">
        <v>42.51</v>
      </c>
      <c r="G20435">
        <v>-79.17</v>
      </c>
      <c r="H20435">
        <v>0.01</v>
      </c>
      <c r="I20435" t="s">
        <v>592</v>
      </c>
      <c r="J20435" cm="1">
        <f t="array" ref="J20435:L20435">_xlfn.XLOOKUP($C20435, AGE!$A:$A,AGE!$B:$D,,0,2)</f>
        <v>371.86</v>
      </c>
      <c r="K20435">
        <v>0.8</v>
      </c>
      <c r="L20435" t="str">
        <v>Cohen et al. 2022</v>
      </c>
      <c r="M20435" t="s">
        <v>2478</v>
      </c>
      <c r="P20435" t="s">
        <v>2342</v>
      </c>
      <c r="S20435" s="14">
        <v>-30.1</v>
      </c>
      <c r="T20435">
        <v>0.5</v>
      </c>
      <c r="U20435" t="s">
        <v>2479</v>
      </c>
      <c r="V20435">
        <v>1</v>
      </c>
      <c r="W20435" t="s">
        <v>2569</v>
      </c>
    </row>
    <row r="20436" spans="1:23" x14ac:dyDescent="0.3">
      <c r="A20436">
        <v>28105</v>
      </c>
      <c r="B20436" s="15" t="s">
        <v>2069</v>
      </c>
      <c r="C20436" t="str">
        <f>_xlfn.XLOOKUP($B20436, STANDARDS!$A:$A, STANDARDS!$B:$B,,0,2)</f>
        <v>Hanover Fm</v>
      </c>
      <c r="D20436" t="s">
        <v>1060</v>
      </c>
      <c r="E20436" t="s">
        <v>2277</v>
      </c>
      <c r="F20436">
        <v>42.51</v>
      </c>
      <c r="G20436">
        <v>-79.17</v>
      </c>
      <c r="H20436">
        <v>0.01</v>
      </c>
      <c r="I20436" t="s">
        <v>592</v>
      </c>
      <c r="J20436" cm="1">
        <f t="array" ref="J20436:L20436">_xlfn.XLOOKUP($C20436, AGE!$A:$A,AGE!$B:$D,,0,2)</f>
        <v>371.86</v>
      </c>
      <c r="K20436">
        <v>0.8</v>
      </c>
      <c r="L20436" t="str">
        <v>Cohen et al. 2022</v>
      </c>
      <c r="M20436" t="s">
        <v>2478</v>
      </c>
      <c r="P20436" t="s">
        <v>2342</v>
      </c>
      <c r="S20436" s="14">
        <v>-30.01</v>
      </c>
      <c r="T20436">
        <v>0.5</v>
      </c>
      <c r="U20436" t="s">
        <v>2479</v>
      </c>
      <c r="V20436">
        <v>1</v>
      </c>
      <c r="W20436" t="s">
        <v>2569</v>
      </c>
    </row>
    <row r="20437" spans="1:23" x14ac:dyDescent="0.3">
      <c r="A20437">
        <v>28106</v>
      </c>
      <c r="B20437" s="15" t="s">
        <v>2069</v>
      </c>
      <c r="C20437" t="str">
        <f>_xlfn.XLOOKUP($B20437, STANDARDS!$A:$A, STANDARDS!$B:$B,,0,2)</f>
        <v>Hanover Fm</v>
      </c>
      <c r="D20437" t="s">
        <v>1060</v>
      </c>
      <c r="E20437" t="s">
        <v>2277</v>
      </c>
      <c r="F20437">
        <v>42.51</v>
      </c>
      <c r="G20437">
        <v>-79.17</v>
      </c>
      <c r="H20437">
        <v>0.01</v>
      </c>
      <c r="I20437" t="s">
        <v>592</v>
      </c>
      <c r="J20437" cm="1">
        <f t="array" ref="J20437:L20437">_xlfn.XLOOKUP($C20437, AGE!$A:$A,AGE!$B:$D,,0,2)</f>
        <v>371.86</v>
      </c>
      <c r="K20437">
        <v>0.8</v>
      </c>
      <c r="L20437" t="str">
        <v>Cohen et al. 2022</v>
      </c>
      <c r="M20437" t="s">
        <v>2478</v>
      </c>
      <c r="P20437" t="s">
        <v>2342</v>
      </c>
      <c r="S20437" s="14">
        <v>-30.01</v>
      </c>
      <c r="T20437">
        <v>0.5</v>
      </c>
      <c r="U20437" t="s">
        <v>2479</v>
      </c>
      <c r="V20437">
        <v>1</v>
      </c>
      <c r="W20437" t="s">
        <v>2569</v>
      </c>
    </row>
    <row r="20438" spans="1:23" x14ac:dyDescent="0.3">
      <c r="A20438">
        <v>28107</v>
      </c>
      <c r="B20438" s="15" t="s">
        <v>2069</v>
      </c>
      <c r="C20438" t="str">
        <f>_xlfn.XLOOKUP($B20438, STANDARDS!$A:$A, STANDARDS!$B:$B,,0,2)</f>
        <v>Hanover Fm</v>
      </c>
      <c r="D20438" t="s">
        <v>1060</v>
      </c>
      <c r="E20438" t="s">
        <v>2277</v>
      </c>
      <c r="F20438">
        <v>42.51</v>
      </c>
      <c r="G20438">
        <v>-79.17</v>
      </c>
      <c r="H20438">
        <v>0.01</v>
      </c>
      <c r="I20438" t="s">
        <v>592</v>
      </c>
      <c r="J20438" cm="1">
        <f t="array" ref="J20438:L20438">_xlfn.XLOOKUP($C20438, AGE!$A:$A,AGE!$B:$D,,0,2)</f>
        <v>371.86</v>
      </c>
      <c r="K20438">
        <v>0.8</v>
      </c>
      <c r="L20438" t="str">
        <v>Cohen et al. 2022</v>
      </c>
      <c r="M20438" t="s">
        <v>2478</v>
      </c>
      <c r="P20438" t="s">
        <v>2342</v>
      </c>
      <c r="S20438" s="14">
        <v>-30.01</v>
      </c>
      <c r="T20438">
        <v>0.5</v>
      </c>
      <c r="U20438" t="s">
        <v>2479</v>
      </c>
      <c r="V20438">
        <v>1</v>
      </c>
      <c r="W20438" t="s">
        <v>2569</v>
      </c>
    </row>
    <row r="20439" spans="1:23" x14ac:dyDescent="0.3">
      <c r="A20439">
        <v>28108</v>
      </c>
      <c r="B20439" s="15" t="s">
        <v>2068</v>
      </c>
      <c r="C20439" t="str">
        <f>_xlfn.XLOOKUP($B20439, STANDARDS!$A:$A, STANDARDS!$B:$B,,0,2)</f>
        <v>Pipe Creek Fm</v>
      </c>
      <c r="D20439" t="s">
        <v>1060</v>
      </c>
      <c r="E20439" t="s">
        <v>2277</v>
      </c>
      <c r="F20439">
        <v>42.54</v>
      </c>
      <c r="G20439">
        <v>-79.17</v>
      </c>
      <c r="H20439">
        <v>0.01</v>
      </c>
      <c r="I20439" t="s">
        <v>592</v>
      </c>
      <c r="J20439" cm="1">
        <f t="array" ref="J20439:L20439">_xlfn.XLOOKUP($C20439, AGE!$A:$A,AGE!$B:$D,,0,2)</f>
        <v>371.43</v>
      </c>
      <c r="K20439">
        <v>0.8</v>
      </c>
      <c r="L20439" t="str">
        <v>Cohen et al. 2022</v>
      </c>
      <c r="M20439" t="s">
        <v>2478</v>
      </c>
      <c r="P20439" t="s">
        <v>2342</v>
      </c>
      <c r="S20439" s="14">
        <v>-30.42</v>
      </c>
      <c r="T20439">
        <v>0.5</v>
      </c>
      <c r="U20439" t="s">
        <v>2479</v>
      </c>
      <c r="V20439">
        <v>1</v>
      </c>
      <c r="W20439" t="s">
        <v>2569</v>
      </c>
    </row>
    <row r="20440" spans="1:23" x14ac:dyDescent="0.3">
      <c r="A20440">
        <v>28109</v>
      </c>
      <c r="B20440" s="15" t="s">
        <v>2068</v>
      </c>
      <c r="C20440" t="str">
        <f>_xlfn.XLOOKUP($B20440, STANDARDS!$A:$A, STANDARDS!$B:$B,,0,2)</f>
        <v>Pipe Creek Fm</v>
      </c>
      <c r="D20440" t="s">
        <v>1060</v>
      </c>
      <c r="E20440" t="s">
        <v>2277</v>
      </c>
      <c r="F20440">
        <v>42.54</v>
      </c>
      <c r="G20440">
        <v>-79.17</v>
      </c>
      <c r="H20440">
        <v>0.01</v>
      </c>
      <c r="I20440" t="s">
        <v>592</v>
      </c>
      <c r="J20440" cm="1">
        <f t="array" ref="J20440:L20440">_xlfn.XLOOKUP($C20440, AGE!$A:$A,AGE!$B:$D,,0,2)</f>
        <v>371.43</v>
      </c>
      <c r="K20440">
        <v>0.8</v>
      </c>
      <c r="L20440" t="str">
        <v>Cohen et al. 2022</v>
      </c>
      <c r="M20440" t="s">
        <v>2478</v>
      </c>
      <c r="P20440" t="s">
        <v>2342</v>
      </c>
      <c r="S20440" s="14">
        <v>-30.42</v>
      </c>
      <c r="T20440">
        <v>0.5</v>
      </c>
      <c r="U20440" t="s">
        <v>2479</v>
      </c>
      <c r="V20440">
        <v>1</v>
      </c>
      <c r="W20440" t="s">
        <v>2569</v>
      </c>
    </row>
    <row r="20441" spans="1:23" x14ac:dyDescent="0.3">
      <c r="A20441">
        <v>28110</v>
      </c>
      <c r="B20441" s="15" t="s">
        <v>2068</v>
      </c>
      <c r="C20441" t="str">
        <f>_xlfn.XLOOKUP($B20441, STANDARDS!$A:$A, STANDARDS!$B:$B,,0,2)</f>
        <v>Pipe Creek Fm</v>
      </c>
      <c r="D20441" t="s">
        <v>1060</v>
      </c>
      <c r="E20441" t="s">
        <v>2277</v>
      </c>
      <c r="F20441">
        <v>42.54</v>
      </c>
      <c r="G20441">
        <v>-79.17</v>
      </c>
      <c r="H20441">
        <v>0.01</v>
      </c>
      <c r="I20441" t="s">
        <v>592</v>
      </c>
      <c r="J20441" cm="1">
        <f t="array" ref="J20441:L20441">_xlfn.XLOOKUP($C20441, AGE!$A:$A,AGE!$B:$D,,0,2)</f>
        <v>371.43</v>
      </c>
      <c r="K20441">
        <v>0.8</v>
      </c>
      <c r="L20441" t="str">
        <v>Cohen et al. 2022</v>
      </c>
      <c r="M20441" t="s">
        <v>2478</v>
      </c>
      <c r="P20441" t="s">
        <v>2342</v>
      </c>
      <c r="S20441" s="14">
        <v>-30.32</v>
      </c>
      <c r="T20441">
        <v>0.5</v>
      </c>
      <c r="U20441" t="s">
        <v>2479</v>
      </c>
      <c r="V20441">
        <v>1</v>
      </c>
      <c r="W20441" t="s">
        <v>2569</v>
      </c>
    </row>
    <row r="20442" spans="1:23" x14ac:dyDescent="0.3">
      <c r="A20442">
        <v>28111</v>
      </c>
      <c r="B20442" s="15" t="s">
        <v>2068</v>
      </c>
      <c r="C20442" t="str">
        <f>_xlfn.XLOOKUP($B20442, STANDARDS!$A:$A, STANDARDS!$B:$B,,0,2)</f>
        <v>Pipe Creek Fm</v>
      </c>
      <c r="D20442" t="s">
        <v>1060</v>
      </c>
      <c r="E20442" t="s">
        <v>2277</v>
      </c>
      <c r="F20442">
        <v>42.54</v>
      </c>
      <c r="G20442">
        <v>-79.17</v>
      </c>
      <c r="H20442">
        <v>0.01</v>
      </c>
      <c r="I20442" t="s">
        <v>592</v>
      </c>
      <c r="J20442" cm="1">
        <f t="array" ref="J20442:L20442">_xlfn.XLOOKUP($C20442, AGE!$A:$A,AGE!$B:$D,,0,2)</f>
        <v>371.43</v>
      </c>
      <c r="K20442">
        <v>0.8</v>
      </c>
      <c r="L20442" t="str">
        <v>Cohen et al. 2022</v>
      </c>
      <c r="M20442" t="s">
        <v>2478</v>
      </c>
      <c r="P20442" t="s">
        <v>2342</v>
      </c>
      <c r="S20442" s="14">
        <v>-30.12</v>
      </c>
      <c r="T20442">
        <v>0.5</v>
      </c>
      <c r="U20442" t="s">
        <v>2479</v>
      </c>
      <c r="V20442">
        <v>1</v>
      </c>
      <c r="W20442" t="s">
        <v>2569</v>
      </c>
    </row>
    <row r="20443" spans="1:23" x14ac:dyDescent="0.3">
      <c r="A20443">
        <v>28112</v>
      </c>
      <c r="B20443" s="15" t="s">
        <v>2068</v>
      </c>
      <c r="C20443" t="str">
        <f>_xlfn.XLOOKUP($B20443, STANDARDS!$A:$A, STANDARDS!$B:$B,,0,2)</f>
        <v>Pipe Creek Fm</v>
      </c>
      <c r="D20443" t="s">
        <v>1060</v>
      </c>
      <c r="E20443" t="s">
        <v>2277</v>
      </c>
      <c r="F20443">
        <v>42.54</v>
      </c>
      <c r="G20443">
        <v>-79.17</v>
      </c>
      <c r="H20443">
        <v>0.01</v>
      </c>
      <c r="I20443" t="s">
        <v>592</v>
      </c>
      <c r="J20443" cm="1">
        <f t="array" ref="J20443:L20443">_xlfn.XLOOKUP($C20443, AGE!$A:$A,AGE!$B:$D,,0,2)</f>
        <v>371.43</v>
      </c>
      <c r="K20443">
        <v>0.8</v>
      </c>
      <c r="L20443" t="str">
        <v>Cohen et al. 2022</v>
      </c>
      <c r="M20443" t="s">
        <v>2478</v>
      </c>
      <c r="P20443" t="s">
        <v>2342</v>
      </c>
      <c r="S20443" s="14">
        <v>-30.42</v>
      </c>
      <c r="T20443">
        <v>0.5</v>
      </c>
      <c r="U20443" t="s">
        <v>2479</v>
      </c>
      <c r="V20443">
        <v>1</v>
      </c>
      <c r="W20443" t="s">
        <v>2569</v>
      </c>
    </row>
    <row r="20444" spans="1:23" x14ac:dyDescent="0.3">
      <c r="A20444">
        <v>28113</v>
      </c>
      <c r="B20444" s="15" t="s">
        <v>2068</v>
      </c>
      <c r="C20444" t="str">
        <f>_xlfn.XLOOKUP($B20444, STANDARDS!$A:$A, STANDARDS!$B:$B,,0,2)</f>
        <v>Pipe Creek Fm</v>
      </c>
      <c r="D20444" t="s">
        <v>1060</v>
      </c>
      <c r="E20444" t="s">
        <v>2277</v>
      </c>
      <c r="F20444">
        <v>42.54</v>
      </c>
      <c r="G20444">
        <v>-79.17</v>
      </c>
      <c r="H20444">
        <v>0.01</v>
      </c>
      <c r="I20444" t="s">
        <v>592</v>
      </c>
      <c r="J20444" cm="1">
        <f t="array" ref="J20444:L20444">_xlfn.XLOOKUP($C20444, AGE!$A:$A,AGE!$B:$D,,0,2)</f>
        <v>371.43</v>
      </c>
      <c r="K20444">
        <v>0.8</v>
      </c>
      <c r="L20444" t="str">
        <v>Cohen et al. 2022</v>
      </c>
      <c r="M20444" t="s">
        <v>2478</v>
      </c>
      <c r="P20444" t="s">
        <v>2342</v>
      </c>
      <c r="S20444" s="14">
        <v>-30.32</v>
      </c>
      <c r="T20444">
        <v>0.5</v>
      </c>
      <c r="U20444" t="s">
        <v>2479</v>
      </c>
      <c r="V20444">
        <v>1</v>
      </c>
      <c r="W20444" t="s">
        <v>2569</v>
      </c>
    </row>
    <row r="20445" spans="1:23" x14ac:dyDescent="0.3">
      <c r="A20445">
        <v>28114</v>
      </c>
      <c r="B20445" s="15" t="s">
        <v>2068</v>
      </c>
      <c r="C20445" t="str">
        <f>_xlfn.XLOOKUP($B20445, STANDARDS!$A:$A, STANDARDS!$B:$B,,0,2)</f>
        <v>Pipe Creek Fm</v>
      </c>
      <c r="D20445" t="s">
        <v>1060</v>
      </c>
      <c r="E20445" t="s">
        <v>2277</v>
      </c>
      <c r="F20445">
        <v>42.54</v>
      </c>
      <c r="G20445">
        <v>-79.17</v>
      </c>
      <c r="H20445">
        <v>0.01</v>
      </c>
      <c r="I20445" t="s">
        <v>592</v>
      </c>
      <c r="J20445" cm="1">
        <f t="array" ref="J20445:L20445">_xlfn.XLOOKUP($C20445, AGE!$A:$A,AGE!$B:$D,,0,2)</f>
        <v>371.43</v>
      </c>
      <c r="K20445">
        <v>0.8</v>
      </c>
      <c r="L20445" t="str">
        <v>Cohen et al. 2022</v>
      </c>
      <c r="M20445" t="s">
        <v>2478</v>
      </c>
      <c r="P20445" t="s">
        <v>2342</v>
      </c>
      <c r="S20445" s="14">
        <v>-30.32</v>
      </c>
      <c r="T20445">
        <v>0.5</v>
      </c>
      <c r="U20445" t="s">
        <v>2479</v>
      </c>
      <c r="V20445">
        <v>1</v>
      </c>
      <c r="W20445" t="s">
        <v>2569</v>
      </c>
    </row>
    <row r="20446" spans="1:23" x14ac:dyDescent="0.3">
      <c r="A20446">
        <v>28115</v>
      </c>
      <c r="B20446" s="15" t="s">
        <v>2068</v>
      </c>
      <c r="C20446" t="str">
        <f>_xlfn.XLOOKUP($B20446, STANDARDS!$A:$A, STANDARDS!$B:$B,,0,2)</f>
        <v>Pipe Creek Fm</v>
      </c>
      <c r="D20446" t="s">
        <v>1060</v>
      </c>
      <c r="E20446" t="s">
        <v>2277</v>
      </c>
      <c r="F20446">
        <v>42.54</v>
      </c>
      <c r="G20446">
        <v>-79.17</v>
      </c>
      <c r="H20446">
        <v>0.01</v>
      </c>
      <c r="I20446" t="s">
        <v>592</v>
      </c>
      <c r="J20446" cm="1">
        <f t="array" ref="J20446:L20446">_xlfn.XLOOKUP($C20446, AGE!$A:$A,AGE!$B:$D,,0,2)</f>
        <v>371.43</v>
      </c>
      <c r="K20446">
        <v>0.8</v>
      </c>
      <c r="L20446" t="str">
        <v>Cohen et al. 2022</v>
      </c>
      <c r="M20446" t="s">
        <v>2478</v>
      </c>
      <c r="P20446" t="s">
        <v>2342</v>
      </c>
      <c r="S20446" s="14">
        <v>-30.32</v>
      </c>
      <c r="T20446">
        <v>0.5</v>
      </c>
      <c r="U20446" t="s">
        <v>2479</v>
      </c>
      <c r="V20446">
        <v>1</v>
      </c>
      <c r="W20446" t="s">
        <v>2569</v>
      </c>
    </row>
    <row r="20447" spans="1:23" x14ac:dyDescent="0.3">
      <c r="A20447">
        <v>28116</v>
      </c>
      <c r="B20447" s="15" t="s">
        <v>2068</v>
      </c>
      <c r="C20447" t="str">
        <f>_xlfn.XLOOKUP($B20447, STANDARDS!$A:$A, STANDARDS!$B:$B,,0,2)</f>
        <v>Pipe Creek Fm</v>
      </c>
      <c r="D20447" t="s">
        <v>1060</v>
      </c>
      <c r="E20447" t="s">
        <v>2277</v>
      </c>
      <c r="F20447">
        <v>42.54</v>
      </c>
      <c r="G20447">
        <v>-79.17</v>
      </c>
      <c r="H20447">
        <v>0.01</v>
      </c>
      <c r="I20447" t="s">
        <v>592</v>
      </c>
      <c r="J20447" cm="1">
        <f t="array" ref="J20447:L20447">_xlfn.XLOOKUP($C20447, AGE!$A:$A,AGE!$B:$D,,0,2)</f>
        <v>371.43</v>
      </c>
      <c r="K20447">
        <v>0.8</v>
      </c>
      <c r="L20447" t="str">
        <v>Cohen et al. 2022</v>
      </c>
      <c r="M20447" t="s">
        <v>2478</v>
      </c>
      <c r="P20447" t="s">
        <v>2342</v>
      </c>
      <c r="S20447" s="14">
        <v>-30.23</v>
      </c>
      <c r="T20447">
        <v>0.5</v>
      </c>
      <c r="U20447" t="s">
        <v>2479</v>
      </c>
      <c r="V20447">
        <v>1</v>
      </c>
      <c r="W20447" t="s">
        <v>2569</v>
      </c>
    </row>
    <row r="20448" spans="1:23" x14ac:dyDescent="0.3">
      <c r="A20448">
        <v>28117</v>
      </c>
      <c r="B20448" s="15" t="s">
        <v>2068</v>
      </c>
      <c r="C20448" t="str">
        <f>_xlfn.XLOOKUP($B20448, STANDARDS!$A:$A, STANDARDS!$B:$B,,0,2)</f>
        <v>Pipe Creek Fm</v>
      </c>
      <c r="D20448" t="s">
        <v>1060</v>
      </c>
      <c r="E20448" t="s">
        <v>2277</v>
      </c>
      <c r="F20448">
        <v>42.54</v>
      </c>
      <c r="G20448">
        <v>-79.17</v>
      </c>
      <c r="H20448">
        <v>0.01</v>
      </c>
      <c r="I20448" t="s">
        <v>592</v>
      </c>
      <c r="J20448" cm="1">
        <f t="array" ref="J20448:L20448">_xlfn.XLOOKUP($C20448, AGE!$A:$A,AGE!$B:$D,,0,2)</f>
        <v>371.43</v>
      </c>
      <c r="K20448">
        <v>0.8</v>
      </c>
      <c r="L20448" t="str">
        <v>Cohen et al. 2022</v>
      </c>
      <c r="M20448" t="s">
        <v>2478</v>
      </c>
      <c r="P20448" t="s">
        <v>2342</v>
      </c>
      <c r="S20448" s="14">
        <v>-29.86</v>
      </c>
      <c r="T20448">
        <v>0.5</v>
      </c>
      <c r="U20448" t="s">
        <v>2479</v>
      </c>
      <c r="V20448">
        <v>1</v>
      </c>
      <c r="W20448" t="s">
        <v>2569</v>
      </c>
    </row>
    <row r="20449" spans="1:23" x14ac:dyDescent="0.3">
      <c r="A20449">
        <v>28118</v>
      </c>
      <c r="B20449" s="15" t="s">
        <v>2069</v>
      </c>
      <c r="C20449" t="str">
        <f>_xlfn.XLOOKUP($B20449, STANDARDS!$A:$A, STANDARDS!$B:$B,,0,2)</f>
        <v>Hanover Fm</v>
      </c>
      <c r="D20449" t="s">
        <v>1060</v>
      </c>
      <c r="E20449" t="s">
        <v>2277</v>
      </c>
      <c r="F20449">
        <v>42.51</v>
      </c>
      <c r="G20449">
        <v>-79.17</v>
      </c>
      <c r="H20449">
        <v>0.01</v>
      </c>
      <c r="I20449" t="s">
        <v>592</v>
      </c>
      <c r="J20449" cm="1">
        <f t="array" ref="J20449:L20449">_xlfn.XLOOKUP($C20449, AGE!$A:$A,AGE!$B:$D,,0,2)</f>
        <v>371.86</v>
      </c>
      <c r="K20449">
        <v>0.8</v>
      </c>
      <c r="L20449" t="str">
        <v>Cohen et al. 2022</v>
      </c>
      <c r="M20449" t="s">
        <v>2478</v>
      </c>
      <c r="P20449" t="s">
        <v>2342</v>
      </c>
      <c r="S20449" s="14">
        <v>-29.86</v>
      </c>
      <c r="T20449">
        <v>0.5</v>
      </c>
      <c r="U20449" t="s">
        <v>2479</v>
      </c>
      <c r="V20449">
        <v>1</v>
      </c>
      <c r="W20449" t="s">
        <v>2569</v>
      </c>
    </row>
    <row r="20450" spans="1:23" x14ac:dyDescent="0.3">
      <c r="A20450">
        <v>28119</v>
      </c>
      <c r="B20450" s="15" t="s">
        <v>2069</v>
      </c>
      <c r="C20450" t="str">
        <f>_xlfn.XLOOKUP($B20450, STANDARDS!$A:$A, STANDARDS!$B:$B,,0,2)</f>
        <v>Hanover Fm</v>
      </c>
      <c r="D20450" t="s">
        <v>1060</v>
      </c>
      <c r="E20450" t="s">
        <v>2277</v>
      </c>
      <c r="F20450">
        <v>42.51</v>
      </c>
      <c r="G20450">
        <v>-79.17</v>
      </c>
      <c r="H20450">
        <v>0.01</v>
      </c>
      <c r="I20450" t="s">
        <v>592</v>
      </c>
      <c r="J20450" cm="1">
        <f t="array" ref="J20450:L20450">_xlfn.XLOOKUP($C20450, AGE!$A:$A,AGE!$B:$D,,0,2)</f>
        <v>371.86</v>
      </c>
      <c r="K20450">
        <v>0.8</v>
      </c>
      <c r="L20450" t="str">
        <v>Cohen et al. 2022</v>
      </c>
      <c r="M20450" t="s">
        <v>2478</v>
      </c>
      <c r="P20450" t="s">
        <v>2342</v>
      </c>
      <c r="S20450" s="14">
        <v>-29.86</v>
      </c>
      <c r="T20450">
        <v>0.5</v>
      </c>
      <c r="U20450" t="s">
        <v>2479</v>
      </c>
      <c r="V20450">
        <v>1</v>
      </c>
      <c r="W20450" t="s">
        <v>2569</v>
      </c>
    </row>
    <row r="20451" spans="1:23" x14ac:dyDescent="0.3">
      <c r="A20451">
        <v>28120</v>
      </c>
      <c r="B20451" s="15" t="s">
        <v>2069</v>
      </c>
      <c r="C20451" t="str">
        <f>_xlfn.XLOOKUP($B20451, STANDARDS!$A:$A, STANDARDS!$B:$B,,0,2)</f>
        <v>Hanover Fm</v>
      </c>
      <c r="D20451" t="s">
        <v>1060</v>
      </c>
      <c r="E20451" t="s">
        <v>2277</v>
      </c>
      <c r="F20451">
        <v>42.51</v>
      </c>
      <c r="G20451">
        <v>-79.17</v>
      </c>
      <c r="H20451">
        <v>0.01</v>
      </c>
      <c r="I20451" t="s">
        <v>592</v>
      </c>
      <c r="J20451" cm="1">
        <f t="array" ref="J20451:L20451">_xlfn.XLOOKUP($C20451, AGE!$A:$A,AGE!$B:$D,,0,2)</f>
        <v>371.86</v>
      </c>
      <c r="K20451">
        <v>0.8</v>
      </c>
      <c r="L20451" t="str">
        <v>Cohen et al. 2022</v>
      </c>
      <c r="M20451" t="s">
        <v>2478</v>
      </c>
      <c r="P20451" t="s">
        <v>2342</v>
      </c>
      <c r="S20451" s="14">
        <v>-29.86</v>
      </c>
      <c r="T20451">
        <v>0.5</v>
      </c>
      <c r="U20451" t="s">
        <v>2479</v>
      </c>
      <c r="V20451">
        <v>1</v>
      </c>
      <c r="W20451" t="s">
        <v>2569</v>
      </c>
    </row>
    <row r="20452" spans="1:23" x14ac:dyDescent="0.3">
      <c r="A20452">
        <v>28121</v>
      </c>
      <c r="B20452" s="15" t="s">
        <v>2069</v>
      </c>
      <c r="C20452" t="str">
        <f>_xlfn.XLOOKUP($B20452, STANDARDS!$A:$A, STANDARDS!$B:$B,,0,2)</f>
        <v>Hanover Fm</v>
      </c>
      <c r="D20452" t="s">
        <v>1060</v>
      </c>
      <c r="E20452" t="s">
        <v>2277</v>
      </c>
      <c r="F20452">
        <v>42.51</v>
      </c>
      <c r="G20452">
        <v>-79.17</v>
      </c>
      <c r="H20452">
        <v>0.01</v>
      </c>
      <c r="I20452" t="s">
        <v>592</v>
      </c>
      <c r="J20452" cm="1">
        <f t="array" ref="J20452:L20452">_xlfn.XLOOKUP($C20452, AGE!$A:$A,AGE!$B:$D,,0,2)</f>
        <v>371.86</v>
      </c>
      <c r="K20452">
        <v>0.8</v>
      </c>
      <c r="L20452" t="str">
        <v>Cohen et al. 2022</v>
      </c>
      <c r="M20452" t="s">
        <v>2478</v>
      </c>
      <c r="P20452" t="s">
        <v>2342</v>
      </c>
      <c r="S20452" s="14">
        <v>-29.86</v>
      </c>
      <c r="T20452">
        <v>0.5</v>
      </c>
      <c r="U20452" t="s">
        <v>2479</v>
      </c>
      <c r="V20452">
        <v>1</v>
      </c>
      <c r="W20452" t="s">
        <v>2569</v>
      </c>
    </row>
    <row r="20453" spans="1:23" x14ac:dyDescent="0.3">
      <c r="A20453">
        <v>28122</v>
      </c>
      <c r="B20453" s="15" t="s">
        <v>2069</v>
      </c>
      <c r="C20453" t="str">
        <f>_xlfn.XLOOKUP($B20453, STANDARDS!$A:$A, STANDARDS!$B:$B,,0,2)</f>
        <v>Hanover Fm</v>
      </c>
      <c r="D20453" t="s">
        <v>1060</v>
      </c>
      <c r="E20453" t="s">
        <v>2277</v>
      </c>
      <c r="F20453">
        <v>42.51</v>
      </c>
      <c r="G20453">
        <v>-79.17</v>
      </c>
      <c r="H20453">
        <v>0.01</v>
      </c>
      <c r="I20453" t="s">
        <v>592</v>
      </c>
      <c r="J20453" cm="1">
        <f t="array" ref="J20453:L20453">_xlfn.XLOOKUP($C20453, AGE!$A:$A,AGE!$B:$D,,0,2)</f>
        <v>371.86</v>
      </c>
      <c r="K20453">
        <v>0.8</v>
      </c>
      <c r="L20453" t="str">
        <v>Cohen et al. 2022</v>
      </c>
      <c r="M20453" t="s">
        <v>2478</v>
      </c>
      <c r="P20453" t="s">
        <v>2342</v>
      </c>
      <c r="S20453" s="14">
        <v>-29.86</v>
      </c>
      <c r="T20453">
        <v>0.5</v>
      </c>
      <c r="U20453" t="s">
        <v>2479</v>
      </c>
      <c r="V20453">
        <v>1</v>
      </c>
      <c r="W20453" t="s">
        <v>2569</v>
      </c>
    </row>
    <row r="20454" spans="1:23" x14ac:dyDescent="0.3">
      <c r="A20454">
        <v>28123</v>
      </c>
      <c r="B20454" s="15" t="s">
        <v>2069</v>
      </c>
      <c r="C20454" t="str">
        <f>_xlfn.XLOOKUP($B20454, STANDARDS!$A:$A, STANDARDS!$B:$B,,0,2)</f>
        <v>Hanover Fm</v>
      </c>
      <c r="D20454" t="s">
        <v>1060</v>
      </c>
      <c r="E20454" t="s">
        <v>2277</v>
      </c>
      <c r="F20454">
        <v>42.51</v>
      </c>
      <c r="G20454">
        <v>-79.17</v>
      </c>
      <c r="H20454">
        <v>0.01</v>
      </c>
      <c r="I20454" t="s">
        <v>592</v>
      </c>
      <c r="J20454" cm="1">
        <f t="array" ref="J20454:L20454">_xlfn.XLOOKUP($C20454, AGE!$A:$A,AGE!$B:$D,,0,2)</f>
        <v>371.86</v>
      </c>
      <c r="K20454">
        <v>0.8</v>
      </c>
      <c r="L20454" t="str">
        <v>Cohen et al. 2022</v>
      </c>
      <c r="M20454" t="s">
        <v>2478</v>
      </c>
      <c r="P20454" t="s">
        <v>2342</v>
      </c>
      <c r="S20454" s="14">
        <v>-30.1</v>
      </c>
      <c r="T20454">
        <v>0.5</v>
      </c>
      <c r="U20454" t="s">
        <v>2479</v>
      </c>
      <c r="V20454">
        <v>1</v>
      </c>
      <c r="W20454" t="s">
        <v>2569</v>
      </c>
    </row>
    <row r="20455" spans="1:23" x14ac:dyDescent="0.3">
      <c r="A20455">
        <v>28124</v>
      </c>
      <c r="B20455" s="15" t="s">
        <v>2069</v>
      </c>
      <c r="C20455" t="str">
        <f>_xlfn.XLOOKUP($B20455, STANDARDS!$A:$A, STANDARDS!$B:$B,,0,2)</f>
        <v>Hanover Fm</v>
      </c>
      <c r="D20455" t="s">
        <v>1060</v>
      </c>
      <c r="E20455" t="s">
        <v>2277</v>
      </c>
      <c r="F20455">
        <v>42.51</v>
      </c>
      <c r="G20455">
        <v>-79.17</v>
      </c>
      <c r="H20455">
        <v>0.01</v>
      </c>
      <c r="I20455" t="s">
        <v>592</v>
      </c>
      <c r="J20455" cm="1">
        <f t="array" ref="J20455:L20455">_xlfn.XLOOKUP($C20455, AGE!$A:$A,AGE!$B:$D,,0,2)</f>
        <v>371.86</v>
      </c>
      <c r="K20455">
        <v>0.8</v>
      </c>
      <c r="L20455" t="str">
        <v>Cohen et al. 2022</v>
      </c>
      <c r="M20455" t="s">
        <v>2478</v>
      </c>
      <c r="P20455" t="s">
        <v>2342</v>
      </c>
      <c r="S20455" s="14">
        <v>-29.86</v>
      </c>
      <c r="T20455">
        <v>0.5</v>
      </c>
      <c r="U20455" t="s">
        <v>2479</v>
      </c>
      <c r="V20455">
        <v>1</v>
      </c>
      <c r="W20455" t="s">
        <v>2569</v>
      </c>
    </row>
    <row r="20456" spans="1:23" x14ac:dyDescent="0.3">
      <c r="A20456">
        <v>28125</v>
      </c>
      <c r="B20456" s="15" t="s">
        <v>2069</v>
      </c>
      <c r="C20456" t="str">
        <f>_xlfn.XLOOKUP($B20456, STANDARDS!$A:$A, STANDARDS!$B:$B,,0,2)</f>
        <v>Hanover Fm</v>
      </c>
      <c r="D20456" t="s">
        <v>1060</v>
      </c>
      <c r="E20456" t="s">
        <v>2277</v>
      </c>
      <c r="F20456">
        <v>42.51</v>
      </c>
      <c r="G20456">
        <v>-79.17</v>
      </c>
      <c r="H20456">
        <v>0.01</v>
      </c>
      <c r="I20456" t="s">
        <v>592</v>
      </c>
      <c r="J20456" cm="1">
        <f t="array" ref="J20456:L20456">_xlfn.XLOOKUP($C20456, AGE!$A:$A,AGE!$B:$D,,0,2)</f>
        <v>371.86</v>
      </c>
      <c r="K20456">
        <v>0.8</v>
      </c>
      <c r="L20456" t="str">
        <v>Cohen et al. 2022</v>
      </c>
      <c r="M20456" t="s">
        <v>2478</v>
      </c>
      <c r="P20456" t="s">
        <v>2342</v>
      </c>
      <c r="S20456" s="14">
        <v>-29.86</v>
      </c>
      <c r="T20456">
        <v>0.5</v>
      </c>
      <c r="U20456" t="s">
        <v>2479</v>
      </c>
      <c r="V20456">
        <v>1</v>
      </c>
      <c r="W20456" t="s">
        <v>2569</v>
      </c>
    </row>
    <row r="20457" spans="1:23" x14ac:dyDescent="0.3">
      <c r="A20457">
        <v>28126</v>
      </c>
      <c r="B20457" s="15" t="s">
        <v>2069</v>
      </c>
      <c r="C20457" t="str">
        <f>_xlfn.XLOOKUP($B20457, STANDARDS!$A:$A, STANDARDS!$B:$B,,0,2)</f>
        <v>Hanover Fm</v>
      </c>
      <c r="D20457" t="s">
        <v>1060</v>
      </c>
      <c r="E20457" t="s">
        <v>2277</v>
      </c>
      <c r="F20457">
        <v>42.51</v>
      </c>
      <c r="G20457">
        <v>-79.17</v>
      </c>
      <c r="H20457">
        <v>0.01</v>
      </c>
      <c r="I20457" t="s">
        <v>592</v>
      </c>
      <c r="J20457" cm="1">
        <f t="array" ref="J20457:L20457">_xlfn.XLOOKUP($C20457, AGE!$A:$A,AGE!$B:$D,,0,2)</f>
        <v>371.86</v>
      </c>
      <c r="K20457">
        <v>0.8</v>
      </c>
      <c r="L20457" t="str">
        <v>Cohen et al. 2022</v>
      </c>
      <c r="M20457" t="s">
        <v>2478</v>
      </c>
      <c r="P20457" t="s">
        <v>2342</v>
      </c>
      <c r="S20457" s="14">
        <v>-30.1</v>
      </c>
      <c r="T20457">
        <v>0.5</v>
      </c>
      <c r="U20457" t="s">
        <v>2479</v>
      </c>
      <c r="V20457">
        <v>1</v>
      </c>
      <c r="W20457" t="s">
        <v>2569</v>
      </c>
    </row>
    <row r="20458" spans="1:23" x14ac:dyDescent="0.3">
      <c r="A20458">
        <v>28127</v>
      </c>
      <c r="B20458" s="15" t="s">
        <v>2069</v>
      </c>
      <c r="C20458" t="str">
        <f>_xlfn.XLOOKUP($B20458, STANDARDS!$A:$A, STANDARDS!$B:$B,,0,2)</f>
        <v>Hanover Fm</v>
      </c>
      <c r="D20458" t="s">
        <v>1060</v>
      </c>
      <c r="E20458" t="s">
        <v>2277</v>
      </c>
      <c r="F20458">
        <v>42.51</v>
      </c>
      <c r="G20458">
        <v>-79.17</v>
      </c>
      <c r="H20458">
        <v>0.01</v>
      </c>
      <c r="I20458" t="s">
        <v>592</v>
      </c>
      <c r="J20458" cm="1">
        <f t="array" ref="J20458:L20458">_xlfn.XLOOKUP($C20458, AGE!$A:$A,AGE!$B:$D,,0,2)</f>
        <v>371.86</v>
      </c>
      <c r="K20458">
        <v>0.8</v>
      </c>
      <c r="L20458" t="str">
        <v>Cohen et al. 2022</v>
      </c>
      <c r="M20458" t="s">
        <v>2478</v>
      </c>
      <c r="P20458" t="s">
        <v>2342</v>
      </c>
      <c r="S20458" s="14">
        <v>-29.86</v>
      </c>
      <c r="T20458">
        <v>0.5</v>
      </c>
      <c r="U20458" t="s">
        <v>2479</v>
      </c>
      <c r="V20458">
        <v>1</v>
      </c>
      <c r="W20458" t="s">
        <v>2569</v>
      </c>
    </row>
    <row r="20459" spans="1:23" x14ac:dyDescent="0.3">
      <c r="A20459">
        <v>28128</v>
      </c>
      <c r="B20459" s="15" t="s">
        <v>2069</v>
      </c>
      <c r="C20459" t="str">
        <f>_xlfn.XLOOKUP($B20459, STANDARDS!$A:$A, STANDARDS!$B:$B,,0,2)</f>
        <v>Hanover Fm</v>
      </c>
      <c r="D20459" t="s">
        <v>1060</v>
      </c>
      <c r="E20459" t="s">
        <v>2277</v>
      </c>
      <c r="F20459">
        <v>42.51</v>
      </c>
      <c r="G20459">
        <v>-79.17</v>
      </c>
      <c r="H20459">
        <v>0.01</v>
      </c>
      <c r="I20459" t="s">
        <v>592</v>
      </c>
      <c r="J20459" cm="1">
        <f t="array" ref="J20459:L20459">_xlfn.XLOOKUP($C20459, AGE!$A:$A,AGE!$B:$D,,0,2)</f>
        <v>371.86</v>
      </c>
      <c r="K20459">
        <v>0.8</v>
      </c>
      <c r="L20459" t="str">
        <v>Cohen et al. 2022</v>
      </c>
      <c r="M20459" t="s">
        <v>2478</v>
      </c>
      <c r="P20459" t="s">
        <v>2342</v>
      </c>
      <c r="S20459" s="14">
        <v>-30.1</v>
      </c>
      <c r="T20459">
        <v>0.5</v>
      </c>
      <c r="U20459" t="s">
        <v>2479</v>
      </c>
      <c r="V20459">
        <v>1</v>
      </c>
      <c r="W20459" t="s">
        <v>2569</v>
      </c>
    </row>
    <row r="20460" spans="1:23" x14ac:dyDescent="0.3">
      <c r="A20460">
        <v>28129</v>
      </c>
      <c r="B20460" s="15" t="s">
        <v>2069</v>
      </c>
      <c r="C20460" t="str">
        <f>_xlfn.XLOOKUP($B20460, STANDARDS!$A:$A, STANDARDS!$B:$B,,0,2)</f>
        <v>Hanover Fm</v>
      </c>
      <c r="D20460" t="s">
        <v>1060</v>
      </c>
      <c r="E20460" t="s">
        <v>2277</v>
      </c>
      <c r="F20460">
        <v>42.51</v>
      </c>
      <c r="G20460">
        <v>-79.17</v>
      </c>
      <c r="H20460">
        <v>0.01</v>
      </c>
      <c r="I20460" t="s">
        <v>592</v>
      </c>
      <c r="J20460" cm="1">
        <f t="array" ref="J20460:L20460">_xlfn.XLOOKUP($C20460, AGE!$A:$A,AGE!$B:$D,,0,2)</f>
        <v>371.86</v>
      </c>
      <c r="K20460">
        <v>0.8</v>
      </c>
      <c r="L20460" t="str">
        <v>Cohen et al. 2022</v>
      </c>
      <c r="M20460" t="s">
        <v>2478</v>
      </c>
      <c r="P20460" t="s">
        <v>2342</v>
      </c>
      <c r="S20460" s="14">
        <v>-30</v>
      </c>
      <c r="T20460">
        <v>0.5</v>
      </c>
      <c r="U20460" t="s">
        <v>2479</v>
      </c>
      <c r="V20460">
        <v>1</v>
      </c>
      <c r="W20460" t="s">
        <v>2569</v>
      </c>
    </row>
    <row r="20461" spans="1:23" x14ac:dyDescent="0.3">
      <c r="A20461">
        <v>28130</v>
      </c>
      <c r="B20461" s="15" t="s">
        <v>2069</v>
      </c>
      <c r="C20461" t="str">
        <f>_xlfn.XLOOKUP($B20461, STANDARDS!$A:$A, STANDARDS!$B:$B,,0,2)</f>
        <v>Hanover Fm</v>
      </c>
      <c r="D20461" t="s">
        <v>1060</v>
      </c>
      <c r="E20461" t="s">
        <v>2277</v>
      </c>
      <c r="F20461">
        <v>42.51</v>
      </c>
      <c r="G20461">
        <v>-79.17</v>
      </c>
      <c r="H20461">
        <v>0.01</v>
      </c>
      <c r="I20461" t="s">
        <v>592</v>
      </c>
      <c r="J20461" cm="1">
        <f t="array" ref="J20461:L20461">_xlfn.XLOOKUP($C20461, AGE!$A:$A,AGE!$B:$D,,0,2)</f>
        <v>371.86</v>
      </c>
      <c r="K20461">
        <v>0.8</v>
      </c>
      <c r="L20461" t="str">
        <v>Cohen et al. 2022</v>
      </c>
      <c r="M20461" t="s">
        <v>2478</v>
      </c>
      <c r="P20461" t="s">
        <v>2342</v>
      </c>
      <c r="S20461" s="14">
        <v>-30</v>
      </c>
      <c r="T20461">
        <v>0.5</v>
      </c>
      <c r="U20461" t="s">
        <v>2479</v>
      </c>
      <c r="V20461">
        <v>1</v>
      </c>
      <c r="W20461" t="s">
        <v>2569</v>
      </c>
    </row>
    <row r="20462" spans="1:23" x14ac:dyDescent="0.3">
      <c r="A20462">
        <v>28131</v>
      </c>
      <c r="B20462" s="15" t="s">
        <v>2069</v>
      </c>
      <c r="C20462" t="str">
        <f>_xlfn.XLOOKUP($B20462, STANDARDS!$A:$A, STANDARDS!$B:$B,,0,2)</f>
        <v>Hanover Fm</v>
      </c>
      <c r="D20462" t="s">
        <v>1060</v>
      </c>
      <c r="E20462" t="s">
        <v>2277</v>
      </c>
      <c r="F20462">
        <v>42.51</v>
      </c>
      <c r="G20462">
        <v>-79.17</v>
      </c>
      <c r="H20462">
        <v>0.01</v>
      </c>
      <c r="I20462" t="s">
        <v>592</v>
      </c>
      <c r="J20462" cm="1">
        <f t="array" ref="J20462:L20462">_xlfn.XLOOKUP($C20462, AGE!$A:$A,AGE!$B:$D,,0,2)</f>
        <v>371.86</v>
      </c>
      <c r="K20462">
        <v>0.8</v>
      </c>
      <c r="L20462" t="str">
        <v>Cohen et al. 2022</v>
      </c>
      <c r="M20462" t="s">
        <v>2478</v>
      </c>
      <c r="P20462" t="s">
        <v>2342</v>
      </c>
      <c r="S20462" s="14">
        <v>-30</v>
      </c>
      <c r="T20462">
        <v>0.5</v>
      </c>
      <c r="U20462" t="s">
        <v>2479</v>
      </c>
      <c r="V20462">
        <v>1</v>
      </c>
      <c r="W20462" t="s">
        <v>2569</v>
      </c>
    </row>
    <row r="20463" spans="1:23" x14ac:dyDescent="0.3">
      <c r="A20463">
        <v>28132</v>
      </c>
      <c r="B20463" s="15" t="s">
        <v>2069</v>
      </c>
      <c r="C20463" t="str">
        <f>_xlfn.XLOOKUP($B20463, STANDARDS!$A:$A, STANDARDS!$B:$B,,0,2)</f>
        <v>Hanover Fm</v>
      </c>
      <c r="D20463" t="s">
        <v>1060</v>
      </c>
      <c r="E20463" t="s">
        <v>2277</v>
      </c>
      <c r="F20463">
        <v>42.51</v>
      </c>
      <c r="G20463">
        <v>-79.17</v>
      </c>
      <c r="H20463">
        <v>0.01</v>
      </c>
      <c r="I20463" t="s">
        <v>592</v>
      </c>
      <c r="J20463" cm="1">
        <f t="array" ref="J20463:L20463">_xlfn.XLOOKUP($C20463, AGE!$A:$A,AGE!$B:$D,,0,2)</f>
        <v>371.86</v>
      </c>
      <c r="K20463">
        <v>0.8</v>
      </c>
      <c r="L20463" t="str">
        <v>Cohen et al. 2022</v>
      </c>
      <c r="M20463" t="s">
        <v>2478</v>
      </c>
      <c r="P20463" t="s">
        <v>2342</v>
      </c>
      <c r="S20463" s="14">
        <v>-30.1</v>
      </c>
      <c r="T20463">
        <v>0.5</v>
      </c>
      <c r="U20463" t="s">
        <v>2479</v>
      </c>
      <c r="V20463">
        <v>1</v>
      </c>
      <c r="W20463" t="s">
        <v>2569</v>
      </c>
    </row>
    <row r="20464" spans="1:23" x14ac:dyDescent="0.3">
      <c r="A20464">
        <v>28133</v>
      </c>
      <c r="B20464" s="15" t="s">
        <v>2069</v>
      </c>
      <c r="C20464" t="str">
        <f>_xlfn.XLOOKUP($B20464, STANDARDS!$A:$A, STANDARDS!$B:$B,,0,2)</f>
        <v>Hanover Fm</v>
      </c>
      <c r="D20464" t="s">
        <v>1060</v>
      </c>
      <c r="E20464" t="s">
        <v>2277</v>
      </c>
      <c r="F20464">
        <v>42.51</v>
      </c>
      <c r="G20464">
        <v>-79.17</v>
      </c>
      <c r="H20464">
        <v>0.01</v>
      </c>
      <c r="I20464" t="s">
        <v>592</v>
      </c>
      <c r="J20464" cm="1">
        <f t="array" ref="J20464:L20464">_xlfn.XLOOKUP($C20464, AGE!$A:$A,AGE!$B:$D,,0,2)</f>
        <v>371.86</v>
      </c>
      <c r="K20464">
        <v>0.8</v>
      </c>
      <c r="L20464" t="str">
        <v>Cohen et al. 2022</v>
      </c>
      <c r="M20464" t="s">
        <v>2478</v>
      </c>
      <c r="P20464" t="s">
        <v>2342</v>
      </c>
      <c r="S20464" s="14">
        <v>-30</v>
      </c>
      <c r="T20464">
        <v>0.5</v>
      </c>
      <c r="U20464" t="s">
        <v>2479</v>
      </c>
      <c r="V20464">
        <v>1</v>
      </c>
      <c r="W20464" t="s">
        <v>2569</v>
      </c>
    </row>
    <row r="20465" spans="1:23" x14ac:dyDescent="0.3">
      <c r="A20465">
        <v>28134</v>
      </c>
      <c r="B20465" s="15" t="s">
        <v>2069</v>
      </c>
      <c r="C20465" t="str">
        <f>_xlfn.XLOOKUP($B20465, STANDARDS!$A:$A, STANDARDS!$B:$B,,0,2)</f>
        <v>Hanover Fm</v>
      </c>
      <c r="D20465" t="s">
        <v>1060</v>
      </c>
      <c r="E20465" t="s">
        <v>2277</v>
      </c>
      <c r="F20465">
        <v>42.51</v>
      </c>
      <c r="G20465">
        <v>-79.17</v>
      </c>
      <c r="H20465">
        <v>0.01</v>
      </c>
      <c r="I20465" t="s">
        <v>592</v>
      </c>
      <c r="J20465" cm="1">
        <f t="array" ref="J20465:L20465">_xlfn.XLOOKUP($C20465, AGE!$A:$A,AGE!$B:$D,,0,2)</f>
        <v>371.86</v>
      </c>
      <c r="K20465">
        <v>0.8</v>
      </c>
      <c r="L20465" t="str">
        <v>Cohen et al. 2022</v>
      </c>
      <c r="M20465" t="s">
        <v>2478</v>
      </c>
      <c r="P20465" t="s">
        <v>2342</v>
      </c>
      <c r="S20465" s="14">
        <v>-29.86</v>
      </c>
      <c r="T20465">
        <v>0.5</v>
      </c>
      <c r="U20465" t="s">
        <v>2479</v>
      </c>
      <c r="V20465">
        <v>1</v>
      </c>
      <c r="W20465" t="s">
        <v>2569</v>
      </c>
    </row>
    <row r="20466" spans="1:23" x14ac:dyDescent="0.3">
      <c r="A20466">
        <v>28135</v>
      </c>
      <c r="B20466" s="15" t="s">
        <v>2069</v>
      </c>
      <c r="C20466" t="str">
        <f>_xlfn.XLOOKUP($B20466, STANDARDS!$A:$A, STANDARDS!$B:$B,,0,2)</f>
        <v>Hanover Fm</v>
      </c>
      <c r="D20466" t="s">
        <v>1060</v>
      </c>
      <c r="E20466" t="s">
        <v>2277</v>
      </c>
      <c r="F20466">
        <v>42.51</v>
      </c>
      <c r="G20466">
        <v>-79.17</v>
      </c>
      <c r="H20466">
        <v>0.01</v>
      </c>
      <c r="I20466" t="s">
        <v>592</v>
      </c>
      <c r="J20466" cm="1">
        <f t="array" ref="J20466:L20466">_xlfn.XLOOKUP($C20466, AGE!$A:$A,AGE!$B:$D,,0,2)</f>
        <v>371.86</v>
      </c>
      <c r="K20466">
        <v>0.8</v>
      </c>
      <c r="L20466" t="str">
        <v>Cohen et al. 2022</v>
      </c>
      <c r="M20466" t="s">
        <v>2478</v>
      </c>
      <c r="P20466" t="s">
        <v>2342</v>
      </c>
      <c r="S20466" s="14">
        <v>-30.1</v>
      </c>
      <c r="T20466">
        <v>0.5</v>
      </c>
      <c r="U20466" t="s">
        <v>2479</v>
      </c>
      <c r="V20466">
        <v>1</v>
      </c>
      <c r="W20466" t="s">
        <v>2569</v>
      </c>
    </row>
    <row r="20467" spans="1:23" x14ac:dyDescent="0.3">
      <c r="A20467">
        <v>28136</v>
      </c>
      <c r="B20467" s="15" t="s">
        <v>2069</v>
      </c>
      <c r="C20467" t="str">
        <f>_xlfn.XLOOKUP($B20467, STANDARDS!$A:$A, STANDARDS!$B:$B,,0,2)</f>
        <v>Hanover Fm</v>
      </c>
      <c r="D20467" t="s">
        <v>1060</v>
      </c>
      <c r="E20467" t="s">
        <v>2277</v>
      </c>
      <c r="F20467">
        <v>42.51</v>
      </c>
      <c r="G20467">
        <v>-79.17</v>
      </c>
      <c r="H20467">
        <v>0.01</v>
      </c>
      <c r="I20467" t="s">
        <v>592</v>
      </c>
      <c r="J20467" cm="1">
        <f t="array" ref="J20467:L20467">_xlfn.XLOOKUP($C20467, AGE!$A:$A,AGE!$B:$D,,0,2)</f>
        <v>371.86</v>
      </c>
      <c r="K20467">
        <v>0.8</v>
      </c>
      <c r="L20467" t="str">
        <v>Cohen et al. 2022</v>
      </c>
      <c r="M20467" t="s">
        <v>2478</v>
      </c>
      <c r="P20467" t="s">
        <v>2342</v>
      </c>
      <c r="S20467" s="14">
        <v>-30</v>
      </c>
      <c r="T20467">
        <v>0.5</v>
      </c>
      <c r="U20467" t="s">
        <v>2479</v>
      </c>
      <c r="V20467">
        <v>1</v>
      </c>
      <c r="W20467" t="s">
        <v>2569</v>
      </c>
    </row>
    <row r="20468" spans="1:23" x14ac:dyDescent="0.3">
      <c r="A20468">
        <v>28137</v>
      </c>
      <c r="B20468" s="15" t="s">
        <v>2069</v>
      </c>
      <c r="C20468" t="str">
        <f>_xlfn.XLOOKUP($B20468, STANDARDS!$A:$A, STANDARDS!$B:$B,,0,2)</f>
        <v>Hanover Fm</v>
      </c>
      <c r="D20468" t="s">
        <v>1060</v>
      </c>
      <c r="E20468" t="s">
        <v>2277</v>
      </c>
      <c r="F20468">
        <v>42.51</v>
      </c>
      <c r="G20468">
        <v>-79.17</v>
      </c>
      <c r="H20468">
        <v>0.01</v>
      </c>
      <c r="I20468" t="s">
        <v>592</v>
      </c>
      <c r="J20468" cm="1">
        <f t="array" ref="J20468:L20468">_xlfn.XLOOKUP($C20468, AGE!$A:$A,AGE!$B:$D,,0,2)</f>
        <v>371.86</v>
      </c>
      <c r="K20468">
        <v>0.8</v>
      </c>
      <c r="L20468" t="str">
        <v>Cohen et al. 2022</v>
      </c>
      <c r="M20468" t="s">
        <v>2478</v>
      </c>
      <c r="P20468" t="s">
        <v>2342</v>
      </c>
      <c r="S20468" s="14">
        <v>-30.01</v>
      </c>
      <c r="T20468">
        <v>0.5</v>
      </c>
      <c r="U20468" t="s">
        <v>2479</v>
      </c>
      <c r="V20468">
        <v>1</v>
      </c>
      <c r="W20468" t="s">
        <v>2569</v>
      </c>
    </row>
    <row r="20469" spans="1:23" x14ac:dyDescent="0.3">
      <c r="A20469">
        <v>28138</v>
      </c>
      <c r="B20469" s="15" t="s">
        <v>2069</v>
      </c>
      <c r="C20469" t="str">
        <f>_xlfn.XLOOKUP($B20469, STANDARDS!$A:$A, STANDARDS!$B:$B,,0,2)</f>
        <v>Hanover Fm</v>
      </c>
      <c r="D20469" t="s">
        <v>1060</v>
      </c>
      <c r="E20469" t="s">
        <v>2277</v>
      </c>
      <c r="F20469">
        <v>42.51</v>
      </c>
      <c r="G20469">
        <v>-79.17</v>
      </c>
      <c r="H20469">
        <v>0.01</v>
      </c>
      <c r="I20469" t="s">
        <v>592</v>
      </c>
      <c r="J20469" cm="1">
        <f t="array" ref="J20469:L20469">_xlfn.XLOOKUP($C20469, AGE!$A:$A,AGE!$B:$D,,0,2)</f>
        <v>371.86</v>
      </c>
      <c r="K20469">
        <v>0.8</v>
      </c>
      <c r="L20469" t="str">
        <v>Cohen et al. 2022</v>
      </c>
      <c r="M20469" t="s">
        <v>2478</v>
      </c>
      <c r="P20469" t="s">
        <v>2342</v>
      </c>
      <c r="S20469" s="14">
        <v>-30.1</v>
      </c>
      <c r="T20469">
        <v>0.5</v>
      </c>
      <c r="U20469" t="s">
        <v>2479</v>
      </c>
      <c r="V20469">
        <v>1</v>
      </c>
      <c r="W20469" t="s">
        <v>2569</v>
      </c>
    </row>
    <row r="20470" spans="1:23" x14ac:dyDescent="0.3">
      <c r="A20470">
        <v>28139</v>
      </c>
      <c r="B20470" s="15" t="s">
        <v>2068</v>
      </c>
      <c r="C20470" t="str">
        <f>_xlfn.XLOOKUP($B20470, STANDARDS!$A:$A, STANDARDS!$B:$B,,0,2)</f>
        <v>Pipe Creek Fm</v>
      </c>
      <c r="D20470" t="s">
        <v>1060</v>
      </c>
      <c r="E20470" t="s">
        <v>2277</v>
      </c>
      <c r="F20470">
        <v>42.54</v>
      </c>
      <c r="G20470">
        <v>-79.17</v>
      </c>
      <c r="H20470">
        <v>0.01</v>
      </c>
      <c r="I20470" t="s">
        <v>592</v>
      </c>
      <c r="J20470" cm="1">
        <f t="array" ref="J20470:L20470">_xlfn.XLOOKUP($C20470, AGE!$A:$A,AGE!$B:$D,,0,2)</f>
        <v>371.43</v>
      </c>
      <c r="K20470">
        <v>0.8</v>
      </c>
      <c r="L20470" t="str">
        <v>Cohen et al. 2022</v>
      </c>
      <c r="M20470" t="s">
        <v>2478</v>
      </c>
      <c r="P20470" t="s">
        <v>2342</v>
      </c>
      <c r="S20470" s="14">
        <v>-30.23</v>
      </c>
      <c r="T20470">
        <v>0.5</v>
      </c>
      <c r="U20470" t="s">
        <v>2479</v>
      </c>
      <c r="V20470">
        <v>1</v>
      </c>
      <c r="W20470" t="s">
        <v>2569</v>
      </c>
    </row>
    <row r="20471" spans="1:23" x14ac:dyDescent="0.3">
      <c r="A20471">
        <v>28140</v>
      </c>
      <c r="B20471" s="15" t="s">
        <v>2068</v>
      </c>
      <c r="C20471" t="str">
        <f>_xlfn.XLOOKUP($B20471, STANDARDS!$A:$A, STANDARDS!$B:$B,,0,2)</f>
        <v>Pipe Creek Fm</v>
      </c>
      <c r="D20471" t="s">
        <v>1060</v>
      </c>
      <c r="E20471" t="s">
        <v>2277</v>
      </c>
      <c r="F20471">
        <v>42.54</v>
      </c>
      <c r="G20471">
        <v>-79.17</v>
      </c>
      <c r="H20471">
        <v>0.01</v>
      </c>
      <c r="I20471" t="s">
        <v>592</v>
      </c>
      <c r="J20471" cm="1">
        <f t="array" ref="J20471:L20471">_xlfn.XLOOKUP($C20471, AGE!$A:$A,AGE!$B:$D,,0,2)</f>
        <v>371.43</v>
      </c>
      <c r="K20471">
        <v>0.8</v>
      </c>
      <c r="L20471" t="str">
        <v>Cohen et al. 2022</v>
      </c>
      <c r="M20471" t="s">
        <v>2478</v>
      </c>
      <c r="P20471" t="s">
        <v>2342</v>
      </c>
      <c r="S20471" s="14">
        <v>-30.23</v>
      </c>
      <c r="T20471">
        <v>0.5</v>
      </c>
      <c r="U20471" t="s">
        <v>2479</v>
      </c>
      <c r="V20471">
        <v>1</v>
      </c>
      <c r="W20471" t="s">
        <v>2569</v>
      </c>
    </row>
    <row r="20472" spans="1:23" x14ac:dyDescent="0.3">
      <c r="A20472">
        <v>28141</v>
      </c>
      <c r="B20472" s="15" t="s">
        <v>2068</v>
      </c>
      <c r="C20472" t="str">
        <f>_xlfn.XLOOKUP($B20472, STANDARDS!$A:$A, STANDARDS!$B:$B,,0,2)</f>
        <v>Pipe Creek Fm</v>
      </c>
      <c r="D20472" t="s">
        <v>1060</v>
      </c>
      <c r="E20472" t="s">
        <v>2277</v>
      </c>
      <c r="F20472">
        <v>42.54</v>
      </c>
      <c r="G20472">
        <v>-79.17</v>
      </c>
      <c r="H20472">
        <v>0.01</v>
      </c>
      <c r="I20472" t="s">
        <v>592</v>
      </c>
      <c r="J20472" cm="1">
        <f t="array" ref="J20472:L20472">_xlfn.XLOOKUP($C20472, AGE!$A:$A,AGE!$B:$D,,0,2)</f>
        <v>371.43</v>
      </c>
      <c r="K20472">
        <v>0.8</v>
      </c>
      <c r="L20472" t="str">
        <v>Cohen et al. 2022</v>
      </c>
      <c r="M20472" t="s">
        <v>2478</v>
      </c>
      <c r="P20472" t="s">
        <v>2342</v>
      </c>
      <c r="S20472" s="14">
        <v>-30.23</v>
      </c>
      <c r="T20472">
        <v>0.5</v>
      </c>
      <c r="U20472" t="s">
        <v>2479</v>
      </c>
      <c r="V20472">
        <v>1</v>
      </c>
      <c r="W20472" t="s">
        <v>2569</v>
      </c>
    </row>
    <row r="20473" spans="1:23" x14ac:dyDescent="0.3">
      <c r="A20473">
        <v>28142</v>
      </c>
      <c r="B20473" s="15" t="s">
        <v>2068</v>
      </c>
      <c r="C20473" t="str">
        <f>_xlfn.XLOOKUP($B20473, STANDARDS!$A:$A, STANDARDS!$B:$B,,0,2)</f>
        <v>Pipe Creek Fm</v>
      </c>
      <c r="D20473" t="s">
        <v>1060</v>
      </c>
      <c r="E20473" t="s">
        <v>2277</v>
      </c>
      <c r="F20473">
        <v>42.54</v>
      </c>
      <c r="G20473">
        <v>-79.17</v>
      </c>
      <c r="H20473">
        <v>0.01</v>
      </c>
      <c r="I20473" t="s">
        <v>592</v>
      </c>
      <c r="J20473" cm="1">
        <f t="array" ref="J20473:L20473">_xlfn.XLOOKUP($C20473, AGE!$A:$A,AGE!$B:$D,,0,2)</f>
        <v>371.43</v>
      </c>
      <c r="K20473">
        <v>0.8</v>
      </c>
      <c r="L20473" t="str">
        <v>Cohen et al. 2022</v>
      </c>
      <c r="M20473" t="s">
        <v>2478</v>
      </c>
      <c r="P20473" t="s">
        <v>2342</v>
      </c>
      <c r="S20473" s="14">
        <v>-30.42</v>
      </c>
      <c r="T20473">
        <v>0.5</v>
      </c>
      <c r="U20473" t="s">
        <v>2479</v>
      </c>
      <c r="V20473">
        <v>1</v>
      </c>
      <c r="W20473" t="s">
        <v>2569</v>
      </c>
    </row>
    <row r="20474" spans="1:23" x14ac:dyDescent="0.3">
      <c r="A20474">
        <v>28143</v>
      </c>
      <c r="B20474" s="15" t="s">
        <v>2068</v>
      </c>
      <c r="C20474" t="str">
        <f>_xlfn.XLOOKUP($B20474, STANDARDS!$A:$A, STANDARDS!$B:$B,,0,2)</f>
        <v>Pipe Creek Fm</v>
      </c>
      <c r="D20474" t="s">
        <v>1060</v>
      </c>
      <c r="E20474" t="s">
        <v>2277</v>
      </c>
      <c r="F20474">
        <v>42.54</v>
      </c>
      <c r="G20474">
        <v>-79.17</v>
      </c>
      <c r="H20474">
        <v>0.01</v>
      </c>
      <c r="I20474" t="s">
        <v>592</v>
      </c>
      <c r="J20474" cm="1">
        <f t="array" ref="J20474:L20474">_xlfn.XLOOKUP($C20474, AGE!$A:$A,AGE!$B:$D,,0,2)</f>
        <v>371.43</v>
      </c>
      <c r="K20474">
        <v>0.8</v>
      </c>
      <c r="L20474" t="str">
        <v>Cohen et al. 2022</v>
      </c>
      <c r="M20474" t="s">
        <v>2478</v>
      </c>
      <c r="P20474" t="s">
        <v>2342</v>
      </c>
      <c r="S20474" s="14">
        <v>-30.23</v>
      </c>
      <c r="T20474">
        <v>0.5</v>
      </c>
      <c r="U20474" t="s">
        <v>2479</v>
      </c>
      <c r="V20474">
        <v>1</v>
      </c>
      <c r="W20474" t="s">
        <v>2569</v>
      </c>
    </row>
    <row r="20475" spans="1:23" x14ac:dyDescent="0.3">
      <c r="A20475">
        <v>28144</v>
      </c>
      <c r="B20475" s="15" t="s">
        <v>2068</v>
      </c>
      <c r="C20475" t="str">
        <f>_xlfn.XLOOKUP($B20475, STANDARDS!$A:$A, STANDARDS!$B:$B,,0,2)</f>
        <v>Pipe Creek Fm</v>
      </c>
      <c r="D20475" t="s">
        <v>1060</v>
      </c>
      <c r="E20475" t="s">
        <v>2277</v>
      </c>
      <c r="F20475">
        <v>42.54</v>
      </c>
      <c r="G20475">
        <v>-79.17</v>
      </c>
      <c r="H20475">
        <v>0.01</v>
      </c>
      <c r="I20475" t="s">
        <v>592</v>
      </c>
      <c r="J20475" cm="1">
        <f t="array" ref="J20475:L20475">_xlfn.XLOOKUP($C20475, AGE!$A:$A,AGE!$B:$D,,0,2)</f>
        <v>371.43</v>
      </c>
      <c r="K20475">
        <v>0.8</v>
      </c>
      <c r="L20475" t="str">
        <v>Cohen et al. 2022</v>
      </c>
      <c r="M20475" t="s">
        <v>2478</v>
      </c>
      <c r="P20475" t="s">
        <v>2342</v>
      </c>
      <c r="S20475" s="14">
        <v>-30.42</v>
      </c>
      <c r="T20475">
        <v>0.5</v>
      </c>
      <c r="U20475" t="s">
        <v>2479</v>
      </c>
      <c r="V20475">
        <v>1</v>
      </c>
      <c r="W20475" t="s">
        <v>2569</v>
      </c>
    </row>
    <row r="20476" spans="1:23" x14ac:dyDescent="0.3">
      <c r="A20476">
        <v>28145</v>
      </c>
      <c r="B20476" s="15" t="s">
        <v>2068</v>
      </c>
      <c r="C20476" t="str">
        <f>_xlfn.XLOOKUP($B20476, STANDARDS!$A:$A, STANDARDS!$B:$B,,0,2)</f>
        <v>Pipe Creek Fm</v>
      </c>
      <c r="D20476" t="s">
        <v>1060</v>
      </c>
      <c r="E20476" t="s">
        <v>2277</v>
      </c>
      <c r="F20476">
        <v>42.54</v>
      </c>
      <c r="G20476">
        <v>-79.17</v>
      </c>
      <c r="H20476">
        <v>0.01</v>
      </c>
      <c r="I20476" t="s">
        <v>592</v>
      </c>
      <c r="J20476" cm="1">
        <f t="array" ref="J20476:L20476">_xlfn.XLOOKUP($C20476, AGE!$A:$A,AGE!$B:$D,,0,2)</f>
        <v>371.43</v>
      </c>
      <c r="K20476">
        <v>0.8</v>
      </c>
      <c r="L20476" t="str">
        <v>Cohen et al. 2022</v>
      </c>
      <c r="M20476" t="s">
        <v>2478</v>
      </c>
      <c r="P20476" t="s">
        <v>2342</v>
      </c>
      <c r="S20476" s="14">
        <v>-30.23</v>
      </c>
      <c r="T20476">
        <v>0.5</v>
      </c>
      <c r="U20476" t="s">
        <v>2479</v>
      </c>
      <c r="V20476">
        <v>1</v>
      </c>
      <c r="W20476" t="s">
        <v>2569</v>
      </c>
    </row>
    <row r="20477" spans="1:23" x14ac:dyDescent="0.3">
      <c r="A20477">
        <v>28146</v>
      </c>
      <c r="B20477" s="15" t="s">
        <v>2068</v>
      </c>
      <c r="C20477" t="str">
        <f>_xlfn.XLOOKUP($B20477, STANDARDS!$A:$A, STANDARDS!$B:$B,,0,2)</f>
        <v>Pipe Creek Fm</v>
      </c>
      <c r="D20477" t="s">
        <v>1060</v>
      </c>
      <c r="E20477" t="s">
        <v>2277</v>
      </c>
      <c r="F20477">
        <v>42.54</v>
      </c>
      <c r="G20477">
        <v>-79.17</v>
      </c>
      <c r="H20477">
        <v>0.01</v>
      </c>
      <c r="I20477" t="s">
        <v>592</v>
      </c>
      <c r="J20477" cm="1">
        <f t="array" ref="J20477:L20477">_xlfn.XLOOKUP($C20477, AGE!$A:$A,AGE!$B:$D,,0,2)</f>
        <v>371.43</v>
      </c>
      <c r="K20477">
        <v>0.8</v>
      </c>
      <c r="L20477" t="str">
        <v>Cohen et al. 2022</v>
      </c>
      <c r="M20477" t="s">
        <v>2478</v>
      </c>
      <c r="P20477" t="s">
        <v>2342</v>
      </c>
      <c r="S20477" s="14">
        <v>-30.42</v>
      </c>
      <c r="T20477">
        <v>0.5</v>
      </c>
      <c r="U20477" t="s">
        <v>2479</v>
      </c>
      <c r="V20477">
        <v>1</v>
      </c>
      <c r="W20477" t="s">
        <v>2569</v>
      </c>
    </row>
    <row r="20478" spans="1:23" x14ac:dyDescent="0.3">
      <c r="A20478">
        <v>28147</v>
      </c>
      <c r="B20478" s="15" t="s">
        <v>2068</v>
      </c>
      <c r="C20478" t="str">
        <f>_xlfn.XLOOKUP($B20478, STANDARDS!$A:$A, STANDARDS!$B:$B,,0,2)</f>
        <v>Pipe Creek Fm</v>
      </c>
      <c r="D20478" t="s">
        <v>1060</v>
      </c>
      <c r="E20478" t="s">
        <v>2277</v>
      </c>
      <c r="F20478">
        <v>42.54</v>
      </c>
      <c r="G20478">
        <v>-79.17</v>
      </c>
      <c r="H20478">
        <v>0.01</v>
      </c>
      <c r="I20478" t="s">
        <v>592</v>
      </c>
      <c r="J20478" cm="1">
        <f t="array" ref="J20478:L20478">_xlfn.XLOOKUP($C20478, AGE!$A:$A,AGE!$B:$D,,0,2)</f>
        <v>371.43</v>
      </c>
      <c r="K20478">
        <v>0.8</v>
      </c>
      <c r="L20478" t="str">
        <v>Cohen et al. 2022</v>
      </c>
      <c r="M20478" t="s">
        <v>2478</v>
      </c>
      <c r="P20478" t="s">
        <v>2342</v>
      </c>
      <c r="S20478" s="14">
        <v>-30.42</v>
      </c>
      <c r="T20478">
        <v>0.5</v>
      </c>
      <c r="U20478" t="s">
        <v>2479</v>
      </c>
      <c r="V20478">
        <v>1</v>
      </c>
      <c r="W20478" t="s">
        <v>2569</v>
      </c>
    </row>
    <row r="20479" spans="1:23" x14ac:dyDescent="0.3">
      <c r="A20479">
        <v>28148</v>
      </c>
      <c r="B20479" s="15" t="s">
        <v>2068</v>
      </c>
      <c r="C20479" t="str">
        <f>_xlfn.XLOOKUP($B20479, STANDARDS!$A:$A, STANDARDS!$B:$B,,0,2)</f>
        <v>Pipe Creek Fm</v>
      </c>
      <c r="D20479" t="s">
        <v>1060</v>
      </c>
      <c r="E20479" t="s">
        <v>2277</v>
      </c>
      <c r="F20479">
        <v>42.54</v>
      </c>
      <c r="G20479">
        <v>-79.17</v>
      </c>
      <c r="H20479">
        <v>0.01</v>
      </c>
      <c r="I20479" t="s">
        <v>592</v>
      </c>
      <c r="J20479" cm="1">
        <f t="array" ref="J20479:L20479">_xlfn.XLOOKUP($C20479, AGE!$A:$A,AGE!$B:$D,,0,2)</f>
        <v>371.43</v>
      </c>
      <c r="K20479">
        <v>0.8</v>
      </c>
      <c r="L20479" t="str">
        <v>Cohen et al. 2022</v>
      </c>
      <c r="M20479" t="s">
        <v>2478</v>
      </c>
      <c r="P20479" t="s">
        <v>2342</v>
      </c>
      <c r="S20479" s="14">
        <v>-30.23</v>
      </c>
      <c r="T20479">
        <v>0.5</v>
      </c>
      <c r="U20479" t="s">
        <v>2479</v>
      </c>
      <c r="V20479">
        <v>1</v>
      </c>
      <c r="W20479" t="s">
        <v>2569</v>
      </c>
    </row>
    <row r="20480" spans="1:23" x14ac:dyDescent="0.3">
      <c r="A20480">
        <v>28149</v>
      </c>
      <c r="B20480" s="15" t="s">
        <v>2068</v>
      </c>
      <c r="C20480" t="str">
        <f>_xlfn.XLOOKUP($B20480, STANDARDS!$A:$A, STANDARDS!$B:$B,,0,2)</f>
        <v>Pipe Creek Fm</v>
      </c>
      <c r="D20480" t="s">
        <v>1060</v>
      </c>
      <c r="E20480" t="s">
        <v>2277</v>
      </c>
      <c r="F20480">
        <v>42.54</v>
      </c>
      <c r="G20480">
        <v>-79.17</v>
      </c>
      <c r="H20480">
        <v>0.01</v>
      </c>
      <c r="I20480" t="s">
        <v>592</v>
      </c>
      <c r="J20480" cm="1">
        <f t="array" ref="J20480:L20480">_xlfn.XLOOKUP($C20480, AGE!$A:$A,AGE!$B:$D,,0,2)</f>
        <v>371.43</v>
      </c>
      <c r="K20480">
        <v>0.8</v>
      </c>
      <c r="L20480" t="str">
        <v>Cohen et al. 2022</v>
      </c>
      <c r="M20480" t="s">
        <v>2478</v>
      </c>
      <c r="P20480" t="s">
        <v>2342</v>
      </c>
      <c r="S20480" s="14">
        <v>-30.42</v>
      </c>
      <c r="T20480">
        <v>0.5</v>
      </c>
      <c r="U20480" t="s">
        <v>2479</v>
      </c>
      <c r="V20480">
        <v>1</v>
      </c>
      <c r="W20480" t="s">
        <v>2569</v>
      </c>
    </row>
    <row r="20481" spans="1:23" x14ac:dyDescent="0.3">
      <c r="A20481">
        <v>28150</v>
      </c>
      <c r="B20481" s="15" t="s">
        <v>2068</v>
      </c>
      <c r="C20481" t="str">
        <f>_xlfn.XLOOKUP($B20481, STANDARDS!$A:$A, STANDARDS!$B:$B,,0,2)</f>
        <v>Pipe Creek Fm</v>
      </c>
      <c r="D20481" t="s">
        <v>1060</v>
      </c>
      <c r="E20481" t="s">
        <v>2277</v>
      </c>
      <c r="F20481">
        <v>42.54</v>
      </c>
      <c r="G20481">
        <v>-79.17</v>
      </c>
      <c r="H20481">
        <v>0.01</v>
      </c>
      <c r="I20481" t="s">
        <v>592</v>
      </c>
      <c r="J20481" cm="1">
        <f t="array" ref="J20481:L20481">_xlfn.XLOOKUP($C20481, AGE!$A:$A,AGE!$B:$D,,0,2)</f>
        <v>371.43</v>
      </c>
      <c r="K20481">
        <v>0.8</v>
      </c>
      <c r="L20481" t="str">
        <v>Cohen et al. 2022</v>
      </c>
      <c r="M20481" t="s">
        <v>2478</v>
      </c>
      <c r="P20481" t="s">
        <v>2342</v>
      </c>
      <c r="S20481" s="14">
        <v>-30.23</v>
      </c>
      <c r="T20481">
        <v>0.5</v>
      </c>
      <c r="U20481" t="s">
        <v>2479</v>
      </c>
      <c r="V20481">
        <v>1</v>
      </c>
      <c r="W20481" t="s">
        <v>2569</v>
      </c>
    </row>
    <row r="20482" spans="1:23" x14ac:dyDescent="0.3">
      <c r="A20482">
        <v>28151</v>
      </c>
      <c r="B20482" s="15" t="s">
        <v>2069</v>
      </c>
      <c r="C20482" t="str">
        <f>_xlfn.XLOOKUP($B20482, STANDARDS!$A:$A, STANDARDS!$B:$B,,0,2)</f>
        <v>Hanover Fm</v>
      </c>
      <c r="D20482" t="s">
        <v>1060</v>
      </c>
      <c r="E20482" t="s">
        <v>2277</v>
      </c>
      <c r="F20482">
        <v>42.51</v>
      </c>
      <c r="G20482">
        <v>-79.17</v>
      </c>
      <c r="H20482">
        <v>0.01</v>
      </c>
      <c r="I20482" t="s">
        <v>592</v>
      </c>
      <c r="J20482" cm="1">
        <f t="array" ref="J20482:L20482">_xlfn.XLOOKUP($C20482, AGE!$A:$A,AGE!$B:$D,,0,2)</f>
        <v>371.86</v>
      </c>
      <c r="K20482">
        <v>0.8</v>
      </c>
      <c r="L20482" t="str">
        <v>Cohen et al. 2022</v>
      </c>
      <c r="M20482" t="s">
        <v>2478</v>
      </c>
      <c r="P20482" t="s">
        <v>2342</v>
      </c>
      <c r="S20482" s="14">
        <v>-30.1</v>
      </c>
      <c r="T20482">
        <v>0.5</v>
      </c>
      <c r="U20482" t="s">
        <v>2479</v>
      </c>
      <c r="V20482">
        <v>1</v>
      </c>
      <c r="W20482" t="s">
        <v>2569</v>
      </c>
    </row>
    <row r="20483" spans="1:23" x14ac:dyDescent="0.3">
      <c r="A20483">
        <v>28152</v>
      </c>
      <c r="B20483" s="15" t="s">
        <v>2069</v>
      </c>
      <c r="C20483" t="str">
        <f>_xlfn.XLOOKUP($B20483, STANDARDS!$A:$A, STANDARDS!$B:$B,,0,2)</f>
        <v>Hanover Fm</v>
      </c>
      <c r="D20483" t="s">
        <v>1060</v>
      </c>
      <c r="E20483" t="s">
        <v>2277</v>
      </c>
      <c r="F20483">
        <v>42.51</v>
      </c>
      <c r="G20483">
        <v>-79.17</v>
      </c>
      <c r="H20483">
        <v>0.01</v>
      </c>
      <c r="I20483" t="s">
        <v>592</v>
      </c>
      <c r="J20483" cm="1">
        <f t="array" ref="J20483:L20483">_xlfn.XLOOKUP($C20483, AGE!$A:$A,AGE!$B:$D,,0,2)</f>
        <v>371.86</v>
      </c>
      <c r="K20483">
        <v>0.8</v>
      </c>
      <c r="L20483" t="str">
        <v>Cohen et al. 2022</v>
      </c>
      <c r="M20483" t="s">
        <v>2478</v>
      </c>
      <c r="P20483" t="s">
        <v>2342</v>
      </c>
      <c r="S20483" s="14">
        <v>-30</v>
      </c>
      <c r="T20483">
        <v>0.5</v>
      </c>
      <c r="U20483" t="s">
        <v>2479</v>
      </c>
      <c r="V20483">
        <v>1</v>
      </c>
      <c r="W20483" t="s">
        <v>2569</v>
      </c>
    </row>
    <row r="20484" spans="1:23" x14ac:dyDescent="0.3">
      <c r="A20484">
        <v>28153</v>
      </c>
      <c r="B20484" s="15" t="s">
        <v>2069</v>
      </c>
      <c r="C20484" t="str">
        <f>_xlfn.XLOOKUP($B20484, STANDARDS!$A:$A, STANDARDS!$B:$B,,0,2)</f>
        <v>Hanover Fm</v>
      </c>
      <c r="D20484" t="s">
        <v>1060</v>
      </c>
      <c r="E20484" t="s">
        <v>2277</v>
      </c>
      <c r="F20484">
        <v>42.51</v>
      </c>
      <c r="G20484">
        <v>-79.17</v>
      </c>
      <c r="H20484">
        <v>0.01</v>
      </c>
      <c r="I20484" t="s">
        <v>592</v>
      </c>
      <c r="J20484" cm="1">
        <f t="array" ref="J20484:L20484">_xlfn.XLOOKUP($C20484, AGE!$A:$A,AGE!$B:$D,,0,2)</f>
        <v>371.86</v>
      </c>
      <c r="K20484">
        <v>0.8</v>
      </c>
      <c r="L20484" t="str">
        <v>Cohen et al. 2022</v>
      </c>
      <c r="M20484" t="s">
        <v>2478</v>
      </c>
      <c r="P20484" t="s">
        <v>2342</v>
      </c>
      <c r="S20484" s="14">
        <v>-30</v>
      </c>
      <c r="T20484">
        <v>0.5</v>
      </c>
      <c r="U20484" t="s">
        <v>2479</v>
      </c>
      <c r="V20484">
        <v>1</v>
      </c>
      <c r="W20484" t="s">
        <v>2569</v>
      </c>
    </row>
    <row r="20485" spans="1:23" x14ac:dyDescent="0.3">
      <c r="A20485">
        <v>28154</v>
      </c>
      <c r="B20485" s="15" t="s">
        <v>2069</v>
      </c>
      <c r="C20485" t="str">
        <f>_xlfn.XLOOKUP($B20485, STANDARDS!$A:$A, STANDARDS!$B:$B,,0,2)</f>
        <v>Hanover Fm</v>
      </c>
      <c r="D20485" t="s">
        <v>1060</v>
      </c>
      <c r="E20485" t="s">
        <v>2277</v>
      </c>
      <c r="F20485">
        <v>42.51</v>
      </c>
      <c r="G20485">
        <v>-79.17</v>
      </c>
      <c r="H20485">
        <v>0.01</v>
      </c>
      <c r="I20485" t="s">
        <v>592</v>
      </c>
      <c r="J20485" cm="1">
        <f t="array" ref="J20485:L20485">_xlfn.XLOOKUP($C20485, AGE!$A:$A,AGE!$B:$D,,0,2)</f>
        <v>371.86</v>
      </c>
      <c r="K20485">
        <v>0.8</v>
      </c>
      <c r="L20485" t="str">
        <v>Cohen et al. 2022</v>
      </c>
      <c r="M20485" t="s">
        <v>2478</v>
      </c>
      <c r="P20485" t="s">
        <v>2342</v>
      </c>
      <c r="S20485" s="14">
        <v>-29.86</v>
      </c>
      <c r="T20485">
        <v>0.5</v>
      </c>
      <c r="U20485" t="s">
        <v>2479</v>
      </c>
      <c r="V20485">
        <v>1</v>
      </c>
      <c r="W20485" t="s">
        <v>2569</v>
      </c>
    </row>
    <row r="20486" spans="1:23" x14ac:dyDescent="0.3">
      <c r="A20486">
        <v>28155</v>
      </c>
      <c r="B20486" s="15" t="s">
        <v>2069</v>
      </c>
      <c r="C20486" t="str">
        <f>_xlfn.XLOOKUP($B20486, STANDARDS!$A:$A, STANDARDS!$B:$B,,0,2)</f>
        <v>Hanover Fm</v>
      </c>
      <c r="D20486" t="s">
        <v>1060</v>
      </c>
      <c r="E20486" t="s">
        <v>2277</v>
      </c>
      <c r="F20486">
        <v>42.51</v>
      </c>
      <c r="G20486">
        <v>-79.17</v>
      </c>
      <c r="H20486">
        <v>0.01</v>
      </c>
      <c r="I20486" t="s">
        <v>592</v>
      </c>
      <c r="J20486" cm="1">
        <f t="array" ref="J20486:L20486">_xlfn.XLOOKUP($C20486, AGE!$A:$A,AGE!$B:$D,,0,2)</f>
        <v>371.86</v>
      </c>
      <c r="K20486">
        <v>0.8</v>
      </c>
      <c r="L20486" t="str">
        <v>Cohen et al. 2022</v>
      </c>
      <c r="M20486" t="s">
        <v>2478</v>
      </c>
      <c r="P20486" t="s">
        <v>2342</v>
      </c>
      <c r="S20486" s="14">
        <v>-29.86</v>
      </c>
      <c r="T20486">
        <v>0.5</v>
      </c>
      <c r="U20486" t="s">
        <v>2479</v>
      </c>
      <c r="V20486">
        <v>1</v>
      </c>
      <c r="W20486" t="s">
        <v>2569</v>
      </c>
    </row>
    <row r="20487" spans="1:23" x14ac:dyDescent="0.3">
      <c r="A20487">
        <v>28156</v>
      </c>
      <c r="B20487" s="15" t="s">
        <v>2069</v>
      </c>
      <c r="C20487" t="str">
        <f>_xlfn.XLOOKUP($B20487, STANDARDS!$A:$A, STANDARDS!$B:$B,,0,2)</f>
        <v>Hanover Fm</v>
      </c>
      <c r="D20487" t="s">
        <v>1060</v>
      </c>
      <c r="E20487" t="s">
        <v>2277</v>
      </c>
      <c r="F20487">
        <v>42.51</v>
      </c>
      <c r="G20487">
        <v>-79.17</v>
      </c>
      <c r="H20487">
        <v>0.01</v>
      </c>
      <c r="I20487" t="s">
        <v>592</v>
      </c>
      <c r="J20487" cm="1">
        <f t="array" ref="J20487:L20487">_xlfn.XLOOKUP($C20487, AGE!$A:$A,AGE!$B:$D,,0,2)</f>
        <v>371.86</v>
      </c>
      <c r="K20487">
        <v>0.8</v>
      </c>
      <c r="L20487" t="str">
        <v>Cohen et al. 2022</v>
      </c>
      <c r="M20487" t="s">
        <v>2478</v>
      </c>
      <c r="P20487" t="s">
        <v>2342</v>
      </c>
      <c r="S20487" s="14">
        <v>-30</v>
      </c>
      <c r="T20487">
        <v>0.5</v>
      </c>
      <c r="U20487" t="s">
        <v>2479</v>
      </c>
      <c r="V20487">
        <v>1</v>
      </c>
      <c r="W20487" t="s">
        <v>2569</v>
      </c>
    </row>
    <row r="20488" spans="1:23" x14ac:dyDescent="0.3">
      <c r="A20488">
        <v>28157</v>
      </c>
      <c r="B20488" s="15" t="s">
        <v>2069</v>
      </c>
      <c r="C20488" t="str">
        <f>_xlfn.XLOOKUP($B20488, STANDARDS!$A:$A, STANDARDS!$B:$B,,0,2)</f>
        <v>Hanover Fm</v>
      </c>
      <c r="D20488" t="s">
        <v>1060</v>
      </c>
      <c r="E20488" t="s">
        <v>2277</v>
      </c>
      <c r="F20488">
        <v>42.51</v>
      </c>
      <c r="G20488">
        <v>-79.17</v>
      </c>
      <c r="H20488">
        <v>0.01</v>
      </c>
      <c r="I20488" t="s">
        <v>592</v>
      </c>
      <c r="J20488" cm="1">
        <f t="array" ref="J20488:L20488">_xlfn.XLOOKUP($C20488, AGE!$A:$A,AGE!$B:$D,,0,2)</f>
        <v>371.86</v>
      </c>
      <c r="K20488">
        <v>0.8</v>
      </c>
      <c r="L20488" t="str">
        <v>Cohen et al. 2022</v>
      </c>
      <c r="M20488" t="s">
        <v>2478</v>
      </c>
      <c r="P20488" t="s">
        <v>2342</v>
      </c>
      <c r="S20488" s="14">
        <v>-30</v>
      </c>
      <c r="T20488">
        <v>0.5</v>
      </c>
      <c r="U20488" t="s">
        <v>2479</v>
      </c>
      <c r="V20488">
        <v>1</v>
      </c>
      <c r="W20488" t="s">
        <v>2569</v>
      </c>
    </row>
    <row r="20489" spans="1:23" x14ac:dyDescent="0.3">
      <c r="A20489">
        <v>28158</v>
      </c>
      <c r="B20489" s="15" t="s">
        <v>2069</v>
      </c>
      <c r="C20489" t="str">
        <f>_xlfn.XLOOKUP($B20489, STANDARDS!$A:$A, STANDARDS!$B:$B,,0,2)</f>
        <v>Hanover Fm</v>
      </c>
      <c r="D20489" t="s">
        <v>1060</v>
      </c>
      <c r="E20489" t="s">
        <v>2277</v>
      </c>
      <c r="F20489">
        <v>42.51</v>
      </c>
      <c r="G20489">
        <v>-79.17</v>
      </c>
      <c r="H20489">
        <v>0.01</v>
      </c>
      <c r="I20489" t="s">
        <v>592</v>
      </c>
      <c r="J20489" cm="1">
        <f t="array" ref="J20489:L20489">_xlfn.XLOOKUP($C20489, AGE!$A:$A,AGE!$B:$D,,0,2)</f>
        <v>371.86</v>
      </c>
      <c r="K20489">
        <v>0.8</v>
      </c>
      <c r="L20489" t="str">
        <v>Cohen et al. 2022</v>
      </c>
      <c r="M20489" t="s">
        <v>2478</v>
      </c>
      <c r="P20489" t="s">
        <v>2342</v>
      </c>
      <c r="S20489" s="14">
        <v>-29.86</v>
      </c>
      <c r="T20489">
        <v>0.5</v>
      </c>
      <c r="U20489" t="s">
        <v>2479</v>
      </c>
      <c r="V20489">
        <v>1</v>
      </c>
      <c r="W20489" t="s">
        <v>2569</v>
      </c>
    </row>
    <row r="20490" spans="1:23" x14ac:dyDescent="0.3">
      <c r="A20490">
        <v>28159</v>
      </c>
      <c r="B20490" s="15" t="s">
        <v>2069</v>
      </c>
      <c r="C20490" t="str">
        <f>_xlfn.XLOOKUP($B20490, STANDARDS!$A:$A, STANDARDS!$B:$B,,0,2)</f>
        <v>Hanover Fm</v>
      </c>
      <c r="D20490" t="s">
        <v>1060</v>
      </c>
      <c r="E20490" t="s">
        <v>2277</v>
      </c>
      <c r="F20490">
        <v>42.51</v>
      </c>
      <c r="G20490">
        <v>-79.17</v>
      </c>
      <c r="H20490">
        <v>0.01</v>
      </c>
      <c r="I20490" t="s">
        <v>592</v>
      </c>
      <c r="J20490" cm="1">
        <f t="array" ref="J20490:L20490">_xlfn.XLOOKUP($C20490, AGE!$A:$A,AGE!$B:$D,,0,2)</f>
        <v>371.86</v>
      </c>
      <c r="K20490">
        <v>0.8</v>
      </c>
      <c r="L20490" t="str">
        <v>Cohen et al. 2022</v>
      </c>
      <c r="M20490" t="s">
        <v>2478</v>
      </c>
      <c r="P20490" t="s">
        <v>2342</v>
      </c>
      <c r="S20490" s="14">
        <v>-30</v>
      </c>
      <c r="T20490">
        <v>0.5</v>
      </c>
      <c r="U20490" t="s">
        <v>2479</v>
      </c>
      <c r="V20490">
        <v>1</v>
      </c>
      <c r="W20490" t="s">
        <v>2569</v>
      </c>
    </row>
    <row r="20491" spans="1:23" x14ac:dyDescent="0.3">
      <c r="A20491">
        <v>28160</v>
      </c>
      <c r="B20491" s="15" t="s">
        <v>2069</v>
      </c>
      <c r="C20491" t="str">
        <f>_xlfn.XLOOKUP($B20491, STANDARDS!$A:$A, STANDARDS!$B:$B,,0,2)</f>
        <v>Hanover Fm</v>
      </c>
      <c r="D20491" t="s">
        <v>1060</v>
      </c>
      <c r="E20491" t="s">
        <v>2277</v>
      </c>
      <c r="F20491">
        <v>42.51</v>
      </c>
      <c r="G20491">
        <v>-79.17</v>
      </c>
      <c r="H20491">
        <v>0.01</v>
      </c>
      <c r="I20491" t="s">
        <v>592</v>
      </c>
      <c r="J20491" cm="1">
        <f t="array" ref="J20491:L20491">_xlfn.XLOOKUP($C20491, AGE!$A:$A,AGE!$B:$D,,0,2)</f>
        <v>371.86</v>
      </c>
      <c r="K20491">
        <v>0.8</v>
      </c>
      <c r="L20491" t="str">
        <v>Cohen et al. 2022</v>
      </c>
      <c r="M20491" t="s">
        <v>2478</v>
      </c>
      <c r="P20491" t="s">
        <v>2342</v>
      </c>
      <c r="S20491" s="14">
        <v>-30</v>
      </c>
      <c r="T20491">
        <v>0.5</v>
      </c>
      <c r="U20491" t="s">
        <v>2479</v>
      </c>
      <c r="V20491">
        <v>1</v>
      </c>
      <c r="W20491" t="s">
        <v>2569</v>
      </c>
    </row>
    <row r="20492" spans="1:23" x14ac:dyDescent="0.3">
      <c r="A20492">
        <v>28161</v>
      </c>
      <c r="B20492" s="15" t="s">
        <v>2069</v>
      </c>
      <c r="C20492" t="str">
        <f>_xlfn.XLOOKUP($B20492, STANDARDS!$A:$A, STANDARDS!$B:$B,,0,2)</f>
        <v>Hanover Fm</v>
      </c>
      <c r="D20492" t="s">
        <v>1060</v>
      </c>
      <c r="E20492" t="s">
        <v>2277</v>
      </c>
      <c r="F20492">
        <v>42.51</v>
      </c>
      <c r="G20492">
        <v>-79.17</v>
      </c>
      <c r="H20492">
        <v>0.01</v>
      </c>
      <c r="I20492" t="s">
        <v>592</v>
      </c>
      <c r="J20492" cm="1">
        <f t="array" ref="J20492:L20492">_xlfn.XLOOKUP($C20492, AGE!$A:$A,AGE!$B:$D,,0,2)</f>
        <v>371.86</v>
      </c>
      <c r="K20492">
        <v>0.8</v>
      </c>
      <c r="L20492" t="str">
        <v>Cohen et al. 2022</v>
      </c>
      <c r="M20492" t="s">
        <v>2478</v>
      </c>
      <c r="P20492" t="s">
        <v>2342</v>
      </c>
      <c r="S20492" s="14">
        <v>-30</v>
      </c>
      <c r="T20492">
        <v>0.5</v>
      </c>
      <c r="U20492" t="s">
        <v>2479</v>
      </c>
      <c r="V20492">
        <v>1</v>
      </c>
      <c r="W20492" t="s">
        <v>2569</v>
      </c>
    </row>
    <row r="20493" spans="1:23" x14ac:dyDescent="0.3">
      <c r="A20493">
        <v>28162</v>
      </c>
      <c r="B20493" s="15" t="s">
        <v>2069</v>
      </c>
      <c r="C20493" t="str">
        <f>_xlfn.XLOOKUP($B20493, STANDARDS!$A:$A, STANDARDS!$B:$B,,0,2)</f>
        <v>Hanover Fm</v>
      </c>
      <c r="D20493" t="s">
        <v>1060</v>
      </c>
      <c r="E20493" t="s">
        <v>2277</v>
      </c>
      <c r="F20493">
        <v>42.51</v>
      </c>
      <c r="G20493">
        <v>-79.17</v>
      </c>
      <c r="H20493">
        <v>0.01</v>
      </c>
      <c r="I20493" t="s">
        <v>592</v>
      </c>
      <c r="J20493" cm="1">
        <f t="array" ref="J20493:L20493">_xlfn.XLOOKUP($C20493, AGE!$A:$A,AGE!$B:$D,,0,2)</f>
        <v>371.86</v>
      </c>
      <c r="K20493">
        <v>0.8</v>
      </c>
      <c r="L20493" t="str">
        <v>Cohen et al. 2022</v>
      </c>
      <c r="M20493" t="s">
        <v>2478</v>
      </c>
      <c r="P20493" t="s">
        <v>2342</v>
      </c>
      <c r="S20493" s="14">
        <v>-29.86</v>
      </c>
      <c r="T20493">
        <v>0.5</v>
      </c>
      <c r="U20493" t="s">
        <v>2479</v>
      </c>
      <c r="V20493">
        <v>1</v>
      </c>
      <c r="W20493" t="s">
        <v>2569</v>
      </c>
    </row>
    <row r="20494" spans="1:23" x14ac:dyDescent="0.3">
      <c r="A20494">
        <v>28163</v>
      </c>
      <c r="B20494" s="15" t="s">
        <v>2069</v>
      </c>
      <c r="C20494" t="str">
        <f>_xlfn.XLOOKUP($B20494, STANDARDS!$A:$A, STANDARDS!$B:$B,,0,2)</f>
        <v>Hanover Fm</v>
      </c>
      <c r="D20494" t="s">
        <v>1060</v>
      </c>
      <c r="E20494" t="s">
        <v>2277</v>
      </c>
      <c r="F20494">
        <v>42.51</v>
      </c>
      <c r="G20494">
        <v>-79.17</v>
      </c>
      <c r="H20494">
        <v>0.01</v>
      </c>
      <c r="I20494" t="s">
        <v>592</v>
      </c>
      <c r="J20494" cm="1">
        <f t="array" ref="J20494:L20494">_xlfn.XLOOKUP($C20494, AGE!$A:$A,AGE!$B:$D,,0,2)</f>
        <v>371.86</v>
      </c>
      <c r="K20494">
        <v>0.8</v>
      </c>
      <c r="L20494" t="str">
        <v>Cohen et al. 2022</v>
      </c>
      <c r="M20494" t="s">
        <v>2478</v>
      </c>
      <c r="P20494" t="s">
        <v>2342</v>
      </c>
      <c r="S20494" s="14">
        <v>-30.1</v>
      </c>
      <c r="T20494">
        <v>0.5</v>
      </c>
      <c r="U20494" t="s">
        <v>2479</v>
      </c>
      <c r="V20494">
        <v>1</v>
      </c>
      <c r="W20494" t="s">
        <v>2569</v>
      </c>
    </row>
    <row r="20495" spans="1:23" x14ac:dyDescent="0.3">
      <c r="A20495">
        <v>28164</v>
      </c>
      <c r="B20495" s="15" t="s">
        <v>2069</v>
      </c>
      <c r="C20495" t="str">
        <f>_xlfn.XLOOKUP($B20495, STANDARDS!$A:$A, STANDARDS!$B:$B,,0,2)</f>
        <v>Hanover Fm</v>
      </c>
      <c r="D20495" t="s">
        <v>1060</v>
      </c>
      <c r="E20495" t="s">
        <v>2277</v>
      </c>
      <c r="F20495">
        <v>42.51</v>
      </c>
      <c r="G20495">
        <v>-79.17</v>
      </c>
      <c r="H20495">
        <v>0.01</v>
      </c>
      <c r="I20495" t="s">
        <v>592</v>
      </c>
      <c r="J20495" cm="1">
        <f t="array" ref="J20495:L20495">_xlfn.XLOOKUP($C20495, AGE!$A:$A,AGE!$B:$D,,0,2)</f>
        <v>371.86</v>
      </c>
      <c r="K20495">
        <v>0.8</v>
      </c>
      <c r="L20495" t="str">
        <v>Cohen et al. 2022</v>
      </c>
      <c r="M20495" t="s">
        <v>2478</v>
      </c>
      <c r="P20495" t="s">
        <v>2342</v>
      </c>
      <c r="S20495" s="14">
        <v>-30.1</v>
      </c>
      <c r="T20495">
        <v>0.5</v>
      </c>
      <c r="U20495" t="s">
        <v>2479</v>
      </c>
      <c r="V20495">
        <v>1</v>
      </c>
      <c r="W20495" t="s">
        <v>2569</v>
      </c>
    </row>
    <row r="20496" spans="1:23" x14ac:dyDescent="0.3">
      <c r="A20496">
        <v>28165</v>
      </c>
      <c r="B20496" s="15" t="s">
        <v>2069</v>
      </c>
      <c r="C20496" t="str">
        <f>_xlfn.XLOOKUP($B20496, STANDARDS!$A:$A, STANDARDS!$B:$B,,0,2)</f>
        <v>Hanover Fm</v>
      </c>
      <c r="D20496" t="s">
        <v>1060</v>
      </c>
      <c r="E20496" t="s">
        <v>2277</v>
      </c>
      <c r="F20496">
        <v>42.51</v>
      </c>
      <c r="G20496">
        <v>-79.17</v>
      </c>
      <c r="H20496">
        <v>0.01</v>
      </c>
      <c r="I20496" t="s">
        <v>592</v>
      </c>
      <c r="J20496" cm="1">
        <f t="array" ref="J20496:L20496">_xlfn.XLOOKUP($C20496, AGE!$A:$A,AGE!$B:$D,,0,2)</f>
        <v>371.86</v>
      </c>
      <c r="K20496">
        <v>0.8</v>
      </c>
      <c r="L20496" t="str">
        <v>Cohen et al. 2022</v>
      </c>
      <c r="M20496" t="s">
        <v>2478</v>
      </c>
      <c r="P20496" t="s">
        <v>2342</v>
      </c>
      <c r="S20496" s="14">
        <v>-30</v>
      </c>
      <c r="T20496">
        <v>0.5</v>
      </c>
      <c r="U20496" t="s">
        <v>2479</v>
      </c>
      <c r="V20496">
        <v>1</v>
      </c>
      <c r="W20496" t="s">
        <v>2569</v>
      </c>
    </row>
    <row r="20497" spans="1:23" x14ac:dyDescent="0.3">
      <c r="A20497">
        <v>28166</v>
      </c>
      <c r="B20497" s="15" t="s">
        <v>2069</v>
      </c>
      <c r="C20497" t="str">
        <f>_xlfn.XLOOKUP($B20497, STANDARDS!$A:$A, STANDARDS!$B:$B,,0,2)</f>
        <v>Hanover Fm</v>
      </c>
      <c r="D20497" t="s">
        <v>1060</v>
      </c>
      <c r="E20497" t="s">
        <v>2277</v>
      </c>
      <c r="F20497">
        <v>42.51</v>
      </c>
      <c r="G20497">
        <v>-79.17</v>
      </c>
      <c r="H20497">
        <v>0.01</v>
      </c>
      <c r="I20497" t="s">
        <v>592</v>
      </c>
      <c r="J20497" cm="1">
        <f t="array" ref="J20497:L20497">_xlfn.XLOOKUP($C20497, AGE!$A:$A,AGE!$B:$D,,0,2)</f>
        <v>371.86</v>
      </c>
      <c r="K20497">
        <v>0.8</v>
      </c>
      <c r="L20497" t="str">
        <v>Cohen et al. 2022</v>
      </c>
      <c r="M20497" t="s">
        <v>2478</v>
      </c>
      <c r="P20497" t="s">
        <v>2342</v>
      </c>
      <c r="S20497" s="14">
        <v>-30</v>
      </c>
      <c r="T20497">
        <v>0.5</v>
      </c>
      <c r="U20497" t="s">
        <v>2479</v>
      </c>
      <c r="V20497">
        <v>1</v>
      </c>
      <c r="W20497" t="s">
        <v>2569</v>
      </c>
    </row>
    <row r="20498" spans="1:23" x14ac:dyDescent="0.3">
      <c r="A20498">
        <v>28167</v>
      </c>
      <c r="B20498" s="15" t="s">
        <v>2068</v>
      </c>
      <c r="C20498" t="str">
        <f>_xlfn.XLOOKUP($B20498, STANDARDS!$A:$A, STANDARDS!$B:$B,,0,2)</f>
        <v>Pipe Creek Fm</v>
      </c>
      <c r="D20498" t="s">
        <v>1060</v>
      </c>
      <c r="E20498" t="s">
        <v>2277</v>
      </c>
      <c r="F20498">
        <v>42.54</v>
      </c>
      <c r="G20498">
        <v>-79.17</v>
      </c>
      <c r="H20498">
        <v>0.01</v>
      </c>
      <c r="I20498" t="s">
        <v>592</v>
      </c>
      <c r="J20498" cm="1">
        <f t="array" ref="J20498:L20498">_xlfn.XLOOKUP($C20498, AGE!$A:$A,AGE!$B:$D,,0,2)</f>
        <v>371.43</v>
      </c>
      <c r="K20498">
        <v>0.8</v>
      </c>
      <c r="L20498" t="str">
        <v>Cohen et al. 2022</v>
      </c>
      <c r="M20498" t="s">
        <v>2478</v>
      </c>
      <c r="P20498" t="s">
        <v>2342</v>
      </c>
      <c r="S20498" s="14">
        <v>-30.23</v>
      </c>
      <c r="T20498">
        <v>0.5</v>
      </c>
      <c r="U20498" t="s">
        <v>2479</v>
      </c>
      <c r="V20498">
        <v>1</v>
      </c>
      <c r="W20498" t="s">
        <v>2569</v>
      </c>
    </row>
    <row r="20499" spans="1:23" x14ac:dyDescent="0.3">
      <c r="A20499">
        <v>28168</v>
      </c>
      <c r="B20499" s="15" t="s">
        <v>2068</v>
      </c>
      <c r="C20499" t="str">
        <f>_xlfn.XLOOKUP($B20499, STANDARDS!$A:$A, STANDARDS!$B:$B,,0,2)</f>
        <v>Pipe Creek Fm</v>
      </c>
      <c r="D20499" t="s">
        <v>1060</v>
      </c>
      <c r="E20499" t="s">
        <v>2277</v>
      </c>
      <c r="F20499">
        <v>42.54</v>
      </c>
      <c r="G20499">
        <v>-79.17</v>
      </c>
      <c r="H20499">
        <v>0.01</v>
      </c>
      <c r="I20499" t="s">
        <v>592</v>
      </c>
      <c r="J20499" cm="1">
        <f t="array" ref="J20499:L20499">_xlfn.XLOOKUP($C20499, AGE!$A:$A,AGE!$B:$D,,0,2)</f>
        <v>371.43</v>
      </c>
      <c r="K20499">
        <v>0.8</v>
      </c>
      <c r="L20499" t="str">
        <v>Cohen et al. 2022</v>
      </c>
      <c r="M20499" t="s">
        <v>2478</v>
      </c>
      <c r="P20499" t="s">
        <v>2342</v>
      </c>
      <c r="S20499" s="14">
        <v>-30.42</v>
      </c>
      <c r="T20499">
        <v>0.5</v>
      </c>
      <c r="U20499" t="s">
        <v>2479</v>
      </c>
      <c r="V20499">
        <v>1</v>
      </c>
      <c r="W20499" t="s">
        <v>2569</v>
      </c>
    </row>
    <row r="20500" spans="1:23" x14ac:dyDescent="0.3">
      <c r="A20500">
        <v>28169</v>
      </c>
      <c r="B20500" s="15" t="s">
        <v>2068</v>
      </c>
      <c r="C20500" t="str">
        <f>_xlfn.XLOOKUP($B20500, STANDARDS!$A:$A, STANDARDS!$B:$B,,0,2)</f>
        <v>Pipe Creek Fm</v>
      </c>
      <c r="D20500" t="s">
        <v>1060</v>
      </c>
      <c r="E20500" t="s">
        <v>2277</v>
      </c>
      <c r="F20500">
        <v>42.54</v>
      </c>
      <c r="G20500">
        <v>-79.17</v>
      </c>
      <c r="H20500">
        <v>0.01</v>
      </c>
      <c r="I20500" t="s">
        <v>592</v>
      </c>
      <c r="J20500" cm="1">
        <f t="array" ref="J20500:L20500">_xlfn.XLOOKUP($C20500, AGE!$A:$A,AGE!$B:$D,,0,2)</f>
        <v>371.43</v>
      </c>
      <c r="K20500">
        <v>0.8</v>
      </c>
      <c r="L20500" t="str">
        <v>Cohen et al. 2022</v>
      </c>
      <c r="M20500" t="s">
        <v>2478</v>
      </c>
      <c r="P20500" t="s">
        <v>2342</v>
      </c>
      <c r="S20500" s="14">
        <v>-30.42</v>
      </c>
      <c r="T20500">
        <v>0.5</v>
      </c>
      <c r="U20500" t="s">
        <v>2479</v>
      </c>
      <c r="V20500">
        <v>1</v>
      </c>
      <c r="W20500" t="s">
        <v>2569</v>
      </c>
    </row>
    <row r="20501" spans="1:23" x14ac:dyDescent="0.3">
      <c r="A20501">
        <v>28170</v>
      </c>
      <c r="B20501" s="15" t="s">
        <v>2068</v>
      </c>
      <c r="C20501" t="str">
        <f>_xlfn.XLOOKUP($B20501, STANDARDS!$A:$A, STANDARDS!$B:$B,,0,2)</f>
        <v>Pipe Creek Fm</v>
      </c>
      <c r="D20501" t="s">
        <v>1060</v>
      </c>
      <c r="E20501" t="s">
        <v>2277</v>
      </c>
      <c r="F20501">
        <v>42.54</v>
      </c>
      <c r="G20501">
        <v>-79.17</v>
      </c>
      <c r="H20501">
        <v>0.01</v>
      </c>
      <c r="I20501" t="s">
        <v>592</v>
      </c>
      <c r="J20501" cm="1">
        <f t="array" ref="J20501:L20501">_xlfn.XLOOKUP($C20501, AGE!$A:$A,AGE!$B:$D,,0,2)</f>
        <v>371.43</v>
      </c>
      <c r="K20501">
        <v>0.8</v>
      </c>
      <c r="L20501" t="str">
        <v>Cohen et al. 2022</v>
      </c>
      <c r="M20501" t="s">
        <v>2478</v>
      </c>
      <c r="P20501" t="s">
        <v>2342</v>
      </c>
      <c r="S20501" s="14">
        <v>-30.42</v>
      </c>
      <c r="T20501">
        <v>0.5</v>
      </c>
      <c r="U20501" t="s">
        <v>2479</v>
      </c>
      <c r="V20501">
        <v>1</v>
      </c>
      <c r="W20501" t="s">
        <v>2569</v>
      </c>
    </row>
    <row r="20502" spans="1:23" x14ac:dyDescent="0.3">
      <c r="A20502">
        <v>28171</v>
      </c>
      <c r="B20502" s="15" t="s">
        <v>2068</v>
      </c>
      <c r="C20502" t="str">
        <f>_xlfn.XLOOKUP($B20502, STANDARDS!$A:$A, STANDARDS!$B:$B,,0,2)</f>
        <v>Pipe Creek Fm</v>
      </c>
      <c r="D20502" t="s">
        <v>1060</v>
      </c>
      <c r="E20502" t="s">
        <v>2277</v>
      </c>
      <c r="F20502">
        <v>42.54</v>
      </c>
      <c r="G20502">
        <v>-79.17</v>
      </c>
      <c r="H20502">
        <v>0.01</v>
      </c>
      <c r="I20502" t="s">
        <v>592</v>
      </c>
      <c r="J20502" cm="1">
        <f t="array" ref="J20502:L20502">_xlfn.XLOOKUP($C20502, AGE!$A:$A,AGE!$B:$D,,0,2)</f>
        <v>371.43</v>
      </c>
      <c r="K20502">
        <v>0.8</v>
      </c>
      <c r="L20502" t="str">
        <v>Cohen et al. 2022</v>
      </c>
      <c r="M20502" t="s">
        <v>2478</v>
      </c>
      <c r="P20502" t="s">
        <v>2342</v>
      </c>
      <c r="S20502" s="14">
        <v>-30.42</v>
      </c>
      <c r="T20502">
        <v>0.5</v>
      </c>
      <c r="U20502" t="s">
        <v>2479</v>
      </c>
      <c r="V20502">
        <v>1</v>
      </c>
      <c r="W20502" t="s">
        <v>2569</v>
      </c>
    </row>
    <row r="20503" spans="1:23" x14ac:dyDescent="0.3">
      <c r="A20503">
        <v>28172</v>
      </c>
      <c r="B20503" s="15" t="s">
        <v>2068</v>
      </c>
      <c r="C20503" t="str">
        <f>_xlfn.XLOOKUP($B20503, STANDARDS!$A:$A, STANDARDS!$B:$B,,0,2)</f>
        <v>Pipe Creek Fm</v>
      </c>
      <c r="D20503" t="s">
        <v>1060</v>
      </c>
      <c r="E20503" t="s">
        <v>2277</v>
      </c>
      <c r="F20503">
        <v>42.54</v>
      </c>
      <c r="G20503">
        <v>-79.17</v>
      </c>
      <c r="H20503">
        <v>0.01</v>
      </c>
      <c r="I20503" t="s">
        <v>592</v>
      </c>
      <c r="J20503" cm="1">
        <f t="array" ref="J20503:L20503">_xlfn.XLOOKUP($C20503, AGE!$A:$A,AGE!$B:$D,,0,2)</f>
        <v>371.43</v>
      </c>
      <c r="K20503">
        <v>0.8</v>
      </c>
      <c r="L20503" t="str">
        <v>Cohen et al. 2022</v>
      </c>
      <c r="M20503" t="s">
        <v>2478</v>
      </c>
      <c r="P20503" t="s">
        <v>2342</v>
      </c>
      <c r="S20503" s="14">
        <v>-30.12</v>
      </c>
      <c r="T20503">
        <v>0.5</v>
      </c>
      <c r="U20503" t="s">
        <v>2479</v>
      </c>
      <c r="V20503">
        <v>1</v>
      </c>
      <c r="W20503" t="s">
        <v>2569</v>
      </c>
    </row>
    <row r="20504" spans="1:23" x14ac:dyDescent="0.3">
      <c r="A20504">
        <v>28173</v>
      </c>
      <c r="B20504" s="15" t="s">
        <v>2068</v>
      </c>
      <c r="C20504" t="str">
        <f>_xlfn.XLOOKUP($B20504, STANDARDS!$A:$A, STANDARDS!$B:$B,,0,2)</f>
        <v>Pipe Creek Fm</v>
      </c>
      <c r="D20504" t="s">
        <v>1060</v>
      </c>
      <c r="E20504" t="s">
        <v>2277</v>
      </c>
      <c r="F20504">
        <v>42.54</v>
      </c>
      <c r="G20504">
        <v>-79.17</v>
      </c>
      <c r="H20504">
        <v>0.01</v>
      </c>
      <c r="I20504" t="s">
        <v>592</v>
      </c>
      <c r="J20504" cm="1">
        <f t="array" ref="J20504:L20504">_xlfn.XLOOKUP($C20504, AGE!$A:$A,AGE!$B:$D,,0,2)</f>
        <v>371.43</v>
      </c>
      <c r="K20504">
        <v>0.8</v>
      </c>
      <c r="L20504" t="str">
        <v>Cohen et al. 2022</v>
      </c>
      <c r="M20504" t="s">
        <v>2478</v>
      </c>
      <c r="P20504" t="s">
        <v>2342</v>
      </c>
      <c r="S20504" s="14">
        <v>-30.23</v>
      </c>
      <c r="T20504">
        <v>0.5</v>
      </c>
      <c r="U20504" t="s">
        <v>2479</v>
      </c>
      <c r="V20504">
        <v>1</v>
      </c>
      <c r="W20504" t="s">
        <v>2569</v>
      </c>
    </row>
    <row r="20505" spans="1:23" x14ac:dyDescent="0.3">
      <c r="A20505">
        <v>28174</v>
      </c>
      <c r="B20505" s="15" t="s">
        <v>2068</v>
      </c>
      <c r="C20505" t="str">
        <f>_xlfn.XLOOKUP($B20505, STANDARDS!$A:$A, STANDARDS!$B:$B,,0,2)</f>
        <v>Pipe Creek Fm</v>
      </c>
      <c r="D20505" t="s">
        <v>1060</v>
      </c>
      <c r="E20505" t="s">
        <v>2277</v>
      </c>
      <c r="F20505">
        <v>42.54</v>
      </c>
      <c r="G20505">
        <v>-79.17</v>
      </c>
      <c r="H20505">
        <v>0.01</v>
      </c>
      <c r="I20505" t="s">
        <v>592</v>
      </c>
      <c r="J20505" cm="1">
        <f t="array" ref="J20505:L20505">_xlfn.XLOOKUP($C20505, AGE!$A:$A,AGE!$B:$D,,0,2)</f>
        <v>371.43</v>
      </c>
      <c r="K20505">
        <v>0.8</v>
      </c>
      <c r="L20505" t="str">
        <v>Cohen et al. 2022</v>
      </c>
      <c r="M20505" t="s">
        <v>2478</v>
      </c>
      <c r="P20505" t="s">
        <v>2342</v>
      </c>
      <c r="S20505" s="14">
        <v>-30.42</v>
      </c>
      <c r="T20505">
        <v>0.5</v>
      </c>
      <c r="U20505" t="s">
        <v>2479</v>
      </c>
      <c r="V20505">
        <v>1</v>
      </c>
      <c r="W20505" t="s">
        <v>2569</v>
      </c>
    </row>
    <row r="20506" spans="1:23" x14ac:dyDescent="0.3">
      <c r="A20506">
        <v>28175</v>
      </c>
      <c r="B20506" s="15" t="s">
        <v>2069</v>
      </c>
      <c r="C20506" t="str">
        <f>_xlfn.XLOOKUP($B20506, STANDARDS!$A:$A, STANDARDS!$B:$B,,0,2)</f>
        <v>Hanover Fm</v>
      </c>
      <c r="D20506" t="s">
        <v>1060</v>
      </c>
      <c r="E20506" t="s">
        <v>2277</v>
      </c>
      <c r="F20506">
        <v>42.51</v>
      </c>
      <c r="G20506">
        <v>-79.17</v>
      </c>
      <c r="H20506">
        <v>0.01</v>
      </c>
      <c r="I20506" t="s">
        <v>592</v>
      </c>
      <c r="J20506" cm="1">
        <f t="array" ref="J20506:L20506">_xlfn.XLOOKUP($C20506, AGE!$A:$A,AGE!$B:$D,,0,2)</f>
        <v>371.86</v>
      </c>
      <c r="K20506">
        <v>0.8</v>
      </c>
      <c r="L20506" t="str">
        <v>Cohen et al. 2022</v>
      </c>
      <c r="M20506" t="s">
        <v>2478</v>
      </c>
      <c r="P20506" t="s">
        <v>2342</v>
      </c>
      <c r="S20506" s="14">
        <v>-30.01</v>
      </c>
      <c r="T20506">
        <v>0.5</v>
      </c>
      <c r="U20506" t="s">
        <v>2479</v>
      </c>
      <c r="V20506">
        <v>1</v>
      </c>
      <c r="W20506" t="s">
        <v>2569</v>
      </c>
    </row>
    <row r="20507" spans="1:23" x14ac:dyDescent="0.3">
      <c r="A20507">
        <v>28176</v>
      </c>
      <c r="B20507" s="15" t="s">
        <v>2069</v>
      </c>
      <c r="C20507" t="str">
        <f>_xlfn.XLOOKUP($B20507, STANDARDS!$A:$A, STANDARDS!$B:$B,,0,2)</f>
        <v>Hanover Fm</v>
      </c>
      <c r="D20507" t="s">
        <v>1060</v>
      </c>
      <c r="E20507" t="s">
        <v>2277</v>
      </c>
      <c r="F20507">
        <v>42.51</v>
      </c>
      <c r="G20507">
        <v>-79.17</v>
      </c>
      <c r="H20507">
        <v>0.01</v>
      </c>
      <c r="I20507" t="s">
        <v>592</v>
      </c>
      <c r="J20507" cm="1">
        <f t="array" ref="J20507:L20507">_xlfn.XLOOKUP($C20507, AGE!$A:$A,AGE!$B:$D,,0,2)</f>
        <v>371.86</v>
      </c>
      <c r="K20507">
        <v>0.8</v>
      </c>
      <c r="L20507" t="str">
        <v>Cohen et al. 2022</v>
      </c>
      <c r="M20507" t="s">
        <v>2478</v>
      </c>
      <c r="P20507" t="s">
        <v>2342</v>
      </c>
      <c r="S20507" s="14">
        <v>-30</v>
      </c>
      <c r="T20507">
        <v>0.5</v>
      </c>
      <c r="U20507" t="s">
        <v>2479</v>
      </c>
      <c r="V20507">
        <v>1</v>
      </c>
      <c r="W20507" t="s">
        <v>2569</v>
      </c>
    </row>
    <row r="20508" spans="1:23" x14ac:dyDescent="0.3">
      <c r="A20508">
        <v>28177</v>
      </c>
      <c r="B20508" s="15" t="s">
        <v>2069</v>
      </c>
      <c r="C20508" t="str">
        <f>_xlfn.XLOOKUP($B20508, STANDARDS!$A:$A, STANDARDS!$B:$B,,0,2)</f>
        <v>Hanover Fm</v>
      </c>
      <c r="D20508" t="s">
        <v>1060</v>
      </c>
      <c r="E20508" t="s">
        <v>2277</v>
      </c>
      <c r="F20508">
        <v>42.51</v>
      </c>
      <c r="G20508">
        <v>-79.17</v>
      </c>
      <c r="H20508">
        <v>0.01</v>
      </c>
      <c r="I20508" t="s">
        <v>592</v>
      </c>
      <c r="J20508" cm="1">
        <f t="array" ref="J20508:L20508">_xlfn.XLOOKUP($C20508, AGE!$A:$A,AGE!$B:$D,,0,2)</f>
        <v>371.86</v>
      </c>
      <c r="K20508">
        <v>0.8</v>
      </c>
      <c r="L20508" t="str">
        <v>Cohen et al. 2022</v>
      </c>
      <c r="M20508" t="s">
        <v>2478</v>
      </c>
      <c r="P20508" t="s">
        <v>2342</v>
      </c>
      <c r="S20508" s="14">
        <v>-30</v>
      </c>
      <c r="T20508">
        <v>0.5</v>
      </c>
      <c r="U20508" t="s">
        <v>2479</v>
      </c>
      <c r="V20508">
        <v>1</v>
      </c>
      <c r="W20508" t="s">
        <v>2569</v>
      </c>
    </row>
    <row r="20509" spans="1:23" x14ac:dyDescent="0.3">
      <c r="A20509">
        <v>28178</v>
      </c>
      <c r="B20509" s="15" t="s">
        <v>2069</v>
      </c>
      <c r="C20509" t="str">
        <f>_xlfn.XLOOKUP($B20509, STANDARDS!$A:$A, STANDARDS!$B:$B,,0,2)</f>
        <v>Hanover Fm</v>
      </c>
      <c r="D20509" t="s">
        <v>1060</v>
      </c>
      <c r="E20509" t="s">
        <v>2277</v>
      </c>
      <c r="F20509">
        <v>42.51</v>
      </c>
      <c r="G20509">
        <v>-79.17</v>
      </c>
      <c r="H20509">
        <v>0.01</v>
      </c>
      <c r="I20509" t="s">
        <v>592</v>
      </c>
      <c r="J20509" cm="1">
        <f t="array" ref="J20509:L20509">_xlfn.XLOOKUP($C20509, AGE!$A:$A,AGE!$B:$D,,0,2)</f>
        <v>371.86</v>
      </c>
      <c r="K20509">
        <v>0.8</v>
      </c>
      <c r="L20509" t="str">
        <v>Cohen et al. 2022</v>
      </c>
      <c r="M20509" t="s">
        <v>2478</v>
      </c>
      <c r="P20509" t="s">
        <v>2342</v>
      </c>
      <c r="S20509" s="14">
        <v>-30.1</v>
      </c>
      <c r="T20509">
        <v>0.5</v>
      </c>
      <c r="U20509" t="s">
        <v>2479</v>
      </c>
      <c r="V20509">
        <v>1</v>
      </c>
      <c r="W20509" t="s">
        <v>2569</v>
      </c>
    </row>
    <row r="20510" spans="1:23" x14ac:dyDescent="0.3">
      <c r="A20510">
        <v>28179</v>
      </c>
      <c r="B20510" s="15" t="s">
        <v>2069</v>
      </c>
      <c r="C20510" t="str">
        <f>_xlfn.XLOOKUP($B20510, STANDARDS!$A:$A, STANDARDS!$B:$B,,0,2)</f>
        <v>Hanover Fm</v>
      </c>
      <c r="D20510" t="s">
        <v>1060</v>
      </c>
      <c r="E20510" t="s">
        <v>2277</v>
      </c>
      <c r="F20510">
        <v>42.51</v>
      </c>
      <c r="G20510">
        <v>-79.17</v>
      </c>
      <c r="H20510">
        <v>0.01</v>
      </c>
      <c r="I20510" t="s">
        <v>592</v>
      </c>
      <c r="J20510" cm="1">
        <f t="array" ref="J20510:L20510">_xlfn.XLOOKUP($C20510, AGE!$A:$A,AGE!$B:$D,,0,2)</f>
        <v>371.86</v>
      </c>
      <c r="K20510">
        <v>0.8</v>
      </c>
      <c r="L20510" t="str">
        <v>Cohen et al. 2022</v>
      </c>
      <c r="M20510" t="s">
        <v>2478</v>
      </c>
      <c r="P20510" t="s">
        <v>2342</v>
      </c>
      <c r="S20510" s="14">
        <v>-30</v>
      </c>
      <c r="T20510">
        <v>0.5</v>
      </c>
      <c r="U20510" t="s">
        <v>2479</v>
      </c>
      <c r="V20510">
        <v>1</v>
      </c>
      <c r="W20510" t="s">
        <v>2569</v>
      </c>
    </row>
    <row r="20511" spans="1:23" x14ac:dyDescent="0.3">
      <c r="A20511">
        <v>28180</v>
      </c>
      <c r="B20511" s="15" t="s">
        <v>2069</v>
      </c>
      <c r="C20511" t="str">
        <f>_xlfn.XLOOKUP($B20511, STANDARDS!$A:$A, STANDARDS!$B:$B,,0,2)</f>
        <v>Hanover Fm</v>
      </c>
      <c r="D20511" t="s">
        <v>1060</v>
      </c>
      <c r="E20511" t="s">
        <v>2277</v>
      </c>
      <c r="F20511">
        <v>42.51</v>
      </c>
      <c r="G20511">
        <v>-79.17</v>
      </c>
      <c r="H20511">
        <v>0.01</v>
      </c>
      <c r="I20511" t="s">
        <v>592</v>
      </c>
      <c r="J20511" cm="1">
        <f t="array" ref="J20511:L20511">_xlfn.XLOOKUP($C20511, AGE!$A:$A,AGE!$B:$D,,0,2)</f>
        <v>371.86</v>
      </c>
      <c r="K20511">
        <v>0.8</v>
      </c>
      <c r="L20511" t="str">
        <v>Cohen et al. 2022</v>
      </c>
      <c r="M20511" t="s">
        <v>2478</v>
      </c>
      <c r="P20511" t="s">
        <v>2342</v>
      </c>
      <c r="S20511" s="14">
        <v>-30</v>
      </c>
      <c r="T20511">
        <v>0.5</v>
      </c>
      <c r="U20511" t="s">
        <v>2479</v>
      </c>
      <c r="V20511">
        <v>1</v>
      </c>
      <c r="W20511" t="s">
        <v>2569</v>
      </c>
    </row>
    <row r="20512" spans="1:23" x14ac:dyDescent="0.3">
      <c r="A20512">
        <v>28181</v>
      </c>
      <c r="B20512" s="15" t="s">
        <v>2069</v>
      </c>
      <c r="C20512" t="str">
        <f>_xlfn.XLOOKUP($B20512, STANDARDS!$A:$A, STANDARDS!$B:$B,,0,2)</f>
        <v>Hanover Fm</v>
      </c>
      <c r="D20512" t="s">
        <v>1060</v>
      </c>
      <c r="E20512" t="s">
        <v>2277</v>
      </c>
      <c r="F20512">
        <v>42.51</v>
      </c>
      <c r="G20512">
        <v>-79.17</v>
      </c>
      <c r="H20512">
        <v>0.01</v>
      </c>
      <c r="I20512" t="s">
        <v>592</v>
      </c>
      <c r="J20512" cm="1">
        <f t="array" ref="J20512:L20512">_xlfn.XLOOKUP($C20512, AGE!$A:$A,AGE!$B:$D,,0,2)</f>
        <v>371.86</v>
      </c>
      <c r="K20512">
        <v>0.8</v>
      </c>
      <c r="L20512" t="str">
        <v>Cohen et al. 2022</v>
      </c>
      <c r="M20512" t="s">
        <v>2478</v>
      </c>
      <c r="P20512" t="s">
        <v>2342</v>
      </c>
      <c r="S20512" s="14">
        <v>-30</v>
      </c>
      <c r="T20512">
        <v>0.5</v>
      </c>
      <c r="U20512" t="s">
        <v>2479</v>
      </c>
      <c r="V20512">
        <v>1</v>
      </c>
      <c r="W20512" t="s">
        <v>2569</v>
      </c>
    </row>
    <row r="20513" spans="1:23" x14ac:dyDescent="0.3">
      <c r="A20513">
        <v>28182</v>
      </c>
      <c r="B20513" s="15" t="s">
        <v>2069</v>
      </c>
      <c r="C20513" t="str">
        <f>_xlfn.XLOOKUP($B20513, STANDARDS!$A:$A, STANDARDS!$B:$B,,0,2)</f>
        <v>Hanover Fm</v>
      </c>
      <c r="D20513" t="s">
        <v>1060</v>
      </c>
      <c r="E20513" t="s">
        <v>2277</v>
      </c>
      <c r="F20513">
        <v>42.51</v>
      </c>
      <c r="G20513">
        <v>-79.17</v>
      </c>
      <c r="H20513">
        <v>0.01</v>
      </c>
      <c r="I20513" t="s">
        <v>592</v>
      </c>
      <c r="J20513" cm="1">
        <f t="array" ref="J20513:L20513">_xlfn.XLOOKUP($C20513, AGE!$A:$A,AGE!$B:$D,,0,2)</f>
        <v>371.86</v>
      </c>
      <c r="K20513">
        <v>0.8</v>
      </c>
      <c r="L20513" t="str">
        <v>Cohen et al. 2022</v>
      </c>
      <c r="M20513" t="s">
        <v>2478</v>
      </c>
      <c r="P20513" t="s">
        <v>2342</v>
      </c>
      <c r="S20513" s="14">
        <v>-26.773320009999999</v>
      </c>
      <c r="T20513">
        <v>0.5</v>
      </c>
      <c r="U20513" t="s">
        <v>2479</v>
      </c>
      <c r="V20513">
        <v>1</v>
      </c>
      <c r="W20513" t="s">
        <v>2569</v>
      </c>
    </row>
    <row r="20514" spans="1:23" x14ac:dyDescent="0.3">
      <c r="A20514">
        <v>28230</v>
      </c>
      <c r="B20514" s="15" t="s">
        <v>2070</v>
      </c>
      <c r="C20514" t="str">
        <f>_xlfn.XLOOKUP($B20514, STANDARDS!$A:$A, STANDARDS!$B:$B,,0,2)</f>
        <v>Ravensthroat Fm, Hay Creek Gp</v>
      </c>
      <c r="D20514" t="s">
        <v>517</v>
      </c>
      <c r="E20514" t="s">
        <v>2278</v>
      </c>
      <c r="F20514">
        <v>129</v>
      </c>
      <c r="G20514">
        <v>-64.5</v>
      </c>
      <c r="H20514">
        <v>1</v>
      </c>
      <c r="I20514" t="s">
        <v>1816</v>
      </c>
      <c r="J20514" cm="1">
        <f t="array" ref="J20514:L20514">_xlfn.XLOOKUP($C20514, AGE!$A:$A,AGE!$B:$D,,0,2)</f>
        <v>638</v>
      </c>
      <c r="K20514">
        <v>12</v>
      </c>
      <c r="L20514" t="str">
        <v>Rooney et al. 2015; Hoffman et al. 2021</v>
      </c>
      <c r="M20514" t="s">
        <v>2480</v>
      </c>
      <c r="P20514" t="s">
        <v>2342</v>
      </c>
      <c r="Q20514" s="14">
        <v>-1.99</v>
      </c>
      <c r="R20514">
        <v>0.1</v>
      </c>
      <c r="S20514" s="14"/>
      <c r="V20514">
        <v>1</v>
      </c>
      <c r="W20514" t="s">
        <v>2570</v>
      </c>
    </row>
    <row r="20515" spans="1:23" x14ac:dyDescent="0.3">
      <c r="A20515">
        <v>28231</v>
      </c>
      <c r="B20515" s="15" t="s">
        <v>2070</v>
      </c>
      <c r="C20515" t="str">
        <f>_xlfn.XLOOKUP($B20515, STANDARDS!$A:$A, STANDARDS!$B:$B,,0,2)</f>
        <v>Ravensthroat Fm, Hay Creek Gp</v>
      </c>
      <c r="D20515" t="s">
        <v>517</v>
      </c>
      <c r="E20515" t="s">
        <v>2278</v>
      </c>
      <c r="F20515">
        <v>129</v>
      </c>
      <c r="G20515">
        <v>-64.5</v>
      </c>
      <c r="H20515">
        <v>1</v>
      </c>
      <c r="I20515" t="s">
        <v>1816</v>
      </c>
      <c r="J20515" cm="1">
        <f t="array" ref="J20515:L20515">_xlfn.XLOOKUP($C20515, AGE!$A:$A,AGE!$B:$D,,0,2)</f>
        <v>638</v>
      </c>
      <c r="K20515">
        <v>12</v>
      </c>
      <c r="L20515" t="str">
        <v>Rooney et al. 2015; Hoffman et al. 2021</v>
      </c>
      <c r="M20515" t="s">
        <v>2480</v>
      </c>
      <c r="P20515" t="s">
        <v>2342</v>
      </c>
      <c r="Q20515" s="14">
        <v>-3.6</v>
      </c>
      <c r="R20515">
        <v>0.1</v>
      </c>
      <c r="S20515" s="14"/>
      <c r="V20515">
        <v>1</v>
      </c>
      <c r="W20515" t="s">
        <v>2570</v>
      </c>
    </row>
    <row r="20516" spans="1:23" x14ac:dyDescent="0.3">
      <c r="A20516">
        <v>28232</v>
      </c>
      <c r="B20516" s="15" t="s">
        <v>2070</v>
      </c>
      <c r="C20516" t="str">
        <f>_xlfn.XLOOKUP($B20516, STANDARDS!$A:$A, STANDARDS!$B:$B,,0,2)</f>
        <v>Ravensthroat Fm, Hay Creek Gp</v>
      </c>
      <c r="D20516" t="s">
        <v>517</v>
      </c>
      <c r="E20516" t="s">
        <v>2278</v>
      </c>
      <c r="F20516">
        <v>129</v>
      </c>
      <c r="G20516">
        <v>-64.5</v>
      </c>
      <c r="H20516">
        <v>1</v>
      </c>
      <c r="I20516" t="s">
        <v>1816</v>
      </c>
      <c r="J20516" cm="1">
        <f t="array" ref="J20516:L20516">_xlfn.XLOOKUP($C20516, AGE!$A:$A,AGE!$B:$D,,0,2)</f>
        <v>638</v>
      </c>
      <c r="K20516">
        <v>12</v>
      </c>
      <c r="L20516" t="str">
        <v>Rooney et al. 2015; Hoffman et al. 2021</v>
      </c>
      <c r="M20516" t="s">
        <v>2480</v>
      </c>
      <c r="P20516" t="s">
        <v>2342</v>
      </c>
      <c r="Q20516" s="14">
        <v>-1.5</v>
      </c>
      <c r="R20516">
        <v>0.1</v>
      </c>
      <c r="S20516" s="14"/>
      <c r="V20516">
        <v>1</v>
      </c>
      <c r="W20516" t="s">
        <v>2570</v>
      </c>
    </row>
    <row r="20517" spans="1:23" x14ac:dyDescent="0.3">
      <c r="A20517">
        <v>28233</v>
      </c>
      <c r="B20517" s="15" t="s">
        <v>2070</v>
      </c>
      <c r="C20517" t="str">
        <f>_xlfn.XLOOKUP($B20517, STANDARDS!$A:$A, STANDARDS!$B:$B,,0,2)</f>
        <v>Ravensthroat Fm, Hay Creek Gp</v>
      </c>
      <c r="D20517" t="s">
        <v>517</v>
      </c>
      <c r="E20517" t="s">
        <v>2278</v>
      </c>
      <c r="F20517">
        <v>129</v>
      </c>
      <c r="G20517">
        <v>-64.5</v>
      </c>
      <c r="H20517">
        <v>1</v>
      </c>
      <c r="I20517" t="s">
        <v>1816</v>
      </c>
      <c r="J20517" cm="1">
        <f t="array" ref="J20517:L20517">_xlfn.XLOOKUP($C20517, AGE!$A:$A,AGE!$B:$D,,0,2)</f>
        <v>638</v>
      </c>
      <c r="K20517">
        <v>12</v>
      </c>
      <c r="L20517" t="str">
        <v>Rooney et al. 2015; Hoffman et al. 2021</v>
      </c>
      <c r="M20517" t="s">
        <v>2480</v>
      </c>
      <c r="P20517" t="s">
        <v>2342</v>
      </c>
      <c r="Q20517" s="14">
        <v>-3.4</v>
      </c>
      <c r="R20517">
        <v>0.1</v>
      </c>
      <c r="S20517" s="14"/>
      <c r="V20517">
        <v>1</v>
      </c>
      <c r="W20517" t="s">
        <v>2570</v>
      </c>
    </row>
    <row r="20518" spans="1:23" x14ac:dyDescent="0.3">
      <c r="A20518">
        <v>28234</v>
      </c>
      <c r="B20518" s="15" t="s">
        <v>2070</v>
      </c>
      <c r="C20518" t="str">
        <f>_xlfn.XLOOKUP($B20518, STANDARDS!$A:$A, STANDARDS!$B:$B,,0,2)</f>
        <v>Ravensthroat Fm, Hay Creek Gp</v>
      </c>
      <c r="D20518" t="s">
        <v>517</v>
      </c>
      <c r="E20518" t="s">
        <v>2278</v>
      </c>
      <c r="F20518">
        <v>129</v>
      </c>
      <c r="G20518">
        <v>-64.5</v>
      </c>
      <c r="H20518">
        <v>1</v>
      </c>
      <c r="I20518" t="s">
        <v>1816</v>
      </c>
      <c r="J20518" cm="1">
        <f t="array" ref="J20518:L20518">_xlfn.XLOOKUP($C20518, AGE!$A:$A,AGE!$B:$D,,0,2)</f>
        <v>638</v>
      </c>
      <c r="K20518">
        <v>12</v>
      </c>
      <c r="L20518" t="str">
        <v>Rooney et al. 2015; Hoffman et al. 2021</v>
      </c>
      <c r="M20518" t="s">
        <v>2480</v>
      </c>
      <c r="P20518" t="s">
        <v>2342</v>
      </c>
      <c r="Q20518" s="14">
        <v>-3.38</v>
      </c>
      <c r="R20518">
        <v>0.1</v>
      </c>
      <c r="S20518" s="14"/>
      <c r="V20518">
        <v>1</v>
      </c>
      <c r="W20518" t="s">
        <v>2570</v>
      </c>
    </row>
    <row r="20519" spans="1:23" x14ac:dyDescent="0.3">
      <c r="A20519">
        <v>28235</v>
      </c>
      <c r="B20519" s="15" t="s">
        <v>2070</v>
      </c>
      <c r="C20519" t="str">
        <f>_xlfn.XLOOKUP($B20519, STANDARDS!$A:$A, STANDARDS!$B:$B,,0,2)</f>
        <v>Ravensthroat Fm, Hay Creek Gp</v>
      </c>
      <c r="D20519" t="s">
        <v>517</v>
      </c>
      <c r="E20519" t="s">
        <v>2278</v>
      </c>
      <c r="F20519">
        <v>129</v>
      </c>
      <c r="G20519">
        <v>-64.5</v>
      </c>
      <c r="H20519">
        <v>1</v>
      </c>
      <c r="I20519" t="s">
        <v>1816</v>
      </c>
      <c r="J20519" cm="1">
        <f t="array" ref="J20519:L20519">_xlfn.XLOOKUP($C20519, AGE!$A:$A,AGE!$B:$D,,0,2)</f>
        <v>638</v>
      </c>
      <c r="K20519">
        <v>12</v>
      </c>
      <c r="L20519" t="str">
        <v>Rooney et al. 2015; Hoffman et al. 2021</v>
      </c>
      <c r="M20519" t="s">
        <v>2480</v>
      </c>
      <c r="P20519" t="s">
        <v>2342</v>
      </c>
      <c r="Q20519" s="14">
        <v>-3.15</v>
      </c>
      <c r="R20519">
        <v>0.1</v>
      </c>
      <c r="S20519" s="14"/>
      <c r="V20519">
        <v>1</v>
      </c>
      <c r="W20519" t="s">
        <v>2570</v>
      </c>
    </row>
    <row r="20520" spans="1:23" x14ac:dyDescent="0.3">
      <c r="A20520">
        <v>28236</v>
      </c>
      <c r="B20520" s="15" t="s">
        <v>2070</v>
      </c>
      <c r="C20520" t="str">
        <f>_xlfn.XLOOKUP($B20520, STANDARDS!$A:$A, STANDARDS!$B:$B,,0,2)</f>
        <v>Ravensthroat Fm, Hay Creek Gp</v>
      </c>
      <c r="D20520" t="s">
        <v>517</v>
      </c>
      <c r="E20520" t="s">
        <v>2278</v>
      </c>
      <c r="F20520">
        <v>129</v>
      </c>
      <c r="G20520">
        <v>-64.5</v>
      </c>
      <c r="H20520">
        <v>1</v>
      </c>
      <c r="I20520" t="s">
        <v>1816</v>
      </c>
      <c r="J20520" cm="1">
        <f t="array" ref="J20520:L20520">_xlfn.XLOOKUP($C20520, AGE!$A:$A,AGE!$B:$D,,0,2)</f>
        <v>638</v>
      </c>
      <c r="K20520">
        <v>12</v>
      </c>
      <c r="L20520" t="str">
        <v>Rooney et al. 2015; Hoffman et al. 2021</v>
      </c>
      <c r="M20520" t="s">
        <v>2480</v>
      </c>
      <c r="P20520" t="s">
        <v>2342</v>
      </c>
      <c r="Q20520" s="14">
        <v>-3.39</v>
      </c>
      <c r="R20520">
        <v>0.1</v>
      </c>
      <c r="S20520" s="14"/>
      <c r="V20520">
        <v>1</v>
      </c>
      <c r="W20520" t="s">
        <v>2570</v>
      </c>
    </row>
    <row r="20521" spans="1:23" x14ac:dyDescent="0.3">
      <c r="A20521">
        <v>28237</v>
      </c>
      <c r="B20521" s="15" t="s">
        <v>2070</v>
      </c>
      <c r="C20521" t="str">
        <f>_xlfn.XLOOKUP($B20521, STANDARDS!$A:$A, STANDARDS!$B:$B,,0,2)</f>
        <v>Ravensthroat Fm, Hay Creek Gp</v>
      </c>
      <c r="D20521" t="s">
        <v>517</v>
      </c>
      <c r="E20521" t="s">
        <v>2278</v>
      </c>
      <c r="F20521">
        <v>129</v>
      </c>
      <c r="G20521">
        <v>-64.5</v>
      </c>
      <c r="H20521">
        <v>1</v>
      </c>
      <c r="I20521" t="s">
        <v>1816</v>
      </c>
      <c r="J20521" cm="1">
        <f t="array" ref="J20521:L20521">_xlfn.XLOOKUP($C20521, AGE!$A:$A,AGE!$B:$D,,0,2)</f>
        <v>638</v>
      </c>
      <c r="K20521">
        <v>12</v>
      </c>
      <c r="L20521" t="str">
        <v>Rooney et al. 2015; Hoffman et al. 2021</v>
      </c>
      <c r="M20521" t="s">
        <v>2480</v>
      </c>
      <c r="P20521" t="s">
        <v>2342</v>
      </c>
      <c r="Q20521" s="14">
        <v>-3.47</v>
      </c>
      <c r="R20521">
        <v>0.1</v>
      </c>
      <c r="S20521" s="14"/>
      <c r="V20521">
        <v>1</v>
      </c>
      <c r="W20521" t="s">
        <v>2570</v>
      </c>
    </row>
    <row r="20522" spans="1:23" x14ac:dyDescent="0.3">
      <c r="A20522">
        <v>28238</v>
      </c>
      <c r="B20522" s="15" t="s">
        <v>2070</v>
      </c>
      <c r="C20522" t="str">
        <f>_xlfn.XLOOKUP($B20522, STANDARDS!$A:$A, STANDARDS!$B:$B,,0,2)</f>
        <v>Ravensthroat Fm, Hay Creek Gp</v>
      </c>
      <c r="D20522" t="s">
        <v>517</v>
      </c>
      <c r="E20522" t="s">
        <v>2278</v>
      </c>
      <c r="F20522">
        <v>129</v>
      </c>
      <c r="G20522">
        <v>-64.5</v>
      </c>
      <c r="H20522">
        <v>1</v>
      </c>
      <c r="I20522" t="s">
        <v>1816</v>
      </c>
      <c r="J20522" cm="1">
        <f t="array" ref="J20522:L20522">_xlfn.XLOOKUP($C20522, AGE!$A:$A,AGE!$B:$D,,0,2)</f>
        <v>638</v>
      </c>
      <c r="K20522">
        <v>12</v>
      </c>
      <c r="L20522" t="str">
        <v>Rooney et al. 2015; Hoffman et al. 2021</v>
      </c>
      <c r="M20522" t="s">
        <v>2480</v>
      </c>
      <c r="P20522" t="s">
        <v>2342</v>
      </c>
      <c r="Q20522" s="14">
        <v>-3.65</v>
      </c>
      <c r="R20522">
        <v>0.1</v>
      </c>
      <c r="S20522" s="14"/>
      <c r="V20522">
        <v>1</v>
      </c>
      <c r="W20522" t="s">
        <v>2570</v>
      </c>
    </row>
    <row r="20523" spans="1:23" x14ac:dyDescent="0.3">
      <c r="A20523">
        <v>28239</v>
      </c>
      <c r="B20523" s="15" t="s">
        <v>2070</v>
      </c>
      <c r="C20523" t="str">
        <f>_xlfn.XLOOKUP($B20523, STANDARDS!$A:$A, STANDARDS!$B:$B,,0,2)</f>
        <v>Ravensthroat Fm, Hay Creek Gp</v>
      </c>
      <c r="D20523" t="s">
        <v>517</v>
      </c>
      <c r="E20523" t="s">
        <v>2278</v>
      </c>
      <c r="F20523">
        <v>129</v>
      </c>
      <c r="G20523">
        <v>-64.5</v>
      </c>
      <c r="H20523">
        <v>1</v>
      </c>
      <c r="I20523" t="s">
        <v>1816</v>
      </c>
      <c r="J20523" cm="1">
        <f t="array" ref="J20523:L20523">_xlfn.XLOOKUP($C20523, AGE!$A:$A,AGE!$B:$D,,0,2)</f>
        <v>638</v>
      </c>
      <c r="K20523">
        <v>12</v>
      </c>
      <c r="L20523" t="str">
        <v>Rooney et al. 2015; Hoffman et al. 2021</v>
      </c>
      <c r="M20523" t="s">
        <v>2480</v>
      </c>
      <c r="P20523" t="s">
        <v>2342</v>
      </c>
      <c r="Q20523" s="14">
        <v>-3.46</v>
      </c>
      <c r="R20523">
        <v>0.1</v>
      </c>
      <c r="S20523" s="14"/>
      <c r="V20523">
        <v>1</v>
      </c>
      <c r="W20523" t="s">
        <v>2570</v>
      </c>
    </row>
    <row r="20524" spans="1:23" x14ac:dyDescent="0.3">
      <c r="A20524">
        <v>28240</v>
      </c>
      <c r="B20524" s="15" t="s">
        <v>2070</v>
      </c>
      <c r="C20524" t="str">
        <f>_xlfn.XLOOKUP($B20524, STANDARDS!$A:$A, STANDARDS!$B:$B,,0,2)</f>
        <v>Ravensthroat Fm, Hay Creek Gp</v>
      </c>
      <c r="D20524" t="s">
        <v>517</v>
      </c>
      <c r="E20524" t="s">
        <v>2278</v>
      </c>
      <c r="F20524">
        <v>129</v>
      </c>
      <c r="G20524">
        <v>-64.5</v>
      </c>
      <c r="H20524">
        <v>1</v>
      </c>
      <c r="I20524" t="s">
        <v>1816</v>
      </c>
      <c r="J20524" cm="1">
        <f t="array" ref="J20524:L20524">_xlfn.XLOOKUP($C20524, AGE!$A:$A,AGE!$B:$D,,0,2)</f>
        <v>638</v>
      </c>
      <c r="K20524">
        <v>12</v>
      </c>
      <c r="L20524" t="str">
        <v>Rooney et al. 2015; Hoffman et al. 2021</v>
      </c>
      <c r="M20524" t="s">
        <v>2480</v>
      </c>
      <c r="P20524" t="s">
        <v>2342</v>
      </c>
      <c r="Q20524" s="14">
        <v>-3.59</v>
      </c>
      <c r="R20524">
        <v>0.1</v>
      </c>
      <c r="S20524" s="14"/>
      <c r="V20524">
        <v>1</v>
      </c>
      <c r="W20524" t="s">
        <v>2570</v>
      </c>
    </row>
    <row r="20525" spans="1:23" x14ac:dyDescent="0.3">
      <c r="A20525">
        <v>28241</v>
      </c>
      <c r="B20525" s="15" t="s">
        <v>2070</v>
      </c>
      <c r="C20525" t="str">
        <f>_xlfn.XLOOKUP($B20525, STANDARDS!$A:$A, STANDARDS!$B:$B,,0,2)</f>
        <v>Ravensthroat Fm, Hay Creek Gp</v>
      </c>
      <c r="D20525" t="s">
        <v>517</v>
      </c>
      <c r="E20525" t="s">
        <v>2278</v>
      </c>
      <c r="F20525">
        <v>129</v>
      </c>
      <c r="G20525">
        <v>-64.5</v>
      </c>
      <c r="H20525">
        <v>1</v>
      </c>
      <c r="I20525" t="s">
        <v>1816</v>
      </c>
      <c r="J20525" cm="1">
        <f t="array" ref="J20525:L20525">_xlfn.XLOOKUP($C20525, AGE!$A:$A,AGE!$B:$D,,0,2)</f>
        <v>638</v>
      </c>
      <c r="K20525">
        <v>12</v>
      </c>
      <c r="L20525" t="str">
        <v>Rooney et al. 2015; Hoffman et al. 2021</v>
      </c>
      <c r="M20525" t="s">
        <v>2480</v>
      </c>
      <c r="P20525" t="s">
        <v>2342</v>
      </c>
      <c r="Q20525" s="14">
        <v>-3.52</v>
      </c>
      <c r="R20525">
        <v>0.1</v>
      </c>
      <c r="S20525" s="14"/>
      <c r="V20525">
        <v>1</v>
      </c>
      <c r="W20525" t="s">
        <v>2570</v>
      </c>
    </row>
    <row r="20526" spans="1:23" x14ac:dyDescent="0.3">
      <c r="A20526">
        <v>28242</v>
      </c>
      <c r="B20526" s="15" t="s">
        <v>2070</v>
      </c>
      <c r="C20526" t="str">
        <f>_xlfn.XLOOKUP($B20526, STANDARDS!$A:$A, STANDARDS!$B:$B,,0,2)</f>
        <v>Ravensthroat Fm, Hay Creek Gp</v>
      </c>
      <c r="D20526" t="s">
        <v>517</v>
      </c>
      <c r="E20526" t="s">
        <v>2278</v>
      </c>
      <c r="F20526">
        <v>129</v>
      </c>
      <c r="G20526">
        <v>-64.5</v>
      </c>
      <c r="H20526">
        <v>1</v>
      </c>
      <c r="I20526" t="s">
        <v>1816</v>
      </c>
      <c r="J20526" cm="1">
        <f t="array" ref="J20526:L20526">_xlfn.XLOOKUP($C20526, AGE!$A:$A,AGE!$B:$D,,0,2)</f>
        <v>638</v>
      </c>
      <c r="K20526">
        <v>12</v>
      </c>
      <c r="L20526" t="str">
        <v>Rooney et al. 2015; Hoffman et al. 2021</v>
      </c>
      <c r="M20526" t="s">
        <v>2480</v>
      </c>
      <c r="P20526" t="s">
        <v>2342</v>
      </c>
      <c r="Q20526" s="14">
        <v>-3.62</v>
      </c>
      <c r="R20526">
        <v>0.1</v>
      </c>
      <c r="S20526" s="14"/>
      <c r="V20526">
        <v>1</v>
      </c>
      <c r="W20526" t="s">
        <v>2570</v>
      </c>
    </row>
    <row r="20527" spans="1:23" x14ac:dyDescent="0.3">
      <c r="A20527">
        <v>28243</v>
      </c>
      <c r="B20527" s="15" t="s">
        <v>2070</v>
      </c>
      <c r="C20527" t="str">
        <f>_xlfn.XLOOKUP($B20527, STANDARDS!$A:$A, STANDARDS!$B:$B,,0,2)</f>
        <v>Ravensthroat Fm, Hay Creek Gp</v>
      </c>
      <c r="D20527" t="s">
        <v>517</v>
      </c>
      <c r="E20527" t="s">
        <v>2278</v>
      </c>
      <c r="F20527">
        <v>129</v>
      </c>
      <c r="G20527">
        <v>-64.5</v>
      </c>
      <c r="H20527">
        <v>1</v>
      </c>
      <c r="I20527" t="s">
        <v>1816</v>
      </c>
      <c r="J20527" cm="1">
        <f t="array" ref="J20527:L20527">_xlfn.XLOOKUP($C20527, AGE!$A:$A,AGE!$B:$D,,0,2)</f>
        <v>638</v>
      </c>
      <c r="K20527">
        <v>12</v>
      </c>
      <c r="L20527" t="str">
        <v>Rooney et al. 2015; Hoffman et al. 2021</v>
      </c>
      <c r="M20527" t="s">
        <v>2480</v>
      </c>
      <c r="P20527" t="s">
        <v>2342</v>
      </c>
      <c r="Q20527" s="14">
        <v>-4.79</v>
      </c>
      <c r="R20527">
        <v>0.1</v>
      </c>
      <c r="S20527" s="14"/>
      <c r="V20527">
        <v>1</v>
      </c>
      <c r="W20527" t="s">
        <v>2570</v>
      </c>
    </row>
    <row r="20528" spans="1:23" x14ac:dyDescent="0.3">
      <c r="A20528">
        <v>28244</v>
      </c>
      <c r="B20528" s="15" t="s">
        <v>2070</v>
      </c>
      <c r="C20528" t="str">
        <f>_xlfn.XLOOKUP($B20528, STANDARDS!$A:$A, STANDARDS!$B:$B,,0,2)</f>
        <v>Ravensthroat Fm, Hay Creek Gp</v>
      </c>
      <c r="D20528" t="s">
        <v>517</v>
      </c>
      <c r="E20528" t="s">
        <v>2278</v>
      </c>
      <c r="F20528">
        <v>129</v>
      </c>
      <c r="G20528">
        <v>-64.5</v>
      </c>
      <c r="H20528">
        <v>1</v>
      </c>
      <c r="I20528" t="s">
        <v>1816</v>
      </c>
      <c r="J20528" cm="1">
        <f t="array" ref="J20528:L20528">_xlfn.XLOOKUP($C20528, AGE!$A:$A,AGE!$B:$D,,0,2)</f>
        <v>638</v>
      </c>
      <c r="K20528">
        <v>12</v>
      </c>
      <c r="L20528" t="str">
        <v>Rooney et al. 2015; Hoffman et al. 2021</v>
      </c>
      <c r="M20528" t="s">
        <v>2480</v>
      </c>
      <c r="P20528" t="s">
        <v>2342</v>
      </c>
      <c r="Q20528" s="14">
        <v>-4.0199999999999996</v>
      </c>
      <c r="R20528">
        <v>0.1</v>
      </c>
      <c r="S20528" s="14"/>
      <c r="V20528">
        <v>1</v>
      </c>
      <c r="W20528" t="s">
        <v>2570</v>
      </c>
    </row>
    <row r="20529" spans="1:29" x14ac:dyDescent="0.3">
      <c r="A20529">
        <v>28245</v>
      </c>
      <c r="B20529" s="15" t="s">
        <v>889</v>
      </c>
      <c r="C20529" t="str">
        <f>_xlfn.XLOOKUP($B20529, STANDARDS!$A:$A, STANDARDS!$B:$B,,0,2)</f>
        <v>Sheepbed Fm, Rackla Gp</v>
      </c>
      <c r="D20529" t="s">
        <v>517</v>
      </c>
      <c r="E20529" t="s">
        <v>2278</v>
      </c>
      <c r="F20529">
        <v>129</v>
      </c>
      <c r="G20529">
        <v>-64.5</v>
      </c>
      <c r="H20529">
        <v>1</v>
      </c>
      <c r="I20529" t="s">
        <v>1816</v>
      </c>
      <c r="J20529" cm="1">
        <f t="array" ref="J20529:L20529">_xlfn.XLOOKUP($C20529, AGE!$A:$A,AGE!$B:$D,,0,2)</f>
        <v>604.1</v>
      </c>
      <c r="K20529">
        <v>34.200000000000003</v>
      </c>
      <c r="L20529" t="str">
        <v>Rooney et al. 2020; Rooney et al. 2015</v>
      </c>
      <c r="M20529" t="s">
        <v>2481</v>
      </c>
      <c r="P20529" t="s">
        <v>2342</v>
      </c>
      <c r="Q20529" s="14">
        <v>-1.32</v>
      </c>
      <c r="R20529">
        <v>0.1</v>
      </c>
      <c r="S20529" s="14"/>
      <c r="V20529">
        <v>1</v>
      </c>
      <c r="W20529" t="s">
        <v>2570</v>
      </c>
    </row>
    <row r="20530" spans="1:29" x14ac:dyDescent="0.3">
      <c r="A20530">
        <v>28246</v>
      </c>
      <c r="B20530" s="15" t="s">
        <v>889</v>
      </c>
      <c r="C20530" t="str">
        <f>_xlfn.XLOOKUP($B20530, STANDARDS!$A:$A, STANDARDS!$B:$B,,0,2)</f>
        <v>Sheepbed Fm, Rackla Gp</v>
      </c>
      <c r="D20530" t="s">
        <v>517</v>
      </c>
      <c r="E20530" t="s">
        <v>2278</v>
      </c>
      <c r="F20530">
        <v>129</v>
      </c>
      <c r="G20530">
        <v>-64.5</v>
      </c>
      <c r="H20530">
        <v>1</v>
      </c>
      <c r="I20530" t="s">
        <v>1816</v>
      </c>
      <c r="J20530" cm="1">
        <f t="array" ref="J20530:L20530">_xlfn.XLOOKUP($C20530, AGE!$A:$A,AGE!$B:$D,,0,2)</f>
        <v>604.1</v>
      </c>
      <c r="K20530">
        <v>34.200000000000003</v>
      </c>
      <c r="L20530" t="str">
        <v>Rooney et al. 2020; Rooney et al. 2015</v>
      </c>
      <c r="M20530" t="s">
        <v>2481</v>
      </c>
      <c r="P20530" t="s">
        <v>2342</v>
      </c>
      <c r="Q20530" s="14">
        <v>-0.67</v>
      </c>
      <c r="R20530">
        <v>0.1</v>
      </c>
      <c r="S20530" s="14"/>
      <c r="V20530">
        <v>1</v>
      </c>
      <c r="W20530" t="s">
        <v>2570</v>
      </c>
    </row>
    <row r="20531" spans="1:29" x14ac:dyDescent="0.3">
      <c r="A20531">
        <v>28247</v>
      </c>
      <c r="B20531" s="15" t="s">
        <v>2071</v>
      </c>
      <c r="C20531" t="str">
        <f>_xlfn.XLOOKUP($B20531, STANDARDS!$A:$A, STANDARDS!$B:$B,,0,2)</f>
        <v>Nadaleen Fm, Rackla Gp</v>
      </c>
      <c r="D20531" t="s">
        <v>517</v>
      </c>
      <c r="E20531" t="s">
        <v>2278</v>
      </c>
      <c r="F20531">
        <v>129</v>
      </c>
      <c r="G20531">
        <v>-64.5</v>
      </c>
      <c r="H20531">
        <v>1</v>
      </c>
      <c r="I20531" t="s">
        <v>1816</v>
      </c>
      <c r="J20531" cm="1">
        <f t="array" ref="J20531:L20531">_xlfn.XLOOKUP($C20531, AGE!$A:$A,AGE!$B:$D,,0,2)</f>
        <v>601.29999999999995</v>
      </c>
      <c r="K20531">
        <v>37</v>
      </c>
      <c r="L20531" t="str">
        <v>Rooney et al. 2020; Rooney et al. 2015</v>
      </c>
      <c r="M20531" t="s">
        <v>2482</v>
      </c>
      <c r="P20531" t="s">
        <v>2342</v>
      </c>
      <c r="Q20531" s="14">
        <v>0.23</v>
      </c>
      <c r="R20531">
        <v>0.1</v>
      </c>
      <c r="S20531" s="14"/>
      <c r="V20531">
        <v>1</v>
      </c>
      <c r="W20531" t="s">
        <v>2570</v>
      </c>
      <c r="AB20531" t="s">
        <v>248</v>
      </c>
      <c r="AC20531" t="s">
        <v>2650</v>
      </c>
    </row>
    <row r="20532" spans="1:29" x14ac:dyDescent="0.3">
      <c r="A20532">
        <v>28248</v>
      </c>
      <c r="B20532" s="15" t="s">
        <v>2071</v>
      </c>
      <c r="C20532" t="str">
        <f>_xlfn.XLOOKUP($B20532, STANDARDS!$A:$A, STANDARDS!$B:$B,,0,2)</f>
        <v>Nadaleen Fm, Rackla Gp</v>
      </c>
      <c r="D20532" t="s">
        <v>517</v>
      </c>
      <c r="E20532" t="s">
        <v>2278</v>
      </c>
      <c r="F20532">
        <v>129</v>
      </c>
      <c r="G20532">
        <v>-64.5</v>
      </c>
      <c r="H20532">
        <v>1</v>
      </c>
      <c r="I20532" t="s">
        <v>1816</v>
      </c>
      <c r="J20532" cm="1">
        <f t="array" ref="J20532:L20532">_xlfn.XLOOKUP($C20532, AGE!$A:$A,AGE!$B:$D,,0,2)</f>
        <v>601.29999999999995</v>
      </c>
      <c r="K20532">
        <v>37</v>
      </c>
      <c r="L20532" t="str">
        <v>Rooney et al. 2020; Rooney et al. 2015</v>
      </c>
      <c r="M20532" t="s">
        <v>2482</v>
      </c>
      <c r="P20532" t="s">
        <v>2342</v>
      </c>
      <c r="Q20532" s="14">
        <v>4.33</v>
      </c>
      <c r="R20532">
        <v>0.1</v>
      </c>
      <c r="S20532" s="14"/>
      <c r="V20532">
        <v>1</v>
      </c>
      <c r="W20532" t="s">
        <v>2570</v>
      </c>
      <c r="AB20532" t="s">
        <v>248</v>
      </c>
      <c r="AC20532" t="s">
        <v>2650</v>
      </c>
    </row>
    <row r="20533" spans="1:29" x14ac:dyDescent="0.3">
      <c r="A20533">
        <v>28249</v>
      </c>
      <c r="B20533" s="15" t="s">
        <v>2071</v>
      </c>
      <c r="C20533" t="str">
        <f>_xlfn.XLOOKUP($B20533, STANDARDS!$A:$A, STANDARDS!$B:$B,,0,2)</f>
        <v>Nadaleen Fm, Rackla Gp</v>
      </c>
      <c r="D20533" t="s">
        <v>517</v>
      </c>
      <c r="E20533" t="s">
        <v>2278</v>
      </c>
      <c r="F20533">
        <v>129</v>
      </c>
      <c r="G20533">
        <v>-64.5</v>
      </c>
      <c r="H20533">
        <v>1</v>
      </c>
      <c r="I20533" t="s">
        <v>1816</v>
      </c>
      <c r="J20533" cm="1">
        <f t="array" ref="J20533:L20533">_xlfn.XLOOKUP($C20533, AGE!$A:$A,AGE!$B:$D,,0,2)</f>
        <v>601.29999999999995</v>
      </c>
      <c r="K20533">
        <v>37</v>
      </c>
      <c r="L20533" t="str">
        <v>Rooney et al. 2020; Rooney et al. 2015</v>
      </c>
      <c r="M20533" t="s">
        <v>2482</v>
      </c>
      <c r="P20533" t="s">
        <v>2342</v>
      </c>
      <c r="Q20533" s="14">
        <v>5.79</v>
      </c>
      <c r="R20533">
        <v>0.1</v>
      </c>
      <c r="S20533" s="14"/>
      <c r="V20533">
        <v>1</v>
      </c>
      <c r="W20533" t="s">
        <v>2570</v>
      </c>
      <c r="AB20533" t="s">
        <v>248</v>
      </c>
      <c r="AC20533" t="s">
        <v>2650</v>
      </c>
    </row>
    <row r="20534" spans="1:29" x14ac:dyDescent="0.3">
      <c r="A20534">
        <v>28250</v>
      </c>
      <c r="B20534" s="15" t="s">
        <v>2071</v>
      </c>
      <c r="C20534" t="str">
        <f>_xlfn.XLOOKUP($B20534, STANDARDS!$A:$A, STANDARDS!$B:$B,,0,2)</f>
        <v>Nadaleen Fm, Rackla Gp</v>
      </c>
      <c r="D20534" t="s">
        <v>517</v>
      </c>
      <c r="E20534" t="s">
        <v>2278</v>
      </c>
      <c r="F20534">
        <v>129</v>
      </c>
      <c r="G20534">
        <v>-64.5</v>
      </c>
      <c r="H20534">
        <v>1</v>
      </c>
      <c r="I20534" t="s">
        <v>1816</v>
      </c>
      <c r="J20534" cm="1">
        <f t="array" ref="J20534:L20534">_xlfn.XLOOKUP($C20534, AGE!$A:$A,AGE!$B:$D,,0,2)</f>
        <v>601.29999999999995</v>
      </c>
      <c r="K20534">
        <v>37</v>
      </c>
      <c r="L20534" t="str">
        <v>Rooney et al. 2020; Rooney et al. 2015</v>
      </c>
      <c r="M20534" t="s">
        <v>2482</v>
      </c>
      <c r="P20534" t="s">
        <v>2342</v>
      </c>
      <c r="Q20534" s="14">
        <v>6.87</v>
      </c>
      <c r="R20534">
        <v>0.1</v>
      </c>
      <c r="S20534" s="14"/>
      <c r="V20534">
        <v>1</v>
      </c>
      <c r="W20534" t="s">
        <v>2570</v>
      </c>
      <c r="AB20534" t="s">
        <v>248</v>
      </c>
      <c r="AC20534" t="s">
        <v>2650</v>
      </c>
    </row>
    <row r="20535" spans="1:29" x14ac:dyDescent="0.3">
      <c r="A20535">
        <v>28251</v>
      </c>
      <c r="B20535" s="15" t="s">
        <v>2071</v>
      </c>
      <c r="C20535" t="str">
        <f>_xlfn.XLOOKUP($B20535, STANDARDS!$A:$A, STANDARDS!$B:$B,,0,2)</f>
        <v>Nadaleen Fm, Rackla Gp</v>
      </c>
      <c r="D20535" t="s">
        <v>517</v>
      </c>
      <c r="E20535" t="s">
        <v>2278</v>
      </c>
      <c r="F20535">
        <v>129</v>
      </c>
      <c r="G20535">
        <v>-64.5</v>
      </c>
      <c r="H20535">
        <v>1</v>
      </c>
      <c r="I20535" t="s">
        <v>1816</v>
      </c>
      <c r="J20535" cm="1">
        <f t="array" ref="J20535:L20535">_xlfn.XLOOKUP($C20535, AGE!$A:$A,AGE!$B:$D,,0,2)</f>
        <v>601.29999999999995</v>
      </c>
      <c r="K20535">
        <v>37</v>
      </c>
      <c r="L20535" t="str">
        <v>Rooney et al. 2020; Rooney et al. 2015</v>
      </c>
      <c r="M20535" t="s">
        <v>2482</v>
      </c>
      <c r="P20535" t="s">
        <v>2342</v>
      </c>
      <c r="Q20535" s="14">
        <v>7.05</v>
      </c>
      <c r="R20535">
        <v>0.1</v>
      </c>
      <c r="S20535" s="14"/>
      <c r="V20535">
        <v>1</v>
      </c>
      <c r="W20535" t="s">
        <v>2570</v>
      </c>
      <c r="AB20535" t="s">
        <v>248</v>
      </c>
      <c r="AC20535" t="s">
        <v>2650</v>
      </c>
    </row>
    <row r="20536" spans="1:29" x14ac:dyDescent="0.3">
      <c r="A20536">
        <v>28252</v>
      </c>
      <c r="B20536" s="15" t="s">
        <v>2071</v>
      </c>
      <c r="C20536" t="str">
        <f>_xlfn.XLOOKUP($B20536, STANDARDS!$A:$A, STANDARDS!$B:$B,,0,2)</f>
        <v>Nadaleen Fm, Rackla Gp</v>
      </c>
      <c r="D20536" t="s">
        <v>517</v>
      </c>
      <c r="E20536" t="s">
        <v>2278</v>
      </c>
      <c r="F20536">
        <v>129</v>
      </c>
      <c r="G20536">
        <v>-64.5</v>
      </c>
      <c r="H20536">
        <v>1</v>
      </c>
      <c r="I20536" t="s">
        <v>1816</v>
      </c>
      <c r="J20536" cm="1">
        <f t="array" ref="J20536:L20536">_xlfn.XLOOKUP($C20536, AGE!$A:$A,AGE!$B:$D,,0,2)</f>
        <v>601.29999999999995</v>
      </c>
      <c r="K20536">
        <v>37</v>
      </c>
      <c r="L20536" t="str">
        <v>Rooney et al. 2020; Rooney et al. 2015</v>
      </c>
      <c r="M20536" t="s">
        <v>2482</v>
      </c>
      <c r="P20536" t="s">
        <v>2342</v>
      </c>
      <c r="Q20536" s="14">
        <v>6.95</v>
      </c>
      <c r="R20536">
        <v>0.1</v>
      </c>
      <c r="S20536" s="14"/>
      <c r="V20536">
        <v>1</v>
      </c>
      <c r="W20536" t="s">
        <v>2570</v>
      </c>
      <c r="AB20536" t="s">
        <v>248</v>
      </c>
      <c r="AC20536" t="s">
        <v>2650</v>
      </c>
    </row>
    <row r="20537" spans="1:29" x14ac:dyDescent="0.3">
      <c r="A20537">
        <v>28253</v>
      </c>
      <c r="B20537" s="15" t="s">
        <v>2071</v>
      </c>
      <c r="C20537" t="str">
        <f>_xlfn.XLOOKUP($B20537, STANDARDS!$A:$A, STANDARDS!$B:$B,,0,2)</f>
        <v>Nadaleen Fm, Rackla Gp</v>
      </c>
      <c r="D20537" t="s">
        <v>517</v>
      </c>
      <c r="E20537" t="s">
        <v>2278</v>
      </c>
      <c r="F20537">
        <v>129</v>
      </c>
      <c r="G20537">
        <v>-64.5</v>
      </c>
      <c r="H20537">
        <v>1</v>
      </c>
      <c r="I20537" t="s">
        <v>1816</v>
      </c>
      <c r="J20537" cm="1">
        <f t="array" ref="J20537:L20537">_xlfn.XLOOKUP($C20537, AGE!$A:$A,AGE!$B:$D,,0,2)</f>
        <v>601.29999999999995</v>
      </c>
      <c r="K20537">
        <v>37</v>
      </c>
      <c r="L20537" t="str">
        <v>Rooney et al. 2020; Rooney et al. 2015</v>
      </c>
      <c r="M20537" t="s">
        <v>2482</v>
      </c>
      <c r="P20537" t="s">
        <v>2342</v>
      </c>
      <c r="Q20537" s="14">
        <v>7.11</v>
      </c>
      <c r="R20537">
        <v>0.1</v>
      </c>
      <c r="S20537" s="14"/>
      <c r="V20537">
        <v>1</v>
      </c>
      <c r="W20537" t="s">
        <v>2570</v>
      </c>
      <c r="AB20537" t="s">
        <v>248</v>
      </c>
      <c r="AC20537" t="s">
        <v>2650</v>
      </c>
    </row>
    <row r="20538" spans="1:29" x14ac:dyDescent="0.3">
      <c r="A20538">
        <v>28254</v>
      </c>
      <c r="B20538" s="15" t="s">
        <v>2071</v>
      </c>
      <c r="C20538" t="str">
        <f>_xlfn.XLOOKUP($B20538, STANDARDS!$A:$A, STANDARDS!$B:$B,,0,2)</f>
        <v>Nadaleen Fm, Rackla Gp</v>
      </c>
      <c r="D20538" t="s">
        <v>517</v>
      </c>
      <c r="E20538" t="s">
        <v>2278</v>
      </c>
      <c r="F20538">
        <v>129</v>
      </c>
      <c r="G20538">
        <v>-64.5</v>
      </c>
      <c r="H20538">
        <v>1</v>
      </c>
      <c r="I20538" t="s">
        <v>1816</v>
      </c>
      <c r="J20538" cm="1">
        <f t="array" ref="J20538:L20538">_xlfn.XLOOKUP($C20538, AGE!$A:$A,AGE!$B:$D,,0,2)</f>
        <v>601.29999999999995</v>
      </c>
      <c r="K20538">
        <v>37</v>
      </c>
      <c r="L20538" t="str">
        <v>Rooney et al. 2020; Rooney et al. 2015</v>
      </c>
      <c r="M20538" t="s">
        <v>2482</v>
      </c>
      <c r="P20538" t="s">
        <v>2342</v>
      </c>
      <c r="Q20538" s="14">
        <v>6.57</v>
      </c>
      <c r="R20538">
        <v>0.1</v>
      </c>
      <c r="S20538" s="14"/>
      <c r="V20538">
        <v>1</v>
      </c>
      <c r="W20538" t="s">
        <v>2570</v>
      </c>
      <c r="AB20538" t="s">
        <v>248</v>
      </c>
      <c r="AC20538" t="s">
        <v>2650</v>
      </c>
    </row>
    <row r="20539" spans="1:29" x14ac:dyDescent="0.3">
      <c r="A20539">
        <v>28255</v>
      </c>
      <c r="B20539" s="15" t="s">
        <v>2071</v>
      </c>
      <c r="C20539" t="str">
        <f>_xlfn.XLOOKUP($B20539, STANDARDS!$A:$A, STANDARDS!$B:$B,,0,2)</f>
        <v>Nadaleen Fm, Rackla Gp</v>
      </c>
      <c r="D20539" t="s">
        <v>517</v>
      </c>
      <c r="E20539" t="s">
        <v>2278</v>
      </c>
      <c r="F20539">
        <v>129</v>
      </c>
      <c r="G20539">
        <v>-64.5</v>
      </c>
      <c r="H20539">
        <v>1</v>
      </c>
      <c r="I20539" t="s">
        <v>1816</v>
      </c>
      <c r="J20539" cm="1">
        <f t="array" ref="J20539:L20539">_xlfn.XLOOKUP($C20539, AGE!$A:$A,AGE!$B:$D,,0,2)</f>
        <v>601.29999999999995</v>
      </c>
      <c r="K20539">
        <v>37</v>
      </c>
      <c r="L20539" t="str">
        <v>Rooney et al. 2020; Rooney et al. 2015</v>
      </c>
      <c r="M20539" t="s">
        <v>2482</v>
      </c>
      <c r="P20539" t="s">
        <v>2342</v>
      </c>
      <c r="Q20539" s="14">
        <v>5.63</v>
      </c>
      <c r="R20539">
        <v>0.1</v>
      </c>
      <c r="S20539" s="14"/>
      <c r="V20539">
        <v>1</v>
      </c>
      <c r="W20539" t="s">
        <v>2570</v>
      </c>
      <c r="AB20539" t="s">
        <v>248</v>
      </c>
      <c r="AC20539" t="s">
        <v>2650</v>
      </c>
    </row>
    <row r="20540" spans="1:29" x14ac:dyDescent="0.3">
      <c r="A20540">
        <v>28256</v>
      </c>
      <c r="B20540" s="15" t="s">
        <v>2071</v>
      </c>
      <c r="C20540" t="str">
        <f>_xlfn.XLOOKUP($B20540, STANDARDS!$A:$A, STANDARDS!$B:$B,,0,2)</f>
        <v>Nadaleen Fm, Rackla Gp</v>
      </c>
      <c r="D20540" t="s">
        <v>517</v>
      </c>
      <c r="E20540" t="s">
        <v>2278</v>
      </c>
      <c r="F20540">
        <v>129</v>
      </c>
      <c r="G20540">
        <v>-64.5</v>
      </c>
      <c r="H20540">
        <v>1</v>
      </c>
      <c r="I20540" t="s">
        <v>1816</v>
      </c>
      <c r="J20540" cm="1">
        <f t="array" ref="J20540:L20540">_xlfn.XLOOKUP($C20540, AGE!$A:$A,AGE!$B:$D,,0,2)</f>
        <v>601.29999999999995</v>
      </c>
      <c r="K20540">
        <v>37</v>
      </c>
      <c r="L20540" t="str">
        <v>Rooney et al. 2020; Rooney et al. 2015</v>
      </c>
      <c r="M20540" t="s">
        <v>2482</v>
      </c>
      <c r="P20540" t="s">
        <v>2342</v>
      </c>
      <c r="Q20540" s="14">
        <v>5.63</v>
      </c>
      <c r="R20540">
        <v>0.1</v>
      </c>
      <c r="S20540" s="14"/>
      <c r="V20540">
        <v>1</v>
      </c>
      <c r="W20540" t="s">
        <v>2570</v>
      </c>
      <c r="AB20540" t="s">
        <v>248</v>
      </c>
      <c r="AC20540" t="s">
        <v>2650</v>
      </c>
    </row>
    <row r="20541" spans="1:29" x14ac:dyDescent="0.3">
      <c r="A20541">
        <v>28257</v>
      </c>
      <c r="B20541" s="15" t="s">
        <v>2071</v>
      </c>
      <c r="C20541" t="str">
        <f>_xlfn.XLOOKUP($B20541, STANDARDS!$A:$A, STANDARDS!$B:$B,,0,2)</f>
        <v>Nadaleen Fm, Rackla Gp</v>
      </c>
      <c r="D20541" t="s">
        <v>517</v>
      </c>
      <c r="E20541" t="s">
        <v>2278</v>
      </c>
      <c r="F20541">
        <v>129</v>
      </c>
      <c r="G20541">
        <v>-64.5</v>
      </c>
      <c r="H20541">
        <v>1</v>
      </c>
      <c r="I20541" t="s">
        <v>1816</v>
      </c>
      <c r="J20541" cm="1">
        <f t="array" ref="J20541:L20541">_xlfn.XLOOKUP($C20541, AGE!$A:$A,AGE!$B:$D,,0,2)</f>
        <v>601.29999999999995</v>
      </c>
      <c r="K20541">
        <v>37</v>
      </c>
      <c r="L20541" t="str">
        <v>Rooney et al. 2020; Rooney et al. 2015</v>
      </c>
      <c r="M20541" t="s">
        <v>2482</v>
      </c>
      <c r="P20541" t="s">
        <v>2342</v>
      </c>
      <c r="Q20541" s="14">
        <v>5.38</v>
      </c>
      <c r="R20541">
        <v>0.1</v>
      </c>
      <c r="S20541" s="14"/>
      <c r="V20541">
        <v>1</v>
      </c>
      <c r="W20541" t="s">
        <v>2570</v>
      </c>
      <c r="AB20541" t="s">
        <v>248</v>
      </c>
      <c r="AC20541" t="s">
        <v>2650</v>
      </c>
    </row>
    <row r="20542" spans="1:29" x14ac:dyDescent="0.3">
      <c r="A20542">
        <v>28258</v>
      </c>
      <c r="B20542" s="15" t="s">
        <v>2071</v>
      </c>
      <c r="C20542" t="str">
        <f>_xlfn.XLOOKUP($B20542, STANDARDS!$A:$A, STANDARDS!$B:$B,,0,2)</f>
        <v>Nadaleen Fm, Rackla Gp</v>
      </c>
      <c r="D20542" t="s">
        <v>517</v>
      </c>
      <c r="E20542" t="s">
        <v>2278</v>
      </c>
      <c r="F20542">
        <v>129</v>
      </c>
      <c r="G20542">
        <v>-64.5</v>
      </c>
      <c r="H20542">
        <v>1</v>
      </c>
      <c r="I20542" t="s">
        <v>1816</v>
      </c>
      <c r="J20542" cm="1">
        <f t="array" ref="J20542:L20542">_xlfn.XLOOKUP($C20542, AGE!$A:$A,AGE!$B:$D,,0,2)</f>
        <v>601.29999999999995</v>
      </c>
      <c r="K20542">
        <v>37</v>
      </c>
      <c r="L20542" t="str">
        <v>Rooney et al. 2020; Rooney et al. 2015</v>
      </c>
      <c r="M20542" t="s">
        <v>2482</v>
      </c>
      <c r="P20542" t="s">
        <v>2342</v>
      </c>
      <c r="Q20542" s="14">
        <v>4.72</v>
      </c>
      <c r="R20542">
        <v>0.1</v>
      </c>
      <c r="S20542" s="14"/>
      <c r="V20542">
        <v>1</v>
      </c>
      <c r="W20542" t="s">
        <v>2570</v>
      </c>
      <c r="AB20542" t="s">
        <v>248</v>
      </c>
      <c r="AC20542" t="s">
        <v>2650</v>
      </c>
    </row>
    <row r="20543" spans="1:29" x14ac:dyDescent="0.3">
      <c r="A20543">
        <v>28259</v>
      </c>
      <c r="B20543" s="15" t="s">
        <v>2071</v>
      </c>
      <c r="C20543" t="str">
        <f>_xlfn.XLOOKUP($B20543, STANDARDS!$A:$A, STANDARDS!$B:$B,,0,2)</f>
        <v>Nadaleen Fm, Rackla Gp</v>
      </c>
      <c r="D20543" t="s">
        <v>517</v>
      </c>
      <c r="E20543" t="s">
        <v>2278</v>
      </c>
      <c r="F20543">
        <v>129</v>
      </c>
      <c r="G20543">
        <v>-64.5</v>
      </c>
      <c r="H20543">
        <v>1</v>
      </c>
      <c r="I20543" t="s">
        <v>1816</v>
      </c>
      <c r="J20543" cm="1">
        <f t="array" ref="J20543:L20543">_xlfn.XLOOKUP($C20543, AGE!$A:$A,AGE!$B:$D,,0,2)</f>
        <v>601.29999999999995</v>
      </c>
      <c r="K20543">
        <v>37</v>
      </c>
      <c r="L20543" t="str">
        <v>Rooney et al. 2020; Rooney et al. 2015</v>
      </c>
      <c r="M20543" t="s">
        <v>2482</v>
      </c>
      <c r="P20543" t="s">
        <v>2342</v>
      </c>
      <c r="Q20543" s="14">
        <v>3.77</v>
      </c>
      <c r="R20543">
        <v>0.1</v>
      </c>
      <c r="S20543" s="14"/>
      <c r="V20543">
        <v>1</v>
      </c>
      <c r="W20543" t="s">
        <v>2570</v>
      </c>
      <c r="AB20543" t="s">
        <v>248</v>
      </c>
      <c r="AC20543" t="s">
        <v>2650</v>
      </c>
    </row>
    <row r="20544" spans="1:29" x14ac:dyDescent="0.3">
      <c r="A20544">
        <v>28260</v>
      </c>
      <c r="B20544" s="15" t="s">
        <v>2071</v>
      </c>
      <c r="C20544" t="str">
        <f>_xlfn.XLOOKUP($B20544, STANDARDS!$A:$A, STANDARDS!$B:$B,,0,2)</f>
        <v>Nadaleen Fm, Rackla Gp</v>
      </c>
      <c r="D20544" t="s">
        <v>517</v>
      </c>
      <c r="E20544" t="s">
        <v>2278</v>
      </c>
      <c r="F20544">
        <v>129</v>
      </c>
      <c r="G20544">
        <v>-64.5</v>
      </c>
      <c r="H20544">
        <v>1</v>
      </c>
      <c r="I20544" t="s">
        <v>1816</v>
      </c>
      <c r="J20544" cm="1">
        <f t="array" ref="J20544:L20544">_xlfn.XLOOKUP($C20544, AGE!$A:$A,AGE!$B:$D,,0,2)</f>
        <v>601.29999999999995</v>
      </c>
      <c r="K20544">
        <v>37</v>
      </c>
      <c r="L20544" t="str">
        <v>Rooney et al. 2020; Rooney et al. 2015</v>
      </c>
      <c r="M20544" t="s">
        <v>2482</v>
      </c>
      <c r="P20544" t="s">
        <v>2342</v>
      </c>
      <c r="Q20544" s="14">
        <v>1.1599999999999999</v>
      </c>
      <c r="R20544">
        <v>0.1</v>
      </c>
      <c r="S20544" s="14"/>
      <c r="V20544">
        <v>1</v>
      </c>
      <c r="W20544" t="s">
        <v>2570</v>
      </c>
      <c r="AB20544" t="s">
        <v>248</v>
      </c>
      <c r="AC20544" t="s">
        <v>2650</v>
      </c>
    </row>
    <row r="20545" spans="1:29" x14ac:dyDescent="0.3">
      <c r="A20545">
        <v>28261</v>
      </c>
      <c r="B20545" s="15" t="s">
        <v>2071</v>
      </c>
      <c r="C20545" t="str">
        <f>_xlfn.XLOOKUP($B20545, STANDARDS!$A:$A, STANDARDS!$B:$B,,0,2)</f>
        <v>Nadaleen Fm, Rackla Gp</v>
      </c>
      <c r="D20545" t="s">
        <v>517</v>
      </c>
      <c r="E20545" t="s">
        <v>2278</v>
      </c>
      <c r="F20545">
        <v>129</v>
      </c>
      <c r="G20545">
        <v>-64.5</v>
      </c>
      <c r="H20545">
        <v>1</v>
      </c>
      <c r="I20545" t="s">
        <v>1816</v>
      </c>
      <c r="J20545" cm="1">
        <f t="array" ref="J20545:L20545">_xlfn.XLOOKUP($C20545, AGE!$A:$A,AGE!$B:$D,,0,2)</f>
        <v>601.29999999999995</v>
      </c>
      <c r="K20545">
        <v>37</v>
      </c>
      <c r="L20545" t="str">
        <v>Rooney et al. 2020; Rooney et al. 2015</v>
      </c>
      <c r="M20545" t="s">
        <v>2482</v>
      </c>
      <c r="P20545" t="s">
        <v>2342</v>
      </c>
      <c r="Q20545" s="14">
        <v>0.64</v>
      </c>
      <c r="R20545">
        <v>0.1</v>
      </c>
      <c r="S20545" s="14"/>
      <c r="V20545">
        <v>1</v>
      </c>
      <c r="W20545" t="s">
        <v>2570</v>
      </c>
      <c r="AB20545" t="s">
        <v>248</v>
      </c>
      <c r="AC20545" t="s">
        <v>2650</v>
      </c>
    </row>
    <row r="20546" spans="1:29" x14ac:dyDescent="0.3">
      <c r="A20546">
        <v>28262</v>
      </c>
      <c r="B20546" s="15" t="s">
        <v>2071</v>
      </c>
      <c r="C20546" t="str">
        <f>_xlfn.XLOOKUP($B20546, STANDARDS!$A:$A, STANDARDS!$B:$B,,0,2)</f>
        <v>Nadaleen Fm, Rackla Gp</v>
      </c>
      <c r="D20546" t="s">
        <v>517</v>
      </c>
      <c r="E20546" t="s">
        <v>2278</v>
      </c>
      <c r="F20546">
        <v>129</v>
      </c>
      <c r="G20546">
        <v>-64.5</v>
      </c>
      <c r="H20546">
        <v>1</v>
      </c>
      <c r="I20546" t="s">
        <v>1816</v>
      </c>
      <c r="J20546" cm="1">
        <f t="array" ref="J20546:L20546">_xlfn.XLOOKUP($C20546, AGE!$A:$A,AGE!$B:$D,,0,2)</f>
        <v>601.29999999999995</v>
      </c>
      <c r="K20546">
        <v>37</v>
      </c>
      <c r="L20546" t="str">
        <v>Rooney et al. 2020; Rooney et al. 2015</v>
      </c>
      <c r="M20546" t="s">
        <v>2482</v>
      </c>
      <c r="P20546" t="s">
        <v>2342</v>
      </c>
      <c r="Q20546" s="14">
        <v>0.93</v>
      </c>
      <c r="R20546">
        <v>0.1</v>
      </c>
      <c r="S20546" s="14"/>
      <c r="V20546">
        <v>1</v>
      </c>
      <c r="W20546" t="s">
        <v>2570</v>
      </c>
      <c r="AB20546" t="s">
        <v>248</v>
      </c>
      <c r="AC20546" t="s">
        <v>2650</v>
      </c>
    </row>
    <row r="20547" spans="1:29" x14ac:dyDescent="0.3">
      <c r="A20547">
        <v>28263</v>
      </c>
      <c r="B20547" s="15" t="s">
        <v>2071</v>
      </c>
      <c r="C20547" t="str">
        <f>_xlfn.XLOOKUP($B20547, STANDARDS!$A:$A, STANDARDS!$B:$B,,0,2)</f>
        <v>Nadaleen Fm, Rackla Gp</v>
      </c>
      <c r="D20547" t="s">
        <v>517</v>
      </c>
      <c r="E20547" t="s">
        <v>2278</v>
      </c>
      <c r="F20547">
        <v>129</v>
      </c>
      <c r="G20547">
        <v>-64.5</v>
      </c>
      <c r="H20547">
        <v>1</v>
      </c>
      <c r="I20547" t="s">
        <v>1816</v>
      </c>
      <c r="J20547" cm="1">
        <f t="array" ref="J20547:L20547">_xlfn.XLOOKUP($C20547, AGE!$A:$A,AGE!$B:$D,,0,2)</f>
        <v>601.29999999999995</v>
      </c>
      <c r="K20547">
        <v>37</v>
      </c>
      <c r="L20547" t="str">
        <v>Rooney et al. 2020; Rooney et al. 2015</v>
      </c>
      <c r="M20547" t="s">
        <v>2482</v>
      </c>
      <c r="P20547" t="s">
        <v>2342</v>
      </c>
      <c r="Q20547" s="14">
        <v>1.79</v>
      </c>
      <c r="R20547">
        <v>0.1</v>
      </c>
      <c r="S20547" s="14"/>
      <c r="V20547">
        <v>1</v>
      </c>
      <c r="W20547" t="s">
        <v>2570</v>
      </c>
      <c r="AB20547" t="s">
        <v>248</v>
      </c>
      <c r="AC20547" t="s">
        <v>2650</v>
      </c>
    </row>
    <row r="20548" spans="1:29" x14ac:dyDescent="0.3">
      <c r="A20548">
        <v>28264</v>
      </c>
      <c r="B20548" s="15" t="s">
        <v>2071</v>
      </c>
      <c r="C20548" t="str">
        <f>_xlfn.XLOOKUP($B20548, STANDARDS!$A:$A, STANDARDS!$B:$B,,0,2)</f>
        <v>Nadaleen Fm, Rackla Gp</v>
      </c>
      <c r="D20548" t="s">
        <v>517</v>
      </c>
      <c r="E20548" t="s">
        <v>2278</v>
      </c>
      <c r="F20548">
        <v>129</v>
      </c>
      <c r="G20548">
        <v>-64.5</v>
      </c>
      <c r="H20548">
        <v>1</v>
      </c>
      <c r="I20548" t="s">
        <v>1816</v>
      </c>
      <c r="J20548" cm="1">
        <f t="array" ref="J20548:L20548">_xlfn.XLOOKUP($C20548, AGE!$A:$A,AGE!$B:$D,,0,2)</f>
        <v>601.29999999999995</v>
      </c>
      <c r="K20548">
        <v>37</v>
      </c>
      <c r="L20548" t="str">
        <v>Rooney et al. 2020; Rooney et al. 2015</v>
      </c>
      <c r="M20548" t="s">
        <v>2482</v>
      </c>
      <c r="P20548" t="s">
        <v>2342</v>
      </c>
      <c r="Q20548" s="14">
        <v>1.0900000000000001</v>
      </c>
      <c r="R20548">
        <v>0.1</v>
      </c>
      <c r="S20548" s="14"/>
      <c r="V20548">
        <v>1</v>
      </c>
      <c r="W20548" t="s">
        <v>2570</v>
      </c>
      <c r="AB20548" t="s">
        <v>248</v>
      </c>
      <c r="AC20548" t="s">
        <v>2650</v>
      </c>
    </row>
    <row r="20549" spans="1:29" x14ac:dyDescent="0.3">
      <c r="A20549">
        <v>28265</v>
      </c>
      <c r="B20549" s="15" t="s">
        <v>2071</v>
      </c>
      <c r="C20549" t="str">
        <f>_xlfn.XLOOKUP($B20549, STANDARDS!$A:$A, STANDARDS!$B:$B,,0,2)</f>
        <v>Nadaleen Fm, Rackla Gp</v>
      </c>
      <c r="D20549" t="s">
        <v>517</v>
      </c>
      <c r="E20549" t="s">
        <v>2278</v>
      </c>
      <c r="F20549">
        <v>129</v>
      </c>
      <c r="G20549">
        <v>-64.5</v>
      </c>
      <c r="H20549">
        <v>1</v>
      </c>
      <c r="I20549" t="s">
        <v>1816</v>
      </c>
      <c r="J20549" cm="1">
        <f t="array" ref="J20549:L20549">_xlfn.XLOOKUP($C20549, AGE!$A:$A,AGE!$B:$D,,0,2)</f>
        <v>601.29999999999995</v>
      </c>
      <c r="K20549">
        <v>37</v>
      </c>
      <c r="L20549" t="str">
        <v>Rooney et al. 2020; Rooney et al. 2015</v>
      </c>
      <c r="M20549" t="s">
        <v>2482</v>
      </c>
      <c r="P20549" t="s">
        <v>2342</v>
      </c>
      <c r="Q20549" s="14">
        <v>1.85</v>
      </c>
      <c r="R20549">
        <v>0.1</v>
      </c>
      <c r="S20549" s="14"/>
      <c r="V20549">
        <v>1</v>
      </c>
      <c r="W20549" t="s">
        <v>2570</v>
      </c>
      <c r="AB20549" t="s">
        <v>248</v>
      </c>
      <c r="AC20549" t="s">
        <v>2650</v>
      </c>
    </row>
    <row r="20550" spans="1:29" x14ac:dyDescent="0.3">
      <c r="A20550">
        <v>28266</v>
      </c>
      <c r="B20550" s="15" t="s">
        <v>2071</v>
      </c>
      <c r="C20550" t="str">
        <f>_xlfn.XLOOKUP($B20550, STANDARDS!$A:$A, STANDARDS!$B:$B,,0,2)</f>
        <v>Nadaleen Fm, Rackla Gp</v>
      </c>
      <c r="D20550" t="s">
        <v>517</v>
      </c>
      <c r="E20550" t="s">
        <v>2278</v>
      </c>
      <c r="F20550">
        <v>129</v>
      </c>
      <c r="G20550">
        <v>-64.5</v>
      </c>
      <c r="H20550">
        <v>1</v>
      </c>
      <c r="I20550" t="s">
        <v>1816</v>
      </c>
      <c r="J20550" cm="1">
        <f t="array" ref="J20550:L20550">_xlfn.XLOOKUP($C20550, AGE!$A:$A,AGE!$B:$D,,0,2)</f>
        <v>601.29999999999995</v>
      </c>
      <c r="K20550">
        <v>37</v>
      </c>
      <c r="L20550" t="str">
        <v>Rooney et al. 2020; Rooney et al. 2015</v>
      </c>
      <c r="M20550" t="s">
        <v>2482</v>
      </c>
      <c r="P20550" t="s">
        <v>2342</v>
      </c>
      <c r="Q20550" s="14">
        <v>1.83</v>
      </c>
      <c r="R20550">
        <v>0.1</v>
      </c>
      <c r="S20550" s="14"/>
      <c r="V20550">
        <v>1</v>
      </c>
      <c r="W20550" t="s">
        <v>2570</v>
      </c>
      <c r="AB20550" t="s">
        <v>248</v>
      </c>
      <c r="AC20550" t="s">
        <v>2650</v>
      </c>
    </row>
    <row r="20551" spans="1:29" x14ac:dyDescent="0.3">
      <c r="A20551">
        <v>28267</v>
      </c>
      <c r="B20551" s="15" t="s">
        <v>2071</v>
      </c>
      <c r="C20551" t="str">
        <f>_xlfn.XLOOKUP($B20551, STANDARDS!$A:$A, STANDARDS!$B:$B,,0,2)</f>
        <v>Nadaleen Fm, Rackla Gp</v>
      </c>
      <c r="D20551" t="s">
        <v>517</v>
      </c>
      <c r="E20551" t="s">
        <v>2278</v>
      </c>
      <c r="F20551">
        <v>129</v>
      </c>
      <c r="G20551">
        <v>-64.5</v>
      </c>
      <c r="H20551">
        <v>1</v>
      </c>
      <c r="I20551" t="s">
        <v>1816</v>
      </c>
      <c r="J20551" cm="1">
        <f t="array" ref="J20551:L20551">_xlfn.XLOOKUP($C20551, AGE!$A:$A,AGE!$B:$D,,0,2)</f>
        <v>601.29999999999995</v>
      </c>
      <c r="K20551">
        <v>37</v>
      </c>
      <c r="L20551" t="str">
        <v>Rooney et al. 2020; Rooney et al. 2015</v>
      </c>
      <c r="M20551" t="s">
        <v>2482</v>
      </c>
      <c r="P20551" t="s">
        <v>2342</v>
      </c>
      <c r="Q20551" s="14">
        <v>2.0499999999999998</v>
      </c>
      <c r="R20551">
        <v>0.1</v>
      </c>
      <c r="S20551" s="14"/>
      <c r="V20551">
        <v>1</v>
      </c>
      <c r="W20551" t="s">
        <v>2570</v>
      </c>
      <c r="AB20551" t="s">
        <v>248</v>
      </c>
      <c r="AC20551" t="s">
        <v>2650</v>
      </c>
    </row>
    <row r="20552" spans="1:29" x14ac:dyDescent="0.3">
      <c r="A20552">
        <v>28268</v>
      </c>
      <c r="B20552" s="15" t="s">
        <v>2071</v>
      </c>
      <c r="C20552" t="str">
        <f>_xlfn.XLOOKUP($B20552, STANDARDS!$A:$A, STANDARDS!$B:$B,,0,2)</f>
        <v>Nadaleen Fm, Rackla Gp</v>
      </c>
      <c r="D20552" t="s">
        <v>517</v>
      </c>
      <c r="E20552" t="s">
        <v>2278</v>
      </c>
      <c r="F20552">
        <v>129</v>
      </c>
      <c r="G20552">
        <v>-64.5</v>
      </c>
      <c r="H20552">
        <v>1</v>
      </c>
      <c r="I20552" t="s">
        <v>1816</v>
      </c>
      <c r="J20552" cm="1">
        <f t="array" ref="J20552:L20552">_xlfn.XLOOKUP($C20552, AGE!$A:$A,AGE!$B:$D,,0,2)</f>
        <v>601.29999999999995</v>
      </c>
      <c r="K20552">
        <v>37</v>
      </c>
      <c r="L20552" t="str">
        <v>Rooney et al. 2020; Rooney et al. 2015</v>
      </c>
      <c r="M20552" t="s">
        <v>2482</v>
      </c>
      <c r="P20552" t="s">
        <v>2342</v>
      </c>
      <c r="Q20552" s="14">
        <v>2.2799999999999998</v>
      </c>
      <c r="R20552">
        <v>0.1</v>
      </c>
      <c r="S20552" s="14"/>
      <c r="V20552">
        <v>1</v>
      </c>
      <c r="W20552" t="s">
        <v>2570</v>
      </c>
      <c r="AB20552" t="s">
        <v>248</v>
      </c>
      <c r="AC20552" t="s">
        <v>2650</v>
      </c>
    </row>
    <row r="20553" spans="1:29" x14ac:dyDescent="0.3">
      <c r="A20553">
        <v>28269</v>
      </c>
      <c r="B20553" s="15" t="s">
        <v>2071</v>
      </c>
      <c r="C20553" t="str">
        <f>_xlfn.XLOOKUP($B20553, STANDARDS!$A:$A, STANDARDS!$B:$B,,0,2)</f>
        <v>Nadaleen Fm, Rackla Gp</v>
      </c>
      <c r="D20553" t="s">
        <v>517</v>
      </c>
      <c r="E20553" t="s">
        <v>2278</v>
      </c>
      <c r="F20553">
        <v>129</v>
      </c>
      <c r="G20553">
        <v>-64.5</v>
      </c>
      <c r="H20553">
        <v>1</v>
      </c>
      <c r="I20553" t="s">
        <v>1816</v>
      </c>
      <c r="J20553" cm="1">
        <f t="array" ref="J20553:L20553">_xlfn.XLOOKUP($C20553, AGE!$A:$A,AGE!$B:$D,,0,2)</f>
        <v>601.29999999999995</v>
      </c>
      <c r="K20553">
        <v>37</v>
      </c>
      <c r="L20553" t="str">
        <v>Rooney et al. 2020; Rooney et al. 2015</v>
      </c>
      <c r="M20553" t="s">
        <v>2482</v>
      </c>
      <c r="P20553" t="s">
        <v>2342</v>
      </c>
      <c r="Q20553" s="14">
        <v>3.23</v>
      </c>
      <c r="R20553">
        <v>0.1</v>
      </c>
      <c r="S20553" s="14"/>
      <c r="V20553">
        <v>1</v>
      </c>
      <c r="W20553" t="s">
        <v>2570</v>
      </c>
      <c r="AB20553" t="s">
        <v>248</v>
      </c>
      <c r="AC20553" t="s">
        <v>2650</v>
      </c>
    </row>
    <row r="20554" spans="1:29" x14ac:dyDescent="0.3">
      <c r="A20554">
        <v>28270</v>
      </c>
      <c r="B20554" s="15" t="s">
        <v>2071</v>
      </c>
      <c r="C20554" t="str">
        <f>_xlfn.XLOOKUP($B20554, STANDARDS!$A:$A, STANDARDS!$B:$B,,0,2)</f>
        <v>Nadaleen Fm, Rackla Gp</v>
      </c>
      <c r="D20554" t="s">
        <v>517</v>
      </c>
      <c r="E20554" t="s">
        <v>2278</v>
      </c>
      <c r="F20554">
        <v>129</v>
      </c>
      <c r="G20554">
        <v>-64.5</v>
      </c>
      <c r="H20554">
        <v>1</v>
      </c>
      <c r="I20554" t="s">
        <v>1816</v>
      </c>
      <c r="J20554" cm="1">
        <f t="array" ref="J20554:L20554">_xlfn.XLOOKUP($C20554, AGE!$A:$A,AGE!$B:$D,,0,2)</f>
        <v>601.29999999999995</v>
      </c>
      <c r="K20554">
        <v>37</v>
      </c>
      <c r="L20554" t="str">
        <v>Rooney et al. 2020; Rooney et al. 2015</v>
      </c>
      <c r="M20554" t="s">
        <v>2482</v>
      </c>
      <c r="P20554" t="s">
        <v>2342</v>
      </c>
      <c r="Q20554" s="14">
        <v>1.9</v>
      </c>
      <c r="R20554">
        <v>0.1</v>
      </c>
      <c r="S20554" s="14"/>
      <c r="V20554">
        <v>1</v>
      </c>
      <c r="W20554" t="s">
        <v>2570</v>
      </c>
      <c r="AB20554" t="s">
        <v>248</v>
      </c>
      <c r="AC20554" t="s">
        <v>2650</v>
      </c>
    </row>
    <row r="20555" spans="1:29" x14ac:dyDescent="0.3">
      <c r="A20555">
        <v>28271</v>
      </c>
      <c r="B20555" s="15" t="s">
        <v>2071</v>
      </c>
      <c r="C20555" t="str">
        <f>_xlfn.XLOOKUP($B20555, STANDARDS!$A:$A, STANDARDS!$B:$B,,0,2)</f>
        <v>Nadaleen Fm, Rackla Gp</v>
      </c>
      <c r="D20555" t="s">
        <v>517</v>
      </c>
      <c r="E20555" t="s">
        <v>2278</v>
      </c>
      <c r="F20555">
        <v>129</v>
      </c>
      <c r="G20555">
        <v>-64.5</v>
      </c>
      <c r="H20555">
        <v>1</v>
      </c>
      <c r="I20555" t="s">
        <v>1816</v>
      </c>
      <c r="J20555" cm="1">
        <f t="array" ref="J20555:L20555">_xlfn.XLOOKUP($C20555, AGE!$A:$A,AGE!$B:$D,,0,2)</f>
        <v>601.29999999999995</v>
      </c>
      <c r="K20555">
        <v>37</v>
      </c>
      <c r="L20555" t="str">
        <v>Rooney et al. 2020; Rooney et al. 2015</v>
      </c>
      <c r="M20555" t="s">
        <v>2482</v>
      </c>
      <c r="P20555" t="s">
        <v>2342</v>
      </c>
      <c r="Q20555" s="14">
        <v>1.82</v>
      </c>
      <c r="R20555">
        <v>0.1</v>
      </c>
      <c r="S20555" s="14"/>
      <c r="V20555">
        <v>1</v>
      </c>
      <c r="W20555" t="s">
        <v>2570</v>
      </c>
      <c r="AB20555" t="s">
        <v>248</v>
      </c>
      <c r="AC20555" t="s">
        <v>2650</v>
      </c>
    </row>
    <row r="20556" spans="1:29" x14ac:dyDescent="0.3">
      <c r="A20556">
        <v>28272</v>
      </c>
      <c r="B20556" s="15" t="s">
        <v>2071</v>
      </c>
      <c r="C20556" t="str">
        <f>_xlfn.XLOOKUP($B20556, STANDARDS!$A:$A, STANDARDS!$B:$B,,0,2)</f>
        <v>Nadaleen Fm, Rackla Gp</v>
      </c>
      <c r="D20556" t="s">
        <v>517</v>
      </c>
      <c r="E20556" t="s">
        <v>2278</v>
      </c>
      <c r="F20556">
        <v>129</v>
      </c>
      <c r="G20556">
        <v>-64.5</v>
      </c>
      <c r="H20556">
        <v>1</v>
      </c>
      <c r="I20556" t="s">
        <v>1816</v>
      </c>
      <c r="J20556" cm="1">
        <f t="array" ref="J20556:L20556">_xlfn.XLOOKUP($C20556, AGE!$A:$A,AGE!$B:$D,,0,2)</f>
        <v>601.29999999999995</v>
      </c>
      <c r="K20556">
        <v>37</v>
      </c>
      <c r="L20556" t="str">
        <v>Rooney et al. 2020; Rooney et al. 2015</v>
      </c>
      <c r="M20556" t="s">
        <v>2482</v>
      </c>
      <c r="P20556" t="s">
        <v>2342</v>
      </c>
      <c r="Q20556" s="14">
        <v>4.83</v>
      </c>
      <c r="R20556">
        <v>0.1</v>
      </c>
      <c r="S20556" s="14"/>
      <c r="V20556">
        <v>1</v>
      </c>
      <c r="W20556" t="s">
        <v>2570</v>
      </c>
      <c r="AB20556" t="s">
        <v>248</v>
      </c>
      <c r="AC20556" t="s">
        <v>2650</v>
      </c>
    </row>
    <row r="20557" spans="1:29" x14ac:dyDescent="0.3">
      <c r="A20557">
        <v>28273</v>
      </c>
      <c r="B20557" s="15" t="s">
        <v>2071</v>
      </c>
      <c r="C20557" t="str">
        <f>_xlfn.XLOOKUP($B20557, STANDARDS!$A:$A, STANDARDS!$B:$B,,0,2)</f>
        <v>Nadaleen Fm, Rackla Gp</v>
      </c>
      <c r="D20557" t="s">
        <v>517</v>
      </c>
      <c r="E20557" t="s">
        <v>2278</v>
      </c>
      <c r="F20557">
        <v>129</v>
      </c>
      <c r="G20557">
        <v>-64.5</v>
      </c>
      <c r="H20557">
        <v>1</v>
      </c>
      <c r="I20557" t="s">
        <v>1816</v>
      </c>
      <c r="J20557" cm="1">
        <f t="array" ref="J20557:L20557">_xlfn.XLOOKUP($C20557, AGE!$A:$A,AGE!$B:$D,,0,2)</f>
        <v>601.29999999999995</v>
      </c>
      <c r="K20557">
        <v>37</v>
      </c>
      <c r="L20557" t="str">
        <v>Rooney et al. 2020; Rooney et al. 2015</v>
      </c>
      <c r="M20557" t="s">
        <v>2482</v>
      </c>
      <c r="P20557" t="s">
        <v>2342</v>
      </c>
      <c r="Q20557" s="14">
        <v>6.56</v>
      </c>
      <c r="R20557">
        <v>0.1</v>
      </c>
      <c r="S20557" s="14"/>
      <c r="V20557">
        <v>1</v>
      </c>
      <c r="W20557" t="s">
        <v>2570</v>
      </c>
      <c r="AB20557" t="s">
        <v>248</v>
      </c>
      <c r="AC20557" t="s">
        <v>2650</v>
      </c>
    </row>
    <row r="20558" spans="1:29" x14ac:dyDescent="0.3">
      <c r="A20558">
        <v>28274</v>
      </c>
      <c r="B20558" s="15" t="s">
        <v>2071</v>
      </c>
      <c r="C20558" t="str">
        <f>_xlfn.XLOOKUP($B20558, STANDARDS!$A:$A, STANDARDS!$B:$B,,0,2)</f>
        <v>Nadaleen Fm, Rackla Gp</v>
      </c>
      <c r="D20558" t="s">
        <v>517</v>
      </c>
      <c r="E20558" t="s">
        <v>2278</v>
      </c>
      <c r="F20558">
        <v>129</v>
      </c>
      <c r="G20558">
        <v>-64.5</v>
      </c>
      <c r="H20558">
        <v>1</v>
      </c>
      <c r="I20558" t="s">
        <v>1816</v>
      </c>
      <c r="J20558" cm="1">
        <f t="array" ref="J20558:L20558">_xlfn.XLOOKUP($C20558, AGE!$A:$A,AGE!$B:$D,,0,2)</f>
        <v>601.29999999999995</v>
      </c>
      <c r="K20558">
        <v>37</v>
      </c>
      <c r="L20558" t="str">
        <v>Rooney et al. 2020; Rooney et al. 2015</v>
      </c>
      <c r="M20558" t="s">
        <v>2482</v>
      </c>
      <c r="P20558" t="s">
        <v>2342</v>
      </c>
      <c r="Q20558" s="14">
        <v>2.91</v>
      </c>
      <c r="R20558">
        <v>0.1</v>
      </c>
      <c r="S20558" s="14"/>
      <c r="V20558">
        <v>1</v>
      </c>
      <c r="W20558" t="s">
        <v>2570</v>
      </c>
      <c r="AB20558" t="s">
        <v>248</v>
      </c>
      <c r="AC20558" t="s">
        <v>2650</v>
      </c>
    </row>
    <row r="20559" spans="1:29" x14ac:dyDescent="0.3">
      <c r="A20559">
        <v>28275</v>
      </c>
      <c r="B20559" s="15" t="s">
        <v>2071</v>
      </c>
      <c r="C20559" t="str">
        <f>_xlfn.XLOOKUP($B20559, STANDARDS!$A:$A, STANDARDS!$B:$B,,0,2)</f>
        <v>Nadaleen Fm, Rackla Gp</v>
      </c>
      <c r="D20559" t="s">
        <v>517</v>
      </c>
      <c r="E20559" t="s">
        <v>2278</v>
      </c>
      <c r="F20559">
        <v>129</v>
      </c>
      <c r="G20559">
        <v>-64.5</v>
      </c>
      <c r="H20559">
        <v>1</v>
      </c>
      <c r="I20559" t="s">
        <v>1816</v>
      </c>
      <c r="J20559" cm="1">
        <f t="array" ref="J20559:L20559">_xlfn.XLOOKUP($C20559, AGE!$A:$A,AGE!$B:$D,,0,2)</f>
        <v>601.29999999999995</v>
      </c>
      <c r="K20559">
        <v>37</v>
      </c>
      <c r="L20559" t="str">
        <v>Rooney et al. 2020; Rooney et al. 2015</v>
      </c>
      <c r="M20559" t="s">
        <v>2482</v>
      </c>
      <c r="P20559" t="s">
        <v>2342</v>
      </c>
      <c r="Q20559" s="14">
        <v>3.32</v>
      </c>
      <c r="R20559">
        <v>0.1</v>
      </c>
      <c r="S20559" s="14"/>
      <c r="V20559">
        <v>1</v>
      </c>
      <c r="W20559" t="s">
        <v>2570</v>
      </c>
      <c r="AB20559" t="s">
        <v>248</v>
      </c>
      <c r="AC20559" t="s">
        <v>2650</v>
      </c>
    </row>
    <row r="20560" spans="1:29" x14ac:dyDescent="0.3">
      <c r="A20560">
        <v>28276</v>
      </c>
      <c r="B20560" s="15" t="s">
        <v>2071</v>
      </c>
      <c r="C20560" t="str">
        <f>_xlfn.XLOOKUP($B20560, STANDARDS!$A:$A, STANDARDS!$B:$B,,0,2)</f>
        <v>Nadaleen Fm, Rackla Gp</v>
      </c>
      <c r="D20560" t="s">
        <v>517</v>
      </c>
      <c r="E20560" t="s">
        <v>2278</v>
      </c>
      <c r="F20560">
        <v>129</v>
      </c>
      <c r="G20560">
        <v>-64.5</v>
      </c>
      <c r="H20560">
        <v>1</v>
      </c>
      <c r="I20560" t="s">
        <v>1816</v>
      </c>
      <c r="J20560" cm="1">
        <f t="array" ref="J20560:L20560">_xlfn.XLOOKUP($C20560, AGE!$A:$A,AGE!$B:$D,,0,2)</f>
        <v>601.29999999999995</v>
      </c>
      <c r="K20560">
        <v>37</v>
      </c>
      <c r="L20560" t="str">
        <v>Rooney et al. 2020; Rooney et al. 2015</v>
      </c>
      <c r="M20560" t="s">
        <v>2482</v>
      </c>
      <c r="P20560" t="s">
        <v>2342</v>
      </c>
      <c r="Q20560" s="14">
        <v>2.38</v>
      </c>
      <c r="R20560">
        <v>0.1</v>
      </c>
      <c r="S20560" s="14"/>
      <c r="V20560">
        <v>1</v>
      </c>
      <c r="W20560" t="s">
        <v>2570</v>
      </c>
      <c r="AB20560" t="s">
        <v>248</v>
      </c>
      <c r="AC20560" t="s">
        <v>2650</v>
      </c>
    </row>
    <row r="20561" spans="1:29" x14ac:dyDescent="0.3">
      <c r="A20561">
        <v>28277</v>
      </c>
      <c r="B20561" s="15" t="s">
        <v>2071</v>
      </c>
      <c r="C20561" t="str">
        <f>_xlfn.XLOOKUP($B20561, STANDARDS!$A:$A, STANDARDS!$B:$B,,0,2)</f>
        <v>Nadaleen Fm, Rackla Gp</v>
      </c>
      <c r="D20561" t="s">
        <v>517</v>
      </c>
      <c r="E20561" t="s">
        <v>2278</v>
      </c>
      <c r="F20561">
        <v>129</v>
      </c>
      <c r="G20561">
        <v>-64.5</v>
      </c>
      <c r="H20561">
        <v>1</v>
      </c>
      <c r="I20561" t="s">
        <v>1816</v>
      </c>
      <c r="J20561" cm="1">
        <f t="array" ref="J20561:L20561">_xlfn.XLOOKUP($C20561, AGE!$A:$A,AGE!$B:$D,,0,2)</f>
        <v>601.29999999999995</v>
      </c>
      <c r="K20561">
        <v>37</v>
      </c>
      <c r="L20561" t="str">
        <v>Rooney et al. 2020; Rooney et al. 2015</v>
      </c>
      <c r="M20561" t="s">
        <v>2482</v>
      </c>
      <c r="P20561" t="s">
        <v>2342</v>
      </c>
      <c r="Q20561" s="14">
        <v>1.63</v>
      </c>
      <c r="R20561">
        <v>0.1</v>
      </c>
      <c r="S20561" s="14"/>
      <c r="V20561">
        <v>1</v>
      </c>
      <c r="W20561" t="s">
        <v>2570</v>
      </c>
      <c r="AB20561" t="s">
        <v>248</v>
      </c>
      <c r="AC20561" t="s">
        <v>2650</v>
      </c>
    </row>
    <row r="20562" spans="1:29" x14ac:dyDescent="0.3">
      <c r="A20562">
        <v>28278</v>
      </c>
      <c r="B20562" s="15" t="s">
        <v>2071</v>
      </c>
      <c r="C20562" t="str">
        <f>_xlfn.XLOOKUP($B20562, STANDARDS!$A:$A, STANDARDS!$B:$B,,0,2)</f>
        <v>Nadaleen Fm, Rackla Gp</v>
      </c>
      <c r="D20562" t="s">
        <v>517</v>
      </c>
      <c r="E20562" t="s">
        <v>2278</v>
      </c>
      <c r="F20562">
        <v>129</v>
      </c>
      <c r="G20562">
        <v>-64.5</v>
      </c>
      <c r="H20562">
        <v>1</v>
      </c>
      <c r="I20562" t="s">
        <v>1816</v>
      </c>
      <c r="J20562" cm="1">
        <f t="array" ref="J20562:L20562">_xlfn.XLOOKUP($C20562, AGE!$A:$A,AGE!$B:$D,,0,2)</f>
        <v>601.29999999999995</v>
      </c>
      <c r="K20562">
        <v>37</v>
      </c>
      <c r="L20562" t="str">
        <v>Rooney et al. 2020; Rooney et al. 2015</v>
      </c>
      <c r="M20562" t="s">
        <v>2482</v>
      </c>
      <c r="P20562" t="s">
        <v>2342</v>
      </c>
      <c r="Q20562" s="14">
        <v>1</v>
      </c>
      <c r="R20562">
        <v>0.1</v>
      </c>
      <c r="S20562" s="14"/>
      <c r="V20562">
        <v>1</v>
      </c>
      <c r="W20562" t="s">
        <v>2570</v>
      </c>
      <c r="AB20562" t="s">
        <v>248</v>
      </c>
      <c r="AC20562" t="s">
        <v>2650</v>
      </c>
    </row>
    <row r="20563" spans="1:29" x14ac:dyDescent="0.3">
      <c r="A20563">
        <v>28279</v>
      </c>
      <c r="B20563" s="15" t="s">
        <v>2071</v>
      </c>
      <c r="C20563" t="str">
        <f>_xlfn.XLOOKUP($B20563, STANDARDS!$A:$A, STANDARDS!$B:$B,,0,2)</f>
        <v>Nadaleen Fm, Rackla Gp</v>
      </c>
      <c r="D20563" t="s">
        <v>517</v>
      </c>
      <c r="E20563" t="s">
        <v>2278</v>
      </c>
      <c r="F20563">
        <v>129</v>
      </c>
      <c r="G20563">
        <v>-64.5</v>
      </c>
      <c r="H20563">
        <v>1</v>
      </c>
      <c r="I20563" t="s">
        <v>1816</v>
      </c>
      <c r="J20563" cm="1">
        <f t="array" ref="J20563:L20563">_xlfn.XLOOKUP($C20563, AGE!$A:$A,AGE!$B:$D,,0,2)</f>
        <v>601.29999999999995</v>
      </c>
      <c r="K20563">
        <v>37</v>
      </c>
      <c r="L20563" t="str">
        <v>Rooney et al. 2020; Rooney et al. 2015</v>
      </c>
      <c r="M20563" t="s">
        <v>2482</v>
      </c>
      <c r="P20563" t="s">
        <v>2342</v>
      </c>
      <c r="Q20563" s="14">
        <v>0.95</v>
      </c>
      <c r="R20563">
        <v>0.1</v>
      </c>
      <c r="S20563" s="14"/>
      <c r="V20563">
        <v>1</v>
      </c>
      <c r="W20563" t="s">
        <v>2570</v>
      </c>
      <c r="AB20563" t="s">
        <v>248</v>
      </c>
      <c r="AC20563" t="s">
        <v>2650</v>
      </c>
    </row>
    <row r="20564" spans="1:29" x14ac:dyDescent="0.3">
      <c r="A20564">
        <v>28280</v>
      </c>
      <c r="B20564" s="15" t="s">
        <v>2070</v>
      </c>
      <c r="C20564" t="str">
        <f>_xlfn.XLOOKUP($B20564, STANDARDS!$A:$A, STANDARDS!$B:$B,,0,2)</f>
        <v>Ravensthroat Fm, Hay Creek Gp</v>
      </c>
      <c r="D20564" t="s">
        <v>517</v>
      </c>
      <c r="E20564" t="s">
        <v>2278</v>
      </c>
      <c r="F20564">
        <v>129</v>
      </c>
      <c r="G20564">
        <v>-64.5</v>
      </c>
      <c r="H20564">
        <v>1</v>
      </c>
      <c r="I20564" t="s">
        <v>1816</v>
      </c>
      <c r="J20564" cm="1">
        <f t="array" ref="J20564:L20564">_xlfn.XLOOKUP($C20564, AGE!$A:$A,AGE!$B:$D,,0,2)</f>
        <v>638</v>
      </c>
      <c r="K20564">
        <v>12</v>
      </c>
      <c r="L20564" t="str">
        <v>Rooney et al. 2015; Hoffman et al. 2021</v>
      </c>
      <c r="M20564" t="s">
        <v>2480</v>
      </c>
      <c r="P20564" t="s">
        <v>2342</v>
      </c>
      <c r="Q20564" s="14">
        <v>-2.84</v>
      </c>
      <c r="R20564">
        <v>0.1</v>
      </c>
      <c r="S20564" s="14"/>
      <c r="V20564">
        <v>1</v>
      </c>
      <c r="W20564" t="s">
        <v>2570</v>
      </c>
    </row>
    <row r="20565" spans="1:29" x14ac:dyDescent="0.3">
      <c r="A20565">
        <v>28281</v>
      </c>
      <c r="B20565" s="15" t="s">
        <v>2070</v>
      </c>
      <c r="C20565" t="str">
        <f>_xlfn.XLOOKUP($B20565, STANDARDS!$A:$A, STANDARDS!$B:$B,,0,2)</f>
        <v>Ravensthroat Fm, Hay Creek Gp</v>
      </c>
      <c r="D20565" t="s">
        <v>517</v>
      </c>
      <c r="E20565" t="s">
        <v>2278</v>
      </c>
      <c r="F20565">
        <v>129</v>
      </c>
      <c r="G20565">
        <v>-64.5</v>
      </c>
      <c r="H20565">
        <v>1</v>
      </c>
      <c r="I20565" t="s">
        <v>1816</v>
      </c>
      <c r="J20565" cm="1">
        <f t="array" ref="J20565:L20565">_xlfn.XLOOKUP($C20565, AGE!$A:$A,AGE!$B:$D,,0,2)</f>
        <v>638</v>
      </c>
      <c r="K20565">
        <v>12</v>
      </c>
      <c r="L20565" t="str">
        <v>Rooney et al. 2015; Hoffman et al. 2021</v>
      </c>
      <c r="M20565" t="s">
        <v>2480</v>
      </c>
      <c r="P20565" t="s">
        <v>2342</v>
      </c>
      <c r="Q20565" s="14">
        <v>-2.35</v>
      </c>
      <c r="R20565">
        <v>0.1</v>
      </c>
      <c r="S20565" s="14"/>
      <c r="V20565">
        <v>1</v>
      </c>
      <c r="W20565" t="s">
        <v>2570</v>
      </c>
    </row>
    <row r="20566" spans="1:29" x14ac:dyDescent="0.3">
      <c r="A20566">
        <v>28282</v>
      </c>
      <c r="B20566" s="15" t="s">
        <v>2070</v>
      </c>
      <c r="C20566" t="str">
        <f>_xlfn.XLOOKUP($B20566, STANDARDS!$A:$A, STANDARDS!$B:$B,,0,2)</f>
        <v>Ravensthroat Fm, Hay Creek Gp</v>
      </c>
      <c r="D20566" t="s">
        <v>517</v>
      </c>
      <c r="E20566" t="s">
        <v>2278</v>
      </c>
      <c r="F20566">
        <v>129</v>
      </c>
      <c r="G20566">
        <v>-64.5</v>
      </c>
      <c r="H20566">
        <v>1</v>
      </c>
      <c r="I20566" t="s">
        <v>1816</v>
      </c>
      <c r="J20566" cm="1">
        <f t="array" ref="J20566:L20566">_xlfn.XLOOKUP($C20566, AGE!$A:$A,AGE!$B:$D,,0,2)</f>
        <v>638</v>
      </c>
      <c r="K20566">
        <v>12</v>
      </c>
      <c r="L20566" t="str">
        <v>Rooney et al. 2015; Hoffman et al. 2021</v>
      </c>
      <c r="M20566" t="s">
        <v>2480</v>
      </c>
      <c r="P20566" t="s">
        <v>2342</v>
      </c>
      <c r="Q20566" s="14">
        <v>-2.31</v>
      </c>
      <c r="R20566">
        <v>0.1</v>
      </c>
      <c r="S20566" s="14"/>
      <c r="V20566">
        <v>1</v>
      </c>
      <c r="W20566" t="s">
        <v>2570</v>
      </c>
    </row>
    <row r="20567" spans="1:29" x14ac:dyDescent="0.3">
      <c r="A20567">
        <v>28283</v>
      </c>
      <c r="B20567" s="15" t="s">
        <v>2070</v>
      </c>
      <c r="C20567" t="str">
        <f>_xlfn.XLOOKUP($B20567, STANDARDS!$A:$A, STANDARDS!$B:$B,,0,2)</f>
        <v>Ravensthroat Fm, Hay Creek Gp</v>
      </c>
      <c r="D20567" t="s">
        <v>517</v>
      </c>
      <c r="E20567" t="s">
        <v>2278</v>
      </c>
      <c r="F20567">
        <v>129</v>
      </c>
      <c r="G20567">
        <v>-64.5</v>
      </c>
      <c r="H20567">
        <v>1</v>
      </c>
      <c r="I20567" t="s">
        <v>1816</v>
      </c>
      <c r="J20567" cm="1">
        <f t="array" ref="J20567:L20567">_xlfn.XLOOKUP($C20567, AGE!$A:$A,AGE!$B:$D,,0,2)</f>
        <v>638</v>
      </c>
      <c r="K20567">
        <v>12</v>
      </c>
      <c r="L20567" t="str">
        <v>Rooney et al. 2015; Hoffman et al. 2021</v>
      </c>
      <c r="M20567" t="s">
        <v>2480</v>
      </c>
      <c r="P20567" t="s">
        <v>2342</v>
      </c>
      <c r="Q20567" s="14">
        <v>-2.39</v>
      </c>
      <c r="R20567">
        <v>0.1</v>
      </c>
      <c r="S20567" s="14"/>
      <c r="V20567">
        <v>1</v>
      </c>
      <c r="W20567" t="s">
        <v>2570</v>
      </c>
    </row>
    <row r="20568" spans="1:29" x14ac:dyDescent="0.3">
      <c r="A20568">
        <v>28284</v>
      </c>
      <c r="B20568" s="15" t="s">
        <v>2070</v>
      </c>
      <c r="C20568" t="str">
        <f>_xlfn.XLOOKUP($B20568, STANDARDS!$A:$A, STANDARDS!$B:$B,,0,2)</f>
        <v>Ravensthroat Fm, Hay Creek Gp</v>
      </c>
      <c r="D20568" t="s">
        <v>517</v>
      </c>
      <c r="E20568" t="s">
        <v>2278</v>
      </c>
      <c r="F20568">
        <v>129</v>
      </c>
      <c r="G20568">
        <v>-64.5</v>
      </c>
      <c r="H20568">
        <v>1</v>
      </c>
      <c r="I20568" t="s">
        <v>1816</v>
      </c>
      <c r="J20568" cm="1">
        <f t="array" ref="J20568:L20568">_xlfn.XLOOKUP($C20568, AGE!$A:$A,AGE!$B:$D,,0,2)</f>
        <v>638</v>
      </c>
      <c r="K20568">
        <v>12</v>
      </c>
      <c r="L20568" t="str">
        <v>Rooney et al. 2015; Hoffman et al. 2021</v>
      </c>
      <c r="M20568" t="s">
        <v>2480</v>
      </c>
      <c r="P20568" t="s">
        <v>2342</v>
      </c>
      <c r="Q20568" s="14">
        <v>-2.4700000000000002</v>
      </c>
      <c r="R20568">
        <v>0.1</v>
      </c>
      <c r="S20568" s="14"/>
      <c r="V20568">
        <v>1</v>
      </c>
      <c r="W20568" t="s">
        <v>2570</v>
      </c>
    </row>
    <row r="20569" spans="1:29" x14ac:dyDescent="0.3">
      <c r="A20569">
        <v>28285</v>
      </c>
      <c r="B20569" s="15" t="s">
        <v>2070</v>
      </c>
      <c r="C20569" t="str">
        <f>_xlfn.XLOOKUP($B20569, STANDARDS!$A:$A, STANDARDS!$B:$B,,0,2)</f>
        <v>Ravensthroat Fm, Hay Creek Gp</v>
      </c>
      <c r="D20569" t="s">
        <v>517</v>
      </c>
      <c r="E20569" t="s">
        <v>2278</v>
      </c>
      <c r="F20569">
        <v>129</v>
      </c>
      <c r="G20569">
        <v>-64.5</v>
      </c>
      <c r="H20569">
        <v>1</v>
      </c>
      <c r="I20569" t="s">
        <v>1816</v>
      </c>
      <c r="J20569" cm="1">
        <f t="array" ref="J20569:L20569">_xlfn.XLOOKUP($C20569, AGE!$A:$A,AGE!$B:$D,,0,2)</f>
        <v>638</v>
      </c>
      <c r="K20569">
        <v>12</v>
      </c>
      <c r="L20569" t="str">
        <v>Rooney et al. 2015; Hoffman et al. 2021</v>
      </c>
      <c r="M20569" t="s">
        <v>2480</v>
      </c>
      <c r="P20569" t="s">
        <v>2342</v>
      </c>
      <c r="Q20569" s="14">
        <v>-2.46</v>
      </c>
      <c r="R20569">
        <v>0.1</v>
      </c>
      <c r="S20569" s="14"/>
      <c r="V20569">
        <v>1</v>
      </c>
      <c r="W20569" t="s">
        <v>2570</v>
      </c>
    </row>
    <row r="20570" spans="1:29" x14ac:dyDescent="0.3">
      <c r="A20570">
        <v>28286</v>
      </c>
      <c r="B20570" s="15" t="s">
        <v>2070</v>
      </c>
      <c r="C20570" t="str">
        <f>_xlfn.XLOOKUP($B20570, STANDARDS!$A:$A, STANDARDS!$B:$B,,0,2)</f>
        <v>Ravensthroat Fm, Hay Creek Gp</v>
      </c>
      <c r="D20570" t="s">
        <v>517</v>
      </c>
      <c r="E20570" t="s">
        <v>2278</v>
      </c>
      <c r="F20570">
        <v>129</v>
      </c>
      <c r="G20570">
        <v>-64.5</v>
      </c>
      <c r="H20570">
        <v>1</v>
      </c>
      <c r="I20570" t="s">
        <v>1816</v>
      </c>
      <c r="J20570" cm="1">
        <f t="array" ref="J20570:L20570">_xlfn.XLOOKUP($C20570, AGE!$A:$A,AGE!$B:$D,,0,2)</f>
        <v>638</v>
      </c>
      <c r="K20570">
        <v>12</v>
      </c>
      <c r="L20570" t="str">
        <v>Rooney et al. 2015; Hoffman et al. 2021</v>
      </c>
      <c r="M20570" t="s">
        <v>2480</v>
      </c>
      <c r="P20570" t="s">
        <v>2342</v>
      </c>
      <c r="Q20570" s="14">
        <v>-2.5499999999999998</v>
      </c>
      <c r="R20570">
        <v>0.1</v>
      </c>
      <c r="S20570" s="14"/>
      <c r="V20570">
        <v>1</v>
      </c>
      <c r="W20570" t="s">
        <v>2570</v>
      </c>
    </row>
    <row r="20571" spans="1:29" x14ac:dyDescent="0.3">
      <c r="A20571">
        <v>28287</v>
      </c>
      <c r="B20571" s="15" t="s">
        <v>2070</v>
      </c>
      <c r="C20571" t="str">
        <f>_xlfn.XLOOKUP($B20571, STANDARDS!$A:$A, STANDARDS!$B:$B,,0,2)</f>
        <v>Ravensthroat Fm, Hay Creek Gp</v>
      </c>
      <c r="D20571" t="s">
        <v>517</v>
      </c>
      <c r="E20571" t="s">
        <v>2278</v>
      </c>
      <c r="F20571">
        <v>129</v>
      </c>
      <c r="G20571">
        <v>-64.5</v>
      </c>
      <c r="H20571">
        <v>1</v>
      </c>
      <c r="I20571" t="s">
        <v>1816</v>
      </c>
      <c r="J20571" cm="1">
        <f t="array" ref="J20571:L20571">_xlfn.XLOOKUP($C20571, AGE!$A:$A,AGE!$B:$D,,0,2)</f>
        <v>638</v>
      </c>
      <c r="K20571">
        <v>12</v>
      </c>
      <c r="L20571" t="str">
        <v>Rooney et al. 2015; Hoffman et al. 2021</v>
      </c>
      <c r="M20571" t="s">
        <v>2480</v>
      </c>
      <c r="P20571" t="s">
        <v>2342</v>
      </c>
      <c r="Q20571" s="14">
        <v>-2.38</v>
      </c>
      <c r="R20571">
        <v>0.1</v>
      </c>
      <c r="S20571" s="14"/>
      <c r="V20571">
        <v>1</v>
      </c>
      <c r="W20571" t="s">
        <v>2570</v>
      </c>
    </row>
    <row r="20572" spans="1:29" x14ac:dyDescent="0.3">
      <c r="A20572">
        <v>28288</v>
      </c>
      <c r="B20572" s="15" t="s">
        <v>2070</v>
      </c>
      <c r="C20572" t="str">
        <f>_xlfn.XLOOKUP($B20572, STANDARDS!$A:$A, STANDARDS!$B:$B,,0,2)</f>
        <v>Ravensthroat Fm, Hay Creek Gp</v>
      </c>
      <c r="D20572" t="s">
        <v>517</v>
      </c>
      <c r="E20572" t="s">
        <v>2278</v>
      </c>
      <c r="F20572">
        <v>129</v>
      </c>
      <c r="G20572">
        <v>-64.5</v>
      </c>
      <c r="H20572">
        <v>1</v>
      </c>
      <c r="I20572" t="s">
        <v>1816</v>
      </c>
      <c r="J20572" cm="1">
        <f t="array" ref="J20572:L20572">_xlfn.XLOOKUP($C20572, AGE!$A:$A,AGE!$B:$D,,0,2)</f>
        <v>638</v>
      </c>
      <c r="K20572">
        <v>12</v>
      </c>
      <c r="L20572" t="str">
        <v>Rooney et al. 2015; Hoffman et al. 2021</v>
      </c>
      <c r="M20572" t="s">
        <v>2480</v>
      </c>
      <c r="P20572" t="s">
        <v>2342</v>
      </c>
      <c r="Q20572" s="14">
        <v>-2.4500000000000002</v>
      </c>
      <c r="R20572">
        <v>0.1</v>
      </c>
      <c r="S20572" s="14"/>
      <c r="V20572">
        <v>1</v>
      </c>
      <c r="W20572" t="s">
        <v>2570</v>
      </c>
    </row>
    <row r="20573" spans="1:29" x14ac:dyDescent="0.3">
      <c r="A20573">
        <v>28289</v>
      </c>
      <c r="B20573" s="15" t="s">
        <v>2070</v>
      </c>
      <c r="C20573" t="str">
        <f>_xlfn.XLOOKUP($B20573, STANDARDS!$A:$A, STANDARDS!$B:$B,,0,2)</f>
        <v>Ravensthroat Fm, Hay Creek Gp</v>
      </c>
      <c r="D20573" t="s">
        <v>517</v>
      </c>
      <c r="E20573" t="s">
        <v>2278</v>
      </c>
      <c r="F20573">
        <v>129</v>
      </c>
      <c r="G20573">
        <v>-64.5</v>
      </c>
      <c r="H20573">
        <v>1</v>
      </c>
      <c r="I20573" t="s">
        <v>1816</v>
      </c>
      <c r="J20573" cm="1">
        <f t="array" ref="J20573:L20573">_xlfn.XLOOKUP($C20573, AGE!$A:$A,AGE!$B:$D,,0,2)</f>
        <v>638</v>
      </c>
      <c r="K20573">
        <v>12</v>
      </c>
      <c r="L20573" t="str">
        <v>Rooney et al. 2015; Hoffman et al. 2021</v>
      </c>
      <c r="M20573" t="s">
        <v>2480</v>
      </c>
      <c r="P20573" t="s">
        <v>2342</v>
      </c>
      <c r="Q20573" s="14">
        <v>-2.5</v>
      </c>
      <c r="R20573">
        <v>0.1</v>
      </c>
      <c r="S20573" s="14"/>
      <c r="V20573">
        <v>1</v>
      </c>
      <c r="W20573" t="s">
        <v>2570</v>
      </c>
    </row>
    <row r="20574" spans="1:29" x14ac:dyDescent="0.3">
      <c r="A20574">
        <v>28290</v>
      </c>
      <c r="B20574" s="15" t="s">
        <v>2070</v>
      </c>
      <c r="C20574" t="str">
        <f>_xlfn.XLOOKUP($B20574, STANDARDS!$A:$A, STANDARDS!$B:$B,,0,2)</f>
        <v>Ravensthroat Fm, Hay Creek Gp</v>
      </c>
      <c r="D20574" t="s">
        <v>517</v>
      </c>
      <c r="E20574" t="s">
        <v>2278</v>
      </c>
      <c r="F20574">
        <v>129</v>
      </c>
      <c r="G20574">
        <v>-64.5</v>
      </c>
      <c r="H20574">
        <v>1</v>
      </c>
      <c r="I20574" t="s">
        <v>1816</v>
      </c>
      <c r="J20574" cm="1">
        <f t="array" ref="J20574:L20574">_xlfn.XLOOKUP($C20574, AGE!$A:$A,AGE!$B:$D,,0,2)</f>
        <v>638</v>
      </c>
      <c r="K20574">
        <v>12</v>
      </c>
      <c r="L20574" t="str">
        <v>Rooney et al. 2015; Hoffman et al. 2021</v>
      </c>
      <c r="M20574" t="s">
        <v>2480</v>
      </c>
      <c r="P20574" t="s">
        <v>2342</v>
      </c>
      <c r="Q20574" s="14">
        <v>-2.4900000000000002</v>
      </c>
      <c r="R20574">
        <v>0.1</v>
      </c>
      <c r="S20574" s="14"/>
      <c r="V20574">
        <v>1</v>
      </c>
      <c r="W20574" t="s">
        <v>2570</v>
      </c>
    </row>
    <row r="20575" spans="1:29" x14ac:dyDescent="0.3">
      <c r="A20575">
        <v>28291</v>
      </c>
      <c r="B20575" s="15" t="s">
        <v>2070</v>
      </c>
      <c r="C20575" t="str">
        <f>_xlfn.XLOOKUP($B20575, STANDARDS!$A:$A, STANDARDS!$B:$B,,0,2)</f>
        <v>Ravensthroat Fm, Hay Creek Gp</v>
      </c>
      <c r="D20575" t="s">
        <v>517</v>
      </c>
      <c r="E20575" t="s">
        <v>2278</v>
      </c>
      <c r="F20575">
        <v>129</v>
      </c>
      <c r="G20575">
        <v>-64.5</v>
      </c>
      <c r="H20575">
        <v>1</v>
      </c>
      <c r="I20575" t="s">
        <v>1816</v>
      </c>
      <c r="J20575" cm="1">
        <f t="array" ref="J20575:L20575">_xlfn.XLOOKUP($C20575, AGE!$A:$A,AGE!$B:$D,,0,2)</f>
        <v>638</v>
      </c>
      <c r="K20575">
        <v>12</v>
      </c>
      <c r="L20575" t="str">
        <v>Rooney et al. 2015; Hoffman et al. 2021</v>
      </c>
      <c r="M20575" t="s">
        <v>2480</v>
      </c>
      <c r="P20575" t="s">
        <v>2342</v>
      </c>
      <c r="Q20575" s="14">
        <v>-2.5099999999999998</v>
      </c>
      <c r="R20575">
        <v>0.1</v>
      </c>
      <c r="S20575" s="14"/>
      <c r="V20575">
        <v>1</v>
      </c>
      <c r="W20575" t="s">
        <v>2570</v>
      </c>
    </row>
    <row r="20576" spans="1:29" x14ac:dyDescent="0.3">
      <c r="A20576">
        <v>28292</v>
      </c>
      <c r="B20576" s="15" t="s">
        <v>2070</v>
      </c>
      <c r="C20576" t="str">
        <f>_xlfn.XLOOKUP($B20576, STANDARDS!$A:$A, STANDARDS!$B:$B,,0,2)</f>
        <v>Ravensthroat Fm, Hay Creek Gp</v>
      </c>
      <c r="D20576" t="s">
        <v>517</v>
      </c>
      <c r="E20576" t="s">
        <v>2278</v>
      </c>
      <c r="F20576">
        <v>129</v>
      </c>
      <c r="G20576">
        <v>-64.5</v>
      </c>
      <c r="H20576">
        <v>1</v>
      </c>
      <c r="I20576" t="s">
        <v>1816</v>
      </c>
      <c r="J20576" cm="1">
        <f t="array" ref="J20576:L20576">_xlfn.XLOOKUP($C20576, AGE!$A:$A,AGE!$B:$D,,0,2)</f>
        <v>638</v>
      </c>
      <c r="K20576">
        <v>12</v>
      </c>
      <c r="L20576" t="str">
        <v>Rooney et al. 2015; Hoffman et al. 2021</v>
      </c>
      <c r="M20576" t="s">
        <v>2480</v>
      </c>
      <c r="P20576" t="s">
        <v>2342</v>
      </c>
      <c r="Q20576" s="14">
        <v>-2.5099999999999998</v>
      </c>
      <c r="R20576">
        <v>0.1</v>
      </c>
      <c r="S20576" s="14"/>
      <c r="V20576">
        <v>1</v>
      </c>
      <c r="W20576" t="s">
        <v>2570</v>
      </c>
    </row>
    <row r="20577" spans="1:29" x14ac:dyDescent="0.3">
      <c r="A20577">
        <v>28293</v>
      </c>
      <c r="B20577" s="15" t="s">
        <v>2070</v>
      </c>
      <c r="C20577" t="str">
        <f>_xlfn.XLOOKUP($B20577, STANDARDS!$A:$A, STANDARDS!$B:$B,,0,2)</f>
        <v>Ravensthroat Fm, Hay Creek Gp</v>
      </c>
      <c r="D20577" t="s">
        <v>517</v>
      </c>
      <c r="E20577" t="s">
        <v>2278</v>
      </c>
      <c r="F20577">
        <v>129</v>
      </c>
      <c r="G20577">
        <v>-64.5</v>
      </c>
      <c r="H20577">
        <v>1</v>
      </c>
      <c r="I20577" t="s">
        <v>1816</v>
      </c>
      <c r="J20577" cm="1">
        <f t="array" ref="J20577:L20577">_xlfn.XLOOKUP($C20577, AGE!$A:$A,AGE!$B:$D,,0,2)</f>
        <v>638</v>
      </c>
      <c r="K20577">
        <v>12</v>
      </c>
      <c r="L20577" t="str">
        <v>Rooney et al. 2015; Hoffman et al. 2021</v>
      </c>
      <c r="M20577" t="s">
        <v>2480</v>
      </c>
      <c r="P20577" t="s">
        <v>2342</v>
      </c>
      <c r="Q20577" s="14">
        <v>-2.16</v>
      </c>
      <c r="R20577">
        <v>0.1</v>
      </c>
      <c r="S20577" s="14"/>
      <c r="V20577">
        <v>1</v>
      </c>
      <c r="W20577" t="s">
        <v>2570</v>
      </c>
    </row>
    <row r="20578" spans="1:29" x14ac:dyDescent="0.3">
      <c r="A20578">
        <v>28294</v>
      </c>
      <c r="B20578" s="15" t="s">
        <v>2072</v>
      </c>
      <c r="C20578" t="str">
        <f>_xlfn.XLOOKUP($B20578, STANDARDS!$A:$A, STANDARDS!$B:$B,,0,2)</f>
        <v>Hayhook Fm, Hay Creek Gp</v>
      </c>
      <c r="D20578" t="s">
        <v>517</v>
      </c>
      <c r="E20578" t="s">
        <v>2278</v>
      </c>
      <c r="F20578">
        <v>129</v>
      </c>
      <c r="G20578">
        <v>-64.5</v>
      </c>
      <c r="H20578">
        <v>1</v>
      </c>
      <c r="I20578" t="s">
        <v>1816</v>
      </c>
      <c r="J20578" cm="1">
        <f t="array" ref="J20578:L20578">_xlfn.XLOOKUP($C20578, AGE!$A:$A,AGE!$B:$D,,0,2)</f>
        <v>638</v>
      </c>
      <c r="K20578">
        <v>12</v>
      </c>
      <c r="L20578" t="str">
        <v>Rooney et al. 2015; Hoffman et al. 2021</v>
      </c>
      <c r="M20578" t="s">
        <v>2483</v>
      </c>
      <c r="P20578" t="s">
        <v>2342</v>
      </c>
      <c r="Q20578" s="14">
        <v>-1.91</v>
      </c>
      <c r="R20578">
        <v>0.1</v>
      </c>
      <c r="S20578" s="14"/>
      <c r="V20578">
        <v>1</v>
      </c>
      <c r="W20578" t="s">
        <v>2570</v>
      </c>
    </row>
    <row r="20579" spans="1:29" x14ac:dyDescent="0.3">
      <c r="A20579">
        <v>28295</v>
      </c>
      <c r="B20579" s="15" t="s">
        <v>2072</v>
      </c>
      <c r="C20579" t="str">
        <f>_xlfn.XLOOKUP($B20579, STANDARDS!$A:$A, STANDARDS!$B:$B,,0,2)</f>
        <v>Hayhook Fm, Hay Creek Gp</v>
      </c>
      <c r="D20579" t="s">
        <v>517</v>
      </c>
      <c r="E20579" t="s">
        <v>2278</v>
      </c>
      <c r="F20579">
        <v>129</v>
      </c>
      <c r="G20579">
        <v>-64.5</v>
      </c>
      <c r="H20579">
        <v>1</v>
      </c>
      <c r="I20579" t="s">
        <v>1816</v>
      </c>
      <c r="J20579" cm="1">
        <f t="array" ref="J20579:L20579">_xlfn.XLOOKUP($C20579, AGE!$A:$A,AGE!$B:$D,,0,2)</f>
        <v>638</v>
      </c>
      <c r="K20579">
        <v>12</v>
      </c>
      <c r="L20579" t="str">
        <v>Rooney et al. 2015; Hoffman et al. 2021</v>
      </c>
      <c r="M20579" t="s">
        <v>2483</v>
      </c>
      <c r="P20579" t="s">
        <v>2342</v>
      </c>
      <c r="Q20579" s="14">
        <v>-3.44</v>
      </c>
      <c r="R20579">
        <v>0.1</v>
      </c>
      <c r="S20579" s="14"/>
      <c r="V20579">
        <v>1</v>
      </c>
      <c r="W20579" t="s">
        <v>2570</v>
      </c>
    </row>
    <row r="20580" spans="1:29" x14ac:dyDescent="0.3">
      <c r="A20580">
        <v>28296</v>
      </c>
      <c r="B20580" s="15" t="s">
        <v>2072</v>
      </c>
      <c r="C20580" t="str">
        <f>_xlfn.XLOOKUP($B20580, STANDARDS!$A:$A, STANDARDS!$B:$B,,0,2)</f>
        <v>Hayhook Fm, Hay Creek Gp</v>
      </c>
      <c r="D20580" t="s">
        <v>517</v>
      </c>
      <c r="E20580" t="s">
        <v>2278</v>
      </c>
      <c r="F20580">
        <v>129</v>
      </c>
      <c r="G20580">
        <v>-64.5</v>
      </c>
      <c r="H20580">
        <v>1</v>
      </c>
      <c r="I20580" t="s">
        <v>1816</v>
      </c>
      <c r="J20580" cm="1">
        <f t="array" ref="J20580:L20580">_xlfn.XLOOKUP($C20580, AGE!$A:$A,AGE!$B:$D,,0,2)</f>
        <v>638</v>
      </c>
      <c r="K20580">
        <v>12</v>
      </c>
      <c r="L20580" t="str">
        <v>Rooney et al. 2015; Hoffman et al. 2021</v>
      </c>
      <c r="M20580" t="s">
        <v>2483</v>
      </c>
      <c r="P20580" t="s">
        <v>2342</v>
      </c>
      <c r="Q20580" s="14">
        <v>-4.96</v>
      </c>
      <c r="R20580">
        <v>0.1</v>
      </c>
      <c r="S20580" s="14"/>
      <c r="V20580">
        <v>1</v>
      </c>
      <c r="W20580" t="s">
        <v>2570</v>
      </c>
    </row>
    <row r="20581" spans="1:29" x14ac:dyDescent="0.3">
      <c r="A20581">
        <v>28297</v>
      </c>
      <c r="B20581" s="15" t="s">
        <v>2072</v>
      </c>
      <c r="C20581" t="str">
        <f>_xlfn.XLOOKUP($B20581, STANDARDS!$A:$A, STANDARDS!$B:$B,,0,2)</f>
        <v>Hayhook Fm, Hay Creek Gp</v>
      </c>
      <c r="D20581" t="s">
        <v>517</v>
      </c>
      <c r="E20581" t="s">
        <v>2278</v>
      </c>
      <c r="F20581">
        <v>129</v>
      </c>
      <c r="G20581">
        <v>-64.5</v>
      </c>
      <c r="H20581">
        <v>1</v>
      </c>
      <c r="I20581" t="s">
        <v>1816</v>
      </c>
      <c r="J20581" cm="1">
        <f t="array" ref="J20581:L20581">_xlfn.XLOOKUP($C20581, AGE!$A:$A,AGE!$B:$D,,0,2)</f>
        <v>638</v>
      </c>
      <c r="K20581">
        <v>12</v>
      </c>
      <c r="L20581" t="str">
        <v>Rooney et al. 2015; Hoffman et al. 2021</v>
      </c>
      <c r="M20581" t="s">
        <v>2483</v>
      </c>
      <c r="P20581" t="s">
        <v>2342</v>
      </c>
      <c r="Q20581" s="14">
        <v>-4.8499999999999996</v>
      </c>
      <c r="R20581">
        <v>0.1</v>
      </c>
      <c r="S20581" s="14"/>
      <c r="V20581">
        <v>1</v>
      </c>
      <c r="W20581" t="s">
        <v>2570</v>
      </c>
    </row>
    <row r="20582" spans="1:29" x14ac:dyDescent="0.3">
      <c r="A20582">
        <v>28298</v>
      </c>
      <c r="B20582" s="15" t="s">
        <v>2072</v>
      </c>
      <c r="C20582" t="str">
        <f>_xlfn.XLOOKUP($B20582, STANDARDS!$A:$A, STANDARDS!$B:$B,,0,2)</f>
        <v>Hayhook Fm, Hay Creek Gp</v>
      </c>
      <c r="D20582" t="s">
        <v>517</v>
      </c>
      <c r="E20582" t="s">
        <v>2278</v>
      </c>
      <c r="F20582">
        <v>129</v>
      </c>
      <c r="G20582">
        <v>-64.5</v>
      </c>
      <c r="H20582">
        <v>1</v>
      </c>
      <c r="I20582" t="s">
        <v>1816</v>
      </c>
      <c r="J20582" cm="1">
        <f t="array" ref="J20582:L20582">_xlfn.XLOOKUP($C20582, AGE!$A:$A,AGE!$B:$D,,0,2)</f>
        <v>638</v>
      </c>
      <c r="K20582">
        <v>12</v>
      </c>
      <c r="L20582" t="str">
        <v>Rooney et al. 2015; Hoffman et al. 2021</v>
      </c>
      <c r="M20582" t="s">
        <v>2483</v>
      </c>
      <c r="P20582" t="s">
        <v>2342</v>
      </c>
      <c r="Q20582" s="14">
        <v>-3.67</v>
      </c>
      <c r="R20582">
        <v>0.1</v>
      </c>
      <c r="S20582" s="14"/>
      <c r="V20582">
        <v>1</v>
      </c>
      <c r="W20582" t="s">
        <v>2570</v>
      </c>
    </row>
    <row r="20583" spans="1:29" x14ac:dyDescent="0.3">
      <c r="A20583">
        <v>28299</v>
      </c>
      <c r="B20583" s="15" t="s">
        <v>2072</v>
      </c>
      <c r="C20583" t="str">
        <f>_xlfn.XLOOKUP($B20583, STANDARDS!$A:$A, STANDARDS!$B:$B,,0,2)</f>
        <v>Hayhook Fm, Hay Creek Gp</v>
      </c>
      <c r="D20583" t="s">
        <v>517</v>
      </c>
      <c r="E20583" t="s">
        <v>2278</v>
      </c>
      <c r="F20583">
        <v>129</v>
      </c>
      <c r="G20583">
        <v>-64.5</v>
      </c>
      <c r="H20583">
        <v>1</v>
      </c>
      <c r="I20583" t="s">
        <v>1816</v>
      </c>
      <c r="J20583" cm="1">
        <f t="array" ref="J20583:L20583">_xlfn.XLOOKUP($C20583, AGE!$A:$A,AGE!$B:$D,,0,2)</f>
        <v>638</v>
      </c>
      <c r="K20583">
        <v>12</v>
      </c>
      <c r="L20583" t="str">
        <v>Rooney et al. 2015; Hoffman et al. 2021</v>
      </c>
      <c r="M20583" t="s">
        <v>2483</v>
      </c>
      <c r="P20583" t="s">
        <v>2342</v>
      </c>
      <c r="Q20583" s="14">
        <v>-1.74</v>
      </c>
      <c r="R20583">
        <v>0.1</v>
      </c>
      <c r="S20583" s="14"/>
      <c r="V20583">
        <v>1</v>
      </c>
      <c r="W20583" t="s">
        <v>2570</v>
      </c>
    </row>
    <row r="20584" spans="1:29" x14ac:dyDescent="0.3">
      <c r="A20584">
        <v>28300</v>
      </c>
      <c r="B20584" s="15" t="s">
        <v>889</v>
      </c>
      <c r="C20584" t="str">
        <f>_xlfn.XLOOKUP($B20584, STANDARDS!$A:$A, STANDARDS!$B:$B,,0,2)</f>
        <v>Sheepbed Fm, Rackla Gp</v>
      </c>
      <c r="D20584" t="s">
        <v>517</v>
      </c>
      <c r="E20584" t="s">
        <v>2278</v>
      </c>
      <c r="F20584">
        <v>129</v>
      </c>
      <c r="G20584">
        <v>-64.5</v>
      </c>
      <c r="H20584">
        <v>1</v>
      </c>
      <c r="I20584" t="s">
        <v>1816</v>
      </c>
      <c r="J20584" cm="1">
        <f t="array" ref="J20584:L20584">_xlfn.XLOOKUP($C20584, AGE!$A:$A,AGE!$B:$D,,0,2)</f>
        <v>604.1</v>
      </c>
      <c r="K20584">
        <v>34.200000000000003</v>
      </c>
      <c r="L20584" t="str">
        <v>Rooney et al. 2020; Rooney et al. 2015</v>
      </c>
      <c r="M20584" t="s">
        <v>2481</v>
      </c>
      <c r="P20584" t="s">
        <v>2342</v>
      </c>
      <c r="Q20584" s="14">
        <v>-1.21</v>
      </c>
      <c r="R20584">
        <v>0.1</v>
      </c>
      <c r="S20584" s="14"/>
      <c r="V20584">
        <v>1</v>
      </c>
      <c r="W20584" t="s">
        <v>2570</v>
      </c>
    </row>
    <row r="20585" spans="1:29" x14ac:dyDescent="0.3">
      <c r="A20585">
        <v>28301</v>
      </c>
      <c r="B20585" s="15" t="s">
        <v>889</v>
      </c>
      <c r="C20585" t="str">
        <f>_xlfn.XLOOKUP($B20585, STANDARDS!$A:$A, STANDARDS!$B:$B,,0,2)</f>
        <v>Sheepbed Fm, Rackla Gp</v>
      </c>
      <c r="D20585" t="s">
        <v>517</v>
      </c>
      <c r="E20585" t="s">
        <v>2278</v>
      </c>
      <c r="F20585">
        <v>129</v>
      </c>
      <c r="G20585">
        <v>-64.5</v>
      </c>
      <c r="H20585">
        <v>1</v>
      </c>
      <c r="I20585" t="s">
        <v>1816</v>
      </c>
      <c r="J20585" cm="1">
        <f t="array" ref="J20585:L20585">_xlfn.XLOOKUP($C20585, AGE!$A:$A,AGE!$B:$D,,0,2)</f>
        <v>604.1</v>
      </c>
      <c r="K20585">
        <v>34.200000000000003</v>
      </c>
      <c r="L20585" t="str">
        <v>Rooney et al. 2020; Rooney et al. 2015</v>
      </c>
      <c r="M20585" t="s">
        <v>2481</v>
      </c>
      <c r="P20585" t="s">
        <v>2342</v>
      </c>
      <c r="Q20585" s="14">
        <v>-4.8600000000000003</v>
      </c>
      <c r="R20585">
        <v>0.1</v>
      </c>
      <c r="S20585" s="14"/>
      <c r="V20585">
        <v>1</v>
      </c>
      <c r="W20585" t="s">
        <v>2570</v>
      </c>
    </row>
    <row r="20586" spans="1:29" x14ac:dyDescent="0.3">
      <c r="A20586">
        <v>28302</v>
      </c>
      <c r="B20586" s="15" t="s">
        <v>889</v>
      </c>
      <c r="C20586" t="str">
        <f>_xlfn.XLOOKUP($B20586, STANDARDS!$A:$A, STANDARDS!$B:$B,,0,2)</f>
        <v>Sheepbed Fm, Rackla Gp</v>
      </c>
      <c r="D20586" t="s">
        <v>517</v>
      </c>
      <c r="E20586" t="s">
        <v>2278</v>
      </c>
      <c r="F20586">
        <v>129</v>
      </c>
      <c r="G20586">
        <v>-64.5</v>
      </c>
      <c r="H20586">
        <v>1</v>
      </c>
      <c r="I20586" t="s">
        <v>1816</v>
      </c>
      <c r="J20586" cm="1">
        <f t="array" ref="J20586:L20586">_xlfn.XLOOKUP($C20586, AGE!$A:$A,AGE!$B:$D,,0,2)</f>
        <v>604.1</v>
      </c>
      <c r="K20586">
        <v>34.200000000000003</v>
      </c>
      <c r="L20586" t="str">
        <v>Rooney et al. 2020; Rooney et al. 2015</v>
      </c>
      <c r="M20586" t="s">
        <v>2481</v>
      </c>
      <c r="P20586" t="s">
        <v>2342</v>
      </c>
      <c r="Q20586" s="14">
        <v>-2.4500000000000002</v>
      </c>
      <c r="R20586">
        <v>0.1</v>
      </c>
      <c r="S20586" s="14"/>
      <c r="V20586">
        <v>1</v>
      </c>
      <c r="W20586" t="s">
        <v>2570</v>
      </c>
    </row>
    <row r="20587" spans="1:29" x14ac:dyDescent="0.3">
      <c r="A20587">
        <v>28303</v>
      </c>
      <c r="B20587" s="15" t="s">
        <v>889</v>
      </c>
      <c r="C20587" t="str">
        <f>_xlfn.XLOOKUP($B20587, STANDARDS!$A:$A, STANDARDS!$B:$B,,0,2)</f>
        <v>Sheepbed Fm, Rackla Gp</v>
      </c>
      <c r="D20587" t="s">
        <v>517</v>
      </c>
      <c r="E20587" t="s">
        <v>2278</v>
      </c>
      <c r="F20587">
        <v>129</v>
      </c>
      <c r="G20587">
        <v>-64.5</v>
      </c>
      <c r="H20587">
        <v>1</v>
      </c>
      <c r="I20587" t="s">
        <v>1816</v>
      </c>
      <c r="J20587" cm="1">
        <f t="array" ref="J20587:L20587">_xlfn.XLOOKUP($C20587, AGE!$A:$A,AGE!$B:$D,,0,2)</f>
        <v>604.1</v>
      </c>
      <c r="K20587">
        <v>34.200000000000003</v>
      </c>
      <c r="L20587" t="str">
        <v>Rooney et al. 2020; Rooney et al. 2015</v>
      </c>
      <c r="M20587" t="s">
        <v>2481</v>
      </c>
      <c r="P20587" t="s">
        <v>2342</v>
      </c>
      <c r="Q20587" s="14">
        <v>-2.06</v>
      </c>
      <c r="R20587">
        <v>0.1</v>
      </c>
      <c r="S20587" s="14"/>
      <c r="V20587">
        <v>1</v>
      </c>
      <c r="W20587" t="s">
        <v>2570</v>
      </c>
    </row>
    <row r="20588" spans="1:29" x14ac:dyDescent="0.3">
      <c r="A20588">
        <v>28304</v>
      </c>
      <c r="B20588" s="15" t="s">
        <v>2071</v>
      </c>
      <c r="C20588" t="str">
        <f>_xlfn.XLOOKUP($B20588, STANDARDS!$A:$A, STANDARDS!$B:$B,,0,2)</f>
        <v>Nadaleen Fm, Rackla Gp</v>
      </c>
      <c r="D20588" t="s">
        <v>517</v>
      </c>
      <c r="E20588" t="s">
        <v>2278</v>
      </c>
      <c r="F20588">
        <v>129</v>
      </c>
      <c r="G20588">
        <v>-64.5</v>
      </c>
      <c r="H20588">
        <v>1</v>
      </c>
      <c r="I20588" t="s">
        <v>1816</v>
      </c>
      <c r="J20588" cm="1">
        <f t="array" ref="J20588:L20588">_xlfn.XLOOKUP($C20588, AGE!$A:$A,AGE!$B:$D,,0,2)</f>
        <v>601.29999999999995</v>
      </c>
      <c r="K20588">
        <v>37</v>
      </c>
      <c r="L20588" t="str">
        <v>Rooney et al. 2020; Rooney et al. 2015</v>
      </c>
      <c r="M20588" t="s">
        <v>2482</v>
      </c>
      <c r="P20588" t="s">
        <v>2342</v>
      </c>
      <c r="Q20588" s="14">
        <v>2.5499999999999998</v>
      </c>
      <c r="R20588">
        <v>0.1</v>
      </c>
      <c r="S20588" s="14"/>
      <c r="V20588">
        <v>1</v>
      </c>
      <c r="W20588" t="s">
        <v>2570</v>
      </c>
      <c r="AB20588" t="s">
        <v>248</v>
      </c>
      <c r="AC20588" t="s">
        <v>2650</v>
      </c>
    </row>
    <row r="20589" spans="1:29" x14ac:dyDescent="0.3">
      <c r="A20589">
        <v>28305</v>
      </c>
      <c r="B20589" s="15" t="s">
        <v>2071</v>
      </c>
      <c r="C20589" t="str">
        <f>_xlfn.XLOOKUP($B20589, STANDARDS!$A:$A, STANDARDS!$B:$B,,0,2)</f>
        <v>Nadaleen Fm, Rackla Gp</v>
      </c>
      <c r="D20589" t="s">
        <v>517</v>
      </c>
      <c r="E20589" t="s">
        <v>2278</v>
      </c>
      <c r="F20589">
        <v>129</v>
      </c>
      <c r="G20589">
        <v>-64.5</v>
      </c>
      <c r="H20589">
        <v>1</v>
      </c>
      <c r="I20589" t="s">
        <v>1816</v>
      </c>
      <c r="J20589" cm="1">
        <f t="array" ref="J20589:L20589">_xlfn.XLOOKUP($C20589, AGE!$A:$A,AGE!$B:$D,,0,2)</f>
        <v>601.29999999999995</v>
      </c>
      <c r="K20589">
        <v>37</v>
      </c>
      <c r="L20589" t="str">
        <v>Rooney et al. 2020; Rooney et al. 2015</v>
      </c>
      <c r="M20589" t="s">
        <v>2482</v>
      </c>
      <c r="P20589" t="s">
        <v>2342</v>
      </c>
      <c r="Q20589" s="14">
        <v>2.74</v>
      </c>
      <c r="R20589">
        <v>0.1</v>
      </c>
      <c r="S20589" s="14"/>
      <c r="V20589">
        <v>1</v>
      </c>
      <c r="W20589" t="s">
        <v>2570</v>
      </c>
      <c r="AB20589" t="s">
        <v>248</v>
      </c>
      <c r="AC20589" t="s">
        <v>2650</v>
      </c>
    </row>
    <row r="20590" spans="1:29" x14ac:dyDescent="0.3">
      <c r="A20590">
        <v>28306</v>
      </c>
      <c r="B20590" s="15" t="s">
        <v>2071</v>
      </c>
      <c r="C20590" t="str">
        <f>_xlfn.XLOOKUP($B20590, STANDARDS!$A:$A, STANDARDS!$B:$B,,0,2)</f>
        <v>Nadaleen Fm, Rackla Gp</v>
      </c>
      <c r="D20590" t="s">
        <v>517</v>
      </c>
      <c r="E20590" t="s">
        <v>2278</v>
      </c>
      <c r="F20590">
        <v>129</v>
      </c>
      <c r="G20590">
        <v>-64.5</v>
      </c>
      <c r="H20590">
        <v>1</v>
      </c>
      <c r="I20590" t="s">
        <v>1816</v>
      </c>
      <c r="J20590" cm="1">
        <f t="array" ref="J20590:L20590">_xlfn.XLOOKUP($C20590, AGE!$A:$A,AGE!$B:$D,,0,2)</f>
        <v>601.29999999999995</v>
      </c>
      <c r="K20590">
        <v>37</v>
      </c>
      <c r="L20590" t="str">
        <v>Rooney et al. 2020; Rooney et al. 2015</v>
      </c>
      <c r="M20590" t="s">
        <v>2482</v>
      </c>
      <c r="P20590" t="s">
        <v>2342</v>
      </c>
      <c r="Q20590" s="14">
        <v>3.44</v>
      </c>
      <c r="R20590">
        <v>0.1</v>
      </c>
      <c r="S20590" s="14"/>
      <c r="V20590">
        <v>1</v>
      </c>
      <c r="W20590" t="s">
        <v>2570</v>
      </c>
      <c r="AB20590" t="s">
        <v>248</v>
      </c>
      <c r="AC20590" t="s">
        <v>2650</v>
      </c>
    </row>
    <row r="20591" spans="1:29" x14ac:dyDescent="0.3">
      <c r="A20591">
        <v>28307</v>
      </c>
      <c r="B20591" s="15" t="s">
        <v>2071</v>
      </c>
      <c r="C20591" t="str">
        <f>_xlfn.XLOOKUP($B20591, STANDARDS!$A:$A, STANDARDS!$B:$B,,0,2)</f>
        <v>Nadaleen Fm, Rackla Gp</v>
      </c>
      <c r="D20591" t="s">
        <v>517</v>
      </c>
      <c r="E20591" t="s">
        <v>2278</v>
      </c>
      <c r="F20591">
        <v>129</v>
      </c>
      <c r="G20591">
        <v>-64.5</v>
      </c>
      <c r="H20591">
        <v>1</v>
      </c>
      <c r="I20591" t="s">
        <v>1816</v>
      </c>
      <c r="J20591" cm="1">
        <f t="array" ref="J20591:L20591">_xlfn.XLOOKUP($C20591, AGE!$A:$A,AGE!$B:$D,,0,2)</f>
        <v>601.29999999999995</v>
      </c>
      <c r="K20591">
        <v>37</v>
      </c>
      <c r="L20591" t="str">
        <v>Rooney et al. 2020; Rooney et al. 2015</v>
      </c>
      <c r="M20591" t="s">
        <v>2482</v>
      </c>
      <c r="P20591" t="s">
        <v>2342</v>
      </c>
      <c r="Q20591" s="14">
        <v>2.1800000000000002</v>
      </c>
      <c r="R20591">
        <v>0.1</v>
      </c>
      <c r="S20591" s="14"/>
      <c r="V20591">
        <v>1</v>
      </c>
      <c r="W20591" t="s">
        <v>2570</v>
      </c>
      <c r="AB20591" t="s">
        <v>248</v>
      </c>
      <c r="AC20591" t="s">
        <v>2650</v>
      </c>
    </row>
    <row r="20592" spans="1:29" x14ac:dyDescent="0.3">
      <c r="A20592">
        <v>28308</v>
      </c>
      <c r="B20592" s="15" t="s">
        <v>2071</v>
      </c>
      <c r="C20592" t="str">
        <f>_xlfn.XLOOKUP($B20592, STANDARDS!$A:$A, STANDARDS!$B:$B,,0,2)</f>
        <v>Nadaleen Fm, Rackla Gp</v>
      </c>
      <c r="D20592" t="s">
        <v>517</v>
      </c>
      <c r="E20592" t="s">
        <v>2278</v>
      </c>
      <c r="F20592">
        <v>129</v>
      </c>
      <c r="G20592">
        <v>-64.5</v>
      </c>
      <c r="H20592">
        <v>1</v>
      </c>
      <c r="I20592" t="s">
        <v>1816</v>
      </c>
      <c r="J20592" cm="1">
        <f t="array" ref="J20592:L20592">_xlfn.XLOOKUP($C20592, AGE!$A:$A,AGE!$B:$D,,0,2)</f>
        <v>601.29999999999995</v>
      </c>
      <c r="K20592">
        <v>37</v>
      </c>
      <c r="L20592" t="str">
        <v>Rooney et al. 2020; Rooney et al. 2015</v>
      </c>
      <c r="M20592" t="s">
        <v>2482</v>
      </c>
      <c r="P20592" t="s">
        <v>2342</v>
      </c>
      <c r="Q20592" s="14">
        <v>2.65</v>
      </c>
      <c r="R20592">
        <v>0.1</v>
      </c>
      <c r="S20592" s="14"/>
      <c r="V20592">
        <v>1</v>
      </c>
      <c r="W20592" t="s">
        <v>2570</v>
      </c>
      <c r="AB20592" t="s">
        <v>248</v>
      </c>
      <c r="AC20592" t="s">
        <v>2650</v>
      </c>
    </row>
    <row r="20593" spans="1:29" x14ac:dyDescent="0.3">
      <c r="A20593">
        <v>28309</v>
      </c>
      <c r="B20593" s="15" t="s">
        <v>2071</v>
      </c>
      <c r="C20593" t="str">
        <f>_xlfn.XLOOKUP($B20593, STANDARDS!$A:$A, STANDARDS!$B:$B,,0,2)</f>
        <v>Nadaleen Fm, Rackla Gp</v>
      </c>
      <c r="D20593" t="s">
        <v>517</v>
      </c>
      <c r="E20593" t="s">
        <v>2278</v>
      </c>
      <c r="F20593">
        <v>129</v>
      </c>
      <c r="G20593">
        <v>-64.5</v>
      </c>
      <c r="H20593">
        <v>1</v>
      </c>
      <c r="I20593" t="s">
        <v>1816</v>
      </c>
      <c r="J20593" cm="1">
        <f t="array" ref="J20593:L20593">_xlfn.XLOOKUP($C20593, AGE!$A:$A,AGE!$B:$D,,0,2)</f>
        <v>601.29999999999995</v>
      </c>
      <c r="K20593">
        <v>37</v>
      </c>
      <c r="L20593" t="str">
        <v>Rooney et al. 2020; Rooney et al. 2015</v>
      </c>
      <c r="M20593" t="s">
        <v>2482</v>
      </c>
      <c r="P20593" t="s">
        <v>2342</v>
      </c>
      <c r="Q20593" s="14">
        <v>2.64</v>
      </c>
      <c r="R20593">
        <v>0.1</v>
      </c>
      <c r="S20593" s="14"/>
      <c r="V20593">
        <v>1</v>
      </c>
      <c r="W20593" t="s">
        <v>2570</v>
      </c>
      <c r="AB20593" t="s">
        <v>248</v>
      </c>
      <c r="AC20593" t="s">
        <v>2650</v>
      </c>
    </row>
    <row r="20594" spans="1:29" x14ac:dyDescent="0.3">
      <c r="A20594">
        <v>28310</v>
      </c>
      <c r="B20594" s="15" t="s">
        <v>2071</v>
      </c>
      <c r="C20594" t="str">
        <f>_xlfn.XLOOKUP($B20594, STANDARDS!$A:$A, STANDARDS!$B:$B,,0,2)</f>
        <v>Nadaleen Fm, Rackla Gp</v>
      </c>
      <c r="D20594" t="s">
        <v>517</v>
      </c>
      <c r="E20594" t="s">
        <v>2278</v>
      </c>
      <c r="F20594">
        <v>129</v>
      </c>
      <c r="G20594">
        <v>-64.5</v>
      </c>
      <c r="H20594">
        <v>1</v>
      </c>
      <c r="I20594" t="s">
        <v>1816</v>
      </c>
      <c r="J20594" cm="1">
        <f t="array" ref="J20594:L20594">_xlfn.XLOOKUP($C20594, AGE!$A:$A,AGE!$B:$D,,0,2)</f>
        <v>601.29999999999995</v>
      </c>
      <c r="K20594">
        <v>37</v>
      </c>
      <c r="L20594" t="str">
        <v>Rooney et al. 2020; Rooney et al. 2015</v>
      </c>
      <c r="M20594" t="s">
        <v>2482</v>
      </c>
      <c r="P20594" t="s">
        <v>2342</v>
      </c>
      <c r="Q20594" s="14">
        <v>2.74</v>
      </c>
      <c r="R20594">
        <v>0.1</v>
      </c>
      <c r="S20594" s="14"/>
      <c r="V20594">
        <v>1</v>
      </c>
      <c r="W20594" t="s">
        <v>2570</v>
      </c>
      <c r="AB20594" t="s">
        <v>248</v>
      </c>
      <c r="AC20594" t="s">
        <v>2650</v>
      </c>
    </row>
    <row r="20595" spans="1:29" x14ac:dyDescent="0.3">
      <c r="A20595">
        <v>28311</v>
      </c>
      <c r="B20595" s="15" t="s">
        <v>2071</v>
      </c>
      <c r="C20595" t="str">
        <f>_xlfn.XLOOKUP($B20595, STANDARDS!$A:$A, STANDARDS!$B:$B,,0,2)</f>
        <v>Nadaleen Fm, Rackla Gp</v>
      </c>
      <c r="D20595" t="s">
        <v>517</v>
      </c>
      <c r="E20595" t="s">
        <v>2278</v>
      </c>
      <c r="F20595">
        <v>129</v>
      </c>
      <c r="G20595">
        <v>-64.5</v>
      </c>
      <c r="H20595">
        <v>1</v>
      </c>
      <c r="I20595" t="s">
        <v>1816</v>
      </c>
      <c r="J20595" cm="1">
        <f t="array" ref="J20595:L20595">_xlfn.XLOOKUP($C20595, AGE!$A:$A,AGE!$B:$D,,0,2)</f>
        <v>601.29999999999995</v>
      </c>
      <c r="K20595">
        <v>37</v>
      </c>
      <c r="L20595" t="str">
        <v>Rooney et al. 2020; Rooney et al. 2015</v>
      </c>
      <c r="M20595" t="s">
        <v>2482</v>
      </c>
      <c r="P20595" t="s">
        <v>2342</v>
      </c>
      <c r="Q20595" s="14">
        <v>3.09</v>
      </c>
      <c r="R20595">
        <v>0.1</v>
      </c>
      <c r="S20595" s="14"/>
      <c r="V20595">
        <v>1</v>
      </c>
      <c r="W20595" t="s">
        <v>2570</v>
      </c>
      <c r="AB20595" t="s">
        <v>248</v>
      </c>
      <c r="AC20595" t="s">
        <v>2650</v>
      </c>
    </row>
    <row r="20596" spans="1:29" x14ac:dyDescent="0.3">
      <c r="A20596">
        <v>28312</v>
      </c>
      <c r="B20596" s="15" t="s">
        <v>2071</v>
      </c>
      <c r="C20596" t="str">
        <f>_xlfn.XLOOKUP($B20596, STANDARDS!$A:$A, STANDARDS!$B:$B,,0,2)</f>
        <v>Nadaleen Fm, Rackla Gp</v>
      </c>
      <c r="D20596" t="s">
        <v>517</v>
      </c>
      <c r="E20596" t="s">
        <v>2278</v>
      </c>
      <c r="F20596">
        <v>129</v>
      </c>
      <c r="G20596">
        <v>-64.5</v>
      </c>
      <c r="H20596">
        <v>1</v>
      </c>
      <c r="I20596" t="s">
        <v>1816</v>
      </c>
      <c r="J20596" cm="1">
        <f t="array" ref="J20596:L20596">_xlfn.XLOOKUP($C20596, AGE!$A:$A,AGE!$B:$D,,0,2)</f>
        <v>601.29999999999995</v>
      </c>
      <c r="K20596">
        <v>37</v>
      </c>
      <c r="L20596" t="str">
        <v>Rooney et al. 2020; Rooney et al. 2015</v>
      </c>
      <c r="M20596" t="s">
        <v>2482</v>
      </c>
      <c r="P20596" t="s">
        <v>2342</v>
      </c>
      <c r="Q20596" s="14">
        <v>2.88</v>
      </c>
      <c r="R20596">
        <v>0.1</v>
      </c>
      <c r="S20596" s="14"/>
      <c r="V20596">
        <v>1</v>
      </c>
      <c r="W20596" t="s">
        <v>2570</v>
      </c>
      <c r="AB20596" t="s">
        <v>248</v>
      </c>
      <c r="AC20596" t="s">
        <v>2650</v>
      </c>
    </row>
    <row r="20597" spans="1:29" x14ac:dyDescent="0.3">
      <c r="A20597">
        <v>28313</v>
      </c>
      <c r="B20597" s="15" t="s">
        <v>2071</v>
      </c>
      <c r="C20597" t="str">
        <f>_xlfn.XLOOKUP($B20597, STANDARDS!$A:$A, STANDARDS!$B:$B,,0,2)</f>
        <v>Nadaleen Fm, Rackla Gp</v>
      </c>
      <c r="D20597" t="s">
        <v>517</v>
      </c>
      <c r="E20597" t="s">
        <v>2278</v>
      </c>
      <c r="F20597">
        <v>129</v>
      </c>
      <c r="G20597">
        <v>-64.5</v>
      </c>
      <c r="H20597">
        <v>1</v>
      </c>
      <c r="I20597" t="s">
        <v>1816</v>
      </c>
      <c r="J20597" cm="1">
        <f t="array" ref="J20597:L20597">_xlfn.XLOOKUP($C20597, AGE!$A:$A,AGE!$B:$D,,0,2)</f>
        <v>601.29999999999995</v>
      </c>
      <c r="K20597">
        <v>37</v>
      </c>
      <c r="L20597" t="str">
        <v>Rooney et al. 2020; Rooney et al. 2015</v>
      </c>
      <c r="M20597" t="s">
        <v>2482</v>
      </c>
      <c r="P20597" t="s">
        <v>2342</v>
      </c>
      <c r="Q20597" s="14">
        <v>2.7</v>
      </c>
      <c r="R20597">
        <v>0.1</v>
      </c>
      <c r="S20597" s="14"/>
      <c r="V20597">
        <v>1</v>
      </c>
      <c r="W20597" t="s">
        <v>2570</v>
      </c>
      <c r="AB20597" t="s">
        <v>248</v>
      </c>
      <c r="AC20597" t="s">
        <v>2650</v>
      </c>
    </row>
    <row r="20598" spans="1:29" x14ac:dyDescent="0.3">
      <c r="A20598">
        <v>28314</v>
      </c>
      <c r="B20598" s="15" t="s">
        <v>2071</v>
      </c>
      <c r="C20598" t="str">
        <f>_xlfn.XLOOKUP($B20598, STANDARDS!$A:$A, STANDARDS!$B:$B,,0,2)</f>
        <v>Nadaleen Fm, Rackla Gp</v>
      </c>
      <c r="D20598" t="s">
        <v>517</v>
      </c>
      <c r="E20598" t="s">
        <v>2278</v>
      </c>
      <c r="F20598">
        <v>129</v>
      </c>
      <c r="G20598">
        <v>-64.5</v>
      </c>
      <c r="H20598">
        <v>1</v>
      </c>
      <c r="I20598" t="s">
        <v>1816</v>
      </c>
      <c r="J20598" cm="1">
        <f t="array" ref="J20598:L20598">_xlfn.XLOOKUP($C20598, AGE!$A:$A,AGE!$B:$D,,0,2)</f>
        <v>601.29999999999995</v>
      </c>
      <c r="K20598">
        <v>37</v>
      </c>
      <c r="L20598" t="str">
        <v>Rooney et al. 2020; Rooney et al. 2015</v>
      </c>
      <c r="M20598" t="s">
        <v>2482</v>
      </c>
      <c r="P20598" t="s">
        <v>2342</v>
      </c>
      <c r="Q20598" s="14">
        <v>2.77</v>
      </c>
      <c r="R20598">
        <v>0.1</v>
      </c>
      <c r="S20598" s="14"/>
      <c r="V20598">
        <v>1</v>
      </c>
      <c r="W20598" t="s">
        <v>2570</v>
      </c>
      <c r="AB20598" t="s">
        <v>248</v>
      </c>
      <c r="AC20598" t="s">
        <v>2650</v>
      </c>
    </row>
    <row r="20599" spans="1:29" x14ac:dyDescent="0.3">
      <c r="A20599">
        <v>28315</v>
      </c>
      <c r="B20599" s="15" t="s">
        <v>889</v>
      </c>
      <c r="C20599" t="str">
        <f>_xlfn.XLOOKUP($B20599, STANDARDS!$A:$A, STANDARDS!$B:$B,,0,2)</f>
        <v>Sheepbed Fm, Rackla Gp</v>
      </c>
      <c r="D20599" t="s">
        <v>517</v>
      </c>
      <c r="E20599" t="s">
        <v>2278</v>
      </c>
      <c r="F20599">
        <v>129</v>
      </c>
      <c r="G20599">
        <v>-64.5</v>
      </c>
      <c r="H20599">
        <v>1</v>
      </c>
      <c r="I20599" t="s">
        <v>1816</v>
      </c>
      <c r="J20599" cm="1">
        <f t="array" ref="J20599:L20599">_xlfn.XLOOKUP($C20599, AGE!$A:$A,AGE!$B:$D,,0,2)</f>
        <v>604.1</v>
      </c>
      <c r="K20599">
        <v>34.200000000000003</v>
      </c>
      <c r="L20599" t="str">
        <v>Rooney et al. 2020; Rooney et al. 2015</v>
      </c>
      <c r="M20599" t="s">
        <v>2481</v>
      </c>
      <c r="P20599" t="s">
        <v>2342</v>
      </c>
      <c r="Q20599" s="14">
        <v>-3.68</v>
      </c>
      <c r="R20599">
        <v>0.1</v>
      </c>
      <c r="S20599" s="14"/>
      <c r="V20599">
        <v>1</v>
      </c>
      <c r="W20599" t="s">
        <v>2570</v>
      </c>
    </row>
    <row r="20600" spans="1:29" x14ac:dyDescent="0.3">
      <c r="A20600">
        <v>28316</v>
      </c>
      <c r="B20600" s="15" t="s">
        <v>889</v>
      </c>
      <c r="C20600" t="str">
        <f>_xlfn.XLOOKUP($B20600, STANDARDS!$A:$A, STANDARDS!$B:$B,,0,2)</f>
        <v>Sheepbed Fm, Rackla Gp</v>
      </c>
      <c r="D20600" t="s">
        <v>517</v>
      </c>
      <c r="E20600" t="s">
        <v>2278</v>
      </c>
      <c r="F20600">
        <v>129</v>
      </c>
      <c r="G20600">
        <v>-64.5</v>
      </c>
      <c r="H20600">
        <v>1</v>
      </c>
      <c r="I20600" t="s">
        <v>1816</v>
      </c>
      <c r="J20600" cm="1">
        <f t="array" ref="J20600:L20600">_xlfn.XLOOKUP($C20600, AGE!$A:$A,AGE!$B:$D,,0,2)</f>
        <v>604.1</v>
      </c>
      <c r="K20600">
        <v>34.200000000000003</v>
      </c>
      <c r="L20600" t="str">
        <v>Rooney et al. 2020; Rooney et al. 2015</v>
      </c>
      <c r="M20600" t="s">
        <v>2481</v>
      </c>
      <c r="P20600" t="s">
        <v>2342</v>
      </c>
      <c r="Q20600" s="14">
        <v>-3.96</v>
      </c>
      <c r="R20600">
        <v>0.1</v>
      </c>
      <c r="S20600" s="14"/>
      <c r="V20600">
        <v>1</v>
      </c>
      <c r="W20600" t="s">
        <v>2570</v>
      </c>
    </row>
    <row r="20601" spans="1:29" x14ac:dyDescent="0.3">
      <c r="A20601">
        <v>28317</v>
      </c>
      <c r="B20601" s="15" t="s">
        <v>889</v>
      </c>
      <c r="C20601" t="str">
        <f>_xlfn.XLOOKUP($B20601, STANDARDS!$A:$A, STANDARDS!$B:$B,,0,2)</f>
        <v>Sheepbed Fm, Rackla Gp</v>
      </c>
      <c r="D20601" t="s">
        <v>517</v>
      </c>
      <c r="E20601" t="s">
        <v>2278</v>
      </c>
      <c r="F20601">
        <v>129</v>
      </c>
      <c r="G20601">
        <v>-64.5</v>
      </c>
      <c r="H20601">
        <v>1</v>
      </c>
      <c r="I20601" t="s">
        <v>1816</v>
      </c>
      <c r="J20601" cm="1">
        <f t="array" ref="J20601:L20601">_xlfn.XLOOKUP($C20601, AGE!$A:$A,AGE!$B:$D,,0,2)</f>
        <v>604.1</v>
      </c>
      <c r="K20601">
        <v>34.200000000000003</v>
      </c>
      <c r="L20601" t="str">
        <v>Rooney et al. 2020; Rooney et al. 2015</v>
      </c>
      <c r="M20601" t="s">
        <v>2481</v>
      </c>
      <c r="P20601" t="s">
        <v>2342</v>
      </c>
      <c r="Q20601" s="14">
        <v>0.44</v>
      </c>
      <c r="R20601">
        <v>0.1</v>
      </c>
      <c r="S20601" s="14"/>
      <c r="V20601">
        <v>1</v>
      </c>
      <c r="W20601" t="s">
        <v>2570</v>
      </c>
    </row>
    <row r="20602" spans="1:29" x14ac:dyDescent="0.3">
      <c r="A20602">
        <v>28318</v>
      </c>
      <c r="B20602" s="15" t="s">
        <v>887</v>
      </c>
      <c r="C20602" t="str">
        <f>_xlfn.XLOOKUP($B20602, STANDARDS!$A:$A, STANDARDS!$B:$B,,0,2)</f>
        <v>Blueflower Fm, Rackla Gp</v>
      </c>
      <c r="D20602" t="s">
        <v>517</v>
      </c>
      <c r="E20602" t="s">
        <v>2278</v>
      </c>
      <c r="F20602">
        <v>129</v>
      </c>
      <c r="G20602">
        <v>-63.5</v>
      </c>
      <c r="H20602">
        <v>1</v>
      </c>
      <c r="I20602" t="s">
        <v>1816</v>
      </c>
      <c r="J20602" cm="1">
        <f t="array" ref="J20602:L20602">_xlfn.XLOOKUP($C20602, AGE!$A:$A,AGE!$B:$D,,0,2)</f>
        <v>560</v>
      </c>
      <c r="K20602">
        <v>19</v>
      </c>
      <c r="L20602" t="str">
        <v>Carbone and Narbonne 2014; Rooney et al. 2020</v>
      </c>
      <c r="M20602" t="s">
        <v>2484</v>
      </c>
      <c r="P20602" t="s">
        <v>2342</v>
      </c>
      <c r="Q20602" s="14">
        <v>1.89</v>
      </c>
      <c r="R20602">
        <v>0.1</v>
      </c>
      <c r="S20602" s="14"/>
      <c r="V20602">
        <v>1</v>
      </c>
      <c r="W20602" t="s">
        <v>2570</v>
      </c>
    </row>
    <row r="20603" spans="1:29" x14ac:dyDescent="0.3">
      <c r="A20603">
        <v>28319</v>
      </c>
      <c r="B20603" s="15" t="s">
        <v>887</v>
      </c>
      <c r="C20603" t="str">
        <f>_xlfn.XLOOKUP($B20603, STANDARDS!$A:$A, STANDARDS!$B:$B,,0,2)</f>
        <v>Blueflower Fm, Rackla Gp</v>
      </c>
      <c r="D20603" t="s">
        <v>517</v>
      </c>
      <c r="E20603" t="s">
        <v>2278</v>
      </c>
      <c r="F20603">
        <v>129</v>
      </c>
      <c r="G20603">
        <v>-63.5</v>
      </c>
      <c r="H20603">
        <v>1</v>
      </c>
      <c r="I20603" t="s">
        <v>1816</v>
      </c>
      <c r="J20603" cm="1">
        <f t="array" ref="J20603:L20603">_xlfn.XLOOKUP($C20603, AGE!$A:$A,AGE!$B:$D,,0,2)</f>
        <v>560</v>
      </c>
      <c r="K20603">
        <v>19</v>
      </c>
      <c r="L20603" t="str">
        <v>Carbone and Narbonne 2014; Rooney et al. 2020</v>
      </c>
      <c r="M20603" t="s">
        <v>2484</v>
      </c>
      <c r="P20603" t="s">
        <v>2342</v>
      </c>
      <c r="Q20603" s="14">
        <v>1.57</v>
      </c>
      <c r="R20603">
        <v>0.1</v>
      </c>
      <c r="S20603" s="14"/>
      <c r="V20603">
        <v>1</v>
      </c>
      <c r="W20603" t="s">
        <v>2570</v>
      </c>
    </row>
    <row r="20604" spans="1:29" x14ac:dyDescent="0.3">
      <c r="A20604">
        <v>28320</v>
      </c>
      <c r="B20604" s="15" t="s">
        <v>887</v>
      </c>
      <c r="C20604" t="str">
        <f>_xlfn.XLOOKUP($B20604, STANDARDS!$A:$A, STANDARDS!$B:$B,,0,2)</f>
        <v>Blueflower Fm, Rackla Gp</v>
      </c>
      <c r="D20604" t="s">
        <v>517</v>
      </c>
      <c r="E20604" t="s">
        <v>2278</v>
      </c>
      <c r="F20604">
        <v>129</v>
      </c>
      <c r="G20604">
        <v>-63.5</v>
      </c>
      <c r="H20604">
        <v>1</v>
      </c>
      <c r="I20604" t="s">
        <v>1816</v>
      </c>
      <c r="J20604" cm="1">
        <f t="array" ref="J20604:L20604">_xlfn.XLOOKUP($C20604, AGE!$A:$A,AGE!$B:$D,,0,2)</f>
        <v>560</v>
      </c>
      <c r="K20604">
        <v>19</v>
      </c>
      <c r="L20604" t="str">
        <v>Carbone and Narbonne 2014; Rooney et al. 2020</v>
      </c>
      <c r="M20604" t="s">
        <v>2484</v>
      </c>
      <c r="P20604" t="s">
        <v>2342</v>
      </c>
      <c r="Q20604" s="14">
        <v>1.34</v>
      </c>
      <c r="R20604">
        <v>0.1</v>
      </c>
      <c r="S20604" s="14"/>
      <c r="V20604">
        <v>1</v>
      </c>
      <c r="W20604" t="s">
        <v>2570</v>
      </c>
    </row>
    <row r="20605" spans="1:29" x14ac:dyDescent="0.3">
      <c r="A20605">
        <v>28321</v>
      </c>
      <c r="B20605" s="15" t="s">
        <v>887</v>
      </c>
      <c r="C20605" t="str">
        <f>_xlfn.XLOOKUP($B20605, STANDARDS!$A:$A, STANDARDS!$B:$B,,0,2)</f>
        <v>Blueflower Fm, Rackla Gp</v>
      </c>
      <c r="D20605" t="s">
        <v>517</v>
      </c>
      <c r="E20605" t="s">
        <v>2278</v>
      </c>
      <c r="F20605">
        <v>129</v>
      </c>
      <c r="G20605">
        <v>-63.5</v>
      </c>
      <c r="H20605">
        <v>1</v>
      </c>
      <c r="I20605" t="s">
        <v>1816</v>
      </c>
      <c r="J20605" cm="1">
        <f t="array" ref="J20605:L20605">_xlfn.XLOOKUP($C20605, AGE!$A:$A,AGE!$B:$D,,0,2)</f>
        <v>560</v>
      </c>
      <c r="K20605">
        <v>19</v>
      </c>
      <c r="L20605" t="str">
        <v>Carbone and Narbonne 2014; Rooney et al. 2020</v>
      </c>
      <c r="M20605" t="s">
        <v>2484</v>
      </c>
      <c r="P20605" t="s">
        <v>2342</v>
      </c>
      <c r="Q20605" s="14">
        <v>1.22</v>
      </c>
      <c r="R20605">
        <v>0.1</v>
      </c>
      <c r="S20605" s="14"/>
      <c r="V20605">
        <v>1</v>
      </c>
      <c r="W20605" t="s">
        <v>2570</v>
      </c>
    </row>
    <row r="20606" spans="1:29" x14ac:dyDescent="0.3">
      <c r="A20606">
        <v>28322</v>
      </c>
      <c r="B20606" s="15" t="s">
        <v>887</v>
      </c>
      <c r="C20606" t="str">
        <f>_xlfn.XLOOKUP($B20606, STANDARDS!$A:$A, STANDARDS!$B:$B,,0,2)</f>
        <v>Blueflower Fm, Rackla Gp</v>
      </c>
      <c r="D20606" t="s">
        <v>517</v>
      </c>
      <c r="E20606" t="s">
        <v>2278</v>
      </c>
      <c r="F20606">
        <v>129</v>
      </c>
      <c r="G20606">
        <v>-63.5</v>
      </c>
      <c r="H20606">
        <v>1</v>
      </c>
      <c r="I20606" t="s">
        <v>1816</v>
      </c>
      <c r="J20606" cm="1">
        <f t="array" ref="J20606:L20606">_xlfn.XLOOKUP($C20606, AGE!$A:$A,AGE!$B:$D,,0,2)</f>
        <v>560</v>
      </c>
      <c r="K20606">
        <v>19</v>
      </c>
      <c r="L20606" t="str">
        <v>Carbone and Narbonne 2014; Rooney et al. 2020</v>
      </c>
      <c r="M20606" t="s">
        <v>2484</v>
      </c>
      <c r="P20606" t="s">
        <v>2342</v>
      </c>
      <c r="Q20606" s="14">
        <v>0.88</v>
      </c>
      <c r="R20606">
        <v>0.1</v>
      </c>
      <c r="S20606" s="14"/>
      <c r="V20606">
        <v>1</v>
      </c>
      <c r="W20606" t="s">
        <v>2570</v>
      </c>
    </row>
    <row r="20607" spans="1:29" x14ac:dyDescent="0.3">
      <c r="A20607">
        <v>28323</v>
      </c>
      <c r="B20607" s="15" t="s">
        <v>887</v>
      </c>
      <c r="C20607" t="str">
        <f>_xlfn.XLOOKUP($B20607, STANDARDS!$A:$A, STANDARDS!$B:$B,,0,2)</f>
        <v>Blueflower Fm, Rackla Gp</v>
      </c>
      <c r="D20607" t="s">
        <v>517</v>
      </c>
      <c r="E20607" t="s">
        <v>2278</v>
      </c>
      <c r="F20607">
        <v>129</v>
      </c>
      <c r="G20607">
        <v>-63.5</v>
      </c>
      <c r="H20607">
        <v>1</v>
      </c>
      <c r="I20607" t="s">
        <v>1816</v>
      </c>
      <c r="J20607" cm="1">
        <f t="array" ref="J20607:L20607">_xlfn.XLOOKUP($C20607, AGE!$A:$A,AGE!$B:$D,,0,2)</f>
        <v>560</v>
      </c>
      <c r="K20607">
        <v>19</v>
      </c>
      <c r="L20607" t="str">
        <v>Carbone and Narbonne 2014; Rooney et al. 2020</v>
      </c>
      <c r="M20607" t="s">
        <v>2484</v>
      </c>
      <c r="P20607" t="s">
        <v>2342</v>
      </c>
      <c r="Q20607" s="14">
        <v>0.09</v>
      </c>
      <c r="R20607">
        <v>0.1</v>
      </c>
      <c r="S20607" s="14"/>
      <c r="V20607">
        <v>1</v>
      </c>
      <c r="W20607" t="s">
        <v>2570</v>
      </c>
    </row>
    <row r="20608" spans="1:29" x14ac:dyDescent="0.3">
      <c r="A20608">
        <v>28324</v>
      </c>
      <c r="B20608" s="15" t="s">
        <v>887</v>
      </c>
      <c r="C20608" t="str">
        <f>_xlfn.XLOOKUP($B20608, STANDARDS!$A:$A, STANDARDS!$B:$B,,0,2)</f>
        <v>Blueflower Fm, Rackla Gp</v>
      </c>
      <c r="D20608" t="s">
        <v>517</v>
      </c>
      <c r="E20608" t="s">
        <v>2278</v>
      </c>
      <c r="F20608">
        <v>129</v>
      </c>
      <c r="G20608">
        <v>-63.5</v>
      </c>
      <c r="H20608">
        <v>1</v>
      </c>
      <c r="I20608" t="s">
        <v>1816</v>
      </c>
      <c r="J20608" cm="1">
        <f t="array" ref="J20608:L20608">_xlfn.XLOOKUP($C20608, AGE!$A:$A,AGE!$B:$D,,0,2)</f>
        <v>560</v>
      </c>
      <c r="K20608">
        <v>19</v>
      </c>
      <c r="L20608" t="str">
        <v>Carbone and Narbonne 2014; Rooney et al. 2020</v>
      </c>
      <c r="M20608" t="s">
        <v>2484</v>
      </c>
      <c r="P20608" t="s">
        <v>2342</v>
      </c>
      <c r="Q20608" s="14">
        <v>1.17</v>
      </c>
      <c r="R20608">
        <v>0.1</v>
      </c>
      <c r="S20608" s="14"/>
      <c r="V20608">
        <v>1</v>
      </c>
      <c r="W20608" t="s">
        <v>2570</v>
      </c>
    </row>
    <row r="20609" spans="1:23" x14ac:dyDescent="0.3">
      <c r="A20609">
        <v>28325</v>
      </c>
      <c r="B20609" s="15" t="s">
        <v>887</v>
      </c>
      <c r="C20609" t="str">
        <f>_xlfn.XLOOKUP($B20609, STANDARDS!$A:$A, STANDARDS!$B:$B,,0,2)</f>
        <v>Blueflower Fm, Rackla Gp</v>
      </c>
      <c r="D20609" t="s">
        <v>517</v>
      </c>
      <c r="E20609" t="s">
        <v>2278</v>
      </c>
      <c r="F20609">
        <v>129</v>
      </c>
      <c r="G20609">
        <v>-63.5</v>
      </c>
      <c r="H20609">
        <v>1</v>
      </c>
      <c r="I20609" t="s">
        <v>1816</v>
      </c>
      <c r="J20609" cm="1">
        <f t="array" ref="J20609:L20609">_xlfn.XLOOKUP($C20609, AGE!$A:$A,AGE!$B:$D,,0,2)</f>
        <v>560</v>
      </c>
      <c r="K20609">
        <v>19</v>
      </c>
      <c r="L20609" t="str">
        <v>Carbone and Narbonne 2014; Rooney et al. 2020</v>
      </c>
      <c r="M20609" t="s">
        <v>2484</v>
      </c>
      <c r="P20609" t="s">
        <v>2342</v>
      </c>
      <c r="Q20609" s="14">
        <v>1.21</v>
      </c>
      <c r="R20609">
        <v>0.1</v>
      </c>
      <c r="S20609" s="14"/>
      <c r="V20609">
        <v>1</v>
      </c>
      <c r="W20609" t="s">
        <v>2570</v>
      </c>
    </row>
    <row r="20610" spans="1:23" x14ac:dyDescent="0.3">
      <c r="A20610">
        <v>28326</v>
      </c>
      <c r="B20610" s="15" t="s">
        <v>887</v>
      </c>
      <c r="C20610" t="str">
        <f>_xlfn.XLOOKUP($B20610, STANDARDS!$A:$A, STANDARDS!$B:$B,,0,2)</f>
        <v>Blueflower Fm, Rackla Gp</v>
      </c>
      <c r="D20610" t="s">
        <v>517</v>
      </c>
      <c r="E20610" t="s">
        <v>2278</v>
      </c>
      <c r="F20610">
        <v>129</v>
      </c>
      <c r="G20610">
        <v>-63.5</v>
      </c>
      <c r="H20610">
        <v>1</v>
      </c>
      <c r="I20610" t="s">
        <v>1816</v>
      </c>
      <c r="J20610" cm="1">
        <f t="array" ref="J20610:L20610">_xlfn.XLOOKUP($C20610, AGE!$A:$A,AGE!$B:$D,,0,2)</f>
        <v>560</v>
      </c>
      <c r="K20610">
        <v>19</v>
      </c>
      <c r="L20610" t="str">
        <v>Carbone and Narbonne 2014; Rooney et al. 2020</v>
      </c>
      <c r="M20610" t="s">
        <v>2484</v>
      </c>
      <c r="P20610" t="s">
        <v>2342</v>
      </c>
      <c r="Q20610" s="14">
        <v>0.23</v>
      </c>
      <c r="R20610">
        <v>0.1</v>
      </c>
      <c r="S20610" s="14"/>
      <c r="V20610">
        <v>1</v>
      </c>
      <c r="W20610" t="s">
        <v>2570</v>
      </c>
    </row>
    <row r="20611" spans="1:23" x14ac:dyDescent="0.3">
      <c r="A20611">
        <v>28327</v>
      </c>
      <c r="B20611" s="15" t="s">
        <v>887</v>
      </c>
      <c r="C20611" t="str">
        <f>_xlfn.XLOOKUP($B20611, STANDARDS!$A:$A, STANDARDS!$B:$B,,0,2)</f>
        <v>Blueflower Fm, Rackla Gp</v>
      </c>
      <c r="D20611" t="s">
        <v>517</v>
      </c>
      <c r="E20611" t="s">
        <v>2278</v>
      </c>
      <c r="F20611">
        <v>129</v>
      </c>
      <c r="G20611">
        <v>-63.5</v>
      </c>
      <c r="H20611">
        <v>1</v>
      </c>
      <c r="I20611" t="s">
        <v>1816</v>
      </c>
      <c r="J20611" cm="1">
        <f t="array" ref="J20611:L20611">_xlfn.XLOOKUP($C20611, AGE!$A:$A,AGE!$B:$D,,0,2)</f>
        <v>560</v>
      </c>
      <c r="K20611">
        <v>19</v>
      </c>
      <c r="L20611" t="str">
        <v>Carbone and Narbonne 2014; Rooney et al. 2020</v>
      </c>
      <c r="M20611" t="s">
        <v>2484</v>
      </c>
      <c r="P20611" t="s">
        <v>2342</v>
      </c>
      <c r="Q20611" s="14">
        <v>2</v>
      </c>
      <c r="R20611">
        <v>0.1</v>
      </c>
      <c r="S20611" s="14"/>
      <c r="V20611">
        <v>1</v>
      </c>
      <c r="W20611" t="s">
        <v>2570</v>
      </c>
    </row>
    <row r="20612" spans="1:23" x14ac:dyDescent="0.3">
      <c r="A20612">
        <v>28328</v>
      </c>
      <c r="B20612" s="15" t="s">
        <v>887</v>
      </c>
      <c r="C20612" t="str">
        <f>_xlfn.XLOOKUP($B20612, STANDARDS!$A:$A, STANDARDS!$B:$B,,0,2)</f>
        <v>Blueflower Fm, Rackla Gp</v>
      </c>
      <c r="D20612" t="s">
        <v>517</v>
      </c>
      <c r="E20612" t="s">
        <v>2278</v>
      </c>
      <c r="F20612">
        <v>129</v>
      </c>
      <c r="G20612">
        <v>-63.5</v>
      </c>
      <c r="H20612">
        <v>1</v>
      </c>
      <c r="I20612" t="s">
        <v>1816</v>
      </c>
      <c r="J20612" cm="1">
        <f t="array" ref="J20612:L20612">_xlfn.XLOOKUP($C20612, AGE!$A:$A,AGE!$B:$D,,0,2)</f>
        <v>560</v>
      </c>
      <c r="K20612">
        <v>19</v>
      </c>
      <c r="L20612" t="str">
        <v>Carbone and Narbonne 2014; Rooney et al. 2020</v>
      </c>
      <c r="M20612" t="s">
        <v>2484</v>
      </c>
      <c r="P20612" t="s">
        <v>2342</v>
      </c>
      <c r="Q20612" s="14">
        <v>2.93</v>
      </c>
      <c r="R20612">
        <v>0.1</v>
      </c>
      <c r="S20612" s="14"/>
      <c r="V20612">
        <v>1</v>
      </c>
      <c r="W20612" t="s">
        <v>2570</v>
      </c>
    </row>
    <row r="20613" spans="1:23" x14ac:dyDescent="0.3">
      <c r="A20613">
        <v>28329</v>
      </c>
      <c r="B20613" s="15" t="s">
        <v>887</v>
      </c>
      <c r="C20613" t="str">
        <f>_xlfn.XLOOKUP($B20613, STANDARDS!$A:$A, STANDARDS!$B:$B,,0,2)</f>
        <v>Blueflower Fm, Rackla Gp</v>
      </c>
      <c r="D20613" t="s">
        <v>517</v>
      </c>
      <c r="E20613" t="s">
        <v>2278</v>
      </c>
      <c r="F20613">
        <v>129</v>
      </c>
      <c r="G20613">
        <v>-63.5</v>
      </c>
      <c r="H20613">
        <v>1</v>
      </c>
      <c r="I20613" t="s">
        <v>1816</v>
      </c>
      <c r="J20613" cm="1">
        <f t="array" ref="J20613:L20613">_xlfn.XLOOKUP($C20613, AGE!$A:$A,AGE!$B:$D,,0,2)</f>
        <v>560</v>
      </c>
      <c r="K20613">
        <v>19</v>
      </c>
      <c r="L20613" t="str">
        <v>Carbone and Narbonne 2014; Rooney et al. 2020</v>
      </c>
      <c r="M20613" t="s">
        <v>2484</v>
      </c>
      <c r="P20613" t="s">
        <v>2342</v>
      </c>
      <c r="Q20613" s="14">
        <v>2.42</v>
      </c>
      <c r="R20613">
        <v>0.1</v>
      </c>
      <c r="S20613" s="14"/>
      <c r="V20613">
        <v>1</v>
      </c>
      <c r="W20613" t="s">
        <v>2570</v>
      </c>
    </row>
    <row r="20614" spans="1:23" x14ac:dyDescent="0.3">
      <c r="A20614">
        <v>28330</v>
      </c>
      <c r="B20614" s="15" t="s">
        <v>887</v>
      </c>
      <c r="C20614" t="str">
        <f>_xlfn.XLOOKUP($B20614, STANDARDS!$A:$A, STANDARDS!$B:$B,,0,2)</f>
        <v>Blueflower Fm, Rackla Gp</v>
      </c>
      <c r="D20614" t="s">
        <v>517</v>
      </c>
      <c r="E20614" t="s">
        <v>2278</v>
      </c>
      <c r="F20614">
        <v>129</v>
      </c>
      <c r="G20614">
        <v>-63.5</v>
      </c>
      <c r="H20614">
        <v>1</v>
      </c>
      <c r="I20614" t="s">
        <v>1816</v>
      </c>
      <c r="J20614" cm="1">
        <f t="array" ref="J20614:L20614">_xlfn.XLOOKUP($C20614, AGE!$A:$A,AGE!$B:$D,,0,2)</f>
        <v>560</v>
      </c>
      <c r="K20614">
        <v>19</v>
      </c>
      <c r="L20614" t="str">
        <v>Carbone and Narbonne 2014; Rooney et al. 2020</v>
      </c>
      <c r="M20614" t="s">
        <v>2484</v>
      </c>
      <c r="P20614" t="s">
        <v>2342</v>
      </c>
      <c r="Q20614" s="14">
        <v>2.57</v>
      </c>
      <c r="R20614">
        <v>0.1</v>
      </c>
      <c r="S20614" s="14"/>
      <c r="V20614">
        <v>1</v>
      </c>
      <c r="W20614" t="s">
        <v>2570</v>
      </c>
    </row>
    <row r="20615" spans="1:23" x14ac:dyDescent="0.3">
      <c r="A20615">
        <v>28331</v>
      </c>
      <c r="B20615" s="15" t="s">
        <v>887</v>
      </c>
      <c r="C20615" t="str">
        <f>_xlfn.XLOOKUP($B20615, STANDARDS!$A:$A, STANDARDS!$B:$B,,0,2)</f>
        <v>Blueflower Fm, Rackla Gp</v>
      </c>
      <c r="D20615" t="s">
        <v>517</v>
      </c>
      <c r="E20615" t="s">
        <v>2278</v>
      </c>
      <c r="F20615">
        <v>129</v>
      </c>
      <c r="G20615">
        <v>-63.5</v>
      </c>
      <c r="H20615">
        <v>1</v>
      </c>
      <c r="I20615" t="s">
        <v>1816</v>
      </c>
      <c r="J20615" cm="1">
        <f t="array" ref="J20615:L20615">_xlfn.XLOOKUP($C20615, AGE!$A:$A,AGE!$B:$D,,0,2)</f>
        <v>560</v>
      </c>
      <c r="K20615">
        <v>19</v>
      </c>
      <c r="L20615" t="str">
        <v>Carbone and Narbonne 2014; Rooney et al. 2020</v>
      </c>
      <c r="M20615" t="s">
        <v>2484</v>
      </c>
      <c r="P20615" t="s">
        <v>2342</v>
      </c>
      <c r="Q20615" s="14">
        <v>1.89</v>
      </c>
      <c r="R20615">
        <v>0.1</v>
      </c>
      <c r="S20615" s="14"/>
      <c r="V20615">
        <v>1</v>
      </c>
      <c r="W20615" t="s">
        <v>2570</v>
      </c>
    </row>
    <row r="20616" spans="1:23" x14ac:dyDescent="0.3">
      <c r="A20616">
        <v>28332</v>
      </c>
      <c r="B20616" s="15" t="s">
        <v>887</v>
      </c>
      <c r="C20616" t="str">
        <f>_xlfn.XLOOKUP($B20616, STANDARDS!$A:$A, STANDARDS!$B:$B,,0,2)</f>
        <v>Blueflower Fm, Rackla Gp</v>
      </c>
      <c r="D20616" t="s">
        <v>517</v>
      </c>
      <c r="E20616" t="s">
        <v>2278</v>
      </c>
      <c r="F20616">
        <v>129</v>
      </c>
      <c r="G20616">
        <v>-63.5</v>
      </c>
      <c r="H20616">
        <v>1</v>
      </c>
      <c r="I20616" t="s">
        <v>1816</v>
      </c>
      <c r="J20616" cm="1">
        <f t="array" ref="J20616:L20616">_xlfn.XLOOKUP($C20616, AGE!$A:$A,AGE!$B:$D,,0,2)</f>
        <v>560</v>
      </c>
      <c r="K20616">
        <v>19</v>
      </c>
      <c r="L20616" t="str">
        <v>Carbone and Narbonne 2014; Rooney et al. 2020</v>
      </c>
      <c r="M20616" t="s">
        <v>2484</v>
      </c>
      <c r="P20616" t="s">
        <v>2342</v>
      </c>
      <c r="Q20616" s="14">
        <v>3.65</v>
      </c>
      <c r="R20616">
        <v>0.1</v>
      </c>
      <c r="S20616" s="14"/>
      <c r="V20616">
        <v>1</v>
      </c>
      <c r="W20616" t="s">
        <v>2570</v>
      </c>
    </row>
    <row r="20617" spans="1:23" x14ac:dyDescent="0.3">
      <c r="A20617">
        <v>28333</v>
      </c>
      <c r="B20617" s="15" t="s">
        <v>887</v>
      </c>
      <c r="C20617" t="str">
        <f>_xlfn.XLOOKUP($B20617, STANDARDS!$A:$A, STANDARDS!$B:$B,,0,2)</f>
        <v>Blueflower Fm, Rackla Gp</v>
      </c>
      <c r="D20617" t="s">
        <v>517</v>
      </c>
      <c r="E20617" t="s">
        <v>2278</v>
      </c>
      <c r="F20617">
        <v>129</v>
      </c>
      <c r="G20617">
        <v>-63.5</v>
      </c>
      <c r="H20617">
        <v>1</v>
      </c>
      <c r="I20617" t="s">
        <v>1816</v>
      </c>
      <c r="J20617" cm="1">
        <f t="array" ref="J20617:L20617">_xlfn.XLOOKUP($C20617, AGE!$A:$A,AGE!$B:$D,,0,2)</f>
        <v>560</v>
      </c>
      <c r="K20617">
        <v>19</v>
      </c>
      <c r="L20617" t="str">
        <v>Carbone and Narbonne 2014; Rooney et al. 2020</v>
      </c>
      <c r="M20617" t="s">
        <v>2484</v>
      </c>
      <c r="P20617" t="s">
        <v>2342</v>
      </c>
      <c r="Q20617" s="14">
        <v>2.63</v>
      </c>
      <c r="R20617">
        <v>0.1</v>
      </c>
      <c r="S20617" s="14"/>
      <c r="V20617">
        <v>1</v>
      </c>
      <c r="W20617" t="s">
        <v>2570</v>
      </c>
    </row>
    <row r="20618" spans="1:23" x14ac:dyDescent="0.3">
      <c r="A20618">
        <v>28334</v>
      </c>
      <c r="B20618" s="15" t="s">
        <v>887</v>
      </c>
      <c r="C20618" t="str">
        <f>_xlfn.XLOOKUP($B20618, STANDARDS!$A:$A, STANDARDS!$B:$B,,0,2)</f>
        <v>Blueflower Fm, Rackla Gp</v>
      </c>
      <c r="D20618" t="s">
        <v>517</v>
      </c>
      <c r="E20618" t="s">
        <v>2278</v>
      </c>
      <c r="F20618">
        <v>129</v>
      </c>
      <c r="G20618">
        <v>-63.5</v>
      </c>
      <c r="H20618">
        <v>1</v>
      </c>
      <c r="I20618" t="s">
        <v>1816</v>
      </c>
      <c r="J20618" cm="1">
        <f t="array" ref="J20618:L20618">_xlfn.XLOOKUP($C20618, AGE!$A:$A,AGE!$B:$D,,0,2)</f>
        <v>560</v>
      </c>
      <c r="K20618">
        <v>19</v>
      </c>
      <c r="L20618" t="str">
        <v>Carbone and Narbonne 2014; Rooney et al. 2020</v>
      </c>
      <c r="M20618" t="s">
        <v>2484</v>
      </c>
      <c r="P20618" t="s">
        <v>2342</v>
      </c>
      <c r="Q20618" s="14">
        <v>2.76</v>
      </c>
      <c r="R20618">
        <v>0.1</v>
      </c>
      <c r="S20618" s="14"/>
      <c r="V20618">
        <v>1</v>
      </c>
      <c r="W20618" t="s">
        <v>2570</v>
      </c>
    </row>
    <row r="20619" spans="1:23" x14ac:dyDescent="0.3">
      <c r="A20619">
        <v>28335</v>
      </c>
      <c r="B20619" s="15" t="s">
        <v>887</v>
      </c>
      <c r="C20619" t="str">
        <f>_xlfn.XLOOKUP($B20619, STANDARDS!$A:$A, STANDARDS!$B:$B,,0,2)</f>
        <v>Blueflower Fm, Rackla Gp</v>
      </c>
      <c r="D20619" t="s">
        <v>517</v>
      </c>
      <c r="E20619" t="s">
        <v>2278</v>
      </c>
      <c r="F20619">
        <v>129</v>
      </c>
      <c r="G20619">
        <v>-63.5</v>
      </c>
      <c r="H20619">
        <v>1</v>
      </c>
      <c r="I20619" t="s">
        <v>1816</v>
      </c>
      <c r="J20619" cm="1">
        <f t="array" ref="J20619:L20619">_xlfn.XLOOKUP($C20619, AGE!$A:$A,AGE!$B:$D,,0,2)</f>
        <v>560</v>
      </c>
      <c r="K20619">
        <v>19</v>
      </c>
      <c r="L20619" t="str">
        <v>Carbone and Narbonne 2014; Rooney et al. 2020</v>
      </c>
      <c r="M20619" t="s">
        <v>2484</v>
      </c>
      <c r="P20619" t="s">
        <v>2342</v>
      </c>
      <c r="Q20619" s="14">
        <v>3.24</v>
      </c>
      <c r="R20619">
        <v>0.1</v>
      </c>
      <c r="S20619" s="14"/>
      <c r="V20619">
        <v>1</v>
      </c>
      <c r="W20619" t="s">
        <v>2570</v>
      </c>
    </row>
    <row r="20620" spans="1:23" x14ac:dyDescent="0.3">
      <c r="A20620">
        <v>28336</v>
      </c>
      <c r="B20620" s="15" t="s">
        <v>887</v>
      </c>
      <c r="C20620" t="str">
        <f>_xlfn.XLOOKUP($B20620, STANDARDS!$A:$A, STANDARDS!$B:$B,,0,2)</f>
        <v>Blueflower Fm, Rackla Gp</v>
      </c>
      <c r="D20620" t="s">
        <v>517</v>
      </c>
      <c r="E20620" t="s">
        <v>2278</v>
      </c>
      <c r="F20620">
        <v>129</v>
      </c>
      <c r="G20620">
        <v>-63.5</v>
      </c>
      <c r="H20620">
        <v>1</v>
      </c>
      <c r="I20620" t="s">
        <v>1816</v>
      </c>
      <c r="J20620" cm="1">
        <f t="array" ref="J20620:L20620">_xlfn.XLOOKUP($C20620, AGE!$A:$A,AGE!$B:$D,,0,2)</f>
        <v>560</v>
      </c>
      <c r="K20620">
        <v>19</v>
      </c>
      <c r="L20620" t="str">
        <v>Carbone and Narbonne 2014; Rooney et al. 2020</v>
      </c>
      <c r="M20620" t="s">
        <v>2484</v>
      </c>
      <c r="P20620" t="s">
        <v>2342</v>
      </c>
      <c r="Q20620" s="14">
        <v>3.63</v>
      </c>
      <c r="R20620">
        <v>0.1</v>
      </c>
      <c r="S20620" s="14"/>
      <c r="V20620">
        <v>1</v>
      </c>
      <c r="W20620" t="s">
        <v>2570</v>
      </c>
    </row>
    <row r="20621" spans="1:23" x14ac:dyDescent="0.3">
      <c r="A20621">
        <v>28337</v>
      </c>
      <c r="B20621" s="15" t="s">
        <v>887</v>
      </c>
      <c r="C20621" t="str">
        <f>_xlfn.XLOOKUP($B20621, STANDARDS!$A:$A, STANDARDS!$B:$B,,0,2)</f>
        <v>Blueflower Fm, Rackla Gp</v>
      </c>
      <c r="D20621" t="s">
        <v>517</v>
      </c>
      <c r="E20621" t="s">
        <v>2278</v>
      </c>
      <c r="F20621">
        <v>129</v>
      </c>
      <c r="G20621">
        <v>-63.5</v>
      </c>
      <c r="H20621">
        <v>1</v>
      </c>
      <c r="I20621" t="s">
        <v>1816</v>
      </c>
      <c r="J20621" cm="1">
        <f t="array" ref="J20621:L20621">_xlfn.XLOOKUP($C20621, AGE!$A:$A,AGE!$B:$D,,0,2)</f>
        <v>560</v>
      </c>
      <c r="K20621">
        <v>19</v>
      </c>
      <c r="L20621" t="str">
        <v>Carbone and Narbonne 2014; Rooney et al. 2020</v>
      </c>
      <c r="M20621" t="s">
        <v>2484</v>
      </c>
      <c r="P20621" t="s">
        <v>2342</v>
      </c>
      <c r="Q20621" s="14">
        <v>2.8</v>
      </c>
      <c r="R20621">
        <v>0.1</v>
      </c>
      <c r="S20621" s="14"/>
      <c r="V20621">
        <v>1</v>
      </c>
      <c r="W20621" t="s">
        <v>2570</v>
      </c>
    </row>
    <row r="20622" spans="1:23" x14ac:dyDescent="0.3">
      <c r="A20622">
        <v>28338</v>
      </c>
      <c r="B20622" s="15" t="s">
        <v>887</v>
      </c>
      <c r="C20622" t="str">
        <f>_xlfn.XLOOKUP($B20622, STANDARDS!$A:$A, STANDARDS!$B:$B,,0,2)</f>
        <v>Blueflower Fm, Rackla Gp</v>
      </c>
      <c r="D20622" t="s">
        <v>517</v>
      </c>
      <c r="E20622" t="s">
        <v>2278</v>
      </c>
      <c r="F20622">
        <v>129</v>
      </c>
      <c r="G20622">
        <v>-63.5</v>
      </c>
      <c r="H20622">
        <v>1</v>
      </c>
      <c r="I20622" t="s">
        <v>1816</v>
      </c>
      <c r="J20622" cm="1">
        <f t="array" ref="J20622:L20622">_xlfn.XLOOKUP($C20622, AGE!$A:$A,AGE!$B:$D,,0,2)</f>
        <v>560</v>
      </c>
      <c r="K20622">
        <v>19</v>
      </c>
      <c r="L20622" t="str">
        <v>Carbone and Narbonne 2014; Rooney et al. 2020</v>
      </c>
      <c r="M20622" t="s">
        <v>2484</v>
      </c>
      <c r="P20622" t="s">
        <v>2342</v>
      </c>
      <c r="Q20622" s="14">
        <v>2.36</v>
      </c>
      <c r="R20622">
        <v>0.1</v>
      </c>
      <c r="S20622" s="14"/>
      <c r="V20622">
        <v>1</v>
      </c>
      <c r="W20622" t="s">
        <v>2570</v>
      </c>
    </row>
    <row r="20623" spans="1:23" x14ac:dyDescent="0.3">
      <c r="A20623">
        <v>28339</v>
      </c>
      <c r="B20623" s="15" t="s">
        <v>887</v>
      </c>
      <c r="C20623" t="str">
        <f>_xlfn.XLOOKUP($B20623, STANDARDS!$A:$A, STANDARDS!$B:$B,,0,2)</f>
        <v>Blueflower Fm, Rackla Gp</v>
      </c>
      <c r="D20623" t="s">
        <v>517</v>
      </c>
      <c r="E20623" t="s">
        <v>2278</v>
      </c>
      <c r="F20623">
        <v>129</v>
      </c>
      <c r="G20623">
        <v>-63.5</v>
      </c>
      <c r="H20623">
        <v>1</v>
      </c>
      <c r="I20623" t="s">
        <v>1816</v>
      </c>
      <c r="J20623" cm="1">
        <f t="array" ref="J20623:L20623">_xlfn.XLOOKUP($C20623, AGE!$A:$A,AGE!$B:$D,,0,2)</f>
        <v>560</v>
      </c>
      <c r="K20623">
        <v>19</v>
      </c>
      <c r="L20623" t="str">
        <v>Carbone and Narbonne 2014; Rooney et al. 2020</v>
      </c>
      <c r="M20623" t="s">
        <v>2484</v>
      </c>
      <c r="P20623" t="s">
        <v>2342</v>
      </c>
      <c r="Q20623" s="14">
        <v>3.09</v>
      </c>
      <c r="R20623">
        <v>0.1</v>
      </c>
      <c r="S20623" s="14"/>
      <c r="V20623">
        <v>1</v>
      </c>
      <c r="W20623" t="s">
        <v>2570</v>
      </c>
    </row>
    <row r="20624" spans="1:23" x14ac:dyDescent="0.3">
      <c r="A20624">
        <v>28340</v>
      </c>
      <c r="B20624" s="15" t="s">
        <v>887</v>
      </c>
      <c r="C20624" t="str">
        <f>_xlfn.XLOOKUP($B20624, STANDARDS!$A:$A, STANDARDS!$B:$B,,0,2)</f>
        <v>Blueflower Fm, Rackla Gp</v>
      </c>
      <c r="D20624" t="s">
        <v>517</v>
      </c>
      <c r="E20624" t="s">
        <v>2278</v>
      </c>
      <c r="F20624">
        <v>129</v>
      </c>
      <c r="G20624">
        <v>-63.5</v>
      </c>
      <c r="H20624">
        <v>1</v>
      </c>
      <c r="I20624" t="s">
        <v>1816</v>
      </c>
      <c r="J20624" cm="1">
        <f t="array" ref="J20624:L20624">_xlfn.XLOOKUP($C20624, AGE!$A:$A,AGE!$B:$D,,0,2)</f>
        <v>560</v>
      </c>
      <c r="K20624">
        <v>19</v>
      </c>
      <c r="L20624" t="str">
        <v>Carbone and Narbonne 2014; Rooney et al. 2020</v>
      </c>
      <c r="M20624" t="s">
        <v>2484</v>
      </c>
      <c r="P20624" t="s">
        <v>2342</v>
      </c>
      <c r="Q20624" s="14">
        <v>1.92</v>
      </c>
      <c r="R20624">
        <v>0.1</v>
      </c>
      <c r="S20624" s="14"/>
      <c r="V20624">
        <v>1</v>
      </c>
      <c r="W20624" t="s">
        <v>2570</v>
      </c>
    </row>
    <row r="20625" spans="1:23" x14ac:dyDescent="0.3">
      <c r="A20625">
        <v>28341</v>
      </c>
      <c r="B20625" s="15" t="s">
        <v>887</v>
      </c>
      <c r="C20625" t="str">
        <f>_xlfn.XLOOKUP($B20625, STANDARDS!$A:$A, STANDARDS!$B:$B,,0,2)</f>
        <v>Blueflower Fm, Rackla Gp</v>
      </c>
      <c r="D20625" t="s">
        <v>517</v>
      </c>
      <c r="E20625" t="s">
        <v>2278</v>
      </c>
      <c r="F20625">
        <v>129</v>
      </c>
      <c r="G20625">
        <v>-63.5</v>
      </c>
      <c r="H20625">
        <v>1</v>
      </c>
      <c r="I20625" t="s">
        <v>1816</v>
      </c>
      <c r="J20625" cm="1">
        <f t="array" ref="J20625:L20625">_xlfn.XLOOKUP($C20625, AGE!$A:$A,AGE!$B:$D,,0,2)</f>
        <v>560</v>
      </c>
      <c r="K20625">
        <v>19</v>
      </c>
      <c r="L20625" t="str">
        <v>Carbone and Narbonne 2014; Rooney et al. 2020</v>
      </c>
      <c r="M20625" t="s">
        <v>2484</v>
      </c>
      <c r="P20625" t="s">
        <v>2342</v>
      </c>
      <c r="Q20625" s="14">
        <v>3.38</v>
      </c>
      <c r="R20625">
        <v>0.1</v>
      </c>
      <c r="S20625" s="14"/>
      <c r="V20625">
        <v>1</v>
      </c>
      <c r="W20625" t="s">
        <v>2570</v>
      </c>
    </row>
    <row r="20626" spans="1:23" x14ac:dyDescent="0.3">
      <c r="A20626">
        <v>28342</v>
      </c>
      <c r="B20626" s="15" t="s">
        <v>887</v>
      </c>
      <c r="C20626" t="str">
        <f>_xlfn.XLOOKUP($B20626, STANDARDS!$A:$A, STANDARDS!$B:$B,,0,2)</f>
        <v>Blueflower Fm, Rackla Gp</v>
      </c>
      <c r="D20626" t="s">
        <v>517</v>
      </c>
      <c r="E20626" t="s">
        <v>2278</v>
      </c>
      <c r="F20626">
        <v>129</v>
      </c>
      <c r="G20626">
        <v>-63.5</v>
      </c>
      <c r="H20626">
        <v>1</v>
      </c>
      <c r="I20626" t="s">
        <v>1816</v>
      </c>
      <c r="J20626" cm="1">
        <f t="array" ref="J20626:L20626">_xlfn.XLOOKUP($C20626, AGE!$A:$A,AGE!$B:$D,,0,2)</f>
        <v>560</v>
      </c>
      <c r="K20626">
        <v>19</v>
      </c>
      <c r="L20626" t="str">
        <v>Carbone and Narbonne 2014; Rooney et al. 2020</v>
      </c>
      <c r="M20626" t="s">
        <v>2484</v>
      </c>
      <c r="P20626" t="s">
        <v>2342</v>
      </c>
      <c r="Q20626" s="14">
        <v>4.3099999999999996</v>
      </c>
      <c r="R20626">
        <v>0.1</v>
      </c>
      <c r="S20626" s="14"/>
      <c r="V20626">
        <v>1</v>
      </c>
      <c r="W20626" t="s">
        <v>2570</v>
      </c>
    </row>
    <row r="20627" spans="1:23" x14ac:dyDescent="0.3">
      <c r="A20627">
        <v>28343</v>
      </c>
      <c r="B20627" s="15" t="s">
        <v>887</v>
      </c>
      <c r="C20627" t="str">
        <f>_xlfn.XLOOKUP($B20627, STANDARDS!$A:$A, STANDARDS!$B:$B,,0,2)</f>
        <v>Blueflower Fm, Rackla Gp</v>
      </c>
      <c r="D20627" t="s">
        <v>517</v>
      </c>
      <c r="E20627" t="s">
        <v>2278</v>
      </c>
      <c r="F20627">
        <v>129</v>
      </c>
      <c r="G20627">
        <v>-63.5</v>
      </c>
      <c r="H20627">
        <v>1</v>
      </c>
      <c r="I20627" t="s">
        <v>1816</v>
      </c>
      <c r="J20627" cm="1">
        <f t="array" ref="J20627:L20627">_xlfn.XLOOKUP($C20627, AGE!$A:$A,AGE!$B:$D,,0,2)</f>
        <v>560</v>
      </c>
      <c r="K20627">
        <v>19</v>
      </c>
      <c r="L20627" t="str">
        <v>Carbone and Narbonne 2014; Rooney et al. 2020</v>
      </c>
      <c r="M20627" t="s">
        <v>2484</v>
      </c>
      <c r="P20627" t="s">
        <v>2342</v>
      </c>
      <c r="Q20627" s="14">
        <v>2.38</v>
      </c>
      <c r="R20627">
        <v>0.1</v>
      </c>
      <c r="S20627" s="14"/>
      <c r="V20627">
        <v>1</v>
      </c>
      <c r="W20627" t="s">
        <v>2570</v>
      </c>
    </row>
    <row r="20628" spans="1:23" x14ac:dyDescent="0.3">
      <c r="A20628">
        <v>28344</v>
      </c>
      <c r="B20628" s="15" t="s">
        <v>887</v>
      </c>
      <c r="C20628" t="str">
        <f>_xlfn.XLOOKUP($B20628, STANDARDS!$A:$A, STANDARDS!$B:$B,,0,2)</f>
        <v>Blueflower Fm, Rackla Gp</v>
      </c>
      <c r="D20628" t="s">
        <v>517</v>
      </c>
      <c r="E20628" t="s">
        <v>2278</v>
      </c>
      <c r="F20628">
        <v>129</v>
      </c>
      <c r="G20628">
        <v>-63.5</v>
      </c>
      <c r="H20628">
        <v>1</v>
      </c>
      <c r="I20628" t="s">
        <v>1816</v>
      </c>
      <c r="J20628" cm="1">
        <f t="array" ref="J20628:L20628">_xlfn.XLOOKUP($C20628, AGE!$A:$A,AGE!$B:$D,,0,2)</f>
        <v>560</v>
      </c>
      <c r="K20628">
        <v>19</v>
      </c>
      <c r="L20628" t="str">
        <v>Carbone and Narbonne 2014; Rooney et al. 2020</v>
      </c>
      <c r="M20628" t="s">
        <v>2484</v>
      </c>
      <c r="P20628" t="s">
        <v>2342</v>
      </c>
      <c r="Q20628" s="14">
        <v>2.5</v>
      </c>
      <c r="R20628">
        <v>0.1</v>
      </c>
      <c r="S20628" s="14"/>
      <c r="V20628">
        <v>1</v>
      </c>
      <c r="W20628" t="s">
        <v>2570</v>
      </c>
    </row>
    <row r="20629" spans="1:23" x14ac:dyDescent="0.3">
      <c r="A20629">
        <v>28345</v>
      </c>
      <c r="B20629" s="15" t="s">
        <v>887</v>
      </c>
      <c r="C20629" t="str">
        <f>_xlfn.XLOOKUP($B20629, STANDARDS!$A:$A, STANDARDS!$B:$B,,0,2)</f>
        <v>Blueflower Fm, Rackla Gp</v>
      </c>
      <c r="D20629" t="s">
        <v>517</v>
      </c>
      <c r="E20629" t="s">
        <v>2278</v>
      </c>
      <c r="F20629">
        <v>129</v>
      </c>
      <c r="G20629">
        <v>-63.5</v>
      </c>
      <c r="H20629">
        <v>1</v>
      </c>
      <c r="I20629" t="s">
        <v>1816</v>
      </c>
      <c r="J20629" cm="1">
        <f t="array" ref="J20629:L20629">_xlfn.XLOOKUP($C20629, AGE!$A:$A,AGE!$B:$D,,0,2)</f>
        <v>560</v>
      </c>
      <c r="K20629">
        <v>19</v>
      </c>
      <c r="L20629" t="str">
        <v>Carbone and Narbonne 2014; Rooney et al. 2020</v>
      </c>
      <c r="M20629" t="s">
        <v>2484</v>
      </c>
      <c r="P20629" t="s">
        <v>2342</v>
      </c>
      <c r="Q20629" s="14">
        <v>-0.19</v>
      </c>
      <c r="R20629">
        <v>0.1</v>
      </c>
      <c r="S20629" s="14"/>
      <c r="V20629">
        <v>1</v>
      </c>
      <c r="W20629" t="s">
        <v>2570</v>
      </c>
    </row>
    <row r="20630" spans="1:23" x14ac:dyDescent="0.3">
      <c r="A20630">
        <v>28346</v>
      </c>
      <c r="B20630" s="15" t="s">
        <v>887</v>
      </c>
      <c r="C20630" t="str">
        <f>_xlfn.XLOOKUP($B20630, STANDARDS!$A:$A, STANDARDS!$B:$B,,0,2)</f>
        <v>Blueflower Fm, Rackla Gp</v>
      </c>
      <c r="D20630" t="s">
        <v>517</v>
      </c>
      <c r="E20630" t="s">
        <v>2278</v>
      </c>
      <c r="F20630">
        <v>129</v>
      </c>
      <c r="G20630">
        <v>-63.5</v>
      </c>
      <c r="H20630">
        <v>1</v>
      </c>
      <c r="I20630" t="s">
        <v>1816</v>
      </c>
      <c r="J20630" cm="1">
        <f t="array" ref="J20630:L20630">_xlfn.XLOOKUP($C20630, AGE!$A:$A,AGE!$B:$D,,0,2)</f>
        <v>560</v>
      </c>
      <c r="K20630">
        <v>19</v>
      </c>
      <c r="L20630" t="str">
        <v>Carbone and Narbonne 2014; Rooney et al. 2020</v>
      </c>
      <c r="M20630" t="s">
        <v>2484</v>
      </c>
      <c r="P20630" t="s">
        <v>2342</v>
      </c>
      <c r="Q20630" s="14">
        <v>2.66</v>
      </c>
      <c r="R20630">
        <v>0.1</v>
      </c>
      <c r="S20630" s="14"/>
      <c r="V20630">
        <v>1</v>
      </c>
      <c r="W20630" t="s">
        <v>2570</v>
      </c>
    </row>
    <row r="20631" spans="1:23" x14ac:dyDescent="0.3">
      <c r="A20631">
        <v>28347</v>
      </c>
      <c r="B20631" s="15" t="s">
        <v>887</v>
      </c>
      <c r="C20631" t="str">
        <f>_xlfn.XLOOKUP($B20631, STANDARDS!$A:$A, STANDARDS!$B:$B,,0,2)</f>
        <v>Blueflower Fm, Rackla Gp</v>
      </c>
      <c r="D20631" t="s">
        <v>517</v>
      </c>
      <c r="E20631" t="s">
        <v>2278</v>
      </c>
      <c r="F20631">
        <v>129</v>
      </c>
      <c r="G20631">
        <v>-63.5</v>
      </c>
      <c r="H20631">
        <v>1</v>
      </c>
      <c r="I20631" t="s">
        <v>1816</v>
      </c>
      <c r="J20631" cm="1">
        <f t="array" ref="J20631:L20631">_xlfn.XLOOKUP($C20631, AGE!$A:$A,AGE!$B:$D,,0,2)</f>
        <v>560</v>
      </c>
      <c r="K20631">
        <v>19</v>
      </c>
      <c r="L20631" t="str">
        <v>Carbone and Narbonne 2014; Rooney et al. 2020</v>
      </c>
      <c r="M20631" t="s">
        <v>2484</v>
      </c>
      <c r="P20631" t="s">
        <v>2342</v>
      </c>
      <c r="Q20631" s="14">
        <v>1.97</v>
      </c>
      <c r="R20631">
        <v>0.1</v>
      </c>
      <c r="S20631" s="14"/>
      <c r="V20631">
        <v>1</v>
      </c>
      <c r="W20631" t="s">
        <v>2570</v>
      </c>
    </row>
    <row r="20632" spans="1:23" x14ac:dyDescent="0.3">
      <c r="A20632">
        <v>28348</v>
      </c>
      <c r="B20632" s="15" t="s">
        <v>887</v>
      </c>
      <c r="C20632" t="str">
        <f>_xlfn.XLOOKUP($B20632, STANDARDS!$A:$A, STANDARDS!$B:$B,,0,2)</f>
        <v>Blueflower Fm, Rackla Gp</v>
      </c>
      <c r="D20632" t="s">
        <v>517</v>
      </c>
      <c r="E20632" t="s">
        <v>2278</v>
      </c>
      <c r="F20632">
        <v>129</v>
      </c>
      <c r="G20632">
        <v>-63.5</v>
      </c>
      <c r="H20632">
        <v>1</v>
      </c>
      <c r="I20632" t="s">
        <v>1816</v>
      </c>
      <c r="J20632" cm="1">
        <f t="array" ref="J20632:L20632">_xlfn.XLOOKUP($C20632, AGE!$A:$A,AGE!$B:$D,,0,2)</f>
        <v>560</v>
      </c>
      <c r="K20632">
        <v>19</v>
      </c>
      <c r="L20632" t="str">
        <v>Carbone and Narbonne 2014; Rooney et al. 2020</v>
      </c>
      <c r="M20632" t="s">
        <v>2484</v>
      </c>
      <c r="P20632" t="s">
        <v>2342</v>
      </c>
      <c r="Q20632" s="14">
        <v>2.17</v>
      </c>
      <c r="R20632">
        <v>0.1</v>
      </c>
      <c r="S20632" s="14"/>
      <c r="V20632">
        <v>1</v>
      </c>
      <c r="W20632" t="s">
        <v>2570</v>
      </c>
    </row>
    <row r="20633" spans="1:23" x14ac:dyDescent="0.3">
      <c r="A20633">
        <v>28349</v>
      </c>
      <c r="B20633" s="15" t="s">
        <v>887</v>
      </c>
      <c r="C20633" t="str">
        <f>_xlfn.XLOOKUP($B20633, STANDARDS!$A:$A, STANDARDS!$B:$B,,0,2)</f>
        <v>Blueflower Fm, Rackla Gp</v>
      </c>
      <c r="D20633" t="s">
        <v>517</v>
      </c>
      <c r="E20633" t="s">
        <v>2278</v>
      </c>
      <c r="F20633">
        <v>129</v>
      </c>
      <c r="G20633">
        <v>-63.5</v>
      </c>
      <c r="H20633">
        <v>1</v>
      </c>
      <c r="I20633" t="s">
        <v>1816</v>
      </c>
      <c r="J20633" cm="1">
        <f t="array" ref="J20633:L20633">_xlfn.XLOOKUP($C20633, AGE!$A:$A,AGE!$B:$D,,0,2)</f>
        <v>560</v>
      </c>
      <c r="K20633">
        <v>19</v>
      </c>
      <c r="L20633" t="str">
        <v>Carbone and Narbonne 2014; Rooney et al. 2020</v>
      </c>
      <c r="M20633" t="s">
        <v>2484</v>
      </c>
      <c r="P20633" t="s">
        <v>2342</v>
      </c>
      <c r="Q20633" s="14">
        <v>2.2599999999999998</v>
      </c>
      <c r="R20633">
        <v>0.1</v>
      </c>
      <c r="S20633" s="14"/>
      <c r="V20633">
        <v>1</v>
      </c>
      <c r="W20633" t="s">
        <v>2570</v>
      </c>
    </row>
    <row r="20634" spans="1:23" x14ac:dyDescent="0.3">
      <c r="A20634">
        <v>28350</v>
      </c>
      <c r="B20634" s="15" t="s">
        <v>887</v>
      </c>
      <c r="C20634" t="str">
        <f>_xlfn.XLOOKUP($B20634, STANDARDS!$A:$A, STANDARDS!$B:$B,,0,2)</f>
        <v>Blueflower Fm, Rackla Gp</v>
      </c>
      <c r="D20634" t="s">
        <v>517</v>
      </c>
      <c r="E20634" t="s">
        <v>2278</v>
      </c>
      <c r="F20634">
        <v>129</v>
      </c>
      <c r="G20634">
        <v>-63.5</v>
      </c>
      <c r="H20634">
        <v>1</v>
      </c>
      <c r="I20634" t="s">
        <v>1816</v>
      </c>
      <c r="J20634" cm="1">
        <f t="array" ref="J20634:L20634">_xlfn.XLOOKUP($C20634, AGE!$A:$A,AGE!$B:$D,,0,2)</f>
        <v>560</v>
      </c>
      <c r="K20634">
        <v>19</v>
      </c>
      <c r="L20634" t="str">
        <v>Carbone and Narbonne 2014; Rooney et al. 2020</v>
      </c>
      <c r="M20634" t="s">
        <v>2484</v>
      </c>
      <c r="P20634" t="s">
        <v>2342</v>
      </c>
      <c r="Q20634" s="14">
        <v>3.79</v>
      </c>
      <c r="R20634">
        <v>0.1</v>
      </c>
      <c r="S20634" s="14"/>
      <c r="V20634">
        <v>1</v>
      </c>
      <c r="W20634" t="s">
        <v>2570</v>
      </c>
    </row>
    <row r="20635" spans="1:23" x14ac:dyDescent="0.3">
      <c r="A20635">
        <v>28351</v>
      </c>
      <c r="B20635" s="15" t="s">
        <v>887</v>
      </c>
      <c r="C20635" t="str">
        <f>_xlfn.XLOOKUP($B20635, STANDARDS!$A:$A, STANDARDS!$B:$B,,0,2)</f>
        <v>Blueflower Fm, Rackla Gp</v>
      </c>
      <c r="D20635" t="s">
        <v>517</v>
      </c>
      <c r="E20635" t="s">
        <v>2278</v>
      </c>
      <c r="F20635">
        <v>129</v>
      </c>
      <c r="G20635">
        <v>-63.5</v>
      </c>
      <c r="H20635">
        <v>1</v>
      </c>
      <c r="I20635" t="s">
        <v>1816</v>
      </c>
      <c r="J20635" cm="1">
        <f t="array" ref="J20635:L20635">_xlfn.XLOOKUP($C20635, AGE!$A:$A,AGE!$B:$D,,0,2)</f>
        <v>560</v>
      </c>
      <c r="K20635">
        <v>19</v>
      </c>
      <c r="L20635" t="str">
        <v>Carbone and Narbonne 2014; Rooney et al. 2020</v>
      </c>
      <c r="M20635" t="s">
        <v>2484</v>
      </c>
      <c r="P20635" t="s">
        <v>2342</v>
      </c>
      <c r="Q20635" s="14">
        <v>3.45</v>
      </c>
      <c r="R20635">
        <v>0.1</v>
      </c>
      <c r="S20635" s="14"/>
      <c r="V20635">
        <v>1</v>
      </c>
      <c r="W20635" t="s">
        <v>2570</v>
      </c>
    </row>
    <row r="20636" spans="1:23" x14ac:dyDescent="0.3">
      <c r="A20636">
        <v>28352</v>
      </c>
      <c r="B20636" s="15" t="s">
        <v>887</v>
      </c>
      <c r="C20636" t="str">
        <f>_xlfn.XLOOKUP($B20636, STANDARDS!$A:$A, STANDARDS!$B:$B,,0,2)</f>
        <v>Blueflower Fm, Rackla Gp</v>
      </c>
      <c r="D20636" t="s">
        <v>517</v>
      </c>
      <c r="E20636" t="s">
        <v>2278</v>
      </c>
      <c r="F20636">
        <v>129</v>
      </c>
      <c r="G20636">
        <v>-63.5</v>
      </c>
      <c r="H20636">
        <v>1</v>
      </c>
      <c r="I20636" t="s">
        <v>1816</v>
      </c>
      <c r="J20636" cm="1">
        <f t="array" ref="J20636:L20636">_xlfn.XLOOKUP($C20636, AGE!$A:$A,AGE!$B:$D,,0,2)</f>
        <v>560</v>
      </c>
      <c r="K20636">
        <v>19</v>
      </c>
      <c r="L20636" t="str">
        <v>Carbone and Narbonne 2014; Rooney et al. 2020</v>
      </c>
      <c r="M20636" t="s">
        <v>2484</v>
      </c>
      <c r="P20636" t="s">
        <v>2342</v>
      </c>
      <c r="Q20636" s="14">
        <v>3.22</v>
      </c>
      <c r="R20636">
        <v>0.1</v>
      </c>
      <c r="S20636" s="14"/>
      <c r="V20636">
        <v>1</v>
      </c>
      <c r="W20636" t="s">
        <v>2570</v>
      </c>
    </row>
    <row r="20637" spans="1:23" x14ac:dyDescent="0.3">
      <c r="A20637">
        <v>28353</v>
      </c>
      <c r="B20637" s="15" t="s">
        <v>887</v>
      </c>
      <c r="C20637" t="str">
        <f>_xlfn.XLOOKUP($B20637, STANDARDS!$A:$A, STANDARDS!$B:$B,,0,2)</f>
        <v>Blueflower Fm, Rackla Gp</v>
      </c>
      <c r="D20637" t="s">
        <v>517</v>
      </c>
      <c r="E20637" t="s">
        <v>2278</v>
      </c>
      <c r="F20637">
        <v>129</v>
      </c>
      <c r="G20637">
        <v>-63.5</v>
      </c>
      <c r="H20637">
        <v>1</v>
      </c>
      <c r="I20637" t="s">
        <v>1816</v>
      </c>
      <c r="J20637" cm="1">
        <f t="array" ref="J20637:L20637">_xlfn.XLOOKUP($C20637, AGE!$A:$A,AGE!$B:$D,,0,2)</f>
        <v>560</v>
      </c>
      <c r="K20637">
        <v>19</v>
      </c>
      <c r="L20637" t="str">
        <v>Carbone and Narbonne 2014; Rooney et al. 2020</v>
      </c>
      <c r="M20637" t="s">
        <v>2484</v>
      </c>
      <c r="P20637" t="s">
        <v>2342</v>
      </c>
      <c r="Q20637" s="14">
        <v>2.73</v>
      </c>
      <c r="R20637">
        <v>0.1</v>
      </c>
      <c r="S20637" s="14"/>
      <c r="V20637">
        <v>1</v>
      </c>
      <c r="W20637" t="s">
        <v>2570</v>
      </c>
    </row>
    <row r="20638" spans="1:23" x14ac:dyDescent="0.3">
      <c r="A20638">
        <v>28354</v>
      </c>
      <c r="B20638" s="15" t="s">
        <v>887</v>
      </c>
      <c r="C20638" t="str">
        <f>_xlfn.XLOOKUP($B20638, STANDARDS!$A:$A, STANDARDS!$B:$B,,0,2)</f>
        <v>Blueflower Fm, Rackla Gp</v>
      </c>
      <c r="D20638" t="s">
        <v>517</v>
      </c>
      <c r="E20638" t="s">
        <v>2278</v>
      </c>
      <c r="F20638">
        <v>129</v>
      </c>
      <c r="G20638">
        <v>-63.5</v>
      </c>
      <c r="H20638">
        <v>1</v>
      </c>
      <c r="I20638" t="s">
        <v>1816</v>
      </c>
      <c r="J20638" cm="1">
        <f t="array" ref="J20638:L20638">_xlfn.XLOOKUP($C20638, AGE!$A:$A,AGE!$B:$D,,0,2)</f>
        <v>560</v>
      </c>
      <c r="K20638">
        <v>19</v>
      </c>
      <c r="L20638" t="str">
        <v>Carbone and Narbonne 2014; Rooney et al. 2020</v>
      </c>
      <c r="M20638" t="s">
        <v>2484</v>
      </c>
      <c r="P20638" t="s">
        <v>2342</v>
      </c>
      <c r="Q20638" s="14">
        <v>2.2999999999999998</v>
      </c>
      <c r="R20638">
        <v>0.1</v>
      </c>
      <c r="S20638" s="14"/>
      <c r="V20638">
        <v>1</v>
      </c>
      <c r="W20638" t="s">
        <v>2570</v>
      </c>
    </row>
    <row r="20639" spans="1:23" x14ac:dyDescent="0.3">
      <c r="A20639">
        <v>28355</v>
      </c>
      <c r="B20639" s="15" t="s">
        <v>887</v>
      </c>
      <c r="C20639" t="str">
        <f>_xlfn.XLOOKUP($B20639, STANDARDS!$A:$A, STANDARDS!$B:$B,,0,2)</f>
        <v>Blueflower Fm, Rackla Gp</v>
      </c>
      <c r="D20639" t="s">
        <v>517</v>
      </c>
      <c r="E20639" t="s">
        <v>2278</v>
      </c>
      <c r="F20639">
        <v>129</v>
      </c>
      <c r="G20639">
        <v>-63.5</v>
      </c>
      <c r="H20639">
        <v>1</v>
      </c>
      <c r="I20639" t="s">
        <v>1816</v>
      </c>
      <c r="J20639" cm="1">
        <f t="array" ref="J20639:L20639">_xlfn.XLOOKUP($C20639, AGE!$A:$A,AGE!$B:$D,,0,2)</f>
        <v>560</v>
      </c>
      <c r="K20639">
        <v>19</v>
      </c>
      <c r="L20639" t="str">
        <v>Carbone and Narbonne 2014; Rooney et al. 2020</v>
      </c>
      <c r="M20639" t="s">
        <v>2484</v>
      </c>
      <c r="P20639" t="s">
        <v>2342</v>
      </c>
      <c r="Q20639" s="14">
        <v>3.5</v>
      </c>
      <c r="R20639">
        <v>0.1</v>
      </c>
      <c r="S20639" s="14"/>
      <c r="V20639">
        <v>1</v>
      </c>
      <c r="W20639" t="s">
        <v>2570</v>
      </c>
    </row>
    <row r="20640" spans="1:23" x14ac:dyDescent="0.3">
      <c r="A20640">
        <v>28356</v>
      </c>
      <c r="B20640" s="15" t="s">
        <v>887</v>
      </c>
      <c r="C20640" t="str">
        <f>_xlfn.XLOOKUP($B20640, STANDARDS!$A:$A, STANDARDS!$B:$B,,0,2)</f>
        <v>Blueflower Fm, Rackla Gp</v>
      </c>
      <c r="D20640" t="s">
        <v>517</v>
      </c>
      <c r="E20640" t="s">
        <v>2278</v>
      </c>
      <c r="F20640">
        <v>129</v>
      </c>
      <c r="G20640">
        <v>-63.5</v>
      </c>
      <c r="H20640">
        <v>1</v>
      </c>
      <c r="I20640" t="s">
        <v>1816</v>
      </c>
      <c r="J20640" cm="1">
        <f t="array" ref="J20640:L20640">_xlfn.XLOOKUP($C20640, AGE!$A:$A,AGE!$B:$D,,0,2)</f>
        <v>560</v>
      </c>
      <c r="K20640">
        <v>19</v>
      </c>
      <c r="L20640" t="str">
        <v>Carbone and Narbonne 2014; Rooney et al. 2020</v>
      </c>
      <c r="M20640" t="s">
        <v>2484</v>
      </c>
      <c r="P20640" t="s">
        <v>2342</v>
      </c>
      <c r="Q20640" s="14">
        <v>3.31</v>
      </c>
      <c r="R20640">
        <v>0.1</v>
      </c>
      <c r="S20640" s="14"/>
      <c r="V20640">
        <v>1</v>
      </c>
      <c r="W20640" t="s">
        <v>2570</v>
      </c>
    </row>
    <row r="20641" spans="1:23" x14ac:dyDescent="0.3">
      <c r="A20641">
        <v>28357</v>
      </c>
      <c r="B20641" s="15" t="s">
        <v>887</v>
      </c>
      <c r="C20641" t="str">
        <f>_xlfn.XLOOKUP($B20641, STANDARDS!$A:$A, STANDARDS!$B:$B,,0,2)</f>
        <v>Blueflower Fm, Rackla Gp</v>
      </c>
      <c r="D20641" t="s">
        <v>517</v>
      </c>
      <c r="E20641" t="s">
        <v>2278</v>
      </c>
      <c r="F20641">
        <v>129</v>
      </c>
      <c r="G20641">
        <v>-63.5</v>
      </c>
      <c r="H20641">
        <v>1</v>
      </c>
      <c r="I20641" t="s">
        <v>1816</v>
      </c>
      <c r="J20641" cm="1">
        <f t="array" ref="J20641:L20641">_xlfn.XLOOKUP($C20641, AGE!$A:$A,AGE!$B:$D,,0,2)</f>
        <v>560</v>
      </c>
      <c r="K20641">
        <v>19</v>
      </c>
      <c r="L20641" t="str">
        <v>Carbone and Narbonne 2014; Rooney et al. 2020</v>
      </c>
      <c r="M20641" t="s">
        <v>2484</v>
      </c>
      <c r="P20641" t="s">
        <v>2342</v>
      </c>
      <c r="Q20641" s="14">
        <v>2.98</v>
      </c>
      <c r="R20641">
        <v>0.1</v>
      </c>
      <c r="S20641" s="14"/>
      <c r="V20641">
        <v>1</v>
      </c>
      <c r="W20641" t="s">
        <v>2570</v>
      </c>
    </row>
    <row r="20642" spans="1:23" x14ac:dyDescent="0.3">
      <c r="A20642">
        <v>28358</v>
      </c>
      <c r="B20642" s="15" t="s">
        <v>887</v>
      </c>
      <c r="C20642" t="str">
        <f>_xlfn.XLOOKUP($B20642, STANDARDS!$A:$A, STANDARDS!$B:$B,,0,2)</f>
        <v>Blueflower Fm, Rackla Gp</v>
      </c>
      <c r="D20642" t="s">
        <v>517</v>
      </c>
      <c r="E20642" t="s">
        <v>2278</v>
      </c>
      <c r="F20642">
        <v>129</v>
      </c>
      <c r="G20642">
        <v>-63.5</v>
      </c>
      <c r="H20642">
        <v>1</v>
      </c>
      <c r="I20642" t="s">
        <v>1816</v>
      </c>
      <c r="J20642" cm="1">
        <f t="array" ref="J20642:L20642">_xlfn.XLOOKUP($C20642, AGE!$A:$A,AGE!$B:$D,,0,2)</f>
        <v>560</v>
      </c>
      <c r="K20642">
        <v>19</v>
      </c>
      <c r="L20642" t="str">
        <v>Carbone and Narbonne 2014; Rooney et al. 2020</v>
      </c>
      <c r="M20642" t="s">
        <v>2484</v>
      </c>
      <c r="P20642" t="s">
        <v>2342</v>
      </c>
      <c r="Q20642" s="14">
        <v>3.32</v>
      </c>
      <c r="R20642">
        <v>0.1</v>
      </c>
      <c r="S20642" s="14"/>
      <c r="V20642">
        <v>1</v>
      </c>
      <c r="W20642" t="s">
        <v>2570</v>
      </c>
    </row>
    <row r="20643" spans="1:23" x14ac:dyDescent="0.3">
      <c r="A20643">
        <v>28359</v>
      </c>
      <c r="B20643" s="15" t="s">
        <v>887</v>
      </c>
      <c r="C20643" t="str">
        <f>_xlfn.XLOOKUP($B20643, STANDARDS!$A:$A, STANDARDS!$B:$B,,0,2)</f>
        <v>Blueflower Fm, Rackla Gp</v>
      </c>
      <c r="D20643" t="s">
        <v>517</v>
      </c>
      <c r="E20643" t="s">
        <v>2278</v>
      </c>
      <c r="F20643">
        <v>129</v>
      </c>
      <c r="G20643">
        <v>-63.5</v>
      </c>
      <c r="H20643">
        <v>1</v>
      </c>
      <c r="I20643" t="s">
        <v>1816</v>
      </c>
      <c r="J20643" cm="1">
        <f t="array" ref="J20643:L20643">_xlfn.XLOOKUP($C20643, AGE!$A:$A,AGE!$B:$D,,0,2)</f>
        <v>560</v>
      </c>
      <c r="K20643">
        <v>19</v>
      </c>
      <c r="L20643" t="str">
        <v>Carbone and Narbonne 2014; Rooney et al. 2020</v>
      </c>
      <c r="M20643" t="s">
        <v>2484</v>
      </c>
      <c r="P20643" t="s">
        <v>2342</v>
      </c>
      <c r="Q20643" s="14">
        <v>4.04</v>
      </c>
      <c r="R20643">
        <v>0.1</v>
      </c>
      <c r="S20643" s="14"/>
      <c r="V20643">
        <v>1</v>
      </c>
      <c r="W20643" t="s">
        <v>2570</v>
      </c>
    </row>
    <row r="20644" spans="1:23" x14ac:dyDescent="0.3">
      <c r="A20644">
        <v>28360</v>
      </c>
      <c r="B20644" s="15" t="s">
        <v>887</v>
      </c>
      <c r="C20644" t="str">
        <f>_xlfn.XLOOKUP($B20644, STANDARDS!$A:$A, STANDARDS!$B:$B,,0,2)</f>
        <v>Blueflower Fm, Rackla Gp</v>
      </c>
      <c r="D20644" t="s">
        <v>517</v>
      </c>
      <c r="E20644" t="s">
        <v>2278</v>
      </c>
      <c r="F20644">
        <v>129</v>
      </c>
      <c r="G20644">
        <v>-63.5</v>
      </c>
      <c r="H20644">
        <v>1</v>
      </c>
      <c r="I20644" t="s">
        <v>1816</v>
      </c>
      <c r="J20644" cm="1">
        <f t="array" ref="J20644:L20644">_xlfn.XLOOKUP($C20644, AGE!$A:$A,AGE!$B:$D,,0,2)</f>
        <v>560</v>
      </c>
      <c r="K20644">
        <v>19</v>
      </c>
      <c r="L20644" t="str">
        <v>Carbone and Narbonne 2014; Rooney et al. 2020</v>
      </c>
      <c r="M20644" t="s">
        <v>2484</v>
      </c>
      <c r="P20644" t="s">
        <v>2342</v>
      </c>
      <c r="Q20644" s="14">
        <v>3.56</v>
      </c>
      <c r="R20644">
        <v>0.1</v>
      </c>
      <c r="S20644" s="14"/>
      <c r="V20644">
        <v>1</v>
      </c>
      <c r="W20644" t="s">
        <v>2570</v>
      </c>
    </row>
    <row r="20645" spans="1:23" x14ac:dyDescent="0.3">
      <c r="A20645">
        <v>28361</v>
      </c>
      <c r="B20645" s="15" t="s">
        <v>887</v>
      </c>
      <c r="C20645" t="str">
        <f>_xlfn.XLOOKUP($B20645, STANDARDS!$A:$A, STANDARDS!$B:$B,,0,2)</f>
        <v>Blueflower Fm, Rackla Gp</v>
      </c>
      <c r="D20645" t="s">
        <v>517</v>
      </c>
      <c r="E20645" t="s">
        <v>2278</v>
      </c>
      <c r="F20645">
        <v>129</v>
      </c>
      <c r="G20645">
        <v>-63.5</v>
      </c>
      <c r="H20645">
        <v>1</v>
      </c>
      <c r="I20645" t="s">
        <v>1816</v>
      </c>
      <c r="J20645" cm="1">
        <f t="array" ref="J20645:L20645">_xlfn.XLOOKUP($C20645, AGE!$A:$A,AGE!$B:$D,,0,2)</f>
        <v>560</v>
      </c>
      <c r="K20645">
        <v>19</v>
      </c>
      <c r="L20645" t="str">
        <v>Carbone and Narbonne 2014; Rooney et al. 2020</v>
      </c>
      <c r="M20645" t="s">
        <v>2484</v>
      </c>
      <c r="P20645" t="s">
        <v>2342</v>
      </c>
      <c r="Q20645" s="14">
        <v>4.09</v>
      </c>
      <c r="R20645">
        <v>0.1</v>
      </c>
      <c r="S20645" s="14"/>
      <c r="V20645">
        <v>1</v>
      </c>
      <c r="W20645" t="s">
        <v>2570</v>
      </c>
    </row>
    <row r="20646" spans="1:23" x14ac:dyDescent="0.3">
      <c r="A20646">
        <v>28362</v>
      </c>
      <c r="B20646" s="15" t="s">
        <v>887</v>
      </c>
      <c r="C20646" t="str">
        <f>_xlfn.XLOOKUP($B20646, STANDARDS!$A:$A, STANDARDS!$B:$B,,0,2)</f>
        <v>Blueflower Fm, Rackla Gp</v>
      </c>
      <c r="D20646" t="s">
        <v>517</v>
      </c>
      <c r="E20646" t="s">
        <v>2278</v>
      </c>
      <c r="F20646">
        <v>129</v>
      </c>
      <c r="G20646">
        <v>-63.5</v>
      </c>
      <c r="H20646">
        <v>1</v>
      </c>
      <c r="I20646" t="s">
        <v>1816</v>
      </c>
      <c r="J20646" cm="1">
        <f t="array" ref="J20646:L20646">_xlfn.XLOOKUP($C20646, AGE!$A:$A,AGE!$B:$D,,0,2)</f>
        <v>560</v>
      </c>
      <c r="K20646">
        <v>19</v>
      </c>
      <c r="L20646" t="str">
        <v>Carbone and Narbonne 2014; Rooney et al. 2020</v>
      </c>
      <c r="M20646" t="s">
        <v>2484</v>
      </c>
      <c r="P20646" t="s">
        <v>2342</v>
      </c>
      <c r="Q20646" s="14">
        <v>3.12</v>
      </c>
      <c r="R20646">
        <v>0.1</v>
      </c>
      <c r="S20646" s="14"/>
      <c r="V20646">
        <v>1</v>
      </c>
      <c r="W20646" t="s">
        <v>2570</v>
      </c>
    </row>
    <row r="20647" spans="1:23" x14ac:dyDescent="0.3">
      <c r="A20647">
        <v>28363</v>
      </c>
      <c r="B20647" s="15" t="s">
        <v>887</v>
      </c>
      <c r="C20647" t="str">
        <f>_xlfn.XLOOKUP($B20647, STANDARDS!$A:$A, STANDARDS!$B:$B,,0,2)</f>
        <v>Blueflower Fm, Rackla Gp</v>
      </c>
      <c r="D20647" t="s">
        <v>517</v>
      </c>
      <c r="E20647" t="s">
        <v>2278</v>
      </c>
      <c r="F20647">
        <v>129</v>
      </c>
      <c r="G20647">
        <v>-63.5</v>
      </c>
      <c r="H20647">
        <v>1</v>
      </c>
      <c r="I20647" t="s">
        <v>1816</v>
      </c>
      <c r="J20647" cm="1">
        <f t="array" ref="J20647:L20647">_xlfn.XLOOKUP($C20647, AGE!$A:$A,AGE!$B:$D,,0,2)</f>
        <v>560</v>
      </c>
      <c r="K20647">
        <v>19</v>
      </c>
      <c r="L20647" t="str">
        <v>Carbone and Narbonne 2014; Rooney et al. 2020</v>
      </c>
      <c r="M20647" t="s">
        <v>2484</v>
      </c>
      <c r="P20647" t="s">
        <v>2342</v>
      </c>
      <c r="Q20647" s="14">
        <v>2.3199999999999998</v>
      </c>
      <c r="R20647">
        <v>0.1</v>
      </c>
      <c r="S20647" s="14"/>
      <c r="V20647">
        <v>1</v>
      </c>
      <c r="W20647" t="s">
        <v>2570</v>
      </c>
    </row>
    <row r="20648" spans="1:23" x14ac:dyDescent="0.3">
      <c r="A20648">
        <v>28364</v>
      </c>
      <c r="B20648" s="15" t="s">
        <v>887</v>
      </c>
      <c r="C20648" t="str">
        <f>_xlfn.XLOOKUP($B20648, STANDARDS!$A:$A, STANDARDS!$B:$B,,0,2)</f>
        <v>Blueflower Fm, Rackla Gp</v>
      </c>
      <c r="D20648" t="s">
        <v>517</v>
      </c>
      <c r="E20648" t="s">
        <v>2278</v>
      </c>
      <c r="F20648">
        <v>129</v>
      </c>
      <c r="G20648">
        <v>-63.5</v>
      </c>
      <c r="H20648">
        <v>1</v>
      </c>
      <c r="I20648" t="s">
        <v>1816</v>
      </c>
      <c r="J20648" cm="1">
        <f t="array" ref="J20648:L20648">_xlfn.XLOOKUP($C20648, AGE!$A:$A,AGE!$B:$D,,0,2)</f>
        <v>560</v>
      </c>
      <c r="K20648">
        <v>19</v>
      </c>
      <c r="L20648" t="str">
        <v>Carbone and Narbonne 2014; Rooney et al. 2020</v>
      </c>
      <c r="M20648" t="s">
        <v>2484</v>
      </c>
      <c r="P20648" t="s">
        <v>2342</v>
      </c>
      <c r="Q20648" s="14">
        <v>2.89</v>
      </c>
      <c r="R20648">
        <v>0.1</v>
      </c>
      <c r="S20648" s="14"/>
      <c r="V20648">
        <v>1</v>
      </c>
      <c r="W20648" t="s">
        <v>2570</v>
      </c>
    </row>
    <row r="20649" spans="1:23" x14ac:dyDescent="0.3">
      <c r="A20649">
        <v>28365</v>
      </c>
      <c r="B20649" s="15" t="s">
        <v>887</v>
      </c>
      <c r="C20649" t="str">
        <f>_xlfn.XLOOKUP($B20649, STANDARDS!$A:$A, STANDARDS!$B:$B,,0,2)</f>
        <v>Blueflower Fm, Rackla Gp</v>
      </c>
      <c r="D20649" t="s">
        <v>517</v>
      </c>
      <c r="E20649" t="s">
        <v>2278</v>
      </c>
      <c r="F20649">
        <v>129</v>
      </c>
      <c r="G20649">
        <v>-63.5</v>
      </c>
      <c r="H20649">
        <v>1</v>
      </c>
      <c r="I20649" t="s">
        <v>1816</v>
      </c>
      <c r="J20649" cm="1">
        <f t="array" ref="J20649:L20649">_xlfn.XLOOKUP($C20649, AGE!$A:$A,AGE!$B:$D,,0,2)</f>
        <v>560</v>
      </c>
      <c r="K20649">
        <v>19</v>
      </c>
      <c r="L20649" t="str">
        <v>Carbone and Narbonne 2014; Rooney et al. 2020</v>
      </c>
      <c r="M20649" t="s">
        <v>2484</v>
      </c>
      <c r="P20649" t="s">
        <v>2342</v>
      </c>
      <c r="Q20649" s="14">
        <v>2.2599999999999998</v>
      </c>
      <c r="R20649">
        <v>0.1</v>
      </c>
      <c r="S20649" s="14"/>
      <c r="V20649">
        <v>1</v>
      </c>
      <c r="W20649" t="s">
        <v>2570</v>
      </c>
    </row>
    <row r="20650" spans="1:23" x14ac:dyDescent="0.3">
      <c r="A20650">
        <v>28366</v>
      </c>
      <c r="B20650" s="15" t="s">
        <v>887</v>
      </c>
      <c r="C20650" t="str">
        <f>_xlfn.XLOOKUP($B20650, STANDARDS!$A:$A, STANDARDS!$B:$B,,0,2)</f>
        <v>Blueflower Fm, Rackla Gp</v>
      </c>
      <c r="D20650" t="s">
        <v>517</v>
      </c>
      <c r="E20650" t="s">
        <v>2278</v>
      </c>
      <c r="F20650">
        <v>129</v>
      </c>
      <c r="G20650">
        <v>-63.5</v>
      </c>
      <c r="H20650">
        <v>1</v>
      </c>
      <c r="I20650" t="s">
        <v>1816</v>
      </c>
      <c r="J20650" cm="1">
        <f t="array" ref="J20650:L20650">_xlfn.XLOOKUP($C20650, AGE!$A:$A,AGE!$B:$D,,0,2)</f>
        <v>560</v>
      </c>
      <c r="K20650">
        <v>19</v>
      </c>
      <c r="L20650" t="str">
        <v>Carbone and Narbonne 2014; Rooney et al. 2020</v>
      </c>
      <c r="M20650" t="s">
        <v>2484</v>
      </c>
      <c r="P20650" t="s">
        <v>2342</v>
      </c>
      <c r="Q20650" s="14">
        <v>2.76</v>
      </c>
      <c r="R20650">
        <v>0.1</v>
      </c>
      <c r="S20650" s="14"/>
      <c r="V20650">
        <v>1</v>
      </c>
      <c r="W20650" t="s">
        <v>2570</v>
      </c>
    </row>
    <row r="20651" spans="1:23" x14ac:dyDescent="0.3">
      <c r="A20651">
        <v>28367</v>
      </c>
      <c r="B20651" s="15" t="s">
        <v>887</v>
      </c>
      <c r="C20651" t="str">
        <f>_xlfn.XLOOKUP($B20651, STANDARDS!$A:$A, STANDARDS!$B:$B,,0,2)</f>
        <v>Blueflower Fm, Rackla Gp</v>
      </c>
      <c r="D20651" t="s">
        <v>517</v>
      </c>
      <c r="E20651" t="s">
        <v>2278</v>
      </c>
      <c r="F20651">
        <v>129</v>
      </c>
      <c r="G20651">
        <v>-63.5</v>
      </c>
      <c r="H20651">
        <v>1</v>
      </c>
      <c r="I20651" t="s">
        <v>1816</v>
      </c>
      <c r="J20651" cm="1">
        <f t="array" ref="J20651:L20651">_xlfn.XLOOKUP($C20651, AGE!$A:$A,AGE!$B:$D,,0,2)</f>
        <v>560</v>
      </c>
      <c r="K20651">
        <v>19</v>
      </c>
      <c r="L20651" t="str">
        <v>Carbone and Narbonne 2014; Rooney et al. 2020</v>
      </c>
      <c r="M20651" t="s">
        <v>2484</v>
      </c>
      <c r="P20651" t="s">
        <v>2342</v>
      </c>
      <c r="Q20651" s="14">
        <v>2.63</v>
      </c>
      <c r="R20651">
        <v>0.1</v>
      </c>
      <c r="S20651" s="14"/>
      <c r="V20651">
        <v>1</v>
      </c>
      <c r="W20651" t="s">
        <v>2570</v>
      </c>
    </row>
    <row r="20652" spans="1:23" x14ac:dyDescent="0.3">
      <c r="A20652">
        <v>28368</v>
      </c>
      <c r="B20652" s="15" t="s">
        <v>887</v>
      </c>
      <c r="C20652" t="str">
        <f>_xlfn.XLOOKUP($B20652, STANDARDS!$A:$A, STANDARDS!$B:$B,,0,2)</f>
        <v>Blueflower Fm, Rackla Gp</v>
      </c>
      <c r="D20652" t="s">
        <v>517</v>
      </c>
      <c r="E20652" t="s">
        <v>2278</v>
      </c>
      <c r="F20652">
        <v>129</v>
      </c>
      <c r="G20652">
        <v>-63.5</v>
      </c>
      <c r="H20652">
        <v>1</v>
      </c>
      <c r="I20652" t="s">
        <v>1816</v>
      </c>
      <c r="J20652" cm="1">
        <f t="array" ref="J20652:L20652">_xlfn.XLOOKUP($C20652, AGE!$A:$A,AGE!$B:$D,,0,2)</f>
        <v>560</v>
      </c>
      <c r="K20652">
        <v>19</v>
      </c>
      <c r="L20652" t="str">
        <v>Carbone and Narbonne 2014; Rooney et al. 2020</v>
      </c>
      <c r="M20652" t="s">
        <v>2484</v>
      </c>
      <c r="P20652" t="s">
        <v>2342</v>
      </c>
      <c r="Q20652" s="14">
        <v>2.66</v>
      </c>
      <c r="R20652">
        <v>0.1</v>
      </c>
      <c r="S20652" s="14"/>
      <c r="V20652">
        <v>1</v>
      </c>
      <c r="W20652" t="s">
        <v>2570</v>
      </c>
    </row>
    <row r="20653" spans="1:23" x14ac:dyDescent="0.3">
      <c r="A20653">
        <v>28369</v>
      </c>
      <c r="B20653" s="15" t="s">
        <v>887</v>
      </c>
      <c r="C20653" t="str">
        <f>_xlfn.XLOOKUP($B20653, STANDARDS!$A:$A, STANDARDS!$B:$B,,0,2)</f>
        <v>Blueflower Fm, Rackla Gp</v>
      </c>
      <c r="D20653" t="s">
        <v>517</v>
      </c>
      <c r="E20653" t="s">
        <v>2278</v>
      </c>
      <c r="F20653">
        <v>129</v>
      </c>
      <c r="G20653">
        <v>-63.5</v>
      </c>
      <c r="H20653">
        <v>1</v>
      </c>
      <c r="I20653" t="s">
        <v>1816</v>
      </c>
      <c r="J20653" cm="1">
        <f t="array" ref="J20653:L20653">_xlfn.XLOOKUP($C20653, AGE!$A:$A,AGE!$B:$D,,0,2)</f>
        <v>560</v>
      </c>
      <c r="K20653">
        <v>19</v>
      </c>
      <c r="L20653" t="str">
        <v>Carbone and Narbonne 2014; Rooney et al. 2020</v>
      </c>
      <c r="M20653" t="s">
        <v>2484</v>
      </c>
      <c r="P20653" t="s">
        <v>2342</v>
      </c>
      <c r="Q20653" s="14">
        <v>2</v>
      </c>
      <c r="R20653">
        <v>0.1</v>
      </c>
      <c r="S20653" s="14"/>
      <c r="V20653">
        <v>1</v>
      </c>
      <c r="W20653" t="s">
        <v>2570</v>
      </c>
    </row>
    <row r="20654" spans="1:23" x14ac:dyDescent="0.3">
      <c r="A20654">
        <v>28370</v>
      </c>
      <c r="B20654" s="15" t="s">
        <v>887</v>
      </c>
      <c r="C20654" t="str">
        <f>_xlfn.XLOOKUP($B20654, STANDARDS!$A:$A, STANDARDS!$B:$B,,0,2)</f>
        <v>Blueflower Fm, Rackla Gp</v>
      </c>
      <c r="D20654" t="s">
        <v>517</v>
      </c>
      <c r="E20654" t="s">
        <v>2278</v>
      </c>
      <c r="F20654">
        <v>129</v>
      </c>
      <c r="G20654">
        <v>-63.5</v>
      </c>
      <c r="H20654">
        <v>1</v>
      </c>
      <c r="I20654" t="s">
        <v>1816</v>
      </c>
      <c r="J20654" cm="1">
        <f t="array" ref="J20654:L20654">_xlfn.XLOOKUP($C20654, AGE!$A:$A,AGE!$B:$D,,0,2)</f>
        <v>560</v>
      </c>
      <c r="K20654">
        <v>19</v>
      </c>
      <c r="L20654" t="str">
        <v>Carbone and Narbonne 2014; Rooney et al. 2020</v>
      </c>
      <c r="M20654" t="s">
        <v>2484</v>
      </c>
      <c r="P20654" t="s">
        <v>2342</v>
      </c>
      <c r="Q20654" s="14">
        <v>2.19</v>
      </c>
      <c r="R20654">
        <v>0.1</v>
      </c>
      <c r="S20654" s="14"/>
      <c r="V20654">
        <v>1</v>
      </c>
      <c r="W20654" t="s">
        <v>2570</v>
      </c>
    </row>
    <row r="20655" spans="1:23" x14ac:dyDescent="0.3">
      <c r="A20655">
        <v>28371</v>
      </c>
      <c r="B20655" s="15" t="s">
        <v>887</v>
      </c>
      <c r="C20655" t="str">
        <f>_xlfn.XLOOKUP($B20655, STANDARDS!$A:$A, STANDARDS!$B:$B,,0,2)</f>
        <v>Blueflower Fm, Rackla Gp</v>
      </c>
      <c r="D20655" t="s">
        <v>517</v>
      </c>
      <c r="E20655" t="s">
        <v>2278</v>
      </c>
      <c r="F20655">
        <v>129</v>
      </c>
      <c r="G20655">
        <v>-63.5</v>
      </c>
      <c r="H20655">
        <v>1</v>
      </c>
      <c r="I20655" t="s">
        <v>1816</v>
      </c>
      <c r="J20655" cm="1">
        <f t="array" ref="J20655:L20655">_xlfn.XLOOKUP($C20655, AGE!$A:$A,AGE!$B:$D,,0,2)</f>
        <v>560</v>
      </c>
      <c r="K20655">
        <v>19</v>
      </c>
      <c r="L20655" t="str">
        <v>Carbone and Narbonne 2014; Rooney et al. 2020</v>
      </c>
      <c r="M20655" t="s">
        <v>2484</v>
      </c>
      <c r="P20655" t="s">
        <v>2342</v>
      </c>
      <c r="Q20655" s="14">
        <v>2.31</v>
      </c>
      <c r="R20655">
        <v>0.1</v>
      </c>
      <c r="S20655" s="14"/>
      <c r="V20655">
        <v>1</v>
      </c>
      <c r="W20655" t="s">
        <v>2570</v>
      </c>
    </row>
    <row r="20656" spans="1:23" x14ac:dyDescent="0.3">
      <c r="A20656">
        <v>28372</v>
      </c>
      <c r="B20656" s="15" t="s">
        <v>887</v>
      </c>
      <c r="C20656" t="str">
        <f>_xlfn.XLOOKUP($B20656, STANDARDS!$A:$A, STANDARDS!$B:$B,,0,2)</f>
        <v>Blueflower Fm, Rackla Gp</v>
      </c>
      <c r="D20656" t="s">
        <v>517</v>
      </c>
      <c r="E20656" t="s">
        <v>2278</v>
      </c>
      <c r="F20656">
        <v>129</v>
      </c>
      <c r="G20656">
        <v>-63.5</v>
      </c>
      <c r="H20656">
        <v>1</v>
      </c>
      <c r="I20656" t="s">
        <v>1816</v>
      </c>
      <c r="J20656" cm="1">
        <f t="array" ref="J20656:L20656">_xlfn.XLOOKUP($C20656, AGE!$A:$A,AGE!$B:$D,,0,2)</f>
        <v>560</v>
      </c>
      <c r="K20656">
        <v>19</v>
      </c>
      <c r="L20656" t="str">
        <v>Carbone and Narbonne 2014; Rooney et al. 2020</v>
      </c>
      <c r="M20656" t="s">
        <v>2484</v>
      </c>
      <c r="P20656" t="s">
        <v>2342</v>
      </c>
      <c r="Q20656" s="14">
        <v>3.07</v>
      </c>
      <c r="R20656">
        <v>0.1</v>
      </c>
      <c r="S20656" s="14"/>
      <c r="V20656">
        <v>1</v>
      </c>
      <c r="W20656" t="s">
        <v>2570</v>
      </c>
    </row>
    <row r="20657" spans="1:23" x14ac:dyDescent="0.3">
      <c r="A20657">
        <v>28373</v>
      </c>
      <c r="B20657" s="15" t="s">
        <v>887</v>
      </c>
      <c r="C20657" t="str">
        <f>_xlfn.XLOOKUP($B20657, STANDARDS!$A:$A, STANDARDS!$B:$B,,0,2)</f>
        <v>Blueflower Fm, Rackla Gp</v>
      </c>
      <c r="D20657" t="s">
        <v>517</v>
      </c>
      <c r="E20657" t="s">
        <v>2278</v>
      </c>
      <c r="F20657">
        <v>129</v>
      </c>
      <c r="G20657">
        <v>-63.5</v>
      </c>
      <c r="H20657">
        <v>1</v>
      </c>
      <c r="I20657" t="s">
        <v>1816</v>
      </c>
      <c r="J20657" cm="1">
        <f t="array" ref="J20657:L20657">_xlfn.XLOOKUP($C20657, AGE!$A:$A,AGE!$B:$D,,0,2)</f>
        <v>560</v>
      </c>
      <c r="K20657">
        <v>19</v>
      </c>
      <c r="L20657" t="str">
        <v>Carbone and Narbonne 2014; Rooney et al. 2020</v>
      </c>
      <c r="M20657" t="s">
        <v>2484</v>
      </c>
      <c r="P20657" t="s">
        <v>2342</v>
      </c>
      <c r="Q20657" s="14">
        <v>1.88</v>
      </c>
      <c r="R20657">
        <v>0.1</v>
      </c>
      <c r="S20657" s="14"/>
      <c r="V20657">
        <v>1</v>
      </c>
      <c r="W20657" t="s">
        <v>2570</v>
      </c>
    </row>
    <row r="20658" spans="1:23" x14ac:dyDescent="0.3">
      <c r="A20658">
        <v>28374</v>
      </c>
      <c r="B20658" s="15" t="s">
        <v>887</v>
      </c>
      <c r="C20658" t="str">
        <f>_xlfn.XLOOKUP($B20658, STANDARDS!$A:$A, STANDARDS!$B:$B,,0,2)</f>
        <v>Blueflower Fm, Rackla Gp</v>
      </c>
      <c r="D20658" t="s">
        <v>517</v>
      </c>
      <c r="E20658" t="s">
        <v>2278</v>
      </c>
      <c r="F20658">
        <v>129</v>
      </c>
      <c r="G20658">
        <v>-63.5</v>
      </c>
      <c r="H20658">
        <v>1</v>
      </c>
      <c r="I20658" t="s">
        <v>1816</v>
      </c>
      <c r="J20658" cm="1">
        <f t="array" ref="J20658:L20658">_xlfn.XLOOKUP($C20658, AGE!$A:$A,AGE!$B:$D,,0,2)</f>
        <v>560</v>
      </c>
      <c r="K20658">
        <v>19</v>
      </c>
      <c r="L20658" t="str">
        <v>Carbone and Narbonne 2014; Rooney et al. 2020</v>
      </c>
      <c r="M20658" t="s">
        <v>2484</v>
      </c>
      <c r="P20658" t="s">
        <v>2342</v>
      </c>
      <c r="Q20658" s="14">
        <v>4.41</v>
      </c>
      <c r="R20658">
        <v>0.1</v>
      </c>
      <c r="S20658" s="14"/>
      <c r="V20658">
        <v>1</v>
      </c>
      <c r="W20658" t="s">
        <v>2570</v>
      </c>
    </row>
    <row r="20659" spans="1:23" x14ac:dyDescent="0.3">
      <c r="A20659">
        <v>28375</v>
      </c>
      <c r="B20659" s="15" t="s">
        <v>887</v>
      </c>
      <c r="C20659" t="str">
        <f>_xlfn.XLOOKUP($B20659, STANDARDS!$A:$A, STANDARDS!$B:$B,,0,2)</f>
        <v>Blueflower Fm, Rackla Gp</v>
      </c>
      <c r="D20659" t="s">
        <v>517</v>
      </c>
      <c r="E20659" t="s">
        <v>2278</v>
      </c>
      <c r="F20659">
        <v>129</v>
      </c>
      <c r="G20659">
        <v>-63.5</v>
      </c>
      <c r="H20659">
        <v>1</v>
      </c>
      <c r="I20659" t="s">
        <v>1816</v>
      </c>
      <c r="J20659" cm="1">
        <f t="array" ref="J20659:L20659">_xlfn.XLOOKUP($C20659, AGE!$A:$A,AGE!$B:$D,,0,2)</f>
        <v>560</v>
      </c>
      <c r="K20659">
        <v>19</v>
      </c>
      <c r="L20659" t="str">
        <v>Carbone and Narbonne 2014; Rooney et al. 2020</v>
      </c>
      <c r="M20659" t="s">
        <v>2484</v>
      </c>
      <c r="P20659" t="s">
        <v>2342</v>
      </c>
      <c r="Q20659" s="14">
        <v>4.9800000000000004</v>
      </c>
      <c r="R20659">
        <v>0.1</v>
      </c>
      <c r="S20659" s="14"/>
      <c r="V20659">
        <v>1</v>
      </c>
      <c r="W20659" t="s">
        <v>2570</v>
      </c>
    </row>
    <row r="20660" spans="1:23" x14ac:dyDescent="0.3">
      <c r="A20660">
        <v>28376</v>
      </c>
      <c r="B20660" s="15" t="s">
        <v>887</v>
      </c>
      <c r="C20660" t="str">
        <f>_xlfn.XLOOKUP($B20660, STANDARDS!$A:$A, STANDARDS!$B:$B,,0,2)</f>
        <v>Blueflower Fm, Rackla Gp</v>
      </c>
      <c r="D20660" t="s">
        <v>517</v>
      </c>
      <c r="E20660" t="s">
        <v>2278</v>
      </c>
      <c r="F20660">
        <v>129</v>
      </c>
      <c r="G20660">
        <v>-63.5</v>
      </c>
      <c r="H20660">
        <v>1</v>
      </c>
      <c r="I20660" t="s">
        <v>1816</v>
      </c>
      <c r="J20660" cm="1">
        <f t="array" ref="J20660:L20660">_xlfn.XLOOKUP($C20660, AGE!$A:$A,AGE!$B:$D,,0,2)</f>
        <v>560</v>
      </c>
      <c r="K20660">
        <v>19</v>
      </c>
      <c r="L20660" t="str">
        <v>Carbone and Narbonne 2014; Rooney et al. 2020</v>
      </c>
      <c r="M20660" t="s">
        <v>2484</v>
      </c>
      <c r="P20660" t="s">
        <v>2342</v>
      </c>
      <c r="Q20660" s="14">
        <v>3.34</v>
      </c>
      <c r="R20660">
        <v>0.1</v>
      </c>
      <c r="S20660" s="14"/>
      <c r="V20660">
        <v>1</v>
      </c>
      <c r="W20660" t="s">
        <v>2570</v>
      </c>
    </row>
    <row r="20661" spans="1:23" x14ac:dyDescent="0.3">
      <c r="A20661">
        <v>28377</v>
      </c>
      <c r="B20661" s="15" t="s">
        <v>887</v>
      </c>
      <c r="C20661" t="str">
        <f>_xlfn.XLOOKUP($B20661, STANDARDS!$A:$A, STANDARDS!$B:$B,,0,2)</f>
        <v>Blueflower Fm, Rackla Gp</v>
      </c>
      <c r="D20661" t="s">
        <v>517</v>
      </c>
      <c r="E20661" t="s">
        <v>2278</v>
      </c>
      <c r="F20661">
        <v>129</v>
      </c>
      <c r="G20661">
        <v>-63.5</v>
      </c>
      <c r="H20661">
        <v>1</v>
      </c>
      <c r="I20661" t="s">
        <v>1816</v>
      </c>
      <c r="J20661" cm="1">
        <f t="array" ref="J20661:L20661">_xlfn.XLOOKUP($C20661, AGE!$A:$A,AGE!$B:$D,,0,2)</f>
        <v>560</v>
      </c>
      <c r="K20661">
        <v>19</v>
      </c>
      <c r="L20661" t="str">
        <v>Carbone and Narbonne 2014; Rooney et al. 2020</v>
      </c>
      <c r="M20661" t="s">
        <v>2484</v>
      </c>
      <c r="P20661" t="s">
        <v>2342</v>
      </c>
      <c r="Q20661" s="14">
        <v>3.18</v>
      </c>
      <c r="R20661">
        <v>0.1</v>
      </c>
      <c r="S20661" s="14"/>
      <c r="V20661">
        <v>1</v>
      </c>
      <c r="W20661" t="s">
        <v>2570</v>
      </c>
    </row>
    <row r="20662" spans="1:23" x14ac:dyDescent="0.3">
      <c r="A20662">
        <v>28378</v>
      </c>
      <c r="B20662" s="15" t="s">
        <v>887</v>
      </c>
      <c r="C20662" t="str">
        <f>_xlfn.XLOOKUP($B20662, STANDARDS!$A:$A, STANDARDS!$B:$B,,0,2)</f>
        <v>Blueflower Fm, Rackla Gp</v>
      </c>
      <c r="D20662" t="s">
        <v>517</v>
      </c>
      <c r="E20662" t="s">
        <v>2278</v>
      </c>
      <c r="F20662">
        <v>129</v>
      </c>
      <c r="G20662">
        <v>-63.5</v>
      </c>
      <c r="H20662">
        <v>1</v>
      </c>
      <c r="I20662" t="s">
        <v>1816</v>
      </c>
      <c r="J20662" cm="1">
        <f t="array" ref="J20662:L20662">_xlfn.XLOOKUP($C20662, AGE!$A:$A,AGE!$B:$D,,0,2)</f>
        <v>560</v>
      </c>
      <c r="K20662">
        <v>19</v>
      </c>
      <c r="L20662" t="str">
        <v>Carbone and Narbonne 2014; Rooney et al. 2020</v>
      </c>
      <c r="M20662" t="s">
        <v>2484</v>
      </c>
      <c r="P20662" t="s">
        <v>2342</v>
      </c>
      <c r="Q20662" s="14">
        <v>3.05</v>
      </c>
      <c r="R20662">
        <v>0.1</v>
      </c>
      <c r="S20662" s="14"/>
      <c r="V20662">
        <v>1</v>
      </c>
      <c r="W20662" t="s">
        <v>2570</v>
      </c>
    </row>
    <row r="20663" spans="1:23" x14ac:dyDescent="0.3">
      <c r="A20663">
        <v>28379</v>
      </c>
      <c r="B20663" s="15" t="s">
        <v>887</v>
      </c>
      <c r="C20663" t="str">
        <f>_xlfn.XLOOKUP($B20663, STANDARDS!$A:$A, STANDARDS!$B:$B,,0,2)</f>
        <v>Blueflower Fm, Rackla Gp</v>
      </c>
      <c r="D20663" t="s">
        <v>517</v>
      </c>
      <c r="E20663" t="s">
        <v>2278</v>
      </c>
      <c r="F20663">
        <v>129</v>
      </c>
      <c r="G20663">
        <v>-63.5</v>
      </c>
      <c r="H20663">
        <v>1</v>
      </c>
      <c r="I20663" t="s">
        <v>1816</v>
      </c>
      <c r="J20663" cm="1">
        <f t="array" ref="J20663:L20663">_xlfn.XLOOKUP($C20663, AGE!$A:$A,AGE!$B:$D,,0,2)</f>
        <v>560</v>
      </c>
      <c r="K20663">
        <v>19</v>
      </c>
      <c r="L20663" t="str">
        <v>Carbone and Narbonne 2014; Rooney et al. 2020</v>
      </c>
      <c r="M20663" t="s">
        <v>2484</v>
      </c>
      <c r="P20663" t="s">
        <v>2342</v>
      </c>
      <c r="Q20663" s="14">
        <v>3.09</v>
      </c>
      <c r="R20663">
        <v>0.1</v>
      </c>
      <c r="S20663" s="14"/>
      <c r="V20663">
        <v>1</v>
      </c>
      <c r="W20663" t="s">
        <v>2570</v>
      </c>
    </row>
    <row r="20664" spans="1:23" x14ac:dyDescent="0.3">
      <c r="A20664">
        <v>28380</v>
      </c>
      <c r="B20664" s="15" t="s">
        <v>887</v>
      </c>
      <c r="C20664" t="str">
        <f>_xlfn.XLOOKUP($B20664, STANDARDS!$A:$A, STANDARDS!$B:$B,,0,2)</f>
        <v>Blueflower Fm, Rackla Gp</v>
      </c>
      <c r="D20664" t="s">
        <v>517</v>
      </c>
      <c r="E20664" t="s">
        <v>2278</v>
      </c>
      <c r="F20664">
        <v>129</v>
      </c>
      <c r="G20664">
        <v>-63.5</v>
      </c>
      <c r="H20664">
        <v>1</v>
      </c>
      <c r="I20664" t="s">
        <v>1816</v>
      </c>
      <c r="J20664" cm="1">
        <f t="array" ref="J20664:L20664">_xlfn.XLOOKUP($C20664, AGE!$A:$A,AGE!$B:$D,,0,2)</f>
        <v>560</v>
      </c>
      <c r="K20664">
        <v>19</v>
      </c>
      <c r="L20664" t="str">
        <v>Carbone and Narbonne 2014; Rooney et al. 2020</v>
      </c>
      <c r="M20664" t="s">
        <v>2484</v>
      </c>
      <c r="P20664" t="s">
        <v>2342</v>
      </c>
      <c r="Q20664" s="14">
        <v>2.77</v>
      </c>
      <c r="R20664">
        <v>0.1</v>
      </c>
      <c r="S20664" s="14"/>
      <c r="V20664">
        <v>1</v>
      </c>
      <c r="W20664" t="s">
        <v>2570</v>
      </c>
    </row>
    <row r="20665" spans="1:23" x14ac:dyDescent="0.3">
      <c r="A20665">
        <v>28381</v>
      </c>
      <c r="B20665" s="15" t="s">
        <v>887</v>
      </c>
      <c r="C20665" t="str">
        <f>_xlfn.XLOOKUP($B20665, STANDARDS!$A:$A, STANDARDS!$B:$B,,0,2)</f>
        <v>Blueflower Fm, Rackla Gp</v>
      </c>
      <c r="D20665" t="s">
        <v>517</v>
      </c>
      <c r="E20665" t="s">
        <v>2278</v>
      </c>
      <c r="F20665">
        <v>129</v>
      </c>
      <c r="G20665">
        <v>-63.5</v>
      </c>
      <c r="H20665">
        <v>1</v>
      </c>
      <c r="I20665" t="s">
        <v>1816</v>
      </c>
      <c r="J20665" cm="1">
        <f t="array" ref="J20665:L20665">_xlfn.XLOOKUP($C20665, AGE!$A:$A,AGE!$B:$D,,0,2)</f>
        <v>560</v>
      </c>
      <c r="K20665">
        <v>19</v>
      </c>
      <c r="L20665" t="str">
        <v>Carbone and Narbonne 2014; Rooney et al. 2020</v>
      </c>
      <c r="M20665" t="s">
        <v>2484</v>
      </c>
      <c r="P20665" t="s">
        <v>2342</v>
      </c>
      <c r="Q20665" s="14">
        <v>3.12</v>
      </c>
      <c r="R20665">
        <v>0.1</v>
      </c>
      <c r="S20665" s="14"/>
      <c r="V20665">
        <v>1</v>
      </c>
      <c r="W20665" t="s">
        <v>2570</v>
      </c>
    </row>
    <row r="20666" spans="1:23" x14ac:dyDescent="0.3">
      <c r="A20666">
        <v>28382</v>
      </c>
      <c r="B20666" s="15" t="s">
        <v>887</v>
      </c>
      <c r="C20666" t="str">
        <f>_xlfn.XLOOKUP($B20666, STANDARDS!$A:$A, STANDARDS!$B:$B,,0,2)</f>
        <v>Blueflower Fm, Rackla Gp</v>
      </c>
      <c r="D20666" t="s">
        <v>517</v>
      </c>
      <c r="E20666" t="s">
        <v>2278</v>
      </c>
      <c r="F20666">
        <v>129</v>
      </c>
      <c r="G20666">
        <v>-63.5</v>
      </c>
      <c r="H20666">
        <v>1</v>
      </c>
      <c r="I20666" t="s">
        <v>1816</v>
      </c>
      <c r="J20666" cm="1">
        <f t="array" ref="J20666:L20666">_xlfn.XLOOKUP($C20666, AGE!$A:$A,AGE!$B:$D,,0,2)</f>
        <v>560</v>
      </c>
      <c r="K20666">
        <v>19</v>
      </c>
      <c r="L20666" t="str">
        <v>Carbone and Narbonne 2014; Rooney et al. 2020</v>
      </c>
      <c r="M20666" t="s">
        <v>2484</v>
      </c>
      <c r="P20666" t="s">
        <v>2342</v>
      </c>
      <c r="Q20666" s="14">
        <v>3.11</v>
      </c>
      <c r="R20666">
        <v>0.1</v>
      </c>
      <c r="S20666" s="14"/>
      <c r="V20666">
        <v>1</v>
      </c>
      <c r="W20666" t="s">
        <v>2570</v>
      </c>
    </row>
    <row r="20667" spans="1:23" x14ac:dyDescent="0.3">
      <c r="A20667">
        <v>28383</v>
      </c>
      <c r="B20667" s="15" t="s">
        <v>887</v>
      </c>
      <c r="C20667" t="str">
        <f>_xlfn.XLOOKUP($B20667, STANDARDS!$A:$A, STANDARDS!$B:$B,,0,2)</f>
        <v>Blueflower Fm, Rackla Gp</v>
      </c>
      <c r="D20667" t="s">
        <v>517</v>
      </c>
      <c r="E20667" t="s">
        <v>2278</v>
      </c>
      <c r="F20667">
        <v>129</v>
      </c>
      <c r="G20667">
        <v>-63.5</v>
      </c>
      <c r="H20667">
        <v>1</v>
      </c>
      <c r="I20667" t="s">
        <v>1816</v>
      </c>
      <c r="J20667" cm="1">
        <f t="array" ref="J20667:L20667">_xlfn.XLOOKUP($C20667, AGE!$A:$A,AGE!$B:$D,,0,2)</f>
        <v>560</v>
      </c>
      <c r="K20667">
        <v>19</v>
      </c>
      <c r="L20667" t="str">
        <v>Carbone and Narbonne 2014; Rooney et al. 2020</v>
      </c>
      <c r="M20667" t="s">
        <v>2484</v>
      </c>
      <c r="P20667" t="s">
        <v>2342</v>
      </c>
      <c r="Q20667" s="14">
        <v>3.24</v>
      </c>
      <c r="R20667">
        <v>0.1</v>
      </c>
      <c r="S20667" s="14"/>
      <c r="V20667">
        <v>1</v>
      </c>
      <c r="W20667" t="s">
        <v>2570</v>
      </c>
    </row>
    <row r="20668" spans="1:23" x14ac:dyDescent="0.3">
      <c r="A20668">
        <v>28384</v>
      </c>
      <c r="B20668" s="15" t="s">
        <v>887</v>
      </c>
      <c r="C20668" t="str">
        <f>_xlfn.XLOOKUP($B20668, STANDARDS!$A:$A, STANDARDS!$B:$B,,0,2)</f>
        <v>Blueflower Fm, Rackla Gp</v>
      </c>
      <c r="D20668" t="s">
        <v>517</v>
      </c>
      <c r="E20668" t="s">
        <v>2278</v>
      </c>
      <c r="F20668">
        <v>129</v>
      </c>
      <c r="G20668">
        <v>-63.5</v>
      </c>
      <c r="H20668">
        <v>1</v>
      </c>
      <c r="I20668" t="s">
        <v>1816</v>
      </c>
      <c r="J20668" cm="1">
        <f t="array" ref="J20668:L20668">_xlfn.XLOOKUP($C20668, AGE!$A:$A,AGE!$B:$D,,0,2)</f>
        <v>560</v>
      </c>
      <c r="K20668">
        <v>19</v>
      </c>
      <c r="L20668" t="str">
        <v>Carbone and Narbonne 2014; Rooney et al. 2020</v>
      </c>
      <c r="M20668" t="s">
        <v>2484</v>
      </c>
      <c r="P20668" t="s">
        <v>2342</v>
      </c>
      <c r="Q20668" s="14">
        <v>3.19</v>
      </c>
      <c r="R20668">
        <v>0.1</v>
      </c>
      <c r="S20668" s="14"/>
      <c r="V20668">
        <v>1</v>
      </c>
      <c r="W20668" t="s">
        <v>2570</v>
      </c>
    </row>
    <row r="20669" spans="1:23" x14ac:dyDescent="0.3">
      <c r="A20669">
        <v>28385</v>
      </c>
      <c r="B20669" s="15" t="s">
        <v>887</v>
      </c>
      <c r="C20669" t="str">
        <f>_xlfn.XLOOKUP($B20669, STANDARDS!$A:$A, STANDARDS!$B:$B,,0,2)</f>
        <v>Blueflower Fm, Rackla Gp</v>
      </c>
      <c r="D20669" t="s">
        <v>517</v>
      </c>
      <c r="E20669" t="s">
        <v>2278</v>
      </c>
      <c r="F20669">
        <v>129</v>
      </c>
      <c r="G20669">
        <v>-63.5</v>
      </c>
      <c r="H20669">
        <v>1</v>
      </c>
      <c r="I20669" t="s">
        <v>1816</v>
      </c>
      <c r="J20669" cm="1">
        <f t="array" ref="J20669:L20669">_xlfn.XLOOKUP($C20669, AGE!$A:$A,AGE!$B:$D,,0,2)</f>
        <v>560</v>
      </c>
      <c r="K20669">
        <v>19</v>
      </c>
      <c r="L20669" t="str">
        <v>Carbone and Narbonne 2014; Rooney et al. 2020</v>
      </c>
      <c r="M20669" t="s">
        <v>2484</v>
      </c>
      <c r="P20669" t="s">
        <v>2342</v>
      </c>
      <c r="Q20669" s="14">
        <v>3.06</v>
      </c>
      <c r="R20669">
        <v>0.1</v>
      </c>
      <c r="S20669" s="14"/>
      <c r="V20669">
        <v>1</v>
      </c>
      <c r="W20669" t="s">
        <v>2570</v>
      </c>
    </row>
    <row r="20670" spans="1:23" x14ac:dyDescent="0.3">
      <c r="A20670">
        <v>28386</v>
      </c>
      <c r="B20670" s="15" t="s">
        <v>887</v>
      </c>
      <c r="C20670" t="str">
        <f>_xlfn.XLOOKUP($B20670, STANDARDS!$A:$A, STANDARDS!$B:$B,,0,2)</f>
        <v>Blueflower Fm, Rackla Gp</v>
      </c>
      <c r="D20670" t="s">
        <v>517</v>
      </c>
      <c r="E20670" t="s">
        <v>2278</v>
      </c>
      <c r="F20670">
        <v>129</v>
      </c>
      <c r="G20670">
        <v>-63.5</v>
      </c>
      <c r="H20670">
        <v>1</v>
      </c>
      <c r="I20670" t="s">
        <v>1816</v>
      </c>
      <c r="J20670" cm="1">
        <f t="array" ref="J20670:L20670">_xlfn.XLOOKUP($C20670, AGE!$A:$A,AGE!$B:$D,,0,2)</f>
        <v>560</v>
      </c>
      <c r="K20670">
        <v>19</v>
      </c>
      <c r="L20670" t="str">
        <v>Carbone and Narbonne 2014; Rooney et al. 2020</v>
      </c>
      <c r="M20670" t="s">
        <v>2484</v>
      </c>
      <c r="P20670" t="s">
        <v>2342</v>
      </c>
      <c r="Q20670" s="14">
        <v>3.08</v>
      </c>
      <c r="R20670">
        <v>0.1</v>
      </c>
      <c r="S20670" s="14"/>
      <c r="V20670">
        <v>1</v>
      </c>
      <c r="W20670" t="s">
        <v>2570</v>
      </c>
    </row>
    <row r="20671" spans="1:23" x14ac:dyDescent="0.3">
      <c r="A20671">
        <v>28387</v>
      </c>
      <c r="B20671" s="15" t="s">
        <v>887</v>
      </c>
      <c r="C20671" t="str">
        <f>_xlfn.XLOOKUP($B20671, STANDARDS!$A:$A, STANDARDS!$B:$B,,0,2)</f>
        <v>Blueflower Fm, Rackla Gp</v>
      </c>
      <c r="D20671" t="s">
        <v>517</v>
      </c>
      <c r="E20671" t="s">
        <v>2278</v>
      </c>
      <c r="F20671">
        <v>129</v>
      </c>
      <c r="G20671">
        <v>-63.5</v>
      </c>
      <c r="H20671">
        <v>1</v>
      </c>
      <c r="I20671" t="s">
        <v>1816</v>
      </c>
      <c r="J20671" cm="1">
        <f t="array" ref="J20671:L20671">_xlfn.XLOOKUP($C20671, AGE!$A:$A,AGE!$B:$D,,0,2)</f>
        <v>560</v>
      </c>
      <c r="K20671">
        <v>19</v>
      </c>
      <c r="L20671" t="str">
        <v>Carbone and Narbonne 2014; Rooney et al. 2020</v>
      </c>
      <c r="M20671" t="s">
        <v>2484</v>
      </c>
      <c r="P20671" t="s">
        <v>2342</v>
      </c>
      <c r="Q20671" s="14">
        <v>2.92</v>
      </c>
      <c r="R20671">
        <v>0.1</v>
      </c>
      <c r="S20671" s="14"/>
      <c r="V20671">
        <v>1</v>
      </c>
      <c r="W20671" t="s">
        <v>2570</v>
      </c>
    </row>
    <row r="20672" spans="1:23" x14ac:dyDescent="0.3">
      <c r="A20672">
        <v>28388</v>
      </c>
      <c r="B20672" s="15" t="s">
        <v>887</v>
      </c>
      <c r="C20672" t="str">
        <f>_xlfn.XLOOKUP($B20672, STANDARDS!$A:$A, STANDARDS!$B:$B,,0,2)</f>
        <v>Blueflower Fm, Rackla Gp</v>
      </c>
      <c r="D20672" t="s">
        <v>517</v>
      </c>
      <c r="E20672" t="s">
        <v>2278</v>
      </c>
      <c r="F20672">
        <v>129</v>
      </c>
      <c r="G20672">
        <v>-63.5</v>
      </c>
      <c r="H20672">
        <v>1</v>
      </c>
      <c r="I20672" t="s">
        <v>1816</v>
      </c>
      <c r="J20672" cm="1">
        <f t="array" ref="J20672:L20672">_xlfn.XLOOKUP($C20672, AGE!$A:$A,AGE!$B:$D,,0,2)</f>
        <v>560</v>
      </c>
      <c r="K20672">
        <v>19</v>
      </c>
      <c r="L20672" t="str">
        <v>Carbone and Narbonne 2014; Rooney et al. 2020</v>
      </c>
      <c r="M20672" t="s">
        <v>2484</v>
      </c>
      <c r="P20672" t="s">
        <v>2342</v>
      </c>
      <c r="Q20672" s="14">
        <v>2.64</v>
      </c>
      <c r="R20672">
        <v>0.1</v>
      </c>
      <c r="S20672" s="14"/>
      <c r="V20672">
        <v>1</v>
      </c>
      <c r="W20672" t="s">
        <v>2570</v>
      </c>
    </row>
    <row r="20673" spans="1:23" x14ac:dyDescent="0.3">
      <c r="A20673">
        <v>28389</v>
      </c>
      <c r="B20673" s="15" t="s">
        <v>887</v>
      </c>
      <c r="C20673" t="str">
        <f>_xlfn.XLOOKUP($B20673, STANDARDS!$A:$A, STANDARDS!$B:$B,,0,2)</f>
        <v>Blueflower Fm, Rackla Gp</v>
      </c>
      <c r="D20673" t="s">
        <v>517</v>
      </c>
      <c r="E20673" t="s">
        <v>2278</v>
      </c>
      <c r="F20673">
        <v>129</v>
      </c>
      <c r="G20673">
        <v>-63.5</v>
      </c>
      <c r="H20673">
        <v>1</v>
      </c>
      <c r="I20673" t="s">
        <v>1816</v>
      </c>
      <c r="J20673" cm="1">
        <f t="array" ref="J20673:L20673">_xlfn.XLOOKUP($C20673, AGE!$A:$A,AGE!$B:$D,,0,2)</f>
        <v>560</v>
      </c>
      <c r="K20673">
        <v>19</v>
      </c>
      <c r="L20673" t="str">
        <v>Carbone and Narbonne 2014; Rooney et al. 2020</v>
      </c>
      <c r="M20673" t="s">
        <v>2484</v>
      </c>
      <c r="P20673" t="s">
        <v>2342</v>
      </c>
      <c r="Q20673" s="14">
        <v>2.42</v>
      </c>
      <c r="R20673">
        <v>0.1</v>
      </c>
      <c r="S20673" s="14"/>
      <c r="V20673">
        <v>1</v>
      </c>
      <c r="W20673" t="s">
        <v>2570</v>
      </c>
    </row>
    <row r="20674" spans="1:23" x14ac:dyDescent="0.3">
      <c r="A20674">
        <v>28390</v>
      </c>
      <c r="B20674" s="15" t="s">
        <v>887</v>
      </c>
      <c r="C20674" t="str">
        <f>_xlfn.XLOOKUP($B20674, STANDARDS!$A:$A, STANDARDS!$B:$B,,0,2)</f>
        <v>Blueflower Fm, Rackla Gp</v>
      </c>
      <c r="D20674" t="s">
        <v>517</v>
      </c>
      <c r="E20674" t="s">
        <v>2278</v>
      </c>
      <c r="F20674">
        <v>129</v>
      </c>
      <c r="G20674">
        <v>-63.5</v>
      </c>
      <c r="H20674">
        <v>1</v>
      </c>
      <c r="I20674" t="s">
        <v>1816</v>
      </c>
      <c r="J20674" cm="1">
        <f t="array" ref="J20674:L20674">_xlfn.XLOOKUP($C20674, AGE!$A:$A,AGE!$B:$D,,0,2)</f>
        <v>560</v>
      </c>
      <c r="K20674">
        <v>19</v>
      </c>
      <c r="L20674" t="str">
        <v>Carbone and Narbonne 2014; Rooney et al. 2020</v>
      </c>
      <c r="M20674" t="s">
        <v>2484</v>
      </c>
      <c r="P20674" t="s">
        <v>2342</v>
      </c>
      <c r="Q20674" s="14">
        <v>2.64</v>
      </c>
      <c r="R20674">
        <v>0.1</v>
      </c>
      <c r="S20674" s="14"/>
      <c r="V20674">
        <v>1</v>
      </c>
      <c r="W20674" t="s">
        <v>2570</v>
      </c>
    </row>
    <row r="20675" spans="1:23" x14ac:dyDescent="0.3">
      <c r="A20675">
        <v>28391</v>
      </c>
      <c r="B20675" s="15" t="s">
        <v>887</v>
      </c>
      <c r="C20675" t="str">
        <f>_xlfn.XLOOKUP($B20675, STANDARDS!$A:$A, STANDARDS!$B:$B,,0,2)</f>
        <v>Blueflower Fm, Rackla Gp</v>
      </c>
      <c r="D20675" t="s">
        <v>517</v>
      </c>
      <c r="E20675" t="s">
        <v>2278</v>
      </c>
      <c r="F20675">
        <v>129</v>
      </c>
      <c r="G20675">
        <v>-63.5</v>
      </c>
      <c r="H20675">
        <v>1</v>
      </c>
      <c r="I20675" t="s">
        <v>1816</v>
      </c>
      <c r="J20675" cm="1">
        <f t="array" ref="J20675:L20675">_xlfn.XLOOKUP($C20675, AGE!$A:$A,AGE!$B:$D,,0,2)</f>
        <v>560</v>
      </c>
      <c r="K20675">
        <v>19</v>
      </c>
      <c r="L20675" t="str">
        <v>Carbone and Narbonne 2014; Rooney et al. 2020</v>
      </c>
      <c r="M20675" t="s">
        <v>2484</v>
      </c>
      <c r="P20675" t="s">
        <v>2342</v>
      </c>
      <c r="Q20675" s="14">
        <v>2.72</v>
      </c>
      <c r="R20675">
        <v>0.1</v>
      </c>
      <c r="S20675" s="14"/>
      <c r="V20675">
        <v>1</v>
      </c>
      <c r="W20675" t="s">
        <v>2570</v>
      </c>
    </row>
    <row r="20676" spans="1:23" x14ac:dyDescent="0.3">
      <c r="A20676">
        <v>28392</v>
      </c>
      <c r="B20676" s="15" t="s">
        <v>887</v>
      </c>
      <c r="C20676" t="str">
        <f>_xlfn.XLOOKUP($B20676, STANDARDS!$A:$A, STANDARDS!$B:$B,,0,2)</f>
        <v>Blueflower Fm, Rackla Gp</v>
      </c>
      <c r="D20676" t="s">
        <v>517</v>
      </c>
      <c r="E20676" t="s">
        <v>2278</v>
      </c>
      <c r="F20676">
        <v>129</v>
      </c>
      <c r="G20676">
        <v>-63.5</v>
      </c>
      <c r="H20676">
        <v>1</v>
      </c>
      <c r="I20676" t="s">
        <v>1816</v>
      </c>
      <c r="J20676" cm="1">
        <f t="array" ref="J20676:L20676">_xlfn.XLOOKUP($C20676, AGE!$A:$A,AGE!$B:$D,,0,2)</f>
        <v>560</v>
      </c>
      <c r="K20676">
        <v>19</v>
      </c>
      <c r="L20676" t="str">
        <v>Carbone and Narbonne 2014; Rooney et al. 2020</v>
      </c>
      <c r="M20676" t="s">
        <v>2484</v>
      </c>
      <c r="P20676" t="s">
        <v>2342</v>
      </c>
      <c r="Q20676" s="14">
        <v>2.93</v>
      </c>
      <c r="R20676">
        <v>0.1</v>
      </c>
      <c r="S20676" s="14"/>
      <c r="V20676">
        <v>1</v>
      </c>
      <c r="W20676" t="s">
        <v>2570</v>
      </c>
    </row>
    <row r="20677" spans="1:23" x14ac:dyDescent="0.3">
      <c r="A20677">
        <v>28393</v>
      </c>
      <c r="B20677" s="15" t="s">
        <v>887</v>
      </c>
      <c r="C20677" t="str">
        <f>_xlfn.XLOOKUP($B20677, STANDARDS!$A:$A, STANDARDS!$B:$B,,0,2)</f>
        <v>Blueflower Fm, Rackla Gp</v>
      </c>
      <c r="D20677" t="s">
        <v>517</v>
      </c>
      <c r="E20677" t="s">
        <v>2278</v>
      </c>
      <c r="F20677">
        <v>129</v>
      </c>
      <c r="G20677">
        <v>-63.5</v>
      </c>
      <c r="H20677">
        <v>1</v>
      </c>
      <c r="I20677" t="s">
        <v>1816</v>
      </c>
      <c r="J20677" cm="1">
        <f t="array" ref="J20677:L20677">_xlfn.XLOOKUP($C20677, AGE!$A:$A,AGE!$B:$D,,0,2)</f>
        <v>560</v>
      </c>
      <c r="K20677">
        <v>19</v>
      </c>
      <c r="L20677" t="str">
        <v>Carbone and Narbonne 2014; Rooney et al. 2020</v>
      </c>
      <c r="M20677" t="s">
        <v>2484</v>
      </c>
      <c r="P20677" t="s">
        <v>2342</v>
      </c>
      <c r="Q20677" s="14">
        <v>3.08</v>
      </c>
      <c r="R20677">
        <v>0.1</v>
      </c>
      <c r="S20677" s="14"/>
      <c r="V20677">
        <v>1</v>
      </c>
      <c r="W20677" t="s">
        <v>2570</v>
      </c>
    </row>
    <row r="20678" spans="1:23" x14ac:dyDescent="0.3">
      <c r="A20678">
        <v>28394</v>
      </c>
      <c r="B20678" s="15" t="s">
        <v>887</v>
      </c>
      <c r="C20678" t="str">
        <f>_xlfn.XLOOKUP($B20678, STANDARDS!$A:$A, STANDARDS!$B:$B,,0,2)</f>
        <v>Blueflower Fm, Rackla Gp</v>
      </c>
      <c r="D20678" t="s">
        <v>517</v>
      </c>
      <c r="E20678" t="s">
        <v>2278</v>
      </c>
      <c r="F20678">
        <v>129</v>
      </c>
      <c r="G20678">
        <v>-63.5</v>
      </c>
      <c r="H20678">
        <v>1</v>
      </c>
      <c r="I20678" t="s">
        <v>1816</v>
      </c>
      <c r="J20678" cm="1">
        <f t="array" ref="J20678:L20678">_xlfn.XLOOKUP($C20678, AGE!$A:$A,AGE!$B:$D,,0,2)</f>
        <v>560</v>
      </c>
      <c r="K20678">
        <v>19</v>
      </c>
      <c r="L20678" t="str">
        <v>Carbone and Narbonne 2014; Rooney et al. 2020</v>
      </c>
      <c r="M20678" t="s">
        <v>2484</v>
      </c>
      <c r="P20678" t="s">
        <v>2342</v>
      </c>
      <c r="Q20678" s="14">
        <v>2.97</v>
      </c>
      <c r="R20678">
        <v>0.1</v>
      </c>
      <c r="S20678" s="14"/>
      <c r="V20678">
        <v>1</v>
      </c>
      <c r="W20678" t="s">
        <v>2570</v>
      </c>
    </row>
    <row r="20679" spans="1:23" x14ac:dyDescent="0.3">
      <c r="A20679">
        <v>28395</v>
      </c>
      <c r="B20679" s="15" t="s">
        <v>887</v>
      </c>
      <c r="C20679" t="str">
        <f>_xlfn.XLOOKUP($B20679, STANDARDS!$A:$A, STANDARDS!$B:$B,,0,2)</f>
        <v>Blueflower Fm, Rackla Gp</v>
      </c>
      <c r="D20679" t="s">
        <v>517</v>
      </c>
      <c r="E20679" t="s">
        <v>2278</v>
      </c>
      <c r="F20679">
        <v>129</v>
      </c>
      <c r="G20679">
        <v>-63.5</v>
      </c>
      <c r="H20679">
        <v>1</v>
      </c>
      <c r="I20679" t="s">
        <v>1816</v>
      </c>
      <c r="J20679" cm="1">
        <f t="array" ref="J20679:L20679">_xlfn.XLOOKUP($C20679, AGE!$A:$A,AGE!$B:$D,,0,2)</f>
        <v>560</v>
      </c>
      <c r="K20679">
        <v>19</v>
      </c>
      <c r="L20679" t="str">
        <v>Carbone and Narbonne 2014; Rooney et al. 2020</v>
      </c>
      <c r="M20679" t="s">
        <v>2484</v>
      </c>
      <c r="P20679" t="s">
        <v>2342</v>
      </c>
      <c r="Q20679" s="14">
        <v>3.21</v>
      </c>
      <c r="R20679">
        <v>0.1</v>
      </c>
      <c r="S20679" s="14"/>
      <c r="V20679">
        <v>1</v>
      </c>
      <c r="W20679" t="s">
        <v>2570</v>
      </c>
    </row>
    <row r="20680" spans="1:23" x14ac:dyDescent="0.3">
      <c r="A20680">
        <v>28396</v>
      </c>
      <c r="B20680" s="15" t="s">
        <v>887</v>
      </c>
      <c r="C20680" t="str">
        <f>_xlfn.XLOOKUP($B20680, STANDARDS!$A:$A, STANDARDS!$B:$B,,0,2)</f>
        <v>Blueflower Fm, Rackla Gp</v>
      </c>
      <c r="D20680" t="s">
        <v>517</v>
      </c>
      <c r="E20680" t="s">
        <v>2278</v>
      </c>
      <c r="F20680">
        <v>129</v>
      </c>
      <c r="G20680">
        <v>-63.5</v>
      </c>
      <c r="H20680">
        <v>1</v>
      </c>
      <c r="I20680" t="s">
        <v>1816</v>
      </c>
      <c r="J20680" cm="1">
        <f t="array" ref="J20680:L20680">_xlfn.XLOOKUP($C20680, AGE!$A:$A,AGE!$B:$D,,0,2)</f>
        <v>560</v>
      </c>
      <c r="K20680">
        <v>19</v>
      </c>
      <c r="L20680" t="str">
        <v>Carbone and Narbonne 2014; Rooney et al. 2020</v>
      </c>
      <c r="M20680" t="s">
        <v>2484</v>
      </c>
      <c r="P20680" t="s">
        <v>2342</v>
      </c>
      <c r="Q20680" s="14">
        <v>2.91</v>
      </c>
      <c r="R20680">
        <v>0.1</v>
      </c>
      <c r="S20680" s="14"/>
      <c r="V20680">
        <v>1</v>
      </c>
      <c r="W20680" t="s">
        <v>2570</v>
      </c>
    </row>
    <row r="20681" spans="1:23" x14ac:dyDescent="0.3">
      <c r="A20681">
        <v>28397</v>
      </c>
      <c r="B20681" s="15" t="s">
        <v>887</v>
      </c>
      <c r="C20681" t="str">
        <f>_xlfn.XLOOKUP($B20681, STANDARDS!$A:$A, STANDARDS!$B:$B,,0,2)</f>
        <v>Blueflower Fm, Rackla Gp</v>
      </c>
      <c r="D20681" t="s">
        <v>517</v>
      </c>
      <c r="E20681" t="s">
        <v>2278</v>
      </c>
      <c r="F20681">
        <v>129</v>
      </c>
      <c r="G20681">
        <v>-63.5</v>
      </c>
      <c r="H20681">
        <v>1</v>
      </c>
      <c r="I20681" t="s">
        <v>1816</v>
      </c>
      <c r="J20681" cm="1">
        <f t="array" ref="J20681:L20681">_xlfn.XLOOKUP($C20681, AGE!$A:$A,AGE!$B:$D,,0,2)</f>
        <v>560</v>
      </c>
      <c r="K20681">
        <v>19</v>
      </c>
      <c r="L20681" t="str">
        <v>Carbone and Narbonne 2014; Rooney et al. 2020</v>
      </c>
      <c r="M20681" t="s">
        <v>2484</v>
      </c>
      <c r="P20681" t="s">
        <v>2342</v>
      </c>
      <c r="Q20681" s="14">
        <v>3.06</v>
      </c>
      <c r="R20681">
        <v>0.1</v>
      </c>
      <c r="S20681" s="14"/>
      <c r="V20681">
        <v>1</v>
      </c>
      <c r="W20681" t="s">
        <v>2570</v>
      </c>
    </row>
    <row r="20682" spans="1:23" x14ac:dyDescent="0.3">
      <c r="A20682">
        <v>28398</v>
      </c>
      <c r="B20682" s="15" t="s">
        <v>887</v>
      </c>
      <c r="C20682" t="str">
        <f>_xlfn.XLOOKUP($B20682, STANDARDS!$A:$A, STANDARDS!$B:$B,,0,2)</f>
        <v>Blueflower Fm, Rackla Gp</v>
      </c>
      <c r="D20682" t="s">
        <v>517</v>
      </c>
      <c r="E20682" t="s">
        <v>2278</v>
      </c>
      <c r="F20682">
        <v>129</v>
      </c>
      <c r="G20682">
        <v>-63.5</v>
      </c>
      <c r="H20682">
        <v>1</v>
      </c>
      <c r="I20682" t="s">
        <v>1816</v>
      </c>
      <c r="J20682" cm="1">
        <f t="array" ref="J20682:L20682">_xlfn.XLOOKUP($C20682, AGE!$A:$A,AGE!$B:$D,,0,2)</f>
        <v>560</v>
      </c>
      <c r="K20682">
        <v>19</v>
      </c>
      <c r="L20682" t="str">
        <v>Carbone and Narbonne 2014; Rooney et al. 2020</v>
      </c>
      <c r="M20682" t="s">
        <v>2484</v>
      </c>
      <c r="P20682" t="s">
        <v>2342</v>
      </c>
      <c r="Q20682" s="14">
        <v>2.88</v>
      </c>
      <c r="R20682">
        <v>0.1</v>
      </c>
      <c r="S20682" s="14"/>
      <c r="V20682">
        <v>1</v>
      </c>
      <c r="W20682" t="s">
        <v>2570</v>
      </c>
    </row>
    <row r="20683" spans="1:23" x14ac:dyDescent="0.3">
      <c r="A20683">
        <v>28399</v>
      </c>
      <c r="B20683" s="15" t="s">
        <v>887</v>
      </c>
      <c r="C20683" t="str">
        <f>_xlfn.XLOOKUP($B20683, STANDARDS!$A:$A, STANDARDS!$B:$B,,0,2)</f>
        <v>Blueflower Fm, Rackla Gp</v>
      </c>
      <c r="D20683" t="s">
        <v>517</v>
      </c>
      <c r="E20683" t="s">
        <v>2278</v>
      </c>
      <c r="F20683">
        <v>129</v>
      </c>
      <c r="G20683">
        <v>-63.5</v>
      </c>
      <c r="H20683">
        <v>1</v>
      </c>
      <c r="I20683" t="s">
        <v>1816</v>
      </c>
      <c r="J20683" cm="1">
        <f t="array" ref="J20683:L20683">_xlfn.XLOOKUP($C20683, AGE!$A:$A,AGE!$B:$D,,0,2)</f>
        <v>560</v>
      </c>
      <c r="K20683">
        <v>19</v>
      </c>
      <c r="L20683" t="str">
        <v>Carbone and Narbonne 2014; Rooney et al. 2020</v>
      </c>
      <c r="M20683" t="s">
        <v>2484</v>
      </c>
      <c r="P20683" t="s">
        <v>2342</v>
      </c>
      <c r="Q20683" s="14">
        <v>4.28</v>
      </c>
      <c r="R20683">
        <v>0.1</v>
      </c>
      <c r="S20683" s="14"/>
      <c r="V20683">
        <v>1</v>
      </c>
      <c r="W20683" t="s">
        <v>2570</v>
      </c>
    </row>
    <row r="20684" spans="1:23" x14ac:dyDescent="0.3">
      <c r="A20684">
        <v>28400</v>
      </c>
      <c r="B20684" s="15" t="s">
        <v>887</v>
      </c>
      <c r="C20684" t="str">
        <f>_xlfn.XLOOKUP($B20684, STANDARDS!$A:$A, STANDARDS!$B:$B,,0,2)</f>
        <v>Blueflower Fm, Rackla Gp</v>
      </c>
      <c r="D20684" t="s">
        <v>517</v>
      </c>
      <c r="E20684" t="s">
        <v>2278</v>
      </c>
      <c r="F20684">
        <v>129</v>
      </c>
      <c r="G20684">
        <v>-63.5</v>
      </c>
      <c r="H20684">
        <v>1</v>
      </c>
      <c r="I20684" t="s">
        <v>1816</v>
      </c>
      <c r="J20684" cm="1">
        <f t="array" ref="J20684:L20684">_xlfn.XLOOKUP($C20684, AGE!$A:$A,AGE!$B:$D,,0,2)</f>
        <v>560</v>
      </c>
      <c r="K20684">
        <v>19</v>
      </c>
      <c r="L20684" t="str">
        <v>Carbone and Narbonne 2014; Rooney et al. 2020</v>
      </c>
      <c r="M20684" t="s">
        <v>2484</v>
      </c>
      <c r="P20684" t="s">
        <v>2342</v>
      </c>
      <c r="Q20684" s="14">
        <v>-2.5099999999999998</v>
      </c>
      <c r="R20684">
        <v>0.1</v>
      </c>
      <c r="S20684" s="14"/>
      <c r="V20684">
        <v>1</v>
      </c>
      <c r="W20684" t="s">
        <v>2570</v>
      </c>
    </row>
    <row r="20685" spans="1:23" x14ac:dyDescent="0.3">
      <c r="A20685">
        <v>28401</v>
      </c>
      <c r="B20685" s="15" t="s">
        <v>887</v>
      </c>
      <c r="C20685" t="str">
        <f>_xlfn.XLOOKUP($B20685, STANDARDS!$A:$A, STANDARDS!$B:$B,,0,2)</f>
        <v>Blueflower Fm, Rackla Gp</v>
      </c>
      <c r="D20685" t="s">
        <v>517</v>
      </c>
      <c r="E20685" t="s">
        <v>2278</v>
      </c>
      <c r="F20685">
        <v>129</v>
      </c>
      <c r="G20685">
        <v>-63.5</v>
      </c>
      <c r="H20685">
        <v>1</v>
      </c>
      <c r="I20685" t="s">
        <v>1816</v>
      </c>
      <c r="J20685" cm="1">
        <f t="array" ref="J20685:L20685">_xlfn.XLOOKUP($C20685, AGE!$A:$A,AGE!$B:$D,,0,2)</f>
        <v>560</v>
      </c>
      <c r="K20685">
        <v>19</v>
      </c>
      <c r="L20685" t="str">
        <v>Carbone and Narbonne 2014; Rooney et al. 2020</v>
      </c>
      <c r="M20685" t="s">
        <v>2484</v>
      </c>
      <c r="P20685" t="s">
        <v>2342</v>
      </c>
      <c r="Q20685" s="14">
        <v>-3.54</v>
      </c>
      <c r="R20685">
        <v>0.1</v>
      </c>
      <c r="S20685" s="14"/>
      <c r="V20685">
        <v>1</v>
      </c>
      <c r="W20685" t="s">
        <v>2570</v>
      </c>
    </row>
    <row r="20686" spans="1:23" x14ac:dyDescent="0.3">
      <c r="A20686">
        <v>28402</v>
      </c>
      <c r="B20686" s="15" t="s">
        <v>887</v>
      </c>
      <c r="C20686" t="str">
        <f>_xlfn.XLOOKUP($B20686, STANDARDS!$A:$A, STANDARDS!$B:$B,,0,2)</f>
        <v>Blueflower Fm, Rackla Gp</v>
      </c>
      <c r="D20686" t="s">
        <v>517</v>
      </c>
      <c r="E20686" t="s">
        <v>2278</v>
      </c>
      <c r="F20686">
        <v>129</v>
      </c>
      <c r="G20686">
        <v>-63.5</v>
      </c>
      <c r="H20686">
        <v>1</v>
      </c>
      <c r="I20686" t="s">
        <v>1816</v>
      </c>
      <c r="J20686" cm="1">
        <f t="array" ref="J20686:L20686">_xlfn.XLOOKUP($C20686, AGE!$A:$A,AGE!$B:$D,,0,2)</f>
        <v>560</v>
      </c>
      <c r="K20686">
        <v>19</v>
      </c>
      <c r="L20686" t="str">
        <v>Carbone and Narbonne 2014; Rooney et al. 2020</v>
      </c>
      <c r="M20686" t="s">
        <v>2484</v>
      </c>
      <c r="P20686" t="s">
        <v>2342</v>
      </c>
      <c r="Q20686" s="14">
        <v>-2.2599999999999998</v>
      </c>
      <c r="R20686">
        <v>0.1</v>
      </c>
      <c r="S20686" s="14"/>
      <c r="V20686">
        <v>1</v>
      </c>
      <c r="W20686" t="s">
        <v>2570</v>
      </c>
    </row>
    <row r="20687" spans="1:23" x14ac:dyDescent="0.3">
      <c r="A20687">
        <v>28403</v>
      </c>
      <c r="B20687" s="15" t="s">
        <v>887</v>
      </c>
      <c r="C20687" t="str">
        <f>_xlfn.XLOOKUP($B20687, STANDARDS!$A:$A, STANDARDS!$B:$B,,0,2)</f>
        <v>Blueflower Fm, Rackla Gp</v>
      </c>
      <c r="D20687" t="s">
        <v>517</v>
      </c>
      <c r="E20687" t="s">
        <v>2278</v>
      </c>
      <c r="F20687">
        <v>129</v>
      </c>
      <c r="G20687">
        <v>-63.5</v>
      </c>
      <c r="H20687">
        <v>1</v>
      </c>
      <c r="I20687" t="s">
        <v>1816</v>
      </c>
      <c r="J20687" cm="1">
        <f t="array" ref="J20687:L20687">_xlfn.XLOOKUP($C20687, AGE!$A:$A,AGE!$B:$D,,0,2)</f>
        <v>560</v>
      </c>
      <c r="K20687">
        <v>19</v>
      </c>
      <c r="L20687" t="str">
        <v>Carbone and Narbonne 2014; Rooney et al. 2020</v>
      </c>
      <c r="M20687" t="s">
        <v>2484</v>
      </c>
      <c r="P20687" t="s">
        <v>2342</v>
      </c>
      <c r="Q20687" s="14">
        <v>-1.28</v>
      </c>
      <c r="R20687">
        <v>0.1</v>
      </c>
      <c r="S20687" s="14"/>
      <c r="V20687">
        <v>1</v>
      </c>
      <c r="W20687" t="s">
        <v>2570</v>
      </c>
    </row>
    <row r="20688" spans="1:23" x14ac:dyDescent="0.3">
      <c r="A20688">
        <v>28404</v>
      </c>
      <c r="B20688" s="15" t="s">
        <v>887</v>
      </c>
      <c r="C20688" t="str">
        <f>_xlfn.XLOOKUP($B20688, STANDARDS!$A:$A, STANDARDS!$B:$B,,0,2)</f>
        <v>Blueflower Fm, Rackla Gp</v>
      </c>
      <c r="D20688" t="s">
        <v>517</v>
      </c>
      <c r="E20688" t="s">
        <v>2278</v>
      </c>
      <c r="F20688">
        <v>129</v>
      </c>
      <c r="G20688">
        <v>-63.5</v>
      </c>
      <c r="H20688">
        <v>1</v>
      </c>
      <c r="I20688" t="s">
        <v>1816</v>
      </c>
      <c r="J20688" cm="1">
        <f t="array" ref="J20688:L20688">_xlfn.XLOOKUP($C20688, AGE!$A:$A,AGE!$B:$D,,0,2)</f>
        <v>560</v>
      </c>
      <c r="K20688">
        <v>19</v>
      </c>
      <c r="L20688" t="str">
        <v>Carbone and Narbonne 2014; Rooney et al. 2020</v>
      </c>
      <c r="M20688" t="s">
        <v>2484</v>
      </c>
      <c r="P20688" t="s">
        <v>2342</v>
      </c>
      <c r="Q20688" s="14">
        <v>-1.08</v>
      </c>
      <c r="R20688">
        <v>0.1</v>
      </c>
      <c r="S20688" s="14"/>
      <c r="V20688">
        <v>1</v>
      </c>
      <c r="W20688" t="s">
        <v>2570</v>
      </c>
    </row>
    <row r="20689" spans="1:23" x14ac:dyDescent="0.3">
      <c r="A20689">
        <v>28405</v>
      </c>
      <c r="B20689" s="15" t="s">
        <v>887</v>
      </c>
      <c r="C20689" t="str">
        <f>_xlfn.XLOOKUP($B20689, STANDARDS!$A:$A, STANDARDS!$B:$B,,0,2)</f>
        <v>Blueflower Fm, Rackla Gp</v>
      </c>
      <c r="D20689" t="s">
        <v>517</v>
      </c>
      <c r="E20689" t="s">
        <v>2278</v>
      </c>
      <c r="F20689">
        <v>129</v>
      </c>
      <c r="G20689">
        <v>-63.5</v>
      </c>
      <c r="H20689">
        <v>1</v>
      </c>
      <c r="I20689" t="s">
        <v>1816</v>
      </c>
      <c r="J20689" cm="1">
        <f t="array" ref="J20689:L20689">_xlfn.XLOOKUP($C20689, AGE!$A:$A,AGE!$B:$D,,0,2)</f>
        <v>560</v>
      </c>
      <c r="K20689">
        <v>19</v>
      </c>
      <c r="L20689" t="str">
        <v>Carbone and Narbonne 2014; Rooney et al. 2020</v>
      </c>
      <c r="M20689" t="s">
        <v>2484</v>
      </c>
      <c r="P20689" t="s">
        <v>2342</v>
      </c>
      <c r="Q20689" s="14">
        <v>-0.53</v>
      </c>
      <c r="R20689">
        <v>0.1</v>
      </c>
      <c r="S20689" s="14"/>
      <c r="V20689">
        <v>1</v>
      </c>
      <c r="W20689" t="s">
        <v>2570</v>
      </c>
    </row>
    <row r="20690" spans="1:23" x14ac:dyDescent="0.3">
      <c r="A20690">
        <v>28406</v>
      </c>
      <c r="B20690" s="15" t="s">
        <v>887</v>
      </c>
      <c r="C20690" t="str">
        <f>_xlfn.XLOOKUP($B20690, STANDARDS!$A:$A, STANDARDS!$B:$B,,0,2)</f>
        <v>Blueflower Fm, Rackla Gp</v>
      </c>
      <c r="D20690" t="s">
        <v>517</v>
      </c>
      <c r="E20690" t="s">
        <v>2278</v>
      </c>
      <c r="F20690">
        <v>129</v>
      </c>
      <c r="G20690">
        <v>-63.5</v>
      </c>
      <c r="H20690">
        <v>1</v>
      </c>
      <c r="I20690" t="s">
        <v>1816</v>
      </c>
      <c r="J20690" cm="1">
        <f t="array" ref="J20690:L20690">_xlfn.XLOOKUP($C20690, AGE!$A:$A,AGE!$B:$D,,0,2)</f>
        <v>560</v>
      </c>
      <c r="K20690">
        <v>19</v>
      </c>
      <c r="L20690" t="str">
        <v>Carbone and Narbonne 2014; Rooney et al. 2020</v>
      </c>
      <c r="M20690" t="s">
        <v>2484</v>
      </c>
      <c r="P20690" t="s">
        <v>2342</v>
      </c>
      <c r="Q20690" s="14">
        <v>-1.62</v>
      </c>
      <c r="R20690">
        <v>0.1</v>
      </c>
      <c r="S20690" s="14"/>
      <c r="V20690">
        <v>1</v>
      </c>
      <c r="W20690" t="s">
        <v>2570</v>
      </c>
    </row>
    <row r="20691" spans="1:23" x14ac:dyDescent="0.3">
      <c r="A20691">
        <v>28407</v>
      </c>
      <c r="B20691" s="15" t="s">
        <v>887</v>
      </c>
      <c r="C20691" t="str">
        <f>_xlfn.XLOOKUP($B20691, STANDARDS!$A:$A, STANDARDS!$B:$B,,0,2)</f>
        <v>Blueflower Fm, Rackla Gp</v>
      </c>
      <c r="D20691" t="s">
        <v>517</v>
      </c>
      <c r="E20691" t="s">
        <v>2278</v>
      </c>
      <c r="F20691">
        <v>129</v>
      </c>
      <c r="G20691">
        <v>-63.5</v>
      </c>
      <c r="H20691">
        <v>1</v>
      </c>
      <c r="I20691" t="s">
        <v>1816</v>
      </c>
      <c r="J20691" cm="1">
        <f t="array" ref="J20691:L20691">_xlfn.XLOOKUP($C20691, AGE!$A:$A,AGE!$B:$D,,0,2)</f>
        <v>560</v>
      </c>
      <c r="K20691">
        <v>19</v>
      </c>
      <c r="L20691" t="str">
        <v>Carbone and Narbonne 2014; Rooney et al. 2020</v>
      </c>
      <c r="M20691" t="s">
        <v>2484</v>
      </c>
      <c r="P20691" t="s">
        <v>2342</v>
      </c>
      <c r="Q20691" s="14">
        <v>-5.73</v>
      </c>
      <c r="R20691">
        <v>0.1</v>
      </c>
      <c r="S20691" s="14"/>
      <c r="V20691">
        <v>1</v>
      </c>
      <c r="W20691" t="s">
        <v>2570</v>
      </c>
    </row>
    <row r="20692" spans="1:23" x14ac:dyDescent="0.3">
      <c r="A20692">
        <v>28408</v>
      </c>
      <c r="B20692" s="15" t="s">
        <v>887</v>
      </c>
      <c r="C20692" t="str">
        <f>_xlfn.XLOOKUP($B20692, STANDARDS!$A:$A, STANDARDS!$B:$B,,0,2)</f>
        <v>Blueflower Fm, Rackla Gp</v>
      </c>
      <c r="D20692" t="s">
        <v>517</v>
      </c>
      <c r="E20692" t="s">
        <v>2278</v>
      </c>
      <c r="F20692">
        <v>129</v>
      </c>
      <c r="G20692">
        <v>-63.5</v>
      </c>
      <c r="H20692">
        <v>1</v>
      </c>
      <c r="I20692" t="s">
        <v>1816</v>
      </c>
      <c r="J20692" cm="1">
        <f t="array" ref="J20692:L20692">_xlfn.XLOOKUP($C20692, AGE!$A:$A,AGE!$B:$D,,0,2)</f>
        <v>560</v>
      </c>
      <c r="K20692">
        <v>19</v>
      </c>
      <c r="L20692" t="str">
        <v>Carbone and Narbonne 2014; Rooney et al. 2020</v>
      </c>
      <c r="M20692" t="s">
        <v>2484</v>
      </c>
      <c r="P20692" t="s">
        <v>2342</v>
      </c>
      <c r="Q20692" s="14">
        <v>-3.08</v>
      </c>
      <c r="R20692">
        <v>0.1</v>
      </c>
      <c r="S20692" s="14"/>
      <c r="V20692">
        <v>1</v>
      </c>
      <c r="W20692" t="s">
        <v>2570</v>
      </c>
    </row>
    <row r="20693" spans="1:23" x14ac:dyDescent="0.3">
      <c r="A20693">
        <v>28409</v>
      </c>
      <c r="B20693" s="15" t="s">
        <v>887</v>
      </c>
      <c r="C20693" t="str">
        <f>_xlfn.XLOOKUP($B20693, STANDARDS!$A:$A, STANDARDS!$B:$B,,0,2)</f>
        <v>Blueflower Fm, Rackla Gp</v>
      </c>
      <c r="D20693" t="s">
        <v>517</v>
      </c>
      <c r="E20693" t="s">
        <v>2278</v>
      </c>
      <c r="F20693">
        <v>129</v>
      </c>
      <c r="G20693">
        <v>-63.5</v>
      </c>
      <c r="H20693">
        <v>1</v>
      </c>
      <c r="I20693" t="s">
        <v>1816</v>
      </c>
      <c r="J20693" cm="1">
        <f t="array" ref="J20693:L20693">_xlfn.XLOOKUP($C20693, AGE!$A:$A,AGE!$B:$D,,0,2)</f>
        <v>560</v>
      </c>
      <c r="K20693">
        <v>19</v>
      </c>
      <c r="L20693" t="str">
        <v>Carbone and Narbonne 2014; Rooney et al. 2020</v>
      </c>
      <c r="M20693" t="s">
        <v>2484</v>
      </c>
      <c r="P20693" t="s">
        <v>2342</v>
      </c>
      <c r="Q20693" s="14">
        <v>-2.4900000000000002</v>
      </c>
      <c r="R20693">
        <v>0.1</v>
      </c>
      <c r="S20693" s="14"/>
      <c r="V20693">
        <v>1</v>
      </c>
      <c r="W20693" t="s">
        <v>2570</v>
      </c>
    </row>
    <row r="20694" spans="1:23" x14ac:dyDescent="0.3">
      <c r="A20694">
        <v>28410</v>
      </c>
      <c r="B20694" s="15" t="s">
        <v>887</v>
      </c>
      <c r="C20694" t="str">
        <f>_xlfn.XLOOKUP($B20694, STANDARDS!$A:$A, STANDARDS!$B:$B,,0,2)</f>
        <v>Blueflower Fm, Rackla Gp</v>
      </c>
      <c r="D20694" t="s">
        <v>517</v>
      </c>
      <c r="E20694" t="s">
        <v>2278</v>
      </c>
      <c r="F20694">
        <v>129</v>
      </c>
      <c r="G20694">
        <v>-63.5</v>
      </c>
      <c r="H20694">
        <v>1</v>
      </c>
      <c r="I20694" t="s">
        <v>1816</v>
      </c>
      <c r="J20694" cm="1">
        <f t="array" ref="J20694:L20694">_xlfn.XLOOKUP($C20694, AGE!$A:$A,AGE!$B:$D,,0,2)</f>
        <v>560</v>
      </c>
      <c r="K20694">
        <v>19</v>
      </c>
      <c r="L20694" t="str">
        <v>Carbone and Narbonne 2014; Rooney et al. 2020</v>
      </c>
      <c r="M20694" t="s">
        <v>2484</v>
      </c>
      <c r="P20694" t="s">
        <v>2342</v>
      </c>
      <c r="Q20694" s="14">
        <v>-2.29</v>
      </c>
      <c r="R20694">
        <v>0.1</v>
      </c>
      <c r="S20694" s="14"/>
      <c r="V20694">
        <v>1</v>
      </c>
      <c r="W20694" t="s">
        <v>2570</v>
      </c>
    </row>
    <row r="20695" spans="1:23" x14ac:dyDescent="0.3">
      <c r="A20695">
        <v>28411</v>
      </c>
      <c r="B20695" s="15" t="s">
        <v>887</v>
      </c>
      <c r="C20695" t="str">
        <f>_xlfn.XLOOKUP($B20695, STANDARDS!$A:$A, STANDARDS!$B:$B,,0,2)</f>
        <v>Blueflower Fm, Rackla Gp</v>
      </c>
      <c r="D20695" t="s">
        <v>517</v>
      </c>
      <c r="E20695" t="s">
        <v>2278</v>
      </c>
      <c r="F20695">
        <v>129</v>
      </c>
      <c r="G20695">
        <v>-63.5</v>
      </c>
      <c r="H20695">
        <v>1</v>
      </c>
      <c r="I20695" t="s">
        <v>1816</v>
      </c>
      <c r="J20695" cm="1">
        <f t="array" ref="J20695:L20695">_xlfn.XLOOKUP($C20695, AGE!$A:$A,AGE!$B:$D,,0,2)</f>
        <v>560</v>
      </c>
      <c r="K20695">
        <v>19</v>
      </c>
      <c r="L20695" t="str">
        <v>Carbone and Narbonne 2014; Rooney et al. 2020</v>
      </c>
      <c r="M20695" t="s">
        <v>2484</v>
      </c>
      <c r="P20695" t="s">
        <v>2342</v>
      </c>
      <c r="Q20695" s="14">
        <v>-0.76</v>
      </c>
      <c r="R20695">
        <v>0.1</v>
      </c>
      <c r="S20695" s="14"/>
      <c r="V20695">
        <v>1</v>
      </c>
      <c r="W20695" t="s">
        <v>2570</v>
      </c>
    </row>
    <row r="20696" spans="1:23" x14ac:dyDescent="0.3">
      <c r="A20696">
        <v>28412</v>
      </c>
      <c r="B20696" s="15" t="s">
        <v>887</v>
      </c>
      <c r="C20696" t="str">
        <f>_xlfn.XLOOKUP($B20696, STANDARDS!$A:$A, STANDARDS!$B:$B,,0,2)</f>
        <v>Blueflower Fm, Rackla Gp</v>
      </c>
      <c r="D20696" t="s">
        <v>517</v>
      </c>
      <c r="E20696" t="s">
        <v>2278</v>
      </c>
      <c r="F20696">
        <v>129</v>
      </c>
      <c r="G20696">
        <v>-63.5</v>
      </c>
      <c r="H20696">
        <v>1</v>
      </c>
      <c r="I20696" t="s">
        <v>1816</v>
      </c>
      <c r="J20696" cm="1">
        <f t="array" ref="J20696:L20696">_xlfn.XLOOKUP($C20696, AGE!$A:$A,AGE!$B:$D,,0,2)</f>
        <v>560</v>
      </c>
      <c r="K20696">
        <v>19</v>
      </c>
      <c r="L20696" t="str">
        <v>Carbone and Narbonne 2014; Rooney et al. 2020</v>
      </c>
      <c r="M20696" t="s">
        <v>2484</v>
      </c>
      <c r="P20696" t="s">
        <v>2342</v>
      </c>
      <c r="Q20696" s="14">
        <v>-1.1200000000000001</v>
      </c>
      <c r="R20696">
        <v>0.1</v>
      </c>
      <c r="S20696" s="14"/>
      <c r="V20696">
        <v>1</v>
      </c>
      <c r="W20696" t="s">
        <v>2570</v>
      </c>
    </row>
    <row r="20697" spans="1:23" x14ac:dyDescent="0.3">
      <c r="A20697">
        <v>28413</v>
      </c>
      <c r="B20697" s="15" t="s">
        <v>887</v>
      </c>
      <c r="C20697" t="str">
        <f>_xlfn.XLOOKUP($B20697, STANDARDS!$A:$A, STANDARDS!$B:$B,,0,2)</f>
        <v>Blueflower Fm, Rackla Gp</v>
      </c>
      <c r="D20697" t="s">
        <v>517</v>
      </c>
      <c r="E20697" t="s">
        <v>2278</v>
      </c>
      <c r="F20697">
        <v>129</v>
      </c>
      <c r="G20697">
        <v>-63.5</v>
      </c>
      <c r="H20697">
        <v>1</v>
      </c>
      <c r="I20697" t="s">
        <v>1816</v>
      </c>
      <c r="J20697" cm="1">
        <f t="array" ref="J20697:L20697">_xlfn.XLOOKUP($C20697, AGE!$A:$A,AGE!$B:$D,,0,2)</f>
        <v>560</v>
      </c>
      <c r="K20697">
        <v>19</v>
      </c>
      <c r="L20697" t="str">
        <v>Carbone and Narbonne 2014; Rooney et al. 2020</v>
      </c>
      <c r="M20697" t="s">
        <v>2484</v>
      </c>
      <c r="P20697" t="s">
        <v>2342</v>
      </c>
      <c r="Q20697" s="14">
        <v>-0.94</v>
      </c>
      <c r="R20697">
        <v>0.1</v>
      </c>
      <c r="S20697" s="14"/>
      <c r="V20697">
        <v>1</v>
      </c>
      <c r="W20697" t="s">
        <v>2570</v>
      </c>
    </row>
    <row r="20698" spans="1:23" x14ac:dyDescent="0.3">
      <c r="A20698">
        <v>28414</v>
      </c>
      <c r="B20698" s="15" t="s">
        <v>887</v>
      </c>
      <c r="C20698" t="str">
        <f>_xlfn.XLOOKUP($B20698, STANDARDS!$A:$A, STANDARDS!$B:$B,,0,2)</f>
        <v>Blueflower Fm, Rackla Gp</v>
      </c>
      <c r="D20698" t="s">
        <v>517</v>
      </c>
      <c r="E20698" t="s">
        <v>2278</v>
      </c>
      <c r="F20698">
        <v>129</v>
      </c>
      <c r="G20698">
        <v>-63.5</v>
      </c>
      <c r="H20698">
        <v>1</v>
      </c>
      <c r="I20698" t="s">
        <v>1816</v>
      </c>
      <c r="J20698" cm="1">
        <f t="array" ref="J20698:L20698">_xlfn.XLOOKUP($C20698, AGE!$A:$A,AGE!$B:$D,,0,2)</f>
        <v>560</v>
      </c>
      <c r="K20698">
        <v>19</v>
      </c>
      <c r="L20698" t="str">
        <v>Carbone and Narbonne 2014; Rooney et al. 2020</v>
      </c>
      <c r="M20698" t="s">
        <v>2484</v>
      </c>
      <c r="P20698" t="s">
        <v>2342</v>
      </c>
      <c r="Q20698" s="14">
        <v>-1.34</v>
      </c>
      <c r="R20698">
        <v>0.1</v>
      </c>
      <c r="S20698" s="14"/>
      <c r="V20698">
        <v>1</v>
      </c>
      <c r="W20698" t="s">
        <v>2570</v>
      </c>
    </row>
    <row r="20699" spans="1:23" x14ac:dyDescent="0.3">
      <c r="A20699">
        <v>28415</v>
      </c>
      <c r="B20699" s="15" t="s">
        <v>887</v>
      </c>
      <c r="C20699" t="str">
        <f>_xlfn.XLOOKUP($B20699, STANDARDS!$A:$A, STANDARDS!$B:$B,,0,2)</f>
        <v>Blueflower Fm, Rackla Gp</v>
      </c>
      <c r="D20699" t="s">
        <v>517</v>
      </c>
      <c r="E20699" t="s">
        <v>2278</v>
      </c>
      <c r="F20699">
        <v>129</v>
      </c>
      <c r="G20699">
        <v>-63.5</v>
      </c>
      <c r="H20699">
        <v>1</v>
      </c>
      <c r="I20699" t="s">
        <v>1816</v>
      </c>
      <c r="J20699" cm="1">
        <f t="array" ref="J20699:L20699">_xlfn.XLOOKUP($C20699, AGE!$A:$A,AGE!$B:$D,,0,2)</f>
        <v>560</v>
      </c>
      <c r="K20699">
        <v>19</v>
      </c>
      <c r="L20699" t="str">
        <v>Carbone and Narbonne 2014; Rooney et al. 2020</v>
      </c>
      <c r="M20699" t="s">
        <v>2484</v>
      </c>
      <c r="P20699" t="s">
        <v>2342</v>
      </c>
      <c r="Q20699" s="14">
        <v>0.16</v>
      </c>
      <c r="R20699">
        <v>0.1</v>
      </c>
      <c r="S20699" s="14"/>
      <c r="V20699">
        <v>1</v>
      </c>
      <c r="W20699" t="s">
        <v>2570</v>
      </c>
    </row>
    <row r="20700" spans="1:23" x14ac:dyDescent="0.3">
      <c r="A20700">
        <v>28416</v>
      </c>
      <c r="B20700" s="15" t="s">
        <v>887</v>
      </c>
      <c r="C20700" t="str">
        <f>_xlfn.XLOOKUP($B20700, STANDARDS!$A:$A, STANDARDS!$B:$B,,0,2)</f>
        <v>Blueflower Fm, Rackla Gp</v>
      </c>
      <c r="D20700" t="s">
        <v>517</v>
      </c>
      <c r="E20700" t="s">
        <v>2278</v>
      </c>
      <c r="F20700">
        <v>129</v>
      </c>
      <c r="G20700">
        <v>-63.5</v>
      </c>
      <c r="H20700">
        <v>1</v>
      </c>
      <c r="I20700" t="s">
        <v>1816</v>
      </c>
      <c r="J20700" cm="1">
        <f t="array" ref="J20700:L20700">_xlfn.XLOOKUP($C20700, AGE!$A:$A,AGE!$B:$D,,0,2)</f>
        <v>560</v>
      </c>
      <c r="K20700">
        <v>19</v>
      </c>
      <c r="L20700" t="str">
        <v>Carbone and Narbonne 2014; Rooney et al. 2020</v>
      </c>
      <c r="M20700" t="s">
        <v>2484</v>
      </c>
      <c r="P20700" t="s">
        <v>2342</v>
      </c>
      <c r="Q20700" s="14">
        <v>-0.98</v>
      </c>
      <c r="R20700">
        <v>0.1</v>
      </c>
      <c r="S20700" s="14"/>
      <c r="V20700">
        <v>1</v>
      </c>
      <c r="W20700" t="s">
        <v>2570</v>
      </c>
    </row>
    <row r="20701" spans="1:23" x14ac:dyDescent="0.3">
      <c r="A20701">
        <v>28417</v>
      </c>
      <c r="B20701" s="15" t="s">
        <v>887</v>
      </c>
      <c r="C20701" t="str">
        <f>_xlfn.XLOOKUP($B20701, STANDARDS!$A:$A, STANDARDS!$B:$B,,0,2)</f>
        <v>Blueflower Fm, Rackla Gp</v>
      </c>
      <c r="D20701" t="s">
        <v>517</v>
      </c>
      <c r="E20701" t="s">
        <v>2278</v>
      </c>
      <c r="F20701">
        <v>129</v>
      </c>
      <c r="G20701">
        <v>-63.5</v>
      </c>
      <c r="H20701">
        <v>1</v>
      </c>
      <c r="I20701" t="s">
        <v>1816</v>
      </c>
      <c r="J20701" cm="1">
        <f t="array" ref="J20701:L20701">_xlfn.XLOOKUP($C20701, AGE!$A:$A,AGE!$B:$D,,0,2)</f>
        <v>560</v>
      </c>
      <c r="K20701">
        <v>19</v>
      </c>
      <c r="L20701" t="str">
        <v>Carbone and Narbonne 2014; Rooney et al. 2020</v>
      </c>
      <c r="M20701" t="s">
        <v>2484</v>
      </c>
      <c r="P20701" t="s">
        <v>2342</v>
      </c>
      <c r="Q20701" s="14">
        <v>-1.1000000000000001</v>
      </c>
      <c r="R20701">
        <v>0.1</v>
      </c>
      <c r="S20701" s="14"/>
      <c r="V20701">
        <v>1</v>
      </c>
      <c r="W20701" t="s">
        <v>2570</v>
      </c>
    </row>
    <row r="20702" spans="1:23" x14ac:dyDescent="0.3">
      <c r="A20702">
        <v>28418</v>
      </c>
      <c r="B20702" s="15" t="s">
        <v>887</v>
      </c>
      <c r="C20702" t="str">
        <f>_xlfn.XLOOKUP($B20702, STANDARDS!$A:$A, STANDARDS!$B:$B,,0,2)</f>
        <v>Blueflower Fm, Rackla Gp</v>
      </c>
      <c r="D20702" t="s">
        <v>517</v>
      </c>
      <c r="E20702" t="s">
        <v>2278</v>
      </c>
      <c r="F20702">
        <v>129</v>
      </c>
      <c r="G20702">
        <v>-63.5</v>
      </c>
      <c r="H20702">
        <v>1</v>
      </c>
      <c r="I20702" t="s">
        <v>1816</v>
      </c>
      <c r="J20702" cm="1">
        <f t="array" ref="J20702:L20702">_xlfn.XLOOKUP($C20702, AGE!$A:$A,AGE!$B:$D,,0,2)</f>
        <v>560</v>
      </c>
      <c r="K20702">
        <v>19</v>
      </c>
      <c r="L20702" t="str">
        <v>Carbone and Narbonne 2014; Rooney et al. 2020</v>
      </c>
      <c r="M20702" t="s">
        <v>2484</v>
      </c>
      <c r="P20702" t="s">
        <v>2342</v>
      </c>
      <c r="Q20702" s="14">
        <v>-0.67</v>
      </c>
      <c r="R20702">
        <v>0.1</v>
      </c>
      <c r="S20702" s="14"/>
      <c r="V20702">
        <v>1</v>
      </c>
      <c r="W20702" t="s">
        <v>2570</v>
      </c>
    </row>
    <row r="20703" spans="1:23" x14ac:dyDescent="0.3">
      <c r="A20703">
        <v>28419</v>
      </c>
      <c r="B20703" s="15" t="s">
        <v>887</v>
      </c>
      <c r="C20703" t="str">
        <f>_xlfn.XLOOKUP($B20703, STANDARDS!$A:$A, STANDARDS!$B:$B,,0,2)</f>
        <v>Blueflower Fm, Rackla Gp</v>
      </c>
      <c r="D20703" t="s">
        <v>517</v>
      </c>
      <c r="E20703" t="s">
        <v>2278</v>
      </c>
      <c r="F20703">
        <v>129</v>
      </c>
      <c r="G20703">
        <v>-63.5</v>
      </c>
      <c r="H20703">
        <v>1</v>
      </c>
      <c r="I20703" t="s">
        <v>1816</v>
      </c>
      <c r="J20703" cm="1">
        <f t="array" ref="J20703:L20703">_xlfn.XLOOKUP($C20703, AGE!$A:$A,AGE!$B:$D,,0,2)</f>
        <v>560</v>
      </c>
      <c r="K20703">
        <v>19</v>
      </c>
      <c r="L20703" t="str">
        <v>Carbone and Narbonne 2014; Rooney et al. 2020</v>
      </c>
      <c r="M20703" t="s">
        <v>2484</v>
      </c>
      <c r="P20703" t="s">
        <v>2342</v>
      </c>
      <c r="Q20703" s="14">
        <v>0.49</v>
      </c>
      <c r="R20703">
        <v>0.1</v>
      </c>
      <c r="S20703" s="14"/>
      <c r="V20703">
        <v>1</v>
      </c>
      <c r="W20703" t="s">
        <v>2570</v>
      </c>
    </row>
    <row r="20704" spans="1:23" x14ac:dyDescent="0.3">
      <c r="A20704">
        <v>28420</v>
      </c>
      <c r="B20704" s="15" t="s">
        <v>887</v>
      </c>
      <c r="C20704" t="str">
        <f>_xlfn.XLOOKUP($B20704, STANDARDS!$A:$A, STANDARDS!$B:$B,,0,2)</f>
        <v>Blueflower Fm, Rackla Gp</v>
      </c>
      <c r="D20704" t="s">
        <v>517</v>
      </c>
      <c r="E20704" t="s">
        <v>2278</v>
      </c>
      <c r="F20704">
        <v>129</v>
      </c>
      <c r="G20704">
        <v>-63.5</v>
      </c>
      <c r="H20704">
        <v>1</v>
      </c>
      <c r="I20704" t="s">
        <v>1816</v>
      </c>
      <c r="J20704" cm="1">
        <f t="array" ref="J20704:L20704">_xlfn.XLOOKUP($C20704, AGE!$A:$A,AGE!$B:$D,,0,2)</f>
        <v>560</v>
      </c>
      <c r="K20704">
        <v>19</v>
      </c>
      <c r="L20704" t="str">
        <v>Carbone and Narbonne 2014; Rooney et al. 2020</v>
      </c>
      <c r="M20704" t="s">
        <v>2484</v>
      </c>
      <c r="P20704" t="s">
        <v>2342</v>
      </c>
      <c r="Q20704" s="14">
        <v>0.16</v>
      </c>
      <c r="R20704">
        <v>0.1</v>
      </c>
      <c r="S20704" s="14"/>
      <c r="V20704">
        <v>1</v>
      </c>
      <c r="W20704" t="s">
        <v>2570</v>
      </c>
    </row>
    <row r="20705" spans="1:23" x14ac:dyDescent="0.3">
      <c r="A20705">
        <v>28421</v>
      </c>
      <c r="B20705" s="15" t="s">
        <v>2073</v>
      </c>
      <c r="C20705" t="str">
        <f>_xlfn.XLOOKUP($B20705, STANDARDS!$A:$A, STANDARDS!$B:$B,,0,2)</f>
        <v>Nadaleen Fm, Rackla Gp</v>
      </c>
      <c r="D20705" t="s">
        <v>517</v>
      </c>
      <c r="E20705" t="s">
        <v>2278</v>
      </c>
      <c r="F20705">
        <v>129</v>
      </c>
      <c r="G20705">
        <v>-63.5</v>
      </c>
      <c r="H20705">
        <v>1</v>
      </c>
      <c r="I20705" t="s">
        <v>1816</v>
      </c>
      <c r="J20705" cm="1">
        <f t="array" ref="J20705:L20705">_xlfn.XLOOKUP($C20705, AGE!$A:$A,AGE!$B:$D,,0,2)</f>
        <v>601.29999999999995</v>
      </c>
      <c r="K20705">
        <v>37</v>
      </c>
      <c r="L20705" t="str">
        <v>Rooney et al. 2020; Rooney et al. 2015</v>
      </c>
      <c r="M20705" t="s">
        <v>2484</v>
      </c>
      <c r="P20705" t="s">
        <v>2342</v>
      </c>
      <c r="Q20705" s="14">
        <v>4.6100000000000003</v>
      </c>
      <c r="R20705">
        <v>0.1</v>
      </c>
      <c r="S20705" s="14"/>
      <c r="V20705">
        <v>1</v>
      </c>
      <c r="W20705" t="s">
        <v>2570</v>
      </c>
    </row>
    <row r="20706" spans="1:23" x14ac:dyDescent="0.3">
      <c r="A20706">
        <v>28422</v>
      </c>
      <c r="B20706" s="15" t="s">
        <v>2073</v>
      </c>
      <c r="C20706" t="str">
        <f>_xlfn.XLOOKUP($B20706, STANDARDS!$A:$A, STANDARDS!$B:$B,,0,2)</f>
        <v>Nadaleen Fm, Rackla Gp</v>
      </c>
      <c r="D20706" t="s">
        <v>517</v>
      </c>
      <c r="E20706" t="s">
        <v>2278</v>
      </c>
      <c r="F20706">
        <v>129</v>
      </c>
      <c r="G20706">
        <v>-63.5</v>
      </c>
      <c r="H20706">
        <v>1</v>
      </c>
      <c r="I20706" t="s">
        <v>1816</v>
      </c>
      <c r="J20706" cm="1">
        <f t="array" ref="J20706:L20706">_xlfn.XLOOKUP($C20706, AGE!$A:$A,AGE!$B:$D,,0,2)</f>
        <v>601.29999999999995</v>
      </c>
      <c r="K20706">
        <v>37</v>
      </c>
      <c r="L20706" t="str">
        <v>Rooney et al. 2020; Rooney et al. 2015</v>
      </c>
      <c r="M20706" t="s">
        <v>2484</v>
      </c>
      <c r="P20706" t="s">
        <v>2342</v>
      </c>
      <c r="Q20706" s="14">
        <v>5</v>
      </c>
      <c r="R20706">
        <v>0.1</v>
      </c>
      <c r="S20706" s="14"/>
      <c r="V20706">
        <v>1</v>
      </c>
      <c r="W20706" t="s">
        <v>2570</v>
      </c>
    </row>
    <row r="20707" spans="1:23" x14ac:dyDescent="0.3">
      <c r="A20707">
        <v>28423</v>
      </c>
      <c r="B20707" s="15" t="s">
        <v>2073</v>
      </c>
      <c r="C20707" t="str">
        <f>_xlfn.XLOOKUP($B20707, STANDARDS!$A:$A, STANDARDS!$B:$B,,0,2)</f>
        <v>Nadaleen Fm, Rackla Gp</v>
      </c>
      <c r="D20707" t="s">
        <v>517</v>
      </c>
      <c r="E20707" t="s">
        <v>2278</v>
      </c>
      <c r="F20707">
        <v>129</v>
      </c>
      <c r="G20707">
        <v>-63.5</v>
      </c>
      <c r="H20707">
        <v>1</v>
      </c>
      <c r="I20707" t="s">
        <v>1816</v>
      </c>
      <c r="J20707" cm="1">
        <f t="array" ref="J20707:L20707">_xlfn.XLOOKUP($C20707, AGE!$A:$A,AGE!$B:$D,,0,2)</f>
        <v>601.29999999999995</v>
      </c>
      <c r="K20707">
        <v>37</v>
      </c>
      <c r="L20707" t="str">
        <v>Rooney et al. 2020; Rooney et al. 2015</v>
      </c>
      <c r="M20707" t="s">
        <v>2484</v>
      </c>
      <c r="P20707" t="s">
        <v>2342</v>
      </c>
      <c r="Q20707" s="14">
        <v>5.7</v>
      </c>
      <c r="R20707">
        <v>0.1</v>
      </c>
      <c r="S20707" s="14"/>
      <c r="V20707">
        <v>1</v>
      </c>
      <c r="W20707" t="s">
        <v>2570</v>
      </c>
    </row>
    <row r="20708" spans="1:23" x14ac:dyDescent="0.3">
      <c r="A20708">
        <v>28424</v>
      </c>
      <c r="B20708" s="15" t="s">
        <v>2073</v>
      </c>
      <c r="C20708" t="str">
        <f>_xlfn.XLOOKUP($B20708, STANDARDS!$A:$A, STANDARDS!$B:$B,,0,2)</f>
        <v>Nadaleen Fm, Rackla Gp</v>
      </c>
      <c r="D20708" t="s">
        <v>517</v>
      </c>
      <c r="E20708" t="s">
        <v>2278</v>
      </c>
      <c r="F20708">
        <v>129</v>
      </c>
      <c r="G20708">
        <v>-63.5</v>
      </c>
      <c r="H20708">
        <v>1</v>
      </c>
      <c r="I20708" t="s">
        <v>1816</v>
      </c>
      <c r="J20708" cm="1">
        <f t="array" ref="J20708:L20708">_xlfn.XLOOKUP($C20708, AGE!$A:$A,AGE!$B:$D,,0,2)</f>
        <v>601.29999999999995</v>
      </c>
      <c r="K20708">
        <v>37</v>
      </c>
      <c r="L20708" t="str">
        <v>Rooney et al. 2020; Rooney et al. 2015</v>
      </c>
      <c r="M20708" t="s">
        <v>2484</v>
      </c>
      <c r="P20708" t="s">
        <v>2342</v>
      </c>
      <c r="Q20708" s="14">
        <v>5.44</v>
      </c>
      <c r="R20708">
        <v>0.1</v>
      </c>
      <c r="S20708" s="14"/>
      <c r="V20708">
        <v>1</v>
      </c>
      <c r="W20708" t="s">
        <v>2570</v>
      </c>
    </row>
    <row r="20709" spans="1:23" x14ac:dyDescent="0.3">
      <c r="A20709">
        <v>28425</v>
      </c>
      <c r="B20709" s="15" t="s">
        <v>2073</v>
      </c>
      <c r="C20709" t="str">
        <f>_xlfn.XLOOKUP($B20709, STANDARDS!$A:$A, STANDARDS!$B:$B,,0,2)</f>
        <v>Nadaleen Fm, Rackla Gp</v>
      </c>
      <c r="D20709" t="s">
        <v>517</v>
      </c>
      <c r="E20709" t="s">
        <v>2278</v>
      </c>
      <c r="F20709">
        <v>129</v>
      </c>
      <c r="G20709">
        <v>-63.5</v>
      </c>
      <c r="H20709">
        <v>1</v>
      </c>
      <c r="I20709" t="s">
        <v>1816</v>
      </c>
      <c r="J20709" cm="1">
        <f t="array" ref="J20709:L20709">_xlfn.XLOOKUP($C20709, AGE!$A:$A,AGE!$B:$D,,0,2)</f>
        <v>601.29999999999995</v>
      </c>
      <c r="K20709">
        <v>37</v>
      </c>
      <c r="L20709" t="str">
        <v>Rooney et al. 2020; Rooney et al. 2015</v>
      </c>
      <c r="M20709" t="s">
        <v>2484</v>
      </c>
      <c r="P20709" t="s">
        <v>2342</v>
      </c>
      <c r="Q20709" s="14">
        <v>5.55</v>
      </c>
      <c r="R20709">
        <v>0.1</v>
      </c>
      <c r="S20709" s="14"/>
      <c r="V20709">
        <v>1</v>
      </c>
      <c r="W20709" t="s">
        <v>2570</v>
      </c>
    </row>
    <row r="20710" spans="1:23" x14ac:dyDescent="0.3">
      <c r="A20710">
        <v>28426</v>
      </c>
      <c r="B20710" s="15" t="s">
        <v>2073</v>
      </c>
      <c r="C20710" t="str">
        <f>_xlfn.XLOOKUP($B20710, STANDARDS!$A:$A, STANDARDS!$B:$B,,0,2)</f>
        <v>Nadaleen Fm, Rackla Gp</v>
      </c>
      <c r="D20710" t="s">
        <v>517</v>
      </c>
      <c r="E20710" t="s">
        <v>2278</v>
      </c>
      <c r="F20710">
        <v>129</v>
      </c>
      <c r="G20710">
        <v>-63.5</v>
      </c>
      <c r="H20710">
        <v>1</v>
      </c>
      <c r="I20710" t="s">
        <v>1816</v>
      </c>
      <c r="J20710" cm="1">
        <f t="array" ref="J20710:L20710">_xlfn.XLOOKUP($C20710, AGE!$A:$A,AGE!$B:$D,,0,2)</f>
        <v>601.29999999999995</v>
      </c>
      <c r="K20710">
        <v>37</v>
      </c>
      <c r="L20710" t="str">
        <v>Rooney et al. 2020; Rooney et al. 2015</v>
      </c>
      <c r="M20710" t="s">
        <v>2484</v>
      </c>
      <c r="P20710" t="s">
        <v>2342</v>
      </c>
      <c r="Q20710" s="14">
        <v>6.05</v>
      </c>
      <c r="R20710">
        <v>0.1</v>
      </c>
      <c r="S20710" s="14"/>
      <c r="V20710">
        <v>1</v>
      </c>
      <c r="W20710" t="s">
        <v>2570</v>
      </c>
    </row>
    <row r="20711" spans="1:23" x14ac:dyDescent="0.3">
      <c r="A20711">
        <v>28427</v>
      </c>
      <c r="B20711" s="15" t="s">
        <v>2073</v>
      </c>
      <c r="C20711" t="str">
        <f>_xlfn.XLOOKUP($B20711, STANDARDS!$A:$A, STANDARDS!$B:$B,,0,2)</f>
        <v>Nadaleen Fm, Rackla Gp</v>
      </c>
      <c r="D20711" t="s">
        <v>517</v>
      </c>
      <c r="E20711" t="s">
        <v>2278</v>
      </c>
      <c r="F20711">
        <v>129</v>
      </c>
      <c r="G20711">
        <v>-63.5</v>
      </c>
      <c r="H20711">
        <v>1</v>
      </c>
      <c r="I20711" t="s">
        <v>1816</v>
      </c>
      <c r="J20711" cm="1">
        <f t="array" ref="J20711:L20711">_xlfn.XLOOKUP($C20711, AGE!$A:$A,AGE!$B:$D,,0,2)</f>
        <v>601.29999999999995</v>
      </c>
      <c r="K20711">
        <v>37</v>
      </c>
      <c r="L20711" t="str">
        <v>Rooney et al. 2020; Rooney et al. 2015</v>
      </c>
      <c r="M20711" t="s">
        <v>2484</v>
      </c>
      <c r="P20711" t="s">
        <v>2342</v>
      </c>
      <c r="Q20711" s="14">
        <v>5.88</v>
      </c>
      <c r="R20711">
        <v>0.1</v>
      </c>
      <c r="S20711" s="14"/>
      <c r="V20711">
        <v>1</v>
      </c>
      <c r="W20711" t="s">
        <v>2570</v>
      </c>
    </row>
    <row r="20712" spans="1:23" x14ac:dyDescent="0.3">
      <c r="A20712">
        <v>28428</v>
      </c>
      <c r="B20712" s="15" t="s">
        <v>2073</v>
      </c>
      <c r="C20712" t="str">
        <f>_xlfn.XLOOKUP($B20712, STANDARDS!$A:$A, STANDARDS!$B:$B,,0,2)</f>
        <v>Nadaleen Fm, Rackla Gp</v>
      </c>
      <c r="D20712" t="s">
        <v>517</v>
      </c>
      <c r="E20712" t="s">
        <v>2278</v>
      </c>
      <c r="F20712">
        <v>129</v>
      </c>
      <c r="G20712">
        <v>-63.5</v>
      </c>
      <c r="H20712">
        <v>1</v>
      </c>
      <c r="I20712" t="s">
        <v>1816</v>
      </c>
      <c r="J20712" cm="1">
        <f t="array" ref="J20712:L20712">_xlfn.XLOOKUP($C20712, AGE!$A:$A,AGE!$B:$D,,0,2)</f>
        <v>601.29999999999995</v>
      </c>
      <c r="K20712">
        <v>37</v>
      </c>
      <c r="L20712" t="str">
        <v>Rooney et al. 2020; Rooney et al. 2015</v>
      </c>
      <c r="M20712" t="s">
        <v>2484</v>
      </c>
      <c r="P20712" t="s">
        <v>2342</v>
      </c>
      <c r="Q20712" s="14">
        <v>5.46</v>
      </c>
      <c r="R20712">
        <v>0.1</v>
      </c>
      <c r="S20712" s="14"/>
      <c r="V20712">
        <v>1</v>
      </c>
      <c r="W20712" t="s">
        <v>2570</v>
      </c>
    </row>
    <row r="20713" spans="1:23" x14ac:dyDescent="0.3">
      <c r="A20713">
        <v>28429</v>
      </c>
      <c r="B20713" s="15" t="s">
        <v>2073</v>
      </c>
      <c r="C20713" t="str">
        <f>_xlfn.XLOOKUP($B20713, STANDARDS!$A:$A, STANDARDS!$B:$B,,0,2)</f>
        <v>Nadaleen Fm, Rackla Gp</v>
      </c>
      <c r="D20713" t="s">
        <v>517</v>
      </c>
      <c r="E20713" t="s">
        <v>2278</v>
      </c>
      <c r="F20713">
        <v>129</v>
      </c>
      <c r="G20713">
        <v>-63.5</v>
      </c>
      <c r="H20713">
        <v>1</v>
      </c>
      <c r="I20713" t="s">
        <v>1816</v>
      </c>
      <c r="J20713" cm="1">
        <f t="array" ref="J20713:L20713">_xlfn.XLOOKUP($C20713, AGE!$A:$A,AGE!$B:$D,,0,2)</f>
        <v>601.29999999999995</v>
      </c>
      <c r="K20713">
        <v>37</v>
      </c>
      <c r="L20713" t="str">
        <v>Rooney et al. 2020; Rooney et al. 2015</v>
      </c>
      <c r="M20713" t="s">
        <v>2484</v>
      </c>
      <c r="P20713" t="s">
        <v>2342</v>
      </c>
      <c r="Q20713" s="14">
        <v>5.0999999999999996</v>
      </c>
      <c r="R20713">
        <v>0.1</v>
      </c>
      <c r="S20713" s="14"/>
      <c r="V20713">
        <v>1</v>
      </c>
      <c r="W20713" t="s">
        <v>2570</v>
      </c>
    </row>
    <row r="20714" spans="1:23" x14ac:dyDescent="0.3">
      <c r="A20714">
        <v>28430</v>
      </c>
      <c r="B20714" s="15" t="s">
        <v>2073</v>
      </c>
      <c r="C20714" t="str">
        <f>_xlfn.XLOOKUP($B20714, STANDARDS!$A:$A, STANDARDS!$B:$B,,0,2)</f>
        <v>Nadaleen Fm, Rackla Gp</v>
      </c>
      <c r="D20714" t="s">
        <v>517</v>
      </c>
      <c r="E20714" t="s">
        <v>2278</v>
      </c>
      <c r="F20714">
        <v>129</v>
      </c>
      <c r="G20714">
        <v>-63.5</v>
      </c>
      <c r="H20714">
        <v>1</v>
      </c>
      <c r="I20714" t="s">
        <v>1816</v>
      </c>
      <c r="J20714" cm="1">
        <f t="array" ref="J20714:L20714">_xlfn.XLOOKUP($C20714, AGE!$A:$A,AGE!$B:$D,,0,2)</f>
        <v>601.29999999999995</v>
      </c>
      <c r="K20714">
        <v>37</v>
      </c>
      <c r="L20714" t="str">
        <v>Rooney et al. 2020; Rooney et al. 2015</v>
      </c>
      <c r="M20714" t="s">
        <v>2484</v>
      </c>
      <c r="P20714" t="s">
        <v>2342</v>
      </c>
      <c r="Q20714" s="14">
        <v>5.28</v>
      </c>
      <c r="R20714">
        <v>0.1</v>
      </c>
      <c r="S20714" s="14"/>
      <c r="V20714">
        <v>1</v>
      </c>
      <c r="W20714" t="s">
        <v>2570</v>
      </c>
    </row>
    <row r="20715" spans="1:23" x14ac:dyDescent="0.3">
      <c r="A20715">
        <v>28431</v>
      </c>
      <c r="B20715" s="15" t="s">
        <v>2073</v>
      </c>
      <c r="C20715" t="str">
        <f>_xlfn.XLOOKUP($B20715, STANDARDS!$A:$A, STANDARDS!$B:$B,,0,2)</f>
        <v>Nadaleen Fm, Rackla Gp</v>
      </c>
      <c r="D20715" t="s">
        <v>517</v>
      </c>
      <c r="E20715" t="s">
        <v>2278</v>
      </c>
      <c r="F20715">
        <v>129</v>
      </c>
      <c r="G20715">
        <v>-63.5</v>
      </c>
      <c r="H20715">
        <v>1</v>
      </c>
      <c r="I20715" t="s">
        <v>1816</v>
      </c>
      <c r="J20715" cm="1">
        <f t="array" ref="J20715:L20715">_xlfn.XLOOKUP($C20715, AGE!$A:$A,AGE!$B:$D,,0,2)</f>
        <v>601.29999999999995</v>
      </c>
      <c r="K20715">
        <v>37</v>
      </c>
      <c r="L20715" t="str">
        <v>Rooney et al. 2020; Rooney et al. 2015</v>
      </c>
      <c r="M20715" t="s">
        <v>2484</v>
      </c>
      <c r="P20715" t="s">
        <v>2342</v>
      </c>
      <c r="Q20715" s="14">
        <v>5.3</v>
      </c>
      <c r="R20715">
        <v>0.1</v>
      </c>
      <c r="S20715" s="14"/>
      <c r="V20715">
        <v>1</v>
      </c>
      <c r="W20715" t="s">
        <v>2570</v>
      </c>
    </row>
    <row r="20716" spans="1:23" x14ac:dyDescent="0.3">
      <c r="A20716">
        <v>28432</v>
      </c>
      <c r="B20716" s="15" t="s">
        <v>2073</v>
      </c>
      <c r="C20716" t="str">
        <f>_xlfn.XLOOKUP($B20716, STANDARDS!$A:$A, STANDARDS!$B:$B,,0,2)</f>
        <v>Nadaleen Fm, Rackla Gp</v>
      </c>
      <c r="D20716" t="s">
        <v>517</v>
      </c>
      <c r="E20716" t="s">
        <v>2278</v>
      </c>
      <c r="F20716">
        <v>129</v>
      </c>
      <c r="G20716">
        <v>-63.5</v>
      </c>
      <c r="H20716">
        <v>1</v>
      </c>
      <c r="I20716" t="s">
        <v>1816</v>
      </c>
      <c r="J20716" cm="1">
        <f t="array" ref="J20716:L20716">_xlfn.XLOOKUP($C20716, AGE!$A:$A,AGE!$B:$D,,0,2)</f>
        <v>601.29999999999995</v>
      </c>
      <c r="K20716">
        <v>37</v>
      </c>
      <c r="L20716" t="str">
        <v>Rooney et al. 2020; Rooney et al. 2015</v>
      </c>
      <c r="M20716" t="s">
        <v>2484</v>
      </c>
      <c r="P20716" t="s">
        <v>2342</v>
      </c>
      <c r="Q20716" s="14">
        <v>6.45</v>
      </c>
      <c r="R20716">
        <v>0.1</v>
      </c>
      <c r="S20716" s="14"/>
      <c r="V20716">
        <v>1</v>
      </c>
      <c r="W20716" t="s">
        <v>2570</v>
      </c>
    </row>
    <row r="20717" spans="1:23" x14ac:dyDescent="0.3">
      <c r="A20717">
        <v>28433</v>
      </c>
      <c r="B20717" s="15" t="s">
        <v>2073</v>
      </c>
      <c r="C20717" t="str">
        <f>_xlfn.XLOOKUP($B20717, STANDARDS!$A:$A, STANDARDS!$B:$B,,0,2)</f>
        <v>Nadaleen Fm, Rackla Gp</v>
      </c>
      <c r="D20717" t="s">
        <v>517</v>
      </c>
      <c r="E20717" t="s">
        <v>2278</v>
      </c>
      <c r="F20717">
        <v>129</v>
      </c>
      <c r="G20717">
        <v>-63.5</v>
      </c>
      <c r="H20717">
        <v>1</v>
      </c>
      <c r="I20717" t="s">
        <v>1816</v>
      </c>
      <c r="J20717" cm="1">
        <f t="array" ref="J20717:L20717">_xlfn.XLOOKUP($C20717, AGE!$A:$A,AGE!$B:$D,,0,2)</f>
        <v>601.29999999999995</v>
      </c>
      <c r="K20717">
        <v>37</v>
      </c>
      <c r="L20717" t="str">
        <v>Rooney et al. 2020; Rooney et al. 2015</v>
      </c>
      <c r="M20717" t="s">
        <v>2484</v>
      </c>
      <c r="P20717" t="s">
        <v>2342</v>
      </c>
      <c r="Q20717" s="14">
        <v>5.6</v>
      </c>
      <c r="R20717">
        <v>0.1</v>
      </c>
      <c r="S20717" s="14"/>
      <c r="V20717">
        <v>1</v>
      </c>
      <c r="W20717" t="s">
        <v>2570</v>
      </c>
    </row>
    <row r="20718" spans="1:23" x14ac:dyDescent="0.3">
      <c r="A20718">
        <v>28434</v>
      </c>
      <c r="B20718" s="15" t="s">
        <v>2073</v>
      </c>
      <c r="C20718" t="str">
        <f>_xlfn.XLOOKUP($B20718, STANDARDS!$A:$A, STANDARDS!$B:$B,,0,2)</f>
        <v>Nadaleen Fm, Rackla Gp</v>
      </c>
      <c r="D20718" t="s">
        <v>517</v>
      </c>
      <c r="E20718" t="s">
        <v>2278</v>
      </c>
      <c r="F20718">
        <v>129</v>
      </c>
      <c r="G20718">
        <v>-63.5</v>
      </c>
      <c r="H20718">
        <v>1</v>
      </c>
      <c r="I20718" t="s">
        <v>1816</v>
      </c>
      <c r="J20718" cm="1">
        <f t="array" ref="J20718:L20718">_xlfn.XLOOKUP($C20718, AGE!$A:$A,AGE!$B:$D,,0,2)</f>
        <v>601.29999999999995</v>
      </c>
      <c r="K20718">
        <v>37</v>
      </c>
      <c r="L20718" t="str">
        <v>Rooney et al. 2020; Rooney et al. 2015</v>
      </c>
      <c r="M20718" t="s">
        <v>2484</v>
      </c>
      <c r="P20718" t="s">
        <v>2342</v>
      </c>
      <c r="Q20718" s="14">
        <v>5.77</v>
      </c>
      <c r="R20718">
        <v>0.1</v>
      </c>
      <c r="S20718" s="14"/>
      <c r="V20718">
        <v>1</v>
      </c>
      <c r="W20718" t="s">
        <v>2570</v>
      </c>
    </row>
    <row r="20719" spans="1:23" x14ac:dyDescent="0.3">
      <c r="A20719">
        <v>28435</v>
      </c>
      <c r="B20719" s="15" t="s">
        <v>2073</v>
      </c>
      <c r="C20719" t="str">
        <f>_xlfn.XLOOKUP($B20719, STANDARDS!$A:$A, STANDARDS!$B:$B,,0,2)</f>
        <v>Nadaleen Fm, Rackla Gp</v>
      </c>
      <c r="D20719" t="s">
        <v>517</v>
      </c>
      <c r="E20719" t="s">
        <v>2278</v>
      </c>
      <c r="F20719">
        <v>129</v>
      </c>
      <c r="G20719">
        <v>-63.5</v>
      </c>
      <c r="H20719">
        <v>1</v>
      </c>
      <c r="I20719" t="s">
        <v>1816</v>
      </c>
      <c r="J20719" cm="1">
        <f t="array" ref="J20719:L20719">_xlfn.XLOOKUP($C20719, AGE!$A:$A,AGE!$B:$D,,0,2)</f>
        <v>601.29999999999995</v>
      </c>
      <c r="K20719">
        <v>37</v>
      </c>
      <c r="L20719" t="str">
        <v>Rooney et al. 2020; Rooney et al. 2015</v>
      </c>
      <c r="M20719" t="s">
        <v>2484</v>
      </c>
      <c r="P20719" t="s">
        <v>2342</v>
      </c>
      <c r="Q20719" s="14">
        <v>6.01</v>
      </c>
      <c r="R20719">
        <v>0.1</v>
      </c>
      <c r="S20719" s="14"/>
      <c r="V20719">
        <v>1</v>
      </c>
      <c r="W20719" t="s">
        <v>2570</v>
      </c>
    </row>
    <row r="20720" spans="1:23" x14ac:dyDescent="0.3">
      <c r="A20720">
        <v>28436</v>
      </c>
      <c r="B20720" s="15" t="s">
        <v>2073</v>
      </c>
      <c r="C20720" t="str">
        <f>_xlfn.XLOOKUP($B20720, STANDARDS!$A:$A, STANDARDS!$B:$B,,0,2)</f>
        <v>Nadaleen Fm, Rackla Gp</v>
      </c>
      <c r="D20720" t="s">
        <v>517</v>
      </c>
      <c r="E20720" t="s">
        <v>2278</v>
      </c>
      <c r="F20720">
        <v>129</v>
      </c>
      <c r="G20720">
        <v>-63.5</v>
      </c>
      <c r="H20720">
        <v>1</v>
      </c>
      <c r="I20720" t="s">
        <v>1816</v>
      </c>
      <c r="J20720" cm="1">
        <f t="array" ref="J20720:L20720">_xlfn.XLOOKUP($C20720, AGE!$A:$A,AGE!$B:$D,,0,2)</f>
        <v>601.29999999999995</v>
      </c>
      <c r="K20720">
        <v>37</v>
      </c>
      <c r="L20720" t="str">
        <v>Rooney et al. 2020; Rooney et al. 2015</v>
      </c>
      <c r="M20720" t="s">
        <v>2484</v>
      </c>
      <c r="P20720" t="s">
        <v>2342</v>
      </c>
      <c r="Q20720" s="14">
        <v>6.45</v>
      </c>
      <c r="R20720">
        <v>0.1</v>
      </c>
      <c r="S20720" s="14"/>
      <c r="V20720">
        <v>1</v>
      </c>
      <c r="W20720" t="s">
        <v>2570</v>
      </c>
    </row>
    <row r="20721" spans="1:23" x14ac:dyDescent="0.3">
      <c r="A20721">
        <v>28437</v>
      </c>
      <c r="B20721" s="15" t="s">
        <v>2073</v>
      </c>
      <c r="C20721" t="str">
        <f>_xlfn.XLOOKUP($B20721, STANDARDS!$A:$A, STANDARDS!$B:$B,,0,2)</f>
        <v>Nadaleen Fm, Rackla Gp</v>
      </c>
      <c r="D20721" t="s">
        <v>517</v>
      </c>
      <c r="E20721" t="s">
        <v>2278</v>
      </c>
      <c r="F20721">
        <v>129</v>
      </c>
      <c r="G20721">
        <v>-63.5</v>
      </c>
      <c r="H20721">
        <v>1</v>
      </c>
      <c r="I20721" t="s">
        <v>1816</v>
      </c>
      <c r="J20721" cm="1">
        <f t="array" ref="J20721:L20721">_xlfn.XLOOKUP($C20721, AGE!$A:$A,AGE!$B:$D,,0,2)</f>
        <v>601.29999999999995</v>
      </c>
      <c r="K20721">
        <v>37</v>
      </c>
      <c r="L20721" t="str">
        <v>Rooney et al. 2020; Rooney et al. 2015</v>
      </c>
      <c r="M20721" t="s">
        <v>2484</v>
      </c>
      <c r="P20721" t="s">
        <v>2342</v>
      </c>
      <c r="Q20721" s="14">
        <v>6.07</v>
      </c>
      <c r="R20721">
        <v>0.1</v>
      </c>
      <c r="S20721" s="14"/>
      <c r="V20721">
        <v>1</v>
      </c>
      <c r="W20721" t="s">
        <v>2570</v>
      </c>
    </row>
    <row r="20722" spans="1:23" x14ac:dyDescent="0.3">
      <c r="A20722">
        <v>28438</v>
      </c>
      <c r="B20722" s="15" t="s">
        <v>2073</v>
      </c>
      <c r="C20722" t="str">
        <f>_xlfn.XLOOKUP($B20722, STANDARDS!$A:$A, STANDARDS!$B:$B,,0,2)</f>
        <v>Nadaleen Fm, Rackla Gp</v>
      </c>
      <c r="D20722" t="s">
        <v>517</v>
      </c>
      <c r="E20722" t="s">
        <v>2278</v>
      </c>
      <c r="F20722">
        <v>129</v>
      </c>
      <c r="G20722">
        <v>-63.5</v>
      </c>
      <c r="H20722">
        <v>1</v>
      </c>
      <c r="I20722" t="s">
        <v>1816</v>
      </c>
      <c r="J20722" cm="1">
        <f t="array" ref="J20722:L20722">_xlfn.XLOOKUP($C20722, AGE!$A:$A,AGE!$B:$D,,0,2)</f>
        <v>601.29999999999995</v>
      </c>
      <c r="K20722">
        <v>37</v>
      </c>
      <c r="L20722" t="str">
        <v>Rooney et al. 2020; Rooney et al. 2015</v>
      </c>
      <c r="M20722" t="s">
        <v>2484</v>
      </c>
      <c r="P20722" t="s">
        <v>2342</v>
      </c>
      <c r="Q20722" s="14">
        <v>6.7</v>
      </c>
      <c r="R20722">
        <v>0.1</v>
      </c>
      <c r="S20722" s="14"/>
      <c r="V20722">
        <v>1</v>
      </c>
      <c r="W20722" t="s">
        <v>2570</v>
      </c>
    </row>
    <row r="20723" spans="1:23" x14ac:dyDescent="0.3">
      <c r="A20723">
        <v>28439</v>
      </c>
      <c r="B20723" s="15" t="s">
        <v>2073</v>
      </c>
      <c r="C20723" t="str">
        <f>_xlfn.XLOOKUP($B20723, STANDARDS!$A:$A, STANDARDS!$B:$B,,0,2)</f>
        <v>Nadaleen Fm, Rackla Gp</v>
      </c>
      <c r="D20723" t="s">
        <v>517</v>
      </c>
      <c r="E20723" t="s">
        <v>2278</v>
      </c>
      <c r="F20723">
        <v>129</v>
      </c>
      <c r="G20723">
        <v>-63.5</v>
      </c>
      <c r="H20723">
        <v>1</v>
      </c>
      <c r="I20723" t="s">
        <v>1816</v>
      </c>
      <c r="J20723" cm="1">
        <f t="array" ref="J20723:L20723">_xlfn.XLOOKUP($C20723, AGE!$A:$A,AGE!$B:$D,,0,2)</f>
        <v>601.29999999999995</v>
      </c>
      <c r="K20723">
        <v>37</v>
      </c>
      <c r="L20723" t="str">
        <v>Rooney et al. 2020; Rooney et al. 2015</v>
      </c>
      <c r="M20723" t="s">
        <v>2484</v>
      </c>
      <c r="P20723" t="s">
        <v>2342</v>
      </c>
      <c r="Q20723" s="14">
        <v>5.43</v>
      </c>
      <c r="R20723">
        <v>0.1</v>
      </c>
      <c r="S20723" s="14"/>
      <c r="V20723">
        <v>1</v>
      </c>
      <c r="W20723" t="s">
        <v>2570</v>
      </c>
    </row>
    <row r="20724" spans="1:23" x14ac:dyDescent="0.3">
      <c r="A20724">
        <v>28440</v>
      </c>
      <c r="B20724" s="15" t="s">
        <v>2073</v>
      </c>
      <c r="C20724" t="str">
        <f>_xlfn.XLOOKUP($B20724, STANDARDS!$A:$A, STANDARDS!$B:$B,,0,2)</f>
        <v>Nadaleen Fm, Rackla Gp</v>
      </c>
      <c r="D20724" t="s">
        <v>517</v>
      </c>
      <c r="E20724" t="s">
        <v>2278</v>
      </c>
      <c r="F20724">
        <v>129</v>
      </c>
      <c r="G20724">
        <v>-63.5</v>
      </c>
      <c r="H20724">
        <v>1</v>
      </c>
      <c r="I20724" t="s">
        <v>1816</v>
      </c>
      <c r="J20724" cm="1">
        <f t="array" ref="J20724:L20724">_xlfn.XLOOKUP($C20724, AGE!$A:$A,AGE!$B:$D,,0,2)</f>
        <v>601.29999999999995</v>
      </c>
      <c r="K20724">
        <v>37</v>
      </c>
      <c r="L20724" t="str">
        <v>Rooney et al. 2020; Rooney et al. 2015</v>
      </c>
      <c r="M20724" t="s">
        <v>2484</v>
      </c>
      <c r="P20724" t="s">
        <v>2342</v>
      </c>
      <c r="Q20724" s="14">
        <v>5.98</v>
      </c>
      <c r="R20724">
        <v>0.1</v>
      </c>
      <c r="S20724" s="14"/>
      <c r="V20724">
        <v>1</v>
      </c>
      <c r="W20724" t="s">
        <v>2570</v>
      </c>
    </row>
    <row r="20725" spans="1:23" x14ac:dyDescent="0.3">
      <c r="A20725">
        <v>28441</v>
      </c>
      <c r="B20725" s="15" t="s">
        <v>2073</v>
      </c>
      <c r="C20725" t="str">
        <f>_xlfn.XLOOKUP($B20725, STANDARDS!$A:$A, STANDARDS!$B:$B,,0,2)</f>
        <v>Nadaleen Fm, Rackla Gp</v>
      </c>
      <c r="D20725" t="s">
        <v>517</v>
      </c>
      <c r="E20725" t="s">
        <v>2278</v>
      </c>
      <c r="F20725">
        <v>129</v>
      </c>
      <c r="G20725">
        <v>-63.5</v>
      </c>
      <c r="H20725">
        <v>1</v>
      </c>
      <c r="I20725" t="s">
        <v>1816</v>
      </c>
      <c r="J20725" cm="1">
        <f t="array" ref="J20725:L20725">_xlfn.XLOOKUP($C20725, AGE!$A:$A,AGE!$B:$D,,0,2)</f>
        <v>601.29999999999995</v>
      </c>
      <c r="K20725">
        <v>37</v>
      </c>
      <c r="L20725" t="str">
        <v>Rooney et al. 2020; Rooney et al. 2015</v>
      </c>
      <c r="M20725" t="s">
        <v>2484</v>
      </c>
      <c r="P20725" t="s">
        <v>2342</v>
      </c>
      <c r="Q20725" s="14">
        <v>5.26</v>
      </c>
      <c r="R20725">
        <v>0.1</v>
      </c>
      <c r="S20725" s="14"/>
      <c r="V20725">
        <v>1</v>
      </c>
      <c r="W20725" t="s">
        <v>2570</v>
      </c>
    </row>
    <row r="20726" spans="1:23" x14ac:dyDescent="0.3">
      <c r="A20726">
        <v>28442</v>
      </c>
      <c r="B20726" s="15" t="s">
        <v>2073</v>
      </c>
      <c r="C20726" t="str">
        <f>_xlfn.XLOOKUP($B20726, STANDARDS!$A:$A, STANDARDS!$B:$B,,0,2)</f>
        <v>Nadaleen Fm, Rackla Gp</v>
      </c>
      <c r="D20726" t="s">
        <v>517</v>
      </c>
      <c r="E20726" t="s">
        <v>2278</v>
      </c>
      <c r="F20726">
        <v>129</v>
      </c>
      <c r="G20726">
        <v>-63.5</v>
      </c>
      <c r="H20726">
        <v>1</v>
      </c>
      <c r="I20726" t="s">
        <v>1816</v>
      </c>
      <c r="J20726" cm="1">
        <f t="array" ref="J20726:L20726">_xlfn.XLOOKUP($C20726, AGE!$A:$A,AGE!$B:$D,,0,2)</f>
        <v>601.29999999999995</v>
      </c>
      <c r="K20726">
        <v>37</v>
      </c>
      <c r="L20726" t="str">
        <v>Rooney et al. 2020; Rooney et al. 2015</v>
      </c>
      <c r="M20726" t="s">
        <v>2484</v>
      </c>
      <c r="P20726" t="s">
        <v>2342</v>
      </c>
      <c r="Q20726" s="14">
        <v>5.9</v>
      </c>
      <c r="R20726">
        <v>0.1</v>
      </c>
      <c r="S20726" s="14"/>
      <c r="V20726">
        <v>1</v>
      </c>
      <c r="W20726" t="s">
        <v>2570</v>
      </c>
    </row>
    <row r="20727" spans="1:23" x14ac:dyDescent="0.3">
      <c r="A20727">
        <v>28443</v>
      </c>
      <c r="B20727" s="15" t="s">
        <v>2073</v>
      </c>
      <c r="C20727" t="str">
        <f>_xlfn.XLOOKUP($B20727, STANDARDS!$A:$A, STANDARDS!$B:$B,,0,2)</f>
        <v>Nadaleen Fm, Rackla Gp</v>
      </c>
      <c r="D20727" t="s">
        <v>517</v>
      </c>
      <c r="E20727" t="s">
        <v>2278</v>
      </c>
      <c r="F20727">
        <v>129</v>
      </c>
      <c r="G20727">
        <v>-63.5</v>
      </c>
      <c r="H20727">
        <v>1</v>
      </c>
      <c r="I20727" t="s">
        <v>1816</v>
      </c>
      <c r="J20727" cm="1">
        <f t="array" ref="J20727:L20727">_xlfn.XLOOKUP($C20727, AGE!$A:$A,AGE!$B:$D,,0,2)</f>
        <v>601.29999999999995</v>
      </c>
      <c r="K20727">
        <v>37</v>
      </c>
      <c r="L20727" t="str">
        <v>Rooney et al. 2020; Rooney et al. 2015</v>
      </c>
      <c r="M20727" t="s">
        <v>2484</v>
      </c>
      <c r="P20727" t="s">
        <v>2342</v>
      </c>
      <c r="Q20727" s="14">
        <v>5.86</v>
      </c>
      <c r="R20727">
        <v>0.1</v>
      </c>
      <c r="S20727" s="14"/>
      <c r="V20727">
        <v>1</v>
      </c>
      <c r="W20727" t="s">
        <v>2570</v>
      </c>
    </row>
    <row r="20728" spans="1:23" x14ac:dyDescent="0.3">
      <c r="A20728">
        <v>28444</v>
      </c>
      <c r="B20728" s="15" t="s">
        <v>2073</v>
      </c>
      <c r="C20728" t="str">
        <f>_xlfn.XLOOKUP($B20728, STANDARDS!$A:$A, STANDARDS!$B:$B,,0,2)</f>
        <v>Nadaleen Fm, Rackla Gp</v>
      </c>
      <c r="D20728" t="s">
        <v>517</v>
      </c>
      <c r="E20728" t="s">
        <v>2278</v>
      </c>
      <c r="F20728">
        <v>129</v>
      </c>
      <c r="G20728">
        <v>-63.5</v>
      </c>
      <c r="H20728">
        <v>1</v>
      </c>
      <c r="I20728" t="s">
        <v>1816</v>
      </c>
      <c r="J20728" cm="1">
        <f t="array" ref="J20728:L20728">_xlfn.XLOOKUP($C20728, AGE!$A:$A,AGE!$B:$D,,0,2)</f>
        <v>601.29999999999995</v>
      </c>
      <c r="K20728">
        <v>37</v>
      </c>
      <c r="L20728" t="str">
        <v>Rooney et al. 2020; Rooney et al. 2015</v>
      </c>
      <c r="M20728" t="s">
        <v>2484</v>
      </c>
      <c r="P20728" t="s">
        <v>2342</v>
      </c>
      <c r="Q20728" s="14">
        <v>6.27</v>
      </c>
      <c r="R20728">
        <v>0.1</v>
      </c>
      <c r="S20728" s="14"/>
      <c r="V20728">
        <v>1</v>
      </c>
      <c r="W20728" t="s">
        <v>2570</v>
      </c>
    </row>
    <row r="20729" spans="1:23" x14ac:dyDescent="0.3">
      <c r="A20729">
        <v>28445</v>
      </c>
      <c r="B20729" s="15" t="s">
        <v>2073</v>
      </c>
      <c r="C20729" t="str">
        <f>_xlfn.XLOOKUP($B20729, STANDARDS!$A:$A, STANDARDS!$B:$B,,0,2)</f>
        <v>Nadaleen Fm, Rackla Gp</v>
      </c>
      <c r="D20729" t="s">
        <v>517</v>
      </c>
      <c r="E20729" t="s">
        <v>2278</v>
      </c>
      <c r="F20729">
        <v>129</v>
      </c>
      <c r="G20729">
        <v>-63.5</v>
      </c>
      <c r="H20729">
        <v>1</v>
      </c>
      <c r="I20729" t="s">
        <v>1816</v>
      </c>
      <c r="J20729" cm="1">
        <f t="array" ref="J20729:L20729">_xlfn.XLOOKUP($C20729, AGE!$A:$A,AGE!$B:$D,,0,2)</f>
        <v>601.29999999999995</v>
      </c>
      <c r="K20729">
        <v>37</v>
      </c>
      <c r="L20729" t="str">
        <v>Rooney et al. 2020; Rooney et al. 2015</v>
      </c>
      <c r="M20729" t="s">
        <v>2484</v>
      </c>
      <c r="P20729" t="s">
        <v>2342</v>
      </c>
      <c r="Q20729" s="14">
        <v>5.55</v>
      </c>
      <c r="R20729">
        <v>0.1</v>
      </c>
      <c r="S20729" s="14"/>
      <c r="V20729">
        <v>1</v>
      </c>
      <c r="W20729" t="s">
        <v>2570</v>
      </c>
    </row>
    <row r="20730" spans="1:23" x14ac:dyDescent="0.3">
      <c r="A20730">
        <v>28446</v>
      </c>
      <c r="B20730" s="15" t="s">
        <v>2073</v>
      </c>
      <c r="C20730" t="str">
        <f>_xlfn.XLOOKUP($B20730, STANDARDS!$A:$A, STANDARDS!$B:$B,,0,2)</f>
        <v>Nadaleen Fm, Rackla Gp</v>
      </c>
      <c r="D20730" t="s">
        <v>517</v>
      </c>
      <c r="E20730" t="s">
        <v>2278</v>
      </c>
      <c r="F20730">
        <v>129</v>
      </c>
      <c r="G20730">
        <v>-63.5</v>
      </c>
      <c r="H20730">
        <v>1</v>
      </c>
      <c r="I20730" t="s">
        <v>1816</v>
      </c>
      <c r="J20730" cm="1">
        <f t="array" ref="J20730:L20730">_xlfn.XLOOKUP($C20730, AGE!$A:$A,AGE!$B:$D,,0,2)</f>
        <v>601.29999999999995</v>
      </c>
      <c r="K20730">
        <v>37</v>
      </c>
      <c r="L20730" t="str">
        <v>Rooney et al. 2020; Rooney et al. 2015</v>
      </c>
      <c r="M20730" t="s">
        <v>2484</v>
      </c>
      <c r="P20730" t="s">
        <v>2342</v>
      </c>
      <c r="Q20730" s="14">
        <v>5.89</v>
      </c>
      <c r="R20730">
        <v>0.1</v>
      </c>
      <c r="S20730" s="14"/>
      <c r="V20730">
        <v>1</v>
      </c>
      <c r="W20730" t="s">
        <v>2570</v>
      </c>
    </row>
    <row r="20731" spans="1:23" x14ac:dyDescent="0.3">
      <c r="A20731">
        <v>28447</v>
      </c>
      <c r="B20731" s="15" t="s">
        <v>2073</v>
      </c>
      <c r="C20731" t="str">
        <f>_xlfn.XLOOKUP($B20731, STANDARDS!$A:$A, STANDARDS!$B:$B,,0,2)</f>
        <v>Nadaleen Fm, Rackla Gp</v>
      </c>
      <c r="D20731" t="s">
        <v>517</v>
      </c>
      <c r="E20731" t="s">
        <v>2278</v>
      </c>
      <c r="F20731">
        <v>129</v>
      </c>
      <c r="G20731">
        <v>-63.5</v>
      </c>
      <c r="H20731">
        <v>1</v>
      </c>
      <c r="I20731" t="s">
        <v>1816</v>
      </c>
      <c r="J20731" cm="1">
        <f t="array" ref="J20731:L20731">_xlfn.XLOOKUP($C20731, AGE!$A:$A,AGE!$B:$D,,0,2)</f>
        <v>601.29999999999995</v>
      </c>
      <c r="K20731">
        <v>37</v>
      </c>
      <c r="L20731" t="str">
        <v>Rooney et al. 2020; Rooney et al. 2015</v>
      </c>
      <c r="M20731" t="s">
        <v>2484</v>
      </c>
      <c r="P20731" t="s">
        <v>2342</v>
      </c>
      <c r="Q20731" s="14">
        <v>6</v>
      </c>
      <c r="R20731">
        <v>0.1</v>
      </c>
      <c r="S20731" s="14"/>
      <c r="V20731">
        <v>1</v>
      </c>
      <c r="W20731" t="s">
        <v>2570</v>
      </c>
    </row>
    <row r="20732" spans="1:23" x14ac:dyDescent="0.3">
      <c r="A20732">
        <v>28448</v>
      </c>
      <c r="B20732" s="15" t="s">
        <v>2073</v>
      </c>
      <c r="C20732" t="str">
        <f>_xlfn.XLOOKUP($B20732, STANDARDS!$A:$A, STANDARDS!$B:$B,,0,2)</f>
        <v>Nadaleen Fm, Rackla Gp</v>
      </c>
      <c r="D20732" t="s">
        <v>517</v>
      </c>
      <c r="E20732" t="s">
        <v>2278</v>
      </c>
      <c r="F20732">
        <v>129</v>
      </c>
      <c r="G20732">
        <v>-63.5</v>
      </c>
      <c r="H20732">
        <v>1</v>
      </c>
      <c r="I20732" t="s">
        <v>1816</v>
      </c>
      <c r="J20732" cm="1">
        <f t="array" ref="J20732:L20732">_xlfn.XLOOKUP($C20732, AGE!$A:$A,AGE!$B:$D,,0,2)</f>
        <v>601.29999999999995</v>
      </c>
      <c r="K20732">
        <v>37</v>
      </c>
      <c r="L20732" t="str">
        <v>Rooney et al. 2020; Rooney et al. 2015</v>
      </c>
      <c r="M20732" t="s">
        <v>2484</v>
      </c>
      <c r="P20732" t="s">
        <v>2342</v>
      </c>
      <c r="Q20732" s="14">
        <v>5.96</v>
      </c>
      <c r="R20732">
        <v>0.1</v>
      </c>
      <c r="S20732" s="14"/>
      <c r="V20732">
        <v>1</v>
      </c>
      <c r="W20732" t="s">
        <v>2570</v>
      </c>
    </row>
    <row r="20733" spans="1:23" x14ac:dyDescent="0.3">
      <c r="A20733">
        <v>28449</v>
      </c>
      <c r="B20733" s="15" t="s">
        <v>2073</v>
      </c>
      <c r="C20733" t="str">
        <f>_xlfn.XLOOKUP($B20733, STANDARDS!$A:$A, STANDARDS!$B:$B,,0,2)</f>
        <v>Nadaleen Fm, Rackla Gp</v>
      </c>
      <c r="D20733" t="s">
        <v>517</v>
      </c>
      <c r="E20733" t="s">
        <v>2278</v>
      </c>
      <c r="F20733">
        <v>129</v>
      </c>
      <c r="G20733">
        <v>-63.5</v>
      </c>
      <c r="H20733">
        <v>1</v>
      </c>
      <c r="I20733" t="s">
        <v>1816</v>
      </c>
      <c r="J20733" cm="1">
        <f t="array" ref="J20733:L20733">_xlfn.XLOOKUP($C20733, AGE!$A:$A,AGE!$B:$D,,0,2)</f>
        <v>601.29999999999995</v>
      </c>
      <c r="K20733">
        <v>37</v>
      </c>
      <c r="L20733" t="str">
        <v>Rooney et al. 2020; Rooney et al. 2015</v>
      </c>
      <c r="M20733" t="s">
        <v>2484</v>
      </c>
      <c r="P20733" t="s">
        <v>2342</v>
      </c>
      <c r="Q20733" s="14">
        <v>5.45</v>
      </c>
      <c r="R20733">
        <v>0.1</v>
      </c>
      <c r="S20733" s="14"/>
      <c r="V20733">
        <v>1</v>
      </c>
      <c r="W20733" t="s">
        <v>2570</v>
      </c>
    </row>
    <row r="20734" spans="1:23" x14ac:dyDescent="0.3">
      <c r="A20734">
        <v>28450</v>
      </c>
      <c r="B20734" s="15" t="s">
        <v>2073</v>
      </c>
      <c r="C20734" t="str">
        <f>_xlfn.XLOOKUP($B20734, STANDARDS!$A:$A, STANDARDS!$B:$B,,0,2)</f>
        <v>Nadaleen Fm, Rackla Gp</v>
      </c>
      <c r="D20734" t="s">
        <v>517</v>
      </c>
      <c r="E20734" t="s">
        <v>2278</v>
      </c>
      <c r="F20734">
        <v>129</v>
      </c>
      <c r="G20734">
        <v>-63.5</v>
      </c>
      <c r="H20734">
        <v>1</v>
      </c>
      <c r="I20734" t="s">
        <v>1816</v>
      </c>
      <c r="J20734" cm="1">
        <f t="array" ref="J20734:L20734">_xlfn.XLOOKUP($C20734, AGE!$A:$A,AGE!$B:$D,,0,2)</f>
        <v>601.29999999999995</v>
      </c>
      <c r="K20734">
        <v>37</v>
      </c>
      <c r="L20734" t="str">
        <v>Rooney et al. 2020; Rooney et al. 2015</v>
      </c>
      <c r="M20734" t="s">
        <v>2484</v>
      </c>
      <c r="P20734" t="s">
        <v>2342</v>
      </c>
      <c r="Q20734" s="14">
        <v>5.58</v>
      </c>
      <c r="R20734">
        <v>0.1</v>
      </c>
      <c r="S20734" s="14"/>
      <c r="V20734">
        <v>1</v>
      </c>
      <c r="W20734" t="s">
        <v>2570</v>
      </c>
    </row>
    <row r="20735" spans="1:23" x14ac:dyDescent="0.3">
      <c r="A20735">
        <v>28451</v>
      </c>
      <c r="B20735" s="15" t="s">
        <v>2073</v>
      </c>
      <c r="C20735" t="str">
        <f>_xlfn.XLOOKUP($B20735, STANDARDS!$A:$A, STANDARDS!$B:$B,,0,2)</f>
        <v>Nadaleen Fm, Rackla Gp</v>
      </c>
      <c r="D20735" t="s">
        <v>517</v>
      </c>
      <c r="E20735" t="s">
        <v>2278</v>
      </c>
      <c r="F20735">
        <v>129</v>
      </c>
      <c r="G20735">
        <v>-63.5</v>
      </c>
      <c r="H20735">
        <v>1</v>
      </c>
      <c r="I20735" t="s">
        <v>1816</v>
      </c>
      <c r="J20735" cm="1">
        <f t="array" ref="J20735:L20735">_xlfn.XLOOKUP($C20735, AGE!$A:$A,AGE!$B:$D,,0,2)</f>
        <v>601.29999999999995</v>
      </c>
      <c r="K20735">
        <v>37</v>
      </c>
      <c r="L20735" t="str">
        <v>Rooney et al. 2020; Rooney et al. 2015</v>
      </c>
      <c r="M20735" t="s">
        <v>2484</v>
      </c>
      <c r="P20735" t="s">
        <v>2342</v>
      </c>
      <c r="Q20735" s="14">
        <v>5.79</v>
      </c>
      <c r="R20735">
        <v>0.1</v>
      </c>
      <c r="S20735" s="14"/>
      <c r="V20735">
        <v>1</v>
      </c>
      <c r="W20735" t="s">
        <v>2570</v>
      </c>
    </row>
    <row r="20736" spans="1:23" x14ac:dyDescent="0.3">
      <c r="A20736">
        <v>28452</v>
      </c>
      <c r="B20736" s="15" t="s">
        <v>2073</v>
      </c>
      <c r="C20736" t="str">
        <f>_xlfn.XLOOKUP($B20736, STANDARDS!$A:$A, STANDARDS!$B:$B,,0,2)</f>
        <v>Nadaleen Fm, Rackla Gp</v>
      </c>
      <c r="D20736" t="s">
        <v>517</v>
      </c>
      <c r="E20736" t="s">
        <v>2278</v>
      </c>
      <c r="F20736">
        <v>129</v>
      </c>
      <c r="G20736">
        <v>-63.5</v>
      </c>
      <c r="H20736">
        <v>1</v>
      </c>
      <c r="I20736" t="s">
        <v>1816</v>
      </c>
      <c r="J20736" cm="1">
        <f t="array" ref="J20736:L20736">_xlfn.XLOOKUP($C20736, AGE!$A:$A,AGE!$B:$D,,0,2)</f>
        <v>601.29999999999995</v>
      </c>
      <c r="K20736">
        <v>37</v>
      </c>
      <c r="L20736" t="str">
        <v>Rooney et al. 2020; Rooney et al. 2015</v>
      </c>
      <c r="M20736" t="s">
        <v>2484</v>
      </c>
      <c r="P20736" t="s">
        <v>2342</v>
      </c>
      <c r="Q20736" s="14">
        <v>5.89</v>
      </c>
      <c r="R20736">
        <v>0.1</v>
      </c>
      <c r="S20736" s="14"/>
      <c r="V20736">
        <v>1</v>
      </c>
      <c r="W20736" t="s">
        <v>2570</v>
      </c>
    </row>
    <row r="20737" spans="1:23" x14ac:dyDescent="0.3">
      <c r="A20737">
        <v>28453</v>
      </c>
      <c r="B20737" s="15" t="s">
        <v>2073</v>
      </c>
      <c r="C20737" t="str">
        <f>_xlfn.XLOOKUP($B20737, STANDARDS!$A:$A, STANDARDS!$B:$B,,0,2)</f>
        <v>Nadaleen Fm, Rackla Gp</v>
      </c>
      <c r="D20737" t="s">
        <v>517</v>
      </c>
      <c r="E20737" t="s">
        <v>2278</v>
      </c>
      <c r="F20737">
        <v>129</v>
      </c>
      <c r="G20737">
        <v>-63.5</v>
      </c>
      <c r="H20737">
        <v>1</v>
      </c>
      <c r="I20737" t="s">
        <v>1816</v>
      </c>
      <c r="J20737" cm="1">
        <f t="array" ref="J20737:L20737">_xlfn.XLOOKUP($C20737, AGE!$A:$A,AGE!$B:$D,,0,2)</f>
        <v>601.29999999999995</v>
      </c>
      <c r="K20737">
        <v>37</v>
      </c>
      <c r="L20737" t="str">
        <v>Rooney et al. 2020; Rooney et al. 2015</v>
      </c>
      <c r="M20737" t="s">
        <v>2484</v>
      </c>
      <c r="P20737" t="s">
        <v>2342</v>
      </c>
      <c r="Q20737" s="14">
        <v>5.69</v>
      </c>
      <c r="R20737">
        <v>0.1</v>
      </c>
      <c r="S20737" s="14"/>
      <c r="V20737">
        <v>1</v>
      </c>
      <c r="W20737" t="s">
        <v>2570</v>
      </c>
    </row>
    <row r="20738" spans="1:23" x14ac:dyDescent="0.3">
      <c r="A20738">
        <v>28454</v>
      </c>
      <c r="B20738" s="15" t="s">
        <v>2073</v>
      </c>
      <c r="C20738" t="str">
        <f>_xlfn.XLOOKUP($B20738, STANDARDS!$A:$A, STANDARDS!$B:$B,,0,2)</f>
        <v>Nadaleen Fm, Rackla Gp</v>
      </c>
      <c r="D20738" t="s">
        <v>517</v>
      </c>
      <c r="E20738" t="s">
        <v>2278</v>
      </c>
      <c r="F20738">
        <v>129</v>
      </c>
      <c r="G20738">
        <v>-63.5</v>
      </c>
      <c r="H20738">
        <v>1</v>
      </c>
      <c r="I20738" t="s">
        <v>1816</v>
      </c>
      <c r="J20738" cm="1">
        <f t="array" ref="J20738:L20738">_xlfn.XLOOKUP($C20738, AGE!$A:$A,AGE!$B:$D,,0,2)</f>
        <v>601.29999999999995</v>
      </c>
      <c r="K20738">
        <v>37</v>
      </c>
      <c r="L20738" t="str">
        <v>Rooney et al. 2020; Rooney et al. 2015</v>
      </c>
      <c r="M20738" t="s">
        <v>2484</v>
      </c>
      <c r="P20738" t="s">
        <v>2342</v>
      </c>
      <c r="Q20738" s="14">
        <v>5.61</v>
      </c>
      <c r="R20738">
        <v>0.1</v>
      </c>
      <c r="S20738" s="14"/>
      <c r="V20738">
        <v>1</v>
      </c>
      <c r="W20738" t="s">
        <v>2570</v>
      </c>
    </row>
    <row r="20739" spans="1:23" x14ac:dyDescent="0.3">
      <c r="A20739">
        <v>28455</v>
      </c>
      <c r="B20739" s="15" t="s">
        <v>2073</v>
      </c>
      <c r="C20739" t="str">
        <f>_xlfn.XLOOKUP($B20739, STANDARDS!$A:$A, STANDARDS!$B:$B,,0,2)</f>
        <v>Nadaleen Fm, Rackla Gp</v>
      </c>
      <c r="D20739" t="s">
        <v>517</v>
      </c>
      <c r="E20739" t="s">
        <v>2278</v>
      </c>
      <c r="F20739">
        <v>129</v>
      </c>
      <c r="G20739">
        <v>-63.5</v>
      </c>
      <c r="H20739">
        <v>1</v>
      </c>
      <c r="I20739" t="s">
        <v>1816</v>
      </c>
      <c r="J20739" cm="1">
        <f t="array" ref="J20739:L20739">_xlfn.XLOOKUP($C20739, AGE!$A:$A,AGE!$B:$D,,0,2)</f>
        <v>601.29999999999995</v>
      </c>
      <c r="K20739">
        <v>37</v>
      </c>
      <c r="L20739" t="str">
        <v>Rooney et al. 2020; Rooney et al. 2015</v>
      </c>
      <c r="M20739" t="s">
        <v>2484</v>
      </c>
      <c r="P20739" t="s">
        <v>2342</v>
      </c>
      <c r="Q20739" s="14">
        <v>5.92</v>
      </c>
      <c r="R20739">
        <v>0.1</v>
      </c>
      <c r="S20739" s="14"/>
      <c r="V20739">
        <v>1</v>
      </c>
      <c r="W20739" t="s">
        <v>2570</v>
      </c>
    </row>
    <row r="20740" spans="1:23" x14ac:dyDescent="0.3">
      <c r="A20740">
        <v>28456</v>
      </c>
      <c r="B20740" s="15" t="s">
        <v>2073</v>
      </c>
      <c r="C20740" t="str">
        <f>_xlfn.XLOOKUP($B20740, STANDARDS!$A:$A, STANDARDS!$B:$B,,0,2)</f>
        <v>Nadaleen Fm, Rackla Gp</v>
      </c>
      <c r="D20740" t="s">
        <v>517</v>
      </c>
      <c r="E20740" t="s">
        <v>2278</v>
      </c>
      <c r="F20740">
        <v>129</v>
      </c>
      <c r="G20740">
        <v>-63.5</v>
      </c>
      <c r="H20740">
        <v>1</v>
      </c>
      <c r="I20740" t="s">
        <v>1816</v>
      </c>
      <c r="J20740" cm="1">
        <f t="array" ref="J20740:L20740">_xlfn.XLOOKUP($C20740, AGE!$A:$A,AGE!$B:$D,,0,2)</f>
        <v>601.29999999999995</v>
      </c>
      <c r="K20740">
        <v>37</v>
      </c>
      <c r="L20740" t="str">
        <v>Rooney et al. 2020; Rooney et al. 2015</v>
      </c>
      <c r="M20740" t="s">
        <v>2484</v>
      </c>
      <c r="P20740" t="s">
        <v>2342</v>
      </c>
      <c r="Q20740" s="14">
        <v>6.26</v>
      </c>
      <c r="R20740">
        <v>0.1</v>
      </c>
      <c r="S20740" s="14"/>
      <c r="V20740">
        <v>1</v>
      </c>
      <c r="W20740" t="s">
        <v>2570</v>
      </c>
    </row>
    <row r="20741" spans="1:23" x14ac:dyDescent="0.3">
      <c r="A20741">
        <v>28457</v>
      </c>
      <c r="B20741" s="15" t="s">
        <v>2073</v>
      </c>
      <c r="C20741" t="str">
        <f>_xlfn.XLOOKUP($B20741, STANDARDS!$A:$A, STANDARDS!$B:$B,,0,2)</f>
        <v>Nadaleen Fm, Rackla Gp</v>
      </c>
      <c r="D20741" t="s">
        <v>517</v>
      </c>
      <c r="E20741" t="s">
        <v>2278</v>
      </c>
      <c r="F20741">
        <v>129</v>
      </c>
      <c r="G20741">
        <v>-63.5</v>
      </c>
      <c r="H20741">
        <v>1</v>
      </c>
      <c r="I20741" t="s">
        <v>1816</v>
      </c>
      <c r="J20741" cm="1">
        <f t="array" ref="J20741:L20741">_xlfn.XLOOKUP($C20741, AGE!$A:$A,AGE!$B:$D,,0,2)</f>
        <v>601.29999999999995</v>
      </c>
      <c r="K20741">
        <v>37</v>
      </c>
      <c r="L20741" t="str">
        <v>Rooney et al. 2020; Rooney et al. 2015</v>
      </c>
      <c r="M20741" t="s">
        <v>2484</v>
      </c>
      <c r="P20741" t="s">
        <v>2342</v>
      </c>
      <c r="Q20741" s="14">
        <v>6.7</v>
      </c>
      <c r="R20741">
        <v>0.1</v>
      </c>
      <c r="S20741" s="14"/>
      <c r="V20741">
        <v>1</v>
      </c>
      <c r="W20741" t="s">
        <v>2570</v>
      </c>
    </row>
    <row r="20742" spans="1:23" x14ac:dyDescent="0.3">
      <c r="A20742">
        <v>28458</v>
      </c>
      <c r="B20742" s="15" t="s">
        <v>2073</v>
      </c>
      <c r="C20742" t="str">
        <f>_xlfn.XLOOKUP($B20742, STANDARDS!$A:$A, STANDARDS!$B:$B,,0,2)</f>
        <v>Nadaleen Fm, Rackla Gp</v>
      </c>
      <c r="D20742" t="s">
        <v>517</v>
      </c>
      <c r="E20742" t="s">
        <v>2278</v>
      </c>
      <c r="F20742">
        <v>129</v>
      </c>
      <c r="G20742">
        <v>-63.5</v>
      </c>
      <c r="H20742">
        <v>1</v>
      </c>
      <c r="I20742" t="s">
        <v>1816</v>
      </c>
      <c r="J20742" cm="1">
        <f t="array" ref="J20742:L20742">_xlfn.XLOOKUP($C20742, AGE!$A:$A,AGE!$B:$D,,0,2)</f>
        <v>601.29999999999995</v>
      </c>
      <c r="K20742">
        <v>37</v>
      </c>
      <c r="L20742" t="str">
        <v>Rooney et al. 2020; Rooney et al. 2015</v>
      </c>
      <c r="M20742" t="s">
        <v>2484</v>
      </c>
      <c r="P20742" t="s">
        <v>2342</v>
      </c>
      <c r="Q20742" s="14">
        <v>7.02</v>
      </c>
      <c r="R20742">
        <v>0.1</v>
      </c>
      <c r="S20742" s="14"/>
      <c r="V20742">
        <v>1</v>
      </c>
      <c r="W20742" t="s">
        <v>2570</v>
      </c>
    </row>
    <row r="20743" spans="1:23" x14ac:dyDescent="0.3">
      <c r="A20743">
        <v>28459</v>
      </c>
      <c r="B20743" s="15" t="s">
        <v>2073</v>
      </c>
      <c r="C20743" t="str">
        <f>_xlfn.XLOOKUP($B20743, STANDARDS!$A:$A, STANDARDS!$B:$B,,0,2)</f>
        <v>Nadaleen Fm, Rackla Gp</v>
      </c>
      <c r="D20743" t="s">
        <v>517</v>
      </c>
      <c r="E20743" t="s">
        <v>2278</v>
      </c>
      <c r="F20743">
        <v>129</v>
      </c>
      <c r="G20743">
        <v>-63.5</v>
      </c>
      <c r="H20743">
        <v>1</v>
      </c>
      <c r="I20743" t="s">
        <v>1816</v>
      </c>
      <c r="J20743" cm="1">
        <f t="array" ref="J20743:L20743">_xlfn.XLOOKUP($C20743, AGE!$A:$A,AGE!$B:$D,,0,2)</f>
        <v>601.29999999999995</v>
      </c>
      <c r="K20743">
        <v>37</v>
      </c>
      <c r="L20743" t="str">
        <v>Rooney et al. 2020; Rooney et al. 2015</v>
      </c>
      <c r="M20743" t="s">
        <v>2484</v>
      </c>
      <c r="P20743" t="s">
        <v>2342</v>
      </c>
      <c r="Q20743" s="14">
        <v>6.44</v>
      </c>
      <c r="R20743">
        <v>0.1</v>
      </c>
      <c r="S20743" s="14"/>
      <c r="V20743">
        <v>1</v>
      </c>
      <c r="W20743" t="s">
        <v>2570</v>
      </c>
    </row>
    <row r="20744" spans="1:23" x14ac:dyDescent="0.3">
      <c r="A20744">
        <v>28460</v>
      </c>
      <c r="B20744" s="15" t="s">
        <v>2073</v>
      </c>
      <c r="C20744" t="str">
        <f>_xlfn.XLOOKUP($B20744, STANDARDS!$A:$A, STANDARDS!$B:$B,,0,2)</f>
        <v>Nadaleen Fm, Rackla Gp</v>
      </c>
      <c r="D20744" t="s">
        <v>517</v>
      </c>
      <c r="E20744" t="s">
        <v>2278</v>
      </c>
      <c r="F20744">
        <v>129</v>
      </c>
      <c r="G20744">
        <v>-63.5</v>
      </c>
      <c r="H20744">
        <v>1</v>
      </c>
      <c r="I20744" t="s">
        <v>1816</v>
      </c>
      <c r="J20744" cm="1">
        <f t="array" ref="J20744:L20744">_xlfn.XLOOKUP($C20744, AGE!$A:$A,AGE!$B:$D,,0,2)</f>
        <v>601.29999999999995</v>
      </c>
      <c r="K20744">
        <v>37</v>
      </c>
      <c r="L20744" t="str">
        <v>Rooney et al. 2020; Rooney et al. 2015</v>
      </c>
      <c r="M20744" t="s">
        <v>2484</v>
      </c>
      <c r="P20744" t="s">
        <v>2342</v>
      </c>
      <c r="Q20744" s="14">
        <v>6.5</v>
      </c>
      <c r="R20744">
        <v>0.1</v>
      </c>
      <c r="S20744" s="14"/>
      <c r="V20744">
        <v>1</v>
      </c>
      <c r="W20744" t="s">
        <v>2570</v>
      </c>
    </row>
    <row r="20745" spans="1:23" x14ac:dyDescent="0.3">
      <c r="A20745">
        <v>28461</v>
      </c>
      <c r="B20745" s="15" t="s">
        <v>2073</v>
      </c>
      <c r="C20745" t="str">
        <f>_xlfn.XLOOKUP($B20745, STANDARDS!$A:$A, STANDARDS!$B:$B,,0,2)</f>
        <v>Nadaleen Fm, Rackla Gp</v>
      </c>
      <c r="D20745" t="s">
        <v>517</v>
      </c>
      <c r="E20745" t="s">
        <v>2278</v>
      </c>
      <c r="F20745">
        <v>129</v>
      </c>
      <c r="G20745">
        <v>-63.5</v>
      </c>
      <c r="H20745">
        <v>1</v>
      </c>
      <c r="I20745" t="s">
        <v>1816</v>
      </c>
      <c r="J20745" cm="1">
        <f t="array" ref="J20745:L20745">_xlfn.XLOOKUP($C20745, AGE!$A:$A,AGE!$B:$D,,0,2)</f>
        <v>601.29999999999995</v>
      </c>
      <c r="K20745">
        <v>37</v>
      </c>
      <c r="L20745" t="str">
        <v>Rooney et al. 2020; Rooney et al. 2015</v>
      </c>
      <c r="M20745" t="s">
        <v>2484</v>
      </c>
      <c r="P20745" t="s">
        <v>2342</v>
      </c>
      <c r="Q20745" s="14">
        <v>6.34</v>
      </c>
      <c r="R20745">
        <v>0.1</v>
      </c>
      <c r="S20745" s="14"/>
      <c r="V20745">
        <v>1</v>
      </c>
      <c r="W20745" t="s">
        <v>2570</v>
      </c>
    </row>
    <row r="20746" spans="1:23" x14ac:dyDescent="0.3">
      <c r="A20746">
        <v>28462</v>
      </c>
      <c r="B20746" s="15" t="s">
        <v>2073</v>
      </c>
      <c r="C20746" t="str">
        <f>_xlfn.XLOOKUP($B20746, STANDARDS!$A:$A, STANDARDS!$B:$B,,0,2)</f>
        <v>Nadaleen Fm, Rackla Gp</v>
      </c>
      <c r="D20746" t="s">
        <v>517</v>
      </c>
      <c r="E20746" t="s">
        <v>2278</v>
      </c>
      <c r="F20746">
        <v>129</v>
      </c>
      <c r="G20746">
        <v>-63.5</v>
      </c>
      <c r="H20746">
        <v>1</v>
      </c>
      <c r="I20746" t="s">
        <v>1816</v>
      </c>
      <c r="J20746" cm="1">
        <f t="array" ref="J20746:L20746">_xlfn.XLOOKUP($C20746, AGE!$A:$A,AGE!$B:$D,,0,2)</f>
        <v>601.29999999999995</v>
      </c>
      <c r="K20746">
        <v>37</v>
      </c>
      <c r="L20746" t="str">
        <v>Rooney et al. 2020; Rooney et al. 2015</v>
      </c>
      <c r="M20746" t="s">
        <v>2484</v>
      </c>
      <c r="P20746" t="s">
        <v>2342</v>
      </c>
      <c r="Q20746" s="14">
        <v>6.88</v>
      </c>
      <c r="R20746">
        <v>0.1</v>
      </c>
      <c r="S20746" s="14"/>
      <c r="V20746">
        <v>1</v>
      </c>
      <c r="W20746" t="s">
        <v>2570</v>
      </c>
    </row>
    <row r="20747" spans="1:23" x14ac:dyDescent="0.3">
      <c r="A20747">
        <v>28463</v>
      </c>
      <c r="B20747" s="15" t="s">
        <v>2073</v>
      </c>
      <c r="C20747" t="str">
        <f>_xlfn.XLOOKUP($B20747, STANDARDS!$A:$A, STANDARDS!$B:$B,,0,2)</f>
        <v>Nadaleen Fm, Rackla Gp</v>
      </c>
      <c r="D20747" t="s">
        <v>517</v>
      </c>
      <c r="E20747" t="s">
        <v>2278</v>
      </c>
      <c r="F20747">
        <v>129</v>
      </c>
      <c r="G20747">
        <v>-63.5</v>
      </c>
      <c r="H20747">
        <v>1</v>
      </c>
      <c r="I20747" t="s">
        <v>1816</v>
      </c>
      <c r="J20747" cm="1">
        <f t="array" ref="J20747:L20747">_xlfn.XLOOKUP($C20747, AGE!$A:$A,AGE!$B:$D,,0,2)</f>
        <v>601.29999999999995</v>
      </c>
      <c r="K20747">
        <v>37</v>
      </c>
      <c r="L20747" t="str">
        <v>Rooney et al. 2020; Rooney et al. 2015</v>
      </c>
      <c r="M20747" t="s">
        <v>2484</v>
      </c>
      <c r="P20747" t="s">
        <v>2342</v>
      </c>
      <c r="Q20747" s="14">
        <v>7.04</v>
      </c>
      <c r="R20747">
        <v>0.1</v>
      </c>
      <c r="S20747" s="14"/>
      <c r="V20747">
        <v>1</v>
      </c>
      <c r="W20747" t="s">
        <v>2570</v>
      </c>
    </row>
    <row r="20748" spans="1:23" x14ac:dyDescent="0.3">
      <c r="A20748">
        <v>28464</v>
      </c>
      <c r="B20748" s="15" t="s">
        <v>2073</v>
      </c>
      <c r="C20748" t="str">
        <f>_xlfn.XLOOKUP($B20748, STANDARDS!$A:$A, STANDARDS!$B:$B,,0,2)</f>
        <v>Nadaleen Fm, Rackla Gp</v>
      </c>
      <c r="D20748" t="s">
        <v>517</v>
      </c>
      <c r="E20748" t="s">
        <v>2278</v>
      </c>
      <c r="F20748">
        <v>129</v>
      </c>
      <c r="G20748">
        <v>-63.5</v>
      </c>
      <c r="H20748">
        <v>1</v>
      </c>
      <c r="I20748" t="s">
        <v>1816</v>
      </c>
      <c r="J20748" cm="1">
        <f t="array" ref="J20748:L20748">_xlfn.XLOOKUP($C20748, AGE!$A:$A,AGE!$B:$D,,0,2)</f>
        <v>601.29999999999995</v>
      </c>
      <c r="K20748">
        <v>37</v>
      </c>
      <c r="L20748" t="str">
        <v>Rooney et al. 2020; Rooney et al. 2015</v>
      </c>
      <c r="M20748" t="s">
        <v>2484</v>
      </c>
      <c r="P20748" t="s">
        <v>2342</v>
      </c>
      <c r="Q20748" s="14">
        <v>6.75</v>
      </c>
      <c r="R20748">
        <v>0.1</v>
      </c>
      <c r="S20748" s="14"/>
      <c r="V20748">
        <v>1</v>
      </c>
      <c r="W20748" t="s">
        <v>2570</v>
      </c>
    </row>
    <row r="20749" spans="1:23" x14ac:dyDescent="0.3">
      <c r="A20749">
        <v>28465</v>
      </c>
      <c r="B20749" s="15" t="s">
        <v>2073</v>
      </c>
      <c r="C20749" t="str">
        <f>_xlfn.XLOOKUP($B20749, STANDARDS!$A:$A, STANDARDS!$B:$B,,0,2)</f>
        <v>Nadaleen Fm, Rackla Gp</v>
      </c>
      <c r="D20749" t="s">
        <v>517</v>
      </c>
      <c r="E20749" t="s">
        <v>2278</v>
      </c>
      <c r="F20749">
        <v>129</v>
      </c>
      <c r="G20749">
        <v>-63.5</v>
      </c>
      <c r="H20749">
        <v>1</v>
      </c>
      <c r="I20749" t="s">
        <v>1816</v>
      </c>
      <c r="J20749" cm="1">
        <f t="array" ref="J20749:L20749">_xlfn.XLOOKUP($C20749, AGE!$A:$A,AGE!$B:$D,,0,2)</f>
        <v>601.29999999999995</v>
      </c>
      <c r="K20749">
        <v>37</v>
      </c>
      <c r="L20749" t="str">
        <v>Rooney et al. 2020; Rooney et al. 2015</v>
      </c>
      <c r="M20749" t="s">
        <v>2484</v>
      </c>
      <c r="P20749" t="s">
        <v>2342</v>
      </c>
      <c r="Q20749" s="14">
        <v>6.55</v>
      </c>
      <c r="R20749">
        <v>0.1</v>
      </c>
      <c r="S20749" s="14"/>
      <c r="V20749">
        <v>1</v>
      </c>
      <c r="W20749" t="s">
        <v>2570</v>
      </c>
    </row>
    <row r="20750" spans="1:23" x14ac:dyDescent="0.3">
      <c r="A20750">
        <v>28466</v>
      </c>
      <c r="B20750" s="15" t="s">
        <v>2073</v>
      </c>
      <c r="C20750" t="str">
        <f>_xlfn.XLOOKUP($B20750, STANDARDS!$A:$A, STANDARDS!$B:$B,,0,2)</f>
        <v>Nadaleen Fm, Rackla Gp</v>
      </c>
      <c r="D20750" t="s">
        <v>517</v>
      </c>
      <c r="E20750" t="s">
        <v>2278</v>
      </c>
      <c r="F20750">
        <v>129</v>
      </c>
      <c r="G20750">
        <v>-63.5</v>
      </c>
      <c r="H20750">
        <v>1</v>
      </c>
      <c r="I20750" t="s">
        <v>1816</v>
      </c>
      <c r="J20750" cm="1">
        <f t="array" ref="J20750:L20750">_xlfn.XLOOKUP($C20750, AGE!$A:$A,AGE!$B:$D,,0,2)</f>
        <v>601.29999999999995</v>
      </c>
      <c r="K20750">
        <v>37</v>
      </c>
      <c r="L20750" t="str">
        <v>Rooney et al. 2020; Rooney et al. 2015</v>
      </c>
      <c r="M20750" t="s">
        <v>2484</v>
      </c>
      <c r="P20750" t="s">
        <v>2342</v>
      </c>
      <c r="Q20750" s="14">
        <v>6.47</v>
      </c>
      <c r="R20750">
        <v>0.1</v>
      </c>
      <c r="S20750" s="14"/>
      <c r="V20750">
        <v>1</v>
      </c>
      <c r="W20750" t="s">
        <v>2570</v>
      </c>
    </row>
    <row r="20751" spans="1:23" x14ac:dyDescent="0.3">
      <c r="A20751">
        <v>28467</v>
      </c>
      <c r="B20751" s="15" t="s">
        <v>2073</v>
      </c>
      <c r="C20751" t="str">
        <f>_xlfn.XLOOKUP($B20751, STANDARDS!$A:$A, STANDARDS!$B:$B,,0,2)</f>
        <v>Nadaleen Fm, Rackla Gp</v>
      </c>
      <c r="D20751" t="s">
        <v>517</v>
      </c>
      <c r="E20751" t="s">
        <v>2278</v>
      </c>
      <c r="F20751">
        <v>129</v>
      </c>
      <c r="G20751">
        <v>-63.5</v>
      </c>
      <c r="H20751">
        <v>1</v>
      </c>
      <c r="I20751" t="s">
        <v>1816</v>
      </c>
      <c r="J20751" cm="1">
        <f t="array" ref="J20751:L20751">_xlfn.XLOOKUP($C20751, AGE!$A:$A,AGE!$B:$D,,0,2)</f>
        <v>601.29999999999995</v>
      </c>
      <c r="K20751">
        <v>37</v>
      </c>
      <c r="L20751" t="str">
        <v>Rooney et al. 2020; Rooney et al. 2015</v>
      </c>
      <c r="M20751" t="s">
        <v>2484</v>
      </c>
      <c r="P20751" t="s">
        <v>2342</v>
      </c>
      <c r="Q20751" s="14">
        <v>6.75</v>
      </c>
      <c r="R20751">
        <v>0.1</v>
      </c>
      <c r="S20751" s="14"/>
      <c r="V20751">
        <v>1</v>
      </c>
      <c r="W20751" t="s">
        <v>2570</v>
      </c>
    </row>
    <row r="20752" spans="1:23" x14ac:dyDescent="0.3">
      <c r="A20752">
        <v>28468</v>
      </c>
      <c r="B20752" s="15" t="s">
        <v>2073</v>
      </c>
      <c r="C20752" t="str">
        <f>_xlfn.XLOOKUP($B20752, STANDARDS!$A:$A, STANDARDS!$B:$B,,0,2)</f>
        <v>Nadaleen Fm, Rackla Gp</v>
      </c>
      <c r="D20752" t="s">
        <v>517</v>
      </c>
      <c r="E20752" t="s">
        <v>2278</v>
      </c>
      <c r="F20752">
        <v>129</v>
      </c>
      <c r="G20752">
        <v>-63.5</v>
      </c>
      <c r="H20752">
        <v>1</v>
      </c>
      <c r="I20752" t="s">
        <v>1816</v>
      </c>
      <c r="J20752" cm="1">
        <f t="array" ref="J20752:L20752">_xlfn.XLOOKUP($C20752, AGE!$A:$A,AGE!$B:$D,,0,2)</f>
        <v>601.29999999999995</v>
      </c>
      <c r="K20752">
        <v>37</v>
      </c>
      <c r="L20752" t="str">
        <v>Rooney et al. 2020; Rooney et al. 2015</v>
      </c>
      <c r="M20752" t="s">
        <v>2484</v>
      </c>
      <c r="P20752" t="s">
        <v>2342</v>
      </c>
      <c r="Q20752" s="14">
        <v>5.87</v>
      </c>
      <c r="R20752">
        <v>0.1</v>
      </c>
      <c r="S20752" s="14"/>
      <c r="V20752">
        <v>1</v>
      </c>
      <c r="W20752" t="s">
        <v>2570</v>
      </c>
    </row>
    <row r="20753" spans="1:23" x14ac:dyDescent="0.3">
      <c r="A20753">
        <v>28469</v>
      </c>
      <c r="B20753" s="15" t="s">
        <v>2073</v>
      </c>
      <c r="C20753" t="str">
        <f>_xlfn.XLOOKUP($B20753, STANDARDS!$A:$A, STANDARDS!$B:$B,,0,2)</f>
        <v>Nadaleen Fm, Rackla Gp</v>
      </c>
      <c r="D20753" t="s">
        <v>517</v>
      </c>
      <c r="E20753" t="s">
        <v>2278</v>
      </c>
      <c r="F20753">
        <v>129</v>
      </c>
      <c r="G20753">
        <v>-63.5</v>
      </c>
      <c r="H20753">
        <v>1</v>
      </c>
      <c r="I20753" t="s">
        <v>1816</v>
      </c>
      <c r="J20753" cm="1">
        <f t="array" ref="J20753:L20753">_xlfn.XLOOKUP($C20753, AGE!$A:$A,AGE!$B:$D,,0,2)</f>
        <v>601.29999999999995</v>
      </c>
      <c r="K20753">
        <v>37</v>
      </c>
      <c r="L20753" t="str">
        <v>Rooney et al. 2020; Rooney et al. 2015</v>
      </c>
      <c r="M20753" t="s">
        <v>2484</v>
      </c>
      <c r="P20753" t="s">
        <v>2342</v>
      </c>
      <c r="Q20753" s="14">
        <v>6.42</v>
      </c>
      <c r="R20753">
        <v>0.1</v>
      </c>
      <c r="S20753" s="14"/>
      <c r="V20753">
        <v>1</v>
      </c>
      <c r="W20753" t="s">
        <v>2570</v>
      </c>
    </row>
    <row r="20754" spans="1:23" x14ac:dyDescent="0.3">
      <c r="A20754">
        <v>28470</v>
      </c>
      <c r="B20754" s="15" t="s">
        <v>2073</v>
      </c>
      <c r="C20754" t="str">
        <f>_xlfn.XLOOKUP($B20754, STANDARDS!$A:$A, STANDARDS!$B:$B,,0,2)</f>
        <v>Nadaleen Fm, Rackla Gp</v>
      </c>
      <c r="D20754" t="s">
        <v>517</v>
      </c>
      <c r="E20754" t="s">
        <v>2278</v>
      </c>
      <c r="F20754">
        <v>129</v>
      </c>
      <c r="G20754">
        <v>-63.5</v>
      </c>
      <c r="H20754">
        <v>1</v>
      </c>
      <c r="I20754" t="s">
        <v>1816</v>
      </c>
      <c r="J20754" cm="1">
        <f t="array" ref="J20754:L20754">_xlfn.XLOOKUP($C20754, AGE!$A:$A,AGE!$B:$D,,0,2)</f>
        <v>601.29999999999995</v>
      </c>
      <c r="K20754">
        <v>37</v>
      </c>
      <c r="L20754" t="str">
        <v>Rooney et al. 2020; Rooney et al. 2015</v>
      </c>
      <c r="M20754" t="s">
        <v>2484</v>
      </c>
      <c r="P20754" t="s">
        <v>2342</v>
      </c>
      <c r="Q20754" s="14">
        <v>6.22</v>
      </c>
      <c r="R20754">
        <v>0.1</v>
      </c>
      <c r="S20754" s="14"/>
      <c r="V20754">
        <v>1</v>
      </c>
      <c r="W20754" t="s">
        <v>2570</v>
      </c>
    </row>
    <row r="20755" spans="1:23" x14ac:dyDescent="0.3">
      <c r="A20755">
        <v>28471</v>
      </c>
      <c r="B20755" s="15" t="s">
        <v>2073</v>
      </c>
      <c r="C20755" t="str">
        <f>_xlfn.XLOOKUP($B20755, STANDARDS!$A:$A, STANDARDS!$B:$B,,0,2)</f>
        <v>Nadaleen Fm, Rackla Gp</v>
      </c>
      <c r="D20755" t="s">
        <v>517</v>
      </c>
      <c r="E20755" t="s">
        <v>2278</v>
      </c>
      <c r="F20755">
        <v>129</v>
      </c>
      <c r="G20755">
        <v>-63.5</v>
      </c>
      <c r="H20755">
        <v>1</v>
      </c>
      <c r="I20755" t="s">
        <v>1816</v>
      </c>
      <c r="J20755" cm="1">
        <f t="array" ref="J20755:L20755">_xlfn.XLOOKUP($C20755, AGE!$A:$A,AGE!$B:$D,,0,2)</f>
        <v>601.29999999999995</v>
      </c>
      <c r="K20755">
        <v>37</v>
      </c>
      <c r="L20755" t="str">
        <v>Rooney et al. 2020; Rooney et al. 2015</v>
      </c>
      <c r="M20755" t="s">
        <v>2484</v>
      </c>
      <c r="P20755" t="s">
        <v>2342</v>
      </c>
      <c r="Q20755" s="14">
        <v>6.37</v>
      </c>
      <c r="R20755">
        <v>0.1</v>
      </c>
      <c r="S20755" s="14"/>
      <c r="V20755">
        <v>1</v>
      </c>
      <c r="W20755" t="s">
        <v>2570</v>
      </c>
    </row>
    <row r="20756" spans="1:23" x14ac:dyDescent="0.3">
      <c r="A20756">
        <v>28472</v>
      </c>
      <c r="B20756" s="15" t="s">
        <v>2073</v>
      </c>
      <c r="C20756" t="str">
        <f>_xlfn.XLOOKUP($B20756, STANDARDS!$A:$A, STANDARDS!$B:$B,,0,2)</f>
        <v>Nadaleen Fm, Rackla Gp</v>
      </c>
      <c r="D20756" t="s">
        <v>517</v>
      </c>
      <c r="E20756" t="s">
        <v>2278</v>
      </c>
      <c r="F20756">
        <v>129</v>
      </c>
      <c r="G20756">
        <v>-63.5</v>
      </c>
      <c r="H20756">
        <v>1</v>
      </c>
      <c r="I20756" t="s">
        <v>1816</v>
      </c>
      <c r="J20756" cm="1">
        <f t="array" ref="J20756:L20756">_xlfn.XLOOKUP($C20756, AGE!$A:$A,AGE!$B:$D,,0,2)</f>
        <v>601.29999999999995</v>
      </c>
      <c r="K20756">
        <v>37</v>
      </c>
      <c r="L20756" t="str">
        <v>Rooney et al. 2020; Rooney et al. 2015</v>
      </c>
      <c r="M20756" t="s">
        <v>2484</v>
      </c>
      <c r="P20756" t="s">
        <v>2342</v>
      </c>
      <c r="Q20756" s="14">
        <v>6.87</v>
      </c>
      <c r="R20756">
        <v>0.1</v>
      </c>
      <c r="S20756" s="14"/>
      <c r="V20756">
        <v>1</v>
      </c>
      <c r="W20756" t="s">
        <v>2570</v>
      </c>
    </row>
    <row r="20757" spans="1:23" x14ac:dyDescent="0.3">
      <c r="A20757">
        <v>28473</v>
      </c>
      <c r="B20757" s="15" t="s">
        <v>2073</v>
      </c>
      <c r="C20757" t="str">
        <f>_xlfn.XLOOKUP($B20757, STANDARDS!$A:$A, STANDARDS!$B:$B,,0,2)</f>
        <v>Nadaleen Fm, Rackla Gp</v>
      </c>
      <c r="D20757" t="s">
        <v>517</v>
      </c>
      <c r="E20757" t="s">
        <v>2278</v>
      </c>
      <c r="F20757">
        <v>129</v>
      </c>
      <c r="G20757">
        <v>-63.5</v>
      </c>
      <c r="H20757">
        <v>1</v>
      </c>
      <c r="I20757" t="s">
        <v>1816</v>
      </c>
      <c r="J20757" cm="1">
        <f t="array" ref="J20757:L20757">_xlfn.XLOOKUP($C20757, AGE!$A:$A,AGE!$B:$D,,0,2)</f>
        <v>601.29999999999995</v>
      </c>
      <c r="K20757">
        <v>37</v>
      </c>
      <c r="L20757" t="str">
        <v>Rooney et al. 2020; Rooney et al. 2015</v>
      </c>
      <c r="M20757" t="s">
        <v>2484</v>
      </c>
      <c r="P20757" t="s">
        <v>2342</v>
      </c>
      <c r="Q20757" s="14">
        <v>6.26</v>
      </c>
      <c r="R20757">
        <v>0.1</v>
      </c>
      <c r="S20757" s="14"/>
      <c r="V20757">
        <v>1</v>
      </c>
      <c r="W20757" t="s">
        <v>2570</v>
      </c>
    </row>
    <row r="20758" spans="1:23" x14ac:dyDescent="0.3">
      <c r="A20758">
        <v>28474</v>
      </c>
      <c r="B20758" s="15" t="s">
        <v>2073</v>
      </c>
      <c r="C20758" t="str">
        <f>_xlfn.XLOOKUP($B20758, STANDARDS!$A:$A, STANDARDS!$B:$B,,0,2)</f>
        <v>Nadaleen Fm, Rackla Gp</v>
      </c>
      <c r="D20758" t="s">
        <v>517</v>
      </c>
      <c r="E20758" t="s">
        <v>2278</v>
      </c>
      <c r="F20758">
        <v>129</v>
      </c>
      <c r="G20758">
        <v>-63.5</v>
      </c>
      <c r="H20758">
        <v>1</v>
      </c>
      <c r="I20758" t="s">
        <v>1816</v>
      </c>
      <c r="J20758" cm="1">
        <f t="array" ref="J20758:L20758">_xlfn.XLOOKUP($C20758, AGE!$A:$A,AGE!$B:$D,,0,2)</f>
        <v>601.29999999999995</v>
      </c>
      <c r="K20758">
        <v>37</v>
      </c>
      <c r="L20758" t="str">
        <v>Rooney et al. 2020; Rooney et al. 2015</v>
      </c>
      <c r="M20758" t="s">
        <v>2484</v>
      </c>
      <c r="P20758" t="s">
        <v>2342</v>
      </c>
      <c r="Q20758" s="14">
        <v>6.29</v>
      </c>
      <c r="R20758">
        <v>0.1</v>
      </c>
      <c r="S20758" s="14"/>
      <c r="V20758">
        <v>1</v>
      </c>
      <c r="W20758" t="s">
        <v>2570</v>
      </c>
    </row>
    <row r="20759" spans="1:23" x14ac:dyDescent="0.3">
      <c r="A20759">
        <v>28475</v>
      </c>
      <c r="B20759" s="15" t="s">
        <v>2073</v>
      </c>
      <c r="C20759" t="str">
        <f>_xlfn.XLOOKUP($B20759, STANDARDS!$A:$A, STANDARDS!$B:$B,,0,2)</f>
        <v>Nadaleen Fm, Rackla Gp</v>
      </c>
      <c r="D20759" t="s">
        <v>517</v>
      </c>
      <c r="E20759" t="s">
        <v>2278</v>
      </c>
      <c r="F20759">
        <v>129</v>
      </c>
      <c r="G20759">
        <v>-63.5</v>
      </c>
      <c r="H20759">
        <v>1</v>
      </c>
      <c r="I20759" t="s">
        <v>1816</v>
      </c>
      <c r="J20759" cm="1">
        <f t="array" ref="J20759:L20759">_xlfn.XLOOKUP($C20759, AGE!$A:$A,AGE!$B:$D,,0,2)</f>
        <v>601.29999999999995</v>
      </c>
      <c r="K20759">
        <v>37</v>
      </c>
      <c r="L20759" t="str">
        <v>Rooney et al. 2020; Rooney et al. 2015</v>
      </c>
      <c r="M20759" t="s">
        <v>2484</v>
      </c>
      <c r="P20759" t="s">
        <v>2342</v>
      </c>
      <c r="Q20759" s="14">
        <v>5.71</v>
      </c>
      <c r="R20759">
        <v>0.1</v>
      </c>
      <c r="S20759" s="14"/>
      <c r="V20759">
        <v>1</v>
      </c>
      <c r="W20759" t="s">
        <v>2570</v>
      </c>
    </row>
    <row r="20760" spans="1:23" x14ac:dyDescent="0.3">
      <c r="A20760">
        <v>28476</v>
      </c>
      <c r="B20760" s="15" t="s">
        <v>2073</v>
      </c>
      <c r="C20760" t="str">
        <f>_xlfn.XLOOKUP($B20760, STANDARDS!$A:$A, STANDARDS!$B:$B,,0,2)</f>
        <v>Nadaleen Fm, Rackla Gp</v>
      </c>
      <c r="D20760" t="s">
        <v>517</v>
      </c>
      <c r="E20760" t="s">
        <v>2278</v>
      </c>
      <c r="F20760">
        <v>129</v>
      </c>
      <c r="G20760">
        <v>-63.5</v>
      </c>
      <c r="H20760">
        <v>1</v>
      </c>
      <c r="I20760" t="s">
        <v>1816</v>
      </c>
      <c r="J20760" cm="1">
        <f t="array" ref="J20760:L20760">_xlfn.XLOOKUP($C20760, AGE!$A:$A,AGE!$B:$D,,0,2)</f>
        <v>601.29999999999995</v>
      </c>
      <c r="K20760">
        <v>37</v>
      </c>
      <c r="L20760" t="str">
        <v>Rooney et al. 2020; Rooney et al. 2015</v>
      </c>
      <c r="M20760" t="s">
        <v>2484</v>
      </c>
      <c r="P20760" t="s">
        <v>2342</v>
      </c>
      <c r="Q20760" s="14">
        <v>6.17</v>
      </c>
      <c r="R20760">
        <v>0.1</v>
      </c>
      <c r="S20760" s="14"/>
      <c r="V20760">
        <v>1</v>
      </c>
      <c r="W20760" t="s">
        <v>2570</v>
      </c>
    </row>
    <row r="20761" spans="1:23" x14ac:dyDescent="0.3">
      <c r="A20761">
        <v>28477</v>
      </c>
      <c r="B20761" s="15" t="s">
        <v>2073</v>
      </c>
      <c r="C20761" t="str">
        <f>_xlfn.XLOOKUP($B20761, STANDARDS!$A:$A, STANDARDS!$B:$B,,0,2)</f>
        <v>Nadaleen Fm, Rackla Gp</v>
      </c>
      <c r="D20761" t="s">
        <v>517</v>
      </c>
      <c r="E20761" t="s">
        <v>2278</v>
      </c>
      <c r="F20761">
        <v>129</v>
      </c>
      <c r="G20761">
        <v>-63.5</v>
      </c>
      <c r="H20761">
        <v>1</v>
      </c>
      <c r="I20761" t="s">
        <v>1816</v>
      </c>
      <c r="J20761" cm="1">
        <f t="array" ref="J20761:L20761">_xlfn.XLOOKUP($C20761, AGE!$A:$A,AGE!$B:$D,,0,2)</f>
        <v>601.29999999999995</v>
      </c>
      <c r="K20761">
        <v>37</v>
      </c>
      <c r="L20761" t="str">
        <v>Rooney et al. 2020; Rooney et al. 2015</v>
      </c>
      <c r="M20761" t="s">
        <v>2484</v>
      </c>
      <c r="P20761" t="s">
        <v>2342</v>
      </c>
      <c r="Q20761" s="14">
        <v>5.85</v>
      </c>
      <c r="R20761">
        <v>0.1</v>
      </c>
      <c r="S20761" s="14"/>
      <c r="V20761">
        <v>1</v>
      </c>
      <c r="W20761" t="s">
        <v>2570</v>
      </c>
    </row>
    <row r="20762" spans="1:23" x14ac:dyDescent="0.3">
      <c r="A20762">
        <v>28478</v>
      </c>
      <c r="B20762" s="15" t="s">
        <v>2073</v>
      </c>
      <c r="C20762" t="str">
        <f>_xlfn.XLOOKUP($B20762, STANDARDS!$A:$A, STANDARDS!$B:$B,,0,2)</f>
        <v>Nadaleen Fm, Rackla Gp</v>
      </c>
      <c r="D20762" t="s">
        <v>517</v>
      </c>
      <c r="E20762" t="s">
        <v>2278</v>
      </c>
      <c r="F20762">
        <v>129</v>
      </c>
      <c r="G20762">
        <v>-63.5</v>
      </c>
      <c r="H20762">
        <v>1</v>
      </c>
      <c r="I20762" t="s">
        <v>1816</v>
      </c>
      <c r="J20762" cm="1">
        <f t="array" ref="J20762:L20762">_xlfn.XLOOKUP($C20762, AGE!$A:$A,AGE!$B:$D,,0,2)</f>
        <v>601.29999999999995</v>
      </c>
      <c r="K20762">
        <v>37</v>
      </c>
      <c r="L20762" t="str">
        <v>Rooney et al. 2020; Rooney et al. 2015</v>
      </c>
      <c r="M20762" t="s">
        <v>2484</v>
      </c>
      <c r="P20762" t="s">
        <v>2342</v>
      </c>
      <c r="Q20762" s="14">
        <v>5.23</v>
      </c>
      <c r="R20762">
        <v>0.1</v>
      </c>
      <c r="S20762" s="14"/>
      <c r="V20762">
        <v>1</v>
      </c>
      <c r="W20762" t="s">
        <v>2570</v>
      </c>
    </row>
    <row r="20763" spans="1:23" x14ac:dyDescent="0.3">
      <c r="A20763">
        <v>28479</v>
      </c>
      <c r="B20763" s="15" t="s">
        <v>2073</v>
      </c>
      <c r="C20763" t="str">
        <f>_xlfn.XLOOKUP($B20763, STANDARDS!$A:$A, STANDARDS!$B:$B,,0,2)</f>
        <v>Nadaleen Fm, Rackla Gp</v>
      </c>
      <c r="D20763" t="s">
        <v>517</v>
      </c>
      <c r="E20763" t="s">
        <v>2278</v>
      </c>
      <c r="F20763">
        <v>129</v>
      </c>
      <c r="G20763">
        <v>-63.5</v>
      </c>
      <c r="H20763">
        <v>1</v>
      </c>
      <c r="I20763" t="s">
        <v>1816</v>
      </c>
      <c r="J20763" cm="1">
        <f t="array" ref="J20763:L20763">_xlfn.XLOOKUP($C20763, AGE!$A:$A,AGE!$B:$D,,0,2)</f>
        <v>601.29999999999995</v>
      </c>
      <c r="K20763">
        <v>37</v>
      </c>
      <c r="L20763" t="str">
        <v>Rooney et al. 2020; Rooney et al. 2015</v>
      </c>
      <c r="M20763" t="s">
        <v>2484</v>
      </c>
      <c r="P20763" t="s">
        <v>2342</v>
      </c>
      <c r="Q20763" s="14">
        <v>6.47</v>
      </c>
      <c r="R20763">
        <v>0.1</v>
      </c>
      <c r="S20763" s="14"/>
      <c r="V20763">
        <v>1</v>
      </c>
      <c r="W20763" t="s">
        <v>2570</v>
      </c>
    </row>
    <row r="20764" spans="1:23" x14ac:dyDescent="0.3">
      <c r="A20764">
        <v>28480</v>
      </c>
      <c r="B20764" s="15" t="s">
        <v>2073</v>
      </c>
      <c r="C20764" t="str">
        <f>_xlfn.XLOOKUP($B20764, STANDARDS!$A:$A, STANDARDS!$B:$B,,0,2)</f>
        <v>Nadaleen Fm, Rackla Gp</v>
      </c>
      <c r="D20764" t="s">
        <v>517</v>
      </c>
      <c r="E20764" t="s">
        <v>2278</v>
      </c>
      <c r="F20764">
        <v>129</v>
      </c>
      <c r="G20764">
        <v>-63.5</v>
      </c>
      <c r="H20764">
        <v>1</v>
      </c>
      <c r="I20764" t="s">
        <v>1816</v>
      </c>
      <c r="J20764" cm="1">
        <f t="array" ref="J20764:L20764">_xlfn.XLOOKUP($C20764, AGE!$A:$A,AGE!$B:$D,,0,2)</f>
        <v>601.29999999999995</v>
      </c>
      <c r="K20764">
        <v>37</v>
      </c>
      <c r="L20764" t="str">
        <v>Rooney et al. 2020; Rooney et al. 2015</v>
      </c>
      <c r="M20764" t="s">
        <v>2484</v>
      </c>
      <c r="P20764" t="s">
        <v>2342</v>
      </c>
      <c r="Q20764" s="14">
        <v>6.75</v>
      </c>
      <c r="R20764">
        <v>0.1</v>
      </c>
      <c r="S20764" s="14"/>
      <c r="V20764">
        <v>1</v>
      </c>
      <c r="W20764" t="s">
        <v>2570</v>
      </c>
    </row>
    <row r="20765" spans="1:23" x14ac:dyDescent="0.3">
      <c r="A20765">
        <v>28481</v>
      </c>
      <c r="B20765" s="15" t="s">
        <v>2073</v>
      </c>
      <c r="C20765" t="str">
        <f>_xlfn.XLOOKUP($B20765, STANDARDS!$A:$A, STANDARDS!$B:$B,,0,2)</f>
        <v>Nadaleen Fm, Rackla Gp</v>
      </c>
      <c r="D20765" t="s">
        <v>517</v>
      </c>
      <c r="E20765" t="s">
        <v>2278</v>
      </c>
      <c r="F20765">
        <v>129</v>
      </c>
      <c r="G20765">
        <v>-63.5</v>
      </c>
      <c r="H20765">
        <v>1</v>
      </c>
      <c r="I20765" t="s">
        <v>1816</v>
      </c>
      <c r="J20765" cm="1">
        <f t="array" ref="J20765:L20765">_xlfn.XLOOKUP($C20765, AGE!$A:$A,AGE!$B:$D,,0,2)</f>
        <v>601.29999999999995</v>
      </c>
      <c r="K20765">
        <v>37</v>
      </c>
      <c r="L20765" t="str">
        <v>Rooney et al. 2020; Rooney et al. 2015</v>
      </c>
      <c r="M20765" t="s">
        <v>2484</v>
      </c>
      <c r="P20765" t="s">
        <v>2342</v>
      </c>
      <c r="Q20765" s="14">
        <v>9.02</v>
      </c>
      <c r="R20765">
        <v>0.1</v>
      </c>
      <c r="S20765" s="14"/>
      <c r="V20765">
        <v>1</v>
      </c>
      <c r="W20765" t="s">
        <v>2570</v>
      </c>
    </row>
    <row r="20766" spans="1:23" x14ac:dyDescent="0.3">
      <c r="A20766">
        <v>28482</v>
      </c>
      <c r="B20766" s="15" t="s">
        <v>2073</v>
      </c>
      <c r="C20766" t="str">
        <f>_xlfn.XLOOKUP($B20766, STANDARDS!$A:$A, STANDARDS!$B:$B,,0,2)</f>
        <v>Nadaleen Fm, Rackla Gp</v>
      </c>
      <c r="D20766" t="s">
        <v>517</v>
      </c>
      <c r="E20766" t="s">
        <v>2278</v>
      </c>
      <c r="F20766">
        <v>129</v>
      </c>
      <c r="G20766">
        <v>-63.5</v>
      </c>
      <c r="H20766">
        <v>1</v>
      </c>
      <c r="I20766" t="s">
        <v>1816</v>
      </c>
      <c r="J20766" cm="1">
        <f t="array" ref="J20766:L20766">_xlfn.XLOOKUP($C20766, AGE!$A:$A,AGE!$B:$D,,0,2)</f>
        <v>601.29999999999995</v>
      </c>
      <c r="K20766">
        <v>37</v>
      </c>
      <c r="L20766" t="str">
        <v>Rooney et al. 2020; Rooney et al. 2015</v>
      </c>
      <c r="M20766" t="s">
        <v>2484</v>
      </c>
      <c r="P20766" t="s">
        <v>2342</v>
      </c>
      <c r="Q20766" s="14">
        <v>6.95</v>
      </c>
      <c r="R20766">
        <v>0.1</v>
      </c>
      <c r="S20766" s="14"/>
      <c r="V20766">
        <v>1</v>
      </c>
      <c r="W20766" t="s">
        <v>2570</v>
      </c>
    </row>
    <row r="20767" spans="1:23" x14ac:dyDescent="0.3">
      <c r="A20767">
        <v>28483</v>
      </c>
      <c r="B20767" s="15" t="s">
        <v>2073</v>
      </c>
      <c r="C20767" t="str">
        <f>_xlfn.XLOOKUP($B20767, STANDARDS!$A:$A, STANDARDS!$B:$B,,0,2)</f>
        <v>Nadaleen Fm, Rackla Gp</v>
      </c>
      <c r="D20767" t="s">
        <v>517</v>
      </c>
      <c r="E20767" t="s">
        <v>2278</v>
      </c>
      <c r="F20767">
        <v>129</v>
      </c>
      <c r="G20767">
        <v>-63.5</v>
      </c>
      <c r="H20767">
        <v>1</v>
      </c>
      <c r="I20767" t="s">
        <v>1816</v>
      </c>
      <c r="J20767" cm="1">
        <f t="array" ref="J20767:L20767">_xlfn.XLOOKUP($C20767, AGE!$A:$A,AGE!$B:$D,,0,2)</f>
        <v>601.29999999999995</v>
      </c>
      <c r="K20767">
        <v>37</v>
      </c>
      <c r="L20767" t="str">
        <v>Rooney et al. 2020; Rooney et al. 2015</v>
      </c>
      <c r="M20767" t="s">
        <v>2484</v>
      </c>
      <c r="P20767" t="s">
        <v>2342</v>
      </c>
      <c r="Q20767" s="14">
        <v>6.99</v>
      </c>
      <c r="R20767">
        <v>0.1</v>
      </c>
      <c r="S20767" s="14"/>
      <c r="V20767">
        <v>1</v>
      </c>
      <c r="W20767" t="s">
        <v>2570</v>
      </c>
    </row>
    <row r="20768" spans="1:23" x14ac:dyDescent="0.3">
      <c r="A20768">
        <v>28484</v>
      </c>
      <c r="B20768" s="15" t="s">
        <v>2073</v>
      </c>
      <c r="C20768" t="str">
        <f>_xlfn.XLOOKUP($B20768, STANDARDS!$A:$A, STANDARDS!$B:$B,,0,2)</f>
        <v>Nadaleen Fm, Rackla Gp</v>
      </c>
      <c r="D20768" t="s">
        <v>517</v>
      </c>
      <c r="E20768" t="s">
        <v>2278</v>
      </c>
      <c r="F20768">
        <v>129</v>
      </c>
      <c r="G20768">
        <v>-63.5</v>
      </c>
      <c r="H20768">
        <v>1</v>
      </c>
      <c r="I20768" t="s">
        <v>1816</v>
      </c>
      <c r="J20768" cm="1">
        <f t="array" ref="J20768:L20768">_xlfn.XLOOKUP($C20768, AGE!$A:$A,AGE!$B:$D,,0,2)</f>
        <v>601.29999999999995</v>
      </c>
      <c r="K20768">
        <v>37</v>
      </c>
      <c r="L20768" t="str">
        <v>Rooney et al. 2020; Rooney et al. 2015</v>
      </c>
      <c r="M20768" t="s">
        <v>2484</v>
      </c>
      <c r="P20768" t="s">
        <v>2342</v>
      </c>
      <c r="Q20768" s="14">
        <v>6.82</v>
      </c>
      <c r="R20768">
        <v>0.1</v>
      </c>
      <c r="S20768" s="14"/>
      <c r="V20768">
        <v>1</v>
      </c>
      <c r="W20768" t="s">
        <v>2570</v>
      </c>
    </row>
    <row r="20769" spans="1:23" x14ac:dyDescent="0.3">
      <c r="A20769">
        <v>28485</v>
      </c>
      <c r="B20769" s="15" t="s">
        <v>2073</v>
      </c>
      <c r="C20769" t="str">
        <f>_xlfn.XLOOKUP($B20769, STANDARDS!$A:$A, STANDARDS!$B:$B,,0,2)</f>
        <v>Nadaleen Fm, Rackla Gp</v>
      </c>
      <c r="D20769" t="s">
        <v>517</v>
      </c>
      <c r="E20769" t="s">
        <v>2278</v>
      </c>
      <c r="F20769">
        <v>129</v>
      </c>
      <c r="G20769">
        <v>-63.5</v>
      </c>
      <c r="H20769">
        <v>1</v>
      </c>
      <c r="I20769" t="s">
        <v>1816</v>
      </c>
      <c r="J20769" cm="1">
        <f t="array" ref="J20769:L20769">_xlfn.XLOOKUP($C20769, AGE!$A:$A,AGE!$B:$D,,0,2)</f>
        <v>601.29999999999995</v>
      </c>
      <c r="K20769">
        <v>37</v>
      </c>
      <c r="L20769" t="str">
        <v>Rooney et al. 2020; Rooney et al. 2015</v>
      </c>
      <c r="M20769" t="s">
        <v>2484</v>
      </c>
      <c r="P20769" t="s">
        <v>2342</v>
      </c>
      <c r="Q20769" s="14">
        <v>8.36</v>
      </c>
      <c r="R20769">
        <v>0.1</v>
      </c>
      <c r="S20769" s="14"/>
      <c r="V20769">
        <v>1</v>
      </c>
      <c r="W20769" t="s">
        <v>2570</v>
      </c>
    </row>
    <row r="20770" spans="1:23" x14ac:dyDescent="0.3">
      <c r="A20770">
        <v>28486</v>
      </c>
      <c r="B20770" s="15" t="s">
        <v>2073</v>
      </c>
      <c r="C20770" t="str">
        <f>_xlfn.XLOOKUP($B20770, STANDARDS!$A:$A, STANDARDS!$B:$B,,0,2)</f>
        <v>Nadaleen Fm, Rackla Gp</v>
      </c>
      <c r="D20770" t="s">
        <v>517</v>
      </c>
      <c r="E20770" t="s">
        <v>2278</v>
      </c>
      <c r="F20770">
        <v>129</v>
      </c>
      <c r="G20770">
        <v>-63.5</v>
      </c>
      <c r="H20770">
        <v>1</v>
      </c>
      <c r="I20770" t="s">
        <v>1816</v>
      </c>
      <c r="J20770" cm="1">
        <f t="array" ref="J20770:L20770">_xlfn.XLOOKUP($C20770, AGE!$A:$A,AGE!$B:$D,,0,2)</f>
        <v>601.29999999999995</v>
      </c>
      <c r="K20770">
        <v>37</v>
      </c>
      <c r="L20770" t="str">
        <v>Rooney et al. 2020; Rooney et al. 2015</v>
      </c>
      <c r="M20770" t="s">
        <v>2484</v>
      </c>
      <c r="P20770" t="s">
        <v>2342</v>
      </c>
      <c r="Q20770" s="14">
        <v>7.28</v>
      </c>
      <c r="R20770">
        <v>0.1</v>
      </c>
      <c r="S20770" s="14"/>
      <c r="V20770">
        <v>1</v>
      </c>
      <c r="W20770" t="s">
        <v>2570</v>
      </c>
    </row>
    <row r="20771" spans="1:23" x14ac:dyDescent="0.3">
      <c r="A20771">
        <v>28487</v>
      </c>
      <c r="B20771" s="15" t="s">
        <v>2073</v>
      </c>
      <c r="C20771" t="str">
        <f>_xlfn.XLOOKUP($B20771, STANDARDS!$A:$A, STANDARDS!$B:$B,,0,2)</f>
        <v>Nadaleen Fm, Rackla Gp</v>
      </c>
      <c r="D20771" t="s">
        <v>517</v>
      </c>
      <c r="E20771" t="s">
        <v>2278</v>
      </c>
      <c r="F20771">
        <v>129</v>
      </c>
      <c r="G20771">
        <v>-63.5</v>
      </c>
      <c r="H20771">
        <v>1</v>
      </c>
      <c r="I20771" t="s">
        <v>1816</v>
      </c>
      <c r="J20771" cm="1">
        <f t="array" ref="J20771:L20771">_xlfn.XLOOKUP($C20771, AGE!$A:$A,AGE!$B:$D,,0,2)</f>
        <v>601.29999999999995</v>
      </c>
      <c r="K20771">
        <v>37</v>
      </c>
      <c r="L20771" t="str">
        <v>Rooney et al. 2020; Rooney et al. 2015</v>
      </c>
      <c r="M20771" t="s">
        <v>2484</v>
      </c>
      <c r="P20771" t="s">
        <v>2342</v>
      </c>
      <c r="Q20771" s="14">
        <v>10.06</v>
      </c>
      <c r="R20771">
        <v>0.1</v>
      </c>
      <c r="S20771" s="14"/>
      <c r="V20771">
        <v>1</v>
      </c>
      <c r="W20771" t="s">
        <v>2570</v>
      </c>
    </row>
    <row r="20772" spans="1:23" x14ac:dyDescent="0.3">
      <c r="A20772">
        <v>28488</v>
      </c>
      <c r="B20772" s="15" t="s">
        <v>2073</v>
      </c>
      <c r="C20772" t="str">
        <f>_xlfn.XLOOKUP($B20772, STANDARDS!$A:$A, STANDARDS!$B:$B,,0,2)</f>
        <v>Nadaleen Fm, Rackla Gp</v>
      </c>
      <c r="D20772" t="s">
        <v>517</v>
      </c>
      <c r="E20772" t="s">
        <v>2278</v>
      </c>
      <c r="F20772">
        <v>129</v>
      </c>
      <c r="G20772">
        <v>-63.5</v>
      </c>
      <c r="H20772">
        <v>1</v>
      </c>
      <c r="I20772" t="s">
        <v>1816</v>
      </c>
      <c r="J20772" cm="1">
        <f t="array" ref="J20772:L20772">_xlfn.XLOOKUP($C20772, AGE!$A:$A,AGE!$B:$D,,0,2)</f>
        <v>601.29999999999995</v>
      </c>
      <c r="K20772">
        <v>37</v>
      </c>
      <c r="L20772" t="str">
        <v>Rooney et al. 2020; Rooney et al. 2015</v>
      </c>
      <c r="M20772" t="s">
        <v>2484</v>
      </c>
      <c r="P20772" t="s">
        <v>2342</v>
      </c>
      <c r="Q20772" s="14">
        <v>7</v>
      </c>
      <c r="R20772">
        <v>0.1</v>
      </c>
      <c r="S20772" s="14"/>
      <c r="V20772">
        <v>1</v>
      </c>
      <c r="W20772" t="s">
        <v>2570</v>
      </c>
    </row>
    <row r="20773" spans="1:23" x14ac:dyDescent="0.3">
      <c r="A20773">
        <v>28489</v>
      </c>
      <c r="B20773" s="15" t="s">
        <v>2073</v>
      </c>
      <c r="C20773" t="str">
        <f>_xlfn.XLOOKUP($B20773, STANDARDS!$A:$A, STANDARDS!$B:$B,,0,2)</f>
        <v>Nadaleen Fm, Rackla Gp</v>
      </c>
      <c r="D20773" t="s">
        <v>517</v>
      </c>
      <c r="E20773" t="s">
        <v>2278</v>
      </c>
      <c r="F20773">
        <v>129</v>
      </c>
      <c r="G20773">
        <v>-63.5</v>
      </c>
      <c r="H20773">
        <v>1</v>
      </c>
      <c r="I20773" t="s">
        <v>1816</v>
      </c>
      <c r="J20773" cm="1">
        <f t="array" ref="J20773:L20773">_xlfn.XLOOKUP($C20773, AGE!$A:$A,AGE!$B:$D,,0,2)</f>
        <v>601.29999999999995</v>
      </c>
      <c r="K20773">
        <v>37</v>
      </c>
      <c r="L20773" t="str">
        <v>Rooney et al. 2020; Rooney et al. 2015</v>
      </c>
      <c r="M20773" t="s">
        <v>2484</v>
      </c>
      <c r="P20773" t="s">
        <v>2342</v>
      </c>
      <c r="Q20773" s="14">
        <v>9.57</v>
      </c>
      <c r="R20773">
        <v>0.1</v>
      </c>
      <c r="S20773" s="14"/>
      <c r="V20773">
        <v>1</v>
      </c>
      <c r="W20773" t="s">
        <v>2570</v>
      </c>
    </row>
    <row r="20774" spans="1:23" x14ac:dyDescent="0.3">
      <c r="A20774">
        <v>28490</v>
      </c>
      <c r="B20774" s="15" t="s">
        <v>2073</v>
      </c>
      <c r="C20774" t="str">
        <f>_xlfn.XLOOKUP($B20774, STANDARDS!$A:$A, STANDARDS!$B:$B,,0,2)</f>
        <v>Nadaleen Fm, Rackla Gp</v>
      </c>
      <c r="D20774" t="s">
        <v>517</v>
      </c>
      <c r="E20774" t="s">
        <v>2278</v>
      </c>
      <c r="F20774">
        <v>129</v>
      </c>
      <c r="G20774">
        <v>-63.5</v>
      </c>
      <c r="H20774">
        <v>1</v>
      </c>
      <c r="I20774" t="s">
        <v>1816</v>
      </c>
      <c r="J20774" cm="1">
        <f t="array" ref="J20774:L20774">_xlfn.XLOOKUP($C20774, AGE!$A:$A,AGE!$B:$D,,0,2)</f>
        <v>601.29999999999995</v>
      </c>
      <c r="K20774">
        <v>37</v>
      </c>
      <c r="L20774" t="str">
        <v>Rooney et al. 2020; Rooney et al. 2015</v>
      </c>
      <c r="M20774" t="s">
        <v>2484</v>
      </c>
      <c r="P20774" t="s">
        <v>2342</v>
      </c>
      <c r="Q20774" s="14">
        <v>9.58</v>
      </c>
      <c r="R20774">
        <v>0.1</v>
      </c>
      <c r="S20774" s="14"/>
      <c r="V20774">
        <v>1</v>
      </c>
      <c r="W20774" t="s">
        <v>2570</v>
      </c>
    </row>
    <row r="20775" spans="1:23" x14ac:dyDescent="0.3">
      <c r="A20775">
        <v>28491</v>
      </c>
      <c r="B20775" s="15" t="s">
        <v>2073</v>
      </c>
      <c r="C20775" t="str">
        <f>_xlfn.XLOOKUP($B20775, STANDARDS!$A:$A, STANDARDS!$B:$B,,0,2)</f>
        <v>Nadaleen Fm, Rackla Gp</v>
      </c>
      <c r="D20775" t="s">
        <v>517</v>
      </c>
      <c r="E20775" t="s">
        <v>2278</v>
      </c>
      <c r="F20775">
        <v>129</v>
      </c>
      <c r="G20775">
        <v>-63.5</v>
      </c>
      <c r="H20775">
        <v>1</v>
      </c>
      <c r="I20775" t="s">
        <v>1816</v>
      </c>
      <c r="J20775" cm="1">
        <f t="array" ref="J20775:L20775">_xlfn.XLOOKUP($C20775, AGE!$A:$A,AGE!$B:$D,,0,2)</f>
        <v>601.29999999999995</v>
      </c>
      <c r="K20775">
        <v>37</v>
      </c>
      <c r="L20775" t="str">
        <v>Rooney et al. 2020; Rooney et al. 2015</v>
      </c>
      <c r="M20775" t="s">
        <v>2484</v>
      </c>
      <c r="P20775" t="s">
        <v>2342</v>
      </c>
      <c r="Q20775" s="14">
        <v>8</v>
      </c>
      <c r="R20775">
        <v>0.1</v>
      </c>
      <c r="S20775" s="14"/>
      <c r="V20775">
        <v>1</v>
      </c>
      <c r="W20775" t="s">
        <v>2570</v>
      </c>
    </row>
    <row r="20776" spans="1:23" x14ac:dyDescent="0.3">
      <c r="A20776">
        <v>28492</v>
      </c>
      <c r="B20776" s="15" t="s">
        <v>2073</v>
      </c>
      <c r="C20776" t="str">
        <f>_xlfn.XLOOKUP($B20776, STANDARDS!$A:$A, STANDARDS!$B:$B,,0,2)</f>
        <v>Nadaleen Fm, Rackla Gp</v>
      </c>
      <c r="D20776" t="s">
        <v>517</v>
      </c>
      <c r="E20776" t="s">
        <v>2278</v>
      </c>
      <c r="F20776">
        <v>129</v>
      </c>
      <c r="G20776">
        <v>-63.5</v>
      </c>
      <c r="H20776">
        <v>1</v>
      </c>
      <c r="I20776" t="s">
        <v>1816</v>
      </c>
      <c r="J20776" cm="1">
        <f t="array" ref="J20776:L20776">_xlfn.XLOOKUP($C20776, AGE!$A:$A,AGE!$B:$D,,0,2)</f>
        <v>601.29999999999995</v>
      </c>
      <c r="K20776">
        <v>37</v>
      </c>
      <c r="L20776" t="str">
        <v>Rooney et al. 2020; Rooney et al. 2015</v>
      </c>
      <c r="M20776" t="s">
        <v>2484</v>
      </c>
      <c r="P20776" t="s">
        <v>2342</v>
      </c>
      <c r="Q20776" s="14">
        <v>8.84</v>
      </c>
      <c r="R20776">
        <v>0.1</v>
      </c>
      <c r="S20776" s="14"/>
      <c r="V20776">
        <v>1</v>
      </c>
      <c r="W20776" t="s">
        <v>2570</v>
      </c>
    </row>
    <row r="20777" spans="1:23" x14ac:dyDescent="0.3">
      <c r="A20777">
        <v>28493</v>
      </c>
      <c r="B20777" s="15" t="s">
        <v>2073</v>
      </c>
      <c r="C20777" t="str">
        <f>_xlfn.XLOOKUP($B20777, STANDARDS!$A:$A, STANDARDS!$B:$B,,0,2)</f>
        <v>Nadaleen Fm, Rackla Gp</v>
      </c>
      <c r="D20777" t="s">
        <v>517</v>
      </c>
      <c r="E20777" t="s">
        <v>2278</v>
      </c>
      <c r="F20777">
        <v>129</v>
      </c>
      <c r="G20777">
        <v>-63.5</v>
      </c>
      <c r="H20777">
        <v>1</v>
      </c>
      <c r="I20777" t="s">
        <v>1816</v>
      </c>
      <c r="J20777" cm="1">
        <f t="array" ref="J20777:L20777">_xlfn.XLOOKUP($C20777, AGE!$A:$A,AGE!$B:$D,,0,2)</f>
        <v>601.29999999999995</v>
      </c>
      <c r="K20777">
        <v>37</v>
      </c>
      <c r="L20777" t="str">
        <v>Rooney et al. 2020; Rooney et al. 2015</v>
      </c>
      <c r="M20777" t="s">
        <v>2484</v>
      </c>
      <c r="P20777" t="s">
        <v>2342</v>
      </c>
      <c r="Q20777" s="14">
        <v>5.13</v>
      </c>
      <c r="R20777">
        <v>0.1</v>
      </c>
      <c r="S20777" s="14"/>
      <c r="V20777">
        <v>1</v>
      </c>
      <c r="W20777" t="s">
        <v>2570</v>
      </c>
    </row>
    <row r="20778" spans="1:23" x14ac:dyDescent="0.3">
      <c r="A20778">
        <v>28494</v>
      </c>
      <c r="B20778" s="15" t="s">
        <v>2073</v>
      </c>
      <c r="C20778" t="str">
        <f>_xlfn.XLOOKUP($B20778, STANDARDS!$A:$A, STANDARDS!$B:$B,,0,2)</f>
        <v>Nadaleen Fm, Rackla Gp</v>
      </c>
      <c r="D20778" t="s">
        <v>517</v>
      </c>
      <c r="E20778" t="s">
        <v>2278</v>
      </c>
      <c r="F20778">
        <v>129</v>
      </c>
      <c r="G20778">
        <v>-63.5</v>
      </c>
      <c r="H20778">
        <v>1</v>
      </c>
      <c r="I20778" t="s">
        <v>1816</v>
      </c>
      <c r="J20778" cm="1">
        <f t="array" ref="J20778:L20778">_xlfn.XLOOKUP($C20778, AGE!$A:$A,AGE!$B:$D,,0,2)</f>
        <v>601.29999999999995</v>
      </c>
      <c r="K20778">
        <v>37</v>
      </c>
      <c r="L20778" t="str">
        <v>Rooney et al. 2020; Rooney et al. 2015</v>
      </c>
      <c r="M20778" t="s">
        <v>2484</v>
      </c>
      <c r="P20778" t="s">
        <v>2342</v>
      </c>
      <c r="Q20778" s="14">
        <v>5.03</v>
      </c>
      <c r="R20778">
        <v>0.1</v>
      </c>
      <c r="S20778" s="14"/>
      <c r="V20778">
        <v>1</v>
      </c>
      <c r="W20778" t="s">
        <v>2570</v>
      </c>
    </row>
    <row r="20779" spans="1:23" x14ac:dyDescent="0.3">
      <c r="A20779">
        <v>28495</v>
      </c>
      <c r="B20779" s="15" t="s">
        <v>2073</v>
      </c>
      <c r="C20779" t="str">
        <f>_xlfn.XLOOKUP($B20779, STANDARDS!$A:$A, STANDARDS!$B:$B,,0,2)</f>
        <v>Nadaleen Fm, Rackla Gp</v>
      </c>
      <c r="D20779" t="s">
        <v>517</v>
      </c>
      <c r="E20779" t="s">
        <v>2278</v>
      </c>
      <c r="F20779">
        <v>129</v>
      </c>
      <c r="G20779">
        <v>-63.5</v>
      </c>
      <c r="H20779">
        <v>1</v>
      </c>
      <c r="I20779" t="s">
        <v>1816</v>
      </c>
      <c r="J20779" cm="1">
        <f t="array" ref="J20779:L20779">_xlfn.XLOOKUP($C20779, AGE!$A:$A,AGE!$B:$D,,0,2)</f>
        <v>601.29999999999995</v>
      </c>
      <c r="K20779">
        <v>37</v>
      </c>
      <c r="L20779" t="str">
        <v>Rooney et al. 2020; Rooney et al. 2015</v>
      </c>
      <c r="M20779" t="s">
        <v>2484</v>
      </c>
      <c r="P20779" t="s">
        <v>2342</v>
      </c>
      <c r="Q20779" s="14">
        <v>2.79</v>
      </c>
      <c r="R20779">
        <v>0.1</v>
      </c>
      <c r="S20779" s="14"/>
      <c r="V20779">
        <v>1</v>
      </c>
      <c r="W20779" t="s">
        <v>2570</v>
      </c>
    </row>
    <row r="20780" spans="1:23" x14ac:dyDescent="0.3">
      <c r="A20780">
        <v>28496</v>
      </c>
      <c r="B20780" s="15" t="s">
        <v>2073</v>
      </c>
      <c r="C20780" t="str">
        <f>_xlfn.XLOOKUP($B20780, STANDARDS!$A:$A, STANDARDS!$B:$B,,0,2)</f>
        <v>Nadaleen Fm, Rackla Gp</v>
      </c>
      <c r="D20780" t="s">
        <v>517</v>
      </c>
      <c r="E20780" t="s">
        <v>2278</v>
      </c>
      <c r="F20780">
        <v>129</v>
      </c>
      <c r="G20780">
        <v>-63.5</v>
      </c>
      <c r="H20780">
        <v>1</v>
      </c>
      <c r="I20780" t="s">
        <v>1816</v>
      </c>
      <c r="J20780" cm="1">
        <f t="array" ref="J20780:L20780">_xlfn.XLOOKUP($C20780, AGE!$A:$A,AGE!$B:$D,,0,2)</f>
        <v>601.29999999999995</v>
      </c>
      <c r="K20780">
        <v>37</v>
      </c>
      <c r="L20780" t="str">
        <v>Rooney et al. 2020; Rooney et al. 2015</v>
      </c>
      <c r="M20780" t="s">
        <v>2484</v>
      </c>
      <c r="P20780" t="s">
        <v>2342</v>
      </c>
      <c r="Q20780" s="14">
        <v>2.36</v>
      </c>
      <c r="R20780">
        <v>0.1</v>
      </c>
      <c r="S20780" s="14"/>
      <c r="V20780">
        <v>1</v>
      </c>
      <c r="W20780" t="s">
        <v>2570</v>
      </c>
    </row>
    <row r="20781" spans="1:23" x14ac:dyDescent="0.3">
      <c r="A20781">
        <v>28497</v>
      </c>
      <c r="B20781" s="15" t="s">
        <v>2073</v>
      </c>
      <c r="C20781" t="str">
        <f>_xlfn.XLOOKUP($B20781, STANDARDS!$A:$A, STANDARDS!$B:$B,,0,2)</f>
        <v>Nadaleen Fm, Rackla Gp</v>
      </c>
      <c r="D20781" t="s">
        <v>517</v>
      </c>
      <c r="E20781" t="s">
        <v>2278</v>
      </c>
      <c r="F20781">
        <v>129</v>
      </c>
      <c r="G20781">
        <v>-63.5</v>
      </c>
      <c r="H20781">
        <v>1</v>
      </c>
      <c r="I20781" t="s">
        <v>1816</v>
      </c>
      <c r="J20781" cm="1">
        <f t="array" ref="J20781:L20781">_xlfn.XLOOKUP($C20781, AGE!$A:$A,AGE!$B:$D,,0,2)</f>
        <v>601.29999999999995</v>
      </c>
      <c r="K20781">
        <v>37</v>
      </c>
      <c r="L20781" t="str">
        <v>Rooney et al. 2020; Rooney et al. 2015</v>
      </c>
      <c r="M20781" t="s">
        <v>2484</v>
      </c>
      <c r="P20781" t="s">
        <v>2342</v>
      </c>
      <c r="Q20781" s="14">
        <v>2.35</v>
      </c>
      <c r="R20781">
        <v>0.1</v>
      </c>
      <c r="S20781" s="14"/>
      <c r="V20781">
        <v>1</v>
      </c>
      <c r="W20781" t="s">
        <v>2570</v>
      </c>
    </row>
    <row r="20782" spans="1:23" x14ac:dyDescent="0.3">
      <c r="A20782">
        <v>28498</v>
      </c>
      <c r="B20782" s="15" t="s">
        <v>2073</v>
      </c>
      <c r="C20782" t="str">
        <f>_xlfn.XLOOKUP($B20782, STANDARDS!$A:$A, STANDARDS!$B:$B,,0,2)</f>
        <v>Nadaleen Fm, Rackla Gp</v>
      </c>
      <c r="D20782" t="s">
        <v>517</v>
      </c>
      <c r="E20782" t="s">
        <v>2278</v>
      </c>
      <c r="F20782">
        <v>129</v>
      </c>
      <c r="G20782">
        <v>-63.5</v>
      </c>
      <c r="H20782">
        <v>1</v>
      </c>
      <c r="I20782" t="s">
        <v>1816</v>
      </c>
      <c r="J20782" cm="1">
        <f t="array" ref="J20782:L20782">_xlfn.XLOOKUP($C20782, AGE!$A:$A,AGE!$B:$D,,0,2)</f>
        <v>601.29999999999995</v>
      </c>
      <c r="K20782">
        <v>37</v>
      </c>
      <c r="L20782" t="str">
        <v>Rooney et al. 2020; Rooney et al. 2015</v>
      </c>
      <c r="M20782" t="s">
        <v>2484</v>
      </c>
      <c r="P20782" t="s">
        <v>2342</v>
      </c>
      <c r="Q20782" s="14">
        <v>2.66</v>
      </c>
      <c r="R20782">
        <v>0.1</v>
      </c>
      <c r="S20782" s="14"/>
      <c r="V20782">
        <v>1</v>
      </c>
      <c r="W20782" t="s">
        <v>2570</v>
      </c>
    </row>
    <row r="20783" spans="1:23" x14ac:dyDescent="0.3">
      <c r="A20783">
        <v>28499</v>
      </c>
      <c r="B20783" s="15" t="s">
        <v>2073</v>
      </c>
      <c r="C20783" t="str">
        <f>_xlfn.XLOOKUP($B20783, STANDARDS!$A:$A, STANDARDS!$B:$B,,0,2)</f>
        <v>Nadaleen Fm, Rackla Gp</v>
      </c>
      <c r="D20783" t="s">
        <v>517</v>
      </c>
      <c r="E20783" t="s">
        <v>2278</v>
      </c>
      <c r="F20783">
        <v>129</v>
      </c>
      <c r="G20783">
        <v>-63.5</v>
      </c>
      <c r="H20783">
        <v>1</v>
      </c>
      <c r="I20783" t="s">
        <v>1816</v>
      </c>
      <c r="J20783" cm="1">
        <f t="array" ref="J20783:L20783">_xlfn.XLOOKUP($C20783, AGE!$A:$A,AGE!$B:$D,,0,2)</f>
        <v>601.29999999999995</v>
      </c>
      <c r="K20783">
        <v>37</v>
      </c>
      <c r="L20783" t="str">
        <v>Rooney et al. 2020; Rooney et al. 2015</v>
      </c>
      <c r="M20783" t="s">
        <v>2484</v>
      </c>
      <c r="P20783" t="s">
        <v>2342</v>
      </c>
      <c r="Q20783" s="14">
        <v>2.95</v>
      </c>
      <c r="R20783">
        <v>0.1</v>
      </c>
      <c r="S20783" s="14"/>
      <c r="V20783">
        <v>1</v>
      </c>
      <c r="W20783" t="s">
        <v>2570</v>
      </c>
    </row>
    <row r="20784" spans="1:23" x14ac:dyDescent="0.3">
      <c r="A20784">
        <v>28500</v>
      </c>
      <c r="B20784" s="15" t="s">
        <v>2073</v>
      </c>
      <c r="C20784" t="str">
        <f>_xlfn.XLOOKUP($B20784, STANDARDS!$A:$A, STANDARDS!$B:$B,,0,2)</f>
        <v>Nadaleen Fm, Rackla Gp</v>
      </c>
      <c r="D20784" t="s">
        <v>517</v>
      </c>
      <c r="E20784" t="s">
        <v>2278</v>
      </c>
      <c r="F20784">
        <v>129</v>
      </c>
      <c r="G20784">
        <v>-63.5</v>
      </c>
      <c r="H20784">
        <v>1</v>
      </c>
      <c r="I20784" t="s">
        <v>1816</v>
      </c>
      <c r="J20784" cm="1">
        <f t="array" ref="J20784:L20784">_xlfn.XLOOKUP($C20784, AGE!$A:$A,AGE!$B:$D,,0,2)</f>
        <v>601.29999999999995</v>
      </c>
      <c r="K20784">
        <v>37</v>
      </c>
      <c r="L20784" t="str">
        <v>Rooney et al. 2020; Rooney et al. 2015</v>
      </c>
      <c r="M20784" t="s">
        <v>2484</v>
      </c>
      <c r="P20784" t="s">
        <v>2342</v>
      </c>
      <c r="Q20784" s="14">
        <v>3.12</v>
      </c>
      <c r="R20784">
        <v>0.1</v>
      </c>
      <c r="S20784" s="14"/>
      <c r="V20784">
        <v>1</v>
      </c>
      <c r="W20784" t="s">
        <v>2570</v>
      </c>
    </row>
    <row r="20785" spans="1:23" x14ac:dyDescent="0.3">
      <c r="A20785">
        <v>28501</v>
      </c>
      <c r="B20785" s="15" t="s">
        <v>2073</v>
      </c>
      <c r="C20785" t="str">
        <f>_xlfn.XLOOKUP($B20785, STANDARDS!$A:$A, STANDARDS!$B:$B,,0,2)</f>
        <v>Nadaleen Fm, Rackla Gp</v>
      </c>
      <c r="D20785" t="s">
        <v>517</v>
      </c>
      <c r="E20785" t="s">
        <v>2278</v>
      </c>
      <c r="F20785">
        <v>129</v>
      </c>
      <c r="G20785">
        <v>-63.5</v>
      </c>
      <c r="H20785">
        <v>1</v>
      </c>
      <c r="I20785" t="s">
        <v>1816</v>
      </c>
      <c r="J20785" cm="1">
        <f t="array" ref="J20785:L20785">_xlfn.XLOOKUP($C20785, AGE!$A:$A,AGE!$B:$D,,0,2)</f>
        <v>601.29999999999995</v>
      </c>
      <c r="K20785">
        <v>37</v>
      </c>
      <c r="L20785" t="str">
        <v>Rooney et al. 2020; Rooney et al. 2015</v>
      </c>
      <c r="M20785" t="s">
        <v>2484</v>
      </c>
      <c r="P20785" t="s">
        <v>2342</v>
      </c>
      <c r="Q20785" s="14">
        <v>3.51</v>
      </c>
      <c r="R20785">
        <v>0.1</v>
      </c>
      <c r="S20785" s="14"/>
      <c r="V20785">
        <v>1</v>
      </c>
      <c r="W20785" t="s">
        <v>2570</v>
      </c>
    </row>
    <row r="20786" spans="1:23" x14ac:dyDescent="0.3">
      <c r="A20786">
        <v>28502</v>
      </c>
      <c r="B20786" s="15" t="s">
        <v>2073</v>
      </c>
      <c r="C20786" t="str">
        <f>_xlfn.XLOOKUP($B20786, STANDARDS!$A:$A, STANDARDS!$B:$B,,0,2)</f>
        <v>Nadaleen Fm, Rackla Gp</v>
      </c>
      <c r="D20786" t="s">
        <v>517</v>
      </c>
      <c r="E20786" t="s">
        <v>2278</v>
      </c>
      <c r="F20786">
        <v>129</v>
      </c>
      <c r="G20786">
        <v>-63.5</v>
      </c>
      <c r="H20786">
        <v>1</v>
      </c>
      <c r="I20786" t="s">
        <v>1816</v>
      </c>
      <c r="J20786" cm="1">
        <f t="array" ref="J20786:L20786">_xlfn.XLOOKUP($C20786, AGE!$A:$A,AGE!$B:$D,,0,2)</f>
        <v>601.29999999999995</v>
      </c>
      <c r="K20786">
        <v>37</v>
      </c>
      <c r="L20786" t="str">
        <v>Rooney et al. 2020; Rooney et al. 2015</v>
      </c>
      <c r="M20786" t="s">
        <v>2484</v>
      </c>
      <c r="P20786" t="s">
        <v>2342</v>
      </c>
      <c r="Q20786" s="14">
        <v>2.42</v>
      </c>
      <c r="R20786">
        <v>0.1</v>
      </c>
      <c r="S20786" s="14"/>
      <c r="V20786">
        <v>1</v>
      </c>
      <c r="W20786" t="s">
        <v>2570</v>
      </c>
    </row>
    <row r="20787" spans="1:23" x14ac:dyDescent="0.3">
      <c r="A20787">
        <v>28503</v>
      </c>
      <c r="B20787" s="15" t="s">
        <v>2073</v>
      </c>
      <c r="C20787" t="str">
        <f>_xlfn.XLOOKUP($B20787, STANDARDS!$A:$A, STANDARDS!$B:$B,,0,2)</f>
        <v>Nadaleen Fm, Rackla Gp</v>
      </c>
      <c r="D20787" t="s">
        <v>517</v>
      </c>
      <c r="E20787" t="s">
        <v>2278</v>
      </c>
      <c r="F20787">
        <v>129</v>
      </c>
      <c r="G20787">
        <v>-63.5</v>
      </c>
      <c r="H20787">
        <v>1</v>
      </c>
      <c r="I20787" t="s">
        <v>1816</v>
      </c>
      <c r="J20787" cm="1">
        <f t="array" ref="J20787:L20787">_xlfn.XLOOKUP($C20787, AGE!$A:$A,AGE!$B:$D,,0,2)</f>
        <v>601.29999999999995</v>
      </c>
      <c r="K20787">
        <v>37</v>
      </c>
      <c r="L20787" t="str">
        <v>Rooney et al. 2020; Rooney et al. 2015</v>
      </c>
      <c r="M20787" t="s">
        <v>2484</v>
      </c>
      <c r="P20787" t="s">
        <v>2342</v>
      </c>
      <c r="Q20787" s="14">
        <v>3.29</v>
      </c>
      <c r="R20787">
        <v>0.1</v>
      </c>
      <c r="S20787" s="14"/>
      <c r="V20787">
        <v>1</v>
      </c>
      <c r="W20787" t="s">
        <v>2570</v>
      </c>
    </row>
    <row r="20788" spans="1:23" x14ac:dyDescent="0.3">
      <c r="A20788">
        <v>28504</v>
      </c>
      <c r="B20788" s="15" t="s">
        <v>2073</v>
      </c>
      <c r="C20788" t="str">
        <f>_xlfn.XLOOKUP($B20788, STANDARDS!$A:$A, STANDARDS!$B:$B,,0,2)</f>
        <v>Nadaleen Fm, Rackla Gp</v>
      </c>
      <c r="D20788" t="s">
        <v>517</v>
      </c>
      <c r="E20788" t="s">
        <v>2278</v>
      </c>
      <c r="F20788">
        <v>129</v>
      </c>
      <c r="G20788">
        <v>-63.5</v>
      </c>
      <c r="H20788">
        <v>1</v>
      </c>
      <c r="I20788" t="s">
        <v>1816</v>
      </c>
      <c r="J20788" cm="1">
        <f t="array" ref="J20788:L20788">_xlfn.XLOOKUP($C20788, AGE!$A:$A,AGE!$B:$D,,0,2)</f>
        <v>601.29999999999995</v>
      </c>
      <c r="K20788">
        <v>37</v>
      </c>
      <c r="L20788" t="str">
        <v>Rooney et al. 2020; Rooney et al. 2015</v>
      </c>
      <c r="M20788" t="s">
        <v>2484</v>
      </c>
      <c r="P20788" t="s">
        <v>2342</v>
      </c>
      <c r="Q20788" s="14">
        <v>2.6</v>
      </c>
      <c r="R20788">
        <v>0.1</v>
      </c>
      <c r="S20788" s="14"/>
      <c r="V20788">
        <v>1</v>
      </c>
      <c r="W20788" t="s">
        <v>2570</v>
      </c>
    </row>
    <row r="20789" spans="1:23" x14ac:dyDescent="0.3">
      <c r="A20789">
        <v>28505</v>
      </c>
      <c r="B20789" s="15" t="s">
        <v>2073</v>
      </c>
      <c r="C20789" t="str">
        <f>_xlfn.XLOOKUP($B20789, STANDARDS!$A:$A, STANDARDS!$B:$B,,0,2)</f>
        <v>Nadaleen Fm, Rackla Gp</v>
      </c>
      <c r="D20789" t="s">
        <v>517</v>
      </c>
      <c r="E20789" t="s">
        <v>2278</v>
      </c>
      <c r="F20789">
        <v>129</v>
      </c>
      <c r="G20789">
        <v>-63.5</v>
      </c>
      <c r="H20789">
        <v>1</v>
      </c>
      <c r="I20789" t="s">
        <v>1816</v>
      </c>
      <c r="J20789" cm="1">
        <f t="array" ref="J20789:L20789">_xlfn.XLOOKUP($C20789, AGE!$A:$A,AGE!$B:$D,,0,2)</f>
        <v>601.29999999999995</v>
      </c>
      <c r="K20789">
        <v>37</v>
      </c>
      <c r="L20789" t="str">
        <v>Rooney et al. 2020; Rooney et al. 2015</v>
      </c>
      <c r="M20789" t="s">
        <v>2484</v>
      </c>
      <c r="P20789" t="s">
        <v>2342</v>
      </c>
      <c r="Q20789" s="14">
        <v>3.12</v>
      </c>
      <c r="R20789">
        <v>0.1</v>
      </c>
      <c r="S20789" s="14"/>
      <c r="V20789">
        <v>1</v>
      </c>
      <c r="W20789" t="s">
        <v>2570</v>
      </c>
    </row>
    <row r="20790" spans="1:23" x14ac:dyDescent="0.3">
      <c r="A20790">
        <v>28506</v>
      </c>
      <c r="B20790" s="15" t="s">
        <v>2073</v>
      </c>
      <c r="C20790" t="str">
        <f>_xlfn.XLOOKUP($B20790, STANDARDS!$A:$A, STANDARDS!$B:$B,,0,2)</f>
        <v>Nadaleen Fm, Rackla Gp</v>
      </c>
      <c r="D20790" t="s">
        <v>517</v>
      </c>
      <c r="E20790" t="s">
        <v>2278</v>
      </c>
      <c r="F20790">
        <v>129</v>
      </c>
      <c r="G20790">
        <v>-63.5</v>
      </c>
      <c r="H20790">
        <v>1</v>
      </c>
      <c r="I20790" t="s">
        <v>1816</v>
      </c>
      <c r="J20790" cm="1">
        <f t="array" ref="J20790:L20790">_xlfn.XLOOKUP($C20790, AGE!$A:$A,AGE!$B:$D,,0,2)</f>
        <v>601.29999999999995</v>
      </c>
      <c r="K20790">
        <v>37</v>
      </c>
      <c r="L20790" t="str">
        <v>Rooney et al. 2020; Rooney et al. 2015</v>
      </c>
      <c r="M20790" t="s">
        <v>2484</v>
      </c>
      <c r="P20790" t="s">
        <v>2342</v>
      </c>
      <c r="Q20790" s="14">
        <v>3.66</v>
      </c>
      <c r="R20790">
        <v>0.1</v>
      </c>
      <c r="S20790" s="14"/>
      <c r="V20790">
        <v>1</v>
      </c>
      <c r="W20790" t="s">
        <v>2570</v>
      </c>
    </row>
    <row r="20791" spans="1:23" x14ac:dyDescent="0.3">
      <c r="A20791">
        <v>28507</v>
      </c>
      <c r="B20791" s="15" t="s">
        <v>2073</v>
      </c>
      <c r="C20791" t="str">
        <f>_xlfn.XLOOKUP($B20791, STANDARDS!$A:$A, STANDARDS!$B:$B,,0,2)</f>
        <v>Nadaleen Fm, Rackla Gp</v>
      </c>
      <c r="D20791" t="s">
        <v>517</v>
      </c>
      <c r="E20791" t="s">
        <v>2278</v>
      </c>
      <c r="F20791">
        <v>129</v>
      </c>
      <c r="G20791">
        <v>-63.5</v>
      </c>
      <c r="H20791">
        <v>1</v>
      </c>
      <c r="I20791" t="s">
        <v>1816</v>
      </c>
      <c r="J20791" cm="1">
        <f t="array" ref="J20791:L20791">_xlfn.XLOOKUP($C20791, AGE!$A:$A,AGE!$B:$D,,0,2)</f>
        <v>601.29999999999995</v>
      </c>
      <c r="K20791">
        <v>37</v>
      </c>
      <c r="L20791" t="str">
        <v>Rooney et al. 2020; Rooney et al. 2015</v>
      </c>
      <c r="M20791" t="s">
        <v>2484</v>
      </c>
      <c r="P20791" t="s">
        <v>2342</v>
      </c>
      <c r="Q20791" s="14">
        <v>3.47</v>
      </c>
      <c r="R20791">
        <v>0.1</v>
      </c>
      <c r="S20791" s="14"/>
      <c r="V20791">
        <v>1</v>
      </c>
      <c r="W20791" t="s">
        <v>2570</v>
      </c>
    </row>
    <row r="20792" spans="1:23" x14ac:dyDescent="0.3">
      <c r="A20792">
        <v>28508</v>
      </c>
      <c r="B20792" s="15" t="s">
        <v>2073</v>
      </c>
      <c r="C20792" t="str">
        <f>_xlfn.XLOOKUP($B20792, STANDARDS!$A:$A, STANDARDS!$B:$B,,0,2)</f>
        <v>Nadaleen Fm, Rackla Gp</v>
      </c>
      <c r="D20792" t="s">
        <v>517</v>
      </c>
      <c r="E20792" t="s">
        <v>2278</v>
      </c>
      <c r="F20792">
        <v>129</v>
      </c>
      <c r="G20792">
        <v>-63.5</v>
      </c>
      <c r="H20792">
        <v>1</v>
      </c>
      <c r="I20792" t="s">
        <v>1816</v>
      </c>
      <c r="J20792" cm="1">
        <f t="array" ref="J20792:L20792">_xlfn.XLOOKUP($C20792, AGE!$A:$A,AGE!$B:$D,,0,2)</f>
        <v>601.29999999999995</v>
      </c>
      <c r="K20792">
        <v>37</v>
      </c>
      <c r="L20792" t="str">
        <v>Rooney et al. 2020; Rooney et al. 2015</v>
      </c>
      <c r="M20792" t="s">
        <v>2484</v>
      </c>
      <c r="P20792" t="s">
        <v>2342</v>
      </c>
      <c r="Q20792" s="14">
        <v>5.21</v>
      </c>
      <c r="R20792">
        <v>0.1</v>
      </c>
      <c r="S20792" s="14"/>
      <c r="V20792">
        <v>1</v>
      </c>
      <c r="W20792" t="s">
        <v>2570</v>
      </c>
    </row>
    <row r="20793" spans="1:23" x14ac:dyDescent="0.3">
      <c r="A20793">
        <v>28509</v>
      </c>
      <c r="B20793" s="15" t="s">
        <v>2073</v>
      </c>
      <c r="C20793" t="str">
        <f>_xlfn.XLOOKUP($B20793, STANDARDS!$A:$A, STANDARDS!$B:$B,,0,2)</f>
        <v>Nadaleen Fm, Rackla Gp</v>
      </c>
      <c r="D20793" t="s">
        <v>517</v>
      </c>
      <c r="E20793" t="s">
        <v>2278</v>
      </c>
      <c r="F20793">
        <v>129</v>
      </c>
      <c r="G20793">
        <v>-63.5</v>
      </c>
      <c r="H20793">
        <v>1</v>
      </c>
      <c r="I20793" t="s">
        <v>1816</v>
      </c>
      <c r="J20793" cm="1">
        <f t="array" ref="J20793:L20793">_xlfn.XLOOKUP($C20793, AGE!$A:$A,AGE!$B:$D,,0,2)</f>
        <v>601.29999999999995</v>
      </c>
      <c r="K20793">
        <v>37</v>
      </c>
      <c r="L20793" t="str">
        <v>Rooney et al. 2020; Rooney et al. 2015</v>
      </c>
      <c r="M20793" t="s">
        <v>2484</v>
      </c>
      <c r="P20793" t="s">
        <v>2342</v>
      </c>
      <c r="Q20793" s="14">
        <v>1.71</v>
      </c>
      <c r="R20793">
        <v>0.1</v>
      </c>
      <c r="S20793" s="14"/>
      <c r="V20793">
        <v>1</v>
      </c>
      <c r="W20793" t="s">
        <v>2570</v>
      </c>
    </row>
    <row r="20794" spans="1:23" x14ac:dyDescent="0.3">
      <c r="A20794">
        <v>28510</v>
      </c>
      <c r="B20794" s="15" t="s">
        <v>2073</v>
      </c>
      <c r="C20794" t="str">
        <f>_xlfn.XLOOKUP($B20794, STANDARDS!$A:$A, STANDARDS!$B:$B,,0,2)</f>
        <v>Nadaleen Fm, Rackla Gp</v>
      </c>
      <c r="D20794" t="s">
        <v>517</v>
      </c>
      <c r="E20794" t="s">
        <v>2278</v>
      </c>
      <c r="F20794">
        <v>129</v>
      </c>
      <c r="G20794">
        <v>-63.5</v>
      </c>
      <c r="H20794">
        <v>1</v>
      </c>
      <c r="I20794" t="s">
        <v>1816</v>
      </c>
      <c r="J20794" cm="1">
        <f t="array" ref="J20794:L20794">_xlfn.XLOOKUP($C20794, AGE!$A:$A,AGE!$B:$D,,0,2)</f>
        <v>601.29999999999995</v>
      </c>
      <c r="K20794">
        <v>37</v>
      </c>
      <c r="L20794" t="str">
        <v>Rooney et al. 2020; Rooney et al. 2015</v>
      </c>
      <c r="M20794" t="s">
        <v>2484</v>
      </c>
      <c r="P20794" t="s">
        <v>2342</v>
      </c>
      <c r="Q20794" s="14">
        <v>2.44</v>
      </c>
      <c r="R20794">
        <v>0.1</v>
      </c>
      <c r="S20794" s="14"/>
      <c r="V20794">
        <v>1</v>
      </c>
      <c r="W20794" t="s">
        <v>2570</v>
      </c>
    </row>
    <row r="20795" spans="1:23" x14ac:dyDescent="0.3">
      <c r="A20795">
        <v>28511</v>
      </c>
      <c r="B20795" s="15" t="s">
        <v>2073</v>
      </c>
      <c r="C20795" t="str">
        <f>_xlfn.XLOOKUP($B20795, STANDARDS!$A:$A, STANDARDS!$B:$B,,0,2)</f>
        <v>Nadaleen Fm, Rackla Gp</v>
      </c>
      <c r="D20795" t="s">
        <v>517</v>
      </c>
      <c r="E20795" t="s">
        <v>2278</v>
      </c>
      <c r="F20795">
        <v>129</v>
      </c>
      <c r="G20795">
        <v>-63.5</v>
      </c>
      <c r="H20795">
        <v>1</v>
      </c>
      <c r="I20795" t="s">
        <v>1816</v>
      </c>
      <c r="J20795" cm="1">
        <f t="array" ref="J20795:L20795">_xlfn.XLOOKUP($C20795, AGE!$A:$A,AGE!$B:$D,,0,2)</f>
        <v>601.29999999999995</v>
      </c>
      <c r="K20795">
        <v>37</v>
      </c>
      <c r="L20795" t="str">
        <v>Rooney et al. 2020; Rooney et al. 2015</v>
      </c>
      <c r="M20795" t="s">
        <v>2484</v>
      </c>
      <c r="P20795" t="s">
        <v>2342</v>
      </c>
      <c r="Q20795" s="14">
        <v>2.0099999999999998</v>
      </c>
      <c r="R20795">
        <v>0.1</v>
      </c>
      <c r="S20795" s="14"/>
      <c r="V20795">
        <v>1</v>
      </c>
      <c r="W20795" t="s">
        <v>2570</v>
      </c>
    </row>
    <row r="20796" spans="1:23" x14ac:dyDescent="0.3">
      <c r="A20796">
        <v>28512</v>
      </c>
      <c r="B20796" s="15" t="s">
        <v>2073</v>
      </c>
      <c r="C20796" t="str">
        <f>_xlfn.XLOOKUP($B20796, STANDARDS!$A:$A, STANDARDS!$B:$B,,0,2)</f>
        <v>Nadaleen Fm, Rackla Gp</v>
      </c>
      <c r="D20796" t="s">
        <v>517</v>
      </c>
      <c r="E20796" t="s">
        <v>2278</v>
      </c>
      <c r="F20796">
        <v>129</v>
      </c>
      <c r="G20796">
        <v>-63.5</v>
      </c>
      <c r="H20796">
        <v>1</v>
      </c>
      <c r="I20796" t="s">
        <v>1816</v>
      </c>
      <c r="J20796" cm="1">
        <f t="array" ref="J20796:L20796">_xlfn.XLOOKUP($C20796, AGE!$A:$A,AGE!$B:$D,,0,2)</f>
        <v>601.29999999999995</v>
      </c>
      <c r="K20796">
        <v>37</v>
      </c>
      <c r="L20796" t="str">
        <v>Rooney et al. 2020; Rooney et al. 2015</v>
      </c>
      <c r="M20796" t="s">
        <v>2484</v>
      </c>
      <c r="P20796" t="s">
        <v>2342</v>
      </c>
      <c r="Q20796" s="14">
        <v>2.58</v>
      </c>
      <c r="R20796">
        <v>0.1</v>
      </c>
      <c r="S20796" s="14"/>
      <c r="V20796">
        <v>1</v>
      </c>
      <c r="W20796" t="s">
        <v>2570</v>
      </c>
    </row>
    <row r="20797" spans="1:23" x14ac:dyDescent="0.3">
      <c r="A20797">
        <v>28513</v>
      </c>
      <c r="B20797" s="15" t="s">
        <v>2073</v>
      </c>
      <c r="C20797" t="str">
        <f>_xlfn.XLOOKUP($B20797, STANDARDS!$A:$A, STANDARDS!$B:$B,,0,2)</f>
        <v>Nadaleen Fm, Rackla Gp</v>
      </c>
      <c r="D20797" t="s">
        <v>517</v>
      </c>
      <c r="E20797" t="s">
        <v>2278</v>
      </c>
      <c r="F20797">
        <v>129</v>
      </c>
      <c r="G20797">
        <v>-63.5</v>
      </c>
      <c r="H20797">
        <v>1</v>
      </c>
      <c r="I20797" t="s">
        <v>1816</v>
      </c>
      <c r="J20797" cm="1">
        <f t="array" ref="J20797:L20797">_xlfn.XLOOKUP($C20797, AGE!$A:$A,AGE!$B:$D,,0,2)</f>
        <v>601.29999999999995</v>
      </c>
      <c r="K20797">
        <v>37</v>
      </c>
      <c r="L20797" t="str">
        <v>Rooney et al. 2020; Rooney et al. 2015</v>
      </c>
      <c r="M20797" t="s">
        <v>2484</v>
      </c>
      <c r="P20797" t="s">
        <v>2342</v>
      </c>
      <c r="Q20797" s="14">
        <v>2.44</v>
      </c>
      <c r="R20797">
        <v>0.1</v>
      </c>
      <c r="S20797" s="14"/>
      <c r="V20797">
        <v>1</v>
      </c>
      <c r="W20797" t="s">
        <v>2570</v>
      </c>
    </row>
    <row r="20798" spans="1:23" x14ac:dyDescent="0.3">
      <c r="A20798">
        <v>28514</v>
      </c>
      <c r="B20798" s="15" t="s">
        <v>2073</v>
      </c>
      <c r="C20798" t="str">
        <f>_xlfn.XLOOKUP($B20798, STANDARDS!$A:$A, STANDARDS!$B:$B,,0,2)</f>
        <v>Nadaleen Fm, Rackla Gp</v>
      </c>
      <c r="D20798" t="s">
        <v>517</v>
      </c>
      <c r="E20798" t="s">
        <v>2278</v>
      </c>
      <c r="F20798">
        <v>129</v>
      </c>
      <c r="G20798">
        <v>-63.5</v>
      </c>
      <c r="H20798">
        <v>1</v>
      </c>
      <c r="I20798" t="s">
        <v>1816</v>
      </c>
      <c r="J20798" cm="1">
        <f t="array" ref="J20798:L20798">_xlfn.XLOOKUP($C20798, AGE!$A:$A,AGE!$B:$D,,0,2)</f>
        <v>601.29999999999995</v>
      </c>
      <c r="K20798">
        <v>37</v>
      </c>
      <c r="L20798" t="str">
        <v>Rooney et al. 2020; Rooney et al. 2015</v>
      </c>
      <c r="M20798" t="s">
        <v>2484</v>
      </c>
      <c r="P20798" t="s">
        <v>2342</v>
      </c>
      <c r="Q20798" s="14">
        <v>2.59</v>
      </c>
      <c r="R20798">
        <v>0.1</v>
      </c>
      <c r="S20798" s="14"/>
      <c r="V20798">
        <v>1</v>
      </c>
      <c r="W20798" t="s">
        <v>2570</v>
      </c>
    </row>
    <row r="20799" spans="1:23" x14ac:dyDescent="0.3">
      <c r="A20799">
        <v>28515</v>
      </c>
      <c r="B20799" s="15" t="s">
        <v>2073</v>
      </c>
      <c r="C20799" t="str">
        <f>_xlfn.XLOOKUP($B20799, STANDARDS!$A:$A, STANDARDS!$B:$B,,0,2)</f>
        <v>Nadaleen Fm, Rackla Gp</v>
      </c>
      <c r="D20799" t="s">
        <v>517</v>
      </c>
      <c r="E20799" t="s">
        <v>2278</v>
      </c>
      <c r="F20799">
        <v>129</v>
      </c>
      <c r="G20799">
        <v>-63.5</v>
      </c>
      <c r="H20799">
        <v>1</v>
      </c>
      <c r="I20799" t="s">
        <v>1816</v>
      </c>
      <c r="J20799" cm="1">
        <f t="array" ref="J20799:L20799">_xlfn.XLOOKUP($C20799, AGE!$A:$A,AGE!$B:$D,,0,2)</f>
        <v>601.29999999999995</v>
      </c>
      <c r="K20799">
        <v>37</v>
      </c>
      <c r="L20799" t="str">
        <v>Rooney et al. 2020; Rooney et al. 2015</v>
      </c>
      <c r="M20799" t="s">
        <v>2484</v>
      </c>
      <c r="P20799" t="s">
        <v>2342</v>
      </c>
      <c r="Q20799" s="14">
        <v>3.5</v>
      </c>
      <c r="R20799">
        <v>0.1</v>
      </c>
      <c r="S20799" s="14"/>
      <c r="V20799">
        <v>1</v>
      </c>
      <c r="W20799" t="s">
        <v>2570</v>
      </c>
    </row>
    <row r="20800" spans="1:23" x14ac:dyDescent="0.3">
      <c r="A20800">
        <v>28516</v>
      </c>
      <c r="B20800" s="15" t="s">
        <v>2073</v>
      </c>
      <c r="C20800" t="str">
        <f>_xlfn.XLOOKUP($B20800, STANDARDS!$A:$A, STANDARDS!$B:$B,,0,2)</f>
        <v>Nadaleen Fm, Rackla Gp</v>
      </c>
      <c r="D20800" t="s">
        <v>517</v>
      </c>
      <c r="E20800" t="s">
        <v>2278</v>
      </c>
      <c r="F20800">
        <v>129</v>
      </c>
      <c r="G20800">
        <v>-63.5</v>
      </c>
      <c r="H20800">
        <v>1</v>
      </c>
      <c r="I20800" t="s">
        <v>1816</v>
      </c>
      <c r="J20800" cm="1">
        <f t="array" ref="J20800:L20800">_xlfn.XLOOKUP($C20800, AGE!$A:$A,AGE!$B:$D,,0,2)</f>
        <v>601.29999999999995</v>
      </c>
      <c r="K20800">
        <v>37</v>
      </c>
      <c r="L20800" t="str">
        <v>Rooney et al. 2020; Rooney et al. 2015</v>
      </c>
      <c r="M20800" t="s">
        <v>2484</v>
      </c>
      <c r="P20800" t="s">
        <v>2342</v>
      </c>
      <c r="Q20800" s="14">
        <v>2.46</v>
      </c>
      <c r="R20800">
        <v>0.1</v>
      </c>
      <c r="S20800" s="14"/>
      <c r="V20800">
        <v>1</v>
      </c>
      <c r="W20800" t="s">
        <v>2570</v>
      </c>
    </row>
    <row r="20801" spans="1:23" x14ac:dyDescent="0.3">
      <c r="A20801">
        <v>28517</v>
      </c>
      <c r="B20801" s="15" t="s">
        <v>2073</v>
      </c>
      <c r="C20801" t="str">
        <f>_xlfn.XLOOKUP($B20801, STANDARDS!$A:$A, STANDARDS!$B:$B,,0,2)</f>
        <v>Nadaleen Fm, Rackla Gp</v>
      </c>
      <c r="D20801" t="s">
        <v>517</v>
      </c>
      <c r="E20801" t="s">
        <v>2278</v>
      </c>
      <c r="F20801">
        <v>129</v>
      </c>
      <c r="G20801">
        <v>-63.5</v>
      </c>
      <c r="H20801">
        <v>1</v>
      </c>
      <c r="I20801" t="s">
        <v>1816</v>
      </c>
      <c r="J20801" cm="1">
        <f t="array" ref="J20801:L20801">_xlfn.XLOOKUP($C20801, AGE!$A:$A,AGE!$B:$D,,0,2)</f>
        <v>601.29999999999995</v>
      </c>
      <c r="K20801">
        <v>37</v>
      </c>
      <c r="L20801" t="str">
        <v>Rooney et al. 2020; Rooney et al. 2015</v>
      </c>
      <c r="M20801" t="s">
        <v>2484</v>
      </c>
      <c r="P20801" t="s">
        <v>2342</v>
      </c>
      <c r="Q20801" s="14">
        <v>2.69</v>
      </c>
      <c r="R20801">
        <v>0.1</v>
      </c>
      <c r="S20801" s="14"/>
      <c r="V20801">
        <v>1</v>
      </c>
      <c r="W20801" t="s">
        <v>2570</v>
      </c>
    </row>
    <row r="20802" spans="1:23" x14ac:dyDescent="0.3">
      <c r="A20802">
        <v>28518</v>
      </c>
      <c r="B20802" s="15" t="s">
        <v>2073</v>
      </c>
      <c r="C20802" t="str">
        <f>_xlfn.XLOOKUP($B20802, STANDARDS!$A:$A, STANDARDS!$B:$B,,0,2)</f>
        <v>Nadaleen Fm, Rackla Gp</v>
      </c>
      <c r="D20802" t="s">
        <v>517</v>
      </c>
      <c r="E20802" t="s">
        <v>2278</v>
      </c>
      <c r="F20802">
        <v>129</v>
      </c>
      <c r="G20802">
        <v>-63.5</v>
      </c>
      <c r="H20802">
        <v>1</v>
      </c>
      <c r="I20802" t="s">
        <v>1816</v>
      </c>
      <c r="J20802" cm="1">
        <f t="array" ref="J20802:L20802">_xlfn.XLOOKUP($C20802, AGE!$A:$A,AGE!$B:$D,,0,2)</f>
        <v>601.29999999999995</v>
      </c>
      <c r="K20802">
        <v>37</v>
      </c>
      <c r="L20802" t="str">
        <v>Rooney et al. 2020; Rooney et al. 2015</v>
      </c>
      <c r="M20802" t="s">
        <v>2484</v>
      </c>
      <c r="P20802" t="s">
        <v>2342</v>
      </c>
      <c r="Q20802" s="14">
        <v>3.64</v>
      </c>
      <c r="R20802">
        <v>0.1</v>
      </c>
      <c r="S20802" s="14"/>
      <c r="V20802">
        <v>1</v>
      </c>
      <c r="W20802" t="s">
        <v>2570</v>
      </c>
    </row>
    <row r="20803" spans="1:23" x14ac:dyDescent="0.3">
      <c r="A20803">
        <v>28519</v>
      </c>
      <c r="B20803" s="15" t="s">
        <v>2073</v>
      </c>
      <c r="C20803" t="str">
        <f>_xlfn.XLOOKUP($B20803, STANDARDS!$A:$A, STANDARDS!$B:$B,,0,2)</f>
        <v>Nadaleen Fm, Rackla Gp</v>
      </c>
      <c r="D20803" t="s">
        <v>517</v>
      </c>
      <c r="E20803" t="s">
        <v>2278</v>
      </c>
      <c r="F20803">
        <v>129</v>
      </c>
      <c r="G20803">
        <v>-63.5</v>
      </c>
      <c r="H20803">
        <v>1</v>
      </c>
      <c r="I20803" t="s">
        <v>1816</v>
      </c>
      <c r="J20803" cm="1">
        <f t="array" ref="J20803:L20803">_xlfn.XLOOKUP($C20803, AGE!$A:$A,AGE!$B:$D,,0,2)</f>
        <v>601.29999999999995</v>
      </c>
      <c r="K20803">
        <v>37</v>
      </c>
      <c r="L20803" t="str">
        <v>Rooney et al. 2020; Rooney et al. 2015</v>
      </c>
      <c r="M20803" t="s">
        <v>2484</v>
      </c>
      <c r="P20803" t="s">
        <v>2342</v>
      </c>
      <c r="Q20803" s="14">
        <v>2.8</v>
      </c>
      <c r="R20803">
        <v>0.1</v>
      </c>
      <c r="S20803" s="14"/>
      <c r="V20803">
        <v>1</v>
      </c>
      <c r="W20803" t="s">
        <v>2570</v>
      </c>
    </row>
    <row r="20804" spans="1:23" x14ac:dyDescent="0.3">
      <c r="A20804">
        <v>28520</v>
      </c>
      <c r="B20804" s="15" t="s">
        <v>2073</v>
      </c>
      <c r="C20804" t="str">
        <f>_xlfn.XLOOKUP($B20804, STANDARDS!$A:$A, STANDARDS!$B:$B,,0,2)</f>
        <v>Nadaleen Fm, Rackla Gp</v>
      </c>
      <c r="D20804" t="s">
        <v>517</v>
      </c>
      <c r="E20804" t="s">
        <v>2278</v>
      </c>
      <c r="F20804">
        <v>129</v>
      </c>
      <c r="G20804">
        <v>-63.5</v>
      </c>
      <c r="H20804">
        <v>1</v>
      </c>
      <c r="I20804" t="s">
        <v>1816</v>
      </c>
      <c r="J20804" cm="1">
        <f t="array" ref="J20804:L20804">_xlfn.XLOOKUP($C20804, AGE!$A:$A,AGE!$B:$D,,0,2)</f>
        <v>601.29999999999995</v>
      </c>
      <c r="K20804">
        <v>37</v>
      </c>
      <c r="L20804" t="str">
        <v>Rooney et al. 2020; Rooney et al. 2015</v>
      </c>
      <c r="M20804" t="s">
        <v>2484</v>
      </c>
      <c r="P20804" t="s">
        <v>2342</v>
      </c>
      <c r="Q20804" s="14">
        <v>2.97</v>
      </c>
      <c r="R20804">
        <v>0.1</v>
      </c>
      <c r="S20804" s="14"/>
      <c r="V20804">
        <v>1</v>
      </c>
      <c r="W20804" t="s">
        <v>2570</v>
      </c>
    </row>
    <row r="20805" spans="1:23" x14ac:dyDescent="0.3">
      <c r="A20805">
        <v>28521</v>
      </c>
      <c r="B20805" s="15" t="s">
        <v>2073</v>
      </c>
      <c r="C20805" t="str">
        <f>_xlfn.XLOOKUP($B20805, STANDARDS!$A:$A, STANDARDS!$B:$B,,0,2)</f>
        <v>Nadaleen Fm, Rackla Gp</v>
      </c>
      <c r="D20805" t="s">
        <v>517</v>
      </c>
      <c r="E20805" t="s">
        <v>2278</v>
      </c>
      <c r="F20805">
        <v>129</v>
      </c>
      <c r="G20805">
        <v>-63.5</v>
      </c>
      <c r="H20805">
        <v>1</v>
      </c>
      <c r="I20805" t="s">
        <v>1816</v>
      </c>
      <c r="J20805" cm="1">
        <f t="array" ref="J20805:L20805">_xlfn.XLOOKUP($C20805, AGE!$A:$A,AGE!$B:$D,,0,2)</f>
        <v>601.29999999999995</v>
      </c>
      <c r="K20805">
        <v>37</v>
      </c>
      <c r="L20805" t="str">
        <v>Rooney et al. 2020; Rooney et al. 2015</v>
      </c>
      <c r="M20805" t="s">
        <v>2484</v>
      </c>
      <c r="P20805" t="s">
        <v>2342</v>
      </c>
      <c r="Q20805" s="14">
        <v>3.49</v>
      </c>
      <c r="R20805">
        <v>0.1</v>
      </c>
      <c r="S20805" s="14"/>
      <c r="V20805">
        <v>1</v>
      </c>
      <c r="W20805" t="s">
        <v>2570</v>
      </c>
    </row>
    <row r="20806" spans="1:23" x14ac:dyDescent="0.3">
      <c r="A20806">
        <v>28522</v>
      </c>
      <c r="B20806" s="15" t="s">
        <v>2073</v>
      </c>
      <c r="C20806" t="str">
        <f>_xlfn.XLOOKUP($B20806, STANDARDS!$A:$A, STANDARDS!$B:$B,,0,2)</f>
        <v>Nadaleen Fm, Rackla Gp</v>
      </c>
      <c r="D20806" t="s">
        <v>517</v>
      </c>
      <c r="E20806" t="s">
        <v>2278</v>
      </c>
      <c r="F20806">
        <v>129</v>
      </c>
      <c r="G20806">
        <v>-63.5</v>
      </c>
      <c r="H20806">
        <v>1</v>
      </c>
      <c r="I20806" t="s">
        <v>1816</v>
      </c>
      <c r="J20806" cm="1">
        <f t="array" ref="J20806:L20806">_xlfn.XLOOKUP($C20806, AGE!$A:$A,AGE!$B:$D,,0,2)</f>
        <v>601.29999999999995</v>
      </c>
      <c r="K20806">
        <v>37</v>
      </c>
      <c r="L20806" t="str">
        <v>Rooney et al. 2020; Rooney et al. 2015</v>
      </c>
      <c r="M20806" t="s">
        <v>2484</v>
      </c>
      <c r="P20806" t="s">
        <v>2342</v>
      </c>
      <c r="Q20806" s="14">
        <v>3.23</v>
      </c>
      <c r="R20806">
        <v>0.1</v>
      </c>
      <c r="S20806" s="14"/>
      <c r="V20806">
        <v>1</v>
      </c>
      <c r="W20806" t="s">
        <v>2570</v>
      </c>
    </row>
    <row r="20807" spans="1:23" x14ac:dyDescent="0.3">
      <c r="A20807">
        <v>28523</v>
      </c>
      <c r="B20807" s="15" t="s">
        <v>2073</v>
      </c>
      <c r="C20807" t="str">
        <f>_xlfn.XLOOKUP($B20807, STANDARDS!$A:$A, STANDARDS!$B:$B,,0,2)</f>
        <v>Nadaleen Fm, Rackla Gp</v>
      </c>
      <c r="D20807" t="s">
        <v>517</v>
      </c>
      <c r="E20807" t="s">
        <v>2278</v>
      </c>
      <c r="F20807">
        <v>129</v>
      </c>
      <c r="G20807">
        <v>-63.5</v>
      </c>
      <c r="H20807">
        <v>1</v>
      </c>
      <c r="I20807" t="s">
        <v>1816</v>
      </c>
      <c r="J20807" cm="1">
        <f t="array" ref="J20807:L20807">_xlfn.XLOOKUP($C20807, AGE!$A:$A,AGE!$B:$D,,0,2)</f>
        <v>601.29999999999995</v>
      </c>
      <c r="K20807">
        <v>37</v>
      </c>
      <c r="L20807" t="str">
        <v>Rooney et al. 2020; Rooney et al. 2015</v>
      </c>
      <c r="M20807" t="s">
        <v>2484</v>
      </c>
      <c r="P20807" t="s">
        <v>2342</v>
      </c>
      <c r="Q20807" s="14">
        <v>3.61</v>
      </c>
      <c r="R20807">
        <v>0.1</v>
      </c>
      <c r="S20807" s="14"/>
      <c r="V20807">
        <v>1</v>
      </c>
      <c r="W20807" t="s">
        <v>2570</v>
      </c>
    </row>
    <row r="20808" spans="1:23" x14ac:dyDescent="0.3">
      <c r="A20808">
        <v>28524</v>
      </c>
      <c r="B20808" s="15" t="s">
        <v>2073</v>
      </c>
      <c r="C20808" t="str">
        <f>_xlfn.XLOOKUP($B20808, STANDARDS!$A:$A, STANDARDS!$B:$B,,0,2)</f>
        <v>Nadaleen Fm, Rackla Gp</v>
      </c>
      <c r="D20808" t="s">
        <v>517</v>
      </c>
      <c r="E20808" t="s">
        <v>2278</v>
      </c>
      <c r="F20808">
        <v>129</v>
      </c>
      <c r="G20808">
        <v>-63.5</v>
      </c>
      <c r="H20808">
        <v>1</v>
      </c>
      <c r="I20808" t="s">
        <v>1816</v>
      </c>
      <c r="J20808" cm="1">
        <f t="array" ref="J20808:L20808">_xlfn.XLOOKUP($C20808, AGE!$A:$A,AGE!$B:$D,,0,2)</f>
        <v>601.29999999999995</v>
      </c>
      <c r="K20808">
        <v>37</v>
      </c>
      <c r="L20808" t="str">
        <v>Rooney et al. 2020; Rooney et al. 2015</v>
      </c>
      <c r="M20808" t="s">
        <v>2484</v>
      </c>
      <c r="P20808" t="s">
        <v>2342</v>
      </c>
      <c r="Q20808" s="14">
        <v>3.52</v>
      </c>
      <c r="R20808">
        <v>0.1</v>
      </c>
      <c r="S20808" s="14"/>
      <c r="V20808">
        <v>1</v>
      </c>
      <c r="W20808" t="s">
        <v>2570</v>
      </c>
    </row>
    <row r="20809" spans="1:23" x14ac:dyDescent="0.3">
      <c r="A20809">
        <v>28525</v>
      </c>
      <c r="B20809" s="15" t="s">
        <v>2073</v>
      </c>
      <c r="C20809" t="str">
        <f>_xlfn.XLOOKUP($B20809, STANDARDS!$A:$A, STANDARDS!$B:$B,,0,2)</f>
        <v>Nadaleen Fm, Rackla Gp</v>
      </c>
      <c r="D20809" t="s">
        <v>517</v>
      </c>
      <c r="E20809" t="s">
        <v>2278</v>
      </c>
      <c r="F20809">
        <v>129</v>
      </c>
      <c r="G20809">
        <v>-63.5</v>
      </c>
      <c r="H20809">
        <v>1</v>
      </c>
      <c r="I20809" t="s">
        <v>1816</v>
      </c>
      <c r="J20809" cm="1">
        <f t="array" ref="J20809:L20809">_xlfn.XLOOKUP($C20809, AGE!$A:$A,AGE!$B:$D,,0,2)</f>
        <v>601.29999999999995</v>
      </c>
      <c r="K20809">
        <v>37</v>
      </c>
      <c r="L20809" t="str">
        <v>Rooney et al. 2020; Rooney et al. 2015</v>
      </c>
      <c r="M20809" t="s">
        <v>2484</v>
      </c>
      <c r="P20809" t="s">
        <v>2342</v>
      </c>
      <c r="Q20809" s="14">
        <v>5.05</v>
      </c>
      <c r="R20809">
        <v>0.1</v>
      </c>
      <c r="S20809" s="14"/>
      <c r="V20809">
        <v>1</v>
      </c>
      <c r="W20809" t="s">
        <v>2570</v>
      </c>
    </row>
    <row r="20810" spans="1:23" x14ac:dyDescent="0.3">
      <c r="A20810">
        <v>28526</v>
      </c>
      <c r="B20810" s="15" t="s">
        <v>2073</v>
      </c>
      <c r="C20810" t="str">
        <f>_xlfn.XLOOKUP($B20810, STANDARDS!$A:$A, STANDARDS!$B:$B,,0,2)</f>
        <v>Nadaleen Fm, Rackla Gp</v>
      </c>
      <c r="D20810" t="s">
        <v>517</v>
      </c>
      <c r="E20810" t="s">
        <v>2278</v>
      </c>
      <c r="F20810">
        <v>129</v>
      </c>
      <c r="G20810">
        <v>-63.5</v>
      </c>
      <c r="H20810">
        <v>1</v>
      </c>
      <c r="I20810" t="s">
        <v>1816</v>
      </c>
      <c r="J20810" cm="1">
        <f t="array" ref="J20810:L20810">_xlfn.XLOOKUP($C20810, AGE!$A:$A,AGE!$B:$D,,0,2)</f>
        <v>601.29999999999995</v>
      </c>
      <c r="K20810">
        <v>37</v>
      </c>
      <c r="L20810" t="str">
        <v>Rooney et al. 2020; Rooney et al. 2015</v>
      </c>
      <c r="M20810" t="s">
        <v>2484</v>
      </c>
      <c r="P20810" t="s">
        <v>2342</v>
      </c>
      <c r="Q20810" s="14">
        <v>5.76</v>
      </c>
      <c r="R20810">
        <v>0.1</v>
      </c>
      <c r="S20810" s="14"/>
      <c r="V20810">
        <v>1</v>
      </c>
      <c r="W20810" t="s">
        <v>2570</v>
      </c>
    </row>
    <row r="20811" spans="1:23" x14ac:dyDescent="0.3">
      <c r="A20811">
        <v>28527</v>
      </c>
      <c r="B20811" s="15" t="s">
        <v>2073</v>
      </c>
      <c r="C20811" t="str">
        <f>_xlfn.XLOOKUP($B20811, STANDARDS!$A:$A, STANDARDS!$B:$B,,0,2)</f>
        <v>Nadaleen Fm, Rackla Gp</v>
      </c>
      <c r="D20811" t="s">
        <v>517</v>
      </c>
      <c r="E20811" t="s">
        <v>2278</v>
      </c>
      <c r="F20811">
        <v>129</v>
      </c>
      <c r="G20811">
        <v>-63.5</v>
      </c>
      <c r="H20811">
        <v>1</v>
      </c>
      <c r="I20811" t="s">
        <v>1816</v>
      </c>
      <c r="J20811" cm="1">
        <f t="array" ref="J20811:L20811">_xlfn.XLOOKUP($C20811, AGE!$A:$A,AGE!$B:$D,,0,2)</f>
        <v>601.29999999999995</v>
      </c>
      <c r="K20811">
        <v>37</v>
      </c>
      <c r="L20811" t="str">
        <v>Rooney et al. 2020; Rooney et al. 2015</v>
      </c>
      <c r="M20811" t="s">
        <v>2484</v>
      </c>
      <c r="P20811" t="s">
        <v>2342</v>
      </c>
      <c r="Q20811" s="14">
        <v>4.7300000000000004</v>
      </c>
      <c r="R20811">
        <v>0.1</v>
      </c>
      <c r="S20811" s="14"/>
      <c r="V20811">
        <v>1</v>
      </c>
      <c r="W20811" t="s">
        <v>2570</v>
      </c>
    </row>
    <row r="20812" spans="1:23" x14ac:dyDescent="0.3">
      <c r="A20812">
        <v>28528</v>
      </c>
      <c r="B20812" s="15" t="s">
        <v>2073</v>
      </c>
      <c r="C20812" t="str">
        <f>_xlfn.XLOOKUP($B20812, STANDARDS!$A:$A, STANDARDS!$B:$B,,0,2)</f>
        <v>Nadaleen Fm, Rackla Gp</v>
      </c>
      <c r="D20812" t="s">
        <v>517</v>
      </c>
      <c r="E20812" t="s">
        <v>2278</v>
      </c>
      <c r="F20812">
        <v>129</v>
      </c>
      <c r="G20812">
        <v>-63.5</v>
      </c>
      <c r="H20812">
        <v>1</v>
      </c>
      <c r="I20812" t="s">
        <v>1816</v>
      </c>
      <c r="J20812" cm="1">
        <f t="array" ref="J20812:L20812">_xlfn.XLOOKUP($C20812, AGE!$A:$A,AGE!$B:$D,,0,2)</f>
        <v>601.29999999999995</v>
      </c>
      <c r="K20812">
        <v>37</v>
      </c>
      <c r="L20812" t="str">
        <v>Rooney et al. 2020; Rooney et al. 2015</v>
      </c>
      <c r="M20812" t="s">
        <v>2484</v>
      </c>
      <c r="P20812" t="s">
        <v>2342</v>
      </c>
      <c r="Q20812" s="14">
        <v>4.7</v>
      </c>
      <c r="R20812">
        <v>0.1</v>
      </c>
      <c r="S20812" s="14"/>
      <c r="V20812">
        <v>1</v>
      </c>
      <c r="W20812" t="s">
        <v>2570</v>
      </c>
    </row>
    <row r="20813" spans="1:23" x14ac:dyDescent="0.3">
      <c r="A20813">
        <v>28529</v>
      </c>
      <c r="B20813" s="15" t="s">
        <v>2073</v>
      </c>
      <c r="C20813" t="str">
        <f>_xlfn.XLOOKUP($B20813, STANDARDS!$A:$A, STANDARDS!$B:$B,,0,2)</f>
        <v>Nadaleen Fm, Rackla Gp</v>
      </c>
      <c r="D20813" t="s">
        <v>517</v>
      </c>
      <c r="E20813" t="s">
        <v>2278</v>
      </c>
      <c r="F20813">
        <v>129</v>
      </c>
      <c r="G20813">
        <v>-63.5</v>
      </c>
      <c r="H20813">
        <v>1</v>
      </c>
      <c r="I20813" t="s">
        <v>1816</v>
      </c>
      <c r="J20813" cm="1">
        <f t="array" ref="J20813:L20813">_xlfn.XLOOKUP($C20813, AGE!$A:$A,AGE!$B:$D,,0,2)</f>
        <v>601.29999999999995</v>
      </c>
      <c r="K20813">
        <v>37</v>
      </c>
      <c r="L20813" t="str">
        <v>Rooney et al. 2020; Rooney et al. 2015</v>
      </c>
      <c r="M20813" t="s">
        <v>2484</v>
      </c>
      <c r="P20813" t="s">
        <v>2342</v>
      </c>
      <c r="Q20813" s="14">
        <v>6.09</v>
      </c>
      <c r="R20813">
        <v>0.1</v>
      </c>
      <c r="S20813" s="14"/>
      <c r="V20813">
        <v>1</v>
      </c>
      <c r="W20813" t="s">
        <v>2570</v>
      </c>
    </row>
    <row r="20814" spans="1:23" x14ac:dyDescent="0.3">
      <c r="A20814">
        <v>28530</v>
      </c>
      <c r="B20814" s="15" t="s">
        <v>2073</v>
      </c>
      <c r="C20814" t="str">
        <f>_xlfn.XLOOKUP($B20814, STANDARDS!$A:$A, STANDARDS!$B:$B,,0,2)</f>
        <v>Nadaleen Fm, Rackla Gp</v>
      </c>
      <c r="D20814" t="s">
        <v>517</v>
      </c>
      <c r="E20814" t="s">
        <v>2278</v>
      </c>
      <c r="F20814">
        <v>129</v>
      </c>
      <c r="G20814">
        <v>-63.5</v>
      </c>
      <c r="H20814">
        <v>1</v>
      </c>
      <c r="I20814" t="s">
        <v>1816</v>
      </c>
      <c r="J20814" cm="1">
        <f t="array" ref="J20814:L20814">_xlfn.XLOOKUP($C20814, AGE!$A:$A,AGE!$B:$D,,0,2)</f>
        <v>601.29999999999995</v>
      </c>
      <c r="K20814">
        <v>37</v>
      </c>
      <c r="L20814" t="str">
        <v>Rooney et al. 2020; Rooney et al. 2015</v>
      </c>
      <c r="M20814" t="s">
        <v>2484</v>
      </c>
      <c r="P20814" t="s">
        <v>2342</v>
      </c>
      <c r="Q20814" s="14">
        <v>4.6399999999999997</v>
      </c>
      <c r="R20814">
        <v>0.1</v>
      </c>
      <c r="S20814" s="14"/>
      <c r="V20814">
        <v>1</v>
      </c>
      <c r="W20814" t="s">
        <v>2570</v>
      </c>
    </row>
    <row r="20815" spans="1:23" x14ac:dyDescent="0.3">
      <c r="A20815">
        <v>28531</v>
      </c>
      <c r="B20815" s="15" t="s">
        <v>2073</v>
      </c>
      <c r="C20815" t="str">
        <f>_xlfn.XLOOKUP($B20815, STANDARDS!$A:$A, STANDARDS!$B:$B,,0,2)</f>
        <v>Nadaleen Fm, Rackla Gp</v>
      </c>
      <c r="D20815" t="s">
        <v>517</v>
      </c>
      <c r="E20815" t="s">
        <v>2278</v>
      </c>
      <c r="F20815">
        <v>129</v>
      </c>
      <c r="G20815">
        <v>-63.5</v>
      </c>
      <c r="H20815">
        <v>1</v>
      </c>
      <c r="I20815" t="s">
        <v>1816</v>
      </c>
      <c r="J20815" cm="1">
        <f t="array" ref="J20815:L20815">_xlfn.XLOOKUP($C20815, AGE!$A:$A,AGE!$B:$D,,0,2)</f>
        <v>601.29999999999995</v>
      </c>
      <c r="K20815">
        <v>37</v>
      </c>
      <c r="L20815" t="str">
        <v>Rooney et al. 2020; Rooney et al. 2015</v>
      </c>
      <c r="M20815" t="s">
        <v>2484</v>
      </c>
      <c r="P20815" t="s">
        <v>2342</v>
      </c>
      <c r="Q20815" s="14">
        <v>4.5999999999999996</v>
      </c>
      <c r="R20815">
        <v>0.1</v>
      </c>
      <c r="S20815" s="14"/>
      <c r="V20815">
        <v>1</v>
      </c>
      <c r="W20815" t="s">
        <v>2570</v>
      </c>
    </row>
    <row r="20816" spans="1:23" x14ac:dyDescent="0.3">
      <c r="A20816">
        <v>28532</v>
      </c>
      <c r="B20816" s="15" t="s">
        <v>2073</v>
      </c>
      <c r="C20816" t="str">
        <f>_xlfn.XLOOKUP($B20816, STANDARDS!$A:$A, STANDARDS!$B:$B,,0,2)</f>
        <v>Nadaleen Fm, Rackla Gp</v>
      </c>
      <c r="D20816" t="s">
        <v>517</v>
      </c>
      <c r="E20816" t="s">
        <v>2278</v>
      </c>
      <c r="F20816">
        <v>129</v>
      </c>
      <c r="G20816">
        <v>-63.5</v>
      </c>
      <c r="H20816">
        <v>1</v>
      </c>
      <c r="I20816" t="s">
        <v>1816</v>
      </c>
      <c r="J20816" cm="1">
        <f t="array" ref="J20816:L20816">_xlfn.XLOOKUP($C20816, AGE!$A:$A,AGE!$B:$D,,0,2)</f>
        <v>601.29999999999995</v>
      </c>
      <c r="K20816">
        <v>37</v>
      </c>
      <c r="L20816" t="str">
        <v>Rooney et al. 2020; Rooney et al. 2015</v>
      </c>
      <c r="M20816" t="s">
        <v>2484</v>
      </c>
      <c r="P20816" t="s">
        <v>2342</v>
      </c>
      <c r="Q20816" s="14">
        <v>5.07</v>
      </c>
      <c r="R20816">
        <v>0.1</v>
      </c>
      <c r="S20816" s="14"/>
      <c r="V20816">
        <v>1</v>
      </c>
      <c r="W20816" t="s">
        <v>2570</v>
      </c>
    </row>
    <row r="20817" spans="1:23" x14ac:dyDescent="0.3">
      <c r="A20817">
        <v>28533</v>
      </c>
      <c r="B20817" s="15" t="s">
        <v>2073</v>
      </c>
      <c r="C20817" t="str">
        <f>_xlfn.XLOOKUP($B20817, STANDARDS!$A:$A, STANDARDS!$B:$B,,0,2)</f>
        <v>Nadaleen Fm, Rackla Gp</v>
      </c>
      <c r="D20817" t="s">
        <v>517</v>
      </c>
      <c r="E20817" t="s">
        <v>2278</v>
      </c>
      <c r="F20817">
        <v>129</v>
      </c>
      <c r="G20817">
        <v>-63.5</v>
      </c>
      <c r="H20817">
        <v>1</v>
      </c>
      <c r="I20817" t="s">
        <v>1816</v>
      </c>
      <c r="J20817" cm="1">
        <f t="array" ref="J20817:L20817">_xlfn.XLOOKUP($C20817, AGE!$A:$A,AGE!$B:$D,,0,2)</f>
        <v>601.29999999999995</v>
      </c>
      <c r="K20817">
        <v>37</v>
      </c>
      <c r="L20817" t="str">
        <v>Rooney et al. 2020; Rooney et al. 2015</v>
      </c>
      <c r="M20817" t="s">
        <v>2484</v>
      </c>
      <c r="P20817" t="s">
        <v>2342</v>
      </c>
      <c r="Q20817" s="14">
        <v>4.8099999999999996</v>
      </c>
      <c r="R20817">
        <v>0.1</v>
      </c>
      <c r="S20817" s="14"/>
      <c r="V20817">
        <v>1</v>
      </c>
      <c r="W20817" t="s">
        <v>2570</v>
      </c>
    </row>
    <row r="20818" spans="1:23" x14ac:dyDescent="0.3">
      <c r="A20818">
        <v>28534</v>
      </c>
      <c r="B20818" s="15" t="s">
        <v>2073</v>
      </c>
      <c r="C20818" t="str">
        <f>_xlfn.XLOOKUP($B20818, STANDARDS!$A:$A, STANDARDS!$B:$B,,0,2)</f>
        <v>Nadaleen Fm, Rackla Gp</v>
      </c>
      <c r="D20818" t="s">
        <v>517</v>
      </c>
      <c r="E20818" t="s">
        <v>2278</v>
      </c>
      <c r="F20818">
        <v>129</v>
      </c>
      <c r="G20818">
        <v>-63.5</v>
      </c>
      <c r="H20818">
        <v>1</v>
      </c>
      <c r="I20818" t="s">
        <v>1816</v>
      </c>
      <c r="J20818" cm="1">
        <f t="array" ref="J20818:L20818">_xlfn.XLOOKUP($C20818, AGE!$A:$A,AGE!$B:$D,,0,2)</f>
        <v>601.29999999999995</v>
      </c>
      <c r="K20818">
        <v>37</v>
      </c>
      <c r="L20818" t="str">
        <v>Rooney et al. 2020; Rooney et al. 2015</v>
      </c>
      <c r="M20818" t="s">
        <v>2484</v>
      </c>
      <c r="P20818" t="s">
        <v>2342</v>
      </c>
      <c r="Q20818" s="14">
        <v>5.13</v>
      </c>
      <c r="R20818">
        <v>0.1</v>
      </c>
      <c r="S20818" s="14"/>
      <c r="V20818">
        <v>1</v>
      </c>
      <c r="W20818" t="s">
        <v>2570</v>
      </c>
    </row>
    <row r="20819" spans="1:23" x14ac:dyDescent="0.3">
      <c r="A20819">
        <v>28535</v>
      </c>
      <c r="B20819" s="15" t="s">
        <v>2073</v>
      </c>
      <c r="C20819" t="str">
        <f>_xlfn.XLOOKUP($B20819, STANDARDS!$A:$A, STANDARDS!$B:$B,,0,2)</f>
        <v>Nadaleen Fm, Rackla Gp</v>
      </c>
      <c r="D20819" t="s">
        <v>517</v>
      </c>
      <c r="E20819" t="s">
        <v>2278</v>
      </c>
      <c r="F20819">
        <v>129</v>
      </c>
      <c r="G20819">
        <v>-63.5</v>
      </c>
      <c r="H20819">
        <v>1</v>
      </c>
      <c r="I20819" t="s">
        <v>1816</v>
      </c>
      <c r="J20819" cm="1">
        <f t="array" ref="J20819:L20819">_xlfn.XLOOKUP($C20819, AGE!$A:$A,AGE!$B:$D,,0,2)</f>
        <v>601.29999999999995</v>
      </c>
      <c r="K20819">
        <v>37</v>
      </c>
      <c r="L20819" t="str">
        <v>Rooney et al. 2020; Rooney et al. 2015</v>
      </c>
      <c r="M20819" t="s">
        <v>2484</v>
      </c>
      <c r="P20819" t="s">
        <v>2342</v>
      </c>
      <c r="Q20819" s="14">
        <v>4.7300000000000004</v>
      </c>
      <c r="R20819">
        <v>0.1</v>
      </c>
      <c r="S20819" s="14"/>
      <c r="V20819">
        <v>1</v>
      </c>
      <c r="W20819" t="s">
        <v>2570</v>
      </c>
    </row>
    <row r="20820" spans="1:23" x14ac:dyDescent="0.3">
      <c r="A20820">
        <v>28536</v>
      </c>
      <c r="B20820" s="15" t="s">
        <v>2073</v>
      </c>
      <c r="C20820" t="str">
        <f>_xlfn.XLOOKUP($B20820, STANDARDS!$A:$A, STANDARDS!$B:$B,,0,2)</f>
        <v>Nadaleen Fm, Rackla Gp</v>
      </c>
      <c r="D20820" t="s">
        <v>517</v>
      </c>
      <c r="E20820" t="s">
        <v>2278</v>
      </c>
      <c r="F20820">
        <v>129</v>
      </c>
      <c r="G20820">
        <v>-63.5</v>
      </c>
      <c r="H20820">
        <v>1</v>
      </c>
      <c r="I20820" t="s">
        <v>1816</v>
      </c>
      <c r="J20820" cm="1">
        <f t="array" ref="J20820:L20820">_xlfn.XLOOKUP($C20820, AGE!$A:$A,AGE!$B:$D,,0,2)</f>
        <v>601.29999999999995</v>
      </c>
      <c r="K20820">
        <v>37</v>
      </c>
      <c r="L20820" t="str">
        <v>Rooney et al. 2020; Rooney et al. 2015</v>
      </c>
      <c r="M20820" t="s">
        <v>2484</v>
      </c>
      <c r="P20820" t="s">
        <v>2342</v>
      </c>
      <c r="Q20820" s="14">
        <v>3.86</v>
      </c>
      <c r="R20820">
        <v>0.1</v>
      </c>
      <c r="S20820" s="14"/>
      <c r="V20820">
        <v>1</v>
      </c>
      <c r="W20820" t="s">
        <v>2570</v>
      </c>
    </row>
    <row r="20821" spans="1:23" x14ac:dyDescent="0.3">
      <c r="A20821">
        <v>28537</v>
      </c>
      <c r="B20821" s="15" t="s">
        <v>2073</v>
      </c>
      <c r="C20821" t="str">
        <f>_xlfn.XLOOKUP($B20821, STANDARDS!$A:$A, STANDARDS!$B:$B,,0,2)</f>
        <v>Nadaleen Fm, Rackla Gp</v>
      </c>
      <c r="D20821" t="s">
        <v>517</v>
      </c>
      <c r="E20821" t="s">
        <v>2278</v>
      </c>
      <c r="F20821">
        <v>129</v>
      </c>
      <c r="G20821">
        <v>-63.5</v>
      </c>
      <c r="H20821">
        <v>1</v>
      </c>
      <c r="I20821" t="s">
        <v>1816</v>
      </c>
      <c r="J20821" cm="1">
        <f t="array" ref="J20821:L20821">_xlfn.XLOOKUP($C20821, AGE!$A:$A,AGE!$B:$D,,0,2)</f>
        <v>601.29999999999995</v>
      </c>
      <c r="K20821">
        <v>37</v>
      </c>
      <c r="L20821" t="str">
        <v>Rooney et al. 2020; Rooney et al. 2015</v>
      </c>
      <c r="M20821" t="s">
        <v>2484</v>
      </c>
      <c r="P20821" t="s">
        <v>2342</v>
      </c>
      <c r="Q20821" s="14">
        <v>4.95</v>
      </c>
      <c r="R20821">
        <v>0.1</v>
      </c>
      <c r="S20821" s="14"/>
      <c r="V20821">
        <v>1</v>
      </c>
      <c r="W20821" t="s">
        <v>2570</v>
      </c>
    </row>
    <row r="20822" spans="1:23" x14ac:dyDescent="0.3">
      <c r="A20822">
        <v>28538</v>
      </c>
      <c r="B20822" s="15" t="s">
        <v>2073</v>
      </c>
      <c r="C20822" t="str">
        <f>_xlfn.XLOOKUP($B20822, STANDARDS!$A:$A, STANDARDS!$B:$B,,0,2)</f>
        <v>Nadaleen Fm, Rackla Gp</v>
      </c>
      <c r="D20822" t="s">
        <v>517</v>
      </c>
      <c r="E20822" t="s">
        <v>2278</v>
      </c>
      <c r="F20822">
        <v>129</v>
      </c>
      <c r="G20822">
        <v>-63.5</v>
      </c>
      <c r="H20822">
        <v>1</v>
      </c>
      <c r="I20822" t="s">
        <v>1816</v>
      </c>
      <c r="J20822" cm="1">
        <f t="array" ref="J20822:L20822">_xlfn.XLOOKUP($C20822, AGE!$A:$A,AGE!$B:$D,,0,2)</f>
        <v>601.29999999999995</v>
      </c>
      <c r="K20822">
        <v>37</v>
      </c>
      <c r="L20822" t="str">
        <v>Rooney et al. 2020; Rooney et al. 2015</v>
      </c>
      <c r="M20822" t="s">
        <v>2484</v>
      </c>
      <c r="P20822" t="s">
        <v>2342</v>
      </c>
      <c r="Q20822" s="14">
        <v>6.07</v>
      </c>
      <c r="R20822">
        <v>0.1</v>
      </c>
      <c r="S20822" s="14"/>
      <c r="V20822">
        <v>1</v>
      </c>
      <c r="W20822" t="s">
        <v>2570</v>
      </c>
    </row>
    <row r="20823" spans="1:23" x14ac:dyDescent="0.3">
      <c r="A20823">
        <v>28539</v>
      </c>
      <c r="B20823" s="15" t="s">
        <v>2073</v>
      </c>
      <c r="C20823" t="str">
        <f>_xlfn.XLOOKUP($B20823, STANDARDS!$A:$A, STANDARDS!$B:$B,,0,2)</f>
        <v>Nadaleen Fm, Rackla Gp</v>
      </c>
      <c r="D20823" t="s">
        <v>517</v>
      </c>
      <c r="E20823" t="s">
        <v>2278</v>
      </c>
      <c r="F20823">
        <v>129</v>
      </c>
      <c r="G20823">
        <v>-63.5</v>
      </c>
      <c r="H20823">
        <v>1</v>
      </c>
      <c r="I20823" t="s">
        <v>1816</v>
      </c>
      <c r="J20823" cm="1">
        <f t="array" ref="J20823:L20823">_xlfn.XLOOKUP($C20823, AGE!$A:$A,AGE!$B:$D,,0,2)</f>
        <v>601.29999999999995</v>
      </c>
      <c r="K20823">
        <v>37</v>
      </c>
      <c r="L20823" t="str">
        <v>Rooney et al. 2020; Rooney et al. 2015</v>
      </c>
      <c r="M20823" t="s">
        <v>2484</v>
      </c>
      <c r="P20823" t="s">
        <v>2342</v>
      </c>
      <c r="Q20823" s="14">
        <v>5.91</v>
      </c>
      <c r="R20823">
        <v>0.1</v>
      </c>
      <c r="S20823" s="14"/>
      <c r="V20823">
        <v>1</v>
      </c>
      <c r="W20823" t="s">
        <v>2570</v>
      </c>
    </row>
    <row r="20824" spans="1:23" x14ac:dyDescent="0.3">
      <c r="A20824">
        <v>28540</v>
      </c>
      <c r="B20824" s="15" t="s">
        <v>2073</v>
      </c>
      <c r="C20824" t="str">
        <f>_xlfn.XLOOKUP($B20824, STANDARDS!$A:$A, STANDARDS!$B:$B,,0,2)</f>
        <v>Nadaleen Fm, Rackla Gp</v>
      </c>
      <c r="D20824" t="s">
        <v>517</v>
      </c>
      <c r="E20824" t="s">
        <v>2278</v>
      </c>
      <c r="F20824">
        <v>129</v>
      </c>
      <c r="G20824">
        <v>-63.5</v>
      </c>
      <c r="H20824">
        <v>1</v>
      </c>
      <c r="I20824" t="s">
        <v>1816</v>
      </c>
      <c r="J20824" cm="1">
        <f t="array" ref="J20824:L20824">_xlfn.XLOOKUP($C20824, AGE!$A:$A,AGE!$B:$D,,0,2)</f>
        <v>601.29999999999995</v>
      </c>
      <c r="K20824">
        <v>37</v>
      </c>
      <c r="L20824" t="str">
        <v>Rooney et al. 2020; Rooney et al. 2015</v>
      </c>
      <c r="M20824" t="s">
        <v>2484</v>
      </c>
      <c r="P20824" t="s">
        <v>2342</v>
      </c>
      <c r="Q20824" s="14">
        <v>5.81</v>
      </c>
      <c r="R20824">
        <v>0.1</v>
      </c>
      <c r="S20824" s="14"/>
      <c r="V20824">
        <v>1</v>
      </c>
      <c r="W20824" t="s">
        <v>2570</v>
      </c>
    </row>
    <row r="20825" spans="1:23" x14ac:dyDescent="0.3">
      <c r="A20825">
        <v>28541</v>
      </c>
      <c r="B20825" s="15" t="s">
        <v>2073</v>
      </c>
      <c r="C20825" t="str">
        <f>_xlfn.XLOOKUP($B20825, STANDARDS!$A:$A, STANDARDS!$B:$B,,0,2)</f>
        <v>Nadaleen Fm, Rackla Gp</v>
      </c>
      <c r="D20825" t="s">
        <v>517</v>
      </c>
      <c r="E20825" t="s">
        <v>2278</v>
      </c>
      <c r="F20825">
        <v>129</v>
      </c>
      <c r="G20825">
        <v>-63.5</v>
      </c>
      <c r="H20825">
        <v>1</v>
      </c>
      <c r="I20825" t="s">
        <v>1816</v>
      </c>
      <c r="J20825" cm="1">
        <f t="array" ref="J20825:L20825">_xlfn.XLOOKUP($C20825, AGE!$A:$A,AGE!$B:$D,,0,2)</f>
        <v>601.29999999999995</v>
      </c>
      <c r="K20825">
        <v>37</v>
      </c>
      <c r="L20825" t="str">
        <v>Rooney et al. 2020; Rooney et al. 2015</v>
      </c>
      <c r="M20825" t="s">
        <v>2484</v>
      </c>
      <c r="P20825" t="s">
        <v>2342</v>
      </c>
      <c r="Q20825" s="14">
        <v>6.38</v>
      </c>
      <c r="R20825">
        <v>0.1</v>
      </c>
      <c r="S20825" s="14"/>
      <c r="V20825">
        <v>1</v>
      </c>
      <c r="W20825" t="s">
        <v>2570</v>
      </c>
    </row>
    <row r="20826" spans="1:23" x14ac:dyDescent="0.3">
      <c r="A20826">
        <v>28542</v>
      </c>
      <c r="B20826" s="15" t="s">
        <v>2073</v>
      </c>
      <c r="C20826" t="str">
        <f>_xlfn.XLOOKUP($B20826, STANDARDS!$A:$A, STANDARDS!$B:$B,,0,2)</f>
        <v>Nadaleen Fm, Rackla Gp</v>
      </c>
      <c r="D20826" t="s">
        <v>517</v>
      </c>
      <c r="E20826" t="s">
        <v>2278</v>
      </c>
      <c r="F20826">
        <v>129</v>
      </c>
      <c r="G20826">
        <v>-63.5</v>
      </c>
      <c r="H20826">
        <v>1</v>
      </c>
      <c r="I20826" t="s">
        <v>1816</v>
      </c>
      <c r="J20826" cm="1">
        <f t="array" ref="J20826:L20826">_xlfn.XLOOKUP($C20826, AGE!$A:$A,AGE!$B:$D,,0,2)</f>
        <v>601.29999999999995</v>
      </c>
      <c r="K20826">
        <v>37</v>
      </c>
      <c r="L20826" t="str">
        <v>Rooney et al. 2020; Rooney et al. 2015</v>
      </c>
      <c r="M20826" t="s">
        <v>2484</v>
      </c>
      <c r="P20826" t="s">
        <v>2342</v>
      </c>
      <c r="Q20826" s="14">
        <v>5.95</v>
      </c>
      <c r="R20826">
        <v>0.1</v>
      </c>
      <c r="S20826" s="14"/>
      <c r="V20826">
        <v>1</v>
      </c>
      <c r="W20826" t="s">
        <v>2570</v>
      </c>
    </row>
    <row r="20827" spans="1:23" x14ac:dyDescent="0.3">
      <c r="A20827">
        <v>28543</v>
      </c>
      <c r="B20827" s="15" t="s">
        <v>892</v>
      </c>
      <c r="C20827" t="str">
        <f>_xlfn.XLOOKUP($B20827, STANDARDS!$A:$A, STANDARDS!$B:$B,,0,2)</f>
        <v>Gametrail Fm, Rackla Gp</v>
      </c>
      <c r="D20827" t="s">
        <v>517</v>
      </c>
      <c r="E20827" t="s">
        <v>2278</v>
      </c>
      <c r="F20827">
        <v>129</v>
      </c>
      <c r="G20827">
        <v>-63.5</v>
      </c>
      <c r="H20827">
        <v>1</v>
      </c>
      <c r="I20827" t="s">
        <v>1816</v>
      </c>
      <c r="J20827" cm="1">
        <f t="array" ref="J20827:L20827">_xlfn.XLOOKUP($C20827, AGE!$A:$A,AGE!$B:$D,,0,2)</f>
        <v>571.5</v>
      </c>
      <c r="K20827">
        <v>7.2000000000000455</v>
      </c>
      <c r="L20827" t="str">
        <v>Rooney et al. 2020</v>
      </c>
      <c r="M20827" t="s">
        <v>2485</v>
      </c>
      <c r="P20827" t="s">
        <v>2342</v>
      </c>
      <c r="Q20827" s="14">
        <v>2.67</v>
      </c>
      <c r="R20827">
        <v>0.1</v>
      </c>
      <c r="S20827" s="14"/>
      <c r="V20827">
        <v>1</v>
      </c>
      <c r="W20827" t="s">
        <v>2570</v>
      </c>
    </row>
    <row r="20828" spans="1:23" x14ac:dyDescent="0.3">
      <c r="A20828">
        <v>28544</v>
      </c>
      <c r="B20828" s="15" t="s">
        <v>892</v>
      </c>
      <c r="C20828" t="str">
        <f>_xlfn.XLOOKUP($B20828, STANDARDS!$A:$A, STANDARDS!$B:$B,,0,2)</f>
        <v>Gametrail Fm, Rackla Gp</v>
      </c>
      <c r="D20828" t="s">
        <v>517</v>
      </c>
      <c r="E20828" t="s">
        <v>2278</v>
      </c>
      <c r="F20828">
        <v>129</v>
      </c>
      <c r="G20828">
        <v>-63.5</v>
      </c>
      <c r="H20828">
        <v>1</v>
      </c>
      <c r="I20828" t="s">
        <v>1816</v>
      </c>
      <c r="J20828" cm="1">
        <f t="array" ref="J20828:L20828">_xlfn.XLOOKUP($C20828, AGE!$A:$A,AGE!$B:$D,,0,2)</f>
        <v>571.5</v>
      </c>
      <c r="K20828">
        <v>7.2000000000000455</v>
      </c>
      <c r="L20828" t="str">
        <v>Rooney et al. 2020</v>
      </c>
      <c r="M20828" t="s">
        <v>2485</v>
      </c>
      <c r="P20828" t="s">
        <v>2342</v>
      </c>
      <c r="Q20828" s="14">
        <v>2.81</v>
      </c>
      <c r="R20828">
        <v>0.1</v>
      </c>
      <c r="S20828" s="14"/>
      <c r="V20828">
        <v>1</v>
      </c>
      <c r="W20828" t="s">
        <v>2570</v>
      </c>
    </row>
    <row r="20829" spans="1:23" x14ac:dyDescent="0.3">
      <c r="A20829">
        <v>28545</v>
      </c>
      <c r="B20829" s="15" t="s">
        <v>892</v>
      </c>
      <c r="C20829" t="str">
        <f>_xlfn.XLOOKUP($B20829, STANDARDS!$A:$A, STANDARDS!$B:$B,,0,2)</f>
        <v>Gametrail Fm, Rackla Gp</v>
      </c>
      <c r="D20829" t="s">
        <v>517</v>
      </c>
      <c r="E20829" t="s">
        <v>2278</v>
      </c>
      <c r="F20829">
        <v>129</v>
      </c>
      <c r="G20829">
        <v>-63.5</v>
      </c>
      <c r="H20829">
        <v>1</v>
      </c>
      <c r="I20829" t="s">
        <v>1816</v>
      </c>
      <c r="J20829" cm="1">
        <f t="array" ref="J20829:L20829">_xlfn.XLOOKUP($C20829, AGE!$A:$A,AGE!$B:$D,,0,2)</f>
        <v>571.5</v>
      </c>
      <c r="K20829">
        <v>7.2000000000000455</v>
      </c>
      <c r="L20829" t="str">
        <v>Rooney et al. 2020</v>
      </c>
      <c r="M20829" t="s">
        <v>2485</v>
      </c>
      <c r="P20829" t="s">
        <v>2342</v>
      </c>
      <c r="Q20829" s="14">
        <v>1.4</v>
      </c>
      <c r="R20829">
        <v>0.1</v>
      </c>
      <c r="S20829" s="14"/>
      <c r="V20829">
        <v>1</v>
      </c>
      <c r="W20829" t="s">
        <v>2570</v>
      </c>
    </row>
    <row r="20830" spans="1:23" x14ac:dyDescent="0.3">
      <c r="A20830">
        <v>28546</v>
      </c>
      <c r="B20830" s="15" t="s">
        <v>892</v>
      </c>
      <c r="C20830" t="str">
        <f>_xlfn.XLOOKUP($B20830, STANDARDS!$A:$A, STANDARDS!$B:$B,,0,2)</f>
        <v>Gametrail Fm, Rackla Gp</v>
      </c>
      <c r="D20830" t="s">
        <v>517</v>
      </c>
      <c r="E20830" t="s">
        <v>2278</v>
      </c>
      <c r="F20830">
        <v>129</v>
      </c>
      <c r="G20830">
        <v>-63.5</v>
      </c>
      <c r="H20830">
        <v>1</v>
      </c>
      <c r="I20830" t="s">
        <v>1816</v>
      </c>
      <c r="J20830" cm="1">
        <f t="array" ref="J20830:L20830">_xlfn.XLOOKUP($C20830, AGE!$A:$A,AGE!$B:$D,,0,2)</f>
        <v>571.5</v>
      </c>
      <c r="K20830">
        <v>7.2000000000000455</v>
      </c>
      <c r="L20830" t="str">
        <v>Rooney et al. 2020</v>
      </c>
      <c r="M20830" t="s">
        <v>2485</v>
      </c>
      <c r="P20830" t="s">
        <v>2342</v>
      </c>
      <c r="Q20830" s="14">
        <v>1.98</v>
      </c>
      <c r="R20830">
        <v>0.1</v>
      </c>
      <c r="S20830" s="14"/>
      <c r="V20830">
        <v>1</v>
      </c>
      <c r="W20830" t="s">
        <v>2570</v>
      </c>
    </row>
    <row r="20831" spans="1:23" x14ac:dyDescent="0.3">
      <c r="A20831">
        <v>28547</v>
      </c>
      <c r="B20831" s="15" t="s">
        <v>892</v>
      </c>
      <c r="C20831" t="str">
        <f>_xlfn.XLOOKUP($B20831, STANDARDS!$A:$A, STANDARDS!$B:$B,,0,2)</f>
        <v>Gametrail Fm, Rackla Gp</v>
      </c>
      <c r="D20831" t="s">
        <v>517</v>
      </c>
      <c r="E20831" t="s">
        <v>2278</v>
      </c>
      <c r="F20831">
        <v>129</v>
      </c>
      <c r="G20831">
        <v>-63.5</v>
      </c>
      <c r="H20831">
        <v>1</v>
      </c>
      <c r="I20831" t="s">
        <v>1816</v>
      </c>
      <c r="J20831" cm="1">
        <f t="array" ref="J20831:L20831">_xlfn.XLOOKUP($C20831, AGE!$A:$A,AGE!$B:$D,,0,2)</f>
        <v>571.5</v>
      </c>
      <c r="K20831">
        <v>7.2000000000000455</v>
      </c>
      <c r="L20831" t="str">
        <v>Rooney et al. 2020</v>
      </c>
      <c r="M20831" t="s">
        <v>2485</v>
      </c>
      <c r="P20831" t="s">
        <v>2342</v>
      </c>
      <c r="Q20831" s="14">
        <v>1.94</v>
      </c>
      <c r="R20831">
        <v>0.1</v>
      </c>
      <c r="S20831" s="14"/>
      <c r="V20831">
        <v>1</v>
      </c>
      <c r="W20831" t="s">
        <v>2570</v>
      </c>
    </row>
    <row r="20832" spans="1:23" x14ac:dyDescent="0.3">
      <c r="A20832">
        <v>28548</v>
      </c>
      <c r="B20832" s="15" t="s">
        <v>892</v>
      </c>
      <c r="C20832" t="str">
        <f>_xlfn.XLOOKUP($B20832, STANDARDS!$A:$A, STANDARDS!$B:$B,,0,2)</f>
        <v>Gametrail Fm, Rackla Gp</v>
      </c>
      <c r="D20832" t="s">
        <v>517</v>
      </c>
      <c r="E20832" t="s">
        <v>2278</v>
      </c>
      <c r="F20832">
        <v>129</v>
      </c>
      <c r="G20832">
        <v>-63.5</v>
      </c>
      <c r="H20832">
        <v>1</v>
      </c>
      <c r="I20832" t="s">
        <v>1816</v>
      </c>
      <c r="J20832" cm="1">
        <f t="array" ref="J20832:L20832">_xlfn.XLOOKUP($C20832, AGE!$A:$A,AGE!$B:$D,,0,2)</f>
        <v>571.5</v>
      </c>
      <c r="K20832">
        <v>7.2000000000000455</v>
      </c>
      <c r="L20832" t="str">
        <v>Rooney et al. 2020</v>
      </c>
      <c r="M20832" t="s">
        <v>2485</v>
      </c>
      <c r="P20832" t="s">
        <v>2342</v>
      </c>
      <c r="Q20832" s="14">
        <v>3.91</v>
      </c>
      <c r="R20832">
        <v>0.1</v>
      </c>
      <c r="S20832" s="14"/>
      <c r="V20832">
        <v>1</v>
      </c>
      <c r="W20832" t="s">
        <v>2570</v>
      </c>
    </row>
    <row r="20833" spans="1:23" x14ac:dyDescent="0.3">
      <c r="A20833">
        <v>28549</v>
      </c>
      <c r="B20833" s="15" t="s">
        <v>892</v>
      </c>
      <c r="C20833" t="str">
        <f>_xlfn.XLOOKUP($B20833, STANDARDS!$A:$A, STANDARDS!$B:$B,,0,2)</f>
        <v>Gametrail Fm, Rackla Gp</v>
      </c>
      <c r="D20833" t="s">
        <v>517</v>
      </c>
      <c r="E20833" t="s">
        <v>2278</v>
      </c>
      <c r="F20833">
        <v>129</v>
      </c>
      <c r="G20833">
        <v>-63.5</v>
      </c>
      <c r="H20833">
        <v>1</v>
      </c>
      <c r="I20833" t="s">
        <v>1816</v>
      </c>
      <c r="J20833" cm="1">
        <f t="array" ref="J20833:L20833">_xlfn.XLOOKUP($C20833, AGE!$A:$A,AGE!$B:$D,,0,2)</f>
        <v>571.5</v>
      </c>
      <c r="K20833">
        <v>7.2000000000000455</v>
      </c>
      <c r="L20833" t="str">
        <v>Rooney et al. 2020</v>
      </c>
      <c r="M20833" t="s">
        <v>2485</v>
      </c>
      <c r="P20833" t="s">
        <v>2342</v>
      </c>
      <c r="Q20833" s="14">
        <v>1.47</v>
      </c>
      <c r="R20833">
        <v>0.1</v>
      </c>
      <c r="S20833" s="14"/>
      <c r="V20833">
        <v>1</v>
      </c>
      <c r="W20833" t="s">
        <v>2570</v>
      </c>
    </row>
    <row r="20834" spans="1:23" x14ac:dyDescent="0.3">
      <c r="A20834">
        <v>28550</v>
      </c>
      <c r="B20834" s="15" t="s">
        <v>892</v>
      </c>
      <c r="C20834" t="str">
        <f>_xlfn.XLOOKUP($B20834, STANDARDS!$A:$A, STANDARDS!$B:$B,,0,2)</f>
        <v>Gametrail Fm, Rackla Gp</v>
      </c>
      <c r="D20834" t="s">
        <v>517</v>
      </c>
      <c r="E20834" t="s">
        <v>2278</v>
      </c>
      <c r="F20834">
        <v>129</v>
      </c>
      <c r="G20834">
        <v>-63.5</v>
      </c>
      <c r="H20834">
        <v>1</v>
      </c>
      <c r="I20834" t="s">
        <v>1816</v>
      </c>
      <c r="J20834" cm="1">
        <f t="array" ref="J20834:L20834">_xlfn.XLOOKUP($C20834, AGE!$A:$A,AGE!$B:$D,,0,2)</f>
        <v>571.5</v>
      </c>
      <c r="K20834">
        <v>7.2000000000000455</v>
      </c>
      <c r="L20834" t="str">
        <v>Rooney et al. 2020</v>
      </c>
      <c r="M20834" t="s">
        <v>2485</v>
      </c>
      <c r="P20834" t="s">
        <v>2342</v>
      </c>
      <c r="Q20834" s="14">
        <v>2.2799999999999998</v>
      </c>
      <c r="R20834">
        <v>0.1</v>
      </c>
      <c r="S20834" s="14"/>
      <c r="V20834">
        <v>1</v>
      </c>
      <c r="W20834" t="s">
        <v>2570</v>
      </c>
    </row>
    <row r="20835" spans="1:23" x14ac:dyDescent="0.3">
      <c r="A20835">
        <v>28551</v>
      </c>
      <c r="B20835" s="15" t="s">
        <v>892</v>
      </c>
      <c r="C20835" t="str">
        <f>_xlfn.XLOOKUP($B20835, STANDARDS!$A:$A, STANDARDS!$B:$B,,0,2)</f>
        <v>Gametrail Fm, Rackla Gp</v>
      </c>
      <c r="D20835" t="s">
        <v>517</v>
      </c>
      <c r="E20835" t="s">
        <v>2278</v>
      </c>
      <c r="F20835">
        <v>129</v>
      </c>
      <c r="G20835">
        <v>-63.5</v>
      </c>
      <c r="H20835">
        <v>1</v>
      </c>
      <c r="I20835" t="s">
        <v>1816</v>
      </c>
      <c r="J20835" cm="1">
        <f t="array" ref="J20835:L20835">_xlfn.XLOOKUP($C20835, AGE!$A:$A,AGE!$B:$D,,0,2)</f>
        <v>571.5</v>
      </c>
      <c r="K20835">
        <v>7.2000000000000455</v>
      </c>
      <c r="L20835" t="str">
        <v>Rooney et al. 2020</v>
      </c>
      <c r="M20835" t="s">
        <v>2485</v>
      </c>
      <c r="P20835" t="s">
        <v>2342</v>
      </c>
      <c r="Q20835" s="14">
        <v>2.33</v>
      </c>
      <c r="R20835">
        <v>0.1</v>
      </c>
      <c r="S20835" s="14"/>
      <c r="V20835">
        <v>1</v>
      </c>
      <c r="W20835" t="s">
        <v>2570</v>
      </c>
    </row>
    <row r="20836" spans="1:23" x14ac:dyDescent="0.3">
      <c r="A20836">
        <v>28552</v>
      </c>
      <c r="B20836" s="15" t="s">
        <v>892</v>
      </c>
      <c r="C20836" t="str">
        <f>_xlfn.XLOOKUP($B20836, STANDARDS!$A:$A, STANDARDS!$B:$B,,0,2)</f>
        <v>Gametrail Fm, Rackla Gp</v>
      </c>
      <c r="D20836" t="s">
        <v>517</v>
      </c>
      <c r="E20836" t="s">
        <v>2278</v>
      </c>
      <c r="F20836">
        <v>129</v>
      </c>
      <c r="G20836">
        <v>-63.5</v>
      </c>
      <c r="H20836">
        <v>1</v>
      </c>
      <c r="I20836" t="s">
        <v>1816</v>
      </c>
      <c r="J20836" cm="1">
        <f t="array" ref="J20836:L20836">_xlfn.XLOOKUP($C20836, AGE!$A:$A,AGE!$B:$D,,0,2)</f>
        <v>571.5</v>
      </c>
      <c r="K20836">
        <v>7.2000000000000455</v>
      </c>
      <c r="L20836" t="str">
        <v>Rooney et al. 2020</v>
      </c>
      <c r="M20836" t="s">
        <v>2485</v>
      </c>
      <c r="P20836" t="s">
        <v>2342</v>
      </c>
      <c r="Q20836" s="14">
        <v>2.58</v>
      </c>
      <c r="R20836">
        <v>0.1</v>
      </c>
      <c r="S20836" s="14"/>
      <c r="V20836">
        <v>1</v>
      </c>
      <c r="W20836" t="s">
        <v>2570</v>
      </c>
    </row>
    <row r="20837" spans="1:23" x14ac:dyDescent="0.3">
      <c r="A20837">
        <v>28553</v>
      </c>
      <c r="B20837" s="15" t="s">
        <v>892</v>
      </c>
      <c r="C20837" t="str">
        <f>_xlfn.XLOOKUP($B20837, STANDARDS!$A:$A, STANDARDS!$B:$B,,0,2)</f>
        <v>Gametrail Fm, Rackla Gp</v>
      </c>
      <c r="D20837" t="s">
        <v>517</v>
      </c>
      <c r="E20837" t="s">
        <v>2278</v>
      </c>
      <c r="F20837">
        <v>129</v>
      </c>
      <c r="G20837">
        <v>-63.5</v>
      </c>
      <c r="H20837">
        <v>1</v>
      </c>
      <c r="I20837" t="s">
        <v>1816</v>
      </c>
      <c r="J20837" cm="1">
        <f t="array" ref="J20837:L20837">_xlfn.XLOOKUP($C20837, AGE!$A:$A,AGE!$B:$D,,0,2)</f>
        <v>571.5</v>
      </c>
      <c r="K20837">
        <v>7.2000000000000455</v>
      </c>
      <c r="L20837" t="str">
        <v>Rooney et al. 2020</v>
      </c>
      <c r="M20837" t="s">
        <v>2485</v>
      </c>
      <c r="P20837" t="s">
        <v>2342</v>
      </c>
      <c r="Q20837" s="14">
        <v>2.27</v>
      </c>
      <c r="R20837">
        <v>0.1</v>
      </c>
      <c r="S20837" s="14"/>
      <c r="V20837">
        <v>1</v>
      </c>
      <c r="W20837" t="s">
        <v>2570</v>
      </c>
    </row>
    <row r="20838" spans="1:23" x14ac:dyDescent="0.3">
      <c r="A20838">
        <v>28554</v>
      </c>
      <c r="B20838" s="15" t="s">
        <v>892</v>
      </c>
      <c r="C20838" t="str">
        <f>_xlfn.XLOOKUP($B20838, STANDARDS!$A:$A, STANDARDS!$B:$B,,0,2)</f>
        <v>Gametrail Fm, Rackla Gp</v>
      </c>
      <c r="D20838" t="s">
        <v>517</v>
      </c>
      <c r="E20838" t="s">
        <v>2278</v>
      </c>
      <c r="F20838">
        <v>129</v>
      </c>
      <c r="G20838">
        <v>-63.5</v>
      </c>
      <c r="H20838">
        <v>1</v>
      </c>
      <c r="I20838" t="s">
        <v>1816</v>
      </c>
      <c r="J20838" cm="1">
        <f t="array" ref="J20838:L20838">_xlfn.XLOOKUP($C20838, AGE!$A:$A,AGE!$B:$D,,0,2)</f>
        <v>571.5</v>
      </c>
      <c r="K20838">
        <v>7.2000000000000455</v>
      </c>
      <c r="L20838" t="str">
        <v>Rooney et al. 2020</v>
      </c>
      <c r="M20838" t="s">
        <v>2485</v>
      </c>
      <c r="P20838" t="s">
        <v>2342</v>
      </c>
      <c r="Q20838" s="14">
        <v>1.9</v>
      </c>
      <c r="R20838">
        <v>0.1</v>
      </c>
      <c r="S20838" s="14"/>
      <c r="V20838">
        <v>1</v>
      </c>
      <c r="W20838" t="s">
        <v>2570</v>
      </c>
    </row>
    <row r="20839" spans="1:23" x14ac:dyDescent="0.3">
      <c r="A20839">
        <v>28555</v>
      </c>
      <c r="B20839" s="15" t="s">
        <v>892</v>
      </c>
      <c r="C20839" t="str">
        <f>_xlfn.XLOOKUP($B20839, STANDARDS!$A:$A, STANDARDS!$B:$B,,0,2)</f>
        <v>Gametrail Fm, Rackla Gp</v>
      </c>
      <c r="D20839" t="s">
        <v>517</v>
      </c>
      <c r="E20839" t="s">
        <v>2278</v>
      </c>
      <c r="F20839">
        <v>129</v>
      </c>
      <c r="G20839">
        <v>-63.5</v>
      </c>
      <c r="H20839">
        <v>1</v>
      </c>
      <c r="I20839" t="s">
        <v>1816</v>
      </c>
      <c r="J20839" cm="1">
        <f t="array" ref="J20839:L20839">_xlfn.XLOOKUP($C20839, AGE!$A:$A,AGE!$B:$D,,0,2)</f>
        <v>571.5</v>
      </c>
      <c r="K20839">
        <v>7.2000000000000455</v>
      </c>
      <c r="L20839" t="str">
        <v>Rooney et al. 2020</v>
      </c>
      <c r="M20839" t="s">
        <v>2485</v>
      </c>
      <c r="P20839" t="s">
        <v>2342</v>
      </c>
      <c r="Q20839" s="14">
        <v>2.3199999999999998</v>
      </c>
      <c r="R20839">
        <v>0.1</v>
      </c>
      <c r="S20839" s="14"/>
      <c r="V20839">
        <v>1</v>
      </c>
      <c r="W20839" t="s">
        <v>2570</v>
      </c>
    </row>
    <row r="20840" spans="1:23" x14ac:dyDescent="0.3">
      <c r="A20840">
        <v>28556</v>
      </c>
      <c r="B20840" s="15" t="s">
        <v>892</v>
      </c>
      <c r="C20840" t="str">
        <f>_xlfn.XLOOKUP($B20840, STANDARDS!$A:$A, STANDARDS!$B:$B,,0,2)</f>
        <v>Gametrail Fm, Rackla Gp</v>
      </c>
      <c r="D20840" t="s">
        <v>517</v>
      </c>
      <c r="E20840" t="s">
        <v>2278</v>
      </c>
      <c r="F20840">
        <v>129</v>
      </c>
      <c r="G20840">
        <v>-63.5</v>
      </c>
      <c r="H20840">
        <v>1</v>
      </c>
      <c r="I20840" t="s">
        <v>1816</v>
      </c>
      <c r="J20840" cm="1">
        <f t="array" ref="J20840:L20840">_xlfn.XLOOKUP($C20840, AGE!$A:$A,AGE!$B:$D,,0,2)</f>
        <v>571.5</v>
      </c>
      <c r="K20840">
        <v>7.2000000000000455</v>
      </c>
      <c r="L20840" t="str">
        <v>Rooney et al. 2020</v>
      </c>
      <c r="M20840" t="s">
        <v>2485</v>
      </c>
      <c r="P20840" t="s">
        <v>2342</v>
      </c>
      <c r="Q20840" s="14">
        <v>2.89</v>
      </c>
      <c r="R20840">
        <v>0.1</v>
      </c>
      <c r="S20840" s="14"/>
      <c r="V20840">
        <v>1</v>
      </c>
      <c r="W20840" t="s">
        <v>2570</v>
      </c>
    </row>
    <row r="20841" spans="1:23" x14ac:dyDescent="0.3">
      <c r="A20841">
        <v>28557</v>
      </c>
      <c r="B20841" s="15" t="s">
        <v>892</v>
      </c>
      <c r="C20841" t="str">
        <f>_xlfn.XLOOKUP($B20841, STANDARDS!$A:$A, STANDARDS!$B:$B,,0,2)</f>
        <v>Gametrail Fm, Rackla Gp</v>
      </c>
      <c r="D20841" t="s">
        <v>517</v>
      </c>
      <c r="E20841" t="s">
        <v>2278</v>
      </c>
      <c r="F20841">
        <v>129</v>
      </c>
      <c r="G20841">
        <v>-63.5</v>
      </c>
      <c r="H20841">
        <v>1</v>
      </c>
      <c r="I20841" t="s">
        <v>1816</v>
      </c>
      <c r="J20841" cm="1">
        <f t="array" ref="J20841:L20841">_xlfn.XLOOKUP($C20841, AGE!$A:$A,AGE!$B:$D,,0,2)</f>
        <v>571.5</v>
      </c>
      <c r="K20841">
        <v>7.2000000000000455</v>
      </c>
      <c r="L20841" t="str">
        <v>Rooney et al. 2020</v>
      </c>
      <c r="M20841" t="s">
        <v>2485</v>
      </c>
      <c r="P20841" t="s">
        <v>2342</v>
      </c>
      <c r="Q20841" s="14">
        <v>2.33</v>
      </c>
      <c r="R20841">
        <v>0.1</v>
      </c>
      <c r="S20841" s="14"/>
      <c r="V20841">
        <v>1</v>
      </c>
      <c r="W20841" t="s">
        <v>2570</v>
      </c>
    </row>
    <row r="20842" spans="1:23" x14ac:dyDescent="0.3">
      <c r="A20842">
        <v>28558</v>
      </c>
      <c r="B20842" s="15" t="s">
        <v>892</v>
      </c>
      <c r="C20842" t="str">
        <f>_xlfn.XLOOKUP($B20842, STANDARDS!$A:$A, STANDARDS!$B:$B,,0,2)</f>
        <v>Gametrail Fm, Rackla Gp</v>
      </c>
      <c r="D20842" t="s">
        <v>517</v>
      </c>
      <c r="E20842" t="s">
        <v>2278</v>
      </c>
      <c r="F20842">
        <v>129</v>
      </c>
      <c r="G20842">
        <v>-63.5</v>
      </c>
      <c r="H20842">
        <v>1</v>
      </c>
      <c r="I20842" t="s">
        <v>1816</v>
      </c>
      <c r="J20842" cm="1">
        <f t="array" ref="J20842:L20842">_xlfn.XLOOKUP($C20842, AGE!$A:$A,AGE!$B:$D,,0,2)</f>
        <v>571.5</v>
      </c>
      <c r="K20842">
        <v>7.2000000000000455</v>
      </c>
      <c r="L20842" t="str">
        <v>Rooney et al. 2020</v>
      </c>
      <c r="M20842" t="s">
        <v>2485</v>
      </c>
      <c r="P20842" t="s">
        <v>2342</v>
      </c>
      <c r="Q20842" s="14">
        <v>1.24</v>
      </c>
      <c r="R20842">
        <v>0.1</v>
      </c>
      <c r="S20842" s="14"/>
      <c r="V20842">
        <v>1</v>
      </c>
      <c r="W20842" t="s">
        <v>2570</v>
      </c>
    </row>
    <row r="20843" spans="1:23" x14ac:dyDescent="0.3">
      <c r="A20843">
        <v>28559</v>
      </c>
      <c r="B20843" s="15" t="s">
        <v>892</v>
      </c>
      <c r="C20843" t="str">
        <f>_xlfn.XLOOKUP($B20843, STANDARDS!$A:$A, STANDARDS!$B:$B,,0,2)</f>
        <v>Gametrail Fm, Rackla Gp</v>
      </c>
      <c r="D20843" t="s">
        <v>517</v>
      </c>
      <c r="E20843" t="s">
        <v>2278</v>
      </c>
      <c r="F20843">
        <v>129</v>
      </c>
      <c r="G20843">
        <v>-63.5</v>
      </c>
      <c r="H20843">
        <v>1</v>
      </c>
      <c r="I20843" t="s">
        <v>1816</v>
      </c>
      <c r="J20843" cm="1">
        <f t="array" ref="J20843:L20843">_xlfn.XLOOKUP($C20843, AGE!$A:$A,AGE!$B:$D,,0,2)</f>
        <v>571.5</v>
      </c>
      <c r="K20843">
        <v>7.2000000000000455</v>
      </c>
      <c r="L20843" t="str">
        <v>Rooney et al. 2020</v>
      </c>
      <c r="M20843" t="s">
        <v>2485</v>
      </c>
      <c r="P20843" t="s">
        <v>2342</v>
      </c>
      <c r="Q20843" s="14">
        <v>2.11</v>
      </c>
      <c r="R20843">
        <v>0.1</v>
      </c>
      <c r="S20843" s="14"/>
      <c r="V20843">
        <v>1</v>
      </c>
      <c r="W20843" t="s">
        <v>2570</v>
      </c>
    </row>
    <row r="20844" spans="1:23" x14ac:dyDescent="0.3">
      <c r="A20844">
        <v>28560</v>
      </c>
      <c r="B20844" s="15" t="s">
        <v>892</v>
      </c>
      <c r="C20844" t="str">
        <f>_xlfn.XLOOKUP($B20844, STANDARDS!$A:$A, STANDARDS!$B:$B,,0,2)</f>
        <v>Gametrail Fm, Rackla Gp</v>
      </c>
      <c r="D20844" t="s">
        <v>517</v>
      </c>
      <c r="E20844" t="s">
        <v>2278</v>
      </c>
      <c r="F20844">
        <v>129</v>
      </c>
      <c r="G20844">
        <v>-63.5</v>
      </c>
      <c r="H20844">
        <v>1</v>
      </c>
      <c r="I20844" t="s">
        <v>1816</v>
      </c>
      <c r="J20844" cm="1">
        <f t="array" ref="J20844:L20844">_xlfn.XLOOKUP($C20844, AGE!$A:$A,AGE!$B:$D,,0,2)</f>
        <v>571.5</v>
      </c>
      <c r="K20844">
        <v>7.2000000000000455</v>
      </c>
      <c r="L20844" t="str">
        <v>Rooney et al. 2020</v>
      </c>
      <c r="M20844" t="s">
        <v>2485</v>
      </c>
      <c r="P20844" t="s">
        <v>2342</v>
      </c>
      <c r="Q20844" s="14">
        <v>0.32</v>
      </c>
      <c r="R20844">
        <v>0.1</v>
      </c>
      <c r="S20844" s="14"/>
      <c r="V20844">
        <v>1</v>
      </c>
      <c r="W20844" t="s">
        <v>2570</v>
      </c>
    </row>
    <row r="20845" spans="1:23" x14ac:dyDescent="0.3">
      <c r="A20845">
        <v>28561</v>
      </c>
      <c r="B20845" s="15" t="s">
        <v>892</v>
      </c>
      <c r="C20845" t="str">
        <f>_xlfn.XLOOKUP($B20845, STANDARDS!$A:$A, STANDARDS!$B:$B,,0,2)</f>
        <v>Gametrail Fm, Rackla Gp</v>
      </c>
      <c r="D20845" t="s">
        <v>517</v>
      </c>
      <c r="E20845" t="s">
        <v>2278</v>
      </c>
      <c r="F20845">
        <v>129</v>
      </c>
      <c r="G20845">
        <v>-63.5</v>
      </c>
      <c r="H20845">
        <v>1</v>
      </c>
      <c r="I20845" t="s">
        <v>1816</v>
      </c>
      <c r="J20845" cm="1">
        <f t="array" ref="J20845:L20845">_xlfn.XLOOKUP($C20845, AGE!$A:$A,AGE!$B:$D,,0,2)</f>
        <v>571.5</v>
      </c>
      <c r="K20845">
        <v>7.2000000000000455</v>
      </c>
      <c r="L20845" t="str">
        <v>Rooney et al. 2020</v>
      </c>
      <c r="M20845" t="s">
        <v>2485</v>
      </c>
      <c r="P20845" t="s">
        <v>2342</v>
      </c>
      <c r="Q20845" s="14">
        <v>-0.3</v>
      </c>
      <c r="R20845">
        <v>0.1</v>
      </c>
      <c r="S20845" s="14"/>
      <c r="V20845">
        <v>1</v>
      </c>
      <c r="W20845" t="s">
        <v>2570</v>
      </c>
    </row>
    <row r="20846" spans="1:23" x14ac:dyDescent="0.3">
      <c r="A20846">
        <v>28562</v>
      </c>
      <c r="B20846" s="15" t="s">
        <v>892</v>
      </c>
      <c r="C20846" t="str">
        <f>_xlfn.XLOOKUP($B20846, STANDARDS!$A:$A, STANDARDS!$B:$B,,0,2)</f>
        <v>Gametrail Fm, Rackla Gp</v>
      </c>
      <c r="D20846" t="s">
        <v>517</v>
      </c>
      <c r="E20846" t="s">
        <v>2278</v>
      </c>
      <c r="F20846">
        <v>129</v>
      </c>
      <c r="G20846">
        <v>-63.5</v>
      </c>
      <c r="H20846">
        <v>1</v>
      </c>
      <c r="I20846" t="s">
        <v>1816</v>
      </c>
      <c r="J20846" cm="1">
        <f t="array" ref="J20846:L20846">_xlfn.XLOOKUP($C20846, AGE!$A:$A,AGE!$B:$D,,0,2)</f>
        <v>571.5</v>
      </c>
      <c r="K20846">
        <v>7.2000000000000455</v>
      </c>
      <c r="L20846" t="str">
        <v>Rooney et al. 2020</v>
      </c>
      <c r="M20846" t="s">
        <v>2485</v>
      </c>
      <c r="P20846" t="s">
        <v>2342</v>
      </c>
      <c r="Q20846" s="14">
        <v>-0.23</v>
      </c>
      <c r="R20846">
        <v>0.1</v>
      </c>
      <c r="S20846" s="14"/>
      <c r="V20846">
        <v>1</v>
      </c>
      <c r="W20846" t="s">
        <v>2570</v>
      </c>
    </row>
    <row r="20847" spans="1:23" x14ac:dyDescent="0.3">
      <c r="A20847">
        <v>28563</v>
      </c>
      <c r="B20847" s="15" t="s">
        <v>892</v>
      </c>
      <c r="C20847" t="str">
        <f>_xlfn.XLOOKUP($B20847, STANDARDS!$A:$A, STANDARDS!$B:$B,,0,2)</f>
        <v>Gametrail Fm, Rackla Gp</v>
      </c>
      <c r="D20847" t="s">
        <v>517</v>
      </c>
      <c r="E20847" t="s">
        <v>2278</v>
      </c>
      <c r="F20847">
        <v>129</v>
      </c>
      <c r="G20847">
        <v>-63.5</v>
      </c>
      <c r="H20847">
        <v>1</v>
      </c>
      <c r="I20847" t="s">
        <v>1816</v>
      </c>
      <c r="J20847" cm="1">
        <f t="array" ref="J20847:L20847">_xlfn.XLOOKUP($C20847, AGE!$A:$A,AGE!$B:$D,,0,2)</f>
        <v>571.5</v>
      </c>
      <c r="K20847">
        <v>7.2000000000000455</v>
      </c>
      <c r="L20847" t="str">
        <v>Rooney et al. 2020</v>
      </c>
      <c r="M20847" t="s">
        <v>2485</v>
      </c>
      <c r="P20847" t="s">
        <v>2342</v>
      </c>
      <c r="Q20847" s="14">
        <v>-0.83</v>
      </c>
      <c r="R20847">
        <v>0.1</v>
      </c>
      <c r="S20847" s="14"/>
      <c r="V20847">
        <v>1</v>
      </c>
      <c r="W20847" t="s">
        <v>2570</v>
      </c>
    </row>
    <row r="20848" spans="1:23" x14ac:dyDescent="0.3">
      <c r="A20848">
        <v>28564</v>
      </c>
      <c r="B20848" s="15" t="s">
        <v>892</v>
      </c>
      <c r="C20848" t="str">
        <f>_xlfn.XLOOKUP($B20848, STANDARDS!$A:$A, STANDARDS!$B:$B,,0,2)</f>
        <v>Gametrail Fm, Rackla Gp</v>
      </c>
      <c r="D20848" t="s">
        <v>517</v>
      </c>
      <c r="E20848" t="s">
        <v>2278</v>
      </c>
      <c r="F20848">
        <v>129</v>
      </c>
      <c r="G20848">
        <v>-63.5</v>
      </c>
      <c r="H20848">
        <v>1</v>
      </c>
      <c r="I20848" t="s">
        <v>1816</v>
      </c>
      <c r="J20848" cm="1">
        <f t="array" ref="J20848:L20848">_xlfn.XLOOKUP($C20848, AGE!$A:$A,AGE!$B:$D,,0,2)</f>
        <v>571.5</v>
      </c>
      <c r="K20848">
        <v>7.2000000000000455</v>
      </c>
      <c r="L20848" t="str">
        <v>Rooney et al. 2020</v>
      </c>
      <c r="M20848" t="s">
        <v>2485</v>
      </c>
      <c r="P20848" t="s">
        <v>2342</v>
      </c>
      <c r="Q20848" s="14">
        <v>-0.62</v>
      </c>
      <c r="R20848">
        <v>0.1</v>
      </c>
      <c r="S20848" s="14"/>
      <c r="V20848">
        <v>1</v>
      </c>
      <c r="W20848" t="s">
        <v>2570</v>
      </c>
    </row>
    <row r="20849" spans="1:23" x14ac:dyDescent="0.3">
      <c r="A20849">
        <v>28565</v>
      </c>
      <c r="B20849" s="15" t="s">
        <v>892</v>
      </c>
      <c r="C20849" t="str">
        <f>_xlfn.XLOOKUP($B20849, STANDARDS!$A:$A, STANDARDS!$B:$B,,0,2)</f>
        <v>Gametrail Fm, Rackla Gp</v>
      </c>
      <c r="D20849" t="s">
        <v>517</v>
      </c>
      <c r="E20849" t="s">
        <v>2278</v>
      </c>
      <c r="F20849">
        <v>129</v>
      </c>
      <c r="G20849">
        <v>-63.5</v>
      </c>
      <c r="H20849">
        <v>1</v>
      </c>
      <c r="I20849" t="s">
        <v>1816</v>
      </c>
      <c r="J20849" cm="1">
        <f t="array" ref="J20849:L20849">_xlfn.XLOOKUP($C20849, AGE!$A:$A,AGE!$B:$D,,0,2)</f>
        <v>571.5</v>
      </c>
      <c r="K20849">
        <v>7.2000000000000455</v>
      </c>
      <c r="L20849" t="str">
        <v>Rooney et al. 2020</v>
      </c>
      <c r="M20849" t="s">
        <v>2485</v>
      </c>
      <c r="P20849" t="s">
        <v>2342</v>
      </c>
      <c r="Q20849" s="14">
        <v>-0.77</v>
      </c>
      <c r="R20849">
        <v>0.1</v>
      </c>
      <c r="S20849" s="14"/>
      <c r="V20849">
        <v>1</v>
      </c>
      <c r="W20849" t="s">
        <v>2570</v>
      </c>
    </row>
    <row r="20850" spans="1:23" x14ac:dyDescent="0.3">
      <c r="A20850">
        <v>28566</v>
      </c>
      <c r="B20850" s="15" t="s">
        <v>892</v>
      </c>
      <c r="C20850" t="str">
        <f>_xlfn.XLOOKUP($B20850, STANDARDS!$A:$A, STANDARDS!$B:$B,,0,2)</f>
        <v>Gametrail Fm, Rackla Gp</v>
      </c>
      <c r="D20850" t="s">
        <v>517</v>
      </c>
      <c r="E20850" t="s">
        <v>2278</v>
      </c>
      <c r="F20850">
        <v>129</v>
      </c>
      <c r="G20850">
        <v>-63.5</v>
      </c>
      <c r="H20850">
        <v>1</v>
      </c>
      <c r="I20850" t="s">
        <v>1816</v>
      </c>
      <c r="J20850" cm="1">
        <f t="array" ref="J20850:L20850">_xlfn.XLOOKUP($C20850, AGE!$A:$A,AGE!$B:$D,,0,2)</f>
        <v>571.5</v>
      </c>
      <c r="K20850">
        <v>7.2000000000000455</v>
      </c>
      <c r="L20850" t="str">
        <v>Rooney et al. 2020</v>
      </c>
      <c r="M20850" t="s">
        <v>2485</v>
      </c>
      <c r="P20850" t="s">
        <v>2342</v>
      </c>
      <c r="Q20850" s="14">
        <v>-0.36</v>
      </c>
      <c r="R20850">
        <v>0.1</v>
      </c>
      <c r="S20850" s="14"/>
      <c r="V20850">
        <v>1</v>
      </c>
      <c r="W20850" t="s">
        <v>2570</v>
      </c>
    </row>
    <row r="20851" spans="1:23" x14ac:dyDescent="0.3">
      <c r="A20851">
        <v>28567</v>
      </c>
      <c r="B20851" s="15" t="s">
        <v>892</v>
      </c>
      <c r="C20851" t="str">
        <f>_xlfn.XLOOKUP($B20851, STANDARDS!$A:$A, STANDARDS!$B:$B,,0,2)</f>
        <v>Gametrail Fm, Rackla Gp</v>
      </c>
      <c r="D20851" t="s">
        <v>517</v>
      </c>
      <c r="E20851" t="s">
        <v>2278</v>
      </c>
      <c r="F20851">
        <v>129</v>
      </c>
      <c r="G20851">
        <v>-63.5</v>
      </c>
      <c r="H20851">
        <v>1</v>
      </c>
      <c r="I20851" t="s">
        <v>1816</v>
      </c>
      <c r="J20851" cm="1">
        <f t="array" ref="J20851:L20851">_xlfn.XLOOKUP($C20851, AGE!$A:$A,AGE!$B:$D,,0,2)</f>
        <v>571.5</v>
      </c>
      <c r="K20851">
        <v>7.2000000000000455</v>
      </c>
      <c r="L20851" t="str">
        <v>Rooney et al. 2020</v>
      </c>
      <c r="M20851" t="s">
        <v>2485</v>
      </c>
      <c r="P20851" t="s">
        <v>2342</v>
      </c>
      <c r="Q20851" s="14">
        <v>-0.57999999999999996</v>
      </c>
      <c r="R20851">
        <v>0.1</v>
      </c>
      <c r="S20851" s="14"/>
      <c r="V20851">
        <v>1</v>
      </c>
      <c r="W20851" t="s">
        <v>2570</v>
      </c>
    </row>
    <row r="20852" spans="1:23" x14ac:dyDescent="0.3">
      <c r="A20852">
        <v>28568</v>
      </c>
      <c r="B20852" s="15" t="s">
        <v>892</v>
      </c>
      <c r="C20852" t="str">
        <f>_xlfn.XLOOKUP($B20852, STANDARDS!$A:$A, STANDARDS!$B:$B,,0,2)</f>
        <v>Gametrail Fm, Rackla Gp</v>
      </c>
      <c r="D20852" t="s">
        <v>517</v>
      </c>
      <c r="E20852" t="s">
        <v>2278</v>
      </c>
      <c r="F20852">
        <v>129</v>
      </c>
      <c r="G20852">
        <v>-63.5</v>
      </c>
      <c r="H20852">
        <v>1</v>
      </c>
      <c r="I20852" t="s">
        <v>1816</v>
      </c>
      <c r="J20852" cm="1">
        <f t="array" ref="J20852:L20852">_xlfn.XLOOKUP($C20852, AGE!$A:$A,AGE!$B:$D,,0,2)</f>
        <v>571.5</v>
      </c>
      <c r="K20852">
        <v>7.2000000000000455</v>
      </c>
      <c r="L20852" t="str">
        <v>Rooney et al. 2020</v>
      </c>
      <c r="M20852" t="s">
        <v>2485</v>
      </c>
      <c r="P20852" t="s">
        <v>2342</v>
      </c>
      <c r="Q20852" s="14">
        <v>-0.22</v>
      </c>
      <c r="R20852">
        <v>0.1</v>
      </c>
      <c r="S20852" s="14"/>
      <c r="V20852">
        <v>1</v>
      </c>
      <c r="W20852" t="s">
        <v>2570</v>
      </c>
    </row>
    <row r="20853" spans="1:23" x14ac:dyDescent="0.3">
      <c r="A20853">
        <v>28569</v>
      </c>
      <c r="B20853" s="15" t="s">
        <v>892</v>
      </c>
      <c r="C20853" t="str">
        <f>_xlfn.XLOOKUP($B20853, STANDARDS!$A:$A, STANDARDS!$B:$B,,0,2)</f>
        <v>Gametrail Fm, Rackla Gp</v>
      </c>
      <c r="D20853" t="s">
        <v>517</v>
      </c>
      <c r="E20853" t="s">
        <v>2278</v>
      </c>
      <c r="F20853">
        <v>129</v>
      </c>
      <c r="G20853">
        <v>-63.5</v>
      </c>
      <c r="H20853">
        <v>1</v>
      </c>
      <c r="I20853" t="s">
        <v>1816</v>
      </c>
      <c r="J20853" cm="1">
        <f t="array" ref="J20853:L20853">_xlfn.XLOOKUP($C20853, AGE!$A:$A,AGE!$B:$D,,0,2)</f>
        <v>571.5</v>
      </c>
      <c r="K20853">
        <v>7.2000000000000455</v>
      </c>
      <c r="L20853" t="str">
        <v>Rooney et al. 2020</v>
      </c>
      <c r="M20853" t="s">
        <v>2485</v>
      </c>
      <c r="P20853" t="s">
        <v>2342</v>
      </c>
      <c r="Q20853" s="14">
        <v>-0.03</v>
      </c>
      <c r="R20853">
        <v>0.1</v>
      </c>
      <c r="S20853" s="14"/>
      <c r="V20853">
        <v>1</v>
      </c>
      <c r="W20853" t="s">
        <v>2570</v>
      </c>
    </row>
    <row r="20854" spans="1:23" x14ac:dyDescent="0.3">
      <c r="A20854">
        <v>28570</v>
      </c>
      <c r="B20854" s="15" t="s">
        <v>892</v>
      </c>
      <c r="C20854" t="str">
        <f>_xlfn.XLOOKUP($B20854, STANDARDS!$A:$A, STANDARDS!$B:$B,,0,2)</f>
        <v>Gametrail Fm, Rackla Gp</v>
      </c>
      <c r="D20854" t="s">
        <v>517</v>
      </c>
      <c r="E20854" t="s">
        <v>2278</v>
      </c>
      <c r="F20854">
        <v>129</v>
      </c>
      <c r="G20854">
        <v>-63.5</v>
      </c>
      <c r="H20854">
        <v>1</v>
      </c>
      <c r="I20854" t="s">
        <v>1816</v>
      </c>
      <c r="J20854" cm="1">
        <f t="array" ref="J20854:L20854">_xlfn.XLOOKUP($C20854, AGE!$A:$A,AGE!$B:$D,,0,2)</f>
        <v>571.5</v>
      </c>
      <c r="K20854">
        <v>7.2000000000000455</v>
      </c>
      <c r="L20854" t="str">
        <v>Rooney et al. 2020</v>
      </c>
      <c r="M20854" t="s">
        <v>2485</v>
      </c>
      <c r="P20854" t="s">
        <v>2342</v>
      </c>
      <c r="Q20854" s="14">
        <v>-0.34</v>
      </c>
      <c r="R20854">
        <v>0.1</v>
      </c>
      <c r="S20854" s="14"/>
      <c r="V20854">
        <v>1</v>
      </c>
      <c r="W20854" t="s">
        <v>2570</v>
      </c>
    </row>
    <row r="20855" spans="1:23" x14ac:dyDescent="0.3">
      <c r="A20855">
        <v>28571</v>
      </c>
      <c r="B20855" s="15" t="s">
        <v>892</v>
      </c>
      <c r="C20855" t="str">
        <f>_xlfn.XLOOKUP($B20855, STANDARDS!$A:$A, STANDARDS!$B:$B,,0,2)</f>
        <v>Gametrail Fm, Rackla Gp</v>
      </c>
      <c r="D20855" t="s">
        <v>517</v>
      </c>
      <c r="E20855" t="s">
        <v>2278</v>
      </c>
      <c r="F20855">
        <v>129</v>
      </c>
      <c r="G20855">
        <v>-63.5</v>
      </c>
      <c r="H20855">
        <v>1</v>
      </c>
      <c r="I20855" t="s">
        <v>1816</v>
      </c>
      <c r="J20855" cm="1">
        <f t="array" ref="J20855:L20855">_xlfn.XLOOKUP($C20855, AGE!$A:$A,AGE!$B:$D,,0,2)</f>
        <v>571.5</v>
      </c>
      <c r="K20855">
        <v>7.2000000000000455</v>
      </c>
      <c r="L20855" t="str">
        <v>Rooney et al. 2020</v>
      </c>
      <c r="M20855" t="s">
        <v>2485</v>
      </c>
      <c r="P20855" t="s">
        <v>2342</v>
      </c>
      <c r="Q20855" s="14">
        <v>-0.12</v>
      </c>
      <c r="R20855">
        <v>0.1</v>
      </c>
      <c r="S20855" s="14"/>
      <c r="V20855">
        <v>1</v>
      </c>
      <c r="W20855" t="s">
        <v>2570</v>
      </c>
    </row>
    <row r="20856" spans="1:23" x14ac:dyDescent="0.3">
      <c r="A20856">
        <v>28572</v>
      </c>
      <c r="B20856" s="15" t="s">
        <v>892</v>
      </c>
      <c r="C20856" t="str">
        <f>_xlfn.XLOOKUP($B20856, STANDARDS!$A:$A, STANDARDS!$B:$B,,0,2)</f>
        <v>Gametrail Fm, Rackla Gp</v>
      </c>
      <c r="D20856" t="s">
        <v>517</v>
      </c>
      <c r="E20856" t="s">
        <v>2278</v>
      </c>
      <c r="F20856">
        <v>129</v>
      </c>
      <c r="G20856">
        <v>-63.5</v>
      </c>
      <c r="H20856">
        <v>1</v>
      </c>
      <c r="I20856" t="s">
        <v>1816</v>
      </c>
      <c r="J20856" cm="1">
        <f t="array" ref="J20856:L20856">_xlfn.XLOOKUP($C20856, AGE!$A:$A,AGE!$B:$D,,0,2)</f>
        <v>571.5</v>
      </c>
      <c r="K20856">
        <v>7.2000000000000455</v>
      </c>
      <c r="L20856" t="str">
        <v>Rooney et al. 2020</v>
      </c>
      <c r="M20856" t="s">
        <v>2485</v>
      </c>
      <c r="P20856" t="s">
        <v>2342</v>
      </c>
      <c r="Q20856" s="14">
        <v>-0.45</v>
      </c>
      <c r="R20856">
        <v>0.1</v>
      </c>
      <c r="S20856" s="14"/>
      <c r="V20856">
        <v>1</v>
      </c>
      <c r="W20856" t="s">
        <v>2570</v>
      </c>
    </row>
    <row r="20857" spans="1:23" x14ac:dyDescent="0.3">
      <c r="A20857">
        <v>28573</v>
      </c>
      <c r="B20857" s="15" t="s">
        <v>892</v>
      </c>
      <c r="C20857" t="str">
        <f>_xlfn.XLOOKUP($B20857, STANDARDS!$A:$A, STANDARDS!$B:$B,,0,2)</f>
        <v>Gametrail Fm, Rackla Gp</v>
      </c>
      <c r="D20857" t="s">
        <v>517</v>
      </c>
      <c r="E20857" t="s">
        <v>2278</v>
      </c>
      <c r="F20857">
        <v>129</v>
      </c>
      <c r="G20857">
        <v>-63.5</v>
      </c>
      <c r="H20857">
        <v>1</v>
      </c>
      <c r="I20857" t="s">
        <v>1816</v>
      </c>
      <c r="J20857" cm="1">
        <f t="array" ref="J20857:L20857">_xlfn.XLOOKUP($C20857, AGE!$A:$A,AGE!$B:$D,,0,2)</f>
        <v>571.5</v>
      </c>
      <c r="K20857">
        <v>7.2000000000000455</v>
      </c>
      <c r="L20857" t="str">
        <v>Rooney et al. 2020</v>
      </c>
      <c r="M20857" t="s">
        <v>2485</v>
      </c>
      <c r="P20857" t="s">
        <v>2342</v>
      </c>
      <c r="Q20857" s="14">
        <v>-0.13</v>
      </c>
      <c r="R20857">
        <v>0.1</v>
      </c>
      <c r="S20857" s="14"/>
      <c r="V20857">
        <v>1</v>
      </c>
      <c r="W20857" t="s">
        <v>2570</v>
      </c>
    </row>
    <row r="20858" spans="1:23" x14ac:dyDescent="0.3">
      <c r="A20858">
        <v>28574</v>
      </c>
      <c r="B20858" s="15" t="s">
        <v>892</v>
      </c>
      <c r="C20858" t="str">
        <f>_xlfn.XLOOKUP($B20858, STANDARDS!$A:$A, STANDARDS!$B:$B,,0,2)</f>
        <v>Gametrail Fm, Rackla Gp</v>
      </c>
      <c r="D20858" t="s">
        <v>517</v>
      </c>
      <c r="E20858" t="s">
        <v>2278</v>
      </c>
      <c r="F20858">
        <v>129</v>
      </c>
      <c r="G20858">
        <v>-63.5</v>
      </c>
      <c r="H20858">
        <v>1</v>
      </c>
      <c r="I20858" t="s">
        <v>1816</v>
      </c>
      <c r="J20858" cm="1">
        <f t="array" ref="J20858:L20858">_xlfn.XLOOKUP($C20858, AGE!$A:$A,AGE!$B:$D,,0,2)</f>
        <v>571.5</v>
      </c>
      <c r="K20858">
        <v>7.2000000000000455</v>
      </c>
      <c r="L20858" t="str">
        <v>Rooney et al. 2020</v>
      </c>
      <c r="M20858" t="s">
        <v>2485</v>
      </c>
      <c r="P20858" t="s">
        <v>2342</v>
      </c>
      <c r="Q20858" s="14">
        <v>-0.13</v>
      </c>
      <c r="R20858">
        <v>0.1</v>
      </c>
      <c r="S20858" s="14"/>
      <c r="V20858">
        <v>1</v>
      </c>
      <c r="W20858" t="s">
        <v>2570</v>
      </c>
    </row>
    <row r="20859" spans="1:23" x14ac:dyDescent="0.3">
      <c r="A20859">
        <v>28575</v>
      </c>
      <c r="B20859" s="15" t="s">
        <v>892</v>
      </c>
      <c r="C20859" t="str">
        <f>_xlfn.XLOOKUP($B20859, STANDARDS!$A:$A, STANDARDS!$B:$B,,0,2)</f>
        <v>Gametrail Fm, Rackla Gp</v>
      </c>
      <c r="D20859" t="s">
        <v>517</v>
      </c>
      <c r="E20859" t="s">
        <v>2278</v>
      </c>
      <c r="F20859">
        <v>129</v>
      </c>
      <c r="G20859">
        <v>-63.5</v>
      </c>
      <c r="H20859">
        <v>1</v>
      </c>
      <c r="I20859" t="s">
        <v>1816</v>
      </c>
      <c r="J20859" cm="1">
        <f t="array" ref="J20859:L20859">_xlfn.XLOOKUP($C20859, AGE!$A:$A,AGE!$B:$D,,0,2)</f>
        <v>571.5</v>
      </c>
      <c r="K20859">
        <v>7.2000000000000455</v>
      </c>
      <c r="L20859" t="str">
        <v>Rooney et al. 2020</v>
      </c>
      <c r="M20859" t="s">
        <v>2485</v>
      </c>
      <c r="P20859" t="s">
        <v>2342</v>
      </c>
      <c r="Q20859" s="14">
        <v>-0.02</v>
      </c>
      <c r="R20859">
        <v>0.1</v>
      </c>
      <c r="S20859" s="14"/>
      <c r="V20859">
        <v>1</v>
      </c>
      <c r="W20859" t="s">
        <v>2570</v>
      </c>
    </row>
    <row r="20860" spans="1:23" x14ac:dyDescent="0.3">
      <c r="A20860">
        <v>28576</v>
      </c>
      <c r="B20860" s="15" t="s">
        <v>892</v>
      </c>
      <c r="C20860" t="str">
        <f>_xlfn.XLOOKUP($B20860, STANDARDS!$A:$A, STANDARDS!$B:$B,,0,2)</f>
        <v>Gametrail Fm, Rackla Gp</v>
      </c>
      <c r="D20860" t="s">
        <v>517</v>
      </c>
      <c r="E20860" t="s">
        <v>2278</v>
      </c>
      <c r="F20860">
        <v>129</v>
      </c>
      <c r="G20860">
        <v>-63.5</v>
      </c>
      <c r="H20860">
        <v>1</v>
      </c>
      <c r="I20860" t="s">
        <v>1816</v>
      </c>
      <c r="J20860" cm="1">
        <f t="array" ref="J20860:L20860">_xlfn.XLOOKUP($C20860, AGE!$A:$A,AGE!$B:$D,,0,2)</f>
        <v>571.5</v>
      </c>
      <c r="K20860">
        <v>7.2000000000000455</v>
      </c>
      <c r="L20860" t="str">
        <v>Rooney et al. 2020</v>
      </c>
      <c r="M20860" t="s">
        <v>2485</v>
      </c>
      <c r="P20860" t="s">
        <v>2342</v>
      </c>
      <c r="Q20860" s="14">
        <v>0.02</v>
      </c>
      <c r="R20860">
        <v>0.1</v>
      </c>
      <c r="S20860" s="14"/>
      <c r="V20860">
        <v>1</v>
      </c>
      <c r="W20860" t="s">
        <v>2570</v>
      </c>
    </row>
    <row r="20861" spans="1:23" x14ac:dyDescent="0.3">
      <c r="A20861">
        <v>28577</v>
      </c>
      <c r="B20861" s="15" t="s">
        <v>892</v>
      </c>
      <c r="C20861" t="str">
        <f>_xlfn.XLOOKUP($B20861, STANDARDS!$A:$A, STANDARDS!$B:$B,,0,2)</f>
        <v>Gametrail Fm, Rackla Gp</v>
      </c>
      <c r="D20861" t="s">
        <v>517</v>
      </c>
      <c r="E20861" t="s">
        <v>2278</v>
      </c>
      <c r="F20861">
        <v>129</v>
      </c>
      <c r="G20861">
        <v>-63.5</v>
      </c>
      <c r="H20861">
        <v>1</v>
      </c>
      <c r="I20861" t="s">
        <v>1816</v>
      </c>
      <c r="J20861" cm="1">
        <f t="array" ref="J20861:L20861">_xlfn.XLOOKUP($C20861, AGE!$A:$A,AGE!$B:$D,,0,2)</f>
        <v>571.5</v>
      </c>
      <c r="K20861">
        <v>7.2000000000000455</v>
      </c>
      <c r="L20861" t="str">
        <v>Rooney et al. 2020</v>
      </c>
      <c r="M20861" t="s">
        <v>2485</v>
      </c>
      <c r="P20861" t="s">
        <v>2342</v>
      </c>
      <c r="Q20861" s="14">
        <v>0.57999999999999996</v>
      </c>
      <c r="R20861">
        <v>0.1</v>
      </c>
      <c r="S20861" s="14"/>
      <c r="V20861">
        <v>1</v>
      </c>
      <c r="W20861" t="s">
        <v>2570</v>
      </c>
    </row>
    <row r="20862" spans="1:23" x14ac:dyDescent="0.3">
      <c r="A20862">
        <v>28578</v>
      </c>
      <c r="B20862" s="15" t="s">
        <v>892</v>
      </c>
      <c r="C20862" t="str">
        <f>_xlfn.XLOOKUP($B20862, STANDARDS!$A:$A, STANDARDS!$B:$B,,0,2)</f>
        <v>Gametrail Fm, Rackla Gp</v>
      </c>
      <c r="D20862" t="s">
        <v>517</v>
      </c>
      <c r="E20862" t="s">
        <v>2278</v>
      </c>
      <c r="F20862">
        <v>129</v>
      </c>
      <c r="G20862">
        <v>-63.5</v>
      </c>
      <c r="H20862">
        <v>1</v>
      </c>
      <c r="I20862" t="s">
        <v>1816</v>
      </c>
      <c r="J20862" cm="1">
        <f t="array" ref="J20862:L20862">_xlfn.XLOOKUP($C20862, AGE!$A:$A,AGE!$B:$D,,0,2)</f>
        <v>571.5</v>
      </c>
      <c r="K20862">
        <v>7.2000000000000455</v>
      </c>
      <c r="L20862" t="str">
        <v>Rooney et al. 2020</v>
      </c>
      <c r="M20862" t="s">
        <v>2485</v>
      </c>
      <c r="P20862" t="s">
        <v>2342</v>
      </c>
      <c r="Q20862" s="14">
        <v>0.6</v>
      </c>
      <c r="R20862">
        <v>0.1</v>
      </c>
      <c r="S20862" s="14"/>
      <c r="V20862">
        <v>1</v>
      </c>
      <c r="W20862" t="s">
        <v>2570</v>
      </c>
    </row>
    <row r="20863" spans="1:23" x14ac:dyDescent="0.3">
      <c r="A20863">
        <v>28579</v>
      </c>
      <c r="B20863" s="15" t="s">
        <v>892</v>
      </c>
      <c r="C20863" t="str">
        <f>_xlfn.XLOOKUP($B20863, STANDARDS!$A:$A, STANDARDS!$B:$B,,0,2)</f>
        <v>Gametrail Fm, Rackla Gp</v>
      </c>
      <c r="D20863" t="s">
        <v>517</v>
      </c>
      <c r="E20863" t="s">
        <v>2278</v>
      </c>
      <c r="F20863">
        <v>129</v>
      </c>
      <c r="G20863">
        <v>-63.5</v>
      </c>
      <c r="H20863">
        <v>1</v>
      </c>
      <c r="I20863" t="s">
        <v>1816</v>
      </c>
      <c r="J20863" cm="1">
        <f t="array" ref="J20863:L20863">_xlfn.XLOOKUP($C20863, AGE!$A:$A,AGE!$B:$D,,0,2)</f>
        <v>571.5</v>
      </c>
      <c r="K20863">
        <v>7.2000000000000455</v>
      </c>
      <c r="L20863" t="str">
        <v>Rooney et al. 2020</v>
      </c>
      <c r="M20863" t="s">
        <v>2485</v>
      </c>
      <c r="P20863" t="s">
        <v>2342</v>
      </c>
      <c r="Q20863" s="14">
        <v>0.09</v>
      </c>
      <c r="R20863">
        <v>0.1</v>
      </c>
      <c r="S20863" s="14"/>
      <c r="V20863">
        <v>1</v>
      </c>
      <c r="W20863" t="s">
        <v>2570</v>
      </c>
    </row>
    <row r="20864" spans="1:23" x14ac:dyDescent="0.3">
      <c r="A20864">
        <v>28580</v>
      </c>
      <c r="B20864" s="15" t="s">
        <v>892</v>
      </c>
      <c r="C20864" t="str">
        <f>_xlfn.XLOOKUP($B20864, STANDARDS!$A:$A, STANDARDS!$B:$B,,0,2)</f>
        <v>Gametrail Fm, Rackla Gp</v>
      </c>
      <c r="D20864" t="s">
        <v>517</v>
      </c>
      <c r="E20864" t="s">
        <v>2278</v>
      </c>
      <c r="F20864">
        <v>129</v>
      </c>
      <c r="G20864">
        <v>-63.5</v>
      </c>
      <c r="H20864">
        <v>1</v>
      </c>
      <c r="I20864" t="s">
        <v>1816</v>
      </c>
      <c r="J20864" cm="1">
        <f t="array" ref="J20864:L20864">_xlfn.XLOOKUP($C20864, AGE!$A:$A,AGE!$B:$D,,0,2)</f>
        <v>571.5</v>
      </c>
      <c r="K20864">
        <v>7.2000000000000455</v>
      </c>
      <c r="L20864" t="str">
        <v>Rooney et al. 2020</v>
      </c>
      <c r="M20864" t="s">
        <v>2485</v>
      </c>
      <c r="P20864" t="s">
        <v>2342</v>
      </c>
      <c r="Q20864" s="14">
        <v>0.27</v>
      </c>
      <c r="R20864">
        <v>0.1</v>
      </c>
      <c r="S20864" s="14"/>
      <c r="V20864">
        <v>1</v>
      </c>
      <c r="W20864" t="s">
        <v>2570</v>
      </c>
    </row>
    <row r="20865" spans="1:23" x14ac:dyDescent="0.3">
      <c r="A20865">
        <v>28581</v>
      </c>
      <c r="B20865" s="15" t="s">
        <v>892</v>
      </c>
      <c r="C20865" t="str">
        <f>_xlfn.XLOOKUP($B20865, STANDARDS!$A:$A, STANDARDS!$B:$B,,0,2)</f>
        <v>Gametrail Fm, Rackla Gp</v>
      </c>
      <c r="D20865" t="s">
        <v>517</v>
      </c>
      <c r="E20865" t="s">
        <v>2278</v>
      </c>
      <c r="F20865">
        <v>129</v>
      </c>
      <c r="G20865">
        <v>-63.5</v>
      </c>
      <c r="H20865">
        <v>1</v>
      </c>
      <c r="I20865" t="s">
        <v>1816</v>
      </c>
      <c r="J20865" cm="1">
        <f t="array" ref="J20865:L20865">_xlfn.XLOOKUP($C20865, AGE!$A:$A,AGE!$B:$D,,0,2)</f>
        <v>571.5</v>
      </c>
      <c r="K20865">
        <v>7.2000000000000455</v>
      </c>
      <c r="L20865" t="str">
        <v>Rooney et al. 2020</v>
      </c>
      <c r="M20865" t="s">
        <v>2485</v>
      </c>
      <c r="P20865" t="s">
        <v>2342</v>
      </c>
      <c r="Q20865" s="14">
        <v>0.25</v>
      </c>
      <c r="R20865">
        <v>0.1</v>
      </c>
      <c r="S20865" s="14"/>
      <c r="V20865">
        <v>1</v>
      </c>
      <c r="W20865" t="s">
        <v>2570</v>
      </c>
    </row>
    <row r="20866" spans="1:23" x14ac:dyDescent="0.3">
      <c r="A20866">
        <v>28582</v>
      </c>
      <c r="B20866" s="15" t="s">
        <v>892</v>
      </c>
      <c r="C20866" t="str">
        <f>_xlfn.XLOOKUP($B20866, STANDARDS!$A:$A, STANDARDS!$B:$B,,0,2)</f>
        <v>Gametrail Fm, Rackla Gp</v>
      </c>
      <c r="D20866" t="s">
        <v>517</v>
      </c>
      <c r="E20866" t="s">
        <v>2278</v>
      </c>
      <c r="F20866">
        <v>129</v>
      </c>
      <c r="G20866">
        <v>-63.5</v>
      </c>
      <c r="H20866">
        <v>1</v>
      </c>
      <c r="I20866" t="s">
        <v>1816</v>
      </c>
      <c r="J20866" cm="1">
        <f t="array" ref="J20866:L20866">_xlfn.XLOOKUP($C20866, AGE!$A:$A,AGE!$B:$D,,0,2)</f>
        <v>571.5</v>
      </c>
      <c r="K20866">
        <v>7.2000000000000455</v>
      </c>
      <c r="L20866" t="str">
        <v>Rooney et al. 2020</v>
      </c>
      <c r="M20866" t="s">
        <v>2485</v>
      </c>
      <c r="P20866" t="s">
        <v>2342</v>
      </c>
      <c r="Q20866" s="14">
        <v>0.63</v>
      </c>
      <c r="R20866">
        <v>0.1</v>
      </c>
      <c r="S20866" s="14"/>
      <c r="V20866">
        <v>1</v>
      </c>
      <c r="W20866" t="s">
        <v>2570</v>
      </c>
    </row>
    <row r="20867" spans="1:23" x14ac:dyDescent="0.3">
      <c r="A20867">
        <v>28583</v>
      </c>
      <c r="B20867" s="15" t="s">
        <v>892</v>
      </c>
      <c r="C20867" t="str">
        <f>_xlfn.XLOOKUP($B20867, STANDARDS!$A:$A, STANDARDS!$B:$B,,0,2)</f>
        <v>Gametrail Fm, Rackla Gp</v>
      </c>
      <c r="D20867" t="s">
        <v>517</v>
      </c>
      <c r="E20867" t="s">
        <v>2278</v>
      </c>
      <c r="F20867">
        <v>129</v>
      </c>
      <c r="G20867">
        <v>-63.5</v>
      </c>
      <c r="H20867">
        <v>1</v>
      </c>
      <c r="I20867" t="s">
        <v>1816</v>
      </c>
      <c r="J20867" cm="1">
        <f t="array" ref="J20867:L20867">_xlfn.XLOOKUP($C20867, AGE!$A:$A,AGE!$B:$D,,0,2)</f>
        <v>571.5</v>
      </c>
      <c r="K20867">
        <v>7.2000000000000455</v>
      </c>
      <c r="L20867" t="str">
        <v>Rooney et al. 2020</v>
      </c>
      <c r="M20867" t="s">
        <v>2485</v>
      </c>
      <c r="P20867" t="s">
        <v>2342</v>
      </c>
      <c r="Q20867" s="14">
        <v>0.56000000000000005</v>
      </c>
      <c r="R20867">
        <v>0.1</v>
      </c>
      <c r="S20867" s="14"/>
      <c r="V20867">
        <v>1</v>
      </c>
      <c r="W20867" t="s">
        <v>2570</v>
      </c>
    </row>
    <row r="20868" spans="1:23" x14ac:dyDescent="0.3">
      <c r="A20868">
        <v>28584</v>
      </c>
      <c r="B20868" s="15" t="s">
        <v>892</v>
      </c>
      <c r="C20868" t="str">
        <f>_xlfn.XLOOKUP($B20868, STANDARDS!$A:$A, STANDARDS!$B:$B,,0,2)</f>
        <v>Gametrail Fm, Rackla Gp</v>
      </c>
      <c r="D20868" t="s">
        <v>517</v>
      </c>
      <c r="E20868" t="s">
        <v>2278</v>
      </c>
      <c r="F20868">
        <v>129</v>
      </c>
      <c r="G20868">
        <v>-63.5</v>
      </c>
      <c r="H20868">
        <v>1</v>
      </c>
      <c r="I20868" t="s">
        <v>1816</v>
      </c>
      <c r="J20868" cm="1">
        <f t="array" ref="J20868:L20868">_xlfn.XLOOKUP($C20868, AGE!$A:$A,AGE!$B:$D,,0,2)</f>
        <v>571.5</v>
      </c>
      <c r="K20868">
        <v>7.2000000000000455</v>
      </c>
      <c r="L20868" t="str">
        <v>Rooney et al. 2020</v>
      </c>
      <c r="M20868" t="s">
        <v>2485</v>
      </c>
      <c r="P20868" t="s">
        <v>2342</v>
      </c>
      <c r="Q20868" s="14">
        <v>-0.17</v>
      </c>
      <c r="R20868">
        <v>0.1</v>
      </c>
      <c r="S20868" s="14"/>
      <c r="V20868">
        <v>1</v>
      </c>
      <c r="W20868" t="s">
        <v>2570</v>
      </c>
    </row>
    <row r="20869" spans="1:23" x14ac:dyDescent="0.3">
      <c r="A20869">
        <v>28585</v>
      </c>
      <c r="B20869" s="15" t="s">
        <v>892</v>
      </c>
      <c r="C20869" t="str">
        <f>_xlfn.XLOOKUP($B20869, STANDARDS!$A:$A, STANDARDS!$B:$B,,0,2)</f>
        <v>Gametrail Fm, Rackla Gp</v>
      </c>
      <c r="D20869" t="s">
        <v>517</v>
      </c>
      <c r="E20869" t="s">
        <v>2278</v>
      </c>
      <c r="F20869">
        <v>129</v>
      </c>
      <c r="G20869">
        <v>-63.5</v>
      </c>
      <c r="H20869">
        <v>1</v>
      </c>
      <c r="I20869" t="s">
        <v>1816</v>
      </c>
      <c r="J20869" cm="1">
        <f t="array" ref="J20869:L20869">_xlfn.XLOOKUP($C20869, AGE!$A:$A,AGE!$B:$D,,0,2)</f>
        <v>571.5</v>
      </c>
      <c r="K20869">
        <v>7.2000000000000455</v>
      </c>
      <c r="L20869" t="str">
        <v>Rooney et al. 2020</v>
      </c>
      <c r="M20869" t="s">
        <v>2485</v>
      </c>
      <c r="P20869" t="s">
        <v>2342</v>
      </c>
      <c r="Q20869" s="14">
        <v>-0.56999999999999995</v>
      </c>
      <c r="R20869">
        <v>0.1</v>
      </c>
      <c r="S20869" s="14"/>
      <c r="V20869">
        <v>1</v>
      </c>
      <c r="W20869" t="s">
        <v>2570</v>
      </c>
    </row>
    <row r="20870" spans="1:23" x14ac:dyDescent="0.3">
      <c r="A20870">
        <v>28586</v>
      </c>
      <c r="B20870" s="15" t="s">
        <v>892</v>
      </c>
      <c r="C20870" t="str">
        <f>_xlfn.XLOOKUP($B20870, STANDARDS!$A:$A, STANDARDS!$B:$B,,0,2)</f>
        <v>Gametrail Fm, Rackla Gp</v>
      </c>
      <c r="D20870" t="s">
        <v>517</v>
      </c>
      <c r="E20870" t="s">
        <v>2278</v>
      </c>
      <c r="F20870">
        <v>129</v>
      </c>
      <c r="G20870">
        <v>-63.5</v>
      </c>
      <c r="H20870">
        <v>1</v>
      </c>
      <c r="I20870" t="s">
        <v>1816</v>
      </c>
      <c r="J20870" cm="1">
        <f t="array" ref="J20870:L20870">_xlfn.XLOOKUP($C20870, AGE!$A:$A,AGE!$B:$D,,0,2)</f>
        <v>571.5</v>
      </c>
      <c r="K20870">
        <v>7.2000000000000455</v>
      </c>
      <c r="L20870" t="str">
        <v>Rooney et al. 2020</v>
      </c>
      <c r="M20870" t="s">
        <v>2485</v>
      </c>
      <c r="P20870" t="s">
        <v>2342</v>
      </c>
      <c r="Q20870" s="14">
        <v>-0.61</v>
      </c>
      <c r="R20870">
        <v>0.1</v>
      </c>
      <c r="S20870" s="14"/>
      <c r="V20870">
        <v>1</v>
      </c>
      <c r="W20870" t="s">
        <v>2570</v>
      </c>
    </row>
    <row r="20871" spans="1:23" x14ac:dyDescent="0.3">
      <c r="A20871">
        <v>28587</v>
      </c>
      <c r="B20871" s="15" t="s">
        <v>892</v>
      </c>
      <c r="C20871" t="str">
        <f>_xlfn.XLOOKUP($B20871, STANDARDS!$A:$A, STANDARDS!$B:$B,,0,2)</f>
        <v>Gametrail Fm, Rackla Gp</v>
      </c>
      <c r="D20871" t="s">
        <v>517</v>
      </c>
      <c r="E20871" t="s">
        <v>2278</v>
      </c>
      <c r="F20871">
        <v>129</v>
      </c>
      <c r="G20871">
        <v>-63.5</v>
      </c>
      <c r="H20871">
        <v>1</v>
      </c>
      <c r="I20871" t="s">
        <v>1816</v>
      </c>
      <c r="J20871" cm="1">
        <f t="array" ref="J20871:L20871">_xlfn.XLOOKUP($C20871, AGE!$A:$A,AGE!$B:$D,,0,2)</f>
        <v>571.5</v>
      </c>
      <c r="K20871">
        <v>7.2000000000000455</v>
      </c>
      <c r="L20871" t="str">
        <v>Rooney et al. 2020</v>
      </c>
      <c r="M20871" t="s">
        <v>2485</v>
      </c>
      <c r="P20871" t="s">
        <v>2342</v>
      </c>
      <c r="Q20871" s="14">
        <v>-0.38</v>
      </c>
      <c r="R20871">
        <v>0.1</v>
      </c>
      <c r="S20871" s="14"/>
      <c r="V20871">
        <v>1</v>
      </c>
      <c r="W20871" t="s">
        <v>2570</v>
      </c>
    </row>
    <row r="20872" spans="1:23" x14ac:dyDescent="0.3">
      <c r="A20872">
        <v>28588</v>
      </c>
      <c r="B20872" s="15" t="s">
        <v>892</v>
      </c>
      <c r="C20872" t="str">
        <f>_xlfn.XLOOKUP($B20872, STANDARDS!$A:$A, STANDARDS!$B:$B,,0,2)</f>
        <v>Gametrail Fm, Rackla Gp</v>
      </c>
      <c r="D20872" t="s">
        <v>517</v>
      </c>
      <c r="E20872" t="s">
        <v>2278</v>
      </c>
      <c r="F20872">
        <v>129</v>
      </c>
      <c r="G20872">
        <v>-63.5</v>
      </c>
      <c r="H20872">
        <v>1</v>
      </c>
      <c r="I20872" t="s">
        <v>1816</v>
      </c>
      <c r="J20872" cm="1">
        <f t="array" ref="J20872:L20872">_xlfn.XLOOKUP($C20872, AGE!$A:$A,AGE!$B:$D,,0,2)</f>
        <v>571.5</v>
      </c>
      <c r="K20872">
        <v>7.2000000000000455</v>
      </c>
      <c r="L20872" t="str">
        <v>Rooney et al. 2020</v>
      </c>
      <c r="M20872" t="s">
        <v>2485</v>
      </c>
      <c r="P20872" t="s">
        <v>2342</v>
      </c>
      <c r="Q20872" s="14">
        <v>-7.0000000000000007E-2</v>
      </c>
      <c r="R20872">
        <v>0.1</v>
      </c>
      <c r="S20872" s="14"/>
      <c r="V20872">
        <v>1</v>
      </c>
      <c r="W20872" t="s">
        <v>2570</v>
      </c>
    </row>
    <row r="20873" spans="1:23" x14ac:dyDescent="0.3">
      <c r="A20873">
        <v>28589</v>
      </c>
      <c r="B20873" s="15" t="s">
        <v>892</v>
      </c>
      <c r="C20873" t="str">
        <f>_xlfn.XLOOKUP($B20873, STANDARDS!$A:$A, STANDARDS!$B:$B,,0,2)</f>
        <v>Gametrail Fm, Rackla Gp</v>
      </c>
      <c r="D20873" t="s">
        <v>517</v>
      </c>
      <c r="E20873" t="s">
        <v>2278</v>
      </c>
      <c r="F20873">
        <v>129</v>
      </c>
      <c r="G20873">
        <v>-63.5</v>
      </c>
      <c r="H20873">
        <v>1</v>
      </c>
      <c r="I20873" t="s">
        <v>1816</v>
      </c>
      <c r="J20873" cm="1">
        <f t="array" ref="J20873:L20873">_xlfn.XLOOKUP($C20873, AGE!$A:$A,AGE!$B:$D,,0,2)</f>
        <v>571.5</v>
      </c>
      <c r="K20873">
        <v>7.2000000000000455</v>
      </c>
      <c r="L20873" t="str">
        <v>Rooney et al. 2020</v>
      </c>
      <c r="M20873" t="s">
        <v>2485</v>
      </c>
      <c r="P20873" t="s">
        <v>2342</v>
      </c>
      <c r="Q20873" s="14">
        <v>-0.09</v>
      </c>
      <c r="R20873">
        <v>0.1</v>
      </c>
      <c r="S20873" s="14"/>
      <c r="V20873">
        <v>1</v>
      </c>
      <c r="W20873" t="s">
        <v>2570</v>
      </c>
    </row>
    <row r="20874" spans="1:23" x14ac:dyDescent="0.3">
      <c r="A20874">
        <v>28590</v>
      </c>
      <c r="B20874" s="15" t="s">
        <v>892</v>
      </c>
      <c r="C20874" t="str">
        <f>_xlfn.XLOOKUP($B20874, STANDARDS!$A:$A, STANDARDS!$B:$B,,0,2)</f>
        <v>Gametrail Fm, Rackla Gp</v>
      </c>
      <c r="D20874" t="s">
        <v>517</v>
      </c>
      <c r="E20874" t="s">
        <v>2278</v>
      </c>
      <c r="F20874">
        <v>129</v>
      </c>
      <c r="G20874">
        <v>-63.5</v>
      </c>
      <c r="H20874">
        <v>1</v>
      </c>
      <c r="I20874" t="s">
        <v>1816</v>
      </c>
      <c r="J20874" cm="1">
        <f t="array" ref="J20874:L20874">_xlfn.XLOOKUP($C20874, AGE!$A:$A,AGE!$B:$D,,0,2)</f>
        <v>571.5</v>
      </c>
      <c r="K20874">
        <v>7.2000000000000455</v>
      </c>
      <c r="L20874" t="str">
        <v>Rooney et al. 2020</v>
      </c>
      <c r="M20874" t="s">
        <v>2485</v>
      </c>
      <c r="P20874" t="s">
        <v>2342</v>
      </c>
      <c r="Q20874" s="14">
        <v>-0.13</v>
      </c>
      <c r="R20874">
        <v>0.1</v>
      </c>
      <c r="S20874" s="14"/>
      <c r="V20874">
        <v>1</v>
      </c>
      <c r="W20874" t="s">
        <v>2570</v>
      </c>
    </row>
    <row r="20875" spans="1:23" x14ac:dyDescent="0.3">
      <c r="A20875">
        <v>28591</v>
      </c>
      <c r="B20875" s="15" t="s">
        <v>892</v>
      </c>
      <c r="C20875" t="str">
        <f>_xlfn.XLOOKUP($B20875, STANDARDS!$A:$A, STANDARDS!$B:$B,,0,2)</f>
        <v>Gametrail Fm, Rackla Gp</v>
      </c>
      <c r="D20875" t="s">
        <v>517</v>
      </c>
      <c r="E20875" t="s">
        <v>2278</v>
      </c>
      <c r="F20875">
        <v>129</v>
      </c>
      <c r="G20875">
        <v>-63.5</v>
      </c>
      <c r="H20875">
        <v>1</v>
      </c>
      <c r="I20875" t="s">
        <v>1816</v>
      </c>
      <c r="J20875" cm="1">
        <f t="array" ref="J20875:L20875">_xlfn.XLOOKUP($C20875, AGE!$A:$A,AGE!$B:$D,,0,2)</f>
        <v>571.5</v>
      </c>
      <c r="K20875">
        <v>7.2000000000000455</v>
      </c>
      <c r="L20875" t="str">
        <v>Rooney et al. 2020</v>
      </c>
      <c r="M20875" t="s">
        <v>2485</v>
      </c>
      <c r="P20875" t="s">
        <v>2342</v>
      </c>
      <c r="Q20875" s="14">
        <v>-7.0000000000000007E-2</v>
      </c>
      <c r="R20875">
        <v>0.1</v>
      </c>
      <c r="S20875" s="14"/>
      <c r="V20875">
        <v>1</v>
      </c>
      <c r="W20875" t="s">
        <v>2570</v>
      </c>
    </row>
    <row r="20876" spans="1:23" x14ac:dyDescent="0.3">
      <c r="A20876">
        <v>28592</v>
      </c>
      <c r="B20876" s="15" t="s">
        <v>892</v>
      </c>
      <c r="C20876" t="str">
        <f>_xlfn.XLOOKUP($B20876, STANDARDS!$A:$A, STANDARDS!$B:$B,,0,2)</f>
        <v>Gametrail Fm, Rackla Gp</v>
      </c>
      <c r="D20876" t="s">
        <v>517</v>
      </c>
      <c r="E20876" t="s">
        <v>2278</v>
      </c>
      <c r="F20876">
        <v>129</v>
      </c>
      <c r="G20876">
        <v>-63.5</v>
      </c>
      <c r="H20876">
        <v>1</v>
      </c>
      <c r="I20876" t="s">
        <v>1816</v>
      </c>
      <c r="J20876" cm="1">
        <f t="array" ref="J20876:L20876">_xlfn.XLOOKUP($C20876, AGE!$A:$A,AGE!$B:$D,,0,2)</f>
        <v>571.5</v>
      </c>
      <c r="K20876">
        <v>7.2000000000000455</v>
      </c>
      <c r="L20876" t="str">
        <v>Rooney et al. 2020</v>
      </c>
      <c r="M20876" t="s">
        <v>2485</v>
      </c>
      <c r="P20876" t="s">
        <v>2342</v>
      </c>
      <c r="Q20876" s="14">
        <v>-0.36</v>
      </c>
      <c r="R20876">
        <v>0.1</v>
      </c>
      <c r="S20876" s="14"/>
      <c r="V20876">
        <v>1</v>
      </c>
      <c r="W20876" t="s">
        <v>2570</v>
      </c>
    </row>
    <row r="20877" spans="1:23" x14ac:dyDescent="0.3">
      <c r="A20877">
        <v>28593</v>
      </c>
      <c r="B20877" s="15" t="s">
        <v>892</v>
      </c>
      <c r="C20877" t="str">
        <f>_xlfn.XLOOKUP($B20877, STANDARDS!$A:$A, STANDARDS!$B:$B,,0,2)</f>
        <v>Gametrail Fm, Rackla Gp</v>
      </c>
      <c r="D20877" t="s">
        <v>517</v>
      </c>
      <c r="E20877" t="s">
        <v>2278</v>
      </c>
      <c r="F20877">
        <v>129</v>
      </c>
      <c r="G20877">
        <v>-63.5</v>
      </c>
      <c r="H20877">
        <v>1</v>
      </c>
      <c r="I20877" t="s">
        <v>1816</v>
      </c>
      <c r="J20877" cm="1">
        <f t="array" ref="J20877:L20877">_xlfn.XLOOKUP($C20877, AGE!$A:$A,AGE!$B:$D,,0,2)</f>
        <v>571.5</v>
      </c>
      <c r="K20877">
        <v>7.2000000000000455</v>
      </c>
      <c r="L20877" t="str">
        <v>Rooney et al. 2020</v>
      </c>
      <c r="M20877" t="s">
        <v>2485</v>
      </c>
      <c r="P20877" t="s">
        <v>2342</v>
      </c>
      <c r="Q20877" s="14">
        <v>-0.44</v>
      </c>
      <c r="R20877">
        <v>0.1</v>
      </c>
      <c r="S20877" s="14"/>
      <c r="V20877">
        <v>1</v>
      </c>
      <c r="W20877" t="s">
        <v>2570</v>
      </c>
    </row>
    <row r="20878" spans="1:23" x14ac:dyDescent="0.3">
      <c r="A20878">
        <v>28594</v>
      </c>
      <c r="B20878" s="15" t="s">
        <v>892</v>
      </c>
      <c r="C20878" t="str">
        <f>_xlfn.XLOOKUP($B20878, STANDARDS!$A:$A, STANDARDS!$B:$B,,0,2)</f>
        <v>Gametrail Fm, Rackla Gp</v>
      </c>
      <c r="D20878" t="s">
        <v>517</v>
      </c>
      <c r="E20878" t="s">
        <v>2278</v>
      </c>
      <c r="F20878">
        <v>129</v>
      </c>
      <c r="G20878">
        <v>-63.5</v>
      </c>
      <c r="H20878">
        <v>1</v>
      </c>
      <c r="I20878" t="s">
        <v>1816</v>
      </c>
      <c r="J20878" cm="1">
        <f t="array" ref="J20878:L20878">_xlfn.XLOOKUP($C20878, AGE!$A:$A,AGE!$B:$D,,0,2)</f>
        <v>571.5</v>
      </c>
      <c r="K20878">
        <v>7.2000000000000455</v>
      </c>
      <c r="L20878" t="str">
        <v>Rooney et al. 2020</v>
      </c>
      <c r="M20878" t="s">
        <v>2485</v>
      </c>
      <c r="P20878" t="s">
        <v>2342</v>
      </c>
      <c r="Q20878" s="14">
        <v>-0.18</v>
      </c>
      <c r="R20878">
        <v>0.1</v>
      </c>
      <c r="S20878" s="14"/>
      <c r="V20878">
        <v>1</v>
      </c>
      <c r="W20878" t="s">
        <v>2570</v>
      </c>
    </row>
    <row r="20879" spans="1:23" x14ac:dyDescent="0.3">
      <c r="A20879">
        <v>28595</v>
      </c>
      <c r="B20879" s="15" t="s">
        <v>892</v>
      </c>
      <c r="C20879" t="str">
        <f>_xlfn.XLOOKUP($B20879, STANDARDS!$A:$A, STANDARDS!$B:$B,,0,2)</f>
        <v>Gametrail Fm, Rackla Gp</v>
      </c>
      <c r="D20879" t="s">
        <v>517</v>
      </c>
      <c r="E20879" t="s">
        <v>2278</v>
      </c>
      <c r="F20879">
        <v>129</v>
      </c>
      <c r="G20879">
        <v>-63.5</v>
      </c>
      <c r="H20879">
        <v>1</v>
      </c>
      <c r="I20879" t="s">
        <v>1816</v>
      </c>
      <c r="J20879" cm="1">
        <f t="array" ref="J20879:L20879">_xlfn.XLOOKUP($C20879, AGE!$A:$A,AGE!$B:$D,,0,2)</f>
        <v>571.5</v>
      </c>
      <c r="K20879">
        <v>7.2000000000000455</v>
      </c>
      <c r="L20879" t="str">
        <v>Rooney et al. 2020</v>
      </c>
      <c r="M20879" t="s">
        <v>2485</v>
      </c>
      <c r="P20879" t="s">
        <v>2342</v>
      </c>
      <c r="Q20879" s="14">
        <v>-0.08</v>
      </c>
      <c r="R20879">
        <v>0.1</v>
      </c>
      <c r="S20879" s="14"/>
      <c r="V20879">
        <v>1</v>
      </c>
      <c r="W20879" t="s">
        <v>2570</v>
      </c>
    </row>
    <row r="20880" spans="1:23" x14ac:dyDescent="0.3">
      <c r="A20880">
        <v>28596</v>
      </c>
      <c r="B20880" s="15" t="s">
        <v>892</v>
      </c>
      <c r="C20880" t="str">
        <f>_xlfn.XLOOKUP($B20880, STANDARDS!$A:$A, STANDARDS!$B:$B,,0,2)</f>
        <v>Gametrail Fm, Rackla Gp</v>
      </c>
      <c r="D20880" t="s">
        <v>517</v>
      </c>
      <c r="E20880" t="s">
        <v>2278</v>
      </c>
      <c r="F20880">
        <v>129</v>
      </c>
      <c r="G20880">
        <v>-63.5</v>
      </c>
      <c r="H20880">
        <v>1</v>
      </c>
      <c r="I20880" t="s">
        <v>1816</v>
      </c>
      <c r="J20880" cm="1">
        <f t="array" ref="J20880:L20880">_xlfn.XLOOKUP($C20880, AGE!$A:$A,AGE!$B:$D,,0,2)</f>
        <v>571.5</v>
      </c>
      <c r="K20880">
        <v>7.2000000000000455</v>
      </c>
      <c r="L20880" t="str">
        <v>Rooney et al. 2020</v>
      </c>
      <c r="M20880" t="s">
        <v>2485</v>
      </c>
      <c r="P20880" t="s">
        <v>2342</v>
      </c>
      <c r="Q20880" s="14">
        <v>-0.09</v>
      </c>
      <c r="R20880">
        <v>0.1</v>
      </c>
      <c r="S20880" s="14"/>
      <c r="V20880">
        <v>1</v>
      </c>
      <c r="W20880" t="s">
        <v>2570</v>
      </c>
    </row>
    <row r="20881" spans="1:23" x14ac:dyDescent="0.3">
      <c r="A20881">
        <v>28597</v>
      </c>
      <c r="B20881" s="15" t="s">
        <v>892</v>
      </c>
      <c r="C20881" t="str">
        <f>_xlfn.XLOOKUP($B20881, STANDARDS!$A:$A, STANDARDS!$B:$B,,0,2)</f>
        <v>Gametrail Fm, Rackla Gp</v>
      </c>
      <c r="D20881" t="s">
        <v>517</v>
      </c>
      <c r="E20881" t="s">
        <v>2278</v>
      </c>
      <c r="F20881">
        <v>129</v>
      </c>
      <c r="G20881">
        <v>-63.5</v>
      </c>
      <c r="H20881">
        <v>1</v>
      </c>
      <c r="I20881" t="s">
        <v>1816</v>
      </c>
      <c r="J20881" cm="1">
        <f t="array" ref="J20881:L20881">_xlfn.XLOOKUP($C20881, AGE!$A:$A,AGE!$B:$D,,0,2)</f>
        <v>571.5</v>
      </c>
      <c r="K20881">
        <v>7.2000000000000455</v>
      </c>
      <c r="L20881" t="str">
        <v>Rooney et al. 2020</v>
      </c>
      <c r="M20881" t="s">
        <v>2485</v>
      </c>
      <c r="P20881" t="s">
        <v>2342</v>
      </c>
      <c r="Q20881" s="14">
        <v>-0.8</v>
      </c>
      <c r="R20881">
        <v>0.1</v>
      </c>
      <c r="S20881" s="14"/>
      <c r="V20881">
        <v>1</v>
      </c>
      <c r="W20881" t="s">
        <v>2570</v>
      </c>
    </row>
    <row r="20882" spans="1:23" x14ac:dyDescent="0.3">
      <c r="A20882">
        <v>28598</v>
      </c>
      <c r="B20882" s="15" t="s">
        <v>892</v>
      </c>
      <c r="C20882" t="str">
        <f>_xlfn.XLOOKUP($B20882, STANDARDS!$A:$A, STANDARDS!$B:$B,,0,2)</f>
        <v>Gametrail Fm, Rackla Gp</v>
      </c>
      <c r="D20882" t="s">
        <v>517</v>
      </c>
      <c r="E20882" t="s">
        <v>2278</v>
      </c>
      <c r="F20882">
        <v>129</v>
      </c>
      <c r="G20882">
        <v>-63.5</v>
      </c>
      <c r="H20882">
        <v>1</v>
      </c>
      <c r="I20882" t="s">
        <v>1816</v>
      </c>
      <c r="J20882" cm="1">
        <f t="array" ref="J20882:L20882">_xlfn.XLOOKUP($C20882, AGE!$A:$A,AGE!$B:$D,,0,2)</f>
        <v>571.5</v>
      </c>
      <c r="K20882">
        <v>7.2000000000000455</v>
      </c>
      <c r="L20882" t="str">
        <v>Rooney et al. 2020</v>
      </c>
      <c r="M20882" t="s">
        <v>2485</v>
      </c>
      <c r="P20882" t="s">
        <v>2342</v>
      </c>
      <c r="Q20882" s="14">
        <v>-0.84</v>
      </c>
      <c r="R20882">
        <v>0.1</v>
      </c>
      <c r="S20882" s="14"/>
      <c r="V20882">
        <v>1</v>
      </c>
      <c r="W20882" t="s">
        <v>2570</v>
      </c>
    </row>
    <row r="20883" spans="1:23" x14ac:dyDescent="0.3">
      <c r="A20883">
        <v>28599</v>
      </c>
      <c r="B20883" s="15" t="s">
        <v>892</v>
      </c>
      <c r="C20883" t="str">
        <f>_xlfn.XLOOKUP($B20883, STANDARDS!$A:$A, STANDARDS!$B:$B,,0,2)</f>
        <v>Gametrail Fm, Rackla Gp</v>
      </c>
      <c r="D20883" t="s">
        <v>517</v>
      </c>
      <c r="E20883" t="s">
        <v>2278</v>
      </c>
      <c r="F20883">
        <v>129</v>
      </c>
      <c r="G20883">
        <v>-63.5</v>
      </c>
      <c r="H20883">
        <v>1</v>
      </c>
      <c r="I20883" t="s">
        <v>1816</v>
      </c>
      <c r="J20883" cm="1">
        <f t="array" ref="J20883:L20883">_xlfn.XLOOKUP($C20883, AGE!$A:$A,AGE!$B:$D,,0,2)</f>
        <v>571.5</v>
      </c>
      <c r="K20883">
        <v>7.2000000000000455</v>
      </c>
      <c r="L20883" t="str">
        <v>Rooney et al. 2020</v>
      </c>
      <c r="M20883" t="s">
        <v>2485</v>
      </c>
      <c r="P20883" t="s">
        <v>2342</v>
      </c>
      <c r="Q20883" s="14">
        <v>-0.83</v>
      </c>
      <c r="R20883">
        <v>0.1</v>
      </c>
      <c r="S20883" s="14"/>
      <c r="V20883">
        <v>1</v>
      </c>
      <c r="W20883" t="s">
        <v>2570</v>
      </c>
    </row>
    <row r="20884" spans="1:23" x14ac:dyDescent="0.3">
      <c r="A20884">
        <v>28600</v>
      </c>
      <c r="B20884" s="15" t="s">
        <v>892</v>
      </c>
      <c r="C20884" t="str">
        <f>_xlfn.XLOOKUP($B20884, STANDARDS!$A:$A, STANDARDS!$B:$B,,0,2)</f>
        <v>Gametrail Fm, Rackla Gp</v>
      </c>
      <c r="D20884" t="s">
        <v>517</v>
      </c>
      <c r="E20884" t="s">
        <v>2278</v>
      </c>
      <c r="F20884">
        <v>129</v>
      </c>
      <c r="G20884">
        <v>-63.5</v>
      </c>
      <c r="H20884">
        <v>1</v>
      </c>
      <c r="I20884" t="s">
        <v>1816</v>
      </c>
      <c r="J20884" cm="1">
        <f t="array" ref="J20884:L20884">_xlfn.XLOOKUP($C20884, AGE!$A:$A,AGE!$B:$D,,0,2)</f>
        <v>571.5</v>
      </c>
      <c r="K20884">
        <v>7.2000000000000455</v>
      </c>
      <c r="L20884" t="str">
        <v>Rooney et al. 2020</v>
      </c>
      <c r="M20884" t="s">
        <v>2485</v>
      </c>
      <c r="P20884" t="s">
        <v>2342</v>
      </c>
      <c r="Q20884" s="14">
        <v>-0.71</v>
      </c>
      <c r="R20884">
        <v>0.1</v>
      </c>
      <c r="S20884" s="14"/>
      <c r="V20884">
        <v>1</v>
      </c>
      <c r="W20884" t="s">
        <v>2570</v>
      </c>
    </row>
    <row r="20885" spans="1:23" x14ac:dyDescent="0.3">
      <c r="A20885">
        <v>28601</v>
      </c>
      <c r="B20885" s="15" t="s">
        <v>892</v>
      </c>
      <c r="C20885" t="str">
        <f>_xlfn.XLOOKUP($B20885, STANDARDS!$A:$A, STANDARDS!$B:$B,,0,2)</f>
        <v>Gametrail Fm, Rackla Gp</v>
      </c>
      <c r="D20885" t="s">
        <v>517</v>
      </c>
      <c r="E20885" t="s">
        <v>2278</v>
      </c>
      <c r="F20885">
        <v>129</v>
      </c>
      <c r="G20885">
        <v>-63.5</v>
      </c>
      <c r="H20885">
        <v>1</v>
      </c>
      <c r="I20885" t="s">
        <v>1816</v>
      </c>
      <c r="J20885" cm="1">
        <f t="array" ref="J20885:L20885">_xlfn.XLOOKUP($C20885, AGE!$A:$A,AGE!$B:$D,,0,2)</f>
        <v>571.5</v>
      </c>
      <c r="K20885">
        <v>7.2000000000000455</v>
      </c>
      <c r="L20885" t="str">
        <v>Rooney et al. 2020</v>
      </c>
      <c r="M20885" t="s">
        <v>2485</v>
      </c>
      <c r="P20885" t="s">
        <v>2342</v>
      </c>
      <c r="Q20885" s="14">
        <v>-1.0900000000000001</v>
      </c>
      <c r="R20885">
        <v>0.1</v>
      </c>
      <c r="S20885" s="14"/>
      <c r="V20885">
        <v>1</v>
      </c>
      <c r="W20885" t="s">
        <v>2570</v>
      </c>
    </row>
    <row r="20886" spans="1:23" x14ac:dyDescent="0.3">
      <c r="A20886">
        <v>28602</v>
      </c>
      <c r="B20886" s="15" t="s">
        <v>892</v>
      </c>
      <c r="C20886" t="str">
        <f>_xlfn.XLOOKUP($B20886, STANDARDS!$A:$A, STANDARDS!$B:$B,,0,2)</f>
        <v>Gametrail Fm, Rackla Gp</v>
      </c>
      <c r="D20886" t="s">
        <v>517</v>
      </c>
      <c r="E20886" t="s">
        <v>2278</v>
      </c>
      <c r="F20886">
        <v>129</v>
      </c>
      <c r="G20886">
        <v>-63.5</v>
      </c>
      <c r="H20886">
        <v>1</v>
      </c>
      <c r="I20886" t="s">
        <v>1816</v>
      </c>
      <c r="J20886" cm="1">
        <f t="array" ref="J20886:L20886">_xlfn.XLOOKUP($C20886, AGE!$A:$A,AGE!$B:$D,,0,2)</f>
        <v>571.5</v>
      </c>
      <c r="K20886">
        <v>7.2000000000000455</v>
      </c>
      <c r="L20886" t="str">
        <v>Rooney et al. 2020</v>
      </c>
      <c r="M20886" t="s">
        <v>2485</v>
      </c>
      <c r="P20886" t="s">
        <v>2342</v>
      </c>
      <c r="Q20886" s="14">
        <v>-1.06</v>
      </c>
      <c r="R20886">
        <v>0.1</v>
      </c>
      <c r="S20886" s="14"/>
      <c r="V20886">
        <v>1</v>
      </c>
      <c r="W20886" t="s">
        <v>2570</v>
      </c>
    </row>
    <row r="20887" spans="1:23" x14ac:dyDescent="0.3">
      <c r="A20887">
        <v>28603</v>
      </c>
      <c r="B20887" s="15" t="s">
        <v>892</v>
      </c>
      <c r="C20887" t="str">
        <f>_xlfn.XLOOKUP($B20887, STANDARDS!$A:$A, STANDARDS!$B:$B,,0,2)</f>
        <v>Gametrail Fm, Rackla Gp</v>
      </c>
      <c r="D20887" t="s">
        <v>517</v>
      </c>
      <c r="E20887" t="s">
        <v>2278</v>
      </c>
      <c r="F20887">
        <v>129</v>
      </c>
      <c r="G20887">
        <v>-63.5</v>
      </c>
      <c r="H20887">
        <v>1</v>
      </c>
      <c r="I20887" t="s">
        <v>1816</v>
      </c>
      <c r="J20887" cm="1">
        <f t="array" ref="J20887:L20887">_xlfn.XLOOKUP($C20887, AGE!$A:$A,AGE!$B:$D,,0,2)</f>
        <v>571.5</v>
      </c>
      <c r="K20887">
        <v>7.2000000000000455</v>
      </c>
      <c r="L20887" t="str">
        <v>Rooney et al. 2020</v>
      </c>
      <c r="M20887" t="s">
        <v>2485</v>
      </c>
      <c r="P20887" t="s">
        <v>2342</v>
      </c>
      <c r="Q20887" s="14">
        <v>-0.82</v>
      </c>
      <c r="R20887">
        <v>0.1</v>
      </c>
      <c r="S20887" s="14"/>
      <c r="V20887">
        <v>1</v>
      </c>
      <c r="W20887" t="s">
        <v>2570</v>
      </c>
    </row>
    <row r="20888" spans="1:23" x14ac:dyDescent="0.3">
      <c r="A20888">
        <v>28604</v>
      </c>
      <c r="B20888" s="15" t="s">
        <v>892</v>
      </c>
      <c r="C20888" t="str">
        <f>_xlfn.XLOOKUP($B20888, STANDARDS!$A:$A, STANDARDS!$B:$B,,0,2)</f>
        <v>Gametrail Fm, Rackla Gp</v>
      </c>
      <c r="D20888" t="s">
        <v>517</v>
      </c>
      <c r="E20888" t="s">
        <v>2278</v>
      </c>
      <c r="F20888">
        <v>129</v>
      </c>
      <c r="G20888">
        <v>-63.5</v>
      </c>
      <c r="H20888">
        <v>1</v>
      </c>
      <c r="I20888" t="s">
        <v>1816</v>
      </c>
      <c r="J20888" cm="1">
        <f t="array" ref="J20888:L20888">_xlfn.XLOOKUP($C20888, AGE!$A:$A,AGE!$B:$D,,0,2)</f>
        <v>571.5</v>
      </c>
      <c r="K20888">
        <v>7.2000000000000455</v>
      </c>
      <c r="L20888" t="str">
        <v>Rooney et al. 2020</v>
      </c>
      <c r="M20888" t="s">
        <v>2485</v>
      </c>
      <c r="P20888" t="s">
        <v>2342</v>
      </c>
      <c r="Q20888" s="14">
        <v>-1.2</v>
      </c>
      <c r="R20888">
        <v>0.1</v>
      </c>
      <c r="S20888" s="14"/>
      <c r="V20888">
        <v>1</v>
      </c>
      <c r="W20888" t="s">
        <v>2570</v>
      </c>
    </row>
    <row r="20889" spans="1:23" x14ac:dyDescent="0.3">
      <c r="A20889">
        <v>28605</v>
      </c>
      <c r="B20889" s="15" t="s">
        <v>892</v>
      </c>
      <c r="C20889" t="str">
        <f>_xlfn.XLOOKUP($B20889, STANDARDS!$A:$A, STANDARDS!$B:$B,,0,2)</f>
        <v>Gametrail Fm, Rackla Gp</v>
      </c>
      <c r="D20889" t="s">
        <v>517</v>
      </c>
      <c r="E20889" t="s">
        <v>2278</v>
      </c>
      <c r="F20889">
        <v>129</v>
      </c>
      <c r="G20889">
        <v>-63.5</v>
      </c>
      <c r="H20889">
        <v>1</v>
      </c>
      <c r="I20889" t="s">
        <v>1816</v>
      </c>
      <c r="J20889" cm="1">
        <f t="array" ref="J20889:L20889">_xlfn.XLOOKUP($C20889, AGE!$A:$A,AGE!$B:$D,,0,2)</f>
        <v>571.5</v>
      </c>
      <c r="K20889">
        <v>7.2000000000000455</v>
      </c>
      <c r="L20889" t="str">
        <v>Rooney et al. 2020</v>
      </c>
      <c r="M20889" t="s">
        <v>2485</v>
      </c>
      <c r="P20889" t="s">
        <v>2342</v>
      </c>
      <c r="Q20889" s="14">
        <v>-1.25</v>
      </c>
      <c r="R20889">
        <v>0.1</v>
      </c>
      <c r="S20889" s="14"/>
      <c r="V20889">
        <v>1</v>
      </c>
      <c r="W20889" t="s">
        <v>2570</v>
      </c>
    </row>
    <row r="20890" spans="1:23" x14ac:dyDescent="0.3">
      <c r="A20890">
        <v>28606</v>
      </c>
      <c r="B20890" s="15" t="s">
        <v>892</v>
      </c>
      <c r="C20890" t="str">
        <f>_xlfn.XLOOKUP($B20890, STANDARDS!$A:$A, STANDARDS!$B:$B,,0,2)</f>
        <v>Gametrail Fm, Rackla Gp</v>
      </c>
      <c r="D20890" t="s">
        <v>517</v>
      </c>
      <c r="E20890" t="s">
        <v>2278</v>
      </c>
      <c r="F20890">
        <v>129</v>
      </c>
      <c r="G20890">
        <v>-63.5</v>
      </c>
      <c r="H20890">
        <v>1</v>
      </c>
      <c r="I20890" t="s">
        <v>1816</v>
      </c>
      <c r="J20890" cm="1">
        <f t="array" ref="J20890:L20890">_xlfn.XLOOKUP($C20890, AGE!$A:$A,AGE!$B:$D,,0,2)</f>
        <v>571.5</v>
      </c>
      <c r="K20890">
        <v>7.2000000000000455</v>
      </c>
      <c r="L20890" t="str">
        <v>Rooney et al. 2020</v>
      </c>
      <c r="M20890" t="s">
        <v>2485</v>
      </c>
      <c r="P20890" t="s">
        <v>2342</v>
      </c>
      <c r="Q20890" s="14">
        <v>-0.9</v>
      </c>
      <c r="R20890">
        <v>0.1</v>
      </c>
      <c r="S20890" s="14"/>
      <c r="V20890">
        <v>1</v>
      </c>
      <c r="W20890" t="s">
        <v>2570</v>
      </c>
    </row>
    <row r="20891" spans="1:23" x14ac:dyDescent="0.3">
      <c r="A20891">
        <v>28607</v>
      </c>
      <c r="B20891" s="15" t="s">
        <v>892</v>
      </c>
      <c r="C20891" t="str">
        <f>_xlfn.XLOOKUP($B20891, STANDARDS!$A:$A, STANDARDS!$B:$B,,0,2)</f>
        <v>Gametrail Fm, Rackla Gp</v>
      </c>
      <c r="D20891" t="s">
        <v>517</v>
      </c>
      <c r="E20891" t="s">
        <v>2278</v>
      </c>
      <c r="F20891">
        <v>129</v>
      </c>
      <c r="G20891">
        <v>-63.5</v>
      </c>
      <c r="H20891">
        <v>1</v>
      </c>
      <c r="I20891" t="s">
        <v>1816</v>
      </c>
      <c r="J20891" cm="1">
        <f t="array" ref="J20891:L20891">_xlfn.XLOOKUP($C20891, AGE!$A:$A,AGE!$B:$D,,0,2)</f>
        <v>571.5</v>
      </c>
      <c r="K20891">
        <v>7.2000000000000455</v>
      </c>
      <c r="L20891" t="str">
        <v>Rooney et al. 2020</v>
      </c>
      <c r="M20891" t="s">
        <v>2485</v>
      </c>
      <c r="P20891" t="s">
        <v>2342</v>
      </c>
      <c r="Q20891" s="14">
        <v>-0.62</v>
      </c>
      <c r="R20891">
        <v>0.1</v>
      </c>
      <c r="S20891" s="14"/>
      <c r="V20891">
        <v>1</v>
      </c>
      <c r="W20891" t="s">
        <v>2570</v>
      </c>
    </row>
    <row r="20892" spans="1:23" x14ac:dyDescent="0.3">
      <c r="A20892">
        <v>28608</v>
      </c>
      <c r="B20892" s="15" t="s">
        <v>892</v>
      </c>
      <c r="C20892" t="str">
        <f>_xlfn.XLOOKUP($B20892, STANDARDS!$A:$A, STANDARDS!$B:$B,,0,2)</f>
        <v>Gametrail Fm, Rackla Gp</v>
      </c>
      <c r="D20892" t="s">
        <v>517</v>
      </c>
      <c r="E20892" t="s">
        <v>2278</v>
      </c>
      <c r="F20892">
        <v>129</v>
      </c>
      <c r="G20892">
        <v>-63.5</v>
      </c>
      <c r="H20892">
        <v>1</v>
      </c>
      <c r="I20892" t="s">
        <v>1816</v>
      </c>
      <c r="J20892" cm="1">
        <f t="array" ref="J20892:L20892">_xlfn.XLOOKUP($C20892, AGE!$A:$A,AGE!$B:$D,,0,2)</f>
        <v>571.5</v>
      </c>
      <c r="K20892">
        <v>7.2000000000000455</v>
      </c>
      <c r="L20892" t="str">
        <v>Rooney et al. 2020</v>
      </c>
      <c r="M20892" t="s">
        <v>2485</v>
      </c>
      <c r="P20892" t="s">
        <v>2342</v>
      </c>
      <c r="Q20892" s="14">
        <v>-1.35</v>
      </c>
      <c r="R20892">
        <v>0.1</v>
      </c>
      <c r="S20892" s="14"/>
      <c r="V20892">
        <v>1</v>
      </c>
      <c r="W20892" t="s">
        <v>2570</v>
      </c>
    </row>
    <row r="20893" spans="1:23" x14ac:dyDescent="0.3">
      <c r="A20893">
        <v>28609</v>
      </c>
      <c r="B20893" s="15" t="s">
        <v>892</v>
      </c>
      <c r="C20893" t="str">
        <f>_xlfn.XLOOKUP($B20893, STANDARDS!$A:$A, STANDARDS!$B:$B,,0,2)</f>
        <v>Gametrail Fm, Rackla Gp</v>
      </c>
      <c r="D20893" t="s">
        <v>517</v>
      </c>
      <c r="E20893" t="s">
        <v>2278</v>
      </c>
      <c r="F20893">
        <v>129</v>
      </c>
      <c r="G20893">
        <v>-63.5</v>
      </c>
      <c r="H20893">
        <v>1</v>
      </c>
      <c r="I20893" t="s">
        <v>1816</v>
      </c>
      <c r="J20893" cm="1">
        <f t="array" ref="J20893:L20893">_xlfn.XLOOKUP($C20893, AGE!$A:$A,AGE!$B:$D,,0,2)</f>
        <v>571.5</v>
      </c>
      <c r="K20893">
        <v>7.2000000000000455</v>
      </c>
      <c r="L20893" t="str">
        <v>Rooney et al. 2020</v>
      </c>
      <c r="M20893" t="s">
        <v>2485</v>
      </c>
      <c r="P20893" t="s">
        <v>2342</v>
      </c>
      <c r="Q20893" s="14">
        <v>-0.92</v>
      </c>
      <c r="R20893">
        <v>0.1</v>
      </c>
      <c r="S20893" s="14"/>
      <c r="V20893">
        <v>1</v>
      </c>
      <c r="W20893" t="s">
        <v>2570</v>
      </c>
    </row>
    <row r="20894" spans="1:23" x14ac:dyDescent="0.3">
      <c r="A20894">
        <v>28610</v>
      </c>
      <c r="B20894" s="15" t="s">
        <v>892</v>
      </c>
      <c r="C20894" t="str">
        <f>_xlfn.XLOOKUP($B20894, STANDARDS!$A:$A, STANDARDS!$B:$B,,0,2)</f>
        <v>Gametrail Fm, Rackla Gp</v>
      </c>
      <c r="D20894" t="s">
        <v>517</v>
      </c>
      <c r="E20894" t="s">
        <v>2278</v>
      </c>
      <c r="F20894">
        <v>129</v>
      </c>
      <c r="G20894">
        <v>-63.5</v>
      </c>
      <c r="H20894">
        <v>1</v>
      </c>
      <c r="I20894" t="s">
        <v>1816</v>
      </c>
      <c r="J20894" cm="1">
        <f t="array" ref="J20894:L20894">_xlfn.XLOOKUP($C20894, AGE!$A:$A,AGE!$B:$D,,0,2)</f>
        <v>571.5</v>
      </c>
      <c r="K20894">
        <v>7.2000000000000455</v>
      </c>
      <c r="L20894" t="str">
        <v>Rooney et al. 2020</v>
      </c>
      <c r="M20894" t="s">
        <v>2485</v>
      </c>
      <c r="P20894" t="s">
        <v>2342</v>
      </c>
      <c r="Q20894" s="14">
        <v>-0.87</v>
      </c>
      <c r="R20894">
        <v>0.1</v>
      </c>
      <c r="S20894" s="14"/>
      <c r="V20894">
        <v>1</v>
      </c>
      <c r="W20894" t="s">
        <v>2570</v>
      </c>
    </row>
    <row r="20895" spans="1:23" x14ac:dyDescent="0.3">
      <c r="A20895">
        <v>28611</v>
      </c>
      <c r="B20895" s="15" t="s">
        <v>892</v>
      </c>
      <c r="C20895" t="str">
        <f>_xlfn.XLOOKUP($B20895, STANDARDS!$A:$A, STANDARDS!$B:$B,,0,2)</f>
        <v>Gametrail Fm, Rackla Gp</v>
      </c>
      <c r="D20895" t="s">
        <v>517</v>
      </c>
      <c r="E20895" t="s">
        <v>2278</v>
      </c>
      <c r="F20895">
        <v>129</v>
      </c>
      <c r="G20895">
        <v>-63.5</v>
      </c>
      <c r="H20895">
        <v>1</v>
      </c>
      <c r="I20895" t="s">
        <v>1816</v>
      </c>
      <c r="J20895" cm="1">
        <f t="array" ref="J20895:L20895">_xlfn.XLOOKUP($C20895, AGE!$A:$A,AGE!$B:$D,,0,2)</f>
        <v>571.5</v>
      </c>
      <c r="K20895">
        <v>7.2000000000000455</v>
      </c>
      <c r="L20895" t="str">
        <v>Rooney et al. 2020</v>
      </c>
      <c r="M20895" t="s">
        <v>2485</v>
      </c>
      <c r="P20895" t="s">
        <v>2342</v>
      </c>
      <c r="Q20895" s="14">
        <v>-0.96</v>
      </c>
      <c r="R20895">
        <v>0.1</v>
      </c>
      <c r="S20895" s="14"/>
      <c r="V20895">
        <v>1</v>
      </c>
      <c r="W20895" t="s">
        <v>2570</v>
      </c>
    </row>
    <row r="20896" spans="1:23" x14ac:dyDescent="0.3">
      <c r="A20896">
        <v>28612</v>
      </c>
      <c r="B20896" s="15" t="s">
        <v>892</v>
      </c>
      <c r="C20896" t="str">
        <f>_xlfn.XLOOKUP($B20896, STANDARDS!$A:$A, STANDARDS!$B:$B,,0,2)</f>
        <v>Gametrail Fm, Rackla Gp</v>
      </c>
      <c r="D20896" t="s">
        <v>517</v>
      </c>
      <c r="E20896" t="s">
        <v>2278</v>
      </c>
      <c r="F20896">
        <v>129</v>
      </c>
      <c r="G20896">
        <v>-63.5</v>
      </c>
      <c r="H20896">
        <v>1</v>
      </c>
      <c r="I20896" t="s">
        <v>1816</v>
      </c>
      <c r="J20896" cm="1">
        <f t="array" ref="J20896:L20896">_xlfn.XLOOKUP($C20896, AGE!$A:$A,AGE!$B:$D,,0,2)</f>
        <v>571.5</v>
      </c>
      <c r="K20896">
        <v>7.2000000000000455</v>
      </c>
      <c r="L20896" t="str">
        <v>Rooney et al. 2020</v>
      </c>
      <c r="M20896" t="s">
        <v>2485</v>
      </c>
      <c r="P20896" t="s">
        <v>2342</v>
      </c>
      <c r="Q20896" s="14">
        <v>-0.99</v>
      </c>
      <c r="R20896">
        <v>0.1</v>
      </c>
      <c r="S20896" s="14"/>
      <c r="V20896">
        <v>1</v>
      </c>
      <c r="W20896" t="s">
        <v>2570</v>
      </c>
    </row>
    <row r="20897" spans="1:23" x14ac:dyDescent="0.3">
      <c r="A20897">
        <v>28613</v>
      </c>
      <c r="B20897" s="15" t="s">
        <v>892</v>
      </c>
      <c r="C20897" t="str">
        <f>_xlfn.XLOOKUP($B20897, STANDARDS!$A:$A, STANDARDS!$B:$B,,0,2)</f>
        <v>Gametrail Fm, Rackla Gp</v>
      </c>
      <c r="D20897" t="s">
        <v>517</v>
      </c>
      <c r="E20897" t="s">
        <v>2278</v>
      </c>
      <c r="F20897">
        <v>129</v>
      </c>
      <c r="G20897">
        <v>-63.5</v>
      </c>
      <c r="H20897">
        <v>1</v>
      </c>
      <c r="I20897" t="s">
        <v>1816</v>
      </c>
      <c r="J20897" cm="1">
        <f t="array" ref="J20897:L20897">_xlfn.XLOOKUP($C20897, AGE!$A:$A,AGE!$B:$D,,0,2)</f>
        <v>571.5</v>
      </c>
      <c r="K20897">
        <v>7.2000000000000455</v>
      </c>
      <c r="L20897" t="str">
        <v>Rooney et al. 2020</v>
      </c>
      <c r="M20897" t="s">
        <v>2485</v>
      </c>
      <c r="P20897" t="s">
        <v>2342</v>
      </c>
      <c r="Q20897" s="14">
        <v>-1.08</v>
      </c>
      <c r="R20897">
        <v>0.1</v>
      </c>
      <c r="S20897" s="14"/>
      <c r="V20897">
        <v>1</v>
      </c>
      <c r="W20897" t="s">
        <v>2570</v>
      </c>
    </row>
    <row r="20898" spans="1:23" x14ac:dyDescent="0.3">
      <c r="A20898">
        <v>28614</v>
      </c>
      <c r="B20898" s="15" t="s">
        <v>892</v>
      </c>
      <c r="C20898" t="str">
        <f>_xlfn.XLOOKUP($B20898, STANDARDS!$A:$A, STANDARDS!$B:$B,,0,2)</f>
        <v>Gametrail Fm, Rackla Gp</v>
      </c>
      <c r="D20898" t="s">
        <v>517</v>
      </c>
      <c r="E20898" t="s">
        <v>2278</v>
      </c>
      <c r="F20898">
        <v>129</v>
      </c>
      <c r="G20898">
        <v>-63.5</v>
      </c>
      <c r="H20898">
        <v>1</v>
      </c>
      <c r="I20898" t="s">
        <v>1816</v>
      </c>
      <c r="J20898" cm="1">
        <f t="array" ref="J20898:L20898">_xlfn.XLOOKUP($C20898, AGE!$A:$A,AGE!$B:$D,,0,2)</f>
        <v>571.5</v>
      </c>
      <c r="K20898">
        <v>7.2000000000000455</v>
      </c>
      <c r="L20898" t="str">
        <v>Rooney et al. 2020</v>
      </c>
      <c r="M20898" t="s">
        <v>2485</v>
      </c>
      <c r="P20898" t="s">
        <v>2342</v>
      </c>
      <c r="Q20898" s="14">
        <v>-0.62</v>
      </c>
      <c r="R20898">
        <v>0.1</v>
      </c>
      <c r="S20898" s="14"/>
      <c r="V20898">
        <v>1</v>
      </c>
      <c r="W20898" t="s">
        <v>2570</v>
      </c>
    </row>
    <row r="20899" spans="1:23" x14ac:dyDescent="0.3">
      <c r="A20899">
        <v>28615</v>
      </c>
      <c r="B20899" s="15" t="s">
        <v>892</v>
      </c>
      <c r="C20899" t="str">
        <f>_xlfn.XLOOKUP($B20899, STANDARDS!$A:$A, STANDARDS!$B:$B,,0,2)</f>
        <v>Gametrail Fm, Rackla Gp</v>
      </c>
      <c r="D20899" t="s">
        <v>517</v>
      </c>
      <c r="E20899" t="s">
        <v>2278</v>
      </c>
      <c r="F20899">
        <v>129</v>
      </c>
      <c r="G20899">
        <v>-63.5</v>
      </c>
      <c r="H20899">
        <v>1</v>
      </c>
      <c r="I20899" t="s">
        <v>1816</v>
      </c>
      <c r="J20899" cm="1">
        <f t="array" ref="J20899:L20899">_xlfn.XLOOKUP($C20899, AGE!$A:$A,AGE!$B:$D,,0,2)</f>
        <v>571.5</v>
      </c>
      <c r="K20899">
        <v>7.2000000000000455</v>
      </c>
      <c r="L20899" t="str">
        <v>Rooney et al. 2020</v>
      </c>
      <c r="M20899" t="s">
        <v>2485</v>
      </c>
      <c r="P20899" t="s">
        <v>2342</v>
      </c>
      <c r="Q20899" s="14">
        <v>-0.82</v>
      </c>
      <c r="R20899">
        <v>0.1</v>
      </c>
      <c r="S20899" s="14"/>
      <c r="V20899">
        <v>1</v>
      </c>
      <c r="W20899" t="s">
        <v>2570</v>
      </c>
    </row>
    <row r="20900" spans="1:23" x14ac:dyDescent="0.3">
      <c r="A20900">
        <v>28616</v>
      </c>
      <c r="B20900" s="15" t="s">
        <v>892</v>
      </c>
      <c r="C20900" t="str">
        <f>_xlfn.XLOOKUP($B20900, STANDARDS!$A:$A, STANDARDS!$B:$B,,0,2)</f>
        <v>Gametrail Fm, Rackla Gp</v>
      </c>
      <c r="D20900" t="s">
        <v>517</v>
      </c>
      <c r="E20900" t="s">
        <v>2278</v>
      </c>
      <c r="F20900">
        <v>129</v>
      </c>
      <c r="G20900">
        <v>-63.5</v>
      </c>
      <c r="H20900">
        <v>1</v>
      </c>
      <c r="I20900" t="s">
        <v>1816</v>
      </c>
      <c r="J20900" cm="1">
        <f t="array" ref="J20900:L20900">_xlfn.XLOOKUP($C20900, AGE!$A:$A,AGE!$B:$D,,0,2)</f>
        <v>571.5</v>
      </c>
      <c r="K20900">
        <v>7.2000000000000455</v>
      </c>
      <c r="L20900" t="str">
        <v>Rooney et al. 2020</v>
      </c>
      <c r="M20900" t="s">
        <v>2485</v>
      </c>
      <c r="P20900" t="s">
        <v>2342</v>
      </c>
      <c r="Q20900" s="14">
        <v>-0.65</v>
      </c>
      <c r="R20900">
        <v>0.1</v>
      </c>
      <c r="S20900" s="14"/>
      <c r="V20900">
        <v>1</v>
      </c>
      <c r="W20900" t="s">
        <v>2570</v>
      </c>
    </row>
    <row r="20901" spans="1:23" x14ac:dyDescent="0.3">
      <c r="A20901">
        <v>28617</v>
      </c>
      <c r="B20901" s="15" t="s">
        <v>892</v>
      </c>
      <c r="C20901" t="str">
        <f>_xlfn.XLOOKUP($B20901, STANDARDS!$A:$A, STANDARDS!$B:$B,,0,2)</f>
        <v>Gametrail Fm, Rackla Gp</v>
      </c>
      <c r="D20901" t="s">
        <v>517</v>
      </c>
      <c r="E20901" t="s">
        <v>2278</v>
      </c>
      <c r="F20901">
        <v>129</v>
      </c>
      <c r="G20901">
        <v>-63.5</v>
      </c>
      <c r="H20901">
        <v>1</v>
      </c>
      <c r="I20901" t="s">
        <v>1816</v>
      </c>
      <c r="J20901" cm="1">
        <f t="array" ref="J20901:L20901">_xlfn.XLOOKUP($C20901, AGE!$A:$A,AGE!$B:$D,,0,2)</f>
        <v>571.5</v>
      </c>
      <c r="K20901">
        <v>7.2000000000000455</v>
      </c>
      <c r="L20901" t="str">
        <v>Rooney et al. 2020</v>
      </c>
      <c r="M20901" t="s">
        <v>2485</v>
      </c>
      <c r="P20901" t="s">
        <v>2342</v>
      </c>
      <c r="Q20901" s="14">
        <v>-1.38</v>
      </c>
      <c r="R20901">
        <v>0.1</v>
      </c>
      <c r="S20901" s="14"/>
      <c r="V20901">
        <v>1</v>
      </c>
      <c r="W20901" t="s">
        <v>2570</v>
      </c>
    </row>
    <row r="20902" spans="1:23" x14ac:dyDescent="0.3">
      <c r="A20902">
        <v>28618</v>
      </c>
      <c r="B20902" s="15" t="s">
        <v>892</v>
      </c>
      <c r="C20902" t="str">
        <f>_xlfn.XLOOKUP($B20902, STANDARDS!$A:$A, STANDARDS!$B:$B,,0,2)</f>
        <v>Gametrail Fm, Rackla Gp</v>
      </c>
      <c r="D20902" t="s">
        <v>517</v>
      </c>
      <c r="E20902" t="s">
        <v>2278</v>
      </c>
      <c r="F20902">
        <v>129</v>
      </c>
      <c r="G20902">
        <v>-63.5</v>
      </c>
      <c r="H20902">
        <v>1</v>
      </c>
      <c r="I20902" t="s">
        <v>1816</v>
      </c>
      <c r="J20902" cm="1">
        <f t="array" ref="J20902:L20902">_xlfn.XLOOKUP($C20902, AGE!$A:$A,AGE!$B:$D,,0,2)</f>
        <v>571.5</v>
      </c>
      <c r="K20902">
        <v>7.2000000000000455</v>
      </c>
      <c r="L20902" t="str">
        <v>Rooney et al. 2020</v>
      </c>
      <c r="M20902" t="s">
        <v>2485</v>
      </c>
      <c r="P20902" t="s">
        <v>2342</v>
      </c>
      <c r="Q20902" s="14">
        <v>-0.97</v>
      </c>
      <c r="R20902">
        <v>0.1</v>
      </c>
      <c r="S20902" s="14"/>
      <c r="V20902">
        <v>1</v>
      </c>
      <c r="W20902" t="s">
        <v>2570</v>
      </c>
    </row>
    <row r="20903" spans="1:23" x14ac:dyDescent="0.3">
      <c r="A20903">
        <v>28619</v>
      </c>
      <c r="B20903" s="15" t="s">
        <v>892</v>
      </c>
      <c r="C20903" t="str">
        <f>_xlfn.XLOOKUP($B20903, STANDARDS!$A:$A, STANDARDS!$B:$B,,0,2)</f>
        <v>Gametrail Fm, Rackla Gp</v>
      </c>
      <c r="D20903" t="s">
        <v>517</v>
      </c>
      <c r="E20903" t="s">
        <v>2278</v>
      </c>
      <c r="F20903">
        <v>129</v>
      </c>
      <c r="G20903">
        <v>-63.5</v>
      </c>
      <c r="H20903">
        <v>1</v>
      </c>
      <c r="I20903" t="s">
        <v>1816</v>
      </c>
      <c r="J20903" cm="1">
        <f t="array" ref="J20903:L20903">_xlfn.XLOOKUP($C20903, AGE!$A:$A,AGE!$B:$D,,0,2)</f>
        <v>571.5</v>
      </c>
      <c r="K20903">
        <v>7.2000000000000455</v>
      </c>
      <c r="L20903" t="str">
        <v>Rooney et al. 2020</v>
      </c>
      <c r="M20903" t="s">
        <v>2485</v>
      </c>
      <c r="P20903" t="s">
        <v>2342</v>
      </c>
      <c r="Q20903" s="14">
        <v>-0.39</v>
      </c>
      <c r="R20903">
        <v>0.1</v>
      </c>
      <c r="S20903" s="14"/>
      <c r="V20903">
        <v>1</v>
      </c>
      <c r="W20903" t="s">
        <v>2570</v>
      </c>
    </row>
    <row r="20904" spans="1:23" x14ac:dyDescent="0.3">
      <c r="A20904">
        <v>28620</v>
      </c>
      <c r="B20904" s="15" t="s">
        <v>892</v>
      </c>
      <c r="C20904" t="str">
        <f>_xlfn.XLOOKUP($B20904, STANDARDS!$A:$A, STANDARDS!$B:$B,,0,2)</f>
        <v>Gametrail Fm, Rackla Gp</v>
      </c>
      <c r="D20904" t="s">
        <v>517</v>
      </c>
      <c r="E20904" t="s">
        <v>2278</v>
      </c>
      <c r="F20904">
        <v>129</v>
      </c>
      <c r="G20904">
        <v>-63.5</v>
      </c>
      <c r="H20904">
        <v>1</v>
      </c>
      <c r="I20904" t="s">
        <v>1816</v>
      </c>
      <c r="J20904" cm="1">
        <f t="array" ref="J20904:L20904">_xlfn.XLOOKUP($C20904, AGE!$A:$A,AGE!$B:$D,,0,2)</f>
        <v>571.5</v>
      </c>
      <c r="K20904">
        <v>7.2000000000000455</v>
      </c>
      <c r="L20904" t="str">
        <v>Rooney et al. 2020</v>
      </c>
      <c r="M20904" t="s">
        <v>2485</v>
      </c>
      <c r="P20904" t="s">
        <v>2342</v>
      </c>
      <c r="Q20904" s="14">
        <v>-0.63</v>
      </c>
      <c r="R20904">
        <v>0.1</v>
      </c>
      <c r="S20904" s="14"/>
      <c r="V20904">
        <v>1</v>
      </c>
      <c r="W20904" t="s">
        <v>2570</v>
      </c>
    </row>
    <row r="20905" spans="1:23" x14ac:dyDescent="0.3">
      <c r="A20905">
        <v>28621</v>
      </c>
      <c r="B20905" s="15" t="s">
        <v>892</v>
      </c>
      <c r="C20905" t="str">
        <f>_xlfn.XLOOKUP($B20905, STANDARDS!$A:$A, STANDARDS!$B:$B,,0,2)</f>
        <v>Gametrail Fm, Rackla Gp</v>
      </c>
      <c r="D20905" t="s">
        <v>517</v>
      </c>
      <c r="E20905" t="s">
        <v>2278</v>
      </c>
      <c r="F20905">
        <v>129</v>
      </c>
      <c r="G20905">
        <v>-63.5</v>
      </c>
      <c r="H20905">
        <v>1</v>
      </c>
      <c r="I20905" t="s">
        <v>1816</v>
      </c>
      <c r="J20905" cm="1">
        <f t="array" ref="J20905:L20905">_xlfn.XLOOKUP($C20905, AGE!$A:$A,AGE!$B:$D,,0,2)</f>
        <v>571.5</v>
      </c>
      <c r="K20905">
        <v>7.2000000000000455</v>
      </c>
      <c r="L20905" t="str">
        <v>Rooney et al. 2020</v>
      </c>
      <c r="M20905" t="s">
        <v>2485</v>
      </c>
      <c r="P20905" t="s">
        <v>2342</v>
      </c>
      <c r="Q20905" s="14">
        <v>-0.82</v>
      </c>
      <c r="R20905">
        <v>0.1</v>
      </c>
      <c r="S20905" s="14"/>
      <c r="V20905">
        <v>1</v>
      </c>
      <c r="W20905" t="s">
        <v>2570</v>
      </c>
    </row>
    <row r="20906" spans="1:23" x14ac:dyDescent="0.3">
      <c r="A20906">
        <v>28622</v>
      </c>
      <c r="B20906" s="15" t="s">
        <v>892</v>
      </c>
      <c r="C20906" t="str">
        <f>_xlfn.XLOOKUP($B20906, STANDARDS!$A:$A, STANDARDS!$B:$B,,0,2)</f>
        <v>Gametrail Fm, Rackla Gp</v>
      </c>
      <c r="D20906" t="s">
        <v>517</v>
      </c>
      <c r="E20906" t="s">
        <v>2278</v>
      </c>
      <c r="F20906">
        <v>129</v>
      </c>
      <c r="G20906">
        <v>-63.5</v>
      </c>
      <c r="H20906">
        <v>1</v>
      </c>
      <c r="I20906" t="s">
        <v>1816</v>
      </c>
      <c r="J20906" cm="1">
        <f t="array" ref="J20906:L20906">_xlfn.XLOOKUP($C20906, AGE!$A:$A,AGE!$B:$D,,0,2)</f>
        <v>571.5</v>
      </c>
      <c r="K20906">
        <v>7.2000000000000455</v>
      </c>
      <c r="L20906" t="str">
        <v>Rooney et al. 2020</v>
      </c>
      <c r="M20906" t="s">
        <v>2485</v>
      </c>
      <c r="P20906" t="s">
        <v>2342</v>
      </c>
      <c r="Q20906" s="14">
        <v>-0.28999999999999998</v>
      </c>
      <c r="R20906">
        <v>0.1</v>
      </c>
      <c r="S20906" s="14"/>
      <c r="V20906">
        <v>1</v>
      </c>
      <c r="W20906" t="s">
        <v>2570</v>
      </c>
    </row>
    <row r="20907" spans="1:23" x14ac:dyDescent="0.3">
      <c r="A20907">
        <v>28623</v>
      </c>
      <c r="B20907" s="15" t="s">
        <v>892</v>
      </c>
      <c r="C20907" t="str">
        <f>_xlfn.XLOOKUP($B20907, STANDARDS!$A:$A, STANDARDS!$B:$B,,0,2)</f>
        <v>Gametrail Fm, Rackla Gp</v>
      </c>
      <c r="D20907" t="s">
        <v>517</v>
      </c>
      <c r="E20907" t="s">
        <v>2278</v>
      </c>
      <c r="F20907">
        <v>129</v>
      </c>
      <c r="G20907">
        <v>-63.5</v>
      </c>
      <c r="H20907">
        <v>1</v>
      </c>
      <c r="I20907" t="s">
        <v>1816</v>
      </c>
      <c r="J20907" cm="1">
        <f t="array" ref="J20907:L20907">_xlfn.XLOOKUP($C20907, AGE!$A:$A,AGE!$B:$D,,0,2)</f>
        <v>571.5</v>
      </c>
      <c r="K20907">
        <v>7.2000000000000455</v>
      </c>
      <c r="L20907" t="str">
        <v>Rooney et al. 2020</v>
      </c>
      <c r="M20907" t="s">
        <v>2485</v>
      </c>
      <c r="P20907" t="s">
        <v>2342</v>
      </c>
      <c r="Q20907" s="14">
        <v>-0.11</v>
      </c>
      <c r="R20907">
        <v>0.1</v>
      </c>
      <c r="S20907" s="14"/>
      <c r="V20907">
        <v>1</v>
      </c>
      <c r="W20907" t="s">
        <v>2570</v>
      </c>
    </row>
    <row r="20908" spans="1:23" x14ac:dyDescent="0.3">
      <c r="A20908">
        <v>28624</v>
      </c>
      <c r="B20908" s="15" t="s">
        <v>892</v>
      </c>
      <c r="C20908" t="str">
        <f>_xlfn.XLOOKUP($B20908, STANDARDS!$A:$A, STANDARDS!$B:$B,,0,2)</f>
        <v>Gametrail Fm, Rackla Gp</v>
      </c>
      <c r="D20908" t="s">
        <v>517</v>
      </c>
      <c r="E20908" t="s">
        <v>2278</v>
      </c>
      <c r="F20908">
        <v>129</v>
      </c>
      <c r="G20908">
        <v>-63.5</v>
      </c>
      <c r="H20908">
        <v>1</v>
      </c>
      <c r="I20908" t="s">
        <v>1816</v>
      </c>
      <c r="J20908" cm="1">
        <f t="array" ref="J20908:L20908">_xlfn.XLOOKUP($C20908, AGE!$A:$A,AGE!$B:$D,,0,2)</f>
        <v>571.5</v>
      </c>
      <c r="K20908">
        <v>7.2000000000000455</v>
      </c>
      <c r="L20908" t="str">
        <v>Rooney et al. 2020</v>
      </c>
      <c r="M20908" t="s">
        <v>2485</v>
      </c>
      <c r="P20908" t="s">
        <v>2342</v>
      </c>
      <c r="Q20908" s="14">
        <v>0.15</v>
      </c>
      <c r="R20908">
        <v>0.1</v>
      </c>
      <c r="S20908" s="14"/>
      <c r="V20908">
        <v>1</v>
      </c>
      <c r="W20908" t="s">
        <v>2570</v>
      </c>
    </row>
    <row r="20909" spans="1:23" x14ac:dyDescent="0.3">
      <c r="A20909">
        <v>28625</v>
      </c>
      <c r="B20909" s="15" t="s">
        <v>892</v>
      </c>
      <c r="C20909" t="str">
        <f>_xlfn.XLOOKUP($B20909, STANDARDS!$A:$A, STANDARDS!$B:$B,,0,2)</f>
        <v>Gametrail Fm, Rackla Gp</v>
      </c>
      <c r="D20909" t="s">
        <v>517</v>
      </c>
      <c r="E20909" t="s">
        <v>2278</v>
      </c>
      <c r="F20909">
        <v>129</v>
      </c>
      <c r="G20909">
        <v>-63.5</v>
      </c>
      <c r="H20909">
        <v>1</v>
      </c>
      <c r="I20909" t="s">
        <v>1816</v>
      </c>
      <c r="J20909" cm="1">
        <f t="array" ref="J20909:L20909">_xlfn.XLOOKUP($C20909, AGE!$A:$A,AGE!$B:$D,,0,2)</f>
        <v>571.5</v>
      </c>
      <c r="K20909">
        <v>7.2000000000000455</v>
      </c>
      <c r="L20909" t="str">
        <v>Rooney et al. 2020</v>
      </c>
      <c r="M20909" t="s">
        <v>2485</v>
      </c>
      <c r="P20909" t="s">
        <v>2342</v>
      </c>
      <c r="Q20909" s="14">
        <v>7.0000000000000007E-2</v>
      </c>
      <c r="R20909">
        <v>0.1</v>
      </c>
      <c r="S20909" s="14"/>
      <c r="V20909">
        <v>1</v>
      </c>
      <c r="W20909" t="s">
        <v>2570</v>
      </c>
    </row>
    <row r="20910" spans="1:23" x14ac:dyDescent="0.3">
      <c r="A20910">
        <v>28626</v>
      </c>
      <c r="B20910" s="15" t="s">
        <v>892</v>
      </c>
      <c r="C20910" t="str">
        <f>_xlfn.XLOOKUP($B20910, STANDARDS!$A:$A, STANDARDS!$B:$B,,0,2)</f>
        <v>Gametrail Fm, Rackla Gp</v>
      </c>
      <c r="D20910" t="s">
        <v>517</v>
      </c>
      <c r="E20910" t="s">
        <v>2278</v>
      </c>
      <c r="F20910">
        <v>129</v>
      </c>
      <c r="G20910">
        <v>-63.5</v>
      </c>
      <c r="H20910">
        <v>1</v>
      </c>
      <c r="I20910" t="s">
        <v>1816</v>
      </c>
      <c r="J20910" cm="1">
        <f t="array" ref="J20910:L20910">_xlfn.XLOOKUP($C20910, AGE!$A:$A,AGE!$B:$D,,0,2)</f>
        <v>571.5</v>
      </c>
      <c r="K20910">
        <v>7.2000000000000455</v>
      </c>
      <c r="L20910" t="str">
        <v>Rooney et al. 2020</v>
      </c>
      <c r="M20910" t="s">
        <v>2485</v>
      </c>
      <c r="P20910" t="s">
        <v>2342</v>
      </c>
      <c r="Q20910" s="14">
        <v>0.16</v>
      </c>
      <c r="R20910">
        <v>0.1</v>
      </c>
      <c r="S20910" s="14"/>
      <c r="V20910">
        <v>1</v>
      </c>
      <c r="W20910" t="s">
        <v>2570</v>
      </c>
    </row>
    <row r="20911" spans="1:23" x14ac:dyDescent="0.3">
      <c r="A20911">
        <v>28627</v>
      </c>
      <c r="B20911" s="15" t="s">
        <v>892</v>
      </c>
      <c r="C20911" t="str">
        <f>_xlfn.XLOOKUP($B20911, STANDARDS!$A:$A, STANDARDS!$B:$B,,0,2)</f>
        <v>Gametrail Fm, Rackla Gp</v>
      </c>
      <c r="D20911" t="s">
        <v>517</v>
      </c>
      <c r="E20911" t="s">
        <v>2278</v>
      </c>
      <c r="F20911">
        <v>129</v>
      </c>
      <c r="G20911">
        <v>-63.5</v>
      </c>
      <c r="H20911">
        <v>1</v>
      </c>
      <c r="I20911" t="s">
        <v>1816</v>
      </c>
      <c r="J20911" cm="1">
        <f t="array" ref="J20911:L20911">_xlfn.XLOOKUP($C20911, AGE!$A:$A,AGE!$B:$D,,0,2)</f>
        <v>571.5</v>
      </c>
      <c r="K20911">
        <v>7.2000000000000455</v>
      </c>
      <c r="L20911" t="str">
        <v>Rooney et al. 2020</v>
      </c>
      <c r="M20911" t="s">
        <v>2485</v>
      </c>
      <c r="P20911" t="s">
        <v>2342</v>
      </c>
      <c r="Q20911" s="14">
        <v>0.09</v>
      </c>
      <c r="R20911">
        <v>0.1</v>
      </c>
      <c r="S20911" s="14"/>
      <c r="V20911">
        <v>1</v>
      </c>
      <c r="W20911" t="s">
        <v>2570</v>
      </c>
    </row>
    <row r="20912" spans="1:23" x14ac:dyDescent="0.3">
      <c r="A20912">
        <v>28628</v>
      </c>
      <c r="B20912" s="15" t="s">
        <v>892</v>
      </c>
      <c r="C20912" t="str">
        <f>_xlfn.XLOOKUP($B20912, STANDARDS!$A:$A, STANDARDS!$B:$B,,0,2)</f>
        <v>Gametrail Fm, Rackla Gp</v>
      </c>
      <c r="D20912" t="s">
        <v>517</v>
      </c>
      <c r="E20912" t="s">
        <v>2278</v>
      </c>
      <c r="F20912">
        <v>129</v>
      </c>
      <c r="G20912">
        <v>-63.5</v>
      </c>
      <c r="H20912">
        <v>1</v>
      </c>
      <c r="I20912" t="s">
        <v>1816</v>
      </c>
      <c r="J20912" cm="1">
        <f t="array" ref="J20912:L20912">_xlfn.XLOOKUP($C20912, AGE!$A:$A,AGE!$B:$D,,0,2)</f>
        <v>571.5</v>
      </c>
      <c r="K20912">
        <v>7.2000000000000455</v>
      </c>
      <c r="L20912" t="str">
        <v>Rooney et al. 2020</v>
      </c>
      <c r="M20912" t="s">
        <v>2485</v>
      </c>
      <c r="P20912" t="s">
        <v>2342</v>
      </c>
      <c r="Q20912" s="14">
        <v>0.38</v>
      </c>
      <c r="R20912">
        <v>0.1</v>
      </c>
      <c r="S20912" s="14"/>
      <c r="V20912">
        <v>1</v>
      </c>
      <c r="W20912" t="s">
        <v>2570</v>
      </c>
    </row>
    <row r="20913" spans="1:23" x14ac:dyDescent="0.3">
      <c r="A20913">
        <v>28629</v>
      </c>
      <c r="B20913" s="15" t="s">
        <v>892</v>
      </c>
      <c r="C20913" t="str">
        <f>_xlfn.XLOOKUP($B20913, STANDARDS!$A:$A, STANDARDS!$B:$B,,0,2)</f>
        <v>Gametrail Fm, Rackla Gp</v>
      </c>
      <c r="D20913" t="s">
        <v>517</v>
      </c>
      <c r="E20913" t="s">
        <v>2278</v>
      </c>
      <c r="F20913">
        <v>129</v>
      </c>
      <c r="G20913">
        <v>-63.5</v>
      </c>
      <c r="H20913">
        <v>1</v>
      </c>
      <c r="I20913" t="s">
        <v>1816</v>
      </c>
      <c r="J20913" cm="1">
        <f t="array" ref="J20913:L20913">_xlfn.XLOOKUP($C20913, AGE!$A:$A,AGE!$B:$D,,0,2)</f>
        <v>571.5</v>
      </c>
      <c r="K20913">
        <v>7.2000000000000455</v>
      </c>
      <c r="L20913" t="str">
        <v>Rooney et al. 2020</v>
      </c>
      <c r="M20913" t="s">
        <v>2485</v>
      </c>
      <c r="P20913" t="s">
        <v>2342</v>
      </c>
      <c r="Q20913" s="14">
        <v>0.28999999999999998</v>
      </c>
      <c r="R20913">
        <v>0.1</v>
      </c>
      <c r="S20913" s="14"/>
      <c r="V20913">
        <v>1</v>
      </c>
      <c r="W20913" t="s">
        <v>2570</v>
      </c>
    </row>
    <row r="20914" spans="1:23" x14ac:dyDescent="0.3">
      <c r="A20914">
        <v>28630</v>
      </c>
      <c r="B20914" s="15" t="s">
        <v>892</v>
      </c>
      <c r="C20914" t="str">
        <f>_xlfn.XLOOKUP($B20914, STANDARDS!$A:$A, STANDARDS!$B:$B,,0,2)</f>
        <v>Gametrail Fm, Rackla Gp</v>
      </c>
      <c r="D20914" t="s">
        <v>517</v>
      </c>
      <c r="E20914" t="s">
        <v>2278</v>
      </c>
      <c r="F20914">
        <v>129</v>
      </c>
      <c r="G20914">
        <v>-63.5</v>
      </c>
      <c r="H20914">
        <v>1</v>
      </c>
      <c r="I20914" t="s">
        <v>1816</v>
      </c>
      <c r="J20914" cm="1">
        <f t="array" ref="J20914:L20914">_xlfn.XLOOKUP($C20914, AGE!$A:$A,AGE!$B:$D,,0,2)</f>
        <v>571.5</v>
      </c>
      <c r="K20914">
        <v>7.2000000000000455</v>
      </c>
      <c r="L20914" t="str">
        <v>Rooney et al. 2020</v>
      </c>
      <c r="M20914" t="s">
        <v>2485</v>
      </c>
      <c r="P20914" t="s">
        <v>2342</v>
      </c>
      <c r="Q20914" s="14">
        <v>0.13</v>
      </c>
      <c r="R20914">
        <v>0.1</v>
      </c>
      <c r="S20914" s="14"/>
      <c r="V20914">
        <v>1</v>
      </c>
      <c r="W20914" t="s">
        <v>2570</v>
      </c>
    </row>
    <row r="20915" spans="1:23" x14ac:dyDescent="0.3">
      <c r="A20915">
        <v>28631</v>
      </c>
      <c r="B20915" s="15" t="s">
        <v>887</v>
      </c>
      <c r="C20915" t="str">
        <f>_xlfn.XLOOKUP($B20915, STANDARDS!$A:$A, STANDARDS!$B:$B,,0,2)</f>
        <v>Blueflower Fm, Rackla Gp</v>
      </c>
      <c r="D20915" t="s">
        <v>517</v>
      </c>
      <c r="E20915" t="s">
        <v>2278</v>
      </c>
      <c r="F20915">
        <v>129</v>
      </c>
      <c r="G20915">
        <v>-63.5</v>
      </c>
      <c r="H20915">
        <v>1</v>
      </c>
      <c r="I20915" t="s">
        <v>1816</v>
      </c>
      <c r="J20915" cm="1">
        <f t="array" ref="J20915:L20915">_xlfn.XLOOKUP($C20915, AGE!$A:$A,AGE!$B:$D,,0,2)</f>
        <v>560</v>
      </c>
      <c r="K20915">
        <v>19</v>
      </c>
      <c r="L20915" t="str">
        <v>Carbone and Narbonne 2014; Rooney et al. 2020</v>
      </c>
      <c r="M20915" t="s">
        <v>2484</v>
      </c>
      <c r="P20915" t="s">
        <v>2342</v>
      </c>
      <c r="Q20915" s="14">
        <v>1.08</v>
      </c>
      <c r="R20915">
        <v>0.1</v>
      </c>
      <c r="S20915" s="14"/>
      <c r="V20915">
        <v>1</v>
      </c>
      <c r="W20915" t="s">
        <v>2570</v>
      </c>
    </row>
    <row r="20916" spans="1:23" x14ac:dyDescent="0.3">
      <c r="A20916">
        <v>28632</v>
      </c>
      <c r="B20916" s="15" t="s">
        <v>887</v>
      </c>
      <c r="C20916" t="str">
        <f>_xlfn.XLOOKUP($B20916, STANDARDS!$A:$A, STANDARDS!$B:$B,,0,2)</f>
        <v>Blueflower Fm, Rackla Gp</v>
      </c>
      <c r="D20916" t="s">
        <v>517</v>
      </c>
      <c r="E20916" t="s">
        <v>2278</v>
      </c>
      <c r="F20916">
        <v>129</v>
      </c>
      <c r="G20916">
        <v>-63.5</v>
      </c>
      <c r="H20916">
        <v>1</v>
      </c>
      <c r="I20916" t="s">
        <v>1816</v>
      </c>
      <c r="J20916" cm="1">
        <f t="array" ref="J20916:L20916">_xlfn.XLOOKUP($C20916, AGE!$A:$A,AGE!$B:$D,,0,2)</f>
        <v>560</v>
      </c>
      <c r="K20916">
        <v>19</v>
      </c>
      <c r="L20916" t="str">
        <v>Carbone and Narbonne 2014; Rooney et al. 2020</v>
      </c>
      <c r="M20916" t="s">
        <v>2484</v>
      </c>
      <c r="P20916" t="s">
        <v>2342</v>
      </c>
      <c r="Q20916" s="14">
        <v>1.27</v>
      </c>
      <c r="R20916">
        <v>0.1</v>
      </c>
      <c r="S20916" s="14"/>
      <c r="V20916">
        <v>1</v>
      </c>
      <c r="W20916" t="s">
        <v>2570</v>
      </c>
    </row>
    <row r="20917" spans="1:23" x14ac:dyDescent="0.3">
      <c r="A20917">
        <v>28633</v>
      </c>
      <c r="B20917" s="15" t="s">
        <v>887</v>
      </c>
      <c r="C20917" t="str">
        <f>_xlfn.XLOOKUP($B20917, STANDARDS!$A:$A, STANDARDS!$B:$B,,0,2)</f>
        <v>Blueflower Fm, Rackla Gp</v>
      </c>
      <c r="D20917" t="s">
        <v>517</v>
      </c>
      <c r="E20917" t="s">
        <v>2278</v>
      </c>
      <c r="F20917">
        <v>129</v>
      </c>
      <c r="G20917">
        <v>-63.5</v>
      </c>
      <c r="H20917">
        <v>1</v>
      </c>
      <c r="I20917" t="s">
        <v>1816</v>
      </c>
      <c r="J20917" cm="1">
        <f t="array" ref="J20917:L20917">_xlfn.XLOOKUP($C20917, AGE!$A:$A,AGE!$B:$D,,0,2)</f>
        <v>560</v>
      </c>
      <c r="K20917">
        <v>19</v>
      </c>
      <c r="L20917" t="str">
        <v>Carbone and Narbonne 2014; Rooney et al. 2020</v>
      </c>
      <c r="M20917" t="s">
        <v>2484</v>
      </c>
      <c r="P20917" t="s">
        <v>2342</v>
      </c>
      <c r="Q20917" s="14">
        <v>1.8</v>
      </c>
      <c r="R20917">
        <v>0.1</v>
      </c>
      <c r="S20917" s="14"/>
      <c r="V20917">
        <v>1</v>
      </c>
      <c r="W20917" t="s">
        <v>2570</v>
      </c>
    </row>
    <row r="20918" spans="1:23" x14ac:dyDescent="0.3">
      <c r="A20918">
        <v>28634</v>
      </c>
      <c r="B20918" s="15" t="s">
        <v>887</v>
      </c>
      <c r="C20918" t="str">
        <f>_xlfn.XLOOKUP($B20918, STANDARDS!$A:$A, STANDARDS!$B:$B,,0,2)</f>
        <v>Blueflower Fm, Rackla Gp</v>
      </c>
      <c r="D20918" t="s">
        <v>517</v>
      </c>
      <c r="E20918" t="s">
        <v>2278</v>
      </c>
      <c r="F20918">
        <v>129</v>
      </c>
      <c r="G20918">
        <v>-63.5</v>
      </c>
      <c r="H20918">
        <v>1</v>
      </c>
      <c r="I20918" t="s">
        <v>1816</v>
      </c>
      <c r="J20918" cm="1">
        <f t="array" ref="J20918:L20918">_xlfn.XLOOKUP($C20918, AGE!$A:$A,AGE!$B:$D,,0,2)</f>
        <v>560</v>
      </c>
      <c r="K20918">
        <v>19</v>
      </c>
      <c r="L20918" t="str">
        <v>Carbone and Narbonne 2014; Rooney et al. 2020</v>
      </c>
      <c r="M20918" t="s">
        <v>2484</v>
      </c>
      <c r="P20918" t="s">
        <v>2342</v>
      </c>
      <c r="Q20918" s="14">
        <v>1.88</v>
      </c>
      <c r="R20918">
        <v>0.1</v>
      </c>
      <c r="S20918" s="14"/>
      <c r="V20918">
        <v>1</v>
      </c>
      <c r="W20918" t="s">
        <v>2570</v>
      </c>
    </row>
    <row r="20919" spans="1:23" x14ac:dyDescent="0.3">
      <c r="A20919">
        <v>28635</v>
      </c>
      <c r="B20919" s="15" t="s">
        <v>887</v>
      </c>
      <c r="C20919" t="str">
        <f>_xlfn.XLOOKUP($B20919, STANDARDS!$A:$A, STANDARDS!$B:$B,,0,2)</f>
        <v>Blueflower Fm, Rackla Gp</v>
      </c>
      <c r="D20919" t="s">
        <v>517</v>
      </c>
      <c r="E20919" t="s">
        <v>2278</v>
      </c>
      <c r="F20919">
        <v>129</v>
      </c>
      <c r="G20919">
        <v>-63.5</v>
      </c>
      <c r="H20919">
        <v>1</v>
      </c>
      <c r="I20919" t="s">
        <v>1816</v>
      </c>
      <c r="J20919" cm="1">
        <f t="array" ref="J20919:L20919">_xlfn.XLOOKUP($C20919, AGE!$A:$A,AGE!$B:$D,,0,2)</f>
        <v>560</v>
      </c>
      <c r="K20919">
        <v>19</v>
      </c>
      <c r="L20919" t="str">
        <v>Carbone and Narbonne 2014; Rooney et al. 2020</v>
      </c>
      <c r="M20919" t="s">
        <v>2484</v>
      </c>
      <c r="P20919" t="s">
        <v>2342</v>
      </c>
      <c r="Q20919" s="14">
        <v>1.83</v>
      </c>
      <c r="R20919">
        <v>0.1</v>
      </c>
      <c r="S20919" s="14"/>
      <c r="V20919">
        <v>1</v>
      </c>
      <c r="W20919" t="s">
        <v>2570</v>
      </c>
    </row>
    <row r="20920" spans="1:23" x14ac:dyDescent="0.3">
      <c r="A20920">
        <v>28636</v>
      </c>
      <c r="B20920" s="15" t="s">
        <v>887</v>
      </c>
      <c r="C20920" t="str">
        <f>_xlfn.XLOOKUP($B20920, STANDARDS!$A:$A, STANDARDS!$B:$B,,0,2)</f>
        <v>Blueflower Fm, Rackla Gp</v>
      </c>
      <c r="D20920" t="s">
        <v>517</v>
      </c>
      <c r="E20920" t="s">
        <v>2278</v>
      </c>
      <c r="F20920">
        <v>129</v>
      </c>
      <c r="G20920">
        <v>-63.5</v>
      </c>
      <c r="H20920">
        <v>1</v>
      </c>
      <c r="I20920" t="s">
        <v>1816</v>
      </c>
      <c r="J20920" cm="1">
        <f t="array" ref="J20920:L20920">_xlfn.XLOOKUP($C20920, AGE!$A:$A,AGE!$B:$D,,0,2)</f>
        <v>560</v>
      </c>
      <c r="K20920">
        <v>19</v>
      </c>
      <c r="L20920" t="str">
        <v>Carbone and Narbonne 2014; Rooney et al. 2020</v>
      </c>
      <c r="M20920" t="s">
        <v>2484</v>
      </c>
      <c r="P20920" t="s">
        <v>2342</v>
      </c>
      <c r="Q20920" s="14">
        <v>1.41</v>
      </c>
      <c r="R20920">
        <v>0.1</v>
      </c>
      <c r="S20920" s="14"/>
      <c r="V20920">
        <v>1</v>
      </c>
      <c r="W20920" t="s">
        <v>2570</v>
      </c>
    </row>
    <row r="20921" spans="1:23" x14ac:dyDescent="0.3">
      <c r="A20921">
        <v>28637</v>
      </c>
      <c r="B20921" s="15" t="s">
        <v>887</v>
      </c>
      <c r="C20921" t="str">
        <f>_xlfn.XLOOKUP($B20921, STANDARDS!$A:$A, STANDARDS!$B:$B,,0,2)</f>
        <v>Blueflower Fm, Rackla Gp</v>
      </c>
      <c r="D20921" t="s">
        <v>517</v>
      </c>
      <c r="E20921" t="s">
        <v>2278</v>
      </c>
      <c r="F20921">
        <v>129</v>
      </c>
      <c r="G20921">
        <v>-63.5</v>
      </c>
      <c r="H20921">
        <v>1</v>
      </c>
      <c r="I20921" t="s">
        <v>1816</v>
      </c>
      <c r="J20921" cm="1">
        <f t="array" ref="J20921:L20921">_xlfn.XLOOKUP($C20921, AGE!$A:$A,AGE!$B:$D,,0,2)</f>
        <v>560</v>
      </c>
      <c r="K20921">
        <v>19</v>
      </c>
      <c r="L20921" t="str">
        <v>Carbone and Narbonne 2014; Rooney et al. 2020</v>
      </c>
      <c r="M20921" t="s">
        <v>2484</v>
      </c>
      <c r="P20921" t="s">
        <v>2342</v>
      </c>
      <c r="Q20921" s="14">
        <v>1.7</v>
      </c>
      <c r="R20921">
        <v>0.1</v>
      </c>
      <c r="S20921" s="14"/>
      <c r="V20921">
        <v>1</v>
      </c>
      <c r="W20921" t="s">
        <v>2570</v>
      </c>
    </row>
    <row r="20922" spans="1:23" x14ac:dyDescent="0.3">
      <c r="A20922">
        <v>28638</v>
      </c>
      <c r="B20922" s="15" t="s">
        <v>887</v>
      </c>
      <c r="C20922" t="str">
        <f>_xlfn.XLOOKUP($B20922, STANDARDS!$A:$A, STANDARDS!$B:$B,,0,2)</f>
        <v>Blueflower Fm, Rackla Gp</v>
      </c>
      <c r="D20922" t="s">
        <v>517</v>
      </c>
      <c r="E20922" t="s">
        <v>2278</v>
      </c>
      <c r="F20922">
        <v>129</v>
      </c>
      <c r="G20922">
        <v>-63.5</v>
      </c>
      <c r="H20922">
        <v>1</v>
      </c>
      <c r="I20922" t="s">
        <v>1816</v>
      </c>
      <c r="J20922" cm="1">
        <f t="array" ref="J20922:L20922">_xlfn.XLOOKUP($C20922, AGE!$A:$A,AGE!$B:$D,,0,2)</f>
        <v>560</v>
      </c>
      <c r="K20922">
        <v>19</v>
      </c>
      <c r="L20922" t="str">
        <v>Carbone and Narbonne 2014; Rooney et al. 2020</v>
      </c>
      <c r="M20922" t="s">
        <v>2484</v>
      </c>
      <c r="P20922" t="s">
        <v>2342</v>
      </c>
      <c r="Q20922" s="14">
        <v>1.8</v>
      </c>
      <c r="R20922">
        <v>0.1</v>
      </c>
      <c r="S20922" s="14"/>
      <c r="V20922">
        <v>1</v>
      </c>
      <c r="W20922" t="s">
        <v>2570</v>
      </c>
    </row>
    <row r="20923" spans="1:23" x14ac:dyDescent="0.3">
      <c r="A20923">
        <v>28639</v>
      </c>
      <c r="B20923" s="15" t="s">
        <v>887</v>
      </c>
      <c r="C20923" t="str">
        <f>_xlfn.XLOOKUP($B20923, STANDARDS!$A:$A, STANDARDS!$B:$B,,0,2)</f>
        <v>Blueflower Fm, Rackla Gp</v>
      </c>
      <c r="D20923" t="s">
        <v>517</v>
      </c>
      <c r="E20923" t="s">
        <v>2278</v>
      </c>
      <c r="F20923">
        <v>129</v>
      </c>
      <c r="G20923">
        <v>-63.5</v>
      </c>
      <c r="H20923">
        <v>1</v>
      </c>
      <c r="I20923" t="s">
        <v>1816</v>
      </c>
      <c r="J20923" cm="1">
        <f t="array" ref="J20923:L20923">_xlfn.XLOOKUP($C20923, AGE!$A:$A,AGE!$B:$D,,0,2)</f>
        <v>560</v>
      </c>
      <c r="K20923">
        <v>19</v>
      </c>
      <c r="L20923" t="str">
        <v>Carbone and Narbonne 2014; Rooney et al. 2020</v>
      </c>
      <c r="M20923" t="s">
        <v>2484</v>
      </c>
      <c r="P20923" t="s">
        <v>2342</v>
      </c>
      <c r="Q20923" s="14">
        <v>1.82</v>
      </c>
      <c r="R20923">
        <v>0.1</v>
      </c>
      <c r="S20923" s="14"/>
      <c r="V20923">
        <v>1</v>
      </c>
      <c r="W20923" t="s">
        <v>2570</v>
      </c>
    </row>
    <row r="20924" spans="1:23" x14ac:dyDescent="0.3">
      <c r="A20924">
        <v>28640</v>
      </c>
      <c r="B20924" s="15" t="s">
        <v>887</v>
      </c>
      <c r="C20924" t="str">
        <f>_xlfn.XLOOKUP($B20924, STANDARDS!$A:$A, STANDARDS!$B:$B,,0,2)</f>
        <v>Blueflower Fm, Rackla Gp</v>
      </c>
      <c r="D20924" t="s">
        <v>517</v>
      </c>
      <c r="E20924" t="s">
        <v>2278</v>
      </c>
      <c r="F20924">
        <v>129</v>
      </c>
      <c r="G20924">
        <v>-63.5</v>
      </c>
      <c r="H20924">
        <v>1</v>
      </c>
      <c r="I20924" t="s">
        <v>1816</v>
      </c>
      <c r="J20924" cm="1">
        <f t="array" ref="J20924:L20924">_xlfn.XLOOKUP($C20924, AGE!$A:$A,AGE!$B:$D,,0,2)</f>
        <v>560</v>
      </c>
      <c r="K20924">
        <v>19</v>
      </c>
      <c r="L20924" t="str">
        <v>Carbone and Narbonne 2014; Rooney et al. 2020</v>
      </c>
      <c r="M20924" t="s">
        <v>2484</v>
      </c>
      <c r="P20924" t="s">
        <v>2342</v>
      </c>
      <c r="Q20924" s="14">
        <v>2.11</v>
      </c>
      <c r="R20924">
        <v>0.1</v>
      </c>
      <c r="S20924" s="14"/>
      <c r="V20924">
        <v>1</v>
      </c>
      <c r="W20924" t="s">
        <v>2570</v>
      </c>
    </row>
    <row r="20925" spans="1:23" x14ac:dyDescent="0.3">
      <c r="A20925">
        <v>28641</v>
      </c>
      <c r="B20925" s="15" t="s">
        <v>887</v>
      </c>
      <c r="C20925" t="str">
        <f>_xlfn.XLOOKUP($B20925, STANDARDS!$A:$A, STANDARDS!$B:$B,,0,2)</f>
        <v>Blueflower Fm, Rackla Gp</v>
      </c>
      <c r="D20925" t="s">
        <v>517</v>
      </c>
      <c r="E20925" t="s">
        <v>2278</v>
      </c>
      <c r="F20925">
        <v>129</v>
      </c>
      <c r="G20925">
        <v>-63.5</v>
      </c>
      <c r="H20925">
        <v>1</v>
      </c>
      <c r="I20925" t="s">
        <v>1816</v>
      </c>
      <c r="J20925" cm="1">
        <f t="array" ref="J20925:L20925">_xlfn.XLOOKUP($C20925, AGE!$A:$A,AGE!$B:$D,,0,2)</f>
        <v>560</v>
      </c>
      <c r="K20925">
        <v>19</v>
      </c>
      <c r="L20925" t="str">
        <v>Carbone and Narbonne 2014; Rooney et al. 2020</v>
      </c>
      <c r="M20925" t="s">
        <v>2484</v>
      </c>
      <c r="P20925" t="s">
        <v>2342</v>
      </c>
      <c r="Q20925" s="14">
        <v>1.41</v>
      </c>
      <c r="R20925">
        <v>0.1</v>
      </c>
      <c r="S20925" s="14"/>
      <c r="V20925">
        <v>1</v>
      </c>
      <c r="W20925" t="s">
        <v>2570</v>
      </c>
    </row>
    <row r="20926" spans="1:23" x14ac:dyDescent="0.3">
      <c r="A20926">
        <v>28642</v>
      </c>
      <c r="B20926" s="15" t="s">
        <v>887</v>
      </c>
      <c r="C20926" t="str">
        <f>_xlfn.XLOOKUP($B20926, STANDARDS!$A:$A, STANDARDS!$B:$B,,0,2)</f>
        <v>Blueflower Fm, Rackla Gp</v>
      </c>
      <c r="D20926" t="s">
        <v>517</v>
      </c>
      <c r="E20926" t="s">
        <v>2278</v>
      </c>
      <c r="F20926">
        <v>129</v>
      </c>
      <c r="G20926">
        <v>-63.5</v>
      </c>
      <c r="H20926">
        <v>1</v>
      </c>
      <c r="I20926" t="s">
        <v>1816</v>
      </c>
      <c r="J20926" cm="1">
        <f t="array" ref="J20926:L20926">_xlfn.XLOOKUP($C20926, AGE!$A:$A,AGE!$B:$D,,0,2)</f>
        <v>560</v>
      </c>
      <c r="K20926">
        <v>19</v>
      </c>
      <c r="L20926" t="str">
        <v>Carbone and Narbonne 2014; Rooney et al. 2020</v>
      </c>
      <c r="M20926" t="s">
        <v>2484</v>
      </c>
      <c r="P20926" t="s">
        <v>2342</v>
      </c>
      <c r="Q20926" s="14">
        <v>1.53</v>
      </c>
      <c r="R20926">
        <v>0.1</v>
      </c>
      <c r="S20926" s="14"/>
      <c r="V20926">
        <v>1</v>
      </c>
      <c r="W20926" t="s">
        <v>2570</v>
      </c>
    </row>
    <row r="20927" spans="1:23" x14ac:dyDescent="0.3">
      <c r="A20927">
        <v>28643</v>
      </c>
      <c r="B20927" s="15" t="s">
        <v>887</v>
      </c>
      <c r="C20927" t="str">
        <f>_xlfn.XLOOKUP($B20927, STANDARDS!$A:$A, STANDARDS!$B:$B,,0,2)</f>
        <v>Blueflower Fm, Rackla Gp</v>
      </c>
      <c r="D20927" t="s">
        <v>517</v>
      </c>
      <c r="E20927" t="s">
        <v>2278</v>
      </c>
      <c r="F20927">
        <v>129</v>
      </c>
      <c r="G20927">
        <v>-63.5</v>
      </c>
      <c r="H20927">
        <v>1</v>
      </c>
      <c r="I20927" t="s">
        <v>1816</v>
      </c>
      <c r="J20927" cm="1">
        <f t="array" ref="J20927:L20927">_xlfn.XLOOKUP($C20927, AGE!$A:$A,AGE!$B:$D,,0,2)</f>
        <v>560</v>
      </c>
      <c r="K20927">
        <v>19</v>
      </c>
      <c r="L20927" t="str">
        <v>Carbone and Narbonne 2014; Rooney et al. 2020</v>
      </c>
      <c r="M20927" t="s">
        <v>2484</v>
      </c>
      <c r="P20927" t="s">
        <v>2342</v>
      </c>
      <c r="Q20927" s="14">
        <v>1.5</v>
      </c>
      <c r="R20927">
        <v>0.1</v>
      </c>
      <c r="S20927" s="14"/>
      <c r="V20927">
        <v>1</v>
      </c>
      <c r="W20927" t="s">
        <v>2570</v>
      </c>
    </row>
    <row r="20928" spans="1:23" x14ac:dyDescent="0.3">
      <c r="A20928">
        <v>28644</v>
      </c>
      <c r="B20928" s="15" t="s">
        <v>887</v>
      </c>
      <c r="C20928" t="str">
        <f>_xlfn.XLOOKUP($B20928, STANDARDS!$A:$A, STANDARDS!$B:$B,,0,2)</f>
        <v>Blueflower Fm, Rackla Gp</v>
      </c>
      <c r="D20928" t="s">
        <v>517</v>
      </c>
      <c r="E20928" t="s">
        <v>2278</v>
      </c>
      <c r="F20928">
        <v>129</v>
      </c>
      <c r="G20928">
        <v>-63.5</v>
      </c>
      <c r="H20928">
        <v>1</v>
      </c>
      <c r="I20928" t="s">
        <v>1816</v>
      </c>
      <c r="J20928" cm="1">
        <f t="array" ref="J20928:L20928">_xlfn.XLOOKUP($C20928, AGE!$A:$A,AGE!$B:$D,,0,2)</f>
        <v>560</v>
      </c>
      <c r="K20928">
        <v>19</v>
      </c>
      <c r="L20928" t="str">
        <v>Carbone and Narbonne 2014; Rooney et al. 2020</v>
      </c>
      <c r="M20928" t="s">
        <v>2484</v>
      </c>
      <c r="P20928" t="s">
        <v>2342</v>
      </c>
      <c r="Q20928" s="14">
        <v>1.5</v>
      </c>
      <c r="R20928">
        <v>0.1</v>
      </c>
      <c r="S20928" s="14"/>
      <c r="V20928">
        <v>1</v>
      </c>
      <c r="W20928" t="s">
        <v>2570</v>
      </c>
    </row>
    <row r="20929" spans="1:23" x14ac:dyDescent="0.3">
      <c r="A20929">
        <v>28645</v>
      </c>
      <c r="B20929" s="15" t="s">
        <v>887</v>
      </c>
      <c r="C20929" t="str">
        <f>_xlfn.XLOOKUP($B20929, STANDARDS!$A:$A, STANDARDS!$B:$B,,0,2)</f>
        <v>Blueflower Fm, Rackla Gp</v>
      </c>
      <c r="D20929" t="s">
        <v>517</v>
      </c>
      <c r="E20929" t="s">
        <v>2278</v>
      </c>
      <c r="F20929">
        <v>129</v>
      </c>
      <c r="G20929">
        <v>-63.5</v>
      </c>
      <c r="H20929">
        <v>1</v>
      </c>
      <c r="I20929" t="s">
        <v>1816</v>
      </c>
      <c r="J20929" cm="1">
        <f t="array" ref="J20929:L20929">_xlfn.XLOOKUP($C20929, AGE!$A:$A,AGE!$B:$D,,0,2)</f>
        <v>560</v>
      </c>
      <c r="K20929">
        <v>19</v>
      </c>
      <c r="L20929" t="str">
        <v>Carbone and Narbonne 2014; Rooney et al. 2020</v>
      </c>
      <c r="M20929" t="s">
        <v>2484</v>
      </c>
      <c r="P20929" t="s">
        <v>2342</v>
      </c>
      <c r="Q20929" s="14">
        <v>1.72</v>
      </c>
      <c r="R20929">
        <v>0.1</v>
      </c>
      <c r="S20929" s="14"/>
      <c r="V20929">
        <v>1</v>
      </c>
      <c r="W20929" t="s">
        <v>2570</v>
      </c>
    </row>
    <row r="20930" spans="1:23" x14ac:dyDescent="0.3">
      <c r="A20930">
        <v>28646</v>
      </c>
      <c r="B20930" s="15" t="s">
        <v>887</v>
      </c>
      <c r="C20930" t="str">
        <f>_xlfn.XLOOKUP($B20930, STANDARDS!$A:$A, STANDARDS!$B:$B,,0,2)</f>
        <v>Blueflower Fm, Rackla Gp</v>
      </c>
      <c r="D20930" t="s">
        <v>517</v>
      </c>
      <c r="E20930" t="s">
        <v>2278</v>
      </c>
      <c r="F20930">
        <v>129</v>
      </c>
      <c r="G20930">
        <v>-63.5</v>
      </c>
      <c r="H20930">
        <v>1</v>
      </c>
      <c r="I20930" t="s">
        <v>1816</v>
      </c>
      <c r="J20930" cm="1">
        <f t="array" ref="J20930:L20930">_xlfn.XLOOKUP($C20930, AGE!$A:$A,AGE!$B:$D,,0,2)</f>
        <v>560</v>
      </c>
      <c r="K20930">
        <v>19</v>
      </c>
      <c r="L20930" t="str">
        <v>Carbone and Narbonne 2014; Rooney et al. 2020</v>
      </c>
      <c r="M20930" t="s">
        <v>2484</v>
      </c>
      <c r="P20930" t="s">
        <v>2342</v>
      </c>
      <c r="Q20930" s="14">
        <v>2.08</v>
      </c>
      <c r="R20930">
        <v>0.1</v>
      </c>
      <c r="S20930" s="14"/>
      <c r="V20930">
        <v>1</v>
      </c>
      <c r="W20930" t="s">
        <v>2570</v>
      </c>
    </row>
    <row r="20931" spans="1:23" x14ac:dyDescent="0.3">
      <c r="A20931">
        <v>28647</v>
      </c>
      <c r="B20931" s="15" t="s">
        <v>887</v>
      </c>
      <c r="C20931" t="str">
        <f>_xlfn.XLOOKUP($B20931, STANDARDS!$A:$A, STANDARDS!$B:$B,,0,2)</f>
        <v>Blueflower Fm, Rackla Gp</v>
      </c>
      <c r="D20931" t="s">
        <v>517</v>
      </c>
      <c r="E20931" t="s">
        <v>2278</v>
      </c>
      <c r="F20931">
        <v>129</v>
      </c>
      <c r="G20931">
        <v>-63.5</v>
      </c>
      <c r="H20931">
        <v>1</v>
      </c>
      <c r="I20931" t="s">
        <v>1816</v>
      </c>
      <c r="J20931" cm="1">
        <f t="array" ref="J20931:L20931">_xlfn.XLOOKUP($C20931, AGE!$A:$A,AGE!$B:$D,,0,2)</f>
        <v>560</v>
      </c>
      <c r="K20931">
        <v>19</v>
      </c>
      <c r="L20931" t="str">
        <v>Carbone and Narbonne 2014; Rooney et al. 2020</v>
      </c>
      <c r="M20931" t="s">
        <v>2484</v>
      </c>
      <c r="P20931" t="s">
        <v>2342</v>
      </c>
      <c r="Q20931" s="14">
        <v>2.58</v>
      </c>
      <c r="R20931">
        <v>0.1</v>
      </c>
      <c r="S20931" s="14"/>
      <c r="V20931">
        <v>1</v>
      </c>
      <c r="W20931" t="s">
        <v>2570</v>
      </c>
    </row>
    <row r="20932" spans="1:23" x14ac:dyDescent="0.3">
      <c r="A20932">
        <v>28648</v>
      </c>
      <c r="B20932" s="15" t="s">
        <v>887</v>
      </c>
      <c r="C20932" t="str">
        <f>_xlfn.XLOOKUP($B20932, STANDARDS!$A:$A, STANDARDS!$B:$B,,0,2)</f>
        <v>Blueflower Fm, Rackla Gp</v>
      </c>
      <c r="D20932" t="s">
        <v>517</v>
      </c>
      <c r="E20932" t="s">
        <v>2278</v>
      </c>
      <c r="F20932">
        <v>129</v>
      </c>
      <c r="G20932">
        <v>-63.5</v>
      </c>
      <c r="H20932">
        <v>1</v>
      </c>
      <c r="I20932" t="s">
        <v>1816</v>
      </c>
      <c r="J20932" cm="1">
        <f t="array" ref="J20932:L20932">_xlfn.XLOOKUP($C20932, AGE!$A:$A,AGE!$B:$D,,0,2)</f>
        <v>560</v>
      </c>
      <c r="K20932">
        <v>19</v>
      </c>
      <c r="L20932" t="str">
        <v>Carbone and Narbonne 2014; Rooney et al. 2020</v>
      </c>
      <c r="M20932" t="s">
        <v>2484</v>
      </c>
      <c r="P20932" t="s">
        <v>2342</v>
      </c>
      <c r="Q20932" s="14">
        <v>2.31</v>
      </c>
      <c r="R20932">
        <v>0.1</v>
      </c>
      <c r="S20932" s="14"/>
      <c r="V20932">
        <v>1</v>
      </c>
      <c r="W20932" t="s">
        <v>2570</v>
      </c>
    </row>
    <row r="20933" spans="1:23" x14ac:dyDescent="0.3">
      <c r="A20933">
        <v>28649</v>
      </c>
      <c r="B20933" s="15" t="s">
        <v>887</v>
      </c>
      <c r="C20933" t="str">
        <f>_xlfn.XLOOKUP($B20933, STANDARDS!$A:$A, STANDARDS!$B:$B,,0,2)</f>
        <v>Blueflower Fm, Rackla Gp</v>
      </c>
      <c r="D20933" t="s">
        <v>517</v>
      </c>
      <c r="E20933" t="s">
        <v>2278</v>
      </c>
      <c r="F20933">
        <v>129</v>
      </c>
      <c r="G20933">
        <v>-63.5</v>
      </c>
      <c r="H20933">
        <v>1</v>
      </c>
      <c r="I20933" t="s">
        <v>1816</v>
      </c>
      <c r="J20933" cm="1">
        <f t="array" ref="J20933:L20933">_xlfn.XLOOKUP($C20933, AGE!$A:$A,AGE!$B:$D,,0,2)</f>
        <v>560</v>
      </c>
      <c r="K20933">
        <v>19</v>
      </c>
      <c r="L20933" t="str">
        <v>Carbone and Narbonne 2014; Rooney et al. 2020</v>
      </c>
      <c r="M20933" t="s">
        <v>2484</v>
      </c>
      <c r="P20933" t="s">
        <v>2342</v>
      </c>
      <c r="Q20933" s="14">
        <v>1.38</v>
      </c>
      <c r="R20933">
        <v>0.1</v>
      </c>
      <c r="S20933" s="14"/>
      <c r="V20933">
        <v>1</v>
      </c>
      <c r="W20933" t="s">
        <v>2570</v>
      </c>
    </row>
    <row r="20934" spans="1:23" x14ac:dyDescent="0.3">
      <c r="A20934">
        <v>28650</v>
      </c>
      <c r="B20934" s="15" t="s">
        <v>887</v>
      </c>
      <c r="C20934" t="str">
        <f>_xlfn.XLOOKUP($B20934, STANDARDS!$A:$A, STANDARDS!$B:$B,,0,2)</f>
        <v>Blueflower Fm, Rackla Gp</v>
      </c>
      <c r="D20934" t="s">
        <v>517</v>
      </c>
      <c r="E20934" t="s">
        <v>2278</v>
      </c>
      <c r="F20934">
        <v>129</v>
      </c>
      <c r="G20934">
        <v>-63.5</v>
      </c>
      <c r="H20934">
        <v>1</v>
      </c>
      <c r="I20934" t="s">
        <v>1816</v>
      </c>
      <c r="J20934" cm="1">
        <f t="array" ref="J20934:L20934">_xlfn.XLOOKUP($C20934, AGE!$A:$A,AGE!$B:$D,,0,2)</f>
        <v>560</v>
      </c>
      <c r="K20934">
        <v>19</v>
      </c>
      <c r="L20934" t="str">
        <v>Carbone and Narbonne 2014; Rooney et al. 2020</v>
      </c>
      <c r="M20934" t="s">
        <v>2484</v>
      </c>
      <c r="P20934" t="s">
        <v>2342</v>
      </c>
      <c r="Q20934" s="14">
        <v>2.95</v>
      </c>
      <c r="R20934">
        <v>0.1</v>
      </c>
      <c r="S20934" s="14"/>
      <c r="V20934">
        <v>1</v>
      </c>
      <c r="W20934" t="s">
        <v>2570</v>
      </c>
    </row>
    <row r="20935" spans="1:23" x14ac:dyDescent="0.3">
      <c r="A20935">
        <v>28651</v>
      </c>
      <c r="B20935" s="15" t="s">
        <v>887</v>
      </c>
      <c r="C20935" t="str">
        <f>_xlfn.XLOOKUP($B20935, STANDARDS!$A:$A, STANDARDS!$B:$B,,0,2)</f>
        <v>Blueflower Fm, Rackla Gp</v>
      </c>
      <c r="D20935" t="s">
        <v>517</v>
      </c>
      <c r="E20935" t="s">
        <v>2278</v>
      </c>
      <c r="F20935">
        <v>129</v>
      </c>
      <c r="G20935">
        <v>-63.5</v>
      </c>
      <c r="H20935">
        <v>1</v>
      </c>
      <c r="I20935" t="s">
        <v>1816</v>
      </c>
      <c r="J20935" cm="1">
        <f t="array" ref="J20935:L20935">_xlfn.XLOOKUP($C20935, AGE!$A:$A,AGE!$B:$D,,0,2)</f>
        <v>560</v>
      </c>
      <c r="K20935">
        <v>19</v>
      </c>
      <c r="L20935" t="str">
        <v>Carbone and Narbonne 2014; Rooney et al. 2020</v>
      </c>
      <c r="M20935" t="s">
        <v>2484</v>
      </c>
      <c r="P20935" t="s">
        <v>2342</v>
      </c>
      <c r="Q20935" s="14">
        <v>1.0900000000000001</v>
      </c>
      <c r="R20935">
        <v>0.1</v>
      </c>
      <c r="S20935" s="14"/>
      <c r="V20935">
        <v>1</v>
      </c>
      <c r="W20935" t="s">
        <v>2570</v>
      </c>
    </row>
    <row r="20936" spans="1:23" x14ac:dyDescent="0.3">
      <c r="A20936">
        <v>28652</v>
      </c>
      <c r="B20936" s="15" t="s">
        <v>887</v>
      </c>
      <c r="C20936" t="str">
        <f>_xlfn.XLOOKUP($B20936, STANDARDS!$A:$A, STANDARDS!$B:$B,,0,2)</f>
        <v>Blueflower Fm, Rackla Gp</v>
      </c>
      <c r="D20936" t="s">
        <v>517</v>
      </c>
      <c r="E20936" t="s">
        <v>2278</v>
      </c>
      <c r="F20936">
        <v>129</v>
      </c>
      <c r="G20936">
        <v>-63.5</v>
      </c>
      <c r="H20936">
        <v>1</v>
      </c>
      <c r="I20936" t="s">
        <v>1816</v>
      </c>
      <c r="J20936" cm="1">
        <f t="array" ref="J20936:L20936">_xlfn.XLOOKUP($C20936, AGE!$A:$A,AGE!$B:$D,,0,2)</f>
        <v>560</v>
      </c>
      <c r="K20936">
        <v>19</v>
      </c>
      <c r="L20936" t="str">
        <v>Carbone and Narbonne 2014; Rooney et al. 2020</v>
      </c>
      <c r="M20936" t="s">
        <v>2484</v>
      </c>
      <c r="P20936" t="s">
        <v>2342</v>
      </c>
      <c r="Q20936" s="14">
        <v>1.5</v>
      </c>
      <c r="R20936">
        <v>0.1</v>
      </c>
      <c r="S20936" s="14"/>
      <c r="V20936">
        <v>1</v>
      </c>
      <c r="W20936" t="s">
        <v>2570</v>
      </c>
    </row>
    <row r="20937" spans="1:23" x14ac:dyDescent="0.3">
      <c r="A20937">
        <v>28653</v>
      </c>
      <c r="B20937" s="15" t="s">
        <v>887</v>
      </c>
      <c r="C20937" t="str">
        <f>_xlfn.XLOOKUP($B20937, STANDARDS!$A:$A, STANDARDS!$B:$B,,0,2)</f>
        <v>Blueflower Fm, Rackla Gp</v>
      </c>
      <c r="D20937" t="s">
        <v>517</v>
      </c>
      <c r="E20937" t="s">
        <v>2278</v>
      </c>
      <c r="F20937">
        <v>129</v>
      </c>
      <c r="G20937">
        <v>-63.5</v>
      </c>
      <c r="H20937">
        <v>1</v>
      </c>
      <c r="I20937" t="s">
        <v>1816</v>
      </c>
      <c r="J20937" cm="1">
        <f t="array" ref="J20937:L20937">_xlfn.XLOOKUP($C20937, AGE!$A:$A,AGE!$B:$D,,0,2)</f>
        <v>560</v>
      </c>
      <c r="K20937">
        <v>19</v>
      </c>
      <c r="L20937" t="str">
        <v>Carbone and Narbonne 2014; Rooney et al. 2020</v>
      </c>
      <c r="M20937" t="s">
        <v>2484</v>
      </c>
      <c r="P20937" t="s">
        <v>2342</v>
      </c>
      <c r="Q20937" s="14">
        <v>0.62</v>
      </c>
      <c r="R20937">
        <v>0.1</v>
      </c>
      <c r="S20937" s="14"/>
      <c r="V20937">
        <v>1</v>
      </c>
      <c r="W20937" t="s">
        <v>2570</v>
      </c>
    </row>
    <row r="20938" spans="1:23" x14ac:dyDescent="0.3">
      <c r="A20938">
        <v>28654</v>
      </c>
      <c r="B20938" s="15" t="s">
        <v>887</v>
      </c>
      <c r="C20938" t="str">
        <f>_xlfn.XLOOKUP($B20938, STANDARDS!$A:$A, STANDARDS!$B:$B,,0,2)</f>
        <v>Blueflower Fm, Rackla Gp</v>
      </c>
      <c r="D20938" t="s">
        <v>517</v>
      </c>
      <c r="E20938" t="s">
        <v>2278</v>
      </c>
      <c r="F20938">
        <v>129</v>
      </c>
      <c r="G20938">
        <v>-63.5</v>
      </c>
      <c r="H20938">
        <v>1</v>
      </c>
      <c r="I20938" t="s">
        <v>1816</v>
      </c>
      <c r="J20938" cm="1">
        <f t="array" ref="J20938:L20938">_xlfn.XLOOKUP($C20938, AGE!$A:$A,AGE!$B:$D,,0,2)</f>
        <v>560</v>
      </c>
      <c r="K20938">
        <v>19</v>
      </c>
      <c r="L20938" t="str">
        <v>Carbone and Narbonne 2014; Rooney et al. 2020</v>
      </c>
      <c r="M20938" t="s">
        <v>2484</v>
      </c>
      <c r="P20938" t="s">
        <v>2342</v>
      </c>
      <c r="Q20938" s="14">
        <v>1.7</v>
      </c>
      <c r="R20938">
        <v>0.1</v>
      </c>
      <c r="S20938" s="14"/>
      <c r="V20938">
        <v>1</v>
      </c>
      <c r="W20938" t="s">
        <v>2570</v>
      </c>
    </row>
    <row r="20939" spans="1:23" x14ac:dyDescent="0.3">
      <c r="A20939">
        <v>28655</v>
      </c>
      <c r="B20939" s="15" t="s">
        <v>887</v>
      </c>
      <c r="C20939" t="str">
        <f>_xlfn.XLOOKUP($B20939, STANDARDS!$A:$A, STANDARDS!$B:$B,,0,2)</f>
        <v>Blueflower Fm, Rackla Gp</v>
      </c>
      <c r="D20939" t="s">
        <v>517</v>
      </c>
      <c r="E20939" t="s">
        <v>2278</v>
      </c>
      <c r="F20939">
        <v>129</v>
      </c>
      <c r="G20939">
        <v>-63.5</v>
      </c>
      <c r="H20939">
        <v>1</v>
      </c>
      <c r="I20939" t="s">
        <v>1816</v>
      </c>
      <c r="J20939" cm="1">
        <f t="array" ref="J20939:L20939">_xlfn.XLOOKUP($C20939, AGE!$A:$A,AGE!$B:$D,,0,2)</f>
        <v>560</v>
      </c>
      <c r="K20939">
        <v>19</v>
      </c>
      <c r="L20939" t="str">
        <v>Carbone and Narbonne 2014; Rooney et al. 2020</v>
      </c>
      <c r="M20939" t="s">
        <v>2484</v>
      </c>
      <c r="P20939" t="s">
        <v>2342</v>
      </c>
      <c r="Q20939" s="14">
        <v>1.75</v>
      </c>
      <c r="R20939">
        <v>0.1</v>
      </c>
      <c r="S20939" s="14"/>
      <c r="V20939">
        <v>1</v>
      </c>
      <c r="W20939" t="s">
        <v>2570</v>
      </c>
    </row>
    <row r="20940" spans="1:23" x14ac:dyDescent="0.3">
      <c r="A20940">
        <v>28656</v>
      </c>
      <c r="B20940" s="15" t="s">
        <v>887</v>
      </c>
      <c r="C20940" t="str">
        <f>_xlfn.XLOOKUP($B20940, STANDARDS!$A:$A, STANDARDS!$B:$B,,0,2)</f>
        <v>Blueflower Fm, Rackla Gp</v>
      </c>
      <c r="D20940" t="s">
        <v>517</v>
      </c>
      <c r="E20940" t="s">
        <v>2278</v>
      </c>
      <c r="F20940">
        <v>129</v>
      </c>
      <c r="G20940">
        <v>-63.5</v>
      </c>
      <c r="H20940">
        <v>1</v>
      </c>
      <c r="I20940" t="s">
        <v>1816</v>
      </c>
      <c r="J20940" cm="1">
        <f t="array" ref="J20940:L20940">_xlfn.XLOOKUP($C20940, AGE!$A:$A,AGE!$B:$D,,0,2)</f>
        <v>560</v>
      </c>
      <c r="K20940">
        <v>19</v>
      </c>
      <c r="L20940" t="str">
        <v>Carbone and Narbonne 2014; Rooney et al. 2020</v>
      </c>
      <c r="M20940" t="s">
        <v>2484</v>
      </c>
      <c r="P20940" t="s">
        <v>2342</v>
      </c>
      <c r="Q20940" s="14">
        <v>1.1200000000000001</v>
      </c>
      <c r="R20940">
        <v>0.1</v>
      </c>
      <c r="S20940" s="14"/>
      <c r="V20940">
        <v>1</v>
      </c>
      <c r="W20940" t="s">
        <v>2570</v>
      </c>
    </row>
    <row r="20941" spans="1:23" x14ac:dyDescent="0.3">
      <c r="A20941">
        <v>28657</v>
      </c>
      <c r="B20941" s="15" t="s">
        <v>887</v>
      </c>
      <c r="C20941" t="str">
        <f>_xlfn.XLOOKUP($B20941, STANDARDS!$A:$A, STANDARDS!$B:$B,,0,2)</f>
        <v>Blueflower Fm, Rackla Gp</v>
      </c>
      <c r="D20941" t="s">
        <v>517</v>
      </c>
      <c r="E20941" t="s">
        <v>2278</v>
      </c>
      <c r="F20941">
        <v>129</v>
      </c>
      <c r="G20941">
        <v>-63.5</v>
      </c>
      <c r="H20941">
        <v>1</v>
      </c>
      <c r="I20941" t="s">
        <v>1816</v>
      </c>
      <c r="J20941" cm="1">
        <f t="array" ref="J20941:L20941">_xlfn.XLOOKUP($C20941, AGE!$A:$A,AGE!$B:$D,,0,2)</f>
        <v>560</v>
      </c>
      <c r="K20941">
        <v>19</v>
      </c>
      <c r="L20941" t="str">
        <v>Carbone and Narbonne 2014; Rooney et al. 2020</v>
      </c>
      <c r="M20941" t="s">
        <v>2484</v>
      </c>
      <c r="P20941" t="s">
        <v>2342</v>
      </c>
      <c r="Q20941" s="14">
        <v>0.27</v>
      </c>
      <c r="R20941">
        <v>0.1</v>
      </c>
      <c r="S20941" s="14"/>
      <c r="V20941">
        <v>1</v>
      </c>
      <c r="W20941" t="s">
        <v>2570</v>
      </c>
    </row>
    <row r="20942" spans="1:23" x14ac:dyDescent="0.3">
      <c r="A20942">
        <v>28658</v>
      </c>
      <c r="B20942" s="15" t="s">
        <v>887</v>
      </c>
      <c r="C20942" t="str">
        <f>_xlfn.XLOOKUP($B20942, STANDARDS!$A:$A, STANDARDS!$B:$B,,0,2)</f>
        <v>Blueflower Fm, Rackla Gp</v>
      </c>
      <c r="D20942" t="s">
        <v>517</v>
      </c>
      <c r="E20942" t="s">
        <v>2278</v>
      </c>
      <c r="F20942">
        <v>129</v>
      </c>
      <c r="G20942">
        <v>-63.5</v>
      </c>
      <c r="H20942">
        <v>1</v>
      </c>
      <c r="I20942" t="s">
        <v>1816</v>
      </c>
      <c r="J20942" cm="1">
        <f t="array" ref="J20942:L20942">_xlfn.XLOOKUP($C20942, AGE!$A:$A,AGE!$B:$D,,0,2)</f>
        <v>560</v>
      </c>
      <c r="K20942">
        <v>19</v>
      </c>
      <c r="L20942" t="str">
        <v>Carbone and Narbonne 2014; Rooney et al. 2020</v>
      </c>
      <c r="M20942" t="s">
        <v>2484</v>
      </c>
      <c r="P20942" t="s">
        <v>2342</v>
      </c>
      <c r="Q20942" s="14">
        <v>0.42</v>
      </c>
      <c r="R20942">
        <v>0.1</v>
      </c>
      <c r="S20942" s="14"/>
      <c r="V20942">
        <v>1</v>
      </c>
      <c r="W20942" t="s">
        <v>2570</v>
      </c>
    </row>
    <row r="20943" spans="1:23" x14ac:dyDescent="0.3">
      <c r="A20943">
        <v>28659</v>
      </c>
      <c r="B20943" s="15" t="s">
        <v>887</v>
      </c>
      <c r="C20943" t="str">
        <f>_xlfn.XLOOKUP($B20943, STANDARDS!$A:$A, STANDARDS!$B:$B,,0,2)</f>
        <v>Blueflower Fm, Rackla Gp</v>
      </c>
      <c r="D20943" t="s">
        <v>517</v>
      </c>
      <c r="E20943" t="s">
        <v>2278</v>
      </c>
      <c r="F20943">
        <v>129</v>
      </c>
      <c r="G20943">
        <v>-63.5</v>
      </c>
      <c r="H20943">
        <v>1</v>
      </c>
      <c r="I20943" t="s">
        <v>1816</v>
      </c>
      <c r="J20943" cm="1">
        <f t="array" ref="J20943:L20943">_xlfn.XLOOKUP($C20943, AGE!$A:$A,AGE!$B:$D,,0,2)</f>
        <v>560</v>
      </c>
      <c r="K20943">
        <v>19</v>
      </c>
      <c r="L20943" t="str">
        <v>Carbone and Narbonne 2014; Rooney et al. 2020</v>
      </c>
      <c r="M20943" t="s">
        <v>2484</v>
      </c>
      <c r="P20943" t="s">
        <v>2342</v>
      </c>
      <c r="Q20943" s="14">
        <v>0.76</v>
      </c>
      <c r="R20943">
        <v>0.1</v>
      </c>
      <c r="S20943" s="14"/>
      <c r="V20943">
        <v>1</v>
      </c>
      <c r="W20943" t="s">
        <v>2570</v>
      </c>
    </row>
    <row r="20944" spans="1:23" x14ac:dyDescent="0.3">
      <c r="A20944">
        <v>28660</v>
      </c>
      <c r="B20944" s="15" t="s">
        <v>887</v>
      </c>
      <c r="C20944" t="str">
        <f>_xlfn.XLOOKUP($B20944, STANDARDS!$A:$A, STANDARDS!$B:$B,,0,2)</f>
        <v>Blueflower Fm, Rackla Gp</v>
      </c>
      <c r="D20944" t="s">
        <v>517</v>
      </c>
      <c r="E20944" t="s">
        <v>2278</v>
      </c>
      <c r="F20944">
        <v>129</v>
      </c>
      <c r="G20944">
        <v>-63.5</v>
      </c>
      <c r="H20944">
        <v>1</v>
      </c>
      <c r="I20944" t="s">
        <v>1816</v>
      </c>
      <c r="J20944" cm="1">
        <f t="array" ref="J20944:L20944">_xlfn.XLOOKUP($C20944, AGE!$A:$A,AGE!$B:$D,,0,2)</f>
        <v>560</v>
      </c>
      <c r="K20944">
        <v>19</v>
      </c>
      <c r="L20944" t="str">
        <v>Carbone and Narbonne 2014; Rooney et al. 2020</v>
      </c>
      <c r="M20944" t="s">
        <v>2484</v>
      </c>
      <c r="P20944" t="s">
        <v>2342</v>
      </c>
      <c r="Q20944" s="14">
        <v>1.65</v>
      </c>
      <c r="R20944">
        <v>0.1</v>
      </c>
      <c r="S20944" s="14"/>
      <c r="V20944">
        <v>1</v>
      </c>
      <c r="W20944" t="s">
        <v>2570</v>
      </c>
    </row>
    <row r="20945" spans="1:23" x14ac:dyDescent="0.3">
      <c r="A20945">
        <v>28661</v>
      </c>
      <c r="B20945" s="15" t="s">
        <v>887</v>
      </c>
      <c r="C20945" t="str">
        <f>_xlfn.XLOOKUP($B20945, STANDARDS!$A:$A, STANDARDS!$B:$B,,0,2)</f>
        <v>Blueflower Fm, Rackla Gp</v>
      </c>
      <c r="D20945" t="s">
        <v>517</v>
      </c>
      <c r="E20945" t="s">
        <v>2278</v>
      </c>
      <c r="F20945">
        <v>129</v>
      </c>
      <c r="G20945">
        <v>-63.5</v>
      </c>
      <c r="H20945">
        <v>1</v>
      </c>
      <c r="I20945" t="s">
        <v>1816</v>
      </c>
      <c r="J20945" cm="1">
        <f t="array" ref="J20945:L20945">_xlfn.XLOOKUP($C20945, AGE!$A:$A,AGE!$B:$D,,0,2)</f>
        <v>560</v>
      </c>
      <c r="K20945">
        <v>19</v>
      </c>
      <c r="L20945" t="str">
        <v>Carbone and Narbonne 2014; Rooney et al. 2020</v>
      </c>
      <c r="M20945" t="s">
        <v>2484</v>
      </c>
      <c r="P20945" t="s">
        <v>2342</v>
      </c>
      <c r="Q20945" s="14">
        <v>1.78</v>
      </c>
      <c r="R20945">
        <v>0.1</v>
      </c>
      <c r="S20945" s="14"/>
      <c r="V20945">
        <v>1</v>
      </c>
      <c r="W20945" t="s">
        <v>2570</v>
      </c>
    </row>
    <row r="20946" spans="1:23" x14ac:dyDescent="0.3">
      <c r="A20946">
        <v>28662</v>
      </c>
      <c r="B20946" s="15" t="s">
        <v>887</v>
      </c>
      <c r="C20946" t="str">
        <f>_xlfn.XLOOKUP($B20946, STANDARDS!$A:$A, STANDARDS!$B:$B,,0,2)</f>
        <v>Blueflower Fm, Rackla Gp</v>
      </c>
      <c r="D20946" t="s">
        <v>517</v>
      </c>
      <c r="E20946" t="s">
        <v>2278</v>
      </c>
      <c r="F20946">
        <v>129</v>
      </c>
      <c r="G20946">
        <v>-63.5</v>
      </c>
      <c r="H20946">
        <v>1</v>
      </c>
      <c r="I20946" t="s">
        <v>1816</v>
      </c>
      <c r="J20946" cm="1">
        <f t="array" ref="J20946:L20946">_xlfn.XLOOKUP($C20946, AGE!$A:$A,AGE!$B:$D,,0,2)</f>
        <v>560</v>
      </c>
      <c r="K20946">
        <v>19</v>
      </c>
      <c r="L20946" t="str">
        <v>Carbone and Narbonne 2014; Rooney et al. 2020</v>
      </c>
      <c r="M20946" t="s">
        <v>2484</v>
      </c>
      <c r="P20946" t="s">
        <v>2342</v>
      </c>
      <c r="Q20946" s="14">
        <v>0.68</v>
      </c>
      <c r="R20946">
        <v>0.1</v>
      </c>
      <c r="S20946" s="14"/>
      <c r="V20946">
        <v>1</v>
      </c>
      <c r="W20946" t="s">
        <v>2570</v>
      </c>
    </row>
    <row r="20947" spans="1:23" x14ac:dyDescent="0.3">
      <c r="A20947">
        <v>28663</v>
      </c>
      <c r="B20947" s="15" t="s">
        <v>887</v>
      </c>
      <c r="C20947" t="str">
        <f>_xlfn.XLOOKUP($B20947, STANDARDS!$A:$A, STANDARDS!$B:$B,,0,2)</f>
        <v>Blueflower Fm, Rackla Gp</v>
      </c>
      <c r="D20947" t="s">
        <v>517</v>
      </c>
      <c r="E20947" t="s">
        <v>2278</v>
      </c>
      <c r="F20947">
        <v>129</v>
      </c>
      <c r="G20947">
        <v>-63.5</v>
      </c>
      <c r="H20947">
        <v>1</v>
      </c>
      <c r="I20947" t="s">
        <v>1816</v>
      </c>
      <c r="J20947" cm="1">
        <f t="array" ref="J20947:L20947">_xlfn.XLOOKUP($C20947, AGE!$A:$A,AGE!$B:$D,,0,2)</f>
        <v>560</v>
      </c>
      <c r="K20947">
        <v>19</v>
      </c>
      <c r="L20947" t="str">
        <v>Carbone and Narbonne 2014; Rooney et al. 2020</v>
      </c>
      <c r="M20947" t="s">
        <v>2484</v>
      </c>
      <c r="P20947" t="s">
        <v>2342</v>
      </c>
      <c r="Q20947" s="14">
        <v>0.8</v>
      </c>
      <c r="R20947">
        <v>0.1</v>
      </c>
      <c r="S20947" s="14"/>
      <c r="V20947">
        <v>1</v>
      </c>
      <c r="W20947" t="s">
        <v>2570</v>
      </c>
    </row>
    <row r="20948" spans="1:23" x14ac:dyDescent="0.3">
      <c r="A20948">
        <v>28664</v>
      </c>
      <c r="B20948" s="15" t="s">
        <v>887</v>
      </c>
      <c r="C20948" t="str">
        <f>_xlfn.XLOOKUP($B20948, STANDARDS!$A:$A, STANDARDS!$B:$B,,0,2)</f>
        <v>Blueflower Fm, Rackla Gp</v>
      </c>
      <c r="D20948" t="s">
        <v>517</v>
      </c>
      <c r="E20948" t="s">
        <v>2278</v>
      </c>
      <c r="F20948">
        <v>129</v>
      </c>
      <c r="G20948">
        <v>-63.5</v>
      </c>
      <c r="H20948">
        <v>1</v>
      </c>
      <c r="I20948" t="s">
        <v>1816</v>
      </c>
      <c r="J20948" cm="1">
        <f t="array" ref="J20948:L20948">_xlfn.XLOOKUP($C20948, AGE!$A:$A,AGE!$B:$D,,0,2)</f>
        <v>560</v>
      </c>
      <c r="K20948">
        <v>19</v>
      </c>
      <c r="L20948" t="str">
        <v>Carbone and Narbonne 2014; Rooney et al. 2020</v>
      </c>
      <c r="M20948" t="s">
        <v>2484</v>
      </c>
      <c r="P20948" t="s">
        <v>2342</v>
      </c>
      <c r="Q20948" s="14">
        <v>1.18</v>
      </c>
      <c r="R20948">
        <v>0.1</v>
      </c>
      <c r="S20948" s="14"/>
      <c r="V20948">
        <v>1</v>
      </c>
      <c r="W20948" t="s">
        <v>2570</v>
      </c>
    </row>
    <row r="20949" spans="1:23" x14ac:dyDescent="0.3">
      <c r="A20949">
        <v>28665</v>
      </c>
      <c r="B20949" s="15" t="s">
        <v>887</v>
      </c>
      <c r="C20949" t="str">
        <f>_xlfn.XLOOKUP($B20949, STANDARDS!$A:$A, STANDARDS!$B:$B,,0,2)</f>
        <v>Blueflower Fm, Rackla Gp</v>
      </c>
      <c r="D20949" t="s">
        <v>517</v>
      </c>
      <c r="E20949" t="s">
        <v>2278</v>
      </c>
      <c r="F20949">
        <v>129</v>
      </c>
      <c r="G20949">
        <v>-63.5</v>
      </c>
      <c r="H20949">
        <v>1</v>
      </c>
      <c r="I20949" t="s">
        <v>1816</v>
      </c>
      <c r="J20949" cm="1">
        <f t="array" ref="J20949:L20949">_xlfn.XLOOKUP($C20949, AGE!$A:$A,AGE!$B:$D,,0,2)</f>
        <v>560</v>
      </c>
      <c r="K20949">
        <v>19</v>
      </c>
      <c r="L20949" t="str">
        <v>Carbone and Narbonne 2014; Rooney et al. 2020</v>
      </c>
      <c r="M20949" t="s">
        <v>2484</v>
      </c>
      <c r="P20949" t="s">
        <v>2342</v>
      </c>
      <c r="Q20949" s="14">
        <v>1.5</v>
      </c>
      <c r="R20949">
        <v>0.1</v>
      </c>
      <c r="S20949" s="14"/>
      <c r="V20949">
        <v>1</v>
      </c>
      <c r="W20949" t="s">
        <v>2570</v>
      </c>
    </row>
    <row r="20950" spans="1:23" x14ac:dyDescent="0.3">
      <c r="A20950">
        <v>28666</v>
      </c>
      <c r="B20950" s="15" t="s">
        <v>887</v>
      </c>
      <c r="C20950" t="str">
        <f>_xlfn.XLOOKUP($B20950, STANDARDS!$A:$A, STANDARDS!$B:$B,,0,2)</f>
        <v>Blueflower Fm, Rackla Gp</v>
      </c>
      <c r="D20950" t="s">
        <v>517</v>
      </c>
      <c r="E20950" t="s">
        <v>2278</v>
      </c>
      <c r="F20950">
        <v>129</v>
      </c>
      <c r="G20950">
        <v>-63.5</v>
      </c>
      <c r="H20950">
        <v>1</v>
      </c>
      <c r="I20950" t="s">
        <v>1816</v>
      </c>
      <c r="J20950" cm="1">
        <f t="array" ref="J20950:L20950">_xlfn.XLOOKUP($C20950, AGE!$A:$A,AGE!$B:$D,,0,2)</f>
        <v>560</v>
      </c>
      <c r="K20950">
        <v>19</v>
      </c>
      <c r="L20950" t="str">
        <v>Carbone and Narbonne 2014; Rooney et al. 2020</v>
      </c>
      <c r="M20950" t="s">
        <v>2484</v>
      </c>
      <c r="P20950" t="s">
        <v>2342</v>
      </c>
      <c r="Q20950" s="14">
        <v>2.17</v>
      </c>
      <c r="R20950">
        <v>0.1</v>
      </c>
      <c r="S20950" s="14"/>
      <c r="V20950">
        <v>1</v>
      </c>
      <c r="W20950" t="s">
        <v>2570</v>
      </c>
    </row>
    <row r="20951" spans="1:23" x14ac:dyDescent="0.3">
      <c r="A20951">
        <v>28667</v>
      </c>
      <c r="B20951" s="15" t="s">
        <v>887</v>
      </c>
      <c r="C20951" t="str">
        <f>_xlfn.XLOOKUP($B20951, STANDARDS!$A:$A, STANDARDS!$B:$B,,0,2)</f>
        <v>Blueflower Fm, Rackla Gp</v>
      </c>
      <c r="D20951" t="s">
        <v>517</v>
      </c>
      <c r="E20951" t="s">
        <v>2278</v>
      </c>
      <c r="F20951">
        <v>129</v>
      </c>
      <c r="G20951">
        <v>-63.5</v>
      </c>
      <c r="H20951">
        <v>1</v>
      </c>
      <c r="I20951" t="s">
        <v>1816</v>
      </c>
      <c r="J20951" cm="1">
        <f t="array" ref="J20951:L20951">_xlfn.XLOOKUP($C20951, AGE!$A:$A,AGE!$B:$D,,0,2)</f>
        <v>560</v>
      </c>
      <c r="K20951">
        <v>19</v>
      </c>
      <c r="L20951" t="str">
        <v>Carbone and Narbonne 2014; Rooney et al. 2020</v>
      </c>
      <c r="M20951" t="s">
        <v>2484</v>
      </c>
      <c r="P20951" t="s">
        <v>2342</v>
      </c>
      <c r="Q20951" s="14">
        <v>1.28</v>
      </c>
      <c r="R20951">
        <v>0.1</v>
      </c>
      <c r="S20951" s="14"/>
      <c r="V20951">
        <v>1</v>
      </c>
      <c r="W20951" t="s">
        <v>2570</v>
      </c>
    </row>
    <row r="20952" spans="1:23" x14ac:dyDescent="0.3">
      <c r="A20952">
        <v>28668</v>
      </c>
      <c r="B20952" s="15" t="s">
        <v>887</v>
      </c>
      <c r="C20952" t="str">
        <f>_xlfn.XLOOKUP($B20952, STANDARDS!$A:$A, STANDARDS!$B:$B,,0,2)</f>
        <v>Blueflower Fm, Rackla Gp</v>
      </c>
      <c r="D20952" t="s">
        <v>517</v>
      </c>
      <c r="E20952" t="s">
        <v>2278</v>
      </c>
      <c r="F20952">
        <v>129</v>
      </c>
      <c r="G20952">
        <v>-63.5</v>
      </c>
      <c r="H20952">
        <v>1</v>
      </c>
      <c r="I20952" t="s">
        <v>1816</v>
      </c>
      <c r="J20952" cm="1">
        <f t="array" ref="J20952:L20952">_xlfn.XLOOKUP($C20952, AGE!$A:$A,AGE!$B:$D,,0,2)</f>
        <v>560</v>
      </c>
      <c r="K20952">
        <v>19</v>
      </c>
      <c r="L20952" t="str">
        <v>Carbone and Narbonne 2014; Rooney et al. 2020</v>
      </c>
      <c r="M20952" t="s">
        <v>2484</v>
      </c>
      <c r="P20952" t="s">
        <v>2342</v>
      </c>
      <c r="Q20952" s="14">
        <v>1.28</v>
      </c>
      <c r="R20952">
        <v>0.1</v>
      </c>
      <c r="S20952" s="14"/>
      <c r="V20952">
        <v>1</v>
      </c>
      <c r="W20952" t="s">
        <v>2570</v>
      </c>
    </row>
    <row r="20953" spans="1:23" x14ac:dyDescent="0.3">
      <c r="A20953">
        <v>28669</v>
      </c>
      <c r="B20953" s="15" t="s">
        <v>887</v>
      </c>
      <c r="C20953" t="str">
        <f>_xlfn.XLOOKUP($B20953, STANDARDS!$A:$A, STANDARDS!$B:$B,,0,2)</f>
        <v>Blueflower Fm, Rackla Gp</v>
      </c>
      <c r="D20953" t="s">
        <v>517</v>
      </c>
      <c r="E20953" t="s">
        <v>2278</v>
      </c>
      <c r="F20953">
        <v>129</v>
      </c>
      <c r="G20953">
        <v>-63.5</v>
      </c>
      <c r="H20953">
        <v>1</v>
      </c>
      <c r="I20953" t="s">
        <v>1816</v>
      </c>
      <c r="J20953" cm="1">
        <f t="array" ref="J20953:L20953">_xlfn.XLOOKUP($C20953, AGE!$A:$A,AGE!$B:$D,,0,2)</f>
        <v>560</v>
      </c>
      <c r="K20953">
        <v>19</v>
      </c>
      <c r="L20953" t="str">
        <v>Carbone and Narbonne 2014; Rooney et al. 2020</v>
      </c>
      <c r="M20953" t="s">
        <v>2484</v>
      </c>
      <c r="P20953" t="s">
        <v>2342</v>
      </c>
      <c r="Q20953" s="14">
        <v>1.1399999999999999</v>
      </c>
      <c r="R20953">
        <v>0.1</v>
      </c>
      <c r="S20953" s="14"/>
      <c r="V20953">
        <v>1</v>
      </c>
      <c r="W20953" t="s">
        <v>2570</v>
      </c>
    </row>
    <row r="20954" spans="1:23" x14ac:dyDescent="0.3">
      <c r="A20954">
        <v>28670</v>
      </c>
      <c r="B20954" s="15" t="s">
        <v>887</v>
      </c>
      <c r="C20954" t="str">
        <f>_xlfn.XLOOKUP($B20954, STANDARDS!$A:$A, STANDARDS!$B:$B,,0,2)</f>
        <v>Blueflower Fm, Rackla Gp</v>
      </c>
      <c r="D20954" t="s">
        <v>517</v>
      </c>
      <c r="E20954" t="s">
        <v>2278</v>
      </c>
      <c r="F20954">
        <v>129</v>
      </c>
      <c r="G20954">
        <v>-63.5</v>
      </c>
      <c r="H20954">
        <v>1</v>
      </c>
      <c r="I20954" t="s">
        <v>1816</v>
      </c>
      <c r="J20954" cm="1">
        <f t="array" ref="J20954:L20954">_xlfn.XLOOKUP($C20954, AGE!$A:$A,AGE!$B:$D,,0,2)</f>
        <v>560</v>
      </c>
      <c r="K20954">
        <v>19</v>
      </c>
      <c r="L20954" t="str">
        <v>Carbone and Narbonne 2014; Rooney et al. 2020</v>
      </c>
      <c r="M20954" t="s">
        <v>2484</v>
      </c>
      <c r="P20954" t="s">
        <v>2342</v>
      </c>
      <c r="Q20954" s="14">
        <v>1.37</v>
      </c>
      <c r="R20954">
        <v>0.1</v>
      </c>
      <c r="S20954" s="14"/>
      <c r="V20954">
        <v>1</v>
      </c>
      <c r="W20954" t="s">
        <v>2570</v>
      </c>
    </row>
    <row r="20955" spans="1:23" x14ac:dyDescent="0.3">
      <c r="A20955">
        <v>28671</v>
      </c>
      <c r="B20955" s="15" t="s">
        <v>887</v>
      </c>
      <c r="C20955" t="str">
        <f>_xlfn.XLOOKUP($B20955, STANDARDS!$A:$A, STANDARDS!$B:$B,,0,2)</f>
        <v>Blueflower Fm, Rackla Gp</v>
      </c>
      <c r="D20955" t="s">
        <v>517</v>
      </c>
      <c r="E20955" t="s">
        <v>2278</v>
      </c>
      <c r="F20955">
        <v>129</v>
      </c>
      <c r="G20955">
        <v>-63.5</v>
      </c>
      <c r="H20955">
        <v>1</v>
      </c>
      <c r="I20955" t="s">
        <v>1816</v>
      </c>
      <c r="J20955" cm="1">
        <f t="array" ref="J20955:L20955">_xlfn.XLOOKUP($C20955, AGE!$A:$A,AGE!$B:$D,,0,2)</f>
        <v>560</v>
      </c>
      <c r="K20955">
        <v>19</v>
      </c>
      <c r="L20955" t="str">
        <v>Carbone and Narbonne 2014; Rooney et al. 2020</v>
      </c>
      <c r="M20955" t="s">
        <v>2484</v>
      </c>
      <c r="P20955" t="s">
        <v>2342</v>
      </c>
      <c r="Q20955" s="14">
        <v>1.66</v>
      </c>
      <c r="R20955">
        <v>0.1</v>
      </c>
      <c r="S20955" s="14"/>
      <c r="V20955">
        <v>1</v>
      </c>
      <c r="W20955" t="s">
        <v>2570</v>
      </c>
    </row>
    <row r="20956" spans="1:23" x14ac:dyDescent="0.3">
      <c r="A20956">
        <v>28672</v>
      </c>
      <c r="B20956" s="15" t="s">
        <v>887</v>
      </c>
      <c r="C20956" t="str">
        <f>_xlfn.XLOOKUP($B20956, STANDARDS!$A:$A, STANDARDS!$B:$B,,0,2)</f>
        <v>Blueflower Fm, Rackla Gp</v>
      </c>
      <c r="D20956" t="s">
        <v>517</v>
      </c>
      <c r="E20956" t="s">
        <v>2278</v>
      </c>
      <c r="F20956">
        <v>129</v>
      </c>
      <c r="G20956">
        <v>-63.5</v>
      </c>
      <c r="H20956">
        <v>1</v>
      </c>
      <c r="I20956" t="s">
        <v>1816</v>
      </c>
      <c r="J20956" cm="1">
        <f t="array" ref="J20956:L20956">_xlfn.XLOOKUP($C20956, AGE!$A:$A,AGE!$B:$D,,0,2)</f>
        <v>560</v>
      </c>
      <c r="K20956">
        <v>19</v>
      </c>
      <c r="L20956" t="str">
        <v>Carbone and Narbonne 2014; Rooney et al. 2020</v>
      </c>
      <c r="M20956" t="s">
        <v>2484</v>
      </c>
      <c r="P20956" t="s">
        <v>2342</v>
      </c>
      <c r="Q20956" s="14">
        <v>0.47</v>
      </c>
      <c r="R20956">
        <v>0.1</v>
      </c>
      <c r="S20956" s="14"/>
      <c r="V20956">
        <v>1</v>
      </c>
      <c r="W20956" t="s">
        <v>2570</v>
      </c>
    </row>
    <row r="20957" spans="1:23" x14ac:dyDescent="0.3">
      <c r="A20957">
        <v>28673</v>
      </c>
      <c r="B20957" s="15" t="s">
        <v>887</v>
      </c>
      <c r="C20957" t="str">
        <f>_xlfn.XLOOKUP($B20957, STANDARDS!$A:$A, STANDARDS!$B:$B,,0,2)</f>
        <v>Blueflower Fm, Rackla Gp</v>
      </c>
      <c r="D20957" t="s">
        <v>517</v>
      </c>
      <c r="E20957" t="s">
        <v>2278</v>
      </c>
      <c r="F20957">
        <v>129</v>
      </c>
      <c r="G20957">
        <v>-63.5</v>
      </c>
      <c r="H20957">
        <v>1</v>
      </c>
      <c r="I20957" t="s">
        <v>1816</v>
      </c>
      <c r="J20957" cm="1">
        <f t="array" ref="J20957:L20957">_xlfn.XLOOKUP($C20957, AGE!$A:$A,AGE!$B:$D,,0,2)</f>
        <v>560</v>
      </c>
      <c r="K20957">
        <v>19</v>
      </c>
      <c r="L20957" t="str">
        <v>Carbone and Narbonne 2014; Rooney et al. 2020</v>
      </c>
      <c r="M20957" t="s">
        <v>2484</v>
      </c>
      <c r="P20957" t="s">
        <v>2342</v>
      </c>
      <c r="Q20957" s="14">
        <v>1.62</v>
      </c>
      <c r="R20957">
        <v>0.1</v>
      </c>
      <c r="S20957" s="14"/>
      <c r="V20957">
        <v>1</v>
      </c>
      <c r="W20957" t="s">
        <v>2570</v>
      </c>
    </row>
    <row r="20958" spans="1:23" x14ac:dyDescent="0.3">
      <c r="A20958">
        <v>28674</v>
      </c>
      <c r="B20958" s="15" t="s">
        <v>887</v>
      </c>
      <c r="C20958" t="str">
        <f>_xlfn.XLOOKUP($B20958, STANDARDS!$A:$A, STANDARDS!$B:$B,,0,2)</f>
        <v>Blueflower Fm, Rackla Gp</v>
      </c>
      <c r="D20958" t="s">
        <v>517</v>
      </c>
      <c r="E20958" t="s">
        <v>2278</v>
      </c>
      <c r="F20958">
        <v>129</v>
      </c>
      <c r="G20958">
        <v>-63.5</v>
      </c>
      <c r="H20958">
        <v>1</v>
      </c>
      <c r="I20958" t="s">
        <v>1816</v>
      </c>
      <c r="J20958" cm="1">
        <f t="array" ref="J20958:L20958">_xlfn.XLOOKUP($C20958, AGE!$A:$A,AGE!$B:$D,,0,2)</f>
        <v>560</v>
      </c>
      <c r="K20958">
        <v>19</v>
      </c>
      <c r="L20958" t="str">
        <v>Carbone and Narbonne 2014; Rooney et al. 2020</v>
      </c>
      <c r="M20958" t="s">
        <v>2484</v>
      </c>
      <c r="P20958" t="s">
        <v>2342</v>
      </c>
      <c r="Q20958" s="14">
        <v>2.61</v>
      </c>
      <c r="R20958">
        <v>0.1</v>
      </c>
      <c r="S20958" s="14"/>
      <c r="V20958">
        <v>1</v>
      </c>
      <c r="W20958" t="s">
        <v>2570</v>
      </c>
    </row>
    <row r="20959" spans="1:23" x14ac:dyDescent="0.3">
      <c r="A20959">
        <v>28675</v>
      </c>
      <c r="B20959" s="15" t="s">
        <v>887</v>
      </c>
      <c r="C20959" t="str">
        <f>_xlfn.XLOOKUP($B20959, STANDARDS!$A:$A, STANDARDS!$B:$B,,0,2)</f>
        <v>Blueflower Fm, Rackla Gp</v>
      </c>
      <c r="D20959" t="s">
        <v>517</v>
      </c>
      <c r="E20959" t="s">
        <v>2278</v>
      </c>
      <c r="F20959">
        <v>129</v>
      </c>
      <c r="G20959">
        <v>-63.5</v>
      </c>
      <c r="H20959">
        <v>1</v>
      </c>
      <c r="I20959" t="s">
        <v>1816</v>
      </c>
      <c r="J20959" cm="1">
        <f t="array" ref="J20959:L20959">_xlfn.XLOOKUP($C20959, AGE!$A:$A,AGE!$B:$D,,0,2)</f>
        <v>560</v>
      </c>
      <c r="K20959">
        <v>19</v>
      </c>
      <c r="L20959" t="str">
        <v>Carbone and Narbonne 2014; Rooney et al. 2020</v>
      </c>
      <c r="M20959" t="s">
        <v>2484</v>
      </c>
      <c r="P20959" t="s">
        <v>2342</v>
      </c>
      <c r="Q20959" s="14">
        <v>2.87</v>
      </c>
      <c r="R20959">
        <v>0.1</v>
      </c>
      <c r="S20959" s="14"/>
      <c r="V20959">
        <v>1</v>
      </c>
      <c r="W20959" t="s">
        <v>2570</v>
      </c>
    </row>
    <row r="20960" spans="1:23" x14ac:dyDescent="0.3">
      <c r="A20960">
        <v>28676</v>
      </c>
      <c r="B20960" s="15" t="s">
        <v>887</v>
      </c>
      <c r="C20960" t="str">
        <f>_xlfn.XLOOKUP($B20960, STANDARDS!$A:$A, STANDARDS!$B:$B,,0,2)</f>
        <v>Blueflower Fm, Rackla Gp</v>
      </c>
      <c r="D20960" t="s">
        <v>517</v>
      </c>
      <c r="E20960" t="s">
        <v>2278</v>
      </c>
      <c r="F20960">
        <v>129</v>
      </c>
      <c r="G20960">
        <v>-63.5</v>
      </c>
      <c r="H20960">
        <v>1</v>
      </c>
      <c r="I20960" t="s">
        <v>1816</v>
      </c>
      <c r="J20960" cm="1">
        <f t="array" ref="J20960:L20960">_xlfn.XLOOKUP($C20960, AGE!$A:$A,AGE!$B:$D,,0,2)</f>
        <v>560</v>
      </c>
      <c r="K20960">
        <v>19</v>
      </c>
      <c r="L20960" t="str">
        <v>Carbone and Narbonne 2014; Rooney et al. 2020</v>
      </c>
      <c r="M20960" t="s">
        <v>2484</v>
      </c>
      <c r="P20960" t="s">
        <v>2342</v>
      </c>
      <c r="Q20960" s="14">
        <v>2.94</v>
      </c>
      <c r="R20960">
        <v>0.1</v>
      </c>
      <c r="S20960" s="14"/>
      <c r="V20960">
        <v>1</v>
      </c>
      <c r="W20960" t="s">
        <v>2570</v>
      </c>
    </row>
    <row r="20961" spans="1:23" x14ac:dyDescent="0.3">
      <c r="A20961">
        <v>28677</v>
      </c>
      <c r="B20961" s="15" t="s">
        <v>887</v>
      </c>
      <c r="C20961" t="str">
        <f>_xlfn.XLOOKUP($B20961, STANDARDS!$A:$A, STANDARDS!$B:$B,,0,2)</f>
        <v>Blueflower Fm, Rackla Gp</v>
      </c>
      <c r="D20961" t="s">
        <v>517</v>
      </c>
      <c r="E20961" t="s">
        <v>2278</v>
      </c>
      <c r="F20961">
        <v>129</v>
      </c>
      <c r="G20961">
        <v>-63.5</v>
      </c>
      <c r="H20961">
        <v>1</v>
      </c>
      <c r="I20961" t="s">
        <v>1816</v>
      </c>
      <c r="J20961" cm="1">
        <f t="array" ref="J20961:L20961">_xlfn.XLOOKUP($C20961, AGE!$A:$A,AGE!$B:$D,,0,2)</f>
        <v>560</v>
      </c>
      <c r="K20961">
        <v>19</v>
      </c>
      <c r="L20961" t="str">
        <v>Carbone and Narbonne 2014; Rooney et al. 2020</v>
      </c>
      <c r="M20961" t="s">
        <v>2484</v>
      </c>
      <c r="P20961" t="s">
        <v>2342</v>
      </c>
      <c r="Q20961" s="14">
        <v>2.41</v>
      </c>
      <c r="R20961">
        <v>0.1</v>
      </c>
      <c r="S20961" s="14"/>
      <c r="V20961">
        <v>1</v>
      </c>
      <c r="W20961" t="s">
        <v>2570</v>
      </c>
    </row>
    <row r="20962" spans="1:23" x14ac:dyDescent="0.3">
      <c r="A20962">
        <v>28678</v>
      </c>
      <c r="B20962" s="15" t="s">
        <v>887</v>
      </c>
      <c r="C20962" t="str">
        <f>_xlfn.XLOOKUP($B20962, STANDARDS!$A:$A, STANDARDS!$B:$B,,0,2)</f>
        <v>Blueflower Fm, Rackla Gp</v>
      </c>
      <c r="D20962" t="s">
        <v>517</v>
      </c>
      <c r="E20962" t="s">
        <v>2278</v>
      </c>
      <c r="F20962">
        <v>129</v>
      </c>
      <c r="G20962">
        <v>-63.5</v>
      </c>
      <c r="H20962">
        <v>1</v>
      </c>
      <c r="I20962" t="s">
        <v>1816</v>
      </c>
      <c r="J20962" cm="1">
        <f t="array" ref="J20962:L20962">_xlfn.XLOOKUP($C20962, AGE!$A:$A,AGE!$B:$D,,0,2)</f>
        <v>560</v>
      </c>
      <c r="K20962">
        <v>19</v>
      </c>
      <c r="L20962" t="str">
        <v>Carbone and Narbonne 2014; Rooney et al. 2020</v>
      </c>
      <c r="M20962" t="s">
        <v>2484</v>
      </c>
      <c r="P20962" t="s">
        <v>2342</v>
      </c>
      <c r="Q20962" s="14">
        <v>0.93</v>
      </c>
      <c r="R20962">
        <v>0.1</v>
      </c>
      <c r="S20962" s="14"/>
      <c r="V20962">
        <v>1</v>
      </c>
      <c r="W20962" t="s">
        <v>2570</v>
      </c>
    </row>
    <row r="20963" spans="1:23" x14ac:dyDescent="0.3">
      <c r="A20963">
        <v>28679</v>
      </c>
      <c r="B20963" s="15" t="s">
        <v>887</v>
      </c>
      <c r="C20963" t="str">
        <f>_xlfn.XLOOKUP($B20963, STANDARDS!$A:$A, STANDARDS!$B:$B,,0,2)</f>
        <v>Blueflower Fm, Rackla Gp</v>
      </c>
      <c r="D20963" t="s">
        <v>517</v>
      </c>
      <c r="E20963" t="s">
        <v>2278</v>
      </c>
      <c r="F20963">
        <v>129</v>
      </c>
      <c r="G20963">
        <v>-63.5</v>
      </c>
      <c r="H20963">
        <v>1</v>
      </c>
      <c r="I20963" t="s">
        <v>1816</v>
      </c>
      <c r="J20963" cm="1">
        <f t="array" ref="J20963:L20963">_xlfn.XLOOKUP($C20963, AGE!$A:$A,AGE!$B:$D,,0,2)</f>
        <v>560</v>
      </c>
      <c r="K20963">
        <v>19</v>
      </c>
      <c r="L20963" t="str">
        <v>Carbone and Narbonne 2014; Rooney et al. 2020</v>
      </c>
      <c r="M20963" t="s">
        <v>2484</v>
      </c>
      <c r="P20963" t="s">
        <v>2342</v>
      </c>
      <c r="Q20963" s="14">
        <v>1.76</v>
      </c>
      <c r="R20963">
        <v>0.1</v>
      </c>
      <c r="S20963" s="14"/>
      <c r="V20963">
        <v>1</v>
      </c>
      <c r="W20963" t="s">
        <v>2570</v>
      </c>
    </row>
    <row r="20964" spans="1:23" x14ac:dyDescent="0.3">
      <c r="A20964">
        <v>28680</v>
      </c>
      <c r="B20964" s="15" t="s">
        <v>887</v>
      </c>
      <c r="C20964" t="str">
        <f>_xlfn.XLOOKUP($B20964, STANDARDS!$A:$A, STANDARDS!$B:$B,,0,2)</f>
        <v>Blueflower Fm, Rackla Gp</v>
      </c>
      <c r="D20964" t="s">
        <v>517</v>
      </c>
      <c r="E20964" t="s">
        <v>2278</v>
      </c>
      <c r="F20964">
        <v>129</v>
      </c>
      <c r="G20964">
        <v>-63.5</v>
      </c>
      <c r="H20964">
        <v>1</v>
      </c>
      <c r="I20964" t="s">
        <v>1816</v>
      </c>
      <c r="J20964" cm="1">
        <f t="array" ref="J20964:L20964">_xlfn.XLOOKUP($C20964, AGE!$A:$A,AGE!$B:$D,,0,2)</f>
        <v>560</v>
      </c>
      <c r="K20964">
        <v>19</v>
      </c>
      <c r="L20964" t="str">
        <v>Carbone and Narbonne 2014; Rooney et al. 2020</v>
      </c>
      <c r="M20964" t="s">
        <v>2484</v>
      </c>
      <c r="P20964" t="s">
        <v>2342</v>
      </c>
      <c r="Q20964" s="14">
        <v>1.95</v>
      </c>
      <c r="R20964">
        <v>0.1</v>
      </c>
      <c r="S20964" s="14"/>
      <c r="V20964">
        <v>1</v>
      </c>
      <c r="W20964" t="s">
        <v>2570</v>
      </c>
    </row>
    <row r="20965" spans="1:23" x14ac:dyDescent="0.3">
      <c r="A20965">
        <v>28681</v>
      </c>
      <c r="B20965" s="15" t="s">
        <v>887</v>
      </c>
      <c r="C20965" t="str">
        <f>_xlfn.XLOOKUP($B20965, STANDARDS!$A:$A, STANDARDS!$B:$B,,0,2)</f>
        <v>Blueflower Fm, Rackla Gp</v>
      </c>
      <c r="D20965" t="s">
        <v>517</v>
      </c>
      <c r="E20965" t="s">
        <v>2278</v>
      </c>
      <c r="F20965">
        <v>129</v>
      </c>
      <c r="G20965">
        <v>-63.5</v>
      </c>
      <c r="H20965">
        <v>1</v>
      </c>
      <c r="I20965" t="s">
        <v>1816</v>
      </c>
      <c r="J20965" cm="1">
        <f t="array" ref="J20965:L20965">_xlfn.XLOOKUP($C20965, AGE!$A:$A,AGE!$B:$D,,0,2)</f>
        <v>560</v>
      </c>
      <c r="K20965">
        <v>19</v>
      </c>
      <c r="L20965" t="str">
        <v>Carbone and Narbonne 2014; Rooney et al. 2020</v>
      </c>
      <c r="M20965" t="s">
        <v>2484</v>
      </c>
      <c r="P20965" t="s">
        <v>2342</v>
      </c>
      <c r="Q20965" s="14">
        <v>2.5499999999999998</v>
      </c>
      <c r="R20965">
        <v>0.1</v>
      </c>
      <c r="S20965" s="14"/>
      <c r="V20965">
        <v>1</v>
      </c>
      <c r="W20965" t="s">
        <v>2570</v>
      </c>
    </row>
    <row r="20966" spans="1:23" x14ac:dyDescent="0.3">
      <c r="A20966">
        <v>28682</v>
      </c>
      <c r="B20966" s="15" t="s">
        <v>887</v>
      </c>
      <c r="C20966" t="str">
        <f>_xlfn.XLOOKUP($B20966, STANDARDS!$A:$A, STANDARDS!$B:$B,,0,2)</f>
        <v>Blueflower Fm, Rackla Gp</v>
      </c>
      <c r="D20966" t="s">
        <v>517</v>
      </c>
      <c r="E20966" t="s">
        <v>2278</v>
      </c>
      <c r="F20966">
        <v>129</v>
      </c>
      <c r="G20966">
        <v>-63.5</v>
      </c>
      <c r="H20966">
        <v>1</v>
      </c>
      <c r="I20966" t="s">
        <v>1816</v>
      </c>
      <c r="J20966" cm="1">
        <f t="array" ref="J20966:L20966">_xlfn.XLOOKUP($C20966, AGE!$A:$A,AGE!$B:$D,,0,2)</f>
        <v>560</v>
      </c>
      <c r="K20966">
        <v>19</v>
      </c>
      <c r="L20966" t="str">
        <v>Carbone and Narbonne 2014; Rooney et al. 2020</v>
      </c>
      <c r="M20966" t="s">
        <v>2484</v>
      </c>
      <c r="P20966" t="s">
        <v>2342</v>
      </c>
      <c r="Q20966" s="14">
        <v>1.58</v>
      </c>
      <c r="R20966">
        <v>0.1</v>
      </c>
      <c r="S20966" s="14"/>
      <c r="V20966">
        <v>1</v>
      </c>
      <c r="W20966" t="s">
        <v>2570</v>
      </c>
    </row>
    <row r="20967" spans="1:23" x14ac:dyDescent="0.3">
      <c r="A20967">
        <v>28683</v>
      </c>
      <c r="B20967" s="15" t="s">
        <v>887</v>
      </c>
      <c r="C20967" t="str">
        <f>_xlfn.XLOOKUP($B20967, STANDARDS!$A:$A, STANDARDS!$B:$B,,0,2)</f>
        <v>Blueflower Fm, Rackla Gp</v>
      </c>
      <c r="D20967" t="s">
        <v>517</v>
      </c>
      <c r="E20967" t="s">
        <v>2278</v>
      </c>
      <c r="F20967">
        <v>129</v>
      </c>
      <c r="G20967">
        <v>-63.5</v>
      </c>
      <c r="H20967">
        <v>1</v>
      </c>
      <c r="I20967" t="s">
        <v>1816</v>
      </c>
      <c r="J20967" cm="1">
        <f t="array" ref="J20967:L20967">_xlfn.XLOOKUP($C20967, AGE!$A:$A,AGE!$B:$D,,0,2)</f>
        <v>560</v>
      </c>
      <c r="K20967">
        <v>19</v>
      </c>
      <c r="L20967" t="str">
        <v>Carbone and Narbonne 2014; Rooney et al. 2020</v>
      </c>
      <c r="M20967" t="s">
        <v>2484</v>
      </c>
      <c r="P20967" t="s">
        <v>2342</v>
      </c>
      <c r="Q20967" s="14">
        <v>2.2799999999999998</v>
      </c>
      <c r="R20967">
        <v>0.1</v>
      </c>
      <c r="S20967" s="14"/>
      <c r="V20967">
        <v>1</v>
      </c>
      <c r="W20967" t="s">
        <v>2570</v>
      </c>
    </row>
    <row r="20968" spans="1:23" x14ac:dyDescent="0.3">
      <c r="A20968">
        <v>28684</v>
      </c>
      <c r="B20968" s="15" t="s">
        <v>887</v>
      </c>
      <c r="C20968" t="str">
        <f>_xlfn.XLOOKUP($B20968, STANDARDS!$A:$A, STANDARDS!$B:$B,,0,2)</f>
        <v>Blueflower Fm, Rackla Gp</v>
      </c>
      <c r="D20968" t="s">
        <v>517</v>
      </c>
      <c r="E20968" t="s">
        <v>2278</v>
      </c>
      <c r="F20968">
        <v>129</v>
      </c>
      <c r="G20968">
        <v>-63.5</v>
      </c>
      <c r="H20968">
        <v>1</v>
      </c>
      <c r="I20968" t="s">
        <v>1816</v>
      </c>
      <c r="J20968" cm="1">
        <f t="array" ref="J20968:L20968">_xlfn.XLOOKUP($C20968, AGE!$A:$A,AGE!$B:$D,,0,2)</f>
        <v>560</v>
      </c>
      <c r="K20968">
        <v>19</v>
      </c>
      <c r="L20968" t="str">
        <v>Carbone and Narbonne 2014; Rooney et al. 2020</v>
      </c>
      <c r="M20968" t="s">
        <v>2484</v>
      </c>
      <c r="P20968" t="s">
        <v>2342</v>
      </c>
      <c r="Q20968" s="14">
        <v>1.1000000000000001</v>
      </c>
      <c r="R20968">
        <v>0.1</v>
      </c>
      <c r="S20968" s="14"/>
      <c r="V20968">
        <v>1</v>
      </c>
      <c r="W20968" t="s">
        <v>2570</v>
      </c>
    </row>
    <row r="20969" spans="1:23" x14ac:dyDescent="0.3">
      <c r="A20969">
        <v>28685</v>
      </c>
      <c r="B20969" s="15" t="s">
        <v>887</v>
      </c>
      <c r="C20969" t="str">
        <f>_xlfn.XLOOKUP($B20969, STANDARDS!$A:$A, STANDARDS!$B:$B,,0,2)</f>
        <v>Blueflower Fm, Rackla Gp</v>
      </c>
      <c r="D20969" t="s">
        <v>517</v>
      </c>
      <c r="E20969" t="s">
        <v>2278</v>
      </c>
      <c r="F20969">
        <v>129</v>
      </c>
      <c r="G20969">
        <v>-63.5</v>
      </c>
      <c r="H20969">
        <v>1</v>
      </c>
      <c r="I20969" t="s">
        <v>1816</v>
      </c>
      <c r="J20969" cm="1">
        <f t="array" ref="J20969:L20969">_xlfn.XLOOKUP($C20969, AGE!$A:$A,AGE!$B:$D,,0,2)</f>
        <v>560</v>
      </c>
      <c r="K20969">
        <v>19</v>
      </c>
      <c r="L20969" t="str">
        <v>Carbone and Narbonne 2014; Rooney et al. 2020</v>
      </c>
      <c r="M20969" t="s">
        <v>2484</v>
      </c>
      <c r="P20969" t="s">
        <v>2342</v>
      </c>
      <c r="Q20969" s="14">
        <v>1.39</v>
      </c>
      <c r="R20969">
        <v>0.1</v>
      </c>
      <c r="S20969" s="14"/>
      <c r="V20969">
        <v>1</v>
      </c>
      <c r="W20969" t="s">
        <v>2570</v>
      </c>
    </row>
    <row r="20970" spans="1:23" x14ac:dyDescent="0.3">
      <c r="A20970">
        <v>28686</v>
      </c>
      <c r="B20970" s="15" t="s">
        <v>887</v>
      </c>
      <c r="C20970" t="str">
        <f>_xlfn.XLOOKUP($B20970, STANDARDS!$A:$A, STANDARDS!$B:$B,,0,2)</f>
        <v>Blueflower Fm, Rackla Gp</v>
      </c>
      <c r="D20970" t="s">
        <v>517</v>
      </c>
      <c r="E20970" t="s">
        <v>2278</v>
      </c>
      <c r="F20970">
        <v>129</v>
      </c>
      <c r="G20970">
        <v>-63.5</v>
      </c>
      <c r="H20970">
        <v>1</v>
      </c>
      <c r="I20970" t="s">
        <v>1816</v>
      </c>
      <c r="J20970" cm="1">
        <f t="array" ref="J20970:L20970">_xlfn.XLOOKUP($C20970, AGE!$A:$A,AGE!$B:$D,,0,2)</f>
        <v>560</v>
      </c>
      <c r="K20970">
        <v>19</v>
      </c>
      <c r="L20970" t="str">
        <v>Carbone and Narbonne 2014; Rooney et al. 2020</v>
      </c>
      <c r="M20970" t="s">
        <v>2484</v>
      </c>
      <c r="P20970" t="s">
        <v>2342</v>
      </c>
      <c r="Q20970" s="14">
        <v>2.2000000000000002</v>
      </c>
      <c r="R20970">
        <v>0.1</v>
      </c>
      <c r="S20970" s="14"/>
      <c r="V20970">
        <v>1</v>
      </c>
      <c r="W20970" t="s">
        <v>2570</v>
      </c>
    </row>
    <row r="20971" spans="1:23" x14ac:dyDescent="0.3">
      <c r="A20971">
        <v>28687</v>
      </c>
      <c r="B20971" s="15" t="s">
        <v>887</v>
      </c>
      <c r="C20971" t="str">
        <f>_xlfn.XLOOKUP($B20971, STANDARDS!$A:$A, STANDARDS!$B:$B,,0,2)</f>
        <v>Blueflower Fm, Rackla Gp</v>
      </c>
      <c r="D20971" t="s">
        <v>517</v>
      </c>
      <c r="E20971" t="s">
        <v>2278</v>
      </c>
      <c r="F20971">
        <v>129</v>
      </c>
      <c r="G20971">
        <v>-63.5</v>
      </c>
      <c r="H20971">
        <v>1</v>
      </c>
      <c r="I20971" t="s">
        <v>1816</v>
      </c>
      <c r="J20971" cm="1">
        <f t="array" ref="J20971:L20971">_xlfn.XLOOKUP($C20971, AGE!$A:$A,AGE!$B:$D,,0,2)</f>
        <v>560</v>
      </c>
      <c r="K20971">
        <v>19</v>
      </c>
      <c r="L20971" t="str">
        <v>Carbone and Narbonne 2014; Rooney et al. 2020</v>
      </c>
      <c r="M20971" t="s">
        <v>2484</v>
      </c>
      <c r="P20971" t="s">
        <v>2342</v>
      </c>
      <c r="Q20971" s="14">
        <v>2.59</v>
      </c>
      <c r="R20971">
        <v>0.1</v>
      </c>
      <c r="S20971" s="14"/>
      <c r="V20971">
        <v>1</v>
      </c>
      <c r="W20971" t="s">
        <v>2570</v>
      </c>
    </row>
    <row r="20972" spans="1:23" x14ac:dyDescent="0.3">
      <c r="A20972">
        <v>28688</v>
      </c>
      <c r="B20972" s="15" t="s">
        <v>887</v>
      </c>
      <c r="C20972" t="str">
        <f>_xlfn.XLOOKUP($B20972, STANDARDS!$A:$A, STANDARDS!$B:$B,,0,2)</f>
        <v>Blueflower Fm, Rackla Gp</v>
      </c>
      <c r="D20972" t="s">
        <v>517</v>
      </c>
      <c r="E20972" t="s">
        <v>2278</v>
      </c>
      <c r="F20972">
        <v>129</v>
      </c>
      <c r="G20972">
        <v>-63.5</v>
      </c>
      <c r="H20972">
        <v>1</v>
      </c>
      <c r="I20972" t="s">
        <v>1816</v>
      </c>
      <c r="J20972" cm="1">
        <f t="array" ref="J20972:L20972">_xlfn.XLOOKUP($C20972, AGE!$A:$A,AGE!$B:$D,,0,2)</f>
        <v>560</v>
      </c>
      <c r="K20972">
        <v>19</v>
      </c>
      <c r="L20972" t="str">
        <v>Carbone and Narbonne 2014; Rooney et al. 2020</v>
      </c>
      <c r="M20972" t="s">
        <v>2484</v>
      </c>
      <c r="P20972" t="s">
        <v>2342</v>
      </c>
      <c r="Q20972" s="14">
        <v>2.35</v>
      </c>
      <c r="R20972">
        <v>0.1</v>
      </c>
      <c r="S20972" s="14"/>
      <c r="V20972">
        <v>1</v>
      </c>
      <c r="W20972" t="s">
        <v>2570</v>
      </c>
    </row>
    <row r="20973" spans="1:23" x14ac:dyDescent="0.3">
      <c r="A20973">
        <v>28689</v>
      </c>
      <c r="B20973" s="15" t="s">
        <v>887</v>
      </c>
      <c r="C20973" t="str">
        <f>_xlfn.XLOOKUP($B20973, STANDARDS!$A:$A, STANDARDS!$B:$B,,0,2)</f>
        <v>Blueflower Fm, Rackla Gp</v>
      </c>
      <c r="D20973" t="s">
        <v>517</v>
      </c>
      <c r="E20973" t="s">
        <v>2278</v>
      </c>
      <c r="F20973">
        <v>129</v>
      </c>
      <c r="G20973">
        <v>-63.5</v>
      </c>
      <c r="H20973">
        <v>1</v>
      </c>
      <c r="I20973" t="s">
        <v>1816</v>
      </c>
      <c r="J20973" cm="1">
        <f t="array" ref="J20973:L20973">_xlfn.XLOOKUP($C20973, AGE!$A:$A,AGE!$B:$D,,0,2)</f>
        <v>560</v>
      </c>
      <c r="K20973">
        <v>19</v>
      </c>
      <c r="L20973" t="str">
        <v>Carbone and Narbonne 2014; Rooney et al. 2020</v>
      </c>
      <c r="M20973" t="s">
        <v>2484</v>
      </c>
      <c r="P20973" t="s">
        <v>2342</v>
      </c>
      <c r="Q20973" s="14">
        <v>2.57</v>
      </c>
      <c r="R20973">
        <v>0.1</v>
      </c>
      <c r="S20973" s="14"/>
      <c r="V20973">
        <v>1</v>
      </c>
      <c r="W20973" t="s">
        <v>2570</v>
      </c>
    </row>
    <row r="20974" spans="1:23" x14ac:dyDescent="0.3">
      <c r="A20974">
        <v>28690</v>
      </c>
      <c r="B20974" s="15" t="s">
        <v>887</v>
      </c>
      <c r="C20974" t="str">
        <f>_xlfn.XLOOKUP($B20974, STANDARDS!$A:$A, STANDARDS!$B:$B,,0,2)</f>
        <v>Blueflower Fm, Rackla Gp</v>
      </c>
      <c r="D20974" t="s">
        <v>517</v>
      </c>
      <c r="E20974" t="s">
        <v>2278</v>
      </c>
      <c r="F20974">
        <v>129</v>
      </c>
      <c r="G20974">
        <v>-63.5</v>
      </c>
      <c r="H20974">
        <v>1</v>
      </c>
      <c r="I20974" t="s">
        <v>1816</v>
      </c>
      <c r="J20974" cm="1">
        <f t="array" ref="J20974:L20974">_xlfn.XLOOKUP($C20974, AGE!$A:$A,AGE!$B:$D,,0,2)</f>
        <v>560</v>
      </c>
      <c r="K20974">
        <v>19</v>
      </c>
      <c r="L20974" t="str">
        <v>Carbone and Narbonne 2014; Rooney et al. 2020</v>
      </c>
      <c r="M20974" t="s">
        <v>2484</v>
      </c>
      <c r="P20974" t="s">
        <v>2342</v>
      </c>
      <c r="Q20974" s="14">
        <v>1.74</v>
      </c>
      <c r="R20974">
        <v>0.1</v>
      </c>
      <c r="S20974" s="14"/>
      <c r="V20974">
        <v>1</v>
      </c>
      <c r="W20974" t="s">
        <v>2570</v>
      </c>
    </row>
    <row r="20975" spans="1:23" x14ac:dyDescent="0.3">
      <c r="A20975">
        <v>28691</v>
      </c>
      <c r="B20975" s="15" t="s">
        <v>887</v>
      </c>
      <c r="C20975" t="str">
        <f>_xlfn.XLOOKUP($B20975, STANDARDS!$A:$A, STANDARDS!$B:$B,,0,2)</f>
        <v>Blueflower Fm, Rackla Gp</v>
      </c>
      <c r="D20975" t="s">
        <v>517</v>
      </c>
      <c r="E20975" t="s">
        <v>2278</v>
      </c>
      <c r="F20975">
        <v>129</v>
      </c>
      <c r="G20975">
        <v>-63.5</v>
      </c>
      <c r="H20975">
        <v>1</v>
      </c>
      <c r="I20975" t="s">
        <v>1816</v>
      </c>
      <c r="J20975" cm="1">
        <f t="array" ref="J20975:L20975">_xlfn.XLOOKUP($C20975, AGE!$A:$A,AGE!$B:$D,,0,2)</f>
        <v>560</v>
      </c>
      <c r="K20975">
        <v>19</v>
      </c>
      <c r="L20975" t="str">
        <v>Carbone and Narbonne 2014; Rooney et al. 2020</v>
      </c>
      <c r="M20975" t="s">
        <v>2484</v>
      </c>
      <c r="P20975" t="s">
        <v>2342</v>
      </c>
      <c r="Q20975" s="14">
        <v>1.46</v>
      </c>
      <c r="R20975">
        <v>0.1</v>
      </c>
      <c r="S20975" s="14"/>
      <c r="V20975">
        <v>1</v>
      </c>
      <c r="W20975" t="s">
        <v>2570</v>
      </c>
    </row>
    <row r="20976" spans="1:23" x14ac:dyDescent="0.3">
      <c r="A20976">
        <v>28692</v>
      </c>
      <c r="B20976" s="15" t="s">
        <v>887</v>
      </c>
      <c r="C20976" t="str">
        <f>_xlfn.XLOOKUP($B20976, STANDARDS!$A:$A, STANDARDS!$B:$B,,0,2)</f>
        <v>Blueflower Fm, Rackla Gp</v>
      </c>
      <c r="D20976" t="s">
        <v>517</v>
      </c>
      <c r="E20976" t="s">
        <v>2278</v>
      </c>
      <c r="F20976">
        <v>129</v>
      </c>
      <c r="G20976">
        <v>-63.5</v>
      </c>
      <c r="H20976">
        <v>1</v>
      </c>
      <c r="I20976" t="s">
        <v>1816</v>
      </c>
      <c r="J20976" cm="1">
        <f t="array" ref="J20976:L20976">_xlfn.XLOOKUP($C20976, AGE!$A:$A,AGE!$B:$D,,0,2)</f>
        <v>560</v>
      </c>
      <c r="K20976">
        <v>19</v>
      </c>
      <c r="L20976" t="str">
        <v>Carbone and Narbonne 2014; Rooney et al. 2020</v>
      </c>
      <c r="M20976" t="s">
        <v>2484</v>
      </c>
      <c r="P20976" t="s">
        <v>2342</v>
      </c>
      <c r="Q20976" s="14">
        <v>1.9</v>
      </c>
      <c r="R20976">
        <v>0.1</v>
      </c>
      <c r="S20976" s="14"/>
      <c r="V20976">
        <v>1</v>
      </c>
      <c r="W20976" t="s">
        <v>2570</v>
      </c>
    </row>
    <row r="20977" spans="1:23" x14ac:dyDescent="0.3">
      <c r="A20977">
        <v>28693</v>
      </c>
      <c r="B20977" s="15" t="s">
        <v>887</v>
      </c>
      <c r="C20977" t="str">
        <f>_xlfn.XLOOKUP($B20977, STANDARDS!$A:$A, STANDARDS!$B:$B,,0,2)</f>
        <v>Blueflower Fm, Rackla Gp</v>
      </c>
      <c r="D20977" t="s">
        <v>517</v>
      </c>
      <c r="E20977" t="s">
        <v>2278</v>
      </c>
      <c r="F20977">
        <v>129</v>
      </c>
      <c r="G20977">
        <v>-63.5</v>
      </c>
      <c r="H20977">
        <v>1</v>
      </c>
      <c r="I20977" t="s">
        <v>1816</v>
      </c>
      <c r="J20977" cm="1">
        <f t="array" ref="J20977:L20977">_xlfn.XLOOKUP($C20977, AGE!$A:$A,AGE!$B:$D,,0,2)</f>
        <v>560</v>
      </c>
      <c r="K20977">
        <v>19</v>
      </c>
      <c r="L20977" t="str">
        <v>Carbone and Narbonne 2014; Rooney et al. 2020</v>
      </c>
      <c r="M20977" t="s">
        <v>2484</v>
      </c>
      <c r="P20977" t="s">
        <v>2342</v>
      </c>
      <c r="Q20977" s="14">
        <v>2.17</v>
      </c>
      <c r="R20977">
        <v>0.1</v>
      </c>
      <c r="S20977" s="14"/>
      <c r="V20977">
        <v>1</v>
      </c>
      <c r="W20977" t="s">
        <v>2570</v>
      </c>
    </row>
    <row r="20978" spans="1:23" x14ac:dyDescent="0.3">
      <c r="A20978">
        <v>28694</v>
      </c>
      <c r="B20978" s="15" t="s">
        <v>887</v>
      </c>
      <c r="C20978" t="str">
        <f>_xlfn.XLOOKUP($B20978, STANDARDS!$A:$A, STANDARDS!$B:$B,,0,2)</f>
        <v>Blueflower Fm, Rackla Gp</v>
      </c>
      <c r="D20978" t="s">
        <v>517</v>
      </c>
      <c r="E20978" t="s">
        <v>2278</v>
      </c>
      <c r="F20978">
        <v>129</v>
      </c>
      <c r="G20978">
        <v>-63.5</v>
      </c>
      <c r="H20978">
        <v>1</v>
      </c>
      <c r="I20978" t="s">
        <v>1816</v>
      </c>
      <c r="J20978" cm="1">
        <f t="array" ref="J20978:L20978">_xlfn.XLOOKUP($C20978, AGE!$A:$A,AGE!$B:$D,,0,2)</f>
        <v>560</v>
      </c>
      <c r="K20978">
        <v>19</v>
      </c>
      <c r="L20978" t="str">
        <v>Carbone and Narbonne 2014; Rooney et al. 2020</v>
      </c>
      <c r="M20978" t="s">
        <v>2484</v>
      </c>
      <c r="P20978" t="s">
        <v>2342</v>
      </c>
      <c r="Q20978" s="14">
        <v>1.45</v>
      </c>
      <c r="R20978">
        <v>0.1</v>
      </c>
      <c r="S20978" s="14"/>
      <c r="V20978">
        <v>1</v>
      </c>
      <c r="W20978" t="s">
        <v>2570</v>
      </c>
    </row>
    <row r="20979" spans="1:23" x14ac:dyDescent="0.3">
      <c r="A20979">
        <v>28695</v>
      </c>
      <c r="B20979" s="15" t="s">
        <v>887</v>
      </c>
      <c r="C20979" t="str">
        <f>_xlfn.XLOOKUP($B20979, STANDARDS!$A:$A, STANDARDS!$B:$B,,0,2)</f>
        <v>Blueflower Fm, Rackla Gp</v>
      </c>
      <c r="D20979" t="s">
        <v>517</v>
      </c>
      <c r="E20979" t="s">
        <v>2278</v>
      </c>
      <c r="F20979">
        <v>129</v>
      </c>
      <c r="G20979">
        <v>-63.5</v>
      </c>
      <c r="H20979">
        <v>1</v>
      </c>
      <c r="I20979" t="s">
        <v>1816</v>
      </c>
      <c r="J20979" cm="1">
        <f t="array" ref="J20979:L20979">_xlfn.XLOOKUP($C20979, AGE!$A:$A,AGE!$B:$D,,0,2)</f>
        <v>560</v>
      </c>
      <c r="K20979">
        <v>19</v>
      </c>
      <c r="L20979" t="str">
        <v>Carbone and Narbonne 2014; Rooney et al. 2020</v>
      </c>
      <c r="M20979" t="s">
        <v>2484</v>
      </c>
      <c r="P20979" t="s">
        <v>2342</v>
      </c>
      <c r="Q20979" s="14">
        <v>2.11</v>
      </c>
      <c r="R20979">
        <v>0.1</v>
      </c>
      <c r="S20979" s="14"/>
      <c r="V20979">
        <v>1</v>
      </c>
      <c r="W20979" t="s">
        <v>2570</v>
      </c>
    </row>
    <row r="20980" spans="1:23" x14ac:dyDescent="0.3">
      <c r="A20980">
        <v>28696</v>
      </c>
      <c r="B20980" s="15" t="s">
        <v>887</v>
      </c>
      <c r="C20980" t="str">
        <f>_xlfn.XLOOKUP($B20980, STANDARDS!$A:$A, STANDARDS!$B:$B,,0,2)</f>
        <v>Blueflower Fm, Rackla Gp</v>
      </c>
      <c r="D20980" t="s">
        <v>517</v>
      </c>
      <c r="E20980" t="s">
        <v>2278</v>
      </c>
      <c r="F20980">
        <v>129</v>
      </c>
      <c r="G20980">
        <v>-63.5</v>
      </c>
      <c r="H20980">
        <v>1</v>
      </c>
      <c r="I20980" t="s">
        <v>1816</v>
      </c>
      <c r="J20980" cm="1">
        <f t="array" ref="J20980:L20980">_xlfn.XLOOKUP($C20980, AGE!$A:$A,AGE!$B:$D,,0,2)</f>
        <v>560</v>
      </c>
      <c r="K20980">
        <v>19</v>
      </c>
      <c r="L20980" t="str">
        <v>Carbone and Narbonne 2014; Rooney et al. 2020</v>
      </c>
      <c r="M20980" t="s">
        <v>2484</v>
      </c>
      <c r="P20980" t="s">
        <v>2342</v>
      </c>
      <c r="Q20980" s="14">
        <v>2.56</v>
      </c>
      <c r="R20980">
        <v>0.1</v>
      </c>
      <c r="S20980" s="14"/>
      <c r="V20980">
        <v>1</v>
      </c>
      <c r="W20980" t="s">
        <v>2570</v>
      </c>
    </row>
    <row r="20981" spans="1:23" x14ac:dyDescent="0.3">
      <c r="A20981">
        <v>28697</v>
      </c>
      <c r="B20981" s="15" t="s">
        <v>887</v>
      </c>
      <c r="C20981" t="str">
        <f>_xlfn.XLOOKUP($B20981, STANDARDS!$A:$A, STANDARDS!$B:$B,,0,2)</f>
        <v>Blueflower Fm, Rackla Gp</v>
      </c>
      <c r="D20981" t="s">
        <v>517</v>
      </c>
      <c r="E20981" t="s">
        <v>2278</v>
      </c>
      <c r="F20981">
        <v>129</v>
      </c>
      <c r="G20981">
        <v>-63.5</v>
      </c>
      <c r="H20981">
        <v>1</v>
      </c>
      <c r="I20981" t="s">
        <v>1816</v>
      </c>
      <c r="J20981" cm="1">
        <f t="array" ref="J20981:L20981">_xlfn.XLOOKUP($C20981, AGE!$A:$A,AGE!$B:$D,,0,2)</f>
        <v>560</v>
      </c>
      <c r="K20981">
        <v>19</v>
      </c>
      <c r="L20981" t="str">
        <v>Carbone and Narbonne 2014; Rooney et al. 2020</v>
      </c>
      <c r="M20981" t="s">
        <v>2484</v>
      </c>
      <c r="P20981" t="s">
        <v>2342</v>
      </c>
      <c r="Q20981" s="14">
        <v>2.4</v>
      </c>
      <c r="R20981">
        <v>0.1</v>
      </c>
      <c r="S20981" s="14"/>
      <c r="V20981">
        <v>1</v>
      </c>
      <c r="W20981" t="s">
        <v>2570</v>
      </c>
    </row>
    <row r="20982" spans="1:23" x14ac:dyDescent="0.3">
      <c r="A20982">
        <v>28698</v>
      </c>
      <c r="B20982" s="15" t="s">
        <v>887</v>
      </c>
      <c r="C20982" t="str">
        <f>_xlfn.XLOOKUP($B20982, STANDARDS!$A:$A, STANDARDS!$B:$B,,0,2)</f>
        <v>Blueflower Fm, Rackla Gp</v>
      </c>
      <c r="D20982" t="s">
        <v>517</v>
      </c>
      <c r="E20982" t="s">
        <v>2278</v>
      </c>
      <c r="F20982">
        <v>129</v>
      </c>
      <c r="G20982">
        <v>-63.5</v>
      </c>
      <c r="H20982">
        <v>1</v>
      </c>
      <c r="I20982" t="s">
        <v>1816</v>
      </c>
      <c r="J20982" cm="1">
        <f t="array" ref="J20982:L20982">_xlfn.XLOOKUP($C20982, AGE!$A:$A,AGE!$B:$D,,0,2)</f>
        <v>560</v>
      </c>
      <c r="K20982">
        <v>19</v>
      </c>
      <c r="L20982" t="str">
        <v>Carbone and Narbonne 2014; Rooney et al. 2020</v>
      </c>
      <c r="M20982" t="s">
        <v>2484</v>
      </c>
      <c r="P20982" t="s">
        <v>2342</v>
      </c>
      <c r="Q20982" s="14">
        <v>2.09</v>
      </c>
      <c r="R20982">
        <v>0.1</v>
      </c>
      <c r="S20982" s="14"/>
      <c r="V20982">
        <v>1</v>
      </c>
      <c r="W20982" t="s">
        <v>2570</v>
      </c>
    </row>
    <row r="20983" spans="1:23" x14ac:dyDescent="0.3">
      <c r="A20983">
        <v>28699</v>
      </c>
      <c r="B20983" s="15" t="s">
        <v>887</v>
      </c>
      <c r="C20983" t="str">
        <f>_xlfn.XLOOKUP($B20983, STANDARDS!$A:$A, STANDARDS!$B:$B,,0,2)</f>
        <v>Blueflower Fm, Rackla Gp</v>
      </c>
      <c r="D20983" t="s">
        <v>517</v>
      </c>
      <c r="E20983" t="s">
        <v>2278</v>
      </c>
      <c r="F20983">
        <v>129</v>
      </c>
      <c r="G20983">
        <v>-63.5</v>
      </c>
      <c r="H20983">
        <v>1</v>
      </c>
      <c r="I20983" t="s">
        <v>1816</v>
      </c>
      <c r="J20983" cm="1">
        <f t="array" ref="J20983:L20983">_xlfn.XLOOKUP($C20983, AGE!$A:$A,AGE!$B:$D,,0,2)</f>
        <v>560</v>
      </c>
      <c r="K20983">
        <v>19</v>
      </c>
      <c r="L20983" t="str">
        <v>Carbone and Narbonne 2014; Rooney et al. 2020</v>
      </c>
      <c r="M20983" t="s">
        <v>2484</v>
      </c>
      <c r="P20983" t="s">
        <v>2342</v>
      </c>
      <c r="Q20983" s="14">
        <v>2.3199999999999998</v>
      </c>
      <c r="R20983">
        <v>0.1</v>
      </c>
      <c r="S20983" s="14"/>
      <c r="V20983">
        <v>1</v>
      </c>
      <c r="W20983" t="s">
        <v>2570</v>
      </c>
    </row>
    <row r="20984" spans="1:23" x14ac:dyDescent="0.3">
      <c r="A20984">
        <v>28700</v>
      </c>
      <c r="B20984" s="15" t="s">
        <v>887</v>
      </c>
      <c r="C20984" t="str">
        <f>_xlfn.XLOOKUP($B20984, STANDARDS!$A:$A, STANDARDS!$B:$B,,0,2)</f>
        <v>Blueflower Fm, Rackla Gp</v>
      </c>
      <c r="D20984" t="s">
        <v>517</v>
      </c>
      <c r="E20984" t="s">
        <v>2278</v>
      </c>
      <c r="F20984">
        <v>129</v>
      </c>
      <c r="G20984">
        <v>-63.5</v>
      </c>
      <c r="H20984">
        <v>1</v>
      </c>
      <c r="I20984" t="s">
        <v>1816</v>
      </c>
      <c r="J20984" cm="1">
        <f t="array" ref="J20984:L20984">_xlfn.XLOOKUP($C20984, AGE!$A:$A,AGE!$B:$D,,0,2)</f>
        <v>560</v>
      </c>
      <c r="K20984">
        <v>19</v>
      </c>
      <c r="L20984" t="str">
        <v>Carbone and Narbonne 2014; Rooney et al. 2020</v>
      </c>
      <c r="M20984" t="s">
        <v>2484</v>
      </c>
      <c r="P20984" t="s">
        <v>2342</v>
      </c>
      <c r="Q20984" s="14">
        <v>0.67</v>
      </c>
      <c r="R20984">
        <v>0.1</v>
      </c>
      <c r="S20984" s="14"/>
      <c r="V20984">
        <v>1</v>
      </c>
      <c r="W20984" t="s">
        <v>2570</v>
      </c>
    </row>
    <row r="20985" spans="1:23" x14ac:dyDescent="0.3">
      <c r="A20985">
        <v>28701</v>
      </c>
      <c r="B20985" s="15" t="s">
        <v>887</v>
      </c>
      <c r="C20985" t="str">
        <f>_xlfn.XLOOKUP($B20985, STANDARDS!$A:$A, STANDARDS!$B:$B,,0,2)</f>
        <v>Blueflower Fm, Rackla Gp</v>
      </c>
      <c r="D20985" t="s">
        <v>517</v>
      </c>
      <c r="E20985" t="s">
        <v>2278</v>
      </c>
      <c r="F20985">
        <v>129</v>
      </c>
      <c r="G20985">
        <v>-63.5</v>
      </c>
      <c r="H20985">
        <v>1</v>
      </c>
      <c r="I20985" t="s">
        <v>1816</v>
      </c>
      <c r="J20985" cm="1">
        <f t="array" ref="J20985:L20985">_xlfn.XLOOKUP($C20985, AGE!$A:$A,AGE!$B:$D,,0,2)</f>
        <v>560</v>
      </c>
      <c r="K20985">
        <v>19</v>
      </c>
      <c r="L20985" t="str">
        <v>Carbone and Narbonne 2014; Rooney et al. 2020</v>
      </c>
      <c r="M20985" t="s">
        <v>2484</v>
      </c>
      <c r="P20985" t="s">
        <v>2342</v>
      </c>
      <c r="Q20985" s="14">
        <v>1.65</v>
      </c>
      <c r="R20985">
        <v>0.1</v>
      </c>
      <c r="S20985" s="14"/>
      <c r="V20985">
        <v>1</v>
      </c>
      <c r="W20985" t="s">
        <v>2570</v>
      </c>
    </row>
    <row r="20986" spans="1:23" x14ac:dyDescent="0.3">
      <c r="A20986">
        <v>28702</v>
      </c>
      <c r="B20986" s="15" t="s">
        <v>887</v>
      </c>
      <c r="C20986" t="str">
        <f>_xlfn.XLOOKUP($B20986, STANDARDS!$A:$A, STANDARDS!$B:$B,,0,2)</f>
        <v>Blueflower Fm, Rackla Gp</v>
      </c>
      <c r="D20986" t="s">
        <v>517</v>
      </c>
      <c r="E20986" t="s">
        <v>2278</v>
      </c>
      <c r="F20986">
        <v>129</v>
      </c>
      <c r="G20986">
        <v>-63.5</v>
      </c>
      <c r="H20986">
        <v>1</v>
      </c>
      <c r="I20986" t="s">
        <v>1816</v>
      </c>
      <c r="J20986" cm="1">
        <f t="array" ref="J20986:L20986">_xlfn.XLOOKUP($C20986, AGE!$A:$A,AGE!$B:$D,,0,2)</f>
        <v>560</v>
      </c>
      <c r="K20986">
        <v>19</v>
      </c>
      <c r="L20986" t="str">
        <v>Carbone and Narbonne 2014; Rooney et al. 2020</v>
      </c>
      <c r="M20986" t="s">
        <v>2484</v>
      </c>
      <c r="P20986" t="s">
        <v>2342</v>
      </c>
      <c r="Q20986" s="14">
        <v>0.54</v>
      </c>
      <c r="R20986">
        <v>0.1</v>
      </c>
      <c r="S20986" s="14"/>
      <c r="V20986">
        <v>1</v>
      </c>
      <c r="W20986" t="s">
        <v>2570</v>
      </c>
    </row>
    <row r="20987" spans="1:23" x14ac:dyDescent="0.3">
      <c r="A20987">
        <v>28703</v>
      </c>
      <c r="B20987" s="15" t="s">
        <v>887</v>
      </c>
      <c r="C20987" t="str">
        <f>_xlfn.XLOOKUP($B20987, STANDARDS!$A:$A, STANDARDS!$B:$B,,0,2)</f>
        <v>Blueflower Fm, Rackla Gp</v>
      </c>
      <c r="D20987" t="s">
        <v>517</v>
      </c>
      <c r="E20987" t="s">
        <v>2278</v>
      </c>
      <c r="F20987">
        <v>129</v>
      </c>
      <c r="G20987">
        <v>-63.5</v>
      </c>
      <c r="H20987">
        <v>1</v>
      </c>
      <c r="I20987" t="s">
        <v>1816</v>
      </c>
      <c r="J20987" cm="1">
        <f t="array" ref="J20987:L20987">_xlfn.XLOOKUP($C20987, AGE!$A:$A,AGE!$B:$D,,0,2)</f>
        <v>560</v>
      </c>
      <c r="K20987">
        <v>19</v>
      </c>
      <c r="L20987" t="str">
        <v>Carbone and Narbonne 2014; Rooney et al. 2020</v>
      </c>
      <c r="M20987" t="s">
        <v>2484</v>
      </c>
      <c r="P20987" t="s">
        <v>2342</v>
      </c>
      <c r="Q20987" s="14">
        <v>1.38</v>
      </c>
      <c r="R20987">
        <v>0.1</v>
      </c>
      <c r="S20987" s="14"/>
      <c r="V20987">
        <v>1</v>
      </c>
      <c r="W20987" t="s">
        <v>2570</v>
      </c>
    </row>
    <row r="20988" spans="1:23" x14ac:dyDescent="0.3">
      <c r="A20988">
        <v>28704</v>
      </c>
      <c r="B20988" s="15" t="s">
        <v>887</v>
      </c>
      <c r="C20988" t="str">
        <f>_xlfn.XLOOKUP($B20988, STANDARDS!$A:$A, STANDARDS!$B:$B,,0,2)</f>
        <v>Blueflower Fm, Rackla Gp</v>
      </c>
      <c r="D20988" t="s">
        <v>517</v>
      </c>
      <c r="E20988" t="s">
        <v>2278</v>
      </c>
      <c r="F20988">
        <v>129</v>
      </c>
      <c r="G20988">
        <v>-63.5</v>
      </c>
      <c r="H20988">
        <v>1</v>
      </c>
      <c r="I20988" t="s">
        <v>1816</v>
      </c>
      <c r="J20988" cm="1">
        <f t="array" ref="J20988:L20988">_xlfn.XLOOKUP($C20988, AGE!$A:$A,AGE!$B:$D,,0,2)</f>
        <v>560</v>
      </c>
      <c r="K20988">
        <v>19</v>
      </c>
      <c r="L20988" t="str">
        <v>Carbone and Narbonne 2014; Rooney et al. 2020</v>
      </c>
      <c r="M20988" t="s">
        <v>2484</v>
      </c>
      <c r="P20988" t="s">
        <v>2342</v>
      </c>
      <c r="Q20988" s="14">
        <v>1</v>
      </c>
      <c r="R20988">
        <v>0.1</v>
      </c>
      <c r="S20988" s="14"/>
      <c r="V20988">
        <v>1</v>
      </c>
      <c r="W20988" t="s">
        <v>2570</v>
      </c>
    </row>
    <row r="20989" spans="1:23" x14ac:dyDescent="0.3">
      <c r="A20989">
        <v>28705</v>
      </c>
      <c r="B20989" s="15" t="s">
        <v>887</v>
      </c>
      <c r="C20989" t="str">
        <f>_xlfn.XLOOKUP($B20989, STANDARDS!$A:$A, STANDARDS!$B:$B,,0,2)</f>
        <v>Blueflower Fm, Rackla Gp</v>
      </c>
      <c r="D20989" t="s">
        <v>517</v>
      </c>
      <c r="E20989" t="s">
        <v>2278</v>
      </c>
      <c r="F20989">
        <v>129</v>
      </c>
      <c r="G20989">
        <v>-63.5</v>
      </c>
      <c r="H20989">
        <v>1</v>
      </c>
      <c r="I20989" t="s">
        <v>1816</v>
      </c>
      <c r="J20989" cm="1">
        <f t="array" ref="J20989:L20989">_xlfn.XLOOKUP($C20989, AGE!$A:$A,AGE!$B:$D,,0,2)</f>
        <v>560</v>
      </c>
      <c r="K20989">
        <v>19</v>
      </c>
      <c r="L20989" t="str">
        <v>Carbone and Narbonne 2014; Rooney et al. 2020</v>
      </c>
      <c r="M20989" t="s">
        <v>2484</v>
      </c>
      <c r="P20989" t="s">
        <v>2342</v>
      </c>
      <c r="Q20989" s="14">
        <v>1.58</v>
      </c>
      <c r="R20989">
        <v>0.1</v>
      </c>
      <c r="S20989" s="14"/>
      <c r="V20989">
        <v>1</v>
      </c>
      <c r="W20989" t="s">
        <v>2570</v>
      </c>
    </row>
    <row r="20990" spans="1:23" x14ac:dyDescent="0.3">
      <c r="A20990">
        <v>28706</v>
      </c>
      <c r="B20990" s="15" t="s">
        <v>887</v>
      </c>
      <c r="C20990" t="str">
        <f>_xlfn.XLOOKUP($B20990, STANDARDS!$A:$A, STANDARDS!$B:$B,,0,2)</f>
        <v>Blueflower Fm, Rackla Gp</v>
      </c>
      <c r="D20990" t="s">
        <v>517</v>
      </c>
      <c r="E20990" t="s">
        <v>2278</v>
      </c>
      <c r="F20990">
        <v>129</v>
      </c>
      <c r="G20990">
        <v>-63.5</v>
      </c>
      <c r="H20990">
        <v>1</v>
      </c>
      <c r="I20990" t="s">
        <v>1816</v>
      </c>
      <c r="J20990" cm="1">
        <f t="array" ref="J20990:L20990">_xlfn.XLOOKUP($C20990, AGE!$A:$A,AGE!$B:$D,,0,2)</f>
        <v>560</v>
      </c>
      <c r="K20990">
        <v>19</v>
      </c>
      <c r="L20990" t="str">
        <v>Carbone and Narbonne 2014; Rooney et al. 2020</v>
      </c>
      <c r="M20990" t="s">
        <v>2484</v>
      </c>
      <c r="P20990" t="s">
        <v>2342</v>
      </c>
      <c r="Q20990" s="14">
        <v>2.0499999999999998</v>
      </c>
      <c r="R20990">
        <v>0.1</v>
      </c>
      <c r="S20990" s="14"/>
      <c r="V20990">
        <v>1</v>
      </c>
      <c r="W20990" t="s">
        <v>2570</v>
      </c>
    </row>
    <row r="20991" spans="1:23" x14ac:dyDescent="0.3">
      <c r="A20991">
        <v>28707</v>
      </c>
      <c r="B20991" s="15" t="s">
        <v>887</v>
      </c>
      <c r="C20991" t="str">
        <f>_xlfn.XLOOKUP($B20991, STANDARDS!$A:$A, STANDARDS!$B:$B,,0,2)</f>
        <v>Blueflower Fm, Rackla Gp</v>
      </c>
      <c r="D20991" t="s">
        <v>517</v>
      </c>
      <c r="E20991" t="s">
        <v>2278</v>
      </c>
      <c r="F20991">
        <v>129</v>
      </c>
      <c r="G20991">
        <v>-63.5</v>
      </c>
      <c r="H20991">
        <v>1</v>
      </c>
      <c r="I20991" t="s">
        <v>1816</v>
      </c>
      <c r="J20991" cm="1">
        <f t="array" ref="J20991:L20991">_xlfn.XLOOKUP($C20991, AGE!$A:$A,AGE!$B:$D,,0,2)</f>
        <v>560</v>
      </c>
      <c r="K20991">
        <v>19</v>
      </c>
      <c r="L20991" t="str">
        <v>Carbone and Narbonne 2014; Rooney et al. 2020</v>
      </c>
      <c r="M20991" t="s">
        <v>2484</v>
      </c>
      <c r="P20991" t="s">
        <v>2342</v>
      </c>
      <c r="Q20991" s="14">
        <v>2.58</v>
      </c>
      <c r="R20991">
        <v>0.1</v>
      </c>
      <c r="S20991" s="14"/>
      <c r="V20991">
        <v>1</v>
      </c>
      <c r="W20991" t="s">
        <v>2570</v>
      </c>
    </row>
    <row r="20992" spans="1:23" x14ac:dyDescent="0.3">
      <c r="A20992">
        <v>28708</v>
      </c>
      <c r="B20992" s="15" t="s">
        <v>887</v>
      </c>
      <c r="C20992" t="str">
        <f>_xlfn.XLOOKUP($B20992, STANDARDS!$A:$A, STANDARDS!$B:$B,,0,2)</f>
        <v>Blueflower Fm, Rackla Gp</v>
      </c>
      <c r="D20992" t="s">
        <v>517</v>
      </c>
      <c r="E20992" t="s">
        <v>2278</v>
      </c>
      <c r="F20992">
        <v>129</v>
      </c>
      <c r="G20992">
        <v>-63.5</v>
      </c>
      <c r="H20992">
        <v>1</v>
      </c>
      <c r="I20992" t="s">
        <v>1816</v>
      </c>
      <c r="J20992" cm="1">
        <f t="array" ref="J20992:L20992">_xlfn.XLOOKUP($C20992, AGE!$A:$A,AGE!$B:$D,,0,2)</f>
        <v>560</v>
      </c>
      <c r="K20992">
        <v>19</v>
      </c>
      <c r="L20992" t="str">
        <v>Carbone and Narbonne 2014; Rooney et al. 2020</v>
      </c>
      <c r="M20992" t="s">
        <v>2484</v>
      </c>
      <c r="P20992" t="s">
        <v>2342</v>
      </c>
      <c r="Q20992" s="14">
        <v>1.29</v>
      </c>
      <c r="R20992">
        <v>0.1</v>
      </c>
      <c r="S20992" s="14"/>
      <c r="V20992">
        <v>1</v>
      </c>
      <c r="W20992" t="s">
        <v>2570</v>
      </c>
    </row>
    <row r="20993" spans="1:23" x14ac:dyDescent="0.3">
      <c r="A20993">
        <v>28709</v>
      </c>
      <c r="B20993" s="15" t="s">
        <v>887</v>
      </c>
      <c r="C20993" t="str">
        <f>_xlfn.XLOOKUP($B20993, STANDARDS!$A:$A, STANDARDS!$B:$B,,0,2)</f>
        <v>Blueflower Fm, Rackla Gp</v>
      </c>
      <c r="D20993" t="s">
        <v>517</v>
      </c>
      <c r="E20993" t="s">
        <v>2278</v>
      </c>
      <c r="F20993">
        <v>129</v>
      </c>
      <c r="G20993">
        <v>-63.5</v>
      </c>
      <c r="H20993">
        <v>1</v>
      </c>
      <c r="I20993" t="s">
        <v>1816</v>
      </c>
      <c r="J20993" cm="1">
        <f t="array" ref="J20993:L20993">_xlfn.XLOOKUP($C20993, AGE!$A:$A,AGE!$B:$D,,0,2)</f>
        <v>560</v>
      </c>
      <c r="K20993">
        <v>19</v>
      </c>
      <c r="L20993" t="str">
        <v>Carbone and Narbonne 2014; Rooney et al. 2020</v>
      </c>
      <c r="M20993" t="s">
        <v>2484</v>
      </c>
      <c r="P20993" t="s">
        <v>2342</v>
      </c>
      <c r="Q20993" s="14">
        <v>1.21</v>
      </c>
      <c r="R20993">
        <v>0.1</v>
      </c>
      <c r="S20993" s="14"/>
      <c r="V20993">
        <v>1</v>
      </c>
      <c r="W20993" t="s">
        <v>2570</v>
      </c>
    </row>
    <row r="20994" spans="1:23" x14ac:dyDescent="0.3">
      <c r="A20994">
        <v>28710</v>
      </c>
      <c r="B20994" s="15" t="s">
        <v>887</v>
      </c>
      <c r="C20994" t="str">
        <f>_xlfn.XLOOKUP($B20994, STANDARDS!$A:$A, STANDARDS!$B:$B,,0,2)</f>
        <v>Blueflower Fm, Rackla Gp</v>
      </c>
      <c r="D20994" t="s">
        <v>517</v>
      </c>
      <c r="E20994" t="s">
        <v>2278</v>
      </c>
      <c r="F20994">
        <v>129</v>
      </c>
      <c r="G20994">
        <v>-63.5</v>
      </c>
      <c r="H20994">
        <v>1</v>
      </c>
      <c r="I20994" t="s">
        <v>1816</v>
      </c>
      <c r="J20994" cm="1">
        <f t="array" ref="J20994:L20994">_xlfn.XLOOKUP($C20994, AGE!$A:$A,AGE!$B:$D,,0,2)</f>
        <v>560</v>
      </c>
      <c r="K20994">
        <v>19</v>
      </c>
      <c r="L20994" t="str">
        <v>Carbone and Narbonne 2014; Rooney et al. 2020</v>
      </c>
      <c r="M20994" t="s">
        <v>2484</v>
      </c>
      <c r="P20994" t="s">
        <v>2342</v>
      </c>
      <c r="Q20994" s="14">
        <v>1.85</v>
      </c>
      <c r="R20994">
        <v>0.1</v>
      </c>
      <c r="S20994" s="14"/>
      <c r="V20994">
        <v>1</v>
      </c>
      <c r="W20994" t="s">
        <v>2570</v>
      </c>
    </row>
    <row r="20995" spans="1:23" x14ac:dyDescent="0.3">
      <c r="A20995">
        <v>28711</v>
      </c>
      <c r="B20995" s="15" t="s">
        <v>887</v>
      </c>
      <c r="C20995" t="str">
        <f>_xlfn.XLOOKUP($B20995, STANDARDS!$A:$A, STANDARDS!$B:$B,,0,2)</f>
        <v>Blueflower Fm, Rackla Gp</v>
      </c>
      <c r="D20995" t="s">
        <v>517</v>
      </c>
      <c r="E20995" t="s">
        <v>2278</v>
      </c>
      <c r="F20995">
        <v>129</v>
      </c>
      <c r="G20995">
        <v>-63.5</v>
      </c>
      <c r="H20995">
        <v>1</v>
      </c>
      <c r="I20995" t="s">
        <v>1816</v>
      </c>
      <c r="J20995" cm="1">
        <f t="array" ref="J20995:L20995">_xlfn.XLOOKUP($C20995, AGE!$A:$A,AGE!$B:$D,,0,2)</f>
        <v>560</v>
      </c>
      <c r="K20995">
        <v>19</v>
      </c>
      <c r="L20995" t="str">
        <v>Carbone and Narbonne 2014; Rooney et al. 2020</v>
      </c>
      <c r="M20995" t="s">
        <v>2484</v>
      </c>
      <c r="P20995" t="s">
        <v>2342</v>
      </c>
      <c r="Q20995" s="14">
        <v>0.91</v>
      </c>
      <c r="R20995">
        <v>0.1</v>
      </c>
      <c r="S20995" s="14"/>
      <c r="V20995">
        <v>1</v>
      </c>
      <c r="W20995" t="s">
        <v>2570</v>
      </c>
    </row>
    <row r="20996" spans="1:23" x14ac:dyDescent="0.3">
      <c r="A20996">
        <v>28712</v>
      </c>
      <c r="B20996" s="15" t="s">
        <v>887</v>
      </c>
      <c r="C20996" t="str">
        <f>_xlfn.XLOOKUP($B20996, STANDARDS!$A:$A, STANDARDS!$B:$B,,0,2)</f>
        <v>Blueflower Fm, Rackla Gp</v>
      </c>
      <c r="D20996" t="s">
        <v>517</v>
      </c>
      <c r="E20996" t="s">
        <v>2278</v>
      </c>
      <c r="F20996">
        <v>129</v>
      </c>
      <c r="G20996">
        <v>-63.5</v>
      </c>
      <c r="H20996">
        <v>1</v>
      </c>
      <c r="I20996" t="s">
        <v>1816</v>
      </c>
      <c r="J20996" cm="1">
        <f t="array" ref="J20996:L20996">_xlfn.XLOOKUP($C20996, AGE!$A:$A,AGE!$B:$D,,0,2)</f>
        <v>560</v>
      </c>
      <c r="K20996">
        <v>19</v>
      </c>
      <c r="L20996" t="str">
        <v>Carbone and Narbonne 2014; Rooney et al. 2020</v>
      </c>
      <c r="M20996" t="s">
        <v>2484</v>
      </c>
      <c r="P20996" t="s">
        <v>2342</v>
      </c>
      <c r="Q20996" s="14">
        <v>0.61</v>
      </c>
      <c r="R20996">
        <v>0.1</v>
      </c>
      <c r="S20996" s="14"/>
      <c r="V20996">
        <v>1</v>
      </c>
      <c r="W20996" t="s">
        <v>2570</v>
      </c>
    </row>
    <row r="20997" spans="1:23" x14ac:dyDescent="0.3">
      <c r="A20997">
        <v>28713</v>
      </c>
      <c r="B20997" s="15" t="s">
        <v>887</v>
      </c>
      <c r="C20997" t="str">
        <f>_xlfn.XLOOKUP($B20997, STANDARDS!$A:$A, STANDARDS!$B:$B,,0,2)</f>
        <v>Blueflower Fm, Rackla Gp</v>
      </c>
      <c r="D20997" t="s">
        <v>517</v>
      </c>
      <c r="E20997" t="s">
        <v>2278</v>
      </c>
      <c r="F20997">
        <v>129</v>
      </c>
      <c r="G20997">
        <v>-63.5</v>
      </c>
      <c r="H20997">
        <v>1</v>
      </c>
      <c r="I20997" t="s">
        <v>1816</v>
      </c>
      <c r="J20997" cm="1">
        <f t="array" ref="J20997:L20997">_xlfn.XLOOKUP($C20997, AGE!$A:$A,AGE!$B:$D,,0,2)</f>
        <v>560</v>
      </c>
      <c r="K20997">
        <v>19</v>
      </c>
      <c r="L20997" t="str">
        <v>Carbone and Narbonne 2014; Rooney et al. 2020</v>
      </c>
      <c r="M20997" t="s">
        <v>2484</v>
      </c>
      <c r="P20997" t="s">
        <v>2342</v>
      </c>
      <c r="Q20997" s="14">
        <v>0.86</v>
      </c>
      <c r="R20997">
        <v>0.1</v>
      </c>
      <c r="S20997" s="14"/>
      <c r="V20997">
        <v>1</v>
      </c>
      <c r="W20997" t="s">
        <v>2570</v>
      </c>
    </row>
    <row r="20998" spans="1:23" x14ac:dyDescent="0.3">
      <c r="A20998">
        <v>28714</v>
      </c>
      <c r="B20998" s="15" t="s">
        <v>887</v>
      </c>
      <c r="C20998" t="str">
        <f>_xlfn.XLOOKUP($B20998, STANDARDS!$A:$A, STANDARDS!$B:$B,,0,2)</f>
        <v>Blueflower Fm, Rackla Gp</v>
      </c>
      <c r="D20998" t="s">
        <v>517</v>
      </c>
      <c r="E20998" t="s">
        <v>2278</v>
      </c>
      <c r="F20998">
        <v>129</v>
      </c>
      <c r="G20998">
        <v>-63.5</v>
      </c>
      <c r="H20998">
        <v>1</v>
      </c>
      <c r="I20998" t="s">
        <v>1816</v>
      </c>
      <c r="J20998" cm="1">
        <f t="array" ref="J20998:L20998">_xlfn.XLOOKUP($C20998, AGE!$A:$A,AGE!$B:$D,,0,2)</f>
        <v>560</v>
      </c>
      <c r="K20998">
        <v>19</v>
      </c>
      <c r="L20998" t="str">
        <v>Carbone and Narbonne 2014; Rooney et al. 2020</v>
      </c>
      <c r="M20998" t="s">
        <v>2484</v>
      </c>
      <c r="P20998" t="s">
        <v>2342</v>
      </c>
      <c r="Q20998" s="14">
        <v>1.48</v>
      </c>
      <c r="R20998">
        <v>0.1</v>
      </c>
      <c r="S20998" s="14"/>
      <c r="V20998">
        <v>1</v>
      </c>
      <c r="W20998" t="s">
        <v>2570</v>
      </c>
    </row>
    <row r="20999" spans="1:23" x14ac:dyDescent="0.3">
      <c r="A20999">
        <v>28715</v>
      </c>
      <c r="B20999" s="15" t="s">
        <v>887</v>
      </c>
      <c r="C20999" t="str">
        <f>_xlfn.XLOOKUP($B20999, STANDARDS!$A:$A, STANDARDS!$B:$B,,0,2)</f>
        <v>Blueflower Fm, Rackla Gp</v>
      </c>
      <c r="D20999" t="s">
        <v>517</v>
      </c>
      <c r="E20999" t="s">
        <v>2278</v>
      </c>
      <c r="F20999">
        <v>129</v>
      </c>
      <c r="G20999">
        <v>-63.5</v>
      </c>
      <c r="H20999">
        <v>1</v>
      </c>
      <c r="I20999" t="s">
        <v>1816</v>
      </c>
      <c r="J20999" cm="1">
        <f t="array" ref="J20999:L20999">_xlfn.XLOOKUP($C20999, AGE!$A:$A,AGE!$B:$D,,0,2)</f>
        <v>560</v>
      </c>
      <c r="K20999">
        <v>19</v>
      </c>
      <c r="L20999" t="str">
        <v>Carbone and Narbonne 2014; Rooney et al. 2020</v>
      </c>
      <c r="M20999" t="s">
        <v>2484</v>
      </c>
      <c r="P20999" t="s">
        <v>2342</v>
      </c>
      <c r="Q20999" s="14">
        <v>1.68</v>
      </c>
      <c r="R20999">
        <v>0.1</v>
      </c>
      <c r="S20999" s="14"/>
      <c r="V20999">
        <v>1</v>
      </c>
      <c r="W20999" t="s">
        <v>2570</v>
      </c>
    </row>
    <row r="21000" spans="1:23" x14ac:dyDescent="0.3">
      <c r="A21000">
        <v>28716</v>
      </c>
      <c r="B21000" s="15" t="s">
        <v>887</v>
      </c>
      <c r="C21000" t="str">
        <f>_xlfn.XLOOKUP($B21000, STANDARDS!$A:$A, STANDARDS!$B:$B,,0,2)</f>
        <v>Blueflower Fm, Rackla Gp</v>
      </c>
      <c r="D21000" t="s">
        <v>517</v>
      </c>
      <c r="E21000" t="s">
        <v>2278</v>
      </c>
      <c r="F21000">
        <v>129</v>
      </c>
      <c r="G21000">
        <v>-63.5</v>
      </c>
      <c r="H21000">
        <v>1</v>
      </c>
      <c r="I21000" t="s">
        <v>1816</v>
      </c>
      <c r="J21000" cm="1">
        <f t="array" ref="J21000:L21000">_xlfn.XLOOKUP($C21000, AGE!$A:$A,AGE!$B:$D,,0,2)</f>
        <v>560</v>
      </c>
      <c r="K21000">
        <v>19</v>
      </c>
      <c r="L21000" t="str">
        <v>Carbone and Narbonne 2014; Rooney et al. 2020</v>
      </c>
      <c r="M21000" t="s">
        <v>2484</v>
      </c>
      <c r="P21000" t="s">
        <v>2342</v>
      </c>
      <c r="Q21000" s="14">
        <v>2.3199999999999998</v>
      </c>
      <c r="R21000">
        <v>0.1</v>
      </c>
      <c r="S21000" s="14"/>
      <c r="V21000">
        <v>1</v>
      </c>
      <c r="W21000" t="s">
        <v>2570</v>
      </c>
    </row>
    <row r="21001" spans="1:23" x14ac:dyDescent="0.3">
      <c r="A21001">
        <v>28717</v>
      </c>
      <c r="B21001" s="15" t="s">
        <v>887</v>
      </c>
      <c r="C21001" t="str">
        <f>_xlfn.XLOOKUP($B21001, STANDARDS!$A:$A, STANDARDS!$B:$B,,0,2)</f>
        <v>Blueflower Fm, Rackla Gp</v>
      </c>
      <c r="D21001" t="s">
        <v>517</v>
      </c>
      <c r="E21001" t="s">
        <v>2278</v>
      </c>
      <c r="F21001">
        <v>129</v>
      </c>
      <c r="G21001">
        <v>-63.5</v>
      </c>
      <c r="H21001">
        <v>1</v>
      </c>
      <c r="I21001" t="s">
        <v>1816</v>
      </c>
      <c r="J21001" cm="1">
        <f t="array" ref="J21001:L21001">_xlfn.XLOOKUP($C21001, AGE!$A:$A,AGE!$B:$D,,0,2)</f>
        <v>560</v>
      </c>
      <c r="K21001">
        <v>19</v>
      </c>
      <c r="L21001" t="str">
        <v>Carbone and Narbonne 2014; Rooney et al. 2020</v>
      </c>
      <c r="M21001" t="s">
        <v>2484</v>
      </c>
      <c r="P21001" t="s">
        <v>2342</v>
      </c>
      <c r="Q21001" s="14">
        <v>3.5</v>
      </c>
      <c r="R21001">
        <v>0.1</v>
      </c>
      <c r="S21001" s="14"/>
      <c r="V21001">
        <v>1</v>
      </c>
      <c r="W21001" t="s">
        <v>2570</v>
      </c>
    </row>
    <row r="21002" spans="1:23" x14ac:dyDescent="0.3">
      <c r="A21002">
        <v>28718</v>
      </c>
      <c r="B21002" s="15" t="s">
        <v>887</v>
      </c>
      <c r="C21002" t="str">
        <f>_xlfn.XLOOKUP($B21002, STANDARDS!$A:$A, STANDARDS!$B:$B,,0,2)</f>
        <v>Blueflower Fm, Rackla Gp</v>
      </c>
      <c r="D21002" t="s">
        <v>517</v>
      </c>
      <c r="E21002" t="s">
        <v>2278</v>
      </c>
      <c r="F21002">
        <v>129</v>
      </c>
      <c r="G21002">
        <v>-63.5</v>
      </c>
      <c r="H21002">
        <v>1</v>
      </c>
      <c r="I21002" t="s">
        <v>1816</v>
      </c>
      <c r="J21002" cm="1">
        <f t="array" ref="J21002:L21002">_xlfn.XLOOKUP($C21002, AGE!$A:$A,AGE!$B:$D,,0,2)</f>
        <v>560</v>
      </c>
      <c r="K21002">
        <v>19</v>
      </c>
      <c r="L21002" t="str">
        <v>Carbone and Narbonne 2014; Rooney et al. 2020</v>
      </c>
      <c r="M21002" t="s">
        <v>2484</v>
      </c>
      <c r="P21002" t="s">
        <v>2342</v>
      </c>
      <c r="Q21002" s="14">
        <v>2.8</v>
      </c>
      <c r="R21002">
        <v>0.1</v>
      </c>
      <c r="S21002" s="14"/>
      <c r="V21002">
        <v>1</v>
      </c>
      <c r="W21002" t="s">
        <v>2570</v>
      </c>
    </row>
    <row r="21003" spans="1:23" x14ac:dyDescent="0.3">
      <c r="A21003">
        <v>28719</v>
      </c>
      <c r="B21003" s="15" t="s">
        <v>887</v>
      </c>
      <c r="C21003" t="str">
        <f>_xlfn.XLOOKUP($B21003, STANDARDS!$A:$A, STANDARDS!$B:$B,,0,2)</f>
        <v>Blueflower Fm, Rackla Gp</v>
      </c>
      <c r="D21003" t="s">
        <v>517</v>
      </c>
      <c r="E21003" t="s">
        <v>2278</v>
      </c>
      <c r="F21003">
        <v>129</v>
      </c>
      <c r="G21003">
        <v>-63.5</v>
      </c>
      <c r="H21003">
        <v>1</v>
      </c>
      <c r="I21003" t="s">
        <v>1816</v>
      </c>
      <c r="J21003" cm="1">
        <f t="array" ref="J21003:L21003">_xlfn.XLOOKUP($C21003, AGE!$A:$A,AGE!$B:$D,,0,2)</f>
        <v>560</v>
      </c>
      <c r="K21003">
        <v>19</v>
      </c>
      <c r="L21003" t="str">
        <v>Carbone and Narbonne 2014; Rooney et al. 2020</v>
      </c>
      <c r="M21003" t="s">
        <v>2484</v>
      </c>
      <c r="P21003" t="s">
        <v>2342</v>
      </c>
      <c r="Q21003" s="14">
        <v>2.35</v>
      </c>
      <c r="R21003">
        <v>0.1</v>
      </c>
      <c r="S21003" s="14"/>
      <c r="V21003">
        <v>1</v>
      </c>
      <c r="W21003" t="s">
        <v>2570</v>
      </c>
    </row>
    <row r="21004" spans="1:23" x14ac:dyDescent="0.3">
      <c r="A21004">
        <v>28720</v>
      </c>
      <c r="B21004" s="15" t="s">
        <v>887</v>
      </c>
      <c r="C21004" t="str">
        <f>_xlfn.XLOOKUP($B21004, STANDARDS!$A:$A, STANDARDS!$B:$B,,0,2)</f>
        <v>Blueflower Fm, Rackla Gp</v>
      </c>
      <c r="D21004" t="s">
        <v>517</v>
      </c>
      <c r="E21004" t="s">
        <v>2278</v>
      </c>
      <c r="F21004">
        <v>129</v>
      </c>
      <c r="G21004">
        <v>-63.5</v>
      </c>
      <c r="H21004">
        <v>1</v>
      </c>
      <c r="I21004" t="s">
        <v>1816</v>
      </c>
      <c r="J21004" cm="1">
        <f t="array" ref="J21004:L21004">_xlfn.XLOOKUP($C21004, AGE!$A:$A,AGE!$B:$D,,0,2)</f>
        <v>560</v>
      </c>
      <c r="K21004">
        <v>19</v>
      </c>
      <c r="L21004" t="str">
        <v>Carbone and Narbonne 2014; Rooney et al. 2020</v>
      </c>
      <c r="M21004" t="s">
        <v>2484</v>
      </c>
      <c r="P21004" t="s">
        <v>2342</v>
      </c>
      <c r="Q21004" s="14">
        <v>2.68</v>
      </c>
      <c r="R21004">
        <v>0.1</v>
      </c>
      <c r="S21004" s="14"/>
      <c r="V21004">
        <v>1</v>
      </c>
      <c r="W21004" t="s">
        <v>2570</v>
      </c>
    </row>
    <row r="21005" spans="1:23" x14ac:dyDescent="0.3">
      <c r="A21005">
        <v>28721</v>
      </c>
      <c r="B21005" s="15" t="s">
        <v>887</v>
      </c>
      <c r="C21005" t="str">
        <f>_xlfn.XLOOKUP($B21005, STANDARDS!$A:$A, STANDARDS!$B:$B,,0,2)</f>
        <v>Blueflower Fm, Rackla Gp</v>
      </c>
      <c r="D21005" t="s">
        <v>517</v>
      </c>
      <c r="E21005" t="s">
        <v>2278</v>
      </c>
      <c r="F21005">
        <v>129</v>
      </c>
      <c r="G21005">
        <v>-63.5</v>
      </c>
      <c r="H21005">
        <v>1</v>
      </c>
      <c r="I21005" t="s">
        <v>1816</v>
      </c>
      <c r="J21005" cm="1">
        <f t="array" ref="J21005:L21005">_xlfn.XLOOKUP($C21005, AGE!$A:$A,AGE!$B:$D,,0,2)</f>
        <v>560</v>
      </c>
      <c r="K21005">
        <v>19</v>
      </c>
      <c r="L21005" t="str">
        <v>Carbone and Narbonne 2014; Rooney et al. 2020</v>
      </c>
      <c r="M21005" t="s">
        <v>2484</v>
      </c>
      <c r="P21005" t="s">
        <v>2342</v>
      </c>
      <c r="Q21005" s="14">
        <v>2.82</v>
      </c>
      <c r="R21005">
        <v>0.1</v>
      </c>
      <c r="S21005" s="14"/>
      <c r="V21005">
        <v>1</v>
      </c>
      <c r="W21005" t="s">
        <v>2570</v>
      </c>
    </row>
    <row r="21006" spans="1:23" x14ac:dyDescent="0.3">
      <c r="A21006">
        <v>28722</v>
      </c>
      <c r="B21006" s="15" t="s">
        <v>887</v>
      </c>
      <c r="C21006" t="str">
        <f>_xlfn.XLOOKUP($B21006, STANDARDS!$A:$A, STANDARDS!$B:$B,,0,2)</f>
        <v>Blueflower Fm, Rackla Gp</v>
      </c>
      <c r="D21006" t="s">
        <v>517</v>
      </c>
      <c r="E21006" t="s">
        <v>2278</v>
      </c>
      <c r="F21006">
        <v>129</v>
      </c>
      <c r="G21006">
        <v>-63.5</v>
      </c>
      <c r="H21006">
        <v>1</v>
      </c>
      <c r="I21006" t="s">
        <v>1816</v>
      </c>
      <c r="J21006" cm="1">
        <f t="array" ref="J21006:L21006">_xlfn.XLOOKUP($C21006, AGE!$A:$A,AGE!$B:$D,,0,2)</f>
        <v>560</v>
      </c>
      <c r="K21006">
        <v>19</v>
      </c>
      <c r="L21006" t="str">
        <v>Carbone and Narbonne 2014; Rooney et al. 2020</v>
      </c>
      <c r="M21006" t="s">
        <v>2484</v>
      </c>
      <c r="P21006" t="s">
        <v>2342</v>
      </c>
      <c r="Q21006" s="14">
        <v>1.57</v>
      </c>
      <c r="R21006">
        <v>0.1</v>
      </c>
      <c r="S21006" s="14"/>
      <c r="V21006">
        <v>1</v>
      </c>
      <c r="W21006" t="s">
        <v>2570</v>
      </c>
    </row>
    <row r="21007" spans="1:23" x14ac:dyDescent="0.3">
      <c r="A21007">
        <v>28723</v>
      </c>
      <c r="B21007" s="15" t="s">
        <v>892</v>
      </c>
      <c r="C21007" t="str">
        <f>_xlfn.XLOOKUP($B21007, STANDARDS!$A:$A, STANDARDS!$B:$B,,0,2)</f>
        <v>Gametrail Fm, Rackla Gp</v>
      </c>
      <c r="D21007" t="s">
        <v>517</v>
      </c>
      <c r="E21007" t="s">
        <v>2278</v>
      </c>
      <c r="F21007">
        <v>129</v>
      </c>
      <c r="G21007">
        <v>-63.5</v>
      </c>
      <c r="H21007">
        <v>1</v>
      </c>
      <c r="I21007" t="s">
        <v>1816</v>
      </c>
      <c r="J21007" cm="1">
        <f t="array" ref="J21007:L21007">_xlfn.XLOOKUP($C21007, AGE!$A:$A,AGE!$B:$D,,0,2)</f>
        <v>571.5</v>
      </c>
      <c r="K21007">
        <v>7.2000000000000455</v>
      </c>
      <c r="L21007" t="str">
        <v>Rooney et al. 2020</v>
      </c>
      <c r="M21007" t="s">
        <v>2485</v>
      </c>
      <c r="P21007" t="s">
        <v>2342</v>
      </c>
      <c r="Q21007" s="14">
        <v>1.2</v>
      </c>
      <c r="R21007">
        <v>0.1</v>
      </c>
      <c r="S21007" s="14"/>
      <c r="V21007">
        <v>1</v>
      </c>
      <c r="W21007" t="s">
        <v>2570</v>
      </c>
    </row>
    <row r="21008" spans="1:23" x14ac:dyDescent="0.3">
      <c r="A21008">
        <v>28724</v>
      </c>
      <c r="B21008" s="15" t="s">
        <v>892</v>
      </c>
      <c r="C21008" t="str">
        <f>_xlfn.XLOOKUP($B21008, STANDARDS!$A:$A, STANDARDS!$B:$B,,0,2)</f>
        <v>Gametrail Fm, Rackla Gp</v>
      </c>
      <c r="D21008" t="s">
        <v>517</v>
      </c>
      <c r="E21008" t="s">
        <v>2278</v>
      </c>
      <c r="F21008">
        <v>129</v>
      </c>
      <c r="G21008">
        <v>-63.5</v>
      </c>
      <c r="H21008">
        <v>1</v>
      </c>
      <c r="I21008" t="s">
        <v>1816</v>
      </c>
      <c r="J21008" cm="1">
        <f t="array" ref="J21008:L21008">_xlfn.XLOOKUP($C21008, AGE!$A:$A,AGE!$B:$D,,0,2)</f>
        <v>571.5</v>
      </c>
      <c r="K21008">
        <v>7.2000000000000455</v>
      </c>
      <c r="L21008" t="str">
        <v>Rooney et al. 2020</v>
      </c>
      <c r="M21008" t="s">
        <v>2485</v>
      </c>
      <c r="P21008" t="s">
        <v>2342</v>
      </c>
      <c r="Q21008" s="14">
        <v>1.59</v>
      </c>
      <c r="R21008">
        <v>0.1</v>
      </c>
      <c r="S21008" s="14"/>
      <c r="V21008">
        <v>1</v>
      </c>
      <c r="W21008" t="s">
        <v>2570</v>
      </c>
    </row>
    <row r="21009" spans="1:23" x14ac:dyDescent="0.3">
      <c r="A21009">
        <v>28725</v>
      </c>
      <c r="B21009" s="15" t="s">
        <v>887</v>
      </c>
      <c r="C21009" t="str">
        <f>_xlfn.XLOOKUP($B21009, STANDARDS!$A:$A, STANDARDS!$B:$B,,0,2)</f>
        <v>Blueflower Fm, Rackla Gp</v>
      </c>
      <c r="D21009" t="s">
        <v>517</v>
      </c>
      <c r="E21009" t="s">
        <v>2278</v>
      </c>
      <c r="F21009">
        <v>129</v>
      </c>
      <c r="G21009">
        <v>-63.5</v>
      </c>
      <c r="H21009">
        <v>1</v>
      </c>
      <c r="I21009" t="s">
        <v>1816</v>
      </c>
      <c r="J21009" cm="1">
        <f t="array" ref="J21009:L21009">_xlfn.XLOOKUP($C21009, AGE!$A:$A,AGE!$B:$D,,0,2)</f>
        <v>560</v>
      </c>
      <c r="K21009">
        <v>19</v>
      </c>
      <c r="L21009" t="str">
        <v>Carbone and Narbonne 2014; Rooney et al. 2020</v>
      </c>
      <c r="M21009" t="s">
        <v>2484</v>
      </c>
      <c r="P21009" t="s">
        <v>2342</v>
      </c>
      <c r="Q21009" s="14">
        <v>-0.97</v>
      </c>
      <c r="R21009">
        <v>0.1</v>
      </c>
      <c r="S21009" s="14"/>
      <c r="V21009">
        <v>1</v>
      </c>
      <c r="W21009" t="s">
        <v>2570</v>
      </c>
    </row>
    <row r="21010" spans="1:23" x14ac:dyDescent="0.3">
      <c r="A21010">
        <v>28726</v>
      </c>
      <c r="B21010" s="15" t="s">
        <v>887</v>
      </c>
      <c r="C21010" t="str">
        <f>_xlfn.XLOOKUP($B21010, STANDARDS!$A:$A, STANDARDS!$B:$B,,0,2)</f>
        <v>Blueflower Fm, Rackla Gp</v>
      </c>
      <c r="D21010" t="s">
        <v>517</v>
      </c>
      <c r="E21010" t="s">
        <v>2278</v>
      </c>
      <c r="F21010">
        <v>129</v>
      </c>
      <c r="G21010">
        <v>-63.5</v>
      </c>
      <c r="H21010">
        <v>1</v>
      </c>
      <c r="I21010" t="s">
        <v>1816</v>
      </c>
      <c r="J21010" cm="1">
        <f t="array" ref="J21010:L21010">_xlfn.XLOOKUP($C21010, AGE!$A:$A,AGE!$B:$D,,0,2)</f>
        <v>560</v>
      </c>
      <c r="K21010">
        <v>19</v>
      </c>
      <c r="L21010" t="str">
        <v>Carbone and Narbonne 2014; Rooney et al. 2020</v>
      </c>
      <c r="M21010" t="s">
        <v>2484</v>
      </c>
      <c r="P21010" t="s">
        <v>2342</v>
      </c>
      <c r="Q21010" s="14">
        <v>-1.28</v>
      </c>
      <c r="R21010">
        <v>0.1</v>
      </c>
      <c r="S21010" s="14"/>
      <c r="V21010">
        <v>1</v>
      </c>
      <c r="W21010" t="s">
        <v>2570</v>
      </c>
    </row>
    <row r="21011" spans="1:23" x14ac:dyDescent="0.3">
      <c r="A21011">
        <v>28727</v>
      </c>
      <c r="B21011" s="15" t="s">
        <v>887</v>
      </c>
      <c r="C21011" t="str">
        <f>_xlfn.XLOOKUP($B21011, STANDARDS!$A:$A, STANDARDS!$B:$B,,0,2)</f>
        <v>Blueflower Fm, Rackla Gp</v>
      </c>
      <c r="D21011" t="s">
        <v>517</v>
      </c>
      <c r="E21011" t="s">
        <v>2278</v>
      </c>
      <c r="F21011">
        <v>129</v>
      </c>
      <c r="G21011">
        <v>-63.5</v>
      </c>
      <c r="H21011">
        <v>1</v>
      </c>
      <c r="I21011" t="s">
        <v>1816</v>
      </c>
      <c r="J21011" cm="1">
        <f t="array" ref="J21011:L21011">_xlfn.XLOOKUP($C21011, AGE!$A:$A,AGE!$B:$D,,0,2)</f>
        <v>560</v>
      </c>
      <c r="K21011">
        <v>19</v>
      </c>
      <c r="L21011" t="str">
        <v>Carbone and Narbonne 2014; Rooney et al. 2020</v>
      </c>
      <c r="M21011" t="s">
        <v>2484</v>
      </c>
      <c r="P21011" t="s">
        <v>2342</v>
      </c>
      <c r="Q21011" s="14">
        <v>-0.94</v>
      </c>
      <c r="R21011">
        <v>0.1</v>
      </c>
      <c r="S21011" s="14"/>
      <c r="V21011">
        <v>1</v>
      </c>
      <c r="W21011" t="s">
        <v>2570</v>
      </c>
    </row>
    <row r="21012" spans="1:23" x14ac:dyDescent="0.3">
      <c r="A21012">
        <v>28728</v>
      </c>
      <c r="B21012" s="15" t="s">
        <v>887</v>
      </c>
      <c r="C21012" t="str">
        <f>_xlfn.XLOOKUP($B21012, STANDARDS!$A:$A, STANDARDS!$B:$B,,0,2)</f>
        <v>Blueflower Fm, Rackla Gp</v>
      </c>
      <c r="D21012" t="s">
        <v>517</v>
      </c>
      <c r="E21012" t="s">
        <v>2278</v>
      </c>
      <c r="F21012">
        <v>129</v>
      </c>
      <c r="G21012">
        <v>-63.5</v>
      </c>
      <c r="H21012">
        <v>1</v>
      </c>
      <c r="I21012" t="s">
        <v>1816</v>
      </c>
      <c r="J21012" cm="1">
        <f t="array" ref="J21012:L21012">_xlfn.XLOOKUP($C21012, AGE!$A:$A,AGE!$B:$D,,0,2)</f>
        <v>560</v>
      </c>
      <c r="K21012">
        <v>19</v>
      </c>
      <c r="L21012" t="str">
        <v>Carbone and Narbonne 2014; Rooney et al. 2020</v>
      </c>
      <c r="M21012" t="s">
        <v>2484</v>
      </c>
      <c r="P21012" t="s">
        <v>2342</v>
      </c>
      <c r="Q21012" s="14">
        <v>-0.79</v>
      </c>
      <c r="R21012">
        <v>0.1</v>
      </c>
      <c r="S21012" s="14"/>
      <c r="V21012">
        <v>1</v>
      </c>
      <c r="W21012" t="s">
        <v>2570</v>
      </c>
    </row>
    <row r="21013" spans="1:23" x14ac:dyDescent="0.3">
      <c r="A21013">
        <v>28729</v>
      </c>
      <c r="B21013" s="15" t="s">
        <v>887</v>
      </c>
      <c r="C21013" t="str">
        <f>_xlfn.XLOOKUP($B21013, STANDARDS!$A:$A, STANDARDS!$B:$B,,0,2)</f>
        <v>Blueflower Fm, Rackla Gp</v>
      </c>
      <c r="D21013" t="s">
        <v>517</v>
      </c>
      <c r="E21013" t="s">
        <v>2278</v>
      </c>
      <c r="F21013">
        <v>129</v>
      </c>
      <c r="G21013">
        <v>-63.5</v>
      </c>
      <c r="H21013">
        <v>1</v>
      </c>
      <c r="I21013" t="s">
        <v>1816</v>
      </c>
      <c r="J21013" cm="1">
        <f t="array" ref="J21013:L21013">_xlfn.XLOOKUP($C21013, AGE!$A:$A,AGE!$B:$D,,0,2)</f>
        <v>560</v>
      </c>
      <c r="K21013">
        <v>19</v>
      </c>
      <c r="L21013" t="str">
        <v>Carbone and Narbonne 2014; Rooney et al. 2020</v>
      </c>
      <c r="M21013" t="s">
        <v>2484</v>
      </c>
      <c r="P21013" t="s">
        <v>2342</v>
      </c>
      <c r="Q21013" s="14">
        <v>-0.61</v>
      </c>
      <c r="R21013">
        <v>0.1</v>
      </c>
      <c r="S21013" s="14"/>
      <c r="V21013">
        <v>1</v>
      </c>
      <c r="W21013" t="s">
        <v>2570</v>
      </c>
    </row>
    <row r="21014" spans="1:23" x14ac:dyDescent="0.3">
      <c r="A21014">
        <v>28730</v>
      </c>
      <c r="B21014" s="15" t="s">
        <v>887</v>
      </c>
      <c r="C21014" t="str">
        <f>_xlfn.XLOOKUP($B21014, STANDARDS!$A:$A, STANDARDS!$B:$B,,0,2)</f>
        <v>Blueflower Fm, Rackla Gp</v>
      </c>
      <c r="D21014" t="s">
        <v>517</v>
      </c>
      <c r="E21014" t="s">
        <v>2278</v>
      </c>
      <c r="F21014">
        <v>129</v>
      </c>
      <c r="G21014">
        <v>-63.5</v>
      </c>
      <c r="H21014">
        <v>1</v>
      </c>
      <c r="I21014" t="s">
        <v>1816</v>
      </c>
      <c r="J21014" cm="1">
        <f t="array" ref="J21014:L21014">_xlfn.XLOOKUP($C21014, AGE!$A:$A,AGE!$B:$D,,0,2)</f>
        <v>560</v>
      </c>
      <c r="K21014">
        <v>19</v>
      </c>
      <c r="L21014" t="str">
        <v>Carbone and Narbonne 2014; Rooney et al. 2020</v>
      </c>
      <c r="M21014" t="s">
        <v>2484</v>
      </c>
      <c r="P21014" t="s">
        <v>2342</v>
      </c>
      <c r="Q21014" s="14">
        <v>-0.75</v>
      </c>
      <c r="R21014">
        <v>0.1</v>
      </c>
      <c r="S21014" s="14"/>
      <c r="V21014">
        <v>1</v>
      </c>
      <c r="W21014" t="s">
        <v>2570</v>
      </c>
    </row>
    <row r="21015" spans="1:23" x14ac:dyDescent="0.3">
      <c r="A21015">
        <v>28731</v>
      </c>
      <c r="B21015" s="15" t="s">
        <v>887</v>
      </c>
      <c r="C21015" t="str">
        <f>_xlfn.XLOOKUP($B21015, STANDARDS!$A:$A, STANDARDS!$B:$B,,0,2)</f>
        <v>Blueflower Fm, Rackla Gp</v>
      </c>
      <c r="D21015" t="s">
        <v>517</v>
      </c>
      <c r="E21015" t="s">
        <v>2278</v>
      </c>
      <c r="F21015">
        <v>129</v>
      </c>
      <c r="G21015">
        <v>-63.5</v>
      </c>
      <c r="H21015">
        <v>1</v>
      </c>
      <c r="I21015" t="s">
        <v>1816</v>
      </c>
      <c r="J21015" cm="1">
        <f t="array" ref="J21015:L21015">_xlfn.XLOOKUP($C21015, AGE!$A:$A,AGE!$B:$D,,0,2)</f>
        <v>560</v>
      </c>
      <c r="K21015">
        <v>19</v>
      </c>
      <c r="L21015" t="str">
        <v>Carbone and Narbonne 2014; Rooney et al. 2020</v>
      </c>
      <c r="M21015" t="s">
        <v>2484</v>
      </c>
      <c r="P21015" t="s">
        <v>2342</v>
      </c>
      <c r="Q21015" s="14">
        <v>-0.94</v>
      </c>
      <c r="R21015">
        <v>0.1</v>
      </c>
      <c r="S21015" s="14"/>
      <c r="V21015">
        <v>1</v>
      </c>
      <c r="W21015" t="s">
        <v>2570</v>
      </c>
    </row>
    <row r="21016" spans="1:23" x14ac:dyDescent="0.3">
      <c r="A21016">
        <v>28732</v>
      </c>
      <c r="B21016" s="15" t="s">
        <v>887</v>
      </c>
      <c r="C21016" t="str">
        <f>_xlfn.XLOOKUP($B21016, STANDARDS!$A:$A, STANDARDS!$B:$B,,0,2)</f>
        <v>Blueflower Fm, Rackla Gp</v>
      </c>
      <c r="D21016" t="s">
        <v>517</v>
      </c>
      <c r="E21016" t="s">
        <v>2278</v>
      </c>
      <c r="F21016">
        <v>129</v>
      </c>
      <c r="G21016">
        <v>-63.5</v>
      </c>
      <c r="H21016">
        <v>1</v>
      </c>
      <c r="I21016" t="s">
        <v>1816</v>
      </c>
      <c r="J21016" cm="1">
        <f t="array" ref="J21016:L21016">_xlfn.XLOOKUP($C21016, AGE!$A:$A,AGE!$B:$D,,0,2)</f>
        <v>560</v>
      </c>
      <c r="K21016">
        <v>19</v>
      </c>
      <c r="L21016" t="str">
        <v>Carbone and Narbonne 2014; Rooney et al. 2020</v>
      </c>
      <c r="M21016" t="s">
        <v>2484</v>
      </c>
      <c r="P21016" t="s">
        <v>2342</v>
      </c>
      <c r="Q21016" s="14">
        <v>-1.18</v>
      </c>
      <c r="R21016">
        <v>0.1</v>
      </c>
      <c r="S21016" s="14"/>
      <c r="V21016">
        <v>1</v>
      </c>
      <c r="W21016" t="s">
        <v>2570</v>
      </c>
    </row>
    <row r="21017" spans="1:23" x14ac:dyDescent="0.3">
      <c r="A21017">
        <v>28733</v>
      </c>
      <c r="B21017" s="15" t="s">
        <v>887</v>
      </c>
      <c r="C21017" t="str">
        <f>_xlfn.XLOOKUP($B21017, STANDARDS!$A:$A, STANDARDS!$B:$B,,0,2)</f>
        <v>Blueflower Fm, Rackla Gp</v>
      </c>
      <c r="D21017" t="s">
        <v>517</v>
      </c>
      <c r="E21017" t="s">
        <v>2278</v>
      </c>
      <c r="F21017">
        <v>129</v>
      </c>
      <c r="G21017">
        <v>-63.5</v>
      </c>
      <c r="H21017">
        <v>1</v>
      </c>
      <c r="I21017" t="s">
        <v>1816</v>
      </c>
      <c r="J21017" cm="1">
        <f t="array" ref="J21017:L21017">_xlfn.XLOOKUP($C21017, AGE!$A:$A,AGE!$B:$D,,0,2)</f>
        <v>560</v>
      </c>
      <c r="K21017">
        <v>19</v>
      </c>
      <c r="L21017" t="str">
        <v>Carbone and Narbonne 2014; Rooney et al. 2020</v>
      </c>
      <c r="M21017" t="s">
        <v>2484</v>
      </c>
      <c r="P21017" t="s">
        <v>2342</v>
      </c>
      <c r="Q21017" s="14">
        <v>-0.7</v>
      </c>
      <c r="R21017">
        <v>0.1</v>
      </c>
      <c r="S21017" s="14"/>
      <c r="V21017">
        <v>1</v>
      </c>
      <c r="W21017" t="s">
        <v>2570</v>
      </c>
    </row>
    <row r="21018" spans="1:23" x14ac:dyDescent="0.3">
      <c r="A21018">
        <v>28734</v>
      </c>
      <c r="B21018" s="15" t="s">
        <v>887</v>
      </c>
      <c r="C21018" t="str">
        <f>_xlfn.XLOOKUP($B21018, STANDARDS!$A:$A, STANDARDS!$B:$B,,0,2)</f>
        <v>Blueflower Fm, Rackla Gp</v>
      </c>
      <c r="D21018" t="s">
        <v>517</v>
      </c>
      <c r="E21018" t="s">
        <v>2278</v>
      </c>
      <c r="F21018">
        <v>129</v>
      </c>
      <c r="G21018">
        <v>-63.5</v>
      </c>
      <c r="H21018">
        <v>1</v>
      </c>
      <c r="I21018" t="s">
        <v>1816</v>
      </c>
      <c r="J21018" cm="1">
        <f t="array" ref="J21018:L21018">_xlfn.XLOOKUP($C21018, AGE!$A:$A,AGE!$B:$D,,0,2)</f>
        <v>560</v>
      </c>
      <c r="K21018">
        <v>19</v>
      </c>
      <c r="L21018" t="str">
        <v>Carbone and Narbonne 2014; Rooney et al. 2020</v>
      </c>
      <c r="M21018" t="s">
        <v>2484</v>
      </c>
      <c r="P21018" t="s">
        <v>2342</v>
      </c>
      <c r="Q21018" s="14">
        <v>-0.44</v>
      </c>
      <c r="R21018">
        <v>0.1</v>
      </c>
      <c r="S21018" s="14"/>
      <c r="V21018">
        <v>1</v>
      </c>
      <c r="W21018" t="s">
        <v>2570</v>
      </c>
    </row>
    <row r="21019" spans="1:23" x14ac:dyDescent="0.3">
      <c r="A21019">
        <v>28735</v>
      </c>
      <c r="B21019" s="15" t="s">
        <v>887</v>
      </c>
      <c r="C21019" t="str">
        <f>_xlfn.XLOOKUP($B21019, STANDARDS!$A:$A, STANDARDS!$B:$B,,0,2)</f>
        <v>Blueflower Fm, Rackla Gp</v>
      </c>
      <c r="D21019" t="s">
        <v>517</v>
      </c>
      <c r="E21019" t="s">
        <v>2278</v>
      </c>
      <c r="F21019">
        <v>129</v>
      </c>
      <c r="G21019">
        <v>-63.5</v>
      </c>
      <c r="H21019">
        <v>1</v>
      </c>
      <c r="I21019" t="s">
        <v>1816</v>
      </c>
      <c r="J21019" cm="1">
        <f t="array" ref="J21019:L21019">_xlfn.XLOOKUP($C21019, AGE!$A:$A,AGE!$B:$D,,0,2)</f>
        <v>560</v>
      </c>
      <c r="K21019">
        <v>19</v>
      </c>
      <c r="L21019" t="str">
        <v>Carbone and Narbonne 2014; Rooney et al. 2020</v>
      </c>
      <c r="M21019" t="s">
        <v>2484</v>
      </c>
      <c r="P21019" t="s">
        <v>2342</v>
      </c>
      <c r="Q21019" s="14">
        <v>-0.27</v>
      </c>
      <c r="R21019">
        <v>0.1</v>
      </c>
      <c r="S21019" s="14"/>
      <c r="V21019">
        <v>1</v>
      </c>
      <c r="W21019" t="s">
        <v>2570</v>
      </c>
    </row>
    <row r="21020" spans="1:23" x14ac:dyDescent="0.3">
      <c r="A21020">
        <v>28736</v>
      </c>
      <c r="B21020" s="15" t="s">
        <v>887</v>
      </c>
      <c r="C21020" t="str">
        <f>_xlfn.XLOOKUP($B21020, STANDARDS!$A:$A, STANDARDS!$B:$B,,0,2)</f>
        <v>Blueflower Fm, Rackla Gp</v>
      </c>
      <c r="D21020" t="s">
        <v>517</v>
      </c>
      <c r="E21020" t="s">
        <v>2278</v>
      </c>
      <c r="F21020">
        <v>129</v>
      </c>
      <c r="G21020">
        <v>-63.5</v>
      </c>
      <c r="H21020">
        <v>1</v>
      </c>
      <c r="I21020" t="s">
        <v>1816</v>
      </c>
      <c r="J21020" cm="1">
        <f t="array" ref="J21020:L21020">_xlfn.XLOOKUP($C21020, AGE!$A:$A,AGE!$B:$D,,0,2)</f>
        <v>560</v>
      </c>
      <c r="K21020">
        <v>19</v>
      </c>
      <c r="L21020" t="str">
        <v>Carbone and Narbonne 2014; Rooney et al. 2020</v>
      </c>
      <c r="M21020" t="s">
        <v>2484</v>
      </c>
      <c r="P21020" t="s">
        <v>2342</v>
      </c>
      <c r="Q21020" s="14">
        <v>-7.0000000000000007E-2</v>
      </c>
      <c r="R21020">
        <v>0.1</v>
      </c>
      <c r="S21020" s="14"/>
      <c r="V21020">
        <v>1</v>
      </c>
      <c r="W21020" t="s">
        <v>2570</v>
      </c>
    </row>
    <row r="21021" spans="1:23" x14ac:dyDescent="0.3">
      <c r="A21021">
        <v>28737</v>
      </c>
      <c r="B21021" s="15" t="s">
        <v>887</v>
      </c>
      <c r="C21021" t="str">
        <f>_xlfn.XLOOKUP($B21021, STANDARDS!$A:$A, STANDARDS!$B:$B,,0,2)</f>
        <v>Blueflower Fm, Rackla Gp</v>
      </c>
      <c r="D21021" t="s">
        <v>517</v>
      </c>
      <c r="E21021" t="s">
        <v>2278</v>
      </c>
      <c r="F21021">
        <v>129</v>
      </c>
      <c r="G21021">
        <v>-63.5</v>
      </c>
      <c r="H21021">
        <v>1</v>
      </c>
      <c r="I21021" t="s">
        <v>1816</v>
      </c>
      <c r="J21021" cm="1">
        <f t="array" ref="J21021:L21021">_xlfn.XLOOKUP($C21021, AGE!$A:$A,AGE!$B:$D,,0,2)</f>
        <v>560</v>
      </c>
      <c r="K21021">
        <v>19</v>
      </c>
      <c r="L21021" t="str">
        <v>Carbone and Narbonne 2014; Rooney et al. 2020</v>
      </c>
      <c r="M21021" t="s">
        <v>2484</v>
      </c>
      <c r="P21021" t="s">
        <v>2342</v>
      </c>
      <c r="Q21021" s="14">
        <v>-0.12</v>
      </c>
      <c r="R21021">
        <v>0.1</v>
      </c>
      <c r="S21021" s="14"/>
      <c r="V21021">
        <v>1</v>
      </c>
      <c r="W21021" t="s">
        <v>2570</v>
      </c>
    </row>
    <row r="21022" spans="1:23" x14ac:dyDescent="0.3">
      <c r="A21022">
        <v>28738</v>
      </c>
      <c r="B21022" s="15" t="s">
        <v>887</v>
      </c>
      <c r="C21022" t="str">
        <f>_xlfn.XLOOKUP($B21022, STANDARDS!$A:$A, STANDARDS!$B:$B,,0,2)</f>
        <v>Blueflower Fm, Rackla Gp</v>
      </c>
      <c r="D21022" t="s">
        <v>517</v>
      </c>
      <c r="E21022" t="s">
        <v>2278</v>
      </c>
      <c r="F21022">
        <v>129</v>
      </c>
      <c r="G21022">
        <v>-63.5</v>
      </c>
      <c r="H21022">
        <v>1</v>
      </c>
      <c r="I21022" t="s">
        <v>1816</v>
      </c>
      <c r="J21022" cm="1">
        <f t="array" ref="J21022:L21022">_xlfn.XLOOKUP($C21022, AGE!$A:$A,AGE!$B:$D,,0,2)</f>
        <v>560</v>
      </c>
      <c r="K21022">
        <v>19</v>
      </c>
      <c r="L21022" t="str">
        <v>Carbone and Narbonne 2014; Rooney et al. 2020</v>
      </c>
      <c r="M21022" t="s">
        <v>2484</v>
      </c>
      <c r="P21022" t="s">
        <v>2342</v>
      </c>
      <c r="Q21022" s="14">
        <v>-0.1</v>
      </c>
      <c r="R21022">
        <v>0.1</v>
      </c>
      <c r="S21022" s="14"/>
      <c r="V21022">
        <v>1</v>
      </c>
      <c r="W21022" t="s">
        <v>2570</v>
      </c>
    </row>
    <row r="21023" spans="1:23" x14ac:dyDescent="0.3">
      <c r="A21023">
        <v>28739</v>
      </c>
      <c r="B21023" s="15" t="s">
        <v>887</v>
      </c>
      <c r="C21023" t="str">
        <f>_xlfn.XLOOKUP($B21023, STANDARDS!$A:$A, STANDARDS!$B:$B,,0,2)</f>
        <v>Blueflower Fm, Rackla Gp</v>
      </c>
      <c r="D21023" t="s">
        <v>517</v>
      </c>
      <c r="E21023" t="s">
        <v>2278</v>
      </c>
      <c r="F21023">
        <v>129</v>
      </c>
      <c r="G21023">
        <v>-63.5</v>
      </c>
      <c r="H21023">
        <v>1</v>
      </c>
      <c r="I21023" t="s">
        <v>1816</v>
      </c>
      <c r="J21023" cm="1">
        <f t="array" ref="J21023:L21023">_xlfn.XLOOKUP($C21023, AGE!$A:$A,AGE!$B:$D,,0,2)</f>
        <v>560</v>
      </c>
      <c r="K21023">
        <v>19</v>
      </c>
      <c r="L21023" t="str">
        <v>Carbone and Narbonne 2014; Rooney et al. 2020</v>
      </c>
      <c r="M21023" t="s">
        <v>2484</v>
      </c>
      <c r="P21023" t="s">
        <v>2342</v>
      </c>
      <c r="Q21023" s="14">
        <v>-0.27</v>
      </c>
      <c r="R21023">
        <v>0.1</v>
      </c>
      <c r="S21023" s="14"/>
      <c r="V21023">
        <v>1</v>
      </c>
      <c r="W21023" t="s">
        <v>2570</v>
      </c>
    </row>
    <row r="21024" spans="1:23" x14ac:dyDescent="0.3">
      <c r="A21024">
        <v>28740</v>
      </c>
      <c r="B21024" s="15" t="s">
        <v>887</v>
      </c>
      <c r="C21024" t="str">
        <f>_xlfn.XLOOKUP($B21024, STANDARDS!$A:$A, STANDARDS!$B:$B,,0,2)</f>
        <v>Blueflower Fm, Rackla Gp</v>
      </c>
      <c r="D21024" t="s">
        <v>517</v>
      </c>
      <c r="E21024" t="s">
        <v>2278</v>
      </c>
      <c r="F21024">
        <v>129</v>
      </c>
      <c r="G21024">
        <v>-63.5</v>
      </c>
      <c r="H21024">
        <v>1</v>
      </c>
      <c r="I21024" t="s">
        <v>1816</v>
      </c>
      <c r="J21024" cm="1">
        <f t="array" ref="J21024:L21024">_xlfn.XLOOKUP($C21024, AGE!$A:$A,AGE!$B:$D,,0,2)</f>
        <v>560</v>
      </c>
      <c r="K21024">
        <v>19</v>
      </c>
      <c r="L21024" t="str">
        <v>Carbone and Narbonne 2014; Rooney et al. 2020</v>
      </c>
      <c r="M21024" t="s">
        <v>2484</v>
      </c>
      <c r="P21024" t="s">
        <v>2342</v>
      </c>
      <c r="Q21024" s="14">
        <v>-0.56999999999999995</v>
      </c>
      <c r="R21024">
        <v>0.1</v>
      </c>
      <c r="S21024" s="14"/>
      <c r="V21024">
        <v>1</v>
      </c>
      <c r="W21024" t="s">
        <v>2570</v>
      </c>
    </row>
    <row r="21025" spans="1:23" x14ac:dyDescent="0.3">
      <c r="A21025">
        <v>28741</v>
      </c>
      <c r="B21025" s="15" t="s">
        <v>887</v>
      </c>
      <c r="C21025" t="str">
        <f>_xlfn.XLOOKUP($B21025, STANDARDS!$A:$A, STANDARDS!$B:$B,,0,2)</f>
        <v>Blueflower Fm, Rackla Gp</v>
      </c>
      <c r="D21025" t="s">
        <v>517</v>
      </c>
      <c r="E21025" t="s">
        <v>2278</v>
      </c>
      <c r="F21025">
        <v>129</v>
      </c>
      <c r="G21025">
        <v>-63.5</v>
      </c>
      <c r="H21025">
        <v>1</v>
      </c>
      <c r="I21025" t="s">
        <v>1816</v>
      </c>
      <c r="J21025" cm="1">
        <f t="array" ref="J21025:L21025">_xlfn.XLOOKUP($C21025, AGE!$A:$A,AGE!$B:$D,,0,2)</f>
        <v>560</v>
      </c>
      <c r="K21025">
        <v>19</v>
      </c>
      <c r="L21025" t="str">
        <v>Carbone and Narbonne 2014; Rooney et al. 2020</v>
      </c>
      <c r="M21025" t="s">
        <v>2484</v>
      </c>
      <c r="P21025" t="s">
        <v>2342</v>
      </c>
      <c r="Q21025" s="14">
        <v>-0.71</v>
      </c>
      <c r="R21025">
        <v>0.1</v>
      </c>
      <c r="S21025" s="14"/>
      <c r="V21025">
        <v>1</v>
      </c>
      <c r="W21025" t="s">
        <v>2570</v>
      </c>
    </row>
    <row r="21026" spans="1:23" x14ac:dyDescent="0.3">
      <c r="A21026">
        <v>28742</v>
      </c>
      <c r="B21026" s="15" t="s">
        <v>887</v>
      </c>
      <c r="C21026" t="str">
        <f>_xlfn.XLOOKUP($B21026, STANDARDS!$A:$A, STANDARDS!$B:$B,,0,2)</f>
        <v>Blueflower Fm, Rackla Gp</v>
      </c>
      <c r="D21026" t="s">
        <v>517</v>
      </c>
      <c r="E21026" t="s">
        <v>2278</v>
      </c>
      <c r="F21026">
        <v>129</v>
      </c>
      <c r="G21026">
        <v>-63.5</v>
      </c>
      <c r="H21026">
        <v>1</v>
      </c>
      <c r="I21026" t="s">
        <v>1816</v>
      </c>
      <c r="J21026" cm="1">
        <f t="array" ref="J21026:L21026">_xlfn.XLOOKUP($C21026, AGE!$A:$A,AGE!$B:$D,,0,2)</f>
        <v>560</v>
      </c>
      <c r="K21026">
        <v>19</v>
      </c>
      <c r="L21026" t="str">
        <v>Carbone and Narbonne 2014; Rooney et al. 2020</v>
      </c>
      <c r="M21026" t="s">
        <v>2484</v>
      </c>
      <c r="P21026" t="s">
        <v>2342</v>
      </c>
      <c r="Q21026" s="14">
        <v>-0.54</v>
      </c>
      <c r="R21026">
        <v>0.1</v>
      </c>
      <c r="S21026" s="14"/>
      <c r="V21026">
        <v>1</v>
      </c>
      <c r="W21026" t="s">
        <v>2570</v>
      </c>
    </row>
    <row r="21027" spans="1:23" x14ac:dyDescent="0.3">
      <c r="A21027">
        <v>28743</v>
      </c>
      <c r="B21027" s="15" t="s">
        <v>887</v>
      </c>
      <c r="C21027" t="str">
        <f>_xlfn.XLOOKUP($B21027, STANDARDS!$A:$A, STANDARDS!$B:$B,,0,2)</f>
        <v>Blueflower Fm, Rackla Gp</v>
      </c>
      <c r="D21027" t="s">
        <v>517</v>
      </c>
      <c r="E21027" t="s">
        <v>2278</v>
      </c>
      <c r="F21027">
        <v>129</v>
      </c>
      <c r="G21027">
        <v>-63.5</v>
      </c>
      <c r="H21027">
        <v>1</v>
      </c>
      <c r="I21027" t="s">
        <v>1816</v>
      </c>
      <c r="J21027" cm="1">
        <f t="array" ref="J21027:L21027">_xlfn.XLOOKUP($C21027, AGE!$A:$A,AGE!$B:$D,,0,2)</f>
        <v>560</v>
      </c>
      <c r="K21027">
        <v>19</v>
      </c>
      <c r="L21027" t="str">
        <v>Carbone and Narbonne 2014; Rooney et al. 2020</v>
      </c>
      <c r="M21027" t="s">
        <v>2484</v>
      </c>
      <c r="P21027" t="s">
        <v>2342</v>
      </c>
      <c r="Q21027" s="14">
        <v>0.27</v>
      </c>
      <c r="R21027">
        <v>0.1</v>
      </c>
      <c r="S21027" s="14"/>
      <c r="V21027">
        <v>1</v>
      </c>
      <c r="W21027" t="s">
        <v>2570</v>
      </c>
    </row>
    <row r="21028" spans="1:23" x14ac:dyDescent="0.3">
      <c r="A21028">
        <v>28744</v>
      </c>
      <c r="B21028" s="15" t="s">
        <v>887</v>
      </c>
      <c r="C21028" t="str">
        <f>_xlfn.XLOOKUP($B21028, STANDARDS!$A:$A, STANDARDS!$B:$B,,0,2)</f>
        <v>Blueflower Fm, Rackla Gp</v>
      </c>
      <c r="D21028" t="s">
        <v>517</v>
      </c>
      <c r="E21028" t="s">
        <v>2278</v>
      </c>
      <c r="F21028">
        <v>129</v>
      </c>
      <c r="G21028">
        <v>-63.5</v>
      </c>
      <c r="H21028">
        <v>1</v>
      </c>
      <c r="I21028" t="s">
        <v>1816</v>
      </c>
      <c r="J21028" cm="1">
        <f t="array" ref="J21028:L21028">_xlfn.XLOOKUP($C21028, AGE!$A:$A,AGE!$B:$D,,0,2)</f>
        <v>560</v>
      </c>
      <c r="K21028">
        <v>19</v>
      </c>
      <c r="L21028" t="str">
        <v>Carbone and Narbonne 2014; Rooney et al. 2020</v>
      </c>
      <c r="M21028" t="s">
        <v>2484</v>
      </c>
      <c r="P21028" t="s">
        <v>2342</v>
      </c>
      <c r="Q21028" s="14">
        <v>0.26</v>
      </c>
      <c r="R21028">
        <v>0.1</v>
      </c>
      <c r="S21028" s="14"/>
      <c r="V21028">
        <v>1</v>
      </c>
      <c r="W21028" t="s">
        <v>2570</v>
      </c>
    </row>
    <row r="21029" spans="1:23" x14ac:dyDescent="0.3">
      <c r="A21029">
        <v>28745</v>
      </c>
      <c r="B21029" s="15" t="s">
        <v>887</v>
      </c>
      <c r="C21029" t="str">
        <f>_xlfn.XLOOKUP($B21029, STANDARDS!$A:$A, STANDARDS!$B:$B,,0,2)</f>
        <v>Blueflower Fm, Rackla Gp</v>
      </c>
      <c r="D21029" t="s">
        <v>517</v>
      </c>
      <c r="E21029" t="s">
        <v>2278</v>
      </c>
      <c r="F21029">
        <v>129</v>
      </c>
      <c r="G21029">
        <v>-63.5</v>
      </c>
      <c r="H21029">
        <v>1</v>
      </c>
      <c r="I21029" t="s">
        <v>1816</v>
      </c>
      <c r="J21029" cm="1">
        <f t="array" ref="J21029:L21029">_xlfn.XLOOKUP($C21029, AGE!$A:$A,AGE!$B:$D,,0,2)</f>
        <v>560</v>
      </c>
      <c r="K21029">
        <v>19</v>
      </c>
      <c r="L21029" t="str">
        <v>Carbone and Narbonne 2014; Rooney et al. 2020</v>
      </c>
      <c r="M21029" t="s">
        <v>2484</v>
      </c>
      <c r="P21029" t="s">
        <v>2342</v>
      </c>
      <c r="Q21029" s="14">
        <v>0.24</v>
      </c>
      <c r="R21029">
        <v>0.1</v>
      </c>
      <c r="S21029" s="14"/>
      <c r="V21029">
        <v>1</v>
      </c>
      <c r="W21029" t="s">
        <v>2570</v>
      </c>
    </row>
    <row r="21030" spans="1:23" x14ac:dyDescent="0.3">
      <c r="A21030">
        <v>28746</v>
      </c>
      <c r="B21030" s="15" t="s">
        <v>887</v>
      </c>
      <c r="C21030" t="str">
        <f>_xlfn.XLOOKUP($B21030, STANDARDS!$A:$A, STANDARDS!$B:$B,,0,2)</f>
        <v>Blueflower Fm, Rackla Gp</v>
      </c>
      <c r="D21030" t="s">
        <v>517</v>
      </c>
      <c r="E21030" t="s">
        <v>2278</v>
      </c>
      <c r="F21030">
        <v>129</v>
      </c>
      <c r="G21030">
        <v>-63.5</v>
      </c>
      <c r="H21030">
        <v>1</v>
      </c>
      <c r="I21030" t="s">
        <v>1816</v>
      </c>
      <c r="J21030" cm="1">
        <f t="array" ref="J21030:L21030">_xlfn.XLOOKUP($C21030, AGE!$A:$A,AGE!$B:$D,,0,2)</f>
        <v>560</v>
      </c>
      <c r="K21030">
        <v>19</v>
      </c>
      <c r="L21030" t="str">
        <v>Carbone and Narbonne 2014; Rooney et al. 2020</v>
      </c>
      <c r="M21030" t="s">
        <v>2484</v>
      </c>
      <c r="P21030" t="s">
        <v>2342</v>
      </c>
      <c r="Q21030" s="14">
        <v>0.68</v>
      </c>
      <c r="R21030">
        <v>0.1</v>
      </c>
      <c r="S21030" s="14"/>
      <c r="V21030">
        <v>1</v>
      </c>
      <c r="W21030" t="s">
        <v>2570</v>
      </c>
    </row>
    <row r="21031" spans="1:23" x14ac:dyDescent="0.3">
      <c r="A21031">
        <v>28747</v>
      </c>
      <c r="B21031" s="15" t="s">
        <v>887</v>
      </c>
      <c r="C21031" t="str">
        <f>_xlfn.XLOOKUP($B21031, STANDARDS!$A:$A, STANDARDS!$B:$B,,0,2)</f>
        <v>Blueflower Fm, Rackla Gp</v>
      </c>
      <c r="D21031" t="s">
        <v>517</v>
      </c>
      <c r="E21031" t="s">
        <v>2278</v>
      </c>
      <c r="F21031">
        <v>129</v>
      </c>
      <c r="G21031">
        <v>-63.5</v>
      </c>
      <c r="H21031">
        <v>1</v>
      </c>
      <c r="I21031" t="s">
        <v>1816</v>
      </c>
      <c r="J21031" cm="1">
        <f t="array" ref="J21031:L21031">_xlfn.XLOOKUP($C21031, AGE!$A:$A,AGE!$B:$D,,0,2)</f>
        <v>560</v>
      </c>
      <c r="K21031">
        <v>19</v>
      </c>
      <c r="L21031" t="str">
        <v>Carbone and Narbonne 2014; Rooney et al. 2020</v>
      </c>
      <c r="M21031" t="s">
        <v>2484</v>
      </c>
      <c r="P21031" t="s">
        <v>2342</v>
      </c>
      <c r="Q21031" s="14">
        <v>0.93</v>
      </c>
      <c r="R21031">
        <v>0.1</v>
      </c>
      <c r="S21031" s="14"/>
      <c r="V21031">
        <v>1</v>
      </c>
      <c r="W21031" t="s">
        <v>2570</v>
      </c>
    </row>
    <row r="21032" spans="1:23" x14ac:dyDescent="0.3">
      <c r="A21032">
        <v>28748</v>
      </c>
      <c r="B21032" s="15" t="s">
        <v>887</v>
      </c>
      <c r="C21032" t="str">
        <f>_xlfn.XLOOKUP($B21032, STANDARDS!$A:$A, STANDARDS!$B:$B,,0,2)</f>
        <v>Blueflower Fm, Rackla Gp</v>
      </c>
      <c r="D21032" t="s">
        <v>517</v>
      </c>
      <c r="E21032" t="s">
        <v>2278</v>
      </c>
      <c r="F21032">
        <v>129</v>
      </c>
      <c r="G21032">
        <v>-63.5</v>
      </c>
      <c r="H21032">
        <v>1</v>
      </c>
      <c r="I21032" t="s">
        <v>1816</v>
      </c>
      <c r="J21032" cm="1">
        <f t="array" ref="J21032:L21032">_xlfn.XLOOKUP($C21032, AGE!$A:$A,AGE!$B:$D,,0,2)</f>
        <v>560</v>
      </c>
      <c r="K21032">
        <v>19</v>
      </c>
      <c r="L21032" t="str">
        <v>Carbone and Narbonne 2014; Rooney et al. 2020</v>
      </c>
      <c r="M21032" t="s">
        <v>2484</v>
      </c>
      <c r="P21032" t="s">
        <v>2342</v>
      </c>
      <c r="Q21032" s="14">
        <v>0.63</v>
      </c>
      <c r="R21032">
        <v>0.1</v>
      </c>
      <c r="S21032" s="14"/>
      <c r="V21032">
        <v>1</v>
      </c>
      <c r="W21032" t="s">
        <v>2570</v>
      </c>
    </row>
    <row r="21033" spans="1:23" x14ac:dyDescent="0.3">
      <c r="A21033">
        <v>28749</v>
      </c>
      <c r="B21033" s="15" t="s">
        <v>887</v>
      </c>
      <c r="C21033" t="str">
        <f>_xlfn.XLOOKUP($B21033, STANDARDS!$A:$A, STANDARDS!$B:$B,,0,2)</f>
        <v>Blueflower Fm, Rackla Gp</v>
      </c>
      <c r="D21033" t="s">
        <v>517</v>
      </c>
      <c r="E21033" t="s">
        <v>2278</v>
      </c>
      <c r="F21033">
        <v>129</v>
      </c>
      <c r="G21033">
        <v>-63.5</v>
      </c>
      <c r="H21033">
        <v>1</v>
      </c>
      <c r="I21033" t="s">
        <v>1816</v>
      </c>
      <c r="J21033" cm="1">
        <f t="array" ref="J21033:L21033">_xlfn.XLOOKUP($C21033, AGE!$A:$A,AGE!$B:$D,,0,2)</f>
        <v>560</v>
      </c>
      <c r="K21033">
        <v>19</v>
      </c>
      <c r="L21033" t="str">
        <v>Carbone and Narbonne 2014; Rooney et al. 2020</v>
      </c>
      <c r="M21033" t="s">
        <v>2484</v>
      </c>
      <c r="P21033" t="s">
        <v>2342</v>
      </c>
      <c r="Q21033" s="14">
        <v>0.64</v>
      </c>
      <c r="R21033">
        <v>0.1</v>
      </c>
      <c r="S21033" s="14"/>
      <c r="V21033">
        <v>1</v>
      </c>
      <c r="W21033" t="s">
        <v>2570</v>
      </c>
    </row>
    <row r="21034" spans="1:23" x14ac:dyDescent="0.3">
      <c r="A21034">
        <v>28750</v>
      </c>
      <c r="B21034" s="15" t="s">
        <v>887</v>
      </c>
      <c r="C21034" t="str">
        <f>_xlfn.XLOOKUP($B21034, STANDARDS!$A:$A, STANDARDS!$B:$B,,0,2)</f>
        <v>Blueflower Fm, Rackla Gp</v>
      </c>
      <c r="D21034" t="s">
        <v>517</v>
      </c>
      <c r="E21034" t="s">
        <v>2278</v>
      </c>
      <c r="F21034">
        <v>129</v>
      </c>
      <c r="G21034">
        <v>-63.5</v>
      </c>
      <c r="H21034">
        <v>1</v>
      </c>
      <c r="I21034" t="s">
        <v>1816</v>
      </c>
      <c r="J21034" cm="1">
        <f t="array" ref="J21034:L21034">_xlfn.XLOOKUP($C21034, AGE!$A:$A,AGE!$B:$D,,0,2)</f>
        <v>560</v>
      </c>
      <c r="K21034">
        <v>19</v>
      </c>
      <c r="L21034" t="str">
        <v>Carbone and Narbonne 2014; Rooney et al. 2020</v>
      </c>
      <c r="M21034" t="s">
        <v>2484</v>
      </c>
      <c r="P21034" t="s">
        <v>2342</v>
      </c>
      <c r="Q21034" s="14">
        <v>0.95</v>
      </c>
      <c r="R21034">
        <v>0.1</v>
      </c>
      <c r="S21034" s="14"/>
      <c r="V21034">
        <v>1</v>
      </c>
      <c r="W21034" t="s">
        <v>2570</v>
      </c>
    </row>
    <row r="21035" spans="1:23" x14ac:dyDescent="0.3">
      <c r="A21035">
        <v>28751</v>
      </c>
      <c r="B21035" s="15" t="s">
        <v>887</v>
      </c>
      <c r="C21035" t="str">
        <f>_xlfn.XLOOKUP($B21035, STANDARDS!$A:$A, STANDARDS!$B:$B,,0,2)</f>
        <v>Blueflower Fm, Rackla Gp</v>
      </c>
      <c r="D21035" t="s">
        <v>517</v>
      </c>
      <c r="E21035" t="s">
        <v>2278</v>
      </c>
      <c r="F21035">
        <v>129</v>
      </c>
      <c r="G21035">
        <v>-63.5</v>
      </c>
      <c r="H21035">
        <v>1</v>
      </c>
      <c r="I21035" t="s">
        <v>1816</v>
      </c>
      <c r="J21035" cm="1">
        <f t="array" ref="J21035:L21035">_xlfn.XLOOKUP($C21035, AGE!$A:$A,AGE!$B:$D,,0,2)</f>
        <v>560</v>
      </c>
      <c r="K21035">
        <v>19</v>
      </c>
      <c r="L21035" t="str">
        <v>Carbone and Narbonne 2014; Rooney et al. 2020</v>
      </c>
      <c r="M21035" t="s">
        <v>2484</v>
      </c>
      <c r="P21035" t="s">
        <v>2342</v>
      </c>
      <c r="Q21035" s="14">
        <v>0.59</v>
      </c>
      <c r="R21035">
        <v>0.1</v>
      </c>
      <c r="S21035" s="14"/>
      <c r="V21035">
        <v>1</v>
      </c>
      <c r="W21035" t="s">
        <v>2570</v>
      </c>
    </row>
    <row r="21036" spans="1:23" x14ac:dyDescent="0.3">
      <c r="A21036">
        <v>28752</v>
      </c>
      <c r="B21036" s="15" t="s">
        <v>887</v>
      </c>
      <c r="C21036" t="str">
        <f>_xlfn.XLOOKUP($B21036, STANDARDS!$A:$A, STANDARDS!$B:$B,,0,2)</f>
        <v>Blueflower Fm, Rackla Gp</v>
      </c>
      <c r="D21036" t="s">
        <v>517</v>
      </c>
      <c r="E21036" t="s">
        <v>2278</v>
      </c>
      <c r="F21036">
        <v>129</v>
      </c>
      <c r="G21036">
        <v>-63.5</v>
      </c>
      <c r="H21036">
        <v>1</v>
      </c>
      <c r="I21036" t="s">
        <v>1816</v>
      </c>
      <c r="J21036" cm="1">
        <f t="array" ref="J21036:L21036">_xlfn.XLOOKUP($C21036, AGE!$A:$A,AGE!$B:$D,,0,2)</f>
        <v>560</v>
      </c>
      <c r="K21036">
        <v>19</v>
      </c>
      <c r="L21036" t="str">
        <v>Carbone and Narbonne 2014; Rooney et al. 2020</v>
      </c>
      <c r="M21036" t="s">
        <v>2484</v>
      </c>
      <c r="P21036" t="s">
        <v>2342</v>
      </c>
      <c r="Q21036" s="14">
        <v>1.1100000000000001</v>
      </c>
      <c r="R21036">
        <v>0.1</v>
      </c>
      <c r="S21036" s="14"/>
      <c r="V21036">
        <v>1</v>
      </c>
      <c r="W21036" t="s">
        <v>2570</v>
      </c>
    </row>
    <row r="21037" spans="1:23" x14ac:dyDescent="0.3">
      <c r="A21037">
        <v>28753</v>
      </c>
      <c r="B21037" s="15" t="s">
        <v>887</v>
      </c>
      <c r="C21037" t="str">
        <f>_xlfn.XLOOKUP($B21037, STANDARDS!$A:$A, STANDARDS!$B:$B,,0,2)</f>
        <v>Blueflower Fm, Rackla Gp</v>
      </c>
      <c r="D21037" t="s">
        <v>517</v>
      </c>
      <c r="E21037" t="s">
        <v>2278</v>
      </c>
      <c r="F21037">
        <v>129</v>
      </c>
      <c r="G21037">
        <v>-63.5</v>
      </c>
      <c r="H21037">
        <v>1</v>
      </c>
      <c r="I21037" t="s">
        <v>1816</v>
      </c>
      <c r="J21037" cm="1">
        <f t="array" ref="J21037:L21037">_xlfn.XLOOKUP($C21037, AGE!$A:$A,AGE!$B:$D,,0,2)</f>
        <v>560</v>
      </c>
      <c r="K21037">
        <v>19</v>
      </c>
      <c r="L21037" t="str">
        <v>Carbone and Narbonne 2014; Rooney et al. 2020</v>
      </c>
      <c r="M21037" t="s">
        <v>2484</v>
      </c>
      <c r="P21037" t="s">
        <v>2342</v>
      </c>
      <c r="Q21037" s="14">
        <v>0.48</v>
      </c>
      <c r="R21037">
        <v>0.1</v>
      </c>
      <c r="S21037" s="14"/>
      <c r="V21037">
        <v>1</v>
      </c>
      <c r="W21037" t="s">
        <v>2570</v>
      </c>
    </row>
    <row r="21038" spans="1:23" x14ac:dyDescent="0.3">
      <c r="A21038">
        <v>28754</v>
      </c>
      <c r="B21038" s="15" t="s">
        <v>887</v>
      </c>
      <c r="C21038" t="str">
        <f>_xlfn.XLOOKUP($B21038, STANDARDS!$A:$A, STANDARDS!$B:$B,,0,2)</f>
        <v>Blueflower Fm, Rackla Gp</v>
      </c>
      <c r="D21038" t="s">
        <v>517</v>
      </c>
      <c r="E21038" t="s">
        <v>2278</v>
      </c>
      <c r="F21038">
        <v>129</v>
      </c>
      <c r="G21038">
        <v>-63.5</v>
      </c>
      <c r="H21038">
        <v>1</v>
      </c>
      <c r="I21038" t="s">
        <v>1816</v>
      </c>
      <c r="J21038" cm="1">
        <f t="array" ref="J21038:L21038">_xlfn.XLOOKUP($C21038, AGE!$A:$A,AGE!$B:$D,,0,2)</f>
        <v>560</v>
      </c>
      <c r="K21038">
        <v>19</v>
      </c>
      <c r="L21038" t="str">
        <v>Carbone and Narbonne 2014; Rooney et al. 2020</v>
      </c>
      <c r="M21038" t="s">
        <v>2484</v>
      </c>
      <c r="P21038" t="s">
        <v>2342</v>
      </c>
      <c r="Q21038" s="14">
        <v>-0.83</v>
      </c>
      <c r="R21038">
        <v>0.1</v>
      </c>
      <c r="S21038" s="14"/>
      <c r="V21038">
        <v>1</v>
      </c>
      <c r="W21038" t="s">
        <v>2570</v>
      </c>
    </row>
    <row r="21039" spans="1:23" x14ac:dyDescent="0.3">
      <c r="A21039">
        <v>28755</v>
      </c>
      <c r="B21039" s="15" t="s">
        <v>887</v>
      </c>
      <c r="C21039" t="str">
        <f>_xlfn.XLOOKUP($B21039, STANDARDS!$A:$A, STANDARDS!$B:$B,,0,2)</f>
        <v>Blueflower Fm, Rackla Gp</v>
      </c>
      <c r="D21039" t="s">
        <v>517</v>
      </c>
      <c r="E21039" t="s">
        <v>2278</v>
      </c>
      <c r="F21039">
        <v>129</v>
      </c>
      <c r="G21039">
        <v>-63.5</v>
      </c>
      <c r="H21039">
        <v>1</v>
      </c>
      <c r="I21039" t="s">
        <v>1816</v>
      </c>
      <c r="J21039" cm="1">
        <f t="array" ref="J21039:L21039">_xlfn.XLOOKUP($C21039, AGE!$A:$A,AGE!$B:$D,,0,2)</f>
        <v>560</v>
      </c>
      <c r="K21039">
        <v>19</v>
      </c>
      <c r="L21039" t="str">
        <v>Carbone and Narbonne 2014; Rooney et al. 2020</v>
      </c>
      <c r="M21039" t="s">
        <v>2484</v>
      </c>
      <c r="P21039" t="s">
        <v>2342</v>
      </c>
      <c r="Q21039" s="14">
        <v>0.97</v>
      </c>
      <c r="R21039">
        <v>0.1</v>
      </c>
      <c r="S21039" s="14"/>
      <c r="V21039">
        <v>1</v>
      </c>
      <c r="W21039" t="s">
        <v>2570</v>
      </c>
    </row>
    <row r="21040" spans="1:23" x14ac:dyDescent="0.3">
      <c r="A21040">
        <v>28756</v>
      </c>
      <c r="B21040" s="15" t="s">
        <v>887</v>
      </c>
      <c r="C21040" t="str">
        <f>_xlfn.XLOOKUP($B21040, STANDARDS!$A:$A, STANDARDS!$B:$B,,0,2)</f>
        <v>Blueflower Fm, Rackla Gp</v>
      </c>
      <c r="D21040" t="s">
        <v>517</v>
      </c>
      <c r="E21040" t="s">
        <v>2278</v>
      </c>
      <c r="F21040">
        <v>129</v>
      </c>
      <c r="G21040">
        <v>-63.5</v>
      </c>
      <c r="H21040">
        <v>1</v>
      </c>
      <c r="I21040" t="s">
        <v>1816</v>
      </c>
      <c r="J21040" cm="1">
        <f t="array" ref="J21040:L21040">_xlfn.XLOOKUP($C21040, AGE!$A:$A,AGE!$B:$D,,0,2)</f>
        <v>560</v>
      </c>
      <c r="K21040">
        <v>19</v>
      </c>
      <c r="L21040" t="str">
        <v>Carbone and Narbonne 2014; Rooney et al. 2020</v>
      </c>
      <c r="M21040" t="s">
        <v>2484</v>
      </c>
      <c r="P21040" t="s">
        <v>2342</v>
      </c>
      <c r="Q21040" s="14">
        <v>1.1499999999999999</v>
      </c>
      <c r="R21040">
        <v>0.1</v>
      </c>
      <c r="S21040" s="14"/>
      <c r="V21040">
        <v>1</v>
      </c>
      <c r="W21040" t="s">
        <v>2570</v>
      </c>
    </row>
    <row r="21041" spans="1:23" x14ac:dyDescent="0.3">
      <c r="A21041">
        <v>28757</v>
      </c>
      <c r="B21041" s="15" t="s">
        <v>887</v>
      </c>
      <c r="C21041" t="str">
        <f>_xlfn.XLOOKUP($B21041, STANDARDS!$A:$A, STANDARDS!$B:$B,,0,2)</f>
        <v>Blueflower Fm, Rackla Gp</v>
      </c>
      <c r="D21041" t="s">
        <v>517</v>
      </c>
      <c r="E21041" t="s">
        <v>2278</v>
      </c>
      <c r="F21041">
        <v>129</v>
      </c>
      <c r="G21041">
        <v>-63.5</v>
      </c>
      <c r="H21041">
        <v>1</v>
      </c>
      <c r="I21041" t="s">
        <v>1816</v>
      </c>
      <c r="J21041" cm="1">
        <f t="array" ref="J21041:L21041">_xlfn.XLOOKUP($C21041, AGE!$A:$A,AGE!$B:$D,,0,2)</f>
        <v>560</v>
      </c>
      <c r="K21041">
        <v>19</v>
      </c>
      <c r="L21041" t="str">
        <v>Carbone and Narbonne 2014; Rooney et al. 2020</v>
      </c>
      <c r="M21041" t="s">
        <v>2484</v>
      </c>
      <c r="P21041" t="s">
        <v>2342</v>
      </c>
      <c r="Q21041" s="14">
        <v>1.17</v>
      </c>
      <c r="R21041">
        <v>0.1</v>
      </c>
      <c r="S21041" s="14"/>
      <c r="V21041">
        <v>1</v>
      </c>
      <c r="W21041" t="s">
        <v>2570</v>
      </c>
    </row>
    <row r="21042" spans="1:23" x14ac:dyDescent="0.3">
      <c r="A21042">
        <v>28758</v>
      </c>
      <c r="B21042" s="15" t="s">
        <v>887</v>
      </c>
      <c r="C21042" t="str">
        <f>_xlfn.XLOOKUP($B21042, STANDARDS!$A:$A, STANDARDS!$B:$B,,0,2)</f>
        <v>Blueflower Fm, Rackla Gp</v>
      </c>
      <c r="D21042" t="s">
        <v>517</v>
      </c>
      <c r="E21042" t="s">
        <v>2278</v>
      </c>
      <c r="F21042">
        <v>129</v>
      </c>
      <c r="G21042">
        <v>-63.5</v>
      </c>
      <c r="H21042">
        <v>1</v>
      </c>
      <c r="I21042" t="s">
        <v>1816</v>
      </c>
      <c r="J21042" cm="1">
        <f t="array" ref="J21042:L21042">_xlfn.XLOOKUP($C21042, AGE!$A:$A,AGE!$B:$D,,0,2)</f>
        <v>560</v>
      </c>
      <c r="K21042">
        <v>19</v>
      </c>
      <c r="L21042" t="str">
        <v>Carbone and Narbonne 2014; Rooney et al. 2020</v>
      </c>
      <c r="M21042" t="s">
        <v>2484</v>
      </c>
      <c r="P21042" t="s">
        <v>2342</v>
      </c>
      <c r="Q21042" s="14">
        <v>1.27</v>
      </c>
      <c r="R21042">
        <v>0.1</v>
      </c>
      <c r="S21042" s="14"/>
      <c r="V21042">
        <v>1</v>
      </c>
      <c r="W21042" t="s">
        <v>2570</v>
      </c>
    </row>
    <row r="21043" spans="1:23" x14ac:dyDescent="0.3">
      <c r="A21043">
        <v>28759</v>
      </c>
      <c r="B21043" s="15" t="s">
        <v>887</v>
      </c>
      <c r="C21043" t="str">
        <f>_xlfn.XLOOKUP($B21043, STANDARDS!$A:$A, STANDARDS!$B:$B,,0,2)</f>
        <v>Blueflower Fm, Rackla Gp</v>
      </c>
      <c r="D21043" t="s">
        <v>517</v>
      </c>
      <c r="E21043" t="s">
        <v>2278</v>
      </c>
      <c r="F21043">
        <v>129</v>
      </c>
      <c r="G21043">
        <v>-63.5</v>
      </c>
      <c r="H21043">
        <v>1</v>
      </c>
      <c r="I21043" t="s">
        <v>1816</v>
      </c>
      <c r="J21043" cm="1">
        <f t="array" ref="J21043:L21043">_xlfn.XLOOKUP($C21043, AGE!$A:$A,AGE!$B:$D,,0,2)</f>
        <v>560</v>
      </c>
      <c r="K21043">
        <v>19</v>
      </c>
      <c r="L21043" t="str">
        <v>Carbone and Narbonne 2014; Rooney et al. 2020</v>
      </c>
      <c r="M21043" t="s">
        <v>2484</v>
      </c>
      <c r="P21043" t="s">
        <v>2342</v>
      </c>
      <c r="Q21043" s="14">
        <v>1</v>
      </c>
      <c r="R21043">
        <v>0.1</v>
      </c>
      <c r="S21043" s="14"/>
      <c r="V21043">
        <v>1</v>
      </c>
      <c r="W21043" t="s">
        <v>2570</v>
      </c>
    </row>
    <row r="21044" spans="1:23" x14ac:dyDescent="0.3">
      <c r="A21044">
        <v>28760</v>
      </c>
      <c r="B21044" s="15" t="s">
        <v>887</v>
      </c>
      <c r="C21044" t="str">
        <f>_xlfn.XLOOKUP($B21044, STANDARDS!$A:$A, STANDARDS!$B:$B,,0,2)</f>
        <v>Blueflower Fm, Rackla Gp</v>
      </c>
      <c r="D21044" t="s">
        <v>517</v>
      </c>
      <c r="E21044" t="s">
        <v>2278</v>
      </c>
      <c r="F21044">
        <v>129</v>
      </c>
      <c r="G21044">
        <v>-63.5</v>
      </c>
      <c r="H21044">
        <v>1</v>
      </c>
      <c r="I21044" t="s">
        <v>1816</v>
      </c>
      <c r="J21044" cm="1">
        <f t="array" ref="J21044:L21044">_xlfn.XLOOKUP($C21044, AGE!$A:$A,AGE!$B:$D,,0,2)</f>
        <v>560</v>
      </c>
      <c r="K21044">
        <v>19</v>
      </c>
      <c r="L21044" t="str">
        <v>Carbone and Narbonne 2014; Rooney et al. 2020</v>
      </c>
      <c r="M21044" t="s">
        <v>2484</v>
      </c>
      <c r="P21044" t="s">
        <v>2342</v>
      </c>
      <c r="Q21044" s="14">
        <v>1.21</v>
      </c>
      <c r="R21044">
        <v>0.1</v>
      </c>
      <c r="S21044" s="14"/>
      <c r="V21044">
        <v>1</v>
      </c>
      <c r="W21044" t="s">
        <v>2570</v>
      </c>
    </row>
    <row r="21045" spans="1:23" x14ac:dyDescent="0.3">
      <c r="A21045">
        <v>28761</v>
      </c>
      <c r="B21045" s="15" t="s">
        <v>887</v>
      </c>
      <c r="C21045" t="str">
        <f>_xlfn.XLOOKUP($B21045, STANDARDS!$A:$A, STANDARDS!$B:$B,,0,2)</f>
        <v>Blueflower Fm, Rackla Gp</v>
      </c>
      <c r="D21045" t="s">
        <v>517</v>
      </c>
      <c r="E21045" t="s">
        <v>2278</v>
      </c>
      <c r="F21045">
        <v>129</v>
      </c>
      <c r="G21045">
        <v>-63.5</v>
      </c>
      <c r="H21045">
        <v>1</v>
      </c>
      <c r="I21045" t="s">
        <v>1816</v>
      </c>
      <c r="J21045" cm="1">
        <f t="array" ref="J21045:L21045">_xlfn.XLOOKUP($C21045, AGE!$A:$A,AGE!$B:$D,,0,2)</f>
        <v>560</v>
      </c>
      <c r="K21045">
        <v>19</v>
      </c>
      <c r="L21045" t="str">
        <v>Carbone and Narbonne 2014; Rooney et al. 2020</v>
      </c>
      <c r="M21045" t="s">
        <v>2484</v>
      </c>
      <c r="P21045" t="s">
        <v>2342</v>
      </c>
      <c r="Q21045" s="14">
        <v>1.26</v>
      </c>
      <c r="R21045">
        <v>0.1</v>
      </c>
      <c r="S21045" s="14"/>
      <c r="V21045">
        <v>1</v>
      </c>
      <c r="W21045" t="s">
        <v>2570</v>
      </c>
    </row>
    <row r="21046" spans="1:23" x14ac:dyDescent="0.3">
      <c r="A21046">
        <v>28762</v>
      </c>
      <c r="B21046" s="15" t="s">
        <v>887</v>
      </c>
      <c r="C21046" t="str">
        <f>_xlfn.XLOOKUP($B21046, STANDARDS!$A:$A, STANDARDS!$B:$B,,0,2)</f>
        <v>Blueflower Fm, Rackla Gp</v>
      </c>
      <c r="D21046" t="s">
        <v>517</v>
      </c>
      <c r="E21046" t="s">
        <v>2278</v>
      </c>
      <c r="F21046">
        <v>129</v>
      </c>
      <c r="G21046">
        <v>-63.5</v>
      </c>
      <c r="H21046">
        <v>1</v>
      </c>
      <c r="I21046" t="s">
        <v>1816</v>
      </c>
      <c r="J21046" cm="1">
        <f t="array" ref="J21046:L21046">_xlfn.XLOOKUP($C21046, AGE!$A:$A,AGE!$B:$D,,0,2)</f>
        <v>560</v>
      </c>
      <c r="K21046">
        <v>19</v>
      </c>
      <c r="L21046" t="str">
        <v>Carbone and Narbonne 2014; Rooney et al. 2020</v>
      </c>
      <c r="M21046" t="s">
        <v>2484</v>
      </c>
      <c r="P21046" t="s">
        <v>2342</v>
      </c>
      <c r="Q21046" s="14">
        <v>1.24</v>
      </c>
      <c r="R21046">
        <v>0.1</v>
      </c>
      <c r="S21046" s="14"/>
      <c r="V21046">
        <v>1</v>
      </c>
      <c r="W21046" t="s">
        <v>2570</v>
      </c>
    </row>
    <row r="21047" spans="1:23" x14ac:dyDescent="0.3">
      <c r="A21047">
        <v>28763</v>
      </c>
      <c r="B21047" s="15" t="s">
        <v>887</v>
      </c>
      <c r="C21047" t="str">
        <f>_xlfn.XLOOKUP($B21047, STANDARDS!$A:$A, STANDARDS!$B:$B,,0,2)</f>
        <v>Blueflower Fm, Rackla Gp</v>
      </c>
      <c r="D21047" t="s">
        <v>517</v>
      </c>
      <c r="E21047" t="s">
        <v>2278</v>
      </c>
      <c r="F21047">
        <v>129</v>
      </c>
      <c r="G21047">
        <v>-63.5</v>
      </c>
      <c r="H21047">
        <v>1</v>
      </c>
      <c r="I21047" t="s">
        <v>1816</v>
      </c>
      <c r="J21047" cm="1">
        <f t="array" ref="J21047:L21047">_xlfn.XLOOKUP($C21047, AGE!$A:$A,AGE!$B:$D,,0,2)</f>
        <v>560</v>
      </c>
      <c r="K21047">
        <v>19</v>
      </c>
      <c r="L21047" t="str">
        <v>Carbone and Narbonne 2014; Rooney et al. 2020</v>
      </c>
      <c r="M21047" t="s">
        <v>2484</v>
      </c>
      <c r="P21047" t="s">
        <v>2342</v>
      </c>
      <c r="Q21047" s="14">
        <v>1.8</v>
      </c>
      <c r="R21047">
        <v>0.1</v>
      </c>
      <c r="S21047" s="14"/>
      <c r="V21047">
        <v>1</v>
      </c>
      <c r="W21047" t="s">
        <v>2570</v>
      </c>
    </row>
    <row r="21048" spans="1:23" x14ac:dyDescent="0.3">
      <c r="A21048">
        <v>28764</v>
      </c>
      <c r="B21048" s="15" t="s">
        <v>887</v>
      </c>
      <c r="C21048" t="str">
        <f>_xlfn.XLOOKUP($B21048, STANDARDS!$A:$A, STANDARDS!$B:$B,,0,2)</f>
        <v>Blueflower Fm, Rackla Gp</v>
      </c>
      <c r="D21048" t="s">
        <v>517</v>
      </c>
      <c r="E21048" t="s">
        <v>2278</v>
      </c>
      <c r="F21048">
        <v>129</v>
      </c>
      <c r="G21048">
        <v>-63.5</v>
      </c>
      <c r="H21048">
        <v>1</v>
      </c>
      <c r="I21048" t="s">
        <v>1816</v>
      </c>
      <c r="J21048" cm="1">
        <f t="array" ref="J21048:L21048">_xlfn.XLOOKUP($C21048, AGE!$A:$A,AGE!$B:$D,,0,2)</f>
        <v>560</v>
      </c>
      <c r="K21048">
        <v>19</v>
      </c>
      <c r="L21048" t="str">
        <v>Carbone and Narbonne 2014; Rooney et al. 2020</v>
      </c>
      <c r="M21048" t="s">
        <v>2484</v>
      </c>
      <c r="P21048" t="s">
        <v>2342</v>
      </c>
      <c r="Q21048" s="14">
        <v>0.97</v>
      </c>
      <c r="R21048">
        <v>0.1</v>
      </c>
      <c r="S21048" s="14"/>
      <c r="V21048">
        <v>1</v>
      </c>
      <c r="W21048" t="s">
        <v>2570</v>
      </c>
    </row>
    <row r="21049" spans="1:23" x14ac:dyDescent="0.3">
      <c r="A21049">
        <v>28765</v>
      </c>
      <c r="B21049" s="15" t="s">
        <v>887</v>
      </c>
      <c r="C21049" t="str">
        <f>_xlfn.XLOOKUP($B21049, STANDARDS!$A:$A, STANDARDS!$B:$B,,0,2)</f>
        <v>Blueflower Fm, Rackla Gp</v>
      </c>
      <c r="D21049" t="s">
        <v>517</v>
      </c>
      <c r="E21049" t="s">
        <v>2278</v>
      </c>
      <c r="F21049">
        <v>129</v>
      </c>
      <c r="G21049">
        <v>-63.5</v>
      </c>
      <c r="H21049">
        <v>1</v>
      </c>
      <c r="I21049" t="s">
        <v>1816</v>
      </c>
      <c r="J21049" cm="1">
        <f t="array" ref="J21049:L21049">_xlfn.XLOOKUP($C21049, AGE!$A:$A,AGE!$B:$D,,0,2)</f>
        <v>560</v>
      </c>
      <c r="K21049">
        <v>19</v>
      </c>
      <c r="L21049" t="str">
        <v>Carbone and Narbonne 2014; Rooney et al. 2020</v>
      </c>
      <c r="M21049" t="s">
        <v>2484</v>
      </c>
      <c r="P21049" t="s">
        <v>2342</v>
      </c>
      <c r="Q21049" s="14">
        <v>1.29</v>
      </c>
      <c r="R21049">
        <v>0.1</v>
      </c>
      <c r="S21049" s="14"/>
      <c r="V21049">
        <v>1</v>
      </c>
      <c r="W21049" t="s">
        <v>2570</v>
      </c>
    </row>
    <row r="21050" spans="1:23" x14ac:dyDescent="0.3">
      <c r="A21050">
        <v>28766</v>
      </c>
      <c r="B21050" s="15" t="s">
        <v>887</v>
      </c>
      <c r="C21050" t="str">
        <f>_xlfn.XLOOKUP($B21050, STANDARDS!$A:$A, STANDARDS!$B:$B,,0,2)</f>
        <v>Blueflower Fm, Rackla Gp</v>
      </c>
      <c r="D21050" t="s">
        <v>517</v>
      </c>
      <c r="E21050" t="s">
        <v>2278</v>
      </c>
      <c r="F21050">
        <v>129</v>
      </c>
      <c r="G21050">
        <v>-63.5</v>
      </c>
      <c r="H21050">
        <v>1</v>
      </c>
      <c r="I21050" t="s">
        <v>1816</v>
      </c>
      <c r="J21050" cm="1">
        <f t="array" ref="J21050:L21050">_xlfn.XLOOKUP($C21050, AGE!$A:$A,AGE!$B:$D,,0,2)</f>
        <v>560</v>
      </c>
      <c r="K21050">
        <v>19</v>
      </c>
      <c r="L21050" t="str">
        <v>Carbone and Narbonne 2014; Rooney et al. 2020</v>
      </c>
      <c r="M21050" t="s">
        <v>2484</v>
      </c>
      <c r="P21050" t="s">
        <v>2342</v>
      </c>
      <c r="Q21050" s="14">
        <v>-0.06</v>
      </c>
      <c r="R21050">
        <v>0.1</v>
      </c>
      <c r="S21050" s="14"/>
      <c r="V21050">
        <v>1</v>
      </c>
      <c r="W21050" t="s">
        <v>2570</v>
      </c>
    </row>
    <row r="21051" spans="1:23" x14ac:dyDescent="0.3">
      <c r="A21051">
        <v>28767</v>
      </c>
      <c r="B21051" s="15" t="s">
        <v>887</v>
      </c>
      <c r="C21051" t="str">
        <f>_xlfn.XLOOKUP($B21051, STANDARDS!$A:$A, STANDARDS!$B:$B,,0,2)</f>
        <v>Blueflower Fm, Rackla Gp</v>
      </c>
      <c r="D21051" t="s">
        <v>517</v>
      </c>
      <c r="E21051" t="s">
        <v>2278</v>
      </c>
      <c r="F21051">
        <v>129</v>
      </c>
      <c r="G21051">
        <v>-63.5</v>
      </c>
      <c r="H21051">
        <v>1</v>
      </c>
      <c r="I21051" t="s">
        <v>1816</v>
      </c>
      <c r="J21051" cm="1">
        <f t="array" ref="J21051:L21051">_xlfn.XLOOKUP($C21051, AGE!$A:$A,AGE!$B:$D,,0,2)</f>
        <v>560</v>
      </c>
      <c r="K21051">
        <v>19</v>
      </c>
      <c r="L21051" t="str">
        <v>Carbone and Narbonne 2014; Rooney et al. 2020</v>
      </c>
      <c r="M21051" t="s">
        <v>2484</v>
      </c>
      <c r="P21051" t="s">
        <v>2342</v>
      </c>
      <c r="Q21051" s="14">
        <v>0.11</v>
      </c>
      <c r="R21051">
        <v>0.1</v>
      </c>
      <c r="S21051" s="14"/>
      <c r="V21051">
        <v>1</v>
      </c>
      <c r="W21051" t="s">
        <v>2570</v>
      </c>
    </row>
    <row r="21052" spans="1:23" x14ac:dyDescent="0.3">
      <c r="A21052">
        <v>28768</v>
      </c>
      <c r="B21052" s="15" t="s">
        <v>887</v>
      </c>
      <c r="C21052" t="str">
        <f>_xlfn.XLOOKUP($B21052, STANDARDS!$A:$A, STANDARDS!$B:$B,,0,2)</f>
        <v>Blueflower Fm, Rackla Gp</v>
      </c>
      <c r="D21052" t="s">
        <v>517</v>
      </c>
      <c r="E21052" t="s">
        <v>2278</v>
      </c>
      <c r="F21052">
        <v>129</v>
      </c>
      <c r="G21052">
        <v>-63.5</v>
      </c>
      <c r="H21052">
        <v>1</v>
      </c>
      <c r="I21052" t="s">
        <v>1816</v>
      </c>
      <c r="J21052" cm="1">
        <f t="array" ref="J21052:L21052">_xlfn.XLOOKUP($C21052, AGE!$A:$A,AGE!$B:$D,,0,2)</f>
        <v>560</v>
      </c>
      <c r="K21052">
        <v>19</v>
      </c>
      <c r="L21052" t="str">
        <v>Carbone and Narbonne 2014; Rooney et al. 2020</v>
      </c>
      <c r="M21052" t="s">
        <v>2484</v>
      </c>
      <c r="P21052" t="s">
        <v>2342</v>
      </c>
      <c r="Q21052" s="14">
        <v>1.59</v>
      </c>
      <c r="R21052">
        <v>0.1</v>
      </c>
      <c r="S21052" s="14"/>
      <c r="V21052">
        <v>1</v>
      </c>
      <c r="W21052" t="s">
        <v>2570</v>
      </c>
    </row>
    <row r="21053" spans="1:23" x14ac:dyDescent="0.3">
      <c r="A21053">
        <v>28769</v>
      </c>
      <c r="B21053" s="15" t="s">
        <v>887</v>
      </c>
      <c r="C21053" t="str">
        <f>_xlfn.XLOOKUP($B21053, STANDARDS!$A:$A, STANDARDS!$B:$B,,0,2)</f>
        <v>Blueflower Fm, Rackla Gp</v>
      </c>
      <c r="D21053" t="s">
        <v>517</v>
      </c>
      <c r="E21053" t="s">
        <v>2278</v>
      </c>
      <c r="F21053">
        <v>129</v>
      </c>
      <c r="G21053">
        <v>-63.5</v>
      </c>
      <c r="H21053">
        <v>1</v>
      </c>
      <c r="I21053" t="s">
        <v>1816</v>
      </c>
      <c r="J21053" cm="1">
        <f t="array" ref="J21053:L21053">_xlfn.XLOOKUP($C21053, AGE!$A:$A,AGE!$B:$D,,0,2)</f>
        <v>560</v>
      </c>
      <c r="K21053">
        <v>19</v>
      </c>
      <c r="L21053" t="str">
        <v>Carbone and Narbonne 2014; Rooney et al. 2020</v>
      </c>
      <c r="M21053" t="s">
        <v>2484</v>
      </c>
      <c r="P21053" t="s">
        <v>2342</v>
      </c>
      <c r="Q21053" s="14">
        <v>0.86</v>
      </c>
      <c r="R21053">
        <v>0.1</v>
      </c>
      <c r="S21053" s="14"/>
      <c r="V21053">
        <v>1</v>
      </c>
      <c r="W21053" t="s">
        <v>2570</v>
      </c>
    </row>
    <row r="21054" spans="1:23" x14ac:dyDescent="0.3">
      <c r="A21054">
        <v>28770</v>
      </c>
      <c r="B21054" s="15" t="s">
        <v>887</v>
      </c>
      <c r="C21054" t="str">
        <f>_xlfn.XLOOKUP($B21054, STANDARDS!$A:$A, STANDARDS!$B:$B,,0,2)</f>
        <v>Blueflower Fm, Rackla Gp</v>
      </c>
      <c r="D21054" t="s">
        <v>517</v>
      </c>
      <c r="E21054" t="s">
        <v>2278</v>
      </c>
      <c r="F21054">
        <v>129</v>
      </c>
      <c r="G21054">
        <v>-63.5</v>
      </c>
      <c r="H21054">
        <v>1</v>
      </c>
      <c r="I21054" t="s">
        <v>1816</v>
      </c>
      <c r="J21054" cm="1">
        <f t="array" ref="J21054:L21054">_xlfn.XLOOKUP($C21054, AGE!$A:$A,AGE!$B:$D,,0,2)</f>
        <v>560</v>
      </c>
      <c r="K21054">
        <v>19</v>
      </c>
      <c r="L21054" t="str">
        <v>Carbone and Narbonne 2014; Rooney et al. 2020</v>
      </c>
      <c r="M21054" t="s">
        <v>2484</v>
      </c>
      <c r="P21054" t="s">
        <v>2342</v>
      </c>
      <c r="Q21054" s="14">
        <v>0.37</v>
      </c>
      <c r="R21054">
        <v>0.1</v>
      </c>
      <c r="S21054" s="14"/>
      <c r="V21054">
        <v>1</v>
      </c>
      <c r="W21054" t="s">
        <v>2570</v>
      </c>
    </row>
    <row r="21055" spans="1:23" x14ac:dyDescent="0.3">
      <c r="A21055">
        <v>28771</v>
      </c>
      <c r="B21055" s="15" t="s">
        <v>887</v>
      </c>
      <c r="C21055" t="str">
        <f>_xlfn.XLOOKUP($B21055, STANDARDS!$A:$A, STANDARDS!$B:$B,,0,2)</f>
        <v>Blueflower Fm, Rackla Gp</v>
      </c>
      <c r="D21055" t="s">
        <v>517</v>
      </c>
      <c r="E21055" t="s">
        <v>2278</v>
      </c>
      <c r="F21055">
        <v>129</v>
      </c>
      <c r="G21055">
        <v>-63.5</v>
      </c>
      <c r="H21055">
        <v>1</v>
      </c>
      <c r="I21055" t="s">
        <v>1816</v>
      </c>
      <c r="J21055" cm="1">
        <f t="array" ref="J21055:L21055">_xlfn.XLOOKUP($C21055, AGE!$A:$A,AGE!$B:$D,,0,2)</f>
        <v>560</v>
      </c>
      <c r="K21055">
        <v>19</v>
      </c>
      <c r="L21055" t="str">
        <v>Carbone and Narbonne 2014; Rooney et al. 2020</v>
      </c>
      <c r="M21055" t="s">
        <v>2484</v>
      </c>
      <c r="P21055" t="s">
        <v>2342</v>
      </c>
      <c r="Q21055" s="14">
        <v>0.66</v>
      </c>
      <c r="R21055">
        <v>0.1</v>
      </c>
      <c r="S21055" s="14"/>
      <c r="V21055">
        <v>1</v>
      </c>
      <c r="W21055" t="s">
        <v>2570</v>
      </c>
    </row>
    <row r="21056" spans="1:23" x14ac:dyDescent="0.3">
      <c r="A21056">
        <v>28772</v>
      </c>
      <c r="B21056" s="15" t="s">
        <v>887</v>
      </c>
      <c r="C21056" t="str">
        <f>_xlfn.XLOOKUP($B21056, STANDARDS!$A:$A, STANDARDS!$B:$B,,0,2)</f>
        <v>Blueflower Fm, Rackla Gp</v>
      </c>
      <c r="D21056" t="s">
        <v>517</v>
      </c>
      <c r="E21056" t="s">
        <v>2278</v>
      </c>
      <c r="F21056">
        <v>129</v>
      </c>
      <c r="G21056">
        <v>-63.5</v>
      </c>
      <c r="H21056">
        <v>1</v>
      </c>
      <c r="I21056" t="s">
        <v>1816</v>
      </c>
      <c r="J21056" cm="1">
        <f t="array" ref="J21056:L21056">_xlfn.XLOOKUP($C21056, AGE!$A:$A,AGE!$B:$D,,0,2)</f>
        <v>560</v>
      </c>
      <c r="K21056">
        <v>19</v>
      </c>
      <c r="L21056" t="str">
        <v>Carbone and Narbonne 2014; Rooney et al. 2020</v>
      </c>
      <c r="M21056" t="s">
        <v>2484</v>
      </c>
      <c r="P21056" t="s">
        <v>2342</v>
      </c>
      <c r="Q21056" s="14">
        <v>1.03</v>
      </c>
      <c r="R21056">
        <v>0.1</v>
      </c>
      <c r="S21056" s="14"/>
      <c r="V21056">
        <v>1</v>
      </c>
      <c r="W21056" t="s">
        <v>2570</v>
      </c>
    </row>
    <row r="21057" spans="1:23" x14ac:dyDescent="0.3">
      <c r="A21057">
        <v>28773</v>
      </c>
      <c r="B21057" s="15" t="s">
        <v>887</v>
      </c>
      <c r="C21057" t="str">
        <f>_xlfn.XLOOKUP($B21057, STANDARDS!$A:$A, STANDARDS!$B:$B,,0,2)</f>
        <v>Blueflower Fm, Rackla Gp</v>
      </c>
      <c r="D21057" t="s">
        <v>517</v>
      </c>
      <c r="E21057" t="s">
        <v>2278</v>
      </c>
      <c r="F21057">
        <v>129</v>
      </c>
      <c r="G21057">
        <v>-63.5</v>
      </c>
      <c r="H21057">
        <v>1</v>
      </c>
      <c r="I21057" t="s">
        <v>1816</v>
      </c>
      <c r="J21057" cm="1">
        <f t="array" ref="J21057:L21057">_xlfn.XLOOKUP($C21057, AGE!$A:$A,AGE!$B:$D,,0,2)</f>
        <v>560</v>
      </c>
      <c r="K21057">
        <v>19</v>
      </c>
      <c r="L21057" t="str">
        <v>Carbone and Narbonne 2014; Rooney et al. 2020</v>
      </c>
      <c r="M21057" t="s">
        <v>2484</v>
      </c>
      <c r="P21057" t="s">
        <v>2342</v>
      </c>
      <c r="Q21057" s="14">
        <v>2.13</v>
      </c>
      <c r="R21057">
        <v>0.1</v>
      </c>
      <c r="S21057" s="14"/>
      <c r="V21057">
        <v>1</v>
      </c>
      <c r="W21057" t="s">
        <v>2570</v>
      </c>
    </row>
    <row r="21058" spans="1:23" x14ac:dyDescent="0.3">
      <c r="A21058">
        <v>28774</v>
      </c>
      <c r="B21058" s="15" t="s">
        <v>887</v>
      </c>
      <c r="C21058" t="str">
        <f>_xlfn.XLOOKUP($B21058, STANDARDS!$A:$A, STANDARDS!$B:$B,,0,2)</f>
        <v>Blueflower Fm, Rackla Gp</v>
      </c>
      <c r="D21058" t="s">
        <v>517</v>
      </c>
      <c r="E21058" t="s">
        <v>2278</v>
      </c>
      <c r="F21058">
        <v>129</v>
      </c>
      <c r="G21058">
        <v>-63.5</v>
      </c>
      <c r="H21058">
        <v>1</v>
      </c>
      <c r="I21058" t="s">
        <v>1816</v>
      </c>
      <c r="J21058" cm="1">
        <f t="array" ref="J21058:L21058">_xlfn.XLOOKUP($C21058, AGE!$A:$A,AGE!$B:$D,,0,2)</f>
        <v>560</v>
      </c>
      <c r="K21058">
        <v>19</v>
      </c>
      <c r="L21058" t="str">
        <v>Carbone and Narbonne 2014; Rooney et al. 2020</v>
      </c>
      <c r="M21058" t="s">
        <v>2484</v>
      </c>
      <c r="P21058" t="s">
        <v>2342</v>
      </c>
      <c r="Q21058" s="14">
        <v>2.73</v>
      </c>
      <c r="R21058">
        <v>0.1</v>
      </c>
      <c r="S21058" s="14"/>
      <c r="V21058">
        <v>1</v>
      </c>
      <c r="W21058" t="s">
        <v>2570</v>
      </c>
    </row>
    <row r="21059" spans="1:23" x14ac:dyDescent="0.3">
      <c r="A21059">
        <v>28775</v>
      </c>
      <c r="B21059" s="15" t="s">
        <v>887</v>
      </c>
      <c r="C21059" t="str">
        <f>_xlfn.XLOOKUP($B21059, STANDARDS!$A:$A, STANDARDS!$B:$B,,0,2)</f>
        <v>Blueflower Fm, Rackla Gp</v>
      </c>
      <c r="D21059" t="s">
        <v>517</v>
      </c>
      <c r="E21059" t="s">
        <v>2278</v>
      </c>
      <c r="F21059">
        <v>129</v>
      </c>
      <c r="G21059">
        <v>-63.5</v>
      </c>
      <c r="H21059">
        <v>1</v>
      </c>
      <c r="I21059" t="s">
        <v>1816</v>
      </c>
      <c r="J21059" cm="1">
        <f t="array" ref="J21059:L21059">_xlfn.XLOOKUP($C21059, AGE!$A:$A,AGE!$B:$D,,0,2)</f>
        <v>560</v>
      </c>
      <c r="K21059">
        <v>19</v>
      </c>
      <c r="L21059" t="str">
        <v>Carbone and Narbonne 2014; Rooney et al. 2020</v>
      </c>
      <c r="M21059" t="s">
        <v>2484</v>
      </c>
      <c r="P21059" t="s">
        <v>2342</v>
      </c>
      <c r="Q21059" s="14">
        <v>2.84</v>
      </c>
      <c r="R21059">
        <v>0.1</v>
      </c>
      <c r="S21059" s="14"/>
      <c r="V21059">
        <v>1</v>
      </c>
      <c r="W21059" t="s">
        <v>2570</v>
      </c>
    </row>
    <row r="21060" spans="1:23" x14ac:dyDescent="0.3">
      <c r="A21060">
        <v>28776</v>
      </c>
      <c r="B21060" s="15" t="s">
        <v>887</v>
      </c>
      <c r="C21060" t="str">
        <f>_xlfn.XLOOKUP($B21060, STANDARDS!$A:$A, STANDARDS!$B:$B,,0,2)</f>
        <v>Blueflower Fm, Rackla Gp</v>
      </c>
      <c r="D21060" t="s">
        <v>517</v>
      </c>
      <c r="E21060" t="s">
        <v>2278</v>
      </c>
      <c r="F21060">
        <v>129</v>
      </c>
      <c r="G21060">
        <v>-63.5</v>
      </c>
      <c r="H21060">
        <v>1</v>
      </c>
      <c r="I21060" t="s">
        <v>1816</v>
      </c>
      <c r="J21060" cm="1">
        <f t="array" ref="J21060:L21060">_xlfn.XLOOKUP($C21060, AGE!$A:$A,AGE!$B:$D,,0,2)</f>
        <v>560</v>
      </c>
      <c r="K21060">
        <v>19</v>
      </c>
      <c r="L21060" t="str">
        <v>Carbone and Narbonne 2014; Rooney et al. 2020</v>
      </c>
      <c r="M21060" t="s">
        <v>2484</v>
      </c>
      <c r="P21060" t="s">
        <v>2342</v>
      </c>
      <c r="Q21060" s="14">
        <v>1.69</v>
      </c>
      <c r="R21060">
        <v>0.1</v>
      </c>
      <c r="S21060" s="14"/>
      <c r="V21060">
        <v>1</v>
      </c>
      <c r="W21060" t="s">
        <v>2570</v>
      </c>
    </row>
    <row r="21061" spans="1:23" x14ac:dyDescent="0.3">
      <c r="A21061">
        <v>28777</v>
      </c>
      <c r="B21061" s="15" t="s">
        <v>887</v>
      </c>
      <c r="C21061" t="str">
        <f>_xlfn.XLOOKUP($B21061, STANDARDS!$A:$A, STANDARDS!$B:$B,,0,2)</f>
        <v>Blueflower Fm, Rackla Gp</v>
      </c>
      <c r="D21061" t="s">
        <v>517</v>
      </c>
      <c r="E21061" t="s">
        <v>2278</v>
      </c>
      <c r="F21061">
        <v>129</v>
      </c>
      <c r="G21061">
        <v>-63.5</v>
      </c>
      <c r="H21061">
        <v>1</v>
      </c>
      <c r="I21061" t="s">
        <v>1816</v>
      </c>
      <c r="J21061" cm="1">
        <f t="array" ref="J21061:L21061">_xlfn.XLOOKUP($C21061, AGE!$A:$A,AGE!$B:$D,,0,2)</f>
        <v>560</v>
      </c>
      <c r="K21061">
        <v>19</v>
      </c>
      <c r="L21061" t="str">
        <v>Carbone and Narbonne 2014; Rooney et al. 2020</v>
      </c>
      <c r="M21061" t="s">
        <v>2484</v>
      </c>
      <c r="P21061" t="s">
        <v>2342</v>
      </c>
      <c r="Q21061" s="14">
        <v>2.2400000000000002</v>
      </c>
      <c r="R21061">
        <v>0.1</v>
      </c>
      <c r="S21061" s="14"/>
      <c r="V21061">
        <v>1</v>
      </c>
      <c r="W21061" t="s">
        <v>2570</v>
      </c>
    </row>
    <row r="21062" spans="1:23" x14ac:dyDescent="0.3">
      <c r="A21062">
        <v>28778</v>
      </c>
      <c r="B21062" s="15" t="s">
        <v>887</v>
      </c>
      <c r="C21062" t="str">
        <f>_xlfn.XLOOKUP($B21062, STANDARDS!$A:$A, STANDARDS!$B:$B,,0,2)</f>
        <v>Blueflower Fm, Rackla Gp</v>
      </c>
      <c r="D21062" t="s">
        <v>517</v>
      </c>
      <c r="E21062" t="s">
        <v>2278</v>
      </c>
      <c r="F21062">
        <v>129</v>
      </c>
      <c r="G21062">
        <v>-63.5</v>
      </c>
      <c r="H21062">
        <v>1</v>
      </c>
      <c r="I21062" t="s">
        <v>1816</v>
      </c>
      <c r="J21062" cm="1">
        <f t="array" ref="J21062:L21062">_xlfn.XLOOKUP($C21062, AGE!$A:$A,AGE!$B:$D,,0,2)</f>
        <v>560</v>
      </c>
      <c r="K21062">
        <v>19</v>
      </c>
      <c r="L21062" t="str">
        <v>Carbone and Narbonne 2014; Rooney et al. 2020</v>
      </c>
      <c r="M21062" t="s">
        <v>2484</v>
      </c>
      <c r="P21062" t="s">
        <v>2342</v>
      </c>
      <c r="Q21062" s="14">
        <v>2.29</v>
      </c>
      <c r="R21062">
        <v>0.1</v>
      </c>
      <c r="S21062" s="14"/>
      <c r="V21062">
        <v>1</v>
      </c>
      <c r="W21062" t="s">
        <v>2570</v>
      </c>
    </row>
    <row r="21063" spans="1:23" x14ac:dyDescent="0.3">
      <c r="A21063">
        <v>28779</v>
      </c>
      <c r="B21063" s="15" t="s">
        <v>887</v>
      </c>
      <c r="C21063" t="str">
        <f>_xlfn.XLOOKUP($B21063, STANDARDS!$A:$A, STANDARDS!$B:$B,,0,2)</f>
        <v>Blueflower Fm, Rackla Gp</v>
      </c>
      <c r="D21063" t="s">
        <v>517</v>
      </c>
      <c r="E21063" t="s">
        <v>2278</v>
      </c>
      <c r="F21063">
        <v>129</v>
      </c>
      <c r="G21063">
        <v>-63.5</v>
      </c>
      <c r="H21063">
        <v>1</v>
      </c>
      <c r="I21063" t="s">
        <v>1816</v>
      </c>
      <c r="J21063" cm="1">
        <f t="array" ref="J21063:L21063">_xlfn.XLOOKUP($C21063, AGE!$A:$A,AGE!$B:$D,,0,2)</f>
        <v>560</v>
      </c>
      <c r="K21063">
        <v>19</v>
      </c>
      <c r="L21063" t="str">
        <v>Carbone and Narbonne 2014; Rooney et al. 2020</v>
      </c>
      <c r="M21063" t="s">
        <v>2484</v>
      </c>
      <c r="P21063" t="s">
        <v>2342</v>
      </c>
      <c r="Q21063" s="14">
        <v>2.58</v>
      </c>
      <c r="R21063">
        <v>0.1</v>
      </c>
      <c r="S21063" s="14"/>
      <c r="V21063">
        <v>1</v>
      </c>
      <c r="W21063" t="s">
        <v>2570</v>
      </c>
    </row>
    <row r="21064" spans="1:23" x14ac:dyDescent="0.3">
      <c r="A21064">
        <v>28780</v>
      </c>
      <c r="B21064" s="15" t="s">
        <v>887</v>
      </c>
      <c r="C21064" t="str">
        <f>_xlfn.XLOOKUP($B21064, STANDARDS!$A:$A, STANDARDS!$B:$B,,0,2)</f>
        <v>Blueflower Fm, Rackla Gp</v>
      </c>
      <c r="D21064" t="s">
        <v>517</v>
      </c>
      <c r="E21064" t="s">
        <v>2278</v>
      </c>
      <c r="F21064">
        <v>129</v>
      </c>
      <c r="G21064">
        <v>-63.5</v>
      </c>
      <c r="H21064">
        <v>1</v>
      </c>
      <c r="I21064" t="s">
        <v>1816</v>
      </c>
      <c r="J21064" cm="1">
        <f t="array" ref="J21064:L21064">_xlfn.XLOOKUP($C21064, AGE!$A:$A,AGE!$B:$D,,0,2)</f>
        <v>560</v>
      </c>
      <c r="K21064">
        <v>19</v>
      </c>
      <c r="L21064" t="str">
        <v>Carbone and Narbonne 2014; Rooney et al. 2020</v>
      </c>
      <c r="M21064" t="s">
        <v>2484</v>
      </c>
      <c r="P21064" t="s">
        <v>2342</v>
      </c>
      <c r="Q21064" s="14">
        <v>2.41</v>
      </c>
      <c r="R21064">
        <v>0.1</v>
      </c>
      <c r="S21064" s="14"/>
      <c r="V21064">
        <v>1</v>
      </c>
      <c r="W21064" t="s">
        <v>2570</v>
      </c>
    </row>
    <row r="21065" spans="1:23" x14ac:dyDescent="0.3">
      <c r="A21065">
        <v>28781</v>
      </c>
      <c r="B21065" s="15" t="s">
        <v>887</v>
      </c>
      <c r="C21065" t="str">
        <f>_xlfn.XLOOKUP($B21065, STANDARDS!$A:$A, STANDARDS!$B:$B,,0,2)</f>
        <v>Blueflower Fm, Rackla Gp</v>
      </c>
      <c r="D21065" t="s">
        <v>517</v>
      </c>
      <c r="E21065" t="s">
        <v>2278</v>
      </c>
      <c r="F21065">
        <v>129</v>
      </c>
      <c r="G21065">
        <v>-63.5</v>
      </c>
      <c r="H21065">
        <v>1</v>
      </c>
      <c r="I21065" t="s">
        <v>1816</v>
      </c>
      <c r="J21065" cm="1">
        <f t="array" ref="J21065:L21065">_xlfn.XLOOKUP($C21065, AGE!$A:$A,AGE!$B:$D,,0,2)</f>
        <v>560</v>
      </c>
      <c r="K21065">
        <v>19</v>
      </c>
      <c r="L21065" t="str">
        <v>Carbone and Narbonne 2014; Rooney et al. 2020</v>
      </c>
      <c r="M21065" t="s">
        <v>2484</v>
      </c>
      <c r="P21065" t="s">
        <v>2342</v>
      </c>
      <c r="Q21065" s="14">
        <v>2.6</v>
      </c>
      <c r="R21065">
        <v>0.1</v>
      </c>
      <c r="S21065" s="14"/>
      <c r="V21065">
        <v>1</v>
      </c>
      <c r="W21065" t="s">
        <v>2570</v>
      </c>
    </row>
    <row r="21066" spans="1:23" x14ac:dyDescent="0.3">
      <c r="A21066">
        <v>28782</v>
      </c>
      <c r="B21066" s="15" t="s">
        <v>887</v>
      </c>
      <c r="C21066" t="str">
        <f>_xlfn.XLOOKUP($B21066, STANDARDS!$A:$A, STANDARDS!$B:$B,,0,2)</f>
        <v>Blueflower Fm, Rackla Gp</v>
      </c>
      <c r="D21066" t="s">
        <v>517</v>
      </c>
      <c r="E21066" t="s">
        <v>2278</v>
      </c>
      <c r="F21066">
        <v>129</v>
      </c>
      <c r="G21066">
        <v>-63.5</v>
      </c>
      <c r="H21066">
        <v>1</v>
      </c>
      <c r="I21066" t="s">
        <v>1816</v>
      </c>
      <c r="J21066" cm="1">
        <f t="array" ref="J21066:L21066">_xlfn.XLOOKUP($C21066, AGE!$A:$A,AGE!$B:$D,,0,2)</f>
        <v>560</v>
      </c>
      <c r="K21066">
        <v>19</v>
      </c>
      <c r="L21066" t="str">
        <v>Carbone and Narbonne 2014; Rooney et al. 2020</v>
      </c>
      <c r="M21066" t="s">
        <v>2484</v>
      </c>
      <c r="P21066" t="s">
        <v>2342</v>
      </c>
      <c r="Q21066" s="14">
        <v>2.74</v>
      </c>
      <c r="R21066">
        <v>0.1</v>
      </c>
      <c r="S21066" s="14"/>
      <c r="V21066">
        <v>1</v>
      </c>
      <c r="W21066" t="s">
        <v>2570</v>
      </c>
    </row>
    <row r="21067" spans="1:23" x14ac:dyDescent="0.3">
      <c r="A21067">
        <v>28783</v>
      </c>
      <c r="B21067" s="15" t="s">
        <v>887</v>
      </c>
      <c r="C21067" t="str">
        <f>_xlfn.XLOOKUP($B21067, STANDARDS!$A:$A, STANDARDS!$B:$B,,0,2)</f>
        <v>Blueflower Fm, Rackla Gp</v>
      </c>
      <c r="D21067" t="s">
        <v>517</v>
      </c>
      <c r="E21067" t="s">
        <v>2278</v>
      </c>
      <c r="F21067">
        <v>129</v>
      </c>
      <c r="G21067">
        <v>-63.5</v>
      </c>
      <c r="H21067">
        <v>1</v>
      </c>
      <c r="I21067" t="s">
        <v>1816</v>
      </c>
      <c r="J21067" cm="1">
        <f t="array" ref="J21067:L21067">_xlfn.XLOOKUP($C21067, AGE!$A:$A,AGE!$B:$D,,0,2)</f>
        <v>560</v>
      </c>
      <c r="K21067">
        <v>19</v>
      </c>
      <c r="L21067" t="str">
        <v>Carbone and Narbonne 2014; Rooney et al. 2020</v>
      </c>
      <c r="M21067" t="s">
        <v>2484</v>
      </c>
      <c r="P21067" t="s">
        <v>2342</v>
      </c>
      <c r="Q21067" s="14">
        <v>2.4500000000000002</v>
      </c>
      <c r="R21067">
        <v>0.1</v>
      </c>
      <c r="S21067" s="14"/>
      <c r="V21067">
        <v>1</v>
      </c>
      <c r="W21067" t="s">
        <v>2570</v>
      </c>
    </row>
    <row r="21068" spans="1:23" x14ac:dyDescent="0.3">
      <c r="A21068">
        <v>28784</v>
      </c>
      <c r="B21068" s="15" t="s">
        <v>887</v>
      </c>
      <c r="C21068" t="str">
        <f>_xlfn.XLOOKUP($B21068, STANDARDS!$A:$A, STANDARDS!$B:$B,,0,2)</f>
        <v>Blueflower Fm, Rackla Gp</v>
      </c>
      <c r="D21068" t="s">
        <v>517</v>
      </c>
      <c r="E21068" t="s">
        <v>2278</v>
      </c>
      <c r="F21068">
        <v>129</v>
      </c>
      <c r="G21068">
        <v>-63.5</v>
      </c>
      <c r="H21068">
        <v>1</v>
      </c>
      <c r="I21068" t="s">
        <v>1816</v>
      </c>
      <c r="J21068" cm="1">
        <f t="array" ref="J21068:L21068">_xlfn.XLOOKUP($C21068, AGE!$A:$A,AGE!$B:$D,,0,2)</f>
        <v>560</v>
      </c>
      <c r="K21068">
        <v>19</v>
      </c>
      <c r="L21068" t="str">
        <v>Carbone and Narbonne 2014; Rooney et al. 2020</v>
      </c>
      <c r="M21068" t="s">
        <v>2484</v>
      </c>
      <c r="P21068" t="s">
        <v>2342</v>
      </c>
      <c r="Q21068" s="14">
        <v>2.5499999999999998</v>
      </c>
      <c r="R21068">
        <v>0.1</v>
      </c>
      <c r="S21068" s="14"/>
      <c r="V21068">
        <v>1</v>
      </c>
      <c r="W21068" t="s">
        <v>2570</v>
      </c>
    </row>
    <row r="21069" spans="1:23" x14ac:dyDescent="0.3">
      <c r="A21069">
        <v>28785</v>
      </c>
      <c r="B21069" s="15" t="s">
        <v>887</v>
      </c>
      <c r="C21069" t="str">
        <f>_xlfn.XLOOKUP($B21069, STANDARDS!$A:$A, STANDARDS!$B:$B,,0,2)</f>
        <v>Blueflower Fm, Rackla Gp</v>
      </c>
      <c r="D21069" t="s">
        <v>517</v>
      </c>
      <c r="E21069" t="s">
        <v>2278</v>
      </c>
      <c r="F21069">
        <v>129</v>
      </c>
      <c r="G21069">
        <v>-63.5</v>
      </c>
      <c r="H21069">
        <v>1</v>
      </c>
      <c r="I21069" t="s">
        <v>1816</v>
      </c>
      <c r="J21069" cm="1">
        <f t="array" ref="J21069:L21069">_xlfn.XLOOKUP($C21069, AGE!$A:$A,AGE!$B:$D,,0,2)</f>
        <v>560</v>
      </c>
      <c r="K21069">
        <v>19</v>
      </c>
      <c r="L21069" t="str">
        <v>Carbone and Narbonne 2014; Rooney et al. 2020</v>
      </c>
      <c r="M21069" t="s">
        <v>2484</v>
      </c>
      <c r="P21069" t="s">
        <v>2342</v>
      </c>
      <c r="Q21069" s="14">
        <v>2</v>
      </c>
      <c r="R21069">
        <v>0.1</v>
      </c>
      <c r="S21069" s="14"/>
      <c r="V21069">
        <v>1</v>
      </c>
      <c r="W21069" t="s">
        <v>2570</v>
      </c>
    </row>
    <row r="21070" spans="1:23" x14ac:dyDescent="0.3">
      <c r="A21070">
        <v>28786</v>
      </c>
      <c r="B21070" s="15" t="s">
        <v>887</v>
      </c>
      <c r="C21070" t="str">
        <f>_xlfn.XLOOKUP($B21070, STANDARDS!$A:$A, STANDARDS!$B:$B,,0,2)</f>
        <v>Blueflower Fm, Rackla Gp</v>
      </c>
      <c r="D21070" t="s">
        <v>517</v>
      </c>
      <c r="E21070" t="s">
        <v>2278</v>
      </c>
      <c r="F21070">
        <v>129</v>
      </c>
      <c r="G21070">
        <v>-63.5</v>
      </c>
      <c r="H21070">
        <v>1</v>
      </c>
      <c r="I21070" t="s">
        <v>1816</v>
      </c>
      <c r="J21070" cm="1">
        <f t="array" ref="J21070:L21070">_xlfn.XLOOKUP($C21070, AGE!$A:$A,AGE!$B:$D,,0,2)</f>
        <v>560</v>
      </c>
      <c r="K21070">
        <v>19</v>
      </c>
      <c r="L21070" t="str">
        <v>Carbone and Narbonne 2014; Rooney et al. 2020</v>
      </c>
      <c r="M21070" t="s">
        <v>2484</v>
      </c>
      <c r="P21070" t="s">
        <v>2342</v>
      </c>
      <c r="Q21070" s="14">
        <v>1.6</v>
      </c>
      <c r="R21070">
        <v>0.1</v>
      </c>
      <c r="S21070" s="14"/>
      <c r="V21070">
        <v>1</v>
      </c>
      <c r="W21070" t="s">
        <v>2570</v>
      </c>
    </row>
    <row r="21071" spans="1:23" x14ac:dyDescent="0.3">
      <c r="A21071">
        <v>28787</v>
      </c>
      <c r="B21071" s="15" t="s">
        <v>887</v>
      </c>
      <c r="C21071" t="str">
        <f>_xlfn.XLOOKUP($B21071, STANDARDS!$A:$A, STANDARDS!$B:$B,,0,2)</f>
        <v>Blueflower Fm, Rackla Gp</v>
      </c>
      <c r="D21071" t="s">
        <v>517</v>
      </c>
      <c r="E21071" t="s">
        <v>2278</v>
      </c>
      <c r="F21071">
        <v>129</v>
      </c>
      <c r="G21071">
        <v>-63.5</v>
      </c>
      <c r="H21071">
        <v>1</v>
      </c>
      <c r="I21071" t="s">
        <v>1816</v>
      </c>
      <c r="J21071" cm="1">
        <f t="array" ref="J21071:L21071">_xlfn.XLOOKUP($C21071, AGE!$A:$A,AGE!$B:$D,,0,2)</f>
        <v>560</v>
      </c>
      <c r="K21071">
        <v>19</v>
      </c>
      <c r="L21071" t="str">
        <v>Carbone and Narbonne 2014; Rooney et al. 2020</v>
      </c>
      <c r="M21071" t="s">
        <v>2484</v>
      </c>
      <c r="P21071" t="s">
        <v>2342</v>
      </c>
      <c r="Q21071" s="14">
        <v>1.27</v>
      </c>
      <c r="R21071">
        <v>0.1</v>
      </c>
      <c r="S21071" s="14"/>
      <c r="V21071">
        <v>1</v>
      </c>
      <c r="W21071" t="s">
        <v>2570</v>
      </c>
    </row>
    <row r="21072" spans="1:23" x14ac:dyDescent="0.3">
      <c r="A21072">
        <v>28788</v>
      </c>
      <c r="B21072" s="15" t="s">
        <v>887</v>
      </c>
      <c r="C21072" t="str">
        <f>_xlfn.XLOOKUP($B21072, STANDARDS!$A:$A, STANDARDS!$B:$B,,0,2)</f>
        <v>Blueflower Fm, Rackla Gp</v>
      </c>
      <c r="D21072" t="s">
        <v>517</v>
      </c>
      <c r="E21072" t="s">
        <v>2278</v>
      </c>
      <c r="F21072">
        <v>129</v>
      </c>
      <c r="G21072">
        <v>-63.5</v>
      </c>
      <c r="H21072">
        <v>1</v>
      </c>
      <c r="I21072" t="s">
        <v>1816</v>
      </c>
      <c r="J21072" cm="1">
        <f t="array" ref="J21072:L21072">_xlfn.XLOOKUP($C21072, AGE!$A:$A,AGE!$B:$D,,0,2)</f>
        <v>560</v>
      </c>
      <c r="K21072">
        <v>19</v>
      </c>
      <c r="L21072" t="str">
        <v>Carbone and Narbonne 2014; Rooney et al. 2020</v>
      </c>
      <c r="M21072" t="s">
        <v>2484</v>
      </c>
      <c r="P21072" t="s">
        <v>2342</v>
      </c>
      <c r="Q21072" s="14">
        <v>1.87</v>
      </c>
      <c r="R21072">
        <v>0.1</v>
      </c>
      <c r="S21072" s="14"/>
      <c r="V21072">
        <v>1</v>
      </c>
      <c r="W21072" t="s">
        <v>2570</v>
      </c>
    </row>
    <row r="21073" spans="1:23" x14ac:dyDescent="0.3">
      <c r="A21073">
        <v>28789</v>
      </c>
      <c r="B21073" s="15" t="s">
        <v>887</v>
      </c>
      <c r="C21073" t="str">
        <f>_xlfn.XLOOKUP($B21073, STANDARDS!$A:$A, STANDARDS!$B:$B,,0,2)</f>
        <v>Blueflower Fm, Rackla Gp</v>
      </c>
      <c r="D21073" t="s">
        <v>517</v>
      </c>
      <c r="E21073" t="s">
        <v>2278</v>
      </c>
      <c r="F21073">
        <v>129</v>
      </c>
      <c r="G21073">
        <v>-63.5</v>
      </c>
      <c r="H21073">
        <v>1</v>
      </c>
      <c r="I21073" t="s">
        <v>1816</v>
      </c>
      <c r="J21073" cm="1">
        <f t="array" ref="J21073:L21073">_xlfn.XLOOKUP($C21073, AGE!$A:$A,AGE!$B:$D,,0,2)</f>
        <v>560</v>
      </c>
      <c r="K21073">
        <v>19</v>
      </c>
      <c r="L21073" t="str">
        <v>Carbone and Narbonne 2014; Rooney et al. 2020</v>
      </c>
      <c r="M21073" t="s">
        <v>2484</v>
      </c>
      <c r="P21073" t="s">
        <v>2342</v>
      </c>
      <c r="Q21073" s="14">
        <v>1.81</v>
      </c>
      <c r="R21073">
        <v>0.1</v>
      </c>
      <c r="S21073" s="14"/>
      <c r="V21073">
        <v>1</v>
      </c>
      <c r="W21073" t="s">
        <v>2570</v>
      </c>
    </row>
    <row r="21074" spans="1:23" x14ac:dyDescent="0.3">
      <c r="A21074">
        <v>28790</v>
      </c>
      <c r="B21074" s="15" t="s">
        <v>889</v>
      </c>
      <c r="C21074" t="str">
        <f>_xlfn.XLOOKUP($B21074, STANDARDS!$A:$A, STANDARDS!$B:$B,,0,2)</f>
        <v>Sheepbed Fm, Rackla Gp</v>
      </c>
      <c r="D21074" t="s">
        <v>517</v>
      </c>
      <c r="E21074" t="s">
        <v>2278</v>
      </c>
      <c r="F21074">
        <v>129</v>
      </c>
      <c r="G21074">
        <v>-63.5</v>
      </c>
      <c r="H21074">
        <v>1</v>
      </c>
      <c r="I21074" t="s">
        <v>1816</v>
      </c>
      <c r="J21074" cm="1">
        <f t="array" ref="J21074:L21074">_xlfn.XLOOKUP($C21074, AGE!$A:$A,AGE!$B:$D,,0,2)</f>
        <v>604.1</v>
      </c>
      <c r="K21074">
        <v>34.200000000000003</v>
      </c>
      <c r="L21074" t="str">
        <v>Rooney et al. 2020; Rooney et al. 2015</v>
      </c>
      <c r="M21074" t="s">
        <v>2481</v>
      </c>
      <c r="P21074" t="s">
        <v>2342</v>
      </c>
      <c r="Q21074" s="14">
        <v>1.1200000000000001</v>
      </c>
      <c r="R21074">
        <v>0.1</v>
      </c>
      <c r="S21074" s="14"/>
      <c r="V21074">
        <v>1</v>
      </c>
      <c r="W21074" t="s">
        <v>2570</v>
      </c>
    </row>
    <row r="21075" spans="1:23" x14ac:dyDescent="0.3">
      <c r="A21075">
        <v>28791</v>
      </c>
      <c r="B21075" s="15" t="s">
        <v>889</v>
      </c>
      <c r="C21075" t="str">
        <f>_xlfn.XLOOKUP($B21075, STANDARDS!$A:$A, STANDARDS!$B:$B,,0,2)</f>
        <v>Sheepbed Fm, Rackla Gp</v>
      </c>
      <c r="D21075" t="s">
        <v>517</v>
      </c>
      <c r="E21075" t="s">
        <v>2278</v>
      </c>
      <c r="F21075">
        <v>129</v>
      </c>
      <c r="G21075">
        <v>-63.5</v>
      </c>
      <c r="H21075">
        <v>1</v>
      </c>
      <c r="I21075" t="s">
        <v>1816</v>
      </c>
      <c r="J21075" cm="1">
        <f t="array" ref="J21075:L21075">_xlfn.XLOOKUP($C21075, AGE!$A:$A,AGE!$B:$D,,0,2)</f>
        <v>604.1</v>
      </c>
      <c r="K21075">
        <v>34.200000000000003</v>
      </c>
      <c r="L21075" t="str">
        <v>Rooney et al. 2020; Rooney et al. 2015</v>
      </c>
      <c r="M21075" t="s">
        <v>2481</v>
      </c>
      <c r="P21075" t="s">
        <v>2342</v>
      </c>
      <c r="Q21075" s="14">
        <v>0.53</v>
      </c>
      <c r="R21075">
        <v>0.1</v>
      </c>
      <c r="S21075" s="14"/>
      <c r="V21075">
        <v>1</v>
      </c>
      <c r="W21075" t="s">
        <v>2570</v>
      </c>
    </row>
    <row r="21076" spans="1:23" x14ac:dyDescent="0.3">
      <c r="A21076">
        <v>28792</v>
      </c>
      <c r="B21076" s="15" t="s">
        <v>889</v>
      </c>
      <c r="C21076" t="str">
        <f>_xlfn.XLOOKUP($B21076, STANDARDS!$A:$A, STANDARDS!$B:$B,,0,2)</f>
        <v>Sheepbed Fm, Rackla Gp</v>
      </c>
      <c r="D21076" t="s">
        <v>517</v>
      </c>
      <c r="E21076" t="s">
        <v>2278</v>
      </c>
      <c r="F21076">
        <v>129</v>
      </c>
      <c r="G21076">
        <v>-63.5</v>
      </c>
      <c r="H21076">
        <v>1</v>
      </c>
      <c r="I21076" t="s">
        <v>1816</v>
      </c>
      <c r="J21076" cm="1">
        <f t="array" ref="J21076:L21076">_xlfn.XLOOKUP($C21076, AGE!$A:$A,AGE!$B:$D,,0,2)</f>
        <v>604.1</v>
      </c>
      <c r="K21076">
        <v>34.200000000000003</v>
      </c>
      <c r="L21076" t="str">
        <v>Rooney et al. 2020; Rooney et al. 2015</v>
      </c>
      <c r="M21076" t="s">
        <v>2481</v>
      </c>
      <c r="P21076" t="s">
        <v>2342</v>
      </c>
      <c r="Q21076" s="14">
        <v>0.2</v>
      </c>
      <c r="R21076">
        <v>0.1</v>
      </c>
      <c r="S21076" s="14"/>
      <c r="V21076">
        <v>1</v>
      </c>
      <c r="W21076" t="s">
        <v>2570</v>
      </c>
    </row>
    <row r="21077" spans="1:23" x14ac:dyDescent="0.3">
      <c r="A21077">
        <v>28793</v>
      </c>
      <c r="B21077" s="15" t="s">
        <v>889</v>
      </c>
      <c r="C21077" t="str">
        <f>_xlfn.XLOOKUP($B21077, STANDARDS!$A:$A, STANDARDS!$B:$B,,0,2)</f>
        <v>Sheepbed Fm, Rackla Gp</v>
      </c>
      <c r="D21077" t="s">
        <v>517</v>
      </c>
      <c r="E21077" t="s">
        <v>2278</v>
      </c>
      <c r="F21077">
        <v>129</v>
      </c>
      <c r="G21077">
        <v>-63.5</v>
      </c>
      <c r="H21077">
        <v>1</v>
      </c>
      <c r="I21077" t="s">
        <v>1816</v>
      </c>
      <c r="J21077" cm="1">
        <f t="array" ref="J21077:L21077">_xlfn.XLOOKUP($C21077, AGE!$A:$A,AGE!$B:$D,,0,2)</f>
        <v>604.1</v>
      </c>
      <c r="K21077">
        <v>34.200000000000003</v>
      </c>
      <c r="L21077" t="str">
        <v>Rooney et al. 2020; Rooney et al. 2015</v>
      </c>
      <c r="M21077" t="s">
        <v>2481</v>
      </c>
      <c r="P21077" t="s">
        <v>2342</v>
      </c>
      <c r="Q21077" s="14">
        <v>-0.43</v>
      </c>
      <c r="R21077">
        <v>0.1</v>
      </c>
      <c r="S21077" s="14"/>
      <c r="V21077">
        <v>1</v>
      </c>
      <c r="W21077" t="s">
        <v>2570</v>
      </c>
    </row>
    <row r="21078" spans="1:23" x14ac:dyDescent="0.3">
      <c r="A21078">
        <v>28794</v>
      </c>
      <c r="B21078" s="15" t="s">
        <v>889</v>
      </c>
      <c r="C21078" t="str">
        <f>_xlfn.XLOOKUP($B21078, STANDARDS!$A:$A, STANDARDS!$B:$B,,0,2)</f>
        <v>Sheepbed Fm, Rackla Gp</v>
      </c>
      <c r="D21078" t="s">
        <v>517</v>
      </c>
      <c r="E21078" t="s">
        <v>2278</v>
      </c>
      <c r="F21078">
        <v>129</v>
      </c>
      <c r="G21078">
        <v>-63.5</v>
      </c>
      <c r="H21078">
        <v>1</v>
      </c>
      <c r="I21078" t="s">
        <v>1816</v>
      </c>
      <c r="J21078" cm="1">
        <f t="array" ref="J21078:L21078">_xlfn.XLOOKUP($C21078, AGE!$A:$A,AGE!$B:$D,,0,2)</f>
        <v>604.1</v>
      </c>
      <c r="K21078">
        <v>34.200000000000003</v>
      </c>
      <c r="L21078" t="str">
        <v>Rooney et al. 2020; Rooney et al. 2015</v>
      </c>
      <c r="M21078" t="s">
        <v>2481</v>
      </c>
      <c r="P21078" t="s">
        <v>2342</v>
      </c>
      <c r="Q21078" s="14">
        <v>0.35</v>
      </c>
      <c r="R21078">
        <v>0.1</v>
      </c>
      <c r="S21078" s="14"/>
      <c r="V21078">
        <v>1</v>
      </c>
      <c r="W21078" t="s">
        <v>2570</v>
      </c>
    </row>
    <row r="21079" spans="1:23" x14ac:dyDescent="0.3">
      <c r="A21079">
        <v>28795</v>
      </c>
      <c r="B21079" s="15" t="s">
        <v>889</v>
      </c>
      <c r="C21079" t="str">
        <f>_xlfn.XLOOKUP($B21079, STANDARDS!$A:$A, STANDARDS!$B:$B,,0,2)</f>
        <v>Sheepbed Fm, Rackla Gp</v>
      </c>
      <c r="D21079" t="s">
        <v>517</v>
      </c>
      <c r="E21079" t="s">
        <v>2278</v>
      </c>
      <c r="F21079">
        <v>129</v>
      </c>
      <c r="G21079">
        <v>-63.5</v>
      </c>
      <c r="H21079">
        <v>1</v>
      </c>
      <c r="I21079" t="s">
        <v>1816</v>
      </c>
      <c r="J21079" cm="1">
        <f t="array" ref="J21079:L21079">_xlfn.XLOOKUP($C21079, AGE!$A:$A,AGE!$B:$D,,0,2)</f>
        <v>604.1</v>
      </c>
      <c r="K21079">
        <v>34.200000000000003</v>
      </c>
      <c r="L21079" t="str">
        <v>Rooney et al. 2020; Rooney et al. 2015</v>
      </c>
      <c r="M21079" t="s">
        <v>2481</v>
      </c>
      <c r="P21079" t="s">
        <v>2342</v>
      </c>
      <c r="Q21079" s="14">
        <v>2.2200000000000002</v>
      </c>
      <c r="R21079">
        <v>0.1</v>
      </c>
      <c r="S21079" s="14"/>
      <c r="V21079">
        <v>1</v>
      </c>
      <c r="W21079" t="s">
        <v>2570</v>
      </c>
    </row>
    <row r="21080" spans="1:23" x14ac:dyDescent="0.3">
      <c r="A21080">
        <v>28796</v>
      </c>
      <c r="B21080" s="15" t="s">
        <v>889</v>
      </c>
      <c r="C21080" t="str">
        <f>_xlfn.XLOOKUP($B21080, STANDARDS!$A:$A, STANDARDS!$B:$B,,0,2)</f>
        <v>Sheepbed Fm, Rackla Gp</v>
      </c>
      <c r="D21080" t="s">
        <v>517</v>
      </c>
      <c r="E21080" t="s">
        <v>2278</v>
      </c>
      <c r="F21080">
        <v>129</v>
      </c>
      <c r="G21080">
        <v>-63.5</v>
      </c>
      <c r="H21080">
        <v>1</v>
      </c>
      <c r="I21080" t="s">
        <v>1816</v>
      </c>
      <c r="J21080" cm="1">
        <f t="array" ref="J21080:L21080">_xlfn.XLOOKUP($C21080, AGE!$A:$A,AGE!$B:$D,,0,2)</f>
        <v>604.1</v>
      </c>
      <c r="K21080">
        <v>34.200000000000003</v>
      </c>
      <c r="L21080" t="str">
        <v>Rooney et al. 2020; Rooney et al. 2015</v>
      </c>
      <c r="M21080" t="s">
        <v>2481</v>
      </c>
      <c r="P21080" t="s">
        <v>2342</v>
      </c>
      <c r="Q21080" s="14">
        <v>2.29</v>
      </c>
      <c r="R21080">
        <v>0.1</v>
      </c>
      <c r="S21080" s="14"/>
      <c r="V21080">
        <v>1</v>
      </c>
      <c r="W21080" t="s">
        <v>2570</v>
      </c>
    </row>
    <row r="21081" spans="1:23" x14ac:dyDescent="0.3">
      <c r="A21081">
        <v>28797</v>
      </c>
      <c r="B21081" s="15" t="s">
        <v>889</v>
      </c>
      <c r="C21081" t="str">
        <f>_xlfn.XLOOKUP($B21081, STANDARDS!$A:$A, STANDARDS!$B:$B,,0,2)</f>
        <v>Sheepbed Fm, Rackla Gp</v>
      </c>
      <c r="D21081" t="s">
        <v>517</v>
      </c>
      <c r="E21081" t="s">
        <v>2278</v>
      </c>
      <c r="F21081">
        <v>129</v>
      </c>
      <c r="G21081">
        <v>-63.5</v>
      </c>
      <c r="H21081">
        <v>1</v>
      </c>
      <c r="I21081" t="s">
        <v>1816</v>
      </c>
      <c r="J21081" cm="1">
        <f t="array" ref="J21081:L21081">_xlfn.XLOOKUP($C21081, AGE!$A:$A,AGE!$B:$D,,0,2)</f>
        <v>604.1</v>
      </c>
      <c r="K21081">
        <v>34.200000000000003</v>
      </c>
      <c r="L21081" t="str">
        <v>Rooney et al. 2020; Rooney et al. 2015</v>
      </c>
      <c r="M21081" t="s">
        <v>2481</v>
      </c>
      <c r="P21081" t="s">
        <v>2342</v>
      </c>
      <c r="Q21081" s="14">
        <v>0.97</v>
      </c>
      <c r="R21081">
        <v>0.1</v>
      </c>
      <c r="S21081" s="14"/>
      <c r="V21081">
        <v>1</v>
      </c>
      <c r="W21081" t="s">
        <v>2570</v>
      </c>
    </row>
    <row r="21082" spans="1:23" x14ac:dyDescent="0.3">
      <c r="A21082">
        <v>28798</v>
      </c>
      <c r="B21082" s="15" t="s">
        <v>889</v>
      </c>
      <c r="C21082" t="str">
        <f>_xlfn.XLOOKUP($B21082, STANDARDS!$A:$A, STANDARDS!$B:$B,,0,2)</f>
        <v>Sheepbed Fm, Rackla Gp</v>
      </c>
      <c r="D21082" t="s">
        <v>517</v>
      </c>
      <c r="E21082" t="s">
        <v>2278</v>
      </c>
      <c r="F21082">
        <v>129</v>
      </c>
      <c r="G21082">
        <v>-63.5</v>
      </c>
      <c r="H21082">
        <v>1</v>
      </c>
      <c r="I21082" t="s">
        <v>1816</v>
      </c>
      <c r="J21082" cm="1">
        <f t="array" ref="J21082:L21082">_xlfn.XLOOKUP($C21082, AGE!$A:$A,AGE!$B:$D,,0,2)</f>
        <v>604.1</v>
      </c>
      <c r="K21082">
        <v>34.200000000000003</v>
      </c>
      <c r="L21082" t="str">
        <v>Rooney et al. 2020; Rooney et al. 2015</v>
      </c>
      <c r="M21082" t="s">
        <v>2481</v>
      </c>
      <c r="P21082" t="s">
        <v>2342</v>
      </c>
      <c r="Q21082" s="14">
        <v>1.36</v>
      </c>
      <c r="R21082">
        <v>0.1</v>
      </c>
      <c r="S21082" s="14"/>
      <c r="V21082">
        <v>1</v>
      </c>
      <c r="W21082" t="s">
        <v>2570</v>
      </c>
    </row>
    <row r="21083" spans="1:23" x14ac:dyDescent="0.3">
      <c r="A21083">
        <v>28799</v>
      </c>
      <c r="B21083" s="15" t="s">
        <v>889</v>
      </c>
      <c r="C21083" t="str">
        <f>_xlfn.XLOOKUP($B21083, STANDARDS!$A:$A, STANDARDS!$B:$B,,0,2)</f>
        <v>Sheepbed Fm, Rackla Gp</v>
      </c>
      <c r="D21083" t="s">
        <v>517</v>
      </c>
      <c r="E21083" t="s">
        <v>2278</v>
      </c>
      <c r="F21083">
        <v>129</v>
      </c>
      <c r="G21083">
        <v>-63.5</v>
      </c>
      <c r="H21083">
        <v>1</v>
      </c>
      <c r="I21083" t="s">
        <v>1816</v>
      </c>
      <c r="J21083" cm="1">
        <f t="array" ref="J21083:L21083">_xlfn.XLOOKUP($C21083, AGE!$A:$A,AGE!$B:$D,,0,2)</f>
        <v>604.1</v>
      </c>
      <c r="K21083">
        <v>34.200000000000003</v>
      </c>
      <c r="L21083" t="str">
        <v>Rooney et al. 2020; Rooney et al. 2015</v>
      </c>
      <c r="M21083" t="s">
        <v>2481</v>
      </c>
      <c r="P21083" t="s">
        <v>2342</v>
      </c>
      <c r="Q21083" s="14">
        <v>1.1599999999999999</v>
      </c>
      <c r="R21083">
        <v>0.1</v>
      </c>
      <c r="S21083" s="14"/>
      <c r="V21083">
        <v>1</v>
      </c>
      <c r="W21083" t="s">
        <v>2570</v>
      </c>
    </row>
    <row r="21084" spans="1:23" x14ac:dyDescent="0.3">
      <c r="A21084">
        <v>28800</v>
      </c>
      <c r="B21084" s="15" t="s">
        <v>889</v>
      </c>
      <c r="C21084" t="str">
        <f>_xlfn.XLOOKUP($B21084, STANDARDS!$A:$A, STANDARDS!$B:$B,,0,2)</f>
        <v>Sheepbed Fm, Rackla Gp</v>
      </c>
      <c r="D21084" t="s">
        <v>517</v>
      </c>
      <c r="E21084" t="s">
        <v>2278</v>
      </c>
      <c r="F21084">
        <v>129</v>
      </c>
      <c r="G21084">
        <v>-63.5</v>
      </c>
      <c r="H21084">
        <v>1</v>
      </c>
      <c r="I21084" t="s">
        <v>1816</v>
      </c>
      <c r="J21084" cm="1">
        <f t="array" ref="J21084:L21084">_xlfn.XLOOKUP($C21084, AGE!$A:$A,AGE!$B:$D,,0,2)</f>
        <v>604.1</v>
      </c>
      <c r="K21084">
        <v>34.200000000000003</v>
      </c>
      <c r="L21084" t="str">
        <v>Rooney et al. 2020; Rooney et al. 2015</v>
      </c>
      <c r="M21084" t="s">
        <v>2481</v>
      </c>
      <c r="P21084" t="s">
        <v>2342</v>
      </c>
      <c r="Q21084" s="14">
        <v>1.63</v>
      </c>
      <c r="R21084">
        <v>0.1</v>
      </c>
      <c r="S21084" s="14"/>
      <c r="V21084">
        <v>1</v>
      </c>
      <c r="W21084" t="s">
        <v>2570</v>
      </c>
    </row>
    <row r="21085" spans="1:23" x14ac:dyDescent="0.3">
      <c r="A21085">
        <v>28801</v>
      </c>
      <c r="B21085" s="15" t="s">
        <v>889</v>
      </c>
      <c r="C21085" t="str">
        <f>_xlfn.XLOOKUP($B21085, STANDARDS!$A:$A, STANDARDS!$B:$B,,0,2)</f>
        <v>Sheepbed Fm, Rackla Gp</v>
      </c>
      <c r="D21085" t="s">
        <v>517</v>
      </c>
      <c r="E21085" t="s">
        <v>2278</v>
      </c>
      <c r="F21085">
        <v>129</v>
      </c>
      <c r="G21085">
        <v>-63.5</v>
      </c>
      <c r="H21085">
        <v>1</v>
      </c>
      <c r="I21085" t="s">
        <v>1816</v>
      </c>
      <c r="J21085" cm="1">
        <f t="array" ref="J21085:L21085">_xlfn.XLOOKUP($C21085, AGE!$A:$A,AGE!$B:$D,,0,2)</f>
        <v>604.1</v>
      </c>
      <c r="K21085">
        <v>34.200000000000003</v>
      </c>
      <c r="L21085" t="str">
        <v>Rooney et al. 2020; Rooney et al. 2015</v>
      </c>
      <c r="M21085" t="s">
        <v>2481</v>
      </c>
      <c r="P21085" t="s">
        <v>2342</v>
      </c>
      <c r="Q21085" s="14">
        <v>1.43</v>
      </c>
      <c r="R21085">
        <v>0.1</v>
      </c>
      <c r="S21085" s="14"/>
      <c r="V21085">
        <v>1</v>
      </c>
      <c r="W21085" t="s">
        <v>2570</v>
      </c>
    </row>
    <row r="21086" spans="1:23" x14ac:dyDescent="0.3">
      <c r="A21086">
        <v>28802</v>
      </c>
      <c r="B21086" s="15" t="s">
        <v>889</v>
      </c>
      <c r="C21086" t="str">
        <f>_xlfn.XLOOKUP($B21086, STANDARDS!$A:$A, STANDARDS!$B:$B,,0,2)</f>
        <v>Sheepbed Fm, Rackla Gp</v>
      </c>
      <c r="D21086" t="s">
        <v>517</v>
      </c>
      <c r="E21086" t="s">
        <v>2278</v>
      </c>
      <c r="F21086">
        <v>129</v>
      </c>
      <c r="G21086">
        <v>-63.5</v>
      </c>
      <c r="H21086">
        <v>1</v>
      </c>
      <c r="I21086" t="s">
        <v>1816</v>
      </c>
      <c r="J21086" cm="1">
        <f t="array" ref="J21086:L21086">_xlfn.XLOOKUP($C21086, AGE!$A:$A,AGE!$B:$D,,0,2)</f>
        <v>604.1</v>
      </c>
      <c r="K21086">
        <v>34.200000000000003</v>
      </c>
      <c r="L21086" t="str">
        <v>Rooney et al. 2020; Rooney et al. 2015</v>
      </c>
      <c r="M21086" t="s">
        <v>2481</v>
      </c>
      <c r="P21086" t="s">
        <v>2342</v>
      </c>
      <c r="Q21086" s="14">
        <v>-2.69</v>
      </c>
      <c r="R21086">
        <v>0.1</v>
      </c>
      <c r="S21086" s="14"/>
      <c r="V21086">
        <v>1</v>
      </c>
      <c r="W21086" t="s">
        <v>2570</v>
      </c>
    </row>
    <row r="21087" spans="1:23" x14ac:dyDescent="0.3">
      <c r="A21087">
        <v>28803</v>
      </c>
      <c r="B21087" s="15" t="s">
        <v>889</v>
      </c>
      <c r="C21087" t="str">
        <f>_xlfn.XLOOKUP($B21087, STANDARDS!$A:$A, STANDARDS!$B:$B,,0,2)</f>
        <v>Sheepbed Fm, Rackla Gp</v>
      </c>
      <c r="D21087" t="s">
        <v>517</v>
      </c>
      <c r="E21087" t="s">
        <v>2278</v>
      </c>
      <c r="F21087">
        <v>129</v>
      </c>
      <c r="G21087">
        <v>-63.5</v>
      </c>
      <c r="H21087">
        <v>1</v>
      </c>
      <c r="I21087" t="s">
        <v>1816</v>
      </c>
      <c r="J21087" cm="1">
        <f t="array" ref="J21087:L21087">_xlfn.XLOOKUP($C21087, AGE!$A:$A,AGE!$B:$D,,0,2)</f>
        <v>604.1</v>
      </c>
      <c r="K21087">
        <v>34.200000000000003</v>
      </c>
      <c r="L21087" t="str">
        <v>Rooney et al. 2020; Rooney et al. 2015</v>
      </c>
      <c r="M21087" t="s">
        <v>2481</v>
      </c>
      <c r="P21087" t="s">
        <v>2342</v>
      </c>
      <c r="Q21087" s="14">
        <v>-0.56000000000000005</v>
      </c>
      <c r="R21087">
        <v>0.1</v>
      </c>
      <c r="S21087" s="14"/>
      <c r="V21087">
        <v>1</v>
      </c>
      <c r="W21087" t="s">
        <v>2570</v>
      </c>
    </row>
    <row r="21088" spans="1:23" x14ac:dyDescent="0.3">
      <c r="A21088">
        <v>28804</v>
      </c>
      <c r="B21088" s="15" t="s">
        <v>889</v>
      </c>
      <c r="C21088" t="str">
        <f>_xlfn.XLOOKUP($B21088, STANDARDS!$A:$A, STANDARDS!$B:$B,,0,2)</f>
        <v>Sheepbed Fm, Rackla Gp</v>
      </c>
      <c r="D21088" t="s">
        <v>517</v>
      </c>
      <c r="E21088" t="s">
        <v>2278</v>
      </c>
      <c r="F21088">
        <v>129</v>
      </c>
      <c r="G21088">
        <v>-63.5</v>
      </c>
      <c r="H21088">
        <v>1</v>
      </c>
      <c r="I21088" t="s">
        <v>1816</v>
      </c>
      <c r="J21088" cm="1">
        <f t="array" ref="J21088:L21088">_xlfn.XLOOKUP($C21088, AGE!$A:$A,AGE!$B:$D,,0,2)</f>
        <v>604.1</v>
      </c>
      <c r="K21088">
        <v>34.200000000000003</v>
      </c>
      <c r="L21088" t="str">
        <v>Rooney et al. 2020; Rooney et al. 2015</v>
      </c>
      <c r="M21088" t="s">
        <v>2481</v>
      </c>
      <c r="P21088" t="s">
        <v>2342</v>
      </c>
      <c r="Q21088" s="14">
        <v>0.68</v>
      </c>
      <c r="R21088">
        <v>0.1</v>
      </c>
      <c r="S21088" s="14"/>
      <c r="V21088">
        <v>1</v>
      </c>
      <c r="W21088" t="s">
        <v>2570</v>
      </c>
    </row>
    <row r="21089" spans="1:23" x14ac:dyDescent="0.3">
      <c r="A21089">
        <v>28805</v>
      </c>
      <c r="B21089" s="15" t="s">
        <v>889</v>
      </c>
      <c r="C21089" t="str">
        <f>_xlfn.XLOOKUP($B21089, STANDARDS!$A:$A, STANDARDS!$B:$B,,0,2)</f>
        <v>Sheepbed Fm, Rackla Gp</v>
      </c>
      <c r="D21089" t="s">
        <v>517</v>
      </c>
      <c r="E21089" t="s">
        <v>2278</v>
      </c>
      <c r="F21089">
        <v>129</v>
      </c>
      <c r="G21089">
        <v>-63.5</v>
      </c>
      <c r="H21089">
        <v>1</v>
      </c>
      <c r="I21089" t="s">
        <v>1816</v>
      </c>
      <c r="J21089" cm="1">
        <f t="array" ref="J21089:L21089">_xlfn.XLOOKUP($C21089, AGE!$A:$A,AGE!$B:$D,,0,2)</f>
        <v>604.1</v>
      </c>
      <c r="K21089">
        <v>34.200000000000003</v>
      </c>
      <c r="L21089" t="str">
        <v>Rooney et al. 2020; Rooney et al. 2015</v>
      </c>
      <c r="M21089" t="s">
        <v>2481</v>
      </c>
      <c r="P21089" t="s">
        <v>2342</v>
      </c>
      <c r="Q21089" s="14">
        <v>1.28</v>
      </c>
      <c r="R21089">
        <v>0.1</v>
      </c>
      <c r="S21089" s="14"/>
      <c r="V21089">
        <v>1</v>
      </c>
      <c r="W21089" t="s">
        <v>2570</v>
      </c>
    </row>
    <row r="21090" spans="1:23" x14ac:dyDescent="0.3">
      <c r="A21090">
        <v>28806</v>
      </c>
      <c r="B21090" s="15" t="s">
        <v>889</v>
      </c>
      <c r="C21090" t="str">
        <f>_xlfn.XLOOKUP($B21090, STANDARDS!$A:$A, STANDARDS!$B:$B,,0,2)</f>
        <v>Sheepbed Fm, Rackla Gp</v>
      </c>
      <c r="D21090" t="s">
        <v>517</v>
      </c>
      <c r="E21090" t="s">
        <v>2278</v>
      </c>
      <c r="F21090">
        <v>129</v>
      </c>
      <c r="G21090">
        <v>-63.5</v>
      </c>
      <c r="H21090">
        <v>1</v>
      </c>
      <c r="I21090" t="s">
        <v>1816</v>
      </c>
      <c r="J21090" cm="1">
        <f t="array" ref="J21090:L21090">_xlfn.XLOOKUP($C21090, AGE!$A:$A,AGE!$B:$D,,0,2)</f>
        <v>604.1</v>
      </c>
      <c r="K21090">
        <v>34.200000000000003</v>
      </c>
      <c r="L21090" t="str">
        <v>Rooney et al. 2020; Rooney et al. 2015</v>
      </c>
      <c r="M21090" t="s">
        <v>2481</v>
      </c>
      <c r="P21090" t="s">
        <v>2342</v>
      </c>
      <c r="Q21090" s="14">
        <v>-1.8</v>
      </c>
      <c r="R21090">
        <v>0.1</v>
      </c>
      <c r="S21090" s="14"/>
      <c r="V21090">
        <v>1</v>
      </c>
      <c r="W21090" t="s">
        <v>2570</v>
      </c>
    </row>
    <row r="21091" spans="1:23" x14ac:dyDescent="0.3">
      <c r="A21091">
        <v>28807</v>
      </c>
      <c r="B21091" s="15" t="s">
        <v>889</v>
      </c>
      <c r="C21091" t="str">
        <f>_xlfn.XLOOKUP($B21091, STANDARDS!$A:$A, STANDARDS!$B:$B,,0,2)</f>
        <v>Sheepbed Fm, Rackla Gp</v>
      </c>
      <c r="D21091" t="s">
        <v>517</v>
      </c>
      <c r="E21091" t="s">
        <v>2278</v>
      </c>
      <c r="F21091">
        <v>129</v>
      </c>
      <c r="G21091">
        <v>-63.5</v>
      </c>
      <c r="H21091">
        <v>1</v>
      </c>
      <c r="I21091" t="s">
        <v>1816</v>
      </c>
      <c r="J21091" cm="1">
        <f t="array" ref="J21091:L21091">_xlfn.XLOOKUP($C21091, AGE!$A:$A,AGE!$B:$D,,0,2)</f>
        <v>604.1</v>
      </c>
      <c r="K21091">
        <v>34.200000000000003</v>
      </c>
      <c r="L21091" t="str">
        <v>Rooney et al. 2020; Rooney et al. 2015</v>
      </c>
      <c r="M21091" t="s">
        <v>2481</v>
      </c>
      <c r="P21091" t="s">
        <v>2342</v>
      </c>
      <c r="Q21091" s="14">
        <v>-2.5299999999999998</v>
      </c>
      <c r="R21091">
        <v>0.1</v>
      </c>
      <c r="S21091" s="14"/>
      <c r="V21091">
        <v>1</v>
      </c>
      <c r="W21091" t="s">
        <v>2570</v>
      </c>
    </row>
    <row r="21092" spans="1:23" x14ac:dyDescent="0.3">
      <c r="A21092">
        <v>28808</v>
      </c>
      <c r="B21092" s="15" t="s">
        <v>889</v>
      </c>
      <c r="C21092" t="str">
        <f>_xlfn.XLOOKUP($B21092, STANDARDS!$A:$A, STANDARDS!$B:$B,,0,2)</f>
        <v>Sheepbed Fm, Rackla Gp</v>
      </c>
      <c r="D21092" t="s">
        <v>517</v>
      </c>
      <c r="E21092" t="s">
        <v>2278</v>
      </c>
      <c r="F21092">
        <v>129</v>
      </c>
      <c r="G21092">
        <v>-63.5</v>
      </c>
      <c r="H21092">
        <v>1</v>
      </c>
      <c r="I21092" t="s">
        <v>1816</v>
      </c>
      <c r="J21092" cm="1">
        <f t="array" ref="J21092:L21092">_xlfn.XLOOKUP($C21092, AGE!$A:$A,AGE!$B:$D,,0,2)</f>
        <v>604.1</v>
      </c>
      <c r="K21092">
        <v>34.200000000000003</v>
      </c>
      <c r="L21092" t="str">
        <v>Rooney et al. 2020; Rooney et al. 2015</v>
      </c>
      <c r="M21092" t="s">
        <v>2481</v>
      </c>
      <c r="P21092" t="s">
        <v>2342</v>
      </c>
      <c r="Q21092" s="14">
        <v>-3.28</v>
      </c>
      <c r="R21092">
        <v>0.1</v>
      </c>
      <c r="S21092" s="14"/>
      <c r="V21092">
        <v>1</v>
      </c>
      <c r="W21092" t="s">
        <v>2570</v>
      </c>
    </row>
    <row r="21093" spans="1:23" x14ac:dyDescent="0.3">
      <c r="A21093">
        <v>28809</v>
      </c>
      <c r="B21093" s="15" t="s">
        <v>889</v>
      </c>
      <c r="C21093" t="str">
        <f>_xlfn.XLOOKUP($B21093, STANDARDS!$A:$A, STANDARDS!$B:$B,,0,2)</f>
        <v>Sheepbed Fm, Rackla Gp</v>
      </c>
      <c r="D21093" t="s">
        <v>517</v>
      </c>
      <c r="E21093" t="s">
        <v>2278</v>
      </c>
      <c r="F21093">
        <v>129</v>
      </c>
      <c r="G21093">
        <v>-63.5</v>
      </c>
      <c r="H21093">
        <v>1</v>
      </c>
      <c r="I21093" t="s">
        <v>1816</v>
      </c>
      <c r="J21093" cm="1">
        <f t="array" ref="J21093:L21093">_xlfn.XLOOKUP($C21093, AGE!$A:$A,AGE!$B:$D,,0,2)</f>
        <v>604.1</v>
      </c>
      <c r="K21093">
        <v>34.200000000000003</v>
      </c>
      <c r="L21093" t="str">
        <v>Rooney et al. 2020; Rooney et al. 2015</v>
      </c>
      <c r="M21093" t="s">
        <v>2481</v>
      </c>
      <c r="P21093" t="s">
        <v>2342</v>
      </c>
      <c r="Q21093" s="14">
        <v>-3.03</v>
      </c>
      <c r="R21093">
        <v>0.1</v>
      </c>
      <c r="S21093" s="14"/>
      <c r="V21093">
        <v>1</v>
      </c>
      <c r="W21093" t="s">
        <v>2570</v>
      </c>
    </row>
    <row r="21094" spans="1:23" x14ac:dyDescent="0.3">
      <c r="A21094">
        <v>28810</v>
      </c>
      <c r="B21094" s="15" t="s">
        <v>889</v>
      </c>
      <c r="C21094" t="str">
        <f>_xlfn.XLOOKUP($B21094, STANDARDS!$A:$A, STANDARDS!$B:$B,,0,2)</f>
        <v>Sheepbed Fm, Rackla Gp</v>
      </c>
      <c r="D21094" t="s">
        <v>517</v>
      </c>
      <c r="E21094" t="s">
        <v>2278</v>
      </c>
      <c r="F21094">
        <v>129</v>
      </c>
      <c r="G21094">
        <v>-63.5</v>
      </c>
      <c r="H21094">
        <v>1</v>
      </c>
      <c r="I21094" t="s">
        <v>1816</v>
      </c>
      <c r="J21094" cm="1">
        <f t="array" ref="J21094:L21094">_xlfn.XLOOKUP($C21094, AGE!$A:$A,AGE!$B:$D,,0,2)</f>
        <v>604.1</v>
      </c>
      <c r="K21094">
        <v>34.200000000000003</v>
      </c>
      <c r="L21094" t="str">
        <v>Rooney et al. 2020; Rooney et al. 2015</v>
      </c>
      <c r="M21094" t="s">
        <v>2481</v>
      </c>
      <c r="P21094" t="s">
        <v>2342</v>
      </c>
      <c r="Q21094" s="14">
        <v>0.28999999999999998</v>
      </c>
      <c r="R21094">
        <v>0.1</v>
      </c>
      <c r="S21094" s="14"/>
      <c r="V21094">
        <v>1</v>
      </c>
      <c r="W21094" t="s">
        <v>2570</v>
      </c>
    </row>
    <row r="21095" spans="1:23" x14ac:dyDescent="0.3">
      <c r="A21095">
        <v>28811</v>
      </c>
      <c r="B21095" s="15" t="s">
        <v>889</v>
      </c>
      <c r="C21095" t="str">
        <f>_xlfn.XLOOKUP($B21095, STANDARDS!$A:$A, STANDARDS!$B:$B,,0,2)</f>
        <v>Sheepbed Fm, Rackla Gp</v>
      </c>
      <c r="D21095" t="s">
        <v>517</v>
      </c>
      <c r="E21095" t="s">
        <v>2278</v>
      </c>
      <c r="F21095">
        <v>129</v>
      </c>
      <c r="G21095">
        <v>-63.5</v>
      </c>
      <c r="H21095">
        <v>1</v>
      </c>
      <c r="I21095" t="s">
        <v>1816</v>
      </c>
      <c r="J21095" cm="1">
        <f t="array" ref="J21095:L21095">_xlfn.XLOOKUP($C21095, AGE!$A:$A,AGE!$B:$D,,0,2)</f>
        <v>604.1</v>
      </c>
      <c r="K21095">
        <v>34.200000000000003</v>
      </c>
      <c r="L21095" t="str">
        <v>Rooney et al. 2020; Rooney et al. 2015</v>
      </c>
      <c r="M21095" t="s">
        <v>2481</v>
      </c>
      <c r="P21095" t="s">
        <v>2342</v>
      </c>
      <c r="Q21095" s="14">
        <v>-0.35</v>
      </c>
      <c r="R21095">
        <v>0.1</v>
      </c>
      <c r="S21095" s="14"/>
      <c r="V21095">
        <v>1</v>
      </c>
      <c r="W21095" t="s">
        <v>2570</v>
      </c>
    </row>
    <row r="21096" spans="1:23" x14ac:dyDescent="0.3">
      <c r="A21096">
        <v>28812</v>
      </c>
      <c r="B21096" s="15" t="s">
        <v>889</v>
      </c>
      <c r="C21096" t="str">
        <f>_xlfn.XLOOKUP($B21096, STANDARDS!$A:$A, STANDARDS!$B:$B,,0,2)</f>
        <v>Sheepbed Fm, Rackla Gp</v>
      </c>
      <c r="D21096" t="s">
        <v>517</v>
      </c>
      <c r="E21096" t="s">
        <v>2278</v>
      </c>
      <c r="F21096">
        <v>129</v>
      </c>
      <c r="G21096">
        <v>-63.5</v>
      </c>
      <c r="H21096">
        <v>1</v>
      </c>
      <c r="I21096" t="s">
        <v>1816</v>
      </c>
      <c r="J21096" cm="1">
        <f t="array" ref="J21096:L21096">_xlfn.XLOOKUP($C21096, AGE!$A:$A,AGE!$B:$D,,0,2)</f>
        <v>604.1</v>
      </c>
      <c r="K21096">
        <v>34.200000000000003</v>
      </c>
      <c r="L21096" t="str">
        <v>Rooney et al. 2020; Rooney et al. 2015</v>
      </c>
      <c r="M21096" t="s">
        <v>2481</v>
      </c>
      <c r="P21096" t="s">
        <v>2342</v>
      </c>
      <c r="Q21096" s="14">
        <v>-0.45</v>
      </c>
      <c r="R21096">
        <v>0.1</v>
      </c>
      <c r="S21096" s="14"/>
      <c r="V21096">
        <v>1</v>
      </c>
      <c r="W21096" t="s">
        <v>2570</v>
      </c>
    </row>
    <row r="21097" spans="1:23" x14ac:dyDescent="0.3">
      <c r="A21097">
        <v>28813</v>
      </c>
      <c r="B21097" s="15" t="s">
        <v>889</v>
      </c>
      <c r="C21097" t="str">
        <f>_xlfn.XLOOKUP($B21097, STANDARDS!$A:$A, STANDARDS!$B:$B,,0,2)</f>
        <v>Sheepbed Fm, Rackla Gp</v>
      </c>
      <c r="D21097" t="s">
        <v>517</v>
      </c>
      <c r="E21097" t="s">
        <v>2278</v>
      </c>
      <c r="F21097">
        <v>129</v>
      </c>
      <c r="G21097">
        <v>-63.5</v>
      </c>
      <c r="H21097">
        <v>1</v>
      </c>
      <c r="I21097" t="s">
        <v>1816</v>
      </c>
      <c r="J21097" cm="1">
        <f t="array" ref="J21097:L21097">_xlfn.XLOOKUP($C21097, AGE!$A:$A,AGE!$B:$D,,0,2)</f>
        <v>604.1</v>
      </c>
      <c r="K21097">
        <v>34.200000000000003</v>
      </c>
      <c r="L21097" t="str">
        <v>Rooney et al. 2020; Rooney et al. 2015</v>
      </c>
      <c r="M21097" t="s">
        <v>2481</v>
      </c>
      <c r="P21097" t="s">
        <v>2342</v>
      </c>
      <c r="Q21097" s="14">
        <v>0.74</v>
      </c>
      <c r="R21097">
        <v>0.1</v>
      </c>
      <c r="S21097" s="14"/>
      <c r="V21097">
        <v>1</v>
      </c>
      <c r="W21097" t="s">
        <v>2570</v>
      </c>
    </row>
    <row r="21098" spans="1:23" x14ac:dyDescent="0.3">
      <c r="A21098">
        <v>28814</v>
      </c>
      <c r="B21098" s="15" t="s">
        <v>889</v>
      </c>
      <c r="C21098" t="str">
        <f>_xlfn.XLOOKUP($B21098, STANDARDS!$A:$A, STANDARDS!$B:$B,,0,2)</f>
        <v>Sheepbed Fm, Rackla Gp</v>
      </c>
      <c r="D21098" t="s">
        <v>517</v>
      </c>
      <c r="E21098" t="s">
        <v>2278</v>
      </c>
      <c r="F21098">
        <v>129</v>
      </c>
      <c r="G21098">
        <v>-63.5</v>
      </c>
      <c r="H21098">
        <v>1</v>
      </c>
      <c r="I21098" t="s">
        <v>1816</v>
      </c>
      <c r="J21098" cm="1">
        <f t="array" ref="J21098:L21098">_xlfn.XLOOKUP($C21098, AGE!$A:$A,AGE!$B:$D,,0,2)</f>
        <v>604.1</v>
      </c>
      <c r="K21098">
        <v>34.200000000000003</v>
      </c>
      <c r="L21098" t="str">
        <v>Rooney et al. 2020; Rooney et al. 2015</v>
      </c>
      <c r="M21098" t="s">
        <v>2481</v>
      </c>
      <c r="P21098" t="s">
        <v>2342</v>
      </c>
      <c r="Q21098" s="14">
        <v>-0.9</v>
      </c>
      <c r="R21098">
        <v>0.1</v>
      </c>
      <c r="S21098" s="14"/>
      <c r="V21098">
        <v>1</v>
      </c>
      <c r="W21098" t="s">
        <v>2570</v>
      </c>
    </row>
    <row r="21099" spans="1:23" x14ac:dyDescent="0.3">
      <c r="A21099">
        <v>28815</v>
      </c>
      <c r="B21099" s="15" t="s">
        <v>889</v>
      </c>
      <c r="C21099" t="str">
        <f>_xlfn.XLOOKUP($B21099, STANDARDS!$A:$A, STANDARDS!$B:$B,,0,2)</f>
        <v>Sheepbed Fm, Rackla Gp</v>
      </c>
      <c r="D21099" t="s">
        <v>517</v>
      </c>
      <c r="E21099" t="s">
        <v>2278</v>
      </c>
      <c r="F21099">
        <v>129</v>
      </c>
      <c r="G21099">
        <v>-63.5</v>
      </c>
      <c r="H21099">
        <v>1</v>
      </c>
      <c r="I21099" t="s">
        <v>1816</v>
      </c>
      <c r="J21099" cm="1">
        <f t="array" ref="J21099:L21099">_xlfn.XLOOKUP($C21099, AGE!$A:$A,AGE!$B:$D,,0,2)</f>
        <v>604.1</v>
      </c>
      <c r="K21099">
        <v>34.200000000000003</v>
      </c>
      <c r="L21099" t="str">
        <v>Rooney et al. 2020; Rooney et al. 2015</v>
      </c>
      <c r="M21099" t="s">
        <v>2481</v>
      </c>
      <c r="P21099" t="s">
        <v>2342</v>
      </c>
      <c r="Q21099" s="14">
        <v>2.09</v>
      </c>
      <c r="R21099">
        <v>0.1</v>
      </c>
      <c r="S21099" s="14"/>
      <c r="V21099">
        <v>1</v>
      </c>
      <c r="W21099" t="s">
        <v>2570</v>
      </c>
    </row>
    <row r="21100" spans="1:23" x14ac:dyDescent="0.3">
      <c r="A21100">
        <v>28816</v>
      </c>
      <c r="B21100" s="15" t="s">
        <v>889</v>
      </c>
      <c r="C21100" t="str">
        <f>_xlfn.XLOOKUP($B21100, STANDARDS!$A:$A, STANDARDS!$B:$B,,0,2)</f>
        <v>Sheepbed Fm, Rackla Gp</v>
      </c>
      <c r="D21100" t="s">
        <v>517</v>
      </c>
      <c r="E21100" t="s">
        <v>2278</v>
      </c>
      <c r="F21100">
        <v>129</v>
      </c>
      <c r="G21100">
        <v>-63.5</v>
      </c>
      <c r="H21100">
        <v>1</v>
      </c>
      <c r="I21100" t="s">
        <v>1816</v>
      </c>
      <c r="J21100" cm="1">
        <f t="array" ref="J21100:L21100">_xlfn.XLOOKUP($C21100, AGE!$A:$A,AGE!$B:$D,,0,2)</f>
        <v>604.1</v>
      </c>
      <c r="K21100">
        <v>34.200000000000003</v>
      </c>
      <c r="L21100" t="str">
        <v>Rooney et al. 2020; Rooney et al. 2015</v>
      </c>
      <c r="M21100" t="s">
        <v>2481</v>
      </c>
      <c r="P21100" t="s">
        <v>2342</v>
      </c>
      <c r="Q21100" s="14">
        <v>1.84</v>
      </c>
      <c r="R21100">
        <v>0.1</v>
      </c>
      <c r="S21100" s="14"/>
      <c r="V21100">
        <v>1</v>
      </c>
      <c r="W21100" t="s">
        <v>2570</v>
      </c>
    </row>
    <row r="21101" spans="1:23" x14ac:dyDescent="0.3">
      <c r="A21101">
        <v>28817</v>
      </c>
      <c r="B21101" s="15" t="s">
        <v>889</v>
      </c>
      <c r="C21101" t="str">
        <f>_xlfn.XLOOKUP($B21101, STANDARDS!$A:$A, STANDARDS!$B:$B,,0,2)</f>
        <v>Sheepbed Fm, Rackla Gp</v>
      </c>
      <c r="D21101" t="s">
        <v>517</v>
      </c>
      <c r="E21101" t="s">
        <v>2278</v>
      </c>
      <c r="F21101">
        <v>129</v>
      </c>
      <c r="G21101">
        <v>-63.5</v>
      </c>
      <c r="H21101">
        <v>1</v>
      </c>
      <c r="I21101" t="s">
        <v>1816</v>
      </c>
      <c r="J21101" cm="1">
        <f t="array" ref="J21101:L21101">_xlfn.XLOOKUP($C21101, AGE!$A:$A,AGE!$B:$D,,0,2)</f>
        <v>604.1</v>
      </c>
      <c r="K21101">
        <v>34.200000000000003</v>
      </c>
      <c r="L21101" t="str">
        <v>Rooney et al. 2020; Rooney et al. 2015</v>
      </c>
      <c r="M21101" t="s">
        <v>2481</v>
      </c>
      <c r="P21101" t="s">
        <v>2342</v>
      </c>
      <c r="Q21101" s="14">
        <v>0.57999999999999996</v>
      </c>
      <c r="R21101">
        <v>0.1</v>
      </c>
      <c r="S21101" s="14"/>
      <c r="V21101">
        <v>1</v>
      </c>
      <c r="W21101" t="s">
        <v>2570</v>
      </c>
    </row>
    <row r="21102" spans="1:23" x14ac:dyDescent="0.3">
      <c r="A21102">
        <v>28818</v>
      </c>
      <c r="B21102" s="15" t="s">
        <v>889</v>
      </c>
      <c r="C21102" t="str">
        <f>_xlfn.XLOOKUP($B21102, STANDARDS!$A:$A, STANDARDS!$B:$B,,0,2)</f>
        <v>Sheepbed Fm, Rackla Gp</v>
      </c>
      <c r="D21102" t="s">
        <v>517</v>
      </c>
      <c r="E21102" t="s">
        <v>2278</v>
      </c>
      <c r="F21102">
        <v>129</v>
      </c>
      <c r="G21102">
        <v>-63.5</v>
      </c>
      <c r="H21102">
        <v>1</v>
      </c>
      <c r="I21102" t="s">
        <v>1816</v>
      </c>
      <c r="J21102" cm="1">
        <f t="array" ref="J21102:L21102">_xlfn.XLOOKUP($C21102, AGE!$A:$A,AGE!$B:$D,,0,2)</f>
        <v>604.1</v>
      </c>
      <c r="K21102">
        <v>34.200000000000003</v>
      </c>
      <c r="L21102" t="str">
        <v>Rooney et al. 2020; Rooney et al. 2015</v>
      </c>
      <c r="M21102" t="s">
        <v>2481</v>
      </c>
      <c r="P21102" t="s">
        <v>2342</v>
      </c>
      <c r="Q21102" s="14">
        <v>-0.28999999999999998</v>
      </c>
      <c r="R21102">
        <v>0.1</v>
      </c>
      <c r="S21102" s="14"/>
      <c r="V21102">
        <v>1</v>
      </c>
      <c r="W21102" t="s">
        <v>2570</v>
      </c>
    </row>
    <row r="21103" spans="1:23" x14ac:dyDescent="0.3">
      <c r="A21103">
        <v>28819</v>
      </c>
      <c r="B21103" s="15" t="s">
        <v>889</v>
      </c>
      <c r="C21103" t="str">
        <f>_xlfn.XLOOKUP($B21103, STANDARDS!$A:$A, STANDARDS!$B:$B,,0,2)</f>
        <v>Sheepbed Fm, Rackla Gp</v>
      </c>
      <c r="D21103" t="s">
        <v>517</v>
      </c>
      <c r="E21103" t="s">
        <v>2278</v>
      </c>
      <c r="F21103">
        <v>129</v>
      </c>
      <c r="G21103">
        <v>-63.5</v>
      </c>
      <c r="H21103">
        <v>1</v>
      </c>
      <c r="I21103" t="s">
        <v>1816</v>
      </c>
      <c r="J21103" cm="1">
        <f t="array" ref="J21103:L21103">_xlfn.XLOOKUP($C21103, AGE!$A:$A,AGE!$B:$D,,0,2)</f>
        <v>604.1</v>
      </c>
      <c r="K21103">
        <v>34.200000000000003</v>
      </c>
      <c r="L21103" t="str">
        <v>Rooney et al. 2020; Rooney et al. 2015</v>
      </c>
      <c r="M21103" t="s">
        <v>2481</v>
      </c>
      <c r="P21103" t="s">
        <v>2342</v>
      </c>
      <c r="Q21103" s="14">
        <v>-5.4</v>
      </c>
      <c r="R21103">
        <v>0.1</v>
      </c>
      <c r="S21103" s="14"/>
      <c r="V21103">
        <v>1</v>
      </c>
      <c r="W21103" t="s">
        <v>2570</v>
      </c>
    </row>
    <row r="21104" spans="1:23" x14ac:dyDescent="0.3">
      <c r="A21104">
        <v>28820</v>
      </c>
      <c r="B21104" s="15" t="s">
        <v>889</v>
      </c>
      <c r="C21104" t="str">
        <f>_xlfn.XLOOKUP($B21104, STANDARDS!$A:$A, STANDARDS!$B:$B,,0,2)</f>
        <v>Sheepbed Fm, Rackla Gp</v>
      </c>
      <c r="D21104" t="s">
        <v>517</v>
      </c>
      <c r="E21104" t="s">
        <v>2278</v>
      </c>
      <c r="F21104">
        <v>129</v>
      </c>
      <c r="G21104">
        <v>-63.5</v>
      </c>
      <c r="H21104">
        <v>1</v>
      </c>
      <c r="I21104" t="s">
        <v>1816</v>
      </c>
      <c r="J21104" cm="1">
        <f t="array" ref="J21104:L21104">_xlfn.XLOOKUP($C21104, AGE!$A:$A,AGE!$B:$D,,0,2)</f>
        <v>604.1</v>
      </c>
      <c r="K21104">
        <v>34.200000000000003</v>
      </c>
      <c r="L21104" t="str">
        <v>Rooney et al. 2020; Rooney et al. 2015</v>
      </c>
      <c r="M21104" t="s">
        <v>2481</v>
      </c>
      <c r="P21104" t="s">
        <v>2342</v>
      </c>
      <c r="Q21104" s="14">
        <v>-1.73</v>
      </c>
      <c r="R21104">
        <v>0.1</v>
      </c>
      <c r="S21104" s="14"/>
      <c r="V21104">
        <v>1</v>
      </c>
      <c r="W21104" t="s">
        <v>2570</v>
      </c>
    </row>
    <row r="21105" spans="1:23" x14ac:dyDescent="0.3">
      <c r="A21105">
        <v>28821</v>
      </c>
      <c r="B21105" s="15" t="s">
        <v>889</v>
      </c>
      <c r="C21105" t="str">
        <f>_xlfn.XLOOKUP($B21105, STANDARDS!$A:$A, STANDARDS!$B:$B,,0,2)</f>
        <v>Sheepbed Fm, Rackla Gp</v>
      </c>
      <c r="D21105" t="s">
        <v>517</v>
      </c>
      <c r="E21105" t="s">
        <v>2278</v>
      </c>
      <c r="F21105">
        <v>129</v>
      </c>
      <c r="G21105">
        <v>-63.5</v>
      </c>
      <c r="H21105">
        <v>1</v>
      </c>
      <c r="I21105" t="s">
        <v>1816</v>
      </c>
      <c r="J21105" cm="1">
        <f t="array" ref="J21105:L21105">_xlfn.XLOOKUP($C21105, AGE!$A:$A,AGE!$B:$D,,0,2)</f>
        <v>604.1</v>
      </c>
      <c r="K21105">
        <v>34.200000000000003</v>
      </c>
      <c r="L21105" t="str">
        <v>Rooney et al. 2020; Rooney et al. 2015</v>
      </c>
      <c r="M21105" t="s">
        <v>2481</v>
      </c>
      <c r="P21105" t="s">
        <v>2342</v>
      </c>
      <c r="Q21105" s="14">
        <v>2.2400000000000002</v>
      </c>
      <c r="R21105">
        <v>0.1</v>
      </c>
      <c r="S21105" s="14"/>
      <c r="V21105">
        <v>1</v>
      </c>
      <c r="W21105" t="s">
        <v>2570</v>
      </c>
    </row>
    <row r="21106" spans="1:23" x14ac:dyDescent="0.3">
      <c r="A21106">
        <v>28822</v>
      </c>
      <c r="B21106" s="15" t="s">
        <v>889</v>
      </c>
      <c r="C21106" t="str">
        <f>_xlfn.XLOOKUP($B21106, STANDARDS!$A:$A, STANDARDS!$B:$B,,0,2)</f>
        <v>Sheepbed Fm, Rackla Gp</v>
      </c>
      <c r="D21106" t="s">
        <v>517</v>
      </c>
      <c r="E21106" t="s">
        <v>2278</v>
      </c>
      <c r="F21106">
        <v>129</v>
      </c>
      <c r="G21106">
        <v>-63.5</v>
      </c>
      <c r="H21106">
        <v>1</v>
      </c>
      <c r="I21106" t="s">
        <v>1816</v>
      </c>
      <c r="J21106" cm="1">
        <f t="array" ref="J21106:L21106">_xlfn.XLOOKUP($C21106, AGE!$A:$A,AGE!$B:$D,,0,2)</f>
        <v>604.1</v>
      </c>
      <c r="K21106">
        <v>34.200000000000003</v>
      </c>
      <c r="L21106" t="str">
        <v>Rooney et al. 2020; Rooney et al. 2015</v>
      </c>
      <c r="M21106" t="s">
        <v>2481</v>
      </c>
      <c r="P21106" t="s">
        <v>2342</v>
      </c>
      <c r="Q21106" s="14">
        <v>-1</v>
      </c>
      <c r="R21106">
        <v>0.1</v>
      </c>
      <c r="S21106" s="14"/>
      <c r="V21106">
        <v>1</v>
      </c>
      <c r="W21106" t="s">
        <v>2570</v>
      </c>
    </row>
    <row r="21107" spans="1:23" x14ac:dyDescent="0.3">
      <c r="A21107">
        <v>28823</v>
      </c>
      <c r="B21107" s="15" t="s">
        <v>887</v>
      </c>
      <c r="C21107" t="str">
        <f>_xlfn.XLOOKUP($B21107, STANDARDS!$A:$A, STANDARDS!$B:$B,,0,2)</f>
        <v>Blueflower Fm, Rackla Gp</v>
      </c>
      <c r="D21107" t="s">
        <v>517</v>
      </c>
      <c r="E21107" t="s">
        <v>2278</v>
      </c>
      <c r="F21107">
        <v>129</v>
      </c>
      <c r="G21107">
        <v>-63.5</v>
      </c>
      <c r="H21107">
        <v>1</v>
      </c>
      <c r="I21107" t="s">
        <v>1816</v>
      </c>
      <c r="J21107" cm="1">
        <f t="array" ref="J21107:L21107">_xlfn.XLOOKUP($C21107, AGE!$A:$A,AGE!$B:$D,,0,2)</f>
        <v>560</v>
      </c>
      <c r="K21107">
        <v>19</v>
      </c>
      <c r="L21107" t="str">
        <v>Carbone and Narbonne 2014; Rooney et al. 2020</v>
      </c>
      <c r="M21107" t="s">
        <v>2484</v>
      </c>
      <c r="P21107" t="s">
        <v>2342</v>
      </c>
      <c r="Q21107" s="14">
        <v>1.7</v>
      </c>
      <c r="R21107">
        <v>0.1</v>
      </c>
      <c r="S21107" s="14"/>
      <c r="V21107">
        <v>1</v>
      </c>
      <c r="W21107" t="s">
        <v>2570</v>
      </c>
    </row>
    <row r="21108" spans="1:23" x14ac:dyDescent="0.3">
      <c r="A21108">
        <v>28824</v>
      </c>
      <c r="B21108" s="15" t="s">
        <v>887</v>
      </c>
      <c r="C21108" t="str">
        <f>_xlfn.XLOOKUP($B21108, STANDARDS!$A:$A, STANDARDS!$B:$B,,0,2)</f>
        <v>Blueflower Fm, Rackla Gp</v>
      </c>
      <c r="D21108" t="s">
        <v>517</v>
      </c>
      <c r="E21108" t="s">
        <v>2278</v>
      </c>
      <c r="F21108">
        <v>129</v>
      </c>
      <c r="G21108">
        <v>-63.5</v>
      </c>
      <c r="H21108">
        <v>1</v>
      </c>
      <c r="I21108" t="s">
        <v>1816</v>
      </c>
      <c r="J21108" cm="1">
        <f t="array" ref="J21108:L21108">_xlfn.XLOOKUP($C21108, AGE!$A:$A,AGE!$B:$D,,0,2)</f>
        <v>560</v>
      </c>
      <c r="K21108">
        <v>19</v>
      </c>
      <c r="L21108" t="str">
        <v>Carbone and Narbonne 2014; Rooney et al. 2020</v>
      </c>
      <c r="M21108" t="s">
        <v>2484</v>
      </c>
      <c r="P21108" t="s">
        <v>2342</v>
      </c>
      <c r="Q21108" s="14">
        <v>2.88</v>
      </c>
      <c r="R21108">
        <v>0.1</v>
      </c>
      <c r="S21108" s="14"/>
      <c r="V21108">
        <v>1</v>
      </c>
      <c r="W21108" t="s">
        <v>2570</v>
      </c>
    </row>
    <row r="21109" spans="1:23" x14ac:dyDescent="0.3">
      <c r="A21109">
        <v>28825</v>
      </c>
      <c r="B21109" s="15" t="s">
        <v>887</v>
      </c>
      <c r="C21109" t="str">
        <f>_xlfn.XLOOKUP($B21109, STANDARDS!$A:$A, STANDARDS!$B:$B,,0,2)</f>
        <v>Blueflower Fm, Rackla Gp</v>
      </c>
      <c r="D21109" t="s">
        <v>517</v>
      </c>
      <c r="E21109" t="s">
        <v>2278</v>
      </c>
      <c r="F21109">
        <v>129</v>
      </c>
      <c r="G21109">
        <v>-63.5</v>
      </c>
      <c r="H21109">
        <v>1</v>
      </c>
      <c r="I21109" t="s">
        <v>1816</v>
      </c>
      <c r="J21109" cm="1">
        <f t="array" ref="J21109:L21109">_xlfn.XLOOKUP($C21109, AGE!$A:$A,AGE!$B:$D,,0,2)</f>
        <v>560</v>
      </c>
      <c r="K21109">
        <v>19</v>
      </c>
      <c r="L21109" t="str">
        <v>Carbone and Narbonne 2014; Rooney et al. 2020</v>
      </c>
      <c r="M21109" t="s">
        <v>2484</v>
      </c>
      <c r="P21109" t="s">
        <v>2342</v>
      </c>
      <c r="Q21109" s="14">
        <v>2.76</v>
      </c>
      <c r="R21109">
        <v>0.1</v>
      </c>
      <c r="S21109" s="14"/>
      <c r="V21109">
        <v>1</v>
      </c>
      <c r="W21109" t="s">
        <v>2570</v>
      </c>
    </row>
    <row r="21110" spans="1:23" x14ac:dyDescent="0.3">
      <c r="A21110">
        <v>28826</v>
      </c>
      <c r="B21110" s="15" t="s">
        <v>887</v>
      </c>
      <c r="C21110" t="str">
        <f>_xlfn.XLOOKUP($B21110, STANDARDS!$A:$A, STANDARDS!$B:$B,,0,2)</f>
        <v>Blueflower Fm, Rackla Gp</v>
      </c>
      <c r="D21110" t="s">
        <v>517</v>
      </c>
      <c r="E21110" t="s">
        <v>2278</v>
      </c>
      <c r="F21110">
        <v>129</v>
      </c>
      <c r="G21110">
        <v>-63.5</v>
      </c>
      <c r="H21110">
        <v>1</v>
      </c>
      <c r="I21110" t="s">
        <v>1816</v>
      </c>
      <c r="J21110" cm="1">
        <f t="array" ref="J21110:L21110">_xlfn.XLOOKUP($C21110, AGE!$A:$A,AGE!$B:$D,,0,2)</f>
        <v>560</v>
      </c>
      <c r="K21110">
        <v>19</v>
      </c>
      <c r="L21110" t="str">
        <v>Carbone and Narbonne 2014; Rooney et al. 2020</v>
      </c>
      <c r="M21110" t="s">
        <v>2484</v>
      </c>
      <c r="P21110" t="s">
        <v>2342</v>
      </c>
      <c r="Q21110" s="14">
        <v>1.27</v>
      </c>
      <c r="R21110">
        <v>0.1</v>
      </c>
      <c r="S21110" s="14"/>
      <c r="V21110">
        <v>1</v>
      </c>
      <c r="W21110" t="s">
        <v>2570</v>
      </c>
    </row>
    <row r="21111" spans="1:23" x14ac:dyDescent="0.3">
      <c r="A21111">
        <v>28827</v>
      </c>
      <c r="B21111" s="15" t="s">
        <v>887</v>
      </c>
      <c r="C21111" t="str">
        <f>_xlfn.XLOOKUP($B21111, STANDARDS!$A:$A, STANDARDS!$B:$B,,0,2)</f>
        <v>Blueflower Fm, Rackla Gp</v>
      </c>
      <c r="D21111" t="s">
        <v>517</v>
      </c>
      <c r="E21111" t="s">
        <v>2278</v>
      </c>
      <c r="F21111">
        <v>129</v>
      </c>
      <c r="G21111">
        <v>-63.5</v>
      </c>
      <c r="H21111">
        <v>1</v>
      </c>
      <c r="I21111" t="s">
        <v>1816</v>
      </c>
      <c r="J21111" cm="1">
        <f t="array" ref="J21111:L21111">_xlfn.XLOOKUP($C21111, AGE!$A:$A,AGE!$B:$D,,0,2)</f>
        <v>560</v>
      </c>
      <c r="K21111">
        <v>19</v>
      </c>
      <c r="L21111" t="str">
        <v>Carbone and Narbonne 2014; Rooney et al. 2020</v>
      </c>
      <c r="M21111" t="s">
        <v>2484</v>
      </c>
      <c r="P21111" t="s">
        <v>2342</v>
      </c>
      <c r="Q21111" s="14">
        <v>1.75</v>
      </c>
      <c r="R21111">
        <v>0.1</v>
      </c>
      <c r="S21111" s="14"/>
      <c r="V21111">
        <v>1</v>
      </c>
      <c r="W21111" t="s">
        <v>2570</v>
      </c>
    </row>
    <row r="21112" spans="1:23" x14ac:dyDescent="0.3">
      <c r="A21112">
        <v>28828</v>
      </c>
      <c r="B21112" s="15" t="s">
        <v>887</v>
      </c>
      <c r="C21112" t="str">
        <f>_xlfn.XLOOKUP($B21112, STANDARDS!$A:$A, STANDARDS!$B:$B,,0,2)</f>
        <v>Blueflower Fm, Rackla Gp</v>
      </c>
      <c r="D21112" t="s">
        <v>517</v>
      </c>
      <c r="E21112" t="s">
        <v>2278</v>
      </c>
      <c r="F21112">
        <v>129</v>
      </c>
      <c r="G21112">
        <v>-63.5</v>
      </c>
      <c r="H21112">
        <v>1</v>
      </c>
      <c r="I21112" t="s">
        <v>1816</v>
      </c>
      <c r="J21112" cm="1">
        <f t="array" ref="J21112:L21112">_xlfn.XLOOKUP($C21112, AGE!$A:$A,AGE!$B:$D,,0,2)</f>
        <v>560</v>
      </c>
      <c r="K21112">
        <v>19</v>
      </c>
      <c r="L21112" t="str">
        <v>Carbone and Narbonne 2014; Rooney et al. 2020</v>
      </c>
      <c r="M21112" t="s">
        <v>2484</v>
      </c>
      <c r="P21112" t="s">
        <v>2342</v>
      </c>
      <c r="Q21112" s="14">
        <v>1.86</v>
      </c>
      <c r="R21112">
        <v>0.1</v>
      </c>
      <c r="S21112" s="14"/>
      <c r="V21112">
        <v>1</v>
      </c>
      <c r="W21112" t="s">
        <v>2570</v>
      </c>
    </row>
    <row r="21113" spans="1:23" x14ac:dyDescent="0.3">
      <c r="A21113">
        <v>28829</v>
      </c>
      <c r="B21113" s="15" t="s">
        <v>887</v>
      </c>
      <c r="C21113" t="str">
        <f>_xlfn.XLOOKUP($B21113, STANDARDS!$A:$A, STANDARDS!$B:$B,,0,2)</f>
        <v>Blueflower Fm, Rackla Gp</v>
      </c>
      <c r="D21113" t="s">
        <v>517</v>
      </c>
      <c r="E21113" t="s">
        <v>2278</v>
      </c>
      <c r="F21113">
        <v>129</v>
      </c>
      <c r="G21113">
        <v>-63.5</v>
      </c>
      <c r="H21113">
        <v>1</v>
      </c>
      <c r="I21113" t="s">
        <v>1816</v>
      </c>
      <c r="J21113" cm="1">
        <f t="array" ref="J21113:L21113">_xlfn.XLOOKUP($C21113, AGE!$A:$A,AGE!$B:$D,,0,2)</f>
        <v>560</v>
      </c>
      <c r="K21113">
        <v>19</v>
      </c>
      <c r="L21113" t="str">
        <v>Carbone and Narbonne 2014; Rooney et al. 2020</v>
      </c>
      <c r="M21113" t="s">
        <v>2484</v>
      </c>
      <c r="P21113" t="s">
        <v>2342</v>
      </c>
      <c r="Q21113" s="14">
        <v>3.13</v>
      </c>
      <c r="R21113">
        <v>0.1</v>
      </c>
      <c r="S21113" s="14"/>
      <c r="V21113">
        <v>1</v>
      </c>
      <c r="W21113" t="s">
        <v>2570</v>
      </c>
    </row>
    <row r="21114" spans="1:23" x14ac:dyDescent="0.3">
      <c r="A21114">
        <v>28830</v>
      </c>
      <c r="B21114" s="15" t="s">
        <v>887</v>
      </c>
      <c r="C21114" t="str">
        <f>_xlfn.XLOOKUP($B21114, STANDARDS!$A:$A, STANDARDS!$B:$B,,0,2)</f>
        <v>Blueflower Fm, Rackla Gp</v>
      </c>
      <c r="D21114" t="s">
        <v>517</v>
      </c>
      <c r="E21114" t="s">
        <v>2278</v>
      </c>
      <c r="F21114">
        <v>129</v>
      </c>
      <c r="G21114">
        <v>-63.5</v>
      </c>
      <c r="H21114">
        <v>1</v>
      </c>
      <c r="I21114" t="s">
        <v>1816</v>
      </c>
      <c r="J21114" cm="1">
        <f t="array" ref="J21114:L21114">_xlfn.XLOOKUP($C21114, AGE!$A:$A,AGE!$B:$D,,0,2)</f>
        <v>560</v>
      </c>
      <c r="K21114">
        <v>19</v>
      </c>
      <c r="L21114" t="str">
        <v>Carbone and Narbonne 2014; Rooney et al. 2020</v>
      </c>
      <c r="M21114" t="s">
        <v>2484</v>
      </c>
      <c r="P21114" t="s">
        <v>2342</v>
      </c>
      <c r="Q21114" s="14">
        <v>2.81</v>
      </c>
      <c r="R21114">
        <v>0.1</v>
      </c>
      <c r="S21114" s="14"/>
      <c r="V21114">
        <v>1</v>
      </c>
      <c r="W21114" t="s">
        <v>2570</v>
      </c>
    </row>
    <row r="21115" spans="1:23" x14ac:dyDescent="0.3">
      <c r="A21115">
        <v>28831</v>
      </c>
      <c r="B21115" s="15" t="s">
        <v>887</v>
      </c>
      <c r="C21115" t="str">
        <f>_xlfn.XLOOKUP($B21115, STANDARDS!$A:$A, STANDARDS!$B:$B,,0,2)</f>
        <v>Blueflower Fm, Rackla Gp</v>
      </c>
      <c r="D21115" t="s">
        <v>517</v>
      </c>
      <c r="E21115" t="s">
        <v>2278</v>
      </c>
      <c r="F21115">
        <v>129</v>
      </c>
      <c r="G21115">
        <v>-63.5</v>
      </c>
      <c r="H21115">
        <v>1</v>
      </c>
      <c r="I21115" t="s">
        <v>1816</v>
      </c>
      <c r="J21115" cm="1">
        <f t="array" ref="J21115:L21115">_xlfn.XLOOKUP($C21115, AGE!$A:$A,AGE!$B:$D,,0,2)</f>
        <v>560</v>
      </c>
      <c r="K21115">
        <v>19</v>
      </c>
      <c r="L21115" t="str">
        <v>Carbone and Narbonne 2014; Rooney et al. 2020</v>
      </c>
      <c r="M21115" t="s">
        <v>2484</v>
      </c>
      <c r="P21115" t="s">
        <v>2342</v>
      </c>
      <c r="Q21115" s="14">
        <v>1.82</v>
      </c>
      <c r="R21115">
        <v>0.1</v>
      </c>
      <c r="S21115" s="14"/>
      <c r="V21115">
        <v>1</v>
      </c>
      <c r="W21115" t="s">
        <v>2570</v>
      </c>
    </row>
    <row r="21116" spans="1:23" x14ac:dyDescent="0.3">
      <c r="A21116">
        <v>28832</v>
      </c>
      <c r="B21116" s="15" t="s">
        <v>887</v>
      </c>
      <c r="C21116" t="str">
        <f>_xlfn.XLOOKUP($B21116, STANDARDS!$A:$A, STANDARDS!$B:$B,,0,2)</f>
        <v>Blueflower Fm, Rackla Gp</v>
      </c>
      <c r="D21116" t="s">
        <v>517</v>
      </c>
      <c r="E21116" t="s">
        <v>2278</v>
      </c>
      <c r="F21116">
        <v>129</v>
      </c>
      <c r="G21116">
        <v>-63.5</v>
      </c>
      <c r="H21116">
        <v>1</v>
      </c>
      <c r="I21116" t="s">
        <v>1816</v>
      </c>
      <c r="J21116" cm="1">
        <f t="array" ref="J21116:L21116">_xlfn.XLOOKUP($C21116, AGE!$A:$A,AGE!$B:$D,,0,2)</f>
        <v>560</v>
      </c>
      <c r="K21116">
        <v>19</v>
      </c>
      <c r="L21116" t="str">
        <v>Carbone and Narbonne 2014; Rooney et al. 2020</v>
      </c>
      <c r="M21116" t="s">
        <v>2484</v>
      </c>
      <c r="P21116" t="s">
        <v>2342</v>
      </c>
      <c r="Q21116" s="14">
        <v>2.62</v>
      </c>
      <c r="R21116">
        <v>0.1</v>
      </c>
      <c r="S21116" s="14"/>
      <c r="V21116">
        <v>1</v>
      </c>
      <c r="W21116" t="s">
        <v>2570</v>
      </c>
    </row>
    <row r="21117" spans="1:23" x14ac:dyDescent="0.3">
      <c r="A21117">
        <v>28833</v>
      </c>
      <c r="B21117" s="15" t="s">
        <v>887</v>
      </c>
      <c r="C21117" t="str">
        <f>_xlfn.XLOOKUP($B21117, STANDARDS!$A:$A, STANDARDS!$B:$B,,0,2)</f>
        <v>Blueflower Fm, Rackla Gp</v>
      </c>
      <c r="D21117" t="s">
        <v>517</v>
      </c>
      <c r="E21117" t="s">
        <v>2278</v>
      </c>
      <c r="F21117">
        <v>129</v>
      </c>
      <c r="G21117">
        <v>-63.5</v>
      </c>
      <c r="H21117">
        <v>1</v>
      </c>
      <c r="I21117" t="s">
        <v>1816</v>
      </c>
      <c r="J21117" cm="1">
        <f t="array" ref="J21117:L21117">_xlfn.XLOOKUP($C21117, AGE!$A:$A,AGE!$B:$D,,0,2)</f>
        <v>560</v>
      </c>
      <c r="K21117">
        <v>19</v>
      </c>
      <c r="L21117" t="str">
        <v>Carbone and Narbonne 2014; Rooney et al. 2020</v>
      </c>
      <c r="M21117" t="s">
        <v>2484</v>
      </c>
      <c r="P21117" t="s">
        <v>2342</v>
      </c>
      <c r="Q21117" s="14">
        <v>3.21</v>
      </c>
      <c r="R21117">
        <v>0.1</v>
      </c>
      <c r="S21117" s="14"/>
      <c r="V21117">
        <v>1</v>
      </c>
      <c r="W21117" t="s">
        <v>2570</v>
      </c>
    </row>
    <row r="21118" spans="1:23" x14ac:dyDescent="0.3">
      <c r="A21118">
        <v>28834</v>
      </c>
      <c r="B21118" s="15" t="s">
        <v>887</v>
      </c>
      <c r="C21118" t="str">
        <f>_xlfn.XLOOKUP($B21118, STANDARDS!$A:$A, STANDARDS!$B:$B,,0,2)</f>
        <v>Blueflower Fm, Rackla Gp</v>
      </c>
      <c r="D21118" t="s">
        <v>517</v>
      </c>
      <c r="E21118" t="s">
        <v>2278</v>
      </c>
      <c r="F21118">
        <v>129</v>
      </c>
      <c r="G21118">
        <v>-63.5</v>
      </c>
      <c r="H21118">
        <v>1</v>
      </c>
      <c r="I21118" t="s">
        <v>1816</v>
      </c>
      <c r="J21118" cm="1">
        <f t="array" ref="J21118:L21118">_xlfn.XLOOKUP($C21118, AGE!$A:$A,AGE!$B:$D,,0,2)</f>
        <v>560</v>
      </c>
      <c r="K21118">
        <v>19</v>
      </c>
      <c r="L21118" t="str">
        <v>Carbone and Narbonne 2014; Rooney et al. 2020</v>
      </c>
      <c r="M21118" t="s">
        <v>2484</v>
      </c>
      <c r="P21118" t="s">
        <v>2342</v>
      </c>
      <c r="Q21118" s="14">
        <v>3.41</v>
      </c>
      <c r="R21118">
        <v>0.1</v>
      </c>
      <c r="S21118" s="14"/>
      <c r="V21118">
        <v>1</v>
      </c>
      <c r="W21118" t="s">
        <v>2570</v>
      </c>
    </row>
    <row r="21119" spans="1:23" x14ac:dyDescent="0.3">
      <c r="A21119">
        <v>28835</v>
      </c>
      <c r="B21119" s="15" t="s">
        <v>887</v>
      </c>
      <c r="C21119" t="str">
        <f>_xlfn.XLOOKUP($B21119, STANDARDS!$A:$A, STANDARDS!$B:$B,,0,2)</f>
        <v>Blueflower Fm, Rackla Gp</v>
      </c>
      <c r="D21119" t="s">
        <v>517</v>
      </c>
      <c r="E21119" t="s">
        <v>2278</v>
      </c>
      <c r="F21119">
        <v>129</v>
      </c>
      <c r="G21119">
        <v>-63.5</v>
      </c>
      <c r="H21119">
        <v>1</v>
      </c>
      <c r="I21119" t="s">
        <v>1816</v>
      </c>
      <c r="J21119" cm="1">
        <f t="array" ref="J21119:L21119">_xlfn.XLOOKUP($C21119, AGE!$A:$A,AGE!$B:$D,,0,2)</f>
        <v>560</v>
      </c>
      <c r="K21119">
        <v>19</v>
      </c>
      <c r="L21119" t="str">
        <v>Carbone and Narbonne 2014; Rooney et al. 2020</v>
      </c>
      <c r="M21119" t="s">
        <v>2484</v>
      </c>
      <c r="P21119" t="s">
        <v>2342</v>
      </c>
      <c r="Q21119" s="14">
        <v>3.2</v>
      </c>
      <c r="R21119">
        <v>0.1</v>
      </c>
      <c r="S21119" s="14"/>
      <c r="V21119">
        <v>1</v>
      </c>
      <c r="W21119" t="s">
        <v>2570</v>
      </c>
    </row>
    <row r="21120" spans="1:23" x14ac:dyDescent="0.3">
      <c r="A21120">
        <v>28836</v>
      </c>
      <c r="B21120" s="15" t="s">
        <v>887</v>
      </c>
      <c r="C21120" t="str">
        <f>_xlfn.XLOOKUP($B21120, STANDARDS!$A:$A, STANDARDS!$B:$B,,0,2)</f>
        <v>Blueflower Fm, Rackla Gp</v>
      </c>
      <c r="D21120" t="s">
        <v>517</v>
      </c>
      <c r="E21120" t="s">
        <v>2278</v>
      </c>
      <c r="F21120">
        <v>129</v>
      </c>
      <c r="G21120">
        <v>-63.5</v>
      </c>
      <c r="H21120">
        <v>1</v>
      </c>
      <c r="I21120" t="s">
        <v>1816</v>
      </c>
      <c r="J21120" cm="1">
        <f t="array" ref="J21120:L21120">_xlfn.XLOOKUP($C21120, AGE!$A:$A,AGE!$B:$D,,0,2)</f>
        <v>560</v>
      </c>
      <c r="K21120">
        <v>19</v>
      </c>
      <c r="L21120" t="str">
        <v>Carbone and Narbonne 2014; Rooney et al. 2020</v>
      </c>
      <c r="M21120" t="s">
        <v>2484</v>
      </c>
      <c r="P21120" t="s">
        <v>2342</v>
      </c>
      <c r="Q21120" s="14">
        <v>3.1</v>
      </c>
      <c r="R21120">
        <v>0.1</v>
      </c>
      <c r="S21120" s="14"/>
      <c r="V21120">
        <v>1</v>
      </c>
      <c r="W21120" t="s">
        <v>2570</v>
      </c>
    </row>
    <row r="21121" spans="1:23" x14ac:dyDescent="0.3">
      <c r="A21121">
        <v>28837</v>
      </c>
      <c r="B21121" s="15" t="s">
        <v>887</v>
      </c>
      <c r="C21121" t="str">
        <f>_xlfn.XLOOKUP($B21121, STANDARDS!$A:$A, STANDARDS!$B:$B,,0,2)</f>
        <v>Blueflower Fm, Rackla Gp</v>
      </c>
      <c r="D21121" t="s">
        <v>517</v>
      </c>
      <c r="E21121" t="s">
        <v>2278</v>
      </c>
      <c r="F21121">
        <v>129</v>
      </c>
      <c r="G21121">
        <v>-63.5</v>
      </c>
      <c r="H21121">
        <v>1</v>
      </c>
      <c r="I21121" t="s">
        <v>1816</v>
      </c>
      <c r="J21121" cm="1">
        <f t="array" ref="J21121:L21121">_xlfn.XLOOKUP($C21121, AGE!$A:$A,AGE!$B:$D,,0,2)</f>
        <v>560</v>
      </c>
      <c r="K21121">
        <v>19</v>
      </c>
      <c r="L21121" t="str">
        <v>Carbone and Narbonne 2014; Rooney et al. 2020</v>
      </c>
      <c r="M21121" t="s">
        <v>2484</v>
      </c>
      <c r="P21121" t="s">
        <v>2342</v>
      </c>
      <c r="Q21121" s="14">
        <v>3.33</v>
      </c>
      <c r="R21121">
        <v>0.1</v>
      </c>
      <c r="S21121" s="14"/>
      <c r="V21121">
        <v>1</v>
      </c>
      <c r="W21121" t="s">
        <v>2570</v>
      </c>
    </row>
    <row r="21122" spans="1:23" x14ac:dyDescent="0.3">
      <c r="A21122">
        <v>28838</v>
      </c>
      <c r="B21122" s="15" t="s">
        <v>887</v>
      </c>
      <c r="C21122" t="str">
        <f>_xlfn.XLOOKUP($B21122, STANDARDS!$A:$A, STANDARDS!$B:$B,,0,2)</f>
        <v>Blueflower Fm, Rackla Gp</v>
      </c>
      <c r="D21122" t="s">
        <v>517</v>
      </c>
      <c r="E21122" t="s">
        <v>2278</v>
      </c>
      <c r="F21122">
        <v>129</v>
      </c>
      <c r="G21122">
        <v>-63.5</v>
      </c>
      <c r="H21122">
        <v>1</v>
      </c>
      <c r="I21122" t="s">
        <v>1816</v>
      </c>
      <c r="J21122" cm="1">
        <f t="array" ref="J21122:L21122">_xlfn.XLOOKUP($C21122, AGE!$A:$A,AGE!$B:$D,,0,2)</f>
        <v>560</v>
      </c>
      <c r="K21122">
        <v>19</v>
      </c>
      <c r="L21122" t="str">
        <v>Carbone and Narbonne 2014; Rooney et al. 2020</v>
      </c>
      <c r="M21122" t="s">
        <v>2484</v>
      </c>
      <c r="P21122" t="s">
        <v>2342</v>
      </c>
      <c r="Q21122" s="14">
        <v>3.29</v>
      </c>
      <c r="R21122">
        <v>0.1</v>
      </c>
      <c r="S21122" s="14"/>
      <c r="V21122">
        <v>1</v>
      </c>
      <c r="W21122" t="s">
        <v>2570</v>
      </c>
    </row>
    <row r="21123" spans="1:23" x14ac:dyDescent="0.3">
      <c r="A21123">
        <v>28839</v>
      </c>
      <c r="B21123" s="15" t="s">
        <v>887</v>
      </c>
      <c r="C21123" t="str">
        <f>_xlfn.XLOOKUP($B21123, STANDARDS!$A:$A, STANDARDS!$B:$B,,0,2)</f>
        <v>Blueflower Fm, Rackla Gp</v>
      </c>
      <c r="D21123" t="s">
        <v>517</v>
      </c>
      <c r="E21123" t="s">
        <v>2278</v>
      </c>
      <c r="F21123">
        <v>129</v>
      </c>
      <c r="G21123">
        <v>-63.5</v>
      </c>
      <c r="H21123">
        <v>1</v>
      </c>
      <c r="I21123" t="s">
        <v>1816</v>
      </c>
      <c r="J21123" cm="1">
        <f t="array" ref="J21123:L21123">_xlfn.XLOOKUP($C21123, AGE!$A:$A,AGE!$B:$D,,0,2)</f>
        <v>560</v>
      </c>
      <c r="K21123">
        <v>19</v>
      </c>
      <c r="L21123" t="str">
        <v>Carbone and Narbonne 2014; Rooney et al. 2020</v>
      </c>
      <c r="M21123" t="s">
        <v>2484</v>
      </c>
      <c r="P21123" t="s">
        <v>2342</v>
      </c>
      <c r="Q21123" s="14">
        <v>2.98</v>
      </c>
      <c r="R21123">
        <v>0.1</v>
      </c>
      <c r="S21123" s="14"/>
      <c r="V21123">
        <v>1</v>
      </c>
      <c r="W21123" t="s">
        <v>2570</v>
      </c>
    </row>
    <row r="21124" spans="1:23" x14ac:dyDescent="0.3">
      <c r="A21124">
        <v>28840</v>
      </c>
      <c r="B21124" s="15" t="s">
        <v>887</v>
      </c>
      <c r="C21124" t="str">
        <f>_xlfn.XLOOKUP($B21124, STANDARDS!$A:$A, STANDARDS!$B:$B,,0,2)</f>
        <v>Blueflower Fm, Rackla Gp</v>
      </c>
      <c r="D21124" t="s">
        <v>517</v>
      </c>
      <c r="E21124" t="s">
        <v>2278</v>
      </c>
      <c r="F21124">
        <v>129</v>
      </c>
      <c r="G21124">
        <v>-63.5</v>
      </c>
      <c r="H21124">
        <v>1</v>
      </c>
      <c r="I21124" t="s">
        <v>1816</v>
      </c>
      <c r="J21124" cm="1">
        <f t="array" ref="J21124:L21124">_xlfn.XLOOKUP($C21124, AGE!$A:$A,AGE!$B:$D,,0,2)</f>
        <v>560</v>
      </c>
      <c r="K21124">
        <v>19</v>
      </c>
      <c r="L21124" t="str">
        <v>Carbone and Narbonne 2014; Rooney et al. 2020</v>
      </c>
      <c r="M21124" t="s">
        <v>2484</v>
      </c>
      <c r="P21124" t="s">
        <v>2342</v>
      </c>
      <c r="Q21124" s="14">
        <v>2.95</v>
      </c>
      <c r="R21124">
        <v>0.1</v>
      </c>
      <c r="S21124" s="14"/>
      <c r="V21124">
        <v>1</v>
      </c>
      <c r="W21124" t="s">
        <v>2570</v>
      </c>
    </row>
    <row r="21125" spans="1:23" x14ac:dyDescent="0.3">
      <c r="A21125">
        <v>28841</v>
      </c>
      <c r="B21125" s="15" t="s">
        <v>887</v>
      </c>
      <c r="C21125" t="str">
        <f>_xlfn.XLOOKUP($B21125, STANDARDS!$A:$A, STANDARDS!$B:$B,,0,2)</f>
        <v>Blueflower Fm, Rackla Gp</v>
      </c>
      <c r="D21125" t="s">
        <v>517</v>
      </c>
      <c r="E21125" t="s">
        <v>2278</v>
      </c>
      <c r="F21125">
        <v>129</v>
      </c>
      <c r="G21125">
        <v>-63.5</v>
      </c>
      <c r="H21125">
        <v>1</v>
      </c>
      <c r="I21125" t="s">
        <v>1816</v>
      </c>
      <c r="J21125" cm="1">
        <f t="array" ref="J21125:L21125">_xlfn.XLOOKUP($C21125, AGE!$A:$A,AGE!$B:$D,,0,2)</f>
        <v>560</v>
      </c>
      <c r="K21125">
        <v>19</v>
      </c>
      <c r="L21125" t="str">
        <v>Carbone and Narbonne 2014; Rooney et al. 2020</v>
      </c>
      <c r="M21125" t="s">
        <v>2484</v>
      </c>
      <c r="P21125" t="s">
        <v>2342</v>
      </c>
      <c r="Q21125" s="14">
        <v>2.87</v>
      </c>
      <c r="R21125">
        <v>0.1</v>
      </c>
      <c r="S21125" s="14"/>
      <c r="V21125">
        <v>1</v>
      </c>
      <c r="W21125" t="s">
        <v>2570</v>
      </c>
    </row>
    <row r="21126" spans="1:23" x14ac:dyDescent="0.3">
      <c r="A21126">
        <v>28842</v>
      </c>
      <c r="B21126" s="15" t="s">
        <v>887</v>
      </c>
      <c r="C21126" t="str">
        <f>_xlfn.XLOOKUP($B21126, STANDARDS!$A:$A, STANDARDS!$B:$B,,0,2)</f>
        <v>Blueflower Fm, Rackla Gp</v>
      </c>
      <c r="D21126" t="s">
        <v>517</v>
      </c>
      <c r="E21126" t="s">
        <v>2278</v>
      </c>
      <c r="F21126">
        <v>129</v>
      </c>
      <c r="G21126">
        <v>-63.5</v>
      </c>
      <c r="H21126">
        <v>1</v>
      </c>
      <c r="I21126" t="s">
        <v>1816</v>
      </c>
      <c r="J21126" cm="1">
        <f t="array" ref="J21126:L21126">_xlfn.XLOOKUP($C21126, AGE!$A:$A,AGE!$B:$D,,0,2)</f>
        <v>560</v>
      </c>
      <c r="K21126">
        <v>19</v>
      </c>
      <c r="L21126" t="str">
        <v>Carbone and Narbonne 2014; Rooney et al. 2020</v>
      </c>
      <c r="M21126" t="s">
        <v>2484</v>
      </c>
      <c r="P21126" t="s">
        <v>2342</v>
      </c>
      <c r="Q21126" s="14">
        <v>2.77</v>
      </c>
      <c r="R21126">
        <v>0.1</v>
      </c>
      <c r="S21126" s="14"/>
      <c r="V21126">
        <v>1</v>
      </c>
      <c r="W21126" t="s">
        <v>2570</v>
      </c>
    </row>
    <row r="21127" spans="1:23" x14ac:dyDescent="0.3">
      <c r="A21127">
        <v>28843</v>
      </c>
      <c r="B21127" s="15" t="s">
        <v>887</v>
      </c>
      <c r="C21127" t="str">
        <f>_xlfn.XLOOKUP($B21127, STANDARDS!$A:$A, STANDARDS!$B:$B,,0,2)</f>
        <v>Blueflower Fm, Rackla Gp</v>
      </c>
      <c r="D21127" t="s">
        <v>517</v>
      </c>
      <c r="E21127" t="s">
        <v>2278</v>
      </c>
      <c r="F21127">
        <v>129</v>
      </c>
      <c r="G21127">
        <v>-63.5</v>
      </c>
      <c r="H21127">
        <v>1</v>
      </c>
      <c r="I21127" t="s">
        <v>1816</v>
      </c>
      <c r="J21127" cm="1">
        <f t="array" ref="J21127:L21127">_xlfn.XLOOKUP($C21127, AGE!$A:$A,AGE!$B:$D,,0,2)</f>
        <v>560</v>
      </c>
      <c r="K21127">
        <v>19</v>
      </c>
      <c r="L21127" t="str">
        <v>Carbone and Narbonne 2014; Rooney et al. 2020</v>
      </c>
      <c r="M21127" t="s">
        <v>2484</v>
      </c>
      <c r="P21127" t="s">
        <v>2342</v>
      </c>
      <c r="Q21127" s="14">
        <v>0.99</v>
      </c>
      <c r="R21127">
        <v>0.1</v>
      </c>
      <c r="S21127" s="14"/>
      <c r="V21127">
        <v>1</v>
      </c>
      <c r="W21127" t="s">
        <v>2570</v>
      </c>
    </row>
    <row r="21128" spans="1:23" x14ac:dyDescent="0.3">
      <c r="A21128">
        <v>28844</v>
      </c>
      <c r="B21128" s="15" t="s">
        <v>887</v>
      </c>
      <c r="C21128" t="str">
        <f>_xlfn.XLOOKUP($B21128, STANDARDS!$A:$A, STANDARDS!$B:$B,,0,2)</f>
        <v>Blueflower Fm, Rackla Gp</v>
      </c>
      <c r="D21128" t="s">
        <v>517</v>
      </c>
      <c r="E21128" t="s">
        <v>2278</v>
      </c>
      <c r="F21128">
        <v>129</v>
      </c>
      <c r="G21128">
        <v>-63.5</v>
      </c>
      <c r="H21128">
        <v>1</v>
      </c>
      <c r="I21128" t="s">
        <v>1816</v>
      </c>
      <c r="J21128" cm="1">
        <f t="array" ref="J21128:L21128">_xlfn.XLOOKUP($C21128, AGE!$A:$A,AGE!$B:$D,,0,2)</f>
        <v>560</v>
      </c>
      <c r="K21128">
        <v>19</v>
      </c>
      <c r="L21128" t="str">
        <v>Carbone and Narbonne 2014; Rooney et al. 2020</v>
      </c>
      <c r="M21128" t="s">
        <v>2484</v>
      </c>
      <c r="P21128" t="s">
        <v>2342</v>
      </c>
      <c r="Q21128" s="14">
        <v>0.89</v>
      </c>
      <c r="R21128">
        <v>0.1</v>
      </c>
      <c r="S21128" s="14"/>
      <c r="V21128">
        <v>1</v>
      </c>
      <c r="W21128" t="s">
        <v>2570</v>
      </c>
    </row>
    <row r="21129" spans="1:23" x14ac:dyDescent="0.3">
      <c r="A21129">
        <v>28845</v>
      </c>
      <c r="B21129" s="15" t="s">
        <v>887</v>
      </c>
      <c r="C21129" t="str">
        <f>_xlfn.XLOOKUP($B21129, STANDARDS!$A:$A, STANDARDS!$B:$B,,0,2)</f>
        <v>Blueflower Fm, Rackla Gp</v>
      </c>
      <c r="D21129" t="s">
        <v>517</v>
      </c>
      <c r="E21129" t="s">
        <v>2278</v>
      </c>
      <c r="F21129">
        <v>129</v>
      </c>
      <c r="G21129">
        <v>-63.5</v>
      </c>
      <c r="H21129">
        <v>1</v>
      </c>
      <c r="I21129" t="s">
        <v>1816</v>
      </c>
      <c r="J21129" cm="1">
        <f t="array" ref="J21129:L21129">_xlfn.XLOOKUP($C21129, AGE!$A:$A,AGE!$B:$D,,0,2)</f>
        <v>560</v>
      </c>
      <c r="K21129">
        <v>19</v>
      </c>
      <c r="L21129" t="str">
        <v>Carbone and Narbonne 2014; Rooney et al. 2020</v>
      </c>
      <c r="M21129" t="s">
        <v>2484</v>
      </c>
      <c r="P21129" t="s">
        <v>2342</v>
      </c>
      <c r="Q21129" s="14">
        <v>1.38</v>
      </c>
      <c r="R21129">
        <v>0.1</v>
      </c>
      <c r="S21129" s="14"/>
      <c r="V21129">
        <v>1</v>
      </c>
      <c r="W21129" t="s">
        <v>2570</v>
      </c>
    </row>
    <row r="21130" spans="1:23" x14ac:dyDescent="0.3">
      <c r="A21130">
        <v>28846</v>
      </c>
      <c r="B21130" s="15" t="s">
        <v>887</v>
      </c>
      <c r="C21130" t="str">
        <f>_xlfn.XLOOKUP($B21130, STANDARDS!$A:$A, STANDARDS!$B:$B,,0,2)</f>
        <v>Blueflower Fm, Rackla Gp</v>
      </c>
      <c r="D21130" t="s">
        <v>517</v>
      </c>
      <c r="E21130" t="s">
        <v>2278</v>
      </c>
      <c r="F21130">
        <v>129</v>
      </c>
      <c r="G21130">
        <v>-63.5</v>
      </c>
      <c r="H21130">
        <v>1</v>
      </c>
      <c r="I21130" t="s">
        <v>1816</v>
      </c>
      <c r="J21130" cm="1">
        <f t="array" ref="J21130:L21130">_xlfn.XLOOKUP($C21130, AGE!$A:$A,AGE!$B:$D,,0,2)</f>
        <v>560</v>
      </c>
      <c r="K21130">
        <v>19</v>
      </c>
      <c r="L21130" t="str">
        <v>Carbone and Narbonne 2014; Rooney et al. 2020</v>
      </c>
      <c r="M21130" t="s">
        <v>2484</v>
      </c>
      <c r="P21130" t="s">
        <v>2342</v>
      </c>
      <c r="Q21130" s="14">
        <v>1.97</v>
      </c>
      <c r="R21130">
        <v>0.1</v>
      </c>
      <c r="S21130" s="14"/>
      <c r="V21130">
        <v>1</v>
      </c>
      <c r="W21130" t="s">
        <v>2570</v>
      </c>
    </row>
    <row r="21131" spans="1:23" x14ac:dyDescent="0.3">
      <c r="A21131">
        <v>28847</v>
      </c>
      <c r="B21131" s="15" t="s">
        <v>887</v>
      </c>
      <c r="C21131" t="str">
        <f>_xlfn.XLOOKUP($B21131, STANDARDS!$A:$A, STANDARDS!$B:$B,,0,2)</f>
        <v>Blueflower Fm, Rackla Gp</v>
      </c>
      <c r="D21131" t="s">
        <v>517</v>
      </c>
      <c r="E21131" t="s">
        <v>2278</v>
      </c>
      <c r="F21131">
        <v>129</v>
      </c>
      <c r="G21131">
        <v>-63.5</v>
      </c>
      <c r="H21131">
        <v>1</v>
      </c>
      <c r="I21131" t="s">
        <v>1816</v>
      </c>
      <c r="J21131" cm="1">
        <f t="array" ref="J21131:L21131">_xlfn.XLOOKUP($C21131, AGE!$A:$A,AGE!$B:$D,,0,2)</f>
        <v>560</v>
      </c>
      <c r="K21131">
        <v>19</v>
      </c>
      <c r="L21131" t="str">
        <v>Carbone and Narbonne 2014; Rooney et al. 2020</v>
      </c>
      <c r="M21131" t="s">
        <v>2484</v>
      </c>
      <c r="P21131" t="s">
        <v>2342</v>
      </c>
      <c r="Q21131" s="14">
        <v>5.71</v>
      </c>
      <c r="R21131">
        <v>0.1</v>
      </c>
      <c r="S21131" s="14"/>
      <c r="V21131">
        <v>1</v>
      </c>
      <c r="W21131" t="s">
        <v>2570</v>
      </c>
    </row>
    <row r="21132" spans="1:23" x14ac:dyDescent="0.3">
      <c r="A21132">
        <v>28848</v>
      </c>
      <c r="B21132" s="15" t="s">
        <v>887</v>
      </c>
      <c r="C21132" t="str">
        <f>_xlfn.XLOOKUP($B21132, STANDARDS!$A:$A, STANDARDS!$B:$B,,0,2)</f>
        <v>Blueflower Fm, Rackla Gp</v>
      </c>
      <c r="D21132" t="s">
        <v>517</v>
      </c>
      <c r="E21132" t="s">
        <v>2278</v>
      </c>
      <c r="F21132">
        <v>129</v>
      </c>
      <c r="G21132">
        <v>-63.5</v>
      </c>
      <c r="H21132">
        <v>1</v>
      </c>
      <c r="I21132" t="s">
        <v>1816</v>
      </c>
      <c r="J21132" cm="1">
        <f t="array" ref="J21132:L21132">_xlfn.XLOOKUP($C21132, AGE!$A:$A,AGE!$B:$D,,0,2)</f>
        <v>560</v>
      </c>
      <c r="K21132">
        <v>19</v>
      </c>
      <c r="L21132" t="str">
        <v>Carbone and Narbonne 2014; Rooney et al. 2020</v>
      </c>
      <c r="M21132" t="s">
        <v>2484</v>
      </c>
      <c r="P21132" t="s">
        <v>2342</v>
      </c>
      <c r="Q21132" s="14">
        <v>3.39</v>
      </c>
      <c r="R21132">
        <v>0.1</v>
      </c>
      <c r="S21132" s="14"/>
      <c r="V21132">
        <v>1</v>
      </c>
      <c r="W21132" t="s">
        <v>2570</v>
      </c>
    </row>
    <row r="21133" spans="1:23" x14ac:dyDescent="0.3">
      <c r="A21133">
        <v>28849</v>
      </c>
      <c r="B21133" s="15" t="s">
        <v>887</v>
      </c>
      <c r="C21133" t="str">
        <f>_xlfn.XLOOKUP($B21133, STANDARDS!$A:$A, STANDARDS!$B:$B,,0,2)</f>
        <v>Blueflower Fm, Rackla Gp</v>
      </c>
      <c r="D21133" t="s">
        <v>517</v>
      </c>
      <c r="E21133" t="s">
        <v>2278</v>
      </c>
      <c r="F21133">
        <v>129</v>
      </c>
      <c r="G21133">
        <v>-63.5</v>
      </c>
      <c r="H21133">
        <v>1</v>
      </c>
      <c r="I21133" t="s">
        <v>1816</v>
      </c>
      <c r="J21133" cm="1">
        <f t="array" ref="J21133:L21133">_xlfn.XLOOKUP($C21133, AGE!$A:$A,AGE!$B:$D,,0,2)</f>
        <v>560</v>
      </c>
      <c r="K21133">
        <v>19</v>
      </c>
      <c r="L21133" t="str">
        <v>Carbone and Narbonne 2014; Rooney et al. 2020</v>
      </c>
      <c r="M21133" t="s">
        <v>2484</v>
      </c>
      <c r="P21133" t="s">
        <v>2342</v>
      </c>
      <c r="Q21133" s="14">
        <v>4.8899999999999997</v>
      </c>
      <c r="R21133">
        <v>0.1</v>
      </c>
      <c r="S21133" s="14"/>
      <c r="V21133">
        <v>1</v>
      </c>
      <c r="W21133" t="s">
        <v>2570</v>
      </c>
    </row>
    <row r="21134" spans="1:23" x14ac:dyDescent="0.3">
      <c r="A21134">
        <v>28850</v>
      </c>
      <c r="B21134" s="15" t="s">
        <v>886</v>
      </c>
      <c r="C21134" t="str">
        <f>_xlfn.XLOOKUP($B21134, STANDARDS!$A:$A, STANDARDS!$B:$B,,0,2)</f>
        <v>Risky Fm, Rackla Gp</v>
      </c>
      <c r="D21134" t="s">
        <v>517</v>
      </c>
      <c r="E21134" t="s">
        <v>2278</v>
      </c>
      <c r="F21134">
        <v>129</v>
      </c>
      <c r="G21134">
        <v>-63.5</v>
      </c>
      <c r="H21134">
        <v>1</v>
      </c>
      <c r="I21134" t="s">
        <v>1816</v>
      </c>
      <c r="J21134" cm="1">
        <f t="array" ref="J21134:L21134">_xlfn.XLOOKUP($C21134, AGE!$A:$A,AGE!$B:$D,,0,2)</f>
        <v>556</v>
      </c>
      <c r="K21134">
        <v>15</v>
      </c>
      <c r="L21134" t="str">
        <v>Carbone and Narbonne 2014; Rooney et al. 2020</v>
      </c>
      <c r="M21134" t="s">
        <v>2486</v>
      </c>
      <c r="P21134" t="s">
        <v>2342</v>
      </c>
      <c r="Q21134" s="14">
        <v>1.77</v>
      </c>
      <c r="R21134">
        <v>0.1</v>
      </c>
      <c r="S21134" s="14"/>
      <c r="V21134">
        <v>1</v>
      </c>
      <c r="W21134" t="s">
        <v>2570</v>
      </c>
    </row>
    <row r="21135" spans="1:23" x14ac:dyDescent="0.3">
      <c r="A21135">
        <v>28851</v>
      </c>
      <c r="B21135" s="15" t="s">
        <v>886</v>
      </c>
      <c r="C21135" t="str">
        <f>_xlfn.XLOOKUP($B21135, STANDARDS!$A:$A, STANDARDS!$B:$B,,0,2)</f>
        <v>Risky Fm, Rackla Gp</v>
      </c>
      <c r="D21135" t="s">
        <v>517</v>
      </c>
      <c r="E21135" t="s">
        <v>2278</v>
      </c>
      <c r="F21135">
        <v>129</v>
      </c>
      <c r="G21135">
        <v>-63.5</v>
      </c>
      <c r="H21135">
        <v>1</v>
      </c>
      <c r="I21135" t="s">
        <v>1816</v>
      </c>
      <c r="J21135" cm="1">
        <f t="array" ref="J21135:L21135">_xlfn.XLOOKUP($C21135, AGE!$A:$A,AGE!$B:$D,,0,2)</f>
        <v>556</v>
      </c>
      <c r="K21135">
        <v>15</v>
      </c>
      <c r="L21135" t="str">
        <v>Carbone and Narbonne 2014; Rooney et al. 2020</v>
      </c>
      <c r="M21135" t="s">
        <v>2486</v>
      </c>
      <c r="P21135" t="s">
        <v>2342</v>
      </c>
      <c r="Q21135" s="14">
        <v>2.64</v>
      </c>
      <c r="R21135">
        <v>0.1</v>
      </c>
      <c r="S21135" s="14"/>
      <c r="V21135">
        <v>1</v>
      </c>
      <c r="W21135" t="s">
        <v>2570</v>
      </c>
    </row>
    <row r="21136" spans="1:23" x14ac:dyDescent="0.3">
      <c r="A21136">
        <v>28852</v>
      </c>
      <c r="B21136" s="15" t="s">
        <v>886</v>
      </c>
      <c r="C21136" t="str">
        <f>_xlfn.XLOOKUP($B21136, STANDARDS!$A:$A, STANDARDS!$B:$B,,0,2)</f>
        <v>Risky Fm, Rackla Gp</v>
      </c>
      <c r="D21136" t="s">
        <v>517</v>
      </c>
      <c r="E21136" t="s">
        <v>2278</v>
      </c>
      <c r="F21136">
        <v>129</v>
      </c>
      <c r="G21136">
        <v>-63.5</v>
      </c>
      <c r="H21136">
        <v>1</v>
      </c>
      <c r="I21136" t="s">
        <v>1816</v>
      </c>
      <c r="J21136" cm="1">
        <f t="array" ref="J21136:L21136">_xlfn.XLOOKUP($C21136, AGE!$A:$A,AGE!$B:$D,,0,2)</f>
        <v>556</v>
      </c>
      <c r="K21136">
        <v>15</v>
      </c>
      <c r="L21136" t="str">
        <v>Carbone and Narbonne 2014; Rooney et al. 2020</v>
      </c>
      <c r="M21136" t="s">
        <v>2486</v>
      </c>
      <c r="P21136" t="s">
        <v>2342</v>
      </c>
      <c r="Q21136" s="14">
        <v>1.86</v>
      </c>
      <c r="R21136">
        <v>0.1</v>
      </c>
      <c r="S21136" s="14"/>
      <c r="V21136">
        <v>1</v>
      </c>
      <c r="W21136" t="s">
        <v>2570</v>
      </c>
    </row>
    <row r="21137" spans="1:23" x14ac:dyDescent="0.3">
      <c r="A21137">
        <v>28853</v>
      </c>
      <c r="B21137" s="15" t="s">
        <v>886</v>
      </c>
      <c r="C21137" t="str">
        <f>_xlfn.XLOOKUP($B21137, STANDARDS!$A:$A, STANDARDS!$B:$B,,0,2)</f>
        <v>Risky Fm, Rackla Gp</v>
      </c>
      <c r="D21137" t="s">
        <v>517</v>
      </c>
      <c r="E21137" t="s">
        <v>2278</v>
      </c>
      <c r="F21137">
        <v>129</v>
      </c>
      <c r="G21137">
        <v>-63.5</v>
      </c>
      <c r="H21137">
        <v>1</v>
      </c>
      <c r="I21137" t="s">
        <v>1816</v>
      </c>
      <c r="J21137" cm="1">
        <f t="array" ref="J21137:L21137">_xlfn.XLOOKUP($C21137, AGE!$A:$A,AGE!$B:$D,,0,2)</f>
        <v>556</v>
      </c>
      <c r="K21137">
        <v>15</v>
      </c>
      <c r="L21137" t="str">
        <v>Carbone and Narbonne 2014; Rooney et al. 2020</v>
      </c>
      <c r="M21137" t="s">
        <v>2486</v>
      </c>
      <c r="P21137" t="s">
        <v>2342</v>
      </c>
      <c r="Q21137" s="14">
        <v>1.1200000000000001</v>
      </c>
      <c r="R21137">
        <v>0.1</v>
      </c>
      <c r="S21137" s="14"/>
      <c r="V21137">
        <v>1</v>
      </c>
      <c r="W21137" t="s">
        <v>2570</v>
      </c>
    </row>
    <row r="21138" spans="1:23" x14ac:dyDescent="0.3">
      <c r="A21138">
        <v>28854</v>
      </c>
      <c r="B21138" s="15" t="s">
        <v>886</v>
      </c>
      <c r="C21138" t="str">
        <f>_xlfn.XLOOKUP($B21138, STANDARDS!$A:$A, STANDARDS!$B:$B,,0,2)</f>
        <v>Risky Fm, Rackla Gp</v>
      </c>
      <c r="D21138" t="s">
        <v>517</v>
      </c>
      <c r="E21138" t="s">
        <v>2278</v>
      </c>
      <c r="F21138">
        <v>129</v>
      </c>
      <c r="G21138">
        <v>-63.5</v>
      </c>
      <c r="H21138">
        <v>1</v>
      </c>
      <c r="I21138" t="s">
        <v>1816</v>
      </c>
      <c r="J21138" cm="1">
        <f t="array" ref="J21138:L21138">_xlfn.XLOOKUP($C21138, AGE!$A:$A,AGE!$B:$D,,0,2)</f>
        <v>556</v>
      </c>
      <c r="K21138">
        <v>15</v>
      </c>
      <c r="L21138" t="str">
        <v>Carbone and Narbonne 2014; Rooney et al. 2020</v>
      </c>
      <c r="M21138" t="s">
        <v>2486</v>
      </c>
      <c r="P21138" t="s">
        <v>2342</v>
      </c>
      <c r="Q21138" s="14">
        <v>1.53</v>
      </c>
      <c r="R21138">
        <v>0.1</v>
      </c>
      <c r="S21138" s="14"/>
      <c r="V21138">
        <v>1</v>
      </c>
      <c r="W21138" t="s">
        <v>2570</v>
      </c>
    </row>
    <row r="21139" spans="1:23" x14ac:dyDescent="0.3">
      <c r="A21139">
        <v>28855</v>
      </c>
      <c r="B21139" s="15" t="s">
        <v>886</v>
      </c>
      <c r="C21139" t="str">
        <f>_xlfn.XLOOKUP($B21139, STANDARDS!$A:$A, STANDARDS!$B:$B,,0,2)</f>
        <v>Risky Fm, Rackla Gp</v>
      </c>
      <c r="D21139" t="s">
        <v>517</v>
      </c>
      <c r="E21139" t="s">
        <v>2278</v>
      </c>
      <c r="F21139">
        <v>129</v>
      </c>
      <c r="G21139">
        <v>-63.5</v>
      </c>
      <c r="H21139">
        <v>1</v>
      </c>
      <c r="I21139" t="s">
        <v>1816</v>
      </c>
      <c r="J21139" cm="1">
        <f t="array" ref="J21139:L21139">_xlfn.XLOOKUP($C21139, AGE!$A:$A,AGE!$B:$D,,0,2)</f>
        <v>556</v>
      </c>
      <c r="K21139">
        <v>15</v>
      </c>
      <c r="L21139" t="str">
        <v>Carbone and Narbonne 2014; Rooney et al. 2020</v>
      </c>
      <c r="M21139" t="s">
        <v>2486</v>
      </c>
      <c r="P21139" t="s">
        <v>2342</v>
      </c>
      <c r="Q21139" s="14">
        <v>1.34</v>
      </c>
      <c r="R21139">
        <v>0.1</v>
      </c>
      <c r="S21139" s="14"/>
      <c r="V21139">
        <v>1</v>
      </c>
      <c r="W21139" t="s">
        <v>2570</v>
      </c>
    </row>
    <row r="21140" spans="1:23" x14ac:dyDescent="0.3">
      <c r="A21140">
        <v>28856</v>
      </c>
      <c r="B21140" s="15" t="s">
        <v>886</v>
      </c>
      <c r="C21140" t="str">
        <f>_xlfn.XLOOKUP($B21140, STANDARDS!$A:$A, STANDARDS!$B:$B,,0,2)</f>
        <v>Risky Fm, Rackla Gp</v>
      </c>
      <c r="D21140" t="s">
        <v>517</v>
      </c>
      <c r="E21140" t="s">
        <v>2278</v>
      </c>
      <c r="F21140">
        <v>129</v>
      </c>
      <c r="G21140">
        <v>-63.5</v>
      </c>
      <c r="H21140">
        <v>1</v>
      </c>
      <c r="I21140" t="s">
        <v>1816</v>
      </c>
      <c r="J21140" cm="1">
        <f t="array" ref="J21140:L21140">_xlfn.XLOOKUP($C21140, AGE!$A:$A,AGE!$B:$D,,0,2)</f>
        <v>556</v>
      </c>
      <c r="K21140">
        <v>15</v>
      </c>
      <c r="L21140" t="str">
        <v>Carbone and Narbonne 2014; Rooney et al. 2020</v>
      </c>
      <c r="M21140" t="s">
        <v>2486</v>
      </c>
      <c r="P21140" t="s">
        <v>2342</v>
      </c>
      <c r="Q21140" s="14">
        <v>0.95</v>
      </c>
      <c r="R21140">
        <v>0.1</v>
      </c>
      <c r="S21140" s="14"/>
      <c r="V21140">
        <v>1</v>
      </c>
      <c r="W21140" t="s">
        <v>2570</v>
      </c>
    </row>
    <row r="21141" spans="1:23" x14ac:dyDescent="0.3">
      <c r="A21141">
        <v>28857</v>
      </c>
      <c r="B21141" s="15" t="s">
        <v>886</v>
      </c>
      <c r="C21141" t="str">
        <f>_xlfn.XLOOKUP($B21141, STANDARDS!$A:$A, STANDARDS!$B:$B,,0,2)</f>
        <v>Risky Fm, Rackla Gp</v>
      </c>
      <c r="D21141" t="s">
        <v>517</v>
      </c>
      <c r="E21141" t="s">
        <v>2278</v>
      </c>
      <c r="F21141">
        <v>129</v>
      </c>
      <c r="G21141">
        <v>-63.5</v>
      </c>
      <c r="H21141">
        <v>1</v>
      </c>
      <c r="I21141" t="s">
        <v>1816</v>
      </c>
      <c r="J21141" cm="1">
        <f t="array" ref="J21141:L21141">_xlfn.XLOOKUP($C21141, AGE!$A:$A,AGE!$B:$D,,0,2)</f>
        <v>556</v>
      </c>
      <c r="K21141">
        <v>15</v>
      </c>
      <c r="L21141" t="str">
        <v>Carbone and Narbonne 2014; Rooney et al. 2020</v>
      </c>
      <c r="M21141" t="s">
        <v>2486</v>
      </c>
      <c r="P21141" t="s">
        <v>2342</v>
      </c>
      <c r="Q21141" s="14">
        <v>0.79</v>
      </c>
      <c r="R21141">
        <v>0.1</v>
      </c>
      <c r="S21141" s="14"/>
      <c r="V21141">
        <v>1</v>
      </c>
      <c r="W21141" t="s">
        <v>2570</v>
      </c>
    </row>
    <row r="21142" spans="1:23" x14ac:dyDescent="0.3">
      <c r="A21142">
        <v>28858</v>
      </c>
      <c r="B21142" s="15" t="s">
        <v>886</v>
      </c>
      <c r="C21142" t="str">
        <f>_xlfn.XLOOKUP($B21142, STANDARDS!$A:$A, STANDARDS!$B:$B,,0,2)</f>
        <v>Risky Fm, Rackla Gp</v>
      </c>
      <c r="D21142" t="s">
        <v>517</v>
      </c>
      <c r="E21142" t="s">
        <v>2278</v>
      </c>
      <c r="F21142">
        <v>129</v>
      </c>
      <c r="G21142">
        <v>-63.5</v>
      </c>
      <c r="H21142">
        <v>1</v>
      </c>
      <c r="I21142" t="s">
        <v>1816</v>
      </c>
      <c r="J21142" cm="1">
        <f t="array" ref="J21142:L21142">_xlfn.XLOOKUP($C21142, AGE!$A:$A,AGE!$B:$D,,0,2)</f>
        <v>556</v>
      </c>
      <c r="K21142">
        <v>15</v>
      </c>
      <c r="L21142" t="str">
        <v>Carbone and Narbonne 2014; Rooney et al. 2020</v>
      </c>
      <c r="M21142" t="s">
        <v>2486</v>
      </c>
      <c r="P21142" t="s">
        <v>2342</v>
      </c>
      <c r="Q21142" s="14">
        <v>1.05</v>
      </c>
      <c r="R21142">
        <v>0.1</v>
      </c>
      <c r="S21142" s="14"/>
      <c r="V21142">
        <v>1</v>
      </c>
      <c r="W21142" t="s">
        <v>2570</v>
      </c>
    </row>
    <row r="21143" spans="1:23" x14ac:dyDescent="0.3">
      <c r="A21143">
        <v>28859</v>
      </c>
      <c r="B21143" s="15" t="s">
        <v>886</v>
      </c>
      <c r="C21143" t="str">
        <f>_xlfn.XLOOKUP($B21143, STANDARDS!$A:$A, STANDARDS!$B:$B,,0,2)</f>
        <v>Risky Fm, Rackla Gp</v>
      </c>
      <c r="D21143" t="s">
        <v>517</v>
      </c>
      <c r="E21143" t="s">
        <v>2278</v>
      </c>
      <c r="F21143">
        <v>129</v>
      </c>
      <c r="G21143">
        <v>-63.5</v>
      </c>
      <c r="H21143">
        <v>1</v>
      </c>
      <c r="I21143" t="s">
        <v>1816</v>
      </c>
      <c r="J21143" cm="1">
        <f t="array" ref="J21143:L21143">_xlfn.XLOOKUP($C21143, AGE!$A:$A,AGE!$B:$D,,0,2)</f>
        <v>556</v>
      </c>
      <c r="K21143">
        <v>15</v>
      </c>
      <c r="L21143" t="str">
        <v>Carbone and Narbonne 2014; Rooney et al. 2020</v>
      </c>
      <c r="M21143" t="s">
        <v>2486</v>
      </c>
      <c r="P21143" t="s">
        <v>2342</v>
      </c>
      <c r="Q21143" s="14">
        <v>0.67</v>
      </c>
      <c r="R21143">
        <v>0.1</v>
      </c>
      <c r="S21143" s="14"/>
      <c r="V21143">
        <v>1</v>
      </c>
      <c r="W21143" t="s">
        <v>2570</v>
      </c>
    </row>
    <row r="21144" spans="1:23" x14ac:dyDescent="0.3">
      <c r="A21144">
        <v>28860</v>
      </c>
      <c r="B21144" s="15" t="s">
        <v>886</v>
      </c>
      <c r="C21144" t="str">
        <f>_xlfn.XLOOKUP($B21144, STANDARDS!$A:$A, STANDARDS!$B:$B,,0,2)</f>
        <v>Risky Fm, Rackla Gp</v>
      </c>
      <c r="D21144" t="s">
        <v>517</v>
      </c>
      <c r="E21144" t="s">
        <v>2278</v>
      </c>
      <c r="F21144">
        <v>129</v>
      </c>
      <c r="G21144">
        <v>-63.5</v>
      </c>
      <c r="H21144">
        <v>1</v>
      </c>
      <c r="I21144" t="s">
        <v>1816</v>
      </c>
      <c r="J21144" cm="1">
        <f t="array" ref="J21144:L21144">_xlfn.XLOOKUP($C21144, AGE!$A:$A,AGE!$B:$D,,0,2)</f>
        <v>556</v>
      </c>
      <c r="K21144">
        <v>15</v>
      </c>
      <c r="L21144" t="str">
        <v>Carbone and Narbonne 2014; Rooney et al. 2020</v>
      </c>
      <c r="M21144" t="s">
        <v>2486</v>
      </c>
      <c r="P21144" t="s">
        <v>2342</v>
      </c>
      <c r="Q21144" s="14">
        <v>1.1100000000000001</v>
      </c>
      <c r="R21144">
        <v>0.1</v>
      </c>
      <c r="S21144" s="14"/>
      <c r="V21144">
        <v>1</v>
      </c>
      <c r="W21144" t="s">
        <v>2570</v>
      </c>
    </row>
    <row r="21145" spans="1:23" x14ac:dyDescent="0.3">
      <c r="A21145">
        <v>28861</v>
      </c>
      <c r="B21145" s="15" t="s">
        <v>886</v>
      </c>
      <c r="C21145" t="str">
        <f>_xlfn.XLOOKUP($B21145, STANDARDS!$A:$A, STANDARDS!$B:$B,,0,2)</f>
        <v>Risky Fm, Rackla Gp</v>
      </c>
      <c r="D21145" t="s">
        <v>517</v>
      </c>
      <c r="E21145" t="s">
        <v>2278</v>
      </c>
      <c r="F21145">
        <v>129</v>
      </c>
      <c r="G21145">
        <v>-63.5</v>
      </c>
      <c r="H21145">
        <v>1</v>
      </c>
      <c r="I21145" t="s">
        <v>1816</v>
      </c>
      <c r="J21145" cm="1">
        <f t="array" ref="J21145:L21145">_xlfn.XLOOKUP($C21145, AGE!$A:$A,AGE!$B:$D,,0,2)</f>
        <v>556</v>
      </c>
      <c r="K21145">
        <v>15</v>
      </c>
      <c r="L21145" t="str">
        <v>Carbone and Narbonne 2014; Rooney et al. 2020</v>
      </c>
      <c r="M21145" t="s">
        <v>2486</v>
      </c>
      <c r="P21145" t="s">
        <v>2342</v>
      </c>
      <c r="Q21145" s="14">
        <v>0.51</v>
      </c>
      <c r="R21145">
        <v>0.1</v>
      </c>
      <c r="S21145" s="14"/>
      <c r="V21145">
        <v>1</v>
      </c>
      <c r="W21145" t="s">
        <v>2570</v>
      </c>
    </row>
    <row r="21146" spans="1:23" x14ac:dyDescent="0.3">
      <c r="A21146">
        <v>28862</v>
      </c>
      <c r="B21146" s="15" t="s">
        <v>886</v>
      </c>
      <c r="C21146" t="str">
        <f>_xlfn.XLOOKUP($B21146, STANDARDS!$A:$A, STANDARDS!$B:$B,,0,2)</f>
        <v>Risky Fm, Rackla Gp</v>
      </c>
      <c r="D21146" t="s">
        <v>517</v>
      </c>
      <c r="E21146" t="s">
        <v>2278</v>
      </c>
      <c r="F21146">
        <v>129</v>
      </c>
      <c r="G21146">
        <v>-63.5</v>
      </c>
      <c r="H21146">
        <v>1</v>
      </c>
      <c r="I21146" t="s">
        <v>1816</v>
      </c>
      <c r="J21146" cm="1">
        <f t="array" ref="J21146:L21146">_xlfn.XLOOKUP($C21146, AGE!$A:$A,AGE!$B:$D,,0,2)</f>
        <v>556</v>
      </c>
      <c r="K21146">
        <v>15</v>
      </c>
      <c r="L21146" t="str">
        <v>Carbone and Narbonne 2014; Rooney et al. 2020</v>
      </c>
      <c r="M21146" t="s">
        <v>2486</v>
      </c>
      <c r="P21146" t="s">
        <v>2342</v>
      </c>
      <c r="Q21146" s="14">
        <v>0.72</v>
      </c>
      <c r="R21146">
        <v>0.1</v>
      </c>
      <c r="S21146" s="14"/>
      <c r="V21146">
        <v>1</v>
      </c>
      <c r="W21146" t="s">
        <v>2570</v>
      </c>
    </row>
    <row r="21147" spans="1:23" x14ac:dyDescent="0.3">
      <c r="A21147">
        <v>28863</v>
      </c>
      <c r="B21147" s="15" t="s">
        <v>886</v>
      </c>
      <c r="C21147" t="str">
        <f>_xlfn.XLOOKUP($B21147, STANDARDS!$A:$A, STANDARDS!$B:$B,,0,2)</f>
        <v>Risky Fm, Rackla Gp</v>
      </c>
      <c r="D21147" t="s">
        <v>517</v>
      </c>
      <c r="E21147" t="s">
        <v>2278</v>
      </c>
      <c r="F21147">
        <v>129</v>
      </c>
      <c r="G21147">
        <v>-63.5</v>
      </c>
      <c r="H21147">
        <v>1</v>
      </c>
      <c r="I21147" t="s">
        <v>1816</v>
      </c>
      <c r="J21147" cm="1">
        <f t="array" ref="J21147:L21147">_xlfn.XLOOKUP($C21147, AGE!$A:$A,AGE!$B:$D,,0,2)</f>
        <v>556</v>
      </c>
      <c r="K21147">
        <v>15</v>
      </c>
      <c r="L21147" t="str">
        <v>Carbone and Narbonne 2014; Rooney et al. 2020</v>
      </c>
      <c r="M21147" t="s">
        <v>2486</v>
      </c>
      <c r="P21147" t="s">
        <v>2342</v>
      </c>
      <c r="Q21147" s="14">
        <v>0.54</v>
      </c>
      <c r="R21147">
        <v>0.1</v>
      </c>
      <c r="S21147" s="14"/>
      <c r="V21147">
        <v>1</v>
      </c>
      <c r="W21147" t="s">
        <v>2570</v>
      </c>
    </row>
    <row r="21148" spans="1:23" x14ac:dyDescent="0.3">
      <c r="A21148">
        <v>28864</v>
      </c>
      <c r="B21148" s="15" t="s">
        <v>886</v>
      </c>
      <c r="C21148" t="str">
        <f>_xlfn.XLOOKUP($B21148, STANDARDS!$A:$A, STANDARDS!$B:$B,,0,2)</f>
        <v>Risky Fm, Rackla Gp</v>
      </c>
      <c r="D21148" t="s">
        <v>517</v>
      </c>
      <c r="E21148" t="s">
        <v>2278</v>
      </c>
      <c r="F21148">
        <v>129</v>
      </c>
      <c r="G21148">
        <v>-63.5</v>
      </c>
      <c r="H21148">
        <v>1</v>
      </c>
      <c r="I21148" t="s">
        <v>1816</v>
      </c>
      <c r="J21148" cm="1">
        <f t="array" ref="J21148:L21148">_xlfn.XLOOKUP($C21148, AGE!$A:$A,AGE!$B:$D,,0,2)</f>
        <v>556</v>
      </c>
      <c r="K21148">
        <v>15</v>
      </c>
      <c r="L21148" t="str">
        <v>Carbone and Narbonne 2014; Rooney et al. 2020</v>
      </c>
      <c r="M21148" t="s">
        <v>2486</v>
      </c>
      <c r="P21148" t="s">
        <v>2342</v>
      </c>
      <c r="Q21148" s="14">
        <v>1.06</v>
      </c>
      <c r="R21148">
        <v>0.1</v>
      </c>
      <c r="S21148" s="14"/>
      <c r="V21148">
        <v>1</v>
      </c>
      <c r="W21148" t="s">
        <v>2570</v>
      </c>
    </row>
    <row r="21149" spans="1:23" x14ac:dyDescent="0.3">
      <c r="A21149">
        <v>28865</v>
      </c>
      <c r="B21149" s="15" t="s">
        <v>886</v>
      </c>
      <c r="C21149" t="str">
        <f>_xlfn.XLOOKUP($B21149, STANDARDS!$A:$A, STANDARDS!$B:$B,,0,2)</f>
        <v>Risky Fm, Rackla Gp</v>
      </c>
      <c r="D21149" t="s">
        <v>517</v>
      </c>
      <c r="E21149" t="s">
        <v>2278</v>
      </c>
      <c r="F21149">
        <v>129</v>
      </c>
      <c r="G21149">
        <v>-63.5</v>
      </c>
      <c r="H21149">
        <v>1</v>
      </c>
      <c r="I21149" t="s">
        <v>1816</v>
      </c>
      <c r="J21149" cm="1">
        <f t="array" ref="J21149:L21149">_xlfn.XLOOKUP($C21149, AGE!$A:$A,AGE!$B:$D,,0,2)</f>
        <v>556</v>
      </c>
      <c r="K21149">
        <v>15</v>
      </c>
      <c r="L21149" t="str">
        <v>Carbone and Narbonne 2014; Rooney et al. 2020</v>
      </c>
      <c r="M21149" t="s">
        <v>2486</v>
      </c>
      <c r="P21149" t="s">
        <v>2342</v>
      </c>
      <c r="Q21149" s="14">
        <v>0.57999999999999996</v>
      </c>
      <c r="R21149">
        <v>0.1</v>
      </c>
      <c r="S21149" s="14"/>
      <c r="V21149">
        <v>1</v>
      </c>
      <c r="W21149" t="s">
        <v>2570</v>
      </c>
    </row>
    <row r="21150" spans="1:23" x14ac:dyDescent="0.3">
      <c r="A21150">
        <v>28866</v>
      </c>
      <c r="B21150" s="15" t="s">
        <v>886</v>
      </c>
      <c r="C21150" t="str">
        <f>_xlfn.XLOOKUP($B21150, STANDARDS!$A:$A, STANDARDS!$B:$B,,0,2)</f>
        <v>Risky Fm, Rackla Gp</v>
      </c>
      <c r="D21150" t="s">
        <v>517</v>
      </c>
      <c r="E21150" t="s">
        <v>2278</v>
      </c>
      <c r="F21150">
        <v>129</v>
      </c>
      <c r="G21150">
        <v>-63.5</v>
      </c>
      <c r="H21150">
        <v>1</v>
      </c>
      <c r="I21150" t="s">
        <v>1816</v>
      </c>
      <c r="J21150" cm="1">
        <f t="array" ref="J21150:L21150">_xlfn.XLOOKUP($C21150, AGE!$A:$A,AGE!$B:$D,,0,2)</f>
        <v>556</v>
      </c>
      <c r="K21150">
        <v>15</v>
      </c>
      <c r="L21150" t="str">
        <v>Carbone and Narbonne 2014; Rooney et al. 2020</v>
      </c>
      <c r="M21150" t="s">
        <v>2486</v>
      </c>
      <c r="P21150" t="s">
        <v>2342</v>
      </c>
      <c r="Q21150" s="14">
        <v>1.17</v>
      </c>
      <c r="R21150">
        <v>0.1</v>
      </c>
      <c r="S21150" s="14"/>
      <c r="V21150">
        <v>1</v>
      </c>
      <c r="W21150" t="s">
        <v>2570</v>
      </c>
    </row>
    <row r="21151" spans="1:23" x14ac:dyDescent="0.3">
      <c r="A21151">
        <v>28867</v>
      </c>
      <c r="B21151" s="15" t="s">
        <v>886</v>
      </c>
      <c r="C21151" t="str">
        <f>_xlfn.XLOOKUP($B21151, STANDARDS!$A:$A, STANDARDS!$B:$B,,0,2)</f>
        <v>Risky Fm, Rackla Gp</v>
      </c>
      <c r="D21151" t="s">
        <v>517</v>
      </c>
      <c r="E21151" t="s">
        <v>2278</v>
      </c>
      <c r="F21151">
        <v>129</v>
      </c>
      <c r="G21151">
        <v>-63.5</v>
      </c>
      <c r="H21151">
        <v>1</v>
      </c>
      <c r="I21151" t="s">
        <v>1816</v>
      </c>
      <c r="J21151" cm="1">
        <f t="array" ref="J21151:L21151">_xlfn.XLOOKUP($C21151, AGE!$A:$A,AGE!$B:$D,,0,2)</f>
        <v>556</v>
      </c>
      <c r="K21151">
        <v>15</v>
      </c>
      <c r="L21151" t="str">
        <v>Carbone and Narbonne 2014; Rooney et al. 2020</v>
      </c>
      <c r="M21151" t="s">
        <v>2486</v>
      </c>
      <c r="P21151" t="s">
        <v>2342</v>
      </c>
      <c r="Q21151" s="14">
        <v>0.95</v>
      </c>
      <c r="R21151">
        <v>0.1</v>
      </c>
      <c r="S21151" s="14"/>
      <c r="V21151">
        <v>1</v>
      </c>
      <c r="W21151" t="s">
        <v>2570</v>
      </c>
    </row>
    <row r="21152" spans="1:23" x14ac:dyDescent="0.3">
      <c r="A21152">
        <v>28868</v>
      </c>
      <c r="B21152" s="15" t="s">
        <v>886</v>
      </c>
      <c r="C21152" t="str">
        <f>_xlfn.XLOOKUP($B21152, STANDARDS!$A:$A, STANDARDS!$B:$B,,0,2)</f>
        <v>Risky Fm, Rackla Gp</v>
      </c>
      <c r="D21152" t="s">
        <v>517</v>
      </c>
      <c r="E21152" t="s">
        <v>2278</v>
      </c>
      <c r="F21152">
        <v>129</v>
      </c>
      <c r="G21152">
        <v>-63.5</v>
      </c>
      <c r="H21152">
        <v>1</v>
      </c>
      <c r="I21152" t="s">
        <v>1816</v>
      </c>
      <c r="J21152" cm="1">
        <f t="array" ref="J21152:L21152">_xlfn.XLOOKUP($C21152, AGE!$A:$A,AGE!$B:$D,,0,2)</f>
        <v>556</v>
      </c>
      <c r="K21152">
        <v>15</v>
      </c>
      <c r="L21152" t="str">
        <v>Carbone and Narbonne 2014; Rooney et al. 2020</v>
      </c>
      <c r="M21152" t="s">
        <v>2486</v>
      </c>
      <c r="P21152" t="s">
        <v>2342</v>
      </c>
      <c r="Q21152" s="14">
        <v>0.8</v>
      </c>
      <c r="R21152">
        <v>0.1</v>
      </c>
      <c r="S21152" s="14"/>
      <c r="V21152">
        <v>1</v>
      </c>
      <c r="W21152" t="s">
        <v>2570</v>
      </c>
    </row>
    <row r="21153" spans="1:23" x14ac:dyDescent="0.3">
      <c r="A21153">
        <v>28869</v>
      </c>
      <c r="B21153" s="15" t="s">
        <v>886</v>
      </c>
      <c r="C21153" t="str">
        <f>_xlfn.XLOOKUP($B21153, STANDARDS!$A:$A, STANDARDS!$B:$B,,0,2)</f>
        <v>Risky Fm, Rackla Gp</v>
      </c>
      <c r="D21153" t="s">
        <v>517</v>
      </c>
      <c r="E21153" t="s">
        <v>2278</v>
      </c>
      <c r="F21153">
        <v>129</v>
      </c>
      <c r="G21153">
        <v>-63.5</v>
      </c>
      <c r="H21153">
        <v>1</v>
      </c>
      <c r="I21153" t="s">
        <v>1816</v>
      </c>
      <c r="J21153" cm="1">
        <f t="array" ref="J21153:L21153">_xlfn.XLOOKUP($C21153, AGE!$A:$A,AGE!$B:$D,,0,2)</f>
        <v>556</v>
      </c>
      <c r="K21153">
        <v>15</v>
      </c>
      <c r="L21153" t="str">
        <v>Carbone and Narbonne 2014; Rooney et al. 2020</v>
      </c>
      <c r="M21153" t="s">
        <v>2486</v>
      </c>
      <c r="P21153" t="s">
        <v>2342</v>
      </c>
      <c r="Q21153" s="14">
        <v>0.34</v>
      </c>
      <c r="R21153">
        <v>0.1</v>
      </c>
      <c r="S21153" s="14"/>
      <c r="V21153">
        <v>1</v>
      </c>
      <c r="W21153" t="s">
        <v>2570</v>
      </c>
    </row>
    <row r="21154" spans="1:23" x14ac:dyDescent="0.3">
      <c r="A21154">
        <v>28870</v>
      </c>
      <c r="B21154" s="15" t="s">
        <v>886</v>
      </c>
      <c r="C21154" t="str">
        <f>_xlfn.XLOOKUP($B21154, STANDARDS!$A:$A, STANDARDS!$B:$B,,0,2)</f>
        <v>Risky Fm, Rackla Gp</v>
      </c>
      <c r="D21154" t="s">
        <v>517</v>
      </c>
      <c r="E21154" t="s">
        <v>2278</v>
      </c>
      <c r="F21154">
        <v>129</v>
      </c>
      <c r="G21154">
        <v>-63.5</v>
      </c>
      <c r="H21154">
        <v>1</v>
      </c>
      <c r="I21154" t="s">
        <v>1816</v>
      </c>
      <c r="J21154" cm="1">
        <f t="array" ref="J21154:L21154">_xlfn.XLOOKUP($C21154, AGE!$A:$A,AGE!$B:$D,,0,2)</f>
        <v>556</v>
      </c>
      <c r="K21154">
        <v>15</v>
      </c>
      <c r="L21154" t="str">
        <v>Carbone and Narbonne 2014; Rooney et al. 2020</v>
      </c>
      <c r="M21154" t="s">
        <v>2486</v>
      </c>
      <c r="P21154" t="s">
        <v>2342</v>
      </c>
      <c r="Q21154" s="14">
        <v>0.72</v>
      </c>
      <c r="R21154">
        <v>0.1</v>
      </c>
      <c r="S21154" s="14"/>
      <c r="V21154">
        <v>1</v>
      </c>
      <c r="W21154" t="s">
        <v>2570</v>
      </c>
    </row>
    <row r="21155" spans="1:23" x14ac:dyDescent="0.3">
      <c r="A21155">
        <v>28871</v>
      </c>
      <c r="B21155" s="15" t="s">
        <v>886</v>
      </c>
      <c r="C21155" t="str">
        <f>_xlfn.XLOOKUP($B21155, STANDARDS!$A:$A, STANDARDS!$B:$B,,0,2)</f>
        <v>Risky Fm, Rackla Gp</v>
      </c>
      <c r="D21155" t="s">
        <v>517</v>
      </c>
      <c r="E21155" t="s">
        <v>2278</v>
      </c>
      <c r="F21155">
        <v>129</v>
      </c>
      <c r="G21155">
        <v>-63.5</v>
      </c>
      <c r="H21155">
        <v>1</v>
      </c>
      <c r="I21155" t="s">
        <v>1816</v>
      </c>
      <c r="J21155" cm="1">
        <f t="array" ref="J21155:L21155">_xlfn.XLOOKUP($C21155, AGE!$A:$A,AGE!$B:$D,,0,2)</f>
        <v>556</v>
      </c>
      <c r="K21155">
        <v>15</v>
      </c>
      <c r="L21155" t="str">
        <v>Carbone and Narbonne 2014; Rooney et al. 2020</v>
      </c>
      <c r="M21155" t="s">
        <v>2486</v>
      </c>
      <c r="P21155" t="s">
        <v>2342</v>
      </c>
      <c r="Q21155" s="14">
        <v>-0.08</v>
      </c>
      <c r="R21155">
        <v>0.1</v>
      </c>
      <c r="S21155" s="14"/>
      <c r="V21155">
        <v>1</v>
      </c>
      <c r="W21155" t="s">
        <v>2570</v>
      </c>
    </row>
    <row r="21156" spans="1:23" x14ac:dyDescent="0.3">
      <c r="A21156">
        <v>28872</v>
      </c>
      <c r="B21156" s="15" t="s">
        <v>886</v>
      </c>
      <c r="C21156" t="str">
        <f>_xlfn.XLOOKUP($B21156, STANDARDS!$A:$A, STANDARDS!$B:$B,,0,2)</f>
        <v>Risky Fm, Rackla Gp</v>
      </c>
      <c r="D21156" t="s">
        <v>517</v>
      </c>
      <c r="E21156" t="s">
        <v>2278</v>
      </c>
      <c r="F21156">
        <v>129</v>
      </c>
      <c r="G21156">
        <v>-63.5</v>
      </c>
      <c r="H21156">
        <v>1</v>
      </c>
      <c r="I21156" t="s">
        <v>1816</v>
      </c>
      <c r="J21156" cm="1">
        <f t="array" ref="J21156:L21156">_xlfn.XLOOKUP($C21156, AGE!$A:$A,AGE!$B:$D,,0,2)</f>
        <v>556</v>
      </c>
      <c r="K21156">
        <v>15</v>
      </c>
      <c r="L21156" t="str">
        <v>Carbone and Narbonne 2014; Rooney et al. 2020</v>
      </c>
      <c r="M21156" t="s">
        <v>2486</v>
      </c>
      <c r="P21156" t="s">
        <v>2342</v>
      </c>
      <c r="Q21156" s="14">
        <v>0.27</v>
      </c>
      <c r="R21156">
        <v>0.1</v>
      </c>
      <c r="S21156" s="14"/>
      <c r="V21156">
        <v>1</v>
      </c>
      <c r="W21156" t="s">
        <v>2570</v>
      </c>
    </row>
    <row r="21157" spans="1:23" x14ac:dyDescent="0.3">
      <c r="A21157">
        <v>28873</v>
      </c>
      <c r="B21157" s="15" t="s">
        <v>886</v>
      </c>
      <c r="C21157" t="str">
        <f>_xlfn.XLOOKUP($B21157, STANDARDS!$A:$A, STANDARDS!$B:$B,,0,2)</f>
        <v>Risky Fm, Rackla Gp</v>
      </c>
      <c r="D21157" t="s">
        <v>517</v>
      </c>
      <c r="E21157" t="s">
        <v>2278</v>
      </c>
      <c r="F21157">
        <v>129</v>
      </c>
      <c r="G21157">
        <v>-63.5</v>
      </c>
      <c r="H21157">
        <v>1</v>
      </c>
      <c r="I21157" t="s">
        <v>1816</v>
      </c>
      <c r="J21157" cm="1">
        <f t="array" ref="J21157:L21157">_xlfn.XLOOKUP($C21157, AGE!$A:$A,AGE!$B:$D,,0,2)</f>
        <v>556</v>
      </c>
      <c r="K21157">
        <v>15</v>
      </c>
      <c r="L21157" t="str">
        <v>Carbone and Narbonne 2014; Rooney et al. 2020</v>
      </c>
      <c r="M21157" t="s">
        <v>2486</v>
      </c>
      <c r="P21157" t="s">
        <v>2342</v>
      </c>
      <c r="Q21157" s="14">
        <v>0.28999999999999998</v>
      </c>
      <c r="R21157">
        <v>0.1</v>
      </c>
      <c r="S21157" s="14"/>
      <c r="V21157">
        <v>1</v>
      </c>
      <c r="W21157" t="s">
        <v>2570</v>
      </c>
    </row>
    <row r="21158" spans="1:23" x14ac:dyDescent="0.3">
      <c r="A21158">
        <v>28874</v>
      </c>
      <c r="B21158" s="15" t="s">
        <v>886</v>
      </c>
      <c r="C21158" t="str">
        <f>_xlfn.XLOOKUP($B21158, STANDARDS!$A:$A, STANDARDS!$B:$B,,0,2)</f>
        <v>Risky Fm, Rackla Gp</v>
      </c>
      <c r="D21158" t="s">
        <v>517</v>
      </c>
      <c r="E21158" t="s">
        <v>2278</v>
      </c>
      <c r="F21158">
        <v>129</v>
      </c>
      <c r="G21158">
        <v>-63.5</v>
      </c>
      <c r="H21158">
        <v>1</v>
      </c>
      <c r="I21158" t="s">
        <v>1816</v>
      </c>
      <c r="J21158" cm="1">
        <f t="array" ref="J21158:L21158">_xlfn.XLOOKUP($C21158, AGE!$A:$A,AGE!$B:$D,,0,2)</f>
        <v>556</v>
      </c>
      <c r="K21158">
        <v>15</v>
      </c>
      <c r="L21158" t="str">
        <v>Carbone and Narbonne 2014; Rooney et al. 2020</v>
      </c>
      <c r="M21158" t="s">
        <v>2486</v>
      </c>
      <c r="P21158" t="s">
        <v>2342</v>
      </c>
      <c r="Q21158" s="14">
        <v>0.19</v>
      </c>
      <c r="R21158">
        <v>0.1</v>
      </c>
      <c r="S21158" s="14"/>
      <c r="V21158">
        <v>1</v>
      </c>
      <c r="W21158" t="s">
        <v>2570</v>
      </c>
    </row>
    <row r="21159" spans="1:23" x14ac:dyDescent="0.3">
      <c r="A21159">
        <v>28875</v>
      </c>
      <c r="B21159" s="15" t="s">
        <v>886</v>
      </c>
      <c r="C21159" t="str">
        <f>_xlfn.XLOOKUP($B21159, STANDARDS!$A:$A, STANDARDS!$B:$B,,0,2)</f>
        <v>Risky Fm, Rackla Gp</v>
      </c>
      <c r="D21159" t="s">
        <v>517</v>
      </c>
      <c r="E21159" t="s">
        <v>2278</v>
      </c>
      <c r="F21159">
        <v>129</v>
      </c>
      <c r="G21159">
        <v>-63.5</v>
      </c>
      <c r="H21159">
        <v>1</v>
      </c>
      <c r="I21159" t="s">
        <v>1816</v>
      </c>
      <c r="J21159" cm="1">
        <f t="array" ref="J21159:L21159">_xlfn.XLOOKUP($C21159, AGE!$A:$A,AGE!$B:$D,,0,2)</f>
        <v>556</v>
      </c>
      <c r="K21159">
        <v>15</v>
      </c>
      <c r="L21159" t="str">
        <v>Carbone and Narbonne 2014; Rooney et al. 2020</v>
      </c>
      <c r="M21159" t="s">
        <v>2486</v>
      </c>
      <c r="P21159" t="s">
        <v>2342</v>
      </c>
      <c r="Q21159" s="14">
        <v>0.21</v>
      </c>
      <c r="R21159">
        <v>0.1</v>
      </c>
      <c r="S21159" s="14"/>
      <c r="V21159">
        <v>1</v>
      </c>
      <c r="W21159" t="s">
        <v>2570</v>
      </c>
    </row>
    <row r="21160" spans="1:23" x14ac:dyDescent="0.3">
      <c r="A21160">
        <v>28876</v>
      </c>
      <c r="B21160" s="15" t="s">
        <v>886</v>
      </c>
      <c r="C21160" t="str">
        <f>_xlfn.XLOOKUP($B21160, STANDARDS!$A:$A, STANDARDS!$B:$B,,0,2)</f>
        <v>Risky Fm, Rackla Gp</v>
      </c>
      <c r="D21160" t="s">
        <v>517</v>
      </c>
      <c r="E21160" t="s">
        <v>2278</v>
      </c>
      <c r="F21160">
        <v>129</v>
      </c>
      <c r="G21160">
        <v>-63.5</v>
      </c>
      <c r="H21160">
        <v>1</v>
      </c>
      <c r="I21160" t="s">
        <v>1816</v>
      </c>
      <c r="J21160" cm="1">
        <f t="array" ref="J21160:L21160">_xlfn.XLOOKUP($C21160, AGE!$A:$A,AGE!$B:$D,,0,2)</f>
        <v>556</v>
      </c>
      <c r="K21160">
        <v>15</v>
      </c>
      <c r="L21160" t="str">
        <v>Carbone and Narbonne 2014; Rooney et al. 2020</v>
      </c>
      <c r="M21160" t="s">
        <v>2486</v>
      </c>
      <c r="P21160" t="s">
        <v>2342</v>
      </c>
      <c r="Q21160" s="14">
        <v>0.03</v>
      </c>
      <c r="R21160">
        <v>0.1</v>
      </c>
      <c r="S21160" s="14"/>
      <c r="V21160">
        <v>1</v>
      </c>
      <c r="W21160" t="s">
        <v>2570</v>
      </c>
    </row>
    <row r="21161" spans="1:23" x14ac:dyDescent="0.3">
      <c r="A21161">
        <v>28877</v>
      </c>
      <c r="B21161" s="15" t="s">
        <v>886</v>
      </c>
      <c r="C21161" t="str">
        <f>_xlfn.XLOOKUP($B21161, STANDARDS!$A:$A, STANDARDS!$B:$B,,0,2)</f>
        <v>Risky Fm, Rackla Gp</v>
      </c>
      <c r="D21161" t="s">
        <v>517</v>
      </c>
      <c r="E21161" t="s">
        <v>2278</v>
      </c>
      <c r="F21161">
        <v>129</v>
      </c>
      <c r="G21161">
        <v>-63.5</v>
      </c>
      <c r="H21161">
        <v>1</v>
      </c>
      <c r="I21161" t="s">
        <v>1816</v>
      </c>
      <c r="J21161" cm="1">
        <f t="array" ref="J21161:L21161">_xlfn.XLOOKUP($C21161, AGE!$A:$A,AGE!$B:$D,,0,2)</f>
        <v>556</v>
      </c>
      <c r="K21161">
        <v>15</v>
      </c>
      <c r="L21161" t="str">
        <v>Carbone and Narbonne 2014; Rooney et al. 2020</v>
      </c>
      <c r="M21161" t="s">
        <v>2486</v>
      </c>
      <c r="P21161" t="s">
        <v>2342</v>
      </c>
      <c r="Q21161" s="14">
        <v>-0.47</v>
      </c>
      <c r="R21161">
        <v>0.1</v>
      </c>
      <c r="S21161" s="14"/>
      <c r="V21161">
        <v>1</v>
      </c>
      <c r="W21161" t="s">
        <v>2570</v>
      </c>
    </row>
    <row r="21162" spans="1:23" x14ac:dyDescent="0.3">
      <c r="A21162">
        <v>28878</v>
      </c>
      <c r="B21162" s="15" t="s">
        <v>886</v>
      </c>
      <c r="C21162" t="str">
        <f>_xlfn.XLOOKUP($B21162, STANDARDS!$A:$A, STANDARDS!$B:$B,,0,2)</f>
        <v>Risky Fm, Rackla Gp</v>
      </c>
      <c r="D21162" t="s">
        <v>517</v>
      </c>
      <c r="E21162" t="s">
        <v>2278</v>
      </c>
      <c r="F21162">
        <v>129</v>
      </c>
      <c r="G21162">
        <v>-63.5</v>
      </c>
      <c r="H21162">
        <v>1</v>
      </c>
      <c r="I21162" t="s">
        <v>1816</v>
      </c>
      <c r="J21162" cm="1">
        <f t="array" ref="J21162:L21162">_xlfn.XLOOKUP($C21162, AGE!$A:$A,AGE!$B:$D,,0,2)</f>
        <v>556</v>
      </c>
      <c r="K21162">
        <v>15</v>
      </c>
      <c r="L21162" t="str">
        <v>Carbone and Narbonne 2014; Rooney et al. 2020</v>
      </c>
      <c r="M21162" t="s">
        <v>2486</v>
      </c>
      <c r="P21162" t="s">
        <v>2342</v>
      </c>
      <c r="Q21162" s="14">
        <v>-0.27</v>
      </c>
      <c r="R21162">
        <v>0.1</v>
      </c>
      <c r="S21162" s="14"/>
      <c r="V21162">
        <v>1</v>
      </c>
      <c r="W21162" t="s">
        <v>2570</v>
      </c>
    </row>
    <row r="21163" spans="1:23" x14ac:dyDescent="0.3">
      <c r="A21163">
        <v>28879</v>
      </c>
      <c r="B21163" s="15" t="s">
        <v>886</v>
      </c>
      <c r="C21163" t="str">
        <f>_xlfn.XLOOKUP($B21163, STANDARDS!$A:$A, STANDARDS!$B:$B,,0,2)</f>
        <v>Risky Fm, Rackla Gp</v>
      </c>
      <c r="D21163" t="s">
        <v>517</v>
      </c>
      <c r="E21163" t="s">
        <v>2278</v>
      </c>
      <c r="F21163">
        <v>129</v>
      </c>
      <c r="G21163">
        <v>-63.5</v>
      </c>
      <c r="H21163">
        <v>1</v>
      </c>
      <c r="I21163" t="s">
        <v>1816</v>
      </c>
      <c r="J21163" cm="1">
        <f t="array" ref="J21163:L21163">_xlfn.XLOOKUP($C21163, AGE!$A:$A,AGE!$B:$D,,0,2)</f>
        <v>556</v>
      </c>
      <c r="K21163">
        <v>15</v>
      </c>
      <c r="L21163" t="str">
        <v>Carbone and Narbonne 2014; Rooney et al. 2020</v>
      </c>
      <c r="M21163" t="s">
        <v>2486</v>
      </c>
      <c r="P21163" t="s">
        <v>2342</v>
      </c>
      <c r="Q21163" s="14">
        <v>0.11</v>
      </c>
      <c r="R21163">
        <v>0.1</v>
      </c>
      <c r="S21163" s="14"/>
      <c r="V21163">
        <v>1</v>
      </c>
      <c r="W21163" t="s">
        <v>2570</v>
      </c>
    </row>
    <row r="21164" spans="1:23" x14ac:dyDescent="0.3">
      <c r="A21164">
        <v>28880</v>
      </c>
      <c r="B21164" s="15" t="s">
        <v>892</v>
      </c>
      <c r="C21164" t="str">
        <f>_xlfn.XLOOKUP($B21164, STANDARDS!$A:$A, STANDARDS!$B:$B,,0,2)</f>
        <v>Gametrail Fm, Rackla Gp</v>
      </c>
      <c r="D21164" t="s">
        <v>517</v>
      </c>
      <c r="E21164" t="s">
        <v>2278</v>
      </c>
      <c r="F21164">
        <v>129</v>
      </c>
      <c r="G21164">
        <v>-63.5</v>
      </c>
      <c r="H21164">
        <v>1</v>
      </c>
      <c r="I21164" t="s">
        <v>1816</v>
      </c>
      <c r="J21164" cm="1">
        <f t="array" ref="J21164:L21164">_xlfn.XLOOKUP($C21164, AGE!$A:$A,AGE!$B:$D,,0,2)</f>
        <v>571.5</v>
      </c>
      <c r="K21164">
        <v>7.2000000000000455</v>
      </c>
      <c r="L21164" t="str">
        <v>Rooney et al. 2020</v>
      </c>
      <c r="M21164" t="s">
        <v>2485</v>
      </c>
      <c r="P21164" t="s">
        <v>2342</v>
      </c>
      <c r="Q21164" s="14">
        <v>-0.3</v>
      </c>
      <c r="R21164">
        <v>0.1</v>
      </c>
      <c r="S21164" s="14"/>
      <c r="V21164">
        <v>1</v>
      </c>
      <c r="W21164" t="s">
        <v>2570</v>
      </c>
    </row>
    <row r="21165" spans="1:23" x14ac:dyDescent="0.3">
      <c r="A21165">
        <v>28881</v>
      </c>
      <c r="B21165" s="15" t="s">
        <v>892</v>
      </c>
      <c r="C21165" t="str">
        <f>_xlfn.XLOOKUP($B21165, STANDARDS!$A:$A, STANDARDS!$B:$B,,0,2)</f>
        <v>Gametrail Fm, Rackla Gp</v>
      </c>
      <c r="D21165" t="s">
        <v>517</v>
      </c>
      <c r="E21165" t="s">
        <v>2278</v>
      </c>
      <c r="F21165">
        <v>129</v>
      </c>
      <c r="G21165">
        <v>-63.5</v>
      </c>
      <c r="H21165">
        <v>1</v>
      </c>
      <c r="I21165" t="s">
        <v>1816</v>
      </c>
      <c r="J21165" cm="1">
        <f t="array" ref="J21165:L21165">_xlfn.XLOOKUP($C21165, AGE!$A:$A,AGE!$B:$D,,0,2)</f>
        <v>571.5</v>
      </c>
      <c r="K21165">
        <v>7.2000000000000455</v>
      </c>
      <c r="L21165" t="str">
        <v>Rooney et al. 2020</v>
      </c>
      <c r="M21165" t="s">
        <v>2485</v>
      </c>
      <c r="P21165" t="s">
        <v>2342</v>
      </c>
      <c r="Q21165" s="14">
        <v>-0.82</v>
      </c>
      <c r="R21165">
        <v>0.1</v>
      </c>
      <c r="S21165" s="14"/>
      <c r="V21165">
        <v>1</v>
      </c>
      <c r="W21165" t="s">
        <v>2570</v>
      </c>
    </row>
    <row r="21166" spans="1:23" x14ac:dyDescent="0.3">
      <c r="A21166">
        <v>28882</v>
      </c>
      <c r="B21166" s="15" t="s">
        <v>892</v>
      </c>
      <c r="C21166" t="str">
        <f>_xlfn.XLOOKUP($B21166, STANDARDS!$A:$A, STANDARDS!$B:$B,,0,2)</f>
        <v>Gametrail Fm, Rackla Gp</v>
      </c>
      <c r="D21166" t="s">
        <v>517</v>
      </c>
      <c r="E21166" t="s">
        <v>2278</v>
      </c>
      <c r="F21166">
        <v>129</v>
      </c>
      <c r="G21166">
        <v>-63.5</v>
      </c>
      <c r="H21166">
        <v>1</v>
      </c>
      <c r="I21166" t="s">
        <v>1816</v>
      </c>
      <c r="J21166" cm="1">
        <f t="array" ref="J21166:L21166">_xlfn.XLOOKUP($C21166, AGE!$A:$A,AGE!$B:$D,,0,2)</f>
        <v>571.5</v>
      </c>
      <c r="K21166">
        <v>7.2000000000000455</v>
      </c>
      <c r="L21166" t="str">
        <v>Rooney et al. 2020</v>
      </c>
      <c r="M21166" t="s">
        <v>2485</v>
      </c>
      <c r="P21166" t="s">
        <v>2342</v>
      </c>
      <c r="Q21166" s="14">
        <v>-0.47</v>
      </c>
      <c r="R21166">
        <v>0.1</v>
      </c>
      <c r="S21166" s="14"/>
      <c r="V21166">
        <v>1</v>
      </c>
      <c r="W21166" t="s">
        <v>2570</v>
      </c>
    </row>
    <row r="21167" spans="1:23" x14ac:dyDescent="0.3">
      <c r="A21167">
        <v>28883</v>
      </c>
      <c r="B21167" s="15" t="s">
        <v>892</v>
      </c>
      <c r="C21167" t="str">
        <f>_xlfn.XLOOKUP($B21167, STANDARDS!$A:$A, STANDARDS!$B:$B,,0,2)</f>
        <v>Gametrail Fm, Rackla Gp</v>
      </c>
      <c r="D21167" t="s">
        <v>517</v>
      </c>
      <c r="E21167" t="s">
        <v>2278</v>
      </c>
      <c r="F21167">
        <v>129</v>
      </c>
      <c r="G21167">
        <v>-63.5</v>
      </c>
      <c r="H21167">
        <v>1</v>
      </c>
      <c r="I21167" t="s">
        <v>1816</v>
      </c>
      <c r="J21167" cm="1">
        <f t="array" ref="J21167:L21167">_xlfn.XLOOKUP($C21167, AGE!$A:$A,AGE!$B:$D,,0,2)</f>
        <v>571.5</v>
      </c>
      <c r="K21167">
        <v>7.2000000000000455</v>
      </c>
      <c r="L21167" t="str">
        <v>Rooney et al. 2020</v>
      </c>
      <c r="M21167" t="s">
        <v>2485</v>
      </c>
      <c r="P21167" t="s">
        <v>2342</v>
      </c>
      <c r="Q21167" s="14">
        <v>-1.05</v>
      </c>
      <c r="R21167">
        <v>0.1</v>
      </c>
      <c r="S21167" s="14"/>
      <c r="V21167">
        <v>1</v>
      </c>
      <c r="W21167" t="s">
        <v>2570</v>
      </c>
    </row>
    <row r="21168" spans="1:23" x14ac:dyDescent="0.3">
      <c r="A21168">
        <v>28884</v>
      </c>
      <c r="B21168" s="15" t="s">
        <v>892</v>
      </c>
      <c r="C21168" t="str">
        <f>_xlfn.XLOOKUP($B21168, STANDARDS!$A:$A, STANDARDS!$B:$B,,0,2)</f>
        <v>Gametrail Fm, Rackla Gp</v>
      </c>
      <c r="D21168" t="s">
        <v>517</v>
      </c>
      <c r="E21168" t="s">
        <v>2278</v>
      </c>
      <c r="F21168">
        <v>129</v>
      </c>
      <c r="G21168">
        <v>-63.5</v>
      </c>
      <c r="H21168">
        <v>1</v>
      </c>
      <c r="I21168" t="s">
        <v>1816</v>
      </c>
      <c r="J21168" cm="1">
        <f t="array" ref="J21168:L21168">_xlfn.XLOOKUP($C21168, AGE!$A:$A,AGE!$B:$D,,0,2)</f>
        <v>571.5</v>
      </c>
      <c r="K21168">
        <v>7.2000000000000455</v>
      </c>
      <c r="L21168" t="str">
        <v>Rooney et al. 2020</v>
      </c>
      <c r="M21168" t="s">
        <v>2485</v>
      </c>
      <c r="P21168" t="s">
        <v>2342</v>
      </c>
      <c r="Q21168" s="14">
        <v>-0.74</v>
      </c>
      <c r="R21168">
        <v>0.1</v>
      </c>
      <c r="S21168" s="14"/>
      <c r="V21168">
        <v>1</v>
      </c>
      <c r="W21168" t="s">
        <v>2570</v>
      </c>
    </row>
    <row r="21169" spans="1:23" x14ac:dyDescent="0.3">
      <c r="A21169">
        <v>28885</v>
      </c>
      <c r="B21169" s="15" t="s">
        <v>892</v>
      </c>
      <c r="C21169" t="str">
        <f>_xlfn.XLOOKUP($B21169, STANDARDS!$A:$A, STANDARDS!$B:$B,,0,2)</f>
        <v>Gametrail Fm, Rackla Gp</v>
      </c>
      <c r="D21169" t="s">
        <v>517</v>
      </c>
      <c r="E21169" t="s">
        <v>2278</v>
      </c>
      <c r="F21169">
        <v>129</v>
      </c>
      <c r="G21169">
        <v>-63.5</v>
      </c>
      <c r="H21169">
        <v>1</v>
      </c>
      <c r="I21169" t="s">
        <v>1816</v>
      </c>
      <c r="J21169" cm="1">
        <f t="array" ref="J21169:L21169">_xlfn.XLOOKUP($C21169, AGE!$A:$A,AGE!$B:$D,,0,2)</f>
        <v>571.5</v>
      </c>
      <c r="K21169">
        <v>7.2000000000000455</v>
      </c>
      <c r="L21169" t="str">
        <v>Rooney et al. 2020</v>
      </c>
      <c r="M21169" t="s">
        <v>2485</v>
      </c>
      <c r="P21169" t="s">
        <v>2342</v>
      </c>
      <c r="Q21169" s="14">
        <v>-0.59</v>
      </c>
      <c r="R21169">
        <v>0.1</v>
      </c>
      <c r="S21169" s="14"/>
      <c r="V21169">
        <v>1</v>
      </c>
      <c r="W21169" t="s">
        <v>2570</v>
      </c>
    </row>
    <row r="21170" spans="1:23" x14ac:dyDescent="0.3">
      <c r="A21170">
        <v>28886</v>
      </c>
      <c r="B21170" s="15" t="s">
        <v>892</v>
      </c>
      <c r="C21170" t="str">
        <f>_xlfn.XLOOKUP($B21170, STANDARDS!$A:$A, STANDARDS!$B:$B,,0,2)</f>
        <v>Gametrail Fm, Rackla Gp</v>
      </c>
      <c r="D21170" t="s">
        <v>517</v>
      </c>
      <c r="E21170" t="s">
        <v>2278</v>
      </c>
      <c r="F21170">
        <v>129</v>
      </c>
      <c r="G21170">
        <v>-63.5</v>
      </c>
      <c r="H21170">
        <v>1</v>
      </c>
      <c r="I21170" t="s">
        <v>1816</v>
      </c>
      <c r="J21170" cm="1">
        <f t="array" ref="J21170:L21170">_xlfn.XLOOKUP($C21170, AGE!$A:$A,AGE!$B:$D,,0,2)</f>
        <v>571.5</v>
      </c>
      <c r="K21170">
        <v>7.2000000000000455</v>
      </c>
      <c r="L21170" t="str">
        <v>Rooney et al. 2020</v>
      </c>
      <c r="M21170" t="s">
        <v>2485</v>
      </c>
      <c r="P21170" t="s">
        <v>2342</v>
      </c>
      <c r="Q21170" s="14">
        <v>-0.76</v>
      </c>
      <c r="R21170">
        <v>0.1</v>
      </c>
      <c r="S21170" s="14"/>
      <c r="V21170">
        <v>1</v>
      </c>
      <c r="W21170" t="s">
        <v>2570</v>
      </c>
    </row>
    <row r="21171" spans="1:23" x14ac:dyDescent="0.3">
      <c r="A21171">
        <v>28887</v>
      </c>
      <c r="B21171" s="15" t="s">
        <v>892</v>
      </c>
      <c r="C21171" t="str">
        <f>_xlfn.XLOOKUP($B21171, STANDARDS!$A:$A, STANDARDS!$B:$B,,0,2)</f>
        <v>Gametrail Fm, Rackla Gp</v>
      </c>
      <c r="D21171" t="s">
        <v>517</v>
      </c>
      <c r="E21171" t="s">
        <v>2278</v>
      </c>
      <c r="F21171">
        <v>129</v>
      </c>
      <c r="G21171">
        <v>-63.5</v>
      </c>
      <c r="H21171">
        <v>1</v>
      </c>
      <c r="I21171" t="s">
        <v>1816</v>
      </c>
      <c r="J21171" cm="1">
        <f t="array" ref="J21171:L21171">_xlfn.XLOOKUP($C21171, AGE!$A:$A,AGE!$B:$D,,0,2)</f>
        <v>571.5</v>
      </c>
      <c r="K21171">
        <v>7.2000000000000455</v>
      </c>
      <c r="L21171" t="str">
        <v>Rooney et al. 2020</v>
      </c>
      <c r="M21171" t="s">
        <v>2485</v>
      </c>
      <c r="P21171" t="s">
        <v>2342</v>
      </c>
      <c r="Q21171" s="14">
        <v>-1.24</v>
      </c>
      <c r="R21171">
        <v>0.1</v>
      </c>
      <c r="S21171" s="14"/>
      <c r="V21171">
        <v>1</v>
      </c>
      <c r="W21171" t="s">
        <v>2570</v>
      </c>
    </row>
    <row r="21172" spans="1:23" x14ac:dyDescent="0.3">
      <c r="A21172">
        <v>28888</v>
      </c>
      <c r="B21172" s="15" t="s">
        <v>892</v>
      </c>
      <c r="C21172" t="str">
        <f>_xlfn.XLOOKUP($B21172, STANDARDS!$A:$A, STANDARDS!$B:$B,,0,2)</f>
        <v>Gametrail Fm, Rackla Gp</v>
      </c>
      <c r="D21172" t="s">
        <v>517</v>
      </c>
      <c r="E21172" t="s">
        <v>2278</v>
      </c>
      <c r="F21172">
        <v>129</v>
      </c>
      <c r="G21172">
        <v>-63.5</v>
      </c>
      <c r="H21172">
        <v>1</v>
      </c>
      <c r="I21172" t="s">
        <v>1816</v>
      </c>
      <c r="J21172" cm="1">
        <f t="array" ref="J21172:L21172">_xlfn.XLOOKUP($C21172, AGE!$A:$A,AGE!$B:$D,,0,2)</f>
        <v>571.5</v>
      </c>
      <c r="K21172">
        <v>7.2000000000000455</v>
      </c>
      <c r="L21172" t="str">
        <v>Rooney et al. 2020</v>
      </c>
      <c r="M21172" t="s">
        <v>2485</v>
      </c>
      <c r="P21172" t="s">
        <v>2342</v>
      </c>
      <c r="Q21172" s="14">
        <v>-1.46</v>
      </c>
      <c r="R21172">
        <v>0.1</v>
      </c>
      <c r="S21172" s="14"/>
      <c r="V21172">
        <v>1</v>
      </c>
      <c r="W21172" t="s">
        <v>2570</v>
      </c>
    </row>
    <row r="21173" spans="1:23" x14ac:dyDescent="0.3">
      <c r="A21173">
        <v>28889</v>
      </c>
      <c r="B21173" s="15" t="s">
        <v>892</v>
      </c>
      <c r="C21173" t="str">
        <f>_xlfn.XLOOKUP($B21173, STANDARDS!$A:$A, STANDARDS!$B:$B,,0,2)</f>
        <v>Gametrail Fm, Rackla Gp</v>
      </c>
      <c r="D21173" t="s">
        <v>517</v>
      </c>
      <c r="E21173" t="s">
        <v>2278</v>
      </c>
      <c r="F21173">
        <v>129</v>
      </c>
      <c r="G21173">
        <v>-63.5</v>
      </c>
      <c r="H21173">
        <v>1</v>
      </c>
      <c r="I21173" t="s">
        <v>1816</v>
      </c>
      <c r="J21173" cm="1">
        <f t="array" ref="J21173:L21173">_xlfn.XLOOKUP($C21173, AGE!$A:$A,AGE!$B:$D,,0,2)</f>
        <v>571.5</v>
      </c>
      <c r="K21173">
        <v>7.2000000000000455</v>
      </c>
      <c r="L21173" t="str">
        <v>Rooney et al. 2020</v>
      </c>
      <c r="M21173" t="s">
        <v>2485</v>
      </c>
      <c r="P21173" t="s">
        <v>2342</v>
      </c>
      <c r="Q21173" s="14">
        <v>-1.22</v>
      </c>
      <c r="R21173">
        <v>0.1</v>
      </c>
      <c r="S21173" s="14"/>
      <c r="V21173">
        <v>1</v>
      </c>
      <c r="W21173" t="s">
        <v>2570</v>
      </c>
    </row>
    <row r="21174" spans="1:23" x14ac:dyDescent="0.3">
      <c r="A21174">
        <v>28890</v>
      </c>
      <c r="B21174" s="15" t="s">
        <v>892</v>
      </c>
      <c r="C21174" t="str">
        <f>_xlfn.XLOOKUP($B21174, STANDARDS!$A:$A, STANDARDS!$B:$B,,0,2)</f>
        <v>Gametrail Fm, Rackla Gp</v>
      </c>
      <c r="D21174" t="s">
        <v>517</v>
      </c>
      <c r="E21174" t="s">
        <v>2278</v>
      </c>
      <c r="F21174">
        <v>129</v>
      </c>
      <c r="G21174">
        <v>-63.5</v>
      </c>
      <c r="H21174">
        <v>1</v>
      </c>
      <c r="I21174" t="s">
        <v>1816</v>
      </c>
      <c r="J21174" cm="1">
        <f t="array" ref="J21174:L21174">_xlfn.XLOOKUP($C21174, AGE!$A:$A,AGE!$B:$D,,0,2)</f>
        <v>571.5</v>
      </c>
      <c r="K21174">
        <v>7.2000000000000455</v>
      </c>
      <c r="L21174" t="str">
        <v>Rooney et al. 2020</v>
      </c>
      <c r="M21174" t="s">
        <v>2485</v>
      </c>
      <c r="P21174" t="s">
        <v>2342</v>
      </c>
      <c r="Q21174" s="14">
        <v>-0.96</v>
      </c>
      <c r="R21174">
        <v>0.1</v>
      </c>
      <c r="S21174" s="14"/>
      <c r="V21174">
        <v>1</v>
      </c>
      <c r="W21174" t="s">
        <v>2570</v>
      </c>
    </row>
    <row r="21175" spans="1:23" x14ac:dyDescent="0.3">
      <c r="A21175">
        <v>28891</v>
      </c>
      <c r="B21175" s="15" t="s">
        <v>892</v>
      </c>
      <c r="C21175" t="str">
        <f>_xlfn.XLOOKUP($B21175, STANDARDS!$A:$A, STANDARDS!$B:$B,,0,2)</f>
        <v>Gametrail Fm, Rackla Gp</v>
      </c>
      <c r="D21175" t="s">
        <v>517</v>
      </c>
      <c r="E21175" t="s">
        <v>2278</v>
      </c>
      <c r="F21175">
        <v>129</v>
      </c>
      <c r="G21175">
        <v>-63.5</v>
      </c>
      <c r="H21175">
        <v>1</v>
      </c>
      <c r="I21175" t="s">
        <v>1816</v>
      </c>
      <c r="J21175" cm="1">
        <f t="array" ref="J21175:L21175">_xlfn.XLOOKUP($C21175, AGE!$A:$A,AGE!$B:$D,,0,2)</f>
        <v>571.5</v>
      </c>
      <c r="K21175">
        <v>7.2000000000000455</v>
      </c>
      <c r="L21175" t="str">
        <v>Rooney et al. 2020</v>
      </c>
      <c r="M21175" t="s">
        <v>2485</v>
      </c>
      <c r="P21175" t="s">
        <v>2342</v>
      </c>
      <c r="Q21175" s="14">
        <v>-0.42</v>
      </c>
      <c r="R21175">
        <v>0.1</v>
      </c>
      <c r="S21175" s="14"/>
      <c r="V21175">
        <v>1</v>
      </c>
      <c r="W21175" t="s">
        <v>2570</v>
      </c>
    </row>
    <row r="21176" spans="1:23" x14ac:dyDescent="0.3">
      <c r="A21176">
        <v>28892</v>
      </c>
      <c r="B21176" s="15" t="s">
        <v>892</v>
      </c>
      <c r="C21176" t="str">
        <f>_xlfn.XLOOKUP($B21176, STANDARDS!$A:$A, STANDARDS!$B:$B,,0,2)</f>
        <v>Gametrail Fm, Rackla Gp</v>
      </c>
      <c r="D21176" t="s">
        <v>517</v>
      </c>
      <c r="E21176" t="s">
        <v>2278</v>
      </c>
      <c r="F21176">
        <v>129</v>
      </c>
      <c r="G21176">
        <v>-63.5</v>
      </c>
      <c r="H21176">
        <v>1</v>
      </c>
      <c r="I21176" t="s">
        <v>1816</v>
      </c>
      <c r="J21176" cm="1">
        <f t="array" ref="J21176:L21176">_xlfn.XLOOKUP($C21176, AGE!$A:$A,AGE!$B:$D,,0,2)</f>
        <v>571.5</v>
      </c>
      <c r="K21176">
        <v>7.2000000000000455</v>
      </c>
      <c r="L21176" t="str">
        <v>Rooney et al. 2020</v>
      </c>
      <c r="M21176" t="s">
        <v>2485</v>
      </c>
      <c r="P21176" t="s">
        <v>2342</v>
      </c>
      <c r="Q21176" s="14">
        <v>-0.83</v>
      </c>
      <c r="R21176">
        <v>0.1</v>
      </c>
      <c r="S21176" s="14"/>
      <c r="V21176">
        <v>1</v>
      </c>
      <c r="W21176" t="s">
        <v>2570</v>
      </c>
    </row>
    <row r="21177" spans="1:23" x14ac:dyDescent="0.3">
      <c r="A21177">
        <v>28893</v>
      </c>
      <c r="B21177" s="15" t="s">
        <v>892</v>
      </c>
      <c r="C21177" t="str">
        <f>_xlfn.XLOOKUP($B21177, STANDARDS!$A:$A, STANDARDS!$B:$B,,0,2)</f>
        <v>Gametrail Fm, Rackla Gp</v>
      </c>
      <c r="D21177" t="s">
        <v>517</v>
      </c>
      <c r="E21177" t="s">
        <v>2278</v>
      </c>
      <c r="F21177">
        <v>129</v>
      </c>
      <c r="G21177">
        <v>-63.5</v>
      </c>
      <c r="H21177">
        <v>1</v>
      </c>
      <c r="I21177" t="s">
        <v>1816</v>
      </c>
      <c r="J21177" cm="1">
        <f t="array" ref="J21177:L21177">_xlfn.XLOOKUP($C21177, AGE!$A:$A,AGE!$B:$D,,0,2)</f>
        <v>571.5</v>
      </c>
      <c r="K21177">
        <v>7.2000000000000455</v>
      </c>
      <c r="L21177" t="str">
        <v>Rooney et al. 2020</v>
      </c>
      <c r="M21177" t="s">
        <v>2485</v>
      </c>
      <c r="P21177" t="s">
        <v>2342</v>
      </c>
      <c r="Q21177" s="14">
        <v>-0.83</v>
      </c>
      <c r="R21177">
        <v>0.1</v>
      </c>
      <c r="S21177" s="14"/>
      <c r="V21177">
        <v>1</v>
      </c>
      <c r="W21177" t="s">
        <v>2570</v>
      </c>
    </row>
    <row r="21178" spans="1:23" x14ac:dyDescent="0.3">
      <c r="A21178">
        <v>28894</v>
      </c>
      <c r="B21178" s="15" t="s">
        <v>892</v>
      </c>
      <c r="C21178" t="str">
        <f>_xlfn.XLOOKUP($B21178, STANDARDS!$A:$A, STANDARDS!$B:$B,,0,2)</f>
        <v>Gametrail Fm, Rackla Gp</v>
      </c>
      <c r="D21178" t="s">
        <v>517</v>
      </c>
      <c r="E21178" t="s">
        <v>2278</v>
      </c>
      <c r="F21178">
        <v>129</v>
      </c>
      <c r="G21178">
        <v>-63.5</v>
      </c>
      <c r="H21178">
        <v>1</v>
      </c>
      <c r="I21178" t="s">
        <v>1816</v>
      </c>
      <c r="J21178" cm="1">
        <f t="array" ref="J21178:L21178">_xlfn.XLOOKUP($C21178, AGE!$A:$A,AGE!$B:$D,,0,2)</f>
        <v>571.5</v>
      </c>
      <c r="K21178">
        <v>7.2000000000000455</v>
      </c>
      <c r="L21178" t="str">
        <v>Rooney et al. 2020</v>
      </c>
      <c r="M21178" t="s">
        <v>2485</v>
      </c>
      <c r="P21178" t="s">
        <v>2342</v>
      </c>
      <c r="Q21178" s="14">
        <v>0.28000000000000003</v>
      </c>
      <c r="R21178">
        <v>0.1</v>
      </c>
      <c r="S21178" s="14"/>
      <c r="V21178">
        <v>1</v>
      </c>
      <c r="W21178" t="s">
        <v>2570</v>
      </c>
    </row>
    <row r="21179" spans="1:23" x14ac:dyDescent="0.3">
      <c r="A21179">
        <v>28895</v>
      </c>
      <c r="B21179" s="15" t="s">
        <v>892</v>
      </c>
      <c r="C21179" t="str">
        <f>_xlfn.XLOOKUP($B21179, STANDARDS!$A:$A, STANDARDS!$B:$B,,0,2)</f>
        <v>Gametrail Fm, Rackla Gp</v>
      </c>
      <c r="D21179" t="s">
        <v>517</v>
      </c>
      <c r="E21179" t="s">
        <v>2278</v>
      </c>
      <c r="F21179">
        <v>129</v>
      </c>
      <c r="G21179">
        <v>-63.5</v>
      </c>
      <c r="H21179">
        <v>1</v>
      </c>
      <c r="I21179" t="s">
        <v>1816</v>
      </c>
      <c r="J21179" cm="1">
        <f t="array" ref="J21179:L21179">_xlfn.XLOOKUP($C21179, AGE!$A:$A,AGE!$B:$D,,0,2)</f>
        <v>571.5</v>
      </c>
      <c r="K21179">
        <v>7.2000000000000455</v>
      </c>
      <c r="L21179" t="str">
        <v>Rooney et al. 2020</v>
      </c>
      <c r="M21179" t="s">
        <v>2485</v>
      </c>
      <c r="P21179" t="s">
        <v>2342</v>
      </c>
      <c r="Q21179" s="14">
        <v>-0.35</v>
      </c>
      <c r="R21179">
        <v>0.1</v>
      </c>
      <c r="S21179" s="14"/>
      <c r="V21179">
        <v>1</v>
      </c>
      <c r="W21179" t="s">
        <v>2570</v>
      </c>
    </row>
    <row r="21180" spans="1:23" x14ac:dyDescent="0.3">
      <c r="A21180">
        <v>28896</v>
      </c>
      <c r="B21180" s="15" t="s">
        <v>892</v>
      </c>
      <c r="C21180" t="str">
        <f>_xlfn.XLOOKUP($B21180, STANDARDS!$A:$A, STANDARDS!$B:$B,,0,2)</f>
        <v>Gametrail Fm, Rackla Gp</v>
      </c>
      <c r="D21180" t="s">
        <v>517</v>
      </c>
      <c r="E21180" t="s">
        <v>2278</v>
      </c>
      <c r="F21180">
        <v>129</v>
      </c>
      <c r="G21180">
        <v>-63.5</v>
      </c>
      <c r="H21180">
        <v>1</v>
      </c>
      <c r="I21180" t="s">
        <v>1816</v>
      </c>
      <c r="J21180" cm="1">
        <f t="array" ref="J21180:L21180">_xlfn.XLOOKUP($C21180, AGE!$A:$A,AGE!$B:$D,,0,2)</f>
        <v>571.5</v>
      </c>
      <c r="K21180">
        <v>7.2000000000000455</v>
      </c>
      <c r="L21180" t="str">
        <v>Rooney et al. 2020</v>
      </c>
      <c r="M21180" t="s">
        <v>2485</v>
      </c>
      <c r="P21180" t="s">
        <v>2342</v>
      </c>
      <c r="Q21180" s="14">
        <v>-0.78</v>
      </c>
      <c r="R21180">
        <v>0.1</v>
      </c>
      <c r="S21180" s="14"/>
      <c r="V21180">
        <v>1</v>
      </c>
      <c r="W21180" t="s">
        <v>2570</v>
      </c>
    </row>
    <row r="21181" spans="1:23" x14ac:dyDescent="0.3">
      <c r="A21181">
        <v>28897</v>
      </c>
      <c r="B21181" s="15" t="s">
        <v>892</v>
      </c>
      <c r="C21181" t="str">
        <f>_xlfn.XLOOKUP($B21181, STANDARDS!$A:$A, STANDARDS!$B:$B,,0,2)</f>
        <v>Gametrail Fm, Rackla Gp</v>
      </c>
      <c r="D21181" t="s">
        <v>517</v>
      </c>
      <c r="E21181" t="s">
        <v>2278</v>
      </c>
      <c r="F21181">
        <v>129</v>
      </c>
      <c r="G21181">
        <v>-63.5</v>
      </c>
      <c r="H21181">
        <v>1</v>
      </c>
      <c r="I21181" t="s">
        <v>1816</v>
      </c>
      <c r="J21181" cm="1">
        <f t="array" ref="J21181:L21181">_xlfn.XLOOKUP($C21181, AGE!$A:$A,AGE!$B:$D,,0,2)</f>
        <v>571.5</v>
      </c>
      <c r="K21181">
        <v>7.2000000000000455</v>
      </c>
      <c r="L21181" t="str">
        <v>Rooney et al. 2020</v>
      </c>
      <c r="M21181" t="s">
        <v>2485</v>
      </c>
      <c r="P21181" t="s">
        <v>2342</v>
      </c>
      <c r="Q21181" s="14">
        <v>-0.57999999999999996</v>
      </c>
      <c r="R21181">
        <v>0.1</v>
      </c>
      <c r="S21181" s="14"/>
      <c r="V21181">
        <v>1</v>
      </c>
      <c r="W21181" t="s">
        <v>2570</v>
      </c>
    </row>
    <row r="21182" spans="1:23" x14ac:dyDescent="0.3">
      <c r="A21182">
        <v>28898</v>
      </c>
      <c r="B21182" s="15" t="s">
        <v>892</v>
      </c>
      <c r="C21182" t="str">
        <f>_xlfn.XLOOKUP($B21182, STANDARDS!$A:$A, STANDARDS!$B:$B,,0,2)</f>
        <v>Gametrail Fm, Rackla Gp</v>
      </c>
      <c r="D21182" t="s">
        <v>517</v>
      </c>
      <c r="E21182" t="s">
        <v>2278</v>
      </c>
      <c r="F21182">
        <v>129</v>
      </c>
      <c r="G21182">
        <v>-63.5</v>
      </c>
      <c r="H21182">
        <v>1</v>
      </c>
      <c r="I21182" t="s">
        <v>1816</v>
      </c>
      <c r="J21182" cm="1">
        <f t="array" ref="J21182:L21182">_xlfn.XLOOKUP($C21182, AGE!$A:$A,AGE!$B:$D,,0,2)</f>
        <v>571.5</v>
      </c>
      <c r="K21182">
        <v>7.2000000000000455</v>
      </c>
      <c r="L21182" t="str">
        <v>Rooney et al. 2020</v>
      </c>
      <c r="M21182" t="s">
        <v>2485</v>
      </c>
      <c r="P21182" t="s">
        <v>2342</v>
      </c>
      <c r="Q21182" s="14">
        <v>-0.78</v>
      </c>
      <c r="R21182">
        <v>0.1</v>
      </c>
      <c r="S21182" s="14"/>
      <c r="V21182">
        <v>1</v>
      </c>
      <c r="W21182" t="s">
        <v>2570</v>
      </c>
    </row>
    <row r="21183" spans="1:23" x14ac:dyDescent="0.3">
      <c r="A21183">
        <v>28899</v>
      </c>
      <c r="B21183" s="15" t="s">
        <v>892</v>
      </c>
      <c r="C21183" t="str">
        <f>_xlfn.XLOOKUP($B21183, STANDARDS!$A:$A, STANDARDS!$B:$B,,0,2)</f>
        <v>Gametrail Fm, Rackla Gp</v>
      </c>
      <c r="D21183" t="s">
        <v>517</v>
      </c>
      <c r="E21183" t="s">
        <v>2278</v>
      </c>
      <c r="F21183">
        <v>129</v>
      </c>
      <c r="G21183">
        <v>-63.5</v>
      </c>
      <c r="H21183">
        <v>1</v>
      </c>
      <c r="I21183" t="s">
        <v>1816</v>
      </c>
      <c r="J21183" cm="1">
        <f t="array" ref="J21183:L21183">_xlfn.XLOOKUP($C21183, AGE!$A:$A,AGE!$B:$D,,0,2)</f>
        <v>571.5</v>
      </c>
      <c r="K21183">
        <v>7.2000000000000455</v>
      </c>
      <c r="L21183" t="str">
        <v>Rooney et al. 2020</v>
      </c>
      <c r="M21183" t="s">
        <v>2485</v>
      </c>
      <c r="P21183" t="s">
        <v>2342</v>
      </c>
      <c r="Q21183" s="14">
        <v>-0.71</v>
      </c>
      <c r="R21183">
        <v>0.1</v>
      </c>
      <c r="S21183" s="14"/>
      <c r="V21183">
        <v>1</v>
      </c>
      <c r="W21183" t="s">
        <v>2570</v>
      </c>
    </row>
    <row r="21184" spans="1:23" x14ac:dyDescent="0.3">
      <c r="A21184">
        <v>28900</v>
      </c>
      <c r="B21184" s="15" t="s">
        <v>892</v>
      </c>
      <c r="C21184" t="str">
        <f>_xlfn.XLOOKUP($B21184, STANDARDS!$A:$A, STANDARDS!$B:$B,,0,2)</f>
        <v>Gametrail Fm, Rackla Gp</v>
      </c>
      <c r="D21184" t="s">
        <v>517</v>
      </c>
      <c r="E21184" t="s">
        <v>2278</v>
      </c>
      <c r="F21184">
        <v>129</v>
      </c>
      <c r="G21184">
        <v>-63.5</v>
      </c>
      <c r="H21184">
        <v>1</v>
      </c>
      <c r="I21184" t="s">
        <v>1816</v>
      </c>
      <c r="J21184" cm="1">
        <f t="array" ref="J21184:L21184">_xlfn.XLOOKUP($C21184, AGE!$A:$A,AGE!$B:$D,,0,2)</f>
        <v>571.5</v>
      </c>
      <c r="K21184">
        <v>7.2000000000000455</v>
      </c>
      <c r="L21184" t="str">
        <v>Rooney et al. 2020</v>
      </c>
      <c r="M21184" t="s">
        <v>2485</v>
      </c>
      <c r="P21184" t="s">
        <v>2342</v>
      </c>
      <c r="Q21184" s="14">
        <v>-0.39</v>
      </c>
      <c r="R21184">
        <v>0.1</v>
      </c>
      <c r="S21184" s="14"/>
      <c r="V21184">
        <v>1</v>
      </c>
      <c r="W21184" t="s">
        <v>2570</v>
      </c>
    </row>
    <row r="21185" spans="1:23" x14ac:dyDescent="0.3">
      <c r="A21185">
        <v>28901</v>
      </c>
      <c r="B21185" s="15" t="s">
        <v>892</v>
      </c>
      <c r="C21185" t="str">
        <f>_xlfn.XLOOKUP($B21185, STANDARDS!$A:$A, STANDARDS!$B:$B,,0,2)</f>
        <v>Gametrail Fm, Rackla Gp</v>
      </c>
      <c r="D21185" t="s">
        <v>517</v>
      </c>
      <c r="E21185" t="s">
        <v>2278</v>
      </c>
      <c r="F21185">
        <v>129</v>
      </c>
      <c r="G21185">
        <v>-63.5</v>
      </c>
      <c r="H21185">
        <v>1</v>
      </c>
      <c r="I21185" t="s">
        <v>1816</v>
      </c>
      <c r="J21185" cm="1">
        <f t="array" ref="J21185:L21185">_xlfn.XLOOKUP($C21185, AGE!$A:$A,AGE!$B:$D,,0,2)</f>
        <v>571.5</v>
      </c>
      <c r="K21185">
        <v>7.2000000000000455</v>
      </c>
      <c r="L21185" t="str">
        <v>Rooney et al. 2020</v>
      </c>
      <c r="M21185" t="s">
        <v>2485</v>
      </c>
      <c r="P21185" t="s">
        <v>2342</v>
      </c>
      <c r="Q21185" s="14">
        <v>0.36</v>
      </c>
      <c r="R21185">
        <v>0.1</v>
      </c>
      <c r="S21185" s="14"/>
      <c r="V21185">
        <v>1</v>
      </c>
      <c r="W21185" t="s">
        <v>2570</v>
      </c>
    </row>
    <row r="21186" spans="1:23" x14ac:dyDescent="0.3">
      <c r="A21186">
        <v>28902</v>
      </c>
      <c r="B21186" s="15" t="s">
        <v>892</v>
      </c>
      <c r="C21186" t="str">
        <f>_xlfn.XLOOKUP($B21186, STANDARDS!$A:$A, STANDARDS!$B:$B,,0,2)</f>
        <v>Gametrail Fm, Rackla Gp</v>
      </c>
      <c r="D21186" t="s">
        <v>517</v>
      </c>
      <c r="E21186" t="s">
        <v>2278</v>
      </c>
      <c r="F21186">
        <v>129</v>
      </c>
      <c r="G21186">
        <v>-63.5</v>
      </c>
      <c r="H21186">
        <v>1</v>
      </c>
      <c r="I21186" t="s">
        <v>1816</v>
      </c>
      <c r="J21186" cm="1">
        <f t="array" ref="J21186:L21186">_xlfn.XLOOKUP($C21186, AGE!$A:$A,AGE!$B:$D,,0,2)</f>
        <v>571.5</v>
      </c>
      <c r="K21186">
        <v>7.2000000000000455</v>
      </c>
      <c r="L21186" t="str">
        <v>Rooney et al. 2020</v>
      </c>
      <c r="M21186" t="s">
        <v>2485</v>
      </c>
      <c r="P21186" t="s">
        <v>2342</v>
      </c>
      <c r="Q21186" s="14">
        <v>0.43</v>
      </c>
      <c r="R21186">
        <v>0.1</v>
      </c>
      <c r="S21186" s="14"/>
      <c r="V21186">
        <v>1</v>
      </c>
      <c r="W21186" t="s">
        <v>2570</v>
      </c>
    </row>
    <row r="21187" spans="1:23" x14ac:dyDescent="0.3">
      <c r="A21187">
        <v>28903</v>
      </c>
      <c r="B21187" s="15" t="s">
        <v>892</v>
      </c>
      <c r="C21187" t="str">
        <f>_xlfn.XLOOKUP($B21187, STANDARDS!$A:$A, STANDARDS!$B:$B,,0,2)</f>
        <v>Gametrail Fm, Rackla Gp</v>
      </c>
      <c r="D21187" t="s">
        <v>517</v>
      </c>
      <c r="E21187" t="s">
        <v>2278</v>
      </c>
      <c r="F21187">
        <v>129</v>
      </c>
      <c r="G21187">
        <v>-63.5</v>
      </c>
      <c r="H21187">
        <v>1</v>
      </c>
      <c r="I21187" t="s">
        <v>1816</v>
      </c>
      <c r="J21187" cm="1">
        <f t="array" ref="J21187:L21187">_xlfn.XLOOKUP($C21187, AGE!$A:$A,AGE!$B:$D,,0,2)</f>
        <v>571.5</v>
      </c>
      <c r="K21187">
        <v>7.2000000000000455</v>
      </c>
      <c r="L21187" t="str">
        <v>Rooney et al. 2020</v>
      </c>
      <c r="M21187" t="s">
        <v>2485</v>
      </c>
      <c r="P21187" t="s">
        <v>2342</v>
      </c>
      <c r="Q21187" s="14">
        <v>0.97</v>
      </c>
      <c r="R21187">
        <v>0.1</v>
      </c>
      <c r="S21187" s="14"/>
      <c r="V21187">
        <v>1</v>
      </c>
      <c r="W21187" t="s">
        <v>2570</v>
      </c>
    </row>
    <row r="21188" spans="1:23" x14ac:dyDescent="0.3">
      <c r="A21188">
        <v>28904</v>
      </c>
      <c r="B21188" s="15" t="s">
        <v>892</v>
      </c>
      <c r="C21188" t="str">
        <f>_xlfn.XLOOKUP($B21188, STANDARDS!$A:$A, STANDARDS!$B:$B,,0,2)</f>
        <v>Gametrail Fm, Rackla Gp</v>
      </c>
      <c r="D21188" t="s">
        <v>517</v>
      </c>
      <c r="E21188" t="s">
        <v>2278</v>
      </c>
      <c r="F21188">
        <v>129</v>
      </c>
      <c r="G21188">
        <v>-63.5</v>
      </c>
      <c r="H21188">
        <v>1</v>
      </c>
      <c r="I21188" t="s">
        <v>1816</v>
      </c>
      <c r="J21188" cm="1">
        <f t="array" ref="J21188:L21188">_xlfn.XLOOKUP($C21188, AGE!$A:$A,AGE!$B:$D,,0,2)</f>
        <v>571.5</v>
      </c>
      <c r="K21188">
        <v>7.2000000000000455</v>
      </c>
      <c r="L21188" t="str">
        <v>Rooney et al. 2020</v>
      </c>
      <c r="M21188" t="s">
        <v>2485</v>
      </c>
      <c r="P21188" t="s">
        <v>2342</v>
      </c>
      <c r="Q21188" s="14">
        <v>0.54</v>
      </c>
      <c r="R21188">
        <v>0.1</v>
      </c>
      <c r="S21188" s="14"/>
      <c r="V21188">
        <v>1</v>
      </c>
      <c r="W21188" t="s">
        <v>2570</v>
      </c>
    </row>
    <row r="21189" spans="1:23" x14ac:dyDescent="0.3">
      <c r="A21189">
        <v>28905</v>
      </c>
      <c r="B21189" s="15" t="s">
        <v>885</v>
      </c>
      <c r="C21189" t="str">
        <f>_xlfn.XLOOKUP($B21189, STANDARDS!$A:$A, STANDARDS!$B:$B,,0,2)</f>
        <v>Keele Fm, Hay Creek Gp</v>
      </c>
      <c r="D21189" t="s">
        <v>517</v>
      </c>
      <c r="E21189" t="s">
        <v>2278</v>
      </c>
      <c r="F21189">
        <v>133</v>
      </c>
      <c r="G21189">
        <v>64.5</v>
      </c>
      <c r="H21189">
        <v>1</v>
      </c>
      <c r="I21189" t="s">
        <v>1816</v>
      </c>
      <c r="J21189" cm="1">
        <f t="array" ref="J21189:L21189">_xlfn.XLOOKUP($C21189, AGE!$A:$A,AGE!$B:$D,,0,2)</f>
        <v>653</v>
      </c>
      <c r="K21189">
        <v>13</v>
      </c>
      <c r="L21189" t="str">
        <v>Macdonald et al. 2013; Macdonald et al. 2018; Hoffman et al. 2021 Earth Science Reviews; Rooney et al. 2014</v>
      </c>
      <c r="M21189" t="s">
        <v>2487</v>
      </c>
      <c r="P21189" t="s">
        <v>2342</v>
      </c>
      <c r="Q21189" s="14">
        <v>-9.8699999999999992</v>
      </c>
      <c r="R21189">
        <v>0.1</v>
      </c>
      <c r="S21189" s="14"/>
      <c r="V21189">
        <v>1</v>
      </c>
      <c r="W21189" t="s">
        <v>2570</v>
      </c>
    </row>
    <row r="21190" spans="1:23" x14ac:dyDescent="0.3">
      <c r="A21190">
        <v>28906</v>
      </c>
      <c r="B21190" s="15" t="s">
        <v>885</v>
      </c>
      <c r="C21190" t="str">
        <f>_xlfn.XLOOKUP($B21190, STANDARDS!$A:$A, STANDARDS!$B:$B,,0,2)</f>
        <v>Keele Fm, Hay Creek Gp</v>
      </c>
      <c r="D21190" t="s">
        <v>517</v>
      </c>
      <c r="E21190" t="s">
        <v>2278</v>
      </c>
      <c r="F21190">
        <v>133</v>
      </c>
      <c r="G21190">
        <v>64.5</v>
      </c>
      <c r="H21190">
        <v>1</v>
      </c>
      <c r="I21190" t="s">
        <v>1816</v>
      </c>
      <c r="J21190" cm="1">
        <f t="array" ref="J21190:L21190">_xlfn.XLOOKUP($C21190, AGE!$A:$A,AGE!$B:$D,,0,2)</f>
        <v>653</v>
      </c>
      <c r="K21190">
        <v>13</v>
      </c>
      <c r="L21190" t="str">
        <v>Macdonald et al. 2013; Macdonald et al. 2018; Hoffman et al. 2021 Earth Science Reviews; Rooney et al. 2014</v>
      </c>
      <c r="M21190" t="s">
        <v>2487</v>
      </c>
      <c r="P21190" t="s">
        <v>2342</v>
      </c>
      <c r="Q21190" s="14">
        <v>-5.58</v>
      </c>
      <c r="R21190">
        <v>0.1</v>
      </c>
      <c r="S21190" s="14"/>
      <c r="V21190">
        <v>1</v>
      </c>
      <c r="W21190" t="s">
        <v>2570</v>
      </c>
    </row>
    <row r="21191" spans="1:23" x14ac:dyDescent="0.3">
      <c r="A21191">
        <v>28907</v>
      </c>
      <c r="B21191" s="15" t="s">
        <v>885</v>
      </c>
      <c r="C21191" t="str">
        <f>_xlfn.XLOOKUP($B21191, STANDARDS!$A:$A, STANDARDS!$B:$B,,0,2)</f>
        <v>Keele Fm, Hay Creek Gp</v>
      </c>
      <c r="D21191" t="s">
        <v>517</v>
      </c>
      <c r="E21191" t="s">
        <v>2278</v>
      </c>
      <c r="F21191">
        <v>133</v>
      </c>
      <c r="G21191">
        <v>64.5</v>
      </c>
      <c r="H21191">
        <v>1</v>
      </c>
      <c r="I21191" t="s">
        <v>1816</v>
      </c>
      <c r="J21191" cm="1">
        <f t="array" ref="J21191:L21191">_xlfn.XLOOKUP($C21191, AGE!$A:$A,AGE!$B:$D,,0,2)</f>
        <v>653</v>
      </c>
      <c r="K21191">
        <v>13</v>
      </c>
      <c r="L21191" t="str">
        <v>Macdonald et al. 2013; Macdonald et al. 2018; Hoffman et al. 2021 Earth Science Reviews; Rooney et al. 2014</v>
      </c>
      <c r="M21191" t="s">
        <v>2487</v>
      </c>
      <c r="P21191" t="s">
        <v>2342</v>
      </c>
      <c r="Q21191" s="14">
        <v>-8.0500000000000007</v>
      </c>
      <c r="R21191">
        <v>0.1</v>
      </c>
      <c r="S21191" s="14"/>
      <c r="V21191">
        <v>1</v>
      </c>
      <c r="W21191" t="s">
        <v>2570</v>
      </c>
    </row>
    <row r="21192" spans="1:23" x14ac:dyDescent="0.3">
      <c r="A21192">
        <v>28908</v>
      </c>
      <c r="B21192" s="15" t="s">
        <v>885</v>
      </c>
      <c r="C21192" t="str">
        <f>_xlfn.XLOOKUP($B21192, STANDARDS!$A:$A, STANDARDS!$B:$B,,0,2)</f>
        <v>Keele Fm, Hay Creek Gp</v>
      </c>
      <c r="D21192" t="s">
        <v>517</v>
      </c>
      <c r="E21192" t="s">
        <v>2278</v>
      </c>
      <c r="F21192">
        <v>133</v>
      </c>
      <c r="G21192">
        <v>64.5</v>
      </c>
      <c r="H21192">
        <v>1</v>
      </c>
      <c r="I21192" t="s">
        <v>1816</v>
      </c>
      <c r="J21192" cm="1">
        <f t="array" ref="J21192:L21192">_xlfn.XLOOKUP($C21192, AGE!$A:$A,AGE!$B:$D,,0,2)</f>
        <v>653</v>
      </c>
      <c r="K21192">
        <v>13</v>
      </c>
      <c r="L21192" t="str">
        <v>Macdonald et al. 2013; Macdonald et al. 2018; Hoffman et al. 2021 Earth Science Reviews; Rooney et al. 2014</v>
      </c>
      <c r="M21192" t="s">
        <v>2487</v>
      </c>
      <c r="P21192" t="s">
        <v>2342</v>
      </c>
      <c r="Q21192" s="14">
        <v>-4.9400000000000004</v>
      </c>
      <c r="R21192">
        <v>0.1</v>
      </c>
      <c r="S21192" s="14"/>
      <c r="V21192">
        <v>1</v>
      </c>
      <c r="W21192" t="s">
        <v>2570</v>
      </c>
    </row>
    <row r="21193" spans="1:23" x14ac:dyDescent="0.3">
      <c r="A21193">
        <v>28909</v>
      </c>
      <c r="B21193" s="15" t="s">
        <v>885</v>
      </c>
      <c r="C21193" t="str">
        <f>_xlfn.XLOOKUP($B21193, STANDARDS!$A:$A, STANDARDS!$B:$B,,0,2)</f>
        <v>Keele Fm, Hay Creek Gp</v>
      </c>
      <c r="D21193" t="s">
        <v>517</v>
      </c>
      <c r="E21193" t="s">
        <v>2278</v>
      </c>
      <c r="F21193">
        <v>133</v>
      </c>
      <c r="G21193">
        <v>64.5</v>
      </c>
      <c r="H21193">
        <v>1</v>
      </c>
      <c r="I21193" t="s">
        <v>1816</v>
      </c>
      <c r="J21193" cm="1">
        <f t="array" ref="J21193:L21193">_xlfn.XLOOKUP($C21193, AGE!$A:$A,AGE!$B:$D,,0,2)</f>
        <v>653</v>
      </c>
      <c r="K21193">
        <v>13</v>
      </c>
      <c r="L21193" t="str">
        <v>Macdonald et al. 2013; Macdonald et al. 2018; Hoffman et al. 2021 Earth Science Reviews; Rooney et al. 2014</v>
      </c>
      <c r="M21193" t="s">
        <v>2487</v>
      </c>
      <c r="P21193" t="s">
        <v>2342</v>
      </c>
      <c r="Q21193" s="14">
        <v>-5.7</v>
      </c>
      <c r="R21193">
        <v>0.1</v>
      </c>
      <c r="S21193" s="14"/>
      <c r="V21193">
        <v>1</v>
      </c>
      <c r="W21193" t="s">
        <v>2570</v>
      </c>
    </row>
    <row r="21194" spans="1:23" x14ac:dyDescent="0.3">
      <c r="A21194">
        <v>28910</v>
      </c>
      <c r="B21194" s="15" t="s">
        <v>885</v>
      </c>
      <c r="C21194" t="str">
        <f>_xlfn.XLOOKUP($B21194, STANDARDS!$A:$A, STANDARDS!$B:$B,,0,2)</f>
        <v>Keele Fm, Hay Creek Gp</v>
      </c>
      <c r="D21194" t="s">
        <v>517</v>
      </c>
      <c r="E21194" t="s">
        <v>2278</v>
      </c>
      <c r="F21194">
        <v>133</v>
      </c>
      <c r="G21194">
        <v>64.5</v>
      </c>
      <c r="H21194">
        <v>1</v>
      </c>
      <c r="I21194" t="s">
        <v>1816</v>
      </c>
      <c r="J21194" cm="1">
        <f t="array" ref="J21194:L21194">_xlfn.XLOOKUP($C21194, AGE!$A:$A,AGE!$B:$D,,0,2)</f>
        <v>653</v>
      </c>
      <c r="K21194">
        <v>13</v>
      </c>
      <c r="L21194" t="str">
        <v>Macdonald et al. 2013; Macdonald et al. 2018; Hoffman et al. 2021 Earth Science Reviews; Rooney et al. 2014</v>
      </c>
      <c r="M21194" t="s">
        <v>2487</v>
      </c>
      <c r="P21194" t="s">
        <v>2342</v>
      </c>
      <c r="Q21194" s="14">
        <v>-6.37</v>
      </c>
      <c r="R21194">
        <v>0.1</v>
      </c>
      <c r="S21194" s="14"/>
      <c r="V21194">
        <v>1</v>
      </c>
      <c r="W21194" t="s">
        <v>2570</v>
      </c>
    </row>
    <row r="21195" spans="1:23" x14ac:dyDescent="0.3">
      <c r="A21195">
        <v>28911</v>
      </c>
      <c r="B21195" s="15" t="s">
        <v>2070</v>
      </c>
      <c r="C21195" t="str">
        <f>_xlfn.XLOOKUP($B21195, STANDARDS!$A:$A, STANDARDS!$B:$B,,0,2)</f>
        <v>Ravensthroat Fm, Hay Creek Gp</v>
      </c>
      <c r="D21195" t="s">
        <v>517</v>
      </c>
      <c r="E21195" t="s">
        <v>2278</v>
      </c>
      <c r="F21195">
        <v>133</v>
      </c>
      <c r="G21195">
        <v>64.5</v>
      </c>
      <c r="H21195">
        <v>1</v>
      </c>
      <c r="I21195" t="s">
        <v>1816</v>
      </c>
      <c r="J21195" cm="1">
        <f t="array" ref="J21195:L21195">_xlfn.XLOOKUP($C21195, AGE!$A:$A,AGE!$B:$D,,0,2)</f>
        <v>638</v>
      </c>
      <c r="K21195">
        <v>12</v>
      </c>
      <c r="L21195" t="str">
        <v>Rooney et al. 2015; Hoffman et al. 2021</v>
      </c>
      <c r="M21195" t="s">
        <v>2480</v>
      </c>
      <c r="P21195" t="s">
        <v>2342</v>
      </c>
      <c r="Q21195" s="14">
        <v>-5.0199999999999996</v>
      </c>
      <c r="R21195">
        <v>0.1</v>
      </c>
      <c r="S21195" s="14"/>
      <c r="V21195">
        <v>1</v>
      </c>
      <c r="W21195" t="s">
        <v>2570</v>
      </c>
    </row>
    <row r="21196" spans="1:23" x14ac:dyDescent="0.3">
      <c r="A21196">
        <v>28912</v>
      </c>
      <c r="B21196" s="15" t="s">
        <v>2070</v>
      </c>
      <c r="C21196" t="str">
        <f>_xlfn.XLOOKUP($B21196, STANDARDS!$A:$A, STANDARDS!$B:$B,,0,2)</f>
        <v>Ravensthroat Fm, Hay Creek Gp</v>
      </c>
      <c r="D21196" t="s">
        <v>517</v>
      </c>
      <c r="E21196" t="s">
        <v>2278</v>
      </c>
      <c r="F21196">
        <v>133</v>
      </c>
      <c r="G21196">
        <v>64.5</v>
      </c>
      <c r="H21196">
        <v>1</v>
      </c>
      <c r="I21196" t="s">
        <v>1816</v>
      </c>
      <c r="J21196" cm="1">
        <f t="array" ref="J21196:L21196">_xlfn.XLOOKUP($C21196, AGE!$A:$A,AGE!$B:$D,,0,2)</f>
        <v>638</v>
      </c>
      <c r="K21196">
        <v>12</v>
      </c>
      <c r="L21196" t="str">
        <v>Rooney et al. 2015; Hoffman et al. 2021</v>
      </c>
      <c r="M21196" t="s">
        <v>2480</v>
      </c>
      <c r="P21196" t="s">
        <v>2342</v>
      </c>
      <c r="Q21196" s="14">
        <v>-4.83</v>
      </c>
      <c r="R21196">
        <v>0.1</v>
      </c>
      <c r="S21196" s="14"/>
      <c r="V21196">
        <v>1</v>
      </c>
      <c r="W21196" t="s">
        <v>2570</v>
      </c>
    </row>
    <row r="21197" spans="1:23" x14ac:dyDescent="0.3">
      <c r="A21197">
        <v>28913</v>
      </c>
      <c r="B21197" s="15" t="s">
        <v>2070</v>
      </c>
      <c r="C21197" t="str">
        <f>_xlfn.XLOOKUP($B21197, STANDARDS!$A:$A, STANDARDS!$B:$B,,0,2)</f>
        <v>Ravensthroat Fm, Hay Creek Gp</v>
      </c>
      <c r="D21197" t="s">
        <v>517</v>
      </c>
      <c r="E21197" t="s">
        <v>2278</v>
      </c>
      <c r="F21197">
        <v>133</v>
      </c>
      <c r="G21197">
        <v>64.5</v>
      </c>
      <c r="H21197">
        <v>1</v>
      </c>
      <c r="I21197" t="s">
        <v>1816</v>
      </c>
      <c r="J21197" cm="1">
        <f t="array" ref="J21197:L21197">_xlfn.XLOOKUP($C21197, AGE!$A:$A,AGE!$B:$D,,0,2)</f>
        <v>638</v>
      </c>
      <c r="K21197">
        <v>12</v>
      </c>
      <c r="L21197" t="str">
        <v>Rooney et al. 2015; Hoffman et al. 2021</v>
      </c>
      <c r="M21197" t="s">
        <v>2480</v>
      </c>
      <c r="P21197" t="s">
        <v>2342</v>
      </c>
      <c r="Q21197" s="14">
        <v>-4.82</v>
      </c>
      <c r="R21197">
        <v>0.1</v>
      </c>
      <c r="S21197" s="14"/>
      <c r="V21197">
        <v>1</v>
      </c>
      <c r="W21197" t="s">
        <v>2570</v>
      </c>
    </row>
    <row r="21198" spans="1:23" x14ac:dyDescent="0.3">
      <c r="A21198">
        <v>28914</v>
      </c>
      <c r="B21198" s="15" t="s">
        <v>2070</v>
      </c>
      <c r="C21198" t="str">
        <f>_xlfn.XLOOKUP($B21198, STANDARDS!$A:$A, STANDARDS!$B:$B,,0,2)</f>
        <v>Ravensthroat Fm, Hay Creek Gp</v>
      </c>
      <c r="D21198" t="s">
        <v>517</v>
      </c>
      <c r="E21198" t="s">
        <v>2278</v>
      </c>
      <c r="F21198">
        <v>133</v>
      </c>
      <c r="G21198">
        <v>64.5</v>
      </c>
      <c r="H21198">
        <v>1</v>
      </c>
      <c r="I21198" t="s">
        <v>1816</v>
      </c>
      <c r="J21198" cm="1">
        <f t="array" ref="J21198:L21198">_xlfn.XLOOKUP($C21198, AGE!$A:$A,AGE!$B:$D,,0,2)</f>
        <v>638</v>
      </c>
      <c r="K21198">
        <v>12</v>
      </c>
      <c r="L21198" t="str">
        <v>Rooney et al. 2015; Hoffman et al. 2021</v>
      </c>
      <c r="M21198" t="s">
        <v>2480</v>
      </c>
      <c r="P21198" t="s">
        <v>2342</v>
      </c>
      <c r="Q21198" s="14">
        <v>-4.6900000000000004</v>
      </c>
      <c r="R21198">
        <v>0.1</v>
      </c>
      <c r="S21198" s="14"/>
      <c r="V21198">
        <v>1</v>
      </c>
      <c r="W21198" t="s">
        <v>2570</v>
      </c>
    </row>
    <row r="21199" spans="1:23" x14ac:dyDescent="0.3">
      <c r="A21199">
        <v>28915</v>
      </c>
      <c r="B21199" s="15" t="s">
        <v>2070</v>
      </c>
      <c r="C21199" t="str">
        <f>_xlfn.XLOOKUP($B21199, STANDARDS!$A:$A, STANDARDS!$B:$B,,0,2)</f>
        <v>Ravensthroat Fm, Hay Creek Gp</v>
      </c>
      <c r="D21199" t="s">
        <v>517</v>
      </c>
      <c r="E21199" t="s">
        <v>2278</v>
      </c>
      <c r="F21199">
        <v>133</v>
      </c>
      <c r="G21199">
        <v>64.5</v>
      </c>
      <c r="H21199">
        <v>1</v>
      </c>
      <c r="I21199" t="s">
        <v>1816</v>
      </c>
      <c r="J21199" cm="1">
        <f t="array" ref="J21199:L21199">_xlfn.XLOOKUP($C21199, AGE!$A:$A,AGE!$B:$D,,0,2)</f>
        <v>638</v>
      </c>
      <c r="K21199">
        <v>12</v>
      </c>
      <c r="L21199" t="str">
        <v>Rooney et al. 2015; Hoffman et al. 2021</v>
      </c>
      <c r="M21199" t="s">
        <v>2480</v>
      </c>
      <c r="P21199" t="s">
        <v>2342</v>
      </c>
      <c r="Q21199" s="14">
        <v>-4.6399999999999997</v>
      </c>
      <c r="R21199">
        <v>0.1</v>
      </c>
      <c r="S21199" s="14"/>
      <c r="V21199">
        <v>1</v>
      </c>
      <c r="W21199" t="s">
        <v>2570</v>
      </c>
    </row>
    <row r="21200" spans="1:23" x14ac:dyDescent="0.3">
      <c r="A21200">
        <v>28916</v>
      </c>
      <c r="B21200" s="15" t="s">
        <v>2070</v>
      </c>
      <c r="C21200" t="str">
        <f>_xlfn.XLOOKUP($B21200, STANDARDS!$A:$A, STANDARDS!$B:$B,,0,2)</f>
        <v>Ravensthroat Fm, Hay Creek Gp</v>
      </c>
      <c r="D21200" t="s">
        <v>517</v>
      </c>
      <c r="E21200" t="s">
        <v>2278</v>
      </c>
      <c r="F21200">
        <v>133</v>
      </c>
      <c r="G21200">
        <v>64.5</v>
      </c>
      <c r="H21200">
        <v>1</v>
      </c>
      <c r="I21200" t="s">
        <v>1816</v>
      </c>
      <c r="J21200" cm="1">
        <f t="array" ref="J21200:L21200">_xlfn.XLOOKUP($C21200, AGE!$A:$A,AGE!$B:$D,,0,2)</f>
        <v>638</v>
      </c>
      <c r="K21200">
        <v>12</v>
      </c>
      <c r="L21200" t="str">
        <v>Rooney et al. 2015; Hoffman et al. 2021</v>
      </c>
      <c r="M21200" t="s">
        <v>2480</v>
      </c>
      <c r="P21200" t="s">
        <v>2342</v>
      </c>
      <c r="Q21200" s="14">
        <v>-4.5</v>
      </c>
      <c r="R21200">
        <v>0.1</v>
      </c>
      <c r="S21200" s="14"/>
      <c r="V21200">
        <v>1</v>
      </c>
      <c r="W21200" t="s">
        <v>2570</v>
      </c>
    </row>
    <row r="21201" spans="1:23" x14ac:dyDescent="0.3">
      <c r="A21201">
        <v>28917</v>
      </c>
      <c r="B21201" s="15" t="s">
        <v>2070</v>
      </c>
      <c r="C21201" t="str">
        <f>_xlfn.XLOOKUP($B21201, STANDARDS!$A:$A, STANDARDS!$B:$B,,0,2)</f>
        <v>Ravensthroat Fm, Hay Creek Gp</v>
      </c>
      <c r="D21201" t="s">
        <v>517</v>
      </c>
      <c r="E21201" t="s">
        <v>2278</v>
      </c>
      <c r="F21201">
        <v>133</v>
      </c>
      <c r="G21201">
        <v>64.5</v>
      </c>
      <c r="H21201">
        <v>1</v>
      </c>
      <c r="I21201" t="s">
        <v>1816</v>
      </c>
      <c r="J21201" cm="1">
        <f t="array" ref="J21201:L21201">_xlfn.XLOOKUP($C21201, AGE!$A:$A,AGE!$B:$D,,0,2)</f>
        <v>638</v>
      </c>
      <c r="K21201">
        <v>12</v>
      </c>
      <c r="L21201" t="str">
        <v>Rooney et al. 2015; Hoffman et al. 2021</v>
      </c>
      <c r="M21201" t="s">
        <v>2480</v>
      </c>
      <c r="P21201" t="s">
        <v>2342</v>
      </c>
      <c r="Q21201" s="14">
        <v>-5.0199999999999996</v>
      </c>
      <c r="R21201">
        <v>0.1</v>
      </c>
      <c r="S21201" s="14"/>
      <c r="V21201">
        <v>1</v>
      </c>
      <c r="W21201" t="s">
        <v>2570</v>
      </c>
    </row>
    <row r="21202" spans="1:23" x14ac:dyDescent="0.3">
      <c r="A21202">
        <v>28918</v>
      </c>
      <c r="B21202" s="15" t="s">
        <v>2070</v>
      </c>
      <c r="C21202" t="str">
        <f>_xlfn.XLOOKUP($B21202, STANDARDS!$A:$A, STANDARDS!$B:$B,,0,2)</f>
        <v>Ravensthroat Fm, Hay Creek Gp</v>
      </c>
      <c r="D21202" t="s">
        <v>517</v>
      </c>
      <c r="E21202" t="s">
        <v>2278</v>
      </c>
      <c r="F21202">
        <v>133</v>
      </c>
      <c r="G21202">
        <v>64.5</v>
      </c>
      <c r="H21202">
        <v>1</v>
      </c>
      <c r="I21202" t="s">
        <v>1816</v>
      </c>
      <c r="J21202" cm="1">
        <f t="array" ref="J21202:L21202">_xlfn.XLOOKUP($C21202, AGE!$A:$A,AGE!$B:$D,,0,2)</f>
        <v>638</v>
      </c>
      <c r="K21202">
        <v>12</v>
      </c>
      <c r="L21202" t="str">
        <v>Rooney et al. 2015; Hoffman et al. 2021</v>
      </c>
      <c r="M21202" t="s">
        <v>2480</v>
      </c>
      <c r="P21202" t="s">
        <v>2342</v>
      </c>
      <c r="Q21202" s="14">
        <v>-4.55</v>
      </c>
      <c r="R21202">
        <v>0.1</v>
      </c>
      <c r="S21202" s="14"/>
      <c r="V21202">
        <v>1</v>
      </c>
      <c r="W21202" t="s">
        <v>2570</v>
      </c>
    </row>
    <row r="21203" spans="1:23" x14ac:dyDescent="0.3">
      <c r="A21203">
        <v>28919</v>
      </c>
      <c r="B21203" s="15" t="s">
        <v>2070</v>
      </c>
      <c r="C21203" t="str">
        <f>_xlfn.XLOOKUP($B21203, STANDARDS!$A:$A, STANDARDS!$B:$B,,0,2)</f>
        <v>Ravensthroat Fm, Hay Creek Gp</v>
      </c>
      <c r="D21203" t="s">
        <v>517</v>
      </c>
      <c r="E21203" t="s">
        <v>2278</v>
      </c>
      <c r="F21203">
        <v>133</v>
      </c>
      <c r="G21203">
        <v>64.5</v>
      </c>
      <c r="H21203">
        <v>1</v>
      </c>
      <c r="I21203" t="s">
        <v>1816</v>
      </c>
      <c r="J21203" cm="1">
        <f t="array" ref="J21203:L21203">_xlfn.XLOOKUP($C21203, AGE!$A:$A,AGE!$B:$D,,0,2)</f>
        <v>638</v>
      </c>
      <c r="K21203">
        <v>12</v>
      </c>
      <c r="L21203" t="str">
        <v>Rooney et al. 2015; Hoffman et al. 2021</v>
      </c>
      <c r="M21203" t="s">
        <v>2480</v>
      </c>
      <c r="P21203" t="s">
        <v>2342</v>
      </c>
      <c r="Q21203" s="14">
        <v>-4.3899999999999997</v>
      </c>
      <c r="R21203">
        <v>0.1</v>
      </c>
      <c r="S21203" s="14"/>
      <c r="V21203">
        <v>1</v>
      </c>
      <c r="W21203" t="s">
        <v>2570</v>
      </c>
    </row>
    <row r="21204" spans="1:23" x14ac:dyDescent="0.3">
      <c r="A21204">
        <v>28920</v>
      </c>
      <c r="B21204" s="15" t="s">
        <v>2070</v>
      </c>
      <c r="C21204" t="str">
        <f>_xlfn.XLOOKUP($B21204, STANDARDS!$A:$A, STANDARDS!$B:$B,,0,2)</f>
        <v>Ravensthroat Fm, Hay Creek Gp</v>
      </c>
      <c r="D21204" t="s">
        <v>517</v>
      </c>
      <c r="E21204" t="s">
        <v>2278</v>
      </c>
      <c r="F21204">
        <v>133</v>
      </c>
      <c r="G21204">
        <v>64.5</v>
      </c>
      <c r="H21204">
        <v>1</v>
      </c>
      <c r="I21204" t="s">
        <v>1816</v>
      </c>
      <c r="J21204" cm="1">
        <f t="array" ref="J21204:L21204">_xlfn.XLOOKUP($C21204, AGE!$A:$A,AGE!$B:$D,,0,2)</f>
        <v>638</v>
      </c>
      <c r="K21204">
        <v>12</v>
      </c>
      <c r="L21204" t="str">
        <v>Rooney et al. 2015; Hoffman et al. 2021</v>
      </c>
      <c r="M21204" t="s">
        <v>2480</v>
      </c>
      <c r="P21204" t="s">
        <v>2342</v>
      </c>
      <c r="Q21204" s="14">
        <v>-4.5199999999999996</v>
      </c>
      <c r="R21204">
        <v>0.1</v>
      </c>
      <c r="S21204" s="14"/>
      <c r="V21204">
        <v>1</v>
      </c>
      <c r="W21204" t="s">
        <v>2570</v>
      </c>
    </row>
    <row r="21205" spans="1:23" x14ac:dyDescent="0.3">
      <c r="A21205">
        <v>28921</v>
      </c>
      <c r="B21205" s="15" t="s">
        <v>2070</v>
      </c>
      <c r="C21205" t="str">
        <f>_xlfn.XLOOKUP($B21205, STANDARDS!$A:$A, STANDARDS!$B:$B,,0,2)</f>
        <v>Ravensthroat Fm, Hay Creek Gp</v>
      </c>
      <c r="D21205" t="s">
        <v>517</v>
      </c>
      <c r="E21205" t="s">
        <v>2278</v>
      </c>
      <c r="F21205">
        <v>133</v>
      </c>
      <c r="G21205">
        <v>64.5</v>
      </c>
      <c r="H21205">
        <v>1</v>
      </c>
      <c r="I21205" t="s">
        <v>1816</v>
      </c>
      <c r="J21205" cm="1">
        <f t="array" ref="J21205:L21205">_xlfn.XLOOKUP($C21205, AGE!$A:$A,AGE!$B:$D,,0,2)</f>
        <v>638</v>
      </c>
      <c r="K21205">
        <v>12</v>
      </c>
      <c r="L21205" t="str">
        <v>Rooney et al. 2015; Hoffman et al. 2021</v>
      </c>
      <c r="M21205" t="s">
        <v>2480</v>
      </c>
      <c r="P21205" t="s">
        <v>2342</v>
      </c>
      <c r="Q21205" s="14">
        <v>-4.53</v>
      </c>
      <c r="R21205">
        <v>0.1</v>
      </c>
      <c r="S21205" s="14"/>
      <c r="V21205">
        <v>1</v>
      </c>
      <c r="W21205" t="s">
        <v>2570</v>
      </c>
    </row>
    <row r="21206" spans="1:23" x14ac:dyDescent="0.3">
      <c r="A21206">
        <v>28922</v>
      </c>
      <c r="B21206" s="15" t="s">
        <v>2070</v>
      </c>
      <c r="C21206" t="str">
        <f>_xlfn.XLOOKUP($B21206, STANDARDS!$A:$A, STANDARDS!$B:$B,,0,2)</f>
        <v>Ravensthroat Fm, Hay Creek Gp</v>
      </c>
      <c r="D21206" t="s">
        <v>517</v>
      </c>
      <c r="E21206" t="s">
        <v>2278</v>
      </c>
      <c r="F21206">
        <v>133</v>
      </c>
      <c r="G21206">
        <v>64.5</v>
      </c>
      <c r="H21206">
        <v>1</v>
      </c>
      <c r="I21206" t="s">
        <v>1816</v>
      </c>
      <c r="J21206" cm="1">
        <f t="array" ref="J21206:L21206">_xlfn.XLOOKUP($C21206, AGE!$A:$A,AGE!$B:$D,,0,2)</f>
        <v>638</v>
      </c>
      <c r="K21206">
        <v>12</v>
      </c>
      <c r="L21206" t="str">
        <v>Rooney et al. 2015; Hoffman et al. 2021</v>
      </c>
      <c r="M21206" t="s">
        <v>2480</v>
      </c>
      <c r="P21206" t="s">
        <v>2342</v>
      </c>
      <c r="Q21206" s="14">
        <v>-4.3600000000000003</v>
      </c>
      <c r="R21206">
        <v>0.1</v>
      </c>
      <c r="S21206" s="14"/>
      <c r="V21206">
        <v>1</v>
      </c>
      <c r="W21206" t="s">
        <v>2570</v>
      </c>
    </row>
    <row r="21207" spans="1:23" x14ac:dyDescent="0.3">
      <c r="A21207">
        <v>28923</v>
      </c>
      <c r="B21207" s="15" t="s">
        <v>2070</v>
      </c>
      <c r="C21207" t="str">
        <f>_xlfn.XLOOKUP($B21207, STANDARDS!$A:$A, STANDARDS!$B:$B,,0,2)</f>
        <v>Ravensthroat Fm, Hay Creek Gp</v>
      </c>
      <c r="D21207" t="s">
        <v>517</v>
      </c>
      <c r="E21207" t="s">
        <v>2278</v>
      </c>
      <c r="F21207">
        <v>133</v>
      </c>
      <c r="G21207">
        <v>64.5</v>
      </c>
      <c r="H21207">
        <v>1</v>
      </c>
      <c r="I21207" t="s">
        <v>1816</v>
      </c>
      <c r="J21207" cm="1">
        <f t="array" ref="J21207:L21207">_xlfn.XLOOKUP($C21207, AGE!$A:$A,AGE!$B:$D,,0,2)</f>
        <v>638</v>
      </c>
      <c r="K21207">
        <v>12</v>
      </c>
      <c r="L21207" t="str">
        <v>Rooney et al. 2015; Hoffman et al. 2021</v>
      </c>
      <c r="M21207" t="s">
        <v>2480</v>
      </c>
      <c r="P21207" t="s">
        <v>2342</v>
      </c>
      <c r="Q21207" s="14">
        <v>-4.58</v>
      </c>
      <c r="R21207">
        <v>0.1</v>
      </c>
      <c r="S21207" s="14"/>
      <c r="V21207">
        <v>1</v>
      </c>
      <c r="W21207" t="s">
        <v>2570</v>
      </c>
    </row>
    <row r="21208" spans="1:23" x14ac:dyDescent="0.3">
      <c r="A21208">
        <v>28924</v>
      </c>
      <c r="B21208" s="15" t="s">
        <v>2070</v>
      </c>
      <c r="C21208" t="str">
        <f>_xlfn.XLOOKUP($B21208, STANDARDS!$A:$A, STANDARDS!$B:$B,,0,2)</f>
        <v>Ravensthroat Fm, Hay Creek Gp</v>
      </c>
      <c r="D21208" t="s">
        <v>517</v>
      </c>
      <c r="E21208" t="s">
        <v>2278</v>
      </c>
      <c r="F21208">
        <v>133</v>
      </c>
      <c r="G21208">
        <v>64.5</v>
      </c>
      <c r="H21208">
        <v>1</v>
      </c>
      <c r="I21208" t="s">
        <v>1816</v>
      </c>
      <c r="J21208" cm="1">
        <f t="array" ref="J21208:L21208">_xlfn.XLOOKUP($C21208, AGE!$A:$A,AGE!$B:$D,,0,2)</f>
        <v>638</v>
      </c>
      <c r="K21208">
        <v>12</v>
      </c>
      <c r="L21208" t="str">
        <v>Rooney et al. 2015; Hoffman et al. 2021</v>
      </c>
      <c r="M21208" t="s">
        <v>2480</v>
      </c>
      <c r="P21208" t="s">
        <v>2342</v>
      </c>
      <c r="Q21208" s="14">
        <v>-4.46</v>
      </c>
      <c r="R21208">
        <v>0.1</v>
      </c>
      <c r="S21208" s="14"/>
      <c r="V21208">
        <v>1</v>
      </c>
      <c r="W21208" t="s">
        <v>2570</v>
      </c>
    </row>
    <row r="21209" spans="1:23" x14ac:dyDescent="0.3">
      <c r="A21209">
        <v>28925</v>
      </c>
      <c r="B21209" s="15" t="s">
        <v>2070</v>
      </c>
      <c r="C21209" t="str">
        <f>_xlfn.XLOOKUP($B21209, STANDARDS!$A:$A, STANDARDS!$B:$B,,0,2)</f>
        <v>Ravensthroat Fm, Hay Creek Gp</v>
      </c>
      <c r="D21209" t="s">
        <v>517</v>
      </c>
      <c r="E21209" t="s">
        <v>2278</v>
      </c>
      <c r="F21209">
        <v>133</v>
      </c>
      <c r="G21209">
        <v>64.5</v>
      </c>
      <c r="H21209">
        <v>1</v>
      </c>
      <c r="I21209" t="s">
        <v>1816</v>
      </c>
      <c r="J21209" cm="1">
        <f t="array" ref="J21209:L21209">_xlfn.XLOOKUP($C21209, AGE!$A:$A,AGE!$B:$D,,0,2)</f>
        <v>638</v>
      </c>
      <c r="K21209">
        <v>12</v>
      </c>
      <c r="L21209" t="str">
        <v>Rooney et al. 2015; Hoffman et al. 2021</v>
      </c>
      <c r="M21209" t="s">
        <v>2480</v>
      </c>
      <c r="P21209" t="s">
        <v>2342</v>
      </c>
      <c r="Q21209" s="14">
        <v>-4.6100000000000003</v>
      </c>
      <c r="R21209">
        <v>0.1</v>
      </c>
      <c r="S21209" s="14"/>
      <c r="V21209">
        <v>1</v>
      </c>
      <c r="W21209" t="s">
        <v>2570</v>
      </c>
    </row>
    <row r="21210" spans="1:23" x14ac:dyDescent="0.3">
      <c r="A21210">
        <v>28926</v>
      </c>
      <c r="B21210" s="15" t="s">
        <v>2070</v>
      </c>
      <c r="C21210" t="str">
        <f>_xlfn.XLOOKUP($B21210, STANDARDS!$A:$A, STANDARDS!$B:$B,,0,2)</f>
        <v>Ravensthroat Fm, Hay Creek Gp</v>
      </c>
      <c r="D21210" t="s">
        <v>517</v>
      </c>
      <c r="E21210" t="s">
        <v>2278</v>
      </c>
      <c r="F21210">
        <v>133</v>
      </c>
      <c r="G21210">
        <v>64.5</v>
      </c>
      <c r="H21210">
        <v>1</v>
      </c>
      <c r="I21210" t="s">
        <v>1816</v>
      </c>
      <c r="J21210" cm="1">
        <f t="array" ref="J21210:L21210">_xlfn.XLOOKUP($C21210, AGE!$A:$A,AGE!$B:$D,,0,2)</f>
        <v>638</v>
      </c>
      <c r="K21210">
        <v>12</v>
      </c>
      <c r="L21210" t="str">
        <v>Rooney et al. 2015; Hoffman et al. 2021</v>
      </c>
      <c r="M21210" t="s">
        <v>2480</v>
      </c>
      <c r="P21210" t="s">
        <v>2342</v>
      </c>
      <c r="Q21210" s="14">
        <v>-4.5199999999999996</v>
      </c>
      <c r="R21210">
        <v>0.1</v>
      </c>
      <c r="S21210" s="14"/>
      <c r="V21210">
        <v>1</v>
      </c>
      <c r="W21210" t="s">
        <v>2570</v>
      </c>
    </row>
    <row r="21211" spans="1:23" x14ac:dyDescent="0.3">
      <c r="A21211">
        <v>28927</v>
      </c>
      <c r="B21211" s="15" t="s">
        <v>2070</v>
      </c>
      <c r="C21211" t="str">
        <f>_xlfn.XLOOKUP($B21211, STANDARDS!$A:$A, STANDARDS!$B:$B,,0,2)</f>
        <v>Ravensthroat Fm, Hay Creek Gp</v>
      </c>
      <c r="D21211" t="s">
        <v>517</v>
      </c>
      <c r="E21211" t="s">
        <v>2278</v>
      </c>
      <c r="F21211">
        <v>133</v>
      </c>
      <c r="G21211">
        <v>64.5</v>
      </c>
      <c r="H21211">
        <v>1</v>
      </c>
      <c r="I21211" t="s">
        <v>1816</v>
      </c>
      <c r="J21211" cm="1">
        <f t="array" ref="J21211:L21211">_xlfn.XLOOKUP($C21211, AGE!$A:$A,AGE!$B:$D,,0,2)</f>
        <v>638</v>
      </c>
      <c r="K21211">
        <v>12</v>
      </c>
      <c r="L21211" t="str">
        <v>Rooney et al. 2015; Hoffman et al. 2021</v>
      </c>
      <c r="M21211" t="s">
        <v>2480</v>
      </c>
      <c r="P21211" t="s">
        <v>2342</v>
      </c>
      <c r="Q21211" s="14">
        <v>-4.3499999999999996</v>
      </c>
      <c r="R21211">
        <v>0.1</v>
      </c>
      <c r="S21211" s="14"/>
      <c r="V21211">
        <v>1</v>
      </c>
      <c r="W21211" t="s">
        <v>2570</v>
      </c>
    </row>
    <row r="21212" spans="1:23" x14ac:dyDescent="0.3">
      <c r="A21212">
        <v>28928</v>
      </c>
      <c r="B21212" s="15" t="s">
        <v>2070</v>
      </c>
      <c r="C21212" t="str">
        <f>_xlfn.XLOOKUP($B21212, STANDARDS!$A:$A, STANDARDS!$B:$B,,0,2)</f>
        <v>Ravensthroat Fm, Hay Creek Gp</v>
      </c>
      <c r="D21212" t="s">
        <v>517</v>
      </c>
      <c r="E21212" t="s">
        <v>2278</v>
      </c>
      <c r="F21212">
        <v>133</v>
      </c>
      <c r="G21212">
        <v>64.5</v>
      </c>
      <c r="H21212">
        <v>1</v>
      </c>
      <c r="I21212" t="s">
        <v>1816</v>
      </c>
      <c r="J21212" cm="1">
        <f t="array" ref="J21212:L21212">_xlfn.XLOOKUP($C21212, AGE!$A:$A,AGE!$B:$D,,0,2)</f>
        <v>638</v>
      </c>
      <c r="K21212">
        <v>12</v>
      </c>
      <c r="L21212" t="str">
        <v>Rooney et al. 2015; Hoffman et al. 2021</v>
      </c>
      <c r="M21212" t="s">
        <v>2480</v>
      </c>
      <c r="P21212" t="s">
        <v>2342</v>
      </c>
      <c r="Q21212" s="14">
        <v>-4.34</v>
      </c>
      <c r="R21212">
        <v>0.1</v>
      </c>
      <c r="S21212" s="14"/>
      <c r="V21212">
        <v>1</v>
      </c>
      <c r="W21212" t="s">
        <v>2570</v>
      </c>
    </row>
    <row r="21213" spans="1:23" x14ac:dyDescent="0.3">
      <c r="A21213">
        <v>28929</v>
      </c>
      <c r="B21213" s="15" t="s">
        <v>2070</v>
      </c>
      <c r="C21213" t="str">
        <f>_xlfn.XLOOKUP($B21213, STANDARDS!$A:$A, STANDARDS!$B:$B,,0,2)</f>
        <v>Ravensthroat Fm, Hay Creek Gp</v>
      </c>
      <c r="D21213" t="s">
        <v>517</v>
      </c>
      <c r="E21213" t="s">
        <v>2278</v>
      </c>
      <c r="F21213">
        <v>133</v>
      </c>
      <c r="G21213">
        <v>64.5</v>
      </c>
      <c r="H21213">
        <v>1</v>
      </c>
      <c r="I21213" t="s">
        <v>1816</v>
      </c>
      <c r="J21213" cm="1">
        <f t="array" ref="J21213:L21213">_xlfn.XLOOKUP($C21213, AGE!$A:$A,AGE!$B:$D,,0,2)</f>
        <v>638</v>
      </c>
      <c r="K21213">
        <v>12</v>
      </c>
      <c r="L21213" t="str">
        <v>Rooney et al. 2015; Hoffman et al. 2021</v>
      </c>
      <c r="M21213" t="s">
        <v>2480</v>
      </c>
      <c r="P21213" t="s">
        <v>2342</v>
      </c>
      <c r="Q21213" s="14">
        <v>-4.1100000000000003</v>
      </c>
      <c r="R21213">
        <v>0.1</v>
      </c>
      <c r="S21213" s="14"/>
      <c r="V21213">
        <v>1</v>
      </c>
      <c r="W21213" t="s">
        <v>2570</v>
      </c>
    </row>
    <row r="21214" spans="1:23" x14ac:dyDescent="0.3">
      <c r="A21214">
        <v>28930</v>
      </c>
      <c r="B21214" s="15" t="s">
        <v>2070</v>
      </c>
      <c r="C21214" t="str">
        <f>_xlfn.XLOOKUP($B21214, STANDARDS!$A:$A, STANDARDS!$B:$B,,0,2)</f>
        <v>Ravensthroat Fm, Hay Creek Gp</v>
      </c>
      <c r="D21214" t="s">
        <v>517</v>
      </c>
      <c r="E21214" t="s">
        <v>2278</v>
      </c>
      <c r="F21214">
        <v>133</v>
      </c>
      <c r="G21214">
        <v>64.5</v>
      </c>
      <c r="H21214">
        <v>1</v>
      </c>
      <c r="I21214" t="s">
        <v>1816</v>
      </c>
      <c r="J21214" cm="1">
        <f t="array" ref="J21214:L21214">_xlfn.XLOOKUP($C21214, AGE!$A:$A,AGE!$B:$D,,0,2)</f>
        <v>638</v>
      </c>
      <c r="K21214">
        <v>12</v>
      </c>
      <c r="L21214" t="str">
        <v>Rooney et al. 2015; Hoffman et al. 2021</v>
      </c>
      <c r="M21214" t="s">
        <v>2480</v>
      </c>
      <c r="P21214" t="s">
        <v>2342</v>
      </c>
      <c r="Q21214" s="14">
        <v>-4.9000000000000004</v>
      </c>
      <c r="R21214">
        <v>0.1</v>
      </c>
      <c r="S21214" s="14"/>
      <c r="V21214">
        <v>1</v>
      </c>
      <c r="W21214" t="s">
        <v>2570</v>
      </c>
    </row>
    <row r="21215" spans="1:23" x14ac:dyDescent="0.3">
      <c r="A21215">
        <v>28931</v>
      </c>
      <c r="B21215" s="15" t="s">
        <v>2070</v>
      </c>
      <c r="C21215" t="str">
        <f>_xlfn.XLOOKUP($B21215, STANDARDS!$A:$A, STANDARDS!$B:$B,,0,2)</f>
        <v>Ravensthroat Fm, Hay Creek Gp</v>
      </c>
      <c r="D21215" t="s">
        <v>517</v>
      </c>
      <c r="E21215" t="s">
        <v>2278</v>
      </c>
      <c r="F21215">
        <v>133</v>
      </c>
      <c r="G21215">
        <v>64.5</v>
      </c>
      <c r="H21215">
        <v>1</v>
      </c>
      <c r="I21215" t="s">
        <v>1816</v>
      </c>
      <c r="J21215" cm="1">
        <f t="array" ref="J21215:L21215">_xlfn.XLOOKUP($C21215, AGE!$A:$A,AGE!$B:$D,,0,2)</f>
        <v>638</v>
      </c>
      <c r="K21215">
        <v>12</v>
      </c>
      <c r="L21215" t="str">
        <v>Rooney et al. 2015; Hoffman et al. 2021</v>
      </c>
      <c r="M21215" t="s">
        <v>2480</v>
      </c>
      <c r="P21215" t="s">
        <v>2342</v>
      </c>
      <c r="Q21215" s="14">
        <v>-5.41</v>
      </c>
      <c r="R21215">
        <v>0.1</v>
      </c>
      <c r="S21215" s="14"/>
      <c r="V21215">
        <v>1</v>
      </c>
      <c r="W21215" t="s">
        <v>2570</v>
      </c>
    </row>
    <row r="21216" spans="1:23" x14ac:dyDescent="0.3">
      <c r="A21216">
        <v>28932</v>
      </c>
      <c r="B21216" s="15" t="s">
        <v>2070</v>
      </c>
      <c r="C21216" t="str">
        <f>_xlfn.XLOOKUP($B21216, STANDARDS!$A:$A, STANDARDS!$B:$B,,0,2)</f>
        <v>Ravensthroat Fm, Hay Creek Gp</v>
      </c>
      <c r="D21216" t="s">
        <v>517</v>
      </c>
      <c r="E21216" t="s">
        <v>2278</v>
      </c>
      <c r="F21216">
        <v>133</v>
      </c>
      <c r="G21216">
        <v>64.5</v>
      </c>
      <c r="H21216">
        <v>1</v>
      </c>
      <c r="I21216" t="s">
        <v>1816</v>
      </c>
      <c r="J21216" cm="1">
        <f t="array" ref="J21216:L21216">_xlfn.XLOOKUP($C21216, AGE!$A:$A,AGE!$B:$D,,0,2)</f>
        <v>638</v>
      </c>
      <c r="K21216">
        <v>12</v>
      </c>
      <c r="L21216" t="str">
        <v>Rooney et al. 2015; Hoffman et al. 2021</v>
      </c>
      <c r="M21216" t="s">
        <v>2480</v>
      </c>
      <c r="P21216" t="s">
        <v>2342</v>
      </c>
      <c r="Q21216" s="14">
        <v>-5.03</v>
      </c>
      <c r="R21216">
        <v>0.1</v>
      </c>
      <c r="S21216" s="14"/>
      <c r="V21216">
        <v>1</v>
      </c>
      <c r="W21216" t="s">
        <v>2570</v>
      </c>
    </row>
    <row r="21217" spans="1:23" x14ac:dyDescent="0.3">
      <c r="A21217">
        <v>28933</v>
      </c>
      <c r="B21217" s="15" t="s">
        <v>2070</v>
      </c>
      <c r="C21217" t="str">
        <f>_xlfn.XLOOKUP($B21217, STANDARDS!$A:$A, STANDARDS!$B:$B,,0,2)</f>
        <v>Ravensthroat Fm, Hay Creek Gp</v>
      </c>
      <c r="D21217" t="s">
        <v>517</v>
      </c>
      <c r="E21217" t="s">
        <v>2278</v>
      </c>
      <c r="F21217">
        <v>133</v>
      </c>
      <c r="G21217">
        <v>64.5</v>
      </c>
      <c r="H21217">
        <v>1</v>
      </c>
      <c r="I21217" t="s">
        <v>1816</v>
      </c>
      <c r="J21217" cm="1">
        <f t="array" ref="J21217:L21217">_xlfn.XLOOKUP($C21217, AGE!$A:$A,AGE!$B:$D,,0,2)</f>
        <v>638</v>
      </c>
      <c r="K21217">
        <v>12</v>
      </c>
      <c r="L21217" t="str">
        <v>Rooney et al. 2015; Hoffman et al. 2021</v>
      </c>
      <c r="M21217" t="s">
        <v>2480</v>
      </c>
      <c r="P21217" t="s">
        <v>2342</v>
      </c>
      <c r="Q21217" s="14">
        <v>-4.2</v>
      </c>
      <c r="R21217">
        <v>0.1</v>
      </c>
      <c r="S21217" s="14"/>
      <c r="V21217">
        <v>1</v>
      </c>
      <c r="W21217" t="s">
        <v>2570</v>
      </c>
    </row>
    <row r="21218" spans="1:23" x14ac:dyDescent="0.3">
      <c r="A21218">
        <v>28934</v>
      </c>
      <c r="B21218" s="15" t="s">
        <v>2070</v>
      </c>
      <c r="C21218" t="str">
        <f>_xlfn.XLOOKUP($B21218, STANDARDS!$A:$A, STANDARDS!$B:$B,,0,2)</f>
        <v>Ravensthroat Fm, Hay Creek Gp</v>
      </c>
      <c r="D21218" t="s">
        <v>517</v>
      </c>
      <c r="E21218" t="s">
        <v>2278</v>
      </c>
      <c r="F21218">
        <v>133</v>
      </c>
      <c r="G21218">
        <v>64.5</v>
      </c>
      <c r="H21218">
        <v>1</v>
      </c>
      <c r="I21218" t="s">
        <v>1816</v>
      </c>
      <c r="J21218" cm="1">
        <f t="array" ref="J21218:L21218">_xlfn.XLOOKUP($C21218, AGE!$A:$A,AGE!$B:$D,,0,2)</f>
        <v>638</v>
      </c>
      <c r="K21218">
        <v>12</v>
      </c>
      <c r="L21218" t="str">
        <v>Rooney et al. 2015; Hoffman et al. 2021</v>
      </c>
      <c r="M21218" t="s">
        <v>2480</v>
      </c>
      <c r="P21218" t="s">
        <v>2342</v>
      </c>
      <c r="Q21218" s="14">
        <v>-4.42</v>
      </c>
      <c r="R21218">
        <v>0.1</v>
      </c>
      <c r="S21218" s="14"/>
      <c r="V21218">
        <v>1</v>
      </c>
      <c r="W21218" t="s">
        <v>2570</v>
      </c>
    </row>
    <row r="21219" spans="1:23" x14ac:dyDescent="0.3">
      <c r="A21219">
        <v>28935</v>
      </c>
      <c r="B21219" s="15" t="s">
        <v>2070</v>
      </c>
      <c r="C21219" t="str">
        <f>_xlfn.XLOOKUP($B21219, STANDARDS!$A:$A, STANDARDS!$B:$B,,0,2)</f>
        <v>Ravensthroat Fm, Hay Creek Gp</v>
      </c>
      <c r="D21219" t="s">
        <v>517</v>
      </c>
      <c r="E21219" t="s">
        <v>2278</v>
      </c>
      <c r="F21219">
        <v>133</v>
      </c>
      <c r="G21219">
        <v>64.5</v>
      </c>
      <c r="H21219">
        <v>1</v>
      </c>
      <c r="I21219" t="s">
        <v>1816</v>
      </c>
      <c r="J21219" cm="1">
        <f t="array" ref="J21219:L21219">_xlfn.XLOOKUP($C21219, AGE!$A:$A,AGE!$B:$D,,0,2)</f>
        <v>638</v>
      </c>
      <c r="K21219">
        <v>12</v>
      </c>
      <c r="L21219" t="str">
        <v>Rooney et al. 2015; Hoffman et al. 2021</v>
      </c>
      <c r="M21219" t="s">
        <v>2480</v>
      </c>
      <c r="P21219" t="s">
        <v>2342</v>
      </c>
      <c r="Q21219" s="14">
        <v>-4.2</v>
      </c>
      <c r="R21219">
        <v>0.1</v>
      </c>
      <c r="S21219" s="14"/>
      <c r="V21219">
        <v>1</v>
      </c>
      <c r="W21219" t="s">
        <v>2570</v>
      </c>
    </row>
    <row r="21220" spans="1:23" x14ac:dyDescent="0.3">
      <c r="A21220">
        <v>28936</v>
      </c>
      <c r="B21220" s="15" t="s">
        <v>2070</v>
      </c>
      <c r="C21220" t="str">
        <f>_xlfn.XLOOKUP($B21220, STANDARDS!$A:$A, STANDARDS!$B:$B,,0,2)</f>
        <v>Ravensthroat Fm, Hay Creek Gp</v>
      </c>
      <c r="D21220" t="s">
        <v>517</v>
      </c>
      <c r="E21220" t="s">
        <v>2278</v>
      </c>
      <c r="F21220">
        <v>133</v>
      </c>
      <c r="G21220">
        <v>64.5</v>
      </c>
      <c r="H21220">
        <v>1</v>
      </c>
      <c r="I21220" t="s">
        <v>1816</v>
      </c>
      <c r="J21220" cm="1">
        <f t="array" ref="J21220:L21220">_xlfn.XLOOKUP($C21220, AGE!$A:$A,AGE!$B:$D,,0,2)</f>
        <v>638</v>
      </c>
      <c r="K21220">
        <v>12</v>
      </c>
      <c r="L21220" t="str">
        <v>Rooney et al. 2015; Hoffman et al. 2021</v>
      </c>
      <c r="M21220" t="s">
        <v>2480</v>
      </c>
      <c r="P21220" t="s">
        <v>2342</v>
      </c>
      <c r="Q21220" s="14">
        <v>-4.32</v>
      </c>
      <c r="R21220">
        <v>0.1</v>
      </c>
      <c r="S21220" s="14"/>
      <c r="V21220">
        <v>1</v>
      </c>
      <c r="W21220" t="s">
        <v>2570</v>
      </c>
    </row>
    <row r="21221" spans="1:23" x14ac:dyDescent="0.3">
      <c r="A21221">
        <v>28937</v>
      </c>
      <c r="B21221" s="15" t="s">
        <v>2072</v>
      </c>
      <c r="C21221" t="str">
        <f>_xlfn.XLOOKUP($B21221, STANDARDS!$A:$A, STANDARDS!$B:$B,,0,2)</f>
        <v>Hayhook Fm, Hay Creek Gp</v>
      </c>
      <c r="D21221" t="s">
        <v>517</v>
      </c>
      <c r="E21221" t="s">
        <v>2278</v>
      </c>
      <c r="F21221">
        <v>133</v>
      </c>
      <c r="G21221">
        <v>64.5</v>
      </c>
      <c r="H21221">
        <v>1</v>
      </c>
      <c r="I21221" t="s">
        <v>1816</v>
      </c>
      <c r="J21221" cm="1">
        <f t="array" ref="J21221:L21221">_xlfn.XLOOKUP($C21221, AGE!$A:$A,AGE!$B:$D,,0,2)</f>
        <v>638</v>
      </c>
      <c r="K21221">
        <v>12</v>
      </c>
      <c r="L21221" t="str">
        <v>Rooney et al. 2015; Hoffman et al. 2021</v>
      </c>
      <c r="M21221" t="s">
        <v>2483</v>
      </c>
      <c r="P21221" t="s">
        <v>2342</v>
      </c>
      <c r="Q21221" s="14">
        <v>-3.86</v>
      </c>
      <c r="R21221">
        <v>0.1</v>
      </c>
      <c r="S21221" s="14"/>
      <c r="V21221">
        <v>1</v>
      </c>
      <c r="W21221" t="s">
        <v>2570</v>
      </c>
    </row>
    <row r="21222" spans="1:23" x14ac:dyDescent="0.3">
      <c r="A21222">
        <v>28938</v>
      </c>
      <c r="B21222" s="15" t="s">
        <v>2072</v>
      </c>
      <c r="C21222" t="str">
        <f>_xlfn.XLOOKUP($B21222, STANDARDS!$A:$A, STANDARDS!$B:$B,,0,2)</f>
        <v>Hayhook Fm, Hay Creek Gp</v>
      </c>
      <c r="D21222" t="s">
        <v>517</v>
      </c>
      <c r="E21222" t="s">
        <v>2278</v>
      </c>
      <c r="F21222">
        <v>133</v>
      </c>
      <c r="G21222">
        <v>64.5</v>
      </c>
      <c r="H21222">
        <v>1</v>
      </c>
      <c r="I21222" t="s">
        <v>1816</v>
      </c>
      <c r="J21222" cm="1">
        <f t="array" ref="J21222:L21222">_xlfn.XLOOKUP($C21222, AGE!$A:$A,AGE!$B:$D,,0,2)</f>
        <v>638</v>
      </c>
      <c r="K21222">
        <v>12</v>
      </c>
      <c r="L21222" t="str">
        <v>Rooney et al. 2015; Hoffman et al. 2021</v>
      </c>
      <c r="M21222" t="s">
        <v>2483</v>
      </c>
      <c r="P21222" t="s">
        <v>2342</v>
      </c>
      <c r="Q21222" s="14">
        <v>-5.08</v>
      </c>
      <c r="R21222">
        <v>0.1</v>
      </c>
      <c r="S21222" s="14"/>
      <c r="V21222">
        <v>1</v>
      </c>
      <c r="W21222" t="s">
        <v>2570</v>
      </c>
    </row>
    <row r="21223" spans="1:23" x14ac:dyDescent="0.3">
      <c r="A21223">
        <v>28939</v>
      </c>
      <c r="B21223" s="15" t="s">
        <v>2072</v>
      </c>
      <c r="C21223" t="str">
        <f>_xlfn.XLOOKUP($B21223, STANDARDS!$A:$A, STANDARDS!$B:$B,,0,2)</f>
        <v>Hayhook Fm, Hay Creek Gp</v>
      </c>
      <c r="D21223" t="s">
        <v>517</v>
      </c>
      <c r="E21223" t="s">
        <v>2278</v>
      </c>
      <c r="F21223">
        <v>133</v>
      </c>
      <c r="G21223">
        <v>64.5</v>
      </c>
      <c r="H21223">
        <v>1</v>
      </c>
      <c r="I21223" t="s">
        <v>1816</v>
      </c>
      <c r="J21223" cm="1">
        <f t="array" ref="J21223:L21223">_xlfn.XLOOKUP($C21223, AGE!$A:$A,AGE!$B:$D,,0,2)</f>
        <v>638</v>
      </c>
      <c r="K21223">
        <v>12</v>
      </c>
      <c r="L21223" t="str">
        <v>Rooney et al. 2015; Hoffman et al. 2021</v>
      </c>
      <c r="M21223" t="s">
        <v>2483</v>
      </c>
      <c r="P21223" t="s">
        <v>2342</v>
      </c>
      <c r="Q21223" s="14">
        <v>-3.39</v>
      </c>
      <c r="R21223">
        <v>0.1</v>
      </c>
      <c r="S21223" s="14"/>
      <c r="V21223">
        <v>1</v>
      </c>
      <c r="W21223" t="s">
        <v>2570</v>
      </c>
    </row>
    <row r="21224" spans="1:23" x14ac:dyDescent="0.3">
      <c r="A21224">
        <v>28940</v>
      </c>
      <c r="B21224" s="15" t="s">
        <v>2072</v>
      </c>
      <c r="C21224" t="str">
        <f>_xlfn.XLOOKUP($B21224, STANDARDS!$A:$A, STANDARDS!$B:$B,,0,2)</f>
        <v>Hayhook Fm, Hay Creek Gp</v>
      </c>
      <c r="D21224" t="s">
        <v>517</v>
      </c>
      <c r="E21224" t="s">
        <v>2278</v>
      </c>
      <c r="F21224">
        <v>133</v>
      </c>
      <c r="G21224">
        <v>64.5</v>
      </c>
      <c r="H21224">
        <v>1</v>
      </c>
      <c r="I21224" t="s">
        <v>1816</v>
      </c>
      <c r="J21224" cm="1">
        <f t="array" ref="J21224:L21224">_xlfn.XLOOKUP($C21224, AGE!$A:$A,AGE!$B:$D,,0,2)</f>
        <v>638</v>
      </c>
      <c r="K21224">
        <v>12</v>
      </c>
      <c r="L21224" t="str">
        <v>Rooney et al. 2015; Hoffman et al. 2021</v>
      </c>
      <c r="M21224" t="s">
        <v>2483</v>
      </c>
      <c r="P21224" t="s">
        <v>2342</v>
      </c>
      <c r="Q21224" s="14">
        <v>-6.1</v>
      </c>
      <c r="R21224">
        <v>0.1</v>
      </c>
      <c r="S21224" s="14"/>
      <c r="V21224">
        <v>1</v>
      </c>
      <c r="W21224" t="s">
        <v>2570</v>
      </c>
    </row>
    <row r="21225" spans="1:23" x14ac:dyDescent="0.3">
      <c r="A21225">
        <v>28941</v>
      </c>
      <c r="B21225" s="15" t="s">
        <v>2072</v>
      </c>
      <c r="C21225" t="str">
        <f>_xlfn.XLOOKUP($B21225, STANDARDS!$A:$A, STANDARDS!$B:$B,,0,2)</f>
        <v>Hayhook Fm, Hay Creek Gp</v>
      </c>
      <c r="D21225" t="s">
        <v>517</v>
      </c>
      <c r="E21225" t="s">
        <v>2278</v>
      </c>
      <c r="F21225">
        <v>133</v>
      </c>
      <c r="G21225">
        <v>64.5</v>
      </c>
      <c r="H21225">
        <v>1</v>
      </c>
      <c r="I21225" t="s">
        <v>1816</v>
      </c>
      <c r="J21225" cm="1">
        <f t="array" ref="J21225:L21225">_xlfn.XLOOKUP($C21225, AGE!$A:$A,AGE!$B:$D,,0,2)</f>
        <v>638</v>
      </c>
      <c r="K21225">
        <v>12</v>
      </c>
      <c r="L21225" t="str">
        <v>Rooney et al. 2015; Hoffman et al. 2021</v>
      </c>
      <c r="M21225" t="s">
        <v>2483</v>
      </c>
      <c r="P21225" t="s">
        <v>2342</v>
      </c>
      <c r="Q21225" s="14">
        <v>0.37</v>
      </c>
      <c r="R21225">
        <v>0.1</v>
      </c>
      <c r="S21225" s="14"/>
      <c r="V21225">
        <v>1</v>
      </c>
      <c r="W21225" t="s">
        <v>2570</v>
      </c>
    </row>
    <row r="21226" spans="1:23" x14ac:dyDescent="0.3">
      <c r="A21226">
        <v>28942</v>
      </c>
      <c r="B21226" s="15" t="s">
        <v>889</v>
      </c>
      <c r="C21226" t="str">
        <f>_xlfn.XLOOKUP($B21226, STANDARDS!$A:$A, STANDARDS!$B:$B,,0,2)</f>
        <v>Sheepbed Fm, Rackla Gp</v>
      </c>
      <c r="D21226" t="s">
        <v>517</v>
      </c>
      <c r="E21226" t="s">
        <v>2278</v>
      </c>
      <c r="F21226">
        <v>133</v>
      </c>
      <c r="G21226">
        <v>64.5</v>
      </c>
      <c r="H21226">
        <v>1</v>
      </c>
      <c r="I21226" t="s">
        <v>1816</v>
      </c>
      <c r="J21226" cm="1">
        <f t="array" ref="J21226:L21226">_xlfn.XLOOKUP($C21226, AGE!$A:$A,AGE!$B:$D,,0,2)</f>
        <v>604.1</v>
      </c>
      <c r="K21226">
        <v>34.200000000000003</v>
      </c>
      <c r="L21226" t="str">
        <v>Rooney et al. 2020; Rooney et al. 2015</v>
      </c>
      <c r="M21226" t="s">
        <v>2481</v>
      </c>
      <c r="O21226" s="14">
        <v>0.11767692437875495</v>
      </c>
      <c r="P21226" t="s">
        <v>2342</v>
      </c>
      <c r="Q21226" s="14">
        <v>-6.41</v>
      </c>
      <c r="R21226">
        <v>0.1</v>
      </c>
      <c r="S21226" s="14">
        <v>-31.896821569890804</v>
      </c>
      <c r="T21226">
        <v>0.1</v>
      </c>
      <c r="U21226" t="s">
        <v>2479</v>
      </c>
      <c r="V21226">
        <v>1</v>
      </c>
      <c r="W21226" t="s">
        <v>2570</v>
      </c>
    </row>
    <row r="21227" spans="1:23" x14ac:dyDescent="0.3">
      <c r="A21227">
        <v>28943</v>
      </c>
      <c r="B21227" s="15" t="s">
        <v>889</v>
      </c>
      <c r="C21227" t="str">
        <f>_xlfn.XLOOKUP($B21227, STANDARDS!$A:$A, STANDARDS!$B:$B,,0,2)</f>
        <v>Sheepbed Fm, Rackla Gp</v>
      </c>
      <c r="D21227" t="s">
        <v>517</v>
      </c>
      <c r="E21227" t="s">
        <v>2278</v>
      </c>
      <c r="F21227">
        <v>133</v>
      </c>
      <c r="G21227">
        <v>64.5</v>
      </c>
      <c r="H21227">
        <v>1</v>
      </c>
      <c r="I21227" t="s">
        <v>1816</v>
      </c>
      <c r="J21227" cm="1">
        <f t="array" ref="J21227:L21227">_xlfn.XLOOKUP($C21227, AGE!$A:$A,AGE!$B:$D,,0,2)</f>
        <v>604.1</v>
      </c>
      <c r="K21227">
        <v>34.200000000000003</v>
      </c>
      <c r="L21227" t="str">
        <v>Rooney et al. 2020; Rooney et al. 2015</v>
      </c>
      <c r="M21227" t="s">
        <v>2481</v>
      </c>
      <c r="O21227" s="14">
        <v>0.21116971765435932</v>
      </c>
      <c r="P21227" t="s">
        <v>2342</v>
      </c>
      <c r="Q21227" s="14">
        <v>-6.09</v>
      </c>
      <c r="R21227">
        <v>0.1</v>
      </c>
      <c r="S21227" s="14">
        <v>-33.369582468030394</v>
      </c>
      <c r="T21227">
        <v>0.1</v>
      </c>
      <c r="U21227" t="s">
        <v>2479</v>
      </c>
      <c r="V21227">
        <v>1</v>
      </c>
      <c r="W21227" t="s">
        <v>2570</v>
      </c>
    </row>
    <row r="21228" spans="1:23" x14ac:dyDescent="0.3">
      <c r="A21228">
        <v>28944</v>
      </c>
      <c r="B21228" s="15" t="s">
        <v>889</v>
      </c>
      <c r="C21228" t="str">
        <f>_xlfn.XLOOKUP($B21228, STANDARDS!$A:$A, STANDARDS!$B:$B,,0,2)</f>
        <v>Sheepbed Fm, Rackla Gp</v>
      </c>
      <c r="D21228" t="s">
        <v>517</v>
      </c>
      <c r="E21228" t="s">
        <v>2278</v>
      </c>
      <c r="F21228">
        <v>133</v>
      </c>
      <c r="G21228">
        <v>64.5</v>
      </c>
      <c r="H21228">
        <v>1</v>
      </c>
      <c r="I21228" t="s">
        <v>1816</v>
      </c>
      <c r="J21228" cm="1">
        <f t="array" ref="J21228:L21228">_xlfn.XLOOKUP($C21228, AGE!$A:$A,AGE!$B:$D,,0,2)</f>
        <v>604.1</v>
      </c>
      <c r="K21228">
        <v>34.200000000000003</v>
      </c>
      <c r="L21228" t="str">
        <v>Rooney et al. 2020; Rooney et al. 2015</v>
      </c>
      <c r="M21228" t="s">
        <v>2481</v>
      </c>
      <c r="O21228" s="14">
        <v>0.27016108180783949</v>
      </c>
      <c r="P21228" t="s">
        <v>2342</v>
      </c>
      <c r="Q21228" s="14">
        <v>-5.76</v>
      </c>
      <c r="R21228">
        <v>0.1</v>
      </c>
      <c r="S21228" s="14">
        <v>-33.510559580479594</v>
      </c>
      <c r="T21228">
        <v>0.1</v>
      </c>
      <c r="U21228" t="s">
        <v>2479</v>
      </c>
      <c r="V21228">
        <v>1</v>
      </c>
      <c r="W21228" t="s">
        <v>2570</v>
      </c>
    </row>
    <row r="21229" spans="1:23" x14ac:dyDescent="0.3">
      <c r="A21229">
        <v>28945</v>
      </c>
      <c r="B21229" s="15" t="s">
        <v>889</v>
      </c>
      <c r="C21229" t="str">
        <f>_xlfn.XLOOKUP($B21229, STANDARDS!$A:$A, STANDARDS!$B:$B,,0,2)</f>
        <v>Sheepbed Fm, Rackla Gp</v>
      </c>
      <c r="D21229" t="s">
        <v>517</v>
      </c>
      <c r="E21229" t="s">
        <v>2278</v>
      </c>
      <c r="F21229">
        <v>133</v>
      </c>
      <c r="G21229">
        <v>64.5</v>
      </c>
      <c r="H21229">
        <v>1</v>
      </c>
      <c r="I21229" t="s">
        <v>1816</v>
      </c>
      <c r="J21229" cm="1">
        <f t="array" ref="J21229:L21229">_xlfn.XLOOKUP($C21229, AGE!$A:$A,AGE!$B:$D,,0,2)</f>
        <v>604.1</v>
      </c>
      <c r="K21229">
        <v>34.200000000000003</v>
      </c>
      <c r="L21229" t="str">
        <v>Rooney et al. 2020; Rooney et al. 2015</v>
      </c>
      <c r="M21229" t="s">
        <v>2481</v>
      </c>
      <c r="O21229" s="14">
        <v>0.45134862836285533</v>
      </c>
      <c r="P21229" t="s">
        <v>2342</v>
      </c>
      <c r="Q21229" s="14">
        <v>-5.66</v>
      </c>
      <c r="R21229">
        <v>0.1</v>
      </c>
      <c r="S21229" s="14">
        <v>-34.425799133365068</v>
      </c>
      <c r="T21229">
        <v>0.1</v>
      </c>
      <c r="U21229" t="s">
        <v>2479</v>
      </c>
      <c r="V21229">
        <v>1</v>
      </c>
      <c r="W21229" t="s">
        <v>2570</v>
      </c>
    </row>
    <row r="21230" spans="1:23" x14ac:dyDescent="0.3">
      <c r="A21230">
        <v>28946</v>
      </c>
      <c r="B21230" s="15" t="s">
        <v>889</v>
      </c>
      <c r="C21230" t="str">
        <f>_xlfn.XLOOKUP($B21230, STANDARDS!$A:$A, STANDARDS!$B:$B,,0,2)</f>
        <v>Sheepbed Fm, Rackla Gp</v>
      </c>
      <c r="D21230" t="s">
        <v>517</v>
      </c>
      <c r="E21230" t="s">
        <v>2278</v>
      </c>
      <c r="F21230">
        <v>133</v>
      </c>
      <c r="G21230">
        <v>64.5</v>
      </c>
      <c r="H21230">
        <v>1</v>
      </c>
      <c r="I21230" t="s">
        <v>1816</v>
      </c>
      <c r="J21230" cm="1">
        <f t="array" ref="J21230:L21230">_xlfn.XLOOKUP($C21230, AGE!$A:$A,AGE!$B:$D,,0,2)</f>
        <v>604.1</v>
      </c>
      <c r="K21230">
        <v>34.200000000000003</v>
      </c>
      <c r="L21230" t="str">
        <v>Rooney et al. 2020; Rooney et al. 2015</v>
      </c>
      <c r="M21230" t="s">
        <v>2481</v>
      </c>
      <c r="O21230" s="14">
        <v>0.61273982783626413</v>
      </c>
      <c r="P21230" t="s">
        <v>2342</v>
      </c>
      <c r="Q21230" s="14">
        <v>-5.42</v>
      </c>
      <c r="R21230">
        <v>0.1</v>
      </c>
      <c r="S21230" s="14">
        <v>-34.431410080945696</v>
      </c>
      <c r="T21230">
        <v>0.1</v>
      </c>
      <c r="U21230" t="s">
        <v>2479</v>
      </c>
      <c r="V21230">
        <v>1</v>
      </c>
      <c r="W21230" t="s">
        <v>2570</v>
      </c>
    </row>
    <row r="21231" spans="1:23" x14ac:dyDescent="0.3">
      <c r="A21231">
        <v>28947</v>
      </c>
      <c r="B21231" s="15" t="s">
        <v>889</v>
      </c>
      <c r="C21231" t="str">
        <f>_xlfn.XLOOKUP($B21231, STANDARDS!$A:$A, STANDARDS!$B:$B,,0,2)</f>
        <v>Sheepbed Fm, Rackla Gp</v>
      </c>
      <c r="D21231" t="s">
        <v>517</v>
      </c>
      <c r="E21231" t="s">
        <v>2278</v>
      </c>
      <c r="F21231">
        <v>133</v>
      </c>
      <c r="G21231">
        <v>64.5</v>
      </c>
      <c r="H21231">
        <v>1</v>
      </c>
      <c r="I21231" t="s">
        <v>1816</v>
      </c>
      <c r="J21231" cm="1">
        <f t="array" ref="J21231:L21231">_xlfn.XLOOKUP($C21231, AGE!$A:$A,AGE!$B:$D,,0,2)</f>
        <v>604.1</v>
      </c>
      <c r="K21231">
        <v>34.200000000000003</v>
      </c>
      <c r="L21231" t="str">
        <v>Rooney et al. 2020; Rooney et al. 2015</v>
      </c>
      <c r="M21231" t="s">
        <v>2481</v>
      </c>
      <c r="O21231" s="14">
        <v>0.1856829727577278</v>
      </c>
      <c r="P21231" t="s">
        <v>2342</v>
      </c>
      <c r="Q21231" s="14">
        <v>-6.5</v>
      </c>
      <c r="R21231">
        <v>0.1</v>
      </c>
      <c r="S21231" s="14">
        <v>-32.021380231151184</v>
      </c>
      <c r="T21231">
        <v>0.1</v>
      </c>
      <c r="U21231" t="s">
        <v>2479</v>
      </c>
      <c r="V21231">
        <v>1</v>
      </c>
      <c r="W21231" t="s">
        <v>2570</v>
      </c>
    </row>
    <row r="21232" spans="1:23" x14ac:dyDescent="0.3">
      <c r="A21232">
        <v>28948</v>
      </c>
      <c r="B21232" s="15" t="s">
        <v>889</v>
      </c>
      <c r="C21232" t="str">
        <f>_xlfn.XLOOKUP($B21232, STANDARDS!$A:$A, STANDARDS!$B:$B,,0,2)</f>
        <v>Sheepbed Fm, Rackla Gp</v>
      </c>
      <c r="D21232" t="s">
        <v>517</v>
      </c>
      <c r="E21232" t="s">
        <v>2278</v>
      </c>
      <c r="F21232">
        <v>133</v>
      </c>
      <c r="G21232">
        <v>64.5</v>
      </c>
      <c r="H21232">
        <v>1</v>
      </c>
      <c r="I21232" t="s">
        <v>1816</v>
      </c>
      <c r="J21232" cm="1">
        <f t="array" ref="J21232:L21232">_xlfn.XLOOKUP($C21232, AGE!$A:$A,AGE!$B:$D,,0,2)</f>
        <v>604.1</v>
      </c>
      <c r="K21232">
        <v>34.200000000000003</v>
      </c>
      <c r="L21232" t="str">
        <v>Rooney et al. 2020; Rooney et al. 2015</v>
      </c>
      <c r="M21232" t="s">
        <v>2481</v>
      </c>
      <c r="O21232" s="14">
        <v>2.2163044630014207E-2</v>
      </c>
      <c r="P21232" t="s">
        <v>2342</v>
      </c>
      <c r="Q21232" s="14">
        <v>-6.5</v>
      </c>
      <c r="R21232">
        <v>0.1</v>
      </c>
      <c r="S21232" s="14">
        <v>-32.256114831839255</v>
      </c>
      <c r="T21232">
        <v>0.1</v>
      </c>
      <c r="U21232" t="s">
        <v>2479</v>
      </c>
      <c r="V21232">
        <v>1</v>
      </c>
      <c r="W21232" t="s">
        <v>2570</v>
      </c>
    </row>
    <row r="21233" spans="1:23" x14ac:dyDescent="0.3">
      <c r="A21233">
        <v>28949</v>
      </c>
      <c r="B21233" s="15" t="s">
        <v>889</v>
      </c>
      <c r="C21233" t="str">
        <f>_xlfn.XLOOKUP($B21233, STANDARDS!$A:$A, STANDARDS!$B:$B,,0,2)</f>
        <v>Sheepbed Fm, Rackla Gp</v>
      </c>
      <c r="D21233" t="s">
        <v>517</v>
      </c>
      <c r="E21233" t="s">
        <v>2278</v>
      </c>
      <c r="F21233">
        <v>133</v>
      </c>
      <c r="G21233">
        <v>64.5</v>
      </c>
      <c r="H21233">
        <v>1</v>
      </c>
      <c r="I21233" t="s">
        <v>1816</v>
      </c>
      <c r="J21233" cm="1">
        <f t="array" ref="J21233:L21233">_xlfn.XLOOKUP($C21233, AGE!$A:$A,AGE!$B:$D,,0,2)</f>
        <v>604.1</v>
      </c>
      <c r="K21233">
        <v>34.200000000000003</v>
      </c>
      <c r="L21233" t="str">
        <v>Rooney et al. 2020; Rooney et al. 2015</v>
      </c>
      <c r="M21233" t="s">
        <v>2481</v>
      </c>
      <c r="O21233" s="14">
        <v>0.20020536914734863</v>
      </c>
      <c r="P21233" t="s">
        <v>2342</v>
      </c>
      <c r="Q21233" s="14">
        <v>-6.51</v>
      </c>
      <c r="R21233">
        <v>0.1</v>
      </c>
      <c r="S21233" s="14">
        <v>-32.927495575332664</v>
      </c>
      <c r="T21233">
        <v>0.1</v>
      </c>
      <c r="U21233" t="s">
        <v>2479</v>
      </c>
      <c r="V21233">
        <v>1</v>
      </c>
      <c r="W21233" t="s">
        <v>2570</v>
      </c>
    </row>
    <row r="21234" spans="1:23" x14ac:dyDescent="0.3">
      <c r="A21234">
        <v>28950</v>
      </c>
      <c r="B21234" s="15" t="s">
        <v>889</v>
      </c>
      <c r="C21234" t="str">
        <f>_xlfn.XLOOKUP($B21234, STANDARDS!$A:$A, STANDARDS!$B:$B,,0,2)</f>
        <v>Sheepbed Fm, Rackla Gp</v>
      </c>
      <c r="D21234" t="s">
        <v>517</v>
      </c>
      <c r="E21234" t="s">
        <v>2278</v>
      </c>
      <c r="F21234">
        <v>133</v>
      </c>
      <c r="G21234">
        <v>64.5</v>
      </c>
      <c r="H21234">
        <v>1</v>
      </c>
      <c r="I21234" t="s">
        <v>1816</v>
      </c>
      <c r="J21234" cm="1">
        <f t="array" ref="J21234:L21234">_xlfn.XLOOKUP($C21234, AGE!$A:$A,AGE!$B:$D,,0,2)</f>
        <v>604.1</v>
      </c>
      <c r="K21234">
        <v>34.200000000000003</v>
      </c>
      <c r="L21234" t="str">
        <v>Rooney et al. 2020; Rooney et al. 2015</v>
      </c>
      <c r="M21234" t="s">
        <v>2481</v>
      </c>
      <c r="O21234" s="14">
        <v>0.60440583307477513</v>
      </c>
      <c r="P21234" t="s">
        <v>2342</v>
      </c>
      <c r="Q21234" s="14">
        <v>-7.28</v>
      </c>
      <c r="R21234">
        <v>0.1</v>
      </c>
      <c r="S21234" s="14">
        <v>-34.253499841886899</v>
      </c>
      <c r="T21234">
        <v>0.1</v>
      </c>
      <c r="U21234" t="s">
        <v>2479</v>
      </c>
      <c r="V21234">
        <v>1</v>
      </c>
      <c r="W21234" t="s">
        <v>2570</v>
      </c>
    </row>
    <row r="21235" spans="1:23" x14ac:dyDescent="0.3">
      <c r="A21235">
        <v>28951</v>
      </c>
      <c r="B21235" s="15" t="s">
        <v>889</v>
      </c>
      <c r="C21235" t="str">
        <f>_xlfn.XLOOKUP($B21235, STANDARDS!$A:$A, STANDARDS!$B:$B,,0,2)</f>
        <v>Sheepbed Fm, Rackla Gp</v>
      </c>
      <c r="D21235" t="s">
        <v>517</v>
      </c>
      <c r="E21235" t="s">
        <v>2278</v>
      </c>
      <c r="F21235">
        <v>133</v>
      </c>
      <c r="G21235">
        <v>64.5</v>
      </c>
      <c r="H21235">
        <v>1</v>
      </c>
      <c r="I21235" t="s">
        <v>1816</v>
      </c>
      <c r="J21235" cm="1">
        <f t="array" ref="J21235:L21235">_xlfn.XLOOKUP($C21235, AGE!$A:$A,AGE!$B:$D,,0,2)</f>
        <v>604.1</v>
      </c>
      <c r="K21235">
        <v>34.200000000000003</v>
      </c>
      <c r="L21235" t="str">
        <v>Rooney et al. 2020; Rooney et al. 2015</v>
      </c>
      <c r="M21235" t="s">
        <v>2481</v>
      </c>
      <c r="O21235" s="14">
        <v>0.5885175412343252</v>
      </c>
      <c r="P21235" t="s">
        <v>2342</v>
      </c>
      <c r="Q21235" s="14">
        <v>-7.4</v>
      </c>
      <c r="R21235">
        <v>0.1</v>
      </c>
      <c r="S21235" s="14">
        <v>-34.297112292059239</v>
      </c>
      <c r="T21235">
        <v>0.1</v>
      </c>
      <c r="U21235" t="s">
        <v>2479</v>
      </c>
      <c r="V21235">
        <v>1</v>
      </c>
      <c r="W21235" t="s">
        <v>2570</v>
      </c>
    </row>
    <row r="21236" spans="1:23" x14ac:dyDescent="0.3">
      <c r="A21236">
        <v>28952</v>
      </c>
      <c r="B21236" s="15" t="s">
        <v>889</v>
      </c>
      <c r="C21236" t="str">
        <f>_xlfn.XLOOKUP($B21236, STANDARDS!$A:$A, STANDARDS!$B:$B,,0,2)</f>
        <v>Sheepbed Fm, Rackla Gp</v>
      </c>
      <c r="D21236" t="s">
        <v>517</v>
      </c>
      <c r="E21236" t="s">
        <v>2278</v>
      </c>
      <c r="F21236">
        <v>133</v>
      </c>
      <c r="G21236">
        <v>64.5</v>
      </c>
      <c r="H21236">
        <v>1</v>
      </c>
      <c r="I21236" t="s">
        <v>1816</v>
      </c>
      <c r="J21236" cm="1">
        <f t="array" ref="J21236:L21236">_xlfn.XLOOKUP($C21236, AGE!$A:$A,AGE!$B:$D,,0,2)</f>
        <v>604.1</v>
      </c>
      <c r="K21236">
        <v>34.200000000000003</v>
      </c>
      <c r="L21236" t="str">
        <v>Rooney et al. 2020; Rooney et al. 2015</v>
      </c>
      <c r="M21236" t="s">
        <v>2481</v>
      </c>
      <c r="O21236" s="14">
        <v>0.46013031337263416</v>
      </c>
      <c r="P21236" t="s">
        <v>2342</v>
      </c>
      <c r="Q21236" s="14">
        <v>-7.53</v>
      </c>
      <c r="R21236">
        <v>0.1</v>
      </c>
      <c r="S21236" s="14">
        <v>-34.333639047225581</v>
      </c>
      <c r="T21236">
        <v>0.1</v>
      </c>
      <c r="U21236" t="s">
        <v>2479</v>
      </c>
      <c r="V21236">
        <v>1</v>
      </c>
      <c r="W21236" t="s">
        <v>2570</v>
      </c>
    </row>
    <row r="21237" spans="1:23" x14ac:dyDescent="0.3">
      <c r="A21237">
        <v>28953</v>
      </c>
      <c r="B21237" s="15" t="s">
        <v>889</v>
      </c>
      <c r="C21237" t="str">
        <f>_xlfn.XLOOKUP($B21237, STANDARDS!$A:$A, STANDARDS!$B:$B,,0,2)</f>
        <v>Sheepbed Fm, Rackla Gp</v>
      </c>
      <c r="D21237" t="s">
        <v>517</v>
      </c>
      <c r="E21237" t="s">
        <v>2278</v>
      </c>
      <c r="F21237">
        <v>133</v>
      </c>
      <c r="G21237">
        <v>64.5</v>
      </c>
      <c r="H21237">
        <v>1</v>
      </c>
      <c r="I21237" t="s">
        <v>1816</v>
      </c>
      <c r="J21237" cm="1">
        <f t="array" ref="J21237:L21237">_xlfn.XLOOKUP($C21237, AGE!$A:$A,AGE!$B:$D,,0,2)</f>
        <v>604.1</v>
      </c>
      <c r="K21237">
        <v>34.200000000000003</v>
      </c>
      <c r="L21237" t="str">
        <v>Rooney et al. 2020; Rooney et al. 2015</v>
      </c>
      <c r="M21237" t="s">
        <v>2481</v>
      </c>
      <c r="O21237" s="14">
        <v>0.28805430182386754</v>
      </c>
      <c r="P21237" t="s">
        <v>2342</v>
      </c>
      <c r="Q21237" s="14">
        <v>-7.66</v>
      </c>
      <c r="R21237">
        <v>0.1</v>
      </c>
      <c r="S21237" s="14">
        <v>-33.781889736311697</v>
      </c>
      <c r="T21237">
        <v>0.1</v>
      </c>
      <c r="U21237" t="s">
        <v>2479</v>
      </c>
      <c r="V21237">
        <v>1</v>
      </c>
      <c r="W21237" t="s">
        <v>2570</v>
      </c>
    </row>
    <row r="21238" spans="1:23" x14ac:dyDescent="0.3">
      <c r="A21238">
        <v>28954</v>
      </c>
      <c r="B21238" s="15" t="s">
        <v>889</v>
      </c>
      <c r="C21238" t="str">
        <f>_xlfn.XLOOKUP($B21238, STANDARDS!$A:$A, STANDARDS!$B:$B,,0,2)</f>
        <v>Sheepbed Fm, Rackla Gp</v>
      </c>
      <c r="D21238" t="s">
        <v>517</v>
      </c>
      <c r="E21238" t="s">
        <v>2278</v>
      </c>
      <c r="F21238">
        <v>133</v>
      </c>
      <c r="G21238">
        <v>64.5</v>
      </c>
      <c r="H21238">
        <v>1</v>
      </c>
      <c r="I21238" t="s">
        <v>1816</v>
      </c>
      <c r="J21238" cm="1">
        <f t="array" ref="J21238:L21238">_xlfn.XLOOKUP($C21238, AGE!$A:$A,AGE!$B:$D,,0,2)</f>
        <v>604.1</v>
      </c>
      <c r="K21238">
        <v>34.200000000000003</v>
      </c>
      <c r="L21238" t="str">
        <v>Rooney et al. 2020; Rooney et al. 2015</v>
      </c>
      <c r="M21238" t="s">
        <v>2481</v>
      </c>
      <c r="O21238" s="14">
        <v>0.48768050213254904</v>
      </c>
      <c r="P21238" t="s">
        <v>2342</v>
      </c>
      <c r="Q21238" s="14">
        <v>-7.82</v>
      </c>
      <c r="R21238">
        <v>0.1</v>
      </c>
      <c r="S21238" s="14">
        <v>-33.794820032112312</v>
      </c>
      <c r="T21238">
        <v>0.1</v>
      </c>
      <c r="U21238" t="s">
        <v>2479</v>
      </c>
      <c r="V21238">
        <v>1</v>
      </c>
      <c r="W21238" t="s">
        <v>2570</v>
      </c>
    </row>
    <row r="21239" spans="1:23" x14ac:dyDescent="0.3">
      <c r="A21239">
        <v>28955</v>
      </c>
      <c r="B21239" s="15" t="s">
        <v>889</v>
      </c>
      <c r="C21239" t="str">
        <f>_xlfn.XLOOKUP($B21239, STANDARDS!$A:$A, STANDARDS!$B:$B,,0,2)</f>
        <v>Sheepbed Fm, Rackla Gp</v>
      </c>
      <c r="D21239" t="s">
        <v>517</v>
      </c>
      <c r="E21239" t="s">
        <v>2278</v>
      </c>
      <c r="F21239">
        <v>133</v>
      </c>
      <c r="G21239">
        <v>64.5</v>
      </c>
      <c r="H21239">
        <v>1</v>
      </c>
      <c r="I21239" t="s">
        <v>1816</v>
      </c>
      <c r="J21239" cm="1">
        <f t="array" ref="J21239:L21239">_xlfn.XLOOKUP($C21239, AGE!$A:$A,AGE!$B:$D,,0,2)</f>
        <v>604.1</v>
      </c>
      <c r="K21239">
        <v>34.200000000000003</v>
      </c>
      <c r="L21239" t="str">
        <v>Rooney et al. 2020; Rooney et al. 2015</v>
      </c>
      <c r="M21239" t="s">
        <v>2481</v>
      </c>
      <c r="O21239" s="14">
        <v>0.48804140453258166</v>
      </c>
      <c r="P21239" t="s">
        <v>2342</v>
      </c>
      <c r="Q21239" s="14">
        <v>-8.0399999999999991</v>
      </c>
      <c r="R21239">
        <v>0.1</v>
      </c>
      <c r="S21239" s="14">
        <v>-33.813735952590868</v>
      </c>
      <c r="T21239">
        <v>0.1</v>
      </c>
      <c r="U21239" t="s">
        <v>2479</v>
      </c>
      <c r="V21239">
        <v>1</v>
      </c>
      <c r="W21239" t="s">
        <v>2570</v>
      </c>
    </row>
    <row r="21240" spans="1:23" x14ac:dyDescent="0.3">
      <c r="A21240">
        <v>28956</v>
      </c>
      <c r="B21240" s="15" t="s">
        <v>889</v>
      </c>
      <c r="C21240" t="str">
        <f>_xlfn.XLOOKUP($B21240, STANDARDS!$A:$A, STANDARDS!$B:$B,,0,2)</f>
        <v>Sheepbed Fm, Rackla Gp</v>
      </c>
      <c r="D21240" t="s">
        <v>517</v>
      </c>
      <c r="E21240" t="s">
        <v>2278</v>
      </c>
      <c r="F21240">
        <v>133</v>
      </c>
      <c r="G21240">
        <v>64.5</v>
      </c>
      <c r="H21240">
        <v>1</v>
      </c>
      <c r="I21240" t="s">
        <v>1816</v>
      </c>
      <c r="J21240" cm="1">
        <f t="array" ref="J21240:L21240">_xlfn.XLOOKUP($C21240, AGE!$A:$A,AGE!$B:$D,,0,2)</f>
        <v>604.1</v>
      </c>
      <c r="K21240">
        <v>34.200000000000003</v>
      </c>
      <c r="L21240" t="str">
        <v>Rooney et al. 2020; Rooney et al. 2015</v>
      </c>
      <c r="M21240" t="s">
        <v>2481</v>
      </c>
      <c r="O21240" s="14">
        <v>0.76613034292215176</v>
      </c>
      <c r="P21240" t="s">
        <v>2342</v>
      </c>
      <c r="Q21240" s="14">
        <v>-7.55</v>
      </c>
      <c r="R21240">
        <v>0.1</v>
      </c>
      <c r="S21240" s="14">
        <v>-34.401757371763459</v>
      </c>
      <c r="T21240">
        <v>0.1</v>
      </c>
      <c r="U21240" t="s">
        <v>2479</v>
      </c>
      <c r="V21240">
        <v>1</v>
      </c>
      <c r="W21240" t="s">
        <v>2570</v>
      </c>
    </row>
    <row r="21241" spans="1:23" x14ac:dyDescent="0.3">
      <c r="A21241">
        <v>28957</v>
      </c>
      <c r="B21241" s="15" t="s">
        <v>889</v>
      </c>
      <c r="C21241" t="str">
        <f>_xlfn.XLOOKUP($B21241, STANDARDS!$A:$A, STANDARDS!$B:$B,,0,2)</f>
        <v>Sheepbed Fm, Rackla Gp</v>
      </c>
      <c r="D21241" t="s">
        <v>517</v>
      </c>
      <c r="E21241" t="s">
        <v>2278</v>
      </c>
      <c r="F21241">
        <v>133</v>
      </c>
      <c r="G21241">
        <v>64.5</v>
      </c>
      <c r="H21241">
        <v>1</v>
      </c>
      <c r="I21241" t="s">
        <v>1816</v>
      </c>
      <c r="J21241" cm="1">
        <f t="array" ref="J21241:L21241">_xlfn.XLOOKUP($C21241, AGE!$A:$A,AGE!$B:$D,,0,2)</f>
        <v>604.1</v>
      </c>
      <c r="K21241">
        <v>34.200000000000003</v>
      </c>
      <c r="L21241" t="str">
        <v>Rooney et al. 2020; Rooney et al. 2015</v>
      </c>
      <c r="M21241" t="s">
        <v>2481</v>
      </c>
      <c r="O21241" s="14">
        <v>0.52812079842796578</v>
      </c>
      <c r="P21241" t="s">
        <v>2342</v>
      </c>
      <c r="Q21241" s="14">
        <v>-6.93</v>
      </c>
      <c r="R21241">
        <v>0.1</v>
      </c>
      <c r="S21241" s="14">
        <v>-33.927491891765548</v>
      </c>
      <c r="T21241">
        <v>0.1</v>
      </c>
      <c r="U21241" t="s">
        <v>2479</v>
      </c>
      <c r="V21241">
        <v>1</v>
      </c>
      <c r="W21241" t="s">
        <v>2570</v>
      </c>
    </row>
    <row r="21242" spans="1:23" x14ac:dyDescent="0.3">
      <c r="A21242">
        <v>28958</v>
      </c>
      <c r="B21242" s="15" t="s">
        <v>889</v>
      </c>
      <c r="C21242" t="str">
        <f>_xlfn.XLOOKUP($B21242, STANDARDS!$A:$A, STANDARDS!$B:$B,,0,2)</f>
        <v>Sheepbed Fm, Rackla Gp</v>
      </c>
      <c r="D21242" t="s">
        <v>517</v>
      </c>
      <c r="E21242" t="s">
        <v>2278</v>
      </c>
      <c r="F21242">
        <v>133</v>
      </c>
      <c r="G21242">
        <v>64.5</v>
      </c>
      <c r="H21242">
        <v>1</v>
      </c>
      <c r="I21242" t="s">
        <v>1816</v>
      </c>
      <c r="J21242" cm="1">
        <f t="array" ref="J21242:L21242">_xlfn.XLOOKUP($C21242, AGE!$A:$A,AGE!$B:$D,,0,2)</f>
        <v>604.1</v>
      </c>
      <c r="K21242">
        <v>34.200000000000003</v>
      </c>
      <c r="L21242" t="str">
        <v>Rooney et al. 2020; Rooney et al. 2015</v>
      </c>
      <c r="M21242" t="s">
        <v>2481</v>
      </c>
      <c r="O21242" s="14">
        <v>0.45091874375150826</v>
      </c>
      <c r="P21242" t="s">
        <v>2342</v>
      </c>
      <c r="Q21242" s="14">
        <v>-6.44</v>
      </c>
      <c r="R21242">
        <v>0.1</v>
      </c>
      <c r="S21242" s="14">
        <v>-33.826758573458406</v>
      </c>
      <c r="T21242">
        <v>0.1</v>
      </c>
      <c r="U21242" t="s">
        <v>2479</v>
      </c>
      <c r="V21242">
        <v>1</v>
      </c>
      <c r="W21242" t="s">
        <v>2570</v>
      </c>
    </row>
    <row r="21243" spans="1:23" x14ac:dyDescent="0.3">
      <c r="A21243">
        <v>28959</v>
      </c>
      <c r="B21243" s="15" t="s">
        <v>889</v>
      </c>
      <c r="C21243" t="str">
        <f>_xlfn.XLOOKUP($B21243, STANDARDS!$A:$A, STANDARDS!$B:$B,,0,2)</f>
        <v>Sheepbed Fm, Rackla Gp</v>
      </c>
      <c r="D21243" t="s">
        <v>517</v>
      </c>
      <c r="E21243" t="s">
        <v>2278</v>
      </c>
      <c r="F21243">
        <v>133</v>
      </c>
      <c r="G21243">
        <v>64.5</v>
      </c>
      <c r="H21243">
        <v>1</v>
      </c>
      <c r="I21243" t="s">
        <v>1816</v>
      </c>
      <c r="J21243" cm="1">
        <f t="array" ref="J21243:L21243">_xlfn.XLOOKUP($C21243, AGE!$A:$A,AGE!$B:$D,,0,2)</f>
        <v>604.1</v>
      </c>
      <c r="K21243">
        <v>34.200000000000003</v>
      </c>
      <c r="L21243" t="str">
        <v>Rooney et al. 2020; Rooney et al. 2015</v>
      </c>
      <c r="M21243" t="s">
        <v>2481</v>
      </c>
      <c r="O21243" s="14">
        <v>0.51555465499882858</v>
      </c>
      <c r="P21243" t="s">
        <v>2342</v>
      </c>
      <c r="Q21243" s="14">
        <v>-5.7</v>
      </c>
      <c r="R21243">
        <v>0.1</v>
      </c>
      <c r="S21243" s="14">
        <v>-33.305458067966001</v>
      </c>
      <c r="T21243">
        <v>0.1</v>
      </c>
      <c r="U21243" t="s">
        <v>2479</v>
      </c>
      <c r="V21243">
        <v>1</v>
      </c>
      <c r="W21243" t="s">
        <v>2570</v>
      </c>
    </row>
    <row r="21244" spans="1:23" x14ac:dyDescent="0.3">
      <c r="A21244">
        <v>28960</v>
      </c>
      <c r="B21244" s="15" t="s">
        <v>889</v>
      </c>
      <c r="C21244" t="str">
        <f>_xlfn.XLOOKUP($B21244, STANDARDS!$A:$A, STANDARDS!$B:$B,,0,2)</f>
        <v>Sheepbed Fm, Rackla Gp</v>
      </c>
      <c r="D21244" t="s">
        <v>517</v>
      </c>
      <c r="E21244" t="s">
        <v>2278</v>
      </c>
      <c r="F21244">
        <v>133</v>
      </c>
      <c r="G21244">
        <v>64.5</v>
      </c>
      <c r="H21244">
        <v>1</v>
      </c>
      <c r="I21244" t="s">
        <v>1816</v>
      </c>
      <c r="J21244" cm="1">
        <f t="array" ref="J21244:L21244">_xlfn.XLOOKUP($C21244, AGE!$A:$A,AGE!$B:$D,,0,2)</f>
        <v>604.1</v>
      </c>
      <c r="K21244">
        <v>34.200000000000003</v>
      </c>
      <c r="L21244" t="str">
        <v>Rooney et al. 2020; Rooney et al. 2015</v>
      </c>
      <c r="M21244" t="s">
        <v>2481</v>
      </c>
      <c r="O21244" s="14">
        <v>0.60342198567454541</v>
      </c>
      <c r="P21244" t="s">
        <v>2342</v>
      </c>
      <c r="Q21244" s="14">
        <v>-5.45</v>
      </c>
      <c r="R21244">
        <v>0.1</v>
      </c>
      <c r="S21244" s="14">
        <v>-33.538203392377056</v>
      </c>
      <c r="T21244">
        <v>0.1</v>
      </c>
      <c r="U21244" t="s">
        <v>2479</v>
      </c>
      <c r="V21244">
        <v>1</v>
      </c>
      <c r="W21244" t="s">
        <v>2570</v>
      </c>
    </row>
    <row r="21245" spans="1:23" x14ac:dyDescent="0.3">
      <c r="A21245">
        <v>28961</v>
      </c>
      <c r="B21245" s="15" t="s">
        <v>889</v>
      </c>
      <c r="C21245" t="str">
        <f>_xlfn.XLOOKUP($B21245, STANDARDS!$A:$A, STANDARDS!$B:$B,,0,2)</f>
        <v>Sheepbed Fm, Rackla Gp</v>
      </c>
      <c r="D21245" t="s">
        <v>517</v>
      </c>
      <c r="E21245" t="s">
        <v>2278</v>
      </c>
      <c r="F21245">
        <v>133</v>
      </c>
      <c r="G21245">
        <v>64.5</v>
      </c>
      <c r="H21245">
        <v>1</v>
      </c>
      <c r="I21245" t="s">
        <v>1816</v>
      </c>
      <c r="J21245" cm="1">
        <f t="array" ref="J21245:L21245">_xlfn.XLOOKUP($C21245, AGE!$A:$A,AGE!$B:$D,,0,2)</f>
        <v>604.1</v>
      </c>
      <c r="K21245">
        <v>34.200000000000003</v>
      </c>
      <c r="L21245" t="str">
        <v>Rooney et al. 2020; Rooney et al. 2015</v>
      </c>
      <c r="M21245" t="s">
        <v>2481</v>
      </c>
      <c r="O21245" s="14">
        <v>0.84517530251318651</v>
      </c>
      <c r="P21245" t="s">
        <v>2342</v>
      </c>
      <c r="Q21245" s="14">
        <v>-4.22</v>
      </c>
      <c r="R21245">
        <v>0.1</v>
      </c>
      <c r="S21245" s="14">
        <v>-33.31987809969123</v>
      </c>
      <c r="T21245">
        <v>0.1</v>
      </c>
      <c r="U21245" t="s">
        <v>2479</v>
      </c>
      <c r="V21245">
        <v>1</v>
      </c>
      <c r="W21245" t="s">
        <v>2570</v>
      </c>
    </row>
    <row r="21246" spans="1:23" x14ac:dyDescent="0.3">
      <c r="A21246">
        <v>28962</v>
      </c>
      <c r="B21246" s="15" t="s">
        <v>889</v>
      </c>
      <c r="C21246" t="str">
        <f>_xlfn.XLOOKUP($B21246, STANDARDS!$A:$A, STANDARDS!$B:$B,,0,2)</f>
        <v>Sheepbed Fm, Rackla Gp</v>
      </c>
      <c r="D21246" t="s">
        <v>517</v>
      </c>
      <c r="E21246" t="s">
        <v>2278</v>
      </c>
      <c r="F21246">
        <v>133</v>
      </c>
      <c r="G21246">
        <v>64.5</v>
      </c>
      <c r="H21246">
        <v>1</v>
      </c>
      <c r="I21246" t="s">
        <v>1816</v>
      </c>
      <c r="J21246" cm="1">
        <f t="array" ref="J21246:L21246">_xlfn.XLOOKUP($C21246, AGE!$A:$A,AGE!$B:$D,,0,2)</f>
        <v>604.1</v>
      </c>
      <c r="K21246">
        <v>34.200000000000003</v>
      </c>
      <c r="L21246" t="str">
        <v>Rooney et al. 2020; Rooney et al. 2015</v>
      </c>
      <c r="M21246" t="s">
        <v>2481</v>
      </c>
      <c r="O21246" s="14">
        <v>1.1504083020312779</v>
      </c>
      <c r="P21246" t="s">
        <v>2342</v>
      </c>
      <c r="Q21246" s="14">
        <v>-3.97</v>
      </c>
      <c r="R21246">
        <v>0.1</v>
      </c>
      <c r="S21246" s="14">
        <v>-33.267599024982033</v>
      </c>
      <c r="T21246">
        <v>0.1</v>
      </c>
      <c r="U21246" t="s">
        <v>2479</v>
      </c>
      <c r="V21246">
        <v>1</v>
      </c>
      <c r="W21246" t="s">
        <v>2570</v>
      </c>
    </row>
    <row r="21247" spans="1:23" x14ac:dyDescent="0.3">
      <c r="A21247">
        <v>28963</v>
      </c>
      <c r="B21247" s="15" t="s">
        <v>889</v>
      </c>
      <c r="C21247" t="str">
        <f>_xlfn.XLOOKUP($B21247, STANDARDS!$A:$A, STANDARDS!$B:$B,,0,2)</f>
        <v>Sheepbed Fm, Rackla Gp</v>
      </c>
      <c r="D21247" t="s">
        <v>517</v>
      </c>
      <c r="E21247" t="s">
        <v>2278</v>
      </c>
      <c r="F21247">
        <v>133</v>
      </c>
      <c r="G21247">
        <v>64.5</v>
      </c>
      <c r="H21247">
        <v>1</v>
      </c>
      <c r="I21247" t="s">
        <v>1816</v>
      </c>
      <c r="J21247" cm="1">
        <f t="array" ref="J21247:L21247">_xlfn.XLOOKUP($C21247, AGE!$A:$A,AGE!$B:$D,,0,2)</f>
        <v>604.1</v>
      </c>
      <c r="K21247">
        <v>34.200000000000003</v>
      </c>
      <c r="L21247" t="str">
        <v>Rooney et al. 2020; Rooney et al. 2015</v>
      </c>
      <c r="M21247" t="s">
        <v>2481</v>
      </c>
      <c r="O21247" s="14">
        <v>0.78916797148402851</v>
      </c>
      <c r="P21247" t="s">
        <v>2342</v>
      </c>
      <c r="Q21247" s="14">
        <v>-3.63</v>
      </c>
      <c r="R21247">
        <v>0.1</v>
      </c>
      <c r="S21247" s="14">
        <v>-32.515721091919595</v>
      </c>
      <c r="T21247">
        <v>0.1</v>
      </c>
      <c r="U21247" t="s">
        <v>2479</v>
      </c>
      <c r="V21247">
        <v>1</v>
      </c>
      <c r="W21247" t="s">
        <v>2570</v>
      </c>
    </row>
    <row r="21248" spans="1:23" x14ac:dyDescent="0.3">
      <c r="A21248">
        <v>28964</v>
      </c>
      <c r="B21248" s="15" t="s">
        <v>889</v>
      </c>
      <c r="C21248" t="str">
        <f>_xlfn.XLOOKUP($B21248, STANDARDS!$A:$A, STANDARDS!$B:$B,,0,2)</f>
        <v>Sheepbed Fm, Rackla Gp</v>
      </c>
      <c r="D21248" t="s">
        <v>517</v>
      </c>
      <c r="E21248" t="s">
        <v>2278</v>
      </c>
      <c r="F21248">
        <v>133</v>
      </c>
      <c r="G21248">
        <v>64.5</v>
      </c>
      <c r="H21248">
        <v>1</v>
      </c>
      <c r="I21248" t="s">
        <v>1816</v>
      </c>
      <c r="J21248" cm="1">
        <f t="array" ref="J21248:L21248">_xlfn.XLOOKUP($C21248, AGE!$A:$A,AGE!$B:$D,,0,2)</f>
        <v>604.1</v>
      </c>
      <c r="K21248">
        <v>34.200000000000003</v>
      </c>
      <c r="L21248" t="str">
        <v>Rooney et al. 2020; Rooney et al. 2015</v>
      </c>
      <c r="M21248" t="s">
        <v>2481</v>
      </c>
      <c r="O21248" s="14">
        <v>0.80809804529941054</v>
      </c>
      <c r="P21248" t="s">
        <v>2342</v>
      </c>
      <c r="Q21248" s="14">
        <v>-3.52</v>
      </c>
      <c r="R21248">
        <v>0.1</v>
      </c>
      <c r="S21248" s="14">
        <v>-32.650699178307129</v>
      </c>
      <c r="T21248">
        <v>0.1</v>
      </c>
      <c r="U21248" t="s">
        <v>2479</v>
      </c>
      <c r="V21248">
        <v>1</v>
      </c>
      <c r="W21248" t="s">
        <v>2570</v>
      </c>
    </row>
    <row r="21249" spans="1:23" x14ac:dyDescent="0.3">
      <c r="A21249">
        <v>28965</v>
      </c>
      <c r="B21249" s="15" t="s">
        <v>889</v>
      </c>
      <c r="C21249" t="str">
        <f>_xlfn.XLOOKUP($B21249, STANDARDS!$A:$A, STANDARDS!$B:$B,,0,2)</f>
        <v>Sheepbed Fm, Rackla Gp</v>
      </c>
      <c r="D21249" t="s">
        <v>517</v>
      </c>
      <c r="E21249" t="s">
        <v>2278</v>
      </c>
      <c r="F21249">
        <v>133</v>
      </c>
      <c r="G21249">
        <v>64.5</v>
      </c>
      <c r="H21249">
        <v>1</v>
      </c>
      <c r="I21249" t="s">
        <v>1816</v>
      </c>
      <c r="J21249" cm="1">
        <f t="array" ref="J21249:L21249">_xlfn.XLOOKUP($C21249, AGE!$A:$A,AGE!$B:$D,,0,2)</f>
        <v>604.1</v>
      </c>
      <c r="K21249">
        <v>34.200000000000003</v>
      </c>
      <c r="L21249" t="str">
        <v>Rooney et al. 2020; Rooney et al. 2015</v>
      </c>
      <c r="M21249" t="s">
        <v>2481</v>
      </c>
      <c r="O21249" s="14">
        <v>0.45451724818774147</v>
      </c>
      <c r="P21249" t="s">
        <v>2342</v>
      </c>
      <c r="Q21249" s="14">
        <v>-3.5</v>
      </c>
      <c r="R21249">
        <v>0.1</v>
      </c>
      <c r="S21249" s="14">
        <v>-32.267761348037304</v>
      </c>
      <c r="T21249">
        <v>0.1</v>
      </c>
      <c r="U21249" t="s">
        <v>2479</v>
      </c>
      <c r="V21249">
        <v>1</v>
      </c>
      <c r="W21249" t="s">
        <v>2570</v>
      </c>
    </row>
    <row r="21250" spans="1:23" x14ac:dyDescent="0.3">
      <c r="A21250">
        <v>28966</v>
      </c>
      <c r="B21250" s="15" t="s">
        <v>889</v>
      </c>
      <c r="C21250" t="str">
        <f>_xlfn.XLOOKUP($B21250, STANDARDS!$A:$A, STANDARDS!$B:$B,,0,2)</f>
        <v>Sheepbed Fm, Rackla Gp</v>
      </c>
      <c r="D21250" t="s">
        <v>517</v>
      </c>
      <c r="E21250" t="s">
        <v>2278</v>
      </c>
      <c r="F21250">
        <v>133</v>
      </c>
      <c r="G21250">
        <v>64.5</v>
      </c>
      <c r="H21250">
        <v>1</v>
      </c>
      <c r="I21250" t="s">
        <v>1816</v>
      </c>
      <c r="J21250" cm="1">
        <f t="array" ref="J21250:L21250">_xlfn.XLOOKUP($C21250, AGE!$A:$A,AGE!$B:$D,,0,2)</f>
        <v>604.1</v>
      </c>
      <c r="K21250">
        <v>34.200000000000003</v>
      </c>
      <c r="L21250" t="str">
        <v>Rooney et al. 2020; Rooney et al. 2015</v>
      </c>
      <c r="M21250" t="s">
        <v>2481</v>
      </c>
      <c r="O21250" s="14">
        <v>0.5018320700914557</v>
      </c>
      <c r="P21250" t="s">
        <v>2342</v>
      </c>
      <c r="Q21250" s="14">
        <v>-3.39</v>
      </c>
      <c r="R21250">
        <v>0.1</v>
      </c>
      <c r="S21250" s="14">
        <v>-32.717832319584367</v>
      </c>
      <c r="T21250">
        <v>0.1</v>
      </c>
      <c r="U21250" t="s">
        <v>2479</v>
      </c>
      <c r="V21250">
        <v>1</v>
      </c>
      <c r="W21250" t="s">
        <v>2570</v>
      </c>
    </row>
    <row r="21251" spans="1:23" x14ac:dyDescent="0.3">
      <c r="A21251">
        <v>28967</v>
      </c>
      <c r="B21251" s="15" t="s">
        <v>889</v>
      </c>
      <c r="C21251" t="str">
        <f>_xlfn.XLOOKUP($B21251, STANDARDS!$A:$A, STANDARDS!$B:$B,,0,2)</f>
        <v>Sheepbed Fm, Rackla Gp</v>
      </c>
      <c r="D21251" t="s">
        <v>517</v>
      </c>
      <c r="E21251" t="s">
        <v>2278</v>
      </c>
      <c r="F21251">
        <v>133</v>
      </c>
      <c r="G21251">
        <v>64.5</v>
      </c>
      <c r="H21251">
        <v>1</v>
      </c>
      <c r="I21251" t="s">
        <v>1816</v>
      </c>
      <c r="J21251" cm="1">
        <f t="array" ref="J21251:L21251">_xlfn.XLOOKUP($C21251, AGE!$A:$A,AGE!$B:$D,,0,2)</f>
        <v>604.1</v>
      </c>
      <c r="K21251">
        <v>34.200000000000003</v>
      </c>
      <c r="L21251" t="str">
        <v>Rooney et al. 2020; Rooney et al. 2015</v>
      </c>
      <c r="M21251" t="s">
        <v>2481</v>
      </c>
      <c r="O21251" s="14">
        <v>0.64251787706268049</v>
      </c>
      <c r="P21251" t="s">
        <v>2342</v>
      </c>
      <c r="Q21251" s="14">
        <v>-3.36</v>
      </c>
      <c r="R21251">
        <v>0.1</v>
      </c>
      <c r="S21251" s="14">
        <v>-32.868093329594402</v>
      </c>
      <c r="T21251">
        <v>0.1</v>
      </c>
      <c r="U21251" t="s">
        <v>2479</v>
      </c>
      <c r="V21251">
        <v>1</v>
      </c>
      <c r="W21251" t="s">
        <v>2570</v>
      </c>
    </row>
    <row r="21252" spans="1:23" x14ac:dyDescent="0.3">
      <c r="A21252">
        <v>28968</v>
      </c>
      <c r="B21252" s="15" t="s">
        <v>889</v>
      </c>
      <c r="C21252" t="str">
        <f>_xlfn.XLOOKUP($B21252, STANDARDS!$A:$A, STANDARDS!$B:$B,,0,2)</f>
        <v>Sheepbed Fm, Rackla Gp</v>
      </c>
      <c r="D21252" t="s">
        <v>517</v>
      </c>
      <c r="E21252" t="s">
        <v>2278</v>
      </c>
      <c r="F21252">
        <v>133</v>
      </c>
      <c r="G21252">
        <v>64.5</v>
      </c>
      <c r="H21252">
        <v>1</v>
      </c>
      <c r="I21252" t="s">
        <v>1816</v>
      </c>
      <c r="J21252" cm="1">
        <f t="array" ref="J21252:L21252">_xlfn.XLOOKUP($C21252, AGE!$A:$A,AGE!$B:$D,,0,2)</f>
        <v>604.1</v>
      </c>
      <c r="K21252">
        <v>34.200000000000003</v>
      </c>
      <c r="L21252" t="str">
        <v>Rooney et al. 2020; Rooney et al. 2015</v>
      </c>
      <c r="M21252" t="s">
        <v>2481</v>
      </c>
      <c r="O21252" s="14">
        <v>0.77082221532733475</v>
      </c>
      <c r="P21252" t="s">
        <v>2342</v>
      </c>
      <c r="Q21252" s="14">
        <v>-3.34</v>
      </c>
      <c r="R21252">
        <v>0.1</v>
      </c>
      <c r="S21252" s="14">
        <v>-32.907657461281921</v>
      </c>
      <c r="T21252">
        <v>0.1</v>
      </c>
      <c r="U21252" t="s">
        <v>2479</v>
      </c>
      <c r="V21252">
        <v>1</v>
      </c>
      <c r="W21252" t="s">
        <v>2570</v>
      </c>
    </row>
    <row r="21253" spans="1:23" x14ac:dyDescent="0.3">
      <c r="A21253">
        <v>28969</v>
      </c>
      <c r="B21253" s="15" t="s">
        <v>889</v>
      </c>
      <c r="C21253" t="str">
        <f>_xlfn.XLOOKUP($B21253, STANDARDS!$A:$A, STANDARDS!$B:$B,,0,2)</f>
        <v>Sheepbed Fm, Rackla Gp</v>
      </c>
      <c r="D21253" t="s">
        <v>517</v>
      </c>
      <c r="E21253" t="s">
        <v>2278</v>
      </c>
      <c r="F21253">
        <v>133</v>
      </c>
      <c r="G21253">
        <v>64.5</v>
      </c>
      <c r="H21253">
        <v>1</v>
      </c>
      <c r="I21253" t="s">
        <v>1816</v>
      </c>
      <c r="J21253" cm="1">
        <f t="array" ref="J21253:L21253">_xlfn.XLOOKUP($C21253, AGE!$A:$A,AGE!$B:$D,,0,2)</f>
        <v>604.1</v>
      </c>
      <c r="K21253">
        <v>34.200000000000003</v>
      </c>
      <c r="L21253" t="str">
        <v>Rooney et al. 2020; Rooney et al. 2015</v>
      </c>
      <c r="M21253" t="s">
        <v>2481</v>
      </c>
      <c r="O21253" s="14">
        <v>0.72879767099504233</v>
      </c>
      <c r="P21253" t="s">
        <v>2342</v>
      </c>
      <c r="Q21253" s="14">
        <v>-3.31</v>
      </c>
      <c r="R21253">
        <v>0.1</v>
      </c>
      <c r="S21253" s="14">
        <v>-32.761681160447999</v>
      </c>
      <c r="T21253">
        <v>0.1</v>
      </c>
      <c r="U21253" t="s">
        <v>2479</v>
      </c>
      <c r="V21253">
        <v>1</v>
      </c>
      <c r="W21253" t="s">
        <v>2570</v>
      </c>
    </row>
    <row r="21254" spans="1:23" x14ac:dyDescent="0.3">
      <c r="A21254">
        <v>28970</v>
      </c>
      <c r="B21254" s="15" t="s">
        <v>889</v>
      </c>
      <c r="C21254" t="str">
        <f>_xlfn.XLOOKUP($B21254, STANDARDS!$A:$A, STANDARDS!$B:$B,,0,2)</f>
        <v>Sheepbed Fm, Rackla Gp</v>
      </c>
      <c r="D21254" t="s">
        <v>517</v>
      </c>
      <c r="E21254" t="s">
        <v>2278</v>
      </c>
      <c r="F21254">
        <v>133</v>
      </c>
      <c r="G21254">
        <v>64.5</v>
      </c>
      <c r="H21254">
        <v>1</v>
      </c>
      <c r="I21254" t="s">
        <v>1816</v>
      </c>
      <c r="J21254" cm="1">
        <f t="array" ref="J21254:L21254">_xlfn.XLOOKUP($C21254, AGE!$A:$A,AGE!$B:$D,,0,2)</f>
        <v>604.1</v>
      </c>
      <c r="K21254">
        <v>34.200000000000003</v>
      </c>
      <c r="L21254" t="str">
        <v>Rooney et al. 2020; Rooney et al. 2015</v>
      </c>
      <c r="M21254" t="s">
        <v>2481</v>
      </c>
      <c r="O21254" s="14">
        <v>0.77130656302562195</v>
      </c>
      <c r="P21254" t="s">
        <v>2342</v>
      </c>
      <c r="Q21254" s="14">
        <v>-3.29</v>
      </c>
      <c r="R21254">
        <v>0.1</v>
      </c>
      <c r="S21254" s="14">
        <v>-32.603243542178816</v>
      </c>
      <c r="T21254">
        <v>0.1</v>
      </c>
      <c r="U21254" t="s">
        <v>2479</v>
      </c>
      <c r="V21254">
        <v>1</v>
      </c>
      <c r="W21254" t="s">
        <v>2570</v>
      </c>
    </row>
    <row r="21255" spans="1:23" x14ac:dyDescent="0.3">
      <c r="A21255">
        <v>28971</v>
      </c>
      <c r="B21255" s="15" t="s">
        <v>889</v>
      </c>
      <c r="C21255" t="str">
        <f>_xlfn.XLOOKUP($B21255, STANDARDS!$A:$A, STANDARDS!$B:$B,,0,2)</f>
        <v>Sheepbed Fm, Rackla Gp</v>
      </c>
      <c r="D21255" t="s">
        <v>517</v>
      </c>
      <c r="E21255" t="s">
        <v>2278</v>
      </c>
      <c r="F21255">
        <v>133</v>
      </c>
      <c r="G21255">
        <v>64.5</v>
      </c>
      <c r="H21255">
        <v>1</v>
      </c>
      <c r="I21255" t="s">
        <v>1816</v>
      </c>
      <c r="J21255" cm="1">
        <f t="array" ref="J21255:L21255">_xlfn.XLOOKUP($C21255, AGE!$A:$A,AGE!$B:$D,,0,2)</f>
        <v>604.1</v>
      </c>
      <c r="K21255">
        <v>34.200000000000003</v>
      </c>
      <c r="L21255" t="str">
        <v>Rooney et al. 2020; Rooney et al. 2015</v>
      </c>
      <c r="M21255" t="s">
        <v>2481</v>
      </c>
      <c r="O21255" s="14">
        <v>0.79234815241641177</v>
      </c>
      <c r="P21255" t="s">
        <v>2342</v>
      </c>
      <c r="Q21255" s="14">
        <v>-3.26</v>
      </c>
      <c r="R21255">
        <v>0.1</v>
      </c>
      <c r="S21255" s="14">
        <v>-32.706813178850297</v>
      </c>
      <c r="T21255">
        <v>0.1</v>
      </c>
      <c r="U21255" t="s">
        <v>2479</v>
      </c>
      <c r="V21255">
        <v>1</v>
      </c>
      <c r="W21255" t="s">
        <v>2570</v>
      </c>
    </row>
    <row r="21256" spans="1:23" x14ac:dyDescent="0.3">
      <c r="A21256">
        <v>28972</v>
      </c>
      <c r="B21256" s="15" t="s">
        <v>889</v>
      </c>
      <c r="C21256" t="str">
        <f>_xlfn.XLOOKUP($B21256, STANDARDS!$A:$A, STANDARDS!$B:$B,,0,2)</f>
        <v>Sheepbed Fm, Rackla Gp</v>
      </c>
      <c r="D21256" t="s">
        <v>517</v>
      </c>
      <c r="E21256" t="s">
        <v>2278</v>
      </c>
      <c r="F21256">
        <v>133</v>
      </c>
      <c r="G21256">
        <v>64.5</v>
      </c>
      <c r="H21256">
        <v>1</v>
      </c>
      <c r="I21256" t="s">
        <v>1816</v>
      </c>
      <c r="J21256" cm="1">
        <f t="array" ref="J21256:L21256">_xlfn.XLOOKUP($C21256, AGE!$A:$A,AGE!$B:$D,,0,2)</f>
        <v>604.1</v>
      </c>
      <c r="K21256">
        <v>34.200000000000003</v>
      </c>
      <c r="L21256" t="str">
        <v>Rooney et al. 2020; Rooney et al. 2015</v>
      </c>
      <c r="M21256" t="s">
        <v>2481</v>
      </c>
      <c r="O21256" s="14">
        <v>0.43338169894082357</v>
      </c>
      <c r="P21256" t="s">
        <v>2342</v>
      </c>
      <c r="Q21256" s="14">
        <v>-3.23</v>
      </c>
      <c r="R21256">
        <v>0.1</v>
      </c>
      <c r="S21256" s="14">
        <v>-32.094983453400836</v>
      </c>
      <c r="T21256">
        <v>0.1</v>
      </c>
      <c r="U21256" t="s">
        <v>2479</v>
      </c>
      <c r="V21256">
        <v>1</v>
      </c>
      <c r="W21256" t="s">
        <v>2570</v>
      </c>
    </row>
    <row r="21257" spans="1:23" x14ac:dyDescent="0.3">
      <c r="A21257">
        <v>28973</v>
      </c>
      <c r="B21257" s="15" t="s">
        <v>889</v>
      </c>
      <c r="C21257" t="str">
        <f>_xlfn.XLOOKUP($B21257, STANDARDS!$A:$A, STANDARDS!$B:$B,,0,2)</f>
        <v>Sheepbed Fm, Rackla Gp</v>
      </c>
      <c r="D21257" t="s">
        <v>517</v>
      </c>
      <c r="E21257" t="s">
        <v>2278</v>
      </c>
      <c r="F21257">
        <v>133</v>
      </c>
      <c r="G21257">
        <v>64.5</v>
      </c>
      <c r="H21257">
        <v>1</v>
      </c>
      <c r="I21257" t="s">
        <v>1816</v>
      </c>
      <c r="J21257" cm="1">
        <f t="array" ref="J21257:L21257">_xlfn.XLOOKUP($C21257, AGE!$A:$A,AGE!$B:$D,,0,2)</f>
        <v>604.1</v>
      </c>
      <c r="K21257">
        <v>34.200000000000003</v>
      </c>
      <c r="L21257" t="str">
        <v>Rooney et al. 2020; Rooney et al. 2015</v>
      </c>
      <c r="M21257" t="s">
        <v>2481</v>
      </c>
      <c r="O21257" s="14">
        <v>0.53352148586843773</v>
      </c>
      <c r="P21257" t="s">
        <v>2342</v>
      </c>
      <c r="Q21257" s="14">
        <v>-3.21</v>
      </c>
      <c r="R21257">
        <v>0.1</v>
      </c>
      <c r="S21257" s="14">
        <v>-32.387407066122407</v>
      </c>
      <c r="T21257">
        <v>0.1</v>
      </c>
      <c r="U21257" t="s">
        <v>2479</v>
      </c>
      <c r="V21257">
        <v>1</v>
      </c>
      <c r="W21257" t="s">
        <v>2570</v>
      </c>
    </row>
    <row r="21258" spans="1:23" x14ac:dyDescent="0.3">
      <c r="A21258">
        <v>28974</v>
      </c>
      <c r="B21258" s="15" t="s">
        <v>889</v>
      </c>
      <c r="C21258" t="str">
        <f>_xlfn.XLOOKUP($B21258, STANDARDS!$A:$A, STANDARDS!$B:$B,,0,2)</f>
        <v>Sheepbed Fm, Rackla Gp</v>
      </c>
      <c r="D21258" t="s">
        <v>517</v>
      </c>
      <c r="E21258" t="s">
        <v>2278</v>
      </c>
      <c r="F21258">
        <v>133</v>
      </c>
      <c r="G21258">
        <v>64.5</v>
      </c>
      <c r="H21258">
        <v>1</v>
      </c>
      <c r="I21258" t="s">
        <v>1816</v>
      </c>
      <c r="J21258" cm="1">
        <f t="array" ref="J21258:L21258">_xlfn.XLOOKUP($C21258, AGE!$A:$A,AGE!$B:$D,,0,2)</f>
        <v>604.1</v>
      </c>
      <c r="K21258">
        <v>34.200000000000003</v>
      </c>
      <c r="L21258" t="str">
        <v>Rooney et al. 2020; Rooney et al. 2015</v>
      </c>
      <c r="M21258" t="s">
        <v>2481</v>
      </c>
      <c r="O21258" s="14">
        <v>0.47434252874627802</v>
      </c>
      <c r="P21258" t="s">
        <v>2342</v>
      </c>
      <c r="Q21258" s="14">
        <v>-3.13</v>
      </c>
      <c r="R21258">
        <v>0.1</v>
      </c>
      <c r="S21258" s="14">
        <v>-31.969659047948731</v>
      </c>
      <c r="T21258">
        <v>0.1</v>
      </c>
      <c r="U21258" t="s">
        <v>2479</v>
      </c>
      <c r="V21258">
        <v>1</v>
      </c>
      <c r="W21258" t="s">
        <v>2570</v>
      </c>
    </row>
    <row r="21259" spans="1:23" x14ac:dyDescent="0.3">
      <c r="A21259">
        <v>28975</v>
      </c>
      <c r="B21259" s="15" t="s">
        <v>889</v>
      </c>
      <c r="C21259" t="str">
        <f>_xlfn.XLOOKUP($B21259, STANDARDS!$A:$A, STANDARDS!$B:$B,,0,2)</f>
        <v>Sheepbed Fm, Rackla Gp</v>
      </c>
      <c r="D21259" t="s">
        <v>517</v>
      </c>
      <c r="E21259" t="s">
        <v>2278</v>
      </c>
      <c r="F21259">
        <v>133</v>
      </c>
      <c r="G21259">
        <v>64.5</v>
      </c>
      <c r="H21259">
        <v>1</v>
      </c>
      <c r="I21259" t="s">
        <v>1816</v>
      </c>
      <c r="J21259" cm="1">
        <f t="array" ref="J21259:L21259">_xlfn.XLOOKUP($C21259, AGE!$A:$A,AGE!$B:$D,,0,2)</f>
        <v>604.1</v>
      </c>
      <c r="K21259">
        <v>34.200000000000003</v>
      </c>
      <c r="L21259" t="str">
        <v>Rooney et al. 2020; Rooney et al. 2015</v>
      </c>
      <c r="M21259" t="s">
        <v>2481</v>
      </c>
      <c r="O21259" s="14">
        <v>0.46326909062046773</v>
      </c>
      <c r="P21259" t="s">
        <v>2342</v>
      </c>
      <c r="Q21259" s="14">
        <v>-2.85</v>
      </c>
      <c r="R21259">
        <v>0.1</v>
      </c>
      <c r="S21259" s="14">
        <v>-32.425324220098169</v>
      </c>
      <c r="T21259">
        <v>0.1</v>
      </c>
      <c r="U21259" t="s">
        <v>2479</v>
      </c>
      <c r="V21259">
        <v>1</v>
      </c>
      <c r="W21259" t="s">
        <v>2570</v>
      </c>
    </row>
    <row r="21260" spans="1:23" x14ac:dyDescent="0.3">
      <c r="A21260">
        <v>28976</v>
      </c>
      <c r="B21260" s="15" t="s">
        <v>889</v>
      </c>
      <c r="C21260" t="str">
        <f>_xlfn.XLOOKUP($B21260, STANDARDS!$A:$A, STANDARDS!$B:$B,,0,2)</f>
        <v>Sheepbed Fm, Rackla Gp</v>
      </c>
      <c r="D21260" t="s">
        <v>517</v>
      </c>
      <c r="E21260" t="s">
        <v>2278</v>
      </c>
      <c r="F21260">
        <v>133</v>
      </c>
      <c r="G21260">
        <v>64.5</v>
      </c>
      <c r="H21260">
        <v>1</v>
      </c>
      <c r="I21260" t="s">
        <v>1816</v>
      </c>
      <c r="J21260" cm="1">
        <f t="array" ref="J21260:L21260">_xlfn.XLOOKUP($C21260, AGE!$A:$A,AGE!$B:$D,,0,2)</f>
        <v>604.1</v>
      </c>
      <c r="K21260">
        <v>34.200000000000003</v>
      </c>
      <c r="L21260" t="str">
        <v>Rooney et al. 2020; Rooney et al. 2015</v>
      </c>
      <c r="M21260" t="s">
        <v>2481</v>
      </c>
      <c r="O21260" s="14">
        <v>0.5932433310002958</v>
      </c>
      <c r="P21260" t="s">
        <v>2342</v>
      </c>
      <c r="Q21260" s="14">
        <v>-2.65</v>
      </c>
      <c r="R21260">
        <v>0.1</v>
      </c>
      <c r="S21260" s="14">
        <v>-32.592614811242676</v>
      </c>
      <c r="T21260">
        <v>0.1</v>
      </c>
      <c r="U21260" t="s">
        <v>2479</v>
      </c>
      <c r="V21260">
        <v>1</v>
      </c>
      <c r="W21260" t="s">
        <v>2570</v>
      </c>
    </row>
    <row r="21261" spans="1:23" x14ac:dyDescent="0.3">
      <c r="A21261">
        <v>28977</v>
      </c>
      <c r="B21261" s="15" t="s">
        <v>889</v>
      </c>
      <c r="C21261" t="str">
        <f>_xlfn.XLOOKUP($B21261, STANDARDS!$A:$A, STANDARDS!$B:$B,,0,2)</f>
        <v>Sheepbed Fm, Rackla Gp</v>
      </c>
      <c r="D21261" t="s">
        <v>517</v>
      </c>
      <c r="E21261" t="s">
        <v>2278</v>
      </c>
      <c r="F21261">
        <v>133</v>
      </c>
      <c r="G21261">
        <v>64.5</v>
      </c>
      <c r="H21261">
        <v>1</v>
      </c>
      <c r="I21261" t="s">
        <v>1816</v>
      </c>
      <c r="J21261" cm="1">
        <f t="array" ref="J21261:L21261">_xlfn.XLOOKUP($C21261, AGE!$A:$A,AGE!$B:$D,,0,2)</f>
        <v>604.1</v>
      </c>
      <c r="K21261">
        <v>34.200000000000003</v>
      </c>
      <c r="L21261" t="str">
        <v>Rooney et al. 2020; Rooney et al. 2015</v>
      </c>
      <c r="M21261" t="s">
        <v>2481</v>
      </c>
      <c r="O21261" s="14">
        <v>0.61977947072158457</v>
      </c>
      <c r="P21261" t="s">
        <v>2342</v>
      </c>
      <c r="Q21261" s="14">
        <v>-2.48</v>
      </c>
      <c r="R21261">
        <v>0.1</v>
      </c>
      <c r="S21261" s="14">
        <v>-32.446090716294428</v>
      </c>
      <c r="T21261">
        <v>0.1</v>
      </c>
      <c r="U21261" t="s">
        <v>2479</v>
      </c>
      <c r="V21261">
        <v>1</v>
      </c>
      <c r="W21261" t="s">
        <v>2570</v>
      </c>
    </row>
    <row r="21262" spans="1:23" x14ac:dyDescent="0.3">
      <c r="A21262">
        <v>28978</v>
      </c>
      <c r="B21262" s="15" t="s">
        <v>889</v>
      </c>
      <c r="C21262" t="str">
        <f>_xlfn.XLOOKUP($B21262, STANDARDS!$A:$A, STANDARDS!$B:$B,,0,2)</f>
        <v>Sheepbed Fm, Rackla Gp</v>
      </c>
      <c r="D21262" t="s">
        <v>517</v>
      </c>
      <c r="E21262" t="s">
        <v>2278</v>
      </c>
      <c r="F21262">
        <v>133</v>
      </c>
      <c r="G21262">
        <v>64.5</v>
      </c>
      <c r="H21262">
        <v>1</v>
      </c>
      <c r="I21262" t="s">
        <v>1816</v>
      </c>
      <c r="J21262" cm="1">
        <f t="array" ref="J21262:L21262">_xlfn.XLOOKUP($C21262, AGE!$A:$A,AGE!$B:$D,,0,2)</f>
        <v>604.1</v>
      </c>
      <c r="K21262">
        <v>34.200000000000003</v>
      </c>
      <c r="L21262" t="str">
        <v>Rooney et al. 2020; Rooney et al. 2015</v>
      </c>
      <c r="M21262" t="s">
        <v>2481</v>
      </c>
      <c r="O21262" s="14">
        <v>0.27609110423806271</v>
      </c>
      <c r="P21262" t="s">
        <v>2342</v>
      </c>
      <c r="Q21262" s="14">
        <v>-2.4300000000000002</v>
      </c>
      <c r="R21262">
        <v>0.1</v>
      </c>
      <c r="S21262" s="14">
        <v>-32.222297135129956</v>
      </c>
      <c r="T21262">
        <v>0.1</v>
      </c>
      <c r="U21262" t="s">
        <v>2479</v>
      </c>
      <c r="V21262">
        <v>1</v>
      </c>
      <c r="W21262" t="s">
        <v>2570</v>
      </c>
    </row>
    <row r="21263" spans="1:23" x14ac:dyDescent="0.3">
      <c r="A21263">
        <v>28979</v>
      </c>
      <c r="B21263" s="15" t="s">
        <v>889</v>
      </c>
      <c r="C21263" t="str">
        <f>_xlfn.XLOOKUP($B21263, STANDARDS!$A:$A, STANDARDS!$B:$B,,0,2)</f>
        <v>Sheepbed Fm, Rackla Gp</v>
      </c>
      <c r="D21263" t="s">
        <v>517</v>
      </c>
      <c r="E21263" t="s">
        <v>2278</v>
      </c>
      <c r="F21263">
        <v>133</v>
      </c>
      <c r="G21263">
        <v>64.5</v>
      </c>
      <c r="H21263">
        <v>1</v>
      </c>
      <c r="I21263" t="s">
        <v>1816</v>
      </c>
      <c r="J21263" cm="1">
        <f t="array" ref="J21263:L21263">_xlfn.XLOOKUP($C21263, AGE!$A:$A,AGE!$B:$D,,0,2)</f>
        <v>604.1</v>
      </c>
      <c r="K21263">
        <v>34.200000000000003</v>
      </c>
      <c r="L21263" t="str">
        <v>Rooney et al. 2020; Rooney et al. 2015</v>
      </c>
      <c r="M21263" t="s">
        <v>2481</v>
      </c>
      <c r="O21263" s="14">
        <v>0.8382965520428306</v>
      </c>
      <c r="P21263" t="s">
        <v>2342</v>
      </c>
      <c r="Q21263" s="14">
        <v>-2.37</v>
      </c>
      <c r="R21263">
        <v>0.1</v>
      </c>
      <c r="S21263" s="14">
        <v>-32.310754368145922</v>
      </c>
      <c r="T21263">
        <v>0.1</v>
      </c>
      <c r="U21263" t="s">
        <v>2479</v>
      </c>
      <c r="V21263">
        <v>1</v>
      </c>
      <c r="W21263" t="s">
        <v>2570</v>
      </c>
    </row>
    <row r="21264" spans="1:23" x14ac:dyDescent="0.3">
      <c r="A21264">
        <v>28980</v>
      </c>
      <c r="B21264" s="15" t="s">
        <v>889</v>
      </c>
      <c r="C21264" t="str">
        <f>_xlfn.XLOOKUP($B21264, STANDARDS!$A:$A, STANDARDS!$B:$B,,0,2)</f>
        <v>Sheepbed Fm, Rackla Gp</v>
      </c>
      <c r="D21264" t="s">
        <v>517</v>
      </c>
      <c r="E21264" t="s">
        <v>2278</v>
      </c>
      <c r="F21264">
        <v>133</v>
      </c>
      <c r="G21264">
        <v>64.5</v>
      </c>
      <c r="H21264">
        <v>1</v>
      </c>
      <c r="I21264" t="s">
        <v>1816</v>
      </c>
      <c r="J21264" cm="1">
        <f t="array" ref="J21264:L21264">_xlfn.XLOOKUP($C21264, AGE!$A:$A,AGE!$B:$D,,0,2)</f>
        <v>604.1</v>
      </c>
      <c r="K21264">
        <v>34.200000000000003</v>
      </c>
      <c r="L21264" t="str">
        <v>Rooney et al. 2020; Rooney et al. 2015</v>
      </c>
      <c r="M21264" t="s">
        <v>2481</v>
      </c>
      <c r="O21264" s="14">
        <v>0.44196369208558378</v>
      </c>
      <c r="P21264" t="s">
        <v>2342</v>
      </c>
      <c r="Q21264" s="14">
        <v>-2.2000000000000002</v>
      </c>
      <c r="R21264">
        <v>0.1</v>
      </c>
      <c r="S21264" s="14">
        <v>-32.486725799288195</v>
      </c>
      <c r="T21264">
        <v>0.1</v>
      </c>
      <c r="U21264" t="s">
        <v>2479</v>
      </c>
      <c r="V21264">
        <v>1</v>
      </c>
      <c r="W21264" t="s">
        <v>2570</v>
      </c>
    </row>
    <row r="21265" spans="1:23" x14ac:dyDescent="0.3">
      <c r="A21265">
        <v>28981</v>
      </c>
      <c r="B21265" s="15" t="s">
        <v>889</v>
      </c>
      <c r="C21265" t="str">
        <f>_xlfn.XLOOKUP($B21265, STANDARDS!$A:$A, STANDARDS!$B:$B,,0,2)</f>
        <v>Sheepbed Fm, Rackla Gp</v>
      </c>
      <c r="D21265" t="s">
        <v>517</v>
      </c>
      <c r="E21265" t="s">
        <v>2278</v>
      </c>
      <c r="F21265">
        <v>133</v>
      </c>
      <c r="G21265">
        <v>64.5</v>
      </c>
      <c r="H21265">
        <v>1</v>
      </c>
      <c r="I21265" t="s">
        <v>1816</v>
      </c>
      <c r="J21265" cm="1">
        <f t="array" ref="J21265:L21265">_xlfn.XLOOKUP($C21265, AGE!$A:$A,AGE!$B:$D,,0,2)</f>
        <v>604.1</v>
      </c>
      <c r="K21265">
        <v>34.200000000000003</v>
      </c>
      <c r="L21265" t="str">
        <v>Rooney et al. 2020; Rooney et al. 2015</v>
      </c>
      <c r="M21265" t="s">
        <v>2481</v>
      </c>
      <c r="O21265" s="14">
        <v>0.27440893577412351</v>
      </c>
      <c r="P21265" t="s">
        <v>2342</v>
      </c>
      <c r="Q21265" s="14">
        <v>-2.0299999999999998</v>
      </c>
      <c r="R21265">
        <v>0.1</v>
      </c>
      <c r="S21265" s="14">
        <v>-32.228983167018399</v>
      </c>
      <c r="T21265">
        <v>0.1</v>
      </c>
      <c r="U21265" t="s">
        <v>2479</v>
      </c>
      <c r="V21265">
        <v>1</v>
      </c>
      <c r="W21265" t="s">
        <v>2570</v>
      </c>
    </row>
    <row r="21266" spans="1:23" x14ac:dyDescent="0.3">
      <c r="A21266">
        <v>28982</v>
      </c>
      <c r="B21266" s="15" t="s">
        <v>889</v>
      </c>
      <c r="C21266" t="str">
        <f>_xlfn.XLOOKUP($B21266, STANDARDS!$A:$A, STANDARDS!$B:$B,,0,2)</f>
        <v>Sheepbed Fm, Rackla Gp</v>
      </c>
      <c r="D21266" t="s">
        <v>517</v>
      </c>
      <c r="E21266" t="s">
        <v>2278</v>
      </c>
      <c r="F21266">
        <v>133</v>
      </c>
      <c r="G21266">
        <v>64.5</v>
      </c>
      <c r="H21266">
        <v>1</v>
      </c>
      <c r="I21266" t="s">
        <v>1816</v>
      </c>
      <c r="J21266" cm="1">
        <f t="array" ref="J21266:L21266">_xlfn.XLOOKUP($C21266, AGE!$A:$A,AGE!$B:$D,,0,2)</f>
        <v>604.1</v>
      </c>
      <c r="K21266">
        <v>34.200000000000003</v>
      </c>
      <c r="L21266" t="str">
        <v>Rooney et al. 2020; Rooney et al. 2015</v>
      </c>
      <c r="M21266" t="s">
        <v>2481</v>
      </c>
      <c r="O21266" s="14">
        <v>0.55197021408625502</v>
      </c>
      <c r="P21266" t="s">
        <v>2342</v>
      </c>
      <c r="Q21266" s="14">
        <v>-1.81</v>
      </c>
      <c r="R21266">
        <v>0.1</v>
      </c>
      <c r="S21266" s="14">
        <v>-32.345185014759487</v>
      </c>
      <c r="T21266">
        <v>0.1</v>
      </c>
      <c r="U21266" t="s">
        <v>2479</v>
      </c>
      <c r="V21266">
        <v>1</v>
      </c>
      <c r="W21266" t="s">
        <v>2570</v>
      </c>
    </row>
    <row r="21267" spans="1:23" x14ac:dyDescent="0.3">
      <c r="A21267">
        <v>28983</v>
      </c>
      <c r="B21267" s="15" t="s">
        <v>889</v>
      </c>
      <c r="C21267" t="str">
        <f>_xlfn.XLOOKUP($B21267, STANDARDS!$A:$A, STANDARDS!$B:$B,,0,2)</f>
        <v>Sheepbed Fm, Rackla Gp</v>
      </c>
      <c r="D21267" t="s">
        <v>517</v>
      </c>
      <c r="E21267" t="s">
        <v>2278</v>
      </c>
      <c r="F21267">
        <v>133</v>
      </c>
      <c r="G21267">
        <v>64.5</v>
      </c>
      <c r="H21267">
        <v>1</v>
      </c>
      <c r="I21267" t="s">
        <v>1816</v>
      </c>
      <c r="J21267" cm="1">
        <f t="array" ref="J21267:L21267">_xlfn.XLOOKUP($C21267, AGE!$A:$A,AGE!$B:$D,,0,2)</f>
        <v>604.1</v>
      </c>
      <c r="K21267">
        <v>34.200000000000003</v>
      </c>
      <c r="L21267" t="str">
        <v>Rooney et al. 2020; Rooney et al. 2015</v>
      </c>
      <c r="M21267" t="s">
        <v>2481</v>
      </c>
      <c r="O21267" s="14">
        <v>0.40450617569200092</v>
      </c>
      <c r="P21267" t="s">
        <v>2342</v>
      </c>
      <c r="Q21267" s="14">
        <v>-1.75</v>
      </c>
      <c r="R21267">
        <v>0.1</v>
      </c>
      <c r="S21267" s="14">
        <v>-32.581710378597947</v>
      </c>
      <c r="T21267">
        <v>0.1</v>
      </c>
      <c r="U21267" t="s">
        <v>2479</v>
      </c>
      <c r="V21267">
        <v>1</v>
      </c>
      <c r="W21267" t="s">
        <v>2570</v>
      </c>
    </row>
    <row r="21268" spans="1:23" x14ac:dyDescent="0.3">
      <c r="A21268">
        <v>28984</v>
      </c>
      <c r="B21268" s="15" t="s">
        <v>889</v>
      </c>
      <c r="C21268" t="str">
        <f>_xlfn.XLOOKUP($B21268, STANDARDS!$A:$A, STANDARDS!$B:$B,,0,2)</f>
        <v>Sheepbed Fm, Rackla Gp</v>
      </c>
      <c r="D21268" t="s">
        <v>517</v>
      </c>
      <c r="E21268" t="s">
        <v>2278</v>
      </c>
      <c r="F21268">
        <v>133</v>
      </c>
      <c r="G21268">
        <v>64.5</v>
      </c>
      <c r="H21268">
        <v>1</v>
      </c>
      <c r="I21268" t="s">
        <v>1816</v>
      </c>
      <c r="J21268" cm="1">
        <f t="array" ref="J21268:L21268">_xlfn.XLOOKUP($C21268, AGE!$A:$A,AGE!$B:$D,,0,2)</f>
        <v>604.1</v>
      </c>
      <c r="K21268">
        <v>34.200000000000003</v>
      </c>
      <c r="L21268" t="str">
        <v>Rooney et al. 2020; Rooney et al. 2015</v>
      </c>
      <c r="M21268" t="s">
        <v>2481</v>
      </c>
      <c r="O21268" s="14">
        <v>0.79046437066914899</v>
      </c>
      <c r="P21268" t="s">
        <v>2342</v>
      </c>
      <c r="Q21268" s="14">
        <v>-1.64</v>
      </c>
      <c r="R21268">
        <v>0.1</v>
      </c>
      <c r="S21268" s="14">
        <v>-32.396273758162906</v>
      </c>
      <c r="T21268">
        <v>0.1</v>
      </c>
      <c r="U21268" t="s">
        <v>2479</v>
      </c>
      <c r="V21268">
        <v>1</v>
      </c>
      <c r="W21268" t="s">
        <v>2570</v>
      </c>
    </row>
    <row r="21269" spans="1:23" x14ac:dyDescent="0.3">
      <c r="A21269">
        <v>28985</v>
      </c>
      <c r="B21269" s="15" t="s">
        <v>889</v>
      </c>
      <c r="C21269" t="str">
        <f>_xlfn.XLOOKUP($B21269, STANDARDS!$A:$A, STANDARDS!$B:$B,,0,2)</f>
        <v>Sheepbed Fm, Rackla Gp</v>
      </c>
      <c r="D21269" t="s">
        <v>517</v>
      </c>
      <c r="E21269" t="s">
        <v>2278</v>
      </c>
      <c r="F21269">
        <v>133</v>
      </c>
      <c r="G21269">
        <v>64.5</v>
      </c>
      <c r="H21269">
        <v>1</v>
      </c>
      <c r="I21269" t="s">
        <v>1816</v>
      </c>
      <c r="J21269" cm="1">
        <f t="array" ref="J21269:L21269">_xlfn.XLOOKUP($C21269, AGE!$A:$A,AGE!$B:$D,,0,2)</f>
        <v>604.1</v>
      </c>
      <c r="K21269">
        <v>34.200000000000003</v>
      </c>
      <c r="L21269" t="str">
        <v>Rooney et al. 2020; Rooney et al. 2015</v>
      </c>
      <c r="M21269" t="s">
        <v>2481</v>
      </c>
      <c r="O21269" s="14">
        <v>0.49931599582545899</v>
      </c>
      <c r="P21269" t="s">
        <v>2342</v>
      </c>
      <c r="Q21269" s="14">
        <v>-1.59</v>
      </c>
      <c r="R21269">
        <v>0.1</v>
      </c>
      <c r="S21269" s="14">
        <v>-32.670695931846026</v>
      </c>
      <c r="T21269">
        <v>0.1</v>
      </c>
      <c r="U21269" t="s">
        <v>2479</v>
      </c>
      <c r="V21269">
        <v>1</v>
      </c>
      <c r="W21269" t="s">
        <v>2570</v>
      </c>
    </row>
    <row r="21270" spans="1:23" x14ac:dyDescent="0.3">
      <c r="A21270">
        <v>28986</v>
      </c>
      <c r="B21270" s="15" t="s">
        <v>889</v>
      </c>
      <c r="C21270" t="str">
        <f>_xlfn.XLOOKUP($B21270, STANDARDS!$A:$A, STANDARDS!$B:$B,,0,2)</f>
        <v>Sheepbed Fm, Rackla Gp</v>
      </c>
      <c r="D21270" t="s">
        <v>517</v>
      </c>
      <c r="E21270" t="s">
        <v>2278</v>
      </c>
      <c r="F21270">
        <v>133</v>
      </c>
      <c r="G21270">
        <v>64.5</v>
      </c>
      <c r="H21270">
        <v>1</v>
      </c>
      <c r="I21270" t="s">
        <v>1816</v>
      </c>
      <c r="J21270" cm="1">
        <f t="array" ref="J21270:L21270">_xlfn.XLOOKUP($C21270, AGE!$A:$A,AGE!$B:$D,,0,2)</f>
        <v>604.1</v>
      </c>
      <c r="K21270">
        <v>34.200000000000003</v>
      </c>
      <c r="L21270" t="str">
        <v>Rooney et al. 2020; Rooney et al. 2015</v>
      </c>
      <c r="M21270" t="s">
        <v>2481</v>
      </c>
      <c r="O21270" s="14">
        <v>0.11193160271658566</v>
      </c>
      <c r="P21270" t="s">
        <v>2342</v>
      </c>
      <c r="Q21270" s="14">
        <v>-1.44</v>
      </c>
      <c r="R21270">
        <v>0.1</v>
      </c>
      <c r="S21270" s="14">
        <v>-27.782489529263234</v>
      </c>
      <c r="T21270">
        <v>0.1</v>
      </c>
      <c r="U21270" t="s">
        <v>2479</v>
      </c>
      <c r="V21270">
        <v>1</v>
      </c>
      <c r="W21270" t="s">
        <v>2570</v>
      </c>
    </row>
    <row r="21271" spans="1:23" x14ac:dyDescent="0.3">
      <c r="A21271">
        <v>28987</v>
      </c>
      <c r="B21271" s="15" t="s">
        <v>889</v>
      </c>
      <c r="C21271" t="str">
        <f>_xlfn.XLOOKUP($B21271, STANDARDS!$A:$A, STANDARDS!$B:$B,,0,2)</f>
        <v>Sheepbed Fm, Rackla Gp</v>
      </c>
      <c r="D21271" t="s">
        <v>517</v>
      </c>
      <c r="E21271" t="s">
        <v>2278</v>
      </c>
      <c r="F21271">
        <v>133</v>
      </c>
      <c r="G21271">
        <v>64.5</v>
      </c>
      <c r="H21271">
        <v>1</v>
      </c>
      <c r="I21271" t="s">
        <v>1816</v>
      </c>
      <c r="J21271" cm="1">
        <f t="array" ref="J21271:L21271">_xlfn.XLOOKUP($C21271, AGE!$A:$A,AGE!$B:$D,,0,2)</f>
        <v>604.1</v>
      </c>
      <c r="K21271">
        <v>34.200000000000003</v>
      </c>
      <c r="L21271" t="str">
        <v>Rooney et al. 2020; Rooney et al. 2015</v>
      </c>
      <c r="M21271" t="s">
        <v>2481</v>
      </c>
      <c r="O21271" s="14">
        <v>0.25372970317509563</v>
      </c>
      <c r="P21271" t="s">
        <v>2342</v>
      </c>
      <c r="Q21271" s="14">
        <v>-1.39</v>
      </c>
      <c r="R21271">
        <v>0.1</v>
      </c>
      <c r="S21271" s="14">
        <v>-32.590708917690442</v>
      </c>
      <c r="T21271">
        <v>0.1</v>
      </c>
      <c r="U21271" t="s">
        <v>2479</v>
      </c>
      <c r="V21271">
        <v>1</v>
      </c>
      <c r="W21271" t="s">
        <v>2570</v>
      </c>
    </row>
    <row r="21272" spans="1:23" x14ac:dyDescent="0.3">
      <c r="A21272">
        <v>28988</v>
      </c>
      <c r="B21272" s="15" t="s">
        <v>889</v>
      </c>
      <c r="C21272" t="str">
        <f>_xlfn.XLOOKUP($B21272, STANDARDS!$A:$A, STANDARDS!$B:$B,,0,2)</f>
        <v>Sheepbed Fm, Rackla Gp</v>
      </c>
      <c r="D21272" t="s">
        <v>517</v>
      </c>
      <c r="E21272" t="s">
        <v>2278</v>
      </c>
      <c r="F21272">
        <v>133</v>
      </c>
      <c r="G21272">
        <v>64.5</v>
      </c>
      <c r="H21272">
        <v>1</v>
      </c>
      <c r="I21272" t="s">
        <v>1816</v>
      </c>
      <c r="J21272" cm="1">
        <f t="array" ref="J21272:L21272">_xlfn.XLOOKUP($C21272, AGE!$A:$A,AGE!$B:$D,,0,2)</f>
        <v>604.1</v>
      </c>
      <c r="K21272">
        <v>34.200000000000003</v>
      </c>
      <c r="L21272" t="str">
        <v>Rooney et al. 2020; Rooney et al. 2015</v>
      </c>
      <c r="M21272" t="s">
        <v>2481</v>
      </c>
      <c r="O21272" s="14">
        <v>0.13040202118700411</v>
      </c>
      <c r="P21272" t="s">
        <v>2342</v>
      </c>
      <c r="Q21272" s="14">
        <v>-1.33</v>
      </c>
      <c r="R21272">
        <v>0.1</v>
      </c>
      <c r="S21272" s="14">
        <v>-32.091789916895024</v>
      </c>
      <c r="T21272">
        <v>0.1</v>
      </c>
      <c r="U21272" t="s">
        <v>2479</v>
      </c>
      <c r="V21272">
        <v>1</v>
      </c>
      <c r="W21272" t="s">
        <v>2570</v>
      </c>
    </row>
    <row r="21273" spans="1:23" x14ac:dyDescent="0.3">
      <c r="A21273">
        <v>28989</v>
      </c>
      <c r="B21273" s="15" t="s">
        <v>889</v>
      </c>
      <c r="C21273" t="str">
        <f>_xlfn.XLOOKUP($B21273, STANDARDS!$A:$A, STANDARDS!$B:$B,,0,2)</f>
        <v>Sheepbed Fm, Rackla Gp</v>
      </c>
      <c r="D21273" t="s">
        <v>517</v>
      </c>
      <c r="E21273" t="s">
        <v>2278</v>
      </c>
      <c r="F21273">
        <v>133</v>
      </c>
      <c r="G21273">
        <v>64.5</v>
      </c>
      <c r="H21273">
        <v>1</v>
      </c>
      <c r="I21273" t="s">
        <v>1816</v>
      </c>
      <c r="J21273" cm="1">
        <f t="array" ref="J21273:L21273">_xlfn.XLOOKUP($C21273, AGE!$A:$A,AGE!$B:$D,,0,2)</f>
        <v>604.1</v>
      </c>
      <c r="K21273">
        <v>34.200000000000003</v>
      </c>
      <c r="L21273" t="str">
        <v>Rooney et al. 2020; Rooney et al. 2015</v>
      </c>
      <c r="M21273" t="s">
        <v>2481</v>
      </c>
      <c r="O21273" s="14">
        <v>0.11526099893744074</v>
      </c>
      <c r="P21273" t="s">
        <v>2342</v>
      </c>
      <c r="Q21273" s="14">
        <v>-1.1599999999999999</v>
      </c>
      <c r="R21273">
        <v>0.1</v>
      </c>
      <c r="S21273" s="14">
        <v>-31.32513353419505</v>
      </c>
      <c r="T21273">
        <v>0.1</v>
      </c>
      <c r="U21273" t="s">
        <v>2479</v>
      </c>
      <c r="V21273">
        <v>1</v>
      </c>
      <c r="W21273" t="s">
        <v>2570</v>
      </c>
    </row>
    <row r="21274" spans="1:23" x14ac:dyDescent="0.3">
      <c r="A21274">
        <v>28990</v>
      </c>
      <c r="B21274" s="15" t="s">
        <v>889</v>
      </c>
      <c r="C21274" t="str">
        <f>_xlfn.XLOOKUP($B21274, STANDARDS!$A:$A, STANDARDS!$B:$B,,0,2)</f>
        <v>Sheepbed Fm, Rackla Gp</v>
      </c>
      <c r="D21274" t="s">
        <v>517</v>
      </c>
      <c r="E21274" t="s">
        <v>2278</v>
      </c>
      <c r="F21274">
        <v>133</v>
      </c>
      <c r="G21274">
        <v>64.5</v>
      </c>
      <c r="H21274">
        <v>1</v>
      </c>
      <c r="I21274" t="s">
        <v>1816</v>
      </c>
      <c r="J21274" cm="1">
        <f t="array" ref="J21274:L21274">_xlfn.XLOOKUP($C21274, AGE!$A:$A,AGE!$B:$D,,0,2)</f>
        <v>604.1</v>
      </c>
      <c r="K21274">
        <v>34.200000000000003</v>
      </c>
      <c r="L21274" t="str">
        <v>Rooney et al. 2020; Rooney et al. 2015</v>
      </c>
      <c r="M21274" t="s">
        <v>2481</v>
      </c>
      <c r="O21274" s="14">
        <v>0.11831895480669914</v>
      </c>
      <c r="P21274" t="s">
        <v>2342</v>
      </c>
      <c r="Q21274" s="14">
        <v>-1.1100000000000001</v>
      </c>
      <c r="R21274">
        <v>0.1</v>
      </c>
      <c r="S21274" s="14">
        <v>-31.399542391763021</v>
      </c>
      <c r="T21274">
        <v>0.1</v>
      </c>
      <c r="U21274" t="s">
        <v>2479</v>
      </c>
      <c r="V21274">
        <v>1</v>
      </c>
      <c r="W21274" t="s">
        <v>2570</v>
      </c>
    </row>
    <row r="21275" spans="1:23" x14ac:dyDescent="0.3">
      <c r="A21275">
        <v>28991</v>
      </c>
      <c r="B21275" s="15" t="s">
        <v>889</v>
      </c>
      <c r="C21275" t="str">
        <f>_xlfn.XLOOKUP($B21275, STANDARDS!$A:$A, STANDARDS!$B:$B,,0,2)</f>
        <v>Sheepbed Fm, Rackla Gp</v>
      </c>
      <c r="D21275" t="s">
        <v>517</v>
      </c>
      <c r="E21275" t="s">
        <v>2278</v>
      </c>
      <c r="F21275">
        <v>133</v>
      </c>
      <c r="G21275">
        <v>64.5</v>
      </c>
      <c r="H21275">
        <v>1</v>
      </c>
      <c r="I21275" t="s">
        <v>1816</v>
      </c>
      <c r="J21275" cm="1">
        <f t="array" ref="J21275:L21275">_xlfn.XLOOKUP($C21275, AGE!$A:$A,AGE!$B:$D,,0,2)</f>
        <v>604.1</v>
      </c>
      <c r="K21275">
        <v>34.200000000000003</v>
      </c>
      <c r="L21275" t="str">
        <v>Rooney et al. 2020; Rooney et al. 2015</v>
      </c>
      <c r="M21275" t="s">
        <v>2481</v>
      </c>
      <c r="O21275" s="14">
        <v>0.30169318735871636</v>
      </c>
      <c r="P21275" t="s">
        <v>2342</v>
      </c>
      <c r="Q21275" s="14">
        <v>-1.05</v>
      </c>
      <c r="R21275">
        <v>0.1</v>
      </c>
      <c r="S21275" s="14">
        <v>-32.421317259831241</v>
      </c>
      <c r="T21275">
        <v>0.1</v>
      </c>
      <c r="U21275" t="s">
        <v>2479</v>
      </c>
      <c r="V21275">
        <v>1</v>
      </c>
      <c r="W21275" t="s">
        <v>2570</v>
      </c>
    </row>
    <row r="21276" spans="1:23" x14ac:dyDescent="0.3">
      <c r="A21276">
        <v>28992</v>
      </c>
      <c r="B21276" s="15" t="s">
        <v>889</v>
      </c>
      <c r="C21276" t="str">
        <f>_xlfn.XLOOKUP($B21276, STANDARDS!$A:$A, STANDARDS!$B:$B,,0,2)</f>
        <v>Sheepbed Fm, Rackla Gp</v>
      </c>
      <c r="D21276" t="s">
        <v>517</v>
      </c>
      <c r="E21276" t="s">
        <v>2278</v>
      </c>
      <c r="F21276">
        <v>133</v>
      </c>
      <c r="G21276">
        <v>64.5</v>
      </c>
      <c r="H21276">
        <v>1</v>
      </c>
      <c r="I21276" t="s">
        <v>1816</v>
      </c>
      <c r="J21276" cm="1">
        <f t="array" ref="J21276:L21276">_xlfn.XLOOKUP($C21276, AGE!$A:$A,AGE!$B:$D,,0,2)</f>
        <v>604.1</v>
      </c>
      <c r="K21276">
        <v>34.200000000000003</v>
      </c>
      <c r="L21276" t="str">
        <v>Rooney et al. 2020; Rooney et al. 2015</v>
      </c>
      <c r="M21276" t="s">
        <v>2481</v>
      </c>
      <c r="O21276" s="14">
        <v>0.17249629399800048</v>
      </c>
      <c r="P21276" t="s">
        <v>2342</v>
      </c>
      <c r="Q21276" s="14">
        <v>-0.88</v>
      </c>
      <c r="R21276">
        <v>0.1</v>
      </c>
      <c r="S21276" s="14">
        <v>-32.030799818601395</v>
      </c>
      <c r="T21276">
        <v>0.1</v>
      </c>
      <c r="U21276" t="s">
        <v>2479</v>
      </c>
      <c r="V21276">
        <v>1</v>
      </c>
      <c r="W21276" t="s">
        <v>2570</v>
      </c>
    </row>
    <row r="21277" spans="1:23" x14ac:dyDescent="0.3">
      <c r="A21277">
        <v>28993</v>
      </c>
      <c r="B21277" s="15" t="s">
        <v>889</v>
      </c>
      <c r="C21277" t="str">
        <f>_xlfn.XLOOKUP($B21277, STANDARDS!$A:$A, STANDARDS!$B:$B,,0,2)</f>
        <v>Sheepbed Fm, Rackla Gp</v>
      </c>
      <c r="D21277" t="s">
        <v>517</v>
      </c>
      <c r="E21277" t="s">
        <v>2278</v>
      </c>
      <c r="F21277">
        <v>133</v>
      </c>
      <c r="G21277">
        <v>64.5</v>
      </c>
      <c r="H21277">
        <v>1</v>
      </c>
      <c r="I21277" t="s">
        <v>1816</v>
      </c>
      <c r="J21277" cm="1">
        <f t="array" ref="J21277:L21277">_xlfn.XLOOKUP($C21277, AGE!$A:$A,AGE!$B:$D,,0,2)</f>
        <v>604.1</v>
      </c>
      <c r="K21277">
        <v>34.200000000000003</v>
      </c>
      <c r="L21277" t="str">
        <v>Rooney et al. 2020; Rooney et al. 2015</v>
      </c>
      <c r="M21277" t="s">
        <v>2481</v>
      </c>
      <c r="O21277" s="14">
        <v>0.12760708696172549</v>
      </c>
      <c r="P21277" t="s">
        <v>2342</v>
      </c>
      <c r="Q21277" s="14">
        <v>-0.83</v>
      </c>
      <c r="R21277">
        <v>0.1</v>
      </c>
      <c r="S21277" s="14">
        <v>-31.225669720344172</v>
      </c>
      <c r="T21277">
        <v>0.1</v>
      </c>
      <c r="U21277" t="s">
        <v>2479</v>
      </c>
      <c r="V21277">
        <v>1</v>
      </c>
      <c r="W21277" t="s">
        <v>2570</v>
      </c>
    </row>
    <row r="21278" spans="1:23" x14ac:dyDescent="0.3">
      <c r="A21278">
        <v>28994</v>
      </c>
      <c r="B21278" s="15" t="s">
        <v>889</v>
      </c>
      <c r="C21278" t="str">
        <f>_xlfn.XLOOKUP($B21278, STANDARDS!$A:$A, STANDARDS!$B:$B,,0,2)</f>
        <v>Sheepbed Fm, Rackla Gp</v>
      </c>
      <c r="D21278" t="s">
        <v>517</v>
      </c>
      <c r="E21278" t="s">
        <v>2278</v>
      </c>
      <c r="F21278">
        <v>133</v>
      </c>
      <c r="G21278">
        <v>64.5</v>
      </c>
      <c r="H21278">
        <v>1</v>
      </c>
      <c r="I21278" t="s">
        <v>1816</v>
      </c>
      <c r="J21278" cm="1">
        <f t="array" ref="J21278:L21278">_xlfn.XLOOKUP($C21278, AGE!$A:$A,AGE!$B:$D,,0,2)</f>
        <v>604.1</v>
      </c>
      <c r="K21278">
        <v>34.200000000000003</v>
      </c>
      <c r="L21278" t="str">
        <v>Rooney et al. 2020; Rooney et al. 2015</v>
      </c>
      <c r="M21278" t="s">
        <v>2481</v>
      </c>
      <c r="O21278" s="14">
        <v>0.15744395298328151</v>
      </c>
      <c r="P21278" t="s">
        <v>2342</v>
      </c>
      <c r="Q21278" s="14">
        <v>-0.71</v>
      </c>
      <c r="R21278">
        <v>0.1</v>
      </c>
      <c r="S21278" s="14">
        <v>-31.831832120889395</v>
      </c>
      <c r="T21278">
        <v>0.1</v>
      </c>
      <c r="U21278" t="s">
        <v>2479</v>
      </c>
      <c r="V21278">
        <v>1</v>
      </c>
      <c r="W21278" t="s">
        <v>2570</v>
      </c>
    </row>
    <row r="21279" spans="1:23" x14ac:dyDescent="0.3">
      <c r="A21279">
        <v>28995</v>
      </c>
      <c r="B21279" s="15" t="s">
        <v>889</v>
      </c>
      <c r="C21279" t="str">
        <f>_xlfn.XLOOKUP($B21279, STANDARDS!$A:$A, STANDARDS!$B:$B,,0,2)</f>
        <v>Sheepbed Fm, Rackla Gp</v>
      </c>
      <c r="D21279" t="s">
        <v>517</v>
      </c>
      <c r="E21279" t="s">
        <v>2278</v>
      </c>
      <c r="F21279">
        <v>133</v>
      </c>
      <c r="G21279">
        <v>64.5</v>
      </c>
      <c r="H21279">
        <v>1</v>
      </c>
      <c r="I21279" t="s">
        <v>1816</v>
      </c>
      <c r="J21279" cm="1">
        <f t="array" ref="J21279:L21279">_xlfn.XLOOKUP($C21279, AGE!$A:$A,AGE!$B:$D,,0,2)</f>
        <v>604.1</v>
      </c>
      <c r="K21279">
        <v>34.200000000000003</v>
      </c>
      <c r="L21279" t="str">
        <v>Rooney et al. 2020; Rooney et al. 2015</v>
      </c>
      <c r="M21279" t="s">
        <v>2481</v>
      </c>
      <c r="O21279" s="14">
        <v>0.12916471372647395</v>
      </c>
      <c r="P21279" t="s">
        <v>2342</v>
      </c>
      <c r="Q21279" s="14">
        <v>-0.66</v>
      </c>
      <c r="R21279">
        <v>0.1</v>
      </c>
      <c r="S21279" s="14">
        <v>-31.854828387459122</v>
      </c>
      <c r="T21279">
        <v>0.1</v>
      </c>
      <c r="U21279" t="s">
        <v>2479</v>
      </c>
      <c r="V21279">
        <v>1</v>
      </c>
      <c r="W21279" t="s">
        <v>2570</v>
      </c>
    </row>
    <row r="21280" spans="1:23" x14ac:dyDescent="0.3">
      <c r="A21280">
        <v>28996</v>
      </c>
      <c r="B21280" s="15" t="s">
        <v>889</v>
      </c>
      <c r="C21280" t="str">
        <f>_xlfn.XLOOKUP($B21280, STANDARDS!$A:$A, STANDARDS!$B:$B,,0,2)</f>
        <v>Sheepbed Fm, Rackla Gp</v>
      </c>
      <c r="D21280" t="s">
        <v>517</v>
      </c>
      <c r="E21280" t="s">
        <v>2278</v>
      </c>
      <c r="F21280">
        <v>133</v>
      </c>
      <c r="G21280">
        <v>64.5</v>
      </c>
      <c r="H21280">
        <v>1</v>
      </c>
      <c r="I21280" t="s">
        <v>1816</v>
      </c>
      <c r="J21280" cm="1">
        <f t="array" ref="J21280:L21280">_xlfn.XLOOKUP($C21280, AGE!$A:$A,AGE!$B:$D,,0,2)</f>
        <v>604.1</v>
      </c>
      <c r="K21280">
        <v>34.200000000000003</v>
      </c>
      <c r="L21280" t="str">
        <v>Rooney et al. 2020; Rooney et al. 2015</v>
      </c>
      <c r="M21280" t="s">
        <v>2481</v>
      </c>
      <c r="O21280" s="14">
        <v>0.14812157410280277</v>
      </c>
      <c r="P21280" t="s">
        <v>2342</v>
      </c>
      <c r="Q21280" s="14">
        <v>-0.6</v>
      </c>
      <c r="R21280">
        <v>0.1</v>
      </c>
      <c r="S21280" s="14">
        <v>-31.767180996254233</v>
      </c>
      <c r="T21280">
        <v>0.1</v>
      </c>
      <c r="U21280" t="s">
        <v>2479</v>
      </c>
      <c r="V21280">
        <v>1</v>
      </c>
      <c r="W21280" t="s">
        <v>2570</v>
      </c>
    </row>
    <row r="21281" spans="1:23" x14ac:dyDescent="0.3">
      <c r="A21281">
        <v>28997</v>
      </c>
      <c r="B21281" s="15" t="s">
        <v>889</v>
      </c>
      <c r="C21281" t="str">
        <f>_xlfn.XLOOKUP($B21281, STANDARDS!$A:$A, STANDARDS!$B:$B,,0,2)</f>
        <v>Sheepbed Fm, Rackla Gp</v>
      </c>
      <c r="D21281" t="s">
        <v>517</v>
      </c>
      <c r="E21281" t="s">
        <v>2278</v>
      </c>
      <c r="F21281">
        <v>133</v>
      </c>
      <c r="G21281">
        <v>64.5</v>
      </c>
      <c r="H21281">
        <v>1</v>
      </c>
      <c r="I21281" t="s">
        <v>1816</v>
      </c>
      <c r="J21281" cm="1">
        <f t="array" ref="J21281:L21281">_xlfn.XLOOKUP($C21281, AGE!$A:$A,AGE!$B:$D,,0,2)</f>
        <v>604.1</v>
      </c>
      <c r="K21281">
        <v>34.200000000000003</v>
      </c>
      <c r="L21281" t="str">
        <v>Rooney et al. 2020; Rooney et al. 2015</v>
      </c>
      <c r="M21281" t="s">
        <v>2481</v>
      </c>
      <c r="O21281" s="14">
        <v>0.15280101724214351</v>
      </c>
      <c r="P21281" t="s">
        <v>2342</v>
      </c>
      <c r="Q21281" s="14">
        <v>-0.26</v>
      </c>
      <c r="R21281">
        <v>0.1</v>
      </c>
      <c r="S21281" s="14">
        <v>-31.919445486397731</v>
      </c>
      <c r="T21281">
        <v>0.1</v>
      </c>
      <c r="U21281" t="s">
        <v>2479</v>
      </c>
      <c r="V21281">
        <v>1</v>
      </c>
      <c r="W21281" t="s">
        <v>2570</v>
      </c>
    </row>
    <row r="21282" spans="1:23" x14ac:dyDescent="0.3">
      <c r="A21282">
        <v>28998</v>
      </c>
      <c r="B21282" s="15" t="s">
        <v>889</v>
      </c>
      <c r="C21282" t="str">
        <f>_xlfn.XLOOKUP($B21282, STANDARDS!$A:$A, STANDARDS!$B:$B,,0,2)</f>
        <v>Sheepbed Fm, Rackla Gp</v>
      </c>
      <c r="D21282" t="s">
        <v>517</v>
      </c>
      <c r="E21282" t="s">
        <v>2278</v>
      </c>
      <c r="F21282">
        <v>133</v>
      </c>
      <c r="G21282">
        <v>64.5</v>
      </c>
      <c r="H21282">
        <v>1</v>
      </c>
      <c r="I21282" t="s">
        <v>1816</v>
      </c>
      <c r="J21282" cm="1">
        <f t="array" ref="J21282:L21282">_xlfn.XLOOKUP($C21282, AGE!$A:$A,AGE!$B:$D,,0,2)</f>
        <v>604.1</v>
      </c>
      <c r="K21282">
        <v>34.200000000000003</v>
      </c>
      <c r="L21282" t="str">
        <v>Rooney et al. 2020; Rooney et al. 2015</v>
      </c>
      <c r="M21282" t="s">
        <v>2481</v>
      </c>
      <c r="O21282" s="14">
        <v>8.9047471300031031E-2</v>
      </c>
      <c r="P21282" t="s">
        <v>2342</v>
      </c>
      <c r="Q21282" s="14">
        <v>-0.21</v>
      </c>
      <c r="R21282">
        <v>0.1</v>
      </c>
      <c r="S21282" s="14">
        <v>-32.995643176853058</v>
      </c>
      <c r="T21282">
        <v>0.1</v>
      </c>
      <c r="U21282" t="s">
        <v>2479</v>
      </c>
      <c r="V21282">
        <v>1</v>
      </c>
      <c r="W21282" t="s">
        <v>2570</v>
      </c>
    </row>
    <row r="21283" spans="1:23" x14ac:dyDescent="0.3">
      <c r="A21283">
        <v>28999</v>
      </c>
      <c r="B21283" s="15" t="s">
        <v>889</v>
      </c>
      <c r="C21283" t="str">
        <f>_xlfn.XLOOKUP($B21283, STANDARDS!$A:$A, STANDARDS!$B:$B,,0,2)</f>
        <v>Sheepbed Fm, Rackla Gp</v>
      </c>
      <c r="D21283" t="s">
        <v>517</v>
      </c>
      <c r="E21283" t="s">
        <v>2278</v>
      </c>
      <c r="F21283">
        <v>133</v>
      </c>
      <c r="G21283">
        <v>64.5</v>
      </c>
      <c r="H21283">
        <v>1</v>
      </c>
      <c r="I21283" t="s">
        <v>1816</v>
      </c>
      <c r="J21283" cm="1">
        <f t="array" ref="J21283:L21283">_xlfn.XLOOKUP($C21283, AGE!$A:$A,AGE!$B:$D,,0,2)</f>
        <v>604.1</v>
      </c>
      <c r="K21283">
        <v>34.200000000000003</v>
      </c>
      <c r="L21283" t="str">
        <v>Rooney et al. 2020; Rooney et al. 2015</v>
      </c>
      <c r="M21283" t="s">
        <v>2481</v>
      </c>
      <c r="O21283" s="14">
        <v>0.11850550153305867</v>
      </c>
      <c r="P21283" t="s">
        <v>2342</v>
      </c>
      <c r="Q21283" s="14">
        <v>-0.04</v>
      </c>
      <c r="R21283">
        <v>0.1</v>
      </c>
      <c r="S21283" s="14">
        <v>-31.706074852183487</v>
      </c>
      <c r="T21283">
        <v>0.1</v>
      </c>
      <c r="U21283" t="s">
        <v>2479</v>
      </c>
      <c r="V21283">
        <v>1</v>
      </c>
      <c r="W21283" t="s">
        <v>2570</v>
      </c>
    </row>
    <row r="21284" spans="1:23" x14ac:dyDescent="0.3">
      <c r="A21284">
        <v>29000</v>
      </c>
      <c r="B21284" s="15" t="s">
        <v>889</v>
      </c>
      <c r="C21284" t="str">
        <f>_xlfn.XLOOKUP($B21284, STANDARDS!$A:$A, STANDARDS!$B:$B,,0,2)</f>
        <v>Sheepbed Fm, Rackla Gp</v>
      </c>
      <c r="D21284" t="s">
        <v>517</v>
      </c>
      <c r="E21284" t="s">
        <v>2278</v>
      </c>
      <c r="F21284">
        <v>133</v>
      </c>
      <c r="G21284">
        <v>64.5</v>
      </c>
      <c r="H21284">
        <v>1</v>
      </c>
      <c r="I21284" t="s">
        <v>1816</v>
      </c>
      <c r="J21284" cm="1">
        <f t="array" ref="J21284:L21284">_xlfn.XLOOKUP($C21284, AGE!$A:$A,AGE!$B:$D,,0,2)</f>
        <v>604.1</v>
      </c>
      <c r="K21284">
        <v>34.200000000000003</v>
      </c>
      <c r="L21284" t="str">
        <v>Rooney et al. 2020; Rooney et al. 2015</v>
      </c>
      <c r="M21284" t="s">
        <v>2481</v>
      </c>
      <c r="O21284" s="14">
        <v>0.14629788156660151</v>
      </c>
      <c r="P21284" t="s">
        <v>2342</v>
      </c>
      <c r="Q21284" s="14">
        <v>0.24</v>
      </c>
      <c r="R21284">
        <v>0.1</v>
      </c>
      <c r="S21284" s="14">
        <v>-31.622930426644604</v>
      </c>
      <c r="T21284">
        <v>0.1</v>
      </c>
      <c r="U21284" t="s">
        <v>2479</v>
      </c>
      <c r="V21284">
        <v>1</v>
      </c>
      <c r="W21284" t="s">
        <v>2570</v>
      </c>
    </row>
    <row r="21285" spans="1:23" x14ac:dyDescent="0.3">
      <c r="A21285">
        <v>29001</v>
      </c>
      <c r="B21285" s="15" t="s">
        <v>889</v>
      </c>
      <c r="C21285" t="str">
        <f>_xlfn.XLOOKUP($B21285, STANDARDS!$A:$A, STANDARDS!$B:$B,,0,2)</f>
        <v>Sheepbed Fm, Rackla Gp</v>
      </c>
      <c r="D21285" t="s">
        <v>517</v>
      </c>
      <c r="E21285" t="s">
        <v>2278</v>
      </c>
      <c r="F21285">
        <v>133</v>
      </c>
      <c r="G21285">
        <v>64.5</v>
      </c>
      <c r="H21285">
        <v>1</v>
      </c>
      <c r="I21285" t="s">
        <v>1816</v>
      </c>
      <c r="J21285" cm="1">
        <f t="array" ref="J21285:L21285">_xlfn.XLOOKUP($C21285, AGE!$A:$A,AGE!$B:$D,,0,2)</f>
        <v>604.1</v>
      </c>
      <c r="K21285">
        <v>34.200000000000003</v>
      </c>
      <c r="L21285" t="str">
        <v>Rooney et al. 2020; Rooney et al. 2015</v>
      </c>
      <c r="M21285" t="s">
        <v>2481</v>
      </c>
      <c r="O21285" s="14">
        <v>7.6266990579676661E-2</v>
      </c>
      <c r="P21285" t="s">
        <v>2342</v>
      </c>
      <c r="Q21285" s="14">
        <v>0.52</v>
      </c>
      <c r="R21285">
        <v>0.1</v>
      </c>
      <c r="S21285" s="14">
        <v>-30.922714119997853</v>
      </c>
      <c r="T21285">
        <v>0.1</v>
      </c>
      <c r="U21285" t="s">
        <v>2479</v>
      </c>
      <c r="V21285">
        <v>1</v>
      </c>
      <c r="W21285" t="s">
        <v>2570</v>
      </c>
    </row>
    <row r="21286" spans="1:23" x14ac:dyDescent="0.3">
      <c r="A21286">
        <v>29002</v>
      </c>
      <c r="B21286" s="15" t="s">
        <v>889</v>
      </c>
      <c r="C21286" t="str">
        <f>_xlfn.XLOOKUP($B21286, STANDARDS!$A:$A, STANDARDS!$B:$B,,0,2)</f>
        <v>Sheepbed Fm, Rackla Gp</v>
      </c>
      <c r="D21286" t="s">
        <v>517</v>
      </c>
      <c r="E21286" t="s">
        <v>2278</v>
      </c>
      <c r="F21286">
        <v>133</v>
      </c>
      <c r="G21286">
        <v>64.5</v>
      </c>
      <c r="H21286">
        <v>1</v>
      </c>
      <c r="I21286" t="s">
        <v>1816</v>
      </c>
      <c r="J21286" cm="1">
        <f t="array" ref="J21286:L21286">_xlfn.XLOOKUP($C21286, AGE!$A:$A,AGE!$B:$D,,0,2)</f>
        <v>604.1</v>
      </c>
      <c r="K21286">
        <v>34.200000000000003</v>
      </c>
      <c r="L21286" t="str">
        <v>Rooney et al. 2020; Rooney et al. 2015</v>
      </c>
      <c r="M21286" t="s">
        <v>2481</v>
      </c>
      <c r="O21286" s="14">
        <v>0.2154455328516762</v>
      </c>
      <c r="P21286" t="s">
        <v>2342</v>
      </c>
      <c r="Q21286" s="14">
        <v>0.57999999999999996</v>
      </c>
      <c r="R21286">
        <v>0.1</v>
      </c>
      <c r="S21286" s="14">
        <v>-31.411563272563821</v>
      </c>
      <c r="T21286">
        <v>0.1</v>
      </c>
      <c r="U21286" t="s">
        <v>2479</v>
      </c>
      <c r="V21286">
        <v>1</v>
      </c>
      <c r="W21286" t="s">
        <v>2570</v>
      </c>
    </row>
    <row r="21287" spans="1:23" x14ac:dyDescent="0.3">
      <c r="A21287">
        <v>29003</v>
      </c>
      <c r="B21287" s="15" t="s">
        <v>889</v>
      </c>
      <c r="C21287" t="str">
        <f>_xlfn.XLOOKUP($B21287, STANDARDS!$A:$A, STANDARDS!$B:$B,,0,2)</f>
        <v>Sheepbed Fm, Rackla Gp</v>
      </c>
      <c r="D21287" t="s">
        <v>517</v>
      </c>
      <c r="E21287" t="s">
        <v>2278</v>
      </c>
      <c r="F21287">
        <v>133</v>
      </c>
      <c r="G21287">
        <v>64.5</v>
      </c>
      <c r="H21287">
        <v>1</v>
      </c>
      <c r="I21287" t="s">
        <v>1816</v>
      </c>
      <c r="J21287" cm="1">
        <f t="array" ref="J21287:L21287">_xlfn.XLOOKUP($C21287, AGE!$A:$A,AGE!$B:$D,,0,2)</f>
        <v>604.1</v>
      </c>
      <c r="K21287">
        <v>34.200000000000003</v>
      </c>
      <c r="L21287" t="str">
        <v>Rooney et al. 2020; Rooney et al. 2015</v>
      </c>
      <c r="M21287" t="s">
        <v>2481</v>
      </c>
      <c r="O21287" s="14">
        <v>0.21421405501504839</v>
      </c>
      <c r="P21287" t="s">
        <v>2342</v>
      </c>
      <c r="Q21287" s="14">
        <v>0.97</v>
      </c>
      <c r="R21287">
        <v>0.1</v>
      </c>
      <c r="S21287" s="14">
        <v>-31.258492778914963</v>
      </c>
      <c r="T21287">
        <v>0.1</v>
      </c>
      <c r="U21287" t="s">
        <v>2479</v>
      </c>
      <c r="V21287">
        <v>1</v>
      </c>
      <c r="W21287" t="s">
        <v>2570</v>
      </c>
    </row>
    <row r="21288" spans="1:23" x14ac:dyDescent="0.3">
      <c r="A21288">
        <v>29004</v>
      </c>
      <c r="B21288" s="15" t="s">
        <v>889</v>
      </c>
      <c r="C21288" t="str">
        <f>_xlfn.XLOOKUP($B21288, STANDARDS!$A:$A, STANDARDS!$B:$B,,0,2)</f>
        <v>Sheepbed Fm, Rackla Gp</v>
      </c>
      <c r="D21288" t="s">
        <v>517</v>
      </c>
      <c r="E21288" t="s">
        <v>2278</v>
      </c>
      <c r="F21288">
        <v>133</v>
      </c>
      <c r="G21288">
        <v>64.5</v>
      </c>
      <c r="H21288">
        <v>1</v>
      </c>
      <c r="I21288" t="s">
        <v>1816</v>
      </c>
      <c r="J21288" cm="1">
        <f t="array" ref="J21288:L21288">_xlfn.XLOOKUP($C21288, AGE!$A:$A,AGE!$B:$D,,0,2)</f>
        <v>604.1</v>
      </c>
      <c r="K21288">
        <v>34.200000000000003</v>
      </c>
      <c r="L21288" t="str">
        <v>Rooney et al. 2020; Rooney et al. 2015</v>
      </c>
      <c r="M21288" t="s">
        <v>2481</v>
      </c>
      <c r="O21288" s="14">
        <v>2.3229125001401823E-2</v>
      </c>
      <c r="P21288" t="s">
        <v>2342</v>
      </c>
      <c r="Q21288" s="14">
        <v>0.97</v>
      </c>
      <c r="R21288">
        <v>0.1</v>
      </c>
      <c r="S21288" s="14">
        <v>-31.671013949847811</v>
      </c>
      <c r="T21288">
        <v>0.1</v>
      </c>
      <c r="U21288" t="s">
        <v>2479</v>
      </c>
      <c r="V21288">
        <v>1</v>
      </c>
      <c r="W21288" t="s">
        <v>2570</v>
      </c>
    </row>
    <row r="21289" spans="1:23" x14ac:dyDescent="0.3">
      <c r="A21289">
        <v>29005</v>
      </c>
      <c r="B21289" s="15" t="s">
        <v>889</v>
      </c>
      <c r="C21289" t="str">
        <f>_xlfn.XLOOKUP($B21289, STANDARDS!$A:$A, STANDARDS!$B:$B,,0,2)</f>
        <v>Sheepbed Fm, Rackla Gp</v>
      </c>
      <c r="D21289" t="s">
        <v>517</v>
      </c>
      <c r="E21289" t="s">
        <v>2278</v>
      </c>
      <c r="F21289">
        <v>133</v>
      </c>
      <c r="G21289">
        <v>64.5</v>
      </c>
      <c r="H21289">
        <v>1</v>
      </c>
      <c r="I21289" t="s">
        <v>1816</v>
      </c>
      <c r="J21289" cm="1">
        <f t="array" ref="J21289:L21289">_xlfn.XLOOKUP($C21289, AGE!$A:$A,AGE!$B:$D,,0,2)</f>
        <v>604.1</v>
      </c>
      <c r="K21289">
        <v>34.200000000000003</v>
      </c>
      <c r="L21289" t="str">
        <v>Rooney et al. 2020; Rooney et al. 2015</v>
      </c>
      <c r="M21289" t="s">
        <v>2481</v>
      </c>
      <c r="O21289" s="14">
        <v>0.24429710369760824</v>
      </c>
      <c r="P21289" t="s">
        <v>2342</v>
      </c>
      <c r="Q21289" s="14">
        <v>0.97</v>
      </c>
      <c r="R21289">
        <v>0.1</v>
      </c>
      <c r="S21289" s="14">
        <v>-31.734847866225756</v>
      </c>
      <c r="T21289">
        <v>0.1</v>
      </c>
      <c r="U21289" t="s">
        <v>2479</v>
      </c>
      <c r="V21289">
        <v>1</v>
      </c>
      <c r="W21289" t="s">
        <v>2570</v>
      </c>
    </row>
    <row r="21290" spans="1:23" x14ac:dyDescent="0.3">
      <c r="A21290">
        <v>29006</v>
      </c>
      <c r="B21290" s="15" t="s">
        <v>889</v>
      </c>
      <c r="C21290" t="str">
        <f>_xlfn.XLOOKUP($B21290, STANDARDS!$A:$A, STANDARDS!$B:$B,,0,2)</f>
        <v>Sheepbed Fm, Rackla Gp</v>
      </c>
      <c r="D21290" t="s">
        <v>517</v>
      </c>
      <c r="E21290" t="s">
        <v>2278</v>
      </c>
      <c r="F21290">
        <v>133</v>
      </c>
      <c r="G21290">
        <v>64.5</v>
      </c>
      <c r="H21290">
        <v>1</v>
      </c>
      <c r="I21290" t="s">
        <v>1816</v>
      </c>
      <c r="J21290" cm="1">
        <f t="array" ref="J21290:L21290">_xlfn.XLOOKUP($C21290, AGE!$A:$A,AGE!$B:$D,,0,2)</f>
        <v>604.1</v>
      </c>
      <c r="K21290">
        <v>34.200000000000003</v>
      </c>
      <c r="L21290" t="str">
        <v>Rooney et al. 2020; Rooney et al. 2015</v>
      </c>
      <c r="M21290" t="s">
        <v>2481</v>
      </c>
      <c r="O21290" s="14">
        <v>5.5666473310040612E-2</v>
      </c>
      <c r="P21290" t="s">
        <v>2342</v>
      </c>
      <c r="Q21290" s="14">
        <v>0.97</v>
      </c>
      <c r="R21290">
        <v>0.1</v>
      </c>
      <c r="S21290" s="14">
        <v>-33.03763635928474</v>
      </c>
      <c r="T21290">
        <v>0.1</v>
      </c>
      <c r="U21290" t="s">
        <v>2479</v>
      </c>
      <c r="V21290">
        <v>1</v>
      </c>
      <c r="W21290" t="s">
        <v>2570</v>
      </c>
    </row>
    <row r="21291" spans="1:23" x14ac:dyDescent="0.3">
      <c r="A21291">
        <v>29007</v>
      </c>
      <c r="B21291" s="15" t="s">
        <v>889</v>
      </c>
      <c r="C21291" t="str">
        <f>_xlfn.XLOOKUP($B21291, STANDARDS!$A:$A, STANDARDS!$B:$B,,0,2)</f>
        <v>Sheepbed Fm, Rackla Gp</v>
      </c>
      <c r="D21291" t="s">
        <v>517</v>
      </c>
      <c r="E21291" t="s">
        <v>2278</v>
      </c>
      <c r="F21291">
        <v>133</v>
      </c>
      <c r="G21291">
        <v>64.5</v>
      </c>
      <c r="H21291">
        <v>1</v>
      </c>
      <c r="I21291" t="s">
        <v>1816</v>
      </c>
      <c r="J21291" cm="1">
        <f t="array" ref="J21291:L21291">_xlfn.XLOOKUP($C21291, AGE!$A:$A,AGE!$B:$D,,0,2)</f>
        <v>604.1</v>
      </c>
      <c r="K21291">
        <v>34.200000000000003</v>
      </c>
      <c r="L21291" t="str">
        <v>Rooney et al. 2020; Rooney et al. 2015</v>
      </c>
      <c r="M21291" t="s">
        <v>2481</v>
      </c>
      <c r="O21291" s="14">
        <v>0.10456096804219669</v>
      </c>
      <c r="P21291" t="s">
        <v>2342</v>
      </c>
      <c r="Q21291" s="14">
        <v>0.98</v>
      </c>
      <c r="R21291">
        <v>0.1</v>
      </c>
      <c r="S21291" s="14">
        <v>-29.800765245256279</v>
      </c>
      <c r="T21291">
        <v>0.1</v>
      </c>
      <c r="U21291" t="s">
        <v>2479</v>
      </c>
      <c r="V21291">
        <v>1</v>
      </c>
      <c r="W21291" t="s">
        <v>2570</v>
      </c>
    </row>
    <row r="21292" spans="1:23" x14ac:dyDescent="0.3">
      <c r="A21292">
        <v>29008</v>
      </c>
      <c r="B21292" s="15" t="s">
        <v>889</v>
      </c>
      <c r="C21292" t="str">
        <f>_xlfn.XLOOKUP($B21292, STANDARDS!$A:$A, STANDARDS!$B:$B,,0,2)</f>
        <v>Sheepbed Fm, Rackla Gp</v>
      </c>
      <c r="D21292" t="s">
        <v>517</v>
      </c>
      <c r="E21292" t="s">
        <v>2278</v>
      </c>
      <c r="F21292">
        <v>133</v>
      </c>
      <c r="G21292">
        <v>64.5</v>
      </c>
      <c r="H21292">
        <v>1</v>
      </c>
      <c r="I21292" t="s">
        <v>1816</v>
      </c>
      <c r="J21292" cm="1">
        <f t="array" ref="J21292:L21292">_xlfn.XLOOKUP($C21292, AGE!$A:$A,AGE!$B:$D,,0,2)</f>
        <v>604.1</v>
      </c>
      <c r="K21292">
        <v>34.200000000000003</v>
      </c>
      <c r="L21292" t="str">
        <v>Rooney et al. 2020; Rooney et al. 2015</v>
      </c>
      <c r="M21292" t="s">
        <v>2481</v>
      </c>
      <c r="O21292" s="14">
        <v>0.13596471787598066</v>
      </c>
      <c r="P21292" t="s">
        <v>2342</v>
      </c>
      <c r="Q21292" s="14">
        <v>0.98</v>
      </c>
      <c r="R21292">
        <v>0.1</v>
      </c>
      <c r="S21292" s="14">
        <v>-30.30363875875652</v>
      </c>
      <c r="T21292">
        <v>0.1</v>
      </c>
      <c r="U21292" t="s">
        <v>2479</v>
      </c>
      <c r="V21292">
        <v>1</v>
      </c>
      <c r="W21292" t="s">
        <v>2570</v>
      </c>
    </row>
    <row r="21293" spans="1:23" x14ac:dyDescent="0.3">
      <c r="A21293">
        <v>29009</v>
      </c>
      <c r="B21293" s="15" t="s">
        <v>889</v>
      </c>
      <c r="C21293" t="str">
        <f>_xlfn.XLOOKUP($B21293, STANDARDS!$A:$A, STANDARDS!$B:$B,,0,2)</f>
        <v>Sheepbed Fm, Rackla Gp</v>
      </c>
      <c r="D21293" t="s">
        <v>517</v>
      </c>
      <c r="E21293" t="s">
        <v>2278</v>
      </c>
      <c r="F21293">
        <v>133</v>
      </c>
      <c r="G21293">
        <v>64.5</v>
      </c>
      <c r="H21293">
        <v>1</v>
      </c>
      <c r="I21293" t="s">
        <v>1816</v>
      </c>
      <c r="J21293" cm="1">
        <f t="array" ref="J21293:L21293">_xlfn.XLOOKUP($C21293, AGE!$A:$A,AGE!$B:$D,,0,2)</f>
        <v>604.1</v>
      </c>
      <c r="K21293">
        <v>34.200000000000003</v>
      </c>
      <c r="L21293" t="str">
        <v>Rooney et al. 2020; Rooney et al. 2015</v>
      </c>
      <c r="M21293" t="s">
        <v>2481</v>
      </c>
      <c r="O21293" s="14">
        <v>1.9098838211466199E-2</v>
      </c>
      <c r="P21293" t="s">
        <v>2342</v>
      </c>
      <c r="Q21293" s="14">
        <v>0.98</v>
      </c>
      <c r="R21293">
        <v>0.1</v>
      </c>
      <c r="S21293" s="14">
        <v>-36.349140061493479</v>
      </c>
      <c r="T21293">
        <v>0.1</v>
      </c>
      <c r="U21293" t="s">
        <v>2479</v>
      </c>
      <c r="V21293">
        <v>1</v>
      </c>
      <c r="W21293" t="s">
        <v>2570</v>
      </c>
    </row>
    <row r="21294" spans="1:23" x14ac:dyDescent="0.3">
      <c r="A21294">
        <v>29010</v>
      </c>
      <c r="B21294" s="15" t="s">
        <v>889</v>
      </c>
      <c r="C21294" t="str">
        <f>_xlfn.XLOOKUP($B21294, STANDARDS!$A:$A, STANDARDS!$B:$B,,0,2)</f>
        <v>Sheepbed Fm, Rackla Gp</v>
      </c>
      <c r="D21294" t="s">
        <v>517</v>
      </c>
      <c r="E21294" t="s">
        <v>2278</v>
      </c>
      <c r="F21294">
        <v>133</v>
      </c>
      <c r="G21294">
        <v>64.5</v>
      </c>
      <c r="H21294">
        <v>1</v>
      </c>
      <c r="I21294" t="s">
        <v>1816</v>
      </c>
      <c r="J21294" cm="1">
        <f t="array" ref="J21294:L21294">_xlfn.XLOOKUP($C21294, AGE!$A:$A,AGE!$B:$D,,0,2)</f>
        <v>604.1</v>
      </c>
      <c r="K21294">
        <v>34.200000000000003</v>
      </c>
      <c r="L21294" t="str">
        <v>Rooney et al. 2020; Rooney et al. 2015</v>
      </c>
      <c r="M21294" t="s">
        <v>2481</v>
      </c>
      <c r="O21294" s="14">
        <v>0.13747174327379108</v>
      </c>
      <c r="P21294" t="s">
        <v>2342</v>
      </c>
      <c r="Q21294" s="14">
        <v>0.98</v>
      </c>
      <c r="R21294">
        <v>0.1</v>
      </c>
      <c r="S21294" s="14">
        <v>-31.698060931649618</v>
      </c>
      <c r="T21294">
        <v>0.1</v>
      </c>
      <c r="U21294" t="s">
        <v>2479</v>
      </c>
      <c r="V21294">
        <v>1</v>
      </c>
      <c r="W21294" t="s">
        <v>2570</v>
      </c>
    </row>
    <row r="21295" spans="1:23" x14ac:dyDescent="0.3">
      <c r="A21295">
        <v>29011</v>
      </c>
      <c r="B21295" s="15" t="s">
        <v>889</v>
      </c>
      <c r="C21295" t="str">
        <f>_xlfn.XLOOKUP($B21295, STANDARDS!$A:$A, STANDARDS!$B:$B,,0,2)</f>
        <v>Sheepbed Fm, Rackla Gp</v>
      </c>
      <c r="D21295" t="s">
        <v>517</v>
      </c>
      <c r="E21295" t="s">
        <v>2278</v>
      </c>
      <c r="F21295">
        <v>133</v>
      </c>
      <c r="G21295">
        <v>64.5</v>
      </c>
      <c r="H21295">
        <v>1</v>
      </c>
      <c r="I21295" t="s">
        <v>1816</v>
      </c>
      <c r="J21295" cm="1">
        <f t="array" ref="J21295:L21295">_xlfn.XLOOKUP($C21295, AGE!$A:$A,AGE!$B:$D,,0,2)</f>
        <v>604.1</v>
      </c>
      <c r="K21295">
        <v>34.200000000000003</v>
      </c>
      <c r="L21295" t="str">
        <v>Rooney et al. 2020; Rooney et al. 2015</v>
      </c>
      <c r="M21295" t="s">
        <v>2481</v>
      </c>
      <c r="O21295" s="14">
        <v>9.9246770222008035E-2</v>
      </c>
      <c r="P21295" t="s">
        <v>2342</v>
      </c>
      <c r="Q21295" s="14">
        <v>0.98</v>
      </c>
      <c r="R21295">
        <v>0.1</v>
      </c>
      <c r="S21295" s="14">
        <v>-30.047121867543051</v>
      </c>
      <c r="T21295">
        <v>0.1</v>
      </c>
      <c r="U21295" t="s">
        <v>2479</v>
      </c>
      <c r="V21295">
        <v>1</v>
      </c>
      <c r="W21295" t="s">
        <v>2570</v>
      </c>
    </row>
    <row r="21296" spans="1:23" x14ac:dyDescent="0.3">
      <c r="A21296">
        <v>29012</v>
      </c>
      <c r="B21296" s="15" t="s">
        <v>889</v>
      </c>
      <c r="C21296" t="str">
        <f>_xlfn.XLOOKUP($B21296, STANDARDS!$A:$A, STANDARDS!$B:$B,,0,2)</f>
        <v>Sheepbed Fm, Rackla Gp</v>
      </c>
      <c r="D21296" t="s">
        <v>517</v>
      </c>
      <c r="E21296" t="s">
        <v>2278</v>
      </c>
      <c r="F21296">
        <v>133</v>
      </c>
      <c r="G21296">
        <v>64.5</v>
      </c>
      <c r="H21296">
        <v>1</v>
      </c>
      <c r="I21296" t="s">
        <v>1816</v>
      </c>
      <c r="J21296" cm="1">
        <f t="array" ref="J21296:L21296">_xlfn.XLOOKUP($C21296, AGE!$A:$A,AGE!$B:$D,,0,2)</f>
        <v>604.1</v>
      </c>
      <c r="K21296">
        <v>34.200000000000003</v>
      </c>
      <c r="L21296" t="str">
        <v>Rooney et al. 2020; Rooney et al. 2015</v>
      </c>
      <c r="M21296" t="s">
        <v>2481</v>
      </c>
      <c r="O21296" s="14">
        <v>0.19468733252475107</v>
      </c>
      <c r="P21296" t="s">
        <v>2342</v>
      </c>
      <c r="Q21296" s="14">
        <v>0.98</v>
      </c>
      <c r="R21296">
        <v>0.1</v>
      </c>
      <c r="S21296" s="14">
        <v>-30.079846584782075</v>
      </c>
      <c r="T21296">
        <v>0.1</v>
      </c>
      <c r="U21296" t="s">
        <v>2479</v>
      </c>
      <c r="V21296">
        <v>1</v>
      </c>
      <c r="W21296" t="s">
        <v>2570</v>
      </c>
    </row>
    <row r="21297" spans="1:23" x14ac:dyDescent="0.3">
      <c r="A21297">
        <v>29013</v>
      </c>
      <c r="B21297" s="15" t="s">
        <v>889</v>
      </c>
      <c r="C21297" t="str">
        <f>_xlfn.XLOOKUP($B21297, STANDARDS!$A:$A, STANDARDS!$B:$B,,0,2)</f>
        <v>Sheepbed Fm, Rackla Gp</v>
      </c>
      <c r="D21297" t="s">
        <v>517</v>
      </c>
      <c r="E21297" t="s">
        <v>2278</v>
      </c>
      <c r="F21297">
        <v>133</v>
      </c>
      <c r="G21297">
        <v>64.5</v>
      </c>
      <c r="H21297">
        <v>1</v>
      </c>
      <c r="I21297" t="s">
        <v>1816</v>
      </c>
      <c r="J21297" cm="1">
        <f t="array" ref="J21297:L21297">_xlfn.XLOOKUP($C21297, AGE!$A:$A,AGE!$B:$D,,0,2)</f>
        <v>604.1</v>
      </c>
      <c r="K21297">
        <v>34.200000000000003</v>
      </c>
      <c r="L21297" t="str">
        <v>Rooney et al. 2020; Rooney et al. 2015</v>
      </c>
      <c r="M21297" t="s">
        <v>2481</v>
      </c>
      <c r="O21297" s="14">
        <v>0.35012280725130657</v>
      </c>
      <c r="P21297" t="s">
        <v>2342</v>
      </c>
      <c r="Q21297" s="14">
        <v>0.98</v>
      </c>
      <c r="R21297">
        <v>0.1</v>
      </c>
      <c r="S21297" s="14">
        <v>-31.858259576435749</v>
      </c>
      <c r="T21297">
        <v>0.1</v>
      </c>
      <c r="U21297" t="s">
        <v>2479</v>
      </c>
      <c r="V21297">
        <v>1</v>
      </c>
      <c r="W21297" t="s">
        <v>2570</v>
      </c>
    </row>
    <row r="21298" spans="1:23" x14ac:dyDescent="0.3">
      <c r="A21298">
        <v>29014</v>
      </c>
      <c r="B21298" s="15" t="s">
        <v>889</v>
      </c>
      <c r="C21298" t="str">
        <f>_xlfn.XLOOKUP($B21298, STANDARDS!$A:$A, STANDARDS!$B:$B,,0,2)</f>
        <v>Sheepbed Fm, Rackla Gp</v>
      </c>
      <c r="D21298" t="s">
        <v>517</v>
      </c>
      <c r="E21298" t="s">
        <v>2278</v>
      </c>
      <c r="F21298">
        <v>133</v>
      </c>
      <c r="G21298">
        <v>64.5</v>
      </c>
      <c r="H21298">
        <v>1</v>
      </c>
      <c r="I21298" t="s">
        <v>1816</v>
      </c>
      <c r="J21298" cm="1">
        <f t="array" ref="J21298:L21298">_xlfn.XLOOKUP($C21298, AGE!$A:$A,AGE!$B:$D,,0,2)</f>
        <v>604.1</v>
      </c>
      <c r="K21298">
        <v>34.200000000000003</v>
      </c>
      <c r="L21298" t="str">
        <v>Rooney et al. 2020; Rooney et al. 2015</v>
      </c>
      <c r="M21298" t="s">
        <v>2481</v>
      </c>
      <c r="O21298" s="14">
        <v>0.14595502434944491</v>
      </c>
      <c r="P21298" t="s">
        <v>2342</v>
      </c>
      <c r="Q21298" s="14">
        <v>0.98</v>
      </c>
      <c r="R21298">
        <v>0.1</v>
      </c>
      <c r="S21298" s="14">
        <v>-27.849478653618533</v>
      </c>
      <c r="T21298">
        <v>0.1</v>
      </c>
      <c r="U21298" t="s">
        <v>2479</v>
      </c>
      <c r="V21298">
        <v>1</v>
      </c>
      <c r="W21298" t="s">
        <v>2570</v>
      </c>
    </row>
    <row r="21299" spans="1:23" x14ac:dyDescent="0.3">
      <c r="A21299">
        <v>29015</v>
      </c>
      <c r="B21299" s="15" t="s">
        <v>889</v>
      </c>
      <c r="C21299" t="str">
        <f>_xlfn.XLOOKUP($B21299, STANDARDS!$A:$A, STANDARDS!$B:$B,,0,2)</f>
        <v>Sheepbed Fm, Rackla Gp</v>
      </c>
      <c r="D21299" t="s">
        <v>517</v>
      </c>
      <c r="E21299" t="s">
        <v>2278</v>
      </c>
      <c r="F21299">
        <v>133</v>
      </c>
      <c r="G21299">
        <v>64.5</v>
      </c>
      <c r="H21299">
        <v>1</v>
      </c>
      <c r="I21299" t="s">
        <v>1816</v>
      </c>
      <c r="J21299" cm="1">
        <f t="array" ref="J21299:L21299">_xlfn.XLOOKUP($C21299, AGE!$A:$A,AGE!$B:$D,,0,2)</f>
        <v>604.1</v>
      </c>
      <c r="K21299">
        <v>34.200000000000003</v>
      </c>
      <c r="L21299" t="str">
        <v>Rooney et al. 2020; Rooney et al. 2015</v>
      </c>
      <c r="M21299" t="s">
        <v>2481</v>
      </c>
      <c r="O21299" s="14">
        <v>7.2737144952472271E-2</v>
      </c>
      <c r="P21299" t="s">
        <v>2342</v>
      </c>
      <c r="Q21299" s="14">
        <v>0.98</v>
      </c>
      <c r="R21299">
        <v>0.1</v>
      </c>
      <c r="S21299" s="14">
        <v>-26.2617364226303</v>
      </c>
      <c r="T21299">
        <v>0.1</v>
      </c>
      <c r="U21299" t="s">
        <v>2479</v>
      </c>
      <c r="V21299">
        <v>1</v>
      </c>
      <c r="W21299" t="s">
        <v>2570</v>
      </c>
    </row>
    <row r="21300" spans="1:23" x14ac:dyDescent="0.3">
      <c r="A21300">
        <v>29016</v>
      </c>
      <c r="B21300" s="15" t="s">
        <v>889</v>
      </c>
      <c r="C21300" t="str">
        <f>_xlfn.XLOOKUP($B21300, STANDARDS!$A:$A, STANDARDS!$B:$B,,0,2)</f>
        <v>Sheepbed Fm, Rackla Gp</v>
      </c>
      <c r="D21300" t="s">
        <v>517</v>
      </c>
      <c r="E21300" t="s">
        <v>2278</v>
      </c>
      <c r="F21300">
        <v>133</v>
      </c>
      <c r="G21300">
        <v>64.5</v>
      </c>
      <c r="H21300">
        <v>1</v>
      </c>
      <c r="I21300" t="s">
        <v>1816</v>
      </c>
      <c r="J21300" cm="1">
        <f t="array" ref="J21300:L21300">_xlfn.XLOOKUP($C21300, AGE!$A:$A,AGE!$B:$D,,0,2)</f>
        <v>604.1</v>
      </c>
      <c r="K21300">
        <v>34.200000000000003</v>
      </c>
      <c r="L21300" t="str">
        <v>Rooney et al. 2020; Rooney et al. 2015</v>
      </c>
      <c r="M21300" t="s">
        <v>2481</v>
      </c>
      <c r="O21300" s="14">
        <v>0.19050292575402281</v>
      </c>
      <c r="P21300" t="s">
        <v>2342</v>
      </c>
      <c r="Q21300" s="14">
        <v>0.98</v>
      </c>
      <c r="R21300">
        <v>0.1</v>
      </c>
      <c r="S21300" s="14">
        <v>-28.942975192466559</v>
      </c>
      <c r="T21300">
        <v>0.1</v>
      </c>
      <c r="U21300" t="s">
        <v>2479</v>
      </c>
      <c r="V21300">
        <v>1</v>
      </c>
      <c r="W21300" t="s">
        <v>2570</v>
      </c>
    </row>
    <row r="21301" spans="1:23" x14ac:dyDescent="0.3">
      <c r="A21301">
        <v>29017</v>
      </c>
      <c r="B21301" s="15" t="s">
        <v>2072</v>
      </c>
      <c r="C21301" t="str">
        <f>_xlfn.XLOOKUP($B21301, STANDARDS!$A:$A, STANDARDS!$B:$B,,0,2)</f>
        <v>Hayhook Fm, Hay Creek Gp</v>
      </c>
      <c r="D21301" t="s">
        <v>517</v>
      </c>
      <c r="E21301" t="s">
        <v>2278</v>
      </c>
      <c r="F21301">
        <v>133</v>
      </c>
      <c r="G21301">
        <v>64.5</v>
      </c>
      <c r="H21301">
        <v>1</v>
      </c>
      <c r="I21301" t="s">
        <v>1816</v>
      </c>
      <c r="J21301" cm="1">
        <f t="array" ref="J21301:L21301">_xlfn.XLOOKUP($C21301, AGE!$A:$A,AGE!$B:$D,,0,2)</f>
        <v>638</v>
      </c>
      <c r="K21301">
        <v>12</v>
      </c>
      <c r="L21301" t="str">
        <v>Rooney et al. 2015; Hoffman et al. 2021</v>
      </c>
      <c r="M21301" t="s">
        <v>2483</v>
      </c>
      <c r="O21301" s="14">
        <v>4.2164773212773614E-2</v>
      </c>
      <c r="P21301" t="s">
        <v>2342</v>
      </c>
      <c r="Q21301" s="14">
        <v>-6.25</v>
      </c>
      <c r="R21301">
        <v>0.1</v>
      </c>
      <c r="S21301" s="14">
        <v>-11.775507469015828</v>
      </c>
      <c r="T21301">
        <v>0.1</v>
      </c>
      <c r="U21301" t="s">
        <v>2479</v>
      </c>
      <c r="V21301">
        <v>1</v>
      </c>
      <c r="W21301" t="s">
        <v>2570</v>
      </c>
    </row>
    <row r="21302" spans="1:23" x14ac:dyDescent="0.3">
      <c r="A21302">
        <v>29018</v>
      </c>
      <c r="B21302" s="15" t="s">
        <v>2072</v>
      </c>
      <c r="C21302" t="str">
        <f>_xlfn.XLOOKUP($B21302, STANDARDS!$A:$A, STANDARDS!$B:$B,,0,2)</f>
        <v>Hayhook Fm, Hay Creek Gp</v>
      </c>
      <c r="D21302" t="s">
        <v>517</v>
      </c>
      <c r="E21302" t="s">
        <v>2278</v>
      </c>
      <c r="F21302">
        <v>133</v>
      </c>
      <c r="G21302">
        <v>64.5</v>
      </c>
      <c r="H21302">
        <v>1</v>
      </c>
      <c r="I21302" t="s">
        <v>1816</v>
      </c>
      <c r="J21302" cm="1">
        <f t="array" ref="J21302:L21302">_xlfn.XLOOKUP($C21302, AGE!$A:$A,AGE!$B:$D,,0,2)</f>
        <v>638</v>
      </c>
      <c r="K21302">
        <v>12</v>
      </c>
      <c r="L21302" t="str">
        <v>Rooney et al. 2015; Hoffman et al. 2021</v>
      </c>
      <c r="M21302" t="s">
        <v>2483</v>
      </c>
      <c r="O21302" s="14">
        <v>5.6357241879619491E-2</v>
      </c>
      <c r="P21302" t="s">
        <v>2342</v>
      </c>
      <c r="Q21302" s="14">
        <v>-5.79</v>
      </c>
      <c r="R21302">
        <v>0.1</v>
      </c>
      <c r="S21302" s="14">
        <v>-23.714775241744405</v>
      </c>
      <c r="T21302">
        <v>0.1</v>
      </c>
      <c r="U21302" t="s">
        <v>2479</v>
      </c>
      <c r="V21302">
        <v>1</v>
      </c>
      <c r="W21302" t="s">
        <v>2570</v>
      </c>
    </row>
    <row r="21303" spans="1:23" x14ac:dyDescent="0.3">
      <c r="A21303">
        <v>29019</v>
      </c>
      <c r="B21303" s="15" t="s">
        <v>889</v>
      </c>
      <c r="C21303" t="str">
        <f>_xlfn.XLOOKUP($B21303, STANDARDS!$A:$A, STANDARDS!$B:$B,,0,2)</f>
        <v>Sheepbed Fm, Rackla Gp</v>
      </c>
      <c r="D21303" t="s">
        <v>517</v>
      </c>
      <c r="E21303" t="s">
        <v>2278</v>
      </c>
      <c r="F21303">
        <v>133</v>
      </c>
      <c r="G21303">
        <v>64.5</v>
      </c>
      <c r="H21303">
        <v>1</v>
      </c>
      <c r="I21303" t="s">
        <v>1816</v>
      </c>
      <c r="J21303" cm="1">
        <f t="array" ref="J21303:L21303">_xlfn.XLOOKUP($C21303, AGE!$A:$A,AGE!$B:$D,,0,2)</f>
        <v>604.1</v>
      </c>
      <c r="K21303">
        <v>34.200000000000003</v>
      </c>
      <c r="L21303" t="str">
        <v>Rooney et al. 2020; Rooney et al. 2015</v>
      </c>
      <c r="M21303" t="s">
        <v>2481</v>
      </c>
      <c r="O21303" s="14">
        <v>4.6647800030795675E-2</v>
      </c>
      <c r="P21303" t="s">
        <v>2342</v>
      </c>
      <c r="Q21303" s="14">
        <v>-5.29</v>
      </c>
      <c r="R21303">
        <v>0.1</v>
      </c>
      <c r="S21303" s="14">
        <v>-11.830451252562145</v>
      </c>
      <c r="T21303">
        <v>0.1</v>
      </c>
      <c r="U21303" t="s">
        <v>2479</v>
      </c>
      <c r="V21303">
        <v>1</v>
      </c>
      <c r="W21303" t="s">
        <v>2570</v>
      </c>
    </row>
    <row r="21304" spans="1:23" x14ac:dyDescent="0.3">
      <c r="A21304">
        <v>29020</v>
      </c>
      <c r="B21304" s="15" t="s">
        <v>889</v>
      </c>
      <c r="C21304" t="str">
        <f>_xlfn.XLOOKUP($B21304, STANDARDS!$A:$A, STANDARDS!$B:$B,,0,2)</f>
        <v>Sheepbed Fm, Rackla Gp</v>
      </c>
      <c r="D21304" t="s">
        <v>517</v>
      </c>
      <c r="E21304" t="s">
        <v>2278</v>
      </c>
      <c r="F21304">
        <v>133</v>
      </c>
      <c r="G21304">
        <v>64.5</v>
      </c>
      <c r="H21304">
        <v>1</v>
      </c>
      <c r="I21304" t="s">
        <v>1816</v>
      </c>
      <c r="J21304" cm="1">
        <f t="array" ref="J21304:L21304">_xlfn.XLOOKUP($C21304, AGE!$A:$A,AGE!$B:$D,,0,2)</f>
        <v>604.1</v>
      </c>
      <c r="K21304">
        <v>34.200000000000003</v>
      </c>
      <c r="L21304" t="str">
        <v>Rooney et al. 2020; Rooney et al. 2015</v>
      </c>
      <c r="M21304" t="s">
        <v>2481</v>
      </c>
      <c r="O21304" s="14"/>
      <c r="P21304" t="s">
        <v>2342</v>
      </c>
      <c r="Q21304" s="14">
        <v>-5.94</v>
      </c>
      <c r="R21304">
        <v>0.1</v>
      </c>
      <c r="S21304" s="14"/>
      <c r="V21304">
        <v>1</v>
      </c>
      <c r="W21304" t="s">
        <v>2570</v>
      </c>
    </row>
    <row r="21305" spans="1:23" x14ac:dyDescent="0.3">
      <c r="A21305">
        <v>29021</v>
      </c>
      <c r="B21305" s="15" t="s">
        <v>889</v>
      </c>
      <c r="C21305" t="str">
        <f>_xlfn.XLOOKUP($B21305, STANDARDS!$A:$A, STANDARDS!$B:$B,,0,2)</f>
        <v>Sheepbed Fm, Rackla Gp</v>
      </c>
      <c r="D21305" t="s">
        <v>517</v>
      </c>
      <c r="E21305" t="s">
        <v>2278</v>
      </c>
      <c r="F21305">
        <v>133</v>
      </c>
      <c r="G21305">
        <v>64.5</v>
      </c>
      <c r="H21305">
        <v>1</v>
      </c>
      <c r="I21305" t="s">
        <v>1816</v>
      </c>
      <c r="J21305" cm="1">
        <f t="array" ref="J21305:L21305">_xlfn.XLOOKUP($C21305, AGE!$A:$A,AGE!$B:$D,,0,2)</f>
        <v>604.1</v>
      </c>
      <c r="K21305">
        <v>34.200000000000003</v>
      </c>
      <c r="L21305" t="str">
        <v>Rooney et al. 2020; Rooney et al. 2015</v>
      </c>
      <c r="M21305" t="s">
        <v>2481</v>
      </c>
      <c r="O21305" s="14"/>
      <c r="P21305" t="s">
        <v>2342</v>
      </c>
      <c r="Q21305" s="14">
        <v>-5.54</v>
      </c>
      <c r="R21305">
        <v>0.1</v>
      </c>
      <c r="S21305" s="14"/>
      <c r="V21305">
        <v>1</v>
      </c>
      <c r="W21305" t="s">
        <v>2570</v>
      </c>
    </row>
    <row r="21306" spans="1:23" x14ac:dyDescent="0.3">
      <c r="A21306">
        <v>29022</v>
      </c>
      <c r="B21306" s="15" t="s">
        <v>889</v>
      </c>
      <c r="C21306" t="str">
        <f>_xlfn.XLOOKUP($B21306, STANDARDS!$A:$A, STANDARDS!$B:$B,,0,2)</f>
        <v>Sheepbed Fm, Rackla Gp</v>
      </c>
      <c r="D21306" t="s">
        <v>517</v>
      </c>
      <c r="E21306" t="s">
        <v>2278</v>
      </c>
      <c r="F21306">
        <v>133</v>
      </c>
      <c r="G21306">
        <v>64.5</v>
      </c>
      <c r="H21306">
        <v>1</v>
      </c>
      <c r="I21306" t="s">
        <v>1816</v>
      </c>
      <c r="J21306" cm="1">
        <f t="array" ref="J21306:L21306">_xlfn.XLOOKUP($C21306, AGE!$A:$A,AGE!$B:$D,,0,2)</f>
        <v>604.1</v>
      </c>
      <c r="K21306">
        <v>34.200000000000003</v>
      </c>
      <c r="L21306" t="str">
        <v>Rooney et al. 2020; Rooney et al. 2015</v>
      </c>
      <c r="M21306" t="s">
        <v>2481</v>
      </c>
      <c r="O21306" s="14"/>
      <c r="P21306" t="s">
        <v>2342</v>
      </c>
      <c r="Q21306" s="14">
        <v>-6.18</v>
      </c>
      <c r="R21306">
        <v>0.1</v>
      </c>
      <c r="S21306" s="14"/>
      <c r="V21306">
        <v>1</v>
      </c>
      <c r="W21306" t="s">
        <v>2570</v>
      </c>
    </row>
    <row r="21307" spans="1:23" x14ac:dyDescent="0.3">
      <c r="A21307">
        <v>29023</v>
      </c>
      <c r="B21307" s="15" t="s">
        <v>889</v>
      </c>
      <c r="C21307" t="str">
        <f>_xlfn.XLOOKUP($B21307, STANDARDS!$A:$A, STANDARDS!$B:$B,,0,2)</f>
        <v>Sheepbed Fm, Rackla Gp</v>
      </c>
      <c r="D21307" t="s">
        <v>517</v>
      </c>
      <c r="E21307" t="s">
        <v>2278</v>
      </c>
      <c r="F21307">
        <v>133</v>
      </c>
      <c r="G21307">
        <v>64.5</v>
      </c>
      <c r="H21307">
        <v>1</v>
      </c>
      <c r="I21307" t="s">
        <v>1816</v>
      </c>
      <c r="J21307" cm="1">
        <f t="array" ref="J21307:L21307">_xlfn.XLOOKUP($C21307, AGE!$A:$A,AGE!$B:$D,,0,2)</f>
        <v>604.1</v>
      </c>
      <c r="K21307">
        <v>34.200000000000003</v>
      </c>
      <c r="L21307" t="str">
        <v>Rooney et al. 2020; Rooney et al. 2015</v>
      </c>
      <c r="M21307" t="s">
        <v>2481</v>
      </c>
      <c r="O21307" s="14"/>
      <c r="P21307" t="s">
        <v>2342</v>
      </c>
      <c r="Q21307" s="14">
        <v>-5.01</v>
      </c>
      <c r="R21307">
        <v>0.1</v>
      </c>
      <c r="S21307" s="14"/>
      <c r="V21307">
        <v>1</v>
      </c>
      <c r="W21307" t="s">
        <v>2570</v>
      </c>
    </row>
    <row r="21308" spans="1:23" x14ac:dyDescent="0.3">
      <c r="A21308">
        <v>29024</v>
      </c>
      <c r="B21308" s="15" t="s">
        <v>889</v>
      </c>
      <c r="C21308" t="str">
        <f>_xlfn.XLOOKUP($B21308, STANDARDS!$A:$A, STANDARDS!$B:$B,,0,2)</f>
        <v>Sheepbed Fm, Rackla Gp</v>
      </c>
      <c r="D21308" t="s">
        <v>517</v>
      </c>
      <c r="E21308" t="s">
        <v>2278</v>
      </c>
      <c r="F21308">
        <v>133</v>
      </c>
      <c r="G21308">
        <v>64.5</v>
      </c>
      <c r="H21308">
        <v>1</v>
      </c>
      <c r="I21308" t="s">
        <v>1816</v>
      </c>
      <c r="J21308" cm="1">
        <f t="array" ref="J21308:L21308">_xlfn.XLOOKUP($C21308, AGE!$A:$A,AGE!$B:$D,,0,2)</f>
        <v>604.1</v>
      </c>
      <c r="K21308">
        <v>34.200000000000003</v>
      </c>
      <c r="L21308" t="str">
        <v>Rooney et al. 2020; Rooney et al. 2015</v>
      </c>
      <c r="M21308" t="s">
        <v>2481</v>
      </c>
      <c r="O21308" s="14"/>
      <c r="P21308" t="s">
        <v>2342</v>
      </c>
      <c r="Q21308" s="14">
        <v>-5</v>
      </c>
      <c r="R21308">
        <v>0.1</v>
      </c>
      <c r="S21308" s="14"/>
      <c r="V21308">
        <v>1</v>
      </c>
      <c r="W21308" t="s">
        <v>2570</v>
      </c>
    </row>
    <row r="21309" spans="1:23" x14ac:dyDescent="0.3">
      <c r="A21309">
        <v>29025</v>
      </c>
      <c r="B21309" s="15" t="s">
        <v>889</v>
      </c>
      <c r="C21309" t="str">
        <f>_xlfn.XLOOKUP($B21309, STANDARDS!$A:$A, STANDARDS!$B:$B,,0,2)</f>
        <v>Sheepbed Fm, Rackla Gp</v>
      </c>
      <c r="D21309" t="s">
        <v>517</v>
      </c>
      <c r="E21309" t="s">
        <v>2278</v>
      </c>
      <c r="F21309">
        <v>133</v>
      </c>
      <c r="G21309">
        <v>64.5</v>
      </c>
      <c r="H21309">
        <v>1</v>
      </c>
      <c r="I21309" t="s">
        <v>1816</v>
      </c>
      <c r="J21309" cm="1">
        <f t="array" ref="J21309:L21309">_xlfn.XLOOKUP($C21309, AGE!$A:$A,AGE!$B:$D,,0,2)</f>
        <v>604.1</v>
      </c>
      <c r="K21309">
        <v>34.200000000000003</v>
      </c>
      <c r="L21309" t="str">
        <v>Rooney et al. 2020; Rooney et al. 2015</v>
      </c>
      <c r="M21309" t="s">
        <v>2481</v>
      </c>
      <c r="O21309" s="14">
        <v>8.1371368092736138E-2</v>
      </c>
      <c r="P21309" t="s">
        <v>2342</v>
      </c>
      <c r="Q21309" s="14">
        <v>-4.8899999999999997</v>
      </c>
      <c r="R21309">
        <v>0.1</v>
      </c>
      <c r="S21309" s="14">
        <v>-16.524618269569867</v>
      </c>
      <c r="T21309">
        <v>0.1</v>
      </c>
      <c r="U21309" t="s">
        <v>2479</v>
      </c>
      <c r="V21309">
        <v>1</v>
      </c>
      <c r="W21309" t="s">
        <v>2570</v>
      </c>
    </row>
    <row r="21310" spans="1:23" x14ac:dyDescent="0.3">
      <c r="A21310">
        <v>29026</v>
      </c>
      <c r="B21310" s="15" t="s">
        <v>889</v>
      </c>
      <c r="C21310" t="str">
        <f>_xlfn.XLOOKUP($B21310, STANDARDS!$A:$A, STANDARDS!$B:$B,,0,2)</f>
        <v>Sheepbed Fm, Rackla Gp</v>
      </c>
      <c r="D21310" t="s">
        <v>517</v>
      </c>
      <c r="E21310" t="s">
        <v>2278</v>
      </c>
      <c r="F21310">
        <v>133</v>
      </c>
      <c r="G21310">
        <v>64.5</v>
      </c>
      <c r="H21310">
        <v>1</v>
      </c>
      <c r="I21310" t="s">
        <v>1816</v>
      </c>
      <c r="J21310" cm="1">
        <f t="array" ref="J21310:L21310">_xlfn.XLOOKUP($C21310, AGE!$A:$A,AGE!$B:$D,,0,2)</f>
        <v>604.1</v>
      </c>
      <c r="K21310">
        <v>34.200000000000003</v>
      </c>
      <c r="L21310" t="str">
        <v>Rooney et al. 2020; Rooney et al. 2015</v>
      </c>
      <c r="M21310" t="s">
        <v>2481</v>
      </c>
      <c r="O21310" s="14"/>
      <c r="P21310" t="s">
        <v>2342</v>
      </c>
      <c r="Q21310" s="14">
        <v>-4.9400000000000004</v>
      </c>
      <c r="R21310">
        <v>0.1</v>
      </c>
      <c r="S21310" s="14"/>
      <c r="V21310">
        <v>1</v>
      </c>
      <c r="W21310" t="s">
        <v>2570</v>
      </c>
    </row>
    <row r="21311" spans="1:23" x14ac:dyDescent="0.3">
      <c r="A21311">
        <v>29027</v>
      </c>
      <c r="B21311" s="15" t="s">
        <v>889</v>
      </c>
      <c r="C21311" t="str">
        <f>_xlfn.XLOOKUP($B21311, STANDARDS!$A:$A, STANDARDS!$B:$B,,0,2)</f>
        <v>Sheepbed Fm, Rackla Gp</v>
      </c>
      <c r="D21311" t="s">
        <v>517</v>
      </c>
      <c r="E21311" t="s">
        <v>2278</v>
      </c>
      <c r="F21311">
        <v>133</v>
      </c>
      <c r="G21311">
        <v>64.5</v>
      </c>
      <c r="H21311">
        <v>1</v>
      </c>
      <c r="I21311" t="s">
        <v>1816</v>
      </c>
      <c r="J21311" cm="1">
        <f t="array" ref="J21311:L21311">_xlfn.XLOOKUP($C21311, AGE!$A:$A,AGE!$B:$D,,0,2)</f>
        <v>604.1</v>
      </c>
      <c r="K21311">
        <v>34.200000000000003</v>
      </c>
      <c r="L21311" t="str">
        <v>Rooney et al. 2020; Rooney et al. 2015</v>
      </c>
      <c r="M21311" t="s">
        <v>2481</v>
      </c>
      <c r="O21311" s="14">
        <v>0.10732776750707568</v>
      </c>
      <c r="P21311" t="s">
        <v>2342</v>
      </c>
      <c r="Q21311" s="14">
        <v>-5.32</v>
      </c>
      <c r="R21311">
        <v>0.1</v>
      </c>
      <c r="S21311" s="14">
        <v>-22.457674065850629</v>
      </c>
      <c r="T21311">
        <v>0.1</v>
      </c>
      <c r="U21311" t="s">
        <v>2479</v>
      </c>
      <c r="V21311">
        <v>1</v>
      </c>
      <c r="W21311" t="s">
        <v>2570</v>
      </c>
    </row>
    <row r="21312" spans="1:23" x14ac:dyDescent="0.3">
      <c r="A21312">
        <v>29028</v>
      </c>
      <c r="B21312" s="15" t="s">
        <v>889</v>
      </c>
      <c r="C21312" t="str">
        <f>_xlfn.XLOOKUP($B21312, STANDARDS!$A:$A, STANDARDS!$B:$B,,0,2)</f>
        <v>Sheepbed Fm, Rackla Gp</v>
      </c>
      <c r="D21312" t="s">
        <v>517</v>
      </c>
      <c r="E21312" t="s">
        <v>2278</v>
      </c>
      <c r="F21312">
        <v>133</v>
      </c>
      <c r="G21312">
        <v>64.5</v>
      </c>
      <c r="H21312">
        <v>1</v>
      </c>
      <c r="I21312" t="s">
        <v>1816</v>
      </c>
      <c r="J21312" cm="1">
        <f t="array" ref="J21312:L21312">_xlfn.XLOOKUP($C21312, AGE!$A:$A,AGE!$B:$D,,0,2)</f>
        <v>604.1</v>
      </c>
      <c r="K21312">
        <v>34.200000000000003</v>
      </c>
      <c r="L21312" t="str">
        <v>Rooney et al. 2020; Rooney et al. 2015</v>
      </c>
      <c r="M21312" t="s">
        <v>2481</v>
      </c>
      <c r="O21312" s="14"/>
      <c r="P21312" t="s">
        <v>2342</v>
      </c>
      <c r="Q21312" s="14">
        <v>-6.41</v>
      </c>
      <c r="R21312">
        <v>0.1</v>
      </c>
      <c r="S21312" s="14"/>
      <c r="V21312">
        <v>1</v>
      </c>
      <c r="W21312" t="s">
        <v>2570</v>
      </c>
    </row>
    <row r="21313" spans="1:23" x14ac:dyDescent="0.3">
      <c r="A21313">
        <v>29029</v>
      </c>
      <c r="B21313" s="15" t="s">
        <v>889</v>
      </c>
      <c r="C21313" t="str">
        <f>_xlfn.XLOOKUP($B21313, STANDARDS!$A:$A, STANDARDS!$B:$B,,0,2)</f>
        <v>Sheepbed Fm, Rackla Gp</v>
      </c>
      <c r="D21313" t="s">
        <v>517</v>
      </c>
      <c r="E21313" t="s">
        <v>2278</v>
      </c>
      <c r="F21313">
        <v>133</v>
      </c>
      <c r="G21313">
        <v>64.5</v>
      </c>
      <c r="H21313">
        <v>1</v>
      </c>
      <c r="I21313" t="s">
        <v>1816</v>
      </c>
      <c r="J21313" cm="1">
        <f t="array" ref="J21313:L21313">_xlfn.XLOOKUP($C21313, AGE!$A:$A,AGE!$B:$D,,0,2)</f>
        <v>604.1</v>
      </c>
      <c r="K21313">
        <v>34.200000000000003</v>
      </c>
      <c r="L21313" t="str">
        <v>Rooney et al. 2020; Rooney et al. 2015</v>
      </c>
      <c r="M21313" t="s">
        <v>2481</v>
      </c>
      <c r="O21313" s="14">
        <v>3.6239586422151554E-2</v>
      </c>
      <c r="P21313" t="s">
        <v>2342</v>
      </c>
      <c r="Q21313" s="14">
        <v>-5.84</v>
      </c>
      <c r="R21313">
        <v>0.1</v>
      </c>
      <c r="S21313" s="14">
        <v>-27.005109354557906</v>
      </c>
      <c r="T21313">
        <v>0.1</v>
      </c>
      <c r="U21313" t="s">
        <v>2479</v>
      </c>
      <c r="V21313">
        <v>1</v>
      </c>
      <c r="W21313" t="s">
        <v>2570</v>
      </c>
    </row>
    <row r="21314" spans="1:23" x14ac:dyDescent="0.3">
      <c r="A21314">
        <v>29030</v>
      </c>
      <c r="B21314" s="15" t="s">
        <v>889</v>
      </c>
      <c r="C21314" t="str">
        <f>_xlfn.XLOOKUP($B21314, STANDARDS!$A:$A, STANDARDS!$B:$B,,0,2)</f>
        <v>Sheepbed Fm, Rackla Gp</v>
      </c>
      <c r="D21314" t="s">
        <v>517</v>
      </c>
      <c r="E21314" t="s">
        <v>2278</v>
      </c>
      <c r="F21314">
        <v>133</v>
      </c>
      <c r="G21314">
        <v>64.5</v>
      </c>
      <c r="H21314">
        <v>1</v>
      </c>
      <c r="I21314" t="s">
        <v>1816</v>
      </c>
      <c r="J21314" cm="1">
        <f t="array" ref="J21314:L21314">_xlfn.XLOOKUP($C21314, AGE!$A:$A,AGE!$B:$D,,0,2)</f>
        <v>604.1</v>
      </c>
      <c r="K21314">
        <v>34.200000000000003</v>
      </c>
      <c r="L21314" t="str">
        <v>Rooney et al. 2020; Rooney et al. 2015</v>
      </c>
      <c r="M21314" t="s">
        <v>2481</v>
      </c>
      <c r="O21314" s="14"/>
      <c r="P21314" t="s">
        <v>2342</v>
      </c>
      <c r="Q21314" s="14">
        <v>-6.34</v>
      </c>
      <c r="R21314">
        <v>0.1</v>
      </c>
      <c r="S21314" s="14"/>
      <c r="V21314">
        <v>1</v>
      </c>
      <c r="W21314" t="s">
        <v>2570</v>
      </c>
    </row>
    <row r="21315" spans="1:23" x14ac:dyDescent="0.3">
      <c r="A21315">
        <v>29031</v>
      </c>
      <c r="B21315" s="15" t="s">
        <v>889</v>
      </c>
      <c r="C21315" t="str">
        <f>_xlfn.XLOOKUP($B21315, STANDARDS!$A:$A, STANDARDS!$B:$B,,0,2)</f>
        <v>Sheepbed Fm, Rackla Gp</v>
      </c>
      <c r="D21315" t="s">
        <v>517</v>
      </c>
      <c r="E21315" t="s">
        <v>2278</v>
      </c>
      <c r="F21315">
        <v>133</v>
      </c>
      <c r="G21315">
        <v>64.5</v>
      </c>
      <c r="H21315">
        <v>1</v>
      </c>
      <c r="I21315" t="s">
        <v>1816</v>
      </c>
      <c r="J21315" cm="1">
        <f t="array" ref="J21315:L21315">_xlfn.XLOOKUP($C21315, AGE!$A:$A,AGE!$B:$D,,0,2)</f>
        <v>604.1</v>
      </c>
      <c r="K21315">
        <v>34.200000000000003</v>
      </c>
      <c r="L21315" t="str">
        <v>Rooney et al. 2020; Rooney et al. 2015</v>
      </c>
      <c r="M21315" t="s">
        <v>2481</v>
      </c>
      <c r="O21315" s="14">
        <v>5.2486274130358314E-2</v>
      </c>
      <c r="P21315" t="s">
        <v>2342</v>
      </c>
      <c r="Q21315" s="14">
        <v>-6.09</v>
      </c>
      <c r="R21315">
        <v>0.1</v>
      </c>
      <c r="S21315" s="14">
        <v>-17.090533287386279</v>
      </c>
      <c r="T21315">
        <v>0.1</v>
      </c>
      <c r="U21315" t="s">
        <v>2479</v>
      </c>
      <c r="V21315">
        <v>1</v>
      </c>
      <c r="W21315" t="s">
        <v>2570</v>
      </c>
    </row>
    <row r="21316" spans="1:23" x14ac:dyDescent="0.3">
      <c r="A21316">
        <v>29032</v>
      </c>
      <c r="B21316" s="15" t="s">
        <v>889</v>
      </c>
      <c r="C21316" t="str">
        <f>_xlfn.XLOOKUP($B21316, STANDARDS!$A:$A, STANDARDS!$B:$B,,0,2)</f>
        <v>Sheepbed Fm, Rackla Gp</v>
      </c>
      <c r="D21316" t="s">
        <v>517</v>
      </c>
      <c r="E21316" t="s">
        <v>2278</v>
      </c>
      <c r="F21316">
        <v>133</v>
      </c>
      <c r="G21316">
        <v>64.5</v>
      </c>
      <c r="H21316">
        <v>1</v>
      </c>
      <c r="I21316" t="s">
        <v>1816</v>
      </c>
      <c r="J21316" cm="1">
        <f t="array" ref="J21316:L21316">_xlfn.XLOOKUP($C21316, AGE!$A:$A,AGE!$B:$D,,0,2)</f>
        <v>604.1</v>
      </c>
      <c r="K21316">
        <v>34.200000000000003</v>
      </c>
      <c r="L21316" t="str">
        <v>Rooney et al. 2020; Rooney et al. 2015</v>
      </c>
      <c r="M21316" t="s">
        <v>2481</v>
      </c>
      <c r="O21316" s="14"/>
      <c r="P21316" t="s">
        <v>2342</v>
      </c>
      <c r="Q21316" s="14">
        <v>-4.62</v>
      </c>
      <c r="R21316">
        <v>0.1</v>
      </c>
      <c r="S21316" s="14"/>
      <c r="V21316">
        <v>1</v>
      </c>
      <c r="W21316" t="s">
        <v>2570</v>
      </c>
    </row>
    <row r="21317" spans="1:23" x14ac:dyDescent="0.3">
      <c r="A21317">
        <v>29033</v>
      </c>
      <c r="B21317" s="15" t="s">
        <v>889</v>
      </c>
      <c r="C21317" t="str">
        <f>_xlfn.XLOOKUP($B21317, STANDARDS!$A:$A, STANDARDS!$B:$B,,0,2)</f>
        <v>Sheepbed Fm, Rackla Gp</v>
      </c>
      <c r="D21317" t="s">
        <v>517</v>
      </c>
      <c r="E21317" t="s">
        <v>2278</v>
      </c>
      <c r="F21317">
        <v>133</v>
      </c>
      <c r="G21317">
        <v>64.5</v>
      </c>
      <c r="H21317">
        <v>1</v>
      </c>
      <c r="I21317" t="s">
        <v>1816</v>
      </c>
      <c r="J21317" cm="1">
        <f t="array" ref="J21317:L21317">_xlfn.XLOOKUP($C21317, AGE!$A:$A,AGE!$B:$D,,0,2)</f>
        <v>604.1</v>
      </c>
      <c r="K21317">
        <v>34.200000000000003</v>
      </c>
      <c r="L21317" t="str">
        <v>Rooney et al. 2020; Rooney et al. 2015</v>
      </c>
      <c r="M21317" t="s">
        <v>2481</v>
      </c>
      <c r="O21317" s="14">
        <v>8.3885911231184371E-2</v>
      </c>
      <c r="P21317" t="s">
        <v>2342</v>
      </c>
      <c r="Q21317" s="14">
        <v>-5.89</v>
      </c>
      <c r="R21317">
        <v>0.1</v>
      </c>
      <c r="S21317" s="14">
        <v>-29.347041729834899</v>
      </c>
      <c r="T21317">
        <v>0.1</v>
      </c>
      <c r="U21317" t="s">
        <v>2479</v>
      </c>
      <c r="V21317">
        <v>1</v>
      </c>
      <c r="W21317" t="s">
        <v>2570</v>
      </c>
    </row>
    <row r="21318" spans="1:23" x14ac:dyDescent="0.3">
      <c r="A21318">
        <v>29034</v>
      </c>
      <c r="B21318" s="15" t="s">
        <v>889</v>
      </c>
      <c r="C21318" t="str">
        <f>_xlfn.XLOOKUP($B21318, STANDARDS!$A:$A, STANDARDS!$B:$B,,0,2)</f>
        <v>Sheepbed Fm, Rackla Gp</v>
      </c>
      <c r="D21318" t="s">
        <v>517</v>
      </c>
      <c r="E21318" t="s">
        <v>2278</v>
      </c>
      <c r="F21318">
        <v>133</v>
      </c>
      <c r="G21318">
        <v>64.5</v>
      </c>
      <c r="H21318">
        <v>1</v>
      </c>
      <c r="I21318" t="s">
        <v>1816</v>
      </c>
      <c r="J21318" cm="1">
        <f t="array" ref="J21318:L21318">_xlfn.XLOOKUP($C21318, AGE!$A:$A,AGE!$B:$D,,0,2)</f>
        <v>604.1</v>
      </c>
      <c r="K21318">
        <v>34.200000000000003</v>
      </c>
      <c r="L21318" t="str">
        <v>Rooney et al. 2020; Rooney et al. 2015</v>
      </c>
      <c r="M21318" t="s">
        <v>2481</v>
      </c>
      <c r="O21318" s="14"/>
      <c r="P21318" t="s">
        <v>2342</v>
      </c>
      <c r="Q21318" s="14">
        <v>-5.8</v>
      </c>
      <c r="R21318">
        <v>0.1</v>
      </c>
      <c r="S21318" s="14"/>
      <c r="V21318">
        <v>1</v>
      </c>
      <c r="W21318" t="s">
        <v>2570</v>
      </c>
    </row>
    <row r="21319" spans="1:23" x14ac:dyDescent="0.3">
      <c r="A21319">
        <v>29035</v>
      </c>
      <c r="B21319" s="15" t="s">
        <v>889</v>
      </c>
      <c r="C21319" t="str">
        <f>_xlfn.XLOOKUP($B21319, STANDARDS!$A:$A, STANDARDS!$B:$B,,0,2)</f>
        <v>Sheepbed Fm, Rackla Gp</v>
      </c>
      <c r="D21319" t="s">
        <v>517</v>
      </c>
      <c r="E21319" t="s">
        <v>2278</v>
      </c>
      <c r="F21319">
        <v>133</v>
      </c>
      <c r="G21319">
        <v>64.5</v>
      </c>
      <c r="H21319">
        <v>1</v>
      </c>
      <c r="I21319" t="s">
        <v>1816</v>
      </c>
      <c r="J21319" cm="1">
        <f t="array" ref="J21319:L21319">_xlfn.XLOOKUP($C21319, AGE!$A:$A,AGE!$B:$D,,0,2)</f>
        <v>604.1</v>
      </c>
      <c r="K21319">
        <v>34.200000000000003</v>
      </c>
      <c r="L21319" t="str">
        <v>Rooney et al. 2020; Rooney et al. 2015</v>
      </c>
      <c r="M21319" t="s">
        <v>2481</v>
      </c>
      <c r="O21319" s="14">
        <v>9.5883823971956314E-2</v>
      </c>
      <c r="P21319" t="s">
        <v>2342</v>
      </c>
      <c r="Q21319" s="14">
        <v>-5.87</v>
      </c>
      <c r="R21319">
        <v>0.1</v>
      </c>
      <c r="S21319" s="14">
        <v>-27.490097512664999</v>
      </c>
      <c r="T21319">
        <v>0.1</v>
      </c>
      <c r="U21319" t="s">
        <v>2479</v>
      </c>
      <c r="V21319">
        <v>1</v>
      </c>
      <c r="W21319" t="s">
        <v>2570</v>
      </c>
    </row>
    <row r="21320" spans="1:23" x14ac:dyDescent="0.3">
      <c r="A21320">
        <v>29036</v>
      </c>
      <c r="B21320" s="15" t="s">
        <v>889</v>
      </c>
      <c r="C21320" t="str">
        <f>_xlfn.XLOOKUP($B21320, STANDARDS!$A:$A, STANDARDS!$B:$B,,0,2)</f>
        <v>Sheepbed Fm, Rackla Gp</v>
      </c>
      <c r="D21320" t="s">
        <v>517</v>
      </c>
      <c r="E21320" t="s">
        <v>2278</v>
      </c>
      <c r="F21320">
        <v>133</v>
      </c>
      <c r="G21320">
        <v>64.5</v>
      </c>
      <c r="H21320">
        <v>1</v>
      </c>
      <c r="I21320" t="s">
        <v>1816</v>
      </c>
      <c r="J21320" cm="1">
        <f t="array" ref="J21320:L21320">_xlfn.XLOOKUP($C21320, AGE!$A:$A,AGE!$B:$D,,0,2)</f>
        <v>604.1</v>
      </c>
      <c r="K21320">
        <v>34.200000000000003</v>
      </c>
      <c r="L21320" t="str">
        <v>Rooney et al. 2020; Rooney et al. 2015</v>
      </c>
      <c r="M21320" t="s">
        <v>2481</v>
      </c>
      <c r="O21320" s="14"/>
      <c r="P21320" t="s">
        <v>2342</v>
      </c>
      <c r="Q21320" s="14">
        <v>-5.91</v>
      </c>
      <c r="R21320">
        <v>0.1</v>
      </c>
      <c r="S21320" s="14"/>
      <c r="V21320">
        <v>1</v>
      </c>
      <c r="W21320" t="s">
        <v>2570</v>
      </c>
    </row>
    <row r="21321" spans="1:23" x14ac:dyDescent="0.3">
      <c r="A21321">
        <v>29037</v>
      </c>
      <c r="B21321" s="15" t="s">
        <v>889</v>
      </c>
      <c r="C21321" t="str">
        <f>_xlfn.XLOOKUP($B21321, STANDARDS!$A:$A, STANDARDS!$B:$B,,0,2)</f>
        <v>Sheepbed Fm, Rackla Gp</v>
      </c>
      <c r="D21321" t="s">
        <v>517</v>
      </c>
      <c r="E21321" t="s">
        <v>2278</v>
      </c>
      <c r="F21321">
        <v>133</v>
      </c>
      <c r="G21321">
        <v>64.5</v>
      </c>
      <c r="H21321">
        <v>1</v>
      </c>
      <c r="I21321" t="s">
        <v>1816</v>
      </c>
      <c r="J21321" cm="1">
        <f t="array" ref="J21321:L21321">_xlfn.XLOOKUP($C21321, AGE!$A:$A,AGE!$B:$D,,0,2)</f>
        <v>604.1</v>
      </c>
      <c r="K21321">
        <v>34.200000000000003</v>
      </c>
      <c r="L21321" t="str">
        <v>Rooney et al. 2020; Rooney et al. 2015</v>
      </c>
      <c r="M21321" t="s">
        <v>2481</v>
      </c>
      <c r="O21321" s="14">
        <v>4.2547356353627691E-2</v>
      </c>
      <c r="P21321" t="s">
        <v>2342</v>
      </c>
      <c r="Q21321" s="14">
        <v>-5.71</v>
      </c>
      <c r="R21321">
        <v>0.1</v>
      </c>
      <c r="S21321" s="14">
        <v>-23.133904289651841</v>
      </c>
      <c r="T21321">
        <v>0.1</v>
      </c>
      <c r="U21321" t="s">
        <v>2479</v>
      </c>
      <c r="V21321">
        <v>1</v>
      </c>
      <c r="W21321" t="s">
        <v>2570</v>
      </c>
    </row>
    <row r="21322" spans="1:23" x14ac:dyDescent="0.3">
      <c r="A21322">
        <v>29038</v>
      </c>
      <c r="B21322" s="15" t="s">
        <v>889</v>
      </c>
      <c r="C21322" t="str">
        <f>_xlfn.XLOOKUP($B21322, STANDARDS!$A:$A, STANDARDS!$B:$B,,0,2)</f>
        <v>Sheepbed Fm, Rackla Gp</v>
      </c>
      <c r="D21322" t="s">
        <v>517</v>
      </c>
      <c r="E21322" t="s">
        <v>2278</v>
      </c>
      <c r="F21322">
        <v>133</v>
      </c>
      <c r="G21322">
        <v>64.5</v>
      </c>
      <c r="H21322">
        <v>1</v>
      </c>
      <c r="I21322" t="s">
        <v>1816</v>
      </c>
      <c r="J21322" cm="1">
        <f t="array" ref="J21322:L21322">_xlfn.XLOOKUP($C21322, AGE!$A:$A,AGE!$B:$D,,0,2)</f>
        <v>604.1</v>
      </c>
      <c r="K21322">
        <v>34.200000000000003</v>
      </c>
      <c r="L21322" t="str">
        <v>Rooney et al. 2020; Rooney et al. 2015</v>
      </c>
      <c r="M21322" t="s">
        <v>2481</v>
      </c>
      <c r="O21322" s="14"/>
      <c r="P21322" t="s">
        <v>2342</v>
      </c>
      <c r="Q21322" s="14">
        <v>-5.84</v>
      </c>
      <c r="R21322">
        <v>0.1</v>
      </c>
      <c r="S21322" s="14"/>
      <c r="V21322">
        <v>1</v>
      </c>
      <c r="W21322" t="s">
        <v>2570</v>
      </c>
    </row>
    <row r="21323" spans="1:23" x14ac:dyDescent="0.3">
      <c r="A21323">
        <v>29039</v>
      </c>
      <c r="B21323" s="15" t="s">
        <v>889</v>
      </c>
      <c r="C21323" t="str">
        <f>_xlfn.XLOOKUP($B21323, STANDARDS!$A:$A, STANDARDS!$B:$B,,0,2)</f>
        <v>Sheepbed Fm, Rackla Gp</v>
      </c>
      <c r="D21323" t="s">
        <v>517</v>
      </c>
      <c r="E21323" t="s">
        <v>2278</v>
      </c>
      <c r="F21323">
        <v>133</v>
      </c>
      <c r="G21323">
        <v>64.5</v>
      </c>
      <c r="H21323">
        <v>1</v>
      </c>
      <c r="I21323" t="s">
        <v>1816</v>
      </c>
      <c r="J21323" cm="1">
        <f t="array" ref="J21323:L21323">_xlfn.XLOOKUP($C21323, AGE!$A:$A,AGE!$B:$D,,0,2)</f>
        <v>604.1</v>
      </c>
      <c r="K21323">
        <v>34.200000000000003</v>
      </c>
      <c r="L21323" t="str">
        <v>Rooney et al. 2020; Rooney et al. 2015</v>
      </c>
      <c r="M21323" t="s">
        <v>2481</v>
      </c>
      <c r="O21323" s="14">
        <v>8.5283676282449955E-2</v>
      </c>
      <c r="P21323" t="s">
        <v>2342</v>
      </c>
      <c r="Q21323" s="14">
        <v>-5.76</v>
      </c>
      <c r="R21323">
        <v>0.1</v>
      </c>
      <c r="S21323" s="14">
        <v>-26.063948257172878</v>
      </c>
      <c r="T21323">
        <v>0.1</v>
      </c>
      <c r="U21323" t="s">
        <v>2479</v>
      </c>
      <c r="V21323">
        <v>1</v>
      </c>
      <c r="W21323" t="s">
        <v>2570</v>
      </c>
    </row>
    <row r="21324" spans="1:23" x14ac:dyDescent="0.3">
      <c r="A21324">
        <v>29040</v>
      </c>
      <c r="B21324" s="15" t="s">
        <v>889</v>
      </c>
      <c r="C21324" t="str">
        <f>_xlfn.XLOOKUP($B21324, STANDARDS!$A:$A, STANDARDS!$B:$B,,0,2)</f>
        <v>Sheepbed Fm, Rackla Gp</v>
      </c>
      <c r="D21324" t="s">
        <v>517</v>
      </c>
      <c r="E21324" t="s">
        <v>2278</v>
      </c>
      <c r="F21324">
        <v>133</v>
      </c>
      <c r="G21324">
        <v>64.5</v>
      </c>
      <c r="H21324">
        <v>1</v>
      </c>
      <c r="I21324" t="s">
        <v>1816</v>
      </c>
      <c r="J21324" cm="1">
        <f t="array" ref="J21324:L21324">_xlfn.XLOOKUP($C21324, AGE!$A:$A,AGE!$B:$D,,0,2)</f>
        <v>604.1</v>
      </c>
      <c r="K21324">
        <v>34.200000000000003</v>
      </c>
      <c r="L21324" t="str">
        <v>Rooney et al. 2020; Rooney et al. 2015</v>
      </c>
      <c r="M21324" t="s">
        <v>2481</v>
      </c>
      <c r="O21324" s="14"/>
      <c r="P21324" t="s">
        <v>2342</v>
      </c>
      <c r="Q21324" s="14">
        <v>-5.82</v>
      </c>
      <c r="R21324">
        <v>0.1</v>
      </c>
      <c r="S21324" s="14"/>
      <c r="V21324">
        <v>1</v>
      </c>
      <c r="W21324" t="s">
        <v>2570</v>
      </c>
    </row>
    <row r="21325" spans="1:23" x14ac:dyDescent="0.3">
      <c r="A21325">
        <v>29041</v>
      </c>
      <c r="B21325" s="15" t="s">
        <v>889</v>
      </c>
      <c r="C21325" t="str">
        <f>_xlfn.XLOOKUP($B21325, STANDARDS!$A:$A, STANDARDS!$B:$B,,0,2)</f>
        <v>Sheepbed Fm, Rackla Gp</v>
      </c>
      <c r="D21325" t="s">
        <v>517</v>
      </c>
      <c r="E21325" t="s">
        <v>2278</v>
      </c>
      <c r="F21325">
        <v>133</v>
      </c>
      <c r="G21325">
        <v>64.5</v>
      </c>
      <c r="H21325">
        <v>1</v>
      </c>
      <c r="I21325" t="s">
        <v>1816</v>
      </c>
      <c r="J21325" cm="1">
        <f t="array" ref="J21325:L21325">_xlfn.XLOOKUP($C21325, AGE!$A:$A,AGE!$B:$D,,0,2)</f>
        <v>604.1</v>
      </c>
      <c r="K21325">
        <v>34.200000000000003</v>
      </c>
      <c r="L21325" t="str">
        <v>Rooney et al. 2020; Rooney et al. 2015</v>
      </c>
      <c r="M21325" t="s">
        <v>2481</v>
      </c>
      <c r="O21325" s="14">
        <v>7.847629947779651E-2</v>
      </c>
      <c r="P21325" t="s">
        <v>2342</v>
      </c>
      <c r="Q21325" s="14">
        <v>-5.62</v>
      </c>
      <c r="R21325">
        <v>0.1</v>
      </c>
      <c r="S21325" s="14">
        <v>-21.543277950354174</v>
      </c>
      <c r="T21325">
        <v>0.1</v>
      </c>
      <c r="U21325" t="s">
        <v>2479</v>
      </c>
      <c r="V21325">
        <v>1</v>
      </c>
      <c r="W21325" t="s">
        <v>2570</v>
      </c>
    </row>
    <row r="21326" spans="1:23" x14ac:dyDescent="0.3">
      <c r="A21326">
        <v>29042</v>
      </c>
      <c r="B21326" s="15" t="s">
        <v>889</v>
      </c>
      <c r="C21326" t="str">
        <f>_xlfn.XLOOKUP($B21326, STANDARDS!$A:$A, STANDARDS!$B:$B,,0,2)</f>
        <v>Sheepbed Fm, Rackla Gp</v>
      </c>
      <c r="D21326" t="s">
        <v>517</v>
      </c>
      <c r="E21326" t="s">
        <v>2278</v>
      </c>
      <c r="F21326">
        <v>133</v>
      </c>
      <c r="G21326">
        <v>64.5</v>
      </c>
      <c r="H21326">
        <v>1</v>
      </c>
      <c r="I21326" t="s">
        <v>1816</v>
      </c>
      <c r="J21326" cm="1">
        <f t="array" ref="J21326:L21326">_xlfn.XLOOKUP($C21326, AGE!$A:$A,AGE!$B:$D,,0,2)</f>
        <v>604.1</v>
      </c>
      <c r="K21326">
        <v>34.200000000000003</v>
      </c>
      <c r="L21326" t="str">
        <v>Rooney et al. 2020; Rooney et al. 2015</v>
      </c>
      <c r="M21326" t="s">
        <v>2481</v>
      </c>
      <c r="O21326" s="14"/>
      <c r="P21326" t="s">
        <v>2342</v>
      </c>
      <c r="Q21326" s="14">
        <v>-5.66</v>
      </c>
      <c r="R21326">
        <v>0.1</v>
      </c>
      <c r="S21326" s="14"/>
      <c r="V21326">
        <v>1</v>
      </c>
      <c r="W21326" t="s">
        <v>2570</v>
      </c>
    </row>
    <row r="21327" spans="1:23" x14ac:dyDescent="0.3">
      <c r="A21327">
        <v>29043</v>
      </c>
      <c r="B21327" s="15" t="s">
        <v>889</v>
      </c>
      <c r="C21327" t="str">
        <f>_xlfn.XLOOKUP($B21327, STANDARDS!$A:$A, STANDARDS!$B:$B,,0,2)</f>
        <v>Sheepbed Fm, Rackla Gp</v>
      </c>
      <c r="D21327" t="s">
        <v>517</v>
      </c>
      <c r="E21327" t="s">
        <v>2278</v>
      </c>
      <c r="F21327">
        <v>133</v>
      </c>
      <c r="G21327">
        <v>64.5</v>
      </c>
      <c r="H21327">
        <v>1</v>
      </c>
      <c r="I21327" t="s">
        <v>1816</v>
      </c>
      <c r="J21327" cm="1">
        <f t="array" ref="J21327:L21327">_xlfn.XLOOKUP($C21327, AGE!$A:$A,AGE!$B:$D,,0,2)</f>
        <v>604.1</v>
      </c>
      <c r="K21327">
        <v>34.200000000000003</v>
      </c>
      <c r="L21327" t="str">
        <v>Rooney et al. 2020; Rooney et al. 2015</v>
      </c>
      <c r="M21327" t="s">
        <v>2481</v>
      </c>
      <c r="O21327" s="14">
        <v>8.3674460104872991E-2</v>
      </c>
      <c r="P21327" t="s">
        <v>2342</v>
      </c>
      <c r="Q21327" s="14">
        <v>-6.69</v>
      </c>
      <c r="R21327">
        <v>0.1</v>
      </c>
      <c r="S21327" s="14">
        <v>-25.877227789985369</v>
      </c>
      <c r="T21327">
        <v>0.1</v>
      </c>
      <c r="U21327" t="s">
        <v>2479</v>
      </c>
      <c r="V21327">
        <v>1</v>
      </c>
      <c r="W21327" t="s">
        <v>2570</v>
      </c>
    </row>
    <row r="21328" spans="1:23" x14ac:dyDescent="0.3">
      <c r="A21328">
        <v>29044</v>
      </c>
      <c r="B21328" s="15" t="s">
        <v>889</v>
      </c>
      <c r="C21328" t="str">
        <f>_xlfn.XLOOKUP($B21328, STANDARDS!$A:$A, STANDARDS!$B:$B,,0,2)</f>
        <v>Sheepbed Fm, Rackla Gp</v>
      </c>
      <c r="D21328" t="s">
        <v>517</v>
      </c>
      <c r="E21328" t="s">
        <v>2278</v>
      </c>
      <c r="F21328">
        <v>133</v>
      </c>
      <c r="G21328">
        <v>64.5</v>
      </c>
      <c r="H21328">
        <v>1</v>
      </c>
      <c r="I21328" t="s">
        <v>1816</v>
      </c>
      <c r="J21328" cm="1">
        <f t="array" ref="J21328:L21328">_xlfn.XLOOKUP($C21328, AGE!$A:$A,AGE!$B:$D,,0,2)</f>
        <v>604.1</v>
      </c>
      <c r="K21328">
        <v>34.200000000000003</v>
      </c>
      <c r="L21328" t="str">
        <v>Rooney et al. 2020; Rooney et al. 2015</v>
      </c>
      <c r="M21328" t="s">
        <v>2481</v>
      </c>
      <c r="O21328" s="14"/>
      <c r="P21328" t="s">
        <v>2342</v>
      </c>
      <c r="Q21328" s="14">
        <v>-6.47</v>
      </c>
      <c r="R21328">
        <v>0.1</v>
      </c>
      <c r="S21328" s="14"/>
      <c r="V21328">
        <v>1</v>
      </c>
      <c r="W21328" t="s">
        <v>2570</v>
      </c>
    </row>
    <row r="21329" spans="1:23" x14ac:dyDescent="0.3">
      <c r="A21329">
        <v>29045</v>
      </c>
      <c r="B21329" s="15" t="s">
        <v>889</v>
      </c>
      <c r="C21329" t="str">
        <f>_xlfn.XLOOKUP($B21329, STANDARDS!$A:$A, STANDARDS!$B:$B,,0,2)</f>
        <v>Sheepbed Fm, Rackla Gp</v>
      </c>
      <c r="D21329" t="s">
        <v>517</v>
      </c>
      <c r="E21329" t="s">
        <v>2278</v>
      </c>
      <c r="F21329">
        <v>133</v>
      </c>
      <c r="G21329">
        <v>64.5</v>
      </c>
      <c r="H21329">
        <v>1</v>
      </c>
      <c r="I21329" t="s">
        <v>1816</v>
      </c>
      <c r="J21329" cm="1">
        <f t="array" ref="J21329:L21329">_xlfn.XLOOKUP($C21329, AGE!$A:$A,AGE!$B:$D,,0,2)</f>
        <v>604.1</v>
      </c>
      <c r="K21329">
        <v>34.200000000000003</v>
      </c>
      <c r="L21329" t="str">
        <v>Rooney et al. 2020; Rooney et al. 2015</v>
      </c>
      <c r="M21329" t="s">
        <v>2481</v>
      </c>
      <c r="O21329" s="14">
        <v>0.27277409963477839</v>
      </c>
      <c r="P21329" t="s">
        <v>2342</v>
      </c>
      <c r="Q21329" s="14">
        <v>-5.42</v>
      </c>
      <c r="R21329">
        <v>0.1</v>
      </c>
      <c r="S21329" s="14">
        <v>-30.717556766702998</v>
      </c>
      <c r="T21329">
        <v>0.1</v>
      </c>
      <c r="U21329" t="s">
        <v>2479</v>
      </c>
      <c r="V21329">
        <v>1</v>
      </c>
      <c r="W21329" t="s">
        <v>2570</v>
      </c>
    </row>
    <row r="21330" spans="1:23" x14ac:dyDescent="0.3">
      <c r="A21330">
        <v>29046</v>
      </c>
      <c r="B21330" s="15" t="s">
        <v>889</v>
      </c>
      <c r="C21330" t="str">
        <f>_xlfn.XLOOKUP($B21330, STANDARDS!$A:$A, STANDARDS!$B:$B,,0,2)</f>
        <v>Sheepbed Fm, Rackla Gp</v>
      </c>
      <c r="D21330" t="s">
        <v>517</v>
      </c>
      <c r="E21330" t="s">
        <v>2278</v>
      </c>
      <c r="F21330">
        <v>133</v>
      </c>
      <c r="G21330">
        <v>64.5</v>
      </c>
      <c r="H21330">
        <v>1</v>
      </c>
      <c r="I21330" t="s">
        <v>1816</v>
      </c>
      <c r="J21330" cm="1">
        <f t="array" ref="J21330:L21330">_xlfn.XLOOKUP($C21330, AGE!$A:$A,AGE!$B:$D,,0,2)</f>
        <v>604.1</v>
      </c>
      <c r="K21330">
        <v>34.200000000000003</v>
      </c>
      <c r="L21330" t="str">
        <v>Rooney et al. 2020; Rooney et al. 2015</v>
      </c>
      <c r="M21330" t="s">
        <v>2481</v>
      </c>
      <c r="O21330" s="14"/>
      <c r="P21330" t="s">
        <v>2342</v>
      </c>
      <c r="Q21330" s="14">
        <v>-5.34</v>
      </c>
      <c r="R21330">
        <v>0.1</v>
      </c>
      <c r="S21330" s="14"/>
      <c r="V21330">
        <v>1</v>
      </c>
      <c r="W21330" t="s">
        <v>2570</v>
      </c>
    </row>
    <row r="21331" spans="1:23" x14ac:dyDescent="0.3">
      <c r="A21331">
        <v>29047</v>
      </c>
      <c r="B21331" s="15" t="s">
        <v>889</v>
      </c>
      <c r="C21331" t="str">
        <f>_xlfn.XLOOKUP($B21331, STANDARDS!$A:$A, STANDARDS!$B:$B,,0,2)</f>
        <v>Sheepbed Fm, Rackla Gp</v>
      </c>
      <c r="D21331" t="s">
        <v>517</v>
      </c>
      <c r="E21331" t="s">
        <v>2278</v>
      </c>
      <c r="F21331">
        <v>133</v>
      </c>
      <c r="G21331">
        <v>64.5</v>
      </c>
      <c r="H21331">
        <v>1</v>
      </c>
      <c r="I21331" t="s">
        <v>1816</v>
      </c>
      <c r="J21331" cm="1">
        <f t="array" ref="J21331:L21331">_xlfn.XLOOKUP($C21331, AGE!$A:$A,AGE!$B:$D,,0,2)</f>
        <v>604.1</v>
      </c>
      <c r="K21331">
        <v>34.200000000000003</v>
      </c>
      <c r="L21331" t="str">
        <v>Rooney et al. 2020; Rooney et al. 2015</v>
      </c>
      <c r="M21331" t="s">
        <v>2481</v>
      </c>
      <c r="O21331" s="14">
        <v>0.28586739991640731</v>
      </c>
      <c r="P21331" t="s">
        <v>2342</v>
      </c>
      <c r="Q21331" s="14">
        <v>-5.66</v>
      </c>
      <c r="R21331">
        <v>0.1</v>
      </c>
      <c r="S21331" s="14">
        <v>-30.188438788103252</v>
      </c>
      <c r="T21331">
        <v>0.1</v>
      </c>
      <c r="U21331" t="s">
        <v>2479</v>
      </c>
      <c r="V21331">
        <v>1</v>
      </c>
      <c r="W21331" t="s">
        <v>2570</v>
      </c>
    </row>
    <row r="21332" spans="1:23" x14ac:dyDescent="0.3">
      <c r="A21332">
        <v>29048</v>
      </c>
      <c r="B21332" s="15" t="s">
        <v>889</v>
      </c>
      <c r="C21332" t="str">
        <f>_xlfn.XLOOKUP($B21332, STANDARDS!$A:$A, STANDARDS!$B:$B,,0,2)</f>
        <v>Sheepbed Fm, Rackla Gp</v>
      </c>
      <c r="D21332" t="s">
        <v>517</v>
      </c>
      <c r="E21332" t="s">
        <v>2278</v>
      </c>
      <c r="F21332">
        <v>133</v>
      </c>
      <c r="G21332">
        <v>64.5</v>
      </c>
      <c r="H21332">
        <v>1</v>
      </c>
      <c r="I21332" t="s">
        <v>1816</v>
      </c>
      <c r="J21332" cm="1">
        <f t="array" ref="J21332:L21332">_xlfn.XLOOKUP($C21332, AGE!$A:$A,AGE!$B:$D,,0,2)</f>
        <v>604.1</v>
      </c>
      <c r="K21332">
        <v>34.200000000000003</v>
      </c>
      <c r="L21332" t="str">
        <v>Rooney et al. 2020; Rooney et al. 2015</v>
      </c>
      <c r="M21332" t="s">
        <v>2481</v>
      </c>
      <c r="O21332" s="14"/>
      <c r="P21332" t="s">
        <v>2342</v>
      </c>
      <c r="Q21332" s="14">
        <v>-9.56</v>
      </c>
      <c r="R21332">
        <v>0.1</v>
      </c>
      <c r="S21332" s="14"/>
      <c r="V21332">
        <v>1</v>
      </c>
      <c r="W21332" t="s">
        <v>2570</v>
      </c>
    </row>
    <row r="21333" spans="1:23" x14ac:dyDescent="0.3">
      <c r="A21333">
        <v>29049</v>
      </c>
      <c r="B21333" s="15" t="s">
        <v>889</v>
      </c>
      <c r="C21333" t="str">
        <f>_xlfn.XLOOKUP($B21333, STANDARDS!$A:$A, STANDARDS!$B:$B,,0,2)</f>
        <v>Sheepbed Fm, Rackla Gp</v>
      </c>
      <c r="D21333" t="s">
        <v>517</v>
      </c>
      <c r="E21333" t="s">
        <v>2278</v>
      </c>
      <c r="F21333">
        <v>133</v>
      </c>
      <c r="G21333">
        <v>64.5</v>
      </c>
      <c r="H21333">
        <v>1</v>
      </c>
      <c r="I21333" t="s">
        <v>1816</v>
      </c>
      <c r="J21333" cm="1">
        <f t="array" ref="J21333:L21333">_xlfn.XLOOKUP($C21333, AGE!$A:$A,AGE!$B:$D,,0,2)</f>
        <v>604.1</v>
      </c>
      <c r="K21333">
        <v>34.200000000000003</v>
      </c>
      <c r="L21333" t="str">
        <v>Rooney et al. 2020; Rooney et al. 2015</v>
      </c>
      <c r="M21333" t="s">
        <v>2481</v>
      </c>
      <c r="O21333" s="14">
        <v>5.098325818108107E-2</v>
      </c>
      <c r="P21333" t="s">
        <v>2342</v>
      </c>
      <c r="Q21333" s="14">
        <v>-6.33</v>
      </c>
      <c r="R21333">
        <v>0.1</v>
      </c>
      <c r="S21333" s="14">
        <v>-26.225591492992233</v>
      </c>
      <c r="T21333">
        <v>0.1</v>
      </c>
      <c r="U21333" t="s">
        <v>2479</v>
      </c>
      <c r="V21333">
        <v>1</v>
      </c>
      <c r="W21333" t="s">
        <v>2570</v>
      </c>
    </row>
    <row r="21334" spans="1:23" x14ac:dyDescent="0.3">
      <c r="A21334">
        <v>29050</v>
      </c>
      <c r="B21334" s="15" t="s">
        <v>889</v>
      </c>
      <c r="C21334" t="str">
        <f>_xlfn.XLOOKUP($B21334, STANDARDS!$A:$A, STANDARDS!$B:$B,,0,2)</f>
        <v>Sheepbed Fm, Rackla Gp</v>
      </c>
      <c r="D21334" t="s">
        <v>517</v>
      </c>
      <c r="E21334" t="s">
        <v>2278</v>
      </c>
      <c r="F21334">
        <v>133</v>
      </c>
      <c r="G21334">
        <v>64.5</v>
      </c>
      <c r="H21334">
        <v>1</v>
      </c>
      <c r="I21334" t="s">
        <v>1816</v>
      </c>
      <c r="J21334" cm="1">
        <f t="array" ref="J21334:L21334">_xlfn.XLOOKUP($C21334, AGE!$A:$A,AGE!$B:$D,,0,2)</f>
        <v>604.1</v>
      </c>
      <c r="K21334">
        <v>34.200000000000003</v>
      </c>
      <c r="L21334" t="str">
        <v>Rooney et al. 2020; Rooney et al. 2015</v>
      </c>
      <c r="M21334" t="s">
        <v>2481</v>
      </c>
      <c r="O21334" s="14"/>
      <c r="P21334" t="s">
        <v>2342</v>
      </c>
      <c r="Q21334" s="14">
        <v>-6.5</v>
      </c>
      <c r="R21334">
        <v>0.1</v>
      </c>
      <c r="S21334" s="14"/>
      <c r="V21334">
        <v>1</v>
      </c>
      <c r="W21334" t="s">
        <v>2570</v>
      </c>
    </row>
    <row r="21335" spans="1:23" x14ac:dyDescent="0.3">
      <c r="A21335">
        <v>29051</v>
      </c>
      <c r="B21335" s="15" t="s">
        <v>889</v>
      </c>
      <c r="C21335" t="str">
        <f>_xlfn.XLOOKUP($B21335, STANDARDS!$A:$A, STANDARDS!$B:$B,,0,2)</f>
        <v>Sheepbed Fm, Rackla Gp</v>
      </c>
      <c r="D21335" t="s">
        <v>517</v>
      </c>
      <c r="E21335" t="s">
        <v>2278</v>
      </c>
      <c r="F21335">
        <v>133</v>
      </c>
      <c r="G21335">
        <v>64.5</v>
      </c>
      <c r="H21335">
        <v>1</v>
      </c>
      <c r="I21335" t="s">
        <v>1816</v>
      </c>
      <c r="J21335" cm="1">
        <f t="array" ref="J21335:L21335">_xlfn.XLOOKUP($C21335, AGE!$A:$A,AGE!$B:$D,,0,2)</f>
        <v>604.1</v>
      </c>
      <c r="K21335">
        <v>34.200000000000003</v>
      </c>
      <c r="L21335" t="str">
        <v>Rooney et al. 2020; Rooney et al. 2015</v>
      </c>
      <c r="M21335" t="s">
        <v>2481</v>
      </c>
      <c r="O21335" s="14">
        <v>7.3666353635152462E-2</v>
      </c>
      <c r="P21335" t="s">
        <v>2342</v>
      </c>
      <c r="Q21335" s="14">
        <v>-6.51</v>
      </c>
      <c r="R21335">
        <v>0.1</v>
      </c>
      <c r="S21335" s="14">
        <v>-29.599648345695844</v>
      </c>
      <c r="T21335">
        <v>0.1</v>
      </c>
      <c r="U21335" t="s">
        <v>2479</v>
      </c>
      <c r="V21335">
        <v>1</v>
      </c>
      <c r="W21335" t="s">
        <v>2570</v>
      </c>
    </row>
    <row r="21336" spans="1:23" x14ac:dyDescent="0.3">
      <c r="A21336">
        <v>29052</v>
      </c>
      <c r="B21336" s="15" t="s">
        <v>889</v>
      </c>
      <c r="C21336" t="str">
        <f>_xlfn.XLOOKUP($B21336, STANDARDS!$A:$A, STANDARDS!$B:$B,,0,2)</f>
        <v>Sheepbed Fm, Rackla Gp</v>
      </c>
      <c r="D21336" t="s">
        <v>517</v>
      </c>
      <c r="E21336" t="s">
        <v>2278</v>
      </c>
      <c r="F21336">
        <v>133</v>
      </c>
      <c r="G21336">
        <v>64.5</v>
      </c>
      <c r="H21336">
        <v>1</v>
      </c>
      <c r="I21336" t="s">
        <v>1816</v>
      </c>
      <c r="J21336" cm="1">
        <f t="array" ref="J21336:L21336">_xlfn.XLOOKUP($C21336, AGE!$A:$A,AGE!$B:$D,,0,2)</f>
        <v>604.1</v>
      </c>
      <c r="K21336">
        <v>34.200000000000003</v>
      </c>
      <c r="L21336" t="str">
        <v>Rooney et al. 2020; Rooney et al. 2015</v>
      </c>
      <c r="M21336" t="s">
        <v>2481</v>
      </c>
      <c r="O21336" s="14"/>
      <c r="P21336" t="s">
        <v>2342</v>
      </c>
      <c r="Q21336" s="14">
        <v>-7.28</v>
      </c>
      <c r="R21336">
        <v>0.1</v>
      </c>
      <c r="S21336" s="14"/>
      <c r="V21336">
        <v>1</v>
      </c>
      <c r="W21336" t="s">
        <v>2570</v>
      </c>
    </row>
    <row r="21337" spans="1:23" x14ac:dyDescent="0.3">
      <c r="A21337">
        <v>29053</v>
      </c>
      <c r="B21337" s="15" t="s">
        <v>889</v>
      </c>
      <c r="C21337" t="str">
        <f>_xlfn.XLOOKUP($B21337, STANDARDS!$A:$A, STANDARDS!$B:$B,,0,2)</f>
        <v>Sheepbed Fm, Rackla Gp</v>
      </c>
      <c r="D21337" t="s">
        <v>517</v>
      </c>
      <c r="E21337" t="s">
        <v>2278</v>
      </c>
      <c r="F21337">
        <v>133</v>
      </c>
      <c r="G21337">
        <v>64.5</v>
      </c>
      <c r="H21337">
        <v>1</v>
      </c>
      <c r="I21337" t="s">
        <v>1816</v>
      </c>
      <c r="J21337" cm="1">
        <f t="array" ref="J21337:L21337">_xlfn.XLOOKUP($C21337, AGE!$A:$A,AGE!$B:$D,,0,2)</f>
        <v>604.1</v>
      </c>
      <c r="K21337">
        <v>34.200000000000003</v>
      </c>
      <c r="L21337" t="str">
        <v>Rooney et al. 2020; Rooney et al. 2015</v>
      </c>
      <c r="M21337" t="s">
        <v>2481</v>
      </c>
      <c r="O21337" s="14">
        <v>5.7265405196995189E-2</v>
      </c>
      <c r="P21337" t="s">
        <v>2342</v>
      </c>
      <c r="Q21337" s="14">
        <v>-4.5</v>
      </c>
      <c r="R21337">
        <v>0.1</v>
      </c>
      <c r="S21337" s="14">
        <v>-29.501842530654727</v>
      </c>
      <c r="T21337">
        <v>0.1</v>
      </c>
      <c r="U21337" t="s">
        <v>2479</v>
      </c>
      <c r="V21337">
        <v>1</v>
      </c>
      <c r="W21337" t="s">
        <v>2570</v>
      </c>
    </row>
    <row r="21338" spans="1:23" x14ac:dyDescent="0.3">
      <c r="A21338">
        <v>29054</v>
      </c>
      <c r="B21338" s="15" t="s">
        <v>889</v>
      </c>
      <c r="C21338" t="str">
        <f>_xlfn.XLOOKUP($B21338, STANDARDS!$A:$A, STANDARDS!$B:$B,,0,2)</f>
        <v>Sheepbed Fm, Rackla Gp</v>
      </c>
      <c r="D21338" t="s">
        <v>517</v>
      </c>
      <c r="E21338" t="s">
        <v>2278</v>
      </c>
      <c r="F21338">
        <v>133</v>
      </c>
      <c r="G21338">
        <v>64.5</v>
      </c>
      <c r="H21338">
        <v>1</v>
      </c>
      <c r="I21338" t="s">
        <v>1816</v>
      </c>
      <c r="J21338" cm="1">
        <f t="array" ref="J21338:L21338">_xlfn.XLOOKUP($C21338, AGE!$A:$A,AGE!$B:$D,,0,2)</f>
        <v>604.1</v>
      </c>
      <c r="K21338">
        <v>34.200000000000003</v>
      </c>
      <c r="L21338" t="str">
        <v>Rooney et al. 2020; Rooney et al. 2015</v>
      </c>
      <c r="M21338" t="s">
        <v>2481</v>
      </c>
      <c r="O21338" s="14"/>
      <c r="P21338" t="s">
        <v>2342</v>
      </c>
      <c r="Q21338" s="14">
        <v>-8.48</v>
      </c>
      <c r="R21338">
        <v>0.1</v>
      </c>
      <c r="S21338" s="14"/>
      <c r="V21338">
        <v>1</v>
      </c>
      <c r="W21338" t="s">
        <v>2570</v>
      </c>
    </row>
    <row r="21339" spans="1:23" x14ac:dyDescent="0.3">
      <c r="A21339">
        <v>29055</v>
      </c>
      <c r="B21339" s="15" t="s">
        <v>889</v>
      </c>
      <c r="C21339" t="str">
        <f>_xlfn.XLOOKUP($B21339, STANDARDS!$A:$A, STANDARDS!$B:$B,,0,2)</f>
        <v>Sheepbed Fm, Rackla Gp</v>
      </c>
      <c r="D21339" t="s">
        <v>517</v>
      </c>
      <c r="E21339" t="s">
        <v>2278</v>
      </c>
      <c r="F21339">
        <v>133</v>
      </c>
      <c r="G21339">
        <v>64.5</v>
      </c>
      <c r="H21339">
        <v>1</v>
      </c>
      <c r="I21339" t="s">
        <v>1816</v>
      </c>
      <c r="J21339" cm="1">
        <f t="array" ref="J21339:L21339">_xlfn.XLOOKUP($C21339, AGE!$A:$A,AGE!$B:$D,,0,2)</f>
        <v>604.1</v>
      </c>
      <c r="K21339">
        <v>34.200000000000003</v>
      </c>
      <c r="L21339" t="str">
        <v>Rooney et al. 2020; Rooney et al. 2015</v>
      </c>
      <c r="M21339" t="s">
        <v>2481</v>
      </c>
      <c r="O21339" s="14">
        <v>0.11846301314160206</v>
      </c>
      <c r="P21339" t="s">
        <v>2342</v>
      </c>
      <c r="Q21339" s="14">
        <v>-8.0399999999999991</v>
      </c>
      <c r="R21339">
        <v>0.1</v>
      </c>
      <c r="S21339" s="14">
        <v>-31.002400976781182</v>
      </c>
      <c r="T21339">
        <v>0.1</v>
      </c>
      <c r="U21339" t="s">
        <v>2479</v>
      </c>
      <c r="V21339">
        <v>1</v>
      </c>
      <c r="W21339" t="s">
        <v>2570</v>
      </c>
    </row>
    <row r="21340" spans="1:23" x14ac:dyDescent="0.3">
      <c r="A21340">
        <v>29056</v>
      </c>
      <c r="B21340" s="15" t="s">
        <v>889</v>
      </c>
      <c r="C21340" t="str">
        <f>_xlfn.XLOOKUP($B21340, STANDARDS!$A:$A, STANDARDS!$B:$B,,0,2)</f>
        <v>Sheepbed Fm, Rackla Gp</v>
      </c>
      <c r="D21340" t="s">
        <v>517</v>
      </c>
      <c r="E21340" t="s">
        <v>2278</v>
      </c>
      <c r="F21340">
        <v>133</v>
      </c>
      <c r="G21340">
        <v>64.5</v>
      </c>
      <c r="H21340">
        <v>1</v>
      </c>
      <c r="I21340" t="s">
        <v>1816</v>
      </c>
      <c r="J21340" cm="1">
        <f t="array" ref="J21340:L21340">_xlfn.XLOOKUP($C21340, AGE!$A:$A,AGE!$B:$D,,0,2)</f>
        <v>604.1</v>
      </c>
      <c r="K21340">
        <v>34.200000000000003</v>
      </c>
      <c r="L21340" t="str">
        <v>Rooney et al. 2020; Rooney et al. 2015</v>
      </c>
      <c r="M21340" t="s">
        <v>2481</v>
      </c>
      <c r="O21340" s="14"/>
      <c r="P21340" t="s">
        <v>2342</v>
      </c>
      <c r="Q21340" s="14">
        <v>-9.16</v>
      </c>
      <c r="R21340">
        <v>0.1</v>
      </c>
      <c r="S21340" s="14"/>
      <c r="V21340">
        <v>1</v>
      </c>
      <c r="W21340" t="s">
        <v>2570</v>
      </c>
    </row>
    <row r="21341" spans="1:23" x14ac:dyDescent="0.3">
      <c r="A21341">
        <v>29057</v>
      </c>
      <c r="B21341" s="15" t="s">
        <v>889</v>
      </c>
      <c r="C21341" t="str">
        <f>_xlfn.XLOOKUP($B21341, STANDARDS!$A:$A, STANDARDS!$B:$B,,0,2)</f>
        <v>Sheepbed Fm, Rackla Gp</v>
      </c>
      <c r="D21341" t="s">
        <v>517</v>
      </c>
      <c r="E21341" t="s">
        <v>2278</v>
      </c>
      <c r="F21341">
        <v>133</v>
      </c>
      <c r="G21341">
        <v>64.5</v>
      </c>
      <c r="H21341">
        <v>1</v>
      </c>
      <c r="I21341" t="s">
        <v>1816</v>
      </c>
      <c r="J21341" cm="1">
        <f t="array" ref="J21341:L21341">_xlfn.XLOOKUP($C21341, AGE!$A:$A,AGE!$B:$D,,0,2)</f>
        <v>604.1</v>
      </c>
      <c r="K21341">
        <v>34.200000000000003</v>
      </c>
      <c r="L21341" t="str">
        <v>Rooney et al. 2020; Rooney et al. 2015</v>
      </c>
      <c r="M21341" t="s">
        <v>2481</v>
      </c>
      <c r="O21341" s="14">
        <v>0.36817780814731177</v>
      </c>
      <c r="P21341" t="s">
        <v>2342</v>
      </c>
      <c r="Q21341" s="14">
        <v>-5.33</v>
      </c>
      <c r="R21341">
        <v>0.1</v>
      </c>
      <c r="S21341" s="14">
        <v>-32.618146658271414</v>
      </c>
      <c r="T21341">
        <v>0.1</v>
      </c>
      <c r="U21341" t="s">
        <v>2479</v>
      </c>
      <c r="V21341">
        <v>1</v>
      </c>
      <c r="W21341" t="s">
        <v>2570</v>
      </c>
    </row>
    <row r="21342" spans="1:23" x14ac:dyDescent="0.3">
      <c r="A21342">
        <v>29058</v>
      </c>
      <c r="B21342" s="15" t="s">
        <v>889</v>
      </c>
      <c r="C21342" t="str">
        <f>_xlfn.XLOOKUP($B21342, STANDARDS!$A:$A, STANDARDS!$B:$B,,0,2)</f>
        <v>Sheepbed Fm, Rackla Gp</v>
      </c>
      <c r="D21342" t="s">
        <v>517</v>
      </c>
      <c r="E21342" t="s">
        <v>2278</v>
      </c>
      <c r="F21342">
        <v>133</v>
      </c>
      <c r="G21342">
        <v>64.5</v>
      </c>
      <c r="H21342">
        <v>1</v>
      </c>
      <c r="I21342" t="s">
        <v>1816</v>
      </c>
      <c r="J21342" cm="1">
        <f t="array" ref="J21342:L21342">_xlfn.XLOOKUP($C21342, AGE!$A:$A,AGE!$B:$D,,0,2)</f>
        <v>604.1</v>
      </c>
      <c r="K21342">
        <v>34.200000000000003</v>
      </c>
      <c r="L21342" t="str">
        <v>Rooney et al. 2020; Rooney et al. 2015</v>
      </c>
      <c r="M21342" t="s">
        <v>2481</v>
      </c>
      <c r="O21342" s="14"/>
      <c r="P21342" t="s">
        <v>2342</v>
      </c>
      <c r="Q21342" s="14">
        <v>-5.29</v>
      </c>
      <c r="R21342">
        <v>0.1</v>
      </c>
      <c r="S21342" s="14"/>
      <c r="V21342">
        <v>1</v>
      </c>
      <c r="W21342" t="s">
        <v>2570</v>
      </c>
    </row>
    <row r="21343" spans="1:23" x14ac:dyDescent="0.3">
      <c r="A21343">
        <v>29059</v>
      </c>
      <c r="B21343" s="15" t="s">
        <v>889</v>
      </c>
      <c r="C21343" t="str">
        <f>_xlfn.XLOOKUP($B21343, STANDARDS!$A:$A, STANDARDS!$B:$B,,0,2)</f>
        <v>Sheepbed Fm, Rackla Gp</v>
      </c>
      <c r="D21343" t="s">
        <v>517</v>
      </c>
      <c r="E21343" t="s">
        <v>2278</v>
      </c>
      <c r="F21343">
        <v>133</v>
      </c>
      <c r="G21343">
        <v>64.5</v>
      </c>
      <c r="H21343">
        <v>1</v>
      </c>
      <c r="I21343" t="s">
        <v>1816</v>
      </c>
      <c r="J21343" cm="1">
        <f t="array" ref="J21343:L21343">_xlfn.XLOOKUP($C21343, AGE!$A:$A,AGE!$B:$D,,0,2)</f>
        <v>604.1</v>
      </c>
      <c r="K21343">
        <v>34.200000000000003</v>
      </c>
      <c r="L21343" t="str">
        <v>Rooney et al. 2020; Rooney et al. 2015</v>
      </c>
      <c r="M21343" t="s">
        <v>2481</v>
      </c>
      <c r="O21343" s="14">
        <v>0.70243912346493087</v>
      </c>
      <c r="P21343" t="s">
        <v>2342</v>
      </c>
      <c r="Q21343" s="14">
        <v>-3.97</v>
      </c>
      <c r="R21343">
        <v>0.1</v>
      </c>
      <c r="S21343" s="14">
        <v>-31.604453387650153</v>
      </c>
      <c r="T21343">
        <v>0.1</v>
      </c>
      <c r="U21343" t="s">
        <v>2479</v>
      </c>
      <c r="V21343">
        <v>1</v>
      </c>
      <c r="W21343" t="s">
        <v>2570</v>
      </c>
    </row>
    <row r="21344" spans="1:23" x14ac:dyDescent="0.3">
      <c r="A21344">
        <v>29060</v>
      </c>
      <c r="B21344" s="15" t="s">
        <v>889</v>
      </c>
      <c r="C21344" t="str">
        <f>_xlfn.XLOOKUP($B21344, STANDARDS!$A:$A, STANDARDS!$B:$B,,0,2)</f>
        <v>Sheepbed Fm, Rackla Gp</v>
      </c>
      <c r="D21344" t="s">
        <v>517</v>
      </c>
      <c r="E21344" t="s">
        <v>2278</v>
      </c>
      <c r="F21344">
        <v>133</v>
      </c>
      <c r="G21344">
        <v>64.5</v>
      </c>
      <c r="H21344">
        <v>1</v>
      </c>
      <c r="I21344" t="s">
        <v>1816</v>
      </c>
      <c r="J21344" cm="1">
        <f t="array" ref="J21344:L21344">_xlfn.XLOOKUP($C21344, AGE!$A:$A,AGE!$B:$D,,0,2)</f>
        <v>604.1</v>
      </c>
      <c r="K21344">
        <v>34.200000000000003</v>
      </c>
      <c r="L21344" t="str">
        <v>Rooney et al. 2020; Rooney et al. 2015</v>
      </c>
      <c r="M21344" t="s">
        <v>2481</v>
      </c>
      <c r="O21344" s="14"/>
      <c r="P21344" t="s">
        <v>2342</v>
      </c>
      <c r="Q21344" s="14">
        <v>-3.28</v>
      </c>
      <c r="R21344">
        <v>0.1</v>
      </c>
      <c r="S21344" s="14"/>
      <c r="V21344">
        <v>1</v>
      </c>
      <c r="W21344" t="s">
        <v>2570</v>
      </c>
    </row>
    <row r="21345" spans="1:23" x14ac:dyDescent="0.3">
      <c r="A21345">
        <v>29061</v>
      </c>
      <c r="B21345" s="15" t="s">
        <v>889</v>
      </c>
      <c r="C21345" t="str">
        <f>_xlfn.XLOOKUP($B21345, STANDARDS!$A:$A, STANDARDS!$B:$B,,0,2)</f>
        <v>Sheepbed Fm, Rackla Gp</v>
      </c>
      <c r="D21345" t="s">
        <v>517</v>
      </c>
      <c r="E21345" t="s">
        <v>2278</v>
      </c>
      <c r="F21345">
        <v>133</v>
      </c>
      <c r="G21345">
        <v>64.5</v>
      </c>
      <c r="H21345">
        <v>1</v>
      </c>
      <c r="I21345" t="s">
        <v>1816</v>
      </c>
      <c r="J21345" cm="1">
        <f t="array" ref="J21345:L21345">_xlfn.XLOOKUP($C21345, AGE!$A:$A,AGE!$B:$D,,0,2)</f>
        <v>604.1</v>
      </c>
      <c r="K21345">
        <v>34.200000000000003</v>
      </c>
      <c r="L21345" t="str">
        <v>Rooney et al. 2020; Rooney et al. 2015</v>
      </c>
      <c r="M21345" t="s">
        <v>2481</v>
      </c>
      <c r="O21345" s="14">
        <v>7.4954434605670764E-2</v>
      </c>
      <c r="P21345" t="s">
        <v>2342</v>
      </c>
      <c r="Q21345" s="14">
        <v>-3.56</v>
      </c>
      <c r="R21345">
        <v>0.1</v>
      </c>
      <c r="S21345" s="14">
        <v>-27.853554181723474</v>
      </c>
      <c r="T21345">
        <v>0.1</v>
      </c>
      <c r="U21345" t="s">
        <v>2479</v>
      </c>
      <c r="V21345">
        <v>1</v>
      </c>
      <c r="W21345" t="s">
        <v>2570</v>
      </c>
    </row>
    <row r="21346" spans="1:23" x14ac:dyDescent="0.3">
      <c r="A21346">
        <v>29062</v>
      </c>
      <c r="B21346" s="15" t="s">
        <v>889</v>
      </c>
      <c r="C21346" t="str">
        <f>_xlfn.XLOOKUP($B21346, STANDARDS!$A:$A, STANDARDS!$B:$B,,0,2)</f>
        <v>Sheepbed Fm, Rackla Gp</v>
      </c>
      <c r="D21346" t="s">
        <v>517</v>
      </c>
      <c r="E21346" t="s">
        <v>2278</v>
      </c>
      <c r="F21346">
        <v>133</v>
      </c>
      <c r="G21346">
        <v>64.5</v>
      </c>
      <c r="H21346">
        <v>1</v>
      </c>
      <c r="I21346" t="s">
        <v>1816</v>
      </c>
      <c r="J21346" cm="1">
        <f t="array" ref="J21346:L21346">_xlfn.XLOOKUP($C21346, AGE!$A:$A,AGE!$B:$D,,0,2)</f>
        <v>604.1</v>
      </c>
      <c r="K21346">
        <v>34.200000000000003</v>
      </c>
      <c r="L21346" t="str">
        <v>Rooney et al. 2020; Rooney et al. 2015</v>
      </c>
      <c r="M21346" t="s">
        <v>2481</v>
      </c>
      <c r="O21346" s="14"/>
      <c r="P21346" t="s">
        <v>2342</v>
      </c>
      <c r="Q21346" s="14">
        <v>-4.7300000000000004</v>
      </c>
      <c r="R21346">
        <v>0.1</v>
      </c>
      <c r="S21346" s="14"/>
      <c r="V21346">
        <v>1</v>
      </c>
      <c r="W21346" t="s">
        <v>2570</v>
      </c>
    </row>
    <row r="21347" spans="1:23" x14ac:dyDescent="0.3">
      <c r="A21347">
        <v>29063</v>
      </c>
      <c r="B21347" s="15" t="s">
        <v>889</v>
      </c>
      <c r="C21347" t="str">
        <f>_xlfn.XLOOKUP($B21347, STANDARDS!$A:$A, STANDARDS!$B:$B,,0,2)</f>
        <v>Sheepbed Fm, Rackla Gp</v>
      </c>
      <c r="D21347" t="s">
        <v>517</v>
      </c>
      <c r="E21347" t="s">
        <v>2278</v>
      </c>
      <c r="F21347">
        <v>133</v>
      </c>
      <c r="G21347">
        <v>64.5</v>
      </c>
      <c r="H21347">
        <v>1</v>
      </c>
      <c r="I21347" t="s">
        <v>1816</v>
      </c>
      <c r="J21347" cm="1">
        <f t="array" ref="J21347:L21347">_xlfn.XLOOKUP($C21347, AGE!$A:$A,AGE!$B:$D,,0,2)</f>
        <v>604.1</v>
      </c>
      <c r="K21347">
        <v>34.200000000000003</v>
      </c>
      <c r="L21347" t="str">
        <v>Rooney et al. 2020; Rooney et al. 2015</v>
      </c>
      <c r="M21347" t="s">
        <v>2481</v>
      </c>
      <c r="O21347" s="14">
        <v>0.10973388309785195</v>
      </c>
      <c r="P21347" t="s">
        <v>2342</v>
      </c>
      <c r="Q21347" s="14">
        <v>-4.05</v>
      </c>
      <c r="R21347">
        <v>0.1</v>
      </c>
      <c r="S21347" s="14">
        <v>-30.777999999999999</v>
      </c>
      <c r="T21347">
        <v>0.1</v>
      </c>
      <c r="U21347" t="s">
        <v>2479</v>
      </c>
      <c r="V21347">
        <v>1</v>
      </c>
      <c r="W21347" t="s">
        <v>2570</v>
      </c>
    </row>
    <row r="21348" spans="1:23" x14ac:dyDescent="0.3">
      <c r="A21348">
        <v>29064</v>
      </c>
      <c r="B21348" s="15" t="s">
        <v>889</v>
      </c>
      <c r="C21348" t="str">
        <f>_xlfn.XLOOKUP($B21348, STANDARDS!$A:$A, STANDARDS!$B:$B,,0,2)</f>
        <v>Sheepbed Fm, Rackla Gp</v>
      </c>
      <c r="D21348" t="s">
        <v>517</v>
      </c>
      <c r="E21348" t="s">
        <v>2278</v>
      </c>
      <c r="F21348">
        <v>133</v>
      </c>
      <c r="G21348">
        <v>64.5</v>
      </c>
      <c r="H21348">
        <v>1</v>
      </c>
      <c r="I21348" t="s">
        <v>1816</v>
      </c>
      <c r="J21348" cm="1">
        <f t="array" ref="J21348:L21348">_xlfn.XLOOKUP($C21348, AGE!$A:$A,AGE!$B:$D,,0,2)</f>
        <v>604.1</v>
      </c>
      <c r="K21348">
        <v>34.200000000000003</v>
      </c>
      <c r="L21348" t="str">
        <v>Rooney et al. 2020; Rooney et al. 2015</v>
      </c>
      <c r="M21348" t="s">
        <v>2481</v>
      </c>
      <c r="O21348" s="14"/>
      <c r="P21348" t="s">
        <v>2342</v>
      </c>
      <c r="Q21348" s="14">
        <v>-4.37</v>
      </c>
      <c r="R21348">
        <v>0.1</v>
      </c>
      <c r="S21348" s="14"/>
      <c r="V21348">
        <v>1</v>
      </c>
      <c r="W21348" t="s">
        <v>2570</v>
      </c>
    </row>
    <row r="21349" spans="1:23" x14ac:dyDescent="0.3">
      <c r="A21349">
        <v>29065</v>
      </c>
      <c r="B21349" s="15" t="s">
        <v>889</v>
      </c>
      <c r="C21349" t="str">
        <f>_xlfn.XLOOKUP($B21349, STANDARDS!$A:$A, STANDARDS!$B:$B,,0,2)</f>
        <v>Sheepbed Fm, Rackla Gp</v>
      </c>
      <c r="D21349" t="s">
        <v>517</v>
      </c>
      <c r="E21349" t="s">
        <v>2278</v>
      </c>
      <c r="F21349">
        <v>133</v>
      </c>
      <c r="G21349">
        <v>64.5</v>
      </c>
      <c r="H21349">
        <v>1</v>
      </c>
      <c r="I21349" t="s">
        <v>1816</v>
      </c>
      <c r="J21349" cm="1">
        <f t="array" ref="J21349:L21349">_xlfn.XLOOKUP($C21349, AGE!$A:$A,AGE!$B:$D,,0,2)</f>
        <v>604.1</v>
      </c>
      <c r="K21349">
        <v>34.200000000000003</v>
      </c>
      <c r="L21349" t="str">
        <v>Rooney et al. 2020; Rooney et al. 2015</v>
      </c>
      <c r="M21349" t="s">
        <v>2481</v>
      </c>
      <c r="O21349" s="14">
        <v>6.5676716831270673E-2</v>
      </c>
      <c r="P21349" t="s">
        <v>2342</v>
      </c>
      <c r="Q21349" s="14">
        <v>-4.0599999999999996</v>
      </c>
      <c r="R21349">
        <v>0.1</v>
      </c>
      <c r="S21349" s="14">
        <v>-28.345500277987309</v>
      </c>
      <c r="T21349">
        <v>0.1</v>
      </c>
      <c r="U21349" t="s">
        <v>2479</v>
      </c>
      <c r="V21349">
        <v>1</v>
      </c>
      <c r="W21349" t="s">
        <v>2570</v>
      </c>
    </row>
    <row r="21350" spans="1:23" x14ac:dyDescent="0.3">
      <c r="A21350">
        <v>29066</v>
      </c>
      <c r="B21350" s="15" t="s">
        <v>889</v>
      </c>
      <c r="C21350" t="str">
        <f>_xlfn.XLOOKUP($B21350, STANDARDS!$A:$A, STANDARDS!$B:$B,,0,2)</f>
        <v>Sheepbed Fm, Rackla Gp</v>
      </c>
      <c r="D21350" t="s">
        <v>517</v>
      </c>
      <c r="E21350" t="s">
        <v>2278</v>
      </c>
      <c r="F21350">
        <v>133</v>
      </c>
      <c r="G21350">
        <v>64.5</v>
      </c>
      <c r="H21350">
        <v>1</v>
      </c>
      <c r="I21350" t="s">
        <v>1816</v>
      </c>
      <c r="J21350" cm="1">
        <f t="array" ref="J21350:L21350">_xlfn.XLOOKUP($C21350, AGE!$A:$A,AGE!$B:$D,,0,2)</f>
        <v>604.1</v>
      </c>
      <c r="K21350">
        <v>34.200000000000003</v>
      </c>
      <c r="L21350" t="str">
        <v>Rooney et al. 2020; Rooney et al. 2015</v>
      </c>
      <c r="M21350" t="s">
        <v>2481</v>
      </c>
      <c r="O21350" s="14"/>
      <c r="P21350" t="s">
        <v>2342</v>
      </c>
      <c r="Q21350" s="14">
        <v>-2.81</v>
      </c>
      <c r="R21350">
        <v>0.1</v>
      </c>
      <c r="S21350" s="14"/>
      <c r="V21350">
        <v>1</v>
      </c>
      <c r="W21350" t="s">
        <v>2570</v>
      </c>
    </row>
    <row r="21351" spans="1:23" x14ac:dyDescent="0.3">
      <c r="A21351">
        <v>29067</v>
      </c>
      <c r="B21351" s="15" t="s">
        <v>889</v>
      </c>
      <c r="C21351" t="str">
        <f>_xlfn.XLOOKUP($B21351, STANDARDS!$A:$A, STANDARDS!$B:$B,,0,2)</f>
        <v>Sheepbed Fm, Rackla Gp</v>
      </c>
      <c r="D21351" t="s">
        <v>517</v>
      </c>
      <c r="E21351" t="s">
        <v>2278</v>
      </c>
      <c r="F21351">
        <v>133</v>
      </c>
      <c r="G21351">
        <v>64.5</v>
      </c>
      <c r="H21351">
        <v>1</v>
      </c>
      <c r="I21351" t="s">
        <v>1816</v>
      </c>
      <c r="J21351" cm="1">
        <f t="array" ref="J21351:L21351">_xlfn.XLOOKUP($C21351, AGE!$A:$A,AGE!$B:$D,,0,2)</f>
        <v>604.1</v>
      </c>
      <c r="K21351">
        <v>34.200000000000003</v>
      </c>
      <c r="L21351" t="str">
        <v>Rooney et al. 2020; Rooney et al. 2015</v>
      </c>
      <c r="M21351" t="s">
        <v>2481</v>
      </c>
      <c r="O21351" s="14">
        <v>0.80528273120817506</v>
      </c>
      <c r="P21351" t="s">
        <v>2342</v>
      </c>
      <c r="Q21351" s="14">
        <v>-1.78</v>
      </c>
      <c r="R21351">
        <v>0.1</v>
      </c>
      <c r="S21351" s="14">
        <v>-32.339207844042818</v>
      </c>
      <c r="T21351">
        <v>0.1</v>
      </c>
      <c r="U21351" t="s">
        <v>2479</v>
      </c>
      <c r="V21351">
        <v>1</v>
      </c>
      <c r="W21351" t="s">
        <v>2570</v>
      </c>
    </row>
    <row r="21352" spans="1:23" x14ac:dyDescent="0.3">
      <c r="A21352">
        <v>29068</v>
      </c>
      <c r="B21352" s="15" t="s">
        <v>889</v>
      </c>
      <c r="C21352" t="str">
        <f>_xlfn.XLOOKUP($B21352, STANDARDS!$A:$A, STANDARDS!$B:$B,,0,2)</f>
        <v>Sheepbed Fm, Rackla Gp</v>
      </c>
      <c r="D21352" t="s">
        <v>517</v>
      </c>
      <c r="E21352" t="s">
        <v>2278</v>
      </c>
      <c r="F21352">
        <v>133</v>
      </c>
      <c r="G21352">
        <v>64.5</v>
      </c>
      <c r="H21352">
        <v>1</v>
      </c>
      <c r="I21352" t="s">
        <v>1816</v>
      </c>
      <c r="J21352" cm="1">
        <f t="array" ref="J21352:L21352">_xlfn.XLOOKUP($C21352, AGE!$A:$A,AGE!$B:$D,,0,2)</f>
        <v>604.1</v>
      </c>
      <c r="K21352">
        <v>34.200000000000003</v>
      </c>
      <c r="L21352" t="str">
        <v>Rooney et al. 2020; Rooney et al. 2015</v>
      </c>
      <c r="M21352" t="s">
        <v>2481</v>
      </c>
      <c r="O21352" s="14"/>
      <c r="P21352" t="s">
        <v>2342</v>
      </c>
      <c r="Q21352" s="14">
        <v>-2.85</v>
      </c>
      <c r="R21352">
        <v>0.1</v>
      </c>
      <c r="S21352" s="14"/>
      <c r="V21352">
        <v>1</v>
      </c>
      <c r="W21352" t="s">
        <v>2570</v>
      </c>
    </row>
    <row r="21353" spans="1:23" x14ac:dyDescent="0.3">
      <c r="A21353">
        <v>29069</v>
      </c>
      <c r="B21353" s="15" t="s">
        <v>889</v>
      </c>
      <c r="C21353" t="str">
        <f>_xlfn.XLOOKUP($B21353, STANDARDS!$A:$A, STANDARDS!$B:$B,,0,2)</f>
        <v>Sheepbed Fm, Rackla Gp</v>
      </c>
      <c r="D21353" t="s">
        <v>517</v>
      </c>
      <c r="E21353" t="s">
        <v>2278</v>
      </c>
      <c r="F21353">
        <v>133</v>
      </c>
      <c r="G21353">
        <v>64.5</v>
      </c>
      <c r="H21353">
        <v>1</v>
      </c>
      <c r="I21353" t="s">
        <v>1816</v>
      </c>
      <c r="J21353" cm="1">
        <f t="array" ref="J21353:L21353">_xlfn.XLOOKUP($C21353, AGE!$A:$A,AGE!$B:$D,,0,2)</f>
        <v>604.1</v>
      </c>
      <c r="K21353">
        <v>34.200000000000003</v>
      </c>
      <c r="L21353" t="str">
        <v>Rooney et al. 2020; Rooney et al. 2015</v>
      </c>
      <c r="M21353" t="s">
        <v>2481</v>
      </c>
      <c r="O21353" s="14"/>
      <c r="P21353" t="s">
        <v>2342</v>
      </c>
      <c r="Q21353" s="14">
        <v>-1.44</v>
      </c>
      <c r="R21353">
        <v>0.1</v>
      </c>
      <c r="S21353" s="14"/>
      <c r="V21353">
        <v>1</v>
      </c>
      <c r="W21353" t="s">
        <v>2570</v>
      </c>
    </row>
    <row r="21354" spans="1:23" x14ac:dyDescent="0.3">
      <c r="A21354">
        <v>29070</v>
      </c>
      <c r="B21354" s="15" t="s">
        <v>889</v>
      </c>
      <c r="C21354" t="str">
        <f>_xlfn.XLOOKUP($B21354, STANDARDS!$A:$A, STANDARDS!$B:$B,,0,2)</f>
        <v>Sheepbed Fm, Rackla Gp</v>
      </c>
      <c r="D21354" t="s">
        <v>517</v>
      </c>
      <c r="E21354" t="s">
        <v>2278</v>
      </c>
      <c r="F21354">
        <v>133</v>
      </c>
      <c r="G21354">
        <v>64.5</v>
      </c>
      <c r="H21354">
        <v>1</v>
      </c>
      <c r="I21354" t="s">
        <v>1816</v>
      </c>
      <c r="J21354" cm="1">
        <f t="array" ref="J21354:L21354">_xlfn.XLOOKUP($C21354, AGE!$A:$A,AGE!$B:$D,,0,2)</f>
        <v>604.1</v>
      </c>
      <c r="K21354">
        <v>34.200000000000003</v>
      </c>
      <c r="L21354" t="str">
        <v>Rooney et al. 2020; Rooney et al. 2015</v>
      </c>
      <c r="M21354" t="s">
        <v>2481</v>
      </c>
      <c r="O21354" s="14"/>
      <c r="P21354" t="s">
        <v>2342</v>
      </c>
      <c r="Q21354" s="14">
        <v>-1.22</v>
      </c>
      <c r="R21354">
        <v>0.1</v>
      </c>
      <c r="S21354" s="14"/>
      <c r="V21354">
        <v>1</v>
      </c>
      <c r="W21354" t="s">
        <v>2570</v>
      </c>
    </row>
    <row r="21355" spans="1:23" x14ac:dyDescent="0.3">
      <c r="A21355">
        <v>29071</v>
      </c>
      <c r="B21355" s="15" t="s">
        <v>889</v>
      </c>
      <c r="C21355" t="str">
        <f>_xlfn.XLOOKUP($B21355, STANDARDS!$A:$A, STANDARDS!$B:$B,,0,2)</f>
        <v>Sheepbed Fm, Rackla Gp</v>
      </c>
      <c r="D21355" t="s">
        <v>517</v>
      </c>
      <c r="E21355" t="s">
        <v>2278</v>
      </c>
      <c r="F21355">
        <v>133</v>
      </c>
      <c r="G21355">
        <v>64.5</v>
      </c>
      <c r="H21355">
        <v>1</v>
      </c>
      <c r="I21355" t="s">
        <v>1816</v>
      </c>
      <c r="J21355" cm="1">
        <f t="array" ref="J21355:L21355">_xlfn.XLOOKUP($C21355, AGE!$A:$A,AGE!$B:$D,,0,2)</f>
        <v>604.1</v>
      </c>
      <c r="K21355">
        <v>34.200000000000003</v>
      </c>
      <c r="L21355" t="str">
        <v>Rooney et al. 2020; Rooney et al. 2015</v>
      </c>
      <c r="M21355" t="s">
        <v>2481</v>
      </c>
      <c r="O21355" s="14"/>
      <c r="P21355" t="s">
        <v>2342</v>
      </c>
      <c r="Q21355" s="14">
        <v>0.38</v>
      </c>
      <c r="R21355">
        <v>0.1</v>
      </c>
      <c r="S21355" s="14"/>
      <c r="V21355">
        <v>1</v>
      </c>
      <c r="W21355" t="s">
        <v>2570</v>
      </c>
    </row>
    <row r="21356" spans="1:23" x14ac:dyDescent="0.3">
      <c r="A21356">
        <v>29072</v>
      </c>
      <c r="B21356" s="15" t="s">
        <v>889</v>
      </c>
      <c r="C21356" t="str">
        <f>_xlfn.XLOOKUP($B21356, STANDARDS!$A:$A, STANDARDS!$B:$B,,0,2)</f>
        <v>Sheepbed Fm, Rackla Gp</v>
      </c>
      <c r="D21356" t="s">
        <v>517</v>
      </c>
      <c r="E21356" t="s">
        <v>2278</v>
      </c>
      <c r="F21356">
        <v>133</v>
      </c>
      <c r="G21356">
        <v>64.5</v>
      </c>
      <c r="H21356">
        <v>1</v>
      </c>
      <c r="I21356" t="s">
        <v>1816</v>
      </c>
      <c r="J21356" cm="1">
        <f t="array" ref="J21356:L21356">_xlfn.XLOOKUP($C21356, AGE!$A:$A,AGE!$B:$D,,0,2)</f>
        <v>604.1</v>
      </c>
      <c r="K21356">
        <v>34.200000000000003</v>
      </c>
      <c r="L21356" t="str">
        <v>Rooney et al. 2020; Rooney et al. 2015</v>
      </c>
      <c r="M21356" t="s">
        <v>2481</v>
      </c>
      <c r="O21356" s="14"/>
      <c r="P21356" t="s">
        <v>2342</v>
      </c>
      <c r="Q21356" s="14">
        <v>0.79</v>
      </c>
      <c r="R21356">
        <v>0.1</v>
      </c>
      <c r="S21356" s="14"/>
      <c r="V21356">
        <v>1</v>
      </c>
      <c r="W21356" t="s">
        <v>2570</v>
      </c>
    </row>
    <row r="21357" spans="1:23" x14ac:dyDescent="0.3">
      <c r="A21357">
        <v>29073</v>
      </c>
      <c r="B21357" s="15" t="s">
        <v>889</v>
      </c>
      <c r="C21357" t="str">
        <f>_xlfn.XLOOKUP($B21357, STANDARDS!$A:$A, STANDARDS!$B:$B,,0,2)</f>
        <v>Sheepbed Fm, Rackla Gp</v>
      </c>
      <c r="D21357" t="s">
        <v>517</v>
      </c>
      <c r="E21357" t="s">
        <v>2278</v>
      </c>
      <c r="F21357">
        <v>133</v>
      </c>
      <c r="G21357">
        <v>64.5</v>
      </c>
      <c r="H21357">
        <v>1</v>
      </c>
      <c r="I21357" t="s">
        <v>1816</v>
      </c>
      <c r="J21357" cm="1">
        <f t="array" ref="J21357:L21357">_xlfn.XLOOKUP($C21357, AGE!$A:$A,AGE!$B:$D,,0,2)</f>
        <v>604.1</v>
      </c>
      <c r="K21357">
        <v>34.200000000000003</v>
      </c>
      <c r="L21357" t="str">
        <v>Rooney et al. 2020; Rooney et al. 2015</v>
      </c>
      <c r="M21357" t="s">
        <v>2481</v>
      </c>
      <c r="O21357" s="14"/>
      <c r="P21357" t="s">
        <v>2342</v>
      </c>
      <c r="Q21357" s="14">
        <v>1.1100000000000001</v>
      </c>
      <c r="R21357">
        <v>0.1</v>
      </c>
      <c r="S21357" s="14"/>
      <c r="V21357">
        <v>1</v>
      </c>
      <c r="W21357" t="s">
        <v>2570</v>
      </c>
    </row>
    <row r="21358" spans="1:23" x14ac:dyDescent="0.3">
      <c r="A21358">
        <v>29074</v>
      </c>
      <c r="B21358" s="15" t="s">
        <v>889</v>
      </c>
      <c r="C21358" t="str">
        <f>_xlfn.XLOOKUP($B21358, STANDARDS!$A:$A, STANDARDS!$B:$B,,0,2)</f>
        <v>Sheepbed Fm, Rackla Gp</v>
      </c>
      <c r="D21358" t="s">
        <v>517</v>
      </c>
      <c r="E21358" t="s">
        <v>2278</v>
      </c>
      <c r="F21358">
        <v>133</v>
      </c>
      <c r="G21358">
        <v>64.5</v>
      </c>
      <c r="H21358">
        <v>1</v>
      </c>
      <c r="I21358" t="s">
        <v>1816</v>
      </c>
      <c r="J21358" cm="1">
        <f t="array" ref="J21358:L21358">_xlfn.XLOOKUP($C21358, AGE!$A:$A,AGE!$B:$D,,0,2)</f>
        <v>604.1</v>
      </c>
      <c r="K21358">
        <v>34.200000000000003</v>
      </c>
      <c r="L21358" t="str">
        <v>Rooney et al. 2020; Rooney et al. 2015</v>
      </c>
      <c r="M21358" t="s">
        <v>2481</v>
      </c>
      <c r="O21358" s="14"/>
      <c r="P21358" t="s">
        <v>2342</v>
      </c>
      <c r="Q21358" s="14">
        <v>0.79</v>
      </c>
      <c r="R21358">
        <v>0.1</v>
      </c>
      <c r="S21358" s="14"/>
      <c r="V21358">
        <v>1</v>
      </c>
      <c r="W21358" t="s">
        <v>2570</v>
      </c>
    </row>
    <row r="21359" spans="1:23" x14ac:dyDescent="0.3">
      <c r="A21359">
        <v>29075</v>
      </c>
      <c r="B21359" s="15" t="s">
        <v>889</v>
      </c>
      <c r="C21359" t="str">
        <f>_xlfn.XLOOKUP($B21359, STANDARDS!$A:$A, STANDARDS!$B:$B,,0,2)</f>
        <v>Sheepbed Fm, Rackla Gp</v>
      </c>
      <c r="D21359" t="s">
        <v>517</v>
      </c>
      <c r="E21359" t="s">
        <v>2278</v>
      </c>
      <c r="F21359">
        <v>133</v>
      </c>
      <c r="G21359">
        <v>64.5</v>
      </c>
      <c r="H21359">
        <v>1</v>
      </c>
      <c r="I21359" t="s">
        <v>1816</v>
      </c>
      <c r="J21359" cm="1">
        <f t="array" ref="J21359:L21359">_xlfn.XLOOKUP($C21359, AGE!$A:$A,AGE!$B:$D,,0,2)</f>
        <v>604.1</v>
      </c>
      <c r="K21359">
        <v>34.200000000000003</v>
      </c>
      <c r="L21359" t="str">
        <v>Rooney et al. 2020; Rooney et al. 2015</v>
      </c>
      <c r="M21359" t="s">
        <v>2481</v>
      </c>
      <c r="O21359" s="14"/>
      <c r="P21359" t="s">
        <v>2342</v>
      </c>
      <c r="Q21359" s="14">
        <v>0.99</v>
      </c>
      <c r="R21359">
        <v>0.1</v>
      </c>
      <c r="S21359" s="14"/>
      <c r="V21359">
        <v>1</v>
      </c>
      <c r="W21359" t="s">
        <v>2570</v>
      </c>
    </row>
    <row r="21360" spans="1:23" x14ac:dyDescent="0.3">
      <c r="A21360">
        <v>29076</v>
      </c>
      <c r="B21360" s="15" t="s">
        <v>889</v>
      </c>
      <c r="C21360" t="str">
        <f>_xlfn.XLOOKUP($B21360, STANDARDS!$A:$A, STANDARDS!$B:$B,,0,2)</f>
        <v>Sheepbed Fm, Rackla Gp</v>
      </c>
      <c r="D21360" t="s">
        <v>517</v>
      </c>
      <c r="E21360" t="s">
        <v>2278</v>
      </c>
      <c r="F21360">
        <v>133</v>
      </c>
      <c r="G21360">
        <v>64.5</v>
      </c>
      <c r="H21360">
        <v>1</v>
      </c>
      <c r="I21360" t="s">
        <v>1816</v>
      </c>
      <c r="J21360" cm="1">
        <f t="array" ref="J21360:L21360">_xlfn.XLOOKUP($C21360, AGE!$A:$A,AGE!$B:$D,,0,2)</f>
        <v>604.1</v>
      </c>
      <c r="K21360">
        <v>34.200000000000003</v>
      </c>
      <c r="L21360" t="str">
        <v>Rooney et al. 2020; Rooney et al. 2015</v>
      </c>
      <c r="M21360" t="s">
        <v>2481</v>
      </c>
      <c r="O21360" s="14"/>
      <c r="P21360" t="s">
        <v>2342</v>
      </c>
      <c r="Q21360" s="14">
        <v>1.86</v>
      </c>
      <c r="R21360">
        <v>0.1</v>
      </c>
      <c r="S21360" s="14"/>
      <c r="V21360">
        <v>1</v>
      </c>
      <c r="W21360" t="s">
        <v>2570</v>
      </c>
    </row>
    <row r="21361" spans="1:29" x14ac:dyDescent="0.3">
      <c r="A21361">
        <v>29077</v>
      </c>
      <c r="B21361" s="15" t="s">
        <v>889</v>
      </c>
      <c r="C21361" t="str">
        <f>_xlfn.XLOOKUP($B21361, STANDARDS!$A:$A, STANDARDS!$B:$B,,0,2)</f>
        <v>Sheepbed Fm, Rackla Gp</v>
      </c>
      <c r="D21361" t="s">
        <v>517</v>
      </c>
      <c r="E21361" t="s">
        <v>2278</v>
      </c>
      <c r="F21361">
        <v>133</v>
      </c>
      <c r="G21361">
        <v>64.5</v>
      </c>
      <c r="H21361">
        <v>1</v>
      </c>
      <c r="I21361" t="s">
        <v>1816</v>
      </c>
      <c r="J21361" cm="1">
        <f t="array" ref="J21361:L21361">_xlfn.XLOOKUP($C21361, AGE!$A:$A,AGE!$B:$D,,0,2)</f>
        <v>604.1</v>
      </c>
      <c r="K21361">
        <v>34.200000000000003</v>
      </c>
      <c r="L21361" t="str">
        <v>Rooney et al. 2020; Rooney et al. 2015</v>
      </c>
      <c r="M21361" t="s">
        <v>2481</v>
      </c>
      <c r="O21361" s="14"/>
      <c r="P21361" t="s">
        <v>2342</v>
      </c>
      <c r="Q21361" s="14">
        <v>0.97</v>
      </c>
      <c r="R21361">
        <v>0.1</v>
      </c>
      <c r="S21361" s="14"/>
      <c r="V21361">
        <v>1</v>
      </c>
      <c r="W21361" t="s">
        <v>2570</v>
      </c>
    </row>
    <row r="21362" spans="1:29" x14ac:dyDescent="0.3">
      <c r="A21362">
        <v>29078</v>
      </c>
      <c r="B21362" s="15" t="s">
        <v>889</v>
      </c>
      <c r="C21362" t="str">
        <f>_xlfn.XLOOKUP($B21362, STANDARDS!$A:$A, STANDARDS!$B:$B,,0,2)</f>
        <v>Sheepbed Fm, Rackla Gp</v>
      </c>
      <c r="D21362" t="s">
        <v>517</v>
      </c>
      <c r="E21362" t="s">
        <v>2278</v>
      </c>
      <c r="F21362">
        <v>133</v>
      </c>
      <c r="G21362">
        <v>64.5</v>
      </c>
      <c r="H21362">
        <v>1</v>
      </c>
      <c r="I21362" t="s">
        <v>1816</v>
      </c>
      <c r="J21362" cm="1">
        <f t="array" ref="J21362:L21362">_xlfn.XLOOKUP($C21362, AGE!$A:$A,AGE!$B:$D,,0,2)</f>
        <v>604.1</v>
      </c>
      <c r="K21362">
        <v>34.200000000000003</v>
      </c>
      <c r="L21362" t="str">
        <v>Rooney et al. 2020; Rooney et al. 2015</v>
      </c>
      <c r="M21362" t="s">
        <v>2481</v>
      </c>
      <c r="O21362" s="14"/>
      <c r="P21362" t="s">
        <v>2342</v>
      </c>
      <c r="Q21362" s="14">
        <v>-6.47</v>
      </c>
      <c r="R21362">
        <v>0.1</v>
      </c>
      <c r="S21362" s="14"/>
      <c r="V21362">
        <v>1</v>
      </c>
      <c r="W21362" t="s">
        <v>2570</v>
      </c>
    </row>
    <row r="21363" spans="1:29" x14ac:dyDescent="0.3">
      <c r="A21363">
        <v>29079</v>
      </c>
      <c r="B21363" s="15" t="s">
        <v>889</v>
      </c>
      <c r="C21363" t="str">
        <f>_xlfn.XLOOKUP($B21363, STANDARDS!$A:$A, STANDARDS!$B:$B,,0,2)</f>
        <v>Sheepbed Fm, Rackla Gp</v>
      </c>
      <c r="D21363" t="s">
        <v>517</v>
      </c>
      <c r="E21363" t="s">
        <v>2278</v>
      </c>
      <c r="F21363">
        <v>133</v>
      </c>
      <c r="G21363">
        <v>64.5</v>
      </c>
      <c r="H21363">
        <v>1</v>
      </c>
      <c r="I21363" t="s">
        <v>1816</v>
      </c>
      <c r="J21363" cm="1">
        <f t="array" ref="J21363:L21363">_xlfn.XLOOKUP($C21363, AGE!$A:$A,AGE!$B:$D,,0,2)</f>
        <v>604.1</v>
      </c>
      <c r="K21363">
        <v>34.200000000000003</v>
      </c>
      <c r="L21363" t="str">
        <v>Rooney et al. 2020; Rooney et al. 2015</v>
      </c>
      <c r="M21363" t="s">
        <v>2481</v>
      </c>
      <c r="O21363" s="14">
        <v>0.09</v>
      </c>
      <c r="P21363" t="s">
        <v>2342</v>
      </c>
      <c r="Q21363" s="14">
        <v>-3.09</v>
      </c>
      <c r="R21363">
        <v>0.1</v>
      </c>
      <c r="S21363" s="14">
        <v>-23.39</v>
      </c>
      <c r="T21363">
        <v>0.1</v>
      </c>
      <c r="U21363" t="s">
        <v>2479</v>
      </c>
      <c r="V21363">
        <v>1</v>
      </c>
      <c r="W21363" t="s">
        <v>2570</v>
      </c>
    </row>
    <row r="21364" spans="1:29" x14ac:dyDescent="0.3">
      <c r="A21364">
        <v>29080</v>
      </c>
      <c r="B21364" s="15" t="s">
        <v>889</v>
      </c>
      <c r="C21364" t="str">
        <f>_xlfn.XLOOKUP($B21364, STANDARDS!$A:$A, STANDARDS!$B:$B,,0,2)</f>
        <v>Sheepbed Fm, Rackla Gp</v>
      </c>
      <c r="D21364" t="s">
        <v>517</v>
      </c>
      <c r="E21364" t="s">
        <v>2278</v>
      </c>
      <c r="F21364">
        <v>133</v>
      </c>
      <c r="G21364">
        <v>64.5</v>
      </c>
      <c r="H21364">
        <v>1</v>
      </c>
      <c r="I21364" t="s">
        <v>1816</v>
      </c>
      <c r="J21364" cm="1">
        <f t="array" ref="J21364:L21364">_xlfn.XLOOKUP($C21364, AGE!$A:$A,AGE!$B:$D,,0,2)</f>
        <v>604.1</v>
      </c>
      <c r="K21364">
        <v>34.200000000000003</v>
      </c>
      <c r="L21364" t="str">
        <v>Rooney et al. 2020; Rooney et al. 2015</v>
      </c>
      <c r="M21364" t="s">
        <v>2481</v>
      </c>
      <c r="O21364" s="14"/>
      <c r="P21364" t="s">
        <v>2342</v>
      </c>
      <c r="Q21364" s="14">
        <v>-0.75</v>
      </c>
      <c r="R21364">
        <v>0.1</v>
      </c>
      <c r="S21364" s="14"/>
      <c r="V21364">
        <v>1</v>
      </c>
      <c r="W21364" t="s">
        <v>2570</v>
      </c>
    </row>
    <row r="21365" spans="1:29" x14ac:dyDescent="0.3">
      <c r="A21365">
        <v>29081</v>
      </c>
      <c r="B21365" s="15" t="s">
        <v>889</v>
      </c>
      <c r="C21365" t="str">
        <f>_xlfn.XLOOKUP($B21365, STANDARDS!$A:$A, STANDARDS!$B:$B,,0,2)</f>
        <v>Sheepbed Fm, Rackla Gp</v>
      </c>
      <c r="D21365" t="s">
        <v>517</v>
      </c>
      <c r="E21365" t="s">
        <v>2278</v>
      </c>
      <c r="F21365">
        <v>133</v>
      </c>
      <c r="G21365">
        <v>64.5</v>
      </c>
      <c r="H21365">
        <v>1</v>
      </c>
      <c r="I21365" t="s">
        <v>1816</v>
      </c>
      <c r="J21365" cm="1">
        <f t="array" ref="J21365:L21365">_xlfn.XLOOKUP($C21365, AGE!$A:$A,AGE!$B:$D,,0,2)</f>
        <v>604.1</v>
      </c>
      <c r="K21365">
        <v>34.200000000000003</v>
      </c>
      <c r="L21365" t="str">
        <v>Rooney et al. 2020; Rooney et al. 2015</v>
      </c>
      <c r="M21365" t="s">
        <v>2481</v>
      </c>
      <c r="O21365" s="14"/>
      <c r="P21365" t="s">
        <v>2342</v>
      </c>
      <c r="Q21365" s="14">
        <v>-0.93</v>
      </c>
      <c r="R21365">
        <v>0.1</v>
      </c>
      <c r="S21365" s="14"/>
      <c r="V21365">
        <v>1</v>
      </c>
      <c r="W21365" t="s">
        <v>2570</v>
      </c>
    </row>
    <row r="21366" spans="1:29" x14ac:dyDescent="0.3">
      <c r="A21366">
        <v>29082</v>
      </c>
      <c r="B21366" s="15" t="s">
        <v>889</v>
      </c>
      <c r="C21366" t="str">
        <f>_xlfn.XLOOKUP($B21366, STANDARDS!$A:$A, STANDARDS!$B:$B,,0,2)</f>
        <v>Sheepbed Fm, Rackla Gp</v>
      </c>
      <c r="D21366" t="s">
        <v>517</v>
      </c>
      <c r="E21366" t="s">
        <v>2278</v>
      </c>
      <c r="F21366">
        <v>133</v>
      </c>
      <c r="G21366">
        <v>64.5</v>
      </c>
      <c r="H21366">
        <v>1</v>
      </c>
      <c r="I21366" t="s">
        <v>1816</v>
      </c>
      <c r="J21366" cm="1">
        <f t="array" ref="J21366:L21366">_xlfn.XLOOKUP($C21366, AGE!$A:$A,AGE!$B:$D,,0,2)</f>
        <v>604.1</v>
      </c>
      <c r="K21366">
        <v>34.200000000000003</v>
      </c>
      <c r="L21366" t="str">
        <v>Rooney et al. 2020; Rooney et al. 2015</v>
      </c>
      <c r="M21366" t="s">
        <v>2481</v>
      </c>
      <c r="O21366" s="14"/>
      <c r="P21366" t="s">
        <v>2342</v>
      </c>
      <c r="Q21366" s="14">
        <v>-0.66</v>
      </c>
      <c r="R21366">
        <v>0.1</v>
      </c>
      <c r="S21366" s="14"/>
      <c r="V21366">
        <v>1</v>
      </c>
      <c r="W21366" t="s">
        <v>2570</v>
      </c>
    </row>
    <row r="21367" spans="1:29" x14ac:dyDescent="0.3">
      <c r="A21367">
        <v>29083</v>
      </c>
      <c r="B21367" s="15" t="s">
        <v>889</v>
      </c>
      <c r="C21367" t="str">
        <f>_xlfn.XLOOKUP($B21367, STANDARDS!$A:$A, STANDARDS!$B:$B,,0,2)</f>
        <v>Sheepbed Fm, Rackla Gp</v>
      </c>
      <c r="D21367" t="s">
        <v>517</v>
      </c>
      <c r="E21367" t="s">
        <v>2278</v>
      </c>
      <c r="F21367">
        <v>133</v>
      </c>
      <c r="G21367">
        <v>64.5</v>
      </c>
      <c r="H21367">
        <v>1</v>
      </c>
      <c r="I21367" t="s">
        <v>1816</v>
      </c>
      <c r="J21367" cm="1">
        <f t="array" ref="J21367:L21367">_xlfn.XLOOKUP($C21367, AGE!$A:$A,AGE!$B:$D,,0,2)</f>
        <v>604.1</v>
      </c>
      <c r="K21367">
        <v>34.200000000000003</v>
      </c>
      <c r="L21367" t="str">
        <v>Rooney et al. 2020; Rooney et al. 2015</v>
      </c>
      <c r="M21367" t="s">
        <v>2481</v>
      </c>
      <c r="O21367" s="14"/>
      <c r="P21367" t="s">
        <v>2342</v>
      </c>
      <c r="Q21367" s="14">
        <v>1.1299999999999999</v>
      </c>
      <c r="R21367">
        <v>0.1</v>
      </c>
      <c r="S21367" s="14"/>
      <c r="V21367">
        <v>1</v>
      </c>
      <c r="W21367" t="s">
        <v>2570</v>
      </c>
    </row>
    <row r="21368" spans="1:29" x14ac:dyDescent="0.3">
      <c r="A21368">
        <v>29084</v>
      </c>
      <c r="B21368" s="15" t="s">
        <v>889</v>
      </c>
      <c r="C21368" t="str">
        <f>_xlfn.XLOOKUP($B21368, STANDARDS!$A:$A, STANDARDS!$B:$B,,0,2)</f>
        <v>Sheepbed Fm, Rackla Gp</v>
      </c>
      <c r="D21368" t="s">
        <v>517</v>
      </c>
      <c r="E21368" t="s">
        <v>2278</v>
      </c>
      <c r="F21368">
        <v>133</v>
      </c>
      <c r="G21368">
        <v>64.5</v>
      </c>
      <c r="H21368">
        <v>1</v>
      </c>
      <c r="I21368" t="s">
        <v>1816</v>
      </c>
      <c r="J21368" cm="1">
        <f t="array" ref="J21368:L21368">_xlfn.XLOOKUP($C21368, AGE!$A:$A,AGE!$B:$D,,0,2)</f>
        <v>604.1</v>
      </c>
      <c r="K21368">
        <v>34.200000000000003</v>
      </c>
      <c r="L21368" t="str">
        <v>Rooney et al. 2020; Rooney et al. 2015</v>
      </c>
      <c r="M21368" t="s">
        <v>2481</v>
      </c>
      <c r="O21368" s="14">
        <v>0.14551977338900093</v>
      </c>
      <c r="P21368" t="s">
        <v>2342</v>
      </c>
      <c r="Q21368" s="14">
        <v>1.17</v>
      </c>
      <c r="R21368">
        <v>0.1</v>
      </c>
      <c r="S21368" s="14">
        <v>-24.485129889807087</v>
      </c>
      <c r="T21368">
        <v>0.1</v>
      </c>
      <c r="U21368" t="s">
        <v>2479</v>
      </c>
      <c r="V21368">
        <v>1</v>
      </c>
      <c r="W21368" t="s">
        <v>2570</v>
      </c>
    </row>
    <row r="21369" spans="1:29" x14ac:dyDescent="0.3">
      <c r="A21369">
        <v>29085</v>
      </c>
      <c r="B21369" s="15" t="s">
        <v>889</v>
      </c>
      <c r="C21369" t="str">
        <f>_xlfn.XLOOKUP($B21369, STANDARDS!$A:$A, STANDARDS!$B:$B,,0,2)</f>
        <v>Sheepbed Fm, Rackla Gp</v>
      </c>
      <c r="D21369" t="s">
        <v>517</v>
      </c>
      <c r="E21369" t="s">
        <v>2278</v>
      </c>
      <c r="F21369">
        <v>133</v>
      </c>
      <c r="G21369">
        <v>64.5</v>
      </c>
      <c r="H21369">
        <v>1</v>
      </c>
      <c r="I21369" t="s">
        <v>1816</v>
      </c>
      <c r="J21369" cm="1">
        <f t="array" ref="J21369:L21369">_xlfn.XLOOKUP($C21369, AGE!$A:$A,AGE!$B:$D,,0,2)</f>
        <v>604.1</v>
      </c>
      <c r="K21369">
        <v>34.200000000000003</v>
      </c>
      <c r="L21369" t="str">
        <v>Rooney et al. 2020; Rooney et al. 2015</v>
      </c>
      <c r="M21369" t="s">
        <v>2481</v>
      </c>
      <c r="O21369" s="14"/>
      <c r="P21369" t="s">
        <v>2342</v>
      </c>
      <c r="Q21369" s="14">
        <v>2.2599999999999998</v>
      </c>
      <c r="R21369">
        <v>0.1</v>
      </c>
      <c r="S21369" s="14"/>
      <c r="V21369">
        <v>1</v>
      </c>
      <c r="W21369" t="s">
        <v>2570</v>
      </c>
    </row>
    <row r="21370" spans="1:29" x14ac:dyDescent="0.3">
      <c r="A21370">
        <v>29086</v>
      </c>
      <c r="B21370" s="15" t="s">
        <v>889</v>
      </c>
      <c r="C21370" t="str">
        <f>_xlfn.XLOOKUP($B21370, STANDARDS!$A:$A, STANDARDS!$B:$B,,0,2)</f>
        <v>Sheepbed Fm, Rackla Gp</v>
      </c>
      <c r="D21370" t="s">
        <v>517</v>
      </c>
      <c r="E21370" t="s">
        <v>2278</v>
      </c>
      <c r="F21370">
        <v>133</v>
      </c>
      <c r="G21370">
        <v>64.5</v>
      </c>
      <c r="H21370">
        <v>1</v>
      </c>
      <c r="I21370" t="s">
        <v>1816</v>
      </c>
      <c r="J21370" cm="1">
        <f t="array" ref="J21370:L21370">_xlfn.XLOOKUP($C21370, AGE!$A:$A,AGE!$B:$D,,0,2)</f>
        <v>604.1</v>
      </c>
      <c r="K21370">
        <v>34.200000000000003</v>
      </c>
      <c r="L21370" t="str">
        <v>Rooney et al. 2020; Rooney et al. 2015</v>
      </c>
      <c r="M21370" t="s">
        <v>2481</v>
      </c>
      <c r="O21370" s="14">
        <v>8.951747210816155E-2</v>
      </c>
      <c r="P21370" t="s">
        <v>2342</v>
      </c>
      <c r="Q21370" s="14">
        <v>0.79</v>
      </c>
      <c r="R21370">
        <v>0.1</v>
      </c>
      <c r="S21370" s="14">
        <v>-27.30347374080667</v>
      </c>
      <c r="T21370">
        <v>0.1</v>
      </c>
      <c r="U21370" t="s">
        <v>2479</v>
      </c>
      <c r="V21370">
        <v>1</v>
      </c>
      <c r="W21370" t="s">
        <v>2570</v>
      </c>
    </row>
    <row r="21371" spans="1:29" x14ac:dyDescent="0.3">
      <c r="A21371">
        <v>29087</v>
      </c>
      <c r="B21371" s="15" t="s">
        <v>2071</v>
      </c>
      <c r="C21371" t="str">
        <f>_xlfn.XLOOKUP($B21371, STANDARDS!$A:$A, STANDARDS!$B:$B,,0,2)</f>
        <v>Nadaleen Fm, Rackla Gp</v>
      </c>
      <c r="D21371" t="s">
        <v>517</v>
      </c>
      <c r="E21371" t="s">
        <v>2278</v>
      </c>
      <c r="F21371">
        <v>133</v>
      </c>
      <c r="G21371">
        <v>64.5</v>
      </c>
      <c r="H21371">
        <v>1</v>
      </c>
      <c r="I21371" t="s">
        <v>1816</v>
      </c>
      <c r="J21371" cm="1">
        <f t="array" ref="J21371:L21371">_xlfn.XLOOKUP($C21371, AGE!$A:$A,AGE!$B:$D,,0,2)</f>
        <v>601.29999999999995</v>
      </c>
      <c r="K21371">
        <v>37</v>
      </c>
      <c r="L21371" t="str">
        <v>Rooney et al. 2020; Rooney et al. 2015</v>
      </c>
      <c r="M21371" t="s">
        <v>2482</v>
      </c>
      <c r="O21371" s="14"/>
      <c r="P21371" t="s">
        <v>2342</v>
      </c>
      <c r="Q21371" s="14">
        <v>0.98</v>
      </c>
      <c r="R21371">
        <v>0.1</v>
      </c>
      <c r="S21371" s="14"/>
      <c r="V21371">
        <v>1</v>
      </c>
      <c r="W21371" t="s">
        <v>2570</v>
      </c>
      <c r="AB21371" t="s">
        <v>248</v>
      </c>
      <c r="AC21371" t="s">
        <v>2650</v>
      </c>
    </row>
    <row r="21372" spans="1:29" x14ac:dyDescent="0.3">
      <c r="A21372">
        <v>29088</v>
      </c>
      <c r="B21372" s="15" t="s">
        <v>2071</v>
      </c>
      <c r="C21372" t="str">
        <f>_xlfn.XLOOKUP($B21372, STANDARDS!$A:$A, STANDARDS!$B:$B,,0,2)</f>
        <v>Nadaleen Fm, Rackla Gp</v>
      </c>
      <c r="D21372" t="s">
        <v>517</v>
      </c>
      <c r="E21372" t="s">
        <v>2278</v>
      </c>
      <c r="F21372">
        <v>133</v>
      </c>
      <c r="G21372">
        <v>64.5</v>
      </c>
      <c r="H21372">
        <v>1</v>
      </c>
      <c r="I21372" t="s">
        <v>1816</v>
      </c>
      <c r="J21372" cm="1">
        <f t="array" ref="J21372:L21372">_xlfn.XLOOKUP($C21372, AGE!$A:$A,AGE!$B:$D,,0,2)</f>
        <v>601.29999999999995</v>
      </c>
      <c r="K21372">
        <v>37</v>
      </c>
      <c r="L21372" t="str">
        <v>Rooney et al. 2020; Rooney et al. 2015</v>
      </c>
      <c r="M21372" t="s">
        <v>2482</v>
      </c>
      <c r="O21372" s="14">
        <v>4.5468033012575015E-2</v>
      </c>
      <c r="P21372" t="s">
        <v>2342</v>
      </c>
      <c r="Q21372" s="14">
        <v>1.76</v>
      </c>
      <c r="R21372">
        <v>0.1</v>
      </c>
      <c r="S21372" s="14">
        <v>-19.627865065059083</v>
      </c>
      <c r="T21372">
        <v>0.1</v>
      </c>
      <c r="U21372" t="s">
        <v>2479</v>
      </c>
      <c r="V21372">
        <v>1</v>
      </c>
      <c r="W21372" t="s">
        <v>2570</v>
      </c>
      <c r="AB21372" t="s">
        <v>248</v>
      </c>
      <c r="AC21372" t="s">
        <v>2650</v>
      </c>
    </row>
    <row r="21373" spans="1:29" x14ac:dyDescent="0.3">
      <c r="A21373">
        <v>29089</v>
      </c>
      <c r="B21373" s="15" t="s">
        <v>2071</v>
      </c>
      <c r="C21373" t="str">
        <f>_xlfn.XLOOKUP($B21373, STANDARDS!$A:$A, STANDARDS!$B:$B,,0,2)</f>
        <v>Nadaleen Fm, Rackla Gp</v>
      </c>
      <c r="D21373" t="s">
        <v>517</v>
      </c>
      <c r="E21373" t="s">
        <v>2278</v>
      </c>
      <c r="F21373">
        <v>133</v>
      </c>
      <c r="G21373">
        <v>64.5</v>
      </c>
      <c r="H21373">
        <v>1</v>
      </c>
      <c r="I21373" t="s">
        <v>1816</v>
      </c>
      <c r="J21373" cm="1">
        <f t="array" ref="J21373:L21373">_xlfn.XLOOKUP($C21373, AGE!$A:$A,AGE!$B:$D,,0,2)</f>
        <v>601.29999999999995</v>
      </c>
      <c r="K21373">
        <v>37</v>
      </c>
      <c r="L21373" t="str">
        <v>Rooney et al. 2020; Rooney et al. 2015</v>
      </c>
      <c r="M21373" t="s">
        <v>2482</v>
      </c>
      <c r="O21373" s="14"/>
      <c r="P21373" t="s">
        <v>2342</v>
      </c>
      <c r="Q21373" s="14">
        <v>2.4</v>
      </c>
      <c r="R21373">
        <v>0.1</v>
      </c>
      <c r="S21373" s="14"/>
      <c r="V21373">
        <v>1</v>
      </c>
      <c r="W21373" t="s">
        <v>2570</v>
      </c>
      <c r="AB21373" t="s">
        <v>248</v>
      </c>
      <c r="AC21373" t="s">
        <v>2650</v>
      </c>
    </row>
    <row r="21374" spans="1:29" x14ac:dyDescent="0.3">
      <c r="A21374">
        <v>29090</v>
      </c>
      <c r="B21374" s="15" t="s">
        <v>2071</v>
      </c>
      <c r="C21374" t="str">
        <f>_xlfn.XLOOKUP($B21374, STANDARDS!$A:$A, STANDARDS!$B:$B,,0,2)</f>
        <v>Nadaleen Fm, Rackla Gp</v>
      </c>
      <c r="D21374" t="s">
        <v>517</v>
      </c>
      <c r="E21374" t="s">
        <v>2278</v>
      </c>
      <c r="F21374">
        <v>133</v>
      </c>
      <c r="G21374">
        <v>64.5</v>
      </c>
      <c r="H21374">
        <v>1</v>
      </c>
      <c r="I21374" t="s">
        <v>1816</v>
      </c>
      <c r="J21374" cm="1">
        <f t="array" ref="J21374:L21374">_xlfn.XLOOKUP($C21374, AGE!$A:$A,AGE!$B:$D,,0,2)</f>
        <v>601.29999999999995</v>
      </c>
      <c r="K21374">
        <v>37</v>
      </c>
      <c r="L21374" t="str">
        <v>Rooney et al. 2020; Rooney et al. 2015</v>
      </c>
      <c r="M21374" t="s">
        <v>2482</v>
      </c>
      <c r="O21374" s="14">
        <v>8.8907131415952065E-2</v>
      </c>
      <c r="P21374" t="s">
        <v>2342</v>
      </c>
      <c r="Q21374" s="14">
        <v>2.23</v>
      </c>
      <c r="R21374">
        <v>0.1</v>
      </c>
      <c r="S21374" s="14">
        <v>-26.398437135136763</v>
      </c>
      <c r="T21374">
        <v>0.1</v>
      </c>
      <c r="U21374" t="s">
        <v>2479</v>
      </c>
      <c r="V21374">
        <v>1</v>
      </c>
      <c r="W21374" t="s">
        <v>2570</v>
      </c>
      <c r="AB21374" t="s">
        <v>248</v>
      </c>
      <c r="AC21374" t="s">
        <v>2650</v>
      </c>
    </row>
    <row r="21375" spans="1:29" x14ac:dyDescent="0.3">
      <c r="A21375">
        <v>29091</v>
      </c>
      <c r="B21375" s="15" t="s">
        <v>2071</v>
      </c>
      <c r="C21375" t="str">
        <f>_xlfn.XLOOKUP($B21375, STANDARDS!$A:$A, STANDARDS!$B:$B,,0,2)</f>
        <v>Nadaleen Fm, Rackla Gp</v>
      </c>
      <c r="D21375" t="s">
        <v>517</v>
      </c>
      <c r="E21375" t="s">
        <v>2278</v>
      </c>
      <c r="F21375">
        <v>133</v>
      </c>
      <c r="G21375">
        <v>64.5</v>
      </c>
      <c r="H21375">
        <v>1</v>
      </c>
      <c r="I21375" t="s">
        <v>1816</v>
      </c>
      <c r="J21375" cm="1">
        <f t="array" ref="J21375:L21375">_xlfn.XLOOKUP($C21375, AGE!$A:$A,AGE!$B:$D,,0,2)</f>
        <v>601.29999999999995</v>
      </c>
      <c r="K21375">
        <v>37</v>
      </c>
      <c r="L21375" t="str">
        <v>Rooney et al. 2020; Rooney et al. 2015</v>
      </c>
      <c r="M21375" t="s">
        <v>2482</v>
      </c>
      <c r="O21375" s="14"/>
      <c r="P21375" t="s">
        <v>2342</v>
      </c>
      <c r="Q21375" s="14">
        <v>3.15</v>
      </c>
      <c r="R21375">
        <v>0.1</v>
      </c>
      <c r="S21375" s="14"/>
      <c r="V21375">
        <v>1</v>
      </c>
      <c r="W21375" t="s">
        <v>2570</v>
      </c>
      <c r="AB21375" t="s">
        <v>248</v>
      </c>
      <c r="AC21375" t="s">
        <v>2650</v>
      </c>
    </row>
    <row r="21376" spans="1:29" x14ac:dyDescent="0.3">
      <c r="A21376">
        <v>29092</v>
      </c>
      <c r="B21376" s="15" t="s">
        <v>2071</v>
      </c>
      <c r="C21376" t="str">
        <f>_xlfn.XLOOKUP($B21376, STANDARDS!$A:$A, STANDARDS!$B:$B,,0,2)</f>
        <v>Nadaleen Fm, Rackla Gp</v>
      </c>
      <c r="D21376" t="s">
        <v>517</v>
      </c>
      <c r="E21376" t="s">
        <v>2278</v>
      </c>
      <c r="F21376">
        <v>133</v>
      </c>
      <c r="G21376">
        <v>64.5</v>
      </c>
      <c r="H21376">
        <v>1</v>
      </c>
      <c r="I21376" t="s">
        <v>1816</v>
      </c>
      <c r="J21376" cm="1">
        <f t="array" ref="J21376:L21376">_xlfn.XLOOKUP($C21376, AGE!$A:$A,AGE!$B:$D,,0,2)</f>
        <v>601.29999999999995</v>
      </c>
      <c r="K21376">
        <v>37</v>
      </c>
      <c r="L21376" t="str">
        <v>Rooney et al. 2020; Rooney et al. 2015</v>
      </c>
      <c r="M21376" t="s">
        <v>2482</v>
      </c>
      <c r="O21376" s="14">
        <v>8.7768713874199156E-2</v>
      </c>
      <c r="P21376" t="s">
        <v>2342</v>
      </c>
      <c r="Q21376" s="14">
        <v>3.43</v>
      </c>
      <c r="R21376">
        <v>0.1</v>
      </c>
      <c r="S21376" s="14">
        <v>-25.496685422557292</v>
      </c>
      <c r="T21376">
        <v>0.1</v>
      </c>
      <c r="U21376" t="s">
        <v>2479</v>
      </c>
      <c r="V21376">
        <v>1</v>
      </c>
      <c r="W21376" t="s">
        <v>2570</v>
      </c>
      <c r="AB21376" t="s">
        <v>248</v>
      </c>
      <c r="AC21376" t="s">
        <v>2650</v>
      </c>
    </row>
    <row r="21377" spans="1:29" x14ac:dyDescent="0.3">
      <c r="A21377">
        <v>29093</v>
      </c>
      <c r="B21377" s="15" t="s">
        <v>2071</v>
      </c>
      <c r="C21377" t="str">
        <f>_xlfn.XLOOKUP($B21377, STANDARDS!$A:$A, STANDARDS!$B:$B,,0,2)</f>
        <v>Nadaleen Fm, Rackla Gp</v>
      </c>
      <c r="D21377" t="s">
        <v>517</v>
      </c>
      <c r="E21377" t="s">
        <v>2278</v>
      </c>
      <c r="F21377">
        <v>133</v>
      </c>
      <c r="G21377">
        <v>64.5</v>
      </c>
      <c r="H21377">
        <v>1</v>
      </c>
      <c r="I21377" t="s">
        <v>1816</v>
      </c>
      <c r="J21377" cm="1">
        <f t="array" ref="J21377:L21377">_xlfn.XLOOKUP($C21377, AGE!$A:$A,AGE!$B:$D,,0,2)</f>
        <v>601.29999999999995</v>
      </c>
      <c r="K21377">
        <v>37</v>
      </c>
      <c r="L21377" t="str">
        <v>Rooney et al. 2020; Rooney et al. 2015</v>
      </c>
      <c r="M21377" t="s">
        <v>2482</v>
      </c>
      <c r="O21377" s="14"/>
      <c r="P21377" t="s">
        <v>2342</v>
      </c>
      <c r="Q21377" s="14">
        <v>5.54</v>
      </c>
      <c r="R21377">
        <v>0.1</v>
      </c>
      <c r="S21377" s="14"/>
      <c r="V21377">
        <v>1</v>
      </c>
      <c r="W21377" t="s">
        <v>2570</v>
      </c>
      <c r="AB21377" t="s">
        <v>248</v>
      </c>
      <c r="AC21377" t="s">
        <v>2650</v>
      </c>
    </row>
    <row r="21378" spans="1:29" x14ac:dyDescent="0.3">
      <c r="A21378">
        <v>29094</v>
      </c>
      <c r="B21378" s="15" t="s">
        <v>2071</v>
      </c>
      <c r="C21378" t="str">
        <f>_xlfn.XLOOKUP($B21378, STANDARDS!$A:$A, STANDARDS!$B:$B,,0,2)</f>
        <v>Nadaleen Fm, Rackla Gp</v>
      </c>
      <c r="D21378" t="s">
        <v>517</v>
      </c>
      <c r="E21378" t="s">
        <v>2278</v>
      </c>
      <c r="F21378">
        <v>133</v>
      </c>
      <c r="G21378">
        <v>64.5</v>
      </c>
      <c r="H21378">
        <v>1</v>
      </c>
      <c r="I21378" t="s">
        <v>1816</v>
      </c>
      <c r="J21378" cm="1">
        <f t="array" ref="J21378:L21378">_xlfn.XLOOKUP($C21378, AGE!$A:$A,AGE!$B:$D,,0,2)</f>
        <v>601.29999999999995</v>
      </c>
      <c r="K21378">
        <v>37</v>
      </c>
      <c r="L21378" t="str">
        <v>Rooney et al. 2020; Rooney et al. 2015</v>
      </c>
      <c r="M21378" t="s">
        <v>2482</v>
      </c>
      <c r="O21378" s="14">
        <v>4.7060499606463087E-2</v>
      </c>
      <c r="P21378" t="s">
        <v>2342</v>
      </c>
      <c r="Q21378" s="14">
        <v>5.2</v>
      </c>
      <c r="R21378">
        <v>0.1</v>
      </c>
      <c r="S21378" s="14">
        <v>-24.023118859261036</v>
      </c>
      <c r="T21378">
        <v>0.1</v>
      </c>
      <c r="U21378" t="s">
        <v>2479</v>
      </c>
      <c r="V21378">
        <v>1</v>
      </c>
      <c r="W21378" t="s">
        <v>2570</v>
      </c>
      <c r="AB21378" t="s">
        <v>248</v>
      </c>
      <c r="AC21378" t="s">
        <v>2650</v>
      </c>
    </row>
    <row r="21379" spans="1:29" x14ac:dyDescent="0.3">
      <c r="A21379">
        <v>29095</v>
      </c>
      <c r="B21379" s="15" t="s">
        <v>2071</v>
      </c>
      <c r="C21379" t="str">
        <f>_xlfn.XLOOKUP($B21379, STANDARDS!$A:$A, STANDARDS!$B:$B,,0,2)</f>
        <v>Nadaleen Fm, Rackla Gp</v>
      </c>
      <c r="D21379" t="s">
        <v>517</v>
      </c>
      <c r="E21379" t="s">
        <v>2278</v>
      </c>
      <c r="F21379">
        <v>133</v>
      </c>
      <c r="G21379">
        <v>64.5</v>
      </c>
      <c r="H21379">
        <v>1</v>
      </c>
      <c r="I21379" t="s">
        <v>1816</v>
      </c>
      <c r="J21379" cm="1">
        <f t="array" ref="J21379:L21379">_xlfn.XLOOKUP($C21379, AGE!$A:$A,AGE!$B:$D,,0,2)</f>
        <v>601.29999999999995</v>
      </c>
      <c r="K21379">
        <v>37</v>
      </c>
      <c r="L21379" t="str">
        <v>Rooney et al. 2020; Rooney et al. 2015</v>
      </c>
      <c r="M21379" t="s">
        <v>2482</v>
      </c>
      <c r="O21379" s="14"/>
      <c r="P21379" t="s">
        <v>2342</v>
      </c>
      <c r="Q21379" s="14">
        <v>5.85</v>
      </c>
      <c r="R21379">
        <v>0.1</v>
      </c>
      <c r="S21379" s="14"/>
      <c r="V21379">
        <v>1</v>
      </c>
      <c r="W21379" t="s">
        <v>2570</v>
      </c>
      <c r="AB21379" t="s">
        <v>248</v>
      </c>
      <c r="AC21379" t="s">
        <v>2650</v>
      </c>
    </row>
    <row r="21380" spans="1:29" x14ac:dyDescent="0.3">
      <c r="A21380">
        <v>29096</v>
      </c>
      <c r="B21380" s="15" t="s">
        <v>2071</v>
      </c>
      <c r="C21380" t="str">
        <f>_xlfn.XLOOKUP($B21380, STANDARDS!$A:$A, STANDARDS!$B:$B,,0,2)</f>
        <v>Nadaleen Fm, Rackla Gp</v>
      </c>
      <c r="D21380" t="s">
        <v>517</v>
      </c>
      <c r="E21380" t="s">
        <v>2278</v>
      </c>
      <c r="F21380">
        <v>133</v>
      </c>
      <c r="G21380">
        <v>64.5</v>
      </c>
      <c r="H21380">
        <v>1</v>
      </c>
      <c r="I21380" t="s">
        <v>1816</v>
      </c>
      <c r="J21380" cm="1">
        <f t="array" ref="J21380:L21380">_xlfn.XLOOKUP($C21380, AGE!$A:$A,AGE!$B:$D,,0,2)</f>
        <v>601.29999999999995</v>
      </c>
      <c r="K21380">
        <v>37</v>
      </c>
      <c r="L21380" t="str">
        <v>Rooney et al. 2020; Rooney et al. 2015</v>
      </c>
      <c r="M21380" t="s">
        <v>2482</v>
      </c>
      <c r="O21380" s="14">
        <v>5.2515940499704358E-2</v>
      </c>
      <c r="P21380" t="s">
        <v>2342</v>
      </c>
      <c r="Q21380" s="14">
        <v>5.47</v>
      </c>
      <c r="R21380">
        <v>0.1</v>
      </c>
      <c r="S21380" s="14">
        <v>-24.259658014759342</v>
      </c>
      <c r="T21380">
        <v>0.1</v>
      </c>
      <c r="U21380" t="s">
        <v>2479</v>
      </c>
      <c r="V21380">
        <v>1</v>
      </c>
      <c r="W21380" t="s">
        <v>2570</v>
      </c>
      <c r="AB21380" t="s">
        <v>248</v>
      </c>
      <c r="AC21380" t="s">
        <v>2650</v>
      </c>
    </row>
    <row r="21381" spans="1:29" x14ac:dyDescent="0.3">
      <c r="A21381">
        <v>29097</v>
      </c>
      <c r="B21381" s="15" t="s">
        <v>2071</v>
      </c>
      <c r="C21381" t="str">
        <f>_xlfn.XLOOKUP($B21381, STANDARDS!$A:$A, STANDARDS!$B:$B,,0,2)</f>
        <v>Nadaleen Fm, Rackla Gp</v>
      </c>
      <c r="D21381" t="s">
        <v>517</v>
      </c>
      <c r="E21381" t="s">
        <v>2278</v>
      </c>
      <c r="F21381">
        <v>133</v>
      </c>
      <c r="G21381">
        <v>64.5</v>
      </c>
      <c r="H21381">
        <v>1</v>
      </c>
      <c r="I21381" t="s">
        <v>1816</v>
      </c>
      <c r="J21381" cm="1">
        <f t="array" ref="J21381:L21381">_xlfn.XLOOKUP($C21381, AGE!$A:$A,AGE!$B:$D,,0,2)</f>
        <v>601.29999999999995</v>
      </c>
      <c r="K21381">
        <v>37</v>
      </c>
      <c r="L21381" t="str">
        <v>Rooney et al. 2020; Rooney et al. 2015</v>
      </c>
      <c r="M21381" t="s">
        <v>2482</v>
      </c>
      <c r="O21381" s="14"/>
      <c r="P21381" t="s">
        <v>2342</v>
      </c>
      <c r="Q21381" s="14">
        <v>6.33</v>
      </c>
      <c r="R21381">
        <v>0.1</v>
      </c>
      <c r="S21381" s="14"/>
      <c r="V21381">
        <v>1</v>
      </c>
      <c r="W21381" t="s">
        <v>2570</v>
      </c>
      <c r="AB21381" t="s">
        <v>248</v>
      </c>
      <c r="AC21381" t="s">
        <v>2650</v>
      </c>
    </row>
    <row r="21382" spans="1:29" x14ac:dyDescent="0.3">
      <c r="A21382">
        <v>29098</v>
      </c>
      <c r="B21382" s="15" t="s">
        <v>2071</v>
      </c>
      <c r="C21382" t="str">
        <f>_xlfn.XLOOKUP($B21382, STANDARDS!$A:$A, STANDARDS!$B:$B,,0,2)</f>
        <v>Nadaleen Fm, Rackla Gp</v>
      </c>
      <c r="D21382" t="s">
        <v>517</v>
      </c>
      <c r="E21382" t="s">
        <v>2278</v>
      </c>
      <c r="F21382">
        <v>133</v>
      </c>
      <c r="G21382">
        <v>64.5</v>
      </c>
      <c r="H21382">
        <v>1</v>
      </c>
      <c r="I21382" t="s">
        <v>1816</v>
      </c>
      <c r="J21382" cm="1">
        <f t="array" ref="J21382:L21382">_xlfn.XLOOKUP($C21382, AGE!$A:$A,AGE!$B:$D,,0,2)</f>
        <v>601.29999999999995</v>
      </c>
      <c r="K21382">
        <v>37</v>
      </c>
      <c r="L21382" t="str">
        <v>Rooney et al. 2020; Rooney et al. 2015</v>
      </c>
      <c r="M21382" t="s">
        <v>2482</v>
      </c>
      <c r="O21382" s="14">
        <v>3.6699661988525159E-2</v>
      </c>
      <c r="P21382" t="s">
        <v>2342</v>
      </c>
      <c r="Q21382" s="14">
        <v>5.93</v>
      </c>
      <c r="R21382">
        <v>0.1</v>
      </c>
      <c r="S21382" s="14">
        <v>-24.632770282209599</v>
      </c>
      <c r="T21382">
        <v>0.1</v>
      </c>
      <c r="U21382" t="s">
        <v>2479</v>
      </c>
      <c r="V21382">
        <v>1</v>
      </c>
      <c r="W21382" t="s">
        <v>2570</v>
      </c>
      <c r="AB21382" t="s">
        <v>248</v>
      </c>
      <c r="AC21382" t="s">
        <v>2650</v>
      </c>
    </row>
    <row r="21383" spans="1:29" x14ac:dyDescent="0.3">
      <c r="A21383">
        <v>29099</v>
      </c>
      <c r="B21383" s="15" t="s">
        <v>2071</v>
      </c>
      <c r="C21383" t="str">
        <f>_xlfn.XLOOKUP($B21383, STANDARDS!$A:$A, STANDARDS!$B:$B,,0,2)</f>
        <v>Nadaleen Fm, Rackla Gp</v>
      </c>
      <c r="D21383" t="s">
        <v>517</v>
      </c>
      <c r="E21383" t="s">
        <v>2278</v>
      </c>
      <c r="F21383">
        <v>133</v>
      </c>
      <c r="G21383">
        <v>64.5</v>
      </c>
      <c r="H21383">
        <v>1</v>
      </c>
      <c r="I21383" t="s">
        <v>1816</v>
      </c>
      <c r="J21383" cm="1">
        <f t="array" ref="J21383:L21383">_xlfn.XLOOKUP($C21383, AGE!$A:$A,AGE!$B:$D,,0,2)</f>
        <v>601.29999999999995</v>
      </c>
      <c r="K21383">
        <v>37</v>
      </c>
      <c r="L21383" t="str">
        <v>Rooney et al. 2020; Rooney et al. 2015</v>
      </c>
      <c r="M21383" t="s">
        <v>2482</v>
      </c>
      <c r="O21383" s="14"/>
      <c r="P21383" t="s">
        <v>2342</v>
      </c>
      <c r="Q21383" s="14">
        <v>2.08</v>
      </c>
      <c r="R21383">
        <v>0.1</v>
      </c>
      <c r="S21383" s="14"/>
      <c r="V21383">
        <v>1</v>
      </c>
      <c r="W21383" t="s">
        <v>2570</v>
      </c>
      <c r="AB21383" t="s">
        <v>248</v>
      </c>
      <c r="AC21383" t="s">
        <v>2650</v>
      </c>
    </row>
    <row r="21384" spans="1:29" x14ac:dyDescent="0.3">
      <c r="A21384">
        <v>29100</v>
      </c>
      <c r="B21384" s="15" t="s">
        <v>2071</v>
      </c>
      <c r="C21384" t="str">
        <f>_xlfn.XLOOKUP($B21384, STANDARDS!$A:$A, STANDARDS!$B:$B,,0,2)</f>
        <v>Nadaleen Fm, Rackla Gp</v>
      </c>
      <c r="D21384" t="s">
        <v>517</v>
      </c>
      <c r="E21384" t="s">
        <v>2278</v>
      </c>
      <c r="F21384">
        <v>133</v>
      </c>
      <c r="G21384">
        <v>64.5</v>
      </c>
      <c r="H21384">
        <v>1</v>
      </c>
      <c r="I21384" t="s">
        <v>1816</v>
      </c>
      <c r="J21384" cm="1">
        <f t="array" ref="J21384:L21384">_xlfn.XLOOKUP($C21384, AGE!$A:$A,AGE!$B:$D,,0,2)</f>
        <v>601.29999999999995</v>
      </c>
      <c r="K21384">
        <v>37</v>
      </c>
      <c r="L21384" t="str">
        <v>Rooney et al. 2020; Rooney et al. 2015</v>
      </c>
      <c r="M21384" t="s">
        <v>2482</v>
      </c>
      <c r="O21384" s="14">
        <v>7.4567883387033781E-2</v>
      </c>
      <c r="P21384" t="s">
        <v>2342</v>
      </c>
      <c r="Q21384" s="14">
        <v>4.82</v>
      </c>
      <c r="R21384">
        <v>0.1</v>
      </c>
      <c r="S21384" s="14">
        <v>-25.531257162935297</v>
      </c>
      <c r="T21384">
        <v>0.1</v>
      </c>
      <c r="U21384" t="s">
        <v>2479</v>
      </c>
      <c r="V21384">
        <v>1</v>
      </c>
      <c r="W21384" t="s">
        <v>2570</v>
      </c>
      <c r="AB21384" t="s">
        <v>248</v>
      </c>
      <c r="AC21384" t="s">
        <v>2650</v>
      </c>
    </row>
    <row r="21385" spans="1:29" x14ac:dyDescent="0.3">
      <c r="A21385">
        <v>29101</v>
      </c>
      <c r="B21385" s="15" t="s">
        <v>2071</v>
      </c>
      <c r="C21385" t="str">
        <f>_xlfn.XLOOKUP($B21385, STANDARDS!$A:$A, STANDARDS!$B:$B,,0,2)</f>
        <v>Nadaleen Fm, Rackla Gp</v>
      </c>
      <c r="D21385" t="s">
        <v>517</v>
      </c>
      <c r="E21385" t="s">
        <v>2278</v>
      </c>
      <c r="F21385">
        <v>133</v>
      </c>
      <c r="G21385">
        <v>64.5</v>
      </c>
      <c r="H21385">
        <v>1</v>
      </c>
      <c r="I21385" t="s">
        <v>1816</v>
      </c>
      <c r="J21385" cm="1">
        <f t="array" ref="J21385:L21385">_xlfn.XLOOKUP($C21385, AGE!$A:$A,AGE!$B:$D,,0,2)</f>
        <v>601.29999999999995</v>
      </c>
      <c r="K21385">
        <v>37</v>
      </c>
      <c r="L21385" t="str">
        <v>Rooney et al. 2020; Rooney et al. 2015</v>
      </c>
      <c r="M21385" t="s">
        <v>2482</v>
      </c>
      <c r="O21385" s="14"/>
      <c r="P21385" t="s">
        <v>2342</v>
      </c>
      <c r="Q21385" s="14">
        <v>4.6500000000000004</v>
      </c>
      <c r="R21385">
        <v>0.1</v>
      </c>
      <c r="S21385" s="14"/>
      <c r="V21385">
        <v>1</v>
      </c>
      <c r="W21385" t="s">
        <v>2570</v>
      </c>
      <c r="AB21385" t="s">
        <v>248</v>
      </c>
      <c r="AC21385" t="s">
        <v>2650</v>
      </c>
    </row>
    <row r="21386" spans="1:29" x14ac:dyDescent="0.3">
      <c r="A21386">
        <v>29102</v>
      </c>
      <c r="B21386" s="15" t="s">
        <v>2071</v>
      </c>
      <c r="C21386" t="str">
        <f>_xlfn.XLOOKUP($B21386, STANDARDS!$A:$A, STANDARDS!$B:$B,,0,2)</f>
        <v>Nadaleen Fm, Rackla Gp</v>
      </c>
      <c r="D21386" t="s">
        <v>517</v>
      </c>
      <c r="E21386" t="s">
        <v>2278</v>
      </c>
      <c r="F21386">
        <v>133</v>
      </c>
      <c r="G21386">
        <v>64.5</v>
      </c>
      <c r="H21386">
        <v>1</v>
      </c>
      <c r="I21386" t="s">
        <v>1816</v>
      </c>
      <c r="J21386" cm="1">
        <f t="array" ref="J21386:L21386">_xlfn.XLOOKUP($C21386, AGE!$A:$A,AGE!$B:$D,,0,2)</f>
        <v>601.29999999999995</v>
      </c>
      <c r="K21386">
        <v>37</v>
      </c>
      <c r="L21386" t="str">
        <v>Rooney et al. 2020; Rooney et al. 2015</v>
      </c>
      <c r="M21386" t="s">
        <v>2482</v>
      </c>
      <c r="O21386" s="14">
        <v>4.404721318703101E-2</v>
      </c>
      <c r="P21386" t="s">
        <v>2342</v>
      </c>
      <c r="Q21386" s="14">
        <v>3.64</v>
      </c>
      <c r="R21386">
        <v>0.1</v>
      </c>
      <c r="S21386" s="14">
        <v>-25.706634862863076</v>
      </c>
      <c r="T21386">
        <v>0.1</v>
      </c>
      <c r="U21386" t="s">
        <v>2479</v>
      </c>
      <c r="V21386">
        <v>1</v>
      </c>
      <c r="W21386" t="s">
        <v>2570</v>
      </c>
      <c r="AB21386" t="s">
        <v>248</v>
      </c>
      <c r="AC21386" t="s">
        <v>2650</v>
      </c>
    </row>
    <row r="21387" spans="1:29" x14ac:dyDescent="0.3">
      <c r="A21387">
        <v>29103</v>
      </c>
      <c r="B21387" s="15" t="s">
        <v>2071</v>
      </c>
      <c r="C21387" t="str">
        <f>_xlfn.XLOOKUP($B21387, STANDARDS!$A:$A, STANDARDS!$B:$B,,0,2)</f>
        <v>Nadaleen Fm, Rackla Gp</v>
      </c>
      <c r="D21387" t="s">
        <v>517</v>
      </c>
      <c r="E21387" t="s">
        <v>2278</v>
      </c>
      <c r="F21387">
        <v>133</v>
      </c>
      <c r="G21387">
        <v>64.5</v>
      </c>
      <c r="H21387">
        <v>1</v>
      </c>
      <c r="I21387" t="s">
        <v>1816</v>
      </c>
      <c r="J21387" cm="1">
        <f t="array" ref="J21387:L21387">_xlfn.XLOOKUP($C21387, AGE!$A:$A,AGE!$B:$D,,0,2)</f>
        <v>601.29999999999995</v>
      </c>
      <c r="K21387">
        <v>37</v>
      </c>
      <c r="L21387" t="str">
        <v>Rooney et al. 2020; Rooney et al. 2015</v>
      </c>
      <c r="M21387" t="s">
        <v>2482</v>
      </c>
      <c r="O21387" s="14"/>
      <c r="P21387" t="s">
        <v>2342</v>
      </c>
      <c r="Q21387" s="14">
        <v>4.18</v>
      </c>
      <c r="R21387">
        <v>0.1</v>
      </c>
      <c r="S21387" s="14"/>
      <c r="V21387">
        <v>1</v>
      </c>
      <c r="W21387" t="s">
        <v>2570</v>
      </c>
      <c r="AB21387" t="s">
        <v>248</v>
      </c>
      <c r="AC21387" t="s">
        <v>2650</v>
      </c>
    </row>
    <row r="21388" spans="1:29" x14ac:dyDescent="0.3">
      <c r="A21388">
        <v>29104</v>
      </c>
      <c r="B21388" s="15" t="s">
        <v>2071</v>
      </c>
      <c r="C21388" t="str">
        <f>_xlfn.XLOOKUP($B21388, STANDARDS!$A:$A, STANDARDS!$B:$B,,0,2)</f>
        <v>Nadaleen Fm, Rackla Gp</v>
      </c>
      <c r="D21388" t="s">
        <v>517</v>
      </c>
      <c r="E21388" t="s">
        <v>2278</v>
      </c>
      <c r="F21388">
        <v>133</v>
      </c>
      <c r="G21388">
        <v>64.5</v>
      </c>
      <c r="H21388">
        <v>1</v>
      </c>
      <c r="I21388" t="s">
        <v>1816</v>
      </c>
      <c r="J21388" cm="1">
        <f t="array" ref="J21388:L21388">_xlfn.XLOOKUP($C21388, AGE!$A:$A,AGE!$B:$D,,0,2)</f>
        <v>601.29999999999995</v>
      </c>
      <c r="K21388">
        <v>37</v>
      </c>
      <c r="L21388" t="str">
        <v>Rooney et al. 2020; Rooney et al. 2015</v>
      </c>
      <c r="M21388" t="s">
        <v>2482</v>
      </c>
      <c r="O21388" s="14">
        <v>3.4316201819795639E-2</v>
      </c>
      <c r="P21388" t="s">
        <v>2342</v>
      </c>
      <c r="Q21388" s="14">
        <v>3.96</v>
      </c>
      <c r="R21388">
        <v>0.1</v>
      </c>
      <c r="S21388" s="14">
        <v>-24.494868502774853</v>
      </c>
      <c r="T21388">
        <v>0.1</v>
      </c>
      <c r="U21388" t="s">
        <v>2479</v>
      </c>
      <c r="V21388">
        <v>1</v>
      </c>
      <c r="W21388" t="s">
        <v>2570</v>
      </c>
      <c r="AB21388" t="s">
        <v>248</v>
      </c>
      <c r="AC21388" t="s">
        <v>2650</v>
      </c>
    </row>
    <row r="21389" spans="1:29" x14ac:dyDescent="0.3">
      <c r="A21389">
        <v>29105</v>
      </c>
      <c r="B21389" s="15" t="s">
        <v>2071</v>
      </c>
      <c r="C21389" t="str">
        <f>_xlfn.XLOOKUP($B21389, STANDARDS!$A:$A, STANDARDS!$B:$B,,0,2)</f>
        <v>Nadaleen Fm, Rackla Gp</v>
      </c>
      <c r="D21389" t="s">
        <v>517</v>
      </c>
      <c r="E21389" t="s">
        <v>2278</v>
      </c>
      <c r="F21389">
        <v>133</v>
      </c>
      <c r="G21389">
        <v>64.5</v>
      </c>
      <c r="H21389">
        <v>1</v>
      </c>
      <c r="I21389" t="s">
        <v>1816</v>
      </c>
      <c r="J21389" cm="1">
        <f t="array" ref="J21389:L21389">_xlfn.XLOOKUP($C21389, AGE!$A:$A,AGE!$B:$D,,0,2)</f>
        <v>601.29999999999995</v>
      </c>
      <c r="K21389">
        <v>37</v>
      </c>
      <c r="L21389" t="str">
        <v>Rooney et al. 2020; Rooney et al. 2015</v>
      </c>
      <c r="M21389" t="s">
        <v>2482</v>
      </c>
      <c r="O21389" s="14"/>
      <c r="P21389" t="s">
        <v>2342</v>
      </c>
      <c r="Q21389" s="14">
        <v>3.18</v>
      </c>
      <c r="R21389">
        <v>0.1</v>
      </c>
      <c r="S21389" s="14"/>
      <c r="V21389">
        <v>1</v>
      </c>
      <c r="W21389" t="s">
        <v>2570</v>
      </c>
      <c r="AB21389" t="s">
        <v>248</v>
      </c>
      <c r="AC21389" t="s">
        <v>2650</v>
      </c>
    </row>
    <row r="21390" spans="1:29" x14ac:dyDescent="0.3">
      <c r="A21390">
        <v>29106</v>
      </c>
      <c r="B21390" s="15" t="s">
        <v>2071</v>
      </c>
      <c r="C21390" t="str">
        <f>_xlfn.XLOOKUP($B21390, STANDARDS!$A:$A, STANDARDS!$B:$B,,0,2)</f>
        <v>Nadaleen Fm, Rackla Gp</v>
      </c>
      <c r="D21390" t="s">
        <v>517</v>
      </c>
      <c r="E21390" t="s">
        <v>2278</v>
      </c>
      <c r="F21390">
        <v>133</v>
      </c>
      <c r="G21390">
        <v>64.5</v>
      </c>
      <c r="H21390">
        <v>1</v>
      </c>
      <c r="I21390" t="s">
        <v>1816</v>
      </c>
      <c r="J21390" cm="1">
        <f t="array" ref="J21390:L21390">_xlfn.XLOOKUP($C21390, AGE!$A:$A,AGE!$B:$D,,0,2)</f>
        <v>601.29999999999995</v>
      </c>
      <c r="K21390">
        <v>37</v>
      </c>
      <c r="L21390" t="str">
        <v>Rooney et al. 2020; Rooney et al. 2015</v>
      </c>
      <c r="M21390" t="s">
        <v>2482</v>
      </c>
      <c r="O21390" s="14">
        <v>2.8611274060223554E-2</v>
      </c>
      <c r="P21390" t="s">
        <v>2342</v>
      </c>
      <c r="Q21390" s="14">
        <v>4.5</v>
      </c>
      <c r="R21390">
        <v>0.1</v>
      </c>
      <c r="S21390" s="14">
        <v>-23.307504849991481</v>
      </c>
      <c r="T21390">
        <v>0.1</v>
      </c>
      <c r="U21390" t="s">
        <v>2479</v>
      </c>
      <c r="V21390">
        <v>1</v>
      </c>
      <c r="W21390" t="s">
        <v>2570</v>
      </c>
      <c r="AB21390" t="s">
        <v>248</v>
      </c>
      <c r="AC21390" t="s">
        <v>2650</v>
      </c>
    </row>
    <row r="21391" spans="1:29" x14ac:dyDescent="0.3">
      <c r="A21391">
        <v>29107</v>
      </c>
      <c r="B21391" s="15" t="s">
        <v>2071</v>
      </c>
      <c r="C21391" t="str">
        <f>_xlfn.XLOOKUP($B21391, STANDARDS!$A:$A, STANDARDS!$B:$B,,0,2)</f>
        <v>Nadaleen Fm, Rackla Gp</v>
      </c>
      <c r="D21391" t="s">
        <v>517</v>
      </c>
      <c r="E21391" t="s">
        <v>2278</v>
      </c>
      <c r="F21391">
        <v>133</v>
      </c>
      <c r="G21391">
        <v>64.5</v>
      </c>
      <c r="H21391">
        <v>1</v>
      </c>
      <c r="I21391" t="s">
        <v>1816</v>
      </c>
      <c r="J21391" cm="1">
        <f t="array" ref="J21391:L21391">_xlfn.XLOOKUP($C21391, AGE!$A:$A,AGE!$B:$D,,0,2)</f>
        <v>601.29999999999995</v>
      </c>
      <c r="K21391">
        <v>37</v>
      </c>
      <c r="L21391" t="str">
        <v>Rooney et al. 2020; Rooney et al. 2015</v>
      </c>
      <c r="M21391" t="s">
        <v>2482</v>
      </c>
      <c r="O21391" s="14"/>
      <c r="P21391" t="s">
        <v>2342</v>
      </c>
      <c r="Q21391" s="14">
        <v>4.4800000000000004</v>
      </c>
      <c r="R21391">
        <v>0.1</v>
      </c>
      <c r="S21391" s="14"/>
      <c r="V21391">
        <v>1</v>
      </c>
      <c r="W21391" t="s">
        <v>2570</v>
      </c>
      <c r="AB21391" t="s">
        <v>248</v>
      </c>
      <c r="AC21391" t="s">
        <v>2650</v>
      </c>
    </row>
    <row r="21392" spans="1:29" x14ac:dyDescent="0.3">
      <c r="A21392">
        <v>29108</v>
      </c>
      <c r="B21392" s="15" t="s">
        <v>2071</v>
      </c>
      <c r="C21392" t="str">
        <f>_xlfn.XLOOKUP($B21392, STANDARDS!$A:$A, STANDARDS!$B:$B,,0,2)</f>
        <v>Nadaleen Fm, Rackla Gp</v>
      </c>
      <c r="D21392" t="s">
        <v>517</v>
      </c>
      <c r="E21392" t="s">
        <v>2278</v>
      </c>
      <c r="F21392">
        <v>133</v>
      </c>
      <c r="G21392">
        <v>64.5</v>
      </c>
      <c r="H21392">
        <v>1</v>
      </c>
      <c r="I21392" t="s">
        <v>1816</v>
      </c>
      <c r="J21392" cm="1">
        <f t="array" ref="J21392:L21392">_xlfn.XLOOKUP($C21392, AGE!$A:$A,AGE!$B:$D,,0,2)</f>
        <v>601.29999999999995</v>
      </c>
      <c r="K21392">
        <v>37</v>
      </c>
      <c r="L21392" t="str">
        <v>Rooney et al. 2020; Rooney et al. 2015</v>
      </c>
      <c r="M21392" t="s">
        <v>2482</v>
      </c>
      <c r="O21392" s="14"/>
      <c r="P21392" t="s">
        <v>2342</v>
      </c>
      <c r="Q21392" s="14">
        <v>3.96</v>
      </c>
      <c r="R21392">
        <v>0.1</v>
      </c>
      <c r="S21392" s="14"/>
      <c r="V21392">
        <v>1</v>
      </c>
      <c r="W21392" t="s">
        <v>2570</v>
      </c>
      <c r="AB21392" t="s">
        <v>248</v>
      </c>
      <c r="AC21392" t="s">
        <v>2650</v>
      </c>
    </row>
    <row r="21393" spans="1:29" x14ac:dyDescent="0.3">
      <c r="A21393">
        <v>29109</v>
      </c>
      <c r="B21393" s="15" t="s">
        <v>2071</v>
      </c>
      <c r="C21393" t="str">
        <f>_xlfn.XLOOKUP($B21393, STANDARDS!$A:$A, STANDARDS!$B:$B,,0,2)</f>
        <v>Nadaleen Fm, Rackla Gp</v>
      </c>
      <c r="D21393" t="s">
        <v>517</v>
      </c>
      <c r="E21393" t="s">
        <v>2278</v>
      </c>
      <c r="F21393">
        <v>133</v>
      </c>
      <c r="G21393">
        <v>64.5</v>
      </c>
      <c r="H21393">
        <v>1</v>
      </c>
      <c r="I21393" t="s">
        <v>1816</v>
      </c>
      <c r="J21393" cm="1">
        <f t="array" ref="J21393:L21393">_xlfn.XLOOKUP($C21393, AGE!$A:$A,AGE!$B:$D,,0,2)</f>
        <v>601.29999999999995</v>
      </c>
      <c r="K21393">
        <v>37</v>
      </c>
      <c r="L21393" t="str">
        <v>Rooney et al. 2020; Rooney et al. 2015</v>
      </c>
      <c r="M21393" t="s">
        <v>2482</v>
      </c>
      <c r="O21393" s="14"/>
      <c r="P21393" t="s">
        <v>2342</v>
      </c>
      <c r="Q21393" s="14">
        <v>3.53</v>
      </c>
      <c r="R21393">
        <v>0.1</v>
      </c>
      <c r="S21393" s="14"/>
      <c r="V21393">
        <v>1</v>
      </c>
      <c r="W21393" t="s">
        <v>2570</v>
      </c>
      <c r="AB21393" t="s">
        <v>248</v>
      </c>
      <c r="AC21393" t="s">
        <v>2650</v>
      </c>
    </row>
    <row r="21394" spans="1:29" x14ac:dyDescent="0.3">
      <c r="A21394">
        <v>29110</v>
      </c>
      <c r="B21394" s="15" t="s">
        <v>2071</v>
      </c>
      <c r="C21394" t="str">
        <f>_xlfn.XLOOKUP($B21394, STANDARDS!$A:$A, STANDARDS!$B:$B,,0,2)</f>
        <v>Nadaleen Fm, Rackla Gp</v>
      </c>
      <c r="D21394" t="s">
        <v>517</v>
      </c>
      <c r="E21394" t="s">
        <v>2278</v>
      </c>
      <c r="F21394">
        <v>133</v>
      </c>
      <c r="G21394">
        <v>64.5</v>
      </c>
      <c r="H21394">
        <v>1</v>
      </c>
      <c r="I21394" t="s">
        <v>1816</v>
      </c>
      <c r="J21394" cm="1">
        <f t="array" ref="J21394:L21394">_xlfn.XLOOKUP($C21394, AGE!$A:$A,AGE!$B:$D,,0,2)</f>
        <v>601.29999999999995</v>
      </c>
      <c r="K21394">
        <v>37</v>
      </c>
      <c r="L21394" t="str">
        <v>Rooney et al. 2020; Rooney et al. 2015</v>
      </c>
      <c r="M21394" t="s">
        <v>2482</v>
      </c>
      <c r="O21394" s="14"/>
      <c r="P21394" t="s">
        <v>2342</v>
      </c>
      <c r="Q21394" s="14">
        <v>4.0999999999999996</v>
      </c>
      <c r="R21394">
        <v>0.1</v>
      </c>
      <c r="S21394" s="14"/>
      <c r="V21394">
        <v>1</v>
      </c>
      <c r="W21394" t="s">
        <v>2570</v>
      </c>
      <c r="AB21394" t="s">
        <v>248</v>
      </c>
      <c r="AC21394" t="s">
        <v>2650</v>
      </c>
    </row>
    <row r="21395" spans="1:29" x14ac:dyDescent="0.3">
      <c r="A21395">
        <v>29111</v>
      </c>
      <c r="B21395" s="15" t="s">
        <v>2071</v>
      </c>
      <c r="C21395" t="str">
        <f>_xlfn.XLOOKUP($B21395, STANDARDS!$A:$A, STANDARDS!$B:$B,,0,2)</f>
        <v>Nadaleen Fm, Rackla Gp</v>
      </c>
      <c r="D21395" t="s">
        <v>517</v>
      </c>
      <c r="E21395" t="s">
        <v>2278</v>
      </c>
      <c r="F21395">
        <v>133</v>
      </c>
      <c r="G21395">
        <v>64.5</v>
      </c>
      <c r="H21395">
        <v>1</v>
      </c>
      <c r="I21395" t="s">
        <v>1816</v>
      </c>
      <c r="J21395" cm="1">
        <f t="array" ref="J21395:L21395">_xlfn.XLOOKUP($C21395, AGE!$A:$A,AGE!$B:$D,,0,2)</f>
        <v>601.29999999999995</v>
      </c>
      <c r="K21395">
        <v>37</v>
      </c>
      <c r="L21395" t="str">
        <v>Rooney et al. 2020; Rooney et al. 2015</v>
      </c>
      <c r="M21395" t="s">
        <v>2482</v>
      </c>
      <c r="O21395" s="14"/>
      <c r="P21395" t="s">
        <v>2342</v>
      </c>
      <c r="Q21395" s="14">
        <v>4.37</v>
      </c>
      <c r="R21395">
        <v>0.1</v>
      </c>
      <c r="S21395" s="14"/>
      <c r="V21395">
        <v>1</v>
      </c>
      <c r="W21395" t="s">
        <v>2570</v>
      </c>
      <c r="AB21395" t="s">
        <v>248</v>
      </c>
      <c r="AC21395" t="s">
        <v>2650</v>
      </c>
    </row>
    <row r="21396" spans="1:29" x14ac:dyDescent="0.3">
      <c r="A21396">
        <v>29112</v>
      </c>
      <c r="B21396" s="15" t="s">
        <v>2071</v>
      </c>
      <c r="C21396" t="str">
        <f>_xlfn.XLOOKUP($B21396, STANDARDS!$A:$A, STANDARDS!$B:$B,,0,2)</f>
        <v>Nadaleen Fm, Rackla Gp</v>
      </c>
      <c r="D21396" t="s">
        <v>517</v>
      </c>
      <c r="E21396" t="s">
        <v>2278</v>
      </c>
      <c r="F21396">
        <v>133</v>
      </c>
      <c r="G21396">
        <v>64.5</v>
      </c>
      <c r="H21396">
        <v>1</v>
      </c>
      <c r="I21396" t="s">
        <v>1816</v>
      </c>
      <c r="J21396" cm="1">
        <f t="array" ref="J21396:L21396">_xlfn.XLOOKUP($C21396, AGE!$A:$A,AGE!$B:$D,,0,2)</f>
        <v>601.29999999999995</v>
      </c>
      <c r="K21396">
        <v>37</v>
      </c>
      <c r="L21396" t="str">
        <v>Rooney et al. 2020; Rooney et al. 2015</v>
      </c>
      <c r="M21396" t="s">
        <v>2482</v>
      </c>
      <c r="O21396" s="14"/>
      <c r="P21396" t="s">
        <v>2342</v>
      </c>
      <c r="Q21396" s="14">
        <v>4.49</v>
      </c>
      <c r="R21396">
        <v>0.1</v>
      </c>
      <c r="S21396" s="14"/>
      <c r="V21396">
        <v>1</v>
      </c>
      <c r="W21396" t="s">
        <v>2570</v>
      </c>
      <c r="AB21396" t="s">
        <v>248</v>
      </c>
      <c r="AC21396" t="s">
        <v>2650</v>
      </c>
    </row>
    <row r="21397" spans="1:29" x14ac:dyDescent="0.3">
      <c r="A21397">
        <v>29113</v>
      </c>
      <c r="B21397" s="15" t="s">
        <v>2071</v>
      </c>
      <c r="C21397" t="str">
        <f>_xlfn.XLOOKUP($B21397, STANDARDS!$A:$A, STANDARDS!$B:$B,,0,2)</f>
        <v>Nadaleen Fm, Rackla Gp</v>
      </c>
      <c r="D21397" t="s">
        <v>517</v>
      </c>
      <c r="E21397" t="s">
        <v>2278</v>
      </c>
      <c r="F21397">
        <v>133</v>
      </c>
      <c r="G21397">
        <v>64.5</v>
      </c>
      <c r="H21397">
        <v>1</v>
      </c>
      <c r="I21397" t="s">
        <v>1816</v>
      </c>
      <c r="J21397" cm="1">
        <f t="array" ref="J21397:L21397">_xlfn.XLOOKUP($C21397, AGE!$A:$A,AGE!$B:$D,,0,2)</f>
        <v>601.29999999999995</v>
      </c>
      <c r="K21397">
        <v>37</v>
      </c>
      <c r="L21397" t="str">
        <v>Rooney et al. 2020; Rooney et al. 2015</v>
      </c>
      <c r="M21397" t="s">
        <v>2482</v>
      </c>
      <c r="O21397" s="14"/>
      <c r="P21397" t="s">
        <v>2342</v>
      </c>
      <c r="Q21397" s="14">
        <v>5.0599999999999996</v>
      </c>
      <c r="R21397">
        <v>0.1</v>
      </c>
      <c r="S21397" s="14"/>
      <c r="V21397">
        <v>1</v>
      </c>
      <c r="W21397" t="s">
        <v>2570</v>
      </c>
      <c r="AB21397" t="s">
        <v>248</v>
      </c>
      <c r="AC21397" t="s">
        <v>2650</v>
      </c>
    </row>
    <row r="21398" spans="1:29" x14ac:dyDescent="0.3">
      <c r="A21398">
        <v>29114</v>
      </c>
      <c r="B21398" s="15" t="s">
        <v>2071</v>
      </c>
      <c r="C21398" t="str">
        <f>_xlfn.XLOOKUP($B21398, STANDARDS!$A:$A, STANDARDS!$B:$B,,0,2)</f>
        <v>Nadaleen Fm, Rackla Gp</v>
      </c>
      <c r="D21398" t="s">
        <v>517</v>
      </c>
      <c r="E21398" t="s">
        <v>2278</v>
      </c>
      <c r="F21398">
        <v>133</v>
      </c>
      <c r="G21398">
        <v>64.5</v>
      </c>
      <c r="H21398">
        <v>1</v>
      </c>
      <c r="I21398" t="s">
        <v>1816</v>
      </c>
      <c r="J21398" cm="1">
        <f t="array" ref="J21398:L21398">_xlfn.XLOOKUP($C21398, AGE!$A:$A,AGE!$B:$D,,0,2)</f>
        <v>601.29999999999995</v>
      </c>
      <c r="K21398">
        <v>37</v>
      </c>
      <c r="L21398" t="str">
        <v>Rooney et al. 2020; Rooney et al. 2015</v>
      </c>
      <c r="M21398" t="s">
        <v>2482</v>
      </c>
      <c r="O21398" s="14"/>
      <c r="P21398" t="s">
        <v>2342</v>
      </c>
      <c r="Q21398" s="14">
        <v>5.19</v>
      </c>
      <c r="R21398">
        <v>0.1</v>
      </c>
      <c r="S21398" s="14"/>
      <c r="V21398">
        <v>1</v>
      </c>
      <c r="W21398" t="s">
        <v>2570</v>
      </c>
      <c r="AB21398" t="s">
        <v>248</v>
      </c>
      <c r="AC21398" t="s">
        <v>2650</v>
      </c>
    </row>
    <row r="21399" spans="1:29" x14ac:dyDescent="0.3">
      <c r="A21399">
        <v>29115</v>
      </c>
      <c r="B21399" s="15" t="s">
        <v>2071</v>
      </c>
      <c r="C21399" t="str">
        <f>_xlfn.XLOOKUP($B21399, STANDARDS!$A:$A, STANDARDS!$B:$B,,0,2)</f>
        <v>Nadaleen Fm, Rackla Gp</v>
      </c>
      <c r="D21399" t="s">
        <v>517</v>
      </c>
      <c r="E21399" t="s">
        <v>2278</v>
      </c>
      <c r="F21399">
        <v>133</v>
      </c>
      <c r="G21399">
        <v>64.5</v>
      </c>
      <c r="H21399">
        <v>1</v>
      </c>
      <c r="I21399" t="s">
        <v>1816</v>
      </c>
      <c r="J21399" cm="1">
        <f t="array" ref="J21399:L21399">_xlfn.XLOOKUP($C21399, AGE!$A:$A,AGE!$B:$D,,0,2)</f>
        <v>601.29999999999995</v>
      </c>
      <c r="K21399">
        <v>37</v>
      </c>
      <c r="L21399" t="str">
        <v>Rooney et al. 2020; Rooney et al. 2015</v>
      </c>
      <c r="M21399" t="s">
        <v>2482</v>
      </c>
      <c r="O21399" s="14"/>
      <c r="P21399" t="s">
        <v>2342</v>
      </c>
      <c r="Q21399" s="14">
        <v>5.93</v>
      </c>
      <c r="R21399">
        <v>0.1</v>
      </c>
      <c r="S21399" s="14"/>
      <c r="V21399">
        <v>1</v>
      </c>
      <c r="W21399" t="s">
        <v>2570</v>
      </c>
      <c r="AB21399" t="s">
        <v>248</v>
      </c>
      <c r="AC21399" t="s">
        <v>2650</v>
      </c>
    </row>
    <row r="21400" spans="1:29" x14ac:dyDescent="0.3">
      <c r="A21400">
        <v>29116</v>
      </c>
      <c r="B21400" s="15" t="s">
        <v>2071</v>
      </c>
      <c r="C21400" t="str">
        <f>_xlfn.XLOOKUP($B21400, STANDARDS!$A:$A, STANDARDS!$B:$B,,0,2)</f>
        <v>Nadaleen Fm, Rackla Gp</v>
      </c>
      <c r="D21400" t="s">
        <v>517</v>
      </c>
      <c r="E21400" t="s">
        <v>2278</v>
      </c>
      <c r="F21400">
        <v>133</v>
      </c>
      <c r="G21400">
        <v>64.5</v>
      </c>
      <c r="H21400">
        <v>1</v>
      </c>
      <c r="I21400" t="s">
        <v>1816</v>
      </c>
      <c r="J21400" cm="1">
        <f t="array" ref="J21400:L21400">_xlfn.XLOOKUP($C21400, AGE!$A:$A,AGE!$B:$D,,0,2)</f>
        <v>601.29999999999995</v>
      </c>
      <c r="K21400">
        <v>37</v>
      </c>
      <c r="L21400" t="str">
        <v>Rooney et al. 2020; Rooney et al. 2015</v>
      </c>
      <c r="M21400" t="s">
        <v>2482</v>
      </c>
      <c r="O21400" s="14"/>
      <c r="P21400" t="s">
        <v>2342</v>
      </c>
      <c r="Q21400" s="14">
        <v>5.52</v>
      </c>
      <c r="R21400">
        <v>0.1</v>
      </c>
      <c r="S21400" s="14"/>
      <c r="V21400">
        <v>1</v>
      </c>
      <c r="W21400" t="s">
        <v>2570</v>
      </c>
      <c r="AB21400" t="s">
        <v>248</v>
      </c>
      <c r="AC21400" t="s">
        <v>2650</v>
      </c>
    </row>
    <row r="21401" spans="1:29" x14ac:dyDescent="0.3">
      <c r="A21401">
        <v>29117</v>
      </c>
      <c r="B21401" s="15" t="s">
        <v>2071</v>
      </c>
      <c r="C21401" t="str">
        <f>_xlfn.XLOOKUP($B21401, STANDARDS!$A:$A, STANDARDS!$B:$B,,0,2)</f>
        <v>Nadaleen Fm, Rackla Gp</v>
      </c>
      <c r="D21401" t="s">
        <v>517</v>
      </c>
      <c r="E21401" t="s">
        <v>2278</v>
      </c>
      <c r="F21401">
        <v>133</v>
      </c>
      <c r="G21401">
        <v>64.5</v>
      </c>
      <c r="H21401">
        <v>1</v>
      </c>
      <c r="I21401" t="s">
        <v>1816</v>
      </c>
      <c r="J21401" cm="1">
        <f t="array" ref="J21401:L21401">_xlfn.XLOOKUP($C21401, AGE!$A:$A,AGE!$B:$D,,0,2)</f>
        <v>601.29999999999995</v>
      </c>
      <c r="K21401">
        <v>37</v>
      </c>
      <c r="L21401" t="str">
        <v>Rooney et al. 2020; Rooney et al. 2015</v>
      </c>
      <c r="M21401" t="s">
        <v>2482</v>
      </c>
      <c r="O21401" s="14"/>
      <c r="P21401" t="s">
        <v>2342</v>
      </c>
      <c r="Q21401" s="14">
        <v>5.99</v>
      </c>
      <c r="R21401">
        <v>0.1</v>
      </c>
      <c r="S21401" s="14"/>
      <c r="V21401">
        <v>1</v>
      </c>
      <c r="W21401" t="s">
        <v>2570</v>
      </c>
      <c r="AB21401" t="s">
        <v>248</v>
      </c>
      <c r="AC21401" t="s">
        <v>2650</v>
      </c>
    </row>
    <row r="21402" spans="1:29" x14ac:dyDescent="0.3">
      <c r="A21402">
        <v>29118</v>
      </c>
      <c r="B21402" s="15" t="s">
        <v>2071</v>
      </c>
      <c r="C21402" t="str">
        <f>_xlfn.XLOOKUP($B21402, STANDARDS!$A:$A, STANDARDS!$B:$B,,0,2)</f>
        <v>Nadaleen Fm, Rackla Gp</v>
      </c>
      <c r="D21402" t="s">
        <v>517</v>
      </c>
      <c r="E21402" t="s">
        <v>2278</v>
      </c>
      <c r="F21402">
        <v>133</v>
      </c>
      <c r="G21402">
        <v>64.5</v>
      </c>
      <c r="H21402">
        <v>1</v>
      </c>
      <c r="I21402" t="s">
        <v>1816</v>
      </c>
      <c r="J21402" cm="1">
        <f t="array" ref="J21402:L21402">_xlfn.XLOOKUP($C21402, AGE!$A:$A,AGE!$B:$D,,0,2)</f>
        <v>601.29999999999995</v>
      </c>
      <c r="K21402">
        <v>37</v>
      </c>
      <c r="L21402" t="str">
        <v>Rooney et al. 2020; Rooney et al. 2015</v>
      </c>
      <c r="M21402" t="s">
        <v>2482</v>
      </c>
      <c r="O21402" s="14"/>
      <c r="P21402" t="s">
        <v>2342</v>
      </c>
      <c r="Q21402" s="14">
        <v>4.13</v>
      </c>
      <c r="R21402">
        <v>0.1</v>
      </c>
      <c r="S21402" s="14"/>
      <c r="V21402">
        <v>1</v>
      </c>
      <c r="W21402" t="s">
        <v>2570</v>
      </c>
      <c r="AB21402" t="s">
        <v>248</v>
      </c>
      <c r="AC21402" t="s">
        <v>2650</v>
      </c>
    </row>
    <row r="21403" spans="1:29" x14ac:dyDescent="0.3">
      <c r="A21403">
        <v>29119</v>
      </c>
      <c r="B21403" s="15" t="s">
        <v>2071</v>
      </c>
      <c r="C21403" t="str">
        <f>_xlfn.XLOOKUP($B21403, STANDARDS!$A:$A, STANDARDS!$B:$B,,0,2)</f>
        <v>Nadaleen Fm, Rackla Gp</v>
      </c>
      <c r="D21403" t="s">
        <v>517</v>
      </c>
      <c r="E21403" t="s">
        <v>2278</v>
      </c>
      <c r="F21403">
        <v>133</v>
      </c>
      <c r="G21403">
        <v>64.5</v>
      </c>
      <c r="H21403">
        <v>1</v>
      </c>
      <c r="I21403" t="s">
        <v>1816</v>
      </c>
      <c r="J21403" cm="1">
        <f t="array" ref="J21403:L21403">_xlfn.XLOOKUP($C21403, AGE!$A:$A,AGE!$B:$D,,0,2)</f>
        <v>601.29999999999995</v>
      </c>
      <c r="K21403">
        <v>37</v>
      </c>
      <c r="L21403" t="str">
        <v>Rooney et al. 2020; Rooney et al. 2015</v>
      </c>
      <c r="M21403" t="s">
        <v>2482</v>
      </c>
      <c r="O21403" s="14"/>
      <c r="P21403" t="s">
        <v>2342</v>
      </c>
      <c r="Q21403" s="14">
        <v>5.36</v>
      </c>
      <c r="R21403">
        <v>0.1</v>
      </c>
      <c r="S21403" s="14"/>
      <c r="V21403">
        <v>1</v>
      </c>
      <c r="W21403" t="s">
        <v>2570</v>
      </c>
      <c r="AB21403" t="s">
        <v>248</v>
      </c>
      <c r="AC21403" t="s">
        <v>2650</v>
      </c>
    </row>
    <row r="21404" spans="1:29" x14ac:dyDescent="0.3">
      <c r="A21404">
        <v>29120</v>
      </c>
      <c r="B21404" s="15" t="s">
        <v>2071</v>
      </c>
      <c r="C21404" t="str">
        <f>_xlfn.XLOOKUP($B21404, STANDARDS!$A:$A, STANDARDS!$B:$B,,0,2)</f>
        <v>Nadaleen Fm, Rackla Gp</v>
      </c>
      <c r="D21404" t="s">
        <v>517</v>
      </c>
      <c r="E21404" t="s">
        <v>2278</v>
      </c>
      <c r="F21404">
        <v>133</v>
      </c>
      <c r="G21404">
        <v>64.5</v>
      </c>
      <c r="H21404">
        <v>1</v>
      </c>
      <c r="I21404" t="s">
        <v>1816</v>
      </c>
      <c r="J21404" cm="1">
        <f t="array" ref="J21404:L21404">_xlfn.XLOOKUP($C21404, AGE!$A:$A,AGE!$B:$D,,0,2)</f>
        <v>601.29999999999995</v>
      </c>
      <c r="K21404">
        <v>37</v>
      </c>
      <c r="L21404" t="str">
        <v>Rooney et al. 2020; Rooney et al. 2015</v>
      </c>
      <c r="M21404" t="s">
        <v>2482</v>
      </c>
      <c r="O21404" s="14"/>
      <c r="P21404" t="s">
        <v>2342</v>
      </c>
      <c r="Q21404" s="14">
        <v>5.03</v>
      </c>
      <c r="R21404">
        <v>0.1</v>
      </c>
      <c r="S21404" s="14"/>
      <c r="V21404">
        <v>1</v>
      </c>
      <c r="W21404" t="s">
        <v>2570</v>
      </c>
      <c r="AB21404" t="s">
        <v>248</v>
      </c>
      <c r="AC21404" t="s">
        <v>2650</v>
      </c>
    </row>
    <row r="21405" spans="1:29" x14ac:dyDescent="0.3">
      <c r="A21405">
        <v>29121</v>
      </c>
      <c r="B21405" s="15" t="s">
        <v>2071</v>
      </c>
      <c r="C21405" t="str">
        <f>_xlfn.XLOOKUP($B21405, STANDARDS!$A:$A, STANDARDS!$B:$B,,0,2)</f>
        <v>Nadaleen Fm, Rackla Gp</v>
      </c>
      <c r="D21405" t="s">
        <v>517</v>
      </c>
      <c r="E21405" t="s">
        <v>2278</v>
      </c>
      <c r="F21405">
        <v>133</v>
      </c>
      <c r="G21405">
        <v>64.5</v>
      </c>
      <c r="H21405">
        <v>1</v>
      </c>
      <c r="I21405" t="s">
        <v>1816</v>
      </c>
      <c r="J21405" cm="1">
        <f t="array" ref="J21405:L21405">_xlfn.XLOOKUP($C21405, AGE!$A:$A,AGE!$B:$D,,0,2)</f>
        <v>601.29999999999995</v>
      </c>
      <c r="K21405">
        <v>37</v>
      </c>
      <c r="L21405" t="str">
        <v>Rooney et al. 2020; Rooney et al. 2015</v>
      </c>
      <c r="M21405" t="s">
        <v>2482</v>
      </c>
      <c r="O21405" s="14"/>
      <c r="P21405" t="s">
        <v>2342</v>
      </c>
      <c r="Q21405" s="14">
        <v>5.44</v>
      </c>
      <c r="R21405">
        <v>0.1</v>
      </c>
      <c r="S21405" s="14"/>
      <c r="V21405">
        <v>1</v>
      </c>
      <c r="W21405" t="s">
        <v>2570</v>
      </c>
      <c r="AB21405" t="s">
        <v>248</v>
      </c>
      <c r="AC21405" t="s">
        <v>2650</v>
      </c>
    </row>
    <row r="21406" spans="1:29" x14ac:dyDescent="0.3">
      <c r="A21406">
        <v>29122</v>
      </c>
      <c r="B21406" s="15" t="s">
        <v>2071</v>
      </c>
      <c r="C21406" t="str">
        <f>_xlfn.XLOOKUP($B21406, STANDARDS!$A:$A, STANDARDS!$B:$B,,0,2)</f>
        <v>Nadaleen Fm, Rackla Gp</v>
      </c>
      <c r="D21406" t="s">
        <v>517</v>
      </c>
      <c r="E21406" t="s">
        <v>2278</v>
      </c>
      <c r="F21406">
        <v>133</v>
      </c>
      <c r="G21406">
        <v>64.5</v>
      </c>
      <c r="H21406">
        <v>1</v>
      </c>
      <c r="I21406" t="s">
        <v>1816</v>
      </c>
      <c r="J21406" cm="1">
        <f t="array" ref="J21406:L21406">_xlfn.XLOOKUP($C21406, AGE!$A:$A,AGE!$B:$D,,0,2)</f>
        <v>601.29999999999995</v>
      </c>
      <c r="K21406">
        <v>37</v>
      </c>
      <c r="L21406" t="str">
        <v>Rooney et al. 2020; Rooney et al. 2015</v>
      </c>
      <c r="M21406" t="s">
        <v>2482</v>
      </c>
      <c r="O21406" s="14"/>
      <c r="P21406" t="s">
        <v>2342</v>
      </c>
      <c r="Q21406" s="14">
        <v>5.57</v>
      </c>
      <c r="R21406">
        <v>0.1</v>
      </c>
      <c r="S21406" s="14"/>
      <c r="V21406">
        <v>1</v>
      </c>
      <c r="W21406" t="s">
        <v>2570</v>
      </c>
      <c r="AB21406" t="s">
        <v>248</v>
      </c>
      <c r="AC21406" t="s">
        <v>2650</v>
      </c>
    </row>
    <row r="21407" spans="1:29" x14ac:dyDescent="0.3">
      <c r="A21407">
        <v>29123</v>
      </c>
      <c r="B21407" s="15" t="s">
        <v>2071</v>
      </c>
      <c r="C21407" t="str">
        <f>_xlfn.XLOOKUP($B21407, STANDARDS!$A:$A, STANDARDS!$B:$B,,0,2)</f>
        <v>Nadaleen Fm, Rackla Gp</v>
      </c>
      <c r="D21407" t="s">
        <v>517</v>
      </c>
      <c r="E21407" t="s">
        <v>2278</v>
      </c>
      <c r="F21407">
        <v>133</v>
      </c>
      <c r="G21407">
        <v>64.5</v>
      </c>
      <c r="H21407">
        <v>1</v>
      </c>
      <c r="I21407" t="s">
        <v>1816</v>
      </c>
      <c r="J21407" cm="1">
        <f t="array" ref="J21407:L21407">_xlfn.XLOOKUP($C21407, AGE!$A:$A,AGE!$B:$D,,0,2)</f>
        <v>601.29999999999995</v>
      </c>
      <c r="K21407">
        <v>37</v>
      </c>
      <c r="L21407" t="str">
        <v>Rooney et al. 2020; Rooney et al. 2015</v>
      </c>
      <c r="M21407" t="s">
        <v>2482</v>
      </c>
      <c r="O21407" s="14"/>
      <c r="P21407" t="s">
        <v>2342</v>
      </c>
      <c r="Q21407" s="14">
        <v>5.41</v>
      </c>
      <c r="R21407">
        <v>0.1</v>
      </c>
      <c r="S21407" s="14"/>
      <c r="V21407">
        <v>1</v>
      </c>
      <c r="W21407" t="s">
        <v>2570</v>
      </c>
      <c r="AB21407" t="s">
        <v>248</v>
      </c>
      <c r="AC21407" t="s">
        <v>2650</v>
      </c>
    </row>
    <row r="21408" spans="1:29" x14ac:dyDescent="0.3">
      <c r="A21408">
        <v>29124</v>
      </c>
      <c r="B21408" s="15" t="s">
        <v>2071</v>
      </c>
      <c r="C21408" t="str">
        <f>_xlfn.XLOOKUP($B21408, STANDARDS!$A:$A, STANDARDS!$B:$B,,0,2)</f>
        <v>Nadaleen Fm, Rackla Gp</v>
      </c>
      <c r="D21408" t="s">
        <v>517</v>
      </c>
      <c r="E21408" t="s">
        <v>2278</v>
      </c>
      <c r="F21408">
        <v>133</v>
      </c>
      <c r="G21408">
        <v>64.5</v>
      </c>
      <c r="H21408">
        <v>1</v>
      </c>
      <c r="I21408" t="s">
        <v>1816</v>
      </c>
      <c r="J21408" cm="1">
        <f t="array" ref="J21408:L21408">_xlfn.XLOOKUP($C21408, AGE!$A:$A,AGE!$B:$D,,0,2)</f>
        <v>601.29999999999995</v>
      </c>
      <c r="K21408">
        <v>37</v>
      </c>
      <c r="L21408" t="str">
        <v>Rooney et al. 2020; Rooney et al. 2015</v>
      </c>
      <c r="M21408" t="s">
        <v>2482</v>
      </c>
      <c r="O21408" s="14"/>
      <c r="P21408" t="s">
        <v>2342</v>
      </c>
      <c r="Q21408" s="14">
        <v>5.84</v>
      </c>
      <c r="R21408">
        <v>0.1</v>
      </c>
      <c r="S21408" s="14"/>
      <c r="V21408">
        <v>1</v>
      </c>
      <c r="W21408" t="s">
        <v>2570</v>
      </c>
      <c r="AB21408" t="s">
        <v>248</v>
      </c>
      <c r="AC21408" t="s">
        <v>2650</v>
      </c>
    </row>
    <row r="21409" spans="1:29" x14ac:dyDescent="0.3">
      <c r="A21409">
        <v>29125</v>
      </c>
      <c r="B21409" s="15" t="s">
        <v>2071</v>
      </c>
      <c r="C21409" t="str">
        <f>_xlfn.XLOOKUP($B21409, STANDARDS!$A:$A, STANDARDS!$B:$B,,0,2)</f>
        <v>Nadaleen Fm, Rackla Gp</v>
      </c>
      <c r="D21409" t="s">
        <v>517</v>
      </c>
      <c r="E21409" t="s">
        <v>2278</v>
      </c>
      <c r="F21409">
        <v>133</v>
      </c>
      <c r="G21409">
        <v>64.5</v>
      </c>
      <c r="H21409">
        <v>1</v>
      </c>
      <c r="I21409" t="s">
        <v>1816</v>
      </c>
      <c r="J21409" cm="1">
        <f t="array" ref="J21409:L21409">_xlfn.XLOOKUP($C21409, AGE!$A:$A,AGE!$B:$D,,0,2)</f>
        <v>601.29999999999995</v>
      </c>
      <c r="K21409">
        <v>37</v>
      </c>
      <c r="L21409" t="str">
        <v>Rooney et al. 2020; Rooney et al. 2015</v>
      </c>
      <c r="M21409" t="s">
        <v>2482</v>
      </c>
      <c r="O21409" s="14"/>
      <c r="P21409" t="s">
        <v>2342</v>
      </c>
      <c r="Q21409" s="14">
        <v>5.38</v>
      </c>
      <c r="R21409">
        <v>0.1</v>
      </c>
      <c r="S21409" s="14"/>
      <c r="V21409">
        <v>1</v>
      </c>
      <c r="W21409" t="s">
        <v>2570</v>
      </c>
      <c r="AB21409" t="s">
        <v>248</v>
      </c>
      <c r="AC21409" t="s">
        <v>2650</v>
      </c>
    </row>
    <row r="21410" spans="1:29" x14ac:dyDescent="0.3">
      <c r="A21410">
        <v>29126</v>
      </c>
      <c r="B21410" s="15" t="s">
        <v>2071</v>
      </c>
      <c r="C21410" t="str">
        <f>_xlfn.XLOOKUP($B21410, STANDARDS!$A:$A, STANDARDS!$B:$B,,0,2)</f>
        <v>Nadaleen Fm, Rackla Gp</v>
      </c>
      <c r="D21410" t="s">
        <v>517</v>
      </c>
      <c r="E21410" t="s">
        <v>2278</v>
      </c>
      <c r="F21410">
        <v>133</v>
      </c>
      <c r="G21410">
        <v>64.5</v>
      </c>
      <c r="H21410">
        <v>1</v>
      </c>
      <c r="I21410" t="s">
        <v>1816</v>
      </c>
      <c r="J21410" cm="1">
        <f t="array" ref="J21410:L21410">_xlfn.XLOOKUP($C21410, AGE!$A:$A,AGE!$B:$D,,0,2)</f>
        <v>601.29999999999995</v>
      </c>
      <c r="K21410">
        <v>37</v>
      </c>
      <c r="L21410" t="str">
        <v>Rooney et al. 2020; Rooney et al. 2015</v>
      </c>
      <c r="M21410" t="s">
        <v>2482</v>
      </c>
      <c r="O21410" s="14"/>
      <c r="P21410" t="s">
        <v>2342</v>
      </c>
      <c r="Q21410" s="14">
        <v>0.83</v>
      </c>
      <c r="R21410">
        <v>0.1</v>
      </c>
      <c r="S21410" s="14"/>
      <c r="V21410">
        <v>1</v>
      </c>
      <c r="W21410" t="s">
        <v>2570</v>
      </c>
      <c r="AB21410" t="s">
        <v>248</v>
      </c>
      <c r="AC21410" t="s">
        <v>2650</v>
      </c>
    </row>
    <row r="21411" spans="1:29" x14ac:dyDescent="0.3">
      <c r="A21411">
        <v>29127</v>
      </c>
      <c r="B21411" s="15" t="s">
        <v>2071</v>
      </c>
      <c r="C21411" t="str">
        <f>_xlfn.XLOOKUP($B21411, STANDARDS!$A:$A, STANDARDS!$B:$B,,0,2)</f>
        <v>Nadaleen Fm, Rackla Gp</v>
      </c>
      <c r="D21411" t="s">
        <v>517</v>
      </c>
      <c r="E21411" t="s">
        <v>2278</v>
      </c>
      <c r="F21411">
        <v>133</v>
      </c>
      <c r="G21411">
        <v>64.5</v>
      </c>
      <c r="H21411">
        <v>1</v>
      </c>
      <c r="I21411" t="s">
        <v>1816</v>
      </c>
      <c r="J21411" cm="1">
        <f t="array" ref="J21411:L21411">_xlfn.XLOOKUP($C21411, AGE!$A:$A,AGE!$B:$D,,0,2)</f>
        <v>601.29999999999995</v>
      </c>
      <c r="K21411">
        <v>37</v>
      </c>
      <c r="L21411" t="str">
        <v>Rooney et al. 2020; Rooney et al. 2015</v>
      </c>
      <c r="M21411" t="s">
        <v>2482</v>
      </c>
      <c r="O21411" s="14"/>
      <c r="P21411" t="s">
        <v>2342</v>
      </c>
      <c r="Q21411" s="14">
        <v>1.23</v>
      </c>
      <c r="R21411">
        <v>0.1</v>
      </c>
      <c r="S21411" s="14"/>
      <c r="V21411">
        <v>1</v>
      </c>
      <c r="W21411" t="s">
        <v>2570</v>
      </c>
      <c r="AB21411" t="s">
        <v>248</v>
      </c>
      <c r="AC21411" t="s">
        <v>2650</v>
      </c>
    </row>
    <row r="21412" spans="1:29" x14ac:dyDescent="0.3">
      <c r="A21412">
        <v>29128</v>
      </c>
      <c r="B21412" s="15" t="s">
        <v>2071</v>
      </c>
      <c r="C21412" t="str">
        <f>_xlfn.XLOOKUP($B21412, STANDARDS!$A:$A, STANDARDS!$B:$B,,0,2)</f>
        <v>Nadaleen Fm, Rackla Gp</v>
      </c>
      <c r="D21412" t="s">
        <v>517</v>
      </c>
      <c r="E21412" t="s">
        <v>2278</v>
      </c>
      <c r="F21412">
        <v>133</v>
      </c>
      <c r="G21412">
        <v>64.5</v>
      </c>
      <c r="H21412">
        <v>1</v>
      </c>
      <c r="I21412" t="s">
        <v>1816</v>
      </c>
      <c r="J21412" cm="1">
        <f t="array" ref="J21412:L21412">_xlfn.XLOOKUP($C21412, AGE!$A:$A,AGE!$B:$D,,0,2)</f>
        <v>601.29999999999995</v>
      </c>
      <c r="K21412">
        <v>37</v>
      </c>
      <c r="L21412" t="str">
        <v>Rooney et al. 2020; Rooney et al. 2015</v>
      </c>
      <c r="M21412" t="s">
        <v>2482</v>
      </c>
      <c r="O21412" s="14"/>
      <c r="P21412" t="s">
        <v>2342</v>
      </c>
      <c r="Q21412" s="14">
        <v>2.86</v>
      </c>
      <c r="R21412">
        <v>0.1</v>
      </c>
      <c r="S21412" s="14"/>
      <c r="V21412">
        <v>1</v>
      </c>
      <c r="W21412" t="s">
        <v>2570</v>
      </c>
      <c r="AB21412" t="s">
        <v>248</v>
      </c>
      <c r="AC21412" t="s">
        <v>2650</v>
      </c>
    </row>
    <row r="21413" spans="1:29" x14ac:dyDescent="0.3">
      <c r="A21413">
        <v>29129</v>
      </c>
      <c r="B21413" s="15" t="s">
        <v>2071</v>
      </c>
      <c r="C21413" t="str">
        <f>_xlfn.XLOOKUP($B21413, STANDARDS!$A:$A, STANDARDS!$B:$B,,0,2)</f>
        <v>Nadaleen Fm, Rackla Gp</v>
      </c>
      <c r="D21413" t="s">
        <v>517</v>
      </c>
      <c r="E21413" t="s">
        <v>2278</v>
      </c>
      <c r="F21413">
        <v>133</v>
      </c>
      <c r="G21413">
        <v>64.5</v>
      </c>
      <c r="H21413">
        <v>1</v>
      </c>
      <c r="I21413" t="s">
        <v>1816</v>
      </c>
      <c r="J21413" cm="1">
        <f t="array" ref="J21413:L21413">_xlfn.XLOOKUP($C21413, AGE!$A:$A,AGE!$B:$D,,0,2)</f>
        <v>601.29999999999995</v>
      </c>
      <c r="K21413">
        <v>37</v>
      </c>
      <c r="L21413" t="str">
        <v>Rooney et al. 2020; Rooney et al. 2015</v>
      </c>
      <c r="M21413" t="s">
        <v>2482</v>
      </c>
      <c r="O21413" s="14"/>
      <c r="P21413" t="s">
        <v>2342</v>
      </c>
      <c r="Q21413" s="14">
        <v>5.54</v>
      </c>
      <c r="R21413">
        <v>0.1</v>
      </c>
      <c r="S21413" s="14"/>
      <c r="V21413">
        <v>1</v>
      </c>
      <c r="W21413" t="s">
        <v>2570</v>
      </c>
      <c r="AB21413" t="s">
        <v>248</v>
      </c>
      <c r="AC21413" t="s">
        <v>2650</v>
      </c>
    </row>
    <row r="21414" spans="1:29" x14ac:dyDescent="0.3">
      <c r="A21414">
        <v>29130</v>
      </c>
      <c r="B21414" s="15" t="s">
        <v>2071</v>
      </c>
      <c r="C21414" t="str">
        <f>_xlfn.XLOOKUP($B21414, STANDARDS!$A:$A, STANDARDS!$B:$B,,0,2)</f>
        <v>Nadaleen Fm, Rackla Gp</v>
      </c>
      <c r="D21414" t="s">
        <v>517</v>
      </c>
      <c r="E21414" t="s">
        <v>2278</v>
      </c>
      <c r="F21414">
        <v>133</v>
      </c>
      <c r="G21414">
        <v>64.5</v>
      </c>
      <c r="H21414">
        <v>1</v>
      </c>
      <c r="I21414" t="s">
        <v>1816</v>
      </c>
      <c r="J21414" cm="1">
        <f t="array" ref="J21414:L21414">_xlfn.XLOOKUP($C21414, AGE!$A:$A,AGE!$B:$D,,0,2)</f>
        <v>601.29999999999995</v>
      </c>
      <c r="K21414">
        <v>37</v>
      </c>
      <c r="L21414" t="str">
        <v>Rooney et al. 2020; Rooney et al. 2015</v>
      </c>
      <c r="M21414" t="s">
        <v>2482</v>
      </c>
      <c r="O21414" s="14"/>
      <c r="P21414" t="s">
        <v>2342</v>
      </c>
      <c r="Q21414" s="14">
        <v>4.3899999999999997</v>
      </c>
      <c r="R21414">
        <v>0.1</v>
      </c>
      <c r="S21414" s="14"/>
      <c r="V21414">
        <v>1</v>
      </c>
      <c r="W21414" t="s">
        <v>2570</v>
      </c>
      <c r="AB21414" t="s">
        <v>248</v>
      </c>
      <c r="AC21414" t="s">
        <v>2650</v>
      </c>
    </row>
    <row r="21415" spans="1:29" x14ac:dyDescent="0.3">
      <c r="A21415">
        <v>29131</v>
      </c>
      <c r="B21415" s="15" t="s">
        <v>2071</v>
      </c>
      <c r="C21415" t="str">
        <f>_xlfn.XLOOKUP($B21415, STANDARDS!$A:$A, STANDARDS!$B:$B,,0,2)</f>
        <v>Nadaleen Fm, Rackla Gp</v>
      </c>
      <c r="D21415" t="s">
        <v>517</v>
      </c>
      <c r="E21415" t="s">
        <v>2278</v>
      </c>
      <c r="F21415">
        <v>133</v>
      </c>
      <c r="G21415">
        <v>64.5</v>
      </c>
      <c r="H21415">
        <v>1</v>
      </c>
      <c r="I21415" t="s">
        <v>1816</v>
      </c>
      <c r="J21415" cm="1">
        <f t="array" ref="J21415:L21415">_xlfn.XLOOKUP($C21415, AGE!$A:$A,AGE!$B:$D,,0,2)</f>
        <v>601.29999999999995</v>
      </c>
      <c r="K21415">
        <v>37</v>
      </c>
      <c r="L21415" t="str">
        <v>Rooney et al. 2020; Rooney et al. 2015</v>
      </c>
      <c r="M21415" t="s">
        <v>2482</v>
      </c>
      <c r="O21415" s="14"/>
      <c r="P21415" t="s">
        <v>2342</v>
      </c>
      <c r="Q21415" s="14">
        <v>3.88</v>
      </c>
      <c r="R21415">
        <v>0.1</v>
      </c>
      <c r="S21415" s="14"/>
      <c r="V21415">
        <v>1</v>
      </c>
      <c r="W21415" t="s">
        <v>2570</v>
      </c>
      <c r="AB21415" t="s">
        <v>248</v>
      </c>
      <c r="AC21415" t="s">
        <v>2650</v>
      </c>
    </row>
    <row r="21416" spans="1:29" x14ac:dyDescent="0.3">
      <c r="A21416">
        <v>29132</v>
      </c>
      <c r="B21416" s="15" t="s">
        <v>2071</v>
      </c>
      <c r="C21416" t="str">
        <f>_xlfn.XLOOKUP($B21416, STANDARDS!$A:$A, STANDARDS!$B:$B,,0,2)</f>
        <v>Nadaleen Fm, Rackla Gp</v>
      </c>
      <c r="D21416" t="s">
        <v>517</v>
      </c>
      <c r="E21416" t="s">
        <v>2278</v>
      </c>
      <c r="F21416">
        <v>133</v>
      </c>
      <c r="G21416">
        <v>64.5</v>
      </c>
      <c r="H21416">
        <v>1</v>
      </c>
      <c r="I21416" t="s">
        <v>1816</v>
      </c>
      <c r="J21416" cm="1">
        <f t="array" ref="J21416:L21416">_xlfn.XLOOKUP($C21416, AGE!$A:$A,AGE!$B:$D,,0,2)</f>
        <v>601.29999999999995</v>
      </c>
      <c r="K21416">
        <v>37</v>
      </c>
      <c r="L21416" t="str">
        <v>Rooney et al. 2020; Rooney et al. 2015</v>
      </c>
      <c r="M21416" t="s">
        <v>2482</v>
      </c>
      <c r="O21416" s="14"/>
      <c r="P21416" t="s">
        <v>2342</v>
      </c>
      <c r="Q21416" s="14">
        <v>6.11</v>
      </c>
      <c r="R21416">
        <v>0.1</v>
      </c>
      <c r="S21416" s="14"/>
      <c r="V21416">
        <v>1</v>
      </c>
      <c r="W21416" t="s">
        <v>2570</v>
      </c>
      <c r="AB21416" t="s">
        <v>248</v>
      </c>
      <c r="AC21416" t="s">
        <v>2650</v>
      </c>
    </row>
    <row r="21417" spans="1:29" x14ac:dyDescent="0.3">
      <c r="A21417">
        <v>29133</v>
      </c>
      <c r="B21417" s="15" t="s">
        <v>2071</v>
      </c>
      <c r="C21417" t="str">
        <f>_xlfn.XLOOKUP($B21417, STANDARDS!$A:$A, STANDARDS!$B:$B,,0,2)</f>
        <v>Nadaleen Fm, Rackla Gp</v>
      </c>
      <c r="D21417" t="s">
        <v>517</v>
      </c>
      <c r="E21417" t="s">
        <v>2278</v>
      </c>
      <c r="F21417">
        <v>133</v>
      </c>
      <c r="G21417">
        <v>64.5</v>
      </c>
      <c r="H21417">
        <v>1</v>
      </c>
      <c r="I21417" t="s">
        <v>1816</v>
      </c>
      <c r="J21417" cm="1">
        <f t="array" ref="J21417:L21417">_xlfn.XLOOKUP($C21417, AGE!$A:$A,AGE!$B:$D,,0,2)</f>
        <v>601.29999999999995</v>
      </c>
      <c r="K21417">
        <v>37</v>
      </c>
      <c r="L21417" t="str">
        <v>Rooney et al. 2020; Rooney et al. 2015</v>
      </c>
      <c r="M21417" t="s">
        <v>2482</v>
      </c>
      <c r="O21417" s="14"/>
      <c r="P21417" t="s">
        <v>2342</v>
      </c>
      <c r="Q21417" s="14">
        <v>5.56</v>
      </c>
      <c r="R21417">
        <v>0.1</v>
      </c>
      <c r="S21417" s="14"/>
      <c r="V21417">
        <v>1</v>
      </c>
      <c r="W21417" t="s">
        <v>2570</v>
      </c>
      <c r="AB21417" t="s">
        <v>248</v>
      </c>
      <c r="AC21417" t="s">
        <v>2650</v>
      </c>
    </row>
    <row r="21418" spans="1:29" x14ac:dyDescent="0.3">
      <c r="A21418">
        <v>29134</v>
      </c>
      <c r="B21418" s="15" t="s">
        <v>2071</v>
      </c>
      <c r="C21418" t="str">
        <f>_xlfn.XLOOKUP($B21418, STANDARDS!$A:$A, STANDARDS!$B:$B,,0,2)</f>
        <v>Nadaleen Fm, Rackla Gp</v>
      </c>
      <c r="D21418" t="s">
        <v>517</v>
      </c>
      <c r="E21418" t="s">
        <v>2278</v>
      </c>
      <c r="F21418">
        <v>133</v>
      </c>
      <c r="G21418">
        <v>64.5</v>
      </c>
      <c r="H21418">
        <v>1</v>
      </c>
      <c r="I21418" t="s">
        <v>1816</v>
      </c>
      <c r="J21418" cm="1">
        <f t="array" ref="J21418:L21418">_xlfn.XLOOKUP($C21418, AGE!$A:$A,AGE!$B:$D,,0,2)</f>
        <v>601.29999999999995</v>
      </c>
      <c r="K21418">
        <v>37</v>
      </c>
      <c r="L21418" t="str">
        <v>Rooney et al. 2020; Rooney et al. 2015</v>
      </c>
      <c r="M21418" t="s">
        <v>2482</v>
      </c>
      <c r="O21418" s="14"/>
      <c r="P21418" t="s">
        <v>2342</v>
      </c>
      <c r="Q21418" s="14">
        <v>5.45</v>
      </c>
      <c r="R21418">
        <v>0.1</v>
      </c>
      <c r="S21418" s="14"/>
      <c r="V21418">
        <v>1</v>
      </c>
      <c r="W21418" t="s">
        <v>2570</v>
      </c>
      <c r="AB21418" t="s">
        <v>248</v>
      </c>
      <c r="AC21418" t="s">
        <v>2650</v>
      </c>
    </row>
    <row r="21419" spans="1:29" x14ac:dyDescent="0.3">
      <c r="A21419">
        <v>29135</v>
      </c>
      <c r="B21419" s="15" t="s">
        <v>2071</v>
      </c>
      <c r="C21419" t="str">
        <f>_xlfn.XLOOKUP($B21419, STANDARDS!$A:$A, STANDARDS!$B:$B,,0,2)</f>
        <v>Nadaleen Fm, Rackla Gp</v>
      </c>
      <c r="D21419" t="s">
        <v>517</v>
      </c>
      <c r="E21419" t="s">
        <v>2278</v>
      </c>
      <c r="F21419">
        <v>133</v>
      </c>
      <c r="G21419">
        <v>64.5</v>
      </c>
      <c r="H21419">
        <v>1</v>
      </c>
      <c r="I21419" t="s">
        <v>1816</v>
      </c>
      <c r="J21419" cm="1">
        <f t="array" ref="J21419:L21419">_xlfn.XLOOKUP($C21419, AGE!$A:$A,AGE!$B:$D,,0,2)</f>
        <v>601.29999999999995</v>
      </c>
      <c r="K21419">
        <v>37</v>
      </c>
      <c r="L21419" t="str">
        <v>Rooney et al. 2020; Rooney et al. 2015</v>
      </c>
      <c r="M21419" t="s">
        <v>2482</v>
      </c>
      <c r="O21419" s="14"/>
      <c r="P21419" t="s">
        <v>2342</v>
      </c>
      <c r="Q21419" s="14">
        <v>6.1</v>
      </c>
      <c r="R21419">
        <v>0.1</v>
      </c>
      <c r="S21419" s="14"/>
      <c r="V21419">
        <v>1</v>
      </c>
      <c r="W21419" t="s">
        <v>2570</v>
      </c>
      <c r="AB21419" t="s">
        <v>248</v>
      </c>
      <c r="AC21419" t="s">
        <v>2650</v>
      </c>
    </row>
    <row r="21420" spans="1:29" x14ac:dyDescent="0.3">
      <c r="A21420">
        <v>29136</v>
      </c>
      <c r="B21420" s="15" t="s">
        <v>2071</v>
      </c>
      <c r="C21420" t="str">
        <f>_xlfn.XLOOKUP($B21420, STANDARDS!$A:$A, STANDARDS!$B:$B,,0,2)</f>
        <v>Nadaleen Fm, Rackla Gp</v>
      </c>
      <c r="D21420" t="s">
        <v>517</v>
      </c>
      <c r="E21420" t="s">
        <v>2278</v>
      </c>
      <c r="F21420">
        <v>133</v>
      </c>
      <c r="G21420">
        <v>64.5</v>
      </c>
      <c r="H21420">
        <v>1</v>
      </c>
      <c r="I21420" t="s">
        <v>1816</v>
      </c>
      <c r="J21420" cm="1">
        <f t="array" ref="J21420:L21420">_xlfn.XLOOKUP($C21420, AGE!$A:$A,AGE!$B:$D,,0,2)</f>
        <v>601.29999999999995</v>
      </c>
      <c r="K21420">
        <v>37</v>
      </c>
      <c r="L21420" t="str">
        <v>Rooney et al. 2020; Rooney et al. 2015</v>
      </c>
      <c r="M21420" t="s">
        <v>2482</v>
      </c>
      <c r="O21420" s="14"/>
      <c r="P21420" t="s">
        <v>2342</v>
      </c>
      <c r="Q21420" s="14">
        <v>5.69</v>
      </c>
      <c r="R21420">
        <v>0.1</v>
      </c>
      <c r="S21420" s="14"/>
      <c r="V21420">
        <v>1</v>
      </c>
      <c r="W21420" t="s">
        <v>2570</v>
      </c>
      <c r="AB21420" t="s">
        <v>248</v>
      </c>
      <c r="AC21420" t="s">
        <v>2650</v>
      </c>
    </row>
    <row r="21421" spans="1:29" x14ac:dyDescent="0.3">
      <c r="A21421">
        <v>29137</v>
      </c>
      <c r="B21421" s="15" t="s">
        <v>2071</v>
      </c>
      <c r="C21421" t="str">
        <f>_xlfn.XLOOKUP($B21421, STANDARDS!$A:$A, STANDARDS!$B:$B,,0,2)</f>
        <v>Nadaleen Fm, Rackla Gp</v>
      </c>
      <c r="D21421" t="s">
        <v>517</v>
      </c>
      <c r="E21421" t="s">
        <v>2278</v>
      </c>
      <c r="F21421">
        <v>133</v>
      </c>
      <c r="G21421">
        <v>64.5</v>
      </c>
      <c r="H21421">
        <v>1</v>
      </c>
      <c r="I21421" t="s">
        <v>1816</v>
      </c>
      <c r="J21421" cm="1">
        <f t="array" ref="J21421:L21421">_xlfn.XLOOKUP($C21421, AGE!$A:$A,AGE!$B:$D,,0,2)</f>
        <v>601.29999999999995</v>
      </c>
      <c r="K21421">
        <v>37</v>
      </c>
      <c r="L21421" t="str">
        <v>Rooney et al. 2020; Rooney et al. 2015</v>
      </c>
      <c r="M21421" t="s">
        <v>2482</v>
      </c>
      <c r="O21421" s="14"/>
      <c r="P21421" t="s">
        <v>2342</v>
      </c>
      <c r="Q21421" s="14">
        <v>5.67</v>
      </c>
      <c r="R21421">
        <v>0.1</v>
      </c>
      <c r="S21421" s="14"/>
      <c r="V21421">
        <v>1</v>
      </c>
      <c r="W21421" t="s">
        <v>2570</v>
      </c>
      <c r="AB21421" t="s">
        <v>248</v>
      </c>
      <c r="AC21421" t="s">
        <v>2650</v>
      </c>
    </row>
    <row r="21422" spans="1:29" x14ac:dyDescent="0.3">
      <c r="A21422">
        <v>29138</v>
      </c>
      <c r="B21422" s="15" t="s">
        <v>2071</v>
      </c>
      <c r="C21422" t="str">
        <f>_xlfn.XLOOKUP($B21422, STANDARDS!$A:$A, STANDARDS!$B:$B,,0,2)</f>
        <v>Nadaleen Fm, Rackla Gp</v>
      </c>
      <c r="D21422" t="s">
        <v>517</v>
      </c>
      <c r="E21422" t="s">
        <v>2278</v>
      </c>
      <c r="F21422">
        <v>133</v>
      </c>
      <c r="G21422">
        <v>64.5</v>
      </c>
      <c r="H21422">
        <v>1</v>
      </c>
      <c r="I21422" t="s">
        <v>1816</v>
      </c>
      <c r="J21422" cm="1">
        <f t="array" ref="J21422:L21422">_xlfn.XLOOKUP($C21422, AGE!$A:$A,AGE!$B:$D,,0,2)</f>
        <v>601.29999999999995</v>
      </c>
      <c r="K21422">
        <v>37</v>
      </c>
      <c r="L21422" t="str">
        <v>Rooney et al. 2020; Rooney et al. 2015</v>
      </c>
      <c r="M21422" t="s">
        <v>2482</v>
      </c>
      <c r="O21422" s="14"/>
      <c r="P21422" t="s">
        <v>2342</v>
      </c>
      <c r="Q21422" s="14">
        <v>5.72</v>
      </c>
      <c r="R21422">
        <v>0.1</v>
      </c>
      <c r="S21422" s="14"/>
      <c r="V21422">
        <v>1</v>
      </c>
      <c r="W21422" t="s">
        <v>2570</v>
      </c>
      <c r="AB21422" t="s">
        <v>248</v>
      </c>
      <c r="AC21422" t="s">
        <v>2650</v>
      </c>
    </row>
    <row r="21423" spans="1:29" x14ac:dyDescent="0.3">
      <c r="A21423">
        <v>29139</v>
      </c>
      <c r="B21423" s="15" t="s">
        <v>2071</v>
      </c>
      <c r="C21423" t="str">
        <f>_xlfn.XLOOKUP($B21423, STANDARDS!$A:$A, STANDARDS!$B:$B,,0,2)</f>
        <v>Nadaleen Fm, Rackla Gp</v>
      </c>
      <c r="D21423" t="s">
        <v>517</v>
      </c>
      <c r="E21423" t="s">
        <v>2278</v>
      </c>
      <c r="F21423">
        <v>133</v>
      </c>
      <c r="G21423">
        <v>64.5</v>
      </c>
      <c r="H21423">
        <v>1</v>
      </c>
      <c r="I21423" t="s">
        <v>1816</v>
      </c>
      <c r="J21423" cm="1">
        <f t="array" ref="J21423:L21423">_xlfn.XLOOKUP($C21423, AGE!$A:$A,AGE!$B:$D,,0,2)</f>
        <v>601.29999999999995</v>
      </c>
      <c r="K21423">
        <v>37</v>
      </c>
      <c r="L21423" t="str">
        <v>Rooney et al. 2020; Rooney et al. 2015</v>
      </c>
      <c r="M21423" t="s">
        <v>2482</v>
      </c>
      <c r="O21423" s="14"/>
      <c r="P21423" t="s">
        <v>2342</v>
      </c>
      <c r="Q21423" s="14">
        <v>5.38</v>
      </c>
      <c r="R21423">
        <v>0.1</v>
      </c>
      <c r="S21423" s="14"/>
      <c r="V21423">
        <v>1</v>
      </c>
      <c r="W21423" t="s">
        <v>2570</v>
      </c>
      <c r="AB21423" t="s">
        <v>248</v>
      </c>
      <c r="AC21423" t="s">
        <v>2650</v>
      </c>
    </row>
    <row r="21424" spans="1:29" x14ac:dyDescent="0.3">
      <c r="A21424">
        <v>29140</v>
      </c>
      <c r="B21424" s="15" t="s">
        <v>2071</v>
      </c>
      <c r="C21424" t="str">
        <f>_xlfn.XLOOKUP($B21424, STANDARDS!$A:$A, STANDARDS!$B:$B,,0,2)</f>
        <v>Nadaleen Fm, Rackla Gp</v>
      </c>
      <c r="D21424" t="s">
        <v>517</v>
      </c>
      <c r="E21424" t="s">
        <v>2278</v>
      </c>
      <c r="F21424">
        <v>133</v>
      </c>
      <c r="G21424">
        <v>64.5</v>
      </c>
      <c r="H21424">
        <v>1</v>
      </c>
      <c r="I21424" t="s">
        <v>1816</v>
      </c>
      <c r="J21424" cm="1">
        <f t="array" ref="J21424:L21424">_xlfn.XLOOKUP($C21424, AGE!$A:$A,AGE!$B:$D,,0,2)</f>
        <v>601.29999999999995</v>
      </c>
      <c r="K21424">
        <v>37</v>
      </c>
      <c r="L21424" t="str">
        <v>Rooney et al. 2020; Rooney et al. 2015</v>
      </c>
      <c r="M21424" t="s">
        <v>2482</v>
      </c>
      <c r="O21424" s="14"/>
      <c r="P21424" t="s">
        <v>2342</v>
      </c>
      <c r="Q21424" s="14">
        <v>3.6</v>
      </c>
      <c r="R21424">
        <v>0.1</v>
      </c>
      <c r="S21424" s="14"/>
      <c r="V21424">
        <v>1</v>
      </c>
      <c r="W21424" t="s">
        <v>2570</v>
      </c>
      <c r="AB21424" t="s">
        <v>248</v>
      </c>
      <c r="AC21424" t="s">
        <v>2650</v>
      </c>
    </row>
    <row r="21425" spans="1:29" x14ac:dyDescent="0.3">
      <c r="A21425">
        <v>29141</v>
      </c>
      <c r="B21425" s="15" t="s">
        <v>2071</v>
      </c>
      <c r="C21425" t="str">
        <f>_xlfn.XLOOKUP($B21425, STANDARDS!$A:$A, STANDARDS!$B:$B,,0,2)</f>
        <v>Nadaleen Fm, Rackla Gp</v>
      </c>
      <c r="D21425" t="s">
        <v>517</v>
      </c>
      <c r="E21425" t="s">
        <v>2278</v>
      </c>
      <c r="F21425">
        <v>133</v>
      </c>
      <c r="G21425">
        <v>64.5</v>
      </c>
      <c r="H21425">
        <v>1</v>
      </c>
      <c r="I21425" t="s">
        <v>1816</v>
      </c>
      <c r="J21425" cm="1">
        <f t="array" ref="J21425:L21425">_xlfn.XLOOKUP($C21425, AGE!$A:$A,AGE!$B:$D,,0,2)</f>
        <v>601.29999999999995</v>
      </c>
      <c r="K21425">
        <v>37</v>
      </c>
      <c r="L21425" t="str">
        <v>Rooney et al. 2020; Rooney et al. 2015</v>
      </c>
      <c r="M21425" t="s">
        <v>2482</v>
      </c>
      <c r="O21425" s="14"/>
      <c r="P21425" t="s">
        <v>2342</v>
      </c>
      <c r="Q21425" s="14">
        <v>4.51</v>
      </c>
      <c r="R21425">
        <v>0.1</v>
      </c>
      <c r="S21425" s="14"/>
      <c r="V21425">
        <v>1</v>
      </c>
      <c r="W21425" t="s">
        <v>2570</v>
      </c>
      <c r="AB21425" t="s">
        <v>248</v>
      </c>
      <c r="AC21425" t="s">
        <v>2650</v>
      </c>
    </row>
    <row r="21426" spans="1:29" x14ac:dyDescent="0.3">
      <c r="A21426">
        <v>29142</v>
      </c>
      <c r="B21426" s="15" t="s">
        <v>2071</v>
      </c>
      <c r="C21426" t="str">
        <f>_xlfn.XLOOKUP($B21426, STANDARDS!$A:$A, STANDARDS!$B:$B,,0,2)</f>
        <v>Nadaleen Fm, Rackla Gp</v>
      </c>
      <c r="D21426" t="s">
        <v>517</v>
      </c>
      <c r="E21426" t="s">
        <v>2278</v>
      </c>
      <c r="F21426">
        <v>133</v>
      </c>
      <c r="G21426">
        <v>64.5</v>
      </c>
      <c r="H21426">
        <v>1</v>
      </c>
      <c r="I21426" t="s">
        <v>1816</v>
      </c>
      <c r="J21426" cm="1">
        <f t="array" ref="J21426:L21426">_xlfn.XLOOKUP($C21426, AGE!$A:$A,AGE!$B:$D,,0,2)</f>
        <v>601.29999999999995</v>
      </c>
      <c r="K21426">
        <v>37</v>
      </c>
      <c r="L21426" t="str">
        <v>Rooney et al. 2020; Rooney et al. 2015</v>
      </c>
      <c r="M21426" t="s">
        <v>2482</v>
      </c>
      <c r="O21426" s="14"/>
      <c r="P21426" t="s">
        <v>2342</v>
      </c>
      <c r="Q21426" s="14">
        <v>5.34</v>
      </c>
      <c r="R21426">
        <v>0.1</v>
      </c>
      <c r="S21426" s="14"/>
      <c r="V21426">
        <v>1</v>
      </c>
      <c r="W21426" t="s">
        <v>2570</v>
      </c>
      <c r="AB21426" t="s">
        <v>248</v>
      </c>
      <c r="AC21426" t="s">
        <v>2650</v>
      </c>
    </row>
    <row r="21427" spans="1:29" x14ac:dyDescent="0.3">
      <c r="A21427">
        <v>29143</v>
      </c>
      <c r="B21427" s="15" t="s">
        <v>2071</v>
      </c>
      <c r="C21427" t="str">
        <f>_xlfn.XLOOKUP($B21427, STANDARDS!$A:$A, STANDARDS!$B:$B,,0,2)</f>
        <v>Nadaleen Fm, Rackla Gp</v>
      </c>
      <c r="D21427" t="s">
        <v>517</v>
      </c>
      <c r="E21427" t="s">
        <v>2278</v>
      </c>
      <c r="F21427">
        <v>133</v>
      </c>
      <c r="G21427">
        <v>64.5</v>
      </c>
      <c r="H21427">
        <v>1</v>
      </c>
      <c r="I21427" t="s">
        <v>1816</v>
      </c>
      <c r="J21427" cm="1">
        <f t="array" ref="J21427:L21427">_xlfn.XLOOKUP($C21427, AGE!$A:$A,AGE!$B:$D,,0,2)</f>
        <v>601.29999999999995</v>
      </c>
      <c r="K21427">
        <v>37</v>
      </c>
      <c r="L21427" t="str">
        <v>Rooney et al. 2020; Rooney et al. 2015</v>
      </c>
      <c r="M21427" t="s">
        <v>2482</v>
      </c>
      <c r="O21427" s="14"/>
      <c r="P21427" t="s">
        <v>2342</v>
      </c>
      <c r="Q21427" s="14">
        <v>5.36</v>
      </c>
      <c r="R21427">
        <v>0.1</v>
      </c>
      <c r="S21427" s="14"/>
      <c r="V21427">
        <v>1</v>
      </c>
      <c r="W21427" t="s">
        <v>2570</v>
      </c>
      <c r="AB21427" t="s">
        <v>248</v>
      </c>
      <c r="AC21427" t="s">
        <v>2650</v>
      </c>
    </row>
    <row r="21428" spans="1:29" x14ac:dyDescent="0.3">
      <c r="A21428">
        <v>29144</v>
      </c>
      <c r="B21428" s="15" t="s">
        <v>2071</v>
      </c>
      <c r="C21428" t="str">
        <f>_xlfn.XLOOKUP($B21428, STANDARDS!$A:$A, STANDARDS!$B:$B,,0,2)</f>
        <v>Nadaleen Fm, Rackla Gp</v>
      </c>
      <c r="D21428" t="s">
        <v>517</v>
      </c>
      <c r="E21428" t="s">
        <v>2278</v>
      </c>
      <c r="F21428">
        <v>133</v>
      </c>
      <c r="G21428">
        <v>64.5</v>
      </c>
      <c r="H21428">
        <v>1</v>
      </c>
      <c r="I21428" t="s">
        <v>1816</v>
      </c>
      <c r="J21428" cm="1">
        <f t="array" ref="J21428:L21428">_xlfn.XLOOKUP($C21428, AGE!$A:$A,AGE!$B:$D,,0,2)</f>
        <v>601.29999999999995</v>
      </c>
      <c r="K21428">
        <v>37</v>
      </c>
      <c r="L21428" t="str">
        <v>Rooney et al. 2020; Rooney et al. 2015</v>
      </c>
      <c r="M21428" t="s">
        <v>2482</v>
      </c>
      <c r="O21428" s="14"/>
      <c r="P21428" t="s">
        <v>2342</v>
      </c>
      <c r="Q21428" s="14">
        <v>5.49</v>
      </c>
      <c r="R21428">
        <v>0.1</v>
      </c>
      <c r="S21428" s="14"/>
      <c r="V21428">
        <v>1</v>
      </c>
      <c r="W21428" t="s">
        <v>2570</v>
      </c>
      <c r="AB21428" t="s">
        <v>248</v>
      </c>
      <c r="AC21428" t="s">
        <v>2650</v>
      </c>
    </row>
    <row r="21429" spans="1:29" x14ac:dyDescent="0.3">
      <c r="A21429">
        <v>29145</v>
      </c>
      <c r="B21429" s="15" t="s">
        <v>2071</v>
      </c>
      <c r="C21429" t="str">
        <f>_xlfn.XLOOKUP($B21429, STANDARDS!$A:$A, STANDARDS!$B:$B,,0,2)</f>
        <v>Nadaleen Fm, Rackla Gp</v>
      </c>
      <c r="D21429" t="s">
        <v>517</v>
      </c>
      <c r="E21429" t="s">
        <v>2278</v>
      </c>
      <c r="F21429">
        <v>133</v>
      </c>
      <c r="G21429">
        <v>64.5</v>
      </c>
      <c r="H21429">
        <v>1</v>
      </c>
      <c r="I21429" t="s">
        <v>1816</v>
      </c>
      <c r="J21429" cm="1">
        <f t="array" ref="J21429:L21429">_xlfn.XLOOKUP($C21429, AGE!$A:$A,AGE!$B:$D,,0,2)</f>
        <v>601.29999999999995</v>
      </c>
      <c r="K21429">
        <v>37</v>
      </c>
      <c r="L21429" t="str">
        <v>Rooney et al. 2020; Rooney et al. 2015</v>
      </c>
      <c r="M21429" t="s">
        <v>2482</v>
      </c>
      <c r="O21429" s="14"/>
      <c r="P21429" t="s">
        <v>2342</v>
      </c>
      <c r="Q21429" s="14">
        <v>4.4000000000000004</v>
      </c>
      <c r="R21429">
        <v>0.1</v>
      </c>
      <c r="S21429" s="14"/>
      <c r="V21429">
        <v>1</v>
      </c>
      <c r="W21429" t="s">
        <v>2570</v>
      </c>
      <c r="AB21429" t="s">
        <v>248</v>
      </c>
      <c r="AC21429" t="s">
        <v>2650</v>
      </c>
    </row>
    <row r="21430" spans="1:29" x14ac:dyDescent="0.3">
      <c r="A21430">
        <v>29146</v>
      </c>
      <c r="B21430" s="15" t="s">
        <v>2071</v>
      </c>
      <c r="C21430" t="str">
        <f>_xlfn.XLOOKUP($B21430, STANDARDS!$A:$A, STANDARDS!$B:$B,,0,2)</f>
        <v>Nadaleen Fm, Rackla Gp</v>
      </c>
      <c r="D21430" t="s">
        <v>517</v>
      </c>
      <c r="E21430" t="s">
        <v>2278</v>
      </c>
      <c r="F21430">
        <v>133</v>
      </c>
      <c r="G21430">
        <v>64.5</v>
      </c>
      <c r="H21430">
        <v>1</v>
      </c>
      <c r="I21430" t="s">
        <v>1816</v>
      </c>
      <c r="J21430" cm="1">
        <f t="array" ref="J21430:L21430">_xlfn.XLOOKUP($C21430, AGE!$A:$A,AGE!$B:$D,,0,2)</f>
        <v>601.29999999999995</v>
      </c>
      <c r="K21430">
        <v>37</v>
      </c>
      <c r="L21430" t="str">
        <v>Rooney et al. 2020; Rooney et al. 2015</v>
      </c>
      <c r="M21430" t="s">
        <v>2482</v>
      </c>
      <c r="O21430" s="14"/>
      <c r="P21430" t="s">
        <v>2342</v>
      </c>
      <c r="Q21430" s="14">
        <v>5.39</v>
      </c>
      <c r="R21430">
        <v>0.1</v>
      </c>
      <c r="S21430" s="14"/>
      <c r="V21430">
        <v>1</v>
      </c>
      <c r="W21430" t="s">
        <v>2570</v>
      </c>
      <c r="AB21430" t="s">
        <v>248</v>
      </c>
      <c r="AC21430" t="s">
        <v>2650</v>
      </c>
    </row>
    <row r="21431" spans="1:29" x14ac:dyDescent="0.3">
      <c r="A21431">
        <v>29147</v>
      </c>
      <c r="B21431" s="15" t="s">
        <v>2071</v>
      </c>
      <c r="C21431" t="str">
        <f>_xlfn.XLOOKUP($B21431, STANDARDS!$A:$A, STANDARDS!$B:$B,,0,2)</f>
        <v>Nadaleen Fm, Rackla Gp</v>
      </c>
      <c r="D21431" t="s">
        <v>517</v>
      </c>
      <c r="E21431" t="s">
        <v>2278</v>
      </c>
      <c r="F21431">
        <v>133</v>
      </c>
      <c r="G21431">
        <v>64.5</v>
      </c>
      <c r="H21431">
        <v>1</v>
      </c>
      <c r="I21431" t="s">
        <v>1816</v>
      </c>
      <c r="J21431" cm="1">
        <f t="array" ref="J21431:L21431">_xlfn.XLOOKUP($C21431, AGE!$A:$A,AGE!$B:$D,,0,2)</f>
        <v>601.29999999999995</v>
      </c>
      <c r="K21431">
        <v>37</v>
      </c>
      <c r="L21431" t="str">
        <v>Rooney et al. 2020; Rooney et al. 2015</v>
      </c>
      <c r="M21431" t="s">
        <v>2482</v>
      </c>
      <c r="O21431" s="14"/>
      <c r="P21431" t="s">
        <v>2342</v>
      </c>
      <c r="Q21431" s="14">
        <v>5.68</v>
      </c>
      <c r="R21431">
        <v>0.1</v>
      </c>
      <c r="S21431" s="14"/>
      <c r="V21431">
        <v>1</v>
      </c>
      <c r="W21431" t="s">
        <v>2570</v>
      </c>
      <c r="AB21431" t="s">
        <v>248</v>
      </c>
      <c r="AC21431" t="s">
        <v>2650</v>
      </c>
    </row>
    <row r="21432" spans="1:29" x14ac:dyDescent="0.3">
      <c r="A21432">
        <v>29148</v>
      </c>
      <c r="B21432" s="15" t="s">
        <v>2071</v>
      </c>
      <c r="C21432" t="str">
        <f>_xlfn.XLOOKUP($B21432, STANDARDS!$A:$A, STANDARDS!$B:$B,,0,2)</f>
        <v>Nadaleen Fm, Rackla Gp</v>
      </c>
      <c r="D21432" t="s">
        <v>517</v>
      </c>
      <c r="E21432" t="s">
        <v>2278</v>
      </c>
      <c r="F21432">
        <v>133</v>
      </c>
      <c r="G21432">
        <v>64.5</v>
      </c>
      <c r="H21432">
        <v>1</v>
      </c>
      <c r="I21432" t="s">
        <v>1816</v>
      </c>
      <c r="J21432" cm="1">
        <f t="array" ref="J21432:L21432">_xlfn.XLOOKUP($C21432, AGE!$A:$A,AGE!$B:$D,,0,2)</f>
        <v>601.29999999999995</v>
      </c>
      <c r="K21432">
        <v>37</v>
      </c>
      <c r="L21432" t="str">
        <v>Rooney et al. 2020; Rooney et al. 2015</v>
      </c>
      <c r="M21432" t="s">
        <v>2482</v>
      </c>
      <c r="O21432" s="14"/>
      <c r="P21432" t="s">
        <v>2342</v>
      </c>
      <c r="Q21432" s="14">
        <v>5.86</v>
      </c>
      <c r="R21432">
        <v>0.1</v>
      </c>
      <c r="S21432" s="14"/>
      <c r="V21432">
        <v>1</v>
      </c>
      <c r="W21432" t="s">
        <v>2570</v>
      </c>
      <c r="AB21432" t="s">
        <v>248</v>
      </c>
      <c r="AC21432" t="s">
        <v>2650</v>
      </c>
    </row>
    <row r="21433" spans="1:29" x14ac:dyDescent="0.3">
      <c r="A21433">
        <v>29149</v>
      </c>
      <c r="B21433" s="15" t="s">
        <v>2071</v>
      </c>
      <c r="C21433" t="str">
        <f>_xlfn.XLOOKUP($B21433, STANDARDS!$A:$A, STANDARDS!$B:$B,,0,2)</f>
        <v>Nadaleen Fm, Rackla Gp</v>
      </c>
      <c r="D21433" t="s">
        <v>517</v>
      </c>
      <c r="E21433" t="s">
        <v>2278</v>
      </c>
      <c r="F21433">
        <v>133</v>
      </c>
      <c r="G21433">
        <v>64.5</v>
      </c>
      <c r="H21433">
        <v>1</v>
      </c>
      <c r="I21433" t="s">
        <v>1816</v>
      </c>
      <c r="J21433" cm="1">
        <f t="array" ref="J21433:L21433">_xlfn.XLOOKUP($C21433, AGE!$A:$A,AGE!$B:$D,,0,2)</f>
        <v>601.29999999999995</v>
      </c>
      <c r="K21433">
        <v>37</v>
      </c>
      <c r="L21433" t="str">
        <v>Rooney et al. 2020; Rooney et al. 2015</v>
      </c>
      <c r="M21433" t="s">
        <v>2482</v>
      </c>
      <c r="O21433" s="14"/>
      <c r="P21433" t="s">
        <v>2342</v>
      </c>
      <c r="Q21433" s="14">
        <v>5.3</v>
      </c>
      <c r="R21433">
        <v>0.1</v>
      </c>
      <c r="S21433" s="14"/>
      <c r="V21433">
        <v>1</v>
      </c>
      <c r="W21433" t="s">
        <v>2570</v>
      </c>
      <c r="AB21433" t="s">
        <v>248</v>
      </c>
      <c r="AC21433" t="s">
        <v>2650</v>
      </c>
    </row>
    <row r="21434" spans="1:29" x14ac:dyDescent="0.3">
      <c r="A21434">
        <v>29150</v>
      </c>
      <c r="B21434" s="15" t="s">
        <v>2071</v>
      </c>
      <c r="C21434" t="str">
        <f>_xlfn.XLOOKUP($B21434, STANDARDS!$A:$A, STANDARDS!$B:$B,,0,2)</f>
        <v>Nadaleen Fm, Rackla Gp</v>
      </c>
      <c r="D21434" t="s">
        <v>517</v>
      </c>
      <c r="E21434" t="s">
        <v>2278</v>
      </c>
      <c r="F21434">
        <v>133</v>
      </c>
      <c r="G21434">
        <v>64.5</v>
      </c>
      <c r="H21434">
        <v>1</v>
      </c>
      <c r="I21434" t="s">
        <v>1816</v>
      </c>
      <c r="J21434" cm="1">
        <f t="array" ref="J21434:L21434">_xlfn.XLOOKUP($C21434, AGE!$A:$A,AGE!$B:$D,,0,2)</f>
        <v>601.29999999999995</v>
      </c>
      <c r="K21434">
        <v>37</v>
      </c>
      <c r="L21434" t="str">
        <v>Rooney et al. 2020; Rooney et al. 2015</v>
      </c>
      <c r="M21434" t="s">
        <v>2482</v>
      </c>
      <c r="O21434" s="14"/>
      <c r="P21434" t="s">
        <v>2342</v>
      </c>
      <c r="Q21434" s="14">
        <v>3.76</v>
      </c>
      <c r="R21434">
        <v>0.1</v>
      </c>
      <c r="S21434" s="14"/>
      <c r="V21434">
        <v>1</v>
      </c>
      <c r="W21434" t="s">
        <v>2570</v>
      </c>
      <c r="AB21434" t="s">
        <v>248</v>
      </c>
      <c r="AC21434" t="s">
        <v>2650</v>
      </c>
    </row>
    <row r="21435" spans="1:29" x14ac:dyDescent="0.3">
      <c r="A21435">
        <v>29151</v>
      </c>
      <c r="B21435" s="15" t="s">
        <v>2071</v>
      </c>
      <c r="C21435" t="str">
        <f>_xlfn.XLOOKUP($B21435, STANDARDS!$A:$A, STANDARDS!$B:$B,,0,2)</f>
        <v>Nadaleen Fm, Rackla Gp</v>
      </c>
      <c r="D21435" t="s">
        <v>517</v>
      </c>
      <c r="E21435" t="s">
        <v>2278</v>
      </c>
      <c r="F21435">
        <v>133</v>
      </c>
      <c r="G21435">
        <v>64.5</v>
      </c>
      <c r="H21435">
        <v>1</v>
      </c>
      <c r="I21435" t="s">
        <v>1816</v>
      </c>
      <c r="J21435" cm="1">
        <f t="array" ref="J21435:L21435">_xlfn.XLOOKUP($C21435, AGE!$A:$A,AGE!$B:$D,,0,2)</f>
        <v>601.29999999999995</v>
      </c>
      <c r="K21435">
        <v>37</v>
      </c>
      <c r="L21435" t="str">
        <v>Rooney et al. 2020; Rooney et al. 2015</v>
      </c>
      <c r="M21435" t="s">
        <v>2482</v>
      </c>
      <c r="O21435" s="14"/>
      <c r="P21435" t="s">
        <v>2342</v>
      </c>
      <c r="Q21435" s="14">
        <v>3.77</v>
      </c>
      <c r="R21435">
        <v>0.1</v>
      </c>
      <c r="S21435" s="14"/>
      <c r="V21435">
        <v>1</v>
      </c>
      <c r="W21435" t="s">
        <v>2570</v>
      </c>
      <c r="AB21435" t="s">
        <v>248</v>
      </c>
      <c r="AC21435" t="s">
        <v>2650</v>
      </c>
    </row>
    <row r="21436" spans="1:29" x14ac:dyDescent="0.3">
      <c r="A21436">
        <v>29152</v>
      </c>
      <c r="B21436" s="15" t="s">
        <v>2071</v>
      </c>
      <c r="C21436" t="str">
        <f>_xlfn.XLOOKUP($B21436, STANDARDS!$A:$A, STANDARDS!$B:$B,,0,2)</f>
        <v>Nadaleen Fm, Rackla Gp</v>
      </c>
      <c r="D21436" t="s">
        <v>517</v>
      </c>
      <c r="E21436" t="s">
        <v>2278</v>
      </c>
      <c r="F21436">
        <v>133</v>
      </c>
      <c r="G21436">
        <v>64.5</v>
      </c>
      <c r="H21436">
        <v>1</v>
      </c>
      <c r="I21436" t="s">
        <v>1816</v>
      </c>
      <c r="J21436" cm="1">
        <f t="array" ref="J21436:L21436">_xlfn.XLOOKUP($C21436, AGE!$A:$A,AGE!$B:$D,,0,2)</f>
        <v>601.29999999999995</v>
      </c>
      <c r="K21436">
        <v>37</v>
      </c>
      <c r="L21436" t="str">
        <v>Rooney et al. 2020; Rooney et al. 2015</v>
      </c>
      <c r="M21436" t="s">
        <v>2482</v>
      </c>
      <c r="O21436" s="14"/>
      <c r="P21436" t="s">
        <v>2342</v>
      </c>
      <c r="Q21436" s="14">
        <v>4.21</v>
      </c>
      <c r="R21436">
        <v>0.1</v>
      </c>
      <c r="S21436" s="14"/>
      <c r="V21436">
        <v>1</v>
      </c>
      <c r="W21436" t="s">
        <v>2570</v>
      </c>
      <c r="AB21436" t="s">
        <v>248</v>
      </c>
      <c r="AC21436" t="s">
        <v>2650</v>
      </c>
    </row>
    <row r="21437" spans="1:29" x14ac:dyDescent="0.3">
      <c r="A21437">
        <v>29153</v>
      </c>
      <c r="B21437" s="15" t="s">
        <v>2071</v>
      </c>
      <c r="C21437" t="str">
        <f>_xlfn.XLOOKUP($B21437, STANDARDS!$A:$A, STANDARDS!$B:$B,,0,2)</f>
        <v>Nadaleen Fm, Rackla Gp</v>
      </c>
      <c r="D21437" t="s">
        <v>517</v>
      </c>
      <c r="E21437" t="s">
        <v>2278</v>
      </c>
      <c r="F21437">
        <v>133</v>
      </c>
      <c r="G21437">
        <v>64.5</v>
      </c>
      <c r="H21437">
        <v>1</v>
      </c>
      <c r="I21437" t="s">
        <v>1816</v>
      </c>
      <c r="J21437" cm="1">
        <f t="array" ref="J21437:L21437">_xlfn.XLOOKUP($C21437, AGE!$A:$A,AGE!$B:$D,,0,2)</f>
        <v>601.29999999999995</v>
      </c>
      <c r="K21437">
        <v>37</v>
      </c>
      <c r="L21437" t="str">
        <v>Rooney et al. 2020; Rooney et al. 2015</v>
      </c>
      <c r="M21437" t="s">
        <v>2482</v>
      </c>
      <c r="O21437" s="14"/>
      <c r="P21437" t="s">
        <v>2342</v>
      </c>
      <c r="Q21437" s="14">
        <v>3.58</v>
      </c>
      <c r="R21437">
        <v>0.1</v>
      </c>
      <c r="S21437" s="14"/>
      <c r="V21437">
        <v>1</v>
      </c>
      <c r="W21437" t="s">
        <v>2570</v>
      </c>
      <c r="AB21437" t="s">
        <v>248</v>
      </c>
      <c r="AC21437" t="s">
        <v>2650</v>
      </c>
    </row>
    <row r="21438" spans="1:29" x14ac:dyDescent="0.3">
      <c r="A21438">
        <v>29154</v>
      </c>
      <c r="B21438" s="15" t="s">
        <v>2071</v>
      </c>
      <c r="C21438" t="str">
        <f>_xlfn.XLOOKUP($B21438, STANDARDS!$A:$A, STANDARDS!$B:$B,,0,2)</f>
        <v>Nadaleen Fm, Rackla Gp</v>
      </c>
      <c r="D21438" t="s">
        <v>517</v>
      </c>
      <c r="E21438" t="s">
        <v>2278</v>
      </c>
      <c r="F21438">
        <v>133</v>
      </c>
      <c r="G21438">
        <v>64.5</v>
      </c>
      <c r="H21438">
        <v>1</v>
      </c>
      <c r="I21438" t="s">
        <v>1816</v>
      </c>
      <c r="J21438" cm="1">
        <f t="array" ref="J21438:L21438">_xlfn.XLOOKUP($C21438, AGE!$A:$A,AGE!$B:$D,,0,2)</f>
        <v>601.29999999999995</v>
      </c>
      <c r="K21438">
        <v>37</v>
      </c>
      <c r="L21438" t="str">
        <v>Rooney et al. 2020; Rooney et al. 2015</v>
      </c>
      <c r="M21438" t="s">
        <v>2482</v>
      </c>
      <c r="O21438" s="14"/>
      <c r="P21438" t="s">
        <v>2342</v>
      </c>
      <c r="Q21438" s="14">
        <v>3.53</v>
      </c>
      <c r="R21438">
        <v>0.1</v>
      </c>
      <c r="S21438" s="14"/>
      <c r="V21438">
        <v>1</v>
      </c>
      <c r="W21438" t="s">
        <v>2570</v>
      </c>
      <c r="AB21438" t="s">
        <v>248</v>
      </c>
      <c r="AC21438" t="s">
        <v>2650</v>
      </c>
    </row>
    <row r="21439" spans="1:29" x14ac:dyDescent="0.3">
      <c r="A21439">
        <v>29155</v>
      </c>
      <c r="B21439" s="15" t="s">
        <v>2071</v>
      </c>
      <c r="C21439" t="str">
        <f>_xlfn.XLOOKUP($B21439, STANDARDS!$A:$A, STANDARDS!$B:$B,,0,2)</f>
        <v>Nadaleen Fm, Rackla Gp</v>
      </c>
      <c r="D21439" t="s">
        <v>517</v>
      </c>
      <c r="E21439" t="s">
        <v>2278</v>
      </c>
      <c r="F21439">
        <v>133</v>
      </c>
      <c r="G21439">
        <v>64.5</v>
      </c>
      <c r="H21439">
        <v>1</v>
      </c>
      <c r="I21439" t="s">
        <v>1816</v>
      </c>
      <c r="J21439" cm="1">
        <f t="array" ref="J21439:L21439">_xlfn.XLOOKUP($C21439, AGE!$A:$A,AGE!$B:$D,,0,2)</f>
        <v>601.29999999999995</v>
      </c>
      <c r="K21439">
        <v>37</v>
      </c>
      <c r="L21439" t="str">
        <v>Rooney et al. 2020; Rooney et al. 2015</v>
      </c>
      <c r="M21439" t="s">
        <v>2482</v>
      </c>
      <c r="O21439" s="14"/>
      <c r="P21439" t="s">
        <v>2342</v>
      </c>
      <c r="Q21439" s="14">
        <v>4.0599999999999996</v>
      </c>
      <c r="R21439">
        <v>0.1</v>
      </c>
      <c r="S21439" s="14"/>
      <c r="V21439">
        <v>1</v>
      </c>
      <c r="W21439" t="s">
        <v>2570</v>
      </c>
      <c r="AB21439" t="s">
        <v>248</v>
      </c>
      <c r="AC21439" t="s">
        <v>2650</v>
      </c>
    </row>
    <row r="21440" spans="1:29" x14ac:dyDescent="0.3">
      <c r="A21440">
        <v>29156</v>
      </c>
      <c r="B21440" s="15" t="s">
        <v>2071</v>
      </c>
      <c r="C21440" t="str">
        <f>_xlfn.XLOOKUP($B21440, STANDARDS!$A:$A, STANDARDS!$B:$B,,0,2)</f>
        <v>Nadaleen Fm, Rackla Gp</v>
      </c>
      <c r="D21440" t="s">
        <v>517</v>
      </c>
      <c r="E21440" t="s">
        <v>2278</v>
      </c>
      <c r="F21440">
        <v>133</v>
      </c>
      <c r="G21440">
        <v>64.5</v>
      </c>
      <c r="H21440">
        <v>1</v>
      </c>
      <c r="I21440" t="s">
        <v>1816</v>
      </c>
      <c r="J21440" cm="1">
        <f t="array" ref="J21440:L21440">_xlfn.XLOOKUP($C21440, AGE!$A:$A,AGE!$B:$D,,0,2)</f>
        <v>601.29999999999995</v>
      </c>
      <c r="K21440">
        <v>37</v>
      </c>
      <c r="L21440" t="str">
        <v>Rooney et al. 2020; Rooney et al. 2015</v>
      </c>
      <c r="M21440" t="s">
        <v>2482</v>
      </c>
      <c r="O21440" s="14"/>
      <c r="P21440" t="s">
        <v>2342</v>
      </c>
      <c r="Q21440" s="14">
        <v>5.41</v>
      </c>
      <c r="R21440">
        <v>0.1</v>
      </c>
      <c r="S21440" s="14"/>
      <c r="V21440">
        <v>1</v>
      </c>
      <c r="W21440" t="s">
        <v>2570</v>
      </c>
      <c r="AB21440" t="s">
        <v>248</v>
      </c>
      <c r="AC21440" t="s">
        <v>2650</v>
      </c>
    </row>
    <row r="21441" spans="1:29" x14ac:dyDescent="0.3">
      <c r="A21441">
        <v>29157</v>
      </c>
      <c r="B21441" s="15" t="s">
        <v>2071</v>
      </c>
      <c r="C21441" t="str">
        <f>_xlfn.XLOOKUP($B21441, STANDARDS!$A:$A, STANDARDS!$B:$B,,0,2)</f>
        <v>Nadaleen Fm, Rackla Gp</v>
      </c>
      <c r="D21441" t="s">
        <v>517</v>
      </c>
      <c r="E21441" t="s">
        <v>2278</v>
      </c>
      <c r="F21441">
        <v>133</v>
      </c>
      <c r="G21441">
        <v>64.5</v>
      </c>
      <c r="H21441">
        <v>1</v>
      </c>
      <c r="I21441" t="s">
        <v>1816</v>
      </c>
      <c r="J21441" cm="1">
        <f t="array" ref="J21441:L21441">_xlfn.XLOOKUP($C21441, AGE!$A:$A,AGE!$B:$D,,0,2)</f>
        <v>601.29999999999995</v>
      </c>
      <c r="K21441">
        <v>37</v>
      </c>
      <c r="L21441" t="str">
        <v>Rooney et al. 2020; Rooney et al. 2015</v>
      </c>
      <c r="M21441" t="s">
        <v>2482</v>
      </c>
      <c r="O21441" s="14"/>
      <c r="P21441" t="s">
        <v>2342</v>
      </c>
      <c r="Q21441" s="14">
        <v>4.34</v>
      </c>
      <c r="R21441">
        <v>0.1</v>
      </c>
      <c r="S21441" s="14"/>
      <c r="V21441">
        <v>1</v>
      </c>
      <c r="W21441" t="s">
        <v>2570</v>
      </c>
      <c r="AB21441" t="s">
        <v>248</v>
      </c>
      <c r="AC21441" t="s">
        <v>2650</v>
      </c>
    </row>
    <row r="21442" spans="1:29" x14ac:dyDescent="0.3">
      <c r="A21442">
        <v>29158</v>
      </c>
      <c r="B21442" s="15" t="s">
        <v>2071</v>
      </c>
      <c r="C21442" t="str">
        <f>_xlfn.XLOOKUP($B21442, STANDARDS!$A:$A, STANDARDS!$B:$B,,0,2)</f>
        <v>Nadaleen Fm, Rackla Gp</v>
      </c>
      <c r="D21442" t="s">
        <v>517</v>
      </c>
      <c r="E21442" t="s">
        <v>2278</v>
      </c>
      <c r="F21442">
        <v>133</v>
      </c>
      <c r="G21442">
        <v>64.5</v>
      </c>
      <c r="H21442">
        <v>1</v>
      </c>
      <c r="I21442" t="s">
        <v>1816</v>
      </c>
      <c r="J21442" cm="1">
        <f t="array" ref="J21442:L21442">_xlfn.XLOOKUP($C21442, AGE!$A:$A,AGE!$B:$D,,0,2)</f>
        <v>601.29999999999995</v>
      </c>
      <c r="K21442">
        <v>37</v>
      </c>
      <c r="L21442" t="str">
        <v>Rooney et al. 2020; Rooney et al. 2015</v>
      </c>
      <c r="M21442" t="s">
        <v>2482</v>
      </c>
      <c r="O21442" s="14"/>
      <c r="P21442" t="s">
        <v>2342</v>
      </c>
      <c r="Q21442" s="14">
        <v>5.42</v>
      </c>
      <c r="R21442">
        <v>0.1</v>
      </c>
      <c r="S21442" s="14"/>
      <c r="V21442">
        <v>1</v>
      </c>
      <c r="W21442" t="s">
        <v>2570</v>
      </c>
      <c r="AB21442" t="s">
        <v>248</v>
      </c>
      <c r="AC21442" t="s">
        <v>2650</v>
      </c>
    </row>
    <row r="21443" spans="1:29" x14ac:dyDescent="0.3">
      <c r="A21443">
        <v>29159</v>
      </c>
      <c r="B21443" s="15" t="s">
        <v>2071</v>
      </c>
      <c r="C21443" t="str">
        <f>_xlfn.XLOOKUP($B21443, STANDARDS!$A:$A, STANDARDS!$B:$B,,0,2)</f>
        <v>Nadaleen Fm, Rackla Gp</v>
      </c>
      <c r="D21443" t="s">
        <v>517</v>
      </c>
      <c r="E21443" t="s">
        <v>2278</v>
      </c>
      <c r="F21443">
        <v>133</v>
      </c>
      <c r="G21443">
        <v>64.5</v>
      </c>
      <c r="H21443">
        <v>1</v>
      </c>
      <c r="I21443" t="s">
        <v>1816</v>
      </c>
      <c r="J21443" cm="1">
        <f t="array" ref="J21443:L21443">_xlfn.XLOOKUP($C21443, AGE!$A:$A,AGE!$B:$D,,0,2)</f>
        <v>601.29999999999995</v>
      </c>
      <c r="K21443">
        <v>37</v>
      </c>
      <c r="L21443" t="str">
        <v>Rooney et al. 2020; Rooney et al. 2015</v>
      </c>
      <c r="M21443" t="s">
        <v>2482</v>
      </c>
      <c r="O21443" s="14"/>
      <c r="P21443" t="s">
        <v>2342</v>
      </c>
      <c r="Q21443" s="14">
        <v>4.6500000000000004</v>
      </c>
      <c r="R21443">
        <v>0.1</v>
      </c>
      <c r="S21443" s="14"/>
      <c r="V21443">
        <v>1</v>
      </c>
      <c r="W21443" t="s">
        <v>2570</v>
      </c>
      <c r="AB21443" t="s">
        <v>248</v>
      </c>
      <c r="AC21443" t="s">
        <v>2650</v>
      </c>
    </row>
    <row r="21444" spans="1:29" x14ac:dyDescent="0.3">
      <c r="A21444">
        <v>29160</v>
      </c>
      <c r="B21444" s="15" t="s">
        <v>2071</v>
      </c>
      <c r="C21444" t="str">
        <f>_xlfn.XLOOKUP($B21444, STANDARDS!$A:$A, STANDARDS!$B:$B,,0,2)</f>
        <v>Nadaleen Fm, Rackla Gp</v>
      </c>
      <c r="D21444" t="s">
        <v>517</v>
      </c>
      <c r="E21444" t="s">
        <v>2278</v>
      </c>
      <c r="F21444">
        <v>133</v>
      </c>
      <c r="G21444">
        <v>64.5</v>
      </c>
      <c r="H21444">
        <v>1</v>
      </c>
      <c r="I21444" t="s">
        <v>1816</v>
      </c>
      <c r="J21444" cm="1">
        <f t="array" ref="J21444:L21444">_xlfn.XLOOKUP($C21444, AGE!$A:$A,AGE!$B:$D,,0,2)</f>
        <v>601.29999999999995</v>
      </c>
      <c r="K21444">
        <v>37</v>
      </c>
      <c r="L21444" t="str">
        <v>Rooney et al. 2020; Rooney et al. 2015</v>
      </c>
      <c r="M21444" t="s">
        <v>2482</v>
      </c>
      <c r="O21444" s="14"/>
      <c r="P21444" t="s">
        <v>2342</v>
      </c>
      <c r="Q21444" s="14">
        <v>5.55</v>
      </c>
      <c r="R21444">
        <v>0.1</v>
      </c>
      <c r="S21444" s="14"/>
      <c r="V21444">
        <v>1</v>
      </c>
      <c r="W21444" t="s">
        <v>2570</v>
      </c>
      <c r="AB21444" t="s">
        <v>248</v>
      </c>
      <c r="AC21444" t="s">
        <v>2650</v>
      </c>
    </row>
    <row r="21445" spans="1:29" x14ac:dyDescent="0.3">
      <c r="A21445">
        <v>29161</v>
      </c>
      <c r="B21445" s="15" t="s">
        <v>2071</v>
      </c>
      <c r="C21445" t="str">
        <f>_xlfn.XLOOKUP($B21445, STANDARDS!$A:$A, STANDARDS!$B:$B,,0,2)</f>
        <v>Nadaleen Fm, Rackla Gp</v>
      </c>
      <c r="D21445" t="s">
        <v>517</v>
      </c>
      <c r="E21445" t="s">
        <v>2278</v>
      </c>
      <c r="F21445">
        <v>133</v>
      </c>
      <c r="G21445">
        <v>64.5</v>
      </c>
      <c r="H21445">
        <v>1</v>
      </c>
      <c r="I21445" t="s">
        <v>1816</v>
      </c>
      <c r="J21445" cm="1">
        <f t="array" ref="J21445:L21445">_xlfn.XLOOKUP($C21445, AGE!$A:$A,AGE!$B:$D,,0,2)</f>
        <v>601.29999999999995</v>
      </c>
      <c r="K21445">
        <v>37</v>
      </c>
      <c r="L21445" t="str">
        <v>Rooney et al. 2020; Rooney et al. 2015</v>
      </c>
      <c r="M21445" t="s">
        <v>2482</v>
      </c>
      <c r="O21445" s="14"/>
      <c r="P21445" t="s">
        <v>2342</v>
      </c>
      <c r="Q21445" s="14">
        <v>4.5599999999999996</v>
      </c>
      <c r="R21445">
        <v>0.1</v>
      </c>
      <c r="S21445" s="14"/>
      <c r="V21445">
        <v>1</v>
      </c>
      <c r="W21445" t="s">
        <v>2570</v>
      </c>
      <c r="AB21445" t="s">
        <v>248</v>
      </c>
      <c r="AC21445" t="s">
        <v>2650</v>
      </c>
    </row>
    <row r="21446" spans="1:29" x14ac:dyDescent="0.3">
      <c r="A21446">
        <v>29162</v>
      </c>
      <c r="B21446" s="15" t="s">
        <v>2071</v>
      </c>
      <c r="C21446" t="str">
        <f>_xlfn.XLOOKUP($B21446, STANDARDS!$A:$A, STANDARDS!$B:$B,,0,2)</f>
        <v>Nadaleen Fm, Rackla Gp</v>
      </c>
      <c r="D21446" t="s">
        <v>517</v>
      </c>
      <c r="E21446" t="s">
        <v>2278</v>
      </c>
      <c r="F21446">
        <v>133</v>
      </c>
      <c r="G21446">
        <v>64.5</v>
      </c>
      <c r="H21446">
        <v>1</v>
      </c>
      <c r="I21446" t="s">
        <v>1816</v>
      </c>
      <c r="J21446" cm="1">
        <f t="array" ref="J21446:L21446">_xlfn.XLOOKUP($C21446, AGE!$A:$A,AGE!$B:$D,,0,2)</f>
        <v>601.29999999999995</v>
      </c>
      <c r="K21446">
        <v>37</v>
      </c>
      <c r="L21446" t="str">
        <v>Rooney et al. 2020; Rooney et al. 2015</v>
      </c>
      <c r="M21446" t="s">
        <v>2482</v>
      </c>
      <c r="O21446" s="14"/>
      <c r="P21446" t="s">
        <v>2342</v>
      </c>
      <c r="Q21446" s="14">
        <v>6.37</v>
      </c>
      <c r="R21446">
        <v>0.1</v>
      </c>
      <c r="S21446" s="14"/>
      <c r="V21446">
        <v>1</v>
      </c>
      <c r="W21446" t="s">
        <v>2570</v>
      </c>
      <c r="AB21446" t="s">
        <v>248</v>
      </c>
      <c r="AC21446" t="s">
        <v>2650</v>
      </c>
    </row>
    <row r="21447" spans="1:29" x14ac:dyDescent="0.3">
      <c r="A21447">
        <v>29163</v>
      </c>
      <c r="B21447" s="15" t="s">
        <v>2071</v>
      </c>
      <c r="C21447" t="str">
        <f>_xlfn.XLOOKUP($B21447, STANDARDS!$A:$A, STANDARDS!$B:$B,,0,2)</f>
        <v>Nadaleen Fm, Rackla Gp</v>
      </c>
      <c r="D21447" t="s">
        <v>517</v>
      </c>
      <c r="E21447" t="s">
        <v>2278</v>
      </c>
      <c r="F21447">
        <v>133</v>
      </c>
      <c r="G21447">
        <v>64.5</v>
      </c>
      <c r="H21447">
        <v>1</v>
      </c>
      <c r="I21447" t="s">
        <v>1816</v>
      </c>
      <c r="J21447" cm="1">
        <f t="array" ref="J21447:L21447">_xlfn.XLOOKUP($C21447, AGE!$A:$A,AGE!$B:$D,,0,2)</f>
        <v>601.29999999999995</v>
      </c>
      <c r="K21447">
        <v>37</v>
      </c>
      <c r="L21447" t="str">
        <v>Rooney et al. 2020; Rooney et al. 2015</v>
      </c>
      <c r="M21447" t="s">
        <v>2482</v>
      </c>
      <c r="O21447" s="14"/>
      <c r="P21447" t="s">
        <v>2342</v>
      </c>
      <c r="Q21447" s="14">
        <v>5.46</v>
      </c>
      <c r="R21447">
        <v>0.1</v>
      </c>
      <c r="S21447" s="14"/>
      <c r="V21447">
        <v>1</v>
      </c>
      <c r="W21447" t="s">
        <v>2570</v>
      </c>
      <c r="AB21447" t="s">
        <v>248</v>
      </c>
      <c r="AC21447" t="s">
        <v>2650</v>
      </c>
    </row>
    <row r="21448" spans="1:29" x14ac:dyDescent="0.3">
      <c r="A21448">
        <v>29164</v>
      </c>
      <c r="B21448" s="15" t="s">
        <v>2071</v>
      </c>
      <c r="C21448" t="str">
        <f>_xlfn.XLOOKUP($B21448, STANDARDS!$A:$A, STANDARDS!$B:$B,,0,2)</f>
        <v>Nadaleen Fm, Rackla Gp</v>
      </c>
      <c r="D21448" t="s">
        <v>517</v>
      </c>
      <c r="E21448" t="s">
        <v>2278</v>
      </c>
      <c r="F21448">
        <v>133</v>
      </c>
      <c r="G21448">
        <v>64.5</v>
      </c>
      <c r="H21448">
        <v>1</v>
      </c>
      <c r="I21448" t="s">
        <v>1816</v>
      </c>
      <c r="J21448" cm="1">
        <f t="array" ref="J21448:L21448">_xlfn.XLOOKUP($C21448, AGE!$A:$A,AGE!$B:$D,,0,2)</f>
        <v>601.29999999999995</v>
      </c>
      <c r="K21448">
        <v>37</v>
      </c>
      <c r="L21448" t="str">
        <v>Rooney et al. 2020; Rooney et al. 2015</v>
      </c>
      <c r="M21448" t="s">
        <v>2482</v>
      </c>
      <c r="O21448" s="14"/>
      <c r="P21448" t="s">
        <v>2342</v>
      </c>
      <c r="Q21448" s="14">
        <v>4.76</v>
      </c>
      <c r="R21448">
        <v>0.1</v>
      </c>
      <c r="S21448" s="14"/>
      <c r="V21448">
        <v>1</v>
      </c>
      <c r="W21448" t="s">
        <v>2570</v>
      </c>
      <c r="AB21448" t="s">
        <v>248</v>
      </c>
      <c r="AC21448" t="s">
        <v>2650</v>
      </c>
    </row>
    <row r="21449" spans="1:29" x14ac:dyDescent="0.3">
      <c r="A21449">
        <v>29165</v>
      </c>
      <c r="B21449" s="15" t="s">
        <v>2071</v>
      </c>
      <c r="C21449" t="str">
        <f>_xlfn.XLOOKUP($B21449, STANDARDS!$A:$A, STANDARDS!$B:$B,,0,2)</f>
        <v>Nadaleen Fm, Rackla Gp</v>
      </c>
      <c r="D21449" t="s">
        <v>517</v>
      </c>
      <c r="E21449" t="s">
        <v>2278</v>
      </c>
      <c r="F21449">
        <v>133</v>
      </c>
      <c r="G21449">
        <v>64.5</v>
      </c>
      <c r="H21449">
        <v>1</v>
      </c>
      <c r="I21449" t="s">
        <v>1816</v>
      </c>
      <c r="J21449" cm="1">
        <f t="array" ref="J21449:L21449">_xlfn.XLOOKUP($C21449, AGE!$A:$A,AGE!$B:$D,,0,2)</f>
        <v>601.29999999999995</v>
      </c>
      <c r="K21449">
        <v>37</v>
      </c>
      <c r="L21449" t="str">
        <v>Rooney et al. 2020; Rooney et al. 2015</v>
      </c>
      <c r="M21449" t="s">
        <v>2482</v>
      </c>
      <c r="O21449" s="14"/>
      <c r="P21449" t="s">
        <v>2342</v>
      </c>
      <c r="Q21449" s="14">
        <v>5.77</v>
      </c>
      <c r="R21449">
        <v>0.1</v>
      </c>
      <c r="S21449" s="14"/>
      <c r="V21449">
        <v>1</v>
      </c>
      <c r="W21449" t="s">
        <v>2570</v>
      </c>
      <c r="AB21449" t="s">
        <v>248</v>
      </c>
      <c r="AC21449" t="s">
        <v>2650</v>
      </c>
    </row>
    <row r="21450" spans="1:29" x14ac:dyDescent="0.3">
      <c r="A21450">
        <v>29166</v>
      </c>
      <c r="B21450" s="15" t="s">
        <v>2071</v>
      </c>
      <c r="C21450" t="str">
        <f>_xlfn.XLOOKUP($B21450, STANDARDS!$A:$A, STANDARDS!$B:$B,,0,2)</f>
        <v>Nadaleen Fm, Rackla Gp</v>
      </c>
      <c r="D21450" t="s">
        <v>517</v>
      </c>
      <c r="E21450" t="s">
        <v>2278</v>
      </c>
      <c r="F21450">
        <v>133</v>
      </c>
      <c r="G21450">
        <v>64.5</v>
      </c>
      <c r="H21450">
        <v>1</v>
      </c>
      <c r="I21450" t="s">
        <v>1816</v>
      </c>
      <c r="J21450" cm="1">
        <f t="array" ref="J21450:L21450">_xlfn.XLOOKUP($C21450, AGE!$A:$A,AGE!$B:$D,,0,2)</f>
        <v>601.29999999999995</v>
      </c>
      <c r="K21450">
        <v>37</v>
      </c>
      <c r="L21450" t="str">
        <v>Rooney et al. 2020; Rooney et al. 2015</v>
      </c>
      <c r="M21450" t="s">
        <v>2482</v>
      </c>
      <c r="O21450" s="14"/>
      <c r="P21450" t="s">
        <v>2342</v>
      </c>
      <c r="Q21450" s="14">
        <v>5.55</v>
      </c>
      <c r="R21450">
        <v>0.1</v>
      </c>
      <c r="S21450" s="14"/>
      <c r="V21450">
        <v>1</v>
      </c>
      <c r="W21450" t="s">
        <v>2570</v>
      </c>
      <c r="AB21450" t="s">
        <v>248</v>
      </c>
      <c r="AC21450" t="s">
        <v>2650</v>
      </c>
    </row>
    <row r="21451" spans="1:29" x14ac:dyDescent="0.3">
      <c r="A21451">
        <v>29167</v>
      </c>
      <c r="B21451" s="15" t="s">
        <v>2071</v>
      </c>
      <c r="C21451" t="str">
        <f>_xlfn.XLOOKUP($B21451, STANDARDS!$A:$A, STANDARDS!$B:$B,,0,2)</f>
        <v>Nadaleen Fm, Rackla Gp</v>
      </c>
      <c r="D21451" t="s">
        <v>517</v>
      </c>
      <c r="E21451" t="s">
        <v>2278</v>
      </c>
      <c r="F21451">
        <v>133</v>
      </c>
      <c r="G21451">
        <v>64.5</v>
      </c>
      <c r="H21451">
        <v>1</v>
      </c>
      <c r="I21451" t="s">
        <v>1816</v>
      </c>
      <c r="J21451" cm="1">
        <f t="array" ref="J21451:L21451">_xlfn.XLOOKUP($C21451, AGE!$A:$A,AGE!$B:$D,,0,2)</f>
        <v>601.29999999999995</v>
      </c>
      <c r="K21451">
        <v>37</v>
      </c>
      <c r="L21451" t="str">
        <v>Rooney et al. 2020; Rooney et al. 2015</v>
      </c>
      <c r="M21451" t="s">
        <v>2482</v>
      </c>
      <c r="O21451" s="14"/>
      <c r="P21451" t="s">
        <v>2342</v>
      </c>
      <c r="Q21451" s="14">
        <v>4.47</v>
      </c>
      <c r="R21451">
        <v>0.1</v>
      </c>
      <c r="S21451" s="14"/>
      <c r="V21451">
        <v>1</v>
      </c>
      <c r="W21451" t="s">
        <v>2570</v>
      </c>
      <c r="AB21451" t="s">
        <v>248</v>
      </c>
      <c r="AC21451" t="s">
        <v>2650</v>
      </c>
    </row>
    <row r="21452" spans="1:29" x14ac:dyDescent="0.3">
      <c r="A21452">
        <v>29168</v>
      </c>
      <c r="B21452" s="15" t="s">
        <v>2071</v>
      </c>
      <c r="C21452" t="str">
        <f>_xlfn.XLOOKUP($B21452, STANDARDS!$A:$A, STANDARDS!$B:$B,,0,2)</f>
        <v>Nadaleen Fm, Rackla Gp</v>
      </c>
      <c r="D21452" t="s">
        <v>517</v>
      </c>
      <c r="E21452" t="s">
        <v>2278</v>
      </c>
      <c r="F21452">
        <v>133</v>
      </c>
      <c r="G21452">
        <v>64.5</v>
      </c>
      <c r="H21452">
        <v>1</v>
      </c>
      <c r="I21452" t="s">
        <v>1816</v>
      </c>
      <c r="J21452" cm="1">
        <f t="array" ref="J21452:L21452">_xlfn.XLOOKUP($C21452, AGE!$A:$A,AGE!$B:$D,,0,2)</f>
        <v>601.29999999999995</v>
      </c>
      <c r="K21452">
        <v>37</v>
      </c>
      <c r="L21452" t="str">
        <v>Rooney et al. 2020; Rooney et al. 2015</v>
      </c>
      <c r="M21452" t="s">
        <v>2482</v>
      </c>
      <c r="O21452" s="14"/>
      <c r="P21452" t="s">
        <v>2342</v>
      </c>
      <c r="Q21452" s="14">
        <v>6.17</v>
      </c>
      <c r="R21452">
        <v>0.1</v>
      </c>
      <c r="S21452" s="14"/>
      <c r="V21452">
        <v>1</v>
      </c>
      <c r="W21452" t="s">
        <v>2570</v>
      </c>
      <c r="AB21452" t="s">
        <v>248</v>
      </c>
      <c r="AC21452" t="s">
        <v>2650</v>
      </c>
    </row>
    <row r="21453" spans="1:29" x14ac:dyDescent="0.3">
      <c r="A21453">
        <v>29169</v>
      </c>
      <c r="B21453" s="15" t="s">
        <v>2071</v>
      </c>
      <c r="C21453" t="str">
        <f>_xlfn.XLOOKUP($B21453, STANDARDS!$A:$A, STANDARDS!$B:$B,,0,2)</f>
        <v>Nadaleen Fm, Rackla Gp</v>
      </c>
      <c r="D21453" t="s">
        <v>517</v>
      </c>
      <c r="E21453" t="s">
        <v>2278</v>
      </c>
      <c r="F21453">
        <v>133</v>
      </c>
      <c r="G21453">
        <v>64.5</v>
      </c>
      <c r="H21453">
        <v>1</v>
      </c>
      <c r="I21453" t="s">
        <v>1816</v>
      </c>
      <c r="J21453" cm="1">
        <f t="array" ref="J21453:L21453">_xlfn.XLOOKUP($C21453, AGE!$A:$A,AGE!$B:$D,,0,2)</f>
        <v>601.29999999999995</v>
      </c>
      <c r="K21453">
        <v>37</v>
      </c>
      <c r="L21453" t="str">
        <v>Rooney et al. 2020; Rooney et al. 2015</v>
      </c>
      <c r="M21453" t="s">
        <v>2482</v>
      </c>
      <c r="O21453" s="14"/>
      <c r="P21453" t="s">
        <v>2342</v>
      </c>
      <c r="Q21453" s="14">
        <v>6.41</v>
      </c>
      <c r="R21453">
        <v>0.1</v>
      </c>
      <c r="S21453" s="14"/>
      <c r="V21453">
        <v>1</v>
      </c>
      <c r="W21453" t="s">
        <v>2570</v>
      </c>
      <c r="AB21453" t="s">
        <v>248</v>
      </c>
      <c r="AC21453" t="s">
        <v>2650</v>
      </c>
    </row>
    <row r="21454" spans="1:29" x14ac:dyDescent="0.3">
      <c r="A21454">
        <v>29170</v>
      </c>
      <c r="B21454" s="15" t="s">
        <v>2071</v>
      </c>
      <c r="C21454" t="str">
        <f>_xlfn.XLOOKUP($B21454, STANDARDS!$A:$A, STANDARDS!$B:$B,,0,2)</f>
        <v>Nadaleen Fm, Rackla Gp</v>
      </c>
      <c r="D21454" t="s">
        <v>517</v>
      </c>
      <c r="E21454" t="s">
        <v>2278</v>
      </c>
      <c r="F21454">
        <v>133</v>
      </c>
      <c r="G21454">
        <v>64.5</v>
      </c>
      <c r="H21454">
        <v>1</v>
      </c>
      <c r="I21454" t="s">
        <v>1816</v>
      </c>
      <c r="J21454" cm="1">
        <f t="array" ref="J21454:L21454">_xlfn.XLOOKUP($C21454, AGE!$A:$A,AGE!$B:$D,,0,2)</f>
        <v>601.29999999999995</v>
      </c>
      <c r="K21454">
        <v>37</v>
      </c>
      <c r="L21454" t="str">
        <v>Rooney et al. 2020; Rooney et al. 2015</v>
      </c>
      <c r="M21454" t="s">
        <v>2482</v>
      </c>
      <c r="O21454" s="14"/>
      <c r="P21454" t="s">
        <v>2342</v>
      </c>
      <c r="Q21454" s="14">
        <v>5.88</v>
      </c>
      <c r="R21454">
        <v>0.1</v>
      </c>
      <c r="S21454" s="14"/>
      <c r="V21454">
        <v>1</v>
      </c>
      <c r="W21454" t="s">
        <v>2570</v>
      </c>
      <c r="AB21454" t="s">
        <v>248</v>
      </c>
      <c r="AC21454" t="s">
        <v>2650</v>
      </c>
    </row>
    <row r="21455" spans="1:29" x14ac:dyDescent="0.3">
      <c r="A21455">
        <v>29171</v>
      </c>
      <c r="B21455" s="15" t="s">
        <v>2071</v>
      </c>
      <c r="C21455" t="str">
        <f>_xlfn.XLOOKUP($B21455, STANDARDS!$A:$A, STANDARDS!$B:$B,,0,2)</f>
        <v>Nadaleen Fm, Rackla Gp</v>
      </c>
      <c r="D21455" t="s">
        <v>517</v>
      </c>
      <c r="E21455" t="s">
        <v>2278</v>
      </c>
      <c r="F21455">
        <v>133</v>
      </c>
      <c r="G21455">
        <v>64.5</v>
      </c>
      <c r="H21455">
        <v>1</v>
      </c>
      <c r="I21455" t="s">
        <v>1816</v>
      </c>
      <c r="J21455" cm="1">
        <f t="array" ref="J21455:L21455">_xlfn.XLOOKUP($C21455, AGE!$A:$A,AGE!$B:$D,,0,2)</f>
        <v>601.29999999999995</v>
      </c>
      <c r="K21455">
        <v>37</v>
      </c>
      <c r="L21455" t="str">
        <v>Rooney et al. 2020; Rooney et al. 2015</v>
      </c>
      <c r="M21455" t="s">
        <v>2482</v>
      </c>
      <c r="O21455" s="14"/>
      <c r="P21455" t="s">
        <v>2342</v>
      </c>
      <c r="Q21455" s="14">
        <v>5.98</v>
      </c>
      <c r="R21455">
        <v>0.1</v>
      </c>
      <c r="S21455" s="14"/>
      <c r="V21455">
        <v>1</v>
      </c>
      <c r="W21455" t="s">
        <v>2570</v>
      </c>
      <c r="AB21455" t="s">
        <v>248</v>
      </c>
      <c r="AC21455" t="s">
        <v>2650</v>
      </c>
    </row>
    <row r="21456" spans="1:29" x14ac:dyDescent="0.3">
      <c r="A21456">
        <v>29172</v>
      </c>
      <c r="B21456" s="15" t="s">
        <v>2071</v>
      </c>
      <c r="C21456" t="str">
        <f>_xlfn.XLOOKUP($B21456, STANDARDS!$A:$A, STANDARDS!$B:$B,,0,2)</f>
        <v>Nadaleen Fm, Rackla Gp</v>
      </c>
      <c r="D21456" t="s">
        <v>517</v>
      </c>
      <c r="E21456" t="s">
        <v>2278</v>
      </c>
      <c r="F21456">
        <v>133</v>
      </c>
      <c r="G21456">
        <v>64.5</v>
      </c>
      <c r="H21456">
        <v>1</v>
      </c>
      <c r="I21456" t="s">
        <v>1816</v>
      </c>
      <c r="J21456" cm="1">
        <f t="array" ref="J21456:L21456">_xlfn.XLOOKUP($C21456, AGE!$A:$A,AGE!$B:$D,,0,2)</f>
        <v>601.29999999999995</v>
      </c>
      <c r="K21456">
        <v>37</v>
      </c>
      <c r="L21456" t="str">
        <v>Rooney et al. 2020; Rooney et al. 2015</v>
      </c>
      <c r="M21456" t="s">
        <v>2482</v>
      </c>
      <c r="O21456" s="14"/>
      <c r="P21456" t="s">
        <v>2342</v>
      </c>
      <c r="Q21456" s="14">
        <v>5.13</v>
      </c>
      <c r="R21456">
        <v>0.1</v>
      </c>
      <c r="S21456" s="14"/>
      <c r="V21456">
        <v>1</v>
      </c>
      <c r="W21456" t="s">
        <v>2570</v>
      </c>
      <c r="AB21456" t="s">
        <v>248</v>
      </c>
      <c r="AC21456" t="s">
        <v>2650</v>
      </c>
    </row>
    <row r="21457" spans="1:29" x14ac:dyDescent="0.3">
      <c r="A21457">
        <v>29173</v>
      </c>
      <c r="B21457" s="15" t="s">
        <v>2071</v>
      </c>
      <c r="C21457" t="str">
        <f>_xlfn.XLOOKUP($B21457, STANDARDS!$A:$A, STANDARDS!$B:$B,,0,2)</f>
        <v>Nadaleen Fm, Rackla Gp</v>
      </c>
      <c r="D21457" t="s">
        <v>517</v>
      </c>
      <c r="E21457" t="s">
        <v>2278</v>
      </c>
      <c r="F21457">
        <v>133</v>
      </c>
      <c r="G21457">
        <v>64.5</v>
      </c>
      <c r="H21457">
        <v>1</v>
      </c>
      <c r="I21457" t="s">
        <v>1816</v>
      </c>
      <c r="J21457" cm="1">
        <f t="array" ref="J21457:L21457">_xlfn.XLOOKUP($C21457, AGE!$A:$A,AGE!$B:$D,,0,2)</f>
        <v>601.29999999999995</v>
      </c>
      <c r="K21457">
        <v>37</v>
      </c>
      <c r="L21457" t="str">
        <v>Rooney et al. 2020; Rooney et al. 2015</v>
      </c>
      <c r="M21457" t="s">
        <v>2482</v>
      </c>
      <c r="O21457" s="14"/>
      <c r="P21457" t="s">
        <v>2342</v>
      </c>
      <c r="Q21457" s="14">
        <v>6.07</v>
      </c>
      <c r="R21457">
        <v>0.1</v>
      </c>
      <c r="S21457" s="14"/>
      <c r="V21457">
        <v>1</v>
      </c>
      <c r="W21457" t="s">
        <v>2570</v>
      </c>
      <c r="AB21457" t="s">
        <v>248</v>
      </c>
      <c r="AC21457" t="s">
        <v>2650</v>
      </c>
    </row>
    <row r="21458" spans="1:29" x14ac:dyDescent="0.3">
      <c r="A21458">
        <v>29174</v>
      </c>
      <c r="B21458" s="15" t="s">
        <v>2071</v>
      </c>
      <c r="C21458" t="str">
        <f>_xlfn.XLOOKUP($B21458, STANDARDS!$A:$A, STANDARDS!$B:$B,,0,2)</f>
        <v>Nadaleen Fm, Rackla Gp</v>
      </c>
      <c r="D21458" t="s">
        <v>517</v>
      </c>
      <c r="E21458" t="s">
        <v>2278</v>
      </c>
      <c r="F21458">
        <v>133</v>
      </c>
      <c r="G21458">
        <v>64.5</v>
      </c>
      <c r="H21458">
        <v>1</v>
      </c>
      <c r="I21458" t="s">
        <v>1816</v>
      </c>
      <c r="J21458" cm="1">
        <f t="array" ref="J21458:L21458">_xlfn.XLOOKUP($C21458, AGE!$A:$A,AGE!$B:$D,,0,2)</f>
        <v>601.29999999999995</v>
      </c>
      <c r="K21458">
        <v>37</v>
      </c>
      <c r="L21458" t="str">
        <v>Rooney et al. 2020; Rooney et al. 2015</v>
      </c>
      <c r="M21458" t="s">
        <v>2482</v>
      </c>
      <c r="O21458" s="14"/>
      <c r="P21458" t="s">
        <v>2342</v>
      </c>
      <c r="Q21458" s="14">
        <v>4.03</v>
      </c>
      <c r="R21458">
        <v>0.1</v>
      </c>
      <c r="S21458" s="14"/>
      <c r="V21458">
        <v>1</v>
      </c>
      <c r="W21458" t="s">
        <v>2570</v>
      </c>
      <c r="AB21458" t="s">
        <v>248</v>
      </c>
      <c r="AC21458" t="s">
        <v>2650</v>
      </c>
    </row>
    <row r="21459" spans="1:29" x14ac:dyDescent="0.3">
      <c r="A21459">
        <v>29175</v>
      </c>
      <c r="B21459" s="15" t="s">
        <v>2071</v>
      </c>
      <c r="C21459" t="str">
        <f>_xlfn.XLOOKUP($B21459, STANDARDS!$A:$A, STANDARDS!$B:$B,,0,2)</f>
        <v>Nadaleen Fm, Rackla Gp</v>
      </c>
      <c r="D21459" t="s">
        <v>517</v>
      </c>
      <c r="E21459" t="s">
        <v>2278</v>
      </c>
      <c r="F21459">
        <v>133</v>
      </c>
      <c r="G21459">
        <v>64.5</v>
      </c>
      <c r="H21459">
        <v>1</v>
      </c>
      <c r="I21459" t="s">
        <v>1816</v>
      </c>
      <c r="J21459" cm="1">
        <f t="array" ref="J21459:L21459">_xlfn.XLOOKUP($C21459, AGE!$A:$A,AGE!$B:$D,,0,2)</f>
        <v>601.29999999999995</v>
      </c>
      <c r="K21459">
        <v>37</v>
      </c>
      <c r="L21459" t="str">
        <v>Rooney et al. 2020; Rooney et al. 2015</v>
      </c>
      <c r="M21459" t="s">
        <v>2482</v>
      </c>
      <c r="O21459" s="14"/>
      <c r="P21459" t="s">
        <v>2342</v>
      </c>
      <c r="Q21459" s="14">
        <v>5.53</v>
      </c>
      <c r="R21459">
        <v>0.1</v>
      </c>
      <c r="S21459" s="14"/>
      <c r="V21459">
        <v>1</v>
      </c>
      <c r="W21459" t="s">
        <v>2570</v>
      </c>
      <c r="AB21459" t="s">
        <v>248</v>
      </c>
      <c r="AC21459" t="s">
        <v>2650</v>
      </c>
    </row>
    <row r="21460" spans="1:29" x14ac:dyDescent="0.3">
      <c r="A21460">
        <v>29176</v>
      </c>
      <c r="B21460" s="15" t="s">
        <v>2071</v>
      </c>
      <c r="C21460" t="str">
        <f>_xlfn.XLOOKUP($B21460, STANDARDS!$A:$A, STANDARDS!$B:$B,,0,2)</f>
        <v>Nadaleen Fm, Rackla Gp</v>
      </c>
      <c r="D21460" t="s">
        <v>517</v>
      </c>
      <c r="E21460" t="s">
        <v>2278</v>
      </c>
      <c r="F21460">
        <v>133</v>
      </c>
      <c r="G21460">
        <v>64.5</v>
      </c>
      <c r="H21460">
        <v>1</v>
      </c>
      <c r="I21460" t="s">
        <v>1816</v>
      </c>
      <c r="J21460" cm="1">
        <f t="array" ref="J21460:L21460">_xlfn.XLOOKUP($C21460, AGE!$A:$A,AGE!$B:$D,,0,2)</f>
        <v>601.29999999999995</v>
      </c>
      <c r="K21460">
        <v>37</v>
      </c>
      <c r="L21460" t="str">
        <v>Rooney et al. 2020; Rooney et al. 2015</v>
      </c>
      <c r="M21460" t="s">
        <v>2482</v>
      </c>
      <c r="O21460" s="14"/>
      <c r="P21460" t="s">
        <v>2342</v>
      </c>
      <c r="Q21460" s="14">
        <v>3.48</v>
      </c>
      <c r="R21460">
        <v>0.1</v>
      </c>
      <c r="S21460" s="14"/>
      <c r="V21460">
        <v>1</v>
      </c>
      <c r="W21460" t="s">
        <v>2570</v>
      </c>
      <c r="AB21460" t="s">
        <v>248</v>
      </c>
      <c r="AC21460" t="s">
        <v>2650</v>
      </c>
    </row>
    <row r="21461" spans="1:29" x14ac:dyDescent="0.3">
      <c r="A21461">
        <v>29177</v>
      </c>
      <c r="B21461" s="15" t="s">
        <v>2071</v>
      </c>
      <c r="C21461" t="str">
        <f>_xlfn.XLOOKUP($B21461, STANDARDS!$A:$A, STANDARDS!$B:$B,,0,2)</f>
        <v>Nadaleen Fm, Rackla Gp</v>
      </c>
      <c r="D21461" t="s">
        <v>517</v>
      </c>
      <c r="E21461" t="s">
        <v>2278</v>
      </c>
      <c r="F21461">
        <v>133</v>
      </c>
      <c r="G21461">
        <v>64.5</v>
      </c>
      <c r="H21461">
        <v>1</v>
      </c>
      <c r="I21461" t="s">
        <v>1816</v>
      </c>
      <c r="J21461" cm="1">
        <f t="array" ref="J21461:L21461">_xlfn.XLOOKUP($C21461, AGE!$A:$A,AGE!$B:$D,,0,2)</f>
        <v>601.29999999999995</v>
      </c>
      <c r="K21461">
        <v>37</v>
      </c>
      <c r="L21461" t="str">
        <v>Rooney et al. 2020; Rooney et al. 2015</v>
      </c>
      <c r="M21461" t="s">
        <v>2482</v>
      </c>
      <c r="O21461" s="14"/>
      <c r="P21461" t="s">
        <v>2342</v>
      </c>
      <c r="Q21461" s="14">
        <v>3.53</v>
      </c>
      <c r="R21461">
        <v>0.1</v>
      </c>
      <c r="S21461" s="14"/>
      <c r="V21461">
        <v>1</v>
      </c>
      <c r="W21461" t="s">
        <v>2570</v>
      </c>
      <c r="AB21461" t="s">
        <v>248</v>
      </c>
      <c r="AC21461" t="s">
        <v>2650</v>
      </c>
    </row>
    <row r="21462" spans="1:29" x14ac:dyDescent="0.3">
      <c r="A21462">
        <v>29178</v>
      </c>
      <c r="B21462" s="15" t="s">
        <v>2071</v>
      </c>
      <c r="C21462" t="str">
        <f>_xlfn.XLOOKUP($B21462, STANDARDS!$A:$A, STANDARDS!$B:$B,,0,2)</f>
        <v>Nadaleen Fm, Rackla Gp</v>
      </c>
      <c r="D21462" t="s">
        <v>517</v>
      </c>
      <c r="E21462" t="s">
        <v>2278</v>
      </c>
      <c r="F21462">
        <v>133</v>
      </c>
      <c r="G21462">
        <v>64.5</v>
      </c>
      <c r="H21462">
        <v>1</v>
      </c>
      <c r="I21462" t="s">
        <v>1816</v>
      </c>
      <c r="J21462" cm="1">
        <f t="array" ref="J21462:L21462">_xlfn.XLOOKUP($C21462, AGE!$A:$A,AGE!$B:$D,,0,2)</f>
        <v>601.29999999999995</v>
      </c>
      <c r="K21462">
        <v>37</v>
      </c>
      <c r="L21462" t="str">
        <v>Rooney et al. 2020; Rooney et al. 2015</v>
      </c>
      <c r="M21462" t="s">
        <v>2482</v>
      </c>
      <c r="O21462" s="14"/>
      <c r="P21462" t="s">
        <v>2342</v>
      </c>
      <c r="Q21462" s="14">
        <v>4.29</v>
      </c>
      <c r="R21462">
        <v>0.1</v>
      </c>
      <c r="S21462" s="14"/>
      <c r="V21462">
        <v>1</v>
      </c>
      <c r="W21462" t="s">
        <v>2570</v>
      </c>
      <c r="AB21462" t="s">
        <v>248</v>
      </c>
      <c r="AC21462" t="s">
        <v>2650</v>
      </c>
    </row>
    <row r="21463" spans="1:29" x14ac:dyDescent="0.3">
      <c r="A21463">
        <v>29179</v>
      </c>
      <c r="B21463" s="15" t="s">
        <v>2071</v>
      </c>
      <c r="C21463" t="str">
        <f>_xlfn.XLOOKUP($B21463, STANDARDS!$A:$A, STANDARDS!$B:$B,,0,2)</f>
        <v>Nadaleen Fm, Rackla Gp</v>
      </c>
      <c r="D21463" t="s">
        <v>517</v>
      </c>
      <c r="E21463" t="s">
        <v>2278</v>
      </c>
      <c r="F21463">
        <v>133</v>
      </c>
      <c r="G21463">
        <v>64.5</v>
      </c>
      <c r="H21463">
        <v>1</v>
      </c>
      <c r="I21463" t="s">
        <v>1816</v>
      </c>
      <c r="J21463" cm="1">
        <f t="array" ref="J21463:L21463">_xlfn.XLOOKUP($C21463, AGE!$A:$A,AGE!$B:$D,,0,2)</f>
        <v>601.29999999999995</v>
      </c>
      <c r="K21463">
        <v>37</v>
      </c>
      <c r="L21463" t="str">
        <v>Rooney et al. 2020; Rooney et al. 2015</v>
      </c>
      <c r="M21463" t="s">
        <v>2482</v>
      </c>
      <c r="O21463" s="14"/>
      <c r="P21463" t="s">
        <v>2342</v>
      </c>
      <c r="Q21463" s="14">
        <v>3.34</v>
      </c>
      <c r="R21463">
        <v>0.1</v>
      </c>
      <c r="S21463" s="14"/>
      <c r="V21463">
        <v>1</v>
      </c>
      <c r="W21463" t="s">
        <v>2570</v>
      </c>
      <c r="AB21463" t="s">
        <v>248</v>
      </c>
      <c r="AC21463" t="s">
        <v>2650</v>
      </c>
    </row>
    <row r="21464" spans="1:29" x14ac:dyDescent="0.3">
      <c r="A21464">
        <v>29180</v>
      </c>
      <c r="B21464" s="15" t="s">
        <v>2071</v>
      </c>
      <c r="C21464" t="str">
        <f>_xlfn.XLOOKUP($B21464, STANDARDS!$A:$A, STANDARDS!$B:$B,,0,2)</f>
        <v>Nadaleen Fm, Rackla Gp</v>
      </c>
      <c r="D21464" t="s">
        <v>517</v>
      </c>
      <c r="E21464" t="s">
        <v>2278</v>
      </c>
      <c r="F21464">
        <v>133</v>
      </c>
      <c r="G21464">
        <v>64.5</v>
      </c>
      <c r="H21464">
        <v>1</v>
      </c>
      <c r="I21464" t="s">
        <v>1816</v>
      </c>
      <c r="J21464" cm="1">
        <f t="array" ref="J21464:L21464">_xlfn.XLOOKUP($C21464, AGE!$A:$A,AGE!$B:$D,,0,2)</f>
        <v>601.29999999999995</v>
      </c>
      <c r="K21464">
        <v>37</v>
      </c>
      <c r="L21464" t="str">
        <v>Rooney et al. 2020; Rooney et al. 2015</v>
      </c>
      <c r="M21464" t="s">
        <v>2482</v>
      </c>
      <c r="O21464" s="14"/>
      <c r="P21464" t="s">
        <v>2342</v>
      </c>
      <c r="Q21464" s="14">
        <v>5.88</v>
      </c>
      <c r="R21464">
        <v>0.1</v>
      </c>
      <c r="S21464" s="14"/>
      <c r="V21464">
        <v>1</v>
      </c>
      <c r="W21464" t="s">
        <v>2570</v>
      </c>
      <c r="AB21464" t="s">
        <v>248</v>
      </c>
      <c r="AC21464" t="s">
        <v>2650</v>
      </c>
    </row>
    <row r="21465" spans="1:29" x14ac:dyDescent="0.3">
      <c r="A21465">
        <v>29181</v>
      </c>
      <c r="B21465" s="15" t="s">
        <v>2071</v>
      </c>
      <c r="C21465" t="str">
        <f>_xlfn.XLOOKUP($B21465, STANDARDS!$A:$A, STANDARDS!$B:$B,,0,2)</f>
        <v>Nadaleen Fm, Rackla Gp</v>
      </c>
      <c r="D21465" t="s">
        <v>517</v>
      </c>
      <c r="E21465" t="s">
        <v>2278</v>
      </c>
      <c r="F21465">
        <v>133</v>
      </c>
      <c r="G21465">
        <v>64.5</v>
      </c>
      <c r="H21465">
        <v>1</v>
      </c>
      <c r="I21465" t="s">
        <v>1816</v>
      </c>
      <c r="J21465" cm="1">
        <f t="array" ref="J21465:L21465">_xlfn.XLOOKUP($C21465, AGE!$A:$A,AGE!$B:$D,,0,2)</f>
        <v>601.29999999999995</v>
      </c>
      <c r="K21465">
        <v>37</v>
      </c>
      <c r="L21465" t="str">
        <v>Rooney et al. 2020; Rooney et al. 2015</v>
      </c>
      <c r="M21465" t="s">
        <v>2482</v>
      </c>
      <c r="O21465" s="14"/>
      <c r="P21465" t="s">
        <v>2342</v>
      </c>
      <c r="Q21465" s="14">
        <v>4.5199999999999996</v>
      </c>
      <c r="R21465">
        <v>0.1</v>
      </c>
      <c r="S21465" s="14"/>
      <c r="V21465">
        <v>1</v>
      </c>
      <c r="W21465" t="s">
        <v>2570</v>
      </c>
      <c r="AB21465" t="s">
        <v>248</v>
      </c>
      <c r="AC21465" t="s">
        <v>2650</v>
      </c>
    </row>
    <row r="21466" spans="1:29" x14ac:dyDescent="0.3">
      <c r="A21466">
        <v>29182</v>
      </c>
      <c r="B21466" s="15" t="s">
        <v>2071</v>
      </c>
      <c r="C21466" t="str">
        <f>_xlfn.XLOOKUP($B21466, STANDARDS!$A:$A, STANDARDS!$B:$B,,0,2)</f>
        <v>Nadaleen Fm, Rackla Gp</v>
      </c>
      <c r="D21466" t="s">
        <v>517</v>
      </c>
      <c r="E21466" t="s">
        <v>2278</v>
      </c>
      <c r="F21466">
        <v>133</v>
      </c>
      <c r="G21466">
        <v>64.5</v>
      </c>
      <c r="H21466">
        <v>1</v>
      </c>
      <c r="I21466" t="s">
        <v>1816</v>
      </c>
      <c r="J21466" cm="1">
        <f t="array" ref="J21466:L21466">_xlfn.XLOOKUP($C21466, AGE!$A:$A,AGE!$B:$D,,0,2)</f>
        <v>601.29999999999995</v>
      </c>
      <c r="K21466">
        <v>37</v>
      </c>
      <c r="L21466" t="str">
        <v>Rooney et al. 2020; Rooney et al. 2015</v>
      </c>
      <c r="M21466" t="s">
        <v>2482</v>
      </c>
      <c r="O21466" s="14"/>
      <c r="P21466" t="s">
        <v>2342</v>
      </c>
      <c r="Q21466" s="14">
        <v>4.2699999999999996</v>
      </c>
      <c r="R21466">
        <v>0.1</v>
      </c>
      <c r="S21466" s="14"/>
      <c r="V21466">
        <v>1</v>
      </c>
      <c r="W21466" t="s">
        <v>2570</v>
      </c>
      <c r="AB21466" t="s">
        <v>248</v>
      </c>
      <c r="AC21466" t="s">
        <v>2650</v>
      </c>
    </row>
    <row r="21467" spans="1:29" x14ac:dyDescent="0.3">
      <c r="A21467">
        <v>29183</v>
      </c>
      <c r="B21467" s="15" t="s">
        <v>2071</v>
      </c>
      <c r="C21467" t="str">
        <f>_xlfn.XLOOKUP($B21467, STANDARDS!$A:$A, STANDARDS!$B:$B,,0,2)</f>
        <v>Nadaleen Fm, Rackla Gp</v>
      </c>
      <c r="D21467" t="s">
        <v>517</v>
      </c>
      <c r="E21467" t="s">
        <v>2278</v>
      </c>
      <c r="F21467">
        <v>133</v>
      </c>
      <c r="G21467">
        <v>64.5</v>
      </c>
      <c r="H21467">
        <v>1</v>
      </c>
      <c r="I21467" t="s">
        <v>1816</v>
      </c>
      <c r="J21467" cm="1">
        <f t="array" ref="J21467:L21467">_xlfn.XLOOKUP($C21467, AGE!$A:$A,AGE!$B:$D,,0,2)</f>
        <v>601.29999999999995</v>
      </c>
      <c r="K21467">
        <v>37</v>
      </c>
      <c r="L21467" t="str">
        <v>Rooney et al. 2020; Rooney et al. 2015</v>
      </c>
      <c r="M21467" t="s">
        <v>2482</v>
      </c>
      <c r="O21467" s="14"/>
      <c r="P21467" t="s">
        <v>2342</v>
      </c>
      <c r="Q21467" s="14">
        <v>4.28</v>
      </c>
      <c r="R21467">
        <v>0.1</v>
      </c>
      <c r="S21467" s="14"/>
      <c r="V21467">
        <v>1</v>
      </c>
      <c r="W21467" t="s">
        <v>2570</v>
      </c>
      <c r="AB21467" t="s">
        <v>248</v>
      </c>
      <c r="AC21467" t="s">
        <v>2650</v>
      </c>
    </row>
    <row r="21468" spans="1:29" x14ac:dyDescent="0.3">
      <c r="A21468">
        <v>29184</v>
      </c>
      <c r="B21468" s="15" t="s">
        <v>2071</v>
      </c>
      <c r="C21468" t="str">
        <f>_xlfn.XLOOKUP($B21468, STANDARDS!$A:$A, STANDARDS!$B:$B,,0,2)</f>
        <v>Nadaleen Fm, Rackla Gp</v>
      </c>
      <c r="D21468" t="s">
        <v>517</v>
      </c>
      <c r="E21468" t="s">
        <v>2278</v>
      </c>
      <c r="F21468">
        <v>133</v>
      </c>
      <c r="G21468">
        <v>64.5</v>
      </c>
      <c r="H21468">
        <v>1</v>
      </c>
      <c r="I21468" t="s">
        <v>1816</v>
      </c>
      <c r="J21468" cm="1">
        <f t="array" ref="J21468:L21468">_xlfn.XLOOKUP($C21468, AGE!$A:$A,AGE!$B:$D,,0,2)</f>
        <v>601.29999999999995</v>
      </c>
      <c r="K21468">
        <v>37</v>
      </c>
      <c r="L21468" t="str">
        <v>Rooney et al. 2020; Rooney et al. 2015</v>
      </c>
      <c r="M21468" t="s">
        <v>2482</v>
      </c>
      <c r="O21468" s="14"/>
      <c r="P21468" t="s">
        <v>2342</v>
      </c>
      <c r="Q21468" s="14">
        <v>5.0599999999999996</v>
      </c>
      <c r="R21468">
        <v>0.1</v>
      </c>
      <c r="S21468" s="14"/>
      <c r="V21468">
        <v>1</v>
      </c>
      <c r="W21468" t="s">
        <v>2570</v>
      </c>
      <c r="AB21468" t="s">
        <v>248</v>
      </c>
      <c r="AC21468" t="s">
        <v>2650</v>
      </c>
    </row>
    <row r="21469" spans="1:29" x14ac:dyDescent="0.3">
      <c r="A21469">
        <v>29185</v>
      </c>
      <c r="B21469" s="15" t="s">
        <v>2071</v>
      </c>
      <c r="C21469" t="str">
        <f>_xlfn.XLOOKUP($B21469, STANDARDS!$A:$A, STANDARDS!$B:$B,,0,2)</f>
        <v>Nadaleen Fm, Rackla Gp</v>
      </c>
      <c r="D21469" t="s">
        <v>517</v>
      </c>
      <c r="E21469" t="s">
        <v>2278</v>
      </c>
      <c r="F21469">
        <v>133</v>
      </c>
      <c r="G21469">
        <v>64.5</v>
      </c>
      <c r="H21469">
        <v>1</v>
      </c>
      <c r="I21469" t="s">
        <v>1816</v>
      </c>
      <c r="J21469" cm="1">
        <f t="array" ref="J21469:L21469">_xlfn.XLOOKUP($C21469, AGE!$A:$A,AGE!$B:$D,,0,2)</f>
        <v>601.29999999999995</v>
      </c>
      <c r="K21469">
        <v>37</v>
      </c>
      <c r="L21469" t="str">
        <v>Rooney et al. 2020; Rooney et al. 2015</v>
      </c>
      <c r="M21469" t="s">
        <v>2482</v>
      </c>
      <c r="O21469" s="14"/>
      <c r="P21469" t="s">
        <v>2342</v>
      </c>
      <c r="Q21469" s="14">
        <v>4.8099999999999996</v>
      </c>
      <c r="R21469">
        <v>0.1</v>
      </c>
      <c r="S21469" s="14"/>
      <c r="V21469">
        <v>1</v>
      </c>
      <c r="W21469" t="s">
        <v>2570</v>
      </c>
      <c r="AB21469" t="s">
        <v>248</v>
      </c>
      <c r="AC21469" t="s">
        <v>2650</v>
      </c>
    </row>
    <row r="21470" spans="1:29" x14ac:dyDescent="0.3">
      <c r="A21470">
        <v>29186</v>
      </c>
      <c r="B21470" s="15" t="s">
        <v>2071</v>
      </c>
      <c r="C21470" t="str">
        <f>_xlfn.XLOOKUP($B21470, STANDARDS!$A:$A, STANDARDS!$B:$B,,0,2)</f>
        <v>Nadaleen Fm, Rackla Gp</v>
      </c>
      <c r="D21470" t="s">
        <v>517</v>
      </c>
      <c r="E21470" t="s">
        <v>2278</v>
      </c>
      <c r="F21470">
        <v>133</v>
      </c>
      <c r="G21470">
        <v>64.5</v>
      </c>
      <c r="H21470">
        <v>1</v>
      </c>
      <c r="I21470" t="s">
        <v>1816</v>
      </c>
      <c r="J21470" cm="1">
        <f t="array" ref="J21470:L21470">_xlfn.XLOOKUP($C21470, AGE!$A:$A,AGE!$B:$D,,0,2)</f>
        <v>601.29999999999995</v>
      </c>
      <c r="K21470">
        <v>37</v>
      </c>
      <c r="L21470" t="str">
        <v>Rooney et al. 2020; Rooney et al. 2015</v>
      </c>
      <c r="M21470" t="s">
        <v>2482</v>
      </c>
      <c r="O21470" s="14"/>
      <c r="P21470" t="s">
        <v>2342</v>
      </c>
      <c r="Q21470" s="14">
        <v>4.51</v>
      </c>
      <c r="R21470">
        <v>0.1</v>
      </c>
      <c r="S21470" s="14"/>
      <c r="V21470">
        <v>1</v>
      </c>
      <c r="W21470" t="s">
        <v>2570</v>
      </c>
      <c r="AB21470" t="s">
        <v>248</v>
      </c>
      <c r="AC21470" t="s">
        <v>2650</v>
      </c>
    </row>
    <row r="21471" spans="1:29" x14ac:dyDescent="0.3">
      <c r="A21471">
        <v>29187</v>
      </c>
      <c r="B21471" s="15" t="s">
        <v>2071</v>
      </c>
      <c r="C21471" t="str">
        <f>_xlfn.XLOOKUP($B21471, STANDARDS!$A:$A, STANDARDS!$B:$B,,0,2)</f>
        <v>Nadaleen Fm, Rackla Gp</v>
      </c>
      <c r="D21471" t="s">
        <v>517</v>
      </c>
      <c r="E21471" t="s">
        <v>2278</v>
      </c>
      <c r="F21471">
        <v>133</v>
      </c>
      <c r="G21471">
        <v>64.5</v>
      </c>
      <c r="H21471">
        <v>1</v>
      </c>
      <c r="I21471" t="s">
        <v>1816</v>
      </c>
      <c r="J21471" cm="1">
        <f t="array" ref="J21471:L21471">_xlfn.XLOOKUP($C21471, AGE!$A:$A,AGE!$B:$D,,0,2)</f>
        <v>601.29999999999995</v>
      </c>
      <c r="K21471">
        <v>37</v>
      </c>
      <c r="L21471" t="str">
        <v>Rooney et al. 2020; Rooney et al. 2015</v>
      </c>
      <c r="M21471" t="s">
        <v>2482</v>
      </c>
      <c r="O21471" s="14"/>
      <c r="P21471" t="s">
        <v>2342</v>
      </c>
      <c r="Q21471" s="14">
        <v>4.78</v>
      </c>
      <c r="R21471">
        <v>0.1</v>
      </c>
      <c r="S21471" s="14"/>
      <c r="V21471">
        <v>1</v>
      </c>
      <c r="W21471" t="s">
        <v>2570</v>
      </c>
      <c r="AB21471" t="s">
        <v>248</v>
      </c>
      <c r="AC21471" t="s">
        <v>2650</v>
      </c>
    </row>
    <row r="21472" spans="1:29" x14ac:dyDescent="0.3">
      <c r="A21472">
        <v>29188</v>
      </c>
      <c r="B21472" s="15" t="s">
        <v>2071</v>
      </c>
      <c r="C21472" t="str">
        <f>_xlfn.XLOOKUP($B21472, STANDARDS!$A:$A, STANDARDS!$B:$B,,0,2)</f>
        <v>Nadaleen Fm, Rackla Gp</v>
      </c>
      <c r="D21472" t="s">
        <v>517</v>
      </c>
      <c r="E21472" t="s">
        <v>2278</v>
      </c>
      <c r="F21472">
        <v>133</v>
      </c>
      <c r="G21472">
        <v>64.5</v>
      </c>
      <c r="H21472">
        <v>1</v>
      </c>
      <c r="I21472" t="s">
        <v>1816</v>
      </c>
      <c r="J21472" cm="1">
        <f t="array" ref="J21472:L21472">_xlfn.XLOOKUP($C21472, AGE!$A:$A,AGE!$B:$D,,0,2)</f>
        <v>601.29999999999995</v>
      </c>
      <c r="K21472">
        <v>37</v>
      </c>
      <c r="L21472" t="str">
        <v>Rooney et al. 2020; Rooney et al. 2015</v>
      </c>
      <c r="M21472" t="s">
        <v>2482</v>
      </c>
      <c r="O21472" s="14"/>
      <c r="P21472" t="s">
        <v>2342</v>
      </c>
      <c r="Q21472" s="14">
        <v>5.82</v>
      </c>
      <c r="R21472">
        <v>0.1</v>
      </c>
      <c r="S21472" s="14"/>
      <c r="V21472">
        <v>1</v>
      </c>
      <c r="W21472" t="s">
        <v>2570</v>
      </c>
      <c r="AB21472" t="s">
        <v>248</v>
      </c>
      <c r="AC21472" t="s">
        <v>2650</v>
      </c>
    </row>
    <row r="21473" spans="1:29" x14ac:dyDescent="0.3">
      <c r="A21473">
        <v>29189</v>
      </c>
      <c r="B21473" s="15" t="s">
        <v>2071</v>
      </c>
      <c r="C21473" t="str">
        <f>_xlfn.XLOOKUP($B21473, STANDARDS!$A:$A, STANDARDS!$B:$B,,0,2)</f>
        <v>Nadaleen Fm, Rackla Gp</v>
      </c>
      <c r="D21473" t="s">
        <v>517</v>
      </c>
      <c r="E21473" t="s">
        <v>2278</v>
      </c>
      <c r="F21473">
        <v>133</v>
      </c>
      <c r="G21473">
        <v>64.5</v>
      </c>
      <c r="H21473">
        <v>1</v>
      </c>
      <c r="I21473" t="s">
        <v>1816</v>
      </c>
      <c r="J21473" cm="1">
        <f t="array" ref="J21473:L21473">_xlfn.XLOOKUP($C21473, AGE!$A:$A,AGE!$B:$D,,0,2)</f>
        <v>601.29999999999995</v>
      </c>
      <c r="K21473">
        <v>37</v>
      </c>
      <c r="L21473" t="str">
        <v>Rooney et al. 2020; Rooney et al. 2015</v>
      </c>
      <c r="M21473" t="s">
        <v>2482</v>
      </c>
      <c r="O21473" s="14"/>
      <c r="P21473" t="s">
        <v>2342</v>
      </c>
      <c r="Q21473" s="14">
        <v>5.74</v>
      </c>
      <c r="R21473">
        <v>0.1</v>
      </c>
      <c r="S21473" s="14"/>
      <c r="V21473">
        <v>1</v>
      </c>
      <c r="W21473" t="s">
        <v>2570</v>
      </c>
      <c r="AB21473" t="s">
        <v>248</v>
      </c>
      <c r="AC21473" t="s">
        <v>2650</v>
      </c>
    </row>
    <row r="21474" spans="1:29" x14ac:dyDescent="0.3">
      <c r="A21474">
        <v>29190</v>
      </c>
      <c r="B21474" s="15" t="s">
        <v>2071</v>
      </c>
      <c r="C21474" t="str">
        <f>_xlfn.XLOOKUP($B21474, STANDARDS!$A:$A, STANDARDS!$B:$B,,0,2)</f>
        <v>Nadaleen Fm, Rackla Gp</v>
      </c>
      <c r="D21474" t="s">
        <v>517</v>
      </c>
      <c r="E21474" t="s">
        <v>2278</v>
      </c>
      <c r="F21474">
        <v>133</v>
      </c>
      <c r="G21474">
        <v>64.5</v>
      </c>
      <c r="H21474">
        <v>1</v>
      </c>
      <c r="I21474" t="s">
        <v>1816</v>
      </c>
      <c r="J21474" cm="1">
        <f t="array" ref="J21474:L21474">_xlfn.XLOOKUP($C21474, AGE!$A:$A,AGE!$B:$D,,0,2)</f>
        <v>601.29999999999995</v>
      </c>
      <c r="K21474">
        <v>37</v>
      </c>
      <c r="L21474" t="str">
        <v>Rooney et al. 2020; Rooney et al. 2015</v>
      </c>
      <c r="M21474" t="s">
        <v>2482</v>
      </c>
      <c r="O21474" s="14"/>
      <c r="P21474" t="s">
        <v>2342</v>
      </c>
      <c r="Q21474" s="14">
        <v>5.16</v>
      </c>
      <c r="R21474">
        <v>0.1</v>
      </c>
      <c r="S21474" s="14"/>
      <c r="V21474">
        <v>1</v>
      </c>
      <c r="W21474" t="s">
        <v>2570</v>
      </c>
      <c r="AB21474" t="s">
        <v>248</v>
      </c>
      <c r="AC21474" t="s">
        <v>2650</v>
      </c>
    </row>
    <row r="21475" spans="1:29" x14ac:dyDescent="0.3">
      <c r="A21475">
        <v>29191</v>
      </c>
      <c r="B21475" s="15" t="s">
        <v>2071</v>
      </c>
      <c r="C21475" t="str">
        <f>_xlfn.XLOOKUP($B21475, STANDARDS!$A:$A, STANDARDS!$B:$B,,0,2)</f>
        <v>Nadaleen Fm, Rackla Gp</v>
      </c>
      <c r="D21475" t="s">
        <v>517</v>
      </c>
      <c r="E21475" t="s">
        <v>2278</v>
      </c>
      <c r="F21475">
        <v>133</v>
      </c>
      <c r="G21475">
        <v>64.5</v>
      </c>
      <c r="H21475">
        <v>1</v>
      </c>
      <c r="I21475" t="s">
        <v>1816</v>
      </c>
      <c r="J21475" cm="1">
        <f t="array" ref="J21475:L21475">_xlfn.XLOOKUP($C21475, AGE!$A:$A,AGE!$B:$D,,0,2)</f>
        <v>601.29999999999995</v>
      </c>
      <c r="K21475">
        <v>37</v>
      </c>
      <c r="L21475" t="str">
        <v>Rooney et al. 2020; Rooney et al. 2015</v>
      </c>
      <c r="M21475" t="s">
        <v>2482</v>
      </c>
      <c r="O21475" s="14"/>
      <c r="P21475" t="s">
        <v>2342</v>
      </c>
      <c r="Q21475" s="14">
        <v>4.45</v>
      </c>
      <c r="R21475">
        <v>0.1</v>
      </c>
      <c r="S21475" s="14"/>
      <c r="V21475">
        <v>1</v>
      </c>
      <c r="W21475" t="s">
        <v>2570</v>
      </c>
      <c r="AB21475" t="s">
        <v>248</v>
      </c>
      <c r="AC21475" t="s">
        <v>2650</v>
      </c>
    </row>
    <row r="21476" spans="1:29" x14ac:dyDescent="0.3">
      <c r="A21476">
        <v>29192</v>
      </c>
      <c r="B21476" s="15" t="s">
        <v>2071</v>
      </c>
      <c r="C21476" t="str">
        <f>_xlfn.XLOOKUP($B21476, STANDARDS!$A:$A, STANDARDS!$B:$B,,0,2)</f>
        <v>Nadaleen Fm, Rackla Gp</v>
      </c>
      <c r="D21476" t="s">
        <v>517</v>
      </c>
      <c r="E21476" t="s">
        <v>2278</v>
      </c>
      <c r="F21476">
        <v>133</v>
      </c>
      <c r="G21476">
        <v>64.5</v>
      </c>
      <c r="H21476">
        <v>1</v>
      </c>
      <c r="I21476" t="s">
        <v>1816</v>
      </c>
      <c r="J21476" cm="1">
        <f t="array" ref="J21476:L21476">_xlfn.XLOOKUP($C21476, AGE!$A:$A,AGE!$B:$D,,0,2)</f>
        <v>601.29999999999995</v>
      </c>
      <c r="K21476">
        <v>37</v>
      </c>
      <c r="L21476" t="str">
        <v>Rooney et al. 2020; Rooney et al. 2015</v>
      </c>
      <c r="M21476" t="s">
        <v>2482</v>
      </c>
      <c r="O21476" s="14"/>
      <c r="P21476" t="s">
        <v>2342</v>
      </c>
      <c r="Q21476" s="14">
        <v>4.47</v>
      </c>
      <c r="R21476">
        <v>0.1</v>
      </c>
      <c r="S21476" s="14"/>
      <c r="V21476">
        <v>1</v>
      </c>
      <c r="W21476" t="s">
        <v>2570</v>
      </c>
      <c r="AB21476" t="s">
        <v>248</v>
      </c>
      <c r="AC21476" t="s">
        <v>2650</v>
      </c>
    </row>
    <row r="21477" spans="1:29" x14ac:dyDescent="0.3">
      <c r="A21477">
        <v>29193</v>
      </c>
      <c r="B21477" s="15" t="s">
        <v>2071</v>
      </c>
      <c r="C21477" t="str">
        <f>_xlfn.XLOOKUP($B21477, STANDARDS!$A:$A, STANDARDS!$B:$B,,0,2)</f>
        <v>Nadaleen Fm, Rackla Gp</v>
      </c>
      <c r="D21477" t="s">
        <v>517</v>
      </c>
      <c r="E21477" t="s">
        <v>2278</v>
      </c>
      <c r="F21477">
        <v>133</v>
      </c>
      <c r="G21477">
        <v>64.5</v>
      </c>
      <c r="H21477">
        <v>1</v>
      </c>
      <c r="I21477" t="s">
        <v>1816</v>
      </c>
      <c r="J21477" cm="1">
        <f t="array" ref="J21477:L21477">_xlfn.XLOOKUP($C21477, AGE!$A:$A,AGE!$B:$D,,0,2)</f>
        <v>601.29999999999995</v>
      </c>
      <c r="K21477">
        <v>37</v>
      </c>
      <c r="L21477" t="str">
        <v>Rooney et al. 2020; Rooney et al. 2015</v>
      </c>
      <c r="M21477" t="s">
        <v>2482</v>
      </c>
      <c r="O21477" s="14"/>
      <c r="P21477" t="s">
        <v>2342</v>
      </c>
      <c r="Q21477" s="14">
        <v>4.3899999999999997</v>
      </c>
      <c r="R21477">
        <v>0.1</v>
      </c>
      <c r="S21477" s="14"/>
      <c r="V21477">
        <v>1</v>
      </c>
      <c r="W21477" t="s">
        <v>2570</v>
      </c>
      <c r="AB21477" t="s">
        <v>248</v>
      </c>
      <c r="AC21477" t="s">
        <v>2650</v>
      </c>
    </row>
    <row r="21478" spans="1:29" x14ac:dyDescent="0.3">
      <c r="A21478">
        <v>29194</v>
      </c>
      <c r="B21478" s="15" t="s">
        <v>2071</v>
      </c>
      <c r="C21478" t="str">
        <f>_xlfn.XLOOKUP($B21478, STANDARDS!$A:$A, STANDARDS!$B:$B,,0,2)</f>
        <v>Nadaleen Fm, Rackla Gp</v>
      </c>
      <c r="D21478" t="s">
        <v>517</v>
      </c>
      <c r="E21478" t="s">
        <v>2278</v>
      </c>
      <c r="F21478">
        <v>133</v>
      </c>
      <c r="G21478">
        <v>64.5</v>
      </c>
      <c r="H21478">
        <v>1</v>
      </c>
      <c r="I21478" t="s">
        <v>1816</v>
      </c>
      <c r="J21478" cm="1">
        <f t="array" ref="J21478:L21478">_xlfn.XLOOKUP($C21478, AGE!$A:$A,AGE!$B:$D,,0,2)</f>
        <v>601.29999999999995</v>
      </c>
      <c r="K21478">
        <v>37</v>
      </c>
      <c r="L21478" t="str">
        <v>Rooney et al. 2020; Rooney et al. 2015</v>
      </c>
      <c r="M21478" t="s">
        <v>2482</v>
      </c>
      <c r="O21478" s="14"/>
      <c r="P21478" t="s">
        <v>2342</v>
      </c>
      <c r="Q21478" s="14">
        <v>4.29</v>
      </c>
      <c r="R21478">
        <v>0.1</v>
      </c>
      <c r="S21478" s="14"/>
      <c r="V21478">
        <v>1</v>
      </c>
      <c r="W21478" t="s">
        <v>2570</v>
      </c>
      <c r="AB21478" t="s">
        <v>248</v>
      </c>
      <c r="AC21478" t="s">
        <v>2650</v>
      </c>
    </row>
    <row r="21479" spans="1:29" x14ac:dyDescent="0.3">
      <c r="A21479">
        <v>29195</v>
      </c>
      <c r="B21479" s="15" t="s">
        <v>2071</v>
      </c>
      <c r="C21479" t="str">
        <f>_xlfn.XLOOKUP($B21479, STANDARDS!$A:$A, STANDARDS!$B:$B,,0,2)</f>
        <v>Nadaleen Fm, Rackla Gp</v>
      </c>
      <c r="D21479" t="s">
        <v>517</v>
      </c>
      <c r="E21479" t="s">
        <v>2278</v>
      </c>
      <c r="F21479">
        <v>133</v>
      </c>
      <c r="G21479">
        <v>64.5</v>
      </c>
      <c r="H21479">
        <v>1</v>
      </c>
      <c r="I21479" t="s">
        <v>1816</v>
      </c>
      <c r="J21479" cm="1">
        <f t="array" ref="J21479:L21479">_xlfn.XLOOKUP($C21479, AGE!$A:$A,AGE!$B:$D,,0,2)</f>
        <v>601.29999999999995</v>
      </c>
      <c r="K21479">
        <v>37</v>
      </c>
      <c r="L21479" t="str">
        <v>Rooney et al. 2020; Rooney et al. 2015</v>
      </c>
      <c r="M21479" t="s">
        <v>2482</v>
      </c>
      <c r="O21479" s="14"/>
      <c r="P21479" t="s">
        <v>2342</v>
      </c>
      <c r="Q21479" s="14">
        <v>4.13</v>
      </c>
      <c r="R21479">
        <v>0.1</v>
      </c>
      <c r="S21479" s="14"/>
      <c r="V21479">
        <v>1</v>
      </c>
      <c r="W21479" t="s">
        <v>2570</v>
      </c>
      <c r="AB21479" t="s">
        <v>248</v>
      </c>
      <c r="AC21479" t="s">
        <v>2650</v>
      </c>
    </row>
    <row r="21480" spans="1:29" x14ac:dyDescent="0.3">
      <c r="A21480">
        <v>29196</v>
      </c>
      <c r="B21480" s="15" t="s">
        <v>2071</v>
      </c>
      <c r="C21480" t="str">
        <f>_xlfn.XLOOKUP($B21480, STANDARDS!$A:$A, STANDARDS!$B:$B,,0,2)</f>
        <v>Nadaleen Fm, Rackla Gp</v>
      </c>
      <c r="D21480" t="s">
        <v>517</v>
      </c>
      <c r="E21480" t="s">
        <v>2278</v>
      </c>
      <c r="F21480">
        <v>133</v>
      </c>
      <c r="G21480">
        <v>64.5</v>
      </c>
      <c r="H21480">
        <v>1</v>
      </c>
      <c r="I21480" t="s">
        <v>1816</v>
      </c>
      <c r="J21480" cm="1">
        <f t="array" ref="J21480:L21480">_xlfn.XLOOKUP($C21480, AGE!$A:$A,AGE!$B:$D,,0,2)</f>
        <v>601.29999999999995</v>
      </c>
      <c r="K21480">
        <v>37</v>
      </c>
      <c r="L21480" t="str">
        <v>Rooney et al. 2020; Rooney et al. 2015</v>
      </c>
      <c r="M21480" t="s">
        <v>2482</v>
      </c>
      <c r="O21480" s="14"/>
      <c r="P21480" t="s">
        <v>2342</v>
      </c>
      <c r="Q21480" s="14">
        <v>2.79</v>
      </c>
      <c r="R21480">
        <v>0.1</v>
      </c>
      <c r="S21480" s="14"/>
      <c r="V21480">
        <v>1</v>
      </c>
      <c r="W21480" t="s">
        <v>2570</v>
      </c>
      <c r="AB21480" t="s">
        <v>248</v>
      </c>
      <c r="AC21480" t="s">
        <v>2650</v>
      </c>
    </row>
    <row r="21481" spans="1:29" x14ac:dyDescent="0.3">
      <c r="A21481">
        <v>29197</v>
      </c>
      <c r="B21481" s="15" t="s">
        <v>2071</v>
      </c>
      <c r="C21481" t="str">
        <f>_xlfn.XLOOKUP($B21481, STANDARDS!$A:$A, STANDARDS!$B:$B,,0,2)</f>
        <v>Nadaleen Fm, Rackla Gp</v>
      </c>
      <c r="D21481" t="s">
        <v>517</v>
      </c>
      <c r="E21481" t="s">
        <v>2278</v>
      </c>
      <c r="F21481">
        <v>133</v>
      </c>
      <c r="G21481">
        <v>64.5</v>
      </c>
      <c r="H21481">
        <v>1</v>
      </c>
      <c r="I21481" t="s">
        <v>1816</v>
      </c>
      <c r="J21481" cm="1">
        <f t="array" ref="J21481:L21481">_xlfn.XLOOKUP($C21481, AGE!$A:$A,AGE!$B:$D,,0,2)</f>
        <v>601.29999999999995</v>
      </c>
      <c r="K21481">
        <v>37</v>
      </c>
      <c r="L21481" t="str">
        <v>Rooney et al. 2020; Rooney et al. 2015</v>
      </c>
      <c r="M21481" t="s">
        <v>2482</v>
      </c>
      <c r="O21481" s="14"/>
      <c r="P21481" t="s">
        <v>2342</v>
      </c>
      <c r="Q21481" s="14">
        <v>6.28</v>
      </c>
      <c r="R21481">
        <v>0.1</v>
      </c>
      <c r="S21481" s="14"/>
      <c r="V21481">
        <v>1</v>
      </c>
      <c r="W21481" t="s">
        <v>2570</v>
      </c>
      <c r="AB21481" t="s">
        <v>248</v>
      </c>
      <c r="AC21481" t="s">
        <v>2650</v>
      </c>
    </row>
    <row r="21482" spans="1:29" x14ac:dyDescent="0.3">
      <c r="A21482">
        <v>29198</v>
      </c>
      <c r="B21482" s="15" t="s">
        <v>2071</v>
      </c>
      <c r="C21482" t="str">
        <f>_xlfn.XLOOKUP($B21482, STANDARDS!$A:$A, STANDARDS!$B:$B,,0,2)</f>
        <v>Nadaleen Fm, Rackla Gp</v>
      </c>
      <c r="D21482" t="s">
        <v>517</v>
      </c>
      <c r="E21482" t="s">
        <v>2278</v>
      </c>
      <c r="F21482">
        <v>133</v>
      </c>
      <c r="G21482">
        <v>64.5</v>
      </c>
      <c r="H21482">
        <v>1</v>
      </c>
      <c r="I21482" t="s">
        <v>1816</v>
      </c>
      <c r="J21482" cm="1">
        <f t="array" ref="J21482:L21482">_xlfn.XLOOKUP($C21482, AGE!$A:$A,AGE!$B:$D,,0,2)</f>
        <v>601.29999999999995</v>
      </c>
      <c r="K21482">
        <v>37</v>
      </c>
      <c r="L21482" t="str">
        <v>Rooney et al. 2020; Rooney et al. 2015</v>
      </c>
      <c r="M21482" t="s">
        <v>2482</v>
      </c>
      <c r="O21482" s="14"/>
      <c r="P21482" t="s">
        <v>2342</v>
      </c>
      <c r="Q21482" s="14">
        <v>6.14</v>
      </c>
      <c r="R21482">
        <v>0.1</v>
      </c>
      <c r="S21482" s="14"/>
      <c r="V21482">
        <v>1</v>
      </c>
      <c r="W21482" t="s">
        <v>2570</v>
      </c>
      <c r="AB21482" t="s">
        <v>248</v>
      </c>
      <c r="AC21482" t="s">
        <v>2650</v>
      </c>
    </row>
    <row r="21483" spans="1:29" x14ac:dyDescent="0.3">
      <c r="A21483">
        <v>29199</v>
      </c>
      <c r="B21483" s="15" t="s">
        <v>2071</v>
      </c>
      <c r="C21483" t="str">
        <f>_xlfn.XLOOKUP($B21483, STANDARDS!$A:$A, STANDARDS!$B:$B,,0,2)</f>
        <v>Nadaleen Fm, Rackla Gp</v>
      </c>
      <c r="D21483" t="s">
        <v>517</v>
      </c>
      <c r="E21483" t="s">
        <v>2278</v>
      </c>
      <c r="F21483">
        <v>133</v>
      </c>
      <c r="G21483">
        <v>64.5</v>
      </c>
      <c r="H21483">
        <v>1</v>
      </c>
      <c r="I21483" t="s">
        <v>1816</v>
      </c>
      <c r="J21483" cm="1">
        <f t="array" ref="J21483:L21483">_xlfn.XLOOKUP($C21483, AGE!$A:$A,AGE!$B:$D,,0,2)</f>
        <v>601.29999999999995</v>
      </c>
      <c r="K21483">
        <v>37</v>
      </c>
      <c r="L21483" t="str">
        <v>Rooney et al. 2020; Rooney et al. 2015</v>
      </c>
      <c r="M21483" t="s">
        <v>2482</v>
      </c>
      <c r="O21483" s="14"/>
      <c r="P21483" t="s">
        <v>2342</v>
      </c>
      <c r="Q21483" s="14">
        <v>5.98</v>
      </c>
      <c r="R21483">
        <v>0.1</v>
      </c>
      <c r="S21483" s="14"/>
      <c r="V21483">
        <v>1</v>
      </c>
      <c r="W21483" t="s">
        <v>2570</v>
      </c>
      <c r="AB21483" t="s">
        <v>248</v>
      </c>
      <c r="AC21483" t="s">
        <v>2650</v>
      </c>
    </row>
    <row r="21484" spans="1:29" x14ac:dyDescent="0.3">
      <c r="A21484">
        <v>29200</v>
      </c>
      <c r="B21484" s="15" t="s">
        <v>2071</v>
      </c>
      <c r="C21484" t="str">
        <f>_xlfn.XLOOKUP($B21484, STANDARDS!$A:$A, STANDARDS!$B:$B,,0,2)</f>
        <v>Nadaleen Fm, Rackla Gp</v>
      </c>
      <c r="D21484" t="s">
        <v>517</v>
      </c>
      <c r="E21484" t="s">
        <v>2278</v>
      </c>
      <c r="F21484">
        <v>133</v>
      </c>
      <c r="G21484">
        <v>64.5</v>
      </c>
      <c r="H21484">
        <v>1</v>
      </c>
      <c r="I21484" t="s">
        <v>1816</v>
      </c>
      <c r="J21484" cm="1">
        <f t="array" ref="J21484:L21484">_xlfn.XLOOKUP($C21484, AGE!$A:$A,AGE!$B:$D,,0,2)</f>
        <v>601.29999999999995</v>
      </c>
      <c r="K21484">
        <v>37</v>
      </c>
      <c r="L21484" t="str">
        <v>Rooney et al. 2020; Rooney et al. 2015</v>
      </c>
      <c r="M21484" t="s">
        <v>2482</v>
      </c>
      <c r="O21484" s="14"/>
      <c r="P21484" t="s">
        <v>2342</v>
      </c>
      <c r="Q21484" s="14">
        <v>6.84</v>
      </c>
      <c r="R21484">
        <v>0.1</v>
      </c>
      <c r="S21484" s="14"/>
      <c r="V21484">
        <v>1</v>
      </c>
      <c r="W21484" t="s">
        <v>2570</v>
      </c>
      <c r="AB21484" t="s">
        <v>248</v>
      </c>
      <c r="AC21484" t="s">
        <v>2650</v>
      </c>
    </row>
    <row r="21485" spans="1:29" x14ac:dyDescent="0.3">
      <c r="A21485">
        <v>29201</v>
      </c>
      <c r="B21485" s="15" t="s">
        <v>2071</v>
      </c>
      <c r="C21485" t="str">
        <f>_xlfn.XLOOKUP($B21485, STANDARDS!$A:$A, STANDARDS!$B:$B,,0,2)</f>
        <v>Nadaleen Fm, Rackla Gp</v>
      </c>
      <c r="D21485" t="s">
        <v>517</v>
      </c>
      <c r="E21485" t="s">
        <v>2278</v>
      </c>
      <c r="F21485">
        <v>133</v>
      </c>
      <c r="G21485">
        <v>64.5</v>
      </c>
      <c r="H21485">
        <v>1</v>
      </c>
      <c r="I21485" t="s">
        <v>1816</v>
      </c>
      <c r="J21485" cm="1">
        <f t="array" ref="J21485:L21485">_xlfn.XLOOKUP($C21485, AGE!$A:$A,AGE!$B:$D,,0,2)</f>
        <v>601.29999999999995</v>
      </c>
      <c r="K21485">
        <v>37</v>
      </c>
      <c r="L21485" t="str">
        <v>Rooney et al. 2020; Rooney et al. 2015</v>
      </c>
      <c r="M21485" t="s">
        <v>2482</v>
      </c>
      <c r="O21485" s="14"/>
      <c r="P21485" t="s">
        <v>2342</v>
      </c>
      <c r="Q21485" s="14">
        <v>4.72</v>
      </c>
      <c r="R21485">
        <v>0.1</v>
      </c>
      <c r="S21485" s="14"/>
      <c r="V21485">
        <v>1</v>
      </c>
      <c r="W21485" t="s">
        <v>2570</v>
      </c>
      <c r="AB21485" t="s">
        <v>248</v>
      </c>
      <c r="AC21485" t="s">
        <v>2650</v>
      </c>
    </row>
    <row r="21486" spans="1:29" x14ac:dyDescent="0.3">
      <c r="A21486">
        <v>29202</v>
      </c>
      <c r="B21486" s="15" t="s">
        <v>2071</v>
      </c>
      <c r="C21486" t="str">
        <f>_xlfn.XLOOKUP($B21486, STANDARDS!$A:$A, STANDARDS!$B:$B,,0,2)</f>
        <v>Nadaleen Fm, Rackla Gp</v>
      </c>
      <c r="D21486" t="s">
        <v>517</v>
      </c>
      <c r="E21486" t="s">
        <v>2278</v>
      </c>
      <c r="F21486">
        <v>133</v>
      </c>
      <c r="G21486">
        <v>64.5</v>
      </c>
      <c r="H21486">
        <v>1</v>
      </c>
      <c r="I21486" t="s">
        <v>1816</v>
      </c>
      <c r="J21486" cm="1">
        <f t="array" ref="J21486:L21486">_xlfn.XLOOKUP($C21486, AGE!$A:$A,AGE!$B:$D,,0,2)</f>
        <v>601.29999999999995</v>
      </c>
      <c r="K21486">
        <v>37</v>
      </c>
      <c r="L21486" t="str">
        <v>Rooney et al. 2020; Rooney et al. 2015</v>
      </c>
      <c r="M21486" t="s">
        <v>2482</v>
      </c>
      <c r="O21486" s="14"/>
      <c r="P21486" t="s">
        <v>2342</v>
      </c>
      <c r="Q21486" s="14">
        <v>3.77</v>
      </c>
      <c r="R21486">
        <v>0.1</v>
      </c>
      <c r="S21486" s="14"/>
      <c r="V21486">
        <v>1</v>
      </c>
      <c r="W21486" t="s">
        <v>2570</v>
      </c>
      <c r="AB21486" t="s">
        <v>248</v>
      </c>
      <c r="AC21486" t="s">
        <v>2650</v>
      </c>
    </row>
    <row r="21487" spans="1:29" x14ac:dyDescent="0.3">
      <c r="A21487">
        <v>29203</v>
      </c>
      <c r="B21487" s="15" t="s">
        <v>2071</v>
      </c>
      <c r="C21487" t="str">
        <f>_xlfn.XLOOKUP($B21487, STANDARDS!$A:$A, STANDARDS!$B:$B,,0,2)</f>
        <v>Nadaleen Fm, Rackla Gp</v>
      </c>
      <c r="D21487" t="s">
        <v>517</v>
      </c>
      <c r="E21487" t="s">
        <v>2278</v>
      </c>
      <c r="F21487">
        <v>133</v>
      </c>
      <c r="G21487">
        <v>64.5</v>
      </c>
      <c r="H21487">
        <v>1</v>
      </c>
      <c r="I21487" t="s">
        <v>1816</v>
      </c>
      <c r="J21487" cm="1">
        <f t="array" ref="J21487:L21487">_xlfn.XLOOKUP($C21487, AGE!$A:$A,AGE!$B:$D,,0,2)</f>
        <v>601.29999999999995</v>
      </c>
      <c r="K21487">
        <v>37</v>
      </c>
      <c r="L21487" t="str">
        <v>Rooney et al. 2020; Rooney et al. 2015</v>
      </c>
      <c r="M21487" t="s">
        <v>2482</v>
      </c>
      <c r="O21487" s="14"/>
      <c r="P21487" t="s">
        <v>2342</v>
      </c>
      <c r="Q21487" s="14">
        <v>5.18</v>
      </c>
      <c r="R21487">
        <v>0.1</v>
      </c>
      <c r="S21487" s="14"/>
      <c r="V21487">
        <v>1</v>
      </c>
      <c r="W21487" t="s">
        <v>2570</v>
      </c>
      <c r="AB21487" t="s">
        <v>248</v>
      </c>
      <c r="AC21487" t="s">
        <v>2650</v>
      </c>
    </row>
    <row r="21488" spans="1:29" x14ac:dyDescent="0.3">
      <c r="A21488">
        <v>29204</v>
      </c>
      <c r="B21488" s="15" t="s">
        <v>2071</v>
      </c>
      <c r="C21488" t="str">
        <f>_xlfn.XLOOKUP($B21488, STANDARDS!$A:$A, STANDARDS!$B:$B,,0,2)</f>
        <v>Nadaleen Fm, Rackla Gp</v>
      </c>
      <c r="D21488" t="s">
        <v>517</v>
      </c>
      <c r="E21488" t="s">
        <v>2278</v>
      </c>
      <c r="F21488">
        <v>133</v>
      </c>
      <c r="G21488">
        <v>64.5</v>
      </c>
      <c r="H21488">
        <v>1</v>
      </c>
      <c r="I21488" t="s">
        <v>1816</v>
      </c>
      <c r="J21488" cm="1">
        <f t="array" ref="J21488:L21488">_xlfn.XLOOKUP($C21488, AGE!$A:$A,AGE!$B:$D,,0,2)</f>
        <v>601.29999999999995</v>
      </c>
      <c r="K21488">
        <v>37</v>
      </c>
      <c r="L21488" t="str">
        <v>Rooney et al. 2020; Rooney et al. 2015</v>
      </c>
      <c r="M21488" t="s">
        <v>2482</v>
      </c>
      <c r="O21488" s="14"/>
      <c r="P21488" t="s">
        <v>2342</v>
      </c>
      <c r="Q21488" s="14">
        <v>5.51</v>
      </c>
      <c r="R21488">
        <v>0.1</v>
      </c>
      <c r="S21488" s="14"/>
      <c r="V21488">
        <v>1</v>
      </c>
      <c r="W21488" t="s">
        <v>2570</v>
      </c>
      <c r="AB21488" t="s">
        <v>248</v>
      </c>
      <c r="AC21488" t="s">
        <v>2650</v>
      </c>
    </row>
    <row r="21489" spans="1:29" x14ac:dyDescent="0.3">
      <c r="A21489">
        <v>29205</v>
      </c>
      <c r="B21489" s="15" t="s">
        <v>2071</v>
      </c>
      <c r="C21489" t="str">
        <f>_xlfn.XLOOKUP($B21489, STANDARDS!$A:$A, STANDARDS!$B:$B,,0,2)</f>
        <v>Nadaleen Fm, Rackla Gp</v>
      </c>
      <c r="D21489" t="s">
        <v>517</v>
      </c>
      <c r="E21489" t="s">
        <v>2278</v>
      </c>
      <c r="F21489">
        <v>133</v>
      </c>
      <c r="G21489">
        <v>64.5</v>
      </c>
      <c r="H21489">
        <v>1</v>
      </c>
      <c r="I21489" t="s">
        <v>1816</v>
      </c>
      <c r="J21489" cm="1">
        <f t="array" ref="J21489:L21489">_xlfn.XLOOKUP($C21489, AGE!$A:$A,AGE!$B:$D,,0,2)</f>
        <v>601.29999999999995</v>
      </c>
      <c r="K21489">
        <v>37</v>
      </c>
      <c r="L21489" t="str">
        <v>Rooney et al. 2020; Rooney et al. 2015</v>
      </c>
      <c r="M21489" t="s">
        <v>2482</v>
      </c>
      <c r="O21489" s="14"/>
      <c r="P21489" t="s">
        <v>2342</v>
      </c>
      <c r="Q21489" s="14">
        <v>3.33</v>
      </c>
      <c r="R21489">
        <v>0.1</v>
      </c>
      <c r="S21489" s="14"/>
      <c r="V21489">
        <v>1</v>
      </c>
      <c r="W21489" t="s">
        <v>2570</v>
      </c>
      <c r="AB21489" t="s">
        <v>248</v>
      </c>
      <c r="AC21489" t="s">
        <v>2650</v>
      </c>
    </row>
    <row r="21490" spans="1:29" x14ac:dyDescent="0.3">
      <c r="A21490">
        <v>29206</v>
      </c>
      <c r="B21490" s="15" t="s">
        <v>2071</v>
      </c>
      <c r="C21490" t="str">
        <f>_xlfn.XLOOKUP($B21490, STANDARDS!$A:$A, STANDARDS!$B:$B,,0,2)</f>
        <v>Nadaleen Fm, Rackla Gp</v>
      </c>
      <c r="D21490" t="s">
        <v>517</v>
      </c>
      <c r="E21490" t="s">
        <v>2278</v>
      </c>
      <c r="F21490">
        <v>133</v>
      </c>
      <c r="G21490">
        <v>64.5</v>
      </c>
      <c r="H21490">
        <v>1</v>
      </c>
      <c r="I21490" t="s">
        <v>1816</v>
      </c>
      <c r="J21490" cm="1">
        <f t="array" ref="J21490:L21490">_xlfn.XLOOKUP($C21490, AGE!$A:$A,AGE!$B:$D,,0,2)</f>
        <v>601.29999999999995</v>
      </c>
      <c r="K21490">
        <v>37</v>
      </c>
      <c r="L21490" t="str">
        <v>Rooney et al. 2020; Rooney et al. 2015</v>
      </c>
      <c r="M21490" t="s">
        <v>2482</v>
      </c>
      <c r="O21490" s="14"/>
      <c r="P21490" t="s">
        <v>2342</v>
      </c>
      <c r="Q21490" s="14">
        <v>2.5099999999999998</v>
      </c>
      <c r="R21490">
        <v>0.1</v>
      </c>
      <c r="S21490" s="14"/>
      <c r="V21490">
        <v>1</v>
      </c>
      <c r="W21490" t="s">
        <v>2570</v>
      </c>
      <c r="AB21490" t="s">
        <v>248</v>
      </c>
      <c r="AC21490" t="s">
        <v>2650</v>
      </c>
    </row>
    <row r="21491" spans="1:29" x14ac:dyDescent="0.3">
      <c r="A21491">
        <v>29207</v>
      </c>
      <c r="B21491" s="15" t="s">
        <v>2071</v>
      </c>
      <c r="C21491" t="str">
        <f>_xlfn.XLOOKUP($B21491, STANDARDS!$A:$A, STANDARDS!$B:$B,,0,2)</f>
        <v>Nadaleen Fm, Rackla Gp</v>
      </c>
      <c r="D21491" t="s">
        <v>517</v>
      </c>
      <c r="E21491" t="s">
        <v>2278</v>
      </c>
      <c r="F21491">
        <v>133</v>
      </c>
      <c r="G21491">
        <v>64.5</v>
      </c>
      <c r="H21491">
        <v>1</v>
      </c>
      <c r="I21491" t="s">
        <v>1816</v>
      </c>
      <c r="J21491" cm="1">
        <f t="array" ref="J21491:L21491">_xlfn.XLOOKUP($C21491, AGE!$A:$A,AGE!$B:$D,,0,2)</f>
        <v>601.29999999999995</v>
      </c>
      <c r="K21491">
        <v>37</v>
      </c>
      <c r="L21491" t="str">
        <v>Rooney et al. 2020; Rooney et al. 2015</v>
      </c>
      <c r="M21491" t="s">
        <v>2482</v>
      </c>
      <c r="O21491" s="14"/>
      <c r="P21491" t="s">
        <v>2342</v>
      </c>
      <c r="Q21491" s="14">
        <v>4.04</v>
      </c>
      <c r="R21491">
        <v>0.1</v>
      </c>
      <c r="S21491" s="14"/>
      <c r="V21491">
        <v>1</v>
      </c>
      <c r="W21491" t="s">
        <v>2570</v>
      </c>
      <c r="AB21491" t="s">
        <v>248</v>
      </c>
      <c r="AC21491" t="s">
        <v>2650</v>
      </c>
    </row>
    <row r="21492" spans="1:29" x14ac:dyDescent="0.3">
      <c r="A21492">
        <v>29208</v>
      </c>
      <c r="B21492" s="15" t="s">
        <v>2071</v>
      </c>
      <c r="C21492" t="str">
        <f>_xlfn.XLOOKUP($B21492, STANDARDS!$A:$A, STANDARDS!$B:$B,,0,2)</f>
        <v>Nadaleen Fm, Rackla Gp</v>
      </c>
      <c r="D21492" t="s">
        <v>517</v>
      </c>
      <c r="E21492" t="s">
        <v>2278</v>
      </c>
      <c r="F21492">
        <v>133</v>
      </c>
      <c r="G21492">
        <v>64.5</v>
      </c>
      <c r="H21492">
        <v>1</v>
      </c>
      <c r="I21492" t="s">
        <v>1816</v>
      </c>
      <c r="J21492" cm="1">
        <f t="array" ref="J21492:L21492">_xlfn.XLOOKUP($C21492, AGE!$A:$A,AGE!$B:$D,,0,2)</f>
        <v>601.29999999999995</v>
      </c>
      <c r="K21492">
        <v>37</v>
      </c>
      <c r="L21492" t="str">
        <v>Rooney et al. 2020; Rooney et al. 2015</v>
      </c>
      <c r="M21492" t="s">
        <v>2482</v>
      </c>
      <c r="O21492" s="14"/>
      <c r="P21492" t="s">
        <v>2342</v>
      </c>
      <c r="Q21492" s="14">
        <v>3.96</v>
      </c>
      <c r="R21492">
        <v>0.1</v>
      </c>
      <c r="S21492" s="14"/>
      <c r="V21492">
        <v>1</v>
      </c>
      <c r="W21492" t="s">
        <v>2570</v>
      </c>
      <c r="AB21492" t="s">
        <v>248</v>
      </c>
      <c r="AC21492" t="s">
        <v>2650</v>
      </c>
    </row>
    <row r="21493" spans="1:29" x14ac:dyDescent="0.3">
      <c r="A21493">
        <v>29209</v>
      </c>
      <c r="B21493" s="15" t="s">
        <v>2071</v>
      </c>
      <c r="C21493" t="str">
        <f>_xlfn.XLOOKUP($B21493, STANDARDS!$A:$A, STANDARDS!$B:$B,,0,2)</f>
        <v>Nadaleen Fm, Rackla Gp</v>
      </c>
      <c r="D21493" t="s">
        <v>517</v>
      </c>
      <c r="E21493" t="s">
        <v>2278</v>
      </c>
      <c r="F21493">
        <v>133</v>
      </c>
      <c r="G21493">
        <v>64.5</v>
      </c>
      <c r="H21493">
        <v>1</v>
      </c>
      <c r="I21493" t="s">
        <v>1816</v>
      </c>
      <c r="J21493" cm="1">
        <f t="array" ref="J21493:L21493">_xlfn.XLOOKUP($C21493, AGE!$A:$A,AGE!$B:$D,,0,2)</f>
        <v>601.29999999999995</v>
      </c>
      <c r="K21493">
        <v>37</v>
      </c>
      <c r="L21493" t="str">
        <v>Rooney et al. 2020; Rooney et al. 2015</v>
      </c>
      <c r="M21493" t="s">
        <v>2482</v>
      </c>
      <c r="O21493" s="14"/>
      <c r="P21493" t="s">
        <v>2342</v>
      </c>
      <c r="Q21493" s="14">
        <v>5.56</v>
      </c>
      <c r="R21493">
        <v>0.1</v>
      </c>
      <c r="S21493" s="14"/>
      <c r="V21493">
        <v>1</v>
      </c>
      <c r="W21493" t="s">
        <v>2570</v>
      </c>
      <c r="AB21493" t="s">
        <v>248</v>
      </c>
      <c r="AC21493" t="s">
        <v>2650</v>
      </c>
    </row>
    <row r="21494" spans="1:29" x14ac:dyDescent="0.3">
      <c r="A21494">
        <v>29210</v>
      </c>
      <c r="B21494" s="15" t="s">
        <v>2071</v>
      </c>
      <c r="C21494" t="str">
        <f>_xlfn.XLOOKUP($B21494, STANDARDS!$A:$A, STANDARDS!$B:$B,,0,2)</f>
        <v>Nadaleen Fm, Rackla Gp</v>
      </c>
      <c r="D21494" t="s">
        <v>517</v>
      </c>
      <c r="E21494" t="s">
        <v>2278</v>
      </c>
      <c r="F21494">
        <v>133</v>
      </c>
      <c r="G21494">
        <v>64.5</v>
      </c>
      <c r="H21494">
        <v>1</v>
      </c>
      <c r="I21494" t="s">
        <v>1816</v>
      </c>
      <c r="J21494" cm="1">
        <f t="array" ref="J21494:L21494">_xlfn.XLOOKUP($C21494, AGE!$A:$A,AGE!$B:$D,,0,2)</f>
        <v>601.29999999999995</v>
      </c>
      <c r="K21494">
        <v>37</v>
      </c>
      <c r="L21494" t="str">
        <v>Rooney et al. 2020; Rooney et al. 2015</v>
      </c>
      <c r="M21494" t="s">
        <v>2482</v>
      </c>
      <c r="O21494" s="14"/>
      <c r="P21494" t="s">
        <v>2342</v>
      </c>
      <c r="Q21494" s="14">
        <v>5.09</v>
      </c>
      <c r="R21494">
        <v>0.1</v>
      </c>
      <c r="S21494" s="14"/>
      <c r="V21494">
        <v>1</v>
      </c>
      <c r="W21494" t="s">
        <v>2570</v>
      </c>
      <c r="AB21494" t="s">
        <v>248</v>
      </c>
      <c r="AC21494" t="s">
        <v>2650</v>
      </c>
    </row>
    <row r="21495" spans="1:29" x14ac:dyDescent="0.3">
      <c r="A21495">
        <v>29211</v>
      </c>
      <c r="B21495" s="15" t="s">
        <v>2071</v>
      </c>
      <c r="C21495" t="str">
        <f>_xlfn.XLOOKUP($B21495, STANDARDS!$A:$A, STANDARDS!$B:$B,,0,2)</f>
        <v>Nadaleen Fm, Rackla Gp</v>
      </c>
      <c r="D21495" t="s">
        <v>517</v>
      </c>
      <c r="E21495" t="s">
        <v>2278</v>
      </c>
      <c r="F21495">
        <v>133</v>
      </c>
      <c r="G21495">
        <v>64.5</v>
      </c>
      <c r="H21495">
        <v>1</v>
      </c>
      <c r="I21495" t="s">
        <v>1816</v>
      </c>
      <c r="J21495" cm="1">
        <f t="array" ref="J21495:L21495">_xlfn.XLOOKUP($C21495, AGE!$A:$A,AGE!$B:$D,,0,2)</f>
        <v>601.29999999999995</v>
      </c>
      <c r="K21495">
        <v>37</v>
      </c>
      <c r="L21495" t="str">
        <v>Rooney et al. 2020; Rooney et al. 2015</v>
      </c>
      <c r="M21495" t="s">
        <v>2482</v>
      </c>
      <c r="O21495" s="14"/>
      <c r="P21495" t="s">
        <v>2342</v>
      </c>
      <c r="Q21495" s="14">
        <v>6.6</v>
      </c>
      <c r="R21495">
        <v>0.1</v>
      </c>
      <c r="S21495" s="14"/>
      <c r="V21495">
        <v>1</v>
      </c>
      <c r="W21495" t="s">
        <v>2570</v>
      </c>
      <c r="AB21495" t="s">
        <v>248</v>
      </c>
      <c r="AC21495" t="s">
        <v>2650</v>
      </c>
    </row>
    <row r="21496" spans="1:29" x14ac:dyDescent="0.3">
      <c r="A21496">
        <v>29212</v>
      </c>
      <c r="B21496" s="15" t="s">
        <v>2071</v>
      </c>
      <c r="C21496" t="str">
        <f>_xlfn.XLOOKUP($B21496, STANDARDS!$A:$A, STANDARDS!$B:$B,,0,2)</f>
        <v>Nadaleen Fm, Rackla Gp</v>
      </c>
      <c r="D21496" t="s">
        <v>517</v>
      </c>
      <c r="E21496" t="s">
        <v>2278</v>
      </c>
      <c r="F21496">
        <v>133</v>
      </c>
      <c r="G21496">
        <v>64.5</v>
      </c>
      <c r="H21496">
        <v>1</v>
      </c>
      <c r="I21496" t="s">
        <v>1816</v>
      </c>
      <c r="J21496" cm="1">
        <f t="array" ref="J21496:L21496">_xlfn.XLOOKUP($C21496, AGE!$A:$A,AGE!$B:$D,,0,2)</f>
        <v>601.29999999999995</v>
      </c>
      <c r="K21496">
        <v>37</v>
      </c>
      <c r="L21496" t="str">
        <v>Rooney et al. 2020; Rooney et al. 2015</v>
      </c>
      <c r="M21496" t="s">
        <v>2482</v>
      </c>
      <c r="O21496" s="14"/>
      <c r="P21496" t="s">
        <v>2342</v>
      </c>
      <c r="Q21496" s="14">
        <v>4.6500000000000004</v>
      </c>
      <c r="R21496">
        <v>0.1</v>
      </c>
      <c r="S21496" s="14"/>
      <c r="V21496">
        <v>1</v>
      </c>
      <c r="W21496" t="s">
        <v>2570</v>
      </c>
      <c r="AB21496" t="s">
        <v>248</v>
      </c>
      <c r="AC21496" t="s">
        <v>2650</v>
      </c>
    </row>
    <row r="21497" spans="1:29" x14ac:dyDescent="0.3">
      <c r="A21497">
        <v>29213</v>
      </c>
      <c r="B21497" s="15" t="s">
        <v>2071</v>
      </c>
      <c r="C21497" t="str">
        <f>_xlfn.XLOOKUP($B21497, STANDARDS!$A:$A, STANDARDS!$B:$B,,0,2)</f>
        <v>Nadaleen Fm, Rackla Gp</v>
      </c>
      <c r="D21497" t="s">
        <v>517</v>
      </c>
      <c r="E21497" t="s">
        <v>2278</v>
      </c>
      <c r="F21497">
        <v>133</v>
      </c>
      <c r="G21497">
        <v>64.5</v>
      </c>
      <c r="H21497">
        <v>1</v>
      </c>
      <c r="I21497" t="s">
        <v>1816</v>
      </c>
      <c r="J21497" cm="1">
        <f t="array" ref="J21497:L21497">_xlfn.XLOOKUP($C21497, AGE!$A:$A,AGE!$B:$D,,0,2)</f>
        <v>601.29999999999995</v>
      </c>
      <c r="K21497">
        <v>37</v>
      </c>
      <c r="L21497" t="str">
        <v>Rooney et al. 2020; Rooney et al. 2015</v>
      </c>
      <c r="M21497" t="s">
        <v>2482</v>
      </c>
      <c r="O21497" s="14"/>
      <c r="P21497" t="s">
        <v>2342</v>
      </c>
      <c r="Q21497" s="14">
        <v>5.01</v>
      </c>
      <c r="R21497">
        <v>0.1</v>
      </c>
      <c r="S21497" s="14"/>
      <c r="V21497">
        <v>1</v>
      </c>
      <c r="W21497" t="s">
        <v>2570</v>
      </c>
      <c r="AB21497" t="s">
        <v>248</v>
      </c>
      <c r="AC21497" t="s">
        <v>2650</v>
      </c>
    </row>
    <row r="21498" spans="1:29" x14ac:dyDescent="0.3">
      <c r="A21498">
        <v>29214</v>
      </c>
      <c r="B21498" s="15" t="s">
        <v>2071</v>
      </c>
      <c r="C21498" t="str">
        <f>_xlfn.XLOOKUP($B21498, STANDARDS!$A:$A, STANDARDS!$B:$B,,0,2)</f>
        <v>Nadaleen Fm, Rackla Gp</v>
      </c>
      <c r="D21498" t="s">
        <v>517</v>
      </c>
      <c r="E21498" t="s">
        <v>2278</v>
      </c>
      <c r="F21498">
        <v>133</v>
      </c>
      <c r="G21498">
        <v>64.5</v>
      </c>
      <c r="H21498">
        <v>1</v>
      </c>
      <c r="I21498" t="s">
        <v>1816</v>
      </c>
      <c r="J21498" cm="1">
        <f t="array" ref="J21498:L21498">_xlfn.XLOOKUP($C21498, AGE!$A:$A,AGE!$B:$D,,0,2)</f>
        <v>601.29999999999995</v>
      </c>
      <c r="K21498">
        <v>37</v>
      </c>
      <c r="L21498" t="str">
        <v>Rooney et al. 2020; Rooney et al. 2015</v>
      </c>
      <c r="M21498" t="s">
        <v>2482</v>
      </c>
      <c r="O21498" s="14"/>
      <c r="P21498" t="s">
        <v>2342</v>
      </c>
      <c r="Q21498" s="14">
        <v>5.71</v>
      </c>
      <c r="R21498">
        <v>0.1</v>
      </c>
      <c r="S21498" s="14"/>
      <c r="V21498">
        <v>1</v>
      </c>
      <c r="W21498" t="s">
        <v>2570</v>
      </c>
      <c r="AB21498" t="s">
        <v>248</v>
      </c>
      <c r="AC21498" t="s">
        <v>2650</v>
      </c>
    </row>
    <row r="21499" spans="1:29" x14ac:dyDescent="0.3">
      <c r="A21499">
        <v>29215</v>
      </c>
      <c r="B21499" s="15" t="s">
        <v>2071</v>
      </c>
      <c r="C21499" t="str">
        <f>_xlfn.XLOOKUP($B21499, STANDARDS!$A:$A, STANDARDS!$B:$B,,0,2)</f>
        <v>Nadaleen Fm, Rackla Gp</v>
      </c>
      <c r="D21499" t="s">
        <v>517</v>
      </c>
      <c r="E21499" t="s">
        <v>2278</v>
      </c>
      <c r="F21499">
        <v>133</v>
      </c>
      <c r="G21499">
        <v>64.5</v>
      </c>
      <c r="H21499">
        <v>1</v>
      </c>
      <c r="I21499" t="s">
        <v>1816</v>
      </c>
      <c r="J21499" cm="1">
        <f t="array" ref="J21499:L21499">_xlfn.XLOOKUP($C21499, AGE!$A:$A,AGE!$B:$D,,0,2)</f>
        <v>601.29999999999995</v>
      </c>
      <c r="K21499">
        <v>37</v>
      </c>
      <c r="L21499" t="str">
        <v>Rooney et al. 2020; Rooney et al. 2015</v>
      </c>
      <c r="M21499" t="s">
        <v>2482</v>
      </c>
      <c r="O21499" s="14"/>
      <c r="P21499" t="s">
        <v>2342</v>
      </c>
      <c r="Q21499" s="14">
        <v>5.17</v>
      </c>
      <c r="R21499">
        <v>0.1</v>
      </c>
      <c r="S21499" s="14"/>
      <c r="V21499">
        <v>1</v>
      </c>
      <c r="W21499" t="s">
        <v>2570</v>
      </c>
      <c r="AB21499" t="s">
        <v>248</v>
      </c>
      <c r="AC21499" t="s">
        <v>2650</v>
      </c>
    </row>
    <row r="21500" spans="1:29" x14ac:dyDescent="0.3">
      <c r="A21500">
        <v>29216</v>
      </c>
      <c r="B21500" s="15" t="s">
        <v>2071</v>
      </c>
      <c r="C21500" t="str">
        <f>_xlfn.XLOOKUP($B21500, STANDARDS!$A:$A, STANDARDS!$B:$B,,0,2)</f>
        <v>Nadaleen Fm, Rackla Gp</v>
      </c>
      <c r="D21500" t="s">
        <v>517</v>
      </c>
      <c r="E21500" t="s">
        <v>2278</v>
      </c>
      <c r="F21500">
        <v>133</v>
      </c>
      <c r="G21500">
        <v>64.5</v>
      </c>
      <c r="H21500">
        <v>1</v>
      </c>
      <c r="I21500" t="s">
        <v>1816</v>
      </c>
      <c r="J21500" cm="1">
        <f t="array" ref="J21500:L21500">_xlfn.XLOOKUP($C21500, AGE!$A:$A,AGE!$B:$D,,0,2)</f>
        <v>601.29999999999995</v>
      </c>
      <c r="K21500">
        <v>37</v>
      </c>
      <c r="L21500" t="str">
        <v>Rooney et al. 2020; Rooney et al. 2015</v>
      </c>
      <c r="M21500" t="s">
        <v>2482</v>
      </c>
      <c r="O21500" s="14"/>
      <c r="P21500" t="s">
        <v>2342</v>
      </c>
      <c r="Q21500" s="14">
        <v>6</v>
      </c>
      <c r="R21500">
        <v>0.1</v>
      </c>
      <c r="S21500" s="14"/>
      <c r="V21500">
        <v>1</v>
      </c>
      <c r="W21500" t="s">
        <v>2570</v>
      </c>
      <c r="AB21500" t="s">
        <v>248</v>
      </c>
      <c r="AC21500" t="s">
        <v>2650</v>
      </c>
    </row>
    <row r="21501" spans="1:29" x14ac:dyDescent="0.3">
      <c r="A21501">
        <v>29217</v>
      </c>
      <c r="B21501" s="15" t="s">
        <v>2071</v>
      </c>
      <c r="C21501" t="str">
        <f>_xlfn.XLOOKUP($B21501, STANDARDS!$A:$A, STANDARDS!$B:$B,,0,2)</f>
        <v>Nadaleen Fm, Rackla Gp</v>
      </c>
      <c r="D21501" t="s">
        <v>517</v>
      </c>
      <c r="E21501" t="s">
        <v>2278</v>
      </c>
      <c r="F21501">
        <v>133</v>
      </c>
      <c r="G21501">
        <v>64.5</v>
      </c>
      <c r="H21501">
        <v>1</v>
      </c>
      <c r="I21501" t="s">
        <v>1816</v>
      </c>
      <c r="J21501" cm="1">
        <f t="array" ref="J21501:L21501">_xlfn.XLOOKUP($C21501, AGE!$A:$A,AGE!$B:$D,,0,2)</f>
        <v>601.29999999999995</v>
      </c>
      <c r="K21501">
        <v>37</v>
      </c>
      <c r="L21501" t="str">
        <v>Rooney et al. 2020; Rooney et al. 2015</v>
      </c>
      <c r="M21501" t="s">
        <v>2482</v>
      </c>
      <c r="O21501" s="14"/>
      <c r="P21501" t="s">
        <v>2342</v>
      </c>
      <c r="Q21501" s="14">
        <v>5.39</v>
      </c>
      <c r="R21501">
        <v>0.1</v>
      </c>
      <c r="S21501" s="14"/>
      <c r="V21501">
        <v>1</v>
      </c>
      <c r="W21501" t="s">
        <v>2570</v>
      </c>
      <c r="AB21501" t="s">
        <v>248</v>
      </c>
      <c r="AC21501" t="s">
        <v>2650</v>
      </c>
    </row>
    <row r="21502" spans="1:29" x14ac:dyDescent="0.3">
      <c r="A21502">
        <v>29218</v>
      </c>
      <c r="B21502" s="15" t="s">
        <v>2071</v>
      </c>
      <c r="C21502" t="str">
        <f>_xlfn.XLOOKUP($B21502, STANDARDS!$A:$A, STANDARDS!$B:$B,,0,2)</f>
        <v>Nadaleen Fm, Rackla Gp</v>
      </c>
      <c r="D21502" t="s">
        <v>517</v>
      </c>
      <c r="E21502" t="s">
        <v>2278</v>
      </c>
      <c r="F21502">
        <v>133</v>
      </c>
      <c r="G21502">
        <v>64.5</v>
      </c>
      <c r="H21502">
        <v>1</v>
      </c>
      <c r="I21502" t="s">
        <v>1816</v>
      </c>
      <c r="J21502" cm="1">
        <f t="array" ref="J21502:L21502">_xlfn.XLOOKUP($C21502, AGE!$A:$A,AGE!$B:$D,,0,2)</f>
        <v>601.29999999999995</v>
      </c>
      <c r="K21502">
        <v>37</v>
      </c>
      <c r="L21502" t="str">
        <v>Rooney et al. 2020; Rooney et al. 2015</v>
      </c>
      <c r="M21502" t="s">
        <v>2482</v>
      </c>
      <c r="O21502" s="14"/>
      <c r="P21502" t="s">
        <v>2342</v>
      </c>
      <c r="Q21502" s="14">
        <v>5.71</v>
      </c>
      <c r="R21502">
        <v>0.1</v>
      </c>
      <c r="S21502" s="14"/>
      <c r="V21502">
        <v>1</v>
      </c>
      <c r="W21502" t="s">
        <v>2570</v>
      </c>
      <c r="AB21502" t="s">
        <v>248</v>
      </c>
      <c r="AC21502" t="s">
        <v>2650</v>
      </c>
    </row>
    <row r="21503" spans="1:29" x14ac:dyDescent="0.3">
      <c r="A21503">
        <v>29219</v>
      </c>
      <c r="B21503" s="15" t="s">
        <v>2071</v>
      </c>
      <c r="C21503" t="str">
        <f>_xlfn.XLOOKUP($B21503, STANDARDS!$A:$A, STANDARDS!$B:$B,,0,2)</f>
        <v>Nadaleen Fm, Rackla Gp</v>
      </c>
      <c r="D21503" t="s">
        <v>517</v>
      </c>
      <c r="E21503" t="s">
        <v>2278</v>
      </c>
      <c r="F21503">
        <v>133</v>
      </c>
      <c r="G21503">
        <v>64.5</v>
      </c>
      <c r="H21503">
        <v>1</v>
      </c>
      <c r="I21503" t="s">
        <v>1816</v>
      </c>
      <c r="J21503" cm="1">
        <f t="array" ref="J21503:L21503">_xlfn.XLOOKUP($C21503, AGE!$A:$A,AGE!$B:$D,,0,2)</f>
        <v>601.29999999999995</v>
      </c>
      <c r="K21503">
        <v>37</v>
      </c>
      <c r="L21503" t="str">
        <v>Rooney et al. 2020; Rooney et al. 2015</v>
      </c>
      <c r="M21503" t="s">
        <v>2482</v>
      </c>
      <c r="O21503" s="14"/>
      <c r="P21503" t="s">
        <v>2342</v>
      </c>
      <c r="Q21503" s="14">
        <v>4.96</v>
      </c>
      <c r="R21503">
        <v>0.1</v>
      </c>
      <c r="S21503" s="14"/>
      <c r="V21503">
        <v>1</v>
      </c>
      <c r="W21503" t="s">
        <v>2570</v>
      </c>
      <c r="AB21503" t="s">
        <v>248</v>
      </c>
      <c r="AC21503" t="s">
        <v>2650</v>
      </c>
    </row>
    <row r="21504" spans="1:29" x14ac:dyDescent="0.3">
      <c r="A21504">
        <v>29220</v>
      </c>
      <c r="B21504" s="15" t="s">
        <v>2071</v>
      </c>
      <c r="C21504" t="str">
        <f>_xlfn.XLOOKUP($B21504, STANDARDS!$A:$A, STANDARDS!$B:$B,,0,2)</f>
        <v>Nadaleen Fm, Rackla Gp</v>
      </c>
      <c r="D21504" t="s">
        <v>517</v>
      </c>
      <c r="E21504" t="s">
        <v>2278</v>
      </c>
      <c r="F21504">
        <v>133</v>
      </c>
      <c r="G21504">
        <v>64.5</v>
      </c>
      <c r="H21504">
        <v>1</v>
      </c>
      <c r="I21504" t="s">
        <v>1816</v>
      </c>
      <c r="J21504" cm="1">
        <f t="array" ref="J21504:L21504">_xlfn.XLOOKUP($C21504, AGE!$A:$A,AGE!$B:$D,,0,2)</f>
        <v>601.29999999999995</v>
      </c>
      <c r="K21504">
        <v>37</v>
      </c>
      <c r="L21504" t="str">
        <v>Rooney et al. 2020; Rooney et al. 2015</v>
      </c>
      <c r="M21504" t="s">
        <v>2482</v>
      </c>
      <c r="O21504" s="14"/>
      <c r="P21504" t="s">
        <v>2342</v>
      </c>
      <c r="Q21504" s="14">
        <v>3.78</v>
      </c>
      <c r="R21504">
        <v>0.1</v>
      </c>
      <c r="S21504" s="14"/>
      <c r="V21504">
        <v>1</v>
      </c>
      <c r="W21504" t="s">
        <v>2570</v>
      </c>
      <c r="AB21504" t="s">
        <v>248</v>
      </c>
      <c r="AC21504" t="s">
        <v>2650</v>
      </c>
    </row>
    <row r="21505" spans="1:29" x14ac:dyDescent="0.3">
      <c r="A21505">
        <v>29221</v>
      </c>
      <c r="B21505" s="15" t="s">
        <v>2071</v>
      </c>
      <c r="C21505" t="str">
        <f>_xlfn.XLOOKUP($B21505, STANDARDS!$A:$A, STANDARDS!$B:$B,,0,2)</f>
        <v>Nadaleen Fm, Rackla Gp</v>
      </c>
      <c r="D21505" t="s">
        <v>517</v>
      </c>
      <c r="E21505" t="s">
        <v>2278</v>
      </c>
      <c r="F21505">
        <v>133</v>
      </c>
      <c r="G21505">
        <v>64.5</v>
      </c>
      <c r="H21505">
        <v>1</v>
      </c>
      <c r="I21505" t="s">
        <v>1816</v>
      </c>
      <c r="J21505" cm="1">
        <f t="array" ref="J21505:L21505">_xlfn.XLOOKUP($C21505, AGE!$A:$A,AGE!$B:$D,,0,2)</f>
        <v>601.29999999999995</v>
      </c>
      <c r="K21505">
        <v>37</v>
      </c>
      <c r="L21505" t="str">
        <v>Rooney et al. 2020; Rooney et al. 2015</v>
      </c>
      <c r="M21505" t="s">
        <v>2482</v>
      </c>
      <c r="O21505" s="14"/>
      <c r="P21505" t="s">
        <v>2342</v>
      </c>
      <c r="Q21505" s="14">
        <v>5.1100000000000003</v>
      </c>
      <c r="R21505">
        <v>0.1</v>
      </c>
      <c r="S21505" s="14"/>
      <c r="V21505">
        <v>1</v>
      </c>
      <c r="W21505" t="s">
        <v>2570</v>
      </c>
      <c r="AB21505" t="s">
        <v>248</v>
      </c>
      <c r="AC21505" t="s">
        <v>2650</v>
      </c>
    </row>
    <row r="21506" spans="1:29" x14ac:dyDescent="0.3">
      <c r="A21506">
        <v>29222</v>
      </c>
      <c r="B21506" s="15" t="s">
        <v>2071</v>
      </c>
      <c r="C21506" t="str">
        <f>_xlfn.XLOOKUP($B21506, STANDARDS!$A:$A, STANDARDS!$B:$B,,0,2)</f>
        <v>Nadaleen Fm, Rackla Gp</v>
      </c>
      <c r="D21506" t="s">
        <v>517</v>
      </c>
      <c r="E21506" t="s">
        <v>2278</v>
      </c>
      <c r="F21506">
        <v>133</v>
      </c>
      <c r="G21506">
        <v>64.5</v>
      </c>
      <c r="H21506">
        <v>1</v>
      </c>
      <c r="I21506" t="s">
        <v>1816</v>
      </c>
      <c r="J21506" cm="1">
        <f t="array" ref="J21506:L21506">_xlfn.XLOOKUP($C21506, AGE!$A:$A,AGE!$B:$D,,0,2)</f>
        <v>601.29999999999995</v>
      </c>
      <c r="K21506">
        <v>37</v>
      </c>
      <c r="L21506" t="str">
        <v>Rooney et al. 2020; Rooney et al. 2015</v>
      </c>
      <c r="M21506" t="s">
        <v>2482</v>
      </c>
      <c r="O21506" s="14"/>
      <c r="P21506" t="s">
        <v>2342</v>
      </c>
      <c r="Q21506" s="14">
        <v>5.39</v>
      </c>
      <c r="R21506">
        <v>0.1</v>
      </c>
      <c r="S21506" s="14"/>
      <c r="V21506">
        <v>1</v>
      </c>
      <c r="W21506" t="s">
        <v>2570</v>
      </c>
      <c r="AB21506" t="s">
        <v>248</v>
      </c>
      <c r="AC21506" t="s">
        <v>2650</v>
      </c>
    </row>
    <row r="21507" spans="1:29" x14ac:dyDescent="0.3">
      <c r="A21507">
        <v>29223</v>
      </c>
      <c r="B21507" s="15" t="s">
        <v>2071</v>
      </c>
      <c r="C21507" t="str">
        <f>_xlfn.XLOOKUP($B21507, STANDARDS!$A:$A, STANDARDS!$B:$B,,0,2)</f>
        <v>Nadaleen Fm, Rackla Gp</v>
      </c>
      <c r="D21507" t="s">
        <v>517</v>
      </c>
      <c r="E21507" t="s">
        <v>2278</v>
      </c>
      <c r="F21507">
        <v>133</v>
      </c>
      <c r="G21507">
        <v>64.5</v>
      </c>
      <c r="H21507">
        <v>1</v>
      </c>
      <c r="I21507" t="s">
        <v>1816</v>
      </c>
      <c r="J21507" cm="1">
        <f t="array" ref="J21507:L21507">_xlfn.XLOOKUP($C21507, AGE!$A:$A,AGE!$B:$D,,0,2)</f>
        <v>601.29999999999995</v>
      </c>
      <c r="K21507">
        <v>37</v>
      </c>
      <c r="L21507" t="str">
        <v>Rooney et al. 2020; Rooney et al. 2015</v>
      </c>
      <c r="M21507" t="s">
        <v>2482</v>
      </c>
      <c r="O21507" s="14"/>
      <c r="P21507" t="s">
        <v>2342</v>
      </c>
      <c r="Q21507" s="14">
        <v>4.2300000000000004</v>
      </c>
      <c r="R21507">
        <v>0.1</v>
      </c>
      <c r="S21507" s="14"/>
      <c r="V21507">
        <v>1</v>
      </c>
      <c r="W21507" t="s">
        <v>2570</v>
      </c>
      <c r="AB21507" t="s">
        <v>248</v>
      </c>
      <c r="AC21507" t="s">
        <v>2650</v>
      </c>
    </row>
    <row r="21508" spans="1:29" x14ac:dyDescent="0.3">
      <c r="A21508">
        <v>29224</v>
      </c>
      <c r="B21508" s="15" t="s">
        <v>2071</v>
      </c>
      <c r="C21508" t="str">
        <f>_xlfn.XLOOKUP($B21508, STANDARDS!$A:$A, STANDARDS!$B:$B,,0,2)</f>
        <v>Nadaleen Fm, Rackla Gp</v>
      </c>
      <c r="D21508" t="s">
        <v>517</v>
      </c>
      <c r="E21508" t="s">
        <v>2278</v>
      </c>
      <c r="F21508">
        <v>133</v>
      </c>
      <c r="G21508">
        <v>64.5</v>
      </c>
      <c r="H21508">
        <v>1</v>
      </c>
      <c r="I21508" t="s">
        <v>1816</v>
      </c>
      <c r="J21508" cm="1">
        <f t="array" ref="J21508:L21508">_xlfn.XLOOKUP($C21508, AGE!$A:$A,AGE!$B:$D,,0,2)</f>
        <v>601.29999999999995</v>
      </c>
      <c r="K21508">
        <v>37</v>
      </c>
      <c r="L21508" t="str">
        <v>Rooney et al. 2020; Rooney et al. 2015</v>
      </c>
      <c r="M21508" t="s">
        <v>2482</v>
      </c>
      <c r="O21508" s="14"/>
      <c r="P21508" t="s">
        <v>2342</v>
      </c>
      <c r="Q21508" s="14">
        <v>4.5199999999999996</v>
      </c>
      <c r="R21508">
        <v>0.1</v>
      </c>
      <c r="S21508" s="14"/>
      <c r="V21508">
        <v>1</v>
      </c>
      <c r="W21508" t="s">
        <v>2570</v>
      </c>
      <c r="AB21508" t="s">
        <v>248</v>
      </c>
      <c r="AC21508" t="s">
        <v>2650</v>
      </c>
    </row>
    <row r="21509" spans="1:29" x14ac:dyDescent="0.3">
      <c r="A21509">
        <v>29225</v>
      </c>
      <c r="B21509" s="15" t="s">
        <v>2071</v>
      </c>
      <c r="C21509" t="str">
        <f>_xlfn.XLOOKUP($B21509, STANDARDS!$A:$A, STANDARDS!$B:$B,,0,2)</f>
        <v>Nadaleen Fm, Rackla Gp</v>
      </c>
      <c r="D21509" t="s">
        <v>517</v>
      </c>
      <c r="E21509" t="s">
        <v>2278</v>
      </c>
      <c r="F21509">
        <v>133</v>
      </c>
      <c r="G21509">
        <v>64.5</v>
      </c>
      <c r="H21509">
        <v>1</v>
      </c>
      <c r="I21509" t="s">
        <v>1816</v>
      </c>
      <c r="J21509" cm="1">
        <f t="array" ref="J21509:L21509">_xlfn.XLOOKUP($C21509, AGE!$A:$A,AGE!$B:$D,,0,2)</f>
        <v>601.29999999999995</v>
      </c>
      <c r="K21509">
        <v>37</v>
      </c>
      <c r="L21509" t="str">
        <v>Rooney et al. 2020; Rooney et al. 2015</v>
      </c>
      <c r="M21509" t="s">
        <v>2482</v>
      </c>
      <c r="O21509" s="14"/>
      <c r="P21509" t="s">
        <v>2342</v>
      </c>
      <c r="Q21509" s="14">
        <v>5.55</v>
      </c>
      <c r="R21509">
        <v>0.1</v>
      </c>
      <c r="S21509" s="14"/>
      <c r="V21509">
        <v>1</v>
      </c>
      <c r="W21509" t="s">
        <v>2570</v>
      </c>
      <c r="AB21509" t="s">
        <v>248</v>
      </c>
      <c r="AC21509" t="s">
        <v>2650</v>
      </c>
    </row>
    <row r="21510" spans="1:29" x14ac:dyDescent="0.3">
      <c r="A21510">
        <v>29226</v>
      </c>
      <c r="B21510" s="15" t="s">
        <v>2071</v>
      </c>
      <c r="C21510" t="str">
        <f>_xlfn.XLOOKUP($B21510, STANDARDS!$A:$A, STANDARDS!$B:$B,,0,2)</f>
        <v>Nadaleen Fm, Rackla Gp</v>
      </c>
      <c r="D21510" t="s">
        <v>517</v>
      </c>
      <c r="E21510" t="s">
        <v>2278</v>
      </c>
      <c r="F21510">
        <v>133</v>
      </c>
      <c r="G21510">
        <v>64.5</v>
      </c>
      <c r="H21510">
        <v>1</v>
      </c>
      <c r="I21510" t="s">
        <v>1816</v>
      </c>
      <c r="J21510" cm="1">
        <f t="array" ref="J21510:L21510">_xlfn.XLOOKUP($C21510, AGE!$A:$A,AGE!$B:$D,,0,2)</f>
        <v>601.29999999999995</v>
      </c>
      <c r="K21510">
        <v>37</v>
      </c>
      <c r="L21510" t="str">
        <v>Rooney et al. 2020; Rooney et al. 2015</v>
      </c>
      <c r="M21510" t="s">
        <v>2482</v>
      </c>
      <c r="O21510" s="14"/>
      <c r="P21510" t="s">
        <v>2342</v>
      </c>
      <c r="Q21510" s="14">
        <v>5.13</v>
      </c>
      <c r="R21510">
        <v>0.1</v>
      </c>
      <c r="S21510" s="14"/>
      <c r="V21510">
        <v>1</v>
      </c>
      <c r="W21510" t="s">
        <v>2570</v>
      </c>
      <c r="AB21510" t="s">
        <v>248</v>
      </c>
      <c r="AC21510" t="s">
        <v>2650</v>
      </c>
    </row>
    <row r="21511" spans="1:29" x14ac:dyDescent="0.3">
      <c r="A21511">
        <v>29227</v>
      </c>
      <c r="B21511" s="15" t="s">
        <v>2071</v>
      </c>
      <c r="C21511" t="str">
        <f>_xlfn.XLOOKUP($B21511, STANDARDS!$A:$A, STANDARDS!$B:$B,,0,2)</f>
        <v>Nadaleen Fm, Rackla Gp</v>
      </c>
      <c r="D21511" t="s">
        <v>517</v>
      </c>
      <c r="E21511" t="s">
        <v>2278</v>
      </c>
      <c r="F21511">
        <v>133</v>
      </c>
      <c r="G21511">
        <v>64.5</v>
      </c>
      <c r="H21511">
        <v>1</v>
      </c>
      <c r="I21511" t="s">
        <v>1816</v>
      </c>
      <c r="J21511" cm="1">
        <f t="array" ref="J21511:L21511">_xlfn.XLOOKUP($C21511, AGE!$A:$A,AGE!$B:$D,,0,2)</f>
        <v>601.29999999999995</v>
      </c>
      <c r="K21511">
        <v>37</v>
      </c>
      <c r="L21511" t="str">
        <v>Rooney et al. 2020; Rooney et al. 2015</v>
      </c>
      <c r="M21511" t="s">
        <v>2482</v>
      </c>
      <c r="O21511" s="14"/>
      <c r="P21511" t="s">
        <v>2342</v>
      </c>
      <c r="Q21511" s="14">
        <v>2.78</v>
      </c>
      <c r="R21511">
        <v>0.1</v>
      </c>
      <c r="S21511" s="14"/>
      <c r="V21511">
        <v>1</v>
      </c>
      <c r="W21511" t="s">
        <v>2570</v>
      </c>
      <c r="AB21511" t="s">
        <v>248</v>
      </c>
      <c r="AC21511" t="s">
        <v>2650</v>
      </c>
    </row>
    <row r="21512" spans="1:29" x14ac:dyDescent="0.3">
      <c r="A21512">
        <v>29228</v>
      </c>
      <c r="B21512" s="15" t="s">
        <v>2071</v>
      </c>
      <c r="C21512" t="str">
        <f>_xlfn.XLOOKUP($B21512, STANDARDS!$A:$A, STANDARDS!$B:$B,,0,2)</f>
        <v>Nadaleen Fm, Rackla Gp</v>
      </c>
      <c r="D21512" t="s">
        <v>517</v>
      </c>
      <c r="E21512" t="s">
        <v>2278</v>
      </c>
      <c r="F21512">
        <v>133</v>
      </c>
      <c r="G21512">
        <v>64.5</v>
      </c>
      <c r="H21512">
        <v>1</v>
      </c>
      <c r="I21512" t="s">
        <v>1816</v>
      </c>
      <c r="J21512" cm="1">
        <f t="array" ref="J21512:L21512">_xlfn.XLOOKUP($C21512, AGE!$A:$A,AGE!$B:$D,,0,2)</f>
        <v>601.29999999999995</v>
      </c>
      <c r="K21512">
        <v>37</v>
      </c>
      <c r="L21512" t="str">
        <v>Rooney et al. 2020; Rooney et al. 2015</v>
      </c>
      <c r="M21512" t="s">
        <v>2482</v>
      </c>
      <c r="O21512" s="14"/>
      <c r="P21512" t="s">
        <v>2342</v>
      </c>
      <c r="Q21512" s="14">
        <v>5.94</v>
      </c>
      <c r="R21512">
        <v>0.1</v>
      </c>
      <c r="S21512" s="14"/>
      <c r="V21512">
        <v>1</v>
      </c>
      <c r="W21512" t="s">
        <v>2570</v>
      </c>
      <c r="AB21512" t="s">
        <v>248</v>
      </c>
      <c r="AC21512" t="s">
        <v>2650</v>
      </c>
    </row>
    <row r="21513" spans="1:29" x14ac:dyDescent="0.3">
      <c r="A21513">
        <v>29229</v>
      </c>
      <c r="B21513" s="15" t="s">
        <v>2071</v>
      </c>
      <c r="C21513" t="str">
        <f>_xlfn.XLOOKUP($B21513, STANDARDS!$A:$A, STANDARDS!$B:$B,,0,2)</f>
        <v>Nadaleen Fm, Rackla Gp</v>
      </c>
      <c r="D21513" t="s">
        <v>517</v>
      </c>
      <c r="E21513" t="s">
        <v>2278</v>
      </c>
      <c r="F21513">
        <v>133</v>
      </c>
      <c r="G21513">
        <v>64.5</v>
      </c>
      <c r="H21513">
        <v>1</v>
      </c>
      <c r="I21513" t="s">
        <v>1816</v>
      </c>
      <c r="J21513" cm="1">
        <f t="array" ref="J21513:L21513">_xlfn.XLOOKUP($C21513, AGE!$A:$A,AGE!$B:$D,,0,2)</f>
        <v>601.29999999999995</v>
      </c>
      <c r="K21513">
        <v>37</v>
      </c>
      <c r="L21513" t="str">
        <v>Rooney et al. 2020; Rooney et al. 2015</v>
      </c>
      <c r="M21513" t="s">
        <v>2482</v>
      </c>
      <c r="O21513" s="14"/>
      <c r="P21513" t="s">
        <v>2342</v>
      </c>
      <c r="Q21513" s="14">
        <v>3.88</v>
      </c>
      <c r="R21513">
        <v>0.1</v>
      </c>
      <c r="S21513" s="14"/>
      <c r="V21513">
        <v>1</v>
      </c>
      <c r="W21513" t="s">
        <v>2570</v>
      </c>
      <c r="AB21513" t="s">
        <v>248</v>
      </c>
      <c r="AC21513" t="s">
        <v>2650</v>
      </c>
    </row>
    <row r="21514" spans="1:29" x14ac:dyDescent="0.3">
      <c r="A21514">
        <v>29230</v>
      </c>
      <c r="B21514" s="15" t="s">
        <v>2071</v>
      </c>
      <c r="C21514" t="str">
        <f>_xlfn.XLOOKUP($B21514, STANDARDS!$A:$A, STANDARDS!$B:$B,,0,2)</f>
        <v>Nadaleen Fm, Rackla Gp</v>
      </c>
      <c r="D21514" t="s">
        <v>517</v>
      </c>
      <c r="E21514" t="s">
        <v>2278</v>
      </c>
      <c r="F21514">
        <v>133</v>
      </c>
      <c r="G21514">
        <v>64.5</v>
      </c>
      <c r="H21514">
        <v>1</v>
      </c>
      <c r="I21514" t="s">
        <v>1816</v>
      </c>
      <c r="J21514" cm="1">
        <f t="array" ref="J21514:L21514">_xlfn.XLOOKUP($C21514, AGE!$A:$A,AGE!$B:$D,,0,2)</f>
        <v>601.29999999999995</v>
      </c>
      <c r="K21514">
        <v>37</v>
      </c>
      <c r="L21514" t="str">
        <v>Rooney et al. 2020; Rooney et al. 2015</v>
      </c>
      <c r="M21514" t="s">
        <v>2482</v>
      </c>
      <c r="O21514" s="14">
        <v>3.3240936130261634E-2</v>
      </c>
      <c r="P21514" t="s">
        <v>2342</v>
      </c>
      <c r="Q21514" s="14">
        <v>6.55</v>
      </c>
      <c r="R21514">
        <v>0.1</v>
      </c>
      <c r="S21514" s="14">
        <v>-26.78049245261041</v>
      </c>
      <c r="T21514">
        <v>0.1</v>
      </c>
      <c r="U21514" t="s">
        <v>2479</v>
      </c>
      <c r="V21514">
        <v>1</v>
      </c>
      <c r="W21514" t="s">
        <v>2570</v>
      </c>
      <c r="AB21514" t="s">
        <v>248</v>
      </c>
      <c r="AC21514" t="s">
        <v>2650</v>
      </c>
    </row>
    <row r="21515" spans="1:29" x14ac:dyDescent="0.3">
      <c r="A21515">
        <v>29231</v>
      </c>
      <c r="B21515" s="15" t="s">
        <v>2071</v>
      </c>
      <c r="C21515" t="str">
        <f>_xlfn.XLOOKUP($B21515, STANDARDS!$A:$A, STANDARDS!$B:$B,,0,2)</f>
        <v>Nadaleen Fm, Rackla Gp</v>
      </c>
      <c r="D21515" t="s">
        <v>517</v>
      </c>
      <c r="E21515" t="s">
        <v>2278</v>
      </c>
      <c r="F21515">
        <v>133</v>
      </c>
      <c r="G21515">
        <v>64.5</v>
      </c>
      <c r="H21515">
        <v>1</v>
      </c>
      <c r="I21515" t="s">
        <v>1816</v>
      </c>
      <c r="J21515" cm="1">
        <f t="array" ref="J21515:L21515">_xlfn.XLOOKUP($C21515, AGE!$A:$A,AGE!$B:$D,,0,2)</f>
        <v>601.29999999999995</v>
      </c>
      <c r="K21515">
        <v>37</v>
      </c>
      <c r="L21515" t="str">
        <v>Rooney et al. 2020; Rooney et al. 2015</v>
      </c>
      <c r="M21515" t="s">
        <v>2482</v>
      </c>
      <c r="O21515" s="14"/>
      <c r="P21515" t="s">
        <v>2342</v>
      </c>
      <c r="Q21515" s="14">
        <v>6.71</v>
      </c>
      <c r="R21515">
        <v>0.1</v>
      </c>
      <c r="S21515" s="14"/>
      <c r="V21515">
        <v>1</v>
      </c>
      <c r="W21515" t="s">
        <v>2570</v>
      </c>
      <c r="AB21515" t="s">
        <v>248</v>
      </c>
      <c r="AC21515" t="s">
        <v>2650</v>
      </c>
    </row>
    <row r="21516" spans="1:29" x14ac:dyDescent="0.3">
      <c r="A21516">
        <v>29232</v>
      </c>
      <c r="B21516" s="15" t="s">
        <v>2071</v>
      </c>
      <c r="C21516" t="str">
        <f>_xlfn.XLOOKUP($B21516, STANDARDS!$A:$A, STANDARDS!$B:$B,,0,2)</f>
        <v>Nadaleen Fm, Rackla Gp</v>
      </c>
      <c r="D21516" t="s">
        <v>517</v>
      </c>
      <c r="E21516" t="s">
        <v>2278</v>
      </c>
      <c r="F21516">
        <v>133</v>
      </c>
      <c r="G21516">
        <v>64.5</v>
      </c>
      <c r="H21516">
        <v>1</v>
      </c>
      <c r="I21516" t="s">
        <v>1816</v>
      </c>
      <c r="J21516" cm="1">
        <f t="array" ref="J21516:L21516">_xlfn.XLOOKUP($C21516, AGE!$A:$A,AGE!$B:$D,,0,2)</f>
        <v>601.29999999999995</v>
      </c>
      <c r="K21516">
        <v>37</v>
      </c>
      <c r="L21516" t="str">
        <v>Rooney et al. 2020; Rooney et al. 2015</v>
      </c>
      <c r="M21516" t="s">
        <v>2482</v>
      </c>
      <c r="O21516" s="14"/>
      <c r="P21516" t="s">
        <v>2342</v>
      </c>
      <c r="Q21516" s="14">
        <v>6.97</v>
      </c>
      <c r="R21516">
        <v>0.1</v>
      </c>
      <c r="S21516" s="14"/>
      <c r="V21516">
        <v>1</v>
      </c>
      <c r="W21516" t="s">
        <v>2570</v>
      </c>
      <c r="AB21516" t="s">
        <v>248</v>
      </c>
      <c r="AC21516" t="s">
        <v>2650</v>
      </c>
    </row>
    <row r="21517" spans="1:29" x14ac:dyDescent="0.3">
      <c r="A21517">
        <v>29233</v>
      </c>
      <c r="B21517" s="15" t="s">
        <v>2071</v>
      </c>
      <c r="C21517" t="str">
        <f>_xlfn.XLOOKUP($B21517, STANDARDS!$A:$A, STANDARDS!$B:$B,,0,2)</f>
        <v>Nadaleen Fm, Rackla Gp</v>
      </c>
      <c r="D21517" t="s">
        <v>517</v>
      </c>
      <c r="E21517" t="s">
        <v>2278</v>
      </c>
      <c r="F21517">
        <v>133</v>
      </c>
      <c r="G21517">
        <v>64.5</v>
      </c>
      <c r="H21517">
        <v>1</v>
      </c>
      <c r="I21517" t="s">
        <v>1816</v>
      </c>
      <c r="J21517" cm="1">
        <f t="array" ref="J21517:L21517">_xlfn.XLOOKUP($C21517, AGE!$A:$A,AGE!$B:$D,,0,2)</f>
        <v>601.29999999999995</v>
      </c>
      <c r="K21517">
        <v>37</v>
      </c>
      <c r="L21517" t="str">
        <v>Rooney et al. 2020; Rooney et al. 2015</v>
      </c>
      <c r="M21517" t="s">
        <v>2482</v>
      </c>
      <c r="O21517" s="14"/>
      <c r="P21517" t="s">
        <v>2342</v>
      </c>
      <c r="Q21517" s="14">
        <v>-2.15</v>
      </c>
      <c r="R21517">
        <v>0.1</v>
      </c>
      <c r="S21517" s="14"/>
      <c r="V21517">
        <v>1</v>
      </c>
      <c r="W21517" t="s">
        <v>2570</v>
      </c>
      <c r="AB21517" t="s">
        <v>248</v>
      </c>
      <c r="AC21517" t="s">
        <v>2650</v>
      </c>
    </row>
    <row r="21518" spans="1:29" x14ac:dyDescent="0.3">
      <c r="A21518">
        <v>29234</v>
      </c>
      <c r="B21518" s="15" t="s">
        <v>2071</v>
      </c>
      <c r="C21518" t="str">
        <f>_xlfn.XLOOKUP($B21518, STANDARDS!$A:$A, STANDARDS!$B:$B,,0,2)</f>
        <v>Nadaleen Fm, Rackla Gp</v>
      </c>
      <c r="D21518" t="s">
        <v>517</v>
      </c>
      <c r="E21518" t="s">
        <v>2278</v>
      </c>
      <c r="F21518">
        <v>133</v>
      </c>
      <c r="G21518">
        <v>64.5</v>
      </c>
      <c r="H21518">
        <v>1</v>
      </c>
      <c r="I21518" t="s">
        <v>1816</v>
      </c>
      <c r="J21518" cm="1">
        <f t="array" ref="J21518:L21518">_xlfn.XLOOKUP($C21518, AGE!$A:$A,AGE!$B:$D,,0,2)</f>
        <v>601.29999999999995</v>
      </c>
      <c r="K21518">
        <v>37</v>
      </c>
      <c r="L21518" t="str">
        <v>Rooney et al. 2020; Rooney et al. 2015</v>
      </c>
      <c r="M21518" t="s">
        <v>2482</v>
      </c>
      <c r="O21518" s="14"/>
      <c r="P21518" t="s">
        <v>2342</v>
      </c>
      <c r="Q21518" s="14">
        <v>2.0699999999999998</v>
      </c>
      <c r="R21518">
        <v>0.1</v>
      </c>
      <c r="S21518" s="14"/>
      <c r="V21518">
        <v>1</v>
      </c>
      <c r="W21518" t="s">
        <v>2570</v>
      </c>
      <c r="AB21518" t="s">
        <v>248</v>
      </c>
      <c r="AC21518" t="s">
        <v>2650</v>
      </c>
    </row>
    <row r="21519" spans="1:29" x14ac:dyDescent="0.3">
      <c r="A21519">
        <v>29235</v>
      </c>
      <c r="B21519" s="15" t="s">
        <v>2071</v>
      </c>
      <c r="C21519" t="str">
        <f>_xlfn.XLOOKUP($B21519, STANDARDS!$A:$A, STANDARDS!$B:$B,,0,2)</f>
        <v>Nadaleen Fm, Rackla Gp</v>
      </c>
      <c r="D21519" t="s">
        <v>517</v>
      </c>
      <c r="E21519" t="s">
        <v>2278</v>
      </c>
      <c r="F21519">
        <v>133</v>
      </c>
      <c r="G21519">
        <v>64.5</v>
      </c>
      <c r="H21519">
        <v>1</v>
      </c>
      <c r="I21519" t="s">
        <v>1816</v>
      </c>
      <c r="J21519" cm="1">
        <f t="array" ref="J21519:L21519">_xlfn.XLOOKUP($C21519, AGE!$A:$A,AGE!$B:$D,,0,2)</f>
        <v>601.29999999999995</v>
      </c>
      <c r="K21519">
        <v>37</v>
      </c>
      <c r="L21519" t="str">
        <v>Rooney et al. 2020; Rooney et al. 2015</v>
      </c>
      <c r="M21519" t="s">
        <v>2482</v>
      </c>
      <c r="O21519" s="14"/>
      <c r="P21519" t="s">
        <v>2342</v>
      </c>
      <c r="Q21519" s="14">
        <v>2.2599999999999998</v>
      </c>
      <c r="R21519">
        <v>0.1</v>
      </c>
      <c r="S21519" s="14"/>
      <c r="V21519">
        <v>1</v>
      </c>
      <c r="W21519" t="s">
        <v>2570</v>
      </c>
      <c r="AB21519" t="s">
        <v>248</v>
      </c>
      <c r="AC21519" t="s">
        <v>2650</v>
      </c>
    </row>
    <row r="21520" spans="1:29" x14ac:dyDescent="0.3">
      <c r="A21520">
        <v>29236</v>
      </c>
      <c r="B21520" s="15" t="s">
        <v>2071</v>
      </c>
      <c r="C21520" t="str">
        <f>_xlfn.XLOOKUP($B21520, STANDARDS!$A:$A, STANDARDS!$B:$B,,0,2)</f>
        <v>Nadaleen Fm, Rackla Gp</v>
      </c>
      <c r="D21520" t="s">
        <v>517</v>
      </c>
      <c r="E21520" t="s">
        <v>2278</v>
      </c>
      <c r="F21520">
        <v>133</v>
      </c>
      <c r="G21520">
        <v>64.5</v>
      </c>
      <c r="H21520">
        <v>1</v>
      </c>
      <c r="I21520" t="s">
        <v>1816</v>
      </c>
      <c r="J21520" cm="1">
        <f t="array" ref="J21520:L21520">_xlfn.XLOOKUP($C21520, AGE!$A:$A,AGE!$B:$D,,0,2)</f>
        <v>601.29999999999995</v>
      </c>
      <c r="K21520">
        <v>37</v>
      </c>
      <c r="L21520" t="str">
        <v>Rooney et al. 2020; Rooney et al. 2015</v>
      </c>
      <c r="M21520" t="s">
        <v>2482</v>
      </c>
      <c r="O21520" s="14">
        <v>1.6987885206935123E-2</v>
      </c>
      <c r="P21520" t="s">
        <v>2342</v>
      </c>
      <c r="Q21520" s="14">
        <v>6.07</v>
      </c>
      <c r="R21520">
        <v>0.1</v>
      </c>
      <c r="S21520" s="14">
        <v>-20.433</v>
      </c>
      <c r="T21520">
        <v>0.1</v>
      </c>
      <c r="U21520" t="s">
        <v>2479</v>
      </c>
      <c r="V21520">
        <v>1</v>
      </c>
      <c r="W21520" t="s">
        <v>2570</v>
      </c>
      <c r="AB21520" t="s">
        <v>248</v>
      </c>
      <c r="AC21520" t="s">
        <v>2650</v>
      </c>
    </row>
    <row r="21521" spans="1:29" x14ac:dyDescent="0.3">
      <c r="A21521">
        <v>29237</v>
      </c>
      <c r="B21521" s="15" t="s">
        <v>2071</v>
      </c>
      <c r="C21521" t="str">
        <f>_xlfn.XLOOKUP($B21521, STANDARDS!$A:$A, STANDARDS!$B:$B,,0,2)</f>
        <v>Nadaleen Fm, Rackla Gp</v>
      </c>
      <c r="D21521" t="s">
        <v>517</v>
      </c>
      <c r="E21521" t="s">
        <v>2278</v>
      </c>
      <c r="F21521">
        <v>133</v>
      </c>
      <c r="G21521">
        <v>64.5</v>
      </c>
      <c r="H21521">
        <v>1</v>
      </c>
      <c r="I21521" t="s">
        <v>1816</v>
      </c>
      <c r="J21521" cm="1">
        <f t="array" ref="J21521:L21521">_xlfn.XLOOKUP($C21521, AGE!$A:$A,AGE!$B:$D,,0,2)</f>
        <v>601.29999999999995</v>
      </c>
      <c r="K21521">
        <v>37</v>
      </c>
      <c r="L21521" t="str">
        <v>Rooney et al. 2020; Rooney et al. 2015</v>
      </c>
      <c r="M21521" t="s">
        <v>2482</v>
      </c>
      <c r="O21521" s="14"/>
      <c r="P21521" t="s">
        <v>2342</v>
      </c>
      <c r="Q21521" s="14">
        <v>4.4800000000000004</v>
      </c>
      <c r="R21521">
        <v>0.1</v>
      </c>
      <c r="S21521" s="14"/>
      <c r="V21521">
        <v>1</v>
      </c>
      <c r="W21521" t="s">
        <v>2570</v>
      </c>
      <c r="AB21521" t="s">
        <v>248</v>
      </c>
      <c r="AC21521" t="s">
        <v>2650</v>
      </c>
    </row>
    <row r="21522" spans="1:29" x14ac:dyDescent="0.3">
      <c r="A21522">
        <v>29238</v>
      </c>
      <c r="B21522" s="15" t="s">
        <v>2071</v>
      </c>
      <c r="C21522" t="str">
        <f>_xlfn.XLOOKUP($B21522, STANDARDS!$A:$A, STANDARDS!$B:$B,,0,2)</f>
        <v>Nadaleen Fm, Rackla Gp</v>
      </c>
      <c r="D21522" t="s">
        <v>517</v>
      </c>
      <c r="E21522" t="s">
        <v>2278</v>
      </c>
      <c r="F21522">
        <v>133</v>
      </c>
      <c r="G21522">
        <v>64.5</v>
      </c>
      <c r="H21522">
        <v>1</v>
      </c>
      <c r="I21522" t="s">
        <v>1816</v>
      </c>
      <c r="J21522" cm="1">
        <f t="array" ref="J21522:L21522">_xlfn.XLOOKUP($C21522, AGE!$A:$A,AGE!$B:$D,,0,2)</f>
        <v>601.29999999999995</v>
      </c>
      <c r="K21522">
        <v>37</v>
      </c>
      <c r="L21522" t="str">
        <v>Rooney et al. 2020; Rooney et al. 2015</v>
      </c>
      <c r="M21522" t="s">
        <v>2482</v>
      </c>
      <c r="O21522" s="14"/>
      <c r="P21522" t="s">
        <v>2342</v>
      </c>
      <c r="Q21522" s="14">
        <v>5.68</v>
      </c>
      <c r="R21522">
        <v>0.1</v>
      </c>
      <c r="S21522" s="14"/>
      <c r="V21522">
        <v>1</v>
      </c>
      <c r="W21522" t="s">
        <v>2570</v>
      </c>
      <c r="AB21522" t="s">
        <v>248</v>
      </c>
      <c r="AC21522" t="s">
        <v>2650</v>
      </c>
    </row>
    <row r="21523" spans="1:29" x14ac:dyDescent="0.3">
      <c r="A21523">
        <v>29239</v>
      </c>
      <c r="B21523" s="15" t="s">
        <v>2071</v>
      </c>
      <c r="C21523" t="str">
        <f>_xlfn.XLOOKUP($B21523, STANDARDS!$A:$A, STANDARDS!$B:$B,,0,2)</f>
        <v>Nadaleen Fm, Rackla Gp</v>
      </c>
      <c r="D21523" t="s">
        <v>517</v>
      </c>
      <c r="E21523" t="s">
        <v>2278</v>
      </c>
      <c r="F21523">
        <v>133</v>
      </c>
      <c r="G21523">
        <v>64.5</v>
      </c>
      <c r="H21523">
        <v>1</v>
      </c>
      <c r="I21523" t="s">
        <v>1816</v>
      </c>
      <c r="J21523" cm="1">
        <f t="array" ref="J21523:L21523">_xlfn.XLOOKUP($C21523, AGE!$A:$A,AGE!$B:$D,,0,2)</f>
        <v>601.29999999999995</v>
      </c>
      <c r="K21523">
        <v>37</v>
      </c>
      <c r="L21523" t="str">
        <v>Rooney et al. 2020; Rooney et al. 2015</v>
      </c>
      <c r="M21523" t="s">
        <v>2482</v>
      </c>
      <c r="O21523" s="14"/>
      <c r="P21523" t="s">
        <v>2342</v>
      </c>
      <c r="Q21523" s="14">
        <v>5.36</v>
      </c>
      <c r="R21523">
        <v>0.1</v>
      </c>
      <c r="S21523" s="14"/>
      <c r="V21523">
        <v>1</v>
      </c>
      <c r="W21523" t="s">
        <v>2570</v>
      </c>
      <c r="AB21523" t="s">
        <v>248</v>
      </c>
      <c r="AC21523" t="s">
        <v>2650</v>
      </c>
    </row>
    <row r="21524" spans="1:29" x14ac:dyDescent="0.3">
      <c r="A21524">
        <v>29240</v>
      </c>
      <c r="B21524" s="15" t="s">
        <v>2071</v>
      </c>
      <c r="C21524" t="str">
        <f>_xlfn.XLOOKUP($B21524, STANDARDS!$A:$A, STANDARDS!$B:$B,,0,2)</f>
        <v>Nadaleen Fm, Rackla Gp</v>
      </c>
      <c r="D21524" t="s">
        <v>517</v>
      </c>
      <c r="E21524" t="s">
        <v>2278</v>
      </c>
      <c r="F21524">
        <v>133</v>
      </c>
      <c r="G21524">
        <v>64.5</v>
      </c>
      <c r="H21524">
        <v>1</v>
      </c>
      <c r="I21524" t="s">
        <v>1816</v>
      </c>
      <c r="J21524" cm="1">
        <f t="array" ref="J21524:L21524">_xlfn.XLOOKUP($C21524, AGE!$A:$A,AGE!$B:$D,,0,2)</f>
        <v>601.29999999999995</v>
      </c>
      <c r="K21524">
        <v>37</v>
      </c>
      <c r="L21524" t="str">
        <v>Rooney et al. 2020; Rooney et al. 2015</v>
      </c>
      <c r="M21524" t="s">
        <v>2482</v>
      </c>
      <c r="O21524" s="14"/>
      <c r="P21524" t="s">
        <v>2342</v>
      </c>
      <c r="Q21524" s="14">
        <v>7</v>
      </c>
      <c r="R21524">
        <v>0.1</v>
      </c>
      <c r="S21524" s="14"/>
      <c r="V21524">
        <v>1</v>
      </c>
      <c r="W21524" t="s">
        <v>2570</v>
      </c>
      <c r="AB21524" t="s">
        <v>248</v>
      </c>
      <c r="AC21524" t="s">
        <v>2650</v>
      </c>
    </row>
    <row r="21525" spans="1:29" x14ac:dyDescent="0.3">
      <c r="A21525">
        <v>29241</v>
      </c>
      <c r="B21525" s="15" t="s">
        <v>2071</v>
      </c>
      <c r="C21525" t="str">
        <f>_xlfn.XLOOKUP($B21525, STANDARDS!$A:$A, STANDARDS!$B:$B,,0,2)</f>
        <v>Nadaleen Fm, Rackla Gp</v>
      </c>
      <c r="D21525" t="s">
        <v>517</v>
      </c>
      <c r="E21525" t="s">
        <v>2278</v>
      </c>
      <c r="F21525">
        <v>133</v>
      </c>
      <c r="G21525">
        <v>64.5</v>
      </c>
      <c r="H21525">
        <v>1</v>
      </c>
      <c r="I21525" t="s">
        <v>1816</v>
      </c>
      <c r="J21525" cm="1">
        <f t="array" ref="J21525:L21525">_xlfn.XLOOKUP($C21525, AGE!$A:$A,AGE!$B:$D,,0,2)</f>
        <v>601.29999999999995</v>
      </c>
      <c r="K21525">
        <v>37</v>
      </c>
      <c r="L21525" t="str">
        <v>Rooney et al. 2020; Rooney et al. 2015</v>
      </c>
      <c r="M21525" t="s">
        <v>2482</v>
      </c>
      <c r="O21525" s="14"/>
      <c r="P21525" t="s">
        <v>2342</v>
      </c>
      <c r="Q21525" s="14">
        <v>6.82</v>
      </c>
      <c r="R21525">
        <v>0.1</v>
      </c>
      <c r="S21525" s="14"/>
      <c r="V21525">
        <v>1</v>
      </c>
      <c r="W21525" t="s">
        <v>2570</v>
      </c>
      <c r="AB21525" t="s">
        <v>248</v>
      </c>
      <c r="AC21525" t="s">
        <v>2650</v>
      </c>
    </row>
    <row r="21526" spans="1:29" x14ac:dyDescent="0.3">
      <c r="A21526">
        <v>29242</v>
      </c>
      <c r="B21526" s="15" t="s">
        <v>2071</v>
      </c>
      <c r="C21526" t="str">
        <f>_xlfn.XLOOKUP($B21526, STANDARDS!$A:$A, STANDARDS!$B:$B,,0,2)</f>
        <v>Nadaleen Fm, Rackla Gp</v>
      </c>
      <c r="D21526" t="s">
        <v>517</v>
      </c>
      <c r="E21526" t="s">
        <v>2278</v>
      </c>
      <c r="F21526">
        <v>133</v>
      </c>
      <c r="G21526">
        <v>64.5</v>
      </c>
      <c r="H21526">
        <v>1</v>
      </c>
      <c r="I21526" t="s">
        <v>1816</v>
      </c>
      <c r="J21526" cm="1">
        <f t="array" ref="J21526:L21526">_xlfn.XLOOKUP($C21526, AGE!$A:$A,AGE!$B:$D,,0,2)</f>
        <v>601.29999999999995</v>
      </c>
      <c r="K21526">
        <v>37</v>
      </c>
      <c r="L21526" t="str">
        <v>Rooney et al. 2020; Rooney et al. 2015</v>
      </c>
      <c r="M21526" t="s">
        <v>2482</v>
      </c>
      <c r="O21526" s="14"/>
      <c r="P21526" t="s">
        <v>2342</v>
      </c>
      <c r="Q21526" s="14">
        <v>5.77</v>
      </c>
      <c r="R21526">
        <v>0.1</v>
      </c>
      <c r="S21526" s="14"/>
      <c r="V21526">
        <v>1</v>
      </c>
      <c r="W21526" t="s">
        <v>2570</v>
      </c>
      <c r="AB21526" t="s">
        <v>248</v>
      </c>
      <c r="AC21526" t="s">
        <v>2650</v>
      </c>
    </row>
    <row r="21527" spans="1:29" x14ac:dyDescent="0.3">
      <c r="A21527">
        <v>29243</v>
      </c>
      <c r="B21527" s="15" t="s">
        <v>2071</v>
      </c>
      <c r="C21527" t="str">
        <f>_xlfn.XLOOKUP($B21527, STANDARDS!$A:$A, STANDARDS!$B:$B,,0,2)</f>
        <v>Nadaleen Fm, Rackla Gp</v>
      </c>
      <c r="D21527" t="s">
        <v>517</v>
      </c>
      <c r="E21527" t="s">
        <v>2278</v>
      </c>
      <c r="F21527">
        <v>133</v>
      </c>
      <c r="G21527">
        <v>64.5</v>
      </c>
      <c r="H21527">
        <v>1</v>
      </c>
      <c r="I21527" t="s">
        <v>1816</v>
      </c>
      <c r="J21527" cm="1">
        <f t="array" ref="J21527:L21527">_xlfn.XLOOKUP($C21527, AGE!$A:$A,AGE!$B:$D,,0,2)</f>
        <v>601.29999999999995</v>
      </c>
      <c r="K21527">
        <v>37</v>
      </c>
      <c r="L21527" t="str">
        <v>Rooney et al. 2020; Rooney et al. 2015</v>
      </c>
      <c r="M21527" t="s">
        <v>2482</v>
      </c>
      <c r="O21527" s="14"/>
      <c r="P21527" t="s">
        <v>2342</v>
      </c>
      <c r="Q21527" s="14">
        <v>4.8</v>
      </c>
      <c r="R21527">
        <v>0.1</v>
      </c>
      <c r="S21527" s="14"/>
      <c r="V21527">
        <v>1</v>
      </c>
      <c r="W21527" t="s">
        <v>2570</v>
      </c>
      <c r="AB21527" t="s">
        <v>248</v>
      </c>
      <c r="AC21527" t="s">
        <v>2650</v>
      </c>
    </row>
    <row r="21528" spans="1:29" x14ac:dyDescent="0.3">
      <c r="A21528">
        <v>29244</v>
      </c>
      <c r="B21528" s="15" t="s">
        <v>2071</v>
      </c>
      <c r="C21528" t="str">
        <f>_xlfn.XLOOKUP($B21528, STANDARDS!$A:$A, STANDARDS!$B:$B,,0,2)</f>
        <v>Nadaleen Fm, Rackla Gp</v>
      </c>
      <c r="D21528" t="s">
        <v>517</v>
      </c>
      <c r="E21528" t="s">
        <v>2278</v>
      </c>
      <c r="F21528">
        <v>133</v>
      </c>
      <c r="G21528">
        <v>64.5</v>
      </c>
      <c r="H21528">
        <v>1</v>
      </c>
      <c r="I21528" t="s">
        <v>1816</v>
      </c>
      <c r="J21528" cm="1">
        <f t="array" ref="J21528:L21528">_xlfn.XLOOKUP($C21528, AGE!$A:$A,AGE!$B:$D,,0,2)</f>
        <v>601.29999999999995</v>
      </c>
      <c r="K21528">
        <v>37</v>
      </c>
      <c r="L21528" t="str">
        <v>Rooney et al. 2020; Rooney et al. 2015</v>
      </c>
      <c r="M21528" t="s">
        <v>2482</v>
      </c>
      <c r="O21528" s="14"/>
      <c r="P21528" t="s">
        <v>2342</v>
      </c>
      <c r="Q21528" s="14">
        <v>1.37</v>
      </c>
      <c r="R21528">
        <v>0.1</v>
      </c>
      <c r="S21528" s="14"/>
      <c r="V21528">
        <v>1</v>
      </c>
      <c r="W21528" t="s">
        <v>2570</v>
      </c>
      <c r="AB21528" t="s">
        <v>248</v>
      </c>
      <c r="AC21528" t="s">
        <v>2650</v>
      </c>
    </row>
    <row r="21529" spans="1:29" x14ac:dyDescent="0.3">
      <c r="A21529">
        <v>29245</v>
      </c>
      <c r="B21529" s="15" t="s">
        <v>2071</v>
      </c>
      <c r="C21529" t="str">
        <f>_xlfn.XLOOKUP($B21529, STANDARDS!$A:$A, STANDARDS!$B:$B,,0,2)</f>
        <v>Nadaleen Fm, Rackla Gp</v>
      </c>
      <c r="D21529" t="s">
        <v>517</v>
      </c>
      <c r="E21529" t="s">
        <v>2278</v>
      </c>
      <c r="F21529">
        <v>133</v>
      </c>
      <c r="G21529">
        <v>64.5</v>
      </c>
      <c r="H21529">
        <v>1</v>
      </c>
      <c r="I21529" t="s">
        <v>1816</v>
      </c>
      <c r="J21529" cm="1">
        <f t="array" ref="J21529:L21529">_xlfn.XLOOKUP($C21529, AGE!$A:$A,AGE!$B:$D,,0,2)</f>
        <v>601.29999999999995</v>
      </c>
      <c r="K21529">
        <v>37</v>
      </c>
      <c r="L21529" t="str">
        <v>Rooney et al. 2020; Rooney et al. 2015</v>
      </c>
      <c r="M21529" t="s">
        <v>2482</v>
      </c>
      <c r="O21529" s="14"/>
      <c r="P21529" t="s">
        <v>2342</v>
      </c>
      <c r="Q21529" s="14">
        <v>4.21</v>
      </c>
      <c r="R21529">
        <v>0.1</v>
      </c>
      <c r="S21529" s="14"/>
      <c r="V21529">
        <v>1</v>
      </c>
      <c r="W21529" t="s">
        <v>2570</v>
      </c>
      <c r="AB21529" t="s">
        <v>248</v>
      </c>
      <c r="AC21529" t="s">
        <v>2650</v>
      </c>
    </row>
    <row r="21530" spans="1:29" x14ac:dyDescent="0.3">
      <c r="A21530">
        <v>29246</v>
      </c>
      <c r="B21530" s="15" t="s">
        <v>2071</v>
      </c>
      <c r="C21530" t="str">
        <f>_xlfn.XLOOKUP($B21530, STANDARDS!$A:$A, STANDARDS!$B:$B,,0,2)</f>
        <v>Nadaleen Fm, Rackla Gp</v>
      </c>
      <c r="D21530" t="s">
        <v>517</v>
      </c>
      <c r="E21530" t="s">
        <v>2278</v>
      </c>
      <c r="F21530">
        <v>133</v>
      </c>
      <c r="G21530">
        <v>64.5</v>
      </c>
      <c r="H21530">
        <v>1</v>
      </c>
      <c r="I21530" t="s">
        <v>1816</v>
      </c>
      <c r="J21530" cm="1">
        <f t="array" ref="J21530:L21530">_xlfn.XLOOKUP($C21530, AGE!$A:$A,AGE!$B:$D,,0,2)</f>
        <v>601.29999999999995</v>
      </c>
      <c r="K21530">
        <v>37</v>
      </c>
      <c r="L21530" t="str">
        <v>Rooney et al. 2020; Rooney et al. 2015</v>
      </c>
      <c r="M21530" t="s">
        <v>2482</v>
      </c>
      <c r="O21530" s="14"/>
      <c r="P21530" t="s">
        <v>2342</v>
      </c>
      <c r="Q21530" s="14">
        <v>6.15</v>
      </c>
      <c r="R21530">
        <v>0.1</v>
      </c>
      <c r="S21530" s="14"/>
      <c r="V21530">
        <v>1</v>
      </c>
      <c r="W21530" t="s">
        <v>2570</v>
      </c>
      <c r="AB21530" t="s">
        <v>248</v>
      </c>
      <c r="AC21530" t="s">
        <v>2650</v>
      </c>
    </row>
    <row r="21531" spans="1:29" x14ac:dyDescent="0.3">
      <c r="A21531">
        <v>29247</v>
      </c>
      <c r="B21531" s="15" t="s">
        <v>2071</v>
      </c>
      <c r="C21531" t="str">
        <f>_xlfn.XLOOKUP($B21531, STANDARDS!$A:$A, STANDARDS!$B:$B,,0,2)</f>
        <v>Nadaleen Fm, Rackla Gp</v>
      </c>
      <c r="D21531" t="s">
        <v>517</v>
      </c>
      <c r="E21531" t="s">
        <v>2278</v>
      </c>
      <c r="F21531">
        <v>133</v>
      </c>
      <c r="G21531">
        <v>64.5</v>
      </c>
      <c r="H21531">
        <v>1</v>
      </c>
      <c r="I21531" t="s">
        <v>1816</v>
      </c>
      <c r="J21531" cm="1">
        <f t="array" ref="J21531:L21531">_xlfn.XLOOKUP($C21531, AGE!$A:$A,AGE!$B:$D,,0,2)</f>
        <v>601.29999999999995</v>
      </c>
      <c r="K21531">
        <v>37</v>
      </c>
      <c r="L21531" t="str">
        <v>Rooney et al. 2020; Rooney et al. 2015</v>
      </c>
      <c r="M21531" t="s">
        <v>2482</v>
      </c>
      <c r="O21531" s="14"/>
      <c r="P21531" t="s">
        <v>2342</v>
      </c>
      <c r="Q21531" s="14">
        <v>6.22</v>
      </c>
      <c r="R21531">
        <v>0.1</v>
      </c>
      <c r="S21531" s="14"/>
      <c r="V21531">
        <v>1</v>
      </c>
      <c r="W21531" t="s">
        <v>2570</v>
      </c>
      <c r="AB21531" t="s">
        <v>248</v>
      </c>
      <c r="AC21531" t="s">
        <v>2650</v>
      </c>
    </row>
    <row r="21532" spans="1:29" x14ac:dyDescent="0.3">
      <c r="A21532">
        <v>29248</v>
      </c>
      <c r="B21532" s="15" t="s">
        <v>2071</v>
      </c>
      <c r="C21532" t="str">
        <f>_xlfn.XLOOKUP($B21532, STANDARDS!$A:$A, STANDARDS!$B:$B,,0,2)</f>
        <v>Nadaleen Fm, Rackla Gp</v>
      </c>
      <c r="D21532" t="s">
        <v>517</v>
      </c>
      <c r="E21532" t="s">
        <v>2278</v>
      </c>
      <c r="F21532">
        <v>133</v>
      </c>
      <c r="G21532">
        <v>64.5</v>
      </c>
      <c r="H21532">
        <v>1</v>
      </c>
      <c r="I21532" t="s">
        <v>1816</v>
      </c>
      <c r="J21532" cm="1">
        <f t="array" ref="J21532:L21532">_xlfn.XLOOKUP($C21532, AGE!$A:$A,AGE!$B:$D,,0,2)</f>
        <v>601.29999999999995</v>
      </c>
      <c r="K21532">
        <v>37</v>
      </c>
      <c r="L21532" t="str">
        <v>Rooney et al. 2020; Rooney et al. 2015</v>
      </c>
      <c r="M21532" t="s">
        <v>2482</v>
      </c>
      <c r="O21532" s="14"/>
      <c r="P21532" t="s">
        <v>2342</v>
      </c>
      <c r="Q21532" s="14">
        <v>2.39</v>
      </c>
      <c r="R21532">
        <v>0.1</v>
      </c>
      <c r="S21532" s="14"/>
      <c r="V21532">
        <v>1</v>
      </c>
      <c r="W21532" t="s">
        <v>2570</v>
      </c>
      <c r="AB21532" t="s">
        <v>248</v>
      </c>
      <c r="AC21532" t="s">
        <v>2650</v>
      </c>
    </row>
    <row r="21533" spans="1:29" x14ac:dyDescent="0.3">
      <c r="A21533">
        <v>29249</v>
      </c>
      <c r="B21533" s="15" t="s">
        <v>2071</v>
      </c>
      <c r="C21533" t="str">
        <f>_xlfn.XLOOKUP($B21533, STANDARDS!$A:$A, STANDARDS!$B:$B,,0,2)</f>
        <v>Nadaleen Fm, Rackla Gp</v>
      </c>
      <c r="D21533" t="s">
        <v>517</v>
      </c>
      <c r="E21533" t="s">
        <v>2278</v>
      </c>
      <c r="F21533">
        <v>133</v>
      </c>
      <c r="G21533">
        <v>64.5</v>
      </c>
      <c r="H21533">
        <v>1</v>
      </c>
      <c r="I21533" t="s">
        <v>1816</v>
      </c>
      <c r="J21533" cm="1">
        <f t="array" ref="J21533:L21533">_xlfn.XLOOKUP($C21533, AGE!$A:$A,AGE!$B:$D,,0,2)</f>
        <v>601.29999999999995</v>
      </c>
      <c r="K21533">
        <v>37</v>
      </c>
      <c r="L21533" t="str">
        <v>Rooney et al. 2020; Rooney et al. 2015</v>
      </c>
      <c r="M21533" t="s">
        <v>2482</v>
      </c>
      <c r="O21533" s="14"/>
      <c r="P21533" t="s">
        <v>2342</v>
      </c>
      <c r="Q21533" s="14">
        <v>1.18</v>
      </c>
      <c r="R21533">
        <v>0.1</v>
      </c>
      <c r="S21533" s="14"/>
      <c r="V21533">
        <v>1</v>
      </c>
      <c r="W21533" t="s">
        <v>2570</v>
      </c>
      <c r="AB21533" t="s">
        <v>248</v>
      </c>
      <c r="AC21533" t="s">
        <v>2650</v>
      </c>
    </row>
    <row r="21534" spans="1:29" x14ac:dyDescent="0.3">
      <c r="A21534">
        <v>29250</v>
      </c>
      <c r="B21534" s="15" t="s">
        <v>2071</v>
      </c>
      <c r="C21534" t="str">
        <f>_xlfn.XLOOKUP($B21534, STANDARDS!$A:$A, STANDARDS!$B:$B,,0,2)</f>
        <v>Nadaleen Fm, Rackla Gp</v>
      </c>
      <c r="D21534" t="s">
        <v>517</v>
      </c>
      <c r="E21534" t="s">
        <v>2278</v>
      </c>
      <c r="F21534">
        <v>133</v>
      </c>
      <c r="G21534">
        <v>64.5</v>
      </c>
      <c r="H21534">
        <v>1</v>
      </c>
      <c r="I21534" t="s">
        <v>1816</v>
      </c>
      <c r="J21534" cm="1">
        <f t="array" ref="J21534:L21534">_xlfn.XLOOKUP($C21534, AGE!$A:$A,AGE!$B:$D,,0,2)</f>
        <v>601.29999999999995</v>
      </c>
      <c r="K21534">
        <v>37</v>
      </c>
      <c r="L21534" t="str">
        <v>Rooney et al. 2020; Rooney et al. 2015</v>
      </c>
      <c r="M21534" t="s">
        <v>2482</v>
      </c>
      <c r="O21534" s="14"/>
      <c r="P21534" t="s">
        <v>2342</v>
      </c>
      <c r="Q21534" s="14">
        <v>1.35</v>
      </c>
      <c r="R21534">
        <v>0.1</v>
      </c>
      <c r="S21534" s="14"/>
      <c r="V21534">
        <v>1</v>
      </c>
      <c r="W21534" t="s">
        <v>2570</v>
      </c>
      <c r="AB21534" t="s">
        <v>248</v>
      </c>
      <c r="AC21534" t="s">
        <v>2650</v>
      </c>
    </row>
    <row r="21535" spans="1:29" x14ac:dyDescent="0.3">
      <c r="A21535">
        <v>29251</v>
      </c>
      <c r="B21535" s="15" t="s">
        <v>892</v>
      </c>
      <c r="C21535" t="str">
        <f>_xlfn.XLOOKUP($B21535, STANDARDS!$A:$A, STANDARDS!$B:$B,,0,2)</f>
        <v>Gametrail Fm, Rackla Gp</v>
      </c>
      <c r="D21535" t="s">
        <v>517</v>
      </c>
      <c r="E21535" t="s">
        <v>2278</v>
      </c>
      <c r="F21535">
        <v>133</v>
      </c>
      <c r="G21535">
        <v>64.5</v>
      </c>
      <c r="H21535">
        <v>1</v>
      </c>
      <c r="I21535" t="s">
        <v>1816</v>
      </c>
      <c r="J21535" cm="1">
        <f t="array" ref="J21535:L21535">_xlfn.XLOOKUP($C21535, AGE!$A:$A,AGE!$B:$D,,0,2)</f>
        <v>571.5</v>
      </c>
      <c r="K21535">
        <v>7.2000000000000455</v>
      </c>
      <c r="L21535" t="str">
        <v>Rooney et al. 2020</v>
      </c>
      <c r="M21535" t="s">
        <v>2485</v>
      </c>
      <c r="O21535" s="14"/>
      <c r="P21535" t="s">
        <v>2342</v>
      </c>
      <c r="Q21535" s="14">
        <v>1.5</v>
      </c>
      <c r="R21535">
        <v>0.1</v>
      </c>
      <c r="S21535" s="14"/>
      <c r="V21535">
        <v>1</v>
      </c>
      <c r="W21535" t="s">
        <v>2570</v>
      </c>
    </row>
    <row r="21536" spans="1:29" x14ac:dyDescent="0.3">
      <c r="A21536">
        <v>29252</v>
      </c>
      <c r="B21536" s="15" t="s">
        <v>892</v>
      </c>
      <c r="C21536" t="str">
        <f>_xlfn.XLOOKUP($B21536, STANDARDS!$A:$A, STANDARDS!$B:$B,,0,2)</f>
        <v>Gametrail Fm, Rackla Gp</v>
      </c>
      <c r="D21536" t="s">
        <v>517</v>
      </c>
      <c r="E21536" t="s">
        <v>2278</v>
      </c>
      <c r="F21536">
        <v>133</v>
      </c>
      <c r="G21536">
        <v>64.5</v>
      </c>
      <c r="H21536">
        <v>1</v>
      </c>
      <c r="I21536" t="s">
        <v>1816</v>
      </c>
      <c r="J21536" cm="1">
        <f t="array" ref="J21536:L21536">_xlfn.XLOOKUP($C21536, AGE!$A:$A,AGE!$B:$D,,0,2)</f>
        <v>571.5</v>
      </c>
      <c r="K21536">
        <v>7.2000000000000455</v>
      </c>
      <c r="L21536" t="str">
        <v>Rooney et al. 2020</v>
      </c>
      <c r="M21536" t="s">
        <v>2485</v>
      </c>
      <c r="O21536" s="14">
        <v>1.6027276055335497E-2</v>
      </c>
      <c r="P21536" t="s">
        <v>2342</v>
      </c>
      <c r="Q21536" s="14">
        <v>2</v>
      </c>
      <c r="R21536">
        <v>0.1</v>
      </c>
      <c r="S21536" s="14">
        <v>-22.471684304687972</v>
      </c>
      <c r="T21536">
        <v>0.1</v>
      </c>
      <c r="U21536" t="s">
        <v>2479</v>
      </c>
      <c r="V21536">
        <v>1</v>
      </c>
      <c r="W21536" t="s">
        <v>2570</v>
      </c>
    </row>
    <row r="21537" spans="1:23" x14ac:dyDescent="0.3">
      <c r="A21537">
        <v>29253</v>
      </c>
      <c r="B21537" s="15" t="s">
        <v>892</v>
      </c>
      <c r="C21537" t="str">
        <f>_xlfn.XLOOKUP($B21537, STANDARDS!$A:$A, STANDARDS!$B:$B,,0,2)</f>
        <v>Gametrail Fm, Rackla Gp</v>
      </c>
      <c r="D21537" t="s">
        <v>517</v>
      </c>
      <c r="E21537" t="s">
        <v>2278</v>
      </c>
      <c r="F21537">
        <v>133</v>
      </c>
      <c r="G21537">
        <v>64.5</v>
      </c>
      <c r="H21537">
        <v>1</v>
      </c>
      <c r="I21537" t="s">
        <v>1816</v>
      </c>
      <c r="J21537" cm="1">
        <f t="array" ref="J21537:L21537">_xlfn.XLOOKUP($C21537, AGE!$A:$A,AGE!$B:$D,,0,2)</f>
        <v>571.5</v>
      </c>
      <c r="K21537">
        <v>7.2000000000000455</v>
      </c>
      <c r="L21537" t="str">
        <v>Rooney et al. 2020</v>
      </c>
      <c r="M21537" t="s">
        <v>2485</v>
      </c>
      <c r="O21537" s="14"/>
      <c r="P21537" t="s">
        <v>2342</v>
      </c>
      <c r="Q21537" s="14">
        <v>0.73</v>
      </c>
      <c r="R21537">
        <v>0.1</v>
      </c>
      <c r="S21537" s="14"/>
      <c r="V21537">
        <v>1</v>
      </c>
      <c r="W21537" t="s">
        <v>2570</v>
      </c>
    </row>
    <row r="21538" spans="1:23" x14ac:dyDescent="0.3">
      <c r="A21538">
        <v>29254</v>
      </c>
      <c r="B21538" s="15" t="s">
        <v>892</v>
      </c>
      <c r="C21538" t="str">
        <f>_xlfn.XLOOKUP($B21538, STANDARDS!$A:$A, STANDARDS!$B:$B,,0,2)</f>
        <v>Gametrail Fm, Rackla Gp</v>
      </c>
      <c r="D21538" t="s">
        <v>517</v>
      </c>
      <c r="E21538" t="s">
        <v>2278</v>
      </c>
      <c r="F21538">
        <v>133</v>
      </c>
      <c r="G21538">
        <v>64.5</v>
      </c>
      <c r="H21538">
        <v>1</v>
      </c>
      <c r="I21538" t="s">
        <v>1816</v>
      </c>
      <c r="J21538" cm="1">
        <f t="array" ref="J21538:L21538">_xlfn.XLOOKUP($C21538, AGE!$A:$A,AGE!$B:$D,,0,2)</f>
        <v>571.5</v>
      </c>
      <c r="K21538">
        <v>7.2000000000000455</v>
      </c>
      <c r="L21538" t="str">
        <v>Rooney et al. 2020</v>
      </c>
      <c r="M21538" t="s">
        <v>2485</v>
      </c>
      <c r="O21538" s="14"/>
      <c r="P21538" t="s">
        <v>2342</v>
      </c>
      <c r="Q21538" s="14">
        <v>-0.18</v>
      </c>
      <c r="R21538">
        <v>0.1</v>
      </c>
      <c r="S21538" s="14"/>
      <c r="V21538">
        <v>1</v>
      </c>
      <c r="W21538" t="s">
        <v>2570</v>
      </c>
    </row>
    <row r="21539" spans="1:23" x14ac:dyDescent="0.3">
      <c r="A21539">
        <v>29255</v>
      </c>
      <c r="B21539" s="15" t="s">
        <v>892</v>
      </c>
      <c r="C21539" t="str">
        <f>_xlfn.XLOOKUP($B21539, STANDARDS!$A:$A, STANDARDS!$B:$B,,0,2)</f>
        <v>Gametrail Fm, Rackla Gp</v>
      </c>
      <c r="D21539" t="s">
        <v>517</v>
      </c>
      <c r="E21539" t="s">
        <v>2278</v>
      </c>
      <c r="F21539">
        <v>133</v>
      </c>
      <c r="G21539">
        <v>64.5</v>
      </c>
      <c r="H21539">
        <v>1</v>
      </c>
      <c r="I21539" t="s">
        <v>1816</v>
      </c>
      <c r="J21539" cm="1">
        <f t="array" ref="J21539:L21539">_xlfn.XLOOKUP($C21539, AGE!$A:$A,AGE!$B:$D,,0,2)</f>
        <v>571.5</v>
      </c>
      <c r="K21539">
        <v>7.2000000000000455</v>
      </c>
      <c r="L21539" t="str">
        <v>Rooney et al. 2020</v>
      </c>
      <c r="M21539" t="s">
        <v>2485</v>
      </c>
      <c r="O21539" s="14"/>
      <c r="P21539" t="s">
        <v>2342</v>
      </c>
      <c r="Q21539" s="14">
        <v>-1.17</v>
      </c>
      <c r="R21539">
        <v>0.1</v>
      </c>
      <c r="S21539" s="14"/>
      <c r="V21539">
        <v>1</v>
      </c>
      <c r="W21539" t="s">
        <v>2570</v>
      </c>
    </row>
    <row r="21540" spans="1:23" x14ac:dyDescent="0.3">
      <c r="A21540">
        <v>29256</v>
      </c>
      <c r="B21540" s="15" t="s">
        <v>892</v>
      </c>
      <c r="C21540" t="str">
        <f>_xlfn.XLOOKUP($B21540, STANDARDS!$A:$A, STANDARDS!$B:$B,,0,2)</f>
        <v>Gametrail Fm, Rackla Gp</v>
      </c>
      <c r="D21540" t="s">
        <v>517</v>
      </c>
      <c r="E21540" t="s">
        <v>2278</v>
      </c>
      <c r="F21540">
        <v>133</v>
      </c>
      <c r="G21540">
        <v>64.5</v>
      </c>
      <c r="H21540">
        <v>1</v>
      </c>
      <c r="I21540" t="s">
        <v>1816</v>
      </c>
      <c r="J21540" cm="1">
        <f t="array" ref="J21540:L21540">_xlfn.XLOOKUP($C21540, AGE!$A:$A,AGE!$B:$D,,0,2)</f>
        <v>571.5</v>
      </c>
      <c r="K21540">
        <v>7.2000000000000455</v>
      </c>
      <c r="L21540" t="str">
        <v>Rooney et al. 2020</v>
      </c>
      <c r="M21540" t="s">
        <v>2485</v>
      </c>
      <c r="O21540" s="14"/>
      <c r="P21540" t="s">
        <v>2342</v>
      </c>
      <c r="Q21540" s="14">
        <v>-2.34</v>
      </c>
      <c r="R21540">
        <v>0.1</v>
      </c>
      <c r="S21540" s="14"/>
      <c r="V21540">
        <v>1</v>
      </c>
      <c r="W21540" t="s">
        <v>2570</v>
      </c>
    </row>
    <row r="21541" spans="1:23" x14ac:dyDescent="0.3">
      <c r="A21541">
        <v>29257</v>
      </c>
      <c r="B21541" s="15" t="s">
        <v>892</v>
      </c>
      <c r="C21541" t="str">
        <f>_xlfn.XLOOKUP($B21541, STANDARDS!$A:$A, STANDARDS!$B:$B,,0,2)</f>
        <v>Gametrail Fm, Rackla Gp</v>
      </c>
      <c r="D21541" t="s">
        <v>517</v>
      </c>
      <c r="E21541" t="s">
        <v>2278</v>
      </c>
      <c r="F21541">
        <v>133</v>
      </c>
      <c r="G21541">
        <v>64.5</v>
      </c>
      <c r="H21541">
        <v>1</v>
      </c>
      <c r="I21541" t="s">
        <v>1816</v>
      </c>
      <c r="J21541" cm="1">
        <f t="array" ref="J21541:L21541">_xlfn.XLOOKUP($C21541, AGE!$A:$A,AGE!$B:$D,,0,2)</f>
        <v>571.5</v>
      </c>
      <c r="K21541">
        <v>7.2000000000000455</v>
      </c>
      <c r="L21541" t="str">
        <v>Rooney et al. 2020</v>
      </c>
      <c r="M21541" t="s">
        <v>2485</v>
      </c>
      <c r="O21541" s="14"/>
      <c r="P21541" t="s">
        <v>2342</v>
      </c>
      <c r="Q21541" s="14">
        <v>-2.0499999999999998</v>
      </c>
      <c r="R21541">
        <v>0.1</v>
      </c>
      <c r="S21541" s="14"/>
      <c r="V21541">
        <v>1</v>
      </c>
      <c r="W21541" t="s">
        <v>2570</v>
      </c>
    </row>
    <row r="21542" spans="1:23" x14ac:dyDescent="0.3">
      <c r="A21542">
        <v>29258</v>
      </c>
      <c r="B21542" s="15" t="s">
        <v>892</v>
      </c>
      <c r="C21542" t="str">
        <f>_xlfn.XLOOKUP($B21542, STANDARDS!$A:$A, STANDARDS!$B:$B,,0,2)</f>
        <v>Gametrail Fm, Rackla Gp</v>
      </c>
      <c r="D21542" t="s">
        <v>517</v>
      </c>
      <c r="E21542" t="s">
        <v>2278</v>
      </c>
      <c r="F21542">
        <v>133</v>
      </c>
      <c r="G21542">
        <v>64.5</v>
      </c>
      <c r="H21542">
        <v>1</v>
      </c>
      <c r="I21542" t="s">
        <v>1816</v>
      </c>
      <c r="J21542" cm="1">
        <f t="array" ref="J21542:L21542">_xlfn.XLOOKUP($C21542, AGE!$A:$A,AGE!$B:$D,,0,2)</f>
        <v>571.5</v>
      </c>
      <c r="K21542">
        <v>7.2000000000000455</v>
      </c>
      <c r="L21542" t="str">
        <v>Rooney et al. 2020</v>
      </c>
      <c r="M21542" t="s">
        <v>2485</v>
      </c>
      <c r="O21542" s="14"/>
      <c r="P21542" t="s">
        <v>2342</v>
      </c>
      <c r="Q21542" s="14">
        <v>-2.57</v>
      </c>
      <c r="R21542">
        <v>0.1</v>
      </c>
      <c r="S21542" s="14"/>
      <c r="V21542">
        <v>1</v>
      </c>
      <c r="W21542" t="s">
        <v>2570</v>
      </c>
    </row>
    <row r="21543" spans="1:23" x14ac:dyDescent="0.3">
      <c r="A21543">
        <v>29259</v>
      </c>
      <c r="B21543" s="15" t="s">
        <v>892</v>
      </c>
      <c r="C21543" t="str">
        <f>_xlfn.XLOOKUP($B21543, STANDARDS!$A:$A, STANDARDS!$B:$B,,0,2)</f>
        <v>Gametrail Fm, Rackla Gp</v>
      </c>
      <c r="D21543" t="s">
        <v>517</v>
      </c>
      <c r="E21543" t="s">
        <v>2278</v>
      </c>
      <c r="F21543">
        <v>133</v>
      </c>
      <c r="G21543">
        <v>64.5</v>
      </c>
      <c r="H21543">
        <v>1</v>
      </c>
      <c r="I21543" t="s">
        <v>1816</v>
      </c>
      <c r="J21543" cm="1">
        <f t="array" ref="J21543:L21543">_xlfn.XLOOKUP($C21543, AGE!$A:$A,AGE!$B:$D,,0,2)</f>
        <v>571.5</v>
      </c>
      <c r="K21543">
        <v>7.2000000000000455</v>
      </c>
      <c r="L21543" t="str">
        <v>Rooney et al. 2020</v>
      </c>
      <c r="M21543" t="s">
        <v>2485</v>
      </c>
      <c r="O21543" s="14"/>
      <c r="P21543" t="s">
        <v>2342</v>
      </c>
      <c r="Q21543" s="14">
        <v>-3.17</v>
      </c>
      <c r="R21543">
        <v>0.1</v>
      </c>
      <c r="S21543" s="14"/>
      <c r="V21543">
        <v>1</v>
      </c>
      <c r="W21543" t="s">
        <v>2570</v>
      </c>
    </row>
    <row r="21544" spans="1:23" x14ac:dyDescent="0.3">
      <c r="A21544">
        <v>29260</v>
      </c>
      <c r="B21544" s="15" t="s">
        <v>892</v>
      </c>
      <c r="C21544" t="str">
        <f>_xlfn.XLOOKUP($B21544, STANDARDS!$A:$A, STANDARDS!$B:$B,,0,2)</f>
        <v>Gametrail Fm, Rackla Gp</v>
      </c>
      <c r="D21544" t="s">
        <v>517</v>
      </c>
      <c r="E21544" t="s">
        <v>2278</v>
      </c>
      <c r="F21544">
        <v>133</v>
      </c>
      <c r="G21544">
        <v>64.5</v>
      </c>
      <c r="H21544">
        <v>1</v>
      </c>
      <c r="I21544" t="s">
        <v>1816</v>
      </c>
      <c r="J21544" cm="1">
        <f t="array" ref="J21544:L21544">_xlfn.XLOOKUP($C21544, AGE!$A:$A,AGE!$B:$D,,0,2)</f>
        <v>571.5</v>
      </c>
      <c r="K21544">
        <v>7.2000000000000455</v>
      </c>
      <c r="L21544" t="str">
        <v>Rooney et al. 2020</v>
      </c>
      <c r="M21544" t="s">
        <v>2485</v>
      </c>
      <c r="O21544" s="14"/>
      <c r="P21544" t="s">
        <v>2342</v>
      </c>
      <c r="Q21544" s="14">
        <v>-2.71</v>
      </c>
      <c r="R21544">
        <v>0.1</v>
      </c>
      <c r="S21544" s="14"/>
      <c r="V21544">
        <v>1</v>
      </c>
      <c r="W21544" t="s">
        <v>2570</v>
      </c>
    </row>
    <row r="21545" spans="1:23" x14ac:dyDescent="0.3">
      <c r="A21545">
        <v>29261</v>
      </c>
      <c r="B21545" s="15" t="s">
        <v>892</v>
      </c>
      <c r="C21545" t="str">
        <f>_xlfn.XLOOKUP($B21545, STANDARDS!$A:$A, STANDARDS!$B:$B,,0,2)</f>
        <v>Gametrail Fm, Rackla Gp</v>
      </c>
      <c r="D21545" t="s">
        <v>517</v>
      </c>
      <c r="E21545" t="s">
        <v>2278</v>
      </c>
      <c r="F21545">
        <v>133</v>
      </c>
      <c r="G21545">
        <v>64.5</v>
      </c>
      <c r="H21545">
        <v>1</v>
      </c>
      <c r="I21545" t="s">
        <v>1816</v>
      </c>
      <c r="J21545" cm="1">
        <f t="array" ref="J21545:L21545">_xlfn.XLOOKUP($C21545, AGE!$A:$A,AGE!$B:$D,,0,2)</f>
        <v>571.5</v>
      </c>
      <c r="K21545">
        <v>7.2000000000000455</v>
      </c>
      <c r="L21545" t="str">
        <v>Rooney et al. 2020</v>
      </c>
      <c r="M21545" t="s">
        <v>2485</v>
      </c>
      <c r="O21545" s="14"/>
      <c r="P21545" t="s">
        <v>2342</v>
      </c>
      <c r="Q21545" s="14">
        <v>-3.35</v>
      </c>
      <c r="R21545">
        <v>0.1</v>
      </c>
      <c r="S21545" s="14"/>
      <c r="V21545">
        <v>1</v>
      </c>
      <c r="W21545" t="s">
        <v>2570</v>
      </c>
    </row>
    <row r="21546" spans="1:23" x14ac:dyDescent="0.3">
      <c r="A21546">
        <v>29262</v>
      </c>
      <c r="B21546" s="15" t="s">
        <v>892</v>
      </c>
      <c r="C21546" t="str">
        <f>_xlfn.XLOOKUP($B21546, STANDARDS!$A:$A, STANDARDS!$B:$B,,0,2)</f>
        <v>Gametrail Fm, Rackla Gp</v>
      </c>
      <c r="D21546" t="s">
        <v>517</v>
      </c>
      <c r="E21546" t="s">
        <v>2278</v>
      </c>
      <c r="F21546">
        <v>133</v>
      </c>
      <c r="G21546">
        <v>64.5</v>
      </c>
      <c r="H21546">
        <v>1</v>
      </c>
      <c r="I21546" t="s">
        <v>1816</v>
      </c>
      <c r="J21546" cm="1">
        <f t="array" ref="J21546:L21546">_xlfn.XLOOKUP($C21546, AGE!$A:$A,AGE!$B:$D,,0,2)</f>
        <v>571.5</v>
      </c>
      <c r="K21546">
        <v>7.2000000000000455</v>
      </c>
      <c r="L21546" t="str">
        <v>Rooney et al. 2020</v>
      </c>
      <c r="M21546" t="s">
        <v>2485</v>
      </c>
      <c r="O21546" s="14"/>
      <c r="P21546" t="s">
        <v>2342</v>
      </c>
      <c r="Q21546" s="14">
        <v>0.16</v>
      </c>
      <c r="R21546">
        <v>0.1</v>
      </c>
      <c r="S21546" s="14"/>
      <c r="V21546">
        <v>1</v>
      </c>
      <c r="W21546" t="s">
        <v>2570</v>
      </c>
    </row>
    <row r="21547" spans="1:23" x14ac:dyDescent="0.3">
      <c r="A21547">
        <v>29263</v>
      </c>
      <c r="B21547" s="15" t="s">
        <v>892</v>
      </c>
      <c r="C21547" t="str">
        <f>_xlfn.XLOOKUP($B21547, STANDARDS!$A:$A, STANDARDS!$B:$B,,0,2)</f>
        <v>Gametrail Fm, Rackla Gp</v>
      </c>
      <c r="D21547" t="s">
        <v>517</v>
      </c>
      <c r="E21547" t="s">
        <v>2278</v>
      </c>
      <c r="F21547">
        <v>133</v>
      </c>
      <c r="G21547">
        <v>64.5</v>
      </c>
      <c r="H21547">
        <v>1</v>
      </c>
      <c r="I21547" t="s">
        <v>1816</v>
      </c>
      <c r="J21547" cm="1">
        <f t="array" ref="J21547:L21547">_xlfn.XLOOKUP($C21547, AGE!$A:$A,AGE!$B:$D,,0,2)</f>
        <v>571.5</v>
      </c>
      <c r="K21547">
        <v>7.2000000000000455</v>
      </c>
      <c r="L21547" t="str">
        <v>Rooney et al. 2020</v>
      </c>
      <c r="M21547" t="s">
        <v>2485</v>
      </c>
      <c r="O21547" s="14"/>
      <c r="P21547" t="s">
        <v>2342</v>
      </c>
      <c r="Q21547" s="14">
        <v>-3.82</v>
      </c>
      <c r="R21547">
        <v>0.1</v>
      </c>
      <c r="S21547" s="14"/>
      <c r="V21547">
        <v>1</v>
      </c>
      <c r="W21547" t="s">
        <v>2570</v>
      </c>
    </row>
    <row r="21548" spans="1:23" x14ac:dyDescent="0.3">
      <c r="A21548">
        <v>29264</v>
      </c>
      <c r="B21548" s="15" t="s">
        <v>892</v>
      </c>
      <c r="C21548" t="str">
        <f>_xlfn.XLOOKUP($B21548, STANDARDS!$A:$A, STANDARDS!$B:$B,,0,2)</f>
        <v>Gametrail Fm, Rackla Gp</v>
      </c>
      <c r="D21548" t="s">
        <v>517</v>
      </c>
      <c r="E21548" t="s">
        <v>2278</v>
      </c>
      <c r="F21548">
        <v>133</v>
      </c>
      <c r="G21548">
        <v>64.5</v>
      </c>
      <c r="H21548">
        <v>1</v>
      </c>
      <c r="I21548" t="s">
        <v>1816</v>
      </c>
      <c r="J21548" cm="1">
        <f t="array" ref="J21548:L21548">_xlfn.XLOOKUP($C21548, AGE!$A:$A,AGE!$B:$D,,0,2)</f>
        <v>571.5</v>
      </c>
      <c r="K21548">
        <v>7.2000000000000455</v>
      </c>
      <c r="L21548" t="str">
        <v>Rooney et al. 2020</v>
      </c>
      <c r="M21548" t="s">
        <v>2485</v>
      </c>
      <c r="O21548" s="14"/>
      <c r="P21548" t="s">
        <v>2342</v>
      </c>
      <c r="Q21548" s="14">
        <v>-3.44</v>
      </c>
      <c r="R21548">
        <v>0.1</v>
      </c>
      <c r="S21548" s="14"/>
      <c r="V21548">
        <v>1</v>
      </c>
      <c r="W21548" t="s">
        <v>2570</v>
      </c>
    </row>
    <row r="21549" spans="1:23" x14ac:dyDescent="0.3">
      <c r="A21549">
        <v>29265</v>
      </c>
      <c r="B21549" s="15" t="s">
        <v>892</v>
      </c>
      <c r="C21549" t="str">
        <f>_xlfn.XLOOKUP($B21549, STANDARDS!$A:$A, STANDARDS!$B:$B,,0,2)</f>
        <v>Gametrail Fm, Rackla Gp</v>
      </c>
      <c r="D21549" t="s">
        <v>517</v>
      </c>
      <c r="E21549" t="s">
        <v>2278</v>
      </c>
      <c r="F21549">
        <v>133</v>
      </c>
      <c r="G21549">
        <v>64.5</v>
      </c>
      <c r="H21549">
        <v>1</v>
      </c>
      <c r="I21549" t="s">
        <v>1816</v>
      </c>
      <c r="J21549" cm="1">
        <f t="array" ref="J21549:L21549">_xlfn.XLOOKUP($C21549, AGE!$A:$A,AGE!$B:$D,,0,2)</f>
        <v>571.5</v>
      </c>
      <c r="K21549">
        <v>7.2000000000000455</v>
      </c>
      <c r="L21549" t="str">
        <v>Rooney et al. 2020</v>
      </c>
      <c r="M21549" t="s">
        <v>2485</v>
      </c>
      <c r="O21549" s="14"/>
      <c r="P21549" t="s">
        <v>2342</v>
      </c>
      <c r="Q21549" s="14">
        <v>-3.96</v>
      </c>
      <c r="R21549">
        <v>0.1</v>
      </c>
      <c r="S21549" s="14"/>
      <c r="V21549">
        <v>1</v>
      </c>
      <c r="W21549" t="s">
        <v>2570</v>
      </c>
    </row>
    <row r="21550" spans="1:23" x14ac:dyDescent="0.3">
      <c r="A21550">
        <v>29266</v>
      </c>
      <c r="B21550" s="15" t="s">
        <v>892</v>
      </c>
      <c r="C21550" t="str">
        <f>_xlfn.XLOOKUP($B21550, STANDARDS!$A:$A, STANDARDS!$B:$B,,0,2)</f>
        <v>Gametrail Fm, Rackla Gp</v>
      </c>
      <c r="D21550" t="s">
        <v>517</v>
      </c>
      <c r="E21550" t="s">
        <v>2278</v>
      </c>
      <c r="F21550">
        <v>133</v>
      </c>
      <c r="G21550">
        <v>64.5</v>
      </c>
      <c r="H21550">
        <v>1</v>
      </c>
      <c r="I21550" t="s">
        <v>1816</v>
      </c>
      <c r="J21550" cm="1">
        <f t="array" ref="J21550:L21550">_xlfn.XLOOKUP($C21550, AGE!$A:$A,AGE!$B:$D,,0,2)</f>
        <v>571.5</v>
      </c>
      <c r="K21550">
        <v>7.2000000000000455</v>
      </c>
      <c r="L21550" t="str">
        <v>Rooney et al. 2020</v>
      </c>
      <c r="M21550" t="s">
        <v>2485</v>
      </c>
      <c r="O21550" s="14"/>
      <c r="P21550" t="s">
        <v>2342</v>
      </c>
      <c r="Q21550" s="14">
        <v>-4.6100000000000003</v>
      </c>
      <c r="R21550">
        <v>0.1</v>
      </c>
      <c r="S21550" s="14"/>
      <c r="V21550">
        <v>1</v>
      </c>
      <c r="W21550" t="s">
        <v>2570</v>
      </c>
    </row>
    <row r="21551" spans="1:23" x14ac:dyDescent="0.3">
      <c r="A21551">
        <v>29267</v>
      </c>
      <c r="B21551" s="15" t="s">
        <v>892</v>
      </c>
      <c r="C21551" t="str">
        <f>_xlfn.XLOOKUP($B21551, STANDARDS!$A:$A, STANDARDS!$B:$B,,0,2)</f>
        <v>Gametrail Fm, Rackla Gp</v>
      </c>
      <c r="D21551" t="s">
        <v>517</v>
      </c>
      <c r="E21551" t="s">
        <v>2278</v>
      </c>
      <c r="F21551">
        <v>133</v>
      </c>
      <c r="G21551">
        <v>64.5</v>
      </c>
      <c r="H21551">
        <v>1</v>
      </c>
      <c r="I21551" t="s">
        <v>1816</v>
      </c>
      <c r="J21551" cm="1">
        <f t="array" ref="J21551:L21551">_xlfn.XLOOKUP($C21551, AGE!$A:$A,AGE!$B:$D,,0,2)</f>
        <v>571.5</v>
      </c>
      <c r="K21551">
        <v>7.2000000000000455</v>
      </c>
      <c r="L21551" t="str">
        <v>Rooney et al. 2020</v>
      </c>
      <c r="M21551" t="s">
        <v>2485</v>
      </c>
      <c r="O21551" s="14"/>
      <c r="P21551" t="s">
        <v>2342</v>
      </c>
      <c r="Q21551" s="14">
        <v>-5.54</v>
      </c>
      <c r="R21551">
        <v>0.1</v>
      </c>
      <c r="S21551" s="14"/>
      <c r="V21551">
        <v>1</v>
      </c>
      <c r="W21551" t="s">
        <v>2570</v>
      </c>
    </row>
    <row r="21552" spans="1:23" x14ac:dyDescent="0.3">
      <c r="A21552">
        <v>29268</v>
      </c>
      <c r="B21552" s="15" t="s">
        <v>892</v>
      </c>
      <c r="C21552" t="str">
        <f>_xlfn.XLOOKUP($B21552, STANDARDS!$A:$A, STANDARDS!$B:$B,,0,2)</f>
        <v>Gametrail Fm, Rackla Gp</v>
      </c>
      <c r="D21552" t="s">
        <v>517</v>
      </c>
      <c r="E21552" t="s">
        <v>2278</v>
      </c>
      <c r="F21552">
        <v>133</v>
      </c>
      <c r="G21552">
        <v>64.5</v>
      </c>
      <c r="H21552">
        <v>1</v>
      </c>
      <c r="I21552" t="s">
        <v>1816</v>
      </c>
      <c r="J21552" cm="1">
        <f t="array" ref="J21552:L21552">_xlfn.XLOOKUP($C21552, AGE!$A:$A,AGE!$B:$D,,0,2)</f>
        <v>571.5</v>
      </c>
      <c r="K21552">
        <v>7.2000000000000455</v>
      </c>
      <c r="L21552" t="str">
        <v>Rooney et al. 2020</v>
      </c>
      <c r="M21552" t="s">
        <v>2485</v>
      </c>
      <c r="O21552" s="14"/>
      <c r="P21552" t="s">
        <v>2342</v>
      </c>
      <c r="Q21552" s="14">
        <v>-5.37</v>
      </c>
      <c r="R21552">
        <v>0.1</v>
      </c>
      <c r="S21552" s="14"/>
      <c r="V21552">
        <v>1</v>
      </c>
      <c r="W21552" t="s">
        <v>2570</v>
      </c>
    </row>
    <row r="21553" spans="1:23" x14ac:dyDescent="0.3">
      <c r="A21553">
        <v>29269</v>
      </c>
      <c r="B21553" s="15" t="s">
        <v>892</v>
      </c>
      <c r="C21553" t="str">
        <f>_xlfn.XLOOKUP($B21553, STANDARDS!$A:$A, STANDARDS!$B:$B,,0,2)</f>
        <v>Gametrail Fm, Rackla Gp</v>
      </c>
      <c r="D21553" t="s">
        <v>517</v>
      </c>
      <c r="E21553" t="s">
        <v>2278</v>
      </c>
      <c r="F21553">
        <v>133</v>
      </c>
      <c r="G21553">
        <v>64.5</v>
      </c>
      <c r="H21553">
        <v>1</v>
      </c>
      <c r="I21553" t="s">
        <v>1816</v>
      </c>
      <c r="J21553" cm="1">
        <f t="array" ref="J21553:L21553">_xlfn.XLOOKUP($C21553, AGE!$A:$A,AGE!$B:$D,,0,2)</f>
        <v>571.5</v>
      </c>
      <c r="K21553">
        <v>7.2000000000000455</v>
      </c>
      <c r="L21553" t="str">
        <v>Rooney et al. 2020</v>
      </c>
      <c r="M21553" t="s">
        <v>2485</v>
      </c>
      <c r="O21553" s="14"/>
      <c r="P21553" t="s">
        <v>2342</v>
      </c>
      <c r="Q21553" s="14">
        <v>-4.51</v>
      </c>
      <c r="R21553">
        <v>0.1</v>
      </c>
      <c r="S21553" s="14"/>
      <c r="V21553">
        <v>1</v>
      </c>
      <c r="W21553" t="s">
        <v>2570</v>
      </c>
    </row>
    <row r="21554" spans="1:23" x14ac:dyDescent="0.3">
      <c r="A21554">
        <v>29270</v>
      </c>
      <c r="B21554" s="15" t="s">
        <v>892</v>
      </c>
      <c r="C21554" t="str">
        <f>_xlfn.XLOOKUP($B21554, STANDARDS!$A:$A, STANDARDS!$B:$B,,0,2)</f>
        <v>Gametrail Fm, Rackla Gp</v>
      </c>
      <c r="D21554" t="s">
        <v>517</v>
      </c>
      <c r="E21554" t="s">
        <v>2278</v>
      </c>
      <c r="F21554">
        <v>133</v>
      </c>
      <c r="G21554">
        <v>64.5</v>
      </c>
      <c r="H21554">
        <v>1</v>
      </c>
      <c r="I21554" t="s">
        <v>1816</v>
      </c>
      <c r="J21554" cm="1">
        <f t="array" ref="J21554:L21554">_xlfn.XLOOKUP($C21554, AGE!$A:$A,AGE!$B:$D,,0,2)</f>
        <v>571.5</v>
      </c>
      <c r="K21554">
        <v>7.2000000000000455</v>
      </c>
      <c r="L21554" t="str">
        <v>Rooney et al. 2020</v>
      </c>
      <c r="M21554" t="s">
        <v>2485</v>
      </c>
      <c r="O21554" s="14"/>
      <c r="P21554" t="s">
        <v>2342</v>
      </c>
      <c r="Q21554" s="14">
        <v>-4.1399999999999997</v>
      </c>
      <c r="R21554">
        <v>0.1</v>
      </c>
      <c r="S21554" s="14"/>
      <c r="V21554">
        <v>1</v>
      </c>
      <c r="W21554" t="s">
        <v>2570</v>
      </c>
    </row>
    <row r="21555" spans="1:23" x14ac:dyDescent="0.3">
      <c r="A21555">
        <v>29271</v>
      </c>
      <c r="B21555" s="15" t="s">
        <v>892</v>
      </c>
      <c r="C21555" t="str">
        <f>_xlfn.XLOOKUP($B21555, STANDARDS!$A:$A, STANDARDS!$B:$B,,0,2)</f>
        <v>Gametrail Fm, Rackla Gp</v>
      </c>
      <c r="D21555" t="s">
        <v>517</v>
      </c>
      <c r="E21555" t="s">
        <v>2278</v>
      </c>
      <c r="F21555">
        <v>133</v>
      </c>
      <c r="G21555">
        <v>64.5</v>
      </c>
      <c r="H21555">
        <v>1</v>
      </c>
      <c r="I21555" t="s">
        <v>1816</v>
      </c>
      <c r="J21555" cm="1">
        <f t="array" ref="J21555:L21555">_xlfn.XLOOKUP($C21555, AGE!$A:$A,AGE!$B:$D,,0,2)</f>
        <v>571.5</v>
      </c>
      <c r="K21555">
        <v>7.2000000000000455</v>
      </c>
      <c r="L21555" t="str">
        <v>Rooney et al. 2020</v>
      </c>
      <c r="M21555" t="s">
        <v>2485</v>
      </c>
      <c r="O21555" s="14"/>
      <c r="P21555" t="s">
        <v>2342</v>
      </c>
      <c r="Q21555" s="14">
        <v>-5.2</v>
      </c>
      <c r="R21555">
        <v>0.1</v>
      </c>
      <c r="S21555" s="14"/>
      <c r="V21555">
        <v>1</v>
      </c>
      <c r="W21555" t="s">
        <v>2570</v>
      </c>
    </row>
    <row r="21556" spans="1:23" x14ac:dyDescent="0.3">
      <c r="A21556">
        <v>29272</v>
      </c>
      <c r="B21556" s="15" t="s">
        <v>892</v>
      </c>
      <c r="C21556" t="str">
        <f>_xlfn.XLOOKUP($B21556, STANDARDS!$A:$A, STANDARDS!$B:$B,,0,2)</f>
        <v>Gametrail Fm, Rackla Gp</v>
      </c>
      <c r="D21556" t="s">
        <v>517</v>
      </c>
      <c r="E21556" t="s">
        <v>2278</v>
      </c>
      <c r="F21556">
        <v>133</v>
      </c>
      <c r="G21556">
        <v>64.5</v>
      </c>
      <c r="H21556">
        <v>1</v>
      </c>
      <c r="I21556" t="s">
        <v>1816</v>
      </c>
      <c r="J21556" cm="1">
        <f t="array" ref="J21556:L21556">_xlfn.XLOOKUP($C21556, AGE!$A:$A,AGE!$B:$D,,0,2)</f>
        <v>571.5</v>
      </c>
      <c r="K21556">
        <v>7.2000000000000455</v>
      </c>
      <c r="L21556" t="str">
        <v>Rooney et al. 2020</v>
      </c>
      <c r="M21556" t="s">
        <v>2485</v>
      </c>
      <c r="O21556" s="14"/>
      <c r="P21556" t="s">
        <v>2342</v>
      </c>
      <c r="Q21556" s="14">
        <v>-3.63</v>
      </c>
      <c r="R21556">
        <v>0.1</v>
      </c>
      <c r="S21556" s="14"/>
      <c r="V21556">
        <v>1</v>
      </c>
      <c r="W21556" t="s">
        <v>2570</v>
      </c>
    </row>
    <row r="21557" spans="1:23" x14ac:dyDescent="0.3">
      <c r="A21557">
        <v>29273</v>
      </c>
      <c r="B21557" s="15" t="s">
        <v>892</v>
      </c>
      <c r="C21557" t="str">
        <f>_xlfn.XLOOKUP($B21557, STANDARDS!$A:$A, STANDARDS!$B:$B,,0,2)</f>
        <v>Gametrail Fm, Rackla Gp</v>
      </c>
      <c r="D21557" t="s">
        <v>517</v>
      </c>
      <c r="E21557" t="s">
        <v>2278</v>
      </c>
      <c r="F21557">
        <v>133</v>
      </c>
      <c r="G21557">
        <v>64.5</v>
      </c>
      <c r="H21557">
        <v>1</v>
      </c>
      <c r="I21557" t="s">
        <v>1816</v>
      </c>
      <c r="J21557" cm="1">
        <f t="array" ref="J21557:L21557">_xlfn.XLOOKUP($C21557, AGE!$A:$A,AGE!$B:$D,,0,2)</f>
        <v>571.5</v>
      </c>
      <c r="K21557">
        <v>7.2000000000000455</v>
      </c>
      <c r="L21557" t="str">
        <v>Rooney et al. 2020</v>
      </c>
      <c r="M21557" t="s">
        <v>2485</v>
      </c>
      <c r="O21557" s="14"/>
      <c r="P21557" t="s">
        <v>2342</v>
      </c>
      <c r="Q21557" s="14">
        <v>-3.47</v>
      </c>
      <c r="R21557">
        <v>0.1</v>
      </c>
      <c r="S21557" s="14"/>
      <c r="V21557">
        <v>1</v>
      </c>
      <c r="W21557" t="s">
        <v>2570</v>
      </c>
    </row>
    <row r="21558" spans="1:23" x14ac:dyDescent="0.3">
      <c r="A21558">
        <v>29274</v>
      </c>
      <c r="B21558" s="15" t="s">
        <v>892</v>
      </c>
      <c r="C21558" t="str">
        <f>_xlfn.XLOOKUP($B21558, STANDARDS!$A:$A, STANDARDS!$B:$B,,0,2)</f>
        <v>Gametrail Fm, Rackla Gp</v>
      </c>
      <c r="D21558" t="s">
        <v>517</v>
      </c>
      <c r="E21558" t="s">
        <v>2278</v>
      </c>
      <c r="F21558">
        <v>133</v>
      </c>
      <c r="G21558">
        <v>64.5</v>
      </c>
      <c r="H21558">
        <v>1</v>
      </c>
      <c r="I21558" t="s">
        <v>1816</v>
      </c>
      <c r="J21558" cm="1">
        <f t="array" ref="J21558:L21558">_xlfn.XLOOKUP($C21558, AGE!$A:$A,AGE!$B:$D,,0,2)</f>
        <v>571.5</v>
      </c>
      <c r="K21558">
        <v>7.2000000000000455</v>
      </c>
      <c r="L21558" t="str">
        <v>Rooney et al. 2020</v>
      </c>
      <c r="M21558" t="s">
        <v>2485</v>
      </c>
      <c r="O21558" s="14"/>
      <c r="P21558" t="s">
        <v>2342</v>
      </c>
      <c r="Q21558" s="14">
        <v>-4.8499999999999996</v>
      </c>
      <c r="R21558">
        <v>0.1</v>
      </c>
      <c r="S21558" s="14"/>
      <c r="V21558">
        <v>1</v>
      </c>
      <c r="W21558" t="s">
        <v>2570</v>
      </c>
    </row>
    <row r="21559" spans="1:23" x14ac:dyDescent="0.3">
      <c r="A21559">
        <v>29275</v>
      </c>
      <c r="B21559" s="15" t="s">
        <v>892</v>
      </c>
      <c r="C21559" t="str">
        <f>_xlfn.XLOOKUP($B21559, STANDARDS!$A:$A, STANDARDS!$B:$B,,0,2)</f>
        <v>Gametrail Fm, Rackla Gp</v>
      </c>
      <c r="D21559" t="s">
        <v>517</v>
      </c>
      <c r="E21559" t="s">
        <v>2278</v>
      </c>
      <c r="F21559">
        <v>133</v>
      </c>
      <c r="G21559">
        <v>64.5</v>
      </c>
      <c r="H21559">
        <v>1</v>
      </c>
      <c r="I21559" t="s">
        <v>1816</v>
      </c>
      <c r="J21559" cm="1">
        <f t="array" ref="J21559:L21559">_xlfn.XLOOKUP($C21559, AGE!$A:$A,AGE!$B:$D,,0,2)</f>
        <v>571.5</v>
      </c>
      <c r="K21559">
        <v>7.2000000000000455</v>
      </c>
      <c r="L21559" t="str">
        <v>Rooney et al. 2020</v>
      </c>
      <c r="M21559" t="s">
        <v>2485</v>
      </c>
      <c r="O21559" s="14"/>
      <c r="P21559" t="s">
        <v>2342</v>
      </c>
      <c r="Q21559" s="14">
        <v>-4.0599999999999996</v>
      </c>
      <c r="R21559">
        <v>0.1</v>
      </c>
      <c r="S21559" s="14"/>
      <c r="V21559">
        <v>1</v>
      </c>
      <c r="W21559" t="s">
        <v>2570</v>
      </c>
    </row>
    <row r="21560" spans="1:23" x14ac:dyDescent="0.3">
      <c r="A21560">
        <v>29276</v>
      </c>
      <c r="B21560" s="15" t="s">
        <v>892</v>
      </c>
      <c r="C21560" t="str">
        <f>_xlfn.XLOOKUP($B21560, STANDARDS!$A:$A, STANDARDS!$B:$B,,0,2)</f>
        <v>Gametrail Fm, Rackla Gp</v>
      </c>
      <c r="D21560" t="s">
        <v>517</v>
      </c>
      <c r="E21560" t="s">
        <v>2278</v>
      </c>
      <c r="F21560">
        <v>133</v>
      </c>
      <c r="G21560">
        <v>64.5</v>
      </c>
      <c r="H21560">
        <v>1</v>
      </c>
      <c r="I21560" t="s">
        <v>1816</v>
      </c>
      <c r="J21560" cm="1">
        <f t="array" ref="J21560:L21560">_xlfn.XLOOKUP($C21560, AGE!$A:$A,AGE!$B:$D,,0,2)</f>
        <v>571.5</v>
      </c>
      <c r="K21560">
        <v>7.2000000000000455</v>
      </c>
      <c r="L21560" t="str">
        <v>Rooney et al. 2020</v>
      </c>
      <c r="M21560" t="s">
        <v>2485</v>
      </c>
      <c r="O21560" s="14"/>
      <c r="P21560" t="s">
        <v>2342</v>
      </c>
      <c r="Q21560" s="14">
        <v>-4.03</v>
      </c>
      <c r="R21560">
        <v>0.1</v>
      </c>
      <c r="S21560" s="14"/>
      <c r="V21560">
        <v>1</v>
      </c>
      <c r="W21560" t="s">
        <v>2570</v>
      </c>
    </row>
    <row r="21561" spans="1:23" x14ac:dyDescent="0.3">
      <c r="A21561">
        <v>29277</v>
      </c>
      <c r="B21561" s="15" t="s">
        <v>892</v>
      </c>
      <c r="C21561" t="str">
        <f>_xlfn.XLOOKUP($B21561, STANDARDS!$A:$A, STANDARDS!$B:$B,,0,2)</f>
        <v>Gametrail Fm, Rackla Gp</v>
      </c>
      <c r="D21561" t="s">
        <v>517</v>
      </c>
      <c r="E21561" t="s">
        <v>2278</v>
      </c>
      <c r="F21561">
        <v>133</v>
      </c>
      <c r="G21561">
        <v>64.5</v>
      </c>
      <c r="H21561">
        <v>1</v>
      </c>
      <c r="I21561" t="s">
        <v>1816</v>
      </c>
      <c r="J21561" cm="1">
        <f t="array" ref="J21561:L21561">_xlfn.XLOOKUP($C21561, AGE!$A:$A,AGE!$B:$D,,0,2)</f>
        <v>571.5</v>
      </c>
      <c r="K21561">
        <v>7.2000000000000455</v>
      </c>
      <c r="L21561" t="str">
        <v>Rooney et al. 2020</v>
      </c>
      <c r="M21561" t="s">
        <v>2485</v>
      </c>
      <c r="O21561" s="14"/>
      <c r="P21561" t="s">
        <v>2342</v>
      </c>
      <c r="Q21561" s="14">
        <v>-3.57</v>
      </c>
      <c r="R21561">
        <v>0.1</v>
      </c>
      <c r="S21561" s="14"/>
      <c r="V21561">
        <v>1</v>
      </c>
      <c r="W21561" t="s">
        <v>2570</v>
      </c>
    </row>
    <row r="21562" spans="1:23" x14ac:dyDescent="0.3">
      <c r="A21562">
        <v>29278</v>
      </c>
      <c r="B21562" s="15" t="s">
        <v>892</v>
      </c>
      <c r="C21562" t="str">
        <f>_xlfn.XLOOKUP($B21562, STANDARDS!$A:$A, STANDARDS!$B:$B,,0,2)</f>
        <v>Gametrail Fm, Rackla Gp</v>
      </c>
      <c r="D21562" t="s">
        <v>517</v>
      </c>
      <c r="E21562" t="s">
        <v>2278</v>
      </c>
      <c r="F21562">
        <v>133</v>
      </c>
      <c r="G21562">
        <v>64.5</v>
      </c>
      <c r="H21562">
        <v>1</v>
      </c>
      <c r="I21562" t="s">
        <v>1816</v>
      </c>
      <c r="J21562" cm="1">
        <f t="array" ref="J21562:L21562">_xlfn.XLOOKUP($C21562, AGE!$A:$A,AGE!$B:$D,,0,2)</f>
        <v>571.5</v>
      </c>
      <c r="K21562">
        <v>7.2000000000000455</v>
      </c>
      <c r="L21562" t="str">
        <v>Rooney et al. 2020</v>
      </c>
      <c r="M21562" t="s">
        <v>2485</v>
      </c>
      <c r="O21562" s="14"/>
      <c r="P21562" t="s">
        <v>2342</v>
      </c>
      <c r="Q21562" s="14">
        <v>-3.69</v>
      </c>
      <c r="R21562">
        <v>0.1</v>
      </c>
      <c r="S21562" s="14"/>
      <c r="V21562">
        <v>1</v>
      </c>
      <c r="W21562" t="s">
        <v>2570</v>
      </c>
    </row>
    <row r="21563" spans="1:23" x14ac:dyDescent="0.3">
      <c r="A21563">
        <v>29279</v>
      </c>
      <c r="B21563" s="15" t="s">
        <v>892</v>
      </c>
      <c r="C21563" t="str">
        <f>_xlfn.XLOOKUP($B21563, STANDARDS!$A:$A, STANDARDS!$B:$B,,0,2)</f>
        <v>Gametrail Fm, Rackla Gp</v>
      </c>
      <c r="D21563" t="s">
        <v>517</v>
      </c>
      <c r="E21563" t="s">
        <v>2278</v>
      </c>
      <c r="F21563">
        <v>133</v>
      </c>
      <c r="G21563">
        <v>64.5</v>
      </c>
      <c r="H21563">
        <v>1</v>
      </c>
      <c r="I21563" t="s">
        <v>1816</v>
      </c>
      <c r="J21563" cm="1">
        <f t="array" ref="J21563:L21563">_xlfn.XLOOKUP($C21563, AGE!$A:$A,AGE!$B:$D,,0,2)</f>
        <v>571.5</v>
      </c>
      <c r="K21563">
        <v>7.2000000000000455</v>
      </c>
      <c r="L21563" t="str">
        <v>Rooney et al. 2020</v>
      </c>
      <c r="M21563" t="s">
        <v>2485</v>
      </c>
      <c r="O21563" s="14"/>
      <c r="P21563" t="s">
        <v>2342</v>
      </c>
      <c r="Q21563" s="14">
        <v>-2.69</v>
      </c>
      <c r="R21563">
        <v>0.1</v>
      </c>
      <c r="S21563" s="14"/>
      <c r="V21563">
        <v>1</v>
      </c>
      <c r="W21563" t="s">
        <v>2570</v>
      </c>
    </row>
    <row r="21564" spans="1:23" x14ac:dyDescent="0.3">
      <c r="A21564">
        <v>29280</v>
      </c>
      <c r="B21564" s="15" t="s">
        <v>892</v>
      </c>
      <c r="C21564" t="str">
        <f>_xlfn.XLOOKUP($B21564, STANDARDS!$A:$A, STANDARDS!$B:$B,,0,2)</f>
        <v>Gametrail Fm, Rackla Gp</v>
      </c>
      <c r="D21564" t="s">
        <v>517</v>
      </c>
      <c r="E21564" t="s">
        <v>2278</v>
      </c>
      <c r="F21564">
        <v>133</v>
      </c>
      <c r="G21564">
        <v>64.5</v>
      </c>
      <c r="H21564">
        <v>1</v>
      </c>
      <c r="I21564" t="s">
        <v>1816</v>
      </c>
      <c r="J21564" cm="1">
        <f t="array" ref="J21564:L21564">_xlfn.XLOOKUP($C21564, AGE!$A:$A,AGE!$B:$D,,0,2)</f>
        <v>571.5</v>
      </c>
      <c r="K21564">
        <v>7.2000000000000455</v>
      </c>
      <c r="L21564" t="str">
        <v>Rooney et al. 2020</v>
      </c>
      <c r="M21564" t="s">
        <v>2485</v>
      </c>
      <c r="O21564" s="14"/>
      <c r="P21564" t="s">
        <v>2342</v>
      </c>
      <c r="Q21564" s="14">
        <v>-3.72</v>
      </c>
      <c r="R21564">
        <v>0.1</v>
      </c>
      <c r="S21564" s="14"/>
      <c r="V21564">
        <v>1</v>
      </c>
      <c r="W21564" t="s">
        <v>2570</v>
      </c>
    </row>
    <row r="21565" spans="1:23" x14ac:dyDescent="0.3">
      <c r="A21565">
        <v>29281</v>
      </c>
      <c r="B21565" s="15" t="s">
        <v>892</v>
      </c>
      <c r="C21565" t="str">
        <f>_xlfn.XLOOKUP($B21565, STANDARDS!$A:$A, STANDARDS!$B:$B,,0,2)</f>
        <v>Gametrail Fm, Rackla Gp</v>
      </c>
      <c r="D21565" t="s">
        <v>517</v>
      </c>
      <c r="E21565" t="s">
        <v>2278</v>
      </c>
      <c r="F21565">
        <v>133</v>
      </c>
      <c r="G21565">
        <v>64.5</v>
      </c>
      <c r="H21565">
        <v>1</v>
      </c>
      <c r="I21565" t="s">
        <v>1816</v>
      </c>
      <c r="J21565" cm="1">
        <f t="array" ref="J21565:L21565">_xlfn.XLOOKUP($C21565, AGE!$A:$A,AGE!$B:$D,,0,2)</f>
        <v>571.5</v>
      </c>
      <c r="K21565">
        <v>7.2000000000000455</v>
      </c>
      <c r="L21565" t="str">
        <v>Rooney et al. 2020</v>
      </c>
      <c r="M21565" t="s">
        <v>2485</v>
      </c>
      <c r="O21565" s="14"/>
      <c r="P21565" t="s">
        <v>2342</v>
      </c>
      <c r="Q21565" s="14">
        <v>-3.49</v>
      </c>
      <c r="R21565">
        <v>0.1</v>
      </c>
      <c r="S21565" s="14"/>
      <c r="V21565">
        <v>1</v>
      </c>
      <c r="W21565" t="s">
        <v>2570</v>
      </c>
    </row>
    <row r="21566" spans="1:23" x14ac:dyDescent="0.3">
      <c r="A21566">
        <v>29282</v>
      </c>
      <c r="B21566" s="15" t="s">
        <v>892</v>
      </c>
      <c r="C21566" t="str">
        <f>_xlfn.XLOOKUP($B21566, STANDARDS!$A:$A, STANDARDS!$B:$B,,0,2)</f>
        <v>Gametrail Fm, Rackla Gp</v>
      </c>
      <c r="D21566" t="s">
        <v>517</v>
      </c>
      <c r="E21566" t="s">
        <v>2278</v>
      </c>
      <c r="F21566">
        <v>133</v>
      </c>
      <c r="G21566">
        <v>64.5</v>
      </c>
      <c r="H21566">
        <v>1</v>
      </c>
      <c r="I21566" t="s">
        <v>1816</v>
      </c>
      <c r="J21566" cm="1">
        <f t="array" ref="J21566:L21566">_xlfn.XLOOKUP($C21566, AGE!$A:$A,AGE!$B:$D,,0,2)</f>
        <v>571.5</v>
      </c>
      <c r="K21566">
        <v>7.2000000000000455</v>
      </c>
      <c r="L21566" t="str">
        <v>Rooney et al. 2020</v>
      </c>
      <c r="M21566" t="s">
        <v>2485</v>
      </c>
      <c r="O21566" s="14"/>
      <c r="P21566" t="s">
        <v>2342</v>
      </c>
      <c r="Q21566" s="14">
        <v>-3.21</v>
      </c>
      <c r="R21566">
        <v>0.1</v>
      </c>
      <c r="S21566" s="14"/>
      <c r="V21566">
        <v>1</v>
      </c>
      <c r="W21566" t="s">
        <v>2570</v>
      </c>
    </row>
    <row r="21567" spans="1:23" x14ac:dyDescent="0.3">
      <c r="A21567">
        <v>29283</v>
      </c>
      <c r="B21567" s="15" t="s">
        <v>892</v>
      </c>
      <c r="C21567" t="str">
        <f>_xlfn.XLOOKUP($B21567, STANDARDS!$A:$A, STANDARDS!$B:$B,,0,2)</f>
        <v>Gametrail Fm, Rackla Gp</v>
      </c>
      <c r="D21567" t="s">
        <v>517</v>
      </c>
      <c r="E21567" t="s">
        <v>2278</v>
      </c>
      <c r="F21567">
        <v>133</v>
      </c>
      <c r="G21567">
        <v>64.5</v>
      </c>
      <c r="H21567">
        <v>1</v>
      </c>
      <c r="I21567" t="s">
        <v>1816</v>
      </c>
      <c r="J21567" cm="1">
        <f t="array" ref="J21567:L21567">_xlfn.XLOOKUP($C21567, AGE!$A:$A,AGE!$B:$D,,0,2)</f>
        <v>571.5</v>
      </c>
      <c r="K21567">
        <v>7.2000000000000455</v>
      </c>
      <c r="L21567" t="str">
        <v>Rooney et al. 2020</v>
      </c>
      <c r="M21567" t="s">
        <v>2485</v>
      </c>
      <c r="O21567" s="14"/>
      <c r="P21567" t="s">
        <v>2342</v>
      </c>
      <c r="Q21567" s="14">
        <v>-0.9</v>
      </c>
      <c r="R21567">
        <v>0.1</v>
      </c>
      <c r="S21567" s="14"/>
      <c r="V21567">
        <v>1</v>
      </c>
      <c r="W21567" t="s">
        <v>2570</v>
      </c>
    </row>
    <row r="21568" spans="1:23" x14ac:dyDescent="0.3">
      <c r="A21568">
        <v>29284</v>
      </c>
      <c r="B21568" s="15" t="s">
        <v>892</v>
      </c>
      <c r="C21568" t="str">
        <f>_xlfn.XLOOKUP($B21568, STANDARDS!$A:$A, STANDARDS!$B:$B,,0,2)</f>
        <v>Gametrail Fm, Rackla Gp</v>
      </c>
      <c r="D21568" t="s">
        <v>517</v>
      </c>
      <c r="E21568" t="s">
        <v>2278</v>
      </c>
      <c r="F21568">
        <v>133</v>
      </c>
      <c r="G21568">
        <v>64.5</v>
      </c>
      <c r="H21568">
        <v>1</v>
      </c>
      <c r="I21568" t="s">
        <v>1816</v>
      </c>
      <c r="J21568" cm="1">
        <f t="array" ref="J21568:L21568">_xlfn.XLOOKUP($C21568, AGE!$A:$A,AGE!$B:$D,,0,2)</f>
        <v>571.5</v>
      </c>
      <c r="K21568">
        <v>7.2000000000000455</v>
      </c>
      <c r="L21568" t="str">
        <v>Rooney et al. 2020</v>
      </c>
      <c r="M21568" t="s">
        <v>2485</v>
      </c>
      <c r="O21568" s="14"/>
      <c r="P21568" t="s">
        <v>2342</v>
      </c>
      <c r="Q21568" s="14">
        <v>-1.1200000000000001</v>
      </c>
      <c r="R21568">
        <v>0.1</v>
      </c>
      <c r="S21568" s="14"/>
      <c r="V21568">
        <v>1</v>
      </c>
      <c r="W21568" t="s">
        <v>2570</v>
      </c>
    </row>
    <row r="21569" spans="1:23" x14ac:dyDescent="0.3">
      <c r="A21569">
        <v>29285</v>
      </c>
      <c r="B21569" s="15" t="s">
        <v>892</v>
      </c>
      <c r="C21569" t="str">
        <f>_xlfn.XLOOKUP($B21569, STANDARDS!$A:$A, STANDARDS!$B:$B,,0,2)</f>
        <v>Gametrail Fm, Rackla Gp</v>
      </c>
      <c r="D21569" t="s">
        <v>517</v>
      </c>
      <c r="E21569" t="s">
        <v>2278</v>
      </c>
      <c r="F21569">
        <v>133</v>
      </c>
      <c r="G21569">
        <v>64.5</v>
      </c>
      <c r="H21569">
        <v>1</v>
      </c>
      <c r="I21569" t="s">
        <v>1816</v>
      </c>
      <c r="J21569" cm="1">
        <f t="array" ref="J21569:L21569">_xlfn.XLOOKUP($C21569, AGE!$A:$A,AGE!$B:$D,,0,2)</f>
        <v>571.5</v>
      </c>
      <c r="K21569">
        <v>7.2000000000000455</v>
      </c>
      <c r="L21569" t="str">
        <v>Rooney et al. 2020</v>
      </c>
      <c r="M21569" t="s">
        <v>2485</v>
      </c>
      <c r="O21569" s="14"/>
      <c r="P21569" t="s">
        <v>2342</v>
      </c>
      <c r="Q21569" s="14">
        <v>-1.01</v>
      </c>
      <c r="R21569">
        <v>0.1</v>
      </c>
      <c r="S21569" s="14"/>
      <c r="V21569">
        <v>1</v>
      </c>
      <c r="W21569" t="s">
        <v>2570</v>
      </c>
    </row>
    <row r="21570" spans="1:23" x14ac:dyDescent="0.3">
      <c r="A21570">
        <v>29286</v>
      </c>
      <c r="B21570" s="15" t="s">
        <v>892</v>
      </c>
      <c r="C21570" t="str">
        <f>_xlfn.XLOOKUP($B21570, STANDARDS!$A:$A, STANDARDS!$B:$B,,0,2)</f>
        <v>Gametrail Fm, Rackla Gp</v>
      </c>
      <c r="D21570" t="s">
        <v>517</v>
      </c>
      <c r="E21570" t="s">
        <v>2278</v>
      </c>
      <c r="F21570">
        <v>133</v>
      </c>
      <c r="G21570">
        <v>64.5</v>
      </c>
      <c r="H21570">
        <v>1</v>
      </c>
      <c r="I21570" t="s">
        <v>1816</v>
      </c>
      <c r="J21570" cm="1">
        <f t="array" ref="J21570:L21570">_xlfn.XLOOKUP($C21570, AGE!$A:$A,AGE!$B:$D,,0,2)</f>
        <v>571.5</v>
      </c>
      <c r="K21570">
        <v>7.2000000000000455</v>
      </c>
      <c r="L21570" t="str">
        <v>Rooney et al. 2020</v>
      </c>
      <c r="M21570" t="s">
        <v>2485</v>
      </c>
      <c r="O21570" s="14"/>
      <c r="P21570" t="s">
        <v>2342</v>
      </c>
      <c r="Q21570" s="14">
        <v>-2.8</v>
      </c>
      <c r="R21570">
        <v>0.1</v>
      </c>
      <c r="S21570" s="14"/>
      <c r="V21570">
        <v>1</v>
      </c>
      <c r="W21570" t="s">
        <v>2570</v>
      </c>
    </row>
    <row r="21571" spans="1:23" x14ac:dyDescent="0.3">
      <c r="A21571">
        <v>29287</v>
      </c>
      <c r="B21571" s="15" t="s">
        <v>892</v>
      </c>
      <c r="C21571" t="str">
        <f>_xlfn.XLOOKUP($B21571, STANDARDS!$A:$A, STANDARDS!$B:$B,,0,2)</f>
        <v>Gametrail Fm, Rackla Gp</v>
      </c>
      <c r="D21571" t="s">
        <v>517</v>
      </c>
      <c r="E21571" t="s">
        <v>2278</v>
      </c>
      <c r="F21571">
        <v>133</v>
      </c>
      <c r="G21571">
        <v>64.5</v>
      </c>
      <c r="H21571">
        <v>1</v>
      </c>
      <c r="I21571" t="s">
        <v>1816</v>
      </c>
      <c r="J21571" cm="1">
        <f t="array" ref="J21571:L21571">_xlfn.XLOOKUP($C21571, AGE!$A:$A,AGE!$B:$D,,0,2)</f>
        <v>571.5</v>
      </c>
      <c r="K21571">
        <v>7.2000000000000455</v>
      </c>
      <c r="L21571" t="str">
        <v>Rooney et al. 2020</v>
      </c>
      <c r="M21571" t="s">
        <v>2485</v>
      </c>
      <c r="O21571" s="14"/>
      <c r="P21571" t="s">
        <v>2342</v>
      </c>
      <c r="Q21571" s="14">
        <v>-2.9</v>
      </c>
      <c r="R21571">
        <v>0.1</v>
      </c>
      <c r="S21571" s="14"/>
      <c r="V21571">
        <v>1</v>
      </c>
      <c r="W21571" t="s">
        <v>2570</v>
      </c>
    </row>
    <row r="21572" spans="1:23" x14ac:dyDescent="0.3">
      <c r="A21572">
        <v>29288</v>
      </c>
      <c r="B21572" s="15" t="s">
        <v>892</v>
      </c>
      <c r="C21572" t="str">
        <f>_xlfn.XLOOKUP($B21572, STANDARDS!$A:$A, STANDARDS!$B:$B,,0,2)</f>
        <v>Gametrail Fm, Rackla Gp</v>
      </c>
      <c r="D21572" t="s">
        <v>517</v>
      </c>
      <c r="E21572" t="s">
        <v>2278</v>
      </c>
      <c r="F21572">
        <v>133</v>
      </c>
      <c r="G21572">
        <v>64.5</v>
      </c>
      <c r="H21572">
        <v>1</v>
      </c>
      <c r="I21572" t="s">
        <v>1816</v>
      </c>
      <c r="J21572" cm="1">
        <f t="array" ref="J21572:L21572">_xlfn.XLOOKUP($C21572, AGE!$A:$A,AGE!$B:$D,,0,2)</f>
        <v>571.5</v>
      </c>
      <c r="K21572">
        <v>7.2000000000000455</v>
      </c>
      <c r="L21572" t="str">
        <v>Rooney et al. 2020</v>
      </c>
      <c r="M21572" t="s">
        <v>2485</v>
      </c>
      <c r="O21572" s="14"/>
      <c r="P21572" t="s">
        <v>2342</v>
      </c>
      <c r="Q21572" s="14">
        <v>-1.96</v>
      </c>
      <c r="R21572">
        <v>0.1</v>
      </c>
      <c r="S21572" s="14"/>
      <c r="V21572">
        <v>1</v>
      </c>
      <c r="W21572" t="s">
        <v>2570</v>
      </c>
    </row>
    <row r="21573" spans="1:23" x14ac:dyDescent="0.3">
      <c r="A21573">
        <v>29289</v>
      </c>
      <c r="B21573" s="15" t="s">
        <v>892</v>
      </c>
      <c r="C21573" t="str">
        <f>_xlfn.XLOOKUP($B21573, STANDARDS!$A:$A, STANDARDS!$B:$B,,0,2)</f>
        <v>Gametrail Fm, Rackla Gp</v>
      </c>
      <c r="D21573" t="s">
        <v>517</v>
      </c>
      <c r="E21573" t="s">
        <v>2278</v>
      </c>
      <c r="F21573">
        <v>133</v>
      </c>
      <c r="G21573">
        <v>64.5</v>
      </c>
      <c r="H21573">
        <v>1</v>
      </c>
      <c r="I21573" t="s">
        <v>1816</v>
      </c>
      <c r="J21573" cm="1">
        <f t="array" ref="J21573:L21573">_xlfn.XLOOKUP($C21573, AGE!$A:$A,AGE!$B:$D,,0,2)</f>
        <v>571.5</v>
      </c>
      <c r="K21573">
        <v>7.2000000000000455</v>
      </c>
      <c r="L21573" t="str">
        <v>Rooney et al. 2020</v>
      </c>
      <c r="M21573" t="s">
        <v>2485</v>
      </c>
      <c r="O21573" s="14"/>
      <c r="P21573" t="s">
        <v>2342</v>
      </c>
      <c r="Q21573" s="14">
        <v>-1.0900000000000001</v>
      </c>
      <c r="R21573">
        <v>0.1</v>
      </c>
      <c r="S21573" s="14"/>
      <c r="V21573">
        <v>1</v>
      </c>
      <c r="W21573" t="s">
        <v>2570</v>
      </c>
    </row>
    <row r="21574" spans="1:23" x14ac:dyDescent="0.3">
      <c r="A21574">
        <v>29290</v>
      </c>
      <c r="B21574" s="15" t="s">
        <v>892</v>
      </c>
      <c r="C21574" t="str">
        <f>_xlfn.XLOOKUP($B21574, STANDARDS!$A:$A, STANDARDS!$B:$B,,0,2)</f>
        <v>Gametrail Fm, Rackla Gp</v>
      </c>
      <c r="D21574" t="s">
        <v>517</v>
      </c>
      <c r="E21574" t="s">
        <v>2278</v>
      </c>
      <c r="F21574">
        <v>133</v>
      </c>
      <c r="G21574">
        <v>64.5</v>
      </c>
      <c r="H21574">
        <v>1</v>
      </c>
      <c r="I21574" t="s">
        <v>1816</v>
      </c>
      <c r="J21574" cm="1">
        <f t="array" ref="J21574:L21574">_xlfn.XLOOKUP($C21574, AGE!$A:$A,AGE!$B:$D,,0,2)</f>
        <v>571.5</v>
      </c>
      <c r="K21574">
        <v>7.2000000000000455</v>
      </c>
      <c r="L21574" t="str">
        <v>Rooney et al. 2020</v>
      </c>
      <c r="M21574" t="s">
        <v>2485</v>
      </c>
      <c r="O21574" s="14"/>
      <c r="P21574" t="s">
        <v>2342</v>
      </c>
      <c r="Q21574" s="14">
        <v>-0.21</v>
      </c>
      <c r="R21574">
        <v>0.1</v>
      </c>
      <c r="S21574" s="14"/>
      <c r="V21574">
        <v>1</v>
      </c>
      <c r="W21574" t="s">
        <v>2570</v>
      </c>
    </row>
    <row r="21575" spans="1:23" x14ac:dyDescent="0.3">
      <c r="A21575">
        <v>29291</v>
      </c>
      <c r="B21575" s="15" t="s">
        <v>892</v>
      </c>
      <c r="C21575" t="str">
        <f>_xlfn.XLOOKUP($B21575, STANDARDS!$A:$A, STANDARDS!$B:$B,,0,2)</f>
        <v>Gametrail Fm, Rackla Gp</v>
      </c>
      <c r="D21575" t="s">
        <v>517</v>
      </c>
      <c r="E21575" t="s">
        <v>2278</v>
      </c>
      <c r="F21575">
        <v>133</v>
      </c>
      <c r="G21575">
        <v>64.5</v>
      </c>
      <c r="H21575">
        <v>1</v>
      </c>
      <c r="I21575" t="s">
        <v>1816</v>
      </c>
      <c r="J21575" cm="1">
        <f t="array" ref="J21575:L21575">_xlfn.XLOOKUP($C21575, AGE!$A:$A,AGE!$B:$D,,0,2)</f>
        <v>571.5</v>
      </c>
      <c r="K21575">
        <v>7.2000000000000455</v>
      </c>
      <c r="L21575" t="str">
        <v>Rooney et al. 2020</v>
      </c>
      <c r="M21575" t="s">
        <v>2485</v>
      </c>
      <c r="O21575" s="14"/>
      <c r="P21575" t="s">
        <v>2342</v>
      </c>
      <c r="Q21575" s="14">
        <v>-1</v>
      </c>
      <c r="R21575">
        <v>0.1</v>
      </c>
      <c r="S21575" s="14"/>
      <c r="V21575">
        <v>1</v>
      </c>
      <c r="W21575" t="s">
        <v>2570</v>
      </c>
    </row>
    <row r="21576" spans="1:23" x14ac:dyDescent="0.3">
      <c r="A21576">
        <v>29292</v>
      </c>
      <c r="B21576" s="15" t="s">
        <v>892</v>
      </c>
      <c r="C21576" t="str">
        <f>_xlfn.XLOOKUP($B21576, STANDARDS!$A:$A, STANDARDS!$B:$B,,0,2)</f>
        <v>Gametrail Fm, Rackla Gp</v>
      </c>
      <c r="D21576" t="s">
        <v>517</v>
      </c>
      <c r="E21576" t="s">
        <v>2278</v>
      </c>
      <c r="F21576">
        <v>133</v>
      </c>
      <c r="G21576">
        <v>64.5</v>
      </c>
      <c r="H21576">
        <v>1</v>
      </c>
      <c r="I21576" t="s">
        <v>1816</v>
      </c>
      <c r="J21576" cm="1">
        <f t="array" ref="J21576:L21576">_xlfn.XLOOKUP($C21576, AGE!$A:$A,AGE!$B:$D,,0,2)</f>
        <v>571.5</v>
      </c>
      <c r="K21576">
        <v>7.2000000000000455</v>
      </c>
      <c r="L21576" t="str">
        <v>Rooney et al. 2020</v>
      </c>
      <c r="M21576" t="s">
        <v>2485</v>
      </c>
      <c r="O21576" s="14"/>
      <c r="P21576" t="s">
        <v>2342</v>
      </c>
      <c r="Q21576" s="14">
        <v>-0.25</v>
      </c>
      <c r="R21576">
        <v>0.1</v>
      </c>
      <c r="S21576" s="14"/>
      <c r="V21576">
        <v>1</v>
      </c>
      <c r="W21576" t="s">
        <v>2570</v>
      </c>
    </row>
    <row r="21577" spans="1:23" x14ac:dyDescent="0.3">
      <c r="A21577">
        <v>29293</v>
      </c>
      <c r="B21577" s="15" t="s">
        <v>892</v>
      </c>
      <c r="C21577" t="str">
        <f>_xlfn.XLOOKUP($B21577, STANDARDS!$A:$A, STANDARDS!$B:$B,,0,2)</f>
        <v>Gametrail Fm, Rackla Gp</v>
      </c>
      <c r="D21577" t="s">
        <v>517</v>
      </c>
      <c r="E21577" t="s">
        <v>2278</v>
      </c>
      <c r="F21577">
        <v>133</v>
      </c>
      <c r="G21577">
        <v>64.5</v>
      </c>
      <c r="H21577">
        <v>1</v>
      </c>
      <c r="I21577" t="s">
        <v>1816</v>
      </c>
      <c r="J21577" cm="1">
        <f t="array" ref="J21577:L21577">_xlfn.XLOOKUP($C21577, AGE!$A:$A,AGE!$B:$D,,0,2)</f>
        <v>571.5</v>
      </c>
      <c r="K21577">
        <v>7.2000000000000455</v>
      </c>
      <c r="L21577" t="str">
        <v>Rooney et al. 2020</v>
      </c>
      <c r="M21577" t="s">
        <v>2485</v>
      </c>
      <c r="O21577" s="14"/>
      <c r="P21577" t="s">
        <v>2342</v>
      </c>
      <c r="Q21577" s="14">
        <v>-0.34</v>
      </c>
      <c r="R21577">
        <v>0.1</v>
      </c>
      <c r="S21577" s="14"/>
      <c r="V21577">
        <v>1</v>
      </c>
      <c r="W21577" t="s">
        <v>2570</v>
      </c>
    </row>
    <row r="21578" spans="1:23" x14ac:dyDescent="0.3">
      <c r="A21578">
        <v>29294</v>
      </c>
      <c r="B21578" s="15" t="s">
        <v>892</v>
      </c>
      <c r="C21578" t="str">
        <f>_xlfn.XLOOKUP($B21578, STANDARDS!$A:$A, STANDARDS!$B:$B,,0,2)</f>
        <v>Gametrail Fm, Rackla Gp</v>
      </c>
      <c r="D21578" t="s">
        <v>517</v>
      </c>
      <c r="E21578" t="s">
        <v>2278</v>
      </c>
      <c r="F21578">
        <v>133</v>
      </c>
      <c r="G21578">
        <v>64.5</v>
      </c>
      <c r="H21578">
        <v>1</v>
      </c>
      <c r="I21578" t="s">
        <v>1816</v>
      </c>
      <c r="J21578" cm="1">
        <f t="array" ref="J21578:L21578">_xlfn.XLOOKUP($C21578, AGE!$A:$A,AGE!$B:$D,,0,2)</f>
        <v>571.5</v>
      </c>
      <c r="K21578">
        <v>7.2000000000000455</v>
      </c>
      <c r="L21578" t="str">
        <v>Rooney et al. 2020</v>
      </c>
      <c r="M21578" t="s">
        <v>2485</v>
      </c>
      <c r="O21578" s="14"/>
      <c r="P21578" t="s">
        <v>2342</v>
      </c>
      <c r="Q21578" s="14">
        <v>-0.92</v>
      </c>
      <c r="R21578">
        <v>0.1</v>
      </c>
      <c r="S21578" s="14"/>
      <c r="V21578">
        <v>1</v>
      </c>
      <c r="W21578" t="s">
        <v>2570</v>
      </c>
    </row>
    <row r="21579" spans="1:23" x14ac:dyDescent="0.3">
      <c r="A21579">
        <v>29295</v>
      </c>
      <c r="B21579" s="15" t="s">
        <v>892</v>
      </c>
      <c r="C21579" t="str">
        <f>_xlfn.XLOOKUP($B21579, STANDARDS!$A:$A, STANDARDS!$B:$B,,0,2)</f>
        <v>Gametrail Fm, Rackla Gp</v>
      </c>
      <c r="D21579" t="s">
        <v>517</v>
      </c>
      <c r="E21579" t="s">
        <v>2278</v>
      </c>
      <c r="F21579">
        <v>133</v>
      </c>
      <c r="G21579">
        <v>64.5</v>
      </c>
      <c r="H21579">
        <v>1</v>
      </c>
      <c r="I21579" t="s">
        <v>1816</v>
      </c>
      <c r="J21579" cm="1">
        <f t="array" ref="J21579:L21579">_xlfn.XLOOKUP($C21579, AGE!$A:$A,AGE!$B:$D,,0,2)</f>
        <v>571.5</v>
      </c>
      <c r="K21579">
        <v>7.2000000000000455</v>
      </c>
      <c r="L21579" t="str">
        <v>Rooney et al. 2020</v>
      </c>
      <c r="M21579" t="s">
        <v>2485</v>
      </c>
      <c r="O21579" s="14"/>
      <c r="P21579" t="s">
        <v>2342</v>
      </c>
      <c r="Q21579" s="14">
        <v>-0.54</v>
      </c>
      <c r="R21579">
        <v>0.1</v>
      </c>
      <c r="S21579" s="14"/>
      <c r="V21579">
        <v>1</v>
      </c>
      <c r="W21579" t="s">
        <v>2570</v>
      </c>
    </row>
    <row r="21580" spans="1:23" x14ac:dyDescent="0.3">
      <c r="A21580">
        <v>29296</v>
      </c>
      <c r="B21580" s="15" t="s">
        <v>892</v>
      </c>
      <c r="C21580" t="str">
        <f>_xlfn.XLOOKUP($B21580, STANDARDS!$A:$A, STANDARDS!$B:$B,,0,2)</f>
        <v>Gametrail Fm, Rackla Gp</v>
      </c>
      <c r="D21580" t="s">
        <v>517</v>
      </c>
      <c r="E21580" t="s">
        <v>2278</v>
      </c>
      <c r="F21580">
        <v>133</v>
      </c>
      <c r="G21580">
        <v>64.5</v>
      </c>
      <c r="H21580">
        <v>1</v>
      </c>
      <c r="I21580" t="s">
        <v>1816</v>
      </c>
      <c r="J21580" cm="1">
        <f t="array" ref="J21580:L21580">_xlfn.XLOOKUP($C21580, AGE!$A:$A,AGE!$B:$D,,0,2)</f>
        <v>571.5</v>
      </c>
      <c r="K21580">
        <v>7.2000000000000455</v>
      </c>
      <c r="L21580" t="str">
        <v>Rooney et al. 2020</v>
      </c>
      <c r="M21580" t="s">
        <v>2485</v>
      </c>
      <c r="O21580" s="14">
        <v>1.2881413611754707E-2</v>
      </c>
      <c r="P21580" t="s">
        <v>2342</v>
      </c>
      <c r="Q21580" s="14">
        <v>0.7</v>
      </c>
      <c r="R21580">
        <v>0.1</v>
      </c>
      <c r="S21580" s="14">
        <v>-26.161454224553999</v>
      </c>
      <c r="T21580">
        <v>0.1</v>
      </c>
      <c r="U21580" t="s">
        <v>2479</v>
      </c>
      <c r="V21580">
        <v>1</v>
      </c>
      <c r="W21580" t="s">
        <v>2570</v>
      </c>
    </row>
    <row r="21581" spans="1:23" x14ac:dyDescent="0.3">
      <c r="A21581">
        <v>29297</v>
      </c>
      <c r="B21581" s="15" t="s">
        <v>892</v>
      </c>
      <c r="C21581" t="str">
        <f>_xlfn.XLOOKUP($B21581, STANDARDS!$A:$A, STANDARDS!$B:$B,,0,2)</f>
        <v>Gametrail Fm, Rackla Gp</v>
      </c>
      <c r="D21581" t="s">
        <v>517</v>
      </c>
      <c r="E21581" t="s">
        <v>2278</v>
      </c>
      <c r="F21581">
        <v>133</v>
      </c>
      <c r="G21581">
        <v>64.5</v>
      </c>
      <c r="H21581">
        <v>1</v>
      </c>
      <c r="I21581" t="s">
        <v>1816</v>
      </c>
      <c r="J21581" cm="1">
        <f t="array" ref="J21581:L21581">_xlfn.XLOOKUP($C21581, AGE!$A:$A,AGE!$B:$D,,0,2)</f>
        <v>571.5</v>
      </c>
      <c r="K21581">
        <v>7.2000000000000455</v>
      </c>
      <c r="L21581" t="str">
        <v>Rooney et al. 2020</v>
      </c>
      <c r="M21581" t="s">
        <v>2485</v>
      </c>
      <c r="O21581" s="14"/>
      <c r="P21581" t="s">
        <v>2342</v>
      </c>
      <c r="Q21581" s="14">
        <v>-0.59</v>
      </c>
      <c r="R21581">
        <v>0.1</v>
      </c>
      <c r="S21581" s="14"/>
      <c r="V21581">
        <v>1</v>
      </c>
      <c r="W21581" t="s">
        <v>2570</v>
      </c>
    </row>
    <row r="21582" spans="1:23" x14ac:dyDescent="0.3">
      <c r="A21582">
        <v>29298</v>
      </c>
      <c r="B21582" s="15" t="s">
        <v>892</v>
      </c>
      <c r="C21582" t="str">
        <f>_xlfn.XLOOKUP($B21582, STANDARDS!$A:$A, STANDARDS!$B:$B,,0,2)</f>
        <v>Gametrail Fm, Rackla Gp</v>
      </c>
      <c r="D21582" t="s">
        <v>517</v>
      </c>
      <c r="E21582" t="s">
        <v>2278</v>
      </c>
      <c r="F21582">
        <v>133</v>
      </c>
      <c r="G21582">
        <v>64.5</v>
      </c>
      <c r="H21582">
        <v>1</v>
      </c>
      <c r="I21582" t="s">
        <v>1816</v>
      </c>
      <c r="J21582" cm="1">
        <f t="array" ref="J21582:L21582">_xlfn.XLOOKUP($C21582, AGE!$A:$A,AGE!$B:$D,,0,2)</f>
        <v>571.5</v>
      </c>
      <c r="K21582">
        <v>7.2000000000000455</v>
      </c>
      <c r="L21582" t="str">
        <v>Rooney et al. 2020</v>
      </c>
      <c r="M21582" t="s">
        <v>2485</v>
      </c>
      <c r="O21582" s="14"/>
      <c r="P21582" t="s">
        <v>2342</v>
      </c>
      <c r="Q21582" s="14">
        <v>-0.76</v>
      </c>
      <c r="R21582">
        <v>0.1</v>
      </c>
      <c r="S21582" s="14"/>
      <c r="V21582">
        <v>1</v>
      </c>
      <c r="W21582" t="s">
        <v>2570</v>
      </c>
    </row>
    <row r="21583" spans="1:23" x14ac:dyDescent="0.3">
      <c r="A21583">
        <v>29299</v>
      </c>
      <c r="B21583" s="15" t="s">
        <v>892</v>
      </c>
      <c r="C21583" t="str">
        <f>_xlfn.XLOOKUP($B21583, STANDARDS!$A:$A, STANDARDS!$B:$B,,0,2)</f>
        <v>Gametrail Fm, Rackla Gp</v>
      </c>
      <c r="D21583" t="s">
        <v>517</v>
      </c>
      <c r="E21583" t="s">
        <v>2278</v>
      </c>
      <c r="F21583">
        <v>133</v>
      </c>
      <c r="G21583">
        <v>64.5</v>
      </c>
      <c r="H21583">
        <v>1</v>
      </c>
      <c r="I21583" t="s">
        <v>1816</v>
      </c>
      <c r="J21583" cm="1">
        <f t="array" ref="J21583:L21583">_xlfn.XLOOKUP($C21583, AGE!$A:$A,AGE!$B:$D,,0,2)</f>
        <v>571.5</v>
      </c>
      <c r="K21583">
        <v>7.2000000000000455</v>
      </c>
      <c r="L21583" t="str">
        <v>Rooney et al. 2020</v>
      </c>
      <c r="M21583" t="s">
        <v>2485</v>
      </c>
      <c r="O21583" s="14"/>
      <c r="P21583" t="s">
        <v>2342</v>
      </c>
      <c r="Q21583" s="14">
        <v>-0.91</v>
      </c>
      <c r="R21583">
        <v>0.1</v>
      </c>
      <c r="S21583" s="14"/>
      <c r="V21583">
        <v>1</v>
      </c>
      <c r="W21583" t="s">
        <v>2570</v>
      </c>
    </row>
    <row r="21584" spans="1:23" x14ac:dyDescent="0.3">
      <c r="A21584">
        <v>29300</v>
      </c>
      <c r="B21584" s="15" t="s">
        <v>892</v>
      </c>
      <c r="C21584" t="str">
        <f>_xlfn.XLOOKUP($B21584, STANDARDS!$A:$A, STANDARDS!$B:$B,,0,2)</f>
        <v>Gametrail Fm, Rackla Gp</v>
      </c>
      <c r="D21584" t="s">
        <v>517</v>
      </c>
      <c r="E21584" t="s">
        <v>2278</v>
      </c>
      <c r="F21584">
        <v>133</v>
      </c>
      <c r="G21584">
        <v>64.5</v>
      </c>
      <c r="H21584">
        <v>1</v>
      </c>
      <c r="I21584" t="s">
        <v>1816</v>
      </c>
      <c r="J21584" cm="1">
        <f t="array" ref="J21584:L21584">_xlfn.XLOOKUP($C21584, AGE!$A:$A,AGE!$B:$D,,0,2)</f>
        <v>571.5</v>
      </c>
      <c r="K21584">
        <v>7.2000000000000455</v>
      </c>
      <c r="L21584" t="str">
        <v>Rooney et al. 2020</v>
      </c>
      <c r="M21584" t="s">
        <v>2485</v>
      </c>
      <c r="O21584" s="14"/>
      <c r="P21584" t="s">
        <v>2342</v>
      </c>
      <c r="Q21584" s="14">
        <v>-0.27</v>
      </c>
      <c r="R21584">
        <v>0.1</v>
      </c>
      <c r="S21584" s="14"/>
      <c r="V21584">
        <v>1</v>
      </c>
      <c r="W21584" t="s">
        <v>2570</v>
      </c>
    </row>
    <row r="21585" spans="1:23" x14ac:dyDescent="0.3">
      <c r="A21585">
        <v>29301</v>
      </c>
      <c r="B21585" s="15" t="s">
        <v>892</v>
      </c>
      <c r="C21585" t="str">
        <f>_xlfn.XLOOKUP($B21585, STANDARDS!$A:$A, STANDARDS!$B:$B,,0,2)</f>
        <v>Gametrail Fm, Rackla Gp</v>
      </c>
      <c r="D21585" t="s">
        <v>517</v>
      </c>
      <c r="E21585" t="s">
        <v>2278</v>
      </c>
      <c r="F21585">
        <v>133</v>
      </c>
      <c r="G21585">
        <v>64.5</v>
      </c>
      <c r="H21585">
        <v>1</v>
      </c>
      <c r="I21585" t="s">
        <v>1816</v>
      </c>
      <c r="J21585" cm="1">
        <f t="array" ref="J21585:L21585">_xlfn.XLOOKUP($C21585, AGE!$A:$A,AGE!$B:$D,,0,2)</f>
        <v>571.5</v>
      </c>
      <c r="K21585">
        <v>7.2000000000000455</v>
      </c>
      <c r="L21585" t="str">
        <v>Rooney et al. 2020</v>
      </c>
      <c r="M21585" t="s">
        <v>2485</v>
      </c>
      <c r="O21585" s="14"/>
      <c r="P21585" t="s">
        <v>2342</v>
      </c>
      <c r="Q21585" s="14">
        <v>-0.47</v>
      </c>
      <c r="R21585">
        <v>0.1</v>
      </c>
      <c r="S21585" s="14"/>
      <c r="V21585">
        <v>1</v>
      </c>
      <c r="W21585" t="s">
        <v>2570</v>
      </c>
    </row>
    <row r="21586" spans="1:23" x14ac:dyDescent="0.3">
      <c r="A21586">
        <v>29302</v>
      </c>
      <c r="B21586" s="15" t="s">
        <v>892</v>
      </c>
      <c r="C21586" t="str">
        <f>_xlfn.XLOOKUP($B21586, STANDARDS!$A:$A, STANDARDS!$B:$B,,0,2)</f>
        <v>Gametrail Fm, Rackla Gp</v>
      </c>
      <c r="D21586" t="s">
        <v>517</v>
      </c>
      <c r="E21586" t="s">
        <v>2278</v>
      </c>
      <c r="F21586">
        <v>133</v>
      </c>
      <c r="G21586">
        <v>64.5</v>
      </c>
      <c r="H21586">
        <v>1</v>
      </c>
      <c r="I21586" t="s">
        <v>1816</v>
      </c>
      <c r="J21586" cm="1">
        <f t="array" ref="J21586:L21586">_xlfn.XLOOKUP($C21586, AGE!$A:$A,AGE!$B:$D,,0,2)</f>
        <v>571.5</v>
      </c>
      <c r="K21586">
        <v>7.2000000000000455</v>
      </c>
      <c r="L21586" t="str">
        <v>Rooney et al. 2020</v>
      </c>
      <c r="M21586" t="s">
        <v>2485</v>
      </c>
      <c r="O21586" s="14"/>
      <c r="P21586" t="s">
        <v>2342</v>
      </c>
      <c r="Q21586" s="14">
        <v>-0.17</v>
      </c>
      <c r="R21586">
        <v>0.1</v>
      </c>
      <c r="S21586" s="14"/>
      <c r="V21586">
        <v>1</v>
      </c>
      <c r="W21586" t="s">
        <v>2570</v>
      </c>
    </row>
    <row r="21587" spans="1:23" x14ac:dyDescent="0.3">
      <c r="A21587">
        <v>29303</v>
      </c>
      <c r="B21587" s="15" t="s">
        <v>892</v>
      </c>
      <c r="C21587" t="str">
        <f>_xlfn.XLOOKUP($B21587, STANDARDS!$A:$A, STANDARDS!$B:$B,,0,2)</f>
        <v>Gametrail Fm, Rackla Gp</v>
      </c>
      <c r="D21587" t="s">
        <v>517</v>
      </c>
      <c r="E21587" t="s">
        <v>2278</v>
      </c>
      <c r="F21587">
        <v>133</v>
      </c>
      <c r="G21587">
        <v>64.5</v>
      </c>
      <c r="H21587">
        <v>1</v>
      </c>
      <c r="I21587" t="s">
        <v>1816</v>
      </c>
      <c r="J21587" cm="1">
        <f t="array" ref="J21587:L21587">_xlfn.XLOOKUP($C21587, AGE!$A:$A,AGE!$B:$D,,0,2)</f>
        <v>571.5</v>
      </c>
      <c r="K21587">
        <v>7.2000000000000455</v>
      </c>
      <c r="L21587" t="str">
        <v>Rooney et al. 2020</v>
      </c>
      <c r="M21587" t="s">
        <v>2485</v>
      </c>
      <c r="O21587" s="14"/>
      <c r="P21587" t="s">
        <v>2342</v>
      </c>
      <c r="Q21587" s="14">
        <v>-1.1000000000000001</v>
      </c>
      <c r="R21587">
        <v>0.1</v>
      </c>
      <c r="S21587" s="14"/>
      <c r="V21587">
        <v>1</v>
      </c>
      <c r="W21587" t="s">
        <v>2570</v>
      </c>
    </row>
    <row r="21588" spans="1:23" x14ac:dyDescent="0.3">
      <c r="A21588">
        <v>29304</v>
      </c>
      <c r="B21588" s="15" t="s">
        <v>892</v>
      </c>
      <c r="C21588" t="str">
        <f>_xlfn.XLOOKUP($B21588, STANDARDS!$A:$A, STANDARDS!$B:$B,,0,2)</f>
        <v>Gametrail Fm, Rackla Gp</v>
      </c>
      <c r="D21588" t="s">
        <v>517</v>
      </c>
      <c r="E21588" t="s">
        <v>2278</v>
      </c>
      <c r="F21588">
        <v>133</v>
      </c>
      <c r="G21588">
        <v>64.5</v>
      </c>
      <c r="H21588">
        <v>1</v>
      </c>
      <c r="I21588" t="s">
        <v>1816</v>
      </c>
      <c r="J21588" cm="1">
        <f t="array" ref="J21588:L21588">_xlfn.XLOOKUP($C21588, AGE!$A:$A,AGE!$B:$D,,0,2)</f>
        <v>571.5</v>
      </c>
      <c r="K21588">
        <v>7.2000000000000455</v>
      </c>
      <c r="L21588" t="str">
        <v>Rooney et al. 2020</v>
      </c>
      <c r="M21588" t="s">
        <v>2485</v>
      </c>
      <c r="O21588" s="14">
        <v>0.10766075604433076</v>
      </c>
      <c r="P21588" t="s">
        <v>2342</v>
      </c>
      <c r="Q21588" s="14">
        <v>-0.43</v>
      </c>
      <c r="R21588">
        <v>0.1</v>
      </c>
      <c r="S21588" s="14">
        <v>-28.504065145409847</v>
      </c>
      <c r="T21588">
        <v>0.1</v>
      </c>
      <c r="U21588" t="s">
        <v>2479</v>
      </c>
      <c r="V21588">
        <v>1</v>
      </c>
      <c r="W21588" t="s">
        <v>2570</v>
      </c>
    </row>
    <row r="21589" spans="1:23" x14ac:dyDescent="0.3">
      <c r="A21589">
        <v>29305</v>
      </c>
      <c r="B21589" s="15" t="s">
        <v>887</v>
      </c>
      <c r="C21589" t="str">
        <f>_xlfn.XLOOKUP($B21589, STANDARDS!$A:$A, STANDARDS!$B:$B,,0,2)</f>
        <v>Blueflower Fm, Rackla Gp</v>
      </c>
      <c r="D21589" t="s">
        <v>517</v>
      </c>
      <c r="E21589" t="s">
        <v>2278</v>
      </c>
      <c r="F21589">
        <v>133</v>
      </c>
      <c r="G21589">
        <v>64.5</v>
      </c>
      <c r="H21589">
        <v>1</v>
      </c>
      <c r="I21589" t="s">
        <v>1816</v>
      </c>
      <c r="J21589" cm="1">
        <f t="array" ref="J21589:L21589">_xlfn.XLOOKUP($C21589, AGE!$A:$A,AGE!$B:$D,,0,2)</f>
        <v>560</v>
      </c>
      <c r="K21589">
        <v>19</v>
      </c>
      <c r="L21589" t="str">
        <v>Carbone and Narbonne 2014; Rooney et al. 2020</v>
      </c>
      <c r="M21589" t="s">
        <v>2484</v>
      </c>
      <c r="O21589" s="14">
        <v>3.3801768798542645E-2</v>
      </c>
      <c r="P21589" t="s">
        <v>2342</v>
      </c>
      <c r="Q21589" s="14">
        <v>-0.15</v>
      </c>
      <c r="R21589">
        <v>0.1</v>
      </c>
      <c r="S21589" s="14">
        <v>-23.359500000000001</v>
      </c>
      <c r="T21589">
        <v>0.1</v>
      </c>
      <c r="U21589" t="s">
        <v>2479</v>
      </c>
      <c r="V21589">
        <v>1</v>
      </c>
      <c r="W21589" t="s">
        <v>2570</v>
      </c>
    </row>
    <row r="21590" spans="1:23" x14ac:dyDescent="0.3">
      <c r="A21590">
        <v>29306</v>
      </c>
      <c r="B21590" s="15" t="s">
        <v>887</v>
      </c>
      <c r="C21590" t="str">
        <f>_xlfn.XLOOKUP($B21590, STANDARDS!$A:$A, STANDARDS!$B:$B,,0,2)</f>
        <v>Blueflower Fm, Rackla Gp</v>
      </c>
      <c r="D21590" t="s">
        <v>517</v>
      </c>
      <c r="E21590" t="s">
        <v>2278</v>
      </c>
      <c r="F21590">
        <v>133</v>
      </c>
      <c r="G21590">
        <v>64.5</v>
      </c>
      <c r="H21590">
        <v>1</v>
      </c>
      <c r="I21590" t="s">
        <v>1816</v>
      </c>
      <c r="J21590" cm="1">
        <f t="array" ref="J21590:L21590">_xlfn.XLOOKUP($C21590, AGE!$A:$A,AGE!$B:$D,,0,2)</f>
        <v>560</v>
      </c>
      <c r="K21590">
        <v>19</v>
      </c>
      <c r="L21590" t="str">
        <v>Carbone and Narbonne 2014; Rooney et al. 2020</v>
      </c>
      <c r="M21590" t="s">
        <v>2484</v>
      </c>
      <c r="O21590" s="14">
        <v>2.8903211858494482E-2</v>
      </c>
      <c r="P21590" t="s">
        <v>2342</v>
      </c>
      <c r="Q21590" s="14">
        <v>-0.6</v>
      </c>
      <c r="R21590">
        <v>0.1</v>
      </c>
      <c r="S21590" s="14">
        <v>-22.832999999999998</v>
      </c>
      <c r="T21590">
        <v>0.1</v>
      </c>
      <c r="U21590" t="s">
        <v>2479</v>
      </c>
      <c r="V21590">
        <v>1</v>
      </c>
      <c r="W21590" t="s">
        <v>2570</v>
      </c>
    </row>
    <row r="21591" spans="1:23" x14ac:dyDescent="0.3">
      <c r="A21591">
        <v>29307</v>
      </c>
      <c r="B21591" s="15" t="s">
        <v>887</v>
      </c>
      <c r="C21591" t="str">
        <f>_xlfn.XLOOKUP($B21591, STANDARDS!$A:$A, STANDARDS!$B:$B,,0,2)</f>
        <v>Blueflower Fm, Rackla Gp</v>
      </c>
      <c r="D21591" t="s">
        <v>517</v>
      </c>
      <c r="E21591" t="s">
        <v>2278</v>
      </c>
      <c r="F21591">
        <v>133</v>
      </c>
      <c r="G21591">
        <v>64.5</v>
      </c>
      <c r="H21591">
        <v>1</v>
      </c>
      <c r="I21591" t="s">
        <v>1816</v>
      </c>
      <c r="J21591" cm="1">
        <f t="array" ref="J21591:L21591">_xlfn.XLOOKUP($C21591, AGE!$A:$A,AGE!$B:$D,,0,2)</f>
        <v>560</v>
      </c>
      <c r="K21591">
        <v>19</v>
      </c>
      <c r="L21591" t="str">
        <v>Carbone and Narbonne 2014; Rooney et al. 2020</v>
      </c>
      <c r="M21591" t="s">
        <v>2484</v>
      </c>
      <c r="O21591" s="14">
        <v>0.20989300295217234</v>
      </c>
      <c r="P21591" t="s">
        <v>2342</v>
      </c>
      <c r="Q21591" s="14"/>
      <c r="R21591">
        <v>0.1</v>
      </c>
      <c r="S21591" s="14">
        <v>-30.542000000000002</v>
      </c>
      <c r="T21591">
        <v>0.1</v>
      </c>
      <c r="U21591" t="s">
        <v>2479</v>
      </c>
      <c r="V21591">
        <v>1</v>
      </c>
      <c r="W21591" t="s">
        <v>2570</v>
      </c>
    </row>
    <row r="21592" spans="1:23" x14ac:dyDescent="0.3">
      <c r="A21592">
        <v>29308</v>
      </c>
      <c r="B21592" s="15" t="s">
        <v>887</v>
      </c>
      <c r="C21592" t="str">
        <f>_xlfn.XLOOKUP($B21592, STANDARDS!$A:$A, STANDARDS!$B:$B,,0,2)</f>
        <v>Blueflower Fm, Rackla Gp</v>
      </c>
      <c r="D21592" t="s">
        <v>517</v>
      </c>
      <c r="E21592" t="s">
        <v>2278</v>
      </c>
      <c r="F21592">
        <v>133</v>
      </c>
      <c r="G21592">
        <v>64.5</v>
      </c>
      <c r="H21592">
        <v>1</v>
      </c>
      <c r="I21592" t="s">
        <v>1816</v>
      </c>
      <c r="J21592" cm="1">
        <f t="array" ref="J21592:L21592">_xlfn.XLOOKUP($C21592, AGE!$A:$A,AGE!$B:$D,,0,2)</f>
        <v>560</v>
      </c>
      <c r="K21592">
        <v>19</v>
      </c>
      <c r="L21592" t="str">
        <v>Carbone and Narbonne 2014; Rooney et al. 2020</v>
      </c>
      <c r="M21592" t="s">
        <v>2484</v>
      </c>
      <c r="O21592" s="14">
        <v>0.25883639214295706</v>
      </c>
      <c r="P21592" t="s">
        <v>2342</v>
      </c>
      <c r="Q21592" s="14"/>
      <c r="R21592">
        <v>0.1</v>
      </c>
      <c r="S21592" s="14">
        <v>-28.972000000000001</v>
      </c>
      <c r="T21592">
        <v>0.1</v>
      </c>
      <c r="U21592" t="s">
        <v>2479</v>
      </c>
      <c r="V21592">
        <v>1</v>
      </c>
      <c r="W21592" t="s">
        <v>2570</v>
      </c>
    </row>
    <row r="21593" spans="1:23" x14ac:dyDescent="0.3">
      <c r="A21593">
        <v>29309</v>
      </c>
      <c r="B21593" s="15" t="s">
        <v>887</v>
      </c>
      <c r="C21593" t="str">
        <f>_xlfn.XLOOKUP($B21593, STANDARDS!$A:$A, STANDARDS!$B:$B,,0,2)</f>
        <v>Blueflower Fm, Rackla Gp</v>
      </c>
      <c r="D21593" t="s">
        <v>517</v>
      </c>
      <c r="E21593" t="s">
        <v>2278</v>
      </c>
      <c r="F21593">
        <v>133</v>
      </c>
      <c r="G21593">
        <v>64.5</v>
      </c>
      <c r="H21593">
        <v>1</v>
      </c>
      <c r="I21593" t="s">
        <v>1816</v>
      </c>
      <c r="J21593" cm="1">
        <f t="array" ref="J21593:L21593">_xlfn.XLOOKUP($C21593, AGE!$A:$A,AGE!$B:$D,,0,2)</f>
        <v>560</v>
      </c>
      <c r="K21593">
        <v>19</v>
      </c>
      <c r="L21593" t="str">
        <v>Carbone and Narbonne 2014; Rooney et al. 2020</v>
      </c>
      <c r="M21593" t="s">
        <v>2484</v>
      </c>
      <c r="O21593" s="14">
        <v>0.15402178521267698</v>
      </c>
      <c r="P21593" t="s">
        <v>2342</v>
      </c>
      <c r="Q21593" s="14"/>
      <c r="R21593">
        <v>0.1</v>
      </c>
      <c r="S21593" s="14">
        <v>-31.097000000000001</v>
      </c>
      <c r="T21593">
        <v>0.1</v>
      </c>
      <c r="U21593" t="s">
        <v>2479</v>
      </c>
      <c r="V21593">
        <v>1</v>
      </c>
      <c r="W21593" t="s">
        <v>2570</v>
      </c>
    </row>
    <row r="21594" spans="1:23" x14ac:dyDescent="0.3">
      <c r="A21594">
        <v>29310</v>
      </c>
      <c r="B21594" s="15" t="s">
        <v>887</v>
      </c>
      <c r="C21594" t="str">
        <f>_xlfn.XLOOKUP($B21594, STANDARDS!$A:$A, STANDARDS!$B:$B,,0,2)</f>
        <v>Blueflower Fm, Rackla Gp</v>
      </c>
      <c r="D21594" t="s">
        <v>517</v>
      </c>
      <c r="E21594" t="s">
        <v>2278</v>
      </c>
      <c r="F21594">
        <v>133</v>
      </c>
      <c r="G21594">
        <v>64.5</v>
      </c>
      <c r="H21594">
        <v>1</v>
      </c>
      <c r="I21594" t="s">
        <v>1816</v>
      </c>
      <c r="J21594" cm="1">
        <f t="array" ref="J21594:L21594">_xlfn.XLOOKUP($C21594, AGE!$A:$A,AGE!$B:$D,,0,2)</f>
        <v>560</v>
      </c>
      <c r="K21594">
        <v>19</v>
      </c>
      <c r="L21594" t="str">
        <v>Carbone and Narbonne 2014; Rooney et al. 2020</v>
      </c>
      <c r="M21594" t="s">
        <v>2484</v>
      </c>
      <c r="O21594" s="14">
        <v>0.97451976201751656</v>
      </c>
      <c r="P21594" t="s">
        <v>2342</v>
      </c>
      <c r="Q21594" s="14"/>
      <c r="R21594">
        <v>0.1</v>
      </c>
      <c r="S21594" s="14">
        <v>-30.629000000000001</v>
      </c>
      <c r="T21594">
        <v>0.1</v>
      </c>
      <c r="U21594" t="s">
        <v>2479</v>
      </c>
      <c r="V21594">
        <v>1</v>
      </c>
      <c r="W21594" t="s">
        <v>2570</v>
      </c>
    </row>
    <row r="21595" spans="1:23" x14ac:dyDescent="0.3">
      <c r="A21595">
        <v>29311</v>
      </c>
      <c r="B21595" s="15" t="s">
        <v>887</v>
      </c>
      <c r="C21595" t="str">
        <f>_xlfn.XLOOKUP($B21595, STANDARDS!$A:$A, STANDARDS!$B:$B,,0,2)</f>
        <v>Blueflower Fm, Rackla Gp</v>
      </c>
      <c r="D21595" t="s">
        <v>517</v>
      </c>
      <c r="E21595" t="s">
        <v>2278</v>
      </c>
      <c r="F21595">
        <v>133</v>
      </c>
      <c r="G21595">
        <v>64.5</v>
      </c>
      <c r="H21595">
        <v>1</v>
      </c>
      <c r="I21595" t="s">
        <v>1816</v>
      </c>
      <c r="J21595" cm="1">
        <f t="array" ref="J21595:L21595">_xlfn.XLOOKUP($C21595, AGE!$A:$A,AGE!$B:$D,,0,2)</f>
        <v>560</v>
      </c>
      <c r="K21595">
        <v>19</v>
      </c>
      <c r="L21595" t="str">
        <v>Carbone and Narbonne 2014; Rooney et al. 2020</v>
      </c>
      <c r="M21595" t="s">
        <v>2484</v>
      </c>
      <c r="O21595" s="14">
        <v>0.44180626926447908</v>
      </c>
      <c r="P21595" t="s">
        <v>2342</v>
      </c>
      <c r="Q21595" s="14">
        <v>-8.02</v>
      </c>
      <c r="R21595">
        <v>0.1</v>
      </c>
      <c r="S21595" s="14">
        <v>-32.676000000000002</v>
      </c>
      <c r="T21595">
        <v>0.1</v>
      </c>
      <c r="U21595" t="s">
        <v>2479</v>
      </c>
      <c r="V21595">
        <v>1</v>
      </c>
      <c r="W21595" t="s">
        <v>2570</v>
      </c>
    </row>
    <row r="21596" spans="1:23" x14ac:dyDescent="0.3">
      <c r="A21596">
        <v>29312</v>
      </c>
      <c r="B21596" s="15" t="s">
        <v>887</v>
      </c>
      <c r="C21596" t="str">
        <f>_xlfn.XLOOKUP($B21596, STANDARDS!$A:$A, STANDARDS!$B:$B,,0,2)</f>
        <v>Blueflower Fm, Rackla Gp</v>
      </c>
      <c r="D21596" t="s">
        <v>517</v>
      </c>
      <c r="E21596" t="s">
        <v>2278</v>
      </c>
      <c r="F21596">
        <v>133</v>
      </c>
      <c r="G21596">
        <v>64.5</v>
      </c>
      <c r="H21596">
        <v>1</v>
      </c>
      <c r="I21596" t="s">
        <v>1816</v>
      </c>
      <c r="J21596" cm="1">
        <f t="array" ref="J21596:L21596">_xlfn.XLOOKUP($C21596, AGE!$A:$A,AGE!$B:$D,,0,2)</f>
        <v>560</v>
      </c>
      <c r="K21596">
        <v>19</v>
      </c>
      <c r="L21596" t="str">
        <v>Carbone and Narbonne 2014; Rooney et al. 2020</v>
      </c>
      <c r="M21596" t="s">
        <v>2484</v>
      </c>
      <c r="O21596" s="14">
        <v>3.8480207585313453E-2</v>
      </c>
      <c r="P21596" t="s">
        <v>2342</v>
      </c>
      <c r="Q21596" s="14">
        <v>-7.69</v>
      </c>
      <c r="R21596">
        <v>0.1</v>
      </c>
      <c r="S21596" s="14">
        <v>-26.673473300837976</v>
      </c>
      <c r="T21596">
        <v>0.1</v>
      </c>
      <c r="U21596" t="s">
        <v>2479</v>
      </c>
      <c r="V21596">
        <v>1</v>
      </c>
      <c r="W21596" t="s">
        <v>2570</v>
      </c>
    </row>
    <row r="21597" spans="1:23" x14ac:dyDescent="0.3">
      <c r="A21597">
        <v>29313</v>
      </c>
      <c r="B21597" s="15" t="s">
        <v>887</v>
      </c>
      <c r="C21597" t="str">
        <f>_xlfn.XLOOKUP($B21597, STANDARDS!$A:$A, STANDARDS!$B:$B,,0,2)</f>
        <v>Blueflower Fm, Rackla Gp</v>
      </c>
      <c r="D21597" t="s">
        <v>517</v>
      </c>
      <c r="E21597" t="s">
        <v>2278</v>
      </c>
      <c r="F21597">
        <v>133</v>
      </c>
      <c r="G21597">
        <v>64.5</v>
      </c>
      <c r="H21597">
        <v>1</v>
      </c>
      <c r="I21597" t="s">
        <v>1816</v>
      </c>
      <c r="J21597" cm="1">
        <f t="array" ref="J21597:L21597">_xlfn.XLOOKUP($C21597, AGE!$A:$A,AGE!$B:$D,,0,2)</f>
        <v>560</v>
      </c>
      <c r="K21597">
        <v>19</v>
      </c>
      <c r="L21597" t="str">
        <v>Carbone and Narbonne 2014; Rooney et al. 2020</v>
      </c>
      <c r="M21597" t="s">
        <v>2484</v>
      </c>
      <c r="O21597" s="14"/>
      <c r="P21597" t="s">
        <v>2342</v>
      </c>
      <c r="Q21597" s="14">
        <v>-8.5</v>
      </c>
      <c r="R21597">
        <v>0.1</v>
      </c>
      <c r="S21597" s="14"/>
      <c r="V21597">
        <v>1</v>
      </c>
      <c r="W21597" t="s">
        <v>2570</v>
      </c>
    </row>
    <row r="21598" spans="1:23" x14ac:dyDescent="0.3">
      <c r="A21598">
        <v>29314</v>
      </c>
      <c r="B21598" s="15" t="s">
        <v>887</v>
      </c>
      <c r="C21598" t="str">
        <f>_xlfn.XLOOKUP($B21598, STANDARDS!$A:$A, STANDARDS!$B:$B,,0,2)</f>
        <v>Blueflower Fm, Rackla Gp</v>
      </c>
      <c r="D21598" t="s">
        <v>517</v>
      </c>
      <c r="E21598" t="s">
        <v>2278</v>
      </c>
      <c r="F21598">
        <v>133</v>
      </c>
      <c r="G21598">
        <v>64.5</v>
      </c>
      <c r="H21598">
        <v>1</v>
      </c>
      <c r="I21598" t="s">
        <v>1816</v>
      </c>
      <c r="J21598" cm="1">
        <f t="array" ref="J21598:L21598">_xlfn.XLOOKUP($C21598, AGE!$A:$A,AGE!$B:$D,,0,2)</f>
        <v>560</v>
      </c>
      <c r="K21598">
        <v>19</v>
      </c>
      <c r="L21598" t="str">
        <v>Carbone and Narbonne 2014; Rooney et al. 2020</v>
      </c>
      <c r="M21598" t="s">
        <v>2484</v>
      </c>
      <c r="O21598" s="14">
        <v>0.11220764635927344</v>
      </c>
      <c r="P21598" t="s">
        <v>2342</v>
      </c>
      <c r="Q21598" s="14">
        <v>-8.7799999999999994</v>
      </c>
      <c r="R21598">
        <v>0.1</v>
      </c>
      <c r="S21598" s="14">
        <v>-32.643999999999998</v>
      </c>
      <c r="T21598">
        <v>0.1</v>
      </c>
      <c r="U21598" t="s">
        <v>2479</v>
      </c>
      <c r="V21598">
        <v>1</v>
      </c>
      <c r="W21598" t="s">
        <v>2570</v>
      </c>
    </row>
    <row r="21599" spans="1:23" x14ac:dyDescent="0.3">
      <c r="A21599">
        <v>29315</v>
      </c>
      <c r="B21599" s="15" t="s">
        <v>887</v>
      </c>
      <c r="C21599" t="str">
        <f>_xlfn.XLOOKUP($B21599, STANDARDS!$A:$A, STANDARDS!$B:$B,,0,2)</f>
        <v>Blueflower Fm, Rackla Gp</v>
      </c>
      <c r="D21599" t="s">
        <v>517</v>
      </c>
      <c r="E21599" t="s">
        <v>2278</v>
      </c>
      <c r="F21599">
        <v>133</v>
      </c>
      <c r="G21599">
        <v>64.5</v>
      </c>
      <c r="H21599">
        <v>1</v>
      </c>
      <c r="I21599" t="s">
        <v>1816</v>
      </c>
      <c r="J21599" cm="1">
        <f t="array" ref="J21599:L21599">_xlfn.XLOOKUP($C21599, AGE!$A:$A,AGE!$B:$D,,0,2)</f>
        <v>560</v>
      </c>
      <c r="K21599">
        <v>19</v>
      </c>
      <c r="L21599" t="str">
        <v>Carbone and Narbonne 2014; Rooney et al. 2020</v>
      </c>
      <c r="M21599" t="s">
        <v>2484</v>
      </c>
      <c r="O21599" s="14">
        <v>0.22667639034472573</v>
      </c>
      <c r="P21599" t="s">
        <v>2342</v>
      </c>
      <c r="Q21599" s="14">
        <v>-8.7799999999999994</v>
      </c>
      <c r="R21599">
        <v>0.1</v>
      </c>
      <c r="S21599" s="14">
        <v>-28.439814327267737</v>
      </c>
      <c r="T21599">
        <v>0.1</v>
      </c>
      <c r="U21599" t="s">
        <v>2479</v>
      </c>
      <c r="V21599">
        <v>1</v>
      </c>
      <c r="W21599" t="s">
        <v>2570</v>
      </c>
    </row>
    <row r="21600" spans="1:23" x14ac:dyDescent="0.3">
      <c r="A21600">
        <v>29316</v>
      </c>
      <c r="B21600" s="15" t="s">
        <v>887</v>
      </c>
      <c r="C21600" t="str">
        <f>_xlfn.XLOOKUP($B21600, STANDARDS!$A:$A, STANDARDS!$B:$B,,0,2)</f>
        <v>Blueflower Fm, Rackla Gp</v>
      </c>
      <c r="D21600" t="s">
        <v>517</v>
      </c>
      <c r="E21600" t="s">
        <v>2278</v>
      </c>
      <c r="F21600">
        <v>133</v>
      </c>
      <c r="G21600">
        <v>64.5</v>
      </c>
      <c r="H21600">
        <v>1</v>
      </c>
      <c r="I21600" t="s">
        <v>1816</v>
      </c>
      <c r="J21600" cm="1">
        <f t="array" ref="J21600:L21600">_xlfn.XLOOKUP($C21600, AGE!$A:$A,AGE!$B:$D,,0,2)</f>
        <v>560</v>
      </c>
      <c r="K21600">
        <v>19</v>
      </c>
      <c r="L21600" t="str">
        <v>Carbone and Narbonne 2014; Rooney et al. 2020</v>
      </c>
      <c r="M21600" t="s">
        <v>2484</v>
      </c>
      <c r="O21600" s="14">
        <v>3.928623786783686E-2</v>
      </c>
      <c r="P21600" t="s">
        <v>2342</v>
      </c>
      <c r="Q21600" s="14">
        <v>-7.58</v>
      </c>
      <c r="R21600">
        <v>0.1</v>
      </c>
      <c r="S21600" s="14">
        <v>-24.632999999999999</v>
      </c>
      <c r="T21600">
        <v>0.1</v>
      </c>
      <c r="U21600" t="s">
        <v>2479</v>
      </c>
      <c r="V21600">
        <v>1</v>
      </c>
      <c r="W21600" t="s">
        <v>2570</v>
      </c>
    </row>
    <row r="21601" spans="1:23" x14ac:dyDescent="0.3">
      <c r="A21601">
        <v>29317</v>
      </c>
      <c r="B21601" s="15" t="s">
        <v>887</v>
      </c>
      <c r="C21601" t="str">
        <f>_xlfn.XLOOKUP($B21601, STANDARDS!$A:$A, STANDARDS!$B:$B,,0,2)</f>
        <v>Blueflower Fm, Rackla Gp</v>
      </c>
      <c r="D21601" t="s">
        <v>517</v>
      </c>
      <c r="E21601" t="s">
        <v>2278</v>
      </c>
      <c r="F21601">
        <v>133</v>
      </c>
      <c r="G21601">
        <v>64.5</v>
      </c>
      <c r="H21601">
        <v>1</v>
      </c>
      <c r="I21601" t="s">
        <v>1816</v>
      </c>
      <c r="J21601" cm="1">
        <f t="array" ref="J21601:L21601">_xlfn.XLOOKUP($C21601, AGE!$A:$A,AGE!$B:$D,,0,2)</f>
        <v>560</v>
      </c>
      <c r="K21601">
        <v>19</v>
      </c>
      <c r="L21601" t="str">
        <v>Carbone and Narbonne 2014; Rooney et al. 2020</v>
      </c>
      <c r="M21601" t="s">
        <v>2484</v>
      </c>
      <c r="O21601" s="14"/>
      <c r="P21601" t="s">
        <v>2342</v>
      </c>
      <c r="Q21601" s="14">
        <v>-8.73</v>
      </c>
      <c r="R21601">
        <v>0.1</v>
      </c>
      <c r="S21601" s="14"/>
      <c r="V21601">
        <v>1</v>
      </c>
      <c r="W21601" t="s">
        <v>2570</v>
      </c>
    </row>
    <row r="21602" spans="1:23" x14ac:dyDescent="0.3">
      <c r="A21602">
        <v>29318</v>
      </c>
      <c r="B21602" s="15" t="s">
        <v>887</v>
      </c>
      <c r="C21602" t="str">
        <f>_xlfn.XLOOKUP($B21602, STANDARDS!$A:$A, STANDARDS!$B:$B,,0,2)</f>
        <v>Blueflower Fm, Rackla Gp</v>
      </c>
      <c r="D21602" t="s">
        <v>517</v>
      </c>
      <c r="E21602" t="s">
        <v>2278</v>
      </c>
      <c r="F21602">
        <v>133</v>
      </c>
      <c r="G21602">
        <v>64.5</v>
      </c>
      <c r="H21602">
        <v>1</v>
      </c>
      <c r="I21602" t="s">
        <v>1816</v>
      </c>
      <c r="J21602" cm="1">
        <f t="array" ref="J21602:L21602">_xlfn.XLOOKUP($C21602, AGE!$A:$A,AGE!$B:$D,,0,2)</f>
        <v>560</v>
      </c>
      <c r="K21602">
        <v>19</v>
      </c>
      <c r="L21602" t="str">
        <v>Carbone and Narbonne 2014; Rooney et al. 2020</v>
      </c>
      <c r="M21602" t="s">
        <v>2484</v>
      </c>
      <c r="O21602" s="14"/>
      <c r="P21602" t="s">
        <v>2342</v>
      </c>
      <c r="Q21602" s="14">
        <v>-9.02</v>
      </c>
      <c r="R21602">
        <v>0.1</v>
      </c>
      <c r="S21602" s="14"/>
      <c r="V21602">
        <v>1</v>
      </c>
      <c r="W21602" t="s">
        <v>2570</v>
      </c>
    </row>
    <row r="21603" spans="1:23" x14ac:dyDescent="0.3">
      <c r="A21603">
        <v>29319</v>
      </c>
      <c r="B21603" s="15" t="s">
        <v>887</v>
      </c>
      <c r="C21603" t="str">
        <f>_xlfn.XLOOKUP($B21603, STANDARDS!$A:$A, STANDARDS!$B:$B,,0,2)</f>
        <v>Blueflower Fm, Rackla Gp</v>
      </c>
      <c r="D21603" t="s">
        <v>517</v>
      </c>
      <c r="E21603" t="s">
        <v>2278</v>
      </c>
      <c r="F21603">
        <v>133</v>
      </c>
      <c r="G21603">
        <v>64.5</v>
      </c>
      <c r="H21603">
        <v>1</v>
      </c>
      <c r="I21603" t="s">
        <v>1816</v>
      </c>
      <c r="J21603" cm="1">
        <f t="array" ref="J21603:L21603">_xlfn.XLOOKUP($C21603, AGE!$A:$A,AGE!$B:$D,,0,2)</f>
        <v>560</v>
      </c>
      <c r="K21603">
        <v>19</v>
      </c>
      <c r="L21603" t="str">
        <v>Carbone and Narbonne 2014; Rooney et al. 2020</v>
      </c>
      <c r="M21603" t="s">
        <v>2484</v>
      </c>
      <c r="O21603" s="14">
        <v>0.14000000000000001</v>
      </c>
      <c r="P21603" t="s">
        <v>2342</v>
      </c>
      <c r="Q21603" s="14"/>
      <c r="R21603">
        <v>0.1</v>
      </c>
      <c r="S21603" s="14">
        <v>-31.19</v>
      </c>
      <c r="T21603">
        <v>0.1</v>
      </c>
      <c r="U21603" t="s">
        <v>2479</v>
      </c>
      <c r="V21603">
        <v>1</v>
      </c>
      <c r="W21603" t="s">
        <v>2570</v>
      </c>
    </row>
    <row r="21604" spans="1:23" x14ac:dyDescent="0.3">
      <c r="A21604">
        <v>29320</v>
      </c>
      <c r="B21604" s="15" t="s">
        <v>887</v>
      </c>
      <c r="C21604" t="str">
        <f>_xlfn.XLOOKUP($B21604, STANDARDS!$A:$A, STANDARDS!$B:$B,,0,2)</f>
        <v>Blueflower Fm, Rackla Gp</v>
      </c>
      <c r="D21604" t="s">
        <v>517</v>
      </c>
      <c r="E21604" t="s">
        <v>2278</v>
      </c>
      <c r="F21604">
        <v>133</v>
      </c>
      <c r="G21604">
        <v>64.5</v>
      </c>
      <c r="H21604">
        <v>1</v>
      </c>
      <c r="I21604" t="s">
        <v>1816</v>
      </c>
      <c r="J21604" cm="1">
        <f t="array" ref="J21604:L21604">_xlfn.XLOOKUP($C21604, AGE!$A:$A,AGE!$B:$D,,0,2)</f>
        <v>560</v>
      </c>
      <c r="K21604">
        <v>19</v>
      </c>
      <c r="L21604" t="str">
        <v>Carbone and Narbonne 2014; Rooney et al. 2020</v>
      </c>
      <c r="M21604" t="s">
        <v>2484</v>
      </c>
      <c r="O21604" s="14">
        <v>4.6404465952146361E-2</v>
      </c>
      <c r="P21604" t="s">
        <v>2342</v>
      </c>
      <c r="Q21604" s="14">
        <v>-8.42</v>
      </c>
      <c r="R21604">
        <v>0.1</v>
      </c>
      <c r="S21604" s="14">
        <v>-20.363</v>
      </c>
      <c r="T21604">
        <v>0.1</v>
      </c>
      <c r="U21604" t="s">
        <v>2479</v>
      </c>
      <c r="V21604">
        <v>1</v>
      </c>
      <c r="W21604" t="s">
        <v>2570</v>
      </c>
    </row>
    <row r="21605" spans="1:23" x14ac:dyDescent="0.3">
      <c r="A21605">
        <v>29321</v>
      </c>
      <c r="B21605" s="15" t="s">
        <v>887</v>
      </c>
      <c r="C21605" t="str">
        <f>_xlfn.XLOOKUP($B21605, STANDARDS!$A:$A, STANDARDS!$B:$B,,0,2)</f>
        <v>Blueflower Fm, Rackla Gp</v>
      </c>
      <c r="D21605" t="s">
        <v>517</v>
      </c>
      <c r="E21605" t="s">
        <v>2278</v>
      </c>
      <c r="F21605">
        <v>133</v>
      </c>
      <c r="G21605">
        <v>64.5</v>
      </c>
      <c r="H21605">
        <v>1</v>
      </c>
      <c r="I21605" t="s">
        <v>1816</v>
      </c>
      <c r="J21605" cm="1">
        <f t="array" ref="J21605:L21605">_xlfn.XLOOKUP($C21605, AGE!$A:$A,AGE!$B:$D,,0,2)</f>
        <v>560</v>
      </c>
      <c r="K21605">
        <v>19</v>
      </c>
      <c r="L21605" t="str">
        <v>Carbone and Narbonne 2014; Rooney et al. 2020</v>
      </c>
      <c r="M21605" t="s">
        <v>2484</v>
      </c>
      <c r="O21605" s="14"/>
      <c r="P21605" t="s">
        <v>2342</v>
      </c>
      <c r="Q21605" s="14">
        <v>2.02</v>
      </c>
      <c r="R21605">
        <v>0.1</v>
      </c>
      <c r="S21605" s="14"/>
      <c r="V21605">
        <v>1</v>
      </c>
      <c r="W21605" t="s">
        <v>2570</v>
      </c>
    </row>
    <row r="21606" spans="1:23" x14ac:dyDescent="0.3">
      <c r="A21606">
        <v>29322</v>
      </c>
      <c r="B21606" s="15" t="s">
        <v>887</v>
      </c>
      <c r="C21606" t="str">
        <f>_xlfn.XLOOKUP($B21606, STANDARDS!$A:$A, STANDARDS!$B:$B,,0,2)</f>
        <v>Blueflower Fm, Rackla Gp</v>
      </c>
      <c r="D21606" t="s">
        <v>517</v>
      </c>
      <c r="E21606" t="s">
        <v>2278</v>
      </c>
      <c r="F21606">
        <v>133</v>
      </c>
      <c r="G21606">
        <v>64.5</v>
      </c>
      <c r="H21606">
        <v>1</v>
      </c>
      <c r="I21606" t="s">
        <v>1816</v>
      </c>
      <c r="J21606" cm="1">
        <f t="array" ref="J21606:L21606">_xlfn.XLOOKUP($C21606, AGE!$A:$A,AGE!$B:$D,,0,2)</f>
        <v>560</v>
      </c>
      <c r="K21606">
        <v>19</v>
      </c>
      <c r="L21606" t="str">
        <v>Carbone and Narbonne 2014; Rooney et al. 2020</v>
      </c>
      <c r="M21606" t="s">
        <v>2484</v>
      </c>
      <c r="O21606" s="14">
        <v>0.53</v>
      </c>
      <c r="P21606" t="s">
        <v>2342</v>
      </c>
      <c r="Q21606" s="14"/>
      <c r="R21606">
        <v>0.1</v>
      </c>
      <c r="S21606" s="14">
        <v>-35.450000000000003</v>
      </c>
      <c r="T21606">
        <v>0.1</v>
      </c>
      <c r="U21606" t="s">
        <v>2479</v>
      </c>
      <c r="V21606">
        <v>1</v>
      </c>
      <c r="W21606" t="s">
        <v>2570</v>
      </c>
    </row>
    <row r="21607" spans="1:23" x14ac:dyDescent="0.3">
      <c r="A21607">
        <v>29323</v>
      </c>
      <c r="B21607" s="15" t="s">
        <v>887</v>
      </c>
      <c r="C21607" t="str">
        <f>_xlfn.XLOOKUP($B21607, STANDARDS!$A:$A, STANDARDS!$B:$B,,0,2)</f>
        <v>Blueflower Fm, Rackla Gp</v>
      </c>
      <c r="D21607" t="s">
        <v>517</v>
      </c>
      <c r="E21607" t="s">
        <v>2278</v>
      </c>
      <c r="F21607">
        <v>133</v>
      </c>
      <c r="G21607">
        <v>64.5</v>
      </c>
      <c r="H21607">
        <v>1</v>
      </c>
      <c r="I21607" t="s">
        <v>1816</v>
      </c>
      <c r="J21607" cm="1">
        <f t="array" ref="J21607:L21607">_xlfn.XLOOKUP($C21607, AGE!$A:$A,AGE!$B:$D,,0,2)</f>
        <v>560</v>
      </c>
      <c r="K21607">
        <v>19</v>
      </c>
      <c r="L21607" t="str">
        <v>Carbone and Narbonne 2014; Rooney et al. 2020</v>
      </c>
      <c r="M21607" t="s">
        <v>2484</v>
      </c>
      <c r="O21607" s="14"/>
      <c r="P21607" t="s">
        <v>2342</v>
      </c>
      <c r="Q21607" s="14">
        <v>-8.52</v>
      </c>
      <c r="R21607">
        <v>0.1</v>
      </c>
      <c r="S21607" s="14"/>
      <c r="V21607">
        <v>1</v>
      </c>
      <c r="W21607" t="s">
        <v>2570</v>
      </c>
    </row>
    <row r="21608" spans="1:23" x14ac:dyDescent="0.3">
      <c r="A21608">
        <v>29324</v>
      </c>
      <c r="B21608" s="15" t="s">
        <v>887</v>
      </c>
      <c r="C21608" t="str">
        <f>_xlfn.XLOOKUP($B21608, STANDARDS!$A:$A, STANDARDS!$B:$B,,0,2)</f>
        <v>Blueflower Fm, Rackla Gp</v>
      </c>
      <c r="D21608" t="s">
        <v>517</v>
      </c>
      <c r="E21608" t="s">
        <v>2278</v>
      </c>
      <c r="F21608">
        <v>133</v>
      </c>
      <c r="G21608">
        <v>64.5</v>
      </c>
      <c r="H21608">
        <v>1</v>
      </c>
      <c r="I21608" t="s">
        <v>1816</v>
      </c>
      <c r="J21608" cm="1">
        <f t="array" ref="J21608:L21608">_xlfn.XLOOKUP($C21608, AGE!$A:$A,AGE!$B:$D,,0,2)</f>
        <v>560</v>
      </c>
      <c r="K21608">
        <v>19</v>
      </c>
      <c r="L21608" t="str">
        <v>Carbone and Narbonne 2014; Rooney et al. 2020</v>
      </c>
      <c r="M21608" t="s">
        <v>2484</v>
      </c>
      <c r="O21608" s="14">
        <v>0.15</v>
      </c>
      <c r="P21608" t="s">
        <v>2342</v>
      </c>
      <c r="Q21608" s="14"/>
      <c r="R21608">
        <v>0.1</v>
      </c>
      <c r="S21608" s="14">
        <v>-32.17</v>
      </c>
      <c r="T21608">
        <v>0.1</v>
      </c>
      <c r="U21608" t="s">
        <v>2479</v>
      </c>
      <c r="V21608">
        <v>1</v>
      </c>
      <c r="W21608" t="s">
        <v>2570</v>
      </c>
    </row>
    <row r="21609" spans="1:23" x14ac:dyDescent="0.3">
      <c r="A21609">
        <v>29325</v>
      </c>
      <c r="B21609" s="15" t="s">
        <v>887</v>
      </c>
      <c r="C21609" t="str">
        <f>_xlfn.XLOOKUP($B21609, STANDARDS!$A:$A, STANDARDS!$B:$B,,0,2)</f>
        <v>Blueflower Fm, Rackla Gp</v>
      </c>
      <c r="D21609" t="s">
        <v>517</v>
      </c>
      <c r="E21609" t="s">
        <v>2278</v>
      </c>
      <c r="F21609">
        <v>133</v>
      </c>
      <c r="G21609">
        <v>64.5</v>
      </c>
      <c r="H21609">
        <v>1</v>
      </c>
      <c r="I21609" t="s">
        <v>1816</v>
      </c>
      <c r="J21609" cm="1">
        <f t="array" ref="J21609:L21609">_xlfn.XLOOKUP($C21609, AGE!$A:$A,AGE!$B:$D,,0,2)</f>
        <v>560</v>
      </c>
      <c r="K21609">
        <v>19</v>
      </c>
      <c r="L21609" t="str">
        <v>Carbone and Narbonne 2014; Rooney et al. 2020</v>
      </c>
      <c r="M21609" t="s">
        <v>2484</v>
      </c>
      <c r="O21609" s="14"/>
      <c r="P21609" t="s">
        <v>2342</v>
      </c>
      <c r="Q21609" s="14">
        <v>-8.57</v>
      </c>
      <c r="R21609">
        <v>0.1</v>
      </c>
      <c r="S21609" s="14"/>
      <c r="V21609">
        <v>1</v>
      </c>
      <c r="W21609" t="s">
        <v>2570</v>
      </c>
    </row>
    <row r="21610" spans="1:23" x14ac:dyDescent="0.3">
      <c r="A21610">
        <v>29326</v>
      </c>
      <c r="B21610" s="15" t="s">
        <v>887</v>
      </c>
      <c r="C21610" t="str">
        <f>_xlfn.XLOOKUP($B21610, STANDARDS!$A:$A, STANDARDS!$B:$B,,0,2)</f>
        <v>Blueflower Fm, Rackla Gp</v>
      </c>
      <c r="D21610" t="s">
        <v>517</v>
      </c>
      <c r="E21610" t="s">
        <v>2278</v>
      </c>
      <c r="F21610">
        <v>133</v>
      </c>
      <c r="G21610">
        <v>64.5</v>
      </c>
      <c r="H21610">
        <v>1</v>
      </c>
      <c r="I21610" t="s">
        <v>1816</v>
      </c>
      <c r="J21610" cm="1">
        <f t="array" ref="J21610:L21610">_xlfn.XLOOKUP($C21610, AGE!$A:$A,AGE!$B:$D,,0,2)</f>
        <v>560</v>
      </c>
      <c r="K21610">
        <v>19</v>
      </c>
      <c r="L21610" t="str">
        <v>Carbone and Narbonne 2014; Rooney et al. 2020</v>
      </c>
      <c r="M21610" t="s">
        <v>2484</v>
      </c>
      <c r="O21610" s="14"/>
      <c r="P21610" t="s">
        <v>2342</v>
      </c>
      <c r="Q21610" s="14">
        <v>-7.75</v>
      </c>
      <c r="R21610">
        <v>0.1</v>
      </c>
      <c r="S21610" s="14"/>
      <c r="V21610">
        <v>1</v>
      </c>
      <c r="W21610" t="s">
        <v>2570</v>
      </c>
    </row>
    <row r="21611" spans="1:23" x14ac:dyDescent="0.3">
      <c r="A21611">
        <v>29327</v>
      </c>
      <c r="B21611" s="15" t="s">
        <v>887</v>
      </c>
      <c r="C21611" t="str">
        <f>_xlfn.XLOOKUP($B21611, STANDARDS!$A:$A, STANDARDS!$B:$B,,0,2)</f>
        <v>Blueflower Fm, Rackla Gp</v>
      </c>
      <c r="D21611" t="s">
        <v>517</v>
      </c>
      <c r="E21611" t="s">
        <v>2278</v>
      </c>
      <c r="F21611">
        <v>133</v>
      </c>
      <c r="G21611">
        <v>64.5</v>
      </c>
      <c r="H21611">
        <v>1</v>
      </c>
      <c r="I21611" t="s">
        <v>1816</v>
      </c>
      <c r="J21611" cm="1">
        <f t="array" ref="J21611:L21611">_xlfn.XLOOKUP($C21611, AGE!$A:$A,AGE!$B:$D,,0,2)</f>
        <v>560</v>
      </c>
      <c r="K21611">
        <v>19</v>
      </c>
      <c r="L21611" t="str">
        <v>Carbone and Narbonne 2014; Rooney et al. 2020</v>
      </c>
      <c r="M21611" t="s">
        <v>2484</v>
      </c>
      <c r="O21611" s="14">
        <v>0.06</v>
      </c>
      <c r="P21611" t="s">
        <v>2342</v>
      </c>
      <c r="Q21611" s="14"/>
      <c r="R21611">
        <v>0.1</v>
      </c>
      <c r="S21611" s="14">
        <v>-33.89</v>
      </c>
      <c r="T21611">
        <v>0.1</v>
      </c>
      <c r="U21611" t="s">
        <v>2479</v>
      </c>
      <c r="V21611">
        <v>1</v>
      </c>
      <c r="W21611" t="s">
        <v>2570</v>
      </c>
    </row>
    <row r="21612" spans="1:23" x14ac:dyDescent="0.3">
      <c r="A21612">
        <v>29328</v>
      </c>
      <c r="B21612" s="15" t="s">
        <v>887</v>
      </c>
      <c r="C21612" t="str">
        <f>_xlfn.XLOOKUP($B21612, STANDARDS!$A:$A, STANDARDS!$B:$B,,0,2)</f>
        <v>Blueflower Fm, Rackla Gp</v>
      </c>
      <c r="D21612" t="s">
        <v>517</v>
      </c>
      <c r="E21612" t="s">
        <v>2278</v>
      </c>
      <c r="F21612">
        <v>133</v>
      </c>
      <c r="G21612">
        <v>64.5</v>
      </c>
      <c r="H21612">
        <v>1</v>
      </c>
      <c r="I21612" t="s">
        <v>1816</v>
      </c>
      <c r="J21612" cm="1">
        <f t="array" ref="J21612:L21612">_xlfn.XLOOKUP($C21612, AGE!$A:$A,AGE!$B:$D,,0,2)</f>
        <v>560</v>
      </c>
      <c r="K21612">
        <v>19</v>
      </c>
      <c r="L21612" t="str">
        <v>Carbone and Narbonne 2014; Rooney et al. 2020</v>
      </c>
      <c r="M21612" t="s">
        <v>2484</v>
      </c>
      <c r="O21612" s="14">
        <v>7.1189255607285506E-2</v>
      </c>
      <c r="P21612" t="s">
        <v>2342</v>
      </c>
      <c r="Q21612" s="14"/>
      <c r="R21612">
        <v>0.1</v>
      </c>
      <c r="S21612" s="14">
        <v>-31.896999999999998</v>
      </c>
      <c r="T21612">
        <v>0.1</v>
      </c>
      <c r="U21612" t="s">
        <v>2479</v>
      </c>
      <c r="V21612">
        <v>1</v>
      </c>
      <c r="W21612" t="s">
        <v>2570</v>
      </c>
    </row>
    <row r="21613" spans="1:23" x14ac:dyDescent="0.3">
      <c r="A21613">
        <v>29329</v>
      </c>
      <c r="B21613" s="15" t="s">
        <v>887</v>
      </c>
      <c r="C21613" t="str">
        <f>_xlfn.XLOOKUP($B21613, STANDARDS!$A:$A, STANDARDS!$B:$B,,0,2)</f>
        <v>Blueflower Fm, Rackla Gp</v>
      </c>
      <c r="D21613" t="s">
        <v>517</v>
      </c>
      <c r="E21613" t="s">
        <v>2278</v>
      </c>
      <c r="F21613">
        <v>133</v>
      </c>
      <c r="G21613">
        <v>64.5</v>
      </c>
      <c r="H21613">
        <v>1</v>
      </c>
      <c r="I21613" t="s">
        <v>1816</v>
      </c>
      <c r="J21613" cm="1">
        <f t="array" ref="J21613:L21613">_xlfn.XLOOKUP($C21613, AGE!$A:$A,AGE!$B:$D,,0,2)</f>
        <v>560</v>
      </c>
      <c r="K21613">
        <v>19</v>
      </c>
      <c r="L21613" t="str">
        <v>Carbone and Narbonne 2014; Rooney et al. 2020</v>
      </c>
      <c r="M21613" t="s">
        <v>2484</v>
      </c>
      <c r="O21613" s="14">
        <v>7.625507754965212E-2</v>
      </c>
      <c r="P21613" t="s">
        <v>2342</v>
      </c>
      <c r="Q21613" s="14"/>
      <c r="R21613">
        <v>0.1</v>
      </c>
      <c r="S21613" s="14">
        <v>-29.298999999999999</v>
      </c>
      <c r="T21613">
        <v>0.1</v>
      </c>
      <c r="U21613" t="s">
        <v>2479</v>
      </c>
      <c r="V21613">
        <v>1</v>
      </c>
      <c r="W21613" t="s">
        <v>2570</v>
      </c>
    </row>
    <row r="21614" spans="1:23" x14ac:dyDescent="0.3">
      <c r="A21614">
        <v>29330</v>
      </c>
      <c r="B21614" s="15" t="s">
        <v>887</v>
      </c>
      <c r="C21614" t="str">
        <f>_xlfn.XLOOKUP($B21614, STANDARDS!$A:$A, STANDARDS!$B:$B,,0,2)</f>
        <v>Blueflower Fm, Rackla Gp</v>
      </c>
      <c r="D21614" t="s">
        <v>517</v>
      </c>
      <c r="E21614" t="s">
        <v>2278</v>
      </c>
      <c r="F21614">
        <v>133</v>
      </c>
      <c r="G21614">
        <v>64.5</v>
      </c>
      <c r="H21614">
        <v>1</v>
      </c>
      <c r="I21614" t="s">
        <v>1816</v>
      </c>
      <c r="J21614" cm="1">
        <f t="array" ref="J21614:L21614">_xlfn.XLOOKUP($C21614, AGE!$A:$A,AGE!$B:$D,,0,2)</f>
        <v>560</v>
      </c>
      <c r="K21614">
        <v>19</v>
      </c>
      <c r="L21614" t="str">
        <v>Carbone and Narbonne 2014; Rooney et al. 2020</v>
      </c>
      <c r="M21614" t="s">
        <v>2484</v>
      </c>
      <c r="O21614" s="14"/>
      <c r="P21614" t="s">
        <v>2342</v>
      </c>
      <c r="Q21614" s="14">
        <v>-7.86</v>
      </c>
      <c r="R21614">
        <v>0.1</v>
      </c>
      <c r="S21614" s="14"/>
      <c r="V21614">
        <v>1</v>
      </c>
      <c r="W21614" t="s">
        <v>2570</v>
      </c>
    </row>
    <row r="21615" spans="1:23" x14ac:dyDescent="0.3">
      <c r="A21615">
        <v>29331</v>
      </c>
      <c r="B21615" s="15" t="s">
        <v>887</v>
      </c>
      <c r="C21615" t="str">
        <f>_xlfn.XLOOKUP($B21615, STANDARDS!$A:$A, STANDARDS!$B:$B,,0,2)</f>
        <v>Blueflower Fm, Rackla Gp</v>
      </c>
      <c r="D21615" t="s">
        <v>517</v>
      </c>
      <c r="E21615" t="s">
        <v>2278</v>
      </c>
      <c r="F21615">
        <v>133</v>
      </c>
      <c r="G21615">
        <v>64.5</v>
      </c>
      <c r="H21615">
        <v>1</v>
      </c>
      <c r="I21615" t="s">
        <v>1816</v>
      </c>
      <c r="J21615" cm="1">
        <f t="array" ref="J21615:L21615">_xlfn.XLOOKUP($C21615, AGE!$A:$A,AGE!$B:$D,,0,2)</f>
        <v>560</v>
      </c>
      <c r="K21615">
        <v>19</v>
      </c>
      <c r="L21615" t="str">
        <v>Carbone and Narbonne 2014; Rooney et al. 2020</v>
      </c>
      <c r="M21615" t="s">
        <v>2484</v>
      </c>
      <c r="O21615" s="14">
        <v>0.14398042601411054</v>
      </c>
      <c r="P21615" t="s">
        <v>2342</v>
      </c>
      <c r="Q21615" s="14"/>
      <c r="R21615">
        <v>0.1</v>
      </c>
      <c r="S21615" s="14">
        <v>-35.411000000000001</v>
      </c>
      <c r="T21615">
        <v>0.1</v>
      </c>
      <c r="U21615" t="s">
        <v>2479</v>
      </c>
      <c r="V21615">
        <v>1</v>
      </c>
      <c r="W21615" t="s">
        <v>2570</v>
      </c>
    </row>
    <row r="21616" spans="1:23" x14ac:dyDescent="0.3">
      <c r="A21616">
        <v>29332</v>
      </c>
      <c r="B21616" s="15" t="s">
        <v>887</v>
      </c>
      <c r="C21616" t="str">
        <f>_xlfn.XLOOKUP($B21616, STANDARDS!$A:$A, STANDARDS!$B:$B,,0,2)</f>
        <v>Blueflower Fm, Rackla Gp</v>
      </c>
      <c r="D21616" t="s">
        <v>517</v>
      </c>
      <c r="E21616" t="s">
        <v>2278</v>
      </c>
      <c r="F21616">
        <v>133</v>
      </c>
      <c r="G21616">
        <v>64.5</v>
      </c>
      <c r="H21616">
        <v>1</v>
      </c>
      <c r="I21616" t="s">
        <v>1816</v>
      </c>
      <c r="J21616" cm="1">
        <f t="array" ref="J21616:L21616">_xlfn.XLOOKUP($C21616, AGE!$A:$A,AGE!$B:$D,,0,2)</f>
        <v>560</v>
      </c>
      <c r="K21616">
        <v>19</v>
      </c>
      <c r="L21616" t="str">
        <v>Carbone and Narbonne 2014; Rooney et al. 2020</v>
      </c>
      <c r="M21616" t="s">
        <v>2484</v>
      </c>
      <c r="O21616" s="14"/>
      <c r="P21616" t="s">
        <v>2342</v>
      </c>
      <c r="Q21616" s="14">
        <v>-7.36</v>
      </c>
      <c r="R21616">
        <v>0.1</v>
      </c>
      <c r="S21616" s="14"/>
      <c r="V21616">
        <v>1</v>
      </c>
      <c r="W21616" t="s">
        <v>2570</v>
      </c>
    </row>
    <row r="21617" spans="1:23" x14ac:dyDescent="0.3">
      <c r="A21617">
        <v>29333</v>
      </c>
      <c r="B21617" s="15" t="s">
        <v>887</v>
      </c>
      <c r="C21617" t="str">
        <f>_xlfn.XLOOKUP($B21617, STANDARDS!$A:$A, STANDARDS!$B:$B,,0,2)</f>
        <v>Blueflower Fm, Rackla Gp</v>
      </c>
      <c r="D21617" t="s">
        <v>517</v>
      </c>
      <c r="E21617" t="s">
        <v>2278</v>
      </c>
      <c r="F21617">
        <v>133</v>
      </c>
      <c r="G21617">
        <v>64.5</v>
      </c>
      <c r="H21617">
        <v>1</v>
      </c>
      <c r="I21617" t="s">
        <v>1816</v>
      </c>
      <c r="J21617" cm="1">
        <f t="array" ref="J21617:L21617">_xlfn.XLOOKUP($C21617, AGE!$A:$A,AGE!$B:$D,,0,2)</f>
        <v>560</v>
      </c>
      <c r="K21617">
        <v>19</v>
      </c>
      <c r="L21617" t="str">
        <v>Carbone and Narbonne 2014; Rooney et al. 2020</v>
      </c>
      <c r="M21617" t="s">
        <v>2484</v>
      </c>
      <c r="O21617" s="14">
        <v>0.15455149519905328</v>
      </c>
      <c r="P21617" t="s">
        <v>2342</v>
      </c>
      <c r="Q21617" s="14"/>
      <c r="R21617">
        <v>0.1</v>
      </c>
      <c r="S21617" s="14">
        <v>-33.107999999999997</v>
      </c>
      <c r="T21617">
        <v>0.1</v>
      </c>
      <c r="U21617" t="s">
        <v>2479</v>
      </c>
      <c r="V21617">
        <v>1</v>
      </c>
      <c r="W21617" t="s">
        <v>2570</v>
      </c>
    </row>
    <row r="21618" spans="1:23" x14ac:dyDescent="0.3">
      <c r="A21618">
        <v>29334</v>
      </c>
      <c r="B21618" s="15" t="s">
        <v>887</v>
      </c>
      <c r="C21618" t="str">
        <f>_xlfn.XLOOKUP($B21618, STANDARDS!$A:$A, STANDARDS!$B:$B,,0,2)</f>
        <v>Blueflower Fm, Rackla Gp</v>
      </c>
      <c r="D21618" t="s">
        <v>517</v>
      </c>
      <c r="E21618" t="s">
        <v>2278</v>
      </c>
      <c r="F21618">
        <v>133</v>
      </c>
      <c r="G21618">
        <v>64.5</v>
      </c>
      <c r="H21618">
        <v>1</v>
      </c>
      <c r="I21618" t="s">
        <v>1816</v>
      </c>
      <c r="J21618" cm="1">
        <f t="array" ref="J21618:L21618">_xlfn.XLOOKUP($C21618, AGE!$A:$A,AGE!$B:$D,,0,2)</f>
        <v>560</v>
      </c>
      <c r="K21618">
        <v>19</v>
      </c>
      <c r="L21618" t="str">
        <v>Carbone and Narbonne 2014; Rooney et al. 2020</v>
      </c>
      <c r="M21618" t="s">
        <v>2484</v>
      </c>
      <c r="O21618" s="14">
        <v>0.10764801156822948</v>
      </c>
      <c r="P21618" t="s">
        <v>2342</v>
      </c>
      <c r="Q21618" s="14"/>
      <c r="R21618">
        <v>0.1</v>
      </c>
      <c r="S21618" s="14">
        <v>-32.581000000000003</v>
      </c>
      <c r="T21618">
        <v>0.1</v>
      </c>
      <c r="U21618" t="s">
        <v>2479</v>
      </c>
      <c r="V21618">
        <v>1</v>
      </c>
      <c r="W21618" t="s">
        <v>2570</v>
      </c>
    </row>
    <row r="21619" spans="1:23" x14ac:dyDescent="0.3">
      <c r="A21619">
        <v>29335</v>
      </c>
      <c r="B21619" s="15" t="s">
        <v>887</v>
      </c>
      <c r="C21619" t="str">
        <f>_xlfn.XLOOKUP($B21619, STANDARDS!$A:$A, STANDARDS!$B:$B,,0,2)</f>
        <v>Blueflower Fm, Rackla Gp</v>
      </c>
      <c r="D21619" t="s">
        <v>517</v>
      </c>
      <c r="E21619" t="s">
        <v>2278</v>
      </c>
      <c r="F21619">
        <v>133</v>
      </c>
      <c r="G21619">
        <v>64.5</v>
      </c>
      <c r="H21619">
        <v>1</v>
      </c>
      <c r="I21619" t="s">
        <v>1816</v>
      </c>
      <c r="J21619" cm="1">
        <f t="array" ref="J21619:L21619">_xlfn.XLOOKUP($C21619, AGE!$A:$A,AGE!$B:$D,,0,2)</f>
        <v>560</v>
      </c>
      <c r="K21619">
        <v>19</v>
      </c>
      <c r="L21619" t="str">
        <v>Carbone and Narbonne 2014; Rooney et al. 2020</v>
      </c>
      <c r="M21619" t="s">
        <v>2484</v>
      </c>
      <c r="O21619" s="14"/>
      <c r="P21619" t="s">
        <v>2342</v>
      </c>
      <c r="Q21619" s="14">
        <v>-2.74</v>
      </c>
      <c r="R21619">
        <v>0.1</v>
      </c>
      <c r="S21619" s="14"/>
      <c r="V21619">
        <v>1</v>
      </c>
      <c r="W21619" t="s">
        <v>2570</v>
      </c>
    </row>
    <row r="21620" spans="1:23" x14ac:dyDescent="0.3">
      <c r="A21620">
        <v>29336</v>
      </c>
      <c r="B21620" s="15" t="s">
        <v>886</v>
      </c>
      <c r="C21620" t="str">
        <f>_xlfn.XLOOKUP($B21620, STANDARDS!$A:$A, STANDARDS!$B:$B,,0,2)</f>
        <v>Risky Fm, Rackla Gp</v>
      </c>
      <c r="D21620" t="s">
        <v>517</v>
      </c>
      <c r="E21620" t="s">
        <v>2278</v>
      </c>
      <c r="F21620">
        <v>133</v>
      </c>
      <c r="G21620">
        <v>64.5</v>
      </c>
      <c r="H21620">
        <v>1</v>
      </c>
      <c r="I21620" t="s">
        <v>1816</v>
      </c>
      <c r="J21620" cm="1">
        <f t="array" ref="J21620:L21620">_xlfn.XLOOKUP($C21620, AGE!$A:$A,AGE!$B:$D,,0,2)</f>
        <v>556</v>
      </c>
      <c r="K21620">
        <v>15</v>
      </c>
      <c r="L21620" t="str">
        <v>Carbone and Narbonne 2014; Rooney et al. 2020</v>
      </c>
      <c r="M21620" t="s">
        <v>2486</v>
      </c>
      <c r="O21620" s="14">
        <v>8.454465938129993E-2</v>
      </c>
      <c r="P21620" t="s">
        <v>2342</v>
      </c>
      <c r="Q21620" s="14"/>
      <c r="R21620">
        <v>0.1</v>
      </c>
      <c r="S21620" s="14">
        <v>-32.155999999999999</v>
      </c>
      <c r="T21620">
        <v>0.1</v>
      </c>
      <c r="U21620" t="s">
        <v>2479</v>
      </c>
      <c r="V21620">
        <v>1</v>
      </c>
      <c r="W21620" t="s">
        <v>2570</v>
      </c>
    </row>
    <row r="21621" spans="1:23" x14ac:dyDescent="0.3">
      <c r="A21621">
        <v>29337</v>
      </c>
      <c r="B21621" s="15" t="s">
        <v>886</v>
      </c>
      <c r="C21621" t="str">
        <f>_xlfn.XLOOKUP($B21621, STANDARDS!$A:$A, STANDARDS!$B:$B,,0,2)</f>
        <v>Risky Fm, Rackla Gp</v>
      </c>
      <c r="D21621" t="s">
        <v>517</v>
      </c>
      <c r="E21621" t="s">
        <v>2278</v>
      </c>
      <c r="F21621">
        <v>133</v>
      </c>
      <c r="G21621">
        <v>64.5</v>
      </c>
      <c r="H21621">
        <v>1</v>
      </c>
      <c r="I21621" t="s">
        <v>1816</v>
      </c>
      <c r="J21621" cm="1">
        <f t="array" ref="J21621:L21621">_xlfn.XLOOKUP($C21621, AGE!$A:$A,AGE!$B:$D,,0,2)</f>
        <v>556</v>
      </c>
      <c r="K21621">
        <v>15</v>
      </c>
      <c r="L21621" t="str">
        <v>Carbone and Narbonne 2014; Rooney et al. 2020</v>
      </c>
      <c r="M21621" t="s">
        <v>2486</v>
      </c>
      <c r="O21621" s="14"/>
      <c r="P21621" t="s">
        <v>2342</v>
      </c>
      <c r="Q21621" s="14">
        <v>-2.69</v>
      </c>
      <c r="R21621">
        <v>0.1</v>
      </c>
      <c r="S21621" s="14"/>
      <c r="V21621">
        <v>1</v>
      </c>
      <c r="W21621" t="s">
        <v>2570</v>
      </c>
    </row>
    <row r="21622" spans="1:23" x14ac:dyDescent="0.3">
      <c r="A21622">
        <v>29338</v>
      </c>
      <c r="B21622" s="15" t="s">
        <v>886</v>
      </c>
      <c r="C21622" t="str">
        <f>_xlfn.XLOOKUP($B21622, STANDARDS!$A:$A, STANDARDS!$B:$B,,0,2)</f>
        <v>Risky Fm, Rackla Gp</v>
      </c>
      <c r="D21622" t="s">
        <v>517</v>
      </c>
      <c r="E21622" t="s">
        <v>2278</v>
      </c>
      <c r="F21622">
        <v>133</v>
      </c>
      <c r="G21622">
        <v>64.5</v>
      </c>
      <c r="H21622">
        <v>1</v>
      </c>
      <c r="I21622" t="s">
        <v>1816</v>
      </c>
      <c r="J21622" cm="1">
        <f t="array" ref="J21622:L21622">_xlfn.XLOOKUP($C21622, AGE!$A:$A,AGE!$B:$D,,0,2)</f>
        <v>556</v>
      </c>
      <c r="K21622">
        <v>15</v>
      </c>
      <c r="L21622" t="str">
        <v>Carbone and Narbonne 2014; Rooney et al. 2020</v>
      </c>
      <c r="M21622" t="s">
        <v>2486</v>
      </c>
      <c r="O21622" s="14"/>
      <c r="P21622" t="s">
        <v>2342</v>
      </c>
      <c r="Q21622" s="14">
        <v>-2.5</v>
      </c>
      <c r="R21622">
        <v>0.1</v>
      </c>
      <c r="S21622" s="14"/>
      <c r="V21622">
        <v>1</v>
      </c>
      <c r="W21622" t="s">
        <v>2570</v>
      </c>
    </row>
    <row r="21623" spans="1:23" x14ac:dyDescent="0.3">
      <c r="A21623">
        <v>29339</v>
      </c>
      <c r="B21623" s="15" t="s">
        <v>886</v>
      </c>
      <c r="C21623" t="str">
        <f>_xlfn.XLOOKUP($B21623, STANDARDS!$A:$A, STANDARDS!$B:$B,,0,2)</f>
        <v>Risky Fm, Rackla Gp</v>
      </c>
      <c r="D21623" t="s">
        <v>517</v>
      </c>
      <c r="E21623" t="s">
        <v>2278</v>
      </c>
      <c r="F21623">
        <v>133</v>
      </c>
      <c r="G21623">
        <v>64.5</v>
      </c>
      <c r="H21623">
        <v>1</v>
      </c>
      <c r="I21623" t="s">
        <v>1816</v>
      </c>
      <c r="J21623" cm="1">
        <f t="array" ref="J21623:L21623">_xlfn.XLOOKUP($C21623, AGE!$A:$A,AGE!$B:$D,,0,2)</f>
        <v>556</v>
      </c>
      <c r="K21623">
        <v>15</v>
      </c>
      <c r="L21623" t="str">
        <v>Carbone and Narbonne 2014; Rooney et al. 2020</v>
      </c>
      <c r="M21623" t="s">
        <v>2486</v>
      </c>
      <c r="O21623" s="14"/>
      <c r="P21623" t="s">
        <v>2342</v>
      </c>
      <c r="Q21623" s="14">
        <v>-2.73</v>
      </c>
      <c r="R21623">
        <v>0.1</v>
      </c>
      <c r="S21623" s="14"/>
      <c r="V21623">
        <v>1</v>
      </c>
      <c r="W21623" t="s">
        <v>2570</v>
      </c>
    </row>
    <row r="21624" spans="1:23" x14ac:dyDescent="0.3">
      <c r="A21624">
        <v>29340</v>
      </c>
      <c r="B21624" s="15" t="s">
        <v>886</v>
      </c>
      <c r="C21624" t="str">
        <f>_xlfn.XLOOKUP($B21624, STANDARDS!$A:$A, STANDARDS!$B:$B,,0,2)</f>
        <v>Risky Fm, Rackla Gp</v>
      </c>
      <c r="D21624" t="s">
        <v>517</v>
      </c>
      <c r="E21624" t="s">
        <v>2278</v>
      </c>
      <c r="F21624">
        <v>133</v>
      </c>
      <c r="G21624">
        <v>64.5</v>
      </c>
      <c r="H21624">
        <v>1</v>
      </c>
      <c r="I21624" t="s">
        <v>1816</v>
      </c>
      <c r="J21624" cm="1">
        <f t="array" ref="J21624:L21624">_xlfn.XLOOKUP($C21624, AGE!$A:$A,AGE!$B:$D,,0,2)</f>
        <v>556</v>
      </c>
      <c r="K21624">
        <v>15</v>
      </c>
      <c r="L21624" t="str">
        <v>Carbone and Narbonne 2014; Rooney et al. 2020</v>
      </c>
      <c r="M21624" t="s">
        <v>2486</v>
      </c>
      <c r="O21624" s="14"/>
      <c r="P21624" t="s">
        <v>2342</v>
      </c>
      <c r="Q21624" s="14">
        <v>-3.12</v>
      </c>
      <c r="R21624">
        <v>0.1</v>
      </c>
      <c r="S21624" s="14"/>
      <c r="V21624">
        <v>1</v>
      </c>
      <c r="W21624" t="s">
        <v>2570</v>
      </c>
    </row>
    <row r="21625" spans="1:23" x14ac:dyDescent="0.3">
      <c r="A21625">
        <v>29341</v>
      </c>
      <c r="B21625" s="15" t="s">
        <v>886</v>
      </c>
      <c r="C21625" t="str">
        <f>_xlfn.XLOOKUP($B21625, STANDARDS!$A:$A, STANDARDS!$B:$B,,0,2)</f>
        <v>Risky Fm, Rackla Gp</v>
      </c>
      <c r="D21625" t="s">
        <v>517</v>
      </c>
      <c r="E21625" t="s">
        <v>2278</v>
      </c>
      <c r="F21625">
        <v>133</v>
      </c>
      <c r="G21625">
        <v>64.5</v>
      </c>
      <c r="H21625">
        <v>1</v>
      </c>
      <c r="I21625" t="s">
        <v>1816</v>
      </c>
      <c r="J21625" cm="1">
        <f t="array" ref="J21625:L21625">_xlfn.XLOOKUP($C21625, AGE!$A:$A,AGE!$B:$D,,0,2)</f>
        <v>556</v>
      </c>
      <c r="K21625">
        <v>15</v>
      </c>
      <c r="L21625" t="str">
        <v>Carbone and Narbonne 2014; Rooney et al. 2020</v>
      </c>
      <c r="M21625" t="s">
        <v>2486</v>
      </c>
      <c r="O21625" s="14"/>
      <c r="P21625" t="s">
        <v>2342</v>
      </c>
      <c r="Q21625" s="14">
        <v>-2.23</v>
      </c>
      <c r="R21625">
        <v>0.1</v>
      </c>
      <c r="S21625" s="14"/>
      <c r="V21625">
        <v>1</v>
      </c>
      <c r="W21625" t="s">
        <v>2570</v>
      </c>
    </row>
    <row r="21626" spans="1:23" x14ac:dyDescent="0.3">
      <c r="A21626">
        <v>29342</v>
      </c>
      <c r="B21626" s="15" t="s">
        <v>886</v>
      </c>
      <c r="C21626" t="str">
        <f>_xlfn.XLOOKUP($B21626, STANDARDS!$A:$A, STANDARDS!$B:$B,,0,2)</f>
        <v>Risky Fm, Rackla Gp</v>
      </c>
      <c r="D21626" t="s">
        <v>517</v>
      </c>
      <c r="E21626" t="s">
        <v>2278</v>
      </c>
      <c r="F21626">
        <v>133</v>
      </c>
      <c r="G21626">
        <v>64.5</v>
      </c>
      <c r="H21626">
        <v>1</v>
      </c>
      <c r="I21626" t="s">
        <v>1816</v>
      </c>
      <c r="J21626" cm="1">
        <f t="array" ref="J21626:L21626">_xlfn.XLOOKUP($C21626, AGE!$A:$A,AGE!$B:$D,,0,2)</f>
        <v>556</v>
      </c>
      <c r="K21626">
        <v>15</v>
      </c>
      <c r="L21626" t="str">
        <v>Carbone and Narbonne 2014; Rooney et al. 2020</v>
      </c>
      <c r="M21626" t="s">
        <v>2486</v>
      </c>
      <c r="O21626" s="14"/>
      <c r="P21626" t="s">
        <v>2342</v>
      </c>
      <c r="Q21626" s="14">
        <v>-2.4</v>
      </c>
      <c r="R21626">
        <v>0.1</v>
      </c>
      <c r="S21626" s="14"/>
      <c r="V21626">
        <v>1</v>
      </c>
      <c r="W21626" t="s">
        <v>2570</v>
      </c>
    </row>
    <row r="21627" spans="1:23" x14ac:dyDescent="0.3">
      <c r="A21627">
        <v>29343</v>
      </c>
      <c r="B21627" s="15" t="s">
        <v>886</v>
      </c>
      <c r="C21627" t="str">
        <f>_xlfn.XLOOKUP($B21627, STANDARDS!$A:$A, STANDARDS!$B:$B,,0,2)</f>
        <v>Risky Fm, Rackla Gp</v>
      </c>
      <c r="D21627" t="s">
        <v>517</v>
      </c>
      <c r="E21627" t="s">
        <v>2278</v>
      </c>
      <c r="F21627">
        <v>133</v>
      </c>
      <c r="G21627">
        <v>64.5</v>
      </c>
      <c r="H21627">
        <v>1</v>
      </c>
      <c r="I21627" t="s">
        <v>1816</v>
      </c>
      <c r="J21627" cm="1">
        <f t="array" ref="J21627:L21627">_xlfn.XLOOKUP($C21627, AGE!$A:$A,AGE!$B:$D,,0,2)</f>
        <v>556</v>
      </c>
      <c r="K21627">
        <v>15</v>
      </c>
      <c r="L21627" t="str">
        <v>Carbone and Narbonne 2014; Rooney et al. 2020</v>
      </c>
      <c r="M21627" t="s">
        <v>2486</v>
      </c>
      <c r="O21627" s="14"/>
      <c r="P21627" t="s">
        <v>2342</v>
      </c>
      <c r="Q21627" s="14">
        <v>-2.7</v>
      </c>
      <c r="R21627">
        <v>0.1</v>
      </c>
      <c r="S21627" s="14"/>
      <c r="V21627">
        <v>1</v>
      </c>
      <c r="W21627" t="s">
        <v>2570</v>
      </c>
    </row>
    <row r="21628" spans="1:23" x14ac:dyDescent="0.3">
      <c r="A21628">
        <v>29344</v>
      </c>
      <c r="B21628" s="15" t="s">
        <v>886</v>
      </c>
      <c r="C21628" t="str">
        <f>_xlfn.XLOOKUP($B21628, STANDARDS!$A:$A, STANDARDS!$B:$B,,0,2)</f>
        <v>Risky Fm, Rackla Gp</v>
      </c>
      <c r="D21628" t="s">
        <v>517</v>
      </c>
      <c r="E21628" t="s">
        <v>2278</v>
      </c>
      <c r="F21628">
        <v>133</v>
      </c>
      <c r="G21628">
        <v>64.5</v>
      </c>
      <c r="H21628">
        <v>1</v>
      </c>
      <c r="I21628" t="s">
        <v>1816</v>
      </c>
      <c r="J21628" cm="1">
        <f t="array" ref="J21628:L21628">_xlfn.XLOOKUP($C21628, AGE!$A:$A,AGE!$B:$D,,0,2)</f>
        <v>556</v>
      </c>
      <c r="K21628">
        <v>15</v>
      </c>
      <c r="L21628" t="str">
        <v>Carbone and Narbonne 2014; Rooney et al. 2020</v>
      </c>
      <c r="M21628" t="s">
        <v>2486</v>
      </c>
      <c r="O21628" s="14"/>
      <c r="P21628" t="s">
        <v>2342</v>
      </c>
      <c r="Q21628" s="14">
        <v>-2.1800000000000002</v>
      </c>
      <c r="R21628">
        <v>0.1</v>
      </c>
      <c r="S21628" s="14"/>
      <c r="V21628">
        <v>1</v>
      </c>
      <c r="W21628" t="s">
        <v>2570</v>
      </c>
    </row>
    <row r="21629" spans="1:23" x14ac:dyDescent="0.3">
      <c r="A21629">
        <v>29345</v>
      </c>
      <c r="B21629" s="15" t="s">
        <v>886</v>
      </c>
      <c r="C21629" t="str">
        <f>_xlfn.XLOOKUP($B21629, STANDARDS!$A:$A, STANDARDS!$B:$B,,0,2)</f>
        <v>Risky Fm, Rackla Gp</v>
      </c>
      <c r="D21629" t="s">
        <v>517</v>
      </c>
      <c r="E21629" t="s">
        <v>2278</v>
      </c>
      <c r="F21629">
        <v>133</v>
      </c>
      <c r="G21629">
        <v>64.5</v>
      </c>
      <c r="H21629">
        <v>1</v>
      </c>
      <c r="I21629" t="s">
        <v>1816</v>
      </c>
      <c r="J21629" cm="1">
        <f t="array" ref="J21629:L21629">_xlfn.XLOOKUP($C21629, AGE!$A:$A,AGE!$B:$D,,0,2)</f>
        <v>556</v>
      </c>
      <c r="K21629">
        <v>15</v>
      </c>
      <c r="L21629" t="str">
        <v>Carbone and Narbonne 2014; Rooney et al. 2020</v>
      </c>
      <c r="M21629" t="s">
        <v>2486</v>
      </c>
      <c r="O21629" s="14"/>
      <c r="P21629" t="s">
        <v>2342</v>
      </c>
      <c r="Q21629" s="14">
        <v>-2.25</v>
      </c>
      <c r="R21629">
        <v>0.1</v>
      </c>
      <c r="S21629" s="14"/>
      <c r="V21629">
        <v>1</v>
      </c>
      <c r="W21629" t="s">
        <v>2570</v>
      </c>
    </row>
    <row r="21630" spans="1:23" x14ac:dyDescent="0.3">
      <c r="A21630">
        <v>29346</v>
      </c>
      <c r="B21630" s="15" t="s">
        <v>886</v>
      </c>
      <c r="C21630" t="str">
        <f>_xlfn.XLOOKUP($B21630, STANDARDS!$A:$A, STANDARDS!$B:$B,,0,2)</f>
        <v>Risky Fm, Rackla Gp</v>
      </c>
      <c r="D21630" t="s">
        <v>517</v>
      </c>
      <c r="E21630" t="s">
        <v>2278</v>
      </c>
      <c r="F21630">
        <v>133</v>
      </c>
      <c r="G21630">
        <v>64.5</v>
      </c>
      <c r="H21630">
        <v>1</v>
      </c>
      <c r="I21630" t="s">
        <v>1816</v>
      </c>
      <c r="J21630" cm="1">
        <f t="array" ref="J21630:L21630">_xlfn.XLOOKUP($C21630, AGE!$A:$A,AGE!$B:$D,,0,2)</f>
        <v>556</v>
      </c>
      <c r="K21630">
        <v>15</v>
      </c>
      <c r="L21630" t="str">
        <v>Carbone and Narbonne 2014; Rooney et al. 2020</v>
      </c>
      <c r="M21630" t="s">
        <v>2486</v>
      </c>
      <c r="O21630" s="14"/>
      <c r="P21630" t="s">
        <v>2342</v>
      </c>
      <c r="Q21630" s="14">
        <v>-3.01</v>
      </c>
      <c r="R21630">
        <v>0.1</v>
      </c>
      <c r="S21630" s="14"/>
      <c r="V21630">
        <v>1</v>
      </c>
      <c r="W21630" t="s">
        <v>2570</v>
      </c>
    </row>
    <row r="21631" spans="1:23" x14ac:dyDescent="0.3">
      <c r="A21631">
        <v>29347</v>
      </c>
      <c r="B21631" s="15" t="s">
        <v>886</v>
      </c>
      <c r="C21631" t="str">
        <f>_xlfn.XLOOKUP($B21631, STANDARDS!$A:$A, STANDARDS!$B:$B,,0,2)</f>
        <v>Risky Fm, Rackla Gp</v>
      </c>
      <c r="D21631" t="s">
        <v>517</v>
      </c>
      <c r="E21631" t="s">
        <v>2278</v>
      </c>
      <c r="F21631">
        <v>133</v>
      </c>
      <c r="G21631">
        <v>64.5</v>
      </c>
      <c r="H21631">
        <v>1</v>
      </c>
      <c r="I21631" t="s">
        <v>1816</v>
      </c>
      <c r="J21631" cm="1">
        <f t="array" ref="J21631:L21631">_xlfn.XLOOKUP($C21631, AGE!$A:$A,AGE!$B:$D,,0,2)</f>
        <v>556</v>
      </c>
      <c r="K21631">
        <v>15</v>
      </c>
      <c r="L21631" t="str">
        <v>Carbone and Narbonne 2014; Rooney et al. 2020</v>
      </c>
      <c r="M21631" t="s">
        <v>2486</v>
      </c>
      <c r="O21631" s="14"/>
      <c r="P21631" t="s">
        <v>2342</v>
      </c>
      <c r="Q21631" s="14">
        <v>-2.93</v>
      </c>
      <c r="R21631">
        <v>0.1</v>
      </c>
      <c r="S21631" s="14"/>
      <c r="V21631">
        <v>1</v>
      </c>
      <c r="W21631" t="s">
        <v>2570</v>
      </c>
    </row>
    <row r="21632" spans="1:23" x14ac:dyDescent="0.3">
      <c r="A21632">
        <v>29348</v>
      </c>
      <c r="B21632" s="15" t="s">
        <v>886</v>
      </c>
      <c r="C21632" t="str">
        <f>_xlfn.XLOOKUP($B21632, STANDARDS!$A:$A, STANDARDS!$B:$B,,0,2)</f>
        <v>Risky Fm, Rackla Gp</v>
      </c>
      <c r="D21632" t="s">
        <v>517</v>
      </c>
      <c r="E21632" t="s">
        <v>2278</v>
      </c>
      <c r="F21632">
        <v>133</v>
      </c>
      <c r="G21632">
        <v>64.5</v>
      </c>
      <c r="H21632">
        <v>1</v>
      </c>
      <c r="I21632" t="s">
        <v>1816</v>
      </c>
      <c r="J21632" cm="1">
        <f t="array" ref="J21632:L21632">_xlfn.XLOOKUP($C21632, AGE!$A:$A,AGE!$B:$D,,0,2)</f>
        <v>556</v>
      </c>
      <c r="K21632">
        <v>15</v>
      </c>
      <c r="L21632" t="str">
        <v>Carbone and Narbonne 2014; Rooney et al. 2020</v>
      </c>
      <c r="M21632" t="s">
        <v>2486</v>
      </c>
      <c r="O21632" s="14"/>
      <c r="P21632" t="s">
        <v>2342</v>
      </c>
      <c r="Q21632" s="14">
        <v>-3.18</v>
      </c>
      <c r="R21632">
        <v>0.1</v>
      </c>
      <c r="S21632" s="14"/>
      <c r="V21632">
        <v>1</v>
      </c>
      <c r="W21632" t="s">
        <v>2570</v>
      </c>
    </row>
    <row r="21633" spans="1:23" x14ac:dyDescent="0.3">
      <c r="A21633">
        <v>29349</v>
      </c>
      <c r="B21633" s="15" t="s">
        <v>886</v>
      </c>
      <c r="C21633" t="str">
        <f>_xlfn.XLOOKUP($B21633, STANDARDS!$A:$A, STANDARDS!$B:$B,,0,2)</f>
        <v>Risky Fm, Rackla Gp</v>
      </c>
      <c r="D21633" t="s">
        <v>517</v>
      </c>
      <c r="E21633" t="s">
        <v>2278</v>
      </c>
      <c r="F21633">
        <v>133</v>
      </c>
      <c r="G21633">
        <v>64.5</v>
      </c>
      <c r="H21633">
        <v>1</v>
      </c>
      <c r="I21633" t="s">
        <v>1816</v>
      </c>
      <c r="J21633" cm="1">
        <f t="array" ref="J21633:L21633">_xlfn.XLOOKUP($C21633, AGE!$A:$A,AGE!$B:$D,,0,2)</f>
        <v>556</v>
      </c>
      <c r="K21633">
        <v>15</v>
      </c>
      <c r="L21633" t="str">
        <v>Carbone and Narbonne 2014; Rooney et al. 2020</v>
      </c>
      <c r="M21633" t="s">
        <v>2486</v>
      </c>
      <c r="O21633" s="14"/>
      <c r="P21633" t="s">
        <v>2342</v>
      </c>
      <c r="Q21633" s="14">
        <v>-3.36</v>
      </c>
      <c r="R21633">
        <v>0.1</v>
      </c>
      <c r="S21633" s="14"/>
      <c r="V21633">
        <v>1</v>
      </c>
      <c r="W21633" t="s">
        <v>2570</v>
      </c>
    </row>
    <row r="21634" spans="1:23" x14ac:dyDescent="0.3">
      <c r="A21634">
        <v>29350</v>
      </c>
      <c r="B21634" s="15" t="s">
        <v>886</v>
      </c>
      <c r="C21634" t="str">
        <f>_xlfn.XLOOKUP($B21634, STANDARDS!$A:$A, STANDARDS!$B:$B,,0,2)</f>
        <v>Risky Fm, Rackla Gp</v>
      </c>
      <c r="D21634" t="s">
        <v>517</v>
      </c>
      <c r="E21634" t="s">
        <v>2278</v>
      </c>
      <c r="F21634">
        <v>133</v>
      </c>
      <c r="G21634">
        <v>64.5</v>
      </c>
      <c r="H21634">
        <v>1</v>
      </c>
      <c r="I21634" t="s">
        <v>1816</v>
      </c>
      <c r="J21634" cm="1">
        <f t="array" ref="J21634:L21634">_xlfn.XLOOKUP($C21634, AGE!$A:$A,AGE!$B:$D,,0,2)</f>
        <v>556</v>
      </c>
      <c r="K21634">
        <v>15</v>
      </c>
      <c r="L21634" t="str">
        <v>Carbone and Narbonne 2014; Rooney et al. 2020</v>
      </c>
      <c r="M21634" t="s">
        <v>2486</v>
      </c>
      <c r="O21634" s="14"/>
      <c r="P21634" t="s">
        <v>2342</v>
      </c>
      <c r="Q21634" s="14">
        <v>-3.9</v>
      </c>
      <c r="R21634">
        <v>0.1</v>
      </c>
      <c r="S21634" s="14"/>
      <c r="V21634">
        <v>1</v>
      </c>
      <c r="W21634" t="s">
        <v>2570</v>
      </c>
    </row>
    <row r="21635" spans="1:23" x14ac:dyDescent="0.3">
      <c r="A21635">
        <v>29351</v>
      </c>
      <c r="B21635" s="15" t="s">
        <v>886</v>
      </c>
      <c r="C21635" t="str">
        <f>_xlfn.XLOOKUP($B21635, STANDARDS!$A:$A, STANDARDS!$B:$B,,0,2)</f>
        <v>Risky Fm, Rackla Gp</v>
      </c>
      <c r="D21635" t="s">
        <v>517</v>
      </c>
      <c r="E21635" t="s">
        <v>2278</v>
      </c>
      <c r="F21635">
        <v>133</v>
      </c>
      <c r="G21635">
        <v>64.5</v>
      </c>
      <c r="H21635">
        <v>1</v>
      </c>
      <c r="I21635" t="s">
        <v>1816</v>
      </c>
      <c r="J21635" cm="1">
        <f t="array" ref="J21635:L21635">_xlfn.XLOOKUP($C21635, AGE!$A:$A,AGE!$B:$D,,0,2)</f>
        <v>556</v>
      </c>
      <c r="K21635">
        <v>15</v>
      </c>
      <c r="L21635" t="str">
        <v>Carbone and Narbonne 2014; Rooney et al. 2020</v>
      </c>
      <c r="M21635" t="s">
        <v>2486</v>
      </c>
      <c r="O21635" s="14"/>
      <c r="P21635" t="s">
        <v>2342</v>
      </c>
      <c r="Q21635" s="14">
        <v>-3.4</v>
      </c>
      <c r="R21635">
        <v>0.1</v>
      </c>
      <c r="S21635" s="14"/>
      <c r="V21635">
        <v>1</v>
      </c>
      <c r="W21635" t="s">
        <v>2570</v>
      </c>
    </row>
    <row r="21636" spans="1:23" x14ac:dyDescent="0.3">
      <c r="A21636">
        <v>29352</v>
      </c>
      <c r="B21636" s="15" t="s">
        <v>886</v>
      </c>
      <c r="C21636" t="str">
        <f>_xlfn.XLOOKUP($B21636, STANDARDS!$A:$A, STANDARDS!$B:$B,,0,2)</f>
        <v>Risky Fm, Rackla Gp</v>
      </c>
      <c r="D21636" t="s">
        <v>517</v>
      </c>
      <c r="E21636" t="s">
        <v>2278</v>
      </c>
      <c r="F21636">
        <v>133</v>
      </c>
      <c r="G21636">
        <v>64.5</v>
      </c>
      <c r="H21636">
        <v>1</v>
      </c>
      <c r="I21636" t="s">
        <v>1816</v>
      </c>
      <c r="J21636" cm="1">
        <f t="array" ref="J21636:L21636">_xlfn.XLOOKUP($C21636, AGE!$A:$A,AGE!$B:$D,,0,2)</f>
        <v>556</v>
      </c>
      <c r="K21636">
        <v>15</v>
      </c>
      <c r="L21636" t="str">
        <v>Carbone and Narbonne 2014; Rooney et al. 2020</v>
      </c>
      <c r="M21636" t="s">
        <v>2486</v>
      </c>
      <c r="O21636" s="14"/>
      <c r="P21636" t="s">
        <v>2342</v>
      </c>
      <c r="Q21636" s="14">
        <v>-3.51</v>
      </c>
      <c r="R21636">
        <v>0.1</v>
      </c>
      <c r="S21636" s="14"/>
      <c r="V21636">
        <v>1</v>
      </c>
      <c r="W21636" t="s">
        <v>2570</v>
      </c>
    </row>
    <row r="21637" spans="1:23" x14ac:dyDescent="0.3">
      <c r="A21637">
        <v>29353</v>
      </c>
      <c r="B21637" s="15" t="s">
        <v>886</v>
      </c>
      <c r="C21637" t="str">
        <f>_xlfn.XLOOKUP($B21637, STANDARDS!$A:$A, STANDARDS!$B:$B,,0,2)</f>
        <v>Risky Fm, Rackla Gp</v>
      </c>
      <c r="D21637" t="s">
        <v>517</v>
      </c>
      <c r="E21637" t="s">
        <v>2278</v>
      </c>
      <c r="F21637">
        <v>133</v>
      </c>
      <c r="G21637">
        <v>64.5</v>
      </c>
      <c r="H21637">
        <v>1</v>
      </c>
      <c r="I21637" t="s">
        <v>1816</v>
      </c>
      <c r="J21637" cm="1">
        <f t="array" ref="J21637:L21637">_xlfn.XLOOKUP($C21637, AGE!$A:$A,AGE!$B:$D,,0,2)</f>
        <v>556</v>
      </c>
      <c r="K21637">
        <v>15</v>
      </c>
      <c r="L21637" t="str">
        <v>Carbone and Narbonne 2014; Rooney et al. 2020</v>
      </c>
      <c r="M21637" t="s">
        <v>2486</v>
      </c>
      <c r="O21637" s="14"/>
      <c r="P21637" t="s">
        <v>2342</v>
      </c>
      <c r="Q21637" s="14">
        <v>-3.92</v>
      </c>
      <c r="R21637">
        <v>0.1</v>
      </c>
      <c r="S21637" s="14"/>
      <c r="V21637">
        <v>1</v>
      </c>
      <c r="W21637" t="s">
        <v>2570</v>
      </c>
    </row>
    <row r="21638" spans="1:23" x14ac:dyDescent="0.3">
      <c r="A21638">
        <v>29354</v>
      </c>
      <c r="B21638" s="15" t="s">
        <v>886</v>
      </c>
      <c r="C21638" t="str">
        <f>_xlfn.XLOOKUP($B21638, STANDARDS!$A:$A, STANDARDS!$B:$B,,0,2)</f>
        <v>Risky Fm, Rackla Gp</v>
      </c>
      <c r="D21638" t="s">
        <v>517</v>
      </c>
      <c r="E21638" t="s">
        <v>2278</v>
      </c>
      <c r="F21638">
        <v>133</v>
      </c>
      <c r="G21638">
        <v>64.5</v>
      </c>
      <c r="H21638">
        <v>1</v>
      </c>
      <c r="I21638" t="s">
        <v>1816</v>
      </c>
      <c r="J21638" cm="1">
        <f t="array" ref="J21638:L21638">_xlfn.XLOOKUP($C21638, AGE!$A:$A,AGE!$B:$D,,0,2)</f>
        <v>556</v>
      </c>
      <c r="K21638">
        <v>15</v>
      </c>
      <c r="L21638" t="str">
        <v>Carbone and Narbonne 2014; Rooney et al. 2020</v>
      </c>
      <c r="M21638" t="s">
        <v>2486</v>
      </c>
      <c r="O21638" s="14"/>
      <c r="P21638" t="s">
        <v>2342</v>
      </c>
      <c r="Q21638" s="14">
        <v>-4.12</v>
      </c>
      <c r="R21638">
        <v>0.1</v>
      </c>
      <c r="S21638" s="14"/>
      <c r="V21638">
        <v>1</v>
      </c>
      <c r="W21638" t="s">
        <v>2570</v>
      </c>
    </row>
    <row r="21639" spans="1:23" x14ac:dyDescent="0.3">
      <c r="A21639">
        <v>29355</v>
      </c>
      <c r="B21639" s="15" t="s">
        <v>886</v>
      </c>
      <c r="C21639" t="str">
        <f>_xlfn.XLOOKUP($B21639, STANDARDS!$A:$A, STANDARDS!$B:$B,,0,2)</f>
        <v>Risky Fm, Rackla Gp</v>
      </c>
      <c r="D21639" t="s">
        <v>517</v>
      </c>
      <c r="E21639" t="s">
        <v>2278</v>
      </c>
      <c r="F21639">
        <v>133</v>
      </c>
      <c r="G21639">
        <v>64.5</v>
      </c>
      <c r="H21639">
        <v>1</v>
      </c>
      <c r="I21639" t="s">
        <v>1816</v>
      </c>
      <c r="J21639" cm="1">
        <f t="array" ref="J21639:L21639">_xlfn.XLOOKUP($C21639, AGE!$A:$A,AGE!$B:$D,,0,2)</f>
        <v>556</v>
      </c>
      <c r="K21639">
        <v>15</v>
      </c>
      <c r="L21639" t="str">
        <v>Carbone and Narbonne 2014; Rooney et al. 2020</v>
      </c>
      <c r="M21639" t="s">
        <v>2486</v>
      </c>
      <c r="O21639" s="14"/>
      <c r="P21639" t="s">
        <v>2342</v>
      </c>
      <c r="Q21639" s="14">
        <v>-3.55</v>
      </c>
      <c r="R21639">
        <v>0.1</v>
      </c>
      <c r="S21639" s="14"/>
      <c r="V21639">
        <v>1</v>
      </c>
      <c r="W21639" t="s">
        <v>2570</v>
      </c>
    </row>
    <row r="21640" spans="1:23" x14ac:dyDescent="0.3">
      <c r="A21640">
        <v>29356</v>
      </c>
      <c r="B21640" s="15" t="s">
        <v>886</v>
      </c>
      <c r="C21640" t="str">
        <f>_xlfn.XLOOKUP($B21640, STANDARDS!$A:$A, STANDARDS!$B:$B,,0,2)</f>
        <v>Risky Fm, Rackla Gp</v>
      </c>
      <c r="D21640" t="s">
        <v>517</v>
      </c>
      <c r="E21640" t="s">
        <v>2278</v>
      </c>
      <c r="F21640">
        <v>133</v>
      </c>
      <c r="G21640">
        <v>64.5</v>
      </c>
      <c r="H21640">
        <v>1</v>
      </c>
      <c r="I21640" t="s">
        <v>1816</v>
      </c>
      <c r="J21640" cm="1">
        <f t="array" ref="J21640:L21640">_xlfn.XLOOKUP($C21640, AGE!$A:$A,AGE!$B:$D,,0,2)</f>
        <v>556</v>
      </c>
      <c r="K21640">
        <v>15</v>
      </c>
      <c r="L21640" t="str">
        <v>Carbone and Narbonne 2014; Rooney et al. 2020</v>
      </c>
      <c r="M21640" t="s">
        <v>2486</v>
      </c>
      <c r="O21640" s="14"/>
      <c r="P21640" t="s">
        <v>2342</v>
      </c>
      <c r="Q21640" s="14">
        <v>-4.9800000000000004</v>
      </c>
      <c r="R21640">
        <v>0.1</v>
      </c>
      <c r="S21640" s="14"/>
      <c r="V21640">
        <v>1</v>
      </c>
      <c r="W21640" t="s">
        <v>2570</v>
      </c>
    </row>
    <row r="21641" spans="1:23" x14ac:dyDescent="0.3">
      <c r="A21641">
        <v>29357</v>
      </c>
      <c r="B21641" s="15" t="s">
        <v>886</v>
      </c>
      <c r="C21641" t="str">
        <f>_xlfn.XLOOKUP($B21641, STANDARDS!$A:$A, STANDARDS!$B:$B,,0,2)</f>
        <v>Risky Fm, Rackla Gp</v>
      </c>
      <c r="D21641" t="s">
        <v>517</v>
      </c>
      <c r="E21641" t="s">
        <v>2278</v>
      </c>
      <c r="F21641">
        <v>133</v>
      </c>
      <c r="G21641">
        <v>64.5</v>
      </c>
      <c r="H21641">
        <v>1</v>
      </c>
      <c r="I21641" t="s">
        <v>1816</v>
      </c>
      <c r="J21641" cm="1">
        <f t="array" ref="J21641:L21641">_xlfn.XLOOKUP($C21641, AGE!$A:$A,AGE!$B:$D,,0,2)</f>
        <v>556</v>
      </c>
      <c r="K21641">
        <v>15</v>
      </c>
      <c r="L21641" t="str">
        <v>Carbone and Narbonne 2014; Rooney et al. 2020</v>
      </c>
      <c r="M21641" t="s">
        <v>2486</v>
      </c>
      <c r="O21641" s="14"/>
      <c r="P21641" t="s">
        <v>2342</v>
      </c>
      <c r="Q21641" s="14">
        <v>-5.46</v>
      </c>
      <c r="R21641">
        <v>0.1</v>
      </c>
      <c r="S21641" s="14"/>
      <c r="V21641">
        <v>1</v>
      </c>
      <c r="W21641" t="s">
        <v>2570</v>
      </c>
    </row>
    <row r="21642" spans="1:23" x14ac:dyDescent="0.3">
      <c r="A21642">
        <v>29358</v>
      </c>
      <c r="B21642" s="15" t="s">
        <v>886</v>
      </c>
      <c r="C21642" t="str">
        <f>_xlfn.XLOOKUP($B21642, STANDARDS!$A:$A, STANDARDS!$B:$B,,0,2)</f>
        <v>Risky Fm, Rackla Gp</v>
      </c>
      <c r="D21642" t="s">
        <v>517</v>
      </c>
      <c r="E21642" t="s">
        <v>2278</v>
      </c>
      <c r="F21642">
        <v>133</v>
      </c>
      <c r="G21642">
        <v>64.5</v>
      </c>
      <c r="H21642">
        <v>1</v>
      </c>
      <c r="I21642" t="s">
        <v>1816</v>
      </c>
      <c r="J21642" cm="1">
        <f t="array" ref="J21642:L21642">_xlfn.XLOOKUP($C21642, AGE!$A:$A,AGE!$B:$D,,0,2)</f>
        <v>556</v>
      </c>
      <c r="K21642">
        <v>15</v>
      </c>
      <c r="L21642" t="str">
        <v>Carbone and Narbonne 2014; Rooney et al. 2020</v>
      </c>
      <c r="M21642" t="s">
        <v>2486</v>
      </c>
      <c r="O21642" s="14"/>
      <c r="P21642" t="s">
        <v>2342</v>
      </c>
      <c r="Q21642" s="14">
        <v>-5.36</v>
      </c>
      <c r="R21642">
        <v>0.1</v>
      </c>
      <c r="S21642" s="14"/>
      <c r="V21642">
        <v>1</v>
      </c>
      <c r="W21642" t="s">
        <v>2570</v>
      </c>
    </row>
    <row r="21643" spans="1:23" x14ac:dyDescent="0.3">
      <c r="A21643">
        <v>29359</v>
      </c>
      <c r="B21643" s="15" t="s">
        <v>886</v>
      </c>
      <c r="C21643" t="str">
        <f>_xlfn.XLOOKUP($B21643, STANDARDS!$A:$A, STANDARDS!$B:$B,,0,2)</f>
        <v>Risky Fm, Rackla Gp</v>
      </c>
      <c r="D21643" t="s">
        <v>517</v>
      </c>
      <c r="E21643" t="s">
        <v>2278</v>
      </c>
      <c r="F21643">
        <v>133</v>
      </c>
      <c r="G21643">
        <v>64.5</v>
      </c>
      <c r="H21643">
        <v>1</v>
      </c>
      <c r="I21643" t="s">
        <v>1816</v>
      </c>
      <c r="J21643" cm="1">
        <f t="array" ref="J21643:L21643">_xlfn.XLOOKUP($C21643, AGE!$A:$A,AGE!$B:$D,,0,2)</f>
        <v>556</v>
      </c>
      <c r="K21643">
        <v>15</v>
      </c>
      <c r="L21643" t="str">
        <v>Carbone and Narbonne 2014; Rooney et al. 2020</v>
      </c>
      <c r="M21643" t="s">
        <v>2486</v>
      </c>
      <c r="O21643" s="14"/>
      <c r="P21643" t="s">
        <v>2342</v>
      </c>
      <c r="Q21643" s="14">
        <v>-4.33</v>
      </c>
      <c r="R21643">
        <v>0.1</v>
      </c>
      <c r="S21643" s="14"/>
      <c r="V21643">
        <v>1</v>
      </c>
      <c r="W21643" t="s">
        <v>2570</v>
      </c>
    </row>
    <row r="21644" spans="1:23" x14ac:dyDescent="0.3">
      <c r="A21644">
        <v>29360</v>
      </c>
      <c r="B21644" s="15" t="s">
        <v>886</v>
      </c>
      <c r="C21644" t="str">
        <f>_xlfn.XLOOKUP($B21644, STANDARDS!$A:$A, STANDARDS!$B:$B,,0,2)</f>
        <v>Risky Fm, Rackla Gp</v>
      </c>
      <c r="D21644" t="s">
        <v>517</v>
      </c>
      <c r="E21644" t="s">
        <v>2278</v>
      </c>
      <c r="F21644">
        <v>133</v>
      </c>
      <c r="G21644">
        <v>64.5</v>
      </c>
      <c r="H21644">
        <v>1</v>
      </c>
      <c r="I21644" t="s">
        <v>1816</v>
      </c>
      <c r="J21644" cm="1">
        <f t="array" ref="J21644:L21644">_xlfn.XLOOKUP($C21644, AGE!$A:$A,AGE!$B:$D,,0,2)</f>
        <v>556</v>
      </c>
      <c r="K21644">
        <v>15</v>
      </c>
      <c r="L21644" t="str">
        <v>Carbone and Narbonne 2014; Rooney et al. 2020</v>
      </c>
      <c r="M21644" t="s">
        <v>2486</v>
      </c>
      <c r="O21644" s="14"/>
      <c r="P21644" t="s">
        <v>2342</v>
      </c>
      <c r="Q21644" s="14">
        <v>-4.7699999999999996</v>
      </c>
      <c r="R21644">
        <v>0.1</v>
      </c>
      <c r="S21644" s="14"/>
      <c r="V21644">
        <v>1</v>
      </c>
      <c r="W21644" t="s">
        <v>2570</v>
      </c>
    </row>
    <row r="21645" spans="1:23" x14ac:dyDescent="0.3">
      <c r="A21645">
        <v>29361</v>
      </c>
      <c r="B21645" s="15" t="s">
        <v>886</v>
      </c>
      <c r="C21645" t="str">
        <f>_xlfn.XLOOKUP($B21645, STANDARDS!$A:$A, STANDARDS!$B:$B,,0,2)</f>
        <v>Risky Fm, Rackla Gp</v>
      </c>
      <c r="D21645" t="s">
        <v>517</v>
      </c>
      <c r="E21645" t="s">
        <v>2278</v>
      </c>
      <c r="F21645">
        <v>133</v>
      </c>
      <c r="G21645">
        <v>64.5</v>
      </c>
      <c r="H21645">
        <v>1</v>
      </c>
      <c r="I21645" t="s">
        <v>1816</v>
      </c>
      <c r="J21645" cm="1">
        <f t="array" ref="J21645:L21645">_xlfn.XLOOKUP($C21645, AGE!$A:$A,AGE!$B:$D,,0,2)</f>
        <v>556</v>
      </c>
      <c r="K21645">
        <v>15</v>
      </c>
      <c r="L21645" t="str">
        <v>Carbone and Narbonne 2014; Rooney et al. 2020</v>
      </c>
      <c r="M21645" t="s">
        <v>2486</v>
      </c>
      <c r="O21645" s="14"/>
      <c r="P21645" t="s">
        <v>2342</v>
      </c>
      <c r="Q21645" s="14">
        <v>-4.7</v>
      </c>
      <c r="R21645">
        <v>0.1</v>
      </c>
      <c r="S21645" s="14"/>
      <c r="V21645">
        <v>1</v>
      </c>
      <c r="W21645" t="s">
        <v>2570</v>
      </c>
    </row>
    <row r="21646" spans="1:23" x14ac:dyDescent="0.3">
      <c r="A21646">
        <v>29362</v>
      </c>
      <c r="B21646" s="15" t="s">
        <v>886</v>
      </c>
      <c r="C21646" t="str">
        <f>_xlfn.XLOOKUP($B21646, STANDARDS!$A:$A, STANDARDS!$B:$B,,0,2)</f>
        <v>Risky Fm, Rackla Gp</v>
      </c>
      <c r="D21646" t="s">
        <v>517</v>
      </c>
      <c r="E21646" t="s">
        <v>2278</v>
      </c>
      <c r="F21646">
        <v>133</v>
      </c>
      <c r="G21646">
        <v>64.5</v>
      </c>
      <c r="H21646">
        <v>1</v>
      </c>
      <c r="I21646" t="s">
        <v>1816</v>
      </c>
      <c r="J21646" cm="1">
        <f t="array" ref="J21646:L21646">_xlfn.XLOOKUP($C21646, AGE!$A:$A,AGE!$B:$D,,0,2)</f>
        <v>556</v>
      </c>
      <c r="K21646">
        <v>15</v>
      </c>
      <c r="L21646" t="str">
        <v>Carbone and Narbonne 2014; Rooney et al. 2020</v>
      </c>
      <c r="M21646" t="s">
        <v>2486</v>
      </c>
      <c r="O21646" s="14"/>
      <c r="P21646" t="s">
        <v>2342</v>
      </c>
      <c r="Q21646" s="14">
        <v>-5.15</v>
      </c>
      <c r="R21646">
        <v>0.1</v>
      </c>
      <c r="S21646" s="14"/>
      <c r="V21646">
        <v>1</v>
      </c>
      <c r="W21646" t="s">
        <v>2570</v>
      </c>
    </row>
    <row r="21647" spans="1:23" x14ac:dyDescent="0.3">
      <c r="A21647">
        <v>29364</v>
      </c>
      <c r="B21647" s="15" t="s">
        <v>886</v>
      </c>
      <c r="C21647" t="str">
        <f>_xlfn.XLOOKUP($B21647, STANDARDS!$A:$A, STANDARDS!$B:$B,,0,2)</f>
        <v>Risky Fm, Rackla Gp</v>
      </c>
      <c r="D21647" t="s">
        <v>517</v>
      </c>
      <c r="E21647" t="s">
        <v>2278</v>
      </c>
      <c r="F21647">
        <v>133</v>
      </c>
      <c r="G21647">
        <v>64.5</v>
      </c>
      <c r="H21647">
        <v>1</v>
      </c>
      <c r="I21647" t="s">
        <v>1816</v>
      </c>
      <c r="J21647" cm="1">
        <f t="array" ref="J21647:L21647">_xlfn.XLOOKUP($C21647, AGE!$A:$A,AGE!$B:$D,,0,2)</f>
        <v>556</v>
      </c>
      <c r="K21647">
        <v>15</v>
      </c>
      <c r="L21647" t="str">
        <v>Carbone and Narbonne 2014; Rooney et al. 2020</v>
      </c>
      <c r="M21647" t="s">
        <v>2486</v>
      </c>
      <c r="O21647" s="14"/>
      <c r="P21647" t="s">
        <v>2342</v>
      </c>
      <c r="Q21647" s="14">
        <v>-4.76</v>
      </c>
      <c r="R21647">
        <v>0.1</v>
      </c>
      <c r="S21647" s="14"/>
      <c r="V21647">
        <v>1</v>
      </c>
      <c r="W21647" t="s">
        <v>2570</v>
      </c>
    </row>
    <row r="21648" spans="1:23" x14ac:dyDescent="0.3">
      <c r="A21648">
        <v>29365</v>
      </c>
      <c r="B21648" s="15" t="s">
        <v>886</v>
      </c>
      <c r="C21648" t="str">
        <f>_xlfn.XLOOKUP($B21648, STANDARDS!$A:$A, STANDARDS!$B:$B,,0,2)</f>
        <v>Risky Fm, Rackla Gp</v>
      </c>
      <c r="D21648" t="s">
        <v>517</v>
      </c>
      <c r="E21648" t="s">
        <v>2278</v>
      </c>
      <c r="F21648">
        <v>133</v>
      </c>
      <c r="G21648">
        <v>64.5</v>
      </c>
      <c r="H21648">
        <v>1</v>
      </c>
      <c r="I21648" t="s">
        <v>1816</v>
      </c>
      <c r="J21648" cm="1">
        <f t="array" ref="J21648:L21648">_xlfn.XLOOKUP($C21648, AGE!$A:$A,AGE!$B:$D,,0,2)</f>
        <v>556</v>
      </c>
      <c r="K21648">
        <v>15</v>
      </c>
      <c r="L21648" t="str">
        <v>Carbone and Narbonne 2014; Rooney et al. 2020</v>
      </c>
      <c r="M21648" t="s">
        <v>2486</v>
      </c>
      <c r="O21648" s="14"/>
      <c r="P21648" t="s">
        <v>2342</v>
      </c>
      <c r="Q21648" s="14">
        <v>-4.9400000000000004</v>
      </c>
      <c r="R21648">
        <v>0.1</v>
      </c>
      <c r="S21648" s="14"/>
      <c r="V21648">
        <v>1</v>
      </c>
      <c r="W21648" t="s">
        <v>2570</v>
      </c>
    </row>
    <row r="21649" spans="1:23" x14ac:dyDescent="0.3">
      <c r="A21649">
        <v>29366</v>
      </c>
      <c r="B21649" s="15" t="s">
        <v>886</v>
      </c>
      <c r="C21649" t="str">
        <f>_xlfn.XLOOKUP($B21649, STANDARDS!$A:$A, STANDARDS!$B:$B,,0,2)</f>
        <v>Risky Fm, Rackla Gp</v>
      </c>
      <c r="D21649" t="s">
        <v>517</v>
      </c>
      <c r="E21649" t="s">
        <v>2278</v>
      </c>
      <c r="F21649">
        <v>133</v>
      </c>
      <c r="G21649">
        <v>64.5</v>
      </c>
      <c r="H21649">
        <v>1</v>
      </c>
      <c r="I21649" t="s">
        <v>1816</v>
      </c>
      <c r="J21649" cm="1">
        <f t="array" ref="J21649:L21649">_xlfn.XLOOKUP($C21649, AGE!$A:$A,AGE!$B:$D,,0,2)</f>
        <v>556</v>
      </c>
      <c r="K21649">
        <v>15</v>
      </c>
      <c r="L21649" t="str">
        <v>Carbone and Narbonne 2014; Rooney et al. 2020</v>
      </c>
      <c r="M21649" t="s">
        <v>2486</v>
      </c>
      <c r="O21649" s="14"/>
      <c r="P21649" t="s">
        <v>2342</v>
      </c>
      <c r="Q21649" s="14">
        <v>-4.47</v>
      </c>
      <c r="R21649">
        <v>0.1</v>
      </c>
      <c r="S21649" s="14"/>
      <c r="V21649">
        <v>1</v>
      </c>
      <c r="W21649" t="s">
        <v>2570</v>
      </c>
    </row>
    <row r="21650" spans="1:23" x14ac:dyDescent="0.3">
      <c r="A21650">
        <v>29367</v>
      </c>
      <c r="B21650" s="15" t="s">
        <v>886</v>
      </c>
      <c r="C21650" t="str">
        <f>_xlfn.XLOOKUP($B21650, STANDARDS!$A:$A, STANDARDS!$B:$B,,0,2)</f>
        <v>Risky Fm, Rackla Gp</v>
      </c>
      <c r="D21650" t="s">
        <v>517</v>
      </c>
      <c r="E21650" t="s">
        <v>2278</v>
      </c>
      <c r="F21650">
        <v>133</v>
      </c>
      <c r="G21650">
        <v>64.5</v>
      </c>
      <c r="H21650">
        <v>1</v>
      </c>
      <c r="I21650" t="s">
        <v>1816</v>
      </c>
      <c r="J21650" cm="1">
        <f t="array" ref="J21650:L21650">_xlfn.XLOOKUP($C21650, AGE!$A:$A,AGE!$B:$D,,0,2)</f>
        <v>556</v>
      </c>
      <c r="K21650">
        <v>15</v>
      </c>
      <c r="L21650" t="str">
        <v>Carbone and Narbonne 2014; Rooney et al. 2020</v>
      </c>
      <c r="M21650" t="s">
        <v>2486</v>
      </c>
      <c r="O21650" s="14"/>
      <c r="P21650" t="s">
        <v>2342</v>
      </c>
      <c r="Q21650" s="14">
        <v>-6.36</v>
      </c>
      <c r="R21650">
        <v>0.1</v>
      </c>
      <c r="S21650" s="14"/>
      <c r="V21650">
        <v>1</v>
      </c>
      <c r="W21650" t="s">
        <v>2570</v>
      </c>
    </row>
    <row r="21651" spans="1:23" x14ac:dyDescent="0.3">
      <c r="A21651">
        <v>29368</v>
      </c>
      <c r="B21651" s="15" t="s">
        <v>886</v>
      </c>
      <c r="C21651" t="str">
        <f>_xlfn.XLOOKUP($B21651, STANDARDS!$A:$A, STANDARDS!$B:$B,,0,2)</f>
        <v>Risky Fm, Rackla Gp</v>
      </c>
      <c r="D21651" t="s">
        <v>517</v>
      </c>
      <c r="E21651" t="s">
        <v>2278</v>
      </c>
      <c r="F21651">
        <v>133</v>
      </c>
      <c r="G21651">
        <v>64.5</v>
      </c>
      <c r="H21651">
        <v>1</v>
      </c>
      <c r="I21651" t="s">
        <v>1816</v>
      </c>
      <c r="J21651" cm="1">
        <f t="array" ref="J21651:L21651">_xlfn.XLOOKUP($C21651, AGE!$A:$A,AGE!$B:$D,,0,2)</f>
        <v>556</v>
      </c>
      <c r="K21651">
        <v>15</v>
      </c>
      <c r="L21651" t="str">
        <v>Carbone and Narbonne 2014; Rooney et al. 2020</v>
      </c>
      <c r="M21651" t="s">
        <v>2486</v>
      </c>
      <c r="O21651" s="14"/>
      <c r="P21651" t="s">
        <v>2342</v>
      </c>
      <c r="Q21651" s="14">
        <v>-6.87</v>
      </c>
      <c r="R21651">
        <v>0.1</v>
      </c>
      <c r="S21651" s="14"/>
      <c r="V21651">
        <v>1</v>
      </c>
      <c r="W21651" t="s">
        <v>2570</v>
      </c>
    </row>
    <row r="21652" spans="1:23" x14ac:dyDescent="0.3">
      <c r="A21652">
        <v>29369</v>
      </c>
      <c r="B21652" s="15" t="s">
        <v>886</v>
      </c>
      <c r="C21652" t="str">
        <f>_xlfn.XLOOKUP($B21652, STANDARDS!$A:$A, STANDARDS!$B:$B,,0,2)</f>
        <v>Risky Fm, Rackla Gp</v>
      </c>
      <c r="D21652" t="s">
        <v>517</v>
      </c>
      <c r="E21652" t="s">
        <v>2278</v>
      </c>
      <c r="F21652">
        <v>133</v>
      </c>
      <c r="G21652">
        <v>64.5</v>
      </c>
      <c r="H21652">
        <v>1</v>
      </c>
      <c r="I21652" t="s">
        <v>1816</v>
      </c>
      <c r="J21652" cm="1">
        <f t="array" ref="J21652:L21652">_xlfn.XLOOKUP($C21652, AGE!$A:$A,AGE!$B:$D,,0,2)</f>
        <v>556</v>
      </c>
      <c r="K21652">
        <v>15</v>
      </c>
      <c r="L21652" t="str">
        <v>Carbone and Narbonne 2014; Rooney et al. 2020</v>
      </c>
      <c r="M21652" t="s">
        <v>2486</v>
      </c>
      <c r="O21652" s="14"/>
      <c r="P21652" t="s">
        <v>2342</v>
      </c>
      <c r="Q21652" s="14">
        <v>-6.57</v>
      </c>
      <c r="R21652">
        <v>0.1</v>
      </c>
      <c r="S21652" s="14"/>
      <c r="V21652">
        <v>1</v>
      </c>
      <c r="W21652" t="s">
        <v>2570</v>
      </c>
    </row>
    <row r="21653" spans="1:23" x14ac:dyDescent="0.3">
      <c r="A21653">
        <v>29370</v>
      </c>
      <c r="B21653" s="15" t="s">
        <v>2074</v>
      </c>
      <c r="C21653" t="str">
        <f>_xlfn.XLOOKUP($B21653, STANDARDS!$A:$A, STANDARDS!$B:$B,,0,2)</f>
        <v>Ingta Fm</v>
      </c>
      <c r="D21653" t="s">
        <v>517</v>
      </c>
      <c r="E21653" t="s">
        <v>2278</v>
      </c>
      <c r="F21653">
        <v>133</v>
      </c>
      <c r="G21653">
        <v>64.5</v>
      </c>
      <c r="H21653">
        <v>1</v>
      </c>
      <c r="I21653" t="s">
        <v>1816</v>
      </c>
      <c r="J21653" cm="1">
        <f t="array" ref="J21653:L21653">_xlfn.XLOOKUP($C21653, AGE!$A:$A,AGE!$B:$D,,0,2)</f>
        <v>535</v>
      </c>
      <c r="K21653">
        <v>35.299999999999997</v>
      </c>
      <c r="L21653" t="str">
        <v>Carbone and Narbonne 2014; YGS Geochronology Database in Busch et al. 2018; Rooney et al. 2020</v>
      </c>
      <c r="M21653" t="s">
        <v>2488</v>
      </c>
      <c r="O21653" s="14">
        <v>0.12499122411680642</v>
      </c>
      <c r="P21653" t="s">
        <v>2342</v>
      </c>
      <c r="Q21653" s="14"/>
      <c r="S21653" s="14">
        <v>-33.244999999999997</v>
      </c>
      <c r="T21653">
        <v>0.1</v>
      </c>
      <c r="U21653" t="s">
        <v>2479</v>
      </c>
      <c r="V21653">
        <v>1</v>
      </c>
      <c r="W21653" t="s">
        <v>2570</v>
      </c>
    </row>
    <row r="21654" spans="1:23" x14ac:dyDescent="0.3">
      <c r="A21654">
        <v>29371</v>
      </c>
      <c r="B21654" s="15" t="s">
        <v>2074</v>
      </c>
      <c r="C21654" t="str">
        <f>_xlfn.XLOOKUP($B21654, STANDARDS!$A:$A, STANDARDS!$B:$B,,0,2)</f>
        <v>Ingta Fm</v>
      </c>
      <c r="D21654" t="s">
        <v>517</v>
      </c>
      <c r="E21654" t="s">
        <v>2278</v>
      </c>
      <c r="F21654">
        <v>133</v>
      </c>
      <c r="G21654">
        <v>64.5</v>
      </c>
      <c r="H21654">
        <v>1</v>
      </c>
      <c r="I21654" t="s">
        <v>1816</v>
      </c>
      <c r="J21654" cm="1">
        <f t="array" ref="J21654:L21654">_xlfn.XLOOKUP($C21654, AGE!$A:$A,AGE!$B:$D,,0,2)</f>
        <v>535</v>
      </c>
      <c r="K21654">
        <v>35.299999999999997</v>
      </c>
      <c r="L21654" t="str">
        <v>Carbone and Narbonne 2014; YGS Geochronology Database in Busch et al. 2018; Rooney et al. 2020</v>
      </c>
      <c r="M21654" t="s">
        <v>2488</v>
      </c>
      <c r="O21654" s="14">
        <v>0.21521066652238127</v>
      </c>
      <c r="P21654" t="s">
        <v>2342</v>
      </c>
      <c r="Q21654" s="14"/>
      <c r="S21654" s="14">
        <v>-31.957999999999998</v>
      </c>
      <c r="T21654">
        <v>0.1</v>
      </c>
      <c r="U21654" t="s">
        <v>2479</v>
      </c>
      <c r="V21654">
        <v>1</v>
      </c>
      <c r="W21654" t="s">
        <v>2570</v>
      </c>
    </row>
    <row r="21655" spans="1:23" x14ac:dyDescent="0.3">
      <c r="A21655">
        <v>29372</v>
      </c>
      <c r="B21655" s="15" t="s">
        <v>2074</v>
      </c>
      <c r="C21655" t="str">
        <f>_xlfn.XLOOKUP($B21655, STANDARDS!$A:$A, STANDARDS!$B:$B,,0,2)</f>
        <v>Ingta Fm</v>
      </c>
      <c r="D21655" t="s">
        <v>517</v>
      </c>
      <c r="E21655" t="s">
        <v>2278</v>
      </c>
      <c r="F21655">
        <v>133</v>
      </c>
      <c r="G21655">
        <v>64.5</v>
      </c>
      <c r="H21655">
        <v>1</v>
      </c>
      <c r="I21655" t="s">
        <v>1816</v>
      </c>
      <c r="J21655" cm="1">
        <f t="array" ref="J21655:L21655">_xlfn.XLOOKUP($C21655, AGE!$A:$A,AGE!$B:$D,,0,2)</f>
        <v>535</v>
      </c>
      <c r="K21655">
        <v>35.299999999999997</v>
      </c>
      <c r="L21655" t="str">
        <v>Carbone and Narbonne 2014; YGS Geochronology Database in Busch et al. 2018; Rooney et al. 2020</v>
      </c>
      <c r="M21655" t="s">
        <v>2488</v>
      </c>
      <c r="O21655" s="14">
        <v>0.12732558807644132</v>
      </c>
      <c r="P21655" t="s">
        <v>2342</v>
      </c>
      <c r="Q21655" s="14"/>
      <c r="S21655" s="14">
        <v>-32.927999999999997</v>
      </c>
      <c r="T21655">
        <v>0.1</v>
      </c>
      <c r="U21655" t="s">
        <v>2479</v>
      </c>
      <c r="V21655">
        <v>1</v>
      </c>
      <c r="W21655" t="s">
        <v>2570</v>
      </c>
    </row>
    <row r="21656" spans="1:23" x14ac:dyDescent="0.3">
      <c r="A21656">
        <v>29373</v>
      </c>
      <c r="B21656" s="15" t="s">
        <v>2074</v>
      </c>
      <c r="C21656" t="str">
        <f>_xlfn.XLOOKUP($B21656, STANDARDS!$A:$A, STANDARDS!$B:$B,,0,2)</f>
        <v>Ingta Fm</v>
      </c>
      <c r="D21656" t="s">
        <v>517</v>
      </c>
      <c r="E21656" t="s">
        <v>2278</v>
      </c>
      <c r="F21656">
        <v>133</v>
      </c>
      <c r="G21656">
        <v>64.5</v>
      </c>
      <c r="H21656">
        <v>1</v>
      </c>
      <c r="I21656" t="s">
        <v>1816</v>
      </c>
      <c r="J21656" cm="1">
        <f t="array" ref="J21656:L21656">_xlfn.XLOOKUP($C21656, AGE!$A:$A,AGE!$B:$D,,0,2)</f>
        <v>535</v>
      </c>
      <c r="K21656">
        <v>35.299999999999997</v>
      </c>
      <c r="L21656" t="str">
        <v>Carbone and Narbonne 2014; YGS Geochronology Database in Busch et al. 2018; Rooney et al. 2020</v>
      </c>
      <c r="M21656" t="s">
        <v>2488</v>
      </c>
      <c r="O21656" s="14">
        <v>8.9245056134160117E-2</v>
      </c>
      <c r="P21656" t="s">
        <v>2342</v>
      </c>
      <c r="Q21656" s="14"/>
      <c r="S21656" s="14">
        <v>-32.085000000000001</v>
      </c>
      <c r="T21656">
        <v>0.1</v>
      </c>
      <c r="U21656" t="s">
        <v>2479</v>
      </c>
      <c r="V21656">
        <v>1</v>
      </c>
      <c r="W21656" t="s">
        <v>2570</v>
      </c>
    </row>
    <row r="21657" spans="1:23" x14ac:dyDescent="0.3">
      <c r="A21657">
        <v>29374</v>
      </c>
      <c r="B21657" s="15" t="s">
        <v>2070</v>
      </c>
      <c r="C21657" t="str">
        <f>_xlfn.XLOOKUP($B21657, STANDARDS!$A:$A, STANDARDS!$B:$B,,0,2)</f>
        <v>Ravensthroat Fm, Hay Creek Gp</v>
      </c>
      <c r="D21657" t="s">
        <v>517</v>
      </c>
      <c r="E21657" t="s">
        <v>2278</v>
      </c>
      <c r="F21657">
        <v>133</v>
      </c>
      <c r="G21657">
        <v>64.5</v>
      </c>
      <c r="H21657">
        <v>1</v>
      </c>
      <c r="I21657" t="s">
        <v>1816</v>
      </c>
      <c r="J21657" cm="1">
        <f t="array" ref="J21657:L21657">_xlfn.XLOOKUP($C21657, AGE!$A:$A,AGE!$B:$D,,0,2)</f>
        <v>638</v>
      </c>
      <c r="K21657">
        <v>12</v>
      </c>
      <c r="L21657" t="str">
        <v>Rooney et al. 2015; Hoffman et al. 2021</v>
      </c>
      <c r="M21657" t="s">
        <v>2480</v>
      </c>
      <c r="O21657" s="14"/>
      <c r="P21657" t="s">
        <v>2342</v>
      </c>
      <c r="Q21657" s="14">
        <v>-5.58</v>
      </c>
      <c r="R21657">
        <v>0.1</v>
      </c>
      <c r="S21657" s="14"/>
      <c r="V21657">
        <v>1</v>
      </c>
      <c r="W21657" t="s">
        <v>2570</v>
      </c>
    </row>
    <row r="21658" spans="1:23" x14ac:dyDescent="0.3">
      <c r="A21658">
        <v>29375</v>
      </c>
      <c r="B21658" s="15" t="s">
        <v>2070</v>
      </c>
      <c r="C21658" t="str">
        <f>_xlfn.XLOOKUP($B21658, STANDARDS!$A:$A, STANDARDS!$B:$B,,0,2)</f>
        <v>Ravensthroat Fm, Hay Creek Gp</v>
      </c>
      <c r="D21658" t="s">
        <v>517</v>
      </c>
      <c r="E21658" t="s">
        <v>2278</v>
      </c>
      <c r="F21658">
        <v>133</v>
      </c>
      <c r="G21658">
        <v>64.5</v>
      </c>
      <c r="H21658">
        <v>1</v>
      </c>
      <c r="I21658" t="s">
        <v>1816</v>
      </c>
      <c r="J21658" cm="1">
        <f t="array" ref="J21658:L21658">_xlfn.XLOOKUP($C21658, AGE!$A:$A,AGE!$B:$D,,0,2)</f>
        <v>638</v>
      </c>
      <c r="K21658">
        <v>12</v>
      </c>
      <c r="L21658" t="str">
        <v>Rooney et al. 2015; Hoffman et al. 2021</v>
      </c>
      <c r="M21658" t="s">
        <v>2480</v>
      </c>
      <c r="O21658" s="14"/>
      <c r="P21658" t="s">
        <v>2342</v>
      </c>
      <c r="Q21658" s="14">
        <v>-4.76</v>
      </c>
      <c r="R21658">
        <v>0.1</v>
      </c>
      <c r="S21658" s="14"/>
      <c r="V21658">
        <v>1</v>
      </c>
      <c r="W21658" t="s">
        <v>2570</v>
      </c>
    </row>
    <row r="21659" spans="1:23" x14ac:dyDescent="0.3">
      <c r="A21659">
        <v>29376</v>
      </c>
      <c r="B21659" s="15" t="s">
        <v>2070</v>
      </c>
      <c r="C21659" t="str">
        <f>_xlfn.XLOOKUP($B21659, STANDARDS!$A:$A, STANDARDS!$B:$B,,0,2)</f>
        <v>Ravensthroat Fm, Hay Creek Gp</v>
      </c>
      <c r="D21659" t="s">
        <v>517</v>
      </c>
      <c r="E21659" t="s">
        <v>2278</v>
      </c>
      <c r="F21659">
        <v>133</v>
      </c>
      <c r="G21659">
        <v>64.5</v>
      </c>
      <c r="H21659">
        <v>1</v>
      </c>
      <c r="I21659" t="s">
        <v>1816</v>
      </c>
      <c r="J21659" cm="1">
        <f t="array" ref="J21659:L21659">_xlfn.XLOOKUP($C21659, AGE!$A:$A,AGE!$B:$D,,0,2)</f>
        <v>638</v>
      </c>
      <c r="K21659">
        <v>12</v>
      </c>
      <c r="L21659" t="str">
        <v>Rooney et al. 2015; Hoffman et al. 2021</v>
      </c>
      <c r="M21659" t="s">
        <v>2480</v>
      </c>
      <c r="O21659" s="14"/>
      <c r="P21659" t="s">
        <v>2342</v>
      </c>
      <c r="Q21659" s="14">
        <v>-5.15</v>
      </c>
      <c r="R21659">
        <v>0.1</v>
      </c>
      <c r="S21659" s="14"/>
      <c r="V21659">
        <v>1</v>
      </c>
      <c r="W21659" t="s">
        <v>2570</v>
      </c>
    </row>
    <row r="21660" spans="1:23" x14ac:dyDescent="0.3">
      <c r="A21660">
        <v>29377</v>
      </c>
      <c r="B21660" s="15" t="s">
        <v>2070</v>
      </c>
      <c r="C21660" t="str">
        <f>_xlfn.XLOOKUP($B21660, STANDARDS!$A:$A, STANDARDS!$B:$B,,0,2)</f>
        <v>Ravensthroat Fm, Hay Creek Gp</v>
      </c>
      <c r="D21660" t="s">
        <v>517</v>
      </c>
      <c r="E21660" t="s">
        <v>2278</v>
      </c>
      <c r="F21660">
        <v>133</v>
      </c>
      <c r="G21660">
        <v>64.5</v>
      </c>
      <c r="H21660">
        <v>1</v>
      </c>
      <c r="I21660" t="s">
        <v>1816</v>
      </c>
      <c r="J21660" cm="1">
        <f t="array" ref="J21660:L21660">_xlfn.XLOOKUP($C21660, AGE!$A:$A,AGE!$B:$D,,0,2)</f>
        <v>638</v>
      </c>
      <c r="K21660">
        <v>12</v>
      </c>
      <c r="L21660" t="str">
        <v>Rooney et al. 2015; Hoffman et al. 2021</v>
      </c>
      <c r="M21660" t="s">
        <v>2480</v>
      </c>
      <c r="O21660" s="14"/>
      <c r="P21660" t="s">
        <v>2342</v>
      </c>
      <c r="Q21660" s="14">
        <v>-4.79</v>
      </c>
      <c r="R21660">
        <v>0.1</v>
      </c>
      <c r="S21660" s="14"/>
      <c r="V21660">
        <v>1</v>
      </c>
      <c r="W21660" t="s">
        <v>2570</v>
      </c>
    </row>
    <row r="21661" spans="1:23" x14ac:dyDescent="0.3">
      <c r="A21661">
        <v>29378</v>
      </c>
      <c r="B21661" s="15" t="s">
        <v>2070</v>
      </c>
      <c r="C21661" t="str">
        <f>_xlfn.XLOOKUP($B21661, STANDARDS!$A:$A, STANDARDS!$B:$B,,0,2)</f>
        <v>Ravensthroat Fm, Hay Creek Gp</v>
      </c>
      <c r="D21661" t="s">
        <v>517</v>
      </c>
      <c r="E21661" t="s">
        <v>2278</v>
      </c>
      <c r="F21661">
        <v>133</v>
      </c>
      <c r="G21661">
        <v>64.5</v>
      </c>
      <c r="H21661">
        <v>1</v>
      </c>
      <c r="I21661" t="s">
        <v>1816</v>
      </c>
      <c r="J21661" cm="1">
        <f t="array" ref="J21661:L21661">_xlfn.XLOOKUP($C21661, AGE!$A:$A,AGE!$B:$D,,0,2)</f>
        <v>638</v>
      </c>
      <c r="K21661">
        <v>12</v>
      </c>
      <c r="L21661" t="str">
        <v>Rooney et al. 2015; Hoffman et al. 2021</v>
      </c>
      <c r="M21661" t="s">
        <v>2480</v>
      </c>
      <c r="O21661" s="14"/>
      <c r="P21661" t="s">
        <v>2342</v>
      </c>
      <c r="Q21661" s="14">
        <v>-5.33</v>
      </c>
      <c r="R21661">
        <v>0.1</v>
      </c>
      <c r="S21661" s="14"/>
      <c r="V21661">
        <v>1</v>
      </c>
      <c r="W21661" t="s">
        <v>2570</v>
      </c>
    </row>
    <row r="21662" spans="1:23" x14ac:dyDescent="0.3">
      <c r="A21662">
        <v>29379</v>
      </c>
      <c r="B21662" s="15" t="s">
        <v>2070</v>
      </c>
      <c r="C21662" t="str">
        <f>_xlfn.XLOOKUP($B21662, STANDARDS!$A:$A, STANDARDS!$B:$B,,0,2)</f>
        <v>Ravensthroat Fm, Hay Creek Gp</v>
      </c>
      <c r="D21662" t="s">
        <v>517</v>
      </c>
      <c r="E21662" t="s">
        <v>2278</v>
      </c>
      <c r="F21662">
        <v>133</v>
      </c>
      <c r="G21662">
        <v>64.5</v>
      </c>
      <c r="H21662">
        <v>1</v>
      </c>
      <c r="I21662" t="s">
        <v>1816</v>
      </c>
      <c r="J21662" cm="1">
        <f t="array" ref="J21662:L21662">_xlfn.XLOOKUP($C21662, AGE!$A:$A,AGE!$B:$D,,0,2)</f>
        <v>638</v>
      </c>
      <c r="K21662">
        <v>12</v>
      </c>
      <c r="L21662" t="str">
        <v>Rooney et al. 2015; Hoffman et al. 2021</v>
      </c>
      <c r="M21662" t="s">
        <v>2480</v>
      </c>
      <c r="O21662" s="14"/>
      <c r="P21662" t="s">
        <v>2342</v>
      </c>
      <c r="Q21662" s="14">
        <v>-5.98</v>
      </c>
      <c r="R21662">
        <v>0.1</v>
      </c>
      <c r="S21662" s="14"/>
      <c r="V21662">
        <v>1</v>
      </c>
      <c r="W21662" t="s">
        <v>2570</v>
      </c>
    </row>
    <row r="21663" spans="1:23" x14ac:dyDescent="0.3">
      <c r="A21663">
        <v>29380</v>
      </c>
      <c r="B21663" s="15" t="s">
        <v>2070</v>
      </c>
      <c r="C21663" t="str">
        <f>_xlfn.XLOOKUP($B21663, STANDARDS!$A:$A, STANDARDS!$B:$B,,0,2)</f>
        <v>Ravensthroat Fm, Hay Creek Gp</v>
      </c>
      <c r="D21663" t="s">
        <v>517</v>
      </c>
      <c r="E21663" t="s">
        <v>2278</v>
      </c>
      <c r="F21663">
        <v>133</v>
      </c>
      <c r="G21663">
        <v>64.5</v>
      </c>
      <c r="H21663">
        <v>1</v>
      </c>
      <c r="I21663" t="s">
        <v>1816</v>
      </c>
      <c r="J21663" cm="1">
        <f t="array" ref="J21663:L21663">_xlfn.XLOOKUP($C21663, AGE!$A:$A,AGE!$B:$D,,0,2)</f>
        <v>638</v>
      </c>
      <c r="K21663">
        <v>12</v>
      </c>
      <c r="L21663" t="str">
        <v>Rooney et al. 2015; Hoffman et al. 2021</v>
      </c>
      <c r="M21663" t="s">
        <v>2480</v>
      </c>
      <c r="O21663" s="14"/>
      <c r="P21663" t="s">
        <v>2342</v>
      </c>
      <c r="Q21663" s="14">
        <v>-5.53</v>
      </c>
      <c r="R21663">
        <v>0.1</v>
      </c>
      <c r="S21663" s="14"/>
      <c r="V21663">
        <v>1</v>
      </c>
      <c r="W21663" t="s">
        <v>2570</v>
      </c>
    </row>
    <row r="21664" spans="1:23" x14ac:dyDescent="0.3">
      <c r="A21664">
        <v>29381</v>
      </c>
      <c r="B21664" s="15" t="s">
        <v>2070</v>
      </c>
      <c r="C21664" t="str">
        <f>_xlfn.XLOOKUP($B21664, STANDARDS!$A:$A, STANDARDS!$B:$B,,0,2)</f>
        <v>Ravensthroat Fm, Hay Creek Gp</v>
      </c>
      <c r="D21664" t="s">
        <v>517</v>
      </c>
      <c r="E21664" t="s">
        <v>2278</v>
      </c>
      <c r="F21664">
        <v>133</v>
      </c>
      <c r="G21664">
        <v>64.5</v>
      </c>
      <c r="H21664">
        <v>1</v>
      </c>
      <c r="I21664" t="s">
        <v>1816</v>
      </c>
      <c r="J21664" cm="1">
        <f t="array" ref="J21664:L21664">_xlfn.XLOOKUP($C21664, AGE!$A:$A,AGE!$B:$D,,0,2)</f>
        <v>638</v>
      </c>
      <c r="K21664">
        <v>12</v>
      </c>
      <c r="L21664" t="str">
        <v>Rooney et al. 2015; Hoffman et al. 2021</v>
      </c>
      <c r="M21664" t="s">
        <v>2480</v>
      </c>
      <c r="O21664" s="14"/>
      <c r="P21664" t="s">
        <v>2342</v>
      </c>
      <c r="Q21664" s="14">
        <v>-5.82</v>
      </c>
      <c r="R21664">
        <v>0.1</v>
      </c>
      <c r="S21664" s="14"/>
      <c r="V21664">
        <v>1</v>
      </c>
      <c r="W21664" t="s">
        <v>2570</v>
      </c>
    </row>
    <row r="21665" spans="1:23" x14ac:dyDescent="0.3">
      <c r="A21665">
        <v>29382</v>
      </c>
      <c r="B21665" s="15" t="s">
        <v>2070</v>
      </c>
      <c r="C21665" t="str">
        <f>_xlfn.XLOOKUP($B21665, STANDARDS!$A:$A, STANDARDS!$B:$B,,0,2)</f>
        <v>Ravensthroat Fm, Hay Creek Gp</v>
      </c>
      <c r="D21665" t="s">
        <v>517</v>
      </c>
      <c r="E21665" t="s">
        <v>2278</v>
      </c>
      <c r="F21665">
        <v>133</v>
      </c>
      <c r="G21665">
        <v>64.5</v>
      </c>
      <c r="H21665">
        <v>1</v>
      </c>
      <c r="I21665" t="s">
        <v>1816</v>
      </c>
      <c r="J21665" cm="1">
        <f t="array" ref="J21665:L21665">_xlfn.XLOOKUP($C21665, AGE!$A:$A,AGE!$B:$D,,0,2)</f>
        <v>638</v>
      </c>
      <c r="K21665">
        <v>12</v>
      </c>
      <c r="L21665" t="str">
        <v>Rooney et al. 2015; Hoffman et al. 2021</v>
      </c>
      <c r="M21665" t="s">
        <v>2480</v>
      </c>
      <c r="O21665" s="14"/>
      <c r="P21665" t="s">
        <v>2342</v>
      </c>
      <c r="Q21665" s="14">
        <v>-6.15</v>
      </c>
      <c r="R21665">
        <v>0.1</v>
      </c>
      <c r="S21665" s="14"/>
      <c r="V21665">
        <v>1</v>
      </c>
      <c r="W21665" t="s">
        <v>2570</v>
      </c>
    </row>
    <row r="21666" spans="1:23" x14ac:dyDescent="0.3">
      <c r="A21666">
        <v>29383</v>
      </c>
      <c r="B21666" s="15" t="s">
        <v>2070</v>
      </c>
      <c r="C21666" t="str">
        <f>_xlfn.XLOOKUP($B21666, STANDARDS!$A:$A, STANDARDS!$B:$B,,0,2)</f>
        <v>Ravensthroat Fm, Hay Creek Gp</v>
      </c>
      <c r="D21666" t="s">
        <v>517</v>
      </c>
      <c r="E21666" t="s">
        <v>2278</v>
      </c>
      <c r="F21666">
        <v>133</v>
      </c>
      <c r="G21666">
        <v>64.5</v>
      </c>
      <c r="H21666">
        <v>1</v>
      </c>
      <c r="I21666" t="s">
        <v>1816</v>
      </c>
      <c r="J21666" cm="1">
        <f t="array" ref="J21666:L21666">_xlfn.XLOOKUP($C21666, AGE!$A:$A,AGE!$B:$D,,0,2)</f>
        <v>638</v>
      </c>
      <c r="K21666">
        <v>12</v>
      </c>
      <c r="L21666" t="str">
        <v>Rooney et al. 2015; Hoffman et al. 2021</v>
      </c>
      <c r="M21666" t="s">
        <v>2480</v>
      </c>
      <c r="O21666" s="14"/>
      <c r="P21666" t="s">
        <v>2342</v>
      </c>
      <c r="Q21666" s="14">
        <v>-5.33</v>
      </c>
      <c r="R21666">
        <v>0.1</v>
      </c>
      <c r="S21666" s="14"/>
      <c r="V21666">
        <v>1</v>
      </c>
      <c r="W21666" t="s">
        <v>2570</v>
      </c>
    </row>
    <row r="21667" spans="1:23" x14ac:dyDescent="0.3">
      <c r="A21667">
        <v>29384</v>
      </c>
      <c r="B21667" s="15" t="s">
        <v>2070</v>
      </c>
      <c r="C21667" t="str">
        <f>_xlfn.XLOOKUP($B21667, STANDARDS!$A:$A, STANDARDS!$B:$B,,0,2)</f>
        <v>Ravensthroat Fm, Hay Creek Gp</v>
      </c>
      <c r="D21667" t="s">
        <v>517</v>
      </c>
      <c r="E21667" t="s">
        <v>2278</v>
      </c>
      <c r="F21667">
        <v>133</v>
      </c>
      <c r="G21667">
        <v>64.5</v>
      </c>
      <c r="H21667">
        <v>1</v>
      </c>
      <c r="I21667" t="s">
        <v>1816</v>
      </c>
      <c r="J21667" cm="1">
        <f t="array" ref="J21667:L21667">_xlfn.XLOOKUP($C21667, AGE!$A:$A,AGE!$B:$D,,0,2)</f>
        <v>638</v>
      </c>
      <c r="K21667">
        <v>12</v>
      </c>
      <c r="L21667" t="str">
        <v>Rooney et al. 2015; Hoffman et al. 2021</v>
      </c>
      <c r="M21667" t="s">
        <v>2480</v>
      </c>
      <c r="O21667" s="14"/>
      <c r="P21667" t="s">
        <v>2342</v>
      </c>
      <c r="Q21667" s="14">
        <v>-4.5599999999999996</v>
      </c>
      <c r="R21667">
        <v>0.1</v>
      </c>
      <c r="S21667" s="14"/>
      <c r="V21667">
        <v>1</v>
      </c>
      <c r="W21667" t="s">
        <v>2570</v>
      </c>
    </row>
    <row r="21668" spans="1:23" x14ac:dyDescent="0.3">
      <c r="A21668">
        <v>29385</v>
      </c>
      <c r="B21668" s="15" t="s">
        <v>2070</v>
      </c>
      <c r="C21668" t="str">
        <f>_xlfn.XLOOKUP($B21668, STANDARDS!$A:$A, STANDARDS!$B:$B,,0,2)</f>
        <v>Ravensthroat Fm, Hay Creek Gp</v>
      </c>
      <c r="D21668" t="s">
        <v>517</v>
      </c>
      <c r="E21668" t="s">
        <v>2278</v>
      </c>
      <c r="F21668">
        <v>133</v>
      </c>
      <c r="G21668">
        <v>64.5</v>
      </c>
      <c r="H21668">
        <v>1</v>
      </c>
      <c r="I21668" t="s">
        <v>1816</v>
      </c>
      <c r="J21668" cm="1">
        <f t="array" ref="J21668:L21668">_xlfn.XLOOKUP($C21668, AGE!$A:$A,AGE!$B:$D,,0,2)</f>
        <v>638</v>
      </c>
      <c r="K21668">
        <v>12</v>
      </c>
      <c r="L21668" t="str">
        <v>Rooney et al. 2015; Hoffman et al. 2021</v>
      </c>
      <c r="M21668" t="s">
        <v>2480</v>
      </c>
      <c r="O21668" s="14"/>
      <c r="P21668" t="s">
        <v>2342</v>
      </c>
      <c r="Q21668" s="14">
        <v>-4.78</v>
      </c>
      <c r="R21668">
        <v>0.1</v>
      </c>
      <c r="S21668" s="14"/>
      <c r="V21668">
        <v>1</v>
      </c>
      <c r="W21668" t="s">
        <v>2570</v>
      </c>
    </row>
    <row r="21669" spans="1:23" x14ac:dyDescent="0.3">
      <c r="A21669">
        <v>29386</v>
      </c>
      <c r="B21669" s="15" t="s">
        <v>2070</v>
      </c>
      <c r="C21669" t="str">
        <f>_xlfn.XLOOKUP($B21669, STANDARDS!$A:$A, STANDARDS!$B:$B,,0,2)</f>
        <v>Ravensthroat Fm, Hay Creek Gp</v>
      </c>
      <c r="D21669" t="s">
        <v>517</v>
      </c>
      <c r="E21669" t="s">
        <v>2278</v>
      </c>
      <c r="F21669">
        <v>133</v>
      </c>
      <c r="G21669">
        <v>64.5</v>
      </c>
      <c r="H21669">
        <v>1</v>
      </c>
      <c r="I21669" t="s">
        <v>1816</v>
      </c>
      <c r="J21669" cm="1">
        <f t="array" ref="J21669:L21669">_xlfn.XLOOKUP($C21669, AGE!$A:$A,AGE!$B:$D,,0,2)</f>
        <v>638</v>
      </c>
      <c r="K21669">
        <v>12</v>
      </c>
      <c r="L21669" t="str">
        <v>Rooney et al. 2015; Hoffman et al. 2021</v>
      </c>
      <c r="M21669" t="s">
        <v>2480</v>
      </c>
      <c r="O21669" s="14"/>
      <c r="P21669" t="s">
        <v>2342</v>
      </c>
      <c r="Q21669" s="14">
        <v>-5.03</v>
      </c>
      <c r="R21669">
        <v>0.1</v>
      </c>
      <c r="S21669" s="14"/>
      <c r="V21669">
        <v>1</v>
      </c>
      <c r="W21669" t="s">
        <v>2570</v>
      </c>
    </row>
    <row r="21670" spans="1:23" x14ac:dyDescent="0.3">
      <c r="A21670">
        <v>29387</v>
      </c>
      <c r="B21670" s="15" t="s">
        <v>2070</v>
      </c>
      <c r="C21670" t="str">
        <f>_xlfn.XLOOKUP($B21670, STANDARDS!$A:$A, STANDARDS!$B:$B,,0,2)</f>
        <v>Ravensthroat Fm, Hay Creek Gp</v>
      </c>
      <c r="D21670" t="s">
        <v>517</v>
      </c>
      <c r="E21670" t="s">
        <v>2278</v>
      </c>
      <c r="F21670">
        <v>133</v>
      </c>
      <c r="G21670">
        <v>64.5</v>
      </c>
      <c r="H21670">
        <v>1</v>
      </c>
      <c r="I21670" t="s">
        <v>1816</v>
      </c>
      <c r="J21670" cm="1">
        <f t="array" ref="J21670:L21670">_xlfn.XLOOKUP($C21670, AGE!$A:$A,AGE!$B:$D,,0,2)</f>
        <v>638</v>
      </c>
      <c r="K21670">
        <v>12</v>
      </c>
      <c r="L21670" t="str">
        <v>Rooney et al. 2015; Hoffman et al. 2021</v>
      </c>
      <c r="M21670" t="s">
        <v>2480</v>
      </c>
      <c r="O21670" s="14"/>
      <c r="P21670" t="s">
        <v>2342</v>
      </c>
      <c r="Q21670" s="14">
        <v>-4.8</v>
      </c>
      <c r="R21670">
        <v>0.1</v>
      </c>
      <c r="S21670" s="14"/>
      <c r="V21670">
        <v>1</v>
      </c>
      <c r="W21670" t="s">
        <v>2570</v>
      </c>
    </row>
    <row r="21671" spans="1:23" x14ac:dyDescent="0.3">
      <c r="A21671">
        <v>29388</v>
      </c>
      <c r="B21671" s="15" t="s">
        <v>2070</v>
      </c>
      <c r="C21671" t="str">
        <f>_xlfn.XLOOKUP($B21671, STANDARDS!$A:$A, STANDARDS!$B:$B,,0,2)</f>
        <v>Ravensthroat Fm, Hay Creek Gp</v>
      </c>
      <c r="D21671" t="s">
        <v>517</v>
      </c>
      <c r="E21671" t="s">
        <v>2278</v>
      </c>
      <c r="F21671">
        <v>133</v>
      </c>
      <c r="G21671">
        <v>64.5</v>
      </c>
      <c r="H21671">
        <v>1</v>
      </c>
      <c r="I21671" t="s">
        <v>1816</v>
      </c>
      <c r="J21671" cm="1">
        <f t="array" ref="J21671:L21671">_xlfn.XLOOKUP($C21671, AGE!$A:$A,AGE!$B:$D,,0,2)</f>
        <v>638</v>
      </c>
      <c r="K21671">
        <v>12</v>
      </c>
      <c r="L21671" t="str">
        <v>Rooney et al. 2015; Hoffman et al. 2021</v>
      </c>
      <c r="M21671" t="s">
        <v>2480</v>
      </c>
      <c r="O21671" s="14"/>
      <c r="P21671" t="s">
        <v>2342</v>
      </c>
      <c r="Q21671" s="14">
        <v>-4.72</v>
      </c>
      <c r="R21671">
        <v>0.1</v>
      </c>
      <c r="S21671" s="14"/>
      <c r="V21671">
        <v>1</v>
      </c>
      <c r="W21671" t="s">
        <v>2570</v>
      </c>
    </row>
    <row r="21672" spans="1:23" x14ac:dyDescent="0.3">
      <c r="A21672">
        <v>29389</v>
      </c>
      <c r="B21672" s="15" t="s">
        <v>2070</v>
      </c>
      <c r="C21672" t="str">
        <f>_xlfn.XLOOKUP($B21672, STANDARDS!$A:$A, STANDARDS!$B:$B,,0,2)</f>
        <v>Ravensthroat Fm, Hay Creek Gp</v>
      </c>
      <c r="D21672" t="s">
        <v>517</v>
      </c>
      <c r="E21672" t="s">
        <v>2278</v>
      </c>
      <c r="F21672">
        <v>133</v>
      </c>
      <c r="G21672">
        <v>64.5</v>
      </c>
      <c r="H21672">
        <v>1</v>
      </c>
      <c r="I21672" t="s">
        <v>1816</v>
      </c>
      <c r="J21672" cm="1">
        <f t="array" ref="J21672:L21672">_xlfn.XLOOKUP($C21672, AGE!$A:$A,AGE!$B:$D,,0,2)</f>
        <v>638</v>
      </c>
      <c r="K21672">
        <v>12</v>
      </c>
      <c r="L21672" t="str">
        <v>Rooney et al. 2015; Hoffman et al. 2021</v>
      </c>
      <c r="M21672" t="s">
        <v>2480</v>
      </c>
      <c r="O21672" s="14"/>
      <c r="P21672" t="s">
        <v>2342</v>
      </c>
      <c r="Q21672" s="14">
        <v>-5.32</v>
      </c>
      <c r="R21672">
        <v>0.1</v>
      </c>
      <c r="S21672" s="14"/>
      <c r="V21672">
        <v>1</v>
      </c>
      <c r="W21672" t="s">
        <v>2570</v>
      </c>
    </row>
    <row r="21673" spans="1:23" x14ac:dyDescent="0.3">
      <c r="A21673">
        <v>29390</v>
      </c>
      <c r="B21673" s="15" t="s">
        <v>2070</v>
      </c>
      <c r="C21673" t="str">
        <f>_xlfn.XLOOKUP($B21673, STANDARDS!$A:$A, STANDARDS!$B:$B,,0,2)</f>
        <v>Ravensthroat Fm, Hay Creek Gp</v>
      </c>
      <c r="D21673" t="s">
        <v>517</v>
      </c>
      <c r="E21673" t="s">
        <v>2278</v>
      </c>
      <c r="F21673">
        <v>133</v>
      </c>
      <c r="G21673">
        <v>64.5</v>
      </c>
      <c r="H21673">
        <v>1</v>
      </c>
      <c r="I21673" t="s">
        <v>1816</v>
      </c>
      <c r="J21673" cm="1">
        <f t="array" ref="J21673:L21673">_xlfn.XLOOKUP($C21673, AGE!$A:$A,AGE!$B:$D,,0,2)</f>
        <v>638</v>
      </c>
      <c r="K21673">
        <v>12</v>
      </c>
      <c r="L21673" t="str">
        <v>Rooney et al. 2015; Hoffman et al. 2021</v>
      </c>
      <c r="M21673" t="s">
        <v>2480</v>
      </c>
      <c r="O21673" s="14"/>
      <c r="P21673" t="s">
        <v>2342</v>
      </c>
      <c r="Q21673" s="14">
        <v>-5.47</v>
      </c>
      <c r="R21673">
        <v>0.1</v>
      </c>
      <c r="S21673" s="14"/>
      <c r="V21673">
        <v>1</v>
      </c>
      <c r="W21673" t="s">
        <v>2570</v>
      </c>
    </row>
    <row r="21674" spans="1:23" x14ac:dyDescent="0.3">
      <c r="A21674">
        <v>29391</v>
      </c>
      <c r="B21674" s="15" t="s">
        <v>2070</v>
      </c>
      <c r="C21674" t="str">
        <f>_xlfn.XLOOKUP($B21674, STANDARDS!$A:$A, STANDARDS!$B:$B,,0,2)</f>
        <v>Ravensthroat Fm, Hay Creek Gp</v>
      </c>
      <c r="D21674" t="s">
        <v>517</v>
      </c>
      <c r="E21674" t="s">
        <v>2278</v>
      </c>
      <c r="F21674">
        <v>133</v>
      </c>
      <c r="G21674">
        <v>64.5</v>
      </c>
      <c r="H21674">
        <v>1</v>
      </c>
      <c r="I21674" t="s">
        <v>1816</v>
      </c>
      <c r="J21674" cm="1">
        <f t="array" ref="J21674:L21674">_xlfn.XLOOKUP($C21674, AGE!$A:$A,AGE!$B:$D,,0,2)</f>
        <v>638</v>
      </c>
      <c r="K21674">
        <v>12</v>
      </c>
      <c r="L21674" t="str">
        <v>Rooney et al. 2015; Hoffman et al. 2021</v>
      </c>
      <c r="M21674" t="s">
        <v>2480</v>
      </c>
      <c r="O21674" s="14"/>
      <c r="P21674" t="s">
        <v>2342</v>
      </c>
      <c r="Q21674" s="14">
        <v>-5.38</v>
      </c>
      <c r="R21674">
        <v>0.1</v>
      </c>
      <c r="S21674" s="14"/>
      <c r="V21674">
        <v>1</v>
      </c>
      <c r="W21674" t="s">
        <v>2570</v>
      </c>
    </row>
    <row r="21675" spans="1:23" x14ac:dyDescent="0.3">
      <c r="A21675">
        <v>29392</v>
      </c>
      <c r="B21675" s="15" t="s">
        <v>2072</v>
      </c>
      <c r="C21675" t="str">
        <f>_xlfn.XLOOKUP($B21675, STANDARDS!$A:$A, STANDARDS!$B:$B,,0,2)</f>
        <v>Hayhook Fm, Hay Creek Gp</v>
      </c>
      <c r="D21675" t="s">
        <v>517</v>
      </c>
      <c r="E21675" t="s">
        <v>2278</v>
      </c>
      <c r="F21675">
        <v>133</v>
      </c>
      <c r="G21675">
        <v>64.5</v>
      </c>
      <c r="H21675">
        <v>1</v>
      </c>
      <c r="I21675" t="s">
        <v>1816</v>
      </c>
      <c r="J21675" cm="1">
        <f t="array" ref="J21675:L21675">_xlfn.XLOOKUP($C21675, AGE!$A:$A,AGE!$B:$D,,0,2)</f>
        <v>638</v>
      </c>
      <c r="K21675">
        <v>12</v>
      </c>
      <c r="L21675" t="str">
        <v>Rooney et al. 2015; Hoffman et al. 2021</v>
      </c>
      <c r="M21675" t="s">
        <v>2483</v>
      </c>
      <c r="O21675" s="14"/>
      <c r="P21675" t="s">
        <v>2342</v>
      </c>
      <c r="Q21675" s="14">
        <v>-6.41</v>
      </c>
      <c r="R21675">
        <v>0.1</v>
      </c>
      <c r="S21675" s="14"/>
      <c r="V21675">
        <v>1</v>
      </c>
      <c r="W21675" t="s">
        <v>2570</v>
      </c>
    </row>
    <row r="21676" spans="1:23" x14ac:dyDescent="0.3">
      <c r="A21676">
        <v>29393</v>
      </c>
      <c r="B21676" s="15" t="s">
        <v>2072</v>
      </c>
      <c r="C21676" t="str">
        <f>_xlfn.XLOOKUP($B21676, STANDARDS!$A:$A, STANDARDS!$B:$B,,0,2)</f>
        <v>Hayhook Fm, Hay Creek Gp</v>
      </c>
      <c r="D21676" t="s">
        <v>517</v>
      </c>
      <c r="E21676" t="s">
        <v>2278</v>
      </c>
      <c r="F21676">
        <v>133</v>
      </c>
      <c r="G21676">
        <v>64.5</v>
      </c>
      <c r="H21676">
        <v>1</v>
      </c>
      <c r="I21676" t="s">
        <v>1816</v>
      </c>
      <c r="J21676" cm="1">
        <f t="array" ref="J21676:L21676">_xlfn.XLOOKUP($C21676, AGE!$A:$A,AGE!$B:$D,,0,2)</f>
        <v>638</v>
      </c>
      <c r="K21676">
        <v>12</v>
      </c>
      <c r="L21676" t="str">
        <v>Rooney et al. 2015; Hoffman et al. 2021</v>
      </c>
      <c r="M21676" t="s">
        <v>2483</v>
      </c>
      <c r="O21676" s="14"/>
      <c r="P21676" t="s">
        <v>2342</v>
      </c>
      <c r="Q21676" s="14">
        <v>-6.76</v>
      </c>
      <c r="R21676">
        <v>0.1</v>
      </c>
      <c r="S21676" s="14"/>
      <c r="V21676">
        <v>1</v>
      </c>
      <c r="W21676" t="s">
        <v>2570</v>
      </c>
    </row>
    <row r="21677" spans="1:23" x14ac:dyDescent="0.3">
      <c r="A21677">
        <v>29394</v>
      </c>
      <c r="B21677" s="15" t="s">
        <v>2072</v>
      </c>
      <c r="C21677" t="str">
        <f>_xlfn.XLOOKUP($B21677, STANDARDS!$A:$A, STANDARDS!$B:$B,,0,2)</f>
        <v>Hayhook Fm, Hay Creek Gp</v>
      </c>
      <c r="D21677" t="s">
        <v>517</v>
      </c>
      <c r="E21677" t="s">
        <v>2278</v>
      </c>
      <c r="F21677">
        <v>133</v>
      </c>
      <c r="G21677">
        <v>64.5</v>
      </c>
      <c r="H21677">
        <v>1</v>
      </c>
      <c r="I21677" t="s">
        <v>1816</v>
      </c>
      <c r="J21677" cm="1">
        <f t="array" ref="J21677:L21677">_xlfn.XLOOKUP($C21677, AGE!$A:$A,AGE!$B:$D,,0,2)</f>
        <v>638</v>
      </c>
      <c r="K21677">
        <v>12</v>
      </c>
      <c r="L21677" t="str">
        <v>Rooney et al. 2015; Hoffman et al. 2021</v>
      </c>
      <c r="M21677" t="s">
        <v>2483</v>
      </c>
      <c r="O21677" s="14"/>
      <c r="P21677" t="s">
        <v>2342</v>
      </c>
      <c r="Q21677" s="14">
        <v>-6.59</v>
      </c>
      <c r="R21677">
        <v>0.1</v>
      </c>
      <c r="S21677" s="14"/>
      <c r="V21677">
        <v>1</v>
      </c>
      <c r="W21677" t="s">
        <v>2570</v>
      </c>
    </row>
    <row r="21678" spans="1:23" x14ac:dyDescent="0.3">
      <c r="A21678">
        <v>29395</v>
      </c>
      <c r="B21678" s="15" t="s">
        <v>2072</v>
      </c>
      <c r="C21678" t="str">
        <f>_xlfn.XLOOKUP($B21678, STANDARDS!$A:$A, STANDARDS!$B:$B,,0,2)</f>
        <v>Hayhook Fm, Hay Creek Gp</v>
      </c>
      <c r="D21678" t="s">
        <v>517</v>
      </c>
      <c r="E21678" t="s">
        <v>2278</v>
      </c>
      <c r="F21678">
        <v>133</v>
      </c>
      <c r="G21678">
        <v>64.5</v>
      </c>
      <c r="H21678">
        <v>1</v>
      </c>
      <c r="I21678" t="s">
        <v>1816</v>
      </c>
      <c r="J21678" cm="1">
        <f t="array" ref="J21678:L21678">_xlfn.XLOOKUP($C21678, AGE!$A:$A,AGE!$B:$D,,0,2)</f>
        <v>638</v>
      </c>
      <c r="K21678">
        <v>12</v>
      </c>
      <c r="L21678" t="str">
        <v>Rooney et al. 2015; Hoffman et al. 2021</v>
      </c>
      <c r="M21678" t="s">
        <v>2483</v>
      </c>
      <c r="O21678" s="14"/>
      <c r="P21678" t="s">
        <v>2342</v>
      </c>
      <c r="Q21678" s="14">
        <v>-4.96</v>
      </c>
      <c r="R21678">
        <v>0.1</v>
      </c>
      <c r="S21678" s="14"/>
      <c r="V21678">
        <v>1</v>
      </c>
      <c r="W21678" t="s">
        <v>2570</v>
      </c>
    </row>
    <row r="21679" spans="1:23" x14ac:dyDescent="0.3">
      <c r="A21679">
        <v>29396</v>
      </c>
      <c r="B21679" s="15" t="s">
        <v>2072</v>
      </c>
      <c r="C21679" t="str">
        <f>_xlfn.XLOOKUP($B21679, STANDARDS!$A:$A, STANDARDS!$B:$B,,0,2)</f>
        <v>Hayhook Fm, Hay Creek Gp</v>
      </c>
      <c r="D21679" t="s">
        <v>517</v>
      </c>
      <c r="E21679" t="s">
        <v>2278</v>
      </c>
      <c r="F21679">
        <v>133</v>
      </c>
      <c r="G21679">
        <v>64.5</v>
      </c>
      <c r="H21679">
        <v>1</v>
      </c>
      <c r="I21679" t="s">
        <v>1816</v>
      </c>
      <c r="J21679" cm="1">
        <f t="array" ref="J21679:L21679">_xlfn.XLOOKUP($C21679, AGE!$A:$A,AGE!$B:$D,,0,2)</f>
        <v>638</v>
      </c>
      <c r="K21679">
        <v>12</v>
      </c>
      <c r="L21679" t="str">
        <v>Rooney et al. 2015; Hoffman et al. 2021</v>
      </c>
      <c r="M21679" t="s">
        <v>2483</v>
      </c>
      <c r="O21679" s="14"/>
      <c r="P21679" t="s">
        <v>2342</v>
      </c>
      <c r="Q21679" s="14">
        <v>-5.23</v>
      </c>
      <c r="R21679">
        <v>0.1</v>
      </c>
      <c r="S21679" s="14"/>
      <c r="V21679">
        <v>1</v>
      </c>
      <c r="W21679" t="s">
        <v>2570</v>
      </c>
    </row>
    <row r="21680" spans="1:23" x14ac:dyDescent="0.3">
      <c r="A21680">
        <v>29397</v>
      </c>
      <c r="B21680" s="15" t="s">
        <v>2126</v>
      </c>
      <c r="C21680" t="str">
        <f>_xlfn.XLOOKUP($B21680, STANDARDS!$A:$A, STANDARDS!$B:$B,,0,2)</f>
        <v>Nadaleen Fm, Rackla Gp</v>
      </c>
      <c r="D21680" t="s">
        <v>517</v>
      </c>
      <c r="E21680" t="s">
        <v>2278</v>
      </c>
      <c r="F21680">
        <v>133</v>
      </c>
      <c r="G21680">
        <v>64.5</v>
      </c>
      <c r="H21680">
        <v>1</v>
      </c>
      <c r="I21680" t="s">
        <v>1816</v>
      </c>
      <c r="J21680" cm="1">
        <f t="array" ref="J21680:L21680">_xlfn.XLOOKUP($C21680, AGE!$A:$A,AGE!$B:$D,,0,2)</f>
        <v>601.29999999999995</v>
      </c>
      <c r="K21680">
        <v>37</v>
      </c>
      <c r="L21680" t="str">
        <v>Rooney et al. 2020; Rooney et al. 2015</v>
      </c>
      <c r="M21680" t="s">
        <v>2484</v>
      </c>
      <c r="O21680" s="14"/>
      <c r="P21680" t="s">
        <v>2342</v>
      </c>
      <c r="Q21680" s="14">
        <v>7.31</v>
      </c>
      <c r="R21680">
        <v>0.1</v>
      </c>
      <c r="S21680" s="14"/>
      <c r="V21680">
        <v>1</v>
      </c>
      <c r="W21680" t="s">
        <v>2570</v>
      </c>
    </row>
    <row r="21681" spans="1:23" x14ac:dyDescent="0.3">
      <c r="A21681">
        <v>29398</v>
      </c>
      <c r="B21681" s="15" t="s">
        <v>2126</v>
      </c>
      <c r="C21681" t="str">
        <f>_xlfn.XLOOKUP($B21681, STANDARDS!$A:$A, STANDARDS!$B:$B,,0,2)</f>
        <v>Nadaleen Fm, Rackla Gp</v>
      </c>
      <c r="D21681" t="s">
        <v>517</v>
      </c>
      <c r="E21681" t="s">
        <v>2278</v>
      </c>
      <c r="F21681">
        <v>133</v>
      </c>
      <c r="G21681">
        <v>64.5</v>
      </c>
      <c r="H21681">
        <v>1</v>
      </c>
      <c r="I21681" t="s">
        <v>1816</v>
      </c>
      <c r="J21681" cm="1">
        <f t="array" ref="J21681:L21681">_xlfn.XLOOKUP($C21681, AGE!$A:$A,AGE!$B:$D,,0,2)</f>
        <v>601.29999999999995</v>
      </c>
      <c r="K21681">
        <v>37</v>
      </c>
      <c r="L21681" t="str">
        <v>Rooney et al. 2020; Rooney et al. 2015</v>
      </c>
      <c r="M21681" t="s">
        <v>2484</v>
      </c>
      <c r="O21681" s="14"/>
      <c r="P21681" t="s">
        <v>2342</v>
      </c>
      <c r="Q21681" s="14">
        <v>7</v>
      </c>
      <c r="R21681">
        <v>0.1</v>
      </c>
      <c r="S21681" s="14"/>
      <c r="V21681">
        <v>1</v>
      </c>
      <c r="W21681" t="s">
        <v>2570</v>
      </c>
    </row>
    <row r="21682" spans="1:23" x14ac:dyDescent="0.3">
      <c r="A21682">
        <v>29399</v>
      </c>
      <c r="B21682" s="15" t="s">
        <v>2126</v>
      </c>
      <c r="C21682" t="str">
        <f>_xlfn.XLOOKUP($B21682, STANDARDS!$A:$A, STANDARDS!$B:$B,,0,2)</f>
        <v>Nadaleen Fm, Rackla Gp</v>
      </c>
      <c r="D21682" t="s">
        <v>517</v>
      </c>
      <c r="E21682" t="s">
        <v>2278</v>
      </c>
      <c r="F21682">
        <v>133</v>
      </c>
      <c r="G21682">
        <v>64.5</v>
      </c>
      <c r="H21682">
        <v>1</v>
      </c>
      <c r="I21682" t="s">
        <v>1816</v>
      </c>
      <c r="J21682" cm="1">
        <f t="array" ref="J21682:L21682">_xlfn.XLOOKUP($C21682, AGE!$A:$A,AGE!$B:$D,,0,2)</f>
        <v>601.29999999999995</v>
      </c>
      <c r="K21682">
        <v>37</v>
      </c>
      <c r="L21682" t="str">
        <v>Rooney et al. 2020; Rooney et al. 2015</v>
      </c>
      <c r="M21682" t="s">
        <v>2484</v>
      </c>
      <c r="O21682" s="14"/>
      <c r="P21682" t="s">
        <v>2342</v>
      </c>
      <c r="Q21682" s="14">
        <v>6.36</v>
      </c>
      <c r="R21682">
        <v>0.1</v>
      </c>
      <c r="S21682" s="14"/>
      <c r="V21682">
        <v>1</v>
      </c>
      <c r="W21682" t="s">
        <v>2570</v>
      </c>
    </row>
    <row r="21683" spans="1:23" x14ac:dyDescent="0.3">
      <c r="A21683">
        <v>29400</v>
      </c>
      <c r="B21683" s="15" t="s">
        <v>892</v>
      </c>
      <c r="C21683" t="str">
        <f>_xlfn.XLOOKUP($B21683, STANDARDS!$A:$A, STANDARDS!$B:$B,,0,2)</f>
        <v>Gametrail Fm, Rackla Gp</v>
      </c>
      <c r="D21683" t="s">
        <v>517</v>
      </c>
      <c r="E21683" t="s">
        <v>2278</v>
      </c>
      <c r="F21683">
        <v>133</v>
      </c>
      <c r="G21683">
        <v>64.5</v>
      </c>
      <c r="H21683">
        <v>1</v>
      </c>
      <c r="I21683" t="s">
        <v>1816</v>
      </c>
      <c r="J21683" cm="1">
        <f t="array" ref="J21683:L21683">_xlfn.XLOOKUP($C21683, AGE!$A:$A,AGE!$B:$D,,0,2)</f>
        <v>571.5</v>
      </c>
      <c r="K21683">
        <v>7.2000000000000455</v>
      </c>
      <c r="L21683" t="str">
        <v>Rooney et al. 2020</v>
      </c>
      <c r="M21683" t="s">
        <v>2485</v>
      </c>
      <c r="O21683" s="14"/>
      <c r="P21683" t="s">
        <v>2342</v>
      </c>
      <c r="Q21683" s="14">
        <v>-2.5299999999999998</v>
      </c>
      <c r="R21683">
        <v>0.1</v>
      </c>
      <c r="S21683" s="14"/>
      <c r="V21683">
        <v>1</v>
      </c>
      <c r="W21683" t="s">
        <v>2570</v>
      </c>
    </row>
    <row r="21684" spans="1:23" x14ac:dyDescent="0.3">
      <c r="A21684">
        <v>29401</v>
      </c>
      <c r="B21684" s="15" t="s">
        <v>892</v>
      </c>
      <c r="C21684" t="str">
        <f>_xlfn.XLOOKUP($B21684, STANDARDS!$A:$A, STANDARDS!$B:$B,,0,2)</f>
        <v>Gametrail Fm, Rackla Gp</v>
      </c>
      <c r="D21684" t="s">
        <v>517</v>
      </c>
      <c r="E21684" t="s">
        <v>2278</v>
      </c>
      <c r="F21684">
        <v>133</v>
      </c>
      <c r="G21684">
        <v>64.5</v>
      </c>
      <c r="H21684">
        <v>1</v>
      </c>
      <c r="I21684" t="s">
        <v>1816</v>
      </c>
      <c r="J21684" cm="1">
        <f t="array" ref="J21684:L21684">_xlfn.XLOOKUP($C21684, AGE!$A:$A,AGE!$B:$D,,0,2)</f>
        <v>571.5</v>
      </c>
      <c r="K21684">
        <v>7.2000000000000455</v>
      </c>
      <c r="L21684" t="str">
        <v>Rooney et al. 2020</v>
      </c>
      <c r="M21684" t="s">
        <v>2485</v>
      </c>
      <c r="O21684" s="14"/>
      <c r="P21684" t="s">
        <v>2342</v>
      </c>
      <c r="Q21684" s="14">
        <v>-5.69</v>
      </c>
      <c r="R21684">
        <v>0.1</v>
      </c>
      <c r="S21684" s="14"/>
      <c r="V21684">
        <v>1</v>
      </c>
      <c r="W21684" t="s">
        <v>2570</v>
      </c>
    </row>
    <row r="21685" spans="1:23" x14ac:dyDescent="0.3">
      <c r="A21685">
        <v>29402</v>
      </c>
      <c r="B21685" s="15" t="s">
        <v>892</v>
      </c>
      <c r="C21685" t="str">
        <f>_xlfn.XLOOKUP($B21685, STANDARDS!$A:$A, STANDARDS!$B:$B,,0,2)</f>
        <v>Gametrail Fm, Rackla Gp</v>
      </c>
      <c r="D21685" t="s">
        <v>517</v>
      </c>
      <c r="E21685" t="s">
        <v>2278</v>
      </c>
      <c r="F21685">
        <v>133</v>
      </c>
      <c r="G21685">
        <v>64.5</v>
      </c>
      <c r="H21685">
        <v>1</v>
      </c>
      <c r="I21685" t="s">
        <v>1816</v>
      </c>
      <c r="J21685" cm="1">
        <f t="array" ref="J21685:L21685">_xlfn.XLOOKUP($C21685, AGE!$A:$A,AGE!$B:$D,,0,2)</f>
        <v>571.5</v>
      </c>
      <c r="K21685">
        <v>7.2000000000000455</v>
      </c>
      <c r="L21685" t="str">
        <v>Rooney et al. 2020</v>
      </c>
      <c r="M21685" t="s">
        <v>2485</v>
      </c>
      <c r="O21685" s="14"/>
      <c r="P21685" t="s">
        <v>2342</v>
      </c>
      <c r="Q21685" s="14">
        <v>-4.8499999999999996</v>
      </c>
      <c r="R21685">
        <v>0.1</v>
      </c>
      <c r="S21685" s="14"/>
      <c r="V21685">
        <v>1</v>
      </c>
      <c r="W21685" t="s">
        <v>2570</v>
      </c>
    </row>
    <row r="21686" spans="1:23" x14ac:dyDescent="0.3">
      <c r="A21686">
        <v>29403</v>
      </c>
      <c r="B21686" s="15" t="s">
        <v>892</v>
      </c>
      <c r="C21686" t="str">
        <f>_xlfn.XLOOKUP($B21686, STANDARDS!$A:$A, STANDARDS!$B:$B,,0,2)</f>
        <v>Gametrail Fm, Rackla Gp</v>
      </c>
      <c r="D21686" t="s">
        <v>517</v>
      </c>
      <c r="E21686" t="s">
        <v>2278</v>
      </c>
      <c r="F21686">
        <v>133</v>
      </c>
      <c r="G21686">
        <v>64.5</v>
      </c>
      <c r="H21686">
        <v>1</v>
      </c>
      <c r="I21686" t="s">
        <v>1816</v>
      </c>
      <c r="J21686" cm="1">
        <f t="array" ref="J21686:L21686">_xlfn.XLOOKUP($C21686, AGE!$A:$A,AGE!$B:$D,,0,2)</f>
        <v>571.5</v>
      </c>
      <c r="K21686">
        <v>7.2000000000000455</v>
      </c>
      <c r="L21686" t="str">
        <v>Rooney et al. 2020</v>
      </c>
      <c r="M21686" t="s">
        <v>2485</v>
      </c>
      <c r="O21686" s="14"/>
      <c r="P21686" t="s">
        <v>2342</v>
      </c>
      <c r="Q21686" s="14">
        <v>-6.66</v>
      </c>
      <c r="R21686">
        <v>0.1</v>
      </c>
      <c r="S21686" s="14"/>
      <c r="V21686">
        <v>1</v>
      </c>
      <c r="W21686" t="s">
        <v>2570</v>
      </c>
    </row>
    <row r="21687" spans="1:23" x14ac:dyDescent="0.3">
      <c r="A21687">
        <v>29404</v>
      </c>
      <c r="B21687" s="15" t="s">
        <v>892</v>
      </c>
      <c r="C21687" t="str">
        <f>_xlfn.XLOOKUP($B21687, STANDARDS!$A:$A, STANDARDS!$B:$B,,0,2)</f>
        <v>Gametrail Fm, Rackla Gp</v>
      </c>
      <c r="D21687" t="s">
        <v>517</v>
      </c>
      <c r="E21687" t="s">
        <v>2278</v>
      </c>
      <c r="F21687">
        <v>133</v>
      </c>
      <c r="G21687">
        <v>64.5</v>
      </c>
      <c r="H21687">
        <v>1</v>
      </c>
      <c r="I21687" t="s">
        <v>1816</v>
      </c>
      <c r="J21687" cm="1">
        <f t="array" ref="J21687:L21687">_xlfn.XLOOKUP($C21687, AGE!$A:$A,AGE!$B:$D,,0,2)</f>
        <v>571.5</v>
      </c>
      <c r="K21687">
        <v>7.2000000000000455</v>
      </c>
      <c r="L21687" t="str">
        <v>Rooney et al. 2020</v>
      </c>
      <c r="M21687" t="s">
        <v>2485</v>
      </c>
      <c r="O21687" s="14"/>
      <c r="P21687" t="s">
        <v>2342</v>
      </c>
      <c r="Q21687" s="14">
        <v>-8.0399999999999991</v>
      </c>
      <c r="R21687">
        <v>0.1</v>
      </c>
      <c r="S21687" s="14"/>
      <c r="V21687">
        <v>1</v>
      </c>
      <c r="W21687" t="s">
        <v>2570</v>
      </c>
    </row>
    <row r="21688" spans="1:23" x14ac:dyDescent="0.3">
      <c r="A21688">
        <v>29405</v>
      </c>
      <c r="B21688" s="15" t="s">
        <v>892</v>
      </c>
      <c r="C21688" t="str">
        <f>_xlfn.XLOOKUP($B21688, STANDARDS!$A:$A, STANDARDS!$B:$B,,0,2)</f>
        <v>Gametrail Fm, Rackla Gp</v>
      </c>
      <c r="D21688" t="s">
        <v>517</v>
      </c>
      <c r="E21688" t="s">
        <v>2278</v>
      </c>
      <c r="F21688">
        <v>133</v>
      </c>
      <c r="G21688">
        <v>64.5</v>
      </c>
      <c r="H21688">
        <v>1</v>
      </c>
      <c r="I21688" t="s">
        <v>1816</v>
      </c>
      <c r="J21688" cm="1">
        <f t="array" ref="J21688:L21688">_xlfn.XLOOKUP($C21688, AGE!$A:$A,AGE!$B:$D,,0,2)</f>
        <v>571.5</v>
      </c>
      <c r="K21688">
        <v>7.2000000000000455</v>
      </c>
      <c r="L21688" t="str">
        <v>Rooney et al. 2020</v>
      </c>
      <c r="M21688" t="s">
        <v>2485</v>
      </c>
      <c r="O21688" s="14"/>
      <c r="P21688" t="s">
        <v>2342</v>
      </c>
      <c r="Q21688" s="14">
        <v>-6.95</v>
      </c>
      <c r="R21688">
        <v>0.1</v>
      </c>
      <c r="S21688" s="14"/>
      <c r="V21688">
        <v>1</v>
      </c>
      <c r="W21688" t="s">
        <v>2570</v>
      </c>
    </row>
    <row r="21689" spans="1:23" x14ac:dyDescent="0.3">
      <c r="A21689">
        <v>29406</v>
      </c>
      <c r="B21689" s="15" t="s">
        <v>892</v>
      </c>
      <c r="C21689" t="str">
        <f>_xlfn.XLOOKUP($B21689, STANDARDS!$A:$A, STANDARDS!$B:$B,,0,2)</f>
        <v>Gametrail Fm, Rackla Gp</v>
      </c>
      <c r="D21689" t="s">
        <v>517</v>
      </c>
      <c r="E21689" t="s">
        <v>2278</v>
      </c>
      <c r="F21689">
        <v>133</v>
      </c>
      <c r="G21689">
        <v>64.5</v>
      </c>
      <c r="H21689">
        <v>1</v>
      </c>
      <c r="I21689" t="s">
        <v>1816</v>
      </c>
      <c r="J21689" cm="1">
        <f t="array" ref="J21689:L21689">_xlfn.XLOOKUP($C21689, AGE!$A:$A,AGE!$B:$D,,0,2)</f>
        <v>571.5</v>
      </c>
      <c r="K21689">
        <v>7.2000000000000455</v>
      </c>
      <c r="L21689" t="str">
        <v>Rooney et al. 2020</v>
      </c>
      <c r="M21689" t="s">
        <v>2485</v>
      </c>
      <c r="O21689" s="14"/>
      <c r="P21689" t="s">
        <v>2342</v>
      </c>
      <c r="Q21689" s="14">
        <v>-7.41</v>
      </c>
      <c r="R21689">
        <v>0.1</v>
      </c>
      <c r="S21689" s="14"/>
      <c r="V21689">
        <v>1</v>
      </c>
      <c r="W21689" t="s">
        <v>2570</v>
      </c>
    </row>
    <row r="21690" spans="1:23" x14ac:dyDescent="0.3">
      <c r="A21690">
        <v>29407</v>
      </c>
      <c r="B21690" s="15" t="s">
        <v>892</v>
      </c>
      <c r="C21690" t="str">
        <f>_xlfn.XLOOKUP($B21690, STANDARDS!$A:$A, STANDARDS!$B:$B,,0,2)</f>
        <v>Gametrail Fm, Rackla Gp</v>
      </c>
      <c r="D21690" t="s">
        <v>517</v>
      </c>
      <c r="E21690" t="s">
        <v>2278</v>
      </c>
      <c r="F21690">
        <v>133</v>
      </c>
      <c r="G21690">
        <v>64.5</v>
      </c>
      <c r="H21690">
        <v>1</v>
      </c>
      <c r="I21690" t="s">
        <v>1816</v>
      </c>
      <c r="J21690" cm="1">
        <f t="array" ref="J21690:L21690">_xlfn.XLOOKUP($C21690, AGE!$A:$A,AGE!$B:$D,,0,2)</f>
        <v>571.5</v>
      </c>
      <c r="K21690">
        <v>7.2000000000000455</v>
      </c>
      <c r="L21690" t="str">
        <v>Rooney et al. 2020</v>
      </c>
      <c r="M21690" t="s">
        <v>2485</v>
      </c>
      <c r="O21690" s="14"/>
      <c r="P21690" t="s">
        <v>2342</v>
      </c>
      <c r="Q21690" s="14">
        <v>-5.41</v>
      </c>
      <c r="R21690">
        <v>0.1</v>
      </c>
      <c r="S21690" s="14"/>
      <c r="V21690">
        <v>1</v>
      </c>
      <c r="W21690" t="s">
        <v>2570</v>
      </c>
    </row>
    <row r="21691" spans="1:23" x14ac:dyDescent="0.3">
      <c r="A21691">
        <v>29408</v>
      </c>
      <c r="B21691" s="15" t="s">
        <v>892</v>
      </c>
      <c r="C21691" t="str">
        <f>_xlfn.XLOOKUP($B21691, STANDARDS!$A:$A, STANDARDS!$B:$B,,0,2)</f>
        <v>Gametrail Fm, Rackla Gp</v>
      </c>
      <c r="D21691" t="s">
        <v>517</v>
      </c>
      <c r="E21691" t="s">
        <v>2278</v>
      </c>
      <c r="F21691">
        <v>133</v>
      </c>
      <c r="G21691">
        <v>64.5</v>
      </c>
      <c r="H21691">
        <v>1</v>
      </c>
      <c r="I21691" t="s">
        <v>1816</v>
      </c>
      <c r="J21691" cm="1">
        <f t="array" ref="J21691:L21691">_xlfn.XLOOKUP($C21691, AGE!$A:$A,AGE!$B:$D,,0,2)</f>
        <v>571.5</v>
      </c>
      <c r="K21691">
        <v>7.2000000000000455</v>
      </c>
      <c r="L21691" t="str">
        <v>Rooney et al. 2020</v>
      </c>
      <c r="M21691" t="s">
        <v>2485</v>
      </c>
      <c r="O21691" s="14"/>
      <c r="P21691" t="s">
        <v>2342</v>
      </c>
      <c r="Q21691" s="14">
        <v>-4.8499999999999996</v>
      </c>
      <c r="R21691">
        <v>0.1</v>
      </c>
      <c r="S21691" s="14"/>
      <c r="V21691">
        <v>1</v>
      </c>
      <c r="W21691" t="s">
        <v>2570</v>
      </c>
    </row>
    <row r="21692" spans="1:23" x14ac:dyDescent="0.3">
      <c r="A21692">
        <v>29409</v>
      </c>
      <c r="B21692" s="15" t="s">
        <v>892</v>
      </c>
      <c r="C21692" t="str">
        <f>_xlfn.XLOOKUP($B21692, STANDARDS!$A:$A, STANDARDS!$B:$B,,0,2)</f>
        <v>Gametrail Fm, Rackla Gp</v>
      </c>
      <c r="D21692" t="s">
        <v>517</v>
      </c>
      <c r="E21692" t="s">
        <v>2278</v>
      </c>
      <c r="F21692">
        <v>133</v>
      </c>
      <c r="G21692">
        <v>64.5</v>
      </c>
      <c r="H21692">
        <v>1</v>
      </c>
      <c r="I21692" t="s">
        <v>1816</v>
      </c>
      <c r="J21692" cm="1">
        <f t="array" ref="J21692:L21692">_xlfn.XLOOKUP($C21692, AGE!$A:$A,AGE!$B:$D,,0,2)</f>
        <v>571.5</v>
      </c>
      <c r="K21692">
        <v>7.2000000000000455</v>
      </c>
      <c r="L21692" t="str">
        <v>Rooney et al. 2020</v>
      </c>
      <c r="M21692" t="s">
        <v>2485</v>
      </c>
      <c r="O21692" s="14"/>
      <c r="P21692" t="s">
        <v>2342</v>
      </c>
      <c r="Q21692" s="14">
        <v>-4.6900000000000004</v>
      </c>
      <c r="R21692">
        <v>0.1</v>
      </c>
      <c r="S21692" s="14"/>
      <c r="V21692">
        <v>1</v>
      </c>
      <c r="W21692" t="s">
        <v>2570</v>
      </c>
    </row>
    <row r="21693" spans="1:23" x14ac:dyDescent="0.3">
      <c r="A21693">
        <v>29410</v>
      </c>
      <c r="B21693" s="15" t="s">
        <v>892</v>
      </c>
      <c r="C21693" t="str">
        <f>_xlfn.XLOOKUP($B21693, STANDARDS!$A:$A, STANDARDS!$B:$B,,0,2)</f>
        <v>Gametrail Fm, Rackla Gp</v>
      </c>
      <c r="D21693" t="s">
        <v>517</v>
      </c>
      <c r="E21693" t="s">
        <v>2278</v>
      </c>
      <c r="F21693">
        <v>133</v>
      </c>
      <c r="G21693">
        <v>64.5</v>
      </c>
      <c r="H21693">
        <v>1</v>
      </c>
      <c r="I21693" t="s">
        <v>1816</v>
      </c>
      <c r="J21693" cm="1">
        <f t="array" ref="J21693:L21693">_xlfn.XLOOKUP($C21693, AGE!$A:$A,AGE!$B:$D,,0,2)</f>
        <v>571.5</v>
      </c>
      <c r="K21693">
        <v>7.2000000000000455</v>
      </c>
      <c r="L21693" t="str">
        <v>Rooney et al. 2020</v>
      </c>
      <c r="M21693" t="s">
        <v>2485</v>
      </c>
      <c r="O21693" s="14"/>
      <c r="P21693" t="s">
        <v>2342</v>
      </c>
      <c r="Q21693" s="14">
        <v>-4.9400000000000004</v>
      </c>
      <c r="R21693">
        <v>0.1</v>
      </c>
      <c r="S21693" s="14"/>
      <c r="V21693">
        <v>1</v>
      </c>
      <c r="W21693" t="s">
        <v>2570</v>
      </c>
    </row>
    <row r="21694" spans="1:23" x14ac:dyDescent="0.3">
      <c r="A21694">
        <v>29411</v>
      </c>
      <c r="B21694" s="15" t="s">
        <v>892</v>
      </c>
      <c r="C21694" t="str">
        <f>_xlfn.XLOOKUP($B21694, STANDARDS!$A:$A, STANDARDS!$B:$B,,0,2)</f>
        <v>Gametrail Fm, Rackla Gp</v>
      </c>
      <c r="D21694" t="s">
        <v>517</v>
      </c>
      <c r="E21694" t="s">
        <v>2278</v>
      </c>
      <c r="F21694">
        <v>133</v>
      </c>
      <c r="G21694">
        <v>64.5</v>
      </c>
      <c r="H21694">
        <v>1</v>
      </c>
      <c r="I21694" t="s">
        <v>1816</v>
      </c>
      <c r="J21694" cm="1">
        <f t="array" ref="J21694:L21694">_xlfn.XLOOKUP($C21694, AGE!$A:$A,AGE!$B:$D,,0,2)</f>
        <v>571.5</v>
      </c>
      <c r="K21694">
        <v>7.2000000000000455</v>
      </c>
      <c r="L21694" t="str">
        <v>Rooney et al. 2020</v>
      </c>
      <c r="M21694" t="s">
        <v>2485</v>
      </c>
      <c r="O21694" s="14"/>
      <c r="P21694" t="s">
        <v>2342</v>
      </c>
      <c r="Q21694" s="14">
        <v>-4.63</v>
      </c>
      <c r="R21694">
        <v>0.1</v>
      </c>
      <c r="S21694" s="14"/>
      <c r="V21694">
        <v>1</v>
      </c>
      <c r="W21694" t="s">
        <v>2570</v>
      </c>
    </row>
    <row r="21695" spans="1:23" x14ac:dyDescent="0.3">
      <c r="A21695">
        <v>29412</v>
      </c>
      <c r="B21695" s="15" t="s">
        <v>892</v>
      </c>
      <c r="C21695" t="str">
        <f>_xlfn.XLOOKUP($B21695, STANDARDS!$A:$A, STANDARDS!$B:$B,,0,2)</f>
        <v>Gametrail Fm, Rackla Gp</v>
      </c>
      <c r="D21695" t="s">
        <v>517</v>
      </c>
      <c r="E21695" t="s">
        <v>2278</v>
      </c>
      <c r="F21695">
        <v>133</v>
      </c>
      <c r="G21695">
        <v>64.5</v>
      </c>
      <c r="H21695">
        <v>1</v>
      </c>
      <c r="I21695" t="s">
        <v>1816</v>
      </c>
      <c r="J21695" cm="1">
        <f t="array" ref="J21695:L21695">_xlfn.XLOOKUP($C21695, AGE!$A:$A,AGE!$B:$D,,0,2)</f>
        <v>571.5</v>
      </c>
      <c r="K21695">
        <v>7.2000000000000455</v>
      </c>
      <c r="L21695" t="str">
        <v>Rooney et al. 2020</v>
      </c>
      <c r="M21695" t="s">
        <v>2485</v>
      </c>
      <c r="O21695" s="14"/>
      <c r="P21695" t="s">
        <v>2342</v>
      </c>
      <c r="Q21695" s="14">
        <v>-4.18</v>
      </c>
      <c r="R21695">
        <v>0.1</v>
      </c>
      <c r="S21695" s="14"/>
      <c r="V21695">
        <v>1</v>
      </c>
      <c r="W21695" t="s">
        <v>2570</v>
      </c>
    </row>
    <row r="21696" spans="1:23" x14ac:dyDescent="0.3">
      <c r="A21696">
        <v>29413</v>
      </c>
      <c r="B21696" s="15" t="s">
        <v>892</v>
      </c>
      <c r="C21696" t="str">
        <f>_xlfn.XLOOKUP($B21696, STANDARDS!$A:$A, STANDARDS!$B:$B,,0,2)</f>
        <v>Gametrail Fm, Rackla Gp</v>
      </c>
      <c r="D21696" t="s">
        <v>517</v>
      </c>
      <c r="E21696" t="s">
        <v>2278</v>
      </c>
      <c r="F21696">
        <v>133</v>
      </c>
      <c r="G21696">
        <v>64.5</v>
      </c>
      <c r="H21696">
        <v>1</v>
      </c>
      <c r="I21696" t="s">
        <v>1816</v>
      </c>
      <c r="J21696" cm="1">
        <f t="array" ref="J21696:L21696">_xlfn.XLOOKUP($C21696, AGE!$A:$A,AGE!$B:$D,,0,2)</f>
        <v>571.5</v>
      </c>
      <c r="K21696">
        <v>7.2000000000000455</v>
      </c>
      <c r="L21696" t="str">
        <v>Rooney et al. 2020</v>
      </c>
      <c r="M21696" t="s">
        <v>2485</v>
      </c>
      <c r="O21696" s="14"/>
      <c r="P21696" t="s">
        <v>2342</v>
      </c>
      <c r="Q21696" s="14">
        <v>-4.3499999999999996</v>
      </c>
      <c r="R21696">
        <v>0.1</v>
      </c>
      <c r="S21696" s="14"/>
      <c r="V21696">
        <v>1</v>
      </c>
      <c r="W21696" t="s">
        <v>2570</v>
      </c>
    </row>
    <row r="21697" spans="1:23" x14ac:dyDescent="0.3">
      <c r="A21697">
        <v>29414</v>
      </c>
      <c r="B21697" s="15" t="s">
        <v>892</v>
      </c>
      <c r="C21697" t="str">
        <f>_xlfn.XLOOKUP($B21697, STANDARDS!$A:$A, STANDARDS!$B:$B,,0,2)</f>
        <v>Gametrail Fm, Rackla Gp</v>
      </c>
      <c r="D21697" t="s">
        <v>517</v>
      </c>
      <c r="E21697" t="s">
        <v>2278</v>
      </c>
      <c r="F21697">
        <v>133</v>
      </c>
      <c r="G21697">
        <v>64.5</v>
      </c>
      <c r="H21697">
        <v>1</v>
      </c>
      <c r="I21697" t="s">
        <v>1816</v>
      </c>
      <c r="J21697" cm="1">
        <f t="array" ref="J21697:L21697">_xlfn.XLOOKUP($C21697, AGE!$A:$A,AGE!$B:$D,,0,2)</f>
        <v>571.5</v>
      </c>
      <c r="K21697">
        <v>7.2000000000000455</v>
      </c>
      <c r="L21697" t="str">
        <v>Rooney et al. 2020</v>
      </c>
      <c r="M21697" t="s">
        <v>2485</v>
      </c>
      <c r="O21697" s="14"/>
      <c r="P21697" t="s">
        <v>2342</v>
      </c>
      <c r="Q21697" s="14">
        <v>-4.0199999999999996</v>
      </c>
      <c r="R21697">
        <v>0.1</v>
      </c>
      <c r="S21697" s="14"/>
      <c r="V21697">
        <v>1</v>
      </c>
      <c r="W21697" t="s">
        <v>2570</v>
      </c>
    </row>
    <row r="21698" spans="1:23" x14ac:dyDescent="0.3">
      <c r="A21698">
        <v>29415</v>
      </c>
      <c r="B21698" s="15" t="s">
        <v>892</v>
      </c>
      <c r="C21698" t="str">
        <f>_xlfn.XLOOKUP($B21698, STANDARDS!$A:$A, STANDARDS!$B:$B,,0,2)</f>
        <v>Gametrail Fm, Rackla Gp</v>
      </c>
      <c r="D21698" t="s">
        <v>517</v>
      </c>
      <c r="E21698" t="s">
        <v>2278</v>
      </c>
      <c r="F21698">
        <v>133</v>
      </c>
      <c r="G21698">
        <v>64.5</v>
      </c>
      <c r="H21698">
        <v>1</v>
      </c>
      <c r="I21698" t="s">
        <v>1816</v>
      </c>
      <c r="J21698" cm="1">
        <f t="array" ref="J21698:L21698">_xlfn.XLOOKUP($C21698, AGE!$A:$A,AGE!$B:$D,,0,2)</f>
        <v>571.5</v>
      </c>
      <c r="K21698">
        <v>7.2000000000000455</v>
      </c>
      <c r="L21698" t="str">
        <v>Rooney et al. 2020</v>
      </c>
      <c r="M21698" t="s">
        <v>2485</v>
      </c>
      <c r="O21698" s="14"/>
      <c r="P21698" t="s">
        <v>2342</v>
      </c>
      <c r="Q21698" s="14">
        <v>-4.37</v>
      </c>
      <c r="R21698">
        <v>0.1</v>
      </c>
      <c r="S21698" s="14"/>
      <c r="V21698">
        <v>1</v>
      </c>
      <c r="W21698" t="s">
        <v>2570</v>
      </c>
    </row>
    <row r="21699" spans="1:23" x14ac:dyDescent="0.3">
      <c r="A21699">
        <v>29416</v>
      </c>
      <c r="B21699" s="15" t="s">
        <v>892</v>
      </c>
      <c r="C21699" t="str">
        <f>_xlfn.XLOOKUP($B21699, STANDARDS!$A:$A, STANDARDS!$B:$B,,0,2)</f>
        <v>Gametrail Fm, Rackla Gp</v>
      </c>
      <c r="D21699" t="s">
        <v>517</v>
      </c>
      <c r="E21699" t="s">
        <v>2278</v>
      </c>
      <c r="F21699">
        <v>133</v>
      </c>
      <c r="G21699">
        <v>64.5</v>
      </c>
      <c r="H21699">
        <v>1</v>
      </c>
      <c r="I21699" t="s">
        <v>1816</v>
      </c>
      <c r="J21699" cm="1">
        <f t="array" ref="J21699:L21699">_xlfn.XLOOKUP($C21699, AGE!$A:$A,AGE!$B:$D,,0,2)</f>
        <v>571.5</v>
      </c>
      <c r="K21699">
        <v>7.2000000000000455</v>
      </c>
      <c r="L21699" t="str">
        <v>Rooney et al. 2020</v>
      </c>
      <c r="M21699" t="s">
        <v>2485</v>
      </c>
      <c r="O21699" s="14"/>
      <c r="P21699" t="s">
        <v>2342</v>
      </c>
      <c r="Q21699" s="14">
        <v>-3.74</v>
      </c>
      <c r="R21699">
        <v>0.1</v>
      </c>
      <c r="S21699" s="14"/>
      <c r="V21699">
        <v>1</v>
      </c>
      <c r="W21699" t="s">
        <v>2570</v>
      </c>
    </row>
    <row r="21700" spans="1:23" x14ac:dyDescent="0.3">
      <c r="A21700">
        <v>29417</v>
      </c>
      <c r="B21700" s="15" t="s">
        <v>892</v>
      </c>
      <c r="C21700" t="str">
        <f>_xlfn.XLOOKUP($B21700, STANDARDS!$A:$A, STANDARDS!$B:$B,,0,2)</f>
        <v>Gametrail Fm, Rackla Gp</v>
      </c>
      <c r="D21700" t="s">
        <v>517</v>
      </c>
      <c r="E21700" t="s">
        <v>2278</v>
      </c>
      <c r="F21700">
        <v>133</v>
      </c>
      <c r="G21700">
        <v>64.5</v>
      </c>
      <c r="H21700">
        <v>1</v>
      </c>
      <c r="I21700" t="s">
        <v>1816</v>
      </c>
      <c r="J21700" cm="1">
        <f t="array" ref="J21700:L21700">_xlfn.XLOOKUP($C21700, AGE!$A:$A,AGE!$B:$D,,0,2)</f>
        <v>571.5</v>
      </c>
      <c r="K21700">
        <v>7.2000000000000455</v>
      </c>
      <c r="L21700" t="str">
        <v>Rooney et al. 2020</v>
      </c>
      <c r="M21700" t="s">
        <v>2485</v>
      </c>
      <c r="O21700" s="14"/>
      <c r="P21700" t="s">
        <v>2342</v>
      </c>
      <c r="Q21700" s="14">
        <v>-4.21</v>
      </c>
      <c r="R21700">
        <v>0.1</v>
      </c>
      <c r="S21700" s="14"/>
      <c r="V21700">
        <v>1</v>
      </c>
      <c r="W21700" t="s">
        <v>2570</v>
      </c>
    </row>
    <row r="21701" spans="1:23" x14ac:dyDescent="0.3">
      <c r="A21701">
        <v>29418</v>
      </c>
      <c r="B21701" s="15" t="s">
        <v>892</v>
      </c>
      <c r="C21701" t="str">
        <f>_xlfn.XLOOKUP($B21701, STANDARDS!$A:$A, STANDARDS!$B:$B,,0,2)</f>
        <v>Gametrail Fm, Rackla Gp</v>
      </c>
      <c r="D21701" t="s">
        <v>517</v>
      </c>
      <c r="E21701" t="s">
        <v>2278</v>
      </c>
      <c r="F21701">
        <v>133</v>
      </c>
      <c r="G21701">
        <v>64.5</v>
      </c>
      <c r="H21701">
        <v>1</v>
      </c>
      <c r="I21701" t="s">
        <v>1816</v>
      </c>
      <c r="J21701" cm="1">
        <f t="array" ref="J21701:L21701">_xlfn.XLOOKUP($C21701, AGE!$A:$A,AGE!$B:$D,,0,2)</f>
        <v>571.5</v>
      </c>
      <c r="K21701">
        <v>7.2000000000000455</v>
      </c>
      <c r="L21701" t="str">
        <v>Rooney et al. 2020</v>
      </c>
      <c r="M21701" t="s">
        <v>2485</v>
      </c>
      <c r="O21701" s="14"/>
      <c r="P21701" t="s">
        <v>2342</v>
      </c>
      <c r="Q21701" s="14">
        <v>-3.92</v>
      </c>
      <c r="R21701">
        <v>0.1</v>
      </c>
      <c r="S21701" s="14"/>
      <c r="V21701">
        <v>1</v>
      </c>
      <c r="W21701" t="s">
        <v>2570</v>
      </c>
    </row>
    <row r="21702" spans="1:23" x14ac:dyDescent="0.3">
      <c r="A21702">
        <v>29419</v>
      </c>
      <c r="B21702" s="15" t="s">
        <v>892</v>
      </c>
      <c r="C21702" t="str">
        <f>_xlfn.XLOOKUP($B21702, STANDARDS!$A:$A, STANDARDS!$B:$B,,0,2)</f>
        <v>Gametrail Fm, Rackla Gp</v>
      </c>
      <c r="D21702" t="s">
        <v>517</v>
      </c>
      <c r="E21702" t="s">
        <v>2278</v>
      </c>
      <c r="F21702">
        <v>133</v>
      </c>
      <c r="G21702">
        <v>64.5</v>
      </c>
      <c r="H21702">
        <v>1</v>
      </c>
      <c r="I21702" t="s">
        <v>1816</v>
      </c>
      <c r="J21702" cm="1">
        <f t="array" ref="J21702:L21702">_xlfn.XLOOKUP($C21702, AGE!$A:$A,AGE!$B:$D,,0,2)</f>
        <v>571.5</v>
      </c>
      <c r="K21702">
        <v>7.2000000000000455</v>
      </c>
      <c r="L21702" t="str">
        <v>Rooney et al. 2020</v>
      </c>
      <c r="M21702" t="s">
        <v>2485</v>
      </c>
      <c r="O21702" s="14"/>
      <c r="P21702" t="s">
        <v>2342</v>
      </c>
      <c r="Q21702" s="14">
        <v>-3.31</v>
      </c>
      <c r="R21702">
        <v>0.1</v>
      </c>
      <c r="S21702" s="14"/>
      <c r="V21702">
        <v>1</v>
      </c>
      <c r="W21702" t="s">
        <v>2570</v>
      </c>
    </row>
    <row r="21703" spans="1:23" x14ac:dyDescent="0.3">
      <c r="A21703">
        <v>29420</v>
      </c>
      <c r="B21703" s="15" t="s">
        <v>892</v>
      </c>
      <c r="C21703" t="str">
        <f>_xlfn.XLOOKUP($B21703, STANDARDS!$A:$A, STANDARDS!$B:$B,,0,2)</f>
        <v>Gametrail Fm, Rackla Gp</v>
      </c>
      <c r="D21703" t="s">
        <v>517</v>
      </c>
      <c r="E21703" t="s">
        <v>2278</v>
      </c>
      <c r="F21703">
        <v>133</v>
      </c>
      <c r="G21703">
        <v>64.5</v>
      </c>
      <c r="H21703">
        <v>1</v>
      </c>
      <c r="I21703" t="s">
        <v>1816</v>
      </c>
      <c r="J21703" cm="1">
        <f t="array" ref="J21703:L21703">_xlfn.XLOOKUP($C21703, AGE!$A:$A,AGE!$B:$D,,0,2)</f>
        <v>571.5</v>
      </c>
      <c r="K21703">
        <v>7.2000000000000455</v>
      </c>
      <c r="L21703" t="str">
        <v>Rooney et al. 2020</v>
      </c>
      <c r="M21703" t="s">
        <v>2485</v>
      </c>
      <c r="O21703" s="14"/>
      <c r="P21703" t="s">
        <v>2342</v>
      </c>
      <c r="Q21703" s="14">
        <v>-5.19</v>
      </c>
      <c r="R21703">
        <v>0.1</v>
      </c>
      <c r="S21703" s="14"/>
      <c r="V21703">
        <v>1</v>
      </c>
      <c r="W21703" t="s">
        <v>2570</v>
      </c>
    </row>
    <row r="21704" spans="1:23" x14ac:dyDescent="0.3">
      <c r="A21704">
        <v>29421</v>
      </c>
      <c r="B21704" s="15" t="s">
        <v>892</v>
      </c>
      <c r="C21704" t="str">
        <f>_xlfn.XLOOKUP($B21704, STANDARDS!$A:$A, STANDARDS!$B:$B,,0,2)</f>
        <v>Gametrail Fm, Rackla Gp</v>
      </c>
      <c r="D21704" t="s">
        <v>517</v>
      </c>
      <c r="E21704" t="s">
        <v>2278</v>
      </c>
      <c r="F21704">
        <v>133</v>
      </c>
      <c r="G21704">
        <v>64.5</v>
      </c>
      <c r="H21704">
        <v>1</v>
      </c>
      <c r="I21704" t="s">
        <v>1816</v>
      </c>
      <c r="J21704" cm="1">
        <f t="array" ref="J21704:L21704">_xlfn.XLOOKUP($C21704, AGE!$A:$A,AGE!$B:$D,,0,2)</f>
        <v>571.5</v>
      </c>
      <c r="K21704">
        <v>7.2000000000000455</v>
      </c>
      <c r="L21704" t="str">
        <v>Rooney et al. 2020</v>
      </c>
      <c r="M21704" t="s">
        <v>2485</v>
      </c>
      <c r="O21704" s="14"/>
      <c r="P21704" t="s">
        <v>2342</v>
      </c>
      <c r="Q21704" s="14">
        <v>-6.98</v>
      </c>
      <c r="R21704">
        <v>0.1</v>
      </c>
      <c r="S21704" s="14"/>
      <c r="V21704">
        <v>1</v>
      </c>
      <c r="W21704" t="s">
        <v>2570</v>
      </c>
    </row>
    <row r="21705" spans="1:23" x14ac:dyDescent="0.3">
      <c r="A21705">
        <v>29422</v>
      </c>
      <c r="B21705" s="15" t="s">
        <v>892</v>
      </c>
      <c r="C21705" t="str">
        <f>_xlfn.XLOOKUP($B21705, STANDARDS!$A:$A, STANDARDS!$B:$B,,0,2)</f>
        <v>Gametrail Fm, Rackla Gp</v>
      </c>
      <c r="D21705" t="s">
        <v>517</v>
      </c>
      <c r="E21705" t="s">
        <v>2278</v>
      </c>
      <c r="F21705">
        <v>133</v>
      </c>
      <c r="G21705">
        <v>64.5</v>
      </c>
      <c r="H21705">
        <v>1</v>
      </c>
      <c r="I21705" t="s">
        <v>1816</v>
      </c>
      <c r="J21705" cm="1">
        <f t="array" ref="J21705:L21705">_xlfn.XLOOKUP($C21705, AGE!$A:$A,AGE!$B:$D,,0,2)</f>
        <v>571.5</v>
      </c>
      <c r="K21705">
        <v>7.2000000000000455</v>
      </c>
      <c r="L21705" t="str">
        <v>Rooney et al. 2020</v>
      </c>
      <c r="M21705" t="s">
        <v>2485</v>
      </c>
      <c r="O21705" s="14"/>
      <c r="P21705" t="s">
        <v>2342</v>
      </c>
      <c r="Q21705" s="14">
        <v>-6.92</v>
      </c>
      <c r="R21705">
        <v>0.1</v>
      </c>
      <c r="S21705" s="14"/>
      <c r="V21705">
        <v>1</v>
      </c>
      <c r="W21705" t="s">
        <v>2570</v>
      </c>
    </row>
    <row r="21706" spans="1:23" x14ac:dyDescent="0.3">
      <c r="A21706">
        <v>29423</v>
      </c>
      <c r="B21706" s="15" t="s">
        <v>892</v>
      </c>
      <c r="C21706" t="str">
        <f>_xlfn.XLOOKUP($B21706, STANDARDS!$A:$A, STANDARDS!$B:$B,,0,2)</f>
        <v>Gametrail Fm, Rackla Gp</v>
      </c>
      <c r="D21706" t="s">
        <v>517</v>
      </c>
      <c r="E21706" t="s">
        <v>2278</v>
      </c>
      <c r="F21706">
        <v>133</v>
      </c>
      <c r="G21706">
        <v>64.5</v>
      </c>
      <c r="H21706">
        <v>1</v>
      </c>
      <c r="I21706" t="s">
        <v>1816</v>
      </c>
      <c r="J21706" cm="1">
        <f t="array" ref="J21706:L21706">_xlfn.XLOOKUP($C21706, AGE!$A:$A,AGE!$B:$D,,0,2)</f>
        <v>571.5</v>
      </c>
      <c r="K21706">
        <v>7.2000000000000455</v>
      </c>
      <c r="L21706" t="str">
        <v>Rooney et al. 2020</v>
      </c>
      <c r="M21706" t="s">
        <v>2485</v>
      </c>
      <c r="O21706" s="14"/>
      <c r="P21706" t="s">
        <v>2342</v>
      </c>
      <c r="Q21706" s="14">
        <v>-5.58</v>
      </c>
      <c r="R21706">
        <v>0.1</v>
      </c>
      <c r="S21706" s="14"/>
      <c r="V21706">
        <v>1</v>
      </c>
      <c r="W21706" t="s">
        <v>2570</v>
      </c>
    </row>
    <row r="21707" spans="1:23" x14ac:dyDescent="0.3">
      <c r="A21707">
        <v>29424</v>
      </c>
      <c r="B21707" s="15" t="s">
        <v>892</v>
      </c>
      <c r="C21707" t="str">
        <f>_xlfn.XLOOKUP($B21707, STANDARDS!$A:$A, STANDARDS!$B:$B,,0,2)</f>
        <v>Gametrail Fm, Rackla Gp</v>
      </c>
      <c r="D21707" t="s">
        <v>517</v>
      </c>
      <c r="E21707" t="s">
        <v>2278</v>
      </c>
      <c r="F21707">
        <v>133</v>
      </c>
      <c r="G21707">
        <v>64.5</v>
      </c>
      <c r="H21707">
        <v>1</v>
      </c>
      <c r="I21707" t="s">
        <v>1816</v>
      </c>
      <c r="J21707" cm="1">
        <f t="array" ref="J21707:L21707">_xlfn.XLOOKUP($C21707, AGE!$A:$A,AGE!$B:$D,,0,2)</f>
        <v>571.5</v>
      </c>
      <c r="K21707">
        <v>7.2000000000000455</v>
      </c>
      <c r="L21707" t="str">
        <v>Rooney et al. 2020</v>
      </c>
      <c r="M21707" t="s">
        <v>2485</v>
      </c>
      <c r="O21707" s="14"/>
      <c r="P21707" t="s">
        <v>2342</v>
      </c>
      <c r="Q21707" s="14">
        <v>-6.16</v>
      </c>
      <c r="R21707">
        <v>0.1</v>
      </c>
      <c r="S21707" s="14"/>
      <c r="V21707">
        <v>1</v>
      </c>
      <c r="W21707" t="s">
        <v>2570</v>
      </c>
    </row>
    <row r="21708" spans="1:23" x14ac:dyDescent="0.3">
      <c r="A21708">
        <v>29425</v>
      </c>
      <c r="B21708" s="15" t="s">
        <v>892</v>
      </c>
      <c r="C21708" t="str">
        <f>_xlfn.XLOOKUP($B21708, STANDARDS!$A:$A, STANDARDS!$B:$B,,0,2)</f>
        <v>Gametrail Fm, Rackla Gp</v>
      </c>
      <c r="D21708" t="s">
        <v>517</v>
      </c>
      <c r="E21708" t="s">
        <v>2278</v>
      </c>
      <c r="F21708">
        <v>133</v>
      </c>
      <c r="G21708">
        <v>64.5</v>
      </c>
      <c r="H21708">
        <v>1</v>
      </c>
      <c r="I21708" t="s">
        <v>1816</v>
      </c>
      <c r="J21708" cm="1">
        <f t="array" ref="J21708:L21708">_xlfn.XLOOKUP($C21708, AGE!$A:$A,AGE!$B:$D,,0,2)</f>
        <v>571.5</v>
      </c>
      <c r="K21708">
        <v>7.2000000000000455</v>
      </c>
      <c r="L21708" t="str">
        <v>Rooney et al. 2020</v>
      </c>
      <c r="M21708" t="s">
        <v>2485</v>
      </c>
      <c r="O21708" s="14"/>
      <c r="P21708" t="s">
        <v>2342</v>
      </c>
      <c r="Q21708" s="14">
        <v>-3.8</v>
      </c>
      <c r="R21708">
        <v>0.1</v>
      </c>
      <c r="S21708" s="14"/>
      <c r="V21708">
        <v>1</v>
      </c>
      <c r="W21708" t="s">
        <v>2570</v>
      </c>
    </row>
    <row r="21709" spans="1:23" x14ac:dyDescent="0.3">
      <c r="A21709">
        <v>29426</v>
      </c>
      <c r="B21709" s="15" t="s">
        <v>892</v>
      </c>
      <c r="C21709" t="str">
        <f>_xlfn.XLOOKUP($B21709, STANDARDS!$A:$A, STANDARDS!$B:$B,,0,2)</f>
        <v>Gametrail Fm, Rackla Gp</v>
      </c>
      <c r="D21709" t="s">
        <v>517</v>
      </c>
      <c r="E21709" t="s">
        <v>2278</v>
      </c>
      <c r="F21709">
        <v>133</v>
      </c>
      <c r="G21709">
        <v>64.5</v>
      </c>
      <c r="H21709">
        <v>1</v>
      </c>
      <c r="I21709" t="s">
        <v>1816</v>
      </c>
      <c r="J21709" cm="1">
        <f t="array" ref="J21709:L21709">_xlfn.XLOOKUP($C21709, AGE!$A:$A,AGE!$B:$D,,0,2)</f>
        <v>571.5</v>
      </c>
      <c r="K21709">
        <v>7.2000000000000455</v>
      </c>
      <c r="L21709" t="str">
        <v>Rooney et al. 2020</v>
      </c>
      <c r="M21709" t="s">
        <v>2485</v>
      </c>
      <c r="O21709" s="14"/>
      <c r="P21709" t="s">
        <v>2342</v>
      </c>
      <c r="Q21709" s="14">
        <v>-3.87</v>
      </c>
      <c r="R21709">
        <v>0.1</v>
      </c>
      <c r="S21709" s="14"/>
      <c r="V21709">
        <v>1</v>
      </c>
      <c r="W21709" t="s">
        <v>2570</v>
      </c>
    </row>
    <row r="21710" spans="1:23" x14ac:dyDescent="0.3">
      <c r="A21710">
        <v>29427</v>
      </c>
      <c r="B21710" s="15" t="s">
        <v>892</v>
      </c>
      <c r="C21710" t="str">
        <f>_xlfn.XLOOKUP($B21710, STANDARDS!$A:$A, STANDARDS!$B:$B,,0,2)</f>
        <v>Gametrail Fm, Rackla Gp</v>
      </c>
      <c r="D21710" t="s">
        <v>517</v>
      </c>
      <c r="E21710" t="s">
        <v>2278</v>
      </c>
      <c r="F21710">
        <v>133</v>
      </c>
      <c r="G21710">
        <v>64.5</v>
      </c>
      <c r="H21710">
        <v>1</v>
      </c>
      <c r="I21710" t="s">
        <v>1816</v>
      </c>
      <c r="J21710" cm="1">
        <f t="array" ref="J21710:L21710">_xlfn.XLOOKUP($C21710, AGE!$A:$A,AGE!$B:$D,,0,2)</f>
        <v>571.5</v>
      </c>
      <c r="K21710">
        <v>7.2000000000000455</v>
      </c>
      <c r="L21710" t="str">
        <v>Rooney et al. 2020</v>
      </c>
      <c r="M21710" t="s">
        <v>2485</v>
      </c>
      <c r="O21710" s="14"/>
      <c r="P21710" t="s">
        <v>2342</v>
      </c>
      <c r="Q21710" s="14">
        <v>-4.08</v>
      </c>
      <c r="R21710">
        <v>0.1</v>
      </c>
      <c r="S21710" s="14"/>
      <c r="V21710">
        <v>1</v>
      </c>
      <c r="W21710" t="s">
        <v>2570</v>
      </c>
    </row>
    <row r="21711" spans="1:23" x14ac:dyDescent="0.3">
      <c r="A21711">
        <v>29428</v>
      </c>
      <c r="B21711" s="15" t="s">
        <v>892</v>
      </c>
      <c r="C21711" t="str">
        <f>_xlfn.XLOOKUP($B21711, STANDARDS!$A:$A, STANDARDS!$B:$B,,0,2)</f>
        <v>Gametrail Fm, Rackla Gp</v>
      </c>
      <c r="D21711" t="s">
        <v>517</v>
      </c>
      <c r="E21711" t="s">
        <v>2278</v>
      </c>
      <c r="F21711">
        <v>133</v>
      </c>
      <c r="G21711">
        <v>64.5</v>
      </c>
      <c r="H21711">
        <v>1</v>
      </c>
      <c r="I21711" t="s">
        <v>1816</v>
      </c>
      <c r="J21711" cm="1">
        <f t="array" ref="J21711:L21711">_xlfn.XLOOKUP($C21711, AGE!$A:$A,AGE!$B:$D,,0,2)</f>
        <v>571.5</v>
      </c>
      <c r="K21711">
        <v>7.2000000000000455</v>
      </c>
      <c r="L21711" t="str">
        <v>Rooney et al. 2020</v>
      </c>
      <c r="M21711" t="s">
        <v>2485</v>
      </c>
      <c r="O21711" s="14"/>
      <c r="P21711" t="s">
        <v>2342</v>
      </c>
      <c r="Q21711" s="14">
        <v>-4.5999999999999996</v>
      </c>
      <c r="R21711">
        <v>0.1</v>
      </c>
      <c r="S21711" s="14"/>
      <c r="V21711">
        <v>1</v>
      </c>
      <c r="W21711" t="s">
        <v>2570</v>
      </c>
    </row>
    <row r="21712" spans="1:23" x14ac:dyDescent="0.3">
      <c r="A21712">
        <v>29429</v>
      </c>
      <c r="B21712" s="15" t="s">
        <v>892</v>
      </c>
      <c r="C21712" t="str">
        <f>_xlfn.XLOOKUP($B21712, STANDARDS!$A:$A, STANDARDS!$B:$B,,0,2)</f>
        <v>Gametrail Fm, Rackla Gp</v>
      </c>
      <c r="D21712" t="s">
        <v>517</v>
      </c>
      <c r="E21712" t="s">
        <v>2278</v>
      </c>
      <c r="F21712">
        <v>133</v>
      </c>
      <c r="G21712">
        <v>64.5</v>
      </c>
      <c r="H21712">
        <v>1</v>
      </c>
      <c r="I21712" t="s">
        <v>1816</v>
      </c>
      <c r="J21712" cm="1">
        <f t="array" ref="J21712:L21712">_xlfn.XLOOKUP($C21712, AGE!$A:$A,AGE!$B:$D,,0,2)</f>
        <v>571.5</v>
      </c>
      <c r="K21712">
        <v>7.2000000000000455</v>
      </c>
      <c r="L21712" t="str">
        <v>Rooney et al. 2020</v>
      </c>
      <c r="M21712" t="s">
        <v>2485</v>
      </c>
      <c r="O21712" s="14"/>
      <c r="P21712" t="s">
        <v>2342</v>
      </c>
      <c r="Q21712" s="14">
        <v>-7.06</v>
      </c>
      <c r="R21712">
        <v>0.1</v>
      </c>
      <c r="S21712" s="14"/>
      <c r="V21712">
        <v>1</v>
      </c>
      <c r="W21712" t="s">
        <v>2570</v>
      </c>
    </row>
    <row r="21713" spans="1:23" x14ac:dyDescent="0.3">
      <c r="A21713">
        <v>29430</v>
      </c>
      <c r="B21713" s="15" t="s">
        <v>892</v>
      </c>
      <c r="C21713" t="str">
        <f>_xlfn.XLOOKUP($B21713, STANDARDS!$A:$A, STANDARDS!$B:$B,,0,2)</f>
        <v>Gametrail Fm, Rackla Gp</v>
      </c>
      <c r="D21713" t="s">
        <v>517</v>
      </c>
      <c r="E21713" t="s">
        <v>2278</v>
      </c>
      <c r="F21713">
        <v>133</v>
      </c>
      <c r="G21713">
        <v>64.5</v>
      </c>
      <c r="H21713">
        <v>1</v>
      </c>
      <c r="I21713" t="s">
        <v>1816</v>
      </c>
      <c r="J21713" cm="1">
        <f t="array" ref="J21713:L21713">_xlfn.XLOOKUP($C21713, AGE!$A:$A,AGE!$B:$D,,0,2)</f>
        <v>571.5</v>
      </c>
      <c r="K21713">
        <v>7.2000000000000455</v>
      </c>
      <c r="L21713" t="str">
        <v>Rooney et al. 2020</v>
      </c>
      <c r="M21713" t="s">
        <v>2485</v>
      </c>
      <c r="O21713" s="14"/>
      <c r="P21713" t="s">
        <v>2342</v>
      </c>
      <c r="Q21713" s="14">
        <v>-4.96</v>
      </c>
      <c r="R21713">
        <v>0.1</v>
      </c>
      <c r="S21713" s="14"/>
      <c r="V21713">
        <v>1</v>
      </c>
      <c r="W21713" t="s">
        <v>2570</v>
      </c>
    </row>
    <row r="21714" spans="1:23" x14ac:dyDescent="0.3">
      <c r="A21714">
        <v>29431</v>
      </c>
      <c r="B21714" s="15" t="s">
        <v>892</v>
      </c>
      <c r="C21714" t="str">
        <f>_xlfn.XLOOKUP($B21714, STANDARDS!$A:$A, STANDARDS!$B:$B,,0,2)</f>
        <v>Gametrail Fm, Rackla Gp</v>
      </c>
      <c r="D21714" t="s">
        <v>517</v>
      </c>
      <c r="E21714" t="s">
        <v>2278</v>
      </c>
      <c r="F21714">
        <v>133</v>
      </c>
      <c r="G21714">
        <v>64.5</v>
      </c>
      <c r="H21714">
        <v>1</v>
      </c>
      <c r="I21714" t="s">
        <v>1816</v>
      </c>
      <c r="J21714" cm="1">
        <f t="array" ref="J21714:L21714">_xlfn.XLOOKUP($C21714, AGE!$A:$A,AGE!$B:$D,,0,2)</f>
        <v>571.5</v>
      </c>
      <c r="K21714">
        <v>7.2000000000000455</v>
      </c>
      <c r="L21714" t="str">
        <v>Rooney et al. 2020</v>
      </c>
      <c r="M21714" t="s">
        <v>2485</v>
      </c>
      <c r="O21714" s="14"/>
      <c r="P21714" t="s">
        <v>2342</v>
      </c>
      <c r="Q21714" s="14">
        <v>-5.2</v>
      </c>
      <c r="R21714">
        <v>0.1</v>
      </c>
      <c r="S21714" s="14"/>
      <c r="V21714">
        <v>1</v>
      </c>
      <c r="W21714" t="s">
        <v>2570</v>
      </c>
    </row>
    <row r="21715" spans="1:23" x14ac:dyDescent="0.3">
      <c r="A21715">
        <v>29432</v>
      </c>
      <c r="B21715" s="15" t="s">
        <v>892</v>
      </c>
      <c r="C21715" t="str">
        <f>_xlfn.XLOOKUP($B21715, STANDARDS!$A:$A, STANDARDS!$B:$B,,0,2)</f>
        <v>Gametrail Fm, Rackla Gp</v>
      </c>
      <c r="D21715" t="s">
        <v>517</v>
      </c>
      <c r="E21715" t="s">
        <v>2278</v>
      </c>
      <c r="F21715">
        <v>133</v>
      </c>
      <c r="G21715">
        <v>64.5</v>
      </c>
      <c r="H21715">
        <v>1</v>
      </c>
      <c r="I21715" t="s">
        <v>1816</v>
      </c>
      <c r="J21715" cm="1">
        <f t="array" ref="J21715:L21715">_xlfn.XLOOKUP($C21715, AGE!$A:$A,AGE!$B:$D,,0,2)</f>
        <v>571.5</v>
      </c>
      <c r="K21715">
        <v>7.2000000000000455</v>
      </c>
      <c r="L21715" t="str">
        <v>Rooney et al. 2020</v>
      </c>
      <c r="M21715" t="s">
        <v>2485</v>
      </c>
      <c r="O21715" s="14"/>
      <c r="P21715" t="s">
        <v>2342</v>
      </c>
      <c r="Q21715" s="14">
        <v>-4.63</v>
      </c>
      <c r="R21715">
        <v>0.1</v>
      </c>
      <c r="S21715" s="14"/>
      <c r="V21715">
        <v>1</v>
      </c>
      <c r="W21715" t="s">
        <v>2570</v>
      </c>
    </row>
    <row r="21716" spans="1:23" x14ac:dyDescent="0.3">
      <c r="A21716">
        <v>29433</v>
      </c>
      <c r="B21716" s="15" t="s">
        <v>892</v>
      </c>
      <c r="C21716" t="str">
        <f>_xlfn.XLOOKUP($B21716, STANDARDS!$A:$A, STANDARDS!$B:$B,,0,2)</f>
        <v>Gametrail Fm, Rackla Gp</v>
      </c>
      <c r="D21716" t="s">
        <v>517</v>
      </c>
      <c r="E21716" t="s">
        <v>2278</v>
      </c>
      <c r="F21716">
        <v>133</v>
      </c>
      <c r="G21716">
        <v>64.5</v>
      </c>
      <c r="H21716">
        <v>1</v>
      </c>
      <c r="I21716" t="s">
        <v>1816</v>
      </c>
      <c r="J21716" cm="1">
        <f t="array" ref="J21716:L21716">_xlfn.XLOOKUP($C21716, AGE!$A:$A,AGE!$B:$D,,0,2)</f>
        <v>571.5</v>
      </c>
      <c r="K21716">
        <v>7.2000000000000455</v>
      </c>
      <c r="L21716" t="str">
        <v>Rooney et al. 2020</v>
      </c>
      <c r="M21716" t="s">
        <v>2485</v>
      </c>
      <c r="O21716" s="14"/>
      <c r="P21716" t="s">
        <v>2342</v>
      </c>
      <c r="Q21716" s="14">
        <v>-4.37</v>
      </c>
      <c r="R21716">
        <v>0.1</v>
      </c>
      <c r="S21716" s="14"/>
      <c r="V21716">
        <v>1</v>
      </c>
      <c r="W21716" t="s">
        <v>2570</v>
      </c>
    </row>
    <row r="21717" spans="1:23" x14ac:dyDescent="0.3">
      <c r="A21717">
        <v>29434</v>
      </c>
      <c r="B21717" s="15" t="s">
        <v>892</v>
      </c>
      <c r="C21717" t="str">
        <f>_xlfn.XLOOKUP($B21717, STANDARDS!$A:$A, STANDARDS!$B:$B,,0,2)</f>
        <v>Gametrail Fm, Rackla Gp</v>
      </c>
      <c r="D21717" t="s">
        <v>517</v>
      </c>
      <c r="E21717" t="s">
        <v>2278</v>
      </c>
      <c r="F21717">
        <v>133</v>
      </c>
      <c r="G21717">
        <v>64.5</v>
      </c>
      <c r="H21717">
        <v>1</v>
      </c>
      <c r="I21717" t="s">
        <v>1816</v>
      </c>
      <c r="J21717" cm="1">
        <f t="array" ref="J21717:L21717">_xlfn.XLOOKUP($C21717, AGE!$A:$A,AGE!$B:$D,,0,2)</f>
        <v>571.5</v>
      </c>
      <c r="K21717">
        <v>7.2000000000000455</v>
      </c>
      <c r="L21717" t="str">
        <v>Rooney et al. 2020</v>
      </c>
      <c r="M21717" t="s">
        <v>2485</v>
      </c>
      <c r="O21717" s="14"/>
      <c r="P21717" t="s">
        <v>2342</v>
      </c>
      <c r="Q21717" s="14">
        <v>-4.2300000000000004</v>
      </c>
      <c r="R21717">
        <v>0.1</v>
      </c>
      <c r="S21717" s="14"/>
      <c r="V21717">
        <v>1</v>
      </c>
      <c r="W21717" t="s">
        <v>2570</v>
      </c>
    </row>
    <row r="21718" spans="1:23" x14ac:dyDescent="0.3">
      <c r="A21718">
        <v>29435</v>
      </c>
      <c r="B21718" s="15" t="s">
        <v>892</v>
      </c>
      <c r="C21718" t="str">
        <f>_xlfn.XLOOKUP($B21718, STANDARDS!$A:$A, STANDARDS!$B:$B,,0,2)</f>
        <v>Gametrail Fm, Rackla Gp</v>
      </c>
      <c r="D21718" t="s">
        <v>517</v>
      </c>
      <c r="E21718" t="s">
        <v>2278</v>
      </c>
      <c r="F21718">
        <v>133</v>
      </c>
      <c r="G21718">
        <v>64.5</v>
      </c>
      <c r="H21718">
        <v>1</v>
      </c>
      <c r="I21718" t="s">
        <v>1816</v>
      </c>
      <c r="J21718" cm="1">
        <f t="array" ref="J21718:L21718">_xlfn.XLOOKUP($C21718, AGE!$A:$A,AGE!$B:$D,,0,2)</f>
        <v>571.5</v>
      </c>
      <c r="K21718">
        <v>7.2000000000000455</v>
      </c>
      <c r="L21718" t="str">
        <v>Rooney et al. 2020</v>
      </c>
      <c r="M21718" t="s">
        <v>2485</v>
      </c>
      <c r="O21718" s="14"/>
      <c r="P21718" t="s">
        <v>2342</v>
      </c>
      <c r="Q21718" s="14">
        <v>-4.34</v>
      </c>
      <c r="R21718">
        <v>0.1</v>
      </c>
      <c r="S21718" s="14"/>
      <c r="V21718">
        <v>1</v>
      </c>
      <c r="W21718" t="s">
        <v>2570</v>
      </c>
    </row>
    <row r="21719" spans="1:23" x14ac:dyDescent="0.3">
      <c r="A21719">
        <v>29436</v>
      </c>
      <c r="B21719" s="15" t="s">
        <v>892</v>
      </c>
      <c r="C21719" t="str">
        <f>_xlfn.XLOOKUP($B21719, STANDARDS!$A:$A, STANDARDS!$B:$B,,0,2)</f>
        <v>Gametrail Fm, Rackla Gp</v>
      </c>
      <c r="D21719" t="s">
        <v>517</v>
      </c>
      <c r="E21719" t="s">
        <v>2278</v>
      </c>
      <c r="F21719">
        <v>133</v>
      </c>
      <c r="G21719">
        <v>64.5</v>
      </c>
      <c r="H21719">
        <v>1</v>
      </c>
      <c r="I21719" t="s">
        <v>1816</v>
      </c>
      <c r="J21719" cm="1">
        <f t="array" ref="J21719:L21719">_xlfn.XLOOKUP($C21719, AGE!$A:$A,AGE!$B:$D,,0,2)</f>
        <v>571.5</v>
      </c>
      <c r="K21719">
        <v>7.2000000000000455</v>
      </c>
      <c r="L21719" t="str">
        <v>Rooney et al. 2020</v>
      </c>
      <c r="M21719" t="s">
        <v>2485</v>
      </c>
      <c r="O21719" s="14"/>
      <c r="P21719" t="s">
        <v>2342</v>
      </c>
      <c r="Q21719" s="14">
        <v>-4.54</v>
      </c>
      <c r="R21719">
        <v>0.1</v>
      </c>
      <c r="S21719" s="14"/>
      <c r="V21719">
        <v>1</v>
      </c>
      <c r="W21719" t="s">
        <v>2570</v>
      </c>
    </row>
    <row r="21720" spans="1:23" x14ac:dyDescent="0.3">
      <c r="A21720">
        <v>29437</v>
      </c>
      <c r="B21720" s="15" t="s">
        <v>892</v>
      </c>
      <c r="C21720" t="str">
        <f>_xlfn.XLOOKUP($B21720, STANDARDS!$A:$A, STANDARDS!$B:$B,,0,2)</f>
        <v>Gametrail Fm, Rackla Gp</v>
      </c>
      <c r="D21720" t="s">
        <v>517</v>
      </c>
      <c r="E21720" t="s">
        <v>2278</v>
      </c>
      <c r="F21720">
        <v>133</v>
      </c>
      <c r="G21720">
        <v>64.5</v>
      </c>
      <c r="H21720">
        <v>1</v>
      </c>
      <c r="I21720" t="s">
        <v>1816</v>
      </c>
      <c r="J21720" cm="1">
        <f t="array" ref="J21720:L21720">_xlfn.XLOOKUP($C21720, AGE!$A:$A,AGE!$B:$D,,0,2)</f>
        <v>571.5</v>
      </c>
      <c r="K21720">
        <v>7.2000000000000455</v>
      </c>
      <c r="L21720" t="str">
        <v>Rooney et al. 2020</v>
      </c>
      <c r="M21720" t="s">
        <v>2485</v>
      </c>
      <c r="O21720" s="14"/>
      <c r="P21720" t="s">
        <v>2342</v>
      </c>
      <c r="Q21720" s="14">
        <v>-4.2699999999999996</v>
      </c>
      <c r="R21720">
        <v>0.1</v>
      </c>
      <c r="S21720" s="14"/>
      <c r="V21720">
        <v>1</v>
      </c>
      <c r="W21720" t="s">
        <v>2570</v>
      </c>
    </row>
    <row r="21721" spans="1:23" x14ac:dyDescent="0.3">
      <c r="A21721">
        <v>29438</v>
      </c>
      <c r="B21721" s="15" t="s">
        <v>892</v>
      </c>
      <c r="C21721" t="str">
        <f>_xlfn.XLOOKUP($B21721, STANDARDS!$A:$A, STANDARDS!$B:$B,,0,2)</f>
        <v>Gametrail Fm, Rackla Gp</v>
      </c>
      <c r="D21721" t="s">
        <v>517</v>
      </c>
      <c r="E21721" t="s">
        <v>2278</v>
      </c>
      <c r="F21721">
        <v>133</v>
      </c>
      <c r="G21721">
        <v>64.5</v>
      </c>
      <c r="H21721">
        <v>1</v>
      </c>
      <c r="I21721" t="s">
        <v>1816</v>
      </c>
      <c r="J21721" cm="1">
        <f t="array" ref="J21721:L21721">_xlfn.XLOOKUP($C21721, AGE!$A:$A,AGE!$B:$D,,0,2)</f>
        <v>571.5</v>
      </c>
      <c r="K21721">
        <v>7.2000000000000455</v>
      </c>
      <c r="L21721" t="str">
        <v>Rooney et al. 2020</v>
      </c>
      <c r="M21721" t="s">
        <v>2485</v>
      </c>
      <c r="O21721" s="14"/>
      <c r="P21721" t="s">
        <v>2342</v>
      </c>
      <c r="Q21721" s="14">
        <v>-3.94</v>
      </c>
      <c r="R21721">
        <v>0.1</v>
      </c>
      <c r="S21721" s="14"/>
      <c r="V21721">
        <v>1</v>
      </c>
      <c r="W21721" t="s">
        <v>2570</v>
      </c>
    </row>
    <row r="21722" spans="1:23" x14ac:dyDescent="0.3">
      <c r="A21722">
        <v>29439</v>
      </c>
      <c r="B21722" s="15" t="s">
        <v>892</v>
      </c>
      <c r="C21722" t="str">
        <f>_xlfn.XLOOKUP($B21722, STANDARDS!$A:$A, STANDARDS!$B:$B,,0,2)</f>
        <v>Gametrail Fm, Rackla Gp</v>
      </c>
      <c r="D21722" t="s">
        <v>517</v>
      </c>
      <c r="E21722" t="s">
        <v>2278</v>
      </c>
      <c r="F21722">
        <v>133</v>
      </c>
      <c r="G21722">
        <v>64.5</v>
      </c>
      <c r="H21722">
        <v>1</v>
      </c>
      <c r="I21722" t="s">
        <v>1816</v>
      </c>
      <c r="J21722" cm="1">
        <f t="array" ref="J21722:L21722">_xlfn.XLOOKUP($C21722, AGE!$A:$A,AGE!$B:$D,,0,2)</f>
        <v>571.5</v>
      </c>
      <c r="K21722">
        <v>7.2000000000000455</v>
      </c>
      <c r="L21722" t="str">
        <v>Rooney et al. 2020</v>
      </c>
      <c r="M21722" t="s">
        <v>2485</v>
      </c>
      <c r="O21722" s="14"/>
      <c r="P21722" t="s">
        <v>2342</v>
      </c>
      <c r="Q21722" s="14">
        <v>-4.0999999999999996</v>
      </c>
      <c r="R21722">
        <v>0.1</v>
      </c>
      <c r="S21722" s="14"/>
      <c r="V21722">
        <v>1</v>
      </c>
      <c r="W21722" t="s">
        <v>2570</v>
      </c>
    </row>
    <row r="21723" spans="1:23" x14ac:dyDescent="0.3">
      <c r="A21723">
        <v>29440</v>
      </c>
      <c r="B21723" s="15" t="s">
        <v>892</v>
      </c>
      <c r="C21723" t="str">
        <f>_xlfn.XLOOKUP($B21723, STANDARDS!$A:$A, STANDARDS!$B:$B,,0,2)</f>
        <v>Gametrail Fm, Rackla Gp</v>
      </c>
      <c r="D21723" t="s">
        <v>517</v>
      </c>
      <c r="E21723" t="s">
        <v>2278</v>
      </c>
      <c r="F21723">
        <v>133</v>
      </c>
      <c r="G21723">
        <v>64.5</v>
      </c>
      <c r="H21723">
        <v>1</v>
      </c>
      <c r="I21723" t="s">
        <v>1816</v>
      </c>
      <c r="J21723" cm="1">
        <f t="array" ref="J21723:L21723">_xlfn.XLOOKUP($C21723, AGE!$A:$A,AGE!$B:$D,,0,2)</f>
        <v>571.5</v>
      </c>
      <c r="K21723">
        <v>7.2000000000000455</v>
      </c>
      <c r="L21723" t="str">
        <v>Rooney et al. 2020</v>
      </c>
      <c r="M21723" t="s">
        <v>2485</v>
      </c>
      <c r="O21723" s="14"/>
      <c r="P21723" t="s">
        <v>2342</v>
      </c>
      <c r="Q21723" s="14">
        <v>-4.13</v>
      </c>
      <c r="R21723">
        <v>0.1</v>
      </c>
      <c r="S21723" s="14"/>
      <c r="V21723">
        <v>1</v>
      </c>
      <c r="W21723" t="s">
        <v>2570</v>
      </c>
    </row>
    <row r="21724" spans="1:23" x14ac:dyDescent="0.3">
      <c r="A21724">
        <v>29441</v>
      </c>
      <c r="B21724" s="15" t="s">
        <v>892</v>
      </c>
      <c r="C21724" t="str">
        <f>_xlfn.XLOOKUP($B21724, STANDARDS!$A:$A, STANDARDS!$B:$B,,0,2)</f>
        <v>Gametrail Fm, Rackla Gp</v>
      </c>
      <c r="D21724" t="s">
        <v>517</v>
      </c>
      <c r="E21724" t="s">
        <v>2278</v>
      </c>
      <c r="F21724">
        <v>133</v>
      </c>
      <c r="G21724">
        <v>64.5</v>
      </c>
      <c r="H21724">
        <v>1</v>
      </c>
      <c r="I21724" t="s">
        <v>1816</v>
      </c>
      <c r="J21724" cm="1">
        <f t="array" ref="J21724:L21724">_xlfn.XLOOKUP($C21724, AGE!$A:$A,AGE!$B:$D,,0,2)</f>
        <v>571.5</v>
      </c>
      <c r="K21724">
        <v>7.2000000000000455</v>
      </c>
      <c r="L21724" t="str">
        <v>Rooney et al. 2020</v>
      </c>
      <c r="M21724" t="s">
        <v>2485</v>
      </c>
      <c r="O21724" s="14"/>
      <c r="P21724" t="s">
        <v>2342</v>
      </c>
      <c r="Q21724" s="14">
        <v>-4.03</v>
      </c>
      <c r="R21724">
        <v>0.1</v>
      </c>
      <c r="S21724" s="14"/>
      <c r="V21724">
        <v>1</v>
      </c>
      <c r="W21724" t="s">
        <v>2570</v>
      </c>
    </row>
    <row r="21725" spans="1:23" x14ac:dyDescent="0.3">
      <c r="A21725">
        <v>29442</v>
      </c>
      <c r="B21725" s="15" t="s">
        <v>892</v>
      </c>
      <c r="C21725" t="str">
        <f>_xlfn.XLOOKUP($B21725, STANDARDS!$A:$A, STANDARDS!$B:$B,,0,2)</f>
        <v>Gametrail Fm, Rackla Gp</v>
      </c>
      <c r="D21725" t="s">
        <v>517</v>
      </c>
      <c r="E21725" t="s">
        <v>2278</v>
      </c>
      <c r="F21725">
        <v>133</v>
      </c>
      <c r="G21725">
        <v>64.5</v>
      </c>
      <c r="H21725">
        <v>1</v>
      </c>
      <c r="I21725" t="s">
        <v>1816</v>
      </c>
      <c r="J21725" cm="1">
        <f t="array" ref="J21725:L21725">_xlfn.XLOOKUP($C21725, AGE!$A:$A,AGE!$B:$D,,0,2)</f>
        <v>571.5</v>
      </c>
      <c r="K21725">
        <v>7.2000000000000455</v>
      </c>
      <c r="L21725" t="str">
        <v>Rooney et al. 2020</v>
      </c>
      <c r="M21725" t="s">
        <v>2485</v>
      </c>
      <c r="O21725" s="14"/>
      <c r="P21725" t="s">
        <v>2342</v>
      </c>
      <c r="Q21725" s="14">
        <v>-4.05</v>
      </c>
      <c r="R21725">
        <v>0.1</v>
      </c>
      <c r="S21725" s="14"/>
      <c r="V21725">
        <v>1</v>
      </c>
      <c r="W21725" t="s">
        <v>2570</v>
      </c>
    </row>
    <row r="21726" spans="1:23" x14ac:dyDescent="0.3">
      <c r="A21726">
        <v>29443</v>
      </c>
      <c r="B21726" s="15" t="s">
        <v>892</v>
      </c>
      <c r="C21726" t="str">
        <f>_xlfn.XLOOKUP($B21726, STANDARDS!$A:$A, STANDARDS!$B:$B,,0,2)</f>
        <v>Gametrail Fm, Rackla Gp</v>
      </c>
      <c r="D21726" t="s">
        <v>517</v>
      </c>
      <c r="E21726" t="s">
        <v>2278</v>
      </c>
      <c r="F21726">
        <v>133</v>
      </c>
      <c r="G21726">
        <v>64.5</v>
      </c>
      <c r="H21726">
        <v>1</v>
      </c>
      <c r="I21726" t="s">
        <v>1816</v>
      </c>
      <c r="J21726" cm="1">
        <f t="array" ref="J21726:L21726">_xlfn.XLOOKUP($C21726, AGE!$A:$A,AGE!$B:$D,,0,2)</f>
        <v>571.5</v>
      </c>
      <c r="K21726">
        <v>7.2000000000000455</v>
      </c>
      <c r="L21726" t="str">
        <v>Rooney et al. 2020</v>
      </c>
      <c r="M21726" t="s">
        <v>2485</v>
      </c>
      <c r="O21726" s="14"/>
      <c r="P21726" t="s">
        <v>2342</v>
      </c>
      <c r="Q21726" s="14">
        <v>-4.3099999999999996</v>
      </c>
      <c r="R21726">
        <v>0.1</v>
      </c>
      <c r="S21726" s="14"/>
      <c r="V21726">
        <v>1</v>
      </c>
      <c r="W21726" t="s">
        <v>2570</v>
      </c>
    </row>
    <row r="21727" spans="1:23" x14ac:dyDescent="0.3">
      <c r="A21727">
        <v>29444</v>
      </c>
      <c r="B21727" s="15" t="s">
        <v>892</v>
      </c>
      <c r="C21727" t="str">
        <f>_xlfn.XLOOKUP($B21727, STANDARDS!$A:$A, STANDARDS!$B:$B,,0,2)</f>
        <v>Gametrail Fm, Rackla Gp</v>
      </c>
      <c r="D21727" t="s">
        <v>517</v>
      </c>
      <c r="E21727" t="s">
        <v>2278</v>
      </c>
      <c r="F21727">
        <v>133</v>
      </c>
      <c r="G21727">
        <v>64.5</v>
      </c>
      <c r="H21727">
        <v>1</v>
      </c>
      <c r="I21727" t="s">
        <v>1816</v>
      </c>
      <c r="J21727" cm="1">
        <f t="array" ref="J21727:L21727">_xlfn.XLOOKUP($C21727, AGE!$A:$A,AGE!$B:$D,,0,2)</f>
        <v>571.5</v>
      </c>
      <c r="K21727">
        <v>7.2000000000000455</v>
      </c>
      <c r="L21727" t="str">
        <v>Rooney et al. 2020</v>
      </c>
      <c r="M21727" t="s">
        <v>2485</v>
      </c>
      <c r="O21727" s="14"/>
      <c r="P21727" t="s">
        <v>2342</v>
      </c>
      <c r="Q21727" s="14">
        <v>-5.25</v>
      </c>
      <c r="R21727">
        <v>0.1</v>
      </c>
      <c r="S21727" s="14"/>
      <c r="V21727">
        <v>1</v>
      </c>
      <c r="W21727" t="s">
        <v>2570</v>
      </c>
    </row>
    <row r="21728" spans="1:23" x14ac:dyDescent="0.3">
      <c r="A21728">
        <v>29445</v>
      </c>
      <c r="B21728" s="15" t="s">
        <v>892</v>
      </c>
      <c r="C21728" t="str">
        <f>_xlfn.XLOOKUP($B21728, STANDARDS!$A:$A, STANDARDS!$B:$B,,0,2)</f>
        <v>Gametrail Fm, Rackla Gp</v>
      </c>
      <c r="D21728" t="s">
        <v>517</v>
      </c>
      <c r="E21728" t="s">
        <v>2278</v>
      </c>
      <c r="F21728">
        <v>133</v>
      </c>
      <c r="G21728">
        <v>64.5</v>
      </c>
      <c r="H21728">
        <v>1</v>
      </c>
      <c r="I21728" t="s">
        <v>1816</v>
      </c>
      <c r="J21728" cm="1">
        <f t="array" ref="J21728:L21728">_xlfn.XLOOKUP($C21728, AGE!$A:$A,AGE!$B:$D,,0,2)</f>
        <v>571.5</v>
      </c>
      <c r="K21728">
        <v>7.2000000000000455</v>
      </c>
      <c r="L21728" t="str">
        <v>Rooney et al. 2020</v>
      </c>
      <c r="M21728" t="s">
        <v>2485</v>
      </c>
      <c r="O21728" s="14"/>
      <c r="P21728" t="s">
        <v>2342</v>
      </c>
      <c r="Q21728" s="14">
        <v>-4.68</v>
      </c>
      <c r="R21728">
        <v>0.1</v>
      </c>
      <c r="S21728" s="14"/>
      <c r="V21728">
        <v>1</v>
      </c>
      <c r="W21728" t="s">
        <v>2570</v>
      </c>
    </row>
    <row r="21729" spans="1:23" x14ac:dyDescent="0.3">
      <c r="A21729">
        <v>29446</v>
      </c>
      <c r="B21729" s="15" t="s">
        <v>892</v>
      </c>
      <c r="C21729" t="str">
        <f>_xlfn.XLOOKUP($B21729, STANDARDS!$A:$A, STANDARDS!$B:$B,,0,2)</f>
        <v>Gametrail Fm, Rackla Gp</v>
      </c>
      <c r="D21729" t="s">
        <v>517</v>
      </c>
      <c r="E21729" t="s">
        <v>2278</v>
      </c>
      <c r="F21729">
        <v>133</v>
      </c>
      <c r="G21729">
        <v>64.5</v>
      </c>
      <c r="H21729">
        <v>1</v>
      </c>
      <c r="I21729" t="s">
        <v>1816</v>
      </c>
      <c r="J21729" cm="1">
        <f t="array" ref="J21729:L21729">_xlfn.XLOOKUP($C21729, AGE!$A:$A,AGE!$B:$D,,0,2)</f>
        <v>571.5</v>
      </c>
      <c r="K21729">
        <v>7.2000000000000455</v>
      </c>
      <c r="L21729" t="str">
        <v>Rooney et al. 2020</v>
      </c>
      <c r="M21729" t="s">
        <v>2485</v>
      </c>
      <c r="O21729" s="14"/>
      <c r="P21729" t="s">
        <v>2342</v>
      </c>
      <c r="Q21729" s="14">
        <v>-4.51</v>
      </c>
      <c r="R21729">
        <v>0.1</v>
      </c>
      <c r="S21729" s="14"/>
      <c r="V21729">
        <v>1</v>
      </c>
      <c r="W21729" t="s">
        <v>2570</v>
      </c>
    </row>
    <row r="21730" spans="1:23" x14ac:dyDescent="0.3">
      <c r="A21730">
        <v>29447</v>
      </c>
      <c r="B21730" s="15" t="s">
        <v>892</v>
      </c>
      <c r="C21730" t="str">
        <f>_xlfn.XLOOKUP($B21730, STANDARDS!$A:$A, STANDARDS!$B:$B,,0,2)</f>
        <v>Gametrail Fm, Rackla Gp</v>
      </c>
      <c r="D21730" t="s">
        <v>517</v>
      </c>
      <c r="E21730" t="s">
        <v>2278</v>
      </c>
      <c r="F21730">
        <v>133</v>
      </c>
      <c r="G21730">
        <v>64.5</v>
      </c>
      <c r="H21730">
        <v>1</v>
      </c>
      <c r="I21730" t="s">
        <v>1816</v>
      </c>
      <c r="J21730" cm="1">
        <f t="array" ref="J21730:L21730">_xlfn.XLOOKUP($C21730, AGE!$A:$A,AGE!$B:$D,,0,2)</f>
        <v>571.5</v>
      </c>
      <c r="K21730">
        <v>7.2000000000000455</v>
      </c>
      <c r="L21730" t="str">
        <v>Rooney et al. 2020</v>
      </c>
      <c r="M21730" t="s">
        <v>2485</v>
      </c>
      <c r="O21730" s="14"/>
      <c r="P21730" t="s">
        <v>2342</v>
      </c>
      <c r="Q21730" s="14">
        <v>-4.42</v>
      </c>
      <c r="R21730">
        <v>0.1</v>
      </c>
      <c r="S21730" s="14"/>
      <c r="V21730">
        <v>1</v>
      </c>
      <c r="W21730" t="s">
        <v>2570</v>
      </c>
    </row>
    <row r="21731" spans="1:23" x14ac:dyDescent="0.3">
      <c r="A21731">
        <v>29448</v>
      </c>
      <c r="B21731" s="15" t="s">
        <v>892</v>
      </c>
      <c r="C21731" t="str">
        <f>_xlfn.XLOOKUP($B21731, STANDARDS!$A:$A, STANDARDS!$B:$B,,0,2)</f>
        <v>Gametrail Fm, Rackla Gp</v>
      </c>
      <c r="D21731" t="s">
        <v>517</v>
      </c>
      <c r="E21731" t="s">
        <v>2278</v>
      </c>
      <c r="F21731">
        <v>133</v>
      </c>
      <c r="G21731">
        <v>64.5</v>
      </c>
      <c r="H21731">
        <v>1</v>
      </c>
      <c r="I21731" t="s">
        <v>1816</v>
      </c>
      <c r="J21731" cm="1">
        <f t="array" ref="J21731:L21731">_xlfn.XLOOKUP($C21731, AGE!$A:$A,AGE!$B:$D,,0,2)</f>
        <v>571.5</v>
      </c>
      <c r="K21731">
        <v>7.2000000000000455</v>
      </c>
      <c r="L21731" t="str">
        <v>Rooney et al. 2020</v>
      </c>
      <c r="M21731" t="s">
        <v>2485</v>
      </c>
      <c r="O21731" s="14"/>
      <c r="P21731" t="s">
        <v>2342</v>
      </c>
      <c r="Q21731" s="14">
        <v>-3.92</v>
      </c>
      <c r="R21731">
        <v>0.1</v>
      </c>
      <c r="S21731" s="14"/>
      <c r="V21731">
        <v>1</v>
      </c>
      <c r="W21731" t="s">
        <v>2570</v>
      </c>
    </row>
    <row r="21732" spans="1:23" x14ac:dyDescent="0.3">
      <c r="A21732">
        <v>29449</v>
      </c>
      <c r="B21732" s="15" t="s">
        <v>2126</v>
      </c>
      <c r="C21732" t="str">
        <f>_xlfn.XLOOKUP($B21732, STANDARDS!$A:$A, STANDARDS!$B:$B,,0,2)</f>
        <v>Nadaleen Fm, Rackla Gp</v>
      </c>
      <c r="D21732" t="s">
        <v>517</v>
      </c>
      <c r="E21732" t="s">
        <v>2278</v>
      </c>
      <c r="F21732">
        <v>133</v>
      </c>
      <c r="G21732">
        <v>64.5</v>
      </c>
      <c r="H21732">
        <v>1</v>
      </c>
      <c r="I21732" t="s">
        <v>1816</v>
      </c>
      <c r="J21732" cm="1">
        <f t="array" ref="J21732:L21732">_xlfn.XLOOKUP($C21732, AGE!$A:$A,AGE!$B:$D,,0,2)</f>
        <v>601.29999999999995</v>
      </c>
      <c r="K21732">
        <v>37</v>
      </c>
      <c r="L21732" t="str">
        <v>Rooney et al. 2020; Rooney et al. 2015</v>
      </c>
      <c r="M21732" t="s">
        <v>2484</v>
      </c>
      <c r="O21732" s="14"/>
      <c r="P21732" t="s">
        <v>2342</v>
      </c>
      <c r="Q21732" s="14">
        <v>7.71</v>
      </c>
      <c r="R21732">
        <v>0.1</v>
      </c>
      <c r="S21732" s="14"/>
      <c r="V21732">
        <v>1</v>
      </c>
      <c r="W21732" t="s">
        <v>2570</v>
      </c>
    </row>
    <row r="21733" spans="1:23" x14ac:dyDescent="0.3">
      <c r="A21733">
        <v>29450</v>
      </c>
      <c r="B21733" s="15" t="s">
        <v>2126</v>
      </c>
      <c r="C21733" t="str">
        <f>_xlfn.XLOOKUP($B21733, STANDARDS!$A:$A, STANDARDS!$B:$B,,0,2)</f>
        <v>Nadaleen Fm, Rackla Gp</v>
      </c>
      <c r="D21733" t="s">
        <v>517</v>
      </c>
      <c r="E21733" t="s">
        <v>2278</v>
      </c>
      <c r="F21733">
        <v>133</v>
      </c>
      <c r="G21733">
        <v>64.5</v>
      </c>
      <c r="H21733">
        <v>1</v>
      </c>
      <c r="I21733" t="s">
        <v>1816</v>
      </c>
      <c r="J21733" cm="1">
        <f t="array" ref="J21733:L21733">_xlfn.XLOOKUP($C21733, AGE!$A:$A,AGE!$B:$D,,0,2)</f>
        <v>601.29999999999995</v>
      </c>
      <c r="K21733">
        <v>37</v>
      </c>
      <c r="L21733" t="str">
        <v>Rooney et al. 2020; Rooney et al. 2015</v>
      </c>
      <c r="M21733" t="s">
        <v>2484</v>
      </c>
      <c r="O21733" s="14"/>
      <c r="P21733" t="s">
        <v>2342</v>
      </c>
      <c r="Q21733" s="14">
        <v>7.45</v>
      </c>
      <c r="R21733">
        <v>0.1</v>
      </c>
      <c r="S21733" s="14"/>
      <c r="V21733">
        <v>1</v>
      </c>
      <c r="W21733" t="s">
        <v>2570</v>
      </c>
    </row>
    <row r="21734" spans="1:23" x14ac:dyDescent="0.3">
      <c r="A21734">
        <v>29451</v>
      </c>
      <c r="B21734" s="15" t="s">
        <v>2126</v>
      </c>
      <c r="C21734" t="str">
        <f>_xlfn.XLOOKUP($B21734, STANDARDS!$A:$A, STANDARDS!$B:$B,,0,2)</f>
        <v>Nadaleen Fm, Rackla Gp</v>
      </c>
      <c r="D21734" t="s">
        <v>517</v>
      </c>
      <c r="E21734" t="s">
        <v>2278</v>
      </c>
      <c r="F21734">
        <v>133</v>
      </c>
      <c r="G21734">
        <v>64.5</v>
      </c>
      <c r="H21734">
        <v>1</v>
      </c>
      <c r="I21734" t="s">
        <v>1816</v>
      </c>
      <c r="J21734" cm="1">
        <f t="array" ref="J21734:L21734">_xlfn.XLOOKUP($C21734, AGE!$A:$A,AGE!$B:$D,,0,2)</f>
        <v>601.29999999999995</v>
      </c>
      <c r="K21734">
        <v>37</v>
      </c>
      <c r="L21734" t="str">
        <v>Rooney et al. 2020; Rooney et al. 2015</v>
      </c>
      <c r="M21734" t="s">
        <v>2484</v>
      </c>
      <c r="O21734" s="14"/>
      <c r="P21734" t="s">
        <v>2342</v>
      </c>
      <c r="Q21734" s="14">
        <v>9.36</v>
      </c>
      <c r="R21734">
        <v>0.1</v>
      </c>
      <c r="S21734" s="14"/>
      <c r="V21734">
        <v>1</v>
      </c>
      <c r="W21734" t="s">
        <v>2570</v>
      </c>
    </row>
    <row r="21735" spans="1:23" x14ac:dyDescent="0.3">
      <c r="A21735">
        <v>29452</v>
      </c>
      <c r="B21735" s="15" t="s">
        <v>2126</v>
      </c>
      <c r="C21735" t="str">
        <f>_xlfn.XLOOKUP($B21735, STANDARDS!$A:$A, STANDARDS!$B:$B,,0,2)</f>
        <v>Nadaleen Fm, Rackla Gp</v>
      </c>
      <c r="D21735" t="s">
        <v>517</v>
      </c>
      <c r="E21735" t="s">
        <v>2278</v>
      </c>
      <c r="F21735">
        <v>133</v>
      </c>
      <c r="G21735">
        <v>64.5</v>
      </c>
      <c r="H21735">
        <v>1</v>
      </c>
      <c r="I21735" t="s">
        <v>1816</v>
      </c>
      <c r="J21735" cm="1">
        <f t="array" ref="J21735:L21735">_xlfn.XLOOKUP($C21735, AGE!$A:$A,AGE!$B:$D,,0,2)</f>
        <v>601.29999999999995</v>
      </c>
      <c r="K21735">
        <v>37</v>
      </c>
      <c r="L21735" t="str">
        <v>Rooney et al. 2020; Rooney et al. 2015</v>
      </c>
      <c r="M21735" t="s">
        <v>2484</v>
      </c>
      <c r="O21735" s="14"/>
      <c r="P21735" t="s">
        <v>2342</v>
      </c>
      <c r="Q21735" s="14">
        <v>8</v>
      </c>
      <c r="R21735">
        <v>0.1</v>
      </c>
      <c r="S21735" s="14"/>
      <c r="V21735">
        <v>1</v>
      </c>
      <c r="W21735" t="s">
        <v>2570</v>
      </c>
    </row>
    <row r="21736" spans="1:23" x14ac:dyDescent="0.3">
      <c r="A21736">
        <v>29453</v>
      </c>
      <c r="B21736" s="15" t="s">
        <v>2126</v>
      </c>
      <c r="C21736" t="str">
        <f>_xlfn.XLOOKUP($B21736, STANDARDS!$A:$A, STANDARDS!$B:$B,,0,2)</f>
        <v>Nadaleen Fm, Rackla Gp</v>
      </c>
      <c r="D21736" t="s">
        <v>517</v>
      </c>
      <c r="E21736" t="s">
        <v>2278</v>
      </c>
      <c r="F21736">
        <v>133</v>
      </c>
      <c r="G21736">
        <v>64.5</v>
      </c>
      <c r="H21736">
        <v>1</v>
      </c>
      <c r="I21736" t="s">
        <v>1816</v>
      </c>
      <c r="J21736" cm="1">
        <f t="array" ref="J21736:L21736">_xlfn.XLOOKUP($C21736, AGE!$A:$A,AGE!$B:$D,,0,2)</f>
        <v>601.29999999999995</v>
      </c>
      <c r="K21736">
        <v>37</v>
      </c>
      <c r="L21736" t="str">
        <v>Rooney et al. 2020; Rooney et al. 2015</v>
      </c>
      <c r="M21736" t="s">
        <v>2484</v>
      </c>
      <c r="O21736" s="14"/>
      <c r="P21736" t="s">
        <v>2342</v>
      </c>
      <c r="Q21736" s="14">
        <v>10.37</v>
      </c>
      <c r="R21736">
        <v>0.1</v>
      </c>
      <c r="S21736" s="14"/>
      <c r="V21736">
        <v>1</v>
      </c>
      <c r="W21736" t="s">
        <v>2570</v>
      </c>
    </row>
    <row r="21737" spans="1:23" x14ac:dyDescent="0.3">
      <c r="A21737">
        <v>29454</v>
      </c>
      <c r="B21737" s="15" t="s">
        <v>2126</v>
      </c>
      <c r="C21737" t="str">
        <f>_xlfn.XLOOKUP($B21737, STANDARDS!$A:$A, STANDARDS!$B:$B,,0,2)</f>
        <v>Nadaleen Fm, Rackla Gp</v>
      </c>
      <c r="D21737" t="s">
        <v>517</v>
      </c>
      <c r="E21737" t="s">
        <v>2278</v>
      </c>
      <c r="F21737">
        <v>133</v>
      </c>
      <c r="G21737">
        <v>64.5</v>
      </c>
      <c r="H21737">
        <v>1</v>
      </c>
      <c r="I21737" t="s">
        <v>1816</v>
      </c>
      <c r="J21737" cm="1">
        <f t="array" ref="J21737:L21737">_xlfn.XLOOKUP($C21737, AGE!$A:$A,AGE!$B:$D,,0,2)</f>
        <v>601.29999999999995</v>
      </c>
      <c r="K21737">
        <v>37</v>
      </c>
      <c r="L21737" t="str">
        <v>Rooney et al. 2020; Rooney et al. 2015</v>
      </c>
      <c r="M21737" t="s">
        <v>2484</v>
      </c>
      <c r="O21737" s="14"/>
      <c r="P21737" t="s">
        <v>2342</v>
      </c>
      <c r="Q21737" s="14">
        <v>9.08</v>
      </c>
      <c r="R21737">
        <v>0.1</v>
      </c>
      <c r="S21737" s="14"/>
      <c r="V21737">
        <v>1</v>
      </c>
      <c r="W21737" t="s">
        <v>2570</v>
      </c>
    </row>
    <row r="21738" spans="1:23" x14ac:dyDescent="0.3">
      <c r="A21738">
        <v>29455</v>
      </c>
      <c r="B21738" s="15" t="s">
        <v>2126</v>
      </c>
      <c r="C21738" t="str">
        <f>_xlfn.XLOOKUP($B21738, STANDARDS!$A:$A, STANDARDS!$B:$B,,0,2)</f>
        <v>Nadaleen Fm, Rackla Gp</v>
      </c>
      <c r="D21738" t="s">
        <v>517</v>
      </c>
      <c r="E21738" t="s">
        <v>2278</v>
      </c>
      <c r="F21738">
        <v>133</v>
      </c>
      <c r="G21738">
        <v>64.5</v>
      </c>
      <c r="H21738">
        <v>1</v>
      </c>
      <c r="I21738" t="s">
        <v>1816</v>
      </c>
      <c r="J21738" cm="1">
        <f t="array" ref="J21738:L21738">_xlfn.XLOOKUP($C21738, AGE!$A:$A,AGE!$B:$D,,0,2)</f>
        <v>601.29999999999995</v>
      </c>
      <c r="K21738">
        <v>37</v>
      </c>
      <c r="L21738" t="str">
        <v>Rooney et al. 2020; Rooney et al. 2015</v>
      </c>
      <c r="M21738" t="s">
        <v>2484</v>
      </c>
      <c r="O21738" s="14"/>
      <c r="P21738" t="s">
        <v>2342</v>
      </c>
      <c r="Q21738" s="14">
        <v>9.0299999999999994</v>
      </c>
      <c r="R21738">
        <v>0.1</v>
      </c>
      <c r="S21738" s="14"/>
      <c r="V21738">
        <v>1</v>
      </c>
      <c r="W21738" t="s">
        <v>2570</v>
      </c>
    </row>
    <row r="21739" spans="1:23" x14ac:dyDescent="0.3">
      <c r="A21739">
        <v>29456</v>
      </c>
      <c r="B21739" s="15" t="s">
        <v>2126</v>
      </c>
      <c r="C21739" t="str">
        <f>_xlfn.XLOOKUP($B21739, STANDARDS!$A:$A, STANDARDS!$B:$B,,0,2)</f>
        <v>Nadaleen Fm, Rackla Gp</v>
      </c>
      <c r="D21739" t="s">
        <v>517</v>
      </c>
      <c r="E21739" t="s">
        <v>2278</v>
      </c>
      <c r="F21739">
        <v>133</v>
      </c>
      <c r="G21739">
        <v>64.5</v>
      </c>
      <c r="H21739">
        <v>1</v>
      </c>
      <c r="I21739" t="s">
        <v>1816</v>
      </c>
      <c r="J21739" cm="1">
        <f t="array" ref="J21739:L21739">_xlfn.XLOOKUP($C21739, AGE!$A:$A,AGE!$B:$D,,0,2)</f>
        <v>601.29999999999995</v>
      </c>
      <c r="K21739">
        <v>37</v>
      </c>
      <c r="L21739" t="str">
        <v>Rooney et al. 2020; Rooney et al. 2015</v>
      </c>
      <c r="M21739" t="s">
        <v>2484</v>
      </c>
      <c r="O21739" s="14"/>
      <c r="P21739" t="s">
        <v>2342</v>
      </c>
      <c r="Q21739" s="14">
        <v>8.7899999999999991</v>
      </c>
      <c r="R21739">
        <v>0.1</v>
      </c>
      <c r="S21739" s="14"/>
      <c r="V21739">
        <v>1</v>
      </c>
      <c r="W21739" t="s">
        <v>2570</v>
      </c>
    </row>
    <row r="21740" spans="1:23" x14ac:dyDescent="0.3">
      <c r="A21740">
        <v>29457</v>
      </c>
      <c r="B21740" s="15" t="s">
        <v>2126</v>
      </c>
      <c r="C21740" t="str">
        <f>_xlfn.XLOOKUP($B21740, STANDARDS!$A:$A, STANDARDS!$B:$B,,0,2)</f>
        <v>Nadaleen Fm, Rackla Gp</v>
      </c>
      <c r="D21740" t="s">
        <v>517</v>
      </c>
      <c r="E21740" t="s">
        <v>2278</v>
      </c>
      <c r="F21740">
        <v>133</v>
      </c>
      <c r="G21740">
        <v>64.5</v>
      </c>
      <c r="H21740">
        <v>1</v>
      </c>
      <c r="I21740" t="s">
        <v>1816</v>
      </c>
      <c r="J21740" cm="1">
        <f t="array" ref="J21740:L21740">_xlfn.XLOOKUP($C21740, AGE!$A:$A,AGE!$B:$D,,0,2)</f>
        <v>601.29999999999995</v>
      </c>
      <c r="K21740">
        <v>37</v>
      </c>
      <c r="L21740" t="str">
        <v>Rooney et al. 2020; Rooney et al. 2015</v>
      </c>
      <c r="M21740" t="s">
        <v>2484</v>
      </c>
      <c r="O21740" s="14"/>
      <c r="P21740" t="s">
        <v>2342</v>
      </c>
      <c r="Q21740" s="14">
        <v>8.48</v>
      </c>
      <c r="R21740">
        <v>0.1</v>
      </c>
      <c r="S21740" s="14"/>
      <c r="V21740">
        <v>1</v>
      </c>
      <c r="W21740" t="s">
        <v>2570</v>
      </c>
    </row>
    <row r="21741" spans="1:23" x14ac:dyDescent="0.3">
      <c r="A21741">
        <v>29458</v>
      </c>
      <c r="B21741" s="15" t="s">
        <v>2126</v>
      </c>
      <c r="C21741" t="str">
        <f>_xlfn.XLOOKUP($B21741, STANDARDS!$A:$A, STANDARDS!$B:$B,,0,2)</f>
        <v>Nadaleen Fm, Rackla Gp</v>
      </c>
      <c r="D21741" t="s">
        <v>517</v>
      </c>
      <c r="E21741" t="s">
        <v>2278</v>
      </c>
      <c r="F21741">
        <v>133</v>
      </c>
      <c r="G21741">
        <v>64.5</v>
      </c>
      <c r="H21741">
        <v>1</v>
      </c>
      <c r="I21741" t="s">
        <v>1816</v>
      </c>
      <c r="J21741" cm="1">
        <f t="array" ref="J21741:L21741">_xlfn.XLOOKUP($C21741, AGE!$A:$A,AGE!$B:$D,,0,2)</f>
        <v>601.29999999999995</v>
      </c>
      <c r="K21741">
        <v>37</v>
      </c>
      <c r="L21741" t="str">
        <v>Rooney et al. 2020; Rooney et al. 2015</v>
      </c>
      <c r="M21741" t="s">
        <v>2484</v>
      </c>
      <c r="O21741" s="14"/>
      <c r="P21741" t="s">
        <v>2342</v>
      </c>
      <c r="Q21741" s="14">
        <v>9.16</v>
      </c>
      <c r="R21741">
        <v>0.1</v>
      </c>
      <c r="S21741" s="14"/>
      <c r="V21741">
        <v>1</v>
      </c>
      <c r="W21741" t="s">
        <v>2570</v>
      </c>
    </row>
    <row r="21742" spans="1:23" x14ac:dyDescent="0.3">
      <c r="A21742">
        <v>29459</v>
      </c>
      <c r="B21742" s="15" t="s">
        <v>2126</v>
      </c>
      <c r="C21742" t="str">
        <f>_xlfn.XLOOKUP($B21742, STANDARDS!$A:$A, STANDARDS!$B:$B,,0,2)</f>
        <v>Nadaleen Fm, Rackla Gp</v>
      </c>
      <c r="D21742" t="s">
        <v>517</v>
      </c>
      <c r="E21742" t="s">
        <v>2278</v>
      </c>
      <c r="F21742">
        <v>133</v>
      </c>
      <c r="G21742">
        <v>64.5</v>
      </c>
      <c r="H21742">
        <v>1</v>
      </c>
      <c r="I21742" t="s">
        <v>1816</v>
      </c>
      <c r="J21742" cm="1">
        <f t="array" ref="J21742:L21742">_xlfn.XLOOKUP($C21742, AGE!$A:$A,AGE!$B:$D,,0,2)</f>
        <v>601.29999999999995</v>
      </c>
      <c r="K21742">
        <v>37</v>
      </c>
      <c r="L21742" t="str">
        <v>Rooney et al. 2020; Rooney et al. 2015</v>
      </c>
      <c r="M21742" t="s">
        <v>2484</v>
      </c>
      <c r="O21742" s="14"/>
      <c r="P21742" t="s">
        <v>2342</v>
      </c>
      <c r="Q21742" s="14">
        <v>9.85</v>
      </c>
      <c r="R21742">
        <v>0.1</v>
      </c>
      <c r="S21742" s="14"/>
      <c r="V21742">
        <v>1</v>
      </c>
      <c r="W21742" t="s">
        <v>2570</v>
      </c>
    </row>
    <row r="21743" spans="1:23" x14ac:dyDescent="0.3">
      <c r="A21743">
        <v>29460</v>
      </c>
      <c r="B21743" s="15" t="s">
        <v>2126</v>
      </c>
      <c r="C21743" t="str">
        <f>_xlfn.XLOOKUP($B21743, STANDARDS!$A:$A, STANDARDS!$B:$B,,0,2)</f>
        <v>Nadaleen Fm, Rackla Gp</v>
      </c>
      <c r="D21743" t="s">
        <v>517</v>
      </c>
      <c r="E21743" t="s">
        <v>2278</v>
      </c>
      <c r="F21743">
        <v>133</v>
      </c>
      <c r="G21743">
        <v>64.5</v>
      </c>
      <c r="H21743">
        <v>1</v>
      </c>
      <c r="I21743" t="s">
        <v>1816</v>
      </c>
      <c r="J21743" cm="1">
        <f t="array" ref="J21743:L21743">_xlfn.XLOOKUP($C21743, AGE!$A:$A,AGE!$B:$D,,0,2)</f>
        <v>601.29999999999995</v>
      </c>
      <c r="K21743">
        <v>37</v>
      </c>
      <c r="L21743" t="str">
        <v>Rooney et al. 2020; Rooney et al. 2015</v>
      </c>
      <c r="M21743" t="s">
        <v>2484</v>
      </c>
      <c r="O21743" s="14"/>
      <c r="P21743" t="s">
        <v>2342</v>
      </c>
      <c r="Q21743" s="14">
        <v>8.85</v>
      </c>
      <c r="R21743">
        <v>0.1</v>
      </c>
      <c r="S21743" s="14"/>
      <c r="V21743">
        <v>1</v>
      </c>
      <c r="W21743" t="s">
        <v>2570</v>
      </c>
    </row>
    <row r="21744" spans="1:23" x14ac:dyDescent="0.3">
      <c r="A21744">
        <v>29461</v>
      </c>
      <c r="B21744" s="15" t="s">
        <v>2126</v>
      </c>
      <c r="C21744" t="str">
        <f>_xlfn.XLOOKUP($B21744, STANDARDS!$A:$A, STANDARDS!$B:$B,,0,2)</f>
        <v>Nadaleen Fm, Rackla Gp</v>
      </c>
      <c r="D21744" t="s">
        <v>517</v>
      </c>
      <c r="E21744" t="s">
        <v>2278</v>
      </c>
      <c r="F21744">
        <v>133</v>
      </c>
      <c r="G21744">
        <v>64.5</v>
      </c>
      <c r="H21744">
        <v>1</v>
      </c>
      <c r="I21744" t="s">
        <v>1816</v>
      </c>
      <c r="J21744" cm="1">
        <f t="array" ref="J21744:L21744">_xlfn.XLOOKUP($C21744, AGE!$A:$A,AGE!$B:$D,,0,2)</f>
        <v>601.29999999999995</v>
      </c>
      <c r="K21744">
        <v>37</v>
      </c>
      <c r="L21744" t="str">
        <v>Rooney et al. 2020; Rooney et al. 2015</v>
      </c>
      <c r="M21744" t="s">
        <v>2484</v>
      </c>
      <c r="O21744" s="14"/>
      <c r="P21744" t="s">
        <v>2342</v>
      </c>
      <c r="Q21744" s="14">
        <v>8.44</v>
      </c>
      <c r="R21744">
        <v>0.1</v>
      </c>
      <c r="S21744" s="14"/>
      <c r="V21744">
        <v>1</v>
      </c>
      <c r="W21744" t="s">
        <v>2570</v>
      </c>
    </row>
    <row r="21745" spans="1:23" x14ac:dyDescent="0.3">
      <c r="A21745">
        <v>29462</v>
      </c>
      <c r="B21745" s="15" t="s">
        <v>2126</v>
      </c>
      <c r="C21745" t="str">
        <f>_xlfn.XLOOKUP($B21745, STANDARDS!$A:$A, STANDARDS!$B:$B,,0,2)</f>
        <v>Nadaleen Fm, Rackla Gp</v>
      </c>
      <c r="D21745" t="s">
        <v>517</v>
      </c>
      <c r="E21745" t="s">
        <v>2278</v>
      </c>
      <c r="F21745">
        <v>133</v>
      </c>
      <c r="G21745">
        <v>64.5</v>
      </c>
      <c r="H21745">
        <v>1</v>
      </c>
      <c r="I21745" t="s">
        <v>1816</v>
      </c>
      <c r="J21745" cm="1">
        <f t="array" ref="J21745:L21745">_xlfn.XLOOKUP($C21745, AGE!$A:$A,AGE!$B:$D,,0,2)</f>
        <v>601.29999999999995</v>
      </c>
      <c r="K21745">
        <v>37</v>
      </c>
      <c r="L21745" t="str">
        <v>Rooney et al. 2020; Rooney et al. 2015</v>
      </c>
      <c r="M21745" t="s">
        <v>2484</v>
      </c>
      <c r="O21745" s="14"/>
      <c r="P21745" t="s">
        <v>2342</v>
      </c>
      <c r="Q21745" s="14">
        <v>9.16</v>
      </c>
      <c r="R21745">
        <v>0.1</v>
      </c>
      <c r="S21745" s="14"/>
      <c r="V21745">
        <v>1</v>
      </c>
      <c r="W21745" t="s">
        <v>2570</v>
      </c>
    </row>
    <row r="21746" spans="1:23" x14ac:dyDescent="0.3">
      <c r="A21746">
        <v>29463</v>
      </c>
      <c r="B21746" s="15" t="s">
        <v>2126</v>
      </c>
      <c r="C21746" t="str">
        <f>_xlfn.XLOOKUP($B21746, STANDARDS!$A:$A, STANDARDS!$B:$B,,0,2)</f>
        <v>Nadaleen Fm, Rackla Gp</v>
      </c>
      <c r="D21746" t="s">
        <v>517</v>
      </c>
      <c r="E21746" t="s">
        <v>2278</v>
      </c>
      <c r="F21746">
        <v>133</v>
      </c>
      <c r="G21746">
        <v>64.5</v>
      </c>
      <c r="H21746">
        <v>1</v>
      </c>
      <c r="I21746" t="s">
        <v>1816</v>
      </c>
      <c r="J21746" cm="1">
        <f t="array" ref="J21746:L21746">_xlfn.XLOOKUP($C21746, AGE!$A:$A,AGE!$B:$D,,0,2)</f>
        <v>601.29999999999995</v>
      </c>
      <c r="K21746">
        <v>37</v>
      </c>
      <c r="L21746" t="str">
        <v>Rooney et al. 2020; Rooney et al. 2015</v>
      </c>
      <c r="M21746" t="s">
        <v>2484</v>
      </c>
      <c r="O21746" s="14"/>
      <c r="P21746" t="s">
        <v>2342</v>
      </c>
      <c r="Q21746" s="14">
        <v>9.8000000000000007</v>
      </c>
      <c r="R21746">
        <v>0.1</v>
      </c>
      <c r="S21746" s="14"/>
      <c r="V21746">
        <v>1</v>
      </c>
      <c r="W21746" t="s">
        <v>2570</v>
      </c>
    </row>
    <row r="21747" spans="1:23" x14ac:dyDescent="0.3">
      <c r="A21747">
        <v>29464</v>
      </c>
      <c r="B21747" s="15" t="s">
        <v>2126</v>
      </c>
      <c r="C21747" t="str">
        <f>_xlfn.XLOOKUP($B21747, STANDARDS!$A:$A, STANDARDS!$B:$B,,0,2)</f>
        <v>Nadaleen Fm, Rackla Gp</v>
      </c>
      <c r="D21747" t="s">
        <v>517</v>
      </c>
      <c r="E21747" t="s">
        <v>2278</v>
      </c>
      <c r="F21747">
        <v>133</v>
      </c>
      <c r="G21747">
        <v>64.5</v>
      </c>
      <c r="H21747">
        <v>1</v>
      </c>
      <c r="I21747" t="s">
        <v>1816</v>
      </c>
      <c r="J21747" cm="1">
        <f t="array" ref="J21747:L21747">_xlfn.XLOOKUP($C21747, AGE!$A:$A,AGE!$B:$D,,0,2)</f>
        <v>601.29999999999995</v>
      </c>
      <c r="K21747">
        <v>37</v>
      </c>
      <c r="L21747" t="str">
        <v>Rooney et al. 2020; Rooney et al. 2015</v>
      </c>
      <c r="M21747" t="s">
        <v>2484</v>
      </c>
      <c r="O21747" s="14"/>
      <c r="P21747" t="s">
        <v>2342</v>
      </c>
      <c r="Q21747" s="14">
        <v>10.1</v>
      </c>
      <c r="R21747">
        <v>0.1</v>
      </c>
      <c r="S21747" s="14"/>
      <c r="V21747">
        <v>1</v>
      </c>
      <c r="W21747" t="s">
        <v>2570</v>
      </c>
    </row>
    <row r="21748" spans="1:23" x14ac:dyDescent="0.3">
      <c r="A21748">
        <v>29465</v>
      </c>
      <c r="B21748" s="15" t="s">
        <v>2126</v>
      </c>
      <c r="C21748" t="str">
        <f>_xlfn.XLOOKUP($B21748, STANDARDS!$A:$A, STANDARDS!$B:$B,,0,2)</f>
        <v>Nadaleen Fm, Rackla Gp</v>
      </c>
      <c r="D21748" t="s">
        <v>517</v>
      </c>
      <c r="E21748" t="s">
        <v>2278</v>
      </c>
      <c r="F21748">
        <v>133</v>
      </c>
      <c r="G21748">
        <v>64.5</v>
      </c>
      <c r="H21748">
        <v>1</v>
      </c>
      <c r="I21748" t="s">
        <v>1816</v>
      </c>
      <c r="J21748" cm="1">
        <f t="array" ref="J21748:L21748">_xlfn.XLOOKUP($C21748, AGE!$A:$A,AGE!$B:$D,,0,2)</f>
        <v>601.29999999999995</v>
      </c>
      <c r="K21748">
        <v>37</v>
      </c>
      <c r="L21748" t="str">
        <v>Rooney et al. 2020; Rooney et al. 2015</v>
      </c>
      <c r="M21748" t="s">
        <v>2484</v>
      </c>
      <c r="O21748" s="14"/>
      <c r="P21748" t="s">
        <v>2342</v>
      </c>
      <c r="Q21748" s="14">
        <v>5.49</v>
      </c>
      <c r="R21748">
        <v>0.1</v>
      </c>
      <c r="S21748" s="14"/>
      <c r="V21748">
        <v>1</v>
      </c>
      <c r="W21748" t="s">
        <v>2570</v>
      </c>
    </row>
    <row r="21749" spans="1:23" x14ac:dyDescent="0.3">
      <c r="A21749">
        <v>29466</v>
      </c>
      <c r="B21749" s="15" t="s">
        <v>2126</v>
      </c>
      <c r="C21749" t="str">
        <f>_xlfn.XLOOKUP($B21749, STANDARDS!$A:$A, STANDARDS!$B:$B,,0,2)</f>
        <v>Nadaleen Fm, Rackla Gp</v>
      </c>
      <c r="D21749" t="s">
        <v>517</v>
      </c>
      <c r="E21749" t="s">
        <v>2278</v>
      </c>
      <c r="F21749">
        <v>133</v>
      </c>
      <c r="G21749">
        <v>64.5</v>
      </c>
      <c r="H21749">
        <v>1</v>
      </c>
      <c r="I21749" t="s">
        <v>1816</v>
      </c>
      <c r="J21749" cm="1">
        <f t="array" ref="J21749:L21749">_xlfn.XLOOKUP($C21749, AGE!$A:$A,AGE!$B:$D,,0,2)</f>
        <v>601.29999999999995</v>
      </c>
      <c r="K21749">
        <v>37</v>
      </c>
      <c r="L21749" t="str">
        <v>Rooney et al. 2020; Rooney et al. 2015</v>
      </c>
      <c r="M21749" t="s">
        <v>2484</v>
      </c>
      <c r="O21749" s="14"/>
      <c r="P21749" t="s">
        <v>2342</v>
      </c>
      <c r="Q21749" s="14">
        <v>5.71</v>
      </c>
      <c r="R21749">
        <v>0.1</v>
      </c>
      <c r="S21749" s="14"/>
      <c r="V21749">
        <v>1</v>
      </c>
      <c r="W21749" t="s">
        <v>2570</v>
      </c>
    </row>
    <row r="21750" spans="1:23" x14ac:dyDescent="0.3">
      <c r="A21750">
        <v>29467</v>
      </c>
      <c r="B21750" s="15" t="s">
        <v>2126</v>
      </c>
      <c r="C21750" t="str">
        <f>_xlfn.XLOOKUP($B21750, STANDARDS!$A:$A, STANDARDS!$B:$B,,0,2)</f>
        <v>Nadaleen Fm, Rackla Gp</v>
      </c>
      <c r="D21750" t="s">
        <v>517</v>
      </c>
      <c r="E21750" t="s">
        <v>2278</v>
      </c>
      <c r="F21750">
        <v>133</v>
      </c>
      <c r="G21750">
        <v>64.5</v>
      </c>
      <c r="H21750">
        <v>1</v>
      </c>
      <c r="I21750" t="s">
        <v>1816</v>
      </c>
      <c r="J21750" cm="1">
        <f t="array" ref="J21750:L21750">_xlfn.XLOOKUP($C21750, AGE!$A:$A,AGE!$B:$D,,0,2)</f>
        <v>601.29999999999995</v>
      </c>
      <c r="K21750">
        <v>37</v>
      </c>
      <c r="L21750" t="str">
        <v>Rooney et al. 2020; Rooney et al. 2015</v>
      </c>
      <c r="M21750" t="s">
        <v>2484</v>
      </c>
      <c r="O21750" s="14"/>
      <c r="P21750" t="s">
        <v>2342</v>
      </c>
      <c r="Q21750" s="14">
        <v>5.58</v>
      </c>
      <c r="R21750">
        <v>0.1</v>
      </c>
      <c r="S21750" s="14"/>
      <c r="V21750">
        <v>1</v>
      </c>
      <c r="W21750" t="s">
        <v>2570</v>
      </c>
    </row>
    <row r="21751" spans="1:23" x14ac:dyDescent="0.3">
      <c r="A21751">
        <v>29468</v>
      </c>
      <c r="B21751" s="15" t="s">
        <v>2126</v>
      </c>
      <c r="C21751" t="str">
        <f>_xlfn.XLOOKUP($B21751, STANDARDS!$A:$A, STANDARDS!$B:$B,,0,2)</f>
        <v>Nadaleen Fm, Rackla Gp</v>
      </c>
      <c r="D21751" t="s">
        <v>517</v>
      </c>
      <c r="E21751" t="s">
        <v>2278</v>
      </c>
      <c r="F21751">
        <v>133</v>
      </c>
      <c r="G21751">
        <v>64.5</v>
      </c>
      <c r="H21751">
        <v>1</v>
      </c>
      <c r="I21751" t="s">
        <v>1816</v>
      </c>
      <c r="J21751" cm="1">
        <f t="array" ref="J21751:L21751">_xlfn.XLOOKUP($C21751, AGE!$A:$A,AGE!$B:$D,,0,2)</f>
        <v>601.29999999999995</v>
      </c>
      <c r="K21751">
        <v>37</v>
      </c>
      <c r="L21751" t="str">
        <v>Rooney et al. 2020; Rooney et al. 2015</v>
      </c>
      <c r="M21751" t="s">
        <v>2484</v>
      </c>
      <c r="O21751" s="14"/>
      <c r="P21751" t="s">
        <v>2342</v>
      </c>
      <c r="Q21751" s="14">
        <v>6.01</v>
      </c>
      <c r="R21751">
        <v>0.1</v>
      </c>
      <c r="S21751" s="14"/>
      <c r="V21751">
        <v>1</v>
      </c>
      <c r="W21751" t="s">
        <v>2570</v>
      </c>
    </row>
    <row r="21752" spans="1:23" x14ac:dyDescent="0.3">
      <c r="A21752">
        <v>29469</v>
      </c>
      <c r="B21752" s="15" t="s">
        <v>2126</v>
      </c>
      <c r="C21752" t="str">
        <f>_xlfn.XLOOKUP($B21752, STANDARDS!$A:$A, STANDARDS!$B:$B,,0,2)</f>
        <v>Nadaleen Fm, Rackla Gp</v>
      </c>
      <c r="D21752" t="s">
        <v>517</v>
      </c>
      <c r="E21752" t="s">
        <v>2278</v>
      </c>
      <c r="F21752">
        <v>133</v>
      </c>
      <c r="G21752">
        <v>64.5</v>
      </c>
      <c r="H21752">
        <v>1</v>
      </c>
      <c r="I21752" t="s">
        <v>1816</v>
      </c>
      <c r="J21752" cm="1">
        <f t="array" ref="J21752:L21752">_xlfn.XLOOKUP($C21752, AGE!$A:$A,AGE!$B:$D,,0,2)</f>
        <v>601.29999999999995</v>
      </c>
      <c r="K21752">
        <v>37</v>
      </c>
      <c r="L21752" t="str">
        <v>Rooney et al. 2020; Rooney et al. 2015</v>
      </c>
      <c r="M21752" t="s">
        <v>2484</v>
      </c>
      <c r="O21752" s="14"/>
      <c r="P21752" t="s">
        <v>2342</v>
      </c>
      <c r="Q21752" s="14">
        <v>6.25</v>
      </c>
      <c r="R21752">
        <v>0.1</v>
      </c>
      <c r="S21752" s="14"/>
      <c r="V21752">
        <v>1</v>
      </c>
      <c r="W21752" t="s">
        <v>2570</v>
      </c>
    </row>
    <row r="21753" spans="1:23" x14ac:dyDescent="0.3">
      <c r="A21753">
        <v>29470</v>
      </c>
      <c r="B21753" s="15" t="s">
        <v>2126</v>
      </c>
      <c r="C21753" t="str">
        <f>_xlfn.XLOOKUP($B21753, STANDARDS!$A:$A, STANDARDS!$B:$B,,0,2)</f>
        <v>Nadaleen Fm, Rackla Gp</v>
      </c>
      <c r="D21753" t="s">
        <v>517</v>
      </c>
      <c r="E21753" t="s">
        <v>2278</v>
      </c>
      <c r="F21753">
        <v>133</v>
      </c>
      <c r="G21753">
        <v>64.5</v>
      </c>
      <c r="H21753">
        <v>1</v>
      </c>
      <c r="I21753" t="s">
        <v>1816</v>
      </c>
      <c r="J21753" cm="1">
        <f t="array" ref="J21753:L21753">_xlfn.XLOOKUP($C21753, AGE!$A:$A,AGE!$B:$D,,0,2)</f>
        <v>601.29999999999995</v>
      </c>
      <c r="K21753">
        <v>37</v>
      </c>
      <c r="L21753" t="str">
        <v>Rooney et al. 2020; Rooney et al. 2015</v>
      </c>
      <c r="M21753" t="s">
        <v>2484</v>
      </c>
      <c r="O21753" s="14"/>
      <c r="P21753" t="s">
        <v>2342</v>
      </c>
      <c r="Q21753" s="14">
        <v>6.71</v>
      </c>
      <c r="R21753">
        <v>0.1</v>
      </c>
      <c r="S21753" s="14"/>
      <c r="V21753">
        <v>1</v>
      </c>
      <c r="W21753" t="s">
        <v>2570</v>
      </c>
    </row>
    <row r="21754" spans="1:23" x14ac:dyDescent="0.3">
      <c r="A21754">
        <v>29471</v>
      </c>
      <c r="B21754" s="15" t="s">
        <v>2126</v>
      </c>
      <c r="C21754" t="str">
        <f>_xlfn.XLOOKUP($B21754, STANDARDS!$A:$A, STANDARDS!$B:$B,,0,2)</f>
        <v>Nadaleen Fm, Rackla Gp</v>
      </c>
      <c r="D21754" t="s">
        <v>517</v>
      </c>
      <c r="E21754" t="s">
        <v>2278</v>
      </c>
      <c r="F21754">
        <v>133</v>
      </c>
      <c r="G21754">
        <v>64.5</v>
      </c>
      <c r="H21754">
        <v>1</v>
      </c>
      <c r="I21754" t="s">
        <v>1816</v>
      </c>
      <c r="J21754" cm="1">
        <f t="array" ref="J21754:L21754">_xlfn.XLOOKUP($C21754, AGE!$A:$A,AGE!$B:$D,,0,2)</f>
        <v>601.29999999999995</v>
      </c>
      <c r="K21754">
        <v>37</v>
      </c>
      <c r="L21754" t="str">
        <v>Rooney et al. 2020; Rooney et al. 2015</v>
      </c>
      <c r="M21754" t="s">
        <v>2484</v>
      </c>
      <c r="O21754" s="14"/>
      <c r="P21754" t="s">
        <v>2342</v>
      </c>
      <c r="Q21754" s="14">
        <v>6.41</v>
      </c>
      <c r="R21754">
        <v>0.1</v>
      </c>
      <c r="S21754" s="14"/>
      <c r="V21754">
        <v>1</v>
      </c>
      <c r="W21754" t="s">
        <v>2570</v>
      </c>
    </row>
    <row r="21755" spans="1:23" x14ac:dyDescent="0.3">
      <c r="A21755">
        <v>29472</v>
      </c>
      <c r="B21755" s="15" t="s">
        <v>2126</v>
      </c>
      <c r="C21755" t="str">
        <f>_xlfn.XLOOKUP($B21755, STANDARDS!$A:$A, STANDARDS!$B:$B,,0,2)</f>
        <v>Nadaleen Fm, Rackla Gp</v>
      </c>
      <c r="D21755" t="s">
        <v>517</v>
      </c>
      <c r="E21755" t="s">
        <v>2278</v>
      </c>
      <c r="F21755">
        <v>133</v>
      </c>
      <c r="G21755">
        <v>64.5</v>
      </c>
      <c r="H21755">
        <v>1</v>
      </c>
      <c r="I21755" t="s">
        <v>1816</v>
      </c>
      <c r="J21755" cm="1">
        <f t="array" ref="J21755:L21755">_xlfn.XLOOKUP($C21755, AGE!$A:$A,AGE!$B:$D,,0,2)</f>
        <v>601.29999999999995</v>
      </c>
      <c r="K21755">
        <v>37</v>
      </c>
      <c r="L21755" t="str">
        <v>Rooney et al. 2020; Rooney et al. 2015</v>
      </c>
      <c r="M21755" t="s">
        <v>2484</v>
      </c>
      <c r="O21755" s="14"/>
      <c r="P21755" t="s">
        <v>2342</v>
      </c>
      <c r="Q21755" s="14">
        <v>5.24</v>
      </c>
      <c r="R21755">
        <v>0.1</v>
      </c>
      <c r="S21755" s="14"/>
      <c r="V21755">
        <v>1</v>
      </c>
      <c r="W21755" t="s">
        <v>2570</v>
      </c>
    </row>
    <row r="21756" spans="1:23" x14ac:dyDescent="0.3">
      <c r="A21756">
        <v>29473</v>
      </c>
      <c r="B21756" s="15" t="s">
        <v>2126</v>
      </c>
      <c r="C21756" t="str">
        <f>_xlfn.XLOOKUP($B21756, STANDARDS!$A:$A, STANDARDS!$B:$B,,0,2)</f>
        <v>Nadaleen Fm, Rackla Gp</v>
      </c>
      <c r="D21756" t="s">
        <v>517</v>
      </c>
      <c r="E21756" t="s">
        <v>2278</v>
      </c>
      <c r="F21756">
        <v>133</v>
      </c>
      <c r="G21756">
        <v>64.5</v>
      </c>
      <c r="H21756">
        <v>1</v>
      </c>
      <c r="I21756" t="s">
        <v>1816</v>
      </c>
      <c r="J21756" cm="1">
        <f t="array" ref="J21756:L21756">_xlfn.XLOOKUP($C21756, AGE!$A:$A,AGE!$B:$D,,0,2)</f>
        <v>601.29999999999995</v>
      </c>
      <c r="K21756">
        <v>37</v>
      </c>
      <c r="L21756" t="str">
        <v>Rooney et al. 2020; Rooney et al. 2015</v>
      </c>
      <c r="M21756" t="s">
        <v>2484</v>
      </c>
      <c r="O21756" s="14"/>
      <c r="P21756" t="s">
        <v>2342</v>
      </c>
      <c r="Q21756" s="14">
        <v>5.51</v>
      </c>
      <c r="R21756">
        <v>0.1</v>
      </c>
      <c r="S21756" s="14"/>
      <c r="V21756">
        <v>1</v>
      </c>
      <c r="W21756" t="s">
        <v>2570</v>
      </c>
    </row>
    <row r="21757" spans="1:23" x14ac:dyDescent="0.3">
      <c r="A21757">
        <v>29474</v>
      </c>
      <c r="B21757" s="15" t="s">
        <v>2126</v>
      </c>
      <c r="C21757" t="str">
        <f>_xlfn.XLOOKUP($B21757, STANDARDS!$A:$A, STANDARDS!$B:$B,,0,2)</f>
        <v>Nadaleen Fm, Rackla Gp</v>
      </c>
      <c r="D21757" t="s">
        <v>517</v>
      </c>
      <c r="E21757" t="s">
        <v>2278</v>
      </c>
      <c r="F21757">
        <v>133</v>
      </c>
      <c r="G21757">
        <v>64.5</v>
      </c>
      <c r="H21757">
        <v>1</v>
      </c>
      <c r="I21757" t="s">
        <v>1816</v>
      </c>
      <c r="J21757" cm="1">
        <f t="array" ref="J21757:L21757">_xlfn.XLOOKUP($C21757, AGE!$A:$A,AGE!$B:$D,,0,2)</f>
        <v>601.29999999999995</v>
      </c>
      <c r="K21757">
        <v>37</v>
      </c>
      <c r="L21757" t="str">
        <v>Rooney et al. 2020; Rooney et al. 2015</v>
      </c>
      <c r="M21757" t="s">
        <v>2484</v>
      </c>
      <c r="O21757" s="14"/>
      <c r="P21757" t="s">
        <v>2342</v>
      </c>
      <c r="Q21757" s="14">
        <v>3.94</v>
      </c>
      <c r="R21757">
        <v>0.1</v>
      </c>
      <c r="S21757" s="14"/>
      <c r="V21757">
        <v>1</v>
      </c>
      <c r="W21757" t="s">
        <v>2570</v>
      </c>
    </row>
    <row r="21758" spans="1:23" x14ac:dyDescent="0.3">
      <c r="A21758">
        <v>29475</v>
      </c>
      <c r="B21758" s="15" t="s">
        <v>887</v>
      </c>
      <c r="C21758" t="str">
        <f>_xlfn.XLOOKUP($B21758, STANDARDS!$A:$A, STANDARDS!$B:$B,,0,2)</f>
        <v>Blueflower Fm, Rackla Gp</v>
      </c>
      <c r="D21758" t="s">
        <v>517</v>
      </c>
      <c r="E21758" t="s">
        <v>2278</v>
      </c>
      <c r="F21758">
        <v>133</v>
      </c>
      <c r="G21758">
        <v>64.5</v>
      </c>
      <c r="H21758">
        <v>1</v>
      </c>
      <c r="I21758" t="s">
        <v>1816</v>
      </c>
      <c r="J21758" cm="1">
        <f t="array" ref="J21758:L21758">_xlfn.XLOOKUP($C21758, AGE!$A:$A,AGE!$B:$D,,0,2)</f>
        <v>560</v>
      </c>
      <c r="K21758">
        <v>19</v>
      </c>
      <c r="L21758" t="str">
        <v>Carbone and Narbonne 2014; Rooney et al. 2020</v>
      </c>
      <c r="M21758" t="s">
        <v>2484</v>
      </c>
      <c r="O21758" s="14"/>
      <c r="P21758" t="s">
        <v>2342</v>
      </c>
      <c r="Q21758" s="14">
        <v>-3.31</v>
      </c>
      <c r="R21758">
        <v>0.1</v>
      </c>
      <c r="S21758" s="14"/>
      <c r="V21758">
        <v>1</v>
      </c>
      <c r="W21758" t="s">
        <v>2570</v>
      </c>
    </row>
    <row r="21759" spans="1:23" x14ac:dyDescent="0.3">
      <c r="A21759">
        <v>29476</v>
      </c>
      <c r="B21759" s="15" t="s">
        <v>887</v>
      </c>
      <c r="C21759" t="str">
        <f>_xlfn.XLOOKUP($B21759, STANDARDS!$A:$A, STANDARDS!$B:$B,,0,2)</f>
        <v>Blueflower Fm, Rackla Gp</v>
      </c>
      <c r="D21759" t="s">
        <v>517</v>
      </c>
      <c r="E21759" t="s">
        <v>2278</v>
      </c>
      <c r="F21759">
        <v>133</v>
      </c>
      <c r="G21759">
        <v>64.5</v>
      </c>
      <c r="H21759">
        <v>1</v>
      </c>
      <c r="I21759" t="s">
        <v>1816</v>
      </c>
      <c r="J21759" cm="1">
        <f t="array" ref="J21759:L21759">_xlfn.XLOOKUP($C21759, AGE!$A:$A,AGE!$B:$D,,0,2)</f>
        <v>560</v>
      </c>
      <c r="K21759">
        <v>19</v>
      </c>
      <c r="L21759" t="str">
        <v>Carbone and Narbonne 2014; Rooney et al. 2020</v>
      </c>
      <c r="M21759" t="s">
        <v>2484</v>
      </c>
      <c r="O21759" s="14"/>
      <c r="P21759" t="s">
        <v>2342</v>
      </c>
      <c r="Q21759" s="14">
        <v>-3.27</v>
      </c>
      <c r="R21759">
        <v>0.1</v>
      </c>
      <c r="S21759" s="14"/>
      <c r="V21759">
        <v>1</v>
      </c>
      <c r="W21759" t="s">
        <v>2570</v>
      </c>
    </row>
    <row r="21760" spans="1:23" x14ac:dyDescent="0.3">
      <c r="A21760">
        <v>29477</v>
      </c>
      <c r="B21760" s="15" t="s">
        <v>887</v>
      </c>
      <c r="C21760" t="str">
        <f>_xlfn.XLOOKUP($B21760, STANDARDS!$A:$A, STANDARDS!$B:$B,,0,2)</f>
        <v>Blueflower Fm, Rackla Gp</v>
      </c>
      <c r="D21760" t="s">
        <v>517</v>
      </c>
      <c r="E21760" t="s">
        <v>2278</v>
      </c>
      <c r="F21760">
        <v>133</v>
      </c>
      <c r="G21760">
        <v>64.5</v>
      </c>
      <c r="H21760">
        <v>1</v>
      </c>
      <c r="I21760" t="s">
        <v>1816</v>
      </c>
      <c r="J21760" cm="1">
        <f t="array" ref="J21760:L21760">_xlfn.XLOOKUP($C21760, AGE!$A:$A,AGE!$B:$D,,0,2)</f>
        <v>560</v>
      </c>
      <c r="K21760">
        <v>19</v>
      </c>
      <c r="L21760" t="str">
        <v>Carbone and Narbonne 2014; Rooney et al. 2020</v>
      </c>
      <c r="M21760" t="s">
        <v>2484</v>
      </c>
      <c r="O21760" s="14"/>
      <c r="P21760" t="s">
        <v>2342</v>
      </c>
      <c r="Q21760" s="14">
        <v>-2.85</v>
      </c>
      <c r="R21760">
        <v>0.1</v>
      </c>
      <c r="S21760" s="14"/>
      <c r="V21760">
        <v>1</v>
      </c>
      <c r="W21760" t="s">
        <v>2570</v>
      </c>
    </row>
    <row r="21761" spans="1:23" x14ac:dyDescent="0.3">
      <c r="A21761">
        <v>29478</v>
      </c>
      <c r="B21761" s="15" t="s">
        <v>887</v>
      </c>
      <c r="C21761" t="str">
        <f>_xlfn.XLOOKUP($B21761, STANDARDS!$A:$A, STANDARDS!$B:$B,,0,2)</f>
        <v>Blueflower Fm, Rackla Gp</v>
      </c>
      <c r="D21761" t="s">
        <v>517</v>
      </c>
      <c r="E21761" t="s">
        <v>2278</v>
      </c>
      <c r="F21761">
        <v>133</v>
      </c>
      <c r="G21761">
        <v>64.5</v>
      </c>
      <c r="H21761">
        <v>1</v>
      </c>
      <c r="I21761" t="s">
        <v>1816</v>
      </c>
      <c r="J21761" cm="1">
        <f t="array" ref="J21761:L21761">_xlfn.XLOOKUP($C21761, AGE!$A:$A,AGE!$B:$D,,0,2)</f>
        <v>560</v>
      </c>
      <c r="K21761">
        <v>19</v>
      </c>
      <c r="L21761" t="str">
        <v>Carbone and Narbonne 2014; Rooney et al. 2020</v>
      </c>
      <c r="M21761" t="s">
        <v>2484</v>
      </c>
      <c r="O21761" s="14"/>
      <c r="P21761" t="s">
        <v>2342</v>
      </c>
      <c r="Q21761" s="14">
        <v>-2.92</v>
      </c>
      <c r="R21761">
        <v>0.1</v>
      </c>
      <c r="S21761" s="14"/>
      <c r="V21761">
        <v>1</v>
      </c>
      <c r="W21761" t="s">
        <v>2570</v>
      </c>
    </row>
    <row r="21762" spans="1:23" x14ac:dyDescent="0.3">
      <c r="A21762">
        <v>29479</v>
      </c>
      <c r="B21762" s="15" t="s">
        <v>887</v>
      </c>
      <c r="C21762" t="str">
        <f>_xlfn.XLOOKUP($B21762, STANDARDS!$A:$A, STANDARDS!$B:$B,,0,2)</f>
        <v>Blueflower Fm, Rackla Gp</v>
      </c>
      <c r="D21762" t="s">
        <v>517</v>
      </c>
      <c r="E21762" t="s">
        <v>2278</v>
      </c>
      <c r="F21762">
        <v>133</v>
      </c>
      <c r="G21762">
        <v>64.5</v>
      </c>
      <c r="H21762">
        <v>1</v>
      </c>
      <c r="I21762" t="s">
        <v>1816</v>
      </c>
      <c r="J21762" cm="1">
        <f t="array" ref="J21762:L21762">_xlfn.XLOOKUP($C21762, AGE!$A:$A,AGE!$B:$D,,0,2)</f>
        <v>560</v>
      </c>
      <c r="K21762">
        <v>19</v>
      </c>
      <c r="L21762" t="str">
        <v>Carbone and Narbonne 2014; Rooney et al. 2020</v>
      </c>
      <c r="M21762" t="s">
        <v>2484</v>
      </c>
      <c r="O21762" s="14"/>
      <c r="P21762" t="s">
        <v>2342</v>
      </c>
      <c r="Q21762" s="14">
        <v>-2.61</v>
      </c>
      <c r="R21762">
        <v>0.1</v>
      </c>
      <c r="S21762" s="14"/>
      <c r="V21762">
        <v>1</v>
      </c>
      <c r="W21762" t="s">
        <v>2570</v>
      </c>
    </row>
    <row r="21763" spans="1:23" x14ac:dyDescent="0.3">
      <c r="A21763">
        <v>29480</v>
      </c>
      <c r="B21763" s="15" t="s">
        <v>887</v>
      </c>
      <c r="C21763" t="str">
        <f>_xlfn.XLOOKUP($B21763, STANDARDS!$A:$A, STANDARDS!$B:$B,,0,2)</f>
        <v>Blueflower Fm, Rackla Gp</v>
      </c>
      <c r="D21763" t="s">
        <v>517</v>
      </c>
      <c r="E21763" t="s">
        <v>2278</v>
      </c>
      <c r="F21763">
        <v>133</v>
      </c>
      <c r="G21763">
        <v>64.5</v>
      </c>
      <c r="H21763">
        <v>1</v>
      </c>
      <c r="I21763" t="s">
        <v>1816</v>
      </c>
      <c r="J21763" cm="1">
        <f t="array" ref="J21763:L21763">_xlfn.XLOOKUP($C21763, AGE!$A:$A,AGE!$B:$D,,0,2)</f>
        <v>560</v>
      </c>
      <c r="K21763">
        <v>19</v>
      </c>
      <c r="L21763" t="str">
        <v>Carbone and Narbonne 2014; Rooney et al. 2020</v>
      </c>
      <c r="M21763" t="s">
        <v>2484</v>
      </c>
      <c r="O21763" s="14"/>
      <c r="P21763" t="s">
        <v>2342</v>
      </c>
      <c r="Q21763" s="14">
        <v>-0.9</v>
      </c>
      <c r="R21763">
        <v>0.1</v>
      </c>
      <c r="S21763" s="14"/>
      <c r="V21763">
        <v>1</v>
      </c>
      <c r="W21763" t="s">
        <v>2570</v>
      </c>
    </row>
    <row r="21764" spans="1:23" x14ac:dyDescent="0.3">
      <c r="A21764">
        <v>29481</v>
      </c>
      <c r="B21764" s="15" t="s">
        <v>887</v>
      </c>
      <c r="C21764" t="str">
        <f>_xlfn.XLOOKUP($B21764, STANDARDS!$A:$A, STANDARDS!$B:$B,,0,2)</f>
        <v>Blueflower Fm, Rackla Gp</v>
      </c>
      <c r="D21764" t="s">
        <v>517</v>
      </c>
      <c r="E21764" t="s">
        <v>2278</v>
      </c>
      <c r="F21764">
        <v>133</v>
      </c>
      <c r="G21764">
        <v>64.5</v>
      </c>
      <c r="H21764">
        <v>1</v>
      </c>
      <c r="I21764" t="s">
        <v>1816</v>
      </c>
      <c r="J21764" cm="1">
        <f t="array" ref="J21764:L21764">_xlfn.XLOOKUP($C21764, AGE!$A:$A,AGE!$B:$D,,0,2)</f>
        <v>560</v>
      </c>
      <c r="K21764">
        <v>19</v>
      </c>
      <c r="L21764" t="str">
        <v>Carbone and Narbonne 2014; Rooney et al. 2020</v>
      </c>
      <c r="M21764" t="s">
        <v>2484</v>
      </c>
      <c r="O21764" s="14"/>
      <c r="P21764" t="s">
        <v>2342</v>
      </c>
      <c r="Q21764" s="14">
        <v>-2.98</v>
      </c>
      <c r="R21764">
        <v>0.1</v>
      </c>
      <c r="S21764" s="14"/>
      <c r="V21764">
        <v>1</v>
      </c>
      <c r="W21764" t="s">
        <v>2570</v>
      </c>
    </row>
    <row r="21765" spans="1:23" x14ac:dyDescent="0.3">
      <c r="A21765">
        <v>29482</v>
      </c>
      <c r="B21765" s="15" t="s">
        <v>887</v>
      </c>
      <c r="C21765" t="str">
        <f>_xlfn.XLOOKUP($B21765, STANDARDS!$A:$A, STANDARDS!$B:$B,,0,2)</f>
        <v>Blueflower Fm, Rackla Gp</v>
      </c>
      <c r="D21765" t="s">
        <v>517</v>
      </c>
      <c r="E21765" t="s">
        <v>2278</v>
      </c>
      <c r="F21765">
        <v>133</v>
      </c>
      <c r="G21765">
        <v>64.5</v>
      </c>
      <c r="H21765">
        <v>1</v>
      </c>
      <c r="I21765" t="s">
        <v>1816</v>
      </c>
      <c r="J21765" cm="1">
        <f t="array" ref="J21765:L21765">_xlfn.XLOOKUP($C21765, AGE!$A:$A,AGE!$B:$D,,0,2)</f>
        <v>560</v>
      </c>
      <c r="K21765">
        <v>19</v>
      </c>
      <c r="L21765" t="str">
        <v>Carbone and Narbonne 2014; Rooney et al. 2020</v>
      </c>
      <c r="M21765" t="s">
        <v>2484</v>
      </c>
      <c r="O21765" s="14"/>
      <c r="P21765" t="s">
        <v>2342</v>
      </c>
      <c r="Q21765" s="14">
        <v>-3.11</v>
      </c>
      <c r="R21765">
        <v>0.1</v>
      </c>
      <c r="S21765" s="14"/>
      <c r="V21765">
        <v>1</v>
      </c>
      <c r="W21765" t="s">
        <v>2570</v>
      </c>
    </row>
    <row r="21766" spans="1:23" x14ac:dyDescent="0.3">
      <c r="A21766">
        <v>29483</v>
      </c>
      <c r="B21766" s="15" t="s">
        <v>887</v>
      </c>
      <c r="C21766" t="str">
        <f>_xlfn.XLOOKUP($B21766, STANDARDS!$A:$A, STANDARDS!$B:$B,,0,2)</f>
        <v>Blueflower Fm, Rackla Gp</v>
      </c>
      <c r="D21766" t="s">
        <v>517</v>
      </c>
      <c r="E21766" t="s">
        <v>2278</v>
      </c>
      <c r="F21766">
        <v>133</v>
      </c>
      <c r="G21766">
        <v>64.5</v>
      </c>
      <c r="H21766">
        <v>1</v>
      </c>
      <c r="I21766" t="s">
        <v>1816</v>
      </c>
      <c r="J21766" cm="1">
        <f t="array" ref="J21766:L21766">_xlfn.XLOOKUP($C21766, AGE!$A:$A,AGE!$B:$D,,0,2)</f>
        <v>560</v>
      </c>
      <c r="K21766">
        <v>19</v>
      </c>
      <c r="L21766" t="str">
        <v>Carbone and Narbonne 2014; Rooney et al. 2020</v>
      </c>
      <c r="M21766" t="s">
        <v>2484</v>
      </c>
      <c r="O21766" s="14"/>
      <c r="P21766" t="s">
        <v>2342</v>
      </c>
      <c r="Q21766" s="14">
        <v>-0.84</v>
      </c>
      <c r="R21766">
        <v>0.1</v>
      </c>
      <c r="S21766" s="14"/>
      <c r="V21766">
        <v>1</v>
      </c>
      <c r="W21766" t="s">
        <v>2570</v>
      </c>
    </row>
    <row r="21767" spans="1:23" x14ac:dyDescent="0.3">
      <c r="A21767">
        <v>29484</v>
      </c>
      <c r="B21767" s="15" t="s">
        <v>887</v>
      </c>
      <c r="C21767" t="str">
        <f>_xlfn.XLOOKUP($B21767, STANDARDS!$A:$A, STANDARDS!$B:$B,,0,2)</f>
        <v>Blueflower Fm, Rackla Gp</v>
      </c>
      <c r="D21767" t="s">
        <v>517</v>
      </c>
      <c r="E21767" t="s">
        <v>2278</v>
      </c>
      <c r="F21767">
        <v>133</v>
      </c>
      <c r="G21767">
        <v>64.5</v>
      </c>
      <c r="H21767">
        <v>1</v>
      </c>
      <c r="I21767" t="s">
        <v>1816</v>
      </c>
      <c r="J21767" cm="1">
        <f t="array" ref="J21767:L21767">_xlfn.XLOOKUP($C21767, AGE!$A:$A,AGE!$B:$D,,0,2)</f>
        <v>560</v>
      </c>
      <c r="K21767">
        <v>19</v>
      </c>
      <c r="L21767" t="str">
        <v>Carbone and Narbonne 2014; Rooney et al. 2020</v>
      </c>
      <c r="M21767" t="s">
        <v>2484</v>
      </c>
      <c r="O21767" s="14"/>
      <c r="P21767" t="s">
        <v>2342</v>
      </c>
      <c r="Q21767" s="14">
        <v>-1.66</v>
      </c>
      <c r="R21767">
        <v>0.1</v>
      </c>
      <c r="S21767" s="14"/>
      <c r="V21767">
        <v>1</v>
      </c>
      <c r="W21767" t="s">
        <v>2570</v>
      </c>
    </row>
    <row r="21768" spans="1:23" x14ac:dyDescent="0.3">
      <c r="A21768">
        <v>29485</v>
      </c>
      <c r="B21768" s="15" t="s">
        <v>887</v>
      </c>
      <c r="C21768" t="str">
        <f>_xlfn.XLOOKUP($B21768, STANDARDS!$A:$A, STANDARDS!$B:$B,,0,2)</f>
        <v>Blueflower Fm, Rackla Gp</v>
      </c>
      <c r="D21768" t="s">
        <v>517</v>
      </c>
      <c r="E21768" t="s">
        <v>2278</v>
      </c>
      <c r="F21768">
        <v>133</v>
      </c>
      <c r="G21768">
        <v>64.5</v>
      </c>
      <c r="H21768">
        <v>1</v>
      </c>
      <c r="I21768" t="s">
        <v>1816</v>
      </c>
      <c r="J21768" cm="1">
        <f t="array" ref="J21768:L21768">_xlfn.XLOOKUP($C21768, AGE!$A:$A,AGE!$B:$D,,0,2)</f>
        <v>560</v>
      </c>
      <c r="K21768">
        <v>19</v>
      </c>
      <c r="L21768" t="str">
        <v>Carbone and Narbonne 2014; Rooney et al. 2020</v>
      </c>
      <c r="M21768" t="s">
        <v>2484</v>
      </c>
      <c r="O21768" s="14"/>
      <c r="P21768" t="s">
        <v>2342</v>
      </c>
      <c r="Q21768" s="14">
        <v>-1.52</v>
      </c>
      <c r="R21768">
        <v>0.1</v>
      </c>
      <c r="S21768" s="14"/>
      <c r="V21768">
        <v>1</v>
      </c>
      <c r="W21768" t="s">
        <v>2570</v>
      </c>
    </row>
    <row r="21769" spans="1:23" x14ac:dyDescent="0.3">
      <c r="A21769">
        <v>29486</v>
      </c>
      <c r="B21769" s="15" t="s">
        <v>887</v>
      </c>
      <c r="C21769" t="str">
        <f>_xlfn.XLOOKUP($B21769, STANDARDS!$A:$A, STANDARDS!$B:$B,,0,2)</f>
        <v>Blueflower Fm, Rackla Gp</v>
      </c>
      <c r="D21769" t="s">
        <v>517</v>
      </c>
      <c r="E21769" t="s">
        <v>2278</v>
      </c>
      <c r="F21769">
        <v>133</v>
      </c>
      <c r="G21769">
        <v>64.5</v>
      </c>
      <c r="H21769">
        <v>1</v>
      </c>
      <c r="I21769" t="s">
        <v>1816</v>
      </c>
      <c r="J21769" cm="1">
        <f t="array" ref="J21769:L21769">_xlfn.XLOOKUP($C21769, AGE!$A:$A,AGE!$B:$D,,0,2)</f>
        <v>560</v>
      </c>
      <c r="K21769">
        <v>19</v>
      </c>
      <c r="L21769" t="str">
        <v>Carbone and Narbonne 2014; Rooney et al. 2020</v>
      </c>
      <c r="M21769" t="s">
        <v>2484</v>
      </c>
      <c r="O21769" s="14"/>
      <c r="P21769" t="s">
        <v>2342</v>
      </c>
      <c r="Q21769" s="14">
        <v>-1.27</v>
      </c>
      <c r="R21769">
        <v>0.1</v>
      </c>
      <c r="S21769" s="14"/>
      <c r="V21769">
        <v>1</v>
      </c>
      <c r="W21769" t="s">
        <v>2570</v>
      </c>
    </row>
    <row r="21770" spans="1:23" x14ac:dyDescent="0.3">
      <c r="A21770">
        <v>29487</v>
      </c>
      <c r="B21770" s="15" t="s">
        <v>887</v>
      </c>
      <c r="C21770" t="str">
        <f>_xlfn.XLOOKUP($B21770, STANDARDS!$A:$A, STANDARDS!$B:$B,,0,2)</f>
        <v>Blueflower Fm, Rackla Gp</v>
      </c>
      <c r="D21770" t="s">
        <v>517</v>
      </c>
      <c r="E21770" t="s">
        <v>2278</v>
      </c>
      <c r="F21770">
        <v>133</v>
      </c>
      <c r="G21770">
        <v>64.5</v>
      </c>
      <c r="H21770">
        <v>1</v>
      </c>
      <c r="I21770" t="s">
        <v>1816</v>
      </c>
      <c r="J21770" cm="1">
        <f t="array" ref="J21770:L21770">_xlfn.XLOOKUP($C21770, AGE!$A:$A,AGE!$B:$D,,0,2)</f>
        <v>560</v>
      </c>
      <c r="K21770">
        <v>19</v>
      </c>
      <c r="L21770" t="str">
        <v>Carbone and Narbonne 2014; Rooney et al. 2020</v>
      </c>
      <c r="M21770" t="s">
        <v>2484</v>
      </c>
      <c r="O21770" s="14"/>
      <c r="P21770" t="s">
        <v>2342</v>
      </c>
      <c r="Q21770" s="14">
        <v>-1.05</v>
      </c>
      <c r="R21770">
        <v>0.1</v>
      </c>
      <c r="S21770" s="14"/>
      <c r="V21770">
        <v>1</v>
      </c>
      <c r="W21770" t="s">
        <v>2570</v>
      </c>
    </row>
    <row r="21771" spans="1:23" x14ac:dyDescent="0.3">
      <c r="A21771">
        <v>29488</v>
      </c>
      <c r="B21771" s="15" t="s">
        <v>887</v>
      </c>
      <c r="C21771" t="str">
        <f>_xlfn.XLOOKUP($B21771, STANDARDS!$A:$A, STANDARDS!$B:$B,,0,2)</f>
        <v>Blueflower Fm, Rackla Gp</v>
      </c>
      <c r="D21771" t="s">
        <v>517</v>
      </c>
      <c r="E21771" t="s">
        <v>2278</v>
      </c>
      <c r="F21771">
        <v>133</v>
      </c>
      <c r="G21771">
        <v>64.5</v>
      </c>
      <c r="H21771">
        <v>1</v>
      </c>
      <c r="I21771" t="s">
        <v>1816</v>
      </c>
      <c r="J21771" cm="1">
        <f t="array" ref="J21771:L21771">_xlfn.XLOOKUP($C21771, AGE!$A:$A,AGE!$B:$D,,0,2)</f>
        <v>560</v>
      </c>
      <c r="K21771">
        <v>19</v>
      </c>
      <c r="L21771" t="str">
        <v>Carbone and Narbonne 2014; Rooney et al. 2020</v>
      </c>
      <c r="M21771" t="s">
        <v>2484</v>
      </c>
      <c r="O21771" s="14"/>
      <c r="P21771" t="s">
        <v>2342</v>
      </c>
      <c r="Q21771" s="14">
        <v>-3.6</v>
      </c>
      <c r="R21771">
        <v>0.1</v>
      </c>
      <c r="S21771" s="14"/>
      <c r="V21771">
        <v>1</v>
      </c>
      <c r="W21771" t="s">
        <v>2570</v>
      </c>
    </row>
    <row r="21772" spans="1:23" x14ac:dyDescent="0.3">
      <c r="A21772">
        <v>29489</v>
      </c>
      <c r="B21772" s="15" t="s">
        <v>887</v>
      </c>
      <c r="C21772" t="str">
        <f>_xlfn.XLOOKUP($B21772, STANDARDS!$A:$A, STANDARDS!$B:$B,,0,2)</f>
        <v>Blueflower Fm, Rackla Gp</v>
      </c>
      <c r="D21772" t="s">
        <v>517</v>
      </c>
      <c r="E21772" t="s">
        <v>2278</v>
      </c>
      <c r="F21772">
        <v>133</v>
      </c>
      <c r="G21772">
        <v>64.5</v>
      </c>
      <c r="H21772">
        <v>1</v>
      </c>
      <c r="I21772" t="s">
        <v>1816</v>
      </c>
      <c r="J21772" cm="1">
        <f t="array" ref="J21772:L21772">_xlfn.XLOOKUP($C21772, AGE!$A:$A,AGE!$B:$D,,0,2)</f>
        <v>560</v>
      </c>
      <c r="K21772">
        <v>19</v>
      </c>
      <c r="L21772" t="str">
        <v>Carbone and Narbonne 2014; Rooney et al. 2020</v>
      </c>
      <c r="M21772" t="s">
        <v>2484</v>
      </c>
      <c r="O21772" s="14"/>
      <c r="P21772" t="s">
        <v>2342</v>
      </c>
      <c r="Q21772" s="14">
        <v>-0.94</v>
      </c>
      <c r="R21772">
        <v>0.1</v>
      </c>
      <c r="S21772" s="14"/>
      <c r="V21772">
        <v>1</v>
      </c>
      <c r="W21772" t="s">
        <v>2570</v>
      </c>
    </row>
    <row r="21773" spans="1:23" x14ac:dyDescent="0.3">
      <c r="A21773">
        <v>29490</v>
      </c>
      <c r="B21773" s="15" t="s">
        <v>887</v>
      </c>
      <c r="C21773" t="str">
        <f>_xlfn.XLOOKUP($B21773, STANDARDS!$A:$A, STANDARDS!$B:$B,,0,2)</f>
        <v>Blueflower Fm, Rackla Gp</v>
      </c>
      <c r="D21773" t="s">
        <v>517</v>
      </c>
      <c r="E21773" t="s">
        <v>2278</v>
      </c>
      <c r="F21773">
        <v>133</v>
      </c>
      <c r="G21773">
        <v>64.5</v>
      </c>
      <c r="H21773">
        <v>1</v>
      </c>
      <c r="I21773" t="s">
        <v>1816</v>
      </c>
      <c r="J21773" cm="1">
        <f t="array" ref="J21773:L21773">_xlfn.XLOOKUP($C21773, AGE!$A:$A,AGE!$B:$D,,0,2)</f>
        <v>560</v>
      </c>
      <c r="K21773">
        <v>19</v>
      </c>
      <c r="L21773" t="str">
        <v>Carbone and Narbonne 2014; Rooney et al. 2020</v>
      </c>
      <c r="M21773" t="s">
        <v>2484</v>
      </c>
      <c r="O21773" s="14"/>
      <c r="P21773" t="s">
        <v>2342</v>
      </c>
      <c r="Q21773" s="14">
        <v>-2.12</v>
      </c>
      <c r="R21773">
        <v>0.1</v>
      </c>
      <c r="S21773" s="14"/>
      <c r="V21773">
        <v>1</v>
      </c>
      <c r="W21773" t="s">
        <v>2570</v>
      </c>
    </row>
    <row r="21774" spans="1:23" x14ac:dyDescent="0.3">
      <c r="A21774">
        <v>29491</v>
      </c>
      <c r="B21774" s="15" t="s">
        <v>887</v>
      </c>
      <c r="C21774" t="str">
        <f>_xlfn.XLOOKUP($B21774, STANDARDS!$A:$A, STANDARDS!$B:$B,,0,2)</f>
        <v>Blueflower Fm, Rackla Gp</v>
      </c>
      <c r="D21774" t="s">
        <v>517</v>
      </c>
      <c r="E21774" t="s">
        <v>2278</v>
      </c>
      <c r="F21774">
        <v>133</v>
      </c>
      <c r="G21774">
        <v>64.5</v>
      </c>
      <c r="H21774">
        <v>1</v>
      </c>
      <c r="I21774" t="s">
        <v>1816</v>
      </c>
      <c r="J21774" cm="1">
        <f t="array" ref="J21774:L21774">_xlfn.XLOOKUP($C21774, AGE!$A:$A,AGE!$B:$D,,0,2)</f>
        <v>560</v>
      </c>
      <c r="K21774">
        <v>19</v>
      </c>
      <c r="L21774" t="str">
        <v>Carbone and Narbonne 2014; Rooney et al. 2020</v>
      </c>
      <c r="M21774" t="s">
        <v>2484</v>
      </c>
      <c r="O21774" s="14"/>
      <c r="P21774" t="s">
        <v>2342</v>
      </c>
      <c r="Q21774" s="14">
        <v>-1.77</v>
      </c>
      <c r="R21774">
        <v>0.1</v>
      </c>
      <c r="S21774" s="14"/>
      <c r="V21774">
        <v>1</v>
      </c>
      <c r="W21774" t="s">
        <v>2570</v>
      </c>
    </row>
    <row r="21775" spans="1:23" x14ac:dyDescent="0.3">
      <c r="A21775">
        <v>29492</v>
      </c>
      <c r="B21775" s="15" t="s">
        <v>887</v>
      </c>
      <c r="C21775" t="str">
        <f>_xlfn.XLOOKUP($B21775, STANDARDS!$A:$A, STANDARDS!$B:$B,,0,2)</f>
        <v>Blueflower Fm, Rackla Gp</v>
      </c>
      <c r="D21775" t="s">
        <v>517</v>
      </c>
      <c r="E21775" t="s">
        <v>2278</v>
      </c>
      <c r="F21775">
        <v>133</v>
      </c>
      <c r="G21775">
        <v>64.5</v>
      </c>
      <c r="H21775">
        <v>1</v>
      </c>
      <c r="I21775" t="s">
        <v>1816</v>
      </c>
      <c r="J21775" cm="1">
        <f t="array" ref="J21775:L21775">_xlfn.XLOOKUP($C21775, AGE!$A:$A,AGE!$B:$D,,0,2)</f>
        <v>560</v>
      </c>
      <c r="K21775">
        <v>19</v>
      </c>
      <c r="L21775" t="str">
        <v>Carbone and Narbonne 2014; Rooney et al. 2020</v>
      </c>
      <c r="M21775" t="s">
        <v>2484</v>
      </c>
      <c r="O21775" s="14"/>
      <c r="P21775" t="s">
        <v>2342</v>
      </c>
      <c r="Q21775" s="14">
        <v>-2.2000000000000002</v>
      </c>
      <c r="R21775">
        <v>0.1</v>
      </c>
      <c r="S21775" s="14"/>
      <c r="V21775">
        <v>1</v>
      </c>
      <c r="W21775" t="s">
        <v>2570</v>
      </c>
    </row>
    <row r="21776" spans="1:23" x14ac:dyDescent="0.3">
      <c r="A21776">
        <v>29493</v>
      </c>
      <c r="B21776" s="15" t="s">
        <v>887</v>
      </c>
      <c r="C21776" t="str">
        <f>_xlfn.XLOOKUP($B21776, STANDARDS!$A:$A, STANDARDS!$B:$B,,0,2)</f>
        <v>Blueflower Fm, Rackla Gp</v>
      </c>
      <c r="D21776" t="s">
        <v>517</v>
      </c>
      <c r="E21776" t="s">
        <v>2278</v>
      </c>
      <c r="F21776">
        <v>133</v>
      </c>
      <c r="G21776">
        <v>64.5</v>
      </c>
      <c r="H21776">
        <v>1</v>
      </c>
      <c r="I21776" t="s">
        <v>1816</v>
      </c>
      <c r="J21776" cm="1">
        <f t="array" ref="J21776:L21776">_xlfn.XLOOKUP($C21776, AGE!$A:$A,AGE!$B:$D,,0,2)</f>
        <v>560</v>
      </c>
      <c r="K21776">
        <v>19</v>
      </c>
      <c r="L21776" t="str">
        <v>Carbone and Narbonne 2014; Rooney et al. 2020</v>
      </c>
      <c r="M21776" t="s">
        <v>2484</v>
      </c>
      <c r="O21776" s="14"/>
      <c r="P21776" t="s">
        <v>2342</v>
      </c>
      <c r="Q21776" s="14">
        <v>-2.13</v>
      </c>
      <c r="R21776">
        <v>0.1</v>
      </c>
      <c r="S21776" s="14"/>
      <c r="V21776">
        <v>1</v>
      </c>
      <c r="W21776" t="s">
        <v>2570</v>
      </c>
    </row>
    <row r="21777" spans="1:23" x14ac:dyDescent="0.3">
      <c r="A21777">
        <v>29494</v>
      </c>
      <c r="B21777" s="15" t="s">
        <v>887</v>
      </c>
      <c r="C21777" t="str">
        <f>_xlfn.XLOOKUP($B21777, STANDARDS!$A:$A, STANDARDS!$B:$B,,0,2)</f>
        <v>Blueflower Fm, Rackla Gp</v>
      </c>
      <c r="D21777" t="s">
        <v>517</v>
      </c>
      <c r="E21777" t="s">
        <v>2278</v>
      </c>
      <c r="F21777">
        <v>133</v>
      </c>
      <c r="G21777">
        <v>64.5</v>
      </c>
      <c r="H21777">
        <v>1</v>
      </c>
      <c r="I21777" t="s">
        <v>1816</v>
      </c>
      <c r="J21777" cm="1">
        <f t="array" ref="J21777:L21777">_xlfn.XLOOKUP($C21777, AGE!$A:$A,AGE!$B:$D,,0,2)</f>
        <v>560</v>
      </c>
      <c r="K21777">
        <v>19</v>
      </c>
      <c r="L21777" t="str">
        <v>Carbone and Narbonne 2014; Rooney et al. 2020</v>
      </c>
      <c r="M21777" t="s">
        <v>2484</v>
      </c>
      <c r="O21777" s="14"/>
      <c r="P21777" t="s">
        <v>2342</v>
      </c>
      <c r="Q21777" s="14">
        <v>-2.0499999999999998</v>
      </c>
      <c r="R21777">
        <v>0.1</v>
      </c>
      <c r="S21777" s="14"/>
      <c r="V21777">
        <v>1</v>
      </c>
      <c r="W21777" t="s">
        <v>2570</v>
      </c>
    </row>
    <row r="21778" spans="1:23" x14ac:dyDescent="0.3">
      <c r="A21778">
        <v>29495</v>
      </c>
      <c r="B21778" s="15" t="s">
        <v>887</v>
      </c>
      <c r="C21778" t="str">
        <f>_xlfn.XLOOKUP($B21778, STANDARDS!$A:$A, STANDARDS!$B:$B,,0,2)</f>
        <v>Blueflower Fm, Rackla Gp</v>
      </c>
      <c r="D21778" t="s">
        <v>517</v>
      </c>
      <c r="E21778" t="s">
        <v>2278</v>
      </c>
      <c r="F21778">
        <v>133</v>
      </c>
      <c r="G21778">
        <v>64.5</v>
      </c>
      <c r="H21778">
        <v>1</v>
      </c>
      <c r="I21778" t="s">
        <v>1816</v>
      </c>
      <c r="J21778" cm="1">
        <f t="array" ref="J21778:L21778">_xlfn.XLOOKUP($C21778, AGE!$A:$A,AGE!$B:$D,,0,2)</f>
        <v>560</v>
      </c>
      <c r="K21778">
        <v>19</v>
      </c>
      <c r="L21778" t="str">
        <v>Carbone and Narbonne 2014; Rooney et al. 2020</v>
      </c>
      <c r="M21778" t="s">
        <v>2484</v>
      </c>
      <c r="O21778" s="14"/>
      <c r="P21778" t="s">
        <v>2342</v>
      </c>
      <c r="Q21778" s="14">
        <v>-2.09</v>
      </c>
      <c r="R21778">
        <v>0.1</v>
      </c>
      <c r="S21778" s="14"/>
      <c r="V21778">
        <v>1</v>
      </c>
      <c r="W21778" t="s">
        <v>2570</v>
      </c>
    </row>
    <row r="21779" spans="1:23" x14ac:dyDescent="0.3">
      <c r="A21779">
        <v>29496</v>
      </c>
      <c r="B21779" s="15" t="s">
        <v>887</v>
      </c>
      <c r="C21779" t="str">
        <f>_xlfn.XLOOKUP($B21779, STANDARDS!$A:$A, STANDARDS!$B:$B,,0,2)</f>
        <v>Blueflower Fm, Rackla Gp</v>
      </c>
      <c r="D21779" t="s">
        <v>517</v>
      </c>
      <c r="E21779" t="s">
        <v>2278</v>
      </c>
      <c r="F21779">
        <v>133</v>
      </c>
      <c r="G21779">
        <v>64.5</v>
      </c>
      <c r="H21779">
        <v>1</v>
      </c>
      <c r="I21779" t="s">
        <v>1816</v>
      </c>
      <c r="J21779" cm="1">
        <f t="array" ref="J21779:L21779">_xlfn.XLOOKUP($C21779, AGE!$A:$A,AGE!$B:$D,,0,2)</f>
        <v>560</v>
      </c>
      <c r="K21779">
        <v>19</v>
      </c>
      <c r="L21779" t="str">
        <v>Carbone and Narbonne 2014; Rooney et al. 2020</v>
      </c>
      <c r="M21779" t="s">
        <v>2484</v>
      </c>
      <c r="O21779" s="14"/>
      <c r="P21779" t="s">
        <v>2342</v>
      </c>
      <c r="Q21779" s="14">
        <v>-7.47</v>
      </c>
      <c r="R21779">
        <v>0.1</v>
      </c>
      <c r="S21779" s="14"/>
      <c r="V21779">
        <v>1</v>
      </c>
      <c r="W21779" t="s">
        <v>2570</v>
      </c>
    </row>
    <row r="21780" spans="1:23" x14ac:dyDescent="0.3">
      <c r="A21780">
        <v>29497</v>
      </c>
      <c r="B21780" s="15" t="s">
        <v>887</v>
      </c>
      <c r="C21780" t="str">
        <f>_xlfn.XLOOKUP($B21780, STANDARDS!$A:$A, STANDARDS!$B:$B,,0,2)</f>
        <v>Blueflower Fm, Rackla Gp</v>
      </c>
      <c r="D21780" t="s">
        <v>517</v>
      </c>
      <c r="E21780" t="s">
        <v>2278</v>
      </c>
      <c r="F21780">
        <v>133</v>
      </c>
      <c r="G21780">
        <v>64.5</v>
      </c>
      <c r="H21780">
        <v>1</v>
      </c>
      <c r="I21780" t="s">
        <v>1816</v>
      </c>
      <c r="J21780" cm="1">
        <f t="array" ref="J21780:L21780">_xlfn.XLOOKUP($C21780, AGE!$A:$A,AGE!$B:$D,,0,2)</f>
        <v>560</v>
      </c>
      <c r="K21780">
        <v>19</v>
      </c>
      <c r="L21780" t="str">
        <v>Carbone and Narbonne 2014; Rooney et al. 2020</v>
      </c>
      <c r="M21780" t="s">
        <v>2484</v>
      </c>
      <c r="O21780" s="14"/>
      <c r="P21780" t="s">
        <v>2342</v>
      </c>
      <c r="Q21780" s="14">
        <v>-4.93</v>
      </c>
      <c r="R21780">
        <v>0.1</v>
      </c>
      <c r="S21780" s="14"/>
      <c r="V21780">
        <v>1</v>
      </c>
      <c r="W21780" t="s">
        <v>2570</v>
      </c>
    </row>
    <row r="21781" spans="1:23" x14ac:dyDescent="0.3">
      <c r="A21781">
        <v>29498</v>
      </c>
      <c r="B21781" s="15" t="s">
        <v>887</v>
      </c>
      <c r="C21781" t="str">
        <f>_xlfn.XLOOKUP($B21781, STANDARDS!$A:$A, STANDARDS!$B:$B,,0,2)</f>
        <v>Blueflower Fm, Rackla Gp</v>
      </c>
      <c r="D21781" t="s">
        <v>517</v>
      </c>
      <c r="E21781" t="s">
        <v>2278</v>
      </c>
      <c r="F21781">
        <v>133</v>
      </c>
      <c r="G21781">
        <v>64.5</v>
      </c>
      <c r="H21781">
        <v>1</v>
      </c>
      <c r="I21781" t="s">
        <v>1816</v>
      </c>
      <c r="J21781" cm="1">
        <f t="array" ref="J21781:L21781">_xlfn.XLOOKUP($C21781, AGE!$A:$A,AGE!$B:$D,,0,2)</f>
        <v>560</v>
      </c>
      <c r="K21781">
        <v>19</v>
      </c>
      <c r="L21781" t="str">
        <v>Carbone and Narbonne 2014; Rooney et al. 2020</v>
      </c>
      <c r="M21781" t="s">
        <v>2484</v>
      </c>
      <c r="O21781" s="14"/>
      <c r="P21781" t="s">
        <v>2342</v>
      </c>
      <c r="Q21781" s="14">
        <v>-8.39</v>
      </c>
      <c r="R21781">
        <v>0.1</v>
      </c>
      <c r="S21781" s="14"/>
      <c r="V21781">
        <v>1</v>
      </c>
      <c r="W21781" t="s">
        <v>2570</v>
      </c>
    </row>
    <row r="21782" spans="1:23" x14ac:dyDescent="0.3">
      <c r="A21782">
        <v>29499</v>
      </c>
      <c r="B21782" s="15" t="s">
        <v>887</v>
      </c>
      <c r="C21782" t="str">
        <f>_xlfn.XLOOKUP($B21782, STANDARDS!$A:$A, STANDARDS!$B:$B,,0,2)</f>
        <v>Blueflower Fm, Rackla Gp</v>
      </c>
      <c r="D21782" t="s">
        <v>517</v>
      </c>
      <c r="E21782" t="s">
        <v>2278</v>
      </c>
      <c r="F21782">
        <v>133</v>
      </c>
      <c r="G21782">
        <v>64.5</v>
      </c>
      <c r="H21782">
        <v>1</v>
      </c>
      <c r="I21782" t="s">
        <v>1816</v>
      </c>
      <c r="J21782" cm="1">
        <f t="array" ref="J21782:L21782">_xlfn.XLOOKUP($C21782, AGE!$A:$A,AGE!$B:$D,,0,2)</f>
        <v>560</v>
      </c>
      <c r="K21782">
        <v>19</v>
      </c>
      <c r="L21782" t="str">
        <v>Carbone and Narbonne 2014; Rooney et al. 2020</v>
      </c>
      <c r="M21782" t="s">
        <v>2484</v>
      </c>
      <c r="O21782" s="14"/>
      <c r="P21782" t="s">
        <v>2342</v>
      </c>
      <c r="Q21782" s="14">
        <v>-8.09</v>
      </c>
      <c r="R21782">
        <v>0.1</v>
      </c>
      <c r="S21782" s="14"/>
      <c r="V21782">
        <v>1</v>
      </c>
      <c r="W21782" t="s">
        <v>2570</v>
      </c>
    </row>
    <row r="21783" spans="1:23" x14ac:dyDescent="0.3">
      <c r="A21783">
        <v>29500</v>
      </c>
      <c r="B21783" s="15" t="s">
        <v>887</v>
      </c>
      <c r="C21783" t="str">
        <f>_xlfn.XLOOKUP($B21783, STANDARDS!$A:$A, STANDARDS!$B:$B,,0,2)</f>
        <v>Blueflower Fm, Rackla Gp</v>
      </c>
      <c r="D21783" t="s">
        <v>517</v>
      </c>
      <c r="E21783" t="s">
        <v>2278</v>
      </c>
      <c r="F21783">
        <v>133</v>
      </c>
      <c r="G21783">
        <v>64.5</v>
      </c>
      <c r="H21783">
        <v>1</v>
      </c>
      <c r="I21783" t="s">
        <v>1816</v>
      </c>
      <c r="J21783" cm="1">
        <f t="array" ref="J21783:L21783">_xlfn.XLOOKUP($C21783, AGE!$A:$A,AGE!$B:$D,,0,2)</f>
        <v>560</v>
      </c>
      <c r="K21783">
        <v>19</v>
      </c>
      <c r="L21783" t="str">
        <v>Carbone and Narbonne 2014; Rooney et al. 2020</v>
      </c>
      <c r="M21783" t="s">
        <v>2484</v>
      </c>
      <c r="O21783" s="14"/>
      <c r="P21783" t="s">
        <v>2342</v>
      </c>
      <c r="Q21783" s="14">
        <v>-8.82</v>
      </c>
      <c r="R21783">
        <v>0.1</v>
      </c>
      <c r="S21783" s="14"/>
      <c r="V21783">
        <v>1</v>
      </c>
      <c r="W21783" t="s">
        <v>2570</v>
      </c>
    </row>
    <row r="21784" spans="1:23" x14ac:dyDescent="0.3">
      <c r="A21784">
        <v>29501</v>
      </c>
      <c r="B21784" s="15" t="s">
        <v>887</v>
      </c>
      <c r="C21784" t="str">
        <f>_xlfn.XLOOKUP($B21784, STANDARDS!$A:$A, STANDARDS!$B:$B,,0,2)</f>
        <v>Blueflower Fm, Rackla Gp</v>
      </c>
      <c r="D21784" t="s">
        <v>517</v>
      </c>
      <c r="E21784" t="s">
        <v>2278</v>
      </c>
      <c r="F21784">
        <v>133</v>
      </c>
      <c r="G21784">
        <v>64.5</v>
      </c>
      <c r="H21784">
        <v>1</v>
      </c>
      <c r="I21784" t="s">
        <v>1816</v>
      </c>
      <c r="J21784" cm="1">
        <f t="array" ref="J21784:L21784">_xlfn.XLOOKUP($C21784, AGE!$A:$A,AGE!$B:$D,,0,2)</f>
        <v>560</v>
      </c>
      <c r="K21784">
        <v>19</v>
      </c>
      <c r="L21784" t="str">
        <v>Carbone and Narbonne 2014; Rooney et al. 2020</v>
      </c>
      <c r="M21784" t="s">
        <v>2484</v>
      </c>
      <c r="O21784" s="14"/>
      <c r="P21784" t="s">
        <v>2342</v>
      </c>
      <c r="Q21784" s="14">
        <v>-10.29</v>
      </c>
      <c r="R21784">
        <v>0.1</v>
      </c>
      <c r="S21784" s="14"/>
      <c r="V21784">
        <v>1</v>
      </c>
      <c r="W21784" t="s">
        <v>2570</v>
      </c>
    </row>
    <row r="21785" spans="1:23" x14ac:dyDescent="0.3">
      <c r="A21785">
        <v>29502</v>
      </c>
      <c r="B21785" s="15" t="s">
        <v>887</v>
      </c>
      <c r="C21785" t="str">
        <f>_xlfn.XLOOKUP($B21785, STANDARDS!$A:$A, STANDARDS!$B:$B,,0,2)</f>
        <v>Blueflower Fm, Rackla Gp</v>
      </c>
      <c r="D21785" t="s">
        <v>517</v>
      </c>
      <c r="E21785" t="s">
        <v>2278</v>
      </c>
      <c r="F21785">
        <v>133</v>
      </c>
      <c r="G21785">
        <v>64.5</v>
      </c>
      <c r="H21785">
        <v>1</v>
      </c>
      <c r="I21785" t="s">
        <v>1816</v>
      </c>
      <c r="J21785" cm="1">
        <f t="array" ref="J21785:L21785">_xlfn.XLOOKUP($C21785, AGE!$A:$A,AGE!$B:$D,,0,2)</f>
        <v>560</v>
      </c>
      <c r="K21785">
        <v>19</v>
      </c>
      <c r="L21785" t="str">
        <v>Carbone and Narbonne 2014; Rooney et al. 2020</v>
      </c>
      <c r="M21785" t="s">
        <v>2484</v>
      </c>
      <c r="O21785" s="14"/>
      <c r="P21785" t="s">
        <v>2342</v>
      </c>
      <c r="Q21785" s="14">
        <v>-3.9</v>
      </c>
      <c r="R21785">
        <v>0.1</v>
      </c>
      <c r="S21785" s="14"/>
      <c r="V21785">
        <v>1</v>
      </c>
      <c r="W21785" t="s">
        <v>2570</v>
      </c>
    </row>
    <row r="21786" spans="1:23" x14ac:dyDescent="0.3">
      <c r="A21786">
        <v>29503</v>
      </c>
      <c r="B21786" s="15" t="s">
        <v>887</v>
      </c>
      <c r="C21786" t="str">
        <f>_xlfn.XLOOKUP($B21786, STANDARDS!$A:$A, STANDARDS!$B:$B,,0,2)</f>
        <v>Blueflower Fm, Rackla Gp</v>
      </c>
      <c r="D21786" t="s">
        <v>517</v>
      </c>
      <c r="E21786" t="s">
        <v>2278</v>
      </c>
      <c r="F21786">
        <v>133</v>
      </c>
      <c r="G21786">
        <v>64.5</v>
      </c>
      <c r="H21786">
        <v>1</v>
      </c>
      <c r="I21786" t="s">
        <v>1816</v>
      </c>
      <c r="J21786" cm="1">
        <f t="array" ref="J21786:L21786">_xlfn.XLOOKUP($C21786, AGE!$A:$A,AGE!$B:$D,,0,2)</f>
        <v>560</v>
      </c>
      <c r="K21786">
        <v>19</v>
      </c>
      <c r="L21786" t="str">
        <v>Carbone and Narbonne 2014; Rooney et al. 2020</v>
      </c>
      <c r="M21786" t="s">
        <v>2484</v>
      </c>
      <c r="O21786" s="14"/>
      <c r="P21786" t="s">
        <v>2342</v>
      </c>
      <c r="Q21786" s="14">
        <v>2.46</v>
      </c>
      <c r="R21786">
        <v>0.1</v>
      </c>
      <c r="S21786" s="14"/>
      <c r="V21786">
        <v>1</v>
      </c>
      <c r="W21786" t="s">
        <v>2570</v>
      </c>
    </row>
    <row r="21787" spans="1:23" x14ac:dyDescent="0.3">
      <c r="A21787">
        <v>29504</v>
      </c>
      <c r="B21787" s="15" t="s">
        <v>887</v>
      </c>
      <c r="C21787" t="str">
        <f>_xlfn.XLOOKUP($B21787, STANDARDS!$A:$A, STANDARDS!$B:$B,,0,2)</f>
        <v>Blueflower Fm, Rackla Gp</v>
      </c>
      <c r="D21787" t="s">
        <v>517</v>
      </c>
      <c r="E21787" t="s">
        <v>2278</v>
      </c>
      <c r="F21787">
        <v>133</v>
      </c>
      <c r="G21787">
        <v>64.5</v>
      </c>
      <c r="H21787">
        <v>1</v>
      </c>
      <c r="I21787" t="s">
        <v>1816</v>
      </c>
      <c r="J21787" cm="1">
        <f t="array" ref="J21787:L21787">_xlfn.XLOOKUP($C21787, AGE!$A:$A,AGE!$B:$D,,0,2)</f>
        <v>560</v>
      </c>
      <c r="K21787">
        <v>19</v>
      </c>
      <c r="L21787" t="str">
        <v>Carbone and Narbonne 2014; Rooney et al. 2020</v>
      </c>
      <c r="M21787" t="s">
        <v>2484</v>
      </c>
      <c r="O21787" s="14"/>
      <c r="P21787" t="s">
        <v>2342</v>
      </c>
      <c r="Q21787" s="14">
        <v>-2.82</v>
      </c>
      <c r="R21787">
        <v>0.1</v>
      </c>
      <c r="S21787" s="14"/>
      <c r="V21787">
        <v>1</v>
      </c>
      <c r="W21787" t="s">
        <v>2570</v>
      </c>
    </row>
    <row r="21788" spans="1:23" x14ac:dyDescent="0.3">
      <c r="A21788">
        <v>29505</v>
      </c>
      <c r="B21788" s="15" t="s">
        <v>887</v>
      </c>
      <c r="C21788" t="str">
        <f>_xlfn.XLOOKUP($B21788, STANDARDS!$A:$A, STANDARDS!$B:$B,,0,2)</f>
        <v>Blueflower Fm, Rackla Gp</v>
      </c>
      <c r="D21788" t="s">
        <v>517</v>
      </c>
      <c r="E21788" t="s">
        <v>2278</v>
      </c>
      <c r="F21788">
        <v>133</v>
      </c>
      <c r="G21788">
        <v>64.5</v>
      </c>
      <c r="H21788">
        <v>1</v>
      </c>
      <c r="I21788" t="s">
        <v>1816</v>
      </c>
      <c r="J21788" cm="1">
        <f t="array" ref="J21788:L21788">_xlfn.XLOOKUP($C21788, AGE!$A:$A,AGE!$B:$D,,0,2)</f>
        <v>560</v>
      </c>
      <c r="K21788">
        <v>19</v>
      </c>
      <c r="L21788" t="str">
        <v>Carbone and Narbonne 2014; Rooney et al. 2020</v>
      </c>
      <c r="M21788" t="s">
        <v>2484</v>
      </c>
      <c r="O21788" s="14"/>
      <c r="P21788" t="s">
        <v>2342</v>
      </c>
      <c r="Q21788" s="14">
        <v>-13.06</v>
      </c>
      <c r="R21788">
        <v>0.1</v>
      </c>
      <c r="S21788" s="14"/>
      <c r="V21788">
        <v>1</v>
      </c>
      <c r="W21788" t="s">
        <v>2570</v>
      </c>
    </row>
    <row r="21789" spans="1:23" x14ac:dyDescent="0.3">
      <c r="A21789">
        <v>29506</v>
      </c>
      <c r="B21789" s="15" t="s">
        <v>887</v>
      </c>
      <c r="C21789" t="str">
        <f>_xlfn.XLOOKUP($B21789, STANDARDS!$A:$A, STANDARDS!$B:$B,,0,2)</f>
        <v>Blueflower Fm, Rackla Gp</v>
      </c>
      <c r="D21789" t="s">
        <v>517</v>
      </c>
      <c r="E21789" t="s">
        <v>2278</v>
      </c>
      <c r="F21789">
        <v>133</v>
      </c>
      <c r="G21789">
        <v>64.5</v>
      </c>
      <c r="H21789">
        <v>1</v>
      </c>
      <c r="I21789" t="s">
        <v>1816</v>
      </c>
      <c r="J21789" cm="1">
        <f t="array" ref="J21789:L21789">_xlfn.XLOOKUP($C21789, AGE!$A:$A,AGE!$B:$D,,0,2)</f>
        <v>560</v>
      </c>
      <c r="K21789">
        <v>19</v>
      </c>
      <c r="L21789" t="str">
        <v>Carbone and Narbonne 2014; Rooney et al. 2020</v>
      </c>
      <c r="M21789" t="s">
        <v>2484</v>
      </c>
      <c r="O21789" s="14"/>
      <c r="P21789" t="s">
        <v>2342</v>
      </c>
      <c r="Q21789" s="14">
        <v>-13.02</v>
      </c>
      <c r="R21789">
        <v>0.1</v>
      </c>
      <c r="S21789" s="14"/>
      <c r="V21789">
        <v>1</v>
      </c>
      <c r="W21789" t="s">
        <v>2570</v>
      </c>
    </row>
    <row r="21790" spans="1:23" x14ac:dyDescent="0.3">
      <c r="A21790">
        <v>29507</v>
      </c>
      <c r="B21790" s="15" t="s">
        <v>887</v>
      </c>
      <c r="C21790" t="str">
        <f>_xlfn.XLOOKUP($B21790, STANDARDS!$A:$A, STANDARDS!$B:$B,,0,2)</f>
        <v>Blueflower Fm, Rackla Gp</v>
      </c>
      <c r="D21790" t="s">
        <v>517</v>
      </c>
      <c r="E21790" t="s">
        <v>2278</v>
      </c>
      <c r="F21790">
        <v>133</v>
      </c>
      <c r="G21790">
        <v>64.5</v>
      </c>
      <c r="H21790">
        <v>1</v>
      </c>
      <c r="I21790" t="s">
        <v>1816</v>
      </c>
      <c r="J21790" cm="1">
        <f t="array" ref="J21790:L21790">_xlfn.XLOOKUP($C21790, AGE!$A:$A,AGE!$B:$D,,0,2)</f>
        <v>560</v>
      </c>
      <c r="K21790">
        <v>19</v>
      </c>
      <c r="L21790" t="str">
        <v>Carbone and Narbonne 2014; Rooney et al. 2020</v>
      </c>
      <c r="M21790" t="s">
        <v>2484</v>
      </c>
      <c r="O21790" s="14"/>
      <c r="P21790" t="s">
        <v>2342</v>
      </c>
      <c r="Q21790" s="14">
        <v>-12.06</v>
      </c>
      <c r="R21790">
        <v>0.1</v>
      </c>
      <c r="S21790" s="14"/>
      <c r="V21790">
        <v>1</v>
      </c>
      <c r="W21790" t="s">
        <v>2570</v>
      </c>
    </row>
    <row r="21791" spans="1:23" x14ac:dyDescent="0.3">
      <c r="A21791">
        <v>29508</v>
      </c>
      <c r="B21791" s="15" t="s">
        <v>886</v>
      </c>
      <c r="C21791" t="str">
        <f>_xlfn.XLOOKUP($B21791, STANDARDS!$A:$A, STANDARDS!$B:$B,,0,2)</f>
        <v>Risky Fm, Rackla Gp</v>
      </c>
      <c r="D21791" t="s">
        <v>517</v>
      </c>
      <c r="E21791" t="s">
        <v>2278</v>
      </c>
      <c r="F21791">
        <v>133</v>
      </c>
      <c r="G21791">
        <v>64.5</v>
      </c>
      <c r="H21791">
        <v>1</v>
      </c>
      <c r="I21791" t="s">
        <v>1816</v>
      </c>
      <c r="J21791" cm="1">
        <f t="array" ref="J21791:L21791">_xlfn.XLOOKUP($C21791, AGE!$A:$A,AGE!$B:$D,,0,2)</f>
        <v>556</v>
      </c>
      <c r="K21791">
        <v>15</v>
      </c>
      <c r="L21791" t="str">
        <v>Carbone and Narbonne 2014; Rooney et al. 2020</v>
      </c>
      <c r="M21791" t="s">
        <v>2486</v>
      </c>
      <c r="O21791" s="14"/>
      <c r="P21791" t="s">
        <v>2342</v>
      </c>
      <c r="Q21791" s="14">
        <v>-2.19</v>
      </c>
      <c r="R21791">
        <v>0.1</v>
      </c>
      <c r="S21791" s="14"/>
      <c r="V21791">
        <v>1</v>
      </c>
      <c r="W21791" t="s">
        <v>2570</v>
      </c>
    </row>
    <row r="21792" spans="1:23" x14ac:dyDescent="0.3">
      <c r="A21792">
        <v>29509</v>
      </c>
      <c r="B21792" s="15" t="s">
        <v>886</v>
      </c>
      <c r="C21792" t="str">
        <f>_xlfn.XLOOKUP($B21792, STANDARDS!$A:$A, STANDARDS!$B:$B,,0,2)</f>
        <v>Risky Fm, Rackla Gp</v>
      </c>
      <c r="D21792" t="s">
        <v>517</v>
      </c>
      <c r="E21792" t="s">
        <v>2278</v>
      </c>
      <c r="F21792">
        <v>133</v>
      </c>
      <c r="G21792">
        <v>64.5</v>
      </c>
      <c r="H21792">
        <v>1</v>
      </c>
      <c r="I21792" t="s">
        <v>1816</v>
      </c>
      <c r="J21792" cm="1">
        <f t="array" ref="J21792:L21792">_xlfn.XLOOKUP($C21792, AGE!$A:$A,AGE!$B:$D,,0,2)</f>
        <v>556</v>
      </c>
      <c r="K21792">
        <v>15</v>
      </c>
      <c r="L21792" t="str">
        <v>Carbone and Narbonne 2014; Rooney et al. 2020</v>
      </c>
      <c r="M21792" t="s">
        <v>2486</v>
      </c>
      <c r="O21792" s="14"/>
      <c r="P21792" t="s">
        <v>2342</v>
      </c>
      <c r="Q21792" s="14">
        <v>-1.91</v>
      </c>
      <c r="R21792">
        <v>0.1</v>
      </c>
      <c r="S21792" s="14"/>
      <c r="V21792">
        <v>1</v>
      </c>
      <c r="W21792" t="s">
        <v>2570</v>
      </c>
    </row>
    <row r="21793" spans="1:23" x14ac:dyDescent="0.3">
      <c r="A21793">
        <v>29510</v>
      </c>
      <c r="B21793" s="15" t="s">
        <v>886</v>
      </c>
      <c r="C21793" t="str">
        <f>_xlfn.XLOOKUP($B21793, STANDARDS!$A:$A, STANDARDS!$B:$B,,0,2)</f>
        <v>Risky Fm, Rackla Gp</v>
      </c>
      <c r="D21793" t="s">
        <v>517</v>
      </c>
      <c r="E21793" t="s">
        <v>2278</v>
      </c>
      <c r="F21793">
        <v>133</v>
      </c>
      <c r="G21793">
        <v>64.5</v>
      </c>
      <c r="H21793">
        <v>1</v>
      </c>
      <c r="I21793" t="s">
        <v>1816</v>
      </c>
      <c r="J21793" cm="1">
        <f t="array" ref="J21793:L21793">_xlfn.XLOOKUP($C21793, AGE!$A:$A,AGE!$B:$D,,0,2)</f>
        <v>556</v>
      </c>
      <c r="K21793">
        <v>15</v>
      </c>
      <c r="L21793" t="str">
        <v>Carbone and Narbonne 2014; Rooney et al. 2020</v>
      </c>
      <c r="M21793" t="s">
        <v>2486</v>
      </c>
      <c r="O21793" s="14"/>
      <c r="P21793" t="s">
        <v>2342</v>
      </c>
      <c r="Q21793" s="14">
        <v>-2.87</v>
      </c>
      <c r="R21793">
        <v>0.1</v>
      </c>
      <c r="S21793" s="14"/>
      <c r="V21793">
        <v>1</v>
      </c>
      <c r="W21793" t="s">
        <v>2570</v>
      </c>
    </row>
    <row r="21794" spans="1:23" x14ac:dyDescent="0.3">
      <c r="A21794">
        <v>29511</v>
      </c>
      <c r="B21794" s="15" t="s">
        <v>886</v>
      </c>
      <c r="C21794" t="str">
        <f>_xlfn.XLOOKUP($B21794, STANDARDS!$A:$A, STANDARDS!$B:$B,,0,2)</f>
        <v>Risky Fm, Rackla Gp</v>
      </c>
      <c r="D21794" t="s">
        <v>517</v>
      </c>
      <c r="E21794" t="s">
        <v>2278</v>
      </c>
      <c r="F21794">
        <v>133</v>
      </c>
      <c r="G21794">
        <v>64.5</v>
      </c>
      <c r="H21794">
        <v>1</v>
      </c>
      <c r="I21794" t="s">
        <v>1816</v>
      </c>
      <c r="J21794" cm="1">
        <f t="array" ref="J21794:L21794">_xlfn.XLOOKUP($C21794, AGE!$A:$A,AGE!$B:$D,,0,2)</f>
        <v>556</v>
      </c>
      <c r="K21794">
        <v>15</v>
      </c>
      <c r="L21794" t="str">
        <v>Carbone and Narbonne 2014; Rooney et al. 2020</v>
      </c>
      <c r="M21794" t="s">
        <v>2486</v>
      </c>
      <c r="O21794" s="14"/>
      <c r="P21794" t="s">
        <v>2342</v>
      </c>
      <c r="Q21794" s="14">
        <v>-2.86</v>
      </c>
      <c r="R21794">
        <v>0.1</v>
      </c>
      <c r="S21794" s="14"/>
      <c r="V21794">
        <v>1</v>
      </c>
      <c r="W21794" t="s">
        <v>2570</v>
      </c>
    </row>
    <row r="21795" spans="1:23" x14ac:dyDescent="0.3">
      <c r="A21795">
        <v>29512</v>
      </c>
      <c r="B21795" s="15" t="s">
        <v>886</v>
      </c>
      <c r="C21795" t="str">
        <f>_xlfn.XLOOKUP($B21795, STANDARDS!$A:$A, STANDARDS!$B:$B,,0,2)</f>
        <v>Risky Fm, Rackla Gp</v>
      </c>
      <c r="D21795" t="s">
        <v>517</v>
      </c>
      <c r="E21795" t="s">
        <v>2278</v>
      </c>
      <c r="F21795">
        <v>133</v>
      </c>
      <c r="G21795">
        <v>64.5</v>
      </c>
      <c r="H21795">
        <v>1</v>
      </c>
      <c r="I21795" t="s">
        <v>1816</v>
      </c>
      <c r="J21795" cm="1">
        <f t="array" ref="J21795:L21795">_xlfn.XLOOKUP($C21795, AGE!$A:$A,AGE!$B:$D,,0,2)</f>
        <v>556</v>
      </c>
      <c r="K21795">
        <v>15</v>
      </c>
      <c r="L21795" t="str">
        <v>Carbone and Narbonne 2014; Rooney et al. 2020</v>
      </c>
      <c r="M21795" t="s">
        <v>2486</v>
      </c>
      <c r="O21795" s="14"/>
      <c r="P21795" t="s">
        <v>2342</v>
      </c>
      <c r="Q21795" s="14">
        <v>-2.94</v>
      </c>
      <c r="R21795">
        <v>0.1</v>
      </c>
      <c r="S21795" s="14"/>
      <c r="V21795">
        <v>1</v>
      </c>
      <c r="W21795" t="s">
        <v>2570</v>
      </c>
    </row>
    <row r="21796" spans="1:23" x14ac:dyDescent="0.3">
      <c r="A21796">
        <v>29513</v>
      </c>
      <c r="B21796" s="15" t="s">
        <v>886</v>
      </c>
      <c r="C21796" t="str">
        <f>_xlfn.XLOOKUP($B21796, STANDARDS!$A:$A, STANDARDS!$B:$B,,0,2)</f>
        <v>Risky Fm, Rackla Gp</v>
      </c>
      <c r="D21796" t="s">
        <v>517</v>
      </c>
      <c r="E21796" t="s">
        <v>2278</v>
      </c>
      <c r="F21796">
        <v>133</v>
      </c>
      <c r="G21796">
        <v>64.5</v>
      </c>
      <c r="H21796">
        <v>1</v>
      </c>
      <c r="I21796" t="s">
        <v>1816</v>
      </c>
      <c r="J21796" cm="1">
        <f t="array" ref="J21796:L21796">_xlfn.XLOOKUP($C21796, AGE!$A:$A,AGE!$B:$D,,0,2)</f>
        <v>556</v>
      </c>
      <c r="K21796">
        <v>15</v>
      </c>
      <c r="L21796" t="str">
        <v>Carbone and Narbonne 2014; Rooney et al. 2020</v>
      </c>
      <c r="M21796" t="s">
        <v>2486</v>
      </c>
      <c r="O21796" s="14"/>
      <c r="P21796" t="s">
        <v>2342</v>
      </c>
      <c r="Q21796" s="14">
        <v>-2.68</v>
      </c>
      <c r="R21796">
        <v>0.1</v>
      </c>
      <c r="S21796" s="14"/>
      <c r="V21796">
        <v>1</v>
      </c>
      <c r="W21796" t="s">
        <v>2570</v>
      </c>
    </row>
    <row r="21797" spans="1:23" x14ac:dyDescent="0.3">
      <c r="A21797">
        <v>29514</v>
      </c>
      <c r="B21797" s="15" t="s">
        <v>886</v>
      </c>
      <c r="C21797" t="str">
        <f>_xlfn.XLOOKUP($B21797, STANDARDS!$A:$A, STANDARDS!$B:$B,,0,2)</f>
        <v>Risky Fm, Rackla Gp</v>
      </c>
      <c r="D21797" t="s">
        <v>517</v>
      </c>
      <c r="E21797" t="s">
        <v>2278</v>
      </c>
      <c r="F21797">
        <v>133</v>
      </c>
      <c r="G21797">
        <v>64.5</v>
      </c>
      <c r="H21797">
        <v>1</v>
      </c>
      <c r="I21797" t="s">
        <v>1816</v>
      </c>
      <c r="J21797" cm="1">
        <f t="array" ref="J21797:L21797">_xlfn.XLOOKUP($C21797, AGE!$A:$A,AGE!$B:$D,,0,2)</f>
        <v>556</v>
      </c>
      <c r="K21797">
        <v>15</v>
      </c>
      <c r="L21797" t="str">
        <v>Carbone and Narbonne 2014; Rooney et al. 2020</v>
      </c>
      <c r="M21797" t="s">
        <v>2486</v>
      </c>
      <c r="O21797" s="14"/>
      <c r="P21797" t="s">
        <v>2342</v>
      </c>
      <c r="Q21797" s="14">
        <v>-2.4300000000000002</v>
      </c>
      <c r="R21797">
        <v>0.1</v>
      </c>
      <c r="S21797" s="14"/>
      <c r="V21797">
        <v>1</v>
      </c>
      <c r="W21797" t="s">
        <v>2570</v>
      </c>
    </row>
    <row r="21798" spans="1:23" x14ac:dyDescent="0.3">
      <c r="A21798">
        <v>29515</v>
      </c>
      <c r="B21798" s="15" t="s">
        <v>886</v>
      </c>
      <c r="C21798" t="str">
        <f>_xlfn.XLOOKUP($B21798, STANDARDS!$A:$A, STANDARDS!$B:$B,,0,2)</f>
        <v>Risky Fm, Rackla Gp</v>
      </c>
      <c r="D21798" t="s">
        <v>517</v>
      </c>
      <c r="E21798" t="s">
        <v>2278</v>
      </c>
      <c r="F21798">
        <v>133</v>
      </c>
      <c r="G21798">
        <v>64.5</v>
      </c>
      <c r="H21798">
        <v>1</v>
      </c>
      <c r="I21798" t="s">
        <v>1816</v>
      </c>
      <c r="J21798" cm="1">
        <f t="array" ref="J21798:L21798">_xlfn.XLOOKUP($C21798, AGE!$A:$A,AGE!$B:$D,,0,2)</f>
        <v>556</v>
      </c>
      <c r="K21798">
        <v>15</v>
      </c>
      <c r="L21798" t="str">
        <v>Carbone and Narbonne 2014; Rooney et al. 2020</v>
      </c>
      <c r="M21798" t="s">
        <v>2486</v>
      </c>
      <c r="O21798" s="14"/>
      <c r="P21798" t="s">
        <v>2342</v>
      </c>
      <c r="Q21798" s="14">
        <v>-2.71</v>
      </c>
      <c r="R21798">
        <v>0.1</v>
      </c>
      <c r="S21798" s="14"/>
      <c r="V21798">
        <v>1</v>
      </c>
      <c r="W21798" t="s">
        <v>2570</v>
      </c>
    </row>
    <row r="21799" spans="1:23" x14ac:dyDescent="0.3">
      <c r="A21799">
        <v>29516</v>
      </c>
      <c r="B21799" s="15" t="s">
        <v>886</v>
      </c>
      <c r="C21799" t="str">
        <f>_xlfn.XLOOKUP($B21799, STANDARDS!$A:$A, STANDARDS!$B:$B,,0,2)</f>
        <v>Risky Fm, Rackla Gp</v>
      </c>
      <c r="D21799" t="s">
        <v>517</v>
      </c>
      <c r="E21799" t="s">
        <v>2278</v>
      </c>
      <c r="F21799">
        <v>133</v>
      </c>
      <c r="G21799">
        <v>64.5</v>
      </c>
      <c r="H21799">
        <v>1</v>
      </c>
      <c r="I21799" t="s">
        <v>1816</v>
      </c>
      <c r="J21799" cm="1">
        <f t="array" ref="J21799:L21799">_xlfn.XLOOKUP($C21799, AGE!$A:$A,AGE!$B:$D,,0,2)</f>
        <v>556</v>
      </c>
      <c r="K21799">
        <v>15</v>
      </c>
      <c r="L21799" t="str">
        <v>Carbone and Narbonne 2014; Rooney et al. 2020</v>
      </c>
      <c r="M21799" t="s">
        <v>2486</v>
      </c>
      <c r="O21799" s="14"/>
      <c r="P21799" t="s">
        <v>2342</v>
      </c>
      <c r="Q21799" s="14">
        <v>-2.67</v>
      </c>
      <c r="R21799">
        <v>0.1</v>
      </c>
      <c r="S21799" s="14"/>
      <c r="V21799">
        <v>1</v>
      </c>
      <c r="W21799" t="s">
        <v>2570</v>
      </c>
    </row>
    <row r="21800" spans="1:23" x14ac:dyDescent="0.3">
      <c r="A21800">
        <v>29517</v>
      </c>
      <c r="B21800" s="15" t="s">
        <v>886</v>
      </c>
      <c r="C21800" t="str">
        <f>_xlfn.XLOOKUP($B21800, STANDARDS!$A:$A, STANDARDS!$B:$B,,0,2)</f>
        <v>Risky Fm, Rackla Gp</v>
      </c>
      <c r="D21800" t="s">
        <v>517</v>
      </c>
      <c r="E21800" t="s">
        <v>2278</v>
      </c>
      <c r="F21800">
        <v>133</v>
      </c>
      <c r="G21800">
        <v>64.5</v>
      </c>
      <c r="H21800">
        <v>1</v>
      </c>
      <c r="I21800" t="s">
        <v>1816</v>
      </c>
      <c r="J21800" cm="1">
        <f t="array" ref="J21800:L21800">_xlfn.XLOOKUP($C21800, AGE!$A:$A,AGE!$B:$D,,0,2)</f>
        <v>556</v>
      </c>
      <c r="K21800">
        <v>15</v>
      </c>
      <c r="L21800" t="str">
        <v>Carbone and Narbonne 2014; Rooney et al. 2020</v>
      </c>
      <c r="M21800" t="s">
        <v>2486</v>
      </c>
      <c r="O21800" s="14"/>
      <c r="P21800" t="s">
        <v>2342</v>
      </c>
      <c r="Q21800" s="14">
        <v>-2.66</v>
      </c>
      <c r="R21800">
        <v>0.1</v>
      </c>
      <c r="S21800" s="14"/>
      <c r="V21800">
        <v>1</v>
      </c>
      <c r="W21800" t="s">
        <v>2570</v>
      </c>
    </row>
    <row r="21801" spans="1:23" x14ac:dyDescent="0.3">
      <c r="A21801">
        <v>29518</v>
      </c>
      <c r="B21801" s="15" t="s">
        <v>886</v>
      </c>
      <c r="C21801" t="str">
        <f>_xlfn.XLOOKUP($B21801, STANDARDS!$A:$A, STANDARDS!$B:$B,,0,2)</f>
        <v>Risky Fm, Rackla Gp</v>
      </c>
      <c r="D21801" t="s">
        <v>517</v>
      </c>
      <c r="E21801" t="s">
        <v>2278</v>
      </c>
      <c r="F21801">
        <v>133</v>
      </c>
      <c r="G21801">
        <v>64.5</v>
      </c>
      <c r="H21801">
        <v>1</v>
      </c>
      <c r="I21801" t="s">
        <v>1816</v>
      </c>
      <c r="J21801" cm="1">
        <f t="array" ref="J21801:L21801">_xlfn.XLOOKUP($C21801, AGE!$A:$A,AGE!$B:$D,,0,2)</f>
        <v>556</v>
      </c>
      <c r="K21801">
        <v>15</v>
      </c>
      <c r="L21801" t="str">
        <v>Carbone and Narbonne 2014; Rooney et al. 2020</v>
      </c>
      <c r="M21801" t="s">
        <v>2486</v>
      </c>
      <c r="O21801" s="14"/>
      <c r="P21801" t="s">
        <v>2342</v>
      </c>
      <c r="Q21801" s="14">
        <v>-2.5499999999999998</v>
      </c>
      <c r="R21801">
        <v>0.1</v>
      </c>
      <c r="S21801" s="14"/>
      <c r="V21801">
        <v>1</v>
      </c>
      <c r="W21801" t="s">
        <v>2570</v>
      </c>
    </row>
    <row r="21802" spans="1:23" x14ac:dyDescent="0.3">
      <c r="A21802">
        <v>29519</v>
      </c>
      <c r="B21802" s="15" t="s">
        <v>886</v>
      </c>
      <c r="C21802" t="str">
        <f>_xlfn.XLOOKUP($B21802, STANDARDS!$A:$A, STANDARDS!$B:$B,,0,2)</f>
        <v>Risky Fm, Rackla Gp</v>
      </c>
      <c r="D21802" t="s">
        <v>517</v>
      </c>
      <c r="E21802" t="s">
        <v>2278</v>
      </c>
      <c r="F21802">
        <v>133</v>
      </c>
      <c r="G21802">
        <v>64.5</v>
      </c>
      <c r="H21802">
        <v>1</v>
      </c>
      <c r="I21802" t="s">
        <v>1816</v>
      </c>
      <c r="J21802" cm="1">
        <f t="array" ref="J21802:L21802">_xlfn.XLOOKUP($C21802, AGE!$A:$A,AGE!$B:$D,,0,2)</f>
        <v>556</v>
      </c>
      <c r="K21802">
        <v>15</v>
      </c>
      <c r="L21802" t="str">
        <v>Carbone and Narbonne 2014; Rooney et al. 2020</v>
      </c>
      <c r="M21802" t="s">
        <v>2486</v>
      </c>
      <c r="O21802" s="14"/>
      <c r="P21802" t="s">
        <v>2342</v>
      </c>
      <c r="Q21802" s="14">
        <v>-2.21</v>
      </c>
      <c r="R21802">
        <v>0.1</v>
      </c>
      <c r="S21802" s="14"/>
      <c r="V21802">
        <v>1</v>
      </c>
      <c r="W21802" t="s">
        <v>2570</v>
      </c>
    </row>
    <row r="21803" spans="1:23" x14ac:dyDescent="0.3">
      <c r="A21803">
        <v>29520</v>
      </c>
      <c r="B21803" s="15" t="s">
        <v>886</v>
      </c>
      <c r="C21803" t="str">
        <f>_xlfn.XLOOKUP($B21803, STANDARDS!$A:$A, STANDARDS!$B:$B,,0,2)</f>
        <v>Risky Fm, Rackla Gp</v>
      </c>
      <c r="D21803" t="s">
        <v>517</v>
      </c>
      <c r="E21803" t="s">
        <v>2278</v>
      </c>
      <c r="F21803">
        <v>133</v>
      </c>
      <c r="G21803">
        <v>64.5</v>
      </c>
      <c r="H21803">
        <v>1</v>
      </c>
      <c r="I21803" t="s">
        <v>1816</v>
      </c>
      <c r="J21803" cm="1">
        <f t="array" ref="J21803:L21803">_xlfn.XLOOKUP($C21803, AGE!$A:$A,AGE!$B:$D,,0,2)</f>
        <v>556</v>
      </c>
      <c r="K21803">
        <v>15</v>
      </c>
      <c r="L21803" t="str">
        <v>Carbone and Narbonne 2014; Rooney et al. 2020</v>
      </c>
      <c r="M21803" t="s">
        <v>2486</v>
      </c>
      <c r="O21803" s="14"/>
      <c r="P21803" t="s">
        <v>2342</v>
      </c>
      <c r="Q21803" s="14">
        <v>-2.42</v>
      </c>
      <c r="R21803">
        <v>0.1</v>
      </c>
      <c r="S21803" s="14"/>
      <c r="V21803">
        <v>1</v>
      </c>
      <c r="W21803" t="s">
        <v>2570</v>
      </c>
    </row>
    <row r="21804" spans="1:23" x14ac:dyDescent="0.3">
      <c r="A21804">
        <v>29521</v>
      </c>
      <c r="B21804" s="15" t="s">
        <v>886</v>
      </c>
      <c r="C21804" t="str">
        <f>_xlfn.XLOOKUP($B21804, STANDARDS!$A:$A, STANDARDS!$B:$B,,0,2)</f>
        <v>Risky Fm, Rackla Gp</v>
      </c>
      <c r="D21804" t="s">
        <v>517</v>
      </c>
      <c r="E21804" t="s">
        <v>2278</v>
      </c>
      <c r="F21804">
        <v>133</v>
      </c>
      <c r="G21804">
        <v>64.5</v>
      </c>
      <c r="H21804">
        <v>1</v>
      </c>
      <c r="I21804" t="s">
        <v>1816</v>
      </c>
      <c r="J21804" cm="1">
        <f t="array" ref="J21804:L21804">_xlfn.XLOOKUP($C21804, AGE!$A:$A,AGE!$B:$D,,0,2)</f>
        <v>556</v>
      </c>
      <c r="K21804">
        <v>15</v>
      </c>
      <c r="L21804" t="str">
        <v>Carbone and Narbonne 2014; Rooney et al. 2020</v>
      </c>
      <c r="M21804" t="s">
        <v>2486</v>
      </c>
      <c r="O21804" s="14"/>
      <c r="P21804" t="s">
        <v>2342</v>
      </c>
      <c r="Q21804" s="14">
        <v>-2.74</v>
      </c>
      <c r="R21804">
        <v>0.1</v>
      </c>
      <c r="S21804" s="14"/>
      <c r="V21804">
        <v>1</v>
      </c>
      <c r="W21804" t="s">
        <v>2570</v>
      </c>
    </row>
    <row r="21805" spans="1:23" x14ac:dyDescent="0.3">
      <c r="A21805">
        <v>29522</v>
      </c>
      <c r="B21805" s="15" t="s">
        <v>886</v>
      </c>
      <c r="C21805" t="str">
        <f>_xlfn.XLOOKUP($B21805, STANDARDS!$A:$A, STANDARDS!$B:$B,,0,2)</f>
        <v>Risky Fm, Rackla Gp</v>
      </c>
      <c r="D21805" t="s">
        <v>517</v>
      </c>
      <c r="E21805" t="s">
        <v>2278</v>
      </c>
      <c r="F21805">
        <v>133</v>
      </c>
      <c r="G21805">
        <v>64.5</v>
      </c>
      <c r="H21805">
        <v>1</v>
      </c>
      <c r="I21805" t="s">
        <v>1816</v>
      </c>
      <c r="J21805" cm="1">
        <f t="array" ref="J21805:L21805">_xlfn.XLOOKUP($C21805, AGE!$A:$A,AGE!$B:$D,,0,2)</f>
        <v>556</v>
      </c>
      <c r="K21805">
        <v>15</v>
      </c>
      <c r="L21805" t="str">
        <v>Carbone and Narbonne 2014; Rooney et al. 2020</v>
      </c>
      <c r="M21805" t="s">
        <v>2486</v>
      </c>
      <c r="O21805" s="14"/>
      <c r="P21805" t="s">
        <v>2342</v>
      </c>
      <c r="Q21805" s="14">
        <v>-3</v>
      </c>
      <c r="R21805">
        <v>0.1</v>
      </c>
      <c r="S21805" s="14"/>
      <c r="V21805">
        <v>1</v>
      </c>
      <c r="W21805" t="s">
        <v>2570</v>
      </c>
    </row>
    <row r="21806" spans="1:23" x14ac:dyDescent="0.3">
      <c r="A21806">
        <v>29523</v>
      </c>
      <c r="B21806" s="15" t="s">
        <v>886</v>
      </c>
      <c r="C21806" t="str">
        <f>_xlfn.XLOOKUP($B21806, STANDARDS!$A:$A, STANDARDS!$B:$B,,0,2)</f>
        <v>Risky Fm, Rackla Gp</v>
      </c>
      <c r="D21806" t="s">
        <v>517</v>
      </c>
      <c r="E21806" t="s">
        <v>2278</v>
      </c>
      <c r="F21806">
        <v>133</v>
      </c>
      <c r="G21806">
        <v>64.5</v>
      </c>
      <c r="H21806">
        <v>1</v>
      </c>
      <c r="I21806" t="s">
        <v>1816</v>
      </c>
      <c r="J21806" cm="1">
        <f t="array" ref="J21806:L21806">_xlfn.XLOOKUP($C21806, AGE!$A:$A,AGE!$B:$D,,0,2)</f>
        <v>556</v>
      </c>
      <c r="K21806">
        <v>15</v>
      </c>
      <c r="L21806" t="str">
        <v>Carbone and Narbonne 2014; Rooney et al. 2020</v>
      </c>
      <c r="M21806" t="s">
        <v>2486</v>
      </c>
      <c r="O21806" s="14"/>
      <c r="P21806" t="s">
        <v>2342</v>
      </c>
      <c r="Q21806" s="14">
        <v>-3.34</v>
      </c>
      <c r="R21806">
        <v>0.1</v>
      </c>
      <c r="S21806" s="14"/>
      <c r="V21806">
        <v>1</v>
      </c>
      <c r="W21806" t="s">
        <v>2570</v>
      </c>
    </row>
    <row r="21807" spans="1:23" x14ac:dyDescent="0.3">
      <c r="A21807">
        <v>29524</v>
      </c>
      <c r="B21807" s="15" t="s">
        <v>886</v>
      </c>
      <c r="C21807" t="str">
        <f>_xlfn.XLOOKUP($B21807, STANDARDS!$A:$A, STANDARDS!$B:$B,,0,2)</f>
        <v>Risky Fm, Rackla Gp</v>
      </c>
      <c r="D21807" t="s">
        <v>517</v>
      </c>
      <c r="E21807" t="s">
        <v>2278</v>
      </c>
      <c r="F21807">
        <v>133</v>
      </c>
      <c r="G21807">
        <v>64.5</v>
      </c>
      <c r="H21807">
        <v>1</v>
      </c>
      <c r="I21807" t="s">
        <v>1816</v>
      </c>
      <c r="J21807" cm="1">
        <f t="array" ref="J21807:L21807">_xlfn.XLOOKUP($C21807, AGE!$A:$A,AGE!$B:$D,,0,2)</f>
        <v>556</v>
      </c>
      <c r="K21807">
        <v>15</v>
      </c>
      <c r="L21807" t="str">
        <v>Carbone and Narbonne 2014; Rooney et al. 2020</v>
      </c>
      <c r="M21807" t="s">
        <v>2486</v>
      </c>
      <c r="O21807" s="14"/>
      <c r="P21807" t="s">
        <v>2342</v>
      </c>
      <c r="Q21807" s="14">
        <v>-3.35</v>
      </c>
      <c r="R21807">
        <v>0.1</v>
      </c>
      <c r="S21807" s="14"/>
      <c r="V21807">
        <v>1</v>
      </c>
      <c r="W21807" t="s">
        <v>2570</v>
      </c>
    </row>
    <row r="21808" spans="1:23" x14ac:dyDescent="0.3">
      <c r="A21808">
        <v>29525</v>
      </c>
      <c r="B21808" s="15" t="s">
        <v>886</v>
      </c>
      <c r="C21808" t="str">
        <f>_xlfn.XLOOKUP($B21808, STANDARDS!$A:$A, STANDARDS!$B:$B,,0,2)</f>
        <v>Risky Fm, Rackla Gp</v>
      </c>
      <c r="D21808" t="s">
        <v>517</v>
      </c>
      <c r="E21808" t="s">
        <v>2278</v>
      </c>
      <c r="F21808">
        <v>133</v>
      </c>
      <c r="G21808">
        <v>64.5</v>
      </c>
      <c r="H21808">
        <v>1</v>
      </c>
      <c r="I21808" t="s">
        <v>1816</v>
      </c>
      <c r="J21808" cm="1">
        <f t="array" ref="J21808:L21808">_xlfn.XLOOKUP($C21808, AGE!$A:$A,AGE!$B:$D,,0,2)</f>
        <v>556</v>
      </c>
      <c r="K21808">
        <v>15</v>
      </c>
      <c r="L21808" t="str">
        <v>Carbone and Narbonne 2014; Rooney et al. 2020</v>
      </c>
      <c r="M21808" t="s">
        <v>2486</v>
      </c>
      <c r="O21808" s="14"/>
      <c r="P21808" t="s">
        <v>2342</v>
      </c>
      <c r="Q21808" s="14">
        <v>-3.4</v>
      </c>
      <c r="R21808">
        <v>0.1</v>
      </c>
      <c r="S21808" s="14"/>
      <c r="V21808">
        <v>1</v>
      </c>
      <c r="W21808" t="s">
        <v>2570</v>
      </c>
    </row>
    <row r="21809" spans="1:23" x14ac:dyDescent="0.3">
      <c r="A21809">
        <v>29526</v>
      </c>
      <c r="B21809" s="15" t="s">
        <v>886</v>
      </c>
      <c r="C21809" t="str">
        <f>_xlfn.XLOOKUP($B21809, STANDARDS!$A:$A, STANDARDS!$B:$B,,0,2)</f>
        <v>Risky Fm, Rackla Gp</v>
      </c>
      <c r="D21809" t="s">
        <v>517</v>
      </c>
      <c r="E21809" t="s">
        <v>2278</v>
      </c>
      <c r="F21809">
        <v>133</v>
      </c>
      <c r="G21809">
        <v>64.5</v>
      </c>
      <c r="H21809">
        <v>1</v>
      </c>
      <c r="I21809" t="s">
        <v>1816</v>
      </c>
      <c r="J21809" cm="1">
        <f t="array" ref="J21809:L21809">_xlfn.XLOOKUP($C21809, AGE!$A:$A,AGE!$B:$D,,0,2)</f>
        <v>556</v>
      </c>
      <c r="K21809">
        <v>15</v>
      </c>
      <c r="L21809" t="str">
        <v>Carbone and Narbonne 2014; Rooney et al. 2020</v>
      </c>
      <c r="M21809" t="s">
        <v>2486</v>
      </c>
      <c r="O21809" s="14"/>
      <c r="P21809" t="s">
        <v>2342</v>
      </c>
      <c r="Q21809" s="14">
        <v>-3.47</v>
      </c>
      <c r="R21809">
        <v>0.1</v>
      </c>
      <c r="S21809" s="14"/>
      <c r="V21809">
        <v>1</v>
      </c>
      <c r="W21809" t="s">
        <v>2570</v>
      </c>
    </row>
    <row r="21810" spans="1:23" x14ac:dyDescent="0.3">
      <c r="A21810">
        <v>29527</v>
      </c>
      <c r="B21810" s="15" t="s">
        <v>886</v>
      </c>
      <c r="C21810" t="str">
        <f>_xlfn.XLOOKUP($B21810, STANDARDS!$A:$A, STANDARDS!$B:$B,,0,2)</f>
        <v>Risky Fm, Rackla Gp</v>
      </c>
      <c r="D21810" t="s">
        <v>517</v>
      </c>
      <c r="E21810" t="s">
        <v>2278</v>
      </c>
      <c r="F21810">
        <v>133</v>
      </c>
      <c r="G21810">
        <v>64.5</v>
      </c>
      <c r="H21810">
        <v>1</v>
      </c>
      <c r="I21810" t="s">
        <v>1816</v>
      </c>
      <c r="J21810" cm="1">
        <f t="array" ref="J21810:L21810">_xlfn.XLOOKUP($C21810, AGE!$A:$A,AGE!$B:$D,,0,2)</f>
        <v>556</v>
      </c>
      <c r="K21810">
        <v>15</v>
      </c>
      <c r="L21810" t="str">
        <v>Carbone and Narbonne 2014; Rooney et al. 2020</v>
      </c>
      <c r="M21810" t="s">
        <v>2486</v>
      </c>
      <c r="O21810" s="14"/>
      <c r="P21810" t="s">
        <v>2342</v>
      </c>
      <c r="Q21810" s="14">
        <v>-3.43</v>
      </c>
      <c r="R21810">
        <v>0.1</v>
      </c>
      <c r="S21810" s="14"/>
      <c r="V21810">
        <v>1</v>
      </c>
      <c r="W21810" t="s">
        <v>2570</v>
      </c>
    </row>
    <row r="21811" spans="1:23" x14ac:dyDescent="0.3">
      <c r="A21811">
        <v>29528</v>
      </c>
      <c r="B21811" s="15" t="s">
        <v>886</v>
      </c>
      <c r="C21811" t="str">
        <f>_xlfn.XLOOKUP($B21811, STANDARDS!$A:$A, STANDARDS!$B:$B,,0,2)</f>
        <v>Risky Fm, Rackla Gp</v>
      </c>
      <c r="D21811" t="s">
        <v>517</v>
      </c>
      <c r="E21811" t="s">
        <v>2278</v>
      </c>
      <c r="F21811">
        <v>133</v>
      </c>
      <c r="G21811">
        <v>64.5</v>
      </c>
      <c r="H21811">
        <v>1</v>
      </c>
      <c r="I21811" t="s">
        <v>1816</v>
      </c>
      <c r="J21811" cm="1">
        <f t="array" ref="J21811:L21811">_xlfn.XLOOKUP($C21811, AGE!$A:$A,AGE!$B:$D,,0,2)</f>
        <v>556</v>
      </c>
      <c r="K21811">
        <v>15</v>
      </c>
      <c r="L21811" t="str">
        <v>Carbone and Narbonne 2014; Rooney et al. 2020</v>
      </c>
      <c r="M21811" t="s">
        <v>2486</v>
      </c>
      <c r="O21811" s="14"/>
      <c r="P21811" t="s">
        <v>2342</v>
      </c>
      <c r="Q21811" s="14">
        <v>-3.52</v>
      </c>
      <c r="R21811">
        <v>0.1</v>
      </c>
      <c r="S21811" s="14"/>
      <c r="V21811">
        <v>1</v>
      </c>
      <c r="W21811" t="s">
        <v>2570</v>
      </c>
    </row>
    <row r="21812" spans="1:23" x14ac:dyDescent="0.3">
      <c r="A21812">
        <v>29529</v>
      </c>
      <c r="B21812" s="15" t="s">
        <v>886</v>
      </c>
      <c r="C21812" t="str">
        <f>_xlfn.XLOOKUP($B21812, STANDARDS!$A:$A, STANDARDS!$B:$B,,0,2)</f>
        <v>Risky Fm, Rackla Gp</v>
      </c>
      <c r="D21812" t="s">
        <v>517</v>
      </c>
      <c r="E21812" t="s">
        <v>2278</v>
      </c>
      <c r="F21812">
        <v>133</v>
      </c>
      <c r="G21812">
        <v>64.5</v>
      </c>
      <c r="H21812">
        <v>1</v>
      </c>
      <c r="I21812" t="s">
        <v>1816</v>
      </c>
      <c r="J21812" cm="1">
        <f t="array" ref="J21812:L21812">_xlfn.XLOOKUP($C21812, AGE!$A:$A,AGE!$B:$D,,0,2)</f>
        <v>556</v>
      </c>
      <c r="K21812">
        <v>15</v>
      </c>
      <c r="L21812" t="str">
        <v>Carbone and Narbonne 2014; Rooney et al. 2020</v>
      </c>
      <c r="M21812" t="s">
        <v>2486</v>
      </c>
      <c r="O21812" s="14"/>
      <c r="P21812" t="s">
        <v>2342</v>
      </c>
      <c r="Q21812" s="14">
        <v>-3.68</v>
      </c>
      <c r="R21812">
        <v>0.1</v>
      </c>
      <c r="S21812" s="14"/>
      <c r="V21812">
        <v>1</v>
      </c>
      <c r="W21812" t="s">
        <v>2570</v>
      </c>
    </row>
    <row r="21813" spans="1:23" x14ac:dyDescent="0.3">
      <c r="A21813">
        <v>29530</v>
      </c>
      <c r="B21813" s="15" t="s">
        <v>886</v>
      </c>
      <c r="C21813" t="str">
        <f>_xlfn.XLOOKUP($B21813, STANDARDS!$A:$A, STANDARDS!$B:$B,,0,2)</f>
        <v>Risky Fm, Rackla Gp</v>
      </c>
      <c r="D21813" t="s">
        <v>517</v>
      </c>
      <c r="E21813" t="s">
        <v>2278</v>
      </c>
      <c r="F21813">
        <v>133</v>
      </c>
      <c r="G21813">
        <v>64.5</v>
      </c>
      <c r="H21813">
        <v>1</v>
      </c>
      <c r="I21813" t="s">
        <v>1816</v>
      </c>
      <c r="J21813" cm="1">
        <f t="array" ref="J21813:L21813">_xlfn.XLOOKUP($C21813, AGE!$A:$A,AGE!$B:$D,,0,2)</f>
        <v>556</v>
      </c>
      <c r="K21813">
        <v>15</v>
      </c>
      <c r="L21813" t="str">
        <v>Carbone and Narbonne 2014; Rooney et al. 2020</v>
      </c>
      <c r="M21813" t="s">
        <v>2486</v>
      </c>
      <c r="O21813" s="14"/>
      <c r="P21813" t="s">
        <v>2342</v>
      </c>
      <c r="Q21813" s="14">
        <v>-3.8</v>
      </c>
      <c r="R21813">
        <v>0.1</v>
      </c>
      <c r="S21813" s="14"/>
      <c r="V21813">
        <v>1</v>
      </c>
      <c r="W21813" t="s">
        <v>2570</v>
      </c>
    </row>
    <row r="21814" spans="1:23" x14ac:dyDescent="0.3">
      <c r="A21814">
        <v>29531</v>
      </c>
      <c r="B21814" s="15" t="s">
        <v>886</v>
      </c>
      <c r="C21814" t="str">
        <f>_xlfn.XLOOKUP($B21814, STANDARDS!$A:$A, STANDARDS!$B:$B,,0,2)</f>
        <v>Risky Fm, Rackla Gp</v>
      </c>
      <c r="D21814" t="s">
        <v>517</v>
      </c>
      <c r="E21814" t="s">
        <v>2278</v>
      </c>
      <c r="F21814">
        <v>133</v>
      </c>
      <c r="G21814">
        <v>64.5</v>
      </c>
      <c r="H21814">
        <v>1</v>
      </c>
      <c r="I21814" t="s">
        <v>1816</v>
      </c>
      <c r="J21814" cm="1">
        <f t="array" ref="J21814:L21814">_xlfn.XLOOKUP($C21814, AGE!$A:$A,AGE!$B:$D,,0,2)</f>
        <v>556</v>
      </c>
      <c r="K21814">
        <v>15</v>
      </c>
      <c r="L21814" t="str">
        <v>Carbone and Narbonne 2014; Rooney et al. 2020</v>
      </c>
      <c r="M21814" t="s">
        <v>2486</v>
      </c>
      <c r="O21814" s="14"/>
      <c r="P21814" t="s">
        <v>2342</v>
      </c>
      <c r="Q21814" s="14">
        <v>-3.65</v>
      </c>
      <c r="R21814">
        <v>0.1</v>
      </c>
      <c r="S21814" s="14"/>
      <c r="V21814">
        <v>1</v>
      </c>
      <c r="W21814" t="s">
        <v>2570</v>
      </c>
    </row>
    <row r="21815" spans="1:23" x14ac:dyDescent="0.3">
      <c r="A21815">
        <v>29532</v>
      </c>
      <c r="B21815" s="15" t="s">
        <v>886</v>
      </c>
      <c r="C21815" t="str">
        <f>_xlfn.XLOOKUP($B21815, STANDARDS!$A:$A, STANDARDS!$B:$B,,0,2)</f>
        <v>Risky Fm, Rackla Gp</v>
      </c>
      <c r="D21815" t="s">
        <v>517</v>
      </c>
      <c r="E21815" t="s">
        <v>2278</v>
      </c>
      <c r="F21815">
        <v>133</v>
      </c>
      <c r="G21815">
        <v>64.5</v>
      </c>
      <c r="H21815">
        <v>1</v>
      </c>
      <c r="I21815" t="s">
        <v>1816</v>
      </c>
      <c r="J21815" cm="1">
        <f t="array" ref="J21815:L21815">_xlfn.XLOOKUP($C21815, AGE!$A:$A,AGE!$B:$D,,0,2)</f>
        <v>556</v>
      </c>
      <c r="K21815">
        <v>15</v>
      </c>
      <c r="L21815" t="str">
        <v>Carbone and Narbonne 2014; Rooney et al. 2020</v>
      </c>
      <c r="M21815" t="s">
        <v>2486</v>
      </c>
      <c r="O21815" s="14"/>
      <c r="P21815" t="s">
        <v>2342</v>
      </c>
      <c r="Q21815" s="14">
        <v>-3.77</v>
      </c>
      <c r="R21815">
        <v>0.1</v>
      </c>
      <c r="S21815" s="14"/>
      <c r="V21815">
        <v>1</v>
      </c>
      <c r="W21815" t="s">
        <v>2570</v>
      </c>
    </row>
    <row r="21816" spans="1:23" x14ac:dyDescent="0.3">
      <c r="A21816">
        <v>29533</v>
      </c>
      <c r="B21816" s="15" t="s">
        <v>886</v>
      </c>
      <c r="C21816" t="str">
        <f>_xlfn.XLOOKUP($B21816, STANDARDS!$A:$A, STANDARDS!$B:$B,,0,2)</f>
        <v>Risky Fm, Rackla Gp</v>
      </c>
      <c r="D21816" t="s">
        <v>517</v>
      </c>
      <c r="E21816" t="s">
        <v>2278</v>
      </c>
      <c r="F21816">
        <v>133</v>
      </c>
      <c r="G21816">
        <v>64.5</v>
      </c>
      <c r="H21816">
        <v>1</v>
      </c>
      <c r="I21816" t="s">
        <v>1816</v>
      </c>
      <c r="J21816" cm="1">
        <f t="array" ref="J21816:L21816">_xlfn.XLOOKUP($C21816, AGE!$A:$A,AGE!$B:$D,,0,2)</f>
        <v>556</v>
      </c>
      <c r="K21816">
        <v>15</v>
      </c>
      <c r="L21816" t="str">
        <v>Carbone and Narbonne 2014; Rooney et al. 2020</v>
      </c>
      <c r="M21816" t="s">
        <v>2486</v>
      </c>
      <c r="O21816" s="14"/>
      <c r="P21816" t="s">
        <v>2342</v>
      </c>
      <c r="Q21816" s="14">
        <v>-3.77</v>
      </c>
      <c r="R21816">
        <v>0.1</v>
      </c>
      <c r="S21816" s="14"/>
      <c r="V21816">
        <v>1</v>
      </c>
      <c r="W21816" t="s">
        <v>2570</v>
      </c>
    </row>
    <row r="21817" spans="1:23" x14ac:dyDescent="0.3">
      <c r="A21817">
        <v>29534</v>
      </c>
      <c r="B21817" s="15" t="s">
        <v>886</v>
      </c>
      <c r="C21817" t="str">
        <f>_xlfn.XLOOKUP($B21817, STANDARDS!$A:$A, STANDARDS!$B:$B,,0,2)</f>
        <v>Risky Fm, Rackla Gp</v>
      </c>
      <c r="D21817" t="s">
        <v>517</v>
      </c>
      <c r="E21817" t="s">
        <v>2278</v>
      </c>
      <c r="F21817">
        <v>133</v>
      </c>
      <c r="G21817">
        <v>64.5</v>
      </c>
      <c r="H21817">
        <v>1</v>
      </c>
      <c r="I21817" t="s">
        <v>1816</v>
      </c>
      <c r="J21817" cm="1">
        <f t="array" ref="J21817:L21817">_xlfn.XLOOKUP($C21817, AGE!$A:$A,AGE!$B:$D,,0,2)</f>
        <v>556</v>
      </c>
      <c r="K21817">
        <v>15</v>
      </c>
      <c r="L21817" t="str">
        <v>Carbone and Narbonne 2014; Rooney et al. 2020</v>
      </c>
      <c r="M21817" t="s">
        <v>2486</v>
      </c>
      <c r="O21817" s="14"/>
      <c r="P21817" t="s">
        <v>2342</v>
      </c>
      <c r="Q21817" s="14">
        <v>-4.09</v>
      </c>
      <c r="R21817">
        <v>0.1</v>
      </c>
      <c r="S21817" s="14"/>
      <c r="V21817">
        <v>1</v>
      </c>
      <c r="W21817" t="s">
        <v>2570</v>
      </c>
    </row>
    <row r="21818" spans="1:23" x14ac:dyDescent="0.3">
      <c r="A21818">
        <v>29535</v>
      </c>
      <c r="B21818" s="15" t="s">
        <v>886</v>
      </c>
      <c r="C21818" t="str">
        <f>_xlfn.XLOOKUP($B21818, STANDARDS!$A:$A, STANDARDS!$B:$B,,0,2)</f>
        <v>Risky Fm, Rackla Gp</v>
      </c>
      <c r="D21818" t="s">
        <v>517</v>
      </c>
      <c r="E21818" t="s">
        <v>2278</v>
      </c>
      <c r="F21818">
        <v>133</v>
      </c>
      <c r="G21818">
        <v>64.5</v>
      </c>
      <c r="H21818">
        <v>1</v>
      </c>
      <c r="I21818" t="s">
        <v>1816</v>
      </c>
      <c r="J21818" cm="1">
        <f t="array" ref="J21818:L21818">_xlfn.XLOOKUP($C21818, AGE!$A:$A,AGE!$B:$D,,0,2)</f>
        <v>556</v>
      </c>
      <c r="K21818">
        <v>15</v>
      </c>
      <c r="L21818" t="str">
        <v>Carbone and Narbonne 2014; Rooney et al. 2020</v>
      </c>
      <c r="M21818" t="s">
        <v>2486</v>
      </c>
      <c r="O21818" s="14"/>
      <c r="P21818" t="s">
        <v>2342</v>
      </c>
      <c r="Q21818" s="14">
        <v>-4.3899999999999997</v>
      </c>
      <c r="R21818">
        <v>0.1</v>
      </c>
      <c r="S21818" s="14"/>
      <c r="V21818">
        <v>1</v>
      </c>
      <c r="W21818" t="s">
        <v>2570</v>
      </c>
    </row>
    <row r="21819" spans="1:23" x14ac:dyDescent="0.3">
      <c r="A21819">
        <v>29536</v>
      </c>
      <c r="B21819" s="15" t="s">
        <v>886</v>
      </c>
      <c r="C21819" t="str">
        <f>_xlfn.XLOOKUP($B21819, STANDARDS!$A:$A, STANDARDS!$B:$B,,0,2)</f>
        <v>Risky Fm, Rackla Gp</v>
      </c>
      <c r="D21819" t="s">
        <v>517</v>
      </c>
      <c r="E21819" t="s">
        <v>2278</v>
      </c>
      <c r="F21819">
        <v>133</v>
      </c>
      <c r="G21819">
        <v>64.5</v>
      </c>
      <c r="H21819">
        <v>1</v>
      </c>
      <c r="I21819" t="s">
        <v>1816</v>
      </c>
      <c r="J21819" cm="1">
        <f t="array" ref="J21819:L21819">_xlfn.XLOOKUP($C21819, AGE!$A:$A,AGE!$B:$D,,0,2)</f>
        <v>556</v>
      </c>
      <c r="K21819">
        <v>15</v>
      </c>
      <c r="L21819" t="str">
        <v>Carbone and Narbonne 2014; Rooney et al. 2020</v>
      </c>
      <c r="M21819" t="s">
        <v>2486</v>
      </c>
      <c r="O21819" s="14"/>
      <c r="P21819" t="s">
        <v>2342</v>
      </c>
      <c r="Q21819" s="14">
        <v>-4.3499999999999996</v>
      </c>
      <c r="R21819">
        <v>0.1</v>
      </c>
      <c r="S21819" s="14"/>
      <c r="V21819">
        <v>1</v>
      </c>
      <c r="W21819" t="s">
        <v>2570</v>
      </c>
    </row>
    <row r="21820" spans="1:23" x14ac:dyDescent="0.3">
      <c r="A21820">
        <v>29537</v>
      </c>
      <c r="B21820" s="15" t="s">
        <v>886</v>
      </c>
      <c r="C21820" t="str">
        <f>_xlfn.XLOOKUP($B21820, STANDARDS!$A:$A, STANDARDS!$B:$B,,0,2)</f>
        <v>Risky Fm, Rackla Gp</v>
      </c>
      <c r="D21820" t="s">
        <v>517</v>
      </c>
      <c r="E21820" t="s">
        <v>2278</v>
      </c>
      <c r="F21820">
        <v>133</v>
      </c>
      <c r="G21820">
        <v>64.5</v>
      </c>
      <c r="H21820">
        <v>1</v>
      </c>
      <c r="I21820" t="s">
        <v>1816</v>
      </c>
      <c r="J21820" cm="1">
        <f t="array" ref="J21820:L21820">_xlfn.XLOOKUP($C21820, AGE!$A:$A,AGE!$B:$D,,0,2)</f>
        <v>556</v>
      </c>
      <c r="K21820">
        <v>15</v>
      </c>
      <c r="L21820" t="str">
        <v>Carbone and Narbonne 2014; Rooney et al. 2020</v>
      </c>
      <c r="M21820" t="s">
        <v>2486</v>
      </c>
      <c r="O21820" s="14"/>
      <c r="P21820" t="s">
        <v>2342</v>
      </c>
      <c r="Q21820" s="14">
        <v>-4.97</v>
      </c>
      <c r="R21820">
        <v>0.1</v>
      </c>
      <c r="S21820" s="14"/>
      <c r="V21820">
        <v>1</v>
      </c>
      <c r="W21820" t="s">
        <v>2570</v>
      </c>
    </row>
    <row r="21821" spans="1:23" x14ac:dyDescent="0.3">
      <c r="A21821">
        <v>29538</v>
      </c>
      <c r="B21821" s="15" t="s">
        <v>886</v>
      </c>
      <c r="C21821" t="str">
        <f>_xlfn.XLOOKUP($B21821, STANDARDS!$A:$A, STANDARDS!$B:$B,,0,2)</f>
        <v>Risky Fm, Rackla Gp</v>
      </c>
      <c r="D21821" t="s">
        <v>517</v>
      </c>
      <c r="E21821" t="s">
        <v>2278</v>
      </c>
      <c r="F21821">
        <v>133</v>
      </c>
      <c r="G21821">
        <v>64.5</v>
      </c>
      <c r="H21821">
        <v>1</v>
      </c>
      <c r="I21821" t="s">
        <v>1816</v>
      </c>
      <c r="J21821" cm="1">
        <f t="array" ref="J21821:L21821">_xlfn.XLOOKUP($C21821, AGE!$A:$A,AGE!$B:$D,,0,2)</f>
        <v>556</v>
      </c>
      <c r="K21821">
        <v>15</v>
      </c>
      <c r="L21821" t="str">
        <v>Carbone and Narbonne 2014; Rooney et al. 2020</v>
      </c>
      <c r="M21821" t="s">
        <v>2486</v>
      </c>
      <c r="O21821" s="14"/>
      <c r="P21821" t="s">
        <v>2342</v>
      </c>
      <c r="Q21821" s="14">
        <v>-4.7300000000000004</v>
      </c>
      <c r="R21821">
        <v>0.1</v>
      </c>
      <c r="S21821" s="14"/>
      <c r="V21821">
        <v>1</v>
      </c>
      <c r="W21821" t="s">
        <v>2570</v>
      </c>
    </row>
    <row r="21822" spans="1:23" x14ac:dyDescent="0.3">
      <c r="A21822">
        <v>29539</v>
      </c>
      <c r="B21822" s="15" t="s">
        <v>886</v>
      </c>
      <c r="C21822" t="str">
        <f>_xlfn.XLOOKUP($B21822, STANDARDS!$A:$A, STANDARDS!$B:$B,,0,2)</f>
        <v>Risky Fm, Rackla Gp</v>
      </c>
      <c r="D21822" t="s">
        <v>517</v>
      </c>
      <c r="E21822" t="s">
        <v>2278</v>
      </c>
      <c r="F21822">
        <v>133</v>
      </c>
      <c r="G21822">
        <v>64.5</v>
      </c>
      <c r="H21822">
        <v>1</v>
      </c>
      <c r="I21822" t="s">
        <v>1816</v>
      </c>
      <c r="J21822" cm="1">
        <f t="array" ref="J21822:L21822">_xlfn.XLOOKUP($C21822, AGE!$A:$A,AGE!$B:$D,,0,2)</f>
        <v>556</v>
      </c>
      <c r="K21822">
        <v>15</v>
      </c>
      <c r="L21822" t="str">
        <v>Carbone and Narbonne 2014; Rooney et al. 2020</v>
      </c>
      <c r="M21822" t="s">
        <v>2486</v>
      </c>
      <c r="O21822" s="14"/>
      <c r="P21822" t="s">
        <v>2342</v>
      </c>
      <c r="Q21822" s="14">
        <v>-4.92</v>
      </c>
      <c r="R21822">
        <v>0.1</v>
      </c>
      <c r="S21822" s="14"/>
      <c r="V21822">
        <v>1</v>
      </c>
      <c r="W21822" t="s">
        <v>2570</v>
      </c>
    </row>
    <row r="21823" spans="1:23" x14ac:dyDescent="0.3">
      <c r="A21823">
        <v>29540</v>
      </c>
      <c r="B21823" s="15" t="s">
        <v>886</v>
      </c>
      <c r="C21823" t="str">
        <f>_xlfn.XLOOKUP($B21823, STANDARDS!$A:$A, STANDARDS!$B:$B,,0,2)</f>
        <v>Risky Fm, Rackla Gp</v>
      </c>
      <c r="D21823" t="s">
        <v>517</v>
      </c>
      <c r="E21823" t="s">
        <v>2278</v>
      </c>
      <c r="F21823">
        <v>133</v>
      </c>
      <c r="G21823">
        <v>64.5</v>
      </c>
      <c r="H21823">
        <v>1</v>
      </c>
      <c r="I21823" t="s">
        <v>1816</v>
      </c>
      <c r="J21823" cm="1">
        <f t="array" ref="J21823:L21823">_xlfn.XLOOKUP($C21823, AGE!$A:$A,AGE!$B:$D,,0,2)</f>
        <v>556</v>
      </c>
      <c r="K21823">
        <v>15</v>
      </c>
      <c r="L21823" t="str">
        <v>Carbone and Narbonne 2014; Rooney et al. 2020</v>
      </c>
      <c r="M21823" t="s">
        <v>2486</v>
      </c>
      <c r="O21823" s="14"/>
      <c r="P21823" t="s">
        <v>2342</v>
      </c>
      <c r="Q21823" s="14">
        <v>-4.74</v>
      </c>
      <c r="R21823">
        <v>0.1</v>
      </c>
      <c r="S21823" s="14"/>
      <c r="V21823">
        <v>1</v>
      </c>
      <c r="W21823" t="s">
        <v>2570</v>
      </c>
    </row>
    <row r="21824" spans="1:23" x14ac:dyDescent="0.3">
      <c r="A21824">
        <v>29541</v>
      </c>
      <c r="B21824" s="15" t="s">
        <v>886</v>
      </c>
      <c r="C21824" t="str">
        <f>_xlfn.XLOOKUP($B21824, STANDARDS!$A:$A, STANDARDS!$B:$B,,0,2)</f>
        <v>Risky Fm, Rackla Gp</v>
      </c>
      <c r="D21824" t="s">
        <v>517</v>
      </c>
      <c r="E21824" t="s">
        <v>2278</v>
      </c>
      <c r="F21824">
        <v>133</v>
      </c>
      <c r="G21824">
        <v>64.5</v>
      </c>
      <c r="H21824">
        <v>1</v>
      </c>
      <c r="I21824" t="s">
        <v>1816</v>
      </c>
      <c r="J21824" cm="1">
        <f t="array" ref="J21824:L21824">_xlfn.XLOOKUP($C21824, AGE!$A:$A,AGE!$B:$D,,0,2)</f>
        <v>556</v>
      </c>
      <c r="K21824">
        <v>15</v>
      </c>
      <c r="L21824" t="str">
        <v>Carbone and Narbonne 2014; Rooney et al. 2020</v>
      </c>
      <c r="M21824" t="s">
        <v>2486</v>
      </c>
      <c r="O21824" s="14"/>
      <c r="P21824" t="s">
        <v>2342</v>
      </c>
      <c r="Q21824" s="14">
        <v>-4.84</v>
      </c>
      <c r="R21824">
        <v>0.1</v>
      </c>
      <c r="S21824" s="14"/>
      <c r="V21824">
        <v>1</v>
      </c>
      <c r="W21824" t="s">
        <v>2570</v>
      </c>
    </row>
    <row r="21825" spans="1:23" x14ac:dyDescent="0.3">
      <c r="A21825">
        <v>29542</v>
      </c>
      <c r="B21825" s="15" t="s">
        <v>886</v>
      </c>
      <c r="C21825" t="str">
        <f>_xlfn.XLOOKUP($B21825, STANDARDS!$A:$A, STANDARDS!$B:$B,,0,2)</f>
        <v>Risky Fm, Rackla Gp</v>
      </c>
      <c r="D21825" t="s">
        <v>517</v>
      </c>
      <c r="E21825" t="s">
        <v>2278</v>
      </c>
      <c r="F21825">
        <v>133</v>
      </c>
      <c r="G21825">
        <v>64.5</v>
      </c>
      <c r="H21825">
        <v>1</v>
      </c>
      <c r="I21825" t="s">
        <v>1816</v>
      </c>
      <c r="J21825" cm="1">
        <f t="array" ref="J21825:L21825">_xlfn.XLOOKUP($C21825, AGE!$A:$A,AGE!$B:$D,,0,2)</f>
        <v>556</v>
      </c>
      <c r="K21825">
        <v>15</v>
      </c>
      <c r="L21825" t="str">
        <v>Carbone and Narbonne 2014; Rooney et al. 2020</v>
      </c>
      <c r="M21825" t="s">
        <v>2486</v>
      </c>
      <c r="O21825" s="14"/>
      <c r="P21825" t="s">
        <v>2342</v>
      </c>
      <c r="Q21825" s="14">
        <v>-4.68</v>
      </c>
      <c r="R21825">
        <v>0.1</v>
      </c>
      <c r="S21825" s="14"/>
      <c r="V21825">
        <v>1</v>
      </c>
      <c r="W21825" t="s">
        <v>2570</v>
      </c>
    </row>
    <row r="21826" spans="1:23" x14ac:dyDescent="0.3">
      <c r="A21826">
        <v>29543</v>
      </c>
      <c r="B21826" s="15" t="s">
        <v>886</v>
      </c>
      <c r="C21826" t="str">
        <f>_xlfn.XLOOKUP($B21826, STANDARDS!$A:$A, STANDARDS!$B:$B,,0,2)</f>
        <v>Risky Fm, Rackla Gp</v>
      </c>
      <c r="D21826" t="s">
        <v>517</v>
      </c>
      <c r="E21826" t="s">
        <v>2278</v>
      </c>
      <c r="F21826">
        <v>133</v>
      </c>
      <c r="G21826">
        <v>64.5</v>
      </c>
      <c r="H21826">
        <v>1</v>
      </c>
      <c r="I21826" t="s">
        <v>1816</v>
      </c>
      <c r="J21826" cm="1">
        <f t="array" ref="J21826:L21826">_xlfn.XLOOKUP($C21826, AGE!$A:$A,AGE!$B:$D,,0,2)</f>
        <v>556</v>
      </c>
      <c r="K21826">
        <v>15</v>
      </c>
      <c r="L21826" t="str">
        <v>Carbone and Narbonne 2014; Rooney et al. 2020</v>
      </c>
      <c r="M21826" t="s">
        <v>2486</v>
      </c>
      <c r="O21826" s="14"/>
      <c r="P21826" t="s">
        <v>2342</v>
      </c>
      <c r="Q21826" s="14">
        <v>-4.1500000000000004</v>
      </c>
      <c r="R21826">
        <v>0.1</v>
      </c>
      <c r="S21826" s="14"/>
      <c r="V21826">
        <v>1</v>
      </c>
      <c r="W21826" t="s">
        <v>2570</v>
      </c>
    </row>
    <row r="21827" spans="1:23" x14ac:dyDescent="0.3">
      <c r="A21827">
        <v>29544</v>
      </c>
      <c r="B21827" s="15" t="s">
        <v>886</v>
      </c>
      <c r="C21827" t="str">
        <f>_xlfn.XLOOKUP($B21827, STANDARDS!$A:$A, STANDARDS!$B:$B,,0,2)</f>
        <v>Risky Fm, Rackla Gp</v>
      </c>
      <c r="D21827" t="s">
        <v>517</v>
      </c>
      <c r="E21827" t="s">
        <v>2278</v>
      </c>
      <c r="F21827">
        <v>133</v>
      </c>
      <c r="G21827">
        <v>64.5</v>
      </c>
      <c r="H21827">
        <v>1</v>
      </c>
      <c r="I21827" t="s">
        <v>1816</v>
      </c>
      <c r="J21827" cm="1">
        <f t="array" ref="J21827:L21827">_xlfn.XLOOKUP($C21827, AGE!$A:$A,AGE!$B:$D,,0,2)</f>
        <v>556</v>
      </c>
      <c r="K21827">
        <v>15</v>
      </c>
      <c r="L21827" t="str">
        <v>Carbone and Narbonne 2014; Rooney et al. 2020</v>
      </c>
      <c r="M21827" t="s">
        <v>2486</v>
      </c>
      <c r="O21827" s="14"/>
      <c r="P21827" t="s">
        <v>2342</v>
      </c>
      <c r="Q21827" s="14">
        <v>-4.03</v>
      </c>
      <c r="R21827">
        <v>0.1</v>
      </c>
      <c r="S21827" s="14"/>
      <c r="V21827">
        <v>1</v>
      </c>
      <c r="W21827" t="s">
        <v>2570</v>
      </c>
    </row>
    <row r="21828" spans="1:23" x14ac:dyDescent="0.3">
      <c r="A21828">
        <v>29545</v>
      </c>
      <c r="B21828" s="15" t="s">
        <v>886</v>
      </c>
      <c r="C21828" t="str">
        <f>_xlfn.XLOOKUP($B21828, STANDARDS!$A:$A, STANDARDS!$B:$B,,0,2)</f>
        <v>Risky Fm, Rackla Gp</v>
      </c>
      <c r="D21828" t="s">
        <v>517</v>
      </c>
      <c r="E21828" t="s">
        <v>2278</v>
      </c>
      <c r="F21828">
        <v>133</v>
      </c>
      <c r="G21828">
        <v>64.5</v>
      </c>
      <c r="H21828">
        <v>1</v>
      </c>
      <c r="I21828" t="s">
        <v>1816</v>
      </c>
      <c r="J21828" cm="1">
        <f t="array" ref="J21828:L21828">_xlfn.XLOOKUP($C21828, AGE!$A:$A,AGE!$B:$D,,0,2)</f>
        <v>556</v>
      </c>
      <c r="K21828">
        <v>15</v>
      </c>
      <c r="L21828" t="str">
        <v>Carbone and Narbonne 2014; Rooney et al. 2020</v>
      </c>
      <c r="M21828" t="s">
        <v>2486</v>
      </c>
      <c r="O21828" s="14"/>
      <c r="P21828" t="s">
        <v>2342</v>
      </c>
      <c r="Q21828" s="14">
        <v>-4.58</v>
      </c>
      <c r="R21828">
        <v>0.1</v>
      </c>
      <c r="S21828" s="14"/>
      <c r="V21828">
        <v>1</v>
      </c>
      <c r="W21828" t="s">
        <v>2570</v>
      </c>
    </row>
    <row r="21829" spans="1:23" x14ac:dyDescent="0.3">
      <c r="A21829">
        <v>29546</v>
      </c>
      <c r="B21829" s="15" t="s">
        <v>886</v>
      </c>
      <c r="C21829" t="str">
        <f>_xlfn.XLOOKUP($B21829, STANDARDS!$A:$A, STANDARDS!$B:$B,,0,2)</f>
        <v>Risky Fm, Rackla Gp</v>
      </c>
      <c r="D21829" t="s">
        <v>517</v>
      </c>
      <c r="E21829" t="s">
        <v>2278</v>
      </c>
      <c r="F21829">
        <v>133</v>
      </c>
      <c r="G21829">
        <v>64.5</v>
      </c>
      <c r="H21829">
        <v>1</v>
      </c>
      <c r="I21829" t="s">
        <v>1816</v>
      </c>
      <c r="J21829" cm="1">
        <f t="array" ref="J21829:L21829">_xlfn.XLOOKUP($C21829, AGE!$A:$A,AGE!$B:$D,,0,2)</f>
        <v>556</v>
      </c>
      <c r="K21829">
        <v>15</v>
      </c>
      <c r="L21829" t="str">
        <v>Carbone and Narbonne 2014; Rooney et al. 2020</v>
      </c>
      <c r="M21829" t="s">
        <v>2486</v>
      </c>
      <c r="O21829" s="14"/>
      <c r="P21829" t="s">
        <v>2342</v>
      </c>
      <c r="Q21829" s="14">
        <v>-4.5</v>
      </c>
      <c r="R21829">
        <v>0.1</v>
      </c>
      <c r="S21829" s="14"/>
      <c r="V21829">
        <v>1</v>
      </c>
      <c r="W21829" t="s">
        <v>2570</v>
      </c>
    </row>
    <row r="21830" spans="1:23" x14ac:dyDescent="0.3">
      <c r="A21830">
        <v>29547</v>
      </c>
      <c r="B21830" s="15" t="s">
        <v>886</v>
      </c>
      <c r="C21830" t="str">
        <f>_xlfn.XLOOKUP($B21830, STANDARDS!$A:$A, STANDARDS!$B:$B,,0,2)</f>
        <v>Risky Fm, Rackla Gp</v>
      </c>
      <c r="D21830" t="s">
        <v>517</v>
      </c>
      <c r="E21830" t="s">
        <v>2278</v>
      </c>
      <c r="F21830">
        <v>133</v>
      </c>
      <c r="G21830">
        <v>64.5</v>
      </c>
      <c r="H21830">
        <v>1</v>
      </c>
      <c r="I21830" t="s">
        <v>1816</v>
      </c>
      <c r="J21830" cm="1">
        <f t="array" ref="J21830:L21830">_xlfn.XLOOKUP($C21830, AGE!$A:$A,AGE!$B:$D,,0,2)</f>
        <v>556</v>
      </c>
      <c r="K21830">
        <v>15</v>
      </c>
      <c r="L21830" t="str">
        <v>Carbone and Narbonne 2014; Rooney et al. 2020</v>
      </c>
      <c r="M21830" t="s">
        <v>2486</v>
      </c>
      <c r="O21830" s="14"/>
      <c r="P21830" t="s">
        <v>2342</v>
      </c>
      <c r="Q21830" s="14">
        <v>-4.8499999999999996</v>
      </c>
      <c r="R21830">
        <v>0.1</v>
      </c>
      <c r="S21830" s="14"/>
      <c r="V21830">
        <v>1</v>
      </c>
      <c r="W21830" t="s">
        <v>2570</v>
      </c>
    </row>
    <row r="21831" spans="1:23" x14ac:dyDescent="0.3">
      <c r="A21831">
        <v>29548</v>
      </c>
      <c r="B21831" s="15" t="s">
        <v>886</v>
      </c>
      <c r="C21831" t="str">
        <f>_xlfn.XLOOKUP($B21831, STANDARDS!$A:$A, STANDARDS!$B:$B,,0,2)</f>
        <v>Risky Fm, Rackla Gp</v>
      </c>
      <c r="D21831" t="s">
        <v>517</v>
      </c>
      <c r="E21831" t="s">
        <v>2278</v>
      </c>
      <c r="F21831">
        <v>133</v>
      </c>
      <c r="G21831">
        <v>64.5</v>
      </c>
      <c r="H21831">
        <v>1</v>
      </c>
      <c r="I21831" t="s">
        <v>1816</v>
      </c>
      <c r="J21831" cm="1">
        <f t="array" ref="J21831:L21831">_xlfn.XLOOKUP($C21831, AGE!$A:$A,AGE!$B:$D,,0,2)</f>
        <v>556</v>
      </c>
      <c r="K21831">
        <v>15</v>
      </c>
      <c r="L21831" t="str">
        <v>Carbone and Narbonne 2014; Rooney et al. 2020</v>
      </c>
      <c r="M21831" t="s">
        <v>2486</v>
      </c>
      <c r="O21831" s="14"/>
      <c r="P21831" t="s">
        <v>2342</v>
      </c>
      <c r="Q21831" s="14">
        <v>-5.48</v>
      </c>
      <c r="R21831">
        <v>0.1</v>
      </c>
      <c r="S21831" s="14"/>
      <c r="V21831">
        <v>1</v>
      </c>
      <c r="W21831" t="s">
        <v>2570</v>
      </c>
    </row>
    <row r="21832" spans="1:23" x14ac:dyDescent="0.3">
      <c r="A21832">
        <v>29549</v>
      </c>
      <c r="B21832" s="15" t="s">
        <v>886</v>
      </c>
      <c r="C21832" t="str">
        <f>_xlfn.XLOOKUP($B21832, STANDARDS!$A:$A, STANDARDS!$B:$B,,0,2)</f>
        <v>Risky Fm, Rackla Gp</v>
      </c>
      <c r="D21832" t="s">
        <v>517</v>
      </c>
      <c r="E21832" t="s">
        <v>2278</v>
      </c>
      <c r="F21832">
        <v>133</v>
      </c>
      <c r="G21832">
        <v>64.5</v>
      </c>
      <c r="H21832">
        <v>1</v>
      </c>
      <c r="I21832" t="s">
        <v>1816</v>
      </c>
      <c r="J21832" cm="1">
        <f t="array" ref="J21832:L21832">_xlfn.XLOOKUP($C21832, AGE!$A:$A,AGE!$B:$D,,0,2)</f>
        <v>556</v>
      </c>
      <c r="K21832">
        <v>15</v>
      </c>
      <c r="L21832" t="str">
        <v>Carbone and Narbonne 2014; Rooney et al. 2020</v>
      </c>
      <c r="M21832" t="s">
        <v>2486</v>
      </c>
      <c r="O21832" s="14"/>
      <c r="P21832" t="s">
        <v>2342</v>
      </c>
      <c r="Q21832" s="14">
        <v>-4.54</v>
      </c>
      <c r="R21832">
        <v>0.1</v>
      </c>
      <c r="S21832" s="14"/>
      <c r="V21832">
        <v>1</v>
      </c>
      <c r="W21832" t="s">
        <v>2570</v>
      </c>
    </row>
    <row r="21833" spans="1:23" x14ac:dyDescent="0.3">
      <c r="A21833">
        <v>29550</v>
      </c>
      <c r="B21833" s="15" t="s">
        <v>886</v>
      </c>
      <c r="C21833" t="str">
        <f>_xlfn.XLOOKUP($B21833, STANDARDS!$A:$A, STANDARDS!$B:$B,,0,2)</f>
        <v>Risky Fm, Rackla Gp</v>
      </c>
      <c r="D21833" t="s">
        <v>517</v>
      </c>
      <c r="E21833" t="s">
        <v>2278</v>
      </c>
      <c r="F21833">
        <v>133</v>
      </c>
      <c r="G21833">
        <v>64.5</v>
      </c>
      <c r="H21833">
        <v>1</v>
      </c>
      <c r="I21833" t="s">
        <v>1816</v>
      </c>
      <c r="J21833" cm="1">
        <f t="array" ref="J21833:L21833">_xlfn.XLOOKUP($C21833, AGE!$A:$A,AGE!$B:$D,,0,2)</f>
        <v>556</v>
      </c>
      <c r="K21833">
        <v>15</v>
      </c>
      <c r="L21833" t="str">
        <v>Carbone and Narbonne 2014; Rooney et al. 2020</v>
      </c>
      <c r="M21833" t="s">
        <v>2486</v>
      </c>
      <c r="O21833" s="14"/>
      <c r="P21833" t="s">
        <v>2342</v>
      </c>
      <c r="Q21833" s="14">
        <v>-4.7699999999999996</v>
      </c>
      <c r="R21833">
        <v>0.1</v>
      </c>
      <c r="S21833" s="14"/>
      <c r="V21833">
        <v>1</v>
      </c>
      <c r="W21833" t="s">
        <v>2570</v>
      </c>
    </row>
    <row r="21834" spans="1:23" x14ac:dyDescent="0.3">
      <c r="A21834">
        <v>29551</v>
      </c>
      <c r="B21834" s="15" t="s">
        <v>886</v>
      </c>
      <c r="C21834" t="str">
        <f>_xlfn.XLOOKUP($B21834, STANDARDS!$A:$A, STANDARDS!$B:$B,,0,2)</f>
        <v>Risky Fm, Rackla Gp</v>
      </c>
      <c r="D21834" t="s">
        <v>517</v>
      </c>
      <c r="E21834" t="s">
        <v>2278</v>
      </c>
      <c r="F21834">
        <v>133</v>
      </c>
      <c r="G21834">
        <v>64.5</v>
      </c>
      <c r="H21834">
        <v>1</v>
      </c>
      <c r="I21834" t="s">
        <v>1816</v>
      </c>
      <c r="J21834" cm="1">
        <f t="array" ref="J21834:L21834">_xlfn.XLOOKUP($C21834, AGE!$A:$A,AGE!$B:$D,,0,2)</f>
        <v>556</v>
      </c>
      <c r="K21834">
        <v>15</v>
      </c>
      <c r="L21834" t="str">
        <v>Carbone and Narbonne 2014; Rooney et al. 2020</v>
      </c>
      <c r="M21834" t="s">
        <v>2486</v>
      </c>
      <c r="O21834" s="14"/>
      <c r="P21834" t="s">
        <v>2342</v>
      </c>
      <c r="Q21834" s="14">
        <v>-5.19</v>
      </c>
      <c r="R21834">
        <v>0.1</v>
      </c>
      <c r="S21834" s="14"/>
      <c r="V21834">
        <v>1</v>
      </c>
      <c r="W21834" t="s">
        <v>2570</v>
      </c>
    </row>
    <row r="21835" spans="1:23" x14ac:dyDescent="0.3">
      <c r="A21835">
        <v>29552</v>
      </c>
      <c r="B21835" s="15" t="s">
        <v>886</v>
      </c>
      <c r="C21835" t="str">
        <f>_xlfn.XLOOKUP($B21835, STANDARDS!$A:$A, STANDARDS!$B:$B,,0,2)</f>
        <v>Risky Fm, Rackla Gp</v>
      </c>
      <c r="D21835" t="s">
        <v>517</v>
      </c>
      <c r="E21835" t="s">
        <v>2278</v>
      </c>
      <c r="F21835">
        <v>133</v>
      </c>
      <c r="G21835">
        <v>64.5</v>
      </c>
      <c r="H21835">
        <v>1</v>
      </c>
      <c r="I21835" t="s">
        <v>1816</v>
      </c>
      <c r="J21835" cm="1">
        <f t="array" ref="J21835:L21835">_xlfn.XLOOKUP($C21835, AGE!$A:$A,AGE!$B:$D,,0,2)</f>
        <v>556</v>
      </c>
      <c r="K21835">
        <v>15</v>
      </c>
      <c r="L21835" t="str">
        <v>Carbone and Narbonne 2014; Rooney et al. 2020</v>
      </c>
      <c r="M21835" t="s">
        <v>2486</v>
      </c>
      <c r="O21835" s="14"/>
      <c r="P21835" t="s">
        <v>2342</v>
      </c>
      <c r="Q21835" s="14">
        <v>-4.9800000000000004</v>
      </c>
      <c r="R21835">
        <v>0.1</v>
      </c>
      <c r="S21835" s="14"/>
      <c r="V21835">
        <v>1</v>
      </c>
      <c r="W21835" t="s">
        <v>2570</v>
      </c>
    </row>
    <row r="21836" spans="1:23" x14ac:dyDescent="0.3">
      <c r="A21836">
        <v>29553</v>
      </c>
      <c r="B21836" s="15" t="s">
        <v>886</v>
      </c>
      <c r="C21836" t="str">
        <f>_xlfn.XLOOKUP($B21836, STANDARDS!$A:$A, STANDARDS!$B:$B,,0,2)</f>
        <v>Risky Fm, Rackla Gp</v>
      </c>
      <c r="D21836" t="s">
        <v>517</v>
      </c>
      <c r="E21836" t="s">
        <v>2278</v>
      </c>
      <c r="F21836">
        <v>133</v>
      </c>
      <c r="G21836">
        <v>64.5</v>
      </c>
      <c r="H21836">
        <v>1</v>
      </c>
      <c r="I21836" t="s">
        <v>1816</v>
      </c>
      <c r="J21836" cm="1">
        <f t="array" ref="J21836:L21836">_xlfn.XLOOKUP($C21836, AGE!$A:$A,AGE!$B:$D,,0,2)</f>
        <v>556</v>
      </c>
      <c r="K21836">
        <v>15</v>
      </c>
      <c r="L21836" t="str">
        <v>Carbone and Narbonne 2014; Rooney et al. 2020</v>
      </c>
      <c r="M21836" t="s">
        <v>2486</v>
      </c>
      <c r="O21836" s="14"/>
      <c r="P21836" t="s">
        <v>2342</v>
      </c>
      <c r="Q21836" s="14">
        <v>-4.37</v>
      </c>
      <c r="R21836">
        <v>0.1</v>
      </c>
      <c r="S21836" s="14"/>
      <c r="V21836">
        <v>1</v>
      </c>
      <c r="W21836" t="s">
        <v>2570</v>
      </c>
    </row>
    <row r="21837" spans="1:23" x14ac:dyDescent="0.3">
      <c r="A21837">
        <v>29554</v>
      </c>
      <c r="B21837" s="15" t="s">
        <v>886</v>
      </c>
      <c r="C21837" t="str">
        <f>_xlfn.XLOOKUP($B21837, STANDARDS!$A:$A, STANDARDS!$B:$B,,0,2)</f>
        <v>Risky Fm, Rackla Gp</v>
      </c>
      <c r="D21837" t="s">
        <v>517</v>
      </c>
      <c r="E21837" t="s">
        <v>2278</v>
      </c>
      <c r="F21837">
        <v>133</v>
      </c>
      <c r="G21837">
        <v>64.5</v>
      </c>
      <c r="H21837">
        <v>1</v>
      </c>
      <c r="I21837" t="s">
        <v>1816</v>
      </c>
      <c r="J21837" cm="1">
        <f t="array" ref="J21837:L21837">_xlfn.XLOOKUP($C21837, AGE!$A:$A,AGE!$B:$D,,0,2)</f>
        <v>556</v>
      </c>
      <c r="K21837">
        <v>15</v>
      </c>
      <c r="L21837" t="str">
        <v>Carbone and Narbonne 2014; Rooney et al. 2020</v>
      </c>
      <c r="M21837" t="s">
        <v>2486</v>
      </c>
      <c r="O21837" s="14"/>
      <c r="P21837" t="s">
        <v>2342</v>
      </c>
      <c r="Q21837" s="14">
        <v>-2.7</v>
      </c>
      <c r="R21837">
        <v>0.1</v>
      </c>
      <c r="S21837" s="14"/>
      <c r="V21837">
        <v>1</v>
      </c>
      <c r="W21837" t="s">
        <v>2570</v>
      </c>
    </row>
    <row r="21838" spans="1:23" x14ac:dyDescent="0.3">
      <c r="A21838">
        <v>29555</v>
      </c>
      <c r="B21838" s="15" t="s">
        <v>886</v>
      </c>
      <c r="C21838" t="str">
        <f>_xlfn.XLOOKUP($B21838, STANDARDS!$A:$A, STANDARDS!$B:$B,,0,2)</f>
        <v>Risky Fm, Rackla Gp</v>
      </c>
      <c r="D21838" t="s">
        <v>517</v>
      </c>
      <c r="E21838" t="s">
        <v>2278</v>
      </c>
      <c r="F21838">
        <v>133</v>
      </c>
      <c r="G21838">
        <v>64.5</v>
      </c>
      <c r="H21838">
        <v>1</v>
      </c>
      <c r="I21838" t="s">
        <v>1816</v>
      </c>
      <c r="J21838" cm="1">
        <f t="array" ref="J21838:L21838">_xlfn.XLOOKUP($C21838, AGE!$A:$A,AGE!$B:$D,,0,2)</f>
        <v>556</v>
      </c>
      <c r="K21838">
        <v>15</v>
      </c>
      <c r="L21838" t="str">
        <v>Carbone and Narbonne 2014; Rooney et al. 2020</v>
      </c>
      <c r="M21838" t="s">
        <v>2486</v>
      </c>
      <c r="O21838" s="14"/>
      <c r="P21838" t="s">
        <v>2342</v>
      </c>
      <c r="Q21838" s="14">
        <v>-1.54</v>
      </c>
      <c r="R21838">
        <v>0.1</v>
      </c>
      <c r="S21838" s="14"/>
      <c r="V21838">
        <v>1</v>
      </c>
      <c r="W21838" t="s">
        <v>2570</v>
      </c>
    </row>
    <row r="21839" spans="1:23" x14ac:dyDescent="0.3">
      <c r="A21839">
        <v>29556</v>
      </c>
      <c r="B21839" s="15" t="s">
        <v>892</v>
      </c>
      <c r="C21839" t="str">
        <f>_xlfn.XLOOKUP($B21839, STANDARDS!$A:$A, STANDARDS!$B:$B,,0,2)</f>
        <v>Gametrail Fm, Rackla Gp</v>
      </c>
      <c r="D21839" t="s">
        <v>517</v>
      </c>
      <c r="E21839" t="s">
        <v>2278</v>
      </c>
      <c r="F21839">
        <v>133</v>
      </c>
      <c r="G21839">
        <v>64.5</v>
      </c>
      <c r="H21839">
        <v>1</v>
      </c>
      <c r="I21839" t="s">
        <v>1816</v>
      </c>
      <c r="J21839" cm="1">
        <f t="array" ref="J21839:L21839">_xlfn.XLOOKUP($C21839, AGE!$A:$A,AGE!$B:$D,,0,2)</f>
        <v>571.5</v>
      </c>
      <c r="K21839">
        <v>7.2000000000000455</v>
      </c>
      <c r="L21839" t="str">
        <v>Rooney et al. 2020</v>
      </c>
      <c r="M21839" t="s">
        <v>2485</v>
      </c>
      <c r="O21839" s="14"/>
      <c r="P21839" t="s">
        <v>2342</v>
      </c>
      <c r="Q21839" s="14">
        <v>-4.33</v>
      </c>
      <c r="R21839">
        <v>0.1</v>
      </c>
      <c r="S21839" s="14"/>
      <c r="V21839">
        <v>1</v>
      </c>
      <c r="W21839" t="s">
        <v>2570</v>
      </c>
    </row>
    <row r="21840" spans="1:23" x14ac:dyDescent="0.3">
      <c r="A21840">
        <v>29557</v>
      </c>
      <c r="B21840" s="15" t="s">
        <v>892</v>
      </c>
      <c r="C21840" t="str">
        <f>_xlfn.XLOOKUP($B21840, STANDARDS!$A:$A, STANDARDS!$B:$B,,0,2)</f>
        <v>Gametrail Fm, Rackla Gp</v>
      </c>
      <c r="D21840" t="s">
        <v>517</v>
      </c>
      <c r="E21840" t="s">
        <v>2278</v>
      </c>
      <c r="F21840">
        <v>133</v>
      </c>
      <c r="G21840">
        <v>64.5</v>
      </c>
      <c r="H21840">
        <v>1</v>
      </c>
      <c r="I21840" t="s">
        <v>1816</v>
      </c>
      <c r="J21840" cm="1">
        <f t="array" ref="J21840:L21840">_xlfn.XLOOKUP($C21840, AGE!$A:$A,AGE!$B:$D,,0,2)</f>
        <v>571.5</v>
      </c>
      <c r="K21840">
        <v>7.2000000000000455</v>
      </c>
      <c r="L21840" t="str">
        <v>Rooney et al. 2020</v>
      </c>
      <c r="M21840" t="s">
        <v>2485</v>
      </c>
      <c r="O21840" s="14"/>
      <c r="P21840" t="s">
        <v>2342</v>
      </c>
      <c r="Q21840" s="14">
        <v>-4.46</v>
      </c>
      <c r="R21840">
        <v>0.1</v>
      </c>
      <c r="S21840" s="14"/>
      <c r="V21840">
        <v>1</v>
      </c>
      <c r="W21840" t="s">
        <v>2570</v>
      </c>
    </row>
    <row r="21841" spans="1:23" x14ac:dyDescent="0.3">
      <c r="A21841">
        <v>29558</v>
      </c>
      <c r="B21841" s="15" t="s">
        <v>892</v>
      </c>
      <c r="C21841" t="str">
        <f>_xlfn.XLOOKUP($B21841, STANDARDS!$A:$A, STANDARDS!$B:$B,,0,2)</f>
        <v>Gametrail Fm, Rackla Gp</v>
      </c>
      <c r="D21841" t="s">
        <v>517</v>
      </c>
      <c r="E21841" t="s">
        <v>2278</v>
      </c>
      <c r="F21841">
        <v>133</v>
      </c>
      <c r="G21841">
        <v>64.5</v>
      </c>
      <c r="H21841">
        <v>1</v>
      </c>
      <c r="I21841" t="s">
        <v>1816</v>
      </c>
      <c r="J21841" cm="1">
        <f t="array" ref="J21841:L21841">_xlfn.XLOOKUP($C21841, AGE!$A:$A,AGE!$B:$D,,0,2)</f>
        <v>571.5</v>
      </c>
      <c r="K21841">
        <v>7.2000000000000455</v>
      </c>
      <c r="L21841" t="str">
        <v>Rooney et al. 2020</v>
      </c>
      <c r="M21841" t="s">
        <v>2485</v>
      </c>
      <c r="O21841" s="14"/>
      <c r="P21841" t="s">
        <v>2342</v>
      </c>
      <c r="Q21841" s="14">
        <v>-2.62</v>
      </c>
      <c r="R21841">
        <v>0.1</v>
      </c>
      <c r="S21841" s="14"/>
      <c r="V21841">
        <v>1</v>
      </c>
      <c r="W21841" t="s">
        <v>2570</v>
      </c>
    </row>
    <row r="21842" spans="1:23" x14ac:dyDescent="0.3">
      <c r="A21842">
        <v>29559</v>
      </c>
      <c r="B21842" s="15" t="s">
        <v>892</v>
      </c>
      <c r="C21842" t="str">
        <f>_xlfn.XLOOKUP($B21842, STANDARDS!$A:$A, STANDARDS!$B:$B,,0,2)</f>
        <v>Gametrail Fm, Rackla Gp</v>
      </c>
      <c r="D21842" t="s">
        <v>517</v>
      </c>
      <c r="E21842" t="s">
        <v>2278</v>
      </c>
      <c r="F21842">
        <v>133</v>
      </c>
      <c r="G21842">
        <v>64.5</v>
      </c>
      <c r="H21842">
        <v>1</v>
      </c>
      <c r="I21842" t="s">
        <v>1816</v>
      </c>
      <c r="J21842" cm="1">
        <f t="array" ref="J21842:L21842">_xlfn.XLOOKUP($C21842, AGE!$A:$A,AGE!$B:$D,,0,2)</f>
        <v>571.5</v>
      </c>
      <c r="K21842">
        <v>7.2000000000000455</v>
      </c>
      <c r="L21842" t="str">
        <v>Rooney et al. 2020</v>
      </c>
      <c r="M21842" t="s">
        <v>2485</v>
      </c>
      <c r="O21842" s="14"/>
      <c r="P21842" t="s">
        <v>2342</v>
      </c>
      <c r="Q21842" s="14">
        <v>-3.57</v>
      </c>
      <c r="R21842">
        <v>0.1</v>
      </c>
      <c r="S21842" s="14"/>
      <c r="V21842">
        <v>1</v>
      </c>
      <c r="W21842" t="s">
        <v>2570</v>
      </c>
    </row>
    <row r="21843" spans="1:23" x14ac:dyDescent="0.3">
      <c r="A21843">
        <v>29560</v>
      </c>
      <c r="B21843" s="15" t="s">
        <v>892</v>
      </c>
      <c r="C21843" t="str">
        <f>_xlfn.XLOOKUP($B21843, STANDARDS!$A:$A, STANDARDS!$B:$B,,0,2)</f>
        <v>Gametrail Fm, Rackla Gp</v>
      </c>
      <c r="D21843" t="s">
        <v>517</v>
      </c>
      <c r="E21843" t="s">
        <v>2278</v>
      </c>
      <c r="F21843">
        <v>133</v>
      </c>
      <c r="G21843">
        <v>64.5</v>
      </c>
      <c r="H21843">
        <v>1</v>
      </c>
      <c r="I21843" t="s">
        <v>1816</v>
      </c>
      <c r="J21843" cm="1">
        <f t="array" ref="J21843:L21843">_xlfn.XLOOKUP($C21843, AGE!$A:$A,AGE!$B:$D,,0,2)</f>
        <v>571.5</v>
      </c>
      <c r="K21843">
        <v>7.2000000000000455</v>
      </c>
      <c r="L21843" t="str">
        <v>Rooney et al. 2020</v>
      </c>
      <c r="M21843" t="s">
        <v>2485</v>
      </c>
      <c r="O21843" s="14"/>
      <c r="P21843" t="s">
        <v>2342</v>
      </c>
      <c r="Q21843" s="14">
        <v>-3.51</v>
      </c>
      <c r="R21843">
        <v>0.1</v>
      </c>
      <c r="S21843" s="14"/>
      <c r="V21843">
        <v>1</v>
      </c>
      <c r="W21843" t="s">
        <v>2570</v>
      </c>
    </row>
    <row r="21844" spans="1:23" x14ac:dyDescent="0.3">
      <c r="A21844">
        <v>29561</v>
      </c>
      <c r="B21844" s="15" t="s">
        <v>892</v>
      </c>
      <c r="C21844" t="str">
        <f>_xlfn.XLOOKUP($B21844, STANDARDS!$A:$A, STANDARDS!$B:$B,,0,2)</f>
        <v>Gametrail Fm, Rackla Gp</v>
      </c>
      <c r="D21844" t="s">
        <v>517</v>
      </c>
      <c r="E21844" t="s">
        <v>2278</v>
      </c>
      <c r="F21844">
        <v>133</v>
      </c>
      <c r="G21844">
        <v>64.5</v>
      </c>
      <c r="H21844">
        <v>1</v>
      </c>
      <c r="I21844" t="s">
        <v>1816</v>
      </c>
      <c r="J21844" cm="1">
        <f t="array" ref="J21844:L21844">_xlfn.XLOOKUP($C21844, AGE!$A:$A,AGE!$B:$D,,0,2)</f>
        <v>571.5</v>
      </c>
      <c r="K21844">
        <v>7.2000000000000455</v>
      </c>
      <c r="L21844" t="str">
        <v>Rooney et al. 2020</v>
      </c>
      <c r="M21844" t="s">
        <v>2485</v>
      </c>
      <c r="O21844" s="14"/>
      <c r="P21844" t="s">
        <v>2342</v>
      </c>
      <c r="Q21844" s="14">
        <v>-3.91</v>
      </c>
      <c r="R21844">
        <v>0.1</v>
      </c>
      <c r="S21844" s="14"/>
      <c r="V21844">
        <v>1</v>
      </c>
      <c r="W21844" t="s">
        <v>2570</v>
      </c>
    </row>
    <row r="21845" spans="1:23" x14ac:dyDescent="0.3">
      <c r="A21845">
        <v>29562</v>
      </c>
      <c r="B21845" s="15" t="s">
        <v>892</v>
      </c>
      <c r="C21845" t="str">
        <f>_xlfn.XLOOKUP($B21845, STANDARDS!$A:$A, STANDARDS!$B:$B,,0,2)</f>
        <v>Gametrail Fm, Rackla Gp</v>
      </c>
      <c r="D21845" t="s">
        <v>517</v>
      </c>
      <c r="E21845" t="s">
        <v>2278</v>
      </c>
      <c r="F21845">
        <v>133</v>
      </c>
      <c r="G21845">
        <v>64.5</v>
      </c>
      <c r="H21845">
        <v>1</v>
      </c>
      <c r="I21845" t="s">
        <v>1816</v>
      </c>
      <c r="J21845" cm="1">
        <f t="array" ref="J21845:L21845">_xlfn.XLOOKUP($C21845, AGE!$A:$A,AGE!$B:$D,,0,2)</f>
        <v>571.5</v>
      </c>
      <c r="K21845">
        <v>7.2000000000000455</v>
      </c>
      <c r="L21845" t="str">
        <v>Rooney et al. 2020</v>
      </c>
      <c r="M21845" t="s">
        <v>2485</v>
      </c>
      <c r="O21845" s="14"/>
      <c r="P21845" t="s">
        <v>2342</v>
      </c>
      <c r="Q21845" s="14">
        <v>-4.84</v>
      </c>
      <c r="R21845">
        <v>0.1</v>
      </c>
      <c r="S21845" s="14"/>
      <c r="V21845">
        <v>1</v>
      </c>
      <c r="W21845" t="s">
        <v>2570</v>
      </c>
    </row>
    <row r="21846" spans="1:23" x14ac:dyDescent="0.3">
      <c r="A21846">
        <v>29563</v>
      </c>
      <c r="B21846" s="15" t="s">
        <v>892</v>
      </c>
      <c r="C21846" t="str">
        <f>_xlfn.XLOOKUP($B21846, STANDARDS!$A:$A, STANDARDS!$B:$B,,0,2)</f>
        <v>Gametrail Fm, Rackla Gp</v>
      </c>
      <c r="D21846" t="s">
        <v>517</v>
      </c>
      <c r="E21846" t="s">
        <v>2278</v>
      </c>
      <c r="F21846">
        <v>133</v>
      </c>
      <c r="G21846">
        <v>64.5</v>
      </c>
      <c r="H21846">
        <v>1</v>
      </c>
      <c r="I21846" t="s">
        <v>1816</v>
      </c>
      <c r="J21846" cm="1">
        <f t="array" ref="J21846:L21846">_xlfn.XLOOKUP($C21846, AGE!$A:$A,AGE!$B:$D,,0,2)</f>
        <v>571.5</v>
      </c>
      <c r="K21846">
        <v>7.2000000000000455</v>
      </c>
      <c r="L21846" t="str">
        <v>Rooney et al. 2020</v>
      </c>
      <c r="M21846" t="s">
        <v>2485</v>
      </c>
      <c r="O21846" s="14"/>
      <c r="P21846" t="s">
        <v>2342</v>
      </c>
      <c r="Q21846" s="14">
        <v>-5.47</v>
      </c>
      <c r="R21846">
        <v>0.1</v>
      </c>
      <c r="S21846" s="14"/>
      <c r="V21846">
        <v>1</v>
      </c>
      <c r="W21846" t="s">
        <v>2570</v>
      </c>
    </row>
    <row r="21847" spans="1:23" x14ac:dyDescent="0.3">
      <c r="A21847">
        <v>29564</v>
      </c>
      <c r="B21847" s="15" t="s">
        <v>892</v>
      </c>
      <c r="C21847" t="str">
        <f>_xlfn.XLOOKUP($B21847, STANDARDS!$A:$A, STANDARDS!$B:$B,,0,2)</f>
        <v>Gametrail Fm, Rackla Gp</v>
      </c>
      <c r="D21847" t="s">
        <v>517</v>
      </c>
      <c r="E21847" t="s">
        <v>2278</v>
      </c>
      <c r="F21847">
        <v>133</v>
      </c>
      <c r="G21847">
        <v>64.5</v>
      </c>
      <c r="H21847">
        <v>1</v>
      </c>
      <c r="I21847" t="s">
        <v>1816</v>
      </c>
      <c r="J21847" cm="1">
        <f t="array" ref="J21847:L21847">_xlfn.XLOOKUP($C21847, AGE!$A:$A,AGE!$B:$D,,0,2)</f>
        <v>571.5</v>
      </c>
      <c r="K21847">
        <v>7.2000000000000455</v>
      </c>
      <c r="L21847" t="str">
        <v>Rooney et al. 2020</v>
      </c>
      <c r="M21847" t="s">
        <v>2485</v>
      </c>
      <c r="O21847" s="14"/>
      <c r="P21847" t="s">
        <v>2342</v>
      </c>
      <c r="Q21847" s="14">
        <v>-5.56</v>
      </c>
      <c r="R21847">
        <v>0.1</v>
      </c>
      <c r="S21847" s="14"/>
      <c r="V21847">
        <v>1</v>
      </c>
      <c r="W21847" t="s">
        <v>2570</v>
      </c>
    </row>
    <row r="21848" spans="1:23" x14ac:dyDescent="0.3">
      <c r="A21848">
        <v>29565</v>
      </c>
      <c r="B21848" s="15" t="s">
        <v>892</v>
      </c>
      <c r="C21848" t="str">
        <f>_xlfn.XLOOKUP($B21848, STANDARDS!$A:$A, STANDARDS!$B:$B,,0,2)</f>
        <v>Gametrail Fm, Rackla Gp</v>
      </c>
      <c r="D21848" t="s">
        <v>517</v>
      </c>
      <c r="E21848" t="s">
        <v>2278</v>
      </c>
      <c r="F21848">
        <v>133</v>
      </c>
      <c r="G21848">
        <v>64.5</v>
      </c>
      <c r="H21848">
        <v>1</v>
      </c>
      <c r="I21848" t="s">
        <v>1816</v>
      </c>
      <c r="J21848" cm="1">
        <f t="array" ref="J21848:L21848">_xlfn.XLOOKUP($C21848, AGE!$A:$A,AGE!$B:$D,,0,2)</f>
        <v>571.5</v>
      </c>
      <c r="K21848">
        <v>7.2000000000000455</v>
      </c>
      <c r="L21848" t="str">
        <v>Rooney et al. 2020</v>
      </c>
      <c r="M21848" t="s">
        <v>2485</v>
      </c>
      <c r="O21848" s="14"/>
      <c r="P21848" t="s">
        <v>2342</v>
      </c>
      <c r="Q21848" s="14">
        <v>-6.61</v>
      </c>
      <c r="R21848">
        <v>0.1</v>
      </c>
      <c r="S21848" s="14"/>
      <c r="V21848">
        <v>1</v>
      </c>
      <c r="W21848" t="s">
        <v>2570</v>
      </c>
    </row>
    <row r="21849" spans="1:23" x14ac:dyDescent="0.3">
      <c r="A21849">
        <v>29566</v>
      </c>
      <c r="B21849" s="15" t="s">
        <v>892</v>
      </c>
      <c r="C21849" t="str">
        <f>_xlfn.XLOOKUP($B21849, STANDARDS!$A:$A, STANDARDS!$B:$B,,0,2)</f>
        <v>Gametrail Fm, Rackla Gp</v>
      </c>
      <c r="D21849" t="s">
        <v>517</v>
      </c>
      <c r="E21849" t="s">
        <v>2278</v>
      </c>
      <c r="F21849">
        <v>133</v>
      </c>
      <c r="G21849">
        <v>64.5</v>
      </c>
      <c r="H21849">
        <v>1</v>
      </c>
      <c r="I21849" t="s">
        <v>1816</v>
      </c>
      <c r="J21849" cm="1">
        <f t="array" ref="J21849:L21849">_xlfn.XLOOKUP($C21849, AGE!$A:$A,AGE!$B:$D,,0,2)</f>
        <v>571.5</v>
      </c>
      <c r="K21849">
        <v>7.2000000000000455</v>
      </c>
      <c r="L21849" t="str">
        <v>Rooney et al. 2020</v>
      </c>
      <c r="M21849" t="s">
        <v>2485</v>
      </c>
      <c r="O21849" s="14"/>
      <c r="P21849" t="s">
        <v>2342</v>
      </c>
      <c r="Q21849" s="14">
        <v>-6.62</v>
      </c>
      <c r="R21849">
        <v>0.1</v>
      </c>
      <c r="S21849" s="14"/>
      <c r="V21849">
        <v>1</v>
      </c>
      <c r="W21849" t="s">
        <v>2570</v>
      </c>
    </row>
    <row r="21850" spans="1:23" x14ac:dyDescent="0.3">
      <c r="A21850">
        <v>29567</v>
      </c>
      <c r="B21850" s="15" t="s">
        <v>892</v>
      </c>
      <c r="C21850" t="str">
        <f>_xlfn.XLOOKUP($B21850, STANDARDS!$A:$A, STANDARDS!$B:$B,,0,2)</f>
        <v>Gametrail Fm, Rackla Gp</v>
      </c>
      <c r="D21850" t="s">
        <v>517</v>
      </c>
      <c r="E21850" t="s">
        <v>2278</v>
      </c>
      <c r="F21850">
        <v>133</v>
      </c>
      <c r="G21850">
        <v>64.5</v>
      </c>
      <c r="H21850">
        <v>1</v>
      </c>
      <c r="I21850" t="s">
        <v>1816</v>
      </c>
      <c r="J21850" cm="1">
        <f t="array" ref="J21850:L21850">_xlfn.XLOOKUP($C21850, AGE!$A:$A,AGE!$B:$D,,0,2)</f>
        <v>571.5</v>
      </c>
      <c r="K21850">
        <v>7.2000000000000455</v>
      </c>
      <c r="L21850" t="str">
        <v>Rooney et al. 2020</v>
      </c>
      <c r="M21850" t="s">
        <v>2485</v>
      </c>
      <c r="O21850" s="14"/>
      <c r="P21850" t="s">
        <v>2342</v>
      </c>
      <c r="Q21850" s="14">
        <v>-8.01</v>
      </c>
      <c r="R21850">
        <v>0.1</v>
      </c>
      <c r="S21850" s="14"/>
      <c r="V21850">
        <v>1</v>
      </c>
      <c r="W21850" t="s">
        <v>2570</v>
      </c>
    </row>
    <row r="21851" spans="1:23" x14ac:dyDescent="0.3">
      <c r="A21851">
        <v>29568</v>
      </c>
      <c r="B21851" s="15" t="s">
        <v>892</v>
      </c>
      <c r="C21851" t="str">
        <f>_xlfn.XLOOKUP($B21851, STANDARDS!$A:$A, STANDARDS!$B:$B,,0,2)</f>
        <v>Gametrail Fm, Rackla Gp</v>
      </c>
      <c r="D21851" t="s">
        <v>517</v>
      </c>
      <c r="E21851" t="s">
        <v>2278</v>
      </c>
      <c r="F21851">
        <v>133</v>
      </c>
      <c r="G21851">
        <v>64.5</v>
      </c>
      <c r="H21851">
        <v>1</v>
      </c>
      <c r="I21851" t="s">
        <v>1816</v>
      </c>
      <c r="J21851" cm="1">
        <f t="array" ref="J21851:L21851">_xlfn.XLOOKUP($C21851, AGE!$A:$A,AGE!$B:$D,,0,2)</f>
        <v>571.5</v>
      </c>
      <c r="K21851">
        <v>7.2000000000000455</v>
      </c>
      <c r="L21851" t="str">
        <v>Rooney et al. 2020</v>
      </c>
      <c r="M21851" t="s">
        <v>2485</v>
      </c>
      <c r="O21851" s="14"/>
      <c r="P21851" t="s">
        <v>2342</v>
      </c>
      <c r="Q21851" s="14">
        <v>-7.08</v>
      </c>
      <c r="R21851">
        <v>0.1</v>
      </c>
      <c r="S21851" s="14"/>
      <c r="V21851">
        <v>1</v>
      </c>
      <c r="W21851" t="s">
        <v>2570</v>
      </c>
    </row>
    <row r="21852" spans="1:23" x14ac:dyDescent="0.3">
      <c r="A21852">
        <v>29569</v>
      </c>
      <c r="B21852" s="15" t="s">
        <v>892</v>
      </c>
      <c r="C21852" t="str">
        <f>_xlfn.XLOOKUP($B21852, STANDARDS!$A:$A, STANDARDS!$B:$B,,0,2)</f>
        <v>Gametrail Fm, Rackla Gp</v>
      </c>
      <c r="D21852" t="s">
        <v>517</v>
      </c>
      <c r="E21852" t="s">
        <v>2278</v>
      </c>
      <c r="F21852">
        <v>133</v>
      </c>
      <c r="G21852">
        <v>64.5</v>
      </c>
      <c r="H21852">
        <v>1</v>
      </c>
      <c r="I21852" t="s">
        <v>1816</v>
      </c>
      <c r="J21852" cm="1">
        <f t="array" ref="J21852:L21852">_xlfn.XLOOKUP($C21852, AGE!$A:$A,AGE!$B:$D,,0,2)</f>
        <v>571.5</v>
      </c>
      <c r="K21852">
        <v>7.2000000000000455</v>
      </c>
      <c r="L21852" t="str">
        <v>Rooney et al. 2020</v>
      </c>
      <c r="M21852" t="s">
        <v>2485</v>
      </c>
      <c r="O21852" s="14"/>
      <c r="P21852" t="s">
        <v>2342</v>
      </c>
      <c r="Q21852" s="14">
        <v>-6.7</v>
      </c>
      <c r="R21852">
        <v>0.1</v>
      </c>
      <c r="S21852" s="14"/>
      <c r="V21852">
        <v>1</v>
      </c>
      <c r="W21852" t="s">
        <v>2570</v>
      </c>
    </row>
    <row r="21853" spans="1:23" x14ac:dyDescent="0.3">
      <c r="A21853">
        <v>29570</v>
      </c>
      <c r="B21853" s="15" t="s">
        <v>892</v>
      </c>
      <c r="C21853" t="str">
        <f>_xlfn.XLOOKUP($B21853, STANDARDS!$A:$A, STANDARDS!$B:$B,,0,2)</f>
        <v>Gametrail Fm, Rackla Gp</v>
      </c>
      <c r="D21853" t="s">
        <v>517</v>
      </c>
      <c r="E21853" t="s">
        <v>2278</v>
      </c>
      <c r="F21853">
        <v>133</v>
      </c>
      <c r="G21853">
        <v>64.5</v>
      </c>
      <c r="H21853">
        <v>1</v>
      </c>
      <c r="I21853" t="s">
        <v>1816</v>
      </c>
      <c r="J21853" cm="1">
        <f t="array" ref="J21853:L21853">_xlfn.XLOOKUP($C21853, AGE!$A:$A,AGE!$B:$D,,0,2)</f>
        <v>571.5</v>
      </c>
      <c r="K21853">
        <v>7.2000000000000455</v>
      </c>
      <c r="L21853" t="str">
        <v>Rooney et al. 2020</v>
      </c>
      <c r="M21853" t="s">
        <v>2485</v>
      </c>
      <c r="O21853" s="14"/>
      <c r="P21853" t="s">
        <v>2342</v>
      </c>
      <c r="Q21853" s="14">
        <v>-3.29</v>
      </c>
      <c r="R21853">
        <v>0.1</v>
      </c>
      <c r="S21853" s="14"/>
      <c r="V21853">
        <v>1</v>
      </c>
      <c r="W21853" t="s">
        <v>2570</v>
      </c>
    </row>
    <row r="21854" spans="1:23" x14ac:dyDescent="0.3">
      <c r="A21854">
        <v>29571</v>
      </c>
      <c r="B21854" s="15" t="s">
        <v>892</v>
      </c>
      <c r="C21854" t="str">
        <f>_xlfn.XLOOKUP($B21854, STANDARDS!$A:$A, STANDARDS!$B:$B,,0,2)</f>
        <v>Gametrail Fm, Rackla Gp</v>
      </c>
      <c r="D21854" t="s">
        <v>517</v>
      </c>
      <c r="E21854" t="s">
        <v>2278</v>
      </c>
      <c r="F21854">
        <v>133</v>
      </c>
      <c r="G21854">
        <v>64.5</v>
      </c>
      <c r="H21854">
        <v>1</v>
      </c>
      <c r="I21854" t="s">
        <v>1816</v>
      </c>
      <c r="J21854" cm="1">
        <f t="array" ref="J21854:L21854">_xlfn.XLOOKUP($C21854, AGE!$A:$A,AGE!$B:$D,,0,2)</f>
        <v>571.5</v>
      </c>
      <c r="K21854">
        <v>7.2000000000000455</v>
      </c>
      <c r="L21854" t="str">
        <v>Rooney et al. 2020</v>
      </c>
      <c r="M21854" t="s">
        <v>2485</v>
      </c>
      <c r="O21854" s="14"/>
      <c r="P21854" t="s">
        <v>2342</v>
      </c>
      <c r="Q21854" s="14">
        <v>-4.1100000000000003</v>
      </c>
      <c r="R21854">
        <v>0.1</v>
      </c>
      <c r="S21854" s="14"/>
      <c r="V21854">
        <v>1</v>
      </c>
      <c r="W21854" t="s">
        <v>2570</v>
      </c>
    </row>
    <row r="21855" spans="1:23" x14ac:dyDescent="0.3">
      <c r="A21855">
        <v>29572</v>
      </c>
      <c r="B21855" s="15" t="s">
        <v>892</v>
      </c>
      <c r="C21855" t="str">
        <f>_xlfn.XLOOKUP($B21855, STANDARDS!$A:$A, STANDARDS!$B:$B,,0,2)</f>
        <v>Gametrail Fm, Rackla Gp</v>
      </c>
      <c r="D21855" t="s">
        <v>517</v>
      </c>
      <c r="E21855" t="s">
        <v>2278</v>
      </c>
      <c r="F21855">
        <v>133</v>
      </c>
      <c r="G21855">
        <v>64.5</v>
      </c>
      <c r="H21855">
        <v>1</v>
      </c>
      <c r="I21855" t="s">
        <v>1816</v>
      </c>
      <c r="J21855" cm="1">
        <f t="array" ref="J21855:L21855">_xlfn.XLOOKUP($C21855, AGE!$A:$A,AGE!$B:$D,,0,2)</f>
        <v>571.5</v>
      </c>
      <c r="K21855">
        <v>7.2000000000000455</v>
      </c>
      <c r="L21855" t="str">
        <v>Rooney et al. 2020</v>
      </c>
      <c r="M21855" t="s">
        <v>2485</v>
      </c>
      <c r="O21855" s="14"/>
      <c r="P21855" t="s">
        <v>2342</v>
      </c>
      <c r="Q21855" s="14">
        <v>-3.8</v>
      </c>
      <c r="R21855">
        <v>0.1</v>
      </c>
      <c r="S21855" s="14"/>
      <c r="V21855">
        <v>1</v>
      </c>
      <c r="W21855" t="s">
        <v>2570</v>
      </c>
    </row>
    <row r="21856" spans="1:23" x14ac:dyDescent="0.3">
      <c r="A21856">
        <v>29573</v>
      </c>
      <c r="B21856" s="15" t="s">
        <v>892</v>
      </c>
      <c r="C21856" t="str">
        <f>_xlfn.XLOOKUP($B21856, STANDARDS!$A:$A, STANDARDS!$B:$B,,0,2)</f>
        <v>Gametrail Fm, Rackla Gp</v>
      </c>
      <c r="D21856" t="s">
        <v>517</v>
      </c>
      <c r="E21856" t="s">
        <v>2278</v>
      </c>
      <c r="F21856">
        <v>133</v>
      </c>
      <c r="G21856">
        <v>64.5</v>
      </c>
      <c r="H21856">
        <v>1</v>
      </c>
      <c r="I21856" t="s">
        <v>1816</v>
      </c>
      <c r="J21856" cm="1">
        <f t="array" ref="J21856:L21856">_xlfn.XLOOKUP($C21856, AGE!$A:$A,AGE!$B:$D,,0,2)</f>
        <v>571.5</v>
      </c>
      <c r="K21856">
        <v>7.2000000000000455</v>
      </c>
      <c r="L21856" t="str">
        <v>Rooney et al. 2020</v>
      </c>
      <c r="M21856" t="s">
        <v>2485</v>
      </c>
      <c r="O21856" s="14"/>
      <c r="P21856" t="s">
        <v>2342</v>
      </c>
      <c r="Q21856" s="14">
        <v>-4.1399999999999997</v>
      </c>
      <c r="R21856">
        <v>0.1</v>
      </c>
      <c r="S21856" s="14"/>
      <c r="V21856">
        <v>1</v>
      </c>
      <c r="W21856" t="s">
        <v>2570</v>
      </c>
    </row>
    <row r="21857" spans="1:23" x14ac:dyDescent="0.3">
      <c r="A21857">
        <v>29574</v>
      </c>
      <c r="B21857" s="15" t="s">
        <v>892</v>
      </c>
      <c r="C21857" t="str">
        <f>_xlfn.XLOOKUP($B21857, STANDARDS!$A:$A, STANDARDS!$B:$B,,0,2)</f>
        <v>Gametrail Fm, Rackla Gp</v>
      </c>
      <c r="D21857" t="s">
        <v>517</v>
      </c>
      <c r="E21857" t="s">
        <v>2278</v>
      </c>
      <c r="F21857">
        <v>133</v>
      </c>
      <c r="G21857">
        <v>64.5</v>
      </c>
      <c r="H21857">
        <v>1</v>
      </c>
      <c r="I21857" t="s">
        <v>1816</v>
      </c>
      <c r="J21857" cm="1">
        <f t="array" ref="J21857:L21857">_xlfn.XLOOKUP($C21857, AGE!$A:$A,AGE!$B:$D,,0,2)</f>
        <v>571.5</v>
      </c>
      <c r="K21857">
        <v>7.2000000000000455</v>
      </c>
      <c r="L21857" t="str">
        <v>Rooney et al. 2020</v>
      </c>
      <c r="M21857" t="s">
        <v>2485</v>
      </c>
      <c r="O21857" s="14"/>
      <c r="P21857" t="s">
        <v>2342</v>
      </c>
      <c r="Q21857" s="14">
        <v>-5.59</v>
      </c>
      <c r="R21857">
        <v>0.1</v>
      </c>
      <c r="S21857" s="14"/>
      <c r="V21857">
        <v>1</v>
      </c>
      <c r="W21857" t="s">
        <v>2570</v>
      </c>
    </row>
    <row r="21858" spans="1:23" x14ac:dyDescent="0.3">
      <c r="A21858">
        <v>29575</v>
      </c>
      <c r="B21858" s="15" t="s">
        <v>892</v>
      </c>
      <c r="C21858" t="str">
        <f>_xlfn.XLOOKUP($B21858, STANDARDS!$A:$A, STANDARDS!$B:$B,,0,2)</f>
        <v>Gametrail Fm, Rackla Gp</v>
      </c>
      <c r="D21858" t="s">
        <v>517</v>
      </c>
      <c r="E21858" t="s">
        <v>2278</v>
      </c>
      <c r="F21858">
        <v>133</v>
      </c>
      <c r="G21858">
        <v>64.5</v>
      </c>
      <c r="H21858">
        <v>1</v>
      </c>
      <c r="I21858" t="s">
        <v>1816</v>
      </c>
      <c r="J21858" cm="1">
        <f t="array" ref="J21858:L21858">_xlfn.XLOOKUP($C21858, AGE!$A:$A,AGE!$B:$D,,0,2)</f>
        <v>571.5</v>
      </c>
      <c r="K21858">
        <v>7.2000000000000455</v>
      </c>
      <c r="L21858" t="str">
        <v>Rooney et al. 2020</v>
      </c>
      <c r="M21858" t="s">
        <v>2485</v>
      </c>
      <c r="O21858" s="14"/>
      <c r="P21858" t="s">
        <v>2342</v>
      </c>
      <c r="Q21858" s="14">
        <v>-5.52</v>
      </c>
      <c r="R21858">
        <v>0.1</v>
      </c>
      <c r="S21858" s="14"/>
      <c r="V21858">
        <v>1</v>
      </c>
      <c r="W21858" t="s">
        <v>2570</v>
      </c>
    </row>
    <row r="21859" spans="1:23" x14ac:dyDescent="0.3">
      <c r="A21859">
        <v>29576</v>
      </c>
      <c r="B21859" s="15" t="s">
        <v>892</v>
      </c>
      <c r="C21859" t="str">
        <f>_xlfn.XLOOKUP($B21859, STANDARDS!$A:$A, STANDARDS!$B:$B,,0,2)</f>
        <v>Gametrail Fm, Rackla Gp</v>
      </c>
      <c r="D21859" t="s">
        <v>517</v>
      </c>
      <c r="E21859" t="s">
        <v>2278</v>
      </c>
      <c r="F21859">
        <v>133</v>
      </c>
      <c r="G21859">
        <v>64.5</v>
      </c>
      <c r="H21859">
        <v>1</v>
      </c>
      <c r="I21859" t="s">
        <v>1816</v>
      </c>
      <c r="J21859" cm="1">
        <f t="array" ref="J21859:L21859">_xlfn.XLOOKUP($C21859, AGE!$A:$A,AGE!$B:$D,,0,2)</f>
        <v>571.5</v>
      </c>
      <c r="K21859">
        <v>7.2000000000000455</v>
      </c>
      <c r="L21859" t="str">
        <v>Rooney et al. 2020</v>
      </c>
      <c r="M21859" t="s">
        <v>2485</v>
      </c>
      <c r="O21859" s="14"/>
      <c r="P21859" t="s">
        <v>2342</v>
      </c>
      <c r="Q21859" s="14">
        <v>-5.77</v>
      </c>
      <c r="R21859">
        <v>0.1</v>
      </c>
      <c r="S21859" s="14"/>
      <c r="V21859">
        <v>1</v>
      </c>
      <c r="W21859" t="s">
        <v>2570</v>
      </c>
    </row>
    <row r="21860" spans="1:23" x14ac:dyDescent="0.3">
      <c r="A21860">
        <v>29577</v>
      </c>
      <c r="B21860" s="15" t="s">
        <v>892</v>
      </c>
      <c r="C21860" t="str">
        <f>_xlfn.XLOOKUP($B21860, STANDARDS!$A:$A, STANDARDS!$B:$B,,0,2)</f>
        <v>Gametrail Fm, Rackla Gp</v>
      </c>
      <c r="D21860" t="s">
        <v>517</v>
      </c>
      <c r="E21860" t="s">
        <v>2278</v>
      </c>
      <c r="F21860">
        <v>133</v>
      </c>
      <c r="G21860">
        <v>64.5</v>
      </c>
      <c r="H21860">
        <v>1</v>
      </c>
      <c r="I21860" t="s">
        <v>1816</v>
      </c>
      <c r="J21860" cm="1">
        <f t="array" ref="J21860:L21860">_xlfn.XLOOKUP($C21860, AGE!$A:$A,AGE!$B:$D,,0,2)</f>
        <v>571.5</v>
      </c>
      <c r="K21860">
        <v>7.2000000000000455</v>
      </c>
      <c r="L21860" t="str">
        <v>Rooney et al. 2020</v>
      </c>
      <c r="M21860" t="s">
        <v>2485</v>
      </c>
      <c r="O21860" s="14"/>
      <c r="P21860" t="s">
        <v>2342</v>
      </c>
      <c r="Q21860" s="14">
        <v>-6.51</v>
      </c>
      <c r="R21860">
        <v>0.1</v>
      </c>
      <c r="S21860" s="14"/>
      <c r="V21860">
        <v>1</v>
      </c>
      <c r="W21860" t="s">
        <v>2570</v>
      </c>
    </row>
    <row r="21861" spans="1:23" x14ac:dyDescent="0.3">
      <c r="A21861">
        <v>29578</v>
      </c>
      <c r="B21861" s="15" t="s">
        <v>892</v>
      </c>
      <c r="C21861" t="str">
        <f>_xlfn.XLOOKUP($B21861, STANDARDS!$A:$A, STANDARDS!$B:$B,,0,2)</f>
        <v>Gametrail Fm, Rackla Gp</v>
      </c>
      <c r="D21861" t="s">
        <v>517</v>
      </c>
      <c r="E21861" t="s">
        <v>2278</v>
      </c>
      <c r="F21861">
        <v>133</v>
      </c>
      <c r="G21861">
        <v>64.5</v>
      </c>
      <c r="H21861">
        <v>1</v>
      </c>
      <c r="I21861" t="s">
        <v>1816</v>
      </c>
      <c r="J21861" cm="1">
        <f t="array" ref="J21861:L21861">_xlfn.XLOOKUP($C21861, AGE!$A:$A,AGE!$B:$D,,0,2)</f>
        <v>571.5</v>
      </c>
      <c r="K21861">
        <v>7.2000000000000455</v>
      </c>
      <c r="L21861" t="str">
        <v>Rooney et al. 2020</v>
      </c>
      <c r="M21861" t="s">
        <v>2485</v>
      </c>
      <c r="O21861" s="14"/>
      <c r="P21861" t="s">
        <v>2342</v>
      </c>
      <c r="Q21861" s="14">
        <v>-6.51</v>
      </c>
      <c r="R21861">
        <v>0.1</v>
      </c>
      <c r="S21861" s="14"/>
      <c r="V21861">
        <v>1</v>
      </c>
      <c r="W21861" t="s">
        <v>2570</v>
      </c>
    </row>
    <row r="21862" spans="1:23" x14ac:dyDescent="0.3">
      <c r="A21862">
        <v>29579</v>
      </c>
      <c r="B21862" s="15" t="s">
        <v>892</v>
      </c>
      <c r="C21862" t="str">
        <f>_xlfn.XLOOKUP($B21862, STANDARDS!$A:$A, STANDARDS!$B:$B,,0,2)</f>
        <v>Gametrail Fm, Rackla Gp</v>
      </c>
      <c r="D21862" t="s">
        <v>517</v>
      </c>
      <c r="E21862" t="s">
        <v>2278</v>
      </c>
      <c r="F21862">
        <v>133</v>
      </c>
      <c r="G21862">
        <v>64.5</v>
      </c>
      <c r="H21862">
        <v>1</v>
      </c>
      <c r="I21862" t="s">
        <v>1816</v>
      </c>
      <c r="J21862" cm="1">
        <f t="array" ref="J21862:L21862">_xlfn.XLOOKUP($C21862, AGE!$A:$A,AGE!$B:$D,,0,2)</f>
        <v>571.5</v>
      </c>
      <c r="K21862">
        <v>7.2000000000000455</v>
      </c>
      <c r="L21862" t="str">
        <v>Rooney et al. 2020</v>
      </c>
      <c r="M21862" t="s">
        <v>2485</v>
      </c>
      <c r="O21862" s="14"/>
      <c r="P21862" t="s">
        <v>2342</v>
      </c>
      <c r="Q21862" s="14">
        <v>-7.05</v>
      </c>
      <c r="R21862">
        <v>0.1</v>
      </c>
      <c r="S21862" s="14"/>
      <c r="V21862">
        <v>1</v>
      </c>
      <c r="W21862" t="s">
        <v>2570</v>
      </c>
    </row>
    <row r="21863" spans="1:23" x14ac:dyDescent="0.3">
      <c r="A21863">
        <v>29580</v>
      </c>
      <c r="B21863" s="15" t="s">
        <v>892</v>
      </c>
      <c r="C21863" t="str">
        <f>_xlfn.XLOOKUP($B21863, STANDARDS!$A:$A, STANDARDS!$B:$B,,0,2)</f>
        <v>Gametrail Fm, Rackla Gp</v>
      </c>
      <c r="D21863" t="s">
        <v>517</v>
      </c>
      <c r="E21863" t="s">
        <v>2278</v>
      </c>
      <c r="F21863">
        <v>133</v>
      </c>
      <c r="G21863">
        <v>64.5</v>
      </c>
      <c r="H21863">
        <v>1</v>
      </c>
      <c r="I21863" t="s">
        <v>1816</v>
      </c>
      <c r="J21863" cm="1">
        <f t="array" ref="J21863:L21863">_xlfn.XLOOKUP($C21863, AGE!$A:$A,AGE!$B:$D,,0,2)</f>
        <v>571.5</v>
      </c>
      <c r="K21863">
        <v>7.2000000000000455</v>
      </c>
      <c r="L21863" t="str">
        <v>Rooney et al. 2020</v>
      </c>
      <c r="M21863" t="s">
        <v>2485</v>
      </c>
      <c r="O21863" s="14"/>
      <c r="P21863" t="s">
        <v>2342</v>
      </c>
      <c r="Q21863" s="14">
        <v>-7.45</v>
      </c>
      <c r="R21863">
        <v>0.1</v>
      </c>
      <c r="S21863" s="14"/>
      <c r="V21863">
        <v>1</v>
      </c>
      <c r="W21863" t="s">
        <v>2570</v>
      </c>
    </row>
    <row r="21864" spans="1:23" x14ac:dyDescent="0.3">
      <c r="A21864">
        <v>29581</v>
      </c>
      <c r="B21864" s="15" t="s">
        <v>892</v>
      </c>
      <c r="C21864" t="str">
        <f>_xlfn.XLOOKUP($B21864, STANDARDS!$A:$A, STANDARDS!$B:$B,,0,2)</f>
        <v>Gametrail Fm, Rackla Gp</v>
      </c>
      <c r="D21864" t="s">
        <v>517</v>
      </c>
      <c r="E21864" t="s">
        <v>2278</v>
      </c>
      <c r="F21864">
        <v>133</v>
      </c>
      <c r="G21864">
        <v>64.5</v>
      </c>
      <c r="H21864">
        <v>1</v>
      </c>
      <c r="I21864" t="s">
        <v>1816</v>
      </c>
      <c r="J21864" cm="1">
        <f t="array" ref="J21864:L21864">_xlfn.XLOOKUP($C21864, AGE!$A:$A,AGE!$B:$D,,0,2)</f>
        <v>571.5</v>
      </c>
      <c r="K21864">
        <v>7.2000000000000455</v>
      </c>
      <c r="L21864" t="str">
        <v>Rooney et al. 2020</v>
      </c>
      <c r="M21864" t="s">
        <v>2485</v>
      </c>
      <c r="O21864" s="14"/>
      <c r="P21864" t="s">
        <v>2342</v>
      </c>
      <c r="Q21864" s="14">
        <v>-5.22</v>
      </c>
      <c r="R21864">
        <v>0.1</v>
      </c>
      <c r="S21864" s="14"/>
      <c r="V21864">
        <v>1</v>
      </c>
      <c r="W21864" t="s">
        <v>2570</v>
      </c>
    </row>
    <row r="21865" spans="1:23" x14ac:dyDescent="0.3">
      <c r="A21865">
        <v>29582</v>
      </c>
      <c r="B21865" s="15" t="s">
        <v>892</v>
      </c>
      <c r="C21865" t="str">
        <f>_xlfn.XLOOKUP($B21865, STANDARDS!$A:$A, STANDARDS!$B:$B,,0,2)</f>
        <v>Gametrail Fm, Rackla Gp</v>
      </c>
      <c r="D21865" t="s">
        <v>517</v>
      </c>
      <c r="E21865" t="s">
        <v>2278</v>
      </c>
      <c r="F21865">
        <v>133</v>
      </c>
      <c r="G21865">
        <v>64.5</v>
      </c>
      <c r="H21865">
        <v>1</v>
      </c>
      <c r="I21865" t="s">
        <v>1816</v>
      </c>
      <c r="J21865" cm="1">
        <f t="array" ref="J21865:L21865">_xlfn.XLOOKUP($C21865, AGE!$A:$A,AGE!$B:$D,,0,2)</f>
        <v>571.5</v>
      </c>
      <c r="K21865">
        <v>7.2000000000000455</v>
      </c>
      <c r="L21865" t="str">
        <v>Rooney et al. 2020</v>
      </c>
      <c r="M21865" t="s">
        <v>2485</v>
      </c>
      <c r="O21865" s="14"/>
      <c r="P21865" t="s">
        <v>2342</v>
      </c>
      <c r="Q21865" s="14">
        <v>-3.34</v>
      </c>
      <c r="R21865">
        <v>0.1</v>
      </c>
      <c r="S21865" s="14"/>
      <c r="V21865">
        <v>1</v>
      </c>
      <c r="W21865" t="s">
        <v>2570</v>
      </c>
    </row>
    <row r="21866" spans="1:23" x14ac:dyDescent="0.3">
      <c r="A21866">
        <v>29583</v>
      </c>
      <c r="B21866" s="15" t="s">
        <v>892</v>
      </c>
      <c r="C21866" t="str">
        <f>_xlfn.XLOOKUP($B21866, STANDARDS!$A:$A, STANDARDS!$B:$B,,0,2)</f>
        <v>Gametrail Fm, Rackla Gp</v>
      </c>
      <c r="D21866" t="s">
        <v>517</v>
      </c>
      <c r="E21866" t="s">
        <v>2278</v>
      </c>
      <c r="F21866">
        <v>133</v>
      </c>
      <c r="G21866">
        <v>64.5</v>
      </c>
      <c r="H21866">
        <v>1</v>
      </c>
      <c r="I21866" t="s">
        <v>1816</v>
      </c>
      <c r="J21866" cm="1">
        <f t="array" ref="J21866:L21866">_xlfn.XLOOKUP($C21866, AGE!$A:$A,AGE!$B:$D,,0,2)</f>
        <v>571.5</v>
      </c>
      <c r="K21866">
        <v>7.2000000000000455</v>
      </c>
      <c r="L21866" t="str">
        <v>Rooney et al. 2020</v>
      </c>
      <c r="M21866" t="s">
        <v>2485</v>
      </c>
      <c r="O21866" s="14"/>
      <c r="P21866" t="s">
        <v>2342</v>
      </c>
      <c r="Q21866" s="14">
        <v>-2.96</v>
      </c>
      <c r="R21866">
        <v>0.1</v>
      </c>
      <c r="S21866" s="14"/>
      <c r="V21866">
        <v>1</v>
      </c>
      <c r="W21866" t="s">
        <v>2570</v>
      </c>
    </row>
    <row r="21867" spans="1:23" x14ac:dyDescent="0.3">
      <c r="A21867">
        <v>29584</v>
      </c>
      <c r="B21867" s="15" t="s">
        <v>892</v>
      </c>
      <c r="C21867" t="str">
        <f>_xlfn.XLOOKUP($B21867, STANDARDS!$A:$A, STANDARDS!$B:$B,,0,2)</f>
        <v>Gametrail Fm, Rackla Gp</v>
      </c>
      <c r="D21867" t="s">
        <v>517</v>
      </c>
      <c r="E21867" t="s">
        <v>2278</v>
      </c>
      <c r="F21867">
        <v>133</v>
      </c>
      <c r="G21867">
        <v>64.5</v>
      </c>
      <c r="H21867">
        <v>1</v>
      </c>
      <c r="I21867" t="s">
        <v>1816</v>
      </c>
      <c r="J21867" cm="1">
        <f t="array" ref="J21867:L21867">_xlfn.XLOOKUP($C21867, AGE!$A:$A,AGE!$B:$D,,0,2)</f>
        <v>571.5</v>
      </c>
      <c r="K21867">
        <v>7.2000000000000455</v>
      </c>
      <c r="L21867" t="str">
        <v>Rooney et al. 2020</v>
      </c>
      <c r="M21867" t="s">
        <v>2485</v>
      </c>
      <c r="O21867" s="14"/>
      <c r="P21867" t="s">
        <v>2342</v>
      </c>
      <c r="Q21867" s="14">
        <v>-3.11</v>
      </c>
      <c r="R21867">
        <v>0.1</v>
      </c>
      <c r="S21867" s="14"/>
      <c r="V21867">
        <v>1</v>
      </c>
      <c r="W21867" t="s">
        <v>2570</v>
      </c>
    </row>
    <row r="21868" spans="1:23" x14ac:dyDescent="0.3">
      <c r="A21868">
        <v>29585</v>
      </c>
      <c r="B21868" s="15" t="s">
        <v>892</v>
      </c>
      <c r="C21868" t="str">
        <f>_xlfn.XLOOKUP($B21868, STANDARDS!$A:$A, STANDARDS!$B:$B,,0,2)</f>
        <v>Gametrail Fm, Rackla Gp</v>
      </c>
      <c r="D21868" t="s">
        <v>517</v>
      </c>
      <c r="E21868" t="s">
        <v>2278</v>
      </c>
      <c r="F21868">
        <v>133</v>
      </c>
      <c r="G21868">
        <v>64.5</v>
      </c>
      <c r="H21868">
        <v>1</v>
      </c>
      <c r="I21868" t="s">
        <v>1816</v>
      </c>
      <c r="J21868" cm="1">
        <f t="array" ref="J21868:L21868">_xlfn.XLOOKUP($C21868, AGE!$A:$A,AGE!$B:$D,,0,2)</f>
        <v>571.5</v>
      </c>
      <c r="K21868">
        <v>7.2000000000000455</v>
      </c>
      <c r="L21868" t="str">
        <v>Rooney et al. 2020</v>
      </c>
      <c r="M21868" t="s">
        <v>2485</v>
      </c>
      <c r="O21868" s="14"/>
      <c r="P21868" t="s">
        <v>2342</v>
      </c>
      <c r="Q21868" s="14">
        <v>-7.82</v>
      </c>
      <c r="R21868">
        <v>0.1</v>
      </c>
      <c r="S21868" s="14"/>
      <c r="V21868">
        <v>1</v>
      </c>
      <c r="W21868" t="s">
        <v>2570</v>
      </c>
    </row>
    <row r="21869" spans="1:23" x14ac:dyDescent="0.3">
      <c r="A21869">
        <v>29586</v>
      </c>
      <c r="B21869" s="15" t="s">
        <v>892</v>
      </c>
      <c r="C21869" t="str">
        <f>_xlfn.XLOOKUP($B21869, STANDARDS!$A:$A, STANDARDS!$B:$B,,0,2)</f>
        <v>Gametrail Fm, Rackla Gp</v>
      </c>
      <c r="D21869" t="s">
        <v>517</v>
      </c>
      <c r="E21869" t="s">
        <v>2278</v>
      </c>
      <c r="F21869">
        <v>133</v>
      </c>
      <c r="G21869">
        <v>64.5</v>
      </c>
      <c r="H21869">
        <v>1</v>
      </c>
      <c r="I21869" t="s">
        <v>1816</v>
      </c>
      <c r="J21869" cm="1">
        <f t="array" ref="J21869:L21869">_xlfn.XLOOKUP($C21869, AGE!$A:$A,AGE!$B:$D,,0,2)</f>
        <v>571.5</v>
      </c>
      <c r="K21869">
        <v>7.2000000000000455</v>
      </c>
      <c r="L21869" t="str">
        <v>Rooney et al. 2020</v>
      </c>
      <c r="M21869" t="s">
        <v>2485</v>
      </c>
      <c r="O21869" s="14"/>
      <c r="P21869" t="s">
        <v>2342</v>
      </c>
      <c r="Q21869" s="14">
        <v>-8.1199999999999992</v>
      </c>
      <c r="R21869">
        <v>0.1</v>
      </c>
      <c r="S21869" s="14"/>
      <c r="V21869">
        <v>1</v>
      </c>
      <c r="W21869" t="s">
        <v>2570</v>
      </c>
    </row>
    <row r="21870" spans="1:23" x14ac:dyDescent="0.3">
      <c r="A21870">
        <v>29587</v>
      </c>
      <c r="B21870" s="15" t="s">
        <v>892</v>
      </c>
      <c r="C21870" t="str">
        <f>_xlfn.XLOOKUP($B21870, STANDARDS!$A:$A, STANDARDS!$B:$B,,0,2)</f>
        <v>Gametrail Fm, Rackla Gp</v>
      </c>
      <c r="D21870" t="s">
        <v>517</v>
      </c>
      <c r="E21870" t="s">
        <v>2278</v>
      </c>
      <c r="F21870">
        <v>133</v>
      </c>
      <c r="G21870">
        <v>64.5</v>
      </c>
      <c r="H21870">
        <v>1</v>
      </c>
      <c r="I21870" t="s">
        <v>1816</v>
      </c>
      <c r="J21870" cm="1">
        <f t="array" ref="J21870:L21870">_xlfn.XLOOKUP($C21870, AGE!$A:$A,AGE!$B:$D,,0,2)</f>
        <v>571.5</v>
      </c>
      <c r="K21870">
        <v>7.2000000000000455</v>
      </c>
      <c r="L21870" t="str">
        <v>Rooney et al. 2020</v>
      </c>
      <c r="M21870" t="s">
        <v>2485</v>
      </c>
      <c r="O21870" s="14"/>
      <c r="P21870" t="s">
        <v>2342</v>
      </c>
      <c r="Q21870" s="14">
        <v>-8.3000000000000007</v>
      </c>
      <c r="R21870">
        <v>0.1</v>
      </c>
      <c r="S21870" s="14"/>
      <c r="V21870">
        <v>1</v>
      </c>
      <c r="W21870" t="s">
        <v>2570</v>
      </c>
    </row>
    <row r="21871" spans="1:23" x14ac:dyDescent="0.3">
      <c r="A21871">
        <v>29588</v>
      </c>
      <c r="B21871" s="15" t="s">
        <v>892</v>
      </c>
      <c r="C21871" t="str">
        <f>_xlfn.XLOOKUP($B21871, STANDARDS!$A:$A, STANDARDS!$B:$B,,0,2)</f>
        <v>Gametrail Fm, Rackla Gp</v>
      </c>
      <c r="D21871" t="s">
        <v>517</v>
      </c>
      <c r="E21871" t="s">
        <v>2278</v>
      </c>
      <c r="F21871">
        <v>133</v>
      </c>
      <c r="G21871">
        <v>64.5</v>
      </c>
      <c r="H21871">
        <v>1</v>
      </c>
      <c r="I21871" t="s">
        <v>1816</v>
      </c>
      <c r="J21871" cm="1">
        <f t="array" ref="J21871:L21871">_xlfn.XLOOKUP($C21871, AGE!$A:$A,AGE!$B:$D,,0,2)</f>
        <v>571.5</v>
      </c>
      <c r="K21871">
        <v>7.2000000000000455</v>
      </c>
      <c r="L21871" t="str">
        <v>Rooney et al. 2020</v>
      </c>
      <c r="M21871" t="s">
        <v>2485</v>
      </c>
      <c r="O21871" s="14"/>
      <c r="P21871" t="s">
        <v>2342</v>
      </c>
      <c r="Q21871" s="14">
        <v>-8.07</v>
      </c>
      <c r="R21871">
        <v>0.1</v>
      </c>
      <c r="S21871" s="14"/>
      <c r="V21871">
        <v>1</v>
      </c>
      <c r="W21871" t="s">
        <v>2570</v>
      </c>
    </row>
    <row r="21872" spans="1:23" x14ac:dyDescent="0.3">
      <c r="A21872">
        <v>29589</v>
      </c>
      <c r="B21872" s="15" t="s">
        <v>892</v>
      </c>
      <c r="C21872" t="str">
        <f>_xlfn.XLOOKUP($B21872, STANDARDS!$A:$A, STANDARDS!$B:$B,,0,2)</f>
        <v>Gametrail Fm, Rackla Gp</v>
      </c>
      <c r="D21872" t="s">
        <v>517</v>
      </c>
      <c r="E21872" t="s">
        <v>2278</v>
      </c>
      <c r="F21872">
        <v>133</v>
      </c>
      <c r="G21872">
        <v>64.5</v>
      </c>
      <c r="H21872">
        <v>1</v>
      </c>
      <c r="I21872" t="s">
        <v>1816</v>
      </c>
      <c r="J21872" cm="1">
        <f t="array" ref="J21872:L21872">_xlfn.XLOOKUP($C21872, AGE!$A:$A,AGE!$B:$D,,0,2)</f>
        <v>571.5</v>
      </c>
      <c r="K21872">
        <v>7.2000000000000455</v>
      </c>
      <c r="L21872" t="str">
        <v>Rooney et al. 2020</v>
      </c>
      <c r="M21872" t="s">
        <v>2485</v>
      </c>
      <c r="O21872" s="14"/>
      <c r="P21872" t="s">
        <v>2342</v>
      </c>
      <c r="Q21872" s="14">
        <v>-7.45</v>
      </c>
      <c r="R21872">
        <v>0.1</v>
      </c>
      <c r="S21872" s="14"/>
      <c r="V21872">
        <v>1</v>
      </c>
      <c r="W21872" t="s">
        <v>2570</v>
      </c>
    </row>
    <row r="21873" spans="1:23" x14ac:dyDescent="0.3">
      <c r="A21873">
        <v>29590</v>
      </c>
      <c r="B21873" s="15" t="s">
        <v>892</v>
      </c>
      <c r="C21873" t="str">
        <f>_xlfn.XLOOKUP($B21873, STANDARDS!$A:$A, STANDARDS!$B:$B,,0,2)</f>
        <v>Gametrail Fm, Rackla Gp</v>
      </c>
      <c r="D21873" t="s">
        <v>517</v>
      </c>
      <c r="E21873" t="s">
        <v>2278</v>
      </c>
      <c r="F21873">
        <v>133</v>
      </c>
      <c r="G21873">
        <v>64.5</v>
      </c>
      <c r="H21873">
        <v>1</v>
      </c>
      <c r="I21873" t="s">
        <v>1816</v>
      </c>
      <c r="J21873" cm="1">
        <f t="array" ref="J21873:L21873">_xlfn.XLOOKUP($C21873, AGE!$A:$A,AGE!$B:$D,,0,2)</f>
        <v>571.5</v>
      </c>
      <c r="K21873">
        <v>7.2000000000000455</v>
      </c>
      <c r="L21873" t="str">
        <v>Rooney et al. 2020</v>
      </c>
      <c r="M21873" t="s">
        <v>2485</v>
      </c>
      <c r="O21873" s="14"/>
      <c r="P21873" t="s">
        <v>2342</v>
      </c>
      <c r="Q21873" s="14">
        <v>-7.24</v>
      </c>
      <c r="R21873">
        <v>0.1</v>
      </c>
      <c r="S21873" s="14"/>
      <c r="V21873">
        <v>1</v>
      </c>
      <c r="W21873" t="s">
        <v>2570</v>
      </c>
    </row>
    <row r="21874" spans="1:23" x14ac:dyDescent="0.3">
      <c r="A21874">
        <v>29591</v>
      </c>
      <c r="B21874" s="15" t="s">
        <v>892</v>
      </c>
      <c r="C21874" t="str">
        <f>_xlfn.XLOOKUP($B21874, STANDARDS!$A:$A, STANDARDS!$B:$B,,0,2)</f>
        <v>Gametrail Fm, Rackla Gp</v>
      </c>
      <c r="D21874" t="s">
        <v>517</v>
      </c>
      <c r="E21874" t="s">
        <v>2278</v>
      </c>
      <c r="F21874">
        <v>133</v>
      </c>
      <c r="G21874">
        <v>64.5</v>
      </c>
      <c r="H21874">
        <v>1</v>
      </c>
      <c r="I21874" t="s">
        <v>1816</v>
      </c>
      <c r="J21874" cm="1">
        <f t="array" ref="J21874:L21874">_xlfn.XLOOKUP($C21874, AGE!$A:$A,AGE!$B:$D,,0,2)</f>
        <v>571.5</v>
      </c>
      <c r="K21874">
        <v>7.2000000000000455</v>
      </c>
      <c r="L21874" t="str">
        <v>Rooney et al. 2020</v>
      </c>
      <c r="M21874" t="s">
        <v>2485</v>
      </c>
      <c r="O21874" s="14"/>
      <c r="P21874" t="s">
        <v>2342</v>
      </c>
      <c r="Q21874" s="14">
        <v>-7.36</v>
      </c>
      <c r="R21874">
        <v>0.1</v>
      </c>
      <c r="S21874" s="14"/>
      <c r="V21874">
        <v>1</v>
      </c>
      <c r="W21874" t="s">
        <v>2570</v>
      </c>
    </row>
    <row r="21875" spans="1:23" x14ac:dyDescent="0.3">
      <c r="A21875">
        <v>29592</v>
      </c>
      <c r="B21875" s="15" t="s">
        <v>892</v>
      </c>
      <c r="C21875" t="str">
        <f>_xlfn.XLOOKUP($B21875, STANDARDS!$A:$A, STANDARDS!$B:$B,,0,2)</f>
        <v>Gametrail Fm, Rackla Gp</v>
      </c>
      <c r="D21875" t="s">
        <v>517</v>
      </c>
      <c r="E21875" t="s">
        <v>2278</v>
      </c>
      <c r="F21875">
        <v>133</v>
      </c>
      <c r="G21875">
        <v>64.5</v>
      </c>
      <c r="H21875">
        <v>1</v>
      </c>
      <c r="I21875" t="s">
        <v>1816</v>
      </c>
      <c r="J21875" cm="1">
        <f t="array" ref="J21875:L21875">_xlfn.XLOOKUP($C21875, AGE!$A:$A,AGE!$B:$D,,0,2)</f>
        <v>571.5</v>
      </c>
      <c r="K21875">
        <v>7.2000000000000455</v>
      </c>
      <c r="L21875" t="str">
        <v>Rooney et al. 2020</v>
      </c>
      <c r="M21875" t="s">
        <v>2485</v>
      </c>
      <c r="O21875" s="14"/>
      <c r="P21875" t="s">
        <v>2342</v>
      </c>
      <c r="Q21875" s="14">
        <v>-7.75</v>
      </c>
      <c r="R21875">
        <v>0.1</v>
      </c>
      <c r="S21875" s="14"/>
      <c r="V21875">
        <v>1</v>
      </c>
      <c r="W21875" t="s">
        <v>2570</v>
      </c>
    </row>
    <row r="21876" spans="1:23" x14ac:dyDescent="0.3">
      <c r="A21876">
        <v>29593</v>
      </c>
      <c r="B21876" s="15" t="s">
        <v>892</v>
      </c>
      <c r="C21876" t="str">
        <f>_xlfn.XLOOKUP($B21876, STANDARDS!$A:$A, STANDARDS!$B:$B,,0,2)</f>
        <v>Gametrail Fm, Rackla Gp</v>
      </c>
      <c r="D21876" t="s">
        <v>517</v>
      </c>
      <c r="E21876" t="s">
        <v>2278</v>
      </c>
      <c r="F21876">
        <v>133</v>
      </c>
      <c r="G21876">
        <v>64.5</v>
      </c>
      <c r="H21876">
        <v>1</v>
      </c>
      <c r="I21876" t="s">
        <v>1816</v>
      </c>
      <c r="J21876" cm="1">
        <f t="array" ref="J21876:L21876">_xlfn.XLOOKUP($C21876, AGE!$A:$A,AGE!$B:$D,,0,2)</f>
        <v>571.5</v>
      </c>
      <c r="K21876">
        <v>7.2000000000000455</v>
      </c>
      <c r="L21876" t="str">
        <v>Rooney et al. 2020</v>
      </c>
      <c r="M21876" t="s">
        <v>2485</v>
      </c>
      <c r="O21876" s="14"/>
      <c r="P21876" t="s">
        <v>2342</v>
      </c>
      <c r="Q21876" s="14">
        <v>-7.71</v>
      </c>
      <c r="R21876">
        <v>0.1</v>
      </c>
      <c r="S21876" s="14"/>
      <c r="V21876">
        <v>1</v>
      </c>
      <c r="W21876" t="s">
        <v>2570</v>
      </c>
    </row>
    <row r="21877" spans="1:23" x14ac:dyDescent="0.3">
      <c r="A21877">
        <v>29594</v>
      </c>
      <c r="B21877" s="15" t="s">
        <v>892</v>
      </c>
      <c r="C21877" t="str">
        <f>_xlfn.XLOOKUP($B21877, STANDARDS!$A:$A, STANDARDS!$B:$B,,0,2)</f>
        <v>Gametrail Fm, Rackla Gp</v>
      </c>
      <c r="D21877" t="s">
        <v>517</v>
      </c>
      <c r="E21877" t="s">
        <v>2278</v>
      </c>
      <c r="F21877">
        <v>133</v>
      </c>
      <c r="G21877">
        <v>64.5</v>
      </c>
      <c r="H21877">
        <v>1</v>
      </c>
      <c r="I21877" t="s">
        <v>1816</v>
      </c>
      <c r="J21877" cm="1">
        <f t="array" ref="J21877:L21877">_xlfn.XLOOKUP($C21877, AGE!$A:$A,AGE!$B:$D,,0,2)</f>
        <v>571.5</v>
      </c>
      <c r="K21877">
        <v>7.2000000000000455</v>
      </c>
      <c r="L21877" t="str">
        <v>Rooney et al. 2020</v>
      </c>
      <c r="M21877" t="s">
        <v>2485</v>
      </c>
      <c r="O21877" s="14"/>
      <c r="P21877" t="s">
        <v>2342</v>
      </c>
      <c r="Q21877" s="14">
        <v>-7.79</v>
      </c>
      <c r="R21877">
        <v>0.1</v>
      </c>
      <c r="S21877" s="14"/>
      <c r="V21877">
        <v>1</v>
      </c>
      <c r="W21877" t="s">
        <v>2570</v>
      </c>
    </row>
    <row r="21878" spans="1:23" x14ac:dyDescent="0.3">
      <c r="A21878">
        <v>29595</v>
      </c>
      <c r="B21878" s="15" t="s">
        <v>892</v>
      </c>
      <c r="C21878" t="str">
        <f>_xlfn.XLOOKUP($B21878, STANDARDS!$A:$A, STANDARDS!$B:$B,,0,2)</f>
        <v>Gametrail Fm, Rackla Gp</v>
      </c>
      <c r="D21878" t="s">
        <v>517</v>
      </c>
      <c r="E21878" t="s">
        <v>2278</v>
      </c>
      <c r="F21878">
        <v>133</v>
      </c>
      <c r="G21878">
        <v>64.5</v>
      </c>
      <c r="H21878">
        <v>1</v>
      </c>
      <c r="I21878" t="s">
        <v>1816</v>
      </c>
      <c r="J21878" cm="1">
        <f t="array" ref="J21878:L21878">_xlfn.XLOOKUP($C21878, AGE!$A:$A,AGE!$B:$D,,0,2)</f>
        <v>571.5</v>
      </c>
      <c r="K21878">
        <v>7.2000000000000455</v>
      </c>
      <c r="L21878" t="str">
        <v>Rooney et al. 2020</v>
      </c>
      <c r="M21878" t="s">
        <v>2485</v>
      </c>
      <c r="O21878" s="14"/>
      <c r="P21878" t="s">
        <v>2342</v>
      </c>
      <c r="Q21878" s="14">
        <v>-7.33</v>
      </c>
      <c r="R21878">
        <v>0.1</v>
      </c>
      <c r="S21878" s="14"/>
      <c r="V21878">
        <v>1</v>
      </c>
      <c r="W21878" t="s">
        <v>2570</v>
      </c>
    </row>
    <row r="21879" spans="1:23" x14ac:dyDescent="0.3">
      <c r="A21879">
        <v>29596</v>
      </c>
      <c r="B21879" s="15" t="s">
        <v>892</v>
      </c>
      <c r="C21879" t="str">
        <f>_xlfn.XLOOKUP($B21879, STANDARDS!$A:$A, STANDARDS!$B:$B,,0,2)</f>
        <v>Gametrail Fm, Rackla Gp</v>
      </c>
      <c r="D21879" t="s">
        <v>517</v>
      </c>
      <c r="E21879" t="s">
        <v>2278</v>
      </c>
      <c r="F21879">
        <v>133</v>
      </c>
      <c r="G21879">
        <v>64.5</v>
      </c>
      <c r="H21879">
        <v>1</v>
      </c>
      <c r="I21879" t="s">
        <v>1816</v>
      </c>
      <c r="J21879" cm="1">
        <f t="array" ref="J21879:L21879">_xlfn.XLOOKUP($C21879, AGE!$A:$A,AGE!$B:$D,,0,2)</f>
        <v>571.5</v>
      </c>
      <c r="K21879">
        <v>7.2000000000000455</v>
      </c>
      <c r="L21879" t="str">
        <v>Rooney et al. 2020</v>
      </c>
      <c r="M21879" t="s">
        <v>2485</v>
      </c>
      <c r="O21879" s="14"/>
      <c r="P21879" t="s">
        <v>2342</v>
      </c>
      <c r="Q21879" s="14">
        <v>-7.2</v>
      </c>
      <c r="R21879">
        <v>0.1</v>
      </c>
      <c r="S21879" s="14"/>
      <c r="V21879">
        <v>1</v>
      </c>
      <c r="W21879" t="s">
        <v>2570</v>
      </c>
    </row>
    <row r="21880" spans="1:23" x14ac:dyDescent="0.3">
      <c r="A21880">
        <v>29597</v>
      </c>
      <c r="B21880" s="15" t="s">
        <v>892</v>
      </c>
      <c r="C21880" t="str">
        <f>_xlfn.XLOOKUP($B21880, STANDARDS!$A:$A, STANDARDS!$B:$B,,0,2)</f>
        <v>Gametrail Fm, Rackla Gp</v>
      </c>
      <c r="D21880" t="s">
        <v>517</v>
      </c>
      <c r="E21880" t="s">
        <v>2278</v>
      </c>
      <c r="F21880">
        <v>133</v>
      </c>
      <c r="G21880">
        <v>64.5</v>
      </c>
      <c r="H21880">
        <v>1</v>
      </c>
      <c r="I21880" t="s">
        <v>1816</v>
      </c>
      <c r="J21880" cm="1">
        <f t="array" ref="J21880:L21880">_xlfn.XLOOKUP($C21880, AGE!$A:$A,AGE!$B:$D,,0,2)</f>
        <v>571.5</v>
      </c>
      <c r="K21880">
        <v>7.2000000000000455</v>
      </c>
      <c r="L21880" t="str">
        <v>Rooney et al. 2020</v>
      </c>
      <c r="M21880" t="s">
        <v>2485</v>
      </c>
      <c r="O21880" s="14"/>
      <c r="P21880" t="s">
        <v>2342</v>
      </c>
      <c r="Q21880" s="14">
        <v>-6.51</v>
      </c>
      <c r="R21880">
        <v>0.1</v>
      </c>
      <c r="S21880" s="14"/>
      <c r="V21880">
        <v>1</v>
      </c>
      <c r="W21880" t="s">
        <v>2570</v>
      </c>
    </row>
    <row r="21881" spans="1:23" x14ac:dyDescent="0.3">
      <c r="A21881">
        <v>29598</v>
      </c>
      <c r="B21881" s="15" t="s">
        <v>892</v>
      </c>
      <c r="C21881" t="str">
        <f>_xlfn.XLOOKUP($B21881, STANDARDS!$A:$A, STANDARDS!$B:$B,,0,2)</f>
        <v>Gametrail Fm, Rackla Gp</v>
      </c>
      <c r="D21881" t="s">
        <v>517</v>
      </c>
      <c r="E21881" t="s">
        <v>2278</v>
      </c>
      <c r="F21881">
        <v>133</v>
      </c>
      <c r="G21881">
        <v>64.5</v>
      </c>
      <c r="H21881">
        <v>1</v>
      </c>
      <c r="I21881" t="s">
        <v>1816</v>
      </c>
      <c r="J21881" cm="1">
        <f t="array" ref="J21881:L21881">_xlfn.XLOOKUP($C21881, AGE!$A:$A,AGE!$B:$D,,0,2)</f>
        <v>571.5</v>
      </c>
      <c r="K21881">
        <v>7.2000000000000455</v>
      </c>
      <c r="L21881" t="str">
        <v>Rooney et al. 2020</v>
      </c>
      <c r="M21881" t="s">
        <v>2485</v>
      </c>
      <c r="O21881" s="14"/>
      <c r="P21881" t="s">
        <v>2342</v>
      </c>
      <c r="Q21881" s="14">
        <v>-5.85</v>
      </c>
      <c r="R21881">
        <v>0.1</v>
      </c>
      <c r="S21881" s="14"/>
      <c r="V21881">
        <v>1</v>
      </c>
      <c r="W21881" t="s">
        <v>2570</v>
      </c>
    </row>
    <row r="21882" spans="1:23" x14ac:dyDescent="0.3">
      <c r="A21882">
        <v>29599</v>
      </c>
      <c r="B21882" s="15" t="s">
        <v>892</v>
      </c>
      <c r="C21882" t="str">
        <f>_xlfn.XLOOKUP($B21882, STANDARDS!$A:$A, STANDARDS!$B:$B,,0,2)</f>
        <v>Gametrail Fm, Rackla Gp</v>
      </c>
      <c r="D21882" t="s">
        <v>517</v>
      </c>
      <c r="E21882" t="s">
        <v>2278</v>
      </c>
      <c r="F21882">
        <v>133</v>
      </c>
      <c r="G21882">
        <v>64.5</v>
      </c>
      <c r="H21882">
        <v>1</v>
      </c>
      <c r="I21882" t="s">
        <v>1816</v>
      </c>
      <c r="J21882" cm="1">
        <f t="array" ref="J21882:L21882">_xlfn.XLOOKUP($C21882, AGE!$A:$A,AGE!$B:$D,,0,2)</f>
        <v>571.5</v>
      </c>
      <c r="K21882">
        <v>7.2000000000000455</v>
      </c>
      <c r="L21882" t="str">
        <v>Rooney et al. 2020</v>
      </c>
      <c r="M21882" t="s">
        <v>2485</v>
      </c>
      <c r="O21882" s="14"/>
      <c r="P21882" t="s">
        <v>2342</v>
      </c>
      <c r="Q21882" s="14">
        <v>-6.32</v>
      </c>
      <c r="R21882">
        <v>0.1</v>
      </c>
      <c r="S21882" s="14"/>
      <c r="V21882">
        <v>1</v>
      </c>
      <c r="W21882" t="s">
        <v>2570</v>
      </c>
    </row>
    <row r="21883" spans="1:23" x14ac:dyDescent="0.3">
      <c r="A21883">
        <v>29600</v>
      </c>
      <c r="B21883" s="15" t="s">
        <v>892</v>
      </c>
      <c r="C21883" t="str">
        <f>_xlfn.XLOOKUP($B21883, STANDARDS!$A:$A, STANDARDS!$B:$B,,0,2)</f>
        <v>Gametrail Fm, Rackla Gp</v>
      </c>
      <c r="D21883" t="s">
        <v>517</v>
      </c>
      <c r="E21883" t="s">
        <v>2278</v>
      </c>
      <c r="F21883">
        <v>133</v>
      </c>
      <c r="G21883">
        <v>64.5</v>
      </c>
      <c r="H21883">
        <v>1</v>
      </c>
      <c r="I21883" t="s">
        <v>1816</v>
      </c>
      <c r="J21883" cm="1">
        <f t="array" ref="J21883:L21883">_xlfn.XLOOKUP($C21883, AGE!$A:$A,AGE!$B:$D,,0,2)</f>
        <v>571.5</v>
      </c>
      <c r="K21883">
        <v>7.2000000000000455</v>
      </c>
      <c r="L21883" t="str">
        <v>Rooney et al. 2020</v>
      </c>
      <c r="M21883" t="s">
        <v>2485</v>
      </c>
      <c r="O21883" s="14"/>
      <c r="P21883" t="s">
        <v>2342</v>
      </c>
      <c r="Q21883" s="14">
        <v>-5.61</v>
      </c>
      <c r="R21883">
        <v>0.1</v>
      </c>
      <c r="S21883" s="14"/>
      <c r="V21883">
        <v>1</v>
      </c>
      <c r="W21883" t="s">
        <v>2570</v>
      </c>
    </row>
    <row r="21884" spans="1:23" x14ac:dyDescent="0.3">
      <c r="A21884">
        <v>29601</v>
      </c>
      <c r="B21884" s="15" t="s">
        <v>892</v>
      </c>
      <c r="C21884" t="str">
        <f>_xlfn.XLOOKUP($B21884, STANDARDS!$A:$A, STANDARDS!$B:$B,,0,2)</f>
        <v>Gametrail Fm, Rackla Gp</v>
      </c>
      <c r="D21884" t="s">
        <v>517</v>
      </c>
      <c r="E21884" t="s">
        <v>2278</v>
      </c>
      <c r="F21884">
        <v>133</v>
      </c>
      <c r="G21884">
        <v>64.5</v>
      </c>
      <c r="H21884">
        <v>1</v>
      </c>
      <c r="I21884" t="s">
        <v>1816</v>
      </c>
      <c r="J21884" cm="1">
        <f t="array" ref="J21884:L21884">_xlfn.XLOOKUP($C21884, AGE!$A:$A,AGE!$B:$D,,0,2)</f>
        <v>571.5</v>
      </c>
      <c r="K21884">
        <v>7.2000000000000455</v>
      </c>
      <c r="L21884" t="str">
        <v>Rooney et al. 2020</v>
      </c>
      <c r="M21884" t="s">
        <v>2485</v>
      </c>
      <c r="O21884" s="14"/>
      <c r="P21884" t="s">
        <v>2342</v>
      </c>
      <c r="Q21884" s="14">
        <v>-6.25</v>
      </c>
      <c r="R21884">
        <v>0.1</v>
      </c>
      <c r="S21884" s="14"/>
      <c r="V21884">
        <v>1</v>
      </c>
      <c r="W21884" t="s">
        <v>2570</v>
      </c>
    </row>
    <row r="21885" spans="1:23" x14ac:dyDescent="0.3">
      <c r="A21885">
        <v>29602</v>
      </c>
      <c r="B21885" s="15" t="s">
        <v>892</v>
      </c>
      <c r="C21885" t="str">
        <f>_xlfn.XLOOKUP($B21885, STANDARDS!$A:$A, STANDARDS!$B:$B,,0,2)</f>
        <v>Gametrail Fm, Rackla Gp</v>
      </c>
      <c r="D21885" t="s">
        <v>517</v>
      </c>
      <c r="E21885" t="s">
        <v>2278</v>
      </c>
      <c r="F21885">
        <v>133</v>
      </c>
      <c r="G21885">
        <v>64.5</v>
      </c>
      <c r="H21885">
        <v>1</v>
      </c>
      <c r="I21885" t="s">
        <v>1816</v>
      </c>
      <c r="J21885" cm="1">
        <f t="array" ref="J21885:L21885">_xlfn.XLOOKUP($C21885, AGE!$A:$A,AGE!$B:$D,,0,2)</f>
        <v>571.5</v>
      </c>
      <c r="K21885">
        <v>7.2000000000000455</v>
      </c>
      <c r="L21885" t="str">
        <v>Rooney et al. 2020</v>
      </c>
      <c r="M21885" t="s">
        <v>2485</v>
      </c>
      <c r="O21885" s="14"/>
      <c r="P21885" t="s">
        <v>2342</v>
      </c>
      <c r="Q21885" s="14">
        <v>-5.95</v>
      </c>
      <c r="R21885">
        <v>0.1</v>
      </c>
      <c r="S21885" s="14"/>
      <c r="V21885">
        <v>1</v>
      </c>
      <c r="W21885" t="s">
        <v>2570</v>
      </c>
    </row>
    <row r="21886" spans="1:23" x14ac:dyDescent="0.3">
      <c r="A21886">
        <v>29603</v>
      </c>
      <c r="B21886" s="15" t="s">
        <v>892</v>
      </c>
      <c r="C21886" t="str">
        <f>_xlfn.XLOOKUP($B21886, STANDARDS!$A:$A, STANDARDS!$B:$B,,0,2)</f>
        <v>Gametrail Fm, Rackla Gp</v>
      </c>
      <c r="D21886" t="s">
        <v>517</v>
      </c>
      <c r="E21886" t="s">
        <v>2278</v>
      </c>
      <c r="F21886">
        <v>133</v>
      </c>
      <c r="G21886">
        <v>64.5</v>
      </c>
      <c r="H21886">
        <v>1</v>
      </c>
      <c r="I21886" t="s">
        <v>1816</v>
      </c>
      <c r="J21886" cm="1">
        <f t="array" ref="J21886:L21886">_xlfn.XLOOKUP($C21886, AGE!$A:$A,AGE!$B:$D,,0,2)</f>
        <v>571.5</v>
      </c>
      <c r="K21886">
        <v>7.2000000000000455</v>
      </c>
      <c r="L21886" t="str">
        <v>Rooney et al. 2020</v>
      </c>
      <c r="M21886" t="s">
        <v>2485</v>
      </c>
      <c r="O21886" s="14"/>
      <c r="P21886" t="s">
        <v>2342</v>
      </c>
      <c r="Q21886" s="14">
        <v>-5.83</v>
      </c>
      <c r="R21886">
        <v>0.1</v>
      </c>
      <c r="S21886" s="14"/>
      <c r="V21886">
        <v>1</v>
      </c>
      <c r="W21886" t="s">
        <v>2570</v>
      </c>
    </row>
    <row r="21887" spans="1:23" x14ac:dyDescent="0.3">
      <c r="A21887">
        <v>29604</v>
      </c>
      <c r="B21887" s="15" t="s">
        <v>892</v>
      </c>
      <c r="C21887" t="str">
        <f>_xlfn.XLOOKUP($B21887, STANDARDS!$A:$A, STANDARDS!$B:$B,,0,2)</f>
        <v>Gametrail Fm, Rackla Gp</v>
      </c>
      <c r="D21887" t="s">
        <v>517</v>
      </c>
      <c r="E21887" t="s">
        <v>2278</v>
      </c>
      <c r="F21887">
        <v>133</v>
      </c>
      <c r="G21887">
        <v>64.5</v>
      </c>
      <c r="H21887">
        <v>1</v>
      </c>
      <c r="I21887" t="s">
        <v>1816</v>
      </c>
      <c r="J21887" cm="1">
        <f t="array" ref="J21887:L21887">_xlfn.XLOOKUP($C21887, AGE!$A:$A,AGE!$B:$D,,0,2)</f>
        <v>571.5</v>
      </c>
      <c r="K21887">
        <v>7.2000000000000455</v>
      </c>
      <c r="L21887" t="str">
        <v>Rooney et al. 2020</v>
      </c>
      <c r="M21887" t="s">
        <v>2485</v>
      </c>
      <c r="O21887" s="14"/>
      <c r="P21887" t="s">
        <v>2342</v>
      </c>
      <c r="Q21887" s="14">
        <v>-5.6</v>
      </c>
      <c r="R21887">
        <v>0.1</v>
      </c>
      <c r="S21887" s="14"/>
      <c r="V21887">
        <v>1</v>
      </c>
      <c r="W21887" t="s">
        <v>2570</v>
      </c>
    </row>
    <row r="21888" spans="1:23" x14ac:dyDescent="0.3">
      <c r="A21888">
        <v>29605</v>
      </c>
      <c r="B21888" s="15" t="s">
        <v>892</v>
      </c>
      <c r="C21888" t="str">
        <f>_xlfn.XLOOKUP($B21888, STANDARDS!$A:$A, STANDARDS!$B:$B,,0,2)</f>
        <v>Gametrail Fm, Rackla Gp</v>
      </c>
      <c r="D21888" t="s">
        <v>517</v>
      </c>
      <c r="E21888" t="s">
        <v>2278</v>
      </c>
      <c r="F21888">
        <v>133</v>
      </c>
      <c r="G21888">
        <v>64.5</v>
      </c>
      <c r="H21888">
        <v>1</v>
      </c>
      <c r="I21888" t="s">
        <v>1816</v>
      </c>
      <c r="J21888" cm="1">
        <f t="array" ref="J21888:L21888">_xlfn.XLOOKUP($C21888, AGE!$A:$A,AGE!$B:$D,,0,2)</f>
        <v>571.5</v>
      </c>
      <c r="K21888">
        <v>7.2000000000000455</v>
      </c>
      <c r="L21888" t="str">
        <v>Rooney et al. 2020</v>
      </c>
      <c r="M21888" t="s">
        <v>2485</v>
      </c>
      <c r="O21888" s="14"/>
      <c r="P21888" t="s">
        <v>2342</v>
      </c>
      <c r="Q21888" s="14">
        <v>-3.82</v>
      </c>
      <c r="R21888">
        <v>0.1</v>
      </c>
      <c r="S21888" s="14"/>
      <c r="V21888">
        <v>1</v>
      </c>
      <c r="W21888" t="s">
        <v>2570</v>
      </c>
    </row>
    <row r="21889" spans="1:23" x14ac:dyDescent="0.3">
      <c r="A21889">
        <v>29606</v>
      </c>
      <c r="B21889" s="15" t="s">
        <v>892</v>
      </c>
      <c r="C21889" t="str">
        <f>_xlfn.XLOOKUP($B21889, STANDARDS!$A:$A, STANDARDS!$B:$B,,0,2)</f>
        <v>Gametrail Fm, Rackla Gp</v>
      </c>
      <c r="D21889" t="s">
        <v>517</v>
      </c>
      <c r="E21889" t="s">
        <v>2278</v>
      </c>
      <c r="F21889">
        <v>133</v>
      </c>
      <c r="G21889">
        <v>64.5</v>
      </c>
      <c r="H21889">
        <v>1</v>
      </c>
      <c r="I21889" t="s">
        <v>1816</v>
      </c>
      <c r="J21889" cm="1">
        <f t="array" ref="J21889:L21889">_xlfn.XLOOKUP($C21889, AGE!$A:$A,AGE!$B:$D,,0,2)</f>
        <v>571.5</v>
      </c>
      <c r="K21889">
        <v>7.2000000000000455</v>
      </c>
      <c r="L21889" t="str">
        <v>Rooney et al. 2020</v>
      </c>
      <c r="M21889" t="s">
        <v>2485</v>
      </c>
      <c r="O21889" s="14"/>
      <c r="P21889" t="s">
        <v>2342</v>
      </c>
      <c r="Q21889" s="14">
        <v>-5.31</v>
      </c>
      <c r="R21889">
        <v>0.1</v>
      </c>
      <c r="S21889" s="14"/>
      <c r="V21889">
        <v>1</v>
      </c>
      <c r="W21889" t="s">
        <v>2570</v>
      </c>
    </row>
    <row r="21890" spans="1:23" x14ac:dyDescent="0.3">
      <c r="A21890">
        <v>29607</v>
      </c>
      <c r="B21890" s="15" t="s">
        <v>892</v>
      </c>
      <c r="C21890" t="str">
        <f>_xlfn.XLOOKUP($B21890, STANDARDS!$A:$A, STANDARDS!$B:$B,,0,2)</f>
        <v>Gametrail Fm, Rackla Gp</v>
      </c>
      <c r="D21890" t="s">
        <v>517</v>
      </c>
      <c r="E21890" t="s">
        <v>2278</v>
      </c>
      <c r="F21890">
        <v>133</v>
      </c>
      <c r="G21890">
        <v>64.5</v>
      </c>
      <c r="H21890">
        <v>1</v>
      </c>
      <c r="I21890" t="s">
        <v>1816</v>
      </c>
      <c r="J21890" cm="1">
        <f t="array" ref="J21890:L21890">_xlfn.XLOOKUP($C21890, AGE!$A:$A,AGE!$B:$D,,0,2)</f>
        <v>571.5</v>
      </c>
      <c r="K21890">
        <v>7.2000000000000455</v>
      </c>
      <c r="L21890" t="str">
        <v>Rooney et al. 2020</v>
      </c>
      <c r="M21890" t="s">
        <v>2485</v>
      </c>
      <c r="O21890" s="14"/>
      <c r="P21890" t="s">
        <v>2342</v>
      </c>
      <c r="Q21890" s="14">
        <v>-4.79</v>
      </c>
      <c r="R21890">
        <v>0.1</v>
      </c>
      <c r="S21890" s="14"/>
      <c r="V21890">
        <v>1</v>
      </c>
      <c r="W21890" t="s">
        <v>2570</v>
      </c>
    </row>
    <row r="21891" spans="1:23" x14ac:dyDescent="0.3">
      <c r="A21891">
        <v>29608</v>
      </c>
      <c r="B21891" s="15" t="s">
        <v>892</v>
      </c>
      <c r="C21891" t="str">
        <f>_xlfn.XLOOKUP($B21891, STANDARDS!$A:$A, STANDARDS!$B:$B,,0,2)</f>
        <v>Gametrail Fm, Rackla Gp</v>
      </c>
      <c r="D21891" t="s">
        <v>517</v>
      </c>
      <c r="E21891" t="s">
        <v>2278</v>
      </c>
      <c r="F21891">
        <v>133</v>
      </c>
      <c r="G21891">
        <v>64.5</v>
      </c>
      <c r="H21891">
        <v>1</v>
      </c>
      <c r="I21891" t="s">
        <v>1816</v>
      </c>
      <c r="J21891" cm="1">
        <f t="array" ref="J21891:L21891">_xlfn.XLOOKUP($C21891, AGE!$A:$A,AGE!$B:$D,,0,2)</f>
        <v>571.5</v>
      </c>
      <c r="K21891">
        <v>7.2000000000000455</v>
      </c>
      <c r="L21891" t="str">
        <v>Rooney et al. 2020</v>
      </c>
      <c r="M21891" t="s">
        <v>2485</v>
      </c>
      <c r="O21891" s="14"/>
      <c r="P21891" t="s">
        <v>2342</v>
      </c>
      <c r="Q21891" s="14">
        <v>-4.9000000000000004</v>
      </c>
      <c r="R21891">
        <v>0.1</v>
      </c>
      <c r="S21891" s="14"/>
      <c r="V21891">
        <v>1</v>
      </c>
      <c r="W21891" t="s">
        <v>2570</v>
      </c>
    </row>
    <row r="21892" spans="1:23" x14ac:dyDescent="0.3">
      <c r="A21892">
        <v>29609</v>
      </c>
      <c r="B21892" s="15" t="s">
        <v>892</v>
      </c>
      <c r="C21892" t="str">
        <f>_xlfn.XLOOKUP($B21892, STANDARDS!$A:$A, STANDARDS!$B:$B,,0,2)</f>
        <v>Gametrail Fm, Rackla Gp</v>
      </c>
      <c r="D21892" t="s">
        <v>517</v>
      </c>
      <c r="E21892" t="s">
        <v>2278</v>
      </c>
      <c r="F21892">
        <v>133</v>
      </c>
      <c r="G21892">
        <v>64.5</v>
      </c>
      <c r="H21892">
        <v>1</v>
      </c>
      <c r="I21892" t="s">
        <v>1816</v>
      </c>
      <c r="J21892" cm="1">
        <f t="array" ref="J21892:L21892">_xlfn.XLOOKUP($C21892, AGE!$A:$A,AGE!$B:$D,,0,2)</f>
        <v>571.5</v>
      </c>
      <c r="K21892">
        <v>7.2000000000000455</v>
      </c>
      <c r="L21892" t="str">
        <v>Rooney et al. 2020</v>
      </c>
      <c r="M21892" t="s">
        <v>2485</v>
      </c>
      <c r="O21892" s="14"/>
      <c r="P21892" t="s">
        <v>2342</v>
      </c>
      <c r="Q21892" s="14">
        <v>-5.08</v>
      </c>
      <c r="R21892">
        <v>0.1</v>
      </c>
      <c r="S21892" s="14"/>
      <c r="V21892">
        <v>1</v>
      </c>
      <c r="W21892" t="s">
        <v>2570</v>
      </c>
    </row>
    <row r="21893" spans="1:23" x14ac:dyDescent="0.3">
      <c r="A21893">
        <v>29610</v>
      </c>
      <c r="B21893" s="15" t="s">
        <v>892</v>
      </c>
      <c r="C21893" t="str">
        <f>_xlfn.XLOOKUP($B21893, STANDARDS!$A:$A, STANDARDS!$B:$B,,0,2)</f>
        <v>Gametrail Fm, Rackla Gp</v>
      </c>
      <c r="D21893" t="s">
        <v>517</v>
      </c>
      <c r="E21893" t="s">
        <v>2278</v>
      </c>
      <c r="F21893">
        <v>133</v>
      </c>
      <c r="G21893">
        <v>64.5</v>
      </c>
      <c r="H21893">
        <v>1</v>
      </c>
      <c r="I21893" t="s">
        <v>1816</v>
      </c>
      <c r="J21893" cm="1">
        <f t="array" ref="J21893:L21893">_xlfn.XLOOKUP($C21893, AGE!$A:$A,AGE!$B:$D,,0,2)</f>
        <v>571.5</v>
      </c>
      <c r="K21893">
        <v>7.2000000000000455</v>
      </c>
      <c r="L21893" t="str">
        <v>Rooney et al. 2020</v>
      </c>
      <c r="M21893" t="s">
        <v>2485</v>
      </c>
      <c r="O21893" s="14"/>
      <c r="P21893" t="s">
        <v>2342</v>
      </c>
      <c r="Q21893" s="14">
        <v>-4.9800000000000004</v>
      </c>
      <c r="R21893">
        <v>0.1</v>
      </c>
      <c r="S21893" s="14"/>
      <c r="V21893">
        <v>1</v>
      </c>
      <c r="W21893" t="s">
        <v>2570</v>
      </c>
    </row>
    <row r="21894" spans="1:23" x14ac:dyDescent="0.3">
      <c r="A21894">
        <v>29611</v>
      </c>
      <c r="B21894" s="15" t="s">
        <v>892</v>
      </c>
      <c r="C21894" t="str">
        <f>_xlfn.XLOOKUP($B21894, STANDARDS!$A:$A, STANDARDS!$B:$B,,0,2)</f>
        <v>Gametrail Fm, Rackla Gp</v>
      </c>
      <c r="D21894" t="s">
        <v>517</v>
      </c>
      <c r="E21894" t="s">
        <v>2278</v>
      </c>
      <c r="F21894">
        <v>133</v>
      </c>
      <c r="G21894">
        <v>64.5</v>
      </c>
      <c r="H21894">
        <v>1</v>
      </c>
      <c r="I21894" t="s">
        <v>1816</v>
      </c>
      <c r="J21894" cm="1">
        <f t="array" ref="J21894:L21894">_xlfn.XLOOKUP($C21894, AGE!$A:$A,AGE!$B:$D,,0,2)</f>
        <v>571.5</v>
      </c>
      <c r="K21894">
        <v>7.2000000000000455</v>
      </c>
      <c r="L21894" t="str">
        <v>Rooney et al. 2020</v>
      </c>
      <c r="M21894" t="s">
        <v>2485</v>
      </c>
      <c r="O21894" s="14"/>
      <c r="P21894" t="s">
        <v>2342</v>
      </c>
      <c r="Q21894" s="14">
        <v>-4.8</v>
      </c>
      <c r="R21894">
        <v>0.1</v>
      </c>
      <c r="S21894" s="14"/>
      <c r="V21894">
        <v>1</v>
      </c>
      <c r="W21894" t="s">
        <v>2570</v>
      </c>
    </row>
    <row r="21895" spans="1:23" x14ac:dyDescent="0.3">
      <c r="A21895">
        <v>29612</v>
      </c>
      <c r="B21895" s="15" t="s">
        <v>892</v>
      </c>
      <c r="C21895" t="str">
        <f>_xlfn.XLOOKUP($B21895, STANDARDS!$A:$A, STANDARDS!$B:$B,,0,2)</f>
        <v>Gametrail Fm, Rackla Gp</v>
      </c>
      <c r="D21895" t="s">
        <v>517</v>
      </c>
      <c r="E21895" t="s">
        <v>2278</v>
      </c>
      <c r="F21895">
        <v>133</v>
      </c>
      <c r="G21895">
        <v>64.5</v>
      </c>
      <c r="H21895">
        <v>1</v>
      </c>
      <c r="I21895" t="s">
        <v>1816</v>
      </c>
      <c r="J21895" cm="1">
        <f t="array" ref="J21895:L21895">_xlfn.XLOOKUP($C21895, AGE!$A:$A,AGE!$B:$D,,0,2)</f>
        <v>571.5</v>
      </c>
      <c r="K21895">
        <v>7.2000000000000455</v>
      </c>
      <c r="L21895" t="str">
        <v>Rooney et al. 2020</v>
      </c>
      <c r="M21895" t="s">
        <v>2485</v>
      </c>
      <c r="O21895" s="14"/>
      <c r="P21895" t="s">
        <v>2342</v>
      </c>
      <c r="Q21895" s="14">
        <v>-5.1100000000000003</v>
      </c>
      <c r="R21895">
        <v>0.1</v>
      </c>
      <c r="S21895" s="14"/>
      <c r="V21895">
        <v>1</v>
      </c>
      <c r="W21895" t="s">
        <v>2570</v>
      </c>
    </row>
    <row r="21896" spans="1:23" x14ac:dyDescent="0.3">
      <c r="A21896">
        <v>29613</v>
      </c>
      <c r="B21896" s="15" t="s">
        <v>892</v>
      </c>
      <c r="C21896" t="str">
        <f>_xlfn.XLOOKUP($B21896, STANDARDS!$A:$A, STANDARDS!$B:$B,,0,2)</f>
        <v>Gametrail Fm, Rackla Gp</v>
      </c>
      <c r="D21896" t="s">
        <v>517</v>
      </c>
      <c r="E21896" t="s">
        <v>2278</v>
      </c>
      <c r="F21896">
        <v>133</v>
      </c>
      <c r="G21896">
        <v>64.5</v>
      </c>
      <c r="H21896">
        <v>1</v>
      </c>
      <c r="I21896" t="s">
        <v>1816</v>
      </c>
      <c r="J21896" cm="1">
        <f t="array" ref="J21896:L21896">_xlfn.XLOOKUP($C21896, AGE!$A:$A,AGE!$B:$D,,0,2)</f>
        <v>571.5</v>
      </c>
      <c r="K21896">
        <v>7.2000000000000455</v>
      </c>
      <c r="L21896" t="str">
        <v>Rooney et al. 2020</v>
      </c>
      <c r="M21896" t="s">
        <v>2485</v>
      </c>
      <c r="O21896" s="14"/>
      <c r="P21896" t="s">
        <v>2342</v>
      </c>
      <c r="Q21896" s="14">
        <v>-4.04</v>
      </c>
      <c r="R21896">
        <v>0.1</v>
      </c>
      <c r="S21896" s="14"/>
      <c r="V21896">
        <v>1</v>
      </c>
      <c r="W21896" t="s">
        <v>2570</v>
      </c>
    </row>
    <row r="21897" spans="1:23" x14ac:dyDescent="0.3">
      <c r="A21897">
        <v>29614</v>
      </c>
      <c r="B21897" s="15" t="s">
        <v>892</v>
      </c>
      <c r="C21897" t="str">
        <f>_xlfn.XLOOKUP($B21897, STANDARDS!$A:$A, STANDARDS!$B:$B,,0,2)</f>
        <v>Gametrail Fm, Rackla Gp</v>
      </c>
      <c r="D21897" t="s">
        <v>517</v>
      </c>
      <c r="E21897" t="s">
        <v>2278</v>
      </c>
      <c r="F21897">
        <v>133</v>
      </c>
      <c r="G21897">
        <v>64.5</v>
      </c>
      <c r="H21897">
        <v>1</v>
      </c>
      <c r="I21897" t="s">
        <v>1816</v>
      </c>
      <c r="J21897" cm="1">
        <f t="array" ref="J21897:L21897">_xlfn.XLOOKUP($C21897, AGE!$A:$A,AGE!$B:$D,,0,2)</f>
        <v>571.5</v>
      </c>
      <c r="K21897">
        <v>7.2000000000000455</v>
      </c>
      <c r="L21897" t="str">
        <v>Rooney et al. 2020</v>
      </c>
      <c r="M21897" t="s">
        <v>2485</v>
      </c>
      <c r="O21897" s="14"/>
      <c r="P21897" t="s">
        <v>2342</v>
      </c>
      <c r="Q21897" s="14">
        <v>-4.03</v>
      </c>
      <c r="R21897">
        <v>0.1</v>
      </c>
      <c r="S21897" s="14"/>
      <c r="V21897">
        <v>1</v>
      </c>
      <c r="W21897" t="s">
        <v>2570</v>
      </c>
    </row>
    <row r="21898" spans="1:23" x14ac:dyDescent="0.3">
      <c r="A21898">
        <v>29615</v>
      </c>
      <c r="B21898" s="15" t="s">
        <v>892</v>
      </c>
      <c r="C21898" t="str">
        <f>_xlfn.XLOOKUP($B21898, STANDARDS!$A:$A, STANDARDS!$B:$B,,0,2)</f>
        <v>Gametrail Fm, Rackla Gp</v>
      </c>
      <c r="D21898" t="s">
        <v>517</v>
      </c>
      <c r="E21898" t="s">
        <v>2278</v>
      </c>
      <c r="F21898">
        <v>133</v>
      </c>
      <c r="G21898">
        <v>64.5</v>
      </c>
      <c r="H21898">
        <v>1</v>
      </c>
      <c r="I21898" t="s">
        <v>1816</v>
      </c>
      <c r="J21898" cm="1">
        <f t="array" ref="J21898:L21898">_xlfn.XLOOKUP($C21898, AGE!$A:$A,AGE!$B:$D,,0,2)</f>
        <v>571.5</v>
      </c>
      <c r="K21898">
        <v>7.2000000000000455</v>
      </c>
      <c r="L21898" t="str">
        <v>Rooney et al. 2020</v>
      </c>
      <c r="M21898" t="s">
        <v>2485</v>
      </c>
      <c r="O21898" s="14"/>
      <c r="P21898" t="s">
        <v>2342</v>
      </c>
      <c r="Q21898" s="14">
        <v>-4.43</v>
      </c>
      <c r="R21898">
        <v>0.1</v>
      </c>
      <c r="S21898" s="14"/>
      <c r="V21898">
        <v>1</v>
      </c>
      <c r="W21898" t="s">
        <v>2570</v>
      </c>
    </row>
    <row r="21899" spans="1:23" x14ac:dyDescent="0.3">
      <c r="A21899">
        <v>29616</v>
      </c>
      <c r="B21899" s="15" t="s">
        <v>892</v>
      </c>
      <c r="C21899" t="str">
        <f>_xlfn.XLOOKUP($B21899, STANDARDS!$A:$A, STANDARDS!$B:$B,,0,2)</f>
        <v>Gametrail Fm, Rackla Gp</v>
      </c>
      <c r="D21899" t="s">
        <v>517</v>
      </c>
      <c r="E21899" t="s">
        <v>2278</v>
      </c>
      <c r="F21899">
        <v>133</v>
      </c>
      <c r="G21899">
        <v>64.5</v>
      </c>
      <c r="H21899">
        <v>1</v>
      </c>
      <c r="I21899" t="s">
        <v>1816</v>
      </c>
      <c r="J21899" cm="1">
        <f t="array" ref="J21899:L21899">_xlfn.XLOOKUP($C21899, AGE!$A:$A,AGE!$B:$D,,0,2)</f>
        <v>571.5</v>
      </c>
      <c r="K21899">
        <v>7.2000000000000455</v>
      </c>
      <c r="L21899" t="str">
        <v>Rooney et al. 2020</v>
      </c>
      <c r="M21899" t="s">
        <v>2485</v>
      </c>
      <c r="O21899" s="14"/>
      <c r="P21899" t="s">
        <v>2342</v>
      </c>
      <c r="Q21899" s="14">
        <v>-4.6100000000000003</v>
      </c>
      <c r="R21899">
        <v>0.1</v>
      </c>
      <c r="S21899" s="14"/>
      <c r="V21899">
        <v>1</v>
      </c>
      <c r="W21899" t="s">
        <v>2570</v>
      </c>
    </row>
    <row r="21900" spans="1:23" x14ac:dyDescent="0.3">
      <c r="A21900">
        <v>29617</v>
      </c>
      <c r="B21900" s="15" t="s">
        <v>892</v>
      </c>
      <c r="C21900" t="str">
        <f>_xlfn.XLOOKUP($B21900, STANDARDS!$A:$A, STANDARDS!$B:$B,,0,2)</f>
        <v>Gametrail Fm, Rackla Gp</v>
      </c>
      <c r="D21900" t="s">
        <v>517</v>
      </c>
      <c r="E21900" t="s">
        <v>2278</v>
      </c>
      <c r="F21900">
        <v>133</v>
      </c>
      <c r="G21900">
        <v>64.5</v>
      </c>
      <c r="H21900">
        <v>1</v>
      </c>
      <c r="I21900" t="s">
        <v>1816</v>
      </c>
      <c r="J21900" cm="1">
        <f t="array" ref="J21900:L21900">_xlfn.XLOOKUP($C21900, AGE!$A:$A,AGE!$B:$D,,0,2)</f>
        <v>571.5</v>
      </c>
      <c r="K21900">
        <v>7.2000000000000455</v>
      </c>
      <c r="L21900" t="str">
        <v>Rooney et al. 2020</v>
      </c>
      <c r="M21900" t="s">
        <v>2485</v>
      </c>
      <c r="O21900" s="14"/>
      <c r="P21900" t="s">
        <v>2342</v>
      </c>
      <c r="Q21900" s="14">
        <v>-4.28</v>
      </c>
      <c r="R21900">
        <v>0.1</v>
      </c>
      <c r="S21900" s="14"/>
      <c r="V21900">
        <v>1</v>
      </c>
      <c r="W21900" t="s">
        <v>2570</v>
      </c>
    </row>
    <row r="21901" spans="1:23" x14ac:dyDescent="0.3">
      <c r="A21901">
        <v>29618</v>
      </c>
      <c r="B21901" s="15" t="s">
        <v>892</v>
      </c>
      <c r="C21901" t="str">
        <f>_xlfn.XLOOKUP($B21901, STANDARDS!$A:$A, STANDARDS!$B:$B,,0,2)</f>
        <v>Gametrail Fm, Rackla Gp</v>
      </c>
      <c r="D21901" t="s">
        <v>517</v>
      </c>
      <c r="E21901" t="s">
        <v>2278</v>
      </c>
      <c r="F21901">
        <v>133</v>
      </c>
      <c r="G21901">
        <v>64.5</v>
      </c>
      <c r="H21901">
        <v>1</v>
      </c>
      <c r="I21901" t="s">
        <v>1816</v>
      </c>
      <c r="J21901" cm="1">
        <f t="array" ref="J21901:L21901">_xlfn.XLOOKUP($C21901, AGE!$A:$A,AGE!$B:$D,,0,2)</f>
        <v>571.5</v>
      </c>
      <c r="K21901">
        <v>7.2000000000000455</v>
      </c>
      <c r="L21901" t="str">
        <v>Rooney et al. 2020</v>
      </c>
      <c r="M21901" t="s">
        <v>2485</v>
      </c>
      <c r="O21901" s="14"/>
      <c r="P21901" t="s">
        <v>2342</v>
      </c>
      <c r="Q21901" s="14">
        <v>-5.3</v>
      </c>
      <c r="R21901">
        <v>0.1</v>
      </c>
      <c r="S21901" s="14"/>
      <c r="V21901">
        <v>1</v>
      </c>
      <c r="W21901" t="s">
        <v>2570</v>
      </c>
    </row>
    <row r="21902" spans="1:23" x14ac:dyDescent="0.3">
      <c r="A21902">
        <v>29619</v>
      </c>
      <c r="B21902" s="15" t="s">
        <v>892</v>
      </c>
      <c r="C21902" t="str">
        <f>_xlfn.XLOOKUP($B21902, STANDARDS!$A:$A, STANDARDS!$B:$B,,0,2)</f>
        <v>Gametrail Fm, Rackla Gp</v>
      </c>
      <c r="D21902" t="s">
        <v>517</v>
      </c>
      <c r="E21902" t="s">
        <v>2278</v>
      </c>
      <c r="F21902">
        <v>133</v>
      </c>
      <c r="G21902">
        <v>64.5</v>
      </c>
      <c r="H21902">
        <v>1</v>
      </c>
      <c r="I21902" t="s">
        <v>1816</v>
      </c>
      <c r="J21902" cm="1">
        <f t="array" ref="J21902:L21902">_xlfn.XLOOKUP($C21902, AGE!$A:$A,AGE!$B:$D,,0,2)</f>
        <v>571.5</v>
      </c>
      <c r="K21902">
        <v>7.2000000000000455</v>
      </c>
      <c r="L21902" t="str">
        <v>Rooney et al. 2020</v>
      </c>
      <c r="M21902" t="s">
        <v>2485</v>
      </c>
      <c r="O21902" s="14"/>
      <c r="P21902" t="s">
        <v>2342</v>
      </c>
      <c r="Q21902" s="14">
        <v>-5.27</v>
      </c>
      <c r="R21902">
        <v>0.1</v>
      </c>
      <c r="S21902" s="14"/>
      <c r="V21902">
        <v>1</v>
      </c>
      <c r="W21902" t="s">
        <v>2570</v>
      </c>
    </row>
    <row r="21903" spans="1:23" x14ac:dyDescent="0.3">
      <c r="A21903">
        <v>29620</v>
      </c>
      <c r="B21903" s="15" t="s">
        <v>892</v>
      </c>
      <c r="C21903" t="str">
        <f>_xlfn.XLOOKUP($B21903, STANDARDS!$A:$A, STANDARDS!$B:$B,,0,2)</f>
        <v>Gametrail Fm, Rackla Gp</v>
      </c>
      <c r="D21903" t="s">
        <v>517</v>
      </c>
      <c r="E21903" t="s">
        <v>2278</v>
      </c>
      <c r="F21903">
        <v>133</v>
      </c>
      <c r="G21903">
        <v>64.5</v>
      </c>
      <c r="H21903">
        <v>1</v>
      </c>
      <c r="I21903" t="s">
        <v>1816</v>
      </c>
      <c r="J21903" cm="1">
        <f t="array" ref="J21903:L21903">_xlfn.XLOOKUP($C21903, AGE!$A:$A,AGE!$B:$D,,0,2)</f>
        <v>571.5</v>
      </c>
      <c r="K21903">
        <v>7.2000000000000455</v>
      </c>
      <c r="L21903" t="str">
        <v>Rooney et al. 2020</v>
      </c>
      <c r="M21903" t="s">
        <v>2485</v>
      </c>
      <c r="O21903" s="14"/>
      <c r="P21903" t="s">
        <v>2342</v>
      </c>
      <c r="Q21903" s="14">
        <v>-5.29</v>
      </c>
      <c r="R21903">
        <v>0.1</v>
      </c>
      <c r="S21903" s="14"/>
      <c r="V21903">
        <v>1</v>
      </c>
      <c r="W21903" t="s">
        <v>2570</v>
      </c>
    </row>
    <row r="21904" spans="1:23" x14ac:dyDescent="0.3">
      <c r="A21904">
        <v>29621</v>
      </c>
      <c r="B21904" s="15" t="s">
        <v>892</v>
      </c>
      <c r="C21904" t="str">
        <f>_xlfn.XLOOKUP($B21904, STANDARDS!$A:$A, STANDARDS!$B:$B,,0,2)</f>
        <v>Gametrail Fm, Rackla Gp</v>
      </c>
      <c r="D21904" t="s">
        <v>517</v>
      </c>
      <c r="E21904" t="s">
        <v>2278</v>
      </c>
      <c r="F21904">
        <v>133</v>
      </c>
      <c r="G21904">
        <v>64.5</v>
      </c>
      <c r="H21904">
        <v>1</v>
      </c>
      <c r="I21904" t="s">
        <v>1816</v>
      </c>
      <c r="J21904" cm="1">
        <f t="array" ref="J21904:L21904">_xlfn.XLOOKUP($C21904, AGE!$A:$A,AGE!$B:$D,,0,2)</f>
        <v>571.5</v>
      </c>
      <c r="K21904">
        <v>7.2000000000000455</v>
      </c>
      <c r="L21904" t="str">
        <v>Rooney et al. 2020</v>
      </c>
      <c r="M21904" t="s">
        <v>2485</v>
      </c>
      <c r="O21904" s="14"/>
      <c r="P21904" t="s">
        <v>2342</v>
      </c>
      <c r="Q21904" s="14">
        <v>-5.24</v>
      </c>
      <c r="R21904">
        <v>0.1</v>
      </c>
      <c r="S21904" s="14"/>
      <c r="V21904">
        <v>1</v>
      </c>
      <c r="W21904" t="s">
        <v>2570</v>
      </c>
    </row>
    <row r="21905" spans="1:23" x14ac:dyDescent="0.3">
      <c r="A21905">
        <v>29622</v>
      </c>
      <c r="B21905" s="15" t="s">
        <v>892</v>
      </c>
      <c r="C21905" t="str">
        <f>_xlfn.XLOOKUP($B21905, STANDARDS!$A:$A, STANDARDS!$B:$B,,0,2)</f>
        <v>Gametrail Fm, Rackla Gp</v>
      </c>
      <c r="D21905" t="s">
        <v>517</v>
      </c>
      <c r="E21905" t="s">
        <v>2278</v>
      </c>
      <c r="F21905">
        <v>133</v>
      </c>
      <c r="G21905">
        <v>64.5</v>
      </c>
      <c r="H21905">
        <v>1</v>
      </c>
      <c r="I21905" t="s">
        <v>1816</v>
      </c>
      <c r="J21905" cm="1">
        <f t="array" ref="J21905:L21905">_xlfn.XLOOKUP($C21905, AGE!$A:$A,AGE!$B:$D,,0,2)</f>
        <v>571.5</v>
      </c>
      <c r="K21905">
        <v>7.2000000000000455</v>
      </c>
      <c r="L21905" t="str">
        <v>Rooney et al. 2020</v>
      </c>
      <c r="M21905" t="s">
        <v>2485</v>
      </c>
      <c r="O21905" s="14"/>
      <c r="P21905" t="s">
        <v>2342</v>
      </c>
      <c r="Q21905" s="14">
        <v>-5.37</v>
      </c>
      <c r="R21905">
        <v>0.1</v>
      </c>
      <c r="S21905" s="14"/>
      <c r="V21905">
        <v>1</v>
      </c>
      <c r="W21905" t="s">
        <v>2570</v>
      </c>
    </row>
    <row r="21906" spans="1:23" x14ac:dyDescent="0.3">
      <c r="A21906">
        <v>29623</v>
      </c>
      <c r="B21906" s="15" t="s">
        <v>892</v>
      </c>
      <c r="C21906" t="str">
        <f>_xlfn.XLOOKUP($B21906, STANDARDS!$A:$A, STANDARDS!$B:$B,,0,2)</f>
        <v>Gametrail Fm, Rackla Gp</v>
      </c>
      <c r="D21906" t="s">
        <v>517</v>
      </c>
      <c r="E21906" t="s">
        <v>2278</v>
      </c>
      <c r="F21906">
        <v>133</v>
      </c>
      <c r="G21906">
        <v>64.5</v>
      </c>
      <c r="H21906">
        <v>1</v>
      </c>
      <c r="I21906" t="s">
        <v>1816</v>
      </c>
      <c r="J21906" cm="1">
        <f t="array" ref="J21906:L21906">_xlfn.XLOOKUP($C21906, AGE!$A:$A,AGE!$B:$D,,0,2)</f>
        <v>571.5</v>
      </c>
      <c r="K21906">
        <v>7.2000000000000455</v>
      </c>
      <c r="L21906" t="str">
        <v>Rooney et al. 2020</v>
      </c>
      <c r="M21906" t="s">
        <v>2485</v>
      </c>
      <c r="O21906" s="14"/>
      <c r="P21906" t="s">
        <v>2342</v>
      </c>
      <c r="Q21906" s="14">
        <v>-5.42</v>
      </c>
      <c r="R21906">
        <v>0.1</v>
      </c>
      <c r="S21906" s="14"/>
      <c r="V21906">
        <v>1</v>
      </c>
      <c r="W21906" t="s">
        <v>2570</v>
      </c>
    </row>
    <row r="21907" spans="1:23" x14ac:dyDescent="0.3">
      <c r="A21907">
        <v>29624</v>
      </c>
      <c r="B21907" s="15" t="s">
        <v>892</v>
      </c>
      <c r="C21907" t="str">
        <f>_xlfn.XLOOKUP($B21907, STANDARDS!$A:$A, STANDARDS!$B:$B,,0,2)</f>
        <v>Gametrail Fm, Rackla Gp</v>
      </c>
      <c r="D21907" t="s">
        <v>517</v>
      </c>
      <c r="E21907" t="s">
        <v>2278</v>
      </c>
      <c r="F21907">
        <v>133</v>
      </c>
      <c r="G21907">
        <v>64.5</v>
      </c>
      <c r="H21907">
        <v>1</v>
      </c>
      <c r="I21907" t="s">
        <v>1816</v>
      </c>
      <c r="J21907" cm="1">
        <f t="array" ref="J21907:L21907">_xlfn.XLOOKUP($C21907, AGE!$A:$A,AGE!$B:$D,,0,2)</f>
        <v>571.5</v>
      </c>
      <c r="K21907">
        <v>7.2000000000000455</v>
      </c>
      <c r="L21907" t="str">
        <v>Rooney et al. 2020</v>
      </c>
      <c r="M21907" t="s">
        <v>2485</v>
      </c>
      <c r="O21907" s="14"/>
      <c r="P21907" t="s">
        <v>2342</v>
      </c>
      <c r="Q21907" s="14">
        <v>-4.9800000000000004</v>
      </c>
      <c r="R21907">
        <v>0.1</v>
      </c>
      <c r="S21907" s="14"/>
      <c r="V21907">
        <v>1</v>
      </c>
      <c r="W21907" t="s">
        <v>2570</v>
      </c>
    </row>
    <row r="21908" spans="1:23" x14ac:dyDescent="0.3">
      <c r="A21908">
        <v>29625</v>
      </c>
      <c r="B21908" s="15" t="s">
        <v>892</v>
      </c>
      <c r="C21908" t="str">
        <f>_xlfn.XLOOKUP($B21908, STANDARDS!$A:$A, STANDARDS!$B:$B,,0,2)</f>
        <v>Gametrail Fm, Rackla Gp</v>
      </c>
      <c r="D21908" t="s">
        <v>517</v>
      </c>
      <c r="E21908" t="s">
        <v>2278</v>
      </c>
      <c r="F21908">
        <v>133</v>
      </c>
      <c r="G21908">
        <v>64.5</v>
      </c>
      <c r="H21908">
        <v>1</v>
      </c>
      <c r="I21908" t="s">
        <v>1816</v>
      </c>
      <c r="J21908" cm="1">
        <f t="array" ref="J21908:L21908">_xlfn.XLOOKUP($C21908, AGE!$A:$A,AGE!$B:$D,,0,2)</f>
        <v>571.5</v>
      </c>
      <c r="K21908">
        <v>7.2000000000000455</v>
      </c>
      <c r="L21908" t="str">
        <v>Rooney et al. 2020</v>
      </c>
      <c r="M21908" t="s">
        <v>2485</v>
      </c>
      <c r="O21908" s="14"/>
      <c r="P21908" t="s">
        <v>2342</v>
      </c>
      <c r="Q21908" s="14">
        <v>-4.6399999999999997</v>
      </c>
      <c r="R21908">
        <v>0.1</v>
      </c>
      <c r="S21908" s="14"/>
      <c r="V21908">
        <v>1</v>
      </c>
      <c r="W21908" t="s">
        <v>2570</v>
      </c>
    </row>
    <row r="21909" spans="1:23" x14ac:dyDescent="0.3">
      <c r="A21909">
        <v>29626</v>
      </c>
      <c r="B21909" s="15" t="s">
        <v>892</v>
      </c>
      <c r="C21909" t="str">
        <f>_xlfn.XLOOKUP($B21909, STANDARDS!$A:$A, STANDARDS!$B:$B,,0,2)</f>
        <v>Gametrail Fm, Rackla Gp</v>
      </c>
      <c r="D21909" t="s">
        <v>517</v>
      </c>
      <c r="E21909" t="s">
        <v>2278</v>
      </c>
      <c r="F21909">
        <v>133</v>
      </c>
      <c r="G21909">
        <v>64.5</v>
      </c>
      <c r="H21909">
        <v>1</v>
      </c>
      <c r="I21909" t="s">
        <v>1816</v>
      </c>
      <c r="J21909" cm="1">
        <f t="array" ref="J21909:L21909">_xlfn.XLOOKUP($C21909, AGE!$A:$A,AGE!$B:$D,,0,2)</f>
        <v>571.5</v>
      </c>
      <c r="K21909">
        <v>7.2000000000000455</v>
      </c>
      <c r="L21909" t="str">
        <v>Rooney et al. 2020</v>
      </c>
      <c r="M21909" t="s">
        <v>2485</v>
      </c>
      <c r="O21909" s="14"/>
      <c r="P21909" t="s">
        <v>2342</v>
      </c>
      <c r="Q21909" s="14">
        <v>-3.89</v>
      </c>
      <c r="R21909">
        <v>0.1</v>
      </c>
      <c r="S21909" s="14"/>
      <c r="V21909">
        <v>1</v>
      </c>
      <c r="W21909" t="s">
        <v>2570</v>
      </c>
    </row>
    <row r="21910" spans="1:23" x14ac:dyDescent="0.3">
      <c r="A21910">
        <v>29627</v>
      </c>
      <c r="B21910" s="15" t="s">
        <v>892</v>
      </c>
      <c r="C21910" t="str">
        <f>_xlfn.XLOOKUP($B21910, STANDARDS!$A:$A, STANDARDS!$B:$B,,0,2)</f>
        <v>Gametrail Fm, Rackla Gp</v>
      </c>
      <c r="D21910" t="s">
        <v>517</v>
      </c>
      <c r="E21910" t="s">
        <v>2278</v>
      </c>
      <c r="F21910">
        <v>133</v>
      </c>
      <c r="G21910">
        <v>64.5</v>
      </c>
      <c r="H21910">
        <v>1</v>
      </c>
      <c r="I21910" t="s">
        <v>1816</v>
      </c>
      <c r="J21910" cm="1">
        <f t="array" ref="J21910:L21910">_xlfn.XLOOKUP($C21910, AGE!$A:$A,AGE!$B:$D,,0,2)</f>
        <v>571.5</v>
      </c>
      <c r="K21910">
        <v>7.2000000000000455</v>
      </c>
      <c r="L21910" t="str">
        <v>Rooney et al. 2020</v>
      </c>
      <c r="M21910" t="s">
        <v>2485</v>
      </c>
      <c r="O21910" s="14"/>
      <c r="P21910" t="s">
        <v>2342</v>
      </c>
      <c r="Q21910" s="14">
        <v>-3.99</v>
      </c>
      <c r="R21910">
        <v>0.1</v>
      </c>
      <c r="S21910" s="14"/>
      <c r="V21910">
        <v>1</v>
      </c>
      <c r="W21910" t="s">
        <v>2570</v>
      </c>
    </row>
    <row r="21911" spans="1:23" x14ac:dyDescent="0.3">
      <c r="A21911">
        <v>29628</v>
      </c>
      <c r="B21911" s="15" t="s">
        <v>892</v>
      </c>
      <c r="C21911" t="str">
        <f>_xlfn.XLOOKUP($B21911, STANDARDS!$A:$A, STANDARDS!$B:$B,,0,2)</f>
        <v>Gametrail Fm, Rackla Gp</v>
      </c>
      <c r="D21911" t="s">
        <v>517</v>
      </c>
      <c r="E21911" t="s">
        <v>2278</v>
      </c>
      <c r="F21911">
        <v>133</v>
      </c>
      <c r="G21911">
        <v>64.5</v>
      </c>
      <c r="H21911">
        <v>1</v>
      </c>
      <c r="I21911" t="s">
        <v>1816</v>
      </c>
      <c r="J21911" cm="1">
        <f t="array" ref="J21911:L21911">_xlfn.XLOOKUP($C21911, AGE!$A:$A,AGE!$B:$D,,0,2)</f>
        <v>571.5</v>
      </c>
      <c r="K21911">
        <v>7.2000000000000455</v>
      </c>
      <c r="L21911" t="str">
        <v>Rooney et al. 2020</v>
      </c>
      <c r="M21911" t="s">
        <v>2485</v>
      </c>
      <c r="O21911" s="14"/>
      <c r="P21911" t="s">
        <v>2342</v>
      </c>
      <c r="Q21911" s="14">
        <v>-4.01</v>
      </c>
      <c r="R21911">
        <v>0.1</v>
      </c>
      <c r="S21911" s="14"/>
      <c r="V21911">
        <v>1</v>
      </c>
      <c r="W21911" t="s">
        <v>2570</v>
      </c>
    </row>
    <row r="21912" spans="1:23" x14ac:dyDescent="0.3">
      <c r="A21912">
        <v>29629</v>
      </c>
      <c r="B21912" s="15" t="s">
        <v>892</v>
      </c>
      <c r="C21912" t="str">
        <f>_xlfn.XLOOKUP($B21912, STANDARDS!$A:$A, STANDARDS!$B:$B,,0,2)</f>
        <v>Gametrail Fm, Rackla Gp</v>
      </c>
      <c r="D21912" t="s">
        <v>517</v>
      </c>
      <c r="E21912" t="s">
        <v>2278</v>
      </c>
      <c r="F21912">
        <v>133</v>
      </c>
      <c r="G21912">
        <v>64.5</v>
      </c>
      <c r="H21912">
        <v>1</v>
      </c>
      <c r="I21912" t="s">
        <v>1816</v>
      </c>
      <c r="J21912" cm="1">
        <f t="array" ref="J21912:L21912">_xlfn.XLOOKUP($C21912, AGE!$A:$A,AGE!$B:$D,,0,2)</f>
        <v>571.5</v>
      </c>
      <c r="K21912">
        <v>7.2000000000000455</v>
      </c>
      <c r="L21912" t="str">
        <v>Rooney et al. 2020</v>
      </c>
      <c r="M21912" t="s">
        <v>2485</v>
      </c>
      <c r="O21912" s="14"/>
      <c r="P21912" t="s">
        <v>2342</v>
      </c>
      <c r="Q21912" s="14">
        <v>-3.91</v>
      </c>
      <c r="R21912">
        <v>0.1</v>
      </c>
      <c r="S21912" s="14"/>
      <c r="V21912">
        <v>1</v>
      </c>
      <c r="W21912" t="s">
        <v>2570</v>
      </c>
    </row>
    <row r="21913" spans="1:23" x14ac:dyDescent="0.3">
      <c r="A21913">
        <v>29630</v>
      </c>
      <c r="B21913" s="15" t="s">
        <v>892</v>
      </c>
      <c r="C21913" t="str">
        <f>_xlfn.XLOOKUP($B21913, STANDARDS!$A:$A, STANDARDS!$B:$B,,0,2)</f>
        <v>Gametrail Fm, Rackla Gp</v>
      </c>
      <c r="D21913" t="s">
        <v>517</v>
      </c>
      <c r="E21913" t="s">
        <v>2278</v>
      </c>
      <c r="F21913">
        <v>133</v>
      </c>
      <c r="G21913">
        <v>64.5</v>
      </c>
      <c r="H21913">
        <v>1</v>
      </c>
      <c r="I21913" t="s">
        <v>1816</v>
      </c>
      <c r="J21913" cm="1">
        <f t="array" ref="J21913:L21913">_xlfn.XLOOKUP($C21913, AGE!$A:$A,AGE!$B:$D,,0,2)</f>
        <v>571.5</v>
      </c>
      <c r="K21913">
        <v>7.2000000000000455</v>
      </c>
      <c r="L21913" t="str">
        <v>Rooney et al. 2020</v>
      </c>
      <c r="M21913" t="s">
        <v>2485</v>
      </c>
      <c r="O21913" s="14"/>
      <c r="P21913" t="s">
        <v>2342</v>
      </c>
      <c r="Q21913" s="14">
        <v>-4.09</v>
      </c>
      <c r="R21913">
        <v>0.1</v>
      </c>
      <c r="S21913" s="14"/>
      <c r="V21913">
        <v>1</v>
      </c>
      <c r="W21913" t="s">
        <v>2570</v>
      </c>
    </row>
    <row r="21914" spans="1:23" x14ac:dyDescent="0.3">
      <c r="A21914">
        <v>29631</v>
      </c>
      <c r="B21914" s="15" t="s">
        <v>892</v>
      </c>
      <c r="C21914" t="str">
        <f>_xlfn.XLOOKUP($B21914, STANDARDS!$A:$A, STANDARDS!$B:$B,,0,2)</f>
        <v>Gametrail Fm, Rackla Gp</v>
      </c>
      <c r="D21914" t="s">
        <v>517</v>
      </c>
      <c r="E21914" t="s">
        <v>2278</v>
      </c>
      <c r="F21914">
        <v>133</v>
      </c>
      <c r="G21914">
        <v>64.5</v>
      </c>
      <c r="H21914">
        <v>1</v>
      </c>
      <c r="I21914" t="s">
        <v>1816</v>
      </c>
      <c r="J21914" cm="1">
        <f t="array" ref="J21914:L21914">_xlfn.XLOOKUP($C21914, AGE!$A:$A,AGE!$B:$D,,0,2)</f>
        <v>571.5</v>
      </c>
      <c r="K21914">
        <v>7.2000000000000455</v>
      </c>
      <c r="L21914" t="str">
        <v>Rooney et al. 2020</v>
      </c>
      <c r="M21914" t="s">
        <v>2485</v>
      </c>
      <c r="O21914" s="14"/>
      <c r="P21914" t="s">
        <v>2342</v>
      </c>
      <c r="Q21914" s="14">
        <v>-3.92</v>
      </c>
      <c r="R21914">
        <v>0.1</v>
      </c>
      <c r="S21914" s="14"/>
      <c r="V21914">
        <v>1</v>
      </c>
      <c r="W21914" t="s">
        <v>2570</v>
      </c>
    </row>
    <row r="21915" spans="1:23" x14ac:dyDescent="0.3">
      <c r="A21915">
        <v>29632</v>
      </c>
      <c r="B21915" s="15" t="s">
        <v>892</v>
      </c>
      <c r="C21915" t="str">
        <f>_xlfn.XLOOKUP($B21915, STANDARDS!$A:$A, STANDARDS!$B:$B,,0,2)</f>
        <v>Gametrail Fm, Rackla Gp</v>
      </c>
      <c r="D21915" t="s">
        <v>517</v>
      </c>
      <c r="E21915" t="s">
        <v>2278</v>
      </c>
      <c r="F21915">
        <v>133</v>
      </c>
      <c r="G21915">
        <v>64.5</v>
      </c>
      <c r="H21915">
        <v>1</v>
      </c>
      <c r="I21915" t="s">
        <v>1816</v>
      </c>
      <c r="J21915" cm="1">
        <f t="array" ref="J21915:L21915">_xlfn.XLOOKUP($C21915, AGE!$A:$A,AGE!$B:$D,,0,2)</f>
        <v>571.5</v>
      </c>
      <c r="K21915">
        <v>7.2000000000000455</v>
      </c>
      <c r="L21915" t="str">
        <v>Rooney et al. 2020</v>
      </c>
      <c r="M21915" t="s">
        <v>2485</v>
      </c>
      <c r="O21915" s="14"/>
      <c r="P21915" t="s">
        <v>2342</v>
      </c>
      <c r="Q21915" s="14">
        <v>-4.26</v>
      </c>
      <c r="R21915">
        <v>0.1</v>
      </c>
      <c r="S21915" s="14"/>
      <c r="V21915">
        <v>1</v>
      </c>
      <c r="W21915" t="s">
        <v>2570</v>
      </c>
    </row>
    <row r="21916" spans="1:23" x14ac:dyDescent="0.3">
      <c r="A21916">
        <v>29633</v>
      </c>
      <c r="B21916" s="15" t="s">
        <v>892</v>
      </c>
      <c r="C21916" t="str">
        <f>_xlfn.XLOOKUP($B21916, STANDARDS!$A:$A, STANDARDS!$B:$B,,0,2)</f>
        <v>Gametrail Fm, Rackla Gp</v>
      </c>
      <c r="D21916" t="s">
        <v>517</v>
      </c>
      <c r="E21916" t="s">
        <v>2278</v>
      </c>
      <c r="F21916">
        <v>133</v>
      </c>
      <c r="G21916">
        <v>64.5</v>
      </c>
      <c r="H21916">
        <v>1</v>
      </c>
      <c r="I21916" t="s">
        <v>1816</v>
      </c>
      <c r="J21916" cm="1">
        <f t="array" ref="J21916:L21916">_xlfn.XLOOKUP($C21916, AGE!$A:$A,AGE!$B:$D,,0,2)</f>
        <v>571.5</v>
      </c>
      <c r="K21916">
        <v>7.2000000000000455</v>
      </c>
      <c r="L21916" t="str">
        <v>Rooney et al. 2020</v>
      </c>
      <c r="M21916" t="s">
        <v>2485</v>
      </c>
      <c r="O21916" s="14"/>
      <c r="P21916" t="s">
        <v>2342</v>
      </c>
      <c r="Q21916" s="14">
        <v>-5.0999999999999996</v>
      </c>
      <c r="R21916">
        <v>0.1</v>
      </c>
      <c r="S21916" s="14"/>
      <c r="V21916">
        <v>1</v>
      </c>
      <c r="W21916" t="s">
        <v>2570</v>
      </c>
    </row>
    <row r="21917" spans="1:23" x14ac:dyDescent="0.3">
      <c r="A21917">
        <v>29634</v>
      </c>
      <c r="B21917" s="15" t="s">
        <v>892</v>
      </c>
      <c r="C21917" t="str">
        <f>_xlfn.XLOOKUP($B21917, STANDARDS!$A:$A, STANDARDS!$B:$B,,0,2)</f>
        <v>Gametrail Fm, Rackla Gp</v>
      </c>
      <c r="D21917" t="s">
        <v>517</v>
      </c>
      <c r="E21917" t="s">
        <v>2278</v>
      </c>
      <c r="F21917">
        <v>133</v>
      </c>
      <c r="G21917">
        <v>64.5</v>
      </c>
      <c r="H21917">
        <v>1</v>
      </c>
      <c r="I21917" t="s">
        <v>1816</v>
      </c>
      <c r="J21917" cm="1">
        <f t="array" ref="J21917:L21917">_xlfn.XLOOKUP($C21917, AGE!$A:$A,AGE!$B:$D,,0,2)</f>
        <v>571.5</v>
      </c>
      <c r="K21917">
        <v>7.2000000000000455</v>
      </c>
      <c r="L21917" t="str">
        <v>Rooney et al. 2020</v>
      </c>
      <c r="M21917" t="s">
        <v>2485</v>
      </c>
      <c r="O21917" s="14"/>
      <c r="P21917" t="s">
        <v>2342</v>
      </c>
      <c r="Q21917" s="14">
        <v>-4.38</v>
      </c>
      <c r="R21917">
        <v>0.1</v>
      </c>
      <c r="S21917" s="14"/>
      <c r="V21917">
        <v>1</v>
      </c>
      <c r="W21917" t="s">
        <v>2570</v>
      </c>
    </row>
    <row r="21918" spans="1:23" x14ac:dyDescent="0.3">
      <c r="A21918">
        <v>29635</v>
      </c>
      <c r="B21918" s="15" t="s">
        <v>892</v>
      </c>
      <c r="C21918" t="str">
        <f>_xlfn.XLOOKUP($B21918, STANDARDS!$A:$A, STANDARDS!$B:$B,,0,2)</f>
        <v>Gametrail Fm, Rackla Gp</v>
      </c>
      <c r="D21918" t="s">
        <v>517</v>
      </c>
      <c r="E21918" t="s">
        <v>2278</v>
      </c>
      <c r="F21918">
        <v>134.5</v>
      </c>
      <c r="G21918">
        <v>-64</v>
      </c>
      <c r="H21918">
        <v>6.5</v>
      </c>
      <c r="I21918" t="s">
        <v>1816</v>
      </c>
      <c r="J21918" cm="1">
        <f t="array" ref="J21918:L21918">_xlfn.XLOOKUP($C21918, AGE!$A:$A,AGE!$B:$D,,0,2)</f>
        <v>571.5</v>
      </c>
      <c r="K21918">
        <v>7.2000000000000455</v>
      </c>
      <c r="L21918" t="str">
        <v>Rooney et al. 2020</v>
      </c>
      <c r="M21918" t="s">
        <v>2485</v>
      </c>
      <c r="O21918" s="14"/>
      <c r="P21918" t="s">
        <v>2342</v>
      </c>
      <c r="Q21918" s="14">
        <v>-3.73</v>
      </c>
      <c r="R21918">
        <v>0.1</v>
      </c>
      <c r="S21918" s="14"/>
      <c r="V21918">
        <v>1</v>
      </c>
      <c r="W21918" t="s">
        <v>2570</v>
      </c>
    </row>
    <row r="21919" spans="1:23" x14ac:dyDescent="0.3">
      <c r="A21919">
        <v>29636</v>
      </c>
      <c r="B21919" s="15" t="s">
        <v>892</v>
      </c>
      <c r="C21919" t="str">
        <f>_xlfn.XLOOKUP($B21919, STANDARDS!$A:$A, STANDARDS!$B:$B,,0,2)</f>
        <v>Gametrail Fm, Rackla Gp</v>
      </c>
      <c r="D21919" t="s">
        <v>517</v>
      </c>
      <c r="E21919" t="s">
        <v>2278</v>
      </c>
      <c r="F21919">
        <v>134.5</v>
      </c>
      <c r="G21919">
        <v>-64</v>
      </c>
      <c r="H21919">
        <v>6.5</v>
      </c>
      <c r="I21919" t="s">
        <v>1816</v>
      </c>
      <c r="J21919" cm="1">
        <f t="array" ref="J21919:L21919">_xlfn.XLOOKUP($C21919, AGE!$A:$A,AGE!$B:$D,,0,2)</f>
        <v>571.5</v>
      </c>
      <c r="K21919">
        <v>7.2000000000000455</v>
      </c>
      <c r="L21919" t="str">
        <v>Rooney et al. 2020</v>
      </c>
      <c r="M21919" t="s">
        <v>2485</v>
      </c>
      <c r="O21919" s="14"/>
      <c r="P21919" t="s">
        <v>2342</v>
      </c>
      <c r="Q21919" s="14">
        <v>-1.66</v>
      </c>
      <c r="R21919">
        <v>0.1</v>
      </c>
      <c r="S21919" s="14"/>
      <c r="V21919">
        <v>1</v>
      </c>
      <c r="W21919" t="s">
        <v>2570</v>
      </c>
    </row>
    <row r="21920" spans="1:23" x14ac:dyDescent="0.3">
      <c r="A21920">
        <v>29637</v>
      </c>
      <c r="B21920" s="15" t="s">
        <v>892</v>
      </c>
      <c r="C21920" t="str">
        <f>_xlfn.XLOOKUP($B21920, STANDARDS!$A:$A, STANDARDS!$B:$B,,0,2)</f>
        <v>Gametrail Fm, Rackla Gp</v>
      </c>
      <c r="D21920" t="s">
        <v>517</v>
      </c>
      <c r="E21920" t="s">
        <v>2278</v>
      </c>
      <c r="F21920">
        <v>134.5</v>
      </c>
      <c r="G21920">
        <v>-64</v>
      </c>
      <c r="H21920">
        <v>6.5</v>
      </c>
      <c r="I21920" t="s">
        <v>1816</v>
      </c>
      <c r="J21920" cm="1">
        <f t="array" ref="J21920:L21920">_xlfn.XLOOKUP($C21920, AGE!$A:$A,AGE!$B:$D,,0,2)</f>
        <v>571.5</v>
      </c>
      <c r="K21920">
        <v>7.2000000000000455</v>
      </c>
      <c r="L21920" t="str">
        <v>Rooney et al. 2020</v>
      </c>
      <c r="M21920" t="s">
        <v>2485</v>
      </c>
      <c r="O21920" s="14"/>
      <c r="P21920" t="s">
        <v>2342</v>
      </c>
      <c r="Q21920" s="14">
        <v>-1.47</v>
      </c>
      <c r="R21920">
        <v>0.1</v>
      </c>
      <c r="S21920" s="14"/>
      <c r="V21920">
        <v>1</v>
      </c>
      <c r="W21920" t="s">
        <v>2570</v>
      </c>
    </row>
    <row r="21921" spans="1:23" x14ac:dyDescent="0.3">
      <c r="A21921">
        <v>29638</v>
      </c>
      <c r="B21921" s="15" t="s">
        <v>892</v>
      </c>
      <c r="C21921" t="str">
        <f>_xlfn.XLOOKUP($B21921, STANDARDS!$A:$A, STANDARDS!$B:$B,,0,2)</f>
        <v>Gametrail Fm, Rackla Gp</v>
      </c>
      <c r="D21921" t="s">
        <v>517</v>
      </c>
      <c r="E21921" t="s">
        <v>2278</v>
      </c>
      <c r="F21921">
        <v>134.5</v>
      </c>
      <c r="G21921">
        <v>-64</v>
      </c>
      <c r="H21921">
        <v>6.5</v>
      </c>
      <c r="I21921" t="s">
        <v>1816</v>
      </c>
      <c r="J21921" cm="1">
        <f t="array" ref="J21921:L21921">_xlfn.XLOOKUP($C21921, AGE!$A:$A,AGE!$B:$D,,0,2)</f>
        <v>571.5</v>
      </c>
      <c r="K21921">
        <v>7.2000000000000455</v>
      </c>
      <c r="L21921" t="str">
        <v>Rooney et al. 2020</v>
      </c>
      <c r="M21921" t="s">
        <v>2485</v>
      </c>
      <c r="O21921" s="14"/>
      <c r="P21921" t="s">
        <v>2342</v>
      </c>
      <c r="Q21921" s="14">
        <v>-1.28</v>
      </c>
      <c r="R21921">
        <v>0.1</v>
      </c>
      <c r="S21921" s="14"/>
      <c r="V21921">
        <v>1</v>
      </c>
      <c r="W21921" t="s">
        <v>2570</v>
      </c>
    </row>
    <row r="21922" spans="1:23" x14ac:dyDescent="0.3">
      <c r="A21922">
        <v>29639</v>
      </c>
      <c r="B21922" s="15" t="s">
        <v>892</v>
      </c>
      <c r="C21922" t="str">
        <f>_xlfn.XLOOKUP($B21922, STANDARDS!$A:$A, STANDARDS!$B:$B,,0,2)</f>
        <v>Gametrail Fm, Rackla Gp</v>
      </c>
      <c r="D21922" t="s">
        <v>517</v>
      </c>
      <c r="E21922" t="s">
        <v>2278</v>
      </c>
      <c r="F21922">
        <v>134.5</v>
      </c>
      <c r="G21922">
        <v>-64</v>
      </c>
      <c r="H21922">
        <v>6.5</v>
      </c>
      <c r="I21922" t="s">
        <v>1816</v>
      </c>
      <c r="J21922" cm="1">
        <f t="array" ref="J21922:L21922">_xlfn.XLOOKUP($C21922, AGE!$A:$A,AGE!$B:$D,,0,2)</f>
        <v>571.5</v>
      </c>
      <c r="K21922">
        <v>7.2000000000000455</v>
      </c>
      <c r="L21922" t="str">
        <v>Rooney et al. 2020</v>
      </c>
      <c r="M21922" t="s">
        <v>2485</v>
      </c>
      <c r="O21922" s="14"/>
      <c r="P21922" t="s">
        <v>2342</v>
      </c>
      <c r="Q21922" s="14">
        <v>0.19</v>
      </c>
      <c r="R21922">
        <v>0.1</v>
      </c>
      <c r="S21922" s="14"/>
      <c r="V21922">
        <v>1</v>
      </c>
      <c r="W21922" t="s">
        <v>2570</v>
      </c>
    </row>
    <row r="21923" spans="1:23" x14ac:dyDescent="0.3">
      <c r="A21923">
        <v>29640</v>
      </c>
      <c r="B21923" s="15" t="s">
        <v>892</v>
      </c>
      <c r="C21923" t="str">
        <f>_xlfn.XLOOKUP($B21923, STANDARDS!$A:$A, STANDARDS!$B:$B,,0,2)</f>
        <v>Gametrail Fm, Rackla Gp</v>
      </c>
      <c r="D21923" t="s">
        <v>517</v>
      </c>
      <c r="E21923" t="s">
        <v>2278</v>
      </c>
      <c r="F21923">
        <v>134.5</v>
      </c>
      <c r="G21923">
        <v>-64</v>
      </c>
      <c r="H21923">
        <v>6.5</v>
      </c>
      <c r="I21923" t="s">
        <v>1816</v>
      </c>
      <c r="J21923" cm="1">
        <f t="array" ref="J21923:L21923">_xlfn.XLOOKUP($C21923, AGE!$A:$A,AGE!$B:$D,,0,2)</f>
        <v>571.5</v>
      </c>
      <c r="K21923">
        <v>7.2000000000000455</v>
      </c>
      <c r="L21923" t="str">
        <v>Rooney et al. 2020</v>
      </c>
      <c r="M21923" t="s">
        <v>2485</v>
      </c>
      <c r="O21923" s="14"/>
      <c r="P21923" t="s">
        <v>2342</v>
      </c>
      <c r="Q21923" s="14">
        <v>-2.4900000000000002</v>
      </c>
      <c r="R21923">
        <v>0.1</v>
      </c>
      <c r="S21923" s="14"/>
      <c r="V21923">
        <v>1</v>
      </c>
      <c r="W21923" t="s">
        <v>2570</v>
      </c>
    </row>
    <row r="21924" spans="1:23" x14ac:dyDescent="0.3">
      <c r="A21924">
        <v>29641</v>
      </c>
      <c r="B21924" s="15" t="s">
        <v>892</v>
      </c>
      <c r="C21924" t="str">
        <f>_xlfn.XLOOKUP($B21924, STANDARDS!$A:$A, STANDARDS!$B:$B,,0,2)</f>
        <v>Gametrail Fm, Rackla Gp</v>
      </c>
      <c r="D21924" t="s">
        <v>517</v>
      </c>
      <c r="E21924" t="s">
        <v>2278</v>
      </c>
      <c r="F21924">
        <v>134.5</v>
      </c>
      <c r="G21924">
        <v>-64</v>
      </c>
      <c r="H21924">
        <v>6.5</v>
      </c>
      <c r="I21924" t="s">
        <v>1816</v>
      </c>
      <c r="J21924" cm="1">
        <f t="array" ref="J21924:L21924">_xlfn.XLOOKUP($C21924, AGE!$A:$A,AGE!$B:$D,,0,2)</f>
        <v>571.5</v>
      </c>
      <c r="K21924">
        <v>7.2000000000000455</v>
      </c>
      <c r="L21924" t="str">
        <v>Rooney et al. 2020</v>
      </c>
      <c r="M21924" t="s">
        <v>2485</v>
      </c>
      <c r="O21924" s="14"/>
      <c r="P21924" t="s">
        <v>2342</v>
      </c>
      <c r="Q21924" s="14">
        <v>0.15</v>
      </c>
      <c r="R21924">
        <v>0.1</v>
      </c>
      <c r="S21924" s="14"/>
      <c r="V21924">
        <v>1</v>
      </c>
      <c r="W21924" t="s">
        <v>2570</v>
      </c>
    </row>
    <row r="21925" spans="1:23" x14ac:dyDescent="0.3">
      <c r="A21925">
        <v>29642</v>
      </c>
      <c r="B21925" s="15" t="s">
        <v>892</v>
      </c>
      <c r="C21925" t="str">
        <f>_xlfn.XLOOKUP($B21925, STANDARDS!$A:$A, STANDARDS!$B:$B,,0,2)</f>
        <v>Gametrail Fm, Rackla Gp</v>
      </c>
      <c r="D21925" t="s">
        <v>517</v>
      </c>
      <c r="E21925" t="s">
        <v>2278</v>
      </c>
      <c r="F21925">
        <v>134.5</v>
      </c>
      <c r="G21925">
        <v>-64</v>
      </c>
      <c r="H21925">
        <v>6.5</v>
      </c>
      <c r="I21925" t="s">
        <v>1816</v>
      </c>
      <c r="J21925" cm="1">
        <f t="array" ref="J21925:L21925">_xlfn.XLOOKUP($C21925, AGE!$A:$A,AGE!$B:$D,,0,2)</f>
        <v>571.5</v>
      </c>
      <c r="K21925">
        <v>7.2000000000000455</v>
      </c>
      <c r="L21925" t="str">
        <v>Rooney et al. 2020</v>
      </c>
      <c r="M21925" t="s">
        <v>2485</v>
      </c>
      <c r="O21925" s="14"/>
      <c r="P21925" t="s">
        <v>2342</v>
      </c>
      <c r="Q21925" s="14">
        <v>0.61</v>
      </c>
      <c r="R21925">
        <v>0.1</v>
      </c>
      <c r="S21925" s="14"/>
      <c r="V21925">
        <v>1</v>
      </c>
      <c r="W21925" t="s">
        <v>2570</v>
      </c>
    </row>
    <row r="21926" spans="1:23" x14ac:dyDescent="0.3">
      <c r="A21926">
        <v>29643</v>
      </c>
      <c r="B21926" s="15" t="s">
        <v>892</v>
      </c>
      <c r="C21926" t="str">
        <f>_xlfn.XLOOKUP($B21926, STANDARDS!$A:$A, STANDARDS!$B:$B,,0,2)</f>
        <v>Gametrail Fm, Rackla Gp</v>
      </c>
      <c r="D21926" t="s">
        <v>517</v>
      </c>
      <c r="E21926" t="s">
        <v>2278</v>
      </c>
      <c r="F21926">
        <v>134.5</v>
      </c>
      <c r="G21926">
        <v>-64</v>
      </c>
      <c r="H21926">
        <v>6.5</v>
      </c>
      <c r="I21926" t="s">
        <v>1816</v>
      </c>
      <c r="J21926" cm="1">
        <f t="array" ref="J21926:L21926">_xlfn.XLOOKUP($C21926, AGE!$A:$A,AGE!$B:$D,,0,2)</f>
        <v>571.5</v>
      </c>
      <c r="K21926">
        <v>7.2000000000000455</v>
      </c>
      <c r="L21926" t="str">
        <v>Rooney et al. 2020</v>
      </c>
      <c r="M21926" t="s">
        <v>2485</v>
      </c>
      <c r="O21926" s="14"/>
      <c r="P21926" t="s">
        <v>2342</v>
      </c>
      <c r="Q21926" s="14">
        <v>-0.1</v>
      </c>
      <c r="R21926">
        <v>0.1</v>
      </c>
      <c r="S21926" s="14"/>
      <c r="V21926">
        <v>1</v>
      </c>
      <c r="W21926" t="s">
        <v>2570</v>
      </c>
    </row>
    <row r="21927" spans="1:23" x14ac:dyDescent="0.3">
      <c r="A21927">
        <v>29644</v>
      </c>
      <c r="B21927" s="15" t="s">
        <v>892</v>
      </c>
      <c r="C21927" t="str">
        <f>_xlfn.XLOOKUP($B21927, STANDARDS!$A:$A, STANDARDS!$B:$B,,0,2)</f>
        <v>Gametrail Fm, Rackla Gp</v>
      </c>
      <c r="D21927" t="s">
        <v>517</v>
      </c>
      <c r="E21927" t="s">
        <v>2278</v>
      </c>
      <c r="F21927">
        <v>134.5</v>
      </c>
      <c r="G21927">
        <v>-64</v>
      </c>
      <c r="H21927">
        <v>6.5</v>
      </c>
      <c r="I21927" t="s">
        <v>1816</v>
      </c>
      <c r="J21927" cm="1">
        <f t="array" ref="J21927:L21927">_xlfn.XLOOKUP($C21927, AGE!$A:$A,AGE!$B:$D,,0,2)</f>
        <v>571.5</v>
      </c>
      <c r="K21927">
        <v>7.2000000000000455</v>
      </c>
      <c r="L21927" t="str">
        <v>Rooney et al. 2020</v>
      </c>
      <c r="M21927" t="s">
        <v>2485</v>
      </c>
      <c r="O21927" s="14"/>
      <c r="P21927" t="s">
        <v>2342</v>
      </c>
      <c r="Q21927" s="14">
        <v>-2.44</v>
      </c>
      <c r="R21927">
        <v>0.1</v>
      </c>
      <c r="S21927" s="14"/>
      <c r="V21927">
        <v>1</v>
      </c>
      <c r="W21927" t="s">
        <v>2570</v>
      </c>
    </row>
    <row r="21928" spans="1:23" x14ac:dyDescent="0.3">
      <c r="A21928">
        <v>29645</v>
      </c>
      <c r="B21928" s="15" t="s">
        <v>892</v>
      </c>
      <c r="C21928" t="str">
        <f>_xlfn.XLOOKUP($B21928, STANDARDS!$A:$A, STANDARDS!$B:$B,,0,2)</f>
        <v>Gametrail Fm, Rackla Gp</v>
      </c>
      <c r="D21928" t="s">
        <v>517</v>
      </c>
      <c r="E21928" t="s">
        <v>2278</v>
      </c>
      <c r="F21928">
        <v>134.5</v>
      </c>
      <c r="G21928">
        <v>-64</v>
      </c>
      <c r="H21928">
        <v>6.5</v>
      </c>
      <c r="I21928" t="s">
        <v>1816</v>
      </c>
      <c r="J21928" cm="1">
        <f t="array" ref="J21928:L21928">_xlfn.XLOOKUP($C21928, AGE!$A:$A,AGE!$B:$D,,0,2)</f>
        <v>571.5</v>
      </c>
      <c r="K21928">
        <v>7.2000000000000455</v>
      </c>
      <c r="L21928" t="str">
        <v>Rooney et al. 2020</v>
      </c>
      <c r="M21928" t="s">
        <v>2485</v>
      </c>
      <c r="O21928" s="14"/>
      <c r="P21928" t="s">
        <v>2342</v>
      </c>
      <c r="Q21928" s="14">
        <v>-0.49</v>
      </c>
      <c r="R21928">
        <v>0.1</v>
      </c>
      <c r="S21928" s="14"/>
      <c r="V21928">
        <v>1</v>
      </c>
      <c r="W21928" t="s">
        <v>2570</v>
      </c>
    </row>
    <row r="21929" spans="1:23" x14ac:dyDescent="0.3">
      <c r="A21929">
        <v>29646</v>
      </c>
      <c r="B21929" s="15" t="s">
        <v>892</v>
      </c>
      <c r="C21929" t="str">
        <f>_xlfn.XLOOKUP($B21929, STANDARDS!$A:$A, STANDARDS!$B:$B,,0,2)</f>
        <v>Gametrail Fm, Rackla Gp</v>
      </c>
      <c r="D21929" t="s">
        <v>517</v>
      </c>
      <c r="E21929" t="s">
        <v>2278</v>
      </c>
      <c r="F21929">
        <v>134.5</v>
      </c>
      <c r="G21929">
        <v>-64</v>
      </c>
      <c r="H21929">
        <v>6.5</v>
      </c>
      <c r="I21929" t="s">
        <v>1816</v>
      </c>
      <c r="J21929" cm="1">
        <f t="array" ref="J21929:L21929">_xlfn.XLOOKUP($C21929, AGE!$A:$A,AGE!$B:$D,,0,2)</f>
        <v>571.5</v>
      </c>
      <c r="K21929">
        <v>7.2000000000000455</v>
      </c>
      <c r="L21929" t="str">
        <v>Rooney et al. 2020</v>
      </c>
      <c r="M21929" t="s">
        <v>2485</v>
      </c>
      <c r="O21929" s="14"/>
      <c r="P21929" t="s">
        <v>2342</v>
      </c>
      <c r="Q21929" s="14">
        <v>-0.99</v>
      </c>
      <c r="R21929">
        <v>0.1</v>
      </c>
      <c r="S21929" s="14"/>
      <c r="V21929">
        <v>1</v>
      </c>
      <c r="W21929" t="s">
        <v>2570</v>
      </c>
    </row>
    <row r="21930" spans="1:23" x14ac:dyDescent="0.3">
      <c r="A21930">
        <v>29647</v>
      </c>
      <c r="B21930" s="15" t="s">
        <v>892</v>
      </c>
      <c r="C21930" t="str">
        <f>_xlfn.XLOOKUP($B21930, STANDARDS!$A:$A, STANDARDS!$B:$B,,0,2)</f>
        <v>Gametrail Fm, Rackla Gp</v>
      </c>
      <c r="D21930" t="s">
        <v>517</v>
      </c>
      <c r="E21930" t="s">
        <v>2278</v>
      </c>
      <c r="F21930">
        <v>134.5</v>
      </c>
      <c r="G21930">
        <v>-64</v>
      </c>
      <c r="H21930">
        <v>6.5</v>
      </c>
      <c r="I21930" t="s">
        <v>1816</v>
      </c>
      <c r="J21930" cm="1">
        <f t="array" ref="J21930:L21930">_xlfn.XLOOKUP($C21930, AGE!$A:$A,AGE!$B:$D,,0,2)</f>
        <v>571.5</v>
      </c>
      <c r="K21930">
        <v>7.2000000000000455</v>
      </c>
      <c r="L21930" t="str">
        <v>Rooney et al. 2020</v>
      </c>
      <c r="M21930" t="s">
        <v>2485</v>
      </c>
      <c r="O21930" s="14"/>
      <c r="P21930" t="s">
        <v>2342</v>
      </c>
      <c r="Q21930" s="14">
        <v>-0.71</v>
      </c>
      <c r="R21930">
        <v>0.1</v>
      </c>
      <c r="S21930" s="14"/>
      <c r="V21930">
        <v>1</v>
      </c>
      <c r="W21930" t="s">
        <v>2570</v>
      </c>
    </row>
    <row r="21931" spans="1:23" x14ac:dyDescent="0.3">
      <c r="A21931">
        <v>29648</v>
      </c>
      <c r="B21931" s="15" t="s">
        <v>892</v>
      </c>
      <c r="C21931" t="str">
        <f>_xlfn.XLOOKUP($B21931, STANDARDS!$A:$A, STANDARDS!$B:$B,,0,2)</f>
        <v>Gametrail Fm, Rackla Gp</v>
      </c>
      <c r="D21931" t="s">
        <v>517</v>
      </c>
      <c r="E21931" t="s">
        <v>2278</v>
      </c>
      <c r="F21931">
        <v>134.5</v>
      </c>
      <c r="G21931">
        <v>-64</v>
      </c>
      <c r="H21931">
        <v>6.5</v>
      </c>
      <c r="I21931" t="s">
        <v>1816</v>
      </c>
      <c r="J21931" cm="1">
        <f t="array" ref="J21931:L21931">_xlfn.XLOOKUP($C21931, AGE!$A:$A,AGE!$B:$D,,0,2)</f>
        <v>571.5</v>
      </c>
      <c r="K21931">
        <v>7.2000000000000455</v>
      </c>
      <c r="L21931" t="str">
        <v>Rooney et al. 2020</v>
      </c>
      <c r="M21931" t="s">
        <v>2485</v>
      </c>
      <c r="O21931" s="14"/>
      <c r="P21931" t="s">
        <v>2342</v>
      </c>
      <c r="Q21931" s="14">
        <v>-0.7</v>
      </c>
      <c r="R21931">
        <v>0.1</v>
      </c>
      <c r="S21931" s="14"/>
      <c r="V21931">
        <v>1</v>
      </c>
      <c r="W21931" t="s">
        <v>2570</v>
      </c>
    </row>
    <row r="21932" spans="1:23" x14ac:dyDescent="0.3">
      <c r="A21932">
        <v>29649</v>
      </c>
      <c r="B21932" s="15" t="s">
        <v>892</v>
      </c>
      <c r="C21932" t="str">
        <f>_xlfn.XLOOKUP($B21932, STANDARDS!$A:$A, STANDARDS!$B:$B,,0,2)</f>
        <v>Gametrail Fm, Rackla Gp</v>
      </c>
      <c r="D21932" t="s">
        <v>517</v>
      </c>
      <c r="E21932" t="s">
        <v>2278</v>
      </c>
      <c r="F21932">
        <v>134.5</v>
      </c>
      <c r="G21932">
        <v>-64</v>
      </c>
      <c r="H21932">
        <v>6.5</v>
      </c>
      <c r="I21932" t="s">
        <v>1816</v>
      </c>
      <c r="J21932" cm="1">
        <f t="array" ref="J21932:L21932">_xlfn.XLOOKUP($C21932, AGE!$A:$A,AGE!$B:$D,,0,2)</f>
        <v>571.5</v>
      </c>
      <c r="K21932">
        <v>7.2000000000000455</v>
      </c>
      <c r="L21932" t="str">
        <v>Rooney et al. 2020</v>
      </c>
      <c r="M21932" t="s">
        <v>2485</v>
      </c>
      <c r="O21932" s="14"/>
      <c r="P21932" t="s">
        <v>2342</v>
      </c>
      <c r="Q21932" s="14">
        <v>-0.61</v>
      </c>
      <c r="R21932">
        <v>0.1</v>
      </c>
      <c r="S21932" s="14"/>
      <c r="V21932">
        <v>1</v>
      </c>
      <c r="W21932" t="s">
        <v>2570</v>
      </c>
    </row>
    <row r="21933" spans="1:23" x14ac:dyDescent="0.3">
      <c r="A21933">
        <v>29650</v>
      </c>
      <c r="B21933" s="15" t="s">
        <v>892</v>
      </c>
      <c r="C21933" t="str">
        <f>_xlfn.XLOOKUP($B21933, STANDARDS!$A:$A, STANDARDS!$B:$B,,0,2)</f>
        <v>Gametrail Fm, Rackla Gp</v>
      </c>
      <c r="D21933" t="s">
        <v>517</v>
      </c>
      <c r="E21933" t="s">
        <v>2278</v>
      </c>
      <c r="F21933">
        <v>134.5</v>
      </c>
      <c r="G21933">
        <v>-64</v>
      </c>
      <c r="H21933">
        <v>6.5</v>
      </c>
      <c r="I21933" t="s">
        <v>1816</v>
      </c>
      <c r="J21933" cm="1">
        <f t="array" ref="J21933:L21933">_xlfn.XLOOKUP($C21933, AGE!$A:$A,AGE!$B:$D,,0,2)</f>
        <v>571.5</v>
      </c>
      <c r="K21933">
        <v>7.2000000000000455</v>
      </c>
      <c r="L21933" t="str">
        <v>Rooney et al. 2020</v>
      </c>
      <c r="M21933" t="s">
        <v>2485</v>
      </c>
      <c r="O21933" s="14"/>
      <c r="P21933" t="s">
        <v>2342</v>
      </c>
      <c r="Q21933" s="14">
        <v>-0.75</v>
      </c>
      <c r="R21933">
        <v>0.1</v>
      </c>
      <c r="S21933" s="14"/>
      <c r="V21933">
        <v>1</v>
      </c>
      <c r="W21933" t="s">
        <v>2570</v>
      </c>
    </row>
    <row r="21934" spans="1:23" x14ac:dyDescent="0.3">
      <c r="A21934">
        <v>29651</v>
      </c>
      <c r="B21934" s="15" t="s">
        <v>892</v>
      </c>
      <c r="C21934" t="str">
        <f>_xlfn.XLOOKUP($B21934, STANDARDS!$A:$A, STANDARDS!$B:$B,,0,2)</f>
        <v>Gametrail Fm, Rackla Gp</v>
      </c>
      <c r="D21934" t="s">
        <v>517</v>
      </c>
      <c r="E21934" t="s">
        <v>2278</v>
      </c>
      <c r="F21934">
        <v>134.5</v>
      </c>
      <c r="G21934">
        <v>-64</v>
      </c>
      <c r="H21934">
        <v>6.5</v>
      </c>
      <c r="I21934" t="s">
        <v>1816</v>
      </c>
      <c r="J21934" cm="1">
        <f t="array" ref="J21934:L21934">_xlfn.XLOOKUP($C21934, AGE!$A:$A,AGE!$B:$D,,0,2)</f>
        <v>571.5</v>
      </c>
      <c r="K21934">
        <v>7.2000000000000455</v>
      </c>
      <c r="L21934" t="str">
        <v>Rooney et al. 2020</v>
      </c>
      <c r="M21934" t="s">
        <v>2485</v>
      </c>
      <c r="O21934" s="14"/>
      <c r="P21934" t="s">
        <v>2342</v>
      </c>
      <c r="Q21934" s="14">
        <v>-1.8</v>
      </c>
      <c r="R21934">
        <v>0.1</v>
      </c>
      <c r="S21934" s="14"/>
      <c r="V21934">
        <v>1</v>
      </c>
      <c r="W21934" t="s">
        <v>2570</v>
      </c>
    </row>
    <row r="21935" spans="1:23" x14ac:dyDescent="0.3">
      <c r="A21935">
        <v>29652</v>
      </c>
      <c r="B21935" s="15" t="s">
        <v>892</v>
      </c>
      <c r="C21935" t="str">
        <f>_xlfn.XLOOKUP($B21935, STANDARDS!$A:$A, STANDARDS!$B:$B,,0,2)</f>
        <v>Gametrail Fm, Rackla Gp</v>
      </c>
      <c r="D21935" t="s">
        <v>517</v>
      </c>
      <c r="E21935" t="s">
        <v>2278</v>
      </c>
      <c r="F21935">
        <v>134.5</v>
      </c>
      <c r="G21935">
        <v>-64</v>
      </c>
      <c r="H21935">
        <v>6.5</v>
      </c>
      <c r="I21935" t="s">
        <v>1816</v>
      </c>
      <c r="J21935" cm="1">
        <f t="array" ref="J21935:L21935">_xlfn.XLOOKUP($C21935, AGE!$A:$A,AGE!$B:$D,,0,2)</f>
        <v>571.5</v>
      </c>
      <c r="K21935">
        <v>7.2000000000000455</v>
      </c>
      <c r="L21935" t="str">
        <v>Rooney et al. 2020</v>
      </c>
      <c r="M21935" t="s">
        <v>2485</v>
      </c>
      <c r="O21935" s="14"/>
      <c r="P21935" t="s">
        <v>2342</v>
      </c>
      <c r="Q21935" s="14">
        <v>-2.2200000000000002</v>
      </c>
      <c r="R21935">
        <v>0.1</v>
      </c>
      <c r="S21935" s="14"/>
      <c r="V21935">
        <v>1</v>
      </c>
      <c r="W21935" t="s">
        <v>2570</v>
      </c>
    </row>
    <row r="21936" spans="1:23" x14ac:dyDescent="0.3">
      <c r="A21936">
        <v>29653</v>
      </c>
      <c r="B21936" s="15" t="s">
        <v>892</v>
      </c>
      <c r="C21936" t="str">
        <f>_xlfn.XLOOKUP($B21936, STANDARDS!$A:$A, STANDARDS!$B:$B,,0,2)</f>
        <v>Gametrail Fm, Rackla Gp</v>
      </c>
      <c r="D21936" t="s">
        <v>517</v>
      </c>
      <c r="E21936" t="s">
        <v>2278</v>
      </c>
      <c r="F21936">
        <v>134.5</v>
      </c>
      <c r="G21936">
        <v>-64</v>
      </c>
      <c r="H21936">
        <v>6.5</v>
      </c>
      <c r="I21936" t="s">
        <v>1816</v>
      </c>
      <c r="J21936" cm="1">
        <f t="array" ref="J21936:L21936">_xlfn.XLOOKUP($C21936, AGE!$A:$A,AGE!$B:$D,,0,2)</f>
        <v>571.5</v>
      </c>
      <c r="K21936">
        <v>7.2000000000000455</v>
      </c>
      <c r="L21936" t="str">
        <v>Rooney et al. 2020</v>
      </c>
      <c r="M21936" t="s">
        <v>2485</v>
      </c>
      <c r="O21936" s="14"/>
      <c r="P21936" t="s">
        <v>2342</v>
      </c>
      <c r="Q21936" s="14">
        <v>1.23</v>
      </c>
      <c r="R21936">
        <v>0.1</v>
      </c>
      <c r="S21936" s="14"/>
      <c r="V21936">
        <v>1</v>
      </c>
      <c r="W21936" t="s">
        <v>2570</v>
      </c>
    </row>
    <row r="21937" spans="1:23" x14ac:dyDescent="0.3">
      <c r="A21937">
        <v>29654</v>
      </c>
      <c r="B21937" s="15" t="s">
        <v>892</v>
      </c>
      <c r="C21937" t="str">
        <f>_xlfn.XLOOKUP($B21937, STANDARDS!$A:$A, STANDARDS!$B:$B,,0,2)</f>
        <v>Gametrail Fm, Rackla Gp</v>
      </c>
      <c r="D21937" t="s">
        <v>517</v>
      </c>
      <c r="E21937" t="s">
        <v>2278</v>
      </c>
      <c r="F21937">
        <v>134.5</v>
      </c>
      <c r="G21937">
        <v>-64</v>
      </c>
      <c r="H21937">
        <v>6.5</v>
      </c>
      <c r="I21937" t="s">
        <v>1816</v>
      </c>
      <c r="J21937" cm="1">
        <f t="array" ref="J21937:L21937">_xlfn.XLOOKUP($C21937, AGE!$A:$A,AGE!$B:$D,,0,2)</f>
        <v>571.5</v>
      </c>
      <c r="K21937">
        <v>7.2000000000000455</v>
      </c>
      <c r="L21937" t="str">
        <v>Rooney et al. 2020</v>
      </c>
      <c r="M21937" t="s">
        <v>2485</v>
      </c>
      <c r="O21937" s="14"/>
      <c r="P21937" t="s">
        <v>2342</v>
      </c>
      <c r="Q21937" s="14">
        <v>1.28</v>
      </c>
      <c r="R21937">
        <v>0.1</v>
      </c>
      <c r="S21937" s="14"/>
      <c r="V21937">
        <v>1</v>
      </c>
      <c r="W21937" t="s">
        <v>2570</v>
      </c>
    </row>
    <row r="21938" spans="1:23" x14ac:dyDescent="0.3">
      <c r="A21938">
        <v>29655</v>
      </c>
      <c r="B21938" s="15" t="s">
        <v>892</v>
      </c>
      <c r="C21938" t="str">
        <f>_xlfn.XLOOKUP($B21938, STANDARDS!$A:$A, STANDARDS!$B:$B,,0,2)</f>
        <v>Gametrail Fm, Rackla Gp</v>
      </c>
      <c r="D21938" t="s">
        <v>517</v>
      </c>
      <c r="E21938" t="s">
        <v>2278</v>
      </c>
      <c r="F21938">
        <v>134.5</v>
      </c>
      <c r="G21938">
        <v>-64</v>
      </c>
      <c r="H21938">
        <v>6.5</v>
      </c>
      <c r="I21938" t="s">
        <v>1816</v>
      </c>
      <c r="J21938" cm="1">
        <f t="array" ref="J21938:L21938">_xlfn.XLOOKUP($C21938, AGE!$A:$A,AGE!$B:$D,,0,2)</f>
        <v>571.5</v>
      </c>
      <c r="K21938">
        <v>7.2000000000000455</v>
      </c>
      <c r="L21938" t="str">
        <v>Rooney et al. 2020</v>
      </c>
      <c r="M21938" t="s">
        <v>2485</v>
      </c>
      <c r="O21938" s="14"/>
      <c r="P21938" t="s">
        <v>2342</v>
      </c>
      <c r="Q21938" s="14">
        <v>-0.47</v>
      </c>
      <c r="R21938">
        <v>0.1</v>
      </c>
      <c r="S21938" s="14"/>
      <c r="V21938">
        <v>1</v>
      </c>
      <c r="W21938" t="s">
        <v>2570</v>
      </c>
    </row>
    <row r="21939" spans="1:23" x14ac:dyDescent="0.3">
      <c r="A21939">
        <v>29656</v>
      </c>
      <c r="B21939" s="15" t="s">
        <v>892</v>
      </c>
      <c r="C21939" t="str">
        <f>_xlfn.XLOOKUP($B21939, STANDARDS!$A:$A, STANDARDS!$B:$B,,0,2)</f>
        <v>Gametrail Fm, Rackla Gp</v>
      </c>
      <c r="D21939" t="s">
        <v>517</v>
      </c>
      <c r="E21939" t="s">
        <v>2278</v>
      </c>
      <c r="F21939">
        <v>134.5</v>
      </c>
      <c r="G21939">
        <v>-64</v>
      </c>
      <c r="H21939">
        <v>6.5</v>
      </c>
      <c r="I21939" t="s">
        <v>1816</v>
      </c>
      <c r="J21939" cm="1">
        <f t="array" ref="J21939:L21939">_xlfn.XLOOKUP($C21939, AGE!$A:$A,AGE!$B:$D,,0,2)</f>
        <v>571.5</v>
      </c>
      <c r="K21939">
        <v>7.2000000000000455</v>
      </c>
      <c r="L21939" t="str">
        <v>Rooney et al. 2020</v>
      </c>
      <c r="M21939" t="s">
        <v>2485</v>
      </c>
      <c r="O21939" s="14"/>
      <c r="P21939" t="s">
        <v>2342</v>
      </c>
      <c r="Q21939" s="14">
        <v>-2.66</v>
      </c>
      <c r="R21939">
        <v>0.1</v>
      </c>
      <c r="S21939" s="14"/>
      <c r="V21939">
        <v>1</v>
      </c>
      <c r="W21939" t="s">
        <v>2570</v>
      </c>
    </row>
    <row r="21940" spans="1:23" x14ac:dyDescent="0.3">
      <c r="A21940">
        <v>29657</v>
      </c>
      <c r="B21940" s="15" t="s">
        <v>892</v>
      </c>
      <c r="C21940" t="str">
        <f>_xlfn.XLOOKUP($B21940, STANDARDS!$A:$A, STANDARDS!$B:$B,,0,2)</f>
        <v>Gametrail Fm, Rackla Gp</v>
      </c>
      <c r="D21940" t="s">
        <v>517</v>
      </c>
      <c r="E21940" t="s">
        <v>2278</v>
      </c>
      <c r="F21940">
        <v>134.5</v>
      </c>
      <c r="G21940">
        <v>-64</v>
      </c>
      <c r="H21940">
        <v>6.5</v>
      </c>
      <c r="I21940" t="s">
        <v>1816</v>
      </c>
      <c r="J21940" cm="1">
        <f t="array" ref="J21940:L21940">_xlfn.XLOOKUP($C21940, AGE!$A:$A,AGE!$B:$D,,0,2)</f>
        <v>571.5</v>
      </c>
      <c r="K21940">
        <v>7.2000000000000455</v>
      </c>
      <c r="L21940" t="str">
        <v>Rooney et al. 2020</v>
      </c>
      <c r="M21940" t="s">
        <v>2485</v>
      </c>
      <c r="O21940" s="14"/>
      <c r="P21940" t="s">
        <v>2342</v>
      </c>
      <c r="Q21940" s="14">
        <v>-2.23</v>
      </c>
      <c r="R21940">
        <v>0.1</v>
      </c>
      <c r="S21940" s="14"/>
      <c r="V21940">
        <v>1</v>
      </c>
      <c r="W21940" t="s">
        <v>2570</v>
      </c>
    </row>
    <row r="21941" spans="1:23" x14ac:dyDescent="0.3">
      <c r="A21941">
        <v>29658</v>
      </c>
      <c r="B21941" s="15" t="s">
        <v>892</v>
      </c>
      <c r="C21941" t="str">
        <f>_xlfn.XLOOKUP($B21941, STANDARDS!$A:$A, STANDARDS!$B:$B,,0,2)</f>
        <v>Gametrail Fm, Rackla Gp</v>
      </c>
      <c r="D21941" t="s">
        <v>517</v>
      </c>
      <c r="E21941" t="s">
        <v>2278</v>
      </c>
      <c r="F21941">
        <v>134.5</v>
      </c>
      <c r="G21941">
        <v>-64</v>
      </c>
      <c r="H21941">
        <v>6.5</v>
      </c>
      <c r="I21941" t="s">
        <v>1816</v>
      </c>
      <c r="J21941" cm="1">
        <f t="array" ref="J21941:L21941">_xlfn.XLOOKUP($C21941, AGE!$A:$A,AGE!$B:$D,,0,2)</f>
        <v>571.5</v>
      </c>
      <c r="K21941">
        <v>7.2000000000000455</v>
      </c>
      <c r="L21941" t="str">
        <v>Rooney et al. 2020</v>
      </c>
      <c r="M21941" t="s">
        <v>2485</v>
      </c>
      <c r="O21941" s="14"/>
      <c r="P21941" t="s">
        <v>2342</v>
      </c>
      <c r="Q21941" s="14">
        <v>-4.54</v>
      </c>
      <c r="R21941">
        <v>0.1</v>
      </c>
      <c r="S21941" s="14"/>
      <c r="V21941">
        <v>1</v>
      </c>
      <c r="W21941" t="s">
        <v>2570</v>
      </c>
    </row>
    <row r="21942" spans="1:23" x14ac:dyDescent="0.3">
      <c r="A21942">
        <v>29659</v>
      </c>
      <c r="B21942" s="15" t="s">
        <v>892</v>
      </c>
      <c r="C21942" t="str">
        <f>_xlfn.XLOOKUP($B21942, STANDARDS!$A:$A, STANDARDS!$B:$B,,0,2)</f>
        <v>Gametrail Fm, Rackla Gp</v>
      </c>
      <c r="D21942" t="s">
        <v>517</v>
      </c>
      <c r="E21942" t="s">
        <v>2278</v>
      </c>
      <c r="F21942">
        <v>134.5</v>
      </c>
      <c r="G21942">
        <v>-64</v>
      </c>
      <c r="H21942">
        <v>6.5</v>
      </c>
      <c r="I21942" t="s">
        <v>1816</v>
      </c>
      <c r="J21942" cm="1">
        <f t="array" ref="J21942:L21942">_xlfn.XLOOKUP($C21942, AGE!$A:$A,AGE!$B:$D,,0,2)</f>
        <v>571.5</v>
      </c>
      <c r="K21942">
        <v>7.2000000000000455</v>
      </c>
      <c r="L21942" t="str">
        <v>Rooney et al. 2020</v>
      </c>
      <c r="M21942" t="s">
        <v>2485</v>
      </c>
      <c r="O21942" s="14"/>
      <c r="P21942" t="s">
        <v>2342</v>
      </c>
      <c r="Q21942" s="14">
        <v>-5.1100000000000003</v>
      </c>
      <c r="R21942">
        <v>0.1</v>
      </c>
      <c r="S21942" s="14"/>
      <c r="V21942">
        <v>1</v>
      </c>
      <c r="W21942" t="s">
        <v>2570</v>
      </c>
    </row>
    <row r="21943" spans="1:23" x14ac:dyDescent="0.3">
      <c r="A21943">
        <v>29660</v>
      </c>
      <c r="B21943" s="15" t="s">
        <v>892</v>
      </c>
      <c r="C21943" t="str">
        <f>_xlfn.XLOOKUP($B21943, STANDARDS!$A:$A, STANDARDS!$B:$B,,0,2)</f>
        <v>Gametrail Fm, Rackla Gp</v>
      </c>
      <c r="D21943" t="s">
        <v>517</v>
      </c>
      <c r="E21943" t="s">
        <v>2278</v>
      </c>
      <c r="F21943">
        <v>134.5</v>
      </c>
      <c r="G21943">
        <v>-64</v>
      </c>
      <c r="H21943">
        <v>6.5</v>
      </c>
      <c r="I21943" t="s">
        <v>1816</v>
      </c>
      <c r="J21943" cm="1">
        <f t="array" ref="J21943:L21943">_xlfn.XLOOKUP($C21943, AGE!$A:$A,AGE!$B:$D,,0,2)</f>
        <v>571.5</v>
      </c>
      <c r="K21943">
        <v>7.2000000000000455</v>
      </c>
      <c r="L21943" t="str">
        <v>Rooney et al. 2020</v>
      </c>
      <c r="M21943" t="s">
        <v>2485</v>
      </c>
      <c r="O21943" s="14"/>
      <c r="P21943" t="s">
        <v>2342</v>
      </c>
      <c r="Q21943" s="14">
        <v>-5.7</v>
      </c>
      <c r="R21943">
        <v>0.1</v>
      </c>
      <c r="S21943" s="14"/>
      <c r="V21943">
        <v>1</v>
      </c>
      <c r="W21943" t="s">
        <v>2570</v>
      </c>
    </row>
    <row r="21944" spans="1:23" x14ac:dyDescent="0.3">
      <c r="A21944">
        <v>29661</v>
      </c>
      <c r="B21944" s="15" t="s">
        <v>892</v>
      </c>
      <c r="C21944" t="str">
        <f>_xlfn.XLOOKUP($B21944, STANDARDS!$A:$A, STANDARDS!$B:$B,,0,2)</f>
        <v>Gametrail Fm, Rackla Gp</v>
      </c>
      <c r="D21944" t="s">
        <v>517</v>
      </c>
      <c r="E21944" t="s">
        <v>2278</v>
      </c>
      <c r="F21944">
        <v>134.5</v>
      </c>
      <c r="G21944">
        <v>-64</v>
      </c>
      <c r="H21944">
        <v>6.5</v>
      </c>
      <c r="I21944" t="s">
        <v>1816</v>
      </c>
      <c r="J21944" cm="1">
        <f t="array" ref="J21944:L21944">_xlfn.XLOOKUP($C21944, AGE!$A:$A,AGE!$B:$D,,0,2)</f>
        <v>571.5</v>
      </c>
      <c r="K21944">
        <v>7.2000000000000455</v>
      </c>
      <c r="L21944" t="str">
        <v>Rooney et al. 2020</v>
      </c>
      <c r="M21944" t="s">
        <v>2485</v>
      </c>
      <c r="O21944" s="14"/>
      <c r="P21944" t="s">
        <v>2342</v>
      </c>
      <c r="Q21944" s="14">
        <v>-4.9800000000000004</v>
      </c>
      <c r="R21944">
        <v>0.1</v>
      </c>
      <c r="S21944" s="14"/>
      <c r="V21944">
        <v>1</v>
      </c>
      <c r="W21944" t="s">
        <v>2570</v>
      </c>
    </row>
    <row r="21945" spans="1:23" x14ac:dyDescent="0.3">
      <c r="A21945">
        <v>29662</v>
      </c>
      <c r="B21945" s="15" t="s">
        <v>892</v>
      </c>
      <c r="C21945" t="str">
        <f>_xlfn.XLOOKUP($B21945, STANDARDS!$A:$A, STANDARDS!$B:$B,,0,2)</f>
        <v>Gametrail Fm, Rackla Gp</v>
      </c>
      <c r="D21945" t="s">
        <v>517</v>
      </c>
      <c r="E21945" t="s">
        <v>2278</v>
      </c>
      <c r="F21945">
        <v>134.5</v>
      </c>
      <c r="G21945">
        <v>-64</v>
      </c>
      <c r="H21945">
        <v>6.5</v>
      </c>
      <c r="I21945" t="s">
        <v>1816</v>
      </c>
      <c r="J21945" cm="1">
        <f t="array" ref="J21945:L21945">_xlfn.XLOOKUP($C21945, AGE!$A:$A,AGE!$B:$D,,0,2)</f>
        <v>571.5</v>
      </c>
      <c r="K21945">
        <v>7.2000000000000455</v>
      </c>
      <c r="L21945" t="str">
        <v>Rooney et al. 2020</v>
      </c>
      <c r="M21945" t="s">
        <v>2485</v>
      </c>
      <c r="O21945" s="14"/>
      <c r="P21945" t="s">
        <v>2342</v>
      </c>
      <c r="Q21945" s="14">
        <v>-5.05</v>
      </c>
      <c r="R21945">
        <v>0.1</v>
      </c>
      <c r="S21945" s="14"/>
      <c r="V21945">
        <v>1</v>
      </c>
      <c r="W21945" t="s">
        <v>2570</v>
      </c>
    </row>
    <row r="21946" spans="1:23" x14ac:dyDescent="0.3">
      <c r="A21946">
        <v>29663</v>
      </c>
      <c r="B21946" s="15" t="s">
        <v>892</v>
      </c>
      <c r="C21946" t="str">
        <f>_xlfn.XLOOKUP($B21946, STANDARDS!$A:$A, STANDARDS!$B:$B,,0,2)</f>
        <v>Gametrail Fm, Rackla Gp</v>
      </c>
      <c r="D21946" t="s">
        <v>517</v>
      </c>
      <c r="E21946" t="s">
        <v>2278</v>
      </c>
      <c r="F21946">
        <v>134.5</v>
      </c>
      <c r="G21946">
        <v>-64</v>
      </c>
      <c r="H21946">
        <v>6.5</v>
      </c>
      <c r="I21946" t="s">
        <v>1816</v>
      </c>
      <c r="J21946" cm="1">
        <f t="array" ref="J21946:L21946">_xlfn.XLOOKUP($C21946, AGE!$A:$A,AGE!$B:$D,,0,2)</f>
        <v>571.5</v>
      </c>
      <c r="K21946">
        <v>7.2000000000000455</v>
      </c>
      <c r="L21946" t="str">
        <v>Rooney et al. 2020</v>
      </c>
      <c r="M21946" t="s">
        <v>2485</v>
      </c>
      <c r="O21946" s="14"/>
      <c r="P21946" t="s">
        <v>2342</v>
      </c>
      <c r="Q21946" s="14">
        <v>-4.99</v>
      </c>
      <c r="R21946">
        <v>0.1</v>
      </c>
      <c r="S21946" s="14"/>
      <c r="V21946">
        <v>1</v>
      </c>
      <c r="W21946" t="s">
        <v>2570</v>
      </c>
    </row>
    <row r="21947" spans="1:23" x14ac:dyDescent="0.3">
      <c r="A21947">
        <v>29664</v>
      </c>
      <c r="B21947" s="15" t="s">
        <v>892</v>
      </c>
      <c r="C21947" t="str">
        <f>_xlfn.XLOOKUP($B21947, STANDARDS!$A:$A, STANDARDS!$B:$B,,0,2)</f>
        <v>Gametrail Fm, Rackla Gp</v>
      </c>
      <c r="D21947" t="s">
        <v>517</v>
      </c>
      <c r="E21947" t="s">
        <v>2278</v>
      </c>
      <c r="F21947">
        <v>134.5</v>
      </c>
      <c r="G21947">
        <v>-64</v>
      </c>
      <c r="H21947">
        <v>6.5</v>
      </c>
      <c r="I21947" t="s">
        <v>1816</v>
      </c>
      <c r="J21947" cm="1">
        <f t="array" ref="J21947:L21947">_xlfn.XLOOKUP($C21947, AGE!$A:$A,AGE!$B:$D,,0,2)</f>
        <v>571.5</v>
      </c>
      <c r="K21947">
        <v>7.2000000000000455</v>
      </c>
      <c r="L21947" t="str">
        <v>Rooney et al. 2020</v>
      </c>
      <c r="M21947" t="s">
        <v>2485</v>
      </c>
      <c r="O21947" s="14"/>
      <c r="P21947" t="s">
        <v>2342</v>
      </c>
      <c r="Q21947" s="14">
        <v>-5.53</v>
      </c>
      <c r="R21947">
        <v>0.1</v>
      </c>
      <c r="S21947" s="14"/>
      <c r="V21947">
        <v>1</v>
      </c>
      <c r="W21947" t="s">
        <v>2570</v>
      </c>
    </row>
    <row r="21948" spans="1:23" x14ac:dyDescent="0.3">
      <c r="A21948">
        <v>29665</v>
      </c>
      <c r="B21948" s="15" t="s">
        <v>892</v>
      </c>
      <c r="C21948" t="str">
        <f>_xlfn.XLOOKUP($B21948, STANDARDS!$A:$A, STANDARDS!$B:$B,,0,2)</f>
        <v>Gametrail Fm, Rackla Gp</v>
      </c>
      <c r="D21948" t="s">
        <v>517</v>
      </c>
      <c r="E21948" t="s">
        <v>2278</v>
      </c>
      <c r="F21948">
        <v>134.5</v>
      </c>
      <c r="G21948">
        <v>-64</v>
      </c>
      <c r="H21948">
        <v>6.5</v>
      </c>
      <c r="I21948" t="s">
        <v>1816</v>
      </c>
      <c r="J21948" cm="1">
        <f t="array" ref="J21948:L21948">_xlfn.XLOOKUP($C21948, AGE!$A:$A,AGE!$B:$D,,0,2)</f>
        <v>571.5</v>
      </c>
      <c r="K21948">
        <v>7.2000000000000455</v>
      </c>
      <c r="L21948" t="str">
        <v>Rooney et al. 2020</v>
      </c>
      <c r="M21948" t="s">
        <v>2485</v>
      </c>
      <c r="O21948" s="14"/>
      <c r="P21948" t="s">
        <v>2342</v>
      </c>
      <c r="Q21948" s="14">
        <v>-5</v>
      </c>
      <c r="R21948">
        <v>0.1</v>
      </c>
      <c r="S21948" s="14"/>
      <c r="V21948">
        <v>1</v>
      </c>
      <c r="W21948" t="s">
        <v>2570</v>
      </c>
    </row>
    <row r="21949" spans="1:23" x14ac:dyDescent="0.3">
      <c r="A21949">
        <v>29666</v>
      </c>
      <c r="B21949" s="15" t="s">
        <v>892</v>
      </c>
      <c r="C21949" t="str">
        <f>_xlfn.XLOOKUP($B21949, STANDARDS!$A:$A, STANDARDS!$B:$B,,0,2)</f>
        <v>Gametrail Fm, Rackla Gp</v>
      </c>
      <c r="D21949" t="s">
        <v>517</v>
      </c>
      <c r="E21949" t="s">
        <v>2278</v>
      </c>
      <c r="F21949">
        <v>134.5</v>
      </c>
      <c r="G21949">
        <v>-64</v>
      </c>
      <c r="H21949">
        <v>6.5</v>
      </c>
      <c r="I21949" t="s">
        <v>1816</v>
      </c>
      <c r="J21949" cm="1">
        <f t="array" ref="J21949:L21949">_xlfn.XLOOKUP($C21949, AGE!$A:$A,AGE!$B:$D,,0,2)</f>
        <v>571.5</v>
      </c>
      <c r="K21949">
        <v>7.2000000000000455</v>
      </c>
      <c r="L21949" t="str">
        <v>Rooney et al. 2020</v>
      </c>
      <c r="M21949" t="s">
        <v>2485</v>
      </c>
      <c r="O21949" s="14"/>
      <c r="P21949" t="s">
        <v>2342</v>
      </c>
      <c r="Q21949" s="14">
        <v>-6.34</v>
      </c>
      <c r="R21949">
        <v>0.1</v>
      </c>
      <c r="S21949" s="14"/>
      <c r="V21949">
        <v>1</v>
      </c>
      <c r="W21949" t="s">
        <v>2570</v>
      </c>
    </row>
    <row r="21950" spans="1:23" x14ac:dyDescent="0.3">
      <c r="A21950">
        <v>29667</v>
      </c>
      <c r="B21950" s="15" t="s">
        <v>892</v>
      </c>
      <c r="C21950" t="str">
        <f>_xlfn.XLOOKUP($B21950, STANDARDS!$A:$A, STANDARDS!$B:$B,,0,2)</f>
        <v>Gametrail Fm, Rackla Gp</v>
      </c>
      <c r="D21950" t="s">
        <v>517</v>
      </c>
      <c r="E21950" t="s">
        <v>2278</v>
      </c>
      <c r="F21950">
        <v>134.5</v>
      </c>
      <c r="G21950">
        <v>-64</v>
      </c>
      <c r="H21950">
        <v>6.5</v>
      </c>
      <c r="I21950" t="s">
        <v>1816</v>
      </c>
      <c r="J21950" cm="1">
        <f t="array" ref="J21950:L21950">_xlfn.XLOOKUP($C21950, AGE!$A:$A,AGE!$B:$D,,0,2)</f>
        <v>571.5</v>
      </c>
      <c r="K21950">
        <v>7.2000000000000455</v>
      </c>
      <c r="L21950" t="str">
        <v>Rooney et al. 2020</v>
      </c>
      <c r="M21950" t="s">
        <v>2485</v>
      </c>
      <c r="O21950" s="14"/>
      <c r="P21950" t="s">
        <v>2342</v>
      </c>
      <c r="Q21950" s="14">
        <v>-6.58</v>
      </c>
      <c r="R21950">
        <v>0.1</v>
      </c>
      <c r="S21950" s="14"/>
      <c r="V21950">
        <v>1</v>
      </c>
      <c r="W21950" t="s">
        <v>2570</v>
      </c>
    </row>
    <row r="21951" spans="1:23" x14ac:dyDescent="0.3">
      <c r="A21951">
        <v>29668</v>
      </c>
      <c r="B21951" s="15" t="s">
        <v>892</v>
      </c>
      <c r="C21951" t="str">
        <f>_xlfn.XLOOKUP($B21951, STANDARDS!$A:$A, STANDARDS!$B:$B,,0,2)</f>
        <v>Gametrail Fm, Rackla Gp</v>
      </c>
      <c r="D21951" t="s">
        <v>517</v>
      </c>
      <c r="E21951" t="s">
        <v>2278</v>
      </c>
      <c r="F21951">
        <v>134.5</v>
      </c>
      <c r="G21951">
        <v>-64</v>
      </c>
      <c r="H21951">
        <v>6.5</v>
      </c>
      <c r="I21951" t="s">
        <v>1816</v>
      </c>
      <c r="J21951" cm="1">
        <f t="array" ref="J21951:L21951">_xlfn.XLOOKUP($C21951, AGE!$A:$A,AGE!$B:$D,,0,2)</f>
        <v>571.5</v>
      </c>
      <c r="K21951">
        <v>7.2000000000000455</v>
      </c>
      <c r="L21951" t="str">
        <v>Rooney et al. 2020</v>
      </c>
      <c r="M21951" t="s">
        <v>2485</v>
      </c>
      <c r="O21951" s="14"/>
      <c r="P21951" t="s">
        <v>2342</v>
      </c>
      <c r="Q21951" s="14">
        <v>-6.9</v>
      </c>
      <c r="R21951">
        <v>0.1</v>
      </c>
      <c r="S21951" s="14"/>
      <c r="V21951">
        <v>1</v>
      </c>
      <c r="W21951" t="s">
        <v>2570</v>
      </c>
    </row>
    <row r="21952" spans="1:23" x14ac:dyDescent="0.3">
      <c r="A21952">
        <v>29669</v>
      </c>
      <c r="B21952" s="15" t="s">
        <v>892</v>
      </c>
      <c r="C21952" t="str">
        <f>_xlfn.XLOOKUP($B21952, STANDARDS!$A:$A, STANDARDS!$B:$B,,0,2)</f>
        <v>Gametrail Fm, Rackla Gp</v>
      </c>
      <c r="D21952" t="s">
        <v>517</v>
      </c>
      <c r="E21952" t="s">
        <v>2278</v>
      </c>
      <c r="F21952">
        <v>134.5</v>
      </c>
      <c r="G21952">
        <v>-64</v>
      </c>
      <c r="H21952">
        <v>6.5</v>
      </c>
      <c r="I21952" t="s">
        <v>1816</v>
      </c>
      <c r="J21952" cm="1">
        <f t="array" ref="J21952:L21952">_xlfn.XLOOKUP($C21952, AGE!$A:$A,AGE!$B:$D,,0,2)</f>
        <v>571.5</v>
      </c>
      <c r="K21952">
        <v>7.2000000000000455</v>
      </c>
      <c r="L21952" t="str">
        <v>Rooney et al. 2020</v>
      </c>
      <c r="M21952" t="s">
        <v>2485</v>
      </c>
      <c r="O21952" s="14"/>
      <c r="P21952" t="s">
        <v>2342</v>
      </c>
      <c r="Q21952" s="14">
        <v>-6.17</v>
      </c>
      <c r="R21952">
        <v>0.1</v>
      </c>
      <c r="S21952" s="14"/>
      <c r="V21952">
        <v>1</v>
      </c>
      <c r="W21952" t="s">
        <v>2570</v>
      </c>
    </row>
    <row r="21953" spans="1:23" x14ac:dyDescent="0.3">
      <c r="A21953">
        <v>29670</v>
      </c>
      <c r="B21953" s="15" t="s">
        <v>892</v>
      </c>
      <c r="C21953" t="str">
        <f>_xlfn.XLOOKUP($B21953, STANDARDS!$A:$A, STANDARDS!$B:$B,,0,2)</f>
        <v>Gametrail Fm, Rackla Gp</v>
      </c>
      <c r="D21953" t="s">
        <v>517</v>
      </c>
      <c r="E21953" t="s">
        <v>2278</v>
      </c>
      <c r="F21953">
        <v>134.5</v>
      </c>
      <c r="G21953">
        <v>-64</v>
      </c>
      <c r="H21953">
        <v>6.5</v>
      </c>
      <c r="I21953" t="s">
        <v>1816</v>
      </c>
      <c r="J21953" cm="1">
        <f t="array" ref="J21953:L21953">_xlfn.XLOOKUP($C21953, AGE!$A:$A,AGE!$B:$D,,0,2)</f>
        <v>571.5</v>
      </c>
      <c r="K21953">
        <v>7.2000000000000455</v>
      </c>
      <c r="L21953" t="str">
        <v>Rooney et al. 2020</v>
      </c>
      <c r="M21953" t="s">
        <v>2485</v>
      </c>
      <c r="O21953" s="14"/>
      <c r="P21953" t="s">
        <v>2342</v>
      </c>
      <c r="Q21953" s="14">
        <v>-6.33</v>
      </c>
      <c r="R21953">
        <v>0.1</v>
      </c>
      <c r="S21953" s="14"/>
      <c r="V21953">
        <v>1</v>
      </c>
      <c r="W21953" t="s">
        <v>2570</v>
      </c>
    </row>
    <row r="21954" spans="1:23" x14ac:dyDescent="0.3">
      <c r="A21954">
        <v>29671</v>
      </c>
      <c r="B21954" s="15" t="s">
        <v>892</v>
      </c>
      <c r="C21954" t="str">
        <f>_xlfn.XLOOKUP($B21954, STANDARDS!$A:$A, STANDARDS!$B:$B,,0,2)</f>
        <v>Gametrail Fm, Rackla Gp</v>
      </c>
      <c r="D21954" t="s">
        <v>517</v>
      </c>
      <c r="E21954" t="s">
        <v>2278</v>
      </c>
      <c r="F21954">
        <v>134.5</v>
      </c>
      <c r="G21954">
        <v>-64</v>
      </c>
      <c r="H21954">
        <v>6.5</v>
      </c>
      <c r="I21954" t="s">
        <v>1816</v>
      </c>
      <c r="J21954" cm="1">
        <f t="array" ref="J21954:L21954">_xlfn.XLOOKUP($C21954, AGE!$A:$A,AGE!$B:$D,,0,2)</f>
        <v>571.5</v>
      </c>
      <c r="K21954">
        <v>7.2000000000000455</v>
      </c>
      <c r="L21954" t="str">
        <v>Rooney et al. 2020</v>
      </c>
      <c r="M21954" t="s">
        <v>2485</v>
      </c>
      <c r="O21954" s="14"/>
      <c r="P21954" t="s">
        <v>2342</v>
      </c>
      <c r="Q21954" s="14">
        <v>-6.45</v>
      </c>
      <c r="R21954">
        <v>0.1</v>
      </c>
      <c r="S21954" s="14"/>
      <c r="V21954">
        <v>1</v>
      </c>
      <c r="W21954" t="s">
        <v>2570</v>
      </c>
    </row>
    <row r="21955" spans="1:23" x14ac:dyDescent="0.3">
      <c r="A21955">
        <v>29672</v>
      </c>
      <c r="B21955" s="15" t="s">
        <v>892</v>
      </c>
      <c r="C21955" t="str">
        <f>_xlfn.XLOOKUP($B21955, STANDARDS!$A:$A, STANDARDS!$B:$B,,0,2)</f>
        <v>Gametrail Fm, Rackla Gp</v>
      </c>
      <c r="D21955" t="s">
        <v>517</v>
      </c>
      <c r="E21955" t="s">
        <v>2278</v>
      </c>
      <c r="F21955">
        <v>134.5</v>
      </c>
      <c r="G21955">
        <v>-64</v>
      </c>
      <c r="H21955">
        <v>6.5</v>
      </c>
      <c r="I21955" t="s">
        <v>1816</v>
      </c>
      <c r="J21955" cm="1">
        <f t="array" ref="J21955:L21955">_xlfn.XLOOKUP($C21955, AGE!$A:$A,AGE!$B:$D,,0,2)</f>
        <v>571.5</v>
      </c>
      <c r="K21955">
        <v>7.2000000000000455</v>
      </c>
      <c r="L21955" t="str">
        <v>Rooney et al. 2020</v>
      </c>
      <c r="M21955" t="s">
        <v>2485</v>
      </c>
      <c r="O21955" s="14"/>
      <c r="P21955" t="s">
        <v>2342</v>
      </c>
      <c r="Q21955" s="14">
        <v>-6.31</v>
      </c>
      <c r="R21955">
        <v>0.1</v>
      </c>
      <c r="S21955" s="14"/>
      <c r="V21955">
        <v>1</v>
      </c>
      <c r="W21955" t="s">
        <v>2570</v>
      </c>
    </row>
    <row r="21956" spans="1:23" x14ac:dyDescent="0.3">
      <c r="A21956">
        <v>29673</v>
      </c>
      <c r="B21956" s="15" t="s">
        <v>892</v>
      </c>
      <c r="C21956" t="str">
        <f>_xlfn.XLOOKUP($B21956, STANDARDS!$A:$A, STANDARDS!$B:$B,,0,2)</f>
        <v>Gametrail Fm, Rackla Gp</v>
      </c>
      <c r="D21956" t="s">
        <v>517</v>
      </c>
      <c r="E21956" t="s">
        <v>2278</v>
      </c>
      <c r="F21956">
        <v>134.5</v>
      </c>
      <c r="G21956">
        <v>-64</v>
      </c>
      <c r="H21956">
        <v>6.5</v>
      </c>
      <c r="I21956" t="s">
        <v>1816</v>
      </c>
      <c r="J21956" cm="1">
        <f t="array" ref="J21956:L21956">_xlfn.XLOOKUP($C21956, AGE!$A:$A,AGE!$B:$D,,0,2)</f>
        <v>571.5</v>
      </c>
      <c r="K21956">
        <v>7.2000000000000455</v>
      </c>
      <c r="L21956" t="str">
        <v>Rooney et al. 2020</v>
      </c>
      <c r="M21956" t="s">
        <v>2485</v>
      </c>
      <c r="O21956" s="14"/>
      <c r="P21956" t="s">
        <v>2342</v>
      </c>
      <c r="Q21956" s="14">
        <v>-5.14</v>
      </c>
      <c r="R21956">
        <v>0.1</v>
      </c>
      <c r="S21956" s="14"/>
      <c r="V21956">
        <v>1</v>
      </c>
      <c r="W21956" t="s">
        <v>2570</v>
      </c>
    </row>
    <row r="21957" spans="1:23" x14ac:dyDescent="0.3">
      <c r="A21957">
        <v>29674</v>
      </c>
      <c r="B21957" s="15" t="s">
        <v>892</v>
      </c>
      <c r="C21957" t="str">
        <f>_xlfn.XLOOKUP($B21957, STANDARDS!$A:$A, STANDARDS!$B:$B,,0,2)</f>
        <v>Gametrail Fm, Rackla Gp</v>
      </c>
      <c r="D21957" t="s">
        <v>517</v>
      </c>
      <c r="E21957" t="s">
        <v>2278</v>
      </c>
      <c r="F21957">
        <v>134.5</v>
      </c>
      <c r="G21957">
        <v>-64</v>
      </c>
      <c r="H21957">
        <v>6.5</v>
      </c>
      <c r="I21957" t="s">
        <v>1816</v>
      </c>
      <c r="J21957" cm="1">
        <f t="array" ref="J21957:L21957">_xlfn.XLOOKUP($C21957, AGE!$A:$A,AGE!$B:$D,,0,2)</f>
        <v>571.5</v>
      </c>
      <c r="K21957">
        <v>7.2000000000000455</v>
      </c>
      <c r="L21957" t="str">
        <v>Rooney et al. 2020</v>
      </c>
      <c r="M21957" t="s">
        <v>2485</v>
      </c>
      <c r="O21957" s="14"/>
      <c r="P21957" t="s">
        <v>2342</v>
      </c>
      <c r="Q21957" s="14">
        <v>-4.5599999999999996</v>
      </c>
      <c r="R21957">
        <v>0.1</v>
      </c>
      <c r="S21957" s="14"/>
      <c r="V21957">
        <v>1</v>
      </c>
      <c r="W21957" t="s">
        <v>2570</v>
      </c>
    </row>
    <row r="21958" spans="1:23" x14ac:dyDescent="0.3">
      <c r="A21958">
        <v>29675</v>
      </c>
      <c r="B21958" s="15" t="s">
        <v>892</v>
      </c>
      <c r="C21958" t="str">
        <f>_xlfn.XLOOKUP($B21958, STANDARDS!$A:$A, STANDARDS!$B:$B,,0,2)</f>
        <v>Gametrail Fm, Rackla Gp</v>
      </c>
      <c r="D21958" t="s">
        <v>517</v>
      </c>
      <c r="E21958" t="s">
        <v>2278</v>
      </c>
      <c r="F21958">
        <v>134.5</v>
      </c>
      <c r="G21958">
        <v>-64</v>
      </c>
      <c r="H21958">
        <v>6.5</v>
      </c>
      <c r="I21958" t="s">
        <v>1816</v>
      </c>
      <c r="J21958" cm="1">
        <f t="array" ref="J21958:L21958">_xlfn.XLOOKUP($C21958, AGE!$A:$A,AGE!$B:$D,,0,2)</f>
        <v>571.5</v>
      </c>
      <c r="K21958">
        <v>7.2000000000000455</v>
      </c>
      <c r="L21958" t="str">
        <v>Rooney et al. 2020</v>
      </c>
      <c r="M21958" t="s">
        <v>2485</v>
      </c>
      <c r="O21958" s="14"/>
      <c r="P21958" t="s">
        <v>2342</v>
      </c>
      <c r="Q21958" s="14">
        <v>-4.6399999999999997</v>
      </c>
      <c r="R21958">
        <v>0.1</v>
      </c>
      <c r="S21958" s="14"/>
      <c r="V21958">
        <v>1</v>
      </c>
      <c r="W21958" t="s">
        <v>2570</v>
      </c>
    </row>
    <row r="21959" spans="1:23" x14ac:dyDescent="0.3">
      <c r="A21959">
        <v>29676</v>
      </c>
      <c r="B21959" s="15" t="s">
        <v>892</v>
      </c>
      <c r="C21959" t="str">
        <f>_xlfn.XLOOKUP($B21959, STANDARDS!$A:$A, STANDARDS!$B:$B,,0,2)</f>
        <v>Gametrail Fm, Rackla Gp</v>
      </c>
      <c r="D21959" t="s">
        <v>517</v>
      </c>
      <c r="E21959" t="s">
        <v>2278</v>
      </c>
      <c r="F21959">
        <v>134.5</v>
      </c>
      <c r="G21959">
        <v>-64</v>
      </c>
      <c r="H21959">
        <v>6.5</v>
      </c>
      <c r="I21959" t="s">
        <v>1816</v>
      </c>
      <c r="J21959" cm="1">
        <f t="array" ref="J21959:L21959">_xlfn.XLOOKUP($C21959, AGE!$A:$A,AGE!$B:$D,,0,2)</f>
        <v>571.5</v>
      </c>
      <c r="K21959">
        <v>7.2000000000000455</v>
      </c>
      <c r="L21959" t="str">
        <v>Rooney et al. 2020</v>
      </c>
      <c r="M21959" t="s">
        <v>2485</v>
      </c>
      <c r="O21959" s="14"/>
      <c r="P21959" t="s">
        <v>2342</v>
      </c>
      <c r="Q21959" s="14">
        <v>-2.72</v>
      </c>
      <c r="R21959">
        <v>0.1</v>
      </c>
      <c r="S21959" s="14"/>
      <c r="V21959">
        <v>1</v>
      </c>
      <c r="W21959" t="s">
        <v>2570</v>
      </c>
    </row>
    <row r="21960" spans="1:23" x14ac:dyDescent="0.3">
      <c r="A21960">
        <v>29677</v>
      </c>
      <c r="B21960" s="15" t="s">
        <v>892</v>
      </c>
      <c r="C21960" t="str">
        <f>_xlfn.XLOOKUP($B21960, STANDARDS!$A:$A, STANDARDS!$B:$B,,0,2)</f>
        <v>Gametrail Fm, Rackla Gp</v>
      </c>
      <c r="D21960" t="s">
        <v>517</v>
      </c>
      <c r="E21960" t="s">
        <v>2278</v>
      </c>
      <c r="F21960">
        <v>134.5</v>
      </c>
      <c r="G21960">
        <v>-64</v>
      </c>
      <c r="H21960">
        <v>6.5</v>
      </c>
      <c r="I21960" t="s">
        <v>1816</v>
      </c>
      <c r="J21960" cm="1">
        <f t="array" ref="J21960:L21960">_xlfn.XLOOKUP($C21960, AGE!$A:$A,AGE!$B:$D,,0,2)</f>
        <v>571.5</v>
      </c>
      <c r="K21960">
        <v>7.2000000000000455</v>
      </c>
      <c r="L21960" t="str">
        <v>Rooney et al. 2020</v>
      </c>
      <c r="M21960" t="s">
        <v>2485</v>
      </c>
      <c r="O21960" s="14"/>
      <c r="P21960" t="s">
        <v>2342</v>
      </c>
      <c r="Q21960" s="14">
        <v>-3.45</v>
      </c>
      <c r="R21960">
        <v>0.1</v>
      </c>
      <c r="S21960" s="14"/>
      <c r="V21960">
        <v>1</v>
      </c>
      <c r="W21960" t="s">
        <v>2570</v>
      </c>
    </row>
    <row r="21961" spans="1:23" x14ac:dyDescent="0.3">
      <c r="A21961">
        <v>29678</v>
      </c>
      <c r="B21961" s="15" t="s">
        <v>892</v>
      </c>
      <c r="C21961" t="str">
        <f>_xlfn.XLOOKUP($B21961, STANDARDS!$A:$A, STANDARDS!$B:$B,,0,2)</f>
        <v>Gametrail Fm, Rackla Gp</v>
      </c>
      <c r="D21961" t="s">
        <v>517</v>
      </c>
      <c r="E21961" t="s">
        <v>2278</v>
      </c>
      <c r="F21961">
        <v>133</v>
      </c>
      <c r="G21961">
        <v>64.5</v>
      </c>
      <c r="H21961">
        <v>1</v>
      </c>
      <c r="I21961" t="s">
        <v>1816</v>
      </c>
      <c r="J21961" cm="1">
        <f t="array" ref="J21961:L21961">_xlfn.XLOOKUP($C21961, AGE!$A:$A,AGE!$B:$D,,0,2)</f>
        <v>571.5</v>
      </c>
      <c r="K21961">
        <v>7.2000000000000455</v>
      </c>
      <c r="L21961" t="str">
        <v>Rooney et al. 2020</v>
      </c>
      <c r="M21961" t="s">
        <v>2485</v>
      </c>
      <c r="O21961" s="14"/>
      <c r="P21961" t="s">
        <v>2342</v>
      </c>
      <c r="Q21961" s="14">
        <v>-3.87</v>
      </c>
      <c r="R21961">
        <v>0.1</v>
      </c>
      <c r="S21961" s="14"/>
      <c r="V21961">
        <v>1</v>
      </c>
      <c r="W21961" t="s">
        <v>2570</v>
      </c>
    </row>
    <row r="21962" spans="1:23" x14ac:dyDescent="0.3">
      <c r="A21962">
        <v>29679</v>
      </c>
      <c r="B21962" s="15" t="s">
        <v>892</v>
      </c>
      <c r="C21962" t="str">
        <f>_xlfn.XLOOKUP($B21962, STANDARDS!$A:$A, STANDARDS!$B:$B,,0,2)</f>
        <v>Gametrail Fm, Rackla Gp</v>
      </c>
      <c r="D21962" t="s">
        <v>517</v>
      </c>
      <c r="E21962" t="s">
        <v>2278</v>
      </c>
      <c r="F21962">
        <v>133</v>
      </c>
      <c r="G21962">
        <v>64.5</v>
      </c>
      <c r="H21962">
        <v>1</v>
      </c>
      <c r="I21962" t="s">
        <v>1816</v>
      </c>
      <c r="J21962" cm="1">
        <f t="array" ref="J21962:L21962">_xlfn.XLOOKUP($C21962, AGE!$A:$A,AGE!$B:$D,,0,2)</f>
        <v>571.5</v>
      </c>
      <c r="K21962">
        <v>7.2000000000000455</v>
      </c>
      <c r="L21962" t="str">
        <v>Rooney et al. 2020</v>
      </c>
      <c r="M21962" t="s">
        <v>2485</v>
      </c>
      <c r="O21962" s="14"/>
      <c r="P21962" t="s">
        <v>2342</v>
      </c>
      <c r="Q21962" s="14">
        <v>-3.78</v>
      </c>
      <c r="R21962">
        <v>0.1</v>
      </c>
      <c r="S21962" s="14"/>
      <c r="V21962">
        <v>1</v>
      </c>
      <c r="W21962" t="s">
        <v>2570</v>
      </c>
    </row>
    <row r="21963" spans="1:23" x14ac:dyDescent="0.3">
      <c r="A21963">
        <v>29680</v>
      </c>
      <c r="B21963" s="15" t="s">
        <v>892</v>
      </c>
      <c r="C21963" t="str">
        <f>_xlfn.XLOOKUP($B21963, STANDARDS!$A:$A, STANDARDS!$B:$B,,0,2)</f>
        <v>Gametrail Fm, Rackla Gp</v>
      </c>
      <c r="D21963" t="s">
        <v>517</v>
      </c>
      <c r="E21963" t="s">
        <v>2278</v>
      </c>
      <c r="F21963">
        <v>133</v>
      </c>
      <c r="G21963">
        <v>64.5</v>
      </c>
      <c r="H21963">
        <v>1</v>
      </c>
      <c r="I21963" t="s">
        <v>1816</v>
      </c>
      <c r="J21963" cm="1">
        <f t="array" ref="J21963:L21963">_xlfn.XLOOKUP($C21963, AGE!$A:$A,AGE!$B:$D,,0,2)</f>
        <v>571.5</v>
      </c>
      <c r="K21963">
        <v>7.2000000000000455</v>
      </c>
      <c r="L21963" t="str">
        <v>Rooney et al. 2020</v>
      </c>
      <c r="M21963" t="s">
        <v>2485</v>
      </c>
      <c r="O21963" s="14"/>
      <c r="P21963" t="s">
        <v>2342</v>
      </c>
      <c r="Q21963" s="14">
        <v>-5.0999999999999996</v>
      </c>
      <c r="R21963">
        <v>0.1</v>
      </c>
      <c r="S21963" s="14"/>
      <c r="V21963">
        <v>1</v>
      </c>
      <c r="W21963" t="s">
        <v>2570</v>
      </c>
    </row>
    <row r="21964" spans="1:23" x14ac:dyDescent="0.3">
      <c r="A21964">
        <v>29681</v>
      </c>
      <c r="B21964" s="15" t="s">
        <v>892</v>
      </c>
      <c r="C21964" t="str">
        <f>_xlfn.XLOOKUP($B21964, STANDARDS!$A:$A, STANDARDS!$B:$B,,0,2)</f>
        <v>Gametrail Fm, Rackla Gp</v>
      </c>
      <c r="D21964" t="s">
        <v>517</v>
      </c>
      <c r="E21964" t="s">
        <v>2278</v>
      </c>
      <c r="F21964">
        <v>133</v>
      </c>
      <c r="G21964">
        <v>64.5</v>
      </c>
      <c r="H21964">
        <v>1</v>
      </c>
      <c r="I21964" t="s">
        <v>1816</v>
      </c>
      <c r="J21964" cm="1">
        <f t="array" ref="J21964:L21964">_xlfn.XLOOKUP($C21964, AGE!$A:$A,AGE!$B:$D,,0,2)</f>
        <v>571.5</v>
      </c>
      <c r="K21964">
        <v>7.2000000000000455</v>
      </c>
      <c r="L21964" t="str">
        <v>Rooney et al. 2020</v>
      </c>
      <c r="M21964" t="s">
        <v>2485</v>
      </c>
      <c r="O21964" s="14"/>
      <c r="P21964" t="s">
        <v>2342</v>
      </c>
      <c r="Q21964" s="14">
        <v>-4.87</v>
      </c>
      <c r="R21964">
        <v>0.1</v>
      </c>
      <c r="S21964" s="14"/>
      <c r="V21964">
        <v>1</v>
      </c>
      <c r="W21964" t="s">
        <v>2570</v>
      </c>
    </row>
    <row r="21965" spans="1:23" x14ac:dyDescent="0.3">
      <c r="A21965">
        <v>29682</v>
      </c>
      <c r="B21965" s="15" t="s">
        <v>892</v>
      </c>
      <c r="C21965" t="str">
        <f>_xlfn.XLOOKUP($B21965, STANDARDS!$A:$A, STANDARDS!$B:$B,,0,2)</f>
        <v>Gametrail Fm, Rackla Gp</v>
      </c>
      <c r="D21965" t="s">
        <v>517</v>
      </c>
      <c r="E21965" t="s">
        <v>2278</v>
      </c>
      <c r="F21965">
        <v>133</v>
      </c>
      <c r="G21965">
        <v>64.5</v>
      </c>
      <c r="H21965">
        <v>1</v>
      </c>
      <c r="I21965" t="s">
        <v>1816</v>
      </c>
      <c r="J21965" cm="1">
        <f t="array" ref="J21965:L21965">_xlfn.XLOOKUP($C21965, AGE!$A:$A,AGE!$B:$D,,0,2)</f>
        <v>571.5</v>
      </c>
      <c r="K21965">
        <v>7.2000000000000455</v>
      </c>
      <c r="L21965" t="str">
        <v>Rooney et al. 2020</v>
      </c>
      <c r="M21965" t="s">
        <v>2485</v>
      </c>
      <c r="O21965" s="14"/>
      <c r="P21965" t="s">
        <v>2342</v>
      </c>
      <c r="Q21965" s="14">
        <v>-6.53</v>
      </c>
      <c r="R21965">
        <v>0.1</v>
      </c>
      <c r="S21965" s="14"/>
      <c r="V21965">
        <v>1</v>
      </c>
      <c r="W21965" t="s">
        <v>2570</v>
      </c>
    </row>
    <row r="21966" spans="1:23" x14ac:dyDescent="0.3">
      <c r="A21966">
        <v>29683</v>
      </c>
      <c r="B21966" s="15" t="s">
        <v>892</v>
      </c>
      <c r="C21966" t="str">
        <f>_xlfn.XLOOKUP($B21966, STANDARDS!$A:$A, STANDARDS!$B:$B,,0,2)</f>
        <v>Gametrail Fm, Rackla Gp</v>
      </c>
      <c r="D21966" t="s">
        <v>517</v>
      </c>
      <c r="E21966" t="s">
        <v>2278</v>
      </c>
      <c r="F21966">
        <v>133</v>
      </c>
      <c r="G21966">
        <v>64.5</v>
      </c>
      <c r="H21966">
        <v>1</v>
      </c>
      <c r="I21966" t="s">
        <v>1816</v>
      </c>
      <c r="J21966" cm="1">
        <f t="array" ref="J21966:L21966">_xlfn.XLOOKUP($C21966, AGE!$A:$A,AGE!$B:$D,,0,2)</f>
        <v>571.5</v>
      </c>
      <c r="K21966">
        <v>7.2000000000000455</v>
      </c>
      <c r="L21966" t="str">
        <v>Rooney et al. 2020</v>
      </c>
      <c r="M21966" t="s">
        <v>2485</v>
      </c>
      <c r="O21966" s="14"/>
      <c r="P21966" t="s">
        <v>2342</v>
      </c>
      <c r="Q21966" s="14">
        <v>-4.72</v>
      </c>
      <c r="R21966">
        <v>0.1</v>
      </c>
      <c r="S21966" s="14"/>
      <c r="V21966">
        <v>1</v>
      </c>
      <c r="W21966" t="s">
        <v>2570</v>
      </c>
    </row>
    <row r="21967" spans="1:23" x14ac:dyDescent="0.3">
      <c r="A21967">
        <v>29684</v>
      </c>
      <c r="B21967" s="15" t="s">
        <v>892</v>
      </c>
      <c r="C21967" t="str">
        <f>_xlfn.XLOOKUP($B21967, STANDARDS!$A:$A, STANDARDS!$B:$B,,0,2)</f>
        <v>Gametrail Fm, Rackla Gp</v>
      </c>
      <c r="D21967" t="s">
        <v>517</v>
      </c>
      <c r="E21967" t="s">
        <v>2278</v>
      </c>
      <c r="F21967">
        <v>133</v>
      </c>
      <c r="G21967">
        <v>64.5</v>
      </c>
      <c r="H21967">
        <v>1</v>
      </c>
      <c r="I21967" t="s">
        <v>1816</v>
      </c>
      <c r="J21967" cm="1">
        <f t="array" ref="J21967:L21967">_xlfn.XLOOKUP($C21967, AGE!$A:$A,AGE!$B:$D,,0,2)</f>
        <v>571.5</v>
      </c>
      <c r="K21967">
        <v>7.2000000000000455</v>
      </c>
      <c r="L21967" t="str">
        <v>Rooney et al. 2020</v>
      </c>
      <c r="M21967" t="s">
        <v>2485</v>
      </c>
      <c r="O21967" s="14"/>
      <c r="P21967" t="s">
        <v>2342</v>
      </c>
      <c r="Q21967" s="14">
        <v>-2.0699999999999998</v>
      </c>
      <c r="R21967">
        <v>0.1</v>
      </c>
      <c r="S21967" s="14"/>
      <c r="V21967">
        <v>1</v>
      </c>
      <c r="W21967" t="s">
        <v>2570</v>
      </c>
    </row>
    <row r="21968" spans="1:23" x14ac:dyDescent="0.3">
      <c r="A21968">
        <v>29685</v>
      </c>
      <c r="B21968" s="15" t="s">
        <v>2126</v>
      </c>
      <c r="C21968" t="str">
        <f>_xlfn.XLOOKUP($B21968, STANDARDS!$A:$A, STANDARDS!$B:$B,,0,2)</f>
        <v>Nadaleen Fm, Rackla Gp</v>
      </c>
      <c r="D21968" t="s">
        <v>517</v>
      </c>
      <c r="E21968" t="s">
        <v>2278</v>
      </c>
      <c r="F21968">
        <v>133</v>
      </c>
      <c r="G21968">
        <v>64.5</v>
      </c>
      <c r="H21968">
        <v>1</v>
      </c>
      <c r="I21968" t="s">
        <v>1816</v>
      </c>
      <c r="J21968" cm="1">
        <f t="array" ref="J21968:L21968">_xlfn.XLOOKUP($C21968, AGE!$A:$A,AGE!$B:$D,,0,2)</f>
        <v>601.29999999999995</v>
      </c>
      <c r="K21968">
        <v>37</v>
      </c>
      <c r="L21968" t="str">
        <v>Rooney et al. 2020; Rooney et al. 2015</v>
      </c>
      <c r="M21968" t="s">
        <v>2484</v>
      </c>
      <c r="O21968" s="14"/>
      <c r="P21968" t="s">
        <v>2342</v>
      </c>
      <c r="Q21968" s="14">
        <v>2.62</v>
      </c>
      <c r="R21968">
        <v>0.1</v>
      </c>
      <c r="S21968" s="14"/>
      <c r="V21968">
        <v>1</v>
      </c>
      <c r="W21968" t="s">
        <v>2570</v>
      </c>
    </row>
    <row r="21969" spans="1:29" x14ac:dyDescent="0.3">
      <c r="A21969">
        <v>29686</v>
      </c>
      <c r="B21969" s="15" t="s">
        <v>2126</v>
      </c>
      <c r="C21969" t="str">
        <f>_xlfn.XLOOKUP($B21969, STANDARDS!$A:$A, STANDARDS!$B:$B,,0,2)</f>
        <v>Nadaleen Fm, Rackla Gp</v>
      </c>
      <c r="D21969" t="s">
        <v>517</v>
      </c>
      <c r="E21969" t="s">
        <v>2278</v>
      </c>
      <c r="F21969">
        <v>133</v>
      </c>
      <c r="G21969">
        <v>64.5</v>
      </c>
      <c r="H21969">
        <v>1</v>
      </c>
      <c r="I21969" t="s">
        <v>1816</v>
      </c>
      <c r="J21969" cm="1">
        <f t="array" ref="J21969:L21969">_xlfn.XLOOKUP($C21969, AGE!$A:$A,AGE!$B:$D,,0,2)</f>
        <v>601.29999999999995</v>
      </c>
      <c r="K21969">
        <v>37</v>
      </c>
      <c r="L21969" t="str">
        <v>Rooney et al. 2020; Rooney et al. 2015</v>
      </c>
      <c r="M21969" t="s">
        <v>2484</v>
      </c>
      <c r="O21969" s="14"/>
      <c r="P21969" t="s">
        <v>2342</v>
      </c>
      <c r="Q21969" s="14">
        <v>3.76</v>
      </c>
      <c r="R21969">
        <v>0.1</v>
      </c>
      <c r="S21969" s="14"/>
      <c r="V21969">
        <v>1</v>
      </c>
      <c r="W21969" t="s">
        <v>2570</v>
      </c>
    </row>
    <row r="21970" spans="1:29" x14ac:dyDescent="0.3">
      <c r="A21970">
        <v>29687</v>
      </c>
      <c r="B21970" s="15" t="s">
        <v>2126</v>
      </c>
      <c r="C21970" t="str">
        <f>_xlfn.XLOOKUP($B21970, STANDARDS!$A:$A, STANDARDS!$B:$B,,0,2)</f>
        <v>Nadaleen Fm, Rackla Gp</v>
      </c>
      <c r="D21970" t="s">
        <v>517</v>
      </c>
      <c r="E21970" t="s">
        <v>2278</v>
      </c>
      <c r="F21970">
        <v>133</v>
      </c>
      <c r="G21970">
        <v>64.5</v>
      </c>
      <c r="H21970">
        <v>1</v>
      </c>
      <c r="I21970" t="s">
        <v>1816</v>
      </c>
      <c r="J21970" cm="1">
        <f t="array" ref="J21970:L21970">_xlfn.XLOOKUP($C21970, AGE!$A:$A,AGE!$B:$D,,0,2)</f>
        <v>601.29999999999995</v>
      </c>
      <c r="K21970">
        <v>37</v>
      </c>
      <c r="L21970" t="str">
        <v>Rooney et al. 2020; Rooney et al. 2015</v>
      </c>
      <c r="M21970" t="s">
        <v>2484</v>
      </c>
      <c r="O21970" s="14"/>
      <c r="P21970" t="s">
        <v>2342</v>
      </c>
      <c r="Q21970" s="14">
        <v>5.14</v>
      </c>
      <c r="R21970">
        <v>0.1</v>
      </c>
      <c r="S21970" s="14"/>
      <c r="V21970">
        <v>1</v>
      </c>
      <c r="W21970" t="s">
        <v>2570</v>
      </c>
    </row>
    <row r="21971" spans="1:29" x14ac:dyDescent="0.3">
      <c r="A21971">
        <v>29688</v>
      </c>
      <c r="B21971" s="15" t="s">
        <v>2126</v>
      </c>
      <c r="C21971" t="str">
        <f>_xlfn.XLOOKUP($B21971, STANDARDS!$A:$A, STANDARDS!$B:$B,,0,2)</f>
        <v>Nadaleen Fm, Rackla Gp</v>
      </c>
      <c r="D21971" t="s">
        <v>517</v>
      </c>
      <c r="E21971" t="s">
        <v>2278</v>
      </c>
      <c r="F21971">
        <v>133</v>
      </c>
      <c r="G21971">
        <v>64.5</v>
      </c>
      <c r="H21971">
        <v>1</v>
      </c>
      <c r="I21971" t="s">
        <v>1816</v>
      </c>
      <c r="J21971" cm="1">
        <f t="array" ref="J21971:L21971">_xlfn.XLOOKUP($C21971, AGE!$A:$A,AGE!$B:$D,,0,2)</f>
        <v>601.29999999999995</v>
      </c>
      <c r="K21971">
        <v>37</v>
      </c>
      <c r="L21971" t="str">
        <v>Rooney et al. 2020; Rooney et al. 2015</v>
      </c>
      <c r="M21971" t="s">
        <v>2484</v>
      </c>
      <c r="O21971" s="14"/>
      <c r="P21971" t="s">
        <v>2342</v>
      </c>
      <c r="Q21971" s="14">
        <v>5.51</v>
      </c>
      <c r="R21971">
        <v>0.1</v>
      </c>
      <c r="S21971" s="14"/>
      <c r="V21971">
        <v>1</v>
      </c>
      <c r="W21971" t="s">
        <v>2570</v>
      </c>
    </row>
    <row r="21972" spans="1:29" x14ac:dyDescent="0.3">
      <c r="A21972">
        <v>29689</v>
      </c>
      <c r="B21972" s="15" t="s">
        <v>2126</v>
      </c>
      <c r="C21972" t="str">
        <f>_xlfn.XLOOKUP($B21972, STANDARDS!$A:$A, STANDARDS!$B:$B,,0,2)</f>
        <v>Nadaleen Fm, Rackla Gp</v>
      </c>
      <c r="D21972" t="s">
        <v>517</v>
      </c>
      <c r="E21972" t="s">
        <v>2278</v>
      </c>
      <c r="F21972">
        <v>133</v>
      </c>
      <c r="G21972">
        <v>64.5</v>
      </c>
      <c r="H21972">
        <v>1</v>
      </c>
      <c r="I21972" t="s">
        <v>1816</v>
      </c>
      <c r="J21972" cm="1">
        <f t="array" ref="J21972:L21972">_xlfn.XLOOKUP($C21972, AGE!$A:$A,AGE!$B:$D,,0,2)</f>
        <v>601.29999999999995</v>
      </c>
      <c r="K21972">
        <v>37</v>
      </c>
      <c r="L21972" t="str">
        <v>Rooney et al. 2020; Rooney et al. 2015</v>
      </c>
      <c r="M21972" t="s">
        <v>2484</v>
      </c>
      <c r="O21972" s="14"/>
      <c r="P21972" t="s">
        <v>2342</v>
      </c>
      <c r="Q21972" s="14">
        <v>3.6</v>
      </c>
      <c r="R21972">
        <v>0.1</v>
      </c>
      <c r="S21972" s="14"/>
      <c r="V21972">
        <v>1</v>
      </c>
      <c r="W21972" t="s">
        <v>2570</v>
      </c>
    </row>
    <row r="21973" spans="1:29" x14ac:dyDescent="0.3">
      <c r="A21973">
        <v>29690</v>
      </c>
      <c r="B21973" s="15" t="s">
        <v>2126</v>
      </c>
      <c r="C21973" t="str">
        <f>_xlfn.XLOOKUP($B21973, STANDARDS!$A:$A, STANDARDS!$B:$B,,0,2)</f>
        <v>Nadaleen Fm, Rackla Gp</v>
      </c>
      <c r="D21973" t="s">
        <v>517</v>
      </c>
      <c r="E21973" t="s">
        <v>2278</v>
      </c>
      <c r="F21973">
        <v>133</v>
      </c>
      <c r="G21973">
        <v>64.5</v>
      </c>
      <c r="H21973">
        <v>1</v>
      </c>
      <c r="I21973" t="s">
        <v>1816</v>
      </c>
      <c r="J21973" cm="1">
        <f t="array" ref="J21973:L21973">_xlfn.XLOOKUP($C21973, AGE!$A:$A,AGE!$B:$D,,0,2)</f>
        <v>601.29999999999995</v>
      </c>
      <c r="K21973">
        <v>37</v>
      </c>
      <c r="L21973" t="str">
        <v>Rooney et al. 2020; Rooney et al. 2015</v>
      </c>
      <c r="M21973" t="s">
        <v>2484</v>
      </c>
      <c r="O21973" s="14"/>
      <c r="P21973" t="s">
        <v>2342</v>
      </c>
      <c r="Q21973" s="14">
        <v>6.43</v>
      </c>
      <c r="R21973">
        <v>0.1</v>
      </c>
      <c r="S21973" s="14"/>
      <c r="V21973">
        <v>1</v>
      </c>
      <c r="W21973" t="s">
        <v>2570</v>
      </c>
    </row>
    <row r="21974" spans="1:29" x14ac:dyDescent="0.3">
      <c r="A21974">
        <v>29691</v>
      </c>
      <c r="B21974" s="15" t="s">
        <v>2126</v>
      </c>
      <c r="C21974" t="str">
        <f>_xlfn.XLOOKUP($B21974, STANDARDS!$A:$A, STANDARDS!$B:$B,,0,2)</f>
        <v>Nadaleen Fm, Rackla Gp</v>
      </c>
      <c r="D21974" t="s">
        <v>517</v>
      </c>
      <c r="E21974" t="s">
        <v>2278</v>
      </c>
      <c r="F21974">
        <v>133</v>
      </c>
      <c r="G21974">
        <v>64.5</v>
      </c>
      <c r="H21974">
        <v>1</v>
      </c>
      <c r="I21974" t="s">
        <v>1816</v>
      </c>
      <c r="J21974" cm="1">
        <f t="array" ref="J21974:L21974">_xlfn.XLOOKUP($C21974, AGE!$A:$A,AGE!$B:$D,,0,2)</f>
        <v>601.29999999999995</v>
      </c>
      <c r="K21974">
        <v>37</v>
      </c>
      <c r="L21974" t="str">
        <v>Rooney et al. 2020; Rooney et al. 2015</v>
      </c>
      <c r="M21974" t="s">
        <v>2484</v>
      </c>
      <c r="O21974" s="14"/>
      <c r="P21974" t="s">
        <v>2342</v>
      </c>
      <c r="Q21974" s="14">
        <v>6.88</v>
      </c>
      <c r="R21974">
        <v>0.1</v>
      </c>
      <c r="S21974" s="14"/>
      <c r="V21974">
        <v>1</v>
      </c>
      <c r="W21974" t="s">
        <v>2570</v>
      </c>
    </row>
    <row r="21975" spans="1:29" x14ac:dyDescent="0.3">
      <c r="A21975">
        <v>29692</v>
      </c>
      <c r="B21975" s="15" t="s">
        <v>2126</v>
      </c>
      <c r="C21975" t="str">
        <f>_xlfn.XLOOKUP($B21975, STANDARDS!$A:$A, STANDARDS!$B:$B,,0,2)</f>
        <v>Nadaleen Fm, Rackla Gp</v>
      </c>
      <c r="D21975" t="s">
        <v>517</v>
      </c>
      <c r="E21975" t="s">
        <v>2278</v>
      </c>
      <c r="F21975">
        <v>133</v>
      </c>
      <c r="G21975">
        <v>64.5</v>
      </c>
      <c r="H21975">
        <v>1</v>
      </c>
      <c r="I21975" t="s">
        <v>1816</v>
      </c>
      <c r="J21975" cm="1">
        <f t="array" ref="J21975:L21975">_xlfn.XLOOKUP($C21975, AGE!$A:$A,AGE!$B:$D,,0,2)</f>
        <v>601.29999999999995</v>
      </c>
      <c r="K21975">
        <v>37</v>
      </c>
      <c r="L21975" t="str">
        <v>Rooney et al. 2020; Rooney et al. 2015</v>
      </c>
      <c r="M21975" t="s">
        <v>2484</v>
      </c>
      <c r="O21975" s="14"/>
      <c r="P21975" t="s">
        <v>2342</v>
      </c>
      <c r="Q21975" s="14">
        <v>3.58</v>
      </c>
      <c r="R21975">
        <v>0.1</v>
      </c>
      <c r="S21975" s="14"/>
      <c r="V21975">
        <v>1</v>
      </c>
      <c r="W21975" t="s">
        <v>2570</v>
      </c>
    </row>
    <row r="21976" spans="1:29" x14ac:dyDescent="0.3">
      <c r="A21976">
        <v>29693</v>
      </c>
      <c r="B21976" s="15" t="s">
        <v>2076</v>
      </c>
      <c r="C21976" t="str">
        <f>_xlfn.XLOOKUP($B21976, STANDARDS!$A:$A, STANDARDS!$B:$B,,0,2)</f>
        <v>Nadaleen Fm, Rackla Gp</v>
      </c>
      <c r="D21976" t="s">
        <v>517</v>
      </c>
      <c r="E21976" t="s">
        <v>2278</v>
      </c>
      <c r="F21976">
        <v>133</v>
      </c>
      <c r="G21976">
        <v>64.5</v>
      </c>
      <c r="H21976">
        <v>1</v>
      </c>
      <c r="I21976" t="s">
        <v>1816</v>
      </c>
      <c r="J21976" cm="1">
        <f t="array" ref="J21976:L21976">_xlfn.XLOOKUP($C21976, AGE!$A:$A,AGE!$B:$D,,0,2)</f>
        <v>601.29999999999995</v>
      </c>
      <c r="K21976">
        <v>37</v>
      </c>
      <c r="L21976" t="str">
        <v>Rooney et al. 2020; Rooney et al. 2015</v>
      </c>
      <c r="M21976" t="s">
        <v>2482</v>
      </c>
      <c r="O21976" s="14"/>
      <c r="P21976" t="s">
        <v>2342</v>
      </c>
      <c r="Q21976" s="14">
        <v>1.88</v>
      </c>
      <c r="R21976">
        <v>0.1</v>
      </c>
      <c r="S21976" s="14"/>
      <c r="V21976">
        <v>1</v>
      </c>
      <c r="W21976" t="s">
        <v>2570</v>
      </c>
      <c r="AB21976" t="s">
        <v>248</v>
      </c>
      <c r="AC21976" t="s">
        <v>2650</v>
      </c>
    </row>
    <row r="21977" spans="1:29" x14ac:dyDescent="0.3">
      <c r="A21977">
        <v>29694</v>
      </c>
      <c r="B21977" s="15" t="s">
        <v>2076</v>
      </c>
      <c r="C21977" t="str">
        <f>_xlfn.XLOOKUP($B21977, STANDARDS!$A:$A, STANDARDS!$B:$B,,0,2)</f>
        <v>Nadaleen Fm, Rackla Gp</v>
      </c>
      <c r="D21977" t="s">
        <v>517</v>
      </c>
      <c r="E21977" t="s">
        <v>2278</v>
      </c>
      <c r="F21977">
        <v>133</v>
      </c>
      <c r="G21977">
        <v>64.5</v>
      </c>
      <c r="H21977">
        <v>1</v>
      </c>
      <c r="I21977" t="s">
        <v>1816</v>
      </c>
      <c r="J21977" cm="1">
        <f t="array" ref="J21977:L21977">_xlfn.XLOOKUP($C21977, AGE!$A:$A,AGE!$B:$D,,0,2)</f>
        <v>601.29999999999995</v>
      </c>
      <c r="K21977">
        <v>37</v>
      </c>
      <c r="L21977" t="str">
        <v>Rooney et al. 2020; Rooney et al. 2015</v>
      </c>
      <c r="M21977" t="s">
        <v>2482</v>
      </c>
      <c r="O21977" s="14"/>
      <c r="P21977" t="s">
        <v>2342</v>
      </c>
      <c r="Q21977" s="14">
        <v>4.53</v>
      </c>
      <c r="R21977">
        <v>0.1</v>
      </c>
      <c r="S21977" s="14"/>
      <c r="V21977">
        <v>1</v>
      </c>
      <c r="W21977" t="s">
        <v>2570</v>
      </c>
      <c r="AB21977" t="s">
        <v>248</v>
      </c>
      <c r="AC21977" t="s">
        <v>2650</v>
      </c>
    </row>
    <row r="21978" spans="1:29" x14ac:dyDescent="0.3">
      <c r="A21978">
        <v>29695</v>
      </c>
      <c r="B21978" s="15" t="s">
        <v>2076</v>
      </c>
      <c r="C21978" t="str">
        <f>_xlfn.XLOOKUP($B21978, STANDARDS!$A:$A, STANDARDS!$B:$B,,0,2)</f>
        <v>Nadaleen Fm, Rackla Gp</v>
      </c>
      <c r="D21978" t="s">
        <v>517</v>
      </c>
      <c r="E21978" t="s">
        <v>2278</v>
      </c>
      <c r="F21978">
        <v>133</v>
      </c>
      <c r="G21978">
        <v>64.5</v>
      </c>
      <c r="H21978">
        <v>1</v>
      </c>
      <c r="I21978" t="s">
        <v>1816</v>
      </c>
      <c r="J21978" cm="1">
        <f t="array" ref="J21978:L21978">_xlfn.XLOOKUP($C21978, AGE!$A:$A,AGE!$B:$D,,0,2)</f>
        <v>601.29999999999995</v>
      </c>
      <c r="K21978">
        <v>37</v>
      </c>
      <c r="L21978" t="str">
        <v>Rooney et al. 2020; Rooney et al. 2015</v>
      </c>
      <c r="M21978" t="s">
        <v>2482</v>
      </c>
      <c r="O21978" s="14"/>
      <c r="P21978" t="s">
        <v>2342</v>
      </c>
      <c r="Q21978" s="14">
        <v>4.25</v>
      </c>
      <c r="R21978">
        <v>0.1</v>
      </c>
      <c r="S21978" s="14"/>
      <c r="V21978">
        <v>1</v>
      </c>
      <c r="W21978" t="s">
        <v>2570</v>
      </c>
      <c r="AB21978" t="s">
        <v>248</v>
      </c>
      <c r="AC21978" t="s">
        <v>2650</v>
      </c>
    </row>
    <row r="21979" spans="1:29" x14ac:dyDescent="0.3">
      <c r="A21979">
        <v>29696</v>
      </c>
      <c r="B21979" s="15" t="s">
        <v>887</v>
      </c>
      <c r="C21979" t="str">
        <f>_xlfn.XLOOKUP($B21979, STANDARDS!$A:$A, STANDARDS!$B:$B,,0,2)</f>
        <v>Blueflower Fm, Rackla Gp</v>
      </c>
      <c r="D21979" t="s">
        <v>517</v>
      </c>
      <c r="E21979" t="s">
        <v>2278</v>
      </c>
      <c r="F21979">
        <v>133</v>
      </c>
      <c r="G21979">
        <v>64.5</v>
      </c>
      <c r="H21979">
        <v>1</v>
      </c>
      <c r="I21979" t="s">
        <v>1816</v>
      </c>
      <c r="J21979" cm="1">
        <f t="array" ref="J21979:L21979">_xlfn.XLOOKUP($C21979, AGE!$A:$A,AGE!$B:$D,,0,2)</f>
        <v>560</v>
      </c>
      <c r="K21979">
        <v>19</v>
      </c>
      <c r="L21979" t="str">
        <v>Carbone and Narbonne 2014; Rooney et al. 2020</v>
      </c>
      <c r="M21979" t="s">
        <v>2484</v>
      </c>
      <c r="O21979" s="14"/>
      <c r="P21979" t="s">
        <v>2342</v>
      </c>
      <c r="Q21979" s="14">
        <v>-0.64</v>
      </c>
      <c r="R21979">
        <v>0.1</v>
      </c>
      <c r="S21979" s="14"/>
      <c r="V21979">
        <v>1</v>
      </c>
      <c r="W21979" t="s">
        <v>2570</v>
      </c>
    </row>
    <row r="21980" spans="1:29" x14ac:dyDescent="0.3">
      <c r="A21980">
        <v>29697</v>
      </c>
      <c r="B21980" s="15" t="s">
        <v>887</v>
      </c>
      <c r="C21980" t="str">
        <f>_xlfn.XLOOKUP($B21980, STANDARDS!$A:$A, STANDARDS!$B:$B,,0,2)</f>
        <v>Blueflower Fm, Rackla Gp</v>
      </c>
      <c r="D21980" t="s">
        <v>517</v>
      </c>
      <c r="E21980" t="s">
        <v>2278</v>
      </c>
      <c r="F21980">
        <v>133</v>
      </c>
      <c r="G21980">
        <v>64.5</v>
      </c>
      <c r="H21980">
        <v>1</v>
      </c>
      <c r="I21980" t="s">
        <v>1816</v>
      </c>
      <c r="J21980" cm="1">
        <f t="array" ref="J21980:L21980">_xlfn.XLOOKUP($C21980, AGE!$A:$A,AGE!$B:$D,,0,2)</f>
        <v>560</v>
      </c>
      <c r="K21980">
        <v>19</v>
      </c>
      <c r="L21980" t="str">
        <v>Carbone and Narbonne 2014; Rooney et al. 2020</v>
      </c>
      <c r="M21980" t="s">
        <v>2484</v>
      </c>
      <c r="O21980" s="14"/>
      <c r="P21980" t="s">
        <v>2342</v>
      </c>
      <c r="Q21980" s="14">
        <v>-0.02</v>
      </c>
      <c r="R21980">
        <v>0.1</v>
      </c>
      <c r="S21980" s="14"/>
      <c r="V21980">
        <v>1</v>
      </c>
      <c r="W21980" t="s">
        <v>2570</v>
      </c>
    </row>
    <row r="21981" spans="1:29" x14ac:dyDescent="0.3">
      <c r="A21981">
        <v>29698</v>
      </c>
      <c r="B21981" s="15" t="s">
        <v>887</v>
      </c>
      <c r="C21981" t="str">
        <f>_xlfn.XLOOKUP($B21981, STANDARDS!$A:$A, STANDARDS!$B:$B,,0,2)</f>
        <v>Blueflower Fm, Rackla Gp</v>
      </c>
      <c r="D21981" t="s">
        <v>517</v>
      </c>
      <c r="E21981" t="s">
        <v>2278</v>
      </c>
      <c r="F21981">
        <v>133</v>
      </c>
      <c r="G21981">
        <v>64.5</v>
      </c>
      <c r="H21981">
        <v>1</v>
      </c>
      <c r="I21981" t="s">
        <v>1816</v>
      </c>
      <c r="J21981" cm="1">
        <f t="array" ref="J21981:L21981">_xlfn.XLOOKUP($C21981, AGE!$A:$A,AGE!$B:$D,,0,2)</f>
        <v>560</v>
      </c>
      <c r="K21981">
        <v>19</v>
      </c>
      <c r="L21981" t="str">
        <v>Carbone and Narbonne 2014; Rooney et al. 2020</v>
      </c>
      <c r="M21981" t="s">
        <v>2484</v>
      </c>
      <c r="O21981" s="14"/>
      <c r="P21981" t="s">
        <v>2342</v>
      </c>
      <c r="Q21981" s="14">
        <v>-0.16</v>
      </c>
      <c r="R21981">
        <v>0.1</v>
      </c>
      <c r="S21981" s="14"/>
      <c r="V21981">
        <v>1</v>
      </c>
      <c r="W21981" t="s">
        <v>2570</v>
      </c>
    </row>
    <row r="21982" spans="1:29" x14ac:dyDescent="0.3">
      <c r="A21982">
        <v>29699</v>
      </c>
      <c r="B21982" s="15" t="s">
        <v>887</v>
      </c>
      <c r="C21982" t="str">
        <f>_xlfn.XLOOKUP($B21982, STANDARDS!$A:$A, STANDARDS!$B:$B,,0,2)</f>
        <v>Blueflower Fm, Rackla Gp</v>
      </c>
      <c r="D21982" t="s">
        <v>517</v>
      </c>
      <c r="E21982" t="s">
        <v>2278</v>
      </c>
      <c r="F21982">
        <v>133</v>
      </c>
      <c r="G21982">
        <v>64.5</v>
      </c>
      <c r="H21982">
        <v>1</v>
      </c>
      <c r="I21982" t="s">
        <v>1816</v>
      </c>
      <c r="J21982" cm="1">
        <f t="array" ref="J21982:L21982">_xlfn.XLOOKUP($C21982, AGE!$A:$A,AGE!$B:$D,,0,2)</f>
        <v>560</v>
      </c>
      <c r="K21982">
        <v>19</v>
      </c>
      <c r="L21982" t="str">
        <v>Carbone and Narbonne 2014; Rooney et al. 2020</v>
      </c>
      <c r="M21982" t="s">
        <v>2484</v>
      </c>
      <c r="O21982" s="14"/>
      <c r="P21982" t="s">
        <v>2342</v>
      </c>
      <c r="Q21982" s="14">
        <v>-0.22</v>
      </c>
      <c r="R21982">
        <v>0.1</v>
      </c>
      <c r="S21982" s="14"/>
      <c r="V21982">
        <v>1</v>
      </c>
      <c r="W21982" t="s">
        <v>2570</v>
      </c>
    </row>
    <row r="21983" spans="1:29" x14ac:dyDescent="0.3">
      <c r="A21983">
        <v>29700</v>
      </c>
      <c r="B21983" s="15" t="s">
        <v>887</v>
      </c>
      <c r="C21983" t="str">
        <f>_xlfn.XLOOKUP($B21983, STANDARDS!$A:$A, STANDARDS!$B:$B,,0,2)</f>
        <v>Blueflower Fm, Rackla Gp</v>
      </c>
      <c r="D21983" t="s">
        <v>517</v>
      </c>
      <c r="E21983" t="s">
        <v>2278</v>
      </c>
      <c r="F21983">
        <v>133</v>
      </c>
      <c r="G21983">
        <v>64.5</v>
      </c>
      <c r="H21983">
        <v>1</v>
      </c>
      <c r="I21983" t="s">
        <v>1816</v>
      </c>
      <c r="J21983" cm="1">
        <f t="array" ref="J21983:L21983">_xlfn.XLOOKUP($C21983, AGE!$A:$A,AGE!$B:$D,,0,2)</f>
        <v>560</v>
      </c>
      <c r="K21983">
        <v>19</v>
      </c>
      <c r="L21983" t="str">
        <v>Carbone and Narbonne 2014; Rooney et al. 2020</v>
      </c>
      <c r="M21983" t="s">
        <v>2484</v>
      </c>
      <c r="O21983" s="14"/>
      <c r="P21983" t="s">
        <v>2342</v>
      </c>
      <c r="Q21983" s="14">
        <v>-0.47</v>
      </c>
      <c r="R21983">
        <v>0.1</v>
      </c>
      <c r="S21983" s="14"/>
      <c r="V21983">
        <v>1</v>
      </c>
      <c r="W21983" t="s">
        <v>2570</v>
      </c>
    </row>
    <row r="21984" spans="1:29" x14ac:dyDescent="0.3">
      <c r="A21984">
        <v>29701</v>
      </c>
      <c r="B21984" s="15" t="s">
        <v>887</v>
      </c>
      <c r="C21984" t="str">
        <f>_xlfn.XLOOKUP($B21984, STANDARDS!$A:$A, STANDARDS!$B:$B,,0,2)</f>
        <v>Blueflower Fm, Rackla Gp</v>
      </c>
      <c r="D21984" t="s">
        <v>517</v>
      </c>
      <c r="E21984" t="s">
        <v>2278</v>
      </c>
      <c r="F21984">
        <v>133</v>
      </c>
      <c r="G21984">
        <v>64.5</v>
      </c>
      <c r="H21984">
        <v>1</v>
      </c>
      <c r="I21984" t="s">
        <v>1816</v>
      </c>
      <c r="J21984" cm="1">
        <f t="array" ref="J21984:L21984">_xlfn.XLOOKUP($C21984, AGE!$A:$A,AGE!$B:$D,,0,2)</f>
        <v>560</v>
      </c>
      <c r="K21984">
        <v>19</v>
      </c>
      <c r="L21984" t="str">
        <v>Carbone and Narbonne 2014; Rooney et al. 2020</v>
      </c>
      <c r="M21984" t="s">
        <v>2484</v>
      </c>
      <c r="O21984" s="14"/>
      <c r="P21984" t="s">
        <v>2342</v>
      </c>
      <c r="Q21984" s="14">
        <v>-0.59</v>
      </c>
      <c r="R21984">
        <v>0.1</v>
      </c>
      <c r="S21984" s="14"/>
      <c r="V21984">
        <v>1</v>
      </c>
      <c r="W21984" t="s">
        <v>2570</v>
      </c>
    </row>
    <row r="21985" spans="1:23" x14ac:dyDescent="0.3">
      <c r="A21985">
        <v>29702</v>
      </c>
      <c r="B21985" s="15" t="s">
        <v>887</v>
      </c>
      <c r="C21985" t="str">
        <f>_xlfn.XLOOKUP($B21985, STANDARDS!$A:$A, STANDARDS!$B:$B,,0,2)</f>
        <v>Blueflower Fm, Rackla Gp</v>
      </c>
      <c r="D21985" t="s">
        <v>517</v>
      </c>
      <c r="E21985" t="s">
        <v>2278</v>
      </c>
      <c r="F21985">
        <v>133</v>
      </c>
      <c r="G21985">
        <v>64.5</v>
      </c>
      <c r="H21985">
        <v>1</v>
      </c>
      <c r="I21985" t="s">
        <v>1816</v>
      </c>
      <c r="J21985" cm="1">
        <f t="array" ref="J21985:L21985">_xlfn.XLOOKUP($C21985, AGE!$A:$A,AGE!$B:$D,,0,2)</f>
        <v>560</v>
      </c>
      <c r="K21985">
        <v>19</v>
      </c>
      <c r="L21985" t="str">
        <v>Carbone and Narbonne 2014; Rooney et al. 2020</v>
      </c>
      <c r="M21985" t="s">
        <v>2484</v>
      </c>
      <c r="O21985" s="14"/>
      <c r="P21985" t="s">
        <v>2342</v>
      </c>
      <c r="Q21985" s="14">
        <v>-0.37</v>
      </c>
      <c r="R21985">
        <v>0.1</v>
      </c>
      <c r="S21985" s="14"/>
      <c r="V21985">
        <v>1</v>
      </c>
      <c r="W21985" t="s">
        <v>2570</v>
      </c>
    </row>
    <row r="21986" spans="1:23" x14ac:dyDescent="0.3">
      <c r="A21986">
        <v>29703</v>
      </c>
      <c r="B21986" s="15" t="s">
        <v>887</v>
      </c>
      <c r="C21986" t="str">
        <f>_xlfn.XLOOKUP($B21986, STANDARDS!$A:$A, STANDARDS!$B:$B,,0,2)</f>
        <v>Blueflower Fm, Rackla Gp</v>
      </c>
      <c r="D21986" t="s">
        <v>517</v>
      </c>
      <c r="E21986" t="s">
        <v>2278</v>
      </c>
      <c r="F21986">
        <v>133</v>
      </c>
      <c r="G21986">
        <v>64.5</v>
      </c>
      <c r="H21986">
        <v>1</v>
      </c>
      <c r="I21986" t="s">
        <v>1816</v>
      </c>
      <c r="J21986" cm="1">
        <f t="array" ref="J21986:L21986">_xlfn.XLOOKUP($C21986, AGE!$A:$A,AGE!$B:$D,,0,2)</f>
        <v>560</v>
      </c>
      <c r="K21986">
        <v>19</v>
      </c>
      <c r="L21986" t="str">
        <v>Carbone and Narbonne 2014; Rooney et al. 2020</v>
      </c>
      <c r="M21986" t="s">
        <v>2484</v>
      </c>
      <c r="O21986" s="14"/>
      <c r="P21986" t="s">
        <v>2342</v>
      </c>
      <c r="Q21986" s="14">
        <v>-0.56000000000000005</v>
      </c>
      <c r="R21986">
        <v>0.1</v>
      </c>
      <c r="S21986" s="14"/>
      <c r="V21986">
        <v>1</v>
      </c>
      <c r="W21986" t="s">
        <v>2570</v>
      </c>
    </row>
    <row r="21987" spans="1:23" x14ac:dyDescent="0.3">
      <c r="A21987">
        <v>29704</v>
      </c>
      <c r="B21987" s="15" t="s">
        <v>887</v>
      </c>
      <c r="C21987" t="str">
        <f>_xlfn.XLOOKUP($B21987, STANDARDS!$A:$A, STANDARDS!$B:$B,,0,2)</f>
        <v>Blueflower Fm, Rackla Gp</v>
      </c>
      <c r="D21987" t="s">
        <v>517</v>
      </c>
      <c r="E21987" t="s">
        <v>2278</v>
      </c>
      <c r="F21987">
        <v>133</v>
      </c>
      <c r="G21987">
        <v>64.5</v>
      </c>
      <c r="H21987">
        <v>1</v>
      </c>
      <c r="I21987" t="s">
        <v>1816</v>
      </c>
      <c r="J21987" cm="1">
        <f t="array" ref="J21987:L21987">_xlfn.XLOOKUP($C21987, AGE!$A:$A,AGE!$B:$D,,0,2)</f>
        <v>560</v>
      </c>
      <c r="K21987">
        <v>19</v>
      </c>
      <c r="L21987" t="str">
        <v>Carbone and Narbonne 2014; Rooney et al. 2020</v>
      </c>
      <c r="M21987" t="s">
        <v>2484</v>
      </c>
      <c r="O21987" s="14"/>
      <c r="P21987" t="s">
        <v>2342</v>
      </c>
      <c r="Q21987" s="14">
        <v>-0.6</v>
      </c>
      <c r="R21987">
        <v>0.1</v>
      </c>
      <c r="S21987" s="14"/>
      <c r="V21987">
        <v>1</v>
      </c>
      <c r="W21987" t="s">
        <v>2570</v>
      </c>
    </row>
    <row r="21988" spans="1:23" x14ac:dyDescent="0.3">
      <c r="A21988">
        <v>29705</v>
      </c>
      <c r="B21988" s="15" t="s">
        <v>887</v>
      </c>
      <c r="C21988" t="str">
        <f>_xlfn.XLOOKUP($B21988, STANDARDS!$A:$A, STANDARDS!$B:$B,,0,2)</f>
        <v>Blueflower Fm, Rackla Gp</v>
      </c>
      <c r="D21988" t="s">
        <v>517</v>
      </c>
      <c r="E21988" t="s">
        <v>2278</v>
      </c>
      <c r="F21988">
        <v>133</v>
      </c>
      <c r="G21988">
        <v>64.5</v>
      </c>
      <c r="H21988">
        <v>1</v>
      </c>
      <c r="I21988" t="s">
        <v>1816</v>
      </c>
      <c r="J21988" cm="1">
        <f t="array" ref="J21988:L21988">_xlfn.XLOOKUP($C21988, AGE!$A:$A,AGE!$B:$D,,0,2)</f>
        <v>560</v>
      </c>
      <c r="K21988">
        <v>19</v>
      </c>
      <c r="L21988" t="str">
        <v>Carbone and Narbonne 2014; Rooney et al. 2020</v>
      </c>
      <c r="M21988" t="s">
        <v>2484</v>
      </c>
      <c r="O21988" s="14"/>
      <c r="P21988" t="s">
        <v>2342</v>
      </c>
      <c r="Q21988" s="14">
        <v>-0.51</v>
      </c>
      <c r="R21988">
        <v>0.1</v>
      </c>
      <c r="S21988" s="14"/>
      <c r="V21988">
        <v>1</v>
      </c>
      <c r="W21988" t="s">
        <v>2570</v>
      </c>
    </row>
    <row r="21989" spans="1:23" x14ac:dyDescent="0.3">
      <c r="A21989">
        <v>29706</v>
      </c>
      <c r="B21989" s="15" t="s">
        <v>887</v>
      </c>
      <c r="C21989" t="str">
        <f>_xlfn.XLOOKUP($B21989, STANDARDS!$A:$A, STANDARDS!$B:$B,,0,2)</f>
        <v>Blueflower Fm, Rackla Gp</v>
      </c>
      <c r="D21989" t="s">
        <v>517</v>
      </c>
      <c r="E21989" t="s">
        <v>2278</v>
      </c>
      <c r="F21989">
        <v>133</v>
      </c>
      <c r="G21989">
        <v>64.5</v>
      </c>
      <c r="H21989">
        <v>1</v>
      </c>
      <c r="I21989" t="s">
        <v>1816</v>
      </c>
      <c r="J21989" cm="1">
        <f t="array" ref="J21989:L21989">_xlfn.XLOOKUP($C21989, AGE!$A:$A,AGE!$B:$D,,0,2)</f>
        <v>560</v>
      </c>
      <c r="K21989">
        <v>19</v>
      </c>
      <c r="L21989" t="str">
        <v>Carbone and Narbonne 2014; Rooney et al. 2020</v>
      </c>
      <c r="M21989" t="s">
        <v>2484</v>
      </c>
      <c r="O21989" s="14"/>
      <c r="P21989" t="s">
        <v>2342</v>
      </c>
      <c r="Q21989" s="14">
        <v>-0.53</v>
      </c>
      <c r="R21989">
        <v>0.1</v>
      </c>
      <c r="S21989" s="14"/>
      <c r="V21989">
        <v>1</v>
      </c>
      <c r="W21989" t="s">
        <v>2570</v>
      </c>
    </row>
    <row r="21990" spans="1:23" x14ac:dyDescent="0.3">
      <c r="A21990">
        <v>29707</v>
      </c>
      <c r="B21990" s="15" t="s">
        <v>887</v>
      </c>
      <c r="C21990" t="str">
        <f>_xlfn.XLOOKUP($B21990, STANDARDS!$A:$A, STANDARDS!$B:$B,,0,2)</f>
        <v>Blueflower Fm, Rackla Gp</v>
      </c>
      <c r="D21990" t="s">
        <v>517</v>
      </c>
      <c r="E21990" t="s">
        <v>2278</v>
      </c>
      <c r="F21990">
        <v>133</v>
      </c>
      <c r="G21990">
        <v>64.5</v>
      </c>
      <c r="H21990">
        <v>1</v>
      </c>
      <c r="I21990" t="s">
        <v>1816</v>
      </c>
      <c r="J21990" cm="1">
        <f t="array" ref="J21990:L21990">_xlfn.XLOOKUP($C21990, AGE!$A:$A,AGE!$B:$D,,0,2)</f>
        <v>560</v>
      </c>
      <c r="K21990">
        <v>19</v>
      </c>
      <c r="L21990" t="str">
        <v>Carbone and Narbonne 2014; Rooney et al. 2020</v>
      </c>
      <c r="M21990" t="s">
        <v>2484</v>
      </c>
      <c r="O21990" s="14"/>
      <c r="P21990" t="s">
        <v>2342</v>
      </c>
      <c r="Q21990" s="14">
        <v>-0.79</v>
      </c>
      <c r="R21990">
        <v>0.1</v>
      </c>
      <c r="S21990" s="14"/>
      <c r="V21990">
        <v>1</v>
      </c>
      <c r="W21990" t="s">
        <v>2570</v>
      </c>
    </row>
    <row r="21991" spans="1:23" x14ac:dyDescent="0.3">
      <c r="A21991">
        <v>29708</v>
      </c>
      <c r="B21991" s="15" t="s">
        <v>887</v>
      </c>
      <c r="C21991" t="str">
        <f>_xlfn.XLOOKUP($B21991, STANDARDS!$A:$A, STANDARDS!$B:$B,,0,2)</f>
        <v>Blueflower Fm, Rackla Gp</v>
      </c>
      <c r="D21991" t="s">
        <v>517</v>
      </c>
      <c r="E21991" t="s">
        <v>2278</v>
      </c>
      <c r="F21991">
        <v>133</v>
      </c>
      <c r="G21991">
        <v>64.5</v>
      </c>
      <c r="H21991">
        <v>1</v>
      </c>
      <c r="I21991" t="s">
        <v>1816</v>
      </c>
      <c r="J21991" cm="1">
        <f t="array" ref="J21991:L21991">_xlfn.XLOOKUP($C21991, AGE!$A:$A,AGE!$B:$D,,0,2)</f>
        <v>560</v>
      </c>
      <c r="K21991">
        <v>19</v>
      </c>
      <c r="L21991" t="str">
        <v>Carbone and Narbonne 2014; Rooney et al. 2020</v>
      </c>
      <c r="M21991" t="s">
        <v>2484</v>
      </c>
      <c r="O21991" s="14"/>
      <c r="P21991" t="s">
        <v>2342</v>
      </c>
      <c r="Q21991" s="14">
        <v>0</v>
      </c>
      <c r="R21991">
        <v>0.1</v>
      </c>
      <c r="S21991" s="14"/>
      <c r="V21991">
        <v>1</v>
      </c>
      <c r="W21991" t="s">
        <v>2570</v>
      </c>
    </row>
    <row r="21992" spans="1:23" x14ac:dyDescent="0.3">
      <c r="A21992">
        <v>29709</v>
      </c>
      <c r="B21992" s="15" t="s">
        <v>887</v>
      </c>
      <c r="C21992" t="str">
        <f>_xlfn.XLOOKUP($B21992, STANDARDS!$A:$A, STANDARDS!$B:$B,,0,2)</f>
        <v>Blueflower Fm, Rackla Gp</v>
      </c>
      <c r="D21992" t="s">
        <v>517</v>
      </c>
      <c r="E21992" t="s">
        <v>2278</v>
      </c>
      <c r="F21992">
        <v>133</v>
      </c>
      <c r="G21992">
        <v>64.5</v>
      </c>
      <c r="H21992">
        <v>1</v>
      </c>
      <c r="I21992" t="s">
        <v>1816</v>
      </c>
      <c r="J21992" cm="1">
        <f t="array" ref="J21992:L21992">_xlfn.XLOOKUP($C21992, AGE!$A:$A,AGE!$B:$D,,0,2)</f>
        <v>560</v>
      </c>
      <c r="K21992">
        <v>19</v>
      </c>
      <c r="L21992" t="str">
        <v>Carbone and Narbonne 2014; Rooney et al. 2020</v>
      </c>
      <c r="M21992" t="s">
        <v>2484</v>
      </c>
      <c r="O21992" s="14"/>
      <c r="P21992" t="s">
        <v>2342</v>
      </c>
      <c r="Q21992" s="14">
        <v>-0.35</v>
      </c>
      <c r="R21992">
        <v>0.1</v>
      </c>
      <c r="S21992" s="14"/>
      <c r="V21992">
        <v>1</v>
      </c>
      <c r="W21992" t="s">
        <v>2570</v>
      </c>
    </row>
    <row r="21993" spans="1:23" x14ac:dyDescent="0.3">
      <c r="A21993">
        <v>29710</v>
      </c>
      <c r="B21993" s="15" t="s">
        <v>887</v>
      </c>
      <c r="C21993" t="str">
        <f>_xlfn.XLOOKUP($B21993, STANDARDS!$A:$A, STANDARDS!$B:$B,,0,2)</f>
        <v>Blueflower Fm, Rackla Gp</v>
      </c>
      <c r="D21993" t="s">
        <v>517</v>
      </c>
      <c r="E21993" t="s">
        <v>2278</v>
      </c>
      <c r="F21993">
        <v>133</v>
      </c>
      <c r="G21993">
        <v>64.5</v>
      </c>
      <c r="H21993">
        <v>1</v>
      </c>
      <c r="I21993" t="s">
        <v>1816</v>
      </c>
      <c r="J21993" cm="1">
        <f t="array" ref="J21993:L21993">_xlfn.XLOOKUP($C21993, AGE!$A:$A,AGE!$B:$D,,0,2)</f>
        <v>560</v>
      </c>
      <c r="K21993">
        <v>19</v>
      </c>
      <c r="L21993" t="str">
        <v>Carbone and Narbonne 2014; Rooney et al. 2020</v>
      </c>
      <c r="M21993" t="s">
        <v>2484</v>
      </c>
      <c r="O21993" s="14"/>
      <c r="P21993" t="s">
        <v>2342</v>
      </c>
      <c r="Q21993" s="14">
        <v>-2.27</v>
      </c>
      <c r="R21993">
        <v>0.1</v>
      </c>
      <c r="S21993" s="14"/>
      <c r="V21993">
        <v>1</v>
      </c>
      <c r="W21993" t="s">
        <v>2570</v>
      </c>
    </row>
    <row r="21994" spans="1:23" x14ac:dyDescent="0.3">
      <c r="A21994">
        <v>29711</v>
      </c>
      <c r="B21994" s="15" t="s">
        <v>890</v>
      </c>
      <c r="C21994" t="str">
        <f>_xlfn.XLOOKUP($B21994, STANDARDS!$A:$A, STANDARDS!$B:$B,,0,2)</f>
        <v>Ice Brook Fm, Hay Creek Gp</v>
      </c>
      <c r="D21994" t="s">
        <v>517</v>
      </c>
      <c r="E21994" t="s">
        <v>2278</v>
      </c>
      <c r="F21994">
        <v>139.5</v>
      </c>
      <c r="G21994">
        <v>64.5</v>
      </c>
      <c r="H21994">
        <v>1.5</v>
      </c>
      <c r="I21994" t="s">
        <v>1816</v>
      </c>
      <c r="J21994" cm="1">
        <f t="array" ref="J21994:L21994">_xlfn.XLOOKUP($C21994, AGE!$A:$A,AGE!$B:$D,,0,2)</f>
        <v>638</v>
      </c>
      <c r="K21994">
        <v>12</v>
      </c>
      <c r="L21994" t="str">
        <v>Rooney et al. 2015; Hoffman et al. 2021</v>
      </c>
      <c r="M21994" t="s">
        <v>2489</v>
      </c>
      <c r="O21994" s="14"/>
      <c r="P21994" t="s">
        <v>2342</v>
      </c>
      <c r="Q21994" s="14">
        <v>-0.96</v>
      </c>
      <c r="R21994">
        <v>0.1</v>
      </c>
      <c r="S21994" s="14"/>
      <c r="V21994">
        <v>1</v>
      </c>
      <c r="W21994" t="s">
        <v>2570</v>
      </c>
    </row>
    <row r="21995" spans="1:23" x14ac:dyDescent="0.3">
      <c r="A21995">
        <v>29712</v>
      </c>
      <c r="B21995" s="15" t="s">
        <v>890</v>
      </c>
      <c r="C21995" t="str">
        <f>_xlfn.XLOOKUP($B21995, STANDARDS!$A:$A, STANDARDS!$B:$B,,0,2)</f>
        <v>Ice Brook Fm, Hay Creek Gp</v>
      </c>
      <c r="D21995" t="s">
        <v>517</v>
      </c>
      <c r="E21995" t="s">
        <v>2278</v>
      </c>
      <c r="F21995">
        <v>139.5</v>
      </c>
      <c r="G21995">
        <v>64.5</v>
      </c>
      <c r="H21995">
        <v>1.5</v>
      </c>
      <c r="I21995" t="s">
        <v>1816</v>
      </c>
      <c r="J21995" cm="1">
        <f t="array" ref="J21995:L21995">_xlfn.XLOOKUP($C21995, AGE!$A:$A,AGE!$B:$D,,0,2)</f>
        <v>638</v>
      </c>
      <c r="K21995">
        <v>12</v>
      </c>
      <c r="L21995" t="str">
        <v>Rooney et al. 2015; Hoffman et al. 2021</v>
      </c>
      <c r="M21995" t="s">
        <v>2489</v>
      </c>
      <c r="O21995" s="14"/>
      <c r="P21995" t="s">
        <v>2342</v>
      </c>
      <c r="Q21995" s="14">
        <v>-1.24</v>
      </c>
      <c r="R21995">
        <v>0.1</v>
      </c>
      <c r="S21995" s="14"/>
      <c r="V21995">
        <v>1</v>
      </c>
      <c r="W21995" t="s">
        <v>2570</v>
      </c>
    </row>
    <row r="21996" spans="1:23" x14ac:dyDescent="0.3">
      <c r="A21996">
        <v>29713</v>
      </c>
      <c r="B21996" s="15" t="s">
        <v>890</v>
      </c>
      <c r="C21996" t="str">
        <f>_xlfn.XLOOKUP($B21996, STANDARDS!$A:$A, STANDARDS!$B:$B,,0,2)</f>
        <v>Ice Brook Fm, Hay Creek Gp</v>
      </c>
      <c r="D21996" t="s">
        <v>517</v>
      </c>
      <c r="E21996" t="s">
        <v>2278</v>
      </c>
      <c r="F21996">
        <v>139.5</v>
      </c>
      <c r="G21996">
        <v>64.5</v>
      </c>
      <c r="H21996">
        <v>1.5</v>
      </c>
      <c r="I21996" t="s">
        <v>1816</v>
      </c>
      <c r="J21996" cm="1">
        <f t="array" ref="J21996:L21996">_xlfn.XLOOKUP($C21996, AGE!$A:$A,AGE!$B:$D,,0,2)</f>
        <v>638</v>
      </c>
      <c r="K21996">
        <v>12</v>
      </c>
      <c r="L21996" t="str">
        <v>Rooney et al. 2015; Hoffman et al. 2021</v>
      </c>
      <c r="M21996" t="s">
        <v>2489</v>
      </c>
      <c r="O21996" s="14"/>
      <c r="P21996" t="s">
        <v>2342</v>
      </c>
      <c r="Q21996" s="14">
        <v>-0.71</v>
      </c>
      <c r="R21996">
        <v>0.1</v>
      </c>
      <c r="S21996" s="14"/>
      <c r="V21996">
        <v>1</v>
      </c>
      <c r="W21996" t="s">
        <v>2570</v>
      </c>
    </row>
    <row r="21997" spans="1:23" x14ac:dyDescent="0.3">
      <c r="A21997">
        <v>29714</v>
      </c>
      <c r="B21997" s="15" t="s">
        <v>890</v>
      </c>
      <c r="C21997" t="str">
        <f>_xlfn.XLOOKUP($B21997, STANDARDS!$A:$A, STANDARDS!$B:$B,,0,2)</f>
        <v>Ice Brook Fm, Hay Creek Gp</v>
      </c>
      <c r="D21997" t="s">
        <v>517</v>
      </c>
      <c r="E21997" t="s">
        <v>2278</v>
      </c>
      <c r="F21997">
        <v>139.5</v>
      </c>
      <c r="G21997">
        <v>64.5</v>
      </c>
      <c r="H21997">
        <v>1.5</v>
      </c>
      <c r="I21997" t="s">
        <v>1816</v>
      </c>
      <c r="J21997" cm="1">
        <f t="array" ref="J21997:L21997">_xlfn.XLOOKUP($C21997, AGE!$A:$A,AGE!$B:$D,,0,2)</f>
        <v>638</v>
      </c>
      <c r="K21997">
        <v>12</v>
      </c>
      <c r="L21997" t="str">
        <v>Rooney et al. 2015; Hoffman et al. 2021</v>
      </c>
      <c r="M21997" t="s">
        <v>2489</v>
      </c>
      <c r="O21997" s="14"/>
      <c r="P21997" t="s">
        <v>2342</v>
      </c>
      <c r="Q21997" s="14">
        <v>-2.65</v>
      </c>
      <c r="R21997">
        <v>0.1</v>
      </c>
      <c r="S21997" s="14"/>
      <c r="V21997">
        <v>1</v>
      </c>
      <c r="W21997" t="s">
        <v>2570</v>
      </c>
    </row>
    <row r="21998" spans="1:23" x14ac:dyDescent="0.3">
      <c r="A21998">
        <v>29715</v>
      </c>
      <c r="B21998" s="15" t="s">
        <v>890</v>
      </c>
      <c r="C21998" t="str">
        <f>_xlfn.XLOOKUP($B21998, STANDARDS!$A:$A, STANDARDS!$B:$B,,0,2)</f>
        <v>Ice Brook Fm, Hay Creek Gp</v>
      </c>
      <c r="D21998" t="s">
        <v>517</v>
      </c>
      <c r="E21998" t="s">
        <v>2278</v>
      </c>
      <c r="F21998">
        <v>139.5</v>
      </c>
      <c r="G21998">
        <v>64.5</v>
      </c>
      <c r="H21998">
        <v>1.5</v>
      </c>
      <c r="I21998" t="s">
        <v>1816</v>
      </c>
      <c r="J21998" cm="1">
        <f t="array" ref="J21998:L21998">_xlfn.XLOOKUP($C21998, AGE!$A:$A,AGE!$B:$D,,0,2)</f>
        <v>638</v>
      </c>
      <c r="K21998">
        <v>12</v>
      </c>
      <c r="L21998" t="str">
        <v>Rooney et al. 2015; Hoffman et al. 2021</v>
      </c>
      <c r="M21998" t="s">
        <v>2489</v>
      </c>
      <c r="O21998" s="14"/>
      <c r="P21998" t="s">
        <v>2342</v>
      </c>
      <c r="Q21998" s="14">
        <v>4.45</v>
      </c>
      <c r="R21998">
        <v>0.1</v>
      </c>
      <c r="S21998" s="14"/>
      <c r="V21998">
        <v>1</v>
      </c>
      <c r="W21998" t="s">
        <v>2570</v>
      </c>
    </row>
    <row r="21999" spans="1:23" x14ac:dyDescent="0.3">
      <c r="A21999">
        <v>29716</v>
      </c>
      <c r="B21999" s="15" t="s">
        <v>890</v>
      </c>
      <c r="C21999" t="str">
        <f>_xlfn.XLOOKUP($B21999, STANDARDS!$A:$A, STANDARDS!$B:$B,,0,2)</f>
        <v>Ice Brook Fm, Hay Creek Gp</v>
      </c>
      <c r="D21999" t="s">
        <v>517</v>
      </c>
      <c r="E21999" t="s">
        <v>2278</v>
      </c>
      <c r="F21999">
        <v>139.5</v>
      </c>
      <c r="G21999">
        <v>64.5</v>
      </c>
      <c r="H21999">
        <v>1.5</v>
      </c>
      <c r="I21999" t="s">
        <v>1816</v>
      </c>
      <c r="J21999" cm="1">
        <f t="array" ref="J21999:L21999">_xlfn.XLOOKUP($C21999, AGE!$A:$A,AGE!$B:$D,,0,2)</f>
        <v>638</v>
      </c>
      <c r="K21999">
        <v>12</v>
      </c>
      <c r="L21999" t="str">
        <v>Rooney et al. 2015; Hoffman et al. 2021</v>
      </c>
      <c r="M21999" t="s">
        <v>2489</v>
      </c>
      <c r="O21999" s="14"/>
      <c r="P21999" t="s">
        <v>2342</v>
      </c>
      <c r="Q21999" s="14">
        <v>1.69</v>
      </c>
      <c r="R21999">
        <v>0.1</v>
      </c>
      <c r="S21999" s="14"/>
      <c r="V21999">
        <v>1</v>
      </c>
      <c r="W21999" t="s">
        <v>2570</v>
      </c>
    </row>
    <row r="22000" spans="1:23" x14ac:dyDescent="0.3">
      <c r="A22000">
        <v>29717</v>
      </c>
      <c r="B22000" s="15" t="s">
        <v>890</v>
      </c>
      <c r="C22000" t="str">
        <f>_xlfn.XLOOKUP($B22000, STANDARDS!$A:$A, STANDARDS!$B:$B,,0,2)</f>
        <v>Ice Brook Fm, Hay Creek Gp</v>
      </c>
      <c r="D22000" t="s">
        <v>517</v>
      </c>
      <c r="E22000" t="s">
        <v>2278</v>
      </c>
      <c r="F22000">
        <v>139.5</v>
      </c>
      <c r="G22000">
        <v>64.5</v>
      </c>
      <c r="H22000">
        <v>1.5</v>
      </c>
      <c r="I22000" t="s">
        <v>1816</v>
      </c>
      <c r="J22000" cm="1">
        <f t="array" ref="J22000:L22000">_xlfn.XLOOKUP($C22000, AGE!$A:$A,AGE!$B:$D,,0,2)</f>
        <v>638</v>
      </c>
      <c r="K22000">
        <v>12</v>
      </c>
      <c r="L22000" t="str">
        <v>Rooney et al. 2015; Hoffman et al. 2021</v>
      </c>
      <c r="M22000" t="s">
        <v>2489</v>
      </c>
      <c r="O22000" s="14"/>
      <c r="P22000" t="s">
        <v>2342</v>
      </c>
      <c r="Q22000" s="14">
        <v>2.88</v>
      </c>
      <c r="R22000">
        <v>0.1</v>
      </c>
      <c r="S22000" s="14"/>
      <c r="V22000">
        <v>1</v>
      </c>
      <c r="W22000" t="s">
        <v>2570</v>
      </c>
    </row>
    <row r="22001" spans="1:23" x14ac:dyDescent="0.3">
      <c r="A22001">
        <v>29718</v>
      </c>
      <c r="B22001" s="15" t="s">
        <v>2070</v>
      </c>
      <c r="C22001" t="str">
        <f>_xlfn.XLOOKUP($B22001, STANDARDS!$A:$A, STANDARDS!$B:$B,,0,2)</f>
        <v>Ravensthroat Fm, Hay Creek Gp</v>
      </c>
      <c r="D22001" t="s">
        <v>517</v>
      </c>
      <c r="E22001" t="s">
        <v>2278</v>
      </c>
      <c r="F22001">
        <v>139.5</v>
      </c>
      <c r="G22001">
        <v>64.5</v>
      </c>
      <c r="H22001">
        <v>1.5</v>
      </c>
      <c r="I22001" t="s">
        <v>1816</v>
      </c>
      <c r="J22001" cm="1">
        <f t="array" ref="J22001:L22001">_xlfn.XLOOKUP($C22001, AGE!$A:$A,AGE!$B:$D,,0,2)</f>
        <v>638</v>
      </c>
      <c r="K22001">
        <v>12</v>
      </c>
      <c r="L22001" t="str">
        <v>Rooney et al. 2015; Hoffman et al. 2021</v>
      </c>
      <c r="M22001" t="s">
        <v>2480</v>
      </c>
      <c r="O22001" s="14"/>
      <c r="P22001" t="s">
        <v>2342</v>
      </c>
      <c r="Q22001" s="14">
        <v>-3.93</v>
      </c>
      <c r="R22001">
        <v>0.1</v>
      </c>
      <c r="S22001" s="14"/>
      <c r="V22001">
        <v>1</v>
      </c>
      <c r="W22001" t="s">
        <v>2570</v>
      </c>
    </row>
    <row r="22002" spans="1:23" x14ac:dyDescent="0.3">
      <c r="A22002">
        <v>29719</v>
      </c>
      <c r="B22002" s="15" t="s">
        <v>2070</v>
      </c>
      <c r="C22002" t="str">
        <f>_xlfn.XLOOKUP($B22002, STANDARDS!$A:$A, STANDARDS!$B:$B,,0,2)</f>
        <v>Ravensthroat Fm, Hay Creek Gp</v>
      </c>
      <c r="D22002" t="s">
        <v>517</v>
      </c>
      <c r="E22002" t="s">
        <v>2278</v>
      </c>
      <c r="F22002">
        <v>139.5</v>
      </c>
      <c r="G22002">
        <v>64.5</v>
      </c>
      <c r="H22002">
        <v>1.5</v>
      </c>
      <c r="I22002" t="s">
        <v>1816</v>
      </c>
      <c r="J22002" cm="1">
        <f t="array" ref="J22002:L22002">_xlfn.XLOOKUP($C22002, AGE!$A:$A,AGE!$B:$D,,0,2)</f>
        <v>638</v>
      </c>
      <c r="K22002">
        <v>12</v>
      </c>
      <c r="L22002" t="str">
        <v>Rooney et al. 2015; Hoffman et al. 2021</v>
      </c>
      <c r="M22002" t="s">
        <v>2480</v>
      </c>
      <c r="O22002" s="14"/>
      <c r="P22002" t="s">
        <v>2342</v>
      </c>
      <c r="Q22002" s="14">
        <v>-3.76</v>
      </c>
      <c r="R22002">
        <v>0.1</v>
      </c>
      <c r="S22002" s="14"/>
      <c r="V22002">
        <v>1</v>
      </c>
      <c r="W22002" t="s">
        <v>2570</v>
      </c>
    </row>
    <row r="22003" spans="1:23" x14ac:dyDescent="0.3">
      <c r="A22003">
        <v>29720</v>
      </c>
      <c r="B22003" s="15" t="s">
        <v>2070</v>
      </c>
      <c r="C22003" t="str">
        <f>_xlfn.XLOOKUP($B22003, STANDARDS!$A:$A, STANDARDS!$B:$B,,0,2)</f>
        <v>Ravensthroat Fm, Hay Creek Gp</v>
      </c>
      <c r="D22003" t="s">
        <v>517</v>
      </c>
      <c r="E22003" t="s">
        <v>2278</v>
      </c>
      <c r="F22003">
        <v>139.5</v>
      </c>
      <c r="G22003">
        <v>64.5</v>
      </c>
      <c r="H22003">
        <v>1.5</v>
      </c>
      <c r="I22003" t="s">
        <v>1816</v>
      </c>
      <c r="J22003" cm="1">
        <f t="array" ref="J22003:L22003">_xlfn.XLOOKUP($C22003, AGE!$A:$A,AGE!$B:$D,,0,2)</f>
        <v>638</v>
      </c>
      <c r="K22003">
        <v>12</v>
      </c>
      <c r="L22003" t="str">
        <v>Rooney et al. 2015; Hoffman et al. 2021</v>
      </c>
      <c r="M22003" t="s">
        <v>2480</v>
      </c>
      <c r="O22003" s="14"/>
      <c r="P22003" t="s">
        <v>2342</v>
      </c>
      <c r="Q22003" s="14">
        <v>-3.52</v>
      </c>
      <c r="R22003">
        <v>0.1</v>
      </c>
      <c r="S22003" s="14"/>
      <c r="V22003">
        <v>1</v>
      </c>
      <c r="W22003" t="s">
        <v>2570</v>
      </c>
    </row>
    <row r="22004" spans="1:23" x14ac:dyDescent="0.3">
      <c r="A22004">
        <v>29721</v>
      </c>
      <c r="B22004" s="15" t="s">
        <v>2070</v>
      </c>
      <c r="C22004" t="str">
        <f>_xlfn.XLOOKUP($B22004, STANDARDS!$A:$A, STANDARDS!$B:$B,,0,2)</f>
        <v>Ravensthroat Fm, Hay Creek Gp</v>
      </c>
      <c r="D22004" t="s">
        <v>517</v>
      </c>
      <c r="E22004" t="s">
        <v>2278</v>
      </c>
      <c r="F22004">
        <v>139.5</v>
      </c>
      <c r="G22004">
        <v>64.5</v>
      </c>
      <c r="H22004">
        <v>1.5</v>
      </c>
      <c r="I22004" t="s">
        <v>1816</v>
      </c>
      <c r="J22004" cm="1">
        <f t="array" ref="J22004:L22004">_xlfn.XLOOKUP($C22004, AGE!$A:$A,AGE!$B:$D,,0,2)</f>
        <v>638</v>
      </c>
      <c r="K22004">
        <v>12</v>
      </c>
      <c r="L22004" t="str">
        <v>Rooney et al. 2015; Hoffman et al. 2021</v>
      </c>
      <c r="M22004" t="s">
        <v>2480</v>
      </c>
      <c r="O22004" s="14"/>
      <c r="P22004" t="s">
        <v>2342</v>
      </c>
      <c r="Q22004" s="14">
        <v>-3.6</v>
      </c>
      <c r="R22004">
        <v>0.1</v>
      </c>
      <c r="S22004" s="14"/>
      <c r="V22004">
        <v>1</v>
      </c>
      <c r="W22004" t="s">
        <v>2570</v>
      </c>
    </row>
    <row r="22005" spans="1:23" x14ac:dyDescent="0.3">
      <c r="A22005">
        <v>29722</v>
      </c>
      <c r="B22005" s="15" t="s">
        <v>889</v>
      </c>
      <c r="C22005" t="str">
        <f>_xlfn.XLOOKUP($B22005, STANDARDS!$A:$A, STANDARDS!$B:$B,,0,2)</f>
        <v>Sheepbed Fm, Rackla Gp</v>
      </c>
      <c r="D22005" t="s">
        <v>517</v>
      </c>
      <c r="E22005" t="s">
        <v>2278</v>
      </c>
      <c r="F22005">
        <v>139.5</v>
      </c>
      <c r="G22005">
        <v>64.5</v>
      </c>
      <c r="H22005">
        <v>1.5</v>
      </c>
      <c r="I22005" t="s">
        <v>1816</v>
      </c>
      <c r="J22005" cm="1">
        <f t="array" ref="J22005:L22005">_xlfn.XLOOKUP($C22005, AGE!$A:$A,AGE!$B:$D,,0,2)</f>
        <v>604.1</v>
      </c>
      <c r="K22005">
        <v>34.200000000000003</v>
      </c>
      <c r="L22005" t="str">
        <v>Rooney et al. 2020; Rooney et al. 2015</v>
      </c>
      <c r="M22005" t="s">
        <v>2481</v>
      </c>
      <c r="O22005" s="14"/>
      <c r="P22005" t="s">
        <v>2342</v>
      </c>
      <c r="Q22005" s="14">
        <v>0.18</v>
      </c>
      <c r="R22005">
        <v>0.1</v>
      </c>
      <c r="S22005" s="14"/>
      <c r="V22005">
        <v>1</v>
      </c>
      <c r="W22005" t="s">
        <v>2570</v>
      </c>
    </row>
    <row r="22006" spans="1:23" x14ac:dyDescent="0.3">
      <c r="A22006">
        <v>29723</v>
      </c>
      <c r="B22006" s="15" t="s">
        <v>889</v>
      </c>
      <c r="C22006" t="str">
        <f>_xlfn.XLOOKUP($B22006, STANDARDS!$A:$A, STANDARDS!$B:$B,,0,2)</f>
        <v>Sheepbed Fm, Rackla Gp</v>
      </c>
      <c r="D22006" t="s">
        <v>517</v>
      </c>
      <c r="E22006" t="s">
        <v>2278</v>
      </c>
      <c r="F22006">
        <v>139.5</v>
      </c>
      <c r="G22006">
        <v>64.5</v>
      </c>
      <c r="H22006">
        <v>1.5</v>
      </c>
      <c r="I22006" t="s">
        <v>1816</v>
      </c>
      <c r="J22006" cm="1">
        <f t="array" ref="J22006:L22006">_xlfn.XLOOKUP($C22006, AGE!$A:$A,AGE!$B:$D,,0,2)</f>
        <v>604.1</v>
      </c>
      <c r="K22006">
        <v>34.200000000000003</v>
      </c>
      <c r="L22006" t="str">
        <v>Rooney et al. 2020; Rooney et al. 2015</v>
      </c>
      <c r="M22006" t="s">
        <v>2481</v>
      </c>
      <c r="O22006" s="14"/>
      <c r="P22006" t="s">
        <v>2342</v>
      </c>
      <c r="Q22006" s="14">
        <v>-0.04</v>
      </c>
      <c r="R22006">
        <v>0.1</v>
      </c>
      <c r="S22006" s="14"/>
      <c r="V22006">
        <v>1</v>
      </c>
      <c r="W22006" t="s">
        <v>2570</v>
      </c>
    </row>
    <row r="22007" spans="1:23" x14ac:dyDescent="0.3">
      <c r="A22007">
        <v>29724</v>
      </c>
      <c r="B22007" s="15" t="s">
        <v>889</v>
      </c>
      <c r="C22007" t="str">
        <f>_xlfn.XLOOKUP($B22007, STANDARDS!$A:$A, STANDARDS!$B:$B,,0,2)</f>
        <v>Sheepbed Fm, Rackla Gp</v>
      </c>
      <c r="D22007" t="s">
        <v>517</v>
      </c>
      <c r="E22007" t="s">
        <v>2278</v>
      </c>
      <c r="F22007">
        <v>139.5</v>
      </c>
      <c r="G22007">
        <v>64.5</v>
      </c>
      <c r="H22007">
        <v>1.5</v>
      </c>
      <c r="I22007" t="s">
        <v>1816</v>
      </c>
      <c r="J22007" cm="1">
        <f t="array" ref="J22007:L22007">_xlfn.XLOOKUP($C22007, AGE!$A:$A,AGE!$B:$D,,0,2)</f>
        <v>604.1</v>
      </c>
      <c r="K22007">
        <v>34.200000000000003</v>
      </c>
      <c r="L22007" t="str">
        <v>Rooney et al. 2020; Rooney et al. 2015</v>
      </c>
      <c r="M22007" t="s">
        <v>2481</v>
      </c>
      <c r="O22007" s="14"/>
      <c r="P22007" t="s">
        <v>2342</v>
      </c>
      <c r="Q22007" s="14">
        <v>3.71</v>
      </c>
      <c r="R22007">
        <v>0.1</v>
      </c>
      <c r="S22007" s="14"/>
      <c r="V22007">
        <v>1</v>
      </c>
      <c r="W22007" t="s">
        <v>2570</v>
      </c>
    </row>
    <row r="22008" spans="1:23" x14ac:dyDescent="0.3">
      <c r="A22008">
        <v>29725</v>
      </c>
      <c r="B22008" s="15" t="s">
        <v>889</v>
      </c>
      <c r="C22008" t="str">
        <f>_xlfn.XLOOKUP($B22008, STANDARDS!$A:$A, STANDARDS!$B:$B,,0,2)</f>
        <v>Sheepbed Fm, Rackla Gp</v>
      </c>
      <c r="D22008" t="s">
        <v>517</v>
      </c>
      <c r="E22008" t="s">
        <v>2278</v>
      </c>
      <c r="F22008">
        <v>139.5</v>
      </c>
      <c r="G22008">
        <v>64.5</v>
      </c>
      <c r="H22008">
        <v>1.5</v>
      </c>
      <c r="I22008" t="s">
        <v>1816</v>
      </c>
      <c r="J22008" cm="1">
        <f t="array" ref="J22008:L22008">_xlfn.XLOOKUP($C22008, AGE!$A:$A,AGE!$B:$D,,0,2)</f>
        <v>604.1</v>
      </c>
      <c r="K22008">
        <v>34.200000000000003</v>
      </c>
      <c r="L22008" t="str">
        <v>Rooney et al. 2020; Rooney et al. 2015</v>
      </c>
      <c r="M22008" t="s">
        <v>2481</v>
      </c>
      <c r="O22008" s="14"/>
      <c r="P22008" t="s">
        <v>2342</v>
      </c>
      <c r="Q22008" s="14">
        <v>4.99</v>
      </c>
      <c r="R22008">
        <v>0.1</v>
      </c>
      <c r="S22008" s="14"/>
      <c r="V22008">
        <v>1</v>
      </c>
      <c r="W22008" t="s">
        <v>2570</v>
      </c>
    </row>
    <row r="22009" spans="1:23" x14ac:dyDescent="0.3">
      <c r="A22009">
        <v>29726</v>
      </c>
      <c r="B22009" s="15" t="s">
        <v>889</v>
      </c>
      <c r="C22009" t="str">
        <f>_xlfn.XLOOKUP($B22009, STANDARDS!$A:$A, STANDARDS!$B:$B,,0,2)</f>
        <v>Sheepbed Fm, Rackla Gp</v>
      </c>
      <c r="D22009" t="s">
        <v>517</v>
      </c>
      <c r="E22009" t="s">
        <v>2278</v>
      </c>
      <c r="F22009">
        <v>139.5</v>
      </c>
      <c r="G22009">
        <v>64.5</v>
      </c>
      <c r="H22009">
        <v>1.5</v>
      </c>
      <c r="I22009" t="s">
        <v>1816</v>
      </c>
      <c r="J22009" cm="1">
        <f t="array" ref="J22009:L22009">_xlfn.XLOOKUP($C22009, AGE!$A:$A,AGE!$B:$D,,0,2)</f>
        <v>604.1</v>
      </c>
      <c r="K22009">
        <v>34.200000000000003</v>
      </c>
      <c r="L22009" t="str">
        <v>Rooney et al. 2020; Rooney et al. 2015</v>
      </c>
      <c r="M22009" t="s">
        <v>2481</v>
      </c>
      <c r="O22009" s="14"/>
      <c r="P22009" t="s">
        <v>2342</v>
      </c>
      <c r="Q22009" s="14">
        <v>9.27</v>
      </c>
      <c r="R22009">
        <v>0.1</v>
      </c>
      <c r="S22009" s="14"/>
      <c r="V22009">
        <v>1</v>
      </c>
      <c r="W22009" t="s">
        <v>2570</v>
      </c>
    </row>
    <row r="22010" spans="1:23" x14ac:dyDescent="0.3">
      <c r="A22010">
        <v>29727</v>
      </c>
      <c r="B22010" s="15" t="s">
        <v>889</v>
      </c>
      <c r="C22010" t="str">
        <f>_xlfn.XLOOKUP($B22010, STANDARDS!$A:$A, STANDARDS!$B:$B,,0,2)</f>
        <v>Sheepbed Fm, Rackla Gp</v>
      </c>
      <c r="D22010" t="s">
        <v>517</v>
      </c>
      <c r="E22010" t="s">
        <v>2278</v>
      </c>
      <c r="F22010">
        <v>139.5</v>
      </c>
      <c r="G22010">
        <v>64.5</v>
      </c>
      <c r="H22010">
        <v>1.5</v>
      </c>
      <c r="I22010" t="s">
        <v>1816</v>
      </c>
      <c r="J22010" cm="1">
        <f t="array" ref="J22010:L22010">_xlfn.XLOOKUP($C22010, AGE!$A:$A,AGE!$B:$D,,0,2)</f>
        <v>604.1</v>
      </c>
      <c r="K22010">
        <v>34.200000000000003</v>
      </c>
      <c r="L22010" t="str">
        <v>Rooney et al. 2020; Rooney et al. 2015</v>
      </c>
      <c r="M22010" t="s">
        <v>2481</v>
      </c>
      <c r="O22010" s="14"/>
      <c r="P22010" t="s">
        <v>2342</v>
      </c>
      <c r="Q22010" s="14">
        <v>-3.01</v>
      </c>
      <c r="R22010">
        <v>0.1</v>
      </c>
      <c r="S22010" s="14"/>
      <c r="V22010">
        <v>1</v>
      </c>
      <c r="W22010" t="s">
        <v>2570</v>
      </c>
    </row>
    <row r="22011" spans="1:23" x14ac:dyDescent="0.3">
      <c r="A22011">
        <v>29728</v>
      </c>
      <c r="B22011" s="15" t="s">
        <v>889</v>
      </c>
      <c r="C22011" t="str">
        <f>_xlfn.XLOOKUP($B22011, STANDARDS!$A:$A, STANDARDS!$B:$B,,0,2)</f>
        <v>Sheepbed Fm, Rackla Gp</v>
      </c>
      <c r="D22011" t="s">
        <v>517</v>
      </c>
      <c r="E22011" t="s">
        <v>2278</v>
      </c>
      <c r="F22011">
        <v>139.5</v>
      </c>
      <c r="G22011">
        <v>64.5</v>
      </c>
      <c r="H22011">
        <v>1.5</v>
      </c>
      <c r="I22011" t="s">
        <v>1816</v>
      </c>
      <c r="J22011" cm="1">
        <f t="array" ref="J22011:L22011">_xlfn.XLOOKUP($C22011, AGE!$A:$A,AGE!$B:$D,,0,2)</f>
        <v>604.1</v>
      </c>
      <c r="K22011">
        <v>34.200000000000003</v>
      </c>
      <c r="L22011" t="str">
        <v>Rooney et al. 2020; Rooney et al. 2015</v>
      </c>
      <c r="M22011" t="s">
        <v>2481</v>
      </c>
      <c r="O22011" s="14"/>
      <c r="P22011" t="s">
        <v>2342</v>
      </c>
      <c r="Q22011" s="14">
        <v>-3.07</v>
      </c>
      <c r="R22011">
        <v>0.1</v>
      </c>
      <c r="S22011" s="14"/>
      <c r="V22011">
        <v>1</v>
      </c>
      <c r="W22011" t="s">
        <v>2570</v>
      </c>
    </row>
    <row r="22012" spans="1:23" x14ac:dyDescent="0.3">
      <c r="A22012">
        <v>29729</v>
      </c>
      <c r="B22012" s="15" t="s">
        <v>889</v>
      </c>
      <c r="C22012" t="str">
        <f>_xlfn.XLOOKUP($B22012, STANDARDS!$A:$A, STANDARDS!$B:$B,,0,2)</f>
        <v>Sheepbed Fm, Rackla Gp</v>
      </c>
      <c r="D22012" t="s">
        <v>517</v>
      </c>
      <c r="E22012" t="s">
        <v>2278</v>
      </c>
      <c r="F22012">
        <v>139.5</v>
      </c>
      <c r="G22012">
        <v>64.5</v>
      </c>
      <c r="H22012">
        <v>1.5</v>
      </c>
      <c r="I22012" t="s">
        <v>1816</v>
      </c>
      <c r="J22012" cm="1">
        <f t="array" ref="J22012:L22012">_xlfn.XLOOKUP($C22012, AGE!$A:$A,AGE!$B:$D,,0,2)</f>
        <v>604.1</v>
      </c>
      <c r="K22012">
        <v>34.200000000000003</v>
      </c>
      <c r="L22012" t="str">
        <v>Rooney et al. 2020; Rooney et al. 2015</v>
      </c>
      <c r="M22012" t="s">
        <v>2481</v>
      </c>
      <c r="O22012" s="14"/>
      <c r="P22012" t="s">
        <v>2342</v>
      </c>
      <c r="Q22012" s="14">
        <v>-1.59</v>
      </c>
      <c r="R22012">
        <v>0.1</v>
      </c>
      <c r="S22012" s="14"/>
      <c r="V22012">
        <v>1</v>
      </c>
      <c r="W22012" t="s">
        <v>2570</v>
      </c>
    </row>
    <row r="22013" spans="1:23" x14ac:dyDescent="0.3">
      <c r="A22013">
        <v>29730</v>
      </c>
      <c r="B22013" s="15" t="s">
        <v>889</v>
      </c>
      <c r="C22013" t="str">
        <f>_xlfn.XLOOKUP($B22013, STANDARDS!$A:$A, STANDARDS!$B:$B,,0,2)</f>
        <v>Sheepbed Fm, Rackla Gp</v>
      </c>
      <c r="D22013" t="s">
        <v>517</v>
      </c>
      <c r="E22013" t="s">
        <v>2278</v>
      </c>
      <c r="F22013">
        <v>139.5</v>
      </c>
      <c r="G22013">
        <v>64.5</v>
      </c>
      <c r="H22013">
        <v>1.5</v>
      </c>
      <c r="I22013" t="s">
        <v>1816</v>
      </c>
      <c r="J22013" cm="1">
        <f t="array" ref="J22013:L22013">_xlfn.XLOOKUP($C22013, AGE!$A:$A,AGE!$B:$D,,0,2)</f>
        <v>604.1</v>
      </c>
      <c r="K22013">
        <v>34.200000000000003</v>
      </c>
      <c r="L22013" t="str">
        <v>Rooney et al. 2020; Rooney et al. 2015</v>
      </c>
      <c r="M22013" t="s">
        <v>2481</v>
      </c>
      <c r="O22013" s="14"/>
      <c r="P22013" t="s">
        <v>2342</v>
      </c>
      <c r="Q22013" s="14">
        <v>-2.75</v>
      </c>
      <c r="R22013">
        <v>0.1</v>
      </c>
      <c r="S22013" s="14"/>
      <c r="V22013">
        <v>1</v>
      </c>
      <c r="W22013" t="s">
        <v>2570</v>
      </c>
    </row>
    <row r="22014" spans="1:23" x14ac:dyDescent="0.3">
      <c r="A22014">
        <v>29731</v>
      </c>
      <c r="B22014" s="15" t="s">
        <v>889</v>
      </c>
      <c r="C22014" t="str">
        <f>_xlfn.XLOOKUP($B22014, STANDARDS!$A:$A, STANDARDS!$B:$B,,0,2)</f>
        <v>Sheepbed Fm, Rackla Gp</v>
      </c>
      <c r="D22014" t="s">
        <v>517</v>
      </c>
      <c r="E22014" t="s">
        <v>2278</v>
      </c>
      <c r="F22014">
        <v>139.5</v>
      </c>
      <c r="G22014">
        <v>64.5</v>
      </c>
      <c r="H22014">
        <v>1.5</v>
      </c>
      <c r="I22014" t="s">
        <v>1816</v>
      </c>
      <c r="J22014" cm="1">
        <f t="array" ref="J22014:L22014">_xlfn.XLOOKUP($C22014, AGE!$A:$A,AGE!$B:$D,,0,2)</f>
        <v>604.1</v>
      </c>
      <c r="K22014">
        <v>34.200000000000003</v>
      </c>
      <c r="L22014" t="str">
        <v>Rooney et al. 2020; Rooney et al. 2015</v>
      </c>
      <c r="M22014" t="s">
        <v>2481</v>
      </c>
      <c r="O22014" s="14"/>
      <c r="P22014" t="s">
        <v>2342</v>
      </c>
      <c r="Q22014" s="14">
        <v>-0.6</v>
      </c>
      <c r="R22014">
        <v>0.1</v>
      </c>
      <c r="S22014" s="14"/>
      <c r="V22014">
        <v>1</v>
      </c>
      <c r="W22014" t="s">
        <v>2570</v>
      </c>
    </row>
    <row r="22015" spans="1:23" x14ac:dyDescent="0.3">
      <c r="A22015">
        <v>29732</v>
      </c>
      <c r="B22015" s="15" t="s">
        <v>892</v>
      </c>
      <c r="C22015" t="str">
        <f>_xlfn.XLOOKUP($B22015, STANDARDS!$A:$A, STANDARDS!$B:$B,,0,2)</f>
        <v>Gametrail Fm, Rackla Gp</v>
      </c>
      <c r="D22015" t="s">
        <v>517</v>
      </c>
      <c r="E22015" t="s">
        <v>2278</v>
      </c>
      <c r="F22015">
        <v>139.5</v>
      </c>
      <c r="G22015">
        <v>64.5</v>
      </c>
      <c r="H22015">
        <v>1.5</v>
      </c>
      <c r="I22015" t="s">
        <v>1816</v>
      </c>
      <c r="J22015" cm="1">
        <f t="array" ref="J22015:L22015">_xlfn.XLOOKUP($C22015, AGE!$A:$A,AGE!$B:$D,,0,2)</f>
        <v>571.5</v>
      </c>
      <c r="K22015">
        <v>7.2000000000000455</v>
      </c>
      <c r="L22015" t="str">
        <v>Rooney et al. 2020</v>
      </c>
      <c r="M22015" t="s">
        <v>2485</v>
      </c>
      <c r="O22015" s="14"/>
      <c r="P22015" t="s">
        <v>2342</v>
      </c>
      <c r="Q22015" s="14">
        <v>-5.43</v>
      </c>
      <c r="R22015">
        <v>0.1</v>
      </c>
      <c r="S22015" s="14"/>
      <c r="V22015">
        <v>1</v>
      </c>
      <c r="W22015" t="s">
        <v>2570</v>
      </c>
    </row>
    <row r="22016" spans="1:23" x14ac:dyDescent="0.3">
      <c r="A22016">
        <v>29733</v>
      </c>
      <c r="B22016" s="15" t="s">
        <v>892</v>
      </c>
      <c r="C22016" t="str">
        <f>_xlfn.XLOOKUP($B22016, STANDARDS!$A:$A, STANDARDS!$B:$B,,0,2)</f>
        <v>Gametrail Fm, Rackla Gp</v>
      </c>
      <c r="D22016" t="s">
        <v>517</v>
      </c>
      <c r="E22016" t="s">
        <v>2278</v>
      </c>
      <c r="F22016">
        <v>139.5</v>
      </c>
      <c r="G22016">
        <v>64.5</v>
      </c>
      <c r="H22016">
        <v>1.5</v>
      </c>
      <c r="I22016" t="s">
        <v>1816</v>
      </c>
      <c r="J22016" cm="1">
        <f t="array" ref="J22016:L22016">_xlfn.XLOOKUP($C22016, AGE!$A:$A,AGE!$B:$D,,0,2)</f>
        <v>571.5</v>
      </c>
      <c r="K22016">
        <v>7.2000000000000455</v>
      </c>
      <c r="L22016" t="str">
        <v>Rooney et al. 2020</v>
      </c>
      <c r="M22016" t="s">
        <v>2485</v>
      </c>
      <c r="O22016" s="14"/>
      <c r="P22016" t="s">
        <v>2342</v>
      </c>
      <c r="Q22016" s="14">
        <v>-5.61</v>
      </c>
      <c r="R22016">
        <v>0.1</v>
      </c>
      <c r="S22016" s="14"/>
      <c r="V22016">
        <v>1</v>
      </c>
      <c r="W22016" t="s">
        <v>2570</v>
      </c>
    </row>
    <row r="22017" spans="1:23" x14ac:dyDescent="0.3">
      <c r="A22017">
        <v>29734</v>
      </c>
      <c r="B22017" s="15" t="s">
        <v>892</v>
      </c>
      <c r="C22017" t="str">
        <f>_xlfn.XLOOKUP($B22017, STANDARDS!$A:$A, STANDARDS!$B:$B,,0,2)</f>
        <v>Gametrail Fm, Rackla Gp</v>
      </c>
      <c r="D22017" t="s">
        <v>517</v>
      </c>
      <c r="E22017" t="s">
        <v>2278</v>
      </c>
      <c r="F22017">
        <v>139.5</v>
      </c>
      <c r="G22017">
        <v>64.5</v>
      </c>
      <c r="H22017">
        <v>1.5</v>
      </c>
      <c r="I22017" t="s">
        <v>1816</v>
      </c>
      <c r="J22017" cm="1">
        <f t="array" ref="J22017:L22017">_xlfn.XLOOKUP($C22017, AGE!$A:$A,AGE!$B:$D,,0,2)</f>
        <v>571.5</v>
      </c>
      <c r="K22017">
        <v>7.2000000000000455</v>
      </c>
      <c r="L22017" t="str">
        <v>Rooney et al. 2020</v>
      </c>
      <c r="M22017" t="s">
        <v>2485</v>
      </c>
      <c r="O22017" s="14"/>
      <c r="P22017" t="s">
        <v>2342</v>
      </c>
      <c r="Q22017" s="14">
        <v>-5.32</v>
      </c>
      <c r="R22017">
        <v>0.1</v>
      </c>
      <c r="S22017" s="14"/>
      <c r="V22017">
        <v>1</v>
      </c>
      <c r="W22017" t="s">
        <v>2570</v>
      </c>
    </row>
    <row r="22018" spans="1:23" x14ac:dyDescent="0.3">
      <c r="A22018">
        <v>29735</v>
      </c>
      <c r="B22018" s="15" t="s">
        <v>892</v>
      </c>
      <c r="C22018" t="str">
        <f>_xlfn.XLOOKUP($B22018, STANDARDS!$A:$A, STANDARDS!$B:$B,,0,2)</f>
        <v>Gametrail Fm, Rackla Gp</v>
      </c>
      <c r="D22018" t="s">
        <v>517</v>
      </c>
      <c r="E22018" t="s">
        <v>2278</v>
      </c>
      <c r="F22018">
        <v>139.5</v>
      </c>
      <c r="G22018">
        <v>64.5</v>
      </c>
      <c r="H22018">
        <v>1.5</v>
      </c>
      <c r="I22018" t="s">
        <v>1816</v>
      </c>
      <c r="J22018" cm="1">
        <f t="array" ref="J22018:L22018">_xlfn.XLOOKUP($C22018, AGE!$A:$A,AGE!$B:$D,,0,2)</f>
        <v>571.5</v>
      </c>
      <c r="K22018">
        <v>7.2000000000000455</v>
      </c>
      <c r="L22018" t="str">
        <v>Rooney et al. 2020</v>
      </c>
      <c r="M22018" t="s">
        <v>2485</v>
      </c>
      <c r="O22018" s="14"/>
      <c r="P22018" t="s">
        <v>2342</v>
      </c>
      <c r="Q22018" s="14">
        <v>-6.05</v>
      </c>
      <c r="R22018">
        <v>0.1</v>
      </c>
      <c r="S22018" s="14"/>
      <c r="V22018">
        <v>1</v>
      </c>
      <c r="W22018" t="s">
        <v>2570</v>
      </c>
    </row>
    <row r="22019" spans="1:23" x14ac:dyDescent="0.3">
      <c r="A22019">
        <v>29736</v>
      </c>
      <c r="B22019" s="15" t="s">
        <v>892</v>
      </c>
      <c r="C22019" t="str">
        <f>_xlfn.XLOOKUP($B22019, STANDARDS!$A:$A, STANDARDS!$B:$B,,0,2)</f>
        <v>Gametrail Fm, Rackla Gp</v>
      </c>
      <c r="D22019" t="s">
        <v>517</v>
      </c>
      <c r="E22019" t="s">
        <v>2278</v>
      </c>
      <c r="F22019">
        <v>139.5</v>
      </c>
      <c r="G22019">
        <v>64.5</v>
      </c>
      <c r="H22019">
        <v>1.5</v>
      </c>
      <c r="I22019" t="s">
        <v>1816</v>
      </c>
      <c r="J22019" cm="1">
        <f t="array" ref="J22019:L22019">_xlfn.XLOOKUP($C22019, AGE!$A:$A,AGE!$B:$D,,0,2)</f>
        <v>571.5</v>
      </c>
      <c r="K22019">
        <v>7.2000000000000455</v>
      </c>
      <c r="L22019" t="str">
        <v>Rooney et al. 2020</v>
      </c>
      <c r="M22019" t="s">
        <v>2485</v>
      </c>
      <c r="O22019" s="14"/>
      <c r="P22019" t="s">
        <v>2342</v>
      </c>
      <c r="Q22019" s="14">
        <v>-6.14</v>
      </c>
      <c r="R22019">
        <v>0.1</v>
      </c>
      <c r="S22019" s="14"/>
      <c r="V22019">
        <v>1</v>
      </c>
      <c r="W22019" t="s">
        <v>2570</v>
      </c>
    </row>
    <row r="22020" spans="1:23" x14ac:dyDescent="0.3">
      <c r="A22020">
        <v>29737</v>
      </c>
      <c r="B22020" s="15" t="s">
        <v>892</v>
      </c>
      <c r="C22020" t="str">
        <f>_xlfn.XLOOKUP($B22020, STANDARDS!$A:$A, STANDARDS!$B:$B,,0,2)</f>
        <v>Gametrail Fm, Rackla Gp</v>
      </c>
      <c r="D22020" t="s">
        <v>517</v>
      </c>
      <c r="E22020" t="s">
        <v>2278</v>
      </c>
      <c r="F22020">
        <v>139.5</v>
      </c>
      <c r="G22020">
        <v>64.5</v>
      </c>
      <c r="H22020">
        <v>1.5</v>
      </c>
      <c r="I22020" t="s">
        <v>1816</v>
      </c>
      <c r="J22020" cm="1">
        <f t="array" ref="J22020:L22020">_xlfn.XLOOKUP($C22020, AGE!$A:$A,AGE!$B:$D,,0,2)</f>
        <v>571.5</v>
      </c>
      <c r="K22020">
        <v>7.2000000000000455</v>
      </c>
      <c r="L22020" t="str">
        <v>Rooney et al. 2020</v>
      </c>
      <c r="M22020" t="s">
        <v>2485</v>
      </c>
      <c r="O22020" s="14"/>
      <c r="P22020" t="s">
        <v>2342</v>
      </c>
      <c r="Q22020" s="14">
        <v>-4.8499999999999996</v>
      </c>
      <c r="R22020">
        <v>0.1</v>
      </c>
      <c r="S22020" s="14"/>
      <c r="V22020">
        <v>1</v>
      </c>
      <c r="W22020" t="s">
        <v>2570</v>
      </c>
    </row>
    <row r="22021" spans="1:23" x14ac:dyDescent="0.3">
      <c r="A22021">
        <v>29738</v>
      </c>
      <c r="B22021" s="15" t="s">
        <v>892</v>
      </c>
      <c r="C22021" t="str">
        <f>_xlfn.XLOOKUP($B22021, STANDARDS!$A:$A, STANDARDS!$B:$B,,0,2)</f>
        <v>Gametrail Fm, Rackla Gp</v>
      </c>
      <c r="D22021" t="s">
        <v>517</v>
      </c>
      <c r="E22021" t="s">
        <v>2278</v>
      </c>
      <c r="F22021">
        <v>139.5</v>
      </c>
      <c r="G22021">
        <v>64.5</v>
      </c>
      <c r="H22021">
        <v>1.5</v>
      </c>
      <c r="I22021" t="s">
        <v>1816</v>
      </c>
      <c r="J22021" cm="1">
        <f t="array" ref="J22021:L22021">_xlfn.XLOOKUP($C22021, AGE!$A:$A,AGE!$B:$D,,0,2)</f>
        <v>571.5</v>
      </c>
      <c r="K22021">
        <v>7.2000000000000455</v>
      </c>
      <c r="L22021" t="str">
        <v>Rooney et al. 2020</v>
      </c>
      <c r="M22021" t="s">
        <v>2485</v>
      </c>
      <c r="O22021" s="14"/>
      <c r="P22021" t="s">
        <v>2342</v>
      </c>
      <c r="Q22021" s="14">
        <v>-5.03</v>
      </c>
      <c r="R22021">
        <v>0.1</v>
      </c>
      <c r="S22021" s="14"/>
      <c r="V22021">
        <v>1</v>
      </c>
      <c r="W22021" t="s">
        <v>2570</v>
      </c>
    </row>
    <row r="22022" spans="1:23" x14ac:dyDescent="0.3">
      <c r="A22022">
        <v>29739</v>
      </c>
      <c r="B22022" s="15" t="s">
        <v>892</v>
      </c>
      <c r="C22022" t="str">
        <f>_xlfn.XLOOKUP($B22022, STANDARDS!$A:$A, STANDARDS!$B:$B,,0,2)</f>
        <v>Gametrail Fm, Rackla Gp</v>
      </c>
      <c r="D22022" t="s">
        <v>517</v>
      </c>
      <c r="E22022" t="s">
        <v>2278</v>
      </c>
      <c r="F22022">
        <v>139.5</v>
      </c>
      <c r="G22022">
        <v>64.5</v>
      </c>
      <c r="H22022">
        <v>1.5</v>
      </c>
      <c r="I22022" t="s">
        <v>1816</v>
      </c>
      <c r="J22022" cm="1">
        <f t="array" ref="J22022:L22022">_xlfn.XLOOKUP($C22022, AGE!$A:$A,AGE!$B:$D,,0,2)</f>
        <v>571.5</v>
      </c>
      <c r="K22022">
        <v>7.2000000000000455</v>
      </c>
      <c r="L22022" t="str">
        <v>Rooney et al. 2020</v>
      </c>
      <c r="M22022" t="s">
        <v>2485</v>
      </c>
      <c r="O22022" s="14"/>
      <c r="P22022" t="s">
        <v>2342</v>
      </c>
      <c r="Q22022" s="14">
        <v>-6.89</v>
      </c>
      <c r="R22022">
        <v>0.1</v>
      </c>
      <c r="S22022" s="14"/>
      <c r="V22022">
        <v>1</v>
      </c>
      <c r="W22022" t="s">
        <v>2570</v>
      </c>
    </row>
    <row r="22023" spans="1:23" x14ac:dyDescent="0.3">
      <c r="A22023">
        <v>29740</v>
      </c>
      <c r="B22023" s="15" t="s">
        <v>892</v>
      </c>
      <c r="C22023" t="str">
        <f>_xlfn.XLOOKUP($B22023, STANDARDS!$A:$A, STANDARDS!$B:$B,,0,2)</f>
        <v>Gametrail Fm, Rackla Gp</v>
      </c>
      <c r="D22023" t="s">
        <v>517</v>
      </c>
      <c r="E22023" t="s">
        <v>2278</v>
      </c>
      <c r="F22023">
        <v>139.5</v>
      </c>
      <c r="G22023">
        <v>64.5</v>
      </c>
      <c r="H22023">
        <v>1.5</v>
      </c>
      <c r="I22023" t="s">
        <v>1816</v>
      </c>
      <c r="J22023" cm="1">
        <f t="array" ref="J22023:L22023">_xlfn.XLOOKUP($C22023, AGE!$A:$A,AGE!$B:$D,,0,2)</f>
        <v>571.5</v>
      </c>
      <c r="K22023">
        <v>7.2000000000000455</v>
      </c>
      <c r="L22023" t="str">
        <v>Rooney et al. 2020</v>
      </c>
      <c r="M22023" t="s">
        <v>2485</v>
      </c>
      <c r="O22023" s="14"/>
      <c r="P22023" t="s">
        <v>2342</v>
      </c>
      <c r="Q22023" s="14">
        <v>-7.29</v>
      </c>
      <c r="R22023">
        <v>0.1</v>
      </c>
      <c r="S22023" s="14"/>
      <c r="V22023">
        <v>1</v>
      </c>
      <c r="W22023" t="s">
        <v>2570</v>
      </c>
    </row>
    <row r="22024" spans="1:23" x14ac:dyDescent="0.3">
      <c r="A22024">
        <v>29741</v>
      </c>
      <c r="B22024" s="15" t="s">
        <v>892</v>
      </c>
      <c r="C22024" t="str">
        <f>_xlfn.XLOOKUP($B22024, STANDARDS!$A:$A, STANDARDS!$B:$B,,0,2)</f>
        <v>Gametrail Fm, Rackla Gp</v>
      </c>
      <c r="D22024" t="s">
        <v>517</v>
      </c>
      <c r="E22024" t="s">
        <v>2278</v>
      </c>
      <c r="F22024">
        <v>139.5</v>
      </c>
      <c r="G22024">
        <v>64.5</v>
      </c>
      <c r="H22024">
        <v>1.5</v>
      </c>
      <c r="I22024" t="s">
        <v>1816</v>
      </c>
      <c r="J22024" cm="1">
        <f t="array" ref="J22024:L22024">_xlfn.XLOOKUP($C22024, AGE!$A:$A,AGE!$B:$D,,0,2)</f>
        <v>571.5</v>
      </c>
      <c r="K22024">
        <v>7.2000000000000455</v>
      </c>
      <c r="L22024" t="str">
        <v>Rooney et al. 2020</v>
      </c>
      <c r="M22024" t="s">
        <v>2485</v>
      </c>
      <c r="O22024" s="14"/>
      <c r="P22024" t="s">
        <v>2342</v>
      </c>
      <c r="Q22024" s="14">
        <v>-5.41</v>
      </c>
      <c r="R22024">
        <v>0.1</v>
      </c>
      <c r="S22024" s="14"/>
      <c r="V22024">
        <v>1</v>
      </c>
      <c r="W22024" t="s">
        <v>2570</v>
      </c>
    </row>
    <row r="22025" spans="1:23" x14ac:dyDescent="0.3">
      <c r="A22025">
        <v>29742</v>
      </c>
      <c r="B22025" s="15" t="s">
        <v>892</v>
      </c>
      <c r="C22025" t="str">
        <f>_xlfn.XLOOKUP($B22025, STANDARDS!$A:$A, STANDARDS!$B:$B,,0,2)</f>
        <v>Gametrail Fm, Rackla Gp</v>
      </c>
      <c r="D22025" t="s">
        <v>517</v>
      </c>
      <c r="E22025" t="s">
        <v>2278</v>
      </c>
      <c r="F22025">
        <v>139.5</v>
      </c>
      <c r="G22025">
        <v>64.5</v>
      </c>
      <c r="H22025">
        <v>1.5</v>
      </c>
      <c r="I22025" t="s">
        <v>1816</v>
      </c>
      <c r="J22025" cm="1">
        <f t="array" ref="J22025:L22025">_xlfn.XLOOKUP($C22025, AGE!$A:$A,AGE!$B:$D,,0,2)</f>
        <v>571.5</v>
      </c>
      <c r="K22025">
        <v>7.2000000000000455</v>
      </c>
      <c r="L22025" t="str">
        <v>Rooney et al. 2020</v>
      </c>
      <c r="M22025" t="s">
        <v>2485</v>
      </c>
      <c r="O22025" s="14"/>
      <c r="P22025" t="s">
        <v>2342</v>
      </c>
      <c r="Q22025" s="14">
        <v>-6.95</v>
      </c>
      <c r="R22025">
        <v>0.1</v>
      </c>
      <c r="S22025" s="14"/>
      <c r="V22025">
        <v>1</v>
      </c>
      <c r="W22025" t="s">
        <v>2570</v>
      </c>
    </row>
    <row r="22026" spans="1:23" x14ac:dyDescent="0.3">
      <c r="A22026">
        <v>29743</v>
      </c>
      <c r="B22026" s="15" t="s">
        <v>892</v>
      </c>
      <c r="C22026" t="str">
        <f>_xlfn.XLOOKUP($B22026, STANDARDS!$A:$A, STANDARDS!$B:$B,,0,2)</f>
        <v>Gametrail Fm, Rackla Gp</v>
      </c>
      <c r="D22026" t="s">
        <v>517</v>
      </c>
      <c r="E22026" t="s">
        <v>2278</v>
      </c>
      <c r="F22026">
        <v>139.5</v>
      </c>
      <c r="G22026">
        <v>64.5</v>
      </c>
      <c r="H22026">
        <v>1.5</v>
      </c>
      <c r="I22026" t="s">
        <v>1816</v>
      </c>
      <c r="J22026" cm="1">
        <f t="array" ref="J22026:L22026">_xlfn.XLOOKUP($C22026, AGE!$A:$A,AGE!$B:$D,,0,2)</f>
        <v>571.5</v>
      </c>
      <c r="K22026">
        <v>7.2000000000000455</v>
      </c>
      <c r="L22026" t="str">
        <v>Rooney et al. 2020</v>
      </c>
      <c r="M22026" t="s">
        <v>2485</v>
      </c>
      <c r="O22026" s="14"/>
      <c r="P22026" t="s">
        <v>2342</v>
      </c>
      <c r="Q22026" s="14">
        <v>-6.92</v>
      </c>
      <c r="R22026">
        <v>0.1</v>
      </c>
      <c r="S22026" s="14"/>
      <c r="V22026">
        <v>1</v>
      </c>
      <c r="W22026" t="s">
        <v>2570</v>
      </c>
    </row>
    <row r="22027" spans="1:23" x14ac:dyDescent="0.3">
      <c r="A22027">
        <v>29744</v>
      </c>
      <c r="B22027" s="15" t="s">
        <v>892</v>
      </c>
      <c r="C22027" t="str">
        <f>_xlfn.XLOOKUP($B22027, STANDARDS!$A:$A, STANDARDS!$B:$B,,0,2)</f>
        <v>Gametrail Fm, Rackla Gp</v>
      </c>
      <c r="D22027" t="s">
        <v>517</v>
      </c>
      <c r="E22027" t="s">
        <v>2278</v>
      </c>
      <c r="F22027">
        <v>139.5</v>
      </c>
      <c r="G22027">
        <v>64.5</v>
      </c>
      <c r="H22027">
        <v>1.5</v>
      </c>
      <c r="I22027" t="s">
        <v>1816</v>
      </c>
      <c r="J22027" cm="1">
        <f t="array" ref="J22027:L22027">_xlfn.XLOOKUP($C22027, AGE!$A:$A,AGE!$B:$D,,0,2)</f>
        <v>571.5</v>
      </c>
      <c r="K22027">
        <v>7.2000000000000455</v>
      </c>
      <c r="L22027" t="str">
        <v>Rooney et al. 2020</v>
      </c>
      <c r="M22027" t="s">
        <v>2485</v>
      </c>
      <c r="O22027" s="14"/>
      <c r="P22027" t="s">
        <v>2342</v>
      </c>
      <c r="Q22027" s="14">
        <v>-5.96</v>
      </c>
      <c r="R22027">
        <v>0.1</v>
      </c>
      <c r="S22027" s="14"/>
      <c r="V22027">
        <v>1</v>
      </c>
      <c r="W22027" t="s">
        <v>2570</v>
      </c>
    </row>
    <row r="22028" spans="1:23" x14ac:dyDescent="0.3">
      <c r="A22028">
        <v>29745</v>
      </c>
      <c r="B22028" s="15" t="s">
        <v>892</v>
      </c>
      <c r="C22028" t="str">
        <f>_xlfn.XLOOKUP($B22028, STANDARDS!$A:$A, STANDARDS!$B:$B,,0,2)</f>
        <v>Gametrail Fm, Rackla Gp</v>
      </c>
      <c r="D22028" t="s">
        <v>517</v>
      </c>
      <c r="E22028" t="s">
        <v>2278</v>
      </c>
      <c r="F22028">
        <v>139.5</v>
      </c>
      <c r="G22028">
        <v>64.5</v>
      </c>
      <c r="H22028">
        <v>1.5</v>
      </c>
      <c r="I22028" t="s">
        <v>1816</v>
      </c>
      <c r="J22028" cm="1">
        <f t="array" ref="J22028:L22028">_xlfn.XLOOKUP($C22028, AGE!$A:$A,AGE!$B:$D,,0,2)</f>
        <v>571.5</v>
      </c>
      <c r="K22028">
        <v>7.2000000000000455</v>
      </c>
      <c r="L22028" t="str">
        <v>Rooney et al. 2020</v>
      </c>
      <c r="M22028" t="s">
        <v>2485</v>
      </c>
      <c r="O22028" s="14"/>
      <c r="P22028" t="s">
        <v>2342</v>
      </c>
      <c r="Q22028" s="14">
        <v>-6.97</v>
      </c>
      <c r="R22028">
        <v>0.1</v>
      </c>
      <c r="S22028" s="14"/>
      <c r="V22028">
        <v>1</v>
      </c>
      <c r="W22028" t="s">
        <v>2570</v>
      </c>
    </row>
    <row r="22029" spans="1:23" x14ac:dyDescent="0.3">
      <c r="A22029">
        <v>29746</v>
      </c>
      <c r="B22029" s="15" t="s">
        <v>892</v>
      </c>
      <c r="C22029" t="str">
        <f>_xlfn.XLOOKUP($B22029, STANDARDS!$A:$A, STANDARDS!$B:$B,,0,2)</f>
        <v>Gametrail Fm, Rackla Gp</v>
      </c>
      <c r="D22029" t="s">
        <v>517</v>
      </c>
      <c r="E22029" t="s">
        <v>2278</v>
      </c>
      <c r="F22029">
        <v>139.5</v>
      </c>
      <c r="G22029">
        <v>64.5</v>
      </c>
      <c r="H22029">
        <v>1.5</v>
      </c>
      <c r="I22029" t="s">
        <v>1816</v>
      </c>
      <c r="J22029" cm="1">
        <f t="array" ref="J22029:L22029">_xlfn.XLOOKUP($C22029, AGE!$A:$A,AGE!$B:$D,,0,2)</f>
        <v>571.5</v>
      </c>
      <c r="K22029">
        <v>7.2000000000000455</v>
      </c>
      <c r="L22029" t="str">
        <v>Rooney et al. 2020</v>
      </c>
      <c r="M22029" t="s">
        <v>2485</v>
      </c>
      <c r="O22029" s="14"/>
      <c r="P22029" t="s">
        <v>2342</v>
      </c>
      <c r="Q22029" s="14">
        <v>-6.76</v>
      </c>
      <c r="R22029">
        <v>0.1</v>
      </c>
      <c r="S22029" s="14"/>
      <c r="V22029">
        <v>1</v>
      </c>
      <c r="W22029" t="s">
        <v>2570</v>
      </c>
    </row>
    <row r="22030" spans="1:23" x14ac:dyDescent="0.3">
      <c r="A22030">
        <v>29747</v>
      </c>
      <c r="B22030" s="15" t="s">
        <v>892</v>
      </c>
      <c r="C22030" t="str">
        <f>_xlfn.XLOOKUP($B22030, STANDARDS!$A:$A, STANDARDS!$B:$B,,0,2)</f>
        <v>Gametrail Fm, Rackla Gp</v>
      </c>
      <c r="D22030" t="s">
        <v>517</v>
      </c>
      <c r="E22030" t="s">
        <v>2278</v>
      </c>
      <c r="F22030">
        <v>139.5</v>
      </c>
      <c r="G22030">
        <v>64.5</v>
      </c>
      <c r="H22030">
        <v>1.5</v>
      </c>
      <c r="I22030" t="s">
        <v>1816</v>
      </c>
      <c r="J22030" cm="1">
        <f t="array" ref="J22030:L22030">_xlfn.XLOOKUP($C22030, AGE!$A:$A,AGE!$B:$D,,0,2)</f>
        <v>571.5</v>
      </c>
      <c r="K22030">
        <v>7.2000000000000455</v>
      </c>
      <c r="L22030" t="str">
        <v>Rooney et al. 2020</v>
      </c>
      <c r="M22030" t="s">
        <v>2485</v>
      </c>
      <c r="O22030" s="14"/>
      <c r="P22030" t="s">
        <v>2342</v>
      </c>
      <c r="Q22030" s="14">
        <v>-6.43</v>
      </c>
      <c r="R22030">
        <v>0.1</v>
      </c>
      <c r="S22030" s="14"/>
      <c r="V22030">
        <v>1</v>
      </c>
      <c r="W22030" t="s">
        <v>2570</v>
      </c>
    </row>
    <row r="22031" spans="1:23" x14ac:dyDescent="0.3">
      <c r="A22031">
        <v>29748</v>
      </c>
      <c r="B22031" s="15" t="s">
        <v>892</v>
      </c>
      <c r="C22031" t="str">
        <f>_xlfn.XLOOKUP($B22031, STANDARDS!$A:$A, STANDARDS!$B:$B,,0,2)</f>
        <v>Gametrail Fm, Rackla Gp</v>
      </c>
      <c r="D22031" t="s">
        <v>517</v>
      </c>
      <c r="E22031" t="s">
        <v>2278</v>
      </c>
      <c r="F22031">
        <v>139.5</v>
      </c>
      <c r="G22031">
        <v>64.5</v>
      </c>
      <c r="H22031">
        <v>1.5</v>
      </c>
      <c r="I22031" t="s">
        <v>1816</v>
      </c>
      <c r="J22031" cm="1">
        <f t="array" ref="J22031:L22031">_xlfn.XLOOKUP($C22031, AGE!$A:$A,AGE!$B:$D,,0,2)</f>
        <v>571.5</v>
      </c>
      <c r="K22031">
        <v>7.2000000000000455</v>
      </c>
      <c r="L22031" t="str">
        <v>Rooney et al. 2020</v>
      </c>
      <c r="M22031" t="s">
        <v>2485</v>
      </c>
      <c r="O22031" s="14"/>
      <c r="P22031" t="s">
        <v>2342</v>
      </c>
      <c r="Q22031" s="14">
        <v>-6.66</v>
      </c>
      <c r="R22031">
        <v>0.1</v>
      </c>
      <c r="S22031" s="14"/>
      <c r="V22031">
        <v>1</v>
      </c>
      <c r="W22031" t="s">
        <v>2570</v>
      </c>
    </row>
    <row r="22032" spans="1:23" x14ac:dyDescent="0.3">
      <c r="A22032">
        <v>29749</v>
      </c>
      <c r="B22032" s="15" t="s">
        <v>892</v>
      </c>
      <c r="C22032" t="str">
        <f>_xlfn.XLOOKUP($B22032, STANDARDS!$A:$A, STANDARDS!$B:$B,,0,2)</f>
        <v>Gametrail Fm, Rackla Gp</v>
      </c>
      <c r="D22032" t="s">
        <v>517</v>
      </c>
      <c r="E22032" t="s">
        <v>2278</v>
      </c>
      <c r="F22032">
        <v>139.5</v>
      </c>
      <c r="G22032">
        <v>64.5</v>
      </c>
      <c r="H22032">
        <v>1.5</v>
      </c>
      <c r="I22032" t="s">
        <v>1816</v>
      </c>
      <c r="J22032" cm="1">
        <f t="array" ref="J22032:L22032">_xlfn.XLOOKUP($C22032, AGE!$A:$A,AGE!$B:$D,,0,2)</f>
        <v>571.5</v>
      </c>
      <c r="K22032">
        <v>7.2000000000000455</v>
      </c>
      <c r="L22032" t="str">
        <v>Rooney et al. 2020</v>
      </c>
      <c r="M22032" t="s">
        <v>2485</v>
      </c>
      <c r="O22032" s="14"/>
      <c r="P22032" t="s">
        <v>2342</v>
      </c>
      <c r="Q22032" s="14">
        <v>-5.96</v>
      </c>
      <c r="R22032">
        <v>0.1</v>
      </c>
      <c r="S22032" s="14"/>
      <c r="V22032">
        <v>1</v>
      </c>
      <c r="W22032" t="s">
        <v>2570</v>
      </c>
    </row>
    <row r="22033" spans="1:23" x14ac:dyDescent="0.3">
      <c r="A22033">
        <v>29750</v>
      </c>
      <c r="B22033" s="15" t="s">
        <v>892</v>
      </c>
      <c r="C22033" t="str">
        <f>_xlfn.XLOOKUP($B22033, STANDARDS!$A:$A, STANDARDS!$B:$B,,0,2)</f>
        <v>Gametrail Fm, Rackla Gp</v>
      </c>
      <c r="D22033" t="s">
        <v>517</v>
      </c>
      <c r="E22033" t="s">
        <v>2278</v>
      </c>
      <c r="F22033">
        <v>139.5</v>
      </c>
      <c r="G22033">
        <v>64.5</v>
      </c>
      <c r="H22033">
        <v>1.5</v>
      </c>
      <c r="I22033" t="s">
        <v>1816</v>
      </c>
      <c r="J22033" cm="1">
        <f t="array" ref="J22033:L22033">_xlfn.XLOOKUP($C22033, AGE!$A:$A,AGE!$B:$D,,0,2)</f>
        <v>571.5</v>
      </c>
      <c r="K22033">
        <v>7.2000000000000455</v>
      </c>
      <c r="L22033" t="str">
        <v>Rooney et al. 2020</v>
      </c>
      <c r="M22033" t="s">
        <v>2485</v>
      </c>
      <c r="O22033" s="14"/>
      <c r="P22033" t="s">
        <v>2342</v>
      </c>
      <c r="Q22033" s="14">
        <v>-5.48</v>
      </c>
      <c r="R22033">
        <v>0.1</v>
      </c>
      <c r="S22033" s="14"/>
      <c r="V22033">
        <v>1</v>
      </c>
      <c r="W22033" t="s">
        <v>2570</v>
      </c>
    </row>
    <row r="22034" spans="1:23" x14ac:dyDescent="0.3">
      <c r="A22034">
        <v>29751</v>
      </c>
      <c r="B22034" s="15" t="s">
        <v>892</v>
      </c>
      <c r="C22034" t="str">
        <f>_xlfn.XLOOKUP($B22034, STANDARDS!$A:$A, STANDARDS!$B:$B,,0,2)</f>
        <v>Gametrail Fm, Rackla Gp</v>
      </c>
      <c r="D22034" t="s">
        <v>517</v>
      </c>
      <c r="E22034" t="s">
        <v>2278</v>
      </c>
      <c r="F22034">
        <v>139.5</v>
      </c>
      <c r="G22034">
        <v>64.5</v>
      </c>
      <c r="H22034">
        <v>1.5</v>
      </c>
      <c r="I22034" t="s">
        <v>1816</v>
      </c>
      <c r="J22034" cm="1">
        <f t="array" ref="J22034:L22034">_xlfn.XLOOKUP($C22034, AGE!$A:$A,AGE!$B:$D,,0,2)</f>
        <v>571.5</v>
      </c>
      <c r="K22034">
        <v>7.2000000000000455</v>
      </c>
      <c r="L22034" t="str">
        <v>Rooney et al. 2020</v>
      </c>
      <c r="M22034" t="s">
        <v>2485</v>
      </c>
      <c r="O22034" s="14"/>
      <c r="P22034" t="s">
        <v>2342</v>
      </c>
      <c r="Q22034" s="14">
        <v>-7.14</v>
      </c>
      <c r="R22034">
        <v>0.1</v>
      </c>
      <c r="S22034" s="14"/>
      <c r="V22034">
        <v>1</v>
      </c>
      <c r="W22034" t="s">
        <v>2570</v>
      </c>
    </row>
    <row r="22035" spans="1:23" x14ac:dyDescent="0.3">
      <c r="A22035">
        <v>29752</v>
      </c>
      <c r="B22035" s="15" t="s">
        <v>892</v>
      </c>
      <c r="C22035" t="str">
        <f>_xlfn.XLOOKUP($B22035, STANDARDS!$A:$A, STANDARDS!$B:$B,,0,2)</f>
        <v>Gametrail Fm, Rackla Gp</v>
      </c>
      <c r="D22035" t="s">
        <v>517</v>
      </c>
      <c r="E22035" t="s">
        <v>2278</v>
      </c>
      <c r="F22035">
        <v>139.5</v>
      </c>
      <c r="G22035">
        <v>64.5</v>
      </c>
      <c r="H22035">
        <v>1.5</v>
      </c>
      <c r="I22035" t="s">
        <v>1816</v>
      </c>
      <c r="J22035" cm="1">
        <f t="array" ref="J22035:L22035">_xlfn.XLOOKUP($C22035, AGE!$A:$A,AGE!$B:$D,,0,2)</f>
        <v>571.5</v>
      </c>
      <c r="K22035">
        <v>7.2000000000000455</v>
      </c>
      <c r="L22035" t="str">
        <v>Rooney et al. 2020</v>
      </c>
      <c r="M22035" t="s">
        <v>2485</v>
      </c>
      <c r="O22035" s="14"/>
      <c r="P22035" t="s">
        <v>2342</v>
      </c>
      <c r="Q22035" s="14">
        <v>-6.62</v>
      </c>
      <c r="R22035">
        <v>0.1</v>
      </c>
      <c r="S22035" s="14"/>
      <c r="V22035">
        <v>1</v>
      </c>
      <c r="W22035" t="s">
        <v>2570</v>
      </c>
    </row>
    <row r="22036" spans="1:23" x14ac:dyDescent="0.3">
      <c r="A22036">
        <v>29753</v>
      </c>
      <c r="B22036" s="15" t="s">
        <v>892</v>
      </c>
      <c r="C22036" t="str">
        <f>_xlfn.XLOOKUP($B22036, STANDARDS!$A:$A, STANDARDS!$B:$B,,0,2)</f>
        <v>Gametrail Fm, Rackla Gp</v>
      </c>
      <c r="D22036" t="s">
        <v>517</v>
      </c>
      <c r="E22036" t="s">
        <v>2278</v>
      </c>
      <c r="F22036">
        <v>139.5</v>
      </c>
      <c r="G22036">
        <v>64.5</v>
      </c>
      <c r="H22036">
        <v>1.5</v>
      </c>
      <c r="I22036" t="s">
        <v>1816</v>
      </c>
      <c r="J22036" cm="1">
        <f t="array" ref="J22036:L22036">_xlfn.XLOOKUP($C22036, AGE!$A:$A,AGE!$B:$D,,0,2)</f>
        <v>571.5</v>
      </c>
      <c r="K22036">
        <v>7.2000000000000455</v>
      </c>
      <c r="L22036" t="str">
        <v>Rooney et al. 2020</v>
      </c>
      <c r="M22036" t="s">
        <v>2485</v>
      </c>
      <c r="O22036" s="14"/>
      <c r="P22036" t="s">
        <v>2342</v>
      </c>
      <c r="Q22036" s="14">
        <v>-7.22</v>
      </c>
      <c r="R22036">
        <v>0.1</v>
      </c>
      <c r="S22036" s="14"/>
      <c r="V22036">
        <v>1</v>
      </c>
      <c r="W22036" t="s">
        <v>2570</v>
      </c>
    </row>
    <row r="22037" spans="1:23" x14ac:dyDescent="0.3">
      <c r="A22037">
        <v>29754</v>
      </c>
      <c r="B22037" s="15" t="s">
        <v>892</v>
      </c>
      <c r="C22037" t="str">
        <f>_xlfn.XLOOKUP($B22037, STANDARDS!$A:$A, STANDARDS!$B:$B,,0,2)</f>
        <v>Gametrail Fm, Rackla Gp</v>
      </c>
      <c r="D22037" t="s">
        <v>517</v>
      </c>
      <c r="E22037" t="s">
        <v>2278</v>
      </c>
      <c r="F22037">
        <v>139.5</v>
      </c>
      <c r="G22037">
        <v>64.5</v>
      </c>
      <c r="H22037">
        <v>1.5</v>
      </c>
      <c r="I22037" t="s">
        <v>1816</v>
      </c>
      <c r="J22037" cm="1">
        <f t="array" ref="J22037:L22037">_xlfn.XLOOKUP($C22037, AGE!$A:$A,AGE!$B:$D,,0,2)</f>
        <v>571.5</v>
      </c>
      <c r="K22037">
        <v>7.2000000000000455</v>
      </c>
      <c r="L22037" t="str">
        <v>Rooney et al. 2020</v>
      </c>
      <c r="M22037" t="s">
        <v>2485</v>
      </c>
      <c r="O22037" s="14"/>
      <c r="P22037" t="s">
        <v>2342</v>
      </c>
      <c r="Q22037" s="14">
        <v>-8</v>
      </c>
      <c r="R22037">
        <v>0.1</v>
      </c>
      <c r="S22037" s="14"/>
      <c r="V22037">
        <v>1</v>
      </c>
      <c r="W22037" t="s">
        <v>2570</v>
      </c>
    </row>
    <row r="22038" spans="1:23" x14ac:dyDescent="0.3">
      <c r="A22038">
        <v>29755</v>
      </c>
      <c r="B22038" s="15" t="s">
        <v>892</v>
      </c>
      <c r="C22038" t="str">
        <f>_xlfn.XLOOKUP($B22038, STANDARDS!$A:$A, STANDARDS!$B:$B,,0,2)</f>
        <v>Gametrail Fm, Rackla Gp</v>
      </c>
      <c r="D22038" t="s">
        <v>517</v>
      </c>
      <c r="E22038" t="s">
        <v>2278</v>
      </c>
      <c r="F22038">
        <v>139.5</v>
      </c>
      <c r="G22038">
        <v>64.5</v>
      </c>
      <c r="H22038">
        <v>1.5</v>
      </c>
      <c r="I22038" t="s">
        <v>1816</v>
      </c>
      <c r="J22038" cm="1">
        <f t="array" ref="J22038:L22038">_xlfn.XLOOKUP($C22038, AGE!$A:$A,AGE!$B:$D,,0,2)</f>
        <v>571.5</v>
      </c>
      <c r="K22038">
        <v>7.2000000000000455</v>
      </c>
      <c r="L22038" t="str">
        <v>Rooney et al. 2020</v>
      </c>
      <c r="M22038" t="s">
        <v>2485</v>
      </c>
      <c r="O22038" s="14"/>
      <c r="P22038" t="s">
        <v>2342</v>
      </c>
      <c r="Q22038" s="14">
        <v>-8.48</v>
      </c>
      <c r="R22038">
        <v>0.1</v>
      </c>
      <c r="S22038" s="14"/>
      <c r="V22038">
        <v>1</v>
      </c>
      <c r="W22038" t="s">
        <v>2570</v>
      </c>
    </row>
    <row r="22039" spans="1:23" x14ac:dyDescent="0.3">
      <c r="A22039">
        <v>29756</v>
      </c>
      <c r="B22039" s="15" t="s">
        <v>892</v>
      </c>
      <c r="C22039" t="str">
        <f>_xlfn.XLOOKUP($B22039, STANDARDS!$A:$A, STANDARDS!$B:$B,,0,2)</f>
        <v>Gametrail Fm, Rackla Gp</v>
      </c>
      <c r="D22039" t="s">
        <v>517</v>
      </c>
      <c r="E22039" t="s">
        <v>2278</v>
      </c>
      <c r="F22039">
        <v>139.5</v>
      </c>
      <c r="G22039">
        <v>64.5</v>
      </c>
      <c r="H22039">
        <v>1.5</v>
      </c>
      <c r="I22039" t="s">
        <v>1816</v>
      </c>
      <c r="J22039" cm="1">
        <f t="array" ref="J22039:L22039">_xlfn.XLOOKUP($C22039, AGE!$A:$A,AGE!$B:$D,,0,2)</f>
        <v>571.5</v>
      </c>
      <c r="K22039">
        <v>7.2000000000000455</v>
      </c>
      <c r="L22039" t="str">
        <v>Rooney et al. 2020</v>
      </c>
      <c r="M22039" t="s">
        <v>2485</v>
      </c>
      <c r="O22039" s="14"/>
      <c r="P22039" t="s">
        <v>2342</v>
      </c>
      <c r="Q22039" s="14">
        <v>-7.58</v>
      </c>
      <c r="R22039">
        <v>0.1</v>
      </c>
      <c r="S22039" s="14"/>
      <c r="V22039">
        <v>1</v>
      </c>
      <c r="W22039" t="s">
        <v>2570</v>
      </c>
    </row>
    <row r="22040" spans="1:23" x14ac:dyDescent="0.3">
      <c r="A22040">
        <v>29757</v>
      </c>
      <c r="B22040" s="15" t="s">
        <v>892</v>
      </c>
      <c r="C22040" t="str">
        <f>_xlfn.XLOOKUP($B22040, STANDARDS!$A:$A, STANDARDS!$B:$B,,0,2)</f>
        <v>Gametrail Fm, Rackla Gp</v>
      </c>
      <c r="D22040" t="s">
        <v>517</v>
      </c>
      <c r="E22040" t="s">
        <v>2278</v>
      </c>
      <c r="F22040">
        <v>139.5</v>
      </c>
      <c r="G22040">
        <v>64.5</v>
      </c>
      <c r="H22040">
        <v>1.5</v>
      </c>
      <c r="I22040" t="s">
        <v>1816</v>
      </c>
      <c r="J22040" cm="1">
        <f t="array" ref="J22040:L22040">_xlfn.XLOOKUP($C22040, AGE!$A:$A,AGE!$B:$D,,0,2)</f>
        <v>571.5</v>
      </c>
      <c r="K22040">
        <v>7.2000000000000455</v>
      </c>
      <c r="L22040" t="str">
        <v>Rooney et al. 2020</v>
      </c>
      <c r="M22040" t="s">
        <v>2485</v>
      </c>
      <c r="O22040" s="14"/>
      <c r="P22040" t="s">
        <v>2342</v>
      </c>
      <c r="Q22040" s="14">
        <v>-6.96</v>
      </c>
      <c r="R22040">
        <v>0.1</v>
      </c>
      <c r="S22040" s="14"/>
      <c r="V22040">
        <v>1</v>
      </c>
      <c r="W22040" t="s">
        <v>2570</v>
      </c>
    </row>
    <row r="22041" spans="1:23" x14ac:dyDescent="0.3">
      <c r="A22041">
        <v>29758</v>
      </c>
      <c r="B22041" s="15" t="s">
        <v>892</v>
      </c>
      <c r="C22041" t="str">
        <f>_xlfn.XLOOKUP($B22041, STANDARDS!$A:$A, STANDARDS!$B:$B,,0,2)</f>
        <v>Gametrail Fm, Rackla Gp</v>
      </c>
      <c r="D22041" t="s">
        <v>517</v>
      </c>
      <c r="E22041" t="s">
        <v>2278</v>
      </c>
      <c r="F22041">
        <v>139.5</v>
      </c>
      <c r="G22041">
        <v>64.5</v>
      </c>
      <c r="H22041">
        <v>1.5</v>
      </c>
      <c r="I22041" t="s">
        <v>1816</v>
      </c>
      <c r="J22041" cm="1">
        <f t="array" ref="J22041:L22041">_xlfn.XLOOKUP($C22041, AGE!$A:$A,AGE!$B:$D,,0,2)</f>
        <v>571.5</v>
      </c>
      <c r="K22041">
        <v>7.2000000000000455</v>
      </c>
      <c r="L22041" t="str">
        <v>Rooney et al. 2020</v>
      </c>
      <c r="M22041" t="s">
        <v>2485</v>
      </c>
      <c r="O22041" s="14"/>
      <c r="P22041" t="s">
        <v>2342</v>
      </c>
      <c r="Q22041" s="14">
        <v>-7.35</v>
      </c>
      <c r="R22041">
        <v>0.1</v>
      </c>
      <c r="S22041" s="14"/>
      <c r="V22041">
        <v>1</v>
      </c>
      <c r="W22041" t="s">
        <v>2570</v>
      </c>
    </row>
    <row r="22042" spans="1:23" x14ac:dyDescent="0.3">
      <c r="A22042">
        <v>29759</v>
      </c>
      <c r="B22042" s="15" t="s">
        <v>892</v>
      </c>
      <c r="C22042" t="str">
        <f>_xlfn.XLOOKUP($B22042, STANDARDS!$A:$A, STANDARDS!$B:$B,,0,2)</f>
        <v>Gametrail Fm, Rackla Gp</v>
      </c>
      <c r="D22042" t="s">
        <v>517</v>
      </c>
      <c r="E22042" t="s">
        <v>2278</v>
      </c>
      <c r="F22042">
        <v>139.5</v>
      </c>
      <c r="G22042">
        <v>64.5</v>
      </c>
      <c r="H22042">
        <v>1.5</v>
      </c>
      <c r="I22042" t="s">
        <v>1816</v>
      </c>
      <c r="J22042" cm="1">
        <f t="array" ref="J22042:L22042">_xlfn.XLOOKUP($C22042, AGE!$A:$A,AGE!$B:$D,,0,2)</f>
        <v>571.5</v>
      </c>
      <c r="K22042">
        <v>7.2000000000000455</v>
      </c>
      <c r="L22042" t="str">
        <v>Rooney et al. 2020</v>
      </c>
      <c r="M22042" t="s">
        <v>2485</v>
      </c>
      <c r="O22042" s="14"/>
      <c r="P22042" t="s">
        <v>2342</v>
      </c>
      <c r="Q22042" s="14">
        <v>-7.72</v>
      </c>
      <c r="R22042">
        <v>0.1</v>
      </c>
      <c r="S22042" s="14"/>
      <c r="V22042">
        <v>1</v>
      </c>
      <c r="W22042" t="s">
        <v>2570</v>
      </c>
    </row>
    <row r="22043" spans="1:23" x14ac:dyDescent="0.3">
      <c r="A22043">
        <v>29760</v>
      </c>
      <c r="B22043" s="15" t="s">
        <v>892</v>
      </c>
      <c r="C22043" t="str">
        <f>_xlfn.XLOOKUP($B22043, STANDARDS!$A:$A, STANDARDS!$B:$B,,0,2)</f>
        <v>Gametrail Fm, Rackla Gp</v>
      </c>
      <c r="D22043" t="s">
        <v>517</v>
      </c>
      <c r="E22043" t="s">
        <v>2278</v>
      </c>
      <c r="F22043">
        <v>139.5</v>
      </c>
      <c r="G22043">
        <v>64.5</v>
      </c>
      <c r="H22043">
        <v>1.5</v>
      </c>
      <c r="I22043" t="s">
        <v>1816</v>
      </c>
      <c r="J22043" cm="1">
        <f t="array" ref="J22043:L22043">_xlfn.XLOOKUP($C22043, AGE!$A:$A,AGE!$B:$D,,0,2)</f>
        <v>571.5</v>
      </c>
      <c r="K22043">
        <v>7.2000000000000455</v>
      </c>
      <c r="L22043" t="str">
        <v>Rooney et al. 2020</v>
      </c>
      <c r="M22043" t="s">
        <v>2485</v>
      </c>
      <c r="O22043" s="14"/>
      <c r="P22043" t="s">
        <v>2342</v>
      </c>
      <c r="Q22043" s="14">
        <v>-8.3699999999999992</v>
      </c>
      <c r="R22043">
        <v>0.1</v>
      </c>
      <c r="S22043" s="14"/>
      <c r="V22043">
        <v>1</v>
      </c>
      <c r="W22043" t="s">
        <v>2570</v>
      </c>
    </row>
    <row r="22044" spans="1:23" x14ac:dyDescent="0.3">
      <c r="A22044">
        <v>29761</v>
      </c>
      <c r="B22044" s="15" t="s">
        <v>892</v>
      </c>
      <c r="C22044" t="str">
        <f>_xlfn.XLOOKUP($B22044, STANDARDS!$A:$A, STANDARDS!$B:$B,,0,2)</f>
        <v>Gametrail Fm, Rackla Gp</v>
      </c>
      <c r="D22044" t="s">
        <v>517</v>
      </c>
      <c r="E22044" t="s">
        <v>2278</v>
      </c>
      <c r="F22044">
        <v>139.5</v>
      </c>
      <c r="G22044">
        <v>64.5</v>
      </c>
      <c r="H22044">
        <v>1.5</v>
      </c>
      <c r="I22044" t="s">
        <v>1816</v>
      </c>
      <c r="J22044" cm="1">
        <f t="array" ref="J22044:L22044">_xlfn.XLOOKUP($C22044, AGE!$A:$A,AGE!$B:$D,,0,2)</f>
        <v>571.5</v>
      </c>
      <c r="K22044">
        <v>7.2000000000000455</v>
      </c>
      <c r="L22044" t="str">
        <v>Rooney et al. 2020</v>
      </c>
      <c r="M22044" t="s">
        <v>2485</v>
      </c>
      <c r="O22044" s="14"/>
      <c r="P22044" t="s">
        <v>2342</v>
      </c>
      <c r="Q22044" s="14">
        <v>-7.23</v>
      </c>
      <c r="R22044">
        <v>0.1</v>
      </c>
      <c r="S22044" s="14"/>
      <c r="V22044">
        <v>1</v>
      </c>
      <c r="W22044" t="s">
        <v>2570</v>
      </c>
    </row>
    <row r="22045" spans="1:23" x14ac:dyDescent="0.3">
      <c r="A22045">
        <v>29762</v>
      </c>
      <c r="B22045" s="15" t="s">
        <v>892</v>
      </c>
      <c r="C22045" t="str">
        <f>_xlfn.XLOOKUP($B22045, STANDARDS!$A:$A, STANDARDS!$B:$B,,0,2)</f>
        <v>Gametrail Fm, Rackla Gp</v>
      </c>
      <c r="D22045" t="s">
        <v>517</v>
      </c>
      <c r="E22045" t="s">
        <v>2278</v>
      </c>
      <c r="F22045">
        <v>139.5</v>
      </c>
      <c r="G22045">
        <v>64.5</v>
      </c>
      <c r="H22045">
        <v>1.5</v>
      </c>
      <c r="I22045" t="s">
        <v>1816</v>
      </c>
      <c r="J22045" cm="1">
        <f t="array" ref="J22045:L22045">_xlfn.XLOOKUP($C22045, AGE!$A:$A,AGE!$B:$D,,0,2)</f>
        <v>571.5</v>
      </c>
      <c r="K22045">
        <v>7.2000000000000455</v>
      </c>
      <c r="L22045" t="str">
        <v>Rooney et al. 2020</v>
      </c>
      <c r="M22045" t="s">
        <v>2485</v>
      </c>
      <c r="O22045" s="14"/>
      <c r="P22045" t="s">
        <v>2342</v>
      </c>
      <c r="Q22045" s="14">
        <v>-7.12</v>
      </c>
      <c r="R22045">
        <v>0.1</v>
      </c>
      <c r="S22045" s="14"/>
      <c r="V22045">
        <v>1</v>
      </c>
      <c r="W22045" t="s">
        <v>2570</v>
      </c>
    </row>
    <row r="22046" spans="1:23" x14ac:dyDescent="0.3">
      <c r="A22046">
        <v>29763</v>
      </c>
      <c r="B22046" s="15" t="s">
        <v>892</v>
      </c>
      <c r="C22046" t="str">
        <f>_xlfn.XLOOKUP($B22046, STANDARDS!$A:$A, STANDARDS!$B:$B,,0,2)</f>
        <v>Gametrail Fm, Rackla Gp</v>
      </c>
      <c r="D22046" t="s">
        <v>517</v>
      </c>
      <c r="E22046" t="s">
        <v>2278</v>
      </c>
      <c r="F22046">
        <v>139.5</v>
      </c>
      <c r="G22046">
        <v>64.5</v>
      </c>
      <c r="H22046">
        <v>1.5</v>
      </c>
      <c r="I22046" t="s">
        <v>1816</v>
      </c>
      <c r="J22046" cm="1">
        <f t="array" ref="J22046:L22046">_xlfn.XLOOKUP($C22046, AGE!$A:$A,AGE!$B:$D,,0,2)</f>
        <v>571.5</v>
      </c>
      <c r="K22046">
        <v>7.2000000000000455</v>
      </c>
      <c r="L22046" t="str">
        <v>Rooney et al. 2020</v>
      </c>
      <c r="M22046" t="s">
        <v>2485</v>
      </c>
      <c r="O22046" s="14"/>
      <c r="P22046" t="s">
        <v>2342</v>
      </c>
      <c r="Q22046" s="14">
        <v>-8.24</v>
      </c>
      <c r="R22046">
        <v>0.1</v>
      </c>
      <c r="S22046" s="14"/>
      <c r="V22046">
        <v>1</v>
      </c>
      <c r="W22046" t="s">
        <v>2570</v>
      </c>
    </row>
    <row r="22047" spans="1:23" x14ac:dyDescent="0.3">
      <c r="A22047">
        <v>29764</v>
      </c>
      <c r="B22047" s="15" t="s">
        <v>892</v>
      </c>
      <c r="C22047" t="str">
        <f>_xlfn.XLOOKUP($B22047, STANDARDS!$A:$A, STANDARDS!$B:$B,,0,2)</f>
        <v>Gametrail Fm, Rackla Gp</v>
      </c>
      <c r="D22047" t="s">
        <v>517</v>
      </c>
      <c r="E22047" t="s">
        <v>2278</v>
      </c>
      <c r="F22047">
        <v>139.5</v>
      </c>
      <c r="G22047">
        <v>64.5</v>
      </c>
      <c r="H22047">
        <v>1.5</v>
      </c>
      <c r="I22047" t="s">
        <v>1816</v>
      </c>
      <c r="J22047" cm="1">
        <f t="array" ref="J22047:L22047">_xlfn.XLOOKUP($C22047, AGE!$A:$A,AGE!$B:$D,,0,2)</f>
        <v>571.5</v>
      </c>
      <c r="K22047">
        <v>7.2000000000000455</v>
      </c>
      <c r="L22047" t="str">
        <v>Rooney et al. 2020</v>
      </c>
      <c r="M22047" t="s">
        <v>2485</v>
      </c>
      <c r="O22047" s="14"/>
      <c r="P22047" t="s">
        <v>2342</v>
      </c>
      <c r="Q22047" s="14">
        <v>-8.18</v>
      </c>
      <c r="R22047">
        <v>0.1</v>
      </c>
      <c r="S22047" s="14"/>
      <c r="V22047">
        <v>1</v>
      </c>
      <c r="W22047" t="s">
        <v>2570</v>
      </c>
    </row>
    <row r="22048" spans="1:23" x14ac:dyDescent="0.3">
      <c r="A22048">
        <v>29765</v>
      </c>
      <c r="B22048" s="15" t="s">
        <v>892</v>
      </c>
      <c r="C22048" t="str">
        <f>_xlfn.XLOOKUP($B22048, STANDARDS!$A:$A, STANDARDS!$B:$B,,0,2)</f>
        <v>Gametrail Fm, Rackla Gp</v>
      </c>
      <c r="D22048" t="s">
        <v>517</v>
      </c>
      <c r="E22048" t="s">
        <v>2278</v>
      </c>
      <c r="F22048">
        <v>139.5</v>
      </c>
      <c r="G22048">
        <v>64.5</v>
      </c>
      <c r="H22048">
        <v>1.5</v>
      </c>
      <c r="I22048" t="s">
        <v>1816</v>
      </c>
      <c r="J22048" cm="1">
        <f t="array" ref="J22048:L22048">_xlfn.XLOOKUP($C22048, AGE!$A:$A,AGE!$B:$D,,0,2)</f>
        <v>571.5</v>
      </c>
      <c r="K22048">
        <v>7.2000000000000455</v>
      </c>
      <c r="L22048" t="str">
        <v>Rooney et al. 2020</v>
      </c>
      <c r="M22048" t="s">
        <v>2485</v>
      </c>
      <c r="O22048" s="14"/>
      <c r="P22048" t="s">
        <v>2342</v>
      </c>
      <c r="Q22048" s="14">
        <v>-8.2200000000000006</v>
      </c>
      <c r="R22048">
        <v>0.1</v>
      </c>
      <c r="S22048" s="14"/>
      <c r="V22048">
        <v>1</v>
      </c>
      <c r="W22048" t="s">
        <v>2570</v>
      </c>
    </row>
    <row r="22049" spans="1:23" x14ac:dyDescent="0.3">
      <c r="A22049">
        <v>29766</v>
      </c>
      <c r="B22049" s="15" t="s">
        <v>892</v>
      </c>
      <c r="C22049" t="str">
        <f>_xlfn.XLOOKUP($B22049, STANDARDS!$A:$A, STANDARDS!$B:$B,,0,2)</f>
        <v>Gametrail Fm, Rackla Gp</v>
      </c>
      <c r="D22049" t="s">
        <v>517</v>
      </c>
      <c r="E22049" t="s">
        <v>2278</v>
      </c>
      <c r="F22049">
        <v>139.5</v>
      </c>
      <c r="G22049">
        <v>64.5</v>
      </c>
      <c r="H22049">
        <v>1.5</v>
      </c>
      <c r="I22049" t="s">
        <v>1816</v>
      </c>
      <c r="J22049" cm="1">
        <f t="array" ref="J22049:L22049">_xlfn.XLOOKUP($C22049, AGE!$A:$A,AGE!$B:$D,,0,2)</f>
        <v>571.5</v>
      </c>
      <c r="K22049">
        <v>7.2000000000000455</v>
      </c>
      <c r="L22049" t="str">
        <v>Rooney et al. 2020</v>
      </c>
      <c r="M22049" t="s">
        <v>2485</v>
      </c>
      <c r="O22049" s="14"/>
      <c r="P22049" t="s">
        <v>2342</v>
      </c>
      <c r="Q22049" s="14">
        <v>-7.58</v>
      </c>
      <c r="R22049">
        <v>0.1</v>
      </c>
      <c r="S22049" s="14"/>
      <c r="V22049">
        <v>1</v>
      </c>
      <c r="W22049" t="s">
        <v>2570</v>
      </c>
    </row>
    <row r="22050" spans="1:23" x14ac:dyDescent="0.3">
      <c r="A22050">
        <v>29767</v>
      </c>
      <c r="B22050" s="15" t="s">
        <v>892</v>
      </c>
      <c r="C22050" t="str">
        <f>_xlfn.XLOOKUP($B22050, STANDARDS!$A:$A, STANDARDS!$B:$B,,0,2)</f>
        <v>Gametrail Fm, Rackla Gp</v>
      </c>
      <c r="D22050" t="s">
        <v>517</v>
      </c>
      <c r="E22050" t="s">
        <v>2278</v>
      </c>
      <c r="F22050">
        <v>139.5</v>
      </c>
      <c r="G22050">
        <v>64.5</v>
      </c>
      <c r="H22050">
        <v>1.5</v>
      </c>
      <c r="I22050" t="s">
        <v>1816</v>
      </c>
      <c r="J22050" cm="1">
        <f t="array" ref="J22050:L22050">_xlfn.XLOOKUP($C22050, AGE!$A:$A,AGE!$B:$D,,0,2)</f>
        <v>571.5</v>
      </c>
      <c r="K22050">
        <v>7.2000000000000455</v>
      </c>
      <c r="L22050" t="str">
        <v>Rooney et al. 2020</v>
      </c>
      <c r="M22050" t="s">
        <v>2485</v>
      </c>
      <c r="O22050" s="14"/>
      <c r="P22050" t="s">
        <v>2342</v>
      </c>
      <c r="Q22050" s="14">
        <v>-7.33</v>
      </c>
      <c r="R22050">
        <v>0.1</v>
      </c>
      <c r="S22050" s="14"/>
      <c r="V22050">
        <v>1</v>
      </c>
      <c r="W22050" t="s">
        <v>2570</v>
      </c>
    </row>
    <row r="22051" spans="1:23" x14ac:dyDescent="0.3">
      <c r="A22051">
        <v>29768</v>
      </c>
      <c r="B22051" s="15" t="s">
        <v>892</v>
      </c>
      <c r="C22051" t="str">
        <f>_xlfn.XLOOKUP($B22051, STANDARDS!$A:$A, STANDARDS!$B:$B,,0,2)</f>
        <v>Gametrail Fm, Rackla Gp</v>
      </c>
      <c r="D22051" t="s">
        <v>517</v>
      </c>
      <c r="E22051" t="s">
        <v>2278</v>
      </c>
      <c r="F22051">
        <v>139.5</v>
      </c>
      <c r="G22051">
        <v>64.5</v>
      </c>
      <c r="H22051">
        <v>1.5</v>
      </c>
      <c r="I22051" t="s">
        <v>1816</v>
      </c>
      <c r="J22051" cm="1">
        <f t="array" ref="J22051:L22051">_xlfn.XLOOKUP($C22051, AGE!$A:$A,AGE!$B:$D,,0,2)</f>
        <v>571.5</v>
      </c>
      <c r="K22051">
        <v>7.2000000000000455</v>
      </c>
      <c r="L22051" t="str">
        <v>Rooney et al. 2020</v>
      </c>
      <c r="M22051" t="s">
        <v>2485</v>
      </c>
      <c r="O22051" s="14"/>
      <c r="P22051" t="s">
        <v>2342</v>
      </c>
      <c r="Q22051" s="14">
        <v>-7.89</v>
      </c>
      <c r="R22051">
        <v>0.1</v>
      </c>
      <c r="S22051" s="14"/>
      <c r="V22051">
        <v>1</v>
      </c>
      <c r="W22051" t="s">
        <v>2570</v>
      </c>
    </row>
    <row r="22052" spans="1:23" x14ac:dyDescent="0.3">
      <c r="A22052">
        <v>29769</v>
      </c>
      <c r="B22052" s="15" t="s">
        <v>892</v>
      </c>
      <c r="C22052" t="str">
        <f>_xlfn.XLOOKUP($B22052, STANDARDS!$A:$A, STANDARDS!$B:$B,,0,2)</f>
        <v>Gametrail Fm, Rackla Gp</v>
      </c>
      <c r="D22052" t="s">
        <v>517</v>
      </c>
      <c r="E22052" t="s">
        <v>2278</v>
      </c>
      <c r="F22052">
        <v>139.5</v>
      </c>
      <c r="G22052">
        <v>64.5</v>
      </c>
      <c r="H22052">
        <v>1.5</v>
      </c>
      <c r="I22052" t="s">
        <v>1816</v>
      </c>
      <c r="J22052" cm="1">
        <f t="array" ref="J22052:L22052">_xlfn.XLOOKUP($C22052, AGE!$A:$A,AGE!$B:$D,,0,2)</f>
        <v>571.5</v>
      </c>
      <c r="K22052">
        <v>7.2000000000000455</v>
      </c>
      <c r="L22052" t="str">
        <v>Rooney et al. 2020</v>
      </c>
      <c r="M22052" t="s">
        <v>2485</v>
      </c>
      <c r="O22052" s="14"/>
      <c r="P22052" t="s">
        <v>2342</v>
      </c>
      <c r="Q22052" s="14">
        <v>-7.81</v>
      </c>
      <c r="R22052">
        <v>0.1</v>
      </c>
      <c r="S22052" s="14"/>
      <c r="V22052">
        <v>1</v>
      </c>
      <c r="W22052" t="s">
        <v>2570</v>
      </c>
    </row>
    <row r="22053" spans="1:23" x14ac:dyDescent="0.3">
      <c r="A22053">
        <v>29770</v>
      </c>
      <c r="B22053" s="15" t="s">
        <v>892</v>
      </c>
      <c r="C22053" t="str">
        <f>_xlfn.XLOOKUP($B22053, STANDARDS!$A:$A, STANDARDS!$B:$B,,0,2)</f>
        <v>Gametrail Fm, Rackla Gp</v>
      </c>
      <c r="D22053" t="s">
        <v>517</v>
      </c>
      <c r="E22053" t="s">
        <v>2278</v>
      </c>
      <c r="F22053">
        <v>139.5</v>
      </c>
      <c r="G22053">
        <v>64.5</v>
      </c>
      <c r="H22053">
        <v>1.5</v>
      </c>
      <c r="I22053" t="s">
        <v>1816</v>
      </c>
      <c r="J22053" cm="1">
        <f t="array" ref="J22053:L22053">_xlfn.XLOOKUP($C22053, AGE!$A:$A,AGE!$B:$D,,0,2)</f>
        <v>571.5</v>
      </c>
      <c r="K22053">
        <v>7.2000000000000455</v>
      </c>
      <c r="L22053" t="str">
        <v>Rooney et al. 2020</v>
      </c>
      <c r="M22053" t="s">
        <v>2485</v>
      </c>
      <c r="O22053" s="14"/>
      <c r="P22053" t="s">
        <v>2342</v>
      </c>
      <c r="Q22053" s="14">
        <v>-6.41</v>
      </c>
      <c r="R22053">
        <v>0.1</v>
      </c>
      <c r="S22053" s="14"/>
      <c r="V22053">
        <v>1</v>
      </c>
      <c r="W22053" t="s">
        <v>2570</v>
      </c>
    </row>
    <row r="22054" spans="1:23" x14ac:dyDescent="0.3">
      <c r="A22054">
        <v>29771</v>
      </c>
      <c r="B22054" s="15" t="s">
        <v>892</v>
      </c>
      <c r="C22054" t="str">
        <f>_xlfn.XLOOKUP($B22054, STANDARDS!$A:$A, STANDARDS!$B:$B,,0,2)</f>
        <v>Gametrail Fm, Rackla Gp</v>
      </c>
      <c r="D22054" t="s">
        <v>517</v>
      </c>
      <c r="E22054" t="s">
        <v>2278</v>
      </c>
      <c r="F22054">
        <v>139.5</v>
      </c>
      <c r="G22054">
        <v>64.5</v>
      </c>
      <c r="H22054">
        <v>1.5</v>
      </c>
      <c r="I22054" t="s">
        <v>1816</v>
      </c>
      <c r="J22054" cm="1">
        <f t="array" ref="J22054:L22054">_xlfn.XLOOKUP($C22054, AGE!$A:$A,AGE!$B:$D,,0,2)</f>
        <v>571.5</v>
      </c>
      <c r="K22054">
        <v>7.2000000000000455</v>
      </c>
      <c r="L22054" t="str">
        <v>Rooney et al. 2020</v>
      </c>
      <c r="M22054" t="s">
        <v>2485</v>
      </c>
      <c r="O22054" s="14"/>
      <c r="P22054" t="s">
        <v>2342</v>
      </c>
      <c r="Q22054" s="14">
        <v>-7.16</v>
      </c>
      <c r="R22054">
        <v>0.1</v>
      </c>
      <c r="S22054" s="14"/>
      <c r="V22054">
        <v>1</v>
      </c>
      <c r="W22054" t="s">
        <v>2570</v>
      </c>
    </row>
    <row r="22055" spans="1:23" x14ac:dyDescent="0.3">
      <c r="A22055">
        <v>29772</v>
      </c>
      <c r="B22055" s="15" t="s">
        <v>892</v>
      </c>
      <c r="C22055" t="str">
        <f>_xlfn.XLOOKUP($B22055, STANDARDS!$A:$A, STANDARDS!$B:$B,,0,2)</f>
        <v>Gametrail Fm, Rackla Gp</v>
      </c>
      <c r="D22055" t="s">
        <v>517</v>
      </c>
      <c r="E22055" t="s">
        <v>2278</v>
      </c>
      <c r="F22055">
        <v>139.5</v>
      </c>
      <c r="G22055">
        <v>64.5</v>
      </c>
      <c r="H22055">
        <v>1.5</v>
      </c>
      <c r="I22055" t="s">
        <v>1816</v>
      </c>
      <c r="J22055" cm="1">
        <f t="array" ref="J22055:L22055">_xlfn.XLOOKUP($C22055, AGE!$A:$A,AGE!$B:$D,,0,2)</f>
        <v>571.5</v>
      </c>
      <c r="K22055">
        <v>7.2000000000000455</v>
      </c>
      <c r="L22055" t="str">
        <v>Rooney et al. 2020</v>
      </c>
      <c r="M22055" t="s">
        <v>2485</v>
      </c>
      <c r="O22055" s="14"/>
      <c r="P22055" t="s">
        <v>2342</v>
      </c>
      <c r="Q22055" s="14">
        <v>-7.35</v>
      </c>
      <c r="R22055">
        <v>0.1</v>
      </c>
      <c r="S22055" s="14"/>
      <c r="V22055">
        <v>1</v>
      </c>
      <c r="W22055" t="s">
        <v>2570</v>
      </c>
    </row>
    <row r="22056" spans="1:23" x14ac:dyDescent="0.3">
      <c r="A22056">
        <v>29773</v>
      </c>
      <c r="B22056" s="15" t="s">
        <v>892</v>
      </c>
      <c r="C22056" t="str">
        <f>_xlfn.XLOOKUP($B22056, STANDARDS!$A:$A, STANDARDS!$B:$B,,0,2)</f>
        <v>Gametrail Fm, Rackla Gp</v>
      </c>
      <c r="D22056" t="s">
        <v>517</v>
      </c>
      <c r="E22056" t="s">
        <v>2278</v>
      </c>
      <c r="F22056">
        <v>139.5</v>
      </c>
      <c r="G22056">
        <v>64.5</v>
      </c>
      <c r="H22056">
        <v>1.5</v>
      </c>
      <c r="I22056" t="s">
        <v>1816</v>
      </c>
      <c r="J22056" cm="1">
        <f t="array" ref="J22056:L22056">_xlfn.XLOOKUP($C22056, AGE!$A:$A,AGE!$B:$D,,0,2)</f>
        <v>571.5</v>
      </c>
      <c r="K22056">
        <v>7.2000000000000455</v>
      </c>
      <c r="L22056" t="str">
        <v>Rooney et al. 2020</v>
      </c>
      <c r="M22056" t="s">
        <v>2485</v>
      </c>
      <c r="O22056" s="14"/>
      <c r="P22056" t="s">
        <v>2342</v>
      </c>
      <c r="Q22056" s="14">
        <v>-7.54</v>
      </c>
      <c r="R22056">
        <v>0.1</v>
      </c>
      <c r="S22056" s="14"/>
      <c r="V22056">
        <v>1</v>
      </c>
      <c r="W22056" t="s">
        <v>2570</v>
      </c>
    </row>
    <row r="22057" spans="1:23" x14ac:dyDescent="0.3">
      <c r="A22057">
        <v>29774</v>
      </c>
      <c r="B22057" s="15" t="s">
        <v>892</v>
      </c>
      <c r="C22057" t="str">
        <f>_xlfn.XLOOKUP($B22057, STANDARDS!$A:$A, STANDARDS!$B:$B,,0,2)</f>
        <v>Gametrail Fm, Rackla Gp</v>
      </c>
      <c r="D22057" t="s">
        <v>517</v>
      </c>
      <c r="E22057" t="s">
        <v>2278</v>
      </c>
      <c r="F22057">
        <v>139.5</v>
      </c>
      <c r="G22057">
        <v>64.5</v>
      </c>
      <c r="H22057">
        <v>1.5</v>
      </c>
      <c r="I22057" t="s">
        <v>1816</v>
      </c>
      <c r="J22057" cm="1">
        <f t="array" ref="J22057:L22057">_xlfn.XLOOKUP($C22057, AGE!$A:$A,AGE!$B:$D,,0,2)</f>
        <v>571.5</v>
      </c>
      <c r="K22057">
        <v>7.2000000000000455</v>
      </c>
      <c r="L22057" t="str">
        <v>Rooney et al. 2020</v>
      </c>
      <c r="M22057" t="s">
        <v>2485</v>
      </c>
      <c r="O22057" s="14"/>
      <c r="P22057" t="s">
        <v>2342</v>
      </c>
      <c r="Q22057" s="14">
        <v>-7.03</v>
      </c>
      <c r="R22057">
        <v>0.1</v>
      </c>
      <c r="S22057" s="14"/>
      <c r="V22057">
        <v>1</v>
      </c>
      <c r="W22057" t="s">
        <v>2570</v>
      </c>
    </row>
    <row r="22058" spans="1:23" x14ac:dyDescent="0.3">
      <c r="A22058">
        <v>29775</v>
      </c>
      <c r="B22058" s="15" t="s">
        <v>892</v>
      </c>
      <c r="C22058" t="str">
        <f>_xlfn.XLOOKUP($B22058, STANDARDS!$A:$A, STANDARDS!$B:$B,,0,2)</f>
        <v>Gametrail Fm, Rackla Gp</v>
      </c>
      <c r="D22058" t="s">
        <v>517</v>
      </c>
      <c r="E22058" t="s">
        <v>2278</v>
      </c>
      <c r="F22058">
        <v>139.5</v>
      </c>
      <c r="G22058">
        <v>64.5</v>
      </c>
      <c r="H22058">
        <v>1.5</v>
      </c>
      <c r="I22058" t="s">
        <v>1816</v>
      </c>
      <c r="J22058" cm="1">
        <f t="array" ref="J22058:L22058">_xlfn.XLOOKUP($C22058, AGE!$A:$A,AGE!$B:$D,,0,2)</f>
        <v>571.5</v>
      </c>
      <c r="K22058">
        <v>7.2000000000000455</v>
      </c>
      <c r="L22058" t="str">
        <v>Rooney et al. 2020</v>
      </c>
      <c r="M22058" t="s">
        <v>2485</v>
      </c>
      <c r="O22058" s="14"/>
      <c r="P22058" t="s">
        <v>2342</v>
      </c>
      <c r="Q22058" s="14">
        <v>-7.11</v>
      </c>
      <c r="R22058">
        <v>0.1</v>
      </c>
      <c r="S22058" s="14"/>
      <c r="V22058">
        <v>1</v>
      </c>
      <c r="W22058" t="s">
        <v>2570</v>
      </c>
    </row>
    <row r="22059" spans="1:23" x14ac:dyDescent="0.3">
      <c r="A22059">
        <v>29776</v>
      </c>
      <c r="B22059" s="15" t="s">
        <v>892</v>
      </c>
      <c r="C22059" t="str">
        <f>_xlfn.XLOOKUP($B22059, STANDARDS!$A:$A, STANDARDS!$B:$B,,0,2)</f>
        <v>Gametrail Fm, Rackla Gp</v>
      </c>
      <c r="D22059" t="s">
        <v>517</v>
      </c>
      <c r="E22059" t="s">
        <v>2278</v>
      </c>
      <c r="F22059">
        <v>139.5</v>
      </c>
      <c r="G22059">
        <v>64.5</v>
      </c>
      <c r="H22059">
        <v>1.5</v>
      </c>
      <c r="I22059" t="s">
        <v>1816</v>
      </c>
      <c r="J22059" cm="1">
        <f t="array" ref="J22059:L22059">_xlfn.XLOOKUP($C22059, AGE!$A:$A,AGE!$B:$D,,0,2)</f>
        <v>571.5</v>
      </c>
      <c r="K22059">
        <v>7.2000000000000455</v>
      </c>
      <c r="L22059" t="str">
        <v>Rooney et al. 2020</v>
      </c>
      <c r="M22059" t="s">
        <v>2485</v>
      </c>
      <c r="O22059" s="14"/>
      <c r="P22059" t="s">
        <v>2342</v>
      </c>
      <c r="Q22059" s="14">
        <v>-7</v>
      </c>
      <c r="R22059">
        <v>0.1</v>
      </c>
      <c r="S22059" s="14"/>
      <c r="V22059">
        <v>1</v>
      </c>
      <c r="W22059" t="s">
        <v>2570</v>
      </c>
    </row>
    <row r="22060" spans="1:23" x14ac:dyDescent="0.3">
      <c r="A22060">
        <v>29777</v>
      </c>
      <c r="B22060" s="15" t="s">
        <v>892</v>
      </c>
      <c r="C22060" t="str">
        <f>_xlfn.XLOOKUP($B22060, STANDARDS!$A:$A, STANDARDS!$B:$B,,0,2)</f>
        <v>Gametrail Fm, Rackla Gp</v>
      </c>
      <c r="D22060" t="s">
        <v>517</v>
      </c>
      <c r="E22060" t="s">
        <v>2278</v>
      </c>
      <c r="F22060">
        <v>139.5</v>
      </c>
      <c r="G22060">
        <v>64.5</v>
      </c>
      <c r="H22060">
        <v>1.5</v>
      </c>
      <c r="I22060" t="s">
        <v>1816</v>
      </c>
      <c r="J22060" cm="1">
        <f t="array" ref="J22060:L22060">_xlfn.XLOOKUP($C22060, AGE!$A:$A,AGE!$B:$D,,0,2)</f>
        <v>571.5</v>
      </c>
      <c r="K22060">
        <v>7.2000000000000455</v>
      </c>
      <c r="L22060" t="str">
        <v>Rooney et al. 2020</v>
      </c>
      <c r="M22060" t="s">
        <v>2485</v>
      </c>
      <c r="O22060" s="14"/>
      <c r="P22060" t="s">
        <v>2342</v>
      </c>
      <c r="Q22060" s="14">
        <v>-7.26</v>
      </c>
      <c r="R22060">
        <v>0.1</v>
      </c>
      <c r="S22060" s="14"/>
      <c r="V22060">
        <v>1</v>
      </c>
      <c r="W22060" t="s">
        <v>2570</v>
      </c>
    </row>
    <row r="22061" spans="1:23" x14ac:dyDescent="0.3">
      <c r="A22061">
        <v>29778</v>
      </c>
      <c r="B22061" s="15" t="s">
        <v>892</v>
      </c>
      <c r="C22061" t="str">
        <f>_xlfn.XLOOKUP($B22061, STANDARDS!$A:$A, STANDARDS!$B:$B,,0,2)</f>
        <v>Gametrail Fm, Rackla Gp</v>
      </c>
      <c r="D22061" t="s">
        <v>517</v>
      </c>
      <c r="E22061" t="s">
        <v>2278</v>
      </c>
      <c r="F22061">
        <v>139.5</v>
      </c>
      <c r="G22061">
        <v>64.5</v>
      </c>
      <c r="H22061">
        <v>1.5</v>
      </c>
      <c r="I22061" t="s">
        <v>1816</v>
      </c>
      <c r="J22061" cm="1">
        <f t="array" ref="J22061:L22061">_xlfn.XLOOKUP($C22061, AGE!$A:$A,AGE!$B:$D,,0,2)</f>
        <v>571.5</v>
      </c>
      <c r="K22061">
        <v>7.2000000000000455</v>
      </c>
      <c r="L22061" t="str">
        <v>Rooney et al. 2020</v>
      </c>
      <c r="M22061" t="s">
        <v>2485</v>
      </c>
      <c r="O22061" s="14"/>
      <c r="P22061" t="s">
        <v>2342</v>
      </c>
      <c r="Q22061" s="14">
        <v>-6.97</v>
      </c>
      <c r="R22061">
        <v>0.1</v>
      </c>
      <c r="S22061" s="14"/>
      <c r="V22061">
        <v>1</v>
      </c>
      <c r="W22061" t="s">
        <v>2570</v>
      </c>
    </row>
    <row r="22062" spans="1:23" x14ac:dyDescent="0.3">
      <c r="A22062">
        <v>29779</v>
      </c>
      <c r="B22062" s="15" t="s">
        <v>892</v>
      </c>
      <c r="C22062" t="str">
        <f>_xlfn.XLOOKUP($B22062, STANDARDS!$A:$A, STANDARDS!$B:$B,,0,2)</f>
        <v>Gametrail Fm, Rackla Gp</v>
      </c>
      <c r="D22062" t="s">
        <v>517</v>
      </c>
      <c r="E22062" t="s">
        <v>2278</v>
      </c>
      <c r="F22062">
        <v>139.5</v>
      </c>
      <c r="G22062">
        <v>64.5</v>
      </c>
      <c r="H22062">
        <v>1.5</v>
      </c>
      <c r="I22062" t="s">
        <v>1816</v>
      </c>
      <c r="J22062" cm="1">
        <f t="array" ref="J22062:L22062">_xlfn.XLOOKUP($C22062, AGE!$A:$A,AGE!$B:$D,,0,2)</f>
        <v>571.5</v>
      </c>
      <c r="K22062">
        <v>7.2000000000000455</v>
      </c>
      <c r="L22062" t="str">
        <v>Rooney et al. 2020</v>
      </c>
      <c r="M22062" t="s">
        <v>2485</v>
      </c>
      <c r="O22062" s="14"/>
      <c r="P22062" t="s">
        <v>2342</v>
      </c>
      <c r="Q22062" s="14">
        <v>-7.6</v>
      </c>
      <c r="R22062">
        <v>0.1</v>
      </c>
      <c r="S22062" s="14"/>
      <c r="V22062">
        <v>1</v>
      </c>
      <c r="W22062" t="s">
        <v>2570</v>
      </c>
    </row>
    <row r="22063" spans="1:23" x14ac:dyDescent="0.3">
      <c r="A22063">
        <v>29780</v>
      </c>
      <c r="B22063" s="15" t="s">
        <v>892</v>
      </c>
      <c r="C22063" t="str">
        <f>_xlfn.XLOOKUP($B22063, STANDARDS!$A:$A, STANDARDS!$B:$B,,0,2)</f>
        <v>Gametrail Fm, Rackla Gp</v>
      </c>
      <c r="D22063" t="s">
        <v>517</v>
      </c>
      <c r="E22063" t="s">
        <v>2278</v>
      </c>
      <c r="F22063">
        <v>139.5</v>
      </c>
      <c r="G22063">
        <v>64.5</v>
      </c>
      <c r="H22063">
        <v>1.5</v>
      </c>
      <c r="I22063" t="s">
        <v>1816</v>
      </c>
      <c r="J22063" cm="1">
        <f t="array" ref="J22063:L22063">_xlfn.XLOOKUP($C22063, AGE!$A:$A,AGE!$B:$D,,0,2)</f>
        <v>571.5</v>
      </c>
      <c r="K22063">
        <v>7.2000000000000455</v>
      </c>
      <c r="L22063" t="str">
        <v>Rooney et al. 2020</v>
      </c>
      <c r="M22063" t="s">
        <v>2485</v>
      </c>
      <c r="O22063" s="14"/>
      <c r="P22063" t="s">
        <v>2342</v>
      </c>
      <c r="Q22063" s="14">
        <v>-6.29</v>
      </c>
      <c r="R22063">
        <v>0.1</v>
      </c>
      <c r="S22063" s="14"/>
      <c r="V22063">
        <v>1</v>
      </c>
      <c r="W22063" t="s">
        <v>2570</v>
      </c>
    </row>
    <row r="22064" spans="1:23" x14ac:dyDescent="0.3">
      <c r="A22064">
        <v>29781</v>
      </c>
      <c r="B22064" s="15" t="s">
        <v>892</v>
      </c>
      <c r="C22064" t="str">
        <f>_xlfn.XLOOKUP($B22064, STANDARDS!$A:$A, STANDARDS!$B:$B,,0,2)</f>
        <v>Gametrail Fm, Rackla Gp</v>
      </c>
      <c r="D22064" t="s">
        <v>517</v>
      </c>
      <c r="E22064" t="s">
        <v>2278</v>
      </c>
      <c r="F22064">
        <v>139.5</v>
      </c>
      <c r="G22064">
        <v>64.5</v>
      </c>
      <c r="H22064">
        <v>1.5</v>
      </c>
      <c r="I22064" t="s">
        <v>1816</v>
      </c>
      <c r="J22064" cm="1">
        <f t="array" ref="J22064:L22064">_xlfn.XLOOKUP($C22064, AGE!$A:$A,AGE!$B:$D,,0,2)</f>
        <v>571.5</v>
      </c>
      <c r="K22064">
        <v>7.2000000000000455</v>
      </c>
      <c r="L22064" t="str">
        <v>Rooney et al. 2020</v>
      </c>
      <c r="M22064" t="s">
        <v>2485</v>
      </c>
      <c r="O22064" s="14"/>
      <c r="P22064" t="s">
        <v>2342</v>
      </c>
      <c r="Q22064" s="14">
        <v>-6.95</v>
      </c>
      <c r="R22064">
        <v>0.1</v>
      </c>
      <c r="S22064" s="14"/>
      <c r="V22064">
        <v>1</v>
      </c>
      <c r="W22064" t="s">
        <v>2570</v>
      </c>
    </row>
    <row r="22065" spans="1:23" x14ac:dyDescent="0.3">
      <c r="A22065">
        <v>29782</v>
      </c>
      <c r="B22065" s="15" t="s">
        <v>892</v>
      </c>
      <c r="C22065" t="str">
        <f>_xlfn.XLOOKUP($B22065, STANDARDS!$A:$A, STANDARDS!$B:$B,,0,2)</f>
        <v>Gametrail Fm, Rackla Gp</v>
      </c>
      <c r="D22065" t="s">
        <v>517</v>
      </c>
      <c r="E22065" t="s">
        <v>2278</v>
      </c>
      <c r="F22065">
        <v>139.5</v>
      </c>
      <c r="G22065">
        <v>64.5</v>
      </c>
      <c r="H22065">
        <v>1.5</v>
      </c>
      <c r="I22065" t="s">
        <v>1816</v>
      </c>
      <c r="J22065" cm="1">
        <f t="array" ref="J22065:L22065">_xlfn.XLOOKUP($C22065, AGE!$A:$A,AGE!$B:$D,,0,2)</f>
        <v>571.5</v>
      </c>
      <c r="K22065">
        <v>7.2000000000000455</v>
      </c>
      <c r="L22065" t="str">
        <v>Rooney et al. 2020</v>
      </c>
      <c r="M22065" t="s">
        <v>2485</v>
      </c>
      <c r="O22065" s="14"/>
      <c r="P22065" t="s">
        <v>2342</v>
      </c>
      <c r="Q22065" s="14">
        <v>-6.78</v>
      </c>
      <c r="R22065">
        <v>0.1</v>
      </c>
      <c r="S22065" s="14"/>
      <c r="V22065">
        <v>1</v>
      </c>
      <c r="W22065" t="s">
        <v>2570</v>
      </c>
    </row>
    <row r="22066" spans="1:23" x14ac:dyDescent="0.3">
      <c r="A22066">
        <v>29783</v>
      </c>
      <c r="B22066" s="15" t="s">
        <v>892</v>
      </c>
      <c r="C22066" t="str">
        <f>_xlfn.XLOOKUP($B22066, STANDARDS!$A:$A, STANDARDS!$B:$B,,0,2)</f>
        <v>Gametrail Fm, Rackla Gp</v>
      </c>
      <c r="D22066" t="s">
        <v>517</v>
      </c>
      <c r="E22066" t="s">
        <v>2278</v>
      </c>
      <c r="F22066">
        <v>139.5</v>
      </c>
      <c r="G22066">
        <v>64.5</v>
      </c>
      <c r="H22066">
        <v>1.5</v>
      </c>
      <c r="I22066" t="s">
        <v>1816</v>
      </c>
      <c r="J22066" cm="1">
        <f t="array" ref="J22066:L22066">_xlfn.XLOOKUP($C22066, AGE!$A:$A,AGE!$B:$D,,0,2)</f>
        <v>571.5</v>
      </c>
      <c r="K22066">
        <v>7.2000000000000455</v>
      </c>
      <c r="L22066" t="str">
        <v>Rooney et al. 2020</v>
      </c>
      <c r="M22066" t="s">
        <v>2485</v>
      </c>
      <c r="O22066" s="14"/>
      <c r="P22066" t="s">
        <v>2342</v>
      </c>
      <c r="Q22066" s="14">
        <v>-7.38</v>
      </c>
      <c r="R22066">
        <v>0.1</v>
      </c>
      <c r="S22066" s="14"/>
      <c r="V22066">
        <v>1</v>
      </c>
      <c r="W22066" t="s">
        <v>2570</v>
      </c>
    </row>
    <row r="22067" spans="1:23" x14ac:dyDescent="0.3">
      <c r="A22067">
        <v>29784</v>
      </c>
      <c r="B22067" s="15" t="s">
        <v>892</v>
      </c>
      <c r="C22067" t="str">
        <f>_xlfn.XLOOKUP($B22067, STANDARDS!$A:$A, STANDARDS!$B:$B,,0,2)</f>
        <v>Gametrail Fm, Rackla Gp</v>
      </c>
      <c r="D22067" t="s">
        <v>517</v>
      </c>
      <c r="E22067" t="s">
        <v>2278</v>
      </c>
      <c r="F22067">
        <v>139.5</v>
      </c>
      <c r="G22067">
        <v>64.5</v>
      </c>
      <c r="H22067">
        <v>1.5</v>
      </c>
      <c r="I22067" t="s">
        <v>1816</v>
      </c>
      <c r="J22067" cm="1">
        <f t="array" ref="J22067:L22067">_xlfn.XLOOKUP($C22067, AGE!$A:$A,AGE!$B:$D,,0,2)</f>
        <v>571.5</v>
      </c>
      <c r="K22067">
        <v>7.2000000000000455</v>
      </c>
      <c r="L22067" t="str">
        <v>Rooney et al. 2020</v>
      </c>
      <c r="M22067" t="s">
        <v>2485</v>
      </c>
      <c r="O22067" s="14"/>
      <c r="P22067" t="s">
        <v>2342</v>
      </c>
      <c r="Q22067" s="14">
        <v>-7.23</v>
      </c>
      <c r="R22067">
        <v>0.1</v>
      </c>
      <c r="S22067" s="14"/>
      <c r="V22067">
        <v>1</v>
      </c>
      <c r="W22067" t="s">
        <v>2570</v>
      </c>
    </row>
    <row r="22068" spans="1:23" x14ac:dyDescent="0.3">
      <c r="A22068">
        <v>29785</v>
      </c>
      <c r="B22068" s="15" t="s">
        <v>892</v>
      </c>
      <c r="C22068" t="str">
        <f>_xlfn.XLOOKUP($B22068, STANDARDS!$A:$A, STANDARDS!$B:$B,,0,2)</f>
        <v>Gametrail Fm, Rackla Gp</v>
      </c>
      <c r="D22068" t="s">
        <v>517</v>
      </c>
      <c r="E22068" t="s">
        <v>2278</v>
      </c>
      <c r="F22068">
        <v>139.5</v>
      </c>
      <c r="G22068">
        <v>64.5</v>
      </c>
      <c r="H22068">
        <v>1.5</v>
      </c>
      <c r="I22068" t="s">
        <v>1816</v>
      </c>
      <c r="J22068" cm="1">
        <f t="array" ref="J22068:L22068">_xlfn.XLOOKUP($C22068, AGE!$A:$A,AGE!$B:$D,,0,2)</f>
        <v>571.5</v>
      </c>
      <c r="K22068">
        <v>7.2000000000000455</v>
      </c>
      <c r="L22068" t="str">
        <v>Rooney et al. 2020</v>
      </c>
      <c r="M22068" t="s">
        <v>2485</v>
      </c>
      <c r="O22068" s="14"/>
      <c r="P22068" t="s">
        <v>2342</v>
      </c>
      <c r="Q22068" s="14">
        <v>-7.22</v>
      </c>
      <c r="R22068">
        <v>0.1</v>
      </c>
      <c r="S22068" s="14"/>
      <c r="V22068">
        <v>1</v>
      </c>
      <c r="W22068" t="s">
        <v>2570</v>
      </c>
    </row>
    <row r="22069" spans="1:23" x14ac:dyDescent="0.3">
      <c r="A22069">
        <v>29786</v>
      </c>
      <c r="B22069" s="15" t="s">
        <v>892</v>
      </c>
      <c r="C22069" t="str">
        <f>_xlfn.XLOOKUP($B22069, STANDARDS!$A:$A, STANDARDS!$B:$B,,0,2)</f>
        <v>Gametrail Fm, Rackla Gp</v>
      </c>
      <c r="D22069" t="s">
        <v>517</v>
      </c>
      <c r="E22069" t="s">
        <v>2278</v>
      </c>
      <c r="F22069">
        <v>139.5</v>
      </c>
      <c r="G22069">
        <v>64.5</v>
      </c>
      <c r="H22069">
        <v>1.5</v>
      </c>
      <c r="I22069" t="s">
        <v>1816</v>
      </c>
      <c r="J22069" cm="1">
        <f t="array" ref="J22069:L22069">_xlfn.XLOOKUP($C22069, AGE!$A:$A,AGE!$B:$D,,0,2)</f>
        <v>571.5</v>
      </c>
      <c r="K22069">
        <v>7.2000000000000455</v>
      </c>
      <c r="L22069" t="str">
        <v>Rooney et al. 2020</v>
      </c>
      <c r="M22069" t="s">
        <v>2485</v>
      </c>
      <c r="O22069" s="14"/>
      <c r="P22069" t="s">
        <v>2342</v>
      </c>
      <c r="Q22069" s="14">
        <v>-7.26</v>
      </c>
      <c r="R22069">
        <v>0.1</v>
      </c>
      <c r="S22069" s="14"/>
      <c r="V22069">
        <v>1</v>
      </c>
      <c r="W22069" t="s">
        <v>2570</v>
      </c>
    </row>
    <row r="22070" spans="1:23" x14ac:dyDescent="0.3">
      <c r="A22070">
        <v>29787</v>
      </c>
      <c r="B22070" s="15" t="s">
        <v>892</v>
      </c>
      <c r="C22070" t="str">
        <f>_xlfn.XLOOKUP($B22070, STANDARDS!$A:$A, STANDARDS!$B:$B,,0,2)</f>
        <v>Gametrail Fm, Rackla Gp</v>
      </c>
      <c r="D22070" t="s">
        <v>517</v>
      </c>
      <c r="E22070" t="s">
        <v>2278</v>
      </c>
      <c r="F22070">
        <v>139.5</v>
      </c>
      <c r="G22070">
        <v>64.5</v>
      </c>
      <c r="H22070">
        <v>1.5</v>
      </c>
      <c r="I22070" t="s">
        <v>1816</v>
      </c>
      <c r="J22070" cm="1">
        <f t="array" ref="J22070:L22070">_xlfn.XLOOKUP($C22070, AGE!$A:$A,AGE!$B:$D,,0,2)</f>
        <v>571.5</v>
      </c>
      <c r="K22070">
        <v>7.2000000000000455</v>
      </c>
      <c r="L22070" t="str">
        <v>Rooney et al. 2020</v>
      </c>
      <c r="M22070" t="s">
        <v>2485</v>
      </c>
      <c r="O22070" s="14"/>
      <c r="P22070" t="s">
        <v>2342</v>
      </c>
      <c r="Q22070" s="14">
        <v>-6.62</v>
      </c>
      <c r="R22070">
        <v>0.1</v>
      </c>
      <c r="S22070" s="14"/>
      <c r="V22070">
        <v>1</v>
      </c>
      <c r="W22070" t="s">
        <v>2570</v>
      </c>
    </row>
    <row r="22071" spans="1:23" x14ac:dyDescent="0.3">
      <c r="A22071">
        <v>29788</v>
      </c>
      <c r="B22071" s="15" t="s">
        <v>892</v>
      </c>
      <c r="C22071" t="str">
        <f>_xlfn.XLOOKUP($B22071, STANDARDS!$A:$A, STANDARDS!$B:$B,,0,2)</f>
        <v>Gametrail Fm, Rackla Gp</v>
      </c>
      <c r="D22071" t="s">
        <v>517</v>
      </c>
      <c r="E22071" t="s">
        <v>2278</v>
      </c>
      <c r="F22071">
        <v>139.5</v>
      </c>
      <c r="G22071">
        <v>64.5</v>
      </c>
      <c r="H22071">
        <v>1.5</v>
      </c>
      <c r="I22071" t="s">
        <v>1816</v>
      </c>
      <c r="J22071" cm="1">
        <f t="array" ref="J22071:L22071">_xlfn.XLOOKUP($C22071, AGE!$A:$A,AGE!$B:$D,,0,2)</f>
        <v>571.5</v>
      </c>
      <c r="K22071">
        <v>7.2000000000000455</v>
      </c>
      <c r="L22071" t="str">
        <v>Rooney et al. 2020</v>
      </c>
      <c r="M22071" t="s">
        <v>2485</v>
      </c>
      <c r="O22071" s="14"/>
      <c r="P22071" t="s">
        <v>2342</v>
      </c>
      <c r="Q22071" s="14">
        <v>-6.78</v>
      </c>
      <c r="R22071">
        <v>0.1</v>
      </c>
      <c r="S22071" s="14"/>
      <c r="V22071">
        <v>1</v>
      </c>
      <c r="W22071" t="s">
        <v>2570</v>
      </c>
    </row>
    <row r="22072" spans="1:23" x14ac:dyDescent="0.3">
      <c r="A22072">
        <v>29789</v>
      </c>
      <c r="B22072" s="15" t="s">
        <v>892</v>
      </c>
      <c r="C22072" t="str">
        <f>_xlfn.XLOOKUP($B22072, STANDARDS!$A:$A, STANDARDS!$B:$B,,0,2)</f>
        <v>Gametrail Fm, Rackla Gp</v>
      </c>
      <c r="D22072" t="s">
        <v>517</v>
      </c>
      <c r="E22072" t="s">
        <v>2278</v>
      </c>
      <c r="F22072">
        <v>139.5</v>
      </c>
      <c r="G22072">
        <v>64.5</v>
      </c>
      <c r="H22072">
        <v>1.5</v>
      </c>
      <c r="I22072" t="s">
        <v>1816</v>
      </c>
      <c r="J22072" cm="1">
        <f t="array" ref="J22072:L22072">_xlfn.XLOOKUP($C22072, AGE!$A:$A,AGE!$B:$D,,0,2)</f>
        <v>571.5</v>
      </c>
      <c r="K22072">
        <v>7.2000000000000455</v>
      </c>
      <c r="L22072" t="str">
        <v>Rooney et al. 2020</v>
      </c>
      <c r="M22072" t="s">
        <v>2485</v>
      </c>
      <c r="O22072" s="14"/>
      <c r="P22072" t="s">
        <v>2342</v>
      </c>
      <c r="Q22072" s="14">
        <v>-6.74</v>
      </c>
      <c r="R22072">
        <v>0.1</v>
      </c>
      <c r="S22072" s="14"/>
      <c r="V22072">
        <v>1</v>
      </c>
      <c r="W22072" t="s">
        <v>2570</v>
      </c>
    </row>
    <row r="22073" spans="1:23" x14ac:dyDescent="0.3">
      <c r="A22073">
        <v>29790</v>
      </c>
      <c r="B22073" s="15" t="s">
        <v>892</v>
      </c>
      <c r="C22073" t="str">
        <f>_xlfn.XLOOKUP($B22073, STANDARDS!$A:$A, STANDARDS!$B:$B,,0,2)</f>
        <v>Gametrail Fm, Rackla Gp</v>
      </c>
      <c r="D22073" t="s">
        <v>517</v>
      </c>
      <c r="E22073" t="s">
        <v>2278</v>
      </c>
      <c r="F22073">
        <v>139.5</v>
      </c>
      <c r="G22073">
        <v>64.5</v>
      </c>
      <c r="H22073">
        <v>1.5</v>
      </c>
      <c r="I22073" t="s">
        <v>1816</v>
      </c>
      <c r="J22073" cm="1">
        <f t="array" ref="J22073:L22073">_xlfn.XLOOKUP($C22073, AGE!$A:$A,AGE!$B:$D,,0,2)</f>
        <v>571.5</v>
      </c>
      <c r="K22073">
        <v>7.2000000000000455</v>
      </c>
      <c r="L22073" t="str">
        <v>Rooney et al. 2020</v>
      </c>
      <c r="M22073" t="s">
        <v>2485</v>
      </c>
      <c r="O22073" s="14"/>
      <c r="P22073" t="s">
        <v>2342</v>
      </c>
      <c r="Q22073" s="14">
        <v>-5.6</v>
      </c>
      <c r="R22073">
        <v>0.1</v>
      </c>
      <c r="S22073" s="14"/>
      <c r="V22073">
        <v>1</v>
      </c>
      <c r="W22073" t="s">
        <v>2570</v>
      </c>
    </row>
    <row r="22074" spans="1:23" x14ac:dyDescent="0.3">
      <c r="A22074">
        <v>29791</v>
      </c>
      <c r="B22074" s="15" t="s">
        <v>892</v>
      </c>
      <c r="C22074" t="str">
        <f>_xlfn.XLOOKUP($B22074, STANDARDS!$A:$A, STANDARDS!$B:$B,,0,2)</f>
        <v>Gametrail Fm, Rackla Gp</v>
      </c>
      <c r="D22074" t="s">
        <v>517</v>
      </c>
      <c r="E22074" t="s">
        <v>2278</v>
      </c>
      <c r="F22074">
        <v>139.5</v>
      </c>
      <c r="G22074">
        <v>64.5</v>
      </c>
      <c r="H22074">
        <v>1.5</v>
      </c>
      <c r="I22074" t="s">
        <v>1816</v>
      </c>
      <c r="J22074" cm="1">
        <f t="array" ref="J22074:L22074">_xlfn.XLOOKUP($C22074, AGE!$A:$A,AGE!$B:$D,,0,2)</f>
        <v>571.5</v>
      </c>
      <c r="K22074">
        <v>7.2000000000000455</v>
      </c>
      <c r="L22074" t="str">
        <v>Rooney et al. 2020</v>
      </c>
      <c r="M22074" t="s">
        <v>2485</v>
      </c>
      <c r="O22074" s="14"/>
      <c r="P22074" t="s">
        <v>2342</v>
      </c>
      <c r="Q22074" s="14">
        <v>-4.92</v>
      </c>
      <c r="R22074">
        <v>0.1</v>
      </c>
      <c r="S22074" s="14"/>
      <c r="V22074">
        <v>1</v>
      </c>
      <c r="W22074" t="s">
        <v>2570</v>
      </c>
    </row>
    <row r="22075" spans="1:23" x14ac:dyDescent="0.3">
      <c r="A22075">
        <v>29792</v>
      </c>
      <c r="B22075" s="15" t="s">
        <v>887</v>
      </c>
      <c r="C22075" t="str">
        <f>_xlfn.XLOOKUP($B22075, STANDARDS!$A:$A, STANDARDS!$B:$B,,0,2)</f>
        <v>Blueflower Fm, Rackla Gp</v>
      </c>
      <c r="D22075" t="s">
        <v>517</v>
      </c>
      <c r="E22075" t="s">
        <v>2278</v>
      </c>
      <c r="F22075">
        <v>139.5</v>
      </c>
      <c r="G22075">
        <v>64.5</v>
      </c>
      <c r="H22075">
        <v>1.5</v>
      </c>
      <c r="I22075" t="s">
        <v>1816</v>
      </c>
      <c r="J22075" cm="1">
        <f t="array" ref="J22075:L22075">_xlfn.XLOOKUP($C22075, AGE!$A:$A,AGE!$B:$D,,0,2)</f>
        <v>560</v>
      </c>
      <c r="K22075">
        <v>19</v>
      </c>
      <c r="L22075" t="str">
        <v>Carbone and Narbonne 2014; Rooney et al. 2020</v>
      </c>
      <c r="M22075" t="s">
        <v>2484</v>
      </c>
      <c r="O22075" s="14"/>
      <c r="P22075" t="s">
        <v>2342</v>
      </c>
      <c r="Q22075" s="14">
        <v>3.12</v>
      </c>
      <c r="R22075">
        <v>0.1</v>
      </c>
      <c r="S22075" s="14"/>
      <c r="V22075">
        <v>1</v>
      </c>
      <c r="W22075" t="s">
        <v>2570</v>
      </c>
    </row>
    <row r="22076" spans="1:23" x14ac:dyDescent="0.3">
      <c r="A22076">
        <v>29793</v>
      </c>
      <c r="B22076" s="15" t="s">
        <v>887</v>
      </c>
      <c r="C22076" t="str">
        <f>_xlfn.XLOOKUP($B22076, STANDARDS!$A:$A, STANDARDS!$B:$B,,0,2)</f>
        <v>Blueflower Fm, Rackla Gp</v>
      </c>
      <c r="D22076" t="s">
        <v>517</v>
      </c>
      <c r="E22076" t="s">
        <v>2278</v>
      </c>
      <c r="F22076">
        <v>139.5</v>
      </c>
      <c r="G22076">
        <v>64.5</v>
      </c>
      <c r="H22076">
        <v>1.5</v>
      </c>
      <c r="I22076" t="s">
        <v>1816</v>
      </c>
      <c r="J22076" cm="1">
        <f t="array" ref="J22076:L22076">_xlfn.XLOOKUP($C22076, AGE!$A:$A,AGE!$B:$D,,0,2)</f>
        <v>560</v>
      </c>
      <c r="K22076">
        <v>19</v>
      </c>
      <c r="L22076" t="str">
        <v>Carbone and Narbonne 2014; Rooney et al. 2020</v>
      </c>
      <c r="M22076" t="s">
        <v>2484</v>
      </c>
      <c r="O22076" s="14"/>
      <c r="P22076" t="s">
        <v>2342</v>
      </c>
      <c r="Q22076" s="14">
        <v>2.17</v>
      </c>
      <c r="R22076">
        <v>0.1</v>
      </c>
      <c r="S22076" s="14"/>
      <c r="V22076">
        <v>1</v>
      </c>
      <c r="W22076" t="s">
        <v>2570</v>
      </c>
    </row>
    <row r="22077" spans="1:23" x14ac:dyDescent="0.3">
      <c r="A22077">
        <v>29794</v>
      </c>
      <c r="B22077" s="15" t="s">
        <v>887</v>
      </c>
      <c r="C22077" t="str">
        <f>_xlfn.XLOOKUP($B22077, STANDARDS!$A:$A, STANDARDS!$B:$B,,0,2)</f>
        <v>Blueflower Fm, Rackla Gp</v>
      </c>
      <c r="D22077" t="s">
        <v>517</v>
      </c>
      <c r="E22077" t="s">
        <v>2278</v>
      </c>
      <c r="F22077">
        <v>139.5</v>
      </c>
      <c r="G22077">
        <v>64.5</v>
      </c>
      <c r="H22077">
        <v>1.5</v>
      </c>
      <c r="I22077" t="s">
        <v>1816</v>
      </c>
      <c r="J22077" cm="1">
        <f t="array" ref="J22077:L22077">_xlfn.XLOOKUP($C22077, AGE!$A:$A,AGE!$B:$D,,0,2)</f>
        <v>560</v>
      </c>
      <c r="K22077">
        <v>19</v>
      </c>
      <c r="L22077" t="str">
        <v>Carbone and Narbonne 2014; Rooney et al. 2020</v>
      </c>
      <c r="M22077" t="s">
        <v>2484</v>
      </c>
      <c r="O22077" s="14"/>
      <c r="P22077" t="s">
        <v>2342</v>
      </c>
      <c r="Q22077" s="14">
        <v>2.4</v>
      </c>
      <c r="R22077">
        <v>0.1</v>
      </c>
      <c r="S22077" s="14"/>
      <c r="V22077">
        <v>1</v>
      </c>
      <c r="W22077" t="s">
        <v>2570</v>
      </c>
    </row>
    <row r="22078" spans="1:23" x14ac:dyDescent="0.3">
      <c r="A22078">
        <v>29795</v>
      </c>
      <c r="B22078" s="15" t="s">
        <v>887</v>
      </c>
      <c r="C22078" t="str">
        <f>_xlfn.XLOOKUP($B22078, STANDARDS!$A:$A, STANDARDS!$B:$B,,0,2)</f>
        <v>Blueflower Fm, Rackla Gp</v>
      </c>
      <c r="D22078" t="s">
        <v>517</v>
      </c>
      <c r="E22078" t="s">
        <v>2278</v>
      </c>
      <c r="F22078">
        <v>139.5</v>
      </c>
      <c r="G22078">
        <v>64.5</v>
      </c>
      <c r="H22078">
        <v>1.5</v>
      </c>
      <c r="I22078" t="s">
        <v>1816</v>
      </c>
      <c r="J22078" cm="1">
        <f t="array" ref="J22078:L22078">_xlfn.XLOOKUP($C22078, AGE!$A:$A,AGE!$B:$D,,0,2)</f>
        <v>560</v>
      </c>
      <c r="K22078">
        <v>19</v>
      </c>
      <c r="L22078" t="str">
        <v>Carbone and Narbonne 2014; Rooney et al. 2020</v>
      </c>
      <c r="M22078" t="s">
        <v>2484</v>
      </c>
      <c r="O22078" s="14"/>
      <c r="P22078" t="s">
        <v>2342</v>
      </c>
      <c r="Q22078" s="14">
        <v>3.36</v>
      </c>
      <c r="R22078">
        <v>0.1</v>
      </c>
      <c r="S22078" s="14"/>
      <c r="V22078">
        <v>1</v>
      </c>
      <c r="W22078" t="s">
        <v>2570</v>
      </c>
    </row>
    <row r="22079" spans="1:23" x14ac:dyDescent="0.3">
      <c r="A22079">
        <v>29796</v>
      </c>
      <c r="B22079" s="15" t="s">
        <v>887</v>
      </c>
      <c r="C22079" t="str">
        <f>_xlfn.XLOOKUP($B22079, STANDARDS!$A:$A, STANDARDS!$B:$B,,0,2)</f>
        <v>Blueflower Fm, Rackla Gp</v>
      </c>
      <c r="D22079" t="s">
        <v>517</v>
      </c>
      <c r="E22079" t="s">
        <v>2278</v>
      </c>
      <c r="F22079">
        <v>139.5</v>
      </c>
      <c r="G22079">
        <v>64.5</v>
      </c>
      <c r="H22079">
        <v>1.5</v>
      </c>
      <c r="I22079" t="s">
        <v>1816</v>
      </c>
      <c r="J22079" cm="1">
        <f t="array" ref="J22079:L22079">_xlfn.XLOOKUP($C22079, AGE!$A:$A,AGE!$B:$D,,0,2)</f>
        <v>560</v>
      </c>
      <c r="K22079">
        <v>19</v>
      </c>
      <c r="L22079" t="str">
        <v>Carbone and Narbonne 2014; Rooney et al. 2020</v>
      </c>
      <c r="M22079" t="s">
        <v>2484</v>
      </c>
      <c r="O22079" s="14"/>
      <c r="P22079" t="s">
        <v>2342</v>
      </c>
      <c r="Q22079" s="14">
        <v>3.12</v>
      </c>
      <c r="R22079">
        <v>0.1</v>
      </c>
      <c r="S22079" s="14"/>
      <c r="V22079">
        <v>1</v>
      </c>
      <c r="W22079" t="s">
        <v>2570</v>
      </c>
    </row>
    <row r="22080" spans="1:23" x14ac:dyDescent="0.3">
      <c r="A22080">
        <v>29797</v>
      </c>
      <c r="B22080" s="15" t="s">
        <v>887</v>
      </c>
      <c r="C22080" t="str">
        <f>_xlfn.XLOOKUP($B22080, STANDARDS!$A:$A, STANDARDS!$B:$B,,0,2)</f>
        <v>Blueflower Fm, Rackla Gp</v>
      </c>
      <c r="D22080" t="s">
        <v>517</v>
      </c>
      <c r="E22080" t="s">
        <v>2278</v>
      </c>
      <c r="F22080">
        <v>139.5</v>
      </c>
      <c r="G22080">
        <v>64.5</v>
      </c>
      <c r="H22080">
        <v>1.5</v>
      </c>
      <c r="I22080" t="s">
        <v>1816</v>
      </c>
      <c r="J22080" cm="1">
        <f t="array" ref="J22080:L22080">_xlfn.XLOOKUP($C22080, AGE!$A:$A,AGE!$B:$D,,0,2)</f>
        <v>560</v>
      </c>
      <c r="K22080">
        <v>19</v>
      </c>
      <c r="L22080" t="str">
        <v>Carbone and Narbonne 2014; Rooney et al. 2020</v>
      </c>
      <c r="M22080" t="s">
        <v>2484</v>
      </c>
      <c r="O22080" s="14"/>
      <c r="P22080" t="s">
        <v>2342</v>
      </c>
      <c r="Q22080" s="14">
        <v>2.56</v>
      </c>
      <c r="R22080">
        <v>0.1</v>
      </c>
      <c r="S22080" s="14"/>
      <c r="V22080">
        <v>1</v>
      </c>
      <c r="W22080" t="s">
        <v>2570</v>
      </c>
    </row>
    <row r="22081" spans="1:23" x14ac:dyDescent="0.3">
      <c r="A22081">
        <v>29798</v>
      </c>
      <c r="B22081" s="15" t="s">
        <v>887</v>
      </c>
      <c r="C22081" t="str">
        <f>_xlfn.XLOOKUP($B22081, STANDARDS!$A:$A, STANDARDS!$B:$B,,0,2)</f>
        <v>Blueflower Fm, Rackla Gp</v>
      </c>
      <c r="D22081" t="s">
        <v>517</v>
      </c>
      <c r="E22081" t="s">
        <v>2278</v>
      </c>
      <c r="F22081">
        <v>139.5</v>
      </c>
      <c r="G22081">
        <v>64.5</v>
      </c>
      <c r="H22081">
        <v>1.5</v>
      </c>
      <c r="I22081" t="s">
        <v>1816</v>
      </c>
      <c r="J22081" cm="1">
        <f t="array" ref="J22081:L22081">_xlfn.XLOOKUP($C22081, AGE!$A:$A,AGE!$B:$D,,0,2)</f>
        <v>560</v>
      </c>
      <c r="K22081">
        <v>19</v>
      </c>
      <c r="L22081" t="str">
        <v>Carbone and Narbonne 2014; Rooney et al. 2020</v>
      </c>
      <c r="M22081" t="s">
        <v>2484</v>
      </c>
      <c r="O22081" s="14"/>
      <c r="P22081" t="s">
        <v>2342</v>
      </c>
      <c r="Q22081" s="14">
        <v>3.41</v>
      </c>
      <c r="R22081">
        <v>0.1</v>
      </c>
      <c r="S22081" s="14"/>
      <c r="V22081">
        <v>1</v>
      </c>
      <c r="W22081" t="s">
        <v>2570</v>
      </c>
    </row>
    <row r="22082" spans="1:23" x14ac:dyDescent="0.3">
      <c r="A22082">
        <v>29799</v>
      </c>
      <c r="B22082" s="15" t="s">
        <v>887</v>
      </c>
      <c r="C22082" t="str">
        <f>_xlfn.XLOOKUP($B22082, STANDARDS!$A:$A, STANDARDS!$B:$B,,0,2)</f>
        <v>Blueflower Fm, Rackla Gp</v>
      </c>
      <c r="D22082" t="s">
        <v>517</v>
      </c>
      <c r="E22082" t="s">
        <v>2278</v>
      </c>
      <c r="F22082">
        <v>139.5</v>
      </c>
      <c r="G22082">
        <v>64.5</v>
      </c>
      <c r="H22082">
        <v>1.5</v>
      </c>
      <c r="I22082" t="s">
        <v>1816</v>
      </c>
      <c r="J22082" cm="1">
        <f t="array" ref="J22082:L22082">_xlfn.XLOOKUP($C22082, AGE!$A:$A,AGE!$B:$D,,0,2)</f>
        <v>560</v>
      </c>
      <c r="K22082">
        <v>19</v>
      </c>
      <c r="L22082" t="str">
        <v>Carbone and Narbonne 2014; Rooney et al. 2020</v>
      </c>
      <c r="M22082" t="s">
        <v>2484</v>
      </c>
      <c r="O22082" s="14"/>
      <c r="P22082" t="s">
        <v>2342</v>
      </c>
      <c r="Q22082" s="14">
        <v>2.95</v>
      </c>
      <c r="R22082">
        <v>0.1</v>
      </c>
      <c r="S22082" s="14"/>
      <c r="V22082">
        <v>1</v>
      </c>
      <c r="W22082" t="s">
        <v>2570</v>
      </c>
    </row>
    <row r="22083" spans="1:23" x14ac:dyDescent="0.3">
      <c r="A22083">
        <v>29800</v>
      </c>
      <c r="B22083" s="15" t="s">
        <v>887</v>
      </c>
      <c r="C22083" t="str">
        <f>_xlfn.XLOOKUP($B22083, STANDARDS!$A:$A, STANDARDS!$B:$B,,0,2)</f>
        <v>Blueflower Fm, Rackla Gp</v>
      </c>
      <c r="D22083" t="s">
        <v>517</v>
      </c>
      <c r="E22083" t="s">
        <v>2278</v>
      </c>
      <c r="F22083">
        <v>139.5</v>
      </c>
      <c r="G22083">
        <v>64.5</v>
      </c>
      <c r="H22083">
        <v>1.5</v>
      </c>
      <c r="I22083" t="s">
        <v>1816</v>
      </c>
      <c r="J22083" cm="1">
        <f t="array" ref="J22083:L22083">_xlfn.XLOOKUP($C22083, AGE!$A:$A,AGE!$B:$D,,0,2)</f>
        <v>560</v>
      </c>
      <c r="K22083">
        <v>19</v>
      </c>
      <c r="L22083" t="str">
        <v>Carbone and Narbonne 2014; Rooney et al. 2020</v>
      </c>
      <c r="M22083" t="s">
        <v>2484</v>
      </c>
      <c r="O22083" s="14"/>
      <c r="P22083" t="s">
        <v>2342</v>
      </c>
      <c r="Q22083" s="14">
        <v>2.76</v>
      </c>
      <c r="R22083">
        <v>0.1</v>
      </c>
      <c r="S22083" s="14"/>
      <c r="V22083">
        <v>1</v>
      </c>
      <c r="W22083" t="s">
        <v>2570</v>
      </c>
    </row>
    <row r="22084" spans="1:23" x14ac:dyDescent="0.3">
      <c r="A22084">
        <v>29801</v>
      </c>
      <c r="B22084" s="15" t="s">
        <v>887</v>
      </c>
      <c r="C22084" t="str">
        <f>_xlfn.XLOOKUP($B22084, STANDARDS!$A:$A, STANDARDS!$B:$B,,0,2)</f>
        <v>Blueflower Fm, Rackla Gp</v>
      </c>
      <c r="D22084" t="s">
        <v>517</v>
      </c>
      <c r="E22084" t="s">
        <v>2278</v>
      </c>
      <c r="F22084">
        <v>139.5</v>
      </c>
      <c r="G22084">
        <v>64.5</v>
      </c>
      <c r="H22084">
        <v>1.5</v>
      </c>
      <c r="I22084" t="s">
        <v>1816</v>
      </c>
      <c r="J22084" cm="1">
        <f t="array" ref="J22084:L22084">_xlfn.XLOOKUP($C22084, AGE!$A:$A,AGE!$B:$D,,0,2)</f>
        <v>560</v>
      </c>
      <c r="K22084">
        <v>19</v>
      </c>
      <c r="L22084" t="str">
        <v>Carbone and Narbonne 2014; Rooney et al. 2020</v>
      </c>
      <c r="M22084" t="s">
        <v>2484</v>
      </c>
      <c r="O22084" s="14"/>
      <c r="P22084" t="s">
        <v>2342</v>
      </c>
      <c r="Q22084" s="14">
        <v>3.6</v>
      </c>
      <c r="R22084">
        <v>0.1</v>
      </c>
      <c r="S22084" s="14"/>
      <c r="V22084">
        <v>1</v>
      </c>
      <c r="W22084" t="s">
        <v>2570</v>
      </c>
    </row>
    <row r="22085" spans="1:23" x14ac:dyDescent="0.3">
      <c r="A22085">
        <v>29802</v>
      </c>
      <c r="B22085" s="15" t="s">
        <v>887</v>
      </c>
      <c r="C22085" t="str">
        <f>_xlfn.XLOOKUP($B22085, STANDARDS!$A:$A, STANDARDS!$B:$B,,0,2)</f>
        <v>Blueflower Fm, Rackla Gp</v>
      </c>
      <c r="D22085" t="s">
        <v>517</v>
      </c>
      <c r="E22085" t="s">
        <v>2278</v>
      </c>
      <c r="F22085">
        <v>139.5</v>
      </c>
      <c r="G22085">
        <v>64.5</v>
      </c>
      <c r="H22085">
        <v>1.5</v>
      </c>
      <c r="I22085" t="s">
        <v>1816</v>
      </c>
      <c r="J22085" cm="1">
        <f t="array" ref="J22085:L22085">_xlfn.XLOOKUP($C22085, AGE!$A:$A,AGE!$B:$D,,0,2)</f>
        <v>560</v>
      </c>
      <c r="K22085">
        <v>19</v>
      </c>
      <c r="L22085" t="str">
        <v>Carbone and Narbonne 2014; Rooney et al. 2020</v>
      </c>
      <c r="M22085" t="s">
        <v>2484</v>
      </c>
      <c r="O22085" s="14"/>
      <c r="P22085" t="s">
        <v>2342</v>
      </c>
      <c r="Q22085" s="14">
        <v>4.3499999999999996</v>
      </c>
      <c r="R22085">
        <v>0.1</v>
      </c>
      <c r="S22085" s="14"/>
      <c r="V22085">
        <v>1</v>
      </c>
      <c r="W22085" t="s">
        <v>2570</v>
      </c>
    </row>
    <row r="22086" spans="1:23" x14ac:dyDescent="0.3">
      <c r="A22086">
        <v>29803</v>
      </c>
      <c r="B22086" s="15" t="s">
        <v>887</v>
      </c>
      <c r="C22086" t="str">
        <f>_xlfn.XLOOKUP($B22086, STANDARDS!$A:$A, STANDARDS!$B:$B,,0,2)</f>
        <v>Blueflower Fm, Rackla Gp</v>
      </c>
      <c r="D22086" t="s">
        <v>517</v>
      </c>
      <c r="E22086" t="s">
        <v>2278</v>
      </c>
      <c r="F22086">
        <v>139.5</v>
      </c>
      <c r="G22086">
        <v>64.5</v>
      </c>
      <c r="H22086">
        <v>1.5</v>
      </c>
      <c r="I22086" t="s">
        <v>1816</v>
      </c>
      <c r="J22086" cm="1">
        <f t="array" ref="J22086:L22086">_xlfn.XLOOKUP($C22086, AGE!$A:$A,AGE!$B:$D,,0,2)</f>
        <v>560</v>
      </c>
      <c r="K22086">
        <v>19</v>
      </c>
      <c r="L22086" t="str">
        <v>Carbone and Narbonne 2014; Rooney et al. 2020</v>
      </c>
      <c r="M22086" t="s">
        <v>2484</v>
      </c>
      <c r="O22086" s="14"/>
      <c r="P22086" t="s">
        <v>2342</v>
      </c>
      <c r="Q22086" s="14">
        <v>4.33</v>
      </c>
      <c r="R22086">
        <v>0.1</v>
      </c>
      <c r="S22086" s="14"/>
      <c r="V22086">
        <v>1</v>
      </c>
      <c r="W22086" t="s">
        <v>2570</v>
      </c>
    </row>
    <row r="22087" spans="1:23" x14ac:dyDescent="0.3">
      <c r="A22087">
        <v>29804</v>
      </c>
      <c r="B22087" s="15" t="s">
        <v>887</v>
      </c>
      <c r="C22087" t="str">
        <f>_xlfn.XLOOKUP($B22087, STANDARDS!$A:$A, STANDARDS!$B:$B,,0,2)</f>
        <v>Blueflower Fm, Rackla Gp</v>
      </c>
      <c r="D22087" t="s">
        <v>517</v>
      </c>
      <c r="E22087" t="s">
        <v>2278</v>
      </c>
      <c r="F22087">
        <v>139.5</v>
      </c>
      <c r="G22087">
        <v>64.5</v>
      </c>
      <c r="H22087">
        <v>1.5</v>
      </c>
      <c r="I22087" t="s">
        <v>1816</v>
      </c>
      <c r="J22087" cm="1">
        <f t="array" ref="J22087:L22087">_xlfn.XLOOKUP($C22087, AGE!$A:$A,AGE!$B:$D,,0,2)</f>
        <v>560</v>
      </c>
      <c r="K22087">
        <v>19</v>
      </c>
      <c r="L22087" t="str">
        <v>Carbone and Narbonne 2014; Rooney et al. 2020</v>
      </c>
      <c r="M22087" t="s">
        <v>2484</v>
      </c>
      <c r="O22087" s="14"/>
      <c r="P22087" t="s">
        <v>2342</v>
      </c>
      <c r="Q22087" s="14">
        <v>5.25</v>
      </c>
      <c r="R22087">
        <v>0.1</v>
      </c>
      <c r="S22087" s="14"/>
      <c r="V22087">
        <v>1</v>
      </c>
      <c r="W22087" t="s">
        <v>2570</v>
      </c>
    </row>
    <row r="22088" spans="1:23" x14ac:dyDescent="0.3">
      <c r="A22088">
        <v>29805</v>
      </c>
      <c r="B22088" s="15" t="s">
        <v>887</v>
      </c>
      <c r="C22088" t="str">
        <f>_xlfn.XLOOKUP($B22088, STANDARDS!$A:$A, STANDARDS!$B:$B,,0,2)</f>
        <v>Blueflower Fm, Rackla Gp</v>
      </c>
      <c r="D22088" t="s">
        <v>517</v>
      </c>
      <c r="E22088" t="s">
        <v>2278</v>
      </c>
      <c r="F22088">
        <v>139.5</v>
      </c>
      <c r="G22088">
        <v>64.5</v>
      </c>
      <c r="H22088">
        <v>1.5</v>
      </c>
      <c r="I22088" t="s">
        <v>1816</v>
      </c>
      <c r="J22088" cm="1">
        <f t="array" ref="J22088:L22088">_xlfn.XLOOKUP($C22088, AGE!$A:$A,AGE!$B:$D,,0,2)</f>
        <v>560</v>
      </c>
      <c r="K22088">
        <v>19</v>
      </c>
      <c r="L22088" t="str">
        <v>Carbone and Narbonne 2014; Rooney et al. 2020</v>
      </c>
      <c r="M22088" t="s">
        <v>2484</v>
      </c>
      <c r="O22088" s="14"/>
      <c r="P22088" t="s">
        <v>2342</v>
      </c>
      <c r="Q22088" s="14">
        <v>5.31</v>
      </c>
      <c r="R22088">
        <v>0.1</v>
      </c>
      <c r="S22088" s="14"/>
      <c r="V22088">
        <v>1</v>
      </c>
      <c r="W22088" t="s">
        <v>2570</v>
      </c>
    </row>
    <row r="22089" spans="1:23" x14ac:dyDescent="0.3">
      <c r="A22089">
        <v>29806</v>
      </c>
      <c r="B22089" s="15" t="s">
        <v>887</v>
      </c>
      <c r="C22089" t="str">
        <f>_xlfn.XLOOKUP($B22089, STANDARDS!$A:$A, STANDARDS!$B:$B,,0,2)</f>
        <v>Blueflower Fm, Rackla Gp</v>
      </c>
      <c r="D22089" t="s">
        <v>517</v>
      </c>
      <c r="E22089" t="s">
        <v>2278</v>
      </c>
      <c r="F22089">
        <v>139.5</v>
      </c>
      <c r="G22089">
        <v>64.5</v>
      </c>
      <c r="H22089">
        <v>1.5</v>
      </c>
      <c r="I22089" t="s">
        <v>1816</v>
      </c>
      <c r="J22089" cm="1">
        <f t="array" ref="J22089:L22089">_xlfn.XLOOKUP($C22089, AGE!$A:$A,AGE!$B:$D,,0,2)</f>
        <v>560</v>
      </c>
      <c r="K22089">
        <v>19</v>
      </c>
      <c r="L22089" t="str">
        <v>Carbone and Narbonne 2014; Rooney et al. 2020</v>
      </c>
      <c r="M22089" t="s">
        <v>2484</v>
      </c>
      <c r="O22089" s="14"/>
      <c r="P22089" t="s">
        <v>2342</v>
      </c>
      <c r="Q22089" s="14">
        <v>5.25</v>
      </c>
      <c r="R22089">
        <v>0.1</v>
      </c>
      <c r="S22089" s="14"/>
      <c r="V22089">
        <v>1</v>
      </c>
      <c r="W22089" t="s">
        <v>2570</v>
      </c>
    </row>
    <row r="22090" spans="1:23" x14ac:dyDescent="0.3">
      <c r="A22090">
        <v>29807</v>
      </c>
      <c r="B22090" s="15" t="s">
        <v>887</v>
      </c>
      <c r="C22090" t="str">
        <f>_xlfn.XLOOKUP($B22090, STANDARDS!$A:$A, STANDARDS!$B:$B,,0,2)</f>
        <v>Blueflower Fm, Rackla Gp</v>
      </c>
      <c r="D22090" t="s">
        <v>517</v>
      </c>
      <c r="E22090" t="s">
        <v>2278</v>
      </c>
      <c r="F22090">
        <v>139.5</v>
      </c>
      <c r="G22090">
        <v>64.5</v>
      </c>
      <c r="H22090">
        <v>1.5</v>
      </c>
      <c r="I22090" t="s">
        <v>1816</v>
      </c>
      <c r="J22090" cm="1">
        <f t="array" ref="J22090:L22090">_xlfn.XLOOKUP($C22090, AGE!$A:$A,AGE!$B:$D,,0,2)</f>
        <v>560</v>
      </c>
      <c r="K22090">
        <v>19</v>
      </c>
      <c r="L22090" t="str">
        <v>Carbone and Narbonne 2014; Rooney et al. 2020</v>
      </c>
      <c r="M22090" t="s">
        <v>2484</v>
      </c>
      <c r="O22090" s="14"/>
      <c r="P22090" t="s">
        <v>2342</v>
      </c>
      <c r="Q22090" s="14">
        <v>4.1500000000000004</v>
      </c>
      <c r="R22090">
        <v>0.1</v>
      </c>
      <c r="S22090" s="14"/>
      <c r="V22090">
        <v>1</v>
      </c>
      <c r="W22090" t="s">
        <v>2570</v>
      </c>
    </row>
    <row r="22091" spans="1:23" x14ac:dyDescent="0.3">
      <c r="A22091">
        <v>29808</v>
      </c>
      <c r="B22091" s="15" t="s">
        <v>887</v>
      </c>
      <c r="C22091" t="str">
        <f>_xlfn.XLOOKUP($B22091, STANDARDS!$A:$A, STANDARDS!$B:$B,,0,2)</f>
        <v>Blueflower Fm, Rackla Gp</v>
      </c>
      <c r="D22091" t="s">
        <v>517</v>
      </c>
      <c r="E22091" t="s">
        <v>2278</v>
      </c>
      <c r="F22091">
        <v>139.5</v>
      </c>
      <c r="G22091">
        <v>64.5</v>
      </c>
      <c r="H22091">
        <v>1.5</v>
      </c>
      <c r="I22091" t="s">
        <v>1816</v>
      </c>
      <c r="J22091" cm="1">
        <f t="array" ref="J22091:L22091">_xlfn.XLOOKUP($C22091, AGE!$A:$A,AGE!$B:$D,,0,2)</f>
        <v>560</v>
      </c>
      <c r="K22091">
        <v>19</v>
      </c>
      <c r="L22091" t="str">
        <v>Carbone and Narbonne 2014; Rooney et al. 2020</v>
      </c>
      <c r="M22091" t="s">
        <v>2484</v>
      </c>
      <c r="O22091" s="14"/>
      <c r="P22091" t="s">
        <v>2342</v>
      </c>
      <c r="Q22091" s="14">
        <v>5</v>
      </c>
      <c r="R22091">
        <v>0.1</v>
      </c>
      <c r="S22091" s="14"/>
      <c r="V22091">
        <v>1</v>
      </c>
      <c r="W22091" t="s">
        <v>2570</v>
      </c>
    </row>
    <row r="22092" spans="1:23" x14ac:dyDescent="0.3">
      <c r="A22092">
        <v>29809</v>
      </c>
      <c r="B22092" s="15" t="s">
        <v>887</v>
      </c>
      <c r="C22092" t="str">
        <f>_xlfn.XLOOKUP($B22092, STANDARDS!$A:$A, STANDARDS!$B:$B,,0,2)</f>
        <v>Blueflower Fm, Rackla Gp</v>
      </c>
      <c r="D22092" t="s">
        <v>517</v>
      </c>
      <c r="E22092" t="s">
        <v>2278</v>
      </c>
      <c r="F22092">
        <v>139.5</v>
      </c>
      <c r="G22092">
        <v>64.5</v>
      </c>
      <c r="H22092">
        <v>1.5</v>
      </c>
      <c r="I22092" t="s">
        <v>1816</v>
      </c>
      <c r="J22092" cm="1">
        <f t="array" ref="J22092:L22092">_xlfn.XLOOKUP($C22092, AGE!$A:$A,AGE!$B:$D,,0,2)</f>
        <v>560</v>
      </c>
      <c r="K22092">
        <v>19</v>
      </c>
      <c r="L22092" t="str">
        <v>Carbone and Narbonne 2014; Rooney et al. 2020</v>
      </c>
      <c r="M22092" t="s">
        <v>2484</v>
      </c>
      <c r="O22092" s="14"/>
      <c r="P22092" t="s">
        <v>2342</v>
      </c>
      <c r="Q22092" s="14">
        <v>4.78</v>
      </c>
      <c r="R22092">
        <v>0.1</v>
      </c>
      <c r="S22092" s="14"/>
      <c r="V22092">
        <v>1</v>
      </c>
      <c r="W22092" t="s">
        <v>2570</v>
      </c>
    </row>
    <row r="22093" spans="1:23" x14ac:dyDescent="0.3">
      <c r="A22093">
        <v>29810</v>
      </c>
      <c r="B22093" s="15" t="s">
        <v>887</v>
      </c>
      <c r="C22093" t="str">
        <f>_xlfn.XLOOKUP($B22093, STANDARDS!$A:$A, STANDARDS!$B:$B,,0,2)</f>
        <v>Blueflower Fm, Rackla Gp</v>
      </c>
      <c r="D22093" t="s">
        <v>517</v>
      </c>
      <c r="E22093" t="s">
        <v>2278</v>
      </c>
      <c r="F22093">
        <v>139.5</v>
      </c>
      <c r="G22093">
        <v>64.5</v>
      </c>
      <c r="H22093">
        <v>1.5</v>
      </c>
      <c r="I22093" t="s">
        <v>1816</v>
      </c>
      <c r="J22093" cm="1">
        <f t="array" ref="J22093:L22093">_xlfn.XLOOKUP($C22093, AGE!$A:$A,AGE!$B:$D,,0,2)</f>
        <v>560</v>
      </c>
      <c r="K22093">
        <v>19</v>
      </c>
      <c r="L22093" t="str">
        <v>Carbone and Narbonne 2014; Rooney et al. 2020</v>
      </c>
      <c r="M22093" t="s">
        <v>2484</v>
      </c>
      <c r="O22093" s="14"/>
      <c r="P22093" t="s">
        <v>2342</v>
      </c>
      <c r="Q22093" s="14">
        <v>4.5999999999999996</v>
      </c>
      <c r="R22093">
        <v>0.1</v>
      </c>
      <c r="S22093" s="14"/>
      <c r="V22093">
        <v>1</v>
      </c>
      <c r="W22093" t="s">
        <v>2570</v>
      </c>
    </row>
    <row r="22094" spans="1:23" x14ac:dyDescent="0.3">
      <c r="A22094">
        <v>29811</v>
      </c>
      <c r="B22094" s="15" t="s">
        <v>887</v>
      </c>
      <c r="C22094" t="str">
        <f>_xlfn.XLOOKUP($B22094, STANDARDS!$A:$A, STANDARDS!$B:$B,,0,2)</f>
        <v>Blueflower Fm, Rackla Gp</v>
      </c>
      <c r="D22094" t="s">
        <v>517</v>
      </c>
      <c r="E22094" t="s">
        <v>2278</v>
      </c>
      <c r="F22094">
        <v>139.5</v>
      </c>
      <c r="G22094">
        <v>64.5</v>
      </c>
      <c r="H22094">
        <v>1.5</v>
      </c>
      <c r="I22094" t="s">
        <v>1816</v>
      </c>
      <c r="J22094" cm="1">
        <f t="array" ref="J22094:L22094">_xlfn.XLOOKUP($C22094, AGE!$A:$A,AGE!$B:$D,,0,2)</f>
        <v>560</v>
      </c>
      <c r="K22094">
        <v>19</v>
      </c>
      <c r="L22094" t="str">
        <v>Carbone and Narbonne 2014; Rooney et al. 2020</v>
      </c>
      <c r="M22094" t="s">
        <v>2484</v>
      </c>
      <c r="O22094" s="14"/>
      <c r="P22094" t="s">
        <v>2342</v>
      </c>
      <c r="Q22094" s="14">
        <v>3.52</v>
      </c>
      <c r="R22094">
        <v>0.1</v>
      </c>
      <c r="S22094" s="14"/>
      <c r="V22094">
        <v>1</v>
      </c>
      <c r="W22094" t="s">
        <v>2570</v>
      </c>
    </row>
    <row r="22095" spans="1:23" x14ac:dyDescent="0.3">
      <c r="A22095">
        <v>29812</v>
      </c>
      <c r="B22095" s="15" t="s">
        <v>887</v>
      </c>
      <c r="C22095" t="str">
        <f>_xlfn.XLOOKUP($B22095, STANDARDS!$A:$A, STANDARDS!$B:$B,,0,2)</f>
        <v>Blueflower Fm, Rackla Gp</v>
      </c>
      <c r="D22095" t="s">
        <v>517</v>
      </c>
      <c r="E22095" t="s">
        <v>2278</v>
      </c>
      <c r="F22095">
        <v>139.5</v>
      </c>
      <c r="G22095">
        <v>64.5</v>
      </c>
      <c r="H22095">
        <v>1.5</v>
      </c>
      <c r="I22095" t="s">
        <v>1816</v>
      </c>
      <c r="J22095" cm="1">
        <f t="array" ref="J22095:L22095">_xlfn.XLOOKUP($C22095, AGE!$A:$A,AGE!$B:$D,,0,2)</f>
        <v>560</v>
      </c>
      <c r="K22095">
        <v>19</v>
      </c>
      <c r="L22095" t="str">
        <v>Carbone and Narbonne 2014; Rooney et al. 2020</v>
      </c>
      <c r="M22095" t="s">
        <v>2484</v>
      </c>
      <c r="O22095" s="14"/>
      <c r="P22095" t="s">
        <v>2342</v>
      </c>
      <c r="Q22095" s="14">
        <v>0.56000000000000005</v>
      </c>
      <c r="R22095">
        <v>0.1</v>
      </c>
      <c r="S22095" s="14"/>
      <c r="V22095">
        <v>1</v>
      </c>
      <c r="W22095" t="s">
        <v>2570</v>
      </c>
    </row>
    <row r="22096" spans="1:23" x14ac:dyDescent="0.3">
      <c r="A22096">
        <v>29813</v>
      </c>
      <c r="B22096" s="15" t="s">
        <v>887</v>
      </c>
      <c r="C22096" t="str">
        <f>_xlfn.XLOOKUP($B22096, STANDARDS!$A:$A, STANDARDS!$B:$B,,0,2)</f>
        <v>Blueflower Fm, Rackla Gp</v>
      </c>
      <c r="D22096" t="s">
        <v>517</v>
      </c>
      <c r="E22096" t="s">
        <v>2278</v>
      </c>
      <c r="F22096">
        <v>139.5</v>
      </c>
      <c r="G22096">
        <v>64.5</v>
      </c>
      <c r="H22096">
        <v>1.5</v>
      </c>
      <c r="I22096" t="s">
        <v>1816</v>
      </c>
      <c r="J22096" cm="1">
        <f t="array" ref="J22096:L22096">_xlfn.XLOOKUP($C22096, AGE!$A:$A,AGE!$B:$D,,0,2)</f>
        <v>560</v>
      </c>
      <c r="K22096">
        <v>19</v>
      </c>
      <c r="L22096" t="str">
        <v>Carbone and Narbonne 2014; Rooney et al. 2020</v>
      </c>
      <c r="M22096" t="s">
        <v>2484</v>
      </c>
      <c r="O22096" s="14"/>
      <c r="P22096" t="s">
        <v>2342</v>
      </c>
      <c r="Q22096" s="14">
        <v>-2.68</v>
      </c>
      <c r="R22096">
        <v>0.1</v>
      </c>
      <c r="S22096" s="14"/>
      <c r="V22096">
        <v>1</v>
      </c>
      <c r="W22096" t="s">
        <v>2570</v>
      </c>
    </row>
    <row r="22097" spans="1:23" x14ac:dyDescent="0.3">
      <c r="A22097">
        <v>29814</v>
      </c>
      <c r="B22097" s="15" t="s">
        <v>2070</v>
      </c>
      <c r="C22097" t="str">
        <f>_xlfn.XLOOKUP($B22097, STANDARDS!$A:$A, STANDARDS!$B:$B,,0,2)</f>
        <v>Ravensthroat Fm, Hay Creek Gp</v>
      </c>
      <c r="D22097" t="s">
        <v>517</v>
      </c>
      <c r="E22097" t="s">
        <v>2278</v>
      </c>
      <c r="F22097">
        <v>139.5</v>
      </c>
      <c r="G22097">
        <v>64.5</v>
      </c>
      <c r="H22097">
        <v>1.5</v>
      </c>
      <c r="I22097" t="s">
        <v>1816</v>
      </c>
      <c r="J22097" cm="1">
        <f t="array" ref="J22097:L22097">_xlfn.XLOOKUP($C22097, AGE!$A:$A,AGE!$B:$D,,0,2)</f>
        <v>638</v>
      </c>
      <c r="K22097">
        <v>12</v>
      </c>
      <c r="L22097" t="str">
        <v>Rooney et al. 2015; Hoffman et al. 2021</v>
      </c>
      <c r="M22097" t="s">
        <v>2480</v>
      </c>
      <c r="O22097" s="14"/>
      <c r="P22097" t="s">
        <v>2342</v>
      </c>
      <c r="Q22097" s="14">
        <v>-2.96</v>
      </c>
      <c r="R22097">
        <v>0.1</v>
      </c>
      <c r="S22097" s="14"/>
      <c r="V22097">
        <v>1</v>
      </c>
      <c r="W22097" t="s">
        <v>2570</v>
      </c>
    </row>
    <row r="22098" spans="1:23" x14ac:dyDescent="0.3">
      <c r="A22098">
        <v>29815</v>
      </c>
      <c r="B22098" s="15" t="s">
        <v>2070</v>
      </c>
      <c r="C22098" t="str">
        <f>_xlfn.XLOOKUP($B22098, STANDARDS!$A:$A, STANDARDS!$B:$B,,0,2)</f>
        <v>Ravensthroat Fm, Hay Creek Gp</v>
      </c>
      <c r="D22098" t="s">
        <v>517</v>
      </c>
      <c r="E22098" t="s">
        <v>2278</v>
      </c>
      <c r="F22098">
        <v>139.5</v>
      </c>
      <c r="G22098">
        <v>64.5</v>
      </c>
      <c r="H22098">
        <v>1.5</v>
      </c>
      <c r="I22098" t="s">
        <v>1816</v>
      </c>
      <c r="J22098" cm="1">
        <f t="array" ref="J22098:L22098">_xlfn.XLOOKUP($C22098, AGE!$A:$A,AGE!$B:$D,,0,2)</f>
        <v>638</v>
      </c>
      <c r="K22098">
        <v>12</v>
      </c>
      <c r="L22098" t="str">
        <v>Rooney et al. 2015; Hoffman et al. 2021</v>
      </c>
      <c r="M22098" t="s">
        <v>2480</v>
      </c>
      <c r="O22098" s="14"/>
      <c r="P22098" t="s">
        <v>2342</v>
      </c>
      <c r="Q22098" s="14">
        <v>-2.8</v>
      </c>
      <c r="R22098">
        <v>0.1</v>
      </c>
      <c r="S22098" s="14"/>
      <c r="V22098">
        <v>1</v>
      </c>
      <c r="W22098" t="s">
        <v>2570</v>
      </c>
    </row>
    <row r="22099" spans="1:23" x14ac:dyDescent="0.3">
      <c r="A22099">
        <v>29816</v>
      </c>
      <c r="B22099" s="15" t="s">
        <v>2070</v>
      </c>
      <c r="C22099" t="str">
        <f>_xlfn.XLOOKUP($B22099, STANDARDS!$A:$A, STANDARDS!$B:$B,,0,2)</f>
        <v>Ravensthroat Fm, Hay Creek Gp</v>
      </c>
      <c r="D22099" t="s">
        <v>517</v>
      </c>
      <c r="E22099" t="s">
        <v>2278</v>
      </c>
      <c r="F22099">
        <v>139.5</v>
      </c>
      <c r="G22099">
        <v>64.5</v>
      </c>
      <c r="H22099">
        <v>1.5</v>
      </c>
      <c r="I22099" t="s">
        <v>1816</v>
      </c>
      <c r="J22099" cm="1">
        <f t="array" ref="J22099:L22099">_xlfn.XLOOKUP($C22099, AGE!$A:$A,AGE!$B:$D,,0,2)</f>
        <v>638</v>
      </c>
      <c r="K22099">
        <v>12</v>
      </c>
      <c r="L22099" t="str">
        <v>Rooney et al. 2015; Hoffman et al. 2021</v>
      </c>
      <c r="M22099" t="s">
        <v>2480</v>
      </c>
      <c r="O22099" s="14"/>
      <c r="P22099" t="s">
        <v>2342</v>
      </c>
      <c r="Q22099" s="14">
        <v>-2.88</v>
      </c>
      <c r="R22099">
        <v>0.1</v>
      </c>
      <c r="S22099" s="14"/>
      <c r="V22099">
        <v>1</v>
      </c>
      <c r="W22099" t="s">
        <v>2570</v>
      </c>
    </row>
    <row r="22100" spans="1:23" x14ac:dyDescent="0.3">
      <c r="A22100">
        <v>29817</v>
      </c>
      <c r="B22100" s="15" t="s">
        <v>2070</v>
      </c>
      <c r="C22100" t="str">
        <f>_xlfn.XLOOKUP($B22100, STANDARDS!$A:$A, STANDARDS!$B:$B,,0,2)</f>
        <v>Ravensthroat Fm, Hay Creek Gp</v>
      </c>
      <c r="D22100" t="s">
        <v>517</v>
      </c>
      <c r="E22100" t="s">
        <v>2278</v>
      </c>
      <c r="F22100">
        <v>139.5</v>
      </c>
      <c r="G22100">
        <v>64.5</v>
      </c>
      <c r="H22100">
        <v>1.5</v>
      </c>
      <c r="I22100" t="s">
        <v>1816</v>
      </c>
      <c r="J22100" cm="1">
        <f t="array" ref="J22100:L22100">_xlfn.XLOOKUP($C22100, AGE!$A:$A,AGE!$B:$D,,0,2)</f>
        <v>638</v>
      </c>
      <c r="K22100">
        <v>12</v>
      </c>
      <c r="L22100" t="str">
        <v>Rooney et al. 2015; Hoffman et al. 2021</v>
      </c>
      <c r="M22100" t="s">
        <v>2480</v>
      </c>
      <c r="O22100" s="14"/>
      <c r="P22100" t="s">
        <v>2342</v>
      </c>
      <c r="Q22100" s="14">
        <v>-2.71</v>
      </c>
      <c r="R22100">
        <v>0.1</v>
      </c>
      <c r="S22100" s="14"/>
      <c r="V22100">
        <v>1</v>
      </c>
      <c r="W22100" t="s">
        <v>2570</v>
      </c>
    </row>
    <row r="22101" spans="1:23" x14ac:dyDescent="0.3">
      <c r="A22101">
        <v>29818</v>
      </c>
      <c r="B22101" s="15" t="s">
        <v>2070</v>
      </c>
      <c r="C22101" t="str">
        <f>_xlfn.XLOOKUP($B22101, STANDARDS!$A:$A, STANDARDS!$B:$B,,0,2)</f>
        <v>Ravensthroat Fm, Hay Creek Gp</v>
      </c>
      <c r="D22101" t="s">
        <v>517</v>
      </c>
      <c r="E22101" t="s">
        <v>2278</v>
      </c>
      <c r="F22101">
        <v>139.5</v>
      </c>
      <c r="G22101">
        <v>64.5</v>
      </c>
      <c r="H22101">
        <v>1.5</v>
      </c>
      <c r="I22101" t="s">
        <v>1816</v>
      </c>
      <c r="J22101" cm="1">
        <f t="array" ref="J22101:L22101">_xlfn.XLOOKUP($C22101, AGE!$A:$A,AGE!$B:$D,,0,2)</f>
        <v>638</v>
      </c>
      <c r="K22101">
        <v>12</v>
      </c>
      <c r="L22101" t="str">
        <v>Rooney et al. 2015; Hoffman et al. 2021</v>
      </c>
      <c r="M22101" t="s">
        <v>2480</v>
      </c>
      <c r="O22101" s="14"/>
      <c r="P22101" t="s">
        <v>2342</v>
      </c>
      <c r="Q22101" s="14">
        <v>-3.07</v>
      </c>
      <c r="R22101">
        <v>0.1</v>
      </c>
      <c r="S22101" s="14"/>
      <c r="V22101">
        <v>1</v>
      </c>
      <c r="W22101" t="s">
        <v>2570</v>
      </c>
    </row>
    <row r="22102" spans="1:23" x14ac:dyDescent="0.3">
      <c r="A22102">
        <v>29819</v>
      </c>
      <c r="B22102" s="15" t="s">
        <v>2070</v>
      </c>
      <c r="C22102" t="str">
        <f>_xlfn.XLOOKUP($B22102, STANDARDS!$A:$A, STANDARDS!$B:$B,,0,2)</f>
        <v>Ravensthroat Fm, Hay Creek Gp</v>
      </c>
      <c r="D22102" t="s">
        <v>517</v>
      </c>
      <c r="E22102" t="s">
        <v>2278</v>
      </c>
      <c r="F22102">
        <v>139.5</v>
      </c>
      <c r="G22102">
        <v>64.5</v>
      </c>
      <c r="H22102">
        <v>1.5</v>
      </c>
      <c r="I22102" t="s">
        <v>1816</v>
      </c>
      <c r="J22102" cm="1">
        <f t="array" ref="J22102:L22102">_xlfn.XLOOKUP($C22102, AGE!$A:$A,AGE!$B:$D,,0,2)</f>
        <v>638</v>
      </c>
      <c r="K22102">
        <v>12</v>
      </c>
      <c r="L22102" t="str">
        <v>Rooney et al. 2015; Hoffman et al. 2021</v>
      </c>
      <c r="M22102" t="s">
        <v>2480</v>
      </c>
      <c r="O22102" s="14"/>
      <c r="P22102" t="s">
        <v>2342</v>
      </c>
      <c r="Q22102" s="14">
        <v>-3.13</v>
      </c>
      <c r="R22102">
        <v>0.1</v>
      </c>
      <c r="S22102" s="14"/>
      <c r="V22102">
        <v>1</v>
      </c>
      <c r="W22102" t="s">
        <v>2570</v>
      </c>
    </row>
    <row r="22103" spans="1:23" x14ac:dyDescent="0.3">
      <c r="A22103">
        <v>29820</v>
      </c>
      <c r="B22103" s="15" t="s">
        <v>2070</v>
      </c>
      <c r="C22103" t="str">
        <f>_xlfn.XLOOKUP($B22103, STANDARDS!$A:$A, STANDARDS!$B:$B,,0,2)</f>
        <v>Ravensthroat Fm, Hay Creek Gp</v>
      </c>
      <c r="D22103" t="s">
        <v>517</v>
      </c>
      <c r="E22103" t="s">
        <v>2278</v>
      </c>
      <c r="F22103">
        <v>139.5</v>
      </c>
      <c r="G22103">
        <v>64.5</v>
      </c>
      <c r="H22103">
        <v>1.5</v>
      </c>
      <c r="I22103" t="s">
        <v>1816</v>
      </c>
      <c r="J22103" cm="1">
        <f t="array" ref="J22103:L22103">_xlfn.XLOOKUP($C22103, AGE!$A:$A,AGE!$B:$D,,0,2)</f>
        <v>638</v>
      </c>
      <c r="K22103">
        <v>12</v>
      </c>
      <c r="L22103" t="str">
        <v>Rooney et al. 2015; Hoffman et al. 2021</v>
      </c>
      <c r="M22103" t="s">
        <v>2480</v>
      </c>
      <c r="O22103" s="14"/>
      <c r="P22103" t="s">
        <v>2342</v>
      </c>
      <c r="Q22103" s="14">
        <v>-2.5499999999999998</v>
      </c>
      <c r="R22103">
        <v>0.1</v>
      </c>
      <c r="S22103" s="14"/>
      <c r="V22103">
        <v>1</v>
      </c>
      <c r="W22103" t="s">
        <v>2570</v>
      </c>
    </row>
    <row r="22104" spans="1:23" x14ac:dyDescent="0.3">
      <c r="A22104">
        <v>29821</v>
      </c>
      <c r="B22104" s="15" t="s">
        <v>2070</v>
      </c>
      <c r="C22104" t="str">
        <f>_xlfn.XLOOKUP($B22104, STANDARDS!$A:$A, STANDARDS!$B:$B,,0,2)</f>
        <v>Ravensthroat Fm, Hay Creek Gp</v>
      </c>
      <c r="D22104" t="s">
        <v>517</v>
      </c>
      <c r="E22104" t="s">
        <v>2278</v>
      </c>
      <c r="F22104">
        <v>139.5</v>
      </c>
      <c r="G22104">
        <v>64.5</v>
      </c>
      <c r="H22104">
        <v>1.5</v>
      </c>
      <c r="I22104" t="s">
        <v>1816</v>
      </c>
      <c r="J22104" cm="1">
        <f t="array" ref="J22104:L22104">_xlfn.XLOOKUP($C22104, AGE!$A:$A,AGE!$B:$D,,0,2)</f>
        <v>638</v>
      </c>
      <c r="K22104">
        <v>12</v>
      </c>
      <c r="L22104" t="str">
        <v>Rooney et al. 2015; Hoffman et al. 2021</v>
      </c>
      <c r="M22104" t="s">
        <v>2480</v>
      </c>
      <c r="O22104" s="14"/>
      <c r="P22104" t="s">
        <v>2342</v>
      </c>
      <c r="Q22104" s="14">
        <v>-2.78</v>
      </c>
      <c r="R22104">
        <v>0.1</v>
      </c>
      <c r="S22104" s="14"/>
      <c r="V22104">
        <v>1</v>
      </c>
      <c r="W22104" t="s">
        <v>2570</v>
      </c>
    </row>
    <row r="22105" spans="1:23" x14ac:dyDescent="0.3">
      <c r="A22105">
        <v>29822</v>
      </c>
      <c r="B22105" s="15" t="s">
        <v>2070</v>
      </c>
      <c r="C22105" t="str">
        <f>_xlfn.XLOOKUP($B22105, STANDARDS!$A:$A, STANDARDS!$B:$B,,0,2)</f>
        <v>Ravensthroat Fm, Hay Creek Gp</v>
      </c>
      <c r="D22105" t="s">
        <v>517</v>
      </c>
      <c r="E22105" t="s">
        <v>2278</v>
      </c>
      <c r="F22105">
        <v>139.5</v>
      </c>
      <c r="G22105">
        <v>64.5</v>
      </c>
      <c r="H22105">
        <v>1.5</v>
      </c>
      <c r="I22105" t="s">
        <v>1816</v>
      </c>
      <c r="J22105" cm="1">
        <f t="array" ref="J22105:L22105">_xlfn.XLOOKUP($C22105, AGE!$A:$A,AGE!$B:$D,,0,2)</f>
        <v>638</v>
      </c>
      <c r="K22105">
        <v>12</v>
      </c>
      <c r="L22105" t="str">
        <v>Rooney et al. 2015; Hoffman et al. 2021</v>
      </c>
      <c r="M22105" t="s">
        <v>2480</v>
      </c>
      <c r="O22105" s="14"/>
      <c r="P22105" t="s">
        <v>2342</v>
      </c>
      <c r="Q22105" s="14">
        <v>-2.4500000000000002</v>
      </c>
      <c r="R22105">
        <v>0.1</v>
      </c>
      <c r="S22105" s="14"/>
      <c r="V22105">
        <v>1</v>
      </c>
      <c r="W22105" t="s">
        <v>2570</v>
      </c>
    </row>
    <row r="22106" spans="1:23" x14ac:dyDescent="0.3">
      <c r="A22106">
        <v>29823</v>
      </c>
      <c r="B22106" s="15" t="s">
        <v>2070</v>
      </c>
      <c r="C22106" t="str">
        <f>_xlfn.XLOOKUP($B22106, STANDARDS!$A:$A, STANDARDS!$B:$B,,0,2)</f>
        <v>Ravensthroat Fm, Hay Creek Gp</v>
      </c>
      <c r="D22106" t="s">
        <v>517</v>
      </c>
      <c r="E22106" t="s">
        <v>2278</v>
      </c>
      <c r="F22106">
        <v>139.5</v>
      </c>
      <c r="G22106">
        <v>64.5</v>
      </c>
      <c r="H22106">
        <v>1.5</v>
      </c>
      <c r="I22106" t="s">
        <v>1816</v>
      </c>
      <c r="J22106" cm="1">
        <f t="array" ref="J22106:L22106">_xlfn.XLOOKUP($C22106, AGE!$A:$A,AGE!$B:$D,,0,2)</f>
        <v>638</v>
      </c>
      <c r="K22106">
        <v>12</v>
      </c>
      <c r="L22106" t="str">
        <v>Rooney et al. 2015; Hoffman et al. 2021</v>
      </c>
      <c r="M22106" t="s">
        <v>2480</v>
      </c>
      <c r="O22106" s="14"/>
      <c r="P22106" t="s">
        <v>2342</v>
      </c>
      <c r="Q22106" s="14">
        <v>-2.46</v>
      </c>
      <c r="R22106">
        <v>0.1</v>
      </c>
      <c r="S22106" s="14"/>
      <c r="V22106">
        <v>1</v>
      </c>
      <c r="W22106" t="s">
        <v>2570</v>
      </c>
    </row>
    <row r="22107" spans="1:23" x14ac:dyDescent="0.3">
      <c r="A22107">
        <v>29824</v>
      </c>
      <c r="B22107" s="15" t="s">
        <v>2070</v>
      </c>
      <c r="C22107" t="str">
        <f>_xlfn.XLOOKUP($B22107, STANDARDS!$A:$A, STANDARDS!$B:$B,,0,2)</f>
        <v>Ravensthroat Fm, Hay Creek Gp</v>
      </c>
      <c r="D22107" t="s">
        <v>517</v>
      </c>
      <c r="E22107" t="s">
        <v>2278</v>
      </c>
      <c r="F22107">
        <v>139.5</v>
      </c>
      <c r="G22107">
        <v>64.5</v>
      </c>
      <c r="H22107">
        <v>1.5</v>
      </c>
      <c r="I22107" t="s">
        <v>1816</v>
      </c>
      <c r="J22107" cm="1">
        <f t="array" ref="J22107:L22107">_xlfn.XLOOKUP($C22107, AGE!$A:$A,AGE!$B:$D,,0,2)</f>
        <v>638</v>
      </c>
      <c r="K22107">
        <v>12</v>
      </c>
      <c r="L22107" t="str">
        <v>Rooney et al. 2015; Hoffman et al. 2021</v>
      </c>
      <c r="M22107" t="s">
        <v>2480</v>
      </c>
      <c r="O22107" s="14"/>
      <c r="P22107" t="s">
        <v>2342</v>
      </c>
      <c r="Q22107" s="14">
        <v>-2.52</v>
      </c>
      <c r="R22107">
        <v>0.1</v>
      </c>
      <c r="S22107" s="14"/>
      <c r="V22107">
        <v>1</v>
      </c>
      <c r="W22107" t="s">
        <v>2570</v>
      </c>
    </row>
    <row r="22108" spans="1:23" x14ac:dyDescent="0.3">
      <c r="A22108">
        <v>29825</v>
      </c>
      <c r="B22108" s="15" t="s">
        <v>2070</v>
      </c>
      <c r="C22108" t="str">
        <f>_xlfn.XLOOKUP($B22108, STANDARDS!$A:$A, STANDARDS!$B:$B,,0,2)</f>
        <v>Ravensthroat Fm, Hay Creek Gp</v>
      </c>
      <c r="D22108" t="s">
        <v>517</v>
      </c>
      <c r="E22108" t="s">
        <v>2278</v>
      </c>
      <c r="F22108">
        <v>139.5</v>
      </c>
      <c r="G22108">
        <v>64.5</v>
      </c>
      <c r="H22108">
        <v>1.5</v>
      </c>
      <c r="I22108" t="s">
        <v>1816</v>
      </c>
      <c r="J22108" cm="1">
        <f t="array" ref="J22108:L22108">_xlfn.XLOOKUP($C22108, AGE!$A:$A,AGE!$B:$D,,0,2)</f>
        <v>638</v>
      </c>
      <c r="K22108">
        <v>12</v>
      </c>
      <c r="L22108" t="str">
        <v>Rooney et al. 2015; Hoffman et al. 2021</v>
      </c>
      <c r="M22108" t="s">
        <v>2480</v>
      </c>
      <c r="O22108" s="14"/>
      <c r="P22108" t="s">
        <v>2342</v>
      </c>
      <c r="Q22108" s="14">
        <v>-2.5499999999999998</v>
      </c>
      <c r="R22108">
        <v>0.1</v>
      </c>
      <c r="S22108" s="14"/>
      <c r="V22108">
        <v>1</v>
      </c>
      <c r="W22108" t="s">
        <v>2570</v>
      </c>
    </row>
    <row r="22109" spans="1:23" x14ac:dyDescent="0.3">
      <c r="A22109">
        <v>29826</v>
      </c>
      <c r="B22109" s="15" t="s">
        <v>2070</v>
      </c>
      <c r="C22109" t="str">
        <f>_xlfn.XLOOKUP($B22109, STANDARDS!$A:$A, STANDARDS!$B:$B,,0,2)</f>
        <v>Ravensthroat Fm, Hay Creek Gp</v>
      </c>
      <c r="D22109" t="s">
        <v>517</v>
      </c>
      <c r="E22109" t="s">
        <v>2278</v>
      </c>
      <c r="F22109">
        <v>139.5</v>
      </c>
      <c r="G22109">
        <v>64.5</v>
      </c>
      <c r="H22109">
        <v>1.5</v>
      </c>
      <c r="I22109" t="s">
        <v>1816</v>
      </c>
      <c r="J22109" cm="1">
        <f t="array" ref="J22109:L22109">_xlfn.XLOOKUP($C22109, AGE!$A:$A,AGE!$B:$D,,0,2)</f>
        <v>638</v>
      </c>
      <c r="K22109">
        <v>12</v>
      </c>
      <c r="L22109" t="str">
        <v>Rooney et al. 2015; Hoffman et al. 2021</v>
      </c>
      <c r="M22109" t="s">
        <v>2480</v>
      </c>
      <c r="O22109" s="14"/>
      <c r="P22109" t="s">
        <v>2342</v>
      </c>
      <c r="Q22109" s="14">
        <v>-2.3199999999999998</v>
      </c>
      <c r="R22109">
        <v>0.1</v>
      </c>
      <c r="S22109" s="14"/>
      <c r="V22109">
        <v>1</v>
      </c>
      <c r="W22109" t="s">
        <v>2570</v>
      </c>
    </row>
    <row r="22110" spans="1:23" x14ac:dyDescent="0.3">
      <c r="A22110">
        <v>29827</v>
      </c>
      <c r="B22110" s="15" t="s">
        <v>2070</v>
      </c>
      <c r="C22110" t="str">
        <f>_xlfn.XLOOKUP($B22110, STANDARDS!$A:$A, STANDARDS!$B:$B,,0,2)</f>
        <v>Ravensthroat Fm, Hay Creek Gp</v>
      </c>
      <c r="D22110" t="s">
        <v>517</v>
      </c>
      <c r="E22110" t="s">
        <v>2278</v>
      </c>
      <c r="F22110">
        <v>139.5</v>
      </c>
      <c r="G22110">
        <v>64.5</v>
      </c>
      <c r="H22110">
        <v>1.5</v>
      </c>
      <c r="I22110" t="s">
        <v>1816</v>
      </c>
      <c r="J22110" cm="1">
        <f t="array" ref="J22110:L22110">_xlfn.XLOOKUP($C22110, AGE!$A:$A,AGE!$B:$D,,0,2)</f>
        <v>638</v>
      </c>
      <c r="K22110">
        <v>12</v>
      </c>
      <c r="L22110" t="str">
        <v>Rooney et al. 2015; Hoffman et al. 2021</v>
      </c>
      <c r="M22110" t="s">
        <v>2480</v>
      </c>
      <c r="O22110" s="14"/>
      <c r="P22110" t="s">
        <v>2342</v>
      </c>
      <c r="Q22110" s="14">
        <v>-2.6</v>
      </c>
      <c r="R22110">
        <v>0.1</v>
      </c>
      <c r="S22110" s="14"/>
      <c r="V22110">
        <v>1</v>
      </c>
      <c r="W22110" t="s">
        <v>2570</v>
      </c>
    </row>
    <row r="22111" spans="1:23" x14ac:dyDescent="0.3">
      <c r="A22111">
        <v>29828</v>
      </c>
      <c r="B22111" s="15" t="s">
        <v>2070</v>
      </c>
      <c r="C22111" t="str">
        <f>_xlfn.XLOOKUP($B22111, STANDARDS!$A:$A, STANDARDS!$B:$B,,0,2)</f>
        <v>Ravensthroat Fm, Hay Creek Gp</v>
      </c>
      <c r="D22111" t="s">
        <v>517</v>
      </c>
      <c r="E22111" t="s">
        <v>2278</v>
      </c>
      <c r="F22111">
        <v>139.5</v>
      </c>
      <c r="G22111">
        <v>64.5</v>
      </c>
      <c r="H22111">
        <v>1.5</v>
      </c>
      <c r="I22111" t="s">
        <v>1816</v>
      </c>
      <c r="J22111" cm="1">
        <f t="array" ref="J22111:L22111">_xlfn.XLOOKUP($C22111, AGE!$A:$A,AGE!$B:$D,,0,2)</f>
        <v>638</v>
      </c>
      <c r="K22111">
        <v>12</v>
      </c>
      <c r="L22111" t="str">
        <v>Rooney et al. 2015; Hoffman et al. 2021</v>
      </c>
      <c r="M22111" t="s">
        <v>2480</v>
      </c>
      <c r="O22111" s="14"/>
      <c r="P22111" t="s">
        <v>2342</v>
      </c>
      <c r="Q22111" s="14">
        <v>-2.98</v>
      </c>
      <c r="R22111">
        <v>0.1</v>
      </c>
      <c r="S22111" s="14"/>
      <c r="V22111">
        <v>1</v>
      </c>
      <c r="W22111" t="s">
        <v>2570</v>
      </c>
    </row>
    <row r="22112" spans="1:23" x14ac:dyDescent="0.3">
      <c r="A22112">
        <v>29829</v>
      </c>
      <c r="B22112" s="15" t="s">
        <v>2070</v>
      </c>
      <c r="C22112" t="str">
        <f>_xlfn.XLOOKUP($B22112, STANDARDS!$A:$A, STANDARDS!$B:$B,,0,2)</f>
        <v>Ravensthroat Fm, Hay Creek Gp</v>
      </c>
      <c r="D22112" t="s">
        <v>517</v>
      </c>
      <c r="E22112" t="s">
        <v>2278</v>
      </c>
      <c r="F22112">
        <v>139.5</v>
      </c>
      <c r="G22112">
        <v>64.5</v>
      </c>
      <c r="H22112">
        <v>1.5</v>
      </c>
      <c r="I22112" t="s">
        <v>1816</v>
      </c>
      <c r="J22112" cm="1">
        <f t="array" ref="J22112:L22112">_xlfn.XLOOKUP($C22112, AGE!$A:$A,AGE!$B:$D,,0,2)</f>
        <v>638</v>
      </c>
      <c r="K22112">
        <v>12</v>
      </c>
      <c r="L22112" t="str">
        <v>Rooney et al. 2015; Hoffman et al. 2021</v>
      </c>
      <c r="M22112" t="s">
        <v>2480</v>
      </c>
      <c r="O22112" s="14"/>
      <c r="P22112" t="s">
        <v>2342</v>
      </c>
      <c r="Q22112" s="14">
        <v>-3.21</v>
      </c>
      <c r="R22112">
        <v>0.1</v>
      </c>
      <c r="S22112" s="14"/>
      <c r="V22112">
        <v>1</v>
      </c>
      <c r="W22112" t="s">
        <v>2570</v>
      </c>
    </row>
    <row r="22113" spans="1:23" x14ac:dyDescent="0.3">
      <c r="A22113">
        <v>29830</v>
      </c>
      <c r="B22113" s="15" t="s">
        <v>2070</v>
      </c>
      <c r="C22113" t="str">
        <f>_xlfn.XLOOKUP($B22113, STANDARDS!$A:$A, STANDARDS!$B:$B,,0,2)</f>
        <v>Ravensthroat Fm, Hay Creek Gp</v>
      </c>
      <c r="D22113" t="s">
        <v>517</v>
      </c>
      <c r="E22113" t="s">
        <v>2278</v>
      </c>
      <c r="F22113">
        <v>139.5</v>
      </c>
      <c r="G22113">
        <v>64.5</v>
      </c>
      <c r="H22113">
        <v>1.5</v>
      </c>
      <c r="I22113" t="s">
        <v>1816</v>
      </c>
      <c r="J22113" cm="1">
        <f t="array" ref="J22113:L22113">_xlfn.XLOOKUP($C22113, AGE!$A:$A,AGE!$B:$D,,0,2)</f>
        <v>638</v>
      </c>
      <c r="K22113">
        <v>12</v>
      </c>
      <c r="L22113" t="str">
        <v>Rooney et al. 2015; Hoffman et al. 2021</v>
      </c>
      <c r="M22113" t="s">
        <v>2480</v>
      </c>
      <c r="O22113" s="14"/>
      <c r="P22113" t="s">
        <v>2342</v>
      </c>
      <c r="Q22113" s="14">
        <v>-3.31</v>
      </c>
      <c r="R22113">
        <v>0.1</v>
      </c>
      <c r="S22113" s="14"/>
      <c r="V22113">
        <v>1</v>
      </c>
      <c r="W22113" t="s">
        <v>2570</v>
      </c>
    </row>
    <row r="22114" spans="1:23" x14ac:dyDescent="0.3">
      <c r="A22114">
        <v>29831</v>
      </c>
      <c r="B22114" s="15" t="s">
        <v>2070</v>
      </c>
      <c r="C22114" t="str">
        <f>_xlfn.XLOOKUP($B22114, STANDARDS!$A:$A, STANDARDS!$B:$B,,0,2)</f>
        <v>Ravensthroat Fm, Hay Creek Gp</v>
      </c>
      <c r="D22114" t="s">
        <v>517</v>
      </c>
      <c r="E22114" t="s">
        <v>2278</v>
      </c>
      <c r="F22114">
        <v>139.5</v>
      </c>
      <c r="G22114">
        <v>64.5</v>
      </c>
      <c r="H22114">
        <v>1.5</v>
      </c>
      <c r="I22114" t="s">
        <v>1816</v>
      </c>
      <c r="J22114" cm="1">
        <f t="array" ref="J22114:L22114">_xlfn.XLOOKUP($C22114, AGE!$A:$A,AGE!$B:$D,,0,2)</f>
        <v>638</v>
      </c>
      <c r="K22114">
        <v>12</v>
      </c>
      <c r="L22114" t="str">
        <v>Rooney et al. 2015; Hoffman et al. 2021</v>
      </c>
      <c r="M22114" t="s">
        <v>2480</v>
      </c>
      <c r="O22114" s="14"/>
      <c r="P22114" t="s">
        <v>2342</v>
      </c>
      <c r="Q22114" s="14">
        <v>-3.57</v>
      </c>
      <c r="R22114">
        <v>0.1</v>
      </c>
      <c r="S22114" s="14"/>
      <c r="V22114">
        <v>1</v>
      </c>
      <c r="W22114" t="s">
        <v>2570</v>
      </c>
    </row>
    <row r="22115" spans="1:23" x14ac:dyDescent="0.3">
      <c r="A22115">
        <v>29832</v>
      </c>
      <c r="B22115" s="15" t="s">
        <v>892</v>
      </c>
      <c r="C22115" t="str">
        <f>_xlfn.XLOOKUP($B22115, STANDARDS!$A:$A, STANDARDS!$B:$B,,0,2)</f>
        <v>Gametrail Fm, Rackla Gp</v>
      </c>
      <c r="D22115" t="s">
        <v>517</v>
      </c>
      <c r="E22115" t="s">
        <v>2278</v>
      </c>
      <c r="F22115">
        <v>139.5</v>
      </c>
      <c r="G22115">
        <v>64.5</v>
      </c>
      <c r="H22115">
        <v>1.5</v>
      </c>
      <c r="I22115" t="s">
        <v>1816</v>
      </c>
      <c r="J22115" cm="1">
        <f t="array" ref="J22115:L22115">_xlfn.XLOOKUP($C22115, AGE!$A:$A,AGE!$B:$D,,0,2)</f>
        <v>571.5</v>
      </c>
      <c r="K22115">
        <v>7.2000000000000455</v>
      </c>
      <c r="L22115" t="str">
        <v>Rooney et al. 2020</v>
      </c>
      <c r="M22115" t="s">
        <v>2485</v>
      </c>
      <c r="O22115" s="14"/>
      <c r="P22115" t="s">
        <v>2342</v>
      </c>
      <c r="Q22115" s="14">
        <v>-1.55</v>
      </c>
      <c r="R22115">
        <v>0.1</v>
      </c>
      <c r="S22115" s="14"/>
      <c r="V22115">
        <v>1</v>
      </c>
      <c r="W22115" t="s">
        <v>2570</v>
      </c>
    </row>
    <row r="22116" spans="1:23" x14ac:dyDescent="0.3">
      <c r="A22116">
        <v>29833</v>
      </c>
      <c r="B22116" s="15" t="s">
        <v>892</v>
      </c>
      <c r="C22116" t="str">
        <f>_xlfn.XLOOKUP($B22116, STANDARDS!$A:$A, STANDARDS!$B:$B,,0,2)</f>
        <v>Gametrail Fm, Rackla Gp</v>
      </c>
      <c r="D22116" t="s">
        <v>517</v>
      </c>
      <c r="E22116" t="s">
        <v>2278</v>
      </c>
      <c r="F22116">
        <v>139.5</v>
      </c>
      <c r="G22116">
        <v>64.5</v>
      </c>
      <c r="H22116">
        <v>1.5</v>
      </c>
      <c r="I22116" t="s">
        <v>1816</v>
      </c>
      <c r="J22116" cm="1">
        <f t="array" ref="J22116:L22116">_xlfn.XLOOKUP($C22116, AGE!$A:$A,AGE!$B:$D,,0,2)</f>
        <v>571.5</v>
      </c>
      <c r="K22116">
        <v>7.2000000000000455</v>
      </c>
      <c r="L22116" t="str">
        <v>Rooney et al. 2020</v>
      </c>
      <c r="M22116" t="s">
        <v>2485</v>
      </c>
      <c r="O22116" s="14"/>
      <c r="P22116" t="s">
        <v>2342</v>
      </c>
      <c r="Q22116" s="14">
        <v>-0.74</v>
      </c>
      <c r="R22116">
        <v>0.1</v>
      </c>
      <c r="S22116" s="14"/>
      <c r="V22116">
        <v>1</v>
      </c>
      <c r="W22116" t="s">
        <v>2570</v>
      </c>
    </row>
    <row r="22117" spans="1:23" x14ac:dyDescent="0.3">
      <c r="A22117">
        <v>29834</v>
      </c>
      <c r="B22117" s="15" t="s">
        <v>892</v>
      </c>
      <c r="C22117" t="str">
        <f>_xlfn.XLOOKUP($B22117, STANDARDS!$A:$A, STANDARDS!$B:$B,,0,2)</f>
        <v>Gametrail Fm, Rackla Gp</v>
      </c>
      <c r="D22117" t="s">
        <v>517</v>
      </c>
      <c r="E22117" t="s">
        <v>2278</v>
      </c>
      <c r="F22117">
        <v>139.5</v>
      </c>
      <c r="G22117">
        <v>64.5</v>
      </c>
      <c r="H22117">
        <v>1.5</v>
      </c>
      <c r="I22117" t="s">
        <v>1816</v>
      </c>
      <c r="J22117" cm="1">
        <f t="array" ref="J22117:L22117">_xlfn.XLOOKUP($C22117, AGE!$A:$A,AGE!$B:$D,,0,2)</f>
        <v>571.5</v>
      </c>
      <c r="K22117">
        <v>7.2000000000000455</v>
      </c>
      <c r="L22117" t="str">
        <v>Rooney et al. 2020</v>
      </c>
      <c r="M22117" t="s">
        <v>2485</v>
      </c>
      <c r="O22117" s="14"/>
      <c r="P22117" t="s">
        <v>2342</v>
      </c>
      <c r="Q22117" s="14">
        <v>0.28999999999999998</v>
      </c>
      <c r="R22117">
        <v>0.1</v>
      </c>
      <c r="S22117" s="14"/>
      <c r="V22117">
        <v>1</v>
      </c>
      <c r="W22117" t="s">
        <v>2570</v>
      </c>
    </row>
    <row r="22118" spans="1:23" x14ac:dyDescent="0.3">
      <c r="A22118">
        <v>29835</v>
      </c>
      <c r="B22118" s="15" t="s">
        <v>892</v>
      </c>
      <c r="C22118" t="str">
        <f>_xlfn.XLOOKUP($B22118, STANDARDS!$A:$A, STANDARDS!$B:$B,,0,2)</f>
        <v>Gametrail Fm, Rackla Gp</v>
      </c>
      <c r="D22118" t="s">
        <v>517</v>
      </c>
      <c r="E22118" t="s">
        <v>2278</v>
      </c>
      <c r="F22118">
        <v>139.5</v>
      </c>
      <c r="G22118">
        <v>64.5</v>
      </c>
      <c r="H22118">
        <v>1.5</v>
      </c>
      <c r="I22118" t="s">
        <v>1816</v>
      </c>
      <c r="J22118" cm="1">
        <f t="array" ref="J22118:L22118">_xlfn.XLOOKUP($C22118, AGE!$A:$A,AGE!$B:$D,,0,2)</f>
        <v>571.5</v>
      </c>
      <c r="K22118">
        <v>7.2000000000000455</v>
      </c>
      <c r="L22118" t="str">
        <v>Rooney et al. 2020</v>
      </c>
      <c r="M22118" t="s">
        <v>2485</v>
      </c>
      <c r="O22118" s="14"/>
      <c r="P22118" t="s">
        <v>2342</v>
      </c>
      <c r="Q22118" s="14">
        <v>2.21</v>
      </c>
      <c r="R22118">
        <v>0.1</v>
      </c>
      <c r="S22118" s="14"/>
      <c r="V22118">
        <v>1</v>
      </c>
      <c r="W22118" t="s">
        <v>2570</v>
      </c>
    </row>
    <row r="22119" spans="1:23" x14ac:dyDescent="0.3">
      <c r="A22119">
        <v>29836</v>
      </c>
      <c r="B22119" s="15" t="s">
        <v>892</v>
      </c>
      <c r="C22119" t="str">
        <f>_xlfn.XLOOKUP($B22119, STANDARDS!$A:$A, STANDARDS!$B:$B,,0,2)</f>
        <v>Gametrail Fm, Rackla Gp</v>
      </c>
      <c r="D22119" t="s">
        <v>517</v>
      </c>
      <c r="E22119" t="s">
        <v>2278</v>
      </c>
      <c r="F22119">
        <v>139.5</v>
      </c>
      <c r="G22119">
        <v>64.5</v>
      </c>
      <c r="H22119">
        <v>1.5</v>
      </c>
      <c r="I22119" t="s">
        <v>1816</v>
      </c>
      <c r="J22119" cm="1">
        <f t="array" ref="J22119:L22119">_xlfn.XLOOKUP($C22119, AGE!$A:$A,AGE!$B:$D,,0,2)</f>
        <v>571.5</v>
      </c>
      <c r="K22119">
        <v>7.2000000000000455</v>
      </c>
      <c r="L22119" t="str">
        <v>Rooney et al. 2020</v>
      </c>
      <c r="M22119" t="s">
        <v>2485</v>
      </c>
      <c r="O22119" s="14"/>
      <c r="P22119" t="s">
        <v>2342</v>
      </c>
      <c r="Q22119" s="14">
        <v>0.99</v>
      </c>
      <c r="R22119">
        <v>0.1</v>
      </c>
      <c r="S22119" s="14"/>
      <c r="V22119">
        <v>1</v>
      </c>
      <c r="W22119" t="s">
        <v>2570</v>
      </c>
    </row>
    <row r="22120" spans="1:23" x14ac:dyDescent="0.3">
      <c r="A22120">
        <v>29837</v>
      </c>
      <c r="B22120" s="15" t="s">
        <v>892</v>
      </c>
      <c r="C22120" t="str">
        <f>_xlfn.XLOOKUP($B22120, STANDARDS!$A:$A, STANDARDS!$B:$B,,0,2)</f>
        <v>Gametrail Fm, Rackla Gp</v>
      </c>
      <c r="D22120" t="s">
        <v>517</v>
      </c>
      <c r="E22120" t="s">
        <v>2278</v>
      </c>
      <c r="F22120">
        <v>139.5</v>
      </c>
      <c r="G22120">
        <v>64.5</v>
      </c>
      <c r="H22120">
        <v>1.5</v>
      </c>
      <c r="I22120" t="s">
        <v>1816</v>
      </c>
      <c r="J22120" cm="1">
        <f t="array" ref="J22120:L22120">_xlfn.XLOOKUP($C22120, AGE!$A:$A,AGE!$B:$D,,0,2)</f>
        <v>571.5</v>
      </c>
      <c r="K22120">
        <v>7.2000000000000455</v>
      </c>
      <c r="L22120" t="str">
        <v>Rooney et al. 2020</v>
      </c>
      <c r="M22120" t="s">
        <v>2485</v>
      </c>
      <c r="O22120" s="14"/>
      <c r="P22120" t="s">
        <v>2342</v>
      </c>
      <c r="Q22120" s="14">
        <v>-0.15</v>
      </c>
      <c r="R22120">
        <v>0.1</v>
      </c>
      <c r="S22120" s="14"/>
      <c r="V22120">
        <v>1</v>
      </c>
      <c r="W22120" t="s">
        <v>2570</v>
      </c>
    </row>
    <row r="22121" spans="1:23" x14ac:dyDescent="0.3">
      <c r="A22121">
        <v>29838</v>
      </c>
      <c r="B22121" s="15" t="s">
        <v>892</v>
      </c>
      <c r="C22121" t="str">
        <f>_xlfn.XLOOKUP($B22121, STANDARDS!$A:$A, STANDARDS!$B:$B,,0,2)</f>
        <v>Gametrail Fm, Rackla Gp</v>
      </c>
      <c r="D22121" t="s">
        <v>517</v>
      </c>
      <c r="E22121" t="s">
        <v>2278</v>
      </c>
      <c r="F22121">
        <v>139.5</v>
      </c>
      <c r="G22121">
        <v>64.5</v>
      </c>
      <c r="H22121">
        <v>1.5</v>
      </c>
      <c r="I22121" t="s">
        <v>1816</v>
      </c>
      <c r="J22121" cm="1">
        <f t="array" ref="J22121:L22121">_xlfn.XLOOKUP($C22121, AGE!$A:$A,AGE!$B:$D,,0,2)</f>
        <v>571.5</v>
      </c>
      <c r="K22121">
        <v>7.2000000000000455</v>
      </c>
      <c r="L22121" t="str">
        <v>Rooney et al. 2020</v>
      </c>
      <c r="M22121" t="s">
        <v>2485</v>
      </c>
      <c r="O22121" s="14"/>
      <c r="P22121" t="s">
        <v>2342</v>
      </c>
      <c r="Q22121" s="14">
        <v>0.08</v>
      </c>
      <c r="R22121">
        <v>0.1</v>
      </c>
      <c r="S22121" s="14"/>
      <c r="V22121">
        <v>1</v>
      </c>
      <c r="W22121" t="s">
        <v>2570</v>
      </c>
    </row>
    <row r="22122" spans="1:23" x14ac:dyDescent="0.3">
      <c r="A22122">
        <v>29839</v>
      </c>
      <c r="B22122" s="15" t="s">
        <v>892</v>
      </c>
      <c r="C22122" t="str">
        <f>_xlfn.XLOOKUP($B22122, STANDARDS!$A:$A, STANDARDS!$B:$B,,0,2)</f>
        <v>Gametrail Fm, Rackla Gp</v>
      </c>
      <c r="D22122" t="s">
        <v>517</v>
      </c>
      <c r="E22122" t="s">
        <v>2278</v>
      </c>
      <c r="F22122">
        <v>139.5</v>
      </c>
      <c r="G22122">
        <v>64.5</v>
      </c>
      <c r="H22122">
        <v>1.5</v>
      </c>
      <c r="I22122" t="s">
        <v>1816</v>
      </c>
      <c r="J22122" cm="1">
        <f t="array" ref="J22122:L22122">_xlfn.XLOOKUP($C22122, AGE!$A:$A,AGE!$B:$D,,0,2)</f>
        <v>571.5</v>
      </c>
      <c r="K22122">
        <v>7.2000000000000455</v>
      </c>
      <c r="L22122" t="str">
        <v>Rooney et al. 2020</v>
      </c>
      <c r="M22122" t="s">
        <v>2485</v>
      </c>
      <c r="O22122" s="14"/>
      <c r="P22122" t="s">
        <v>2342</v>
      </c>
      <c r="Q22122" s="14">
        <v>-0.36</v>
      </c>
      <c r="R22122">
        <v>0.1</v>
      </c>
      <c r="S22122" s="14"/>
      <c r="V22122">
        <v>1</v>
      </c>
      <c r="W22122" t="s">
        <v>2570</v>
      </c>
    </row>
    <row r="22123" spans="1:23" x14ac:dyDescent="0.3">
      <c r="A22123">
        <v>29840</v>
      </c>
      <c r="B22123" s="15" t="s">
        <v>892</v>
      </c>
      <c r="C22123" t="str">
        <f>_xlfn.XLOOKUP($B22123, STANDARDS!$A:$A, STANDARDS!$B:$B,,0,2)</f>
        <v>Gametrail Fm, Rackla Gp</v>
      </c>
      <c r="D22123" t="s">
        <v>517</v>
      </c>
      <c r="E22123" t="s">
        <v>2278</v>
      </c>
      <c r="F22123">
        <v>139.5</v>
      </c>
      <c r="G22123">
        <v>64.5</v>
      </c>
      <c r="H22123">
        <v>1.5</v>
      </c>
      <c r="I22123" t="s">
        <v>1816</v>
      </c>
      <c r="J22123" cm="1">
        <f t="array" ref="J22123:L22123">_xlfn.XLOOKUP($C22123, AGE!$A:$A,AGE!$B:$D,,0,2)</f>
        <v>571.5</v>
      </c>
      <c r="K22123">
        <v>7.2000000000000455</v>
      </c>
      <c r="L22123" t="str">
        <v>Rooney et al. 2020</v>
      </c>
      <c r="M22123" t="s">
        <v>2485</v>
      </c>
      <c r="O22123" s="14"/>
      <c r="P22123" t="s">
        <v>2342</v>
      </c>
      <c r="Q22123" s="14">
        <v>-0.47</v>
      </c>
      <c r="R22123">
        <v>0.1</v>
      </c>
      <c r="S22123" s="14"/>
      <c r="V22123">
        <v>1</v>
      </c>
      <c r="W22123" t="s">
        <v>2570</v>
      </c>
    </row>
    <row r="22124" spans="1:23" x14ac:dyDescent="0.3">
      <c r="A22124">
        <v>29841</v>
      </c>
      <c r="B22124" s="15" t="s">
        <v>892</v>
      </c>
      <c r="C22124" t="str">
        <f>_xlfn.XLOOKUP($B22124, STANDARDS!$A:$A, STANDARDS!$B:$B,,0,2)</f>
        <v>Gametrail Fm, Rackla Gp</v>
      </c>
      <c r="D22124" t="s">
        <v>517</v>
      </c>
      <c r="E22124" t="s">
        <v>2278</v>
      </c>
      <c r="F22124">
        <v>139.5</v>
      </c>
      <c r="G22124">
        <v>64.5</v>
      </c>
      <c r="H22124">
        <v>1.5</v>
      </c>
      <c r="I22124" t="s">
        <v>1816</v>
      </c>
      <c r="J22124" cm="1">
        <f t="array" ref="J22124:L22124">_xlfn.XLOOKUP($C22124, AGE!$A:$A,AGE!$B:$D,,0,2)</f>
        <v>571.5</v>
      </c>
      <c r="K22124">
        <v>7.2000000000000455</v>
      </c>
      <c r="L22124" t="str">
        <v>Rooney et al. 2020</v>
      </c>
      <c r="M22124" t="s">
        <v>2485</v>
      </c>
      <c r="O22124" s="14"/>
      <c r="P22124" t="s">
        <v>2342</v>
      </c>
      <c r="Q22124" s="14">
        <v>0.72</v>
      </c>
      <c r="R22124">
        <v>0.1</v>
      </c>
      <c r="S22124" s="14"/>
      <c r="V22124">
        <v>1</v>
      </c>
      <c r="W22124" t="s">
        <v>2570</v>
      </c>
    </row>
    <row r="22125" spans="1:23" x14ac:dyDescent="0.3">
      <c r="A22125">
        <v>29842</v>
      </c>
      <c r="B22125" s="15" t="s">
        <v>892</v>
      </c>
      <c r="C22125" t="str">
        <f>_xlfn.XLOOKUP($B22125, STANDARDS!$A:$A, STANDARDS!$B:$B,,0,2)</f>
        <v>Gametrail Fm, Rackla Gp</v>
      </c>
      <c r="D22125" t="s">
        <v>517</v>
      </c>
      <c r="E22125" t="s">
        <v>2278</v>
      </c>
      <c r="F22125">
        <v>139.5</v>
      </c>
      <c r="G22125">
        <v>64.5</v>
      </c>
      <c r="H22125">
        <v>1.5</v>
      </c>
      <c r="I22125" t="s">
        <v>1816</v>
      </c>
      <c r="J22125" cm="1">
        <f t="array" ref="J22125:L22125">_xlfn.XLOOKUP($C22125, AGE!$A:$A,AGE!$B:$D,,0,2)</f>
        <v>571.5</v>
      </c>
      <c r="K22125">
        <v>7.2000000000000455</v>
      </c>
      <c r="L22125" t="str">
        <v>Rooney et al. 2020</v>
      </c>
      <c r="M22125" t="s">
        <v>2485</v>
      </c>
      <c r="O22125" s="14"/>
      <c r="P22125" t="s">
        <v>2342</v>
      </c>
      <c r="Q22125" s="14">
        <v>1.1499999999999999</v>
      </c>
      <c r="R22125">
        <v>0.1</v>
      </c>
      <c r="S22125" s="14"/>
      <c r="V22125">
        <v>1</v>
      </c>
      <c r="W22125" t="s">
        <v>2570</v>
      </c>
    </row>
    <row r="22126" spans="1:23" x14ac:dyDescent="0.3">
      <c r="A22126">
        <v>29843</v>
      </c>
      <c r="B22126" s="15" t="s">
        <v>892</v>
      </c>
      <c r="C22126" t="str">
        <f>_xlfn.XLOOKUP($B22126, STANDARDS!$A:$A, STANDARDS!$B:$B,,0,2)</f>
        <v>Gametrail Fm, Rackla Gp</v>
      </c>
      <c r="D22126" t="s">
        <v>517</v>
      </c>
      <c r="E22126" t="s">
        <v>2278</v>
      </c>
      <c r="F22126">
        <v>139.5</v>
      </c>
      <c r="G22126">
        <v>64.5</v>
      </c>
      <c r="H22126">
        <v>1.5</v>
      </c>
      <c r="I22126" t="s">
        <v>1816</v>
      </c>
      <c r="J22126" cm="1">
        <f t="array" ref="J22126:L22126">_xlfn.XLOOKUP($C22126, AGE!$A:$A,AGE!$B:$D,,0,2)</f>
        <v>571.5</v>
      </c>
      <c r="K22126">
        <v>7.2000000000000455</v>
      </c>
      <c r="L22126" t="str">
        <v>Rooney et al. 2020</v>
      </c>
      <c r="M22126" t="s">
        <v>2485</v>
      </c>
      <c r="O22126" s="14"/>
      <c r="P22126" t="s">
        <v>2342</v>
      </c>
      <c r="Q22126" s="14">
        <v>1.27</v>
      </c>
      <c r="R22126">
        <v>0.1</v>
      </c>
      <c r="S22126" s="14"/>
      <c r="V22126">
        <v>1</v>
      </c>
      <c r="W22126" t="s">
        <v>2570</v>
      </c>
    </row>
    <row r="22127" spans="1:23" x14ac:dyDescent="0.3">
      <c r="A22127">
        <v>29844</v>
      </c>
      <c r="B22127" s="15" t="s">
        <v>892</v>
      </c>
      <c r="C22127" t="str">
        <f>_xlfn.XLOOKUP($B22127, STANDARDS!$A:$A, STANDARDS!$B:$B,,0,2)</f>
        <v>Gametrail Fm, Rackla Gp</v>
      </c>
      <c r="D22127" t="s">
        <v>517</v>
      </c>
      <c r="E22127" t="s">
        <v>2278</v>
      </c>
      <c r="F22127">
        <v>139.5</v>
      </c>
      <c r="G22127">
        <v>64.5</v>
      </c>
      <c r="H22127">
        <v>1.5</v>
      </c>
      <c r="I22127" t="s">
        <v>1816</v>
      </c>
      <c r="J22127" cm="1">
        <f t="array" ref="J22127:L22127">_xlfn.XLOOKUP($C22127, AGE!$A:$A,AGE!$B:$D,,0,2)</f>
        <v>571.5</v>
      </c>
      <c r="K22127">
        <v>7.2000000000000455</v>
      </c>
      <c r="L22127" t="str">
        <v>Rooney et al. 2020</v>
      </c>
      <c r="M22127" t="s">
        <v>2485</v>
      </c>
      <c r="O22127" s="14"/>
      <c r="P22127" t="s">
        <v>2342</v>
      </c>
      <c r="Q22127" s="14">
        <v>0.22</v>
      </c>
      <c r="R22127">
        <v>0.1</v>
      </c>
      <c r="S22127" s="14"/>
      <c r="V22127">
        <v>1</v>
      </c>
      <c r="W22127" t="s">
        <v>2570</v>
      </c>
    </row>
    <row r="22128" spans="1:23" x14ac:dyDescent="0.3">
      <c r="A22128">
        <v>29845</v>
      </c>
      <c r="B22128" s="15" t="s">
        <v>892</v>
      </c>
      <c r="C22128" t="str">
        <f>_xlfn.XLOOKUP($B22128, STANDARDS!$A:$A, STANDARDS!$B:$B,,0,2)</f>
        <v>Gametrail Fm, Rackla Gp</v>
      </c>
      <c r="D22128" t="s">
        <v>517</v>
      </c>
      <c r="E22128" t="s">
        <v>2278</v>
      </c>
      <c r="F22128">
        <v>139.5</v>
      </c>
      <c r="G22128">
        <v>64.5</v>
      </c>
      <c r="H22128">
        <v>1.5</v>
      </c>
      <c r="I22128" t="s">
        <v>1816</v>
      </c>
      <c r="J22128" cm="1">
        <f t="array" ref="J22128:L22128">_xlfn.XLOOKUP($C22128, AGE!$A:$A,AGE!$B:$D,,0,2)</f>
        <v>571.5</v>
      </c>
      <c r="K22128">
        <v>7.2000000000000455</v>
      </c>
      <c r="L22128" t="str">
        <v>Rooney et al. 2020</v>
      </c>
      <c r="M22128" t="s">
        <v>2485</v>
      </c>
      <c r="O22128" s="14"/>
      <c r="P22128" t="s">
        <v>2342</v>
      </c>
      <c r="Q22128" s="14">
        <v>-1.37</v>
      </c>
      <c r="R22128">
        <v>0.1</v>
      </c>
      <c r="S22128" s="14"/>
      <c r="V22128">
        <v>1</v>
      </c>
      <c r="W22128" t="s">
        <v>2570</v>
      </c>
    </row>
    <row r="22129" spans="1:23" x14ac:dyDescent="0.3">
      <c r="A22129">
        <v>29846</v>
      </c>
      <c r="B22129" s="15" t="s">
        <v>892</v>
      </c>
      <c r="C22129" t="str">
        <f>_xlfn.XLOOKUP($B22129, STANDARDS!$A:$A, STANDARDS!$B:$B,,0,2)</f>
        <v>Gametrail Fm, Rackla Gp</v>
      </c>
      <c r="D22129" t="s">
        <v>517</v>
      </c>
      <c r="E22129" t="s">
        <v>2278</v>
      </c>
      <c r="F22129">
        <v>139.5</v>
      </c>
      <c r="G22129">
        <v>64.5</v>
      </c>
      <c r="H22129">
        <v>1.5</v>
      </c>
      <c r="I22129" t="s">
        <v>1816</v>
      </c>
      <c r="J22129" cm="1">
        <f t="array" ref="J22129:L22129">_xlfn.XLOOKUP($C22129, AGE!$A:$A,AGE!$B:$D,,0,2)</f>
        <v>571.5</v>
      </c>
      <c r="K22129">
        <v>7.2000000000000455</v>
      </c>
      <c r="L22129" t="str">
        <v>Rooney et al. 2020</v>
      </c>
      <c r="M22129" t="s">
        <v>2485</v>
      </c>
      <c r="O22129" s="14"/>
      <c r="P22129" t="s">
        <v>2342</v>
      </c>
      <c r="Q22129" s="14">
        <v>0.24</v>
      </c>
      <c r="R22129">
        <v>0.1</v>
      </c>
      <c r="S22129" s="14"/>
      <c r="V22129">
        <v>1</v>
      </c>
      <c r="W22129" t="s">
        <v>2570</v>
      </c>
    </row>
    <row r="22130" spans="1:23" x14ac:dyDescent="0.3">
      <c r="A22130">
        <v>29847</v>
      </c>
      <c r="B22130" s="15" t="s">
        <v>892</v>
      </c>
      <c r="C22130" t="str">
        <f>_xlfn.XLOOKUP($B22130, STANDARDS!$A:$A, STANDARDS!$B:$B,,0,2)</f>
        <v>Gametrail Fm, Rackla Gp</v>
      </c>
      <c r="D22130" t="s">
        <v>517</v>
      </c>
      <c r="E22130" t="s">
        <v>2278</v>
      </c>
      <c r="F22130">
        <v>139.5</v>
      </c>
      <c r="G22130">
        <v>64.5</v>
      </c>
      <c r="H22130">
        <v>1.5</v>
      </c>
      <c r="I22130" t="s">
        <v>1816</v>
      </c>
      <c r="J22130" cm="1">
        <f t="array" ref="J22130:L22130">_xlfn.XLOOKUP($C22130, AGE!$A:$A,AGE!$B:$D,,0,2)</f>
        <v>571.5</v>
      </c>
      <c r="K22130">
        <v>7.2000000000000455</v>
      </c>
      <c r="L22130" t="str">
        <v>Rooney et al. 2020</v>
      </c>
      <c r="M22130" t="s">
        <v>2485</v>
      </c>
      <c r="O22130" s="14"/>
      <c r="P22130" t="s">
        <v>2342</v>
      </c>
      <c r="Q22130" s="14">
        <v>1.91</v>
      </c>
      <c r="R22130">
        <v>0.1</v>
      </c>
      <c r="S22130" s="14"/>
      <c r="V22130">
        <v>1</v>
      </c>
      <c r="W22130" t="s">
        <v>2570</v>
      </c>
    </row>
    <row r="22131" spans="1:23" x14ac:dyDescent="0.3">
      <c r="A22131">
        <v>29848</v>
      </c>
      <c r="B22131" s="15" t="s">
        <v>892</v>
      </c>
      <c r="C22131" t="str">
        <f>_xlfn.XLOOKUP($B22131, STANDARDS!$A:$A, STANDARDS!$B:$B,,0,2)</f>
        <v>Gametrail Fm, Rackla Gp</v>
      </c>
      <c r="D22131" t="s">
        <v>517</v>
      </c>
      <c r="E22131" t="s">
        <v>2278</v>
      </c>
      <c r="F22131">
        <v>139.5</v>
      </c>
      <c r="G22131">
        <v>64.5</v>
      </c>
      <c r="H22131">
        <v>1.5</v>
      </c>
      <c r="I22131" t="s">
        <v>1816</v>
      </c>
      <c r="J22131" cm="1">
        <f t="array" ref="J22131:L22131">_xlfn.XLOOKUP($C22131, AGE!$A:$A,AGE!$B:$D,,0,2)</f>
        <v>571.5</v>
      </c>
      <c r="K22131">
        <v>7.2000000000000455</v>
      </c>
      <c r="L22131" t="str">
        <v>Rooney et al. 2020</v>
      </c>
      <c r="M22131" t="s">
        <v>2485</v>
      </c>
      <c r="O22131" s="14"/>
      <c r="P22131" t="s">
        <v>2342</v>
      </c>
      <c r="Q22131" s="14">
        <v>-0.16</v>
      </c>
      <c r="R22131">
        <v>0.1</v>
      </c>
      <c r="S22131" s="14"/>
      <c r="V22131">
        <v>1</v>
      </c>
      <c r="W22131" t="s">
        <v>2570</v>
      </c>
    </row>
    <row r="22132" spans="1:23" x14ac:dyDescent="0.3">
      <c r="A22132">
        <v>29849</v>
      </c>
      <c r="B22132" s="15" t="s">
        <v>892</v>
      </c>
      <c r="C22132" t="str">
        <f>_xlfn.XLOOKUP($B22132, STANDARDS!$A:$A, STANDARDS!$B:$B,,0,2)</f>
        <v>Gametrail Fm, Rackla Gp</v>
      </c>
      <c r="D22132" t="s">
        <v>517</v>
      </c>
      <c r="E22132" t="s">
        <v>2278</v>
      </c>
      <c r="F22132">
        <v>139.5</v>
      </c>
      <c r="G22132">
        <v>64.5</v>
      </c>
      <c r="H22132">
        <v>1.5</v>
      </c>
      <c r="I22132" t="s">
        <v>1816</v>
      </c>
      <c r="J22132" cm="1">
        <f t="array" ref="J22132:L22132">_xlfn.XLOOKUP($C22132, AGE!$A:$A,AGE!$B:$D,,0,2)</f>
        <v>571.5</v>
      </c>
      <c r="K22132">
        <v>7.2000000000000455</v>
      </c>
      <c r="L22132" t="str">
        <v>Rooney et al. 2020</v>
      </c>
      <c r="M22132" t="s">
        <v>2485</v>
      </c>
      <c r="O22132" s="14"/>
      <c r="P22132" t="s">
        <v>2342</v>
      </c>
      <c r="Q22132" s="14">
        <v>1.6</v>
      </c>
      <c r="R22132">
        <v>0.1</v>
      </c>
      <c r="S22132" s="14"/>
      <c r="V22132">
        <v>1</v>
      </c>
      <c r="W22132" t="s">
        <v>2570</v>
      </c>
    </row>
    <row r="22133" spans="1:23" x14ac:dyDescent="0.3">
      <c r="A22133">
        <v>29850</v>
      </c>
      <c r="B22133" s="15" t="s">
        <v>892</v>
      </c>
      <c r="C22133" t="str">
        <f>_xlfn.XLOOKUP($B22133, STANDARDS!$A:$A, STANDARDS!$B:$B,,0,2)</f>
        <v>Gametrail Fm, Rackla Gp</v>
      </c>
      <c r="D22133" t="s">
        <v>517</v>
      </c>
      <c r="E22133" t="s">
        <v>2278</v>
      </c>
      <c r="F22133">
        <v>139.5</v>
      </c>
      <c r="G22133">
        <v>64.5</v>
      </c>
      <c r="H22133">
        <v>1.5</v>
      </c>
      <c r="I22133" t="s">
        <v>1816</v>
      </c>
      <c r="J22133" cm="1">
        <f t="array" ref="J22133:L22133">_xlfn.XLOOKUP($C22133, AGE!$A:$A,AGE!$B:$D,,0,2)</f>
        <v>571.5</v>
      </c>
      <c r="K22133">
        <v>7.2000000000000455</v>
      </c>
      <c r="L22133" t="str">
        <v>Rooney et al. 2020</v>
      </c>
      <c r="M22133" t="s">
        <v>2485</v>
      </c>
      <c r="O22133" s="14"/>
      <c r="P22133" t="s">
        <v>2342</v>
      </c>
      <c r="Q22133" s="14">
        <v>0.71</v>
      </c>
      <c r="R22133">
        <v>0.1</v>
      </c>
      <c r="S22133" s="14"/>
      <c r="V22133">
        <v>1</v>
      </c>
      <c r="W22133" t="s">
        <v>2570</v>
      </c>
    </row>
    <row r="22134" spans="1:23" x14ac:dyDescent="0.3">
      <c r="A22134">
        <v>29851</v>
      </c>
      <c r="B22134" s="15" t="s">
        <v>892</v>
      </c>
      <c r="C22134" t="str">
        <f>_xlfn.XLOOKUP($B22134, STANDARDS!$A:$A, STANDARDS!$B:$B,,0,2)</f>
        <v>Gametrail Fm, Rackla Gp</v>
      </c>
      <c r="D22134" t="s">
        <v>517</v>
      </c>
      <c r="E22134" t="s">
        <v>2278</v>
      </c>
      <c r="F22134">
        <v>139.5</v>
      </c>
      <c r="G22134">
        <v>64.5</v>
      </c>
      <c r="H22134">
        <v>1.5</v>
      </c>
      <c r="I22134" t="s">
        <v>1816</v>
      </c>
      <c r="J22134" cm="1">
        <f t="array" ref="J22134:L22134">_xlfn.XLOOKUP($C22134, AGE!$A:$A,AGE!$B:$D,,0,2)</f>
        <v>571.5</v>
      </c>
      <c r="K22134">
        <v>7.2000000000000455</v>
      </c>
      <c r="L22134" t="str">
        <v>Rooney et al. 2020</v>
      </c>
      <c r="M22134" t="s">
        <v>2485</v>
      </c>
      <c r="O22134" s="14"/>
      <c r="P22134" t="s">
        <v>2342</v>
      </c>
      <c r="Q22134" s="14">
        <v>0.37</v>
      </c>
      <c r="R22134">
        <v>0.1</v>
      </c>
      <c r="S22134" s="14"/>
      <c r="V22134">
        <v>1</v>
      </c>
      <c r="W22134" t="s">
        <v>2570</v>
      </c>
    </row>
    <row r="22135" spans="1:23" x14ac:dyDescent="0.3">
      <c r="A22135">
        <v>29852</v>
      </c>
      <c r="B22135" s="15" t="s">
        <v>892</v>
      </c>
      <c r="C22135" t="str">
        <f>_xlfn.XLOOKUP($B22135, STANDARDS!$A:$A, STANDARDS!$B:$B,,0,2)</f>
        <v>Gametrail Fm, Rackla Gp</v>
      </c>
      <c r="D22135" t="s">
        <v>517</v>
      </c>
      <c r="E22135" t="s">
        <v>2278</v>
      </c>
      <c r="F22135">
        <v>139.5</v>
      </c>
      <c r="G22135">
        <v>64.5</v>
      </c>
      <c r="H22135">
        <v>1.5</v>
      </c>
      <c r="I22135" t="s">
        <v>1816</v>
      </c>
      <c r="J22135" cm="1">
        <f t="array" ref="J22135:L22135">_xlfn.XLOOKUP($C22135, AGE!$A:$A,AGE!$B:$D,,0,2)</f>
        <v>571.5</v>
      </c>
      <c r="K22135">
        <v>7.2000000000000455</v>
      </c>
      <c r="L22135" t="str">
        <v>Rooney et al. 2020</v>
      </c>
      <c r="M22135" t="s">
        <v>2485</v>
      </c>
      <c r="O22135" s="14"/>
      <c r="P22135" t="s">
        <v>2342</v>
      </c>
      <c r="Q22135" s="14">
        <v>-0.42</v>
      </c>
      <c r="R22135">
        <v>0.1</v>
      </c>
      <c r="S22135" s="14"/>
      <c r="V22135">
        <v>1</v>
      </c>
      <c r="W22135" t="s">
        <v>2570</v>
      </c>
    </row>
    <row r="22136" spans="1:23" x14ac:dyDescent="0.3">
      <c r="A22136">
        <v>29853</v>
      </c>
      <c r="B22136" s="15" t="s">
        <v>892</v>
      </c>
      <c r="C22136" t="str">
        <f>_xlfn.XLOOKUP($B22136, STANDARDS!$A:$A, STANDARDS!$B:$B,,0,2)</f>
        <v>Gametrail Fm, Rackla Gp</v>
      </c>
      <c r="D22136" t="s">
        <v>517</v>
      </c>
      <c r="E22136" t="s">
        <v>2278</v>
      </c>
      <c r="F22136">
        <v>139.5</v>
      </c>
      <c r="G22136">
        <v>64.5</v>
      </c>
      <c r="H22136">
        <v>1.5</v>
      </c>
      <c r="I22136" t="s">
        <v>1816</v>
      </c>
      <c r="J22136" cm="1">
        <f t="array" ref="J22136:L22136">_xlfn.XLOOKUP($C22136, AGE!$A:$A,AGE!$B:$D,,0,2)</f>
        <v>571.5</v>
      </c>
      <c r="K22136">
        <v>7.2000000000000455</v>
      </c>
      <c r="L22136" t="str">
        <v>Rooney et al. 2020</v>
      </c>
      <c r="M22136" t="s">
        <v>2485</v>
      </c>
      <c r="O22136" s="14"/>
      <c r="P22136" t="s">
        <v>2342</v>
      </c>
      <c r="Q22136" s="14">
        <v>1.1100000000000001</v>
      </c>
      <c r="R22136">
        <v>0.1</v>
      </c>
      <c r="S22136" s="14"/>
      <c r="V22136">
        <v>1</v>
      </c>
      <c r="W22136" t="s">
        <v>2570</v>
      </c>
    </row>
    <row r="22137" spans="1:23" x14ac:dyDescent="0.3">
      <c r="A22137">
        <v>29854</v>
      </c>
      <c r="B22137" s="15" t="s">
        <v>892</v>
      </c>
      <c r="C22137" t="str">
        <f>_xlfn.XLOOKUP($B22137, STANDARDS!$A:$A, STANDARDS!$B:$B,,0,2)</f>
        <v>Gametrail Fm, Rackla Gp</v>
      </c>
      <c r="D22137" t="s">
        <v>517</v>
      </c>
      <c r="E22137" t="s">
        <v>2278</v>
      </c>
      <c r="F22137">
        <v>139.5</v>
      </c>
      <c r="G22137">
        <v>64.5</v>
      </c>
      <c r="H22137">
        <v>1.5</v>
      </c>
      <c r="I22137" t="s">
        <v>1816</v>
      </c>
      <c r="J22137" cm="1">
        <f t="array" ref="J22137:L22137">_xlfn.XLOOKUP($C22137, AGE!$A:$A,AGE!$B:$D,,0,2)</f>
        <v>571.5</v>
      </c>
      <c r="K22137">
        <v>7.2000000000000455</v>
      </c>
      <c r="L22137" t="str">
        <v>Rooney et al. 2020</v>
      </c>
      <c r="M22137" t="s">
        <v>2485</v>
      </c>
      <c r="O22137" s="14"/>
      <c r="P22137" t="s">
        <v>2342</v>
      </c>
      <c r="Q22137" s="14">
        <v>-0.16</v>
      </c>
      <c r="R22137">
        <v>0.1</v>
      </c>
      <c r="S22137" s="14"/>
      <c r="V22137">
        <v>1</v>
      </c>
      <c r="W22137" t="s">
        <v>2570</v>
      </c>
    </row>
    <row r="22138" spans="1:23" x14ac:dyDescent="0.3">
      <c r="A22138">
        <v>29855</v>
      </c>
      <c r="B22138" s="15" t="s">
        <v>892</v>
      </c>
      <c r="C22138" t="str">
        <f>_xlfn.XLOOKUP($B22138, STANDARDS!$A:$A, STANDARDS!$B:$B,,0,2)</f>
        <v>Gametrail Fm, Rackla Gp</v>
      </c>
      <c r="D22138" t="s">
        <v>517</v>
      </c>
      <c r="E22138" t="s">
        <v>2278</v>
      </c>
      <c r="F22138">
        <v>139.5</v>
      </c>
      <c r="G22138">
        <v>64.5</v>
      </c>
      <c r="H22138">
        <v>1.5</v>
      </c>
      <c r="I22138" t="s">
        <v>1816</v>
      </c>
      <c r="J22138" cm="1">
        <f t="array" ref="J22138:L22138">_xlfn.XLOOKUP($C22138, AGE!$A:$A,AGE!$B:$D,,0,2)</f>
        <v>571.5</v>
      </c>
      <c r="K22138">
        <v>7.2000000000000455</v>
      </c>
      <c r="L22138" t="str">
        <v>Rooney et al. 2020</v>
      </c>
      <c r="M22138" t="s">
        <v>2485</v>
      </c>
      <c r="O22138" s="14"/>
      <c r="P22138" t="s">
        <v>2342</v>
      </c>
      <c r="Q22138" s="14">
        <v>1.33</v>
      </c>
      <c r="R22138">
        <v>0.1</v>
      </c>
      <c r="S22138" s="14"/>
      <c r="V22138">
        <v>1</v>
      </c>
      <c r="W22138" t="s">
        <v>2570</v>
      </c>
    </row>
    <row r="22139" spans="1:23" x14ac:dyDescent="0.3">
      <c r="A22139">
        <v>29856</v>
      </c>
      <c r="B22139" s="15" t="s">
        <v>892</v>
      </c>
      <c r="C22139" t="str">
        <f>_xlfn.XLOOKUP($B22139, STANDARDS!$A:$A, STANDARDS!$B:$B,,0,2)</f>
        <v>Gametrail Fm, Rackla Gp</v>
      </c>
      <c r="D22139" t="s">
        <v>517</v>
      </c>
      <c r="E22139" t="s">
        <v>2278</v>
      </c>
      <c r="F22139">
        <v>139.5</v>
      </c>
      <c r="G22139">
        <v>64.5</v>
      </c>
      <c r="H22139">
        <v>1.5</v>
      </c>
      <c r="I22139" t="s">
        <v>1816</v>
      </c>
      <c r="J22139" cm="1">
        <f t="array" ref="J22139:L22139">_xlfn.XLOOKUP($C22139, AGE!$A:$A,AGE!$B:$D,,0,2)</f>
        <v>571.5</v>
      </c>
      <c r="K22139">
        <v>7.2000000000000455</v>
      </c>
      <c r="L22139" t="str">
        <v>Rooney et al. 2020</v>
      </c>
      <c r="M22139" t="s">
        <v>2485</v>
      </c>
      <c r="O22139" s="14"/>
      <c r="P22139" t="s">
        <v>2342</v>
      </c>
      <c r="Q22139" s="14">
        <v>0.87</v>
      </c>
      <c r="R22139">
        <v>0.1</v>
      </c>
      <c r="S22139" s="14"/>
      <c r="V22139">
        <v>1</v>
      </c>
      <c r="W22139" t="s">
        <v>2570</v>
      </c>
    </row>
    <row r="22140" spans="1:23" x14ac:dyDescent="0.3">
      <c r="A22140">
        <v>29857</v>
      </c>
      <c r="B22140" s="15" t="s">
        <v>892</v>
      </c>
      <c r="C22140" t="str">
        <f>_xlfn.XLOOKUP($B22140, STANDARDS!$A:$A, STANDARDS!$B:$B,,0,2)</f>
        <v>Gametrail Fm, Rackla Gp</v>
      </c>
      <c r="D22140" t="s">
        <v>517</v>
      </c>
      <c r="E22140" t="s">
        <v>2278</v>
      </c>
      <c r="F22140">
        <v>139.5</v>
      </c>
      <c r="G22140">
        <v>64.5</v>
      </c>
      <c r="H22140">
        <v>1.5</v>
      </c>
      <c r="I22140" t="s">
        <v>1816</v>
      </c>
      <c r="J22140" cm="1">
        <f t="array" ref="J22140:L22140">_xlfn.XLOOKUP($C22140, AGE!$A:$A,AGE!$B:$D,,0,2)</f>
        <v>571.5</v>
      </c>
      <c r="K22140">
        <v>7.2000000000000455</v>
      </c>
      <c r="L22140" t="str">
        <v>Rooney et al. 2020</v>
      </c>
      <c r="M22140" t="s">
        <v>2485</v>
      </c>
      <c r="O22140" s="14"/>
      <c r="P22140" t="s">
        <v>2342</v>
      </c>
      <c r="Q22140" s="14">
        <v>1.82</v>
      </c>
      <c r="R22140">
        <v>0.1</v>
      </c>
      <c r="S22140" s="14"/>
      <c r="V22140">
        <v>1</v>
      </c>
      <c r="W22140" t="s">
        <v>2570</v>
      </c>
    </row>
    <row r="22141" spans="1:23" x14ac:dyDescent="0.3">
      <c r="A22141">
        <v>29858</v>
      </c>
      <c r="B22141" s="15" t="s">
        <v>892</v>
      </c>
      <c r="C22141" t="str">
        <f>_xlfn.XLOOKUP($B22141, STANDARDS!$A:$A, STANDARDS!$B:$B,,0,2)</f>
        <v>Gametrail Fm, Rackla Gp</v>
      </c>
      <c r="D22141" t="s">
        <v>517</v>
      </c>
      <c r="E22141" t="s">
        <v>2278</v>
      </c>
      <c r="F22141">
        <v>139.5</v>
      </c>
      <c r="G22141">
        <v>64.5</v>
      </c>
      <c r="H22141">
        <v>1.5</v>
      </c>
      <c r="I22141" t="s">
        <v>1816</v>
      </c>
      <c r="J22141" cm="1">
        <f t="array" ref="J22141:L22141">_xlfn.XLOOKUP($C22141, AGE!$A:$A,AGE!$B:$D,,0,2)</f>
        <v>571.5</v>
      </c>
      <c r="K22141">
        <v>7.2000000000000455</v>
      </c>
      <c r="L22141" t="str">
        <v>Rooney et al. 2020</v>
      </c>
      <c r="M22141" t="s">
        <v>2485</v>
      </c>
      <c r="O22141" s="14"/>
      <c r="P22141" t="s">
        <v>2342</v>
      </c>
      <c r="Q22141" s="14">
        <v>0.13</v>
      </c>
      <c r="R22141">
        <v>0.1</v>
      </c>
      <c r="S22141" s="14"/>
      <c r="V22141">
        <v>1</v>
      </c>
      <c r="W22141" t="s">
        <v>2570</v>
      </c>
    </row>
    <row r="22142" spans="1:23" x14ac:dyDescent="0.3">
      <c r="A22142">
        <v>29859</v>
      </c>
      <c r="B22142" s="15" t="s">
        <v>892</v>
      </c>
      <c r="C22142" t="str">
        <f>_xlfn.XLOOKUP($B22142, STANDARDS!$A:$A, STANDARDS!$B:$B,,0,2)</f>
        <v>Gametrail Fm, Rackla Gp</v>
      </c>
      <c r="D22142" t="s">
        <v>517</v>
      </c>
      <c r="E22142" t="s">
        <v>2278</v>
      </c>
      <c r="F22142">
        <v>139.5</v>
      </c>
      <c r="G22142">
        <v>64.5</v>
      </c>
      <c r="H22142">
        <v>1.5</v>
      </c>
      <c r="I22142" t="s">
        <v>1816</v>
      </c>
      <c r="J22142" cm="1">
        <f t="array" ref="J22142:L22142">_xlfn.XLOOKUP($C22142, AGE!$A:$A,AGE!$B:$D,,0,2)</f>
        <v>571.5</v>
      </c>
      <c r="K22142">
        <v>7.2000000000000455</v>
      </c>
      <c r="L22142" t="str">
        <v>Rooney et al. 2020</v>
      </c>
      <c r="M22142" t="s">
        <v>2485</v>
      </c>
      <c r="O22142" s="14"/>
      <c r="P22142" t="s">
        <v>2342</v>
      </c>
      <c r="Q22142" s="14">
        <v>1.03</v>
      </c>
      <c r="R22142">
        <v>0.1</v>
      </c>
      <c r="S22142" s="14"/>
      <c r="V22142">
        <v>1</v>
      </c>
      <c r="W22142" t="s">
        <v>2570</v>
      </c>
    </row>
    <row r="22143" spans="1:23" x14ac:dyDescent="0.3">
      <c r="A22143">
        <v>29860</v>
      </c>
      <c r="B22143" s="15" t="s">
        <v>892</v>
      </c>
      <c r="C22143" t="str">
        <f>_xlfn.XLOOKUP($B22143, STANDARDS!$A:$A, STANDARDS!$B:$B,,0,2)</f>
        <v>Gametrail Fm, Rackla Gp</v>
      </c>
      <c r="D22143" t="s">
        <v>517</v>
      </c>
      <c r="E22143" t="s">
        <v>2278</v>
      </c>
      <c r="F22143">
        <v>139.5</v>
      </c>
      <c r="G22143">
        <v>64.5</v>
      </c>
      <c r="H22143">
        <v>1.5</v>
      </c>
      <c r="I22143" t="s">
        <v>1816</v>
      </c>
      <c r="J22143" cm="1">
        <f t="array" ref="J22143:L22143">_xlfn.XLOOKUP($C22143, AGE!$A:$A,AGE!$B:$D,,0,2)</f>
        <v>571.5</v>
      </c>
      <c r="K22143">
        <v>7.2000000000000455</v>
      </c>
      <c r="L22143" t="str">
        <v>Rooney et al. 2020</v>
      </c>
      <c r="M22143" t="s">
        <v>2485</v>
      </c>
      <c r="O22143" s="14"/>
      <c r="P22143" t="s">
        <v>2342</v>
      </c>
      <c r="Q22143" s="14">
        <v>0.96</v>
      </c>
      <c r="R22143">
        <v>0.1</v>
      </c>
      <c r="S22143" s="14"/>
      <c r="V22143">
        <v>1</v>
      </c>
      <c r="W22143" t="s">
        <v>2570</v>
      </c>
    </row>
    <row r="22144" spans="1:23" x14ac:dyDescent="0.3">
      <c r="A22144">
        <v>29861</v>
      </c>
      <c r="B22144" s="15" t="s">
        <v>892</v>
      </c>
      <c r="C22144" t="str">
        <f>_xlfn.XLOOKUP($B22144, STANDARDS!$A:$A, STANDARDS!$B:$B,,0,2)</f>
        <v>Gametrail Fm, Rackla Gp</v>
      </c>
      <c r="D22144" t="s">
        <v>517</v>
      </c>
      <c r="E22144" t="s">
        <v>2278</v>
      </c>
      <c r="F22144">
        <v>139.5</v>
      </c>
      <c r="G22144">
        <v>64.5</v>
      </c>
      <c r="H22144">
        <v>1.5</v>
      </c>
      <c r="I22144" t="s">
        <v>1816</v>
      </c>
      <c r="J22144" cm="1">
        <f t="array" ref="J22144:L22144">_xlfn.XLOOKUP($C22144, AGE!$A:$A,AGE!$B:$D,,0,2)</f>
        <v>571.5</v>
      </c>
      <c r="K22144">
        <v>7.2000000000000455</v>
      </c>
      <c r="L22144" t="str">
        <v>Rooney et al. 2020</v>
      </c>
      <c r="M22144" t="s">
        <v>2485</v>
      </c>
      <c r="O22144" s="14"/>
      <c r="P22144" t="s">
        <v>2342</v>
      </c>
      <c r="Q22144" s="14">
        <v>1.26</v>
      </c>
      <c r="R22144">
        <v>0.1</v>
      </c>
      <c r="S22144" s="14"/>
      <c r="V22144">
        <v>1</v>
      </c>
      <c r="W22144" t="s">
        <v>2570</v>
      </c>
    </row>
    <row r="22145" spans="1:23" x14ac:dyDescent="0.3">
      <c r="A22145">
        <v>29862</v>
      </c>
      <c r="B22145" s="15" t="s">
        <v>892</v>
      </c>
      <c r="C22145" t="str">
        <f>_xlfn.XLOOKUP($B22145, STANDARDS!$A:$A, STANDARDS!$B:$B,,0,2)</f>
        <v>Gametrail Fm, Rackla Gp</v>
      </c>
      <c r="D22145" t="s">
        <v>517</v>
      </c>
      <c r="E22145" t="s">
        <v>2278</v>
      </c>
      <c r="F22145">
        <v>139.5</v>
      </c>
      <c r="G22145">
        <v>64.5</v>
      </c>
      <c r="H22145">
        <v>1.5</v>
      </c>
      <c r="I22145" t="s">
        <v>1816</v>
      </c>
      <c r="J22145" cm="1">
        <f t="array" ref="J22145:L22145">_xlfn.XLOOKUP($C22145, AGE!$A:$A,AGE!$B:$D,,0,2)</f>
        <v>571.5</v>
      </c>
      <c r="K22145">
        <v>7.2000000000000455</v>
      </c>
      <c r="L22145" t="str">
        <v>Rooney et al. 2020</v>
      </c>
      <c r="M22145" t="s">
        <v>2485</v>
      </c>
      <c r="O22145" s="14"/>
      <c r="P22145" t="s">
        <v>2342</v>
      </c>
      <c r="Q22145" s="14">
        <v>-2.98</v>
      </c>
      <c r="R22145">
        <v>0.1</v>
      </c>
      <c r="S22145" s="14"/>
      <c r="V22145">
        <v>1</v>
      </c>
      <c r="W22145" t="s">
        <v>2570</v>
      </c>
    </row>
    <row r="22146" spans="1:23" x14ac:dyDescent="0.3">
      <c r="A22146">
        <v>29863</v>
      </c>
      <c r="B22146" s="15" t="s">
        <v>892</v>
      </c>
      <c r="C22146" t="str">
        <f>_xlfn.XLOOKUP($B22146, STANDARDS!$A:$A, STANDARDS!$B:$B,,0,2)</f>
        <v>Gametrail Fm, Rackla Gp</v>
      </c>
      <c r="D22146" t="s">
        <v>517</v>
      </c>
      <c r="E22146" t="s">
        <v>2278</v>
      </c>
      <c r="F22146">
        <v>139.5</v>
      </c>
      <c r="G22146">
        <v>64.5</v>
      </c>
      <c r="H22146">
        <v>1.5</v>
      </c>
      <c r="I22146" t="s">
        <v>1816</v>
      </c>
      <c r="J22146" cm="1">
        <f t="array" ref="J22146:L22146">_xlfn.XLOOKUP($C22146, AGE!$A:$A,AGE!$B:$D,,0,2)</f>
        <v>571.5</v>
      </c>
      <c r="K22146">
        <v>7.2000000000000455</v>
      </c>
      <c r="L22146" t="str">
        <v>Rooney et al. 2020</v>
      </c>
      <c r="M22146" t="s">
        <v>2485</v>
      </c>
      <c r="O22146" s="14"/>
      <c r="P22146" t="s">
        <v>2342</v>
      </c>
      <c r="Q22146" s="14">
        <v>-5.3</v>
      </c>
      <c r="R22146">
        <v>0.1</v>
      </c>
      <c r="S22146" s="14"/>
      <c r="V22146">
        <v>1</v>
      </c>
      <c r="W22146" t="s">
        <v>2570</v>
      </c>
    </row>
    <row r="22147" spans="1:23" x14ac:dyDescent="0.3">
      <c r="A22147">
        <v>29864</v>
      </c>
      <c r="B22147" s="15" t="s">
        <v>892</v>
      </c>
      <c r="C22147" t="str">
        <f>_xlfn.XLOOKUP($B22147, STANDARDS!$A:$A, STANDARDS!$B:$B,,0,2)</f>
        <v>Gametrail Fm, Rackla Gp</v>
      </c>
      <c r="D22147" t="s">
        <v>517</v>
      </c>
      <c r="E22147" t="s">
        <v>2278</v>
      </c>
      <c r="F22147">
        <v>139.5</v>
      </c>
      <c r="G22147">
        <v>64.5</v>
      </c>
      <c r="H22147">
        <v>1.5</v>
      </c>
      <c r="I22147" t="s">
        <v>1816</v>
      </c>
      <c r="J22147" cm="1">
        <f t="array" ref="J22147:L22147">_xlfn.XLOOKUP($C22147, AGE!$A:$A,AGE!$B:$D,,0,2)</f>
        <v>571.5</v>
      </c>
      <c r="K22147">
        <v>7.2000000000000455</v>
      </c>
      <c r="L22147" t="str">
        <v>Rooney et al. 2020</v>
      </c>
      <c r="M22147" t="s">
        <v>2485</v>
      </c>
      <c r="O22147" s="14"/>
      <c r="P22147" t="s">
        <v>2342</v>
      </c>
      <c r="Q22147" s="14">
        <v>-5.21</v>
      </c>
      <c r="R22147">
        <v>0.1</v>
      </c>
      <c r="S22147" s="14"/>
      <c r="V22147">
        <v>1</v>
      </c>
      <c r="W22147" t="s">
        <v>2570</v>
      </c>
    </row>
    <row r="22148" spans="1:23" x14ac:dyDescent="0.3">
      <c r="A22148">
        <v>29865</v>
      </c>
      <c r="B22148" s="15" t="s">
        <v>892</v>
      </c>
      <c r="C22148" t="str">
        <f>_xlfn.XLOOKUP($B22148, STANDARDS!$A:$A, STANDARDS!$B:$B,,0,2)</f>
        <v>Gametrail Fm, Rackla Gp</v>
      </c>
      <c r="D22148" t="s">
        <v>517</v>
      </c>
      <c r="E22148" t="s">
        <v>2278</v>
      </c>
      <c r="F22148">
        <v>139.5</v>
      </c>
      <c r="G22148">
        <v>64.5</v>
      </c>
      <c r="H22148">
        <v>1.5</v>
      </c>
      <c r="I22148" t="s">
        <v>1816</v>
      </c>
      <c r="J22148" cm="1">
        <f t="array" ref="J22148:L22148">_xlfn.XLOOKUP($C22148, AGE!$A:$A,AGE!$B:$D,,0,2)</f>
        <v>571.5</v>
      </c>
      <c r="K22148">
        <v>7.2000000000000455</v>
      </c>
      <c r="L22148" t="str">
        <v>Rooney et al. 2020</v>
      </c>
      <c r="M22148" t="s">
        <v>2485</v>
      </c>
      <c r="O22148" s="14"/>
      <c r="P22148" t="s">
        <v>2342</v>
      </c>
      <c r="Q22148" s="14">
        <v>-5.55</v>
      </c>
      <c r="R22148">
        <v>0.1</v>
      </c>
      <c r="S22148" s="14"/>
      <c r="V22148">
        <v>1</v>
      </c>
      <c r="W22148" t="s">
        <v>2570</v>
      </c>
    </row>
    <row r="22149" spans="1:23" x14ac:dyDescent="0.3">
      <c r="A22149">
        <v>29866</v>
      </c>
      <c r="B22149" s="15" t="s">
        <v>892</v>
      </c>
      <c r="C22149" t="str">
        <f>_xlfn.XLOOKUP($B22149, STANDARDS!$A:$A, STANDARDS!$B:$B,,0,2)</f>
        <v>Gametrail Fm, Rackla Gp</v>
      </c>
      <c r="D22149" t="s">
        <v>517</v>
      </c>
      <c r="E22149" t="s">
        <v>2278</v>
      </c>
      <c r="F22149">
        <v>139.5</v>
      </c>
      <c r="G22149">
        <v>64.5</v>
      </c>
      <c r="H22149">
        <v>1.5</v>
      </c>
      <c r="I22149" t="s">
        <v>1816</v>
      </c>
      <c r="J22149" cm="1">
        <f t="array" ref="J22149:L22149">_xlfn.XLOOKUP($C22149, AGE!$A:$A,AGE!$B:$D,,0,2)</f>
        <v>571.5</v>
      </c>
      <c r="K22149">
        <v>7.2000000000000455</v>
      </c>
      <c r="L22149" t="str">
        <v>Rooney et al. 2020</v>
      </c>
      <c r="M22149" t="s">
        <v>2485</v>
      </c>
      <c r="O22149" s="14"/>
      <c r="P22149" t="s">
        <v>2342</v>
      </c>
      <c r="Q22149" s="14">
        <v>-5.73</v>
      </c>
      <c r="R22149">
        <v>0.1</v>
      </c>
      <c r="S22149" s="14"/>
      <c r="V22149">
        <v>1</v>
      </c>
      <c r="W22149" t="s">
        <v>2570</v>
      </c>
    </row>
    <row r="22150" spans="1:23" x14ac:dyDescent="0.3">
      <c r="A22150">
        <v>29867</v>
      </c>
      <c r="B22150" s="15" t="s">
        <v>892</v>
      </c>
      <c r="C22150" t="str">
        <f>_xlfn.XLOOKUP($B22150, STANDARDS!$A:$A, STANDARDS!$B:$B,,0,2)</f>
        <v>Gametrail Fm, Rackla Gp</v>
      </c>
      <c r="D22150" t="s">
        <v>517</v>
      </c>
      <c r="E22150" t="s">
        <v>2278</v>
      </c>
      <c r="F22150">
        <v>139.5</v>
      </c>
      <c r="G22150">
        <v>64.5</v>
      </c>
      <c r="H22150">
        <v>1.5</v>
      </c>
      <c r="I22150" t="s">
        <v>1816</v>
      </c>
      <c r="J22150" cm="1">
        <f t="array" ref="J22150:L22150">_xlfn.XLOOKUP($C22150, AGE!$A:$A,AGE!$B:$D,,0,2)</f>
        <v>571.5</v>
      </c>
      <c r="K22150">
        <v>7.2000000000000455</v>
      </c>
      <c r="L22150" t="str">
        <v>Rooney et al. 2020</v>
      </c>
      <c r="M22150" t="s">
        <v>2485</v>
      </c>
      <c r="O22150" s="14"/>
      <c r="P22150" t="s">
        <v>2342</v>
      </c>
      <c r="Q22150" s="14">
        <v>-5.97</v>
      </c>
      <c r="R22150">
        <v>0.1</v>
      </c>
      <c r="S22150" s="14"/>
      <c r="V22150">
        <v>1</v>
      </c>
      <c r="W22150" t="s">
        <v>2570</v>
      </c>
    </row>
    <row r="22151" spans="1:23" x14ac:dyDescent="0.3">
      <c r="A22151">
        <v>29868</v>
      </c>
      <c r="B22151" s="15" t="s">
        <v>892</v>
      </c>
      <c r="C22151" t="str">
        <f>_xlfn.XLOOKUP($B22151, STANDARDS!$A:$A, STANDARDS!$B:$B,,0,2)</f>
        <v>Gametrail Fm, Rackla Gp</v>
      </c>
      <c r="D22151" t="s">
        <v>517</v>
      </c>
      <c r="E22151" t="s">
        <v>2278</v>
      </c>
      <c r="F22151">
        <v>139.5</v>
      </c>
      <c r="G22151">
        <v>64.5</v>
      </c>
      <c r="H22151">
        <v>1.5</v>
      </c>
      <c r="I22151" t="s">
        <v>1816</v>
      </c>
      <c r="J22151" cm="1">
        <f t="array" ref="J22151:L22151">_xlfn.XLOOKUP($C22151, AGE!$A:$A,AGE!$B:$D,,0,2)</f>
        <v>571.5</v>
      </c>
      <c r="K22151">
        <v>7.2000000000000455</v>
      </c>
      <c r="L22151" t="str">
        <v>Rooney et al. 2020</v>
      </c>
      <c r="M22151" t="s">
        <v>2485</v>
      </c>
      <c r="O22151" s="14"/>
      <c r="P22151" t="s">
        <v>2342</v>
      </c>
      <c r="Q22151" s="14">
        <v>-6.16</v>
      </c>
      <c r="R22151">
        <v>0.1</v>
      </c>
      <c r="S22151" s="14"/>
      <c r="V22151">
        <v>1</v>
      </c>
      <c r="W22151" t="s">
        <v>2570</v>
      </c>
    </row>
    <row r="22152" spans="1:23" x14ac:dyDescent="0.3">
      <c r="A22152">
        <v>29869</v>
      </c>
      <c r="B22152" s="15" t="s">
        <v>892</v>
      </c>
      <c r="C22152" t="str">
        <f>_xlfn.XLOOKUP($B22152, STANDARDS!$A:$A, STANDARDS!$B:$B,,0,2)</f>
        <v>Gametrail Fm, Rackla Gp</v>
      </c>
      <c r="D22152" t="s">
        <v>517</v>
      </c>
      <c r="E22152" t="s">
        <v>2278</v>
      </c>
      <c r="F22152">
        <v>139.5</v>
      </c>
      <c r="G22152">
        <v>64.5</v>
      </c>
      <c r="H22152">
        <v>1.5</v>
      </c>
      <c r="I22152" t="s">
        <v>1816</v>
      </c>
      <c r="J22152" cm="1">
        <f t="array" ref="J22152:L22152">_xlfn.XLOOKUP($C22152, AGE!$A:$A,AGE!$B:$D,,0,2)</f>
        <v>571.5</v>
      </c>
      <c r="K22152">
        <v>7.2000000000000455</v>
      </c>
      <c r="L22152" t="str">
        <v>Rooney et al. 2020</v>
      </c>
      <c r="M22152" t="s">
        <v>2485</v>
      </c>
      <c r="O22152" s="14"/>
      <c r="P22152" t="s">
        <v>2342</v>
      </c>
      <c r="Q22152" s="14">
        <v>-7.38</v>
      </c>
      <c r="R22152">
        <v>0.1</v>
      </c>
      <c r="S22152" s="14"/>
      <c r="V22152">
        <v>1</v>
      </c>
      <c r="W22152" t="s">
        <v>2570</v>
      </c>
    </row>
    <row r="22153" spans="1:23" x14ac:dyDescent="0.3">
      <c r="A22153">
        <v>29870</v>
      </c>
      <c r="B22153" s="15" t="s">
        <v>892</v>
      </c>
      <c r="C22153" t="str">
        <f>_xlfn.XLOOKUP($B22153, STANDARDS!$A:$A, STANDARDS!$B:$B,,0,2)</f>
        <v>Gametrail Fm, Rackla Gp</v>
      </c>
      <c r="D22153" t="s">
        <v>517</v>
      </c>
      <c r="E22153" t="s">
        <v>2278</v>
      </c>
      <c r="F22153">
        <v>139.5</v>
      </c>
      <c r="G22153">
        <v>64.5</v>
      </c>
      <c r="H22153">
        <v>1.5</v>
      </c>
      <c r="I22153" t="s">
        <v>1816</v>
      </c>
      <c r="J22153" cm="1">
        <f t="array" ref="J22153:L22153">_xlfn.XLOOKUP($C22153, AGE!$A:$A,AGE!$B:$D,,0,2)</f>
        <v>571.5</v>
      </c>
      <c r="K22153">
        <v>7.2000000000000455</v>
      </c>
      <c r="L22153" t="str">
        <v>Rooney et al. 2020</v>
      </c>
      <c r="M22153" t="s">
        <v>2485</v>
      </c>
      <c r="O22153" s="14"/>
      <c r="P22153" t="s">
        <v>2342</v>
      </c>
      <c r="Q22153" s="14">
        <v>-6.72</v>
      </c>
      <c r="R22153">
        <v>0.1</v>
      </c>
      <c r="S22153" s="14"/>
      <c r="V22153">
        <v>1</v>
      </c>
      <c r="W22153" t="s">
        <v>2570</v>
      </c>
    </row>
    <row r="22154" spans="1:23" x14ac:dyDescent="0.3">
      <c r="A22154">
        <v>29871</v>
      </c>
      <c r="B22154" s="15" t="s">
        <v>892</v>
      </c>
      <c r="C22154" t="str">
        <f>_xlfn.XLOOKUP($B22154, STANDARDS!$A:$A, STANDARDS!$B:$B,,0,2)</f>
        <v>Gametrail Fm, Rackla Gp</v>
      </c>
      <c r="D22154" t="s">
        <v>517</v>
      </c>
      <c r="E22154" t="s">
        <v>2278</v>
      </c>
      <c r="F22154">
        <v>139.5</v>
      </c>
      <c r="G22154">
        <v>64.5</v>
      </c>
      <c r="H22154">
        <v>1.5</v>
      </c>
      <c r="I22154" t="s">
        <v>1816</v>
      </c>
      <c r="J22154" cm="1">
        <f t="array" ref="J22154:L22154">_xlfn.XLOOKUP($C22154, AGE!$A:$A,AGE!$B:$D,,0,2)</f>
        <v>571.5</v>
      </c>
      <c r="K22154">
        <v>7.2000000000000455</v>
      </c>
      <c r="L22154" t="str">
        <v>Rooney et al. 2020</v>
      </c>
      <c r="M22154" t="s">
        <v>2485</v>
      </c>
      <c r="O22154" s="14"/>
      <c r="P22154" t="s">
        <v>2342</v>
      </c>
      <c r="Q22154" s="14">
        <v>-5.03</v>
      </c>
      <c r="R22154">
        <v>0.1</v>
      </c>
      <c r="S22154" s="14"/>
      <c r="V22154">
        <v>1</v>
      </c>
      <c r="W22154" t="s">
        <v>2570</v>
      </c>
    </row>
    <row r="22155" spans="1:23" x14ac:dyDescent="0.3">
      <c r="A22155">
        <v>29872</v>
      </c>
      <c r="B22155" s="15" t="s">
        <v>892</v>
      </c>
      <c r="C22155" t="str">
        <f>_xlfn.XLOOKUP($B22155, STANDARDS!$A:$A, STANDARDS!$B:$B,,0,2)</f>
        <v>Gametrail Fm, Rackla Gp</v>
      </c>
      <c r="D22155" t="s">
        <v>517</v>
      </c>
      <c r="E22155" t="s">
        <v>2278</v>
      </c>
      <c r="F22155">
        <v>139.5</v>
      </c>
      <c r="G22155">
        <v>64.5</v>
      </c>
      <c r="H22155">
        <v>1.5</v>
      </c>
      <c r="I22155" t="s">
        <v>1816</v>
      </c>
      <c r="J22155" cm="1">
        <f t="array" ref="J22155:L22155">_xlfn.XLOOKUP($C22155, AGE!$A:$A,AGE!$B:$D,,0,2)</f>
        <v>571.5</v>
      </c>
      <c r="K22155">
        <v>7.2000000000000455</v>
      </c>
      <c r="L22155" t="str">
        <v>Rooney et al. 2020</v>
      </c>
      <c r="M22155" t="s">
        <v>2485</v>
      </c>
      <c r="O22155" s="14"/>
      <c r="P22155" t="s">
        <v>2342</v>
      </c>
      <c r="Q22155" s="14">
        <v>-6.44</v>
      </c>
      <c r="R22155">
        <v>0.1</v>
      </c>
      <c r="S22155" s="14"/>
      <c r="V22155">
        <v>1</v>
      </c>
      <c r="W22155" t="s">
        <v>2570</v>
      </c>
    </row>
    <row r="22156" spans="1:23" x14ac:dyDescent="0.3">
      <c r="A22156">
        <v>29873</v>
      </c>
      <c r="B22156" s="15" t="s">
        <v>892</v>
      </c>
      <c r="C22156" t="str">
        <f>_xlfn.XLOOKUP($B22156, STANDARDS!$A:$A, STANDARDS!$B:$B,,0,2)</f>
        <v>Gametrail Fm, Rackla Gp</v>
      </c>
      <c r="D22156" t="s">
        <v>517</v>
      </c>
      <c r="E22156" t="s">
        <v>2278</v>
      </c>
      <c r="F22156">
        <v>139.5</v>
      </c>
      <c r="G22156">
        <v>64.5</v>
      </c>
      <c r="H22156">
        <v>1.5</v>
      </c>
      <c r="I22156" t="s">
        <v>1816</v>
      </c>
      <c r="J22156" cm="1">
        <f t="array" ref="J22156:L22156">_xlfn.XLOOKUP($C22156, AGE!$A:$A,AGE!$B:$D,,0,2)</f>
        <v>571.5</v>
      </c>
      <c r="K22156">
        <v>7.2000000000000455</v>
      </c>
      <c r="L22156" t="str">
        <v>Rooney et al. 2020</v>
      </c>
      <c r="M22156" t="s">
        <v>2485</v>
      </c>
      <c r="O22156" s="14"/>
      <c r="P22156" t="s">
        <v>2342</v>
      </c>
      <c r="Q22156" s="14">
        <v>-6.31</v>
      </c>
      <c r="R22156">
        <v>0.1</v>
      </c>
      <c r="S22156" s="14"/>
      <c r="V22156">
        <v>1</v>
      </c>
      <c r="W22156" t="s">
        <v>2570</v>
      </c>
    </row>
    <row r="22157" spans="1:23" x14ac:dyDescent="0.3">
      <c r="A22157">
        <v>29874</v>
      </c>
      <c r="B22157" s="15" t="s">
        <v>892</v>
      </c>
      <c r="C22157" t="str">
        <f>_xlfn.XLOOKUP($B22157, STANDARDS!$A:$A, STANDARDS!$B:$B,,0,2)</f>
        <v>Gametrail Fm, Rackla Gp</v>
      </c>
      <c r="D22157" t="s">
        <v>517</v>
      </c>
      <c r="E22157" t="s">
        <v>2278</v>
      </c>
      <c r="F22157">
        <v>139.5</v>
      </c>
      <c r="G22157">
        <v>64.5</v>
      </c>
      <c r="H22157">
        <v>1.5</v>
      </c>
      <c r="I22157" t="s">
        <v>1816</v>
      </c>
      <c r="J22157" cm="1">
        <f t="array" ref="J22157:L22157">_xlfn.XLOOKUP($C22157, AGE!$A:$A,AGE!$B:$D,,0,2)</f>
        <v>571.5</v>
      </c>
      <c r="K22157">
        <v>7.2000000000000455</v>
      </c>
      <c r="L22157" t="str">
        <v>Rooney et al. 2020</v>
      </c>
      <c r="M22157" t="s">
        <v>2485</v>
      </c>
      <c r="O22157" s="14"/>
      <c r="P22157" t="s">
        <v>2342</v>
      </c>
      <c r="Q22157" s="14">
        <v>-5.82</v>
      </c>
      <c r="R22157">
        <v>0.1</v>
      </c>
      <c r="S22157" s="14"/>
      <c r="V22157">
        <v>1</v>
      </c>
      <c r="W22157" t="s">
        <v>2570</v>
      </c>
    </row>
    <row r="22158" spans="1:23" x14ac:dyDescent="0.3">
      <c r="A22158">
        <v>29875</v>
      </c>
      <c r="B22158" s="15" t="s">
        <v>892</v>
      </c>
      <c r="C22158" t="str">
        <f>_xlfn.XLOOKUP($B22158, STANDARDS!$A:$A, STANDARDS!$B:$B,,0,2)</f>
        <v>Gametrail Fm, Rackla Gp</v>
      </c>
      <c r="D22158" t="s">
        <v>517</v>
      </c>
      <c r="E22158" t="s">
        <v>2278</v>
      </c>
      <c r="F22158">
        <v>139.5</v>
      </c>
      <c r="G22158">
        <v>64.5</v>
      </c>
      <c r="H22158">
        <v>1.5</v>
      </c>
      <c r="I22158" t="s">
        <v>1816</v>
      </c>
      <c r="J22158" cm="1">
        <f t="array" ref="J22158:L22158">_xlfn.XLOOKUP($C22158, AGE!$A:$A,AGE!$B:$D,,0,2)</f>
        <v>571.5</v>
      </c>
      <c r="K22158">
        <v>7.2000000000000455</v>
      </c>
      <c r="L22158" t="str">
        <v>Rooney et al. 2020</v>
      </c>
      <c r="M22158" t="s">
        <v>2485</v>
      </c>
      <c r="O22158" s="14"/>
      <c r="P22158" t="s">
        <v>2342</v>
      </c>
      <c r="Q22158" s="14">
        <v>-4.59</v>
      </c>
      <c r="R22158">
        <v>0.1</v>
      </c>
      <c r="S22158" s="14"/>
      <c r="V22158">
        <v>1</v>
      </c>
      <c r="W22158" t="s">
        <v>2570</v>
      </c>
    </row>
    <row r="22159" spans="1:23" x14ac:dyDescent="0.3">
      <c r="A22159">
        <v>29876</v>
      </c>
      <c r="B22159" s="15" t="s">
        <v>892</v>
      </c>
      <c r="C22159" t="str">
        <f>_xlfn.XLOOKUP($B22159, STANDARDS!$A:$A, STANDARDS!$B:$B,,0,2)</f>
        <v>Gametrail Fm, Rackla Gp</v>
      </c>
      <c r="D22159" t="s">
        <v>517</v>
      </c>
      <c r="E22159" t="s">
        <v>2278</v>
      </c>
      <c r="F22159">
        <v>139.5</v>
      </c>
      <c r="G22159">
        <v>64.5</v>
      </c>
      <c r="H22159">
        <v>1.5</v>
      </c>
      <c r="I22159" t="s">
        <v>1816</v>
      </c>
      <c r="J22159" cm="1">
        <f t="array" ref="J22159:L22159">_xlfn.XLOOKUP($C22159, AGE!$A:$A,AGE!$B:$D,,0,2)</f>
        <v>571.5</v>
      </c>
      <c r="K22159">
        <v>7.2000000000000455</v>
      </c>
      <c r="L22159" t="str">
        <v>Rooney et al. 2020</v>
      </c>
      <c r="M22159" t="s">
        <v>2485</v>
      </c>
      <c r="O22159" s="14"/>
      <c r="P22159" t="s">
        <v>2342</v>
      </c>
      <c r="Q22159" s="14">
        <v>-6.77</v>
      </c>
      <c r="R22159">
        <v>0.1</v>
      </c>
      <c r="S22159" s="14"/>
      <c r="V22159">
        <v>1</v>
      </c>
      <c r="W22159" t="s">
        <v>2570</v>
      </c>
    </row>
    <row r="22160" spans="1:23" x14ac:dyDescent="0.3">
      <c r="A22160">
        <v>29877</v>
      </c>
      <c r="B22160" s="15" t="s">
        <v>892</v>
      </c>
      <c r="C22160" t="str">
        <f>_xlfn.XLOOKUP($B22160, STANDARDS!$A:$A, STANDARDS!$B:$B,,0,2)</f>
        <v>Gametrail Fm, Rackla Gp</v>
      </c>
      <c r="D22160" t="s">
        <v>517</v>
      </c>
      <c r="E22160" t="s">
        <v>2278</v>
      </c>
      <c r="F22160">
        <v>139.5</v>
      </c>
      <c r="G22160">
        <v>64.5</v>
      </c>
      <c r="H22160">
        <v>1.5</v>
      </c>
      <c r="I22160" t="s">
        <v>1816</v>
      </c>
      <c r="J22160" cm="1">
        <f t="array" ref="J22160:L22160">_xlfn.XLOOKUP($C22160, AGE!$A:$A,AGE!$B:$D,,0,2)</f>
        <v>571.5</v>
      </c>
      <c r="K22160">
        <v>7.2000000000000455</v>
      </c>
      <c r="L22160" t="str">
        <v>Rooney et al. 2020</v>
      </c>
      <c r="M22160" t="s">
        <v>2485</v>
      </c>
      <c r="O22160" s="14"/>
      <c r="P22160" t="s">
        <v>2342</v>
      </c>
      <c r="Q22160" s="14">
        <v>-4.8899999999999997</v>
      </c>
      <c r="R22160">
        <v>0.1</v>
      </c>
      <c r="S22160" s="14"/>
      <c r="V22160">
        <v>1</v>
      </c>
      <c r="W22160" t="s">
        <v>2570</v>
      </c>
    </row>
    <row r="22161" spans="1:23" x14ac:dyDescent="0.3">
      <c r="A22161">
        <v>29878</v>
      </c>
      <c r="B22161" s="15" t="s">
        <v>892</v>
      </c>
      <c r="C22161" t="str">
        <f>_xlfn.XLOOKUP($B22161, STANDARDS!$A:$A, STANDARDS!$B:$B,,0,2)</f>
        <v>Gametrail Fm, Rackla Gp</v>
      </c>
      <c r="D22161" t="s">
        <v>517</v>
      </c>
      <c r="E22161" t="s">
        <v>2278</v>
      </c>
      <c r="F22161">
        <v>139.5</v>
      </c>
      <c r="G22161">
        <v>64.5</v>
      </c>
      <c r="H22161">
        <v>1.5</v>
      </c>
      <c r="I22161" t="s">
        <v>1816</v>
      </c>
      <c r="J22161" cm="1">
        <f t="array" ref="J22161:L22161">_xlfn.XLOOKUP($C22161, AGE!$A:$A,AGE!$B:$D,,0,2)</f>
        <v>571.5</v>
      </c>
      <c r="K22161">
        <v>7.2000000000000455</v>
      </c>
      <c r="L22161" t="str">
        <v>Rooney et al. 2020</v>
      </c>
      <c r="M22161" t="s">
        <v>2485</v>
      </c>
      <c r="O22161" s="14"/>
      <c r="P22161" t="s">
        <v>2342</v>
      </c>
      <c r="Q22161" s="14">
        <v>-5.12</v>
      </c>
      <c r="R22161">
        <v>0.1</v>
      </c>
      <c r="S22161" s="14"/>
      <c r="V22161">
        <v>1</v>
      </c>
      <c r="W22161" t="s">
        <v>2570</v>
      </c>
    </row>
    <row r="22162" spans="1:23" x14ac:dyDescent="0.3">
      <c r="A22162">
        <v>29879</v>
      </c>
      <c r="B22162" s="15" t="s">
        <v>892</v>
      </c>
      <c r="C22162" t="str">
        <f>_xlfn.XLOOKUP($B22162, STANDARDS!$A:$A, STANDARDS!$B:$B,,0,2)</f>
        <v>Gametrail Fm, Rackla Gp</v>
      </c>
      <c r="D22162" t="s">
        <v>517</v>
      </c>
      <c r="E22162" t="s">
        <v>2278</v>
      </c>
      <c r="F22162">
        <v>139.5</v>
      </c>
      <c r="G22162">
        <v>64.5</v>
      </c>
      <c r="H22162">
        <v>1.5</v>
      </c>
      <c r="I22162" t="s">
        <v>1816</v>
      </c>
      <c r="J22162" cm="1">
        <f t="array" ref="J22162:L22162">_xlfn.XLOOKUP($C22162, AGE!$A:$A,AGE!$B:$D,,0,2)</f>
        <v>571.5</v>
      </c>
      <c r="K22162">
        <v>7.2000000000000455</v>
      </c>
      <c r="L22162" t="str">
        <v>Rooney et al. 2020</v>
      </c>
      <c r="M22162" t="s">
        <v>2485</v>
      </c>
      <c r="O22162" s="14"/>
      <c r="P22162" t="s">
        <v>2342</v>
      </c>
      <c r="Q22162" s="14">
        <v>-5.44</v>
      </c>
      <c r="R22162">
        <v>0.1</v>
      </c>
      <c r="S22162" s="14"/>
      <c r="V22162">
        <v>1</v>
      </c>
      <c r="W22162" t="s">
        <v>2570</v>
      </c>
    </row>
    <row r="22163" spans="1:23" x14ac:dyDescent="0.3">
      <c r="A22163">
        <v>29880</v>
      </c>
      <c r="B22163" s="15" t="s">
        <v>892</v>
      </c>
      <c r="C22163" t="str">
        <f>_xlfn.XLOOKUP($B22163, STANDARDS!$A:$A, STANDARDS!$B:$B,,0,2)</f>
        <v>Gametrail Fm, Rackla Gp</v>
      </c>
      <c r="D22163" t="s">
        <v>517</v>
      </c>
      <c r="E22163" t="s">
        <v>2278</v>
      </c>
      <c r="F22163">
        <v>139.5</v>
      </c>
      <c r="G22163">
        <v>64.5</v>
      </c>
      <c r="H22163">
        <v>1.5</v>
      </c>
      <c r="I22163" t="s">
        <v>1816</v>
      </c>
      <c r="J22163" cm="1">
        <f t="array" ref="J22163:L22163">_xlfn.XLOOKUP($C22163, AGE!$A:$A,AGE!$B:$D,,0,2)</f>
        <v>571.5</v>
      </c>
      <c r="K22163">
        <v>7.2000000000000455</v>
      </c>
      <c r="L22163" t="str">
        <v>Rooney et al. 2020</v>
      </c>
      <c r="M22163" t="s">
        <v>2485</v>
      </c>
      <c r="O22163" s="14"/>
      <c r="P22163" t="s">
        <v>2342</v>
      </c>
      <c r="Q22163" s="14">
        <v>-6.27</v>
      </c>
      <c r="R22163">
        <v>0.1</v>
      </c>
      <c r="S22163" s="14"/>
      <c r="V22163">
        <v>1</v>
      </c>
      <c r="W22163" t="s">
        <v>2570</v>
      </c>
    </row>
    <row r="22164" spans="1:23" x14ac:dyDescent="0.3">
      <c r="A22164">
        <v>29881</v>
      </c>
      <c r="B22164" s="15" t="s">
        <v>892</v>
      </c>
      <c r="C22164" t="str">
        <f>_xlfn.XLOOKUP($B22164, STANDARDS!$A:$A, STANDARDS!$B:$B,,0,2)</f>
        <v>Gametrail Fm, Rackla Gp</v>
      </c>
      <c r="D22164" t="s">
        <v>517</v>
      </c>
      <c r="E22164" t="s">
        <v>2278</v>
      </c>
      <c r="F22164">
        <v>139.5</v>
      </c>
      <c r="G22164">
        <v>64.5</v>
      </c>
      <c r="H22164">
        <v>1.5</v>
      </c>
      <c r="I22164" t="s">
        <v>1816</v>
      </c>
      <c r="J22164" cm="1">
        <f t="array" ref="J22164:L22164">_xlfn.XLOOKUP($C22164, AGE!$A:$A,AGE!$B:$D,,0,2)</f>
        <v>571.5</v>
      </c>
      <c r="K22164">
        <v>7.2000000000000455</v>
      </c>
      <c r="L22164" t="str">
        <v>Rooney et al. 2020</v>
      </c>
      <c r="M22164" t="s">
        <v>2485</v>
      </c>
      <c r="O22164" s="14"/>
      <c r="P22164" t="s">
        <v>2342</v>
      </c>
      <c r="Q22164" s="14">
        <v>-6.2</v>
      </c>
      <c r="R22164">
        <v>0.1</v>
      </c>
      <c r="S22164" s="14"/>
      <c r="V22164">
        <v>1</v>
      </c>
      <c r="W22164" t="s">
        <v>2570</v>
      </c>
    </row>
    <row r="22165" spans="1:23" x14ac:dyDescent="0.3">
      <c r="A22165">
        <v>29882</v>
      </c>
      <c r="B22165" s="15" t="s">
        <v>892</v>
      </c>
      <c r="C22165" t="str">
        <f>_xlfn.XLOOKUP($B22165, STANDARDS!$A:$A, STANDARDS!$B:$B,,0,2)</f>
        <v>Gametrail Fm, Rackla Gp</v>
      </c>
      <c r="D22165" t="s">
        <v>517</v>
      </c>
      <c r="E22165" t="s">
        <v>2278</v>
      </c>
      <c r="F22165">
        <v>139.5</v>
      </c>
      <c r="G22165">
        <v>64.5</v>
      </c>
      <c r="H22165">
        <v>1.5</v>
      </c>
      <c r="I22165" t="s">
        <v>1816</v>
      </c>
      <c r="J22165" cm="1">
        <f t="array" ref="J22165:L22165">_xlfn.XLOOKUP($C22165, AGE!$A:$A,AGE!$B:$D,,0,2)</f>
        <v>571.5</v>
      </c>
      <c r="K22165">
        <v>7.2000000000000455</v>
      </c>
      <c r="L22165" t="str">
        <v>Rooney et al. 2020</v>
      </c>
      <c r="M22165" t="s">
        <v>2485</v>
      </c>
      <c r="O22165" s="14"/>
      <c r="P22165" t="s">
        <v>2342</v>
      </c>
      <c r="Q22165" s="14">
        <v>-5.39</v>
      </c>
      <c r="R22165">
        <v>0.1</v>
      </c>
      <c r="S22165" s="14"/>
      <c r="V22165">
        <v>1</v>
      </c>
      <c r="W22165" t="s">
        <v>2570</v>
      </c>
    </row>
    <row r="22166" spans="1:23" x14ac:dyDescent="0.3">
      <c r="A22166">
        <v>29883</v>
      </c>
      <c r="B22166" s="15" t="s">
        <v>892</v>
      </c>
      <c r="C22166" t="str">
        <f>_xlfn.XLOOKUP($B22166, STANDARDS!$A:$A, STANDARDS!$B:$B,,0,2)</f>
        <v>Gametrail Fm, Rackla Gp</v>
      </c>
      <c r="D22166" t="s">
        <v>517</v>
      </c>
      <c r="E22166" t="s">
        <v>2278</v>
      </c>
      <c r="F22166">
        <v>139.5</v>
      </c>
      <c r="G22166">
        <v>64.5</v>
      </c>
      <c r="H22166">
        <v>1.5</v>
      </c>
      <c r="I22166" t="s">
        <v>1816</v>
      </c>
      <c r="J22166" cm="1">
        <f t="array" ref="J22166:L22166">_xlfn.XLOOKUP($C22166, AGE!$A:$A,AGE!$B:$D,,0,2)</f>
        <v>571.5</v>
      </c>
      <c r="K22166">
        <v>7.2000000000000455</v>
      </c>
      <c r="L22166" t="str">
        <v>Rooney et al. 2020</v>
      </c>
      <c r="M22166" t="s">
        <v>2485</v>
      </c>
      <c r="O22166" s="14"/>
      <c r="P22166" t="s">
        <v>2342</v>
      </c>
      <c r="Q22166" s="14">
        <v>-6.7</v>
      </c>
      <c r="R22166">
        <v>0.1</v>
      </c>
      <c r="S22166" s="14"/>
      <c r="V22166">
        <v>1</v>
      </c>
      <c r="W22166" t="s">
        <v>2570</v>
      </c>
    </row>
    <row r="22167" spans="1:23" x14ac:dyDescent="0.3">
      <c r="A22167">
        <v>29884</v>
      </c>
      <c r="B22167" s="15" t="s">
        <v>892</v>
      </c>
      <c r="C22167" t="str">
        <f>_xlfn.XLOOKUP($B22167, STANDARDS!$A:$A, STANDARDS!$B:$B,,0,2)</f>
        <v>Gametrail Fm, Rackla Gp</v>
      </c>
      <c r="D22167" t="s">
        <v>517</v>
      </c>
      <c r="E22167" t="s">
        <v>2278</v>
      </c>
      <c r="F22167">
        <v>139.5</v>
      </c>
      <c r="G22167">
        <v>64.5</v>
      </c>
      <c r="H22167">
        <v>1.5</v>
      </c>
      <c r="I22167" t="s">
        <v>1816</v>
      </c>
      <c r="J22167" cm="1">
        <f t="array" ref="J22167:L22167">_xlfn.XLOOKUP($C22167, AGE!$A:$A,AGE!$B:$D,,0,2)</f>
        <v>571.5</v>
      </c>
      <c r="K22167">
        <v>7.2000000000000455</v>
      </c>
      <c r="L22167" t="str">
        <v>Rooney et al. 2020</v>
      </c>
      <c r="M22167" t="s">
        <v>2485</v>
      </c>
      <c r="O22167" s="14"/>
      <c r="P22167" t="s">
        <v>2342</v>
      </c>
      <c r="Q22167" s="14">
        <v>-6.74</v>
      </c>
      <c r="R22167">
        <v>0.1</v>
      </c>
      <c r="S22167" s="14"/>
      <c r="V22167">
        <v>1</v>
      </c>
      <c r="W22167" t="s">
        <v>2570</v>
      </c>
    </row>
    <row r="22168" spans="1:23" x14ac:dyDescent="0.3">
      <c r="A22168">
        <v>29885</v>
      </c>
      <c r="B22168" s="15" t="s">
        <v>892</v>
      </c>
      <c r="C22168" t="str">
        <f>_xlfn.XLOOKUP($B22168, STANDARDS!$A:$A, STANDARDS!$B:$B,,0,2)</f>
        <v>Gametrail Fm, Rackla Gp</v>
      </c>
      <c r="D22168" t="s">
        <v>517</v>
      </c>
      <c r="E22168" t="s">
        <v>2278</v>
      </c>
      <c r="F22168">
        <v>139.5</v>
      </c>
      <c r="G22168">
        <v>64.5</v>
      </c>
      <c r="H22168">
        <v>1.5</v>
      </c>
      <c r="I22168" t="s">
        <v>1816</v>
      </c>
      <c r="J22168" cm="1">
        <f t="array" ref="J22168:L22168">_xlfn.XLOOKUP($C22168, AGE!$A:$A,AGE!$B:$D,,0,2)</f>
        <v>571.5</v>
      </c>
      <c r="K22168">
        <v>7.2000000000000455</v>
      </c>
      <c r="L22168" t="str">
        <v>Rooney et al. 2020</v>
      </c>
      <c r="M22168" t="s">
        <v>2485</v>
      </c>
      <c r="O22168" s="14"/>
      <c r="P22168" t="s">
        <v>2342</v>
      </c>
      <c r="Q22168" s="14">
        <v>-6.67</v>
      </c>
      <c r="R22168">
        <v>0.1</v>
      </c>
      <c r="S22168" s="14"/>
      <c r="V22168">
        <v>1</v>
      </c>
      <c r="W22168" t="s">
        <v>2570</v>
      </c>
    </row>
    <row r="22169" spans="1:23" x14ac:dyDescent="0.3">
      <c r="A22169">
        <v>29886</v>
      </c>
      <c r="B22169" s="15" t="s">
        <v>892</v>
      </c>
      <c r="C22169" t="str">
        <f>_xlfn.XLOOKUP($B22169, STANDARDS!$A:$A, STANDARDS!$B:$B,,0,2)</f>
        <v>Gametrail Fm, Rackla Gp</v>
      </c>
      <c r="D22169" t="s">
        <v>517</v>
      </c>
      <c r="E22169" t="s">
        <v>2278</v>
      </c>
      <c r="F22169">
        <v>139.5</v>
      </c>
      <c r="G22169">
        <v>64.5</v>
      </c>
      <c r="H22169">
        <v>1.5</v>
      </c>
      <c r="I22169" t="s">
        <v>1816</v>
      </c>
      <c r="J22169" cm="1">
        <f t="array" ref="J22169:L22169">_xlfn.XLOOKUP($C22169, AGE!$A:$A,AGE!$B:$D,,0,2)</f>
        <v>571.5</v>
      </c>
      <c r="K22169">
        <v>7.2000000000000455</v>
      </c>
      <c r="L22169" t="str">
        <v>Rooney et al. 2020</v>
      </c>
      <c r="M22169" t="s">
        <v>2485</v>
      </c>
      <c r="O22169" s="14"/>
      <c r="P22169" t="s">
        <v>2342</v>
      </c>
      <c r="Q22169" s="14">
        <v>-7.05</v>
      </c>
      <c r="R22169">
        <v>0.1</v>
      </c>
      <c r="S22169" s="14"/>
      <c r="V22169">
        <v>1</v>
      </c>
      <c r="W22169" t="s">
        <v>2570</v>
      </c>
    </row>
    <row r="22170" spans="1:23" x14ac:dyDescent="0.3">
      <c r="A22170">
        <v>29887</v>
      </c>
      <c r="B22170" s="15" t="s">
        <v>892</v>
      </c>
      <c r="C22170" t="str">
        <f>_xlfn.XLOOKUP($B22170, STANDARDS!$A:$A, STANDARDS!$B:$B,,0,2)</f>
        <v>Gametrail Fm, Rackla Gp</v>
      </c>
      <c r="D22170" t="s">
        <v>517</v>
      </c>
      <c r="E22170" t="s">
        <v>2278</v>
      </c>
      <c r="F22170">
        <v>139.5</v>
      </c>
      <c r="G22170">
        <v>64.5</v>
      </c>
      <c r="H22170">
        <v>1.5</v>
      </c>
      <c r="I22170" t="s">
        <v>1816</v>
      </c>
      <c r="J22170" cm="1">
        <f t="array" ref="J22170:L22170">_xlfn.XLOOKUP($C22170, AGE!$A:$A,AGE!$B:$D,,0,2)</f>
        <v>571.5</v>
      </c>
      <c r="K22170">
        <v>7.2000000000000455</v>
      </c>
      <c r="L22170" t="str">
        <v>Rooney et al. 2020</v>
      </c>
      <c r="M22170" t="s">
        <v>2485</v>
      </c>
      <c r="O22170" s="14"/>
      <c r="P22170" t="s">
        <v>2342</v>
      </c>
      <c r="Q22170" s="14">
        <v>-6.7</v>
      </c>
      <c r="R22170">
        <v>0.1</v>
      </c>
      <c r="S22170" s="14"/>
      <c r="V22170">
        <v>1</v>
      </c>
      <c r="W22170" t="s">
        <v>2570</v>
      </c>
    </row>
    <row r="22171" spans="1:23" x14ac:dyDescent="0.3">
      <c r="A22171">
        <v>29888</v>
      </c>
      <c r="B22171" s="15" t="s">
        <v>892</v>
      </c>
      <c r="C22171" t="str">
        <f>_xlfn.XLOOKUP($B22171, STANDARDS!$A:$A, STANDARDS!$B:$B,,0,2)</f>
        <v>Gametrail Fm, Rackla Gp</v>
      </c>
      <c r="D22171" t="s">
        <v>517</v>
      </c>
      <c r="E22171" t="s">
        <v>2278</v>
      </c>
      <c r="F22171">
        <v>139.5</v>
      </c>
      <c r="G22171">
        <v>64.5</v>
      </c>
      <c r="H22171">
        <v>1.5</v>
      </c>
      <c r="I22171" t="s">
        <v>1816</v>
      </c>
      <c r="J22171" cm="1">
        <f t="array" ref="J22171:L22171">_xlfn.XLOOKUP($C22171, AGE!$A:$A,AGE!$B:$D,,0,2)</f>
        <v>571.5</v>
      </c>
      <c r="K22171">
        <v>7.2000000000000455</v>
      </c>
      <c r="L22171" t="str">
        <v>Rooney et al. 2020</v>
      </c>
      <c r="M22171" t="s">
        <v>2485</v>
      </c>
      <c r="O22171" s="14"/>
      <c r="P22171" t="s">
        <v>2342</v>
      </c>
      <c r="Q22171" s="14">
        <v>-6.35</v>
      </c>
      <c r="R22171">
        <v>0.1</v>
      </c>
      <c r="S22171" s="14"/>
      <c r="V22171">
        <v>1</v>
      </c>
      <c r="W22171" t="s">
        <v>2570</v>
      </c>
    </row>
    <row r="22172" spans="1:23" x14ac:dyDescent="0.3">
      <c r="A22172">
        <v>29889</v>
      </c>
      <c r="B22172" s="15" t="s">
        <v>892</v>
      </c>
      <c r="C22172" t="str">
        <f>_xlfn.XLOOKUP($B22172, STANDARDS!$A:$A, STANDARDS!$B:$B,,0,2)</f>
        <v>Gametrail Fm, Rackla Gp</v>
      </c>
      <c r="D22172" t="s">
        <v>517</v>
      </c>
      <c r="E22172" t="s">
        <v>2278</v>
      </c>
      <c r="F22172">
        <v>139.5</v>
      </c>
      <c r="G22172">
        <v>64.5</v>
      </c>
      <c r="H22172">
        <v>1.5</v>
      </c>
      <c r="I22172" t="s">
        <v>1816</v>
      </c>
      <c r="J22172" cm="1">
        <f t="array" ref="J22172:L22172">_xlfn.XLOOKUP($C22172, AGE!$A:$A,AGE!$B:$D,,0,2)</f>
        <v>571.5</v>
      </c>
      <c r="K22172">
        <v>7.2000000000000455</v>
      </c>
      <c r="L22172" t="str">
        <v>Rooney et al. 2020</v>
      </c>
      <c r="M22172" t="s">
        <v>2485</v>
      </c>
      <c r="O22172" s="14"/>
      <c r="P22172" t="s">
        <v>2342</v>
      </c>
      <c r="Q22172" s="14">
        <v>-7.29</v>
      </c>
      <c r="R22172">
        <v>0.1</v>
      </c>
      <c r="S22172" s="14"/>
      <c r="V22172">
        <v>1</v>
      </c>
      <c r="W22172" t="s">
        <v>2570</v>
      </c>
    </row>
    <row r="22173" spans="1:23" x14ac:dyDescent="0.3">
      <c r="A22173">
        <v>29890</v>
      </c>
      <c r="B22173" s="15" t="s">
        <v>892</v>
      </c>
      <c r="C22173" t="str">
        <f>_xlfn.XLOOKUP($B22173, STANDARDS!$A:$A, STANDARDS!$B:$B,,0,2)</f>
        <v>Gametrail Fm, Rackla Gp</v>
      </c>
      <c r="D22173" t="s">
        <v>517</v>
      </c>
      <c r="E22173" t="s">
        <v>2278</v>
      </c>
      <c r="F22173">
        <v>139.5</v>
      </c>
      <c r="G22173">
        <v>64.5</v>
      </c>
      <c r="H22173">
        <v>1.5</v>
      </c>
      <c r="I22173" t="s">
        <v>1816</v>
      </c>
      <c r="J22173" cm="1">
        <f t="array" ref="J22173:L22173">_xlfn.XLOOKUP($C22173, AGE!$A:$A,AGE!$B:$D,,0,2)</f>
        <v>571.5</v>
      </c>
      <c r="K22173">
        <v>7.2000000000000455</v>
      </c>
      <c r="L22173" t="str">
        <v>Rooney et al. 2020</v>
      </c>
      <c r="M22173" t="s">
        <v>2485</v>
      </c>
      <c r="O22173" s="14"/>
      <c r="P22173" t="s">
        <v>2342</v>
      </c>
      <c r="Q22173" s="14">
        <v>-6.79</v>
      </c>
      <c r="R22173">
        <v>0.1</v>
      </c>
      <c r="S22173" s="14"/>
      <c r="V22173">
        <v>1</v>
      </c>
      <c r="W22173" t="s">
        <v>2570</v>
      </c>
    </row>
    <row r="22174" spans="1:23" x14ac:dyDescent="0.3">
      <c r="A22174">
        <v>29891</v>
      </c>
      <c r="B22174" s="15" t="s">
        <v>892</v>
      </c>
      <c r="C22174" t="str">
        <f>_xlfn.XLOOKUP($B22174, STANDARDS!$A:$A, STANDARDS!$B:$B,,0,2)</f>
        <v>Gametrail Fm, Rackla Gp</v>
      </c>
      <c r="D22174" t="s">
        <v>517</v>
      </c>
      <c r="E22174" t="s">
        <v>2278</v>
      </c>
      <c r="F22174">
        <v>139.5</v>
      </c>
      <c r="G22174">
        <v>64.5</v>
      </c>
      <c r="H22174">
        <v>1.5</v>
      </c>
      <c r="I22174" t="s">
        <v>1816</v>
      </c>
      <c r="J22174" cm="1">
        <f t="array" ref="J22174:L22174">_xlfn.XLOOKUP($C22174, AGE!$A:$A,AGE!$B:$D,,0,2)</f>
        <v>571.5</v>
      </c>
      <c r="K22174">
        <v>7.2000000000000455</v>
      </c>
      <c r="L22174" t="str">
        <v>Rooney et al. 2020</v>
      </c>
      <c r="M22174" t="s">
        <v>2485</v>
      </c>
      <c r="O22174" s="14"/>
      <c r="P22174" t="s">
        <v>2342</v>
      </c>
      <c r="Q22174" s="14">
        <v>-7.15</v>
      </c>
      <c r="R22174">
        <v>0.1</v>
      </c>
      <c r="S22174" s="14"/>
      <c r="V22174">
        <v>1</v>
      </c>
      <c r="W22174" t="s">
        <v>2570</v>
      </c>
    </row>
    <row r="22175" spans="1:23" x14ac:dyDescent="0.3">
      <c r="A22175">
        <v>29892</v>
      </c>
      <c r="B22175" s="15" t="s">
        <v>892</v>
      </c>
      <c r="C22175" t="str">
        <f>_xlfn.XLOOKUP($B22175, STANDARDS!$A:$A, STANDARDS!$B:$B,,0,2)</f>
        <v>Gametrail Fm, Rackla Gp</v>
      </c>
      <c r="D22175" t="s">
        <v>517</v>
      </c>
      <c r="E22175" t="s">
        <v>2278</v>
      </c>
      <c r="F22175">
        <v>139.5</v>
      </c>
      <c r="G22175">
        <v>64.5</v>
      </c>
      <c r="H22175">
        <v>1.5</v>
      </c>
      <c r="I22175" t="s">
        <v>1816</v>
      </c>
      <c r="J22175" cm="1">
        <f t="array" ref="J22175:L22175">_xlfn.XLOOKUP($C22175, AGE!$A:$A,AGE!$B:$D,,0,2)</f>
        <v>571.5</v>
      </c>
      <c r="K22175">
        <v>7.2000000000000455</v>
      </c>
      <c r="L22175" t="str">
        <v>Rooney et al. 2020</v>
      </c>
      <c r="M22175" t="s">
        <v>2485</v>
      </c>
      <c r="O22175" s="14"/>
      <c r="P22175" t="s">
        <v>2342</v>
      </c>
      <c r="Q22175" s="14">
        <v>-7.6</v>
      </c>
      <c r="R22175">
        <v>0.1</v>
      </c>
      <c r="S22175" s="14"/>
      <c r="V22175">
        <v>1</v>
      </c>
      <c r="W22175" t="s">
        <v>2570</v>
      </c>
    </row>
    <row r="22176" spans="1:23" x14ac:dyDescent="0.3">
      <c r="A22176">
        <v>29893</v>
      </c>
      <c r="B22176" s="15" t="s">
        <v>892</v>
      </c>
      <c r="C22176" t="str">
        <f>_xlfn.XLOOKUP($B22176, STANDARDS!$A:$A, STANDARDS!$B:$B,,0,2)</f>
        <v>Gametrail Fm, Rackla Gp</v>
      </c>
      <c r="D22176" t="s">
        <v>517</v>
      </c>
      <c r="E22176" t="s">
        <v>2278</v>
      </c>
      <c r="F22176">
        <v>139.5</v>
      </c>
      <c r="G22176">
        <v>64.5</v>
      </c>
      <c r="H22176">
        <v>1.5</v>
      </c>
      <c r="I22176" t="s">
        <v>1816</v>
      </c>
      <c r="J22176" cm="1">
        <f t="array" ref="J22176:L22176">_xlfn.XLOOKUP($C22176, AGE!$A:$A,AGE!$B:$D,,0,2)</f>
        <v>571.5</v>
      </c>
      <c r="K22176">
        <v>7.2000000000000455</v>
      </c>
      <c r="L22176" t="str">
        <v>Rooney et al. 2020</v>
      </c>
      <c r="M22176" t="s">
        <v>2485</v>
      </c>
      <c r="O22176" s="14"/>
      <c r="P22176" t="s">
        <v>2342</v>
      </c>
      <c r="Q22176" s="14">
        <v>-5.95</v>
      </c>
      <c r="R22176">
        <v>0.1</v>
      </c>
      <c r="S22176" s="14"/>
      <c r="V22176">
        <v>1</v>
      </c>
      <c r="W22176" t="s">
        <v>2570</v>
      </c>
    </row>
    <row r="22177" spans="1:29" x14ac:dyDescent="0.3">
      <c r="A22177">
        <v>29894</v>
      </c>
      <c r="B22177" s="15" t="s">
        <v>892</v>
      </c>
      <c r="C22177" t="str">
        <f>_xlfn.XLOOKUP($B22177, STANDARDS!$A:$A, STANDARDS!$B:$B,,0,2)</f>
        <v>Gametrail Fm, Rackla Gp</v>
      </c>
      <c r="D22177" t="s">
        <v>517</v>
      </c>
      <c r="E22177" t="s">
        <v>2278</v>
      </c>
      <c r="F22177">
        <v>139.5</v>
      </c>
      <c r="G22177">
        <v>64.5</v>
      </c>
      <c r="H22177">
        <v>1.5</v>
      </c>
      <c r="I22177" t="s">
        <v>1816</v>
      </c>
      <c r="J22177" cm="1">
        <f t="array" ref="J22177:L22177">_xlfn.XLOOKUP($C22177, AGE!$A:$A,AGE!$B:$D,,0,2)</f>
        <v>571.5</v>
      </c>
      <c r="K22177">
        <v>7.2000000000000455</v>
      </c>
      <c r="L22177" t="str">
        <v>Rooney et al. 2020</v>
      </c>
      <c r="M22177" t="s">
        <v>2485</v>
      </c>
      <c r="O22177" s="14"/>
      <c r="P22177" t="s">
        <v>2342</v>
      </c>
      <c r="Q22177" s="14">
        <v>-4.78</v>
      </c>
      <c r="R22177">
        <v>0.1</v>
      </c>
      <c r="S22177" s="14"/>
      <c r="V22177">
        <v>1</v>
      </c>
      <c r="W22177" t="s">
        <v>2570</v>
      </c>
    </row>
    <row r="22178" spans="1:29" x14ac:dyDescent="0.3">
      <c r="A22178">
        <v>29895</v>
      </c>
      <c r="B22178" s="15" t="s">
        <v>887</v>
      </c>
      <c r="C22178" t="str">
        <f>_xlfn.XLOOKUP($B22178, STANDARDS!$A:$A, STANDARDS!$B:$B,,0,2)</f>
        <v>Blueflower Fm, Rackla Gp</v>
      </c>
      <c r="D22178" t="s">
        <v>517</v>
      </c>
      <c r="E22178" t="s">
        <v>2278</v>
      </c>
      <c r="F22178">
        <v>139.5</v>
      </c>
      <c r="G22178">
        <v>64.5</v>
      </c>
      <c r="H22178">
        <v>1.5</v>
      </c>
      <c r="I22178" t="s">
        <v>1816</v>
      </c>
      <c r="J22178" cm="1">
        <f t="array" ref="J22178:L22178">_xlfn.XLOOKUP($C22178, AGE!$A:$A,AGE!$B:$D,,0,2)</f>
        <v>560</v>
      </c>
      <c r="K22178">
        <v>19</v>
      </c>
      <c r="L22178" t="str">
        <v>Carbone and Narbonne 2014; Rooney et al. 2020</v>
      </c>
      <c r="M22178" t="s">
        <v>2484</v>
      </c>
      <c r="O22178" s="14"/>
      <c r="P22178" t="s">
        <v>2342</v>
      </c>
      <c r="Q22178" s="14">
        <v>-0.39</v>
      </c>
      <c r="R22178">
        <v>0.1</v>
      </c>
      <c r="S22178" s="14"/>
      <c r="V22178">
        <v>1</v>
      </c>
      <c r="W22178" t="s">
        <v>2570</v>
      </c>
    </row>
    <row r="22179" spans="1:29" x14ac:dyDescent="0.3">
      <c r="A22179">
        <v>29896</v>
      </c>
      <c r="B22179" s="15" t="s">
        <v>887</v>
      </c>
      <c r="C22179" t="str">
        <f>_xlfn.XLOOKUP($B22179, STANDARDS!$A:$A, STANDARDS!$B:$B,,0,2)</f>
        <v>Blueflower Fm, Rackla Gp</v>
      </c>
      <c r="D22179" t="s">
        <v>517</v>
      </c>
      <c r="E22179" t="s">
        <v>2278</v>
      </c>
      <c r="F22179">
        <v>139.5</v>
      </c>
      <c r="G22179">
        <v>64.5</v>
      </c>
      <c r="H22179">
        <v>1.5</v>
      </c>
      <c r="I22179" t="s">
        <v>1816</v>
      </c>
      <c r="J22179" cm="1">
        <f t="array" ref="J22179:L22179">_xlfn.XLOOKUP($C22179, AGE!$A:$A,AGE!$B:$D,,0,2)</f>
        <v>560</v>
      </c>
      <c r="K22179">
        <v>19</v>
      </c>
      <c r="L22179" t="str">
        <v>Carbone and Narbonne 2014; Rooney et al. 2020</v>
      </c>
      <c r="M22179" t="s">
        <v>2484</v>
      </c>
      <c r="O22179" s="14"/>
      <c r="P22179" t="s">
        <v>2342</v>
      </c>
      <c r="Q22179" s="14">
        <v>3.73</v>
      </c>
      <c r="R22179">
        <v>0.1</v>
      </c>
      <c r="S22179" s="14"/>
      <c r="V22179">
        <v>1</v>
      </c>
      <c r="W22179" t="s">
        <v>2570</v>
      </c>
    </row>
    <row r="22180" spans="1:29" x14ac:dyDescent="0.3">
      <c r="A22180">
        <v>29897</v>
      </c>
      <c r="B22180" s="15" t="s">
        <v>887</v>
      </c>
      <c r="C22180" t="str">
        <f>_xlfn.XLOOKUP($B22180, STANDARDS!$A:$A, STANDARDS!$B:$B,,0,2)</f>
        <v>Blueflower Fm, Rackla Gp</v>
      </c>
      <c r="D22180" t="s">
        <v>517</v>
      </c>
      <c r="E22180" t="s">
        <v>2278</v>
      </c>
      <c r="F22180">
        <v>139.5</v>
      </c>
      <c r="G22180">
        <v>64.5</v>
      </c>
      <c r="H22180">
        <v>1.5</v>
      </c>
      <c r="I22180" t="s">
        <v>1816</v>
      </c>
      <c r="J22180" cm="1">
        <f t="array" ref="J22180:L22180">_xlfn.XLOOKUP($C22180, AGE!$A:$A,AGE!$B:$D,,0,2)</f>
        <v>560</v>
      </c>
      <c r="K22180">
        <v>19</v>
      </c>
      <c r="L22180" t="str">
        <v>Carbone and Narbonne 2014; Rooney et al. 2020</v>
      </c>
      <c r="M22180" t="s">
        <v>2484</v>
      </c>
      <c r="O22180" s="14"/>
      <c r="P22180" t="s">
        <v>2342</v>
      </c>
      <c r="Q22180" s="14">
        <v>3.8</v>
      </c>
      <c r="R22180">
        <v>0.1</v>
      </c>
      <c r="S22180" s="14"/>
      <c r="V22180">
        <v>1</v>
      </c>
      <c r="W22180" t="s">
        <v>2570</v>
      </c>
    </row>
    <row r="22181" spans="1:29" x14ac:dyDescent="0.3">
      <c r="A22181">
        <v>29898</v>
      </c>
      <c r="B22181" s="15" t="s">
        <v>887</v>
      </c>
      <c r="C22181" t="str">
        <f>_xlfn.XLOOKUP($B22181, STANDARDS!$A:$A, STANDARDS!$B:$B,,0,2)</f>
        <v>Blueflower Fm, Rackla Gp</v>
      </c>
      <c r="D22181" t="s">
        <v>517</v>
      </c>
      <c r="E22181" t="s">
        <v>2278</v>
      </c>
      <c r="F22181">
        <v>139.5</v>
      </c>
      <c r="G22181">
        <v>64.5</v>
      </c>
      <c r="H22181">
        <v>1.5</v>
      </c>
      <c r="I22181" t="s">
        <v>1816</v>
      </c>
      <c r="J22181" cm="1">
        <f t="array" ref="J22181:L22181">_xlfn.XLOOKUP($C22181, AGE!$A:$A,AGE!$B:$D,,0,2)</f>
        <v>560</v>
      </c>
      <c r="K22181">
        <v>19</v>
      </c>
      <c r="L22181" t="str">
        <v>Carbone and Narbonne 2014; Rooney et al. 2020</v>
      </c>
      <c r="M22181" t="s">
        <v>2484</v>
      </c>
      <c r="O22181" s="14"/>
      <c r="P22181" t="s">
        <v>2342</v>
      </c>
      <c r="Q22181" s="14">
        <v>1</v>
      </c>
      <c r="R22181">
        <v>0.1</v>
      </c>
      <c r="S22181" s="14"/>
      <c r="V22181">
        <v>1</v>
      </c>
      <c r="W22181" t="s">
        <v>2570</v>
      </c>
    </row>
    <row r="22182" spans="1:29" x14ac:dyDescent="0.3">
      <c r="A22182">
        <v>29903</v>
      </c>
      <c r="B22182" s="15" t="s">
        <v>2077</v>
      </c>
      <c r="C22182" t="str">
        <f>_xlfn.XLOOKUP($B22182, STANDARDS!$A:$A, STANDARDS!$B:$B,,0,2)</f>
        <v>Bouvette Fm</v>
      </c>
      <c r="D22182" t="s">
        <v>517</v>
      </c>
      <c r="E22182" t="s">
        <v>2278</v>
      </c>
      <c r="F22182">
        <v>139.5</v>
      </c>
      <c r="G22182">
        <v>64.5</v>
      </c>
      <c r="H22182">
        <v>1.5</v>
      </c>
      <c r="I22182" t="s">
        <v>1816</v>
      </c>
      <c r="J22182" cm="1">
        <f t="array" ref="J22182:L22182">_xlfn.XLOOKUP($C22182, AGE!$A:$A,AGE!$B:$D,,0,2)</f>
        <v>439.85</v>
      </c>
      <c r="K22182">
        <v>58.75</v>
      </c>
      <c r="L22182" t="str">
        <v>Busch et al. 2021</v>
      </c>
      <c r="M22182" t="s">
        <v>2482</v>
      </c>
      <c r="O22182" s="14"/>
      <c r="P22182" t="s">
        <v>2342</v>
      </c>
      <c r="Q22182" s="14">
        <v>-2.67</v>
      </c>
      <c r="R22182">
        <v>0.1</v>
      </c>
      <c r="S22182" s="14"/>
      <c r="V22182">
        <v>1</v>
      </c>
      <c r="W22182" t="s">
        <v>2570</v>
      </c>
    </row>
    <row r="22183" spans="1:29" x14ac:dyDescent="0.3">
      <c r="A22183">
        <v>29904</v>
      </c>
      <c r="B22183" s="15" t="s">
        <v>892</v>
      </c>
      <c r="C22183" t="str">
        <f>_xlfn.XLOOKUP($B22183, STANDARDS!$A:$A, STANDARDS!$B:$B,,0,2)</f>
        <v>Gametrail Fm, Rackla Gp</v>
      </c>
      <c r="D22183" t="s">
        <v>517</v>
      </c>
      <c r="E22183" t="s">
        <v>2278</v>
      </c>
      <c r="F22183">
        <v>139.5</v>
      </c>
      <c r="G22183">
        <v>64.5</v>
      </c>
      <c r="H22183">
        <v>1.5</v>
      </c>
      <c r="I22183" t="s">
        <v>1816</v>
      </c>
      <c r="J22183" cm="1">
        <f t="array" ref="J22183:L22183">_xlfn.XLOOKUP($C22183, AGE!$A:$A,AGE!$B:$D,,0,2)</f>
        <v>571.5</v>
      </c>
      <c r="K22183">
        <v>7.2000000000000455</v>
      </c>
      <c r="L22183" t="str">
        <v>Rooney et al. 2020</v>
      </c>
      <c r="M22183" t="s">
        <v>2485</v>
      </c>
      <c r="O22183" s="14">
        <v>4.0939400092941274E-2</v>
      </c>
      <c r="P22183" t="s">
        <v>2342</v>
      </c>
      <c r="Q22183" s="14">
        <v>0.96</v>
      </c>
      <c r="R22183">
        <v>0.1</v>
      </c>
      <c r="S22183" s="14">
        <v>-25.843753071682663</v>
      </c>
      <c r="T22183">
        <v>0.1</v>
      </c>
      <c r="U22183" t="s">
        <v>2479</v>
      </c>
      <c r="V22183">
        <v>1</v>
      </c>
      <c r="W22183" t="s">
        <v>2570</v>
      </c>
      <c r="AC22183" t="s">
        <v>1308</v>
      </c>
    </row>
    <row r="22184" spans="1:29" x14ac:dyDescent="0.3">
      <c r="A22184">
        <v>29905</v>
      </c>
      <c r="B22184" s="15" t="s">
        <v>892</v>
      </c>
      <c r="C22184" t="str">
        <f>_xlfn.XLOOKUP($B22184, STANDARDS!$A:$A, STANDARDS!$B:$B,,0,2)</f>
        <v>Gametrail Fm, Rackla Gp</v>
      </c>
      <c r="D22184" t="s">
        <v>517</v>
      </c>
      <c r="E22184" t="s">
        <v>2278</v>
      </c>
      <c r="F22184">
        <v>139.5</v>
      </c>
      <c r="G22184">
        <v>64.5</v>
      </c>
      <c r="H22184">
        <v>1.5</v>
      </c>
      <c r="I22184" t="s">
        <v>1816</v>
      </c>
      <c r="J22184" cm="1">
        <f t="array" ref="J22184:L22184">_xlfn.XLOOKUP($C22184, AGE!$A:$A,AGE!$B:$D,,0,2)</f>
        <v>571.5</v>
      </c>
      <c r="K22184">
        <v>7.2000000000000455</v>
      </c>
      <c r="L22184" t="str">
        <v>Rooney et al. 2020</v>
      </c>
      <c r="M22184" t="s">
        <v>2485</v>
      </c>
      <c r="O22184" s="14">
        <v>0.38180168345877319</v>
      </c>
      <c r="P22184" t="s">
        <v>2342</v>
      </c>
      <c r="Q22184" s="14">
        <v>0.34</v>
      </c>
      <c r="R22184">
        <v>0.1</v>
      </c>
      <c r="S22184" s="14">
        <v>-25.251043067280634</v>
      </c>
      <c r="T22184">
        <v>0.1</v>
      </c>
      <c r="U22184" t="s">
        <v>2479</v>
      </c>
      <c r="V22184">
        <v>1</v>
      </c>
      <c r="W22184" t="s">
        <v>2570</v>
      </c>
      <c r="AC22184" t="s">
        <v>1308</v>
      </c>
    </row>
    <row r="22185" spans="1:29" x14ac:dyDescent="0.3">
      <c r="A22185">
        <v>29906</v>
      </c>
      <c r="B22185" s="15" t="s">
        <v>892</v>
      </c>
      <c r="C22185" t="str">
        <f>_xlfn.XLOOKUP($B22185, STANDARDS!$A:$A, STANDARDS!$B:$B,,0,2)</f>
        <v>Gametrail Fm, Rackla Gp</v>
      </c>
      <c r="D22185" t="s">
        <v>517</v>
      </c>
      <c r="E22185" t="s">
        <v>2278</v>
      </c>
      <c r="F22185">
        <v>139.5</v>
      </c>
      <c r="G22185">
        <v>64.5</v>
      </c>
      <c r="H22185">
        <v>1.5</v>
      </c>
      <c r="I22185" t="s">
        <v>1816</v>
      </c>
      <c r="J22185" cm="1">
        <f t="array" ref="J22185:L22185">_xlfn.XLOOKUP($C22185, AGE!$A:$A,AGE!$B:$D,,0,2)</f>
        <v>571.5</v>
      </c>
      <c r="K22185">
        <v>7.2000000000000455</v>
      </c>
      <c r="L22185" t="str">
        <v>Rooney et al. 2020</v>
      </c>
      <c r="M22185" t="s">
        <v>2485</v>
      </c>
      <c r="O22185" s="14">
        <v>3.5695314742952039E-2</v>
      </c>
      <c r="P22185" t="s">
        <v>2342</v>
      </c>
      <c r="Q22185" s="14">
        <v>0.42</v>
      </c>
      <c r="R22185">
        <v>0.1</v>
      </c>
      <c r="S22185" s="14">
        <v>-19.153705188469651</v>
      </c>
      <c r="T22185">
        <v>0.1</v>
      </c>
      <c r="U22185" t="s">
        <v>2479</v>
      </c>
      <c r="V22185">
        <v>1</v>
      </c>
      <c r="W22185" t="s">
        <v>2570</v>
      </c>
      <c r="AC22185" t="s">
        <v>1308</v>
      </c>
    </row>
    <row r="22186" spans="1:29" x14ac:dyDescent="0.3">
      <c r="A22186">
        <v>29907</v>
      </c>
      <c r="B22186" s="15" t="s">
        <v>892</v>
      </c>
      <c r="C22186" t="str">
        <f>_xlfn.XLOOKUP($B22186, STANDARDS!$A:$A, STANDARDS!$B:$B,,0,2)</f>
        <v>Gametrail Fm, Rackla Gp</v>
      </c>
      <c r="D22186" t="s">
        <v>517</v>
      </c>
      <c r="E22186" t="s">
        <v>2278</v>
      </c>
      <c r="F22186">
        <v>139.5</v>
      </c>
      <c r="G22186">
        <v>64.5</v>
      </c>
      <c r="H22186">
        <v>1.5</v>
      </c>
      <c r="I22186" t="s">
        <v>1816</v>
      </c>
      <c r="J22186" cm="1">
        <f t="array" ref="J22186:L22186">_xlfn.XLOOKUP($C22186, AGE!$A:$A,AGE!$B:$D,,0,2)</f>
        <v>571.5</v>
      </c>
      <c r="K22186">
        <v>7.2000000000000455</v>
      </c>
      <c r="L22186" t="str">
        <v>Rooney et al. 2020</v>
      </c>
      <c r="M22186" t="s">
        <v>2485</v>
      </c>
      <c r="O22186" s="14">
        <v>5.9621408725598235E-2</v>
      </c>
      <c r="P22186" t="s">
        <v>2342</v>
      </c>
      <c r="Q22186" s="14">
        <v>-0.15</v>
      </c>
      <c r="R22186">
        <v>0.1</v>
      </c>
      <c r="S22186" s="14">
        <v>-23.94238217724163</v>
      </c>
      <c r="T22186">
        <v>0.1</v>
      </c>
      <c r="U22186" t="s">
        <v>2479</v>
      </c>
      <c r="V22186">
        <v>1</v>
      </c>
      <c r="W22186" t="s">
        <v>2570</v>
      </c>
      <c r="AC22186" t="s">
        <v>1308</v>
      </c>
    </row>
    <row r="22187" spans="1:29" x14ac:dyDescent="0.3">
      <c r="A22187">
        <v>29908</v>
      </c>
      <c r="B22187" s="15" t="s">
        <v>892</v>
      </c>
      <c r="C22187" t="str">
        <f>_xlfn.XLOOKUP($B22187, STANDARDS!$A:$A, STANDARDS!$B:$B,,0,2)</f>
        <v>Gametrail Fm, Rackla Gp</v>
      </c>
      <c r="D22187" t="s">
        <v>517</v>
      </c>
      <c r="E22187" t="s">
        <v>2278</v>
      </c>
      <c r="F22187">
        <v>139.5</v>
      </c>
      <c r="G22187">
        <v>64.5</v>
      </c>
      <c r="H22187">
        <v>1.5</v>
      </c>
      <c r="I22187" t="s">
        <v>1816</v>
      </c>
      <c r="J22187" cm="1">
        <f t="array" ref="J22187:L22187">_xlfn.XLOOKUP($C22187, AGE!$A:$A,AGE!$B:$D,,0,2)</f>
        <v>571.5</v>
      </c>
      <c r="K22187">
        <v>7.2000000000000455</v>
      </c>
      <c r="L22187" t="str">
        <v>Rooney et al. 2020</v>
      </c>
      <c r="M22187" t="s">
        <v>2485</v>
      </c>
      <c r="O22187" s="14">
        <v>4.1528369952744622E-2</v>
      </c>
      <c r="P22187" t="s">
        <v>2342</v>
      </c>
      <c r="Q22187" s="14">
        <v>0.25</v>
      </c>
      <c r="R22187">
        <v>0.1</v>
      </c>
      <c r="S22187" s="14">
        <v>-17.086500000000001</v>
      </c>
      <c r="T22187">
        <v>0.1</v>
      </c>
      <c r="U22187" t="s">
        <v>2479</v>
      </c>
      <c r="V22187">
        <v>1</v>
      </c>
      <c r="W22187" t="s">
        <v>2570</v>
      </c>
      <c r="AC22187" t="s">
        <v>1308</v>
      </c>
    </row>
    <row r="22188" spans="1:29" x14ac:dyDescent="0.3">
      <c r="A22188">
        <v>29909</v>
      </c>
      <c r="B22188" s="15" t="s">
        <v>892</v>
      </c>
      <c r="C22188" t="str">
        <f>_xlfn.XLOOKUP($B22188, STANDARDS!$A:$A, STANDARDS!$B:$B,,0,2)</f>
        <v>Gametrail Fm, Rackla Gp</v>
      </c>
      <c r="D22188" t="s">
        <v>517</v>
      </c>
      <c r="E22188" t="s">
        <v>2278</v>
      </c>
      <c r="F22188">
        <v>139.5</v>
      </c>
      <c r="G22188">
        <v>64.5</v>
      </c>
      <c r="H22188">
        <v>1.5</v>
      </c>
      <c r="I22188" t="s">
        <v>1816</v>
      </c>
      <c r="J22188" cm="1">
        <f t="array" ref="J22188:L22188">_xlfn.XLOOKUP($C22188, AGE!$A:$A,AGE!$B:$D,,0,2)</f>
        <v>571.5</v>
      </c>
      <c r="K22188">
        <v>7.2000000000000455</v>
      </c>
      <c r="L22188" t="str">
        <v>Rooney et al. 2020</v>
      </c>
      <c r="M22188" t="s">
        <v>2485</v>
      </c>
      <c r="O22188" s="14">
        <v>1.0469054182155497E-2</v>
      </c>
      <c r="P22188" t="s">
        <v>2342</v>
      </c>
      <c r="Q22188" s="14">
        <v>0.59</v>
      </c>
      <c r="R22188">
        <v>0.1</v>
      </c>
      <c r="S22188" s="14">
        <v>-16.129496370017115</v>
      </c>
      <c r="T22188">
        <v>0.1</v>
      </c>
      <c r="U22188" t="s">
        <v>2479</v>
      </c>
      <c r="V22188">
        <v>1</v>
      </c>
      <c r="W22188" t="s">
        <v>2570</v>
      </c>
      <c r="AC22188" t="s">
        <v>1308</v>
      </c>
    </row>
    <row r="22189" spans="1:29" x14ac:dyDescent="0.3">
      <c r="A22189">
        <v>29910</v>
      </c>
      <c r="B22189" s="15" t="s">
        <v>892</v>
      </c>
      <c r="C22189" t="str">
        <f>_xlfn.XLOOKUP($B22189, STANDARDS!$A:$A, STANDARDS!$B:$B,,0,2)</f>
        <v>Gametrail Fm, Rackla Gp</v>
      </c>
      <c r="D22189" t="s">
        <v>517</v>
      </c>
      <c r="E22189" t="s">
        <v>2278</v>
      </c>
      <c r="F22189">
        <v>139.5</v>
      </c>
      <c r="G22189">
        <v>64.5</v>
      </c>
      <c r="H22189">
        <v>1.5</v>
      </c>
      <c r="I22189" t="s">
        <v>1816</v>
      </c>
      <c r="J22189" cm="1">
        <f t="array" ref="J22189:L22189">_xlfn.XLOOKUP($C22189, AGE!$A:$A,AGE!$B:$D,,0,2)</f>
        <v>571.5</v>
      </c>
      <c r="K22189">
        <v>7.2000000000000455</v>
      </c>
      <c r="L22189" t="str">
        <v>Rooney et al. 2020</v>
      </c>
      <c r="M22189" t="s">
        <v>2485</v>
      </c>
      <c r="O22189" s="14"/>
      <c r="P22189" t="s">
        <v>2342</v>
      </c>
      <c r="Q22189" s="14">
        <v>0.54</v>
      </c>
      <c r="R22189">
        <v>0.1</v>
      </c>
      <c r="S22189" s="14"/>
      <c r="V22189">
        <v>1</v>
      </c>
      <c r="W22189" t="s">
        <v>2570</v>
      </c>
      <c r="AC22189" t="s">
        <v>1308</v>
      </c>
    </row>
    <row r="22190" spans="1:29" x14ac:dyDescent="0.3">
      <c r="A22190">
        <v>29911</v>
      </c>
      <c r="B22190" s="15" t="s">
        <v>892</v>
      </c>
      <c r="C22190" t="str">
        <f>_xlfn.XLOOKUP($B22190, STANDARDS!$A:$A, STANDARDS!$B:$B,,0,2)</f>
        <v>Gametrail Fm, Rackla Gp</v>
      </c>
      <c r="D22190" t="s">
        <v>517</v>
      </c>
      <c r="E22190" t="s">
        <v>2278</v>
      </c>
      <c r="F22190">
        <v>139.5</v>
      </c>
      <c r="G22190">
        <v>64.5</v>
      </c>
      <c r="H22190">
        <v>1.5</v>
      </c>
      <c r="I22190" t="s">
        <v>1816</v>
      </c>
      <c r="J22190" cm="1">
        <f t="array" ref="J22190:L22190">_xlfn.XLOOKUP($C22190, AGE!$A:$A,AGE!$B:$D,,0,2)</f>
        <v>571.5</v>
      </c>
      <c r="K22190">
        <v>7.2000000000000455</v>
      </c>
      <c r="L22190" t="str">
        <v>Rooney et al. 2020</v>
      </c>
      <c r="M22190" t="s">
        <v>2485</v>
      </c>
      <c r="O22190" s="14">
        <v>0.25540930145712865</v>
      </c>
      <c r="P22190" t="s">
        <v>2342</v>
      </c>
      <c r="Q22190" s="14">
        <v>-0.16</v>
      </c>
      <c r="R22190">
        <v>0.1</v>
      </c>
      <c r="S22190" s="14">
        <v>-20.747165991343071</v>
      </c>
      <c r="T22190">
        <v>0.1</v>
      </c>
      <c r="U22190" t="s">
        <v>2479</v>
      </c>
      <c r="V22190">
        <v>1</v>
      </c>
      <c r="W22190" t="s">
        <v>2570</v>
      </c>
      <c r="AC22190" t="s">
        <v>1308</v>
      </c>
    </row>
    <row r="22191" spans="1:29" x14ac:dyDescent="0.3">
      <c r="A22191">
        <v>29912</v>
      </c>
      <c r="B22191" s="15" t="s">
        <v>892</v>
      </c>
      <c r="C22191" t="str">
        <f>_xlfn.XLOOKUP($B22191, STANDARDS!$A:$A, STANDARDS!$B:$B,,0,2)</f>
        <v>Gametrail Fm, Rackla Gp</v>
      </c>
      <c r="D22191" t="s">
        <v>517</v>
      </c>
      <c r="E22191" t="s">
        <v>2278</v>
      </c>
      <c r="F22191">
        <v>139.5</v>
      </c>
      <c r="G22191">
        <v>64.5</v>
      </c>
      <c r="H22191">
        <v>1.5</v>
      </c>
      <c r="I22191" t="s">
        <v>1816</v>
      </c>
      <c r="J22191" cm="1">
        <f t="array" ref="J22191:L22191">_xlfn.XLOOKUP($C22191, AGE!$A:$A,AGE!$B:$D,,0,2)</f>
        <v>571.5</v>
      </c>
      <c r="K22191">
        <v>7.2000000000000455</v>
      </c>
      <c r="L22191" t="str">
        <v>Rooney et al. 2020</v>
      </c>
      <c r="M22191" t="s">
        <v>2485</v>
      </c>
      <c r="O22191" s="14">
        <v>1.4568257205590917E-2</v>
      </c>
      <c r="P22191" t="s">
        <v>2342</v>
      </c>
      <c r="Q22191" s="14">
        <v>0</v>
      </c>
      <c r="R22191">
        <v>0.1</v>
      </c>
      <c r="S22191" s="14">
        <v>-27.472514785305258</v>
      </c>
      <c r="T22191">
        <v>0.1</v>
      </c>
      <c r="U22191" t="s">
        <v>2479</v>
      </c>
      <c r="V22191">
        <v>1</v>
      </c>
      <c r="W22191" t="s">
        <v>2570</v>
      </c>
      <c r="AC22191" t="s">
        <v>1308</v>
      </c>
    </row>
    <row r="22192" spans="1:29" x14ac:dyDescent="0.3">
      <c r="A22192">
        <v>29913</v>
      </c>
      <c r="B22192" s="15" t="s">
        <v>892</v>
      </c>
      <c r="C22192" t="str">
        <f>_xlfn.XLOOKUP($B22192, STANDARDS!$A:$A, STANDARDS!$B:$B,,0,2)</f>
        <v>Gametrail Fm, Rackla Gp</v>
      </c>
      <c r="D22192" t="s">
        <v>517</v>
      </c>
      <c r="E22192" t="s">
        <v>2278</v>
      </c>
      <c r="F22192">
        <v>139.5</v>
      </c>
      <c r="G22192">
        <v>64.5</v>
      </c>
      <c r="H22192">
        <v>1.5</v>
      </c>
      <c r="I22192" t="s">
        <v>1816</v>
      </c>
      <c r="J22192" cm="1">
        <f t="array" ref="J22192:L22192">_xlfn.XLOOKUP($C22192, AGE!$A:$A,AGE!$B:$D,,0,2)</f>
        <v>571.5</v>
      </c>
      <c r="K22192">
        <v>7.2000000000000455</v>
      </c>
      <c r="L22192" t="str">
        <v>Rooney et al. 2020</v>
      </c>
      <c r="M22192" t="s">
        <v>2485</v>
      </c>
      <c r="O22192" s="14"/>
      <c r="P22192" t="s">
        <v>2342</v>
      </c>
      <c r="Q22192" s="14">
        <v>0.44</v>
      </c>
      <c r="R22192">
        <v>0.1</v>
      </c>
      <c r="S22192" s="14"/>
      <c r="V22192">
        <v>1</v>
      </c>
      <c r="W22192" t="s">
        <v>2570</v>
      </c>
      <c r="AC22192" t="s">
        <v>1308</v>
      </c>
    </row>
    <row r="22193" spans="1:29" x14ac:dyDescent="0.3">
      <c r="A22193">
        <v>29914</v>
      </c>
      <c r="B22193" s="15" t="s">
        <v>892</v>
      </c>
      <c r="C22193" t="str">
        <f>_xlfn.XLOOKUP($B22193, STANDARDS!$A:$A, STANDARDS!$B:$B,,0,2)</f>
        <v>Gametrail Fm, Rackla Gp</v>
      </c>
      <c r="D22193" t="s">
        <v>517</v>
      </c>
      <c r="E22193" t="s">
        <v>2278</v>
      </c>
      <c r="F22193">
        <v>139.5</v>
      </c>
      <c r="G22193">
        <v>64.5</v>
      </c>
      <c r="H22193">
        <v>1.5</v>
      </c>
      <c r="I22193" t="s">
        <v>1816</v>
      </c>
      <c r="J22193" cm="1">
        <f t="array" ref="J22193:L22193">_xlfn.XLOOKUP($C22193, AGE!$A:$A,AGE!$B:$D,,0,2)</f>
        <v>571.5</v>
      </c>
      <c r="K22193">
        <v>7.2000000000000455</v>
      </c>
      <c r="L22193" t="str">
        <v>Rooney et al. 2020</v>
      </c>
      <c r="M22193" t="s">
        <v>2485</v>
      </c>
      <c r="O22193" s="14">
        <v>3.9756924176021204E-2</v>
      </c>
      <c r="P22193" t="s">
        <v>2342</v>
      </c>
      <c r="Q22193" s="14">
        <v>0.28000000000000003</v>
      </c>
      <c r="R22193">
        <v>0.1</v>
      </c>
      <c r="S22193" s="14">
        <v>-27.083824076781525</v>
      </c>
      <c r="T22193">
        <v>0.1</v>
      </c>
      <c r="U22193" t="s">
        <v>2479</v>
      </c>
      <c r="V22193">
        <v>1</v>
      </c>
      <c r="W22193" t="s">
        <v>2570</v>
      </c>
      <c r="AC22193" t="s">
        <v>1308</v>
      </c>
    </row>
    <row r="22194" spans="1:29" x14ac:dyDescent="0.3">
      <c r="A22194">
        <v>29915</v>
      </c>
      <c r="B22194" s="15" t="s">
        <v>892</v>
      </c>
      <c r="C22194" t="str">
        <f>_xlfn.XLOOKUP($B22194, STANDARDS!$A:$A, STANDARDS!$B:$B,,0,2)</f>
        <v>Gametrail Fm, Rackla Gp</v>
      </c>
      <c r="D22194" t="s">
        <v>517</v>
      </c>
      <c r="E22194" t="s">
        <v>2278</v>
      </c>
      <c r="F22194">
        <v>139.5</v>
      </c>
      <c r="G22194">
        <v>64.5</v>
      </c>
      <c r="H22194">
        <v>1.5</v>
      </c>
      <c r="I22194" t="s">
        <v>1816</v>
      </c>
      <c r="J22194" cm="1">
        <f t="array" ref="J22194:L22194">_xlfn.XLOOKUP($C22194, AGE!$A:$A,AGE!$B:$D,,0,2)</f>
        <v>571.5</v>
      </c>
      <c r="K22194">
        <v>7.2000000000000455</v>
      </c>
      <c r="L22194" t="str">
        <v>Rooney et al. 2020</v>
      </c>
      <c r="M22194" t="s">
        <v>2485</v>
      </c>
      <c r="O22194" s="14">
        <v>1.7463926768575475E-2</v>
      </c>
      <c r="P22194" t="s">
        <v>2342</v>
      </c>
      <c r="Q22194" s="14">
        <v>0.43</v>
      </c>
      <c r="R22194">
        <v>0.1</v>
      </c>
      <c r="S22194" s="14">
        <v>-20.680496508776592</v>
      </c>
      <c r="T22194">
        <v>0.1</v>
      </c>
      <c r="U22194" t="s">
        <v>2479</v>
      </c>
      <c r="V22194">
        <v>1</v>
      </c>
      <c r="W22194" t="s">
        <v>2570</v>
      </c>
      <c r="AC22194" t="s">
        <v>1308</v>
      </c>
    </row>
    <row r="22195" spans="1:29" x14ac:dyDescent="0.3">
      <c r="A22195">
        <v>29916</v>
      </c>
      <c r="B22195" s="15" t="s">
        <v>892</v>
      </c>
      <c r="C22195" t="str">
        <f>_xlfn.XLOOKUP($B22195, STANDARDS!$A:$A, STANDARDS!$B:$B,,0,2)</f>
        <v>Gametrail Fm, Rackla Gp</v>
      </c>
      <c r="D22195" t="s">
        <v>517</v>
      </c>
      <c r="E22195" t="s">
        <v>2278</v>
      </c>
      <c r="F22195">
        <v>139.5</v>
      </c>
      <c r="G22195">
        <v>64.5</v>
      </c>
      <c r="H22195">
        <v>1.5</v>
      </c>
      <c r="I22195" t="s">
        <v>1816</v>
      </c>
      <c r="J22195" cm="1">
        <f t="array" ref="J22195:L22195">_xlfn.XLOOKUP($C22195, AGE!$A:$A,AGE!$B:$D,,0,2)</f>
        <v>571.5</v>
      </c>
      <c r="K22195">
        <v>7.2000000000000455</v>
      </c>
      <c r="L22195" t="str">
        <v>Rooney et al. 2020</v>
      </c>
      <c r="M22195" t="s">
        <v>2485</v>
      </c>
      <c r="O22195" s="14"/>
      <c r="P22195" t="s">
        <v>2342</v>
      </c>
      <c r="Q22195" s="14">
        <v>0.77</v>
      </c>
      <c r="R22195">
        <v>0.1</v>
      </c>
      <c r="S22195" s="14"/>
      <c r="V22195">
        <v>1</v>
      </c>
      <c r="W22195" t="s">
        <v>2570</v>
      </c>
      <c r="AC22195" t="s">
        <v>1308</v>
      </c>
    </row>
    <row r="22196" spans="1:29" x14ac:dyDescent="0.3">
      <c r="A22196">
        <v>29917</v>
      </c>
      <c r="B22196" s="15" t="s">
        <v>892</v>
      </c>
      <c r="C22196" t="str">
        <f>_xlfn.XLOOKUP($B22196, STANDARDS!$A:$A, STANDARDS!$B:$B,,0,2)</f>
        <v>Gametrail Fm, Rackla Gp</v>
      </c>
      <c r="D22196" t="s">
        <v>517</v>
      </c>
      <c r="E22196" t="s">
        <v>2278</v>
      </c>
      <c r="F22196">
        <v>139.5</v>
      </c>
      <c r="G22196">
        <v>64.5</v>
      </c>
      <c r="H22196">
        <v>1.5</v>
      </c>
      <c r="I22196" t="s">
        <v>1816</v>
      </c>
      <c r="J22196" cm="1">
        <f t="array" ref="J22196:L22196">_xlfn.XLOOKUP($C22196, AGE!$A:$A,AGE!$B:$D,,0,2)</f>
        <v>571.5</v>
      </c>
      <c r="K22196">
        <v>7.2000000000000455</v>
      </c>
      <c r="L22196" t="str">
        <v>Rooney et al. 2020</v>
      </c>
      <c r="M22196" t="s">
        <v>2485</v>
      </c>
      <c r="O22196" s="14"/>
      <c r="P22196" t="s">
        <v>2342</v>
      </c>
      <c r="Q22196" s="14">
        <v>0.08</v>
      </c>
      <c r="R22196">
        <v>0.1</v>
      </c>
      <c r="S22196" s="14"/>
      <c r="V22196">
        <v>1</v>
      </c>
      <c r="W22196" t="s">
        <v>2570</v>
      </c>
      <c r="AC22196" t="s">
        <v>1308</v>
      </c>
    </row>
    <row r="22197" spans="1:29" x14ac:dyDescent="0.3">
      <c r="A22197">
        <v>29918</v>
      </c>
      <c r="B22197" s="15" t="s">
        <v>892</v>
      </c>
      <c r="C22197" t="str">
        <f>_xlfn.XLOOKUP($B22197, STANDARDS!$A:$A, STANDARDS!$B:$B,,0,2)</f>
        <v>Gametrail Fm, Rackla Gp</v>
      </c>
      <c r="D22197" t="s">
        <v>517</v>
      </c>
      <c r="E22197" t="s">
        <v>2278</v>
      </c>
      <c r="F22197">
        <v>139.5</v>
      </c>
      <c r="G22197">
        <v>64.5</v>
      </c>
      <c r="H22197">
        <v>1.5</v>
      </c>
      <c r="I22197" t="s">
        <v>1816</v>
      </c>
      <c r="J22197" cm="1">
        <f t="array" ref="J22197:L22197">_xlfn.XLOOKUP($C22197, AGE!$A:$A,AGE!$B:$D,,0,2)</f>
        <v>571.5</v>
      </c>
      <c r="K22197">
        <v>7.2000000000000455</v>
      </c>
      <c r="L22197" t="str">
        <v>Rooney et al. 2020</v>
      </c>
      <c r="M22197" t="s">
        <v>2485</v>
      </c>
      <c r="O22197" s="14"/>
      <c r="P22197" t="s">
        <v>2342</v>
      </c>
      <c r="Q22197" s="14">
        <v>0.26</v>
      </c>
      <c r="R22197">
        <v>0.1</v>
      </c>
      <c r="S22197" s="14"/>
      <c r="V22197">
        <v>1</v>
      </c>
      <c r="W22197" t="s">
        <v>2570</v>
      </c>
      <c r="AC22197" t="s">
        <v>1308</v>
      </c>
    </row>
    <row r="22198" spans="1:29" x14ac:dyDescent="0.3">
      <c r="A22198">
        <v>29919</v>
      </c>
      <c r="B22198" s="15" t="s">
        <v>892</v>
      </c>
      <c r="C22198" t="str">
        <f>_xlfn.XLOOKUP($B22198, STANDARDS!$A:$A, STANDARDS!$B:$B,,0,2)</f>
        <v>Gametrail Fm, Rackla Gp</v>
      </c>
      <c r="D22198" t="s">
        <v>517</v>
      </c>
      <c r="E22198" t="s">
        <v>2278</v>
      </c>
      <c r="F22198">
        <v>139.5</v>
      </c>
      <c r="G22198">
        <v>64.5</v>
      </c>
      <c r="H22198">
        <v>1.5</v>
      </c>
      <c r="I22198" t="s">
        <v>1816</v>
      </c>
      <c r="J22198" cm="1">
        <f t="array" ref="J22198:L22198">_xlfn.XLOOKUP($C22198, AGE!$A:$A,AGE!$B:$D,,0,2)</f>
        <v>571.5</v>
      </c>
      <c r="K22198">
        <v>7.2000000000000455</v>
      </c>
      <c r="L22198" t="str">
        <v>Rooney et al. 2020</v>
      </c>
      <c r="M22198" t="s">
        <v>2485</v>
      </c>
      <c r="O22198" s="14"/>
      <c r="P22198" t="s">
        <v>2342</v>
      </c>
      <c r="Q22198" s="14">
        <v>0.42</v>
      </c>
      <c r="R22198">
        <v>0.1</v>
      </c>
      <c r="S22198" s="14"/>
      <c r="V22198">
        <v>1</v>
      </c>
      <c r="W22198" t="s">
        <v>2570</v>
      </c>
      <c r="AC22198" t="s">
        <v>1308</v>
      </c>
    </row>
    <row r="22199" spans="1:29" x14ac:dyDescent="0.3">
      <c r="A22199">
        <v>29920</v>
      </c>
      <c r="B22199" s="15" t="s">
        <v>892</v>
      </c>
      <c r="C22199" t="str">
        <f>_xlfn.XLOOKUP($B22199, STANDARDS!$A:$A, STANDARDS!$B:$B,,0,2)</f>
        <v>Gametrail Fm, Rackla Gp</v>
      </c>
      <c r="D22199" t="s">
        <v>517</v>
      </c>
      <c r="E22199" t="s">
        <v>2278</v>
      </c>
      <c r="F22199">
        <v>139.5</v>
      </c>
      <c r="G22199">
        <v>64.5</v>
      </c>
      <c r="H22199">
        <v>1.5</v>
      </c>
      <c r="I22199" t="s">
        <v>1816</v>
      </c>
      <c r="J22199" cm="1">
        <f t="array" ref="J22199:L22199">_xlfn.XLOOKUP($C22199, AGE!$A:$A,AGE!$B:$D,,0,2)</f>
        <v>571.5</v>
      </c>
      <c r="K22199">
        <v>7.2000000000000455</v>
      </c>
      <c r="L22199" t="str">
        <v>Rooney et al. 2020</v>
      </c>
      <c r="M22199" t="s">
        <v>2485</v>
      </c>
      <c r="O22199" s="14">
        <v>1.036617437509018E-2</v>
      </c>
      <c r="P22199" t="s">
        <v>2342</v>
      </c>
      <c r="Q22199" s="14">
        <v>-0.2</v>
      </c>
      <c r="R22199">
        <v>0.1</v>
      </c>
      <c r="S22199" s="14">
        <v>-20.790337013248493</v>
      </c>
      <c r="T22199">
        <v>0.1</v>
      </c>
      <c r="U22199" t="s">
        <v>2479</v>
      </c>
      <c r="V22199">
        <v>1</v>
      </c>
      <c r="W22199" t="s">
        <v>2570</v>
      </c>
      <c r="AC22199" t="s">
        <v>1308</v>
      </c>
    </row>
    <row r="22200" spans="1:29" x14ac:dyDescent="0.3">
      <c r="A22200">
        <v>29921</v>
      </c>
      <c r="B22200" s="15" t="s">
        <v>892</v>
      </c>
      <c r="C22200" t="str">
        <f>_xlfn.XLOOKUP($B22200, STANDARDS!$A:$A, STANDARDS!$B:$B,,0,2)</f>
        <v>Gametrail Fm, Rackla Gp</v>
      </c>
      <c r="D22200" t="s">
        <v>517</v>
      </c>
      <c r="E22200" t="s">
        <v>2278</v>
      </c>
      <c r="F22200">
        <v>139.5</v>
      </c>
      <c r="G22200">
        <v>64.5</v>
      </c>
      <c r="H22200">
        <v>1.5</v>
      </c>
      <c r="I22200" t="s">
        <v>1816</v>
      </c>
      <c r="J22200" cm="1">
        <f t="array" ref="J22200:L22200">_xlfn.XLOOKUP($C22200, AGE!$A:$A,AGE!$B:$D,,0,2)</f>
        <v>571.5</v>
      </c>
      <c r="K22200">
        <v>7.2000000000000455</v>
      </c>
      <c r="L22200" t="str">
        <v>Rooney et al. 2020</v>
      </c>
      <c r="M22200" t="s">
        <v>2485</v>
      </c>
      <c r="O22200" s="14"/>
      <c r="P22200" t="s">
        <v>2342</v>
      </c>
      <c r="Q22200" s="14">
        <v>-2.78</v>
      </c>
      <c r="R22200">
        <v>0.1</v>
      </c>
      <c r="S22200" s="14"/>
      <c r="V22200">
        <v>1</v>
      </c>
      <c r="W22200" t="s">
        <v>2570</v>
      </c>
      <c r="AC22200" t="s">
        <v>1308</v>
      </c>
    </row>
    <row r="22201" spans="1:29" x14ac:dyDescent="0.3">
      <c r="A22201">
        <v>29922</v>
      </c>
      <c r="B22201" s="15" t="s">
        <v>892</v>
      </c>
      <c r="C22201" t="str">
        <f>_xlfn.XLOOKUP($B22201, STANDARDS!$A:$A, STANDARDS!$B:$B,,0,2)</f>
        <v>Gametrail Fm, Rackla Gp</v>
      </c>
      <c r="D22201" t="s">
        <v>517</v>
      </c>
      <c r="E22201" t="s">
        <v>2278</v>
      </c>
      <c r="F22201">
        <v>139.5</v>
      </c>
      <c r="G22201">
        <v>64.5</v>
      </c>
      <c r="H22201">
        <v>1.5</v>
      </c>
      <c r="I22201" t="s">
        <v>1816</v>
      </c>
      <c r="J22201" cm="1">
        <f t="array" ref="J22201:L22201">_xlfn.XLOOKUP($C22201, AGE!$A:$A,AGE!$B:$D,,0,2)</f>
        <v>571.5</v>
      </c>
      <c r="K22201">
        <v>7.2000000000000455</v>
      </c>
      <c r="L22201" t="str">
        <v>Rooney et al. 2020</v>
      </c>
      <c r="M22201" t="s">
        <v>2485</v>
      </c>
      <c r="O22201" s="14">
        <v>0.71813511627509863</v>
      </c>
      <c r="P22201" t="s">
        <v>2342</v>
      </c>
      <c r="Q22201" s="14">
        <v>-6.85</v>
      </c>
      <c r="R22201">
        <v>0.1</v>
      </c>
      <c r="S22201" s="14">
        <v>-13.337036368761932</v>
      </c>
      <c r="T22201">
        <v>0.1</v>
      </c>
      <c r="U22201" t="s">
        <v>2479</v>
      </c>
      <c r="V22201">
        <v>1</v>
      </c>
      <c r="W22201" t="s">
        <v>2570</v>
      </c>
      <c r="AC22201" t="s">
        <v>1308</v>
      </c>
    </row>
    <row r="22202" spans="1:29" x14ac:dyDescent="0.3">
      <c r="A22202">
        <v>29923</v>
      </c>
      <c r="B22202" s="15" t="s">
        <v>892</v>
      </c>
      <c r="C22202" t="str">
        <f>_xlfn.XLOOKUP($B22202, STANDARDS!$A:$A, STANDARDS!$B:$B,,0,2)</f>
        <v>Gametrail Fm, Rackla Gp</v>
      </c>
      <c r="D22202" t="s">
        <v>517</v>
      </c>
      <c r="E22202" t="s">
        <v>2278</v>
      </c>
      <c r="F22202">
        <v>139.5</v>
      </c>
      <c r="G22202">
        <v>64.5</v>
      </c>
      <c r="H22202">
        <v>1.5</v>
      </c>
      <c r="I22202" t="s">
        <v>1816</v>
      </c>
      <c r="J22202" cm="1">
        <f t="array" ref="J22202:L22202">_xlfn.XLOOKUP($C22202, AGE!$A:$A,AGE!$B:$D,,0,2)</f>
        <v>571.5</v>
      </c>
      <c r="K22202">
        <v>7.2000000000000455</v>
      </c>
      <c r="L22202" t="str">
        <v>Rooney et al. 2020</v>
      </c>
      <c r="M22202" t="s">
        <v>2485</v>
      </c>
      <c r="O22202" s="14"/>
      <c r="P22202" t="s">
        <v>2342</v>
      </c>
      <c r="Q22202" s="14">
        <v>-8.06</v>
      </c>
      <c r="R22202">
        <v>0.1</v>
      </c>
      <c r="S22202" s="14"/>
      <c r="V22202">
        <v>1</v>
      </c>
      <c r="W22202" t="s">
        <v>2570</v>
      </c>
      <c r="AC22202" t="s">
        <v>1308</v>
      </c>
    </row>
    <row r="22203" spans="1:29" x14ac:dyDescent="0.3">
      <c r="A22203">
        <v>29924</v>
      </c>
      <c r="B22203" s="15" t="s">
        <v>892</v>
      </c>
      <c r="C22203" t="str">
        <f>_xlfn.XLOOKUP($B22203, STANDARDS!$A:$A, STANDARDS!$B:$B,,0,2)</f>
        <v>Gametrail Fm, Rackla Gp</v>
      </c>
      <c r="D22203" t="s">
        <v>517</v>
      </c>
      <c r="E22203" t="s">
        <v>2278</v>
      </c>
      <c r="F22203">
        <v>139.5</v>
      </c>
      <c r="G22203">
        <v>64.5</v>
      </c>
      <c r="H22203">
        <v>1.5</v>
      </c>
      <c r="I22203" t="s">
        <v>1816</v>
      </c>
      <c r="J22203" cm="1">
        <f t="array" ref="J22203:L22203">_xlfn.XLOOKUP($C22203, AGE!$A:$A,AGE!$B:$D,,0,2)</f>
        <v>571.5</v>
      </c>
      <c r="K22203">
        <v>7.2000000000000455</v>
      </c>
      <c r="L22203" t="str">
        <v>Rooney et al. 2020</v>
      </c>
      <c r="M22203" t="s">
        <v>2485</v>
      </c>
      <c r="O22203" s="14"/>
      <c r="P22203" t="s">
        <v>2342</v>
      </c>
      <c r="Q22203" s="14">
        <v>-7.38</v>
      </c>
      <c r="R22203">
        <v>0.1</v>
      </c>
      <c r="S22203" s="14"/>
      <c r="V22203">
        <v>1</v>
      </c>
      <c r="W22203" t="s">
        <v>2570</v>
      </c>
      <c r="AC22203" t="s">
        <v>1308</v>
      </c>
    </row>
    <row r="22204" spans="1:29" x14ac:dyDescent="0.3">
      <c r="A22204">
        <v>29925</v>
      </c>
      <c r="B22204" s="15" t="s">
        <v>892</v>
      </c>
      <c r="C22204" t="str">
        <f>_xlfn.XLOOKUP($B22204, STANDARDS!$A:$A, STANDARDS!$B:$B,,0,2)</f>
        <v>Gametrail Fm, Rackla Gp</v>
      </c>
      <c r="D22204" t="s">
        <v>517</v>
      </c>
      <c r="E22204" t="s">
        <v>2278</v>
      </c>
      <c r="F22204">
        <v>139.5</v>
      </c>
      <c r="G22204">
        <v>64.5</v>
      </c>
      <c r="H22204">
        <v>1.5</v>
      </c>
      <c r="I22204" t="s">
        <v>1816</v>
      </c>
      <c r="J22204" cm="1">
        <f t="array" ref="J22204:L22204">_xlfn.XLOOKUP($C22204, AGE!$A:$A,AGE!$B:$D,,0,2)</f>
        <v>571.5</v>
      </c>
      <c r="K22204">
        <v>7.2000000000000455</v>
      </c>
      <c r="L22204" t="str">
        <v>Rooney et al. 2020</v>
      </c>
      <c r="M22204" t="s">
        <v>2485</v>
      </c>
      <c r="O22204" s="14"/>
      <c r="P22204" t="s">
        <v>2342</v>
      </c>
      <c r="Q22204" s="14">
        <v>-8.11</v>
      </c>
      <c r="R22204">
        <v>0.1</v>
      </c>
      <c r="S22204" s="14"/>
      <c r="V22204">
        <v>1</v>
      </c>
      <c r="W22204" t="s">
        <v>2570</v>
      </c>
      <c r="AC22204" t="s">
        <v>1308</v>
      </c>
    </row>
    <row r="22205" spans="1:29" x14ac:dyDescent="0.3">
      <c r="A22205">
        <v>29926</v>
      </c>
      <c r="B22205" s="15" t="s">
        <v>892</v>
      </c>
      <c r="C22205" t="str">
        <f>_xlfn.XLOOKUP($B22205, STANDARDS!$A:$A, STANDARDS!$B:$B,,0,2)</f>
        <v>Gametrail Fm, Rackla Gp</v>
      </c>
      <c r="D22205" t="s">
        <v>517</v>
      </c>
      <c r="E22205" t="s">
        <v>2278</v>
      </c>
      <c r="F22205">
        <v>139.5</v>
      </c>
      <c r="G22205">
        <v>64.5</v>
      </c>
      <c r="H22205">
        <v>1.5</v>
      </c>
      <c r="I22205" t="s">
        <v>1816</v>
      </c>
      <c r="J22205" cm="1">
        <f t="array" ref="J22205:L22205">_xlfn.XLOOKUP($C22205, AGE!$A:$A,AGE!$B:$D,,0,2)</f>
        <v>571.5</v>
      </c>
      <c r="K22205">
        <v>7.2000000000000455</v>
      </c>
      <c r="L22205" t="str">
        <v>Rooney et al. 2020</v>
      </c>
      <c r="M22205" t="s">
        <v>2485</v>
      </c>
      <c r="O22205" s="14"/>
      <c r="P22205" t="s">
        <v>2342</v>
      </c>
      <c r="Q22205" s="14">
        <v>-7.05</v>
      </c>
      <c r="R22205">
        <v>0.1</v>
      </c>
      <c r="S22205" s="14"/>
      <c r="V22205">
        <v>1</v>
      </c>
      <c r="W22205" t="s">
        <v>2570</v>
      </c>
      <c r="AC22205" t="s">
        <v>1308</v>
      </c>
    </row>
    <row r="22206" spans="1:29" x14ac:dyDescent="0.3">
      <c r="A22206">
        <v>29927</v>
      </c>
      <c r="B22206" s="15" t="s">
        <v>892</v>
      </c>
      <c r="C22206" t="str">
        <f>_xlfn.XLOOKUP($B22206, STANDARDS!$A:$A, STANDARDS!$B:$B,,0,2)</f>
        <v>Gametrail Fm, Rackla Gp</v>
      </c>
      <c r="D22206" t="s">
        <v>517</v>
      </c>
      <c r="E22206" t="s">
        <v>2278</v>
      </c>
      <c r="F22206">
        <v>139.5</v>
      </c>
      <c r="G22206">
        <v>64.5</v>
      </c>
      <c r="H22206">
        <v>1.5</v>
      </c>
      <c r="I22206" t="s">
        <v>1816</v>
      </c>
      <c r="J22206" cm="1">
        <f t="array" ref="J22206:L22206">_xlfn.XLOOKUP($C22206, AGE!$A:$A,AGE!$B:$D,,0,2)</f>
        <v>571.5</v>
      </c>
      <c r="K22206">
        <v>7.2000000000000455</v>
      </c>
      <c r="L22206" t="str">
        <v>Rooney et al. 2020</v>
      </c>
      <c r="M22206" t="s">
        <v>2485</v>
      </c>
      <c r="O22206" s="14"/>
      <c r="P22206" t="s">
        <v>2342</v>
      </c>
      <c r="Q22206" s="14">
        <v>-7.07</v>
      </c>
      <c r="R22206">
        <v>0.1</v>
      </c>
      <c r="S22206" s="14">
        <v>-5.7047983761437244</v>
      </c>
      <c r="T22206">
        <v>0.1</v>
      </c>
      <c r="U22206" t="s">
        <v>2479</v>
      </c>
      <c r="V22206">
        <v>1</v>
      </c>
      <c r="W22206" t="s">
        <v>2570</v>
      </c>
      <c r="AC22206" t="s">
        <v>1308</v>
      </c>
    </row>
    <row r="22207" spans="1:29" x14ac:dyDescent="0.3">
      <c r="A22207">
        <v>29928</v>
      </c>
      <c r="B22207" s="15" t="s">
        <v>892</v>
      </c>
      <c r="C22207" t="str">
        <f>_xlfn.XLOOKUP($B22207, STANDARDS!$A:$A, STANDARDS!$B:$B,,0,2)</f>
        <v>Gametrail Fm, Rackla Gp</v>
      </c>
      <c r="D22207" t="s">
        <v>517</v>
      </c>
      <c r="E22207" t="s">
        <v>2278</v>
      </c>
      <c r="F22207">
        <v>139.5</v>
      </c>
      <c r="G22207">
        <v>64.5</v>
      </c>
      <c r="H22207">
        <v>1.5</v>
      </c>
      <c r="I22207" t="s">
        <v>1816</v>
      </c>
      <c r="J22207" cm="1">
        <f t="array" ref="J22207:L22207">_xlfn.XLOOKUP($C22207, AGE!$A:$A,AGE!$B:$D,,0,2)</f>
        <v>571.5</v>
      </c>
      <c r="K22207">
        <v>7.2000000000000455</v>
      </c>
      <c r="L22207" t="str">
        <v>Rooney et al. 2020</v>
      </c>
      <c r="M22207" t="s">
        <v>2485</v>
      </c>
      <c r="O22207" s="14">
        <v>0.31462504991933155</v>
      </c>
      <c r="P22207" t="s">
        <v>2342</v>
      </c>
      <c r="Q22207" s="14">
        <v>-7.83</v>
      </c>
      <c r="R22207">
        <v>0.1</v>
      </c>
      <c r="S22207" s="14">
        <v>-14.494772321015294</v>
      </c>
      <c r="T22207">
        <v>0.1</v>
      </c>
      <c r="U22207" t="s">
        <v>2479</v>
      </c>
      <c r="V22207">
        <v>1</v>
      </c>
      <c r="W22207" t="s">
        <v>2570</v>
      </c>
      <c r="AC22207" t="s">
        <v>1308</v>
      </c>
    </row>
    <row r="22208" spans="1:29" x14ac:dyDescent="0.3">
      <c r="A22208">
        <v>29929</v>
      </c>
      <c r="B22208" s="15" t="s">
        <v>892</v>
      </c>
      <c r="C22208" t="str">
        <f>_xlfn.XLOOKUP($B22208, STANDARDS!$A:$A, STANDARDS!$B:$B,,0,2)</f>
        <v>Gametrail Fm, Rackla Gp</v>
      </c>
      <c r="D22208" t="s">
        <v>517</v>
      </c>
      <c r="E22208" t="s">
        <v>2278</v>
      </c>
      <c r="F22208">
        <v>139.5</v>
      </c>
      <c r="G22208">
        <v>64.5</v>
      </c>
      <c r="H22208">
        <v>1.5</v>
      </c>
      <c r="I22208" t="s">
        <v>1816</v>
      </c>
      <c r="J22208" cm="1">
        <f t="array" ref="J22208:L22208">_xlfn.XLOOKUP($C22208, AGE!$A:$A,AGE!$B:$D,,0,2)</f>
        <v>571.5</v>
      </c>
      <c r="K22208">
        <v>7.2000000000000455</v>
      </c>
      <c r="L22208" t="str">
        <v>Rooney et al. 2020</v>
      </c>
      <c r="M22208" t="s">
        <v>2485</v>
      </c>
      <c r="O22208" s="14">
        <v>0.23389628588512285</v>
      </c>
      <c r="P22208" t="s">
        <v>2342</v>
      </c>
      <c r="Q22208" s="14">
        <v>-7.68</v>
      </c>
      <c r="R22208">
        <v>0.1</v>
      </c>
      <c r="S22208" s="14">
        <v>-22.454567692508196</v>
      </c>
      <c r="T22208">
        <v>0.1</v>
      </c>
      <c r="U22208" t="s">
        <v>2479</v>
      </c>
      <c r="V22208">
        <v>1</v>
      </c>
      <c r="W22208" t="s">
        <v>2570</v>
      </c>
      <c r="AC22208" t="s">
        <v>1308</v>
      </c>
    </row>
    <row r="22209" spans="1:29" x14ac:dyDescent="0.3">
      <c r="A22209">
        <v>29930</v>
      </c>
      <c r="B22209" s="15" t="s">
        <v>892</v>
      </c>
      <c r="C22209" t="str">
        <f>_xlfn.XLOOKUP($B22209, STANDARDS!$A:$A, STANDARDS!$B:$B,,0,2)</f>
        <v>Gametrail Fm, Rackla Gp</v>
      </c>
      <c r="D22209" t="s">
        <v>517</v>
      </c>
      <c r="E22209" t="s">
        <v>2278</v>
      </c>
      <c r="F22209">
        <v>139.5</v>
      </c>
      <c r="G22209">
        <v>64.5</v>
      </c>
      <c r="H22209">
        <v>1.5</v>
      </c>
      <c r="I22209" t="s">
        <v>1816</v>
      </c>
      <c r="J22209" cm="1">
        <f t="array" ref="J22209:L22209">_xlfn.XLOOKUP($C22209, AGE!$A:$A,AGE!$B:$D,,0,2)</f>
        <v>571.5</v>
      </c>
      <c r="K22209">
        <v>7.2000000000000455</v>
      </c>
      <c r="L22209" t="str">
        <v>Rooney et al. 2020</v>
      </c>
      <c r="M22209" t="s">
        <v>2485</v>
      </c>
      <c r="O22209" s="14">
        <v>3.8999591629961743E-2</v>
      </c>
      <c r="P22209" t="s">
        <v>2342</v>
      </c>
      <c r="Q22209" s="14">
        <v>-7.04</v>
      </c>
      <c r="R22209">
        <v>0.1</v>
      </c>
      <c r="S22209" s="14">
        <v>-14.022120975959366</v>
      </c>
      <c r="T22209">
        <v>0.1</v>
      </c>
      <c r="U22209" t="s">
        <v>2479</v>
      </c>
      <c r="V22209">
        <v>1</v>
      </c>
      <c r="W22209" t="s">
        <v>2570</v>
      </c>
      <c r="AC22209" t="s">
        <v>1308</v>
      </c>
    </row>
    <row r="22210" spans="1:29" x14ac:dyDescent="0.3">
      <c r="A22210">
        <v>29931</v>
      </c>
      <c r="B22210" s="15" t="s">
        <v>892</v>
      </c>
      <c r="C22210" t="str">
        <f>_xlfn.XLOOKUP($B22210, STANDARDS!$A:$A, STANDARDS!$B:$B,,0,2)</f>
        <v>Gametrail Fm, Rackla Gp</v>
      </c>
      <c r="D22210" t="s">
        <v>517</v>
      </c>
      <c r="E22210" t="s">
        <v>2278</v>
      </c>
      <c r="F22210">
        <v>139.5</v>
      </c>
      <c r="G22210">
        <v>64.5</v>
      </c>
      <c r="H22210">
        <v>1.5</v>
      </c>
      <c r="I22210" t="s">
        <v>1816</v>
      </c>
      <c r="J22210" cm="1">
        <f t="array" ref="J22210:L22210">_xlfn.XLOOKUP($C22210, AGE!$A:$A,AGE!$B:$D,,0,2)</f>
        <v>571.5</v>
      </c>
      <c r="K22210">
        <v>7.2000000000000455</v>
      </c>
      <c r="L22210" t="str">
        <v>Rooney et al. 2020</v>
      </c>
      <c r="M22210" t="s">
        <v>2485</v>
      </c>
      <c r="O22210" s="14">
        <v>1.9088092121870563</v>
      </c>
      <c r="P22210" t="s">
        <v>2342</v>
      </c>
      <c r="Q22210" s="14">
        <v>-6.85</v>
      </c>
      <c r="R22210">
        <v>0.1</v>
      </c>
      <c r="S22210" s="14">
        <v>-12.908275138216846</v>
      </c>
      <c r="T22210">
        <v>0.1</v>
      </c>
      <c r="U22210" t="s">
        <v>2479</v>
      </c>
      <c r="V22210">
        <v>1</v>
      </c>
      <c r="W22210" t="s">
        <v>2570</v>
      </c>
      <c r="AC22210" t="s">
        <v>1308</v>
      </c>
    </row>
    <row r="22211" spans="1:29" x14ac:dyDescent="0.3">
      <c r="A22211">
        <v>29932</v>
      </c>
      <c r="B22211" s="15" t="s">
        <v>892</v>
      </c>
      <c r="C22211" t="str">
        <f>_xlfn.XLOOKUP($B22211, STANDARDS!$A:$A, STANDARDS!$B:$B,,0,2)</f>
        <v>Gametrail Fm, Rackla Gp</v>
      </c>
      <c r="D22211" t="s">
        <v>517</v>
      </c>
      <c r="E22211" t="s">
        <v>2278</v>
      </c>
      <c r="F22211">
        <v>139.5</v>
      </c>
      <c r="G22211">
        <v>64.5</v>
      </c>
      <c r="H22211">
        <v>1.5</v>
      </c>
      <c r="I22211" t="s">
        <v>1816</v>
      </c>
      <c r="J22211" cm="1">
        <f t="array" ref="J22211:L22211">_xlfn.XLOOKUP($C22211, AGE!$A:$A,AGE!$B:$D,,0,2)</f>
        <v>571.5</v>
      </c>
      <c r="K22211">
        <v>7.2000000000000455</v>
      </c>
      <c r="L22211" t="str">
        <v>Rooney et al. 2020</v>
      </c>
      <c r="M22211" t="s">
        <v>2485</v>
      </c>
      <c r="O22211" s="14"/>
      <c r="P22211" t="s">
        <v>2342</v>
      </c>
      <c r="Q22211" s="14">
        <v>-7.17</v>
      </c>
      <c r="R22211">
        <v>0.1</v>
      </c>
      <c r="S22211" s="14">
        <v>-11.845555491564395</v>
      </c>
      <c r="T22211">
        <v>0.1</v>
      </c>
      <c r="U22211" t="s">
        <v>2479</v>
      </c>
      <c r="V22211">
        <v>1</v>
      </c>
      <c r="W22211" t="s">
        <v>2570</v>
      </c>
      <c r="AC22211" t="s">
        <v>1308</v>
      </c>
    </row>
    <row r="22212" spans="1:29" x14ac:dyDescent="0.3">
      <c r="A22212">
        <v>29933</v>
      </c>
      <c r="B22212" s="15" t="s">
        <v>892</v>
      </c>
      <c r="C22212" t="str">
        <f>_xlfn.XLOOKUP($B22212, STANDARDS!$A:$A, STANDARDS!$B:$B,,0,2)</f>
        <v>Gametrail Fm, Rackla Gp</v>
      </c>
      <c r="D22212" t="s">
        <v>517</v>
      </c>
      <c r="E22212" t="s">
        <v>2278</v>
      </c>
      <c r="F22212">
        <v>139.5</v>
      </c>
      <c r="G22212">
        <v>64.5</v>
      </c>
      <c r="H22212">
        <v>1.5</v>
      </c>
      <c r="I22212" t="s">
        <v>1816</v>
      </c>
      <c r="J22212" cm="1">
        <f t="array" ref="J22212:L22212">_xlfn.XLOOKUP($C22212, AGE!$A:$A,AGE!$B:$D,,0,2)</f>
        <v>571.5</v>
      </c>
      <c r="K22212">
        <v>7.2000000000000455</v>
      </c>
      <c r="L22212" t="str">
        <v>Rooney et al. 2020</v>
      </c>
      <c r="M22212" t="s">
        <v>2485</v>
      </c>
      <c r="O22212" s="14"/>
      <c r="P22212" t="s">
        <v>2342</v>
      </c>
      <c r="Q22212" s="14">
        <v>-6.89</v>
      </c>
      <c r="R22212">
        <v>0.1</v>
      </c>
      <c r="S22212" s="14">
        <v>-9.2377951094823523</v>
      </c>
      <c r="T22212">
        <v>0.1</v>
      </c>
      <c r="U22212" t="s">
        <v>2479</v>
      </c>
      <c r="V22212">
        <v>1</v>
      </c>
      <c r="W22212" t="s">
        <v>2570</v>
      </c>
      <c r="AC22212" t="s">
        <v>1308</v>
      </c>
    </row>
    <row r="22213" spans="1:29" x14ac:dyDescent="0.3">
      <c r="A22213">
        <v>29934</v>
      </c>
      <c r="B22213" s="15" t="s">
        <v>892</v>
      </c>
      <c r="C22213" t="str">
        <f>_xlfn.XLOOKUP($B22213, STANDARDS!$A:$A, STANDARDS!$B:$B,,0,2)</f>
        <v>Gametrail Fm, Rackla Gp</v>
      </c>
      <c r="D22213" t="s">
        <v>517</v>
      </c>
      <c r="E22213" t="s">
        <v>2278</v>
      </c>
      <c r="F22213">
        <v>139.5</v>
      </c>
      <c r="G22213">
        <v>64.5</v>
      </c>
      <c r="H22213">
        <v>1.5</v>
      </c>
      <c r="I22213" t="s">
        <v>1816</v>
      </c>
      <c r="J22213" cm="1">
        <f t="array" ref="J22213:L22213">_xlfn.XLOOKUP($C22213, AGE!$A:$A,AGE!$B:$D,,0,2)</f>
        <v>571.5</v>
      </c>
      <c r="K22213">
        <v>7.2000000000000455</v>
      </c>
      <c r="L22213" t="str">
        <v>Rooney et al. 2020</v>
      </c>
      <c r="M22213" t="s">
        <v>2485</v>
      </c>
      <c r="O22213" s="14">
        <v>4.6851771799502319E-2</v>
      </c>
      <c r="P22213" t="s">
        <v>2342</v>
      </c>
      <c r="Q22213" s="14">
        <v>-7.42</v>
      </c>
      <c r="R22213">
        <v>0.1</v>
      </c>
      <c r="S22213" s="14">
        <v>-23.673794673079563</v>
      </c>
      <c r="T22213">
        <v>0.1</v>
      </c>
      <c r="U22213" t="s">
        <v>2479</v>
      </c>
      <c r="V22213">
        <v>1</v>
      </c>
      <c r="W22213" t="s">
        <v>2570</v>
      </c>
      <c r="AC22213" t="s">
        <v>1308</v>
      </c>
    </row>
    <row r="22214" spans="1:29" x14ac:dyDescent="0.3">
      <c r="A22214">
        <v>29935</v>
      </c>
      <c r="B22214" s="15" t="s">
        <v>892</v>
      </c>
      <c r="C22214" t="str">
        <f>_xlfn.XLOOKUP($B22214, STANDARDS!$A:$A, STANDARDS!$B:$B,,0,2)</f>
        <v>Gametrail Fm, Rackla Gp</v>
      </c>
      <c r="D22214" t="s">
        <v>517</v>
      </c>
      <c r="E22214" t="s">
        <v>2278</v>
      </c>
      <c r="F22214">
        <v>139.5</v>
      </c>
      <c r="G22214">
        <v>64.5</v>
      </c>
      <c r="H22214">
        <v>1.5</v>
      </c>
      <c r="I22214" t="s">
        <v>1816</v>
      </c>
      <c r="J22214" cm="1">
        <f t="array" ref="J22214:L22214">_xlfn.XLOOKUP($C22214, AGE!$A:$A,AGE!$B:$D,,0,2)</f>
        <v>571.5</v>
      </c>
      <c r="K22214">
        <v>7.2000000000000455</v>
      </c>
      <c r="L22214" t="str">
        <v>Rooney et al. 2020</v>
      </c>
      <c r="M22214" t="s">
        <v>2485</v>
      </c>
      <c r="O22214" s="14">
        <v>0.4671342994732437</v>
      </c>
      <c r="P22214" t="s">
        <v>2342</v>
      </c>
      <c r="Q22214" s="14">
        <v>-7.71</v>
      </c>
      <c r="R22214">
        <v>0.1</v>
      </c>
      <c r="S22214" s="14">
        <v>-13.303621461997027</v>
      </c>
      <c r="T22214">
        <v>0.1</v>
      </c>
      <c r="U22214" t="s">
        <v>2479</v>
      </c>
      <c r="V22214">
        <v>1</v>
      </c>
      <c r="W22214" t="s">
        <v>2570</v>
      </c>
      <c r="AC22214" t="s">
        <v>1308</v>
      </c>
    </row>
    <row r="22215" spans="1:29" x14ac:dyDescent="0.3">
      <c r="A22215">
        <v>29936</v>
      </c>
      <c r="B22215" s="15" t="s">
        <v>892</v>
      </c>
      <c r="C22215" t="str">
        <f>_xlfn.XLOOKUP($B22215, STANDARDS!$A:$A, STANDARDS!$B:$B,,0,2)</f>
        <v>Gametrail Fm, Rackla Gp</v>
      </c>
      <c r="D22215" t="s">
        <v>517</v>
      </c>
      <c r="E22215" t="s">
        <v>2278</v>
      </c>
      <c r="F22215">
        <v>139.5</v>
      </c>
      <c r="G22215">
        <v>64.5</v>
      </c>
      <c r="H22215">
        <v>1.5</v>
      </c>
      <c r="I22215" t="s">
        <v>1816</v>
      </c>
      <c r="J22215" cm="1">
        <f t="array" ref="J22215:L22215">_xlfn.XLOOKUP($C22215, AGE!$A:$A,AGE!$B:$D,,0,2)</f>
        <v>571.5</v>
      </c>
      <c r="K22215">
        <v>7.2000000000000455</v>
      </c>
      <c r="L22215" t="str">
        <v>Rooney et al. 2020</v>
      </c>
      <c r="M22215" t="s">
        <v>2485</v>
      </c>
      <c r="O22215" s="14">
        <v>0.23181321681843267</v>
      </c>
      <c r="P22215" t="s">
        <v>2342</v>
      </c>
      <c r="Q22215" s="14">
        <v>-7.71</v>
      </c>
      <c r="R22215">
        <v>0.1</v>
      </c>
      <c r="S22215" s="14">
        <v>-21.576662701045421</v>
      </c>
      <c r="T22215">
        <v>0.1</v>
      </c>
      <c r="U22215" t="s">
        <v>2479</v>
      </c>
      <c r="V22215">
        <v>1</v>
      </c>
      <c r="W22215" t="s">
        <v>2570</v>
      </c>
      <c r="AC22215" t="s">
        <v>1308</v>
      </c>
    </row>
    <row r="22216" spans="1:29" x14ac:dyDescent="0.3">
      <c r="A22216">
        <v>29937</v>
      </c>
      <c r="B22216" s="15" t="s">
        <v>892</v>
      </c>
      <c r="C22216" t="str">
        <f>_xlfn.XLOOKUP($B22216, STANDARDS!$A:$A, STANDARDS!$B:$B,,0,2)</f>
        <v>Gametrail Fm, Rackla Gp</v>
      </c>
      <c r="D22216" t="s">
        <v>517</v>
      </c>
      <c r="E22216" t="s">
        <v>2278</v>
      </c>
      <c r="F22216">
        <v>139.5</v>
      </c>
      <c r="G22216">
        <v>64.5</v>
      </c>
      <c r="H22216">
        <v>1.5</v>
      </c>
      <c r="I22216" t="s">
        <v>1816</v>
      </c>
      <c r="J22216" cm="1">
        <f t="array" ref="J22216:L22216">_xlfn.XLOOKUP($C22216, AGE!$A:$A,AGE!$B:$D,,0,2)</f>
        <v>571.5</v>
      </c>
      <c r="K22216">
        <v>7.2000000000000455</v>
      </c>
      <c r="L22216" t="str">
        <v>Rooney et al. 2020</v>
      </c>
      <c r="M22216" t="s">
        <v>2485</v>
      </c>
      <c r="O22216" s="14">
        <v>2.0547672316563328</v>
      </c>
      <c r="P22216" t="s">
        <v>2342</v>
      </c>
      <c r="Q22216" s="14">
        <v>-7</v>
      </c>
      <c r="R22216">
        <v>0.1</v>
      </c>
      <c r="S22216" s="14">
        <v>-16.531270248615431</v>
      </c>
      <c r="T22216">
        <v>0.1</v>
      </c>
      <c r="U22216" t="s">
        <v>2479</v>
      </c>
      <c r="V22216">
        <v>1</v>
      </c>
      <c r="W22216" t="s">
        <v>2570</v>
      </c>
      <c r="AC22216" t="s">
        <v>1308</v>
      </c>
    </row>
    <row r="22217" spans="1:29" x14ac:dyDescent="0.3">
      <c r="A22217">
        <v>29938</v>
      </c>
      <c r="B22217" s="15" t="s">
        <v>892</v>
      </c>
      <c r="C22217" t="str">
        <f>_xlfn.XLOOKUP($B22217, STANDARDS!$A:$A, STANDARDS!$B:$B,,0,2)</f>
        <v>Gametrail Fm, Rackla Gp</v>
      </c>
      <c r="D22217" t="s">
        <v>517</v>
      </c>
      <c r="E22217" t="s">
        <v>2278</v>
      </c>
      <c r="F22217">
        <v>139.5</v>
      </c>
      <c r="G22217">
        <v>64.5</v>
      </c>
      <c r="H22217">
        <v>1.5</v>
      </c>
      <c r="I22217" t="s">
        <v>1816</v>
      </c>
      <c r="J22217" cm="1">
        <f t="array" ref="J22217:L22217">_xlfn.XLOOKUP($C22217, AGE!$A:$A,AGE!$B:$D,,0,2)</f>
        <v>571.5</v>
      </c>
      <c r="K22217">
        <v>7.2000000000000455</v>
      </c>
      <c r="L22217" t="str">
        <v>Rooney et al. 2020</v>
      </c>
      <c r="M22217" t="s">
        <v>2485</v>
      </c>
      <c r="O22217" s="14">
        <v>6.7924224109846013E-2</v>
      </c>
      <c r="P22217" t="s">
        <v>2342</v>
      </c>
      <c r="Q22217" s="14">
        <v>-6.38</v>
      </c>
      <c r="R22217">
        <v>0.1</v>
      </c>
      <c r="S22217" s="14">
        <v>-16.075848391371107</v>
      </c>
      <c r="T22217">
        <v>0.1</v>
      </c>
      <c r="U22217" t="s">
        <v>2479</v>
      </c>
      <c r="V22217">
        <v>1</v>
      </c>
      <c r="W22217" t="s">
        <v>2570</v>
      </c>
      <c r="AC22217" t="s">
        <v>1308</v>
      </c>
    </row>
    <row r="22218" spans="1:29" x14ac:dyDescent="0.3">
      <c r="A22218">
        <v>29939</v>
      </c>
      <c r="B22218" s="15" t="s">
        <v>892</v>
      </c>
      <c r="C22218" t="str">
        <f>_xlfn.XLOOKUP($B22218, STANDARDS!$A:$A, STANDARDS!$B:$B,,0,2)</f>
        <v>Gametrail Fm, Rackla Gp</v>
      </c>
      <c r="D22218" t="s">
        <v>517</v>
      </c>
      <c r="E22218" t="s">
        <v>2278</v>
      </c>
      <c r="F22218">
        <v>139.5</v>
      </c>
      <c r="G22218">
        <v>64.5</v>
      </c>
      <c r="H22218">
        <v>1.5</v>
      </c>
      <c r="I22218" t="s">
        <v>1816</v>
      </c>
      <c r="J22218" cm="1">
        <f t="array" ref="J22218:L22218">_xlfn.XLOOKUP($C22218, AGE!$A:$A,AGE!$B:$D,,0,2)</f>
        <v>571.5</v>
      </c>
      <c r="K22218">
        <v>7.2000000000000455</v>
      </c>
      <c r="L22218" t="str">
        <v>Rooney et al. 2020</v>
      </c>
      <c r="M22218" t="s">
        <v>2485</v>
      </c>
      <c r="O22218" s="14">
        <v>9.9931317831816593E-2</v>
      </c>
      <c r="P22218" t="s">
        <v>2342</v>
      </c>
      <c r="Q22218" s="14">
        <v>-7.72</v>
      </c>
      <c r="R22218">
        <v>0.1</v>
      </c>
      <c r="S22218" s="14">
        <v>-27.371824225411022</v>
      </c>
      <c r="T22218">
        <v>0.1</v>
      </c>
      <c r="U22218" t="s">
        <v>2479</v>
      </c>
      <c r="V22218">
        <v>1</v>
      </c>
      <c r="W22218" t="s">
        <v>2570</v>
      </c>
      <c r="AC22218" t="s">
        <v>1308</v>
      </c>
    </row>
    <row r="22219" spans="1:29" x14ac:dyDescent="0.3">
      <c r="A22219">
        <v>29940</v>
      </c>
      <c r="B22219" s="15" t="s">
        <v>892</v>
      </c>
      <c r="C22219" t="str">
        <f>_xlfn.XLOOKUP($B22219, STANDARDS!$A:$A, STANDARDS!$B:$B,,0,2)</f>
        <v>Gametrail Fm, Rackla Gp</v>
      </c>
      <c r="D22219" t="s">
        <v>517</v>
      </c>
      <c r="E22219" t="s">
        <v>2278</v>
      </c>
      <c r="F22219">
        <v>139.5</v>
      </c>
      <c r="G22219">
        <v>64.5</v>
      </c>
      <c r="H22219">
        <v>1.5</v>
      </c>
      <c r="I22219" t="s">
        <v>1816</v>
      </c>
      <c r="J22219" cm="1">
        <f t="array" ref="J22219:L22219">_xlfn.XLOOKUP($C22219, AGE!$A:$A,AGE!$B:$D,,0,2)</f>
        <v>571.5</v>
      </c>
      <c r="K22219">
        <v>7.2000000000000455</v>
      </c>
      <c r="L22219" t="str">
        <v>Rooney et al. 2020</v>
      </c>
      <c r="M22219" t="s">
        <v>2485</v>
      </c>
      <c r="O22219" s="14">
        <v>0.15207964989911252</v>
      </c>
      <c r="P22219" t="s">
        <v>2342</v>
      </c>
      <c r="Q22219" s="14">
        <v>-7.45</v>
      </c>
      <c r="R22219">
        <v>0.1</v>
      </c>
      <c r="S22219" s="14">
        <v>-14.88985725919321</v>
      </c>
      <c r="T22219">
        <v>0.1</v>
      </c>
      <c r="U22219" t="s">
        <v>2479</v>
      </c>
      <c r="V22219">
        <v>1</v>
      </c>
      <c r="W22219" t="s">
        <v>2570</v>
      </c>
      <c r="AC22219" t="s">
        <v>1308</v>
      </c>
    </row>
    <row r="22220" spans="1:29" x14ac:dyDescent="0.3">
      <c r="A22220">
        <v>29941</v>
      </c>
      <c r="B22220" s="15" t="s">
        <v>892</v>
      </c>
      <c r="C22220" t="str">
        <f>_xlfn.XLOOKUP($B22220, STANDARDS!$A:$A, STANDARDS!$B:$B,,0,2)</f>
        <v>Gametrail Fm, Rackla Gp</v>
      </c>
      <c r="D22220" t="s">
        <v>517</v>
      </c>
      <c r="E22220" t="s">
        <v>2278</v>
      </c>
      <c r="F22220">
        <v>139.5</v>
      </c>
      <c r="G22220">
        <v>64.5</v>
      </c>
      <c r="H22220">
        <v>1.5</v>
      </c>
      <c r="I22220" t="s">
        <v>1816</v>
      </c>
      <c r="J22220" cm="1">
        <f t="array" ref="J22220:L22220">_xlfn.XLOOKUP($C22220, AGE!$A:$A,AGE!$B:$D,,0,2)</f>
        <v>571.5</v>
      </c>
      <c r="K22220">
        <v>7.2000000000000455</v>
      </c>
      <c r="L22220" t="str">
        <v>Rooney et al. 2020</v>
      </c>
      <c r="M22220" t="s">
        <v>2485</v>
      </c>
      <c r="O22220" s="14">
        <v>0.25434766973643858</v>
      </c>
      <c r="P22220" t="s">
        <v>2342</v>
      </c>
      <c r="Q22220" s="14">
        <v>-7.48</v>
      </c>
      <c r="R22220">
        <v>0.1</v>
      </c>
      <c r="S22220" s="14">
        <v>-20.345536702522221</v>
      </c>
      <c r="T22220">
        <v>0.1</v>
      </c>
      <c r="U22220" t="s">
        <v>2479</v>
      </c>
      <c r="V22220">
        <v>1</v>
      </c>
      <c r="W22220" t="s">
        <v>2570</v>
      </c>
      <c r="AC22220" t="s">
        <v>1308</v>
      </c>
    </row>
    <row r="22221" spans="1:29" x14ac:dyDescent="0.3">
      <c r="A22221">
        <v>29942</v>
      </c>
      <c r="B22221" s="15" t="s">
        <v>892</v>
      </c>
      <c r="C22221" t="str">
        <f>_xlfn.XLOOKUP($B22221, STANDARDS!$A:$A, STANDARDS!$B:$B,,0,2)</f>
        <v>Gametrail Fm, Rackla Gp</v>
      </c>
      <c r="D22221" t="s">
        <v>517</v>
      </c>
      <c r="E22221" t="s">
        <v>2278</v>
      </c>
      <c r="F22221">
        <v>139.5</v>
      </c>
      <c r="G22221">
        <v>64.5</v>
      </c>
      <c r="H22221">
        <v>1.5</v>
      </c>
      <c r="I22221" t="s">
        <v>1816</v>
      </c>
      <c r="J22221" cm="1">
        <f t="array" ref="J22221:L22221">_xlfn.XLOOKUP($C22221, AGE!$A:$A,AGE!$B:$D,,0,2)</f>
        <v>571.5</v>
      </c>
      <c r="K22221">
        <v>7.2000000000000455</v>
      </c>
      <c r="L22221" t="str">
        <v>Rooney et al. 2020</v>
      </c>
      <c r="M22221" t="s">
        <v>2485</v>
      </c>
      <c r="O22221" s="14">
        <v>1.0956651393955836E-2</v>
      </c>
      <c r="P22221" t="s">
        <v>2342</v>
      </c>
      <c r="Q22221" s="14">
        <v>-7.25</v>
      </c>
      <c r="R22221">
        <v>0.1</v>
      </c>
      <c r="S22221" s="14">
        <v>-33.757036089449301</v>
      </c>
      <c r="T22221">
        <v>0.1</v>
      </c>
      <c r="U22221" t="s">
        <v>2479</v>
      </c>
      <c r="V22221">
        <v>1</v>
      </c>
      <c r="W22221" t="s">
        <v>2570</v>
      </c>
      <c r="AC22221" t="s">
        <v>1308</v>
      </c>
    </row>
    <row r="22222" spans="1:29" x14ac:dyDescent="0.3">
      <c r="A22222">
        <v>29943</v>
      </c>
      <c r="B22222" s="15" t="s">
        <v>892</v>
      </c>
      <c r="C22222" t="str">
        <f>_xlfn.XLOOKUP($B22222, STANDARDS!$A:$A, STANDARDS!$B:$B,,0,2)</f>
        <v>Gametrail Fm, Rackla Gp</v>
      </c>
      <c r="D22222" t="s">
        <v>517</v>
      </c>
      <c r="E22222" t="s">
        <v>2278</v>
      </c>
      <c r="F22222">
        <v>139.5</v>
      </c>
      <c r="G22222">
        <v>64.5</v>
      </c>
      <c r="H22222">
        <v>1.5</v>
      </c>
      <c r="I22222" t="s">
        <v>1816</v>
      </c>
      <c r="J22222" cm="1">
        <f t="array" ref="J22222:L22222">_xlfn.XLOOKUP($C22222, AGE!$A:$A,AGE!$B:$D,,0,2)</f>
        <v>571.5</v>
      </c>
      <c r="K22222">
        <v>7.2000000000000455</v>
      </c>
      <c r="L22222" t="str">
        <v>Rooney et al. 2020</v>
      </c>
      <c r="M22222" t="s">
        <v>2485</v>
      </c>
      <c r="O22222" s="14">
        <v>7.6490059831197207E-2</v>
      </c>
      <c r="P22222" t="s">
        <v>2342</v>
      </c>
      <c r="Q22222" s="14">
        <v>-5.85</v>
      </c>
      <c r="R22222">
        <v>0.1</v>
      </c>
      <c r="S22222" s="14">
        <v>-20.071885636720985</v>
      </c>
      <c r="T22222">
        <v>0.1</v>
      </c>
      <c r="U22222" t="s">
        <v>2479</v>
      </c>
      <c r="V22222">
        <v>1</v>
      </c>
      <c r="W22222" t="s">
        <v>2570</v>
      </c>
      <c r="AC22222" t="s">
        <v>1308</v>
      </c>
    </row>
    <row r="22223" spans="1:29" x14ac:dyDescent="0.3">
      <c r="A22223">
        <v>29944</v>
      </c>
      <c r="B22223" s="15" t="s">
        <v>892</v>
      </c>
      <c r="C22223" t="str">
        <f>_xlfn.XLOOKUP($B22223, STANDARDS!$A:$A, STANDARDS!$B:$B,,0,2)</f>
        <v>Gametrail Fm, Rackla Gp</v>
      </c>
      <c r="D22223" t="s">
        <v>517</v>
      </c>
      <c r="E22223" t="s">
        <v>2278</v>
      </c>
      <c r="F22223">
        <v>139.5</v>
      </c>
      <c r="G22223">
        <v>64.5</v>
      </c>
      <c r="H22223">
        <v>1.5</v>
      </c>
      <c r="I22223" t="s">
        <v>1816</v>
      </c>
      <c r="J22223" cm="1">
        <f t="array" ref="J22223:L22223">_xlfn.XLOOKUP($C22223, AGE!$A:$A,AGE!$B:$D,,0,2)</f>
        <v>571.5</v>
      </c>
      <c r="K22223">
        <v>7.2000000000000455</v>
      </c>
      <c r="L22223" t="str">
        <v>Rooney et al. 2020</v>
      </c>
      <c r="M22223" t="s">
        <v>2485</v>
      </c>
      <c r="O22223" s="14">
        <v>4.4468905485809826E-2</v>
      </c>
      <c r="P22223" t="s">
        <v>2342</v>
      </c>
      <c r="Q22223" s="14">
        <v>-7.1</v>
      </c>
      <c r="R22223">
        <v>0.1</v>
      </c>
      <c r="S22223" s="14">
        <v>-18.944902110650013</v>
      </c>
      <c r="T22223">
        <v>0.1</v>
      </c>
      <c r="U22223" t="s">
        <v>2479</v>
      </c>
      <c r="V22223">
        <v>1</v>
      </c>
      <c r="W22223" t="s">
        <v>2570</v>
      </c>
      <c r="AC22223" t="s">
        <v>1308</v>
      </c>
    </row>
    <row r="22224" spans="1:29" x14ac:dyDescent="0.3">
      <c r="A22224">
        <v>29945</v>
      </c>
      <c r="B22224" s="15" t="s">
        <v>892</v>
      </c>
      <c r="C22224" t="str">
        <f>_xlfn.XLOOKUP($B22224, STANDARDS!$A:$A, STANDARDS!$B:$B,,0,2)</f>
        <v>Gametrail Fm, Rackla Gp</v>
      </c>
      <c r="D22224" t="s">
        <v>517</v>
      </c>
      <c r="E22224" t="s">
        <v>2278</v>
      </c>
      <c r="F22224">
        <v>139.5</v>
      </c>
      <c r="G22224">
        <v>64.5</v>
      </c>
      <c r="H22224">
        <v>1.5</v>
      </c>
      <c r="I22224" t="s">
        <v>1816</v>
      </c>
      <c r="J22224" cm="1">
        <f t="array" ref="J22224:L22224">_xlfn.XLOOKUP($C22224, AGE!$A:$A,AGE!$B:$D,,0,2)</f>
        <v>571.5</v>
      </c>
      <c r="K22224">
        <v>7.2000000000000455</v>
      </c>
      <c r="L22224" t="str">
        <v>Rooney et al. 2020</v>
      </c>
      <c r="M22224" t="s">
        <v>2485</v>
      </c>
      <c r="O22224" s="14">
        <v>5.8385831138516989E-2</v>
      </c>
      <c r="P22224" t="s">
        <v>2342</v>
      </c>
      <c r="Q22224" s="14">
        <v>-6.71</v>
      </c>
      <c r="R22224">
        <v>0.1</v>
      </c>
      <c r="S22224" s="14">
        <v>-21.659343073029763</v>
      </c>
      <c r="T22224">
        <v>0.1</v>
      </c>
      <c r="U22224" t="s">
        <v>2479</v>
      </c>
      <c r="V22224">
        <v>1</v>
      </c>
      <c r="W22224" t="s">
        <v>2570</v>
      </c>
      <c r="AC22224" t="s">
        <v>1308</v>
      </c>
    </row>
    <row r="22225" spans="1:29" x14ac:dyDescent="0.3">
      <c r="A22225">
        <v>29946</v>
      </c>
      <c r="B22225" s="15" t="s">
        <v>892</v>
      </c>
      <c r="C22225" t="str">
        <f>_xlfn.XLOOKUP($B22225, STANDARDS!$A:$A, STANDARDS!$B:$B,,0,2)</f>
        <v>Gametrail Fm, Rackla Gp</v>
      </c>
      <c r="D22225" t="s">
        <v>517</v>
      </c>
      <c r="E22225" t="s">
        <v>2278</v>
      </c>
      <c r="F22225">
        <v>139.5</v>
      </c>
      <c r="G22225">
        <v>64.5</v>
      </c>
      <c r="H22225">
        <v>1.5</v>
      </c>
      <c r="I22225" t="s">
        <v>1816</v>
      </c>
      <c r="J22225" cm="1">
        <f t="array" ref="J22225:L22225">_xlfn.XLOOKUP($C22225, AGE!$A:$A,AGE!$B:$D,,0,2)</f>
        <v>571.5</v>
      </c>
      <c r="K22225">
        <v>7.2000000000000455</v>
      </c>
      <c r="L22225" t="str">
        <v>Rooney et al. 2020</v>
      </c>
      <c r="M22225" t="s">
        <v>2485</v>
      </c>
      <c r="O22225" s="14">
        <v>3.3656492213398524E-2</v>
      </c>
      <c r="P22225" t="s">
        <v>2342</v>
      </c>
      <c r="Q22225" s="14">
        <v>-6.59</v>
      </c>
      <c r="R22225">
        <v>0.1</v>
      </c>
      <c r="S22225" s="14">
        <v>-17.010490739706633</v>
      </c>
      <c r="T22225">
        <v>0.1</v>
      </c>
      <c r="U22225" t="s">
        <v>2479</v>
      </c>
      <c r="V22225">
        <v>1</v>
      </c>
      <c r="W22225" t="s">
        <v>2570</v>
      </c>
      <c r="AC22225" t="s">
        <v>1308</v>
      </c>
    </row>
    <row r="22226" spans="1:29" x14ac:dyDescent="0.3">
      <c r="A22226">
        <v>29947</v>
      </c>
      <c r="B22226" s="15" t="s">
        <v>892</v>
      </c>
      <c r="C22226" t="str">
        <f>_xlfn.XLOOKUP($B22226, STANDARDS!$A:$A, STANDARDS!$B:$B,,0,2)</f>
        <v>Gametrail Fm, Rackla Gp</v>
      </c>
      <c r="D22226" t="s">
        <v>517</v>
      </c>
      <c r="E22226" t="s">
        <v>2278</v>
      </c>
      <c r="F22226">
        <v>139.5</v>
      </c>
      <c r="G22226">
        <v>64.5</v>
      </c>
      <c r="H22226">
        <v>1.5</v>
      </c>
      <c r="I22226" t="s">
        <v>1816</v>
      </c>
      <c r="J22226" cm="1">
        <f t="array" ref="J22226:L22226">_xlfn.XLOOKUP($C22226, AGE!$A:$A,AGE!$B:$D,,0,2)</f>
        <v>571.5</v>
      </c>
      <c r="K22226">
        <v>7.2000000000000455</v>
      </c>
      <c r="L22226" t="str">
        <v>Rooney et al. 2020</v>
      </c>
      <c r="M22226" t="s">
        <v>2485</v>
      </c>
      <c r="O22226" s="14">
        <v>7.8389920046315259E-2</v>
      </c>
      <c r="P22226" t="s">
        <v>2342</v>
      </c>
      <c r="Q22226" s="14">
        <v>-6.17</v>
      </c>
      <c r="R22226">
        <v>0.1</v>
      </c>
      <c r="S22226" s="14">
        <v>-13.52828767452444</v>
      </c>
      <c r="T22226">
        <v>0.1</v>
      </c>
      <c r="U22226" t="s">
        <v>2479</v>
      </c>
      <c r="V22226">
        <v>1</v>
      </c>
      <c r="W22226" t="s">
        <v>2570</v>
      </c>
      <c r="AC22226" t="s">
        <v>1308</v>
      </c>
    </row>
    <row r="22227" spans="1:29" x14ac:dyDescent="0.3">
      <c r="A22227">
        <v>29948</v>
      </c>
      <c r="B22227" s="15" t="s">
        <v>892</v>
      </c>
      <c r="C22227" t="str">
        <f>_xlfn.XLOOKUP($B22227, STANDARDS!$A:$A, STANDARDS!$B:$B,,0,2)</f>
        <v>Gametrail Fm, Rackla Gp</v>
      </c>
      <c r="D22227" t="s">
        <v>517</v>
      </c>
      <c r="E22227" t="s">
        <v>2278</v>
      </c>
      <c r="F22227">
        <v>139.5</v>
      </c>
      <c r="G22227">
        <v>64.5</v>
      </c>
      <c r="H22227">
        <v>1.5</v>
      </c>
      <c r="I22227" t="s">
        <v>1816</v>
      </c>
      <c r="J22227" cm="1">
        <f t="array" ref="J22227:L22227">_xlfn.XLOOKUP($C22227, AGE!$A:$A,AGE!$B:$D,,0,2)</f>
        <v>571.5</v>
      </c>
      <c r="K22227">
        <v>7.2000000000000455</v>
      </c>
      <c r="L22227" t="str">
        <v>Rooney et al. 2020</v>
      </c>
      <c r="M22227" t="s">
        <v>2485</v>
      </c>
      <c r="O22227" s="14"/>
      <c r="P22227" t="s">
        <v>2342</v>
      </c>
      <c r="Q22227" s="14"/>
      <c r="R22227">
        <v>0.1</v>
      </c>
      <c r="S22227" s="14">
        <v>-18.388173319731226</v>
      </c>
      <c r="T22227">
        <v>0.1</v>
      </c>
      <c r="U22227" t="s">
        <v>2479</v>
      </c>
      <c r="V22227">
        <v>1</v>
      </c>
      <c r="W22227" t="s">
        <v>2570</v>
      </c>
      <c r="AC22227" t="s">
        <v>1308</v>
      </c>
    </row>
    <row r="22228" spans="1:29" x14ac:dyDescent="0.3">
      <c r="A22228">
        <v>29949</v>
      </c>
      <c r="B22228" s="15" t="s">
        <v>892</v>
      </c>
      <c r="C22228" t="str">
        <f>_xlfn.XLOOKUP($B22228, STANDARDS!$A:$A, STANDARDS!$B:$B,,0,2)</f>
        <v>Gametrail Fm, Rackla Gp</v>
      </c>
      <c r="D22228" t="s">
        <v>517</v>
      </c>
      <c r="E22228" t="s">
        <v>2278</v>
      </c>
      <c r="F22228">
        <v>139.5</v>
      </c>
      <c r="G22228">
        <v>64.5</v>
      </c>
      <c r="H22228">
        <v>1.5</v>
      </c>
      <c r="I22228" t="s">
        <v>1816</v>
      </c>
      <c r="J22228" cm="1">
        <f t="array" ref="J22228:L22228">_xlfn.XLOOKUP($C22228, AGE!$A:$A,AGE!$B:$D,,0,2)</f>
        <v>571.5</v>
      </c>
      <c r="K22228">
        <v>7.2000000000000455</v>
      </c>
      <c r="L22228" t="str">
        <v>Rooney et al. 2020</v>
      </c>
      <c r="M22228" t="s">
        <v>2485</v>
      </c>
      <c r="O22228" s="14">
        <v>1.1934154115242812E-2</v>
      </c>
      <c r="P22228" t="s">
        <v>2342</v>
      </c>
      <c r="Q22228" s="14">
        <v>-6.58</v>
      </c>
      <c r="R22228">
        <v>0.1</v>
      </c>
      <c r="S22228" s="14">
        <v>-26.214071940303466</v>
      </c>
      <c r="T22228">
        <v>0.1</v>
      </c>
      <c r="U22228" t="s">
        <v>2479</v>
      </c>
      <c r="V22228">
        <v>1</v>
      </c>
      <c r="W22228" t="s">
        <v>2570</v>
      </c>
      <c r="AC22228" t="s">
        <v>1308</v>
      </c>
    </row>
    <row r="22229" spans="1:29" x14ac:dyDescent="0.3">
      <c r="A22229">
        <v>29950</v>
      </c>
      <c r="B22229" s="15" t="s">
        <v>892</v>
      </c>
      <c r="C22229" t="str">
        <f>_xlfn.XLOOKUP($B22229, STANDARDS!$A:$A, STANDARDS!$B:$B,,0,2)</f>
        <v>Gametrail Fm, Rackla Gp</v>
      </c>
      <c r="D22229" t="s">
        <v>517</v>
      </c>
      <c r="E22229" t="s">
        <v>2278</v>
      </c>
      <c r="F22229">
        <v>139.5</v>
      </c>
      <c r="G22229">
        <v>64.5</v>
      </c>
      <c r="H22229">
        <v>1.5</v>
      </c>
      <c r="I22229" t="s">
        <v>1816</v>
      </c>
      <c r="J22229" cm="1">
        <f t="array" ref="J22229:L22229">_xlfn.XLOOKUP($C22229, AGE!$A:$A,AGE!$B:$D,,0,2)</f>
        <v>571.5</v>
      </c>
      <c r="K22229">
        <v>7.2000000000000455</v>
      </c>
      <c r="L22229" t="str">
        <v>Rooney et al. 2020</v>
      </c>
      <c r="M22229" t="s">
        <v>2485</v>
      </c>
      <c r="O22229" s="14">
        <v>4.9829574794324177E-2</v>
      </c>
      <c r="P22229" t="s">
        <v>2342</v>
      </c>
      <c r="Q22229" s="14">
        <v>-5.0999999999999996</v>
      </c>
      <c r="R22229">
        <v>0.1</v>
      </c>
      <c r="S22229" s="14">
        <v>-12.677329724763831</v>
      </c>
      <c r="T22229">
        <v>0.1</v>
      </c>
      <c r="U22229" t="s">
        <v>2479</v>
      </c>
      <c r="V22229">
        <v>1</v>
      </c>
      <c r="W22229" t="s">
        <v>2570</v>
      </c>
      <c r="AC22229" t="s">
        <v>1308</v>
      </c>
    </row>
    <row r="22230" spans="1:29" x14ac:dyDescent="0.3">
      <c r="A22230">
        <v>29951</v>
      </c>
      <c r="B22230" s="15" t="s">
        <v>892</v>
      </c>
      <c r="C22230" t="str">
        <f>_xlfn.XLOOKUP($B22230, STANDARDS!$A:$A, STANDARDS!$B:$B,,0,2)</f>
        <v>Gametrail Fm, Rackla Gp</v>
      </c>
      <c r="D22230" t="s">
        <v>517</v>
      </c>
      <c r="E22230" t="s">
        <v>2278</v>
      </c>
      <c r="F22230">
        <v>139.5</v>
      </c>
      <c r="G22230">
        <v>64.5</v>
      </c>
      <c r="H22230">
        <v>1.5</v>
      </c>
      <c r="I22230" t="s">
        <v>1816</v>
      </c>
      <c r="J22230" cm="1">
        <f t="array" ref="J22230:L22230">_xlfn.XLOOKUP($C22230, AGE!$A:$A,AGE!$B:$D,,0,2)</f>
        <v>571.5</v>
      </c>
      <c r="K22230">
        <v>7.2000000000000455</v>
      </c>
      <c r="L22230" t="str">
        <v>Rooney et al. 2020</v>
      </c>
      <c r="M22230" t="s">
        <v>2485</v>
      </c>
      <c r="O22230" s="14">
        <v>3.8470684112245882E-3</v>
      </c>
      <c r="P22230" t="s">
        <v>2342</v>
      </c>
      <c r="Q22230" s="14">
        <v>-5.56</v>
      </c>
      <c r="R22230">
        <v>0.1</v>
      </c>
      <c r="S22230" s="14">
        <v>-28.879928302384283</v>
      </c>
      <c r="T22230">
        <v>0.1</v>
      </c>
      <c r="U22230" t="s">
        <v>2479</v>
      </c>
      <c r="V22230">
        <v>1</v>
      </c>
      <c r="W22230" t="s">
        <v>2570</v>
      </c>
      <c r="AC22230" t="s">
        <v>1308</v>
      </c>
    </row>
    <row r="22231" spans="1:29" x14ac:dyDescent="0.3">
      <c r="A22231">
        <v>29952</v>
      </c>
      <c r="B22231" s="15" t="s">
        <v>887</v>
      </c>
      <c r="C22231" t="str">
        <f>_xlfn.XLOOKUP($B22231, STANDARDS!$A:$A, STANDARDS!$B:$B,,0,2)</f>
        <v>Blueflower Fm, Rackla Gp</v>
      </c>
      <c r="D22231" t="s">
        <v>517</v>
      </c>
      <c r="E22231" t="s">
        <v>2278</v>
      </c>
      <c r="F22231">
        <v>139.5</v>
      </c>
      <c r="G22231">
        <v>64.5</v>
      </c>
      <c r="H22231">
        <v>1.5</v>
      </c>
      <c r="I22231" t="s">
        <v>1816</v>
      </c>
      <c r="J22231" cm="1">
        <f t="array" ref="J22231:L22231">_xlfn.XLOOKUP($C22231, AGE!$A:$A,AGE!$B:$D,,0,2)</f>
        <v>560</v>
      </c>
      <c r="K22231">
        <v>19</v>
      </c>
      <c r="L22231" t="str">
        <v>Carbone and Narbonne 2014; Rooney et al. 2020</v>
      </c>
      <c r="M22231" t="s">
        <v>2484</v>
      </c>
      <c r="O22231" s="14">
        <v>0.12401382260988081</v>
      </c>
      <c r="P22231" t="s">
        <v>2342</v>
      </c>
      <c r="Q22231" s="14">
        <v>1.26</v>
      </c>
      <c r="R22231">
        <v>0.1</v>
      </c>
      <c r="S22231" s="14">
        <v>-26.766072224697126</v>
      </c>
      <c r="T22231">
        <v>0.1</v>
      </c>
      <c r="U22231" t="s">
        <v>2479</v>
      </c>
      <c r="V22231">
        <v>1</v>
      </c>
      <c r="W22231" t="s">
        <v>2570</v>
      </c>
      <c r="AC22231" t="s">
        <v>1308</v>
      </c>
    </row>
    <row r="22232" spans="1:29" x14ac:dyDescent="0.3">
      <c r="A22232">
        <v>29953</v>
      </c>
      <c r="B22232" s="15" t="s">
        <v>887</v>
      </c>
      <c r="C22232" t="str">
        <f>_xlfn.XLOOKUP($B22232, STANDARDS!$A:$A, STANDARDS!$B:$B,,0,2)</f>
        <v>Blueflower Fm, Rackla Gp</v>
      </c>
      <c r="D22232" t="s">
        <v>517</v>
      </c>
      <c r="E22232" t="s">
        <v>2278</v>
      </c>
      <c r="F22232">
        <v>139.5</v>
      </c>
      <c r="G22232">
        <v>64.5</v>
      </c>
      <c r="H22232">
        <v>1.5</v>
      </c>
      <c r="I22232" t="s">
        <v>1816</v>
      </c>
      <c r="J22232" cm="1">
        <f t="array" ref="J22232:L22232">_xlfn.XLOOKUP($C22232, AGE!$A:$A,AGE!$B:$D,,0,2)</f>
        <v>560</v>
      </c>
      <c r="K22232">
        <v>19</v>
      </c>
      <c r="L22232" t="str">
        <v>Carbone and Narbonne 2014; Rooney et al. 2020</v>
      </c>
      <c r="M22232" t="s">
        <v>2484</v>
      </c>
      <c r="O22232" s="14">
        <v>6.5280467835696528E-3</v>
      </c>
      <c r="P22232" t="s">
        <v>2342</v>
      </c>
      <c r="Q22232" s="14">
        <v>2.41</v>
      </c>
      <c r="R22232">
        <v>0.1</v>
      </c>
      <c r="S22232" s="14">
        <v>-27.441370778293209</v>
      </c>
      <c r="T22232">
        <v>0.1</v>
      </c>
      <c r="U22232" t="s">
        <v>2479</v>
      </c>
      <c r="V22232">
        <v>1</v>
      </c>
      <c r="W22232" t="s">
        <v>2570</v>
      </c>
      <c r="AC22232" t="s">
        <v>1308</v>
      </c>
    </row>
    <row r="22233" spans="1:29" x14ac:dyDescent="0.3">
      <c r="A22233">
        <v>29954</v>
      </c>
      <c r="B22233" s="15" t="s">
        <v>887</v>
      </c>
      <c r="C22233" t="str">
        <f>_xlfn.XLOOKUP($B22233, STANDARDS!$A:$A, STANDARDS!$B:$B,,0,2)</f>
        <v>Blueflower Fm, Rackla Gp</v>
      </c>
      <c r="D22233" t="s">
        <v>517</v>
      </c>
      <c r="E22233" t="s">
        <v>2278</v>
      </c>
      <c r="F22233">
        <v>139.5</v>
      </c>
      <c r="G22233">
        <v>64.5</v>
      </c>
      <c r="H22233">
        <v>1.5</v>
      </c>
      <c r="I22233" t="s">
        <v>1816</v>
      </c>
      <c r="J22233" cm="1">
        <f t="array" ref="J22233:L22233">_xlfn.XLOOKUP($C22233, AGE!$A:$A,AGE!$B:$D,,0,2)</f>
        <v>560</v>
      </c>
      <c r="K22233">
        <v>19</v>
      </c>
      <c r="L22233" t="str">
        <v>Carbone and Narbonne 2014; Rooney et al. 2020</v>
      </c>
      <c r="M22233" t="s">
        <v>2484</v>
      </c>
      <c r="O22233" s="14">
        <v>0.14572275635911042</v>
      </c>
      <c r="P22233" t="s">
        <v>2342</v>
      </c>
      <c r="Q22233" s="14">
        <v>2.41</v>
      </c>
      <c r="R22233">
        <v>0.1</v>
      </c>
      <c r="S22233" s="14">
        <v>-26.043845794389032</v>
      </c>
      <c r="T22233">
        <v>0.1</v>
      </c>
      <c r="U22233" t="s">
        <v>2479</v>
      </c>
      <c r="V22233">
        <v>1</v>
      </c>
      <c r="W22233" t="s">
        <v>2570</v>
      </c>
      <c r="AC22233" t="s">
        <v>1308</v>
      </c>
    </row>
    <row r="22234" spans="1:29" x14ac:dyDescent="0.3">
      <c r="A22234">
        <v>29955</v>
      </c>
      <c r="B22234" s="15" t="s">
        <v>887</v>
      </c>
      <c r="C22234" t="str">
        <f>_xlfn.XLOOKUP($B22234, STANDARDS!$A:$A, STANDARDS!$B:$B,,0,2)</f>
        <v>Blueflower Fm, Rackla Gp</v>
      </c>
      <c r="D22234" t="s">
        <v>517</v>
      </c>
      <c r="E22234" t="s">
        <v>2278</v>
      </c>
      <c r="F22234">
        <v>139.5</v>
      </c>
      <c r="G22234">
        <v>64.5</v>
      </c>
      <c r="H22234">
        <v>1.5</v>
      </c>
      <c r="I22234" t="s">
        <v>1816</v>
      </c>
      <c r="J22234" cm="1">
        <f t="array" ref="J22234:L22234">_xlfn.XLOOKUP($C22234, AGE!$A:$A,AGE!$B:$D,,0,2)</f>
        <v>560</v>
      </c>
      <c r="K22234">
        <v>19</v>
      </c>
      <c r="L22234" t="str">
        <v>Carbone and Narbonne 2014; Rooney et al. 2020</v>
      </c>
      <c r="M22234" t="s">
        <v>2484</v>
      </c>
      <c r="O22234" s="14">
        <v>4.3186144698335584E-4</v>
      </c>
      <c r="P22234" t="s">
        <v>2342</v>
      </c>
      <c r="Q22234" s="14">
        <v>2.95</v>
      </c>
      <c r="R22234">
        <v>0.1</v>
      </c>
      <c r="S22234" s="14">
        <v>-26.553777617946697</v>
      </c>
      <c r="T22234">
        <v>0.1</v>
      </c>
      <c r="U22234" t="s">
        <v>2479</v>
      </c>
      <c r="V22234">
        <v>1</v>
      </c>
      <c r="W22234" t="s">
        <v>2570</v>
      </c>
      <c r="AC22234" t="s">
        <v>1308</v>
      </c>
    </row>
    <row r="22235" spans="1:29" x14ac:dyDescent="0.3">
      <c r="A22235">
        <v>29956</v>
      </c>
      <c r="B22235" s="15" t="s">
        <v>887</v>
      </c>
      <c r="C22235" t="str">
        <f>_xlfn.XLOOKUP($B22235, STANDARDS!$A:$A, STANDARDS!$B:$B,,0,2)</f>
        <v>Blueflower Fm, Rackla Gp</v>
      </c>
      <c r="D22235" t="s">
        <v>517</v>
      </c>
      <c r="E22235" t="s">
        <v>2278</v>
      </c>
      <c r="F22235">
        <v>139.5</v>
      </c>
      <c r="G22235">
        <v>64.5</v>
      </c>
      <c r="H22235">
        <v>1.5</v>
      </c>
      <c r="I22235" t="s">
        <v>1816</v>
      </c>
      <c r="J22235" cm="1">
        <f t="array" ref="J22235:L22235">_xlfn.XLOOKUP($C22235, AGE!$A:$A,AGE!$B:$D,,0,2)</f>
        <v>560</v>
      </c>
      <c r="K22235">
        <v>19</v>
      </c>
      <c r="L22235" t="str">
        <v>Carbone and Narbonne 2014; Rooney et al. 2020</v>
      </c>
      <c r="M22235" t="s">
        <v>2484</v>
      </c>
      <c r="O22235" s="14">
        <v>1.3684932685678758E-3</v>
      </c>
      <c r="P22235" t="s">
        <v>2342</v>
      </c>
      <c r="Q22235" s="14">
        <v>2.93</v>
      </c>
      <c r="R22235">
        <v>0.1</v>
      </c>
      <c r="S22235" s="14">
        <v>-26.53252824007058</v>
      </c>
      <c r="T22235">
        <v>0.1</v>
      </c>
      <c r="U22235" t="s">
        <v>2479</v>
      </c>
      <c r="V22235">
        <v>1</v>
      </c>
      <c r="W22235" t="s">
        <v>2570</v>
      </c>
      <c r="AC22235" t="s">
        <v>1308</v>
      </c>
    </row>
    <row r="22236" spans="1:29" x14ac:dyDescent="0.3">
      <c r="A22236">
        <v>29957</v>
      </c>
      <c r="B22236" s="15" t="s">
        <v>887</v>
      </c>
      <c r="C22236" t="str">
        <f>_xlfn.XLOOKUP($B22236, STANDARDS!$A:$A, STANDARDS!$B:$B,,0,2)</f>
        <v>Blueflower Fm, Rackla Gp</v>
      </c>
      <c r="D22236" t="s">
        <v>517</v>
      </c>
      <c r="E22236" t="s">
        <v>2278</v>
      </c>
      <c r="F22236">
        <v>139.5</v>
      </c>
      <c r="G22236">
        <v>64.5</v>
      </c>
      <c r="H22236">
        <v>1.5</v>
      </c>
      <c r="I22236" t="s">
        <v>1816</v>
      </c>
      <c r="J22236" cm="1">
        <f t="array" ref="J22236:L22236">_xlfn.XLOOKUP($C22236, AGE!$A:$A,AGE!$B:$D,,0,2)</f>
        <v>560</v>
      </c>
      <c r="K22236">
        <v>19</v>
      </c>
      <c r="L22236" t="str">
        <v>Carbone and Narbonne 2014; Rooney et al. 2020</v>
      </c>
      <c r="M22236" t="s">
        <v>2484</v>
      </c>
      <c r="O22236" s="14">
        <v>3.8309805149024379E-2</v>
      </c>
      <c r="P22236" t="s">
        <v>2342</v>
      </c>
      <c r="Q22236" s="14">
        <v>3.96</v>
      </c>
      <c r="R22236">
        <v>0.1</v>
      </c>
      <c r="S22236" s="14">
        <v>-26.682593401195522</v>
      </c>
      <c r="T22236">
        <v>0.1</v>
      </c>
      <c r="U22236" t="s">
        <v>2479</v>
      </c>
      <c r="V22236">
        <v>1</v>
      </c>
      <c r="W22236" t="s">
        <v>2570</v>
      </c>
      <c r="AC22236" t="s">
        <v>1308</v>
      </c>
    </row>
    <row r="22237" spans="1:29" x14ac:dyDescent="0.3">
      <c r="A22237">
        <v>29958</v>
      </c>
      <c r="B22237" s="15" t="s">
        <v>887</v>
      </c>
      <c r="C22237" t="str">
        <f>_xlfn.XLOOKUP($B22237, STANDARDS!$A:$A, STANDARDS!$B:$B,,0,2)</f>
        <v>Blueflower Fm, Rackla Gp</v>
      </c>
      <c r="D22237" t="s">
        <v>517</v>
      </c>
      <c r="E22237" t="s">
        <v>2278</v>
      </c>
      <c r="F22237">
        <v>139.5</v>
      </c>
      <c r="G22237">
        <v>64.5</v>
      </c>
      <c r="H22237">
        <v>1.5</v>
      </c>
      <c r="I22237" t="s">
        <v>1816</v>
      </c>
      <c r="J22237" cm="1">
        <f t="array" ref="J22237:L22237">_xlfn.XLOOKUP($C22237, AGE!$A:$A,AGE!$B:$D,,0,2)</f>
        <v>560</v>
      </c>
      <c r="K22237">
        <v>19</v>
      </c>
      <c r="L22237" t="str">
        <v>Carbone and Narbonne 2014; Rooney et al. 2020</v>
      </c>
      <c r="M22237" t="s">
        <v>2484</v>
      </c>
      <c r="P22237" t="s">
        <v>2342</v>
      </c>
      <c r="Q22237" s="14"/>
      <c r="R22237">
        <v>0.1</v>
      </c>
      <c r="S22237" s="14">
        <v>-24.963617060468131</v>
      </c>
      <c r="T22237">
        <v>0.1</v>
      </c>
      <c r="U22237" t="s">
        <v>2479</v>
      </c>
      <c r="V22237">
        <v>1</v>
      </c>
      <c r="W22237" t="s">
        <v>2570</v>
      </c>
      <c r="AC22237" t="s">
        <v>1308</v>
      </c>
    </row>
    <row r="22238" spans="1:29" x14ac:dyDescent="0.3">
      <c r="A22238">
        <v>29959</v>
      </c>
      <c r="B22238" s="15" t="s">
        <v>887</v>
      </c>
      <c r="C22238" t="str">
        <f>_xlfn.XLOOKUP($B22238, STANDARDS!$A:$A, STANDARDS!$B:$B,,0,2)</f>
        <v>Blueflower Fm, Rackla Gp</v>
      </c>
      <c r="D22238" t="s">
        <v>517</v>
      </c>
      <c r="E22238" t="s">
        <v>2278</v>
      </c>
      <c r="F22238">
        <v>139.5</v>
      </c>
      <c r="G22238">
        <v>64.5</v>
      </c>
      <c r="H22238">
        <v>1.5</v>
      </c>
      <c r="I22238" t="s">
        <v>1816</v>
      </c>
      <c r="J22238" cm="1">
        <f t="array" ref="J22238:L22238">_xlfn.XLOOKUP($C22238, AGE!$A:$A,AGE!$B:$D,,0,2)</f>
        <v>560</v>
      </c>
      <c r="K22238">
        <v>19</v>
      </c>
      <c r="L22238" t="str">
        <v>Carbone and Narbonne 2014; Rooney et al. 2020</v>
      </c>
      <c r="M22238" t="s">
        <v>2484</v>
      </c>
      <c r="P22238" t="s">
        <v>2342</v>
      </c>
      <c r="Q22238" s="14"/>
      <c r="R22238">
        <v>0.1</v>
      </c>
      <c r="S22238" s="14">
        <v>-26.782266735202484</v>
      </c>
      <c r="T22238">
        <v>0.1</v>
      </c>
      <c r="U22238" t="s">
        <v>2479</v>
      </c>
      <c r="V22238">
        <v>1</v>
      </c>
      <c r="W22238" t="s">
        <v>2570</v>
      </c>
      <c r="AC22238" t="s">
        <v>1308</v>
      </c>
    </row>
    <row r="22239" spans="1:29" x14ac:dyDescent="0.3">
      <c r="A22239">
        <v>29960</v>
      </c>
      <c r="B22239" s="15" t="s">
        <v>2070</v>
      </c>
      <c r="C22239" t="str">
        <f>_xlfn.XLOOKUP($B22239, STANDARDS!$A:$A, STANDARDS!$B:$B,,0,2)</f>
        <v>Ravensthroat Fm, Hay Creek Gp</v>
      </c>
      <c r="D22239" t="s">
        <v>517</v>
      </c>
      <c r="E22239" t="s">
        <v>2278</v>
      </c>
      <c r="F22239">
        <v>139.5</v>
      </c>
      <c r="G22239">
        <v>64.5</v>
      </c>
      <c r="H22239">
        <v>1.5</v>
      </c>
      <c r="I22239" t="s">
        <v>1816</v>
      </c>
      <c r="J22239" cm="1">
        <f t="array" ref="J22239:L22239">_xlfn.XLOOKUP($C22239, AGE!$A:$A,AGE!$B:$D,,0,2)</f>
        <v>638</v>
      </c>
      <c r="K22239">
        <v>12</v>
      </c>
      <c r="L22239" t="str">
        <v>Rooney et al. 2015; Hoffman et al. 2021</v>
      </c>
      <c r="M22239" t="s">
        <v>2480</v>
      </c>
      <c r="P22239" t="s">
        <v>2342</v>
      </c>
      <c r="Q22239" s="14">
        <v>-1.65</v>
      </c>
      <c r="R22239">
        <v>0.1</v>
      </c>
      <c r="V22239">
        <v>1</v>
      </c>
      <c r="W22239" t="s">
        <v>2570</v>
      </c>
      <c r="AC22239" t="s">
        <v>1308</v>
      </c>
    </row>
    <row r="22240" spans="1:29" x14ac:dyDescent="0.3">
      <c r="A22240">
        <v>29961</v>
      </c>
      <c r="B22240" s="15" t="s">
        <v>2070</v>
      </c>
      <c r="C22240" t="str">
        <f>_xlfn.XLOOKUP($B22240, STANDARDS!$A:$A, STANDARDS!$B:$B,,0,2)</f>
        <v>Ravensthroat Fm, Hay Creek Gp</v>
      </c>
      <c r="D22240" t="s">
        <v>517</v>
      </c>
      <c r="E22240" t="s">
        <v>2278</v>
      </c>
      <c r="F22240">
        <v>139.5</v>
      </c>
      <c r="G22240">
        <v>64.5</v>
      </c>
      <c r="H22240">
        <v>1.5</v>
      </c>
      <c r="I22240" t="s">
        <v>1816</v>
      </c>
      <c r="J22240" cm="1">
        <f t="array" ref="J22240:L22240">_xlfn.XLOOKUP($C22240, AGE!$A:$A,AGE!$B:$D,,0,2)</f>
        <v>638</v>
      </c>
      <c r="K22240">
        <v>12</v>
      </c>
      <c r="L22240" t="str">
        <v>Rooney et al. 2015; Hoffman et al. 2021</v>
      </c>
      <c r="M22240" t="s">
        <v>2480</v>
      </c>
      <c r="P22240" t="s">
        <v>2342</v>
      </c>
      <c r="Q22240" s="14">
        <v>-0.31</v>
      </c>
      <c r="R22240">
        <v>0.1</v>
      </c>
      <c r="V22240">
        <v>1</v>
      </c>
      <c r="W22240" t="s">
        <v>2570</v>
      </c>
      <c r="AC22240" t="s">
        <v>1308</v>
      </c>
    </row>
    <row r="22241" spans="1:29" x14ac:dyDescent="0.3">
      <c r="A22241">
        <v>29962</v>
      </c>
      <c r="B22241" s="15" t="s">
        <v>2070</v>
      </c>
      <c r="C22241" t="str">
        <f>_xlfn.XLOOKUP($B22241, STANDARDS!$A:$A, STANDARDS!$B:$B,,0,2)</f>
        <v>Ravensthroat Fm, Hay Creek Gp</v>
      </c>
      <c r="D22241" t="s">
        <v>517</v>
      </c>
      <c r="E22241" t="s">
        <v>2278</v>
      </c>
      <c r="F22241">
        <v>139.5</v>
      </c>
      <c r="G22241">
        <v>64.5</v>
      </c>
      <c r="H22241">
        <v>1.5</v>
      </c>
      <c r="I22241" t="s">
        <v>1816</v>
      </c>
      <c r="J22241" cm="1">
        <f t="array" ref="J22241:L22241">_xlfn.XLOOKUP($C22241, AGE!$A:$A,AGE!$B:$D,,0,2)</f>
        <v>638</v>
      </c>
      <c r="K22241">
        <v>12</v>
      </c>
      <c r="L22241" t="str">
        <v>Rooney et al. 2015; Hoffman et al. 2021</v>
      </c>
      <c r="M22241" t="s">
        <v>2480</v>
      </c>
      <c r="P22241" t="s">
        <v>2342</v>
      </c>
      <c r="Q22241" s="14">
        <v>-1.8</v>
      </c>
      <c r="R22241">
        <v>0.1</v>
      </c>
      <c r="V22241">
        <v>1</v>
      </c>
      <c r="W22241" t="s">
        <v>2570</v>
      </c>
      <c r="AC22241" t="s">
        <v>1308</v>
      </c>
    </row>
    <row r="22242" spans="1:29" x14ac:dyDescent="0.3">
      <c r="A22242">
        <v>29963</v>
      </c>
      <c r="B22242" s="15" t="s">
        <v>2070</v>
      </c>
      <c r="C22242" t="str">
        <f>_xlfn.XLOOKUP($B22242, STANDARDS!$A:$A, STANDARDS!$B:$B,,0,2)</f>
        <v>Ravensthroat Fm, Hay Creek Gp</v>
      </c>
      <c r="D22242" t="s">
        <v>517</v>
      </c>
      <c r="E22242" t="s">
        <v>2278</v>
      </c>
      <c r="F22242">
        <v>139.5</v>
      </c>
      <c r="G22242">
        <v>64.5</v>
      </c>
      <c r="H22242">
        <v>1.5</v>
      </c>
      <c r="I22242" t="s">
        <v>1816</v>
      </c>
      <c r="J22242" cm="1">
        <f t="array" ref="J22242:L22242">_xlfn.XLOOKUP($C22242, AGE!$A:$A,AGE!$B:$D,,0,2)</f>
        <v>638</v>
      </c>
      <c r="K22242">
        <v>12</v>
      </c>
      <c r="L22242" t="str">
        <v>Rooney et al. 2015; Hoffman et al. 2021</v>
      </c>
      <c r="M22242" t="s">
        <v>2480</v>
      </c>
      <c r="P22242" t="s">
        <v>2342</v>
      </c>
      <c r="Q22242" s="14">
        <v>0.06</v>
      </c>
      <c r="R22242">
        <v>0.1</v>
      </c>
      <c r="V22242">
        <v>1</v>
      </c>
      <c r="W22242" t="s">
        <v>2570</v>
      </c>
      <c r="AC22242" t="s">
        <v>1308</v>
      </c>
    </row>
    <row r="22243" spans="1:29" x14ac:dyDescent="0.3">
      <c r="A22243">
        <v>29964</v>
      </c>
      <c r="B22243" s="15" t="s">
        <v>2070</v>
      </c>
      <c r="C22243" t="str">
        <f>_xlfn.XLOOKUP($B22243, STANDARDS!$A:$A, STANDARDS!$B:$B,,0,2)</f>
        <v>Ravensthroat Fm, Hay Creek Gp</v>
      </c>
      <c r="D22243" t="s">
        <v>517</v>
      </c>
      <c r="E22243" t="s">
        <v>2278</v>
      </c>
      <c r="F22243">
        <v>139.5</v>
      </c>
      <c r="G22243">
        <v>64.5</v>
      </c>
      <c r="H22243">
        <v>1.5</v>
      </c>
      <c r="I22243" t="s">
        <v>1816</v>
      </c>
      <c r="J22243" cm="1">
        <f t="array" ref="J22243:L22243">_xlfn.XLOOKUP($C22243, AGE!$A:$A,AGE!$B:$D,,0,2)</f>
        <v>638</v>
      </c>
      <c r="K22243">
        <v>12</v>
      </c>
      <c r="L22243" t="str">
        <v>Rooney et al. 2015; Hoffman et al. 2021</v>
      </c>
      <c r="M22243" t="s">
        <v>2480</v>
      </c>
      <c r="P22243" t="s">
        <v>2342</v>
      </c>
      <c r="Q22243" s="14">
        <v>-0.48</v>
      </c>
      <c r="R22243">
        <v>0.1</v>
      </c>
      <c r="V22243">
        <v>1</v>
      </c>
      <c r="W22243" t="s">
        <v>2570</v>
      </c>
      <c r="AC22243" t="s">
        <v>1308</v>
      </c>
    </row>
    <row r="22244" spans="1:29" x14ac:dyDescent="0.3">
      <c r="A22244">
        <v>29965</v>
      </c>
      <c r="B22244" s="15" t="s">
        <v>2070</v>
      </c>
      <c r="C22244" t="str">
        <f>_xlfn.XLOOKUP($B22244, STANDARDS!$A:$A, STANDARDS!$B:$B,,0,2)</f>
        <v>Ravensthroat Fm, Hay Creek Gp</v>
      </c>
      <c r="D22244" t="s">
        <v>517</v>
      </c>
      <c r="E22244" t="s">
        <v>2278</v>
      </c>
      <c r="F22244">
        <v>139.5</v>
      </c>
      <c r="G22244">
        <v>64.5</v>
      </c>
      <c r="H22244">
        <v>1.5</v>
      </c>
      <c r="I22244" t="s">
        <v>1816</v>
      </c>
      <c r="J22244" cm="1">
        <f t="array" ref="J22244:L22244">_xlfn.XLOOKUP($C22244, AGE!$A:$A,AGE!$B:$D,,0,2)</f>
        <v>638</v>
      </c>
      <c r="K22244">
        <v>12</v>
      </c>
      <c r="L22244" t="str">
        <v>Rooney et al. 2015; Hoffman et al. 2021</v>
      </c>
      <c r="M22244" t="s">
        <v>2480</v>
      </c>
      <c r="P22244" t="s">
        <v>2342</v>
      </c>
      <c r="Q22244" s="14">
        <v>-0.6</v>
      </c>
      <c r="R22244">
        <v>0.1</v>
      </c>
      <c r="V22244">
        <v>1</v>
      </c>
      <c r="W22244" t="s">
        <v>2570</v>
      </c>
      <c r="AC22244" t="s">
        <v>1308</v>
      </c>
    </row>
    <row r="22245" spans="1:29" x14ac:dyDescent="0.3">
      <c r="A22245">
        <v>29966</v>
      </c>
      <c r="B22245" s="15" t="s">
        <v>2070</v>
      </c>
      <c r="C22245" t="str">
        <f>_xlfn.XLOOKUP($B22245, STANDARDS!$A:$A, STANDARDS!$B:$B,,0,2)</f>
        <v>Ravensthroat Fm, Hay Creek Gp</v>
      </c>
      <c r="D22245" t="s">
        <v>517</v>
      </c>
      <c r="E22245" t="s">
        <v>2278</v>
      </c>
      <c r="F22245">
        <v>139.5</v>
      </c>
      <c r="G22245">
        <v>64.5</v>
      </c>
      <c r="H22245">
        <v>1.5</v>
      </c>
      <c r="I22245" t="s">
        <v>1816</v>
      </c>
      <c r="J22245" cm="1">
        <f t="array" ref="J22245:L22245">_xlfn.XLOOKUP($C22245, AGE!$A:$A,AGE!$B:$D,,0,2)</f>
        <v>638</v>
      </c>
      <c r="K22245">
        <v>12</v>
      </c>
      <c r="L22245" t="str">
        <v>Rooney et al. 2015; Hoffman et al. 2021</v>
      </c>
      <c r="M22245" t="s">
        <v>2480</v>
      </c>
      <c r="P22245" t="s">
        <v>2342</v>
      </c>
      <c r="Q22245" s="14">
        <v>-1.26</v>
      </c>
      <c r="R22245">
        <v>0.1</v>
      </c>
      <c r="V22245">
        <v>1</v>
      </c>
      <c r="W22245" t="s">
        <v>2570</v>
      </c>
      <c r="AC22245" t="s">
        <v>1308</v>
      </c>
    </row>
    <row r="22246" spans="1:29" x14ac:dyDescent="0.3">
      <c r="A22246">
        <v>29967</v>
      </c>
      <c r="B22246" s="15" t="s">
        <v>2070</v>
      </c>
      <c r="C22246" t="str">
        <f>_xlfn.XLOOKUP($B22246, STANDARDS!$A:$A, STANDARDS!$B:$B,,0,2)</f>
        <v>Ravensthroat Fm, Hay Creek Gp</v>
      </c>
      <c r="D22246" t="s">
        <v>517</v>
      </c>
      <c r="E22246" t="s">
        <v>2278</v>
      </c>
      <c r="F22246">
        <v>139.5</v>
      </c>
      <c r="G22246">
        <v>64.5</v>
      </c>
      <c r="H22246">
        <v>1.5</v>
      </c>
      <c r="I22246" t="s">
        <v>1816</v>
      </c>
      <c r="J22246" cm="1">
        <f t="array" ref="J22246:L22246">_xlfn.XLOOKUP($C22246, AGE!$A:$A,AGE!$B:$D,,0,2)</f>
        <v>638</v>
      </c>
      <c r="K22246">
        <v>12</v>
      </c>
      <c r="L22246" t="str">
        <v>Rooney et al. 2015; Hoffman et al. 2021</v>
      </c>
      <c r="M22246" t="s">
        <v>2480</v>
      </c>
      <c r="P22246" t="s">
        <v>2342</v>
      </c>
      <c r="Q22246" s="14">
        <v>-1.93</v>
      </c>
      <c r="R22246">
        <v>0.1</v>
      </c>
      <c r="V22246">
        <v>1</v>
      </c>
      <c r="W22246" t="s">
        <v>2570</v>
      </c>
      <c r="AC22246" t="s">
        <v>1308</v>
      </c>
    </row>
    <row r="22247" spans="1:29" x14ac:dyDescent="0.3">
      <c r="A22247">
        <v>29968</v>
      </c>
      <c r="B22247" s="15" t="s">
        <v>2070</v>
      </c>
      <c r="C22247" t="str">
        <f>_xlfn.XLOOKUP($B22247, STANDARDS!$A:$A, STANDARDS!$B:$B,,0,2)</f>
        <v>Ravensthroat Fm, Hay Creek Gp</v>
      </c>
      <c r="D22247" t="s">
        <v>517</v>
      </c>
      <c r="E22247" t="s">
        <v>2278</v>
      </c>
      <c r="F22247">
        <v>139.5</v>
      </c>
      <c r="G22247">
        <v>64.5</v>
      </c>
      <c r="H22247">
        <v>1.5</v>
      </c>
      <c r="I22247" t="s">
        <v>1816</v>
      </c>
      <c r="J22247" cm="1">
        <f t="array" ref="J22247:L22247">_xlfn.XLOOKUP($C22247, AGE!$A:$A,AGE!$B:$D,,0,2)</f>
        <v>638</v>
      </c>
      <c r="K22247">
        <v>12</v>
      </c>
      <c r="L22247" t="str">
        <v>Rooney et al. 2015; Hoffman et al. 2021</v>
      </c>
      <c r="M22247" t="s">
        <v>2480</v>
      </c>
      <c r="P22247" t="s">
        <v>2342</v>
      </c>
      <c r="Q22247" s="14">
        <v>-2.0699999999999998</v>
      </c>
      <c r="R22247">
        <v>0.1</v>
      </c>
      <c r="V22247">
        <v>1</v>
      </c>
      <c r="W22247" t="s">
        <v>2570</v>
      </c>
      <c r="AC22247" t="s">
        <v>1308</v>
      </c>
    </row>
    <row r="22248" spans="1:29" x14ac:dyDescent="0.3">
      <c r="A22248">
        <v>29969</v>
      </c>
      <c r="B22248" s="15" t="s">
        <v>2070</v>
      </c>
      <c r="C22248" t="str">
        <f>_xlfn.XLOOKUP($B22248, STANDARDS!$A:$A, STANDARDS!$B:$B,,0,2)</f>
        <v>Ravensthroat Fm, Hay Creek Gp</v>
      </c>
      <c r="D22248" t="s">
        <v>517</v>
      </c>
      <c r="E22248" t="s">
        <v>2278</v>
      </c>
      <c r="F22248">
        <v>139.5</v>
      </c>
      <c r="G22248">
        <v>64.5</v>
      </c>
      <c r="H22248">
        <v>1.5</v>
      </c>
      <c r="I22248" t="s">
        <v>1816</v>
      </c>
      <c r="J22248" cm="1">
        <f t="array" ref="J22248:L22248">_xlfn.XLOOKUP($C22248, AGE!$A:$A,AGE!$B:$D,,0,2)</f>
        <v>638</v>
      </c>
      <c r="K22248">
        <v>12</v>
      </c>
      <c r="L22248" t="str">
        <v>Rooney et al. 2015; Hoffman et al. 2021</v>
      </c>
      <c r="M22248" t="s">
        <v>2480</v>
      </c>
      <c r="P22248" t="s">
        <v>2342</v>
      </c>
      <c r="Q22248" s="14">
        <v>-0.23</v>
      </c>
      <c r="R22248">
        <v>0.1</v>
      </c>
      <c r="V22248">
        <v>1</v>
      </c>
      <c r="W22248" t="s">
        <v>2570</v>
      </c>
      <c r="AC22248" t="s">
        <v>1308</v>
      </c>
    </row>
    <row r="22249" spans="1:29" x14ac:dyDescent="0.3">
      <c r="A22249">
        <v>29970</v>
      </c>
      <c r="B22249" s="15" t="s">
        <v>2070</v>
      </c>
      <c r="C22249" t="str">
        <f>_xlfn.XLOOKUP($B22249, STANDARDS!$A:$A, STANDARDS!$B:$B,,0,2)</f>
        <v>Ravensthroat Fm, Hay Creek Gp</v>
      </c>
      <c r="D22249" t="s">
        <v>517</v>
      </c>
      <c r="E22249" t="s">
        <v>2278</v>
      </c>
      <c r="F22249">
        <v>139.5</v>
      </c>
      <c r="G22249">
        <v>64.5</v>
      </c>
      <c r="H22249">
        <v>1.5</v>
      </c>
      <c r="I22249" t="s">
        <v>1816</v>
      </c>
      <c r="J22249" cm="1">
        <f t="array" ref="J22249:L22249">_xlfn.XLOOKUP($C22249, AGE!$A:$A,AGE!$B:$D,,0,2)</f>
        <v>638</v>
      </c>
      <c r="K22249">
        <v>12</v>
      </c>
      <c r="L22249" t="str">
        <v>Rooney et al. 2015; Hoffman et al. 2021</v>
      </c>
      <c r="M22249" t="s">
        <v>2480</v>
      </c>
      <c r="P22249" t="s">
        <v>2342</v>
      </c>
      <c r="Q22249" s="14">
        <v>0.55000000000000004</v>
      </c>
      <c r="R22249">
        <v>0.1</v>
      </c>
      <c r="V22249">
        <v>1</v>
      </c>
      <c r="W22249" t="s">
        <v>2570</v>
      </c>
      <c r="AC22249" t="s">
        <v>1308</v>
      </c>
    </row>
    <row r="22250" spans="1:29" x14ac:dyDescent="0.3">
      <c r="A22250">
        <v>29971</v>
      </c>
      <c r="B22250" s="15" t="s">
        <v>2070</v>
      </c>
      <c r="C22250" t="str">
        <f>_xlfn.XLOOKUP($B22250, STANDARDS!$A:$A, STANDARDS!$B:$B,,0,2)</f>
        <v>Ravensthroat Fm, Hay Creek Gp</v>
      </c>
      <c r="D22250" t="s">
        <v>517</v>
      </c>
      <c r="E22250" t="s">
        <v>2278</v>
      </c>
      <c r="F22250">
        <v>139.5</v>
      </c>
      <c r="G22250">
        <v>64.5</v>
      </c>
      <c r="H22250">
        <v>1.5</v>
      </c>
      <c r="I22250" t="s">
        <v>1816</v>
      </c>
      <c r="J22250" cm="1">
        <f t="array" ref="J22250:L22250">_xlfn.XLOOKUP($C22250, AGE!$A:$A,AGE!$B:$D,,0,2)</f>
        <v>638</v>
      </c>
      <c r="K22250">
        <v>12</v>
      </c>
      <c r="L22250" t="str">
        <v>Rooney et al. 2015; Hoffman et al. 2021</v>
      </c>
      <c r="M22250" t="s">
        <v>2480</v>
      </c>
      <c r="P22250" t="s">
        <v>2342</v>
      </c>
      <c r="Q22250" s="14">
        <v>-0.28999999999999998</v>
      </c>
      <c r="R22250">
        <v>0.1</v>
      </c>
      <c r="V22250">
        <v>1</v>
      </c>
      <c r="W22250" t="s">
        <v>2570</v>
      </c>
      <c r="AC22250" t="s">
        <v>1308</v>
      </c>
    </row>
    <row r="22251" spans="1:29" x14ac:dyDescent="0.3">
      <c r="A22251">
        <v>29972</v>
      </c>
      <c r="B22251" s="15" t="s">
        <v>2070</v>
      </c>
      <c r="C22251" t="str">
        <f>_xlfn.XLOOKUP($B22251, STANDARDS!$A:$A, STANDARDS!$B:$B,,0,2)</f>
        <v>Ravensthroat Fm, Hay Creek Gp</v>
      </c>
      <c r="D22251" t="s">
        <v>517</v>
      </c>
      <c r="E22251" t="s">
        <v>2278</v>
      </c>
      <c r="F22251">
        <v>139.5</v>
      </c>
      <c r="G22251">
        <v>64.5</v>
      </c>
      <c r="H22251">
        <v>1.5</v>
      </c>
      <c r="I22251" t="s">
        <v>1816</v>
      </c>
      <c r="J22251" cm="1">
        <f t="array" ref="J22251:L22251">_xlfn.XLOOKUP($C22251, AGE!$A:$A,AGE!$B:$D,,0,2)</f>
        <v>638</v>
      </c>
      <c r="K22251">
        <v>12</v>
      </c>
      <c r="L22251" t="str">
        <v>Rooney et al. 2015; Hoffman et al. 2021</v>
      </c>
      <c r="M22251" t="s">
        <v>2480</v>
      </c>
      <c r="P22251" t="s">
        <v>2342</v>
      </c>
      <c r="Q22251" s="14">
        <v>-0.32</v>
      </c>
      <c r="R22251">
        <v>0.1</v>
      </c>
      <c r="V22251">
        <v>1</v>
      </c>
      <c r="W22251" t="s">
        <v>2570</v>
      </c>
      <c r="AC22251" t="s">
        <v>1308</v>
      </c>
    </row>
    <row r="22252" spans="1:29" x14ac:dyDescent="0.3">
      <c r="A22252">
        <v>29973</v>
      </c>
      <c r="B22252" s="15" t="s">
        <v>2070</v>
      </c>
      <c r="C22252" t="str">
        <f>_xlfn.XLOOKUP($B22252, STANDARDS!$A:$A, STANDARDS!$B:$B,,0,2)</f>
        <v>Ravensthroat Fm, Hay Creek Gp</v>
      </c>
      <c r="D22252" t="s">
        <v>517</v>
      </c>
      <c r="E22252" t="s">
        <v>2278</v>
      </c>
      <c r="F22252">
        <v>139.5</v>
      </c>
      <c r="G22252">
        <v>64.5</v>
      </c>
      <c r="H22252">
        <v>1.5</v>
      </c>
      <c r="I22252" t="s">
        <v>1816</v>
      </c>
      <c r="J22252" cm="1">
        <f t="array" ref="J22252:L22252">_xlfn.XLOOKUP($C22252, AGE!$A:$A,AGE!$B:$D,,0,2)</f>
        <v>638</v>
      </c>
      <c r="K22252">
        <v>12</v>
      </c>
      <c r="L22252" t="str">
        <v>Rooney et al. 2015; Hoffman et al. 2021</v>
      </c>
      <c r="M22252" t="s">
        <v>2480</v>
      </c>
      <c r="P22252" t="s">
        <v>2342</v>
      </c>
      <c r="Q22252" s="14">
        <v>0.54</v>
      </c>
      <c r="R22252">
        <v>0.1</v>
      </c>
      <c r="V22252">
        <v>1</v>
      </c>
      <c r="W22252" t="s">
        <v>2570</v>
      </c>
      <c r="AC22252" t="s">
        <v>1308</v>
      </c>
    </row>
    <row r="22253" spans="1:29" x14ac:dyDescent="0.3">
      <c r="A22253">
        <v>29974</v>
      </c>
      <c r="B22253" s="15" t="s">
        <v>2070</v>
      </c>
      <c r="C22253" t="str">
        <f>_xlfn.XLOOKUP($B22253, STANDARDS!$A:$A, STANDARDS!$B:$B,,0,2)</f>
        <v>Ravensthroat Fm, Hay Creek Gp</v>
      </c>
      <c r="D22253" t="s">
        <v>517</v>
      </c>
      <c r="E22253" t="s">
        <v>2278</v>
      </c>
      <c r="F22253">
        <v>139.5</v>
      </c>
      <c r="G22253">
        <v>64.5</v>
      </c>
      <c r="H22253">
        <v>1.5</v>
      </c>
      <c r="I22253" t="s">
        <v>1816</v>
      </c>
      <c r="J22253" cm="1">
        <f t="array" ref="J22253:L22253">_xlfn.XLOOKUP($C22253, AGE!$A:$A,AGE!$B:$D,,0,2)</f>
        <v>638</v>
      </c>
      <c r="K22253">
        <v>12</v>
      </c>
      <c r="L22253" t="str">
        <v>Rooney et al. 2015; Hoffman et al. 2021</v>
      </c>
      <c r="M22253" t="s">
        <v>2480</v>
      </c>
      <c r="P22253" t="s">
        <v>2342</v>
      </c>
      <c r="Q22253" s="14">
        <v>-1.49</v>
      </c>
      <c r="R22253">
        <v>0.1</v>
      </c>
      <c r="V22253">
        <v>1</v>
      </c>
      <c r="W22253" t="s">
        <v>2570</v>
      </c>
      <c r="AC22253" t="s">
        <v>1308</v>
      </c>
    </row>
    <row r="22254" spans="1:29" x14ac:dyDescent="0.3">
      <c r="A22254">
        <v>29975</v>
      </c>
      <c r="B22254" s="15" t="s">
        <v>2070</v>
      </c>
      <c r="C22254" t="str">
        <f>_xlfn.XLOOKUP($B22254, STANDARDS!$A:$A, STANDARDS!$B:$B,,0,2)</f>
        <v>Ravensthroat Fm, Hay Creek Gp</v>
      </c>
      <c r="D22254" t="s">
        <v>517</v>
      </c>
      <c r="E22254" t="s">
        <v>2278</v>
      </c>
      <c r="F22254">
        <v>139.5</v>
      </c>
      <c r="G22254">
        <v>64.5</v>
      </c>
      <c r="H22254">
        <v>1.5</v>
      </c>
      <c r="I22254" t="s">
        <v>1816</v>
      </c>
      <c r="J22254" cm="1">
        <f t="array" ref="J22254:L22254">_xlfn.XLOOKUP($C22254, AGE!$A:$A,AGE!$B:$D,,0,2)</f>
        <v>638</v>
      </c>
      <c r="K22254">
        <v>12</v>
      </c>
      <c r="L22254" t="str">
        <v>Rooney et al. 2015; Hoffman et al. 2021</v>
      </c>
      <c r="M22254" t="s">
        <v>2480</v>
      </c>
      <c r="P22254" t="s">
        <v>2342</v>
      </c>
      <c r="Q22254" s="14">
        <v>-1.58</v>
      </c>
      <c r="R22254">
        <v>0.1</v>
      </c>
      <c r="V22254">
        <v>1</v>
      </c>
      <c r="W22254" t="s">
        <v>2570</v>
      </c>
      <c r="AC22254" t="s">
        <v>1308</v>
      </c>
    </row>
    <row r="22255" spans="1:29" x14ac:dyDescent="0.3">
      <c r="A22255">
        <v>29976</v>
      </c>
      <c r="B22255" s="15" t="s">
        <v>2079</v>
      </c>
      <c r="C22255" t="str">
        <f>_xlfn.XLOOKUP($B22255, STANDARDS!$A:$A, STANDARDS!$B:$B,,0,2)</f>
        <v>Bringelly Shale, Wianamatta Gp</v>
      </c>
      <c r="D22255" t="s">
        <v>535</v>
      </c>
      <c r="E22255" t="s">
        <v>2279</v>
      </c>
      <c r="F22255">
        <v>-34.151659000000002</v>
      </c>
      <c r="G22255">
        <v>150.662611</v>
      </c>
      <c r="I22255" t="s">
        <v>592</v>
      </c>
      <c r="J22255">
        <v>230.42</v>
      </c>
      <c r="L22255" t="s">
        <v>2571</v>
      </c>
      <c r="M22255" t="s">
        <v>2490</v>
      </c>
      <c r="P22255" t="s">
        <v>243</v>
      </c>
      <c r="S22255">
        <v>-27.1</v>
      </c>
      <c r="U22255" t="s">
        <v>2479</v>
      </c>
      <c r="V22255">
        <v>1</v>
      </c>
      <c r="W22255" t="s">
        <v>2571</v>
      </c>
      <c r="X22255" t="s">
        <v>2631</v>
      </c>
    </row>
    <row r="22256" spans="1:29" x14ac:dyDescent="0.3">
      <c r="A22256">
        <v>29977</v>
      </c>
      <c r="B22256" s="15" t="s">
        <v>2079</v>
      </c>
      <c r="C22256" t="str">
        <f>_xlfn.XLOOKUP($B22256, STANDARDS!$A:$A, STANDARDS!$B:$B,,0,2)</f>
        <v>Bringelly Shale, Wianamatta Gp</v>
      </c>
      <c r="D22256" t="s">
        <v>535</v>
      </c>
      <c r="E22256" t="s">
        <v>2279</v>
      </c>
      <c r="F22256">
        <v>-34.151659000000002</v>
      </c>
      <c r="G22256">
        <v>150.662611</v>
      </c>
      <c r="I22256" t="s">
        <v>592</v>
      </c>
      <c r="J22256">
        <v>230.65</v>
      </c>
      <c r="L22256" t="s">
        <v>2571</v>
      </c>
      <c r="M22256" t="s">
        <v>2490</v>
      </c>
      <c r="P22256" t="s">
        <v>243</v>
      </c>
      <c r="S22256">
        <v>-26.5</v>
      </c>
      <c r="U22256" t="s">
        <v>2479</v>
      </c>
      <c r="V22256">
        <v>1</v>
      </c>
      <c r="W22256" t="s">
        <v>2571</v>
      </c>
      <c r="X22256" t="s">
        <v>2631</v>
      </c>
    </row>
    <row r="22257" spans="1:24" x14ac:dyDescent="0.3">
      <c r="A22257">
        <v>29978</v>
      </c>
      <c r="B22257" s="15" t="s">
        <v>2079</v>
      </c>
      <c r="C22257" t="str">
        <f>_xlfn.XLOOKUP($B22257, STANDARDS!$A:$A, STANDARDS!$B:$B,,0,2)</f>
        <v>Bringelly Shale, Wianamatta Gp</v>
      </c>
      <c r="D22257" t="s">
        <v>535</v>
      </c>
      <c r="E22257" t="s">
        <v>2279</v>
      </c>
      <c r="F22257">
        <v>-34.151659000000002</v>
      </c>
      <c r="G22257">
        <v>150.662611</v>
      </c>
      <c r="I22257" t="s">
        <v>592</v>
      </c>
      <c r="J22257">
        <v>231.15</v>
      </c>
      <c r="L22257" t="s">
        <v>2571</v>
      </c>
      <c r="M22257" t="s">
        <v>2490</v>
      </c>
      <c r="P22257" t="s">
        <v>243</v>
      </c>
      <c r="S22257">
        <v>-26.4</v>
      </c>
      <c r="T22257">
        <v>1.9600000000000003E-2</v>
      </c>
      <c r="U22257" t="s">
        <v>2479</v>
      </c>
      <c r="V22257">
        <v>1</v>
      </c>
      <c r="W22257" t="s">
        <v>2571</v>
      </c>
      <c r="X22257" t="s">
        <v>2631</v>
      </c>
    </row>
    <row r="22258" spans="1:24" x14ac:dyDescent="0.3">
      <c r="A22258">
        <v>29979</v>
      </c>
      <c r="B22258" s="15" t="s">
        <v>2079</v>
      </c>
      <c r="C22258" t="str">
        <f>_xlfn.XLOOKUP($B22258, STANDARDS!$A:$A, STANDARDS!$B:$B,,0,2)</f>
        <v>Bringelly Shale, Wianamatta Gp</v>
      </c>
      <c r="D22258" t="s">
        <v>535</v>
      </c>
      <c r="E22258" t="s">
        <v>2279</v>
      </c>
      <c r="F22258">
        <v>-34.151659000000002</v>
      </c>
      <c r="G22258">
        <v>150.662611</v>
      </c>
      <c r="I22258" t="s">
        <v>592</v>
      </c>
      <c r="J22258">
        <v>232.07</v>
      </c>
      <c r="L22258" t="s">
        <v>2571</v>
      </c>
      <c r="M22258" t="s">
        <v>2490</v>
      </c>
      <c r="P22258" t="s">
        <v>243</v>
      </c>
      <c r="S22258">
        <v>-28.2</v>
      </c>
      <c r="T22258">
        <v>1.6900000000000002E-2</v>
      </c>
      <c r="U22258" t="s">
        <v>2479</v>
      </c>
      <c r="V22258">
        <v>1</v>
      </c>
      <c r="W22258" t="s">
        <v>2571</v>
      </c>
      <c r="X22258" t="s">
        <v>2631</v>
      </c>
    </row>
    <row r="22259" spans="1:24" x14ac:dyDescent="0.3">
      <c r="A22259">
        <v>29980</v>
      </c>
      <c r="B22259" s="15" t="s">
        <v>2079</v>
      </c>
      <c r="C22259" t="str">
        <f>_xlfn.XLOOKUP($B22259, STANDARDS!$A:$A, STANDARDS!$B:$B,,0,2)</f>
        <v>Bringelly Shale, Wianamatta Gp</v>
      </c>
      <c r="D22259" t="s">
        <v>535</v>
      </c>
      <c r="E22259" t="s">
        <v>2279</v>
      </c>
      <c r="F22259">
        <v>-34.151659000000002</v>
      </c>
      <c r="G22259">
        <v>150.662611</v>
      </c>
      <c r="I22259" t="s">
        <v>592</v>
      </c>
      <c r="J22259">
        <v>232.34</v>
      </c>
      <c r="L22259" t="s">
        <v>2571</v>
      </c>
      <c r="M22259" t="s">
        <v>2490</v>
      </c>
      <c r="P22259" t="s">
        <v>243</v>
      </c>
      <c r="S22259">
        <v>-25</v>
      </c>
      <c r="T22259">
        <v>5.7599999999999998E-2</v>
      </c>
      <c r="U22259" t="s">
        <v>2479</v>
      </c>
      <c r="V22259">
        <v>1</v>
      </c>
      <c r="W22259" t="s">
        <v>2571</v>
      </c>
      <c r="X22259" t="s">
        <v>2631</v>
      </c>
    </row>
    <row r="22260" spans="1:24" x14ac:dyDescent="0.3">
      <c r="A22260">
        <v>29981</v>
      </c>
      <c r="B22260" s="15" t="s">
        <v>2079</v>
      </c>
      <c r="C22260" t="str">
        <f>_xlfn.XLOOKUP($B22260, STANDARDS!$A:$A, STANDARDS!$B:$B,,0,2)</f>
        <v>Bringelly Shale, Wianamatta Gp</v>
      </c>
      <c r="D22260" t="s">
        <v>535</v>
      </c>
      <c r="E22260" t="s">
        <v>2279</v>
      </c>
      <c r="F22260">
        <v>-34.151659000000002</v>
      </c>
      <c r="G22260">
        <v>150.662611</v>
      </c>
      <c r="I22260" t="s">
        <v>592</v>
      </c>
      <c r="J22260">
        <v>233.14</v>
      </c>
      <c r="L22260" t="s">
        <v>2571</v>
      </c>
      <c r="M22260" t="s">
        <v>2490</v>
      </c>
      <c r="P22260" t="s">
        <v>243</v>
      </c>
      <c r="S22260">
        <v>-26.7</v>
      </c>
      <c r="U22260" t="s">
        <v>2479</v>
      </c>
      <c r="V22260">
        <v>1</v>
      </c>
      <c r="W22260" t="s">
        <v>2571</v>
      </c>
      <c r="X22260" t="s">
        <v>2631</v>
      </c>
    </row>
    <row r="22261" spans="1:24" x14ac:dyDescent="0.3">
      <c r="A22261">
        <v>29982</v>
      </c>
      <c r="B22261" s="15" t="s">
        <v>2079</v>
      </c>
      <c r="C22261" t="str">
        <f>_xlfn.XLOOKUP($B22261, STANDARDS!$A:$A, STANDARDS!$B:$B,,0,2)</f>
        <v>Bringelly Shale, Wianamatta Gp</v>
      </c>
      <c r="D22261" t="s">
        <v>535</v>
      </c>
      <c r="E22261" t="s">
        <v>2279</v>
      </c>
      <c r="F22261">
        <v>-34.151659000000002</v>
      </c>
      <c r="G22261">
        <v>150.662611</v>
      </c>
      <c r="I22261" t="s">
        <v>592</v>
      </c>
      <c r="J22261">
        <v>234.46</v>
      </c>
      <c r="L22261" t="s">
        <v>2571</v>
      </c>
      <c r="M22261" t="s">
        <v>2490</v>
      </c>
      <c r="P22261" t="s">
        <v>243</v>
      </c>
      <c r="S22261">
        <v>-25.9</v>
      </c>
      <c r="U22261" t="s">
        <v>2479</v>
      </c>
      <c r="V22261">
        <v>1</v>
      </c>
      <c r="W22261" t="s">
        <v>2571</v>
      </c>
      <c r="X22261" t="s">
        <v>2631</v>
      </c>
    </row>
    <row r="22262" spans="1:24" x14ac:dyDescent="0.3">
      <c r="A22262">
        <v>29983</v>
      </c>
      <c r="B22262" s="15" t="s">
        <v>2079</v>
      </c>
      <c r="C22262" t="str">
        <f>_xlfn.XLOOKUP($B22262, STANDARDS!$A:$A, STANDARDS!$B:$B,,0,2)</f>
        <v>Bringelly Shale, Wianamatta Gp</v>
      </c>
      <c r="D22262" t="s">
        <v>535</v>
      </c>
      <c r="E22262" t="s">
        <v>2279</v>
      </c>
      <c r="F22262">
        <v>-34.151659000000002</v>
      </c>
      <c r="G22262">
        <v>150.662611</v>
      </c>
      <c r="I22262" t="s">
        <v>592</v>
      </c>
      <c r="J22262">
        <v>234.89</v>
      </c>
      <c r="L22262" t="s">
        <v>2571</v>
      </c>
      <c r="M22262" t="s">
        <v>2490</v>
      </c>
      <c r="P22262" t="s">
        <v>243</v>
      </c>
      <c r="S22262">
        <v>-24.2</v>
      </c>
      <c r="U22262" t="s">
        <v>2479</v>
      </c>
      <c r="V22262">
        <v>1</v>
      </c>
      <c r="W22262" t="s">
        <v>2571</v>
      </c>
      <c r="X22262" t="s">
        <v>2631</v>
      </c>
    </row>
    <row r="22263" spans="1:24" x14ac:dyDescent="0.3">
      <c r="A22263">
        <v>29984</v>
      </c>
      <c r="B22263" s="15" t="s">
        <v>2079</v>
      </c>
      <c r="C22263" t="str">
        <f>_xlfn.XLOOKUP($B22263, STANDARDS!$A:$A, STANDARDS!$B:$B,,0,2)</f>
        <v>Bringelly Shale, Wianamatta Gp</v>
      </c>
      <c r="D22263" t="s">
        <v>535</v>
      </c>
      <c r="E22263" t="s">
        <v>2279</v>
      </c>
      <c r="F22263">
        <v>-34.151659000000002</v>
      </c>
      <c r="G22263">
        <v>150.662611</v>
      </c>
      <c r="I22263" t="s">
        <v>592</v>
      </c>
      <c r="J22263">
        <v>235.37</v>
      </c>
      <c r="L22263" t="s">
        <v>2571</v>
      </c>
      <c r="M22263" t="s">
        <v>2490</v>
      </c>
      <c r="P22263" t="s">
        <v>243</v>
      </c>
      <c r="S22263">
        <v>-25.5</v>
      </c>
      <c r="T22263">
        <v>1.0000000000000002E-2</v>
      </c>
      <c r="U22263" t="s">
        <v>2479</v>
      </c>
      <c r="V22263">
        <v>1</v>
      </c>
      <c r="W22263" t="s">
        <v>2571</v>
      </c>
      <c r="X22263" t="s">
        <v>2631</v>
      </c>
    </row>
    <row r="22264" spans="1:24" x14ac:dyDescent="0.3">
      <c r="A22264">
        <v>29985</v>
      </c>
      <c r="B22264" s="15" t="s">
        <v>2079</v>
      </c>
      <c r="C22264" t="str">
        <f>_xlfn.XLOOKUP($B22264, STANDARDS!$A:$A, STANDARDS!$B:$B,,0,2)</f>
        <v>Bringelly Shale, Wianamatta Gp</v>
      </c>
      <c r="D22264" t="s">
        <v>535</v>
      </c>
      <c r="E22264" t="s">
        <v>2279</v>
      </c>
      <c r="F22264">
        <v>-34.151659000000002</v>
      </c>
      <c r="G22264">
        <v>150.662611</v>
      </c>
      <c r="I22264" t="s">
        <v>592</v>
      </c>
      <c r="J22264">
        <v>235.79</v>
      </c>
      <c r="L22264" t="s">
        <v>2571</v>
      </c>
      <c r="M22264" t="s">
        <v>2490</v>
      </c>
      <c r="P22264" t="s">
        <v>243</v>
      </c>
      <c r="S22264">
        <v>-25.7</v>
      </c>
      <c r="U22264" t="s">
        <v>2479</v>
      </c>
      <c r="V22264">
        <v>1</v>
      </c>
      <c r="W22264" t="s">
        <v>2571</v>
      </c>
      <c r="X22264" t="s">
        <v>2631</v>
      </c>
    </row>
    <row r="22265" spans="1:24" x14ac:dyDescent="0.3">
      <c r="A22265">
        <v>29986</v>
      </c>
      <c r="B22265" s="15" t="s">
        <v>2079</v>
      </c>
      <c r="C22265" t="str">
        <f>_xlfn.XLOOKUP($B22265, STANDARDS!$A:$A, STANDARDS!$B:$B,,0,2)</f>
        <v>Bringelly Shale, Wianamatta Gp</v>
      </c>
      <c r="D22265" t="s">
        <v>535</v>
      </c>
      <c r="E22265" t="s">
        <v>2279</v>
      </c>
      <c r="F22265">
        <v>-34.151659000000002</v>
      </c>
      <c r="G22265">
        <v>150.662611</v>
      </c>
      <c r="I22265" t="s">
        <v>592</v>
      </c>
      <c r="J22265">
        <v>236.21</v>
      </c>
      <c r="L22265" t="s">
        <v>2571</v>
      </c>
      <c r="M22265" t="s">
        <v>2490</v>
      </c>
      <c r="P22265" t="s">
        <v>243</v>
      </c>
      <c r="S22265">
        <v>-26.4</v>
      </c>
      <c r="U22265" t="s">
        <v>2479</v>
      </c>
      <c r="V22265">
        <v>1</v>
      </c>
      <c r="W22265" t="s">
        <v>2571</v>
      </c>
      <c r="X22265" t="s">
        <v>2631</v>
      </c>
    </row>
    <row r="22266" spans="1:24" x14ac:dyDescent="0.3">
      <c r="A22266">
        <v>29987</v>
      </c>
      <c r="B22266" s="15" t="s">
        <v>2079</v>
      </c>
      <c r="C22266" t="str">
        <f>_xlfn.XLOOKUP($B22266, STANDARDS!$A:$A, STANDARDS!$B:$B,,0,2)</f>
        <v>Bringelly Shale, Wianamatta Gp</v>
      </c>
      <c r="D22266" t="s">
        <v>535</v>
      </c>
      <c r="E22266" t="s">
        <v>2279</v>
      </c>
      <c r="F22266">
        <v>-34.151659000000002</v>
      </c>
      <c r="G22266">
        <v>150.662611</v>
      </c>
      <c r="I22266" t="s">
        <v>592</v>
      </c>
      <c r="J22266">
        <v>236.67</v>
      </c>
      <c r="L22266" t="s">
        <v>2571</v>
      </c>
      <c r="M22266" t="s">
        <v>2490</v>
      </c>
      <c r="P22266" t="s">
        <v>243</v>
      </c>
      <c r="S22266">
        <v>-27.4</v>
      </c>
      <c r="U22266" t="s">
        <v>2479</v>
      </c>
      <c r="V22266">
        <v>1</v>
      </c>
      <c r="W22266" t="s">
        <v>2571</v>
      </c>
      <c r="X22266" t="s">
        <v>2631</v>
      </c>
    </row>
    <row r="22267" spans="1:24" x14ac:dyDescent="0.3">
      <c r="A22267">
        <v>29988</v>
      </c>
      <c r="B22267" s="15" t="s">
        <v>2079</v>
      </c>
      <c r="C22267" t="str">
        <f>_xlfn.XLOOKUP($B22267, STANDARDS!$A:$A, STANDARDS!$B:$B,,0,2)</f>
        <v>Bringelly Shale, Wianamatta Gp</v>
      </c>
      <c r="D22267" t="s">
        <v>535</v>
      </c>
      <c r="E22267" t="s">
        <v>2279</v>
      </c>
      <c r="F22267">
        <v>-34.151659000000002</v>
      </c>
      <c r="G22267">
        <v>150.662611</v>
      </c>
      <c r="I22267" t="s">
        <v>592</v>
      </c>
      <c r="J22267">
        <v>236.96</v>
      </c>
      <c r="L22267" t="s">
        <v>2571</v>
      </c>
      <c r="M22267" t="s">
        <v>2490</v>
      </c>
      <c r="P22267" t="s">
        <v>243</v>
      </c>
      <c r="S22267">
        <v>-26.8</v>
      </c>
      <c r="T22267">
        <v>4.8399999999999999E-2</v>
      </c>
      <c r="U22267" t="s">
        <v>2479</v>
      </c>
      <c r="V22267">
        <v>1</v>
      </c>
      <c r="W22267" t="s">
        <v>2571</v>
      </c>
      <c r="X22267" t="s">
        <v>2631</v>
      </c>
    </row>
    <row r="22268" spans="1:24" x14ac:dyDescent="0.3">
      <c r="A22268">
        <v>29989</v>
      </c>
      <c r="B22268" s="15" t="s">
        <v>2081</v>
      </c>
      <c r="C22268" t="str">
        <f>_xlfn.XLOOKUP($B22268, STANDARDS!$A:$A, STANDARDS!$B:$B,,0,2)</f>
        <v>Ashfield Shale, Wianamatta Gp</v>
      </c>
      <c r="D22268" t="s">
        <v>535</v>
      </c>
      <c r="E22268" t="s">
        <v>2279</v>
      </c>
      <c r="F22268">
        <v>-34.151659000000002</v>
      </c>
      <c r="G22268">
        <v>150.662611</v>
      </c>
      <c r="I22268" t="s">
        <v>592</v>
      </c>
      <c r="J22268">
        <v>237.54</v>
      </c>
      <c r="L22268" t="s">
        <v>2571</v>
      </c>
      <c r="M22268" t="s">
        <v>2490</v>
      </c>
      <c r="P22268" t="s">
        <v>243</v>
      </c>
      <c r="S22268">
        <v>-26.1</v>
      </c>
      <c r="U22268" t="s">
        <v>2479</v>
      </c>
      <c r="V22268">
        <v>1</v>
      </c>
      <c r="W22268" t="s">
        <v>2571</v>
      </c>
      <c r="X22268" t="s">
        <v>2631</v>
      </c>
    </row>
    <row r="22269" spans="1:24" x14ac:dyDescent="0.3">
      <c r="A22269">
        <v>29990</v>
      </c>
      <c r="B22269" s="15" t="s">
        <v>2081</v>
      </c>
      <c r="C22269" t="str">
        <f>_xlfn.XLOOKUP($B22269, STANDARDS!$A:$A, STANDARDS!$B:$B,,0,2)</f>
        <v>Ashfield Shale, Wianamatta Gp</v>
      </c>
      <c r="D22269" t="s">
        <v>535</v>
      </c>
      <c r="E22269" t="s">
        <v>2279</v>
      </c>
      <c r="F22269">
        <v>-34.151659000000002</v>
      </c>
      <c r="G22269">
        <v>150.662611</v>
      </c>
      <c r="I22269" t="s">
        <v>592</v>
      </c>
      <c r="J22269">
        <v>238.48</v>
      </c>
      <c r="L22269" t="s">
        <v>2571</v>
      </c>
      <c r="M22269" t="s">
        <v>2490</v>
      </c>
      <c r="P22269" t="s">
        <v>243</v>
      </c>
      <c r="S22269">
        <v>-25.1</v>
      </c>
      <c r="U22269" t="s">
        <v>2479</v>
      </c>
      <c r="V22269">
        <v>1</v>
      </c>
      <c r="W22269" t="s">
        <v>2571</v>
      </c>
      <c r="X22269" t="s">
        <v>2631</v>
      </c>
    </row>
    <row r="22270" spans="1:24" x14ac:dyDescent="0.3">
      <c r="A22270">
        <v>29991</v>
      </c>
      <c r="B22270" s="15" t="s">
        <v>2083</v>
      </c>
      <c r="C22270" t="str">
        <f>_xlfn.XLOOKUP($B22270, STANDARDS!$A:$A, STANDARDS!$B:$B,,0,2)</f>
        <v>Hawkesbury Sandstone</v>
      </c>
      <c r="D22270" t="s">
        <v>535</v>
      </c>
      <c r="E22270" t="s">
        <v>2279</v>
      </c>
      <c r="F22270">
        <v>-34.085500000000003</v>
      </c>
      <c r="G22270">
        <v>150.93879999999999</v>
      </c>
      <c r="I22270" t="s">
        <v>592</v>
      </c>
      <c r="J22270">
        <v>239.92</v>
      </c>
      <c r="L22270" t="s">
        <v>2571</v>
      </c>
      <c r="M22270" t="s">
        <v>2490</v>
      </c>
      <c r="P22270" t="s">
        <v>243</v>
      </c>
      <c r="S22270">
        <v>-27.9</v>
      </c>
      <c r="T22270">
        <v>1.21E-2</v>
      </c>
      <c r="U22270" t="s">
        <v>2479</v>
      </c>
      <c r="V22270">
        <v>1</v>
      </c>
      <c r="W22270" t="s">
        <v>2571</v>
      </c>
      <c r="X22270" t="s">
        <v>2631</v>
      </c>
    </row>
    <row r="22271" spans="1:24" x14ac:dyDescent="0.3">
      <c r="A22271">
        <v>29992</v>
      </c>
      <c r="B22271" s="15" t="s">
        <v>2083</v>
      </c>
      <c r="C22271" t="str">
        <f>_xlfn.XLOOKUP($B22271, STANDARDS!$A:$A, STANDARDS!$B:$B,,0,2)</f>
        <v>Hawkesbury Sandstone</v>
      </c>
      <c r="D22271" t="s">
        <v>535</v>
      </c>
      <c r="E22271" t="s">
        <v>2279</v>
      </c>
      <c r="F22271">
        <v>-34.085500000000003</v>
      </c>
      <c r="G22271">
        <v>150.93879999999999</v>
      </c>
      <c r="I22271" t="s">
        <v>592</v>
      </c>
      <c r="J22271">
        <v>240.78</v>
      </c>
      <c r="L22271" t="s">
        <v>2571</v>
      </c>
      <c r="M22271" t="s">
        <v>2490</v>
      </c>
      <c r="P22271" t="s">
        <v>243</v>
      </c>
      <c r="S22271">
        <v>-26.3</v>
      </c>
      <c r="T22271">
        <v>1.21E-2</v>
      </c>
      <c r="U22271" t="s">
        <v>2479</v>
      </c>
      <c r="V22271">
        <v>1</v>
      </c>
      <c r="W22271" t="s">
        <v>2571</v>
      </c>
      <c r="X22271" t="s">
        <v>2631</v>
      </c>
    </row>
    <row r="22272" spans="1:24" x14ac:dyDescent="0.3">
      <c r="A22272">
        <v>29993</v>
      </c>
      <c r="B22272" s="15" t="s">
        <v>2083</v>
      </c>
      <c r="C22272" t="str">
        <f>_xlfn.XLOOKUP($B22272, STANDARDS!$A:$A, STANDARDS!$B:$B,,0,2)</f>
        <v>Hawkesbury Sandstone</v>
      </c>
      <c r="D22272" t="s">
        <v>535</v>
      </c>
      <c r="E22272" t="s">
        <v>2279</v>
      </c>
      <c r="F22272">
        <v>-34.085500000000003</v>
      </c>
      <c r="G22272">
        <v>150.93879999999999</v>
      </c>
      <c r="I22272" t="s">
        <v>592</v>
      </c>
      <c r="J22272">
        <v>242.57</v>
      </c>
      <c r="L22272" t="s">
        <v>2571</v>
      </c>
      <c r="M22272" t="s">
        <v>2490</v>
      </c>
      <c r="P22272" t="s">
        <v>243</v>
      </c>
      <c r="S22272">
        <v>-25.8</v>
      </c>
      <c r="T22272">
        <v>1.21E-2</v>
      </c>
      <c r="U22272" t="s">
        <v>2479</v>
      </c>
      <c r="V22272">
        <v>1</v>
      </c>
      <c r="W22272" t="s">
        <v>2571</v>
      </c>
      <c r="X22272" t="s">
        <v>2631</v>
      </c>
    </row>
    <row r="22273" spans="1:24" x14ac:dyDescent="0.3">
      <c r="A22273">
        <v>29994</v>
      </c>
      <c r="B22273" s="15" t="s">
        <v>2083</v>
      </c>
      <c r="C22273" t="str">
        <f>_xlfn.XLOOKUP($B22273, STANDARDS!$A:$A, STANDARDS!$B:$B,,0,2)</f>
        <v>Hawkesbury Sandstone</v>
      </c>
      <c r="D22273" t="s">
        <v>535</v>
      </c>
      <c r="E22273" t="s">
        <v>2279</v>
      </c>
      <c r="F22273">
        <v>-34.085500000000003</v>
      </c>
      <c r="G22273">
        <v>150.93879999999999</v>
      </c>
      <c r="I22273" t="s">
        <v>592</v>
      </c>
      <c r="J22273">
        <v>243.34</v>
      </c>
      <c r="L22273" t="s">
        <v>2571</v>
      </c>
      <c r="M22273" t="s">
        <v>2490</v>
      </c>
      <c r="P22273" t="s">
        <v>243</v>
      </c>
      <c r="S22273">
        <v>-26.8</v>
      </c>
      <c r="T22273">
        <v>1.21E-2</v>
      </c>
      <c r="U22273" t="s">
        <v>2479</v>
      </c>
      <c r="V22273">
        <v>1</v>
      </c>
      <c r="W22273" t="s">
        <v>2571</v>
      </c>
      <c r="X22273" t="s">
        <v>2631</v>
      </c>
    </row>
    <row r="22274" spans="1:24" x14ac:dyDescent="0.3">
      <c r="A22274">
        <v>29995</v>
      </c>
      <c r="B22274" s="15" t="s">
        <v>2083</v>
      </c>
      <c r="C22274" t="str">
        <f>_xlfn.XLOOKUP($B22274, STANDARDS!$A:$A, STANDARDS!$B:$B,,0,2)</f>
        <v>Hawkesbury Sandstone</v>
      </c>
      <c r="D22274" t="s">
        <v>535</v>
      </c>
      <c r="E22274" t="s">
        <v>2279</v>
      </c>
      <c r="F22274">
        <v>-34.085500000000003</v>
      </c>
      <c r="G22274">
        <v>150.93879999999999</v>
      </c>
      <c r="I22274" t="s">
        <v>592</v>
      </c>
      <c r="J22274">
        <v>243.36</v>
      </c>
      <c r="L22274" t="s">
        <v>2571</v>
      </c>
      <c r="M22274" t="s">
        <v>2490</v>
      </c>
      <c r="P22274" t="s">
        <v>243</v>
      </c>
      <c r="S22274">
        <v>-27</v>
      </c>
      <c r="T22274">
        <v>1.21E-2</v>
      </c>
      <c r="U22274" t="s">
        <v>2479</v>
      </c>
      <c r="V22274">
        <v>1</v>
      </c>
      <c r="W22274" t="s">
        <v>2571</v>
      </c>
      <c r="X22274" t="s">
        <v>2631</v>
      </c>
    </row>
    <row r="22275" spans="1:24" x14ac:dyDescent="0.3">
      <c r="A22275">
        <v>29996</v>
      </c>
      <c r="B22275" s="15" t="s">
        <v>2083</v>
      </c>
      <c r="C22275" t="str">
        <f>_xlfn.XLOOKUP($B22275, STANDARDS!$A:$A, STANDARDS!$B:$B,,0,2)</f>
        <v>Hawkesbury Sandstone</v>
      </c>
      <c r="D22275" t="s">
        <v>535</v>
      </c>
      <c r="E22275" t="s">
        <v>2279</v>
      </c>
      <c r="F22275">
        <v>-34.085500000000003</v>
      </c>
      <c r="G22275">
        <v>150.93879999999999</v>
      </c>
      <c r="I22275" t="s">
        <v>592</v>
      </c>
      <c r="J22275">
        <v>244.16</v>
      </c>
      <c r="L22275" t="s">
        <v>2571</v>
      </c>
      <c r="M22275" t="s">
        <v>2490</v>
      </c>
      <c r="P22275" t="s">
        <v>243</v>
      </c>
      <c r="S22275">
        <v>-27.4</v>
      </c>
      <c r="T22275">
        <v>1.21E-2</v>
      </c>
      <c r="U22275" t="s">
        <v>2479</v>
      </c>
      <c r="V22275">
        <v>1</v>
      </c>
      <c r="W22275" t="s">
        <v>2571</v>
      </c>
      <c r="X22275" t="s">
        <v>2631</v>
      </c>
    </row>
    <row r="22276" spans="1:24" x14ac:dyDescent="0.3">
      <c r="A22276">
        <v>29997</v>
      </c>
      <c r="B22276" s="15" t="s">
        <v>2085</v>
      </c>
      <c r="C22276" t="str">
        <f>_xlfn.XLOOKUP($B22276, STANDARDS!$A:$A, STANDARDS!$B:$B,,0,2)</f>
        <v>Newport Fm, Narrabeen Gp</v>
      </c>
      <c r="D22276" t="s">
        <v>535</v>
      </c>
      <c r="E22276" t="s">
        <v>2279</v>
      </c>
      <c r="F22276">
        <v>-34.085500000000003</v>
      </c>
      <c r="G22276">
        <v>150.93879999999999</v>
      </c>
      <c r="I22276" t="s">
        <v>592</v>
      </c>
      <c r="J22276">
        <v>249.61</v>
      </c>
      <c r="L22276" t="s">
        <v>2571</v>
      </c>
      <c r="M22276" t="s">
        <v>2490</v>
      </c>
      <c r="P22276" t="s">
        <v>243</v>
      </c>
      <c r="S22276">
        <v>-22.8</v>
      </c>
      <c r="T22276">
        <v>4.0000000000000008E-2</v>
      </c>
      <c r="U22276" t="s">
        <v>2479</v>
      </c>
      <c r="V22276">
        <v>1</v>
      </c>
      <c r="W22276" t="s">
        <v>2571</v>
      </c>
      <c r="X22276" t="s">
        <v>2631</v>
      </c>
    </row>
    <row r="22277" spans="1:24" x14ac:dyDescent="0.3">
      <c r="A22277">
        <v>29998</v>
      </c>
      <c r="B22277" s="15" t="s">
        <v>2085</v>
      </c>
      <c r="C22277" t="str">
        <f>_xlfn.XLOOKUP($B22277, STANDARDS!$A:$A, STANDARDS!$B:$B,,0,2)</f>
        <v>Newport Fm, Narrabeen Gp</v>
      </c>
      <c r="D22277" t="s">
        <v>535</v>
      </c>
      <c r="E22277" t="s">
        <v>2279</v>
      </c>
      <c r="F22277">
        <v>-34.085500000000003</v>
      </c>
      <c r="G22277">
        <v>150.93879999999999</v>
      </c>
      <c r="I22277" t="s">
        <v>592</v>
      </c>
      <c r="J22277">
        <v>249.63</v>
      </c>
      <c r="L22277" t="s">
        <v>2571</v>
      </c>
      <c r="M22277" t="s">
        <v>2490</v>
      </c>
      <c r="P22277" t="s">
        <v>243</v>
      </c>
      <c r="S22277">
        <v>-25.7</v>
      </c>
      <c r="T22277">
        <v>4.0000000000000008E-2</v>
      </c>
      <c r="U22277" t="s">
        <v>2479</v>
      </c>
      <c r="V22277">
        <v>1</v>
      </c>
      <c r="W22277" t="s">
        <v>2571</v>
      </c>
      <c r="X22277" t="s">
        <v>2631</v>
      </c>
    </row>
    <row r="22278" spans="1:24" x14ac:dyDescent="0.3">
      <c r="A22278">
        <v>29999</v>
      </c>
      <c r="B22278" s="15" t="s">
        <v>2087</v>
      </c>
      <c r="C22278" t="str">
        <f>_xlfn.XLOOKUP($B22278, STANDARDS!$A:$A, STANDARDS!$B:$B,,0,2)</f>
        <v>Terrigal Fm, Narrabeen Gp</v>
      </c>
      <c r="D22278" t="s">
        <v>535</v>
      </c>
      <c r="E22278" t="s">
        <v>2279</v>
      </c>
      <c r="F22278">
        <v>-33.071584999999999</v>
      </c>
      <c r="G22278">
        <v>151.15253000000001</v>
      </c>
      <c r="I22278" t="s">
        <v>592</v>
      </c>
      <c r="J22278">
        <v>249.66</v>
      </c>
      <c r="L22278" t="s">
        <v>2571</v>
      </c>
      <c r="M22278" t="s">
        <v>2490</v>
      </c>
      <c r="P22278" t="s">
        <v>243</v>
      </c>
      <c r="S22278">
        <v>-28.2</v>
      </c>
      <c r="U22278" t="s">
        <v>2479</v>
      </c>
      <c r="V22278">
        <v>1</v>
      </c>
      <c r="W22278" t="s">
        <v>2571</v>
      </c>
      <c r="X22278" t="s">
        <v>2632</v>
      </c>
    </row>
    <row r="22279" spans="1:24" x14ac:dyDescent="0.3">
      <c r="A22279">
        <v>30000</v>
      </c>
      <c r="B22279" s="15" t="s">
        <v>2089</v>
      </c>
      <c r="C22279" t="str">
        <f>_xlfn.XLOOKUP($B22279, STANDARDS!$A:$A, STANDARDS!$B:$B,,0,2)</f>
        <v>Terrigal Fm, Narrabeen Gp</v>
      </c>
      <c r="D22279" t="s">
        <v>535</v>
      </c>
      <c r="E22279" t="s">
        <v>2279</v>
      </c>
      <c r="F22279">
        <v>-33.071584999999999</v>
      </c>
      <c r="G22279">
        <v>151.15253000000001</v>
      </c>
      <c r="I22279" t="s">
        <v>592</v>
      </c>
      <c r="J22279">
        <v>249.87</v>
      </c>
      <c r="L22279" t="s">
        <v>2571</v>
      </c>
      <c r="M22279" t="s">
        <v>2490</v>
      </c>
      <c r="P22279" t="s">
        <v>243</v>
      </c>
      <c r="S22279">
        <v>-28.9</v>
      </c>
      <c r="U22279" t="s">
        <v>2479</v>
      </c>
      <c r="V22279">
        <v>1</v>
      </c>
      <c r="W22279" t="s">
        <v>2571</v>
      </c>
      <c r="X22279" t="s">
        <v>2632</v>
      </c>
    </row>
    <row r="22280" spans="1:24" x14ac:dyDescent="0.3">
      <c r="A22280">
        <v>30001</v>
      </c>
      <c r="B22280" s="15" t="s">
        <v>2090</v>
      </c>
      <c r="C22280" t="str">
        <f>_xlfn.XLOOKUP($B22280, STANDARDS!$A:$A, STANDARDS!$B:$B,,0,2)</f>
        <v>Bald Hill Claystone, Narrabeen Gp</v>
      </c>
      <c r="D22280" t="s">
        <v>535</v>
      </c>
      <c r="E22280" t="s">
        <v>2279</v>
      </c>
      <c r="F22280">
        <v>-34.085500000000003</v>
      </c>
      <c r="G22280">
        <v>150.93879999999999</v>
      </c>
      <c r="I22280" t="s">
        <v>592</v>
      </c>
      <c r="J22280">
        <v>250.02</v>
      </c>
      <c r="L22280" t="s">
        <v>2571</v>
      </c>
      <c r="M22280" t="s">
        <v>2490</v>
      </c>
      <c r="P22280" t="s">
        <v>243</v>
      </c>
      <c r="S22280">
        <v>-25.4</v>
      </c>
      <c r="T22280">
        <v>4.0000000000000008E-2</v>
      </c>
      <c r="U22280" t="s">
        <v>2479</v>
      </c>
      <c r="V22280">
        <v>1</v>
      </c>
      <c r="W22280" t="s">
        <v>2571</v>
      </c>
      <c r="X22280" t="s">
        <v>2631</v>
      </c>
    </row>
    <row r="22281" spans="1:24" x14ac:dyDescent="0.3">
      <c r="A22281">
        <v>30002</v>
      </c>
      <c r="B22281" s="15" t="s">
        <v>2089</v>
      </c>
      <c r="C22281" t="str">
        <f>_xlfn.XLOOKUP($B22281, STANDARDS!$A:$A, STANDARDS!$B:$B,,0,2)</f>
        <v>Terrigal Fm, Narrabeen Gp</v>
      </c>
      <c r="D22281" t="s">
        <v>535</v>
      </c>
      <c r="E22281" t="s">
        <v>2279</v>
      </c>
      <c r="F22281">
        <v>-33.071584999999999</v>
      </c>
      <c r="G22281">
        <v>151.15253000000001</v>
      </c>
      <c r="I22281" t="s">
        <v>592</v>
      </c>
      <c r="J22281">
        <v>250.63</v>
      </c>
      <c r="L22281" t="s">
        <v>2571</v>
      </c>
      <c r="M22281" t="s">
        <v>2490</v>
      </c>
      <c r="P22281" t="s">
        <v>243</v>
      </c>
      <c r="S22281">
        <v>-27.1</v>
      </c>
      <c r="U22281" t="s">
        <v>2479</v>
      </c>
      <c r="V22281">
        <v>1</v>
      </c>
      <c r="W22281" t="s">
        <v>2571</v>
      </c>
      <c r="X22281" t="s">
        <v>2632</v>
      </c>
    </row>
    <row r="22282" spans="1:24" x14ac:dyDescent="0.3">
      <c r="A22282">
        <v>30003</v>
      </c>
      <c r="B22282" s="15" t="s">
        <v>2089</v>
      </c>
      <c r="C22282" t="str">
        <f>_xlfn.XLOOKUP($B22282, STANDARDS!$A:$A, STANDARDS!$B:$B,,0,2)</f>
        <v>Terrigal Fm, Narrabeen Gp</v>
      </c>
      <c r="D22282" t="s">
        <v>535</v>
      </c>
      <c r="E22282" t="s">
        <v>2279</v>
      </c>
      <c r="F22282">
        <v>-33.071584999999999</v>
      </c>
      <c r="G22282">
        <v>151.15253000000001</v>
      </c>
      <c r="I22282" t="s">
        <v>592</v>
      </c>
      <c r="J22282">
        <v>250.8</v>
      </c>
      <c r="L22282" t="s">
        <v>2571</v>
      </c>
      <c r="M22282" t="s">
        <v>2490</v>
      </c>
      <c r="P22282" t="s">
        <v>243</v>
      </c>
      <c r="S22282">
        <v>-26</v>
      </c>
      <c r="U22282" t="s">
        <v>2479</v>
      </c>
      <c r="V22282">
        <v>1</v>
      </c>
      <c r="W22282" t="s">
        <v>2571</v>
      </c>
      <c r="X22282" t="s">
        <v>2632</v>
      </c>
    </row>
    <row r="22283" spans="1:24" x14ac:dyDescent="0.3">
      <c r="A22283">
        <v>30004</v>
      </c>
      <c r="B22283" s="15" t="s">
        <v>2089</v>
      </c>
      <c r="C22283" t="str">
        <f>_xlfn.XLOOKUP($B22283, STANDARDS!$A:$A, STANDARDS!$B:$B,,0,2)</f>
        <v>Terrigal Fm, Narrabeen Gp</v>
      </c>
      <c r="D22283" t="s">
        <v>535</v>
      </c>
      <c r="E22283" t="s">
        <v>2279</v>
      </c>
      <c r="F22283">
        <v>-33.071584999999999</v>
      </c>
      <c r="G22283">
        <v>151.15253000000001</v>
      </c>
      <c r="I22283" t="s">
        <v>592</v>
      </c>
      <c r="J22283">
        <v>251.09</v>
      </c>
      <c r="L22283" t="s">
        <v>2571</v>
      </c>
      <c r="M22283" t="s">
        <v>2490</v>
      </c>
      <c r="P22283" t="s">
        <v>243</v>
      </c>
      <c r="S22283">
        <v>-27.7</v>
      </c>
      <c r="U22283" t="s">
        <v>2479</v>
      </c>
      <c r="V22283">
        <v>1</v>
      </c>
      <c r="W22283" t="s">
        <v>2571</v>
      </c>
      <c r="X22283" t="s">
        <v>2632</v>
      </c>
    </row>
    <row r="22284" spans="1:24" x14ac:dyDescent="0.3">
      <c r="A22284">
        <v>30005</v>
      </c>
      <c r="B22284" s="15" t="s">
        <v>2089</v>
      </c>
      <c r="C22284" t="str">
        <f>_xlfn.XLOOKUP($B22284, STANDARDS!$A:$A, STANDARDS!$B:$B,,0,2)</f>
        <v>Terrigal Fm, Narrabeen Gp</v>
      </c>
      <c r="D22284" t="s">
        <v>535</v>
      </c>
      <c r="E22284" t="s">
        <v>2279</v>
      </c>
      <c r="F22284">
        <v>-33.071584999999999</v>
      </c>
      <c r="G22284">
        <v>151.15253000000001</v>
      </c>
      <c r="I22284" t="s">
        <v>592</v>
      </c>
      <c r="J22284">
        <v>251.3</v>
      </c>
      <c r="L22284" t="s">
        <v>2571</v>
      </c>
      <c r="M22284" t="s">
        <v>2490</v>
      </c>
      <c r="P22284" t="s">
        <v>243</v>
      </c>
      <c r="S22284">
        <v>-27.3</v>
      </c>
      <c r="U22284" t="s">
        <v>2479</v>
      </c>
      <c r="V22284">
        <v>1</v>
      </c>
      <c r="W22284" t="s">
        <v>2571</v>
      </c>
      <c r="X22284" t="s">
        <v>2632</v>
      </c>
    </row>
    <row r="22285" spans="1:24" x14ac:dyDescent="0.3">
      <c r="A22285">
        <v>30006</v>
      </c>
      <c r="B22285" s="15" t="s">
        <v>2092</v>
      </c>
      <c r="C22285" t="str">
        <f>_xlfn.XLOOKUP($B22285, STANDARDS!$A:$A, STANDARDS!$B:$B,,0,2)</f>
        <v>Tuggerah Fm, Narrabeen Gp</v>
      </c>
      <c r="D22285" t="s">
        <v>535</v>
      </c>
      <c r="E22285" t="s">
        <v>2279</v>
      </c>
      <c r="F22285">
        <v>-33.071584999999999</v>
      </c>
      <c r="G22285">
        <v>151.15253000000001</v>
      </c>
      <c r="I22285" t="s">
        <v>592</v>
      </c>
      <c r="J22285">
        <v>251.71</v>
      </c>
      <c r="L22285" t="s">
        <v>2571</v>
      </c>
      <c r="M22285" t="s">
        <v>2490</v>
      </c>
      <c r="P22285" t="s">
        <v>243</v>
      </c>
      <c r="S22285">
        <v>-25.4</v>
      </c>
      <c r="U22285" t="s">
        <v>2479</v>
      </c>
      <c r="V22285">
        <v>1</v>
      </c>
      <c r="W22285" t="s">
        <v>2571</v>
      </c>
      <c r="X22285" t="s">
        <v>2632</v>
      </c>
    </row>
    <row r="22286" spans="1:24" x14ac:dyDescent="0.3">
      <c r="A22286">
        <v>30007</v>
      </c>
      <c r="B22286" s="15" t="s">
        <v>2092</v>
      </c>
      <c r="C22286" t="str">
        <f>_xlfn.XLOOKUP($B22286, STANDARDS!$A:$A, STANDARDS!$B:$B,,0,2)</f>
        <v>Tuggerah Fm, Narrabeen Gp</v>
      </c>
      <c r="D22286" t="s">
        <v>535</v>
      </c>
      <c r="E22286" t="s">
        <v>2279</v>
      </c>
      <c r="F22286">
        <v>-33.071584999999999</v>
      </c>
      <c r="G22286">
        <v>151.15253000000001</v>
      </c>
      <c r="I22286" t="s">
        <v>592</v>
      </c>
      <c r="J22286">
        <v>252.14</v>
      </c>
      <c r="L22286" t="s">
        <v>2571</v>
      </c>
      <c r="M22286" t="s">
        <v>2490</v>
      </c>
      <c r="P22286" t="s">
        <v>243</v>
      </c>
      <c r="S22286">
        <v>-26.8</v>
      </c>
      <c r="U22286" t="s">
        <v>2479</v>
      </c>
      <c r="V22286">
        <v>1</v>
      </c>
      <c r="W22286" t="s">
        <v>2571</v>
      </c>
      <c r="X22286" t="s">
        <v>2632</v>
      </c>
    </row>
    <row r="22287" spans="1:24" x14ac:dyDescent="0.3">
      <c r="A22287">
        <v>30008</v>
      </c>
      <c r="B22287" s="15" t="s">
        <v>2092</v>
      </c>
      <c r="C22287" t="str">
        <f>_xlfn.XLOOKUP($B22287, STANDARDS!$A:$A, STANDARDS!$B:$B,,0,2)</f>
        <v>Tuggerah Fm, Narrabeen Gp</v>
      </c>
      <c r="D22287" t="s">
        <v>535</v>
      </c>
      <c r="E22287" t="s">
        <v>2279</v>
      </c>
      <c r="F22287">
        <v>-33.071584999999999</v>
      </c>
      <c r="G22287">
        <v>151.15253000000001</v>
      </c>
      <c r="I22287" t="s">
        <v>592</v>
      </c>
      <c r="J22287">
        <v>252.39</v>
      </c>
      <c r="L22287" t="s">
        <v>2571</v>
      </c>
      <c r="M22287" t="s">
        <v>2490</v>
      </c>
      <c r="P22287" t="s">
        <v>243</v>
      </c>
      <c r="S22287">
        <v>-31.3</v>
      </c>
      <c r="U22287" t="s">
        <v>2479</v>
      </c>
      <c r="V22287">
        <v>1</v>
      </c>
      <c r="W22287" t="s">
        <v>2571</v>
      </c>
      <c r="X22287" t="s">
        <v>2632</v>
      </c>
    </row>
    <row r="22288" spans="1:24" x14ac:dyDescent="0.3">
      <c r="A22288">
        <v>30009</v>
      </c>
      <c r="B22288" s="15" t="s">
        <v>2092</v>
      </c>
      <c r="C22288" t="str">
        <f>_xlfn.XLOOKUP($B22288, STANDARDS!$A:$A, STANDARDS!$B:$B,,0,2)</f>
        <v>Tuggerah Fm, Narrabeen Gp</v>
      </c>
      <c r="D22288" t="s">
        <v>535</v>
      </c>
      <c r="E22288" t="s">
        <v>2279</v>
      </c>
      <c r="F22288">
        <v>-33.071584999999999</v>
      </c>
      <c r="G22288">
        <v>151.15253000000001</v>
      </c>
      <c r="I22288" t="s">
        <v>592</v>
      </c>
      <c r="J22288">
        <v>252.6</v>
      </c>
      <c r="L22288" t="s">
        <v>2571</v>
      </c>
      <c r="M22288" t="s">
        <v>2490</v>
      </c>
      <c r="P22288" t="s">
        <v>243</v>
      </c>
      <c r="S22288">
        <v>-30.8</v>
      </c>
      <c r="U22288" t="s">
        <v>2479</v>
      </c>
      <c r="V22288">
        <v>1</v>
      </c>
      <c r="W22288" t="s">
        <v>2571</v>
      </c>
      <c r="X22288" t="s">
        <v>2632</v>
      </c>
    </row>
    <row r="22289" spans="1:24" x14ac:dyDescent="0.3">
      <c r="A22289">
        <v>30010</v>
      </c>
      <c r="B22289" s="15" t="s">
        <v>2092</v>
      </c>
      <c r="C22289" t="str">
        <f>_xlfn.XLOOKUP($B22289, STANDARDS!$A:$A, STANDARDS!$B:$B,,0,2)</f>
        <v>Tuggerah Fm, Narrabeen Gp</v>
      </c>
      <c r="D22289" t="s">
        <v>535</v>
      </c>
      <c r="E22289" t="s">
        <v>2279</v>
      </c>
      <c r="F22289">
        <v>-33.071584999999999</v>
      </c>
      <c r="G22289">
        <v>151.15253000000001</v>
      </c>
      <c r="I22289" t="s">
        <v>592</v>
      </c>
      <c r="J22289">
        <v>252.66</v>
      </c>
      <c r="L22289" t="s">
        <v>2571</v>
      </c>
      <c r="M22289" t="s">
        <v>2490</v>
      </c>
      <c r="P22289" t="s">
        <v>243</v>
      </c>
      <c r="S22289">
        <v>-26.2</v>
      </c>
      <c r="U22289" t="s">
        <v>2479</v>
      </c>
      <c r="V22289">
        <v>1</v>
      </c>
      <c r="W22289" t="s">
        <v>2571</v>
      </c>
      <c r="X22289" t="s">
        <v>2632</v>
      </c>
    </row>
    <row r="22290" spans="1:24" x14ac:dyDescent="0.3">
      <c r="A22290">
        <v>30011</v>
      </c>
      <c r="B22290" s="15" t="s">
        <v>2092</v>
      </c>
      <c r="C22290" t="str">
        <f>_xlfn.XLOOKUP($B22290, STANDARDS!$A:$A, STANDARDS!$B:$B,,0,2)</f>
        <v>Tuggerah Fm, Narrabeen Gp</v>
      </c>
      <c r="D22290" t="s">
        <v>535</v>
      </c>
      <c r="E22290" t="s">
        <v>2279</v>
      </c>
      <c r="F22290">
        <v>-33.071584999999999</v>
      </c>
      <c r="G22290">
        <v>151.15253000000001</v>
      </c>
      <c r="I22290" t="s">
        <v>592</v>
      </c>
      <c r="J22290">
        <v>252.9</v>
      </c>
      <c r="L22290" t="s">
        <v>2571</v>
      </c>
      <c r="M22290" t="s">
        <v>2490</v>
      </c>
      <c r="P22290" t="s">
        <v>243</v>
      </c>
      <c r="S22290">
        <v>-26.1</v>
      </c>
      <c r="U22290" t="s">
        <v>2479</v>
      </c>
      <c r="V22290">
        <v>1</v>
      </c>
      <c r="W22290" t="s">
        <v>2571</v>
      </c>
      <c r="X22290" t="s">
        <v>2632</v>
      </c>
    </row>
    <row r="22291" spans="1:24" x14ac:dyDescent="0.3">
      <c r="A22291">
        <v>30012</v>
      </c>
      <c r="B22291" s="15" t="s">
        <v>2092</v>
      </c>
      <c r="C22291" t="str">
        <f>_xlfn.XLOOKUP($B22291, STANDARDS!$A:$A, STANDARDS!$B:$B,,0,2)</f>
        <v>Tuggerah Fm, Narrabeen Gp</v>
      </c>
      <c r="D22291" t="s">
        <v>535</v>
      </c>
      <c r="E22291" t="s">
        <v>2279</v>
      </c>
      <c r="F22291">
        <v>-33.071584999999999</v>
      </c>
      <c r="G22291">
        <v>151.15253000000001</v>
      </c>
      <c r="I22291" t="s">
        <v>592</v>
      </c>
      <c r="J22291">
        <v>252.98</v>
      </c>
      <c r="L22291" t="s">
        <v>2571</v>
      </c>
      <c r="M22291" t="s">
        <v>2490</v>
      </c>
      <c r="P22291" t="s">
        <v>243</v>
      </c>
      <c r="S22291">
        <v>-25.3</v>
      </c>
      <c r="U22291" t="s">
        <v>2479</v>
      </c>
      <c r="V22291">
        <v>1</v>
      </c>
      <c r="W22291" t="s">
        <v>2571</v>
      </c>
      <c r="X22291" t="s">
        <v>2632</v>
      </c>
    </row>
    <row r="22292" spans="1:24" x14ac:dyDescent="0.3">
      <c r="A22292">
        <v>30013</v>
      </c>
      <c r="B22292" s="15" t="s">
        <v>2092</v>
      </c>
      <c r="C22292" t="str">
        <f>_xlfn.XLOOKUP($B22292, STANDARDS!$A:$A, STANDARDS!$B:$B,,0,2)</f>
        <v>Tuggerah Fm, Narrabeen Gp</v>
      </c>
      <c r="D22292" t="s">
        <v>535</v>
      </c>
      <c r="E22292" t="s">
        <v>2279</v>
      </c>
      <c r="F22292">
        <v>-33.071584999999999</v>
      </c>
      <c r="G22292">
        <v>151.15253000000001</v>
      </c>
      <c r="I22292" t="s">
        <v>592</v>
      </c>
      <c r="J22292">
        <v>253.08</v>
      </c>
      <c r="L22292" t="s">
        <v>2571</v>
      </c>
      <c r="M22292" t="s">
        <v>2490</v>
      </c>
      <c r="P22292" t="s">
        <v>243</v>
      </c>
      <c r="S22292">
        <v>-25.4</v>
      </c>
      <c r="U22292" t="s">
        <v>2479</v>
      </c>
      <c r="V22292">
        <v>1</v>
      </c>
      <c r="W22292" t="s">
        <v>2571</v>
      </c>
      <c r="X22292" t="s">
        <v>2632</v>
      </c>
    </row>
    <row r="22293" spans="1:24" x14ac:dyDescent="0.3">
      <c r="A22293">
        <v>30014</v>
      </c>
      <c r="B22293" s="15" t="s">
        <v>2092</v>
      </c>
      <c r="C22293" t="str">
        <f>_xlfn.XLOOKUP($B22293, STANDARDS!$A:$A, STANDARDS!$B:$B,,0,2)</f>
        <v>Tuggerah Fm, Narrabeen Gp</v>
      </c>
      <c r="D22293" t="s">
        <v>535</v>
      </c>
      <c r="E22293" t="s">
        <v>2279</v>
      </c>
      <c r="F22293">
        <v>-33.071584999999999</v>
      </c>
      <c r="G22293">
        <v>151.15253000000001</v>
      </c>
      <c r="I22293" t="s">
        <v>592</v>
      </c>
      <c r="J22293">
        <v>253.25</v>
      </c>
      <c r="L22293" t="s">
        <v>2571</v>
      </c>
      <c r="M22293" t="s">
        <v>2490</v>
      </c>
      <c r="P22293" t="s">
        <v>243</v>
      </c>
      <c r="S22293">
        <v>-25.2</v>
      </c>
      <c r="U22293" t="s">
        <v>2479</v>
      </c>
      <c r="V22293">
        <v>1</v>
      </c>
      <c r="W22293" t="s">
        <v>2571</v>
      </c>
      <c r="X22293" t="s">
        <v>2632</v>
      </c>
    </row>
    <row r="22294" spans="1:24" x14ac:dyDescent="0.3">
      <c r="A22294">
        <v>30015</v>
      </c>
      <c r="B22294" s="15" t="s">
        <v>2092</v>
      </c>
      <c r="C22294" t="str">
        <f>_xlfn.XLOOKUP($B22294, STANDARDS!$A:$A, STANDARDS!$B:$B,,0,2)</f>
        <v>Tuggerah Fm, Narrabeen Gp</v>
      </c>
      <c r="D22294" t="s">
        <v>535</v>
      </c>
      <c r="E22294" t="s">
        <v>2279</v>
      </c>
      <c r="F22294">
        <v>-33.071584999999999</v>
      </c>
      <c r="G22294">
        <v>151.15253000000001</v>
      </c>
      <c r="I22294" t="s">
        <v>592</v>
      </c>
      <c r="J22294">
        <v>253.9</v>
      </c>
      <c r="L22294" t="s">
        <v>2571</v>
      </c>
      <c r="M22294" t="s">
        <v>2490</v>
      </c>
      <c r="P22294" t="s">
        <v>243</v>
      </c>
      <c r="S22294">
        <v>-26</v>
      </c>
      <c r="U22294" t="s">
        <v>2479</v>
      </c>
      <c r="V22294">
        <v>1</v>
      </c>
      <c r="W22294" t="s">
        <v>2571</v>
      </c>
      <c r="X22294" t="s">
        <v>2632</v>
      </c>
    </row>
    <row r="22295" spans="1:24" x14ac:dyDescent="0.3">
      <c r="A22295">
        <v>30016</v>
      </c>
      <c r="B22295" s="15" t="s">
        <v>2094</v>
      </c>
      <c r="C22295" t="str">
        <f>_xlfn.XLOOKUP($B22295, STANDARDS!$A:$A, STANDARDS!$B:$B,,0,2)</f>
        <v>Munmorah Conglomerate, Narrabeen Gp</v>
      </c>
      <c r="D22295" t="s">
        <v>535</v>
      </c>
      <c r="E22295" t="s">
        <v>2279</v>
      </c>
      <c r="F22295">
        <v>-33.071584999999999</v>
      </c>
      <c r="G22295">
        <v>151.15253000000001</v>
      </c>
      <c r="I22295" t="s">
        <v>592</v>
      </c>
      <c r="J22295">
        <v>253.96</v>
      </c>
      <c r="L22295" t="s">
        <v>2571</v>
      </c>
      <c r="M22295" t="s">
        <v>2490</v>
      </c>
      <c r="P22295" t="s">
        <v>243</v>
      </c>
      <c r="S22295">
        <v>-23.6</v>
      </c>
      <c r="U22295" t="s">
        <v>2479</v>
      </c>
      <c r="V22295">
        <v>1</v>
      </c>
      <c r="W22295" t="s">
        <v>2571</v>
      </c>
      <c r="X22295" t="s">
        <v>2632</v>
      </c>
    </row>
    <row r="22296" spans="1:24" x14ac:dyDescent="0.3">
      <c r="A22296">
        <v>30017</v>
      </c>
      <c r="B22296" s="15" t="s">
        <v>2094</v>
      </c>
      <c r="C22296" t="str">
        <f>_xlfn.XLOOKUP($B22296, STANDARDS!$A:$A, STANDARDS!$B:$B,,0,2)</f>
        <v>Munmorah Conglomerate, Narrabeen Gp</v>
      </c>
      <c r="D22296" t="s">
        <v>535</v>
      </c>
      <c r="E22296" t="s">
        <v>2279</v>
      </c>
      <c r="F22296">
        <v>-33.071584999999999</v>
      </c>
      <c r="G22296">
        <v>151.15253000000001</v>
      </c>
      <c r="I22296" t="s">
        <v>592</v>
      </c>
      <c r="J22296">
        <v>254.17</v>
      </c>
      <c r="L22296" t="s">
        <v>2571</v>
      </c>
      <c r="M22296" t="s">
        <v>2490</v>
      </c>
      <c r="P22296" t="s">
        <v>243</v>
      </c>
      <c r="S22296">
        <v>-26.2</v>
      </c>
      <c r="U22296" t="s">
        <v>2479</v>
      </c>
      <c r="V22296">
        <v>1</v>
      </c>
      <c r="W22296" t="s">
        <v>2571</v>
      </c>
      <c r="X22296" t="s">
        <v>2632</v>
      </c>
    </row>
    <row r="22297" spans="1:24" x14ac:dyDescent="0.3">
      <c r="A22297">
        <v>30018</v>
      </c>
      <c r="B22297" s="15" t="s">
        <v>2094</v>
      </c>
      <c r="C22297" t="str">
        <f>_xlfn.XLOOKUP($B22297, STANDARDS!$A:$A, STANDARDS!$B:$B,,0,2)</f>
        <v>Munmorah Conglomerate, Narrabeen Gp</v>
      </c>
      <c r="D22297" t="s">
        <v>535</v>
      </c>
      <c r="E22297" t="s">
        <v>2279</v>
      </c>
      <c r="F22297">
        <v>-33.071584999999999</v>
      </c>
      <c r="G22297">
        <v>151.15253000000001</v>
      </c>
      <c r="I22297" t="s">
        <v>592</v>
      </c>
      <c r="J22297">
        <v>254.49</v>
      </c>
      <c r="L22297" t="s">
        <v>2571</v>
      </c>
      <c r="M22297" t="s">
        <v>2490</v>
      </c>
      <c r="P22297" t="s">
        <v>243</v>
      </c>
      <c r="S22297">
        <v>-27.7</v>
      </c>
      <c r="U22297" t="s">
        <v>2479</v>
      </c>
      <c r="V22297">
        <v>1</v>
      </c>
      <c r="W22297" t="s">
        <v>2571</v>
      </c>
      <c r="X22297" t="s">
        <v>2632</v>
      </c>
    </row>
    <row r="22298" spans="1:24" x14ac:dyDescent="0.3">
      <c r="A22298">
        <v>30019</v>
      </c>
      <c r="B22298" s="15" t="s">
        <v>2096</v>
      </c>
      <c r="C22298" t="str">
        <f>_xlfn.XLOOKUP($B22298, STANDARDS!$A:$A, STANDARDS!$B:$B,,0,2)</f>
        <v>Dooralong Shale, Narrabeen Gp</v>
      </c>
      <c r="D22298" t="s">
        <v>535</v>
      </c>
      <c r="E22298" t="s">
        <v>2279</v>
      </c>
      <c r="F22298">
        <v>-33.071584999999999</v>
      </c>
      <c r="G22298">
        <v>151.15253000000001</v>
      </c>
      <c r="I22298" t="s">
        <v>592</v>
      </c>
      <c r="J22298">
        <v>254.7</v>
      </c>
      <c r="L22298" t="s">
        <v>2571</v>
      </c>
      <c r="M22298" t="s">
        <v>2490</v>
      </c>
      <c r="P22298" t="s">
        <v>243</v>
      </c>
      <c r="S22298">
        <v>-27.2</v>
      </c>
      <c r="U22298" t="s">
        <v>2479</v>
      </c>
      <c r="V22298">
        <v>1</v>
      </c>
      <c r="W22298" t="s">
        <v>2571</v>
      </c>
      <c r="X22298" t="s">
        <v>2632</v>
      </c>
    </row>
    <row r="22299" spans="1:24" x14ac:dyDescent="0.3">
      <c r="A22299">
        <v>30020</v>
      </c>
      <c r="B22299" s="15" t="s">
        <v>2096</v>
      </c>
      <c r="C22299" t="str">
        <f>_xlfn.XLOOKUP($B22299, STANDARDS!$A:$A, STANDARDS!$B:$B,,0,2)</f>
        <v>Dooralong Shale, Narrabeen Gp</v>
      </c>
      <c r="D22299" t="s">
        <v>535</v>
      </c>
      <c r="E22299" t="s">
        <v>2279</v>
      </c>
      <c r="F22299">
        <v>-33.071584999999999</v>
      </c>
      <c r="G22299">
        <v>151.15253000000001</v>
      </c>
      <c r="I22299" t="s">
        <v>592</v>
      </c>
      <c r="J22299">
        <v>255</v>
      </c>
      <c r="L22299" t="s">
        <v>2571</v>
      </c>
      <c r="M22299" t="s">
        <v>2490</v>
      </c>
      <c r="P22299" t="s">
        <v>243</v>
      </c>
      <c r="S22299">
        <v>-27.4</v>
      </c>
      <c r="U22299" t="s">
        <v>2479</v>
      </c>
      <c r="V22299">
        <v>1</v>
      </c>
      <c r="W22299" t="s">
        <v>2571</v>
      </c>
      <c r="X22299" t="s">
        <v>2632</v>
      </c>
    </row>
    <row r="22300" spans="1:24" x14ac:dyDescent="0.3">
      <c r="A22300">
        <v>30021</v>
      </c>
      <c r="B22300" s="15" t="s">
        <v>2096</v>
      </c>
      <c r="C22300" t="str">
        <f>_xlfn.XLOOKUP($B22300, STANDARDS!$A:$A, STANDARDS!$B:$B,,0,2)</f>
        <v>Dooralong Shale, Narrabeen Gp</v>
      </c>
      <c r="D22300" t="s">
        <v>535</v>
      </c>
      <c r="E22300" t="s">
        <v>2279</v>
      </c>
      <c r="F22300">
        <v>-33.071584999999999</v>
      </c>
      <c r="G22300">
        <v>151.15253000000001</v>
      </c>
      <c r="I22300" t="s">
        <v>592</v>
      </c>
      <c r="J22300">
        <v>255.57</v>
      </c>
      <c r="L22300" t="s">
        <v>2571</v>
      </c>
      <c r="M22300" t="s">
        <v>2490</v>
      </c>
      <c r="P22300" t="s">
        <v>243</v>
      </c>
      <c r="S22300">
        <v>-29.3</v>
      </c>
      <c r="U22300" t="s">
        <v>2479</v>
      </c>
      <c r="V22300">
        <v>1</v>
      </c>
      <c r="W22300" t="s">
        <v>2571</v>
      </c>
      <c r="X22300" t="s">
        <v>2632</v>
      </c>
    </row>
    <row r="22301" spans="1:24" x14ac:dyDescent="0.3">
      <c r="A22301">
        <v>30022</v>
      </c>
      <c r="B22301" s="15" t="s">
        <v>2096</v>
      </c>
      <c r="C22301" t="str">
        <f>_xlfn.XLOOKUP($B22301, STANDARDS!$A:$A, STANDARDS!$B:$B,,0,2)</f>
        <v>Dooralong Shale, Narrabeen Gp</v>
      </c>
      <c r="D22301" t="s">
        <v>535</v>
      </c>
      <c r="E22301" t="s">
        <v>2279</v>
      </c>
      <c r="F22301">
        <v>-32.435836000000002</v>
      </c>
      <c r="G22301">
        <v>150.20701399999999</v>
      </c>
      <c r="I22301" t="s">
        <v>592</v>
      </c>
      <c r="J22301">
        <v>255.23</v>
      </c>
      <c r="L22301" t="s">
        <v>2571</v>
      </c>
      <c r="M22301" t="s">
        <v>2490</v>
      </c>
      <c r="P22301" t="s">
        <v>243</v>
      </c>
      <c r="S22301">
        <v>-25.6</v>
      </c>
      <c r="T22301">
        <v>5.7599999999999998E-2</v>
      </c>
      <c r="U22301" t="s">
        <v>2479</v>
      </c>
      <c r="V22301">
        <v>1</v>
      </c>
      <c r="W22301" t="s">
        <v>2571</v>
      </c>
      <c r="X22301" t="s">
        <v>2633</v>
      </c>
    </row>
    <row r="22302" spans="1:24" x14ac:dyDescent="0.3">
      <c r="A22302">
        <v>30023</v>
      </c>
      <c r="B22302" s="15" t="s">
        <v>2096</v>
      </c>
      <c r="C22302" t="str">
        <f>_xlfn.XLOOKUP($B22302, STANDARDS!$A:$A, STANDARDS!$B:$B,,0,2)</f>
        <v>Dooralong Shale, Narrabeen Gp</v>
      </c>
      <c r="D22302" t="s">
        <v>535</v>
      </c>
      <c r="E22302" t="s">
        <v>2279</v>
      </c>
      <c r="F22302">
        <v>-33.071584999999999</v>
      </c>
      <c r="G22302">
        <v>151.15253000000001</v>
      </c>
      <c r="I22302" t="s">
        <v>592</v>
      </c>
      <c r="J22302">
        <v>255.28</v>
      </c>
      <c r="L22302" t="s">
        <v>2571</v>
      </c>
      <c r="M22302" t="s">
        <v>2490</v>
      </c>
      <c r="P22302" t="s">
        <v>243</v>
      </c>
      <c r="S22302">
        <v>-27.8</v>
      </c>
      <c r="U22302" t="s">
        <v>2479</v>
      </c>
      <c r="V22302">
        <v>1</v>
      </c>
      <c r="W22302" t="s">
        <v>2571</v>
      </c>
      <c r="X22302" t="s">
        <v>2632</v>
      </c>
    </row>
    <row r="22303" spans="1:24" x14ac:dyDescent="0.3">
      <c r="A22303">
        <v>30024</v>
      </c>
      <c r="B22303" s="15" t="s">
        <v>2096</v>
      </c>
      <c r="C22303" t="str">
        <f>_xlfn.XLOOKUP($B22303, STANDARDS!$A:$A, STANDARDS!$B:$B,,0,2)</f>
        <v>Dooralong Shale, Narrabeen Gp</v>
      </c>
      <c r="D22303" t="s">
        <v>535</v>
      </c>
      <c r="E22303" t="s">
        <v>2279</v>
      </c>
      <c r="F22303">
        <v>-33.071584999999999</v>
      </c>
      <c r="G22303">
        <v>151.15253000000001</v>
      </c>
      <c r="I22303" t="s">
        <v>592</v>
      </c>
      <c r="J22303">
        <v>255.36</v>
      </c>
      <c r="L22303" t="s">
        <v>2571</v>
      </c>
      <c r="M22303" t="s">
        <v>2490</v>
      </c>
      <c r="P22303" t="s">
        <v>243</v>
      </c>
      <c r="S22303">
        <v>-28.8</v>
      </c>
      <c r="U22303" t="s">
        <v>2479</v>
      </c>
      <c r="V22303">
        <v>1</v>
      </c>
      <c r="W22303" t="s">
        <v>2571</v>
      </c>
      <c r="X22303" t="s">
        <v>2632</v>
      </c>
    </row>
    <row r="22304" spans="1:24" x14ac:dyDescent="0.3">
      <c r="A22304">
        <v>30025</v>
      </c>
      <c r="B22304" s="15" t="s">
        <v>2096</v>
      </c>
      <c r="C22304" t="str">
        <f>_xlfn.XLOOKUP($B22304, STANDARDS!$A:$A, STANDARDS!$B:$B,,0,2)</f>
        <v>Dooralong Shale, Narrabeen Gp</v>
      </c>
      <c r="D22304" t="s">
        <v>535</v>
      </c>
      <c r="E22304" t="s">
        <v>2279</v>
      </c>
      <c r="F22304">
        <v>-33.071584999999999</v>
      </c>
      <c r="G22304">
        <v>151.15253000000001</v>
      </c>
      <c r="I22304" t="s">
        <v>592</v>
      </c>
      <c r="J22304">
        <v>255.36</v>
      </c>
      <c r="L22304" t="s">
        <v>2571</v>
      </c>
      <c r="M22304" t="s">
        <v>2490</v>
      </c>
      <c r="P22304" t="s">
        <v>243</v>
      </c>
      <c r="S22304">
        <v>-29.6</v>
      </c>
      <c r="U22304" t="s">
        <v>2479</v>
      </c>
      <c r="V22304">
        <v>1</v>
      </c>
      <c r="W22304" t="s">
        <v>2571</v>
      </c>
      <c r="X22304" t="s">
        <v>2632</v>
      </c>
    </row>
    <row r="22305" spans="1:24" x14ac:dyDescent="0.3">
      <c r="A22305">
        <v>30026</v>
      </c>
      <c r="B22305" s="15" t="s">
        <v>2096</v>
      </c>
      <c r="C22305" t="str">
        <f>_xlfn.XLOOKUP($B22305, STANDARDS!$A:$A, STANDARDS!$B:$B,,0,2)</f>
        <v>Dooralong Shale, Narrabeen Gp</v>
      </c>
      <c r="D22305" t="s">
        <v>535</v>
      </c>
      <c r="E22305" t="s">
        <v>2279</v>
      </c>
      <c r="F22305">
        <v>-32.271008999999999</v>
      </c>
      <c r="G22305">
        <v>150.63938999999999</v>
      </c>
      <c r="I22305" t="s">
        <v>592</v>
      </c>
      <c r="J22305">
        <v>255.4</v>
      </c>
      <c r="L22305" t="s">
        <v>2571</v>
      </c>
      <c r="M22305" t="s">
        <v>2490</v>
      </c>
      <c r="P22305" t="s">
        <v>243</v>
      </c>
      <c r="S22305">
        <v>-27.5</v>
      </c>
      <c r="T22305">
        <v>6.4000000000000003E-3</v>
      </c>
      <c r="U22305" t="s">
        <v>2479</v>
      </c>
      <c r="V22305">
        <v>1</v>
      </c>
      <c r="W22305" t="s">
        <v>2571</v>
      </c>
      <c r="X22305" t="s">
        <v>2631</v>
      </c>
    </row>
    <row r="22306" spans="1:24" x14ac:dyDescent="0.3">
      <c r="A22306">
        <v>30027</v>
      </c>
      <c r="B22306" s="15" t="s">
        <v>2096</v>
      </c>
      <c r="C22306" t="str">
        <f>_xlfn.XLOOKUP($B22306, STANDARDS!$A:$A, STANDARDS!$B:$B,,0,2)</f>
        <v>Dooralong Shale, Narrabeen Gp</v>
      </c>
      <c r="D22306" t="s">
        <v>535</v>
      </c>
      <c r="E22306" t="s">
        <v>2279</v>
      </c>
      <c r="F22306">
        <v>-33.071584999999999</v>
      </c>
      <c r="G22306">
        <v>151.15253000000001</v>
      </c>
      <c r="I22306" t="s">
        <v>592</v>
      </c>
      <c r="J22306">
        <v>255.4</v>
      </c>
      <c r="L22306" t="s">
        <v>2571</v>
      </c>
      <c r="M22306" t="s">
        <v>2490</v>
      </c>
      <c r="P22306" t="s">
        <v>243</v>
      </c>
      <c r="S22306">
        <v>-28.4</v>
      </c>
      <c r="U22306" t="s">
        <v>2479</v>
      </c>
      <c r="V22306">
        <v>1</v>
      </c>
      <c r="W22306" t="s">
        <v>2571</v>
      </c>
      <c r="X22306" t="s">
        <v>2632</v>
      </c>
    </row>
    <row r="22307" spans="1:24" x14ac:dyDescent="0.3">
      <c r="A22307">
        <v>30028</v>
      </c>
      <c r="B22307" s="15" t="s">
        <v>2096</v>
      </c>
      <c r="C22307" t="str">
        <f>_xlfn.XLOOKUP($B22307, STANDARDS!$A:$A, STANDARDS!$B:$B,,0,2)</f>
        <v>Dooralong Shale, Narrabeen Gp</v>
      </c>
      <c r="D22307" t="s">
        <v>535</v>
      </c>
      <c r="E22307" t="s">
        <v>2279</v>
      </c>
      <c r="F22307">
        <v>-33.071584999999999</v>
      </c>
      <c r="G22307">
        <v>151.15253000000001</v>
      </c>
      <c r="I22307" t="s">
        <v>592</v>
      </c>
      <c r="J22307">
        <v>255.41</v>
      </c>
      <c r="L22307" t="s">
        <v>2571</v>
      </c>
      <c r="M22307" t="s">
        <v>2490</v>
      </c>
      <c r="P22307" t="s">
        <v>243</v>
      </c>
      <c r="S22307">
        <v>-28.2</v>
      </c>
      <c r="U22307" t="s">
        <v>2479</v>
      </c>
      <c r="V22307">
        <v>1</v>
      </c>
      <c r="W22307" t="s">
        <v>2571</v>
      </c>
      <c r="X22307" t="s">
        <v>2632</v>
      </c>
    </row>
    <row r="22308" spans="1:24" x14ac:dyDescent="0.3">
      <c r="A22308">
        <v>30029</v>
      </c>
      <c r="B22308" s="15" t="s">
        <v>2096</v>
      </c>
      <c r="C22308" t="str">
        <f>_xlfn.XLOOKUP($B22308, STANDARDS!$A:$A, STANDARDS!$B:$B,,0,2)</f>
        <v>Dooralong Shale, Narrabeen Gp</v>
      </c>
      <c r="D22308" t="s">
        <v>535</v>
      </c>
      <c r="E22308" t="s">
        <v>2279</v>
      </c>
      <c r="F22308">
        <v>-33.071584999999999</v>
      </c>
      <c r="G22308">
        <v>151.15253000000001</v>
      </c>
      <c r="I22308" t="s">
        <v>592</v>
      </c>
      <c r="J22308">
        <v>255.42</v>
      </c>
      <c r="L22308" t="s">
        <v>2571</v>
      </c>
      <c r="M22308" t="s">
        <v>2490</v>
      </c>
      <c r="P22308" t="s">
        <v>243</v>
      </c>
      <c r="S22308">
        <v>-29.3</v>
      </c>
      <c r="U22308" t="s">
        <v>2479</v>
      </c>
      <c r="V22308">
        <v>1</v>
      </c>
      <c r="W22308" t="s">
        <v>2571</v>
      </c>
      <c r="X22308" t="s">
        <v>2632</v>
      </c>
    </row>
    <row r="22309" spans="1:24" x14ac:dyDescent="0.3">
      <c r="A22309">
        <v>30030</v>
      </c>
      <c r="B22309" s="15" t="s">
        <v>2096</v>
      </c>
      <c r="C22309" t="str">
        <f>_xlfn.XLOOKUP($B22309, STANDARDS!$A:$A, STANDARDS!$B:$B,,0,2)</f>
        <v>Dooralong Shale, Narrabeen Gp</v>
      </c>
      <c r="D22309" t="s">
        <v>535</v>
      </c>
      <c r="E22309" t="s">
        <v>2279</v>
      </c>
      <c r="F22309">
        <v>-33.071584999999999</v>
      </c>
      <c r="G22309">
        <v>151.15253000000001</v>
      </c>
      <c r="I22309" t="s">
        <v>592</v>
      </c>
      <c r="J22309">
        <v>255.42</v>
      </c>
      <c r="L22309" t="s">
        <v>2571</v>
      </c>
      <c r="M22309" t="s">
        <v>2490</v>
      </c>
      <c r="P22309" t="s">
        <v>243</v>
      </c>
      <c r="S22309">
        <v>-25.7</v>
      </c>
      <c r="U22309" t="s">
        <v>2479</v>
      </c>
      <c r="V22309">
        <v>1</v>
      </c>
      <c r="W22309" t="s">
        <v>2571</v>
      </c>
      <c r="X22309" t="s">
        <v>2632</v>
      </c>
    </row>
    <row r="22310" spans="1:24" x14ac:dyDescent="0.3">
      <c r="A22310">
        <v>30031</v>
      </c>
      <c r="B22310" s="15" t="s">
        <v>2096</v>
      </c>
      <c r="C22310" t="str">
        <f>_xlfn.XLOOKUP($B22310, STANDARDS!$A:$A, STANDARDS!$B:$B,,0,2)</f>
        <v>Dooralong Shale, Narrabeen Gp</v>
      </c>
      <c r="D22310" t="s">
        <v>535</v>
      </c>
      <c r="E22310" t="s">
        <v>2279</v>
      </c>
      <c r="F22310">
        <v>-33.071584999999999</v>
      </c>
      <c r="G22310">
        <v>151.15253000000001</v>
      </c>
      <c r="I22310" t="s">
        <v>592</v>
      </c>
      <c r="J22310">
        <v>255.42</v>
      </c>
      <c r="L22310" t="s">
        <v>2571</v>
      </c>
      <c r="M22310" t="s">
        <v>2490</v>
      </c>
      <c r="P22310" t="s">
        <v>243</v>
      </c>
      <c r="S22310">
        <v>-29.6</v>
      </c>
      <c r="U22310" t="s">
        <v>2479</v>
      </c>
      <c r="V22310">
        <v>1</v>
      </c>
      <c r="W22310" t="s">
        <v>2571</v>
      </c>
      <c r="X22310" t="s">
        <v>2632</v>
      </c>
    </row>
    <row r="22311" spans="1:24" x14ac:dyDescent="0.3">
      <c r="A22311">
        <v>30032</v>
      </c>
      <c r="B22311" s="15" t="s">
        <v>2096</v>
      </c>
      <c r="C22311" t="str">
        <f>_xlfn.XLOOKUP($B22311, STANDARDS!$A:$A, STANDARDS!$B:$B,,0,2)</f>
        <v>Dooralong Shale, Narrabeen Gp</v>
      </c>
      <c r="D22311" t="s">
        <v>535</v>
      </c>
      <c r="E22311" t="s">
        <v>2279</v>
      </c>
      <c r="F22311">
        <v>-33.071584999999999</v>
      </c>
      <c r="G22311">
        <v>151.15253000000001</v>
      </c>
      <c r="I22311" t="s">
        <v>592</v>
      </c>
      <c r="J22311">
        <v>255.42</v>
      </c>
      <c r="L22311" t="s">
        <v>2571</v>
      </c>
      <c r="M22311" t="s">
        <v>2490</v>
      </c>
      <c r="P22311" t="s">
        <v>243</v>
      </c>
      <c r="S22311">
        <v>-25.6</v>
      </c>
      <c r="U22311" t="s">
        <v>2479</v>
      </c>
      <c r="V22311">
        <v>1</v>
      </c>
      <c r="W22311" t="s">
        <v>2571</v>
      </c>
      <c r="X22311" t="s">
        <v>2632</v>
      </c>
    </row>
    <row r="22312" spans="1:24" x14ac:dyDescent="0.3">
      <c r="A22312">
        <v>30033</v>
      </c>
      <c r="B22312" s="15" t="s">
        <v>2096</v>
      </c>
      <c r="C22312" t="str">
        <f>_xlfn.XLOOKUP($B22312, STANDARDS!$A:$A, STANDARDS!$B:$B,,0,2)</f>
        <v>Dooralong Shale, Narrabeen Gp</v>
      </c>
      <c r="D22312" t="s">
        <v>535</v>
      </c>
      <c r="E22312" t="s">
        <v>2279</v>
      </c>
      <c r="F22312">
        <v>-33.071584999999999</v>
      </c>
      <c r="G22312">
        <v>151.15253000000001</v>
      </c>
      <c r="I22312" t="s">
        <v>592</v>
      </c>
      <c r="J22312">
        <v>255.42</v>
      </c>
      <c r="L22312" t="s">
        <v>2571</v>
      </c>
      <c r="M22312" t="s">
        <v>2490</v>
      </c>
      <c r="P22312" t="s">
        <v>243</v>
      </c>
      <c r="S22312">
        <v>-28.2</v>
      </c>
      <c r="U22312" t="s">
        <v>2479</v>
      </c>
      <c r="V22312">
        <v>1</v>
      </c>
      <c r="W22312" t="s">
        <v>2571</v>
      </c>
      <c r="X22312" t="s">
        <v>2632</v>
      </c>
    </row>
    <row r="22313" spans="1:24" x14ac:dyDescent="0.3">
      <c r="A22313">
        <v>30034</v>
      </c>
      <c r="B22313" s="15" t="s">
        <v>2096</v>
      </c>
      <c r="C22313" t="str">
        <f>_xlfn.XLOOKUP($B22313, STANDARDS!$A:$A, STANDARDS!$B:$B,,0,2)</f>
        <v>Dooralong Shale, Narrabeen Gp</v>
      </c>
      <c r="D22313" t="s">
        <v>535</v>
      </c>
      <c r="E22313" t="s">
        <v>2279</v>
      </c>
      <c r="F22313">
        <v>-33.071584999999999</v>
      </c>
      <c r="G22313">
        <v>151.15253000000001</v>
      </c>
      <c r="I22313" t="s">
        <v>592</v>
      </c>
      <c r="J22313">
        <v>255.43</v>
      </c>
      <c r="L22313" t="s">
        <v>2571</v>
      </c>
      <c r="M22313" t="s">
        <v>2490</v>
      </c>
      <c r="P22313" t="s">
        <v>243</v>
      </c>
      <c r="S22313">
        <v>-25.8</v>
      </c>
      <c r="U22313" t="s">
        <v>2479</v>
      </c>
      <c r="V22313">
        <v>1</v>
      </c>
      <c r="W22313" t="s">
        <v>2571</v>
      </c>
      <c r="X22313" t="s">
        <v>2632</v>
      </c>
    </row>
    <row r="22314" spans="1:24" x14ac:dyDescent="0.3">
      <c r="A22314">
        <v>30035</v>
      </c>
      <c r="B22314" s="15" t="s">
        <v>2096</v>
      </c>
      <c r="C22314" t="str">
        <f>_xlfn.XLOOKUP($B22314, STANDARDS!$A:$A, STANDARDS!$B:$B,,0,2)</f>
        <v>Dooralong Shale, Narrabeen Gp</v>
      </c>
      <c r="D22314" t="s">
        <v>535</v>
      </c>
      <c r="E22314" t="s">
        <v>2279</v>
      </c>
      <c r="F22314">
        <v>-33.071584999999999</v>
      </c>
      <c r="G22314">
        <v>151.15253000000001</v>
      </c>
      <c r="I22314" t="s">
        <v>592</v>
      </c>
      <c r="J22314">
        <v>255.43</v>
      </c>
      <c r="L22314" t="s">
        <v>2571</v>
      </c>
      <c r="M22314" t="s">
        <v>2490</v>
      </c>
      <c r="P22314" t="s">
        <v>243</v>
      </c>
      <c r="S22314">
        <v>-28.1</v>
      </c>
      <c r="U22314" t="s">
        <v>2479</v>
      </c>
      <c r="V22314">
        <v>1</v>
      </c>
      <c r="W22314" t="s">
        <v>2571</v>
      </c>
      <c r="X22314" t="s">
        <v>2632</v>
      </c>
    </row>
    <row r="22315" spans="1:24" x14ac:dyDescent="0.3">
      <c r="A22315">
        <v>30036</v>
      </c>
      <c r="B22315" s="15" t="s">
        <v>2096</v>
      </c>
      <c r="C22315" t="str">
        <f>_xlfn.XLOOKUP($B22315, STANDARDS!$A:$A, STANDARDS!$B:$B,,0,2)</f>
        <v>Dooralong Shale, Narrabeen Gp</v>
      </c>
      <c r="D22315" t="s">
        <v>535</v>
      </c>
      <c r="E22315" t="s">
        <v>2279</v>
      </c>
      <c r="F22315">
        <v>-33.071584999999999</v>
      </c>
      <c r="G22315">
        <v>151.15253000000001</v>
      </c>
      <c r="I22315" t="s">
        <v>592</v>
      </c>
      <c r="J22315">
        <v>255.44</v>
      </c>
      <c r="L22315" t="s">
        <v>2571</v>
      </c>
      <c r="M22315" t="s">
        <v>2490</v>
      </c>
      <c r="P22315" t="s">
        <v>243</v>
      </c>
      <c r="S22315">
        <v>-28.2</v>
      </c>
      <c r="U22315" t="s">
        <v>2479</v>
      </c>
      <c r="V22315">
        <v>1</v>
      </c>
      <c r="W22315" t="s">
        <v>2571</v>
      </c>
      <c r="X22315" t="s">
        <v>2632</v>
      </c>
    </row>
    <row r="22316" spans="1:24" x14ac:dyDescent="0.3">
      <c r="A22316">
        <v>30037</v>
      </c>
      <c r="B22316" s="15" t="s">
        <v>2096</v>
      </c>
      <c r="C22316" t="str">
        <f>_xlfn.XLOOKUP($B22316, STANDARDS!$A:$A, STANDARDS!$B:$B,,0,2)</f>
        <v>Dooralong Shale, Narrabeen Gp</v>
      </c>
      <c r="D22316" t="s">
        <v>535</v>
      </c>
      <c r="E22316" t="s">
        <v>2279</v>
      </c>
      <c r="F22316">
        <v>-33.071584999999999</v>
      </c>
      <c r="G22316">
        <v>151.15253000000001</v>
      </c>
      <c r="I22316" t="s">
        <v>592</v>
      </c>
      <c r="J22316">
        <v>255.45</v>
      </c>
      <c r="L22316" t="s">
        <v>2571</v>
      </c>
      <c r="M22316" t="s">
        <v>2490</v>
      </c>
      <c r="P22316" t="s">
        <v>243</v>
      </c>
      <c r="S22316">
        <v>-26.8</v>
      </c>
      <c r="U22316" t="s">
        <v>2479</v>
      </c>
      <c r="V22316">
        <v>1</v>
      </c>
      <c r="W22316" t="s">
        <v>2571</v>
      </c>
      <c r="X22316" t="s">
        <v>2632</v>
      </c>
    </row>
    <row r="22317" spans="1:24" x14ac:dyDescent="0.3">
      <c r="A22317">
        <v>30038</v>
      </c>
      <c r="B22317" s="15" t="s">
        <v>2096</v>
      </c>
      <c r="C22317" t="str">
        <f>_xlfn.XLOOKUP($B22317, STANDARDS!$A:$A, STANDARDS!$B:$B,,0,2)</f>
        <v>Dooralong Shale, Narrabeen Gp</v>
      </c>
      <c r="D22317" t="s">
        <v>535</v>
      </c>
      <c r="E22317" t="s">
        <v>2279</v>
      </c>
      <c r="F22317">
        <v>-33.071584999999999</v>
      </c>
      <c r="G22317">
        <v>151.15253000000001</v>
      </c>
      <c r="I22317" t="s">
        <v>592</v>
      </c>
      <c r="J22317">
        <v>255.45</v>
      </c>
      <c r="L22317" t="s">
        <v>2571</v>
      </c>
      <c r="M22317" t="s">
        <v>2490</v>
      </c>
      <c r="P22317" t="s">
        <v>243</v>
      </c>
      <c r="S22317">
        <v>-26.8</v>
      </c>
      <c r="U22317" t="s">
        <v>2479</v>
      </c>
      <c r="V22317">
        <v>1</v>
      </c>
      <c r="W22317" t="s">
        <v>2571</v>
      </c>
      <c r="X22317" t="s">
        <v>2632</v>
      </c>
    </row>
    <row r="22318" spans="1:24" x14ac:dyDescent="0.3">
      <c r="A22318">
        <v>30039</v>
      </c>
      <c r="B22318" s="15" t="s">
        <v>2096</v>
      </c>
      <c r="C22318" t="str">
        <f>_xlfn.XLOOKUP($B22318, STANDARDS!$A:$A, STANDARDS!$B:$B,,0,2)</f>
        <v>Dooralong Shale, Narrabeen Gp</v>
      </c>
      <c r="D22318" t="s">
        <v>535</v>
      </c>
      <c r="E22318" t="s">
        <v>2279</v>
      </c>
      <c r="F22318">
        <v>-33.071584999999999</v>
      </c>
      <c r="G22318">
        <v>151.15253000000001</v>
      </c>
      <c r="I22318" t="s">
        <v>592</v>
      </c>
      <c r="J22318">
        <v>255.45</v>
      </c>
      <c r="L22318" t="s">
        <v>2571</v>
      </c>
      <c r="M22318" t="s">
        <v>2490</v>
      </c>
      <c r="P22318" t="s">
        <v>243</v>
      </c>
      <c r="S22318">
        <v>-25.7</v>
      </c>
      <c r="U22318" t="s">
        <v>2479</v>
      </c>
      <c r="V22318">
        <v>1</v>
      </c>
      <c r="W22318" t="s">
        <v>2571</v>
      </c>
      <c r="X22318" t="s">
        <v>2632</v>
      </c>
    </row>
    <row r="22319" spans="1:24" x14ac:dyDescent="0.3">
      <c r="A22319">
        <v>30040</v>
      </c>
      <c r="B22319" s="15" t="s">
        <v>2096</v>
      </c>
      <c r="C22319" t="str">
        <f>_xlfn.XLOOKUP($B22319, STANDARDS!$A:$A, STANDARDS!$B:$B,,0,2)</f>
        <v>Dooralong Shale, Narrabeen Gp</v>
      </c>
      <c r="D22319" t="s">
        <v>535</v>
      </c>
      <c r="E22319" t="s">
        <v>2279</v>
      </c>
      <c r="F22319">
        <v>-33.071584999999999</v>
      </c>
      <c r="G22319">
        <v>151.15253000000001</v>
      </c>
      <c r="I22319" t="s">
        <v>592</v>
      </c>
      <c r="J22319">
        <v>255.45</v>
      </c>
      <c r="L22319" t="s">
        <v>2571</v>
      </c>
      <c r="M22319" t="s">
        <v>2490</v>
      </c>
      <c r="P22319" t="s">
        <v>243</v>
      </c>
      <c r="S22319">
        <v>-25.3</v>
      </c>
      <c r="U22319" t="s">
        <v>2479</v>
      </c>
      <c r="V22319">
        <v>1</v>
      </c>
      <c r="W22319" t="s">
        <v>2571</v>
      </c>
      <c r="X22319" t="s">
        <v>2632</v>
      </c>
    </row>
    <row r="22320" spans="1:24" x14ac:dyDescent="0.3">
      <c r="A22320">
        <v>30041</v>
      </c>
      <c r="B22320" s="15" t="s">
        <v>2096</v>
      </c>
      <c r="C22320" t="str">
        <f>_xlfn.XLOOKUP($B22320, STANDARDS!$A:$A, STANDARDS!$B:$B,,0,2)</f>
        <v>Dooralong Shale, Narrabeen Gp</v>
      </c>
      <c r="D22320" t="s">
        <v>535</v>
      </c>
      <c r="E22320" t="s">
        <v>2279</v>
      </c>
      <c r="F22320">
        <v>-33.071584999999999</v>
      </c>
      <c r="G22320">
        <v>151.15253000000001</v>
      </c>
      <c r="I22320" t="s">
        <v>592</v>
      </c>
      <c r="J22320">
        <v>255.46</v>
      </c>
      <c r="L22320" t="s">
        <v>2571</v>
      </c>
      <c r="M22320" t="s">
        <v>2490</v>
      </c>
      <c r="P22320" t="s">
        <v>243</v>
      </c>
      <c r="S22320">
        <v>-25.9</v>
      </c>
      <c r="U22320" t="s">
        <v>2479</v>
      </c>
      <c r="V22320">
        <v>1</v>
      </c>
      <c r="W22320" t="s">
        <v>2571</v>
      </c>
      <c r="X22320" t="s">
        <v>2632</v>
      </c>
    </row>
    <row r="22321" spans="1:24" x14ac:dyDescent="0.3">
      <c r="A22321">
        <v>30042</v>
      </c>
      <c r="B22321" s="15" t="s">
        <v>2096</v>
      </c>
      <c r="C22321" t="str">
        <f>_xlfn.XLOOKUP($B22321, STANDARDS!$A:$A, STANDARDS!$B:$B,,0,2)</f>
        <v>Dooralong Shale, Narrabeen Gp</v>
      </c>
      <c r="D22321" t="s">
        <v>535</v>
      </c>
      <c r="E22321" t="s">
        <v>2279</v>
      </c>
      <c r="F22321">
        <v>-33.071584999999999</v>
      </c>
      <c r="G22321">
        <v>151.15253000000001</v>
      </c>
      <c r="I22321" t="s">
        <v>592</v>
      </c>
      <c r="J22321">
        <v>255.61</v>
      </c>
      <c r="L22321" t="s">
        <v>2571</v>
      </c>
      <c r="M22321" t="s">
        <v>2490</v>
      </c>
      <c r="P22321" t="s">
        <v>243</v>
      </c>
      <c r="S22321">
        <v>-26.2</v>
      </c>
      <c r="U22321" t="s">
        <v>2479</v>
      </c>
      <c r="V22321">
        <v>1</v>
      </c>
      <c r="W22321" t="s">
        <v>2571</v>
      </c>
      <c r="X22321" t="s">
        <v>2632</v>
      </c>
    </row>
    <row r="22322" spans="1:24" x14ac:dyDescent="0.3">
      <c r="A22322">
        <v>30043</v>
      </c>
      <c r="B22322" s="15" t="s">
        <v>2097</v>
      </c>
      <c r="C22322" t="str">
        <f>_xlfn.XLOOKUP($B22322, STANDARDS!$A:$A, STANDARDS!$B:$B,,0,2)</f>
        <v>Wollombi Coal Measures</v>
      </c>
      <c r="D22322" t="s">
        <v>535</v>
      </c>
      <c r="E22322" t="s">
        <v>2279</v>
      </c>
      <c r="F22322">
        <v>-33.071584999999999</v>
      </c>
      <c r="G22322">
        <v>151.15253000000001</v>
      </c>
      <c r="I22322" t="s">
        <v>592</v>
      </c>
      <c r="J22322">
        <v>255.5</v>
      </c>
      <c r="L22322" t="s">
        <v>2571</v>
      </c>
      <c r="M22322" t="s">
        <v>2491</v>
      </c>
      <c r="P22322" t="s">
        <v>243</v>
      </c>
      <c r="S22322">
        <v>-26.3</v>
      </c>
      <c r="U22322" t="s">
        <v>2479</v>
      </c>
      <c r="V22322">
        <v>1</v>
      </c>
      <c r="W22322" t="s">
        <v>2571</v>
      </c>
      <c r="X22322" t="s">
        <v>2632</v>
      </c>
    </row>
    <row r="22323" spans="1:24" x14ac:dyDescent="0.3">
      <c r="A22323">
        <v>30044</v>
      </c>
      <c r="B22323" s="15" t="s">
        <v>2097</v>
      </c>
      <c r="C22323" t="str">
        <f>_xlfn.XLOOKUP($B22323, STANDARDS!$A:$A, STANDARDS!$B:$B,,0,2)</f>
        <v>Wollombi Coal Measures</v>
      </c>
      <c r="D22323" t="s">
        <v>535</v>
      </c>
      <c r="E22323" t="s">
        <v>2279</v>
      </c>
      <c r="F22323">
        <v>-33.071584999999999</v>
      </c>
      <c r="G22323">
        <v>151.15253000000001</v>
      </c>
      <c r="I22323" t="s">
        <v>592</v>
      </c>
      <c r="J22323">
        <v>255.73</v>
      </c>
      <c r="L22323" t="s">
        <v>2571</v>
      </c>
      <c r="M22323" t="s">
        <v>2491</v>
      </c>
      <c r="P22323" t="s">
        <v>243</v>
      </c>
      <c r="S22323">
        <v>-27</v>
      </c>
      <c r="U22323" t="s">
        <v>2479</v>
      </c>
      <c r="V22323">
        <v>1</v>
      </c>
      <c r="W22323" t="s">
        <v>2571</v>
      </c>
      <c r="X22323" t="s">
        <v>2632</v>
      </c>
    </row>
    <row r="22324" spans="1:24" x14ac:dyDescent="0.3">
      <c r="A22324">
        <v>30045</v>
      </c>
      <c r="B22324" s="15" t="s">
        <v>2097</v>
      </c>
      <c r="C22324" t="str">
        <f>_xlfn.XLOOKUP($B22324, STANDARDS!$A:$A, STANDARDS!$B:$B,,0,2)</f>
        <v>Wollombi Coal Measures</v>
      </c>
      <c r="D22324" t="s">
        <v>535</v>
      </c>
      <c r="E22324" t="s">
        <v>2279</v>
      </c>
      <c r="F22324">
        <v>-33.071584999999999</v>
      </c>
      <c r="G22324">
        <v>151.15253000000001</v>
      </c>
      <c r="I22324" t="s">
        <v>592</v>
      </c>
      <c r="J22324">
        <v>255.58</v>
      </c>
      <c r="L22324" t="s">
        <v>2571</v>
      </c>
      <c r="M22324" t="s">
        <v>2491</v>
      </c>
      <c r="P22324" t="s">
        <v>243</v>
      </c>
      <c r="S22324">
        <v>-25</v>
      </c>
      <c r="U22324" t="s">
        <v>2479</v>
      </c>
      <c r="V22324">
        <v>1</v>
      </c>
      <c r="W22324" t="s">
        <v>2571</v>
      </c>
      <c r="X22324" t="s">
        <v>2632</v>
      </c>
    </row>
    <row r="22325" spans="1:24" x14ac:dyDescent="0.3">
      <c r="A22325">
        <v>30046</v>
      </c>
      <c r="B22325" s="15" t="s">
        <v>2097</v>
      </c>
      <c r="C22325" t="str">
        <f>_xlfn.XLOOKUP($B22325, STANDARDS!$A:$A, STANDARDS!$B:$B,,0,2)</f>
        <v>Wollombi Coal Measures</v>
      </c>
      <c r="D22325" t="s">
        <v>535</v>
      </c>
      <c r="E22325" t="s">
        <v>2279</v>
      </c>
      <c r="F22325">
        <v>-33.071584999999999</v>
      </c>
      <c r="G22325">
        <v>151.15253000000001</v>
      </c>
      <c r="I22325" t="s">
        <v>592</v>
      </c>
      <c r="J22325">
        <v>255.81</v>
      </c>
      <c r="L22325" t="s">
        <v>2571</v>
      </c>
      <c r="M22325" t="s">
        <v>2491</v>
      </c>
      <c r="P22325" t="s">
        <v>243</v>
      </c>
      <c r="S22325">
        <v>-25.4</v>
      </c>
      <c r="U22325" t="s">
        <v>2479</v>
      </c>
      <c r="V22325">
        <v>1</v>
      </c>
      <c r="W22325" t="s">
        <v>2571</v>
      </c>
      <c r="X22325" t="s">
        <v>2632</v>
      </c>
    </row>
    <row r="22326" spans="1:24" x14ac:dyDescent="0.3">
      <c r="A22326">
        <v>30047</v>
      </c>
      <c r="B22326" s="15" t="s">
        <v>2097</v>
      </c>
      <c r="C22326" t="str">
        <f>_xlfn.XLOOKUP($B22326, STANDARDS!$A:$A, STANDARDS!$B:$B,,0,2)</f>
        <v>Wollombi Coal Measures</v>
      </c>
      <c r="D22326" t="s">
        <v>535</v>
      </c>
      <c r="E22326" t="s">
        <v>2279</v>
      </c>
      <c r="F22326">
        <v>-33.071584999999999</v>
      </c>
      <c r="G22326">
        <v>151.15253000000001</v>
      </c>
      <c r="I22326" t="s">
        <v>592</v>
      </c>
      <c r="J22326">
        <v>255.63</v>
      </c>
      <c r="L22326" t="s">
        <v>2571</v>
      </c>
      <c r="M22326" t="s">
        <v>2491</v>
      </c>
      <c r="P22326" t="s">
        <v>243</v>
      </c>
      <c r="S22326">
        <v>-25</v>
      </c>
      <c r="U22326" t="s">
        <v>2479</v>
      </c>
      <c r="V22326">
        <v>1</v>
      </c>
      <c r="W22326" t="s">
        <v>2571</v>
      </c>
      <c r="X22326" t="s">
        <v>2632</v>
      </c>
    </row>
    <row r="22327" spans="1:24" x14ac:dyDescent="0.3">
      <c r="A22327">
        <v>30048</v>
      </c>
      <c r="B22327" s="15" t="s">
        <v>2097</v>
      </c>
      <c r="C22327" t="str">
        <f>_xlfn.XLOOKUP($B22327, STANDARDS!$A:$A, STANDARDS!$B:$B,,0,2)</f>
        <v>Wollombi Coal Measures</v>
      </c>
      <c r="D22327" t="s">
        <v>535</v>
      </c>
      <c r="E22327" t="s">
        <v>2279</v>
      </c>
      <c r="F22327">
        <v>-33.071584999999999</v>
      </c>
      <c r="G22327">
        <v>151.15253000000001</v>
      </c>
      <c r="I22327" t="s">
        <v>592</v>
      </c>
      <c r="J22327">
        <v>255.67</v>
      </c>
      <c r="L22327" t="s">
        <v>2571</v>
      </c>
      <c r="M22327" t="s">
        <v>2491</v>
      </c>
      <c r="P22327" t="s">
        <v>243</v>
      </c>
      <c r="S22327">
        <v>-25.1</v>
      </c>
      <c r="U22327" t="s">
        <v>2479</v>
      </c>
      <c r="V22327">
        <v>1</v>
      </c>
      <c r="W22327" t="s">
        <v>2571</v>
      </c>
      <c r="X22327" t="s">
        <v>2632</v>
      </c>
    </row>
    <row r="22328" spans="1:24" x14ac:dyDescent="0.3">
      <c r="A22328">
        <v>30049</v>
      </c>
      <c r="B22328" s="15" t="s">
        <v>2097</v>
      </c>
      <c r="C22328" t="str">
        <f>_xlfn.XLOOKUP($B22328, STANDARDS!$A:$A, STANDARDS!$B:$B,,0,2)</f>
        <v>Wollombi Coal Measures</v>
      </c>
      <c r="D22328" t="s">
        <v>535</v>
      </c>
      <c r="E22328" t="s">
        <v>2279</v>
      </c>
      <c r="F22328">
        <v>-32.271008999999999</v>
      </c>
      <c r="G22328">
        <v>150.63938999999999</v>
      </c>
      <c r="I22328" t="s">
        <v>592</v>
      </c>
      <c r="J22328">
        <v>255.88</v>
      </c>
      <c r="L22328" t="s">
        <v>2571</v>
      </c>
      <c r="M22328" t="s">
        <v>2491</v>
      </c>
      <c r="P22328" t="s">
        <v>243</v>
      </c>
      <c r="S22328">
        <v>-26.2</v>
      </c>
      <c r="T22328">
        <v>8.0999999999999996E-3</v>
      </c>
      <c r="U22328" t="s">
        <v>2479</v>
      </c>
      <c r="V22328">
        <v>1</v>
      </c>
      <c r="W22328" t="s">
        <v>2571</v>
      </c>
      <c r="X22328" t="s">
        <v>2631</v>
      </c>
    </row>
    <row r="22329" spans="1:24" x14ac:dyDescent="0.3">
      <c r="A22329">
        <v>30050</v>
      </c>
      <c r="B22329" s="15" t="s">
        <v>2097</v>
      </c>
      <c r="C22329" t="str">
        <f>_xlfn.XLOOKUP($B22329, STANDARDS!$A:$A, STANDARDS!$B:$B,,0,2)</f>
        <v>Wollombi Coal Measures</v>
      </c>
      <c r="D22329" t="s">
        <v>535</v>
      </c>
      <c r="E22329" t="s">
        <v>2279</v>
      </c>
      <c r="F22329">
        <v>-33.071584999999999</v>
      </c>
      <c r="G22329">
        <v>151.15253000000001</v>
      </c>
      <c r="I22329" t="s">
        <v>592</v>
      </c>
      <c r="J22329">
        <v>255.68</v>
      </c>
      <c r="L22329" t="s">
        <v>2571</v>
      </c>
      <c r="M22329" t="s">
        <v>2491</v>
      </c>
      <c r="P22329" t="s">
        <v>243</v>
      </c>
      <c r="S22329">
        <v>-23.9</v>
      </c>
      <c r="U22329" t="s">
        <v>2479</v>
      </c>
      <c r="V22329">
        <v>1</v>
      </c>
      <c r="W22329" t="s">
        <v>2571</v>
      </c>
      <c r="X22329" t="s">
        <v>2632</v>
      </c>
    </row>
    <row r="22330" spans="1:24" x14ac:dyDescent="0.3">
      <c r="A22330">
        <v>30051</v>
      </c>
      <c r="B22330" s="15" t="s">
        <v>2097</v>
      </c>
      <c r="C22330" t="str">
        <f>_xlfn.XLOOKUP($B22330, STANDARDS!$A:$A, STANDARDS!$B:$B,,0,2)</f>
        <v>Wollombi Coal Measures</v>
      </c>
      <c r="D22330" t="s">
        <v>535</v>
      </c>
      <c r="E22330" t="s">
        <v>2279</v>
      </c>
      <c r="F22330">
        <v>-32.271008999999999</v>
      </c>
      <c r="G22330">
        <v>150.63938999999999</v>
      </c>
      <c r="I22330" t="s">
        <v>592</v>
      </c>
      <c r="J22330">
        <v>255.7</v>
      </c>
      <c r="L22330" t="s">
        <v>2571</v>
      </c>
      <c r="M22330" t="s">
        <v>2491</v>
      </c>
      <c r="P22330" t="s">
        <v>243</v>
      </c>
      <c r="S22330">
        <v>-26.2</v>
      </c>
      <c r="T22330">
        <v>1E-4</v>
      </c>
      <c r="U22330" t="s">
        <v>2479</v>
      </c>
      <c r="V22330">
        <v>1</v>
      </c>
      <c r="W22330" t="s">
        <v>2571</v>
      </c>
      <c r="X22330" t="s">
        <v>2631</v>
      </c>
    </row>
    <row r="22331" spans="1:24" x14ac:dyDescent="0.3">
      <c r="A22331">
        <v>30052</v>
      </c>
      <c r="B22331" s="15" t="s">
        <v>2097</v>
      </c>
      <c r="C22331" t="str">
        <f>_xlfn.XLOOKUP($B22331, STANDARDS!$A:$A, STANDARDS!$B:$B,,0,2)</f>
        <v>Wollombi Coal Measures</v>
      </c>
      <c r="D22331" t="s">
        <v>535</v>
      </c>
      <c r="E22331" t="s">
        <v>2279</v>
      </c>
      <c r="F22331">
        <v>-32.271008999999999</v>
      </c>
      <c r="G22331">
        <v>150.63938999999999</v>
      </c>
      <c r="I22331" t="s">
        <v>592</v>
      </c>
      <c r="J22331">
        <v>256</v>
      </c>
      <c r="L22331" t="s">
        <v>2571</v>
      </c>
      <c r="M22331" t="s">
        <v>2491</v>
      </c>
      <c r="P22331" t="s">
        <v>243</v>
      </c>
      <c r="S22331">
        <v>-23.3</v>
      </c>
      <c r="T22331">
        <v>5.7599999999999998E-2</v>
      </c>
      <c r="U22331" t="s">
        <v>2479</v>
      </c>
      <c r="V22331">
        <v>1</v>
      </c>
      <c r="W22331" t="s">
        <v>2571</v>
      </c>
      <c r="X22331" t="s">
        <v>2631</v>
      </c>
    </row>
    <row r="22332" spans="1:24" x14ac:dyDescent="0.3">
      <c r="A22332">
        <v>30053</v>
      </c>
      <c r="B22332" s="15" t="s">
        <v>2097</v>
      </c>
      <c r="C22332" t="str">
        <f>_xlfn.XLOOKUP($B22332, STANDARDS!$A:$A, STANDARDS!$B:$B,,0,2)</f>
        <v>Wollombi Coal Measures</v>
      </c>
      <c r="D22332" t="s">
        <v>535</v>
      </c>
      <c r="E22332" t="s">
        <v>2279</v>
      </c>
      <c r="F22332">
        <v>-33.071584999999999</v>
      </c>
      <c r="G22332">
        <v>151.15253000000001</v>
      </c>
      <c r="I22332" t="s">
        <v>592</v>
      </c>
      <c r="J22332">
        <v>255.78</v>
      </c>
      <c r="L22332" t="s">
        <v>2571</v>
      </c>
      <c r="M22332" t="s">
        <v>2491</v>
      </c>
      <c r="P22332" t="s">
        <v>243</v>
      </c>
      <c r="S22332">
        <v>-24.3</v>
      </c>
      <c r="U22332" t="s">
        <v>2479</v>
      </c>
      <c r="V22332">
        <v>1</v>
      </c>
      <c r="W22332" t="s">
        <v>2571</v>
      </c>
      <c r="X22332" t="s">
        <v>2632</v>
      </c>
    </row>
    <row r="22333" spans="1:24" x14ac:dyDescent="0.3">
      <c r="A22333">
        <v>30054</v>
      </c>
      <c r="B22333" s="15" t="s">
        <v>2097</v>
      </c>
      <c r="C22333" t="str">
        <f>_xlfn.XLOOKUP($B22333, STANDARDS!$A:$A, STANDARDS!$B:$B,,0,2)</f>
        <v>Wollombi Coal Measures</v>
      </c>
      <c r="D22333" t="s">
        <v>535</v>
      </c>
      <c r="E22333" t="s">
        <v>2279</v>
      </c>
      <c r="F22333">
        <v>-32.271008999999999</v>
      </c>
      <c r="G22333">
        <v>150.63938999999999</v>
      </c>
      <c r="I22333" t="s">
        <v>592</v>
      </c>
      <c r="J22333">
        <v>256.05</v>
      </c>
      <c r="L22333" t="s">
        <v>2571</v>
      </c>
      <c r="M22333" t="s">
        <v>2491</v>
      </c>
      <c r="P22333" t="s">
        <v>243</v>
      </c>
      <c r="S22333">
        <v>-26.4</v>
      </c>
      <c r="T22333">
        <v>3.2399999999999998E-2</v>
      </c>
      <c r="U22333" t="s">
        <v>2479</v>
      </c>
      <c r="V22333">
        <v>1</v>
      </c>
      <c r="W22333" t="s">
        <v>2571</v>
      </c>
      <c r="X22333" t="s">
        <v>2631</v>
      </c>
    </row>
    <row r="22334" spans="1:24" x14ac:dyDescent="0.3">
      <c r="A22334">
        <v>30055</v>
      </c>
      <c r="B22334" s="15" t="s">
        <v>2097</v>
      </c>
      <c r="C22334" t="str">
        <f>_xlfn.XLOOKUP($B22334, STANDARDS!$A:$A, STANDARDS!$B:$B,,0,2)</f>
        <v>Wollombi Coal Measures</v>
      </c>
      <c r="D22334" t="s">
        <v>535</v>
      </c>
      <c r="E22334" t="s">
        <v>2279</v>
      </c>
      <c r="F22334">
        <v>-32.271008999999999</v>
      </c>
      <c r="G22334">
        <v>150.63938999999999</v>
      </c>
      <c r="I22334" t="s">
        <v>592</v>
      </c>
      <c r="J22334">
        <v>255.84</v>
      </c>
      <c r="L22334" t="s">
        <v>2571</v>
      </c>
      <c r="M22334" t="s">
        <v>2491</v>
      </c>
      <c r="P22334" t="s">
        <v>243</v>
      </c>
      <c r="S22334">
        <v>-25.7</v>
      </c>
      <c r="T22334">
        <v>2.5000000000000005E-3</v>
      </c>
      <c r="U22334" t="s">
        <v>2479</v>
      </c>
      <c r="V22334">
        <v>1</v>
      </c>
      <c r="W22334" t="s">
        <v>2571</v>
      </c>
      <c r="X22334" t="s">
        <v>2631</v>
      </c>
    </row>
    <row r="22335" spans="1:24" x14ac:dyDescent="0.3">
      <c r="A22335">
        <v>30056</v>
      </c>
      <c r="B22335" s="15" t="s">
        <v>2097</v>
      </c>
      <c r="C22335" t="str">
        <f>_xlfn.XLOOKUP($B22335, STANDARDS!$A:$A, STANDARDS!$B:$B,,0,2)</f>
        <v>Wollombi Coal Measures</v>
      </c>
      <c r="D22335" t="s">
        <v>535</v>
      </c>
      <c r="E22335" t="s">
        <v>2279</v>
      </c>
      <c r="F22335">
        <v>-32.271008999999999</v>
      </c>
      <c r="G22335">
        <v>150.63938999999999</v>
      </c>
      <c r="I22335" t="s">
        <v>592</v>
      </c>
      <c r="J22335">
        <v>256.17</v>
      </c>
      <c r="L22335" t="s">
        <v>2571</v>
      </c>
      <c r="M22335" t="s">
        <v>2491</v>
      </c>
      <c r="P22335" t="s">
        <v>243</v>
      </c>
      <c r="S22335">
        <v>-26.5</v>
      </c>
      <c r="T22335">
        <v>2.8900000000000006E-2</v>
      </c>
      <c r="U22335" t="s">
        <v>2479</v>
      </c>
      <c r="V22335">
        <v>1</v>
      </c>
      <c r="W22335" t="s">
        <v>2571</v>
      </c>
      <c r="X22335" t="s">
        <v>2631</v>
      </c>
    </row>
    <row r="22336" spans="1:24" x14ac:dyDescent="0.3">
      <c r="A22336">
        <v>30057</v>
      </c>
      <c r="B22336" s="15" t="s">
        <v>2097</v>
      </c>
      <c r="C22336" t="str">
        <f>_xlfn.XLOOKUP($B22336, STANDARDS!$A:$A, STANDARDS!$B:$B,,0,2)</f>
        <v>Wollombi Coal Measures</v>
      </c>
      <c r="D22336" t="s">
        <v>535</v>
      </c>
      <c r="E22336" t="s">
        <v>2279</v>
      </c>
      <c r="F22336">
        <v>-32.271008999999999</v>
      </c>
      <c r="G22336">
        <v>150.63938999999999</v>
      </c>
      <c r="I22336" t="s">
        <v>592</v>
      </c>
      <c r="J22336">
        <v>256.23</v>
      </c>
      <c r="L22336" t="s">
        <v>2571</v>
      </c>
      <c r="M22336" t="s">
        <v>2491</v>
      </c>
      <c r="P22336" t="s">
        <v>243</v>
      </c>
      <c r="S22336">
        <v>-24.9</v>
      </c>
      <c r="U22336" t="s">
        <v>2479</v>
      </c>
      <c r="V22336">
        <v>1</v>
      </c>
      <c r="W22336" t="s">
        <v>2571</v>
      </c>
      <c r="X22336" t="s">
        <v>2631</v>
      </c>
    </row>
    <row r="22337" spans="1:24" x14ac:dyDescent="0.3">
      <c r="A22337">
        <v>30058</v>
      </c>
      <c r="B22337" s="15" t="s">
        <v>2097</v>
      </c>
      <c r="C22337" t="str">
        <f>_xlfn.XLOOKUP($B22337, STANDARDS!$A:$A, STANDARDS!$B:$B,,0,2)</f>
        <v>Wollombi Coal Measures</v>
      </c>
      <c r="D22337" t="s">
        <v>535</v>
      </c>
      <c r="E22337" t="s">
        <v>2279</v>
      </c>
      <c r="F22337">
        <v>-32.271008999999999</v>
      </c>
      <c r="G22337">
        <v>150.63938999999999</v>
      </c>
      <c r="I22337" t="s">
        <v>592</v>
      </c>
      <c r="J22337">
        <v>256.24</v>
      </c>
      <c r="L22337" t="s">
        <v>2571</v>
      </c>
      <c r="M22337" t="s">
        <v>2491</v>
      </c>
      <c r="P22337" t="s">
        <v>243</v>
      </c>
      <c r="S22337">
        <v>-24.1</v>
      </c>
      <c r="U22337" t="s">
        <v>2479</v>
      </c>
      <c r="V22337">
        <v>1</v>
      </c>
      <c r="W22337" t="s">
        <v>2571</v>
      </c>
      <c r="X22337" t="s">
        <v>2631</v>
      </c>
    </row>
    <row r="22338" spans="1:24" x14ac:dyDescent="0.3">
      <c r="A22338">
        <v>30059</v>
      </c>
      <c r="B22338" s="15" t="s">
        <v>2097</v>
      </c>
      <c r="C22338" t="str">
        <f>_xlfn.XLOOKUP($B22338, STANDARDS!$A:$A, STANDARDS!$B:$B,,0,2)</f>
        <v>Wollombi Coal Measures</v>
      </c>
      <c r="D22338" t="s">
        <v>535</v>
      </c>
      <c r="E22338" t="s">
        <v>2279</v>
      </c>
      <c r="F22338">
        <v>-32.271008999999999</v>
      </c>
      <c r="G22338">
        <v>150.63938999999999</v>
      </c>
      <c r="I22338" t="s">
        <v>592</v>
      </c>
      <c r="J22338">
        <v>256.26</v>
      </c>
      <c r="L22338" t="s">
        <v>2571</v>
      </c>
      <c r="M22338" t="s">
        <v>2491</v>
      </c>
      <c r="P22338" t="s">
        <v>243</v>
      </c>
      <c r="S22338">
        <v>-24.2</v>
      </c>
      <c r="T22338">
        <v>5.7599999999999998E-2</v>
      </c>
      <c r="U22338" t="s">
        <v>2479</v>
      </c>
      <c r="V22338">
        <v>1</v>
      </c>
      <c r="W22338" t="s">
        <v>2571</v>
      </c>
      <c r="X22338" t="s">
        <v>2631</v>
      </c>
    </row>
    <row r="22339" spans="1:24" x14ac:dyDescent="0.3">
      <c r="A22339">
        <v>30060</v>
      </c>
      <c r="B22339" s="15" t="s">
        <v>2097</v>
      </c>
      <c r="C22339" t="str">
        <f>_xlfn.XLOOKUP($B22339, STANDARDS!$A:$A, STANDARDS!$B:$B,,0,2)</f>
        <v>Wollombi Coal Measures</v>
      </c>
      <c r="D22339" t="s">
        <v>535</v>
      </c>
      <c r="E22339" t="s">
        <v>2279</v>
      </c>
      <c r="F22339">
        <v>-32.271008999999999</v>
      </c>
      <c r="G22339">
        <v>150.63938999999999</v>
      </c>
      <c r="I22339" t="s">
        <v>592</v>
      </c>
      <c r="J22339">
        <v>256.02999999999997</v>
      </c>
      <c r="L22339" t="s">
        <v>2571</v>
      </c>
      <c r="M22339" t="s">
        <v>2491</v>
      </c>
      <c r="P22339" t="s">
        <v>243</v>
      </c>
      <c r="S22339">
        <v>-24.6</v>
      </c>
      <c r="T22339">
        <v>1.6900000000000002E-2</v>
      </c>
      <c r="U22339" t="s">
        <v>2479</v>
      </c>
      <c r="V22339">
        <v>1</v>
      </c>
      <c r="W22339" t="s">
        <v>2571</v>
      </c>
      <c r="X22339" t="s">
        <v>2631</v>
      </c>
    </row>
    <row r="22340" spans="1:24" x14ac:dyDescent="0.3">
      <c r="A22340">
        <v>30061</v>
      </c>
      <c r="B22340" s="15" t="s">
        <v>2097</v>
      </c>
      <c r="C22340" t="str">
        <f>_xlfn.XLOOKUP($B22340, STANDARDS!$A:$A, STANDARDS!$B:$B,,0,2)</f>
        <v>Wollombi Coal Measures</v>
      </c>
      <c r="D22340" t="s">
        <v>535</v>
      </c>
      <c r="E22340" t="s">
        <v>2279</v>
      </c>
      <c r="F22340">
        <v>-32.271008999999999</v>
      </c>
      <c r="G22340">
        <v>150.63938999999999</v>
      </c>
      <c r="I22340" t="s">
        <v>592</v>
      </c>
      <c r="J22340">
        <v>256.51</v>
      </c>
      <c r="L22340" t="s">
        <v>2571</v>
      </c>
      <c r="M22340" t="s">
        <v>2491</v>
      </c>
      <c r="P22340" t="s">
        <v>243</v>
      </c>
      <c r="S22340">
        <v>-24.9</v>
      </c>
      <c r="U22340" t="s">
        <v>2479</v>
      </c>
      <c r="V22340">
        <v>1</v>
      </c>
      <c r="W22340" t="s">
        <v>2571</v>
      </c>
      <c r="X22340" t="s">
        <v>2631</v>
      </c>
    </row>
    <row r="22341" spans="1:24" x14ac:dyDescent="0.3">
      <c r="A22341">
        <v>30062</v>
      </c>
      <c r="B22341" s="15" t="s">
        <v>2097</v>
      </c>
      <c r="C22341" t="str">
        <f>_xlfn.XLOOKUP($B22341, STANDARDS!$A:$A, STANDARDS!$B:$B,,0,2)</f>
        <v>Wollombi Coal Measures</v>
      </c>
      <c r="D22341" t="s">
        <v>535</v>
      </c>
      <c r="E22341" t="s">
        <v>2279</v>
      </c>
      <c r="F22341">
        <v>-32.271008999999999</v>
      </c>
      <c r="G22341">
        <v>150.63938999999999</v>
      </c>
      <c r="I22341" t="s">
        <v>592</v>
      </c>
      <c r="J22341">
        <v>256.72000000000003</v>
      </c>
      <c r="L22341" t="s">
        <v>2571</v>
      </c>
      <c r="M22341" t="s">
        <v>2491</v>
      </c>
      <c r="P22341" t="s">
        <v>243</v>
      </c>
      <c r="S22341">
        <v>-24.9</v>
      </c>
      <c r="T22341">
        <v>4.9000000000000007E-3</v>
      </c>
      <c r="U22341" t="s">
        <v>2479</v>
      </c>
      <c r="V22341">
        <v>1</v>
      </c>
      <c r="W22341" t="s">
        <v>2571</v>
      </c>
      <c r="X22341" t="s">
        <v>2631</v>
      </c>
    </row>
    <row r="22342" spans="1:24" x14ac:dyDescent="0.3">
      <c r="A22342">
        <v>30063</v>
      </c>
      <c r="B22342" s="15" t="s">
        <v>2097</v>
      </c>
      <c r="C22342" t="str">
        <f>_xlfn.XLOOKUP($B22342, STANDARDS!$A:$A, STANDARDS!$B:$B,,0,2)</f>
        <v>Wollombi Coal Measures</v>
      </c>
      <c r="D22342" t="s">
        <v>535</v>
      </c>
      <c r="E22342" t="s">
        <v>2279</v>
      </c>
      <c r="F22342">
        <v>-32.271008999999999</v>
      </c>
      <c r="G22342">
        <v>150.63938999999999</v>
      </c>
      <c r="I22342" t="s">
        <v>592</v>
      </c>
      <c r="J22342">
        <v>256.85000000000002</v>
      </c>
      <c r="L22342" t="s">
        <v>2571</v>
      </c>
      <c r="M22342" t="s">
        <v>2491</v>
      </c>
      <c r="P22342" t="s">
        <v>243</v>
      </c>
      <c r="S22342">
        <v>-24.9</v>
      </c>
      <c r="U22342" t="s">
        <v>2479</v>
      </c>
      <c r="V22342">
        <v>1</v>
      </c>
      <c r="W22342" t="s">
        <v>2571</v>
      </c>
      <c r="X22342" t="s">
        <v>2631</v>
      </c>
    </row>
    <row r="22343" spans="1:24" x14ac:dyDescent="0.3">
      <c r="A22343">
        <v>30064</v>
      </c>
      <c r="B22343" s="15" t="s">
        <v>2097</v>
      </c>
      <c r="C22343" t="str">
        <f>_xlfn.XLOOKUP($B22343, STANDARDS!$A:$A, STANDARDS!$B:$B,,0,2)</f>
        <v>Wollombi Coal Measures</v>
      </c>
      <c r="D22343" t="s">
        <v>535</v>
      </c>
      <c r="E22343" t="s">
        <v>2279</v>
      </c>
      <c r="F22343">
        <v>-32.271008999999999</v>
      </c>
      <c r="G22343">
        <v>150.63938999999999</v>
      </c>
      <c r="I22343" t="s">
        <v>592</v>
      </c>
      <c r="J22343">
        <v>256.97000000000003</v>
      </c>
      <c r="L22343" t="s">
        <v>2571</v>
      </c>
      <c r="M22343" t="s">
        <v>2491</v>
      </c>
      <c r="P22343" t="s">
        <v>243</v>
      </c>
      <c r="S22343">
        <v>-24.7</v>
      </c>
      <c r="T22343">
        <v>8.0999999999999996E-3</v>
      </c>
      <c r="U22343" t="s">
        <v>2479</v>
      </c>
      <c r="V22343">
        <v>1</v>
      </c>
      <c r="W22343" t="s">
        <v>2571</v>
      </c>
      <c r="X22343" t="s">
        <v>2631</v>
      </c>
    </row>
    <row r="22344" spans="1:24" x14ac:dyDescent="0.3">
      <c r="A22344">
        <v>30065</v>
      </c>
      <c r="B22344" s="15" t="s">
        <v>2097</v>
      </c>
      <c r="C22344" t="str">
        <f>_xlfn.XLOOKUP($B22344, STANDARDS!$A:$A, STANDARDS!$B:$B,,0,2)</f>
        <v>Wollombi Coal Measures</v>
      </c>
      <c r="D22344" t="s">
        <v>535</v>
      </c>
      <c r="E22344" t="s">
        <v>2279</v>
      </c>
      <c r="F22344">
        <v>-32.271008999999999</v>
      </c>
      <c r="G22344">
        <v>150.63938999999999</v>
      </c>
      <c r="I22344" t="s">
        <v>592</v>
      </c>
      <c r="J22344">
        <v>257.16000000000003</v>
      </c>
      <c r="L22344" t="s">
        <v>2571</v>
      </c>
      <c r="M22344" t="s">
        <v>2491</v>
      </c>
      <c r="P22344" t="s">
        <v>243</v>
      </c>
      <c r="S22344">
        <v>-24</v>
      </c>
      <c r="T22344">
        <v>1.0000000000000002E-2</v>
      </c>
      <c r="U22344" t="s">
        <v>2479</v>
      </c>
      <c r="V22344">
        <v>1</v>
      </c>
      <c r="W22344" t="s">
        <v>2571</v>
      </c>
      <c r="X22344" t="s">
        <v>2631</v>
      </c>
    </row>
    <row r="22345" spans="1:24" x14ac:dyDescent="0.3">
      <c r="A22345">
        <v>30066</v>
      </c>
      <c r="B22345" s="15" t="s">
        <v>2097</v>
      </c>
      <c r="C22345" t="str">
        <f>_xlfn.XLOOKUP($B22345, STANDARDS!$A:$A, STANDARDS!$B:$B,,0,2)</f>
        <v>Wollombi Coal Measures</v>
      </c>
      <c r="D22345" t="s">
        <v>535</v>
      </c>
      <c r="E22345" t="s">
        <v>2279</v>
      </c>
      <c r="F22345">
        <v>-32.271008999999999</v>
      </c>
      <c r="G22345">
        <v>150.63938999999999</v>
      </c>
      <c r="I22345" t="s">
        <v>592</v>
      </c>
      <c r="J22345">
        <v>257.23</v>
      </c>
      <c r="L22345" t="s">
        <v>2571</v>
      </c>
      <c r="M22345" t="s">
        <v>2491</v>
      </c>
      <c r="P22345" t="s">
        <v>243</v>
      </c>
      <c r="S22345">
        <v>-25.5</v>
      </c>
      <c r="U22345" t="s">
        <v>2479</v>
      </c>
      <c r="V22345">
        <v>1</v>
      </c>
      <c r="W22345" t="s">
        <v>2571</v>
      </c>
      <c r="X22345" t="s">
        <v>2631</v>
      </c>
    </row>
    <row r="22346" spans="1:24" x14ac:dyDescent="0.3">
      <c r="A22346">
        <v>30067</v>
      </c>
      <c r="B22346" s="15" t="s">
        <v>2097</v>
      </c>
      <c r="C22346" t="str">
        <f>_xlfn.XLOOKUP($B22346, STANDARDS!$A:$A, STANDARDS!$B:$B,,0,2)</f>
        <v>Wollombi Coal Measures</v>
      </c>
      <c r="D22346" t="s">
        <v>535</v>
      </c>
      <c r="E22346" t="s">
        <v>2279</v>
      </c>
      <c r="F22346">
        <v>-32.271008999999999</v>
      </c>
      <c r="G22346">
        <v>150.63938999999999</v>
      </c>
      <c r="I22346" t="s">
        <v>592</v>
      </c>
      <c r="J22346">
        <v>257.37</v>
      </c>
      <c r="L22346" t="s">
        <v>2571</v>
      </c>
      <c r="M22346" t="s">
        <v>2491</v>
      </c>
      <c r="P22346" t="s">
        <v>243</v>
      </c>
      <c r="S22346">
        <v>-24.1</v>
      </c>
      <c r="T22346">
        <v>4.8399999999999999E-2</v>
      </c>
      <c r="U22346" t="s">
        <v>2479</v>
      </c>
      <c r="V22346">
        <v>1</v>
      </c>
      <c r="W22346" t="s">
        <v>2571</v>
      </c>
      <c r="X22346" t="s">
        <v>2631</v>
      </c>
    </row>
    <row r="22347" spans="1:24" x14ac:dyDescent="0.3">
      <c r="A22347">
        <v>30068</v>
      </c>
      <c r="B22347" s="15" t="s">
        <v>2097</v>
      </c>
      <c r="C22347" t="str">
        <f>_xlfn.XLOOKUP($B22347, STANDARDS!$A:$A, STANDARDS!$B:$B,,0,2)</f>
        <v>Wollombi Coal Measures</v>
      </c>
      <c r="D22347" t="s">
        <v>535</v>
      </c>
      <c r="E22347" t="s">
        <v>2279</v>
      </c>
      <c r="F22347">
        <v>-32.271008999999999</v>
      </c>
      <c r="G22347">
        <v>150.63938999999999</v>
      </c>
      <c r="I22347" t="s">
        <v>592</v>
      </c>
      <c r="J22347">
        <v>257.56</v>
      </c>
      <c r="L22347" t="s">
        <v>2571</v>
      </c>
      <c r="M22347" t="s">
        <v>2491</v>
      </c>
      <c r="P22347" t="s">
        <v>243</v>
      </c>
      <c r="S22347">
        <v>-26.2</v>
      </c>
      <c r="U22347" t="s">
        <v>2479</v>
      </c>
      <c r="V22347">
        <v>1</v>
      </c>
      <c r="W22347" t="s">
        <v>2571</v>
      </c>
      <c r="X22347" t="s">
        <v>2631</v>
      </c>
    </row>
    <row r="22348" spans="1:24" x14ac:dyDescent="0.3">
      <c r="A22348">
        <v>30069</v>
      </c>
      <c r="B22348" s="15" t="s">
        <v>2097</v>
      </c>
      <c r="C22348" t="str">
        <f>_xlfn.XLOOKUP($B22348, STANDARDS!$A:$A, STANDARDS!$B:$B,,0,2)</f>
        <v>Wollombi Coal Measures</v>
      </c>
      <c r="D22348" t="s">
        <v>535</v>
      </c>
      <c r="E22348" t="s">
        <v>2279</v>
      </c>
      <c r="F22348">
        <v>-32.271008999999999</v>
      </c>
      <c r="G22348">
        <v>150.63938999999999</v>
      </c>
      <c r="I22348" t="s">
        <v>592</v>
      </c>
      <c r="J22348">
        <v>258.02</v>
      </c>
      <c r="L22348" t="s">
        <v>2571</v>
      </c>
      <c r="M22348" t="s">
        <v>2491</v>
      </c>
      <c r="P22348" t="s">
        <v>243</v>
      </c>
      <c r="S22348">
        <v>-26.6</v>
      </c>
      <c r="U22348" t="s">
        <v>2479</v>
      </c>
      <c r="V22348">
        <v>1</v>
      </c>
      <c r="W22348" t="s">
        <v>2571</v>
      </c>
      <c r="X22348" t="s">
        <v>2631</v>
      </c>
    </row>
    <row r="22349" spans="1:24" x14ac:dyDescent="0.3">
      <c r="A22349">
        <v>30070</v>
      </c>
      <c r="B22349" s="15" t="s">
        <v>2097</v>
      </c>
      <c r="C22349" t="str">
        <f>_xlfn.XLOOKUP($B22349, STANDARDS!$A:$A, STANDARDS!$B:$B,,0,2)</f>
        <v>Wollombi Coal Measures</v>
      </c>
      <c r="D22349" t="s">
        <v>535</v>
      </c>
      <c r="E22349" t="s">
        <v>2279</v>
      </c>
      <c r="F22349">
        <v>-32.271008999999999</v>
      </c>
      <c r="G22349">
        <v>150.63938999999999</v>
      </c>
      <c r="I22349" t="s">
        <v>592</v>
      </c>
      <c r="J22349">
        <v>258.08999999999997</v>
      </c>
      <c r="L22349" t="s">
        <v>2571</v>
      </c>
      <c r="M22349" t="s">
        <v>2491</v>
      </c>
      <c r="P22349" t="s">
        <v>243</v>
      </c>
      <c r="S22349">
        <v>-25.8</v>
      </c>
      <c r="U22349" t="s">
        <v>2479</v>
      </c>
      <c r="V22349">
        <v>1</v>
      </c>
      <c r="W22349" t="s">
        <v>2571</v>
      </c>
      <c r="X22349" t="s">
        <v>2631</v>
      </c>
    </row>
    <row r="22350" spans="1:24" x14ac:dyDescent="0.3">
      <c r="A22350">
        <v>30071</v>
      </c>
      <c r="B22350" s="15" t="s">
        <v>2097</v>
      </c>
      <c r="C22350" t="str">
        <f>_xlfn.XLOOKUP($B22350, STANDARDS!$A:$A, STANDARDS!$B:$B,,0,2)</f>
        <v>Wollombi Coal Measures</v>
      </c>
      <c r="D22350" t="s">
        <v>535</v>
      </c>
      <c r="E22350" t="s">
        <v>2279</v>
      </c>
      <c r="F22350">
        <v>-32.271008999999999</v>
      </c>
      <c r="G22350">
        <v>150.63938999999999</v>
      </c>
      <c r="I22350" t="s">
        <v>592</v>
      </c>
      <c r="J22350">
        <v>258.14999999999998</v>
      </c>
      <c r="L22350" t="s">
        <v>2571</v>
      </c>
      <c r="M22350" t="s">
        <v>2491</v>
      </c>
      <c r="P22350" t="s">
        <v>243</v>
      </c>
      <c r="S22350">
        <v>-25.5</v>
      </c>
      <c r="U22350" t="s">
        <v>2479</v>
      </c>
      <c r="V22350">
        <v>1</v>
      </c>
      <c r="W22350" t="s">
        <v>2571</v>
      </c>
      <c r="X22350" t="s">
        <v>2631</v>
      </c>
    </row>
    <row r="22351" spans="1:24" x14ac:dyDescent="0.3">
      <c r="A22351">
        <v>30072</v>
      </c>
      <c r="B22351" s="15" t="s">
        <v>2097</v>
      </c>
      <c r="C22351" t="str">
        <f>_xlfn.XLOOKUP($B22351, STANDARDS!$A:$A, STANDARDS!$B:$B,,0,2)</f>
        <v>Wollombi Coal Measures</v>
      </c>
      <c r="D22351" t="s">
        <v>535</v>
      </c>
      <c r="E22351" t="s">
        <v>2279</v>
      </c>
      <c r="F22351">
        <v>-32.271008999999999</v>
      </c>
      <c r="G22351">
        <v>150.63938999999999</v>
      </c>
      <c r="I22351" t="s">
        <v>592</v>
      </c>
      <c r="J22351">
        <v>258.27999999999997</v>
      </c>
      <c r="L22351" t="s">
        <v>2571</v>
      </c>
      <c r="M22351" t="s">
        <v>2491</v>
      </c>
      <c r="P22351" t="s">
        <v>243</v>
      </c>
      <c r="S22351">
        <v>-25</v>
      </c>
      <c r="U22351" t="s">
        <v>2479</v>
      </c>
      <c r="V22351">
        <v>1</v>
      </c>
      <c r="W22351" t="s">
        <v>2571</v>
      </c>
      <c r="X22351" t="s">
        <v>2631</v>
      </c>
    </row>
    <row r="22352" spans="1:24" x14ac:dyDescent="0.3">
      <c r="A22352">
        <v>30073</v>
      </c>
      <c r="B22352" s="15" t="s">
        <v>2097</v>
      </c>
      <c r="C22352" t="str">
        <f>_xlfn.XLOOKUP($B22352, STANDARDS!$A:$A, STANDARDS!$B:$B,,0,2)</f>
        <v>Wollombi Coal Measures</v>
      </c>
      <c r="D22352" t="s">
        <v>535</v>
      </c>
      <c r="E22352" t="s">
        <v>2279</v>
      </c>
      <c r="F22352">
        <v>-32.271008999999999</v>
      </c>
      <c r="G22352">
        <v>150.63938999999999</v>
      </c>
      <c r="I22352" t="s">
        <v>592</v>
      </c>
      <c r="J22352">
        <v>258.5</v>
      </c>
      <c r="L22352" t="s">
        <v>2571</v>
      </c>
      <c r="M22352" t="s">
        <v>2491</v>
      </c>
      <c r="P22352" t="s">
        <v>243</v>
      </c>
      <c r="S22352">
        <v>-25.8</v>
      </c>
      <c r="T22352">
        <v>1.0000000000000002E-2</v>
      </c>
      <c r="U22352" t="s">
        <v>2479</v>
      </c>
      <c r="V22352">
        <v>1</v>
      </c>
      <c r="W22352" t="s">
        <v>2571</v>
      </c>
      <c r="X22352" t="s">
        <v>2631</v>
      </c>
    </row>
    <row r="22353" spans="1:24" x14ac:dyDescent="0.3">
      <c r="A22353">
        <v>30074</v>
      </c>
      <c r="B22353" s="15" t="s">
        <v>2097</v>
      </c>
      <c r="C22353" t="str">
        <f>_xlfn.XLOOKUP($B22353, STANDARDS!$A:$A, STANDARDS!$B:$B,,0,2)</f>
        <v>Wollombi Coal Measures</v>
      </c>
      <c r="D22353" t="s">
        <v>535</v>
      </c>
      <c r="E22353" t="s">
        <v>2279</v>
      </c>
      <c r="F22353">
        <v>-32.377282999999998</v>
      </c>
      <c r="G22353">
        <v>150.727552</v>
      </c>
      <c r="I22353" t="s">
        <v>592</v>
      </c>
      <c r="J22353">
        <v>258.70999999999998</v>
      </c>
      <c r="L22353" t="s">
        <v>2571</v>
      </c>
      <c r="M22353" t="s">
        <v>2491</v>
      </c>
      <c r="P22353" t="s">
        <v>243</v>
      </c>
      <c r="S22353">
        <v>-26.3</v>
      </c>
      <c r="U22353" t="s">
        <v>2479</v>
      </c>
      <c r="V22353">
        <v>1</v>
      </c>
      <c r="W22353" t="s">
        <v>2571</v>
      </c>
      <c r="X22353" t="s">
        <v>2634</v>
      </c>
    </row>
    <row r="22354" spans="1:24" x14ac:dyDescent="0.3">
      <c r="A22354">
        <v>30075</v>
      </c>
      <c r="B22354" s="15" t="s">
        <v>2097</v>
      </c>
      <c r="C22354" t="str">
        <f>_xlfn.XLOOKUP($B22354, STANDARDS!$A:$A, STANDARDS!$B:$B,,0,2)</f>
        <v>Wollombi Coal Measures</v>
      </c>
      <c r="D22354" t="s">
        <v>535</v>
      </c>
      <c r="E22354" t="s">
        <v>2279</v>
      </c>
      <c r="F22354">
        <v>-32.271008999999999</v>
      </c>
      <c r="G22354">
        <v>150.63938999999999</v>
      </c>
      <c r="I22354" t="s">
        <v>592</v>
      </c>
      <c r="J22354">
        <v>259.16000000000003</v>
      </c>
      <c r="L22354" t="s">
        <v>2571</v>
      </c>
      <c r="M22354" t="s">
        <v>2491</v>
      </c>
      <c r="P22354" t="s">
        <v>243</v>
      </c>
      <c r="S22354">
        <v>-25.4</v>
      </c>
      <c r="U22354" t="s">
        <v>2479</v>
      </c>
      <c r="V22354">
        <v>1</v>
      </c>
      <c r="W22354" t="s">
        <v>2571</v>
      </c>
      <c r="X22354" t="s">
        <v>2631</v>
      </c>
    </row>
    <row r="22355" spans="1:24" x14ac:dyDescent="0.3">
      <c r="A22355">
        <v>30076</v>
      </c>
      <c r="B22355" s="15" t="s">
        <v>2099</v>
      </c>
      <c r="C22355" t="str">
        <f>_xlfn.XLOOKUP($B22355, STANDARDS!$A:$A, STANDARDS!$B:$B,,0,2)</f>
        <v>Whittingham Coal Measures</v>
      </c>
      <c r="D22355" t="s">
        <v>535</v>
      </c>
      <c r="E22355" t="s">
        <v>2279</v>
      </c>
      <c r="F22355">
        <v>-32.271008999999999</v>
      </c>
      <c r="G22355">
        <v>150.63938999999999</v>
      </c>
      <c r="I22355" t="s">
        <v>592</v>
      </c>
      <c r="J22355">
        <v>259.3</v>
      </c>
      <c r="L22355" t="s">
        <v>2571</v>
      </c>
      <c r="M22355" t="s">
        <v>2491</v>
      </c>
      <c r="P22355" t="s">
        <v>243</v>
      </c>
      <c r="S22355">
        <v>-25.8</v>
      </c>
      <c r="U22355" t="s">
        <v>2479</v>
      </c>
      <c r="V22355">
        <v>1</v>
      </c>
      <c r="W22355" t="s">
        <v>2571</v>
      </c>
      <c r="X22355" t="s">
        <v>2631</v>
      </c>
    </row>
    <row r="22356" spans="1:24" x14ac:dyDescent="0.3">
      <c r="A22356">
        <v>30077</v>
      </c>
      <c r="B22356" s="15" t="s">
        <v>2100</v>
      </c>
      <c r="C22356" t="str">
        <f>_xlfn.XLOOKUP($B22356, STANDARDS!$A:$A, STANDARDS!$B:$B,,0,2)</f>
        <v>Whittingham Coal Measures</v>
      </c>
      <c r="D22356" t="s">
        <v>535</v>
      </c>
      <c r="E22356" t="s">
        <v>2279</v>
      </c>
      <c r="F22356">
        <v>-32.271008999999999</v>
      </c>
      <c r="G22356">
        <v>150.63938999999999</v>
      </c>
      <c r="I22356" t="s">
        <v>592</v>
      </c>
      <c r="J22356">
        <v>259.54000000000002</v>
      </c>
      <c r="L22356" t="s">
        <v>2571</v>
      </c>
      <c r="M22356" t="s">
        <v>2491</v>
      </c>
      <c r="P22356" t="s">
        <v>243</v>
      </c>
      <c r="S22356">
        <v>-26.9</v>
      </c>
      <c r="U22356" t="s">
        <v>2479</v>
      </c>
      <c r="V22356">
        <v>1</v>
      </c>
      <c r="W22356" t="s">
        <v>2571</v>
      </c>
      <c r="X22356" t="s">
        <v>2631</v>
      </c>
    </row>
    <row r="22357" spans="1:24" x14ac:dyDescent="0.3">
      <c r="A22357">
        <v>30078</v>
      </c>
      <c r="B22357" s="15" t="s">
        <v>2101</v>
      </c>
      <c r="C22357" t="str">
        <f>_xlfn.XLOOKUP($B22357, STANDARDS!$A:$A, STANDARDS!$B:$B,,0,2)</f>
        <v>Whittingham Coal Measures</v>
      </c>
      <c r="D22357" t="s">
        <v>535</v>
      </c>
      <c r="E22357" t="s">
        <v>2279</v>
      </c>
      <c r="F22357">
        <v>-32.337755899999998</v>
      </c>
      <c r="G22357">
        <v>150.768066</v>
      </c>
      <c r="I22357" t="s">
        <v>592</v>
      </c>
      <c r="J22357">
        <v>259.64999999999998</v>
      </c>
      <c r="L22357" t="s">
        <v>2571</v>
      </c>
      <c r="M22357" t="s">
        <v>2491</v>
      </c>
      <c r="P22357" t="s">
        <v>243</v>
      </c>
      <c r="S22357">
        <v>-26.1</v>
      </c>
      <c r="U22357" t="s">
        <v>2479</v>
      </c>
      <c r="V22357">
        <v>1</v>
      </c>
      <c r="W22357" t="s">
        <v>2571</v>
      </c>
      <c r="X22357" t="s">
        <v>2634</v>
      </c>
    </row>
    <row r="22358" spans="1:24" x14ac:dyDescent="0.3">
      <c r="A22358">
        <v>30079</v>
      </c>
      <c r="B22358" s="15" t="s">
        <v>2101</v>
      </c>
      <c r="C22358" t="str">
        <f>_xlfn.XLOOKUP($B22358, STANDARDS!$A:$A, STANDARDS!$B:$B,,0,2)</f>
        <v>Whittingham Coal Measures</v>
      </c>
      <c r="D22358" t="s">
        <v>535</v>
      </c>
      <c r="E22358" t="s">
        <v>2279</v>
      </c>
      <c r="F22358">
        <v>-32.271008999999999</v>
      </c>
      <c r="G22358">
        <v>150.63938999999999</v>
      </c>
      <c r="I22358" t="s">
        <v>592</v>
      </c>
      <c r="J22358">
        <v>259.77</v>
      </c>
      <c r="L22358" t="s">
        <v>2571</v>
      </c>
      <c r="M22358" t="s">
        <v>2491</v>
      </c>
      <c r="P22358" t="s">
        <v>243</v>
      </c>
      <c r="S22358">
        <v>-26.1</v>
      </c>
      <c r="U22358" t="s">
        <v>2479</v>
      </c>
      <c r="V22358">
        <v>1</v>
      </c>
      <c r="W22358" t="s">
        <v>2571</v>
      </c>
      <c r="X22358" t="s">
        <v>2631</v>
      </c>
    </row>
    <row r="22359" spans="1:24" x14ac:dyDescent="0.3">
      <c r="A22359">
        <v>30080</v>
      </c>
      <c r="B22359" s="15" t="s">
        <v>2101</v>
      </c>
      <c r="C22359" t="str">
        <f>_xlfn.XLOOKUP($B22359, STANDARDS!$A:$A, STANDARDS!$B:$B,,0,2)</f>
        <v>Whittingham Coal Measures</v>
      </c>
      <c r="D22359" t="s">
        <v>535</v>
      </c>
      <c r="E22359" t="s">
        <v>2279</v>
      </c>
      <c r="F22359">
        <v>-32.271008999999999</v>
      </c>
      <c r="G22359">
        <v>150.63938999999999</v>
      </c>
      <c r="I22359" t="s">
        <v>592</v>
      </c>
      <c r="J22359">
        <v>259.79000000000002</v>
      </c>
      <c r="L22359" t="s">
        <v>2571</v>
      </c>
      <c r="M22359" t="s">
        <v>2491</v>
      </c>
      <c r="P22359" t="s">
        <v>243</v>
      </c>
      <c r="S22359">
        <v>-24.9</v>
      </c>
      <c r="T22359">
        <v>8.9999999999999998E-4</v>
      </c>
      <c r="U22359" t="s">
        <v>2479</v>
      </c>
      <c r="V22359">
        <v>1</v>
      </c>
      <c r="W22359" t="s">
        <v>2571</v>
      </c>
      <c r="X22359" t="s">
        <v>2631</v>
      </c>
    </row>
    <row r="22360" spans="1:24" x14ac:dyDescent="0.3">
      <c r="A22360">
        <v>30081</v>
      </c>
      <c r="B22360" s="15" t="s">
        <v>2102</v>
      </c>
      <c r="C22360" t="str">
        <f>_xlfn.XLOOKUP($B22360, STANDARDS!$A:$A, STANDARDS!$B:$B,,0,2)</f>
        <v>Whittingham Coal Measures</v>
      </c>
      <c r="D22360" t="s">
        <v>535</v>
      </c>
      <c r="E22360" t="s">
        <v>2279</v>
      </c>
      <c r="F22360">
        <v>-32.271008999999999</v>
      </c>
      <c r="G22360">
        <v>150.63938999999999</v>
      </c>
      <c r="I22360" t="s">
        <v>592</v>
      </c>
      <c r="J22360">
        <v>260.14999999999998</v>
      </c>
      <c r="L22360" t="s">
        <v>2571</v>
      </c>
      <c r="M22360" t="s">
        <v>2491</v>
      </c>
      <c r="P22360" t="s">
        <v>243</v>
      </c>
      <c r="S22360">
        <v>-24.8</v>
      </c>
      <c r="T22360">
        <v>3.5999999999999999E-3</v>
      </c>
      <c r="U22360" t="s">
        <v>2479</v>
      </c>
      <c r="V22360">
        <v>1</v>
      </c>
      <c r="W22360" t="s">
        <v>2571</v>
      </c>
      <c r="X22360" t="s">
        <v>2631</v>
      </c>
    </row>
    <row r="22361" spans="1:24" x14ac:dyDescent="0.3">
      <c r="A22361">
        <v>30082</v>
      </c>
      <c r="B22361" s="15" t="s">
        <v>2101</v>
      </c>
      <c r="C22361" t="str">
        <f>_xlfn.XLOOKUP($B22361, STANDARDS!$A:$A, STANDARDS!$B:$B,,0,2)</f>
        <v>Whittingham Coal Measures</v>
      </c>
      <c r="D22361" t="s">
        <v>535</v>
      </c>
      <c r="E22361" t="s">
        <v>2279</v>
      </c>
      <c r="F22361">
        <v>-32.337755899999998</v>
      </c>
      <c r="G22361">
        <v>150.768066</v>
      </c>
      <c r="I22361" t="s">
        <v>592</v>
      </c>
      <c r="J22361">
        <v>260.25</v>
      </c>
      <c r="L22361" t="s">
        <v>2571</v>
      </c>
      <c r="M22361" t="s">
        <v>2491</v>
      </c>
      <c r="P22361" t="s">
        <v>243</v>
      </c>
      <c r="S22361">
        <v>-26.3</v>
      </c>
      <c r="U22361" t="s">
        <v>2479</v>
      </c>
      <c r="V22361">
        <v>1</v>
      </c>
      <c r="W22361" t="s">
        <v>2571</v>
      </c>
      <c r="X22361" t="s">
        <v>2634</v>
      </c>
    </row>
    <row r="22362" spans="1:24" x14ac:dyDescent="0.3">
      <c r="A22362">
        <v>30083</v>
      </c>
      <c r="B22362" s="15" t="s">
        <v>2101</v>
      </c>
      <c r="C22362" t="str">
        <f>_xlfn.XLOOKUP($B22362, STANDARDS!$A:$A, STANDARDS!$B:$B,,0,2)</f>
        <v>Whittingham Coal Measures</v>
      </c>
      <c r="D22362" t="s">
        <v>535</v>
      </c>
      <c r="E22362" t="s">
        <v>2279</v>
      </c>
      <c r="F22362">
        <v>-32.271008999999999</v>
      </c>
      <c r="G22362">
        <v>150.63938999999999</v>
      </c>
      <c r="I22362" t="s">
        <v>592</v>
      </c>
      <c r="J22362">
        <v>260.42</v>
      </c>
      <c r="L22362" t="s">
        <v>2571</v>
      </c>
      <c r="M22362" t="s">
        <v>2491</v>
      </c>
      <c r="P22362" t="s">
        <v>243</v>
      </c>
      <c r="S22362">
        <v>-25.6</v>
      </c>
      <c r="T22362">
        <v>4.0000000000000002E-4</v>
      </c>
      <c r="U22362" t="s">
        <v>2479</v>
      </c>
      <c r="V22362">
        <v>1</v>
      </c>
      <c r="W22362" t="s">
        <v>2571</v>
      </c>
      <c r="X22362" t="s">
        <v>2631</v>
      </c>
    </row>
    <row r="22363" spans="1:24" x14ac:dyDescent="0.3">
      <c r="A22363">
        <v>30084</v>
      </c>
      <c r="B22363" s="15" t="s">
        <v>2102</v>
      </c>
      <c r="C22363" t="str">
        <f>_xlfn.XLOOKUP($B22363, STANDARDS!$A:$A, STANDARDS!$B:$B,,0,2)</f>
        <v>Whittingham Coal Measures</v>
      </c>
      <c r="D22363" t="s">
        <v>535</v>
      </c>
      <c r="E22363" t="s">
        <v>2279</v>
      </c>
      <c r="F22363">
        <v>-32.271008999999999</v>
      </c>
      <c r="G22363">
        <v>150.63938999999999</v>
      </c>
      <c r="I22363" t="s">
        <v>592</v>
      </c>
      <c r="J22363">
        <v>260.38</v>
      </c>
      <c r="L22363" t="s">
        <v>2571</v>
      </c>
      <c r="M22363" t="s">
        <v>2491</v>
      </c>
      <c r="P22363" t="s">
        <v>243</v>
      </c>
      <c r="S22363">
        <v>-25.7</v>
      </c>
      <c r="U22363" t="s">
        <v>2479</v>
      </c>
      <c r="V22363">
        <v>1</v>
      </c>
      <c r="W22363" t="s">
        <v>2571</v>
      </c>
      <c r="X22363" t="s">
        <v>2631</v>
      </c>
    </row>
    <row r="22364" spans="1:24" x14ac:dyDescent="0.3">
      <c r="A22364">
        <v>30085</v>
      </c>
      <c r="B22364" s="15" t="s">
        <v>2101</v>
      </c>
      <c r="C22364" t="str">
        <f>_xlfn.XLOOKUP($B22364, STANDARDS!$A:$A, STANDARDS!$B:$B,,0,2)</f>
        <v>Whittingham Coal Measures</v>
      </c>
      <c r="D22364" t="s">
        <v>535</v>
      </c>
      <c r="E22364" t="s">
        <v>2279</v>
      </c>
      <c r="F22364">
        <v>-32.271008999999999</v>
      </c>
      <c r="G22364">
        <v>150.63938999999999</v>
      </c>
      <c r="I22364" t="s">
        <v>592</v>
      </c>
      <c r="J22364">
        <v>260.51</v>
      </c>
      <c r="L22364" t="s">
        <v>2571</v>
      </c>
      <c r="M22364" t="s">
        <v>2491</v>
      </c>
      <c r="P22364" t="s">
        <v>243</v>
      </c>
      <c r="S22364">
        <v>-26.1</v>
      </c>
      <c r="U22364" t="s">
        <v>2479</v>
      </c>
      <c r="V22364">
        <v>1</v>
      </c>
      <c r="W22364" t="s">
        <v>2571</v>
      </c>
      <c r="X22364" t="s">
        <v>2631</v>
      </c>
    </row>
    <row r="22365" spans="1:24" x14ac:dyDescent="0.3">
      <c r="A22365">
        <v>30086</v>
      </c>
      <c r="B22365" s="15" t="s">
        <v>2101</v>
      </c>
      <c r="C22365" t="str">
        <f>_xlfn.XLOOKUP($B22365, STANDARDS!$A:$A, STANDARDS!$B:$B,,0,2)</f>
        <v>Whittingham Coal Measures</v>
      </c>
      <c r="D22365" t="s">
        <v>535</v>
      </c>
      <c r="E22365" t="s">
        <v>2279</v>
      </c>
      <c r="F22365">
        <v>-32.271008999999999</v>
      </c>
      <c r="G22365">
        <v>150.63938999999999</v>
      </c>
      <c r="I22365" t="s">
        <v>592</v>
      </c>
      <c r="J22365">
        <v>260.68</v>
      </c>
      <c r="L22365" t="s">
        <v>2571</v>
      </c>
      <c r="M22365" t="s">
        <v>2491</v>
      </c>
      <c r="P22365" t="s">
        <v>243</v>
      </c>
      <c r="S22365">
        <v>-25.2</v>
      </c>
      <c r="U22365" t="s">
        <v>2479</v>
      </c>
      <c r="V22365">
        <v>1</v>
      </c>
      <c r="W22365" t="s">
        <v>2571</v>
      </c>
      <c r="X22365" t="s">
        <v>2631</v>
      </c>
    </row>
    <row r="22366" spans="1:24" x14ac:dyDescent="0.3">
      <c r="A22366">
        <v>30087</v>
      </c>
      <c r="B22366" s="15" t="s">
        <v>2102</v>
      </c>
      <c r="C22366" t="str">
        <f>_xlfn.XLOOKUP($B22366, STANDARDS!$A:$A, STANDARDS!$B:$B,,0,2)</f>
        <v>Whittingham Coal Measures</v>
      </c>
      <c r="D22366" t="s">
        <v>535</v>
      </c>
      <c r="E22366" t="s">
        <v>2279</v>
      </c>
      <c r="F22366">
        <v>-32.271008999999999</v>
      </c>
      <c r="G22366">
        <v>150.63938999999999</v>
      </c>
      <c r="I22366" t="s">
        <v>592</v>
      </c>
      <c r="J22366">
        <v>260.82</v>
      </c>
      <c r="L22366" t="s">
        <v>2571</v>
      </c>
      <c r="M22366" t="s">
        <v>2491</v>
      </c>
      <c r="P22366" t="s">
        <v>243</v>
      </c>
      <c r="S22366">
        <v>-26.9</v>
      </c>
      <c r="U22366" t="s">
        <v>2479</v>
      </c>
      <c r="V22366">
        <v>1</v>
      </c>
      <c r="W22366" t="s">
        <v>2571</v>
      </c>
      <c r="X22366" t="s">
        <v>2631</v>
      </c>
    </row>
    <row r="22367" spans="1:24" x14ac:dyDescent="0.3">
      <c r="A22367">
        <v>30088</v>
      </c>
      <c r="B22367" s="15" t="s">
        <v>2101</v>
      </c>
      <c r="C22367" t="str">
        <f>_xlfn.XLOOKUP($B22367, STANDARDS!$A:$A, STANDARDS!$B:$B,,0,2)</f>
        <v>Whittingham Coal Measures</v>
      </c>
      <c r="D22367" t="s">
        <v>535</v>
      </c>
      <c r="E22367" t="s">
        <v>2279</v>
      </c>
      <c r="F22367">
        <v>-32.271008999999999</v>
      </c>
      <c r="G22367">
        <v>150.63938999999999</v>
      </c>
      <c r="I22367" t="s">
        <v>592</v>
      </c>
      <c r="J22367">
        <v>260.89</v>
      </c>
      <c r="L22367" t="s">
        <v>2571</v>
      </c>
      <c r="M22367" t="s">
        <v>2491</v>
      </c>
      <c r="P22367" t="s">
        <v>243</v>
      </c>
      <c r="S22367">
        <v>-25.5</v>
      </c>
      <c r="U22367" t="s">
        <v>2479</v>
      </c>
      <c r="V22367">
        <v>1</v>
      </c>
      <c r="W22367" t="s">
        <v>2571</v>
      </c>
      <c r="X22367" t="s">
        <v>2631</v>
      </c>
    </row>
    <row r="22368" spans="1:24" x14ac:dyDescent="0.3">
      <c r="A22368">
        <v>30089</v>
      </c>
      <c r="B22368" s="15" t="s">
        <v>2101</v>
      </c>
      <c r="C22368" t="str">
        <f>_xlfn.XLOOKUP($B22368, STANDARDS!$A:$A, STANDARDS!$B:$B,,0,2)</f>
        <v>Whittingham Coal Measures</v>
      </c>
      <c r="D22368" t="s">
        <v>535</v>
      </c>
      <c r="E22368" t="s">
        <v>2279</v>
      </c>
      <c r="F22368">
        <v>-32.271008999999999</v>
      </c>
      <c r="G22368">
        <v>150.63938999999999</v>
      </c>
      <c r="I22368" t="s">
        <v>592</v>
      </c>
      <c r="J22368">
        <v>261.12</v>
      </c>
      <c r="L22368" t="s">
        <v>2571</v>
      </c>
      <c r="M22368" t="s">
        <v>2491</v>
      </c>
      <c r="P22368" t="s">
        <v>243</v>
      </c>
      <c r="S22368">
        <v>-25.6</v>
      </c>
      <c r="U22368" t="s">
        <v>2479</v>
      </c>
      <c r="V22368">
        <v>1</v>
      </c>
      <c r="W22368" t="s">
        <v>2571</v>
      </c>
      <c r="X22368" t="s">
        <v>2631</v>
      </c>
    </row>
    <row r="22369" spans="1:24" x14ac:dyDescent="0.3">
      <c r="A22369">
        <v>30090</v>
      </c>
      <c r="B22369" s="15" t="s">
        <v>2102</v>
      </c>
      <c r="C22369" t="str">
        <f>_xlfn.XLOOKUP($B22369, STANDARDS!$A:$A, STANDARDS!$B:$B,,0,2)</f>
        <v>Whittingham Coal Measures</v>
      </c>
      <c r="D22369" t="s">
        <v>535</v>
      </c>
      <c r="E22369" t="s">
        <v>2279</v>
      </c>
      <c r="F22369">
        <v>-32.271008999999999</v>
      </c>
      <c r="G22369">
        <v>150.63938999999999</v>
      </c>
      <c r="I22369" t="s">
        <v>592</v>
      </c>
      <c r="J22369">
        <v>263.04000000000002</v>
      </c>
      <c r="L22369" t="s">
        <v>2571</v>
      </c>
      <c r="M22369" t="s">
        <v>2491</v>
      </c>
      <c r="P22369" t="s">
        <v>243</v>
      </c>
      <c r="S22369">
        <v>-24.9</v>
      </c>
      <c r="U22369" t="s">
        <v>2479</v>
      </c>
      <c r="V22369">
        <v>1</v>
      </c>
      <c r="W22369" t="s">
        <v>2571</v>
      </c>
      <c r="X22369" t="s">
        <v>2631</v>
      </c>
    </row>
    <row r="22370" spans="1:24" x14ac:dyDescent="0.3">
      <c r="A22370">
        <v>30091</v>
      </c>
      <c r="B22370" s="15" t="s">
        <v>2101</v>
      </c>
      <c r="C22370" t="str">
        <f>_xlfn.XLOOKUP($B22370, STANDARDS!$A:$A, STANDARDS!$B:$B,,0,2)</f>
        <v>Whittingham Coal Measures</v>
      </c>
      <c r="D22370" t="s">
        <v>535</v>
      </c>
      <c r="E22370" t="s">
        <v>2279</v>
      </c>
      <c r="F22370">
        <v>-32.271008999999999</v>
      </c>
      <c r="G22370">
        <v>150.63938999999999</v>
      </c>
      <c r="I22370" t="s">
        <v>592</v>
      </c>
      <c r="J22370">
        <v>261.43</v>
      </c>
      <c r="L22370" t="s">
        <v>2571</v>
      </c>
      <c r="M22370" t="s">
        <v>2491</v>
      </c>
      <c r="P22370" t="s">
        <v>243</v>
      </c>
      <c r="S22370">
        <v>-25.8</v>
      </c>
      <c r="U22370" t="s">
        <v>2479</v>
      </c>
      <c r="V22370">
        <v>1</v>
      </c>
      <c r="W22370" t="s">
        <v>2571</v>
      </c>
      <c r="X22370" t="s">
        <v>2631</v>
      </c>
    </row>
    <row r="22371" spans="1:24" x14ac:dyDescent="0.3">
      <c r="A22371">
        <v>30092</v>
      </c>
      <c r="B22371" s="15" t="s">
        <v>2101</v>
      </c>
      <c r="C22371" t="str">
        <f>_xlfn.XLOOKUP($B22371, STANDARDS!$A:$A, STANDARDS!$B:$B,,0,2)</f>
        <v>Whittingham Coal Measures</v>
      </c>
      <c r="D22371" t="s">
        <v>535</v>
      </c>
      <c r="E22371" t="s">
        <v>2279</v>
      </c>
      <c r="F22371">
        <v>-32357408</v>
      </c>
      <c r="G22371">
        <v>150.88333800000001</v>
      </c>
      <c r="I22371" t="s">
        <v>592</v>
      </c>
      <c r="J22371">
        <v>261.58</v>
      </c>
      <c r="L22371" t="s">
        <v>2571</v>
      </c>
      <c r="M22371" t="s">
        <v>2491</v>
      </c>
      <c r="P22371" t="s">
        <v>243</v>
      </c>
      <c r="S22371">
        <v>-27.3</v>
      </c>
      <c r="U22371" t="s">
        <v>2479</v>
      </c>
      <c r="V22371">
        <v>1</v>
      </c>
      <c r="W22371" t="s">
        <v>2571</v>
      </c>
      <c r="X22371" t="s">
        <v>2634</v>
      </c>
    </row>
    <row r="22372" spans="1:24" x14ac:dyDescent="0.3">
      <c r="A22372">
        <v>30093</v>
      </c>
      <c r="B22372" s="15" t="s">
        <v>2102</v>
      </c>
      <c r="C22372" t="str">
        <f>_xlfn.XLOOKUP($B22372, STANDARDS!$A:$A, STANDARDS!$B:$B,,0,2)</f>
        <v>Whittingham Coal Measures</v>
      </c>
      <c r="D22372" t="s">
        <v>535</v>
      </c>
      <c r="E22372" t="s">
        <v>2279</v>
      </c>
      <c r="F22372">
        <v>-32.271008999999999</v>
      </c>
      <c r="G22372">
        <v>150.63938999999999</v>
      </c>
      <c r="I22372" t="s">
        <v>592</v>
      </c>
      <c r="J22372">
        <v>261.81</v>
      </c>
      <c r="L22372" t="s">
        <v>2571</v>
      </c>
      <c r="M22372" t="s">
        <v>2491</v>
      </c>
      <c r="P22372" t="s">
        <v>243</v>
      </c>
      <c r="S22372">
        <v>-25.4</v>
      </c>
      <c r="U22372" t="s">
        <v>2479</v>
      </c>
      <c r="V22372">
        <v>1</v>
      </c>
      <c r="W22372" t="s">
        <v>2571</v>
      </c>
      <c r="X22372" t="s">
        <v>2631</v>
      </c>
    </row>
    <row r="22373" spans="1:24" x14ac:dyDescent="0.3">
      <c r="A22373">
        <v>30094</v>
      </c>
      <c r="B22373" s="15" t="s">
        <v>2101</v>
      </c>
      <c r="C22373" t="str">
        <f>_xlfn.XLOOKUP($B22373, STANDARDS!$A:$A, STANDARDS!$B:$B,,0,2)</f>
        <v>Whittingham Coal Measures</v>
      </c>
      <c r="D22373" t="s">
        <v>535</v>
      </c>
      <c r="E22373" t="s">
        <v>2279</v>
      </c>
      <c r="F22373">
        <v>-32.271008999999999</v>
      </c>
      <c r="G22373">
        <v>150.63938999999999</v>
      </c>
      <c r="I22373" t="s">
        <v>592</v>
      </c>
      <c r="J22373">
        <v>261.87</v>
      </c>
      <c r="L22373" t="s">
        <v>2571</v>
      </c>
      <c r="M22373" t="s">
        <v>2491</v>
      </c>
      <c r="P22373" t="s">
        <v>243</v>
      </c>
      <c r="S22373">
        <v>-24.3</v>
      </c>
      <c r="U22373" t="s">
        <v>2479</v>
      </c>
      <c r="V22373">
        <v>1</v>
      </c>
      <c r="W22373" t="s">
        <v>2571</v>
      </c>
      <c r="X22373" t="s">
        <v>2631</v>
      </c>
    </row>
    <row r="22374" spans="1:24" x14ac:dyDescent="0.3">
      <c r="A22374">
        <v>30095</v>
      </c>
      <c r="B22374" s="15" t="s">
        <v>2101</v>
      </c>
      <c r="C22374" t="str">
        <f>_xlfn.XLOOKUP($B22374, STANDARDS!$A:$A, STANDARDS!$B:$B,,0,2)</f>
        <v>Whittingham Coal Measures</v>
      </c>
      <c r="D22374" t="s">
        <v>535</v>
      </c>
      <c r="E22374" t="s">
        <v>2279</v>
      </c>
      <c r="F22374">
        <v>-32.271008999999999</v>
      </c>
      <c r="G22374">
        <v>150.63938999999999</v>
      </c>
      <c r="I22374" t="s">
        <v>592</v>
      </c>
      <c r="J22374">
        <v>261.92</v>
      </c>
      <c r="L22374" t="s">
        <v>2571</v>
      </c>
      <c r="M22374" t="s">
        <v>2491</v>
      </c>
      <c r="P22374" t="s">
        <v>243</v>
      </c>
      <c r="S22374">
        <v>-25.5</v>
      </c>
      <c r="U22374" t="s">
        <v>2479</v>
      </c>
      <c r="V22374">
        <v>1</v>
      </c>
      <c r="W22374" t="s">
        <v>2571</v>
      </c>
      <c r="X22374" t="s">
        <v>2631</v>
      </c>
    </row>
    <row r="22375" spans="1:24" x14ac:dyDescent="0.3">
      <c r="A22375">
        <v>30096</v>
      </c>
      <c r="B22375" s="15" t="s">
        <v>2102</v>
      </c>
      <c r="C22375" t="str">
        <f>_xlfn.XLOOKUP($B22375, STANDARDS!$A:$A, STANDARDS!$B:$B,,0,2)</f>
        <v>Whittingham Coal Measures</v>
      </c>
      <c r="D22375" t="s">
        <v>535</v>
      </c>
      <c r="E22375" t="s">
        <v>2279</v>
      </c>
      <c r="F22375">
        <v>-32357408</v>
      </c>
      <c r="G22375">
        <v>150.88333800000001</v>
      </c>
      <c r="I22375" t="s">
        <v>592</v>
      </c>
      <c r="J22375">
        <v>262.10000000000002</v>
      </c>
      <c r="L22375" t="s">
        <v>2571</v>
      </c>
      <c r="M22375" t="s">
        <v>2491</v>
      </c>
      <c r="P22375" t="s">
        <v>243</v>
      </c>
      <c r="S22375">
        <v>-26.4</v>
      </c>
      <c r="U22375" t="s">
        <v>2479</v>
      </c>
      <c r="V22375">
        <v>1</v>
      </c>
      <c r="W22375" t="s">
        <v>2571</v>
      </c>
      <c r="X22375" t="s">
        <v>2634</v>
      </c>
    </row>
    <row r="22376" spans="1:24" x14ac:dyDescent="0.3">
      <c r="A22376">
        <v>30097</v>
      </c>
      <c r="B22376" s="15" t="s">
        <v>2101</v>
      </c>
      <c r="C22376" t="str">
        <f>_xlfn.XLOOKUP($B22376, STANDARDS!$A:$A, STANDARDS!$B:$B,,0,2)</f>
        <v>Whittingham Coal Measures</v>
      </c>
      <c r="D22376" t="s">
        <v>535</v>
      </c>
      <c r="E22376" t="s">
        <v>2279</v>
      </c>
      <c r="F22376">
        <v>-32.271008999999999</v>
      </c>
      <c r="G22376">
        <v>150.63938999999999</v>
      </c>
      <c r="I22376" t="s">
        <v>592</v>
      </c>
      <c r="J22376">
        <v>262.42</v>
      </c>
      <c r="L22376" t="s">
        <v>2571</v>
      </c>
      <c r="M22376" t="s">
        <v>2491</v>
      </c>
      <c r="P22376" t="s">
        <v>243</v>
      </c>
      <c r="S22376">
        <v>-25.4</v>
      </c>
      <c r="U22376" t="s">
        <v>2479</v>
      </c>
      <c r="V22376">
        <v>1</v>
      </c>
      <c r="W22376" t="s">
        <v>2571</v>
      </c>
      <c r="X22376" t="s">
        <v>2631</v>
      </c>
    </row>
    <row r="22377" spans="1:24" x14ac:dyDescent="0.3">
      <c r="A22377">
        <v>30098</v>
      </c>
      <c r="B22377" s="15" t="s">
        <v>2101</v>
      </c>
      <c r="C22377" t="str">
        <f>_xlfn.XLOOKUP($B22377, STANDARDS!$A:$A, STANDARDS!$B:$B,,0,2)</f>
        <v>Whittingham Coal Measures</v>
      </c>
      <c r="D22377" t="s">
        <v>535</v>
      </c>
      <c r="E22377" t="s">
        <v>2279</v>
      </c>
      <c r="F22377">
        <v>-32.271008999999999</v>
      </c>
      <c r="G22377">
        <v>150.63938999999999</v>
      </c>
      <c r="I22377" t="s">
        <v>592</v>
      </c>
      <c r="J22377">
        <v>262.42</v>
      </c>
      <c r="L22377" t="s">
        <v>2571</v>
      </c>
      <c r="M22377" t="s">
        <v>2491</v>
      </c>
      <c r="P22377" t="s">
        <v>243</v>
      </c>
      <c r="S22377">
        <v>-24.9</v>
      </c>
      <c r="U22377" t="s">
        <v>2479</v>
      </c>
      <c r="V22377">
        <v>1</v>
      </c>
      <c r="W22377" t="s">
        <v>2571</v>
      </c>
      <c r="X22377" t="s">
        <v>2631</v>
      </c>
    </row>
    <row r="22378" spans="1:24" x14ac:dyDescent="0.3">
      <c r="A22378">
        <v>30099</v>
      </c>
      <c r="B22378" s="15" t="s">
        <v>2102</v>
      </c>
      <c r="C22378" t="str">
        <f>_xlfn.XLOOKUP($B22378, STANDARDS!$A:$A, STANDARDS!$B:$B,,0,2)</f>
        <v>Whittingham Coal Measures</v>
      </c>
      <c r="D22378" t="s">
        <v>535</v>
      </c>
      <c r="E22378" t="s">
        <v>2279</v>
      </c>
      <c r="F22378">
        <v>-32.271008999999999</v>
      </c>
      <c r="G22378">
        <v>150.63938999999999</v>
      </c>
      <c r="I22378" t="s">
        <v>592</v>
      </c>
      <c r="J22378">
        <v>262.54000000000002</v>
      </c>
      <c r="L22378" t="s">
        <v>2571</v>
      </c>
      <c r="M22378" t="s">
        <v>2491</v>
      </c>
      <c r="P22378" t="s">
        <v>243</v>
      </c>
      <c r="S22378">
        <v>-23</v>
      </c>
      <c r="U22378" t="s">
        <v>2479</v>
      </c>
      <c r="V22378">
        <v>1</v>
      </c>
      <c r="W22378" t="s">
        <v>2571</v>
      </c>
      <c r="X22378" t="s">
        <v>2631</v>
      </c>
    </row>
    <row r="22379" spans="1:24" x14ac:dyDescent="0.3">
      <c r="A22379">
        <v>30100</v>
      </c>
      <c r="B22379" s="15" t="s">
        <v>2101</v>
      </c>
      <c r="C22379" t="str">
        <f>_xlfn.XLOOKUP($B22379, STANDARDS!$A:$A, STANDARDS!$B:$B,,0,2)</f>
        <v>Whittingham Coal Measures</v>
      </c>
      <c r="D22379" t="s">
        <v>535</v>
      </c>
      <c r="E22379" t="s">
        <v>2279</v>
      </c>
      <c r="F22379">
        <v>-32.271008999999999</v>
      </c>
      <c r="G22379">
        <v>150.63938999999999</v>
      </c>
      <c r="I22379" t="s">
        <v>592</v>
      </c>
      <c r="J22379">
        <v>262.61</v>
      </c>
      <c r="L22379" t="s">
        <v>2571</v>
      </c>
      <c r="M22379" t="s">
        <v>2491</v>
      </c>
      <c r="P22379" t="s">
        <v>243</v>
      </c>
      <c r="S22379">
        <v>-24.9</v>
      </c>
      <c r="U22379" t="s">
        <v>2479</v>
      </c>
      <c r="V22379">
        <v>1</v>
      </c>
      <c r="W22379" t="s">
        <v>2571</v>
      </c>
      <c r="X22379" t="s">
        <v>2631</v>
      </c>
    </row>
    <row r="22380" spans="1:24" x14ac:dyDescent="0.3">
      <c r="A22380">
        <v>30101</v>
      </c>
      <c r="B22380" s="15" t="s">
        <v>2101</v>
      </c>
      <c r="C22380" t="str">
        <f>_xlfn.XLOOKUP($B22380, STANDARDS!$A:$A, STANDARDS!$B:$B,,0,2)</f>
        <v>Whittingham Coal Measures</v>
      </c>
      <c r="D22380" t="s">
        <v>535</v>
      </c>
      <c r="E22380" t="s">
        <v>2279</v>
      </c>
      <c r="F22380">
        <v>-32.327624</v>
      </c>
      <c r="G22380">
        <v>150.87418500000001</v>
      </c>
      <c r="I22380" t="s">
        <v>592</v>
      </c>
      <c r="J22380">
        <v>262.87</v>
      </c>
      <c r="L22380" t="s">
        <v>2571</v>
      </c>
      <c r="M22380" t="s">
        <v>2491</v>
      </c>
      <c r="P22380" t="s">
        <v>243</v>
      </c>
      <c r="S22380">
        <v>-25.4</v>
      </c>
      <c r="U22380" t="s">
        <v>2479</v>
      </c>
      <c r="V22380">
        <v>1</v>
      </c>
      <c r="W22380" t="s">
        <v>2571</v>
      </c>
      <c r="X22380" t="s">
        <v>2634</v>
      </c>
    </row>
    <row r="22381" spans="1:24" x14ac:dyDescent="0.3">
      <c r="A22381">
        <v>30102</v>
      </c>
      <c r="B22381" s="15" t="s">
        <v>2102</v>
      </c>
      <c r="C22381" t="str">
        <f>_xlfn.XLOOKUP($B22381, STANDARDS!$A:$A, STANDARDS!$B:$B,,0,2)</f>
        <v>Whittingham Coal Measures</v>
      </c>
      <c r="D22381" t="s">
        <v>535</v>
      </c>
      <c r="E22381" t="s">
        <v>2279</v>
      </c>
      <c r="F22381">
        <v>-32.271008999999999</v>
      </c>
      <c r="G22381">
        <v>150.63938999999999</v>
      </c>
      <c r="I22381" t="s">
        <v>592</v>
      </c>
      <c r="J22381">
        <v>263</v>
      </c>
      <c r="L22381" t="s">
        <v>2571</v>
      </c>
      <c r="M22381" t="s">
        <v>2491</v>
      </c>
      <c r="P22381" t="s">
        <v>243</v>
      </c>
      <c r="S22381">
        <v>-24.8</v>
      </c>
      <c r="U22381" t="s">
        <v>2479</v>
      </c>
      <c r="V22381">
        <v>1</v>
      </c>
      <c r="W22381" t="s">
        <v>2571</v>
      </c>
      <c r="X22381" t="s">
        <v>2631</v>
      </c>
    </row>
    <row r="22382" spans="1:24" x14ac:dyDescent="0.3">
      <c r="A22382">
        <v>30103</v>
      </c>
      <c r="B22382" s="15" t="s">
        <v>2101</v>
      </c>
      <c r="C22382" t="str">
        <f>_xlfn.XLOOKUP($B22382, STANDARDS!$A:$A, STANDARDS!$B:$B,,0,2)</f>
        <v>Whittingham Coal Measures</v>
      </c>
      <c r="D22382" t="s">
        <v>535</v>
      </c>
      <c r="E22382" t="s">
        <v>2279</v>
      </c>
      <c r="F22382">
        <v>-32.271008999999999</v>
      </c>
      <c r="G22382">
        <v>150.63938999999999</v>
      </c>
      <c r="I22382" t="s">
        <v>592</v>
      </c>
      <c r="J22382">
        <v>263.3</v>
      </c>
      <c r="L22382" t="s">
        <v>2571</v>
      </c>
      <c r="M22382" t="s">
        <v>2491</v>
      </c>
      <c r="P22382" t="s">
        <v>243</v>
      </c>
      <c r="S22382">
        <v>-24.2</v>
      </c>
      <c r="U22382" t="s">
        <v>2479</v>
      </c>
      <c r="V22382">
        <v>1</v>
      </c>
      <c r="W22382" t="s">
        <v>2571</v>
      </c>
      <c r="X22382" t="s">
        <v>2631</v>
      </c>
    </row>
    <row r="22383" spans="1:24" x14ac:dyDescent="0.3">
      <c r="A22383">
        <v>30104</v>
      </c>
      <c r="B22383" s="15" t="s">
        <v>2101</v>
      </c>
      <c r="C22383" t="str">
        <f>_xlfn.XLOOKUP($B22383, STANDARDS!$A:$A, STANDARDS!$B:$B,,0,2)</f>
        <v>Whittingham Coal Measures</v>
      </c>
      <c r="D22383" t="s">
        <v>535</v>
      </c>
      <c r="E22383" t="s">
        <v>2279</v>
      </c>
      <c r="F22383">
        <v>-32.271008999999999</v>
      </c>
      <c r="G22383">
        <v>150.63938999999999</v>
      </c>
      <c r="I22383" t="s">
        <v>592</v>
      </c>
      <c r="J22383">
        <v>263.43</v>
      </c>
      <c r="L22383" t="s">
        <v>2571</v>
      </c>
      <c r="M22383" t="s">
        <v>2491</v>
      </c>
      <c r="P22383" t="s">
        <v>243</v>
      </c>
      <c r="S22383">
        <v>-23.9</v>
      </c>
      <c r="U22383" t="s">
        <v>2479</v>
      </c>
      <c r="V22383">
        <v>1</v>
      </c>
      <c r="W22383" t="s">
        <v>2571</v>
      </c>
      <c r="X22383" t="s">
        <v>2631</v>
      </c>
    </row>
    <row r="22384" spans="1:24" x14ac:dyDescent="0.3">
      <c r="A22384">
        <v>30105</v>
      </c>
      <c r="B22384" s="15" t="s">
        <v>2101</v>
      </c>
      <c r="C22384" t="str">
        <f>_xlfn.XLOOKUP($B22384, STANDARDS!$A:$A, STANDARDS!$B:$B,,0,2)</f>
        <v>Whittingham Coal Measures</v>
      </c>
      <c r="D22384" t="s">
        <v>535</v>
      </c>
      <c r="E22384" t="s">
        <v>2279</v>
      </c>
      <c r="F22384">
        <v>-32.327624</v>
      </c>
      <c r="G22384">
        <v>150.87418500000001</v>
      </c>
      <c r="I22384" t="s">
        <v>592</v>
      </c>
      <c r="J22384">
        <v>263.77999999999997</v>
      </c>
      <c r="L22384" t="s">
        <v>2571</v>
      </c>
      <c r="M22384" t="s">
        <v>2491</v>
      </c>
      <c r="P22384" t="s">
        <v>243</v>
      </c>
      <c r="S22384">
        <v>-25</v>
      </c>
      <c r="U22384" t="s">
        <v>2479</v>
      </c>
      <c r="V22384">
        <v>1</v>
      </c>
      <c r="W22384" t="s">
        <v>2571</v>
      </c>
      <c r="X22384" t="s">
        <v>2634</v>
      </c>
    </row>
    <row r="22385" spans="1:24" x14ac:dyDescent="0.3">
      <c r="A22385">
        <v>30106</v>
      </c>
      <c r="B22385" s="15" t="s">
        <v>2101</v>
      </c>
      <c r="C22385" t="str">
        <f>_xlfn.XLOOKUP($B22385, STANDARDS!$A:$A, STANDARDS!$B:$B,,0,2)</f>
        <v>Whittingham Coal Measures</v>
      </c>
      <c r="D22385" t="s">
        <v>535</v>
      </c>
      <c r="E22385" t="s">
        <v>2279</v>
      </c>
      <c r="F22385">
        <v>-32.271008999999999</v>
      </c>
      <c r="G22385">
        <v>150.63938999999999</v>
      </c>
      <c r="I22385" t="s">
        <v>592</v>
      </c>
      <c r="J22385">
        <v>263.75</v>
      </c>
      <c r="L22385" t="s">
        <v>2571</v>
      </c>
      <c r="M22385" t="s">
        <v>2491</v>
      </c>
      <c r="P22385" t="s">
        <v>243</v>
      </c>
      <c r="S22385">
        <v>-24.3</v>
      </c>
      <c r="U22385" t="s">
        <v>2479</v>
      </c>
      <c r="V22385">
        <v>1</v>
      </c>
      <c r="W22385" t="s">
        <v>2571</v>
      </c>
      <c r="X22385" t="s">
        <v>2631</v>
      </c>
    </row>
    <row r="22386" spans="1:24" x14ac:dyDescent="0.3">
      <c r="A22386">
        <v>30107</v>
      </c>
      <c r="B22386" s="15" t="s">
        <v>2102</v>
      </c>
      <c r="C22386" t="str">
        <f>_xlfn.XLOOKUP($B22386, STANDARDS!$A:$A, STANDARDS!$B:$B,,0,2)</f>
        <v>Whittingham Coal Measures</v>
      </c>
      <c r="D22386" t="s">
        <v>535</v>
      </c>
      <c r="E22386" t="s">
        <v>2279</v>
      </c>
      <c r="F22386">
        <v>-32.337125999999998</v>
      </c>
      <c r="G22386">
        <v>150.89940799999999</v>
      </c>
      <c r="I22386" t="s">
        <v>592</v>
      </c>
      <c r="J22386">
        <v>264.27</v>
      </c>
      <c r="L22386" t="s">
        <v>2571</v>
      </c>
      <c r="M22386" t="s">
        <v>2491</v>
      </c>
      <c r="P22386" t="s">
        <v>243</v>
      </c>
      <c r="S22386">
        <v>-24</v>
      </c>
      <c r="U22386" t="s">
        <v>2479</v>
      </c>
      <c r="V22386">
        <v>1</v>
      </c>
      <c r="W22386" t="s">
        <v>2571</v>
      </c>
      <c r="X22386" t="s">
        <v>2634</v>
      </c>
    </row>
    <row r="22387" spans="1:24" x14ac:dyDescent="0.3">
      <c r="A22387">
        <v>30108</v>
      </c>
      <c r="B22387" s="15" t="s">
        <v>2101</v>
      </c>
      <c r="C22387" t="str">
        <f>_xlfn.XLOOKUP($B22387, STANDARDS!$A:$A, STANDARDS!$B:$B,,0,2)</f>
        <v>Whittingham Coal Measures</v>
      </c>
      <c r="D22387" t="s">
        <v>535</v>
      </c>
      <c r="E22387" t="s">
        <v>2279</v>
      </c>
      <c r="F22387">
        <v>-32.271008999999999</v>
      </c>
      <c r="G22387">
        <v>150.63938999999999</v>
      </c>
      <c r="I22387" t="s">
        <v>592</v>
      </c>
      <c r="J22387">
        <v>264.23</v>
      </c>
      <c r="L22387" t="s">
        <v>2571</v>
      </c>
      <c r="M22387" t="s">
        <v>2491</v>
      </c>
      <c r="P22387" t="s">
        <v>243</v>
      </c>
      <c r="S22387">
        <v>-24.5</v>
      </c>
      <c r="T22387">
        <v>5.7599999999999998E-2</v>
      </c>
      <c r="U22387" t="s">
        <v>2479</v>
      </c>
      <c r="V22387">
        <v>1</v>
      </c>
      <c r="W22387" t="s">
        <v>2571</v>
      </c>
      <c r="X22387" t="s">
        <v>2631</v>
      </c>
    </row>
    <row r="22388" spans="1:24" x14ac:dyDescent="0.3">
      <c r="A22388">
        <v>30109</v>
      </c>
      <c r="B22388" s="15" t="s">
        <v>2101</v>
      </c>
      <c r="C22388" t="str">
        <f>_xlfn.XLOOKUP($B22388, STANDARDS!$A:$A, STANDARDS!$B:$B,,0,2)</f>
        <v>Whittingham Coal Measures</v>
      </c>
      <c r="D22388" t="s">
        <v>535</v>
      </c>
      <c r="E22388" t="s">
        <v>2279</v>
      </c>
      <c r="F22388">
        <v>-32.271008999999999</v>
      </c>
      <c r="G22388">
        <v>150.63938999999999</v>
      </c>
      <c r="I22388" t="s">
        <v>592</v>
      </c>
      <c r="J22388">
        <v>264.54000000000002</v>
      </c>
      <c r="L22388" t="s">
        <v>2571</v>
      </c>
      <c r="M22388" t="s">
        <v>2491</v>
      </c>
      <c r="P22388" t="s">
        <v>243</v>
      </c>
      <c r="S22388">
        <v>-23.9</v>
      </c>
      <c r="T22388">
        <v>8.9999999999999998E-4</v>
      </c>
      <c r="U22388" t="s">
        <v>2479</v>
      </c>
      <c r="V22388">
        <v>1</v>
      </c>
      <c r="W22388" t="s">
        <v>2571</v>
      </c>
      <c r="X22388" t="s">
        <v>2631</v>
      </c>
    </row>
    <row r="22389" spans="1:24" x14ac:dyDescent="0.3">
      <c r="A22389">
        <v>30110</v>
      </c>
      <c r="B22389" s="15" t="s">
        <v>2102</v>
      </c>
      <c r="C22389" t="str">
        <f>_xlfn.XLOOKUP($B22389, STANDARDS!$A:$A, STANDARDS!$B:$B,,0,2)</f>
        <v>Whittingham Coal Measures</v>
      </c>
      <c r="D22389" t="s">
        <v>535</v>
      </c>
      <c r="E22389" t="s">
        <v>2279</v>
      </c>
      <c r="F22389">
        <v>-32.271008999999999</v>
      </c>
      <c r="G22389">
        <v>150.63938999999999</v>
      </c>
      <c r="I22389" t="s">
        <v>592</v>
      </c>
      <c r="J22389">
        <v>264.7</v>
      </c>
      <c r="L22389" t="s">
        <v>2571</v>
      </c>
      <c r="M22389" t="s">
        <v>2491</v>
      </c>
      <c r="P22389" t="s">
        <v>243</v>
      </c>
      <c r="S22389">
        <v>-25.2</v>
      </c>
      <c r="U22389" t="s">
        <v>2479</v>
      </c>
      <c r="V22389">
        <v>1</v>
      </c>
      <c r="W22389" t="s">
        <v>2571</v>
      </c>
      <c r="X22389" t="s">
        <v>2631</v>
      </c>
    </row>
    <row r="22390" spans="1:24" x14ac:dyDescent="0.3">
      <c r="A22390">
        <v>30111</v>
      </c>
      <c r="B22390" s="15" t="s">
        <v>2101</v>
      </c>
      <c r="C22390" t="str">
        <f>_xlfn.XLOOKUP($B22390, STANDARDS!$A:$A, STANDARDS!$B:$B,,0,2)</f>
        <v>Whittingham Coal Measures</v>
      </c>
      <c r="D22390" t="s">
        <v>535</v>
      </c>
      <c r="E22390" t="s">
        <v>2279</v>
      </c>
      <c r="F22390">
        <v>-32.271008999999999</v>
      </c>
      <c r="G22390">
        <v>150.63938999999999</v>
      </c>
      <c r="I22390" t="s">
        <v>592</v>
      </c>
      <c r="J22390">
        <v>264.79000000000002</v>
      </c>
      <c r="L22390" t="s">
        <v>2571</v>
      </c>
      <c r="M22390" t="s">
        <v>2491</v>
      </c>
      <c r="P22390" t="s">
        <v>243</v>
      </c>
      <c r="S22390">
        <v>-24.5</v>
      </c>
      <c r="U22390" t="s">
        <v>2479</v>
      </c>
      <c r="V22390">
        <v>1</v>
      </c>
      <c r="W22390" t="s">
        <v>2571</v>
      </c>
      <c r="X22390" t="s">
        <v>2631</v>
      </c>
    </row>
    <row r="22391" spans="1:24" x14ac:dyDescent="0.3">
      <c r="A22391">
        <v>30112</v>
      </c>
      <c r="B22391" s="15" t="s">
        <v>2101</v>
      </c>
      <c r="C22391" t="str">
        <f>_xlfn.XLOOKUP($B22391, STANDARDS!$A:$A, STANDARDS!$B:$B,,0,2)</f>
        <v>Whittingham Coal Measures</v>
      </c>
      <c r="D22391" t="s">
        <v>535</v>
      </c>
      <c r="E22391" t="s">
        <v>2279</v>
      </c>
      <c r="F22391">
        <v>-32.473014999999997</v>
      </c>
      <c r="G22391">
        <v>151.037364</v>
      </c>
      <c r="I22391" t="s">
        <v>592</v>
      </c>
      <c r="J22391">
        <v>264.93</v>
      </c>
      <c r="L22391" t="s">
        <v>2571</v>
      </c>
      <c r="M22391" t="s">
        <v>2491</v>
      </c>
      <c r="P22391" t="s">
        <v>243</v>
      </c>
      <c r="S22391">
        <v>-23.4</v>
      </c>
      <c r="U22391" t="s">
        <v>2479</v>
      </c>
      <c r="V22391">
        <v>1</v>
      </c>
      <c r="W22391" t="s">
        <v>2571</v>
      </c>
      <c r="X22391" t="s">
        <v>2635</v>
      </c>
    </row>
    <row r="22392" spans="1:24" x14ac:dyDescent="0.3">
      <c r="A22392">
        <v>30113</v>
      </c>
      <c r="B22392" s="15" t="s">
        <v>2101</v>
      </c>
      <c r="C22392" t="str">
        <f>_xlfn.XLOOKUP($B22392, STANDARDS!$A:$A, STANDARDS!$B:$B,,0,2)</f>
        <v>Whittingham Coal Measures</v>
      </c>
      <c r="D22392" t="s">
        <v>535</v>
      </c>
      <c r="E22392" t="s">
        <v>2279</v>
      </c>
      <c r="F22392">
        <v>-32.473014999999997</v>
      </c>
      <c r="G22392">
        <v>151.037364</v>
      </c>
      <c r="I22392" t="s">
        <v>592</v>
      </c>
      <c r="J22392">
        <v>264.93</v>
      </c>
      <c r="L22392" t="s">
        <v>2571</v>
      </c>
      <c r="M22392" t="s">
        <v>2491</v>
      </c>
      <c r="P22392" t="s">
        <v>243</v>
      </c>
      <c r="S22392">
        <v>-23.5</v>
      </c>
      <c r="U22392" t="s">
        <v>2479</v>
      </c>
      <c r="V22392">
        <v>1</v>
      </c>
      <c r="W22392" t="s">
        <v>2571</v>
      </c>
      <c r="X22392" t="s">
        <v>2635</v>
      </c>
    </row>
    <row r="22393" spans="1:24" x14ac:dyDescent="0.3">
      <c r="A22393">
        <v>30114</v>
      </c>
      <c r="B22393" s="15" t="s">
        <v>2102</v>
      </c>
      <c r="C22393" t="str">
        <f>_xlfn.XLOOKUP($B22393, STANDARDS!$A:$A, STANDARDS!$B:$B,,0,2)</f>
        <v>Whittingham Coal Measures</v>
      </c>
      <c r="D22393" t="s">
        <v>535</v>
      </c>
      <c r="E22393" t="s">
        <v>2279</v>
      </c>
      <c r="F22393">
        <v>-32.473014999999997</v>
      </c>
      <c r="G22393">
        <v>151.037364</v>
      </c>
      <c r="I22393" t="s">
        <v>592</v>
      </c>
      <c r="J22393">
        <v>264.93</v>
      </c>
      <c r="L22393" t="s">
        <v>2571</v>
      </c>
      <c r="M22393" t="s">
        <v>2491</v>
      </c>
      <c r="P22393" t="s">
        <v>243</v>
      </c>
      <c r="S22393">
        <v>-23.8</v>
      </c>
      <c r="U22393" t="s">
        <v>2479</v>
      </c>
      <c r="V22393">
        <v>1</v>
      </c>
      <c r="W22393" t="s">
        <v>2571</v>
      </c>
      <c r="X22393" t="s">
        <v>2635</v>
      </c>
    </row>
    <row r="22394" spans="1:24" x14ac:dyDescent="0.3">
      <c r="A22394">
        <v>30115</v>
      </c>
      <c r="B22394" s="15" t="s">
        <v>2101</v>
      </c>
      <c r="C22394" t="str">
        <f>_xlfn.XLOOKUP($B22394, STANDARDS!$A:$A, STANDARDS!$B:$B,,0,2)</f>
        <v>Whittingham Coal Measures</v>
      </c>
      <c r="D22394" t="s">
        <v>535</v>
      </c>
      <c r="E22394" t="s">
        <v>2279</v>
      </c>
      <c r="F22394">
        <v>-32.271008999999999</v>
      </c>
      <c r="G22394">
        <v>150.63938999999999</v>
      </c>
      <c r="I22394" t="s">
        <v>592</v>
      </c>
      <c r="J22394">
        <v>265.02</v>
      </c>
      <c r="L22394" t="s">
        <v>2571</v>
      </c>
      <c r="M22394" t="s">
        <v>2491</v>
      </c>
      <c r="P22394" t="s">
        <v>243</v>
      </c>
      <c r="S22394">
        <v>-23.9</v>
      </c>
      <c r="U22394" t="s">
        <v>2479</v>
      </c>
      <c r="V22394">
        <v>1</v>
      </c>
      <c r="W22394" t="s">
        <v>2571</v>
      </c>
      <c r="X22394" t="s">
        <v>2631</v>
      </c>
    </row>
    <row r="22395" spans="1:24" x14ac:dyDescent="0.3">
      <c r="A22395">
        <v>30116</v>
      </c>
      <c r="B22395" s="15" t="s">
        <v>2102</v>
      </c>
      <c r="C22395" t="str">
        <f>_xlfn.XLOOKUP($B22395, STANDARDS!$A:$A, STANDARDS!$B:$B,,0,2)</f>
        <v>Whittingham Coal Measures</v>
      </c>
      <c r="D22395" t="s">
        <v>535</v>
      </c>
      <c r="E22395" t="s">
        <v>2279</v>
      </c>
      <c r="F22395">
        <v>-32.271008999999999</v>
      </c>
      <c r="G22395">
        <v>150.63938999999999</v>
      </c>
      <c r="I22395" t="s">
        <v>592</v>
      </c>
      <c r="J22395">
        <v>265.19</v>
      </c>
      <c r="L22395" t="s">
        <v>2571</v>
      </c>
      <c r="M22395" t="s">
        <v>2491</v>
      </c>
      <c r="P22395" t="s">
        <v>243</v>
      </c>
      <c r="S22395">
        <v>-24.7</v>
      </c>
      <c r="U22395" t="s">
        <v>2479</v>
      </c>
      <c r="V22395">
        <v>1</v>
      </c>
      <c r="W22395" t="s">
        <v>2571</v>
      </c>
      <c r="X22395" t="s">
        <v>2631</v>
      </c>
    </row>
    <row r="22396" spans="1:24" x14ac:dyDescent="0.3">
      <c r="A22396">
        <v>30117</v>
      </c>
      <c r="B22396" s="15" t="s">
        <v>2101</v>
      </c>
      <c r="C22396" t="str">
        <f>_xlfn.XLOOKUP($B22396, STANDARDS!$A:$A, STANDARDS!$B:$B,,0,2)</f>
        <v>Whittingham Coal Measures</v>
      </c>
      <c r="D22396" t="s">
        <v>535</v>
      </c>
      <c r="E22396" t="s">
        <v>2279</v>
      </c>
      <c r="F22396">
        <v>-32.482826000000003</v>
      </c>
      <c r="G22396">
        <v>159.96209899999999</v>
      </c>
      <c r="I22396" t="s">
        <v>592</v>
      </c>
      <c r="J22396">
        <v>265.39999999999998</v>
      </c>
      <c r="L22396" t="s">
        <v>2571</v>
      </c>
      <c r="M22396" t="s">
        <v>2491</v>
      </c>
      <c r="P22396" t="s">
        <v>243</v>
      </c>
      <c r="S22396">
        <v>-22.9</v>
      </c>
      <c r="U22396" t="s">
        <v>2479</v>
      </c>
      <c r="V22396">
        <v>1</v>
      </c>
      <c r="W22396" t="s">
        <v>2571</v>
      </c>
      <c r="X22396" t="s">
        <v>2634</v>
      </c>
    </row>
    <row r="22397" spans="1:24" x14ac:dyDescent="0.3">
      <c r="A22397">
        <v>30118</v>
      </c>
      <c r="B22397" s="15" t="s">
        <v>2101</v>
      </c>
      <c r="C22397" t="str">
        <f>_xlfn.XLOOKUP($B22397, STANDARDS!$A:$A, STANDARDS!$B:$B,,0,2)</f>
        <v>Whittingham Coal Measures</v>
      </c>
      <c r="D22397" t="s">
        <v>535</v>
      </c>
      <c r="E22397" t="s">
        <v>2279</v>
      </c>
      <c r="F22397">
        <v>-32.482826000000003</v>
      </c>
      <c r="G22397">
        <v>159.96209899999999</v>
      </c>
      <c r="I22397" t="s">
        <v>592</v>
      </c>
      <c r="J22397">
        <v>265.39999999999998</v>
      </c>
      <c r="L22397" t="s">
        <v>2571</v>
      </c>
      <c r="M22397" t="s">
        <v>2491</v>
      </c>
      <c r="P22397" t="s">
        <v>243</v>
      </c>
      <c r="S22397">
        <v>-22.8</v>
      </c>
      <c r="U22397" t="s">
        <v>2479</v>
      </c>
      <c r="V22397">
        <v>1</v>
      </c>
      <c r="W22397" t="s">
        <v>2571</v>
      </c>
      <c r="X22397" t="s">
        <v>2634</v>
      </c>
    </row>
    <row r="22398" spans="1:24" x14ac:dyDescent="0.3">
      <c r="A22398">
        <v>30119</v>
      </c>
      <c r="B22398" s="15" t="s">
        <v>2102</v>
      </c>
      <c r="C22398" t="str">
        <f>_xlfn.XLOOKUP($B22398, STANDARDS!$A:$A, STANDARDS!$B:$B,,0,2)</f>
        <v>Whittingham Coal Measures</v>
      </c>
      <c r="D22398" t="s">
        <v>535</v>
      </c>
      <c r="E22398" t="s">
        <v>2279</v>
      </c>
      <c r="F22398">
        <v>-32.482826000000003</v>
      </c>
      <c r="G22398">
        <v>159.96209899999999</v>
      </c>
      <c r="I22398" t="s">
        <v>592</v>
      </c>
      <c r="J22398">
        <v>265.39999999999998</v>
      </c>
      <c r="L22398" t="s">
        <v>2571</v>
      </c>
      <c r="M22398" t="s">
        <v>2491</v>
      </c>
      <c r="P22398" t="s">
        <v>243</v>
      </c>
      <c r="S22398">
        <v>-22.8</v>
      </c>
      <c r="U22398" t="s">
        <v>2479</v>
      </c>
      <c r="V22398">
        <v>1</v>
      </c>
      <c r="W22398" t="s">
        <v>2571</v>
      </c>
      <c r="X22398" t="s">
        <v>2634</v>
      </c>
    </row>
    <row r="22399" spans="1:24" x14ac:dyDescent="0.3">
      <c r="A22399">
        <v>30120</v>
      </c>
      <c r="B22399" s="15" t="s">
        <v>2101</v>
      </c>
      <c r="C22399" t="str">
        <f>_xlfn.XLOOKUP($B22399, STANDARDS!$A:$A, STANDARDS!$B:$B,,0,2)</f>
        <v>Whittingham Coal Measures</v>
      </c>
      <c r="D22399" t="s">
        <v>535</v>
      </c>
      <c r="E22399" t="s">
        <v>2279</v>
      </c>
      <c r="F22399">
        <v>-32.482826000000003</v>
      </c>
      <c r="G22399">
        <v>159.96209899999999</v>
      </c>
      <c r="I22399" t="s">
        <v>592</v>
      </c>
      <c r="J22399">
        <v>265.39999999999998</v>
      </c>
      <c r="L22399" t="s">
        <v>2571</v>
      </c>
      <c r="M22399" t="s">
        <v>2491</v>
      </c>
      <c r="P22399" t="s">
        <v>243</v>
      </c>
      <c r="S22399">
        <v>-22.3</v>
      </c>
      <c r="U22399" t="s">
        <v>2479</v>
      </c>
      <c r="V22399">
        <v>1</v>
      </c>
      <c r="W22399" t="s">
        <v>2571</v>
      </c>
      <c r="X22399" t="s">
        <v>2634</v>
      </c>
    </row>
    <row r="22400" spans="1:24" x14ac:dyDescent="0.3">
      <c r="A22400">
        <v>30121</v>
      </c>
      <c r="B22400" s="15" t="s">
        <v>2101</v>
      </c>
      <c r="C22400" t="str">
        <f>_xlfn.XLOOKUP($B22400, STANDARDS!$A:$A, STANDARDS!$B:$B,,0,2)</f>
        <v>Whittingham Coal Measures</v>
      </c>
      <c r="D22400" t="s">
        <v>535</v>
      </c>
      <c r="E22400" t="s">
        <v>2279</v>
      </c>
      <c r="F22400">
        <v>-32.482826000000003</v>
      </c>
      <c r="G22400">
        <v>159.96209899999999</v>
      </c>
      <c r="I22400" t="s">
        <v>592</v>
      </c>
      <c r="J22400">
        <v>265.39999999999998</v>
      </c>
      <c r="L22400" t="s">
        <v>2571</v>
      </c>
      <c r="M22400" t="s">
        <v>2491</v>
      </c>
      <c r="P22400" t="s">
        <v>243</v>
      </c>
      <c r="S22400">
        <v>-23.2</v>
      </c>
      <c r="U22400" t="s">
        <v>2479</v>
      </c>
      <c r="V22400">
        <v>1</v>
      </c>
      <c r="W22400" t="s">
        <v>2571</v>
      </c>
      <c r="X22400" t="s">
        <v>2634</v>
      </c>
    </row>
    <row r="22401" spans="1:24" x14ac:dyDescent="0.3">
      <c r="A22401">
        <v>30122</v>
      </c>
      <c r="B22401" s="15" t="s">
        <v>2102</v>
      </c>
      <c r="C22401" t="str">
        <f>_xlfn.XLOOKUP($B22401, STANDARDS!$A:$A, STANDARDS!$B:$B,,0,2)</f>
        <v>Whittingham Coal Measures</v>
      </c>
      <c r="D22401" t="s">
        <v>535</v>
      </c>
      <c r="E22401" t="s">
        <v>2279</v>
      </c>
      <c r="F22401">
        <v>-32.482826000000003</v>
      </c>
      <c r="G22401">
        <v>159.96209899999999</v>
      </c>
      <c r="I22401" t="s">
        <v>592</v>
      </c>
      <c r="J22401">
        <v>265.39999999999998</v>
      </c>
      <c r="L22401" t="s">
        <v>2571</v>
      </c>
      <c r="M22401" t="s">
        <v>2491</v>
      </c>
      <c r="P22401" t="s">
        <v>243</v>
      </c>
      <c r="S22401">
        <v>-23.2</v>
      </c>
      <c r="U22401" t="s">
        <v>2479</v>
      </c>
      <c r="V22401">
        <v>1</v>
      </c>
      <c r="W22401" t="s">
        <v>2571</v>
      </c>
      <c r="X22401" t="s">
        <v>2634</v>
      </c>
    </row>
    <row r="22402" spans="1:24" x14ac:dyDescent="0.3">
      <c r="A22402">
        <v>30123</v>
      </c>
      <c r="B22402" s="15" t="s">
        <v>2101</v>
      </c>
      <c r="C22402" t="str">
        <f>_xlfn.XLOOKUP($B22402, STANDARDS!$A:$A, STANDARDS!$B:$B,,0,2)</f>
        <v>Whittingham Coal Measures</v>
      </c>
      <c r="D22402" t="s">
        <v>535</v>
      </c>
      <c r="E22402" t="s">
        <v>2279</v>
      </c>
      <c r="F22402">
        <v>-32.438353999999997</v>
      </c>
      <c r="G22402">
        <v>150.92522</v>
      </c>
      <c r="I22402" t="s">
        <v>592</v>
      </c>
      <c r="J22402">
        <v>265.39999999999998</v>
      </c>
      <c r="L22402" t="s">
        <v>2571</v>
      </c>
      <c r="M22402" t="s">
        <v>2491</v>
      </c>
      <c r="P22402" t="s">
        <v>243</v>
      </c>
      <c r="S22402">
        <v>-22.7</v>
      </c>
      <c r="U22402" t="s">
        <v>2479</v>
      </c>
      <c r="V22402">
        <v>1</v>
      </c>
      <c r="W22402" t="s">
        <v>2571</v>
      </c>
      <c r="X22402" t="s">
        <v>2634</v>
      </c>
    </row>
    <row r="22403" spans="1:24" x14ac:dyDescent="0.3">
      <c r="A22403">
        <v>30124</v>
      </c>
      <c r="B22403" s="15" t="s">
        <v>2101</v>
      </c>
      <c r="C22403" t="str">
        <f>_xlfn.XLOOKUP($B22403, STANDARDS!$A:$A, STANDARDS!$B:$B,,0,2)</f>
        <v>Whittingham Coal Measures</v>
      </c>
      <c r="D22403" t="s">
        <v>535</v>
      </c>
      <c r="E22403" t="s">
        <v>2279</v>
      </c>
      <c r="F22403">
        <v>-32.438353999999997</v>
      </c>
      <c r="G22403">
        <v>150.92522</v>
      </c>
      <c r="I22403" t="s">
        <v>592</v>
      </c>
      <c r="J22403">
        <v>265.39999999999998</v>
      </c>
      <c r="L22403" t="s">
        <v>2571</v>
      </c>
      <c r="M22403" t="s">
        <v>2491</v>
      </c>
      <c r="P22403" t="s">
        <v>243</v>
      </c>
      <c r="S22403">
        <v>-22.5</v>
      </c>
      <c r="U22403" t="s">
        <v>2479</v>
      </c>
      <c r="V22403">
        <v>1</v>
      </c>
      <c r="W22403" t="s">
        <v>2571</v>
      </c>
      <c r="X22403" t="s">
        <v>2634</v>
      </c>
    </row>
    <row r="22404" spans="1:24" x14ac:dyDescent="0.3">
      <c r="A22404">
        <v>30125</v>
      </c>
      <c r="B22404" s="15" t="s">
        <v>2102</v>
      </c>
      <c r="C22404" t="str">
        <f>_xlfn.XLOOKUP($B22404, STANDARDS!$A:$A, STANDARDS!$B:$B,,0,2)</f>
        <v>Whittingham Coal Measures</v>
      </c>
      <c r="D22404" t="s">
        <v>535</v>
      </c>
      <c r="E22404" t="s">
        <v>2279</v>
      </c>
      <c r="F22404">
        <v>-32.438353999999997</v>
      </c>
      <c r="G22404">
        <v>150.92522</v>
      </c>
      <c r="I22404" t="s">
        <v>592</v>
      </c>
      <c r="J22404">
        <v>265.39999999999998</v>
      </c>
      <c r="L22404" t="s">
        <v>2571</v>
      </c>
      <c r="M22404" t="s">
        <v>2491</v>
      </c>
      <c r="P22404" t="s">
        <v>243</v>
      </c>
      <c r="S22404">
        <v>-23.1</v>
      </c>
      <c r="U22404" t="s">
        <v>2479</v>
      </c>
      <c r="V22404">
        <v>1</v>
      </c>
      <c r="W22404" t="s">
        <v>2571</v>
      </c>
      <c r="X22404" t="s">
        <v>2634</v>
      </c>
    </row>
    <row r="22405" spans="1:24" x14ac:dyDescent="0.3">
      <c r="A22405">
        <v>30126</v>
      </c>
      <c r="B22405" s="15" t="s">
        <v>2101</v>
      </c>
      <c r="C22405" t="str">
        <f>_xlfn.XLOOKUP($B22405, STANDARDS!$A:$A, STANDARDS!$B:$B,,0,2)</f>
        <v>Whittingham Coal Measures</v>
      </c>
      <c r="D22405" t="s">
        <v>535</v>
      </c>
      <c r="E22405" t="s">
        <v>2279</v>
      </c>
      <c r="F22405">
        <v>-32.438353999999997</v>
      </c>
      <c r="G22405">
        <v>150.92522</v>
      </c>
      <c r="I22405" t="s">
        <v>592</v>
      </c>
      <c r="J22405">
        <v>265.39999999999998</v>
      </c>
      <c r="L22405" t="s">
        <v>2571</v>
      </c>
      <c r="M22405" t="s">
        <v>2491</v>
      </c>
      <c r="P22405" t="s">
        <v>243</v>
      </c>
      <c r="S22405">
        <v>-23.2</v>
      </c>
      <c r="U22405" t="s">
        <v>2479</v>
      </c>
      <c r="V22405">
        <v>1</v>
      </c>
      <c r="W22405" t="s">
        <v>2571</v>
      </c>
      <c r="X22405" t="s">
        <v>2634</v>
      </c>
    </row>
    <row r="22406" spans="1:24" x14ac:dyDescent="0.3">
      <c r="A22406">
        <v>30127</v>
      </c>
      <c r="B22406" s="15" t="s">
        <v>2101</v>
      </c>
      <c r="C22406" t="str">
        <f>_xlfn.XLOOKUP($B22406, STANDARDS!$A:$A, STANDARDS!$B:$B,,0,2)</f>
        <v>Whittingham Coal Measures</v>
      </c>
      <c r="D22406" t="s">
        <v>535</v>
      </c>
      <c r="E22406" t="s">
        <v>2279</v>
      </c>
      <c r="F22406">
        <v>-32.271008999999999</v>
      </c>
      <c r="G22406">
        <v>150.63938999999999</v>
      </c>
      <c r="I22406" t="s">
        <v>592</v>
      </c>
      <c r="J22406">
        <v>265.38</v>
      </c>
      <c r="L22406" t="s">
        <v>2571</v>
      </c>
      <c r="M22406" t="s">
        <v>2491</v>
      </c>
      <c r="P22406" t="s">
        <v>243</v>
      </c>
      <c r="S22406">
        <v>-24.4</v>
      </c>
      <c r="U22406" t="s">
        <v>2479</v>
      </c>
      <c r="V22406">
        <v>1</v>
      </c>
      <c r="W22406" t="s">
        <v>2571</v>
      </c>
      <c r="X22406" t="s">
        <v>2631</v>
      </c>
    </row>
    <row r="22407" spans="1:24" x14ac:dyDescent="0.3">
      <c r="A22407">
        <v>30128</v>
      </c>
      <c r="B22407" s="15" t="s">
        <v>2102</v>
      </c>
      <c r="C22407" t="str">
        <f>_xlfn.XLOOKUP($B22407, STANDARDS!$A:$A, STANDARDS!$B:$B,,0,2)</f>
        <v>Whittingham Coal Measures</v>
      </c>
      <c r="D22407" t="s">
        <v>535</v>
      </c>
      <c r="E22407" t="s">
        <v>2279</v>
      </c>
      <c r="F22407">
        <v>-32.438353999999997</v>
      </c>
      <c r="G22407">
        <v>150.92522</v>
      </c>
      <c r="I22407" t="s">
        <v>592</v>
      </c>
      <c r="J22407">
        <v>265.56</v>
      </c>
      <c r="L22407" t="s">
        <v>2571</v>
      </c>
      <c r="M22407" t="s">
        <v>2491</v>
      </c>
      <c r="P22407" t="s">
        <v>243</v>
      </c>
      <c r="S22407">
        <v>-23.1</v>
      </c>
      <c r="U22407" t="s">
        <v>2479</v>
      </c>
      <c r="V22407">
        <v>1</v>
      </c>
      <c r="W22407" t="s">
        <v>2571</v>
      </c>
      <c r="X22407" t="s">
        <v>2634</v>
      </c>
    </row>
    <row r="22408" spans="1:24" x14ac:dyDescent="0.3">
      <c r="A22408">
        <v>30129</v>
      </c>
      <c r="B22408" s="15" t="s">
        <v>2101</v>
      </c>
      <c r="C22408" t="str">
        <f>_xlfn.XLOOKUP($B22408, STANDARDS!$A:$A, STANDARDS!$B:$B,,0,2)</f>
        <v>Whittingham Coal Measures</v>
      </c>
      <c r="D22408" t="s">
        <v>535</v>
      </c>
      <c r="E22408" t="s">
        <v>2279</v>
      </c>
      <c r="F22408">
        <v>-32.418581000000003</v>
      </c>
      <c r="G22408">
        <v>150.942509</v>
      </c>
      <c r="I22408" t="s">
        <v>592</v>
      </c>
      <c r="J22408">
        <v>265.56</v>
      </c>
      <c r="L22408" t="s">
        <v>2571</v>
      </c>
      <c r="M22408" t="s">
        <v>2491</v>
      </c>
      <c r="P22408" t="s">
        <v>243</v>
      </c>
      <c r="S22408">
        <v>-25.1</v>
      </c>
      <c r="U22408" t="s">
        <v>2479</v>
      </c>
      <c r="V22408">
        <v>1</v>
      </c>
      <c r="W22408" t="s">
        <v>2571</v>
      </c>
      <c r="X22408" t="s">
        <v>2634</v>
      </c>
    </row>
    <row r="22409" spans="1:24" x14ac:dyDescent="0.3">
      <c r="A22409">
        <v>30130</v>
      </c>
      <c r="B22409" s="15" t="s">
        <v>2101</v>
      </c>
      <c r="C22409" t="str">
        <f>_xlfn.XLOOKUP($B22409, STANDARDS!$A:$A, STANDARDS!$B:$B,,0,2)</f>
        <v>Whittingham Coal Measures</v>
      </c>
      <c r="D22409" t="s">
        <v>535</v>
      </c>
      <c r="E22409" t="s">
        <v>2279</v>
      </c>
      <c r="F22409">
        <v>-32.418581000000003</v>
      </c>
      <c r="G22409">
        <v>150.942509</v>
      </c>
      <c r="I22409" t="s">
        <v>592</v>
      </c>
      <c r="J22409">
        <v>265.56</v>
      </c>
      <c r="L22409" t="s">
        <v>2571</v>
      </c>
      <c r="M22409" t="s">
        <v>2491</v>
      </c>
      <c r="P22409" t="s">
        <v>243</v>
      </c>
      <c r="S22409">
        <v>-25.1</v>
      </c>
      <c r="U22409" t="s">
        <v>2479</v>
      </c>
      <c r="V22409">
        <v>1</v>
      </c>
      <c r="W22409" t="s">
        <v>2571</v>
      </c>
      <c r="X22409" t="s">
        <v>2634</v>
      </c>
    </row>
    <row r="22410" spans="1:24" x14ac:dyDescent="0.3">
      <c r="A22410">
        <v>30131</v>
      </c>
      <c r="B22410" s="15" t="s">
        <v>2101</v>
      </c>
      <c r="C22410" t="str">
        <f>_xlfn.XLOOKUP($B22410, STANDARDS!$A:$A, STANDARDS!$B:$B,,0,2)</f>
        <v>Whittingham Coal Measures</v>
      </c>
      <c r="D22410" t="s">
        <v>535</v>
      </c>
      <c r="E22410" t="s">
        <v>2279</v>
      </c>
      <c r="F22410">
        <v>-32.271008999999999</v>
      </c>
      <c r="G22410">
        <v>150.63938999999999</v>
      </c>
      <c r="I22410" t="s">
        <v>592</v>
      </c>
      <c r="J22410">
        <v>265.52</v>
      </c>
      <c r="L22410" t="s">
        <v>2571</v>
      </c>
      <c r="M22410" t="s">
        <v>2491</v>
      </c>
      <c r="P22410" t="s">
        <v>243</v>
      </c>
      <c r="S22410">
        <v>-24.9</v>
      </c>
      <c r="U22410" t="s">
        <v>2479</v>
      </c>
      <c r="V22410">
        <v>1</v>
      </c>
      <c r="W22410" t="s">
        <v>2571</v>
      </c>
      <c r="X22410" t="s">
        <v>2631</v>
      </c>
    </row>
    <row r="22411" spans="1:24" x14ac:dyDescent="0.3">
      <c r="A22411">
        <v>30132</v>
      </c>
      <c r="B22411" s="15" t="s">
        <v>2101</v>
      </c>
      <c r="C22411" t="str">
        <f>_xlfn.XLOOKUP($B22411, STANDARDS!$A:$A, STANDARDS!$B:$B,,0,2)</f>
        <v>Whittingham Coal Measures</v>
      </c>
      <c r="D22411" t="s">
        <v>535</v>
      </c>
      <c r="E22411" t="s">
        <v>2279</v>
      </c>
      <c r="F22411">
        <v>-32.418581000000003</v>
      </c>
      <c r="G22411">
        <v>150.942509</v>
      </c>
      <c r="I22411" t="s">
        <v>592</v>
      </c>
      <c r="J22411">
        <v>265.64999999999998</v>
      </c>
      <c r="L22411" t="s">
        <v>2571</v>
      </c>
      <c r="M22411" t="s">
        <v>2491</v>
      </c>
      <c r="P22411" t="s">
        <v>243</v>
      </c>
      <c r="S22411">
        <v>-24.1</v>
      </c>
      <c r="U22411" t="s">
        <v>2479</v>
      </c>
      <c r="V22411">
        <v>1</v>
      </c>
      <c r="W22411" t="s">
        <v>2571</v>
      </c>
      <c r="X22411" t="s">
        <v>2634</v>
      </c>
    </row>
    <row r="22412" spans="1:24" x14ac:dyDescent="0.3">
      <c r="A22412">
        <v>30133</v>
      </c>
      <c r="B22412" s="15" t="s">
        <v>2102</v>
      </c>
      <c r="C22412" t="str">
        <f>_xlfn.XLOOKUP($B22412, STANDARDS!$A:$A, STANDARDS!$B:$B,,0,2)</f>
        <v>Whittingham Coal Measures</v>
      </c>
      <c r="D22412" t="s">
        <v>535</v>
      </c>
      <c r="E22412" t="s">
        <v>2279</v>
      </c>
      <c r="F22412">
        <v>-32.271008999999999</v>
      </c>
      <c r="G22412">
        <v>150.63938999999999</v>
      </c>
      <c r="I22412" t="s">
        <v>592</v>
      </c>
      <c r="J22412">
        <v>265.82</v>
      </c>
      <c r="L22412" t="s">
        <v>2571</v>
      </c>
      <c r="M22412" t="s">
        <v>2491</v>
      </c>
      <c r="P22412" t="s">
        <v>243</v>
      </c>
      <c r="S22412">
        <v>-24.5</v>
      </c>
      <c r="U22412" t="s">
        <v>2479</v>
      </c>
      <c r="V22412">
        <v>1</v>
      </c>
      <c r="W22412" t="s">
        <v>2571</v>
      </c>
      <c r="X22412" t="s">
        <v>2631</v>
      </c>
    </row>
    <row r="22413" spans="1:24" x14ac:dyDescent="0.3">
      <c r="A22413">
        <v>30134</v>
      </c>
      <c r="B22413" s="15" t="s">
        <v>2103</v>
      </c>
      <c r="C22413" t="str">
        <f>_xlfn.XLOOKUP($B22413, STANDARDS!$A:$A, STANDARDS!$B:$B,,0,2)</f>
        <v>Mulbring Siltstone, Maitland Gp</v>
      </c>
      <c r="D22413" t="s">
        <v>535</v>
      </c>
      <c r="E22413" t="s">
        <v>2279</v>
      </c>
      <c r="F22413">
        <v>-32.271008999999999</v>
      </c>
      <c r="G22413">
        <v>150.63938999999999</v>
      </c>
      <c r="I22413" t="s">
        <v>592</v>
      </c>
      <c r="J22413">
        <v>266.35000000000002</v>
      </c>
      <c r="L22413" t="s">
        <v>2571</v>
      </c>
      <c r="M22413" t="s">
        <v>2490</v>
      </c>
      <c r="P22413" t="s">
        <v>243</v>
      </c>
      <c r="S22413">
        <v>-24.4</v>
      </c>
      <c r="T22413">
        <v>1.9600000000000003E-2</v>
      </c>
      <c r="U22413" t="s">
        <v>2479</v>
      </c>
      <c r="V22413">
        <v>1</v>
      </c>
      <c r="W22413" t="s">
        <v>2571</v>
      </c>
      <c r="X22413" t="s">
        <v>2631</v>
      </c>
    </row>
    <row r="22414" spans="1:24" x14ac:dyDescent="0.3">
      <c r="A22414">
        <v>30135</v>
      </c>
      <c r="B22414" s="15" t="s">
        <v>2103</v>
      </c>
      <c r="C22414" t="str">
        <f>_xlfn.XLOOKUP($B22414, STANDARDS!$A:$A, STANDARDS!$B:$B,,0,2)</f>
        <v>Mulbring Siltstone, Maitland Gp</v>
      </c>
      <c r="D22414" t="s">
        <v>535</v>
      </c>
      <c r="E22414" t="s">
        <v>2279</v>
      </c>
      <c r="F22414">
        <v>-32.271008999999999</v>
      </c>
      <c r="G22414">
        <v>150.63938999999999</v>
      </c>
      <c r="I22414" t="s">
        <v>592</v>
      </c>
      <c r="J22414">
        <v>266.8</v>
      </c>
      <c r="L22414" t="s">
        <v>2571</v>
      </c>
      <c r="M22414" t="s">
        <v>2490</v>
      </c>
      <c r="P22414" t="s">
        <v>243</v>
      </c>
      <c r="S22414">
        <v>-24.1</v>
      </c>
      <c r="U22414" t="s">
        <v>2479</v>
      </c>
      <c r="V22414">
        <v>1</v>
      </c>
      <c r="W22414" t="s">
        <v>2571</v>
      </c>
      <c r="X22414" t="s">
        <v>2631</v>
      </c>
    </row>
    <row r="22415" spans="1:24" x14ac:dyDescent="0.3">
      <c r="A22415">
        <v>30136</v>
      </c>
      <c r="B22415" s="15" t="s">
        <v>2105</v>
      </c>
      <c r="C22415" t="str">
        <f>_xlfn.XLOOKUP($B22415, STANDARDS!$A:$A, STANDARDS!$B:$B,,0,2)</f>
        <v>Greta Coal Measures</v>
      </c>
      <c r="D22415" t="s">
        <v>535</v>
      </c>
      <c r="E22415" t="s">
        <v>2279</v>
      </c>
      <c r="F22415">
        <v>-32.235171000000001</v>
      </c>
      <c r="G22415">
        <v>150.91390200000001</v>
      </c>
      <c r="I22415" t="s">
        <v>592</v>
      </c>
      <c r="J22415">
        <v>269.98</v>
      </c>
      <c r="L22415" t="s">
        <v>2571</v>
      </c>
      <c r="M22415" t="s">
        <v>2491</v>
      </c>
      <c r="P22415" t="s">
        <v>243</v>
      </c>
      <c r="S22415">
        <v>-27.1</v>
      </c>
      <c r="U22415" t="s">
        <v>2479</v>
      </c>
      <c r="V22415">
        <v>1</v>
      </c>
      <c r="W22415" t="s">
        <v>2571</v>
      </c>
      <c r="X22415" t="s">
        <v>2636</v>
      </c>
    </row>
    <row r="22416" spans="1:24" x14ac:dyDescent="0.3">
      <c r="A22416">
        <v>30137</v>
      </c>
      <c r="B22416" s="15" t="s">
        <v>2105</v>
      </c>
      <c r="C22416" t="str">
        <f>_xlfn.XLOOKUP($B22416, STANDARDS!$A:$A, STANDARDS!$B:$B,,0,2)</f>
        <v>Greta Coal Measures</v>
      </c>
      <c r="D22416" t="s">
        <v>535</v>
      </c>
      <c r="E22416" t="s">
        <v>2279</v>
      </c>
      <c r="F22416">
        <v>-32.235171000000001</v>
      </c>
      <c r="G22416">
        <v>150.91390200000001</v>
      </c>
      <c r="I22416" t="s">
        <v>592</v>
      </c>
      <c r="J22416">
        <v>270.04000000000002</v>
      </c>
      <c r="L22416" t="s">
        <v>2571</v>
      </c>
      <c r="M22416" t="s">
        <v>2491</v>
      </c>
      <c r="P22416" t="s">
        <v>243</v>
      </c>
      <c r="S22416">
        <v>-23.3</v>
      </c>
      <c r="U22416" t="s">
        <v>2479</v>
      </c>
      <c r="V22416">
        <v>1</v>
      </c>
      <c r="W22416" t="s">
        <v>2571</v>
      </c>
      <c r="X22416" t="s">
        <v>2636</v>
      </c>
    </row>
    <row r="22417" spans="1:24" x14ac:dyDescent="0.3">
      <c r="A22417">
        <v>30138</v>
      </c>
      <c r="B22417" s="15" t="s">
        <v>2105</v>
      </c>
      <c r="C22417" t="str">
        <f>_xlfn.XLOOKUP($B22417, STANDARDS!$A:$A, STANDARDS!$B:$B,,0,2)</f>
        <v>Greta Coal Measures</v>
      </c>
      <c r="D22417" t="s">
        <v>535</v>
      </c>
      <c r="E22417" t="s">
        <v>2279</v>
      </c>
      <c r="F22417">
        <v>-32.235171000000001</v>
      </c>
      <c r="G22417">
        <v>150.91390200000001</v>
      </c>
      <c r="I22417" t="s">
        <v>592</v>
      </c>
      <c r="J22417">
        <v>270.08999999999997</v>
      </c>
      <c r="L22417" t="s">
        <v>2571</v>
      </c>
      <c r="M22417" t="s">
        <v>2491</v>
      </c>
      <c r="P22417" t="s">
        <v>243</v>
      </c>
      <c r="S22417">
        <v>-23.4</v>
      </c>
      <c r="U22417" t="s">
        <v>2479</v>
      </c>
      <c r="V22417">
        <v>1</v>
      </c>
      <c r="W22417" t="s">
        <v>2571</v>
      </c>
      <c r="X22417" t="s">
        <v>2636</v>
      </c>
    </row>
    <row r="22418" spans="1:24" x14ac:dyDescent="0.3">
      <c r="A22418">
        <v>30139</v>
      </c>
      <c r="B22418" s="15" t="s">
        <v>2105</v>
      </c>
      <c r="C22418" t="str">
        <f>_xlfn.XLOOKUP($B22418, STANDARDS!$A:$A, STANDARDS!$B:$B,,0,2)</f>
        <v>Greta Coal Measures</v>
      </c>
      <c r="D22418" t="s">
        <v>535</v>
      </c>
      <c r="E22418" t="s">
        <v>2279</v>
      </c>
      <c r="F22418">
        <v>-32.235171000000001</v>
      </c>
      <c r="G22418">
        <v>150.91390200000001</v>
      </c>
      <c r="I22418" t="s">
        <v>592</v>
      </c>
      <c r="J22418">
        <v>270.16000000000003</v>
      </c>
      <c r="L22418" t="s">
        <v>2571</v>
      </c>
      <c r="M22418" t="s">
        <v>2491</v>
      </c>
      <c r="P22418" t="s">
        <v>243</v>
      </c>
      <c r="S22418">
        <v>-25.2</v>
      </c>
      <c r="U22418" t="s">
        <v>2479</v>
      </c>
      <c r="V22418">
        <v>1</v>
      </c>
      <c r="W22418" t="s">
        <v>2571</v>
      </c>
      <c r="X22418" t="s">
        <v>2636</v>
      </c>
    </row>
    <row r="22419" spans="1:24" x14ac:dyDescent="0.3">
      <c r="A22419">
        <v>30140</v>
      </c>
      <c r="B22419" s="15" t="s">
        <v>2105</v>
      </c>
      <c r="C22419" t="str">
        <f>_xlfn.XLOOKUP($B22419, STANDARDS!$A:$A, STANDARDS!$B:$B,,0,2)</f>
        <v>Greta Coal Measures</v>
      </c>
      <c r="D22419" t="s">
        <v>535</v>
      </c>
      <c r="E22419" t="s">
        <v>2279</v>
      </c>
      <c r="F22419">
        <v>-32.235171000000001</v>
      </c>
      <c r="G22419">
        <v>150.91390200000001</v>
      </c>
      <c r="I22419" t="s">
        <v>592</v>
      </c>
      <c r="J22419">
        <v>270.16000000000003</v>
      </c>
      <c r="L22419" t="s">
        <v>2571</v>
      </c>
      <c r="M22419" t="s">
        <v>2491</v>
      </c>
      <c r="P22419" t="s">
        <v>243</v>
      </c>
      <c r="S22419">
        <v>-23.8</v>
      </c>
      <c r="U22419" t="s">
        <v>2479</v>
      </c>
      <c r="V22419">
        <v>1</v>
      </c>
      <c r="W22419" t="s">
        <v>2571</v>
      </c>
      <c r="X22419" t="s">
        <v>2636</v>
      </c>
    </row>
    <row r="22420" spans="1:24" x14ac:dyDescent="0.3">
      <c r="A22420">
        <v>30141</v>
      </c>
      <c r="B22420" s="15" t="s">
        <v>2105</v>
      </c>
      <c r="C22420" t="str">
        <f>_xlfn.XLOOKUP($B22420, STANDARDS!$A:$A, STANDARDS!$B:$B,,0,2)</f>
        <v>Greta Coal Measures</v>
      </c>
      <c r="D22420" t="s">
        <v>535</v>
      </c>
      <c r="E22420" t="s">
        <v>2279</v>
      </c>
      <c r="F22420">
        <v>-32.235171000000001</v>
      </c>
      <c r="G22420">
        <v>150.91390200000001</v>
      </c>
      <c r="I22420" t="s">
        <v>592</v>
      </c>
      <c r="J22420">
        <v>270.41000000000003</v>
      </c>
      <c r="L22420" t="s">
        <v>2571</v>
      </c>
      <c r="M22420" t="s">
        <v>2491</v>
      </c>
      <c r="P22420" t="s">
        <v>243</v>
      </c>
      <c r="S22420">
        <v>-25</v>
      </c>
      <c r="U22420" t="s">
        <v>2479</v>
      </c>
      <c r="V22420">
        <v>1</v>
      </c>
      <c r="W22420" t="s">
        <v>2571</v>
      </c>
      <c r="X22420" t="s">
        <v>2636</v>
      </c>
    </row>
    <row r="22421" spans="1:24" x14ac:dyDescent="0.3">
      <c r="A22421">
        <v>30142</v>
      </c>
      <c r="B22421" s="15" t="s">
        <v>2105</v>
      </c>
      <c r="C22421" t="str">
        <f>_xlfn.XLOOKUP($B22421, STANDARDS!$A:$A, STANDARDS!$B:$B,,0,2)</f>
        <v>Greta Coal Measures</v>
      </c>
      <c r="D22421" t="s">
        <v>535</v>
      </c>
      <c r="E22421" t="s">
        <v>2279</v>
      </c>
      <c r="F22421">
        <v>-32.235171000000001</v>
      </c>
      <c r="G22421">
        <v>150.91390200000001</v>
      </c>
      <c r="I22421" t="s">
        <v>592</v>
      </c>
      <c r="J22421">
        <v>270.49</v>
      </c>
      <c r="L22421" t="s">
        <v>2571</v>
      </c>
      <c r="M22421" t="s">
        <v>2491</v>
      </c>
      <c r="P22421" t="s">
        <v>243</v>
      </c>
      <c r="S22421">
        <v>-23</v>
      </c>
      <c r="U22421" t="s">
        <v>2479</v>
      </c>
      <c r="V22421">
        <v>1</v>
      </c>
      <c r="W22421" t="s">
        <v>2571</v>
      </c>
      <c r="X22421" t="s">
        <v>2636</v>
      </c>
    </row>
    <row r="22422" spans="1:24" x14ac:dyDescent="0.3">
      <c r="A22422">
        <v>30143</v>
      </c>
      <c r="B22422" s="15" t="s">
        <v>2107</v>
      </c>
      <c r="C22422" t="str">
        <f>_xlfn.XLOOKUP($B22422, STANDARDS!$A:$A, STANDARDS!$B:$B,,0,2)</f>
        <v>Undivided Chhidru Formation; Mianwali Formation</v>
      </c>
      <c r="D22422" t="s">
        <v>2280</v>
      </c>
      <c r="E22422" t="s">
        <v>2281</v>
      </c>
      <c r="F22422">
        <v>32.496690000000001</v>
      </c>
      <c r="G22422">
        <v>71.939059999999998</v>
      </c>
      <c r="H22422">
        <v>3.0000000000000001E-5</v>
      </c>
      <c r="I22422" t="s">
        <v>592</v>
      </c>
      <c r="J22422" cm="1">
        <f t="array" ref="J22422:L22422">_xlfn.XLOOKUP($C22422, AGE!$A:$A,AGE!$B:$D,,0,2)</f>
        <v>252.67</v>
      </c>
      <c r="K22422">
        <v>1.4699999999999989</v>
      </c>
      <c r="L22422" t="str">
        <v xml:space="preserve">GSA 2018 </v>
      </c>
      <c r="M22422" t="s">
        <v>2492</v>
      </c>
      <c r="P22422" t="s">
        <v>2342</v>
      </c>
      <c r="S22422">
        <v>-29.27</v>
      </c>
      <c r="T22422">
        <v>0.2</v>
      </c>
      <c r="U22422" t="s">
        <v>2479</v>
      </c>
      <c r="V22422">
        <v>1</v>
      </c>
      <c r="W22422" t="s">
        <v>2572</v>
      </c>
    </row>
    <row r="22423" spans="1:24" x14ac:dyDescent="0.3">
      <c r="A22423">
        <v>30144</v>
      </c>
      <c r="B22423" s="15" t="s">
        <v>2107</v>
      </c>
      <c r="C22423" t="str">
        <f>_xlfn.XLOOKUP($B22423, STANDARDS!$A:$A, STANDARDS!$B:$B,,0,2)</f>
        <v>Undivided Chhidru Formation; Mianwali Formation</v>
      </c>
      <c r="D22423" t="s">
        <v>2280</v>
      </c>
      <c r="E22423" t="s">
        <v>2281</v>
      </c>
      <c r="F22423">
        <v>32.496690000000001</v>
      </c>
      <c r="G22423">
        <v>71.939059999999998</v>
      </c>
      <c r="H22423">
        <v>3.0000000000000001E-5</v>
      </c>
      <c r="I22423" t="s">
        <v>592</v>
      </c>
      <c r="J22423" cm="1">
        <f t="array" ref="J22423:L22423">_xlfn.XLOOKUP($C22423, AGE!$A:$A,AGE!$B:$D,,0,2)</f>
        <v>252.67</v>
      </c>
      <c r="K22423">
        <v>1.4699999999999989</v>
      </c>
      <c r="L22423" t="str">
        <v xml:space="preserve">GSA 2018 </v>
      </c>
      <c r="M22423" t="s">
        <v>2492</v>
      </c>
      <c r="P22423" t="s">
        <v>2342</v>
      </c>
      <c r="S22423">
        <v>-28.7</v>
      </c>
      <c r="T22423">
        <v>0.2</v>
      </c>
      <c r="U22423" t="s">
        <v>2479</v>
      </c>
      <c r="V22423">
        <v>1</v>
      </c>
      <c r="W22423" t="s">
        <v>2572</v>
      </c>
    </row>
    <row r="22424" spans="1:24" x14ac:dyDescent="0.3">
      <c r="A22424">
        <v>30145</v>
      </c>
      <c r="B22424" s="15" t="s">
        <v>2107</v>
      </c>
      <c r="C22424" t="str">
        <f>_xlfn.XLOOKUP($B22424, STANDARDS!$A:$A, STANDARDS!$B:$B,,0,2)</f>
        <v>Undivided Chhidru Formation; Mianwali Formation</v>
      </c>
      <c r="D22424" t="s">
        <v>2280</v>
      </c>
      <c r="E22424" t="s">
        <v>2281</v>
      </c>
      <c r="F22424">
        <v>32.496690000000001</v>
      </c>
      <c r="G22424">
        <v>71.939059999999998</v>
      </c>
      <c r="H22424">
        <v>3.0000000000000001E-5</v>
      </c>
      <c r="I22424" t="s">
        <v>592</v>
      </c>
      <c r="J22424" cm="1">
        <f t="array" ref="J22424:L22424">_xlfn.XLOOKUP($C22424, AGE!$A:$A,AGE!$B:$D,,0,2)</f>
        <v>252.67</v>
      </c>
      <c r="K22424">
        <v>1.4699999999999989</v>
      </c>
      <c r="L22424" t="str">
        <v xml:space="preserve">GSA 2018 </v>
      </c>
      <c r="M22424" t="s">
        <v>2492</v>
      </c>
      <c r="P22424" t="s">
        <v>2342</v>
      </c>
      <c r="S22424">
        <v>-28.63</v>
      </c>
      <c r="T22424">
        <v>0.2</v>
      </c>
      <c r="U22424" t="s">
        <v>2479</v>
      </c>
      <c r="V22424">
        <v>1</v>
      </c>
      <c r="W22424" t="s">
        <v>2572</v>
      </c>
    </row>
    <row r="22425" spans="1:24" x14ac:dyDescent="0.3">
      <c r="A22425">
        <v>30146</v>
      </c>
      <c r="B22425" s="15" t="s">
        <v>2107</v>
      </c>
      <c r="C22425" t="str">
        <f>_xlfn.XLOOKUP($B22425, STANDARDS!$A:$A, STANDARDS!$B:$B,,0,2)</f>
        <v>Undivided Chhidru Formation; Mianwali Formation</v>
      </c>
      <c r="D22425" t="s">
        <v>2280</v>
      </c>
      <c r="E22425" t="s">
        <v>2281</v>
      </c>
      <c r="F22425">
        <v>32.496690000000001</v>
      </c>
      <c r="G22425">
        <v>71.939059999999998</v>
      </c>
      <c r="H22425">
        <v>3.0000000000000001E-5</v>
      </c>
      <c r="I22425" t="s">
        <v>592</v>
      </c>
      <c r="J22425" cm="1">
        <f t="array" ref="J22425:L22425">_xlfn.XLOOKUP($C22425, AGE!$A:$A,AGE!$B:$D,,0,2)</f>
        <v>252.67</v>
      </c>
      <c r="K22425">
        <v>1.4699999999999989</v>
      </c>
      <c r="L22425" t="str">
        <v xml:space="preserve">GSA 2018 </v>
      </c>
      <c r="M22425" t="s">
        <v>2492</v>
      </c>
      <c r="P22425" t="s">
        <v>2342</v>
      </c>
      <c r="S22425">
        <v>-29.14</v>
      </c>
      <c r="T22425">
        <v>0.2</v>
      </c>
      <c r="U22425" t="s">
        <v>2479</v>
      </c>
      <c r="V22425">
        <v>1</v>
      </c>
      <c r="W22425" t="s">
        <v>2572</v>
      </c>
    </row>
    <row r="22426" spans="1:24" x14ac:dyDescent="0.3">
      <c r="A22426">
        <v>30147</v>
      </c>
      <c r="B22426" s="15" t="s">
        <v>2107</v>
      </c>
      <c r="C22426" t="str">
        <f>_xlfn.XLOOKUP($B22426, STANDARDS!$A:$A, STANDARDS!$B:$B,,0,2)</f>
        <v>Undivided Chhidru Formation; Mianwali Formation</v>
      </c>
      <c r="D22426" t="s">
        <v>2280</v>
      </c>
      <c r="E22426" t="s">
        <v>2281</v>
      </c>
      <c r="F22426">
        <v>32.496690000000001</v>
      </c>
      <c r="G22426">
        <v>71.939059999999998</v>
      </c>
      <c r="H22426">
        <v>3.0000000000000001E-5</v>
      </c>
      <c r="I22426" t="s">
        <v>592</v>
      </c>
      <c r="J22426" cm="1">
        <f t="array" ref="J22426:L22426">_xlfn.XLOOKUP($C22426, AGE!$A:$A,AGE!$B:$D,,0,2)</f>
        <v>252.67</v>
      </c>
      <c r="K22426">
        <v>1.4699999999999989</v>
      </c>
      <c r="L22426" t="str">
        <v xml:space="preserve">GSA 2018 </v>
      </c>
      <c r="M22426" t="s">
        <v>2492</v>
      </c>
      <c r="P22426" t="s">
        <v>2342</v>
      </c>
      <c r="S22426">
        <v>-29.82</v>
      </c>
      <c r="T22426">
        <v>0.2</v>
      </c>
      <c r="U22426" t="s">
        <v>2479</v>
      </c>
      <c r="V22426">
        <v>1</v>
      </c>
      <c r="W22426" t="s">
        <v>2572</v>
      </c>
    </row>
    <row r="22427" spans="1:24" x14ac:dyDescent="0.3">
      <c r="A22427">
        <v>30148</v>
      </c>
      <c r="B22427" s="15" t="s">
        <v>2107</v>
      </c>
      <c r="C22427" t="str">
        <f>_xlfn.XLOOKUP($B22427, STANDARDS!$A:$A, STANDARDS!$B:$B,,0,2)</f>
        <v>Undivided Chhidru Formation; Mianwali Formation</v>
      </c>
      <c r="D22427" t="s">
        <v>2280</v>
      </c>
      <c r="E22427" t="s">
        <v>2281</v>
      </c>
      <c r="F22427">
        <v>32.496690000000001</v>
      </c>
      <c r="G22427">
        <v>71.939059999999998</v>
      </c>
      <c r="H22427">
        <v>3.0000000000000001E-5</v>
      </c>
      <c r="I22427" t="s">
        <v>592</v>
      </c>
      <c r="J22427" cm="1">
        <f t="array" ref="J22427:L22427">_xlfn.XLOOKUP($C22427, AGE!$A:$A,AGE!$B:$D,,0,2)</f>
        <v>252.67</v>
      </c>
      <c r="K22427">
        <v>1.4699999999999989</v>
      </c>
      <c r="L22427" t="str">
        <v xml:space="preserve">GSA 2018 </v>
      </c>
      <c r="M22427" t="s">
        <v>2488</v>
      </c>
      <c r="P22427" t="s">
        <v>2342</v>
      </c>
      <c r="S22427">
        <v>-30.6</v>
      </c>
      <c r="T22427">
        <v>0.2</v>
      </c>
      <c r="U22427" t="s">
        <v>2479</v>
      </c>
      <c r="V22427">
        <v>1</v>
      </c>
      <c r="W22427" t="s">
        <v>2572</v>
      </c>
    </row>
    <row r="22428" spans="1:24" x14ac:dyDescent="0.3">
      <c r="A22428">
        <v>30149</v>
      </c>
      <c r="B22428" s="15" t="s">
        <v>2107</v>
      </c>
      <c r="C22428" t="str">
        <f>_xlfn.XLOOKUP($B22428, STANDARDS!$A:$A, STANDARDS!$B:$B,,0,2)</f>
        <v>Undivided Chhidru Formation; Mianwali Formation</v>
      </c>
      <c r="D22428" t="s">
        <v>2280</v>
      </c>
      <c r="E22428" t="s">
        <v>2281</v>
      </c>
      <c r="F22428">
        <v>32.496690000000001</v>
      </c>
      <c r="G22428">
        <v>71.939059999999998</v>
      </c>
      <c r="H22428">
        <v>3.0000000000000001E-5</v>
      </c>
      <c r="I22428" t="s">
        <v>592</v>
      </c>
      <c r="J22428" cm="1">
        <f t="array" ref="J22428:L22428">_xlfn.XLOOKUP($C22428, AGE!$A:$A,AGE!$B:$D,,0,2)</f>
        <v>252.67</v>
      </c>
      <c r="K22428">
        <v>1.4699999999999989</v>
      </c>
      <c r="L22428" t="str">
        <v xml:space="preserve">GSA 2018 </v>
      </c>
      <c r="M22428" t="s">
        <v>2492</v>
      </c>
      <c r="P22428" t="s">
        <v>2342</v>
      </c>
      <c r="S22428">
        <v>-27.49</v>
      </c>
      <c r="T22428">
        <v>0.2</v>
      </c>
      <c r="U22428" t="s">
        <v>2479</v>
      </c>
      <c r="V22428">
        <v>1</v>
      </c>
      <c r="W22428" t="s">
        <v>2572</v>
      </c>
    </row>
    <row r="22429" spans="1:24" x14ac:dyDescent="0.3">
      <c r="A22429">
        <v>30150</v>
      </c>
      <c r="B22429" s="15" t="s">
        <v>2107</v>
      </c>
      <c r="C22429" t="str">
        <f>_xlfn.XLOOKUP($B22429, STANDARDS!$A:$A, STANDARDS!$B:$B,,0,2)</f>
        <v>Undivided Chhidru Formation; Mianwali Formation</v>
      </c>
      <c r="D22429" t="s">
        <v>2280</v>
      </c>
      <c r="E22429" t="s">
        <v>2281</v>
      </c>
      <c r="F22429">
        <v>32.496690000000001</v>
      </c>
      <c r="G22429">
        <v>71.939059999999998</v>
      </c>
      <c r="H22429">
        <v>3.0000000000000001E-5</v>
      </c>
      <c r="I22429" t="s">
        <v>592</v>
      </c>
      <c r="J22429" cm="1">
        <f t="array" ref="J22429:L22429">_xlfn.XLOOKUP($C22429, AGE!$A:$A,AGE!$B:$D,,0,2)</f>
        <v>252.67</v>
      </c>
      <c r="K22429">
        <v>1.4699999999999989</v>
      </c>
      <c r="L22429" t="str">
        <v xml:space="preserve">GSA 2018 </v>
      </c>
      <c r="M22429" t="s">
        <v>2488</v>
      </c>
      <c r="P22429" t="s">
        <v>2342</v>
      </c>
      <c r="S22429">
        <v>-26.42</v>
      </c>
      <c r="T22429">
        <v>0.2</v>
      </c>
      <c r="U22429" t="s">
        <v>2479</v>
      </c>
      <c r="V22429">
        <v>1</v>
      </c>
      <c r="W22429" t="s">
        <v>2572</v>
      </c>
    </row>
    <row r="22430" spans="1:24" x14ac:dyDescent="0.3">
      <c r="A22430">
        <v>30151</v>
      </c>
      <c r="B22430" s="15" t="s">
        <v>2107</v>
      </c>
      <c r="C22430" t="str">
        <f>_xlfn.XLOOKUP($B22430, STANDARDS!$A:$A, STANDARDS!$B:$B,,0,2)</f>
        <v>Undivided Chhidru Formation; Mianwali Formation</v>
      </c>
      <c r="D22430" t="s">
        <v>2280</v>
      </c>
      <c r="E22430" t="s">
        <v>2281</v>
      </c>
      <c r="F22430">
        <v>32.496690000000001</v>
      </c>
      <c r="G22430">
        <v>71.939059999999998</v>
      </c>
      <c r="H22430">
        <v>3.0000000000000001E-5</v>
      </c>
      <c r="I22430" t="s">
        <v>592</v>
      </c>
      <c r="J22430" cm="1">
        <f t="array" ref="J22430:L22430">_xlfn.XLOOKUP($C22430, AGE!$A:$A,AGE!$B:$D,,0,2)</f>
        <v>252.67</v>
      </c>
      <c r="K22430">
        <v>1.4699999999999989</v>
      </c>
      <c r="L22430" t="str">
        <v xml:space="preserve">GSA 2018 </v>
      </c>
      <c r="M22430" t="s">
        <v>2488</v>
      </c>
      <c r="P22430" t="s">
        <v>2342</v>
      </c>
      <c r="S22430">
        <v>-26.96</v>
      </c>
      <c r="T22430">
        <v>0.2</v>
      </c>
      <c r="U22430" t="s">
        <v>2479</v>
      </c>
      <c r="V22430">
        <v>1</v>
      </c>
      <c r="W22430" t="s">
        <v>2572</v>
      </c>
    </row>
    <row r="22431" spans="1:24" x14ac:dyDescent="0.3">
      <c r="A22431">
        <v>30152</v>
      </c>
      <c r="B22431" s="15" t="s">
        <v>2107</v>
      </c>
      <c r="C22431" t="str">
        <f>_xlfn.XLOOKUP($B22431, STANDARDS!$A:$A, STANDARDS!$B:$B,,0,2)</f>
        <v>Undivided Chhidru Formation; Mianwali Formation</v>
      </c>
      <c r="D22431" t="s">
        <v>2280</v>
      </c>
      <c r="E22431" t="s">
        <v>2281</v>
      </c>
      <c r="F22431">
        <v>32.496690000000001</v>
      </c>
      <c r="G22431">
        <v>71.939059999999998</v>
      </c>
      <c r="H22431">
        <v>3.0000000000000001E-5</v>
      </c>
      <c r="I22431" t="s">
        <v>592</v>
      </c>
      <c r="J22431" cm="1">
        <f t="array" ref="J22431:L22431">_xlfn.XLOOKUP($C22431, AGE!$A:$A,AGE!$B:$D,,0,2)</f>
        <v>252.67</v>
      </c>
      <c r="K22431">
        <v>1.4699999999999989</v>
      </c>
      <c r="L22431" t="str">
        <v xml:space="preserve">GSA 2018 </v>
      </c>
      <c r="M22431" t="s">
        <v>2488</v>
      </c>
      <c r="P22431" t="s">
        <v>2342</v>
      </c>
      <c r="S22431">
        <v>-26.64</v>
      </c>
      <c r="T22431">
        <v>0.2</v>
      </c>
      <c r="U22431" t="s">
        <v>2479</v>
      </c>
      <c r="V22431">
        <v>1</v>
      </c>
      <c r="W22431" t="s">
        <v>2572</v>
      </c>
    </row>
    <row r="22432" spans="1:24" x14ac:dyDescent="0.3">
      <c r="A22432">
        <v>30153</v>
      </c>
      <c r="B22432" s="15" t="s">
        <v>2107</v>
      </c>
      <c r="C22432" t="str">
        <f>_xlfn.XLOOKUP($B22432, STANDARDS!$A:$A, STANDARDS!$B:$B,,0,2)</f>
        <v>Undivided Chhidru Formation; Mianwali Formation</v>
      </c>
      <c r="D22432" t="s">
        <v>2280</v>
      </c>
      <c r="E22432" t="s">
        <v>2281</v>
      </c>
      <c r="F22432">
        <v>32.496690000000001</v>
      </c>
      <c r="G22432">
        <v>71.939059999999998</v>
      </c>
      <c r="H22432">
        <v>3.0000000000000001E-5</v>
      </c>
      <c r="I22432" t="s">
        <v>592</v>
      </c>
      <c r="J22432" cm="1">
        <f t="array" ref="J22432:L22432">_xlfn.XLOOKUP($C22432, AGE!$A:$A,AGE!$B:$D,,0,2)</f>
        <v>252.67</v>
      </c>
      <c r="K22432">
        <v>1.4699999999999989</v>
      </c>
      <c r="L22432" t="str">
        <v xml:space="preserve">GSA 2018 </v>
      </c>
      <c r="M22432" t="s">
        <v>2488</v>
      </c>
      <c r="P22432" t="s">
        <v>2342</v>
      </c>
      <c r="S22432">
        <v>-26.75</v>
      </c>
      <c r="T22432">
        <v>0.2</v>
      </c>
      <c r="U22432" t="s">
        <v>2479</v>
      </c>
      <c r="V22432">
        <v>1</v>
      </c>
      <c r="W22432" t="s">
        <v>2572</v>
      </c>
    </row>
    <row r="22433" spans="1:23" x14ac:dyDescent="0.3">
      <c r="A22433">
        <v>30154</v>
      </c>
      <c r="B22433" s="15" t="s">
        <v>2107</v>
      </c>
      <c r="C22433" t="str">
        <f>_xlfn.XLOOKUP($B22433, STANDARDS!$A:$A, STANDARDS!$B:$B,,0,2)</f>
        <v>Undivided Chhidru Formation; Mianwali Formation</v>
      </c>
      <c r="D22433" t="s">
        <v>2280</v>
      </c>
      <c r="E22433" t="s">
        <v>2281</v>
      </c>
      <c r="F22433">
        <v>32.496690000000001</v>
      </c>
      <c r="G22433">
        <v>71.939059999999998</v>
      </c>
      <c r="H22433">
        <v>3.0000000000000001E-5</v>
      </c>
      <c r="I22433" t="s">
        <v>592</v>
      </c>
      <c r="J22433" cm="1">
        <f t="array" ref="J22433:L22433">_xlfn.XLOOKUP($C22433, AGE!$A:$A,AGE!$B:$D,,0,2)</f>
        <v>252.67</v>
      </c>
      <c r="K22433">
        <v>1.4699999999999989</v>
      </c>
      <c r="L22433" t="str">
        <v xml:space="preserve">GSA 2018 </v>
      </c>
      <c r="M22433" t="s">
        <v>2492</v>
      </c>
      <c r="P22433" t="s">
        <v>2342</v>
      </c>
      <c r="S22433">
        <v>-26.49</v>
      </c>
      <c r="T22433">
        <v>0.2</v>
      </c>
      <c r="U22433" t="s">
        <v>2479</v>
      </c>
      <c r="V22433">
        <v>1</v>
      </c>
      <c r="W22433" t="s">
        <v>2572</v>
      </c>
    </row>
    <row r="22434" spans="1:23" x14ac:dyDescent="0.3">
      <c r="A22434">
        <v>30155</v>
      </c>
      <c r="B22434" s="15" t="s">
        <v>2107</v>
      </c>
      <c r="C22434" t="str">
        <f>_xlfn.XLOOKUP($B22434, STANDARDS!$A:$A, STANDARDS!$B:$B,,0,2)</f>
        <v>Undivided Chhidru Formation; Mianwali Formation</v>
      </c>
      <c r="D22434" t="s">
        <v>2280</v>
      </c>
      <c r="E22434" t="s">
        <v>2281</v>
      </c>
      <c r="F22434">
        <v>32.496690000000001</v>
      </c>
      <c r="G22434">
        <v>71.939059999999998</v>
      </c>
      <c r="H22434">
        <v>3.0000000000000001E-5</v>
      </c>
      <c r="I22434" t="s">
        <v>592</v>
      </c>
      <c r="J22434" cm="1">
        <f t="array" ref="J22434:L22434">_xlfn.XLOOKUP($C22434, AGE!$A:$A,AGE!$B:$D,,0,2)</f>
        <v>252.67</v>
      </c>
      <c r="K22434">
        <v>1.4699999999999989</v>
      </c>
      <c r="L22434" t="str">
        <v xml:space="preserve">GSA 2018 </v>
      </c>
      <c r="M22434" t="s">
        <v>2492</v>
      </c>
      <c r="P22434" t="s">
        <v>2342</v>
      </c>
      <c r="S22434">
        <v>-26.81</v>
      </c>
      <c r="T22434">
        <v>0.2</v>
      </c>
      <c r="U22434" t="s">
        <v>2479</v>
      </c>
      <c r="V22434">
        <v>1</v>
      </c>
      <c r="W22434" t="s">
        <v>2572</v>
      </c>
    </row>
    <row r="22435" spans="1:23" x14ac:dyDescent="0.3">
      <c r="A22435">
        <v>30156</v>
      </c>
      <c r="B22435" s="15" t="s">
        <v>2107</v>
      </c>
      <c r="C22435" t="str">
        <f>_xlfn.XLOOKUP($B22435, STANDARDS!$A:$A, STANDARDS!$B:$B,,0,2)</f>
        <v>Undivided Chhidru Formation; Mianwali Formation</v>
      </c>
      <c r="D22435" t="s">
        <v>2280</v>
      </c>
      <c r="E22435" t="s">
        <v>2281</v>
      </c>
      <c r="F22435">
        <v>32.496690000000001</v>
      </c>
      <c r="G22435">
        <v>71.939059999999998</v>
      </c>
      <c r="H22435">
        <v>3.0000000000000001E-5</v>
      </c>
      <c r="I22435" t="s">
        <v>592</v>
      </c>
      <c r="J22435" cm="1">
        <f t="array" ref="J22435:L22435">_xlfn.XLOOKUP($C22435, AGE!$A:$A,AGE!$B:$D,,0,2)</f>
        <v>252.67</v>
      </c>
      <c r="K22435">
        <v>1.4699999999999989</v>
      </c>
      <c r="L22435" t="str">
        <v xml:space="preserve">GSA 2018 </v>
      </c>
      <c r="M22435" t="s">
        <v>2488</v>
      </c>
      <c r="P22435" t="s">
        <v>2342</v>
      </c>
      <c r="S22435">
        <v>-26.74</v>
      </c>
      <c r="T22435">
        <v>0.2</v>
      </c>
      <c r="U22435" t="s">
        <v>2479</v>
      </c>
      <c r="V22435">
        <v>1</v>
      </c>
      <c r="W22435" t="s">
        <v>2572</v>
      </c>
    </row>
    <row r="22436" spans="1:23" x14ac:dyDescent="0.3">
      <c r="A22436">
        <v>30157</v>
      </c>
      <c r="B22436" s="15" t="s">
        <v>2107</v>
      </c>
      <c r="C22436" t="str">
        <f>_xlfn.XLOOKUP($B22436, STANDARDS!$A:$A, STANDARDS!$B:$B,,0,2)</f>
        <v>Undivided Chhidru Formation; Mianwali Formation</v>
      </c>
      <c r="D22436" t="s">
        <v>2280</v>
      </c>
      <c r="E22436" t="s">
        <v>2281</v>
      </c>
      <c r="F22436">
        <v>32.496690000000001</v>
      </c>
      <c r="G22436">
        <v>71.939059999999998</v>
      </c>
      <c r="H22436">
        <v>3.0000000000000001E-5</v>
      </c>
      <c r="I22436" t="s">
        <v>592</v>
      </c>
      <c r="J22436" cm="1">
        <f t="array" ref="J22436:L22436">_xlfn.XLOOKUP($C22436, AGE!$A:$A,AGE!$B:$D,,0,2)</f>
        <v>252.67</v>
      </c>
      <c r="K22436">
        <v>1.4699999999999989</v>
      </c>
      <c r="L22436" t="str">
        <v xml:space="preserve">GSA 2018 </v>
      </c>
      <c r="M22436" t="s">
        <v>2488</v>
      </c>
      <c r="P22436" t="s">
        <v>2342</v>
      </c>
      <c r="S22436">
        <v>-26.38</v>
      </c>
      <c r="T22436">
        <v>0.2</v>
      </c>
      <c r="U22436" t="s">
        <v>2479</v>
      </c>
      <c r="V22436">
        <v>1</v>
      </c>
      <c r="W22436" t="s">
        <v>2572</v>
      </c>
    </row>
    <row r="22437" spans="1:23" x14ac:dyDescent="0.3">
      <c r="A22437">
        <v>30158</v>
      </c>
      <c r="B22437" s="15" t="s">
        <v>2107</v>
      </c>
      <c r="C22437" t="str">
        <f>_xlfn.XLOOKUP($B22437, STANDARDS!$A:$A, STANDARDS!$B:$B,,0,2)</f>
        <v>Undivided Chhidru Formation; Mianwali Formation</v>
      </c>
      <c r="D22437" t="s">
        <v>2280</v>
      </c>
      <c r="E22437" t="s">
        <v>2281</v>
      </c>
      <c r="F22437">
        <v>32.496690000000001</v>
      </c>
      <c r="G22437">
        <v>71.939059999999998</v>
      </c>
      <c r="H22437">
        <v>3.0000000000000001E-5</v>
      </c>
      <c r="I22437" t="s">
        <v>592</v>
      </c>
      <c r="J22437" cm="1">
        <f t="array" ref="J22437:L22437">_xlfn.XLOOKUP($C22437, AGE!$A:$A,AGE!$B:$D,,0,2)</f>
        <v>252.67</v>
      </c>
      <c r="K22437">
        <v>1.4699999999999989</v>
      </c>
      <c r="L22437" t="str">
        <v xml:space="preserve">GSA 2018 </v>
      </c>
      <c r="M22437" t="s">
        <v>2492</v>
      </c>
      <c r="P22437" t="s">
        <v>2342</v>
      </c>
      <c r="S22437">
        <v>-26.24</v>
      </c>
      <c r="T22437">
        <v>0.2</v>
      </c>
      <c r="U22437" t="s">
        <v>2479</v>
      </c>
      <c r="V22437">
        <v>1</v>
      </c>
      <c r="W22437" t="s">
        <v>2572</v>
      </c>
    </row>
    <row r="22438" spans="1:23" x14ac:dyDescent="0.3">
      <c r="A22438">
        <v>30159</v>
      </c>
      <c r="B22438" s="15" t="s">
        <v>2107</v>
      </c>
      <c r="C22438" t="str">
        <f>_xlfn.XLOOKUP($B22438, STANDARDS!$A:$A, STANDARDS!$B:$B,,0,2)</f>
        <v>Undivided Chhidru Formation; Mianwali Formation</v>
      </c>
      <c r="D22438" t="s">
        <v>2280</v>
      </c>
      <c r="E22438" t="s">
        <v>2281</v>
      </c>
      <c r="F22438">
        <v>32.496690000000001</v>
      </c>
      <c r="G22438">
        <v>71.939059999999998</v>
      </c>
      <c r="H22438">
        <v>3.0000000000000001E-5</v>
      </c>
      <c r="I22438" t="s">
        <v>592</v>
      </c>
      <c r="J22438" cm="1">
        <f t="array" ref="J22438:L22438">_xlfn.XLOOKUP($C22438, AGE!$A:$A,AGE!$B:$D,,0,2)</f>
        <v>252.67</v>
      </c>
      <c r="K22438">
        <v>1.4699999999999989</v>
      </c>
      <c r="L22438" t="str">
        <v xml:space="preserve">GSA 2018 </v>
      </c>
      <c r="M22438" t="s">
        <v>2492</v>
      </c>
      <c r="P22438" t="s">
        <v>2342</v>
      </c>
      <c r="S22438">
        <v>-26.17</v>
      </c>
      <c r="T22438">
        <v>0.2</v>
      </c>
      <c r="U22438" t="s">
        <v>2479</v>
      </c>
      <c r="V22438">
        <v>1</v>
      </c>
      <c r="W22438" t="s">
        <v>2572</v>
      </c>
    </row>
    <row r="22439" spans="1:23" x14ac:dyDescent="0.3">
      <c r="A22439">
        <v>30160</v>
      </c>
      <c r="B22439" s="15" t="s">
        <v>2107</v>
      </c>
      <c r="C22439" t="str">
        <f>_xlfn.XLOOKUP($B22439, STANDARDS!$A:$A, STANDARDS!$B:$B,,0,2)</f>
        <v>Undivided Chhidru Formation; Mianwali Formation</v>
      </c>
      <c r="D22439" t="s">
        <v>2280</v>
      </c>
      <c r="E22439" t="s">
        <v>2281</v>
      </c>
      <c r="F22439">
        <v>32.496690000000001</v>
      </c>
      <c r="G22439">
        <v>71.939059999999998</v>
      </c>
      <c r="H22439">
        <v>3.0000000000000001E-5</v>
      </c>
      <c r="I22439" t="s">
        <v>592</v>
      </c>
      <c r="J22439" cm="1">
        <f t="array" ref="J22439:L22439">_xlfn.XLOOKUP($C22439, AGE!$A:$A,AGE!$B:$D,,0,2)</f>
        <v>252.67</v>
      </c>
      <c r="K22439">
        <v>1.4699999999999989</v>
      </c>
      <c r="L22439" t="str">
        <v xml:space="preserve">GSA 2018 </v>
      </c>
      <c r="M22439" t="s">
        <v>2488</v>
      </c>
      <c r="P22439" t="s">
        <v>2342</v>
      </c>
      <c r="S22439">
        <v>-26.93</v>
      </c>
      <c r="T22439">
        <v>0.2</v>
      </c>
      <c r="U22439" t="s">
        <v>2479</v>
      </c>
      <c r="V22439">
        <v>1</v>
      </c>
      <c r="W22439" t="s">
        <v>2572</v>
      </c>
    </row>
    <row r="22440" spans="1:23" x14ac:dyDescent="0.3">
      <c r="A22440">
        <v>30161</v>
      </c>
      <c r="B22440" s="15" t="s">
        <v>2107</v>
      </c>
      <c r="C22440" t="str">
        <f>_xlfn.XLOOKUP($B22440, STANDARDS!$A:$A, STANDARDS!$B:$B,,0,2)</f>
        <v>Undivided Chhidru Formation; Mianwali Formation</v>
      </c>
      <c r="D22440" t="s">
        <v>2280</v>
      </c>
      <c r="E22440" t="s">
        <v>2281</v>
      </c>
      <c r="F22440">
        <v>32.496690000000001</v>
      </c>
      <c r="G22440">
        <v>71.939059999999998</v>
      </c>
      <c r="H22440">
        <v>3.0000000000000001E-5</v>
      </c>
      <c r="I22440" t="s">
        <v>592</v>
      </c>
      <c r="J22440" cm="1">
        <f t="array" ref="J22440:L22440">_xlfn.XLOOKUP($C22440, AGE!$A:$A,AGE!$B:$D,,0,2)</f>
        <v>252.67</v>
      </c>
      <c r="K22440">
        <v>1.4699999999999989</v>
      </c>
      <c r="L22440" t="str">
        <v xml:space="preserve">GSA 2018 </v>
      </c>
      <c r="M22440" t="s">
        <v>2488</v>
      </c>
      <c r="P22440" t="s">
        <v>2342</v>
      </c>
      <c r="S22440">
        <v>-26.93</v>
      </c>
      <c r="T22440">
        <v>0.2</v>
      </c>
      <c r="U22440" t="s">
        <v>2479</v>
      </c>
      <c r="V22440">
        <v>1</v>
      </c>
      <c r="W22440" t="s">
        <v>2572</v>
      </c>
    </row>
    <row r="22441" spans="1:23" x14ac:dyDescent="0.3">
      <c r="A22441">
        <v>30162</v>
      </c>
      <c r="B22441" s="15" t="s">
        <v>2107</v>
      </c>
      <c r="C22441" t="str">
        <f>_xlfn.XLOOKUP($B22441, STANDARDS!$A:$A, STANDARDS!$B:$B,,0,2)</f>
        <v>Undivided Chhidru Formation; Mianwali Formation</v>
      </c>
      <c r="D22441" t="s">
        <v>2280</v>
      </c>
      <c r="E22441" t="s">
        <v>2281</v>
      </c>
      <c r="F22441">
        <v>32.496690000000001</v>
      </c>
      <c r="G22441">
        <v>71.939059999999998</v>
      </c>
      <c r="H22441">
        <v>3.0000000000000001E-5</v>
      </c>
      <c r="I22441" t="s">
        <v>592</v>
      </c>
      <c r="J22441" cm="1">
        <f t="array" ref="J22441:L22441">_xlfn.XLOOKUP($C22441, AGE!$A:$A,AGE!$B:$D,,0,2)</f>
        <v>252.67</v>
      </c>
      <c r="K22441">
        <v>1.4699999999999989</v>
      </c>
      <c r="L22441" t="str">
        <v xml:space="preserve">GSA 2018 </v>
      </c>
      <c r="M22441" t="s">
        <v>2488</v>
      </c>
      <c r="P22441" t="s">
        <v>2342</v>
      </c>
      <c r="S22441">
        <v>-24.17</v>
      </c>
      <c r="T22441">
        <v>0.2</v>
      </c>
      <c r="U22441" t="s">
        <v>2479</v>
      </c>
      <c r="V22441">
        <v>1</v>
      </c>
      <c r="W22441" t="s">
        <v>2572</v>
      </c>
    </row>
    <row r="22442" spans="1:23" x14ac:dyDescent="0.3">
      <c r="A22442">
        <v>30163</v>
      </c>
      <c r="B22442" s="15" t="s">
        <v>2107</v>
      </c>
      <c r="C22442" t="str">
        <f>_xlfn.XLOOKUP($B22442, STANDARDS!$A:$A, STANDARDS!$B:$B,,0,2)</f>
        <v>Undivided Chhidru Formation; Mianwali Formation</v>
      </c>
      <c r="D22442" t="s">
        <v>2280</v>
      </c>
      <c r="E22442" t="s">
        <v>2281</v>
      </c>
      <c r="F22442">
        <v>32.496690000000001</v>
      </c>
      <c r="G22442">
        <v>71.939059999999998</v>
      </c>
      <c r="H22442">
        <v>3.0000000000000001E-5</v>
      </c>
      <c r="I22442" t="s">
        <v>592</v>
      </c>
      <c r="J22442" cm="1">
        <f t="array" ref="J22442:L22442">_xlfn.XLOOKUP($C22442, AGE!$A:$A,AGE!$B:$D,,0,2)</f>
        <v>252.67</v>
      </c>
      <c r="K22442">
        <v>1.4699999999999989</v>
      </c>
      <c r="L22442" t="str">
        <v xml:space="preserve">GSA 2018 </v>
      </c>
      <c r="M22442" t="s">
        <v>2492</v>
      </c>
      <c r="P22442" t="s">
        <v>2342</v>
      </c>
      <c r="S22442">
        <v>-24.44</v>
      </c>
      <c r="T22442">
        <v>0.2</v>
      </c>
      <c r="U22442" t="s">
        <v>2479</v>
      </c>
      <c r="V22442">
        <v>1</v>
      </c>
      <c r="W22442" t="s">
        <v>2572</v>
      </c>
    </row>
    <row r="22443" spans="1:23" x14ac:dyDescent="0.3">
      <c r="A22443">
        <v>30164</v>
      </c>
      <c r="B22443" s="15" t="s">
        <v>2107</v>
      </c>
      <c r="C22443" t="str">
        <f>_xlfn.XLOOKUP($B22443, STANDARDS!$A:$A, STANDARDS!$B:$B,,0,2)</f>
        <v>Undivided Chhidru Formation; Mianwali Formation</v>
      </c>
      <c r="D22443" t="s">
        <v>2280</v>
      </c>
      <c r="E22443" t="s">
        <v>2281</v>
      </c>
      <c r="F22443">
        <v>32.496690000000001</v>
      </c>
      <c r="G22443">
        <v>71.939059999999998</v>
      </c>
      <c r="H22443">
        <v>3.0000000000000001E-5</v>
      </c>
      <c r="I22443" t="s">
        <v>592</v>
      </c>
      <c r="J22443" cm="1">
        <f t="array" ref="J22443:L22443">_xlfn.XLOOKUP($C22443, AGE!$A:$A,AGE!$B:$D,,0,2)</f>
        <v>252.67</v>
      </c>
      <c r="K22443">
        <v>1.4699999999999989</v>
      </c>
      <c r="L22443" t="str">
        <v xml:space="preserve">GSA 2018 </v>
      </c>
      <c r="M22443" t="s">
        <v>2488</v>
      </c>
      <c r="P22443" t="s">
        <v>2342</v>
      </c>
      <c r="S22443">
        <v>-23.82</v>
      </c>
      <c r="T22443">
        <v>0.2</v>
      </c>
      <c r="U22443" t="s">
        <v>2479</v>
      </c>
      <c r="V22443">
        <v>1</v>
      </c>
      <c r="W22443" t="s">
        <v>2572</v>
      </c>
    </row>
    <row r="22444" spans="1:23" x14ac:dyDescent="0.3">
      <c r="A22444">
        <v>30165</v>
      </c>
      <c r="B22444" s="15" t="s">
        <v>2107</v>
      </c>
      <c r="C22444" t="str">
        <f>_xlfn.XLOOKUP($B22444, STANDARDS!$A:$A, STANDARDS!$B:$B,,0,2)</f>
        <v>Undivided Chhidru Formation; Mianwali Formation</v>
      </c>
      <c r="D22444" t="s">
        <v>2280</v>
      </c>
      <c r="E22444" t="s">
        <v>2281</v>
      </c>
      <c r="F22444">
        <v>32.496690000000001</v>
      </c>
      <c r="G22444">
        <v>71.939059999999998</v>
      </c>
      <c r="H22444">
        <v>3.0000000000000001E-5</v>
      </c>
      <c r="I22444" t="s">
        <v>592</v>
      </c>
      <c r="J22444" cm="1">
        <f t="array" ref="J22444:L22444">_xlfn.XLOOKUP($C22444, AGE!$A:$A,AGE!$B:$D,,0,2)</f>
        <v>252.67</v>
      </c>
      <c r="K22444">
        <v>1.4699999999999989</v>
      </c>
      <c r="L22444" t="str">
        <v xml:space="preserve">GSA 2018 </v>
      </c>
      <c r="M22444" t="s">
        <v>2488</v>
      </c>
      <c r="P22444" t="s">
        <v>2342</v>
      </c>
      <c r="S22444">
        <v>-26.27</v>
      </c>
      <c r="T22444">
        <v>0.2</v>
      </c>
      <c r="U22444" t="s">
        <v>2479</v>
      </c>
      <c r="V22444">
        <v>1</v>
      </c>
      <c r="W22444" t="s">
        <v>2572</v>
      </c>
    </row>
    <row r="22445" spans="1:23" x14ac:dyDescent="0.3">
      <c r="A22445">
        <v>30166</v>
      </c>
      <c r="B22445" s="15" t="s">
        <v>2107</v>
      </c>
      <c r="C22445" t="str">
        <f>_xlfn.XLOOKUP($B22445, STANDARDS!$A:$A, STANDARDS!$B:$B,,0,2)</f>
        <v>Undivided Chhidru Formation; Mianwali Formation</v>
      </c>
      <c r="D22445" t="s">
        <v>2280</v>
      </c>
      <c r="E22445" t="s">
        <v>2281</v>
      </c>
      <c r="F22445">
        <v>32.496690000000001</v>
      </c>
      <c r="G22445">
        <v>71.939059999999998</v>
      </c>
      <c r="H22445">
        <v>3.0000000000000001E-5</v>
      </c>
      <c r="I22445" t="s">
        <v>592</v>
      </c>
      <c r="J22445" cm="1">
        <f t="array" ref="J22445:L22445">_xlfn.XLOOKUP($C22445, AGE!$A:$A,AGE!$B:$D,,0,2)</f>
        <v>252.67</v>
      </c>
      <c r="K22445">
        <v>1.4699999999999989</v>
      </c>
      <c r="L22445" t="str">
        <v xml:space="preserve">GSA 2018 </v>
      </c>
      <c r="M22445" t="s">
        <v>2488</v>
      </c>
      <c r="P22445" t="s">
        <v>2342</v>
      </c>
      <c r="S22445">
        <v>-23.59</v>
      </c>
      <c r="T22445">
        <v>0.2</v>
      </c>
      <c r="U22445" t="s">
        <v>2479</v>
      </c>
      <c r="V22445">
        <v>1</v>
      </c>
      <c r="W22445" t="s">
        <v>2572</v>
      </c>
    </row>
    <row r="22446" spans="1:23" x14ac:dyDescent="0.3">
      <c r="A22446">
        <v>30167</v>
      </c>
      <c r="B22446" s="15" t="s">
        <v>2107</v>
      </c>
      <c r="C22446" t="str">
        <f>_xlfn.XLOOKUP($B22446, STANDARDS!$A:$A, STANDARDS!$B:$B,,0,2)</f>
        <v>Undivided Chhidru Formation; Mianwali Formation</v>
      </c>
      <c r="D22446" t="s">
        <v>2280</v>
      </c>
      <c r="E22446" t="s">
        <v>2281</v>
      </c>
      <c r="F22446">
        <v>32.496690000000001</v>
      </c>
      <c r="G22446">
        <v>71.939059999999998</v>
      </c>
      <c r="H22446">
        <v>3.0000000000000001E-5</v>
      </c>
      <c r="I22446" t="s">
        <v>592</v>
      </c>
      <c r="J22446" cm="1">
        <f t="array" ref="J22446:L22446">_xlfn.XLOOKUP($C22446, AGE!$A:$A,AGE!$B:$D,,0,2)</f>
        <v>252.67</v>
      </c>
      <c r="K22446">
        <v>1.4699999999999989</v>
      </c>
      <c r="L22446" t="str">
        <v xml:space="preserve">GSA 2018 </v>
      </c>
      <c r="M22446" t="s">
        <v>2493</v>
      </c>
      <c r="P22446" t="s">
        <v>2342</v>
      </c>
      <c r="S22446">
        <v>-23.7</v>
      </c>
      <c r="T22446">
        <v>0.2</v>
      </c>
      <c r="U22446" t="s">
        <v>2479</v>
      </c>
      <c r="V22446">
        <v>1</v>
      </c>
      <c r="W22446" t="s">
        <v>2572</v>
      </c>
    </row>
    <row r="22447" spans="1:23" x14ac:dyDescent="0.3">
      <c r="A22447">
        <v>30168</v>
      </c>
      <c r="B22447" s="15" t="s">
        <v>2107</v>
      </c>
      <c r="C22447" t="str">
        <f>_xlfn.XLOOKUP($B22447, STANDARDS!$A:$A, STANDARDS!$B:$B,,0,2)</f>
        <v>Undivided Chhidru Formation; Mianwali Formation</v>
      </c>
      <c r="D22447" t="s">
        <v>2280</v>
      </c>
      <c r="E22447" t="s">
        <v>2281</v>
      </c>
      <c r="F22447">
        <v>32.496690000000001</v>
      </c>
      <c r="G22447">
        <v>71.939059999999998</v>
      </c>
      <c r="H22447">
        <v>3.0000000000000001E-5</v>
      </c>
      <c r="I22447" t="s">
        <v>592</v>
      </c>
      <c r="J22447" cm="1">
        <f t="array" ref="J22447:L22447">_xlfn.XLOOKUP($C22447, AGE!$A:$A,AGE!$B:$D,,0,2)</f>
        <v>252.67</v>
      </c>
      <c r="K22447">
        <v>1.4699999999999989</v>
      </c>
      <c r="L22447" t="str">
        <v xml:space="preserve">GSA 2018 </v>
      </c>
      <c r="M22447" t="s">
        <v>2493</v>
      </c>
      <c r="P22447" t="s">
        <v>2342</v>
      </c>
      <c r="S22447">
        <v>-23.66</v>
      </c>
      <c r="T22447">
        <v>0.2</v>
      </c>
      <c r="U22447" t="s">
        <v>2479</v>
      </c>
      <c r="V22447">
        <v>1</v>
      </c>
      <c r="W22447" t="s">
        <v>2572</v>
      </c>
    </row>
    <row r="22448" spans="1:23" x14ac:dyDescent="0.3">
      <c r="A22448">
        <v>30169</v>
      </c>
      <c r="B22448" s="15" t="s">
        <v>2107</v>
      </c>
      <c r="C22448" t="str">
        <f>_xlfn.XLOOKUP($B22448, STANDARDS!$A:$A, STANDARDS!$B:$B,,0,2)</f>
        <v>Undivided Chhidru Formation; Mianwali Formation</v>
      </c>
      <c r="D22448" t="s">
        <v>2280</v>
      </c>
      <c r="E22448" t="s">
        <v>2281</v>
      </c>
      <c r="F22448">
        <v>32.496690000000001</v>
      </c>
      <c r="G22448">
        <v>71.939059999999998</v>
      </c>
      <c r="H22448">
        <v>3.0000000000000001E-5</v>
      </c>
      <c r="I22448" t="s">
        <v>592</v>
      </c>
      <c r="J22448" cm="1">
        <f t="array" ref="J22448:L22448">_xlfn.XLOOKUP($C22448, AGE!$A:$A,AGE!$B:$D,,0,2)</f>
        <v>252.67</v>
      </c>
      <c r="K22448">
        <v>1.4699999999999989</v>
      </c>
      <c r="L22448" t="str">
        <v xml:space="preserve">GSA 2018 </v>
      </c>
      <c r="M22448" t="s">
        <v>2492</v>
      </c>
      <c r="P22448" t="s">
        <v>2342</v>
      </c>
      <c r="S22448">
        <v>-24.6</v>
      </c>
      <c r="T22448">
        <v>0.2</v>
      </c>
      <c r="U22448" t="s">
        <v>2479</v>
      </c>
      <c r="V22448">
        <v>1</v>
      </c>
      <c r="W22448" t="s">
        <v>2572</v>
      </c>
    </row>
    <row r="22449" spans="1:23" x14ac:dyDescent="0.3">
      <c r="A22449">
        <v>30170</v>
      </c>
      <c r="B22449" s="15" t="s">
        <v>2107</v>
      </c>
      <c r="C22449" t="str">
        <f>_xlfn.XLOOKUP($B22449, STANDARDS!$A:$A, STANDARDS!$B:$B,,0,2)</f>
        <v>Undivided Chhidru Formation; Mianwali Formation</v>
      </c>
      <c r="D22449" t="s">
        <v>2280</v>
      </c>
      <c r="E22449" t="s">
        <v>2281</v>
      </c>
      <c r="F22449">
        <v>32.496690000000001</v>
      </c>
      <c r="G22449">
        <v>71.939059999999998</v>
      </c>
      <c r="H22449">
        <v>3.0000000000000001E-5</v>
      </c>
      <c r="I22449" t="s">
        <v>592</v>
      </c>
      <c r="J22449" cm="1">
        <f t="array" ref="J22449:L22449">_xlfn.XLOOKUP($C22449, AGE!$A:$A,AGE!$B:$D,,0,2)</f>
        <v>252.67</v>
      </c>
      <c r="K22449">
        <v>1.4699999999999989</v>
      </c>
      <c r="L22449" t="str">
        <v xml:space="preserve">GSA 2018 </v>
      </c>
      <c r="M22449" t="s">
        <v>2493</v>
      </c>
      <c r="P22449" t="s">
        <v>2342</v>
      </c>
      <c r="S22449">
        <v>-23.65</v>
      </c>
      <c r="T22449">
        <v>0.2</v>
      </c>
      <c r="U22449" t="s">
        <v>2479</v>
      </c>
      <c r="V22449">
        <v>1</v>
      </c>
      <c r="W22449" t="s">
        <v>2572</v>
      </c>
    </row>
    <row r="22450" spans="1:23" x14ac:dyDescent="0.3">
      <c r="A22450">
        <v>30171</v>
      </c>
      <c r="B22450" s="15" t="s">
        <v>2107</v>
      </c>
      <c r="C22450" t="str">
        <f>_xlfn.XLOOKUP($B22450, STANDARDS!$A:$A, STANDARDS!$B:$B,,0,2)</f>
        <v>Undivided Chhidru Formation; Mianwali Formation</v>
      </c>
      <c r="D22450" t="s">
        <v>2280</v>
      </c>
      <c r="E22450" t="s">
        <v>2281</v>
      </c>
      <c r="F22450">
        <v>32.496690000000001</v>
      </c>
      <c r="G22450">
        <v>71.939059999999998</v>
      </c>
      <c r="H22450">
        <v>3.0000000000000001E-5</v>
      </c>
      <c r="I22450" t="s">
        <v>592</v>
      </c>
      <c r="J22450" cm="1">
        <f t="array" ref="J22450:L22450">_xlfn.XLOOKUP($C22450, AGE!$A:$A,AGE!$B:$D,,0,2)</f>
        <v>252.67</v>
      </c>
      <c r="K22450">
        <v>1.4699999999999989</v>
      </c>
      <c r="L22450" t="str">
        <v xml:space="preserve">GSA 2018 </v>
      </c>
      <c r="M22450" t="s">
        <v>2493</v>
      </c>
      <c r="P22450" t="s">
        <v>2342</v>
      </c>
      <c r="S22450">
        <v>-23.48</v>
      </c>
      <c r="T22450">
        <v>0.2</v>
      </c>
      <c r="U22450" t="s">
        <v>2479</v>
      </c>
      <c r="V22450">
        <v>1</v>
      </c>
      <c r="W22450" t="s">
        <v>2572</v>
      </c>
    </row>
    <row r="22451" spans="1:23" x14ac:dyDescent="0.3">
      <c r="A22451">
        <v>30172</v>
      </c>
      <c r="B22451" s="15" t="s">
        <v>2107</v>
      </c>
      <c r="C22451" t="str">
        <f>_xlfn.XLOOKUP($B22451, STANDARDS!$A:$A, STANDARDS!$B:$B,,0,2)</f>
        <v>Undivided Chhidru Formation; Mianwali Formation</v>
      </c>
      <c r="D22451" t="s">
        <v>2280</v>
      </c>
      <c r="E22451" t="s">
        <v>2281</v>
      </c>
      <c r="F22451">
        <v>32.496690000000001</v>
      </c>
      <c r="G22451">
        <v>71.939059999999998</v>
      </c>
      <c r="H22451">
        <v>3.0000000000000001E-5</v>
      </c>
      <c r="I22451" t="s">
        <v>592</v>
      </c>
      <c r="J22451" cm="1">
        <f t="array" ref="J22451:L22451">_xlfn.XLOOKUP($C22451, AGE!$A:$A,AGE!$B:$D,,0,2)</f>
        <v>252.67</v>
      </c>
      <c r="K22451">
        <v>1.4699999999999989</v>
      </c>
      <c r="L22451" t="str">
        <v xml:space="preserve">GSA 2018 </v>
      </c>
      <c r="M22451" t="s">
        <v>2493</v>
      </c>
      <c r="P22451" t="s">
        <v>2342</v>
      </c>
      <c r="S22451">
        <v>-23.91</v>
      </c>
      <c r="T22451">
        <v>0.2</v>
      </c>
      <c r="U22451" t="s">
        <v>2479</v>
      </c>
      <c r="V22451">
        <v>1</v>
      </c>
      <c r="W22451" t="s">
        <v>2572</v>
      </c>
    </row>
    <row r="22452" spans="1:23" x14ac:dyDescent="0.3">
      <c r="A22452">
        <v>30173</v>
      </c>
      <c r="B22452" s="15" t="s">
        <v>2109</v>
      </c>
      <c r="C22452" t="str">
        <f>_xlfn.XLOOKUP($B22452, STANDARDS!$A:$A, STANDARDS!$B:$B,,0,2)</f>
        <v>Unknown Jurassic Fossils, UK</v>
      </c>
      <c r="D22452" t="s">
        <v>2158</v>
      </c>
      <c r="E22452" t="s">
        <v>2175</v>
      </c>
      <c r="J22452" cm="1">
        <f t="array" ref="J22452:L22452">_xlfn.XLOOKUP($C22452, AGE!$A:$A,AGE!$B:$D,,0,2)</f>
        <v>191</v>
      </c>
      <c r="K22452">
        <v>9.9</v>
      </c>
      <c r="L22452" t="str">
        <v xml:space="preserve">GSA 2018 </v>
      </c>
      <c r="M22452" t="s">
        <v>2494</v>
      </c>
      <c r="P22452" t="s">
        <v>2342</v>
      </c>
      <c r="Q22452">
        <v>3.3</v>
      </c>
      <c r="R22452">
        <v>0.1</v>
      </c>
      <c r="U22452" t="s">
        <v>1308</v>
      </c>
      <c r="V22452">
        <v>1</v>
      </c>
      <c r="W22452" t="s">
        <v>2573</v>
      </c>
    </row>
    <row r="22453" spans="1:23" x14ac:dyDescent="0.3">
      <c r="A22453">
        <v>30174</v>
      </c>
      <c r="B22453" s="15" t="s">
        <v>2109</v>
      </c>
      <c r="C22453" t="str">
        <f>_xlfn.XLOOKUP($B22453, STANDARDS!$A:$A, STANDARDS!$B:$B,,0,2)</f>
        <v>Unknown Jurassic Fossils, UK</v>
      </c>
      <c r="D22453" t="s">
        <v>2158</v>
      </c>
      <c r="E22453" t="s">
        <v>2175</v>
      </c>
      <c r="J22453" cm="1">
        <f t="array" ref="J22453:L22453">_xlfn.XLOOKUP($C22453, AGE!$A:$A,AGE!$B:$D,,0,2)</f>
        <v>191</v>
      </c>
      <c r="K22453">
        <v>9.9</v>
      </c>
      <c r="L22453" t="str">
        <v xml:space="preserve">GSA 2018 </v>
      </c>
      <c r="M22453" t="s">
        <v>2494</v>
      </c>
      <c r="P22453" t="s">
        <v>2342</v>
      </c>
      <c r="Q22453">
        <v>4.0199999999999996</v>
      </c>
      <c r="R22453">
        <v>0.1</v>
      </c>
      <c r="U22453" t="s">
        <v>1308</v>
      </c>
      <c r="V22453">
        <v>1</v>
      </c>
      <c r="W22453" t="s">
        <v>2573</v>
      </c>
    </row>
    <row r="22454" spans="1:23" x14ac:dyDescent="0.3">
      <c r="A22454">
        <v>30175</v>
      </c>
      <c r="B22454" s="15" t="s">
        <v>2109</v>
      </c>
      <c r="C22454" t="str">
        <f>_xlfn.XLOOKUP($B22454, STANDARDS!$A:$A, STANDARDS!$B:$B,,0,2)</f>
        <v>Unknown Jurassic Fossils, UK</v>
      </c>
      <c r="D22454" t="s">
        <v>2158</v>
      </c>
      <c r="E22454" t="s">
        <v>2175</v>
      </c>
      <c r="J22454" cm="1">
        <f t="array" ref="J22454:L22454">_xlfn.XLOOKUP($C22454, AGE!$A:$A,AGE!$B:$D,,0,2)</f>
        <v>191</v>
      </c>
      <c r="K22454">
        <v>9.9</v>
      </c>
      <c r="L22454" t="str">
        <v xml:space="preserve">GSA 2018 </v>
      </c>
      <c r="M22454" t="s">
        <v>2494</v>
      </c>
      <c r="P22454" t="s">
        <v>2342</v>
      </c>
      <c r="Q22454">
        <v>1.89</v>
      </c>
      <c r="R22454">
        <v>0.1</v>
      </c>
      <c r="U22454" t="s">
        <v>1308</v>
      </c>
      <c r="V22454">
        <v>1</v>
      </c>
      <c r="W22454" t="s">
        <v>2573</v>
      </c>
    </row>
    <row r="22455" spans="1:23" x14ac:dyDescent="0.3">
      <c r="A22455">
        <v>30176</v>
      </c>
      <c r="B22455" s="15" t="s">
        <v>2109</v>
      </c>
      <c r="C22455" t="str">
        <f>_xlfn.XLOOKUP($B22455, STANDARDS!$A:$A, STANDARDS!$B:$B,,0,2)</f>
        <v>Unknown Jurassic Fossils, UK</v>
      </c>
      <c r="D22455" t="s">
        <v>2158</v>
      </c>
      <c r="E22455" t="s">
        <v>2175</v>
      </c>
      <c r="J22455" cm="1">
        <f t="array" ref="J22455:L22455">_xlfn.XLOOKUP($C22455, AGE!$A:$A,AGE!$B:$D,,0,2)</f>
        <v>191</v>
      </c>
      <c r="K22455">
        <v>9.9</v>
      </c>
      <c r="L22455" t="str">
        <v xml:space="preserve">GSA 2018 </v>
      </c>
      <c r="M22455" t="s">
        <v>2494</v>
      </c>
      <c r="P22455" t="s">
        <v>2342</v>
      </c>
      <c r="Q22455">
        <v>2.1800000000000002</v>
      </c>
      <c r="R22455">
        <v>0.1</v>
      </c>
      <c r="U22455" t="s">
        <v>1308</v>
      </c>
      <c r="V22455">
        <v>1</v>
      </c>
      <c r="W22455" t="s">
        <v>2573</v>
      </c>
    </row>
    <row r="22456" spans="1:23" x14ac:dyDescent="0.3">
      <c r="A22456">
        <v>30177</v>
      </c>
      <c r="B22456" s="15" t="s">
        <v>2109</v>
      </c>
      <c r="C22456" t="str">
        <f>_xlfn.XLOOKUP($B22456, STANDARDS!$A:$A, STANDARDS!$B:$B,,0,2)</f>
        <v>Unknown Jurassic Fossils, UK</v>
      </c>
      <c r="D22456" t="s">
        <v>2158</v>
      </c>
      <c r="E22456" t="s">
        <v>2175</v>
      </c>
      <c r="J22456" cm="1">
        <f t="array" ref="J22456:L22456">_xlfn.XLOOKUP($C22456, AGE!$A:$A,AGE!$B:$D,,0,2)</f>
        <v>191</v>
      </c>
      <c r="K22456">
        <v>9.9</v>
      </c>
      <c r="L22456" t="str">
        <v xml:space="preserve">GSA 2018 </v>
      </c>
      <c r="M22456" t="s">
        <v>2495</v>
      </c>
      <c r="P22456" t="s">
        <v>2342</v>
      </c>
      <c r="Q22456">
        <v>2.44</v>
      </c>
      <c r="R22456">
        <v>0.1</v>
      </c>
      <c r="U22456" t="s">
        <v>1308</v>
      </c>
      <c r="V22456">
        <v>1</v>
      </c>
      <c r="W22456" t="s">
        <v>2573</v>
      </c>
    </row>
    <row r="22457" spans="1:23" x14ac:dyDescent="0.3">
      <c r="A22457">
        <v>30178</v>
      </c>
      <c r="B22457" s="15" t="s">
        <v>2109</v>
      </c>
      <c r="C22457" t="str">
        <f>_xlfn.XLOOKUP($B22457, STANDARDS!$A:$A, STANDARDS!$B:$B,,0,2)</f>
        <v>Unknown Jurassic Fossils, UK</v>
      </c>
      <c r="D22457" t="s">
        <v>2158</v>
      </c>
      <c r="E22457" t="s">
        <v>2175</v>
      </c>
      <c r="J22457" cm="1">
        <f t="array" ref="J22457:L22457">_xlfn.XLOOKUP($C22457, AGE!$A:$A,AGE!$B:$D,,0,2)</f>
        <v>191</v>
      </c>
      <c r="K22457">
        <v>9.9</v>
      </c>
      <c r="L22457" t="str">
        <v xml:space="preserve">GSA 2018 </v>
      </c>
      <c r="M22457" t="s">
        <v>2494</v>
      </c>
      <c r="P22457" t="s">
        <v>2342</v>
      </c>
      <c r="Q22457">
        <v>2.9</v>
      </c>
      <c r="R22457">
        <v>0.1</v>
      </c>
      <c r="U22457" t="s">
        <v>1308</v>
      </c>
      <c r="V22457">
        <v>1</v>
      </c>
      <c r="W22457" t="s">
        <v>2573</v>
      </c>
    </row>
    <row r="22458" spans="1:23" x14ac:dyDescent="0.3">
      <c r="A22458">
        <v>30179</v>
      </c>
      <c r="B22458" s="15" t="s">
        <v>2109</v>
      </c>
      <c r="C22458" t="str">
        <f>_xlfn.XLOOKUP($B22458, STANDARDS!$A:$A, STANDARDS!$B:$B,,0,2)</f>
        <v>Unknown Jurassic Fossils, UK</v>
      </c>
      <c r="D22458" t="s">
        <v>2158</v>
      </c>
      <c r="E22458" t="s">
        <v>2175</v>
      </c>
      <c r="J22458" cm="1">
        <f t="array" ref="J22458:L22458">_xlfn.XLOOKUP($C22458, AGE!$A:$A,AGE!$B:$D,,0,2)</f>
        <v>191</v>
      </c>
      <c r="K22458">
        <v>9.9</v>
      </c>
      <c r="L22458" t="str">
        <v xml:space="preserve">GSA 2018 </v>
      </c>
      <c r="M22458" t="s">
        <v>2496</v>
      </c>
      <c r="P22458" t="s">
        <v>2342</v>
      </c>
      <c r="Q22458">
        <v>2.64</v>
      </c>
      <c r="R22458">
        <v>0.1</v>
      </c>
      <c r="U22458" t="s">
        <v>1308</v>
      </c>
      <c r="V22458">
        <v>1</v>
      </c>
      <c r="W22458" t="s">
        <v>2573</v>
      </c>
    </row>
    <row r="22459" spans="1:23" x14ac:dyDescent="0.3">
      <c r="A22459">
        <v>30180</v>
      </c>
      <c r="B22459" s="15" t="s">
        <v>2109</v>
      </c>
      <c r="C22459" t="str">
        <f>_xlfn.XLOOKUP($B22459, STANDARDS!$A:$A, STANDARDS!$B:$B,,0,2)</f>
        <v>Unknown Jurassic Fossils, UK</v>
      </c>
      <c r="D22459" t="s">
        <v>2158</v>
      </c>
      <c r="E22459" t="s">
        <v>2175</v>
      </c>
      <c r="J22459" cm="1">
        <f t="array" ref="J22459:L22459">_xlfn.XLOOKUP($C22459, AGE!$A:$A,AGE!$B:$D,,0,2)</f>
        <v>191</v>
      </c>
      <c r="K22459">
        <v>9.9</v>
      </c>
      <c r="L22459" t="str">
        <v xml:space="preserve">GSA 2018 </v>
      </c>
      <c r="M22459" t="s">
        <v>2494</v>
      </c>
      <c r="P22459" t="s">
        <v>2342</v>
      </c>
      <c r="Q22459">
        <v>3.06</v>
      </c>
      <c r="R22459">
        <v>0.1</v>
      </c>
      <c r="U22459" t="s">
        <v>1308</v>
      </c>
      <c r="V22459">
        <v>1</v>
      </c>
      <c r="W22459" t="s">
        <v>2573</v>
      </c>
    </row>
    <row r="22460" spans="1:23" x14ac:dyDescent="0.3">
      <c r="A22460">
        <v>30181</v>
      </c>
      <c r="B22460" s="15" t="s">
        <v>2109</v>
      </c>
      <c r="C22460" t="str">
        <f>_xlfn.XLOOKUP($B22460, STANDARDS!$A:$A, STANDARDS!$B:$B,,0,2)</f>
        <v>Unknown Jurassic Fossils, UK</v>
      </c>
      <c r="D22460" t="s">
        <v>2158</v>
      </c>
      <c r="E22460" t="s">
        <v>2175</v>
      </c>
      <c r="J22460" cm="1">
        <f t="array" ref="J22460:L22460">_xlfn.XLOOKUP($C22460, AGE!$A:$A,AGE!$B:$D,,0,2)</f>
        <v>191</v>
      </c>
      <c r="K22460">
        <v>9.9</v>
      </c>
      <c r="L22460" t="str">
        <v xml:space="preserve">GSA 2018 </v>
      </c>
      <c r="M22460" t="s">
        <v>2494</v>
      </c>
      <c r="P22460" t="s">
        <v>2342</v>
      </c>
      <c r="Q22460">
        <v>1.59</v>
      </c>
      <c r="R22460">
        <v>0.1</v>
      </c>
      <c r="U22460" t="s">
        <v>1308</v>
      </c>
      <c r="V22460">
        <v>1</v>
      </c>
      <c r="W22460" t="s">
        <v>2573</v>
      </c>
    </row>
    <row r="22461" spans="1:23" x14ac:dyDescent="0.3">
      <c r="A22461">
        <v>30182</v>
      </c>
      <c r="B22461" s="15" t="s">
        <v>2109</v>
      </c>
      <c r="C22461" t="str">
        <f>_xlfn.XLOOKUP($B22461, STANDARDS!$A:$A, STANDARDS!$B:$B,,0,2)</f>
        <v>Unknown Jurassic Fossils, UK</v>
      </c>
      <c r="D22461" t="s">
        <v>2158</v>
      </c>
      <c r="E22461" t="s">
        <v>2175</v>
      </c>
      <c r="J22461" cm="1">
        <f t="array" ref="J22461:L22461">_xlfn.XLOOKUP($C22461, AGE!$A:$A,AGE!$B:$D,,0,2)</f>
        <v>191</v>
      </c>
      <c r="K22461">
        <v>9.9</v>
      </c>
      <c r="L22461" t="str">
        <v xml:space="preserve">GSA 2018 </v>
      </c>
      <c r="M22461" t="s">
        <v>2494</v>
      </c>
      <c r="P22461" t="s">
        <v>2342</v>
      </c>
      <c r="Q22461">
        <v>2.36</v>
      </c>
      <c r="R22461">
        <v>0.1</v>
      </c>
      <c r="U22461" t="s">
        <v>1308</v>
      </c>
      <c r="V22461">
        <v>1</v>
      </c>
      <c r="W22461" t="s">
        <v>2573</v>
      </c>
    </row>
    <row r="22462" spans="1:23" x14ac:dyDescent="0.3">
      <c r="A22462">
        <v>30183</v>
      </c>
      <c r="B22462" s="15" t="s">
        <v>2109</v>
      </c>
      <c r="C22462" t="str">
        <f>_xlfn.XLOOKUP($B22462, STANDARDS!$A:$A, STANDARDS!$B:$B,,0,2)</f>
        <v>Unknown Jurassic Fossils, UK</v>
      </c>
      <c r="D22462" t="s">
        <v>2158</v>
      </c>
      <c r="E22462" t="s">
        <v>2175</v>
      </c>
      <c r="J22462" cm="1">
        <f t="array" ref="J22462:L22462">_xlfn.XLOOKUP($C22462, AGE!$A:$A,AGE!$B:$D,,0,2)</f>
        <v>191</v>
      </c>
      <c r="K22462">
        <v>9.9</v>
      </c>
      <c r="L22462" t="str">
        <v xml:space="preserve">GSA 2018 </v>
      </c>
      <c r="M22462" t="s">
        <v>2494</v>
      </c>
      <c r="P22462" t="s">
        <v>2342</v>
      </c>
      <c r="Q22462">
        <v>2.68</v>
      </c>
      <c r="R22462">
        <v>0.1</v>
      </c>
      <c r="U22462" t="s">
        <v>1308</v>
      </c>
      <c r="V22462">
        <v>1</v>
      </c>
      <c r="W22462" t="s">
        <v>2573</v>
      </c>
    </row>
    <row r="22463" spans="1:23" x14ac:dyDescent="0.3">
      <c r="A22463">
        <v>30184</v>
      </c>
      <c r="B22463" s="15" t="s">
        <v>2109</v>
      </c>
      <c r="C22463" t="str">
        <f>_xlfn.XLOOKUP($B22463, STANDARDS!$A:$A, STANDARDS!$B:$B,,0,2)</f>
        <v>Unknown Jurassic Fossils, UK</v>
      </c>
      <c r="D22463" t="s">
        <v>2158</v>
      </c>
      <c r="E22463" t="s">
        <v>2175</v>
      </c>
      <c r="J22463" cm="1">
        <f t="array" ref="J22463:L22463">_xlfn.XLOOKUP($C22463, AGE!$A:$A,AGE!$B:$D,,0,2)</f>
        <v>191</v>
      </c>
      <c r="K22463">
        <v>9.9</v>
      </c>
      <c r="L22463" t="str">
        <v xml:space="preserve">GSA 2018 </v>
      </c>
      <c r="M22463" t="s">
        <v>2496</v>
      </c>
      <c r="P22463" t="s">
        <v>2342</v>
      </c>
      <c r="Q22463">
        <v>2.72</v>
      </c>
      <c r="R22463">
        <v>0.1</v>
      </c>
      <c r="U22463" t="s">
        <v>1308</v>
      </c>
      <c r="V22463">
        <v>1</v>
      </c>
      <c r="W22463" t="s">
        <v>2573</v>
      </c>
    </row>
    <row r="22464" spans="1:23" x14ac:dyDescent="0.3">
      <c r="A22464">
        <v>30185</v>
      </c>
      <c r="B22464" s="15" t="s">
        <v>2109</v>
      </c>
      <c r="C22464" t="str">
        <f>_xlfn.XLOOKUP($B22464, STANDARDS!$A:$A, STANDARDS!$B:$B,,0,2)</f>
        <v>Unknown Jurassic Fossils, UK</v>
      </c>
      <c r="D22464" t="s">
        <v>2158</v>
      </c>
      <c r="E22464" t="s">
        <v>2175</v>
      </c>
      <c r="J22464" cm="1">
        <f t="array" ref="J22464:L22464">_xlfn.XLOOKUP($C22464, AGE!$A:$A,AGE!$B:$D,,0,2)</f>
        <v>191</v>
      </c>
      <c r="K22464">
        <v>9.9</v>
      </c>
      <c r="L22464" t="str">
        <v xml:space="preserve">GSA 2018 </v>
      </c>
      <c r="M22464" t="s">
        <v>2494</v>
      </c>
      <c r="P22464" t="s">
        <v>2342</v>
      </c>
      <c r="Q22464">
        <v>3.55</v>
      </c>
      <c r="R22464">
        <v>0.1</v>
      </c>
      <c r="U22464" t="s">
        <v>1308</v>
      </c>
      <c r="V22464">
        <v>1</v>
      </c>
      <c r="W22464" t="s">
        <v>2573</v>
      </c>
    </row>
    <row r="22465" spans="1:23" x14ac:dyDescent="0.3">
      <c r="A22465">
        <v>30186</v>
      </c>
      <c r="B22465" s="15" t="s">
        <v>2109</v>
      </c>
      <c r="C22465" t="str">
        <f>_xlfn.XLOOKUP($B22465, STANDARDS!$A:$A, STANDARDS!$B:$B,,0,2)</f>
        <v>Unknown Jurassic Fossils, UK</v>
      </c>
      <c r="D22465" t="s">
        <v>2158</v>
      </c>
      <c r="E22465" t="s">
        <v>2175</v>
      </c>
      <c r="J22465" cm="1">
        <f t="array" ref="J22465:L22465">_xlfn.XLOOKUP($C22465, AGE!$A:$A,AGE!$B:$D,,0,2)</f>
        <v>191</v>
      </c>
      <c r="K22465">
        <v>9.9</v>
      </c>
      <c r="L22465" t="str">
        <v xml:space="preserve">GSA 2018 </v>
      </c>
      <c r="M22465" t="s">
        <v>2494</v>
      </c>
      <c r="P22465" t="s">
        <v>2342</v>
      </c>
      <c r="Q22465">
        <v>4.16</v>
      </c>
      <c r="R22465">
        <v>0.1</v>
      </c>
      <c r="U22465" t="s">
        <v>1308</v>
      </c>
      <c r="V22465">
        <v>1</v>
      </c>
      <c r="W22465" t="s">
        <v>2573</v>
      </c>
    </row>
    <row r="22466" spans="1:23" x14ac:dyDescent="0.3">
      <c r="A22466">
        <v>30187</v>
      </c>
      <c r="B22466" s="15" t="s">
        <v>2109</v>
      </c>
      <c r="C22466" t="str">
        <f>_xlfn.XLOOKUP($B22466, STANDARDS!$A:$A, STANDARDS!$B:$B,,0,2)</f>
        <v>Unknown Jurassic Fossils, UK</v>
      </c>
      <c r="D22466" t="s">
        <v>2158</v>
      </c>
      <c r="E22466" t="s">
        <v>2175</v>
      </c>
      <c r="J22466" cm="1">
        <f t="array" ref="J22466:L22466">_xlfn.XLOOKUP($C22466, AGE!$A:$A,AGE!$B:$D,,0,2)</f>
        <v>191</v>
      </c>
      <c r="K22466">
        <v>9.9</v>
      </c>
      <c r="L22466" t="str">
        <v xml:space="preserve">GSA 2018 </v>
      </c>
      <c r="M22466" t="s">
        <v>2494</v>
      </c>
      <c r="P22466" t="s">
        <v>2342</v>
      </c>
      <c r="Q22466">
        <v>2.42</v>
      </c>
      <c r="R22466">
        <v>0.1</v>
      </c>
      <c r="U22466" t="s">
        <v>1308</v>
      </c>
      <c r="V22466">
        <v>1</v>
      </c>
      <c r="W22466" t="s">
        <v>2573</v>
      </c>
    </row>
    <row r="22467" spans="1:23" x14ac:dyDescent="0.3">
      <c r="A22467">
        <v>30188</v>
      </c>
      <c r="B22467" s="15" t="s">
        <v>2109</v>
      </c>
      <c r="C22467" t="str">
        <f>_xlfn.XLOOKUP($B22467, STANDARDS!$A:$A, STANDARDS!$B:$B,,0,2)</f>
        <v>Unknown Jurassic Fossils, UK</v>
      </c>
      <c r="D22467" t="s">
        <v>2158</v>
      </c>
      <c r="E22467" t="s">
        <v>2175</v>
      </c>
      <c r="J22467" cm="1">
        <f t="array" ref="J22467:L22467">_xlfn.XLOOKUP($C22467, AGE!$A:$A,AGE!$B:$D,,0,2)</f>
        <v>191</v>
      </c>
      <c r="K22467">
        <v>9.9</v>
      </c>
      <c r="L22467" t="str">
        <v xml:space="preserve">GSA 2018 </v>
      </c>
      <c r="M22467" t="s">
        <v>2495</v>
      </c>
      <c r="P22467" t="s">
        <v>2342</v>
      </c>
      <c r="Q22467">
        <v>2.31</v>
      </c>
      <c r="R22467">
        <v>0.1</v>
      </c>
      <c r="U22467" t="s">
        <v>1308</v>
      </c>
      <c r="V22467">
        <v>1</v>
      </c>
      <c r="W22467" t="s">
        <v>2573</v>
      </c>
    </row>
    <row r="22468" spans="1:23" x14ac:dyDescent="0.3">
      <c r="A22468">
        <v>30189</v>
      </c>
      <c r="B22468" s="15" t="s">
        <v>2109</v>
      </c>
      <c r="C22468" t="str">
        <f>_xlfn.XLOOKUP($B22468, STANDARDS!$A:$A, STANDARDS!$B:$B,,0,2)</f>
        <v>Unknown Jurassic Fossils, UK</v>
      </c>
      <c r="D22468" t="s">
        <v>2158</v>
      </c>
      <c r="E22468" t="s">
        <v>2175</v>
      </c>
      <c r="J22468" cm="1">
        <f t="array" ref="J22468:L22468">_xlfn.XLOOKUP($C22468, AGE!$A:$A,AGE!$B:$D,,0,2)</f>
        <v>191</v>
      </c>
      <c r="K22468">
        <v>9.9</v>
      </c>
      <c r="L22468" t="str">
        <v xml:space="preserve">GSA 2018 </v>
      </c>
      <c r="M22468" t="s">
        <v>2495</v>
      </c>
      <c r="P22468" t="s">
        <v>2342</v>
      </c>
      <c r="Q22468">
        <v>2.95</v>
      </c>
      <c r="R22468">
        <v>0.1</v>
      </c>
      <c r="U22468" t="s">
        <v>1308</v>
      </c>
      <c r="V22468">
        <v>1</v>
      </c>
      <c r="W22468" t="s">
        <v>2573</v>
      </c>
    </row>
    <row r="22469" spans="1:23" x14ac:dyDescent="0.3">
      <c r="A22469">
        <v>30190</v>
      </c>
      <c r="B22469" s="15" t="s">
        <v>2109</v>
      </c>
      <c r="C22469" t="str">
        <f>_xlfn.XLOOKUP($B22469, STANDARDS!$A:$A, STANDARDS!$B:$B,,0,2)</f>
        <v>Unknown Jurassic Fossils, UK</v>
      </c>
      <c r="D22469" t="s">
        <v>2158</v>
      </c>
      <c r="E22469" t="s">
        <v>2175</v>
      </c>
      <c r="J22469" cm="1">
        <f t="array" ref="J22469:L22469">_xlfn.XLOOKUP($C22469, AGE!$A:$A,AGE!$B:$D,,0,2)</f>
        <v>191</v>
      </c>
      <c r="K22469">
        <v>9.9</v>
      </c>
      <c r="L22469" t="str">
        <v xml:space="preserve">GSA 2018 </v>
      </c>
      <c r="M22469" t="s">
        <v>2495</v>
      </c>
      <c r="P22469" t="s">
        <v>2342</v>
      </c>
      <c r="Q22469">
        <v>1.56</v>
      </c>
      <c r="R22469">
        <v>0.1</v>
      </c>
      <c r="U22469" t="s">
        <v>1308</v>
      </c>
      <c r="V22469">
        <v>1</v>
      </c>
      <c r="W22469" t="s">
        <v>2573</v>
      </c>
    </row>
    <row r="22470" spans="1:23" x14ac:dyDescent="0.3">
      <c r="A22470">
        <v>30191</v>
      </c>
      <c r="B22470" s="15" t="s">
        <v>2109</v>
      </c>
      <c r="C22470" t="str">
        <f>_xlfn.XLOOKUP($B22470, STANDARDS!$A:$A, STANDARDS!$B:$B,,0,2)</f>
        <v>Unknown Jurassic Fossils, UK</v>
      </c>
      <c r="D22470" t="s">
        <v>2158</v>
      </c>
      <c r="E22470" t="s">
        <v>2175</v>
      </c>
      <c r="J22470" cm="1">
        <f t="array" ref="J22470:L22470">_xlfn.XLOOKUP($C22470, AGE!$A:$A,AGE!$B:$D,,0,2)</f>
        <v>191</v>
      </c>
      <c r="K22470">
        <v>9.9</v>
      </c>
      <c r="L22470" t="str">
        <v xml:space="preserve">GSA 2018 </v>
      </c>
      <c r="M22470" t="s">
        <v>2494</v>
      </c>
      <c r="P22470" t="s">
        <v>2342</v>
      </c>
      <c r="Q22470">
        <v>2.0699999999999998</v>
      </c>
      <c r="R22470">
        <v>0.1</v>
      </c>
      <c r="U22470" t="s">
        <v>1308</v>
      </c>
      <c r="V22470">
        <v>1</v>
      </c>
      <c r="W22470" t="s">
        <v>2573</v>
      </c>
    </row>
    <row r="22471" spans="1:23" x14ac:dyDescent="0.3">
      <c r="A22471">
        <v>30192</v>
      </c>
      <c r="B22471" s="15" t="s">
        <v>2109</v>
      </c>
      <c r="C22471" t="str">
        <f>_xlfn.XLOOKUP($B22471, STANDARDS!$A:$A, STANDARDS!$B:$B,,0,2)</f>
        <v>Unknown Jurassic Fossils, UK</v>
      </c>
      <c r="D22471" t="s">
        <v>2158</v>
      </c>
      <c r="E22471" t="s">
        <v>2175</v>
      </c>
      <c r="J22471" cm="1">
        <f t="array" ref="J22471:L22471">_xlfn.XLOOKUP($C22471, AGE!$A:$A,AGE!$B:$D,,0,2)</f>
        <v>191</v>
      </c>
      <c r="K22471">
        <v>9.9</v>
      </c>
      <c r="L22471" t="str">
        <v xml:space="preserve">GSA 2018 </v>
      </c>
      <c r="M22471" t="s">
        <v>2496</v>
      </c>
      <c r="P22471" t="s">
        <v>2342</v>
      </c>
      <c r="Q22471">
        <v>1.53</v>
      </c>
      <c r="R22471">
        <v>0.1</v>
      </c>
      <c r="U22471" t="s">
        <v>1308</v>
      </c>
      <c r="V22471">
        <v>1</v>
      </c>
      <c r="W22471" t="s">
        <v>2573</v>
      </c>
    </row>
    <row r="22472" spans="1:23" x14ac:dyDescent="0.3">
      <c r="A22472">
        <v>30193</v>
      </c>
      <c r="B22472" s="15" t="s">
        <v>2109</v>
      </c>
      <c r="C22472" t="str">
        <f>_xlfn.XLOOKUP($B22472, STANDARDS!$A:$A, STANDARDS!$B:$B,,0,2)</f>
        <v>Unknown Jurassic Fossils, UK</v>
      </c>
      <c r="D22472" t="s">
        <v>2158</v>
      </c>
      <c r="E22472" t="s">
        <v>2175</v>
      </c>
      <c r="J22472" cm="1">
        <f t="array" ref="J22472:L22472">_xlfn.XLOOKUP($C22472, AGE!$A:$A,AGE!$B:$D,,0,2)</f>
        <v>191</v>
      </c>
      <c r="K22472">
        <v>9.9</v>
      </c>
      <c r="L22472" t="str">
        <v xml:space="preserve">GSA 2018 </v>
      </c>
      <c r="M22472" t="s">
        <v>2495</v>
      </c>
      <c r="P22472" t="s">
        <v>2342</v>
      </c>
      <c r="Q22472">
        <v>1.56</v>
      </c>
      <c r="R22472">
        <v>0.1</v>
      </c>
      <c r="U22472" t="s">
        <v>1308</v>
      </c>
      <c r="V22472">
        <v>1</v>
      </c>
      <c r="W22472" t="s">
        <v>2573</v>
      </c>
    </row>
    <row r="22473" spans="1:23" x14ac:dyDescent="0.3">
      <c r="A22473">
        <v>30194</v>
      </c>
      <c r="B22473" s="15" t="s">
        <v>2109</v>
      </c>
      <c r="C22473" t="str">
        <f>_xlfn.XLOOKUP($B22473, STANDARDS!$A:$A, STANDARDS!$B:$B,,0,2)</f>
        <v>Unknown Jurassic Fossils, UK</v>
      </c>
      <c r="D22473" t="s">
        <v>2158</v>
      </c>
      <c r="E22473" t="s">
        <v>2175</v>
      </c>
      <c r="J22473" cm="1">
        <f t="array" ref="J22473:L22473">_xlfn.XLOOKUP($C22473, AGE!$A:$A,AGE!$B:$D,,0,2)</f>
        <v>191</v>
      </c>
      <c r="K22473">
        <v>9.9</v>
      </c>
      <c r="L22473" t="str">
        <v xml:space="preserve">GSA 2018 </v>
      </c>
      <c r="M22473" t="s">
        <v>2495</v>
      </c>
      <c r="P22473" t="s">
        <v>2342</v>
      </c>
      <c r="Q22473">
        <v>1.34</v>
      </c>
      <c r="R22473">
        <v>0.1</v>
      </c>
      <c r="U22473" t="s">
        <v>1308</v>
      </c>
      <c r="V22473">
        <v>1</v>
      </c>
      <c r="W22473" t="s">
        <v>2573</v>
      </c>
    </row>
    <row r="22474" spans="1:23" x14ac:dyDescent="0.3">
      <c r="A22474">
        <v>30195</v>
      </c>
      <c r="B22474" s="15" t="s">
        <v>2109</v>
      </c>
      <c r="C22474" t="str">
        <f>_xlfn.XLOOKUP($B22474, STANDARDS!$A:$A, STANDARDS!$B:$B,,0,2)</f>
        <v>Unknown Jurassic Fossils, UK</v>
      </c>
      <c r="D22474" t="s">
        <v>2158</v>
      </c>
      <c r="E22474" t="s">
        <v>2175</v>
      </c>
      <c r="J22474" cm="1">
        <f t="array" ref="J22474:L22474">_xlfn.XLOOKUP($C22474, AGE!$A:$A,AGE!$B:$D,,0,2)</f>
        <v>191</v>
      </c>
      <c r="K22474">
        <v>9.9</v>
      </c>
      <c r="L22474" t="str">
        <v xml:space="preserve">GSA 2018 </v>
      </c>
      <c r="M22474" t="s">
        <v>2495</v>
      </c>
      <c r="P22474" t="s">
        <v>2342</v>
      </c>
      <c r="Q22474">
        <v>2.08</v>
      </c>
      <c r="R22474">
        <v>0.1</v>
      </c>
      <c r="U22474" t="s">
        <v>1308</v>
      </c>
      <c r="V22474">
        <v>1</v>
      </c>
      <c r="W22474" t="s">
        <v>2573</v>
      </c>
    </row>
    <row r="22475" spans="1:23" x14ac:dyDescent="0.3">
      <c r="A22475">
        <v>30196</v>
      </c>
      <c r="B22475" s="15" t="s">
        <v>2109</v>
      </c>
      <c r="C22475" t="str">
        <f>_xlfn.XLOOKUP($B22475, STANDARDS!$A:$A, STANDARDS!$B:$B,,0,2)</f>
        <v>Unknown Jurassic Fossils, UK</v>
      </c>
      <c r="D22475" t="s">
        <v>2158</v>
      </c>
      <c r="E22475" t="s">
        <v>2175</v>
      </c>
      <c r="J22475" cm="1">
        <f t="array" ref="J22475:L22475">_xlfn.XLOOKUP($C22475, AGE!$A:$A,AGE!$B:$D,,0,2)</f>
        <v>191</v>
      </c>
      <c r="K22475">
        <v>9.9</v>
      </c>
      <c r="L22475" t="str">
        <v xml:space="preserve">GSA 2018 </v>
      </c>
      <c r="M22475" t="s">
        <v>2494</v>
      </c>
      <c r="P22475" t="s">
        <v>2342</v>
      </c>
      <c r="Q22475">
        <v>3.25</v>
      </c>
      <c r="R22475">
        <v>0.1</v>
      </c>
      <c r="U22475" t="s">
        <v>1308</v>
      </c>
      <c r="V22475">
        <v>1</v>
      </c>
      <c r="W22475" t="s">
        <v>2573</v>
      </c>
    </row>
    <row r="22476" spans="1:23" x14ac:dyDescent="0.3">
      <c r="A22476">
        <v>30197</v>
      </c>
      <c r="B22476" s="15" t="s">
        <v>2109</v>
      </c>
      <c r="C22476" t="str">
        <f>_xlfn.XLOOKUP($B22476, STANDARDS!$A:$A, STANDARDS!$B:$B,,0,2)</f>
        <v>Unknown Jurassic Fossils, UK</v>
      </c>
      <c r="D22476" t="s">
        <v>2158</v>
      </c>
      <c r="E22476" t="s">
        <v>2175</v>
      </c>
      <c r="J22476" cm="1">
        <f t="array" ref="J22476:L22476">_xlfn.XLOOKUP($C22476, AGE!$A:$A,AGE!$B:$D,,0,2)</f>
        <v>191</v>
      </c>
      <c r="K22476">
        <v>9.9</v>
      </c>
      <c r="L22476" t="str">
        <v xml:space="preserve">GSA 2018 </v>
      </c>
      <c r="M22476" t="s">
        <v>2494</v>
      </c>
      <c r="P22476" t="s">
        <v>2342</v>
      </c>
      <c r="Q22476">
        <v>2.91</v>
      </c>
      <c r="R22476">
        <v>0.1</v>
      </c>
      <c r="U22476" t="s">
        <v>1308</v>
      </c>
      <c r="V22476">
        <v>1</v>
      </c>
      <c r="W22476" t="s">
        <v>2573</v>
      </c>
    </row>
    <row r="22477" spans="1:23" x14ac:dyDescent="0.3">
      <c r="A22477">
        <v>30198</v>
      </c>
      <c r="B22477" s="15" t="s">
        <v>2109</v>
      </c>
      <c r="C22477" t="str">
        <f>_xlfn.XLOOKUP($B22477, STANDARDS!$A:$A, STANDARDS!$B:$B,,0,2)</f>
        <v>Unknown Jurassic Fossils, UK</v>
      </c>
      <c r="D22477" t="s">
        <v>2158</v>
      </c>
      <c r="E22477" t="s">
        <v>2175</v>
      </c>
      <c r="J22477" cm="1">
        <f t="array" ref="J22477:L22477">_xlfn.XLOOKUP($C22477, AGE!$A:$A,AGE!$B:$D,,0,2)</f>
        <v>191</v>
      </c>
      <c r="K22477">
        <v>9.9</v>
      </c>
      <c r="L22477" t="str">
        <v xml:space="preserve">GSA 2018 </v>
      </c>
      <c r="M22477" t="s">
        <v>2494</v>
      </c>
      <c r="P22477" t="s">
        <v>2342</v>
      </c>
      <c r="Q22477">
        <v>3.12</v>
      </c>
      <c r="R22477">
        <v>0.1</v>
      </c>
      <c r="U22477" t="s">
        <v>1308</v>
      </c>
      <c r="V22477">
        <v>1</v>
      </c>
      <c r="W22477" t="s">
        <v>2573</v>
      </c>
    </row>
    <row r="22478" spans="1:23" x14ac:dyDescent="0.3">
      <c r="A22478">
        <v>30199</v>
      </c>
      <c r="B22478" s="15" t="s">
        <v>2109</v>
      </c>
      <c r="C22478" t="str">
        <f>_xlfn.XLOOKUP($B22478, STANDARDS!$A:$A, STANDARDS!$B:$B,,0,2)</f>
        <v>Unknown Jurassic Fossils, UK</v>
      </c>
      <c r="D22478" t="s">
        <v>2158</v>
      </c>
      <c r="E22478" t="s">
        <v>2175</v>
      </c>
      <c r="J22478" cm="1">
        <f t="array" ref="J22478:L22478">_xlfn.XLOOKUP($C22478, AGE!$A:$A,AGE!$B:$D,,0,2)</f>
        <v>191</v>
      </c>
      <c r="K22478">
        <v>9.9</v>
      </c>
      <c r="L22478" t="str">
        <v xml:space="preserve">GSA 2018 </v>
      </c>
      <c r="M22478" t="s">
        <v>2494</v>
      </c>
      <c r="P22478" t="s">
        <v>2342</v>
      </c>
      <c r="Q22478">
        <v>3.59</v>
      </c>
      <c r="R22478">
        <v>0.1</v>
      </c>
      <c r="U22478" t="s">
        <v>1308</v>
      </c>
      <c r="V22478">
        <v>1</v>
      </c>
      <c r="W22478" t="s">
        <v>2573</v>
      </c>
    </row>
    <row r="22479" spans="1:23" x14ac:dyDescent="0.3">
      <c r="A22479">
        <v>30200</v>
      </c>
      <c r="B22479" s="15" t="s">
        <v>2109</v>
      </c>
      <c r="C22479" t="str">
        <f>_xlfn.XLOOKUP($B22479, STANDARDS!$A:$A, STANDARDS!$B:$B,,0,2)</f>
        <v>Unknown Jurassic Fossils, UK</v>
      </c>
      <c r="D22479" t="s">
        <v>2158</v>
      </c>
      <c r="E22479" t="s">
        <v>2175</v>
      </c>
      <c r="J22479" cm="1">
        <f t="array" ref="J22479:L22479">_xlfn.XLOOKUP($C22479, AGE!$A:$A,AGE!$B:$D,,0,2)</f>
        <v>191</v>
      </c>
      <c r="K22479">
        <v>9.9</v>
      </c>
      <c r="L22479" t="str">
        <v xml:space="preserve">GSA 2018 </v>
      </c>
      <c r="M22479" t="s">
        <v>2494</v>
      </c>
      <c r="P22479" t="s">
        <v>2342</v>
      </c>
      <c r="Q22479">
        <v>3.48</v>
      </c>
      <c r="R22479">
        <v>0.1</v>
      </c>
      <c r="U22479" t="s">
        <v>1308</v>
      </c>
      <c r="V22479">
        <v>1</v>
      </c>
      <c r="W22479" t="s">
        <v>2573</v>
      </c>
    </row>
    <row r="22480" spans="1:23" x14ac:dyDescent="0.3">
      <c r="A22480">
        <v>30201</v>
      </c>
      <c r="B22480" s="15" t="s">
        <v>2109</v>
      </c>
      <c r="C22480" t="str">
        <f>_xlfn.XLOOKUP($B22480, STANDARDS!$A:$A, STANDARDS!$B:$B,,0,2)</f>
        <v>Unknown Jurassic Fossils, UK</v>
      </c>
      <c r="D22480" t="s">
        <v>2158</v>
      </c>
      <c r="E22480" t="s">
        <v>2175</v>
      </c>
      <c r="J22480" cm="1">
        <f t="array" ref="J22480:L22480">_xlfn.XLOOKUP($C22480, AGE!$A:$A,AGE!$B:$D,,0,2)</f>
        <v>191</v>
      </c>
      <c r="K22480">
        <v>9.9</v>
      </c>
      <c r="L22480" t="str">
        <v xml:space="preserve">GSA 2018 </v>
      </c>
      <c r="M22480" t="s">
        <v>2494</v>
      </c>
      <c r="P22480" t="s">
        <v>2342</v>
      </c>
      <c r="Q22480">
        <v>2.11</v>
      </c>
      <c r="R22480">
        <v>0.1</v>
      </c>
      <c r="U22480" t="s">
        <v>1308</v>
      </c>
      <c r="V22480">
        <v>1</v>
      </c>
      <c r="W22480" t="s">
        <v>2573</v>
      </c>
    </row>
    <row r="22481" spans="1:23" x14ac:dyDescent="0.3">
      <c r="A22481">
        <v>30202</v>
      </c>
      <c r="B22481" s="15" t="s">
        <v>2109</v>
      </c>
      <c r="C22481" t="str">
        <f>_xlfn.XLOOKUP($B22481, STANDARDS!$A:$A, STANDARDS!$B:$B,,0,2)</f>
        <v>Unknown Jurassic Fossils, UK</v>
      </c>
      <c r="D22481" t="s">
        <v>2158</v>
      </c>
      <c r="E22481" t="s">
        <v>2175</v>
      </c>
      <c r="J22481" cm="1">
        <f t="array" ref="J22481:L22481">_xlfn.XLOOKUP($C22481, AGE!$A:$A,AGE!$B:$D,,0,2)</f>
        <v>191</v>
      </c>
      <c r="K22481">
        <v>9.9</v>
      </c>
      <c r="L22481" t="str">
        <v xml:space="preserve">GSA 2018 </v>
      </c>
      <c r="M22481" t="s">
        <v>2494</v>
      </c>
      <c r="P22481" t="s">
        <v>2342</v>
      </c>
      <c r="Q22481">
        <v>2.63</v>
      </c>
      <c r="R22481">
        <v>0.1</v>
      </c>
      <c r="U22481" t="s">
        <v>1308</v>
      </c>
      <c r="V22481">
        <v>1</v>
      </c>
      <c r="W22481" t="s">
        <v>2573</v>
      </c>
    </row>
    <row r="22482" spans="1:23" x14ac:dyDescent="0.3">
      <c r="A22482">
        <v>30203</v>
      </c>
      <c r="B22482" s="15" t="s">
        <v>2109</v>
      </c>
      <c r="C22482" t="str">
        <f>_xlfn.XLOOKUP($B22482, STANDARDS!$A:$A, STANDARDS!$B:$B,,0,2)</f>
        <v>Unknown Jurassic Fossils, UK</v>
      </c>
      <c r="D22482" t="s">
        <v>2158</v>
      </c>
      <c r="E22482" t="s">
        <v>2175</v>
      </c>
      <c r="J22482" cm="1">
        <f t="array" ref="J22482:L22482">_xlfn.XLOOKUP($C22482, AGE!$A:$A,AGE!$B:$D,,0,2)</f>
        <v>191</v>
      </c>
      <c r="K22482">
        <v>9.9</v>
      </c>
      <c r="L22482" t="str">
        <v xml:space="preserve">GSA 2018 </v>
      </c>
      <c r="M22482" t="s">
        <v>2497</v>
      </c>
      <c r="P22482" t="s">
        <v>2342</v>
      </c>
      <c r="Q22482">
        <v>2.98</v>
      </c>
      <c r="R22482">
        <v>0.1</v>
      </c>
      <c r="U22482" t="s">
        <v>1308</v>
      </c>
      <c r="V22482">
        <v>1</v>
      </c>
      <c r="W22482" t="s">
        <v>2573</v>
      </c>
    </row>
    <row r="22483" spans="1:23" x14ac:dyDescent="0.3">
      <c r="A22483">
        <v>30204</v>
      </c>
      <c r="B22483" s="15" t="s">
        <v>2109</v>
      </c>
      <c r="C22483" t="str">
        <f>_xlfn.XLOOKUP($B22483, STANDARDS!$A:$A, STANDARDS!$B:$B,,0,2)</f>
        <v>Unknown Jurassic Fossils, UK</v>
      </c>
      <c r="D22483" t="s">
        <v>2158</v>
      </c>
      <c r="E22483" t="s">
        <v>2175</v>
      </c>
      <c r="J22483" cm="1">
        <f t="array" ref="J22483:L22483">_xlfn.XLOOKUP($C22483, AGE!$A:$A,AGE!$B:$D,,0,2)</f>
        <v>191</v>
      </c>
      <c r="K22483">
        <v>9.9</v>
      </c>
      <c r="L22483" t="str">
        <v xml:space="preserve">GSA 2018 </v>
      </c>
      <c r="M22483" t="s">
        <v>2497</v>
      </c>
      <c r="P22483" t="s">
        <v>2342</v>
      </c>
      <c r="Q22483">
        <v>2.2400000000000002</v>
      </c>
      <c r="R22483">
        <v>0.1</v>
      </c>
      <c r="U22483" t="s">
        <v>1308</v>
      </c>
      <c r="V22483">
        <v>1</v>
      </c>
      <c r="W22483" t="s">
        <v>2573</v>
      </c>
    </row>
    <row r="22484" spans="1:23" x14ac:dyDescent="0.3">
      <c r="A22484">
        <v>30205</v>
      </c>
      <c r="B22484" s="15" t="s">
        <v>2109</v>
      </c>
      <c r="C22484" t="str">
        <f>_xlfn.XLOOKUP($B22484, STANDARDS!$A:$A, STANDARDS!$B:$B,,0,2)</f>
        <v>Unknown Jurassic Fossils, UK</v>
      </c>
      <c r="D22484" t="s">
        <v>2158</v>
      </c>
      <c r="E22484" t="s">
        <v>2175</v>
      </c>
      <c r="J22484" cm="1">
        <f t="array" ref="J22484:L22484">_xlfn.XLOOKUP($C22484, AGE!$A:$A,AGE!$B:$D,,0,2)</f>
        <v>191</v>
      </c>
      <c r="K22484">
        <v>9.9</v>
      </c>
      <c r="L22484" t="str">
        <v xml:space="preserve">GSA 2018 </v>
      </c>
      <c r="M22484" t="s">
        <v>2495</v>
      </c>
      <c r="P22484" t="s">
        <v>2342</v>
      </c>
      <c r="Q22484">
        <v>2.57</v>
      </c>
      <c r="R22484">
        <v>0.1</v>
      </c>
      <c r="U22484" t="s">
        <v>1308</v>
      </c>
      <c r="V22484">
        <v>1</v>
      </c>
      <c r="W22484" t="s">
        <v>2573</v>
      </c>
    </row>
    <row r="22485" spans="1:23" x14ac:dyDescent="0.3">
      <c r="A22485">
        <v>30206</v>
      </c>
      <c r="B22485" s="15" t="s">
        <v>2109</v>
      </c>
      <c r="C22485" t="str">
        <f>_xlfn.XLOOKUP($B22485, STANDARDS!$A:$A, STANDARDS!$B:$B,,0,2)</f>
        <v>Unknown Jurassic Fossils, UK</v>
      </c>
      <c r="D22485" t="s">
        <v>2158</v>
      </c>
      <c r="E22485" t="s">
        <v>2175</v>
      </c>
      <c r="J22485" cm="1">
        <f t="array" ref="J22485:L22485">_xlfn.XLOOKUP($C22485, AGE!$A:$A,AGE!$B:$D,,0,2)</f>
        <v>191</v>
      </c>
      <c r="K22485">
        <v>9.9</v>
      </c>
      <c r="L22485" t="str">
        <v xml:space="preserve">GSA 2018 </v>
      </c>
      <c r="M22485" t="s">
        <v>2311</v>
      </c>
      <c r="P22485" t="s">
        <v>2342</v>
      </c>
      <c r="S22485">
        <v>-24.21</v>
      </c>
      <c r="T22485">
        <v>0.1</v>
      </c>
      <c r="U22485" t="s">
        <v>2311</v>
      </c>
      <c r="V22485">
        <v>1</v>
      </c>
      <c r="W22485" t="s">
        <v>2573</v>
      </c>
    </row>
    <row r="22486" spans="1:23" x14ac:dyDescent="0.3">
      <c r="A22486">
        <v>30207</v>
      </c>
      <c r="B22486" s="15" t="s">
        <v>2109</v>
      </c>
      <c r="C22486" t="str">
        <f>_xlfn.XLOOKUP($B22486, STANDARDS!$A:$A, STANDARDS!$B:$B,,0,2)</f>
        <v>Unknown Jurassic Fossils, UK</v>
      </c>
      <c r="D22486" t="s">
        <v>2158</v>
      </c>
      <c r="E22486" t="s">
        <v>2175</v>
      </c>
      <c r="J22486" cm="1">
        <f t="array" ref="J22486:L22486">_xlfn.XLOOKUP($C22486, AGE!$A:$A,AGE!$B:$D,,0,2)</f>
        <v>191</v>
      </c>
      <c r="K22486">
        <v>9.9</v>
      </c>
      <c r="L22486" t="str">
        <v xml:space="preserve">GSA 2018 </v>
      </c>
      <c r="M22486" t="s">
        <v>2494</v>
      </c>
      <c r="P22486" t="s">
        <v>2342</v>
      </c>
      <c r="Q22486">
        <v>3.72</v>
      </c>
      <c r="R22486">
        <v>0.1</v>
      </c>
      <c r="U22486" t="s">
        <v>1308</v>
      </c>
      <c r="V22486">
        <v>1</v>
      </c>
      <c r="W22486" t="s">
        <v>2573</v>
      </c>
    </row>
    <row r="22487" spans="1:23" x14ac:dyDescent="0.3">
      <c r="A22487">
        <v>30208</v>
      </c>
      <c r="B22487" s="15" t="s">
        <v>2109</v>
      </c>
      <c r="C22487" t="str">
        <f>_xlfn.XLOOKUP($B22487, STANDARDS!$A:$A, STANDARDS!$B:$B,,0,2)</f>
        <v>Unknown Jurassic Fossils, UK</v>
      </c>
      <c r="D22487" t="s">
        <v>2158</v>
      </c>
      <c r="E22487" t="s">
        <v>2175</v>
      </c>
      <c r="J22487" cm="1">
        <f t="array" ref="J22487:L22487">_xlfn.XLOOKUP($C22487, AGE!$A:$A,AGE!$B:$D,,0,2)</f>
        <v>191</v>
      </c>
      <c r="K22487">
        <v>9.9</v>
      </c>
      <c r="L22487" t="str">
        <v xml:space="preserve">GSA 2018 </v>
      </c>
      <c r="M22487" t="s">
        <v>2495</v>
      </c>
      <c r="P22487" t="s">
        <v>2342</v>
      </c>
      <c r="Q22487">
        <v>-0.06</v>
      </c>
      <c r="R22487">
        <v>0.1</v>
      </c>
      <c r="U22487" t="s">
        <v>1308</v>
      </c>
      <c r="V22487">
        <v>1</v>
      </c>
      <c r="W22487" t="s">
        <v>2573</v>
      </c>
    </row>
    <row r="22488" spans="1:23" x14ac:dyDescent="0.3">
      <c r="A22488">
        <v>30209</v>
      </c>
      <c r="B22488" s="15" t="s">
        <v>2109</v>
      </c>
      <c r="C22488" t="str">
        <f>_xlfn.XLOOKUP($B22488, STANDARDS!$A:$A, STANDARDS!$B:$B,,0,2)</f>
        <v>Unknown Jurassic Fossils, UK</v>
      </c>
      <c r="D22488" t="s">
        <v>2158</v>
      </c>
      <c r="E22488" t="s">
        <v>2175</v>
      </c>
      <c r="J22488" cm="1">
        <f t="array" ref="J22488:L22488">_xlfn.XLOOKUP($C22488, AGE!$A:$A,AGE!$B:$D,,0,2)</f>
        <v>191</v>
      </c>
      <c r="K22488">
        <v>9.9</v>
      </c>
      <c r="L22488" t="str">
        <v xml:space="preserve">GSA 2018 </v>
      </c>
      <c r="M22488" t="s">
        <v>2494</v>
      </c>
      <c r="P22488" t="s">
        <v>2342</v>
      </c>
      <c r="Q22488">
        <v>3.38</v>
      </c>
      <c r="R22488">
        <v>0.1</v>
      </c>
      <c r="U22488" t="s">
        <v>1308</v>
      </c>
      <c r="V22488">
        <v>1</v>
      </c>
      <c r="W22488" t="s">
        <v>2573</v>
      </c>
    </row>
    <row r="22489" spans="1:23" x14ac:dyDescent="0.3">
      <c r="A22489">
        <v>30210</v>
      </c>
      <c r="B22489" s="15" t="s">
        <v>2109</v>
      </c>
      <c r="C22489" t="str">
        <f>_xlfn.XLOOKUP($B22489, STANDARDS!$A:$A, STANDARDS!$B:$B,,0,2)</f>
        <v>Unknown Jurassic Fossils, UK</v>
      </c>
      <c r="D22489" t="s">
        <v>2158</v>
      </c>
      <c r="E22489" t="s">
        <v>2175</v>
      </c>
      <c r="J22489" cm="1">
        <f t="array" ref="J22489:L22489">_xlfn.XLOOKUP($C22489, AGE!$A:$A,AGE!$B:$D,,0,2)</f>
        <v>191</v>
      </c>
      <c r="K22489">
        <v>9.9</v>
      </c>
      <c r="L22489" t="str">
        <v xml:space="preserve">GSA 2018 </v>
      </c>
      <c r="M22489" t="s">
        <v>2494</v>
      </c>
      <c r="P22489" t="s">
        <v>2342</v>
      </c>
      <c r="Q22489">
        <v>1.31</v>
      </c>
      <c r="R22489">
        <v>0.1</v>
      </c>
      <c r="U22489" t="s">
        <v>1308</v>
      </c>
      <c r="V22489">
        <v>1</v>
      </c>
      <c r="W22489" t="s">
        <v>2573</v>
      </c>
    </row>
    <row r="22490" spans="1:23" x14ac:dyDescent="0.3">
      <c r="A22490">
        <v>30211</v>
      </c>
      <c r="B22490" s="15" t="s">
        <v>2109</v>
      </c>
      <c r="C22490" t="str">
        <f>_xlfn.XLOOKUP($B22490, STANDARDS!$A:$A, STANDARDS!$B:$B,,0,2)</f>
        <v>Unknown Jurassic Fossils, UK</v>
      </c>
      <c r="D22490" t="s">
        <v>2158</v>
      </c>
      <c r="E22490" t="s">
        <v>2175</v>
      </c>
      <c r="J22490" cm="1">
        <f t="array" ref="J22490:L22490">_xlfn.XLOOKUP($C22490, AGE!$A:$A,AGE!$B:$D,,0,2)</f>
        <v>191</v>
      </c>
      <c r="K22490">
        <v>9.9</v>
      </c>
      <c r="L22490" t="str">
        <v xml:space="preserve">GSA 2018 </v>
      </c>
      <c r="M22490" t="s">
        <v>2494</v>
      </c>
      <c r="P22490" t="s">
        <v>2342</v>
      </c>
      <c r="Q22490">
        <v>1.27</v>
      </c>
      <c r="R22490">
        <v>0.1</v>
      </c>
      <c r="U22490" t="s">
        <v>1308</v>
      </c>
      <c r="V22490">
        <v>1</v>
      </c>
      <c r="W22490" t="s">
        <v>2573</v>
      </c>
    </row>
    <row r="22491" spans="1:23" x14ac:dyDescent="0.3">
      <c r="A22491">
        <v>30212</v>
      </c>
      <c r="B22491" s="15" t="s">
        <v>2109</v>
      </c>
      <c r="C22491" t="str">
        <f>_xlfn.XLOOKUP($B22491, STANDARDS!$A:$A, STANDARDS!$B:$B,,0,2)</f>
        <v>Unknown Jurassic Fossils, UK</v>
      </c>
      <c r="D22491" t="s">
        <v>2158</v>
      </c>
      <c r="E22491" t="s">
        <v>2175</v>
      </c>
      <c r="J22491" cm="1">
        <f t="array" ref="J22491:L22491">_xlfn.XLOOKUP($C22491, AGE!$A:$A,AGE!$B:$D,,0,2)</f>
        <v>191</v>
      </c>
      <c r="K22491">
        <v>9.9</v>
      </c>
      <c r="L22491" t="str">
        <v xml:space="preserve">GSA 2018 </v>
      </c>
      <c r="M22491" t="s">
        <v>2495</v>
      </c>
      <c r="P22491" t="s">
        <v>2342</v>
      </c>
      <c r="Q22491">
        <v>0.54</v>
      </c>
      <c r="R22491">
        <v>0.1</v>
      </c>
      <c r="U22491" t="s">
        <v>1308</v>
      </c>
      <c r="V22491">
        <v>1</v>
      </c>
      <c r="W22491" t="s">
        <v>2573</v>
      </c>
    </row>
    <row r="22492" spans="1:23" x14ac:dyDescent="0.3">
      <c r="A22492">
        <v>30213</v>
      </c>
      <c r="B22492" s="15" t="s">
        <v>2109</v>
      </c>
      <c r="C22492" t="str">
        <f>_xlfn.XLOOKUP($B22492, STANDARDS!$A:$A, STANDARDS!$B:$B,,0,2)</f>
        <v>Unknown Jurassic Fossils, UK</v>
      </c>
      <c r="D22492" t="s">
        <v>2158</v>
      </c>
      <c r="E22492" t="s">
        <v>2175</v>
      </c>
      <c r="J22492" cm="1">
        <f t="array" ref="J22492:L22492">_xlfn.XLOOKUP($C22492, AGE!$A:$A,AGE!$B:$D,,0,2)</f>
        <v>191</v>
      </c>
      <c r="K22492">
        <v>9.9</v>
      </c>
      <c r="L22492" t="str">
        <v xml:space="preserve">GSA 2018 </v>
      </c>
      <c r="M22492" t="s">
        <v>2494</v>
      </c>
      <c r="P22492" t="s">
        <v>2342</v>
      </c>
      <c r="Q22492">
        <v>2.35</v>
      </c>
      <c r="R22492">
        <v>0.1</v>
      </c>
      <c r="U22492" t="s">
        <v>1308</v>
      </c>
      <c r="V22492">
        <v>1</v>
      </c>
      <c r="W22492" t="s">
        <v>2573</v>
      </c>
    </row>
    <row r="22493" spans="1:23" x14ac:dyDescent="0.3">
      <c r="A22493">
        <v>30214</v>
      </c>
      <c r="B22493" s="15" t="s">
        <v>2109</v>
      </c>
      <c r="C22493" t="str">
        <f>_xlfn.XLOOKUP($B22493, STANDARDS!$A:$A, STANDARDS!$B:$B,,0,2)</f>
        <v>Unknown Jurassic Fossils, UK</v>
      </c>
      <c r="D22493" t="s">
        <v>2158</v>
      </c>
      <c r="E22493" t="s">
        <v>2175</v>
      </c>
      <c r="J22493" cm="1">
        <f t="array" ref="J22493:L22493">_xlfn.XLOOKUP($C22493, AGE!$A:$A,AGE!$B:$D,,0,2)</f>
        <v>191</v>
      </c>
      <c r="K22493">
        <v>9.9</v>
      </c>
      <c r="L22493" t="str">
        <v xml:space="preserve">GSA 2018 </v>
      </c>
      <c r="M22493" t="s">
        <v>2494</v>
      </c>
      <c r="P22493" t="s">
        <v>2342</v>
      </c>
      <c r="Q22493">
        <v>2.68</v>
      </c>
      <c r="R22493">
        <v>0.1</v>
      </c>
      <c r="U22493" t="s">
        <v>1308</v>
      </c>
      <c r="V22493">
        <v>1</v>
      </c>
      <c r="W22493" t="s">
        <v>2573</v>
      </c>
    </row>
    <row r="22494" spans="1:23" x14ac:dyDescent="0.3">
      <c r="A22494">
        <v>30215</v>
      </c>
      <c r="B22494" s="15" t="s">
        <v>2109</v>
      </c>
      <c r="C22494" t="str">
        <f>_xlfn.XLOOKUP($B22494, STANDARDS!$A:$A, STANDARDS!$B:$B,,0,2)</f>
        <v>Unknown Jurassic Fossils, UK</v>
      </c>
      <c r="D22494" t="s">
        <v>2158</v>
      </c>
      <c r="E22494" t="s">
        <v>2175</v>
      </c>
      <c r="J22494" cm="1">
        <f t="array" ref="J22494:L22494">_xlfn.XLOOKUP($C22494, AGE!$A:$A,AGE!$B:$D,,0,2)</f>
        <v>191</v>
      </c>
      <c r="K22494">
        <v>9.9</v>
      </c>
      <c r="L22494" t="str">
        <v xml:space="preserve">GSA 2018 </v>
      </c>
      <c r="M22494" t="s">
        <v>2494</v>
      </c>
      <c r="P22494" t="s">
        <v>2342</v>
      </c>
      <c r="Q22494">
        <v>2.73</v>
      </c>
      <c r="R22494">
        <v>0.1</v>
      </c>
      <c r="U22494" t="s">
        <v>1308</v>
      </c>
      <c r="V22494">
        <v>1</v>
      </c>
      <c r="W22494" t="s">
        <v>2573</v>
      </c>
    </row>
    <row r="22495" spans="1:23" x14ac:dyDescent="0.3">
      <c r="A22495">
        <v>30216</v>
      </c>
      <c r="B22495" s="15" t="s">
        <v>2109</v>
      </c>
      <c r="C22495" t="str">
        <f>_xlfn.XLOOKUP($B22495, STANDARDS!$A:$A, STANDARDS!$B:$B,,0,2)</f>
        <v>Unknown Jurassic Fossils, UK</v>
      </c>
      <c r="D22495" t="s">
        <v>2158</v>
      </c>
      <c r="E22495" t="s">
        <v>2175</v>
      </c>
      <c r="J22495" cm="1">
        <f t="array" ref="J22495:L22495">_xlfn.XLOOKUP($C22495, AGE!$A:$A,AGE!$B:$D,,0,2)</f>
        <v>191</v>
      </c>
      <c r="K22495">
        <v>9.9</v>
      </c>
      <c r="L22495" t="str">
        <v xml:space="preserve">GSA 2018 </v>
      </c>
      <c r="M22495" t="s">
        <v>2494</v>
      </c>
      <c r="P22495" t="s">
        <v>2342</v>
      </c>
      <c r="Q22495">
        <v>2.4500000000000002</v>
      </c>
      <c r="R22495">
        <v>0.1</v>
      </c>
      <c r="U22495" t="s">
        <v>1308</v>
      </c>
      <c r="V22495">
        <v>1</v>
      </c>
      <c r="W22495" t="s">
        <v>2573</v>
      </c>
    </row>
    <row r="22496" spans="1:23" x14ac:dyDescent="0.3">
      <c r="A22496">
        <v>30217</v>
      </c>
      <c r="B22496" s="15" t="s">
        <v>2109</v>
      </c>
      <c r="C22496" t="str">
        <f>_xlfn.XLOOKUP($B22496, STANDARDS!$A:$A, STANDARDS!$B:$B,,0,2)</f>
        <v>Unknown Jurassic Fossils, UK</v>
      </c>
      <c r="D22496" t="s">
        <v>2158</v>
      </c>
      <c r="E22496" t="s">
        <v>2175</v>
      </c>
      <c r="J22496" cm="1">
        <f t="array" ref="J22496:L22496">_xlfn.XLOOKUP($C22496, AGE!$A:$A,AGE!$B:$D,,0,2)</f>
        <v>191</v>
      </c>
      <c r="K22496">
        <v>9.9</v>
      </c>
      <c r="L22496" t="str">
        <v xml:space="preserve">GSA 2018 </v>
      </c>
      <c r="M22496" t="s">
        <v>2494</v>
      </c>
      <c r="P22496" t="s">
        <v>2342</v>
      </c>
      <c r="Q22496">
        <v>3.47</v>
      </c>
      <c r="R22496">
        <v>0.1</v>
      </c>
      <c r="U22496" t="s">
        <v>1308</v>
      </c>
      <c r="V22496">
        <v>1</v>
      </c>
      <c r="W22496" t="s">
        <v>2573</v>
      </c>
    </row>
    <row r="22497" spans="1:23" x14ac:dyDescent="0.3">
      <c r="A22497">
        <v>30218</v>
      </c>
      <c r="B22497" s="15" t="s">
        <v>2109</v>
      </c>
      <c r="C22497" t="str">
        <f>_xlfn.XLOOKUP($B22497, STANDARDS!$A:$A, STANDARDS!$B:$B,,0,2)</f>
        <v>Unknown Jurassic Fossils, UK</v>
      </c>
      <c r="D22497" t="s">
        <v>2158</v>
      </c>
      <c r="E22497" t="s">
        <v>2175</v>
      </c>
      <c r="J22497" cm="1">
        <f t="array" ref="J22497:L22497">_xlfn.XLOOKUP($C22497, AGE!$A:$A,AGE!$B:$D,,0,2)</f>
        <v>191</v>
      </c>
      <c r="K22497">
        <v>9.9</v>
      </c>
      <c r="L22497" t="str">
        <v xml:space="preserve">GSA 2018 </v>
      </c>
      <c r="M22497" t="s">
        <v>2494</v>
      </c>
      <c r="P22497" t="s">
        <v>2342</v>
      </c>
      <c r="Q22497">
        <v>3.42</v>
      </c>
      <c r="R22497">
        <v>0.1</v>
      </c>
      <c r="U22497" t="s">
        <v>1308</v>
      </c>
      <c r="V22497">
        <v>1</v>
      </c>
      <c r="W22497" t="s">
        <v>2573</v>
      </c>
    </row>
    <row r="22498" spans="1:23" x14ac:dyDescent="0.3">
      <c r="A22498">
        <v>30219</v>
      </c>
      <c r="B22498" s="15" t="s">
        <v>2109</v>
      </c>
      <c r="C22498" t="str">
        <f>_xlfn.XLOOKUP($B22498, STANDARDS!$A:$A, STANDARDS!$B:$B,,0,2)</f>
        <v>Unknown Jurassic Fossils, UK</v>
      </c>
      <c r="D22498" t="s">
        <v>2158</v>
      </c>
      <c r="E22498" t="s">
        <v>2175</v>
      </c>
      <c r="J22498" cm="1">
        <f t="array" ref="J22498:L22498">_xlfn.XLOOKUP($C22498, AGE!$A:$A,AGE!$B:$D,,0,2)</f>
        <v>191</v>
      </c>
      <c r="K22498">
        <v>9.9</v>
      </c>
      <c r="L22498" t="str">
        <v xml:space="preserve">GSA 2018 </v>
      </c>
      <c r="M22498" t="s">
        <v>2494</v>
      </c>
      <c r="P22498" t="s">
        <v>2342</v>
      </c>
      <c r="Q22498">
        <v>2.1</v>
      </c>
      <c r="R22498">
        <v>0.1</v>
      </c>
      <c r="U22498" t="s">
        <v>1308</v>
      </c>
      <c r="V22498">
        <v>1</v>
      </c>
      <c r="W22498" t="s">
        <v>2573</v>
      </c>
    </row>
    <row r="22499" spans="1:23" x14ac:dyDescent="0.3">
      <c r="A22499">
        <v>30220</v>
      </c>
      <c r="B22499" s="15" t="s">
        <v>2109</v>
      </c>
      <c r="C22499" t="str">
        <f>_xlfn.XLOOKUP($B22499, STANDARDS!$A:$A, STANDARDS!$B:$B,,0,2)</f>
        <v>Unknown Jurassic Fossils, UK</v>
      </c>
      <c r="D22499" t="s">
        <v>2158</v>
      </c>
      <c r="E22499" t="s">
        <v>2175</v>
      </c>
      <c r="J22499" cm="1">
        <f t="array" ref="J22499:L22499">_xlfn.XLOOKUP($C22499, AGE!$A:$A,AGE!$B:$D,,0,2)</f>
        <v>191</v>
      </c>
      <c r="K22499">
        <v>9.9</v>
      </c>
      <c r="L22499" t="str">
        <v xml:space="preserve">GSA 2018 </v>
      </c>
      <c r="M22499" t="s">
        <v>2494</v>
      </c>
      <c r="P22499" t="s">
        <v>2342</v>
      </c>
      <c r="Q22499">
        <v>3.01</v>
      </c>
      <c r="R22499">
        <v>0.1</v>
      </c>
      <c r="U22499" t="s">
        <v>1308</v>
      </c>
      <c r="V22499">
        <v>1</v>
      </c>
      <c r="W22499" t="s">
        <v>2573</v>
      </c>
    </row>
    <row r="22500" spans="1:23" x14ac:dyDescent="0.3">
      <c r="A22500">
        <v>30221</v>
      </c>
      <c r="B22500" s="15" t="s">
        <v>2109</v>
      </c>
      <c r="C22500" t="str">
        <f>_xlfn.XLOOKUP($B22500, STANDARDS!$A:$A, STANDARDS!$B:$B,,0,2)</f>
        <v>Unknown Jurassic Fossils, UK</v>
      </c>
      <c r="D22500" t="s">
        <v>2158</v>
      </c>
      <c r="E22500" t="s">
        <v>2175</v>
      </c>
      <c r="J22500" cm="1">
        <f t="array" ref="J22500:L22500">_xlfn.XLOOKUP($C22500, AGE!$A:$A,AGE!$B:$D,,0,2)</f>
        <v>191</v>
      </c>
      <c r="K22500">
        <v>9.9</v>
      </c>
      <c r="L22500" t="str">
        <v xml:space="preserve">GSA 2018 </v>
      </c>
      <c r="M22500" t="s">
        <v>2494</v>
      </c>
      <c r="P22500" t="s">
        <v>2342</v>
      </c>
      <c r="Q22500">
        <v>1.7</v>
      </c>
      <c r="R22500">
        <v>0.1</v>
      </c>
      <c r="U22500" t="s">
        <v>1308</v>
      </c>
      <c r="V22500">
        <v>1</v>
      </c>
      <c r="W22500" t="s">
        <v>2573</v>
      </c>
    </row>
    <row r="22501" spans="1:23" x14ac:dyDescent="0.3">
      <c r="A22501">
        <v>30222</v>
      </c>
      <c r="B22501" s="15" t="s">
        <v>2109</v>
      </c>
      <c r="C22501" t="str">
        <f>_xlfn.XLOOKUP($B22501, STANDARDS!$A:$A, STANDARDS!$B:$B,,0,2)</f>
        <v>Unknown Jurassic Fossils, UK</v>
      </c>
      <c r="D22501" t="s">
        <v>2158</v>
      </c>
      <c r="E22501" t="s">
        <v>2175</v>
      </c>
      <c r="J22501" cm="1">
        <f t="array" ref="J22501:L22501">_xlfn.XLOOKUP($C22501, AGE!$A:$A,AGE!$B:$D,,0,2)</f>
        <v>191</v>
      </c>
      <c r="K22501">
        <v>9.9</v>
      </c>
      <c r="L22501" t="str">
        <v xml:space="preserve">GSA 2018 </v>
      </c>
      <c r="M22501" t="s">
        <v>2494</v>
      </c>
      <c r="P22501" t="s">
        <v>2342</v>
      </c>
      <c r="Q22501">
        <v>2.09</v>
      </c>
      <c r="R22501">
        <v>0.1</v>
      </c>
      <c r="U22501" t="s">
        <v>1308</v>
      </c>
      <c r="V22501">
        <v>1</v>
      </c>
      <c r="W22501" t="s">
        <v>2573</v>
      </c>
    </row>
    <row r="22502" spans="1:23" x14ac:dyDescent="0.3">
      <c r="A22502">
        <v>30223</v>
      </c>
      <c r="B22502" s="15" t="s">
        <v>2109</v>
      </c>
      <c r="C22502" t="str">
        <f>_xlfn.XLOOKUP($B22502, STANDARDS!$A:$A, STANDARDS!$B:$B,,0,2)</f>
        <v>Unknown Jurassic Fossils, UK</v>
      </c>
      <c r="D22502" t="s">
        <v>2158</v>
      </c>
      <c r="E22502" t="s">
        <v>2175</v>
      </c>
      <c r="J22502" cm="1">
        <f t="array" ref="J22502:L22502">_xlfn.XLOOKUP($C22502, AGE!$A:$A,AGE!$B:$D,,0,2)</f>
        <v>191</v>
      </c>
      <c r="K22502">
        <v>9.9</v>
      </c>
      <c r="L22502" t="str">
        <v xml:space="preserve">GSA 2018 </v>
      </c>
      <c r="M22502" t="s">
        <v>2494</v>
      </c>
      <c r="P22502" t="s">
        <v>2342</v>
      </c>
      <c r="Q22502">
        <v>1.83</v>
      </c>
      <c r="R22502">
        <v>0.1</v>
      </c>
      <c r="U22502" t="s">
        <v>1308</v>
      </c>
      <c r="V22502">
        <v>1</v>
      </c>
      <c r="W22502" t="s">
        <v>2573</v>
      </c>
    </row>
    <row r="22503" spans="1:23" x14ac:dyDescent="0.3">
      <c r="A22503">
        <v>30224</v>
      </c>
      <c r="B22503" s="15" t="s">
        <v>2109</v>
      </c>
      <c r="C22503" t="str">
        <f>_xlfn.XLOOKUP($B22503, STANDARDS!$A:$A, STANDARDS!$B:$B,,0,2)</f>
        <v>Unknown Jurassic Fossils, UK</v>
      </c>
      <c r="D22503" t="s">
        <v>2158</v>
      </c>
      <c r="E22503" t="s">
        <v>2175</v>
      </c>
      <c r="J22503" cm="1">
        <f t="array" ref="J22503:L22503">_xlfn.XLOOKUP($C22503, AGE!$A:$A,AGE!$B:$D,,0,2)</f>
        <v>191</v>
      </c>
      <c r="K22503">
        <v>9.9</v>
      </c>
      <c r="L22503" t="str">
        <v xml:space="preserve">GSA 2018 </v>
      </c>
      <c r="M22503" t="s">
        <v>2495</v>
      </c>
      <c r="P22503" t="s">
        <v>2342</v>
      </c>
      <c r="Q22503">
        <v>1.47</v>
      </c>
      <c r="R22503">
        <v>0.1</v>
      </c>
      <c r="U22503" t="s">
        <v>1308</v>
      </c>
      <c r="V22503">
        <v>1</v>
      </c>
      <c r="W22503" t="s">
        <v>2573</v>
      </c>
    </row>
    <row r="22504" spans="1:23" x14ac:dyDescent="0.3">
      <c r="A22504">
        <v>30225</v>
      </c>
      <c r="B22504" s="15" t="s">
        <v>2109</v>
      </c>
      <c r="C22504" t="str">
        <f>_xlfn.XLOOKUP($B22504, STANDARDS!$A:$A, STANDARDS!$B:$B,,0,2)</f>
        <v>Unknown Jurassic Fossils, UK</v>
      </c>
      <c r="D22504" t="s">
        <v>2158</v>
      </c>
      <c r="E22504" t="s">
        <v>2175</v>
      </c>
      <c r="J22504" cm="1">
        <f t="array" ref="J22504:L22504">_xlfn.XLOOKUP($C22504, AGE!$A:$A,AGE!$B:$D,,0,2)</f>
        <v>191</v>
      </c>
      <c r="K22504">
        <v>9.9</v>
      </c>
      <c r="L22504" t="str">
        <v xml:space="preserve">GSA 2018 </v>
      </c>
      <c r="M22504" t="s">
        <v>2494</v>
      </c>
      <c r="P22504" t="s">
        <v>2342</v>
      </c>
      <c r="Q22504">
        <v>2.21</v>
      </c>
      <c r="R22504">
        <v>0.1</v>
      </c>
      <c r="U22504" t="s">
        <v>1308</v>
      </c>
      <c r="V22504">
        <v>1</v>
      </c>
      <c r="W22504" t="s">
        <v>2573</v>
      </c>
    </row>
    <row r="22505" spans="1:23" x14ac:dyDescent="0.3">
      <c r="A22505">
        <v>30226</v>
      </c>
      <c r="B22505" s="15" t="s">
        <v>2109</v>
      </c>
      <c r="C22505" t="str">
        <f>_xlfn.XLOOKUP($B22505, STANDARDS!$A:$A, STANDARDS!$B:$B,,0,2)</f>
        <v>Unknown Jurassic Fossils, UK</v>
      </c>
      <c r="D22505" t="s">
        <v>2158</v>
      </c>
      <c r="E22505" t="s">
        <v>2175</v>
      </c>
      <c r="J22505" cm="1">
        <f t="array" ref="J22505:L22505">_xlfn.XLOOKUP($C22505, AGE!$A:$A,AGE!$B:$D,,0,2)</f>
        <v>191</v>
      </c>
      <c r="K22505">
        <v>9.9</v>
      </c>
      <c r="L22505" t="str">
        <v xml:space="preserve">GSA 2018 </v>
      </c>
      <c r="M22505" t="s">
        <v>2495</v>
      </c>
      <c r="P22505" t="s">
        <v>2342</v>
      </c>
      <c r="Q22505">
        <v>2.4500000000000002</v>
      </c>
      <c r="R22505">
        <v>0.1</v>
      </c>
      <c r="U22505" t="s">
        <v>1308</v>
      </c>
      <c r="V22505">
        <v>1</v>
      </c>
      <c r="W22505" t="s">
        <v>2573</v>
      </c>
    </row>
    <row r="22506" spans="1:23" x14ac:dyDescent="0.3">
      <c r="A22506">
        <v>30227</v>
      </c>
      <c r="B22506" s="15" t="s">
        <v>2109</v>
      </c>
      <c r="C22506" t="str">
        <f>_xlfn.XLOOKUP($B22506, STANDARDS!$A:$A, STANDARDS!$B:$B,,0,2)</f>
        <v>Unknown Jurassic Fossils, UK</v>
      </c>
      <c r="D22506" t="s">
        <v>2158</v>
      </c>
      <c r="E22506" t="s">
        <v>2175</v>
      </c>
      <c r="J22506" cm="1">
        <f t="array" ref="J22506:L22506">_xlfn.XLOOKUP($C22506, AGE!$A:$A,AGE!$B:$D,,0,2)</f>
        <v>191</v>
      </c>
      <c r="K22506">
        <v>9.9</v>
      </c>
      <c r="L22506" t="str">
        <v xml:space="preserve">GSA 2018 </v>
      </c>
      <c r="M22506" t="s">
        <v>2495</v>
      </c>
      <c r="P22506" t="s">
        <v>2342</v>
      </c>
      <c r="Q22506">
        <v>2.38</v>
      </c>
      <c r="R22506">
        <v>0.1</v>
      </c>
      <c r="U22506" t="s">
        <v>1308</v>
      </c>
      <c r="V22506">
        <v>1</v>
      </c>
      <c r="W22506" t="s">
        <v>2573</v>
      </c>
    </row>
    <row r="22507" spans="1:23" x14ac:dyDescent="0.3">
      <c r="A22507">
        <v>30228</v>
      </c>
      <c r="B22507" s="15" t="s">
        <v>2109</v>
      </c>
      <c r="C22507" t="str">
        <f>_xlfn.XLOOKUP($B22507, STANDARDS!$A:$A, STANDARDS!$B:$B,,0,2)</f>
        <v>Unknown Jurassic Fossils, UK</v>
      </c>
      <c r="D22507" t="s">
        <v>2158</v>
      </c>
      <c r="E22507" t="s">
        <v>2175</v>
      </c>
      <c r="J22507" cm="1">
        <f t="array" ref="J22507:L22507">_xlfn.XLOOKUP($C22507, AGE!$A:$A,AGE!$B:$D,,0,2)</f>
        <v>191</v>
      </c>
      <c r="K22507">
        <v>9.9</v>
      </c>
      <c r="L22507" t="str">
        <v xml:space="preserve">GSA 2018 </v>
      </c>
      <c r="M22507" t="s">
        <v>2311</v>
      </c>
      <c r="P22507" t="s">
        <v>2342</v>
      </c>
      <c r="S22507">
        <v>-25.11</v>
      </c>
      <c r="T22507">
        <v>0.1</v>
      </c>
      <c r="U22507" t="s">
        <v>2311</v>
      </c>
      <c r="V22507">
        <v>1</v>
      </c>
      <c r="W22507" t="s">
        <v>2573</v>
      </c>
    </row>
    <row r="22508" spans="1:23" x14ac:dyDescent="0.3">
      <c r="A22508">
        <v>30229</v>
      </c>
      <c r="B22508" s="15" t="s">
        <v>2109</v>
      </c>
      <c r="C22508" t="str">
        <f>_xlfn.XLOOKUP($B22508, STANDARDS!$A:$A, STANDARDS!$B:$B,,0,2)</f>
        <v>Unknown Jurassic Fossils, UK</v>
      </c>
      <c r="D22508" t="s">
        <v>2158</v>
      </c>
      <c r="E22508" t="s">
        <v>2175</v>
      </c>
      <c r="J22508" cm="1">
        <f t="array" ref="J22508:L22508">_xlfn.XLOOKUP($C22508, AGE!$A:$A,AGE!$B:$D,,0,2)</f>
        <v>191</v>
      </c>
      <c r="K22508">
        <v>9.9</v>
      </c>
      <c r="L22508" t="str">
        <v xml:space="preserve">GSA 2018 </v>
      </c>
      <c r="M22508" t="s">
        <v>2311</v>
      </c>
      <c r="P22508" t="s">
        <v>2342</v>
      </c>
      <c r="S22508">
        <v>-25.36</v>
      </c>
      <c r="T22508">
        <v>0.1</v>
      </c>
      <c r="U22508" t="s">
        <v>2311</v>
      </c>
      <c r="V22508">
        <v>1</v>
      </c>
      <c r="W22508" t="s">
        <v>2573</v>
      </c>
    </row>
    <row r="22509" spans="1:23" x14ac:dyDescent="0.3">
      <c r="A22509">
        <v>30230</v>
      </c>
      <c r="B22509" s="15" t="s">
        <v>2109</v>
      </c>
      <c r="C22509" t="str">
        <f>_xlfn.XLOOKUP($B22509, STANDARDS!$A:$A, STANDARDS!$B:$B,,0,2)</f>
        <v>Unknown Jurassic Fossils, UK</v>
      </c>
      <c r="D22509" t="s">
        <v>2158</v>
      </c>
      <c r="E22509" t="s">
        <v>2175</v>
      </c>
      <c r="J22509" cm="1">
        <f t="array" ref="J22509:L22509">_xlfn.XLOOKUP($C22509, AGE!$A:$A,AGE!$B:$D,,0,2)</f>
        <v>191</v>
      </c>
      <c r="K22509">
        <v>9.9</v>
      </c>
      <c r="L22509" t="str">
        <v xml:space="preserve">GSA 2018 </v>
      </c>
      <c r="M22509" t="s">
        <v>2311</v>
      </c>
      <c r="P22509" t="s">
        <v>2342</v>
      </c>
      <c r="S22509">
        <v>-22.86</v>
      </c>
      <c r="T22509">
        <v>0.1</v>
      </c>
      <c r="U22509" t="s">
        <v>2311</v>
      </c>
      <c r="V22509">
        <v>1</v>
      </c>
      <c r="W22509" t="s">
        <v>2573</v>
      </c>
    </row>
    <row r="22510" spans="1:23" x14ac:dyDescent="0.3">
      <c r="A22510">
        <v>30231</v>
      </c>
      <c r="B22510" s="15" t="s">
        <v>2109</v>
      </c>
      <c r="C22510" t="str">
        <f>_xlfn.XLOOKUP($B22510, STANDARDS!$A:$A, STANDARDS!$B:$B,,0,2)</f>
        <v>Unknown Jurassic Fossils, UK</v>
      </c>
      <c r="D22510" t="s">
        <v>2158</v>
      </c>
      <c r="E22510" t="s">
        <v>2175</v>
      </c>
      <c r="J22510" cm="1">
        <f t="array" ref="J22510:L22510">_xlfn.XLOOKUP($C22510, AGE!$A:$A,AGE!$B:$D,,0,2)</f>
        <v>191</v>
      </c>
      <c r="K22510">
        <v>9.9</v>
      </c>
      <c r="L22510" t="str">
        <v xml:space="preserve">GSA 2018 </v>
      </c>
      <c r="M22510" t="s">
        <v>2311</v>
      </c>
      <c r="P22510" t="s">
        <v>2342</v>
      </c>
      <c r="S22510">
        <v>-24.84</v>
      </c>
      <c r="T22510">
        <v>0.1</v>
      </c>
      <c r="U22510" t="s">
        <v>2311</v>
      </c>
      <c r="V22510">
        <v>1</v>
      </c>
      <c r="W22510" t="s">
        <v>2573</v>
      </c>
    </row>
    <row r="22511" spans="1:23" x14ac:dyDescent="0.3">
      <c r="A22511">
        <v>30232</v>
      </c>
      <c r="B22511" s="15" t="s">
        <v>2109</v>
      </c>
      <c r="C22511" t="str">
        <f>_xlfn.XLOOKUP($B22511, STANDARDS!$A:$A, STANDARDS!$B:$B,,0,2)</f>
        <v>Unknown Jurassic Fossils, UK</v>
      </c>
      <c r="D22511" t="s">
        <v>2158</v>
      </c>
      <c r="E22511" t="s">
        <v>2175</v>
      </c>
      <c r="J22511" cm="1">
        <f t="array" ref="J22511:L22511">_xlfn.XLOOKUP($C22511, AGE!$A:$A,AGE!$B:$D,,0,2)</f>
        <v>191</v>
      </c>
      <c r="K22511">
        <v>9.9</v>
      </c>
      <c r="L22511" t="str">
        <v xml:space="preserve">GSA 2018 </v>
      </c>
      <c r="M22511" t="s">
        <v>2495</v>
      </c>
      <c r="P22511" t="s">
        <v>2342</v>
      </c>
      <c r="Q22511">
        <v>2.4900000000000002</v>
      </c>
      <c r="R22511">
        <v>0.1</v>
      </c>
      <c r="U22511" t="s">
        <v>1308</v>
      </c>
      <c r="V22511">
        <v>1</v>
      </c>
      <c r="W22511" t="s">
        <v>2573</v>
      </c>
    </row>
    <row r="22512" spans="1:23" x14ac:dyDescent="0.3">
      <c r="A22512">
        <v>30233</v>
      </c>
      <c r="B22512" s="15" t="s">
        <v>2109</v>
      </c>
      <c r="C22512" t="str">
        <f>_xlfn.XLOOKUP($B22512, STANDARDS!$A:$A, STANDARDS!$B:$B,,0,2)</f>
        <v>Unknown Jurassic Fossils, UK</v>
      </c>
      <c r="D22512" t="s">
        <v>2158</v>
      </c>
      <c r="E22512" t="s">
        <v>2175</v>
      </c>
      <c r="J22512" cm="1">
        <f t="array" ref="J22512:L22512">_xlfn.XLOOKUP($C22512, AGE!$A:$A,AGE!$B:$D,,0,2)</f>
        <v>191</v>
      </c>
      <c r="K22512">
        <v>9.9</v>
      </c>
      <c r="L22512" t="str">
        <v xml:space="preserve">GSA 2018 </v>
      </c>
      <c r="M22512" t="s">
        <v>2494</v>
      </c>
      <c r="P22512" t="s">
        <v>2342</v>
      </c>
      <c r="Q22512">
        <v>3.84</v>
      </c>
      <c r="R22512">
        <v>0.1</v>
      </c>
      <c r="U22512" t="s">
        <v>1308</v>
      </c>
      <c r="V22512">
        <v>1</v>
      </c>
      <c r="W22512" t="s">
        <v>2573</v>
      </c>
    </row>
    <row r="22513" spans="1:23" x14ac:dyDescent="0.3">
      <c r="A22513">
        <v>30234</v>
      </c>
      <c r="B22513" s="15" t="s">
        <v>2109</v>
      </c>
      <c r="C22513" t="str">
        <f>_xlfn.XLOOKUP($B22513, STANDARDS!$A:$A, STANDARDS!$B:$B,,0,2)</f>
        <v>Unknown Jurassic Fossils, UK</v>
      </c>
      <c r="D22513" t="s">
        <v>2158</v>
      </c>
      <c r="E22513" t="s">
        <v>2175</v>
      </c>
      <c r="J22513" cm="1">
        <f t="array" ref="J22513:L22513">_xlfn.XLOOKUP($C22513, AGE!$A:$A,AGE!$B:$D,,0,2)</f>
        <v>191</v>
      </c>
      <c r="K22513">
        <v>9.9</v>
      </c>
      <c r="L22513" t="str">
        <v xml:space="preserve">GSA 2018 </v>
      </c>
      <c r="M22513" t="s">
        <v>2494</v>
      </c>
      <c r="P22513" t="s">
        <v>2342</v>
      </c>
      <c r="Q22513">
        <v>2.65</v>
      </c>
      <c r="R22513">
        <v>0.1</v>
      </c>
      <c r="U22513" t="s">
        <v>1308</v>
      </c>
      <c r="V22513">
        <v>1</v>
      </c>
      <c r="W22513" t="s">
        <v>2573</v>
      </c>
    </row>
    <row r="22514" spans="1:23" x14ac:dyDescent="0.3">
      <c r="A22514">
        <v>30235</v>
      </c>
      <c r="B22514" s="15" t="s">
        <v>2109</v>
      </c>
      <c r="C22514" t="str">
        <f>_xlfn.XLOOKUP($B22514, STANDARDS!$A:$A, STANDARDS!$B:$B,,0,2)</f>
        <v>Unknown Jurassic Fossils, UK</v>
      </c>
      <c r="D22514" t="s">
        <v>2158</v>
      </c>
      <c r="E22514" t="s">
        <v>2175</v>
      </c>
      <c r="J22514" cm="1">
        <f t="array" ref="J22514:L22514">_xlfn.XLOOKUP($C22514, AGE!$A:$A,AGE!$B:$D,,0,2)</f>
        <v>191</v>
      </c>
      <c r="K22514">
        <v>9.9</v>
      </c>
      <c r="L22514" t="str">
        <v xml:space="preserve">GSA 2018 </v>
      </c>
      <c r="M22514" t="s">
        <v>2498</v>
      </c>
      <c r="P22514" t="s">
        <v>2342</v>
      </c>
      <c r="Q22514">
        <v>1.99</v>
      </c>
      <c r="R22514">
        <v>0.1</v>
      </c>
      <c r="U22514" t="s">
        <v>1308</v>
      </c>
      <c r="V22514">
        <v>1</v>
      </c>
      <c r="W22514" t="s">
        <v>2573</v>
      </c>
    </row>
    <row r="22515" spans="1:23" x14ac:dyDescent="0.3">
      <c r="A22515">
        <v>30236</v>
      </c>
      <c r="B22515" s="15" t="s">
        <v>2109</v>
      </c>
      <c r="C22515" t="str">
        <f>_xlfn.XLOOKUP($B22515, STANDARDS!$A:$A, STANDARDS!$B:$B,,0,2)</f>
        <v>Unknown Jurassic Fossils, UK</v>
      </c>
      <c r="D22515" t="s">
        <v>2158</v>
      </c>
      <c r="E22515" t="s">
        <v>2175</v>
      </c>
      <c r="J22515" cm="1">
        <f t="array" ref="J22515:L22515">_xlfn.XLOOKUP($C22515, AGE!$A:$A,AGE!$B:$D,,0,2)</f>
        <v>191</v>
      </c>
      <c r="K22515">
        <v>9.9</v>
      </c>
      <c r="L22515" t="str">
        <v xml:space="preserve">GSA 2018 </v>
      </c>
      <c r="M22515" t="s">
        <v>2494</v>
      </c>
      <c r="P22515" t="s">
        <v>2342</v>
      </c>
      <c r="Q22515">
        <v>2.41</v>
      </c>
      <c r="R22515">
        <v>0.1</v>
      </c>
      <c r="U22515" t="s">
        <v>1308</v>
      </c>
      <c r="V22515">
        <v>1</v>
      </c>
      <c r="W22515" t="s">
        <v>2573</v>
      </c>
    </row>
    <row r="22516" spans="1:23" x14ac:dyDescent="0.3">
      <c r="A22516">
        <v>30237</v>
      </c>
      <c r="B22516" s="15" t="s">
        <v>2109</v>
      </c>
      <c r="C22516" t="str">
        <f>_xlfn.XLOOKUP($B22516, STANDARDS!$A:$A, STANDARDS!$B:$B,,0,2)</f>
        <v>Unknown Jurassic Fossils, UK</v>
      </c>
      <c r="D22516" t="s">
        <v>2158</v>
      </c>
      <c r="E22516" t="s">
        <v>2175</v>
      </c>
      <c r="J22516" cm="1">
        <f t="array" ref="J22516:L22516">_xlfn.XLOOKUP($C22516, AGE!$A:$A,AGE!$B:$D,,0,2)</f>
        <v>191</v>
      </c>
      <c r="K22516">
        <v>9.9</v>
      </c>
      <c r="L22516" t="str">
        <v xml:space="preserve">GSA 2018 </v>
      </c>
      <c r="M22516" t="s">
        <v>2498</v>
      </c>
      <c r="P22516" t="s">
        <v>2342</v>
      </c>
      <c r="Q22516">
        <v>1.1399999999999999</v>
      </c>
      <c r="R22516">
        <v>0.1</v>
      </c>
      <c r="U22516" t="s">
        <v>1308</v>
      </c>
      <c r="V22516">
        <v>1</v>
      </c>
      <c r="W22516" t="s">
        <v>2573</v>
      </c>
    </row>
    <row r="22517" spans="1:23" x14ac:dyDescent="0.3">
      <c r="A22517">
        <v>30238</v>
      </c>
      <c r="B22517" s="15" t="s">
        <v>2109</v>
      </c>
      <c r="C22517" t="str">
        <f>_xlfn.XLOOKUP($B22517, STANDARDS!$A:$A, STANDARDS!$B:$B,,0,2)</f>
        <v>Unknown Jurassic Fossils, UK</v>
      </c>
      <c r="D22517" t="s">
        <v>2158</v>
      </c>
      <c r="E22517" t="s">
        <v>2175</v>
      </c>
      <c r="J22517" cm="1">
        <f t="array" ref="J22517:L22517">_xlfn.XLOOKUP($C22517, AGE!$A:$A,AGE!$B:$D,,0,2)</f>
        <v>191</v>
      </c>
      <c r="K22517">
        <v>9.9</v>
      </c>
      <c r="L22517" t="str">
        <v xml:space="preserve">GSA 2018 </v>
      </c>
      <c r="M22517" t="s">
        <v>2495</v>
      </c>
      <c r="P22517" t="s">
        <v>2342</v>
      </c>
      <c r="Q22517">
        <v>2.02</v>
      </c>
      <c r="R22517">
        <v>0.1</v>
      </c>
      <c r="U22517" t="s">
        <v>1308</v>
      </c>
      <c r="V22517">
        <v>1</v>
      </c>
      <c r="W22517" t="s">
        <v>2573</v>
      </c>
    </row>
    <row r="22518" spans="1:23" x14ac:dyDescent="0.3">
      <c r="A22518">
        <v>30239</v>
      </c>
      <c r="B22518" s="15" t="s">
        <v>2109</v>
      </c>
      <c r="C22518" t="str">
        <f>_xlfn.XLOOKUP($B22518, STANDARDS!$A:$A, STANDARDS!$B:$B,,0,2)</f>
        <v>Unknown Jurassic Fossils, UK</v>
      </c>
      <c r="D22518" t="s">
        <v>2158</v>
      </c>
      <c r="E22518" t="s">
        <v>2175</v>
      </c>
      <c r="J22518" cm="1">
        <f t="array" ref="J22518:L22518">_xlfn.XLOOKUP($C22518, AGE!$A:$A,AGE!$B:$D,,0,2)</f>
        <v>191</v>
      </c>
      <c r="K22518">
        <v>9.9</v>
      </c>
      <c r="L22518" t="str">
        <v xml:space="preserve">GSA 2018 </v>
      </c>
      <c r="M22518" t="s">
        <v>2311</v>
      </c>
      <c r="P22518" t="s">
        <v>2342</v>
      </c>
      <c r="S22518">
        <v>-25.68</v>
      </c>
      <c r="T22518">
        <v>0.1</v>
      </c>
      <c r="U22518" t="s">
        <v>2311</v>
      </c>
      <c r="V22518">
        <v>1</v>
      </c>
      <c r="W22518" t="s">
        <v>2573</v>
      </c>
    </row>
    <row r="22519" spans="1:23" x14ac:dyDescent="0.3">
      <c r="A22519">
        <v>30240</v>
      </c>
      <c r="B22519" s="15" t="s">
        <v>2109</v>
      </c>
      <c r="C22519" t="str">
        <f>_xlfn.XLOOKUP($B22519, STANDARDS!$A:$A, STANDARDS!$B:$B,,0,2)</f>
        <v>Unknown Jurassic Fossils, UK</v>
      </c>
      <c r="D22519" t="s">
        <v>2158</v>
      </c>
      <c r="E22519" t="s">
        <v>2175</v>
      </c>
      <c r="J22519" cm="1">
        <f t="array" ref="J22519:L22519">_xlfn.XLOOKUP($C22519, AGE!$A:$A,AGE!$B:$D,,0,2)</f>
        <v>191</v>
      </c>
      <c r="K22519">
        <v>9.9</v>
      </c>
      <c r="L22519" t="str">
        <v xml:space="preserve">GSA 2018 </v>
      </c>
      <c r="M22519" t="s">
        <v>2311</v>
      </c>
      <c r="P22519" t="s">
        <v>2342</v>
      </c>
      <c r="S22519">
        <v>-25.86</v>
      </c>
      <c r="T22519">
        <v>0.1</v>
      </c>
      <c r="U22519" t="s">
        <v>2311</v>
      </c>
      <c r="V22519">
        <v>1</v>
      </c>
      <c r="W22519" t="s">
        <v>2573</v>
      </c>
    </row>
    <row r="22520" spans="1:23" x14ac:dyDescent="0.3">
      <c r="A22520">
        <v>30241</v>
      </c>
      <c r="B22520" s="15" t="s">
        <v>2109</v>
      </c>
      <c r="C22520" t="str">
        <f>_xlfn.XLOOKUP($B22520, STANDARDS!$A:$A, STANDARDS!$B:$B,,0,2)</f>
        <v>Unknown Jurassic Fossils, UK</v>
      </c>
      <c r="D22520" t="s">
        <v>2158</v>
      </c>
      <c r="E22520" t="s">
        <v>2175</v>
      </c>
      <c r="J22520" cm="1">
        <f t="array" ref="J22520:L22520">_xlfn.XLOOKUP($C22520, AGE!$A:$A,AGE!$B:$D,,0,2)</f>
        <v>191</v>
      </c>
      <c r="K22520">
        <v>9.9</v>
      </c>
      <c r="L22520" t="str">
        <v xml:space="preserve">GSA 2018 </v>
      </c>
      <c r="M22520" t="s">
        <v>2311</v>
      </c>
      <c r="P22520" t="s">
        <v>2342</v>
      </c>
      <c r="S22520">
        <v>-25.75</v>
      </c>
      <c r="T22520">
        <v>0.1</v>
      </c>
      <c r="U22520" t="s">
        <v>2311</v>
      </c>
      <c r="V22520">
        <v>1</v>
      </c>
      <c r="W22520" t="s">
        <v>2573</v>
      </c>
    </row>
    <row r="22521" spans="1:23" x14ac:dyDescent="0.3">
      <c r="A22521">
        <v>30242</v>
      </c>
      <c r="B22521" s="15" t="s">
        <v>2109</v>
      </c>
      <c r="C22521" t="str">
        <f>_xlfn.XLOOKUP($B22521, STANDARDS!$A:$A, STANDARDS!$B:$B,,0,2)</f>
        <v>Unknown Jurassic Fossils, UK</v>
      </c>
      <c r="D22521" t="s">
        <v>2158</v>
      </c>
      <c r="E22521" t="s">
        <v>2175</v>
      </c>
      <c r="J22521" cm="1">
        <f t="array" ref="J22521:L22521">_xlfn.XLOOKUP($C22521, AGE!$A:$A,AGE!$B:$D,,0,2)</f>
        <v>191</v>
      </c>
      <c r="K22521">
        <v>9.9</v>
      </c>
      <c r="L22521" t="str">
        <v xml:space="preserve">GSA 2018 </v>
      </c>
      <c r="M22521" t="s">
        <v>2311</v>
      </c>
      <c r="P22521" t="s">
        <v>2342</v>
      </c>
      <c r="S22521">
        <v>-25.6</v>
      </c>
      <c r="T22521">
        <v>0.1</v>
      </c>
      <c r="U22521" t="s">
        <v>2311</v>
      </c>
      <c r="V22521">
        <v>1</v>
      </c>
      <c r="W22521" t="s">
        <v>2573</v>
      </c>
    </row>
    <row r="22522" spans="1:23" x14ac:dyDescent="0.3">
      <c r="A22522">
        <v>30243</v>
      </c>
      <c r="B22522" s="15" t="s">
        <v>2109</v>
      </c>
      <c r="C22522" t="str">
        <f>_xlfn.XLOOKUP($B22522, STANDARDS!$A:$A, STANDARDS!$B:$B,,0,2)</f>
        <v>Unknown Jurassic Fossils, UK</v>
      </c>
      <c r="D22522" t="s">
        <v>2158</v>
      </c>
      <c r="E22522" t="s">
        <v>2175</v>
      </c>
      <c r="J22522" cm="1">
        <f t="array" ref="J22522:L22522">_xlfn.XLOOKUP($C22522, AGE!$A:$A,AGE!$B:$D,,0,2)</f>
        <v>191</v>
      </c>
      <c r="K22522">
        <v>9.9</v>
      </c>
      <c r="L22522" t="str">
        <v xml:space="preserve">GSA 2018 </v>
      </c>
      <c r="M22522" t="s">
        <v>2311</v>
      </c>
      <c r="P22522" t="s">
        <v>2342</v>
      </c>
      <c r="S22522">
        <v>-24.18</v>
      </c>
      <c r="T22522">
        <v>0.1</v>
      </c>
      <c r="U22522" t="s">
        <v>2311</v>
      </c>
      <c r="V22522">
        <v>1</v>
      </c>
      <c r="W22522" t="s">
        <v>2573</v>
      </c>
    </row>
    <row r="22523" spans="1:23" x14ac:dyDescent="0.3">
      <c r="A22523">
        <v>30244</v>
      </c>
      <c r="B22523" s="15" t="s">
        <v>2109</v>
      </c>
      <c r="C22523" t="str">
        <f>_xlfn.XLOOKUP($B22523, STANDARDS!$A:$A, STANDARDS!$B:$B,,0,2)</f>
        <v>Unknown Jurassic Fossils, UK</v>
      </c>
      <c r="D22523" t="s">
        <v>2158</v>
      </c>
      <c r="E22523" t="s">
        <v>2175</v>
      </c>
      <c r="J22523" cm="1">
        <f t="array" ref="J22523:L22523">_xlfn.XLOOKUP($C22523, AGE!$A:$A,AGE!$B:$D,,0,2)</f>
        <v>191</v>
      </c>
      <c r="K22523">
        <v>9.9</v>
      </c>
      <c r="L22523" t="str">
        <v xml:space="preserve">GSA 2018 </v>
      </c>
      <c r="M22523" t="s">
        <v>2495</v>
      </c>
      <c r="P22523" t="s">
        <v>2342</v>
      </c>
      <c r="Q22523">
        <v>1.8</v>
      </c>
      <c r="R22523">
        <v>0.1</v>
      </c>
      <c r="U22523" t="s">
        <v>1308</v>
      </c>
      <c r="V22523">
        <v>1</v>
      </c>
      <c r="W22523" t="s">
        <v>2573</v>
      </c>
    </row>
    <row r="22524" spans="1:23" x14ac:dyDescent="0.3">
      <c r="A22524">
        <v>30245</v>
      </c>
      <c r="B22524" s="15" t="s">
        <v>2109</v>
      </c>
      <c r="C22524" t="str">
        <f>_xlfn.XLOOKUP($B22524, STANDARDS!$A:$A, STANDARDS!$B:$B,,0,2)</f>
        <v>Unknown Jurassic Fossils, UK</v>
      </c>
      <c r="D22524" t="s">
        <v>2158</v>
      </c>
      <c r="E22524" t="s">
        <v>2175</v>
      </c>
      <c r="J22524" cm="1">
        <f t="array" ref="J22524:L22524">_xlfn.XLOOKUP($C22524, AGE!$A:$A,AGE!$B:$D,,0,2)</f>
        <v>191</v>
      </c>
      <c r="K22524">
        <v>9.9</v>
      </c>
      <c r="L22524" t="str">
        <v xml:space="preserve">GSA 2018 </v>
      </c>
      <c r="M22524" t="s">
        <v>2494</v>
      </c>
      <c r="P22524" t="s">
        <v>2342</v>
      </c>
      <c r="Q22524">
        <v>2.88</v>
      </c>
      <c r="R22524">
        <v>0.1</v>
      </c>
      <c r="U22524" t="s">
        <v>1308</v>
      </c>
      <c r="V22524">
        <v>1</v>
      </c>
      <c r="W22524" t="s">
        <v>2573</v>
      </c>
    </row>
    <row r="22525" spans="1:23" x14ac:dyDescent="0.3">
      <c r="A22525">
        <v>30246</v>
      </c>
      <c r="B22525" s="15" t="s">
        <v>2109</v>
      </c>
      <c r="C22525" t="str">
        <f>_xlfn.XLOOKUP($B22525, STANDARDS!$A:$A, STANDARDS!$B:$B,,0,2)</f>
        <v>Unknown Jurassic Fossils, UK</v>
      </c>
      <c r="D22525" t="s">
        <v>2158</v>
      </c>
      <c r="E22525" t="s">
        <v>2175</v>
      </c>
      <c r="J22525" cm="1">
        <f t="array" ref="J22525:L22525">_xlfn.XLOOKUP($C22525, AGE!$A:$A,AGE!$B:$D,,0,2)</f>
        <v>191</v>
      </c>
      <c r="K22525">
        <v>9.9</v>
      </c>
      <c r="L22525" t="str">
        <v xml:space="preserve">GSA 2018 </v>
      </c>
      <c r="M22525" t="s">
        <v>2311</v>
      </c>
      <c r="P22525" t="s">
        <v>2342</v>
      </c>
      <c r="S22525">
        <v>-25.93</v>
      </c>
      <c r="T22525">
        <v>0.1</v>
      </c>
      <c r="U22525" t="s">
        <v>2311</v>
      </c>
      <c r="V22525">
        <v>1</v>
      </c>
      <c r="W22525" t="s">
        <v>2573</v>
      </c>
    </row>
    <row r="22526" spans="1:23" x14ac:dyDescent="0.3">
      <c r="A22526">
        <v>30247</v>
      </c>
      <c r="B22526" s="15" t="s">
        <v>2109</v>
      </c>
      <c r="C22526" t="str">
        <f>_xlfn.XLOOKUP($B22526, STANDARDS!$A:$A, STANDARDS!$B:$B,,0,2)</f>
        <v>Unknown Jurassic Fossils, UK</v>
      </c>
      <c r="D22526" t="s">
        <v>2158</v>
      </c>
      <c r="E22526" t="s">
        <v>2175</v>
      </c>
      <c r="J22526" cm="1">
        <f t="array" ref="J22526:L22526">_xlfn.XLOOKUP($C22526, AGE!$A:$A,AGE!$B:$D,,0,2)</f>
        <v>191</v>
      </c>
      <c r="K22526">
        <v>9.9</v>
      </c>
      <c r="L22526" t="str">
        <v xml:space="preserve">GSA 2018 </v>
      </c>
      <c r="M22526" t="s">
        <v>2494</v>
      </c>
      <c r="P22526" t="s">
        <v>2342</v>
      </c>
      <c r="Q22526">
        <v>-0.15</v>
      </c>
      <c r="R22526">
        <v>0.1</v>
      </c>
      <c r="U22526" t="s">
        <v>1308</v>
      </c>
      <c r="V22526">
        <v>1</v>
      </c>
      <c r="W22526" t="s">
        <v>2573</v>
      </c>
    </row>
    <row r="22527" spans="1:23" x14ac:dyDescent="0.3">
      <c r="A22527">
        <v>30248</v>
      </c>
      <c r="B22527" s="15" t="s">
        <v>2109</v>
      </c>
      <c r="C22527" t="str">
        <f>_xlfn.XLOOKUP($B22527, STANDARDS!$A:$A, STANDARDS!$B:$B,,0,2)</f>
        <v>Unknown Jurassic Fossils, UK</v>
      </c>
      <c r="D22527" t="s">
        <v>2158</v>
      </c>
      <c r="E22527" t="s">
        <v>2175</v>
      </c>
      <c r="J22527" cm="1">
        <f t="array" ref="J22527:L22527">_xlfn.XLOOKUP($C22527, AGE!$A:$A,AGE!$B:$D,,0,2)</f>
        <v>191</v>
      </c>
      <c r="K22527">
        <v>9.9</v>
      </c>
      <c r="L22527" t="str">
        <v xml:space="preserve">GSA 2018 </v>
      </c>
      <c r="M22527" t="s">
        <v>2494</v>
      </c>
      <c r="P22527" t="s">
        <v>2342</v>
      </c>
      <c r="Q22527">
        <v>1.83</v>
      </c>
      <c r="R22527">
        <v>0.1</v>
      </c>
      <c r="U22527" t="s">
        <v>1308</v>
      </c>
      <c r="V22527">
        <v>1</v>
      </c>
      <c r="W22527" t="s">
        <v>2573</v>
      </c>
    </row>
    <row r="22528" spans="1:23" x14ac:dyDescent="0.3">
      <c r="A22528">
        <v>30249</v>
      </c>
      <c r="B22528" s="15" t="s">
        <v>2109</v>
      </c>
      <c r="C22528" t="str">
        <f>_xlfn.XLOOKUP($B22528, STANDARDS!$A:$A, STANDARDS!$B:$B,,0,2)</f>
        <v>Unknown Jurassic Fossils, UK</v>
      </c>
      <c r="D22528" t="s">
        <v>2158</v>
      </c>
      <c r="E22528" t="s">
        <v>2175</v>
      </c>
      <c r="J22528" cm="1">
        <f t="array" ref="J22528:L22528">_xlfn.XLOOKUP($C22528, AGE!$A:$A,AGE!$B:$D,,0,2)</f>
        <v>191</v>
      </c>
      <c r="K22528">
        <v>9.9</v>
      </c>
      <c r="L22528" t="str">
        <v xml:space="preserve">GSA 2018 </v>
      </c>
      <c r="M22528" t="s">
        <v>2495</v>
      </c>
      <c r="P22528" t="s">
        <v>2342</v>
      </c>
      <c r="Q22528">
        <v>1.63</v>
      </c>
      <c r="R22528">
        <v>0.1</v>
      </c>
      <c r="U22528" t="s">
        <v>1308</v>
      </c>
      <c r="V22528">
        <v>1</v>
      </c>
      <c r="W22528" t="s">
        <v>2573</v>
      </c>
    </row>
    <row r="22529" spans="1:23" x14ac:dyDescent="0.3">
      <c r="A22529">
        <v>30250</v>
      </c>
      <c r="B22529" s="15" t="s">
        <v>2109</v>
      </c>
      <c r="C22529" t="str">
        <f>_xlfn.XLOOKUP($B22529, STANDARDS!$A:$A, STANDARDS!$B:$B,,0,2)</f>
        <v>Unknown Jurassic Fossils, UK</v>
      </c>
      <c r="D22529" t="s">
        <v>2158</v>
      </c>
      <c r="E22529" t="s">
        <v>2175</v>
      </c>
      <c r="J22529" cm="1">
        <f t="array" ref="J22529:L22529">_xlfn.XLOOKUP($C22529, AGE!$A:$A,AGE!$B:$D,,0,2)</f>
        <v>191</v>
      </c>
      <c r="K22529">
        <v>9.9</v>
      </c>
      <c r="L22529" t="str">
        <v xml:space="preserve">GSA 2018 </v>
      </c>
      <c r="M22529" t="s">
        <v>2495</v>
      </c>
      <c r="P22529" t="s">
        <v>2342</v>
      </c>
      <c r="Q22529">
        <v>0.99</v>
      </c>
      <c r="R22529">
        <v>0.1</v>
      </c>
      <c r="U22529" t="s">
        <v>1308</v>
      </c>
      <c r="V22529">
        <v>1</v>
      </c>
      <c r="W22529" t="s">
        <v>2573</v>
      </c>
    </row>
    <row r="22530" spans="1:23" x14ac:dyDescent="0.3">
      <c r="A22530">
        <v>30251</v>
      </c>
      <c r="B22530" s="15" t="s">
        <v>2109</v>
      </c>
      <c r="C22530" t="str">
        <f>_xlfn.XLOOKUP($B22530, STANDARDS!$A:$A, STANDARDS!$B:$B,,0,2)</f>
        <v>Unknown Jurassic Fossils, UK</v>
      </c>
      <c r="D22530" t="s">
        <v>2158</v>
      </c>
      <c r="E22530" t="s">
        <v>2175</v>
      </c>
      <c r="J22530" cm="1">
        <f t="array" ref="J22530:L22530">_xlfn.XLOOKUP($C22530, AGE!$A:$A,AGE!$B:$D,,0,2)</f>
        <v>191</v>
      </c>
      <c r="K22530">
        <v>9.9</v>
      </c>
      <c r="L22530" t="str">
        <v xml:space="preserve">GSA 2018 </v>
      </c>
      <c r="M22530" t="s">
        <v>2311</v>
      </c>
      <c r="P22530" t="s">
        <v>2342</v>
      </c>
      <c r="S22530">
        <v>-26.2</v>
      </c>
      <c r="T22530">
        <v>0.1</v>
      </c>
      <c r="U22530" t="s">
        <v>2311</v>
      </c>
      <c r="V22530">
        <v>1</v>
      </c>
      <c r="W22530" t="s">
        <v>2573</v>
      </c>
    </row>
    <row r="22531" spans="1:23" x14ac:dyDescent="0.3">
      <c r="A22531">
        <v>30252</v>
      </c>
      <c r="B22531" s="15" t="s">
        <v>2109</v>
      </c>
      <c r="C22531" t="str">
        <f>_xlfn.XLOOKUP($B22531, STANDARDS!$A:$A, STANDARDS!$B:$B,,0,2)</f>
        <v>Unknown Jurassic Fossils, UK</v>
      </c>
      <c r="D22531" t="s">
        <v>2158</v>
      </c>
      <c r="E22531" t="s">
        <v>2175</v>
      </c>
      <c r="J22531" cm="1">
        <f t="array" ref="J22531:L22531">_xlfn.XLOOKUP($C22531, AGE!$A:$A,AGE!$B:$D,,0,2)</f>
        <v>191</v>
      </c>
      <c r="K22531">
        <v>9.9</v>
      </c>
      <c r="L22531" t="str">
        <v xml:space="preserve">GSA 2018 </v>
      </c>
      <c r="M22531" t="s">
        <v>2494</v>
      </c>
      <c r="P22531" t="s">
        <v>2342</v>
      </c>
      <c r="Q22531">
        <v>0.72</v>
      </c>
      <c r="R22531">
        <v>0.1</v>
      </c>
      <c r="U22531" t="s">
        <v>1308</v>
      </c>
      <c r="V22531">
        <v>1</v>
      </c>
      <c r="W22531" t="s">
        <v>2573</v>
      </c>
    </row>
    <row r="22532" spans="1:23" x14ac:dyDescent="0.3">
      <c r="A22532">
        <v>30253</v>
      </c>
      <c r="B22532" s="15" t="s">
        <v>2109</v>
      </c>
      <c r="C22532" t="str">
        <f>_xlfn.XLOOKUP($B22532, STANDARDS!$A:$A, STANDARDS!$B:$B,,0,2)</f>
        <v>Unknown Jurassic Fossils, UK</v>
      </c>
      <c r="D22532" t="s">
        <v>2158</v>
      </c>
      <c r="E22532" t="s">
        <v>2175</v>
      </c>
      <c r="J22532" cm="1">
        <f t="array" ref="J22532:L22532">_xlfn.XLOOKUP($C22532, AGE!$A:$A,AGE!$B:$D,,0,2)</f>
        <v>191</v>
      </c>
      <c r="K22532">
        <v>9.9</v>
      </c>
      <c r="L22532" t="str">
        <v xml:space="preserve">GSA 2018 </v>
      </c>
      <c r="M22532" t="s">
        <v>2495</v>
      </c>
      <c r="P22532" t="s">
        <v>2342</v>
      </c>
      <c r="Q22532">
        <v>1.1100000000000001</v>
      </c>
      <c r="R22532">
        <v>0.1</v>
      </c>
      <c r="U22532" t="s">
        <v>1308</v>
      </c>
      <c r="V22532">
        <v>1</v>
      </c>
      <c r="W22532" t="s">
        <v>2573</v>
      </c>
    </row>
    <row r="22533" spans="1:23" x14ac:dyDescent="0.3">
      <c r="A22533">
        <v>30254</v>
      </c>
      <c r="B22533" s="15" t="s">
        <v>2109</v>
      </c>
      <c r="C22533" t="str">
        <f>_xlfn.XLOOKUP($B22533, STANDARDS!$A:$A, STANDARDS!$B:$B,,0,2)</f>
        <v>Unknown Jurassic Fossils, UK</v>
      </c>
      <c r="D22533" t="s">
        <v>2158</v>
      </c>
      <c r="E22533" t="s">
        <v>2175</v>
      </c>
      <c r="J22533" cm="1">
        <f t="array" ref="J22533:L22533">_xlfn.XLOOKUP($C22533, AGE!$A:$A,AGE!$B:$D,,0,2)</f>
        <v>191</v>
      </c>
      <c r="K22533">
        <v>9.9</v>
      </c>
      <c r="L22533" t="str">
        <v xml:space="preserve">GSA 2018 </v>
      </c>
      <c r="M22533" t="s">
        <v>2498</v>
      </c>
      <c r="P22533" t="s">
        <v>2342</v>
      </c>
      <c r="Q22533">
        <v>1.99</v>
      </c>
      <c r="R22533">
        <v>0.1</v>
      </c>
      <c r="U22533" t="s">
        <v>1308</v>
      </c>
      <c r="V22533">
        <v>1</v>
      </c>
      <c r="W22533" t="s">
        <v>2573</v>
      </c>
    </row>
    <row r="22534" spans="1:23" x14ac:dyDescent="0.3">
      <c r="A22534">
        <v>30255</v>
      </c>
      <c r="B22534" s="15" t="s">
        <v>2109</v>
      </c>
      <c r="C22534" t="str">
        <f>_xlfn.XLOOKUP($B22534, STANDARDS!$A:$A, STANDARDS!$B:$B,,0,2)</f>
        <v>Unknown Jurassic Fossils, UK</v>
      </c>
      <c r="D22534" t="s">
        <v>2158</v>
      </c>
      <c r="E22534" t="s">
        <v>2175</v>
      </c>
      <c r="J22534" cm="1">
        <f t="array" ref="J22534:L22534">_xlfn.XLOOKUP($C22534, AGE!$A:$A,AGE!$B:$D,,0,2)</f>
        <v>191</v>
      </c>
      <c r="K22534">
        <v>9.9</v>
      </c>
      <c r="L22534" t="str">
        <v xml:space="preserve">GSA 2018 </v>
      </c>
      <c r="M22534" t="s">
        <v>2311</v>
      </c>
      <c r="P22534" t="s">
        <v>2342</v>
      </c>
      <c r="S22534">
        <v>-26.11</v>
      </c>
      <c r="T22534">
        <v>0.1</v>
      </c>
      <c r="U22534" t="s">
        <v>2311</v>
      </c>
      <c r="V22534">
        <v>1</v>
      </c>
      <c r="W22534" t="s">
        <v>2573</v>
      </c>
    </row>
    <row r="22535" spans="1:23" x14ac:dyDescent="0.3">
      <c r="A22535">
        <v>30256</v>
      </c>
      <c r="B22535" s="15" t="s">
        <v>2109</v>
      </c>
      <c r="C22535" t="str">
        <f>_xlfn.XLOOKUP($B22535, STANDARDS!$A:$A, STANDARDS!$B:$B,,0,2)</f>
        <v>Unknown Jurassic Fossils, UK</v>
      </c>
      <c r="D22535" t="s">
        <v>2158</v>
      </c>
      <c r="E22535" t="s">
        <v>2175</v>
      </c>
      <c r="J22535" cm="1">
        <f t="array" ref="J22535:L22535">_xlfn.XLOOKUP($C22535, AGE!$A:$A,AGE!$B:$D,,0,2)</f>
        <v>191</v>
      </c>
      <c r="K22535">
        <v>9.9</v>
      </c>
      <c r="L22535" t="str">
        <v xml:space="preserve">GSA 2018 </v>
      </c>
      <c r="M22535" t="s">
        <v>2311</v>
      </c>
      <c r="P22535" t="s">
        <v>2342</v>
      </c>
      <c r="S22535">
        <v>-26.03</v>
      </c>
      <c r="T22535">
        <v>0.1</v>
      </c>
      <c r="U22535" t="s">
        <v>2311</v>
      </c>
      <c r="V22535">
        <v>1</v>
      </c>
      <c r="W22535" t="s">
        <v>2573</v>
      </c>
    </row>
    <row r="22536" spans="1:23" x14ac:dyDescent="0.3">
      <c r="A22536">
        <v>30257</v>
      </c>
      <c r="B22536" s="15" t="s">
        <v>2109</v>
      </c>
      <c r="C22536" t="str">
        <f>_xlfn.XLOOKUP($B22536, STANDARDS!$A:$A, STANDARDS!$B:$B,,0,2)</f>
        <v>Unknown Jurassic Fossils, UK</v>
      </c>
      <c r="D22536" t="s">
        <v>2158</v>
      </c>
      <c r="E22536" t="s">
        <v>2175</v>
      </c>
      <c r="J22536" cm="1">
        <f t="array" ref="J22536:L22536">_xlfn.XLOOKUP($C22536, AGE!$A:$A,AGE!$B:$D,,0,2)</f>
        <v>191</v>
      </c>
      <c r="K22536">
        <v>9.9</v>
      </c>
      <c r="L22536" t="str">
        <v xml:space="preserve">GSA 2018 </v>
      </c>
      <c r="M22536" t="s">
        <v>2311</v>
      </c>
      <c r="P22536" t="s">
        <v>2342</v>
      </c>
      <c r="S22536">
        <v>-25.36</v>
      </c>
      <c r="T22536">
        <v>0.1</v>
      </c>
      <c r="U22536" t="s">
        <v>2311</v>
      </c>
      <c r="V22536">
        <v>1</v>
      </c>
      <c r="W22536" t="s">
        <v>2573</v>
      </c>
    </row>
    <row r="22537" spans="1:23" x14ac:dyDescent="0.3">
      <c r="A22537">
        <v>30258</v>
      </c>
      <c r="B22537" s="15" t="s">
        <v>2109</v>
      </c>
      <c r="C22537" t="str">
        <f>_xlfn.XLOOKUP($B22537, STANDARDS!$A:$A, STANDARDS!$B:$B,,0,2)</f>
        <v>Unknown Jurassic Fossils, UK</v>
      </c>
      <c r="D22537" t="s">
        <v>2158</v>
      </c>
      <c r="E22537" t="s">
        <v>2175</v>
      </c>
      <c r="J22537" cm="1">
        <f t="array" ref="J22537:L22537">_xlfn.XLOOKUP($C22537, AGE!$A:$A,AGE!$B:$D,,0,2)</f>
        <v>191</v>
      </c>
      <c r="K22537">
        <v>9.9</v>
      </c>
      <c r="L22537" t="str">
        <v xml:space="preserve">GSA 2018 </v>
      </c>
      <c r="M22537" t="s">
        <v>2311</v>
      </c>
      <c r="P22537" t="s">
        <v>2342</v>
      </c>
      <c r="S22537">
        <v>-24.52</v>
      </c>
      <c r="T22537">
        <v>0.1</v>
      </c>
      <c r="U22537" t="s">
        <v>2311</v>
      </c>
      <c r="V22537">
        <v>1</v>
      </c>
      <c r="W22537" t="s">
        <v>2573</v>
      </c>
    </row>
    <row r="22538" spans="1:23" x14ac:dyDescent="0.3">
      <c r="A22538">
        <v>30259</v>
      </c>
      <c r="B22538" s="15" t="s">
        <v>2109</v>
      </c>
      <c r="C22538" t="str">
        <f>_xlfn.XLOOKUP($B22538, STANDARDS!$A:$A, STANDARDS!$B:$B,,0,2)</f>
        <v>Unknown Jurassic Fossils, UK</v>
      </c>
      <c r="D22538" t="s">
        <v>2158</v>
      </c>
      <c r="E22538" t="s">
        <v>2175</v>
      </c>
      <c r="J22538" cm="1">
        <f t="array" ref="J22538:L22538">_xlfn.XLOOKUP($C22538, AGE!$A:$A,AGE!$B:$D,,0,2)</f>
        <v>191</v>
      </c>
      <c r="K22538">
        <v>9.9</v>
      </c>
      <c r="L22538" t="str">
        <v xml:space="preserve">GSA 2018 </v>
      </c>
      <c r="M22538" t="s">
        <v>2494</v>
      </c>
      <c r="P22538" t="s">
        <v>2342</v>
      </c>
      <c r="Q22538">
        <v>2.81</v>
      </c>
      <c r="R22538">
        <v>0.1</v>
      </c>
      <c r="U22538" t="s">
        <v>1308</v>
      </c>
      <c r="V22538">
        <v>1</v>
      </c>
      <c r="W22538" t="s">
        <v>2573</v>
      </c>
    </row>
    <row r="22539" spans="1:23" x14ac:dyDescent="0.3">
      <c r="A22539">
        <v>30260</v>
      </c>
      <c r="B22539" s="15" t="s">
        <v>2109</v>
      </c>
      <c r="C22539" t="str">
        <f>_xlfn.XLOOKUP($B22539, STANDARDS!$A:$A, STANDARDS!$B:$B,,0,2)</f>
        <v>Unknown Jurassic Fossils, UK</v>
      </c>
      <c r="D22539" t="s">
        <v>2158</v>
      </c>
      <c r="E22539" t="s">
        <v>2175</v>
      </c>
      <c r="J22539" cm="1">
        <f t="array" ref="J22539:L22539">_xlfn.XLOOKUP($C22539, AGE!$A:$A,AGE!$B:$D,,0,2)</f>
        <v>191</v>
      </c>
      <c r="K22539">
        <v>9.9</v>
      </c>
      <c r="L22539" t="str">
        <v xml:space="preserve">GSA 2018 </v>
      </c>
      <c r="M22539" t="s">
        <v>2494</v>
      </c>
      <c r="P22539" t="s">
        <v>2342</v>
      </c>
      <c r="Q22539">
        <v>3.02</v>
      </c>
      <c r="R22539">
        <v>0.1</v>
      </c>
      <c r="U22539" t="s">
        <v>1308</v>
      </c>
      <c r="V22539">
        <v>1</v>
      </c>
      <c r="W22539" t="s">
        <v>2573</v>
      </c>
    </row>
    <row r="22540" spans="1:23" x14ac:dyDescent="0.3">
      <c r="A22540">
        <v>30261</v>
      </c>
      <c r="B22540" s="15" t="s">
        <v>2109</v>
      </c>
      <c r="C22540" t="str">
        <f>_xlfn.XLOOKUP($B22540, STANDARDS!$A:$A, STANDARDS!$B:$B,,0,2)</f>
        <v>Unknown Jurassic Fossils, UK</v>
      </c>
      <c r="D22540" t="s">
        <v>2158</v>
      </c>
      <c r="E22540" t="s">
        <v>2175</v>
      </c>
      <c r="J22540" cm="1">
        <f t="array" ref="J22540:L22540">_xlfn.XLOOKUP($C22540, AGE!$A:$A,AGE!$B:$D,,0,2)</f>
        <v>191</v>
      </c>
      <c r="K22540">
        <v>9.9</v>
      </c>
      <c r="L22540" t="str">
        <v xml:space="preserve">GSA 2018 </v>
      </c>
      <c r="M22540" t="s">
        <v>2494</v>
      </c>
      <c r="P22540" t="s">
        <v>2342</v>
      </c>
      <c r="Q22540">
        <v>2.87</v>
      </c>
      <c r="R22540">
        <v>0.1</v>
      </c>
      <c r="U22540" t="s">
        <v>1308</v>
      </c>
      <c r="V22540">
        <v>1</v>
      </c>
      <c r="W22540" t="s">
        <v>2573</v>
      </c>
    </row>
    <row r="22541" spans="1:23" x14ac:dyDescent="0.3">
      <c r="A22541">
        <v>30262</v>
      </c>
      <c r="B22541" s="15" t="s">
        <v>2109</v>
      </c>
      <c r="C22541" t="str">
        <f>_xlfn.XLOOKUP($B22541, STANDARDS!$A:$A, STANDARDS!$B:$B,,0,2)</f>
        <v>Unknown Jurassic Fossils, UK</v>
      </c>
      <c r="D22541" t="s">
        <v>2158</v>
      </c>
      <c r="E22541" t="s">
        <v>2175</v>
      </c>
      <c r="J22541" cm="1">
        <f t="array" ref="J22541:L22541">_xlfn.XLOOKUP($C22541, AGE!$A:$A,AGE!$B:$D,,0,2)</f>
        <v>191</v>
      </c>
      <c r="K22541">
        <v>9.9</v>
      </c>
      <c r="L22541" t="str">
        <v xml:space="preserve">GSA 2018 </v>
      </c>
      <c r="M22541" t="s">
        <v>2495</v>
      </c>
      <c r="P22541" t="s">
        <v>2342</v>
      </c>
      <c r="Q22541">
        <v>0.18</v>
      </c>
      <c r="R22541">
        <v>0.1</v>
      </c>
      <c r="U22541" t="s">
        <v>1308</v>
      </c>
      <c r="V22541">
        <v>1</v>
      </c>
      <c r="W22541" t="s">
        <v>2573</v>
      </c>
    </row>
    <row r="22542" spans="1:23" x14ac:dyDescent="0.3">
      <c r="A22542">
        <v>30263</v>
      </c>
      <c r="B22542" s="15" t="s">
        <v>2109</v>
      </c>
      <c r="C22542" t="str">
        <f>_xlfn.XLOOKUP($B22542, STANDARDS!$A:$A, STANDARDS!$B:$B,,0,2)</f>
        <v>Unknown Jurassic Fossils, UK</v>
      </c>
      <c r="D22542" t="s">
        <v>2158</v>
      </c>
      <c r="E22542" t="s">
        <v>2175</v>
      </c>
      <c r="J22542" cm="1">
        <f t="array" ref="J22542:L22542">_xlfn.XLOOKUP($C22542, AGE!$A:$A,AGE!$B:$D,,0,2)</f>
        <v>191</v>
      </c>
      <c r="K22542">
        <v>9.9</v>
      </c>
      <c r="L22542" t="str">
        <v xml:space="preserve">GSA 2018 </v>
      </c>
      <c r="M22542" t="s">
        <v>2494</v>
      </c>
      <c r="P22542" t="s">
        <v>2342</v>
      </c>
      <c r="Q22542">
        <v>1.38</v>
      </c>
      <c r="R22542">
        <v>0.1</v>
      </c>
      <c r="U22542" t="s">
        <v>1308</v>
      </c>
      <c r="V22542">
        <v>1</v>
      </c>
      <c r="W22542" t="s">
        <v>2573</v>
      </c>
    </row>
    <row r="22543" spans="1:23" x14ac:dyDescent="0.3">
      <c r="A22543">
        <v>30264</v>
      </c>
      <c r="B22543" s="15" t="s">
        <v>2109</v>
      </c>
      <c r="C22543" t="str">
        <f>_xlfn.XLOOKUP($B22543, STANDARDS!$A:$A, STANDARDS!$B:$B,,0,2)</f>
        <v>Unknown Jurassic Fossils, UK</v>
      </c>
      <c r="D22543" t="s">
        <v>2158</v>
      </c>
      <c r="E22543" t="s">
        <v>2175</v>
      </c>
      <c r="J22543" cm="1">
        <f t="array" ref="J22543:L22543">_xlfn.XLOOKUP($C22543, AGE!$A:$A,AGE!$B:$D,,0,2)</f>
        <v>191</v>
      </c>
      <c r="K22543">
        <v>9.9</v>
      </c>
      <c r="L22543" t="str">
        <v xml:space="preserve">GSA 2018 </v>
      </c>
      <c r="M22543" t="s">
        <v>2494</v>
      </c>
      <c r="P22543" t="s">
        <v>2342</v>
      </c>
      <c r="Q22543">
        <v>1.61</v>
      </c>
      <c r="R22543">
        <v>0.1</v>
      </c>
      <c r="U22543" t="s">
        <v>1308</v>
      </c>
      <c r="V22543">
        <v>1</v>
      </c>
      <c r="W22543" t="s">
        <v>2573</v>
      </c>
    </row>
    <row r="22544" spans="1:23" x14ac:dyDescent="0.3">
      <c r="A22544">
        <v>30265</v>
      </c>
      <c r="B22544" s="15" t="s">
        <v>2109</v>
      </c>
      <c r="C22544" t="str">
        <f>_xlfn.XLOOKUP($B22544, STANDARDS!$A:$A, STANDARDS!$B:$B,,0,2)</f>
        <v>Unknown Jurassic Fossils, UK</v>
      </c>
      <c r="D22544" t="s">
        <v>2158</v>
      </c>
      <c r="E22544" t="s">
        <v>2175</v>
      </c>
      <c r="J22544" cm="1">
        <f t="array" ref="J22544:L22544">_xlfn.XLOOKUP($C22544, AGE!$A:$A,AGE!$B:$D,,0,2)</f>
        <v>191</v>
      </c>
      <c r="K22544">
        <v>9.9</v>
      </c>
      <c r="L22544" t="str">
        <v xml:space="preserve">GSA 2018 </v>
      </c>
      <c r="M22544" t="s">
        <v>2494</v>
      </c>
      <c r="P22544" t="s">
        <v>2342</v>
      </c>
      <c r="Q22544">
        <v>3.06</v>
      </c>
      <c r="R22544">
        <v>0.1</v>
      </c>
      <c r="U22544" t="s">
        <v>1308</v>
      </c>
      <c r="V22544">
        <v>1</v>
      </c>
      <c r="W22544" t="s">
        <v>2573</v>
      </c>
    </row>
    <row r="22545" spans="1:23" x14ac:dyDescent="0.3">
      <c r="A22545">
        <v>30266</v>
      </c>
      <c r="B22545" s="15" t="s">
        <v>2109</v>
      </c>
      <c r="C22545" t="str">
        <f>_xlfn.XLOOKUP($B22545, STANDARDS!$A:$A, STANDARDS!$B:$B,,0,2)</f>
        <v>Unknown Jurassic Fossils, UK</v>
      </c>
      <c r="D22545" t="s">
        <v>2158</v>
      </c>
      <c r="E22545" t="s">
        <v>2175</v>
      </c>
      <c r="J22545" cm="1">
        <f t="array" ref="J22545:L22545">_xlfn.XLOOKUP($C22545, AGE!$A:$A,AGE!$B:$D,,0,2)</f>
        <v>191</v>
      </c>
      <c r="K22545">
        <v>9.9</v>
      </c>
      <c r="L22545" t="str">
        <v xml:space="preserve">GSA 2018 </v>
      </c>
      <c r="M22545" t="s">
        <v>2494</v>
      </c>
      <c r="P22545" t="s">
        <v>2342</v>
      </c>
      <c r="Q22545">
        <v>2.73</v>
      </c>
      <c r="R22545">
        <v>0.1</v>
      </c>
      <c r="U22545" t="s">
        <v>1308</v>
      </c>
      <c r="V22545">
        <v>1</v>
      </c>
      <c r="W22545" t="s">
        <v>2573</v>
      </c>
    </row>
    <row r="22546" spans="1:23" x14ac:dyDescent="0.3">
      <c r="A22546">
        <v>30267</v>
      </c>
      <c r="B22546" s="15" t="s">
        <v>2109</v>
      </c>
      <c r="C22546" t="str">
        <f>_xlfn.XLOOKUP($B22546, STANDARDS!$A:$A, STANDARDS!$B:$B,,0,2)</f>
        <v>Unknown Jurassic Fossils, UK</v>
      </c>
      <c r="D22546" t="s">
        <v>2158</v>
      </c>
      <c r="E22546" t="s">
        <v>2175</v>
      </c>
      <c r="J22546" cm="1">
        <f t="array" ref="J22546:L22546">_xlfn.XLOOKUP($C22546, AGE!$A:$A,AGE!$B:$D,,0,2)</f>
        <v>191</v>
      </c>
      <c r="K22546">
        <v>9.9</v>
      </c>
      <c r="L22546" t="str">
        <v xml:space="preserve">GSA 2018 </v>
      </c>
      <c r="M22546" t="s">
        <v>2495</v>
      </c>
      <c r="P22546" t="s">
        <v>2342</v>
      </c>
      <c r="Q22546">
        <v>-0.81</v>
      </c>
      <c r="R22546">
        <v>0.1</v>
      </c>
      <c r="U22546" t="s">
        <v>1308</v>
      </c>
      <c r="V22546">
        <v>1</v>
      </c>
      <c r="W22546" t="s">
        <v>2573</v>
      </c>
    </row>
    <row r="22547" spans="1:23" x14ac:dyDescent="0.3">
      <c r="A22547">
        <v>30268</v>
      </c>
      <c r="B22547" s="15" t="s">
        <v>2109</v>
      </c>
      <c r="C22547" t="str">
        <f>_xlfn.XLOOKUP($B22547, STANDARDS!$A:$A, STANDARDS!$B:$B,,0,2)</f>
        <v>Unknown Jurassic Fossils, UK</v>
      </c>
      <c r="D22547" t="s">
        <v>2158</v>
      </c>
      <c r="E22547" t="s">
        <v>2175</v>
      </c>
      <c r="J22547" cm="1">
        <f t="array" ref="J22547:L22547">_xlfn.XLOOKUP($C22547, AGE!$A:$A,AGE!$B:$D,,0,2)</f>
        <v>191</v>
      </c>
      <c r="K22547">
        <v>9.9</v>
      </c>
      <c r="L22547" t="str">
        <v xml:space="preserve">GSA 2018 </v>
      </c>
      <c r="M22547" t="s">
        <v>2311</v>
      </c>
      <c r="P22547" t="s">
        <v>2342</v>
      </c>
      <c r="S22547">
        <v>-27.89</v>
      </c>
      <c r="T22547">
        <v>0.1</v>
      </c>
      <c r="U22547" t="s">
        <v>2311</v>
      </c>
      <c r="V22547">
        <v>1</v>
      </c>
      <c r="W22547" t="s">
        <v>2573</v>
      </c>
    </row>
    <row r="22548" spans="1:23" x14ac:dyDescent="0.3">
      <c r="A22548">
        <v>30269</v>
      </c>
      <c r="B22548" s="15" t="s">
        <v>2109</v>
      </c>
      <c r="C22548" t="str">
        <f>_xlfn.XLOOKUP($B22548, STANDARDS!$A:$A, STANDARDS!$B:$B,,0,2)</f>
        <v>Unknown Jurassic Fossils, UK</v>
      </c>
      <c r="D22548" t="s">
        <v>2158</v>
      </c>
      <c r="E22548" t="s">
        <v>2175</v>
      </c>
      <c r="J22548" cm="1">
        <f t="array" ref="J22548:L22548">_xlfn.XLOOKUP($C22548, AGE!$A:$A,AGE!$B:$D,,0,2)</f>
        <v>191</v>
      </c>
      <c r="K22548">
        <v>9.9</v>
      </c>
      <c r="L22548" t="str">
        <v xml:space="preserve">GSA 2018 </v>
      </c>
      <c r="M22548" t="s">
        <v>2311</v>
      </c>
      <c r="P22548" t="s">
        <v>2342</v>
      </c>
      <c r="S22548">
        <v>-27.25</v>
      </c>
      <c r="T22548">
        <v>0.1</v>
      </c>
      <c r="U22548" t="s">
        <v>2311</v>
      </c>
      <c r="V22548">
        <v>1</v>
      </c>
      <c r="W22548" t="s">
        <v>2573</v>
      </c>
    </row>
    <row r="22549" spans="1:23" x14ac:dyDescent="0.3">
      <c r="A22549">
        <v>30270</v>
      </c>
      <c r="B22549" s="15" t="s">
        <v>2109</v>
      </c>
      <c r="C22549" t="str">
        <f>_xlfn.XLOOKUP($B22549, STANDARDS!$A:$A, STANDARDS!$B:$B,,0,2)</f>
        <v>Unknown Jurassic Fossils, UK</v>
      </c>
      <c r="D22549" t="s">
        <v>2158</v>
      </c>
      <c r="E22549" t="s">
        <v>2175</v>
      </c>
      <c r="J22549" cm="1">
        <f t="array" ref="J22549:L22549">_xlfn.XLOOKUP($C22549, AGE!$A:$A,AGE!$B:$D,,0,2)</f>
        <v>191</v>
      </c>
      <c r="K22549">
        <v>9.9</v>
      </c>
      <c r="L22549" t="str">
        <v xml:space="preserve">GSA 2018 </v>
      </c>
      <c r="M22549" t="s">
        <v>2311</v>
      </c>
      <c r="P22549" t="s">
        <v>2342</v>
      </c>
      <c r="S22549">
        <v>-24.53</v>
      </c>
      <c r="T22549">
        <v>0.1</v>
      </c>
      <c r="U22549" t="s">
        <v>2311</v>
      </c>
      <c r="V22549">
        <v>1</v>
      </c>
      <c r="W22549" t="s">
        <v>2573</v>
      </c>
    </row>
    <row r="22550" spans="1:23" x14ac:dyDescent="0.3">
      <c r="A22550">
        <v>30271</v>
      </c>
      <c r="B22550" s="15" t="s">
        <v>2109</v>
      </c>
      <c r="C22550" t="str">
        <f>_xlfn.XLOOKUP($B22550, STANDARDS!$A:$A, STANDARDS!$B:$B,,0,2)</f>
        <v>Unknown Jurassic Fossils, UK</v>
      </c>
      <c r="D22550" t="s">
        <v>2158</v>
      </c>
      <c r="E22550" t="s">
        <v>2175</v>
      </c>
      <c r="J22550" cm="1">
        <f t="array" ref="J22550:L22550">_xlfn.XLOOKUP($C22550, AGE!$A:$A,AGE!$B:$D,,0,2)</f>
        <v>191</v>
      </c>
      <c r="K22550">
        <v>9.9</v>
      </c>
      <c r="L22550" t="str">
        <v xml:space="preserve">GSA 2018 </v>
      </c>
      <c r="M22550" t="s">
        <v>2311</v>
      </c>
      <c r="P22550" t="s">
        <v>2342</v>
      </c>
      <c r="S22550">
        <v>-25.89</v>
      </c>
      <c r="T22550">
        <v>0.1</v>
      </c>
      <c r="U22550" t="s">
        <v>2311</v>
      </c>
      <c r="V22550">
        <v>1</v>
      </c>
      <c r="W22550" t="s">
        <v>2573</v>
      </c>
    </row>
    <row r="22551" spans="1:23" x14ac:dyDescent="0.3">
      <c r="A22551">
        <v>30272</v>
      </c>
      <c r="B22551" s="15" t="s">
        <v>2109</v>
      </c>
      <c r="C22551" t="str">
        <f>_xlfn.XLOOKUP($B22551, STANDARDS!$A:$A, STANDARDS!$B:$B,,0,2)</f>
        <v>Unknown Jurassic Fossils, UK</v>
      </c>
      <c r="D22551" t="s">
        <v>2158</v>
      </c>
      <c r="E22551" t="s">
        <v>2175</v>
      </c>
      <c r="J22551" cm="1">
        <f t="array" ref="J22551:L22551">_xlfn.XLOOKUP($C22551, AGE!$A:$A,AGE!$B:$D,,0,2)</f>
        <v>191</v>
      </c>
      <c r="K22551">
        <v>9.9</v>
      </c>
      <c r="L22551" t="str">
        <v xml:space="preserve">GSA 2018 </v>
      </c>
      <c r="M22551" t="s">
        <v>2495</v>
      </c>
      <c r="P22551" t="s">
        <v>2342</v>
      </c>
      <c r="Q22551">
        <v>1.1599999999999999</v>
      </c>
      <c r="R22551">
        <v>0.1</v>
      </c>
      <c r="U22551" t="s">
        <v>1308</v>
      </c>
      <c r="V22551">
        <v>1</v>
      </c>
      <c r="W22551" t="s">
        <v>2573</v>
      </c>
    </row>
    <row r="22552" spans="1:23" x14ac:dyDescent="0.3">
      <c r="A22552">
        <v>30273</v>
      </c>
      <c r="B22552" s="15" t="s">
        <v>2109</v>
      </c>
      <c r="C22552" t="str">
        <f>_xlfn.XLOOKUP($B22552, STANDARDS!$A:$A, STANDARDS!$B:$B,,0,2)</f>
        <v>Unknown Jurassic Fossils, UK</v>
      </c>
      <c r="D22552" t="s">
        <v>2158</v>
      </c>
      <c r="E22552" t="s">
        <v>2175</v>
      </c>
      <c r="J22552" cm="1">
        <f t="array" ref="J22552:L22552">_xlfn.XLOOKUP($C22552, AGE!$A:$A,AGE!$B:$D,,0,2)</f>
        <v>191</v>
      </c>
      <c r="K22552">
        <v>9.9</v>
      </c>
      <c r="L22552" t="str">
        <v xml:space="preserve">GSA 2018 </v>
      </c>
      <c r="M22552" t="s">
        <v>2494</v>
      </c>
      <c r="P22552" t="s">
        <v>2342</v>
      </c>
      <c r="Q22552">
        <v>0.96</v>
      </c>
      <c r="R22552">
        <v>0.1</v>
      </c>
      <c r="U22552" t="s">
        <v>1308</v>
      </c>
      <c r="V22552">
        <v>1</v>
      </c>
      <c r="W22552" t="s">
        <v>2573</v>
      </c>
    </row>
    <row r="22553" spans="1:23" x14ac:dyDescent="0.3">
      <c r="A22553">
        <v>30274</v>
      </c>
      <c r="B22553" s="15" t="s">
        <v>2109</v>
      </c>
      <c r="C22553" t="str">
        <f>_xlfn.XLOOKUP($B22553, STANDARDS!$A:$A, STANDARDS!$B:$B,,0,2)</f>
        <v>Unknown Jurassic Fossils, UK</v>
      </c>
      <c r="D22553" t="s">
        <v>2158</v>
      </c>
      <c r="E22553" t="s">
        <v>2175</v>
      </c>
      <c r="J22553" cm="1">
        <f t="array" ref="J22553:L22553">_xlfn.XLOOKUP($C22553, AGE!$A:$A,AGE!$B:$D,,0,2)</f>
        <v>191</v>
      </c>
      <c r="K22553">
        <v>9.9</v>
      </c>
      <c r="L22553" t="str">
        <v xml:space="preserve">GSA 2018 </v>
      </c>
      <c r="M22553" t="s">
        <v>2494</v>
      </c>
      <c r="P22553" t="s">
        <v>2342</v>
      </c>
      <c r="Q22553">
        <v>2.0699999999999998</v>
      </c>
      <c r="R22553">
        <v>0.1</v>
      </c>
      <c r="U22553" t="s">
        <v>1308</v>
      </c>
      <c r="V22553">
        <v>1</v>
      </c>
      <c r="W22553" t="s">
        <v>2573</v>
      </c>
    </row>
    <row r="22554" spans="1:23" x14ac:dyDescent="0.3">
      <c r="A22554">
        <v>30275</v>
      </c>
      <c r="B22554" s="15" t="s">
        <v>2109</v>
      </c>
      <c r="C22554" t="str">
        <f>_xlfn.XLOOKUP($B22554, STANDARDS!$A:$A, STANDARDS!$B:$B,,0,2)</f>
        <v>Unknown Jurassic Fossils, UK</v>
      </c>
      <c r="D22554" t="s">
        <v>2158</v>
      </c>
      <c r="E22554" t="s">
        <v>2175</v>
      </c>
      <c r="J22554" cm="1">
        <f t="array" ref="J22554:L22554">_xlfn.XLOOKUP($C22554, AGE!$A:$A,AGE!$B:$D,,0,2)</f>
        <v>191</v>
      </c>
      <c r="K22554">
        <v>9.9</v>
      </c>
      <c r="L22554" t="str">
        <v xml:space="preserve">GSA 2018 </v>
      </c>
      <c r="M22554" t="s">
        <v>2494</v>
      </c>
      <c r="P22554" t="s">
        <v>2342</v>
      </c>
      <c r="Q22554">
        <v>2</v>
      </c>
      <c r="R22554">
        <v>0.1</v>
      </c>
      <c r="U22554" t="s">
        <v>1308</v>
      </c>
      <c r="V22554">
        <v>1</v>
      </c>
      <c r="W22554" t="s">
        <v>2573</v>
      </c>
    </row>
    <row r="22555" spans="1:23" x14ac:dyDescent="0.3">
      <c r="A22555">
        <v>30276</v>
      </c>
      <c r="B22555" s="15" t="s">
        <v>2109</v>
      </c>
      <c r="C22555" t="str">
        <f>_xlfn.XLOOKUP($B22555, STANDARDS!$A:$A, STANDARDS!$B:$B,,0,2)</f>
        <v>Unknown Jurassic Fossils, UK</v>
      </c>
      <c r="D22555" t="s">
        <v>2158</v>
      </c>
      <c r="E22555" t="s">
        <v>2175</v>
      </c>
      <c r="J22555" cm="1">
        <f t="array" ref="J22555:L22555">_xlfn.XLOOKUP($C22555, AGE!$A:$A,AGE!$B:$D,,0,2)</f>
        <v>191</v>
      </c>
      <c r="K22555">
        <v>9.9</v>
      </c>
      <c r="L22555" t="str">
        <v xml:space="preserve">GSA 2018 </v>
      </c>
      <c r="M22555" t="s">
        <v>2494</v>
      </c>
      <c r="P22555" t="s">
        <v>2342</v>
      </c>
      <c r="Q22555">
        <v>1.38</v>
      </c>
      <c r="R22555">
        <v>0.1</v>
      </c>
      <c r="U22555" t="s">
        <v>1308</v>
      </c>
      <c r="V22555">
        <v>1</v>
      </c>
      <c r="W22555" t="s">
        <v>2573</v>
      </c>
    </row>
    <row r="22556" spans="1:23" x14ac:dyDescent="0.3">
      <c r="A22556">
        <v>30277</v>
      </c>
      <c r="B22556" s="15" t="s">
        <v>2109</v>
      </c>
      <c r="C22556" t="str">
        <f>_xlfn.XLOOKUP($B22556, STANDARDS!$A:$A, STANDARDS!$B:$B,,0,2)</f>
        <v>Unknown Jurassic Fossils, UK</v>
      </c>
      <c r="D22556" t="s">
        <v>2158</v>
      </c>
      <c r="E22556" t="s">
        <v>2175</v>
      </c>
      <c r="J22556" cm="1">
        <f t="array" ref="J22556:L22556">_xlfn.XLOOKUP($C22556, AGE!$A:$A,AGE!$B:$D,,0,2)</f>
        <v>191</v>
      </c>
      <c r="K22556">
        <v>9.9</v>
      </c>
      <c r="L22556" t="str">
        <v xml:space="preserve">GSA 2018 </v>
      </c>
      <c r="M22556" t="s">
        <v>2495</v>
      </c>
      <c r="P22556" t="s">
        <v>2342</v>
      </c>
      <c r="Q22556">
        <v>0.95</v>
      </c>
      <c r="R22556">
        <v>0.1</v>
      </c>
      <c r="U22556" t="s">
        <v>1308</v>
      </c>
      <c r="V22556">
        <v>1</v>
      </c>
      <c r="W22556" t="s">
        <v>2573</v>
      </c>
    </row>
    <row r="22557" spans="1:23" x14ac:dyDescent="0.3">
      <c r="A22557">
        <v>30278</v>
      </c>
      <c r="B22557" s="15" t="s">
        <v>2109</v>
      </c>
      <c r="C22557" t="str">
        <f>_xlfn.XLOOKUP($B22557, STANDARDS!$A:$A, STANDARDS!$B:$B,,0,2)</f>
        <v>Unknown Jurassic Fossils, UK</v>
      </c>
      <c r="D22557" t="s">
        <v>2158</v>
      </c>
      <c r="E22557" t="s">
        <v>2175</v>
      </c>
      <c r="J22557" cm="1">
        <f t="array" ref="J22557:L22557">_xlfn.XLOOKUP($C22557, AGE!$A:$A,AGE!$B:$D,,0,2)</f>
        <v>191</v>
      </c>
      <c r="K22557">
        <v>9.9</v>
      </c>
      <c r="L22557" t="str">
        <v xml:space="preserve">GSA 2018 </v>
      </c>
      <c r="M22557" t="s">
        <v>2495</v>
      </c>
      <c r="P22557" t="s">
        <v>2342</v>
      </c>
      <c r="Q22557">
        <v>2.17</v>
      </c>
      <c r="R22557">
        <v>0.1</v>
      </c>
      <c r="U22557" t="s">
        <v>1308</v>
      </c>
      <c r="V22557">
        <v>1</v>
      </c>
      <c r="W22557" t="s">
        <v>2573</v>
      </c>
    </row>
    <row r="22558" spans="1:23" x14ac:dyDescent="0.3">
      <c r="A22558">
        <v>30279</v>
      </c>
      <c r="B22558" s="15" t="s">
        <v>2109</v>
      </c>
      <c r="C22558" t="str">
        <f>_xlfn.XLOOKUP($B22558, STANDARDS!$A:$A, STANDARDS!$B:$B,,0,2)</f>
        <v>Unknown Jurassic Fossils, UK</v>
      </c>
      <c r="D22558" t="s">
        <v>2158</v>
      </c>
      <c r="E22558" t="s">
        <v>2175</v>
      </c>
      <c r="J22558" cm="1">
        <f t="array" ref="J22558:L22558">_xlfn.XLOOKUP($C22558, AGE!$A:$A,AGE!$B:$D,,0,2)</f>
        <v>191</v>
      </c>
      <c r="K22558">
        <v>9.9</v>
      </c>
      <c r="L22558" t="str">
        <v xml:space="preserve">GSA 2018 </v>
      </c>
      <c r="M22558" t="s">
        <v>2494</v>
      </c>
      <c r="P22558" t="s">
        <v>2342</v>
      </c>
      <c r="Q22558">
        <v>0.94</v>
      </c>
      <c r="R22558">
        <v>0.1</v>
      </c>
      <c r="U22558" t="s">
        <v>1308</v>
      </c>
      <c r="V22558">
        <v>1</v>
      </c>
      <c r="W22558" t="s">
        <v>2573</v>
      </c>
    </row>
    <row r="22559" spans="1:23" x14ac:dyDescent="0.3">
      <c r="A22559">
        <v>30280</v>
      </c>
      <c r="B22559" s="15" t="s">
        <v>2109</v>
      </c>
      <c r="C22559" t="str">
        <f>_xlfn.XLOOKUP($B22559, STANDARDS!$A:$A, STANDARDS!$B:$B,,0,2)</f>
        <v>Unknown Jurassic Fossils, UK</v>
      </c>
      <c r="D22559" t="s">
        <v>2158</v>
      </c>
      <c r="E22559" t="s">
        <v>2175</v>
      </c>
      <c r="J22559" cm="1">
        <f t="array" ref="J22559:L22559">_xlfn.XLOOKUP($C22559, AGE!$A:$A,AGE!$B:$D,,0,2)</f>
        <v>191</v>
      </c>
      <c r="K22559">
        <v>9.9</v>
      </c>
      <c r="L22559" t="str">
        <v xml:space="preserve">GSA 2018 </v>
      </c>
      <c r="M22559" t="s">
        <v>2494</v>
      </c>
      <c r="P22559" t="s">
        <v>2342</v>
      </c>
      <c r="Q22559">
        <v>0.85</v>
      </c>
      <c r="R22559">
        <v>0.1</v>
      </c>
      <c r="U22559" t="s">
        <v>1308</v>
      </c>
      <c r="V22559">
        <v>1</v>
      </c>
      <c r="W22559" t="s">
        <v>2573</v>
      </c>
    </row>
    <row r="22560" spans="1:23" x14ac:dyDescent="0.3">
      <c r="A22560">
        <v>30281</v>
      </c>
      <c r="B22560" s="15" t="s">
        <v>2109</v>
      </c>
      <c r="C22560" t="str">
        <f>_xlfn.XLOOKUP($B22560, STANDARDS!$A:$A, STANDARDS!$B:$B,,0,2)</f>
        <v>Unknown Jurassic Fossils, UK</v>
      </c>
      <c r="D22560" t="s">
        <v>2158</v>
      </c>
      <c r="E22560" t="s">
        <v>2175</v>
      </c>
      <c r="J22560" cm="1">
        <f t="array" ref="J22560:L22560">_xlfn.XLOOKUP($C22560, AGE!$A:$A,AGE!$B:$D,,0,2)</f>
        <v>191</v>
      </c>
      <c r="K22560">
        <v>9.9</v>
      </c>
      <c r="L22560" t="str">
        <v xml:space="preserve">GSA 2018 </v>
      </c>
      <c r="M22560" t="s">
        <v>2499</v>
      </c>
      <c r="P22560" t="s">
        <v>2342</v>
      </c>
      <c r="Q22560">
        <v>1.66</v>
      </c>
      <c r="R22560">
        <v>0.1</v>
      </c>
      <c r="U22560" t="s">
        <v>1308</v>
      </c>
      <c r="V22560">
        <v>1</v>
      </c>
      <c r="W22560" t="s">
        <v>2573</v>
      </c>
    </row>
    <row r="22561" spans="1:23" x14ac:dyDescent="0.3">
      <c r="A22561">
        <v>30282</v>
      </c>
      <c r="B22561" s="15" t="s">
        <v>2109</v>
      </c>
      <c r="C22561" t="str">
        <f>_xlfn.XLOOKUP($B22561, STANDARDS!$A:$A, STANDARDS!$B:$B,,0,2)</f>
        <v>Unknown Jurassic Fossils, UK</v>
      </c>
      <c r="D22561" t="s">
        <v>2158</v>
      </c>
      <c r="E22561" t="s">
        <v>2175</v>
      </c>
      <c r="J22561" cm="1">
        <f t="array" ref="J22561:L22561">_xlfn.XLOOKUP($C22561, AGE!$A:$A,AGE!$B:$D,,0,2)</f>
        <v>191</v>
      </c>
      <c r="K22561">
        <v>9.9</v>
      </c>
      <c r="L22561" t="str">
        <v xml:space="preserve">GSA 2018 </v>
      </c>
      <c r="M22561" t="s">
        <v>2495</v>
      </c>
      <c r="P22561" t="s">
        <v>2342</v>
      </c>
      <c r="Q22561">
        <v>0.59</v>
      </c>
      <c r="R22561">
        <v>0.1</v>
      </c>
      <c r="U22561" t="s">
        <v>1308</v>
      </c>
      <c r="V22561">
        <v>1</v>
      </c>
      <c r="W22561" t="s">
        <v>2573</v>
      </c>
    </row>
    <row r="22562" spans="1:23" x14ac:dyDescent="0.3">
      <c r="A22562">
        <v>30283</v>
      </c>
      <c r="B22562" s="15" t="s">
        <v>2109</v>
      </c>
      <c r="C22562" t="str">
        <f>_xlfn.XLOOKUP($B22562, STANDARDS!$A:$A, STANDARDS!$B:$B,,0,2)</f>
        <v>Unknown Jurassic Fossils, UK</v>
      </c>
      <c r="D22562" t="s">
        <v>2158</v>
      </c>
      <c r="E22562" t="s">
        <v>2175</v>
      </c>
      <c r="J22562" cm="1">
        <f t="array" ref="J22562:L22562">_xlfn.XLOOKUP($C22562, AGE!$A:$A,AGE!$B:$D,,0,2)</f>
        <v>191</v>
      </c>
      <c r="K22562">
        <v>9.9</v>
      </c>
      <c r="L22562" t="str">
        <v xml:space="preserve">GSA 2018 </v>
      </c>
      <c r="M22562" t="s">
        <v>2494</v>
      </c>
      <c r="P22562" t="s">
        <v>2342</v>
      </c>
      <c r="Q22562">
        <v>1.18</v>
      </c>
      <c r="R22562">
        <v>0.1</v>
      </c>
      <c r="U22562" t="s">
        <v>1308</v>
      </c>
      <c r="V22562">
        <v>1</v>
      </c>
      <c r="W22562" t="s">
        <v>2573</v>
      </c>
    </row>
    <row r="22563" spans="1:23" x14ac:dyDescent="0.3">
      <c r="A22563">
        <v>30284</v>
      </c>
      <c r="B22563" s="15" t="s">
        <v>2109</v>
      </c>
      <c r="C22563" t="str">
        <f>_xlfn.XLOOKUP($B22563, STANDARDS!$A:$A, STANDARDS!$B:$B,,0,2)</f>
        <v>Unknown Jurassic Fossils, UK</v>
      </c>
      <c r="D22563" t="s">
        <v>2158</v>
      </c>
      <c r="E22563" t="s">
        <v>2175</v>
      </c>
      <c r="J22563" cm="1">
        <f t="array" ref="J22563:L22563">_xlfn.XLOOKUP($C22563, AGE!$A:$A,AGE!$B:$D,,0,2)</f>
        <v>191</v>
      </c>
      <c r="K22563">
        <v>9.9</v>
      </c>
      <c r="L22563" t="str">
        <v xml:space="preserve">GSA 2018 </v>
      </c>
      <c r="M22563" t="s">
        <v>2311</v>
      </c>
      <c r="P22563" t="s">
        <v>2342</v>
      </c>
      <c r="S22563">
        <v>-25.61</v>
      </c>
      <c r="T22563">
        <v>0.1</v>
      </c>
      <c r="U22563" t="s">
        <v>2311</v>
      </c>
      <c r="V22563">
        <v>1</v>
      </c>
      <c r="W22563" t="s">
        <v>2573</v>
      </c>
    </row>
    <row r="22564" spans="1:23" x14ac:dyDescent="0.3">
      <c r="A22564">
        <v>30285</v>
      </c>
      <c r="B22564" s="15" t="s">
        <v>2109</v>
      </c>
      <c r="C22564" t="str">
        <f>_xlfn.XLOOKUP($B22564, STANDARDS!$A:$A, STANDARDS!$B:$B,,0,2)</f>
        <v>Unknown Jurassic Fossils, UK</v>
      </c>
      <c r="D22564" t="s">
        <v>2158</v>
      </c>
      <c r="E22564" t="s">
        <v>2175</v>
      </c>
      <c r="J22564" cm="1">
        <f t="array" ref="J22564:L22564">_xlfn.XLOOKUP($C22564, AGE!$A:$A,AGE!$B:$D,,0,2)</f>
        <v>191</v>
      </c>
      <c r="K22564">
        <v>9.9</v>
      </c>
      <c r="L22564" t="str">
        <v xml:space="preserve">GSA 2018 </v>
      </c>
      <c r="M22564" t="s">
        <v>2499</v>
      </c>
      <c r="P22564" t="s">
        <v>2342</v>
      </c>
      <c r="Q22564">
        <v>0.15</v>
      </c>
      <c r="R22564">
        <v>0.1</v>
      </c>
      <c r="U22564" t="s">
        <v>1308</v>
      </c>
      <c r="V22564">
        <v>1</v>
      </c>
      <c r="W22564" t="s">
        <v>2573</v>
      </c>
    </row>
    <row r="22565" spans="1:23" x14ac:dyDescent="0.3">
      <c r="A22565">
        <v>30286</v>
      </c>
      <c r="B22565" s="15" t="s">
        <v>2109</v>
      </c>
      <c r="C22565" t="str">
        <f>_xlfn.XLOOKUP($B22565, STANDARDS!$A:$A, STANDARDS!$B:$B,,0,2)</f>
        <v>Unknown Jurassic Fossils, UK</v>
      </c>
      <c r="D22565" t="s">
        <v>2158</v>
      </c>
      <c r="E22565" t="s">
        <v>2175</v>
      </c>
      <c r="J22565" cm="1">
        <f t="array" ref="J22565:L22565">_xlfn.XLOOKUP($C22565, AGE!$A:$A,AGE!$B:$D,,0,2)</f>
        <v>191</v>
      </c>
      <c r="K22565">
        <v>9.9</v>
      </c>
      <c r="L22565" t="str">
        <v xml:space="preserve">GSA 2018 </v>
      </c>
      <c r="M22565" t="s">
        <v>2498</v>
      </c>
      <c r="P22565" t="s">
        <v>2342</v>
      </c>
      <c r="Q22565">
        <v>1.37</v>
      </c>
      <c r="R22565">
        <v>0.1</v>
      </c>
      <c r="U22565" t="s">
        <v>1308</v>
      </c>
      <c r="V22565">
        <v>1</v>
      </c>
      <c r="W22565" t="s">
        <v>2573</v>
      </c>
    </row>
    <row r="22566" spans="1:23" x14ac:dyDescent="0.3">
      <c r="A22566">
        <v>30287</v>
      </c>
      <c r="B22566" s="15" t="s">
        <v>2109</v>
      </c>
      <c r="C22566" t="str">
        <f>_xlfn.XLOOKUP($B22566, STANDARDS!$A:$A, STANDARDS!$B:$B,,0,2)</f>
        <v>Unknown Jurassic Fossils, UK</v>
      </c>
      <c r="D22566" t="s">
        <v>2158</v>
      </c>
      <c r="E22566" t="s">
        <v>2175</v>
      </c>
      <c r="J22566" cm="1">
        <f t="array" ref="J22566:L22566">_xlfn.XLOOKUP($C22566, AGE!$A:$A,AGE!$B:$D,,0,2)</f>
        <v>191</v>
      </c>
      <c r="K22566">
        <v>9.9</v>
      </c>
      <c r="L22566" t="str">
        <v xml:space="preserve">GSA 2018 </v>
      </c>
      <c r="M22566" t="s">
        <v>2495</v>
      </c>
      <c r="P22566" t="s">
        <v>2342</v>
      </c>
      <c r="Q22566">
        <v>1.26</v>
      </c>
      <c r="R22566">
        <v>0.1</v>
      </c>
      <c r="U22566" t="s">
        <v>1308</v>
      </c>
      <c r="V22566">
        <v>1</v>
      </c>
      <c r="W22566" t="s">
        <v>2573</v>
      </c>
    </row>
    <row r="22567" spans="1:23" x14ac:dyDescent="0.3">
      <c r="A22567">
        <v>30288</v>
      </c>
      <c r="B22567" s="15" t="s">
        <v>2109</v>
      </c>
      <c r="C22567" t="str">
        <f>_xlfn.XLOOKUP($B22567, STANDARDS!$A:$A, STANDARDS!$B:$B,,0,2)</f>
        <v>Unknown Jurassic Fossils, UK</v>
      </c>
      <c r="D22567" t="s">
        <v>2158</v>
      </c>
      <c r="E22567" t="s">
        <v>2175</v>
      </c>
      <c r="J22567" cm="1">
        <f t="array" ref="J22567:L22567">_xlfn.XLOOKUP($C22567, AGE!$A:$A,AGE!$B:$D,,0,2)</f>
        <v>191</v>
      </c>
      <c r="K22567">
        <v>9.9</v>
      </c>
      <c r="L22567" t="str">
        <v xml:space="preserve">GSA 2018 </v>
      </c>
      <c r="M22567" t="s">
        <v>2494</v>
      </c>
      <c r="P22567" t="s">
        <v>2342</v>
      </c>
      <c r="Q22567">
        <v>1.5</v>
      </c>
      <c r="R22567">
        <v>0.1</v>
      </c>
      <c r="U22567" t="s">
        <v>1308</v>
      </c>
      <c r="V22567">
        <v>1</v>
      </c>
      <c r="W22567" t="s">
        <v>2573</v>
      </c>
    </row>
    <row r="22568" spans="1:23" x14ac:dyDescent="0.3">
      <c r="A22568">
        <v>30289</v>
      </c>
      <c r="B22568" s="15" t="s">
        <v>2109</v>
      </c>
      <c r="C22568" t="str">
        <f>_xlfn.XLOOKUP($B22568, STANDARDS!$A:$A, STANDARDS!$B:$B,,0,2)</f>
        <v>Unknown Jurassic Fossils, UK</v>
      </c>
      <c r="D22568" t="s">
        <v>2158</v>
      </c>
      <c r="E22568" t="s">
        <v>2175</v>
      </c>
      <c r="J22568" cm="1">
        <f t="array" ref="J22568:L22568">_xlfn.XLOOKUP($C22568, AGE!$A:$A,AGE!$B:$D,,0,2)</f>
        <v>191</v>
      </c>
      <c r="K22568">
        <v>9.9</v>
      </c>
      <c r="L22568" t="str">
        <v xml:space="preserve">GSA 2018 </v>
      </c>
      <c r="M22568" t="s">
        <v>2494</v>
      </c>
      <c r="P22568" t="s">
        <v>2342</v>
      </c>
      <c r="Q22568">
        <v>1.99</v>
      </c>
      <c r="R22568">
        <v>0.1</v>
      </c>
      <c r="U22568" t="s">
        <v>1308</v>
      </c>
      <c r="V22568">
        <v>1</v>
      </c>
      <c r="W22568" t="s">
        <v>2573</v>
      </c>
    </row>
    <row r="22569" spans="1:23" x14ac:dyDescent="0.3">
      <c r="A22569">
        <v>30290</v>
      </c>
      <c r="B22569" s="15" t="s">
        <v>2109</v>
      </c>
      <c r="C22569" t="str">
        <f>_xlfn.XLOOKUP($B22569, STANDARDS!$A:$A, STANDARDS!$B:$B,,0,2)</f>
        <v>Unknown Jurassic Fossils, UK</v>
      </c>
      <c r="D22569" t="s">
        <v>2158</v>
      </c>
      <c r="E22569" t="s">
        <v>2175</v>
      </c>
      <c r="J22569" cm="1">
        <f t="array" ref="J22569:L22569">_xlfn.XLOOKUP($C22569, AGE!$A:$A,AGE!$B:$D,,0,2)</f>
        <v>191</v>
      </c>
      <c r="K22569">
        <v>9.9</v>
      </c>
      <c r="L22569" t="str">
        <v xml:space="preserve">GSA 2018 </v>
      </c>
      <c r="M22569" t="s">
        <v>2494</v>
      </c>
      <c r="P22569" t="s">
        <v>2342</v>
      </c>
      <c r="Q22569">
        <v>1.25</v>
      </c>
      <c r="R22569">
        <v>0.1</v>
      </c>
      <c r="U22569" t="s">
        <v>1308</v>
      </c>
      <c r="V22569">
        <v>1</v>
      </c>
      <c r="W22569" t="s">
        <v>2573</v>
      </c>
    </row>
    <row r="22570" spans="1:23" x14ac:dyDescent="0.3">
      <c r="A22570">
        <v>30291</v>
      </c>
      <c r="B22570" s="15" t="s">
        <v>2109</v>
      </c>
      <c r="C22570" t="str">
        <f>_xlfn.XLOOKUP($B22570, STANDARDS!$A:$A, STANDARDS!$B:$B,,0,2)</f>
        <v>Unknown Jurassic Fossils, UK</v>
      </c>
      <c r="D22570" t="s">
        <v>2158</v>
      </c>
      <c r="E22570" t="s">
        <v>2175</v>
      </c>
      <c r="J22570" cm="1">
        <f t="array" ref="J22570:L22570">_xlfn.XLOOKUP($C22570, AGE!$A:$A,AGE!$B:$D,,0,2)</f>
        <v>191</v>
      </c>
      <c r="K22570">
        <v>9.9</v>
      </c>
      <c r="L22570" t="str">
        <v xml:space="preserve">GSA 2018 </v>
      </c>
      <c r="M22570" t="s">
        <v>2494</v>
      </c>
      <c r="P22570" t="s">
        <v>2342</v>
      </c>
      <c r="Q22570">
        <v>2.12</v>
      </c>
      <c r="R22570">
        <v>0.1</v>
      </c>
      <c r="U22570" t="s">
        <v>1308</v>
      </c>
      <c r="V22570">
        <v>1</v>
      </c>
      <c r="W22570" t="s">
        <v>2573</v>
      </c>
    </row>
    <row r="22571" spans="1:23" x14ac:dyDescent="0.3">
      <c r="A22571">
        <v>30292</v>
      </c>
      <c r="B22571" s="15" t="s">
        <v>2109</v>
      </c>
      <c r="C22571" t="str">
        <f>_xlfn.XLOOKUP($B22571, STANDARDS!$A:$A, STANDARDS!$B:$B,,0,2)</f>
        <v>Unknown Jurassic Fossils, UK</v>
      </c>
      <c r="D22571" t="s">
        <v>2158</v>
      </c>
      <c r="E22571" t="s">
        <v>2175</v>
      </c>
      <c r="J22571" cm="1">
        <f t="array" ref="J22571:L22571">_xlfn.XLOOKUP($C22571, AGE!$A:$A,AGE!$B:$D,,0,2)</f>
        <v>191</v>
      </c>
      <c r="K22571">
        <v>9.9</v>
      </c>
      <c r="L22571" t="str">
        <v xml:space="preserve">GSA 2018 </v>
      </c>
      <c r="M22571" t="s">
        <v>2494</v>
      </c>
      <c r="P22571" t="s">
        <v>2342</v>
      </c>
      <c r="Q22571">
        <v>1.22</v>
      </c>
      <c r="R22571">
        <v>0.1</v>
      </c>
      <c r="U22571" t="s">
        <v>1308</v>
      </c>
      <c r="V22571">
        <v>1</v>
      </c>
      <c r="W22571" t="s">
        <v>2573</v>
      </c>
    </row>
    <row r="22572" spans="1:23" x14ac:dyDescent="0.3">
      <c r="A22572">
        <v>30293</v>
      </c>
      <c r="B22572" s="15" t="s">
        <v>2109</v>
      </c>
      <c r="C22572" t="str">
        <f>_xlfn.XLOOKUP($B22572, STANDARDS!$A:$A, STANDARDS!$B:$B,,0,2)</f>
        <v>Unknown Jurassic Fossils, UK</v>
      </c>
      <c r="D22572" t="s">
        <v>2158</v>
      </c>
      <c r="E22572" t="s">
        <v>2175</v>
      </c>
      <c r="J22572" cm="1">
        <f t="array" ref="J22572:L22572">_xlfn.XLOOKUP($C22572, AGE!$A:$A,AGE!$B:$D,,0,2)</f>
        <v>191</v>
      </c>
      <c r="K22572">
        <v>9.9</v>
      </c>
      <c r="L22572" t="str">
        <v xml:space="preserve">GSA 2018 </v>
      </c>
      <c r="M22572" t="s">
        <v>2494</v>
      </c>
      <c r="P22572" t="s">
        <v>2342</v>
      </c>
      <c r="Q22572">
        <v>0.85</v>
      </c>
      <c r="R22572">
        <v>0.1</v>
      </c>
      <c r="U22572" t="s">
        <v>1308</v>
      </c>
      <c r="V22572">
        <v>1</v>
      </c>
      <c r="W22572" t="s">
        <v>2573</v>
      </c>
    </row>
    <row r="22573" spans="1:23" x14ac:dyDescent="0.3">
      <c r="A22573">
        <v>30294</v>
      </c>
      <c r="B22573" s="15" t="s">
        <v>2109</v>
      </c>
      <c r="C22573" t="str">
        <f>_xlfn.XLOOKUP($B22573, STANDARDS!$A:$A, STANDARDS!$B:$B,,0,2)</f>
        <v>Unknown Jurassic Fossils, UK</v>
      </c>
      <c r="D22573" t="s">
        <v>2158</v>
      </c>
      <c r="E22573" t="s">
        <v>2175</v>
      </c>
      <c r="J22573" cm="1">
        <f t="array" ref="J22573:L22573">_xlfn.XLOOKUP($C22573, AGE!$A:$A,AGE!$B:$D,,0,2)</f>
        <v>191</v>
      </c>
      <c r="K22573">
        <v>9.9</v>
      </c>
      <c r="L22573" t="str">
        <v xml:space="preserve">GSA 2018 </v>
      </c>
      <c r="M22573" t="s">
        <v>2494</v>
      </c>
      <c r="P22573" t="s">
        <v>2342</v>
      </c>
      <c r="Q22573">
        <v>0.88</v>
      </c>
      <c r="R22573">
        <v>0.1</v>
      </c>
      <c r="U22573" t="s">
        <v>1308</v>
      </c>
      <c r="V22573">
        <v>1</v>
      </c>
      <c r="W22573" t="s">
        <v>2573</v>
      </c>
    </row>
    <row r="22574" spans="1:23" x14ac:dyDescent="0.3">
      <c r="A22574">
        <v>30295</v>
      </c>
      <c r="B22574" s="15" t="s">
        <v>2109</v>
      </c>
      <c r="C22574" t="str">
        <f>_xlfn.XLOOKUP($B22574, STANDARDS!$A:$A, STANDARDS!$B:$B,,0,2)</f>
        <v>Unknown Jurassic Fossils, UK</v>
      </c>
      <c r="D22574" t="s">
        <v>2158</v>
      </c>
      <c r="E22574" t="s">
        <v>2175</v>
      </c>
      <c r="J22574" cm="1">
        <f t="array" ref="J22574:L22574">_xlfn.XLOOKUP($C22574, AGE!$A:$A,AGE!$B:$D,,0,2)</f>
        <v>191</v>
      </c>
      <c r="K22574">
        <v>9.9</v>
      </c>
      <c r="L22574" t="str">
        <v xml:space="preserve">GSA 2018 </v>
      </c>
      <c r="M22574" t="s">
        <v>2495</v>
      </c>
      <c r="P22574" t="s">
        <v>2342</v>
      </c>
      <c r="Q22574">
        <v>1.38</v>
      </c>
      <c r="R22574">
        <v>0.1</v>
      </c>
      <c r="U22574" t="s">
        <v>1308</v>
      </c>
      <c r="V22574">
        <v>1</v>
      </c>
      <c r="W22574" t="s">
        <v>2573</v>
      </c>
    </row>
    <row r="22575" spans="1:23" x14ac:dyDescent="0.3">
      <c r="A22575">
        <v>30296</v>
      </c>
      <c r="B22575" s="15" t="s">
        <v>2109</v>
      </c>
      <c r="C22575" t="str">
        <f>_xlfn.XLOOKUP($B22575, STANDARDS!$A:$A, STANDARDS!$B:$B,,0,2)</f>
        <v>Unknown Jurassic Fossils, UK</v>
      </c>
      <c r="D22575" t="s">
        <v>2158</v>
      </c>
      <c r="E22575" t="s">
        <v>2175</v>
      </c>
      <c r="J22575" cm="1">
        <f t="array" ref="J22575:L22575">_xlfn.XLOOKUP($C22575, AGE!$A:$A,AGE!$B:$D,,0,2)</f>
        <v>191</v>
      </c>
      <c r="K22575">
        <v>9.9</v>
      </c>
      <c r="L22575" t="str">
        <v xml:space="preserve">GSA 2018 </v>
      </c>
      <c r="M22575" t="s">
        <v>2495</v>
      </c>
      <c r="P22575" t="s">
        <v>2342</v>
      </c>
      <c r="Q22575">
        <v>1.5</v>
      </c>
      <c r="R22575">
        <v>0.1</v>
      </c>
      <c r="U22575" t="s">
        <v>1308</v>
      </c>
      <c r="V22575">
        <v>1</v>
      </c>
      <c r="W22575" t="s">
        <v>2573</v>
      </c>
    </row>
    <row r="22576" spans="1:23" x14ac:dyDescent="0.3">
      <c r="A22576">
        <v>30297</v>
      </c>
      <c r="B22576" s="15" t="s">
        <v>2109</v>
      </c>
      <c r="C22576" t="str">
        <f>_xlfn.XLOOKUP($B22576, STANDARDS!$A:$A, STANDARDS!$B:$B,,0,2)</f>
        <v>Unknown Jurassic Fossils, UK</v>
      </c>
      <c r="D22576" t="s">
        <v>2158</v>
      </c>
      <c r="E22576" t="s">
        <v>2175</v>
      </c>
      <c r="J22576" cm="1">
        <f t="array" ref="J22576:L22576">_xlfn.XLOOKUP($C22576, AGE!$A:$A,AGE!$B:$D,,0,2)</f>
        <v>191</v>
      </c>
      <c r="K22576">
        <v>9.9</v>
      </c>
      <c r="L22576" t="str">
        <v xml:space="preserve">GSA 2018 </v>
      </c>
      <c r="M22576" t="s">
        <v>2311</v>
      </c>
      <c r="P22576" t="s">
        <v>2342</v>
      </c>
      <c r="S22576">
        <v>-27.18</v>
      </c>
      <c r="T22576">
        <v>0.1</v>
      </c>
      <c r="U22576" t="s">
        <v>2311</v>
      </c>
      <c r="V22576">
        <v>1</v>
      </c>
      <c r="W22576" t="s">
        <v>2573</v>
      </c>
    </row>
    <row r="22577" spans="1:23" x14ac:dyDescent="0.3">
      <c r="A22577">
        <v>30298</v>
      </c>
      <c r="B22577" s="15" t="s">
        <v>2109</v>
      </c>
      <c r="C22577" t="str">
        <f>_xlfn.XLOOKUP($B22577, STANDARDS!$A:$A, STANDARDS!$B:$B,,0,2)</f>
        <v>Unknown Jurassic Fossils, UK</v>
      </c>
      <c r="D22577" t="s">
        <v>2158</v>
      </c>
      <c r="E22577" t="s">
        <v>2175</v>
      </c>
      <c r="J22577" cm="1">
        <f t="array" ref="J22577:L22577">_xlfn.XLOOKUP($C22577, AGE!$A:$A,AGE!$B:$D,,0,2)</f>
        <v>191</v>
      </c>
      <c r="K22577">
        <v>9.9</v>
      </c>
      <c r="L22577" t="str">
        <v xml:space="preserve">GSA 2018 </v>
      </c>
      <c r="M22577" t="s">
        <v>2311</v>
      </c>
      <c r="P22577" t="s">
        <v>2342</v>
      </c>
      <c r="S22577">
        <v>-26.6</v>
      </c>
      <c r="T22577">
        <v>0.1</v>
      </c>
      <c r="U22577" t="s">
        <v>2311</v>
      </c>
      <c r="V22577">
        <v>1</v>
      </c>
      <c r="W22577" t="s">
        <v>2573</v>
      </c>
    </row>
    <row r="22578" spans="1:23" x14ac:dyDescent="0.3">
      <c r="A22578">
        <v>30299</v>
      </c>
      <c r="B22578" s="15" t="s">
        <v>2109</v>
      </c>
      <c r="C22578" t="str">
        <f>_xlfn.XLOOKUP($B22578, STANDARDS!$A:$A, STANDARDS!$B:$B,,0,2)</f>
        <v>Unknown Jurassic Fossils, UK</v>
      </c>
      <c r="D22578" t="s">
        <v>2158</v>
      </c>
      <c r="E22578" t="s">
        <v>2175</v>
      </c>
      <c r="J22578" cm="1">
        <f t="array" ref="J22578:L22578">_xlfn.XLOOKUP($C22578, AGE!$A:$A,AGE!$B:$D,,0,2)</f>
        <v>191</v>
      </c>
      <c r="K22578">
        <v>9.9</v>
      </c>
      <c r="L22578" t="str">
        <v xml:space="preserve">GSA 2018 </v>
      </c>
      <c r="M22578" t="s">
        <v>2495</v>
      </c>
      <c r="P22578" t="s">
        <v>2342</v>
      </c>
      <c r="Q22578">
        <v>-1.21</v>
      </c>
      <c r="R22578">
        <v>0.1</v>
      </c>
      <c r="U22578" t="s">
        <v>1308</v>
      </c>
      <c r="V22578">
        <v>1</v>
      </c>
      <c r="W22578" t="s">
        <v>2573</v>
      </c>
    </row>
    <row r="22579" spans="1:23" x14ac:dyDescent="0.3">
      <c r="A22579">
        <v>30300</v>
      </c>
      <c r="B22579" s="15" t="s">
        <v>2109</v>
      </c>
      <c r="C22579" t="str">
        <f>_xlfn.XLOOKUP($B22579, STANDARDS!$A:$A, STANDARDS!$B:$B,,0,2)</f>
        <v>Unknown Jurassic Fossils, UK</v>
      </c>
      <c r="D22579" t="s">
        <v>2158</v>
      </c>
      <c r="E22579" t="s">
        <v>2175</v>
      </c>
      <c r="J22579" cm="1">
        <f t="array" ref="J22579:L22579">_xlfn.XLOOKUP($C22579, AGE!$A:$A,AGE!$B:$D,,0,2)</f>
        <v>191</v>
      </c>
      <c r="K22579">
        <v>9.9</v>
      </c>
      <c r="L22579" t="str">
        <v xml:space="preserve">GSA 2018 </v>
      </c>
      <c r="M22579" t="s">
        <v>2495</v>
      </c>
      <c r="P22579" t="s">
        <v>2342</v>
      </c>
      <c r="Q22579">
        <v>-0.42</v>
      </c>
      <c r="R22579">
        <v>0.1</v>
      </c>
      <c r="U22579" t="s">
        <v>1308</v>
      </c>
      <c r="V22579">
        <v>1</v>
      </c>
      <c r="W22579" t="s">
        <v>2573</v>
      </c>
    </row>
    <row r="22580" spans="1:23" x14ac:dyDescent="0.3">
      <c r="A22580">
        <v>30301</v>
      </c>
      <c r="B22580" s="15" t="s">
        <v>2109</v>
      </c>
      <c r="C22580" t="str">
        <f>_xlfn.XLOOKUP($B22580, STANDARDS!$A:$A, STANDARDS!$B:$B,,0,2)</f>
        <v>Unknown Jurassic Fossils, UK</v>
      </c>
      <c r="D22580" t="s">
        <v>2158</v>
      </c>
      <c r="E22580" t="s">
        <v>2175</v>
      </c>
      <c r="J22580" cm="1">
        <f t="array" ref="J22580:L22580">_xlfn.XLOOKUP($C22580, AGE!$A:$A,AGE!$B:$D,,0,2)</f>
        <v>191</v>
      </c>
      <c r="K22580">
        <v>9.9</v>
      </c>
      <c r="L22580" t="str">
        <v xml:space="preserve">GSA 2018 </v>
      </c>
      <c r="M22580" t="s">
        <v>2495</v>
      </c>
      <c r="P22580" t="s">
        <v>2342</v>
      </c>
      <c r="Q22580">
        <v>-1.38</v>
      </c>
      <c r="R22580">
        <v>0.1</v>
      </c>
      <c r="U22580" t="s">
        <v>1308</v>
      </c>
      <c r="V22580">
        <v>1</v>
      </c>
      <c r="W22580" t="s">
        <v>2573</v>
      </c>
    </row>
    <row r="22581" spans="1:23" x14ac:dyDescent="0.3">
      <c r="A22581">
        <v>30302</v>
      </c>
      <c r="B22581" s="15" t="s">
        <v>2109</v>
      </c>
      <c r="C22581" t="str">
        <f>_xlfn.XLOOKUP($B22581, STANDARDS!$A:$A, STANDARDS!$B:$B,,0,2)</f>
        <v>Unknown Jurassic Fossils, UK</v>
      </c>
      <c r="D22581" t="s">
        <v>2158</v>
      </c>
      <c r="E22581" t="s">
        <v>2175</v>
      </c>
      <c r="J22581" cm="1">
        <f t="array" ref="J22581:L22581">_xlfn.XLOOKUP($C22581, AGE!$A:$A,AGE!$B:$D,,0,2)</f>
        <v>191</v>
      </c>
      <c r="K22581">
        <v>9.9</v>
      </c>
      <c r="L22581" t="str">
        <v xml:space="preserve">GSA 2018 </v>
      </c>
      <c r="M22581" t="s">
        <v>2495</v>
      </c>
      <c r="P22581" t="s">
        <v>2342</v>
      </c>
      <c r="Q22581">
        <v>-1.1000000000000001</v>
      </c>
      <c r="R22581">
        <v>0.1</v>
      </c>
      <c r="U22581" t="s">
        <v>1308</v>
      </c>
      <c r="V22581">
        <v>1</v>
      </c>
      <c r="W22581" t="s">
        <v>2573</v>
      </c>
    </row>
    <row r="22582" spans="1:23" x14ac:dyDescent="0.3">
      <c r="A22582">
        <v>30303</v>
      </c>
      <c r="B22582" s="15" t="s">
        <v>2109</v>
      </c>
      <c r="C22582" t="str">
        <f>_xlfn.XLOOKUP($B22582, STANDARDS!$A:$A, STANDARDS!$B:$B,,0,2)</f>
        <v>Unknown Jurassic Fossils, UK</v>
      </c>
      <c r="D22582" t="s">
        <v>2158</v>
      </c>
      <c r="E22582" t="s">
        <v>2175</v>
      </c>
      <c r="J22582" cm="1">
        <f t="array" ref="J22582:L22582">_xlfn.XLOOKUP($C22582, AGE!$A:$A,AGE!$B:$D,,0,2)</f>
        <v>191</v>
      </c>
      <c r="K22582">
        <v>9.9</v>
      </c>
      <c r="L22582" t="str">
        <v xml:space="preserve">GSA 2018 </v>
      </c>
      <c r="M22582" t="s">
        <v>2495</v>
      </c>
      <c r="P22582" t="s">
        <v>2342</v>
      </c>
      <c r="Q22582">
        <v>-1.05</v>
      </c>
      <c r="R22582">
        <v>0.1</v>
      </c>
      <c r="U22582" t="s">
        <v>1308</v>
      </c>
      <c r="V22582">
        <v>1</v>
      </c>
      <c r="W22582" t="s">
        <v>2573</v>
      </c>
    </row>
    <row r="22583" spans="1:23" x14ac:dyDescent="0.3">
      <c r="A22583">
        <v>30304</v>
      </c>
      <c r="B22583" s="15" t="s">
        <v>2109</v>
      </c>
      <c r="C22583" t="str">
        <f>_xlfn.XLOOKUP($B22583, STANDARDS!$A:$A, STANDARDS!$B:$B,,0,2)</f>
        <v>Unknown Jurassic Fossils, UK</v>
      </c>
      <c r="D22583" t="s">
        <v>2158</v>
      </c>
      <c r="E22583" t="s">
        <v>2175</v>
      </c>
      <c r="J22583" cm="1">
        <f t="array" ref="J22583:L22583">_xlfn.XLOOKUP($C22583, AGE!$A:$A,AGE!$B:$D,,0,2)</f>
        <v>191</v>
      </c>
      <c r="K22583">
        <v>9.9</v>
      </c>
      <c r="L22583" t="str">
        <v xml:space="preserve">GSA 2018 </v>
      </c>
      <c r="M22583" t="s">
        <v>2495</v>
      </c>
      <c r="P22583" t="s">
        <v>2342</v>
      </c>
      <c r="Q22583">
        <v>-0.69</v>
      </c>
      <c r="R22583">
        <v>0.1</v>
      </c>
      <c r="U22583" t="s">
        <v>1308</v>
      </c>
      <c r="V22583">
        <v>1</v>
      </c>
      <c r="W22583" t="s">
        <v>2573</v>
      </c>
    </row>
    <row r="22584" spans="1:23" x14ac:dyDescent="0.3">
      <c r="A22584">
        <v>30305</v>
      </c>
      <c r="B22584" s="15" t="s">
        <v>2109</v>
      </c>
      <c r="C22584" t="str">
        <f>_xlfn.XLOOKUP($B22584, STANDARDS!$A:$A, STANDARDS!$B:$B,,0,2)</f>
        <v>Unknown Jurassic Fossils, UK</v>
      </c>
      <c r="D22584" t="s">
        <v>2158</v>
      </c>
      <c r="E22584" t="s">
        <v>2175</v>
      </c>
      <c r="J22584" cm="1">
        <f t="array" ref="J22584:L22584">_xlfn.XLOOKUP($C22584, AGE!$A:$A,AGE!$B:$D,,0,2)</f>
        <v>191</v>
      </c>
      <c r="K22584">
        <v>9.9</v>
      </c>
      <c r="L22584" t="str">
        <v xml:space="preserve">GSA 2018 </v>
      </c>
      <c r="M22584" t="s">
        <v>2495</v>
      </c>
      <c r="P22584" t="s">
        <v>2342</v>
      </c>
      <c r="Q22584">
        <v>-0.59</v>
      </c>
      <c r="R22584">
        <v>0.1</v>
      </c>
      <c r="U22584" t="s">
        <v>1308</v>
      </c>
      <c r="V22584">
        <v>1</v>
      </c>
      <c r="W22584" t="s">
        <v>2573</v>
      </c>
    </row>
    <row r="22585" spans="1:23" x14ac:dyDescent="0.3">
      <c r="A22585">
        <v>30306</v>
      </c>
      <c r="B22585" s="15" t="s">
        <v>2109</v>
      </c>
      <c r="C22585" t="str">
        <f>_xlfn.XLOOKUP($B22585, STANDARDS!$A:$A, STANDARDS!$B:$B,,0,2)</f>
        <v>Unknown Jurassic Fossils, UK</v>
      </c>
      <c r="D22585" t="s">
        <v>2158</v>
      </c>
      <c r="E22585" t="s">
        <v>2175</v>
      </c>
      <c r="J22585" cm="1">
        <f t="array" ref="J22585:L22585">_xlfn.XLOOKUP($C22585, AGE!$A:$A,AGE!$B:$D,,0,2)</f>
        <v>191</v>
      </c>
      <c r="K22585">
        <v>9.9</v>
      </c>
      <c r="L22585" t="str">
        <v xml:space="preserve">GSA 2018 </v>
      </c>
      <c r="M22585" t="s">
        <v>2495</v>
      </c>
      <c r="P22585" t="s">
        <v>2342</v>
      </c>
      <c r="Q22585">
        <v>-0.8</v>
      </c>
      <c r="R22585">
        <v>0.1</v>
      </c>
      <c r="U22585" t="s">
        <v>1308</v>
      </c>
      <c r="V22585">
        <v>1</v>
      </c>
      <c r="W22585" t="s">
        <v>2573</v>
      </c>
    </row>
    <row r="22586" spans="1:23" x14ac:dyDescent="0.3">
      <c r="A22586">
        <v>30307</v>
      </c>
      <c r="B22586" s="15" t="s">
        <v>2109</v>
      </c>
      <c r="C22586" t="str">
        <f>_xlfn.XLOOKUP($B22586, STANDARDS!$A:$A, STANDARDS!$B:$B,,0,2)</f>
        <v>Unknown Jurassic Fossils, UK</v>
      </c>
      <c r="D22586" t="s">
        <v>2158</v>
      </c>
      <c r="E22586" t="s">
        <v>2175</v>
      </c>
      <c r="J22586" cm="1">
        <f t="array" ref="J22586:L22586">_xlfn.XLOOKUP($C22586, AGE!$A:$A,AGE!$B:$D,,0,2)</f>
        <v>191</v>
      </c>
      <c r="K22586">
        <v>9.9</v>
      </c>
      <c r="L22586" t="str">
        <v xml:space="preserve">GSA 2018 </v>
      </c>
      <c r="M22586" t="s">
        <v>2495</v>
      </c>
      <c r="P22586" t="s">
        <v>2342</v>
      </c>
      <c r="Q22586">
        <v>-0.84</v>
      </c>
      <c r="R22586">
        <v>0.1</v>
      </c>
      <c r="U22586" t="s">
        <v>1308</v>
      </c>
      <c r="V22586">
        <v>1</v>
      </c>
      <c r="W22586" t="s">
        <v>2573</v>
      </c>
    </row>
    <row r="22587" spans="1:23" x14ac:dyDescent="0.3">
      <c r="A22587">
        <v>30308</v>
      </c>
      <c r="B22587" s="15" t="s">
        <v>2109</v>
      </c>
      <c r="C22587" t="str">
        <f>_xlfn.XLOOKUP($B22587, STANDARDS!$A:$A, STANDARDS!$B:$B,,0,2)</f>
        <v>Unknown Jurassic Fossils, UK</v>
      </c>
      <c r="D22587" t="s">
        <v>2158</v>
      </c>
      <c r="E22587" t="s">
        <v>2175</v>
      </c>
      <c r="J22587" cm="1">
        <f t="array" ref="J22587:L22587">_xlfn.XLOOKUP($C22587, AGE!$A:$A,AGE!$B:$D,,0,2)</f>
        <v>191</v>
      </c>
      <c r="K22587">
        <v>9.9</v>
      </c>
      <c r="L22587" t="str">
        <v xml:space="preserve">GSA 2018 </v>
      </c>
      <c r="M22587" t="s">
        <v>2311</v>
      </c>
      <c r="P22587" t="s">
        <v>2342</v>
      </c>
      <c r="S22587">
        <v>-28.1</v>
      </c>
      <c r="T22587">
        <v>0.1</v>
      </c>
      <c r="U22587" t="s">
        <v>2311</v>
      </c>
      <c r="V22587">
        <v>1</v>
      </c>
      <c r="W22587" t="s">
        <v>2573</v>
      </c>
    </row>
    <row r="22588" spans="1:23" x14ac:dyDescent="0.3">
      <c r="A22588">
        <v>30309</v>
      </c>
      <c r="B22588" s="15" t="s">
        <v>2109</v>
      </c>
      <c r="C22588" t="str">
        <f>_xlfn.XLOOKUP($B22588, STANDARDS!$A:$A, STANDARDS!$B:$B,,0,2)</f>
        <v>Unknown Jurassic Fossils, UK</v>
      </c>
      <c r="D22588" t="s">
        <v>2158</v>
      </c>
      <c r="E22588" t="s">
        <v>2175</v>
      </c>
      <c r="J22588" cm="1">
        <f t="array" ref="J22588:L22588">_xlfn.XLOOKUP($C22588, AGE!$A:$A,AGE!$B:$D,,0,2)</f>
        <v>191</v>
      </c>
      <c r="K22588">
        <v>9.9</v>
      </c>
      <c r="L22588" t="str">
        <v xml:space="preserve">GSA 2018 </v>
      </c>
      <c r="M22588" t="s">
        <v>2311</v>
      </c>
      <c r="P22588" t="s">
        <v>2342</v>
      </c>
      <c r="S22588">
        <v>-27.17</v>
      </c>
      <c r="T22588">
        <v>0.1</v>
      </c>
      <c r="U22588" t="s">
        <v>2311</v>
      </c>
      <c r="V22588">
        <v>1</v>
      </c>
      <c r="W22588" t="s">
        <v>2573</v>
      </c>
    </row>
    <row r="22589" spans="1:23" x14ac:dyDescent="0.3">
      <c r="A22589">
        <v>30310</v>
      </c>
      <c r="B22589" s="15" t="s">
        <v>2109</v>
      </c>
      <c r="C22589" t="str">
        <f>_xlfn.XLOOKUP($B22589, STANDARDS!$A:$A, STANDARDS!$B:$B,,0,2)</f>
        <v>Unknown Jurassic Fossils, UK</v>
      </c>
      <c r="D22589" t="s">
        <v>2158</v>
      </c>
      <c r="E22589" t="s">
        <v>2175</v>
      </c>
      <c r="J22589" cm="1">
        <f t="array" ref="J22589:L22589">_xlfn.XLOOKUP($C22589, AGE!$A:$A,AGE!$B:$D,,0,2)</f>
        <v>191</v>
      </c>
      <c r="K22589">
        <v>9.9</v>
      </c>
      <c r="L22589" t="str">
        <v xml:space="preserve">GSA 2018 </v>
      </c>
      <c r="M22589" t="s">
        <v>2311</v>
      </c>
      <c r="P22589" t="s">
        <v>2342</v>
      </c>
      <c r="S22589">
        <v>-27.11</v>
      </c>
      <c r="T22589">
        <v>0.1</v>
      </c>
      <c r="U22589" t="s">
        <v>2311</v>
      </c>
      <c r="V22589">
        <v>1</v>
      </c>
      <c r="W22589" t="s">
        <v>2573</v>
      </c>
    </row>
    <row r="22590" spans="1:23" x14ac:dyDescent="0.3">
      <c r="A22590">
        <v>30311</v>
      </c>
      <c r="B22590" s="15" t="s">
        <v>2109</v>
      </c>
      <c r="C22590" t="str">
        <f>_xlfn.XLOOKUP($B22590, STANDARDS!$A:$A, STANDARDS!$B:$B,,0,2)</f>
        <v>Unknown Jurassic Fossils, UK</v>
      </c>
      <c r="D22590" t="s">
        <v>2158</v>
      </c>
      <c r="E22590" t="s">
        <v>2175</v>
      </c>
      <c r="J22590" cm="1">
        <f t="array" ref="J22590:L22590">_xlfn.XLOOKUP($C22590, AGE!$A:$A,AGE!$B:$D,,0,2)</f>
        <v>191</v>
      </c>
      <c r="K22590">
        <v>9.9</v>
      </c>
      <c r="L22590" t="str">
        <v xml:space="preserve">GSA 2018 </v>
      </c>
      <c r="M22590" t="s">
        <v>2311</v>
      </c>
      <c r="P22590" t="s">
        <v>2342</v>
      </c>
      <c r="S22590">
        <v>-26.81</v>
      </c>
      <c r="T22590">
        <v>0.1</v>
      </c>
      <c r="U22590" t="s">
        <v>2311</v>
      </c>
      <c r="V22590">
        <v>1</v>
      </c>
      <c r="W22590" t="s">
        <v>2573</v>
      </c>
    </row>
    <row r="22591" spans="1:23" x14ac:dyDescent="0.3">
      <c r="A22591">
        <v>30312</v>
      </c>
      <c r="B22591" s="15" t="s">
        <v>2109</v>
      </c>
      <c r="C22591" t="str">
        <f>_xlfn.XLOOKUP($B22591, STANDARDS!$A:$A, STANDARDS!$B:$B,,0,2)</f>
        <v>Unknown Jurassic Fossils, UK</v>
      </c>
      <c r="D22591" t="s">
        <v>2158</v>
      </c>
      <c r="E22591" t="s">
        <v>2175</v>
      </c>
      <c r="J22591" cm="1">
        <f t="array" ref="J22591:L22591">_xlfn.XLOOKUP($C22591, AGE!$A:$A,AGE!$B:$D,,0,2)</f>
        <v>191</v>
      </c>
      <c r="K22591">
        <v>9.9</v>
      </c>
      <c r="L22591" t="str">
        <v xml:space="preserve">GSA 2018 </v>
      </c>
      <c r="M22591" t="s">
        <v>2311</v>
      </c>
      <c r="P22591" t="s">
        <v>2342</v>
      </c>
      <c r="S22591">
        <v>-26.9</v>
      </c>
      <c r="T22591">
        <v>0.1</v>
      </c>
      <c r="U22591" t="s">
        <v>2311</v>
      </c>
      <c r="V22591">
        <v>1</v>
      </c>
      <c r="W22591" t="s">
        <v>2573</v>
      </c>
    </row>
    <row r="22592" spans="1:23" x14ac:dyDescent="0.3">
      <c r="A22592">
        <v>30313</v>
      </c>
      <c r="B22592" s="15" t="s">
        <v>2109</v>
      </c>
      <c r="C22592" t="str">
        <f>_xlfn.XLOOKUP($B22592, STANDARDS!$A:$A, STANDARDS!$B:$B,,0,2)</f>
        <v>Unknown Jurassic Fossils, UK</v>
      </c>
      <c r="D22592" t="s">
        <v>2158</v>
      </c>
      <c r="E22592" t="s">
        <v>2175</v>
      </c>
      <c r="J22592" cm="1">
        <f t="array" ref="J22592:L22592">_xlfn.XLOOKUP($C22592, AGE!$A:$A,AGE!$B:$D,,0,2)</f>
        <v>191</v>
      </c>
      <c r="K22592">
        <v>9.9</v>
      </c>
      <c r="L22592" t="str">
        <v xml:space="preserve">GSA 2018 </v>
      </c>
      <c r="M22592" t="s">
        <v>2494</v>
      </c>
      <c r="P22592" t="s">
        <v>2342</v>
      </c>
      <c r="Q22592">
        <v>0.42</v>
      </c>
      <c r="R22592">
        <v>0.1</v>
      </c>
      <c r="U22592" t="s">
        <v>1308</v>
      </c>
      <c r="V22592">
        <v>1</v>
      </c>
      <c r="W22592" t="s">
        <v>2573</v>
      </c>
    </row>
    <row r="22593" spans="1:23" x14ac:dyDescent="0.3">
      <c r="A22593">
        <v>30314</v>
      </c>
      <c r="B22593" s="15" t="s">
        <v>2109</v>
      </c>
      <c r="C22593" t="str">
        <f>_xlfn.XLOOKUP($B22593, STANDARDS!$A:$A, STANDARDS!$B:$B,,0,2)</f>
        <v>Unknown Jurassic Fossils, UK</v>
      </c>
      <c r="D22593" t="s">
        <v>2158</v>
      </c>
      <c r="E22593" t="s">
        <v>2175</v>
      </c>
      <c r="J22593" cm="1">
        <f t="array" ref="J22593:L22593">_xlfn.XLOOKUP($C22593, AGE!$A:$A,AGE!$B:$D,,0,2)</f>
        <v>191</v>
      </c>
      <c r="K22593">
        <v>9.9</v>
      </c>
      <c r="L22593" t="str">
        <v xml:space="preserve">GSA 2018 </v>
      </c>
      <c r="M22593" t="s">
        <v>2494</v>
      </c>
      <c r="P22593" t="s">
        <v>2342</v>
      </c>
      <c r="Q22593">
        <v>0.75</v>
      </c>
      <c r="R22593">
        <v>0.1</v>
      </c>
      <c r="U22593" t="s">
        <v>1308</v>
      </c>
      <c r="V22593">
        <v>1</v>
      </c>
      <c r="W22593" t="s">
        <v>2573</v>
      </c>
    </row>
    <row r="22594" spans="1:23" x14ac:dyDescent="0.3">
      <c r="A22594">
        <v>30315</v>
      </c>
      <c r="B22594" s="15" t="s">
        <v>2109</v>
      </c>
      <c r="C22594" t="str">
        <f>_xlfn.XLOOKUP($B22594, STANDARDS!$A:$A, STANDARDS!$B:$B,,0,2)</f>
        <v>Unknown Jurassic Fossils, UK</v>
      </c>
      <c r="D22594" t="s">
        <v>2158</v>
      </c>
      <c r="E22594" t="s">
        <v>2175</v>
      </c>
      <c r="J22594" cm="1">
        <f t="array" ref="J22594:L22594">_xlfn.XLOOKUP($C22594, AGE!$A:$A,AGE!$B:$D,,0,2)</f>
        <v>191</v>
      </c>
      <c r="K22594">
        <v>9.9</v>
      </c>
      <c r="L22594" t="str">
        <v xml:space="preserve">GSA 2018 </v>
      </c>
      <c r="M22594" t="s">
        <v>2494</v>
      </c>
      <c r="P22594" t="s">
        <v>2342</v>
      </c>
      <c r="Q22594">
        <v>0.47</v>
      </c>
      <c r="R22594">
        <v>0.1</v>
      </c>
      <c r="U22594" t="s">
        <v>1308</v>
      </c>
      <c r="V22594">
        <v>1</v>
      </c>
      <c r="W22594" t="s">
        <v>2573</v>
      </c>
    </row>
    <row r="22595" spans="1:23" x14ac:dyDescent="0.3">
      <c r="A22595">
        <v>30316</v>
      </c>
      <c r="B22595" s="15" t="s">
        <v>2109</v>
      </c>
      <c r="C22595" t="str">
        <f>_xlfn.XLOOKUP($B22595, STANDARDS!$A:$A, STANDARDS!$B:$B,,0,2)</f>
        <v>Unknown Jurassic Fossils, UK</v>
      </c>
      <c r="D22595" t="s">
        <v>2158</v>
      </c>
      <c r="E22595" t="s">
        <v>2175</v>
      </c>
      <c r="J22595" cm="1">
        <f t="array" ref="J22595:L22595">_xlfn.XLOOKUP($C22595, AGE!$A:$A,AGE!$B:$D,,0,2)</f>
        <v>191</v>
      </c>
      <c r="K22595">
        <v>9.9</v>
      </c>
      <c r="L22595" t="str">
        <v xml:space="preserve">GSA 2018 </v>
      </c>
      <c r="M22595" t="s">
        <v>2494</v>
      </c>
      <c r="P22595" t="s">
        <v>2342</v>
      </c>
      <c r="Q22595">
        <v>0.64</v>
      </c>
      <c r="R22595">
        <v>0.1</v>
      </c>
      <c r="U22595" t="s">
        <v>1308</v>
      </c>
      <c r="V22595">
        <v>1</v>
      </c>
      <c r="W22595" t="s">
        <v>2573</v>
      </c>
    </row>
    <row r="22596" spans="1:23" x14ac:dyDescent="0.3">
      <c r="A22596">
        <v>30317</v>
      </c>
      <c r="B22596" s="15" t="s">
        <v>2109</v>
      </c>
      <c r="C22596" t="str">
        <f>_xlfn.XLOOKUP($B22596, STANDARDS!$A:$A, STANDARDS!$B:$B,,0,2)</f>
        <v>Unknown Jurassic Fossils, UK</v>
      </c>
      <c r="D22596" t="s">
        <v>2158</v>
      </c>
      <c r="E22596" t="s">
        <v>2175</v>
      </c>
      <c r="J22596" cm="1">
        <f t="array" ref="J22596:L22596">_xlfn.XLOOKUP($C22596, AGE!$A:$A,AGE!$B:$D,,0,2)</f>
        <v>191</v>
      </c>
      <c r="K22596">
        <v>9.9</v>
      </c>
      <c r="L22596" t="str">
        <v xml:space="preserve">GSA 2018 </v>
      </c>
      <c r="M22596" t="s">
        <v>2494</v>
      </c>
      <c r="P22596" t="s">
        <v>2342</v>
      </c>
      <c r="Q22596">
        <v>0.65</v>
      </c>
      <c r="R22596">
        <v>0.1</v>
      </c>
      <c r="U22596" t="s">
        <v>1308</v>
      </c>
      <c r="V22596">
        <v>1</v>
      </c>
      <c r="W22596" t="s">
        <v>2573</v>
      </c>
    </row>
    <row r="22597" spans="1:23" x14ac:dyDescent="0.3">
      <c r="A22597">
        <v>30318</v>
      </c>
      <c r="B22597" s="15" t="s">
        <v>2109</v>
      </c>
      <c r="C22597" t="str">
        <f>_xlfn.XLOOKUP($B22597, STANDARDS!$A:$A, STANDARDS!$B:$B,,0,2)</f>
        <v>Unknown Jurassic Fossils, UK</v>
      </c>
      <c r="D22597" t="s">
        <v>2158</v>
      </c>
      <c r="E22597" t="s">
        <v>2175</v>
      </c>
      <c r="J22597" cm="1">
        <f t="array" ref="J22597:L22597">_xlfn.XLOOKUP($C22597, AGE!$A:$A,AGE!$B:$D,,0,2)</f>
        <v>191</v>
      </c>
      <c r="K22597">
        <v>9.9</v>
      </c>
      <c r="L22597" t="str">
        <v xml:space="preserve">GSA 2018 </v>
      </c>
      <c r="M22597" t="s">
        <v>2495</v>
      </c>
      <c r="P22597" t="s">
        <v>2342</v>
      </c>
      <c r="Q22597">
        <v>-0.05</v>
      </c>
      <c r="R22597">
        <v>0.1</v>
      </c>
      <c r="U22597" t="s">
        <v>1308</v>
      </c>
      <c r="V22597">
        <v>1</v>
      </c>
      <c r="W22597" t="s">
        <v>2573</v>
      </c>
    </row>
    <row r="22598" spans="1:23" x14ac:dyDescent="0.3">
      <c r="A22598">
        <v>30319</v>
      </c>
      <c r="B22598" s="15" t="s">
        <v>2109</v>
      </c>
      <c r="C22598" t="str">
        <f>_xlfn.XLOOKUP($B22598, STANDARDS!$A:$A, STANDARDS!$B:$B,,0,2)</f>
        <v>Unknown Jurassic Fossils, UK</v>
      </c>
      <c r="D22598" t="s">
        <v>2158</v>
      </c>
      <c r="E22598" t="s">
        <v>2175</v>
      </c>
      <c r="J22598" cm="1">
        <f t="array" ref="J22598:L22598">_xlfn.XLOOKUP($C22598, AGE!$A:$A,AGE!$B:$D,,0,2)</f>
        <v>191</v>
      </c>
      <c r="K22598">
        <v>9.9</v>
      </c>
      <c r="L22598" t="str">
        <v xml:space="preserve">GSA 2018 </v>
      </c>
      <c r="M22598" t="s">
        <v>2311</v>
      </c>
      <c r="P22598" t="s">
        <v>2342</v>
      </c>
      <c r="S22598">
        <v>-26.62</v>
      </c>
      <c r="T22598">
        <v>0.1</v>
      </c>
      <c r="U22598" t="s">
        <v>2311</v>
      </c>
      <c r="V22598">
        <v>1</v>
      </c>
      <c r="W22598" t="s">
        <v>2573</v>
      </c>
    </row>
    <row r="22599" spans="1:23" x14ac:dyDescent="0.3">
      <c r="A22599">
        <v>30320</v>
      </c>
      <c r="B22599" s="15" t="s">
        <v>2109</v>
      </c>
      <c r="C22599" t="str">
        <f>_xlfn.XLOOKUP($B22599, STANDARDS!$A:$A, STANDARDS!$B:$B,,0,2)</f>
        <v>Unknown Jurassic Fossils, UK</v>
      </c>
      <c r="D22599" t="s">
        <v>2158</v>
      </c>
      <c r="E22599" t="s">
        <v>2175</v>
      </c>
      <c r="J22599" cm="1">
        <f t="array" ref="J22599:L22599">_xlfn.XLOOKUP($C22599, AGE!$A:$A,AGE!$B:$D,,0,2)</f>
        <v>191</v>
      </c>
      <c r="K22599">
        <v>9.9</v>
      </c>
      <c r="L22599" t="str">
        <v xml:space="preserve">GSA 2018 </v>
      </c>
      <c r="M22599" t="s">
        <v>2311</v>
      </c>
      <c r="P22599" t="s">
        <v>2342</v>
      </c>
      <c r="S22599">
        <v>-25.89</v>
      </c>
      <c r="T22599">
        <v>0.1</v>
      </c>
      <c r="U22599" t="s">
        <v>2311</v>
      </c>
      <c r="V22599">
        <v>1</v>
      </c>
      <c r="W22599" t="s">
        <v>2573</v>
      </c>
    </row>
    <row r="22600" spans="1:23" x14ac:dyDescent="0.3">
      <c r="A22600">
        <v>30321</v>
      </c>
      <c r="B22600" s="15" t="s">
        <v>2109</v>
      </c>
      <c r="C22600" t="str">
        <f>_xlfn.XLOOKUP($B22600, STANDARDS!$A:$A, STANDARDS!$B:$B,,0,2)</f>
        <v>Unknown Jurassic Fossils, UK</v>
      </c>
      <c r="D22600" t="s">
        <v>2158</v>
      </c>
      <c r="E22600" t="s">
        <v>2175</v>
      </c>
      <c r="J22600" cm="1">
        <f t="array" ref="J22600:L22600">_xlfn.XLOOKUP($C22600, AGE!$A:$A,AGE!$B:$D,,0,2)</f>
        <v>191</v>
      </c>
      <c r="K22600">
        <v>9.9</v>
      </c>
      <c r="L22600" t="str">
        <v xml:space="preserve">GSA 2018 </v>
      </c>
      <c r="M22600" t="s">
        <v>2311</v>
      </c>
      <c r="P22600" t="s">
        <v>2342</v>
      </c>
      <c r="S22600">
        <v>-26.53</v>
      </c>
      <c r="T22600">
        <v>0.1</v>
      </c>
      <c r="U22600" t="s">
        <v>2311</v>
      </c>
      <c r="V22600">
        <v>1</v>
      </c>
      <c r="W22600" t="s">
        <v>2573</v>
      </c>
    </row>
    <row r="22601" spans="1:23" x14ac:dyDescent="0.3">
      <c r="A22601">
        <v>30322</v>
      </c>
      <c r="B22601" s="15" t="s">
        <v>2109</v>
      </c>
      <c r="C22601" t="str">
        <f>_xlfn.XLOOKUP($B22601, STANDARDS!$A:$A, STANDARDS!$B:$B,,0,2)</f>
        <v>Unknown Jurassic Fossils, UK</v>
      </c>
      <c r="D22601" t="s">
        <v>2158</v>
      </c>
      <c r="E22601" t="s">
        <v>2175</v>
      </c>
      <c r="J22601" cm="1">
        <f t="array" ref="J22601:L22601">_xlfn.XLOOKUP($C22601, AGE!$A:$A,AGE!$B:$D,,0,2)</f>
        <v>191</v>
      </c>
      <c r="K22601">
        <v>9.9</v>
      </c>
      <c r="L22601" t="str">
        <v xml:space="preserve">GSA 2018 </v>
      </c>
      <c r="M22601" t="s">
        <v>2311</v>
      </c>
      <c r="P22601" t="s">
        <v>2342</v>
      </c>
      <c r="S22601">
        <v>-25.61</v>
      </c>
      <c r="T22601">
        <v>0.1</v>
      </c>
      <c r="U22601" t="s">
        <v>2311</v>
      </c>
      <c r="V22601">
        <v>1</v>
      </c>
      <c r="W22601" t="s">
        <v>2573</v>
      </c>
    </row>
    <row r="22602" spans="1:23" x14ac:dyDescent="0.3">
      <c r="A22602">
        <v>30323</v>
      </c>
      <c r="B22602" s="15" t="s">
        <v>2109</v>
      </c>
      <c r="C22602" t="str">
        <f>_xlfn.XLOOKUP($B22602, STANDARDS!$A:$A, STANDARDS!$B:$B,,0,2)</f>
        <v>Unknown Jurassic Fossils, UK</v>
      </c>
      <c r="D22602" t="s">
        <v>2158</v>
      </c>
      <c r="E22602" t="s">
        <v>2175</v>
      </c>
      <c r="J22602" cm="1">
        <f t="array" ref="J22602:L22602">_xlfn.XLOOKUP($C22602, AGE!$A:$A,AGE!$B:$D,,0,2)</f>
        <v>191</v>
      </c>
      <c r="K22602">
        <v>9.9</v>
      </c>
      <c r="L22602" t="str">
        <v xml:space="preserve">GSA 2018 </v>
      </c>
      <c r="M22602" t="s">
        <v>2495</v>
      </c>
      <c r="P22602" t="s">
        <v>2342</v>
      </c>
      <c r="Q22602">
        <v>-0.13</v>
      </c>
      <c r="R22602">
        <v>0.1</v>
      </c>
      <c r="U22602" t="s">
        <v>1308</v>
      </c>
      <c r="V22602">
        <v>1</v>
      </c>
      <c r="W22602" t="s">
        <v>2573</v>
      </c>
    </row>
    <row r="22603" spans="1:23" x14ac:dyDescent="0.3">
      <c r="A22603">
        <v>30324</v>
      </c>
      <c r="B22603" s="15" t="s">
        <v>2109</v>
      </c>
      <c r="C22603" t="str">
        <f>_xlfn.XLOOKUP($B22603, STANDARDS!$A:$A, STANDARDS!$B:$B,,0,2)</f>
        <v>Unknown Jurassic Fossils, UK</v>
      </c>
      <c r="D22603" t="s">
        <v>2158</v>
      </c>
      <c r="E22603" t="s">
        <v>2175</v>
      </c>
      <c r="J22603" cm="1">
        <f t="array" ref="J22603:L22603">_xlfn.XLOOKUP($C22603, AGE!$A:$A,AGE!$B:$D,,0,2)</f>
        <v>191</v>
      </c>
      <c r="K22603">
        <v>9.9</v>
      </c>
      <c r="L22603" t="str">
        <v xml:space="preserve">GSA 2018 </v>
      </c>
      <c r="M22603" t="s">
        <v>2311</v>
      </c>
      <c r="P22603" t="s">
        <v>2342</v>
      </c>
      <c r="S22603">
        <v>-26.44</v>
      </c>
      <c r="T22603">
        <v>0.1</v>
      </c>
      <c r="U22603" t="s">
        <v>2311</v>
      </c>
      <c r="V22603">
        <v>1</v>
      </c>
      <c r="W22603" t="s">
        <v>2573</v>
      </c>
    </row>
    <row r="22604" spans="1:23" x14ac:dyDescent="0.3">
      <c r="A22604">
        <v>30325</v>
      </c>
      <c r="B22604" s="15" t="s">
        <v>2109</v>
      </c>
      <c r="C22604" t="str">
        <f>_xlfn.XLOOKUP($B22604, STANDARDS!$A:$A, STANDARDS!$B:$B,,0,2)</f>
        <v>Unknown Jurassic Fossils, UK</v>
      </c>
      <c r="D22604" t="s">
        <v>2158</v>
      </c>
      <c r="E22604" t="s">
        <v>2175</v>
      </c>
      <c r="J22604" cm="1">
        <f t="array" ref="J22604:L22604">_xlfn.XLOOKUP($C22604, AGE!$A:$A,AGE!$B:$D,,0,2)</f>
        <v>191</v>
      </c>
      <c r="K22604">
        <v>9.9</v>
      </c>
      <c r="L22604" t="str">
        <v xml:space="preserve">GSA 2018 </v>
      </c>
      <c r="M22604" t="s">
        <v>2311</v>
      </c>
      <c r="P22604" t="s">
        <v>2342</v>
      </c>
      <c r="S22604">
        <v>-26.35</v>
      </c>
      <c r="T22604">
        <v>0.1</v>
      </c>
      <c r="U22604" t="s">
        <v>2311</v>
      </c>
      <c r="V22604">
        <v>1</v>
      </c>
      <c r="W22604" t="s">
        <v>2573</v>
      </c>
    </row>
    <row r="22605" spans="1:23" x14ac:dyDescent="0.3">
      <c r="A22605">
        <v>30326</v>
      </c>
      <c r="B22605" s="15" t="s">
        <v>2109</v>
      </c>
      <c r="C22605" t="str">
        <f>_xlfn.XLOOKUP($B22605, STANDARDS!$A:$A, STANDARDS!$B:$B,,0,2)</f>
        <v>Unknown Jurassic Fossils, UK</v>
      </c>
      <c r="D22605" t="s">
        <v>2158</v>
      </c>
      <c r="E22605" t="s">
        <v>2175</v>
      </c>
      <c r="J22605" cm="1">
        <f t="array" ref="J22605:L22605">_xlfn.XLOOKUP($C22605, AGE!$A:$A,AGE!$B:$D,,0,2)</f>
        <v>191</v>
      </c>
      <c r="K22605">
        <v>9.9</v>
      </c>
      <c r="L22605" t="str">
        <v xml:space="preserve">GSA 2018 </v>
      </c>
      <c r="M22605" t="s">
        <v>2494</v>
      </c>
      <c r="P22605" t="s">
        <v>2342</v>
      </c>
      <c r="Q22605">
        <v>0.89</v>
      </c>
      <c r="R22605">
        <v>0.1</v>
      </c>
      <c r="U22605" t="s">
        <v>1308</v>
      </c>
      <c r="V22605">
        <v>1</v>
      </c>
      <c r="W22605" t="s">
        <v>2573</v>
      </c>
    </row>
    <row r="22606" spans="1:23" x14ac:dyDescent="0.3">
      <c r="A22606">
        <v>30327</v>
      </c>
      <c r="B22606" s="15" t="s">
        <v>2109</v>
      </c>
      <c r="C22606" t="str">
        <f>_xlfn.XLOOKUP($B22606, STANDARDS!$A:$A, STANDARDS!$B:$B,,0,2)</f>
        <v>Unknown Jurassic Fossils, UK</v>
      </c>
      <c r="D22606" t="s">
        <v>2158</v>
      </c>
      <c r="E22606" t="s">
        <v>2175</v>
      </c>
      <c r="J22606" cm="1">
        <f t="array" ref="J22606:L22606">_xlfn.XLOOKUP($C22606, AGE!$A:$A,AGE!$B:$D,,0,2)</f>
        <v>191</v>
      </c>
      <c r="K22606">
        <v>9.9</v>
      </c>
      <c r="L22606" t="str">
        <v xml:space="preserve">GSA 2018 </v>
      </c>
      <c r="M22606" t="s">
        <v>2494</v>
      </c>
      <c r="P22606" t="s">
        <v>2342</v>
      </c>
      <c r="Q22606">
        <v>0.19</v>
      </c>
      <c r="R22606">
        <v>0.1</v>
      </c>
      <c r="U22606" t="s">
        <v>1308</v>
      </c>
      <c r="V22606">
        <v>1</v>
      </c>
      <c r="W22606" t="s">
        <v>2573</v>
      </c>
    </row>
    <row r="22607" spans="1:23" x14ac:dyDescent="0.3">
      <c r="A22607">
        <v>30328</v>
      </c>
      <c r="B22607" s="15" t="s">
        <v>2109</v>
      </c>
      <c r="C22607" t="str">
        <f>_xlfn.XLOOKUP($B22607, STANDARDS!$A:$A, STANDARDS!$B:$B,,0,2)</f>
        <v>Unknown Jurassic Fossils, UK</v>
      </c>
      <c r="D22607" t="s">
        <v>2158</v>
      </c>
      <c r="E22607" t="s">
        <v>2175</v>
      </c>
      <c r="J22607" cm="1">
        <f t="array" ref="J22607:L22607">_xlfn.XLOOKUP($C22607, AGE!$A:$A,AGE!$B:$D,,0,2)</f>
        <v>191</v>
      </c>
      <c r="K22607">
        <v>9.9</v>
      </c>
      <c r="L22607" t="str">
        <v xml:space="preserve">GSA 2018 </v>
      </c>
      <c r="M22607" t="s">
        <v>2494</v>
      </c>
      <c r="P22607" t="s">
        <v>2342</v>
      </c>
      <c r="Q22607">
        <v>1.44</v>
      </c>
      <c r="R22607">
        <v>0.1</v>
      </c>
      <c r="U22607" t="s">
        <v>1308</v>
      </c>
      <c r="V22607">
        <v>1</v>
      </c>
      <c r="W22607" t="s">
        <v>2573</v>
      </c>
    </row>
    <row r="22608" spans="1:23" x14ac:dyDescent="0.3">
      <c r="A22608">
        <v>30329</v>
      </c>
      <c r="B22608" s="15" t="s">
        <v>2109</v>
      </c>
      <c r="C22608" t="str">
        <f>_xlfn.XLOOKUP($B22608, STANDARDS!$A:$A, STANDARDS!$B:$B,,0,2)</f>
        <v>Unknown Jurassic Fossils, UK</v>
      </c>
      <c r="D22608" t="s">
        <v>2158</v>
      </c>
      <c r="E22608" t="s">
        <v>2175</v>
      </c>
      <c r="J22608" cm="1">
        <f t="array" ref="J22608:L22608">_xlfn.XLOOKUP($C22608, AGE!$A:$A,AGE!$B:$D,,0,2)</f>
        <v>191</v>
      </c>
      <c r="K22608">
        <v>9.9</v>
      </c>
      <c r="L22608" t="str">
        <v xml:space="preserve">GSA 2018 </v>
      </c>
      <c r="M22608" t="s">
        <v>2495</v>
      </c>
      <c r="P22608" t="s">
        <v>2342</v>
      </c>
      <c r="Q22608">
        <v>-0.87</v>
      </c>
      <c r="R22608">
        <v>0.1</v>
      </c>
      <c r="U22608" t="s">
        <v>1308</v>
      </c>
      <c r="V22608">
        <v>1</v>
      </c>
      <c r="W22608" t="s">
        <v>2573</v>
      </c>
    </row>
    <row r="22609" spans="1:23" x14ac:dyDescent="0.3">
      <c r="A22609">
        <v>30330</v>
      </c>
      <c r="B22609" s="15" t="s">
        <v>2109</v>
      </c>
      <c r="C22609" t="str">
        <f>_xlfn.XLOOKUP($B22609, STANDARDS!$A:$A, STANDARDS!$B:$B,,0,2)</f>
        <v>Unknown Jurassic Fossils, UK</v>
      </c>
      <c r="D22609" t="s">
        <v>2158</v>
      </c>
      <c r="E22609" t="s">
        <v>2175</v>
      </c>
      <c r="J22609" cm="1">
        <f t="array" ref="J22609:L22609">_xlfn.XLOOKUP($C22609, AGE!$A:$A,AGE!$B:$D,,0,2)</f>
        <v>191</v>
      </c>
      <c r="K22609">
        <v>9.9</v>
      </c>
      <c r="L22609" t="str">
        <v xml:space="preserve">GSA 2018 </v>
      </c>
      <c r="M22609" t="s">
        <v>2494</v>
      </c>
      <c r="P22609" t="s">
        <v>2342</v>
      </c>
      <c r="Q22609">
        <v>0.74</v>
      </c>
      <c r="R22609">
        <v>0.1</v>
      </c>
      <c r="U22609" t="s">
        <v>1308</v>
      </c>
      <c r="V22609">
        <v>1</v>
      </c>
      <c r="W22609" t="s">
        <v>2573</v>
      </c>
    </row>
    <row r="22610" spans="1:23" x14ac:dyDescent="0.3">
      <c r="A22610">
        <v>30331</v>
      </c>
      <c r="B22610" s="15" t="s">
        <v>2109</v>
      </c>
      <c r="C22610" t="str">
        <f>_xlfn.XLOOKUP($B22610, STANDARDS!$A:$A, STANDARDS!$B:$B,,0,2)</f>
        <v>Unknown Jurassic Fossils, UK</v>
      </c>
      <c r="D22610" t="s">
        <v>2158</v>
      </c>
      <c r="E22610" t="s">
        <v>2175</v>
      </c>
      <c r="J22610" cm="1">
        <f t="array" ref="J22610:L22610">_xlfn.XLOOKUP($C22610, AGE!$A:$A,AGE!$B:$D,,0,2)</f>
        <v>191</v>
      </c>
      <c r="K22610">
        <v>9.9</v>
      </c>
      <c r="L22610" t="str">
        <v xml:space="preserve">GSA 2018 </v>
      </c>
      <c r="M22610" t="s">
        <v>2494</v>
      </c>
      <c r="P22610" t="s">
        <v>2342</v>
      </c>
      <c r="Q22610">
        <v>1.1100000000000001</v>
      </c>
      <c r="R22610">
        <v>0.1</v>
      </c>
      <c r="U22610" t="s">
        <v>1308</v>
      </c>
      <c r="V22610">
        <v>1</v>
      </c>
      <c r="W22610" t="s">
        <v>2573</v>
      </c>
    </row>
    <row r="22611" spans="1:23" x14ac:dyDescent="0.3">
      <c r="A22611">
        <v>30332</v>
      </c>
      <c r="B22611" s="15" t="s">
        <v>2109</v>
      </c>
      <c r="C22611" t="str">
        <f>_xlfn.XLOOKUP($B22611, STANDARDS!$A:$A, STANDARDS!$B:$B,,0,2)</f>
        <v>Unknown Jurassic Fossils, UK</v>
      </c>
      <c r="D22611" t="s">
        <v>2158</v>
      </c>
      <c r="E22611" t="s">
        <v>2175</v>
      </c>
      <c r="J22611" cm="1">
        <f t="array" ref="J22611:L22611">_xlfn.XLOOKUP($C22611, AGE!$A:$A,AGE!$B:$D,,0,2)</f>
        <v>191</v>
      </c>
      <c r="K22611">
        <v>9.9</v>
      </c>
      <c r="L22611" t="str">
        <v xml:space="preserve">GSA 2018 </v>
      </c>
      <c r="M22611" t="s">
        <v>2494</v>
      </c>
      <c r="P22611" t="s">
        <v>2342</v>
      </c>
      <c r="Q22611">
        <v>0.74</v>
      </c>
      <c r="R22611">
        <v>0.1</v>
      </c>
      <c r="U22611" t="s">
        <v>1308</v>
      </c>
      <c r="V22611">
        <v>1</v>
      </c>
      <c r="W22611" t="s">
        <v>2573</v>
      </c>
    </row>
    <row r="22612" spans="1:23" x14ac:dyDescent="0.3">
      <c r="A22612">
        <v>30333</v>
      </c>
      <c r="B22612" s="15" t="s">
        <v>2109</v>
      </c>
      <c r="C22612" t="str">
        <f>_xlfn.XLOOKUP($B22612, STANDARDS!$A:$A, STANDARDS!$B:$B,,0,2)</f>
        <v>Unknown Jurassic Fossils, UK</v>
      </c>
      <c r="D22612" t="s">
        <v>2158</v>
      </c>
      <c r="E22612" t="s">
        <v>2175</v>
      </c>
      <c r="J22612" cm="1">
        <f t="array" ref="J22612:L22612">_xlfn.XLOOKUP($C22612, AGE!$A:$A,AGE!$B:$D,,0,2)</f>
        <v>191</v>
      </c>
      <c r="K22612">
        <v>9.9</v>
      </c>
      <c r="L22612" t="str">
        <v xml:space="preserve">GSA 2018 </v>
      </c>
      <c r="M22612" t="s">
        <v>2494</v>
      </c>
      <c r="P22612" t="s">
        <v>2342</v>
      </c>
      <c r="Q22612">
        <v>1.62</v>
      </c>
      <c r="R22612">
        <v>0.1</v>
      </c>
      <c r="U22612" t="s">
        <v>1308</v>
      </c>
      <c r="V22612">
        <v>1</v>
      </c>
      <c r="W22612" t="s">
        <v>2573</v>
      </c>
    </row>
    <row r="22613" spans="1:23" x14ac:dyDescent="0.3">
      <c r="A22613">
        <v>30334</v>
      </c>
      <c r="B22613" s="15" t="s">
        <v>2109</v>
      </c>
      <c r="C22613" t="str">
        <f>_xlfn.XLOOKUP($B22613, STANDARDS!$A:$A, STANDARDS!$B:$B,,0,2)</f>
        <v>Unknown Jurassic Fossils, UK</v>
      </c>
      <c r="D22613" t="s">
        <v>2158</v>
      </c>
      <c r="E22613" t="s">
        <v>2175</v>
      </c>
      <c r="J22613" cm="1">
        <f t="array" ref="J22613:L22613">_xlfn.XLOOKUP($C22613, AGE!$A:$A,AGE!$B:$D,,0,2)</f>
        <v>191</v>
      </c>
      <c r="K22613">
        <v>9.9</v>
      </c>
      <c r="L22613" t="str">
        <v xml:space="preserve">GSA 2018 </v>
      </c>
      <c r="M22613" t="s">
        <v>2494</v>
      </c>
      <c r="P22613" t="s">
        <v>2342</v>
      </c>
      <c r="Q22613">
        <v>1.1399999999999999</v>
      </c>
      <c r="R22613">
        <v>0.1</v>
      </c>
      <c r="U22613" t="s">
        <v>1308</v>
      </c>
      <c r="V22613">
        <v>1</v>
      </c>
      <c r="W22613" t="s">
        <v>2573</v>
      </c>
    </row>
    <row r="22614" spans="1:23" x14ac:dyDescent="0.3">
      <c r="A22614">
        <v>30335</v>
      </c>
      <c r="B22614" s="15" t="s">
        <v>2109</v>
      </c>
      <c r="C22614" t="str">
        <f>_xlfn.XLOOKUP($B22614, STANDARDS!$A:$A, STANDARDS!$B:$B,,0,2)</f>
        <v>Unknown Jurassic Fossils, UK</v>
      </c>
      <c r="D22614" t="s">
        <v>2158</v>
      </c>
      <c r="E22614" t="s">
        <v>2175</v>
      </c>
      <c r="J22614" cm="1">
        <f t="array" ref="J22614:L22614">_xlfn.XLOOKUP($C22614, AGE!$A:$A,AGE!$B:$D,,0,2)</f>
        <v>191</v>
      </c>
      <c r="K22614">
        <v>9.9</v>
      </c>
      <c r="L22614" t="str">
        <v xml:space="preserve">GSA 2018 </v>
      </c>
      <c r="M22614" t="s">
        <v>2494</v>
      </c>
      <c r="P22614" t="s">
        <v>2342</v>
      </c>
      <c r="Q22614">
        <v>0.13</v>
      </c>
      <c r="R22614">
        <v>0.1</v>
      </c>
      <c r="U22614" t="s">
        <v>1308</v>
      </c>
      <c r="V22614">
        <v>1</v>
      </c>
      <c r="W22614" t="s">
        <v>2573</v>
      </c>
    </row>
    <row r="22615" spans="1:23" x14ac:dyDescent="0.3">
      <c r="A22615">
        <v>30336</v>
      </c>
      <c r="B22615" s="15" t="s">
        <v>2109</v>
      </c>
      <c r="C22615" t="str">
        <f>_xlfn.XLOOKUP($B22615, STANDARDS!$A:$A, STANDARDS!$B:$B,,0,2)</f>
        <v>Unknown Jurassic Fossils, UK</v>
      </c>
      <c r="D22615" t="s">
        <v>2158</v>
      </c>
      <c r="E22615" t="s">
        <v>2175</v>
      </c>
      <c r="J22615" cm="1">
        <f t="array" ref="J22615:L22615">_xlfn.XLOOKUP($C22615, AGE!$A:$A,AGE!$B:$D,,0,2)</f>
        <v>191</v>
      </c>
      <c r="K22615">
        <v>9.9</v>
      </c>
      <c r="L22615" t="str">
        <v xml:space="preserve">GSA 2018 </v>
      </c>
      <c r="M22615" t="s">
        <v>2494</v>
      </c>
      <c r="P22615" t="s">
        <v>2342</v>
      </c>
      <c r="Q22615">
        <v>0.99</v>
      </c>
      <c r="R22615">
        <v>0.1</v>
      </c>
      <c r="U22615" t="s">
        <v>1308</v>
      </c>
      <c r="V22615">
        <v>1</v>
      </c>
      <c r="W22615" t="s">
        <v>2573</v>
      </c>
    </row>
    <row r="22616" spans="1:23" x14ac:dyDescent="0.3">
      <c r="A22616">
        <v>30337</v>
      </c>
      <c r="B22616" s="15" t="s">
        <v>2109</v>
      </c>
      <c r="C22616" t="str">
        <f>_xlfn.XLOOKUP($B22616, STANDARDS!$A:$A, STANDARDS!$B:$B,,0,2)</f>
        <v>Unknown Jurassic Fossils, UK</v>
      </c>
      <c r="D22616" t="s">
        <v>2158</v>
      </c>
      <c r="E22616" t="s">
        <v>2175</v>
      </c>
      <c r="J22616" cm="1">
        <f t="array" ref="J22616:L22616">_xlfn.XLOOKUP($C22616, AGE!$A:$A,AGE!$B:$D,,0,2)</f>
        <v>191</v>
      </c>
      <c r="K22616">
        <v>9.9</v>
      </c>
      <c r="L22616" t="str">
        <v xml:space="preserve">GSA 2018 </v>
      </c>
      <c r="M22616" t="s">
        <v>2494</v>
      </c>
      <c r="P22616" t="s">
        <v>2342</v>
      </c>
      <c r="Q22616">
        <v>1.02</v>
      </c>
      <c r="R22616">
        <v>0.1</v>
      </c>
      <c r="U22616" t="s">
        <v>1308</v>
      </c>
      <c r="V22616">
        <v>1</v>
      </c>
      <c r="W22616" t="s">
        <v>2573</v>
      </c>
    </row>
    <row r="22617" spans="1:23" x14ac:dyDescent="0.3">
      <c r="A22617">
        <v>30338</v>
      </c>
      <c r="B22617" s="15" t="s">
        <v>2109</v>
      </c>
      <c r="C22617" t="str">
        <f>_xlfn.XLOOKUP($B22617, STANDARDS!$A:$A, STANDARDS!$B:$B,,0,2)</f>
        <v>Unknown Jurassic Fossils, UK</v>
      </c>
      <c r="D22617" t="s">
        <v>2158</v>
      </c>
      <c r="E22617" t="s">
        <v>2175</v>
      </c>
      <c r="J22617" cm="1">
        <f t="array" ref="J22617:L22617">_xlfn.XLOOKUP($C22617, AGE!$A:$A,AGE!$B:$D,,0,2)</f>
        <v>191</v>
      </c>
      <c r="K22617">
        <v>9.9</v>
      </c>
      <c r="L22617" t="str">
        <v xml:space="preserve">GSA 2018 </v>
      </c>
      <c r="M22617" t="s">
        <v>2494</v>
      </c>
      <c r="P22617" t="s">
        <v>2342</v>
      </c>
      <c r="Q22617">
        <v>0.7</v>
      </c>
      <c r="R22617">
        <v>0.1</v>
      </c>
      <c r="U22617" t="s">
        <v>1308</v>
      </c>
      <c r="V22617">
        <v>1</v>
      </c>
      <c r="W22617" t="s">
        <v>2573</v>
      </c>
    </row>
    <row r="22618" spans="1:23" x14ac:dyDescent="0.3">
      <c r="A22618">
        <v>30339</v>
      </c>
      <c r="B22618" s="15" t="s">
        <v>2109</v>
      </c>
      <c r="C22618" t="str">
        <f>_xlfn.XLOOKUP($B22618, STANDARDS!$A:$A, STANDARDS!$B:$B,,0,2)</f>
        <v>Unknown Jurassic Fossils, UK</v>
      </c>
      <c r="D22618" t="s">
        <v>2158</v>
      </c>
      <c r="E22618" t="s">
        <v>2175</v>
      </c>
      <c r="J22618" cm="1">
        <f t="array" ref="J22618:L22618">_xlfn.XLOOKUP($C22618, AGE!$A:$A,AGE!$B:$D,,0,2)</f>
        <v>191</v>
      </c>
      <c r="K22618">
        <v>9.9</v>
      </c>
      <c r="L22618" t="str">
        <v xml:space="preserve">GSA 2018 </v>
      </c>
      <c r="M22618" t="s">
        <v>2498</v>
      </c>
      <c r="P22618" t="s">
        <v>2342</v>
      </c>
      <c r="Q22618">
        <v>0.34</v>
      </c>
      <c r="R22618">
        <v>0.1</v>
      </c>
      <c r="U22618" t="s">
        <v>1308</v>
      </c>
      <c r="V22618">
        <v>1</v>
      </c>
      <c r="W22618" t="s">
        <v>2573</v>
      </c>
    </row>
    <row r="22619" spans="1:23" x14ac:dyDescent="0.3">
      <c r="A22619">
        <v>30340</v>
      </c>
      <c r="B22619" s="15" t="s">
        <v>2109</v>
      </c>
      <c r="C22619" t="str">
        <f>_xlfn.XLOOKUP($B22619, STANDARDS!$A:$A, STANDARDS!$B:$B,,0,2)</f>
        <v>Unknown Jurassic Fossils, UK</v>
      </c>
      <c r="D22619" t="s">
        <v>2158</v>
      </c>
      <c r="E22619" t="s">
        <v>2175</v>
      </c>
      <c r="J22619" cm="1">
        <f t="array" ref="J22619:L22619">_xlfn.XLOOKUP($C22619, AGE!$A:$A,AGE!$B:$D,,0,2)</f>
        <v>191</v>
      </c>
      <c r="K22619">
        <v>9.9</v>
      </c>
      <c r="L22619" t="str">
        <v xml:space="preserve">GSA 2018 </v>
      </c>
      <c r="M22619" t="s">
        <v>2495</v>
      </c>
      <c r="P22619" t="s">
        <v>2342</v>
      </c>
      <c r="Q22619">
        <v>-0.24</v>
      </c>
      <c r="R22619">
        <v>0.1</v>
      </c>
      <c r="U22619" t="s">
        <v>1308</v>
      </c>
      <c r="V22619">
        <v>1</v>
      </c>
      <c r="W22619" t="s">
        <v>2573</v>
      </c>
    </row>
    <row r="22620" spans="1:23" x14ac:dyDescent="0.3">
      <c r="A22620">
        <v>30341</v>
      </c>
      <c r="B22620" s="15" t="s">
        <v>2109</v>
      </c>
      <c r="C22620" t="str">
        <f>_xlfn.XLOOKUP($B22620, STANDARDS!$A:$A, STANDARDS!$B:$B,,0,2)</f>
        <v>Unknown Jurassic Fossils, UK</v>
      </c>
      <c r="D22620" t="s">
        <v>2158</v>
      </c>
      <c r="E22620" t="s">
        <v>2175</v>
      </c>
      <c r="J22620" cm="1">
        <f t="array" ref="J22620:L22620">_xlfn.XLOOKUP($C22620, AGE!$A:$A,AGE!$B:$D,,0,2)</f>
        <v>191</v>
      </c>
      <c r="K22620">
        <v>9.9</v>
      </c>
      <c r="L22620" t="str">
        <v xml:space="preserve">GSA 2018 </v>
      </c>
      <c r="M22620" t="s">
        <v>2311</v>
      </c>
      <c r="P22620" t="s">
        <v>2342</v>
      </c>
      <c r="S22620">
        <v>-27.57</v>
      </c>
      <c r="T22620">
        <v>0.1</v>
      </c>
      <c r="U22620" t="s">
        <v>2311</v>
      </c>
      <c r="V22620">
        <v>1</v>
      </c>
      <c r="W22620" t="s">
        <v>2573</v>
      </c>
    </row>
    <row r="22621" spans="1:23" x14ac:dyDescent="0.3">
      <c r="A22621">
        <v>30342</v>
      </c>
      <c r="B22621" s="15" t="s">
        <v>2109</v>
      </c>
      <c r="C22621" t="str">
        <f>_xlfn.XLOOKUP($B22621, STANDARDS!$A:$A, STANDARDS!$B:$B,,0,2)</f>
        <v>Unknown Jurassic Fossils, UK</v>
      </c>
      <c r="D22621" t="s">
        <v>2158</v>
      </c>
      <c r="E22621" t="s">
        <v>2175</v>
      </c>
      <c r="J22621" cm="1">
        <f t="array" ref="J22621:L22621">_xlfn.XLOOKUP($C22621, AGE!$A:$A,AGE!$B:$D,,0,2)</f>
        <v>191</v>
      </c>
      <c r="K22621">
        <v>9.9</v>
      </c>
      <c r="L22621" t="str">
        <v xml:space="preserve">GSA 2018 </v>
      </c>
      <c r="M22621" t="s">
        <v>2498</v>
      </c>
      <c r="P22621" t="s">
        <v>2342</v>
      </c>
      <c r="Q22621">
        <v>0.98</v>
      </c>
      <c r="R22621">
        <v>0.1</v>
      </c>
      <c r="U22621" t="s">
        <v>1308</v>
      </c>
      <c r="V22621">
        <v>1</v>
      </c>
      <c r="W22621" t="s">
        <v>2573</v>
      </c>
    </row>
    <row r="22622" spans="1:23" x14ac:dyDescent="0.3">
      <c r="A22622">
        <v>30343</v>
      </c>
      <c r="B22622" s="15" t="s">
        <v>2109</v>
      </c>
      <c r="C22622" t="str">
        <f>_xlfn.XLOOKUP($B22622, STANDARDS!$A:$A, STANDARDS!$B:$B,,0,2)</f>
        <v>Unknown Jurassic Fossils, UK</v>
      </c>
      <c r="D22622" t="s">
        <v>2158</v>
      </c>
      <c r="E22622" t="s">
        <v>2175</v>
      </c>
      <c r="J22622" cm="1">
        <f t="array" ref="J22622:L22622">_xlfn.XLOOKUP($C22622, AGE!$A:$A,AGE!$B:$D,,0,2)</f>
        <v>191</v>
      </c>
      <c r="K22622">
        <v>9.9</v>
      </c>
      <c r="L22622" t="str">
        <v xml:space="preserve">GSA 2018 </v>
      </c>
      <c r="M22622" t="s">
        <v>2498</v>
      </c>
      <c r="P22622" t="s">
        <v>2342</v>
      </c>
      <c r="Q22622">
        <v>0.84</v>
      </c>
      <c r="R22622">
        <v>0.1</v>
      </c>
      <c r="U22622" t="s">
        <v>1308</v>
      </c>
      <c r="V22622">
        <v>1</v>
      </c>
      <c r="W22622" t="s">
        <v>2573</v>
      </c>
    </row>
    <row r="22623" spans="1:23" x14ac:dyDescent="0.3">
      <c r="A22623">
        <v>30344</v>
      </c>
      <c r="B22623" s="15" t="s">
        <v>2109</v>
      </c>
      <c r="C22623" t="str">
        <f>_xlfn.XLOOKUP($B22623, STANDARDS!$A:$A, STANDARDS!$B:$B,,0,2)</f>
        <v>Unknown Jurassic Fossils, UK</v>
      </c>
      <c r="D22623" t="s">
        <v>2158</v>
      </c>
      <c r="E22623" t="s">
        <v>2175</v>
      </c>
      <c r="J22623" cm="1">
        <f t="array" ref="J22623:L22623">_xlfn.XLOOKUP($C22623, AGE!$A:$A,AGE!$B:$D,,0,2)</f>
        <v>191</v>
      </c>
      <c r="K22623">
        <v>9.9</v>
      </c>
      <c r="L22623" t="str">
        <v xml:space="preserve">GSA 2018 </v>
      </c>
      <c r="M22623" t="s">
        <v>2495</v>
      </c>
      <c r="P22623" t="s">
        <v>2342</v>
      </c>
      <c r="Q22623">
        <v>1.07</v>
      </c>
      <c r="R22623">
        <v>0.1</v>
      </c>
      <c r="U22623" t="s">
        <v>1308</v>
      </c>
      <c r="V22623">
        <v>1</v>
      </c>
      <c r="W22623" t="s">
        <v>2573</v>
      </c>
    </row>
    <row r="22624" spans="1:23" x14ac:dyDescent="0.3">
      <c r="A22624">
        <v>30345</v>
      </c>
      <c r="B22624" s="15" t="s">
        <v>2109</v>
      </c>
      <c r="C22624" t="str">
        <f>_xlfn.XLOOKUP($B22624, STANDARDS!$A:$A, STANDARDS!$B:$B,,0,2)</f>
        <v>Unknown Jurassic Fossils, UK</v>
      </c>
      <c r="D22624" t="s">
        <v>2158</v>
      </c>
      <c r="E22624" t="s">
        <v>2175</v>
      </c>
      <c r="J22624" cm="1">
        <f t="array" ref="J22624:L22624">_xlfn.XLOOKUP($C22624, AGE!$A:$A,AGE!$B:$D,,0,2)</f>
        <v>191</v>
      </c>
      <c r="K22624">
        <v>9.9</v>
      </c>
      <c r="L22624" t="str">
        <v xml:space="preserve">GSA 2018 </v>
      </c>
      <c r="M22624" t="s">
        <v>2498</v>
      </c>
      <c r="P22624" t="s">
        <v>2342</v>
      </c>
      <c r="Q22624">
        <v>0.93</v>
      </c>
      <c r="R22624">
        <v>0.1</v>
      </c>
      <c r="U22624" t="s">
        <v>1308</v>
      </c>
      <c r="V22624">
        <v>1</v>
      </c>
      <c r="W22624" t="s">
        <v>2573</v>
      </c>
    </row>
    <row r="22625" spans="1:23" x14ac:dyDescent="0.3">
      <c r="A22625">
        <v>30346</v>
      </c>
      <c r="B22625" s="15" t="s">
        <v>2109</v>
      </c>
      <c r="C22625" t="str">
        <f>_xlfn.XLOOKUP($B22625, STANDARDS!$A:$A, STANDARDS!$B:$B,,0,2)</f>
        <v>Unknown Jurassic Fossils, UK</v>
      </c>
      <c r="D22625" t="s">
        <v>2158</v>
      </c>
      <c r="E22625" t="s">
        <v>2175</v>
      </c>
      <c r="J22625" cm="1">
        <f t="array" ref="J22625:L22625">_xlfn.XLOOKUP($C22625, AGE!$A:$A,AGE!$B:$D,,0,2)</f>
        <v>191</v>
      </c>
      <c r="K22625">
        <v>9.9</v>
      </c>
      <c r="L22625" t="str">
        <v xml:space="preserve">GSA 2018 </v>
      </c>
      <c r="M22625" t="s">
        <v>2498</v>
      </c>
      <c r="P22625" t="s">
        <v>2342</v>
      </c>
      <c r="Q22625">
        <v>1.28</v>
      </c>
      <c r="R22625">
        <v>0.1</v>
      </c>
      <c r="U22625" t="s">
        <v>1308</v>
      </c>
      <c r="V22625">
        <v>1</v>
      </c>
      <c r="W22625" t="s">
        <v>2573</v>
      </c>
    </row>
    <row r="22626" spans="1:23" x14ac:dyDescent="0.3">
      <c r="A22626">
        <v>30347</v>
      </c>
      <c r="B22626" s="15" t="s">
        <v>2109</v>
      </c>
      <c r="C22626" t="str">
        <f>_xlfn.XLOOKUP($B22626, STANDARDS!$A:$A, STANDARDS!$B:$B,,0,2)</f>
        <v>Unknown Jurassic Fossils, UK</v>
      </c>
      <c r="D22626" t="s">
        <v>2158</v>
      </c>
      <c r="E22626" t="s">
        <v>2175</v>
      </c>
      <c r="J22626" cm="1">
        <f t="array" ref="J22626:L22626">_xlfn.XLOOKUP($C22626, AGE!$A:$A,AGE!$B:$D,,0,2)</f>
        <v>191</v>
      </c>
      <c r="K22626">
        <v>9.9</v>
      </c>
      <c r="L22626" t="str">
        <v xml:space="preserve">GSA 2018 </v>
      </c>
      <c r="M22626" t="s">
        <v>2494</v>
      </c>
      <c r="P22626" t="s">
        <v>2342</v>
      </c>
      <c r="Q22626">
        <v>1.66</v>
      </c>
      <c r="R22626">
        <v>0.1</v>
      </c>
      <c r="U22626" t="s">
        <v>1308</v>
      </c>
      <c r="V22626">
        <v>1</v>
      </c>
      <c r="W22626" t="s">
        <v>2573</v>
      </c>
    </row>
    <row r="22627" spans="1:23" x14ac:dyDescent="0.3">
      <c r="A22627">
        <v>30348</v>
      </c>
      <c r="B22627" s="15" t="s">
        <v>2109</v>
      </c>
      <c r="C22627" t="str">
        <f>_xlfn.XLOOKUP($B22627, STANDARDS!$A:$A, STANDARDS!$B:$B,,0,2)</f>
        <v>Unknown Jurassic Fossils, UK</v>
      </c>
      <c r="D22627" t="s">
        <v>2158</v>
      </c>
      <c r="E22627" t="s">
        <v>2175</v>
      </c>
      <c r="J22627" cm="1">
        <f t="array" ref="J22627:L22627">_xlfn.XLOOKUP($C22627, AGE!$A:$A,AGE!$B:$D,,0,2)</f>
        <v>191</v>
      </c>
      <c r="K22627">
        <v>9.9</v>
      </c>
      <c r="L22627" t="str">
        <v xml:space="preserve">GSA 2018 </v>
      </c>
      <c r="M22627" t="s">
        <v>2494</v>
      </c>
      <c r="P22627" t="s">
        <v>2342</v>
      </c>
      <c r="Q22627">
        <v>2.62</v>
      </c>
      <c r="R22627">
        <v>0.1</v>
      </c>
      <c r="U22627" t="s">
        <v>1308</v>
      </c>
      <c r="V22627">
        <v>1</v>
      </c>
      <c r="W22627" t="s">
        <v>2573</v>
      </c>
    </row>
    <row r="22628" spans="1:23" x14ac:dyDescent="0.3">
      <c r="A22628">
        <v>30349</v>
      </c>
      <c r="B22628" s="15" t="s">
        <v>2109</v>
      </c>
      <c r="C22628" t="str">
        <f>_xlfn.XLOOKUP($B22628, STANDARDS!$A:$A, STANDARDS!$B:$B,,0,2)</f>
        <v>Unknown Jurassic Fossils, UK</v>
      </c>
      <c r="D22628" t="s">
        <v>2158</v>
      </c>
      <c r="E22628" t="s">
        <v>2175</v>
      </c>
      <c r="J22628" cm="1">
        <f t="array" ref="J22628:L22628">_xlfn.XLOOKUP($C22628, AGE!$A:$A,AGE!$B:$D,,0,2)</f>
        <v>191</v>
      </c>
      <c r="K22628">
        <v>9.9</v>
      </c>
      <c r="L22628" t="str">
        <v xml:space="preserve">GSA 2018 </v>
      </c>
      <c r="M22628" t="s">
        <v>2495</v>
      </c>
      <c r="P22628" t="s">
        <v>2342</v>
      </c>
      <c r="Q22628">
        <v>1.76</v>
      </c>
      <c r="R22628">
        <v>0.1</v>
      </c>
      <c r="U22628" t="s">
        <v>1308</v>
      </c>
      <c r="V22628">
        <v>1</v>
      </c>
      <c r="W22628" t="s">
        <v>2573</v>
      </c>
    </row>
    <row r="22629" spans="1:23" x14ac:dyDescent="0.3">
      <c r="A22629">
        <v>30350</v>
      </c>
      <c r="B22629" s="15" t="s">
        <v>2109</v>
      </c>
      <c r="C22629" t="str">
        <f>_xlfn.XLOOKUP($B22629, STANDARDS!$A:$A, STANDARDS!$B:$B,,0,2)</f>
        <v>Unknown Jurassic Fossils, UK</v>
      </c>
      <c r="D22629" t="s">
        <v>2158</v>
      </c>
      <c r="E22629" t="s">
        <v>2175</v>
      </c>
      <c r="J22629" cm="1">
        <f t="array" ref="J22629:L22629">_xlfn.XLOOKUP($C22629, AGE!$A:$A,AGE!$B:$D,,0,2)</f>
        <v>191</v>
      </c>
      <c r="K22629">
        <v>9.9</v>
      </c>
      <c r="L22629" t="str">
        <v xml:space="preserve">GSA 2018 </v>
      </c>
      <c r="M22629" t="s">
        <v>2498</v>
      </c>
      <c r="P22629" t="s">
        <v>2342</v>
      </c>
      <c r="Q22629">
        <v>1.65</v>
      </c>
      <c r="R22629">
        <v>0.1</v>
      </c>
      <c r="U22629" t="s">
        <v>1308</v>
      </c>
      <c r="V22629">
        <v>1</v>
      </c>
      <c r="W22629" t="s">
        <v>2573</v>
      </c>
    </row>
    <row r="22630" spans="1:23" x14ac:dyDescent="0.3">
      <c r="A22630">
        <v>30351</v>
      </c>
      <c r="B22630" s="15" t="s">
        <v>2109</v>
      </c>
      <c r="C22630" t="str">
        <f>_xlfn.XLOOKUP($B22630, STANDARDS!$A:$A, STANDARDS!$B:$B,,0,2)</f>
        <v>Unknown Jurassic Fossils, UK</v>
      </c>
      <c r="D22630" t="s">
        <v>2158</v>
      </c>
      <c r="E22630" t="s">
        <v>2175</v>
      </c>
      <c r="J22630" cm="1">
        <f t="array" ref="J22630:L22630">_xlfn.XLOOKUP($C22630, AGE!$A:$A,AGE!$B:$D,,0,2)</f>
        <v>191</v>
      </c>
      <c r="K22630">
        <v>9.9</v>
      </c>
      <c r="L22630" t="str">
        <v xml:space="preserve">GSA 2018 </v>
      </c>
      <c r="M22630" t="s">
        <v>2494</v>
      </c>
      <c r="P22630" t="s">
        <v>2342</v>
      </c>
      <c r="Q22630">
        <v>1.28</v>
      </c>
      <c r="R22630">
        <v>0.1</v>
      </c>
      <c r="U22630" t="s">
        <v>1308</v>
      </c>
      <c r="V22630">
        <v>1</v>
      </c>
      <c r="W22630" t="s">
        <v>2573</v>
      </c>
    </row>
    <row r="22631" spans="1:23" x14ac:dyDescent="0.3">
      <c r="A22631">
        <v>30352</v>
      </c>
      <c r="B22631" s="15" t="s">
        <v>2109</v>
      </c>
      <c r="C22631" t="str">
        <f>_xlfn.XLOOKUP($B22631, STANDARDS!$A:$A, STANDARDS!$B:$B,,0,2)</f>
        <v>Unknown Jurassic Fossils, UK</v>
      </c>
      <c r="D22631" t="s">
        <v>2158</v>
      </c>
      <c r="E22631" t="s">
        <v>2175</v>
      </c>
      <c r="J22631" cm="1">
        <f t="array" ref="J22631:L22631">_xlfn.XLOOKUP($C22631, AGE!$A:$A,AGE!$B:$D,,0,2)</f>
        <v>191</v>
      </c>
      <c r="K22631">
        <v>9.9</v>
      </c>
      <c r="L22631" t="str">
        <v xml:space="preserve">GSA 2018 </v>
      </c>
      <c r="M22631" t="s">
        <v>2495</v>
      </c>
      <c r="P22631" t="s">
        <v>2342</v>
      </c>
      <c r="Q22631">
        <v>0.79</v>
      </c>
      <c r="R22631">
        <v>0.1</v>
      </c>
      <c r="U22631" t="s">
        <v>1308</v>
      </c>
      <c r="V22631">
        <v>1</v>
      </c>
      <c r="W22631" t="s">
        <v>2573</v>
      </c>
    </row>
    <row r="22632" spans="1:23" x14ac:dyDescent="0.3">
      <c r="A22632">
        <v>30353</v>
      </c>
      <c r="B22632" s="15" t="s">
        <v>2109</v>
      </c>
      <c r="C22632" t="str">
        <f>_xlfn.XLOOKUP($B22632, STANDARDS!$A:$A, STANDARDS!$B:$B,,0,2)</f>
        <v>Unknown Jurassic Fossils, UK</v>
      </c>
      <c r="D22632" t="s">
        <v>2158</v>
      </c>
      <c r="E22632" t="s">
        <v>2175</v>
      </c>
      <c r="J22632" cm="1">
        <f t="array" ref="J22632:L22632">_xlfn.XLOOKUP($C22632, AGE!$A:$A,AGE!$B:$D,,0,2)</f>
        <v>191</v>
      </c>
      <c r="K22632">
        <v>9.9</v>
      </c>
      <c r="L22632" t="str">
        <v xml:space="preserve">GSA 2018 </v>
      </c>
      <c r="M22632" t="s">
        <v>2498</v>
      </c>
      <c r="P22632" t="s">
        <v>2342</v>
      </c>
      <c r="Q22632">
        <v>1.01</v>
      </c>
      <c r="R22632">
        <v>0.1</v>
      </c>
      <c r="U22632" t="s">
        <v>1308</v>
      </c>
      <c r="V22632">
        <v>1</v>
      </c>
      <c r="W22632" t="s">
        <v>2573</v>
      </c>
    </row>
    <row r="22633" spans="1:23" x14ac:dyDescent="0.3">
      <c r="A22633">
        <v>30354</v>
      </c>
      <c r="B22633" s="15" t="s">
        <v>2109</v>
      </c>
      <c r="C22633" t="str">
        <f>_xlfn.XLOOKUP($B22633, STANDARDS!$A:$A, STANDARDS!$B:$B,,0,2)</f>
        <v>Unknown Jurassic Fossils, UK</v>
      </c>
      <c r="D22633" t="s">
        <v>2158</v>
      </c>
      <c r="E22633" t="s">
        <v>2175</v>
      </c>
      <c r="J22633" cm="1">
        <f t="array" ref="J22633:L22633">_xlfn.XLOOKUP($C22633, AGE!$A:$A,AGE!$B:$D,,0,2)</f>
        <v>191</v>
      </c>
      <c r="K22633">
        <v>9.9</v>
      </c>
      <c r="L22633" t="str">
        <v xml:space="preserve">GSA 2018 </v>
      </c>
      <c r="M22633" t="s">
        <v>2495</v>
      </c>
      <c r="P22633" t="s">
        <v>2342</v>
      </c>
      <c r="Q22633">
        <v>0.99</v>
      </c>
      <c r="R22633">
        <v>0.1</v>
      </c>
      <c r="U22633" t="s">
        <v>1308</v>
      </c>
      <c r="V22633">
        <v>1</v>
      </c>
      <c r="W22633" t="s">
        <v>2573</v>
      </c>
    </row>
    <row r="22634" spans="1:23" x14ac:dyDescent="0.3">
      <c r="A22634">
        <v>30355</v>
      </c>
      <c r="B22634" s="15" t="s">
        <v>2109</v>
      </c>
      <c r="C22634" t="str">
        <f>_xlfn.XLOOKUP($B22634, STANDARDS!$A:$A, STANDARDS!$B:$B,,0,2)</f>
        <v>Unknown Jurassic Fossils, UK</v>
      </c>
      <c r="D22634" t="s">
        <v>2158</v>
      </c>
      <c r="E22634" t="s">
        <v>2175</v>
      </c>
      <c r="J22634" cm="1">
        <f t="array" ref="J22634:L22634">_xlfn.XLOOKUP($C22634, AGE!$A:$A,AGE!$B:$D,,0,2)</f>
        <v>191</v>
      </c>
      <c r="K22634">
        <v>9.9</v>
      </c>
      <c r="L22634" t="str">
        <v xml:space="preserve">GSA 2018 </v>
      </c>
      <c r="M22634" t="s">
        <v>2311</v>
      </c>
      <c r="P22634" t="s">
        <v>2342</v>
      </c>
      <c r="S22634">
        <v>-26.13</v>
      </c>
      <c r="T22634">
        <v>0.1</v>
      </c>
      <c r="U22634" t="s">
        <v>2311</v>
      </c>
      <c r="V22634">
        <v>1</v>
      </c>
      <c r="W22634" t="s">
        <v>2573</v>
      </c>
    </row>
    <row r="22635" spans="1:23" x14ac:dyDescent="0.3">
      <c r="A22635">
        <v>30356</v>
      </c>
      <c r="B22635" s="15" t="s">
        <v>2109</v>
      </c>
      <c r="C22635" t="str">
        <f>_xlfn.XLOOKUP($B22635, STANDARDS!$A:$A, STANDARDS!$B:$B,,0,2)</f>
        <v>Unknown Jurassic Fossils, UK</v>
      </c>
      <c r="D22635" t="s">
        <v>2158</v>
      </c>
      <c r="E22635" t="s">
        <v>2175</v>
      </c>
      <c r="J22635" cm="1">
        <f t="array" ref="J22635:L22635">_xlfn.XLOOKUP($C22635, AGE!$A:$A,AGE!$B:$D,,0,2)</f>
        <v>191</v>
      </c>
      <c r="K22635">
        <v>9.9</v>
      </c>
      <c r="L22635" t="str">
        <v xml:space="preserve">GSA 2018 </v>
      </c>
      <c r="M22635" t="s">
        <v>2498</v>
      </c>
      <c r="P22635" t="s">
        <v>2342</v>
      </c>
      <c r="Q22635">
        <v>0.94</v>
      </c>
      <c r="R22635">
        <v>0.1</v>
      </c>
      <c r="U22635" t="s">
        <v>1308</v>
      </c>
      <c r="V22635">
        <v>1</v>
      </c>
      <c r="W22635" t="s">
        <v>2573</v>
      </c>
    </row>
    <row r="22636" spans="1:23" x14ac:dyDescent="0.3">
      <c r="A22636">
        <v>30357</v>
      </c>
      <c r="B22636" s="15" t="s">
        <v>2109</v>
      </c>
      <c r="C22636" t="str">
        <f>_xlfn.XLOOKUP($B22636, STANDARDS!$A:$A, STANDARDS!$B:$B,,0,2)</f>
        <v>Unknown Jurassic Fossils, UK</v>
      </c>
      <c r="D22636" t="s">
        <v>2158</v>
      </c>
      <c r="E22636" t="s">
        <v>2175</v>
      </c>
      <c r="J22636" cm="1">
        <f t="array" ref="J22636:L22636">_xlfn.XLOOKUP($C22636, AGE!$A:$A,AGE!$B:$D,,0,2)</f>
        <v>191</v>
      </c>
      <c r="K22636">
        <v>9.9</v>
      </c>
      <c r="L22636" t="str">
        <v xml:space="preserve">GSA 2018 </v>
      </c>
      <c r="M22636" t="s">
        <v>2498</v>
      </c>
      <c r="P22636" t="s">
        <v>2342</v>
      </c>
      <c r="Q22636">
        <v>1.02</v>
      </c>
      <c r="R22636">
        <v>0.1</v>
      </c>
      <c r="U22636" t="s">
        <v>1308</v>
      </c>
      <c r="V22636">
        <v>1</v>
      </c>
      <c r="W22636" t="s">
        <v>2573</v>
      </c>
    </row>
    <row r="22637" spans="1:23" x14ac:dyDescent="0.3">
      <c r="A22637">
        <v>30358</v>
      </c>
      <c r="B22637" s="15" t="s">
        <v>2109</v>
      </c>
      <c r="C22637" t="str">
        <f>_xlfn.XLOOKUP($B22637, STANDARDS!$A:$A, STANDARDS!$B:$B,,0,2)</f>
        <v>Unknown Jurassic Fossils, UK</v>
      </c>
      <c r="D22637" t="s">
        <v>2158</v>
      </c>
      <c r="E22637" t="s">
        <v>2175</v>
      </c>
      <c r="J22637" cm="1">
        <f t="array" ref="J22637:L22637">_xlfn.XLOOKUP($C22637, AGE!$A:$A,AGE!$B:$D,,0,2)</f>
        <v>191</v>
      </c>
      <c r="K22637">
        <v>9.9</v>
      </c>
      <c r="L22637" t="str">
        <v xml:space="preserve">GSA 2018 </v>
      </c>
      <c r="M22637" t="s">
        <v>2494</v>
      </c>
      <c r="P22637" t="s">
        <v>2342</v>
      </c>
      <c r="Q22637">
        <v>0.54</v>
      </c>
      <c r="R22637">
        <v>0.1</v>
      </c>
      <c r="U22637" t="s">
        <v>1308</v>
      </c>
      <c r="V22637">
        <v>1</v>
      </c>
      <c r="W22637" t="s">
        <v>2573</v>
      </c>
    </row>
    <row r="22638" spans="1:23" x14ac:dyDescent="0.3">
      <c r="A22638">
        <v>30359</v>
      </c>
      <c r="B22638" s="15" t="s">
        <v>2109</v>
      </c>
      <c r="C22638" t="str">
        <f>_xlfn.XLOOKUP($B22638, STANDARDS!$A:$A, STANDARDS!$B:$B,,0,2)</f>
        <v>Unknown Jurassic Fossils, UK</v>
      </c>
      <c r="D22638" t="s">
        <v>2158</v>
      </c>
      <c r="E22638" t="s">
        <v>2175</v>
      </c>
      <c r="J22638" cm="1">
        <f t="array" ref="J22638:L22638">_xlfn.XLOOKUP($C22638, AGE!$A:$A,AGE!$B:$D,,0,2)</f>
        <v>191</v>
      </c>
      <c r="K22638">
        <v>9.9</v>
      </c>
      <c r="L22638" t="str">
        <v xml:space="preserve">GSA 2018 </v>
      </c>
      <c r="M22638" t="s">
        <v>2494</v>
      </c>
      <c r="P22638" t="s">
        <v>2342</v>
      </c>
      <c r="Q22638">
        <v>0.92</v>
      </c>
      <c r="R22638">
        <v>0.1</v>
      </c>
      <c r="U22638" t="s">
        <v>1308</v>
      </c>
      <c r="V22638">
        <v>1</v>
      </c>
      <c r="W22638" t="s">
        <v>2573</v>
      </c>
    </row>
    <row r="22639" spans="1:23" x14ac:dyDescent="0.3">
      <c r="A22639">
        <v>30360</v>
      </c>
      <c r="B22639" s="15" t="s">
        <v>2109</v>
      </c>
      <c r="C22639" t="str">
        <f>_xlfn.XLOOKUP($B22639, STANDARDS!$A:$A, STANDARDS!$B:$B,,0,2)</f>
        <v>Unknown Jurassic Fossils, UK</v>
      </c>
      <c r="D22639" t="s">
        <v>2158</v>
      </c>
      <c r="E22639" t="s">
        <v>2175</v>
      </c>
      <c r="J22639" cm="1">
        <f t="array" ref="J22639:L22639">_xlfn.XLOOKUP($C22639, AGE!$A:$A,AGE!$B:$D,,0,2)</f>
        <v>191</v>
      </c>
      <c r="K22639">
        <v>9.9</v>
      </c>
      <c r="L22639" t="str">
        <v xml:space="preserve">GSA 2018 </v>
      </c>
      <c r="M22639" t="s">
        <v>2495</v>
      </c>
      <c r="P22639" t="s">
        <v>2342</v>
      </c>
      <c r="Q22639">
        <v>0.79</v>
      </c>
      <c r="R22639">
        <v>0.1</v>
      </c>
      <c r="U22639" t="s">
        <v>1308</v>
      </c>
      <c r="V22639">
        <v>1</v>
      </c>
      <c r="W22639" t="s">
        <v>2573</v>
      </c>
    </row>
    <row r="22640" spans="1:23" x14ac:dyDescent="0.3">
      <c r="A22640">
        <v>30361</v>
      </c>
      <c r="B22640" s="15" t="s">
        <v>2109</v>
      </c>
      <c r="C22640" t="str">
        <f>_xlfn.XLOOKUP($B22640, STANDARDS!$A:$A, STANDARDS!$B:$B,,0,2)</f>
        <v>Unknown Jurassic Fossils, UK</v>
      </c>
      <c r="D22640" t="s">
        <v>2158</v>
      </c>
      <c r="E22640" t="s">
        <v>2175</v>
      </c>
      <c r="J22640" cm="1">
        <f t="array" ref="J22640:L22640">_xlfn.XLOOKUP($C22640, AGE!$A:$A,AGE!$B:$D,,0,2)</f>
        <v>191</v>
      </c>
      <c r="K22640">
        <v>9.9</v>
      </c>
      <c r="L22640" t="str">
        <v xml:space="preserve">GSA 2018 </v>
      </c>
      <c r="M22640" t="s">
        <v>2495</v>
      </c>
      <c r="P22640" t="s">
        <v>2342</v>
      </c>
      <c r="Q22640">
        <v>0.66</v>
      </c>
      <c r="R22640">
        <v>0.1</v>
      </c>
      <c r="U22640" t="s">
        <v>1308</v>
      </c>
      <c r="V22640">
        <v>1</v>
      </c>
      <c r="W22640" t="s">
        <v>2573</v>
      </c>
    </row>
    <row r="22641" spans="1:23" x14ac:dyDescent="0.3">
      <c r="A22641">
        <v>30362</v>
      </c>
      <c r="B22641" s="15" t="s">
        <v>2109</v>
      </c>
      <c r="C22641" t="str">
        <f>_xlfn.XLOOKUP($B22641, STANDARDS!$A:$A, STANDARDS!$B:$B,,0,2)</f>
        <v>Unknown Jurassic Fossils, UK</v>
      </c>
      <c r="D22641" t="s">
        <v>2158</v>
      </c>
      <c r="E22641" t="s">
        <v>2175</v>
      </c>
      <c r="J22641" cm="1">
        <f t="array" ref="J22641:L22641">_xlfn.XLOOKUP($C22641, AGE!$A:$A,AGE!$B:$D,,0,2)</f>
        <v>191</v>
      </c>
      <c r="K22641">
        <v>9.9</v>
      </c>
      <c r="L22641" t="str">
        <v xml:space="preserve">GSA 2018 </v>
      </c>
      <c r="M22641" t="s">
        <v>2494</v>
      </c>
      <c r="P22641" t="s">
        <v>2342</v>
      </c>
      <c r="Q22641">
        <v>1.41</v>
      </c>
      <c r="R22641">
        <v>0.1</v>
      </c>
      <c r="U22641" t="s">
        <v>1308</v>
      </c>
      <c r="V22641">
        <v>1</v>
      </c>
      <c r="W22641" t="s">
        <v>2573</v>
      </c>
    </row>
    <row r="22642" spans="1:23" x14ac:dyDescent="0.3">
      <c r="A22642">
        <v>30363</v>
      </c>
      <c r="B22642" s="15" t="s">
        <v>2109</v>
      </c>
      <c r="C22642" t="str">
        <f>_xlfn.XLOOKUP($B22642, STANDARDS!$A:$A, STANDARDS!$B:$B,,0,2)</f>
        <v>Unknown Jurassic Fossils, UK</v>
      </c>
      <c r="D22642" t="s">
        <v>2158</v>
      </c>
      <c r="E22642" t="s">
        <v>2175</v>
      </c>
      <c r="J22642" cm="1">
        <f t="array" ref="J22642:L22642">_xlfn.XLOOKUP($C22642, AGE!$A:$A,AGE!$B:$D,,0,2)</f>
        <v>191</v>
      </c>
      <c r="K22642">
        <v>9.9</v>
      </c>
      <c r="L22642" t="str">
        <v xml:space="preserve">GSA 2018 </v>
      </c>
      <c r="M22642" t="s">
        <v>2494</v>
      </c>
      <c r="P22642" t="s">
        <v>2342</v>
      </c>
      <c r="Q22642">
        <v>1.92</v>
      </c>
      <c r="R22642">
        <v>0.1</v>
      </c>
      <c r="U22642" t="s">
        <v>1308</v>
      </c>
      <c r="V22642">
        <v>1</v>
      </c>
      <c r="W22642" t="s">
        <v>2573</v>
      </c>
    </row>
    <row r="22643" spans="1:23" x14ac:dyDescent="0.3">
      <c r="A22643">
        <v>30364</v>
      </c>
      <c r="B22643" s="15" t="s">
        <v>2109</v>
      </c>
      <c r="C22643" t="str">
        <f>_xlfn.XLOOKUP($B22643, STANDARDS!$A:$A, STANDARDS!$B:$B,,0,2)</f>
        <v>Unknown Jurassic Fossils, UK</v>
      </c>
      <c r="D22643" t="s">
        <v>2158</v>
      </c>
      <c r="E22643" t="s">
        <v>2175</v>
      </c>
      <c r="J22643" cm="1">
        <f t="array" ref="J22643:L22643">_xlfn.XLOOKUP($C22643, AGE!$A:$A,AGE!$B:$D,,0,2)</f>
        <v>191</v>
      </c>
      <c r="K22643">
        <v>9.9</v>
      </c>
      <c r="L22643" t="str">
        <v xml:space="preserve">GSA 2018 </v>
      </c>
      <c r="M22643" t="s">
        <v>2494</v>
      </c>
      <c r="P22643" t="s">
        <v>2342</v>
      </c>
      <c r="Q22643">
        <v>1.72</v>
      </c>
      <c r="R22643">
        <v>0.1</v>
      </c>
      <c r="U22643" t="s">
        <v>1308</v>
      </c>
      <c r="V22643">
        <v>1</v>
      </c>
      <c r="W22643" t="s">
        <v>2573</v>
      </c>
    </row>
    <row r="22644" spans="1:23" x14ac:dyDescent="0.3">
      <c r="A22644">
        <v>30365</v>
      </c>
      <c r="B22644" s="15" t="s">
        <v>2109</v>
      </c>
      <c r="C22644" t="str">
        <f>_xlfn.XLOOKUP($B22644, STANDARDS!$A:$A, STANDARDS!$B:$B,,0,2)</f>
        <v>Unknown Jurassic Fossils, UK</v>
      </c>
      <c r="D22644" t="s">
        <v>2158</v>
      </c>
      <c r="E22644" t="s">
        <v>2175</v>
      </c>
      <c r="J22644" cm="1">
        <f t="array" ref="J22644:L22644">_xlfn.XLOOKUP($C22644, AGE!$A:$A,AGE!$B:$D,,0,2)</f>
        <v>191</v>
      </c>
      <c r="K22644">
        <v>9.9</v>
      </c>
      <c r="L22644" t="str">
        <v xml:space="preserve">GSA 2018 </v>
      </c>
      <c r="M22644" t="s">
        <v>2494</v>
      </c>
      <c r="P22644" t="s">
        <v>2342</v>
      </c>
      <c r="Q22644">
        <v>1.92</v>
      </c>
      <c r="R22644">
        <v>0.1</v>
      </c>
      <c r="U22644" t="s">
        <v>1308</v>
      </c>
      <c r="V22644">
        <v>1</v>
      </c>
      <c r="W22644" t="s">
        <v>2573</v>
      </c>
    </row>
    <row r="22645" spans="1:23" x14ac:dyDescent="0.3">
      <c r="A22645">
        <v>30366</v>
      </c>
      <c r="B22645" s="15" t="s">
        <v>2109</v>
      </c>
      <c r="C22645" t="str">
        <f>_xlfn.XLOOKUP($B22645, STANDARDS!$A:$A, STANDARDS!$B:$B,,0,2)</f>
        <v>Unknown Jurassic Fossils, UK</v>
      </c>
      <c r="D22645" t="s">
        <v>2158</v>
      </c>
      <c r="E22645" t="s">
        <v>2175</v>
      </c>
      <c r="J22645" cm="1">
        <f t="array" ref="J22645:L22645">_xlfn.XLOOKUP($C22645, AGE!$A:$A,AGE!$B:$D,,0,2)</f>
        <v>191</v>
      </c>
      <c r="K22645">
        <v>9.9</v>
      </c>
      <c r="L22645" t="str">
        <v xml:space="preserve">GSA 2018 </v>
      </c>
      <c r="M22645" t="s">
        <v>2494</v>
      </c>
      <c r="P22645" t="s">
        <v>2342</v>
      </c>
      <c r="Q22645">
        <v>0.81</v>
      </c>
      <c r="R22645">
        <v>0.1</v>
      </c>
      <c r="U22645" t="s">
        <v>1308</v>
      </c>
      <c r="V22645">
        <v>1</v>
      </c>
      <c r="W22645" t="s">
        <v>2573</v>
      </c>
    </row>
    <row r="22646" spans="1:23" x14ac:dyDescent="0.3">
      <c r="A22646">
        <v>30367</v>
      </c>
      <c r="B22646" s="15" t="s">
        <v>2109</v>
      </c>
      <c r="C22646" t="str">
        <f>_xlfn.XLOOKUP($B22646, STANDARDS!$A:$A, STANDARDS!$B:$B,,0,2)</f>
        <v>Unknown Jurassic Fossils, UK</v>
      </c>
      <c r="D22646" t="s">
        <v>2158</v>
      </c>
      <c r="E22646" t="s">
        <v>2175</v>
      </c>
      <c r="J22646" cm="1">
        <f t="array" ref="J22646:L22646">_xlfn.XLOOKUP($C22646, AGE!$A:$A,AGE!$B:$D,,0,2)</f>
        <v>191</v>
      </c>
      <c r="K22646">
        <v>9.9</v>
      </c>
      <c r="L22646" t="str">
        <v xml:space="preserve">GSA 2018 </v>
      </c>
      <c r="M22646" t="s">
        <v>2494</v>
      </c>
      <c r="P22646" t="s">
        <v>2342</v>
      </c>
      <c r="Q22646">
        <v>0.68</v>
      </c>
      <c r="R22646">
        <v>0.1</v>
      </c>
      <c r="U22646" t="s">
        <v>1308</v>
      </c>
      <c r="V22646">
        <v>1</v>
      </c>
      <c r="W22646" t="s">
        <v>2573</v>
      </c>
    </row>
    <row r="22647" spans="1:23" x14ac:dyDescent="0.3">
      <c r="A22647">
        <v>30368</v>
      </c>
      <c r="B22647" s="15" t="s">
        <v>2109</v>
      </c>
      <c r="C22647" t="str">
        <f>_xlfn.XLOOKUP($B22647, STANDARDS!$A:$A, STANDARDS!$B:$B,,0,2)</f>
        <v>Unknown Jurassic Fossils, UK</v>
      </c>
      <c r="D22647" t="s">
        <v>2158</v>
      </c>
      <c r="E22647" t="s">
        <v>2175</v>
      </c>
      <c r="J22647" cm="1">
        <f t="array" ref="J22647:L22647">_xlfn.XLOOKUP($C22647, AGE!$A:$A,AGE!$B:$D,,0,2)</f>
        <v>191</v>
      </c>
      <c r="K22647">
        <v>9.9</v>
      </c>
      <c r="L22647" t="str">
        <v xml:space="preserve">GSA 2018 </v>
      </c>
      <c r="M22647" t="s">
        <v>2495</v>
      </c>
      <c r="P22647" t="s">
        <v>2342</v>
      </c>
      <c r="Q22647">
        <v>-2.2400000000000002</v>
      </c>
      <c r="R22647">
        <v>0.1</v>
      </c>
      <c r="U22647" t="s">
        <v>1308</v>
      </c>
      <c r="V22647">
        <v>1</v>
      </c>
      <c r="W22647" t="s">
        <v>2573</v>
      </c>
    </row>
    <row r="22648" spans="1:23" x14ac:dyDescent="0.3">
      <c r="A22648">
        <v>30369</v>
      </c>
      <c r="B22648" s="15" t="s">
        <v>2109</v>
      </c>
      <c r="C22648" t="str">
        <f>_xlfn.XLOOKUP($B22648, STANDARDS!$A:$A, STANDARDS!$B:$B,,0,2)</f>
        <v>Unknown Jurassic Fossils, UK</v>
      </c>
      <c r="D22648" t="s">
        <v>2158</v>
      </c>
      <c r="E22648" t="s">
        <v>2175</v>
      </c>
      <c r="J22648" cm="1">
        <f t="array" ref="J22648:L22648">_xlfn.XLOOKUP($C22648, AGE!$A:$A,AGE!$B:$D,,0,2)</f>
        <v>191</v>
      </c>
      <c r="K22648">
        <v>9.9</v>
      </c>
      <c r="L22648" t="str">
        <v xml:space="preserve">GSA 2018 </v>
      </c>
      <c r="M22648" t="s">
        <v>2498</v>
      </c>
      <c r="P22648" t="s">
        <v>2342</v>
      </c>
      <c r="Q22648">
        <v>1.03</v>
      </c>
      <c r="R22648">
        <v>0.1</v>
      </c>
      <c r="U22648" t="s">
        <v>1308</v>
      </c>
      <c r="V22648">
        <v>1</v>
      </c>
      <c r="W22648" t="s">
        <v>2573</v>
      </c>
    </row>
    <row r="22649" spans="1:23" x14ac:dyDescent="0.3">
      <c r="A22649">
        <v>30370</v>
      </c>
      <c r="B22649" s="15" t="s">
        <v>2109</v>
      </c>
      <c r="C22649" t="str">
        <f>_xlfn.XLOOKUP($B22649, STANDARDS!$A:$A, STANDARDS!$B:$B,,0,2)</f>
        <v>Unknown Jurassic Fossils, UK</v>
      </c>
      <c r="D22649" t="s">
        <v>2158</v>
      </c>
      <c r="E22649" t="s">
        <v>2175</v>
      </c>
      <c r="J22649" cm="1">
        <f t="array" ref="J22649:L22649">_xlfn.XLOOKUP($C22649, AGE!$A:$A,AGE!$B:$D,,0,2)</f>
        <v>191</v>
      </c>
      <c r="K22649">
        <v>9.9</v>
      </c>
      <c r="L22649" t="str">
        <v xml:space="preserve">GSA 2018 </v>
      </c>
      <c r="M22649" t="s">
        <v>2311</v>
      </c>
      <c r="P22649" t="s">
        <v>2342</v>
      </c>
      <c r="S22649">
        <v>-25.19</v>
      </c>
      <c r="T22649">
        <v>0.1</v>
      </c>
      <c r="U22649" t="s">
        <v>2311</v>
      </c>
      <c r="V22649">
        <v>1</v>
      </c>
      <c r="W22649" t="s">
        <v>2573</v>
      </c>
    </row>
    <row r="22650" spans="1:23" x14ac:dyDescent="0.3">
      <c r="A22650">
        <v>30371</v>
      </c>
      <c r="B22650" s="15" t="s">
        <v>2109</v>
      </c>
      <c r="C22650" t="str">
        <f>_xlfn.XLOOKUP($B22650, STANDARDS!$A:$A, STANDARDS!$B:$B,,0,2)</f>
        <v>Unknown Jurassic Fossils, UK</v>
      </c>
      <c r="D22650" t="s">
        <v>2158</v>
      </c>
      <c r="E22650" t="s">
        <v>2175</v>
      </c>
      <c r="J22650" cm="1">
        <f t="array" ref="J22650:L22650">_xlfn.XLOOKUP($C22650, AGE!$A:$A,AGE!$B:$D,,0,2)</f>
        <v>191</v>
      </c>
      <c r="K22650">
        <v>9.9</v>
      </c>
      <c r="L22650" t="str">
        <v xml:space="preserve">GSA 2018 </v>
      </c>
      <c r="M22650" t="s">
        <v>2495</v>
      </c>
      <c r="P22650" t="s">
        <v>2342</v>
      </c>
      <c r="Q22650">
        <v>0.87</v>
      </c>
      <c r="R22650">
        <v>0.1</v>
      </c>
      <c r="U22650" t="s">
        <v>1308</v>
      </c>
      <c r="V22650">
        <v>1</v>
      </c>
      <c r="W22650" t="s">
        <v>2573</v>
      </c>
    </row>
    <row r="22651" spans="1:23" x14ac:dyDescent="0.3">
      <c r="A22651">
        <v>30372</v>
      </c>
      <c r="B22651" s="15" t="s">
        <v>2109</v>
      </c>
      <c r="C22651" t="str">
        <f>_xlfn.XLOOKUP($B22651, STANDARDS!$A:$A, STANDARDS!$B:$B,,0,2)</f>
        <v>Unknown Jurassic Fossils, UK</v>
      </c>
      <c r="D22651" t="s">
        <v>2158</v>
      </c>
      <c r="E22651" t="s">
        <v>2175</v>
      </c>
      <c r="J22651" cm="1">
        <f t="array" ref="J22651:L22651">_xlfn.XLOOKUP($C22651, AGE!$A:$A,AGE!$B:$D,,0,2)</f>
        <v>191</v>
      </c>
      <c r="K22651">
        <v>9.9</v>
      </c>
      <c r="L22651" t="str">
        <v xml:space="preserve">GSA 2018 </v>
      </c>
      <c r="M22651" t="s">
        <v>2499</v>
      </c>
      <c r="P22651" t="s">
        <v>2342</v>
      </c>
      <c r="Q22651">
        <v>1.25</v>
      </c>
      <c r="R22651">
        <v>0.1</v>
      </c>
      <c r="U22651" t="s">
        <v>1308</v>
      </c>
      <c r="V22651">
        <v>1</v>
      </c>
      <c r="W22651" t="s">
        <v>2573</v>
      </c>
    </row>
    <row r="22652" spans="1:23" x14ac:dyDescent="0.3">
      <c r="A22652">
        <v>30373</v>
      </c>
      <c r="B22652" s="15" t="s">
        <v>2109</v>
      </c>
      <c r="C22652" t="str">
        <f>_xlfn.XLOOKUP($B22652, STANDARDS!$A:$A, STANDARDS!$B:$B,,0,2)</f>
        <v>Unknown Jurassic Fossils, UK</v>
      </c>
      <c r="D22652" t="s">
        <v>2158</v>
      </c>
      <c r="E22652" t="s">
        <v>2175</v>
      </c>
      <c r="J22652" cm="1">
        <f t="array" ref="J22652:L22652">_xlfn.XLOOKUP($C22652, AGE!$A:$A,AGE!$B:$D,,0,2)</f>
        <v>191</v>
      </c>
      <c r="K22652">
        <v>9.9</v>
      </c>
      <c r="L22652" t="str">
        <v xml:space="preserve">GSA 2018 </v>
      </c>
      <c r="M22652" t="s">
        <v>2498</v>
      </c>
      <c r="P22652" t="s">
        <v>2342</v>
      </c>
      <c r="Q22652">
        <v>7.0000000000000007E-2</v>
      </c>
      <c r="R22652">
        <v>0.1</v>
      </c>
      <c r="U22652" t="s">
        <v>1308</v>
      </c>
      <c r="V22652">
        <v>1</v>
      </c>
      <c r="W22652" t="s">
        <v>2573</v>
      </c>
    </row>
    <row r="22653" spans="1:23" x14ac:dyDescent="0.3">
      <c r="A22653">
        <v>30374</v>
      </c>
      <c r="B22653" s="15" t="s">
        <v>2109</v>
      </c>
      <c r="C22653" t="str">
        <f>_xlfn.XLOOKUP($B22653, STANDARDS!$A:$A, STANDARDS!$B:$B,,0,2)</f>
        <v>Unknown Jurassic Fossils, UK</v>
      </c>
      <c r="D22653" t="s">
        <v>2158</v>
      </c>
      <c r="E22653" t="s">
        <v>2175</v>
      </c>
      <c r="J22653" cm="1">
        <f t="array" ref="J22653:L22653">_xlfn.XLOOKUP($C22653, AGE!$A:$A,AGE!$B:$D,,0,2)</f>
        <v>191</v>
      </c>
      <c r="K22653">
        <v>9.9</v>
      </c>
      <c r="L22653" t="str">
        <v xml:space="preserve">GSA 2018 </v>
      </c>
      <c r="M22653" t="s">
        <v>2494</v>
      </c>
      <c r="P22653" t="s">
        <v>2342</v>
      </c>
      <c r="Q22653">
        <v>0.38</v>
      </c>
      <c r="R22653">
        <v>0.1</v>
      </c>
      <c r="U22653" t="s">
        <v>1308</v>
      </c>
      <c r="V22653">
        <v>1</v>
      </c>
      <c r="W22653" t="s">
        <v>2573</v>
      </c>
    </row>
    <row r="22654" spans="1:23" x14ac:dyDescent="0.3">
      <c r="A22654">
        <v>30375</v>
      </c>
      <c r="B22654" s="15" t="s">
        <v>2109</v>
      </c>
      <c r="C22654" t="str">
        <f>_xlfn.XLOOKUP($B22654, STANDARDS!$A:$A, STANDARDS!$B:$B,,0,2)</f>
        <v>Unknown Jurassic Fossils, UK</v>
      </c>
      <c r="D22654" t="s">
        <v>2158</v>
      </c>
      <c r="E22654" t="s">
        <v>2175</v>
      </c>
      <c r="J22654" cm="1">
        <f t="array" ref="J22654:L22654">_xlfn.XLOOKUP($C22654, AGE!$A:$A,AGE!$B:$D,,0,2)</f>
        <v>191</v>
      </c>
      <c r="K22654">
        <v>9.9</v>
      </c>
      <c r="L22654" t="str">
        <v xml:space="preserve">GSA 2018 </v>
      </c>
      <c r="M22654" t="s">
        <v>2498</v>
      </c>
      <c r="P22654" t="s">
        <v>2342</v>
      </c>
      <c r="Q22654">
        <v>0.72</v>
      </c>
      <c r="R22654">
        <v>0.1</v>
      </c>
      <c r="U22654" t="s">
        <v>1308</v>
      </c>
      <c r="V22654">
        <v>1</v>
      </c>
      <c r="W22654" t="s">
        <v>2573</v>
      </c>
    </row>
    <row r="22655" spans="1:23" x14ac:dyDescent="0.3">
      <c r="A22655">
        <v>30376</v>
      </c>
      <c r="B22655" s="15" t="s">
        <v>2109</v>
      </c>
      <c r="C22655" t="str">
        <f>_xlfn.XLOOKUP($B22655, STANDARDS!$A:$A, STANDARDS!$B:$B,,0,2)</f>
        <v>Unknown Jurassic Fossils, UK</v>
      </c>
      <c r="D22655" t="s">
        <v>2158</v>
      </c>
      <c r="E22655" t="s">
        <v>2175</v>
      </c>
      <c r="J22655" cm="1">
        <f t="array" ref="J22655:L22655">_xlfn.XLOOKUP($C22655, AGE!$A:$A,AGE!$B:$D,,0,2)</f>
        <v>191</v>
      </c>
      <c r="K22655">
        <v>9.9</v>
      </c>
      <c r="L22655" t="str">
        <v xml:space="preserve">GSA 2018 </v>
      </c>
      <c r="M22655" t="s">
        <v>2495</v>
      </c>
      <c r="P22655" t="s">
        <v>2342</v>
      </c>
      <c r="Q22655">
        <v>1.89</v>
      </c>
      <c r="R22655">
        <v>0.1</v>
      </c>
      <c r="U22655" t="s">
        <v>1308</v>
      </c>
      <c r="V22655">
        <v>1</v>
      </c>
      <c r="W22655" t="s">
        <v>2573</v>
      </c>
    </row>
    <row r="22656" spans="1:23" x14ac:dyDescent="0.3">
      <c r="A22656">
        <v>30377</v>
      </c>
      <c r="B22656" s="15" t="s">
        <v>2109</v>
      </c>
      <c r="C22656" t="str">
        <f>_xlfn.XLOOKUP($B22656, STANDARDS!$A:$A, STANDARDS!$B:$B,,0,2)</f>
        <v>Unknown Jurassic Fossils, UK</v>
      </c>
      <c r="D22656" t="s">
        <v>2158</v>
      </c>
      <c r="E22656" t="s">
        <v>2175</v>
      </c>
      <c r="J22656" cm="1">
        <f t="array" ref="J22656:L22656">_xlfn.XLOOKUP($C22656, AGE!$A:$A,AGE!$B:$D,,0,2)</f>
        <v>191</v>
      </c>
      <c r="K22656">
        <v>9.9</v>
      </c>
      <c r="L22656" t="str">
        <v xml:space="preserve">GSA 2018 </v>
      </c>
      <c r="M22656" t="s">
        <v>2494</v>
      </c>
      <c r="P22656" t="s">
        <v>2342</v>
      </c>
      <c r="Q22656">
        <v>1.28</v>
      </c>
      <c r="R22656">
        <v>0.1</v>
      </c>
      <c r="U22656" t="s">
        <v>1308</v>
      </c>
      <c r="V22656">
        <v>1</v>
      </c>
      <c r="W22656" t="s">
        <v>2573</v>
      </c>
    </row>
    <row r="22657" spans="1:23" x14ac:dyDescent="0.3">
      <c r="A22657">
        <v>30378</v>
      </c>
      <c r="B22657" s="15" t="s">
        <v>2109</v>
      </c>
      <c r="C22657" t="str">
        <f>_xlfn.XLOOKUP($B22657, STANDARDS!$A:$A, STANDARDS!$B:$B,,0,2)</f>
        <v>Unknown Jurassic Fossils, UK</v>
      </c>
      <c r="D22657" t="s">
        <v>2158</v>
      </c>
      <c r="E22657" t="s">
        <v>2175</v>
      </c>
      <c r="J22657" cm="1">
        <f t="array" ref="J22657:L22657">_xlfn.XLOOKUP($C22657, AGE!$A:$A,AGE!$B:$D,,0,2)</f>
        <v>191</v>
      </c>
      <c r="K22657">
        <v>9.9</v>
      </c>
      <c r="L22657" t="str">
        <v xml:space="preserve">GSA 2018 </v>
      </c>
      <c r="M22657" t="s">
        <v>2495</v>
      </c>
      <c r="P22657" t="s">
        <v>2342</v>
      </c>
      <c r="Q22657">
        <v>0.74</v>
      </c>
      <c r="R22657">
        <v>0.1</v>
      </c>
      <c r="U22657" t="s">
        <v>1308</v>
      </c>
      <c r="V22657">
        <v>1</v>
      </c>
      <c r="W22657" t="s">
        <v>2573</v>
      </c>
    </row>
    <row r="22658" spans="1:23" x14ac:dyDescent="0.3">
      <c r="A22658">
        <v>30379</v>
      </c>
      <c r="B22658" s="15" t="s">
        <v>2109</v>
      </c>
      <c r="C22658" t="str">
        <f>_xlfn.XLOOKUP($B22658, STANDARDS!$A:$A, STANDARDS!$B:$B,,0,2)</f>
        <v>Unknown Jurassic Fossils, UK</v>
      </c>
      <c r="D22658" t="s">
        <v>2158</v>
      </c>
      <c r="E22658" t="s">
        <v>2175</v>
      </c>
      <c r="J22658" cm="1">
        <f t="array" ref="J22658:L22658">_xlfn.XLOOKUP($C22658, AGE!$A:$A,AGE!$B:$D,,0,2)</f>
        <v>191</v>
      </c>
      <c r="K22658">
        <v>9.9</v>
      </c>
      <c r="L22658" t="str">
        <v xml:space="preserve">GSA 2018 </v>
      </c>
      <c r="M22658" t="s">
        <v>2498</v>
      </c>
      <c r="P22658" t="s">
        <v>2342</v>
      </c>
      <c r="Q22658">
        <v>0.48</v>
      </c>
      <c r="R22658">
        <v>0.1</v>
      </c>
      <c r="U22658" t="s">
        <v>1308</v>
      </c>
      <c r="V22658">
        <v>1</v>
      </c>
      <c r="W22658" t="s">
        <v>2573</v>
      </c>
    </row>
    <row r="22659" spans="1:23" x14ac:dyDescent="0.3">
      <c r="A22659">
        <v>30380</v>
      </c>
      <c r="B22659" s="15" t="s">
        <v>2109</v>
      </c>
      <c r="C22659" t="str">
        <f>_xlfn.XLOOKUP($B22659, STANDARDS!$A:$A, STANDARDS!$B:$B,,0,2)</f>
        <v>Unknown Jurassic Fossils, UK</v>
      </c>
      <c r="D22659" t="s">
        <v>2158</v>
      </c>
      <c r="E22659" t="s">
        <v>2175</v>
      </c>
      <c r="J22659" cm="1">
        <f t="array" ref="J22659:L22659">_xlfn.XLOOKUP($C22659, AGE!$A:$A,AGE!$B:$D,,0,2)</f>
        <v>191</v>
      </c>
      <c r="K22659">
        <v>9.9</v>
      </c>
      <c r="L22659" t="str">
        <v xml:space="preserve">GSA 2018 </v>
      </c>
      <c r="M22659" t="s">
        <v>2496</v>
      </c>
      <c r="P22659" t="s">
        <v>2342</v>
      </c>
      <c r="Q22659">
        <v>2.0099999999999998</v>
      </c>
      <c r="R22659">
        <v>0.1</v>
      </c>
      <c r="U22659" t="s">
        <v>1308</v>
      </c>
      <c r="V22659">
        <v>1</v>
      </c>
      <c r="W22659" t="s">
        <v>2573</v>
      </c>
    </row>
    <row r="22660" spans="1:23" x14ac:dyDescent="0.3">
      <c r="A22660">
        <v>30381</v>
      </c>
      <c r="B22660" s="15" t="s">
        <v>2109</v>
      </c>
      <c r="C22660" t="str">
        <f>_xlfn.XLOOKUP($B22660, STANDARDS!$A:$A, STANDARDS!$B:$B,,0,2)</f>
        <v>Unknown Jurassic Fossils, UK</v>
      </c>
      <c r="D22660" t="s">
        <v>2158</v>
      </c>
      <c r="E22660" t="s">
        <v>2175</v>
      </c>
      <c r="J22660" cm="1">
        <f t="array" ref="J22660:L22660">_xlfn.XLOOKUP($C22660, AGE!$A:$A,AGE!$B:$D,,0,2)</f>
        <v>191</v>
      </c>
      <c r="K22660">
        <v>9.9</v>
      </c>
      <c r="L22660" t="str">
        <v xml:space="preserve">GSA 2018 </v>
      </c>
      <c r="M22660" t="s">
        <v>2496</v>
      </c>
      <c r="P22660" t="s">
        <v>2342</v>
      </c>
      <c r="Q22660">
        <v>2.85</v>
      </c>
      <c r="R22660">
        <v>0.1</v>
      </c>
      <c r="U22660" t="s">
        <v>1308</v>
      </c>
      <c r="V22660">
        <v>1</v>
      </c>
      <c r="W22660" t="s">
        <v>2573</v>
      </c>
    </row>
    <row r="22661" spans="1:23" x14ac:dyDescent="0.3">
      <c r="A22661">
        <v>30382</v>
      </c>
      <c r="B22661" s="15" t="s">
        <v>2109</v>
      </c>
      <c r="C22661" t="str">
        <f>_xlfn.XLOOKUP($B22661, STANDARDS!$A:$A, STANDARDS!$B:$B,,0,2)</f>
        <v>Unknown Jurassic Fossils, UK</v>
      </c>
      <c r="D22661" t="s">
        <v>2158</v>
      </c>
      <c r="E22661" t="s">
        <v>2175</v>
      </c>
      <c r="J22661" cm="1">
        <f t="array" ref="J22661:L22661">_xlfn.XLOOKUP($C22661, AGE!$A:$A,AGE!$B:$D,,0,2)</f>
        <v>191</v>
      </c>
      <c r="K22661">
        <v>9.9</v>
      </c>
      <c r="L22661" t="str">
        <v xml:space="preserve">GSA 2018 </v>
      </c>
      <c r="M22661" t="s">
        <v>2495</v>
      </c>
      <c r="P22661" t="s">
        <v>2342</v>
      </c>
      <c r="Q22661">
        <v>1.73</v>
      </c>
      <c r="R22661">
        <v>0.1</v>
      </c>
      <c r="U22661" t="s">
        <v>1308</v>
      </c>
      <c r="V22661">
        <v>1</v>
      </c>
      <c r="W22661" t="s">
        <v>2573</v>
      </c>
    </row>
    <row r="22662" spans="1:23" x14ac:dyDescent="0.3">
      <c r="A22662">
        <v>30383</v>
      </c>
      <c r="B22662" s="15" t="s">
        <v>2109</v>
      </c>
      <c r="C22662" t="str">
        <f>_xlfn.XLOOKUP($B22662, STANDARDS!$A:$A, STANDARDS!$B:$B,,0,2)</f>
        <v>Unknown Jurassic Fossils, UK</v>
      </c>
      <c r="D22662" t="s">
        <v>2158</v>
      </c>
      <c r="E22662" t="s">
        <v>2175</v>
      </c>
      <c r="J22662" cm="1">
        <f t="array" ref="J22662:L22662">_xlfn.XLOOKUP($C22662, AGE!$A:$A,AGE!$B:$D,,0,2)</f>
        <v>191</v>
      </c>
      <c r="K22662">
        <v>9.9</v>
      </c>
      <c r="L22662" t="str">
        <v xml:space="preserve">GSA 2018 </v>
      </c>
      <c r="M22662" t="s">
        <v>2494</v>
      </c>
      <c r="P22662" t="s">
        <v>2342</v>
      </c>
      <c r="Q22662">
        <v>1.46</v>
      </c>
      <c r="R22662">
        <v>0.1</v>
      </c>
      <c r="U22662" t="s">
        <v>1308</v>
      </c>
      <c r="V22662">
        <v>1</v>
      </c>
      <c r="W22662" t="s">
        <v>2573</v>
      </c>
    </row>
    <row r="22663" spans="1:23" x14ac:dyDescent="0.3">
      <c r="A22663">
        <v>30384</v>
      </c>
      <c r="B22663" s="15" t="s">
        <v>2109</v>
      </c>
      <c r="C22663" t="str">
        <f>_xlfn.XLOOKUP($B22663, STANDARDS!$A:$A, STANDARDS!$B:$B,,0,2)</f>
        <v>Unknown Jurassic Fossils, UK</v>
      </c>
      <c r="D22663" t="s">
        <v>2158</v>
      </c>
      <c r="E22663" t="s">
        <v>2175</v>
      </c>
      <c r="J22663" cm="1">
        <f t="array" ref="J22663:L22663">_xlfn.XLOOKUP($C22663, AGE!$A:$A,AGE!$B:$D,,0,2)</f>
        <v>191</v>
      </c>
      <c r="K22663">
        <v>9.9</v>
      </c>
      <c r="L22663" t="str">
        <v xml:space="preserve">GSA 2018 </v>
      </c>
      <c r="M22663" t="s">
        <v>2311</v>
      </c>
      <c r="P22663" t="s">
        <v>2342</v>
      </c>
      <c r="S22663">
        <v>-26.89</v>
      </c>
      <c r="T22663">
        <v>0.1</v>
      </c>
      <c r="U22663" t="s">
        <v>2311</v>
      </c>
      <c r="V22663">
        <v>1</v>
      </c>
      <c r="W22663" t="s">
        <v>2573</v>
      </c>
    </row>
    <row r="22664" spans="1:23" x14ac:dyDescent="0.3">
      <c r="A22664">
        <v>30385</v>
      </c>
      <c r="B22664" s="15" t="s">
        <v>2109</v>
      </c>
      <c r="C22664" t="str">
        <f>_xlfn.XLOOKUP($B22664, STANDARDS!$A:$A, STANDARDS!$B:$B,,0,2)</f>
        <v>Unknown Jurassic Fossils, UK</v>
      </c>
      <c r="D22664" t="s">
        <v>2158</v>
      </c>
      <c r="E22664" t="s">
        <v>2175</v>
      </c>
      <c r="J22664" cm="1">
        <f t="array" ref="J22664:L22664">_xlfn.XLOOKUP($C22664, AGE!$A:$A,AGE!$B:$D,,0,2)</f>
        <v>191</v>
      </c>
      <c r="K22664">
        <v>9.9</v>
      </c>
      <c r="L22664" t="str">
        <v xml:space="preserve">GSA 2018 </v>
      </c>
      <c r="M22664" t="s">
        <v>2495</v>
      </c>
      <c r="P22664" t="s">
        <v>2342</v>
      </c>
      <c r="Q22664">
        <v>0.77</v>
      </c>
      <c r="R22664">
        <v>0.1</v>
      </c>
      <c r="U22664" t="s">
        <v>1308</v>
      </c>
      <c r="V22664">
        <v>1</v>
      </c>
      <c r="W22664" t="s">
        <v>2573</v>
      </c>
    </row>
    <row r="22665" spans="1:23" x14ac:dyDescent="0.3">
      <c r="A22665">
        <v>30386</v>
      </c>
      <c r="B22665" s="15" t="s">
        <v>2109</v>
      </c>
      <c r="C22665" t="str">
        <f>_xlfn.XLOOKUP($B22665, STANDARDS!$A:$A, STANDARDS!$B:$B,,0,2)</f>
        <v>Unknown Jurassic Fossils, UK</v>
      </c>
      <c r="D22665" t="s">
        <v>2158</v>
      </c>
      <c r="E22665" t="s">
        <v>2175</v>
      </c>
      <c r="J22665" cm="1">
        <f t="array" ref="J22665:L22665">_xlfn.XLOOKUP($C22665, AGE!$A:$A,AGE!$B:$D,,0,2)</f>
        <v>191</v>
      </c>
      <c r="K22665">
        <v>9.9</v>
      </c>
      <c r="L22665" t="str">
        <v xml:space="preserve">GSA 2018 </v>
      </c>
      <c r="M22665" t="s">
        <v>2494</v>
      </c>
      <c r="P22665" t="s">
        <v>2342</v>
      </c>
      <c r="Q22665">
        <v>2.23</v>
      </c>
      <c r="R22665">
        <v>0.1</v>
      </c>
      <c r="U22665" t="s">
        <v>1308</v>
      </c>
      <c r="V22665">
        <v>1</v>
      </c>
      <c r="W22665" t="s">
        <v>2573</v>
      </c>
    </row>
    <row r="22666" spans="1:23" x14ac:dyDescent="0.3">
      <c r="A22666">
        <v>30387</v>
      </c>
      <c r="B22666" s="15" t="s">
        <v>2109</v>
      </c>
      <c r="C22666" t="str">
        <f>_xlfn.XLOOKUP($B22666, STANDARDS!$A:$A, STANDARDS!$B:$B,,0,2)</f>
        <v>Unknown Jurassic Fossils, UK</v>
      </c>
      <c r="D22666" t="s">
        <v>2158</v>
      </c>
      <c r="E22666" t="s">
        <v>2175</v>
      </c>
      <c r="J22666" cm="1">
        <f t="array" ref="J22666:L22666">_xlfn.XLOOKUP($C22666, AGE!$A:$A,AGE!$B:$D,,0,2)</f>
        <v>191</v>
      </c>
      <c r="K22666">
        <v>9.9</v>
      </c>
      <c r="L22666" t="str">
        <v xml:space="preserve">GSA 2018 </v>
      </c>
      <c r="M22666" t="s">
        <v>2494</v>
      </c>
      <c r="P22666" t="s">
        <v>2342</v>
      </c>
      <c r="Q22666">
        <v>1.83</v>
      </c>
      <c r="R22666">
        <v>0.1</v>
      </c>
      <c r="U22666" t="s">
        <v>1308</v>
      </c>
      <c r="V22666">
        <v>1</v>
      </c>
      <c r="W22666" t="s">
        <v>2573</v>
      </c>
    </row>
    <row r="22667" spans="1:23" x14ac:dyDescent="0.3">
      <c r="A22667">
        <v>30388</v>
      </c>
      <c r="B22667" s="15" t="s">
        <v>2109</v>
      </c>
      <c r="C22667" t="str">
        <f>_xlfn.XLOOKUP($B22667, STANDARDS!$A:$A, STANDARDS!$B:$B,,0,2)</f>
        <v>Unknown Jurassic Fossils, UK</v>
      </c>
      <c r="D22667" t="s">
        <v>2158</v>
      </c>
      <c r="E22667" t="s">
        <v>2175</v>
      </c>
      <c r="J22667" cm="1">
        <f t="array" ref="J22667:L22667">_xlfn.XLOOKUP($C22667, AGE!$A:$A,AGE!$B:$D,,0,2)</f>
        <v>191</v>
      </c>
      <c r="K22667">
        <v>9.9</v>
      </c>
      <c r="L22667" t="str">
        <v xml:space="preserve">GSA 2018 </v>
      </c>
      <c r="M22667" t="s">
        <v>2494</v>
      </c>
      <c r="P22667" t="s">
        <v>2342</v>
      </c>
      <c r="Q22667">
        <v>1.87</v>
      </c>
      <c r="R22667">
        <v>0.1</v>
      </c>
      <c r="U22667" t="s">
        <v>1308</v>
      </c>
      <c r="V22667">
        <v>1</v>
      </c>
      <c r="W22667" t="s">
        <v>2573</v>
      </c>
    </row>
    <row r="22668" spans="1:23" x14ac:dyDescent="0.3">
      <c r="A22668">
        <v>30389</v>
      </c>
      <c r="B22668" s="15" t="s">
        <v>2109</v>
      </c>
      <c r="C22668" t="str">
        <f>_xlfn.XLOOKUP($B22668, STANDARDS!$A:$A, STANDARDS!$B:$B,,0,2)</f>
        <v>Unknown Jurassic Fossils, UK</v>
      </c>
      <c r="D22668" t="s">
        <v>2158</v>
      </c>
      <c r="E22668" t="s">
        <v>2175</v>
      </c>
      <c r="J22668" cm="1">
        <f t="array" ref="J22668:L22668">_xlfn.XLOOKUP($C22668, AGE!$A:$A,AGE!$B:$D,,0,2)</f>
        <v>191</v>
      </c>
      <c r="K22668">
        <v>9.9</v>
      </c>
      <c r="L22668" t="str">
        <v xml:space="preserve">GSA 2018 </v>
      </c>
      <c r="M22668" t="s">
        <v>2495</v>
      </c>
      <c r="P22668" t="s">
        <v>2342</v>
      </c>
      <c r="Q22668">
        <v>1.08</v>
      </c>
      <c r="R22668">
        <v>0.1</v>
      </c>
      <c r="U22668" t="s">
        <v>1308</v>
      </c>
      <c r="V22668">
        <v>1</v>
      </c>
      <c r="W22668" t="s">
        <v>2573</v>
      </c>
    </row>
    <row r="22669" spans="1:23" x14ac:dyDescent="0.3">
      <c r="A22669">
        <v>30390</v>
      </c>
      <c r="B22669" s="15" t="s">
        <v>2109</v>
      </c>
      <c r="C22669" t="str">
        <f>_xlfn.XLOOKUP($B22669, STANDARDS!$A:$A, STANDARDS!$B:$B,,0,2)</f>
        <v>Unknown Jurassic Fossils, UK</v>
      </c>
      <c r="D22669" t="s">
        <v>2158</v>
      </c>
      <c r="E22669" t="s">
        <v>2175</v>
      </c>
      <c r="J22669" cm="1">
        <f t="array" ref="J22669:L22669">_xlfn.XLOOKUP($C22669, AGE!$A:$A,AGE!$B:$D,,0,2)</f>
        <v>191</v>
      </c>
      <c r="K22669">
        <v>9.9</v>
      </c>
      <c r="L22669" t="str">
        <v xml:space="preserve">GSA 2018 </v>
      </c>
      <c r="M22669" t="s">
        <v>2494</v>
      </c>
      <c r="P22669" t="s">
        <v>2342</v>
      </c>
      <c r="Q22669">
        <v>2.02</v>
      </c>
      <c r="R22669">
        <v>0.1</v>
      </c>
      <c r="U22669" t="s">
        <v>1308</v>
      </c>
      <c r="V22669">
        <v>1</v>
      </c>
      <c r="W22669" t="s">
        <v>2573</v>
      </c>
    </row>
    <row r="22670" spans="1:23" x14ac:dyDescent="0.3">
      <c r="A22670">
        <v>30391</v>
      </c>
      <c r="B22670" s="15" t="s">
        <v>2109</v>
      </c>
      <c r="C22670" t="str">
        <f>_xlfn.XLOOKUP($B22670, STANDARDS!$A:$A, STANDARDS!$B:$B,,0,2)</f>
        <v>Unknown Jurassic Fossils, UK</v>
      </c>
      <c r="D22670" t="s">
        <v>2158</v>
      </c>
      <c r="E22670" t="s">
        <v>2175</v>
      </c>
      <c r="J22670" cm="1">
        <f t="array" ref="J22670:L22670">_xlfn.XLOOKUP($C22670, AGE!$A:$A,AGE!$B:$D,,0,2)</f>
        <v>191</v>
      </c>
      <c r="K22670">
        <v>9.9</v>
      </c>
      <c r="L22670" t="str">
        <v xml:space="preserve">GSA 2018 </v>
      </c>
      <c r="M22670" t="s">
        <v>2494</v>
      </c>
      <c r="P22670" t="s">
        <v>2342</v>
      </c>
      <c r="Q22670">
        <v>1.53</v>
      </c>
      <c r="R22670">
        <v>0.1</v>
      </c>
      <c r="U22670" t="s">
        <v>1308</v>
      </c>
      <c r="V22670">
        <v>1</v>
      </c>
      <c r="W22670" t="s">
        <v>2573</v>
      </c>
    </row>
    <row r="22671" spans="1:23" x14ac:dyDescent="0.3">
      <c r="A22671">
        <v>30392</v>
      </c>
      <c r="B22671" s="15" t="s">
        <v>2109</v>
      </c>
      <c r="C22671" t="str">
        <f>_xlfn.XLOOKUP($B22671, STANDARDS!$A:$A, STANDARDS!$B:$B,,0,2)</f>
        <v>Unknown Jurassic Fossils, UK</v>
      </c>
      <c r="D22671" t="s">
        <v>2158</v>
      </c>
      <c r="E22671" t="s">
        <v>2175</v>
      </c>
      <c r="J22671" cm="1">
        <f t="array" ref="J22671:L22671">_xlfn.XLOOKUP($C22671, AGE!$A:$A,AGE!$B:$D,,0,2)</f>
        <v>191</v>
      </c>
      <c r="K22671">
        <v>9.9</v>
      </c>
      <c r="L22671" t="str">
        <v xml:space="preserve">GSA 2018 </v>
      </c>
      <c r="M22671" t="s">
        <v>2495</v>
      </c>
      <c r="P22671" t="s">
        <v>2342</v>
      </c>
      <c r="Q22671">
        <v>-0.04</v>
      </c>
      <c r="R22671">
        <v>0.1</v>
      </c>
      <c r="U22671" t="s">
        <v>1308</v>
      </c>
      <c r="V22671">
        <v>1</v>
      </c>
      <c r="W22671" t="s">
        <v>2573</v>
      </c>
    </row>
    <row r="22672" spans="1:23" x14ac:dyDescent="0.3">
      <c r="A22672">
        <v>30393</v>
      </c>
      <c r="B22672" s="15" t="s">
        <v>2109</v>
      </c>
      <c r="C22672" t="str">
        <f>_xlfn.XLOOKUP($B22672, STANDARDS!$A:$A, STANDARDS!$B:$B,,0,2)</f>
        <v>Unknown Jurassic Fossils, UK</v>
      </c>
      <c r="D22672" t="s">
        <v>2158</v>
      </c>
      <c r="E22672" t="s">
        <v>2175</v>
      </c>
      <c r="J22672" cm="1">
        <f t="array" ref="J22672:L22672">_xlfn.XLOOKUP($C22672, AGE!$A:$A,AGE!$B:$D,,0,2)</f>
        <v>191</v>
      </c>
      <c r="K22672">
        <v>9.9</v>
      </c>
      <c r="L22672" t="str">
        <v xml:space="preserve">GSA 2018 </v>
      </c>
      <c r="M22672" t="s">
        <v>2495</v>
      </c>
      <c r="P22672" t="s">
        <v>2342</v>
      </c>
      <c r="Q22672">
        <v>-0.25</v>
      </c>
      <c r="R22672">
        <v>0.1</v>
      </c>
      <c r="U22672" t="s">
        <v>1308</v>
      </c>
      <c r="V22672">
        <v>1</v>
      </c>
      <c r="W22672" t="s">
        <v>2573</v>
      </c>
    </row>
    <row r="22673" spans="1:23" x14ac:dyDescent="0.3">
      <c r="A22673">
        <v>30394</v>
      </c>
      <c r="B22673" s="15" t="s">
        <v>2109</v>
      </c>
      <c r="C22673" t="str">
        <f>_xlfn.XLOOKUP($B22673, STANDARDS!$A:$A, STANDARDS!$B:$B,,0,2)</f>
        <v>Unknown Jurassic Fossils, UK</v>
      </c>
      <c r="D22673" t="s">
        <v>2158</v>
      </c>
      <c r="E22673" t="s">
        <v>2175</v>
      </c>
      <c r="J22673" cm="1">
        <f t="array" ref="J22673:L22673">_xlfn.XLOOKUP($C22673, AGE!$A:$A,AGE!$B:$D,,0,2)</f>
        <v>191</v>
      </c>
      <c r="K22673">
        <v>9.9</v>
      </c>
      <c r="L22673" t="str">
        <v xml:space="preserve">GSA 2018 </v>
      </c>
      <c r="M22673" t="s">
        <v>2494</v>
      </c>
      <c r="P22673" t="s">
        <v>2342</v>
      </c>
      <c r="Q22673">
        <v>2.13</v>
      </c>
      <c r="R22673">
        <v>0.1</v>
      </c>
      <c r="U22673" t="s">
        <v>1308</v>
      </c>
      <c r="V22673">
        <v>1</v>
      </c>
      <c r="W22673" t="s">
        <v>2573</v>
      </c>
    </row>
    <row r="22674" spans="1:23" x14ac:dyDescent="0.3">
      <c r="A22674">
        <v>30395</v>
      </c>
      <c r="B22674" s="15" t="s">
        <v>2109</v>
      </c>
      <c r="C22674" t="str">
        <f>_xlfn.XLOOKUP($B22674, STANDARDS!$A:$A, STANDARDS!$B:$B,,0,2)</f>
        <v>Unknown Jurassic Fossils, UK</v>
      </c>
      <c r="D22674" t="s">
        <v>2158</v>
      </c>
      <c r="E22674" t="s">
        <v>2175</v>
      </c>
      <c r="J22674" cm="1">
        <f t="array" ref="J22674:L22674">_xlfn.XLOOKUP($C22674, AGE!$A:$A,AGE!$B:$D,,0,2)</f>
        <v>191</v>
      </c>
      <c r="K22674">
        <v>9.9</v>
      </c>
      <c r="L22674" t="str">
        <v xml:space="preserve">GSA 2018 </v>
      </c>
      <c r="M22674" t="s">
        <v>2494</v>
      </c>
      <c r="P22674" t="s">
        <v>2342</v>
      </c>
      <c r="Q22674">
        <v>1.49</v>
      </c>
      <c r="R22674">
        <v>0.1</v>
      </c>
      <c r="U22674" t="s">
        <v>1308</v>
      </c>
      <c r="V22674">
        <v>1</v>
      </c>
      <c r="W22674" t="s">
        <v>2573</v>
      </c>
    </row>
    <row r="22675" spans="1:23" x14ac:dyDescent="0.3">
      <c r="A22675">
        <v>30396</v>
      </c>
      <c r="B22675" s="15" t="s">
        <v>2109</v>
      </c>
      <c r="C22675" t="str">
        <f>_xlfn.XLOOKUP($B22675, STANDARDS!$A:$A, STANDARDS!$B:$B,,0,2)</f>
        <v>Unknown Jurassic Fossils, UK</v>
      </c>
      <c r="D22675" t="s">
        <v>2158</v>
      </c>
      <c r="E22675" t="s">
        <v>2175</v>
      </c>
      <c r="J22675" cm="1">
        <f t="array" ref="J22675:L22675">_xlfn.XLOOKUP($C22675, AGE!$A:$A,AGE!$B:$D,,0,2)</f>
        <v>191</v>
      </c>
      <c r="K22675">
        <v>9.9</v>
      </c>
      <c r="L22675" t="str">
        <v xml:space="preserve">GSA 2018 </v>
      </c>
      <c r="M22675" t="s">
        <v>2494</v>
      </c>
      <c r="P22675" t="s">
        <v>2342</v>
      </c>
      <c r="Q22675">
        <v>1.74</v>
      </c>
      <c r="R22675">
        <v>0.1</v>
      </c>
      <c r="U22675" t="s">
        <v>1308</v>
      </c>
      <c r="V22675">
        <v>1</v>
      </c>
      <c r="W22675" t="s">
        <v>2573</v>
      </c>
    </row>
    <row r="22676" spans="1:23" x14ac:dyDescent="0.3">
      <c r="A22676">
        <v>30397</v>
      </c>
      <c r="B22676" s="15" t="s">
        <v>2109</v>
      </c>
      <c r="C22676" t="str">
        <f>_xlfn.XLOOKUP($B22676, STANDARDS!$A:$A, STANDARDS!$B:$B,,0,2)</f>
        <v>Unknown Jurassic Fossils, UK</v>
      </c>
      <c r="D22676" t="s">
        <v>2158</v>
      </c>
      <c r="E22676" t="s">
        <v>2175</v>
      </c>
      <c r="J22676" cm="1">
        <f t="array" ref="J22676:L22676">_xlfn.XLOOKUP($C22676, AGE!$A:$A,AGE!$B:$D,,0,2)</f>
        <v>191</v>
      </c>
      <c r="K22676">
        <v>9.9</v>
      </c>
      <c r="L22676" t="str">
        <v xml:space="preserve">GSA 2018 </v>
      </c>
      <c r="M22676" t="s">
        <v>2494</v>
      </c>
      <c r="P22676" t="s">
        <v>2342</v>
      </c>
      <c r="Q22676">
        <v>2.62</v>
      </c>
      <c r="R22676">
        <v>0.1</v>
      </c>
      <c r="U22676" t="s">
        <v>1308</v>
      </c>
      <c r="V22676">
        <v>1</v>
      </c>
      <c r="W22676" t="s">
        <v>2573</v>
      </c>
    </row>
    <row r="22677" spans="1:23" x14ac:dyDescent="0.3">
      <c r="A22677">
        <v>30398</v>
      </c>
      <c r="B22677" s="15" t="s">
        <v>2109</v>
      </c>
      <c r="C22677" t="str">
        <f>_xlfn.XLOOKUP($B22677, STANDARDS!$A:$A, STANDARDS!$B:$B,,0,2)</f>
        <v>Unknown Jurassic Fossils, UK</v>
      </c>
      <c r="D22677" t="s">
        <v>2158</v>
      </c>
      <c r="E22677" t="s">
        <v>2175</v>
      </c>
      <c r="J22677" cm="1">
        <f t="array" ref="J22677:L22677">_xlfn.XLOOKUP($C22677, AGE!$A:$A,AGE!$B:$D,,0,2)</f>
        <v>191</v>
      </c>
      <c r="K22677">
        <v>9.9</v>
      </c>
      <c r="L22677" t="str">
        <v xml:space="preserve">GSA 2018 </v>
      </c>
      <c r="M22677" t="s">
        <v>2494</v>
      </c>
      <c r="P22677" t="s">
        <v>2342</v>
      </c>
      <c r="Q22677">
        <v>1.26</v>
      </c>
      <c r="R22677">
        <v>0.1</v>
      </c>
      <c r="U22677" t="s">
        <v>1308</v>
      </c>
      <c r="V22677">
        <v>1</v>
      </c>
      <c r="W22677" t="s">
        <v>2573</v>
      </c>
    </row>
    <row r="22678" spans="1:23" x14ac:dyDescent="0.3">
      <c r="A22678">
        <v>30399</v>
      </c>
      <c r="B22678" s="15" t="s">
        <v>2109</v>
      </c>
      <c r="C22678" t="str">
        <f>_xlfn.XLOOKUP($B22678, STANDARDS!$A:$A, STANDARDS!$B:$B,,0,2)</f>
        <v>Unknown Jurassic Fossils, UK</v>
      </c>
      <c r="D22678" t="s">
        <v>2158</v>
      </c>
      <c r="E22678" t="s">
        <v>2175</v>
      </c>
      <c r="J22678" cm="1">
        <f t="array" ref="J22678:L22678">_xlfn.XLOOKUP($C22678, AGE!$A:$A,AGE!$B:$D,,0,2)</f>
        <v>191</v>
      </c>
      <c r="K22678">
        <v>9.9</v>
      </c>
      <c r="L22678" t="str">
        <v xml:space="preserve">GSA 2018 </v>
      </c>
      <c r="M22678" t="s">
        <v>2496</v>
      </c>
      <c r="P22678" t="s">
        <v>2342</v>
      </c>
      <c r="Q22678">
        <v>0.48</v>
      </c>
      <c r="R22678">
        <v>0.1</v>
      </c>
      <c r="U22678" t="s">
        <v>1308</v>
      </c>
      <c r="V22678">
        <v>1</v>
      </c>
      <c r="W22678" t="s">
        <v>2573</v>
      </c>
    </row>
    <row r="22679" spans="1:23" x14ac:dyDescent="0.3">
      <c r="A22679">
        <v>30400</v>
      </c>
      <c r="B22679" s="15" t="s">
        <v>2109</v>
      </c>
      <c r="C22679" t="str">
        <f>_xlfn.XLOOKUP($B22679, STANDARDS!$A:$A, STANDARDS!$B:$B,,0,2)</f>
        <v>Unknown Jurassic Fossils, UK</v>
      </c>
      <c r="D22679" t="s">
        <v>2158</v>
      </c>
      <c r="E22679" t="s">
        <v>2175</v>
      </c>
      <c r="J22679" cm="1">
        <f t="array" ref="J22679:L22679">_xlfn.XLOOKUP($C22679, AGE!$A:$A,AGE!$B:$D,,0,2)</f>
        <v>191</v>
      </c>
      <c r="K22679">
        <v>9.9</v>
      </c>
      <c r="L22679" t="str">
        <v xml:space="preserve">GSA 2018 </v>
      </c>
      <c r="M22679" t="s">
        <v>2499</v>
      </c>
      <c r="P22679" t="s">
        <v>2342</v>
      </c>
      <c r="Q22679">
        <v>0.16</v>
      </c>
      <c r="R22679">
        <v>0.1</v>
      </c>
      <c r="U22679" t="s">
        <v>1308</v>
      </c>
      <c r="V22679">
        <v>1</v>
      </c>
      <c r="W22679" t="s">
        <v>2573</v>
      </c>
    </row>
    <row r="22680" spans="1:23" x14ac:dyDescent="0.3">
      <c r="A22680">
        <v>30401</v>
      </c>
      <c r="B22680" s="15" t="s">
        <v>2109</v>
      </c>
      <c r="C22680" t="str">
        <f>_xlfn.XLOOKUP($B22680, STANDARDS!$A:$A, STANDARDS!$B:$B,,0,2)</f>
        <v>Unknown Jurassic Fossils, UK</v>
      </c>
      <c r="D22680" t="s">
        <v>2158</v>
      </c>
      <c r="E22680" t="s">
        <v>2175</v>
      </c>
      <c r="J22680" cm="1">
        <f t="array" ref="J22680:L22680">_xlfn.XLOOKUP($C22680, AGE!$A:$A,AGE!$B:$D,,0,2)</f>
        <v>191</v>
      </c>
      <c r="K22680">
        <v>9.9</v>
      </c>
      <c r="L22680" t="str">
        <v xml:space="preserve">GSA 2018 </v>
      </c>
      <c r="M22680" t="s">
        <v>2495</v>
      </c>
      <c r="P22680" t="s">
        <v>2342</v>
      </c>
      <c r="Q22680">
        <v>-0.34</v>
      </c>
      <c r="R22680">
        <v>0.1</v>
      </c>
      <c r="U22680" t="s">
        <v>1308</v>
      </c>
      <c r="V22680">
        <v>1</v>
      </c>
      <c r="W22680" t="s">
        <v>2573</v>
      </c>
    </row>
    <row r="22681" spans="1:23" x14ac:dyDescent="0.3">
      <c r="A22681">
        <v>30402</v>
      </c>
      <c r="B22681" s="15" t="s">
        <v>2109</v>
      </c>
      <c r="C22681" t="str">
        <f>_xlfn.XLOOKUP($B22681, STANDARDS!$A:$A, STANDARDS!$B:$B,,0,2)</f>
        <v>Unknown Jurassic Fossils, UK</v>
      </c>
      <c r="D22681" t="s">
        <v>2158</v>
      </c>
      <c r="E22681" t="s">
        <v>2175</v>
      </c>
      <c r="J22681" cm="1">
        <f t="array" ref="J22681:L22681">_xlfn.XLOOKUP($C22681, AGE!$A:$A,AGE!$B:$D,,0,2)</f>
        <v>191</v>
      </c>
      <c r="K22681">
        <v>9.9</v>
      </c>
      <c r="L22681" t="str">
        <v xml:space="preserve">GSA 2018 </v>
      </c>
      <c r="M22681" t="s">
        <v>2494</v>
      </c>
      <c r="P22681" t="s">
        <v>2342</v>
      </c>
      <c r="Q22681">
        <v>1.24</v>
      </c>
      <c r="R22681">
        <v>0.1</v>
      </c>
      <c r="U22681" t="s">
        <v>1308</v>
      </c>
      <c r="V22681">
        <v>1</v>
      </c>
      <c r="W22681" t="s">
        <v>2573</v>
      </c>
    </row>
    <row r="22682" spans="1:23" x14ac:dyDescent="0.3">
      <c r="A22682">
        <v>30403</v>
      </c>
      <c r="B22682" s="15" t="s">
        <v>2109</v>
      </c>
      <c r="C22682" t="str">
        <f>_xlfn.XLOOKUP($B22682, STANDARDS!$A:$A, STANDARDS!$B:$B,,0,2)</f>
        <v>Unknown Jurassic Fossils, UK</v>
      </c>
      <c r="D22682" t="s">
        <v>2158</v>
      </c>
      <c r="E22682" t="s">
        <v>2175</v>
      </c>
      <c r="J22682" cm="1">
        <f t="array" ref="J22682:L22682">_xlfn.XLOOKUP($C22682, AGE!$A:$A,AGE!$B:$D,,0,2)</f>
        <v>191</v>
      </c>
      <c r="K22682">
        <v>9.9</v>
      </c>
      <c r="L22682" t="str">
        <v xml:space="preserve">GSA 2018 </v>
      </c>
      <c r="M22682" t="s">
        <v>2494</v>
      </c>
      <c r="P22682" t="s">
        <v>2342</v>
      </c>
      <c r="Q22682">
        <v>1.72</v>
      </c>
      <c r="R22682">
        <v>0.1</v>
      </c>
      <c r="U22682" t="s">
        <v>1308</v>
      </c>
      <c r="V22682">
        <v>1</v>
      </c>
      <c r="W22682" t="s">
        <v>2573</v>
      </c>
    </row>
    <row r="22683" spans="1:23" x14ac:dyDescent="0.3">
      <c r="A22683">
        <v>30404</v>
      </c>
      <c r="B22683" s="15" t="s">
        <v>2109</v>
      </c>
      <c r="C22683" t="str">
        <f>_xlfn.XLOOKUP($B22683, STANDARDS!$A:$A, STANDARDS!$B:$B,,0,2)</f>
        <v>Unknown Jurassic Fossils, UK</v>
      </c>
      <c r="D22683" t="s">
        <v>2158</v>
      </c>
      <c r="E22683" t="s">
        <v>2175</v>
      </c>
      <c r="J22683" cm="1">
        <f t="array" ref="J22683:L22683">_xlfn.XLOOKUP($C22683, AGE!$A:$A,AGE!$B:$D,,0,2)</f>
        <v>191</v>
      </c>
      <c r="K22683">
        <v>9.9</v>
      </c>
      <c r="L22683" t="str">
        <v xml:space="preserve">GSA 2018 </v>
      </c>
      <c r="M22683" t="s">
        <v>2494</v>
      </c>
      <c r="P22683" t="s">
        <v>2342</v>
      </c>
      <c r="Q22683">
        <v>1.7</v>
      </c>
      <c r="R22683">
        <v>0.1</v>
      </c>
      <c r="U22683" t="s">
        <v>1308</v>
      </c>
      <c r="V22683">
        <v>1</v>
      </c>
      <c r="W22683" t="s">
        <v>2573</v>
      </c>
    </row>
    <row r="22684" spans="1:23" x14ac:dyDescent="0.3">
      <c r="A22684">
        <v>30405</v>
      </c>
      <c r="B22684" s="15" t="s">
        <v>2109</v>
      </c>
      <c r="C22684" t="str">
        <f>_xlfn.XLOOKUP($B22684, STANDARDS!$A:$A, STANDARDS!$B:$B,,0,2)</f>
        <v>Unknown Jurassic Fossils, UK</v>
      </c>
      <c r="D22684" t="s">
        <v>2158</v>
      </c>
      <c r="E22684" t="s">
        <v>2175</v>
      </c>
      <c r="J22684" cm="1">
        <f t="array" ref="J22684:L22684">_xlfn.XLOOKUP($C22684, AGE!$A:$A,AGE!$B:$D,,0,2)</f>
        <v>191</v>
      </c>
      <c r="K22684">
        <v>9.9</v>
      </c>
      <c r="L22684" t="str">
        <v xml:space="preserve">GSA 2018 </v>
      </c>
      <c r="M22684" t="s">
        <v>2494</v>
      </c>
      <c r="P22684" t="s">
        <v>2342</v>
      </c>
      <c r="Q22684">
        <v>0.53</v>
      </c>
      <c r="R22684">
        <v>0.1</v>
      </c>
      <c r="U22684" t="s">
        <v>1308</v>
      </c>
      <c r="V22684">
        <v>1</v>
      </c>
      <c r="W22684" t="s">
        <v>2573</v>
      </c>
    </row>
    <row r="22685" spans="1:23" x14ac:dyDescent="0.3">
      <c r="A22685">
        <v>30406</v>
      </c>
      <c r="B22685" s="15" t="s">
        <v>2109</v>
      </c>
      <c r="C22685" t="str">
        <f>_xlfn.XLOOKUP($B22685, STANDARDS!$A:$A, STANDARDS!$B:$B,,0,2)</f>
        <v>Unknown Jurassic Fossils, UK</v>
      </c>
      <c r="D22685" t="s">
        <v>2158</v>
      </c>
      <c r="E22685" t="s">
        <v>2175</v>
      </c>
      <c r="J22685" cm="1">
        <f t="array" ref="J22685:L22685">_xlfn.XLOOKUP($C22685, AGE!$A:$A,AGE!$B:$D,,0,2)</f>
        <v>191</v>
      </c>
      <c r="K22685">
        <v>9.9</v>
      </c>
      <c r="L22685" t="str">
        <v xml:space="preserve">GSA 2018 </v>
      </c>
      <c r="M22685" t="s">
        <v>2494</v>
      </c>
      <c r="P22685" t="s">
        <v>2342</v>
      </c>
      <c r="Q22685">
        <v>1.72</v>
      </c>
      <c r="R22685">
        <v>0.1</v>
      </c>
      <c r="U22685" t="s">
        <v>1308</v>
      </c>
      <c r="V22685">
        <v>1</v>
      </c>
      <c r="W22685" t="s">
        <v>2573</v>
      </c>
    </row>
    <row r="22686" spans="1:23" x14ac:dyDescent="0.3">
      <c r="A22686">
        <v>30407</v>
      </c>
      <c r="B22686" s="15" t="s">
        <v>2109</v>
      </c>
      <c r="C22686" t="str">
        <f>_xlfn.XLOOKUP($B22686, STANDARDS!$A:$A, STANDARDS!$B:$B,,0,2)</f>
        <v>Unknown Jurassic Fossils, UK</v>
      </c>
      <c r="D22686" t="s">
        <v>2158</v>
      </c>
      <c r="E22686" t="s">
        <v>2175</v>
      </c>
      <c r="J22686" cm="1">
        <f t="array" ref="J22686:L22686">_xlfn.XLOOKUP($C22686, AGE!$A:$A,AGE!$B:$D,,0,2)</f>
        <v>191</v>
      </c>
      <c r="K22686">
        <v>9.9</v>
      </c>
      <c r="L22686" t="str">
        <v xml:space="preserve">GSA 2018 </v>
      </c>
      <c r="M22686" t="s">
        <v>2496</v>
      </c>
      <c r="P22686" t="s">
        <v>2342</v>
      </c>
      <c r="Q22686">
        <v>0.93</v>
      </c>
      <c r="R22686">
        <v>0.1</v>
      </c>
      <c r="U22686" t="s">
        <v>1308</v>
      </c>
      <c r="V22686">
        <v>1</v>
      </c>
      <c r="W22686" t="s">
        <v>2573</v>
      </c>
    </row>
    <row r="22687" spans="1:23" x14ac:dyDescent="0.3">
      <c r="A22687">
        <v>30408</v>
      </c>
      <c r="B22687" s="15" t="s">
        <v>2109</v>
      </c>
      <c r="C22687" t="str">
        <f>_xlfn.XLOOKUP($B22687, STANDARDS!$A:$A, STANDARDS!$B:$B,,0,2)</f>
        <v>Unknown Jurassic Fossils, UK</v>
      </c>
      <c r="D22687" t="s">
        <v>2158</v>
      </c>
      <c r="E22687" t="s">
        <v>2175</v>
      </c>
      <c r="J22687" cm="1">
        <f t="array" ref="J22687:L22687">_xlfn.XLOOKUP($C22687, AGE!$A:$A,AGE!$B:$D,,0,2)</f>
        <v>191</v>
      </c>
      <c r="K22687">
        <v>9.9</v>
      </c>
      <c r="L22687" t="str">
        <v xml:space="preserve">GSA 2018 </v>
      </c>
      <c r="M22687" t="s">
        <v>2494</v>
      </c>
      <c r="P22687" t="s">
        <v>2342</v>
      </c>
      <c r="Q22687">
        <v>0.83</v>
      </c>
      <c r="R22687">
        <v>0.1</v>
      </c>
      <c r="U22687" t="s">
        <v>1308</v>
      </c>
      <c r="V22687">
        <v>1</v>
      </c>
      <c r="W22687" t="s">
        <v>2573</v>
      </c>
    </row>
    <row r="22688" spans="1:23" x14ac:dyDescent="0.3">
      <c r="A22688">
        <v>30409</v>
      </c>
      <c r="B22688" s="15" t="s">
        <v>2109</v>
      </c>
      <c r="C22688" t="str">
        <f>_xlfn.XLOOKUP($B22688, STANDARDS!$A:$A, STANDARDS!$B:$B,,0,2)</f>
        <v>Unknown Jurassic Fossils, UK</v>
      </c>
      <c r="D22688" t="s">
        <v>2158</v>
      </c>
      <c r="E22688" t="s">
        <v>2175</v>
      </c>
      <c r="J22688" cm="1">
        <f t="array" ref="J22688:L22688">_xlfn.XLOOKUP($C22688, AGE!$A:$A,AGE!$B:$D,,0,2)</f>
        <v>191</v>
      </c>
      <c r="K22688">
        <v>9.9</v>
      </c>
      <c r="L22688" t="str">
        <v xml:space="preserve">GSA 2018 </v>
      </c>
      <c r="M22688" t="s">
        <v>2311</v>
      </c>
      <c r="P22688" t="s">
        <v>2342</v>
      </c>
      <c r="S22688">
        <v>-25.08</v>
      </c>
      <c r="T22688">
        <v>0.1</v>
      </c>
      <c r="U22688" t="s">
        <v>2311</v>
      </c>
      <c r="V22688">
        <v>1</v>
      </c>
      <c r="W22688" t="s">
        <v>2573</v>
      </c>
    </row>
    <row r="22689" spans="1:23" x14ac:dyDescent="0.3">
      <c r="A22689">
        <v>30410</v>
      </c>
      <c r="B22689" s="15" t="s">
        <v>2109</v>
      </c>
      <c r="C22689" t="str">
        <f>_xlfn.XLOOKUP($B22689, STANDARDS!$A:$A, STANDARDS!$B:$B,,0,2)</f>
        <v>Unknown Jurassic Fossils, UK</v>
      </c>
      <c r="D22689" t="s">
        <v>2158</v>
      </c>
      <c r="E22689" t="s">
        <v>2175</v>
      </c>
      <c r="J22689" cm="1">
        <f t="array" ref="J22689:L22689">_xlfn.XLOOKUP($C22689, AGE!$A:$A,AGE!$B:$D,,0,2)</f>
        <v>191</v>
      </c>
      <c r="K22689">
        <v>9.9</v>
      </c>
      <c r="L22689" t="str">
        <v xml:space="preserve">GSA 2018 </v>
      </c>
      <c r="M22689" t="s">
        <v>2495</v>
      </c>
      <c r="P22689" t="s">
        <v>2342</v>
      </c>
      <c r="Q22689">
        <v>1.76</v>
      </c>
      <c r="R22689">
        <v>0.1</v>
      </c>
      <c r="U22689" t="s">
        <v>1308</v>
      </c>
      <c r="V22689">
        <v>1</v>
      </c>
      <c r="W22689" t="s">
        <v>2573</v>
      </c>
    </row>
    <row r="22690" spans="1:23" x14ac:dyDescent="0.3">
      <c r="A22690">
        <v>30411</v>
      </c>
      <c r="B22690" s="15" t="s">
        <v>2109</v>
      </c>
      <c r="C22690" t="str">
        <f>_xlfn.XLOOKUP($B22690, STANDARDS!$A:$A, STANDARDS!$B:$B,,0,2)</f>
        <v>Unknown Jurassic Fossils, UK</v>
      </c>
      <c r="D22690" t="s">
        <v>2158</v>
      </c>
      <c r="E22690" t="s">
        <v>2175</v>
      </c>
      <c r="J22690" cm="1">
        <f t="array" ref="J22690:L22690">_xlfn.XLOOKUP($C22690, AGE!$A:$A,AGE!$B:$D,,0,2)</f>
        <v>191</v>
      </c>
      <c r="K22690">
        <v>9.9</v>
      </c>
      <c r="L22690" t="str">
        <v xml:space="preserve">GSA 2018 </v>
      </c>
      <c r="M22690" t="s">
        <v>2494</v>
      </c>
      <c r="P22690" t="s">
        <v>2342</v>
      </c>
      <c r="Q22690">
        <v>2.38</v>
      </c>
      <c r="R22690">
        <v>0.1</v>
      </c>
      <c r="U22690" t="s">
        <v>1308</v>
      </c>
      <c r="V22690">
        <v>1</v>
      </c>
      <c r="W22690" t="s">
        <v>2573</v>
      </c>
    </row>
    <row r="22691" spans="1:23" x14ac:dyDescent="0.3">
      <c r="A22691">
        <v>30412</v>
      </c>
      <c r="B22691" s="15" t="s">
        <v>2109</v>
      </c>
      <c r="C22691" t="str">
        <f>_xlfn.XLOOKUP($B22691, STANDARDS!$A:$A, STANDARDS!$B:$B,,0,2)</f>
        <v>Unknown Jurassic Fossils, UK</v>
      </c>
      <c r="D22691" t="s">
        <v>2158</v>
      </c>
      <c r="E22691" t="s">
        <v>2175</v>
      </c>
      <c r="J22691" cm="1">
        <f t="array" ref="J22691:L22691">_xlfn.XLOOKUP($C22691, AGE!$A:$A,AGE!$B:$D,,0,2)</f>
        <v>191</v>
      </c>
      <c r="K22691">
        <v>9.9</v>
      </c>
      <c r="L22691" t="str">
        <v xml:space="preserve">GSA 2018 </v>
      </c>
      <c r="M22691" t="s">
        <v>2494</v>
      </c>
      <c r="P22691" t="s">
        <v>2342</v>
      </c>
      <c r="Q22691">
        <v>1.79</v>
      </c>
      <c r="R22691">
        <v>0.1</v>
      </c>
      <c r="U22691" t="s">
        <v>1308</v>
      </c>
      <c r="V22691">
        <v>1</v>
      </c>
      <c r="W22691" t="s">
        <v>2573</v>
      </c>
    </row>
    <row r="22692" spans="1:23" x14ac:dyDescent="0.3">
      <c r="A22692">
        <v>30413</v>
      </c>
      <c r="B22692" s="15" t="s">
        <v>2109</v>
      </c>
      <c r="C22692" t="str">
        <f>_xlfn.XLOOKUP($B22692, STANDARDS!$A:$A, STANDARDS!$B:$B,,0,2)</f>
        <v>Unknown Jurassic Fossils, UK</v>
      </c>
      <c r="D22692" t="s">
        <v>2158</v>
      </c>
      <c r="E22692" t="s">
        <v>2175</v>
      </c>
      <c r="J22692" cm="1">
        <f t="array" ref="J22692:L22692">_xlfn.XLOOKUP($C22692, AGE!$A:$A,AGE!$B:$D,,0,2)</f>
        <v>191</v>
      </c>
      <c r="K22692">
        <v>9.9</v>
      </c>
      <c r="L22692" t="str">
        <v xml:space="preserve">GSA 2018 </v>
      </c>
      <c r="M22692" t="s">
        <v>2495</v>
      </c>
      <c r="P22692" t="s">
        <v>2342</v>
      </c>
      <c r="Q22692">
        <v>0.28000000000000003</v>
      </c>
      <c r="R22692">
        <v>0.1</v>
      </c>
      <c r="U22692" t="s">
        <v>1308</v>
      </c>
      <c r="V22692">
        <v>1</v>
      </c>
      <c r="W22692" t="s">
        <v>2573</v>
      </c>
    </row>
    <row r="22693" spans="1:23" x14ac:dyDescent="0.3">
      <c r="A22693">
        <v>30414</v>
      </c>
      <c r="B22693" s="15" t="s">
        <v>2109</v>
      </c>
      <c r="C22693" t="str">
        <f>_xlfn.XLOOKUP($B22693, STANDARDS!$A:$A, STANDARDS!$B:$B,,0,2)</f>
        <v>Unknown Jurassic Fossils, UK</v>
      </c>
      <c r="D22693" t="s">
        <v>2158</v>
      </c>
      <c r="E22693" t="s">
        <v>2175</v>
      </c>
      <c r="J22693" cm="1">
        <f t="array" ref="J22693:L22693">_xlfn.XLOOKUP($C22693, AGE!$A:$A,AGE!$B:$D,,0,2)</f>
        <v>191</v>
      </c>
      <c r="K22693">
        <v>9.9</v>
      </c>
      <c r="L22693" t="str">
        <v xml:space="preserve">GSA 2018 </v>
      </c>
      <c r="M22693" t="s">
        <v>2494</v>
      </c>
      <c r="P22693" t="s">
        <v>2342</v>
      </c>
      <c r="Q22693">
        <v>2.99</v>
      </c>
      <c r="R22693">
        <v>0.1</v>
      </c>
      <c r="U22693" t="s">
        <v>1308</v>
      </c>
      <c r="V22693">
        <v>1</v>
      </c>
      <c r="W22693" t="s">
        <v>2573</v>
      </c>
    </row>
    <row r="22694" spans="1:23" x14ac:dyDescent="0.3">
      <c r="A22694">
        <v>30415</v>
      </c>
      <c r="B22694" s="15" t="s">
        <v>2109</v>
      </c>
      <c r="C22694" t="str">
        <f>_xlfn.XLOOKUP($B22694, STANDARDS!$A:$A, STANDARDS!$B:$B,,0,2)</f>
        <v>Unknown Jurassic Fossils, UK</v>
      </c>
      <c r="D22694" t="s">
        <v>2158</v>
      </c>
      <c r="E22694" t="s">
        <v>2175</v>
      </c>
      <c r="J22694" cm="1">
        <f t="array" ref="J22694:L22694">_xlfn.XLOOKUP($C22694, AGE!$A:$A,AGE!$B:$D,,0,2)</f>
        <v>191</v>
      </c>
      <c r="K22694">
        <v>9.9</v>
      </c>
      <c r="L22694" t="str">
        <v xml:space="preserve">GSA 2018 </v>
      </c>
      <c r="M22694" t="s">
        <v>2494</v>
      </c>
      <c r="P22694" t="s">
        <v>2342</v>
      </c>
      <c r="Q22694">
        <v>2.59</v>
      </c>
      <c r="R22694">
        <v>0.1</v>
      </c>
      <c r="U22694" t="s">
        <v>1308</v>
      </c>
      <c r="V22694">
        <v>1</v>
      </c>
      <c r="W22694" t="s">
        <v>2573</v>
      </c>
    </row>
    <row r="22695" spans="1:23" x14ac:dyDescent="0.3">
      <c r="A22695">
        <v>30416</v>
      </c>
      <c r="B22695" s="15" t="s">
        <v>2109</v>
      </c>
      <c r="C22695" t="str">
        <f>_xlfn.XLOOKUP($B22695, STANDARDS!$A:$A, STANDARDS!$B:$B,,0,2)</f>
        <v>Unknown Jurassic Fossils, UK</v>
      </c>
      <c r="D22695" t="s">
        <v>2158</v>
      </c>
      <c r="E22695" t="s">
        <v>2175</v>
      </c>
      <c r="J22695" cm="1">
        <f t="array" ref="J22695:L22695">_xlfn.XLOOKUP($C22695, AGE!$A:$A,AGE!$B:$D,,0,2)</f>
        <v>191</v>
      </c>
      <c r="K22695">
        <v>9.9</v>
      </c>
      <c r="L22695" t="str">
        <v xml:space="preserve">GSA 2018 </v>
      </c>
      <c r="M22695" t="s">
        <v>2494</v>
      </c>
      <c r="P22695" t="s">
        <v>2342</v>
      </c>
      <c r="Q22695">
        <v>2.6</v>
      </c>
      <c r="R22695">
        <v>0.1</v>
      </c>
      <c r="U22695" t="s">
        <v>1308</v>
      </c>
      <c r="V22695">
        <v>1</v>
      </c>
      <c r="W22695" t="s">
        <v>2573</v>
      </c>
    </row>
    <row r="22696" spans="1:23" x14ac:dyDescent="0.3">
      <c r="A22696">
        <v>30417</v>
      </c>
      <c r="B22696" s="15" t="s">
        <v>2109</v>
      </c>
      <c r="C22696" t="str">
        <f>_xlfn.XLOOKUP($B22696, STANDARDS!$A:$A, STANDARDS!$B:$B,,0,2)</f>
        <v>Unknown Jurassic Fossils, UK</v>
      </c>
      <c r="D22696" t="s">
        <v>2158</v>
      </c>
      <c r="E22696" t="s">
        <v>2175</v>
      </c>
      <c r="J22696" cm="1">
        <f t="array" ref="J22696:L22696">_xlfn.XLOOKUP($C22696, AGE!$A:$A,AGE!$B:$D,,0,2)</f>
        <v>191</v>
      </c>
      <c r="K22696">
        <v>9.9</v>
      </c>
      <c r="L22696" t="str">
        <v xml:space="preserve">GSA 2018 </v>
      </c>
      <c r="M22696" t="s">
        <v>2495</v>
      </c>
      <c r="P22696" t="s">
        <v>2342</v>
      </c>
      <c r="Q22696">
        <v>-1.52</v>
      </c>
      <c r="R22696">
        <v>0.1</v>
      </c>
      <c r="U22696" t="s">
        <v>1308</v>
      </c>
      <c r="V22696">
        <v>1</v>
      </c>
      <c r="W22696" t="s">
        <v>2573</v>
      </c>
    </row>
    <row r="22697" spans="1:23" x14ac:dyDescent="0.3">
      <c r="A22697">
        <v>30418</v>
      </c>
      <c r="B22697" s="15" t="s">
        <v>2109</v>
      </c>
      <c r="C22697" t="str">
        <f>_xlfn.XLOOKUP($B22697, STANDARDS!$A:$A, STANDARDS!$B:$B,,0,2)</f>
        <v>Unknown Jurassic Fossils, UK</v>
      </c>
      <c r="D22697" t="s">
        <v>2158</v>
      </c>
      <c r="E22697" t="s">
        <v>2175</v>
      </c>
      <c r="J22697" cm="1">
        <f t="array" ref="J22697:L22697">_xlfn.XLOOKUP($C22697, AGE!$A:$A,AGE!$B:$D,,0,2)</f>
        <v>191</v>
      </c>
      <c r="K22697">
        <v>9.9</v>
      </c>
      <c r="L22697" t="str">
        <v xml:space="preserve">GSA 2018 </v>
      </c>
      <c r="M22697" t="s">
        <v>2494</v>
      </c>
      <c r="P22697" t="s">
        <v>2342</v>
      </c>
      <c r="Q22697">
        <v>2.06</v>
      </c>
      <c r="R22697">
        <v>0.1</v>
      </c>
      <c r="U22697" t="s">
        <v>1308</v>
      </c>
      <c r="V22697">
        <v>1</v>
      </c>
      <c r="W22697" t="s">
        <v>2573</v>
      </c>
    </row>
    <row r="22698" spans="1:23" x14ac:dyDescent="0.3">
      <c r="A22698">
        <v>30419</v>
      </c>
      <c r="B22698" s="15" t="s">
        <v>2109</v>
      </c>
      <c r="C22698" t="str">
        <f>_xlfn.XLOOKUP($B22698, STANDARDS!$A:$A, STANDARDS!$B:$B,,0,2)</f>
        <v>Unknown Jurassic Fossils, UK</v>
      </c>
      <c r="D22698" t="s">
        <v>2158</v>
      </c>
      <c r="E22698" t="s">
        <v>2175</v>
      </c>
      <c r="J22698" cm="1">
        <f t="array" ref="J22698:L22698">_xlfn.XLOOKUP($C22698, AGE!$A:$A,AGE!$B:$D,,0,2)</f>
        <v>191</v>
      </c>
      <c r="K22698">
        <v>9.9</v>
      </c>
      <c r="L22698" t="str">
        <v xml:space="preserve">GSA 2018 </v>
      </c>
      <c r="M22698" t="s">
        <v>2495</v>
      </c>
      <c r="P22698" t="s">
        <v>2342</v>
      </c>
      <c r="Q22698">
        <v>0.15</v>
      </c>
      <c r="R22698">
        <v>0.1</v>
      </c>
      <c r="U22698" t="s">
        <v>1308</v>
      </c>
      <c r="V22698">
        <v>1</v>
      </c>
      <c r="W22698" t="s">
        <v>2573</v>
      </c>
    </row>
    <row r="22699" spans="1:23" x14ac:dyDescent="0.3">
      <c r="A22699">
        <v>30420</v>
      </c>
      <c r="B22699" s="15" t="s">
        <v>2109</v>
      </c>
      <c r="C22699" t="str">
        <f>_xlfn.XLOOKUP($B22699, STANDARDS!$A:$A, STANDARDS!$B:$B,,0,2)</f>
        <v>Unknown Jurassic Fossils, UK</v>
      </c>
      <c r="D22699" t="s">
        <v>2158</v>
      </c>
      <c r="E22699" t="s">
        <v>2175</v>
      </c>
      <c r="J22699" cm="1">
        <f t="array" ref="J22699:L22699">_xlfn.XLOOKUP($C22699, AGE!$A:$A,AGE!$B:$D,,0,2)</f>
        <v>191</v>
      </c>
      <c r="K22699">
        <v>9.9</v>
      </c>
      <c r="L22699" t="str">
        <v xml:space="preserve">GSA 2018 </v>
      </c>
      <c r="M22699" t="s">
        <v>2495</v>
      </c>
      <c r="P22699" t="s">
        <v>2342</v>
      </c>
      <c r="Q22699">
        <v>2.48</v>
      </c>
      <c r="R22699">
        <v>0.1</v>
      </c>
      <c r="U22699" t="s">
        <v>1308</v>
      </c>
      <c r="V22699">
        <v>1</v>
      </c>
      <c r="W22699" t="s">
        <v>2573</v>
      </c>
    </row>
    <row r="22700" spans="1:23" x14ac:dyDescent="0.3">
      <c r="A22700">
        <v>30421</v>
      </c>
      <c r="B22700" s="15" t="s">
        <v>2109</v>
      </c>
      <c r="C22700" t="str">
        <f>_xlfn.XLOOKUP($B22700, STANDARDS!$A:$A, STANDARDS!$B:$B,,0,2)</f>
        <v>Unknown Jurassic Fossils, UK</v>
      </c>
      <c r="D22700" t="s">
        <v>2158</v>
      </c>
      <c r="E22700" t="s">
        <v>2175</v>
      </c>
      <c r="J22700" cm="1">
        <f t="array" ref="J22700:L22700">_xlfn.XLOOKUP($C22700, AGE!$A:$A,AGE!$B:$D,,0,2)</f>
        <v>191</v>
      </c>
      <c r="K22700">
        <v>9.9</v>
      </c>
      <c r="L22700" t="str">
        <v xml:space="preserve">GSA 2018 </v>
      </c>
      <c r="M22700" t="s">
        <v>2494</v>
      </c>
      <c r="P22700" t="s">
        <v>2342</v>
      </c>
      <c r="Q22700">
        <v>2.04</v>
      </c>
      <c r="R22700">
        <v>0.1</v>
      </c>
      <c r="U22700" t="s">
        <v>1308</v>
      </c>
      <c r="V22700">
        <v>1</v>
      </c>
      <c r="W22700" t="s">
        <v>2573</v>
      </c>
    </row>
    <row r="22701" spans="1:23" x14ac:dyDescent="0.3">
      <c r="A22701">
        <v>30422</v>
      </c>
      <c r="B22701" s="15" t="s">
        <v>2109</v>
      </c>
      <c r="C22701" t="str">
        <f>_xlfn.XLOOKUP($B22701, STANDARDS!$A:$A, STANDARDS!$B:$B,,0,2)</f>
        <v>Unknown Jurassic Fossils, UK</v>
      </c>
      <c r="D22701" t="s">
        <v>2158</v>
      </c>
      <c r="E22701" t="s">
        <v>2175</v>
      </c>
      <c r="J22701" cm="1">
        <f t="array" ref="J22701:L22701">_xlfn.XLOOKUP($C22701, AGE!$A:$A,AGE!$B:$D,,0,2)</f>
        <v>191</v>
      </c>
      <c r="K22701">
        <v>9.9</v>
      </c>
      <c r="L22701" t="str">
        <v xml:space="preserve">GSA 2018 </v>
      </c>
      <c r="M22701" t="s">
        <v>2494</v>
      </c>
      <c r="P22701" t="s">
        <v>2342</v>
      </c>
      <c r="Q22701">
        <v>2.17</v>
      </c>
      <c r="R22701">
        <v>0.1</v>
      </c>
      <c r="U22701" t="s">
        <v>1308</v>
      </c>
      <c r="V22701">
        <v>1</v>
      </c>
      <c r="W22701" t="s">
        <v>2573</v>
      </c>
    </row>
    <row r="22702" spans="1:23" x14ac:dyDescent="0.3">
      <c r="A22702">
        <v>30423</v>
      </c>
      <c r="B22702" s="15" t="s">
        <v>2109</v>
      </c>
      <c r="C22702" t="str">
        <f>_xlfn.XLOOKUP($B22702, STANDARDS!$A:$A, STANDARDS!$B:$B,,0,2)</f>
        <v>Unknown Jurassic Fossils, UK</v>
      </c>
      <c r="D22702" t="s">
        <v>2158</v>
      </c>
      <c r="E22702" t="s">
        <v>2175</v>
      </c>
      <c r="J22702" cm="1">
        <f t="array" ref="J22702:L22702">_xlfn.XLOOKUP($C22702, AGE!$A:$A,AGE!$B:$D,,0,2)</f>
        <v>191</v>
      </c>
      <c r="K22702">
        <v>9.9</v>
      </c>
      <c r="L22702" t="str">
        <v xml:space="preserve">GSA 2018 </v>
      </c>
      <c r="M22702" t="s">
        <v>2494</v>
      </c>
      <c r="P22702" t="s">
        <v>2342</v>
      </c>
      <c r="Q22702">
        <v>1.06</v>
      </c>
      <c r="R22702">
        <v>0.1</v>
      </c>
      <c r="U22702" t="s">
        <v>1308</v>
      </c>
      <c r="V22702">
        <v>1</v>
      </c>
      <c r="W22702" t="s">
        <v>2573</v>
      </c>
    </row>
    <row r="22703" spans="1:23" x14ac:dyDescent="0.3">
      <c r="A22703">
        <v>30424</v>
      </c>
      <c r="B22703" s="15" t="s">
        <v>2109</v>
      </c>
      <c r="C22703" t="str">
        <f>_xlfn.XLOOKUP($B22703, STANDARDS!$A:$A, STANDARDS!$B:$B,,0,2)</f>
        <v>Unknown Jurassic Fossils, UK</v>
      </c>
      <c r="D22703" t="s">
        <v>2158</v>
      </c>
      <c r="E22703" t="s">
        <v>2175</v>
      </c>
      <c r="J22703" cm="1">
        <f t="array" ref="J22703:L22703">_xlfn.XLOOKUP($C22703, AGE!$A:$A,AGE!$B:$D,,0,2)</f>
        <v>191</v>
      </c>
      <c r="K22703">
        <v>9.9</v>
      </c>
      <c r="L22703" t="str">
        <v xml:space="preserve">GSA 2018 </v>
      </c>
      <c r="M22703" t="s">
        <v>2495</v>
      </c>
      <c r="P22703" t="s">
        <v>2342</v>
      </c>
      <c r="Q22703">
        <v>1.49</v>
      </c>
      <c r="R22703">
        <v>0.1</v>
      </c>
      <c r="U22703" t="s">
        <v>1308</v>
      </c>
      <c r="V22703">
        <v>1</v>
      </c>
      <c r="W22703" t="s">
        <v>2573</v>
      </c>
    </row>
    <row r="22704" spans="1:23" x14ac:dyDescent="0.3">
      <c r="A22704">
        <v>30425</v>
      </c>
      <c r="B22704" s="15" t="s">
        <v>2109</v>
      </c>
      <c r="C22704" t="str">
        <f>_xlfn.XLOOKUP($B22704, STANDARDS!$A:$A, STANDARDS!$B:$B,,0,2)</f>
        <v>Unknown Jurassic Fossils, UK</v>
      </c>
      <c r="D22704" t="s">
        <v>2158</v>
      </c>
      <c r="E22704" t="s">
        <v>2175</v>
      </c>
      <c r="J22704" cm="1">
        <f t="array" ref="J22704:L22704">_xlfn.XLOOKUP($C22704, AGE!$A:$A,AGE!$B:$D,,0,2)</f>
        <v>191</v>
      </c>
      <c r="K22704">
        <v>9.9</v>
      </c>
      <c r="L22704" t="str">
        <v xml:space="preserve">GSA 2018 </v>
      </c>
      <c r="M22704" t="s">
        <v>2499</v>
      </c>
      <c r="P22704" t="s">
        <v>2342</v>
      </c>
      <c r="Q22704">
        <v>1.53</v>
      </c>
      <c r="R22704">
        <v>0.1</v>
      </c>
      <c r="U22704" t="s">
        <v>1308</v>
      </c>
      <c r="V22704">
        <v>1</v>
      </c>
      <c r="W22704" t="s">
        <v>2573</v>
      </c>
    </row>
    <row r="22705" spans="1:23" x14ac:dyDescent="0.3">
      <c r="A22705">
        <v>30426</v>
      </c>
      <c r="B22705" s="15" t="s">
        <v>2109</v>
      </c>
      <c r="C22705" t="str">
        <f>_xlfn.XLOOKUP($B22705, STANDARDS!$A:$A, STANDARDS!$B:$B,,0,2)</f>
        <v>Unknown Jurassic Fossils, UK</v>
      </c>
      <c r="D22705" t="s">
        <v>2158</v>
      </c>
      <c r="E22705" t="s">
        <v>2175</v>
      </c>
      <c r="J22705" cm="1">
        <f t="array" ref="J22705:L22705">_xlfn.XLOOKUP($C22705, AGE!$A:$A,AGE!$B:$D,,0,2)</f>
        <v>191</v>
      </c>
      <c r="K22705">
        <v>9.9</v>
      </c>
      <c r="L22705" t="str">
        <v xml:space="preserve">GSA 2018 </v>
      </c>
      <c r="M22705" t="s">
        <v>2499</v>
      </c>
      <c r="P22705" t="s">
        <v>2342</v>
      </c>
      <c r="Q22705">
        <v>1.49</v>
      </c>
      <c r="R22705">
        <v>0.1</v>
      </c>
      <c r="U22705" t="s">
        <v>1308</v>
      </c>
      <c r="V22705">
        <v>1</v>
      </c>
      <c r="W22705" t="s">
        <v>2573</v>
      </c>
    </row>
    <row r="22706" spans="1:23" x14ac:dyDescent="0.3">
      <c r="A22706">
        <v>30427</v>
      </c>
      <c r="B22706" s="15" t="s">
        <v>2109</v>
      </c>
      <c r="C22706" t="str">
        <f>_xlfn.XLOOKUP($B22706, STANDARDS!$A:$A, STANDARDS!$B:$B,,0,2)</f>
        <v>Unknown Jurassic Fossils, UK</v>
      </c>
      <c r="D22706" t="s">
        <v>2158</v>
      </c>
      <c r="E22706" t="s">
        <v>2175</v>
      </c>
      <c r="J22706" cm="1">
        <f t="array" ref="J22706:L22706">_xlfn.XLOOKUP($C22706, AGE!$A:$A,AGE!$B:$D,,0,2)</f>
        <v>191</v>
      </c>
      <c r="K22706">
        <v>9.9</v>
      </c>
      <c r="L22706" t="str">
        <v xml:space="preserve">GSA 2018 </v>
      </c>
      <c r="M22706" t="s">
        <v>2494</v>
      </c>
      <c r="P22706" t="s">
        <v>2342</v>
      </c>
      <c r="Q22706">
        <v>2.44</v>
      </c>
      <c r="R22706">
        <v>0.1</v>
      </c>
      <c r="U22706" t="s">
        <v>1308</v>
      </c>
      <c r="V22706">
        <v>1</v>
      </c>
      <c r="W22706" t="s">
        <v>2573</v>
      </c>
    </row>
    <row r="22707" spans="1:23" x14ac:dyDescent="0.3">
      <c r="A22707">
        <v>30428</v>
      </c>
      <c r="B22707" s="15" t="s">
        <v>2109</v>
      </c>
      <c r="C22707" t="str">
        <f>_xlfn.XLOOKUP($B22707, STANDARDS!$A:$A, STANDARDS!$B:$B,,0,2)</f>
        <v>Unknown Jurassic Fossils, UK</v>
      </c>
      <c r="D22707" t="s">
        <v>2158</v>
      </c>
      <c r="E22707" t="s">
        <v>2175</v>
      </c>
      <c r="J22707" cm="1">
        <f t="array" ref="J22707:L22707">_xlfn.XLOOKUP($C22707, AGE!$A:$A,AGE!$B:$D,,0,2)</f>
        <v>191</v>
      </c>
      <c r="K22707">
        <v>9.9</v>
      </c>
      <c r="L22707" t="str">
        <v xml:space="preserve">GSA 2018 </v>
      </c>
      <c r="M22707" t="s">
        <v>2499</v>
      </c>
      <c r="P22707" t="s">
        <v>2342</v>
      </c>
      <c r="Q22707">
        <v>1.55</v>
      </c>
      <c r="R22707">
        <v>0.1</v>
      </c>
      <c r="U22707" t="s">
        <v>1308</v>
      </c>
      <c r="V22707">
        <v>1</v>
      </c>
      <c r="W22707" t="s">
        <v>2573</v>
      </c>
    </row>
    <row r="22708" spans="1:23" x14ac:dyDescent="0.3">
      <c r="A22708">
        <v>30429</v>
      </c>
      <c r="B22708" s="15" t="s">
        <v>2109</v>
      </c>
      <c r="C22708" t="str">
        <f>_xlfn.XLOOKUP($B22708, STANDARDS!$A:$A, STANDARDS!$B:$B,,0,2)</f>
        <v>Unknown Jurassic Fossils, UK</v>
      </c>
      <c r="D22708" t="s">
        <v>2158</v>
      </c>
      <c r="E22708" t="s">
        <v>2175</v>
      </c>
      <c r="J22708" cm="1">
        <f t="array" ref="J22708:L22708">_xlfn.XLOOKUP($C22708, AGE!$A:$A,AGE!$B:$D,,0,2)</f>
        <v>191</v>
      </c>
      <c r="K22708">
        <v>9.9</v>
      </c>
      <c r="L22708" t="str">
        <v xml:space="preserve">GSA 2018 </v>
      </c>
      <c r="M22708" t="s">
        <v>2494</v>
      </c>
      <c r="P22708" t="s">
        <v>2342</v>
      </c>
      <c r="Q22708">
        <v>2.14</v>
      </c>
      <c r="R22708">
        <v>0.1</v>
      </c>
      <c r="U22708" t="s">
        <v>1308</v>
      </c>
      <c r="V22708">
        <v>1</v>
      </c>
      <c r="W22708" t="s">
        <v>2573</v>
      </c>
    </row>
    <row r="22709" spans="1:23" x14ac:dyDescent="0.3">
      <c r="A22709">
        <v>30430</v>
      </c>
      <c r="B22709" s="15" t="s">
        <v>2109</v>
      </c>
      <c r="C22709" t="str">
        <f>_xlfn.XLOOKUP($B22709, STANDARDS!$A:$A, STANDARDS!$B:$B,,0,2)</f>
        <v>Unknown Jurassic Fossils, UK</v>
      </c>
      <c r="D22709" t="s">
        <v>2158</v>
      </c>
      <c r="E22709" t="s">
        <v>2175</v>
      </c>
      <c r="J22709" cm="1">
        <f t="array" ref="J22709:L22709">_xlfn.XLOOKUP($C22709, AGE!$A:$A,AGE!$B:$D,,0,2)</f>
        <v>191</v>
      </c>
      <c r="K22709">
        <v>9.9</v>
      </c>
      <c r="L22709" t="str">
        <v xml:space="preserve">GSA 2018 </v>
      </c>
      <c r="M22709" t="s">
        <v>2311</v>
      </c>
      <c r="P22709" t="s">
        <v>2342</v>
      </c>
      <c r="S22709">
        <v>-24.89</v>
      </c>
      <c r="T22709">
        <v>0.1</v>
      </c>
      <c r="U22709" t="s">
        <v>2311</v>
      </c>
      <c r="V22709">
        <v>1</v>
      </c>
      <c r="W22709" t="s">
        <v>2573</v>
      </c>
    </row>
    <row r="22710" spans="1:23" x14ac:dyDescent="0.3">
      <c r="A22710">
        <v>30431</v>
      </c>
      <c r="B22710" s="15" t="s">
        <v>2109</v>
      </c>
      <c r="C22710" t="str">
        <f>_xlfn.XLOOKUP($B22710, STANDARDS!$A:$A, STANDARDS!$B:$B,,0,2)</f>
        <v>Unknown Jurassic Fossils, UK</v>
      </c>
      <c r="D22710" t="s">
        <v>2158</v>
      </c>
      <c r="E22710" t="s">
        <v>2175</v>
      </c>
      <c r="J22710" cm="1">
        <f t="array" ref="J22710:L22710">_xlfn.XLOOKUP($C22710, AGE!$A:$A,AGE!$B:$D,,0,2)</f>
        <v>191</v>
      </c>
      <c r="K22710">
        <v>9.9</v>
      </c>
      <c r="L22710" t="str">
        <v xml:space="preserve">GSA 2018 </v>
      </c>
      <c r="M22710" t="s">
        <v>2494</v>
      </c>
      <c r="P22710" t="s">
        <v>2342</v>
      </c>
      <c r="Q22710">
        <v>2.72</v>
      </c>
      <c r="R22710">
        <v>0.1</v>
      </c>
      <c r="U22710" t="s">
        <v>1308</v>
      </c>
      <c r="V22710">
        <v>1</v>
      </c>
      <c r="W22710" t="s">
        <v>2573</v>
      </c>
    </row>
    <row r="22711" spans="1:23" x14ac:dyDescent="0.3">
      <c r="A22711">
        <v>30432</v>
      </c>
      <c r="B22711" s="15" t="s">
        <v>2109</v>
      </c>
      <c r="C22711" t="str">
        <f>_xlfn.XLOOKUP($B22711, STANDARDS!$A:$A, STANDARDS!$B:$B,,0,2)</f>
        <v>Unknown Jurassic Fossils, UK</v>
      </c>
      <c r="D22711" t="s">
        <v>2158</v>
      </c>
      <c r="E22711" t="s">
        <v>2175</v>
      </c>
      <c r="J22711" cm="1">
        <f t="array" ref="J22711:L22711">_xlfn.XLOOKUP($C22711, AGE!$A:$A,AGE!$B:$D,,0,2)</f>
        <v>191</v>
      </c>
      <c r="K22711">
        <v>9.9</v>
      </c>
      <c r="L22711" t="str">
        <v xml:space="preserve">GSA 2018 </v>
      </c>
      <c r="M22711" t="s">
        <v>2494</v>
      </c>
      <c r="P22711" t="s">
        <v>2342</v>
      </c>
      <c r="Q22711">
        <v>2.77</v>
      </c>
      <c r="R22711">
        <v>0.1</v>
      </c>
      <c r="U22711" t="s">
        <v>1308</v>
      </c>
      <c r="V22711">
        <v>1</v>
      </c>
      <c r="W22711" t="s">
        <v>2573</v>
      </c>
    </row>
    <row r="22712" spans="1:23" x14ac:dyDescent="0.3">
      <c r="A22712">
        <v>30433</v>
      </c>
      <c r="B22712" s="15" t="s">
        <v>2109</v>
      </c>
      <c r="C22712" t="str">
        <f>_xlfn.XLOOKUP($B22712, STANDARDS!$A:$A, STANDARDS!$B:$B,,0,2)</f>
        <v>Unknown Jurassic Fossils, UK</v>
      </c>
      <c r="D22712" t="s">
        <v>2158</v>
      </c>
      <c r="E22712" t="s">
        <v>2175</v>
      </c>
      <c r="J22712" cm="1">
        <f t="array" ref="J22712:L22712">_xlfn.XLOOKUP($C22712, AGE!$A:$A,AGE!$B:$D,,0,2)</f>
        <v>191</v>
      </c>
      <c r="K22712">
        <v>9.9</v>
      </c>
      <c r="L22712" t="str">
        <v xml:space="preserve">GSA 2018 </v>
      </c>
      <c r="M22712" t="s">
        <v>2495</v>
      </c>
      <c r="P22712" t="s">
        <v>2342</v>
      </c>
      <c r="Q22712">
        <v>2.11</v>
      </c>
      <c r="R22712">
        <v>0.1</v>
      </c>
      <c r="U22712" t="s">
        <v>1308</v>
      </c>
      <c r="V22712">
        <v>1</v>
      </c>
      <c r="W22712" t="s">
        <v>2573</v>
      </c>
    </row>
    <row r="22713" spans="1:23" x14ac:dyDescent="0.3">
      <c r="A22713">
        <v>30434</v>
      </c>
      <c r="B22713" s="15" t="s">
        <v>2109</v>
      </c>
      <c r="C22713" t="str">
        <f>_xlfn.XLOOKUP($B22713, STANDARDS!$A:$A, STANDARDS!$B:$B,,0,2)</f>
        <v>Unknown Jurassic Fossils, UK</v>
      </c>
      <c r="D22713" t="s">
        <v>2158</v>
      </c>
      <c r="E22713" t="s">
        <v>2175</v>
      </c>
      <c r="J22713" cm="1">
        <f t="array" ref="J22713:L22713">_xlfn.XLOOKUP($C22713, AGE!$A:$A,AGE!$B:$D,,0,2)</f>
        <v>191</v>
      </c>
      <c r="K22713">
        <v>9.9</v>
      </c>
      <c r="L22713" t="str">
        <v xml:space="preserve">GSA 2018 </v>
      </c>
      <c r="M22713" t="s">
        <v>2494</v>
      </c>
      <c r="P22713" t="s">
        <v>2342</v>
      </c>
      <c r="Q22713">
        <v>2.64</v>
      </c>
      <c r="R22713">
        <v>0.1</v>
      </c>
      <c r="U22713" t="s">
        <v>1308</v>
      </c>
      <c r="V22713">
        <v>1</v>
      </c>
      <c r="W22713" t="s">
        <v>2573</v>
      </c>
    </row>
    <row r="22714" spans="1:23" x14ac:dyDescent="0.3">
      <c r="A22714">
        <v>30435</v>
      </c>
      <c r="B22714" s="15" t="s">
        <v>2109</v>
      </c>
      <c r="C22714" t="str">
        <f>_xlfn.XLOOKUP($B22714, STANDARDS!$A:$A, STANDARDS!$B:$B,,0,2)</f>
        <v>Unknown Jurassic Fossils, UK</v>
      </c>
      <c r="D22714" t="s">
        <v>2158</v>
      </c>
      <c r="E22714" t="s">
        <v>2175</v>
      </c>
      <c r="J22714" cm="1">
        <f t="array" ref="J22714:L22714">_xlfn.XLOOKUP($C22714, AGE!$A:$A,AGE!$B:$D,,0,2)</f>
        <v>191</v>
      </c>
      <c r="K22714">
        <v>9.9</v>
      </c>
      <c r="L22714" t="str">
        <v xml:space="preserve">GSA 2018 </v>
      </c>
      <c r="M22714" t="s">
        <v>2494</v>
      </c>
      <c r="P22714" t="s">
        <v>2342</v>
      </c>
      <c r="Q22714">
        <v>2.73</v>
      </c>
      <c r="R22714">
        <v>0.1</v>
      </c>
      <c r="U22714" t="s">
        <v>1308</v>
      </c>
      <c r="V22714">
        <v>1</v>
      </c>
      <c r="W22714" t="s">
        <v>2573</v>
      </c>
    </row>
    <row r="22715" spans="1:23" x14ac:dyDescent="0.3">
      <c r="A22715">
        <v>30436</v>
      </c>
      <c r="B22715" s="15" t="s">
        <v>2109</v>
      </c>
      <c r="C22715" t="str">
        <f>_xlfn.XLOOKUP($B22715, STANDARDS!$A:$A, STANDARDS!$B:$B,,0,2)</f>
        <v>Unknown Jurassic Fossils, UK</v>
      </c>
      <c r="D22715" t="s">
        <v>2158</v>
      </c>
      <c r="E22715" t="s">
        <v>2175</v>
      </c>
      <c r="J22715" cm="1">
        <f t="array" ref="J22715:L22715">_xlfn.XLOOKUP($C22715, AGE!$A:$A,AGE!$B:$D,,0,2)</f>
        <v>191</v>
      </c>
      <c r="K22715">
        <v>9.9</v>
      </c>
      <c r="L22715" t="str">
        <v xml:space="preserve">GSA 2018 </v>
      </c>
      <c r="M22715" t="s">
        <v>2495</v>
      </c>
      <c r="P22715" t="s">
        <v>2342</v>
      </c>
      <c r="Q22715">
        <v>2.2000000000000002</v>
      </c>
      <c r="R22715">
        <v>0.1</v>
      </c>
      <c r="U22715" t="s">
        <v>1308</v>
      </c>
      <c r="V22715">
        <v>1</v>
      </c>
      <c r="W22715" t="s">
        <v>2573</v>
      </c>
    </row>
    <row r="22716" spans="1:23" x14ac:dyDescent="0.3">
      <c r="A22716">
        <v>30437</v>
      </c>
      <c r="B22716" s="15" t="s">
        <v>2109</v>
      </c>
      <c r="C22716" t="str">
        <f>_xlfn.XLOOKUP($B22716, STANDARDS!$A:$A, STANDARDS!$B:$B,,0,2)</f>
        <v>Unknown Jurassic Fossils, UK</v>
      </c>
      <c r="D22716" t="s">
        <v>2158</v>
      </c>
      <c r="E22716" t="s">
        <v>2175</v>
      </c>
      <c r="J22716" cm="1">
        <f t="array" ref="J22716:L22716">_xlfn.XLOOKUP($C22716, AGE!$A:$A,AGE!$B:$D,,0,2)</f>
        <v>191</v>
      </c>
      <c r="K22716">
        <v>9.9</v>
      </c>
      <c r="L22716" t="str">
        <v xml:space="preserve">GSA 2018 </v>
      </c>
      <c r="M22716" t="s">
        <v>2494</v>
      </c>
      <c r="P22716" t="s">
        <v>2342</v>
      </c>
      <c r="Q22716">
        <v>3.17</v>
      </c>
      <c r="R22716">
        <v>0.1</v>
      </c>
      <c r="U22716" t="s">
        <v>1308</v>
      </c>
      <c r="V22716">
        <v>1</v>
      </c>
      <c r="W22716" t="s">
        <v>2573</v>
      </c>
    </row>
    <row r="22717" spans="1:23" x14ac:dyDescent="0.3">
      <c r="A22717">
        <v>30438</v>
      </c>
      <c r="B22717" s="15" t="s">
        <v>2109</v>
      </c>
      <c r="C22717" t="str">
        <f>_xlfn.XLOOKUP($B22717, STANDARDS!$A:$A, STANDARDS!$B:$B,,0,2)</f>
        <v>Unknown Jurassic Fossils, UK</v>
      </c>
      <c r="D22717" t="s">
        <v>2158</v>
      </c>
      <c r="E22717" t="s">
        <v>2175</v>
      </c>
      <c r="J22717" cm="1">
        <f t="array" ref="J22717:L22717">_xlfn.XLOOKUP($C22717, AGE!$A:$A,AGE!$B:$D,,0,2)</f>
        <v>191</v>
      </c>
      <c r="K22717">
        <v>9.9</v>
      </c>
      <c r="L22717" t="str">
        <v xml:space="preserve">GSA 2018 </v>
      </c>
      <c r="M22717" t="s">
        <v>2495</v>
      </c>
      <c r="P22717" t="s">
        <v>2342</v>
      </c>
      <c r="Q22717">
        <v>2.0499999999999998</v>
      </c>
      <c r="R22717">
        <v>0.1</v>
      </c>
      <c r="U22717" t="s">
        <v>1308</v>
      </c>
      <c r="V22717">
        <v>1</v>
      </c>
      <c r="W22717" t="s">
        <v>2573</v>
      </c>
    </row>
    <row r="22718" spans="1:23" x14ac:dyDescent="0.3">
      <c r="A22718">
        <v>30439</v>
      </c>
      <c r="B22718" s="15" t="s">
        <v>2109</v>
      </c>
      <c r="C22718" t="str">
        <f>_xlfn.XLOOKUP($B22718, STANDARDS!$A:$A, STANDARDS!$B:$B,,0,2)</f>
        <v>Unknown Jurassic Fossils, UK</v>
      </c>
      <c r="D22718" t="s">
        <v>2158</v>
      </c>
      <c r="E22718" t="s">
        <v>2175</v>
      </c>
      <c r="J22718" cm="1">
        <f t="array" ref="J22718:L22718">_xlfn.XLOOKUP($C22718, AGE!$A:$A,AGE!$B:$D,,0,2)</f>
        <v>191</v>
      </c>
      <c r="K22718">
        <v>9.9</v>
      </c>
      <c r="L22718" t="str">
        <v xml:space="preserve">GSA 2018 </v>
      </c>
      <c r="M22718" t="s">
        <v>2495</v>
      </c>
      <c r="P22718" t="s">
        <v>2342</v>
      </c>
      <c r="Q22718">
        <v>1.73</v>
      </c>
      <c r="R22718">
        <v>0.1</v>
      </c>
      <c r="U22718" t="s">
        <v>1308</v>
      </c>
      <c r="V22718">
        <v>1</v>
      </c>
      <c r="W22718" t="s">
        <v>2573</v>
      </c>
    </row>
    <row r="22719" spans="1:23" x14ac:dyDescent="0.3">
      <c r="A22719">
        <v>30440</v>
      </c>
      <c r="B22719" s="15" t="s">
        <v>2109</v>
      </c>
      <c r="C22719" t="str">
        <f>_xlfn.XLOOKUP($B22719, STANDARDS!$A:$A, STANDARDS!$B:$B,,0,2)</f>
        <v>Unknown Jurassic Fossils, UK</v>
      </c>
      <c r="D22719" t="s">
        <v>2158</v>
      </c>
      <c r="E22719" t="s">
        <v>2175</v>
      </c>
      <c r="J22719" cm="1">
        <f t="array" ref="J22719:L22719">_xlfn.XLOOKUP($C22719, AGE!$A:$A,AGE!$B:$D,,0,2)</f>
        <v>191</v>
      </c>
      <c r="K22719">
        <v>9.9</v>
      </c>
      <c r="L22719" t="str">
        <v xml:space="preserve">GSA 2018 </v>
      </c>
      <c r="M22719" t="s">
        <v>2495</v>
      </c>
      <c r="P22719" t="s">
        <v>2342</v>
      </c>
      <c r="Q22719">
        <v>2.68</v>
      </c>
      <c r="R22719">
        <v>0.1</v>
      </c>
      <c r="U22719" t="s">
        <v>1308</v>
      </c>
      <c r="V22719">
        <v>1</v>
      </c>
      <c r="W22719" t="s">
        <v>2573</v>
      </c>
    </row>
    <row r="22720" spans="1:23" x14ac:dyDescent="0.3">
      <c r="A22720">
        <v>30441</v>
      </c>
      <c r="B22720" s="15" t="s">
        <v>2109</v>
      </c>
      <c r="C22720" t="str">
        <f>_xlfn.XLOOKUP($B22720, STANDARDS!$A:$A, STANDARDS!$B:$B,,0,2)</f>
        <v>Unknown Jurassic Fossils, UK</v>
      </c>
      <c r="D22720" t="s">
        <v>2158</v>
      </c>
      <c r="E22720" t="s">
        <v>2175</v>
      </c>
      <c r="J22720" cm="1">
        <f t="array" ref="J22720:L22720">_xlfn.XLOOKUP($C22720, AGE!$A:$A,AGE!$B:$D,,0,2)</f>
        <v>191</v>
      </c>
      <c r="K22720">
        <v>9.9</v>
      </c>
      <c r="L22720" t="str">
        <v xml:space="preserve">GSA 2018 </v>
      </c>
      <c r="M22720" t="s">
        <v>2495</v>
      </c>
      <c r="P22720" t="s">
        <v>2342</v>
      </c>
      <c r="Q22720">
        <v>1.04</v>
      </c>
      <c r="R22720">
        <v>0.1</v>
      </c>
      <c r="U22720" t="s">
        <v>1308</v>
      </c>
      <c r="V22720">
        <v>1</v>
      </c>
      <c r="W22720" t="s">
        <v>2573</v>
      </c>
    </row>
    <row r="22721" spans="1:23" x14ac:dyDescent="0.3">
      <c r="A22721">
        <v>30442</v>
      </c>
      <c r="B22721" s="15" t="s">
        <v>2109</v>
      </c>
      <c r="C22721" t="str">
        <f>_xlfn.XLOOKUP($B22721, STANDARDS!$A:$A, STANDARDS!$B:$B,,0,2)</f>
        <v>Unknown Jurassic Fossils, UK</v>
      </c>
      <c r="D22721" t="s">
        <v>2158</v>
      </c>
      <c r="E22721" t="s">
        <v>2175</v>
      </c>
      <c r="J22721" cm="1">
        <f t="array" ref="J22721:L22721">_xlfn.XLOOKUP($C22721, AGE!$A:$A,AGE!$B:$D,,0,2)</f>
        <v>191</v>
      </c>
      <c r="K22721">
        <v>9.9</v>
      </c>
      <c r="L22721" t="str">
        <v xml:space="preserve">GSA 2018 </v>
      </c>
      <c r="M22721" t="s">
        <v>2495</v>
      </c>
      <c r="P22721" t="s">
        <v>2342</v>
      </c>
      <c r="Q22721">
        <v>1.45</v>
      </c>
      <c r="R22721">
        <v>0.1</v>
      </c>
      <c r="U22721" t="s">
        <v>1308</v>
      </c>
      <c r="V22721">
        <v>1</v>
      </c>
      <c r="W22721" t="s">
        <v>2573</v>
      </c>
    </row>
    <row r="22722" spans="1:23" x14ac:dyDescent="0.3">
      <c r="A22722">
        <v>30443</v>
      </c>
      <c r="B22722" s="15" t="s">
        <v>2109</v>
      </c>
      <c r="C22722" t="str">
        <f>_xlfn.XLOOKUP($B22722, STANDARDS!$A:$A, STANDARDS!$B:$B,,0,2)</f>
        <v>Unknown Jurassic Fossils, UK</v>
      </c>
      <c r="D22722" t="s">
        <v>2158</v>
      </c>
      <c r="E22722" t="s">
        <v>2175</v>
      </c>
      <c r="J22722" cm="1">
        <f t="array" ref="J22722:L22722">_xlfn.XLOOKUP($C22722, AGE!$A:$A,AGE!$B:$D,,0,2)</f>
        <v>191</v>
      </c>
      <c r="K22722">
        <v>9.9</v>
      </c>
      <c r="L22722" t="str">
        <v xml:space="preserve">GSA 2018 </v>
      </c>
      <c r="M22722" t="s">
        <v>2311</v>
      </c>
      <c r="P22722" t="s">
        <v>2342</v>
      </c>
      <c r="S22722">
        <v>-24.88</v>
      </c>
      <c r="T22722">
        <v>0.1</v>
      </c>
      <c r="U22722" t="s">
        <v>2311</v>
      </c>
      <c r="V22722">
        <v>1</v>
      </c>
      <c r="W22722" t="s">
        <v>2573</v>
      </c>
    </row>
    <row r="22723" spans="1:23" x14ac:dyDescent="0.3">
      <c r="A22723">
        <v>30444</v>
      </c>
      <c r="B22723" s="15" t="s">
        <v>2109</v>
      </c>
      <c r="C22723" t="str">
        <f>_xlfn.XLOOKUP($B22723, STANDARDS!$A:$A, STANDARDS!$B:$B,,0,2)</f>
        <v>Unknown Jurassic Fossils, UK</v>
      </c>
      <c r="D22723" t="s">
        <v>2158</v>
      </c>
      <c r="E22723" t="s">
        <v>2175</v>
      </c>
      <c r="J22723" cm="1">
        <f t="array" ref="J22723:L22723">_xlfn.XLOOKUP($C22723, AGE!$A:$A,AGE!$B:$D,,0,2)</f>
        <v>191</v>
      </c>
      <c r="K22723">
        <v>9.9</v>
      </c>
      <c r="L22723" t="str">
        <v xml:space="preserve">GSA 2018 </v>
      </c>
      <c r="M22723" t="s">
        <v>2495</v>
      </c>
      <c r="P22723" t="s">
        <v>2342</v>
      </c>
      <c r="Q22723">
        <v>2.37</v>
      </c>
      <c r="R22723">
        <v>0.1</v>
      </c>
      <c r="U22723" t="s">
        <v>1308</v>
      </c>
      <c r="V22723">
        <v>1</v>
      </c>
      <c r="W22723" t="s">
        <v>2573</v>
      </c>
    </row>
    <row r="22724" spans="1:23" x14ac:dyDescent="0.3">
      <c r="A22724">
        <v>30445</v>
      </c>
      <c r="B22724" s="15" t="s">
        <v>2109</v>
      </c>
      <c r="C22724" t="str">
        <f>_xlfn.XLOOKUP($B22724, STANDARDS!$A:$A, STANDARDS!$B:$B,,0,2)</f>
        <v>Unknown Jurassic Fossils, UK</v>
      </c>
      <c r="D22724" t="s">
        <v>2158</v>
      </c>
      <c r="E22724" t="s">
        <v>2175</v>
      </c>
      <c r="J22724" cm="1">
        <f t="array" ref="J22724:L22724">_xlfn.XLOOKUP($C22724, AGE!$A:$A,AGE!$B:$D,,0,2)</f>
        <v>191</v>
      </c>
      <c r="K22724">
        <v>9.9</v>
      </c>
      <c r="L22724" t="str">
        <v xml:space="preserve">GSA 2018 </v>
      </c>
      <c r="M22724" t="s">
        <v>2495</v>
      </c>
      <c r="P22724" t="s">
        <v>2342</v>
      </c>
      <c r="Q22724">
        <v>0.98</v>
      </c>
      <c r="R22724">
        <v>0.1</v>
      </c>
      <c r="U22724" t="s">
        <v>1308</v>
      </c>
      <c r="V22724">
        <v>1</v>
      </c>
      <c r="W22724" t="s">
        <v>2573</v>
      </c>
    </row>
    <row r="22725" spans="1:23" x14ac:dyDescent="0.3">
      <c r="A22725">
        <v>30446</v>
      </c>
      <c r="B22725" s="15" t="s">
        <v>2109</v>
      </c>
      <c r="C22725" t="str">
        <f>_xlfn.XLOOKUP($B22725, STANDARDS!$A:$A, STANDARDS!$B:$B,,0,2)</f>
        <v>Unknown Jurassic Fossils, UK</v>
      </c>
      <c r="D22725" t="s">
        <v>2158</v>
      </c>
      <c r="E22725" t="s">
        <v>2175</v>
      </c>
      <c r="J22725" cm="1">
        <f t="array" ref="J22725:L22725">_xlfn.XLOOKUP($C22725, AGE!$A:$A,AGE!$B:$D,,0,2)</f>
        <v>191</v>
      </c>
      <c r="K22725">
        <v>9.9</v>
      </c>
      <c r="L22725" t="str">
        <v xml:space="preserve">GSA 2018 </v>
      </c>
      <c r="M22725" t="s">
        <v>2495</v>
      </c>
      <c r="P22725" t="s">
        <v>2342</v>
      </c>
      <c r="Q22725">
        <v>2.2999999999999998</v>
      </c>
      <c r="R22725">
        <v>0.1</v>
      </c>
      <c r="U22725" t="s">
        <v>1308</v>
      </c>
      <c r="V22725">
        <v>1</v>
      </c>
      <c r="W22725" t="s">
        <v>2573</v>
      </c>
    </row>
    <row r="22726" spans="1:23" x14ac:dyDescent="0.3">
      <c r="A22726">
        <v>30447</v>
      </c>
      <c r="B22726" s="15" t="s">
        <v>2109</v>
      </c>
      <c r="C22726" t="str">
        <f>_xlfn.XLOOKUP($B22726, STANDARDS!$A:$A, STANDARDS!$B:$B,,0,2)</f>
        <v>Unknown Jurassic Fossils, UK</v>
      </c>
      <c r="D22726" t="s">
        <v>2158</v>
      </c>
      <c r="E22726" t="s">
        <v>2175</v>
      </c>
      <c r="J22726" cm="1">
        <f t="array" ref="J22726:L22726">_xlfn.XLOOKUP($C22726, AGE!$A:$A,AGE!$B:$D,,0,2)</f>
        <v>191</v>
      </c>
      <c r="K22726">
        <v>9.9</v>
      </c>
      <c r="L22726" t="str">
        <v xml:space="preserve">GSA 2018 </v>
      </c>
      <c r="M22726" t="s">
        <v>2495</v>
      </c>
      <c r="P22726" t="s">
        <v>2342</v>
      </c>
      <c r="Q22726">
        <v>-0.09</v>
      </c>
      <c r="R22726">
        <v>0.1</v>
      </c>
      <c r="U22726" t="s">
        <v>1308</v>
      </c>
      <c r="V22726">
        <v>1</v>
      </c>
      <c r="W22726" t="s">
        <v>2573</v>
      </c>
    </row>
    <row r="22727" spans="1:23" x14ac:dyDescent="0.3">
      <c r="A22727">
        <v>30448</v>
      </c>
      <c r="B22727" s="15" t="s">
        <v>2109</v>
      </c>
      <c r="C22727" t="str">
        <f>_xlfn.XLOOKUP($B22727, STANDARDS!$A:$A, STANDARDS!$B:$B,,0,2)</f>
        <v>Unknown Jurassic Fossils, UK</v>
      </c>
      <c r="D22727" t="s">
        <v>2158</v>
      </c>
      <c r="E22727" t="s">
        <v>2175</v>
      </c>
      <c r="J22727" cm="1">
        <f t="array" ref="J22727:L22727">_xlfn.XLOOKUP($C22727, AGE!$A:$A,AGE!$B:$D,,0,2)</f>
        <v>191</v>
      </c>
      <c r="K22727">
        <v>9.9</v>
      </c>
      <c r="L22727" t="str">
        <v xml:space="preserve">GSA 2018 </v>
      </c>
      <c r="M22727" t="s">
        <v>2495</v>
      </c>
      <c r="P22727" t="s">
        <v>2342</v>
      </c>
      <c r="Q22727">
        <v>2.25</v>
      </c>
      <c r="R22727">
        <v>0.1</v>
      </c>
      <c r="U22727" t="s">
        <v>1308</v>
      </c>
      <c r="V22727">
        <v>1</v>
      </c>
      <c r="W22727" t="s">
        <v>2573</v>
      </c>
    </row>
    <row r="22728" spans="1:23" x14ac:dyDescent="0.3">
      <c r="A22728">
        <v>30449</v>
      </c>
      <c r="B22728" s="15" t="s">
        <v>2109</v>
      </c>
      <c r="C22728" t="str">
        <f>_xlfn.XLOOKUP($B22728, STANDARDS!$A:$A, STANDARDS!$B:$B,,0,2)</f>
        <v>Unknown Jurassic Fossils, UK</v>
      </c>
      <c r="D22728" t="s">
        <v>2158</v>
      </c>
      <c r="E22728" t="s">
        <v>2175</v>
      </c>
      <c r="J22728" cm="1">
        <f t="array" ref="J22728:L22728">_xlfn.XLOOKUP($C22728, AGE!$A:$A,AGE!$B:$D,,0,2)</f>
        <v>191</v>
      </c>
      <c r="K22728">
        <v>9.9</v>
      </c>
      <c r="L22728" t="str">
        <v xml:space="preserve">GSA 2018 </v>
      </c>
      <c r="M22728" t="s">
        <v>2495</v>
      </c>
      <c r="P22728" t="s">
        <v>2342</v>
      </c>
      <c r="Q22728">
        <v>1.98</v>
      </c>
      <c r="R22728">
        <v>0.1</v>
      </c>
      <c r="U22728" t="s">
        <v>1308</v>
      </c>
      <c r="V22728">
        <v>1</v>
      </c>
      <c r="W22728" t="s">
        <v>2573</v>
      </c>
    </row>
    <row r="22729" spans="1:23" x14ac:dyDescent="0.3">
      <c r="A22729">
        <v>30450</v>
      </c>
      <c r="B22729" s="15" t="s">
        <v>2109</v>
      </c>
      <c r="C22729" t="str">
        <f>_xlfn.XLOOKUP($B22729, STANDARDS!$A:$A, STANDARDS!$B:$B,,0,2)</f>
        <v>Unknown Jurassic Fossils, UK</v>
      </c>
      <c r="D22729" t="s">
        <v>2158</v>
      </c>
      <c r="E22729" t="s">
        <v>2175</v>
      </c>
      <c r="J22729" cm="1">
        <f t="array" ref="J22729:L22729">_xlfn.XLOOKUP($C22729, AGE!$A:$A,AGE!$B:$D,,0,2)</f>
        <v>191</v>
      </c>
      <c r="K22729">
        <v>9.9</v>
      </c>
      <c r="L22729" t="str">
        <v xml:space="preserve">GSA 2018 </v>
      </c>
      <c r="M22729" t="s">
        <v>2495</v>
      </c>
      <c r="P22729" t="s">
        <v>2342</v>
      </c>
      <c r="Q22729">
        <v>0.7</v>
      </c>
      <c r="R22729">
        <v>0.1</v>
      </c>
      <c r="U22729" t="s">
        <v>1308</v>
      </c>
      <c r="V22729">
        <v>1</v>
      </c>
      <c r="W22729" t="s">
        <v>2573</v>
      </c>
    </row>
    <row r="22730" spans="1:23" x14ac:dyDescent="0.3">
      <c r="A22730">
        <v>30451</v>
      </c>
      <c r="B22730" s="15" t="s">
        <v>2109</v>
      </c>
      <c r="C22730" t="str">
        <f>_xlfn.XLOOKUP($B22730, STANDARDS!$A:$A, STANDARDS!$B:$B,,0,2)</f>
        <v>Unknown Jurassic Fossils, UK</v>
      </c>
      <c r="D22730" t="s">
        <v>2158</v>
      </c>
      <c r="E22730" t="s">
        <v>2175</v>
      </c>
      <c r="J22730" cm="1">
        <f t="array" ref="J22730:L22730">_xlfn.XLOOKUP($C22730, AGE!$A:$A,AGE!$B:$D,,0,2)</f>
        <v>191</v>
      </c>
      <c r="K22730">
        <v>9.9</v>
      </c>
      <c r="L22730" t="str">
        <v xml:space="preserve">GSA 2018 </v>
      </c>
      <c r="M22730" t="s">
        <v>2311</v>
      </c>
      <c r="P22730" t="s">
        <v>2342</v>
      </c>
      <c r="S22730">
        <v>-25.59</v>
      </c>
      <c r="T22730">
        <v>0.1</v>
      </c>
      <c r="U22730" t="s">
        <v>2311</v>
      </c>
      <c r="V22730">
        <v>1</v>
      </c>
      <c r="W22730" t="s">
        <v>2573</v>
      </c>
    </row>
    <row r="22731" spans="1:23" x14ac:dyDescent="0.3">
      <c r="A22731">
        <v>30452</v>
      </c>
      <c r="B22731" s="15" t="s">
        <v>2109</v>
      </c>
      <c r="C22731" t="str">
        <f>_xlfn.XLOOKUP($B22731, STANDARDS!$A:$A, STANDARDS!$B:$B,,0,2)</f>
        <v>Unknown Jurassic Fossils, UK</v>
      </c>
      <c r="D22731" t="s">
        <v>2158</v>
      </c>
      <c r="E22731" t="s">
        <v>2175</v>
      </c>
      <c r="J22731" cm="1">
        <f t="array" ref="J22731:L22731">_xlfn.XLOOKUP($C22731, AGE!$A:$A,AGE!$B:$D,,0,2)</f>
        <v>191</v>
      </c>
      <c r="K22731">
        <v>9.9</v>
      </c>
      <c r="L22731" t="str">
        <v xml:space="preserve">GSA 2018 </v>
      </c>
      <c r="M22731" t="s">
        <v>2495</v>
      </c>
      <c r="P22731" t="s">
        <v>2342</v>
      </c>
      <c r="Q22731">
        <v>1.48</v>
      </c>
      <c r="R22731">
        <v>0.1</v>
      </c>
      <c r="U22731" t="s">
        <v>1308</v>
      </c>
      <c r="V22731">
        <v>1</v>
      </c>
      <c r="W22731" t="s">
        <v>2573</v>
      </c>
    </row>
    <row r="22732" spans="1:23" x14ac:dyDescent="0.3">
      <c r="A22732">
        <v>30453</v>
      </c>
      <c r="B22732" s="15" t="s">
        <v>2109</v>
      </c>
      <c r="C22732" t="str">
        <f>_xlfn.XLOOKUP($B22732, STANDARDS!$A:$A, STANDARDS!$B:$B,,0,2)</f>
        <v>Unknown Jurassic Fossils, UK</v>
      </c>
      <c r="D22732" t="s">
        <v>2158</v>
      </c>
      <c r="E22732" t="s">
        <v>2175</v>
      </c>
      <c r="J22732" cm="1">
        <f t="array" ref="J22732:L22732">_xlfn.XLOOKUP($C22732, AGE!$A:$A,AGE!$B:$D,,0,2)</f>
        <v>191</v>
      </c>
      <c r="K22732">
        <v>9.9</v>
      </c>
      <c r="L22732" t="str">
        <v xml:space="preserve">GSA 2018 </v>
      </c>
      <c r="M22732" t="s">
        <v>2311</v>
      </c>
      <c r="P22732" t="s">
        <v>2342</v>
      </c>
      <c r="S22732">
        <v>-25.44</v>
      </c>
      <c r="T22732">
        <v>0.1</v>
      </c>
      <c r="U22732" t="s">
        <v>2311</v>
      </c>
      <c r="V22732">
        <v>1</v>
      </c>
      <c r="W22732" t="s">
        <v>2573</v>
      </c>
    </row>
    <row r="22733" spans="1:23" x14ac:dyDescent="0.3">
      <c r="A22733">
        <v>30454</v>
      </c>
      <c r="B22733" s="15" t="s">
        <v>2109</v>
      </c>
      <c r="C22733" t="str">
        <f>_xlfn.XLOOKUP($B22733, STANDARDS!$A:$A, STANDARDS!$B:$B,,0,2)</f>
        <v>Unknown Jurassic Fossils, UK</v>
      </c>
      <c r="D22733" t="s">
        <v>2158</v>
      </c>
      <c r="E22733" t="s">
        <v>2175</v>
      </c>
      <c r="J22733" cm="1">
        <f t="array" ref="J22733:L22733">_xlfn.XLOOKUP($C22733, AGE!$A:$A,AGE!$B:$D,,0,2)</f>
        <v>191</v>
      </c>
      <c r="K22733">
        <v>9.9</v>
      </c>
      <c r="L22733" t="str">
        <v xml:space="preserve">GSA 2018 </v>
      </c>
      <c r="M22733" t="s">
        <v>2311</v>
      </c>
      <c r="P22733" t="s">
        <v>2342</v>
      </c>
      <c r="S22733">
        <v>-24.58</v>
      </c>
      <c r="T22733">
        <v>0.1</v>
      </c>
      <c r="U22733" t="s">
        <v>2311</v>
      </c>
      <c r="V22733">
        <v>1</v>
      </c>
      <c r="W22733" t="s">
        <v>2573</v>
      </c>
    </row>
    <row r="22734" spans="1:23" x14ac:dyDescent="0.3">
      <c r="A22734">
        <v>30455</v>
      </c>
      <c r="B22734" s="15" t="s">
        <v>2109</v>
      </c>
      <c r="C22734" t="str">
        <f>_xlfn.XLOOKUP($B22734, STANDARDS!$A:$A, STANDARDS!$B:$B,,0,2)</f>
        <v>Unknown Jurassic Fossils, UK</v>
      </c>
      <c r="D22734" t="s">
        <v>2158</v>
      </c>
      <c r="E22734" t="s">
        <v>2175</v>
      </c>
      <c r="J22734" cm="1">
        <f t="array" ref="J22734:L22734">_xlfn.XLOOKUP($C22734, AGE!$A:$A,AGE!$B:$D,,0,2)</f>
        <v>191</v>
      </c>
      <c r="K22734">
        <v>9.9</v>
      </c>
      <c r="L22734" t="str">
        <v xml:space="preserve">GSA 2018 </v>
      </c>
      <c r="M22734" t="s">
        <v>2495</v>
      </c>
      <c r="P22734" t="s">
        <v>2342</v>
      </c>
      <c r="Q22734">
        <v>2.83</v>
      </c>
      <c r="R22734">
        <v>0.1</v>
      </c>
      <c r="U22734" t="s">
        <v>1308</v>
      </c>
      <c r="V22734">
        <v>1</v>
      </c>
      <c r="W22734" t="s">
        <v>2573</v>
      </c>
    </row>
    <row r="22735" spans="1:23" x14ac:dyDescent="0.3">
      <c r="A22735">
        <v>30456</v>
      </c>
      <c r="B22735" s="15" t="s">
        <v>2109</v>
      </c>
      <c r="C22735" t="str">
        <f>_xlfn.XLOOKUP($B22735, STANDARDS!$A:$A, STANDARDS!$B:$B,,0,2)</f>
        <v>Unknown Jurassic Fossils, UK</v>
      </c>
      <c r="D22735" t="s">
        <v>2158</v>
      </c>
      <c r="E22735" t="s">
        <v>2175</v>
      </c>
      <c r="J22735" cm="1">
        <f t="array" ref="J22735:L22735">_xlfn.XLOOKUP($C22735, AGE!$A:$A,AGE!$B:$D,,0,2)</f>
        <v>191</v>
      </c>
      <c r="K22735">
        <v>9.9</v>
      </c>
      <c r="L22735" t="str">
        <v xml:space="preserve">GSA 2018 </v>
      </c>
      <c r="M22735" t="s">
        <v>2495</v>
      </c>
      <c r="P22735" t="s">
        <v>2342</v>
      </c>
      <c r="Q22735">
        <v>2.62</v>
      </c>
      <c r="R22735">
        <v>0.1</v>
      </c>
      <c r="U22735" t="s">
        <v>1308</v>
      </c>
      <c r="V22735">
        <v>1</v>
      </c>
      <c r="W22735" t="s">
        <v>2573</v>
      </c>
    </row>
    <row r="22736" spans="1:23" x14ac:dyDescent="0.3">
      <c r="A22736">
        <v>30457</v>
      </c>
      <c r="B22736" s="15" t="s">
        <v>2109</v>
      </c>
      <c r="C22736" t="str">
        <f>_xlfn.XLOOKUP($B22736, STANDARDS!$A:$A, STANDARDS!$B:$B,,0,2)</f>
        <v>Unknown Jurassic Fossils, UK</v>
      </c>
      <c r="D22736" t="s">
        <v>2158</v>
      </c>
      <c r="E22736" t="s">
        <v>2175</v>
      </c>
      <c r="J22736" cm="1">
        <f t="array" ref="J22736:L22736">_xlfn.XLOOKUP($C22736, AGE!$A:$A,AGE!$B:$D,,0,2)</f>
        <v>191</v>
      </c>
      <c r="K22736">
        <v>9.9</v>
      </c>
      <c r="L22736" t="str">
        <v xml:space="preserve">GSA 2018 </v>
      </c>
      <c r="M22736" t="s">
        <v>2311</v>
      </c>
      <c r="P22736" t="s">
        <v>2342</v>
      </c>
      <c r="S22736">
        <v>-25.89</v>
      </c>
      <c r="T22736">
        <v>0.1</v>
      </c>
      <c r="U22736" t="s">
        <v>2311</v>
      </c>
      <c r="V22736">
        <v>1</v>
      </c>
      <c r="W22736" t="s">
        <v>2573</v>
      </c>
    </row>
    <row r="22737" spans="1:23" x14ac:dyDescent="0.3">
      <c r="A22737">
        <v>30458</v>
      </c>
      <c r="B22737" s="15" t="s">
        <v>2109</v>
      </c>
      <c r="C22737" t="str">
        <f>_xlfn.XLOOKUP($B22737, STANDARDS!$A:$A, STANDARDS!$B:$B,,0,2)</f>
        <v>Unknown Jurassic Fossils, UK</v>
      </c>
      <c r="D22737" t="s">
        <v>2158</v>
      </c>
      <c r="E22737" t="s">
        <v>2175</v>
      </c>
      <c r="J22737" cm="1">
        <f t="array" ref="J22737:L22737">_xlfn.XLOOKUP($C22737, AGE!$A:$A,AGE!$B:$D,,0,2)</f>
        <v>191</v>
      </c>
      <c r="K22737">
        <v>9.9</v>
      </c>
      <c r="L22737" t="str">
        <v xml:space="preserve">GSA 2018 </v>
      </c>
      <c r="M22737" t="s">
        <v>2495</v>
      </c>
      <c r="P22737" t="s">
        <v>2342</v>
      </c>
      <c r="Q22737">
        <v>3.05</v>
      </c>
      <c r="R22737">
        <v>0.1</v>
      </c>
      <c r="U22737" t="s">
        <v>1308</v>
      </c>
      <c r="V22737">
        <v>1</v>
      </c>
      <c r="W22737" t="s">
        <v>2573</v>
      </c>
    </row>
    <row r="22738" spans="1:23" x14ac:dyDescent="0.3">
      <c r="A22738">
        <v>30459</v>
      </c>
      <c r="B22738" s="15" t="s">
        <v>2109</v>
      </c>
      <c r="C22738" t="str">
        <f>_xlfn.XLOOKUP($B22738, STANDARDS!$A:$A, STANDARDS!$B:$B,,0,2)</f>
        <v>Unknown Jurassic Fossils, UK</v>
      </c>
      <c r="D22738" t="s">
        <v>2158</v>
      </c>
      <c r="E22738" t="s">
        <v>2175</v>
      </c>
      <c r="J22738" cm="1">
        <f t="array" ref="J22738:L22738">_xlfn.XLOOKUP($C22738, AGE!$A:$A,AGE!$B:$D,,0,2)</f>
        <v>191</v>
      </c>
      <c r="K22738">
        <v>9.9</v>
      </c>
      <c r="L22738" t="str">
        <v xml:space="preserve">GSA 2018 </v>
      </c>
      <c r="M22738" t="s">
        <v>2495</v>
      </c>
      <c r="P22738" t="s">
        <v>2342</v>
      </c>
      <c r="Q22738">
        <v>2.42</v>
      </c>
      <c r="R22738">
        <v>0.1</v>
      </c>
      <c r="U22738" t="s">
        <v>1308</v>
      </c>
      <c r="V22738">
        <v>1</v>
      </c>
      <c r="W22738" t="s">
        <v>2573</v>
      </c>
    </row>
    <row r="22739" spans="1:23" x14ac:dyDescent="0.3">
      <c r="A22739">
        <v>30460</v>
      </c>
      <c r="B22739" s="15" t="s">
        <v>2109</v>
      </c>
      <c r="C22739" t="str">
        <f>_xlfn.XLOOKUP($B22739, STANDARDS!$A:$A, STANDARDS!$B:$B,,0,2)</f>
        <v>Unknown Jurassic Fossils, UK</v>
      </c>
      <c r="D22739" t="s">
        <v>2158</v>
      </c>
      <c r="E22739" t="s">
        <v>2175</v>
      </c>
      <c r="J22739" cm="1">
        <f t="array" ref="J22739:L22739">_xlfn.XLOOKUP($C22739, AGE!$A:$A,AGE!$B:$D,,0,2)</f>
        <v>191</v>
      </c>
      <c r="K22739">
        <v>9.9</v>
      </c>
      <c r="L22739" t="str">
        <v xml:space="preserve">GSA 2018 </v>
      </c>
      <c r="M22739" t="s">
        <v>2311</v>
      </c>
      <c r="P22739" t="s">
        <v>2342</v>
      </c>
      <c r="S22739">
        <v>-24.2</v>
      </c>
      <c r="T22739">
        <v>0.1</v>
      </c>
      <c r="U22739" t="s">
        <v>2311</v>
      </c>
      <c r="V22739">
        <v>1</v>
      </c>
      <c r="W22739" t="s">
        <v>2573</v>
      </c>
    </row>
    <row r="22740" spans="1:23" x14ac:dyDescent="0.3">
      <c r="A22740">
        <v>30461</v>
      </c>
      <c r="B22740" s="15" t="s">
        <v>2109</v>
      </c>
      <c r="C22740" t="str">
        <f>_xlfn.XLOOKUP($B22740, STANDARDS!$A:$A, STANDARDS!$B:$B,,0,2)</f>
        <v>Unknown Jurassic Fossils, UK</v>
      </c>
      <c r="D22740" t="s">
        <v>2158</v>
      </c>
      <c r="E22740" t="s">
        <v>2175</v>
      </c>
      <c r="J22740" cm="1">
        <f t="array" ref="J22740:L22740">_xlfn.XLOOKUP($C22740, AGE!$A:$A,AGE!$B:$D,,0,2)</f>
        <v>191</v>
      </c>
      <c r="K22740">
        <v>9.9</v>
      </c>
      <c r="L22740" t="str">
        <v xml:space="preserve">GSA 2018 </v>
      </c>
      <c r="M22740" t="s">
        <v>2495</v>
      </c>
      <c r="P22740" t="s">
        <v>2342</v>
      </c>
      <c r="Q22740">
        <v>1.6</v>
      </c>
      <c r="R22740">
        <v>0.1</v>
      </c>
      <c r="U22740" t="s">
        <v>1308</v>
      </c>
      <c r="V22740">
        <v>1</v>
      </c>
      <c r="W22740" t="s">
        <v>2573</v>
      </c>
    </row>
    <row r="22741" spans="1:23" x14ac:dyDescent="0.3">
      <c r="A22741">
        <v>30462</v>
      </c>
      <c r="B22741" s="15" t="s">
        <v>2109</v>
      </c>
      <c r="C22741" t="str">
        <f>_xlfn.XLOOKUP($B22741, STANDARDS!$A:$A, STANDARDS!$B:$B,,0,2)</f>
        <v>Unknown Jurassic Fossils, UK</v>
      </c>
      <c r="D22741" t="s">
        <v>2158</v>
      </c>
      <c r="E22741" t="s">
        <v>2175</v>
      </c>
      <c r="J22741" cm="1">
        <f t="array" ref="J22741:L22741">_xlfn.XLOOKUP($C22741, AGE!$A:$A,AGE!$B:$D,,0,2)</f>
        <v>191</v>
      </c>
      <c r="K22741">
        <v>9.9</v>
      </c>
      <c r="L22741" t="str">
        <v xml:space="preserve">GSA 2018 </v>
      </c>
      <c r="M22741" t="s">
        <v>2495</v>
      </c>
      <c r="P22741" t="s">
        <v>2342</v>
      </c>
      <c r="Q22741">
        <v>1.78</v>
      </c>
      <c r="R22741">
        <v>0.1</v>
      </c>
      <c r="U22741" t="s">
        <v>1308</v>
      </c>
      <c r="V22741">
        <v>1</v>
      </c>
      <c r="W22741" t="s">
        <v>2573</v>
      </c>
    </row>
    <row r="22742" spans="1:23" x14ac:dyDescent="0.3">
      <c r="A22742">
        <v>30463</v>
      </c>
      <c r="B22742" s="15" t="s">
        <v>2109</v>
      </c>
      <c r="C22742" t="str">
        <f>_xlfn.XLOOKUP($B22742, STANDARDS!$A:$A, STANDARDS!$B:$B,,0,2)</f>
        <v>Unknown Jurassic Fossils, UK</v>
      </c>
      <c r="D22742" t="s">
        <v>2158</v>
      </c>
      <c r="E22742" t="s">
        <v>2175</v>
      </c>
      <c r="J22742" cm="1">
        <f t="array" ref="J22742:L22742">_xlfn.XLOOKUP($C22742, AGE!$A:$A,AGE!$B:$D,,0,2)</f>
        <v>191</v>
      </c>
      <c r="K22742">
        <v>9.9</v>
      </c>
      <c r="L22742" t="str">
        <v xml:space="preserve">GSA 2018 </v>
      </c>
      <c r="M22742" t="s">
        <v>2311</v>
      </c>
      <c r="P22742" t="s">
        <v>2342</v>
      </c>
      <c r="S22742">
        <v>-24.08</v>
      </c>
      <c r="T22742">
        <v>0.1</v>
      </c>
      <c r="U22742" t="s">
        <v>2311</v>
      </c>
      <c r="V22742">
        <v>1</v>
      </c>
      <c r="W22742" t="s">
        <v>2573</v>
      </c>
    </row>
    <row r="22743" spans="1:23" x14ac:dyDescent="0.3">
      <c r="A22743">
        <v>30464</v>
      </c>
      <c r="B22743" s="15" t="s">
        <v>2109</v>
      </c>
      <c r="C22743" t="str">
        <f>_xlfn.XLOOKUP($B22743, STANDARDS!$A:$A, STANDARDS!$B:$B,,0,2)</f>
        <v>Unknown Jurassic Fossils, UK</v>
      </c>
      <c r="D22743" t="s">
        <v>2158</v>
      </c>
      <c r="E22743" t="s">
        <v>2175</v>
      </c>
      <c r="J22743" cm="1">
        <f t="array" ref="J22743:L22743">_xlfn.XLOOKUP($C22743, AGE!$A:$A,AGE!$B:$D,,0,2)</f>
        <v>191</v>
      </c>
      <c r="K22743">
        <v>9.9</v>
      </c>
      <c r="L22743" t="str">
        <v xml:space="preserve">GSA 2018 </v>
      </c>
      <c r="M22743" t="s">
        <v>2495</v>
      </c>
      <c r="P22743" t="s">
        <v>2342</v>
      </c>
      <c r="Q22743">
        <v>2.99</v>
      </c>
      <c r="R22743">
        <v>0.1</v>
      </c>
      <c r="U22743" t="s">
        <v>1308</v>
      </c>
      <c r="V22743">
        <v>1</v>
      </c>
      <c r="W22743" t="s">
        <v>2573</v>
      </c>
    </row>
    <row r="22744" spans="1:23" x14ac:dyDescent="0.3">
      <c r="A22744">
        <v>30465</v>
      </c>
      <c r="B22744" s="15" t="s">
        <v>2109</v>
      </c>
      <c r="C22744" t="str">
        <f>_xlfn.XLOOKUP($B22744, STANDARDS!$A:$A, STANDARDS!$B:$B,,0,2)</f>
        <v>Unknown Jurassic Fossils, UK</v>
      </c>
      <c r="D22744" t="s">
        <v>2158</v>
      </c>
      <c r="E22744" t="s">
        <v>2175</v>
      </c>
      <c r="J22744" cm="1">
        <f t="array" ref="J22744:L22744">_xlfn.XLOOKUP($C22744, AGE!$A:$A,AGE!$B:$D,,0,2)</f>
        <v>191</v>
      </c>
      <c r="K22744">
        <v>9.9</v>
      </c>
      <c r="L22744" t="str">
        <v xml:space="preserve">GSA 2018 </v>
      </c>
      <c r="M22744" t="s">
        <v>2311</v>
      </c>
      <c r="P22744" t="s">
        <v>2342</v>
      </c>
      <c r="S22744">
        <v>-23.98</v>
      </c>
      <c r="T22744">
        <v>0.1</v>
      </c>
      <c r="U22744" t="s">
        <v>2311</v>
      </c>
      <c r="V22744">
        <v>1</v>
      </c>
      <c r="W22744" t="s">
        <v>2573</v>
      </c>
    </row>
    <row r="22745" spans="1:23" x14ac:dyDescent="0.3">
      <c r="A22745">
        <v>30466</v>
      </c>
      <c r="B22745" s="15" t="s">
        <v>2109</v>
      </c>
      <c r="C22745" t="str">
        <f>_xlfn.XLOOKUP($B22745, STANDARDS!$A:$A, STANDARDS!$B:$B,,0,2)</f>
        <v>Unknown Jurassic Fossils, UK</v>
      </c>
      <c r="D22745" t="s">
        <v>2158</v>
      </c>
      <c r="E22745" t="s">
        <v>2175</v>
      </c>
      <c r="J22745" cm="1">
        <f t="array" ref="J22745:L22745">_xlfn.XLOOKUP($C22745, AGE!$A:$A,AGE!$B:$D,,0,2)</f>
        <v>191</v>
      </c>
      <c r="K22745">
        <v>9.9</v>
      </c>
      <c r="L22745" t="str">
        <v xml:space="preserve">GSA 2018 </v>
      </c>
      <c r="M22745" t="s">
        <v>2495</v>
      </c>
      <c r="P22745" t="s">
        <v>2342</v>
      </c>
      <c r="Q22745">
        <v>2</v>
      </c>
      <c r="R22745">
        <v>0.1</v>
      </c>
      <c r="U22745" t="s">
        <v>1308</v>
      </c>
      <c r="V22745">
        <v>1</v>
      </c>
      <c r="W22745" t="s">
        <v>2573</v>
      </c>
    </row>
    <row r="22746" spans="1:23" x14ac:dyDescent="0.3">
      <c r="A22746">
        <v>30467</v>
      </c>
      <c r="B22746" s="15" t="s">
        <v>2109</v>
      </c>
      <c r="C22746" t="str">
        <f>_xlfn.XLOOKUP($B22746, STANDARDS!$A:$A, STANDARDS!$B:$B,,0,2)</f>
        <v>Unknown Jurassic Fossils, UK</v>
      </c>
      <c r="D22746" t="s">
        <v>2158</v>
      </c>
      <c r="E22746" t="s">
        <v>2175</v>
      </c>
      <c r="J22746" cm="1">
        <f t="array" ref="J22746:L22746">_xlfn.XLOOKUP($C22746, AGE!$A:$A,AGE!$B:$D,,0,2)</f>
        <v>191</v>
      </c>
      <c r="K22746">
        <v>9.9</v>
      </c>
      <c r="L22746" t="str">
        <v xml:space="preserve">GSA 2018 </v>
      </c>
      <c r="M22746" t="s">
        <v>2495</v>
      </c>
      <c r="P22746" t="s">
        <v>2342</v>
      </c>
      <c r="Q22746">
        <v>1.57</v>
      </c>
      <c r="R22746">
        <v>0.1</v>
      </c>
      <c r="U22746" t="s">
        <v>1308</v>
      </c>
      <c r="V22746">
        <v>1</v>
      </c>
      <c r="W22746" t="s">
        <v>2573</v>
      </c>
    </row>
    <row r="22747" spans="1:23" x14ac:dyDescent="0.3">
      <c r="A22747">
        <v>30468</v>
      </c>
      <c r="B22747" s="15" t="s">
        <v>2109</v>
      </c>
      <c r="C22747" t="str">
        <f>_xlfn.XLOOKUP($B22747, STANDARDS!$A:$A, STANDARDS!$B:$B,,0,2)</f>
        <v>Unknown Jurassic Fossils, UK</v>
      </c>
      <c r="D22747" t="s">
        <v>2158</v>
      </c>
      <c r="E22747" t="s">
        <v>2175</v>
      </c>
      <c r="J22747" cm="1">
        <f t="array" ref="J22747:L22747">_xlfn.XLOOKUP($C22747, AGE!$A:$A,AGE!$B:$D,,0,2)</f>
        <v>191</v>
      </c>
      <c r="K22747">
        <v>9.9</v>
      </c>
      <c r="L22747" t="str">
        <v xml:space="preserve">GSA 2018 </v>
      </c>
      <c r="M22747" t="s">
        <v>2311</v>
      </c>
      <c r="P22747" t="s">
        <v>2342</v>
      </c>
      <c r="S22747">
        <v>-24.71</v>
      </c>
      <c r="T22747">
        <v>0.1</v>
      </c>
      <c r="U22747" t="s">
        <v>2311</v>
      </c>
      <c r="V22747">
        <v>1</v>
      </c>
      <c r="W22747" t="s">
        <v>2573</v>
      </c>
    </row>
    <row r="22748" spans="1:23" x14ac:dyDescent="0.3">
      <c r="A22748">
        <v>30469</v>
      </c>
      <c r="B22748" s="15" t="s">
        <v>2109</v>
      </c>
      <c r="C22748" t="str">
        <f>_xlfn.XLOOKUP($B22748, STANDARDS!$A:$A, STANDARDS!$B:$B,,0,2)</f>
        <v>Unknown Jurassic Fossils, UK</v>
      </c>
      <c r="D22748" t="s">
        <v>2158</v>
      </c>
      <c r="E22748" t="s">
        <v>2175</v>
      </c>
      <c r="J22748" cm="1">
        <f t="array" ref="J22748:L22748">_xlfn.XLOOKUP($C22748, AGE!$A:$A,AGE!$B:$D,,0,2)</f>
        <v>191</v>
      </c>
      <c r="K22748">
        <v>9.9</v>
      </c>
      <c r="L22748" t="str">
        <v xml:space="preserve">GSA 2018 </v>
      </c>
      <c r="M22748" t="s">
        <v>2495</v>
      </c>
      <c r="P22748" t="s">
        <v>2342</v>
      </c>
      <c r="Q22748">
        <v>2.73</v>
      </c>
      <c r="R22748">
        <v>0.1</v>
      </c>
      <c r="U22748" t="s">
        <v>1308</v>
      </c>
      <c r="V22748">
        <v>1</v>
      </c>
      <c r="W22748" t="s">
        <v>2573</v>
      </c>
    </row>
    <row r="22749" spans="1:23" x14ac:dyDescent="0.3">
      <c r="A22749">
        <v>30470</v>
      </c>
      <c r="B22749" s="15" t="s">
        <v>2109</v>
      </c>
      <c r="C22749" t="str">
        <f>_xlfn.XLOOKUP($B22749, STANDARDS!$A:$A, STANDARDS!$B:$B,,0,2)</f>
        <v>Unknown Jurassic Fossils, UK</v>
      </c>
      <c r="D22749" t="s">
        <v>2158</v>
      </c>
      <c r="E22749" t="s">
        <v>2175</v>
      </c>
      <c r="J22749" cm="1">
        <f t="array" ref="J22749:L22749">_xlfn.XLOOKUP($C22749, AGE!$A:$A,AGE!$B:$D,,0,2)</f>
        <v>191</v>
      </c>
      <c r="K22749">
        <v>9.9</v>
      </c>
      <c r="L22749" t="str">
        <v xml:space="preserve">GSA 2018 </v>
      </c>
      <c r="M22749" t="s">
        <v>2311</v>
      </c>
      <c r="P22749" t="s">
        <v>2342</v>
      </c>
      <c r="S22749">
        <v>-24.39</v>
      </c>
      <c r="T22749">
        <v>0.1</v>
      </c>
      <c r="U22749" t="s">
        <v>2311</v>
      </c>
      <c r="V22749">
        <v>1</v>
      </c>
      <c r="W22749" t="s">
        <v>2573</v>
      </c>
    </row>
    <row r="22750" spans="1:23" x14ac:dyDescent="0.3">
      <c r="A22750">
        <v>30471</v>
      </c>
      <c r="B22750" s="15" t="s">
        <v>2109</v>
      </c>
      <c r="C22750" t="str">
        <f>_xlfn.XLOOKUP($B22750, STANDARDS!$A:$A, STANDARDS!$B:$B,,0,2)</f>
        <v>Unknown Jurassic Fossils, UK</v>
      </c>
      <c r="D22750" t="s">
        <v>2158</v>
      </c>
      <c r="E22750" t="s">
        <v>2175</v>
      </c>
      <c r="J22750" cm="1">
        <f t="array" ref="J22750:L22750">_xlfn.XLOOKUP($C22750, AGE!$A:$A,AGE!$B:$D,,0,2)</f>
        <v>191</v>
      </c>
      <c r="K22750">
        <v>9.9</v>
      </c>
      <c r="L22750" t="str">
        <v xml:space="preserve">GSA 2018 </v>
      </c>
      <c r="M22750" t="s">
        <v>2500</v>
      </c>
      <c r="P22750" t="s">
        <v>2342</v>
      </c>
      <c r="Q22750">
        <v>2.14</v>
      </c>
      <c r="R22750">
        <v>0.1</v>
      </c>
      <c r="U22750" t="s">
        <v>1308</v>
      </c>
      <c r="V22750">
        <v>1</v>
      </c>
      <c r="W22750" t="s">
        <v>2573</v>
      </c>
    </row>
    <row r="22751" spans="1:23" x14ac:dyDescent="0.3">
      <c r="A22751">
        <v>30472</v>
      </c>
      <c r="B22751" s="15" t="s">
        <v>2109</v>
      </c>
      <c r="C22751" t="str">
        <f>_xlfn.XLOOKUP($B22751, STANDARDS!$A:$A, STANDARDS!$B:$B,,0,2)</f>
        <v>Unknown Jurassic Fossils, UK</v>
      </c>
      <c r="D22751" t="s">
        <v>2158</v>
      </c>
      <c r="E22751" t="s">
        <v>2175</v>
      </c>
      <c r="J22751" cm="1">
        <f t="array" ref="J22751:L22751">_xlfn.XLOOKUP($C22751, AGE!$A:$A,AGE!$B:$D,,0,2)</f>
        <v>191</v>
      </c>
      <c r="K22751">
        <v>9.9</v>
      </c>
      <c r="L22751" t="str">
        <v xml:space="preserve">GSA 2018 </v>
      </c>
      <c r="M22751" t="s">
        <v>2500</v>
      </c>
      <c r="P22751" t="s">
        <v>2342</v>
      </c>
      <c r="Q22751">
        <v>3.08</v>
      </c>
      <c r="R22751">
        <v>0.1</v>
      </c>
      <c r="U22751" t="s">
        <v>1308</v>
      </c>
      <c r="V22751">
        <v>1</v>
      </c>
      <c r="W22751" t="s">
        <v>2573</v>
      </c>
    </row>
    <row r="22752" spans="1:23" x14ac:dyDescent="0.3">
      <c r="A22752">
        <v>30473</v>
      </c>
      <c r="B22752" s="15" t="s">
        <v>2109</v>
      </c>
      <c r="C22752" t="str">
        <f>_xlfn.XLOOKUP($B22752, STANDARDS!$A:$A, STANDARDS!$B:$B,,0,2)</f>
        <v>Unknown Jurassic Fossils, UK</v>
      </c>
      <c r="D22752" t="s">
        <v>2158</v>
      </c>
      <c r="E22752" t="s">
        <v>2175</v>
      </c>
      <c r="J22752" cm="1">
        <f t="array" ref="J22752:L22752">_xlfn.XLOOKUP($C22752, AGE!$A:$A,AGE!$B:$D,,0,2)</f>
        <v>191</v>
      </c>
      <c r="K22752">
        <v>9.9</v>
      </c>
      <c r="L22752" t="str">
        <v xml:space="preserve">GSA 2018 </v>
      </c>
      <c r="M22752" t="s">
        <v>2500</v>
      </c>
      <c r="P22752" t="s">
        <v>2342</v>
      </c>
      <c r="Q22752">
        <v>2.7</v>
      </c>
      <c r="R22752">
        <v>0.1</v>
      </c>
      <c r="U22752" t="s">
        <v>1308</v>
      </c>
      <c r="V22752">
        <v>1</v>
      </c>
      <c r="W22752" t="s">
        <v>2573</v>
      </c>
    </row>
    <row r="22753" spans="1:23" x14ac:dyDescent="0.3">
      <c r="A22753">
        <v>30474</v>
      </c>
      <c r="B22753" s="15" t="s">
        <v>2109</v>
      </c>
      <c r="C22753" t="str">
        <f>_xlfn.XLOOKUP($B22753, STANDARDS!$A:$A, STANDARDS!$B:$B,,0,2)</f>
        <v>Unknown Jurassic Fossils, UK</v>
      </c>
      <c r="D22753" t="s">
        <v>2158</v>
      </c>
      <c r="E22753" t="s">
        <v>2175</v>
      </c>
      <c r="J22753" cm="1">
        <f t="array" ref="J22753:L22753">_xlfn.XLOOKUP($C22753, AGE!$A:$A,AGE!$B:$D,,0,2)</f>
        <v>191</v>
      </c>
      <c r="K22753">
        <v>9.9</v>
      </c>
      <c r="L22753" t="str">
        <v xml:space="preserve">GSA 2018 </v>
      </c>
      <c r="M22753" t="s">
        <v>2495</v>
      </c>
      <c r="P22753" t="s">
        <v>2342</v>
      </c>
      <c r="Q22753">
        <v>1.52</v>
      </c>
      <c r="R22753">
        <v>0.1</v>
      </c>
      <c r="U22753" t="s">
        <v>1308</v>
      </c>
      <c r="V22753">
        <v>1</v>
      </c>
      <c r="W22753" t="s">
        <v>2573</v>
      </c>
    </row>
    <row r="22754" spans="1:23" x14ac:dyDescent="0.3">
      <c r="A22754">
        <v>30475</v>
      </c>
      <c r="B22754" s="15" t="s">
        <v>2109</v>
      </c>
      <c r="C22754" t="str">
        <f>_xlfn.XLOOKUP($B22754, STANDARDS!$A:$A, STANDARDS!$B:$B,,0,2)</f>
        <v>Unknown Jurassic Fossils, UK</v>
      </c>
      <c r="D22754" t="s">
        <v>2158</v>
      </c>
      <c r="E22754" t="s">
        <v>2175</v>
      </c>
      <c r="J22754" cm="1">
        <f t="array" ref="J22754:L22754">_xlfn.XLOOKUP($C22754, AGE!$A:$A,AGE!$B:$D,,0,2)</f>
        <v>191</v>
      </c>
      <c r="K22754">
        <v>9.9</v>
      </c>
      <c r="L22754" t="str">
        <v xml:space="preserve">GSA 2018 </v>
      </c>
      <c r="M22754" t="s">
        <v>2495</v>
      </c>
      <c r="P22754" t="s">
        <v>2342</v>
      </c>
      <c r="Q22754">
        <v>1</v>
      </c>
      <c r="R22754">
        <v>0.1</v>
      </c>
      <c r="U22754" t="s">
        <v>1308</v>
      </c>
      <c r="V22754">
        <v>1</v>
      </c>
      <c r="W22754" t="s">
        <v>2573</v>
      </c>
    </row>
    <row r="22755" spans="1:23" x14ac:dyDescent="0.3">
      <c r="A22755">
        <v>30476</v>
      </c>
      <c r="B22755" s="15" t="s">
        <v>2109</v>
      </c>
      <c r="C22755" t="str">
        <f>_xlfn.XLOOKUP($B22755, STANDARDS!$A:$A, STANDARDS!$B:$B,,0,2)</f>
        <v>Unknown Jurassic Fossils, UK</v>
      </c>
      <c r="D22755" t="s">
        <v>2158</v>
      </c>
      <c r="E22755" t="s">
        <v>2175</v>
      </c>
      <c r="J22755" cm="1">
        <f t="array" ref="J22755:L22755">_xlfn.XLOOKUP($C22755, AGE!$A:$A,AGE!$B:$D,,0,2)</f>
        <v>191</v>
      </c>
      <c r="K22755">
        <v>9.9</v>
      </c>
      <c r="L22755" t="str">
        <v xml:space="preserve">GSA 2018 </v>
      </c>
      <c r="M22755" t="s">
        <v>2500</v>
      </c>
      <c r="P22755" t="s">
        <v>2342</v>
      </c>
      <c r="Q22755">
        <v>3.92</v>
      </c>
      <c r="R22755">
        <v>0.1</v>
      </c>
      <c r="U22755" t="s">
        <v>1308</v>
      </c>
      <c r="V22755">
        <v>1</v>
      </c>
      <c r="W22755" t="s">
        <v>2573</v>
      </c>
    </row>
    <row r="22756" spans="1:23" x14ac:dyDescent="0.3">
      <c r="A22756">
        <v>30477</v>
      </c>
      <c r="B22756" s="15" t="s">
        <v>2109</v>
      </c>
      <c r="C22756" t="str">
        <f>_xlfn.XLOOKUP($B22756, STANDARDS!$A:$A, STANDARDS!$B:$B,,0,2)</f>
        <v>Unknown Jurassic Fossils, UK</v>
      </c>
      <c r="D22756" t="s">
        <v>2158</v>
      </c>
      <c r="E22756" t="s">
        <v>2175</v>
      </c>
      <c r="J22756" cm="1">
        <f t="array" ref="J22756:L22756">_xlfn.XLOOKUP($C22756, AGE!$A:$A,AGE!$B:$D,,0,2)</f>
        <v>191</v>
      </c>
      <c r="K22756">
        <v>9.9</v>
      </c>
      <c r="L22756" t="str">
        <v xml:space="preserve">GSA 2018 </v>
      </c>
      <c r="M22756" t="s">
        <v>2500</v>
      </c>
      <c r="P22756" t="s">
        <v>2342</v>
      </c>
      <c r="Q22756">
        <v>3.54</v>
      </c>
      <c r="R22756">
        <v>0.1</v>
      </c>
      <c r="U22756" t="s">
        <v>1308</v>
      </c>
      <c r="V22756">
        <v>1</v>
      </c>
      <c r="W22756" t="s">
        <v>2573</v>
      </c>
    </row>
    <row r="22757" spans="1:23" x14ac:dyDescent="0.3">
      <c r="A22757">
        <v>30478</v>
      </c>
      <c r="B22757" s="15" t="s">
        <v>2109</v>
      </c>
      <c r="C22757" t="str">
        <f>_xlfn.XLOOKUP($B22757, STANDARDS!$A:$A, STANDARDS!$B:$B,,0,2)</f>
        <v>Unknown Jurassic Fossils, UK</v>
      </c>
      <c r="D22757" t="s">
        <v>2158</v>
      </c>
      <c r="E22757" t="s">
        <v>2175</v>
      </c>
      <c r="J22757" cm="1">
        <f t="array" ref="J22757:L22757">_xlfn.XLOOKUP($C22757, AGE!$A:$A,AGE!$B:$D,,0,2)</f>
        <v>191</v>
      </c>
      <c r="K22757">
        <v>9.9</v>
      </c>
      <c r="L22757" t="str">
        <v xml:space="preserve">GSA 2018 </v>
      </c>
      <c r="M22757" t="s">
        <v>2311</v>
      </c>
      <c r="P22757" t="s">
        <v>2342</v>
      </c>
      <c r="S22757">
        <v>-24.61</v>
      </c>
      <c r="T22757">
        <v>0.1</v>
      </c>
      <c r="U22757" t="s">
        <v>2311</v>
      </c>
      <c r="V22757">
        <v>1</v>
      </c>
      <c r="W22757" t="s">
        <v>2573</v>
      </c>
    </row>
    <row r="22758" spans="1:23" x14ac:dyDescent="0.3">
      <c r="A22758">
        <v>30479</v>
      </c>
      <c r="B22758" s="15" t="s">
        <v>2109</v>
      </c>
      <c r="C22758" t="str">
        <f>_xlfn.XLOOKUP($B22758, STANDARDS!$A:$A, STANDARDS!$B:$B,,0,2)</f>
        <v>Unknown Jurassic Fossils, UK</v>
      </c>
      <c r="D22758" t="s">
        <v>2158</v>
      </c>
      <c r="E22758" t="s">
        <v>2175</v>
      </c>
      <c r="J22758" cm="1">
        <f t="array" ref="J22758:L22758">_xlfn.XLOOKUP($C22758, AGE!$A:$A,AGE!$B:$D,,0,2)</f>
        <v>191</v>
      </c>
      <c r="K22758">
        <v>9.9</v>
      </c>
      <c r="L22758" t="str">
        <v xml:space="preserve">GSA 2018 </v>
      </c>
      <c r="M22758" t="s">
        <v>2311</v>
      </c>
      <c r="P22758" t="s">
        <v>2342</v>
      </c>
      <c r="S22758">
        <v>-24.04</v>
      </c>
      <c r="T22758">
        <v>0.1</v>
      </c>
      <c r="U22758" t="s">
        <v>2311</v>
      </c>
      <c r="V22758">
        <v>1</v>
      </c>
      <c r="W22758" t="s">
        <v>2573</v>
      </c>
    </row>
    <row r="22759" spans="1:23" x14ac:dyDescent="0.3">
      <c r="A22759">
        <v>30480</v>
      </c>
      <c r="B22759" s="15" t="s">
        <v>2109</v>
      </c>
      <c r="C22759" t="str">
        <f>_xlfn.XLOOKUP($B22759, STANDARDS!$A:$A, STANDARDS!$B:$B,,0,2)</f>
        <v>Unknown Jurassic Fossils, UK</v>
      </c>
      <c r="D22759" t="s">
        <v>2158</v>
      </c>
      <c r="E22759" t="s">
        <v>2175</v>
      </c>
      <c r="J22759" cm="1">
        <f t="array" ref="J22759:L22759">_xlfn.XLOOKUP($C22759, AGE!$A:$A,AGE!$B:$D,,0,2)</f>
        <v>191</v>
      </c>
      <c r="K22759">
        <v>9.9</v>
      </c>
      <c r="L22759" t="str">
        <v xml:space="preserve">GSA 2018 </v>
      </c>
      <c r="M22759" t="s">
        <v>2311</v>
      </c>
      <c r="P22759" t="s">
        <v>2342</v>
      </c>
      <c r="S22759">
        <v>-24.42</v>
      </c>
      <c r="T22759">
        <v>0.1</v>
      </c>
      <c r="U22759" t="s">
        <v>2311</v>
      </c>
      <c r="V22759">
        <v>1</v>
      </c>
      <c r="W22759" t="s">
        <v>2573</v>
      </c>
    </row>
    <row r="22760" spans="1:23" x14ac:dyDescent="0.3">
      <c r="A22760">
        <v>30481</v>
      </c>
      <c r="B22760" s="15" t="s">
        <v>2109</v>
      </c>
      <c r="C22760" t="str">
        <f>_xlfn.XLOOKUP($B22760, STANDARDS!$A:$A, STANDARDS!$B:$B,,0,2)</f>
        <v>Unknown Jurassic Fossils, UK</v>
      </c>
      <c r="D22760" t="s">
        <v>2158</v>
      </c>
      <c r="E22760" t="s">
        <v>2175</v>
      </c>
      <c r="J22760" cm="1">
        <f t="array" ref="J22760:L22760">_xlfn.XLOOKUP($C22760, AGE!$A:$A,AGE!$B:$D,,0,2)</f>
        <v>191</v>
      </c>
      <c r="K22760">
        <v>9.9</v>
      </c>
      <c r="L22760" t="str">
        <v xml:space="preserve">GSA 2018 </v>
      </c>
      <c r="M22760" t="s">
        <v>2311</v>
      </c>
      <c r="P22760" t="s">
        <v>2342</v>
      </c>
      <c r="S22760">
        <v>-26.26</v>
      </c>
      <c r="T22760">
        <v>0.1</v>
      </c>
      <c r="U22760" t="s">
        <v>2311</v>
      </c>
      <c r="V22760">
        <v>1</v>
      </c>
      <c r="W22760" t="s">
        <v>2573</v>
      </c>
    </row>
    <row r="22761" spans="1:23" x14ac:dyDescent="0.3">
      <c r="A22761">
        <v>30482</v>
      </c>
      <c r="B22761" s="15" t="s">
        <v>2109</v>
      </c>
      <c r="C22761" t="str">
        <f>_xlfn.XLOOKUP($B22761, STANDARDS!$A:$A, STANDARDS!$B:$B,,0,2)</f>
        <v>Unknown Jurassic Fossils, UK</v>
      </c>
      <c r="D22761" t="s">
        <v>2158</v>
      </c>
      <c r="E22761" t="s">
        <v>2175</v>
      </c>
      <c r="J22761" cm="1">
        <f t="array" ref="J22761:L22761">_xlfn.XLOOKUP($C22761, AGE!$A:$A,AGE!$B:$D,,0,2)</f>
        <v>191</v>
      </c>
      <c r="K22761">
        <v>9.9</v>
      </c>
      <c r="L22761" t="str">
        <v xml:space="preserve">GSA 2018 </v>
      </c>
      <c r="M22761" t="s">
        <v>2311</v>
      </c>
      <c r="P22761" t="s">
        <v>2342</v>
      </c>
      <c r="S22761">
        <v>-25.3</v>
      </c>
      <c r="T22761">
        <v>0.1</v>
      </c>
      <c r="U22761" t="s">
        <v>2311</v>
      </c>
      <c r="V22761">
        <v>1</v>
      </c>
      <c r="W22761" t="s">
        <v>2573</v>
      </c>
    </row>
    <row r="22762" spans="1:23" x14ac:dyDescent="0.3">
      <c r="A22762">
        <v>30483</v>
      </c>
      <c r="B22762" s="15" t="s">
        <v>2109</v>
      </c>
      <c r="C22762" t="str">
        <f>_xlfn.XLOOKUP($B22762, STANDARDS!$A:$A, STANDARDS!$B:$B,,0,2)</f>
        <v>Unknown Jurassic Fossils, UK</v>
      </c>
      <c r="D22762" t="s">
        <v>2158</v>
      </c>
      <c r="E22762" t="s">
        <v>2175</v>
      </c>
      <c r="J22762" cm="1">
        <f t="array" ref="J22762:L22762">_xlfn.XLOOKUP($C22762, AGE!$A:$A,AGE!$B:$D,,0,2)</f>
        <v>191</v>
      </c>
      <c r="K22762">
        <v>9.9</v>
      </c>
      <c r="L22762" t="str">
        <v xml:space="preserve">GSA 2018 </v>
      </c>
      <c r="M22762" t="s">
        <v>2495</v>
      </c>
      <c r="P22762" t="s">
        <v>2342</v>
      </c>
      <c r="Q22762">
        <v>-0.68</v>
      </c>
      <c r="R22762">
        <v>0.1</v>
      </c>
      <c r="U22762" t="s">
        <v>1308</v>
      </c>
      <c r="V22762">
        <v>1</v>
      </c>
      <c r="W22762" t="s">
        <v>2573</v>
      </c>
    </row>
    <row r="22763" spans="1:23" x14ac:dyDescent="0.3">
      <c r="A22763">
        <v>30484</v>
      </c>
      <c r="B22763" s="15" t="s">
        <v>2109</v>
      </c>
      <c r="C22763" t="str">
        <f>_xlfn.XLOOKUP($B22763, STANDARDS!$A:$A, STANDARDS!$B:$B,,0,2)</f>
        <v>Unknown Jurassic Fossils, UK</v>
      </c>
      <c r="D22763" t="s">
        <v>2158</v>
      </c>
      <c r="E22763" t="s">
        <v>2175</v>
      </c>
      <c r="J22763" cm="1">
        <f t="array" ref="J22763:L22763">_xlfn.XLOOKUP($C22763, AGE!$A:$A,AGE!$B:$D,,0,2)</f>
        <v>191</v>
      </c>
      <c r="K22763">
        <v>9.9</v>
      </c>
      <c r="L22763" t="str">
        <v xml:space="preserve">GSA 2018 </v>
      </c>
      <c r="M22763" t="s">
        <v>2500</v>
      </c>
      <c r="P22763" t="s">
        <v>2342</v>
      </c>
      <c r="Q22763">
        <v>1.78</v>
      </c>
      <c r="R22763">
        <v>0.1</v>
      </c>
      <c r="U22763" t="s">
        <v>1308</v>
      </c>
      <c r="V22763">
        <v>1</v>
      </c>
      <c r="W22763" t="s">
        <v>2573</v>
      </c>
    </row>
    <row r="22764" spans="1:23" x14ac:dyDescent="0.3">
      <c r="A22764">
        <v>30485</v>
      </c>
      <c r="B22764" s="15" t="s">
        <v>2109</v>
      </c>
      <c r="C22764" t="str">
        <f>_xlfn.XLOOKUP($B22764, STANDARDS!$A:$A, STANDARDS!$B:$B,,0,2)</f>
        <v>Unknown Jurassic Fossils, UK</v>
      </c>
      <c r="D22764" t="s">
        <v>2158</v>
      </c>
      <c r="E22764" t="s">
        <v>2175</v>
      </c>
      <c r="J22764" cm="1">
        <f t="array" ref="J22764:L22764">_xlfn.XLOOKUP($C22764, AGE!$A:$A,AGE!$B:$D,,0,2)</f>
        <v>191</v>
      </c>
      <c r="K22764">
        <v>9.9</v>
      </c>
      <c r="L22764" t="str">
        <v xml:space="preserve">GSA 2018 </v>
      </c>
      <c r="M22764" t="s">
        <v>2500</v>
      </c>
      <c r="P22764" t="s">
        <v>2342</v>
      </c>
      <c r="Q22764">
        <v>2.4900000000000002</v>
      </c>
      <c r="R22764">
        <v>0.1</v>
      </c>
      <c r="U22764" t="s">
        <v>1308</v>
      </c>
      <c r="V22764">
        <v>1</v>
      </c>
      <c r="W22764" t="s">
        <v>2573</v>
      </c>
    </row>
    <row r="22765" spans="1:23" x14ac:dyDescent="0.3">
      <c r="A22765">
        <v>30486</v>
      </c>
      <c r="B22765" s="15" t="s">
        <v>2109</v>
      </c>
      <c r="C22765" t="str">
        <f>_xlfn.XLOOKUP($B22765, STANDARDS!$A:$A, STANDARDS!$B:$B,,0,2)</f>
        <v>Unknown Jurassic Fossils, UK</v>
      </c>
      <c r="D22765" t="s">
        <v>2158</v>
      </c>
      <c r="E22765" t="s">
        <v>2175</v>
      </c>
      <c r="J22765" cm="1">
        <f t="array" ref="J22765:L22765">_xlfn.XLOOKUP($C22765, AGE!$A:$A,AGE!$B:$D,,0,2)</f>
        <v>191</v>
      </c>
      <c r="K22765">
        <v>9.9</v>
      </c>
      <c r="L22765" t="str">
        <v xml:space="preserve">GSA 2018 </v>
      </c>
      <c r="M22765" t="s">
        <v>2500</v>
      </c>
      <c r="P22765" t="s">
        <v>2342</v>
      </c>
      <c r="Q22765">
        <v>1.73</v>
      </c>
      <c r="R22765">
        <v>0.1</v>
      </c>
      <c r="U22765" t="s">
        <v>1308</v>
      </c>
      <c r="V22765">
        <v>1</v>
      </c>
      <c r="W22765" t="s">
        <v>2573</v>
      </c>
    </row>
    <row r="22766" spans="1:23" x14ac:dyDescent="0.3">
      <c r="A22766">
        <v>30487</v>
      </c>
      <c r="B22766" s="15" t="s">
        <v>2109</v>
      </c>
      <c r="C22766" t="str">
        <f>_xlfn.XLOOKUP($B22766, STANDARDS!$A:$A, STANDARDS!$B:$B,,0,2)</f>
        <v>Unknown Jurassic Fossils, UK</v>
      </c>
      <c r="D22766" t="s">
        <v>2158</v>
      </c>
      <c r="E22766" t="s">
        <v>2175</v>
      </c>
      <c r="J22766" cm="1">
        <f t="array" ref="J22766:L22766">_xlfn.XLOOKUP($C22766, AGE!$A:$A,AGE!$B:$D,,0,2)</f>
        <v>191</v>
      </c>
      <c r="K22766">
        <v>9.9</v>
      </c>
      <c r="L22766" t="str">
        <v xml:space="preserve">GSA 2018 </v>
      </c>
      <c r="M22766" t="s">
        <v>2500</v>
      </c>
      <c r="P22766" t="s">
        <v>2342</v>
      </c>
      <c r="Q22766">
        <v>2.35</v>
      </c>
      <c r="R22766">
        <v>0.1</v>
      </c>
      <c r="U22766" t="s">
        <v>1308</v>
      </c>
      <c r="V22766">
        <v>1</v>
      </c>
      <c r="W22766" t="s">
        <v>2573</v>
      </c>
    </row>
    <row r="22767" spans="1:23" x14ac:dyDescent="0.3">
      <c r="A22767">
        <v>30488</v>
      </c>
      <c r="B22767" s="15" t="s">
        <v>2109</v>
      </c>
      <c r="C22767" t="str">
        <f>_xlfn.XLOOKUP($B22767, STANDARDS!$A:$A, STANDARDS!$B:$B,,0,2)</f>
        <v>Unknown Jurassic Fossils, UK</v>
      </c>
      <c r="D22767" t="s">
        <v>2158</v>
      </c>
      <c r="E22767" t="s">
        <v>2175</v>
      </c>
      <c r="J22767" cm="1">
        <f t="array" ref="J22767:L22767">_xlfn.XLOOKUP($C22767, AGE!$A:$A,AGE!$B:$D,,0,2)</f>
        <v>191</v>
      </c>
      <c r="K22767">
        <v>9.9</v>
      </c>
      <c r="L22767" t="str">
        <v xml:space="preserve">GSA 2018 </v>
      </c>
      <c r="M22767" t="s">
        <v>2311</v>
      </c>
      <c r="P22767" t="s">
        <v>2342</v>
      </c>
      <c r="S22767">
        <v>-24.65</v>
      </c>
      <c r="T22767">
        <v>0.1</v>
      </c>
      <c r="U22767" t="s">
        <v>2311</v>
      </c>
      <c r="V22767">
        <v>1</v>
      </c>
      <c r="W22767" t="s">
        <v>2573</v>
      </c>
    </row>
    <row r="22768" spans="1:23" x14ac:dyDescent="0.3">
      <c r="A22768">
        <v>30489</v>
      </c>
      <c r="B22768" s="15" t="s">
        <v>2109</v>
      </c>
      <c r="C22768" t="str">
        <f>_xlfn.XLOOKUP($B22768, STANDARDS!$A:$A, STANDARDS!$B:$B,,0,2)</f>
        <v>Unknown Jurassic Fossils, UK</v>
      </c>
      <c r="D22768" t="s">
        <v>2158</v>
      </c>
      <c r="E22768" t="s">
        <v>2175</v>
      </c>
      <c r="J22768" cm="1">
        <f t="array" ref="J22768:L22768">_xlfn.XLOOKUP($C22768, AGE!$A:$A,AGE!$B:$D,,0,2)</f>
        <v>191</v>
      </c>
      <c r="K22768">
        <v>9.9</v>
      </c>
      <c r="L22768" t="str">
        <v xml:space="preserve">GSA 2018 </v>
      </c>
      <c r="M22768" t="s">
        <v>2495</v>
      </c>
      <c r="P22768" t="s">
        <v>2342</v>
      </c>
      <c r="Q22768">
        <v>3.26</v>
      </c>
      <c r="R22768">
        <v>0.1</v>
      </c>
      <c r="U22768" t="s">
        <v>1308</v>
      </c>
      <c r="V22768">
        <v>1</v>
      </c>
      <c r="W22768" t="s">
        <v>2573</v>
      </c>
    </row>
    <row r="22769" spans="1:23" x14ac:dyDescent="0.3">
      <c r="A22769">
        <v>30490</v>
      </c>
      <c r="B22769" s="15" t="s">
        <v>2109</v>
      </c>
      <c r="C22769" t="str">
        <f>_xlfn.XLOOKUP($B22769, STANDARDS!$A:$A, STANDARDS!$B:$B,,0,2)</f>
        <v>Unknown Jurassic Fossils, UK</v>
      </c>
      <c r="D22769" t="s">
        <v>2158</v>
      </c>
      <c r="E22769" t="s">
        <v>2175</v>
      </c>
      <c r="J22769" cm="1">
        <f t="array" ref="J22769:L22769">_xlfn.XLOOKUP($C22769, AGE!$A:$A,AGE!$B:$D,,0,2)</f>
        <v>191</v>
      </c>
      <c r="K22769">
        <v>9.9</v>
      </c>
      <c r="L22769" t="str">
        <v xml:space="preserve">GSA 2018 </v>
      </c>
      <c r="M22769" t="s">
        <v>2495</v>
      </c>
      <c r="P22769" t="s">
        <v>2342</v>
      </c>
      <c r="Q22769">
        <v>0.67</v>
      </c>
      <c r="R22769">
        <v>0.1</v>
      </c>
      <c r="U22769" t="s">
        <v>1308</v>
      </c>
      <c r="V22769">
        <v>1</v>
      </c>
      <c r="W22769" t="s">
        <v>2573</v>
      </c>
    </row>
    <row r="22770" spans="1:23" x14ac:dyDescent="0.3">
      <c r="A22770">
        <v>30491</v>
      </c>
      <c r="B22770" s="15" t="s">
        <v>2109</v>
      </c>
      <c r="C22770" t="str">
        <f>_xlfn.XLOOKUP($B22770, STANDARDS!$A:$A, STANDARDS!$B:$B,,0,2)</f>
        <v>Unknown Jurassic Fossils, UK</v>
      </c>
      <c r="D22770" t="s">
        <v>2158</v>
      </c>
      <c r="E22770" t="s">
        <v>2175</v>
      </c>
      <c r="J22770" cm="1">
        <f t="array" ref="J22770:L22770">_xlfn.XLOOKUP($C22770, AGE!$A:$A,AGE!$B:$D,,0,2)</f>
        <v>191</v>
      </c>
      <c r="K22770">
        <v>9.9</v>
      </c>
      <c r="L22770" t="str">
        <v xml:space="preserve">GSA 2018 </v>
      </c>
      <c r="M22770" t="s">
        <v>2495</v>
      </c>
      <c r="P22770" t="s">
        <v>2342</v>
      </c>
      <c r="Q22770">
        <v>1.56</v>
      </c>
      <c r="R22770">
        <v>0.1</v>
      </c>
      <c r="U22770" t="s">
        <v>1308</v>
      </c>
      <c r="V22770">
        <v>1</v>
      </c>
      <c r="W22770" t="s">
        <v>2573</v>
      </c>
    </row>
    <row r="22771" spans="1:23" x14ac:dyDescent="0.3">
      <c r="A22771">
        <v>30492</v>
      </c>
      <c r="B22771" s="15" t="s">
        <v>2109</v>
      </c>
      <c r="C22771" t="str">
        <f>_xlfn.XLOOKUP($B22771, STANDARDS!$A:$A, STANDARDS!$B:$B,,0,2)</f>
        <v>Unknown Jurassic Fossils, UK</v>
      </c>
      <c r="D22771" t="s">
        <v>2158</v>
      </c>
      <c r="E22771" t="s">
        <v>2175</v>
      </c>
      <c r="J22771" cm="1">
        <f t="array" ref="J22771:L22771">_xlfn.XLOOKUP($C22771, AGE!$A:$A,AGE!$B:$D,,0,2)</f>
        <v>191</v>
      </c>
      <c r="K22771">
        <v>9.9</v>
      </c>
      <c r="L22771" t="str">
        <v xml:space="preserve">GSA 2018 </v>
      </c>
      <c r="M22771" t="s">
        <v>2495</v>
      </c>
      <c r="P22771" t="s">
        <v>2342</v>
      </c>
      <c r="Q22771">
        <v>2.54</v>
      </c>
      <c r="R22771">
        <v>0.1</v>
      </c>
      <c r="U22771" t="s">
        <v>1308</v>
      </c>
      <c r="V22771">
        <v>1</v>
      </c>
      <c r="W22771" t="s">
        <v>2573</v>
      </c>
    </row>
    <row r="22772" spans="1:23" x14ac:dyDescent="0.3">
      <c r="A22772">
        <v>30493</v>
      </c>
      <c r="B22772" s="15" t="s">
        <v>2109</v>
      </c>
      <c r="C22772" t="str">
        <f>_xlfn.XLOOKUP($B22772, STANDARDS!$A:$A, STANDARDS!$B:$B,,0,2)</f>
        <v>Unknown Jurassic Fossils, UK</v>
      </c>
      <c r="D22772" t="s">
        <v>2158</v>
      </c>
      <c r="E22772" t="s">
        <v>2175</v>
      </c>
      <c r="J22772" cm="1">
        <f t="array" ref="J22772:L22772">_xlfn.XLOOKUP($C22772, AGE!$A:$A,AGE!$B:$D,,0,2)</f>
        <v>191</v>
      </c>
      <c r="K22772">
        <v>9.9</v>
      </c>
      <c r="L22772" t="str">
        <v xml:space="preserve">GSA 2018 </v>
      </c>
      <c r="M22772" t="s">
        <v>2499</v>
      </c>
      <c r="P22772" t="s">
        <v>2342</v>
      </c>
      <c r="Q22772">
        <v>1.0900000000000001</v>
      </c>
      <c r="R22772">
        <v>0.1</v>
      </c>
      <c r="U22772" t="s">
        <v>1308</v>
      </c>
      <c r="V22772">
        <v>1</v>
      </c>
      <c r="W22772" t="s">
        <v>2573</v>
      </c>
    </row>
    <row r="22773" spans="1:23" x14ac:dyDescent="0.3">
      <c r="A22773">
        <v>30494</v>
      </c>
      <c r="B22773" s="15" t="s">
        <v>2109</v>
      </c>
      <c r="C22773" t="str">
        <f>_xlfn.XLOOKUP($B22773, STANDARDS!$A:$A, STANDARDS!$B:$B,,0,2)</f>
        <v>Unknown Jurassic Fossils, UK</v>
      </c>
      <c r="D22773" t="s">
        <v>2158</v>
      </c>
      <c r="E22773" t="s">
        <v>2175</v>
      </c>
      <c r="J22773" cm="1">
        <f t="array" ref="J22773:L22773">_xlfn.XLOOKUP($C22773, AGE!$A:$A,AGE!$B:$D,,0,2)</f>
        <v>191</v>
      </c>
      <c r="K22773">
        <v>9.9</v>
      </c>
      <c r="L22773" t="str">
        <v xml:space="preserve">GSA 2018 </v>
      </c>
      <c r="M22773" t="s">
        <v>2494</v>
      </c>
      <c r="P22773" t="s">
        <v>2342</v>
      </c>
      <c r="Q22773">
        <v>2.41</v>
      </c>
      <c r="R22773">
        <v>0.1</v>
      </c>
      <c r="U22773" t="s">
        <v>1308</v>
      </c>
      <c r="V22773">
        <v>1</v>
      </c>
      <c r="W22773" t="s">
        <v>2573</v>
      </c>
    </row>
    <row r="22774" spans="1:23" x14ac:dyDescent="0.3">
      <c r="A22774">
        <v>30495</v>
      </c>
      <c r="B22774" s="15" t="s">
        <v>2109</v>
      </c>
      <c r="C22774" t="str">
        <f>_xlfn.XLOOKUP($B22774, STANDARDS!$A:$A, STANDARDS!$B:$B,,0,2)</f>
        <v>Unknown Jurassic Fossils, UK</v>
      </c>
      <c r="D22774" t="s">
        <v>2158</v>
      </c>
      <c r="E22774" t="s">
        <v>2175</v>
      </c>
      <c r="J22774" cm="1">
        <f t="array" ref="J22774:L22774">_xlfn.XLOOKUP($C22774, AGE!$A:$A,AGE!$B:$D,,0,2)</f>
        <v>191</v>
      </c>
      <c r="K22774">
        <v>9.9</v>
      </c>
      <c r="L22774" t="str">
        <v xml:space="preserve">GSA 2018 </v>
      </c>
      <c r="M22774" t="s">
        <v>2495</v>
      </c>
      <c r="P22774" t="s">
        <v>2342</v>
      </c>
      <c r="Q22774">
        <v>2.34</v>
      </c>
      <c r="R22774">
        <v>0.1</v>
      </c>
      <c r="U22774" t="s">
        <v>1308</v>
      </c>
      <c r="V22774">
        <v>1</v>
      </c>
      <c r="W22774" t="s">
        <v>2573</v>
      </c>
    </row>
    <row r="22775" spans="1:23" x14ac:dyDescent="0.3">
      <c r="A22775">
        <v>30496</v>
      </c>
      <c r="B22775" s="15" t="s">
        <v>2109</v>
      </c>
      <c r="C22775" t="str">
        <f>_xlfn.XLOOKUP($B22775, STANDARDS!$A:$A, STANDARDS!$B:$B,,0,2)</f>
        <v>Unknown Jurassic Fossils, UK</v>
      </c>
      <c r="D22775" t="s">
        <v>2158</v>
      </c>
      <c r="E22775" t="s">
        <v>2175</v>
      </c>
      <c r="J22775" cm="1">
        <f t="array" ref="J22775:L22775">_xlfn.XLOOKUP($C22775, AGE!$A:$A,AGE!$B:$D,,0,2)</f>
        <v>191</v>
      </c>
      <c r="K22775">
        <v>9.9</v>
      </c>
      <c r="L22775" t="str">
        <v xml:space="preserve">GSA 2018 </v>
      </c>
      <c r="M22775" t="s">
        <v>2494</v>
      </c>
      <c r="P22775" t="s">
        <v>2342</v>
      </c>
      <c r="Q22775">
        <v>2.12</v>
      </c>
      <c r="R22775">
        <v>0.1</v>
      </c>
      <c r="U22775" t="s">
        <v>1308</v>
      </c>
      <c r="V22775">
        <v>1</v>
      </c>
      <c r="W22775" t="s">
        <v>2573</v>
      </c>
    </row>
    <row r="22776" spans="1:23" x14ac:dyDescent="0.3">
      <c r="A22776">
        <v>30497</v>
      </c>
      <c r="B22776" s="15" t="s">
        <v>2109</v>
      </c>
      <c r="C22776" t="str">
        <f>_xlfn.XLOOKUP($B22776, STANDARDS!$A:$A, STANDARDS!$B:$B,,0,2)</f>
        <v>Unknown Jurassic Fossils, UK</v>
      </c>
      <c r="D22776" t="s">
        <v>2158</v>
      </c>
      <c r="E22776" t="s">
        <v>2175</v>
      </c>
      <c r="J22776" cm="1">
        <f t="array" ref="J22776:L22776">_xlfn.XLOOKUP($C22776, AGE!$A:$A,AGE!$B:$D,,0,2)</f>
        <v>191</v>
      </c>
      <c r="K22776">
        <v>9.9</v>
      </c>
      <c r="L22776" t="str">
        <v xml:space="preserve">GSA 2018 </v>
      </c>
      <c r="M22776" t="s">
        <v>2494</v>
      </c>
      <c r="P22776" t="s">
        <v>2342</v>
      </c>
      <c r="Q22776">
        <v>2.78</v>
      </c>
      <c r="R22776">
        <v>0.1</v>
      </c>
      <c r="U22776" t="s">
        <v>1308</v>
      </c>
      <c r="V22776">
        <v>1</v>
      </c>
      <c r="W22776" t="s">
        <v>2573</v>
      </c>
    </row>
    <row r="22777" spans="1:23" x14ac:dyDescent="0.3">
      <c r="A22777">
        <v>30498</v>
      </c>
      <c r="B22777" s="15" t="s">
        <v>2109</v>
      </c>
      <c r="C22777" t="str">
        <f>_xlfn.XLOOKUP($B22777, STANDARDS!$A:$A, STANDARDS!$B:$B,,0,2)</f>
        <v>Unknown Jurassic Fossils, UK</v>
      </c>
      <c r="D22777" t="s">
        <v>2158</v>
      </c>
      <c r="E22777" t="s">
        <v>2175</v>
      </c>
      <c r="J22777" cm="1">
        <f t="array" ref="J22777:L22777">_xlfn.XLOOKUP($C22777, AGE!$A:$A,AGE!$B:$D,,0,2)</f>
        <v>191</v>
      </c>
      <c r="K22777">
        <v>9.9</v>
      </c>
      <c r="L22777" t="str">
        <v xml:space="preserve">GSA 2018 </v>
      </c>
      <c r="M22777" t="s">
        <v>2494</v>
      </c>
      <c r="P22777" t="s">
        <v>2342</v>
      </c>
      <c r="Q22777">
        <v>3.02</v>
      </c>
      <c r="R22777">
        <v>0.1</v>
      </c>
      <c r="U22777" t="s">
        <v>1308</v>
      </c>
      <c r="V22777">
        <v>1</v>
      </c>
      <c r="W22777" t="s">
        <v>2573</v>
      </c>
    </row>
    <row r="22778" spans="1:23" x14ac:dyDescent="0.3">
      <c r="A22778">
        <v>30499</v>
      </c>
      <c r="B22778" s="15" t="s">
        <v>2109</v>
      </c>
      <c r="C22778" t="str">
        <f>_xlfn.XLOOKUP($B22778, STANDARDS!$A:$A, STANDARDS!$B:$B,,0,2)</f>
        <v>Unknown Jurassic Fossils, UK</v>
      </c>
      <c r="D22778" t="s">
        <v>2158</v>
      </c>
      <c r="E22778" t="s">
        <v>2175</v>
      </c>
      <c r="J22778" cm="1">
        <f t="array" ref="J22778:L22778">_xlfn.XLOOKUP($C22778, AGE!$A:$A,AGE!$B:$D,,0,2)</f>
        <v>191</v>
      </c>
      <c r="K22778">
        <v>9.9</v>
      </c>
      <c r="L22778" t="str">
        <v xml:space="preserve">GSA 2018 </v>
      </c>
      <c r="M22778" t="s">
        <v>2494</v>
      </c>
      <c r="P22778" t="s">
        <v>2342</v>
      </c>
      <c r="Q22778">
        <v>2.0099999999999998</v>
      </c>
      <c r="R22778">
        <v>0.1</v>
      </c>
      <c r="U22778" t="s">
        <v>1308</v>
      </c>
      <c r="V22778">
        <v>1</v>
      </c>
      <c r="W22778" t="s">
        <v>2573</v>
      </c>
    </row>
    <row r="22779" spans="1:23" x14ac:dyDescent="0.3">
      <c r="A22779">
        <v>30500</v>
      </c>
      <c r="B22779" s="15" t="s">
        <v>2109</v>
      </c>
      <c r="C22779" t="str">
        <f>_xlfn.XLOOKUP($B22779, STANDARDS!$A:$A, STANDARDS!$B:$B,,0,2)</f>
        <v>Unknown Jurassic Fossils, UK</v>
      </c>
      <c r="D22779" t="s">
        <v>2158</v>
      </c>
      <c r="E22779" t="s">
        <v>2175</v>
      </c>
      <c r="J22779" cm="1">
        <f t="array" ref="J22779:L22779">_xlfn.XLOOKUP($C22779, AGE!$A:$A,AGE!$B:$D,,0,2)</f>
        <v>191</v>
      </c>
      <c r="K22779">
        <v>9.9</v>
      </c>
      <c r="L22779" t="str">
        <v xml:space="preserve">GSA 2018 </v>
      </c>
      <c r="M22779" t="s">
        <v>2311</v>
      </c>
      <c r="P22779" t="s">
        <v>2342</v>
      </c>
      <c r="S22779">
        <v>-23.34</v>
      </c>
      <c r="T22779">
        <v>0.1</v>
      </c>
      <c r="U22779" t="s">
        <v>2311</v>
      </c>
      <c r="V22779">
        <v>1</v>
      </c>
      <c r="W22779" t="s">
        <v>2573</v>
      </c>
    </row>
    <row r="22780" spans="1:23" x14ac:dyDescent="0.3">
      <c r="A22780">
        <v>30501</v>
      </c>
      <c r="B22780" s="15" t="s">
        <v>2109</v>
      </c>
      <c r="C22780" t="str">
        <f>_xlfn.XLOOKUP($B22780, STANDARDS!$A:$A, STANDARDS!$B:$B,,0,2)</f>
        <v>Unknown Jurassic Fossils, UK</v>
      </c>
      <c r="D22780" t="s">
        <v>2158</v>
      </c>
      <c r="E22780" t="s">
        <v>2175</v>
      </c>
      <c r="J22780" cm="1">
        <f t="array" ref="J22780:L22780">_xlfn.XLOOKUP($C22780, AGE!$A:$A,AGE!$B:$D,,0,2)</f>
        <v>191</v>
      </c>
      <c r="K22780">
        <v>9.9</v>
      </c>
      <c r="L22780" t="str">
        <v xml:space="preserve">GSA 2018 </v>
      </c>
      <c r="M22780" t="s">
        <v>2495</v>
      </c>
      <c r="P22780" t="s">
        <v>2342</v>
      </c>
      <c r="Q22780">
        <v>1.99</v>
      </c>
      <c r="R22780">
        <v>0.1</v>
      </c>
      <c r="U22780" t="s">
        <v>1308</v>
      </c>
      <c r="V22780">
        <v>1</v>
      </c>
      <c r="W22780" t="s">
        <v>2573</v>
      </c>
    </row>
    <row r="22781" spans="1:23" x14ac:dyDescent="0.3">
      <c r="A22781">
        <v>30502</v>
      </c>
      <c r="B22781" s="15" t="s">
        <v>2109</v>
      </c>
      <c r="C22781" t="str">
        <f>_xlfn.XLOOKUP($B22781, STANDARDS!$A:$A, STANDARDS!$B:$B,,0,2)</f>
        <v>Unknown Jurassic Fossils, UK</v>
      </c>
      <c r="D22781" t="s">
        <v>2158</v>
      </c>
      <c r="E22781" t="s">
        <v>2175</v>
      </c>
      <c r="J22781" cm="1">
        <f t="array" ref="J22781:L22781">_xlfn.XLOOKUP($C22781, AGE!$A:$A,AGE!$B:$D,,0,2)</f>
        <v>191</v>
      </c>
      <c r="K22781">
        <v>9.9</v>
      </c>
      <c r="L22781" t="str">
        <v xml:space="preserve">GSA 2018 </v>
      </c>
      <c r="M22781" t="s">
        <v>2494</v>
      </c>
      <c r="P22781" t="s">
        <v>2342</v>
      </c>
      <c r="Q22781">
        <v>2.6</v>
      </c>
      <c r="R22781">
        <v>0.1</v>
      </c>
      <c r="U22781" t="s">
        <v>1308</v>
      </c>
      <c r="V22781">
        <v>1</v>
      </c>
      <c r="W22781" t="s">
        <v>2573</v>
      </c>
    </row>
    <row r="22782" spans="1:23" x14ac:dyDescent="0.3">
      <c r="A22782">
        <v>30503</v>
      </c>
      <c r="B22782" s="15" t="s">
        <v>2109</v>
      </c>
      <c r="C22782" t="str">
        <f>_xlfn.XLOOKUP($B22782, STANDARDS!$A:$A, STANDARDS!$B:$B,,0,2)</f>
        <v>Unknown Jurassic Fossils, UK</v>
      </c>
      <c r="D22782" t="s">
        <v>2158</v>
      </c>
      <c r="E22782" t="s">
        <v>2175</v>
      </c>
      <c r="J22782" cm="1">
        <f t="array" ref="J22782:L22782">_xlfn.XLOOKUP($C22782, AGE!$A:$A,AGE!$B:$D,,0,2)</f>
        <v>191</v>
      </c>
      <c r="K22782">
        <v>9.9</v>
      </c>
      <c r="L22782" t="str">
        <v xml:space="preserve">GSA 2018 </v>
      </c>
      <c r="M22782" t="s">
        <v>2494</v>
      </c>
      <c r="P22782" t="s">
        <v>2342</v>
      </c>
      <c r="Q22782">
        <v>2.59</v>
      </c>
      <c r="R22782">
        <v>0.1</v>
      </c>
      <c r="U22782" t="s">
        <v>1308</v>
      </c>
      <c r="V22782">
        <v>1</v>
      </c>
      <c r="W22782" t="s">
        <v>2573</v>
      </c>
    </row>
    <row r="22783" spans="1:23" x14ac:dyDescent="0.3">
      <c r="A22783">
        <v>30504</v>
      </c>
      <c r="B22783" s="15" t="s">
        <v>2109</v>
      </c>
      <c r="C22783" t="str">
        <f>_xlfn.XLOOKUP($B22783, STANDARDS!$A:$A, STANDARDS!$B:$B,,0,2)</f>
        <v>Unknown Jurassic Fossils, UK</v>
      </c>
      <c r="D22783" t="s">
        <v>2158</v>
      </c>
      <c r="E22783" t="s">
        <v>2175</v>
      </c>
      <c r="J22783" cm="1">
        <f t="array" ref="J22783:L22783">_xlfn.XLOOKUP($C22783, AGE!$A:$A,AGE!$B:$D,,0,2)</f>
        <v>191</v>
      </c>
      <c r="K22783">
        <v>9.9</v>
      </c>
      <c r="L22783" t="str">
        <v xml:space="preserve">GSA 2018 </v>
      </c>
      <c r="M22783" t="s">
        <v>2494</v>
      </c>
      <c r="P22783" t="s">
        <v>2342</v>
      </c>
      <c r="Q22783">
        <v>3.09</v>
      </c>
      <c r="R22783">
        <v>0.1</v>
      </c>
      <c r="U22783" t="s">
        <v>1308</v>
      </c>
      <c r="V22783">
        <v>1</v>
      </c>
      <c r="W22783" t="s">
        <v>2573</v>
      </c>
    </row>
    <row r="22784" spans="1:23" x14ac:dyDescent="0.3">
      <c r="A22784">
        <v>30505</v>
      </c>
      <c r="B22784" s="15" t="s">
        <v>2109</v>
      </c>
      <c r="C22784" t="str">
        <f>_xlfn.XLOOKUP($B22784, STANDARDS!$A:$A, STANDARDS!$B:$B,,0,2)</f>
        <v>Unknown Jurassic Fossils, UK</v>
      </c>
      <c r="D22784" t="s">
        <v>2158</v>
      </c>
      <c r="E22784" t="s">
        <v>2175</v>
      </c>
      <c r="J22784" cm="1">
        <f t="array" ref="J22784:L22784">_xlfn.XLOOKUP($C22784, AGE!$A:$A,AGE!$B:$D,,0,2)</f>
        <v>191</v>
      </c>
      <c r="K22784">
        <v>9.9</v>
      </c>
      <c r="L22784" t="str">
        <v xml:space="preserve">GSA 2018 </v>
      </c>
      <c r="M22784" t="s">
        <v>2311</v>
      </c>
      <c r="P22784" t="s">
        <v>2342</v>
      </c>
      <c r="S22784">
        <v>-26.04</v>
      </c>
      <c r="T22784">
        <v>0.1</v>
      </c>
      <c r="U22784" t="s">
        <v>2311</v>
      </c>
      <c r="V22784">
        <v>1</v>
      </c>
      <c r="W22784" t="s">
        <v>2573</v>
      </c>
    </row>
    <row r="22785" spans="1:23" x14ac:dyDescent="0.3">
      <c r="A22785">
        <v>30506</v>
      </c>
      <c r="B22785" s="15" t="s">
        <v>2109</v>
      </c>
      <c r="C22785" t="str">
        <f>_xlfn.XLOOKUP($B22785, STANDARDS!$A:$A, STANDARDS!$B:$B,,0,2)</f>
        <v>Unknown Jurassic Fossils, UK</v>
      </c>
      <c r="D22785" t="s">
        <v>2158</v>
      </c>
      <c r="E22785" t="s">
        <v>2175</v>
      </c>
      <c r="J22785" cm="1">
        <f t="array" ref="J22785:L22785">_xlfn.XLOOKUP($C22785, AGE!$A:$A,AGE!$B:$D,,0,2)</f>
        <v>191</v>
      </c>
      <c r="K22785">
        <v>9.9</v>
      </c>
      <c r="L22785" t="str">
        <v xml:space="preserve">GSA 2018 </v>
      </c>
      <c r="M22785" t="s">
        <v>2494</v>
      </c>
      <c r="P22785" t="s">
        <v>2342</v>
      </c>
      <c r="Q22785">
        <v>2.93</v>
      </c>
      <c r="R22785">
        <v>0.1</v>
      </c>
      <c r="U22785" t="s">
        <v>1308</v>
      </c>
      <c r="V22785">
        <v>1</v>
      </c>
      <c r="W22785" t="s">
        <v>2573</v>
      </c>
    </row>
    <row r="22786" spans="1:23" x14ac:dyDescent="0.3">
      <c r="A22786">
        <v>30507</v>
      </c>
      <c r="B22786" s="15" t="s">
        <v>2109</v>
      </c>
      <c r="C22786" t="str">
        <f>_xlfn.XLOOKUP($B22786, STANDARDS!$A:$A, STANDARDS!$B:$B,,0,2)</f>
        <v>Unknown Jurassic Fossils, UK</v>
      </c>
      <c r="D22786" t="s">
        <v>2158</v>
      </c>
      <c r="E22786" t="s">
        <v>2175</v>
      </c>
      <c r="J22786" cm="1">
        <f t="array" ref="J22786:L22786">_xlfn.XLOOKUP($C22786, AGE!$A:$A,AGE!$B:$D,,0,2)</f>
        <v>191</v>
      </c>
      <c r="K22786">
        <v>9.9</v>
      </c>
      <c r="L22786" t="str">
        <v xml:space="preserve">GSA 2018 </v>
      </c>
      <c r="M22786" t="s">
        <v>2494</v>
      </c>
      <c r="P22786" t="s">
        <v>2342</v>
      </c>
      <c r="Q22786">
        <v>3.06</v>
      </c>
      <c r="R22786">
        <v>0.1</v>
      </c>
      <c r="U22786" t="s">
        <v>1308</v>
      </c>
      <c r="V22786">
        <v>1</v>
      </c>
      <c r="W22786" t="s">
        <v>2573</v>
      </c>
    </row>
    <row r="22787" spans="1:23" x14ac:dyDescent="0.3">
      <c r="A22787">
        <v>30508</v>
      </c>
      <c r="B22787" s="15" t="s">
        <v>2109</v>
      </c>
      <c r="C22787" t="str">
        <f>_xlfn.XLOOKUP($B22787, STANDARDS!$A:$A, STANDARDS!$B:$B,,0,2)</f>
        <v>Unknown Jurassic Fossils, UK</v>
      </c>
      <c r="D22787" t="s">
        <v>2158</v>
      </c>
      <c r="E22787" t="s">
        <v>2175</v>
      </c>
      <c r="J22787" cm="1">
        <f t="array" ref="J22787:L22787">_xlfn.XLOOKUP($C22787, AGE!$A:$A,AGE!$B:$D,,0,2)</f>
        <v>191</v>
      </c>
      <c r="K22787">
        <v>9.9</v>
      </c>
      <c r="L22787" t="str">
        <v xml:space="preserve">GSA 2018 </v>
      </c>
      <c r="M22787" t="s">
        <v>2494</v>
      </c>
      <c r="P22787" t="s">
        <v>2342</v>
      </c>
      <c r="Q22787">
        <v>2.5099999999999998</v>
      </c>
      <c r="R22787">
        <v>0.1</v>
      </c>
      <c r="U22787" t="s">
        <v>1308</v>
      </c>
      <c r="V22787">
        <v>1</v>
      </c>
      <c r="W22787" t="s">
        <v>2573</v>
      </c>
    </row>
    <row r="22788" spans="1:23" x14ac:dyDescent="0.3">
      <c r="A22788">
        <v>30509</v>
      </c>
      <c r="B22788" s="15" t="s">
        <v>2109</v>
      </c>
      <c r="C22788" t="str">
        <f>_xlfn.XLOOKUP($B22788, STANDARDS!$A:$A, STANDARDS!$B:$B,,0,2)</f>
        <v>Unknown Jurassic Fossils, UK</v>
      </c>
      <c r="D22788" t="s">
        <v>2158</v>
      </c>
      <c r="E22788" t="s">
        <v>2175</v>
      </c>
      <c r="J22788" cm="1">
        <f t="array" ref="J22788:L22788">_xlfn.XLOOKUP($C22788, AGE!$A:$A,AGE!$B:$D,,0,2)</f>
        <v>191</v>
      </c>
      <c r="K22788">
        <v>9.9</v>
      </c>
      <c r="L22788" t="str">
        <v xml:space="preserve">GSA 2018 </v>
      </c>
      <c r="M22788" t="s">
        <v>2311</v>
      </c>
      <c r="P22788" t="s">
        <v>2342</v>
      </c>
      <c r="S22788">
        <v>-24.62</v>
      </c>
      <c r="T22788">
        <v>0.1</v>
      </c>
      <c r="U22788" t="s">
        <v>2311</v>
      </c>
      <c r="V22788">
        <v>1</v>
      </c>
      <c r="W22788" t="s">
        <v>2573</v>
      </c>
    </row>
    <row r="22789" spans="1:23" x14ac:dyDescent="0.3">
      <c r="A22789">
        <v>30510</v>
      </c>
      <c r="B22789" s="15" t="s">
        <v>2109</v>
      </c>
      <c r="C22789" t="str">
        <f>_xlfn.XLOOKUP($B22789, STANDARDS!$A:$A, STANDARDS!$B:$B,,0,2)</f>
        <v>Unknown Jurassic Fossils, UK</v>
      </c>
      <c r="D22789" t="s">
        <v>2158</v>
      </c>
      <c r="E22789" t="s">
        <v>2175</v>
      </c>
      <c r="J22789" cm="1">
        <f t="array" ref="J22789:L22789">_xlfn.XLOOKUP($C22789, AGE!$A:$A,AGE!$B:$D,,0,2)</f>
        <v>191</v>
      </c>
      <c r="K22789">
        <v>9.9</v>
      </c>
      <c r="L22789" t="str">
        <v xml:space="preserve">GSA 2018 </v>
      </c>
      <c r="M22789" t="s">
        <v>2311</v>
      </c>
      <c r="P22789" t="s">
        <v>2342</v>
      </c>
      <c r="S22789">
        <v>-25.22</v>
      </c>
      <c r="T22789">
        <v>0.1</v>
      </c>
      <c r="U22789" t="s">
        <v>2311</v>
      </c>
      <c r="V22789">
        <v>1</v>
      </c>
      <c r="W22789" t="s">
        <v>2573</v>
      </c>
    </row>
    <row r="22790" spans="1:23" x14ac:dyDescent="0.3">
      <c r="A22790">
        <v>30511</v>
      </c>
      <c r="B22790" s="15" t="s">
        <v>2109</v>
      </c>
      <c r="C22790" t="str">
        <f>_xlfn.XLOOKUP($B22790, STANDARDS!$A:$A, STANDARDS!$B:$B,,0,2)</f>
        <v>Unknown Jurassic Fossils, UK</v>
      </c>
      <c r="D22790" t="s">
        <v>2158</v>
      </c>
      <c r="E22790" t="s">
        <v>2175</v>
      </c>
      <c r="J22790" cm="1">
        <f t="array" ref="J22790:L22790">_xlfn.XLOOKUP($C22790, AGE!$A:$A,AGE!$B:$D,,0,2)</f>
        <v>191</v>
      </c>
      <c r="K22790">
        <v>9.9</v>
      </c>
      <c r="L22790" t="str">
        <v xml:space="preserve">GSA 2018 </v>
      </c>
      <c r="M22790" t="s">
        <v>2494</v>
      </c>
      <c r="P22790" t="s">
        <v>2342</v>
      </c>
      <c r="Q22790">
        <v>2.44</v>
      </c>
      <c r="R22790">
        <v>0.1</v>
      </c>
      <c r="U22790" t="s">
        <v>1308</v>
      </c>
      <c r="V22790">
        <v>1</v>
      </c>
      <c r="W22790" t="s">
        <v>2573</v>
      </c>
    </row>
    <row r="22791" spans="1:23" x14ac:dyDescent="0.3">
      <c r="A22791">
        <v>30512</v>
      </c>
      <c r="B22791" s="15" t="s">
        <v>2109</v>
      </c>
      <c r="C22791" t="str">
        <f>_xlfn.XLOOKUP($B22791, STANDARDS!$A:$A, STANDARDS!$B:$B,,0,2)</f>
        <v>Unknown Jurassic Fossils, UK</v>
      </c>
      <c r="D22791" t="s">
        <v>2158</v>
      </c>
      <c r="E22791" t="s">
        <v>2175</v>
      </c>
      <c r="J22791" cm="1">
        <f t="array" ref="J22791:L22791">_xlfn.XLOOKUP($C22791, AGE!$A:$A,AGE!$B:$D,,0,2)</f>
        <v>191</v>
      </c>
      <c r="K22791">
        <v>9.9</v>
      </c>
      <c r="L22791" t="str">
        <v xml:space="preserve">GSA 2018 </v>
      </c>
      <c r="M22791" t="s">
        <v>2494</v>
      </c>
      <c r="P22791" t="s">
        <v>2342</v>
      </c>
      <c r="Q22791">
        <v>2.35</v>
      </c>
      <c r="R22791">
        <v>0.1</v>
      </c>
      <c r="U22791" t="s">
        <v>1308</v>
      </c>
      <c r="V22791">
        <v>1</v>
      </c>
      <c r="W22791" t="s">
        <v>2573</v>
      </c>
    </row>
    <row r="22792" spans="1:23" x14ac:dyDescent="0.3">
      <c r="A22792">
        <v>30513</v>
      </c>
      <c r="B22792" s="15" t="s">
        <v>2109</v>
      </c>
      <c r="C22792" t="str">
        <f>_xlfn.XLOOKUP($B22792, STANDARDS!$A:$A, STANDARDS!$B:$B,,0,2)</f>
        <v>Unknown Jurassic Fossils, UK</v>
      </c>
      <c r="D22792" t="s">
        <v>2158</v>
      </c>
      <c r="E22792" t="s">
        <v>2175</v>
      </c>
      <c r="J22792" cm="1">
        <f t="array" ref="J22792:L22792">_xlfn.XLOOKUP($C22792, AGE!$A:$A,AGE!$B:$D,,0,2)</f>
        <v>191</v>
      </c>
      <c r="K22792">
        <v>9.9</v>
      </c>
      <c r="L22792" t="str">
        <v xml:space="preserve">GSA 2018 </v>
      </c>
      <c r="M22792" t="s">
        <v>2311</v>
      </c>
      <c r="P22792" t="s">
        <v>2342</v>
      </c>
      <c r="S22792">
        <v>-25.33</v>
      </c>
      <c r="T22792">
        <v>0.1</v>
      </c>
      <c r="U22792" t="s">
        <v>2311</v>
      </c>
      <c r="V22792">
        <v>1</v>
      </c>
      <c r="W22792" t="s">
        <v>2573</v>
      </c>
    </row>
    <row r="22793" spans="1:23" x14ac:dyDescent="0.3">
      <c r="A22793">
        <v>30514</v>
      </c>
      <c r="B22793" s="15" t="s">
        <v>2109</v>
      </c>
      <c r="C22793" t="str">
        <f>_xlfn.XLOOKUP($B22793, STANDARDS!$A:$A, STANDARDS!$B:$B,,0,2)</f>
        <v>Unknown Jurassic Fossils, UK</v>
      </c>
      <c r="D22793" t="s">
        <v>2158</v>
      </c>
      <c r="E22793" t="s">
        <v>2175</v>
      </c>
      <c r="J22793" cm="1">
        <f t="array" ref="J22793:L22793">_xlfn.XLOOKUP($C22793, AGE!$A:$A,AGE!$B:$D,,0,2)</f>
        <v>191</v>
      </c>
      <c r="K22793">
        <v>9.9</v>
      </c>
      <c r="L22793" t="str">
        <v xml:space="preserve">GSA 2018 </v>
      </c>
      <c r="M22793" t="s">
        <v>2311</v>
      </c>
      <c r="P22793" t="s">
        <v>2342</v>
      </c>
      <c r="S22793">
        <v>-25.23</v>
      </c>
      <c r="T22793">
        <v>0.1</v>
      </c>
      <c r="U22793" t="s">
        <v>2311</v>
      </c>
      <c r="V22793">
        <v>1</v>
      </c>
      <c r="W22793" t="s">
        <v>2573</v>
      </c>
    </row>
    <row r="22794" spans="1:23" x14ac:dyDescent="0.3">
      <c r="A22794">
        <v>30515</v>
      </c>
      <c r="B22794" s="15" t="s">
        <v>2109</v>
      </c>
      <c r="C22794" t="str">
        <f>_xlfn.XLOOKUP($B22794, STANDARDS!$A:$A, STANDARDS!$B:$B,,0,2)</f>
        <v>Unknown Jurassic Fossils, UK</v>
      </c>
      <c r="D22794" t="s">
        <v>2158</v>
      </c>
      <c r="E22794" t="s">
        <v>2175</v>
      </c>
      <c r="J22794" cm="1">
        <f t="array" ref="J22794:L22794">_xlfn.XLOOKUP($C22794, AGE!$A:$A,AGE!$B:$D,,0,2)</f>
        <v>191</v>
      </c>
      <c r="K22794">
        <v>9.9</v>
      </c>
      <c r="L22794" t="str">
        <v xml:space="preserve">GSA 2018 </v>
      </c>
      <c r="M22794" t="s">
        <v>2311</v>
      </c>
      <c r="P22794" t="s">
        <v>2342</v>
      </c>
      <c r="S22794">
        <v>-25.01</v>
      </c>
      <c r="T22794">
        <v>0.1</v>
      </c>
      <c r="U22794" t="s">
        <v>2311</v>
      </c>
      <c r="V22794">
        <v>1</v>
      </c>
      <c r="W22794" t="s">
        <v>2573</v>
      </c>
    </row>
    <row r="22795" spans="1:23" x14ac:dyDescent="0.3">
      <c r="A22795">
        <v>30516</v>
      </c>
      <c r="B22795" s="15" t="s">
        <v>2109</v>
      </c>
      <c r="C22795" t="str">
        <f>_xlfn.XLOOKUP($B22795, STANDARDS!$A:$A, STANDARDS!$B:$B,,0,2)</f>
        <v>Unknown Jurassic Fossils, UK</v>
      </c>
      <c r="D22795" t="s">
        <v>2158</v>
      </c>
      <c r="E22795" t="s">
        <v>2175</v>
      </c>
      <c r="J22795" cm="1">
        <f t="array" ref="J22795:L22795">_xlfn.XLOOKUP($C22795, AGE!$A:$A,AGE!$B:$D,,0,2)</f>
        <v>191</v>
      </c>
      <c r="K22795">
        <v>9.9</v>
      </c>
      <c r="L22795" t="str">
        <v xml:space="preserve">GSA 2018 </v>
      </c>
      <c r="M22795" t="s">
        <v>2311</v>
      </c>
      <c r="P22795" t="s">
        <v>2342</v>
      </c>
      <c r="S22795">
        <v>-24.61</v>
      </c>
      <c r="T22795">
        <v>0.1</v>
      </c>
      <c r="U22795" t="s">
        <v>2311</v>
      </c>
      <c r="V22795">
        <v>1</v>
      </c>
      <c r="W22795" t="s">
        <v>2573</v>
      </c>
    </row>
    <row r="22796" spans="1:23" x14ac:dyDescent="0.3">
      <c r="A22796">
        <v>30517</v>
      </c>
      <c r="B22796" s="15" t="s">
        <v>2109</v>
      </c>
      <c r="C22796" t="str">
        <f>_xlfn.XLOOKUP($B22796, STANDARDS!$A:$A, STANDARDS!$B:$B,,0,2)</f>
        <v>Unknown Jurassic Fossils, UK</v>
      </c>
      <c r="D22796" t="s">
        <v>2158</v>
      </c>
      <c r="E22796" t="s">
        <v>2175</v>
      </c>
      <c r="J22796" cm="1">
        <f t="array" ref="J22796:L22796">_xlfn.XLOOKUP($C22796, AGE!$A:$A,AGE!$B:$D,,0,2)</f>
        <v>191</v>
      </c>
      <c r="K22796">
        <v>9.9</v>
      </c>
      <c r="L22796" t="str">
        <v xml:space="preserve">GSA 2018 </v>
      </c>
      <c r="M22796" t="s">
        <v>2494</v>
      </c>
      <c r="P22796" t="s">
        <v>2342</v>
      </c>
      <c r="Q22796">
        <v>3.39</v>
      </c>
      <c r="R22796">
        <v>0.1</v>
      </c>
      <c r="U22796" t="s">
        <v>1308</v>
      </c>
      <c r="V22796">
        <v>1</v>
      </c>
      <c r="W22796" t="s">
        <v>2573</v>
      </c>
    </row>
    <row r="22797" spans="1:23" x14ac:dyDescent="0.3">
      <c r="A22797">
        <v>30518</v>
      </c>
      <c r="B22797" s="15" t="s">
        <v>2109</v>
      </c>
      <c r="C22797" t="str">
        <f>_xlfn.XLOOKUP($B22797, STANDARDS!$A:$A, STANDARDS!$B:$B,,0,2)</f>
        <v>Unknown Jurassic Fossils, UK</v>
      </c>
      <c r="D22797" t="s">
        <v>2158</v>
      </c>
      <c r="E22797" t="s">
        <v>2175</v>
      </c>
      <c r="J22797" cm="1">
        <f t="array" ref="J22797:L22797">_xlfn.XLOOKUP($C22797, AGE!$A:$A,AGE!$B:$D,,0,2)</f>
        <v>191</v>
      </c>
      <c r="K22797">
        <v>9.9</v>
      </c>
      <c r="L22797" t="str">
        <v xml:space="preserve">GSA 2018 </v>
      </c>
      <c r="M22797" t="s">
        <v>2311</v>
      </c>
      <c r="P22797" t="s">
        <v>2342</v>
      </c>
      <c r="S22797">
        <v>-24.84</v>
      </c>
      <c r="T22797">
        <v>0.1</v>
      </c>
      <c r="U22797" t="s">
        <v>2311</v>
      </c>
      <c r="V22797">
        <v>1</v>
      </c>
      <c r="W22797" t="s">
        <v>2573</v>
      </c>
    </row>
    <row r="22798" spans="1:23" x14ac:dyDescent="0.3">
      <c r="A22798">
        <v>30519</v>
      </c>
      <c r="B22798" s="15" t="s">
        <v>2109</v>
      </c>
      <c r="C22798" t="str">
        <f>_xlfn.XLOOKUP($B22798, STANDARDS!$A:$A, STANDARDS!$B:$B,,0,2)</f>
        <v>Unknown Jurassic Fossils, UK</v>
      </c>
      <c r="D22798" t="s">
        <v>2158</v>
      </c>
      <c r="E22798" t="s">
        <v>2175</v>
      </c>
      <c r="J22798" cm="1">
        <f t="array" ref="J22798:L22798">_xlfn.XLOOKUP($C22798, AGE!$A:$A,AGE!$B:$D,,0,2)</f>
        <v>191</v>
      </c>
      <c r="K22798">
        <v>9.9</v>
      </c>
      <c r="L22798" t="str">
        <v xml:space="preserve">GSA 2018 </v>
      </c>
      <c r="M22798" t="s">
        <v>2311</v>
      </c>
      <c r="P22798" t="s">
        <v>2342</v>
      </c>
      <c r="S22798">
        <v>-24.57</v>
      </c>
      <c r="T22798">
        <v>0.1</v>
      </c>
      <c r="U22798" t="s">
        <v>2311</v>
      </c>
      <c r="V22798">
        <v>1</v>
      </c>
      <c r="W22798" t="s">
        <v>2573</v>
      </c>
    </row>
    <row r="22799" spans="1:23" x14ac:dyDescent="0.3">
      <c r="A22799">
        <v>30520</v>
      </c>
      <c r="B22799" s="15" t="s">
        <v>2109</v>
      </c>
      <c r="C22799" t="str">
        <f>_xlfn.XLOOKUP($B22799, STANDARDS!$A:$A, STANDARDS!$B:$B,,0,2)</f>
        <v>Unknown Jurassic Fossils, UK</v>
      </c>
      <c r="D22799" t="s">
        <v>2158</v>
      </c>
      <c r="E22799" t="s">
        <v>2175</v>
      </c>
      <c r="J22799" cm="1">
        <f t="array" ref="J22799:L22799">_xlfn.XLOOKUP($C22799, AGE!$A:$A,AGE!$B:$D,,0,2)</f>
        <v>191</v>
      </c>
      <c r="K22799">
        <v>9.9</v>
      </c>
      <c r="L22799" t="str">
        <v xml:space="preserve">GSA 2018 </v>
      </c>
      <c r="M22799" t="s">
        <v>2494</v>
      </c>
      <c r="P22799" t="s">
        <v>2342</v>
      </c>
      <c r="Q22799">
        <v>3.08</v>
      </c>
      <c r="R22799">
        <v>0.1</v>
      </c>
      <c r="U22799" t="s">
        <v>1308</v>
      </c>
      <c r="V22799">
        <v>1</v>
      </c>
      <c r="W22799" t="s">
        <v>2573</v>
      </c>
    </row>
    <row r="22800" spans="1:23" x14ac:dyDescent="0.3">
      <c r="A22800">
        <v>30521</v>
      </c>
      <c r="B22800" s="15" t="s">
        <v>2109</v>
      </c>
      <c r="C22800" t="str">
        <f>_xlfn.XLOOKUP($B22800, STANDARDS!$A:$A, STANDARDS!$B:$B,,0,2)</f>
        <v>Unknown Jurassic Fossils, UK</v>
      </c>
      <c r="D22800" t="s">
        <v>2158</v>
      </c>
      <c r="E22800" t="s">
        <v>2175</v>
      </c>
      <c r="J22800" cm="1">
        <f t="array" ref="J22800:L22800">_xlfn.XLOOKUP($C22800, AGE!$A:$A,AGE!$B:$D,,0,2)</f>
        <v>191</v>
      </c>
      <c r="K22800">
        <v>9.9</v>
      </c>
      <c r="L22800" t="str">
        <v xml:space="preserve">GSA 2018 </v>
      </c>
      <c r="M22800" t="s">
        <v>2311</v>
      </c>
      <c r="P22800" t="s">
        <v>2342</v>
      </c>
      <c r="S22800">
        <v>-24.76</v>
      </c>
      <c r="T22800">
        <v>0.1</v>
      </c>
      <c r="U22800" t="s">
        <v>2311</v>
      </c>
      <c r="V22800">
        <v>1</v>
      </c>
      <c r="W22800" t="s">
        <v>2573</v>
      </c>
    </row>
    <row r="22801" spans="1:23" x14ac:dyDescent="0.3">
      <c r="A22801">
        <v>30522</v>
      </c>
      <c r="B22801" s="15" t="s">
        <v>2109</v>
      </c>
      <c r="C22801" t="str">
        <f>_xlfn.XLOOKUP($B22801, STANDARDS!$A:$A, STANDARDS!$B:$B,,0,2)</f>
        <v>Unknown Jurassic Fossils, UK</v>
      </c>
      <c r="D22801" t="s">
        <v>2158</v>
      </c>
      <c r="E22801" t="s">
        <v>2175</v>
      </c>
      <c r="J22801" cm="1">
        <f t="array" ref="J22801:L22801">_xlfn.XLOOKUP($C22801, AGE!$A:$A,AGE!$B:$D,,0,2)</f>
        <v>191</v>
      </c>
      <c r="K22801">
        <v>9.9</v>
      </c>
      <c r="L22801" t="str">
        <v xml:space="preserve">GSA 2018 </v>
      </c>
      <c r="M22801" t="s">
        <v>2494</v>
      </c>
      <c r="P22801" t="s">
        <v>2342</v>
      </c>
      <c r="Q22801">
        <v>1.37</v>
      </c>
      <c r="R22801">
        <v>0.1</v>
      </c>
      <c r="U22801" t="s">
        <v>1308</v>
      </c>
      <c r="V22801">
        <v>1</v>
      </c>
      <c r="W22801" t="s">
        <v>2573</v>
      </c>
    </row>
    <row r="22802" spans="1:23" x14ac:dyDescent="0.3">
      <c r="A22802">
        <v>30523</v>
      </c>
      <c r="B22802" s="15" t="s">
        <v>2109</v>
      </c>
      <c r="C22802" t="str">
        <f>_xlfn.XLOOKUP($B22802, STANDARDS!$A:$A, STANDARDS!$B:$B,,0,2)</f>
        <v>Unknown Jurassic Fossils, UK</v>
      </c>
      <c r="D22802" t="s">
        <v>2158</v>
      </c>
      <c r="E22802" t="s">
        <v>2175</v>
      </c>
      <c r="J22802" cm="1">
        <f t="array" ref="J22802:L22802">_xlfn.XLOOKUP($C22802, AGE!$A:$A,AGE!$B:$D,,0,2)</f>
        <v>191</v>
      </c>
      <c r="K22802">
        <v>9.9</v>
      </c>
      <c r="L22802" t="str">
        <v xml:space="preserve">GSA 2018 </v>
      </c>
      <c r="M22802" t="s">
        <v>2494</v>
      </c>
      <c r="P22802" t="s">
        <v>2342</v>
      </c>
      <c r="Q22802">
        <v>2.65</v>
      </c>
      <c r="R22802">
        <v>0.1</v>
      </c>
      <c r="U22802" t="s">
        <v>1308</v>
      </c>
      <c r="V22802">
        <v>1</v>
      </c>
      <c r="W22802" t="s">
        <v>2573</v>
      </c>
    </row>
    <row r="22803" spans="1:23" x14ac:dyDescent="0.3">
      <c r="A22803">
        <v>30524</v>
      </c>
      <c r="B22803" s="15" t="s">
        <v>2109</v>
      </c>
      <c r="C22803" t="str">
        <f>_xlfn.XLOOKUP($B22803, STANDARDS!$A:$A, STANDARDS!$B:$B,,0,2)</f>
        <v>Unknown Jurassic Fossils, UK</v>
      </c>
      <c r="D22803" t="s">
        <v>2158</v>
      </c>
      <c r="E22803" t="s">
        <v>2175</v>
      </c>
      <c r="J22803" cm="1">
        <f t="array" ref="J22803:L22803">_xlfn.XLOOKUP($C22803, AGE!$A:$A,AGE!$B:$D,,0,2)</f>
        <v>191</v>
      </c>
      <c r="K22803">
        <v>9.9</v>
      </c>
      <c r="L22803" t="str">
        <v xml:space="preserve">GSA 2018 </v>
      </c>
      <c r="M22803" t="s">
        <v>2494</v>
      </c>
      <c r="P22803" t="s">
        <v>2342</v>
      </c>
      <c r="Q22803">
        <v>3.2</v>
      </c>
      <c r="R22803">
        <v>0.1</v>
      </c>
      <c r="U22803" t="s">
        <v>1308</v>
      </c>
      <c r="V22803">
        <v>1</v>
      </c>
      <c r="W22803" t="s">
        <v>2573</v>
      </c>
    </row>
    <row r="22804" spans="1:23" x14ac:dyDescent="0.3">
      <c r="A22804">
        <v>30525</v>
      </c>
      <c r="B22804" s="15" t="s">
        <v>2109</v>
      </c>
      <c r="C22804" t="str">
        <f>_xlfn.XLOOKUP($B22804, STANDARDS!$A:$A, STANDARDS!$B:$B,,0,2)</f>
        <v>Unknown Jurassic Fossils, UK</v>
      </c>
      <c r="D22804" t="s">
        <v>2158</v>
      </c>
      <c r="E22804" t="s">
        <v>2175</v>
      </c>
      <c r="J22804" cm="1">
        <f t="array" ref="J22804:L22804">_xlfn.XLOOKUP($C22804, AGE!$A:$A,AGE!$B:$D,,0,2)</f>
        <v>191</v>
      </c>
      <c r="K22804">
        <v>9.9</v>
      </c>
      <c r="L22804" t="str">
        <v xml:space="preserve">GSA 2018 </v>
      </c>
      <c r="M22804" t="s">
        <v>2494</v>
      </c>
      <c r="P22804" t="s">
        <v>2342</v>
      </c>
      <c r="Q22804">
        <v>3.7</v>
      </c>
      <c r="R22804">
        <v>0.1</v>
      </c>
      <c r="U22804" t="s">
        <v>1308</v>
      </c>
      <c r="V22804">
        <v>1</v>
      </c>
      <c r="W22804" t="s">
        <v>2573</v>
      </c>
    </row>
    <row r="22805" spans="1:23" x14ac:dyDescent="0.3">
      <c r="A22805">
        <v>30526</v>
      </c>
      <c r="B22805" s="15" t="s">
        <v>2109</v>
      </c>
      <c r="C22805" t="str">
        <f>_xlfn.XLOOKUP($B22805, STANDARDS!$A:$A, STANDARDS!$B:$B,,0,2)</f>
        <v>Unknown Jurassic Fossils, UK</v>
      </c>
      <c r="D22805" t="s">
        <v>2158</v>
      </c>
      <c r="E22805" t="s">
        <v>2175</v>
      </c>
      <c r="J22805" cm="1">
        <f t="array" ref="J22805:L22805">_xlfn.XLOOKUP($C22805, AGE!$A:$A,AGE!$B:$D,,0,2)</f>
        <v>191</v>
      </c>
      <c r="K22805">
        <v>9.9</v>
      </c>
      <c r="L22805" t="str">
        <v xml:space="preserve">GSA 2018 </v>
      </c>
      <c r="M22805" t="s">
        <v>2494</v>
      </c>
      <c r="P22805" t="s">
        <v>2342</v>
      </c>
      <c r="Q22805">
        <v>2.5099999999999998</v>
      </c>
      <c r="R22805">
        <v>0.1</v>
      </c>
      <c r="U22805" t="s">
        <v>1308</v>
      </c>
      <c r="V22805">
        <v>1</v>
      </c>
      <c r="W22805" t="s">
        <v>2573</v>
      </c>
    </row>
    <row r="22806" spans="1:23" x14ac:dyDescent="0.3">
      <c r="A22806">
        <v>30527</v>
      </c>
      <c r="B22806" s="15" t="s">
        <v>2109</v>
      </c>
      <c r="C22806" t="str">
        <f>_xlfn.XLOOKUP($B22806, STANDARDS!$A:$A, STANDARDS!$B:$B,,0,2)</f>
        <v>Unknown Jurassic Fossils, UK</v>
      </c>
      <c r="D22806" t="s">
        <v>2158</v>
      </c>
      <c r="E22806" t="s">
        <v>2175</v>
      </c>
      <c r="J22806" cm="1">
        <f t="array" ref="J22806:L22806">_xlfn.XLOOKUP($C22806, AGE!$A:$A,AGE!$B:$D,,0,2)</f>
        <v>191</v>
      </c>
      <c r="K22806">
        <v>9.9</v>
      </c>
      <c r="L22806" t="str">
        <v xml:space="preserve">GSA 2018 </v>
      </c>
      <c r="M22806" t="s">
        <v>2495</v>
      </c>
      <c r="P22806" t="s">
        <v>2342</v>
      </c>
      <c r="Q22806">
        <v>1.86</v>
      </c>
      <c r="R22806">
        <v>0.1</v>
      </c>
      <c r="U22806" t="s">
        <v>1308</v>
      </c>
      <c r="V22806">
        <v>1</v>
      </c>
      <c r="W22806" t="s">
        <v>2573</v>
      </c>
    </row>
    <row r="22807" spans="1:23" x14ac:dyDescent="0.3">
      <c r="A22807">
        <v>30528</v>
      </c>
      <c r="B22807" s="15" t="s">
        <v>2109</v>
      </c>
      <c r="C22807" t="str">
        <f>_xlfn.XLOOKUP($B22807, STANDARDS!$A:$A, STANDARDS!$B:$B,,0,2)</f>
        <v>Unknown Jurassic Fossils, UK</v>
      </c>
      <c r="D22807" t="s">
        <v>2158</v>
      </c>
      <c r="E22807" t="s">
        <v>2175</v>
      </c>
      <c r="J22807" cm="1">
        <f t="array" ref="J22807:L22807">_xlfn.XLOOKUP($C22807, AGE!$A:$A,AGE!$B:$D,,0,2)</f>
        <v>191</v>
      </c>
      <c r="K22807">
        <v>9.9</v>
      </c>
      <c r="L22807" t="str">
        <v xml:space="preserve">GSA 2018 </v>
      </c>
      <c r="M22807" t="s">
        <v>2494</v>
      </c>
      <c r="P22807" t="s">
        <v>2342</v>
      </c>
      <c r="Q22807">
        <v>2.4700000000000002</v>
      </c>
      <c r="R22807">
        <v>0.1</v>
      </c>
      <c r="U22807" t="s">
        <v>1308</v>
      </c>
      <c r="V22807">
        <v>1</v>
      </c>
      <c r="W22807" t="s">
        <v>2573</v>
      </c>
    </row>
    <row r="22808" spans="1:23" x14ac:dyDescent="0.3">
      <c r="A22808">
        <v>30529</v>
      </c>
      <c r="B22808" s="15" t="s">
        <v>2109</v>
      </c>
      <c r="C22808" t="str">
        <f>_xlfn.XLOOKUP($B22808, STANDARDS!$A:$A, STANDARDS!$B:$B,,0,2)</f>
        <v>Unknown Jurassic Fossils, UK</v>
      </c>
      <c r="D22808" t="s">
        <v>2158</v>
      </c>
      <c r="E22808" t="s">
        <v>2175</v>
      </c>
      <c r="J22808" cm="1">
        <f t="array" ref="J22808:L22808">_xlfn.XLOOKUP($C22808, AGE!$A:$A,AGE!$B:$D,,0,2)</f>
        <v>191</v>
      </c>
      <c r="K22808">
        <v>9.9</v>
      </c>
      <c r="L22808" t="str">
        <v xml:space="preserve">GSA 2018 </v>
      </c>
      <c r="M22808" t="s">
        <v>2311</v>
      </c>
      <c r="P22808" t="s">
        <v>2342</v>
      </c>
      <c r="S22808">
        <v>-25.05</v>
      </c>
      <c r="T22808">
        <v>0.1</v>
      </c>
      <c r="U22808" t="s">
        <v>2311</v>
      </c>
      <c r="V22808">
        <v>1</v>
      </c>
      <c r="W22808" t="s">
        <v>2573</v>
      </c>
    </row>
    <row r="22809" spans="1:23" x14ac:dyDescent="0.3">
      <c r="A22809">
        <v>30530</v>
      </c>
      <c r="B22809" s="15" t="s">
        <v>2109</v>
      </c>
      <c r="C22809" t="str">
        <f>_xlfn.XLOOKUP($B22809, STANDARDS!$A:$A, STANDARDS!$B:$B,,0,2)</f>
        <v>Unknown Jurassic Fossils, UK</v>
      </c>
      <c r="D22809" t="s">
        <v>2158</v>
      </c>
      <c r="E22809" t="s">
        <v>2175</v>
      </c>
      <c r="J22809" cm="1">
        <f t="array" ref="J22809:L22809">_xlfn.XLOOKUP($C22809, AGE!$A:$A,AGE!$B:$D,,0,2)</f>
        <v>191</v>
      </c>
      <c r="K22809">
        <v>9.9</v>
      </c>
      <c r="L22809" t="str">
        <v xml:space="preserve">GSA 2018 </v>
      </c>
      <c r="M22809" t="s">
        <v>2311</v>
      </c>
      <c r="P22809" t="s">
        <v>2342</v>
      </c>
      <c r="S22809">
        <v>-23.97</v>
      </c>
      <c r="T22809">
        <v>0.1</v>
      </c>
      <c r="U22809" t="s">
        <v>2311</v>
      </c>
      <c r="V22809">
        <v>1</v>
      </c>
      <c r="W22809" t="s">
        <v>2573</v>
      </c>
    </row>
    <row r="22810" spans="1:23" x14ac:dyDescent="0.3">
      <c r="A22810">
        <v>30531</v>
      </c>
      <c r="B22810" s="15" t="s">
        <v>2109</v>
      </c>
      <c r="C22810" t="str">
        <f>_xlfn.XLOOKUP($B22810, STANDARDS!$A:$A, STANDARDS!$B:$B,,0,2)</f>
        <v>Unknown Jurassic Fossils, UK</v>
      </c>
      <c r="D22810" t="s">
        <v>2158</v>
      </c>
      <c r="E22810" t="s">
        <v>2175</v>
      </c>
      <c r="J22810" cm="1">
        <f t="array" ref="J22810:L22810">_xlfn.XLOOKUP($C22810, AGE!$A:$A,AGE!$B:$D,,0,2)</f>
        <v>191</v>
      </c>
      <c r="K22810">
        <v>9.9</v>
      </c>
      <c r="L22810" t="str">
        <v xml:space="preserve">GSA 2018 </v>
      </c>
      <c r="M22810" t="s">
        <v>2499</v>
      </c>
      <c r="P22810" t="s">
        <v>2342</v>
      </c>
      <c r="Q22810">
        <v>1.86</v>
      </c>
      <c r="R22810">
        <v>0.1</v>
      </c>
      <c r="U22810" t="s">
        <v>1308</v>
      </c>
      <c r="V22810">
        <v>1</v>
      </c>
      <c r="W22810" t="s">
        <v>2573</v>
      </c>
    </row>
    <row r="22811" spans="1:23" x14ac:dyDescent="0.3">
      <c r="A22811">
        <v>30532</v>
      </c>
      <c r="B22811" s="15" t="s">
        <v>2109</v>
      </c>
      <c r="C22811" t="str">
        <f>_xlfn.XLOOKUP($B22811, STANDARDS!$A:$A, STANDARDS!$B:$B,,0,2)</f>
        <v>Unknown Jurassic Fossils, UK</v>
      </c>
      <c r="D22811" t="s">
        <v>2158</v>
      </c>
      <c r="E22811" t="s">
        <v>2175</v>
      </c>
      <c r="J22811" cm="1">
        <f t="array" ref="J22811:L22811">_xlfn.XLOOKUP($C22811, AGE!$A:$A,AGE!$B:$D,,0,2)</f>
        <v>191</v>
      </c>
      <c r="K22811">
        <v>9.9</v>
      </c>
      <c r="L22811" t="str">
        <v xml:space="preserve">GSA 2018 </v>
      </c>
      <c r="M22811" t="s">
        <v>2499</v>
      </c>
      <c r="P22811" t="s">
        <v>2342</v>
      </c>
      <c r="Q22811">
        <v>2.02</v>
      </c>
      <c r="R22811">
        <v>0.1</v>
      </c>
      <c r="U22811" t="s">
        <v>1308</v>
      </c>
      <c r="V22811">
        <v>1</v>
      </c>
      <c r="W22811" t="s">
        <v>2573</v>
      </c>
    </row>
    <row r="22812" spans="1:23" x14ac:dyDescent="0.3">
      <c r="A22812">
        <v>30533</v>
      </c>
      <c r="B22812" s="15" t="s">
        <v>2109</v>
      </c>
      <c r="C22812" t="str">
        <f>_xlfn.XLOOKUP($B22812, STANDARDS!$A:$A, STANDARDS!$B:$B,,0,2)</f>
        <v>Unknown Jurassic Fossils, UK</v>
      </c>
      <c r="D22812" t="s">
        <v>2158</v>
      </c>
      <c r="E22812" t="s">
        <v>2175</v>
      </c>
      <c r="J22812" cm="1">
        <f t="array" ref="J22812:L22812">_xlfn.XLOOKUP($C22812, AGE!$A:$A,AGE!$B:$D,,0,2)</f>
        <v>191</v>
      </c>
      <c r="K22812">
        <v>9.9</v>
      </c>
      <c r="L22812" t="str">
        <v xml:space="preserve">GSA 2018 </v>
      </c>
      <c r="M22812" t="s">
        <v>2494</v>
      </c>
      <c r="P22812" t="s">
        <v>2342</v>
      </c>
      <c r="Q22812">
        <v>3.24</v>
      </c>
      <c r="R22812">
        <v>0.1</v>
      </c>
      <c r="U22812" t="s">
        <v>1308</v>
      </c>
      <c r="V22812">
        <v>1</v>
      </c>
      <c r="W22812" t="s">
        <v>2573</v>
      </c>
    </row>
    <row r="22813" spans="1:23" x14ac:dyDescent="0.3">
      <c r="A22813">
        <v>30534</v>
      </c>
      <c r="B22813" s="15" t="s">
        <v>2109</v>
      </c>
      <c r="C22813" t="str">
        <f>_xlfn.XLOOKUP($B22813, STANDARDS!$A:$A, STANDARDS!$B:$B,,0,2)</f>
        <v>Unknown Jurassic Fossils, UK</v>
      </c>
      <c r="D22813" t="s">
        <v>2158</v>
      </c>
      <c r="E22813" t="s">
        <v>2175</v>
      </c>
      <c r="J22813" cm="1">
        <f t="array" ref="J22813:L22813">_xlfn.XLOOKUP($C22813, AGE!$A:$A,AGE!$B:$D,,0,2)</f>
        <v>191</v>
      </c>
      <c r="K22813">
        <v>9.9</v>
      </c>
      <c r="L22813" t="str">
        <v xml:space="preserve">GSA 2018 </v>
      </c>
      <c r="M22813" t="s">
        <v>2494</v>
      </c>
      <c r="P22813" t="s">
        <v>2342</v>
      </c>
      <c r="Q22813">
        <v>3.05</v>
      </c>
      <c r="R22813">
        <v>0.1</v>
      </c>
      <c r="U22813" t="s">
        <v>1308</v>
      </c>
      <c r="V22813">
        <v>1</v>
      </c>
      <c r="W22813" t="s">
        <v>2573</v>
      </c>
    </row>
    <row r="22814" spans="1:23" x14ac:dyDescent="0.3">
      <c r="A22814">
        <v>30535</v>
      </c>
      <c r="B22814" s="15" t="s">
        <v>2109</v>
      </c>
      <c r="C22814" t="str">
        <f>_xlfn.XLOOKUP($B22814, STANDARDS!$A:$A, STANDARDS!$B:$B,,0,2)</f>
        <v>Unknown Jurassic Fossils, UK</v>
      </c>
      <c r="D22814" t="s">
        <v>2158</v>
      </c>
      <c r="E22814" t="s">
        <v>2175</v>
      </c>
      <c r="J22814" cm="1">
        <f t="array" ref="J22814:L22814">_xlfn.XLOOKUP($C22814, AGE!$A:$A,AGE!$B:$D,,0,2)</f>
        <v>191</v>
      </c>
      <c r="K22814">
        <v>9.9</v>
      </c>
      <c r="L22814" t="str">
        <v xml:space="preserve">GSA 2018 </v>
      </c>
      <c r="M22814" t="s">
        <v>2494</v>
      </c>
      <c r="P22814" t="s">
        <v>2342</v>
      </c>
      <c r="Q22814">
        <v>3.35</v>
      </c>
      <c r="R22814">
        <v>0.1</v>
      </c>
      <c r="U22814" t="s">
        <v>1308</v>
      </c>
      <c r="V22814">
        <v>1</v>
      </c>
      <c r="W22814" t="s">
        <v>2573</v>
      </c>
    </row>
    <row r="22815" spans="1:23" x14ac:dyDescent="0.3">
      <c r="A22815">
        <v>30536</v>
      </c>
      <c r="B22815" s="15" t="s">
        <v>2109</v>
      </c>
      <c r="C22815" t="str">
        <f>_xlfn.XLOOKUP($B22815, STANDARDS!$A:$A, STANDARDS!$B:$B,,0,2)</f>
        <v>Unknown Jurassic Fossils, UK</v>
      </c>
      <c r="D22815" t="s">
        <v>2158</v>
      </c>
      <c r="E22815" t="s">
        <v>2175</v>
      </c>
      <c r="J22815" cm="1">
        <f t="array" ref="J22815:L22815">_xlfn.XLOOKUP($C22815, AGE!$A:$A,AGE!$B:$D,,0,2)</f>
        <v>191</v>
      </c>
      <c r="K22815">
        <v>9.9</v>
      </c>
      <c r="L22815" t="str">
        <v xml:space="preserve">GSA 2018 </v>
      </c>
      <c r="M22815" t="s">
        <v>2494</v>
      </c>
      <c r="P22815" t="s">
        <v>2342</v>
      </c>
      <c r="Q22815">
        <v>2.4900000000000002</v>
      </c>
      <c r="R22815">
        <v>0.1</v>
      </c>
      <c r="U22815" t="s">
        <v>1308</v>
      </c>
      <c r="V22815">
        <v>1</v>
      </c>
      <c r="W22815" t="s">
        <v>2573</v>
      </c>
    </row>
    <row r="22816" spans="1:23" x14ac:dyDescent="0.3">
      <c r="A22816">
        <v>30537</v>
      </c>
      <c r="B22816" s="15" t="s">
        <v>2109</v>
      </c>
      <c r="C22816" t="str">
        <f>_xlfn.XLOOKUP($B22816, STANDARDS!$A:$A, STANDARDS!$B:$B,,0,2)</f>
        <v>Unknown Jurassic Fossils, UK</v>
      </c>
      <c r="D22816" t="s">
        <v>2158</v>
      </c>
      <c r="E22816" t="s">
        <v>2175</v>
      </c>
      <c r="J22816" cm="1">
        <f t="array" ref="J22816:L22816">_xlfn.XLOOKUP($C22816, AGE!$A:$A,AGE!$B:$D,,0,2)</f>
        <v>191</v>
      </c>
      <c r="K22816">
        <v>9.9</v>
      </c>
      <c r="L22816" t="str">
        <v xml:space="preserve">GSA 2018 </v>
      </c>
      <c r="M22816" t="s">
        <v>2494</v>
      </c>
      <c r="P22816" t="s">
        <v>2342</v>
      </c>
      <c r="Q22816">
        <v>2.72</v>
      </c>
      <c r="R22816">
        <v>0.1</v>
      </c>
      <c r="U22816" t="s">
        <v>1308</v>
      </c>
      <c r="V22816">
        <v>1</v>
      </c>
      <c r="W22816" t="s">
        <v>2573</v>
      </c>
    </row>
    <row r="22817" spans="1:23" x14ac:dyDescent="0.3">
      <c r="A22817">
        <v>30538</v>
      </c>
      <c r="B22817" s="15" t="s">
        <v>2109</v>
      </c>
      <c r="C22817" t="str">
        <f>_xlfn.XLOOKUP($B22817, STANDARDS!$A:$A, STANDARDS!$B:$B,,0,2)</f>
        <v>Unknown Jurassic Fossils, UK</v>
      </c>
      <c r="D22817" t="s">
        <v>2158</v>
      </c>
      <c r="E22817" t="s">
        <v>2175</v>
      </c>
      <c r="J22817" cm="1">
        <f t="array" ref="J22817:L22817">_xlfn.XLOOKUP($C22817, AGE!$A:$A,AGE!$B:$D,,0,2)</f>
        <v>191</v>
      </c>
      <c r="K22817">
        <v>9.9</v>
      </c>
      <c r="L22817" t="str">
        <v xml:space="preserve">GSA 2018 </v>
      </c>
      <c r="M22817" t="s">
        <v>2494</v>
      </c>
      <c r="P22817" t="s">
        <v>2342</v>
      </c>
      <c r="Q22817">
        <v>3.06</v>
      </c>
      <c r="R22817">
        <v>0.1</v>
      </c>
      <c r="U22817" t="s">
        <v>1308</v>
      </c>
      <c r="V22817">
        <v>1</v>
      </c>
      <c r="W22817" t="s">
        <v>2573</v>
      </c>
    </row>
    <row r="22818" spans="1:23" x14ac:dyDescent="0.3">
      <c r="A22818">
        <v>30539</v>
      </c>
      <c r="B22818" s="15" t="s">
        <v>2109</v>
      </c>
      <c r="C22818" t="str">
        <f>_xlfn.XLOOKUP($B22818, STANDARDS!$A:$A, STANDARDS!$B:$B,,0,2)</f>
        <v>Unknown Jurassic Fossils, UK</v>
      </c>
      <c r="D22818" t="s">
        <v>2158</v>
      </c>
      <c r="E22818" t="s">
        <v>2175</v>
      </c>
      <c r="J22818" cm="1">
        <f t="array" ref="J22818:L22818">_xlfn.XLOOKUP($C22818, AGE!$A:$A,AGE!$B:$D,,0,2)</f>
        <v>191</v>
      </c>
      <c r="K22818">
        <v>9.9</v>
      </c>
      <c r="L22818" t="str">
        <v xml:space="preserve">GSA 2018 </v>
      </c>
      <c r="M22818" t="s">
        <v>2311</v>
      </c>
      <c r="P22818" t="s">
        <v>2342</v>
      </c>
      <c r="S22818">
        <v>-24.99</v>
      </c>
      <c r="T22818">
        <v>0.1</v>
      </c>
      <c r="U22818" t="s">
        <v>2311</v>
      </c>
      <c r="V22818">
        <v>1</v>
      </c>
      <c r="W22818" t="s">
        <v>2573</v>
      </c>
    </row>
    <row r="22819" spans="1:23" x14ac:dyDescent="0.3">
      <c r="A22819">
        <v>30540</v>
      </c>
      <c r="B22819" s="15" t="s">
        <v>2109</v>
      </c>
      <c r="C22819" t="str">
        <f>_xlfn.XLOOKUP($B22819, STANDARDS!$A:$A, STANDARDS!$B:$B,,0,2)</f>
        <v>Unknown Jurassic Fossils, UK</v>
      </c>
      <c r="D22819" t="s">
        <v>2158</v>
      </c>
      <c r="E22819" t="s">
        <v>2175</v>
      </c>
      <c r="J22819" cm="1">
        <f t="array" ref="J22819:L22819">_xlfn.XLOOKUP($C22819, AGE!$A:$A,AGE!$B:$D,,0,2)</f>
        <v>191</v>
      </c>
      <c r="K22819">
        <v>9.9</v>
      </c>
      <c r="L22819" t="str">
        <v xml:space="preserve">GSA 2018 </v>
      </c>
      <c r="M22819" t="s">
        <v>2496</v>
      </c>
      <c r="P22819" t="s">
        <v>2342</v>
      </c>
      <c r="Q22819">
        <v>2.87</v>
      </c>
      <c r="R22819">
        <v>0.1</v>
      </c>
      <c r="U22819" t="s">
        <v>1308</v>
      </c>
      <c r="V22819">
        <v>1</v>
      </c>
      <c r="W22819" t="s">
        <v>2573</v>
      </c>
    </row>
    <row r="22820" spans="1:23" x14ac:dyDescent="0.3">
      <c r="A22820">
        <v>30541</v>
      </c>
      <c r="B22820" s="15" t="s">
        <v>2109</v>
      </c>
      <c r="C22820" t="str">
        <f>_xlfn.XLOOKUP($B22820, STANDARDS!$A:$A, STANDARDS!$B:$B,,0,2)</f>
        <v>Unknown Jurassic Fossils, UK</v>
      </c>
      <c r="D22820" t="s">
        <v>2158</v>
      </c>
      <c r="E22820" t="s">
        <v>2175</v>
      </c>
      <c r="J22820" cm="1">
        <f t="array" ref="J22820:L22820">_xlfn.XLOOKUP($C22820, AGE!$A:$A,AGE!$B:$D,,0,2)</f>
        <v>191</v>
      </c>
      <c r="K22820">
        <v>9.9</v>
      </c>
      <c r="L22820" t="str">
        <v xml:space="preserve">GSA 2018 </v>
      </c>
      <c r="M22820" t="s">
        <v>2494</v>
      </c>
      <c r="P22820" t="s">
        <v>2342</v>
      </c>
      <c r="Q22820">
        <v>1.28</v>
      </c>
      <c r="R22820">
        <v>0.1</v>
      </c>
      <c r="U22820" t="s">
        <v>1308</v>
      </c>
      <c r="V22820">
        <v>1</v>
      </c>
      <c r="W22820" t="s">
        <v>2573</v>
      </c>
    </row>
    <row r="22821" spans="1:23" x14ac:dyDescent="0.3">
      <c r="A22821">
        <v>30542</v>
      </c>
      <c r="B22821" s="15" t="s">
        <v>2109</v>
      </c>
      <c r="C22821" t="str">
        <f>_xlfn.XLOOKUP($B22821, STANDARDS!$A:$A, STANDARDS!$B:$B,,0,2)</f>
        <v>Unknown Jurassic Fossils, UK</v>
      </c>
      <c r="D22821" t="s">
        <v>2158</v>
      </c>
      <c r="E22821" t="s">
        <v>2175</v>
      </c>
      <c r="J22821" cm="1">
        <f t="array" ref="J22821:L22821">_xlfn.XLOOKUP($C22821, AGE!$A:$A,AGE!$B:$D,,0,2)</f>
        <v>191</v>
      </c>
      <c r="K22821">
        <v>9.9</v>
      </c>
      <c r="L22821" t="str">
        <v xml:space="preserve">GSA 2018 </v>
      </c>
      <c r="M22821" t="s">
        <v>2495</v>
      </c>
      <c r="P22821" t="s">
        <v>2342</v>
      </c>
      <c r="Q22821">
        <v>3.01</v>
      </c>
      <c r="R22821">
        <v>0.1</v>
      </c>
      <c r="U22821" t="s">
        <v>1308</v>
      </c>
      <c r="V22821">
        <v>1</v>
      </c>
      <c r="W22821" t="s">
        <v>2573</v>
      </c>
    </row>
    <row r="22822" spans="1:23" x14ac:dyDescent="0.3">
      <c r="A22822">
        <v>30543</v>
      </c>
      <c r="B22822" s="15" t="s">
        <v>2109</v>
      </c>
      <c r="C22822" t="str">
        <f>_xlfn.XLOOKUP($B22822, STANDARDS!$A:$A, STANDARDS!$B:$B,,0,2)</f>
        <v>Unknown Jurassic Fossils, UK</v>
      </c>
      <c r="D22822" t="s">
        <v>2158</v>
      </c>
      <c r="E22822" t="s">
        <v>2175</v>
      </c>
      <c r="J22822" cm="1">
        <f t="array" ref="J22822:L22822">_xlfn.XLOOKUP($C22822, AGE!$A:$A,AGE!$B:$D,,0,2)</f>
        <v>191</v>
      </c>
      <c r="K22822">
        <v>9.9</v>
      </c>
      <c r="L22822" t="str">
        <v xml:space="preserve">GSA 2018 </v>
      </c>
      <c r="M22822" t="s">
        <v>2494</v>
      </c>
      <c r="P22822" t="s">
        <v>2342</v>
      </c>
      <c r="Q22822">
        <v>3.43</v>
      </c>
      <c r="R22822">
        <v>0.1</v>
      </c>
      <c r="U22822" t="s">
        <v>1308</v>
      </c>
      <c r="V22822">
        <v>1</v>
      </c>
      <c r="W22822" t="s">
        <v>2573</v>
      </c>
    </row>
    <row r="22823" spans="1:23" x14ac:dyDescent="0.3">
      <c r="A22823">
        <v>30544</v>
      </c>
      <c r="B22823" s="15" t="s">
        <v>2109</v>
      </c>
      <c r="C22823" t="str">
        <f>_xlfn.XLOOKUP($B22823, STANDARDS!$A:$A, STANDARDS!$B:$B,,0,2)</f>
        <v>Unknown Jurassic Fossils, UK</v>
      </c>
      <c r="D22823" t="s">
        <v>2158</v>
      </c>
      <c r="E22823" t="s">
        <v>2175</v>
      </c>
      <c r="J22823" cm="1">
        <f t="array" ref="J22823:L22823">_xlfn.XLOOKUP($C22823, AGE!$A:$A,AGE!$B:$D,,0,2)</f>
        <v>191</v>
      </c>
      <c r="K22823">
        <v>9.9</v>
      </c>
      <c r="L22823" t="str">
        <v xml:space="preserve">GSA 2018 </v>
      </c>
      <c r="M22823" t="s">
        <v>2495</v>
      </c>
      <c r="P22823" t="s">
        <v>2342</v>
      </c>
      <c r="Q22823">
        <v>1.06</v>
      </c>
      <c r="R22823">
        <v>0.1</v>
      </c>
      <c r="U22823" t="s">
        <v>1308</v>
      </c>
      <c r="V22823">
        <v>1</v>
      </c>
      <c r="W22823" t="s">
        <v>2573</v>
      </c>
    </row>
    <row r="22824" spans="1:23" x14ac:dyDescent="0.3">
      <c r="A22824">
        <v>30545</v>
      </c>
      <c r="B22824" s="15" t="s">
        <v>2109</v>
      </c>
      <c r="C22824" t="str">
        <f>_xlfn.XLOOKUP($B22824, STANDARDS!$A:$A, STANDARDS!$B:$B,,0,2)</f>
        <v>Unknown Jurassic Fossils, UK</v>
      </c>
      <c r="D22824" t="s">
        <v>2158</v>
      </c>
      <c r="E22824" t="s">
        <v>2175</v>
      </c>
      <c r="J22824" cm="1">
        <f t="array" ref="J22824:L22824">_xlfn.XLOOKUP($C22824, AGE!$A:$A,AGE!$B:$D,,0,2)</f>
        <v>191</v>
      </c>
      <c r="K22824">
        <v>9.9</v>
      </c>
      <c r="L22824" t="str">
        <v xml:space="preserve">GSA 2018 </v>
      </c>
      <c r="M22824" t="s">
        <v>2494</v>
      </c>
      <c r="P22824" t="s">
        <v>2342</v>
      </c>
      <c r="Q22824">
        <v>2.73</v>
      </c>
      <c r="R22824">
        <v>0.1</v>
      </c>
      <c r="U22824" t="s">
        <v>1308</v>
      </c>
      <c r="V22824">
        <v>1</v>
      </c>
      <c r="W22824" t="s">
        <v>2573</v>
      </c>
    </row>
    <row r="22825" spans="1:23" x14ac:dyDescent="0.3">
      <c r="A22825">
        <v>30546</v>
      </c>
      <c r="B22825" s="15" t="s">
        <v>2109</v>
      </c>
      <c r="C22825" t="str">
        <f>_xlfn.XLOOKUP($B22825, STANDARDS!$A:$A, STANDARDS!$B:$B,,0,2)</f>
        <v>Unknown Jurassic Fossils, UK</v>
      </c>
      <c r="D22825" t="s">
        <v>2158</v>
      </c>
      <c r="E22825" t="s">
        <v>2175</v>
      </c>
      <c r="J22825" cm="1">
        <f t="array" ref="J22825:L22825">_xlfn.XLOOKUP($C22825, AGE!$A:$A,AGE!$B:$D,,0,2)</f>
        <v>191</v>
      </c>
      <c r="K22825">
        <v>9.9</v>
      </c>
      <c r="L22825" t="str">
        <v xml:space="preserve">GSA 2018 </v>
      </c>
      <c r="M22825" t="s">
        <v>2494</v>
      </c>
      <c r="P22825" t="s">
        <v>2342</v>
      </c>
      <c r="Q22825">
        <v>3.46</v>
      </c>
      <c r="R22825">
        <v>0.1</v>
      </c>
      <c r="U22825" t="s">
        <v>1308</v>
      </c>
      <c r="V22825">
        <v>1</v>
      </c>
      <c r="W22825" t="s">
        <v>2573</v>
      </c>
    </row>
    <row r="22826" spans="1:23" x14ac:dyDescent="0.3">
      <c r="A22826">
        <v>30547</v>
      </c>
      <c r="B22826" s="15" t="s">
        <v>2109</v>
      </c>
      <c r="C22826" t="str">
        <f>_xlfn.XLOOKUP($B22826, STANDARDS!$A:$A, STANDARDS!$B:$B,,0,2)</f>
        <v>Unknown Jurassic Fossils, UK</v>
      </c>
      <c r="D22826" t="s">
        <v>2158</v>
      </c>
      <c r="E22826" t="s">
        <v>2175</v>
      </c>
      <c r="J22826" cm="1">
        <f t="array" ref="J22826:L22826">_xlfn.XLOOKUP($C22826, AGE!$A:$A,AGE!$B:$D,,0,2)</f>
        <v>191</v>
      </c>
      <c r="K22826">
        <v>9.9</v>
      </c>
      <c r="L22826" t="str">
        <v xml:space="preserve">GSA 2018 </v>
      </c>
      <c r="M22826" t="s">
        <v>2494</v>
      </c>
      <c r="P22826" t="s">
        <v>2342</v>
      </c>
      <c r="Q22826">
        <v>2.67</v>
      </c>
      <c r="R22826">
        <v>0.1</v>
      </c>
      <c r="U22826" t="s">
        <v>1308</v>
      </c>
      <c r="V22826">
        <v>1</v>
      </c>
      <c r="W22826" t="s">
        <v>2573</v>
      </c>
    </row>
    <row r="22827" spans="1:23" x14ac:dyDescent="0.3">
      <c r="A22827">
        <v>30548</v>
      </c>
      <c r="B22827" s="15" t="s">
        <v>2109</v>
      </c>
      <c r="C22827" t="str">
        <f>_xlfn.XLOOKUP($B22827, STANDARDS!$A:$A, STANDARDS!$B:$B,,0,2)</f>
        <v>Unknown Jurassic Fossils, UK</v>
      </c>
      <c r="D22827" t="s">
        <v>2158</v>
      </c>
      <c r="E22827" t="s">
        <v>2175</v>
      </c>
      <c r="J22827" cm="1">
        <f t="array" ref="J22827:L22827">_xlfn.XLOOKUP($C22827, AGE!$A:$A,AGE!$B:$D,,0,2)</f>
        <v>191</v>
      </c>
      <c r="K22827">
        <v>9.9</v>
      </c>
      <c r="L22827" t="str">
        <v xml:space="preserve">GSA 2018 </v>
      </c>
      <c r="M22827" t="s">
        <v>2311</v>
      </c>
      <c r="P22827" t="s">
        <v>2342</v>
      </c>
      <c r="S22827">
        <v>-25.17</v>
      </c>
      <c r="T22827">
        <v>0.1</v>
      </c>
      <c r="U22827" t="s">
        <v>2311</v>
      </c>
      <c r="V22827">
        <v>1</v>
      </c>
      <c r="W22827" t="s">
        <v>2573</v>
      </c>
    </row>
    <row r="22828" spans="1:23" x14ac:dyDescent="0.3">
      <c r="A22828">
        <v>30549</v>
      </c>
      <c r="B22828" s="15" t="s">
        <v>2109</v>
      </c>
      <c r="C22828" t="str">
        <f>_xlfn.XLOOKUP($B22828, STANDARDS!$A:$A, STANDARDS!$B:$B,,0,2)</f>
        <v>Unknown Jurassic Fossils, UK</v>
      </c>
      <c r="D22828" t="s">
        <v>2158</v>
      </c>
      <c r="E22828" t="s">
        <v>2175</v>
      </c>
      <c r="J22828" cm="1">
        <f t="array" ref="J22828:L22828">_xlfn.XLOOKUP($C22828, AGE!$A:$A,AGE!$B:$D,,0,2)</f>
        <v>191</v>
      </c>
      <c r="K22828">
        <v>9.9</v>
      </c>
      <c r="L22828" t="str">
        <v xml:space="preserve">GSA 2018 </v>
      </c>
      <c r="M22828" t="s">
        <v>2311</v>
      </c>
      <c r="P22828" t="s">
        <v>2342</v>
      </c>
      <c r="S22828">
        <v>-25.42</v>
      </c>
      <c r="T22828">
        <v>0.1</v>
      </c>
      <c r="U22828" t="s">
        <v>2311</v>
      </c>
      <c r="V22828">
        <v>1</v>
      </c>
      <c r="W22828" t="s">
        <v>2573</v>
      </c>
    </row>
    <row r="22829" spans="1:23" x14ac:dyDescent="0.3">
      <c r="A22829">
        <v>30550</v>
      </c>
      <c r="B22829" s="15" t="s">
        <v>2109</v>
      </c>
      <c r="C22829" t="str">
        <f>_xlfn.XLOOKUP($B22829, STANDARDS!$A:$A, STANDARDS!$B:$B,,0,2)</f>
        <v>Unknown Jurassic Fossils, UK</v>
      </c>
      <c r="D22829" t="s">
        <v>2158</v>
      </c>
      <c r="E22829" t="s">
        <v>2175</v>
      </c>
      <c r="J22829" cm="1">
        <f t="array" ref="J22829:L22829">_xlfn.XLOOKUP($C22829, AGE!$A:$A,AGE!$B:$D,,0,2)</f>
        <v>191</v>
      </c>
      <c r="K22829">
        <v>9.9</v>
      </c>
      <c r="L22829" t="str">
        <v xml:space="preserve">GSA 2018 </v>
      </c>
      <c r="M22829" t="s">
        <v>2494</v>
      </c>
      <c r="P22829" t="s">
        <v>2342</v>
      </c>
      <c r="Q22829">
        <v>2.58</v>
      </c>
      <c r="R22829">
        <v>0.1</v>
      </c>
      <c r="U22829" t="s">
        <v>1308</v>
      </c>
      <c r="V22829">
        <v>1</v>
      </c>
      <c r="W22829" t="s">
        <v>2573</v>
      </c>
    </row>
    <row r="22830" spans="1:23" x14ac:dyDescent="0.3">
      <c r="A22830">
        <v>30551</v>
      </c>
      <c r="B22830" s="15" t="s">
        <v>2109</v>
      </c>
      <c r="C22830" t="str">
        <f>_xlfn.XLOOKUP($B22830, STANDARDS!$A:$A, STANDARDS!$B:$B,,0,2)</f>
        <v>Unknown Jurassic Fossils, UK</v>
      </c>
      <c r="D22830" t="s">
        <v>2158</v>
      </c>
      <c r="E22830" t="s">
        <v>2175</v>
      </c>
      <c r="J22830" cm="1">
        <f t="array" ref="J22830:L22830">_xlfn.XLOOKUP($C22830, AGE!$A:$A,AGE!$B:$D,,0,2)</f>
        <v>191</v>
      </c>
      <c r="K22830">
        <v>9.9</v>
      </c>
      <c r="L22830" t="str">
        <v xml:space="preserve">GSA 2018 </v>
      </c>
      <c r="M22830" t="s">
        <v>2495</v>
      </c>
      <c r="P22830" t="s">
        <v>2342</v>
      </c>
      <c r="Q22830">
        <v>2.5099999999999998</v>
      </c>
      <c r="R22830">
        <v>0.1</v>
      </c>
      <c r="U22830" t="s">
        <v>1308</v>
      </c>
      <c r="V22830">
        <v>1</v>
      </c>
      <c r="W22830" t="s">
        <v>2573</v>
      </c>
    </row>
    <row r="22831" spans="1:23" x14ac:dyDescent="0.3">
      <c r="A22831">
        <v>30552</v>
      </c>
      <c r="B22831" s="15" t="s">
        <v>2109</v>
      </c>
      <c r="C22831" t="str">
        <f>_xlfn.XLOOKUP($B22831, STANDARDS!$A:$A, STANDARDS!$B:$B,,0,2)</f>
        <v>Unknown Jurassic Fossils, UK</v>
      </c>
      <c r="D22831" t="s">
        <v>2158</v>
      </c>
      <c r="E22831" t="s">
        <v>2175</v>
      </c>
      <c r="J22831" cm="1">
        <f t="array" ref="J22831:L22831">_xlfn.XLOOKUP($C22831, AGE!$A:$A,AGE!$B:$D,,0,2)</f>
        <v>191</v>
      </c>
      <c r="K22831">
        <v>9.9</v>
      </c>
      <c r="L22831" t="str">
        <v xml:space="preserve">GSA 2018 </v>
      </c>
      <c r="M22831" t="s">
        <v>2499</v>
      </c>
      <c r="P22831" t="s">
        <v>2342</v>
      </c>
      <c r="Q22831">
        <v>2.1</v>
      </c>
      <c r="R22831">
        <v>0.1</v>
      </c>
      <c r="U22831" t="s">
        <v>1308</v>
      </c>
      <c r="V22831">
        <v>1</v>
      </c>
      <c r="W22831" t="s">
        <v>2573</v>
      </c>
    </row>
    <row r="22832" spans="1:23" x14ac:dyDescent="0.3">
      <c r="A22832">
        <v>30553</v>
      </c>
      <c r="B22832" s="15" t="s">
        <v>2109</v>
      </c>
      <c r="C22832" t="str">
        <f>_xlfn.XLOOKUP($B22832, STANDARDS!$A:$A, STANDARDS!$B:$B,,0,2)</f>
        <v>Unknown Jurassic Fossils, UK</v>
      </c>
      <c r="D22832" t="s">
        <v>2158</v>
      </c>
      <c r="E22832" t="s">
        <v>2175</v>
      </c>
      <c r="J22832" cm="1">
        <f t="array" ref="J22832:L22832">_xlfn.XLOOKUP($C22832, AGE!$A:$A,AGE!$B:$D,,0,2)</f>
        <v>191</v>
      </c>
      <c r="K22832">
        <v>9.9</v>
      </c>
      <c r="L22832" t="str">
        <v xml:space="preserve">GSA 2018 </v>
      </c>
      <c r="M22832" t="s">
        <v>2494</v>
      </c>
      <c r="P22832" t="s">
        <v>2342</v>
      </c>
      <c r="Q22832">
        <v>3.16</v>
      </c>
      <c r="R22832">
        <v>0.1</v>
      </c>
      <c r="U22832" t="s">
        <v>1308</v>
      </c>
      <c r="V22832">
        <v>1</v>
      </c>
      <c r="W22832" t="s">
        <v>2573</v>
      </c>
    </row>
    <row r="22833" spans="1:23" x14ac:dyDescent="0.3">
      <c r="A22833">
        <v>30554</v>
      </c>
      <c r="B22833" s="15" t="s">
        <v>2109</v>
      </c>
      <c r="C22833" t="str">
        <f>_xlfn.XLOOKUP($B22833, STANDARDS!$A:$A, STANDARDS!$B:$B,,0,2)</f>
        <v>Unknown Jurassic Fossils, UK</v>
      </c>
      <c r="D22833" t="s">
        <v>2158</v>
      </c>
      <c r="E22833" t="s">
        <v>2175</v>
      </c>
      <c r="J22833" cm="1">
        <f t="array" ref="J22833:L22833">_xlfn.XLOOKUP($C22833, AGE!$A:$A,AGE!$B:$D,,0,2)</f>
        <v>191</v>
      </c>
      <c r="K22833">
        <v>9.9</v>
      </c>
      <c r="L22833" t="str">
        <v xml:space="preserve">GSA 2018 </v>
      </c>
      <c r="M22833" t="s">
        <v>2495</v>
      </c>
      <c r="P22833" t="s">
        <v>2342</v>
      </c>
      <c r="Q22833">
        <v>3.47</v>
      </c>
      <c r="R22833">
        <v>0.1</v>
      </c>
      <c r="U22833" t="s">
        <v>1308</v>
      </c>
      <c r="V22833">
        <v>1</v>
      </c>
      <c r="W22833" t="s">
        <v>2573</v>
      </c>
    </row>
    <row r="22834" spans="1:23" x14ac:dyDescent="0.3">
      <c r="A22834">
        <v>30555</v>
      </c>
      <c r="B22834" s="15" t="s">
        <v>2109</v>
      </c>
      <c r="C22834" t="str">
        <f>_xlfn.XLOOKUP($B22834, STANDARDS!$A:$A, STANDARDS!$B:$B,,0,2)</f>
        <v>Unknown Jurassic Fossils, UK</v>
      </c>
      <c r="D22834" t="s">
        <v>2158</v>
      </c>
      <c r="E22834" t="s">
        <v>2175</v>
      </c>
      <c r="J22834" cm="1">
        <f t="array" ref="J22834:L22834">_xlfn.XLOOKUP($C22834, AGE!$A:$A,AGE!$B:$D,,0,2)</f>
        <v>191</v>
      </c>
      <c r="K22834">
        <v>9.9</v>
      </c>
      <c r="L22834" t="str">
        <v xml:space="preserve">GSA 2018 </v>
      </c>
      <c r="M22834" t="s">
        <v>2494</v>
      </c>
      <c r="P22834" t="s">
        <v>2342</v>
      </c>
      <c r="Q22834">
        <v>3.08</v>
      </c>
      <c r="R22834">
        <v>0.1</v>
      </c>
      <c r="U22834" t="s">
        <v>1308</v>
      </c>
      <c r="V22834">
        <v>1</v>
      </c>
      <c r="W22834" t="s">
        <v>2573</v>
      </c>
    </row>
    <row r="22835" spans="1:23" x14ac:dyDescent="0.3">
      <c r="A22835">
        <v>30556</v>
      </c>
      <c r="B22835" s="15" t="s">
        <v>2109</v>
      </c>
      <c r="C22835" t="str">
        <f>_xlfn.XLOOKUP($B22835, STANDARDS!$A:$A, STANDARDS!$B:$B,,0,2)</f>
        <v>Unknown Jurassic Fossils, UK</v>
      </c>
      <c r="D22835" t="s">
        <v>2158</v>
      </c>
      <c r="E22835" t="s">
        <v>2175</v>
      </c>
      <c r="J22835" cm="1">
        <f t="array" ref="J22835:L22835">_xlfn.XLOOKUP($C22835, AGE!$A:$A,AGE!$B:$D,,0,2)</f>
        <v>191</v>
      </c>
      <c r="K22835">
        <v>9.9</v>
      </c>
      <c r="L22835" t="str">
        <v xml:space="preserve">GSA 2018 </v>
      </c>
      <c r="M22835" t="s">
        <v>2311</v>
      </c>
      <c r="P22835" t="s">
        <v>2342</v>
      </c>
      <c r="S22835">
        <v>-23.11</v>
      </c>
      <c r="T22835">
        <v>0.1</v>
      </c>
      <c r="U22835" t="s">
        <v>2311</v>
      </c>
      <c r="V22835">
        <v>1</v>
      </c>
      <c r="W22835" t="s">
        <v>2573</v>
      </c>
    </row>
    <row r="22836" spans="1:23" x14ac:dyDescent="0.3">
      <c r="A22836">
        <v>30557</v>
      </c>
      <c r="B22836" s="15" t="s">
        <v>2109</v>
      </c>
      <c r="C22836" t="str">
        <f>_xlfn.XLOOKUP($B22836, STANDARDS!$A:$A, STANDARDS!$B:$B,,0,2)</f>
        <v>Unknown Jurassic Fossils, UK</v>
      </c>
      <c r="D22836" t="s">
        <v>2158</v>
      </c>
      <c r="E22836" t="s">
        <v>2175</v>
      </c>
      <c r="J22836" cm="1">
        <f t="array" ref="J22836:L22836">_xlfn.XLOOKUP($C22836, AGE!$A:$A,AGE!$B:$D,,0,2)</f>
        <v>191</v>
      </c>
      <c r="K22836">
        <v>9.9</v>
      </c>
      <c r="L22836" t="str">
        <v xml:space="preserve">GSA 2018 </v>
      </c>
      <c r="M22836" t="s">
        <v>2495</v>
      </c>
      <c r="P22836" t="s">
        <v>2342</v>
      </c>
      <c r="Q22836">
        <v>2.84</v>
      </c>
      <c r="R22836">
        <v>0.1</v>
      </c>
      <c r="U22836" t="s">
        <v>1308</v>
      </c>
      <c r="V22836">
        <v>1</v>
      </c>
      <c r="W22836" t="s">
        <v>2573</v>
      </c>
    </row>
    <row r="22837" spans="1:23" x14ac:dyDescent="0.3">
      <c r="A22837">
        <v>30558</v>
      </c>
      <c r="B22837" s="15" t="s">
        <v>2109</v>
      </c>
      <c r="C22837" t="str">
        <f>_xlfn.XLOOKUP($B22837, STANDARDS!$A:$A, STANDARDS!$B:$B,,0,2)</f>
        <v>Unknown Jurassic Fossils, UK</v>
      </c>
      <c r="D22837" t="s">
        <v>2158</v>
      </c>
      <c r="E22837" t="s">
        <v>2175</v>
      </c>
      <c r="J22837" cm="1">
        <f t="array" ref="J22837:L22837">_xlfn.XLOOKUP($C22837, AGE!$A:$A,AGE!$B:$D,,0,2)</f>
        <v>191</v>
      </c>
      <c r="K22837">
        <v>9.9</v>
      </c>
      <c r="L22837" t="str">
        <v xml:space="preserve">GSA 2018 </v>
      </c>
      <c r="M22837" t="s">
        <v>2311</v>
      </c>
      <c r="P22837" t="s">
        <v>2342</v>
      </c>
      <c r="S22837">
        <v>-23.71</v>
      </c>
      <c r="T22837">
        <v>0.1</v>
      </c>
      <c r="U22837" t="s">
        <v>2311</v>
      </c>
      <c r="V22837">
        <v>1</v>
      </c>
      <c r="W22837" t="s">
        <v>2573</v>
      </c>
    </row>
    <row r="22838" spans="1:23" x14ac:dyDescent="0.3">
      <c r="A22838">
        <v>30559</v>
      </c>
      <c r="B22838" s="15" t="s">
        <v>2109</v>
      </c>
      <c r="C22838" t="str">
        <f>_xlfn.XLOOKUP($B22838, STANDARDS!$A:$A, STANDARDS!$B:$B,,0,2)</f>
        <v>Unknown Jurassic Fossils, UK</v>
      </c>
      <c r="D22838" t="s">
        <v>2158</v>
      </c>
      <c r="E22838" t="s">
        <v>2175</v>
      </c>
      <c r="J22838" cm="1">
        <f t="array" ref="J22838:L22838">_xlfn.XLOOKUP($C22838, AGE!$A:$A,AGE!$B:$D,,0,2)</f>
        <v>191</v>
      </c>
      <c r="K22838">
        <v>9.9</v>
      </c>
      <c r="L22838" t="str">
        <v xml:space="preserve">GSA 2018 </v>
      </c>
      <c r="M22838" t="s">
        <v>2494</v>
      </c>
      <c r="P22838" t="s">
        <v>2342</v>
      </c>
      <c r="Q22838">
        <v>1.68</v>
      </c>
      <c r="R22838">
        <v>0.1</v>
      </c>
      <c r="U22838" t="s">
        <v>1308</v>
      </c>
      <c r="V22838">
        <v>1</v>
      </c>
      <c r="W22838" t="s">
        <v>2573</v>
      </c>
    </row>
    <row r="22839" spans="1:23" x14ac:dyDescent="0.3">
      <c r="A22839">
        <v>30560</v>
      </c>
      <c r="B22839" s="15" t="s">
        <v>2109</v>
      </c>
      <c r="C22839" t="str">
        <f>_xlfn.XLOOKUP($B22839, STANDARDS!$A:$A, STANDARDS!$B:$B,,0,2)</f>
        <v>Unknown Jurassic Fossils, UK</v>
      </c>
      <c r="D22839" t="s">
        <v>2158</v>
      </c>
      <c r="E22839" t="s">
        <v>2175</v>
      </c>
      <c r="J22839" cm="1">
        <f t="array" ref="J22839:L22839">_xlfn.XLOOKUP($C22839, AGE!$A:$A,AGE!$B:$D,,0,2)</f>
        <v>191</v>
      </c>
      <c r="K22839">
        <v>9.9</v>
      </c>
      <c r="L22839" t="str">
        <v xml:space="preserve">GSA 2018 </v>
      </c>
      <c r="M22839" t="s">
        <v>2495</v>
      </c>
      <c r="P22839" t="s">
        <v>2342</v>
      </c>
      <c r="Q22839">
        <v>2.75</v>
      </c>
      <c r="R22839">
        <v>0.1</v>
      </c>
      <c r="U22839" t="s">
        <v>1308</v>
      </c>
      <c r="V22839">
        <v>1</v>
      </c>
      <c r="W22839" t="s">
        <v>2573</v>
      </c>
    </row>
    <row r="22840" spans="1:23" x14ac:dyDescent="0.3">
      <c r="A22840">
        <v>30561</v>
      </c>
      <c r="B22840" s="15" t="s">
        <v>2109</v>
      </c>
      <c r="C22840" t="str">
        <f>_xlfn.XLOOKUP($B22840, STANDARDS!$A:$A, STANDARDS!$B:$B,,0,2)</f>
        <v>Unknown Jurassic Fossils, UK</v>
      </c>
      <c r="D22840" t="s">
        <v>2158</v>
      </c>
      <c r="E22840" t="s">
        <v>2175</v>
      </c>
      <c r="J22840" cm="1">
        <f t="array" ref="J22840:L22840">_xlfn.XLOOKUP($C22840, AGE!$A:$A,AGE!$B:$D,,0,2)</f>
        <v>191</v>
      </c>
      <c r="K22840">
        <v>9.9</v>
      </c>
      <c r="L22840" t="str">
        <v xml:space="preserve">GSA 2018 </v>
      </c>
      <c r="M22840" t="s">
        <v>2494</v>
      </c>
      <c r="P22840" t="s">
        <v>2342</v>
      </c>
      <c r="Q22840">
        <v>1.98</v>
      </c>
      <c r="R22840">
        <v>0.1</v>
      </c>
      <c r="U22840" t="s">
        <v>1308</v>
      </c>
      <c r="V22840">
        <v>1</v>
      </c>
      <c r="W22840" t="s">
        <v>2573</v>
      </c>
    </row>
    <row r="22841" spans="1:23" x14ac:dyDescent="0.3">
      <c r="A22841">
        <v>30562</v>
      </c>
      <c r="B22841" s="15" t="s">
        <v>2109</v>
      </c>
      <c r="C22841" t="str">
        <f>_xlfn.XLOOKUP($B22841, STANDARDS!$A:$A, STANDARDS!$B:$B,,0,2)</f>
        <v>Unknown Jurassic Fossils, UK</v>
      </c>
      <c r="D22841" t="s">
        <v>2158</v>
      </c>
      <c r="E22841" t="s">
        <v>2175</v>
      </c>
      <c r="J22841" cm="1">
        <f t="array" ref="J22841:L22841">_xlfn.XLOOKUP($C22841, AGE!$A:$A,AGE!$B:$D,,0,2)</f>
        <v>191</v>
      </c>
      <c r="K22841">
        <v>9.9</v>
      </c>
      <c r="L22841" t="str">
        <v xml:space="preserve">GSA 2018 </v>
      </c>
      <c r="M22841" t="s">
        <v>2494</v>
      </c>
      <c r="P22841" t="s">
        <v>2342</v>
      </c>
      <c r="Q22841">
        <v>2.82</v>
      </c>
      <c r="R22841">
        <v>0.1</v>
      </c>
      <c r="U22841" t="s">
        <v>1308</v>
      </c>
      <c r="V22841">
        <v>1</v>
      </c>
      <c r="W22841" t="s">
        <v>2573</v>
      </c>
    </row>
    <row r="22842" spans="1:23" x14ac:dyDescent="0.3">
      <c r="A22842">
        <v>30563</v>
      </c>
      <c r="B22842" s="15" t="s">
        <v>2109</v>
      </c>
      <c r="C22842" t="str">
        <f>_xlfn.XLOOKUP($B22842, STANDARDS!$A:$A, STANDARDS!$B:$B,,0,2)</f>
        <v>Unknown Jurassic Fossils, UK</v>
      </c>
      <c r="D22842" t="s">
        <v>2158</v>
      </c>
      <c r="E22842" t="s">
        <v>2175</v>
      </c>
      <c r="J22842" cm="1">
        <f t="array" ref="J22842:L22842">_xlfn.XLOOKUP($C22842, AGE!$A:$A,AGE!$B:$D,,0,2)</f>
        <v>191</v>
      </c>
      <c r="K22842">
        <v>9.9</v>
      </c>
      <c r="L22842" t="str">
        <v xml:space="preserve">GSA 2018 </v>
      </c>
      <c r="M22842" t="s">
        <v>2494</v>
      </c>
      <c r="P22842" t="s">
        <v>2342</v>
      </c>
      <c r="Q22842">
        <v>2.23</v>
      </c>
      <c r="R22842">
        <v>0.1</v>
      </c>
      <c r="U22842" t="s">
        <v>1308</v>
      </c>
      <c r="V22842">
        <v>1</v>
      </c>
      <c r="W22842" t="s">
        <v>2573</v>
      </c>
    </row>
    <row r="22843" spans="1:23" x14ac:dyDescent="0.3">
      <c r="A22843">
        <v>30564</v>
      </c>
      <c r="B22843" s="15" t="s">
        <v>2109</v>
      </c>
      <c r="C22843" t="str">
        <f>_xlfn.XLOOKUP($B22843, STANDARDS!$A:$A, STANDARDS!$B:$B,,0,2)</f>
        <v>Unknown Jurassic Fossils, UK</v>
      </c>
      <c r="D22843" t="s">
        <v>2158</v>
      </c>
      <c r="E22843" t="s">
        <v>2175</v>
      </c>
      <c r="J22843" cm="1">
        <f t="array" ref="J22843:L22843">_xlfn.XLOOKUP($C22843, AGE!$A:$A,AGE!$B:$D,,0,2)</f>
        <v>191</v>
      </c>
      <c r="K22843">
        <v>9.9</v>
      </c>
      <c r="L22843" t="str">
        <v xml:space="preserve">GSA 2018 </v>
      </c>
      <c r="M22843" t="s">
        <v>2495</v>
      </c>
      <c r="P22843" t="s">
        <v>2342</v>
      </c>
      <c r="Q22843">
        <v>2.14</v>
      </c>
      <c r="R22843">
        <v>0.1</v>
      </c>
      <c r="U22843" t="s">
        <v>1308</v>
      </c>
      <c r="V22843">
        <v>1</v>
      </c>
      <c r="W22843" t="s">
        <v>2573</v>
      </c>
    </row>
    <row r="22844" spans="1:23" x14ac:dyDescent="0.3">
      <c r="A22844">
        <v>30565</v>
      </c>
      <c r="B22844" s="15" t="s">
        <v>2109</v>
      </c>
      <c r="C22844" t="str">
        <f>_xlfn.XLOOKUP($B22844, STANDARDS!$A:$A, STANDARDS!$B:$B,,0,2)</f>
        <v>Unknown Jurassic Fossils, UK</v>
      </c>
      <c r="D22844" t="s">
        <v>2158</v>
      </c>
      <c r="E22844" t="s">
        <v>2175</v>
      </c>
      <c r="J22844" cm="1">
        <f t="array" ref="J22844:L22844">_xlfn.XLOOKUP($C22844, AGE!$A:$A,AGE!$B:$D,,0,2)</f>
        <v>191</v>
      </c>
      <c r="K22844">
        <v>9.9</v>
      </c>
      <c r="L22844" t="str">
        <v xml:space="preserve">GSA 2018 </v>
      </c>
      <c r="M22844" t="s">
        <v>2311</v>
      </c>
      <c r="P22844" t="s">
        <v>2342</v>
      </c>
      <c r="S22844">
        <v>-24.27</v>
      </c>
      <c r="T22844">
        <v>0.1</v>
      </c>
      <c r="U22844" t="s">
        <v>2311</v>
      </c>
      <c r="V22844">
        <v>1</v>
      </c>
      <c r="W22844" t="s">
        <v>2573</v>
      </c>
    </row>
    <row r="22845" spans="1:23" x14ac:dyDescent="0.3">
      <c r="A22845">
        <v>30566</v>
      </c>
      <c r="B22845" s="15" t="s">
        <v>2109</v>
      </c>
      <c r="C22845" t="str">
        <f>_xlfn.XLOOKUP($B22845, STANDARDS!$A:$A, STANDARDS!$B:$B,,0,2)</f>
        <v>Unknown Jurassic Fossils, UK</v>
      </c>
      <c r="D22845" t="s">
        <v>2158</v>
      </c>
      <c r="E22845" t="s">
        <v>2175</v>
      </c>
      <c r="J22845" cm="1">
        <f t="array" ref="J22845:L22845">_xlfn.XLOOKUP($C22845, AGE!$A:$A,AGE!$B:$D,,0,2)</f>
        <v>191</v>
      </c>
      <c r="K22845">
        <v>9.9</v>
      </c>
      <c r="L22845" t="str">
        <v xml:space="preserve">GSA 2018 </v>
      </c>
      <c r="M22845" t="s">
        <v>2495</v>
      </c>
      <c r="P22845" t="s">
        <v>2342</v>
      </c>
      <c r="Q22845">
        <v>2.4700000000000002</v>
      </c>
      <c r="R22845">
        <v>0.1</v>
      </c>
      <c r="U22845" t="s">
        <v>1308</v>
      </c>
      <c r="V22845">
        <v>1</v>
      </c>
      <c r="W22845" t="s">
        <v>2573</v>
      </c>
    </row>
    <row r="22846" spans="1:23" x14ac:dyDescent="0.3">
      <c r="A22846">
        <v>30567</v>
      </c>
      <c r="B22846" s="15" t="s">
        <v>2109</v>
      </c>
      <c r="C22846" t="str">
        <f>_xlfn.XLOOKUP($B22846, STANDARDS!$A:$A, STANDARDS!$B:$B,,0,2)</f>
        <v>Unknown Jurassic Fossils, UK</v>
      </c>
      <c r="D22846" t="s">
        <v>2158</v>
      </c>
      <c r="E22846" t="s">
        <v>2175</v>
      </c>
      <c r="J22846" cm="1">
        <f t="array" ref="J22846:L22846">_xlfn.XLOOKUP($C22846, AGE!$A:$A,AGE!$B:$D,,0,2)</f>
        <v>191</v>
      </c>
      <c r="K22846">
        <v>9.9</v>
      </c>
      <c r="L22846" t="str">
        <v xml:space="preserve">GSA 2018 </v>
      </c>
      <c r="M22846" t="s">
        <v>2494</v>
      </c>
      <c r="P22846" t="s">
        <v>2342</v>
      </c>
      <c r="Q22846">
        <v>2.02</v>
      </c>
      <c r="R22846">
        <v>0.1</v>
      </c>
      <c r="U22846" t="s">
        <v>1308</v>
      </c>
      <c r="V22846">
        <v>1</v>
      </c>
      <c r="W22846" t="s">
        <v>2573</v>
      </c>
    </row>
    <row r="22847" spans="1:23" x14ac:dyDescent="0.3">
      <c r="A22847">
        <v>30568</v>
      </c>
      <c r="B22847" s="15" t="s">
        <v>2109</v>
      </c>
      <c r="C22847" t="str">
        <f>_xlfn.XLOOKUP($B22847, STANDARDS!$A:$A, STANDARDS!$B:$B,,0,2)</f>
        <v>Unknown Jurassic Fossils, UK</v>
      </c>
      <c r="D22847" t="s">
        <v>2158</v>
      </c>
      <c r="E22847" t="s">
        <v>2175</v>
      </c>
      <c r="J22847" cm="1">
        <f t="array" ref="J22847:L22847">_xlfn.XLOOKUP($C22847, AGE!$A:$A,AGE!$B:$D,,0,2)</f>
        <v>191</v>
      </c>
      <c r="K22847">
        <v>9.9</v>
      </c>
      <c r="L22847" t="str">
        <v xml:space="preserve">GSA 2018 </v>
      </c>
      <c r="M22847" t="s">
        <v>2311</v>
      </c>
      <c r="P22847" t="s">
        <v>2342</v>
      </c>
      <c r="S22847">
        <v>-24.94</v>
      </c>
      <c r="T22847">
        <v>0.1</v>
      </c>
      <c r="U22847" t="s">
        <v>2311</v>
      </c>
      <c r="V22847">
        <v>1</v>
      </c>
      <c r="W22847" t="s">
        <v>2573</v>
      </c>
    </row>
    <row r="22848" spans="1:23" x14ac:dyDescent="0.3">
      <c r="A22848">
        <v>30569</v>
      </c>
      <c r="B22848" s="15" t="s">
        <v>2109</v>
      </c>
      <c r="C22848" t="str">
        <f>_xlfn.XLOOKUP($B22848, STANDARDS!$A:$A, STANDARDS!$B:$B,,0,2)</f>
        <v>Unknown Jurassic Fossils, UK</v>
      </c>
      <c r="D22848" t="s">
        <v>2158</v>
      </c>
      <c r="E22848" t="s">
        <v>2175</v>
      </c>
      <c r="J22848" cm="1">
        <f t="array" ref="J22848:L22848">_xlfn.XLOOKUP($C22848, AGE!$A:$A,AGE!$B:$D,,0,2)</f>
        <v>191</v>
      </c>
      <c r="K22848">
        <v>9.9</v>
      </c>
      <c r="L22848" t="str">
        <v xml:space="preserve">GSA 2018 </v>
      </c>
      <c r="M22848" t="s">
        <v>2311</v>
      </c>
      <c r="P22848" t="s">
        <v>2342</v>
      </c>
      <c r="S22848">
        <v>-25.54</v>
      </c>
      <c r="T22848">
        <v>0.1</v>
      </c>
      <c r="U22848" t="s">
        <v>2311</v>
      </c>
      <c r="V22848">
        <v>1</v>
      </c>
      <c r="W22848" t="s">
        <v>2573</v>
      </c>
    </row>
    <row r="22849" spans="1:23" x14ac:dyDescent="0.3">
      <c r="A22849">
        <v>30570</v>
      </c>
      <c r="B22849" s="15" t="s">
        <v>2109</v>
      </c>
      <c r="C22849" t="str">
        <f>_xlfn.XLOOKUP($B22849, STANDARDS!$A:$A, STANDARDS!$B:$B,,0,2)</f>
        <v>Unknown Jurassic Fossils, UK</v>
      </c>
      <c r="D22849" t="s">
        <v>2158</v>
      </c>
      <c r="E22849" t="s">
        <v>2175</v>
      </c>
      <c r="J22849" cm="1">
        <f t="array" ref="J22849:L22849">_xlfn.XLOOKUP($C22849, AGE!$A:$A,AGE!$B:$D,,0,2)</f>
        <v>191</v>
      </c>
      <c r="K22849">
        <v>9.9</v>
      </c>
      <c r="L22849" t="str">
        <v xml:space="preserve">GSA 2018 </v>
      </c>
      <c r="M22849" t="s">
        <v>2495</v>
      </c>
      <c r="P22849" t="s">
        <v>2342</v>
      </c>
      <c r="Q22849">
        <v>3.77</v>
      </c>
      <c r="R22849">
        <v>0.1</v>
      </c>
      <c r="U22849" t="s">
        <v>1308</v>
      </c>
      <c r="V22849">
        <v>1</v>
      </c>
      <c r="W22849" t="s">
        <v>2573</v>
      </c>
    </row>
    <row r="22850" spans="1:23" x14ac:dyDescent="0.3">
      <c r="A22850">
        <v>30571</v>
      </c>
      <c r="B22850" s="15" t="s">
        <v>2109</v>
      </c>
      <c r="C22850" t="str">
        <f>_xlfn.XLOOKUP($B22850, STANDARDS!$A:$A, STANDARDS!$B:$B,,0,2)</f>
        <v>Unknown Jurassic Fossils, UK</v>
      </c>
      <c r="D22850" t="s">
        <v>2158</v>
      </c>
      <c r="E22850" t="s">
        <v>2175</v>
      </c>
      <c r="J22850" cm="1">
        <f t="array" ref="J22850:L22850">_xlfn.XLOOKUP($C22850, AGE!$A:$A,AGE!$B:$D,,0,2)</f>
        <v>191</v>
      </c>
      <c r="K22850">
        <v>9.9</v>
      </c>
      <c r="L22850" t="str">
        <v xml:space="preserve">GSA 2018 </v>
      </c>
      <c r="M22850" t="s">
        <v>2495</v>
      </c>
      <c r="P22850" t="s">
        <v>2342</v>
      </c>
      <c r="Q22850">
        <v>3.36</v>
      </c>
      <c r="R22850">
        <v>0.1</v>
      </c>
      <c r="U22850" t="s">
        <v>1308</v>
      </c>
      <c r="V22850">
        <v>1</v>
      </c>
      <c r="W22850" t="s">
        <v>2573</v>
      </c>
    </row>
    <row r="22851" spans="1:23" x14ac:dyDescent="0.3">
      <c r="A22851">
        <v>30572</v>
      </c>
      <c r="B22851" s="15" t="s">
        <v>2109</v>
      </c>
      <c r="C22851" t="str">
        <f>_xlfn.XLOOKUP($B22851, STANDARDS!$A:$A, STANDARDS!$B:$B,,0,2)</f>
        <v>Unknown Jurassic Fossils, UK</v>
      </c>
      <c r="D22851" t="s">
        <v>2158</v>
      </c>
      <c r="E22851" t="s">
        <v>2175</v>
      </c>
      <c r="J22851" cm="1">
        <f t="array" ref="J22851:L22851">_xlfn.XLOOKUP($C22851, AGE!$A:$A,AGE!$B:$D,,0,2)</f>
        <v>191</v>
      </c>
      <c r="K22851">
        <v>9.9</v>
      </c>
      <c r="L22851" t="str">
        <v xml:space="preserve">GSA 2018 </v>
      </c>
      <c r="M22851" t="s">
        <v>2311</v>
      </c>
      <c r="P22851" t="s">
        <v>2342</v>
      </c>
      <c r="S22851">
        <v>-24.23</v>
      </c>
      <c r="T22851">
        <v>0.1</v>
      </c>
      <c r="U22851" t="s">
        <v>2311</v>
      </c>
      <c r="V22851">
        <v>1</v>
      </c>
      <c r="W22851" t="s">
        <v>2573</v>
      </c>
    </row>
    <row r="22852" spans="1:23" x14ac:dyDescent="0.3">
      <c r="A22852">
        <v>30573</v>
      </c>
      <c r="B22852" s="15" t="s">
        <v>2109</v>
      </c>
      <c r="C22852" t="str">
        <f>_xlfn.XLOOKUP($B22852, STANDARDS!$A:$A, STANDARDS!$B:$B,,0,2)</f>
        <v>Unknown Jurassic Fossils, UK</v>
      </c>
      <c r="D22852" t="s">
        <v>2158</v>
      </c>
      <c r="E22852" t="s">
        <v>2175</v>
      </c>
      <c r="J22852" cm="1">
        <f t="array" ref="J22852:L22852">_xlfn.XLOOKUP($C22852, AGE!$A:$A,AGE!$B:$D,,0,2)</f>
        <v>191</v>
      </c>
      <c r="K22852">
        <v>9.9</v>
      </c>
      <c r="L22852" t="str">
        <v xml:space="preserve">GSA 2018 </v>
      </c>
      <c r="M22852" t="s">
        <v>2495</v>
      </c>
      <c r="P22852" t="s">
        <v>2342</v>
      </c>
      <c r="Q22852">
        <v>2.37</v>
      </c>
      <c r="R22852">
        <v>0.1</v>
      </c>
      <c r="U22852" t="s">
        <v>1308</v>
      </c>
      <c r="V22852">
        <v>1</v>
      </c>
      <c r="W22852" t="s">
        <v>2573</v>
      </c>
    </row>
    <row r="22853" spans="1:23" x14ac:dyDescent="0.3">
      <c r="A22853">
        <v>30574</v>
      </c>
      <c r="B22853" s="15" t="s">
        <v>2109</v>
      </c>
      <c r="C22853" t="str">
        <f>_xlfn.XLOOKUP($B22853, STANDARDS!$A:$A, STANDARDS!$B:$B,,0,2)</f>
        <v>Unknown Jurassic Fossils, UK</v>
      </c>
      <c r="D22853" t="s">
        <v>2158</v>
      </c>
      <c r="E22853" t="s">
        <v>2175</v>
      </c>
      <c r="J22853" cm="1">
        <f t="array" ref="J22853:L22853">_xlfn.XLOOKUP($C22853, AGE!$A:$A,AGE!$B:$D,,0,2)</f>
        <v>191</v>
      </c>
      <c r="K22853">
        <v>9.9</v>
      </c>
      <c r="L22853" t="str">
        <v xml:space="preserve">GSA 2018 </v>
      </c>
      <c r="M22853" t="s">
        <v>2311</v>
      </c>
      <c r="P22853" t="s">
        <v>2342</v>
      </c>
      <c r="S22853">
        <v>-24.48</v>
      </c>
      <c r="T22853">
        <v>0.1</v>
      </c>
      <c r="U22853" t="s">
        <v>2311</v>
      </c>
      <c r="V22853">
        <v>1</v>
      </c>
      <c r="W22853" t="s">
        <v>2573</v>
      </c>
    </row>
    <row r="22854" spans="1:23" x14ac:dyDescent="0.3">
      <c r="A22854">
        <v>30575</v>
      </c>
      <c r="B22854" s="15" t="s">
        <v>2109</v>
      </c>
      <c r="C22854" t="str">
        <f>_xlfn.XLOOKUP($B22854, STANDARDS!$A:$A, STANDARDS!$B:$B,,0,2)</f>
        <v>Unknown Jurassic Fossils, UK</v>
      </c>
      <c r="D22854" t="s">
        <v>2158</v>
      </c>
      <c r="E22854" t="s">
        <v>2175</v>
      </c>
      <c r="J22854" cm="1">
        <f t="array" ref="J22854:L22854">_xlfn.XLOOKUP($C22854, AGE!$A:$A,AGE!$B:$D,,0,2)</f>
        <v>191</v>
      </c>
      <c r="K22854">
        <v>9.9</v>
      </c>
      <c r="L22854" t="str">
        <v xml:space="preserve">GSA 2018 </v>
      </c>
      <c r="M22854" t="s">
        <v>2495</v>
      </c>
      <c r="P22854" t="s">
        <v>2342</v>
      </c>
      <c r="Q22854">
        <v>1.52</v>
      </c>
      <c r="R22854">
        <v>0.1</v>
      </c>
      <c r="U22854" t="s">
        <v>1308</v>
      </c>
      <c r="V22854">
        <v>1</v>
      </c>
      <c r="W22854" t="s">
        <v>2573</v>
      </c>
    </row>
    <row r="22855" spans="1:23" x14ac:dyDescent="0.3">
      <c r="A22855">
        <v>30576</v>
      </c>
      <c r="B22855" s="15" t="s">
        <v>2109</v>
      </c>
      <c r="C22855" t="str">
        <f>_xlfn.XLOOKUP($B22855, STANDARDS!$A:$A, STANDARDS!$B:$B,,0,2)</f>
        <v>Unknown Jurassic Fossils, UK</v>
      </c>
      <c r="D22855" t="s">
        <v>2158</v>
      </c>
      <c r="E22855" t="s">
        <v>2175</v>
      </c>
      <c r="J22855" cm="1">
        <f t="array" ref="J22855:L22855">_xlfn.XLOOKUP($C22855, AGE!$A:$A,AGE!$B:$D,,0,2)</f>
        <v>191</v>
      </c>
      <c r="K22855">
        <v>9.9</v>
      </c>
      <c r="L22855" t="str">
        <v xml:space="preserve">GSA 2018 </v>
      </c>
      <c r="M22855" t="s">
        <v>2500</v>
      </c>
      <c r="P22855" t="s">
        <v>2342</v>
      </c>
      <c r="Q22855">
        <v>3.16</v>
      </c>
      <c r="R22855">
        <v>0.1</v>
      </c>
      <c r="U22855" t="s">
        <v>1308</v>
      </c>
      <c r="V22855">
        <v>1</v>
      </c>
      <c r="W22855" t="s">
        <v>2573</v>
      </c>
    </row>
    <row r="22856" spans="1:23" x14ac:dyDescent="0.3">
      <c r="A22856">
        <v>30577</v>
      </c>
      <c r="B22856" s="15" t="s">
        <v>2109</v>
      </c>
      <c r="C22856" t="str">
        <f>_xlfn.XLOOKUP($B22856, STANDARDS!$A:$A, STANDARDS!$B:$B,,0,2)</f>
        <v>Unknown Jurassic Fossils, UK</v>
      </c>
      <c r="D22856" t="s">
        <v>2158</v>
      </c>
      <c r="E22856" t="s">
        <v>2175</v>
      </c>
      <c r="J22856" cm="1">
        <f t="array" ref="J22856:L22856">_xlfn.XLOOKUP($C22856, AGE!$A:$A,AGE!$B:$D,,0,2)</f>
        <v>191</v>
      </c>
      <c r="K22856">
        <v>9.9</v>
      </c>
      <c r="L22856" t="str">
        <v xml:space="preserve">GSA 2018 </v>
      </c>
      <c r="M22856" t="s">
        <v>2494</v>
      </c>
      <c r="P22856" t="s">
        <v>2342</v>
      </c>
      <c r="Q22856">
        <v>3.1</v>
      </c>
      <c r="R22856">
        <v>0.1</v>
      </c>
      <c r="U22856" t="s">
        <v>1308</v>
      </c>
      <c r="V22856">
        <v>1</v>
      </c>
      <c r="W22856" t="s">
        <v>2573</v>
      </c>
    </row>
    <row r="22857" spans="1:23" x14ac:dyDescent="0.3">
      <c r="A22857">
        <v>30578</v>
      </c>
      <c r="B22857" s="15" t="s">
        <v>2109</v>
      </c>
      <c r="C22857" t="str">
        <f>_xlfn.XLOOKUP($B22857, STANDARDS!$A:$A, STANDARDS!$B:$B,,0,2)</f>
        <v>Unknown Jurassic Fossils, UK</v>
      </c>
      <c r="D22857" t="s">
        <v>2158</v>
      </c>
      <c r="E22857" t="s">
        <v>2175</v>
      </c>
      <c r="J22857" cm="1">
        <f t="array" ref="J22857:L22857">_xlfn.XLOOKUP($C22857, AGE!$A:$A,AGE!$B:$D,,0,2)</f>
        <v>191</v>
      </c>
      <c r="K22857">
        <v>9.9</v>
      </c>
      <c r="L22857" t="str">
        <v xml:space="preserve">GSA 2018 </v>
      </c>
      <c r="M22857" t="s">
        <v>2311</v>
      </c>
      <c r="P22857" t="s">
        <v>2342</v>
      </c>
      <c r="S22857">
        <v>-24.24</v>
      </c>
      <c r="T22857">
        <v>0.1</v>
      </c>
      <c r="U22857" t="s">
        <v>2311</v>
      </c>
      <c r="V22857">
        <v>1</v>
      </c>
      <c r="W22857" t="s">
        <v>2573</v>
      </c>
    </row>
    <row r="22858" spans="1:23" x14ac:dyDescent="0.3">
      <c r="A22858">
        <v>30579</v>
      </c>
      <c r="B22858" s="15" t="s">
        <v>2109</v>
      </c>
      <c r="C22858" t="str">
        <f>_xlfn.XLOOKUP($B22858, STANDARDS!$A:$A, STANDARDS!$B:$B,,0,2)</f>
        <v>Unknown Jurassic Fossils, UK</v>
      </c>
      <c r="D22858" t="s">
        <v>2158</v>
      </c>
      <c r="E22858" t="s">
        <v>2175</v>
      </c>
      <c r="J22858" cm="1">
        <f t="array" ref="J22858:L22858">_xlfn.XLOOKUP($C22858, AGE!$A:$A,AGE!$B:$D,,0,2)</f>
        <v>191</v>
      </c>
      <c r="K22858">
        <v>9.9</v>
      </c>
      <c r="L22858" t="str">
        <v xml:space="preserve">GSA 2018 </v>
      </c>
      <c r="M22858" t="s">
        <v>2311</v>
      </c>
      <c r="P22858" t="s">
        <v>2342</v>
      </c>
      <c r="S22858">
        <v>-23.8</v>
      </c>
      <c r="T22858">
        <v>0.1</v>
      </c>
      <c r="U22858" t="s">
        <v>2311</v>
      </c>
      <c r="V22858">
        <v>1</v>
      </c>
      <c r="W22858" t="s">
        <v>2573</v>
      </c>
    </row>
    <row r="22859" spans="1:23" x14ac:dyDescent="0.3">
      <c r="A22859">
        <v>30580</v>
      </c>
      <c r="B22859" s="15" t="s">
        <v>2109</v>
      </c>
      <c r="C22859" t="str">
        <f>_xlfn.XLOOKUP($B22859, STANDARDS!$A:$A, STANDARDS!$B:$B,,0,2)</f>
        <v>Unknown Jurassic Fossils, UK</v>
      </c>
      <c r="D22859" t="s">
        <v>2158</v>
      </c>
      <c r="E22859" t="s">
        <v>2175</v>
      </c>
      <c r="J22859" cm="1">
        <f t="array" ref="J22859:L22859">_xlfn.XLOOKUP($C22859, AGE!$A:$A,AGE!$B:$D,,0,2)</f>
        <v>191</v>
      </c>
      <c r="K22859">
        <v>9.9</v>
      </c>
      <c r="L22859" t="str">
        <v xml:space="preserve">GSA 2018 </v>
      </c>
      <c r="M22859" t="s">
        <v>2495</v>
      </c>
      <c r="P22859" t="s">
        <v>2342</v>
      </c>
      <c r="Q22859">
        <v>1.86</v>
      </c>
      <c r="R22859">
        <v>0.1</v>
      </c>
      <c r="U22859" t="s">
        <v>1308</v>
      </c>
      <c r="V22859">
        <v>1</v>
      </c>
      <c r="W22859" t="s">
        <v>2573</v>
      </c>
    </row>
    <row r="22860" spans="1:23" x14ac:dyDescent="0.3">
      <c r="A22860">
        <v>30581</v>
      </c>
      <c r="B22860" s="15" t="s">
        <v>2109</v>
      </c>
      <c r="C22860" t="str">
        <f>_xlfn.XLOOKUP($B22860, STANDARDS!$A:$A, STANDARDS!$B:$B,,0,2)</f>
        <v>Unknown Jurassic Fossils, UK</v>
      </c>
      <c r="D22860" t="s">
        <v>2158</v>
      </c>
      <c r="E22860" t="s">
        <v>2175</v>
      </c>
      <c r="J22860" cm="1">
        <f t="array" ref="J22860:L22860">_xlfn.XLOOKUP($C22860, AGE!$A:$A,AGE!$B:$D,,0,2)</f>
        <v>191</v>
      </c>
      <c r="K22860">
        <v>9.9</v>
      </c>
      <c r="L22860" t="str">
        <v xml:space="preserve">GSA 2018 </v>
      </c>
      <c r="M22860" t="s">
        <v>2500</v>
      </c>
      <c r="P22860" t="s">
        <v>2342</v>
      </c>
      <c r="Q22860">
        <v>2.64</v>
      </c>
      <c r="R22860">
        <v>0.1</v>
      </c>
      <c r="U22860" t="s">
        <v>1308</v>
      </c>
      <c r="V22860">
        <v>1</v>
      </c>
      <c r="W22860" t="s">
        <v>2573</v>
      </c>
    </row>
    <row r="22861" spans="1:23" x14ac:dyDescent="0.3">
      <c r="A22861">
        <v>30582</v>
      </c>
      <c r="B22861" s="15" t="s">
        <v>2109</v>
      </c>
      <c r="C22861" t="str">
        <f>_xlfn.XLOOKUP($B22861, STANDARDS!$A:$A, STANDARDS!$B:$B,,0,2)</f>
        <v>Unknown Jurassic Fossils, UK</v>
      </c>
      <c r="D22861" t="s">
        <v>2158</v>
      </c>
      <c r="E22861" t="s">
        <v>2175</v>
      </c>
      <c r="J22861" cm="1">
        <f t="array" ref="J22861:L22861">_xlfn.XLOOKUP($C22861, AGE!$A:$A,AGE!$B:$D,,0,2)</f>
        <v>191</v>
      </c>
      <c r="K22861">
        <v>9.9</v>
      </c>
      <c r="L22861" t="str">
        <v xml:space="preserve">GSA 2018 </v>
      </c>
      <c r="M22861" t="s">
        <v>2311</v>
      </c>
      <c r="P22861" t="s">
        <v>2342</v>
      </c>
      <c r="S22861">
        <v>-24.24</v>
      </c>
      <c r="T22861">
        <v>0.1</v>
      </c>
      <c r="U22861" t="s">
        <v>2311</v>
      </c>
      <c r="V22861">
        <v>1</v>
      </c>
      <c r="W22861" t="s">
        <v>2573</v>
      </c>
    </row>
    <row r="22862" spans="1:23" x14ac:dyDescent="0.3">
      <c r="A22862">
        <v>30583</v>
      </c>
      <c r="B22862" s="15" t="s">
        <v>2109</v>
      </c>
      <c r="C22862" t="str">
        <f>_xlfn.XLOOKUP($B22862, STANDARDS!$A:$A, STANDARDS!$B:$B,,0,2)</f>
        <v>Unknown Jurassic Fossils, UK</v>
      </c>
      <c r="D22862" t="s">
        <v>2158</v>
      </c>
      <c r="E22862" t="s">
        <v>2175</v>
      </c>
      <c r="J22862" cm="1">
        <f t="array" ref="J22862:L22862">_xlfn.XLOOKUP($C22862, AGE!$A:$A,AGE!$B:$D,,0,2)</f>
        <v>191</v>
      </c>
      <c r="K22862">
        <v>9.9</v>
      </c>
      <c r="L22862" t="str">
        <v xml:space="preserve">GSA 2018 </v>
      </c>
      <c r="M22862" t="s">
        <v>2311</v>
      </c>
      <c r="P22862" t="s">
        <v>2342</v>
      </c>
      <c r="S22862">
        <v>-24.95</v>
      </c>
      <c r="T22862">
        <v>0.1</v>
      </c>
      <c r="U22862" t="s">
        <v>2311</v>
      </c>
      <c r="V22862">
        <v>1</v>
      </c>
      <c r="W22862" t="s">
        <v>2573</v>
      </c>
    </row>
    <row r="22863" spans="1:23" x14ac:dyDescent="0.3">
      <c r="A22863">
        <v>30584</v>
      </c>
      <c r="B22863" s="15" t="s">
        <v>2109</v>
      </c>
      <c r="C22863" t="str">
        <f>_xlfn.XLOOKUP($B22863, STANDARDS!$A:$A, STANDARDS!$B:$B,,0,2)</f>
        <v>Unknown Jurassic Fossils, UK</v>
      </c>
      <c r="D22863" t="s">
        <v>2158</v>
      </c>
      <c r="E22863" t="s">
        <v>2175</v>
      </c>
      <c r="J22863" cm="1">
        <f t="array" ref="J22863:L22863">_xlfn.XLOOKUP($C22863, AGE!$A:$A,AGE!$B:$D,,0,2)</f>
        <v>191</v>
      </c>
      <c r="K22863">
        <v>9.9</v>
      </c>
      <c r="L22863" t="str">
        <v xml:space="preserve">GSA 2018 </v>
      </c>
      <c r="M22863" t="s">
        <v>2311</v>
      </c>
      <c r="P22863" t="s">
        <v>2342</v>
      </c>
      <c r="S22863">
        <v>-25.43</v>
      </c>
      <c r="T22863">
        <v>0.1</v>
      </c>
      <c r="U22863" t="s">
        <v>2311</v>
      </c>
      <c r="V22863">
        <v>1</v>
      </c>
      <c r="W22863" t="s">
        <v>2573</v>
      </c>
    </row>
    <row r="22864" spans="1:23" x14ac:dyDescent="0.3">
      <c r="A22864">
        <v>30585</v>
      </c>
      <c r="B22864" s="15" t="s">
        <v>2109</v>
      </c>
      <c r="C22864" t="str">
        <f>_xlfn.XLOOKUP($B22864, STANDARDS!$A:$A, STANDARDS!$B:$B,,0,2)</f>
        <v>Unknown Jurassic Fossils, UK</v>
      </c>
      <c r="D22864" t="s">
        <v>2158</v>
      </c>
      <c r="E22864" t="s">
        <v>2175</v>
      </c>
      <c r="J22864" cm="1">
        <f t="array" ref="J22864:L22864">_xlfn.XLOOKUP($C22864, AGE!$A:$A,AGE!$B:$D,,0,2)</f>
        <v>191</v>
      </c>
      <c r="K22864">
        <v>9.9</v>
      </c>
      <c r="L22864" t="str">
        <v xml:space="preserve">GSA 2018 </v>
      </c>
      <c r="M22864" t="s">
        <v>2495</v>
      </c>
      <c r="P22864" t="s">
        <v>2342</v>
      </c>
      <c r="Q22864">
        <v>2.09</v>
      </c>
      <c r="R22864">
        <v>0.1</v>
      </c>
      <c r="U22864" t="s">
        <v>1308</v>
      </c>
      <c r="V22864">
        <v>1</v>
      </c>
      <c r="W22864" t="s">
        <v>2573</v>
      </c>
    </row>
    <row r="22865" spans="1:23" x14ac:dyDescent="0.3">
      <c r="A22865">
        <v>30586</v>
      </c>
      <c r="B22865" s="15" t="s">
        <v>2109</v>
      </c>
      <c r="C22865" t="str">
        <f>_xlfn.XLOOKUP($B22865, STANDARDS!$A:$A, STANDARDS!$B:$B,,0,2)</f>
        <v>Unknown Jurassic Fossils, UK</v>
      </c>
      <c r="D22865" t="s">
        <v>2158</v>
      </c>
      <c r="E22865" t="s">
        <v>2175</v>
      </c>
      <c r="J22865" cm="1">
        <f t="array" ref="J22865:L22865">_xlfn.XLOOKUP($C22865, AGE!$A:$A,AGE!$B:$D,,0,2)</f>
        <v>191</v>
      </c>
      <c r="K22865">
        <v>9.9</v>
      </c>
      <c r="L22865" t="str">
        <v xml:space="preserve">GSA 2018 </v>
      </c>
      <c r="M22865" t="s">
        <v>2311</v>
      </c>
      <c r="P22865" t="s">
        <v>2342</v>
      </c>
      <c r="S22865">
        <v>-22.03</v>
      </c>
      <c r="T22865">
        <v>0.1</v>
      </c>
      <c r="U22865" t="s">
        <v>2311</v>
      </c>
      <c r="V22865">
        <v>1</v>
      </c>
      <c r="W22865" t="s">
        <v>2573</v>
      </c>
    </row>
    <row r="22866" spans="1:23" x14ac:dyDescent="0.3">
      <c r="A22866">
        <v>30587</v>
      </c>
      <c r="B22866" s="15" t="s">
        <v>2109</v>
      </c>
      <c r="C22866" t="str">
        <f>_xlfn.XLOOKUP($B22866, STANDARDS!$A:$A, STANDARDS!$B:$B,,0,2)</f>
        <v>Unknown Jurassic Fossils, UK</v>
      </c>
      <c r="D22866" t="s">
        <v>2158</v>
      </c>
      <c r="E22866" t="s">
        <v>2175</v>
      </c>
      <c r="J22866" cm="1">
        <f t="array" ref="J22866:L22866">_xlfn.XLOOKUP($C22866, AGE!$A:$A,AGE!$B:$D,,0,2)</f>
        <v>191</v>
      </c>
      <c r="K22866">
        <v>9.9</v>
      </c>
      <c r="L22866" t="str">
        <v xml:space="preserve">GSA 2018 </v>
      </c>
      <c r="M22866" t="s">
        <v>2495</v>
      </c>
      <c r="P22866" t="s">
        <v>2342</v>
      </c>
      <c r="Q22866">
        <v>0.42</v>
      </c>
      <c r="R22866">
        <v>0.1</v>
      </c>
      <c r="U22866" t="s">
        <v>1308</v>
      </c>
      <c r="V22866">
        <v>1</v>
      </c>
      <c r="W22866" t="s">
        <v>2573</v>
      </c>
    </row>
    <row r="22867" spans="1:23" x14ac:dyDescent="0.3">
      <c r="A22867">
        <v>30588</v>
      </c>
      <c r="B22867" s="15" t="s">
        <v>2109</v>
      </c>
      <c r="C22867" t="str">
        <f>_xlfn.XLOOKUP($B22867, STANDARDS!$A:$A, STANDARDS!$B:$B,,0,2)</f>
        <v>Unknown Jurassic Fossils, UK</v>
      </c>
      <c r="D22867" t="s">
        <v>2158</v>
      </c>
      <c r="E22867" t="s">
        <v>2175</v>
      </c>
      <c r="J22867" cm="1">
        <f t="array" ref="J22867:L22867">_xlfn.XLOOKUP($C22867, AGE!$A:$A,AGE!$B:$D,,0,2)</f>
        <v>191</v>
      </c>
      <c r="K22867">
        <v>9.9</v>
      </c>
      <c r="L22867" t="str">
        <v xml:space="preserve">GSA 2018 </v>
      </c>
      <c r="M22867" t="s">
        <v>2495</v>
      </c>
      <c r="P22867" t="s">
        <v>2342</v>
      </c>
      <c r="Q22867">
        <v>2.17</v>
      </c>
      <c r="R22867">
        <v>0.1</v>
      </c>
      <c r="U22867" t="s">
        <v>1308</v>
      </c>
      <c r="V22867">
        <v>1</v>
      </c>
      <c r="W22867" t="s">
        <v>2573</v>
      </c>
    </row>
    <row r="22868" spans="1:23" x14ac:dyDescent="0.3">
      <c r="A22868">
        <v>30589</v>
      </c>
      <c r="B22868" s="15" t="s">
        <v>2109</v>
      </c>
      <c r="C22868" t="str">
        <f>_xlfn.XLOOKUP($B22868, STANDARDS!$A:$A, STANDARDS!$B:$B,,0,2)</f>
        <v>Unknown Jurassic Fossils, UK</v>
      </c>
      <c r="D22868" t="s">
        <v>2158</v>
      </c>
      <c r="E22868" t="s">
        <v>2175</v>
      </c>
      <c r="J22868" cm="1">
        <f t="array" ref="J22868:L22868">_xlfn.XLOOKUP($C22868, AGE!$A:$A,AGE!$B:$D,,0,2)</f>
        <v>191</v>
      </c>
      <c r="K22868">
        <v>9.9</v>
      </c>
      <c r="L22868" t="str">
        <v xml:space="preserve">GSA 2018 </v>
      </c>
      <c r="M22868" t="s">
        <v>2495</v>
      </c>
      <c r="P22868" t="s">
        <v>2342</v>
      </c>
      <c r="Q22868">
        <v>2.87</v>
      </c>
      <c r="R22868">
        <v>0.1</v>
      </c>
      <c r="U22868" t="s">
        <v>1308</v>
      </c>
      <c r="V22868">
        <v>1</v>
      </c>
      <c r="W22868" t="s">
        <v>2573</v>
      </c>
    </row>
    <row r="22869" spans="1:23" x14ac:dyDescent="0.3">
      <c r="A22869">
        <v>30590</v>
      </c>
      <c r="B22869" s="15" t="s">
        <v>2109</v>
      </c>
      <c r="C22869" t="str">
        <f>_xlfn.XLOOKUP($B22869, STANDARDS!$A:$A, STANDARDS!$B:$B,,0,2)</f>
        <v>Unknown Jurassic Fossils, UK</v>
      </c>
      <c r="D22869" t="s">
        <v>2158</v>
      </c>
      <c r="E22869" t="s">
        <v>2175</v>
      </c>
      <c r="J22869" cm="1">
        <f t="array" ref="J22869:L22869">_xlfn.XLOOKUP($C22869, AGE!$A:$A,AGE!$B:$D,,0,2)</f>
        <v>191</v>
      </c>
      <c r="K22869">
        <v>9.9</v>
      </c>
      <c r="L22869" t="str">
        <v xml:space="preserve">GSA 2018 </v>
      </c>
      <c r="M22869" t="s">
        <v>2494</v>
      </c>
      <c r="P22869" t="s">
        <v>2342</v>
      </c>
      <c r="Q22869">
        <v>3.38</v>
      </c>
      <c r="R22869">
        <v>0.1</v>
      </c>
      <c r="U22869" t="s">
        <v>1308</v>
      </c>
      <c r="V22869">
        <v>1</v>
      </c>
      <c r="W22869" t="s">
        <v>2573</v>
      </c>
    </row>
    <row r="22870" spans="1:23" x14ac:dyDescent="0.3">
      <c r="A22870">
        <v>30591</v>
      </c>
      <c r="B22870" s="15" t="s">
        <v>2109</v>
      </c>
      <c r="C22870" t="str">
        <f>_xlfn.XLOOKUP($B22870, STANDARDS!$A:$A, STANDARDS!$B:$B,,0,2)</f>
        <v>Unknown Jurassic Fossils, UK</v>
      </c>
      <c r="D22870" t="s">
        <v>2158</v>
      </c>
      <c r="E22870" t="s">
        <v>2175</v>
      </c>
      <c r="J22870" cm="1">
        <f t="array" ref="J22870:L22870">_xlfn.XLOOKUP($C22870, AGE!$A:$A,AGE!$B:$D,,0,2)</f>
        <v>191</v>
      </c>
      <c r="K22870">
        <v>9.9</v>
      </c>
      <c r="L22870" t="str">
        <v xml:space="preserve">GSA 2018 </v>
      </c>
      <c r="M22870" t="s">
        <v>2500</v>
      </c>
      <c r="P22870" t="s">
        <v>2342</v>
      </c>
      <c r="Q22870">
        <v>3.26</v>
      </c>
      <c r="R22870">
        <v>0.1</v>
      </c>
      <c r="U22870" t="s">
        <v>1308</v>
      </c>
      <c r="V22870">
        <v>1</v>
      </c>
      <c r="W22870" t="s">
        <v>2573</v>
      </c>
    </row>
    <row r="22871" spans="1:23" x14ac:dyDescent="0.3">
      <c r="A22871">
        <v>30592</v>
      </c>
      <c r="B22871" s="15" t="s">
        <v>2109</v>
      </c>
      <c r="C22871" t="str">
        <f>_xlfn.XLOOKUP($B22871, STANDARDS!$A:$A, STANDARDS!$B:$B,,0,2)</f>
        <v>Unknown Jurassic Fossils, UK</v>
      </c>
      <c r="D22871" t="s">
        <v>2158</v>
      </c>
      <c r="E22871" t="s">
        <v>2175</v>
      </c>
      <c r="J22871" cm="1">
        <f t="array" ref="J22871:L22871">_xlfn.XLOOKUP($C22871, AGE!$A:$A,AGE!$B:$D,,0,2)</f>
        <v>191</v>
      </c>
      <c r="K22871">
        <v>9.9</v>
      </c>
      <c r="L22871" t="str">
        <v xml:space="preserve">GSA 2018 </v>
      </c>
      <c r="M22871" t="s">
        <v>2311</v>
      </c>
      <c r="P22871" t="s">
        <v>2342</v>
      </c>
      <c r="S22871">
        <v>-19.579999999999998</v>
      </c>
      <c r="T22871">
        <v>0.1</v>
      </c>
      <c r="U22871" t="s">
        <v>2311</v>
      </c>
      <c r="V22871">
        <v>1</v>
      </c>
      <c r="W22871" t="s">
        <v>2573</v>
      </c>
    </row>
    <row r="22872" spans="1:23" x14ac:dyDescent="0.3">
      <c r="A22872">
        <v>30593</v>
      </c>
      <c r="B22872" s="15" t="s">
        <v>2109</v>
      </c>
      <c r="C22872" t="str">
        <f>_xlfn.XLOOKUP($B22872, STANDARDS!$A:$A, STANDARDS!$B:$B,,0,2)</f>
        <v>Unknown Jurassic Fossils, UK</v>
      </c>
      <c r="D22872" t="s">
        <v>2158</v>
      </c>
      <c r="E22872" t="s">
        <v>2175</v>
      </c>
      <c r="J22872" cm="1">
        <f t="array" ref="J22872:L22872">_xlfn.XLOOKUP($C22872, AGE!$A:$A,AGE!$B:$D,,0,2)</f>
        <v>191</v>
      </c>
      <c r="K22872">
        <v>9.9</v>
      </c>
      <c r="L22872" t="str">
        <v xml:space="preserve">GSA 2018 </v>
      </c>
      <c r="M22872" t="s">
        <v>2311</v>
      </c>
      <c r="P22872" t="s">
        <v>2342</v>
      </c>
      <c r="S22872">
        <v>-20.8</v>
      </c>
      <c r="T22872">
        <v>0.1</v>
      </c>
      <c r="U22872" t="s">
        <v>2311</v>
      </c>
      <c r="V22872">
        <v>1</v>
      </c>
      <c r="W22872" t="s">
        <v>2573</v>
      </c>
    </row>
    <row r="22873" spans="1:23" x14ac:dyDescent="0.3">
      <c r="A22873">
        <v>30594</v>
      </c>
      <c r="B22873" s="15" t="s">
        <v>2109</v>
      </c>
      <c r="C22873" t="str">
        <f>_xlfn.XLOOKUP($B22873, STANDARDS!$A:$A, STANDARDS!$B:$B,,0,2)</f>
        <v>Unknown Jurassic Fossils, UK</v>
      </c>
      <c r="D22873" t="s">
        <v>2158</v>
      </c>
      <c r="E22873" t="s">
        <v>2175</v>
      </c>
      <c r="J22873" cm="1">
        <f t="array" ref="J22873:L22873">_xlfn.XLOOKUP($C22873, AGE!$A:$A,AGE!$B:$D,,0,2)</f>
        <v>191</v>
      </c>
      <c r="K22873">
        <v>9.9</v>
      </c>
      <c r="L22873" t="str">
        <v xml:space="preserve">GSA 2018 </v>
      </c>
      <c r="M22873" t="s">
        <v>2500</v>
      </c>
      <c r="P22873" t="s">
        <v>2342</v>
      </c>
      <c r="Q22873">
        <v>3.75</v>
      </c>
      <c r="R22873">
        <v>0.1</v>
      </c>
      <c r="U22873" t="s">
        <v>1308</v>
      </c>
      <c r="V22873">
        <v>1</v>
      </c>
      <c r="W22873" t="s">
        <v>2573</v>
      </c>
    </row>
    <row r="22874" spans="1:23" x14ac:dyDescent="0.3">
      <c r="A22874">
        <v>30595</v>
      </c>
      <c r="B22874" s="15" t="s">
        <v>2109</v>
      </c>
      <c r="C22874" t="str">
        <f>_xlfn.XLOOKUP($B22874, STANDARDS!$A:$A, STANDARDS!$B:$B,,0,2)</f>
        <v>Unknown Jurassic Fossils, UK</v>
      </c>
      <c r="D22874" t="s">
        <v>2158</v>
      </c>
      <c r="E22874" t="s">
        <v>2175</v>
      </c>
      <c r="J22874" cm="1">
        <f t="array" ref="J22874:L22874">_xlfn.XLOOKUP($C22874, AGE!$A:$A,AGE!$B:$D,,0,2)</f>
        <v>191</v>
      </c>
      <c r="K22874">
        <v>9.9</v>
      </c>
      <c r="L22874" t="str">
        <v xml:space="preserve">GSA 2018 </v>
      </c>
      <c r="M22874" t="s">
        <v>2496</v>
      </c>
      <c r="P22874" t="s">
        <v>2342</v>
      </c>
      <c r="Q22874">
        <v>4.3099999999999996</v>
      </c>
      <c r="R22874">
        <v>0.1</v>
      </c>
      <c r="U22874" t="s">
        <v>1308</v>
      </c>
      <c r="V22874">
        <v>1</v>
      </c>
      <c r="W22874" t="s">
        <v>2573</v>
      </c>
    </row>
    <row r="22875" spans="1:23" x14ac:dyDescent="0.3">
      <c r="A22875">
        <v>30596</v>
      </c>
      <c r="B22875" s="15" t="s">
        <v>2109</v>
      </c>
      <c r="C22875" t="str">
        <f>_xlfn.XLOOKUP($B22875, STANDARDS!$A:$A, STANDARDS!$B:$B,,0,2)</f>
        <v>Unknown Jurassic Fossils, UK</v>
      </c>
      <c r="D22875" t="s">
        <v>2158</v>
      </c>
      <c r="E22875" t="s">
        <v>2175</v>
      </c>
      <c r="J22875" cm="1">
        <f t="array" ref="J22875:L22875">_xlfn.XLOOKUP($C22875, AGE!$A:$A,AGE!$B:$D,,0,2)</f>
        <v>191</v>
      </c>
      <c r="K22875">
        <v>9.9</v>
      </c>
      <c r="L22875" t="str">
        <v xml:space="preserve">GSA 2018 </v>
      </c>
      <c r="M22875" t="s">
        <v>2311</v>
      </c>
      <c r="P22875" t="s">
        <v>2342</v>
      </c>
      <c r="S22875">
        <v>-24.68</v>
      </c>
      <c r="T22875">
        <v>0.1</v>
      </c>
      <c r="U22875" t="s">
        <v>2311</v>
      </c>
      <c r="V22875">
        <v>1</v>
      </c>
      <c r="W22875" t="s">
        <v>2573</v>
      </c>
    </row>
    <row r="22876" spans="1:23" x14ac:dyDescent="0.3">
      <c r="A22876">
        <v>30597</v>
      </c>
      <c r="B22876" s="15" t="s">
        <v>2109</v>
      </c>
      <c r="C22876" t="str">
        <f>_xlfn.XLOOKUP($B22876, STANDARDS!$A:$A, STANDARDS!$B:$B,,0,2)</f>
        <v>Unknown Jurassic Fossils, UK</v>
      </c>
      <c r="D22876" t="s">
        <v>2158</v>
      </c>
      <c r="E22876" t="s">
        <v>2175</v>
      </c>
      <c r="J22876" cm="1">
        <f t="array" ref="J22876:L22876">_xlfn.XLOOKUP($C22876, AGE!$A:$A,AGE!$B:$D,,0,2)</f>
        <v>191</v>
      </c>
      <c r="K22876">
        <v>9.9</v>
      </c>
      <c r="L22876" t="str">
        <v xml:space="preserve">GSA 2018 </v>
      </c>
      <c r="M22876" t="s">
        <v>2311</v>
      </c>
      <c r="P22876" t="s">
        <v>2342</v>
      </c>
      <c r="S22876">
        <v>-25.38</v>
      </c>
      <c r="T22876">
        <v>0.1</v>
      </c>
      <c r="U22876" t="s">
        <v>2311</v>
      </c>
      <c r="V22876">
        <v>1</v>
      </c>
      <c r="W22876" t="s">
        <v>2573</v>
      </c>
    </row>
    <row r="22877" spans="1:23" x14ac:dyDescent="0.3">
      <c r="A22877">
        <v>30598</v>
      </c>
      <c r="B22877" s="15" t="s">
        <v>2109</v>
      </c>
      <c r="C22877" t="str">
        <f>_xlfn.XLOOKUP($B22877, STANDARDS!$A:$A, STANDARDS!$B:$B,,0,2)</f>
        <v>Unknown Jurassic Fossils, UK</v>
      </c>
      <c r="D22877" t="s">
        <v>2158</v>
      </c>
      <c r="E22877" t="s">
        <v>2175</v>
      </c>
      <c r="J22877" cm="1">
        <f t="array" ref="J22877:L22877">_xlfn.XLOOKUP($C22877, AGE!$A:$A,AGE!$B:$D,,0,2)</f>
        <v>191</v>
      </c>
      <c r="K22877">
        <v>9.9</v>
      </c>
      <c r="L22877" t="str">
        <v xml:space="preserve">GSA 2018 </v>
      </c>
      <c r="M22877" t="s">
        <v>2495</v>
      </c>
      <c r="P22877" t="s">
        <v>2342</v>
      </c>
      <c r="Q22877">
        <v>2.23</v>
      </c>
      <c r="R22877">
        <v>0.1</v>
      </c>
      <c r="U22877" t="s">
        <v>1308</v>
      </c>
      <c r="V22877">
        <v>1</v>
      </c>
      <c r="W22877" t="s">
        <v>2573</v>
      </c>
    </row>
    <row r="22878" spans="1:23" x14ac:dyDescent="0.3">
      <c r="A22878">
        <v>30599</v>
      </c>
      <c r="B22878" s="15" t="s">
        <v>2109</v>
      </c>
      <c r="C22878" t="str">
        <f>_xlfn.XLOOKUP($B22878, STANDARDS!$A:$A, STANDARDS!$B:$B,,0,2)</f>
        <v>Unknown Jurassic Fossils, UK</v>
      </c>
      <c r="D22878" t="s">
        <v>2158</v>
      </c>
      <c r="E22878" t="s">
        <v>2175</v>
      </c>
      <c r="J22878" cm="1">
        <f t="array" ref="J22878:L22878">_xlfn.XLOOKUP($C22878, AGE!$A:$A,AGE!$B:$D,,0,2)</f>
        <v>191</v>
      </c>
      <c r="K22878">
        <v>9.9</v>
      </c>
      <c r="L22878" t="str">
        <v xml:space="preserve">GSA 2018 </v>
      </c>
      <c r="M22878" t="s">
        <v>2311</v>
      </c>
      <c r="P22878" t="s">
        <v>2342</v>
      </c>
      <c r="S22878">
        <v>-24.22</v>
      </c>
      <c r="T22878">
        <v>0.1</v>
      </c>
      <c r="U22878" t="s">
        <v>2311</v>
      </c>
      <c r="V22878">
        <v>1</v>
      </c>
      <c r="W22878" t="s">
        <v>2573</v>
      </c>
    </row>
    <row r="22879" spans="1:23" x14ac:dyDescent="0.3">
      <c r="A22879">
        <v>30600</v>
      </c>
      <c r="B22879" s="15" t="s">
        <v>2109</v>
      </c>
      <c r="C22879" t="str">
        <f>_xlfn.XLOOKUP($B22879, STANDARDS!$A:$A, STANDARDS!$B:$B,,0,2)</f>
        <v>Unknown Jurassic Fossils, UK</v>
      </c>
      <c r="D22879" t="s">
        <v>2158</v>
      </c>
      <c r="E22879" t="s">
        <v>2175</v>
      </c>
      <c r="J22879" cm="1">
        <f t="array" ref="J22879:L22879">_xlfn.XLOOKUP($C22879, AGE!$A:$A,AGE!$B:$D,,0,2)</f>
        <v>191</v>
      </c>
      <c r="K22879">
        <v>9.9</v>
      </c>
      <c r="L22879" t="str">
        <v xml:space="preserve">GSA 2018 </v>
      </c>
      <c r="M22879" t="s">
        <v>2494</v>
      </c>
      <c r="P22879" t="s">
        <v>2342</v>
      </c>
      <c r="Q22879">
        <v>2.58</v>
      </c>
      <c r="R22879">
        <v>0.1</v>
      </c>
      <c r="U22879" t="s">
        <v>1308</v>
      </c>
      <c r="V22879">
        <v>1</v>
      </c>
      <c r="W22879" t="s">
        <v>2573</v>
      </c>
    </row>
    <row r="22880" spans="1:23" x14ac:dyDescent="0.3">
      <c r="A22880">
        <v>30601</v>
      </c>
      <c r="B22880" s="15" t="s">
        <v>2109</v>
      </c>
      <c r="C22880" t="str">
        <f>_xlfn.XLOOKUP($B22880, STANDARDS!$A:$A, STANDARDS!$B:$B,,0,2)</f>
        <v>Unknown Jurassic Fossils, UK</v>
      </c>
      <c r="D22880" t="s">
        <v>2158</v>
      </c>
      <c r="E22880" t="s">
        <v>2175</v>
      </c>
      <c r="J22880" cm="1">
        <f t="array" ref="J22880:L22880">_xlfn.XLOOKUP($C22880, AGE!$A:$A,AGE!$B:$D,,0,2)</f>
        <v>191</v>
      </c>
      <c r="K22880">
        <v>9.9</v>
      </c>
      <c r="L22880" t="str">
        <v xml:space="preserve">GSA 2018 </v>
      </c>
      <c r="M22880" t="s">
        <v>2311</v>
      </c>
      <c r="P22880" t="s">
        <v>2342</v>
      </c>
      <c r="S22880">
        <v>-26.87</v>
      </c>
      <c r="T22880">
        <v>0.1</v>
      </c>
      <c r="U22880" t="s">
        <v>2311</v>
      </c>
      <c r="V22880">
        <v>1</v>
      </c>
      <c r="W22880" t="s">
        <v>2573</v>
      </c>
    </row>
    <row r="22881" spans="1:23" x14ac:dyDescent="0.3">
      <c r="A22881">
        <v>30602</v>
      </c>
      <c r="B22881" s="15" t="s">
        <v>2109</v>
      </c>
      <c r="C22881" t="str">
        <f>_xlfn.XLOOKUP($B22881, STANDARDS!$A:$A, STANDARDS!$B:$B,,0,2)</f>
        <v>Unknown Jurassic Fossils, UK</v>
      </c>
      <c r="D22881" t="s">
        <v>2158</v>
      </c>
      <c r="E22881" t="s">
        <v>2175</v>
      </c>
      <c r="J22881" cm="1">
        <f t="array" ref="J22881:L22881">_xlfn.XLOOKUP($C22881, AGE!$A:$A,AGE!$B:$D,,0,2)</f>
        <v>191</v>
      </c>
      <c r="K22881">
        <v>9.9</v>
      </c>
      <c r="L22881" t="str">
        <v xml:space="preserve">GSA 2018 </v>
      </c>
      <c r="M22881" t="s">
        <v>2311</v>
      </c>
      <c r="P22881" t="s">
        <v>2342</v>
      </c>
      <c r="S22881">
        <v>-26.18</v>
      </c>
      <c r="T22881">
        <v>0.1</v>
      </c>
      <c r="U22881" t="s">
        <v>2311</v>
      </c>
      <c r="V22881">
        <v>1</v>
      </c>
      <c r="W22881" t="s">
        <v>2573</v>
      </c>
    </row>
    <row r="22882" spans="1:23" x14ac:dyDescent="0.3">
      <c r="A22882">
        <v>30603</v>
      </c>
      <c r="B22882" s="15" t="s">
        <v>2109</v>
      </c>
      <c r="C22882" t="str">
        <f>_xlfn.XLOOKUP($B22882, STANDARDS!$A:$A, STANDARDS!$B:$B,,0,2)</f>
        <v>Unknown Jurassic Fossils, UK</v>
      </c>
      <c r="D22882" t="s">
        <v>2158</v>
      </c>
      <c r="E22882" t="s">
        <v>2175</v>
      </c>
      <c r="J22882" cm="1">
        <f t="array" ref="J22882:L22882">_xlfn.XLOOKUP($C22882, AGE!$A:$A,AGE!$B:$D,,0,2)</f>
        <v>191</v>
      </c>
      <c r="K22882">
        <v>9.9</v>
      </c>
      <c r="L22882" t="str">
        <v xml:space="preserve">GSA 2018 </v>
      </c>
      <c r="M22882" t="s">
        <v>2311</v>
      </c>
      <c r="P22882" t="s">
        <v>2342</v>
      </c>
      <c r="S22882">
        <v>-24.23</v>
      </c>
      <c r="T22882">
        <v>0.1</v>
      </c>
      <c r="U22882" t="s">
        <v>2311</v>
      </c>
      <c r="V22882">
        <v>1</v>
      </c>
      <c r="W22882" t="s">
        <v>2573</v>
      </c>
    </row>
    <row r="22883" spans="1:23" x14ac:dyDescent="0.3">
      <c r="A22883">
        <v>30604</v>
      </c>
      <c r="B22883" s="15" t="s">
        <v>2109</v>
      </c>
      <c r="C22883" t="str">
        <f>_xlfn.XLOOKUP($B22883, STANDARDS!$A:$A, STANDARDS!$B:$B,,0,2)</f>
        <v>Unknown Jurassic Fossils, UK</v>
      </c>
      <c r="D22883" t="s">
        <v>2158</v>
      </c>
      <c r="E22883" t="s">
        <v>2175</v>
      </c>
      <c r="J22883" cm="1">
        <f t="array" ref="J22883:L22883">_xlfn.XLOOKUP($C22883, AGE!$A:$A,AGE!$B:$D,,0,2)</f>
        <v>191</v>
      </c>
      <c r="K22883">
        <v>9.9</v>
      </c>
      <c r="L22883" t="str">
        <v xml:space="preserve">GSA 2018 </v>
      </c>
      <c r="M22883" t="s">
        <v>2500</v>
      </c>
      <c r="P22883" t="s">
        <v>2342</v>
      </c>
      <c r="Q22883">
        <v>3.47</v>
      </c>
      <c r="R22883">
        <v>0.1</v>
      </c>
      <c r="U22883" t="s">
        <v>1308</v>
      </c>
      <c r="V22883">
        <v>1</v>
      </c>
      <c r="W22883" t="s">
        <v>2573</v>
      </c>
    </row>
    <row r="22884" spans="1:23" x14ac:dyDescent="0.3">
      <c r="A22884">
        <v>30605</v>
      </c>
      <c r="B22884" s="15" t="s">
        <v>2109</v>
      </c>
      <c r="C22884" t="str">
        <f>_xlfn.XLOOKUP($B22884, STANDARDS!$A:$A, STANDARDS!$B:$B,,0,2)</f>
        <v>Unknown Jurassic Fossils, UK</v>
      </c>
      <c r="D22884" t="s">
        <v>2158</v>
      </c>
      <c r="E22884" t="s">
        <v>2175</v>
      </c>
      <c r="J22884" cm="1">
        <f t="array" ref="J22884:L22884">_xlfn.XLOOKUP($C22884, AGE!$A:$A,AGE!$B:$D,,0,2)</f>
        <v>191</v>
      </c>
      <c r="K22884">
        <v>9.9</v>
      </c>
      <c r="L22884" t="str">
        <v xml:space="preserve">GSA 2018 </v>
      </c>
      <c r="M22884" t="s">
        <v>2495</v>
      </c>
      <c r="P22884" t="s">
        <v>2342</v>
      </c>
      <c r="Q22884">
        <v>2.41</v>
      </c>
      <c r="R22884">
        <v>0.1</v>
      </c>
      <c r="U22884" t="s">
        <v>1308</v>
      </c>
      <c r="V22884">
        <v>1</v>
      </c>
      <c r="W22884" t="s">
        <v>2573</v>
      </c>
    </row>
    <row r="22885" spans="1:23" x14ac:dyDescent="0.3">
      <c r="A22885">
        <v>30606</v>
      </c>
      <c r="B22885" s="15" t="s">
        <v>2109</v>
      </c>
      <c r="C22885" t="str">
        <f>_xlfn.XLOOKUP($B22885, STANDARDS!$A:$A, STANDARDS!$B:$B,,0,2)</f>
        <v>Unknown Jurassic Fossils, UK</v>
      </c>
      <c r="D22885" t="s">
        <v>2158</v>
      </c>
      <c r="E22885" t="s">
        <v>2175</v>
      </c>
      <c r="J22885" cm="1">
        <f t="array" ref="J22885:L22885">_xlfn.XLOOKUP($C22885, AGE!$A:$A,AGE!$B:$D,,0,2)</f>
        <v>191</v>
      </c>
      <c r="K22885">
        <v>9.9</v>
      </c>
      <c r="L22885" t="str">
        <v xml:space="preserve">GSA 2018 </v>
      </c>
      <c r="M22885" t="s">
        <v>2500</v>
      </c>
      <c r="P22885" t="s">
        <v>2342</v>
      </c>
      <c r="Q22885">
        <v>1.4</v>
      </c>
      <c r="R22885">
        <v>0.1</v>
      </c>
      <c r="U22885" t="s">
        <v>1308</v>
      </c>
      <c r="V22885">
        <v>1</v>
      </c>
      <c r="W22885" t="s">
        <v>2573</v>
      </c>
    </row>
    <row r="22886" spans="1:23" x14ac:dyDescent="0.3">
      <c r="A22886">
        <v>30607</v>
      </c>
      <c r="B22886" s="15" t="s">
        <v>2109</v>
      </c>
      <c r="C22886" t="str">
        <f>_xlfn.XLOOKUP($B22886, STANDARDS!$A:$A, STANDARDS!$B:$B,,0,2)</f>
        <v>Unknown Jurassic Fossils, UK</v>
      </c>
      <c r="D22886" t="s">
        <v>2158</v>
      </c>
      <c r="E22886" t="s">
        <v>2175</v>
      </c>
      <c r="J22886" cm="1">
        <f t="array" ref="J22886:L22886">_xlfn.XLOOKUP($C22886, AGE!$A:$A,AGE!$B:$D,,0,2)</f>
        <v>191</v>
      </c>
      <c r="K22886">
        <v>9.9</v>
      </c>
      <c r="L22886" t="str">
        <v xml:space="preserve">GSA 2018 </v>
      </c>
      <c r="M22886" t="s">
        <v>2494</v>
      </c>
      <c r="P22886" t="s">
        <v>2342</v>
      </c>
      <c r="Q22886">
        <v>2.1</v>
      </c>
      <c r="R22886">
        <v>0.1</v>
      </c>
      <c r="U22886" t="s">
        <v>1308</v>
      </c>
      <c r="V22886">
        <v>1</v>
      </c>
      <c r="W22886" t="s">
        <v>2573</v>
      </c>
    </row>
    <row r="22887" spans="1:23" x14ac:dyDescent="0.3">
      <c r="A22887">
        <v>30608</v>
      </c>
      <c r="B22887" s="15" t="s">
        <v>2109</v>
      </c>
      <c r="C22887" t="str">
        <f>_xlfn.XLOOKUP($B22887, STANDARDS!$A:$A, STANDARDS!$B:$B,,0,2)</f>
        <v>Unknown Jurassic Fossils, UK</v>
      </c>
      <c r="D22887" t="s">
        <v>2158</v>
      </c>
      <c r="E22887" t="s">
        <v>2175</v>
      </c>
      <c r="J22887" cm="1">
        <f t="array" ref="J22887:L22887">_xlfn.XLOOKUP($C22887, AGE!$A:$A,AGE!$B:$D,,0,2)</f>
        <v>191</v>
      </c>
      <c r="K22887">
        <v>9.9</v>
      </c>
      <c r="L22887" t="str">
        <v xml:space="preserve">GSA 2018 </v>
      </c>
      <c r="M22887" t="s">
        <v>2495</v>
      </c>
      <c r="P22887" t="s">
        <v>2342</v>
      </c>
      <c r="Q22887">
        <v>2.48</v>
      </c>
      <c r="R22887">
        <v>0.1</v>
      </c>
      <c r="U22887" t="s">
        <v>1308</v>
      </c>
      <c r="V22887">
        <v>1</v>
      </c>
      <c r="W22887" t="s">
        <v>2573</v>
      </c>
    </row>
    <row r="22888" spans="1:23" x14ac:dyDescent="0.3">
      <c r="A22888">
        <v>30609</v>
      </c>
      <c r="B22888" s="15" t="s">
        <v>2109</v>
      </c>
      <c r="C22888" t="str">
        <f>_xlfn.XLOOKUP($B22888, STANDARDS!$A:$A, STANDARDS!$B:$B,,0,2)</f>
        <v>Unknown Jurassic Fossils, UK</v>
      </c>
      <c r="D22888" t="s">
        <v>2158</v>
      </c>
      <c r="E22888" t="s">
        <v>2175</v>
      </c>
      <c r="J22888" cm="1">
        <f t="array" ref="J22888:L22888">_xlfn.XLOOKUP($C22888, AGE!$A:$A,AGE!$B:$D,,0,2)</f>
        <v>191</v>
      </c>
      <c r="K22888">
        <v>9.9</v>
      </c>
      <c r="L22888" t="str">
        <v xml:space="preserve">GSA 2018 </v>
      </c>
      <c r="M22888" t="s">
        <v>2311</v>
      </c>
      <c r="P22888" t="s">
        <v>2342</v>
      </c>
      <c r="S22888">
        <v>-25.28</v>
      </c>
      <c r="T22888">
        <v>0.1</v>
      </c>
      <c r="U22888" t="s">
        <v>2311</v>
      </c>
      <c r="V22888">
        <v>1</v>
      </c>
      <c r="W22888" t="s">
        <v>2573</v>
      </c>
    </row>
    <row r="22889" spans="1:23" x14ac:dyDescent="0.3">
      <c r="A22889">
        <v>30610</v>
      </c>
      <c r="B22889" s="15" t="s">
        <v>2109</v>
      </c>
      <c r="C22889" t="str">
        <f>_xlfn.XLOOKUP($B22889, STANDARDS!$A:$A, STANDARDS!$B:$B,,0,2)</f>
        <v>Unknown Jurassic Fossils, UK</v>
      </c>
      <c r="D22889" t="s">
        <v>2158</v>
      </c>
      <c r="E22889" t="s">
        <v>2175</v>
      </c>
      <c r="J22889" cm="1">
        <f t="array" ref="J22889:L22889">_xlfn.XLOOKUP($C22889, AGE!$A:$A,AGE!$B:$D,,0,2)</f>
        <v>191</v>
      </c>
      <c r="K22889">
        <v>9.9</v>
      </c>
      <c r="L22889" t="str">
        <v xml:space="preserve">GSA 2018 </v>
      </c>
      <c r="M22889" t="s">
        <v>2311</v>
      </c>
      <c r="P22889" t="s">
        <v>2342</v>
      </c>
      <c r="S22889">
        <v>-23.59</v>
      </c>
      <c r="T22889">
        <v>0.1</v>
      </c>
      <c r="U22889" t="s">
        <v>2311</v>
      </c>
      <c r="V22889">
        <v>1</v>
      </c>
      <c r="W22889" t="s">
        <v>2573</v>
      </c>
    </row>
    <row r="22890" spans="1:23" x14ac:dyDescent="0.3">
      <c r="A22890">
        <v>30611</v>
      </c>
      <c r="B22890" s="15" t="s">
        <v>2109</v>
      </c>
      <c r="C22890" t="str">
        <f>_xlfn.XLOOKUP($B22890, STANDARDS!$A:$A, STANDARDS!$B:$B,,0,2)</f>
        <v>Unknown Jurassic Fossils, UK</v>
      </c>
      <c r="D22890" t="s">
        <v>2158</v>
      </c>
      <c r="E22890" t="s">
        <v>2175</v>
      </c>
      <c r="J22890" cm="1">
        <f t="array" ref="J22890:L22890">_xlfn.XLOOKUP($C22890, AGE!$A:$A,AGE!$B:$D,,0,2)</f>
        <v>191</v>
      </c>
      <c r="K22890">
        <v>9.9</v>
      </c>
      <c r="L22890" t="str">
        <v xml:space="preserve">GSA 2018 </v>
      </c>
      <c r="M22890" t="s">
        <v>2494</v>
      </c>
      <c r="P22890" t="s">
        <v>2342</v>
      </c>
      <c r="Q22890">
        <v>3.68</v>
      </c>
      <c r="R22890">
        <v>0.1</v>
      </c>
      <c r="U22890" t="s">
        <v>1308</v>
      </c>
      <c r="V22890">
        <v>1</v>
      </c>
      <c r="W22890" t="s">
        <v>2573</v>
      </c>
    </row>
    <row r="22891" spans="1:23" x14ac:dyDescent="0.3">
      <c r="A22891">
        <v>30612</v>
      </c>
      <c r="B22891" s="15" t="s">
        <v>2109</v>
      </c>
      <c r="C22891" t="str">
        <f>_xlfn.XLOOKUP($B22891, STANDARDS!$A:$A, STANDARDS!$B:$B,,0,2)</f>
        <v>Unknown Jurassic Fossils, UK</v>
      </c>
      <c r="D22891" t="s">
        <v>2158</v>
      </c>
      <c r="E22891" t="s">
        <v>2175</v>
      </c>
      <c r="J22891" cm="1">
        <f t="array" ref="J22891:L22891">_xlfn.XLOOKUP($C22891, AGE!$A:$A,AGE!$B:$D,,0,2)</f>
        <v>191</v>
      </c>
      <c r="K22891">
        <v>9.9</v>
      </c>
      <c r="L22891" t="str">
        <v xml:space="preserve">GSA 2018 </v>
      </c>
      <c r="M22891" t="s">
        <v>2311</v>
      </c>
      <c r="P22891" t="s">
        <v>2342</v>
      </c>
      <c r="S22891">
        <v>-24.29</v>
      </c>
      <c r="T22891">
        <v>0.1</v>
      </c>
      <c r="U22891" t="s">
        <v>2311</v>
      </c>
      <c r="V22891">
        <v>1</v>
      </c>
      <c r="W22891" t="s">
        <v>2573</v>
      </c>
    </row>
    <row r="22892" spans="1:23" x14ac:dyDescent="0.3">
      <c r="A22892">
        <v>30613</v>
      </c>
      <c r="B22892" s="15" t="s">
        <v>2109</v>
      </c>
      <c r="C22892" t="str">
        <f>_xlfn.XLOOKUP($B22892, STANDARDS!$A:$A, STANDARDS!$B:$B,,0,2)</f>
        <v>Unknown Jurassic Fossils, UK</v>
      </c>
      <c r="D22892" t="s">
        <v>2158</v>
      </c>
      <c r="E22892" t="s">
        <v>2175</v>
      </c>
      <c r="J22892" cm="1">
        <f t="array" ref="J22892:L22892">_xlfn.XLOOKUP($C22892, AGE!$A:$A,AGE!$B:$D,,0,2)</f>
        <v>191</v>
      </c>
      <c r="K22892">
        <v>9.9</v>
      </c>
      <c r="L22892" t="str">
        <v xml:space="preserve">GSA 2018 </v>
      </c>
      <c r="M22892" t="s">
        <v>2494</v>
      </c>
      <c r="P22892" t="s">
        <v>2342</v>
      </c>
      <c r="Q22892">
        <v>3.24</v>
      </c>
      <c r="R22892">
        <v>0.1</v>
      </c>
      <c r="U22892" t="s">
        <v>1308</v>
      </c>
      <c r="V22892">
        <v>1</v>
      </c>
      <c r="W22892" t="s">
        <v>2573</v>
      </c>
    </row>
    <row r="22893" spans="1:23" x14ac:dyDescent="0.3">
      <c r="A22893">
        <v>30614</v>
      </c>
      <c r="B22893" s="15" t="s">
        <v>2109</v>
      </c>
      <c r="C22893" t="str">
        <f>_xlfn.XLOOKUP($B22893, STANDARDS!$A:$A, STANDARDS!$B:$B,,0,2)</f>
        <v>Unknown Jurassic Fossils, UK</v>
      </c>
      <c r="D22893" t="s">
        <v>2158</v>
      </c>
      <c r="E22893" t="s">
        <v>2175</v>
      </c>
      <c r="J22893" cm="1">
        <f t="array" ref="J22893:L22893">_xlfn.XLOOKUP($C22893, AGE!$A:$A,AGE!$B:$D,,0,2)</f>
        <v>191</v>
      </c>
      <c r="K22893">
        <v>9.9</v>
      </c>
      <c r="L22893" t="str">
        <v xml:space="preserve">GSA 2018 </v>
      </c>
      <c r="M22893" t="s">
        <v>2311</v>
      </c>
      <c r="P22893" t="s">
        <v>2342</v>
      </c>
      <c r="S22893">
        <v>-24.31</v>
      </c>
      <c r="T22893">
        <v>0.1</v>
      </c>
      <c r="U22893" t="s">
        <v>2311</v>
      </c>
      <c r="V22893">
        <v>1</v>
      </c>
      <c r="W22893" t="s">
        <v>2573</v>
      </c>
    </row>
    <row r="22894" spans="1:23" x14ac:dyDescent="0.3">
      <c r="A22894">
        <v>30615</v>
      </c>
      <c r="B22894" s="15" t="s">
        <v>2109</v>
      </c>
      <c r="C22894" t="str">
        <f>_xlfn.XLOOKUP($B22894, STANDARDS!$A:$A, STANDARDS!$B:$B,,0,2)</f>
        <v>Unknown Jurassic Fossils, UK</v>
      </c>
      <c r="D22894" t="s">
        <v>2158</v>
      </c>
      <c r="E22894" t="s">
        <v>2175</v>
      </c>
      <c r="J22894" cm="1">
        <f t="array" ref="J22894:L22894">_xlfn.XLOOKUP($C22894, AGE!$A:$A,AGE!$B:$D,,0,2)</f>
        <v>191</v>
      </c>
      <c r="K22894">
        <v>9.9</v>
      </c>
      <c r="L22894" t="str">
        <v xml:space="preserve">GSA 2018 </v>
      </c>
      <c r="M22894" t="s">
        <v>2311</v>
      </c>
      <c r="P22894" t="s">
        <v>2342</v>
      </c>
      <c r="S22894">
        <v>-26.04</v>
      </c>
      <c r="T22894">
        <v>0.1</v>
      </c>
      <c r="U22894" t="s">
        <v>2311</v>
      </c>
      <c r="V22894">
        <v>1</v>
      </c>
      <c r="W22894" t="s">
        <v>2573</v>
      </c>
    </row>
    <row r="22895" spans="1:23" x14ac:dyDescent="0.3">
      <c r="A22895">
        <v>30616</v>
      </c>
      <c r="B22895" s="15" t="s">
        <v>2109</v>
      </c>
      <c r="C22895" t="str">
        <f>_xlfn.XLOOKUP($B22895, STANDARDS!$A:$A, STANDARDS!$B:$B,,0,2)</f>
        <v>Unknown Jurassic Fossils, UK</v>
      </c>
      <c r="D22895" t="s">
        <v>2158</v>
      </c>
      <c r="E22895" t="s">
        <v>2175</v>
      </c>
      <c r="J22895" cm="1">
        <f t="array" ref="J22895:L22895">_xlfn.XLOOKUP($C22895, AGE!$A:$A,AGE!$B:$D,,0,2)</f>
        <v>191</v>
      </c>
      <c r="K22895">
        <v>9.9</v>
      </c>
      <c r="L22895" t="str">
        <v xml:space="preserve">GSA 2018 </v>
      </c>
      <c r="M22895" t="s">
        <v>2311</v>
      </c>
      <c r="P22895" t="s">
        <v>2342</v>
      </c>
      <c r="S22895">
        <v>-25.48</v>
      </c>
      <c r="T22895">
        <v>0.1</v>
      </c>
      <c r="U22895" t="s">
        <v>2311</v>
      </c>
      <c r="V22895">
        <v>1</v>
      </c>
      <c r="W22895" t="s">
        <v>2573</v>
      </c>
    </row>
    <row r="22896" spans="1:23" x14ac:dyDescent="0.3">
      <c r="A22896">
        <v>30617</v>
      </c>
      <c r="B22896" s="15" t="s">
        <v>2109</v>
      </c>
      <c r="C22896" t="str">
        <f>_xlfn.XLOOKUP($B22896, STANDARDS!$A:$A, STANDARDS!$B:$B,,0,2)</f>
        <v>Unknown Jurassic Fossils, UK</v>
      </c>
      <c r="D22896" t="s">
        <v>2158</v>
      </c>
      <c r="E22896" t="s">
        <v>2175</v>
      </c>
      <c r="J22896" cm="1">
        <f t="array" ref="J22896:L22896">_xlfn.XLOOKUP($C22896, AGE!$A:$A,AGE!$B:$D,,0,2)</f>
        <v>191</v>
      </c>
      <c r="K22896">
        <v>9.9</v>
      </c>
      <c r="L22896" t="str">
        <v xml:space="preserve">GSA 2018 </v>
      </c>
      <c r="M22896" t="s">
        <v>2500</v>
      </c>
      <c r="P22896" t="s">
        <v>2342</v>
      </c>
      <c r="Q22896">
        <v>1.6</v>
      </c>
      <c r="R22896">
        <v>0.1</v>
      </c>
      <c r="U22896" t="s">
        <v>1308</v>
      </c>
      <c r="V22896">
        <v>1</v>
      </c>
      <c r="W22896" t="s">
        <v>2573</v>
      </c>
    </row>
    <row r="22897" spans="1:23" x14ac:dyDescent="0.3">
      <c r="A22897">
        <v>30618</v>
      </c>
      <c r="B22897" s="15" t="s">
        <v>2109</v>
      </c>
      <c r="C22897" t="str">
        <f>_xlfn.XLOOKUP($B22897, STANDARDS!$A:$A, STANDARDS!$B:$B,,0,2)</f>
        <v>Unknown Jurassic Fossils, UK</v>
      </c>
      <c r="D22897" t="s">
        <v>2158</v>
      </c>
      <c r="E22897" t="s">
        <v>2175</v>
      </c>
      <c r="J22897" cm="1">
        <f t="array" ref="J22897:L22897">_xlfn.XLOOKUP($C22897, AGE!$A:$A,AGE!$B:$D,,0,2)</f>
        <v>191</v>
      </c>
      <c r="K22897">
        <v>9.9</v>
      </c>
      <c r="L22897" t="str">
        <v xml:space="preserve">GSA 2018 </v>
      </c>
      <c r="M22897" t="s">
        <v>2311</v>
      </c>
      <c r="P22897" t="s">
        <v>2342</v>
      </c>
      <c r="S22897">
        <v>-25.95</v>
      </c>
      <c r="T22897">
        <v>0.1</v>
      </c>
      <c r="U22897" t="s">
        <v>2311</v>
      </c>
      <c r="V22897">
        <v>1</v>
      </c>
      <c r="W22897" t="s">
        <v>2573</v>
      </c>
    </row>
    <row r="22898" spans="1:23" x14ac:dyDescent="0.3">
      <c r="A22898">
        <v>30619</v>
      </c>
      <c r="B22898" s="15" t="s">
        <v>2109</v>
      </c>
      <c r="C22898" t="str">
        <f>_xlfn.XLOOKUP($B22898, STANDARDS!$A:$A, STANDARDS!$B:$B,,0,2)</f>
        <v>Unknown Jurassic Fossils, UK</v>
      </c>
      <c r="D22898" t="s">
        <v>2158</v>
      </c>
      <c r="E22898" t="s">
        <v>2175</v>
      </c>
      <c r="J22898" cm="1">
        <f t="array" ref="J22898:L22898">_xlfn.XLOOKUP($C22898, AGE!$A:$A,AGE!$B:$D,,0,2)</f>
        <v>191</v>
      </c>
      <c r="K22898">
        <v>9.9</v>
      </c>
      <c r="L22898" t="str">
        <v xml:space="preserve">GSA 2018 </v>
      </c>
      <c r="M22898" t="s">
        <v>2311</v>
      </c>
      <c r="P22898" t="s">
        <v>2342</v>
      </c>
      <c r="S22898">
        <v>-26.32</v>
      </c>
      <c r="T22898">
        <v>0.1</v>
      </c>
      <c r="U22898" t="s">
        <v>2311</v>
      </c>
      <c r="V22898">
        <v>1</v>
      </c>
      <c r="W22898" t="s">
        <v>2573</v>
      </c>
    </row>
    <row r="22899" spans="1:23" x14ac:dyDescent="0.3">
      <c r="A22899">
        <v>30620</v>
      </c>
      <c r="B22899" s="15" t="s">
        <v>2109</v>
      </c>
      <c r="C22899" t="str">
        <f>_xlfn.XLOOKUP($B22899, STANDARDS!$A:$A, STANDARDS!$B:$B,,0,2)</f>
        <v>Unknown Jurassic Fossils, UK</v>
      </c>
      <c r="D22899" t="s">
        <v>2158</v>
      </c>
      <c r="E22899" t="s">
        <v>2175</v>
      </c>
      <c r="J22899" cm="1">
        <f t="array" ref="J22899:L22899">_xlfn.XLOOKUP($C22899, AGE!$A:$A,AGE!$B:$D,,0,2)</f>
        <v>191</v>
      </c>
      <c r="K22899">
        <v>9.9</v>
      </c>
      <c r="L22899" t="str">
        <v xml:space="preserve">GSA 2018 </v>
      </c>
      <c r="M22899" t="s">
        <v>2495</v>
      </c>
      <c r="P22899" t="s">
        <v>2342</v>
      </c>
      <c r="Q22899">
        <v>1.07</v>
      </c>
      <c r="R22899">
        <v>0.1</v>
      </c>
      <c r="U22899" t="s">
        <v>1308</v>
      </c>
      <c r="V22899">
        <v>1</v>
      </c>
      <c r="W22899" t="s">
        <v>2573</v>
      </c>
    </row>
    <row r="22900" spans="1:23" x14ac:dyDescent="0.3">
      <c r="A22900">
        <v>30621</v>
      </c>
      <c r="B22900" s="15" t="s">
        <v>2109</v>
      </c>
      <c r="C22900" t="str">
        <f>_xlfn.XLOOKUP($B22900, STANDARDS!$A:$A, STANDARDS!$B:$B,,0,2)</f>
        <v>Unknown Jurassic Fossils, UK</v>
      </c>
      <c r="D22900" t="s">
        <v>2158</v>
      </c>
      <c r="E22900" t="s">
        <v>2175</v>
      </c>
      <c r="J22900" cm="1">
        <f t="array" ref="J22900:L22900">_xlfn.XLOOKUP($C22900, AGE!$A:$A,AGE!$B:$D,,0,2)</f>
        <v>191</v>
      </c>
      <c r="K22900">
        <v>9.9</v>
      </c>
      <c r="L22900" t="str">
        <v xml:space="preserve">GSA 2018 </v>
      </c>
      <c r="M22900" t="s">
        <v>2500</v>
      </c>
      <c r="P22900" t="s">
        <v>2342</v>
      </c>
      <c r="Q22900">
        <v>1.97</v>
      </c>
      <c r="R22900">
        <v>0.1</v>
      </c>
      <c r="U22900" t="s">
        <v>1308</v>
      </c>
      <c r="V22900">
        <v>1</v>
      </c>
      <c r="W22900" t="s">
        <v>2573</v>
      </c>
    </row>
    <row r="22901" spans="1:23" x14ac:dyDescent="0.3">
      <c r="A22901">
        <v>30622</v>
      </c>
      <c r="B22901" s="15" t="s">
        <v>2109</v>
      </c>
      <c r="C22901" t="str">
        <f>_xlfn.XLOOKUP($B22901, STANDARDS!$A:$A, STANDARDS!$B:$B,,0,2)</f>
        <v>Unknown Jurassic Fossils, UK</v>
      </c>
      <c r="D22901" t="s">
        <v>2158</v>
      </c>
      <c r="E22901" t="s">
        <v>2175</v>
      </c>
      <c r="J22901" cm="1">
        <f t="array" ref="J22901:L22901">_xlfn.XLOOKUP($C22901, AGE!$A:$A,AGE!$B:$D,,0,2)</f>
        <v>191</v>
      </c>
      <c r="K22901">
        <v>9.9</v>
      </c>
      <c r="L22901" t="str">
        <v xml:space="preserve">GSA 2018 </v>
      </c>
      <c r="M22901" t="s">
        <v>2311</v>
      </c>
      <c r="P22901" t="s">
        <v>2342</v>
      </c>
      <c r="S22901">
        <v>-25.69</v>
      </c>
      <c r="T22901">
        <v>0.1</v>
      </c>
      <c r="U22901" t="s">
        <v>2311</v>
      </c>
      <c r="V22901">
        <v>1</v>
      </c>
      <c r="W22901" t="s">
        <v>2573</v>
      </c>
    </row>
    <row r="22902" spans="1:23" x14ac:dyDescent="0.3">
      <c r="A22902">
        <v>30623</v>
      </c>
      <c r="B22902" s="15" t="s">
        <v>2109</v>
      </c>
      <c r="C22902" t="str">
        <f>_xlfn.XLOOKUP($B22902, STANDARDS!$A:$A, STANDARDS!$B:$B,,0,2)</f>
        <v>Unknown Jurassic Fossils, UK</v>
      </c>
      <c r="D22902" t="s">
        <v>2158</v>
      </c>
      <c r="E22902" t="s">
        <v>2175</v>
      </c>
      <c r="J22902" cm="1">
        <f t="array" ref="J22902:L22902">_xlfn.XLOOKUP($C22902, AGE!$A:$A,AGE!$B:$D,,0,2)</f>
        <v>191</v>
      </c>
      <c r="K22902">
        <v>9.9</v>
      </c>
      <c r="L22902" t="str">
        <v xml:space="preserve">GSA 2018 </v>
      </c>
      <c r="M22902" t="s">
        <v>2496</v>
      </c>
      <c r="P22902" t="s">
        <v>2342</v>
      </c>
      <c r="Q22902">
        <v>1.1000000000000001</v>
      </c>
      <c r="R22902">
        <v>0.1</v>
      </c>
      <c r="U22902" t="s">
        <v>1308</v>
      </c>
      <c r="V22902">
        <v>1</v>
      </c>
      <c r="W22902" t="s">
        <v>2573</v>
      </c>
    </row>
    <row r="22903" spans="1:23" x14ac:dyDescent="0.3">
      <c r="A22903">
        <v>30624</v>
      </c>
      <c r="B22903" s="15" t="s">
        <v>2109</v>
      </c>
      <c r="C22903" t="str">
        <f>_xlfn.XLOOKUP($B22903, STANDARDS!$A:$A, STANDARDS!$B:$B,,0,2)</f>
        <v>Unknown Jurassic Fossils, UK</v>
      </c>
      <c r="D22903" t="s">
        <v>2158</v>
      </c>
      <c r="E22903" t="s">
        <v>2175</v>
      </c>
      <c r="J22903" cm="1">
        <f t="array" ref="J22903:L22903">_xlfn.XLOOKUP($C22903, AGE!$A:$A,AGE!$B:$D,,0,2)</f>
        <v>191</v>
      </c>
      <c r="K22903">
        <v>9.9</v>
      </c>
      <c r="L22903" t="str">
        <v xml:space="preserve">GSA 2018 </v>
      </c>
      <c r="M22903" t="s">
        <v>2500</v>
      </c>
      <c r="P22903" t="s">
        <v>2342</v>
      </c>
      <c r="Q22903">
        <v>1.48</v>
      </c>
      <c r="R22903">
        <v>0.1</v>
      </c>
      <c r="U22903" t="s">
        <v>1308</v>
      </c>
      <c r="V22903">
        <v>1</v>
      </c>
      <c r="W22903" t="s">
        <v>2573</v>
      </c>
    </row>
    <row r="22904" spans="1:23" x14ac:dyDescent="0.3">
      <c r="A22904">
        <v>30625</v>
      </c>
      <c r="B22904" s="15" t="s">
        <v>2109</v>
      </c>
      <c r="C22904" t="str">
        <f>_xlfn.XLOOKUP($B22904, STANDARDS!$A:$A, STANDARDS!$B:$B,,0,2)</f>
        <v>Unknown Jurassic Fossils, UK</v>
      </c>
      <c r="D22904" t="s">
        <v>2158</v>
      </c>
      <c r="E22904" t="s">
        <v>2175</v>
      </c>
      <c r="J22904" cm="1">
        <f t="array" ref="J22904:L22904">_xlfn.XLOOKUP($C22904, AGE!$A:$A,AGE!$B:$D,,0,2)</f>
        <v>191</v>
      </c>
      <c r="K22904">
        <v>9.9</v>
      </c>
      <c r="L22904" t="str">
        <v xml:space="preserve">GSA 2018 </v>
      </c>
      <c r="M22904" t="s">
        <v>2311</v>
      </c>
      <c r="P22904" t="s">
        <v>2342</v>
      </c>
      <c r="S22904">
        <v>-25.53</v>
      </c>
      <c r="T22904">
        <v>0.1</v>
      </c>
      <c r="U22904" t="s">
        <v>2311</v>
      </c>
      <c r="V22904">
        <v>1</v>
      </c>
      <c r="W22904" t="s">
        <v>2573</v>
      </c>
    </row>
    <row r="22905" spans="1:23" x14ac:dyDescent="0.3">
      <c r="A22905">
        <v>30626</v>
      </c>
      <c r="B22905" s="15" t="s">
        <v>2109</v>
      </c>
      <c r="C22905" t="str">
        <f>_xlfn.XLOOKUP($B22905, STANDARDS!$A:$A, STANDARDS!$B:$B,,0,2)</f>
        <v>Unknown Jurassic Fossils, UK</v>
      </c>
      <c r="D22905" t="s">
        <v>2158</v>
      </c>
      <c r="E22905" t="s">
        <v>2175</v>
      </c>
      <c r="J22905" cm="1">
        <f t="array" ref="J22905:L22905">_xlfn.XLOOKUP($C22905, AGE!$A:$A,AGE!$B:$D,,0,2)</f>
        <v>191</v>
      </c>
      <c r="K22905">
        <v>9.9</v>
      </c>
      <c r="L22905" t="str">
        <v xml:space="preserve">GSA 2018 </v>
      </c>
      <c r="M22905" t="s">
        <v>2499</v>
      </c>
      <c r="P22905" t="s">
        <v>2342</v>
      </c>
      <c r="Q22905">
        <v>0.04</v>
      </c>
      <c r="R22905">
        <v>0.1</v>
      </c>
      <c r="U22905" t="s">
        <v>1308</v>
      </c>
      <c r="V22905">
        <v>1</v>
      </c>
      <c r="W22905" t="s">
        <v>2573</v>
      </c>
    </row>
    <row r="22906" spans="1:23" x14ac:dyDescent="0.3">
      <c r="A22906">
        <v>30627</v>
      </c>
      <c r="B22906" s="15" t="s">
        <v>2109</v>
      </c>
      <c r="C22906" t="str">
        <f>_xlfn.XLOOKUP($B22906, STANDARDS!$A:$A, STANDARDS!$B:$B,,0,2)</f>
        <v>Unknown Jurassic Fossils, UK</v>
      </c>
      <c r="D22906" t="s">
        <v>2158</v>
      </c>
      <c r="E22906" t="s">
        <v>2175</v>
      </c>
      <c r="J22906" cm="1">
        <f t="array" ref="J22906:L22906">_xlfn.XLOOKUP($C22906, AGE!$A:$A,AGE!$B:$D,,0,2)</f>
        <v>191</v>
      </c>
      <c r="K22906">
        <v>9.9</v>
      </c>
      <c r="L22906" t="str">
        <v xml:space="preserve">GSA 2018 </v>
      </c>
      <c r="M22906" t="s">
        <v>2499</v>
      </c>
      <c r="P22906" t="s">
        <v>2342</v>
      </c>
      <c r="Q22906">
        <v>0.48</v>
      </c>
      <c r="R22906">
        <v>0.1</v>
      </c>
      <c r="U22906" t="s">
        <v>1308</v>
      </c>
      <c r="V22906">
        <v>1</v>
      </c>
      <c r="W22906" t="s">
        <v>2573</v>
      </c>
    </row>
    <row r="22907" spans="1:23" x14ac:dyDescent="0.3">
      <c r="A22907">
        <v>30628</v>
      </c>
      <c r="B22907" s="15" t="s">
        <v>2109</v>
      </c>
      <c r="C22907" t="str">
        <f>_xlfn.XLOOKUP($B22907, STANDARDS!$A:$A, STANDARDS!$B:$B,,0,2)</f>
        <v>Unknown Jurassic Fossils, UK</v>
      </c>
      <c r="D22907" t="s">
        <v>2158</v>
      </c>
      <c r="E22907" t="s">
        <v>2175</v>
      </c>
      <c r="J22907" cm="1">
        <f t="array" ref="J22907:L22907">_xlfn.XLOOKUP($C22907, AGE!$A:$A,AGE!$B:$D,,0,2)</f>
        <v>191</v>
      </c>
      <c r="K22907">
        <v>9.9</v>
      </c>
      <c r="L22907" t="str">
        <v xml:space="preserve">GSA 2018 </v>
      </c>
      <c r="M22907" t="s">
        <v>2499</v>
      </c>
      <c r="P22907" t="s">
        <v>2342</v>
      </c>
      <c r="Q22907">
        <v>1.04</v>
      </c>
      <c r="R22907">
        <v>0.1</v>
      </c>
      <c r="U22907" t="s">
        <v>1308</v>
      </c>
      <c r="V22907">
        <v>1</v>
      </c>
      <c r="W22907" t="s">
        <v>2573</v>
      </c>
    </row>
    <row r="22908" spans="1:23" x14ac:dyDescent="0.3">
      <c r="A22908">
        <v>30629</v>
      </c>
      <c r="B22908" s="15" t="s">
        <v>2109</v>
      </c>
      <c r="C22908" t="str">
        <f>_xlfn.XLOOKUP($B22908, STANDARDS!$A:$A, STANDARDS!$B:$B,,0,2)</f>
        <v>Unknown Jurassic Fossils, UK</v>
      </c>
      <c r="D22908" t="s">
        <v>2158</v>
      </c>
      <c r="E22908" t="s">
        <v>2175</v>
      </c>
      <c r="J22908" cm="1">
        <f t="array" ref="J22908:L22908">_xlfn.XLOOKUP($C22908, AGE!$A:$A,AGE!$B:$D,,0,2)</f>
        <v>191</v>
      </c>
      <c r="K22908">
        <v>9.9</v>
      </c>
      <c r="L22908" t="str">
        <v xml:space="preserve">GSA 2018 </v>
      </c>
      <c r="M22908" t="s">
        <v>2500</v>
      </c>
      <c r="P22908" t="s">
        <v>2342</v>
      </c>
      <c r="Q22908">
        <v>1.37</v>
      </c>
      <c r="R22908">
        <v>0.1</v>
      </c>
      <c r="U22908" t="s">
        <v>1308</v>
      </c>
      <c r="V22908">
        <v>1</v>
      </c>
      <c r="W22908" t="s">
        <v>2573</v>
      </c>
    </row>
    <row r="22909" spans="1:23" x14ac:dyDescent="0.3">
      <c r="A22909">
        <v>30630</v>
      </c>
      <c r="B22909" s="15" t="s">
        <v>2109</v>
      </c>
      <c r="C22909" t="str">
        <f>_xlfn.XLOOKUP($B22909, STANDARDS!$A:$A, STANDARDS!$B:$B,,0,2)</f>
        <v>Unknown Jurassic Fossils, UK</v>
      </c>
      <c r="D22909" t="s">
        <v>2158</v>
      </c>
      <c r="E22909" t="s">
        <v>2175</v>
      </c>
      <c r="J22909" cm="1">
        <f t="array" ref="J22909:L22909">_xlfn.XLOOKUP($C22909, AGE!$A:$A,AGE!$B:$D,,0,2)</f>
        <v>191</v>
      </c>
      <c r="K22909">
        <v>9.9</v>
      </c>
      <c r="L22909" t="str">
        <v xml:space="preserve">GSA 2018 </v>
      </c>
      <c r="M22909" t="s">
        <v>2494</v>
      </c>
      <c r="P22909" t="s">
        <v>2342</v>
      </c>
      <c r="Q22909">
        <v>1.08</v>
      </c>
      <c r="R22909">
        <v>0.1</v>
      </c>
      <c r="U22909" t="s">
        <v>1308</v>
      </c>
      <c r="V22909">
        <v>1</v>
      </c>
      <c r="W22909" t="s">
        <v>2573</v>
      </c>
    </row>
    <row r="22910" spans="1:23" x14ac:dyDescent="0.3">
      <c r="A22910">
        <v>30631</v>
      </c>
      <c r="B22910" s="15" t="s">
        <v>2109</v>
      </c>
      <c r="C22910" t="str">
        <f>_xlfn.XLOOKUP($B22910, STANDARDS!$A:$A, STANDARDS!$B:$B,,0,2)</f>
        <v>Unknown Jurassic Fossils, UK</v>
      </c>
      <c r="D22910" t="s">
        <v>2158</v>
      </c>
      <c r="E22910" t="s">
        <v>2175</v>
      </c>
      <c r="J22910" cm="1">
        <f t="array" ref="J22910:L22910">_xlfn.XLOOKUP($C22910, AGE!$A:$A,AGE!$B:$D,,0,2)</f>
        <v>191</v>
      </c>
      <c r="K22910">
        <v>9.9</v>
      </c>
      <c r="L22910" t="str">
        <v xml:space="preserve">GSA 2018 </v>
      </c>
      <c r="M22910" t="s">
        <v>2495</v>
      </c>
      <c r="P22910" t="s">
        <v>2342</v>
      </c>
      <c r="Q22910">
        <v>-0.3</v>
      </c>
      <c r="R22910">
        <v>0.1</v>
      </c>
      <c r="U22910" t="s">
        <v>1308</v>
      </c>
      <c r="V22910">
        <v>1</v>
      </c>
      <c r="W22910" t="s">
        <v>2573</v>
      </c>
    </row>
    <row r="22911" spans="1:23" x14ac:dyDescent="0.3">
      <c r="A22911">
        <v>30632</v>
      </c>
      <c r="B22911" s="15" t="s">
        <v>2109</v>
      </c>
      <c r="C22911" t="str">
        <f>_xlfn.XLOOKUP($B22911, STANDARDS!$A:$A, STANDARDS!$B:$B,,0,2)</f>
        <v>Unknown Jurassic Fossils, UK</v>
      </c>
      <c r="D22911" t="s">
        <v>2158</v>
      </c>
      <c r="E22911" t="s">
        <v>2175</v>
      </c>
      <c r="J22911" cm="1">
        <f t="array" ref="J22911:L22911">_xlfn.XLOOKUP($C22911, AGE!$A:$A,AGE!$B:$D,,0,2)</f>
        <v>191</v>
      </c>
      <c r="K22911">
        <v>9.9</v>
      </c>
      <c r="L22911" t="str">
        <v xml:space="preserve">GSA 2018 </v>
      </c>
      <c r="M22911" t="s">
        <v>2311</v>
      </c>
      <c r="P22911" t="s">
        <v>2342</v>
      </c>
      <c r="S22911">
        <v>-26.5</v>
      </c>
      <c r="T22911">
        <v>0.1</v>
      </c>
      <c r="U22911" t="s">
        <v>2311</v>
      </c>
      <c r="V22911">
        <v>1</v>
      </c>
      <c r="W22911" t="s">
        <v>2573</v>
      </c>
    </row>
    <row r="22912" spans="1:23" x14ac:dyDescent="0.3">
      <c r="A22912">
        <v>30633</v>
      </c>
      <c r="B22912" s="15" t="s">
        <v>2109</v>
      </c>
      <c r="C22912" t="str">
        <f>_xlfn.XLOOKUP($B22912, STANDARDS!$A:$A, STANDARDS!$B:$B,,0,2)</f>
        <v>Unknown Jurassic Fossils, UK</v>
      </c>
      <c r="D22912" t="s">
        <v>2158</v>
      </c>
      <c r="E22912" t="s">
        <v>2175</v>
      </c>
      <c r="J22912" cm="1">
        <f t="array" ref="J22912:L22912">_xlfn.XLOOKUP($C22912, AGE!$A:$A,AGE!$B:$D,,0,2)</f>
        <v>191</v>
      </c>
      <c r="K22912">
        <v>9.9</v>
      </c>
      <c r="L22912" t="str">
        <v xml:space="preserve">GSA 2018 </v>
      </c>
      <c r="M22912" t="s">
        <v>2495</v>
      </c>
      <c r="P22912" t="s">
        <v>2342</v>
      </c>
      <c r="Q22912">
        <v>1.17</v>
      </c>
      <c r="R22912">
        <v>0.1</v>
      </c>
      <c r="U22912" t="s">
        <v>1308</v>
      </c>
      <c r="V22912">
        <v>1</v>
      </c>
      <c r="W22912" t="s">
        <v>2573</v>
      </c>
    </row>
    <row r="22913" spans="1:23" x14ac:dyDescent="0.3">
      <c r="A22913">
        <v>30634</v>
      </c>
      <c r="B22913" s="15" t="s">
        <v>2109</v>
      </c>
      <c r="C22913" t="str">
        <f>_xlfn.XLOOKUP($B22913, STANDARDS!$A:$A, STANDARDS!$B:$B,,0,2)</f>
        <v>Unknown Jurassic Fossils, UK</v>
      </c>
      <c r="D22913" t="s">
        <v>2158</v>
      </c>
      <c r="E22913" t="s">
        <v>2175</v>
      </c>
      <c r="J22913" cm="1">
        <f t="array" ref="J22913:L22913">_xlfn.XLOOKUP($C22913, AGE!$A:$A,AGE!$B:$D,,0,2)</f>
        <v>191</v>
      </c>
      <c r="K22913">
        <v>9.9</v>
      </c>
      <c r="L22913" t="str">
        <v xml:space="preserve">GSA 2018 </v>
      </c>
      <c r="M22913" t="s">
        <v>2495</v>
      </c>
      <c r="P22913" t="s">
        <v>2342</v>
      </c>
      <c r="Q22913">
        <v>1.65</v>
      </c>
      <c r="R22913">
        <v>0.1</v>
      </c>
      <c r="U22913" t="s">
        <v>1308</v>
      </c>
      <c r="V22913">
        <v>1</v>
      </c>
      <c r="W22913" t="s">
        <v>2573</v>
      </c>
    </row>
    <row r="22914" spans="1:23" x14ac:dyDescent="0.3">
      <c r="A22914">
        <v>30635</v>
      </c>
      <c r="B22914" s="15" t="s">
        <v>2109</v>
      </c>
      <c r="C22914" t="str">
        <f>_xlfn.XLOOKUP($B22914, STANDARDS!$A:$A, STANDARDS!$B:$B,,0,2)</f>
        <v>Unknown Jurassic Fossils, UK</v>
      </c>
      <c r="D22914" t="s">
        <v>2158</v>
      </c>
      <c r="E22914" t="s">
        <v>2175</v>
      </c>
      <c r="J22914" cm="1">
        <f t="array" ref="J22914:L22914">_xlfn.XLOOKUP($C22914, AGE!$A:$A,AGE!$B:$D,,0,2)</f>
        <v>191</v>
      </c>
      <c r="K22914">
        <v>9.9</v>
      </c>
      <c r="L22914" t="str">
        <v xml:space="preserve">GSA 2018 </v>
      </c>
      <c r="M22914" t="s">
        <v>2495</v>
      </c>
      <c r="P22914" t="s">
        <v>2342</v>
      </c>
      <c r="Q22914">
        <v>1.1499999999999999</v>
      </c>
      <c r="R22914">
        <v>0.1</v>
      </c>
      <c r="U22914" t="s">
        <v>1308</v>
      </c>
      <c r="V22914">
        <v>1</v>
      </c>
      <c r="W22914" t="s">
        <v>2573</v>
      </c>
    </row>
    <row r="22915" spans="1:23" x14ac:dyDescent="0.3">
      <c r="A22915">
        <v>30636</v>
      </c>
      <c r="B22915" s="15" t="s">
        <v>2109</v>
      </c>
      <c r="C22915" t="str">
        <f>_xlfn.XLOOKUP($B22915, STANDARDS!$A:$A, STANDARDS!$B:$B,,0,2)</f>
        <v>Unknown Jurassic Fossils, UK</v>
      </c>
      <c r="D22915" t="s">
        <v>2158</v>
      </c>
      <c r="E22915" t="s">
        <v>2175</v>
      </c>
      <c r="J22915" cm="1">
        <f t="array" ref="J22915:L22915">_xlfn.XLOOKUP($C22915, AGE!$A:$A,AGE!$B:$D,,0,2)</f>
        <v>191</v>
      </c>
      <c r="K22915">
        <v>9.9</v>
      </c>
      <c r="L22915" t="str">
        <v xml:space="preserve">GSA 2018 </v>
      </c>
      <c r="M22915" t="s">
        <v>2495</v>
      </c>
      <c r="P22915" t="s">
        <v>2342</v>
      </c>
      <c r="Q22915">
        <v>1.92</v>
      </c>
      <c r="R22915">
        <v>0.1</v>
      </c>
      <c r="U22915" t="s">
        <v>1308</v>
      </c>
      <c r="V22915">
        <v>1</v>
      </c>
      <c r="W22915" t="s">
        <v>2573</v>
      </c>
    </row>
    <row r="22916" spans="1:23" x14ac:dyDescent="0.3">
      <c r="A22916">
        <v>30637</v>
      </c>
      <c r="B22916" s="15" t="s">
        <v>2109</v>
      </c>
      <c r="C22916" t="str">
        <f>_xlfn.XLOOKUP($B22916, STANDARDS!$A:$A, STANDARDS!$B:$B,,0,2)</f>
        <v>Unknown Jurassic Fossils, UK</v>
      </c>
      <c r="D22916" t="s">
        <v>2158</v>
      </c>
      <c r="E22916" t="s">
        <v>2175</v>
      </c>
      <c r="J22916" cm="1">
        <f t="array" ref="J22916:L22916">_xlfn.XLOOKUP($C22916, AGE!$A:$A,AGE!$B:$D,,0,2)</f>
        <v>191</v>
      </c>
      <c r="K22916">
        <v>9.9</v>
      </c>
      <c r="L22916" t="str">
        <v xml:space="preserve">GSA 2018 </v>
      </c>
      <c r="M22916" t="s">
        <v>2495</v>
      </c>
      <c r="P22916" t="s">
        <v>2342</v>
      </c>
      <c r="Q22916">
        <v>1.33</v>
      </c>
      <c r="R22916">
        <v>0.1</v>
      </c>
      <c r="U22916" t="s">
        <v>1308</v>
      </c>
      <c r="V22916">
        <v>1</v>
      </c>
      <c r="W22916" t="s">
        <v>2573</v>
      </c>
    </row>
    <row r="22917" spans="1:23" x14ac:dyDescent="0.3">
      <c r="A22917">
        <v>30638</v>
      </c>
      <c r="B22917" s="15" t="s">
        <v>2109</v>
      </c>
      <c r="C22917" t="str">
        <f>_xlfn.XLOOKUP($B22917, STANDARDS!$A:$A, STANDARDS!$B:$B,,0,2)</f>
        <v>Unknown Jurassic Fossils, UK</v>
      </c>
      <c r="D22917" t="s">
        <v>2158</v>
      </c>
      <c r="E22917" t="s">
        <v>2175</v>
      </c>
      <c r="J22917" cm="1">
        <f t="array" ref="J22917:L22917">_xlfn.XLOOKUP($C22917, AGE!$A:$A,AGE!$B:$D,,0,2)</f>
        <v>191</v>
      </c>
      <c r="K22917">
        <v>9.9</v>
      </c>
      <c r="L22917" t="str">
        <v xml:space="preserve">GSA 2018 </v>
      </c>
      <c r="M22917" t="s">
        <v>2495</v>
      </c>
      <c r="P22917" t="s">
        <v>2342</v>
      </c>
      <c r="Q22917">
        <v>1.28</v>
      </c>
      <c r="R22917">
        <v>0.1</v>
      </c>
      <c r="U22917" t="s">
        <v>1308</v>
      </c>
      <c r="V22917">
        <v>1</v>
      </c>
      <c r="W22917" t="s">
        <v>2573</v>
      </c>
    </row>
    <row r="22918" spans="1:23" x14ac:dyDescent="0.3">
      <c r="A22918">
        <v>30639</v>
      </c>
      <c r="B22918" s="15" t="s">
        <v>2109</v>
      </c>
      <c r="C22918" t="str">
        <f>_xlfn.XLOOKUP($B22918, STANDARDS!$A:$A, STANDARDS!$B:$B,,0,2)</f>
        <v>Unknown Jurassic Fossils, UK</v>
      </c>
      <c r="D22918" t="s">
        <v>2158</v>
      </c>
      <c r="E22918" t="s">
        <v>2175</v>
      </c>
      <c r="J22918" cm="1">
        <f t="array" ref="J22918:L22918">_xlfn.XLOOKUP($C22918, AGE!$A:$A,AGE!$B:$D,,0,2)</f>
        <v>191</v>
      </c>
      <c r="K22918">
        <v>9.9</v>
      </c>
      <c r="L22918" t="str">
        <v xml:space="preserve">GSA 2018 </v>
      </c>
      <c r="M22918" t="s">
        <v>2495</v>
      </c>
      <c r="P22918" t="s">
        <v>2342</v>
      </c>
      <c r="Q22918">
        <v>0.91</v>
      </c>
      <c r="R22918">
        <v>0.1</v>
      </c>
      <c r="U22918" t="s">
        <v>1308</v>
      </c>
      <c r="V22918">
        <v>1</v>
      </c>
      <c r="W22918" t="s">
        <v>2573</v>
      </c>
    </row>
    <row r="22919" spans="1:23" x14ac:dyDescent="0.3">
      <c r="A22919">
        <v>30640</v>
      </c>
      <c r="B22919" s="15" t="s">
        <v>2109</v>
      </c>
      <c r="C22919" t="str">
        <f>_xlfn.XLOOKUP($B22919, STANDARDS!$A:$A, STANDARDS!$B:$B,,0,2)</f>
        <v>Unknown Jurassic Fossils, UK</v>
      </c>
      <c r="D22919" t="s">
        <v>2158</v>
      </c>
      <c r="E22919" t="s">
        <v>2175</v>
      </c>
      <c r="J22919" cm="1">
        <f t="array" ref="J22919:L22919">_xlfn.XLOOKUP($C22919, AGE!$A:$A,AGE!$B:$D,,0,2)</f>
        <v>191</v>
      </c>
      <c r="K22919">
        <v>9.9</v>
      </c>
      <c r="L22919" t="str">
        <v xml:space="preserve">GSA 2018 </v>
      </c>
      <c r="M22919" t="s">
        <v>2495</v>
      </c>
      <c r="P22919" t="s">
        <v>2342</v>
      </c>
      <c r="Q22919">
        <v>1.28</v>
      </c>
      <c r="R22919">
        <v>0.1</v>
      </c>
      <c r="U22919" t="s">
        <v>1308</v>
      </c>
      <c r="V22919">
        <v>1</v>
      </c>
      <c r="W22919" t="s">
        <v>2573</v>
      </c>
    </row>
    <row r="22920" spans="1:23" x14ac:dyDescent="0.3">
      <c r="A22920">
        <v>30641</v>
      </c>
      <c r="B22920" s="15" t="s">
        <v>2109</v>
      </c>
      <c r="C22920" t="str">
        <f>_xlfn.XLOOKUP($B22920, STANDARDS!$A:$A, STANDARDS!$B:$B,,0,2)</f>
        <v>Unknown Jurassic Fossils, UK</v>
      </c>
      <c r="D22920" t="s">
        <v>2158</v>
      </c>
      <c r="E22920" t="s">
        <v>2175</v>
      </c>
      <c r="J22920" cm="1">
        <f t="array" ref="J22920:L22920">_xlfn.XLOOKUP($C22920, AGE!$A:$A,AGE!$B:$D,,0,2)</f>
        <v>191</v>
      </c>
      <c r="K22920">
        <v>9.9</v>
      </c>
      <c r="L22920" t="str">
        <v xml:space="preserve">GSA 2018 </v>
      </c>
      <c r="M22920" t="s">
        <v>2495</v>
      </c>
      <c r="P22920" t="s">
        <v>2342</v>
      </c>
      <c r="Q22920">
        <v>1.43</v>
      </c>
      <c r="R22920">
        <v>0.1</v>
      </c>
      <c r="U22920" t="s">
        <v>1308</v>
      </c>
      <c r="V22920">
        <v>1</v>
      </c>
      <c r="W22920" t="s">
        <v>2573</v>
      </c>
    </row>
    <row r="22921" spans="1:23" x14ac:dyDescent="0.3">
      <c r="A22921">
        <v>30642</v>
      </c>
      <c r="B22921" s="15" t="s">
        <v>2109</v>
      </c>
      <c r="C22921" t="str">
        <f>_xlfn.XLOOKUP($B22921, STANDARDS!$A:$A, STANDARDS!$B:$B,,0,2)</f>
        <v>Unknown Jurassic Fossils, UK</v>
      </c>
      <c r="D22921" t="s">
        <v>2158</v>
      </c>
      <c r="E22921" t="s">
        <v>2175</v>
      </c>
      <c r="J22921" cm="1">
        <f t="array" ref="J22921:L22921">_xlfn.XLOOKUP($C22921, AGE!$A:$A,AGE!$B:$D,,0,2)</f>
        <v>191</v>
      </c>
      <c r="K22921">
        <v>9.9</v>
      </c>
      <c r="L22921" t="str">
        <v xml:space="preserve">GSA 2018 </v>
      </c>
      <c r="M22921" t="s">
        <v>2495</v>
      </c>
      <c r="P22921" t="s">
        <v>2342</v>
      </c>
      <c r="Q22921">
        <v>0.85</v>
      </c>
      <c r="R22921">
        <v>0.1</v>
      </c>
      <c r="U22921" t="s">
        <v>1308</v>
      </c>
      <c r="V22921">
        <v>1</v>
      </c>
      <c r="W22921" t="s">
        <v>2573</v>
      </c>
    </row>
    <row r="22922" spans="1:23" x14ac:dyDescent="0.3">
      <c r="A22922">
        <v>30643</v>
      </c>
      <c r="B22922" s="15" t="s">
        <v>2109</v>
      </c>
      <c r="C22922" t="str">
        <f>_xlfn.XLOOKUP($B22922, STANDARDS!$A:$A, STANDARDS!$B:$B,,0,2)</f>
        <v>Unknown Jurassic Fossils, UK</v>
      </c>
      <c r="D22922" t="s">
        <v>2158</v>
      </c>
      <c r="E22922" t="s">
        <v>2175</v>
      </c>
      <c r="J22922" cm="1">
        <f t="array" ref="J22922:L22922">_xlfn.XLOOKUP($C22922, AGE!$A:$A,AGE!$B:$D,,0,2)</f>
        <v>191</v>
      </c>
      <c r="K22922">
        <v>9.9</v>
      </c>
      <c r="L22922" t="str">
        <v xml:space="preserve">GSA 2018 </v>
      </c>
      <c r="M22922" t="s">
        <v>2495</v>
      </c>
      <c r="P22922" t="s">
        <v>2342</v>
      </c>
      <c r="Q22922">
        <v>1.95</v>
      </c>
      <c r="R22922">
        <v>0.1</v>
      </c>
      <c r="U22922" t="s">
        <v>1308</v>
      </c>
      <c r="V22922">
        <v>1</v>
      </c>
      <c r="W22922" t="s">
        <v>2573</v>
      </c>
    </row>
    <row r="22923" spans="1:23" x14ac:dyDescent="0.3">
      <c r="A22923">
        <v>30644</v>
      </c>
      <c r="B22923" s="15" t="s">
        <v>2109</v>
      </c>
      <c r="C22923" t="str">
        <f>_xlfn.XLOOKUP($B22923, STANDARDS!$A:$A, STANDARDS!$B:$B,,0,2)</f>
        <v>Unknown Jurassic Fossils, UK</v>
      </c>
      <c r="D22923" t="s">
        <v>2158</v>
      </c>
      <c r="E22923" t="s">
        <v>2175</v>
      </c>
      <c r="J22923" cm="1">
        <f t="array" ref="J22923:L22923">_xlfn.XLOOKUP($C22923, AGE!$A:$A,AGE!$B:$D,,0,2)</f>
        <v>191</v>
      </c>
      <c r="K22923">
        <v>9.9</v>
      </c>
      <c r="L22923" t="str">
        <v xml:space="preserve">GSA 2018 </v>
      </c>
      <c r="M22923" t="s">
        <v>2495</v>
      </c>
      <c r="P22923" t="s">
        <v>2342</v>
      </c>
      <c r="Q22923">
        <v>3.31</v>
      </c>
      <c r="R22923">
        <v>0.1</v>
      </c>
      <c r="U22923" t="s">
        <v>1308</v>
      </c>
      <c r="V22923">
        <v>1</v>
      </c>
      <c r="W22923" t="s">
        <v>2573</v>
      </c>
    </row>
    <row r="22924" spans="1:23" x14ac:dyDescent="0.3">
      <c r="A22924">
        <v>30645</v>
      </c>
      <c r="B22924" s="15" t="s">
        <v>2109</v>
      </c>
      <c r="C22924" t="str">
        <f>_xlfn.XLOOKUP($B22924, STANDARDS!$A:$A, STANDARDS!$B:$B,,0,2)</f>
        <v>Unknown Jurassic Fossils, UK</v>
      </c>
      <c r="D22924" t="s">
        <v>2158</v>
      </c>
      <c r="E22924" t="s">
        <v>2175</v>
      </c>
      <c r="J22924" cm="1">
        <f t="array" ref="J22924:L22924">_xlfn.XLOOKUP($C22924, AGE!$A:$A,AGE!$B:$D,,0,2)</f>
        <v>191</v>
      </c>
      <c r="K22924">
        <v>9.9</v>
      </c>
      <c r="L22924" t="str">
        <v xml:space="preserve">GSA 2018 </v>
      </c>
      <c r="M22924" t="s">
        <v>2495</v>
      </c>
      <c r="P22924" t="s">
        <v>2342</v>
      </c>
      <c r="Q22924">
        <v>2.57</v>
      </c>
      <c r="R22924">
        <v>0.1</v>
      </c>
      <c r="U22924" t="s">
        <v>1308</v>
      </c>
      <c r="V22924">
        <v>1</v>
      </c>
      <c r="W22924" t="s">
        <v>2573</v>
      </c>
    </row>
    <row r="22925" spans="1:23" x14ac:dyDescent="0.3">
      <c r="A22925">
        <v>30646</v>
      </c>
      <c r="B22925" s="15" t="s">
        <v>2109</v>
      </c>
      <c r="C22925" t="str">
        <f>_xlfn.XLOOKUP($B22925, STANDARDS!$A:$A, STANDARDS!$B:$B,,0,2)</f>
        <v>Unknown Jurassic Fossils, UK</v>
      </c>
      <c r="D22925" t="s">
        <v>2158</v>
      </c>
      <c r="E22925" t="s">
        <v>2175</v>
      </c>
      <c r="J22925" cm="1">
        <f t="array" ref="J22925:L22925">_xlfn.XLOOKUP($C22925, AGE!$A:$A,AGE!$B:$D,,0,2)</f>
        <v>191</v>
      </c>
      <c r="K22925">
        <v>9.9</v>
      </c>
      <c r="L22925" t="str">
        <v xml:space="preserve">GSA 2018 </v>
      </c>
      <c r="M22925" t="s">
        <v>2495</v>
      </c>
      <c r="P22925" t="s">
        <v>2342</v>
      </c>
      <c r="Q22925">
        <v>3.27</v>
      </c>
      <c r="R22925">
        <v>0.1</v>
      </c>
      <c r="U22925" t="s">
        <v>1308</v>
      </c>
      <c r="V22925">
        <v>1</v>
      </c>
      <c r="W22925" t="s">
        <v>2573</v>
      </c>
    </row>
    <row r="22926" spans="1:23" x14ac:dyDescent="0.3">
      <c r="A22926">
        <v>30647</v>
      </c>
      <c r="B22926" s="15" t="s">
        <v>2109</v>
      </c>
      <c r="C22926" t="str">
        <f>_xlfn.XLOOKUP($B22926, STANDARDS!$A:$A, STANDARDS!$B:$B,,0,2)</f>
        <v>Unknown Jurassic Fossils, UK</v>
      </c>
      <c r="D22926" t="s">
        <v>2158</v>
      </c>
      <c r="E22926" t="s">
        <v>2175</v>
      </c>
      <c r="J22926" cm="1">
        <f t="array" ref="J22926:L22926">_xlfn.XLOOKUP($C22926, AGE!$A:$A,AGE!$B:$D,,0,2)</f>
        <v>191</v>
      </c>
      <c r="K22926">
        <v>9.9</v>
      </c>
      <c r="L22926" t="str">
        <v xml:space="preserve">GSA 2018 </v>
      </c>
      <c r="M22926" t="s">
        <v>2495</v>
      </c>
      <c r="P22926" t="s">
        <v>2342</v>
      </c>
      <c r="Q22926">
        <v>2.58</v>
      </c>
      <c r="R22926">
        <v>0.1</v>
      </c>
      <c r="U22926" t="s">
        <v>1308</v>
      </c>
      <c r="V22926">
        <v>1</v>
      </c>
      <c r="W22926" t="s">
        <v>2573</v>
      </c>
    </row>
    <row r="22927" spans="1:23" x14ac:dyDescent="0.3">
      <c r="A22927">
        <v>30648</v>
      </c>
      <c r="B22927" s="15" t="s">
        <v>2109</v>
      </c>
      <c r="C22927" t="str">
        <f>_xlfn.XLOOKUP($B22927, STANDARDS!$A:$A, STANDARDS!$B:$B,,0,2)</f>
        <v>Unknown Jurassic Fossils, UK</v>
      </c>
      <c r="D22927" t="s">
        <v>2158</v>
      </c>
      <c r="E22927" t="s">
        <v>2175</v>
      </c>
      <c r="J22927" cm="1">
        <f t="array" ref="J22927:L22927">_xlfn.XLOOKUP($C22927, AGE!$A:$A,AGE!$B:$D,,0,2)</f>
        <v>191</v>
      </c>
      <c r="K22927">
        <v>9.9</v>
      </c>
      <c r="L22927" t="str">
        <v xml:space="preserve">GSA 2018 </v>
      </c>
      <c r="M22927" t="s">
        <v>2495</v>
      </c>
      <c r="P22927" t="s">
        <v>2342</v>
      </c>
      <c r="Q22927">
        <v>3</v>
      </c>
      <c r="R22927">
        <v>0.1</v>
      </c>
      <c r="U22927" t="s">
        <v>1308</v>
      </c>
      <c r="V22927">
        <v>1</v>
      </c>
      <c r="W22927" t="s">
        <v>2573</v>
      </c>
    </row>
    <row r="22928" spans="1:23" x14ac:dyDescent="0.3">
      <c r="A22928">
        <v>30649</v>
      </c>
      <c r="B22928" s="15" t="s">
        <v>2109</v>
      </c>
      <c r="C22928" t="str">
        <f>_xlfn.XLOOKUP($B22928, STANDARDS!$A:$A, STANDARDS!$B:$B,,0,2)</f>
        <v>Unknown Jurassic Fossils, UK</v>
      </c>
      <c r="D22928" t="s">
        <v>2158</v>
      </c>
      <c r="E22928" t="s">
        <v>2175</v>
      </c>
      <c r="J22928" cm="1">
        <f t="array" ref="J22928:L22928">_xlfn.XLOOKUP($C22928, AGE!$A:$A,AGE!$B:$D,,0,2)</f>
        <v>191</v>
      </c>
      <c r="K22928">
        <v>9.9</v>
      </c>
      <c r="L22928" t="str">
        <v xml:space="preserve">GSA 2018 </v>
      </c>
      <c r="M22928" t="s">
        <v>2500</v>
      </c>
      <c r="P22928" t="s">
        <v>2342</v>
      </c>
      <c r="Q22928">
        <v>1.9</v>
      </c>
      <c r="R22928">
        <v>0.1</v>
      </c>
      <c r="U22928" t="s">
        <v>1308</v>
      </c>
      <c r="V22928">
        <v>1</v>
      </c>
      <c r="W22928" t="s">
        <v>2573</v>
      </c>
    </row>
    <row r="22929" spans="1:23" x14ac:dyDescent="0.3">
      <c r="A22929">
        <v>30650</v>
      </c>
      <c r="B22929" s="15" t="s">
        <v>2109</v>
      </c>
      <c r="C22929" t="str">
        <f>_xlfn.XLOOKUP($B22929, STANDARDS!$A:$A, STANDARDS!$B:$B,,0,2)</f>
        <v>Unknown Jurassic Fossils, UK</v>
      </c>
      <c r="D22929" t="s">
        <v>2158</v>
      </c>
      <c r="E22929" t="s">
        <v>2175</v>
      </c>
      <c r="J22929" cm="1">
        <f t="array" ref="J22929:L22929">_xlfn.XLOOKUP($C22929, AGE!$A:$A,AGE!$B:$D,,0,2)</f>
        <v>191</v>
      </c>
      <c r="K22929">
        <v>9.9</v>
      </c>
      <c r="L22929" t="str">
        <v xml:space="preserve">GSA 2018 </v>
      </c>
      <c r="M22929" t="s">
        <v>2500</v>
      </c>
      <c r="P22929" t="s">
        <v>2342</v>
      </c>
      <c r="Q22929">
        <v>1.78</v>
      </c>
      <c r="R22929">
        <v>0.1</v>
      </c>
      <c r="U22929" t="s">
        <v>1308</v>
      </c>
      <c r="V22929">
        <v>1</v>
      </c>
      <c r="W22929" t="s">
        <v>2573</v>
      </c>
    </row>
    <row r="22930" spans="1:23" x14ac:dyDescent="0.3">
      <c r="A22930">
        <v>30651</v>
      </c>
      <c r="B22930" s="15" t="s">
        <v>2109</v>
      </c>
      <c r="C22930" t="str">
        <f>_xlfn.XLOOKUP($B22930, STANDARDS!$A:$A, STANDARDS!$B:$B,,0,2)</f>
        <v>Unknown Jurassic Fossils, UK</v>
      </c>
      <c r="D22930" t="s">
        <v>2158</v>
      </c>
      <c r="E22930" t="s">
        <v>2175</v>
      </c>
      <c r="J22930" cm="1">
        <f t="array" ref="J22930:L22930">_xlfn.XLOOKUP($C22930, AGE!$A:$A,AGE!$B:$D,,0,2)</f>
        <v>191</v>
      </c>
      <c r="K22930">
        <v>9.9</v>
      </c>
      <c r="L22930" t="str">
        <v xml:space="preserve">GSA 2018 </v>
      </c>
      <c r="M22930" t="s">
        <v>2495</v>
      </c>
      <c r="P22930" t="s">
        <v>2342</v>
      </c>
      <c r="Q22930">
        <v>1.25</v>
      </c>
      <c r="R22930">
        <v>0.1</v>
      </c>
      <c r="V22930">
        <v>1</v>
      </c>
      <c r="W22930" t="s">
        <v>2573</v>
      </c>
    </row>
    <row r="22931" spans="1:23" x14ac:dyDescent="0.3">
      <c r="A22931">
        <v>30652</v>
      </c>
      <c r="B22931" s="15" t="s">
        <v>2109</v>
      </c>
      <c r="C22931" t="str">
        <f>_xlfn.XLOOKUP($B22931, STANDARDS!$A:$A, STANDARDS!$B:$B,,0,2)</f>
        <v>Unknown Jurassic Fossils, UK</v>
      </c>
      <c r="D22931" t="s">
        <v>2158</v>
      </c>
      <c r="E22931" t="s">
        <v>2175</v>
      </c>
      <c r="J22931" cm="1">
        <f t="array" ref="J22931:L22931">_xlfn.XLOOKUP($C22931, AGE!$A:$A,AGE!$B:$D,,0,2)</f>
        <v>191</v>
      </c>
      <c r="K22931">
        <v>9.9</v>
      </c>
      <c r="L22931" t="str">
        <v xml:space="preserve">GSA 2018 </v>
      </c>
      <c r="M22931" t="s">
        <v>2495</v>
      </c>
      <c r="P22931" t="s">
        <v>2342</v>
      </c>
      <c r="Q22931">
        <v>1.02</v>
      </c>
      <c r="R22931">
        <v>0.1</v>
      </c>
      <c r="V22931">
        <v>1</v>
      </c>
      <c r="W22931" t="s">
        <v>2573</v>
      </c>
    </row>
    <row r="22932" spans="1:23" x14ac:dyDescent="0.3">
      <c r="A22932">
        <v>30653</v>
      </c>
      <c r="B22932" s="15" t="s">
        <v>2109</v>
      </c>
      <c r="C22932" t="str">
        <f>_xlfn.XLOOKUP($B22932, STANDARDS!$A:$A, STANDARDS!$B:$B,,0,2)</f>
        <v>Unknown Jurassic Fossils, UK</v>
      </c>
      <c r="D22932" t="s">
        <v>2158</v>
      </c>
      <c r="E22932" t="s">
        <v>2175</v>
      </c>
      <c r="J22932" cm="1">
        <f t="array" ref="J22932:L22932">_xlfn.XLOOKUP($C22932, AGE!$A:$A,AGE!$B:$D,,0,2)</f>
        <v>191</v>
      </c>
      <c r="K22932">
        <v>9.9</v>
      </c>
      <c r="L22932" t="str">
        <v xml:space="preserve">GSA 2018 </v>
      </c>
      <c r="M22932" t="s">
        <v>2495</v>
      </c>
      <c r="P22932" t="s">
        <v>2342</v>
      </c>
      <c r="Q22932">
        <v>3.05</v>
      </c>
      <c r="R22932">
        <v>0.1</v>
      </c>
      <c r="V22932">
        <v>1</v>
      </c>
      <c r="W22932" t="s">
        <v>2573</v>
      </c>
    </row>
    <row r="22933" spans="1:23" x14ac:dyDescent="0.3">
      <c r="A22933">
        <v>30654</v>
      </c>
      <c r="B22933" s="15" t="s">
        <v>2109</v>
      </c>
      <c r="C22933" t="str">
        <f>_xlfn.XLOOKUP($B22933, STANDARDS!$A:$A, STANDARDS!$B:$B,,0,2)</f>
        <v>Unknown Jurassic Fossils, UK</v>
      </c>
      <c r="D22933" t="s">
        <v>2158</v>
      </c>
      <c r="E22933" t="s">
        <v>2175</v>
      </c>
      <c r="J22933" cm="1">
        <f t="array" ref="J22933:L22933">_xlfn.XLOOKUP($C22933, AGE!$A:$A,AGE!$B:$D,,0,2)</f>
        <v>191</v>
      </c>
      <c r="K22933">
        <v>9.9</v>
      </c>
      <c r="L22933" t="str">
        <v xml:space="preserve">GSA 2018 </v>
      </c>
      <c r="M22933" t="s">
        <v>2494</v>
      </c>
      <c r="P22933" t="s">
        <v>2342</v>
      </c>
      <c r="Q22933">
        <v>3.14</v>
      </c>
      <c r="R22933">
        <v>0.1</v>
      </c>
      <c r="V22933">
        <v>1</v>
      </c>
      <c r="W22933" t="s">
        <v>2573</v>
      </c>
    </row>
    <row r="22934" spans="1:23" x14ac:dyDescent="0.3">
      <c r="A22934">
        <v>30655</v>
      </c>
      <c r="B22934" s="15" t="s">
        <v>2109</v>
      </c>
      <c r="C22934" t="str">
        <f>_xlfn.XLOOKUP($B22934, STANDARDS!$A:$A, STANDARDS!$B:$B,,0,2)</f>
        <v>Unknown Jurassic Fossils, UK</v>
      </c>
      <c r="D22934" t="s">
        <v>2158</v>
      </c>
      <c r="E22934" t="s">
        <v>2175</v>
      </c>
      <c r="J22934" cm="1">
        <f t="array" ref="J22934:L22934">_xlfn.XLOOKUP($C22934, AGE!$A:$A,AGE!$B:$D,,0,2)</f>
        <v>191</v>
      </c>
      <c r="K22934">
        <v>9.9</v>
      </c>
      <c r="L22934" t="str">
        <v xml:space="preserve">GSA 2018 </v>
      </c>
      <c r="M22934" t="s">
        <v>2494</v>
      </c>
      <c r="P22934" t="s">
        <v>2342</v>
      </c>
      <c r="Q22934">
        <v>3.93</v>
      </c>
      <c r="R22934">
        <v>0.1</v>
      </c>
      <c r="V22934">
        <v>1</v>
      </c>
      <c r="W22934" t="s">
        <v>2573</v>
      </c>
    </row>
    <row r="22935" spans="1:23" x14ac:dyDescent="0.3">
      <c r="A22935">
        <v>30656</v>
      </c>
      <c r="B22935" s="15" t="s">
        <v>2109</v>
      </c>
      <c r="C22935" t="str">
        <f>_xlfn.XLOOKUP($B22935, STANDARDS!$A:$A, STANDARDS!$B:$B,,0,2)</f>
        <v>Unknown Jurassic Fossils, UK</v>
      </c>
      <c r="D22935" t="s">
        <v>2158</v>
      </c>
      <c r="E22935" t="s">
        <v>2175</v>
      </c>
      <c r="J22935" cm="1">
        <f t="array" ref="J22935:L22935">_xlfn.XLOOKUP($C22935, AGE!$A:$A,AGE!$B:$D,,0,2)</f>
        <v>191</v>
      </c>
      <c r="K22935">
        <v>9.9</v>
      </c>
      <c r="L22935" t="str">
        <v xml:space="preserve">GSA 2018 </v>
      </c>
      <c r="M22935" t="s">
        <v>2500</v>
      </c>
      <c r="P22935" t="s">
        <v>2342</v>
      </c>
      <c r="Q22935">
        <v>2.02</v>
      </c>
      <c r="R22935">
        <v>0.1</v>
      </c>
      <c r="V22935">
        <v>1</v>
      </c>
      <c r="W22935" t="s">
        <v>2573</v>
      </c>
    </row>
    <row r="22936" spans="1:23" x14ac:dyDescent="0.3">
      <c r="A22936">
        <v>30657</v>
      </c>
      <c r="B22936" s="15" t="s">
        <v>2109</v>
      </c>
      <c r="C22936" t="str">
        <f>_xlfn.XLOOKUP($B22936, STANDARDS!$A:$A, STANDARDS!$B:$B,,0,2)</f>
        <v>Unknown Jurassic Fossils, UK</v>
      </c>
      <c r="D22936" t="s">
        <v>2158</v>
      </c>
      <c r="E22936" t="s">
        <v>2175</v>
      </c>
      <c r="J22936" cm="1">
        <f t="array" ref="J22936:L22936">_xlfn.XLOOKUP($C22936, AGE!$A:$A,AGE!$B:$D,,0,2)</f>
        <v>191</v>
      </c>
      <c r="K22936">
        <v>9.9</v>
      </c>
      <c r="L22936" t="str">
        <v xml:space="preserve">GSA 2018 </v>
      </c>
      <c r="M22936" t="s">
        <v>2495</v>
      </c>
      <c r="P22936" t="s">
        <v>2342</v>
      </c>
      <c r="Q22936">
        <v>2.5</v>
      </c>
      <c r="R22936">
        <v>0.1</v>
      </c>
      <c r="V22936">
        <v>1</v>
      </c>
      <c r="W22936" t="s">
        <v>2573</v>
      </c>
    </row>
    <row r="22937" spans="1:23" x14ac:dyDescent="0.3">
      <c r="A22937">
        <v>30658</v>
      </c>
      <c r="B22937" s="15" t="s">
        <v>2109</v>
      </c>
      <c r="C22937" t="str">
        <f>_xlfn.XLOOKUP($B22937, STANDARDS!$A:$A, STANDARDS!$B:$B,,0,2)</f>
        <v>Unknown Jurassic Fossils, UK</v>
      </c>
      <c r="D22937" t="s">
        <v>2158</v>
      </c>
      <c r="E22937" t="s">
        <v>2175</v>
      </c>
      <c r="J22937" cm="1">
        <f t="array" ref="J22937:L22937">_xlfn.XLOOKUP($C22937, AGE!$A:$A,AGE!$B:$D,,0,2)</f>
        <v>191</v>
      </c>
      <c r="K22937">
        <v>9.9</v>
      </c>
      <c r="L22937" t="str">
        <v xml:space="preserve">GSA 2018 </v>
      </c>
      <c r="M22937" t="s">
        <v>2495</v>
      </c>
      <c r="P22937" t="s">
        <v>2342</v>
      </c>
      <c r="Q22937">
        <v>3.48</v>
      </c>
      <c r="R22937">
        <v>0.1</v>
      </c>
      <c r="V22937">
        <v>1</v>
      </c>
      <c r="W22937" t="s">
        <v>2573</v>
      </c>
    </row>
    <row r="22938" spans="1:23" x14ac:dyDescent="0.3">
      <c r="A22938">
        <v>30659</v>
      </c>
      <c r="B22938" s="15" t="s">
        <v>2109</v>
      </c>
      <c r="C22938" t="str">
        <f>_xlfn.XLOOKUP($B22938, STANDARDS!$A:$A, STANDARDS!$B:$B,,0,2)</f>
        <v>Unknown Jurassic Fossils, UK</v>
      </c>
      <c r="D22938" t="s">
        <v>2158</v>
      </c>
      <c r="E22938" t="s">
        <v>2175</v>
      </c>
      <c r="J22938" cm="1">
        <f t="array" ref="J22938:L22938">_xlfn.XLOOKUP($C22938, AGE!$A:$A,AGE!$B:$D,,0,2)</f>
        <v>191</v>
      </c>
      <c r="K22938">
        <v>9.9</v>
      </c>
      <c r="L22938" t="str">
        <v xml:space="preserve">GSA 2018 </v>
      </c>
      <c r="M22938" t="s">
        <v>2500</v>
      </c>
      <c r="P22938" t="s">
        <v>2342</v>
      </c>
      <c r="Q22938">
        <v>3.01</v>
      </c>
      <c r="R22938">
        <v>0.1</v>
      </c>
      <c r="V22938">
        <v>1</v>
      </c>
      <c r="W22938" t="s">
        <v>2573</v>
      </c>
    </row>
    <row r="22939" spans="1:23" x14ac:dyDescent="0.3">
      <c r="A22939">
        <v>30660</v>
      </c>
      <c r="B22939" s="15" t="s">
        <v>2109</v>
      </c>
      <c r="C22939" t="str">
        <f>_xlfn.XLOOKUP($B22939, STANDARDS!$A:$A, STANDARDS!$B:$B,,0,2)</f>
        <v>Unknown Jurassic Fossils, UK</v>
      </c>
      <c r="D22939" t="s">
        <v>2158</v>
      </c>
      <c r="E22939" t="s">
        <v>2175</v>
      </c>
      <c r="J22939" cm="1">
        <f t="array" ref="J22939:L22939">_xlfn.XLOOKUP($C22939, AGE!$A:$A,AGE!$B:$D,,0,2)</f>
        <v>191</v>
      </c>
      <c r="K22939">
        <v>9.9</v>
      </c>
      <c r="L22939" t="str">
        <v xml:space="preserve">GSA 2018 </v>
      </c>
      <c r="M22939" t="s">
        <v>2500</v>
      </c>
      <c r="P22939" t="s">
        <v>2342</v>
      </c>
      <c r="Q22939">
        <v>3.01</v>
      </c>
      <c r="R22939">
        <v>0.1</v>
      </c>
      <c r="V22939">
        <v>1</v>
      </c>
      <c r="W22939" t="s">
        <v>2573</v>
      </c>
    </row>
    <row r="22940" spans="1:23" x14ac:dyDescent="0.3">
      <c r="A22940">
        <v>30661</v>
      </c>
      <c r="B22940" s="15" t="s">
        <v>2109</v>
      </c>
      <c r="C22940" t="str">
        <f>_xlfn.XLOOKUP($B22940, STANDARDS!$A:$A, STANDARDS!$B:$B,,0,2)</f>
        <v>Unknown Jurassic Fossils, UK</v>
      </c>
      <c r="D22940" t="s">
        <v>2158</v>
      </c>
      <c r="E22940" t="s">
        <v>2175</v>
      </c>
      <c r="J22940" cm="1">
        <f t="array" ref="J22940:L22940">_xlfn.XLOOKUP($C22940, AGE!$A:$A,AGE!$B:$D,,0,2)</f>
        <v>191</v>
      </c>
      <c r="K22940">
        <v>9.9</v>
      </c>
      <c r="L22940" t="str">
        <v xml:space="preserve">GSA 2018 </v>
      </c>
      <c r="M22940" t="s">
        <v>2500</v>
      </c>
      <c r="P22940" t="s">
        <v>2342</v>
      </c>
      <c r="Q22940">
        <v>2.4700000000000002</v>
      </c>
      <c r="R22940">
        <v>0.1</v>
      </c>
      <c r="V22940">
        <v>1</v>
      </c>
      <c r="W22940" t="s">
        <v>2573</v>
      </c>
    </row>
    <row r="22941" spans="1:23" x14ac:dyDescent="0.3">
      <c r="A22941">
        <v>30662</v>
      </c>
      <c r="B22941" s="15" t="s">
        <v>2109</v>
      </c>
      <c r="C22941" t="str">
        <f>_xlfn.XLOOKUP($B22941, STANDARDS!$A:$A, STANDARDS!$B:$B,,0,2)</f>
        <v>Unknown Jurassic Fossils, UK</v>
      </c>
      <c r="D22941" t="s">
        <v>2158</v>
      </c>
      <c r="E22941" t="s">
        <v>2175</v>
      </c>
      <c r="J22941" cm="1">
        <f t="array" ref="J22941:L22941">_xlfn.XLOOKUP($C22941, AGE!$A:$A,AGE!$B:$D,,0,2)</f>
        <v>191</v>
      </c>
      <c r="K22941">
        <v>9.9</v>
      </c>
      <c r="L22941" t="str">
        <v xml:space="preserve">GSA 2018 </v>
      </c>
      <c r="M22941" t="s">
        <v>2495</v>
      </c>
      <c r="P22941" t="s">
        <v>2342</v>
      </c>
      <c r="Q22941">
        <v>2.87</v>
      </c>
      <c r="R22941">
        <v>0.1</v>
      </c>
      <c r="V22941">
        <v>1</v>
      </c>
      <c r="W22941" t="s">
        <v>2573</v>
      </c>
    </row>
    <row r="22942" spans="1:23" x14ac:dyDescent="0.3">
      <c r="A22942">
        <v>30663</v>
      </c>
      <c r="B22942" s="15" t="s">
        <v>2109</v>
      </c>
      <c r="C22942" t="str">
        <f>_xlfn.XLOOKUP($B22942, STANDARDS!$A:$A, STANDARDS!$B:$B,,0,2)</f>
        <v>Unknown Jurassic Fossils, UK</v>
      </c>
      <c r="D22942" t="s">
        <v>2158</v>
      </c>
      <c r="E22942" t="s">
        <v>2175</v>
      </c>
      <c r="J22942" cm="1">
        <f t="array" ref="J22942:L22942">_xlfn.XLOOKUP($C22942, AGE!$A:$A,AGE!$B:$D,,0,2)</f>
        <v>191</v>
      </c>
      <c r="K22942">
        <v>9.9</v>
      </c>
      <c r="L22942" t="str">
        <v xml:space="preserve">GSA 2018 </v>
      </c>
      <c r="M22942" t="s">
        <v>2500</v>
      </c>
      <c r="P22942" t="s">
        <v>2342</v>
      </c>
      <c r="Q22942">
        <v>2.74</v>
      </c>
      <c r="R22942">
        <v>0.1</v>
      </c>
      <c r="V22942">
        <v>1</v>
      </c>
      <c r="W22942" t="s">
        <v>2573</v>
      </c>
    </row>
    <row r="22943" spans="1:23" x14ac:dyDescent="0.3">
      <c r="A22943">
        <v>30664</v>
      </c>
      <c r="B22943" s="15" t="s">
        <v>2109</v>
      </c>
      <c r="C22943" t="str">
        <f>_xlfn.XLOOKUP($B22943, STANDARDS!$A:$A, STANDARDS!$B:$B,,0,2)</f>
        <v>Unknown Jurassic Fossils, UK</v>
      </c>
      <c r="D22943" t="s">
        <v>2158</v>
      </c>
      <c r="E22943" t="s">
        <v>2175</v>
      </c>
      <c r="J22943" cm="1">
        <f t="array" ref="J22943:L22943">_xlfn.XLOOKUP($C22943, AGE!$A:$A,AGE!$B:$D,,0,2)</f>
        <v>191</v>
      </c>
      <c r="K22943">
        <v>9.9</v>
      </c>
      <c r="L22943" t="str">
        <v xml:space="preserve">GSA 2018 </v>
      </c>
      <c r="M22943" t="s">
        <v>2495</v>
      </c>
      <c r="P22943" t="s">
        <v>2342</v>
      </c>
      <c r="Q22943">
        <v>1.77</v>
      </c>
      <c r="R22943">
        <v>0.1</v>
      </c>
      <c r="V22943">
        <v>1</v>
      </c>
      <c r="W22943" t="s">
        <v>2573</v>
      </c>
    </row>
    <row r="22944" spans="1:23" x14ac:dyDescent="0.3">
      <c r="A22944">
        <v>30665</v>
      </c>
      <c r="B22944" s="15" t="s">
        <v>2109</v>
      </c>
      <c r="C22944" t="str">
        <f>_xlfn.XLOOKUP($B22944, STANDARDS!$A:$A, STANDARDS!$B:$B,,0,2)</f>
        <v>Unknown Jurassic Fossils, UK</v>
      </c>
      <c r="D22944" t="s">
        <v>2158</v>
      </c>
      <c r="E22944" t="s">
        <v>2175</v>
      </c>
      <c r="J22944" cm="1">
        <f t="array" ref="J22944:L22944">_xlfn.XLOOKUP($C22944, AGE!$A:$A,AGE!$B:$D,,0,2)</f>
        <v>191</v>
      </c>
      <c r="K22944">
        <v>9.9</v>
      </c>
      <c r="L22944" t="str">
        <v xml:space="preserve">GSA 2018 </v>
      </c>
      <c r="M22944" t="s">
        <v>2495</v>
      </c>
      <c r="P22944" t="s">
        <v>2342</v>
      </c>
      <c r="Q22944">
        <v>1.88</v>
      </c>
      <c r="R22944">
        <v>0.1</v>
      </c>
      <c r="V22944">
        <v>1</v>
      </c>
      <c r="W22944" t="s">
        <v>2573</v>
      </c>
    </row>
    <row r="22945" spans="1:23" x14ac:dyDescent="0.3">
      <c r="A22945">
        <v>30666</v>
      </c>
      <c r="B22945" s="15" t="s">
        <v>2109</v>
      </c>
      <c r="C22945" t="str">
        <f>_xlfn.XLOOKUP($B22945, STANDARDS!$A:$A, STANDARDS!$B:$B,,0,2)</f>
        <v>Unknown Jurassic Fossils, UK</v>
      </c>
      <c r="D22945" t="s">
        <v>2158</v>
      </c>
      <c r="E22945" t="s">
        <v>2175</v>
      </c>
      <c r="J22945" cm="1">
        <f t="array" ref="J22945:L22945">_xlfn.XLOOKUP($C22945, AGE!$A:$A,AGE!$B:$D,,0,2)</f>
        <v>191</v>
      </c>
      <c r="K22945">
        <v>9.9</v>
      </c>
      <c r="L22945" t="str">
        <v xml:space="preserve">GSA 2018 </v>
      </c>
      <c r="M22945" t="s">
        <v>2494</v>
      </c>
      <c r="P22945" t="s">
        <v>2342</v>
      </c>
      <c r="Q22945">
        <v>3.29</v>
      </c>
      <c r="R22945">
        <v>0.1</v>
      </c>
      <c r="V22945">
        <v>1</v>
      </c>
      <c r="W22945" t="s">
        <v>2573</v>
      </c>
    </row>
    <row r="22946" spans="1:23" x14ac:dyDescent="0.3">
      <c r="A22946">
        <v>30667</v>
      </c>
      <c r="B22946" s="15" t="s">
        <v>2109</v>
      </c>
      <c r="C22946" t="str">
        <f>_xlfn.XLOOKUP($B22946, STANDARDS!$A:$A, STANDARDS!$B:$B,,0,2)</f>
        <v>Unknown Jurassic Fossils, UK</v>
      </c>
      <c r="D22946" t="s">
        <v>2158</v>
      </c>
      <c r="E22946" t="s">
        <v>2175</v>
      </c>
      <c r="J22946" cm="1">
        <f t="array" ref="J22946:L22946">_xlfn.XLOOKUP($C22946, AGE!$A:$A,AGE!$B:$D,,0,2)</f>
        <v>191</v>
      </c>
      <c r="K22946">
        <v>9.9</v>
      </c>
      <c r="L22946" t="str">
        <v xml:space="preserve">GSA 2018 </v>
      </c>
      <c r="M22946" t="s">
        <v>2500</v>
      </c>
      <c r="P22946" t="s">
        <v>2342</v>
      </c>
      <c r="Q22946">
        <v>2.02</v>
      </c>
      <c r="R22946">
        <v>0.1</v>
      </c>
      <c r="V22946">
        <v>1</v>
      </c>
      <c r="W22946" t="s">
        <v>2573</v>
      </c>
    </row>
    <row r="22947" spans="1:23" x14ac:dyDescent="0.3">
      <c r="A22947">
        <v>30668</v>
      </c>
      <c r="B22947" s="15" t="s">
        <v>2109</v>
      </c>
      <c r="C22947" t="str">
        <f>_xlfn.XLOOKUP($B22947, STANDARDS!$A:$A, STANDARDS!$B:$B,,0,2)</f>
        <v>Unknown Jurassic Fossils, UK</v>
      </c>
      <c r="D22947" t="s">
        <v>2158</v>
      </c>
      <c r="E22947" t="s">
        <v>2175</v>
      </c>
      <c r="J22947" cm="1">
        <f t="array" ref="J22947:L22947">_xlfn.XLOOKUP($C22947, AGE!$A:$A,AGE!$B:$D,,0,2)</f>
        <v>191</v>
      </c>
      <c r="K22947">
        <v>9.9</v>
      </c>
      <c r="L22947" t="str">
        <v xml:space="preserve">GSA 2018 </v>
      </c>
      <c r="M22947" t="s">
        <v>2496</v>
      </c>
      <c r="P22947" t="s">
        <v>2342</v>
      </c>
      <c r="Q22947">
        <v>2.7</v>
      </c>
      <c r="R22947">
        <v>0.1</v>
      </c>
      <c r="V22947">
        <v>1</v>
      </c>
      <c r="W22947" t="s">
        <v>2573</v>
      </c>
    </row>
    <row r="22948" spans="1:23" x14ac:dyDescent="0.3">
      <c r="A22948">
        <v>30669</v>
      </c>
      <c r="B22948" s="15" t="s">
        <v>2109</v>
      </c>
      <c r="C22948" t="str">
        <f>_xlfn.XLOOKUP($B22948, STANDARDS!$A:$A, STANDARDS!$B:$B,,0,2)</f>
        <v>Unknown Jurassic Fossils, UK</v>
      </c>
      <c r="D22948" t="s">
        <v>2158</v>
      </c>
      <c r="E22948" t="s">
        <v>2175</v>
      </c>
      <c r="J22948" cm="1">
        <f t="array" ref="J22948:L22948">_xlfn.XLOOKUP($C22948, AGE!$A:$A,AGE!$B:$D,,0,2)</f>
        <v>191</v>
      </c>
      <c r="K22948">
        <v>9.9</v>
      </c>
      <c r="L22948" t="str">
        <v xml:space="preserve">GSA 2018 </v>
      </c>
      <c r="M22948" t="s">
        <v>2495</v>
      </c>
      <c r="P22948" t="s">
        <v>2342</v>
      </c>
      <c r="Q22948">
        <v>2.4900000000000002</v>
      </c>
      <c r="R22948">
        <v>0.1</v>
      </c>
      <c r="V22948">
        <v>1</v>
      </c>
      <c r="W22948" t="s">
        <v>2573</v>
      </c>
    </row>
    <row r="22949" spans="1:23" x14ac:dyDescent="0.3">
      <c r="A22949">
        <v>30670</v>
      </c>
      <c r="B22949" s="15" t="s">
        <v>2109</v>
      </c>
      <c r="C22949" t="str">
        <f>_xlfn.XLOOKUP($B22949, STANDARDS!$A:$A, STANDARDS!$B:$B,,0,2)</f>
        <v>Unknown Jurassic Fossils, UK</v>
      </c>
      <c r="D22949" t="s">
        <v>2158</v>
      </c>
      <c r="E22949" t="s">
        <v>2175</v>
      </c>
      <c r="J22949" cm="1">
        <f t="array" ref="J22949:L22949">_xlfn.XLOOKUP($C22949, AGE!$A:$A,AGE!$B:$D,,0,2)</f>
        <v>191</v>
      </c>
      <c r="K22949">
        <v>9.9</v>
      </c>
      <c r="L22949" t="str">
        <v xml:space="preserve">GSA 2018 </v>
      </c>
      <c r="M22949" t="s">
        <v>2495</v>
      </c>
      <c r="P22949" t="s">
        <v>2342</v>
      </c>
      <c r="Q22949">
        <v>3.06</v>
      </c>
      <c r="R22949">
        <v>0.1</v>
      </c>
      <c r="V22949">
        <v>1</v>
      </c>
      <c r="W22949" t="s">
        <v>2573</v>
      </c>
    </row>
    <row r="22950" spans="1:23" x14ac:dyDescent="0.3">
      <c r="A22950">
        <v>30671</v>
      </c>
      <c r="B22950" s="15" t="s">
        <v>2109</v>
      </c>
      <c r="C22950" t="str">
        <f>_xlfn.XLOOKUP($B22950, STANDARDS!$A:$A, STANDARDS!$B:$B,,0,2)</f>
        <v>Unknown Jurassic Fossils, UK</v>
      </c>
      <c r="D22950" t="s">
        <v>2158</v>
      </c>
      <c r="E22950" t="s">
        <v>2175</v>
      </c>
      <c r="J22950" cm="1">
        <f t="array" ref="J22950:L22950">_xlfn.XLOOKUP($C22950, AGE!$A:$A,AGE!$B:$D,,0,2)</f>
        <v>191</v>
      </c>
      <c r="K22950">
        <v>9.9</v>
      </c>
      <c r="L22950" t="str">
        <v xml:space="preserve">GSA 2018 </v>
      </c>
      <c r="M22950" t="s">
        <v>2495</v>
      </c>
      <c r="P22950" t="s">
        <v>2342</v>
      </c>
      <c r="Q22950">
        <v>2.42</v>
      </c>
      <c r="R22950">
        <v>0.1</v>
      </c>
      <c r="V22950">
        <v>1</v>
      </c>
      <c r="W22950" t="s">
        <v>2573</v>
      </c>
    </row>
    <row r="22951" spans="1:23" x14ac:dyDescent="0.3">
      <c r="A22951">
        <v>30672</v>
      </c>
      <c r="B22951" s="15" t="s">
        <v>2109</v>
      </c>
      <c r="C22951" t="str">
        <f>_xlfn.XLOOKUP($B22951, STANDARDS!$A:$A, STANDARDS!$B:$B,,0,2)</f>
        <v>Unknown Jurassic Fossils, UK</v>
      </c>
      <c r="D22951" t="s">
        <v>2158</v>
      </c>
      <c r="E22951" t="s">
        <v>2175</v>
      </c>
      <c r="J22951" cm="1">
        <f t="array" ref="J22951:L22951">_xlfn.XLOOKUP($C22951, AGE!$A:$A,AGE!$B:$D,,0,2)</f>
        <v>191</v>
      </c>
      <c r="K22951">
        <v>9.9</v>
      </c>
      <c r="L22951" t="str">
        <v xml:space="preserve">GSA 2018 </v>
      </c>
      <c r="M22951" t="s">
        <v>2496</v>
      </c>
      <c r="P22951" t="s">
        <v>2342</v>
      </c>
      <c r="Q22951">
        <v>2.46</v>
      </c>
      <c r="R22951">
        <v>0.1</v>
      </c>
      <c r="V22951">
        <v>1</v>
      </c>
      <c r="W22951" t="s">
        <v>2573</v>
      </c>
    </row>
    <row r="22952" spans="1:23" x14ac:dyDescent="0.3">
      <c r="A22952">
        <v>30673</v>
      </c>
      <c r="B22952" s="15" t="s">
        <v>2109</v>
      </c>
      <c r="C22952" t="str">
        <f>_xlfn.XLOOKUP($B22952, STANDARDS!$A:$A, STANDARDS!$B:$B,,0,2)</f>
        <v>Unknown Jurassic Fossils, UK</v>
      </c>
      <c r="D22952" t="s">
        <v>2158</v>
      </c>
      <c r="E22952" t="s">
        <v>2175</v>
      </c>
      <c r="J22952" cm="1">
        <f t="array" ref="J22952:L22952">_xlfn.XLOOKUP($C22952, AGE!$A:$A,AGE!$B:$D,,0,2)</f>
        <v>191</v>
      </c>
      <c r="K22952">
        <v>9.9</v>
      </c>
      <c r="L22952" t="str">
        <v xml:space="preserve">GSA 2018 </v>
      </c>
      <c r="M22952" t="s">
        <v>2495</v>
      </c>
      <c r="P22952" t="s">
        <v>2342</v>
      </c>
      <c r="Q22952">
        <v>2.46</v>
      </c>
      <c r="R22952">
        <v>0.1</v>
      </c>
      <c r="V22952">
        <v>1</v>
      </c>
      <c r="W22952" t="s">
        <v>2573</v>
      </c>
    </row>
    <row r="22953" spans="1:23" x14ac:dyDescent="0.3">
      <c r="A22953">
        <v>30674</v>
      </c>
      <c r="B22953" s="15" t="s">
        <v>2109</v>
      </c>
      <c r="C22953" t="str">
        <f>_xlfn.XLOOKUP($B22953, STANDARDS!$A:$A, STANDARDS!$B:$B,,0,2)</f>
        <v>Unknown Jurassic Fossils, UK</v>
      </c>
      <c r="D22953" t="s">
        <v>2158</v>
      </c>
      <c r="E22953" t="s">
        <v>2175</v>
      </c>
      <c r="J22953" cm="1">
        <f t="array" ref="J22953:L22953">_xlfn.XLOOKUP($C22953, AGE!$A:$A,AGE!$B:$D,,0,2)</f>
        <v>191</v>
      </c>
      <c r="K22953">
        <v>9.9</v>
      </c>
      <c r="L22953" t="str">
        <v xml:space="preserve">GSA 2018 </v>
      </c>
      <c r="M22953" t="s">
        <v>2495</v>
      </c>
      <c r="P22953" t="s">
        <v>2342</v>
      </c>
      <c r="Q22953">
        <v>2.56</v>
      </c>
      <c r="R22953">
        <v>0.1</v>
      </c>
      <c r="V22953">
        <v>1</v>
      </c>
      <c r="W22953" t="s">
        <v>2573</v>
      </c>
    </row>
    <row r="22954" spans="1:23" x14ac:dyDescent="0.3">
      <c r="A22954">
        <v>30675</v>
      </c>
      <c r="B22954" s="15" t="s">
        <v>2109</v>
      </c>
      <c r="C22954" t="str">
        <f>_xlfn.XLOOKUP($B22954, STANDARDS!$A:$A, STANDARDS!$B:$B,,0,2)</f>
        <v>Unknown Jurassic Fossils, UK</v>
      </c>
      <c r="D22954" t="s">
        <v>2158</v>
      </c>
      <c r="E22954" t="s">
        <v>2175</v>
      </c>
      <c r="J22954" cm="1">
        <f t="array" ref="J22954:L22954">_xlfn.XLOOKUP($C22954, AGE!$A:$A,AGE!$B:$D,,0,2)</f>
        <v>191</v>
      </c>
      <c r="K22954">
        <v>9.9</v>
      </c>
      <c r="L22954" t="str">
        <v xml:space="preserve">GSA 2018 </v>
      </c>
      <c r="M22954" t="s">
        <v>2496</v>
      </c>
      <c r="P22954" t="s">
        <v>2342</v>
      </c>
      <c r="Q22954">
        <v>2.93</v>
      </c>
      <c r="R22954">
        <v>0.1</v>
      </c>
      <c r="V22954">
        <v>1</v>
      </c>
      <c r="W22954" t="s">
        <v>2573</v>
      </c>
    </row>
    <row r="22955" spans="1:23" x14ac:dyDescent="0.3">
      <c r="A22955">
        <v>30676</v>
      </c>
      <c r="B22955" s="15" t="s">
        <v>2109</v>
      </c>
      <c r="C22955" t="str">
        <f>_xlfn.XLOOKUP($B22955, STANDARDS!$A:$A, STANDARDS!$B:$B,,0,2)</f>
        <v>Unknown Jurassic Fossils, UK</v>
      </c>
      <c r="D22955" t="s">
        <v>2158</v>
      </c>
      <c r="E22955" t="s">
        <v>2175</v>
      </c>
      <c r="J22955" cm="1">
        <f t="array" ref="J22955:L22955">_xlfn.XLOOKUP($C22955, AGE!$A:$A,AGE!$B:$D,,0,2)</f>
        <v>191</v>
      </c>
      <c r="K22955">
        <v>9.9</v>
      </c>
      <c r="L22955" t="str">
        <v xml:space="preserve">GSA 2018 </v>
      </c>
      <c r="M22955" t="s">
        <v>2494</v>
      </c>
      <c r="P22955" t="s">
        <v>2342</v>
      </c>
      <c r="Q22955">
        <v>2.66</v>
      </c>
      <c r="R22955">
        <v>0.1</v>
      </c>
      <c r="V22955">
        <v>1</v>
      </c>
      <c r="W22955" t="s">
        <v>2573</v>
      </c>
    </row>
    <row r="22956" spans="1:23" x14ac:dyDescent="0.3">
      <c r="A22956">
        <v>30677</v>
      </c>
      <c r="B22956" s="15" t="s">
        <v>2109</v>
      </c>
      <c r="C22956" t="str">
        <f>_xlfn.XLOOKUP($B22956, STANDARDS!$A:$A, STANDARDS!$B:$B,,0,2)</f>
        <v>Unknown Jurassic Fossils, UK</v>
      </c>
      <c r="D22956" t="s">
        <v>2158</v>
      </c>
      <c r="E22956" t="s">
        <v>2175</v>
      </c>
      <c r="J22956" cm="1">
        <f t="array" ref="J22956:L22956">_xlfn.XLOOKUP($C22956, AGE!$A:$A,AGE!$B:$D,,0,2)</f>
        <v>191</v>
      </c>
      <c r="K22956">
        <v>9.9</v>
      </c>
      <c r="L22956" t="str">
        <v xml:space="preserve">GSA 2018 </v>
      </c>
      <c r="M22956" t="s">
        <v>2494</v>
      </c>
      <c r="P22956" t="s">
        <v>2342</v>
      </c>
      <c r="Q22956">
        <v>2.5299999999999998</v>
      </c>
      <c r="R22956">
        <v>0.1</v>
      </c>
      <c r="V22956">
        <v>1</v>
      </c>
      <c r="W22956" t="s">
        <v>2573</v>
      </c>
    </row>
    <row r="22957" spans="1:23" x14ac:dyDescent="0.3">
      <c r="A22957">
        <v>30678</v>
      </c>
      <c r="B22957" s="15" t="s">
        <v>2109</v>
      </c>
      <c r="C22957" t="str">
        <f>_xlfn.XLOOKUP($B22957, STANDARDS!$A:$A, STANDARDS!$B:$B,,0,2)</f>
        <v>Unknown Jurassic Fossils, UK</v>
      </c>
      <c r="D22957" t="s">
        <v>2158</v>
      </c>
      <c r="E22957" t="s">
        <v>2175</v>
      </c>
      <c r="J22957" cm="1">
        <f t="array" ref="J22957:L22957">_xlfn.XLOOKUP($C22957, AGE!$A:$A,AGE!$B:$D,,0,2)</f>
        <v>191</v>
      </c>
      <c r="K22957">
        <v>9.9</v>
      </c>
      <c r="L22957" t="str">
        <v xml:space="preserve">GSA 2018 </v>
      </c>
      <c r="M22957" t="s">
        <v>2500</v>
      </c>
      <c r="P22957" t="s">
        <v>2342</v>
      </c>
      <c r="Q22957">
        <v>1.98</v>
      </c>
      <c r="R22957">
        <v>0.1</v>
      </c>
      <c r="V22957">
        <v>1</v>
      </c>
      <c r="W22957" t="s">
        <v>2573</v>
      </c>
    </row>
    <row r="22958" spans="1:23" x14ac:dyDescent="0.3">
      <c r="A22958">
        <v>30679</v>
      </c>
      <c r="B22958" s="15" t="s">
        <v>2109</v>
      </c>
      <c r="C22958" t="str">
        <f>_xlfn.XLOOKUP($B22958, STANDARDS!$A:$A, STANDARDS!$B:$B,,0,2)</f>
        <v>Unknown Jurassic Fossils, UK</v>
      </c>
      <c r="D22958" t="s">
        <v>2158</v>
      </c>
      <c r="E22958" t="s">
        <v>2175</v>
      </c>
      <c r="J22958" cm="1">
        <f t="array" ref="J22958:L22958">_xlfn.XLOOKUP($C22958, AGE!$A:$A,AGE!$B:$D,,0,2)</f>
        <v>191</v>
      </c>
      <c r="K22958">
        <v>9.9</v>
      </c>
      <c r="L22958" t="str">
        <v xml:space="preserve">GSA 2018 </v>
      </c>
      <c r="M22958" t="s">
        <v>2496</v>
      </c>
      <c r="P22958" t="s">
        <v>2342</v>
      </c>
      <c r="Q22958">
        <v>3.24</v>
      </c>
      <c r="R22958">
        <v>0.1</v>
      </c>
      <c r="V22958">
        <v>1</v>
      </c>
      <c r="W22958" t="s">
        <v>2573</v>
      </c>
    </row>
    <row r="22959" spans="1:23" x14ac:dyDescent="0.3">
      <c r="A22959">
        <v>30680</v>
      </c>
      <c r="B22959" s="15" t="s">
        <v>2109</v>
      </c>
      <c r="C22959" t="str">
        <f>_xlfn.XLOOKUP($B22959, STANDARDS!$A:$A, STANDARDS!$B:$B,,0,2)</f>
        <v>Unknown Jurassic Fossils, UK</v>
      </c>
      <c r="D22959" t="s">
        <v>2158</v>
      </c>
      <c r="E22959" t="s">
        <v>2175</v>
      </c>
      <c r="J22959" cm="1">
        <f t="array" ref="J22959:L22959">_xlfn.XLOOKUP($C22959, AGE!$A:$A,AGE!$B:$D,,0,2)</f>
        <v>191</v>
      </c>
      <c r="K22959">
        <v>9.9</v>
      </c>
      <c r="L22959" t="str">
        <v xml:space="preserve">GSA 2018 </v>
      </c>
      <c r="M22959" t="s">
        <v>2499</v>
      </c>
      <c r="P22959" t="s">
        <v>2342</v>
      </c>
      <c r="Q22959">
        <v>1.93</v>
      </c>
      <c r="R22959">
        <v>0.1</v>
      </c>
      <c r="V22959">
        <v>1</v>
      </c>
      <c r="W22959" t="s">
        <v>2573</v>
      </c>
    </row>
    <row r="22960" spans="1:23" x14ac:dyDescent="0.3">
      <c r="A22960">
        <v>30681</v>
      </c>
      <c r="B22960" s="15" t="s">
        <v>2109</v>
      </c>
      <c r="C22960" t="str">
        <f>_xlfn.XLOOKUP($B22960, STANDARDS!$A:$A, STANDARDS!$B:$B,,0,2)</f>
        <v>Unknown Jurassic Fossils, UK</v>
      </c>
      <c r="D22960" t="s">
        <v>2158</v>
      </c>
      <c r="E22960" t="s">
        <v>2175</v>
      </c>
      <c r="J22960" cm="1">
        <f t="array" ref="J22960:L22960">_xlfn.XLOOKUP($C22960, AGE!$A:$A,AGE!$B:$D,,0,2)</f>
        <v>191</v>
      </c>
      <c r="K22960">
        <v>9.9</v>
      </c>
      <c r="L22960" t="str">
        <v xml:space="preserve">GSA 2018 </v>
      </c>
      <c r="M22960" t="s">
        <v>2494</v>
      </c>
      <c r="P22960" t="s">
        <v>2342</v>
      </c>
      <c r="Q22960">
        <v>3.95</v>
      </c>
      <c r="R22960">
        <v>0.1</v>
      </c>
      <c r="V22960">
        <v>1</v>
      </c>
      <c r="W22960" t="s">
        <v>2573</v>
      </c>
    </row>
    <row r="22961" spans="1:23" x14ac:dyDescent="0.3">
      <c r="A22961">
        <v>30682</v>
      </c>
      <c r="B22961" s="15" t="s">
        <v>2109</v>
      </c>
      <c r="C22961" t="str">
        <f>_xlfn.XLOOKUP($B22961, STANDARDS!$A:$A, STANDARDS!$B:$B,,0,2)</f>
        <v>Unknown Jurassic Fossils, UK</v>
      </c>
      <c r="D22961" t="s">
        <v>2158</v>
      </c>
      <c r="E22961" t="s">
        <v>2175</v>
      </c>
      <c r="J22961" cm="1">
        <f t="array" ref="J22961:L22961">_xlfn.XLOOKUP($C22961, AGE!$A:$A,AGE!$B:$D,,0,2)</f>
        <v>191</v>
      </c>
      <c r="K22961">
        <v>9.9</v>
      </c>
      <c r="L22961" t="str">
        <v xml:space="preserve">GSA 2018 </v>
      </c>
      <c r="M22961" t="s">
        <v>2495</v>
      </c>
      <c r="P22961" t="s">
        <v>2342</v>
      </c>
      <c r="Q22961">
        <v>2.82</v>
      </c>
      <c r="R22961">
        <v>0.1</v>
      </c>
      <c r="V22961">
        <v>1</v>
      </c>
      <c r="W22961" t="s">
        <v>2573</v>
      </c>
    </row>
    <row r="22962" spans="1:23" x14ac:dyDescent="0.3">
      <c r="A22962">
        <v>30683</v>
      </c>
      <c r="B22962" s="15" t="s">
        <v>2109</v>
      </c>
      <c r="C22962" t="str">
        <f>_xlfn.XLOOKUP($B22962, STANDARDS!$A:$A, STANDARDS!$B:$B,,0,2)</f>
        <v>Unknown Jurassic Fossils, UK</v>
      </c>
      <c r="D22962" t="s">
        <v>2158</v>
      </c>
      <c r="E22962" t="s">
        <v>2175</v>
      </c>
      <c r="J22962" cm="1">
        <f t="array" ref="J22962:L22962">_xlfn.XLOOKUP($C22962, AGE!$A:$A,AGE!$B:$D,,0,2)</f>
        <v>191</v>
      </c>
      <c r="K22962">
        <v>9.9</v>
      </c>
      <c r="L22962" t="str">
        <v xml:space="preserve">GSA 2018 </v>
      </c>
      <c r="M22962" t="s">
        <v>2500</v>
      </c>
      <c r="P22962" t="s">
        <v>2342</v>
      </c>
      <c r="Q22962">
        <v>2.78</v>
      </c>
      <c r="R22962">
        <v>0.1</v>
      </c>
      <c r="V22962">
        <v>1</v>
      </c>
      <c r="W22962" t="s">
        <v>2573</v>
      </c>
    </row>
    <row r="22963" spans="1:23" x14ac:dyDescent="0.3">
      <c r="A22963">
        <v>30684</v>
      </c>
      <c r="B22963" s="15" t="s">
        <v>2109</v>
      </c>
      <c r="C22963" t="str">
        <f>_xlfn.XLOOKUP($B22963, STANDARDS!$A:$A, STANDARDS!$B:$B,,0,2)</f>
        <v>Unknown Jurassic Fossils, UK</v>
      </c>
      <c r="D22963" t="s">
        <v>2158</v>
      </c>
      <c r="E22963" t="s">
        <v>2175</v>
      </c>
      <c r="J22963" cm="1">
        <f t="array" ref="J22963:L22963">_xlfn.XLOOKUP($C22963, AGE!$A:$A,AGE!$B:$D,,0,2)</f>
        <v>191</v>
      </c>
      <c r="K22963">
        <v>9.9</v>
      </c>
      <c r="L22963" t="str">
        <v xml:space="preserve">GSA 2018 </v>
      </c>
      <c r="M22963" t="s">
        <v>2494</v>
      </c>
      <c r="P22963" t="s">
        <v>2342</v>
      </c>
      <c r="Q22963">
        <v>2.69</v>
      </c>
      <c r="R22963">
        <v>0.1</v>
      </c>
      <c r="V22963">
        <v>1</v>
      </c>
      <c r="W22963" t="s">
        <v>2573</v>
      </c>
    </row>
    <row r="22964" spans="1:23" x14ac:dyDescent="0.3">
      <c r="A22964">
        <v>30685</v>
      </c>
      <c r="B22964" s="15" t="s">
        <v>2109</v>
      </c>
      <c r="C22964" t="str">
        <f>_xlfn.XLOOKUP($B22964, STANDARDS!$A:$A, STANDARDS!$B:$B,,0,2)</f>
        <v>Unknown Jurassic Fossils, UK</v>
      </c>
      <c r="D22964" t="s">
        <v>2158</v>
      </c>
      <c r="E22964" t="s">
        <v>2175</v>
      </c>
      <c r="J22964" cm="1">
        <f t="array" ref="J22964:L22964">_xlfn.XLOOKUP($C22964, AGE!$A:$A,AGE!$B:$D,,0,2)</f>
        <v>191</v>
      </c>
      <c r="K22964">
        <v>9.9</v>
      </c>
      <c r="L22964" t="str">
        <v xml:space="preserve">GSA 2018 </v>
      </c>
      <c r="M22964" t="s">
        <v>2494</v>
      </c>
      <c r="P22964" t="s">
        <v>2342</v>
      </c>
      <c r="Q22964">
        <v>3.65</v>
      </c>
      <c r="R22964">
        <v>0.1</v>
      </c>
      <c r="V22964">
        <v>1</v>
      </c>
      <c r="W22964" t="s">
        <v>2573</v>
      </c>
    </row>
    <row r="22965" spans="1:23" x14ac:dyDescent="0.3">
      <c r="A22965">
        <v>30686</v>
      </c>
      <c r="B22965" s="15" t="s">
        <v>2109</v>
      </c>
      <c r="C22965" t="str">
        <f>_xlfn.XLOOKUP($B22965, STANDARDS!$A:$A, STANDARDS!$B:$B,,0,2)</f>
        <v>Unknown Jurassic Fossils, UK</v>
      </c>
      <c r="D22965" t="s">
        <v>2158</v>
      </c>
      <c r="E22965" t="s">
        <v>2175</v>
      </c>
      <c r="J22965" cm="1">
        <f t="array" ref="J22965:L22965">_xlfn.XLOOKUP($C22965, AGE!$A:$A,AGE!$B:$D,,0,2)</f>
        <v>191</v>
      </c>
      <c r="K22965">
        <v>9.9</v>
      </c>
      <c r="L22965" t="str">
        <v xml:space="preserve">GSA 2018 </v>
      </c>
      <c r="M22965" t="s">
        <v>2494</v>
      </c>
      <c r="P22965" t="s">
        <v>2342</v>
      </c>
      <c r="Q22965">
        <v>3.62</v>
      </c>
      <c r="R22965">
        <v>0.1</v>
      </c>
      <c r="V22965">
        <v>1</v>
      </c>
      <c r="W22965" t="s">
        <v>2573</v>
      </c>
    </row>
    <row r="22966" spans="1:23" x14ac:dyDescent="0.3">
      <c r="A22966">
        <v>30687</v>
      </c>
      <c r="B22966" s="15" t="s">
        <v>2109</v>
      </c>
      <c r="C22966" t="str">
        <f>_xlfn.XLOOKUP($B22966, STANDARDS!$A:$A, STANDARDS!$B:$B,,0,2)</f>
        <v>Unknown Jurassic Fossils, UK</v>
      </c>
      <c r="D22966" t="s">
        <v>2158</v>
      </c>
      <c r="E22966" t="s">
        <v>2175</v>
      </c>
      <c r="J22966" cm="1">
        <f t="array" ref="J22966:L22966">_xlfn.XLOOKUP($C22966, AGE!$A:$A,AGE!$B:$D,,0,2)</f>
        <v>191</v>
      </c>
      <c r="K22966">
        <v>9.9</v>
      </c>
      <c r="L22966" t="str">
        <v xml:space="preserve">GSA 2018 </v>
      </c>
      <c r="M22966" t="s">
        <v>2494</v>
      </c>
      <c r="P22966" t="s">
        <v>2342</v>
      </c>
      <c r="Q22966">
        <v>3.07</v>
      </c>
      <c r="R22966">
        <v>0.1</v>
      </c>
      <c r="V22966">
        <v>1</v>
      </c>
      <c r="W22966" t="s">
        <v>2573</v>
      </c>
    </row>
    <row r="22967" spans="1:23" x14ac:dyDescent="0.3">
      <c r="A22967">
        <v>30688</v>
      </c>
      <c r="B22967" s="15" t="s">
        <v>2109</v>
      </c>
      <c r="C22967" t="str">
        <f>_xlfn.XLOOKUP($B22967, STANDARDS!$A:$A, STANDARDS!$B:$B,,0,2)</f>
        <v>Unknown Jurassic Fossils, UK</v>
      </c>
      <c r="D22967" t="s">
        <v>2158</v>
      </c>
      <c r="E22967" t="s">
        <v>2175</v>
      </c>
      <c r="J22967" cm="1">
        <f t="array" ref="J22967:L22967">_xlfn.XLOOKUP($C22967, AGE!$A:$A,AGE!$B:$D,,0,2)</f>
        <v>191</v>
      </c>
      <c r="K22967">
        <v>9.9</v>
      </c>
      <c r="L22967" t="str">
        <v xml:space="preserve">GSA 2018 </v>
      </c>
      <c r="M22967" t="s">
        <v>2495</v>
      </c>
      <c r="P22967" t="s">
        <v>2342</v>
      </c>
      <c r="Q22967">
        <v>2.38</v>
      </c>
      <c r="R22967">
        <v>0.1</v>
      </c>
      <c r="V22967">
        <v>1</v>
      </c>
      <c r="W22967" t="s">
        <v>2573</v>
      </c>
    </row>
    <row r="22968" spans="1:23" x14ac:dyDescent="0.3">
      <c r="A22968">
        <v>30689</v>
      </c>
      <c r="B22968" s="15" t="s">
        <v>2109</v>
      </c>
      <c r="C22968" t="str">
        <f>_xlfn.XLOOKUP($B22968, STANDARDS!$A:$A, STANDARDS!$B:$B,,0,2)</f>
        <v>Unknown Jurassic Fossils, UK</v>
      </c>
      <c r="D22968" t="s">
        <v>2158</v>
      </c>
      <c r="E22968" t="s">
        <v>2175</v>
      </c>
      <c r="J22968" cm="1">
        <f t="array" ref="J22968:L22968">_xlfn.XLOOKUP($C22968, AGE!$A:$A,AGE!$B:$D,,0,2)</f>
        <v>191</v>
      </c>
      <c r="K22968">
        <v>9.9</v>
      </c>
      <c r="L22968" t="str">
        <v xml:space="preserve">GSA 2018 </v>
      </c>
      <c r="M22968" t="s">
        <v>2494</v>
      </c>
      <c r="P22968" t="s">
        <v>2342</v>
      </c>
      <c r="Q22968">
        <v>3.51</v>
      </c>
      <c r="R22968">
        <v>0.1</v>
      </c>
      <c r="V22968">
        <v>1</v>
      </c>
      <c r="W22968" t="s">
        <v>2573</v>
      </c>
    </row>
    <row r="22969" spans="1:23" x14ac:dyDescent="0.3">
      <c r="A22969">
        <v>30690</v>
      </c>
      <c r="B22969" s="15" t="s">
        <v>2109</v>
      </c>
      <c r="C22969" t="str">
        <f>_xlfn.XLOOKUP($B22969, STANDARDS!$A:$A, STANDARDS!$B:$B,,0,2)</f>
        <v>Unknown Jurassic Fossils, UK</v>
      </c>
      <c r="D22969" t="s">
        <v>2158</v>
      </c>
      <c r="E22969" t="s">
        <v>2175</v>
      </c>
      <c r="J22969" cm="1">
        <f t="array" ref="J22969:L22969">_xlfn.XLOOKUP($C22969, AGE!$A:$A,AGE!$B:$D,,0,2)</f>
        <v>191</v>
      </c>
      <c r="K22969">
        <v>9.9</v>
      </c>
      <c r="L22969" t="str">
        <v xml:space="preserve">GSA 2018 </v>
      </c>
      <c r="M22969" t="s">
        <v>2494</v>
      </c>
      <c r="P22969" t="s">
        <v>2342</v>
      </c>
      <c r="Q22969">
        <v>3.33</v>
      </c>
      <c r="R22969">
        <v>0.1</v>
      </c>
      <c r="V22969">
        <v>1</v>
      </c>
      <c r="W22969" t="s">
        <v>2573</v>
      </c>
    </row>
    <row r="22970" spans="1:23" x14ac:dyDescent="0.3">
      <c r="A22970">
        <v>30691</v>
      </c>
      <c r="B22970" s="15" t="s">
        <v>2109</v>
      </c>
      <c r="C22970" t="str">
        <f>_xlfn.XLOOKUP($B22970, STANDARDS!$A:$A, STANDARDS!$B:$B,,0,2)</f>
        <v>Unknown Jurassic Fossils, UK</v>
      </c>
      <c r="D22970" t="s">
        <v>2158</v>
      </c>
      <c r="E22970" t="s">
        <v>2175</v>
      </c>
      <c r="J22970" cm="1">
        <f t="array" ref="J22970:L22970">_xlfn.XLOOKUP($C22970, AGE!$A:$A,AGE!$B:$D,,0,2)</f>
        <v>191</v>
      </c>
      <c r="K22970">
        <v>9.9</v>
      </c>
      <c r="L22970" t="str">
        <v xml:space="preserve">GSA 2018 </v>
      </c>
      <c r="M22970" t="s">
        <v>2494</v>
      </c>
      <c r="P22970" t="s">
        <v>2342</v>
      </c>
      <c r="Q22970">
        <v>3.76</v>
      </c>
      <c r="R22970">
        <v>0.1</v>
      </c>
      <c r="V22970">
        <v>1</v>
      </c>
      <c r="W22970" t="s">
        <v>2573</v>
      </c>
    </row>
    <row r="22971" spans="1:23" x14ac:dyDescent="0.3">
      <c r="A22971">
        <v>30692</v>
      </c>
      <c r="B22971" s="15" t="s">
        <v>2109</v>
      </c>
      <c r="C22971" t="str">
        <f>_xlfn.XLOOKUP($B22971, STANDARDS!$A:$A, STANDARDS!$B:$B,,0,2)</f>
        <v>Unknown Jurassic Fossils, UK</v>
      </c>
      <c r="D22971" t="s">
        <v>2158</v>
      </c>
      <c r="E22971" t="s">
        <v>2175</v>
      </c>
      <c r="J22971" cm="1">
        <f t="array" ref="J22971:L22971">_xlfn.XLOOKUP($C22971, AGE!$A:$A,AGE!$B:$D,,0,2)</f>
        <v>191</v>
      </c>
      <c r="K22971">
        <v>9.9</v>
      </c>
      <c r="L22971" t="str">
        <v xml:space="preserve">GSA 2018 </v>
      </c>
      <c r="M22971" t="s">
        <v>2494</v>
      </c>
      <c r="P22971" t="s">
        <v>2342</v>
      </c>
      <c r="Q22971">
        <v>3.65</v>
      </c>
      <c r="R22971">
        <v>0.1</v>
      </c>
      <c r="V22971">
        <v>1</v>
      </c>
      <c r="W22971" t="s">
        <v>2573</v>
      </c>
    </row>
    <row r="22972" spans="1:23" x14ac:dyDescent="0.3">
      <c r="A22972">
        <v>30693</v>
      </c>
      <c r="B22972" s="15" t="s">
        <v>2109</v>
      </c>
      <c r="C22972" t="str">
        <f>_xlfn.XLOOKUP($B22972, STANDARDS!$A:$A, STANDARDS!$B:$B,,0,2)</f>
        <v>Unknown Jurassic Fossils, UK</v>
      </c>
      <c r="D22972" t="s">
        <v>2158</v>
      </c>
      <c r="E22972" t="s">
        <v>2175</v>
      </c>
      <c r="J22972" cm="1">
        <f t="array" ref="J22972:L22972">_xlfn.XLOOKUP($C22972, AGE!$A:$A,AGE!$B:$D,,0,2)</f>
        <v>191</v>
      </c>
      <c r="K22972">
        <v>9.9</v>
      </c>
      <c r="L22972" t="str">
        <v xml:space="preserve">GSA 2018 </v>
      </c>
      <c r="M22972" t="s">
        <v>2494</v>
      </c>
      <c r="P22972" t="s">
        <v>2342</v>
      </c>
      <c r="Q22972">
        <v>2.72</v>
      </c>
      <c r="R22972">
        <v>0.1</v>
      </c>
      <c r="V22972">
        <v>1</v>
      </c>
      <c r="W22972" t="s">
        <v>2573</v>
      </c>
    </row>
    <row r="22973" spans="1:23" x14ac:dyDescent="0.3">
      <c r="A22973">
        <v>30694</v>
      </c>
      <c r="B22973" s="15" t="s">
        <v>2109</v>
      </c>
      <c r="C22973" t="str">
        <f>_xlfn.XLOOKUP($B22973, STANDARDS!$A:$A, STANDARDS!$B:$B,,0,2)</f>
        <v>Unknown Jurassic Fossils, UK</v>
      </c>
      <c r="D22973" t="s">
        <v>2158</v>
      </c>
      <c r="E22973" t="s">
        <v>2175</v>
      </c>
      <c r="J22973" cm="1">
        <f t="array" ref="J22973:L22973">_xlfn.XLOOKUP($C22973, AGE!$A:$A,AGE!$B:$D,,0,2)</f>
        <v>191</v>
      </c>
      <c r="K22973">
        <v>9.9</v>
      </c>
      <c r="L22973" t="str">
        <v xml:space="preserve">GSA 2018 </v>
      </c>
      <c r="M22973" t="s">
        <v>2494</v>
      </c>
      <c r="P22973" t="s">
        <v>2342</v>
      </c>
      <c r="Q22973">
        <v>2.67</v>
      </c>
      <c r="R22973">
        <v>0.1</v>
      </c>
      <c r="V22973">
        <v>1</v>
      </c>
      <c r="W22973" t="s">
        <v>2573</v>
      </c>
    </row>
    <row r="22974" spans="1:23" x14ac:dyDescent="0.3">
      <c r="A22974">
        <v>30695</v>
      </c>
      <c r="B22974" s="15" t="s">
        <v>2109</v>
      </c>
      <c r="C22974" t="str">
        <f>_xlfn.XLOOKUP($B22974, STANDARDS!$A:$A, STANDARDS!$B:$B,,0,2)</f>
        <v>Unknown Jurassic Fossils, UK</v>
      </c>
      <c r="D22974" t="s">
        <v>2158</v>
      </c>
      <c r="E22974" t="s">
        <v>2175</v>
      </c>
      <c r="J22974" cm="1">
        <f t="array" ref="J22974:L22974">_xlfn.XLOOKUP($C22974, AGE!$A:$A,AGE!$B:$D,,0,2)</f>
        <v>191</v>
      </c>
      <c r="K22974">
        <v>9.9</v>
      </c>
      <c r="L22974" t="str">
        <v xml:space="preserve">GSA 2018 </v>
      </c>
      <c r="M22974" t="s">
        <v>2500</v>
      </c>
      <c r="P22974" t="s">
        <v>2342</v>
      </c>
      <c r="Q22974">
        <v>3.92</v>
      </c>
      <c r="R22974">
        <v>0.1</v>
      </c>
      <c r="V22974">
        <v>1</v>
      </c>
      <c r="W22974" t="s">
        <v>2573</v>
      </c>
    </row>
    <row r="22975" spans="1:23" x14ac:dyDescent="0.3">
      <c r="A22975">
        <v>30696</v>
      </c>
      <c r="B22975" s="15" t="s">
        <v>2109</v>
      </c>
      <c r="C22975" t="str">
        <f>_xlfn.XLOOKUP($B22975, STANDARDS!$A:$A, STANDARDS!$B:$B,,0,2)</f>
        <v>Unknown Jurassic Fossils, UK</v>
      </c>
      <c r="D22975" t="s">
        <v>2158</v>
      </c>
      <c r="E22975" t="s">
        <v>2175</v>
      </c>
      <c r="J22975" cm="1">
        <f t="array" ref="J22975:L22975">_xlfn.XLOOKUP($C22975, AGE!$A:$A,AGE!$B:$D,,0,2)</f>
        <v>191</v>
      </c>
      <c r="K22975">
        <v>9.9</v>
      </c>
      <c r="L22975" t="str">
        <v xml:space="preserve">GSA 2018 </v>
      </c>
      <c r="M22975" t="s">
        <v>2495</v>
      </c>
      <c r="P22975" t="s">
        <v>2342</v>
      </c>
      <c r="Q22975">
        <v>4.33</v>
      </c>
      <c r="R22975">
        <v>0.1</v>
      </c>
      <c r="V22975">
        <v>1</v>
      </c>
      <c r="W22975" t="s">
        <v>2573</v>
      </c>
    </row>
    <row r="22976" spans="1:23" x14ac:dyDescent="0.3">
      <c r="A22976">
        <v>30697</v>
      </c>
      <c r="B22976" s="15" t="s">
        <v>2109</v>
      </c>
      <c r="C22976" t="str">
        <f>_xlfn.XLOOKUP($B22976, STANDARDS!$A:$A, STANDARDS!$B:$B,,0,2)</f>
        <v>Unknown Jurassic Fossils, UK</v>
      </c>
      <c r="D22976" t="s">
        <v>2158</v>
      </c>
      <c r="E22976" t="s">
        <v>2175</v>
      </c>
      <c r="J22976" cm="1">
        <f t="array" ref="J22976:L22976">_xlfn.XLOOKUP($C22976, AGE!$A:$A,AGE!$B:$D,,0,2)</f>
        <v>191</v>
      </c>
      <c r="K22976">
        <v>9.9</v>
      </c>
      <c r="L22976" t="str">
        <v xml:space="preserve">GSA 2018 </v>
      </c>
      <c r="M22976" t="s">
        <v>2500</v>
      </c>
      <c r="P22976" t="s">
        <v>2342</v>
      </c>
      <c r="Q22976">
        <v>3.92</v>
      </c>
      <c r="R22976">
        <v>0.1</v>
      </c>
      <c r="V22976">
        <v>1</v>
      </c>
      <c r="W22976" t="s">
        <v>2573</v>
      </c>
    </row>
    <row r="22977" spans="1:23" x14ac:dyDescent="0.3">
      <c r="A22977">
        <v>30698</v>
      </c>
      <c r="B22977" s="15" t="s">
        <v>2109</v>
      </c>
      <c r="C22977" t="str">
        <f>_xlfn.XLOOKUP($B22977, STANDARDS!$A:$A, STANDARDS!$B:$B,,0,2)</f>
        <v>Unknown Jurassic Fossils, UK</v>
      </c>
      <c r="D22977" t="s">
        <v>2158</v>
      </c>
      <c r="E22977" t="s">
        <v>2175</v>
      </c>
      <c r="J22977" cm="1">
        <f t="array" ref="J22977:L22977">_xlfn.XLOOKUP($C22977, AGE!$A:$A,AGE!$B:$D,,0,2)</f>
        <v>191</v>
      </c>
      <c r="K22977">
        <v>9.9</v>
      </c>
      <c r="L22977" t="str">
        <v xml:space="preserve">GSA 2018 </v>
      </c>
      <c r="M22977" t="s">
        <v>2500</v>
      </c>
      <c r="P22977" t="s">
        <v>2342</v>
      </c>
      <c r="Q22977">
        <v>2.58</v>
      </c>
      <c r="R22977">
        <v>0.1</v>
      </c>
      <c r="V22977">
        <v>1</v>
      </c>
      <c r="W22977" t="s">
        <v>2573</v>
      </c>
    </row>
    <row r="22978" spans="1:23" x14ac:dyDescent="0.3">
      <c r="A22978">
        <v>30699</v>
      </c>
      <c r="B22978" s="15" t="s">
        <v>2109</v>
      </c>
      <c r="C22978" t="str">
        <f>_xlfn.XLOOKUP($B22978, STANDARDS!$A:$A, STANDARDS!$B:$B,,0,2)</f>
        <v>Unknown Jurassic Fossils, UK</v>
      </c>
      <c r="D22978" t="s">
        <v>2158</v>
      </c>
      <c r="E22978" t="s">
        <v>2175</v>
      </c>
      <c r="J22978" cm="1">
        <f t="array" ref="J22978:L22978">_xlfn.XLOOKUP($C22978, AGE!$A:$A,AGE!$B:$D,,0,2)</f>
        <v>191</v>
      </c>
      <c r="K22978">
        <v>9.9</v>
      </c>
      <c r="L22978" t="str">
        <v xml:space="preserve">GSA 2018 </v>
      </c>
      <c r="M22978" t="s">
        <v>2500</v>
      </c>
      <c r="P22978" t="s">
        <v>2342</v>
      </c>
      <c r="Q22978">
        <v>3.35</v>
      </c>
      <c r="R22978">
        <v>0.1</v>
      </c>
      <c r="V22978">
        <v>1</v>
      </c>
      <c r="W22978" t="s">
        <v>2573</v>
      </c>
    </row>
    <row r="22979" spans="1:23" x14ac:dyDescent="0.3">
      <c r="A22979">
        <v>30700</v>
      </c>
      <c r="B22979" s="15" t="s">
        <v>2109</v>
      </c>
      <c r="C22979" t="str">
        <f>_xlfn.XLOOKUP($B22979, STANDARDS!$A:$A, STANDARDS!$B:$B,,0,2)</f>
        <v>Unknown Jurassic Fossils, UK</v>
      </c>
      <c r="D22979" t="s">
        <v>2158</v>
      </c>
      <c r="E22979" t="s">
        <v>2175</v>
      </c>
      <c r="J22979" cm="1">
        <f t="array" ref="J22979:L22979">_xlfn.XLOOKUP($C22979, AGE!$A:$A,AGE!$B:$D,,0,2)</f>
        <v>191</v>
      </c>
      <c r="K22979">
        <v>9.9</v>
      </c>
      <c r="L22979" t="str">
        <v xml:space="preserve">GSA 2018 </v>
      </c>
      <c r="M22979" t="s">
        <v>2495</v>
      </c>
      <c r="P22979" t="s">
        <v>2342</v>
      </c>
      <c r="Q22979">
        <v>1.52</v>
      </c>
      <c r="R22979">
        <v>0.1</v>
      </c>
      <c r="V22979">
        <v>1</v>
      </c>
      <c r="W22979" t="s">
        <v>2573</v>
      </c>
    </row>
    <row r="22980" spans="1:23" x14ac:dyDescent="0.3">
      <c r="A22980">
        <v>30701</v>
      </c>
      <c r="B22980" s="15" t="s">
        <v>2109</v>
      </c>
      <c r="C22980" t="str">
        <f>_xlfn.XLOOKUP($B22980, STANDARDS!$A:$A, STANDARDS!$B:$B,,0,2)</f>
        <v>Unknown Jurassic Fossils, UK</v>
      </c>
      <c r="D22980" t="s">
        <v>2158</v>
      </c>
      <c r="E22980" t="s">
        <v>2175</v>
      </c>
      <c r="J22980" cm="1">
        <f t="array" ref="J22980:L22980">_xlfn.XLOOKUP($C22980, AGE!$A:$A,AGE!$B:$D,,0,2)</f>
        <v>191</v>
      </c>
      <c r="K22980">
        <v>9.9</v>
      </c>
      <c r="L22980" t="str">
        <v xml:space="preserve">GSA 2018 </v>
      </c>
      <c r="M22980" t="s">
        <v>2500</v>
      </c>
      <c r="P22980" t="s">
        <v>2342</v>
      </c>
      <c r="Q22980">
        <v>3.59</v>
      </c>
      <c r="R22980">
        <v>0.1</v>
      </c>
      <c r="V22980">
        <v>1</v>
      </c>
      <c r="W22980" t="s">
        <v>2573</v>
      </c>
    </row>
    <row r="22981" spans="1:23" x14ac:dyDescent="0.3">
      <c r="A22981">
        <v>30702</v>
      </c>
      <c r="B22981" s="15" t="s">
        <v>2109</v>
      </c>
      <c r="C22981" t="str">
        <f>_xlfn.XLOOKUP($B22981, STANDARDS!$A:$A, STANDARDS!$B:$B,,0,2)</f>
        <v>Unknown Jurassic Fossils, UK</v>
      </c>
      <c r="D22981" t="s">
        <v>2158</v>
      </c>
      <c r="E22981" t="s">
        <v>2175</v>
      </c>
      <c r="J22981" cm="1">
        <f t="array" ref="J22981:L22981">_xlfn.XLOOKUP($C22981, AGE!$A:$A,AGE!$B:$D,,0,2)</f>
        <v>191</v>
      </c>
      <c r="K22981">
        <v>9.9</v>
      </c>
      <c r="L22981" t="str">
        <v xml:space="preserve">GSA 2018 </v>
      </c>
      <c r="M22981" t="s">
        <v>2494</v>
      </c>
      <c r="P22981" t="s">
        <v>2342</v>
      </c>
      <c r="Q22981">
        <v>3.15</v>
      </c>
      <c r="R22981">
        <v>0.1</v>
      </c>
      <c r="V22981">
        <v>1</v>
      </c>
      <c r="W22981" t="s">
        <v>2573</v>
      </c>
    </row>
    <row r="22982" spans="1:23" x14ac:dyDescent="0.3">
      <c r="A22982">
        <v>30703</v>
      </c>
      <c r="B22982" s="15" t="s">
        <v>2109</v>
      </c>
      <c r="C22982" t="str">
        <f>_xlfn.XLOOKUP($B22982, STANDARDS!$A:$A, STANDARDS!$B:$B,,0,2)</f>
        <v>Unknown Jurassic Fossils, UK</v>
      </c>
      <c r="D22982" t="s">
        <v>2158</v>
      </c>
      <c r="E22982" t="s">
        <v>2175</v>
      </c>
      <c r="J22982" cm="1">
        <f t="array" ref="J22982:L22982">_xlfn.XLOOKUP($C22982, AGE!$A:$A,AGE!$B:$D,,0,2)</f>
        <v>191</v>
      </c>
      <c r="K22982">
        <v>9.9</v>
      </c>
      <c r="L22982" t="str">
        <v xml:space="preserve">GSA 2018 </v>
      </c>
      <c r="M22982" t="s">
        <v>2494</v>
      </c>
      <c r="P22982" t="s">
        <v>2342</v>
      </c>
      <c r="Q22982">
        <v>2.81</v>
      </c>
      <c r="R22982">
        <v>0.1</v>
      </c>
      <c r="V22982">
        <v>1</v>
      </c>
      <c r="W22982" t="s">
        <v>2573</v>
      </c>
    </row>
    <row r="22983" spans="1:23" x14ac:dyDescent="0.3">
      <c r="A22983">
        <v>30704</v>
      </c>
      <c r="B22983" s="15" t="s">
        <v>2109</v>
      </c>
      <c r="C22983" t="str">
        <f>_xlfn.XLOOKUP($B22983, STANDARDS!$A:$A, STANDARDS!$B:$B,,0,2)</f>
        <v>Unknown Jurassic Fossils, UK</v>
      </c>
      <c r="D22983" t="s">
        <v>2158</v>
      </c>
      <c r="E22983" t="s">
        <v>2175</v>
      </c>
      <c r="J22983" cm="1">
        <f t="array" ref="J22983:L22983">_xlfn.XLOOKUP($C22983, AGE!$A:$A,AGE!$B:$D,,0,2)</f>
        <v>191</v>
      </c>
      <c r="K22983">
        <v>9.9</v>
      </c>
      <c r="L22983" t="str">
        <v xml:space="preserve">GSA 2018 </v>
      </c>
      <c r="M22983" t="s">
        <v>2494</v>
      </c>
      <c r="P22983" t="s">
        <v>2342</v>
      </c>
      <c r="Q22983">
        <v>3.24</v>
      </c>
      <c r="R22983">
        <v>0.1</v>
      </c>
      <c r="V22983">
        <v>1</v>
      </c>
      <c r="W22983" t="s">
        <v>2573</v>
      </c>
    </row>
    <row r="22984" spans="1:23" x14ac:dyDescent="0.3">
      <c r="A22984">
        <v>30705</v>
      </c>
      <c r="B22984" s="15" t="s">
        <v>2109</v>
      </c>
      <c r="C22984" t="str">
        <f>_xlfn.XLOOKUP($B22984, STANDARDS!$A:$A, STANDARDS!$B:$B,,0,2)</f>
        <v>Unknown Jurassic Fossils, UK</v>
      </c>
      <c r="D22984" t="s">
        <v>2158</v>
      </c>
      <c r="E22984" t="s">
        <v>2175</v>
      </c>
      <c r="J22984" cm="1">
        <f t="array" ref="J22984:L22984">_xlfn.XLOOKUP($C22984, AGE!$A:$A,AGE!$B:$D,,0,2)</f>
        <v>191</v>
      </c>
      <c r="K22984">
        <v>9.9</v>
      </c>
      <c r="L22984" t="str">
        <v xml:space="preserve">GSA 2018 </v>
      </c>
      <c r="M22984" t="s">
        <v>2500</v>
      </c>
      <c r="P22984" t="s">
        <v>2342</v>
      </c>
      <c r="Q22984">
        <v>2.95</v>
      </c>
      <c r="R22984">
        <v>0.1</v>
      </c>
      <c r="V22984">
        <v>1</v>
      </c>
      <c r="W22984" t="s">
        <v>2573</v>
      </c>
    </row>
    <row r="22985" spans="1:23" x14ac:dyDescent="0.3">
      <c r="A22985">
        <v>30706</v>
      </c>
      <c r="B22985" s="15" t="s">
        <v>2109</v>
      </c>
      <c r="C22985" t="str">
        <f>_xlfn.XLOOKUP($B22985, STANDARDS!$A:$A, STANDARDS!$B:$B,,0,2)</f>
        <v>Unknown Jurassic Fossils, UK</v>
      </c>
      <c r="D22985" t="s">
        <v>2158</v>
      </c>
      <c r="E22985" t="s">
        <v>2175</v>
      </c>
      <c r="J22985" cm="1">
        <f t="array" ref="J22985:L22985">_xlfn.XLOOKUP($C22985, AGE!$A:$A,AGE!$B:$D,,0,2)</f>
        <v>191</v>
      </c>
      <c r="K22985">
        <v>9.9</v>
      </c>
      <c r="L22985" t="str">
        <v xml:space="preserve">GSA 2018 </v>
      </c>
      <c r="M22985" t="s">
        <v>2500</v>
      </c>
      <c r="P22985" t="s">
        <v>2342</v>
      </c>
      <c r="Q22985">
        <v>2.74</v>
      </c>
      <c r="R22985">
        <v>0.1</v>
      </c>
      <c r="V22985">
        <v>1</v>
      </c>
      <c r="W22985" t="s">
        <v>2573</v>
      </c>
    </row>
    <row r="22986" spans="1:23" x14ac:dyDescent="0.3">
      <c r="A22986">
        <v>30707</v>
      </c>
      <c r="B22986" s="15" t="s">
        <v>2109</v>
      </c>
      <c r="C22986" t="str">
        <f>_xlfn.XLOOKUP($B22986, STANDARDS!$A:$A, STANDARDS!$B:$B,,0,2)</f>
        <v>Unknown Jurassic Fossils, UK</v>
      </c>
      <c r="D22986" t="s">
        <v>2158</v>
      </c>
      <c r="E22986" t="s">
        <v>2175</v>
      </c>
      <c r="J22986" cm="1">
        <f t="array" ref="J22986:L22986">_xlfn.XLOOKUP($C22986, AGE!$A:$A,AGE!$B:$D,,0,2)</f>
        <v>191</v>
      </c>
      <c r="K22986">
        <v>9.9</v>
      </c>
      <c r="L22986" t="str">
        <v xml:space="preserve">GSA 2018 </v>
      </c>
      <c r="M22986" t="s">
        <v>2500</v>
      </c>
      <c r="P22986" t="s">
        <v>2342</v>
      </c>
      <c r="Q22986">
        <v>2.56</v>
      </c>
      <c r="R22986">
        <v>0.1</v>
      </c>
      <c r="V22986">
        <v>1</v>
      </c>
      <c r="W22986" t="s">
        <v>2573</v>
      </c>
    </row>
    <row r="22987" spans="1:23" x14ac:dyDescent="0.3">
      <c r="A22987">
        <v>30708</v>
      </c>
      <c r="B22987" s="15" t="s">
        <v>2109</v>
      </c>
      <c r="C22987" t="str">
        <f>_xlfn.XLOOKUP($B22987, STANDARDS!$A:$A, STANDARDS!$B:$B,,0,2)</f>
        <v>Unknown Jurassic Fossils, UK</v>
      </c>
      <c r="D22987" t="s">
        <v>2158</v>
      </c>
      <c r="E22987" t="s">
        <v>2175</v>
      </c>
      <c r="J22987" cm="1">
        <f t="array" ref="J22987:L22987">_xlfn.XLOOKUP($C22987, AGE!$A:$A,AGE!$B:$D,,0,2)</f>
        <v>191</v>
      </c>
      <c r="K22987">
        <v>9.9</v>
      </c>
      <c r="L22987" t="str">
        <v xml:space="preserve">GSA 2018 </v>
      </c>
      <c r="M22987" t="s">
        <v>2500</v>
      </c>
      <c r="P22987" t="s">
        <v>2342</v>
      </c>
      <c r="Q22987">
        <v>2.0099999999999998</v>
      </c>
      <c r="R22987">
        <v>0.1</v>
      </c>
      <c r="V22987">
        <v>1</v>
      </c>
      <c r="W22987" t="s">
        <v>2573</v>
      </c>
    </row>
    <row r="22988" spans="1:23" x14ac:dyDescent="0.3">
      <c r="A22988">
        <v>30709</v>
      </c>
      <c r="B22988" s="15" t="s">
        <v>2109</v>
      </c>
      <c r="C22988" t="str">
        <f>_xlfn.XLOOKUP($B22988, STANDARDS!$A:$A, STANDARDS!$B:$B,,0,2)</f>
        <v>Unknown Jurassic Fossils, UK</v>
      </c>
      <c r="D22988" t="s">
        <v>2158</v>
      </c>
      <c r="E22988" t="s">
        <v>2175</v>
      </c>
      <c r="J22988" cm="1">
        <f t="array" ref="J22988:L22988">_xlfn.XLOOKUP($C22988, AGE!$A:$A,AGE!$B:$D,,0,2)</f>
        <v>191</v>
      </c>
      <c r="K22988">
        <v>9.9</v>
      </c>
      <c r="L22988" t="str">
        <v xml:space="preserve">GSA 2018 </v>
      </c>
      <c r="M22988" t="s">
        <v>2500</v>
      </c>
      <c r="P22988" t="s">
        <v>2342</v>
      </c>
      <c r="Q22988">
        <v>2.19</v>
      </c>
      <c r="R22988">
        <v>0.1</v>
      </c>
      <c r="V22988">
        <v>1</v>
      </c>
      <c r="W22988" t="s">
        <v>2573</v>
      </c>
    </row>
    <row r="22989" spans="1:23" x14ac:dyDescent="0.3">
      <c r="A22989">
        <v>30710</v>
      </c>
      <c r="B22989" s="15" t="s">
        <v>2109</v>
      </c>
      <c r="C22989" t="str">
        <f>_xlfn.XLOOKUP($B22989, STANDARDS!$A:$A, STANDARDS!$B:$B,,0,2)</f>
        <v>Unknown Jurassic Fossils, UK</v>
      </c>
      <c r="D22989" t="s">
        <v>2158</v>
      </c>
      <c r="E22989" t="s">
        <v>2175</v>
      </c>
      <c r="J22989" cm="1">
        <f t="array" ref="J22989:L22989">_xlfn.XLOOKUP($C22989, AGE!$A:$A,AGE!$B:$D,,0,2)</f>
        <v>191</v>
      </c>
      <c r="K22989">
        <v>9.9</v>
      </c>
      <c r="L22989" t="str">
        <v xml:space="preserve">GSA 2018 </v>
      </c>
      <c r="M22989" t="s">
        <v>2500</v>
      </c>
      <c r="P22989" t="s">
        <v>2342</v>
      </c>
      <c r="Q22989">
        <v>2.17</v>
      </c>
      <c r="R22989">
        <v>0.1</v>
      </c>
      <c r="V22989">
        <v>1</v>
      </c>
      <c r="W22989" t="s">
        <v>2573</v>
      </c>
    </row>
    <row r="22990" spans="1:23" x14ac:dyDescent="0.3">
      <c r="A22990">
        <v>30711</v>
      </c>
      <c r="B22990" s="15" t="s">
        <v>2109</v>
      </c>
      <c r="C22990" t="str">
        <f>_xlfn.XLOOKUP($B22990, STANDARDS!$A:$A, STANDARDS!$B:$B,,0,2)</f>
        <v>Unknown Jurassic Fossils, UK</v>
      </c>
      <c r="D22990" t="s">
        <v>2158</v>
      </c>
      <c r="E22990" t="s">
        <v>2175</v>
      </c>
      <c r="J22990" cm="1">
        <f t="array" ref="J22990:L22990">_xlfn.XLOOKUP($C22990, AGE!$A:$A,AGE!$B:$D,,0,2)</f>
        <v>191</v>
      </c>
      <c r="K22990">
        <v>9.9</v>
      </c>
      <c r="L22990" t="str">
        <v xml:space="preserve">GSA 2018 </v>
      </c>
      <c r="M22990" t="s">
        <v>2495</v>
      </c>
      <c r="P22990" t="s">
        <v>2342</v>
      </c>
      <c r="Q22990">
        <v>3.21</v>
      </c>
      <c r="R22990">
        <v>0.1</v>
      </c>
      <c r="V22990">
        <v>1</v>
      </c>
      <c r="W22990" t="s">
        <v>2573</v>
      </c>
    </row>
    <row r="22991" spans="1:23" x14ac:dyDescent="0.3">
      <c r="A22991">
        <v>30712</v>
      </c>
      <c r="B22991" s="15" t="s">
        <v>2109</v>
      </c>
      <c r="C22991" t="str">
        <f>_xlfn.XLOOKUP($B22991, STANDARDS!$A:$A, STANDARDS!$B:$B,,0,2)</f>
        <v>Unknown Jurassic Fossils, UK</v>
      </c>
      <c r="D22991" t="s">
        <v>2158</v>
      </c>
      <c r="E22991" t="s">
        <v>2175</v>
      </c>
      <c r="J22991" cm="1">
        <f t="array" ref="J22991:L22991">_xlfn.XLOOKUP($C22991, AGE!$A:$A,AGE!$B:$D,,0,2)</f>
        <v>191</v>
      </c>
      <c r="K22991">
        <v>9.9</v>
      </c>
      <c r="L22991" t="str">
        <v xml:space="preserve">GSA 2018 </v>
      </c>
      <c r="M22991" t="s">
        <v>2495</v>
      </c>
      <c r="P22991" t="s">
        <v>2342</v>
      </c>
      <c r="Q22991">
        <v>3.01</v>
      </c>
      <c r="R22991">
        <v>0.1</v>
      </c>
      <c r="V22991">
        <v>1</v>
      </c>
      <c r="W22991" t="s">
        <v>2573</v>
      </c>
    </row>
    <row r="22992" spans="1:23" x14ac:dyDescent="0.3">
      <c r="A22992">
        <v>30713</v>
      </c>
      <c r="B22992" s="15" t="s">
        <v>2109</v>
      </c>
      <c r="C22992" t="str">
        <f>_xlfn.XLOOKUP($B22992, STANDARDS!$A:$A, STANDARDS!$B:$B,,0,2)</f>
        <v>Unknown Jurassic Fossils, UK</v>
      </c>
      <c r="D22992" t="s">
        <v>2158</v>
      </c>
      <c r="E22992" t="s">
        <v>2175</v>
      </c>
      <c r="J22992" cm="1">
        <f t="array" ref="J22992:L22992">_xlfn.XLOOKUP($C22992, AGE!$A:$A,AGE!$B:$D,,0,2)</f>
        <v>191</v>
      </c>
      <c r="K22992">
        <v>9.9</v>
      </c>
      <c r="L22992" t="str">
        <v xml:space="preserve">GSA 2018 </v>
      </c>
      <c r="M22992" t="s">
        <v>2500</v>
      </c>
      <c r="P22992" t="s">
        <v>2342</v>
      </c>
      <c r="Q22992">
        <v>2.42</v>
      </c>
      <c r="R22992">
        <v>0.1</v>
      </c>
      <c r="V22992">
        <v>1</v>
      </c>
      <c r="W22992" t="s">
        <v>2573</v>
      </c>
    </row>
    <row r="22993" spans="1:23" x14ac:dyDescent="0.3">
      <c r="A22993">
        <v>30714</v>
      </c>
      <c r="B22993" s="15" t="s">
        <v>2109</v>
      </c>
      <c r="C22993" t="str">
        <f>_xlfn.XLOOKUP($B22993, STANDARDS!$A:$A, STANDARDS!$B:$B,,0,2)</f>
        <v>Unknown Jurassic Fossils, UK</v>
      </c>
      <c r="D22993" t="s">
        <v>2158</v>
      </c>
      <c r="E22993" t="s">
        <v>2175</v>
      </c>
      <c r="J22993" cm="1">
        <f t="array" ref="J22993:L22993">_xlfn.XLOOKUP($C22993, AGE!$A:$A,AGE!$B:$D,,0,2)</f>
        <v>191</v>
      </c>
      <c r="K22993">
        <v>9.9</v>
      </c>
      <c r="L22993" t="str">
        <v xml:space="preserve">GSA 2018 </v>
      </c>
      <c r="M22993" t="s">
        <v>2494</v>
      </c>
      <c r="P22993" t="s">
        <v>2342</v>
      </c>
      <c r="Q22993">
        <v>3.92</v>
      </c>
      <c r="R22993">
        <v>0.1</v>
      </c>
      <c r="V22993">
        <v>1</v>
      </c>
      <c r="W22993" t="s">
        <v>2573</v>
      </c>
    </row>
    <row r="22994" spans="1:23" x14ac:dyDescent="0.3">
      <c r="A22994">
        <v>30715</v>
      </c>
      <c r="B22994" s="15" t="s">
        <v>2109</v>
      </c>
      <c r="C22994" t="str">
        <f>_xlfn.XLOOKUP($B22994, STANDARDS!$A:$A, STANDARDS!$B:$B,,0,2)</f>
        <v>Unknown Jurassic Fossils, UK</v>
      </c>
      <c r="D22994" t="s">
        <v>2158</v>
      </c>
      <c r="E22994" t="s">
        <v>2175</v>
      </c>
      <c r="J22994" cm="1">
        <f t="array" ref="J22994:L22994">_xlfn.XLOOKUP($C22994, AGE!$A:$A,AGE!$B:$D,,0,2)</f>
        <v>191</v>
      </c>
      <c r="K22994">
        <v>9.9</v>
      </c>
      <c r="L22994" t="str">
        <v xml:space="preserve">GSA 2018 </v>
      </c>
      <c r="M22994" t="s">
        <v>2494</v>
      </c>
      <c r="P22994" t="s">
        <v>2342</v>
      </c>
      <c r="Q22994">
        <v>3.49</v>
      </c>
      <c r="R22994">
        <v>0.1</v>
      </c>
      <c r="V22994">
        <v>1</v>
      </c>
      <c r="W22994" t="s">
        <v>2573</v>
      </c>
    </row>
    <row r="22995" spans="1:23" x14ac:dyDescent="0.3">
      <c r="A22995">
        <v>30716</v>
      </c>
      <c r="B22995" s="15" t="s">
        <v>2109</v>
      </c>
      <c r="C22995" t="str">
        <f>_xlfn.XLOOKUP($B22995, STANDARDS!$A:$A, STANDARDS!$B:$B,,0,2)</f>
        <v>Unknown Jurassic Fossils, UK</v>
      </c>
      <c r="D22995" t="s">
        <v>2158</v>
      </c>
      <c r="E22995" t="s">
        <v>2175</v>
      </c>
      <c r="J22995" cm="1">
        <f t="array" ref="J22995:L22995">_xlfn.XLOOKUP($C22995, AGE!$A:$A,AGE!$B:$D,,0,2)</f>
        <v>191</v>
      </c>
      <c r="K22995">
        <v>9.9</v>
      </c>
      <c r="L22995" t="str">
        <v xml:space="preserve">GSA 2018 </v>
      </c>
      <c r="M22995" t="s">
        <v>2500</v>
      </c>
      <c r="P22995" t="s">
        <v>2342</v>
      </c>
      <c r="Q22995">
        <v>2.09</v>
      </c>
      <c r="R22995">
        <v>0.1</v>
      </c>
      <c r="V22995">
        <v>1</v>
      </c>
      <c r="W22995" t="s">
        <v>2573</v>
      </c>
    </row>
    <row r="22996" spans="1:23" x14ac:dyDescent="0.3">
      <c r="A22996">
        <v>30717</v>
      </c>
      <c r="B22996" s="15" t="s">
        <v>2109</v>
      </c>
      <c r="C22996" t="str">
        <f>_xlfn.XLOOKUP($B22996, STANDARDS!$A:$A, STANDARDS!$B:$B,,0,2)</f>
        <v>Unknown Jurassic Fossils, UK</v>
      </c>
      <c r="D22996" t="s">
        <v>2158</v>
      </c>
      <c r="E22996" t="s">
        <v>2175</v>
      </c>
      <c r="J22996" cm="1">
        <f t="array" ref="J22996:L22996">_xlfn.XLOOKUP($C22996, AGE!$A:$A,AGE!$B:$D,,0,2)</f>
        <v>191</v>
      </c>
      <c r="K22996">
        <v>9.9</v>
      </c>
      <c r="L22996" t="str">
        <v xml:space="preserve">GSA 2018 </v>
      </c>
      <c r="M22996" t="s">
        <v>2500</v>
      </c>
      <c r="P22996" t="s">
        <v>2342</v>
      </c>
      <c r="Q22996">
        <v>3.03</v>
      </c>
      <c r="R22996">
        <v>0.1</v>
      </c>
      <c r="V22996">
        <v>1</v>
      </c>
      <c r="W22996" t="s">
        <v>2573</v>
      </c>
    </row>
    <row r="22997" spans="1:23" x14ac:dyDescent="0.3">
      <c r="A22997">
        <v>30718</v>
      </c>
      <c r="B22997" s="15" t="s">
        <v>2109</v>
      </c>
      <c r="C22997" t="str">
        <f>_xlfn.XLOOKUP($B22997, STANDARDS!$A:$A, STANDARDS!$B:$B,,0,2)</f>
        <v>Unknown Jurassic Fossils, UK</v>
      </c>
      <c r="D22997" t="s">
        <v>2158</v>
      </c>
      <c r="E22997" t="s">
        <v>2175</v>
      </c>
      <c r="J22997" cm="1">
        <f t="array" ref="J22997:L22997">_xlfn.XLOOKUP($C22997, AGE!$A:$A,AGE!$B:$D,,0,2)</f>
        <v>191</v>
      </c>
      <c r="K22997">
        <v>9.9</v>
      </c>
      <c r="L22997" t="str">
        <v xml:space="preserve">GSA 2018 </v>
      </c>
      <c r="M22997" t="s">
        <v>2500</v>
      </c>
      <c r="P22997" t="s">
        <v>2342</v>
      </c>
      <c r="Q22997">
        <v>2.72</v>
      </c>
      <c r="R22997">
        <v>0.1</v>
      </c>
      <c r="V22997">
        <v>1</v>
      </c>
      <c r="W22997" t="s">
        <v>2573</v>
      </c>
    </row>
    <row r="22998" spans="1:23" x14ac:dyDescent="0.3">
      <c r="A22998">
        <v>30719</v>
      </c>
      <c r="B22998" s="15" t="s">
        <v>2109</v>
      </c>
      <c r="C22998" t="str">
        <f>_xlfn.XLOOKUP($B22998, STANDARDS!$A:$A, STANDARDS!$B:$B,,0,2)</f>
        <v>Unknown Jurassic Fossils, UK</v>
      </c>
      <c r="D22998" t="s">
        <v>2158</v>
      </c>
      <c r="E22998" t="s">
        <v>2175</v>
      </c>
      <c r="J22998" cm="1">
        <f t="array" ref="J22998:L22998">_xlfn.XLOOKUP($C22998, AGE!$A:$A,AGE!$B:$D,,0,2)</f>
        <v>191</v>
      </c>
      <c r="K22998">
        <v>9.9</v>
      </c>
      <c r="L22998" t="str">
        <v xml:space="preserve">GSA 2018 </v>
      </c>
      <c r="M22998" t="s">
        <v>2494</v>
      </c>
      <c r="P22998" t="s">
        <v>2342</v>
      </c>
      <c r="Q22998">
        <v>4.17</v>
      </c>
      <c r="R22998">
        <v>0.1</v>
      </c>
      <c r="V22998">
        <v>1</v>
      </c>
      <c r="W22998" t="s">
        <v>2573</v>
      </c>
    </row>
    <row r="22999" spans="1:23" x14ac:dyDescent="0.3">
      <c r="A22999">
        <v>30720</v>
      </c>
      <c r="B22999" s="15" t="s">
        <v>2109</v>
      </c>
      <c r="C22999" t="str">
        <f>_xlfn.XLOOKUP($B22999, STANDARDS!$A:$A, STANDARDS!$B:$B,,0,2)</f>
        <v>Unknown Jurassic Fossils, UK</v>
      </c>
      <c r="D22999" t="s">
        <v>2158</v>
      </c>
      <c r="E22999" t="s">
        <v>2175</v>
      </c>
      <c r="J22999" cm="1">
        <f t="array" ref="J22999:L22999">_xlfn.XLOOKUP($C22999, AGE!$A:$A,AGE!$B:$D,,0,2)</f>
        <v>191</v>
      </c>
      <c r="K22999">
        <v>9.9</v>
      </c>
      <c r="L22999" t="str">
        <v xml:space="preserve">GSA 2018 </v>
      </c>
      <c r="M22999" t="s">
        <v>2494</v>
      </c>
      <c r="P22999" t="s">
        <v>2342</v>
      </c>
      <c r="Q22999">
        <v>4.5199999999999996</v>
      </c>
      <c r="R22999">
        <v>0.1</v>
      </c>
      <c r="V22999">
        <v>1</v>
      </c>
      <c r="W22999" t="s">
        <v>2573</v>
      </c>
    </row>
    <row r="23000" spans="1:23" x14ac:dyDescent="0.3">
      <c r="A23000">
        <v>30721</v>
      </c>
      <c r="B23000" s="15" t="s">
        <v>2109</v>
      </c>
      <c r="C23000" t="str">
        <f>_xlfn.XLOOKUP($B23000, STANDARDS!$A:$A, STANDARDS!$B:$B,,0,2)</f>
        <v>Unknown Jurassic Fossils, UK</v>
      </c>
      <c r="D23000" t="s">
        <v>2158</v>
      </c>
      <c r="E23000" t="s">
        <v>2175</v>
      </c>
      <c r="J23000" cm="1">
        <f t="array" ref="J23000:L23000">_xlfn.XLOOKUP($C23000, AGE!$A:$A,AGE!$B:$D,,0,2)</f>
        <v>191</v>
      </c>
      <c r="K23000">
        <v>9.9</v>
      </c>
      <c r="L23000" t="str">
        <v xml:space="preserve">GSA 2018 </v>
      </c>
      <c r="M23000" t="s">
        <v>2495</v>
      </c>
      <c r="P23000" t="s">
        <v>2342</v>
      </c>
      <c r="Q23000">
        <v>3.37</v>
      </c>
      <c r="R23000">
        <v>0.1</v>
      </c>
      <c r="V23000">
        <v>1</v>
      </c>
      <c r="W23000" t="s">
        <v>2573</v>
      </c>
    </row>
    <row r="23001" spans="1:23" x14ac:dyDescent="0.3">
      <c r="A23001">
        <v>30722</v>
      </c>
      <c r="B23001" s="15" t="s">
        <v>2109</v>
      </c>
      <c r="C23001" t="str">
        <f>_xlfn.XLOOKUP($B23001, STANDARDS!$A:$A, STANDARDS!$B:$B,,0,2)</f>
        <v>Unknown Jurassic Fossils, UK</v>
      </c>
      <c r="D23001" t="s">
        <v>2158</v>
      </c>
      <c r="E23001" t="s">
        <v>2175</v>
      </c>
      <c r="J23001" cm="1">
        <f t="array" ref="J23001:L23001">_xlfn.XLOOKUP($C23001, AGE!$A:$A,AGE!$B:$D,,0,2)</f>
        <v>191</v>
      </c>
      <c r="K23001">
        <v>9.9</v>
      </c>
      <c r="L23001" t="str">
        <v xml:space="preserve">GSA 2018 </v>
      </c>
      <c r="M23001" t="s">
        <v>2494</v>
      </c>
      <c r="P23001" t="s">
        <v>2342</v>
      </c>
      <c r="Q23001">
        <v>3.44</v>
      </c>
      <c r="R23001">
        <v>0.1</v>
      </c>
      <c r="V23001">
        <v>1</v>
      </c>
      <c r="W23001" t="s">
        <v>2573</v>
      </c>
    </row>
    <row r="23002" spans="1:23" x14ac:dyDescent="0.3">
      <c r="A23002">
        <v>30723</v>
      </c>
      <c r="B23002" s="15" t="s">
        <v>2109</v>
      </c>
      <c r="C23002" t="str">
        <f>_xlfn.XLOOKUP($B23002, STANDARDS!$A:$A, STANDARDS!$B:$B,,0,2)</f>
        <v>Unknown Jurassic Fossils, UK</v>
      </c>
      <c r="D23002" t="s">
        <v>2158</v>
      </c>
      <c r="E23002" t="s">
        <v>2175</v>
      </c>
      <c r="J23002" cm="1">
        <f t="array" ref="J23002:L23002">_xlfn.XLOOKUP($C23002, AGE!$A:$A,AGE!$B:$D,,0,2)</f>
        <v>191</v>
      </c>
      <c r="K23002">
        <v>9.9</v>
      </c>
      <c r="L23002" t="str">
        <v xml:space="preserve">GSA 2018 </v>
      </c>
      <c r="M23002" t="s">
        <v>2494</v>
      </c>
      <c r="P23002" t="s">
        <v>2342</v>
      </c>
      <c r="Q23002">
        <v>3.32</v>
      </c>
      <c r="R23002">
        <v>0.1</v>
      </c>
      <c r="V23002">
        <v>1</v>
      </c>
      <c r="W23002" t="s">
        <v>2573</v>
      </c>
    </row>
    <row r="23003" spans="1:23" x14ac:dyDescent="0.3">
      <c r="A23003">
        <v>30724</v>
      </c>
      <c r="B23003" s="15" t="s">
        <v>2109</v>
      </c>
      <c r="C23003" t="str">
        <f>_xlfn.XLOOKUP($B23003, STANDARDS!$A:$A, STANDARDS!$B:$B,,0,2)</f>
        <v>Unknown Jurassic Fossils, UK</v>
      </c>
      <c r="D23003" t="s">
        <v>2158</v>
      </c>
      <c r="E23003" t="s">
        <v>2175</v>
      </c>
      <c r="J23003" cm="1">
        <f t="array" ref="J23003:L23003">_xlfn.XLOOKUP($C23003, AGE!$A:$A,AGE!$B:$D,,0,2)</f>
        <v>191</v>
      </c>
      <c r="K23003">
        <v>9.9</v>
      </c>
      <c r="L23003" t="str">
        <v xml:space="preserve">GSA 2018 </v>
      </c>
      <c r="M23003" t="s">
        <v>2495</v>
      </c>
      <c r="P23003" t="s">
        <v>2342</v>
      </c>
      <c r="Q23003">
        <v>3.06</v>
      </c>
      <c r="R23003">
        <v>0.1</v>
      </c>
      <c r="V23003">
        <v>1</v>
      </c>
      <c r="W23003" t="s">
        <v>2573</v>
      </c>
    </row>
    <row r="23004" spans="1:23" x14ac:dyDescent="0.3">
      <c r="A23004">
        <v>30725</v>
      </c>
      <c r="B23004" s="15" t="s">
        <v>2109</v>
      </c>
      <c r="C23004" t="str">
        <f>_xlfn.XLOOKUP($B23004, STANDARDS!$A:$A, STANDARDS!$B:$B,,0,2)</f>
        <v>Unknown Jurassic Fossils, UK</v>
      </c>
      <c r="D23004" t="s">
        <v>2158</v>
      </c>
      <c r="E23004" t="s">
        <v>2175</v>
      </c>
      <c r="J23004" cm="1">
        <f t="array" ref="J23004:L23004">_xlfn.XLOOKUP($C23004, AGE!$A:$A,AGE!$B:$D,,0,2)</f>
        <v>191</v>
      </c>
      <c r="K23004">
        <v>9.9</v>
      </c>
      <c r="L23004" t="str">
        <v xml:space="preserve">GSA 2018 </v>
      </c>
      <c r="M23004" t="s">
        <v>2495</v>
      </c>
      <c r="P23004" t="s">
        <v>2342</v>
      </c>
      <c r="Q23004">
        <v>2.13</v>
      </c>
      <c r="R23004">
        <v>0.1</v>
      </c>
      <c r="V23004">
        <v>1</v>
      </c>
      <c r="W23004" t="s">
        <v>2573</v>
      </c>
    </row>
    <row r="23005" spans="1:23" x14ac:dyDescent="0.3">
      <c r="A23005">
        <v>30726</v>
      </c>
      <c r="B23005" s="15" t="s">
        <v>2109</v>
      </c>
      <c r="C23005" t="str">
        <f>_xlfn.XLOOKUP($B23005, STANDARDS!$A:$A, STANDARDS!$B:$B,,0,2)</f>
        <v>Unknown Jurassic Fossils, UK</v>
      </c>
      <c r="D23005" t="s">
        <v>2158</v>
      </c>
      <c r="E23005" t="s">
        <v>2175</v>
      </c>
      <c r="J23005" cm="1">
        <f t="array" ref="J23005:L23005">_xlfn.XLOOKUP($C23005, AGE!$A:$A,AGE!$B:$D,,0,2)</f>
        <v>191</v>
      </c>
      <c r="K23005">
        <v>9.9</v>
      </c>
      <c r="L23005" t="str">
        <v xml:space="preserve">GSA 2018 </v>
      </c>
      <c r="M23005" t="s">
        <v>2500</v>
      </c>
      <c r="P23005" t="s">
        <v>2342</v>
      </c>
      <c r="Q23005">
        <v>1.85</v>
      </c>
      <c r="R23005">
        <v>0.1</v>
      </c>
      <c r="V23005">
        <v>1</v>
      </c>
      <c r="W23005" t="s">
        <v>2573</v>
      </c>
    </row>
    <row r="23006" spans="1:23" x14ac:dyDescent="0.3">
      <c r="A23006">
        <v>30727</v>
      </c>
      <c r="B23006" s="15" t="s">
        <v>2109</v>
      </c>
      <c r="C23006" t="str">
        <f>_xlfn.XLOOKUP($B23006, STANDARDS!$A:$A, STANDARDS!$B:$B,,0,2)</f>
        <v>Unknown Jurassic Fossils, UK</v>
      </c>
      <c r="D23006" t="s">
        <v>2158</v>
      </c>
      <c r="E23006" t="s">
        <v>2175</v>
      </c>
      <c r="J23006" cm="1">
        <f t="array" ref="J23006:L23006">_xlfn.XLOOKUP($C23006, AGE!$A:$A,AGE!$B:$D,,0,2)</f>
        <v>191</v>
      </c>
      <c r="K23006">
        <v>9.9</v>
      </c>
      <c r="L23006" t="str">
        <v xml:space="preserve">GSA 2018 </v>
      </c>
      <c r="M23006" t="s">
        <v>2495</v>
      </c>
      <c r="P23006" t="s">
        <v>2342</v>
      </c>
      <c r="Q23006">
        <v>1.36</v>
      </c>
      <c r="R23006">
        <v>0.1</v>
      </c>
      <c r="V23006">
        <v>1</v>
      </c>
      <c r="W23006" t="s">
        <v>2573</v>
      </c>
    </row>
    <row r="23007" spans="1:23" x14ac:dyDescent="0.3">
      <c r="A23007">
        <v>30728</v>
      </c>
      <c r="B23007" s="15" t="s">
        <v>2109</v>
      </c>
      <c r="C23007" t="str">
        <f>_xlfn.XLOOKUP($B23007, STANDARDS!$A:$A, STANDARDS!$B:$B,,0,2)</f>
        <v>Unknown Jurassic Fossils, UK</v>
      </c>
      <c r="D23007" t="s">
        <v>2158</v>
      </c>
      <c r="E23007" t="s">
        <v>2175</v>
      </c>
      <c r="J23007" cm="1">
        <f t="array" ref="J23007:L23007">_xlfn.XLOOKUP($C23007, AGE!$A:$A,AGE!$B:$D,,0,2)</f>
        <v>191</v>
      </c>
      <c r="K23007">
        <v>9.9</v>
      </c>
      <c r="L23007" t="str">
        <v xml:space="preserve">GSA 2018 </v>
      </c>
      <c r="M23007" t="s">
        <v>2495</v>
      </c>
      <c r="P23007" t="s">
        <v>2342</v>
      </c>
      <c r="Q23007">
        <v>1.88</v>
      </c>
      <c r="R23007">
        <v>0.1</v>
      </c>
      <c r="V23007">
        <v>1</v>
      </c>
      <c r="W23007" t="s">
        <v>2573</v>
      </c>
    </row>
    <row r="23008" spans="1:23" x14ac:dyDescent="0.3">
      <c r="A23008">
        <v>30729</v>
      </c>
      <c r="B23008" s="15" t="s">
        <v>2109</v>
      </c>
      <c r="C23008" t="str">
        <f>_xlfn.XLOOKUP($B23008, STANDARDS!$A:$A, STANDARDS!$B:$B,,0,2)</f>
        <v>Unknown Jurassic Fossils, UK</v>
      </c>
      <c r="D23008" t="s">
        <v>2158</v>
      </c>
      <c r="E23008" t="s">
        <v>2175</v>
      </c>
      <c r="J23008" cm="1">
        <f t="array" ref="J23008:L23008">_xlfn.XLOOKUP($C23008, AGE!$A:$A,AGE!$B:$D,,0,2)</f>
        <v>191</v>
      </c>
      <c r="K23008">
        <v>9.9</v>
      </c>
      <c r="L23008" t="str">
        <v xml:space="preserve">GSA 2018 </v>
      </c>
      <c r="M23008" t="s">
        <v>2494</v>
      </c>
      <c r="P23008" t="s">
        <v>2342</v>
      </c>
      <c r="Q23008">
        <v>3.25</v>
      </c>
      <c r="R23008">
        <v>0.1</v>
      </c>
      <c r="V23008">
        <v>1</v>
      </c>
      <c r="W23008" t="s">
        <v>2573</v>
      </c>
    </row>
    <row r="23009" spans="1:23" x14ac:dyDescent="0.3">
      <c r="A23009">
        <v>30730</v>
      </c>
      <c r="B23009" s="15" t="s">
        <v>2109</v>
      </c>
      <c r="C23009" t="str">
        <f>_xlfn.XLOOKUP($B23009, STANDARDS!$A:$A, STANDARDS!$B:$B,,0,2)</f>
        <v>Unknown Jurassic Fossils, UK</v>
      </c>
      <c r="D23009" t="s">
        <v>2158</v>
      </c>
      <c r="E23009" t="s">
        <v>2175</v>
      </c>
      <c r="J23009" cm="1">
        <f t="array" ref="J23009:L23009">_xlfn.XLOOKUP($C23009, AGE!$A:$A,AGE!$B:$D,,0,2)</f>
        <v>191</v>
      </c>
      <c r="K23009">
        <v>9.9</v>
      </c>
      <c r="L23009" t="str">
        <v xml:space="preserve">GSA 2018 </v>
      </c>
      <c r="M23009" t="s">
        <v>2496</v>
      </c>
      <c r="P23009" t="s">
        <v>2342</v>
      </c>
      <c r="Q23009">
        <v>3.43</v>
      </c>
      <c r="R23009">
        <v>0.1</v>
      </c>
      <c r="V23009">
        <v>1</v>
      </c>
      <c r="W23009" t="s">
        <v>2573</v>
      </c>
    </row>
    <row r="23010" spans="1:23" x14ac:dyDescent="0.3">
      <c r="A23010">
        <v>30731</v>
      </c>
      <c r="B23010" s="15" t="s">
        <v>2109</v>
      </c>
      <c r="C23010" t="str">
        <f>_xlfn.XLOOKUP($B23010, STANDARDS!$A:$A, STANDARDS!$B:$B,,0,2)</f>
        <v>Unknown Jurassic Fossils, UK</v>
      </c>
      <c r="D23010" t="s">
        <v>2158</v>
      </c>
      <c r="E23010" t="s">
        <v>2175</v>
      </c>
      <c r="J23010" cm="1">
        <f t="array" ref="J23010:L23010">_xlfn.XLOOKUP($C23010, AGE!$A:$A,AGE!$B:$D,,0,2)</f>
        <v>191</v>
      </c>
      <c r="K23010">
        <v>9.9</v>
      </c>
      <c r="L23010" t="str">
        <v xml:space="preserve">GSA 2018 </v>
      </c>
      <c r="M23010" t="s">
        <v>2496</v>
      </c>
      <c r="P23010" t="s">
        <v>2342</v>
      </c>
      <c r="Q23010">
        <v>4.09</v>
      </c>
      <c r="R23010">
        <v>0.1</v>
      </c>
      <c r="V23010">
        <v>1</v>
      </c>
      <c r="W23010" t="s">
        <v>2573</v>
      </c>
    </row>
    <row r="23011" spans="1:23" x14ac:dyDescent="0.3">
      <c r="A23011">
        <v>30732</v>
      </c>
      <c r="B23011" s="15" t="s">
        <v>2109</v>
      </c>
      <c r="C23011" t="str">
        <f>_xlfn.XLOOKUP($B23011, STANDARDS!$A:$A, STANDARDS!$B:$B,,0,2)</f>
        <v>Unknown Jurassic Fossils, UK</v>
      </c>
      <c r="D23011" t="s">
        <v>2158</v>
      </c>
      <c r="E23011" t="s">
        <v>2175</v>
      </c>
      <c r="J23011" cm="1">
        <f t="array" ref="J23011:L23011">_xlfn.XLOOKUP($C23011, AGE!$A:$A,AGE!$B:$D,,0,2)</f>
        <v>191</v>
      </c>
      <c r="K23011">
        <v>9.9</v>
      </c>
      <c r="L23011" t="str">
        <v xml:space="preserve">GSA 2018 </v>
      </c>
      <c r="M23011" t="s">
        <v>2495</v>
      </c>
      <c r="P23011" t="s">
        <v>2342</v>
      </c>
      <c r="Q23011">
        <v>2.46</v>
      </c>
      <c r="R23011">
        <v>0.1</v>
      </c>
      <c r="V23011">
        <v>1</v>
      </c>
      <c r="W23011" t="s">
        <v>2573</v>
      </c>
    </row>
    <row r="23012" spans="1:23" x14ac:dyDescent="0.3">
      <c r="A23012">
        <v>30733</v>
      </c>
      <c r="B23012" s="15" t="s">
        <v>2109</v>
      </c>
      <c r="C23012" t="str">
        <f>_xlfn.XLOOKUP($B23012, STANDARDS!$A:$A, STANDARDS!$B:$B,,0,2)</f>
        <v>Unknown Jurassic Fossils, UK</v>
      </c>
      <c r="D23012" t="s">
        <v>2158</v>
      </c>
      <c r="E23012" t="s">
        <v>2175</v>
      </c>
      <c r="J23012" cm="1">
        <f t="array" ref="J23012:L23012">_xlfn.XLOOKUP($C23012, AGE!$A:$A,AGE!$B:$D,,0,2)</f>
        <v>191</v>
      </c>
      <c r="K23012">
        <v>9.9</v>
      </c>
      <c r="L23012" t="str">
        <v xml:space="preserve">GSA 2018 </v>
      </c>
      <c r="M23012" t="s">
        <v>2495</v>
      </c>
      <c r="P23012" t="s">
        <v>2342</v>
      </c>
      <c r="Q23012">
        <v>2.4</v>
      </c>
      <c r="R23012">
        <v>0.1</v>
      </c>
      <c r="V23012">
        <v>1</v>
      </c>
      <c r="W23012" t="s">
        <v>2573</v>
      </c>
    </row>
    <row r="23013" spans="1:23" x14ac:dyDescent="0.3">
      <c r="A23013">
        <v>30734</v>
      </c>
      <c r="B23013" s="15" t="s">
        <v>2109</v>
      </c>
      <c r="C23013" t="str">
        <f>_xlfn.XLOOKUP($B23013, STANDARDS!$A:$A, STANDARDS!$B:$B,,0,2)</f>
        <v>Unknown Jurassic Fossils, UK</v>
      </c>
      <c r="D23013" t="s">
        <v>2158</v>
      </c>
      <c r="E23013" t="s">
        <v>2175</v>
      </c>
      <c r="J23013" cm="1">
        <f t="array" ref="J23013:L23013">_xlfn.XLOOKUP($C23013, AGE!$A:$A,AGE!$B:$D,,0,2)</f>
        <v>191</v>
      </c>
      <c r="K23013">
        <v>9.9</v>
      </c>
      <c r="L23013" t="str">
        <v xml:space="preserve">GSA 2018 </v>
      </c>
      <c r="M23013" t="s">
        <v>2495</v>
      </c>
      <c r="P23013" t="s">
        <v>2342</v>
      </c>
      <c r="Q23013">
        <v>1.66</v>
      </c>
      <c r="R23013">
        <v>0.1</v>
      </c>
      <c r="V23013">
        <v>1</v>
      </c>
      <c r="W23013" t="s">
        <v>2573</v>
      </c>
    </row>
    <row r="23014" spans="1:23" x14ac:dyDescent="0.3">
      <c r="A23014">
        <v>30735</v>
      </c>
      <c r="B23014" s="15" t="s">
        <v>2109</v>
      </c>
      <c r="C23014" t="str">
        <f>_xlfn.XLOOKUP($B23014, STANDARDS!$A:$A, STANDARDS!$B:$B,,0,2)</f>
        <v>Unknown Jurassic Fossils, UK</v>
      </c>
      <c r="D23014" t="s">
        <v>2158</v>
      </c>
      <c r="E23014" t="s">
        <v>2175</v>
      </c>
      <c r="J23014" cm="1">
        <f t="array" ref="J23014:L23014">_xlfn.XLOOKUP($C23014, AGE!$A:$A,AGE!$B:$D,,0,2)</f>
        <v>191</v>
      </c>
      <c r="K23014">
        <v>9.9</v>
      </c>
      <c r="L23014" t="str">
        <v xml:space="preserve">GSA 2018 </v>
      </c>
      <c r="M23014" t="s">
        <v>2501</v>
      </c>
      <c r="P23014" t="s">
        <v>2342</v>
      </c>
      <c r="Q23014">
        <v>4.63</v>
      </c>
      <c r="R23014">
        <v>0.1</v>
      </c>
      <c r="V23014">
        <v>1</v>
      </c>
      <c r="W23014" t="s">
        <v>2573</v>
      </c>
    </row>
    <row r="23015" spans="1:23" x14ac:dyDescent="0.3">
      <c r="A23015">
        <v>30736</v>
      </c>
      <c r="B23015" s="15" t="s">
        <v>2109</v>
      </c>
      <c r="C23015" t="str">
        <f>_xlfn.XLOOKUP($B23015, STANDARDS!$A:$A, STANDARDS!$B:$B,,0,2)</f>
        <v>Unknown Jurassic Fossils, UK</v>
      </c>
      <c r="D23015" t="s">
        <v>2158</v>
      </c>
      <c r="E23015" t="s">
        <v>2175</v>
      </c>
      <c r="J23015" cm="1">
        <f t="array" ref="J23015:L23015">_xlfn.XLOOKUP($C23015, AGE!$A:$A,AGE!$B:$D,,0,2)</f>
        <v>191</v>
      </c>
      <c r="K23015">
        <v>9.9</v>
      </c>
      <c r="L23015" t="str">
        <v xml:space="preserve">GSA 2018 </v>
      </c>
      <c r="M23015" t="s">
        <v>2495</v>
      </c>
      <c r="P23015" t="s">
        <v>2342</v>
      </c>
      <c r="Q23015">
        <v>1.74</v>
      </c>
      <c r="R23015">
        <v>0.1</v>
      </c>
      <c r="V23015">
        <v>1</v>
      </c>
      <c r="W23015" t="s">
        <v>2573</v>
      </c>
    </row>
    <row r="23016" spans="1:23" x14ac:dyDescent="0.3">
      <c r="A23016">
        <v>30737</v>
      </c>
      <c r="B23016" s="15" t="s">
        <v>2109</v>
      </c>
      <c r="C23016" t="str">
        <f>_xlfn.XLOOKUP($B23016, STANDARDS!$A:$A, STANDARDS!$B:$B,,0,2)</f>
        <v>Unknown Jurassic Fossils, UK</v>
      </c>
      <c r="D23016" t="s">
        <v>2158</v>
      </c>
      <c r="E23016" t="s">
        <v>2175</v>
      </c>
      <c r="J23016" cm="1">
        <f t="array" ref="J23016:L23016">_xlfn.XLOOKUP($C23016, AGE!$A:$A,AGE!$B:$D,,0,2)</f>
        <v>191</v>
      </c>
      <c r="K23016">
        <v>9.9</v>
      </c>
      <c r="L23016" t="str">
        <v xml:space="preserve">GSA 2018 </v>
      </c>
      <c r="M23016" t="s">
        <v>2500</v>
      </c>
      <c r="P23016" t="s">
        <v>2342</v>
      </c>
      <c r="Q23016">
        <v>2.72</v>
      </c>
      <c r="R23016">
        <v>0.1</v>
      </c>
      <c r="V23016">
        <v>1</v>
      </c>
      <c r="W23016" t="s">
        <v>2573</v>
      </c>
    </row>
    <row r="23017" spans="1:23" x14ac:dyDescent="0.3">
      <c r="A23017">
        <v>30738</v>
      </c>
      <c r="B23017" s="15" t="s">
        <v>2109</v>
      </c>
      <c r="C23017" t="str">
        <f>_xlfn.XLOOKUP($B23017, STANDARDS!$A:$A, STANDARDS!$B:$B,,0,2)</f>
        <v>Unknown Jurassic Fossils, UK</v>
      </c>
      <c r="D23017" t="s">
        <v>2158</v>
      </c>
      <c r="E23017" t="s">
        <v>2175</v>
      </c>
      <c r="J23017" cm="1">
        <f t="array" ref="J23017:L23017">_xlfn.XLOOKUP($C23017, AGE!$A:$A,AGE!$B:$D,,0,2)</f>
        <v>191</v>
      </c>
      <c r="K23017">
        <v>9.9</v>
      </c>
      <c r="L23017" t="str">
        <v xml:space="preserve">GSA 2018 </v>
      </c>
      <c r="M23017" t="s">
        <v>2495</v>
      </c>
      <c r="P23017" t="s">
        <v>2342</v>
      </c>
      <c r="Q23017">
        <v>0.39</v>
      </c>
      <c r="R23017">
        <v>0.1</v>
      </c>
      <c r="V23017">
        <v>1</v>
      </c>
      <c r="W23017" t="s">
        <v>2573</v>
      </c>
    </row>
    <row r="23018" spans="1:23" x14ac:dyDescent="0.3">
      <c r="A23018">
        <v>30739</v>
      </c>
      <c r="B23018" s="15" t="s">
        <v>2109</v>
      </c>
      <c r="C23018" t="str">
        <f>_xlfn.XLOOKUP($B23018, STANDARDS!$A:$A, STANDARDS!$B:$B,,0,2)</f>
        <v>Unknown Jurassic Fossils, UK</v>
      </c>
      <c r="D23018" t="s">
        <v>2158</v>
      </c>
      <c r="E23018" t="s">
        <v>2175</v>
      </c>
      <c r="J23018" cm="1">
        <f t="array" ref="J23018:L23018">_xlfn.XLOOKUP($C23018, AGE!$A:$A,AGE!$B:$D,,0,2)</f>
        <v>191</v>
      </c>
      <c r="K23018">
        <v>9.9</v>
      </c>
      <c r="L23018" t="str">
        <v xml:space="preserve">GSA 2018 </v>
      </c>
      <c r="M23018" t="s">
        <v>2499</v>
      </c>
      <c r="P23018" t="s">
        <v>2342</v>
      </c>
      <c r="Q23018">
        <v>2.75</v>
      </c>
      <c r="R23018">
        <v>0.1</v>
      </c>
      <c r="V23018">
        <v>1</v>
      </c>
      <c r="W23018" t="s">
        <v>2573</v>
      </c>
    </row>
    <row r="23019" spans="1:23" x14ac:dyDescent="0.3">
      <c r="A23019">
        <v>30740</v>
      </c>
      <c r="B23019" s="15" t="s">
        <v>2109</v>
      </c>
      <c r="C23019" t="str">
        <f>_xlfn.XLOOKUP($B23019, STANDARDS!$A:$A, STANDARDS!$B:$B,,0,2)</f>
        <v>Unknown Jurassic Fossils, UK</v>
      </c>
      <c r="D23019" t="s">
        <v>2158</v>
      </c>
      <c r="E23019" t="s">
        <v>2175</v>
      </c>
      <c r="J23019" cm="1">
        <f t="array" ref="J23019:L23019">_xlfn.XLOOKUP($C23019, AGE!$A:$A,AGE!$B:$D,,0,2)</f>
        <v>191</v>
      </c>
      <c r="K23019">
        <v>9.9</v>
      </c>
      <c r="L23019" t="str">
        <v xml:space="preserve">GSA 2018 </v>
      </c>
      <c r="M23019" t="s">
        <v>2500</v>
      </c>
      <c r="P23019" t="s">
        <v>2342</v>
      </c>
      <c r="Q23019">
        <v>1.95</v>
      </c>
      <c r="R23019">
        <v>0.1</v>
      </c>
      <c r="V23019">
        <v>1</v>
      </c>
      <c r="W23019" t="s">
        <v>2573</v>
      </c>
    </row>
    <row r="23020" spans="1:23" x14ac:dyDescent="0.3">
      <c r="A23020">
        <v>30741</v>
      </c>
      <c r="B23020" s="15" t="s">
        <v>2109</v>
      </c>
      <c r="C23020" t="str">
        <f>_xlfn.XLOOKUP($B23020, STANDARDS!$A:$A, STANDARDS!$B:$B,,0,2)</f>
        <v>Unknown Jurassic Fossils, UK</v>
      </c>
      <c r="D23020" t="s">
        <v>2158</v>
      </c>
      <c r="E23020" t="s">
        <v>2175</v>
      </c>
      <c r="J23020" cm="1">
        <f t="array" ref="J23020:L23020">_xlfn.XLOOKUP($C23020, AGE!$A:$A,AGE!$B:$D,,0,2)</f>
        <v>191</v>
      </c>
      <c r="K23020">
        <v>9.9</v>
      </c>
      <c r="L23020" t="str">
        <v xml:space="preserve">GSA 2018 </v>
      </c>
      <c r="M23020" t="s">
        <v>2495</v>
      </c>
      <c r="P23020" t="s">
        <v>2342</v>
      </c>
      <c r="Q23020">
        <v>2.44</v>
      </c>
      <c r="R23020">
        <v>0.1</v>
      </c>
      <c r="V23020">
        <v>1</v>
      </c>
      <c r="W23020" t="s">
        <v>2573</v>
      </c>
    </row>
    <row r="23021" spans="1:23" x14ac:dyDescent="0.3">
      <c r="A23021">
        <v>30742</v>
      </c>
      <c r="B23021" s="15" t="s">
        <v>2109</v>
      </c>
      <c r="C23021" t="str">
        <f>_xlfn.XLOOKUP($B23021, STANDARDS!$A:$A, STANDARDS!$B:$B,,0,2)</f>
        <v>Unknown Jurassic Fossils, UK</v>
      </c>
      <c r="D23021" t="s">
        <v>2158</v>
      </c>
      <c r="E23021" t="s">
        <v>2175</v>
      </c>
      <c r="J23021" cm="1">
        <f t="array" ref="J23021:L23021">_xlfn.XLOOKUP($C23021, AGE!$A:$A,AGE!$B:$D,,0,2)</f>
        <v>191</v>
      </c>
      <c r="K23021">
        <v>9.9</v>
      </c>
      <c r="L23021" t="str">
        <v xml:space="preserve">GSA 2018 </v>
      </c>
      <c r="M23021" t="s">
        <v>2496</v>
      </c>
      <c r="P23021" t="s">
        <v>2342</v>
      </c>
      <c r="Q23021">
        <v>3.97</v>
      </c>
      <c r="R23021">
        <v>0.1</v>
      </c>
      <c r="V23021">
        <v>1</v>
      </c>
      <c r="W23021" t="s">
        <v>2573</v>
      </c>
    </row>
    <row r="23022" spans="1:23" x14ac:dyDescent="0.3">
      <c r="A23022">
        <v>30743</v>
      </c>
      <c r="B23022" s="15" t="s">
        <v>2109</v>
      </c>
      <c r="C23022" t="str">
        <f>_xlfn.XLOOKUP($B23022, STANDARDS!$A:$A, STANDARDS!$B:$B,,0,2)</f>
        <v>Unknown Jurassic Fossils, UK</v>
      </c>
      <c r="D23022" t="s">
        <v>2158</v>
      </c>
      <c r="E23022" t="s">
        <v>2175</v>
      </c>
      <c r="J23022" cm="1">
        <f t="array" ref="J23022:L23022">_xlfn.XLOOKUP($C23022, AGE!$A:$A,AGE!$B:$D,,0,2)</f>
        <v>191</v>
      </c>
      <c r="K23022">
        <v>9.9</v>
      </c>
      <c r="L23022" t="str">
        <v xml:space="preserve">GSA 2018 </v>
      </c>
      <c r="M23022" t="s">
        <v>2495</v>
      </c>
      <c r="P23022" t="s">
        <v>2342</v>
      </c>
      <c r="Q23022">
        <v>2.5299999999999998</v>
      </c>
      <c r="R23022">
        <v>0.1</v>
      </c>
      <c r="V23022">
        <v>1</v>
      </c>
      <c r="W23022" t="s">
        <v>2573</v>
      </c>
    </row>
    <row r="23023" spans="1:23" x14ac:dyDescent="0.3">
      <c r="A23023">
        <v>30744</v>
      </c>
      <c r="B23023" s="15" t="s">
        <v>2109</v>
      </c>
      <c r="C23023" t="str">
        <f>_xlfn.XLOOKUP($B23023, STANDARDS!$A:$A, STANDARDS!$B:$B,,0,2)</f>
        <v>Unknown Jurassic Fossils, UK</v>
      </c>
      <c r="D23023" t="s">
        <v>2158</v>
      </c>
      <c r="E23023" t="s">
        <v>2175</v>
      </c>
      <c r="J23023" cm="1">
        <f t="array" ref="J23023:L23023">_xlfn.XLOOKUP($C23023, AGE!$A:$A,AGE!$B:$D,,0,2)</f>
        <v>191</v>
      </c>
      <c r="K23023">
        <v>9.9</v>
      </c>
      <c r="L23023" t="str">
        <v xml:space="preserve">GSA 2018 </v>
      </c>
      <c r="M23023" t="s">
        <v>2496</v>
      </c>
      <c r="P23023" t="s">
        <v>2342</v>
      </c>
      <c r="Q23023">
        <v>2.4900000000000002</v>
      </c>
      <c r="R23023">
        <v>0.1</v>
      </c>
      <c r="V23023">
        <v>1</v>
      </c>
      <c r="W23023" t="s">
        <v>2573</v>
      </c>
    </row>
    <row r="23024" spans="1:23" x14ac:dyDescent="0.3">
      <c r="A23024">
        <v>30745</v>
      </c>
      <c r="B23024" s="15" t="s">
        <v>2110</v>
      </c>
      <c r="C23024" t="str">
        <f>_xlfn.XLOOKUP($B23024, STANDARDS!$A:$A, STANDARDS!$B:$B,,0,2)</f>
        <v>Alum Shale Fm</v>
      </c>
      <c r="D23024" t="s">
        <v>1067</v>
      </c>
      <c r="F23024">
        <v>55.7154861</v>
      </c>
      <c r="G23024">
        <v>13.978125</v>
      </c>
      <c r="H23024">
        <f>0.01/3600</f>
        <v>2.7777777777777779E-6</v>
      </c>
      <c r="I23024" t="s">
        <v>592</v>
      </c>
      <c r="J23024">
        <v>491.2</v>
      </c>
      <c r="K23024">
        <v>5.8000000000000114</v>
      </c>
      <c r="L23024" t="s">
        <v>2676</v>
      </c>
      <c r="M23024" t="s">
        <v>2478</v>
      </c>
      <c r="P23024" t="s">
        <v>2342</v>
      </c>
      <c r="S23024">
        <v>-29.05</v>
      </c>
      <c r="T23024">
        <v>0.02</v>
      </c>
      <c r="U23024" t="s">
        <v>2479</v>
      </c>
      <c r="V23024">
        <v>1</v>
      </c>
      <c r="W23024" t="s">
        <v>2574</v>
      </c>
    </row>
    <row r="23025" spans="1:23" x14ac:dyDescent="0.3">
      <c r="A23025">
        <v>30746</v>
      </c>
      <c r="B23025" s="15" t="s">
        <v>2110</v>
      </c>
      <c r="C23025" t="str">
        <f>_xlfn.XLOOKUP($B23025, STANDARDS!$A:$A, STANDARDS!$B:$B,,0,2)</f>
        <v>Alum Shale Fm</v>
      </c>
      <c r="D23025" t="s">
        <v>1067</v>
      </c>
      <c r="F23025">
        <v>55.7154861</v>
      </c>
      <c r="G23025">
        <v>13.978125</v>
      </c>
      <c r="H23025">
        <f>0.01/3600</f>
        <v>2.7777777777777779E-6</v>
      </c>
      <c r="I23025" t="s">
        <v>592</v>
      </c>
      <c r="J23025">
        <v>491.2</v>
      </c>
      <c r="K23025">
        <v>5.8000000000000114</v>
      </c>
      <c r="L23025" t="s">
        <v>2676</v>
      </c>
      <c r="M23025" t="s">
        <v>2478</v>
      </c>
      <c r="P23025" t="s">
        <v>2342</v>
      </c>
      <c r="S23025">
        <v>-29.25</v>
      </c>
      <c r="T23025">
        <v>0.02</v>
      </c>
      <c r="U23025" t="s">
        <v>2479</v>
      </c>
      <c r="V23025">
        <v>1</v>
      </c>
      <c r="W23025" t="s">
        <v>2574</v>
      </c>
    </row>
    <row r="23026" spans="1:23" x14ac:dyDescent="0.3">
      <c r="A23026">
        <v>30747</v>
      </c>
      <c r="B23026" s="15" t="s">
        <v>2110</v>
      </c>
      <c r="C23026" t="str">
        <f>_xlfn.XLOOKUP($B23026, STANDARDS!$A:$A, STANDARDS!$B:$B,,0,2)</f>
        <v>Alum Shale Fm</v>
      </c>
      <c r="D23026" t="s">
        <v>1067</v>
      </c>
      <c r="F23026">
        <v>55.7154861</v>
      </c>
      <c r="G23026">
        <v>13.978125</v>
      </c>
      <c r="H23026">
        <f t="shared" ref="H23026:H23089" si="0">0.01/3600</f>
        <v>2.7777777777777779E-6</v>
      </c>
      <c r="I23026" t="s">
        <v>592</v>
      </c>
      <c r="J23026">
        <v>491.2</v>
      </c>
      <c r="K23026">
        <v>5.8000000000000114</v>
      </c>
      <c r="L23026" t="s">
        <v>2676</v>
      </c>
      <c r="M23026" t="s">
        <v>2478</v>
      </c>
      <c r="P23026" t="s">
        <v>2342</v>
      </c>
      <c r="S23026">
        <v>-29.32</v>
      </c>
      <c r="T23026">
        <v>0.02</v>
      </c>
      <c r="U23026" t="s">
        <v>2479</v>
      </c>
      <c r="V23026">
        <v>1</v>
      </c>
      <c r="W23026" t="s">
        <v>2574</v>
      </c>
    </row>
    <row r="23027" spans="1:23" x14ac:dyDescent="0.3">
      <c r="A23027">
        <v>30748</v>
      </c>
      <c r="B23027" s="15" t="s">
        <v>2110</v>
      </c>
      <c r="C23027" t="str">
        <f>_xlfn.XLOOKUP($B23027, STANDARDS!$A:$A, STANDARDS!$B:$B,,0,2)</f>
        <v>Alum Shale Fm</v>
      </c>
      <c r="D23027" t="s">
        <v>1067</v>
      </c>
      <c r="F23027">
        <v>55.7154861</v>
      </c>
      <c r="G23027">
        <v>13.978125</v>
      </c>
      <c r="H23027">
        <f t="shared" si="0"/>
        <v>2.7777777777777779E-6</v>
      </c>
      <c r="I23027" t="s">
        <v>592</v>
      </c>
      <c r="J23027">
        <v>491.2</v>
      </c>
      <c r="K23027">
        <v>5.8000000000000114</v>
      </c>
      <c r="L23027" t="s">
        <v>2676</v>
      </c>
      <c r="M23027" t="s">
        <v>2478</v>
      </c>
      <c r="P23027" t="s">
        <v>2342</v>
      </c>
      <c r="S23027">
        <v>-29.3</v>
      </c>
      <c r="T23027">
        <v>0.02</v>
      </c>
      <c r="U23027" t="s">
        <v>2479</v>
      </c>
      <c r="V23027">
        <v>1</v>
      </c>
      <c r="W23027" t="s">
        <v>2574</v>
      </c>
    </row>
    <row r="23028" spans="1:23" x14ac:dyDescent="0.3">
      <c r="A23028">
        <v>30749</v>
      </c>
      <c r="B23028" s="15" t="s">
        <v>2110</v>
      </c>
      <c r="C23028" t="str">
        <f>_xlfn.XLOOKUP($B23028, STANDARDS!$A:$A, STANDARDS!$B:$B,,0,2)</f>
        <v>Alum Shale Fm</v>
      </c>
      <c r="D23028" t="s">
        <v>1067</v>
      </c>
      <c r="F23028">
        <v>55.7154861</v>
      </c>
      <c r="G23028">
        <v>13.978125</v>
      </c>
      <c r="H23028">
        <f t="shared" si="0"/>
        <v>2.7777777777777779E-6</v>
      </c>
      <c r="I23028" t="s">
        <v>592</v>
      </c>
      <c r="J23028">
        <v>491.2</v>
      </c>
      <c r="K23028">
        <v>5.8000000000000114</v>
      </c>
      <c r="L23028" t="s">
        <v>2676</v>
      </c>
      <c r="M23028" t="s">
        <v>2478</v>
      </c>
      <c r="P23028" t="s">
        <v>2342</v>
      </c>
      <c r="S23028">
        <v>-28.92</v>
      </c>
      <c r="T23028">
        <v>0.02</v>
      </c>
      <c r="U23028" t="s">
        <v>2479</v>
      </c>
      <c r="V23028">
        <v>1</v>
      </c>
      <c r="W23028" t="s">
        <v>2574</v>
      </c>
    </row>
    <row r="23029" spans="1:23" x14ac:dyDescent="0.3">
      <c r="A23029">
        <v>30750</v>
      </c>
      <c r="B23029" s="15" t="s">
        <v>2110</v>
      </c>
      <c r="C23029" t="str">
        <f>_xlfn.XLOOKUP($B23029, STANDARDS!$A:$A, STANDARDS!$B:$B,,0,2)</f>
        <v>Alum Shale Fm</v>
      </c>
      <c r="D23029" t="s">
        <v>1067</v>
      </c>
      <c r="F23029">
        <v>55.7154861</v>
      </c>
      <c r="G23029">
        <v>13.978125</v>
      </c>
      <c r="H23029">
        <f t="shared" si="0"/>
        <v>2.7777777777777779E-6</v>
      </c>
      <c r="I23029" t="s">
        <v>592</v>
      </c>
      <c r="J23029">
        <v>491.2</v>
      </c>
      <c r="K23029">
        <v>5.8000000000000114</v>
      </c>
      <c r="L23029" t="s">
        <v>2676</v>
      </c>
      <c r="M23029" t="s">
        <v>2478</v>
      </c>
      <c r="P23029" t="s">
        <v>2342</v>
      </c>
      <c r="S23029">
        <v>-29.26</v>
      </c>
      <c r="T23029">
        <v>0.02</v>
      </c>
      <c r="U23029" t="s">
        <v>2479</v>
      </c>
      <c r="V23029">
        <v>1</v>
      </c>
      <c r="W23029" t="s">
        <v>2574</v>
      </c>
    </row>
    <row r="23030" spans="1:23" x14ac:dyDescent="0.3">
      <c r="A23030">
        <v>30751</v>
      </c>
      <c r="B23030" s="15" t="s">
        <v>2110</v>
      </c>
      <c r="C23030" t="str">
        <f>_xlfn.XLOOKUP($B23030, STANDARDS!$A:$A, STANDARDS!$B:$B,,0,2)</f>
        <v>Alum Shale Fm</v>
      </c>
      <c r="D23030" t="s">
        <v>1067</v>
      </c>
      <c r="F23030">
        <v>55.7154861</v>
      </c>
      <c r="G23030">
        <v>13.978125</v>
      </c>
      <c r="H23030">
        <f t="shared" si="0"/>
        <v>2.7777777777777779E-6</v>
      </c>
      <c r="I23030" t="s">
        <v>592</v>
      </c>
      <c r="J23030">
        <v>491.2</v>
      </c>
      <c r="K23030">
        <v>5.8000000000000114</v>
      </c>
      <c r="L23030" t="s">
        <v>2676</v>
      </c>
      <c r="M23030" t="s">
        <v>2478</v>
      </c>
      <c r="P23030" t="s">
        <v>2342</v>
      </c>
      <c r="S23030">
        <v>-29.3</v>
      </c>
      <c r="T23030">
        <v>0.02</v>
      </c>
      <c r="U23030" t="s">
        <v>2479</v>
      </c>
      <c r="V23030">
        <v>1</v>
      </c>
      <c r="W23030" t="s">
        <v>2574</v>
      </c>
    </row>
    <row r="23031" spans="1:23" x14ac:dyDescent="0.3">
      <c r="A23031">
        <v>30752</v>
      </c>
      <c r="B23031" s="15" t="s">
        <v>2110</v>
      </c>
      <c r="C23031" t="str">
        <f>_xlfn.XLOOKUP($B23031, STANDARDS!$A:$A, STANDARDS!$B:$B,,0,2)</f>
        <v>Alum Shale Fm</v>
      </c>
      <c r="D23031" t="s">
        <v>1067</v>
      </c>
      <c r="F23031">
        <v>55.7154861</v>
      </c>
      <c r="G23031">
        <v>13.978125</v>
      </c>
      <c r="H23031">
        <f t="shared" si="0"/>
        <v>2.7777777777777779E-6</v>
      </c>
      <c r="I23031" t="s">
        <v>592</v>
      </c>
      <c r="J23031">
        <v>491.2</v>
      </c>
      <c r="K23031">
        <v>5.8000000000000114</v>
      </c>
      <c r="L23031" t="s">
        <v>2676</v>
      </c>
      <c r="M23031" t="s">
        <v>2478</v>
      </c>
      <c r="P23031" t="s">
        <v>2342</v>
      </c>
      <c r="S23031">
        <v>-29.31</v>
      </c>
      <c r="T23031">
        <v>0.02</v>
      </c>
      <c r="U23031" t="s">
        <v>2479</v>
      </c>
      <c r="V23031">
        <v>1</v>
      </c>
      <c r="W23031" t="s">
        <v>2574</v>
      </c>
    </row>
    <row r="23032" spans="1:23" x14ac:dyDescent="0.3">
      <c r="A23032">
        <v>30753</v>
      </c>
      <c r="B23032" s="15" t="s">
        <v>2110</v>
      </c>
      <c r="C23032" t="str">
        <f>_xlfn.XLOOKUP($B23032, STANDARDS!$A:$A, STANDARDS!$B:$B,,0,2)</f>
        <v>Alum Shale Fm</v>
      </c>
      <c r="D23032" t="s">
        <v>1067</v>
      </c>
      <c r="F23032">
        <v>55.7154861</v>
      </c>
      <c r="G23032">
        <v>13.978125</v>
      </c>
      <c r="H23032">
        <f t="shared" si="0"/>
        <v>2.7777777777777779E-6</v>
      </c>
      <c r="I23032" t="s">
        <v>592</v>
      </c>
      <c r="J23032">
        <v>491.2</v>
      </c>
      <c r="K23032">
        <v>5.8000000000000114</v>
      </c>
      <c r="L23032" t="s">
        <v>2676</v>
      </c>
      <c r="M23032" t="s">
        <v>2478</v>
      </c>
      <c r="P23032" t="s">
        <v>2342</v>
      </c>
      <c r="S23032">
        <v>-29.16</v>
      </c>
      <c r="T23032">
        <v>0.02</v>
      </c>
      <c r="U23032" t="s">
        <v>2479</v>
      </c>
      <c r="V23032">
        <v>1</v>
      </c>
      <c r="W23032" t="s">
        <v>2574</v>
      </c>
    </row>
    <row r="23033" spans="1:23" x14ac:dyDescent="0.3">
      <c r="A23033">
        <v>30754</v>
      </c>
      <c r="B23033" s="15" t="s">
        <v>2110</v>
      </c>
      <c r="C23033" t="str">
        <f>_xlfn.XLOOKUP($B23033, STANDARDS!$A:$A, STANDARDS!$B:$B,,0,2)</f>
        <v>Alum Shale Fm</v>
      </c>
      <c r="D23033" t="s">
        <v>1067</v>
      </c>
      <c r="F23033">
        <v>55.7154861</v>
      </c>
      <c r="G23033">
        <v>13.978125</v>
      </c>
      <c r="H23033">
        <f t="shared" si="0"/>
        <v>2.7777777777777779E-6</v>
      </c>
      <c r="I23033" t="s">
        <v>592</v>
      </c>
      <c r="J23033">
        <v>491.2</v>
      </c>
      <c r="K23033">
        <v>5.8000000000000114</v>
      </c>
      <c r="L23033" t="s">
        <v>2676</v>
      </c>
      <c r="M23033" t="s">
        <v>2478</v>
      </c>
      <c r="P23033" t="s">
        <v>2342</v>
      </c>
      <c r="S23033">
        <v>-29.09</v>
      </c>
      <c r="T23033">
        <v>0.02</v>
      </c>
      <c r="U23033" t="s">
        <v>2479</v>
      </c>
      <c r="V23033">
        <v>1</v>
      </c>
      <c r="W23033" t="s">
        <v>2574</v>
      </c>
    </row>
    <row r="23034" spans="1:23" x14ac:dyDescent="0.3">
      <c r="A23034">
        <v>30755</v>
      </c>
      <c r="B23034" s="15" t="s">
        <v>2110</v>
      </c>
      <c r="C23034" t="str">
        <f>_xlfn.XLOOKUP($B23034, STANDARDS!$A:$A, STANDARDS!$B:$B,,0,2)</f>
        <v>Alum Shale Fm</v>
      </c>
      <c r="D23034" t="s">
        <v>1067</v>
      </c>
      <c r="F23034">
        <v>55.7154861</v>
      </c>
      <c r="G23034">
        <v>13.978125</v>
      </c>
      <c r="H23034">
        <f t="shared" si="0"/>
        <v>2.7777777777777779E-6</v>
      </c>
      <c r="I23034" t="s">
        <v>592</v>
      </c>
      <c r="J23034">
        <v>491.2</v>
      </c>
      <c r="K23034">
        <v>5.8000000000000114</v>
      </c>
      <c r="L23034" t="s">
        <v>2676</v>
      </c>
      <c r="M23034" t="s">
        <v>2478</v>
      </c>
      <c r="P23034" t="s">
        <v>2342</v>
      </c>
      <c r="S23034">
        <v>-29.55</v>
      </c>
      <c r="T23034">
        <v>0.02</v>
      </c>
      <c r="U23034" t="s">
        <v>2479</v>
      </c>
      <c r="V23034">
        <v>1</v>
      </c>
      <c r="W23034" t="s">
        <v>2574</v>
      </c>
    </row>
    <row r="23035" spans="1:23" x14ac:dyDescent="0.3">
      <c r="A23035">
        <v>30756</v>
      </c>
      <c r="B23035" s="15" t="s">
        <v>2110</v>
      </c>
      <c r="C23035" t="str">
        <f>_xlfn.XLOOKUP($B23035, STANDARDS!$A:$A, STANDARDS!$B:$B,,0,2)</f>
        <v>Alum Shale Fm</v>
      </c>
      <c r="D23035" t="s">
        <v>1067</v>
      </c>
      <c r="F23035">
        <v>55.7154861</v>
      </c>
      <c r="G23035">
        <v>13.978125</v>
      </c>
      <c r="H23035">
        <f t="shared" si="0"/>
        <v>2.7777777777777779E-6</v>
      </c>
      <c r="I23035" t="s">
        <v>592</v>
      </c>
      <c r="J23035">
        <v>491.2</v>
      </c>
      <c r="K23035">
        <v>5.8000000000000114</v>
      </c>
      <c r="L23035" t="s">
        <v>2676</v>
      </c>
      <c r="M23035" t="s">
        <v>2478</v>
      </c>
      <c r="P23035" t="s">
        <v>2342</v>
      </c>
      <c r="S23035">
        <v>-29.03</v>
      </c>
      <c r="T23035">
        <v>0.02</v>
      </c>
      <c r="U23035" t="s">
        <v>2479</v>
      </c>
      <c r="V23035">
        <v>1</v>
      </c>
      <c r="W23035" t="s">
        <v>2574</v>
      </c>
    </row>
    <row r="23036" spans="1:23" x14ac:dyDescent="0.3">
      <c r="A23036">
        <v>30757</v>
      </c>
      <c r="B23036" s="15" t="s">
        <v>2110</v>
      </c>
      <c r="C23036" t="str">
        <f>_xlfn.XLOOKUP($B23036, STANDARDS!$A:$A, STANDARDS!$B:$B,,0,2)</f>
        <v>Alum Shale Fm</v>
      </c>
      <c r="D23036" t="s">
        <v>1067</v>
      </c>
      <c r="F23036">
        <v>55.7154861</v>
      </c>
      <c r="G23036">
        <v>13.978125</v>
      </c>
      <c r="H23036">
        <f t="shared" si="0"/>
        <v>2.7777777777777779E-6</v>
      </c>
      <c r="I23036" t="s">
        <v>592</v>
      </c>
      <c r="J23036">
        <v>491.2</v>
      </c>
      <c r="K23036">
        <v>5.8000000000000114</v>
      </c>
      <c r="L23036" t="s">
        <v>2676</v>
      </c>
      <c r="M23036" t="s">
        <v>2478</v>
      </c>
      <c r="P23036" t="s">
        <v>2342</v>
      </c>
      <c r="S23036">
        <v>-29</v>
      </c>
      <c r="T23036">
        <v>0.02</v>
      </c>
      <c r="U23036" t="s">
        <v>2479</v>
      </c>
      <c r="V23036">
        <v>1</v>
      </c>
      <c r="W23036" t="s">
        <v>2574</v>
      </c>
    </row>
    <row r="23037" spans="1:23" x14ac:dyDescent="0.3">
      <c r="A23037">
        <v>30758</v>
      </c>
      <c r="B23037" s="15" t="s">
        <v>2110</v>
      </c>
      <c r="C23037" t="str">
        <f>_xlfn.XLOOKUP($B23037, STANDARDS!$A:$A, STANDARDS!$B:$B,,0,2)</f>
        <v>Alum Shale Fm</v>
      </c>
      <c r="D23037" t="s">
        <v>1067</v>
      </c>
      <c r="F23037">
        <v>55.7154861</v>
      </c>
      <c r="G23037">
        <v>13.978125</v>
      </c>
      <c r="H23037">
        <f t="shared" si="0"/>
        <v>2.7777777777777779E-6</v>
      </c>
      <c r="I23037" t="s">
        <v>592</v>
      </c>
      <c r="J23037">
        <v>491.2</v>
      </c>
      <c r="K23037">
        <v>5.8000000000000114</v>
      </c>
      <c r="L23037" t="s">
        <v>2676</v>
      </c>
      <c r="M23037" t="s">
        <v>2478</v>
      </c>
      <c r="P23037" t="s">
        <v>2342</v>
      </c>
      <c r="S23037">
        <v>-29.08</v>
      </c>
      <c r="T23037">
        <v>0.02</v>
      </c>
      <c r="U23037" t="s">
        <v>2479</v>
      </c>
      <c r="V23037">
        <v>1</v>
      </c>
      <c r="W23037" t="s">
        <v>2574</v>
      </c>
    </row>
    <row r="23038" spans="1:23" x14ac:dyDescent="0.3">
      <c r="A23038">
        <v>30759</v>
      </c>
      <c r="B23038" s="15" t="s">
        <v>2110</v>
      </c>
      <c r="C23038" t="str">
        <f>_xlfn.XLOOKUP($B23038, STANDARDS!$A:$A, STANDARDS!$B:$B,,0,2)</f>
        <v>Alum Shale Fm</v>
      </c>
      <c r="D23038" t="s">
        <v>1067</v>
      </c>
      <c r="F23038">
        <v>55.7154861</v>
      </c>
      <c r="G23038">
        <v>13.978125</v>
      </c>
      <c r="H23038">
        <f t="shared" si="0"/>
        <v>2.7777777777777779E-6</v>
      </c>
      <c r="I23038" t="s">
        <v>592</v>
      </c>
      <c r="J23038">
        <v>491.2</v>
      </c>
      <c r="K23038">
        <v>5.8000000000000114</v>
      </c>
      <c r="L23038" t="s">
        <v>2676</v>
      </c>
      <c r="M23038" t="s">
        <v>2478</v>
      </c>
      <c r="P23038" t="s">
        <v>2342</v>
      </c>
      <c r="S23038">
        <v>-28.82</v>
      </c>
      <c r="T23038">
        <v>0.02</v>
      </c>
      <c r="U23038" t="s">
        <v>2479</v>
      </c>
      <c r="V23038">
        <v>1</v>
      </c>
      <c r="W23038" t="s">
        <v>2574</v>
      </c>
    </row>
    <row r="23039" spans="1:23" x14ac:dyDescent="0.3">
      <c r="A23039">
        <v>30760</v>
      </c>
      <c r="B23039" s="15" t="s">
        <v>2110</v>
      </c>
      <c r="C23039" t="str">
        <f>_xlfn.XLOOKUP($B23039, STANDARDS!$A:$A, STANDARDS!$B:$B,,0,2)</f>
        <v>Alum Shale Fm</v>
      </c>
      <c r="D23039" t="s">
        <v>1067</v>
      </c>
      <c r="F23039">
        <v>55.7154861</v>
      </c>
      <c r="G23039">
        <v>13.978125</v>
      </c>
      <c r="H23039">
        <f t="shared" si="0"/>
        <v>2.7777777777777779E-6</v>
      </c>
      <c r="I23039" t="s">
        <v>592</v>
      </c>
      <c r="J23039">
        <v>491.2</v>
      </c>
      <c r="K23039">
        <v>5.8000000000000114</v>
      </c>
      <c r="L23039" t="s">
        <v>2676</v>
      </c>
      <c r="M23039" t="s">
        <v>2478</v>
      </c>
      <c r="P23039" t="s">
        <v>2342</v>
      </c>
      <c r="S23039">
        <v>-28.78</v>
      </c>
      <c r="T23039">
        <v>0.02</v>
      </c>
      <c r="U23039" t="s">
        <v>2479</v>
      </c>
      <c r="V23039">
        <v>1</v>
      </c>
      <c r="W23039" t="s">
        <v>2574</v>
      </c>
    </row>
    <row r="23040" spans="1:23" x14ac:dyDescent="0.3">
      <c r="A23040">
        <v>30761</v>
      </c>
      <c r="B23040" s="15" t="s">
        <v>2110</v>
      </c>
      <c r="C23040" t="str">
        <f>_xlfn.XLOOKUP($B23040, STANDARDS!$A:$A, STANDARDS!$B:$B,,0,2)</f>
        <v>Alum Shale Fm</v>
      </c>
      <c r="D23040" t="s">
        <v>1067</v>
      </c>
      <c r="F23040">
        <v>55.7154861</v>
      </c>
      <c r="G23040">
        <v>13.978125</v>
      </c>
      <c r="H23040">
        <f t="shared" si="0"/>
        <v>2.7777777777777779E-6</v>
      </c>
      <c r="I23040" t="s">
        <v>592</v>
      </c>
      <c r="J23040">
        <v>491.2</v>
      </c>
      <c r="K23040">
        <v>5.8000000000000114</v>
      </c>
      <c r="L23040" t="s">
        <v>2676</v>
      </c>
      <c r="M23040" t="s">
        <v>2478</v>
      </c>
      <c r="P23040" t="s">
        <v>2342</v>
      </c>
      <c r="S23040">
        <v>-28.52</v>
      </c>
      <c r="T23040">
        <v>0.02</v>
      </c>
      <c r="U23040" t="s">
        <v>2479</v>
      </c>
      <c r="V23040">
        <v>1</v>
      </c>
      <c r="W23040" t="s">
        <v>2574</v>
      </c>
    </row>
    <row r="23041" spans="1:23" x14ac:dyDescent="0.3">
      <c r="A23041">
        <v>30762</v>
      </c>
      <c r="B23041" s="15" t="s">
        <v>2110</v>
      </c>
      <c r="C23041" t="str">
        <f>_xlfn.XLOOKUP($B23041, STANDARDS!$A:$A, STANDARDS!$B:$B,,0,2)</f>
        <v>Alum Shale Fm</v>
      </c>
      <c r="D23041" t="s">
        <v>1067</v>
      </c>
      <c r="F23041">
        <v>55.7154861</v>
      </c>
      <c r="G23041">
        <v>13.978125</v>
      </c>
      <c r="H23041">
        <f t="shared" si="0"/>
        <v>2.7777777777777779E-6</v>
      </c>
      <c r="I23041" t="s">
        <v>592</v>
      </c>
      <c r="J23041">
        <v>491.2</v>
      </c>
      <c r="K23041">
        <v>5.8000000000000114</v>
      </c>
      <c r="L23041" t="s">
        <v>2676</v>
      </c>
      <c r="M23041" t="s">
        <v>2478</v>
      </c>
      <c r="P23041" t="s">
        <v>2342</v>
      </c>
      <c r="S23041">
        <v>-28.71</v>
      </c>
      <c r="T23041">
        <v>0.02</v>
      </c>
      <c r="U23041" t="s">
        <v>2479</v>
      </c>
      <c r="V23041">
        <v>1</v>
      </c>
      <c r="W23041" t="s">
        <v>2574</v>
      </c>
    </row>
    <row r="23042" spans="1:23" x14ac:dyDescent="0.3">
      <c r="A23042">
        <v>30763</v>
      </c>
      <c r="B23042" s="15" t="s">
        <v>2110</v>
      </c>
      <c r="C23042" t="str">
        <f>_xlfn.XLOOKUP($B23042, STANDARDS!$A:$A, STANDARDS!$B:$B,,0,2)</f>
        <v>Alum Shale Fm</v>
      </c>
      <c r="D23042" t="s">
        <v>1067</v>
      </c>
      <c r="F23042">
        <v>55.7154861</v>
      </c>
      <c r="G23042">
        <v>13.978125</v>
      </c>
      <c r="H23042">
        <f t="shared" si="0"/>
        <v>2.7777777777777779E-6</v>
      </c>
      <c r="I23042" t="s">
        <v>592</v>
      </c>
      <c r="J23042">
        <v>491.2</v>
      </c>
      <c r="K23042">
        <v>5.8000000000000114</v>
      </c>
      <c r="L23042" t="s">
        <v>2676</v>
      </c>
      <c r="M23042" t="s">
        <v>2478</v>
      </c>
      <c r="P23042" t="s">
        <v>2342</v>
      </c>
      <c r="S23042">
        <v>-28.23</v>
      </c>
      <c r="T23042">
        <v>0.02</v>
      </c>
      <c r="U23042" t="s">
        <v>2479</v>
      </c>
      <c r="V23042">
        <v>1</v>
      </c>
      <c r="W23042" t="s">
        <v>2574</v>
      </c>
    </row>
    <row r="23043" spans="1:23" x14ac:dyDescent="0.3">
      <c r="A23043">
        <v>30764</v>
      </c>
      <c r="B23043" s="15" t="s">
        <v>2110</v>
      </c>
      <c r="C23043" t="str">
        <f>_xlfn.XLOOKUP($B23043, STANDARDS!$A:$A, STANDARDS!$B:$B,,0,2)</f>
        <v>Alum Shale Fm</v>
      </c>
      <c r="D23043" t="s">
        <v>1067</v>
      </c>
      <c r="F23043">
        <v>55.7154861</v>
      </c>
      <c r="G23043">
        <v>13.978125</v>
      </c>
      <c r="H23043">
        <f t="shared" si="0"/>
        <v>2.7777777777777779E-6</v>
      </c>
      <c r="I23043" t="s">
        <v>592</v>
      </c>
      <c r="J23043">
        <v>491.2</v>
      </c>
      <c r="K23043">
        <v>5.8000000000000114</v>
      </c>
      <c r="L23043" t="s">
        <v>2676</v>
      </c>
      <c r="M23043" t="s">
        <v>2478</v>
      </c>
      <c r="P23043" t="s">
        <v>2342</v>
      </c>
      <c r="S23043">
        <v>-28.32</v>
      </c>
      <c r="T23043">
        <v>0.02</v>
      </c>
      <c r="U23043" t="s">
        <v>2479</v>
      </c>
      <c r="V23043">
        <v>1</v>
      </c>
      <c r="W23043" t="s">
        <v>2574</v>
      </c>
    </row>
    <row r="23044" spans="1:23" x14ac:dyDescent="0.3">
      <c r="A23044">
        <v>30765</v>
      </c>
      <c r="B23044" s="15" t="s">
        <v>2110</v>
      </c>
      <c r="C23044" t="str">
        <f>_xlfn.XLOOKUP($B23044, STANDARDS!$A:$A, STANDARDS!$B:$B,,0,2)</f>
        <v>Alum Shale Fm</v>
      </c>
      <c r="D23044" t="s">
        <v>1067</v>
      </c>
      <c r="F23044">
        <v>55.7154861</v>
      </c>
      <c r="G23044">
        <v>13.978125</v>
      </c>
      <c r="H23044">
        <f t="shared" si="0"/>
        <v>2.7777777777777779E-6</v>
      </c>
      <c r="I23044" t="s">
        <v>592</v>
      </c>
      <c r="J23044">
        <v>491.2</v>
      </c>
      <c r="K23044">
        <v>5.8000000000000114</v>
      </c>
      <c r="L23044" t="s">
        <v>2676</v>
      </c>
      <c r="M23044" t="s">
        <v>2478</v>
      </c>
      <c r="P23044" t="s">
        <v>2342</v>
      </c>
      <c r="S23044">
        <v>-28.17</v>
      </c>
      <c r="T23044">
        <v>0.02</v>
      </c>
      <c r="U23044" t="s">
        <v>2479</v>
      </c>
      <c r="V23044">
        <v>1</v>
      </c>
      <c r="W23044" t="s">
        <v>2574</v>
      </c>
    </row>
    <row r="23045" spans="1:23" x14ac:dyDescent="0.3">
      <c r="A23045">
        <v>30766</v>
      </c>
      <c r="B23045" s="15" t="s">
        <v>2110</v>
      </c>
      <c r="C23045" t="str">
        <f>_xlfn.XLOOKUP($B23045, STANDARDS!$A:$A, STANDARDS!$B:$B,,0,2)</f>
        <v>Alum Shale Fm</v>
      </c>
      <c r="D23045" t="s">
        <v>1067</v>
      </c>
      <c r="F23045">
        <v>55.7154861</v>
      </c>
      <c r="G23045">
        <v>13.978125</v>
      </c>
      <c r="H23045">
        <f t="shared" si="0"/>
        <v>2.7777777777777779E-6</v>
      </c>
      <c r="I23045" t="s">
        <v>592</v>
      </c>
      <c r="J23045">
        <v>491.2</v>
      </c>
      <c r="K23045">
        <v>5.8000000000000114</v>
      </c>
      <c r="L23045" t="s">
        <v>2676</v>
      </c>
      <c r="M23045" t="s">
        <v>2478</v>
      </c>
      <c r="P23045" t="s">
        <v>2342</v>
      </c>
      <c r="S23045">
        <v>-28.01</v>
      </c>
      <c r="T23045">
        <v>0.02</v>
      </c>
      <c r="U23045" t="s">
        <v>2479</v>
      </c>
      <c r="V23045">
        <v>1</v>
      </c>
      <c r="W23045" t="s">
        <v>2574</v>
      </c>
    </row>
    <row r="23046" spans="1:23" x14ac:dyDescent="0.3">
      <c r="A23046">
        <v>30767</v>
      </c>
      <c r="B23046" s="15" t="s">
        <v>2110</v>
      </c>
      <c r="C23046" t="str">
        <f>_xlfn.XLOOKUP($B23046, STANDARDS!$A:$A, STANDARDS!$B:$B,,0,2)</f>
        <v>Alum Shale Fm</v>
      </c>
      <c r="D23046" t="s">
        <v>1067</v>
      </c>
      <c r="F23046">
        <v>55.7154861</v>
      </c>
      <c r="G23046">
        <v>13.978125</v>
      </c>
      <c r="H23046">
        <f t="shared" si="0"/>
        <v>2.7777777777777779E-6</v>
      </c>
      <c r="I23046" t="s">
        <v>592</v>
      </c>
      <c r="J23046">
        <v>491.2</v>
      </c>
      <c r="K23046">
        <v>5.8000000000000114</v>
      </c>
      <c r="L23046" t="s">
        <v>2676</v>
      </c>
      <c r="M23046" t="s">
        <v>2478</v>
      </c>
      <c r="P23046" t="s">
        <v>2342</v>
      </c>
      <c r="S23046">
        <v>-28.01</v>
      </c>
      <c r="T23046">
        <v>0.02</v>
      </c>
      <c r="U23046" t="s">
        <v>2479</v>
      </c>
      <c r="V23046">
        <v>1</v>
      </c>
      <c r="W23046" t="s">
        <v>2574</v>
      </c>
    </row>
    <row r="23047" spans="1:23" x14ac:dyDescent="0.3">
      <c r="A23047">
        <v>30768</v>
      </c>
      <c r="B23047" s="15" t="s">
        <v>2110</v>
      </c>
      <c r="C23047" t="str">
        <f>_xlfn.XLOOKUP($B23047, STANDARDS!$A:$A, STANDARDS!$B:$B,,0,2)</f>
        <v>Alum Shale Fm</v>
      </c>
      <c r="D23047" t="s">
        <v>1067</v>
      </c>
      <c r="F23047">
        <v>55.7154861</v>
      </c>
      <c r="G23047">
        <v>13.978125</v>
      </c>
      <c r="H23047">
        <f t="shared" si="0"/>
        <v>2.7777777777777779E-6</v>
      </c>
      <c r="I23047" t="s">
        <v>592</v>
      </c>
      <c r="J23047">
        <v>491.2</v>
      </c>
      <c r="K23047">
        <v>5.8000000000000114</v>
      </c>
      <c r="L23047" t="s">
        <v>2676</v>
      </c>
      <c r="M23047" t="s">
        <v>2478</v>
      </c>
      <c r="P23047" t="s">
        <v>2342</v>
      </c>
      <c r="S23047">
        <v>-28.15</v>
      </c>
      <c r="T23047">
        <v>0.02</v>
      </c>
      <c r="U23047" t="s">
        <v>2479</v>
      </c>
      <c r="V23047">
        <v>1</v>
      </c>
      <c r="W23047" t="s">
        <v>2574</v>
      </c>
    </row>
    <row r="23048" spans="1:23" x14ac:dyDescent="0.3">
      <c r="A23048">
        <v>30769</v>
      </c>
      <c r="B23048" s="15" t="s">
        <v>2110</v>
      </c>
      <c r="C23048" t="str">
        <f>_xlfn.XLOOKUP($B23048, STANDARDS!$A:$A, STANDARDS!$B:$B,,0,2)</f>
        <v>Alum Shale Fm</v>
      </c>
      <c r="D23048" t="s">
        <v>1067</v>
      </c>
      <c r="F23048">
        <v>55.7154861</v>
      </c>
      <c r="G23048">
        <v>13.978125</v>
      </c>
      <c r="H23048">
        <f t="shared" si="0"/>
        <v>2.7777777777777779E-6</v>
      </c>
      <c r="I23048" t="s">
        <v>592</v>
      </c>
      <c r="J23048">
        <v>491.2</v>
      </c>
      <c r="K23048">
        <v>5.8000000000000114</v>
      </c>
      <c r="L23048" t="s">
        <v>2676</v>
      </c>
      <c r="M23048" t="s">
        <v>2478</v>
      </c>
      <c r="P23048" t="s">
        <v>2342</v>
      </c>
      <c r="S23048">
        <v>-28.16</v>
      </c>
      <c r="T23048">
        <v>0.02</v>
      </c>
      <c r="U23048" t="s">
        <v>2479</v>
      </c>
      <c r="V23048">
        <v>1</v>
      </c>
      <c r="W23048" t="s">
        <v>2574</v>
      </c>
    </row>
    <row r="23049" spans="1:23" x14ac:dyDescent="0.3">
      <c r="A23049">
        <v>30770</v>
      </c>
      <c r="B23049" s="15" t="s">
        <v>2110</v>
      </c>
      <c r="C23049" t="str">
        <f>_xlfn.XLOOKUP($B23049, STANDARDS!$A:$A, STANDARDS!$B:$B,,0,2)</f>
        <v>Alum Shale Fm</v>
      </c>
      <c r="D23049" t="s">
        <v>1067</v>
      </c>
      <c r="F23049">
        <v>55.7154861</v>
      </c>
      <c r="G23049">
        <v>13.978125</v>
      </c>
      <c r="H23049">
        <f t="shared" si="0"/>
        <v>2.7777777777777779E-6</v>
      </c>
      <c r="I23049" t="s">
        <v>592</v>
      </c>
      <c r="J23049">
        <v>491.2</v>
      </c>
      <c r="K23049">
        <v>5.8000000000000114</v>
      </c>
      <c r="L23049" t="s">
        <v>2676</v>
      </c>
      <c r="M23049" t="s">
        <v>2478</v>
      </c>
      <c r="P23049" t="s">
        <v>2342</v>
      </c>
      <c r="S23049">
        <v>-28.19</v>
      </c>
      <c r="T23049">
        <v>0.02</v>
      </c>
      <c r="U23049" t="s">
        <v>2479</v>
      </c>
      <c r="V23049">
        <v>1</v>
      </c>
      <c r="W23049" t="s">
        <v>2574</v>
      </c>
    </row>
    <row r="23050" spans="1:23" x14ac:dyDescent="0.3">
      <c r="A23050">
        <v>30771</v>
      </c>
      <c r="B23050" s="15" t="s">
        <v>2110</v>
      </c>
      <c r="C23050" t="str">
        <f>_xlfn.XLOOKUP($B23050, STANDARDS!$A:$A, STANDARDS!$B:$B,,0,2)</f>
        <v>Alum Shale Fm</v>
      </c>
      <c r="D23050" t="s">
        <v>1067</v>
      </c>
      <c r="F23050">
        <v>55.7154861</v>
      </c>
      <c r="G23050">
        <v>13.978125</v>
      </c>
      <c r="H23050">
        <f t="shared" si="0"/>
        <v>2.7777777777777779E-6</v>
      </c>
      <c r="I23050" t="s">
        <v>592</v>
      </c>
      <c r="J23050">
        <v>491.2</v>
      </c>
      <c r="K23050">
        <v>5.8000000000000114</v>
      </c>
      <c r="L23050" t="s">
        <v>2676</v>
      </c>
      <c r="M23050" t="s">
        <v>2478</v>
      </c>
      <c r="P23050" t="s">
        <v>2342</v>
      </c>
      <c r="S23050">
        <v>-27.99</v>
      </c>
      <c r="T23050">
        <v>0.02</v>
      </c>
      <c r="U23050" t="s">
        <v>2479</v>
      </c>
      <c r="V23050">
        <v>1</v>
      </c>
      <c r="W23050" t="s">
        <v>2574</v>
      </c>
    </row>
    <row r="23051" spans="1:23" x14ac:dyDescent="0.3">
      <c r="A23051">
        <v>30772</v>
      </c>
      <c r="B23051" s="15" t="s">
        <v>2110</v>
      </c>
      <c r="C23051" t="str">
        <f>_xlfn.XLOOKUP($B23051, STANDARDS!$A:$A, STANDARDS!$B:$B,,0,2)</f>
        <v>Alum Shale Fm</v>
      </c>
      <c r="D23051" t="s">
        <v>1067</v>
      </c>
      <c r="F23051">
        <v>55.7154861</v>
      </c>
      <c r="G23051">
        <v>13.978125</v>
      </c>
      <c r="H23051">
        <f t="shared" si="0"/>
        <v>2.7777777777777779E-6</v>
      </c>
      <c r="I23051" t="s">
        <v>592</v>
      </c>
      <c r="J23051">
        <v>491.2</v>
      </c>
      <c r="K23051">
        <v>5.8000000000000114</v>
      </c>
      <c r="L23051" t="s">
        <v>2676</v>
      </c>
      <c r="M23051" t="s">
        <v>2478</v>
      </c>
      <c r="P23051" t="s">
        <v>2342</v>
      </c>
      <c r="S23051">
        <v>-28.31</v>
      </c>
      <c r="T23051">
        <v>0.02</v>
      </c>
      <c r="U23051" t="s">
        <v>2479</v>
      </c>
      <c r="V23051">
        <v>1</v>
      </c>
      <c r="W23051" t="s">
        <v>2574</v>
      </c>
    </row>
    <row r="23052" spans="1:23" x14ac:dyDescent="0.3">
      <c r="A23052">
        <v>30773</v>
      </c>
      <c r="B23052" s="15" t="s">
        <v>2110</v>
      </c>
      <c r="C23052" t="str">
        <f>_xlfn.XLOOKUP($B23052, STANDARDS!$A:$A, STANDARDS!$B:$B,,0,2)</f>
        <v>Alum Shale Fm</v>
      </c>
      <c r="D23052" t="s">
        <v>1067</v>
      </c>
      <c r="F23052">
        <v>55.7154861</v>
      </c>
      <c r="G23052">
        <v>13.978125</v>
      </c>
      <c r="H23052">
        <f t="shared" si="0"/>
        <v>2.7777777777777779E-6</v>
      </c>
      <c r="I23052" t="s">
        <v>592</v>
      </c>
      <c r="J23052">
        <v>491.2</v>
      </c>
      <c r="K23052">
        <v>5.8000000000000114</v>
      </c>
      <c r="L23052" t="s">
        <v>2676</v>
      </c>
      <c r="M23052" t="s">
        <v>2478</v>
      </c>
      <c r="P23052" t="s">
        <v>2342</v>
      </c>
      <c r="S23052">
        <v>-28.36</v>
      </c>
      <c r="T23052">
        <v>0.02</v>
      </c>
      <c r="U23052" t="s">
        <v>2479</v>
      </c>
      <c r="V23052">
        <v>1</v>
      </c>
      <c r="W23052" t="s">
        <v>2574</v>
      </c>
    </row>
    <row r="23053" spans="1:23" x14ac:dyDescent="0.3">
      <c r="A23053">
        <v>30774</v>
      </c>
      <c r="B23053" s="15" t="s">
        <v>2110</v>
      </c>
      <c r="C23053" t="str">
        <f>_xlfn.XLOOKUP($B23053, STANDARDS!$A:$A, STANDARDS!$B:$B,,0,2)</f>
        <v>Alum Shale Fm</v>
      </c>
      <c r="D23053" t="s">
        <v>1067</v>
      </c>
      <c r="F23053">
        <v>55.7154861</v>
      </c>
      <c r="G23053">
        <v>13.978125</v>
      </c>
      <c r="H23053">
        <f t="shared" si="0"/>
        <v>2.7777777777777779E-6</v>
      </c>
      <c r="I23053" t="s">
        <v>592</v>
      </c>
      <c r="J23053">
        <v>491.2</v>
      </c>
      <c r="K23053">
        <v>5.8000000000000114</v>
      </c>
      <c r="L23053" t="s">
        <v>2676</v>
      </c>
      <c r="M23053" t="s">
        <v>2478</v>
      </c>
      <c r="P23053" t="s">
        <v>2342</v>
      </c>
      <c r="S23053">
        <v>-28.42</v>
      </c>
      <c r="T23053">
        <v>0.02</v>
      </c>
      <c r="U23053" t="s">
        <v>2479</v>
      </c>
      <c r="V23053">
        <v>1</v>
      </c>
      <c r="W23053" t="s">
        <v>2574</v>
      </c>
    </row>
    <row r="23054" spans="1:23" x14ac:dyDescent="0.3">
      <c r="A23054">
        <v>30775</v>
      </c>
      <c r="B23054" s="15" t="s">
        <v>2110</v>
      </c>
      <c r="C23054" t="str">
        <f>_xlfn.XLOOKUP($B23054, STANDARDS!$A:$A, STANDARDS!$B:$B,,0,2)</f>
        <v>Alum Shale Fm</v>
      </c>
      <c r="D23054" t="s">
        <v>1067</v>
      </c>
      <c r="F23054">
        <v>55.7154861</v>
      </c>
      <c r="G23054">
        <v>13.978125</v>
      </c>
      <c r="H23054">
        <f t="shared" si="0"/>
        <v>2.7777777777777779E-6</v>
      </c>
      <c r="I23054" t="s">
        <v>592</v>
      </c>
      <c r="J23054">
        <v>491.2</v>
      </c>
      <c r="K23054">
        <v>5.8000000000000114</v>
      </c>
      <c r="L23054" t="s">
        <v>2676</v>
      </c>
      <c r="M23054" t="s">
        <v>2478</v>
      </c>
      <c r="P23054" t="s">
        <v>2342</v>
      </c>
      <c r="S23054">
        <v>-28.68</v>
      </c>
      <c r="T23054">
        <v>0.02</v>
      </c>
      <c r="U23054" t="s">
        <v>2479</v>
      </c>
      <c r="V23054">
        <v>1</v>
      </c>
      <c r="W23054" t="s">
        <v>2574</v>
      </c>
    </row>
    <row r="23055" spans="1:23" x14ac:dyDescent="0.3">
      <c r="A23055">
        <v>30776</v>
      </c>
      <c r="B23055" s="15" t="s">
        <v>2110</v>
      </c>
      <c r="C23055" t="str">
        <f>_xlfn.XLOOKUP($B23055, STANDARDS!$A:$A, STANDARDS!$B:$B,,0,2)</f>
        <v>Alum Shale Fm</v>
      </c>
      <c r="D23055" t="s">
        <v>1067</v>
      </c>
      <c r="F23055">
        <v>55.7154861</v>
      </c>
      <c r="G23055">
        <v>13.978125</v>
      </c>
      <c r="H23055">
        <f t="shared" si="0"/>
        <v>2.7777777777777779E-6</v>
      </c>
      <c r="I23055" t="s">
        <v>592</v>
      </c>
      <c r="J23055">
        <v>503</v>
      </c>
      <c r="K23055">
        <v>6</v>
      </c>
      <c r="L23055" t="s">
        <v>2676</v>
      </c>
      <c r="M23055" t="s">
        <v>2478</v>
      </c>
      <c r="P23055" t="s">
        <v>2342</v>
      </c>
      <c r="S23055">
        <v>-28.98</v>
      </c>
      <c r="T23055">
        <v>0.02</v>
      </c>
      <c r="U23055" t="s">
        <v>2479</v>
      </c>
      <c r="V23055">
        <v>1</v>
      </c>
      <c r="W23055" t="s">
        <v>2574</v>
      </c>
    </row>
    <row r="23056" spans="1:23" x14ac:dyDescent="0.3">
      <c r="A23056">
        <v>30777</v>
      </c>
      <c r="B23056" s="15" t="s">
        <v>2110</v>
      </c>
      <c r="C23056" t="str">
        <f>_xlfn.XLOOKUP($B23056, STANDARDS!$A:$A, STANDARDS!$B:$B,,0,2)</f>
        <v>Alum Shale Fm</v>
      </c>
      <c r="D23056" t="s">
        <v>1067</v>
      </c>
      <c r="F23056">
        <v>55.7154861</v>
      </c>
      <c r="G23056">
        <v>13.978125</v>
      </c>
      <c r="H23056">
        <f t="shared" si="0"/>
        <v>2.7777777777777779E-6</v>
      </c>
      <c r="I23056" t="s">
        <v>592</v>
      </c>
      <c r="J23056">
        <v>503</v>
      </c>
      <c r="K23056">
        <v>6</v>
      </c>
      <c r="L23056" t="s">
        <v>2676</v>
      </c>
      <c r="M23056" t="s">
        <v>2478</v>
      </c>
      <c r="P23056" t="s">
        <v>2342</v>
      </c>
      <c r="S23056">
        <v>-29.05</v>
      </c>
      <c r="T23056">
        <v>0.02</v>
      </c>
      <c r="U23056" t="s">
        <v>2479</v>
      </c>
      <c r="V23056">
        <v>1</v>
      </c>
      <c r="W23056" t="s">
        <v>2574</v>
      </c>
    </row>
    <row r="23057" spans="1:23" x14ac:dyDescent="0.3">
      <c r="A23057">
        <v>30778</v>
      </c>
      <c r="B23057" s="15" t="s">
        <v>2110</v>
      </c>
      <c r="C23057" t="str">
        <f>_xlfn.XLOOKUP($B23057, STANDARDS!$A:$A, STANDARDS!$B:$B,,0,2)</f>
        <v>Alum Shale Fm</v>
      </c>
      <c r="D23057" t="s">
        <v>1067</v>
      </c>
      <c r="F23057">
        <v>55.7154861</v>
      </c>
      <c r="G23057">
        <v>13.978125</v>
      </c>
      <c r="H23057">
        <f t="shared" si="0"/>
        <v>2.7777777777777779E-6</v>
      </c>
      <c r="I23057" t="s">
        <v>592</v>
      </c>
      <c r="J23057">
        <v>503</v>
      </c>
      <c r="K23057">
        <v>6</v>
      </c>
      <c r="L23057" t="s">
        <v>2676</v>
      </c>
      <c r="M23057" t="s">
        <v>2478</v>
      </c>
      <c r="P23057" t="s">
        <v>2342</v>
      </c>
      <c r="S23057">
        <v>-29.04</v>
      </c>
      <c r="T23057">
        <v>0.02</v>
      </c>
      <c r="U23057" t="s">
        <v>2479</v>
      </c>
      <c r="V23057">
        <v>1</v>
      </c>
      <c r="W23057" t="s">
        <v>2574</v>
      </c>
    </row>
    <row r="23058" spans="1:23" x14ac:dyDescent="0.3">
      <c r="A23058">
        <v>30779</v>
      </c>
      <c r="B23058" s="15" t="s">
        <v>2110</v>
      </c>
      <c r="C23058" t="str">
        <f>_xlfn.XLOOKUP($B23058, STANDARDS!$A:$A, STANDARDS!$B:$B,,0,2)</f>
        <v>Alum Shale Fm</v>
      </c>
      <c r="D23058" t="s">
        <v>1067</v>
      </c>
      <c r="F23058">
        <v>55.7154861</v>
      </c>
      <c r="G23058">
        <v>13.978125</v>
      </c>
      <c r="H23058">
        <f t="shared" si="0"/>
        <v>2.7777777777777779E-6</v>
      </c>
      <c r="I23058" t="s">
        <v>592</v>
      </c>
      <c r="J23058">
        <v>503</v>
      </c>
      <c r="K23058">
        <v>6</v>
      </c>
      <c r="L23058" t="s">
        <v>2676</v>
      </c>
      <c r="M23058" t="s">
        <v>2478</v>
      </c>
      <c r="P23058" t="s">
        <v>2342</v>
      </c>
      <c r="S23058">
        <v>-28.87</v>
      </c>
      <c r="T23058">
        <v>0.02</v>
      </c>
      <c r="U23058" t="s">
        <v>2479</v>
      </c>
      <c r="V23058">
        <v>1</v>
      </c>
      <c r="W23058" t="s">
        <v>2574</v>
      </c>
    </row>
    <row r="23059" spans="1:23" x14ac:dyDescent="0.3">
      <c r="A23059">
        <v>30780</v>
      </c>
      <c r="B23059" s="15" t="s">
        <v>2110</v>
      </c>
      <c r="C23059" t="str">
        <f>_xlfn.XLOOKUP($B23059, STANDARDS!$A:$A, STANDARDS!$B:$B,,0,2)</f>
        <v>Alum Shale Fm</v>
      </c>
      <c r="D23059" t="s">
        <v>1067</v>
      </c>
      <c r="F23059">
        <v>55.7154861</v>
      </c>
      <c r="G23059">
        <v>13.978125</v>
      </c>
      <c r="H23059">
        <f t="shared" si="0"/>
        <v>2.7777777777777779E-6</v>
      </c>
      <c r="I23059" t="s">
        <v>592</v>
      </c>
      <c r="J23059">
        <v>503</v>
      </c>
      <c r="K23059">
        <v>6</v>
      </c>
      <c r="L23059" t="s">
        <v>2676</v>
      </c>
      <c r="M23059" t="s">
        <v>2478</v>
      </c>
      <c r="P23059" t="s">
        <v>2342</v>
      </c>
      <c r="S23059">
        <v>-29.14</v>
      </c>
      <c r="T23059">
        <v>0.02</v>
      </c>
      <c r="U23059" t="s">
        <v>2479</v>
      </c>
      <c r="V23059">
        <v>1</v>
      </c>
      <c r="W23059" t="s">
        <v>2574</v>
      </c>
    </row>
    <row r="23060" spans="1:23" x14ac:dyDescent="0.3">
      <c r="A23060">
        <v>30781</v>
      </c>
      <c r="B23060" s="15" t="s">
        <v>2110</v>
      </c>
      <c r="C23060" t="str">
        <f>_xlfn.XLOOKUP($B23060, STANDARDS!$A:$A, STANDARDS!$B:$B,,0,2)</f>
        <v>Alum Shale Fm</v>
      </c>
      <c r="D23060" t="s">
        <v>1067</v>
      </c>
      <c r="F23060">
        <v>55.7154861</v>
      </c>
      <c r="G23060">
        <v>13.978125</v>
      </c>
      <c r="H23060">
        <f t="shared" si="0"/>
        <v>2.7777777777777779E-6</v>
      </c>
      <c r="I23060" t="s">
        <v>592</v>
      </c>
      <c r="J23060">
        <v>503</v>
      </c>
      <c r="K23060">
        <v>6</v>
      </c>
      <c r="L23060" t="s">
        <v>2676</v>
      </c>
      <c r="M23060" t="s">
        <v>2478</v>
      </c>
      <c r="P23060" t="s">
        <v>2342</v>
      </c>
      <c r="S23060">
        <v>-29.28</v>
      </c>
      <c r="T23060">
        <v>0.02</v>
      </c>
      <c r="U23060" t="s">
        <v>2479</v>
      </c>
      <c r="V23060">
        <v>1</v>
      </c>
      <c r="W23060" t="s">
        <v>2574</v>
      </c>
    </row>
    <row r="23061" spans="1:23" x14ac:dyDescent="0.3">
      <c r="A23061">
        <v>30782</v>
      </c>
      <c r="B23061" s="15" t="s">
        <v>2110</v>
      </c>
      <c r="C23061" t="str">
        <f>_xlfn.XLOOKUP($B23061, STANDARDS!$A:$A, STANDARDS!$B:$B,,0,2)</f>
        <v>Alum Shale Fm</v>
      </c>
      <c r="D23061" t="s">
        <v>1067</v>
      </c>
      <c r="F23061">
        <v>55.7154861</v>
      </c>
      <c r="G23061">
        <v>13.978125</v>
      </c>
      <c r="H23061">
        <f t="shared" si="0"/>
        <v>2.7777777777777779E-6</v>
      </c>
      <c r="I23061" t="s">
        <v>592</v>
      </c>
      <c r="J23061">
        <v>503</v>
      </c>
      <c r="K23061">
        <v>6</v>
      </c>
      <c r="L23061" t="s">
        <v>2676</v>
      </c>
      <c r="M23061" t="s">
        <v>2478</v>
      </c>
      <c r="P23061" t="s">
        <v>2342</v>
      </c>
      <c r="S23061">
        <v>-29.21</v>
      </c>
      <c r="T23061">
        <v>0.02</v>
      </c>
      <c r="U23061" t="s">
        <v>2479</v>
      </c>
      <c r="V23061">
        <v>1</v>
      </c>
      <c r="W23061" t="s">
        <v>2574</v>
      </c>
    </row>
    <row r="23062" spans="1:23" x14ac:dyDescent="0.3">
      <c r="A23062">
        <v>30783</v>
      </c>
      <c r="B23062" s="15" t="s">
        <v>2110</v>
      </c>
      <c r="C23062" t="str">
        <f>_xlfn.XLOOKUP($B23062, STANDARDS!$A:$A, STANDARDS!$B:$B,,0,2)</f>
        <v>Alum Shale Fm</v>
      </c>
      <c r="D23062" t="s">
        <v>1067</v>
      </c>
      <c r="F23062">
        <v>55.7154861</v>
      </c>
      <c r="G23062">
        <v>13.978125</v>
      </c>
      <c r="H23062">
        <f t="shared" si="0"/>
        <v>2.7777777777777779E-6</v>
      </c>
      <c r="I23062" t="s">
        <v>592</v>
      </c>
      <c r="J23062">
        <v>503</v>
      </c>
      <c r="K23062">
        <v>6</v>
      </c>
      <c r="L23062" t="s">
        <v>2676</v>
      </c>
      <c r="M23062" t="s">
        <v>2478</v>
      </c>
      <c r="P23062" t="s">
        <v>2342</v>
      </c>
      <c r="S23062">
        <v>-29.27</v>
      </c>
      <c r="T23062">
        <v>0.02</v>
      </c>
      <c r="U23062" t="s">
        <v>2479</v>
      </c>
      <c r="V23062">
        <v>1</v>
      </c>
      <c r="W23062" t="s">
        <v>2574</v>
      </c>
    </row>
    <row r="23063" spans="1:23" x14ac:dyDescent="0.3">
      <c r="A23063">
        <v>30784</v>
      </c>
      <c r="B23063" s="15" t="s">
        <v>2110</v>
      </c>
      <c r="C23063" t="str">
        <f>_xlfn.XLOOKUP($B23063, STANDARDS!$A:$A, STANDARDS!$B:$B,,0,2)</f>
        <v>Alum Shale Fm</v>
      </c>
      <c r="D23063" t="s">
        <v>1067</v>
      </c>
      <c r="F23063">
        <v>55.7154861</v>
      </c>
      <c r="G23063">
        <v>13.978125</v>
      </c>
      <c r="H23063">
        <f t="shared" si="0"/>
        <v>2.7777777777777779E-6</v>
      </c>
      <c r="I23063" t="s">
        <v>592</v>
      </c>
      <c r="J23063">
        <v>503</v>
      </c>
      <c r="K23063">
        <v>6</v>
      </c>
      <c r="L23063" t="s">
        <v>2676</v>
      </c>
      <c r="M23063" t="s">
        <v>2478</v>
      </c>
      <c r="P23063" t="s">
        <v>2342</v>
      </c>
      <c r="S23063">
        <v>-29.23</v>
      </c>
      <c r="T23063">
        <v>0.02</v>
      </c>
      <c r="U23063" t="s">
        <v>2479</v>
      </c>
      <c r="V23063">
        <v>1</v>
      </c>
      <c r="W23063" t="s">
        <v>2574</v>
      </c>
    </row>
    <row r="23064" spans="1:23" x14ac:dyDescent="0.3">
      <c r="A23064">
        <v>30785</v>
      </c>
      <c r="B23064" s="15" t="s">
        <v>2110</v>
      </c>
      <c r="C23064" t="str">
        <f>_xlfn.XLOOKUP($B23064, STANDARDS!$A:$A, STANDARDS!$B:$B,,0,2)</f>
        <v>Alum Shale Fm</v>
      </c>
      <c r="D23064" t="s">
        <v>1067</v>
      </c>
      <c r="F23064">
        <v>55.7154861</v>
      </c>
      <c r="G23064">
        <v>13.978125</v>
      </c>
      <c r="H23064">
        <f t="shared" si="0"/>
        <v>2.7777777777777779E-6</v>
      </c>
      <c r="I23064" t="s">
        <v>592</v>
      </c>
      <c r="J23064">
        <v>503</v>
      </c>
      <c r="K23064">
        <v>6</v>
      </c>
      <c r="L23064" t="s">
        <v>2676</v>
      </c>
      <c r="M23064" t="s">
        <v>2478</v>
      </c>
      <c r="P23064" t="s">
        <v>2342</v>
      </c>
      <c r="S23064">
        <v>-29.48</v>
      </c>
      <c r="T23064">
        <v>0.02</v>
      </c>
      <c r="U23064" t="s">
        <v>2479</v>
      </c>
      <c r="V23064">
        <v>1</v>
      </c>
      <c r="W23064" t="s">
        <v>2574</v>
      </c>
    </row>
    <row r="23065" spans="1:23" x14ac:dyDescent="0.3">
      <c r="A23065">
        <v>30786</v>
      </c>
      <c r="B23065" s="15" t="s">
        <v>2110</v>
      </c>
      <c r="C23065" t="str">
        <f>_xlfn.XLOOKUP($B23065, STANDARDS!$A:$A, STANDARDS!$B:$B,,0,2)</f>
        <v>Alum Shale Fm</v>
      </c>
      <c r="D23065" t="s">
        <v>1067</v>
      </c>
      <c r="F23065">
        <v>55.7154861</v>
      </c>
      <c r="G23065">
        <v>13.978125</v>
      </c>
      <c r="H23065">
        <f t="shared" si="0"/>
        <v>2.7777777777777779E-6</v>
      </c>
      <c r="I23065" t="s">
        <v>592</v>
      </c>
      <c r="J23065">
        <v>503</v>
      </c>
      <c r="K23065">
        <v>6</v>
      </c>
      <c r="L23065" t="s">
        <v>2676</v>
      </c>
      <c r="M23065" t="s">
        <v>2478</v>
      </c>
      <c r="P23065" t="s">
        <v>2342</v>
      </c>
      <c r="S23065">
        <v>-29.53</v>
      </c>
      <c r="T23065">
        <v>0.02</v>
      </c>
      <c r="U23065" t="s">
        <v>2479</v>
      </c>
      <c r="V23065">
        <v>1</v>
      </c>
      <c r="W23065" t="s">
        <v>2574</v>
      </c>
    </row>
    <row r="23066" spans="1:23" x14ac:dyDescent="0.3">
      <c r="A23066">
        <v>30787</v>
      </c>
      <c r="B23066" s="15" t="s">
        <v>2110</v>
      </c>
      <c r="C23066" t="str">
        <f>_xlfn.XLOOKUP($B23066, STANDARDS!$A:$A, STANDARDS!$B:$B,,0,2)</f>
        <v>Alum Shale Fm</v>
      </c>
      <c r="D23066" t="s">
        <v>1067</v>
      </c>
      <c r="F23066">
        <v>55.7154861</v>
      </c>
      <c r="G23066">
        <v>13.978125</v>
      </c>
      <c r="H23066">
        <f t="shared" si="0"/>
        <v>2.7777777777777779E-6</v>
      </c>
      <c r="I23066" t="s">
        <v>592</v>
      </c>
      <c r="J23066">
        <v>503</v>
      </c>
      <c r="K23066">
        <v>6</v>
      </c>
      <c r="L23066" t="s">
        <v>2676</v>
      </c>
      <c r="M23066" t="s">
        <v>2478</v>
      </c>
      <c r="P23066" t="s">
        <v>2342</v>
      </c>
      <c r="S23066">
        <v>-29.64</v>
      </c>
      <c r="T23066">
        <v>0.02</v>
      </c>
      <c r="U23066" t="s">
        <v>2479</v>
      </c>
      <c r="V23066">
        <v>1</v>
      </c>
      <c r="W23066" t="s">
        <v>2574</v>
      </c>
    </row>
    <row r="23067" spans="1:23" x14ac:dyDescent="0.3">
      <c r="A23067">
        <v>30788</v>
      </c>
      <c r="B23067" s="15" t="s">
        <v>2110</v>
      </c>
      <c r="C23067" t="str">
        <f>_xlfn.XLOOKUP($B23067, STANDARDS!$A:$A, STANDARDS!$B:$B,,0,2)</f>
        <v>Alum Shale Fm</v>
      </c>
      <c r="D23067" t="s">
        <v>1067</v>
      </c>
      <c r="F23067">
        <v>55.7154861</v>
      </c>
      <c r="G23067">
        <v>13.978125</v>
      </c>
      <c r="H23067">
        <f t="shared" si="0"/>
        <v>2.7777777777777779E-6</v>
      </c>
      <c r="I23067" t="s">
        <v>592</v>
      </c>
      <c r="J23067">
        <v>503</v>
      </c>
      <c r="K23067">
        <v>6</v>
      </c>
      <c r="L23067" t="s">
        <v>2676</v>
      </c>
      <c r="M23067" t="s">
        <v>2478</v>
      </c>
      <c r="P23067" t="s">
        <v>2342</v>
      </c>
      <c r="S23067">
        <v>-29.43</v>
      </c>
      <c r="T23067">
        <v>0.02</v>
      </c>
      <c r="U23067" t="s">
        <v>2479</v>
      </c>
      <c r="V23067">
        <v>1</v>
      </c>
      <c r="W23067" t="s">
        <v>2574</v>
      </c>
    </row>
    <row r="23068" spans="1:23" x14ac:dyDescent="0.3">
      <c r="A23068">
        <v>30789</v>
      </c>
      <c r="B23068" s="15" t="s">
        <v>2110</v>
      </c>
      <c r="C23068" t="str">
        <f>_xlfn.XLOOKUP($B23068, STANDARDS!$A:$A, STANDARDS!$B:$B,,0,2)</f>
        <v>Alum Shale Fm</v>
      </c>
      <c r="D23068" t="s">
        <v>1067</v>
      </c>
      <c r="F23068">
        <v>55.7154861</v>
      </c>
      <c r="G23068">
        <v>13.978125</v>
      </c>
      <c r="H23068">
        <f t="shared" si="0"/>
        <v>2.7777777777777779E-6</v>
      </c>
      <c r="I23068" t="s">
        <v>592</v>
      </c>
      <c r="J23068">
        <v>503</v>
      </c>
      <c r="K23068">
        <v>6</v>
      </c>
      <c r="L23068" t="s">
        <v>2676</v>
      </c>
      <c r="M23068" t="s">
        <v>2478</v>
      </c>
      <c r="P23068" t="s">
        <v>2342</v>
      </c>
      <c r="S23068">
        <v>-29.63</v>
      </c>
      <c r="T23068">
        <v>0.02</v>
      </c>
      <c r="U23068" t="s">
        <v>2479</v>
      </c>
      <c r="V23068">
        <v>1</v>
      </c>
      <c r="W23068" t="s">
        <v>2574</v>
      </c>
    </row>
    <row r="23069" spans="1:23" x14ac:dyDescent="0.3">
      <c r="A23069">
        <v>30790</v>
      </c>
      <c r="B23069" s="15" t="s">
        <v>2110</v>
      </c>
      <c r="C23069" t="str">
        <f>_xlfn.XLOOKUP($B23069, STANDARDS!$A:$A, STANDARDS!$B:$B,,0,2)</f>
        <v>Alum Shale Fm</v>
      </c>
      <c r="D23069" t="s">
        <v>1067</v>
      </c>
      <c r="F23069">
        <v>55.7154861</v>
      </c>
      <c r="G23069">
        <v>13.978125</v>
      </c>
      <c r="H23069">
        <f t="shared" si="0"/>
        <v>2.7777777777777779E-6</v>
      </c>
      <c r="I23069" t="s">
        <v>592</v>
      </c>
      <c r="J23069">
        <v>503</v>
      </c>
      <c r="K23069">
        <v>6</v>
      </c>
      <c r="L23069" t="s">
        <v>2676</v>
      </c>
      <c r="M23069" t="s">
        <v>2478</v>
      </c>
      <c r="P23069" t="s">
        <v>2342</v>
      </c>
      <c r="S23069">
        <v>-29.58</v>
      </c>
      <c r="T23069">
        <v>0.02</v>
      </c>
      <c r="U23069" t="s">
        <v>2479</v>
      </c>
      <c r="V23069">
        <v>1</v>
      </c>
      <c r="W23069" t="s">
        <v>2574</v>
      </c>
    </row>
    <row r="23070" spans="1:23" x14ac:dyDescent="0.3">
      <c r="A23070">
        <v>30791</v>
      </c>
      <c r="B23070" s="15" t="s">
        <v>2110</v>
      </c>
      <c r="C23070" t="str">
        <f>_xlfn.XLOOKUP($B23070, STANDARDS!$A:$A, STANDARDS!$B:$B,,0,2)</f>
        <v>Alum Shale Fm</v>
      </c>
      <c r="D23070" t="s">
        <v>1067</v>
      </c>
      <c r="F23070">
        <v>55.7154861</v>
      </c>
      <c r="G23070">
        <v>13.978125</v>
      </c>
      <c r="H23070">
        <f t="shared" si="0"/>
        <v>2.7777777777777779E-6</v>
      </c>
      <c r="I23070" t="s">
        <v>592</v>
      </c>
      <c r="J23070">
        <v>503</v>
      </c>
      <c r="K23070">
        <v>6</v>
      </c>
      <c r="L23070" t="s">
        <v>2676</v>
      </c>
      <c r="M23070" t="s">
        <v>2478</v>
      </c>
      <c r="P23070" t="s">
        <v>2342</v>
      </c>
      <c r="S23070">
        <v>-29.61</v>
      </c>
      <c r="T23070">
        <v>0.02</v>
      </c>
      <c r="U23070" t="s">
        <v>2479</v>
      </c>
      <c r="V23070">
        <v>1</v>
      </c>
      <c r="W23070" t="s">
        <v>2574</v>
      </c>
    </row>
    <row r="23071" spans="1:23" x14ac:dyDescent="0.3">
      <c r="A23071">
        <v>30792</v>
      </c>
      <c r="B23071" s="15" t="s">
        <v>2110</v>
      </c>
      <c r="C23071" t="str">
        <f>_xlfn.XLOOKUP($B23071, STANDARDS!$A:$A, STANDARDS!$B:$B,,0,2)</f>
        <v>Alum Shale Fm</v>
      </c>
      <c r="D23071" t="s">
        <v>1067</v>
      </c>
      <c r="F23071">
        <v>55.7154861</v>
      </c>
      <c r="G23071">
        <v>13.978125</v>
      </c>
      <c r="H23071">
        <f t="shared" si="0"/>
        <v>2.7777777777777779E-6</v>
      </c>
      <c r="I23071" t="s">
        <v>592</v>
      </c>
      <c r="J23071">
        <v>503</v>
      </c>
      <c r="K23071">
        <v>6</v>
      </c>
      <c r="L23071" t="s">
        <v>2676</v>
      </c>
      <c r="M23071" t="s">
        <v>2478</v>
      </c>
      <c r="P23071" t="s">
        <v>2342</v>
      </c>
      <c r="S23071">
        <v>-29.74</v>
      </c>
      <c r="T23071">
        <v>0.02</v>
      </c>
      <c r="U23071" t="s">
        <v>2479</v>
      </c>
      <c r="V23071">
        <v>1</v>
      </c>
      <c r="W23071" t="s">
        <v>2574</v>
      </c>
    </row>
    <row r="23072" spans="1:23" x14ac:dyDescent="0.3">
      <c r="A23072">
        <v>30793</v>
      </c>
      <c r="B23072" s="15" t="s">
        <v>2110</v>
      </c>
      <c r="C23072" t="str">
        <f>_xlfn.XLOOKUP($B23072, STANDARDS!$A:$A, STANDARDS!$B:$B,,0,2)</f>
        <v>Alum Shale Fm</v>
      </c>
      <c r="D23072" t="s">
        <v>1067</v>
      </c>
      <c r="F23072">
        <v>55.7154861</v>
      </c>
      <c r="G23072">
        <v>13.978125</v>
      </c>
      <c r="H23072">
        <f t="shared" si="0"/>
        <v>2.7777777777777779E-6</v>
      </c>
      <c r="I23072" t="s">
        <v>592</v>
      </c>
      <c r="J23072">
        <v>503</v>
      </c>
      <c r="K23072">
        <v>6</v>
      </c>
      <c r="L23072" t="s">
        <v>2676</v>
      </c>
      <c r="M23072" t="s">
        <v>2478</v>
      </c>
      <c r="P23072" t="s">
        <v>2342</v>
      </c>
      <c r="S23072">
        <v>-29.68</v>
      </c>
      <c r="T23072">
        <v>0.02</v>
      </c>
      <c r="U23072" t="s">
        <v>2479</v>
      </c>
      <c r="V23072">
        <v>1</v>
      </c>
      <c r="W23072" t="s">
        <v>2574</v>
      </c>
    </row>
    <row r="23073" spans="1:29" x14ac:dyDescent="0.3">
      <c r="A23073">
        <v>30794</v>
      </c>
      <c r="B23073" s="15" t="s">
        <v>2110</v>
      </c>
      <c r="C23073" t="str">
        <f>_xlfn.XLOOKUP($B23073, STANDARDS!$A:$A, STANDARDS!$B:$B,,0,2)</f>
        <v>Alum Shale Fm</v>
      </c>
      <c r="D23073" t="s">
        <v>1067</v>
      </c>
      <c r="F23073">
        <v>55.7154861</v>
      </c>
      <c r="G23073">
        <v>13.978125</v>
      </c>
      <c r="H23073">
        <f t="shared" si="0"/>
        <v>2.7777777777777779E-6</v>
      </c>
      <c r="I23073" t="s">
        <v>592</v>
      </c>
      <c r="J23073">
        <v>503</v>
      </c>
      <c r="K23073">
        <v>6</v>
      </c>
      <c r="L23073" t="s">
        <v>2676</v>
      </c>
      <c r="M23073" t="s">
        <v>2478</v>
      </c>
      <c r="P23073" t="s">
        <v>2342</v>
      </c>
      <c r="S23073">
        <v>-29.96</v>
      </c>
      <c r="T23073">
        <v>0.02</v>
      </c>
      <c r="U23073" t="s">
        <v>2479</v>
      </c>
      <c r="V23073">
        <v>1</v>
      </c>
      <c r="W23073" t="s">
        <v>2574</v>
      </c>
    </row>
    <row r="23074" spans="1:29" x14ac:dyDescent="0.3">
      <c r="A23074">
        <v>30795</v>
      </c>
      <c r="B23074" s="15" t="s">
        <v>2110</v>
      </c>
      <c r="C23074" t="str">
        <f>_xlfn.XLOOKUP($B23074, STANDARDS!$A:$A, STANDARDS!$B:$B,,0,2)</f>
        <v>Alum Shale Fm</v>
      </c>
      <c r="D23074" t="s">
        <v>1067</v>
      </c>
      <c r="F23074">
        <v>55.7154861</v>
      </c>
      <c r="G23074">
        <v>13.978125</v>
      </c>
      <c r="H23074">
        <f t="shared" si="0"/>
        <v>2.7777777777777779E-6</v>
      </c>
      <c r="I23074" t="s">
        <v>592</v>
      </c>
      <c r="J23074">
        <v>503</v>
      </c>
      <c r="K23074">
        <v>6</v>
      </c>
      <c r="L23074" t="s">
        <v>2676</v>
      </c>
      <c r="M23074" t="s">
        <v>2478</v>
      </c>
      <c r="P23074" t="s">
        <v>2342</v>
      </c>
      <c r="S23074">
        <v>-30.15</v>
      </c>
      <c r="T23074">
        <v>0.02</v>
      </c>
      <c r="U23074" t="s">
        <v>2479</v>
      </c>
      <c r="V23074">
        <v>1</v>
      </c>
      <c r="W23074" t="s">
        <v>2574</v>
      </c>
    </row>
    <row r="23075" spans="1:29" x14ac:dyDescent="0.3">
      <c r="A23075">
        <v>30796</v>
      </c>
      <c r="B23075" s="15" t="s">
        <v>2110</v>
      </c>
      <c r="C23075" t="str">
        <f>_xlfn.XLOOKUP($B23075, STANDARDS!$A:$A, STANDARDS!$B:$B,,0,2)</f>
        <v>Alum Shale Fm</v>
      </c>
      <c r="D23075" t="s">
        <v>1067</v>
      </c>
      <c r="F23075">
        <v>55.7154861</v>
      </c>
      <c r="G23075">
        <v>13.978125</v>
      </c>
      <c r="H23075">
        <f t="shared" si="0"/>
        <v>2.7777777777777779E-6</v>
      </c>
      <c r="I23075" t="s">
        <v>592</v>
      </c>
      <c r="J23075">
        <v>503</v>
      </c>
      <c r="K23075">
        <v>6</v>
      </c>
      <c r="L23075" t="s">
        <v>2676</v>
      </c>
      <c r="M23075" t="s">
        <v>2478</v>
      </c>
      <c r="P23075" t="s">
        <v>2342</v>
      </c>
      <c r="S23075">
        <v>-30.03</v>
      </c>
      <c r="T23075">
        <v>0.02</v>
      </c>
      <c r="U23075" t="s">
        <v>2479</v>
      </c>
      <c r="V23075">
        <v>1</v>
      </c>
      <c r="W23075" t="s">
        <v>2574</v>
      </c>
    </row>
    <row r="23076" spans="1:29" x14ac:dyDescent="0.3">
      <c r="A23076">
        <v>30797</v>
      </c>
      <c r="B23076" s="15" t="s">
        <v>2110</v>
      </c>
      <c r="C23076" t="str">
        <f>_xlfn.XLOOKUP($B23076, STANDARDS!$A:$A, STANDARDS!$B:$B,,0,2)</f>
        <v>Alum Shale Fm</v>
      </c>
      <c r="D23076" t="s">
        <v>1067</v>
      </c>
      <c r="F23076">
        <v>55.7154861</v>
      </c>
      <c r="G23076">
        <v>13.978125</v>
      </c>
      <c r="H23076">
        <f t="shared" si="0"/>
        <v>2.7777777777777779E-6</v>
      </c>
      <c r="I23076" t="s">
        <v>592</v>
      </c>
      <c r="J23076">
        <v>503</v>
      </c>
      <c r="K23076">
        <v>6</v>
      </c>
      <c r="L23076" t="s">
        <v>2676</v>
      </c>
      <c r="M23076" t="s">
        <v>2478</v>
      </c>
      <c r="P23076" t="s">
        <v>2342</v>
      </c>
      <c r="S23076">
        <v>-30.04</v>
      </c>
      <c r="T23076">
        <v>0.02</v>
      </c>
      <c r="U23076" t="s">
        <v>2479</v>
      </c>
      <c r="V23076">
        <v>1</v>
      </c>
      <c r="W23076" t="s">
        <v>2574</v>
      </c>
    </row>
    <row r="23077" spans="1:29" x14ac:dyDescent="0.3">
      <c r="A23077">
        <v>30798</v>
      </c>
      <c r="B23077" s="15" t="s">
        <v>2110</v>
      </c>
      <c r="C23077" t="str">
        <f>_xlfn.XLOOKUP($B23077, STANDARDS!$A:$A, STANDARDS!$B:$B,,0,2)</f>
        <v>Alum Shale Fm</v>
      </c>
      <c r="D23077" t="s">
        <v>1067</v>
      </c>
      <c r="F23077">
        <v>55.7154861</v>
      </c>
      <c r="G23077">
        <v>13.978125</v>
      </c>
      <c r="H23077">
        <f t="shared" si="0"/>
        <v>2.7777777777777779E-6</v>
      </c>
      <c r="I23077" t="s">
        <v>592</v>
      </c>
      <c r="J23077">
        <v>503</v>
      </c>
      <c r="K23077">
        <v>6</v>
      </c>
      <c r="L23077" t="s">
        <v>2676</v>
      </c>
      <c r="M23077" t="s">
        <v>2478</v>
      </c>
      <c r="P23077" t="s">
        <v>2342</v>
      </c>
      <c r="S23077">
        <v>-29.81</v>
      </c>
      <c r="T23077">
        <v>0.02</v>
      </c>
      <c r="U23077" t="s">
        <v>2479</v>
      </c>
      <c r="V23077">
        <v>1</v>
      </c>
      <c r="W23077" t="s">
        <v>2574</v>
      </c>
    </row>
    <row r="23078" spans="1:29" x14ac:dyDescent="0.3">
      <c r="A23078">
        <v>30799</v>
      </c>
      <c r="B23078" s="15" t="s">
        <v>2110</v>
      </c>
      <c r="C23078" t="str">
        <f>_xlfn.XLOOKUP($B23078, STANDARDS!$A:$A, STANDARDS!$B:$B,,0,2)</f>
        <v>Alum Shale Fm</v>
      </c>
      <c r="D23078" t="s">
        <v>1067</v>
      </c>
      <c r="F23078">
        <v>55.7154861</v>
      </c>
      <c r="G23078">
        <v>13.978125</v>
      </c>
      <c r="H23078">
        <f t="shared" si="0"/>
        <v>2.7777777777777779E-6</v>
      </c>
      <c r="I23078" t="s">
        <v>592</v>
      </c>
      <c r="J23078">
        <v>503</v>
      </c>
      <c r="K23078">
        <v>6</v>
      </c>
      <c r="L23078" t="s">
        <v>2676</v>
      </c>
      <c r="M23078" t="s">
        <v>2478</v>
      </c>
      <c r="P23078" t="s">
        <v>2342</v>
      </c>
      <c r="S23078">
        <v>-29.94</v>
      </c>
      <c r="T23078">
        <v>0.02</v>
      </c>
      <c r="U23078" t="s">
        <v>2479</v>
      </c>
      <c r="V23078">
        <v>1</v>
      </c>
      <c r="W23078" t="s">
        <v>2574</v>
      </c>
    </row>
    <row r="23079" spans="1:29" x14ac:dyDescent="0.3">
      <c r="A23079">
        <v>30800</v>
      </c>
      <c r="B23079" s="15" t="s">
        <v>2110</v>
      </c>
      <c r="C23079" t="str">
        <f>_xlfn.XLOOKUP($B23079, STANDARDS!$A:$A, STANDARDS!$B:$B,,0,2)</f>
        <v>Alum Shale Fm</v>
      </c>
      <c r="D23079" t="s">
        <v>1067</v>
      </c>
      <c r="F23079">
        <v>55.7154861</v>
      </c>
      <c r="G23079">
        <v>13.978125</v>
      </c>
      <c r="H23079">
        <f t="shared" si="0"/>
        <v>2.7777777777777779E-6</v>
      </c>
      <c r="I23079" t="s">
        <v>592</v>
      </c>
      <c r="J23079">
        <v>503</v>
      </c>
      <c r="K23079">
        <v>6</v>
      </c>
      <c r="L23079" t="s">
        <v>2676</v>
      </c>
      <c r="M23079" t="s">
        <v>2478</v>
      </c>
      <c r="P23079" t="s">
        <v>2342</v>
      </c>
      <c r="S23079">
        <v>-30.24</v>
      </c>
      <c r="T23079">
        <v>0.02</v>
      </c>
      <c r="U23079" t="s">
        <v>2479</v>
      </c>
      <c r="V23079">
        <v>1</v>
      </c>
      <c r="W23079" t="s">
        <v>2574</v>
      </c>
    </row>
    <row r="23080" spans="1:29" x14ac:dyDescent="0.3">
      <c r="A23080">
        <v>30801</v>
      </c>
      <c r="B23080" s="15" t="s">
        <v>2110</v>
      </c>
      <c r="C23080" t="str">
        <f>_xlfn.XLOOKUP($B23080, STANDARDS!$A:$A, STANDARDS!$B:$B,,0,2)</f>
        <v>Alum Shale Fm</v>
      </c>
      <c r="D23080" t="s">
        <v>1067</v>
      </c>
      <c r="F23080">
        <v>55.7154861</v>
      </c>
      <c r="G23080">
        <v>13.978125</v>
      </c>
      <c r="H23080">
        <f t="shared" si="0"/>
        <v>2.7777777777777779E-6</v>
      </c>
      <c r="I23080" t="s">
        <v>592</v>
      </c>
      <c r="J23080">
        <v>503</v>
      </c>
      <c r="K23080">
        <v>6</v>
      </c>
      <c r="L23080" t="s">
        <v>2676</v>
      </c>
      <c r="M23080" t="s">
        <v>2478</v>
      </c>
      <c r="P23080" t="s">
        <v>2342</v>
      </c>
      <c r="S23080">
        <v>-30.45</v>
      </c>
      <c r="T23080">
        <v>0.02</v>
      </c>
      <c r="U23080" t="s">
        <v>2479</v>
      </c>
      <c r="V23080">
        <v>1</v>
      </c>
      <c r="W23080" t="s">
        <v>2574</v>
      </c>
    </row>
    <row r="23081" spans="1:29" x14ac:dyDescent="0.3">
      <c r="A23081">
        <v>30802</v>
      </c>
      <c r="B23081" s="15" t="s">
        <v>2110</v>
      </c>
      <c r="C23081" t="str">
        <f>_xlfn.XLOOKUP($B23081, STANDARDS!$A:$A, STANDARDS!$B:$B,,0,2)</f>
        <v>Alum Shale Fm</v>
      </c>
      <c r="D23081" t="s">
        <v>1067</v>
      </c>
      <c r="F23081">
        <v>55.7154861</v>
      </c>
      <c r="G23081">
        <v>13.978125</v>
      </c>
      <c r="H23081">
        <f t="shared" si="0"/>
        <v>2.7777777777777779E-6</v>
      </c>
      <c r="I23081" t="s">
        <v>592</v>
      </c>
      <c r="J23081">
        <v>503</v>
      </c>
      <c r="K23081">
        <v>6</v>
      </c>
      <c r="L23081" t="s">
        <v>2676</v>
      </c>
      <c r="M23081" t="s">
        <v>2478</v>
      </c>
      <c r="P23081" t="s">
        <v>2342</v>
      </c>
      <c r="S23081">
        <v>-30.3</v>
      </c>
      <c r="T23081">
        <v>0.02</v>
      </c>
      <c r="U23081" t="s">
        <v>2479</v>
      </c>
      <c r="V23081">
        <v>1</v>
      </c>
      <c r="W23081" t="s">
        <v>2574</v>
      </c>
    </row>
    <row r="23082" spans="1:29" x14ac:dyDescent="0.3">
      <c r="A23082">
        <v>30803</v>
      </c>
      <c r="B23082" s="15" t="s">
        <v>2110</v>
      </c>
      <c r="C23082" t="str">
        <f>_xlfn.XLOOKUP($B23082, STANDARDS!$A:$A, STANDARDS!$B:$B,,0,2)</f>
        <v>Alum Shale Fm</v>
      </c>
      <c r="D23082" t="s">
        <v>1067</v>
      </c>
      <c r="F23082">
        <v>55.7154861</v>
      </c>
      <c r="G23082">
        <v>13.978125</v>
      </c>
      <c r="H23082">
        <f t="shared" si="0"/>
        <v>2.7777777777777779E-6</v>
      </c>
      <c r="I23082" t="s">
        <v>592</v>
      </c>
      <c r="J23082">
        <v>491.2</v>
      </c>
      <c r="K23082">
        <v>5.8000000000000114</v>
      </c>
      <c r="L23082" t="s">
        <v>2676</v>
      </c>
      <c r="M23082" t="s">
        <v>598</v>
      </c>
      <c r="P23082" t="s">
        <v>2342</v>
      </c>
      <c r="Q23082">
        <v>-9.4700000000000006</v>
      </c>
      <c r="R23082">
        <v>0.02</v>
      </c>
      <c r="V23082">
        <v>1</v>
      </c>
      <c r="W23082" t="s">
        <v>2574</v>
      </c>
      <c r="AB23082" t="s">
        <v>248</v>
      </c>
      <c r="AC23082" t="s">
        <v>2651</v>
      </c>
    </row>
    <row r="23083" spans="1:29" x14ac:dyDescent="0.3">
      <c r="A23083">
        <v>30804</v>
      </c>
      <c r="B23083" s="15" t="s">
        <v>2110</v>
      </c>
      <c r="C23083" t="str">
        <f>_xlfn.XLOOKUP($B23083, STANDARDS!$A:$A, STANDARDS!$B:$B,,0,2)</f>
        <v>Alum Shale Fm</v>
      </c>
      <c r="D23083" t="s">
        <v>1067</v>
      </c>
      <c r="F23083">
        <v>55.7154861</v>
      </c>
      <c r="G23083">
        <v>13.978125</v>
      </c>
      <c r="H23083">
        <f t="shared" si="0"/>
        <v>2.7777777777777779E-6</v>
      </c>
      <c r="I23083" t="s">
        <v>592</v>
      </c>
      <c r="J23083">
        <v>491.2</v>
      </c>
      <c r="K23083">
        <v>5.8000000000000114</v>
      </c>
      <c r="L23083" t="s">
        <v>2676</v>
      </c>
      <c r="M23083" t="s">
        <v>598</v>
      </c>
      <c r="P23083" t="s">
        <v>2342</v>
      </c>
      <c r="Q23083">
        <v>-8.4600000000000009</v>
      </c>
      <c r="R23083">
        <v>0.02</v>
      </c>
      <c r="V23083">
        <v>1</v>
      </c>
      <c r="W23083" t="s">
        <v>2574</v>
      </c>
      <c r="AB23083" t="s">
        <v>248</v>
      </c>
      <c r="AC23083" t="s">
        <v>2651</v>
      </c>
    </row>
    <row r="23084" spans="1:29" x14ac:dyDescent="0.3">
      <c r="A23084">
        <v>30805</v>
      </c>
      <c r="B23084" s="15" t="s">
        <v>2110</v>
      </c>
      <c r="C23084" t="str">
        <f>_xlfn.XLOOKUP($B23084, STANDARDS!$A:$A, STANDARDS!$B:$B,,0,2)</f>
        <v>Alum Shale Fm</v>
      </c>
      <c r="D23084" t="s">
        <v>1067</v>
      </c>
      <c r="F23084">
        <v>55.7154861</v>
      </c>
      <c r="G23084">
        <v>13.978125</v>
      </c>
      <c r="H23084">
        <f t="shared" si="0"/>
        <v>2.7777777777777779E-6</v>
      </c>
      <c r="I23084" t="s">
        <v>592</v>
      </c>
      <c r="J23084">
        <v>491.2</v>
      </c>
      <c r="K23084">
        <v>5.8000000000000114</v>
      </c>
      <c r="L23084" t="s">
        <v>2676</v>
      </c>
      <c r="M23084" t="s">
        <v>598</v>
      </c>
      <c r="P23084" t="s">
        <v>2342</v>
      </c>
      <c r="Q23084">
        <v>-8.42</v>
      </c>
      <c r="R23084">
        <v>0.02</v>
      </c>
      <c r="V23084">
        <v>1</v>
      </c>
      <c r="W23084" t="s">
        <v>2574</v>
      </c>
      <c r="AB23084" t="s">
        <v>248</v>
      </c>
      <c r="AC23084" t="s">
        <v>2651</v>
      </c>
    </row>
    <row r="23085" spans="1:29" x14ac:dyDescent="0.3">
      <c r="A23085">
        <v>30806</v>
      </c>
      <c r="B23085" s="15" t="s">
        <v>2110</v>
      </c>
      <c r="C23085" t="str">
        <f>_xlfn.XLOOKUP($B23085, STANDARDS!$A:$A, STANDARDS!$B:$B,,0,2)</f>
        <v>Alum Shale Fm</v>
      </c>
      <c r="D23085" t="s">
        <v>1067</v>
      </c>
      <c r="F23085">
        <v>55.7154861</v>
      </c>
      <c r="G23085">
        <v>13.978125</v>
      </c>
      <c r="H23085">
        <f t="shared" si="0"/>
        <v>2.7777777777777779E-6</v>
      </c>
      <c r="I23085" t="s">
        <v>592</v>
      </c>
      <c r="J23085">
        <v>491.2</v>
      </c>
      <c r="K23085">
        <v>5.8000000000000114</v>
      </c>
      <c r="L23085" t="s">
        <v>2676</v>
      </c>
      <c r="M23085" t="s">
        <v>598</v>
      </c>
      <c r="P23085" t="s">
        <v>2342</v>
      </c>
      <c r="Q23085">
        <v>-10.9</v>
      </c>
      <c r="R23085">
        <v>0.02</v>
      </c>
      <c r="V23085">
        <v>1</v>
      </c>
      <c r="W23085" t="s">
        <v>2574</v>
      </c>
      <c r="AB23085" t="s">
        <v>248</v>
      </c>
      <c r="AC23085" t="s">
        <v>2651</v>
      </c>
    </row>
    <row r="23086" spans="1:29" x14ac:dyDescent="0.3">
      <c r="A23086">
        <v>30807</v>
      </c>
      <c r="B23086" s="15" t="s">
        <v>2110</v>
      </c>
      <c r="C23086" t="str">
        <f>_xlfn.XLOOKUP($B23086, STANDARDS!$A:$A, STANDARDS!$B:$B,,0,2)</f>
        <v>Alum Shale Fm</v>
      </c>
      <c r="D23086" t="s">
        <v>1067</v>
      </c>
      <c r="F23086">
        <v>55.7154861</v>
      </c>
      <c r="G23086">
        <v>13.978125</v>
      </c>
      <c r="H23086">
        <f t="shared" si="0"/>
        <v>2.7777777777777779E-6</v>
      </c>
      <c r="I23086" t="s">
        <v>592</v>
      </c>
      <c r="J23086">
        <v>503</v>
      </c>
      <c r="K23086">
        <v>6</v>
      </c>
      <c r="L23086" t="s">
        <v>2676</v>
      </c>
      <c r="M23086" t="s">
        <v>598</v>
      </c>
      <c r="P23086" t="s">
        <v>2342</v>
      </c>
      <c r="Q23086">
        <v>-7.14</v>
      </c>
      <c r="R23086">
        <v>0.02</v>
      </c>
      <c r="V23086">
        <v>1</v>
      </c>
      <c r="W23086" t="s">
        <v>2574</v>
      </c>
      <c r="AB23086" t="s">
        <v>248</v>
      </c>
      <c r="AC23086" t="s">
        <v>2651</v>
      </c>
    </row>
    <row r="23087" spans="1:29" x14ac:dyDescent="0.3">
      <c r="A23087">
        <v>30808</v>
      </c>
      <c r="B23087" s="15" t="s">
        <v>2110</v>
      </c>
      <c r="C23087" t="str">
        <f>_xlfn.XLOOKUP($B23087, STANDARDS!$A:$A, STANDARDS!$B:$B,,0,2)</f>
        <v>Alum Shale Fm</v>
      </c>
      <c r="D23087" t="s">
        <v>1067</v>
      </c>
      <c r="F23087">
        <v>55.7154861</v>
      </c>
      <c r="G23087">
        <v>13.978125</v>
      </c>
      <c r="H23087">
        <f t="shared" si="0"/>
        <v>2.7777777777777779E-6</v>
      </c>
      <c r="I23087" t="s">
        <v>592</v>
      </c>
      <c r="J23087">
        <v>503</v>
      </c>
      <c r="K23087">
        <v>6</v>
      </c>
      <c r="L23087" t="s">
        <v>2676</v>
      </c>
      <c r="M23087" t="s">
        <v>598</v>
      </c>
      <c r="P23087" t="s">
        <v>2342</v>
      </c>
      <c r="Q23087">
        <v>-5.28</v>
      </c>
      <c r="R23087">
        <v>0.02</v>
      </c>
      <c r="V23087">
        <v>1</v>
      </c>
      <c r="W23087" t="s">
        <v>2574</v>
      </c>
      <c r="AB23087" t="s">
        <v>248</v>
      </c>
      <c r="AC23087" t="s">
        <v>2651</v>
      </c>
    </row>
    <row r="23088" spans="1:29" x14ac:dyDescent="0.3">
      <c r="A23088">
        <v>30809</v>
      </c>
      <c r="B23088" s="15" t="s">
        <v>2110</v>
      </c>
      <c r="C23088" t="str">
        <f>_xlfn.XLOOKUP($B23088, STANDARDS!$A:$A, STANDARDS!$B:$B,,0,2)</f>
        <v>Alum Shale Fm</v>
      </c>
      <c r="D23088" t="s">
        <v>1067</v>
      </c>
      <c r="F23088">
        <v>55.7154861</v>
      </c>
      <c r="G23088">
        <v>13.978125</v>
      </c>
      <c r="H23088">
        <f t="shared" si="0"/>
        <v>2.7777777777777779E-6</v>
      </c>
      <c r="I23088" t="s">
        <v>592</v>
      </c>
      <c r="J23088">
        <v>503</v>
      </c>
      <c r="K23088">
        <v>6</v>
      </c>
      <c r="L23088" t="s">
        <v>2676</v>
      </c>
      <c r="M23088" t="s">
        <v>598</v>
      </c>
      <c r="P23088" t="s">
        <v>2342</v>
      </c>
      <c r="Q23088">
        <v>-4.3099999999999996</v>
      </c>
      <c r="R23088">
        <v>0.02</v>
      </c>
      <c r="V23088">
        <v>1</v>
      </c>
      <c r="W23088" t="s">
        <v>2574</v>
      </c>
      <c r="AB23088" t="s">
        <v>248</v>
      </c>
      <c r="AC23088" t="s">
        <v>2651</v>
      </c>
    </row>
    <row r="23089" spans="1:29" x14ac:dyDescent="0.3">
      <c r="A23089">
        <v>30810</v>
      </c>
      <c r="B23089" s="15" t="s">
        <v>2110</v>
      </c>
      <c r="C23089" t="str">
        <f>_xlfn.XLOOKUP($B23089, STANDARDS!$A:$A, STANDARDS!$B:$B,,0,2)</f>
        <v>Alum Shale Fm</v>
      </c>
      <c r="D23089" t="s">
        <v>1067</v>
      </c>
      <c r="F23089">
        <v>55.7154861</v>
      </c>
      <c r="G23089">
        <v>13.978125</v>
      </c>
      <c r="H23089">
        <f t="shared" si="0"/>
        <v>2.7777777777777779E-6</v>
      </c>
      <c r="I23089" t="s">
        <v>592</v>
      </c>
      <c r="J23089">
        <v>503</v>
      </c>
      <c r="K23089">
        <v>6</v>
      </c>
      <c r="L23089" t="s">
        <v>2676</v>
      </c>
      <c r="M23089" t="s">
        <v>598</v>
      </c>
      <c r="P23089" t="s">
        <v>2342</v>
      </c>
      <c r="Q23089">
        <v>-1.53</v>
      </c>
      <c r="R23089">
        <v>0.02</v>
      </c>
      <c r="V23089">
        <v>1</v>
      </c>
      <c r="W23089" t="s">
        <v>2574</v>
      </c>
      <c r="AB23089" t="s">
        <v>248</v>
      </c>
      <c r="AC23089" t="s">
        <v>2651</v>
      </c>
    </row>
    <row r="23090" spans="1:29" x14ac:dyDescent="0.3">
      <c r="A23090">
        <v>30811</v>
      </c>
      <c r="B23090" s="15" t="s">
        <v>2110</v>
      </c>
      <c r="C23090" t="str">
        <f>_xlfn.XLOOKUP($B23090, STANDARDS!$A:$A, STANDARDS!$B:$B,,0,2)</f>
        <v>Alum Shale Fm</v>
      </c>
      <c r="D23090" t="s">
        <v>1067</v>
      </c>
      <c r="F23090">
        <v>55.7154861</v>
      </c>
      <c r="G23090">
        <v>13.978125</v>
      </c>
      <c r="H23090">
        <f t="shared" ref="H23090:H23100" si="1">0.01/3600</f>
        <v>2.7777777777777779E-6</v>
      </c>
      <c r="I23090" t="s">
        <v>592</v>
      </c>
      <c r="J23090">
        <v>503</v>
      </c>
      <c r="K23090">
        <v>6</v>
      </c>
      <c r="L23090" t="s">
        <v>2676</v>
      </c>
      <c r="M23090" t="s">
        <v>598</v>
      </c>
      <c r="P23090" t="s">
        <v>2342</v>
      </c>
      <c r="Q23090">
        <v>-3.92</v>
      </c>
      <c r="R23090">
        <v>0.02</v>
      </c>
      <c r="V23090">
        <v>1</v>
      </c>
      <c r="W23090" t="s">
        <v>2574</v>
      </c>
      <c r="AB23090" t="s">
        <v>248</v>
      </c>
      <c r="AC23090" t="s">
        <v>2651</v>
      </c>
    </row>
    <row r="23091" spans="1:29" x14ac:dyDescent="0.3">
      <c r="A23091">
        <v>30812</v>
      </c>
      <c r="B23091" s="15" t="s">
        <v>2110</v>
      </c>
      <c r="C23091" t="str">
        <f>_xlfn.XLOOKUP($B23091, STANDARDS!$A:$A, STANDARDS!$B:$B,,0,2)</f>
        <v>Alum Shale Fm</v>
      </c>
      <c r="D23091" t="s">
        <v>1067</v>
      </c>
      <c r="F23091">
        <v>55.7154861</v>
      </c>
      <c r="G23091">
        <v>13.978125</v>
      </c>
      <c r="H23091">
        <f t="shared" si="1"/>
        <v>2.7777777777777779E-6</v>
      </c>
      <c r="I23091" t="s">
        <v>592</v>
      </c>
      <c r="J23091">
        <v>503</v>
      </c>
      <c r="K23091">
        <v>6</v>
      </c>
      <c r="L23091" t="s">
        <v>2676</v>
      </c>
      <c r="M23091" t="s">
        <v>598</v>
      </c>
      <c r="P23091" t="s">
        <v>2342</v>
      </c>
      <c r="Q23091">
        <v>-5.65</v>
      </c>
      <c r="R23091">
        <v>0.02</v>
      </c>
      <c r="V23091">
        <v>1</v>
      </c>
      <c r="W23091" t="s">
        <v>2574</v>
      </c>
      <c r="AB23091" t="s">
        <v>248</v>
      </c>
      <c r="AC23091" t="s">
        <v>2651</v>
      </c>
    </row>
    <row r="23092" spans="1:29" x14ac:dyDescent="0.3">
      <c r="A23092">
        <v>30813</v>
      </c>
      <c r="B23092" s="15" t="s">
        <v>2110</v>
      </c>
      <c r="C23092" t="str">
        <f>_xlfn.XLOOKUP($B23092, STANDARDS!$A:$A, STANDARDS!$B:$B,,0,2)</f>
        <v>Alum Shale Fm</v>
      </c>
      <c r="D23092" t="s">
        <v>1067</v>
      </c>
      <c r="F23092">
        <v>55.7154861</v>
      </c>
      <c r="G23092">
        <v>13.978125</v>
      </c>
      <c r="H23092">
        <f t="shared" si="1"/>
        <v>2.7777777777777779E-6</v>
      </c>
      <c r="I23092" t="s">
        <v>592</v>
      </c>
      <c r="J23092">
        <v>503</v>
      </c>
      <c r="K23092">
        <v>6</v>
      </c>
      <c r="L23092" t="s">
        <v>2676</v>
      </c>
      <c r="M23092" t="s">
        <v>598</v>
      </c>
      <c r="P23092" t="s">
        <v>2342</v>
      </c>
      <c r="Q23092">
        <v>-2.74</v>
      </c>
      <c r="R23092">
        <v>0.02</v>
      </c>
      <c r="V23092">
        <v>1</v>
      </c>
      <c r="W23092" t="s">
        <v>2574</v>
      </c>
      <c r="AB23092" t="s">
        <v>248</v>
      </c>
      <c r="AC23092" t="s">
        <v>2651</v>
      </c>
    </row>
    <row r="23093" spans="1:29" x14ac:dyDescent="0.3">
      <c r="A23093">
        <v>30814</v>
      </c>
      <c r="B23093" s="15" t="s">
        <v>2110</v>
      </c>
      <c r="C23093" t="str">
        <f>_xlfn.XLOOKUP($B23093, STANDARDS!$A:$A, STANDARDS!$B:$B,,0,2)</f>
        <v>Alum Shale Fm</v>
      </c>
      <c r="D23093" t="s">
        <v>1067</v>
      </c>
      <c r="F23093">
        <v>55.7154861</v>
      </c>
      <c r="G23093">
        <v>13.978125</v>
      </c>
      <c r="H23093">
        <f t="shared" si="1"/>
        <v>2.7777777777777779E-6</v>
      </c>
      <c r="I23093" t="s">
        <v>592</v>
      </c>
      <c r="J23093">
        <v>503</v>
      </c>
      <c r="K23093">
        <v>6</v>
      </c>
      <c r="L23093" t="s">
        <v>2676</v>
      </c>
      <c r="M23093" t="s">
        <v>598</v>
      </c>
      <c r="P23093" t="s">
        <v>2342</v>
      </c>
      <c r="Q23093">
        <v>-0.17</v>
      </c>
      <c r="R23093">
        <v>0.02</v>
      </c>
      <c r="V23093">
        <v>1</v>
      </c>
      <c r="W23093" t="s">
        <v>2574</v>
      </c>
      <c r="AB23093" t="s">
        <v>248</v>
      </c>
      <c r="AC23093" t="s">
        <v>2651</v>
      </c>
    </row>
    <row r="23094" spans="1:29" x14ac:dyDescent="0.3">
      <c r="A23094">
        <v>30815</v>
      </c>
      <c r="B23094" s="15" t="s">
        <v>2110</v>
      </c>
      <c r="C23094" t="str">
        <f>_xlfn.XLOOKUP($B23094, STANDARDS!$A:$A, STANDARDS!$B:$B,,0,2)</f>
        <v>Alum Shale Fm</v>
      </c>
      <c r="D23094" t="s">
        <v>1067</v>
      </c>
      <c r="F23094">
        <v>55.7154861</v>
      </c>
      <c r="G23094">
        <v>13.978125</v>
      </c>
      <c r="H23094">
        <f t="shared" si="1"/>
        <v>2.7777777777777779E-6</v>
      </c>
      <c r="I23094" t="s">
        <v>592</v>
      </c>
      <c r="J23094">
        <v>503</v>
      </c>
      <c r="K23094">
        <v>6</v>
      </c>
      <c r="L23094" t="s">
        <v>2676</v>
      </c>
      <c r="M23094" t="s">
        <v>598</v>
      </c>
      <c r="P23094" t="s">
        <v>2342</v>
      </c>
      <c r="Q23094">
        <v>-5.44</v>
      </c>
      <c r="R23094">
        <v>0.02</v>
      </c>
      <c r="V23094">
        <v>1</v>
      </c>
      <c r="W23094" t="s">
        <v>2574</v>
      </c>
      <c r="AB23094" t="s">
        <v>248</v>
      </c>
      <c r="AC23094" t="s">
        <v>2651</v>
      </c>
    </row>
    <row r="23095" spans="1:29" x14ac:dyDescent="0.3">
      <c r="A23095">
        <v>30816</v>
      </c>
      <c r="B23095" s="15" t="s">
        <v>2110</v>
      </c>
      <c r="C23095" t="str">
        <f>_xlfn.XLOOKUP($B23095, STANDARDS!$A:$A, STANDARDS!$B:$B,,0,2)</f>
        <v>Alum Shale Fm</v>
      </c>
      <c r="D23095" t="s">
        <v>1067</v>
      </c>
      <c r="F23095">
        <v>55.7154861</v>
      </c>
      <c r="G23095">
        <v>13.978125</v>
      </c>
      <c r="H23095">
        <f t="shared" si="1"/>
        <v>2.7777777777777779E-6</v>
      </c>
      <c r="I23095" t="s">
        <v>592</v>
      </c>
      <c r="J23095">
        <v>503</v>
      </c>
      <c r="K23095">
        <v>6</v>
      </c>
      <c r="L23095" t="s">
        <v>2676</v>
      </c>
      <c r="M23095" t="s">
        <v>598</v>
      </c>
      <c r="P23095" t="s">
        <v>2342</v>
      </c>
      <c r="Q23095">
        <v>-16.87</v>
      </c>
      <c r="R23095">
        <v>0.02</v>
      </c>
      <c r="V23095">
        <v>1</v>
      </c>
      <c r="W23095" t="s">
        <v>2574</v>
      </c>
      <c r="AB23095" t="s">
        <v>248</v>
      </c>
      <c r="AC23095" t="s">
        <v>2651</v>
      </c>
    </row>
    <row r="23096" spans="1:29" x14ac:dyDescent="0.3">
      <c r="A23096">
        <v>30817</v>
      </c>
      <c r="B23096" s="15" t="s">
        <v>2110</v>
      </c>
      <c r="C23096" t="str">
        <f>_xlfn.XLOOKUP($B23096, STANDARDS!$A:$A, STANDARDS!$B:$B,,0,2)</f>
        <v>Alum Shale Fm</v>
      </c>
      <c r="D23096" t="s">
        <v>1067</v>
      </c>
      <c r="F23096">
        <v>55.7154861</v>
      </c>
      <c r="G23096">
        <v>13.978125</v>
      </c>
      <c r="H23096">
        <f t="shared" si="1"/>
        <v>2.7777777777777779E-6</v>
      </c>
      <c r="I23096" t="s">
        <v>592</v>
      </c>
      <c r="J23096">
        <v>503</v>
      </c>
      <c r="K23096">
        <v>6</v>
      </c>
      <c r="L23096" t="s">
        <v>2676</v>
      </c>
      <c r="M23096" t="s">
        <v>598</v>
      </c>
      <c r="P23096" t="s">
        <v>2342</v>
      </c>
      <c r="Q23096">
        <v>-1.19</v>
      </c>
      <c r="R23096">
        <v>0.02</v>
      </c>
      <c r="V23096">
        <v>1</v>
      </c>
      <c r="W23096" t="s">
        <v>2574</v>
      </c>
      <c r="AB23096" t="s">
        <v>248</v>
      </c>
      <c r="AC23096" t="s">
        <v>2651</v>
      </c>
    </row>
    <row r="23097" spans="1:29" x14ac:dyDescent="0.3">
      <c r="A23097">
        <v>30818</v>
      </c>
      <c r="B23097" s="15" t="s">
        <v>2110</v>
      </c>
      <c r="C23097" t="str">
        <f>_xlfn.XLOOKUP($B23097, STANDARDS!$A:$A, STANDARDS!$B:$B,,0,2)</f>
        <v>Alum Shale Fm</v>
      </c>
      <c r="D23097" t="s">
        <v>1067</v>
      </c>
      <c r="F23097">
        <v>55.7154861</v>
      </c>
      <c r="G23097">
        <v>13.978125</v>
      </c>
      <c r="H23097">
        <f t="shared" si="1"/>
        <v>2.7777777777777779E-6</v>
      </c>
      <c r="I23097" t="s">
        <v>592</v>
      </c>
      <c r="J23097">
        <v>503</v>
      </c>
      <c r="K23097">
        <v>6</v>
      </c>
      <c r="L23097" t="s">
        <v>2676</v>
      </c>
      <c r="M23097" t="s">
        <v>598</v>
      </c>
      <c r="P23097" t="s">
        <v>2342</v>
      </c>
      <c r="Q23097">
        <v>-1.46</v>
      </c>
      <c r="R23097">
        <v>0.02</v>
      </c>
      <c r="V23097">
        <v>1</v>
      </c>
      <c r="W23097" t="s">
        <v>2574</v>
      </c>
      <c r="AB23097" t="s">
        <v>248</v>
      </c>
      <c r="AC23097" t="s">
        <v>2651</v>
      </c>
    </row>
    <row r="23098" spans="1:29" x14ac:dyDescent="0.3">
      <c r="A23098">
        <v>30819</v>
      </c>
      <c r="B23098" s="15" t="s">
        <v>2110</v>
      </c>
      <c r="C23098" t="str">
        <f>_xlfn.XLOOKUP($B23098, STANDARDS!$A:$A, STANDARDS!$B:$B,,0,2)</f>
        <v>Alum Shale Fm</v>
      </c>
      <c r="D23098" t="s">
        <v>1067</v>
      </c>
      <c r="F23098">
        <v>55.7154861</v>
      </c>
      <c r="G23098">
        <v>13.978125</v>
      </c>
      <c r="H23098">
        <f t="shared" si="1"/>
        <v>2.7777777777777779E-6</v>
      </c>
      <c r="I23098" t="s">
        <v>592</v>
      </c>
      <c r="J23098">
        <v>503</v>
      </c>
      <c r="K23098">
        <v>6</v>
      </c>
      <c r="L23098" t="s">
        <v>2676</v>
      </c>
      <c r="M23098" t="s">
        <v>598</v>
      </c>
      <c r="P23098" t="s">
        <v>2342</v>
      </c>
      <c r="Q23098">
        <v>-11.68</v>
      </c>
      <c r="R23098">
        <v>0.02</v>
      </c>
      <c r="V23098">
        <v>1</v>
      </c>
      <c r="W23098" t="s">
        <v>2574</v>
      </c>
      <c r="AB23098" t="s">
        <v>248</v>
      </c>
      <c r="AC23098" t="s">
        <v>2651</v>
      </c>
    </row>
    <row r="23099" spans="1:29" x14ac:dyDescent="0.3">
      <c r="A23099">
        <v>30820</v>
      </c>
      <c r="B23099" s="15" t="s">
        <v>2110</v>
      </c>
      <c r="C23099" t="str">
        <f>_xlfn.XLOOKUP($B23099, STANDARDS!$A:$A, STANDARDS!$B:$B,,0,2)</f>
        <v>Alum Shale Fm</v>
      </c>
      <c r="D23099" t="s">
        <v>1067</v>
      </c>
      <c r="F23099">
        <v>55.7154861</v>
      </c>
      <c r="G23099">
        <v>13.978125</v>
      </c>
      <c r="H23099">
        <f t="shared" si="1"/>
        <v>2.7777777777777779E-6</v>
      </c>
      <c r="I23099" t="s">
        <v>592</v>
      </c>
      <c r="J23099">
        <v>503</v>
      </c>
      <c r="K23099">
        <v>6</v>
      </c>
      <c r="L23099" t="s">
        <v>2676</v>
      </c>
      <c r="M23099" t="s">
        <v>598</v>
      </c>
      <c r="P23099" t="s">
        <v>2342</v>
      </c>
      <c r="Q23099">
        <v>-11.11</v>
      </c>
      <c r="R23099">
        <v>0.02</v>
      </c>
      <c r="V23099">
        <v>1</v>
      </c>
      <c r="W23099" t="s">
        <v>2574</v>
      </c>
      <c r="AB23099" t="s">
        <v>248</v>
      </c>
      <c r="AC23099" t="s">
        <v>2651</v>
      </c>
    </row>
    <row r="23100" spans="1:29" x14ac:dyDescent="0.3">
      <c r="A23100">
        <v>30821</v>
      </c>
      <c r="B23100" s="15" t="s">
        <v>2110</v>
      </c>
      <c r="C23100" t="str">
        <f>_xlfn.XLOOKUP($B23100, STANDARDS!$A:$A, STANDARDS!$B:$B,,0,2)</f>
        <v>Alum Shale Fm</v>
      </c>
      <c r="D23100" t="s">
        <v>1067</v>
      </c>
      <c r="F23100">
        <v>55.7154861</v>
      </c>
      <c r="G23100">
        <v>13.978125</v>
      </c>
      <c r="H23100">
        <f t="shared" si="1"/>
        <v>2.7777777777777779E-6</v>
      </c>
      <c r="I23100" t="s">
        <v>592</v>
      </c>
      <c r="J23100">
        <v>503</v>
      </c>
      <c r="K23100">
        <v>6</v>
      </c>
      <c r="L23100" t="s">
        <v>2676</v>
      </c>
      <c r="M23100" t="s">
        <v>598</v>
      </c>
      <c r="P23100" t="s">
        <v>2342</v>
      </c>
      <c r="Q23100">
        <v>-4.62</v>
      </c>
      <c r="R23100">
        <v>0.02</v>
      </c>
      <c r="V23100">
        <v>1</v>
      </c>
      <c r="W23100" t="s">
        <v>2574</v>
      </c>
      <c r="AB23100" t="s">
        <v>248</v>
      </c>
      <c r="AC23100" t="s">
        <v>2651</v>
      </c>
    </row>
    <row r="23101" spans="1:29" x14ac:dyDescent="0.3">
      <c r="A23101">
        <v>30863</v>
      </c>
      <c r="B23101" s="15" t="s">
        <v>2111</v>
      </c>
      <c r="C23101" t="str">
        <f>_xlfn.XLOOKUP($B23101, STANDARDS!$A:$A, STANDARDS!$B:$B,,0,2)</f>
        <v>Tal Fm</v>
      </c>
      <c r="D23101" t="s">
        <v>1056</v>
      </c>
      <c r="E23101" t="s">
        <v>2282</v>
      </c>
      <c r="J23101" cm="1">
        <f t="array" ref="J23101:L23101">_xlfn.XLOOKUP($C23101, AGE!$A:$A,AGE!$B:$D,,0,2)</f>
        <v>525</v>
      </c>
      <c r="K23101">
        <v>5.6</v>
      </c>
      <c r="L23101" t="str">
        <v xml:space="preserve">GSA 2018 </v>
      </c>
      <c r="M23101" t="s">
        <v>2502</v>
      </c>
      <c r="O23101" s="35">
        <v>3.1</v>
      </c>
      <c r="P23101" t="s">
        <v>243</v>
      </c>
      <c r="Q23101" s="35">
        <v>-3.6</v>
      </c>
      <c r="R23101" s="35">
        <v>0.15</v>
      </c>
      <c r="S23101" s="35">
        <v>-35.200000000000003</v>
      </c>
      <c r="T23101" s="35">
        <v>0.15</v>
      </c>
      <c r="U23101" t="s">
        <v>2479</v>
      </c>
      <c r="V23101">
        <v>1</v>
      </c>
      <c r="W23101" t="s">
        <v>2575</v>
      </c>
    </row>
    <row r="23102" spans="1:29" x14ac:dyDescent="0.3">
      <c r="A23102">
        <v>30864</v>
      </c>
      <c r="B23102" s="15" t="s">
        <v>2111</v>
      </c>
      <c r="C23102" t="str">
        <f>_xlfn.XLOOKUP($B23102, STANDARDS!$A:$A, STANDARDS!$B:$B,,0,2)</f>
        <v>Tal Fm</v>
      </c>
      <c r="D23102" t="s">
        <v>1056</v>
      </c>
      <c r="E23102" t="s">
        <v>2282</v>
      </c>
      <c r="J23102" cm="1">
        <f t="array" ref="J23102:L23102">_xlfn.XLOOKUP($C23102, AGE!$A:$A,AGE!$B:$D,,0,2)</f>
        <v>525</v>
      </c>
      <c r="K23102">
        <v>5.6</v>
      </c>
      <c r="L23102" t="str">
        <v xml:space="preserve">GSA 2018 </v>
      </c>
      <c r="M23102" t="s">
        <v>2502</v>
      </c>
      <c r="O23102" s="35">
        <v>1.4</v>
      </c>
      <c r="P23102" t="s">
        <v>243</v>
      </c>
      <c r="Q23102" s="35">
        <v>-4.5</v>
      </c>
      <c r="R23102" s="35">
        <v>0.15</v>
      </c>
      <c r="S23102" s="35">
        <v>-28.2</v>
      </c>
      <c r="T23102" s="35">
        <v>0.15</v>
      </c>
      <c r="U23102" t="s">
        <v>2479</v>
      </c>
      <c r="V23102">
        <v>1</v>
      </c>
      <c r="W23102" t="s">
        <v>2575</v>
      </c>
    </row>
    <row r="23103" spans="1:29" x14ac:dyDescent="0.3">
      <c r="A23103">
        <v>30865</v>
      </c>
      <c r="B23103" s="15" t="s">
        <v>2111</v>
      </c>
      <c r="C23103" t="str">
        <f>_xlfn.XLOOKUP($B23103, STANDARDS!$A:$A, STANDARDS!$B:$B,,0,2)</f>
        <v>Tal Fm</v>
      </c>
      <c r="D23103" t="s">
        <v>1056</v>
      </c>
      <c r="E23103" t="s">
        <v>2282</v>
      </c>
      <c r="J23103" cm="1">
        <f t="array" ref="J23103:L23103">_xlfn.XLOOKUP($C23103, AGE!$A:$A,AGE!$B:$D,,0,2)</f>
        <v>525</v>
      </c>
      <c r="K23103">
        <v>5.6</v>
      </c>
      <c r="L23103" t="str">
        <v xml:space="preserve">GSA 2018 </v>
      </c>
      <c r="M23103" t="s">
        <v>2502</v>
      </c>
      <c r="O23103" s="35">
        <v>2.1</v>
      </c>
      <c r="P23103" t="s">
        <v>243</v>
      </c>
      <c r="Q23103" s="35">
        <v>-5.4</v>
      </c>
      <c r="R23103" s="35">
        <v>0.15</v>
      </c>
      <c r="S23103" s="35">
        <v>-32.299999999999997</v>
      </c>
      <c r="T23103" s="35">
        <v>0.15</v>
      </c>
      <c r="U23103" t="s">
        <v>2479</v>
      </c>
      <c r="V23103">
        <v>1</v>
      </c>
      <c r="W23103" t="s">
        <v>2575</v>
      </c>
    </row>
    <row r="23104" spans="1:29" x14ac:dyDescent="0.3">
      <c r="A23104">
        <v>30866</v>
      </c>
      <c r="B23104" s="15" t="s">
        <v>2111</v>
      </c>
      <c r="C23104" t="str">
        <f>_xlfn.XLOOKUP($B23104, STANDARDS!$A:$A, STANDARDS!$B:$B,,0,2)</f>
        <v>Tal Fm</v>
      </c>
      <c r="D23104" t="s">
        <v>1056</v>
      </c>
      <c r="E23104" t="s">
        <v>2282</v>
      </c>
      <c r="J23104" cm="1">
        <f t="array" ref="J23104:L23104">_xlfn.XLOOKUP($C23104, AGE!$A:$A,AGE!$B:$D,,0,2)</f>
        <v>525</v>
      </c>
      <c r="K23104">
        <v>5.6</v>
      </c>
      <c r="L23104" t="str">
        <v xml:space="preserve">GSA 2018 </v>
      </c>
      <c r="M23104" t="s">
        <v>2502</v>
      </c>
      <c r="O23104" s="35">
        <v>0.8</v>
      </c>
      <c r="P23104" t="s">
        <v>243</v>
      </c>
      <c r="Q23104" s="35">
        <v>-7.1</v>
      </c>
      <c r="R23104" s="35">
        <v>0.15</v>
      </c>
      <c r="S23104" s="35">
        <v>-33.299999999999997</v>
      </c>
      <c r="T23104" s="35">
        <v>0.15</v>
      </c>
      <c r="U23104" t="s">
        <v>2479</v>
      </c>
      <c r="V23104">
        <v>1</v>
      </c>
      <c r="W23104" t="s">
        <v>2575</v>
      </c>
    </row>
    <row r="23105" spans="1:23" x14ac:dyDescent="0.3">
      <c r="A23105">
        <v>30867</v>
      </c>
      <c r="B23105" s="15" t="s">
        <v>2111</v>
      </c>
      <c r="C23105" t="str">
        <f>_xlfn.XLOOKUP($B23105, STANDARDS!$A:$A, STANDARDS!$B:$B,,0,2)</f>
        <v>Tal Fm</v>
      </c>
      <c r="D23105" t="s">
        <v>1056</v>
      </c>
      <c r="E23105" t="s">
        <v>2282</v>
      </c>
      <c r="J23105" cm="1">
        <f t="array" ref="J23105:L23105">_xlfn.XLOOKUP($C23105, AGE!$A:$A,AGE!$B:$D,,0,2)</f>
        <v>525</v>
      </c>
      <c r="K23105">
        <v>5.6</v>
      </c>
      <c r="L23105" t="str">
        <v xml:space="preserve">GSA 2018 </v>
      </c>
      <c r="M23105" t="s">
        <v>2502</v>
      </c>
      <c r="O23105" s="35">
        <v>1.7</v>
      </c>
      <c r="P23105" t="s">
        <v>243</v>
      </c>
      <c r="Q23105" s="35">
        <v>-7.4</v>
      </c>
      <c r="R23105" s="35">
        <v>0.15</v>
      </c>
      <c r="S23105" s="35">
        <v>-28.9</v>
      </c>
      <c r="T23105" s="35">
        <v>0.15</v>
      </c>
      <c r="U23105" t="s">
        <v>2479</v>
      </c>
      <c r="V23105">
        <v>1</v>
      </c>
      <c r="W23105" t="s">
        <v>2575</v>
      </c>
    </row>
    <row r="23106" spans="1:23" x14ac:dyDescent="0.3">
      <c r="A23106">
        <v>30868</v>
      </c>
      <c r="B23106" s="15" t="s">
        <v>2111</v>
      </c>
      <c r="C23106" t="str">
        <f>_xlfn.XLOOKUP($B23106, STANDARDS!$A:$A, STANDARDS!$B:$B,,0,2)</f>
        <v>Tal Fm</v>
      </c>
      <c r="D23106" t="s">
        <v>1056</v>
      </c>
      <c r="E23106" t="s">
        <v>2282</v>
      </c>
      <c r="J23106" cm="1">
        <f t="array" ref="J23106:L23106">_xlfn.XLOOKUP($C23106, AGE!$A:$A,AGE!$B:$D,,0,2)</f>
        <v>525</v>
      </c>
      <c r="K23106">
        <v>5.6</v>
      </c>
      <c r="L23106" t="str">
        <v xml:space="preserve">GSA 2018 </v>
      </c>
      <c r="M23106" t="s">
        <v>2502</v>
      </c>
      <c r="O23106" s="35">
        <v>1.6</v>
      </c>
      <c r="P23106" t="s">
        <v>243</v>
      </c>
      <c r="Q23106" s="35">
        <v>-8</v>
      </c>
      <c r="R23106" s="35">
        <v>0.15</v>
      </c>
      <c r="S23106" s="35">
        <v>-28.2</v>
      </c>
      <c r="T23106" s="35">
        <v>0.15</v>
      </c>
      <c r="U23106" t="s">
        <v>2479</v>
      </c>
      <c r="V23106">
        <v>1</v>
      </c>
      <c r="W23106" t="s">
        <v>2575</v>
      </c>
    </row>
    <row r="23107" spans="1:23" x14ac:dyDescent="0.3">
      <c r="A23107">
        <v>30869</v>
      </c>
      <c r="B23107" s="15" t="s">
        <v>2111</v>
      </c>
      <c r="C23107" t="str">
        <f>_xlfn.XLOOKUP($B23107, STANDARDS!$A:$A, STANDARDS!$B:$B,,0,2)</f>
        <v>Tal Fm</v>
      </c>
      <c r="D23107" t="s">
        <v>1056</v>
      </c>
      <c r="E23107" t="s">
        <v>2282</v>
      </c>
      <c r="J23107" cm="1">
        <f t="array" ref="J23107:L23107">_xlfn.XLOOKUP($C23107, AGE!$A:$A,AGE!$B:$D,,0,2)</f>
        <v>525</v>
      </c>
      <c r="K23107">
        <v>5.6</v>
      </c>
      <c r="L23107" t="str">
        <v xml:space="preserve">GSA 2018 </v>
      </c>
      <c r="M23107" t="s">
        <v>2502</v>
      </c>
      <c r="O23107" s="35">
        <v>0</v>
      </c>
      <c r="P23107" t="s">
        <v>243</v>
      </c>
      <c r="Q23107" s="35">
        <v>-7.4</v>
      </c>
      <c r="R23107" s="35">
        <v>0.15</v>
      </c>
      <c r="S23107" s="35">
        <v>-32.6</v>
      </c>
      <c r="T23107" s="35">
        <v>0.15</v>
      </c>
      <c r="U23107" t="s">
        <v>2479</v>
      </c>
      <c r="V23107">
        <v>1</v>
      </c>
      <c r="W23107" t="s">
        <v>2575</v>
      </c>
    </row>
    <row r="23108" spans="1:23" x14ac:dyDescent="0.3">
      <c r="A23108">
        <v>30870</v>
      </c>
      <c r="B23108" s="15" t="s">
        <v>2111</v>
      </c>
      <c r="C23108" t="str">
        <f>_xlfn.XLOOKUP($B23108, STANDARDS!$A:$A, STANDARDS!$B:$B,,0,2)</f>
        <v>Tal Fm</v>
      </c>
      <c r="D23108" t="s">
        <v>1056</v>
      </c>
      <c r="E23108" t="s">
        <v>2282</v>
      </c>
      <c r="J23108" cm="1">
        <f t="array" ref="J23108:L23108">_xlfn.XLOOKUP($C23108, AGE!$A:$A,AGE!$B:$D,,0,2)</f>
        <v>525</v>
      </c>
      <c r="K23108">
        <v>5.6</v>
      </c>
      <c r="L23108" t="str">
        <v xml:space="preserve">GSA 2018 </v>
      </c>
      <c r="M23108" t="s">
        <v>2502</v>
      </c>
      <c r="O23108" s="35">
        <v>1.6</v>
      </c>
      <c r="P23108" t="s">
        <v>243</v>
      </c>
      <c r="Q23108" s="35">
        <v>-6.4</v>
      </c>
      <c r="R23108" s="35">
        <v>0.15</v>
      </c>
      <c r="S23108" s="35">
        <v>-31.3</v>
      </c>
      <c r="T23108" s="35">
        <v>0.15</v>
      </c>
      <c r="U23108" t="s">
        <v>2479</v>
      </c>
      <c r="V23108">
        <v>1</v>
      </c>
      <c r="W23108" t="s">
        <v>2575</v>
      </c>
    </row>
    <row r="23109" spans="1:23" x14ac:dyDescent="0.3">
      <c r="A23109">
        <v>30871</v>
      </c>
      <c r="B23109" s="15" t="s">
        <v>2111</v>
      </c>
      <c r="C23109" t="str">
        <f>_xlfn.XLOOKUP($B23109, STANDARDS!$A:$A, STANDARDS!$B:$B,,0,2)</f>
        <v>Tal Fm</v>
      </c>
      <c r="D23109" t="s">
        <v>1056</v>
      </c>
      <c r="E23109" t="s">
        <v>2282</v>
      </c>
      <c r="J23109" cm="1">
        <f t="array" ref="J23109:L23109">_xlfn.XLOOKUP($C23109, AGE!$A:$A,AGE!$B:$D,,0,2)</f>
        <v>525</v>
      </c>
      <c r="K23109">
        <v>5.6</v>
      </c>
      <c r="L23109" t="str">
        <v xml:space="preserve">GSA 2018 </v>
      </c>
      <c r="M23109" t="s">
        <v>2502</v>
      </c>
      <c r="O23109" s="35">
        <v>3.5</v>
      </c>
      <c r="P23109" t="s">
        <v>243</v>
      </c>
      <c r="Q23109" s="35">
        <v>-6</v>
      </c>
      <c r="R23109" s="35">
        <v>0.15</v>
      </c>
      <c r="S23109" s="35">
        <v>-30.2</v>
      </c>
      <c r="T23109" s="35">
        <v>0.15</v>
      </c>
      <c r="U23109" t="s">
        <v>2479</v>
      </c>
      <c r="V23109">
        <v>1</v>
      </c>
      <c r="W23109" t="s">
        <v>2575</v>
      </c>
    </row>
    <row r="23110" spans="1:23" x14ac:dyDescent="0.3">
      <c r="A23110">
        <v>30872</v>
      </c>
      <c r="B23110" s="15" t="s">
        <v>2111</v>
      </c>
      <c r="C23110" t="str">
        <f>_xlfn.XLOOKUP($B23110, STANDARDS!$A:$A, STANDARDS!$B:$B,,0,2)</f>
        <v>Tal Fm</v>
      </c>
      <c r="D23110" t="s">
        <v>1056</v>
      </c>
      <c r="E23110" t="s">
        <v>2282</v>
      </c>
      <c r="J23110" cm="1">
        <f t="array" ref="J23110:L23110">_xlfn.XLOOKUP($C23110, AGE!$A:$A,AGE!$B:$D,,0,2)</f>
        <v>525</v>
      </c>
      <c r="K23110">
        <v>5.6</v>
      </c>
      <c r="L23110" t="str">
        <v xml:space="preserve">GSA 2018 </v>
      </c>
      <c r="M23110" t="s">
        <v>2502</v>
      </c>
      <c r="O23110" s="35">
        <v>3.1</v>
      </c>
      <c r="P23110" t="s">
        <v>243</v>
      </c>
      <c r="Q23110" s="35">
        <v>-7.1</v>
      </c>
      <c r="R23110" s="35">
        <v>0.15</v>
      </c>
      <c r="S23110" s="35">
        <v>-31.8</v>
      </c>
      <c r="T23110" s="35">
        <v>0.15</v>
      </c>
      <c r="U23110" t="s">
        <v>2479</v>
      </c>
      <c r="V23110">
        <v>1</v>
      </c>
      <c r="W23110" t="s">
        <v>2575</v>
      </c>
    </row>
    <row r="23111" spans="1:23" x14ac:dyDescent="0.3">
      <c r="A23111">
        <v>30873</v>
      </c>
      <c r="B23111" s="15" t="s">
        <v>2111</v>
      </c>
      <c r="C23111" t="str">
        <f>_xlfn.XLOOKUP($B23111, STANDARDS!$A:$A, STANDARDS!$B:$B,,0,2)</f>
        <v>Tal Fm</v>
      </c>
      <c r="D23111" t="s">
        <v>1056</v>
      </c>
      <c r="E23111" t="s">
        <v>2282</v>
      </c>
      <c r="J23111" cm="1">
        <f t="array" ref="J23111:L23111">_xlfn.XLOOKUP($C23111, AGE!$A:$A,AGE!$B:$D,,0,2)</f>
        <v>525</v>
      </c>
      <c r="K23111">
        <v>5.6</v>
      </c>
      <c r="L23111" t="str">
        <v xml:space="preserve">GSA 2018 </v>
      </c>
      <c r="M23111" t="s">
        <v>2502</v>
      </c>
      <c r="O23111" s="35">
        <v>1.9</v>
      </c>
      <c r="P23111" t="s">
        <v>243</v>
      </c>
      <c r="Q23111" s="35">
        <v>-7.7</v>
      </c>
      <c r="R23111" s="35">
        <v>0.15</v>
      </c>
      <c r="S23111" s="35">
        <v>-28.6</v>
      </c>
      <c r="T23111" s="35">
        <v>0.15</v>
      </c>
      <c r="U23111" t="s">
        <v>2479</v>
      </c>
      <c r="V23111">
        <v>1</v>
      </c>
      <c r="W23111" t="s">
        <v>2575</v>
      </c>
    </row>
    <row r="23112" spans="1:23" x14ac:dyDescent="0.3">
      <c r="A23112">
        <v>30874</v>
      </c>
      <c r="B23112" s="15" t="s">
        <v>2111</v>
      </c>
      <c r="C23112" t="str">
        <f>_xlfn.XLOOKUP($B23112, STANDARDS!$A:$A, STANDARDS!$B:$B,,0,2)</f>
        <v>Tal Fm</v>
      </c>
      <c r="D23112" t="s">
        <v>1056</v>
      </c>
      <c r="E23112" t="s">
        <v>2282</v>
      </c>
      <c r="J23112" cm="1">
        <f t="array" ref="J23112:L23112">_xlfn.XLOOKUP($C23112, AGE!$A:$A,AGE!$B:$D,,0,2)</f>
        <v>525</v>
      </c>
      <c r="K23112">
        <v>5.6</v>
      </c>
      <c r="L23112" t="str">
        <v xml:space="preserve">GSA 2018 </v>
      </c>
      <c r="M23112" t="s">
        <v>2502</v>
      </c>
      <c r="O23112" s="35">
        <v>3.8</v>
      </c>
      <c r="P23112" t="s">
        <v>243</v>
      </c>
      <c r="Q23112" s="35">
        <v>-5.6</v>
      </c>
      <c r="R23112" s="35">
        <v>0.15</v>
      </c>
      <c r="S23112" s="35">
        <v>-33</v>
      </c>
      <c r="T23112" s="35">
        <v>0.15</v>
      </c>
      <c r="U23112" t="s">
        <v>2479</v>
      </c>
      <c r="V23112">
        <v>1</v>
      </c>
      <c r="W23112" t="s">
        <v>2575</v>
      </c>
    </row>
    <row r="23113" spans="1:23" x14ac:dyDescent="0.3">
      <c r="A23113">
        <v>30875</v>
      </c>
      <c r="B23113" s="15" t="s">
        <v>2111</v>
      </c>
      <c r="C23113" t="str">
        <f>_xlfn.XLOOKUP($B23113, STANDARDS!$A:$A, STANDARDS!$B:$B,,0,2)</f>
        <v>Tal Fm</v>
      </c>
      <c r="D23113" t="s">
        <v>1056</v>
      </c>
      <c r="E23113" t="s">
        <v>2282</v>
      </c>
      <c r="J23113" cm="1">
        <f t="array" ref="J23113:L23113">_xlfn.XLOOKUP($C23113, AGE!$A:$A,AGE!$B:$D,,0,2)</f>
        <v>525</v>
      </c>
      <c r="K23113">
        <v>5.6</v>
      </c>
      <c r="L23113" t="str">
        <v xml:space="preserve">GSA 2018 </v>
      </c>
      <c r="M23113" t="s">
        <v>2502</v>
      </c>
      <c r="O23113" s="35">
        <v>0.6</v>
      </c>
      <c r="P23113" t="s">
        <v>243</v>
      </c>
      <c r="Q23113" s="35">
        <v>-3.8</v>
      </c>
      <c r="R23113" s="35">
        <v>0.15</v>
      </c>
      <c r="S23113" s="35">
        <v>-32</v>
      </c>
      <c r="T23113" s="35">
        <v>0.15</v>
      </c>
      <c r="U23113" t="s">
        <v>2479</v>
      </c>
      <c r="V23113">
        <v>1</v>
      </c>
      <c r="W23113" t="s">
        <v>2575</v>
      </c>
    </row>
    <row r="23114" spans="1:23" x14ac:dyDescent="0.3">
      <c r="A23114">
        <v>30876</v>
      </c>
      <c r="B23114" s="15" t="s">
        <v>2111</v>
      </c>
      <c r="C23114" t="str">
        <f>_xlfn.XLOOKUP($B23114, STANDARDS!$A:$A, STANDARDS!$B:$B,,0,2)</f>
        <v>Tal Fm</v>
      </c>
      <c r="D23114" t="s">
        <v>1056</v>
      </c>
      <c r="E23114" t="s">
        <v>2282</v>
      </c>
      <c r="J23114" cm="1">
        <f t="array" ref="J23114:L23114">_xlfn.XLOOKUP($C23114, AGE!$A:$A,AGE!$B:$D,,0,2)</f>
        <v>525</v>
      </c>
      <c r="K23114">
        <v>5.6</v>
      </c>
      <c r="L23114" t="str">
        <v xml:space="preserve">GSA 2018 </v>
      </c>
      <c r="M23114" t="s">
        <v>2502</v>
      </c>
      <c r="O23114" s="35">
        <v>4.9000000000000004</v>
      </c>
      <c r="P23114" t="s">
        <v>243</v>
      </c>
      <c r="Q23114" s="35">
        <v>-4.5</v>
      </c>
      <c r="R23114" s="35">
        <v>0.15</v>
      </c>
      <c r="S23114" s="35">
        <v>-32.1</v>
      </c>
      <c r="T23114" s="35">
        <v>0.15</v>
      </c>
      <c r="U23114" t="s">
        <v>2479</v>
      </c>
      <c r="V23114">
        <v>1</v>
      </c>
      <c r="W23114" t="s">
        <v>2575</v>
      </c>
    </row>
    <row r="23115" spans="1:23" x14ac:dyDescent="0.3">
      <c r="A23115">
        <v>30877</v>
      </c>
      <c r="B23115" s="15" t="s">
        <v>2111</v>
      </c>
      <c r="C23115" t="str">
        <f>_xlfn.XLOOKUP($B23115, STANDARDS!$A:$A, STANDARDS!$B:$B,,0,2)</f>
        <v>Tal Fm</v>
      </c>
      <c r="D23115" t="s">
        <v>1056</v>
      </c>
      <c r="E23115" t="s">
        <v>2282</v>
      </c>
      <c r="J23115" cm="1">
        <f t="array" ref="J23115:L23115">_xlfn.XLOOKUP($C23115, AGE!$A:$A,AGE!$B:$D,,0,2)</f>
        <v>525</v>
      </c>
      <c r="K23115">
        <v>5.6</v>
      </c>
      <c r="L23115" t="str">
        <v xml:space="preserve">GSA 2018 </v>
      </c>
      <c r="M23115" t="s">
        <v>2502</v>
      </c>
      <c r="O23115" s="35">
        <v>3.7</v>
      </c>
      <c r="P23115" t="s">
        <v>243</v>
      </c>
      <c r="Q23115" s="35">
        <v>-4.3</v>
      </c>
      <c r="R23115" s="35">
        <v>0.15</v>
      </c>
      <c r="S23115" s="35">
        <v>-32.200000000000003</v>
      </c>
      <c r="T23115" s="35">
        <v>0.15</v>
      </c>
      <c r="U23115" t="s">
        <v>2479</v>
      </c>
      <c r="V23115">
        <v>1</v>
      </c>
      <c r="W23115" t="s">
        <v>2575</v>
      </c>
    </row>
    <row r="23116" spans="1:23" x14ac:dyDescent="0.3">
      <c r="A23116">
        <v>30878</v>
      </c>
      <c r="B23116" s="15" t="s">
        <v>2111</v>
      </c>
      <c r="C23116" t="str">
        <f>_xlfn.XLOOKUP($B23116, STANDARDS!$A:$A, STANDARDS!$B:$B,,0,2)</f>
        <v>Tal Fm</v>
      </c>
      <c r="D23116" t="s">
        <v>1056</v>
      </c>
      <c r="E23116" t="s">
        <v>2282</v>
      </c>
      <c r="J23116" cm="1">
        <f t="array" ref="J23116:L23116">_xlfn.XLOOKUP($C23116, AGE!$A:$A,AGE!$B:$D,,0,2)</f>
        <v>525</v>
      </c>
      <c r="K23116">
        <v>5.6</v>
      </c>
      <c r="L23116" t="str">
        <v xml:space="preserve">GSA 2018 </v>
      </c>
      <c r="M23116" t="s">
        <v>2502</v>
      </c>
      <c r="O23116" s="35">
        <v>0.2</v>
      </c>
      <c r="P23116" t="s">
        <v>243</v>
      </c>
      <c r="Q23116" s="35">
        <v>-8.4</v>
      </c>
      <c r="R23116" s="35">
        <v>0.15</v>
      </c>
      <c r="S23116" s="35">
        <v>-33</v>
      </c>
      <c r="T23116" s="35">
        <v>0.15</v>
      </c>
      <c r="U23116" t="s">
        <v>2479</v>
      </c>
      <c r="V23116">
        <v>1</v>
      </c>
      <c r="W23116" t="s">
        <v>2575</v>
      </c>
    </row>
    <row r="23117" spans="1:23" x14ac:dyDescent="0.3">
      <c r="A23117">
        <v>30879</v>
      </c>
      <c r="B23117" s="15" t="s">
        <v>2111</v>
      </c>
      <c r="C23117" t="str">
        <f>_xlfn.XLOOKUP($B23117, STANDARDS!$A:$A, STANDARDS!$B:$B,,0,2)</f>
        <v>Tal Fm</v>
      </c>
      <c r="D23117" t="s">
        <v>1056</v>
      </c>
      <c r="E23117" t="s">
        <v>2282</v>
      </c>
      <c r="J23117" cm="1">
        <f t="array" ref="J23117:L23117">_xlfn.XLOOKUP($C23117, AGE!$A:$A,AGE!$B:$D,,0,2)</f>
        <v>525</v>
      </c>
      <c r="K23117">
        <v>5.6</v>
      </c>
      <c r="L23117" t="str">
        <v xml:space="preserve">GSA 2018 </v>
      </c>
      <c r="M23117" t="s">
        <v>2502</v>
      </c>
      <c r="O23117" s="35">
        <v>0.6</v>
      </c>
      <c r="P23117" t="s">
        <v>243</v>
      </c>
      <c r="Q23117" s="35">
        <v>-7.2</v>
      </c>
      <c r="R23117" s="35">
        <v>0.15</v>
      </c>
      <c r="S23117" s="35">
        <v>-32.4</v>
      </c>
      <c r="T23117" s="35">
        <v>0.15</v>
      </c>
      <c r="U23117" t="s">
        <v>2479</v>
      </c>
      <c r="V23117">
        <v>1</v>
      </c>
      <c r="W23117" t="s">
        <v>2575</v>
      </c>
    </row>
    <row r="23118" spans="1:23" x14ac:dyDescent="0.3">
      <c r="A23118">
        <v>30880</v>
      </c>
      <c r="B23118" s="15" t="s">
        <v>2111</v>
      </c>
      <c r="C23118" t="str">
        <f>_xlfn.XLOOKUP($B23118, STANDARDS!$A:$A, STANDARDS!$B:$B,,0,2)</f>
        <v>Tal Fm</v>
      </c>
      <c r="D23118" t="s">
        <v>1056</v>
      </c>
      <c r="E23118" t="s">
        <v>2282</v>
      </c>
      <c r="J23118" cm="1">
        <f t="array" ref="J23118:L23118">_xlfn.XLOOKUP($C23118, AGE!$A:$A,AGE!$B:$D,,0,2)</f>
        <v>525</v>
      </c>
      <c r="K23118">
        <v>5.6</v>
      </c>
      <c r="L23118" t="str">
        <v xml:space="preserve">GSA 2018 </v>
      </c>
      <c r="M23118" t="s">
        <v>2502</v>
      </c>
      <c r="O23118" s="35">
        <v>2.2999999999999998</v>
      </c>
      <c r="P23118" t="s">
        <v>243</v>
      </c>
      <c r="Q23118" s="35">
        <v>-4.4000000000000004</v>
      </c>
      <c r="R23118" s="35">
        <v>0.15</v>
      </c>
      <c r="S23118" s="35">
        <v>-31.2</v>
      </c>
      <c r="T23118" s="35">
        <v>0.15</v>
      </c>
      <c r="U23118" t="s">
        <v>2479</v>
      </c>
      <c r="V23118">
        <v>1</v>
      </c>
      <c r="W23118" t="s">
        <v>2575</v>
      </c>
    </row>
    <row r="23119" spans="1:23" x14ac:dyDescent="0.3">
      <c r="A23119">
        <v>30881</v>
      </c>
      <c r="B23119" s="15" t="s">
        <v>2111</v>
      </c>
      <c r="C23119" t="str">
        <f>_xlfn.XLOOKUP($B23119, STANDARDS!$A:$A, STANDARDS!$B:$B,,0,2)</f>
        <v>Tal Fm</v>
      </c>
      <c r="D23119" t="s">
        <v>1056</v>
      </c>
      <c r="E23119" t="s">
        <v>2282</v>
      </c>
      <c r="J23119" cm="1">
        <f t="array" ref="J23119:L23119">_xlfn.XLOOKUP($C23119, AGE!$A:$A,AGE!$B:$D,,0,2)</f>
        <v>525</v>
      </c>
      <c r="K23119">
        <v>5.6</v>
      </c>
      <c r="L23119" t="str">
        <v xml:space="preserve">GSA 2018 </v>
      </c>
      <c r="M23119" t="s">
        <v>2502</v>
      </c>
      <c r="O23119" s="35">
        <v>3.6</v>
      </c>
      <c r="P23119" t="s">
        <v>243</v>
      </c>
      <c r="Q23119" s="35">
        <v>-3.1</v>
      </c>
      <c r="R23119" s="35">
        <v>0.15</v>
      </c>
      <c r="S23119" s="35">
        <v>-32</v>
      </c>
      <c r="T23119" s="35">
        <v>0.15</v>
      </c>
      <c r="U23119" t="s">
        <v>2479</v>
      </c>
      <c r="V23119">
        <v>1</v>
      </c>
      <c r="W23119" t="s">
        <v>2575</v>
      </c>
    </row>
    <row r="23120" spans="1:23" x14ac:dyDescent="0.3">
      <c r="A23120">
        <v>30882</v>
      </c>
      <c r="B23120" s="15" t="s">
        <v>2111</v>
      </c>
      <c r="C23120" t="str">
        <f>_xlfn.XLOOKUP($B23120, STANDARDS!$A:$A, STANDARDS!$B:$B,,0,2)</f>
        <v>Tal Fm</v>
      </c>
      <c r="D23120" t="s">
        <v>1056</v>
      </c>
      <c r="E23120" t="s">
        <v>2282</v>
      </c>
      <c r="J23120" cm="1">
        <f t="array" ref="J23120:L23120">_xlfn.XLOOKUP($C23120, AGE!$A:$A,AGE!$B:$D,,0,2)</f>
        <v>525</v>
      </c>
      <c r="K23120">
        <v>5.6</v>
      </c>
      <c r="L23120" t="str">
        <v xml:space="preserve">GSA 2018 </v>
      </c>
      <c r="M23120" t="s">
        <v>2502</v>
      </c>
      <c r="O23120" s="35">
        <v>4.7</v>
      </c>
      <c r="P23120" t="s">
        <v>243</v>
      </c>
      <c r="Q23120" s="35">
        <v>-4.5</v>
      </c>
      <c r="R23120" s="35">
        <v>0.15</v>
      </c>
      <c r="S23120" s="35">
        <v>-32.200000000000003</v>
      </c>
      <c r="T23120" s="35">
        <v>0.15</v>
      </c>
      <c r="U23120" t="s">
        <v>2479</v>
      </c>
      <c r="V23120">
        <v>1</v>
      </c>
      <c r="W23120" t="s">
        <v>2575</v>
      </c>
    </row>
    <row r="23121" spans="1:23" x14ac:dyDescent="0.3">
      <c r="A23121">
        <v>30883</v>
      </c>
      <c r="B23121" s="15" t="s">
        <v>2111</v>
      </c>
      <c r="C23121" t="str">
        <f>_xlfn.XLOOKUP($B23121, STANDARDS!$A:$A, STANDARDS!$B:$B,,0,2)</f>
        <v>Tal Fm</v>
      </c>
      <c r="D23121" t="s">
        <v>1056</v>
      </c>
      <c r="E23121" t="s">
        <v>2282</v>
      </c>
      <c r="J23121" cm="1">
        <f t="array" ref="J23121:L23121">_xlfn.XLOOKUP($C23121, AGE!$A:$A,AGE!$B:$D,,0,2)</f>
        <v>525</v>
      </c>
      <c r="K23121">
        <v>5.6</v>
      </c>
      <c r="L23121" t="str">
        <v xml:space="preserve">GSA 2018 </v>
      </c>
      <c r="M23121" t="s">
        <v>2502</v>
      </c>
      <c r="O23121" s="35">
        <v>0.9</v>
      </c>
      <c r="P23121" t="s">
        <v>243</v>
      </c>
      <c r="Q23121" s="35">
        <v>-6.3</v>
      </c>
      <c r="R23121" s="35">
        <v>0.15</v>
      </c>
      <c r="S23121" s="35">
        <v>-32.799999999999997</v>
      </c>
      <c r="T23121" s="35">
        <v>0.15</v>
      </c>
      <c r="U23121" t="s">
        <v>2479</v>
      </c>
      <c r="V23121">
        <v>1</v>
      </c>
      <c r="W23121" t="s">
        <v>2575</v>
      </c>
    </row>
    <row r="23122" spans="1:23" x14ac:dyDescent="0.3">
      <c r="A23122">
        <v>30884</v>
      </c>
      <c r="B23122" s="15" t="s">
        <v>2111</v>
      </c>
      <c r="C23122" t="str">
        <f>_xlfn.XLOOKUP($B23122, STANDARDS!$A:$A, STANDARDS!$B:$B,,0,2)</f>
        <v>Tal Fm</v>
      </c>
      <c r="D23122" t="s">
        <v>1056</v>
      </c>
      <c r="E23122" t="s">
        <v>2282</v>
      </c>
      <c r="J23122" cm="1">
        <f t="array" ref="J23122:L23122">_xlfn.XLOOKUP($C23122, AGE!$A:$A,AGE!$B:$D,,0,2)</f>
        <v>525</v>
      </c>
      <c r="K23122">
        <v>5.6</v>
      </c>
      <c r="L23122" t="str">
        <v xml:space="preserve">GSA 2018 </v>
      </c>
      <c r="M23122" t="s">
        <v>2502</v>
      </c>
      <c r="O23122" s="35">
        <v>1.1000000000000001</v>
      </c>
      <c r="P23122" t="s">
        <v>243</v>
      </c>
      <c r="Q23122" s="35">
        <v>-11.4</v>
      </c>
      <c r="R23122" s="35">
        <v>0.15</v>
      </c>
      <c r="S23122" s="35">
        <v>-33</v>
      </c>
      <c r="T23122" s="35">
        <v>0.15</v>
      </c>
      <c r="U23122" t="s">
        <v>2479</v>
      </c>
      <c r="V23122">
        <v>1</v>
      </c>
      <c r="W23122" t="s">
        <v>2575</v>
      </c>
    </row>
    <row r="23123" spans="1:23" x14ac:dyDescent="0.3">
      <c r="A23123">
        <v>30885</v>
      </c>
      <c r="B23123" s="15" t="s">
        <v>2111</v>
      </c>
      <c r="C23123" t="str">
        <f>_xlfn.XLOOKUP($B23123, STANDARDS!$A:$A, STANDARDS!$B:$B,,0,2)</f>
        <v>Tal Fm</v>
      </c>
      <c r="D23123" t="s">
        <v>1056</v>
      </c>
      <c r="E23123" t="s">
        <v>2282</v>
      </c>
      <c r="J23123" cm="1">
        <f t="array" ref="J23123:L23123">_xlfn.XLOOKUP($C23123, AGE!$A:$A,AGE!$B:$D,,0,2)</f>
        <v>525</v>
      </c>
      <c r="K23123">
        <v>5.6</v>
      </c>
      <c r="L23123" t="str">
        <v xml:space="preserve">GSA 2018 </v>
      </c>
      <c r="M23123" t="s">
        <v>2502</v>
      </c>
      <c r="O23123" s="35">
        <v>2.1</v>
      </c>
      <c r="P23123" t="s">
        <v>243</v>
      </c>
      <c r="Q23123" s="35">
        <v>-9.6999999999999993</v>
      </c>
      <c r="R23123" s="35">
        <v>0.15</v>
      </c>
      <c r="S23123" s="35">
        <v>-33.799999999999997</v>
      </c>
      <c r="T23123" s="35">
        <v>0.15</v>
      </c>
      <c r="U23123" t="s">
        <v>2479</v>
      </c>
      <c r="V23123">
        <v>1</v>
      </c>
      <c r="W23123" t="s">
        <v>2575</v>
      </c>
    </row>
    <row r="23124" spans="1:23" x14ac:dyDescent="0.3">
      <c r="A23124">
        <v>30886</v>
      </c>
      <c r="B23124" s="15" t="s">
        <v>2111</v>
      </c>
      <c r="C23124" t="str">
        <f>_xlfn.XLOOKUP($B23124, STANDARDS!$A:$A, STANDARDS!$B:$B,,0,2)</f>
        <v>Tal Fm</v>
      </c>
      <c r="D23124" t="s">
        <v>1056</v>
      </c>
      <c r="E23124" t="s">
        <v>2282</v>
      </c>
      <c r="J23124" cm="1">
        <f t="array" ref="J23124:L23124">_xlfn.XLOOKUP($C23124, AGE!$A:$A,AGE!$B:$D,,0,2)</f>
        <v>525</v>
      </c>
      <c r="K23124">
        <v>5.6</v>
      </c>
      <c r="L23124" t="str">
        <v xml:space="preserve">GSA 2018 </v>
      </c>
      <c r="M23124" t="s">
        <v>2502</v>
      </c>
      <c r="O23124" s="35">
        <v>1.4</v>
      </c>
      <c r="P23124" t="s">
        <v>243</v>
      </c>
      <c r="Q23124" s="35">
        <v>-17.8</v>
      </c>
      <c r="R23124" s="35">
        <v>0.15</v>
      </c>
      <c r="S23124" s="35">
        <v>-33.799999999999997</v>
      </c>
      <c r="T23124" s="35">
        <v>0.15</v>
      </c>
      <c r="U23124" t="s">
        <v>2479</v>
      </c>
      <c r="V23124">
        <v>1</v>
      </c>
      <c r="W23124" t="s">
        <v>2575</v>
      </c>
    </row>
    <row r="23125" spans="1:23" x14ac:dyDescent="0.3">
      <c r="A23125">
        <v>30887</v>
      </c>
      <c r="B23125" s="15" t="s">
        <v>2111</v>
      </c>
      <c r="C23125" t="str">
        <f>_xlfn.XLOOKUP($B23125, STANDARDS!$A:$A, STANDARDS!$B:$B,,0,2)</f>
        <v>Tal Fm</v>
      </c>
      <c r="D23125" t="s">
        <v>1056</v>
      </c>
      <c r="E23125" t="s">
        <v>2282</v>
      </c>
      <c r="J23125" cm="1">
        <f t="array" ref="J23125:L23125">_xlfn.XLOOKUP($C23125, AGE!$A:$A,AGE!$B:$D,,0,2)</f>
        <v>525</v>
      </c>
      <c r="K23125">
        <v>5.6</v>
      </c>
      <c r="L23125" t="str">
        <v xml:space="preserve">GSA 2018 </v>
      </c>
      <c r="M23125" t="s">
        <v>2502</v>
      </c>
      <c r="O23125" s="35">
        <v>2.4</v>
      </c>
      <c r="P23125" t="s">
        <v>243</v>
      </c>
      <c r="Q23125" s="35">
        <v>-11.4</v>
      </c>
      <c r="R23125" s="35">
        <v>0.15</v>
      </c>
      <c r="S23125" s="35">
        <v>-33.9</v>
      </c>
      <c r="T23125" s="35">
        <v>0.15</v>
      </c>
      <c r="U23125" t="s">
        <v>2479</v>
      </c>
      <c r="V23125">
        <v>1</v>
      </c>
      <c r="W23125" t="s">
        <v>2575</v>
      </c>
    </row>
    <row r="23126" spans="1:23" x14ac:dyDescent="0.3">
      <c r="A23126">
        <v>30888</v>
      </c>
      <c r="B23126" s="15" t="s">
        <v>2111</v>
      </c>
      <c r="C23126" t="str">
        <f>_xlfn.XLOOKUP($B23126, STANDARDS!$A:$A, STANDARDS!$B:$B,,0,2)</f>
        <v>Tal Fm</v>
      </c>
      <c r="D23126" t="s">
        <v>1056</v>
      </c>
      <c r="E23126" t="s">
        <v>2282</v>
      </c>
      <c r="J23126" cm="1">
        <f t="array" ref="J23126:L23126">_xlfn.XLOOKUP($C23126, AGE!$A:$A,AGE!$B:$D,,0,2)</f>
        <v>525</v>
      </c>
      <c r="K23126">
        <v>5.6</v>
      </c>
      <c r="L23126" t="str">
        <v xml:space="preserve">GSA 2018 </v>
      </c>
      <c r="M23126" t="s">
        <v>2502</v>
      </c>
      <c r="O23126" s="35">
        <v>1.6</v>
      </c>
      <c r="P23126" t="s">
        <v>243</v>
      </c>
      <c r="Q23126" s="35">
        <v>-10</v>
      </c>
      <c r="R23126" s="35">
        <v>0.15</v>
      </c>
      <c r="S23126" s="35">
        <v>-33.6</v>
      </c>
      <c r="T23126" s="35">
        <v>0.15</v>
      </c>
      <c r="U23126" t="s">
        <v>2479</v>
      </c>
      <c r="V23126">
        <v>1</v>
      </c>
      <c r="W23126" t="s">
        <v>2575</v>
      </c>
    </row>
    <row r="23127" spans="1:23" x14ac:dyDescent="0.3">
      <c r="A23127">
        <v>30889</v>
      </c>
      <c r="B23127" s="15" t="s">
        <v>2111</v>
      </c>
      <c r="C23127" t="str">
        <f>_xlfn.XLOOKUP($B23127, STANDARDS!$A:$A, STANDARDS!$B:$B,,0,2)</f>
        <v>Tal Fm</v>
      </c>
      <c r="D23127" t="s">
        <v>1056</v>
      </c>
      <c r="E23127" t="s">
        <v>2282</v>
      </c>
      <c r="J23127" cm="1">
        <f t="array" ref="J23127:L23127">_xlfn.XLOOKUP($C23127, AGE!$A:$A,AGE!$B:$D,,0,2)</f>
        <v>525</v>
      </c>
      <c r="K23127">
        <v>5.6</v>
      </c>
      <c r="L23127" t="str">
        <v xml:space="preserve">GSA 2018 </v>
      </c>
      <c r="M23127" t="s">
        <v>2502</v>
      </c>
      <c r="O23127" s="35">
        <v>3</v>
      </c>
      <c r="P23127" t="s">
        <v>243</v>
      </c>
      <c r="Q23127" s="35">
        <v>-8.8000000000000007</v>
      </c>
      <c r="R23127" s="35">
        <v>0.15</v>
      </c>
      <c r="S23127" s="35">
        <v>-34.5</v>
      </c>
      <c r="T23127" s="35">
        <v>0.15</v>
      </c>
      <c r="U23127" t="s">
        <v>2479</v>
      </c>
      <c r="V23127">
        <v>1</v>
      </c>
      <c r="W23127" t="s">
        <v>2575</v>
      </c>
    </row>
    <row r="23128" spans="1:23" x14ac:dyDescent="0.3">
      <c r="A23128">
        <v>30890</v>
      </c>
      <c r="B23128" s="15" t="s">
        <v>2111</v>
      </c>
      <c r="C23128" t="str">
        <f>_xlfn.XLOOKUP($B23128, STANDARDS!$A:$A, STANDARDS!$B:$B,,0,2)</f>
        <v>Tal Fm</v>
      </c>
      <c r="D23128" t="s">
        <v>1056</v>
      </c>
      <c r="E23128" t="s">
        <v>2282</v>
      </c>
      <c r="J23128" cm="1">
        <f t="array" ref="J23128:L23128">_xlfn.XLOOKUP($C23128, AGE!$A:$A,AGE!$B:$D,,0,2)</f>
        <v>525</v>
      </c>
      <c r="K23128">
        <v>5.6</v>
      </c>
      <c r="L23128" t="str">
        <v xml:space="preserve">GSA 2018 </v>
      </c>
      <c r="M23128" t="s">
        <v>2502</v>
      </c>
      <c r="O23128" s="35">
        <v>1.9</v>
      </c>
      <c r="P23128" t="s">
        <v>243</v>
      </c>
      <c r="Q23128" s="35">
        <v>-8.1999999999999993</v>
      </c>
      <c r="R23128" s="35">
        <v>0.15</v>
      </c>
      <c r="S23128" s="35">
        <v>-30.8</v>
      </c>
      <c r="T23128" s="35">
        <v>0.15</v>
      </c>
      <c r="U23128" t="s">
        <v>2479</v>
      </c>
      <c r="V23128">
        <v>1</v>
      </c>
      <c r="W23128" t="s">
        <v>2575</v>
      </c>
    </row>
    <row r="23129" spans="1:23" x14ac:dyDescent="0.3">
      <c r="A23129">
        <v>30891</v>
      </c>
      <c r="B23129" s="15" t="s">
        <v>2111</v>
      </c>
      <c r="C23129" t="str">
        <f>_xlfn.XLOOKUP($B23129, STANDARDS!$A:$A, STANDARDS!$B:$B,,0,2)</f>
        <v>Tal Fm</v>
      </c>
      <c r="D23129" t="s">
        <v>1056</v>
      </c>
      <c r="E23129" t="s">
        <v>2282</v>
      </c>
      <c r="J23129" cm="1">
        <f t="array" ref="J23129:L23129">_xlfn.XLOOKUP($C23129, AGE!$A:$A,AGE!$B:$D,,0,2)</f>
        <v>525</v>
      </c>
      <c r="K23129">
        <v>5.6</v>
      </c>
      <c r="L23129" t="str">
        <v xml:space="preserve">GSA 2018 </v>
      </c>
      <c r="M23129" t="s">
        <v>2502</v>
      </c>
      <c r="O23129" s="35">
        <v>0.74</v>
      </c>
      <c r="P23129" t="s">
        <v>243</v>
      </c>
      <c r="Q23129" s="35">
        <v>-6.4</v>
      </c>
      <c r="R23129" s="35">
        <v>0.15</v>
      </c>
      <c r="S23129" s="35">
        <v>-33</v>
      </c>
      <c r="T23129" s="35">
        <v>0.15</v>
      </c>
      <c r="U23129" t="s">
        <v>2479</v>
      </c>
      <c r="V23129">
        <v>1</v>
      </c>
      <c r="W23129" t="s">
        <v>2575</v>
      </c>
    </row>
    <row r="23130" spans="1:23" x14ac:dyDescent="0.3">
      <c r="A23130">
        <v>30892</v>
      </c>
      <c r="B23130" s="15" t="s">
        <v>2111</v>
      </c>
      <c r="C23130" t="str">
        <f>_xlfn.XLOOKUP($B23130, STANDARDS!$A:$A, STANDARDS!$B:$B,,0,2)</f>
        <v>Tal Fm</v>
      </c>
      <c r="D23130" t="s">
        <v>1056</v>
      </c>
      <c r="E23130" t="s">
        <v>2282</v>
      </c>
      <c r="J23130" cm="1">
        <f t="array" ref="J23130:L23130">_xlfn.XLOOKUP($C23130, AGE!$A:$A,AGE!$B:$D,,0,2)</f>
        <v>525</v>
      </c>
      <c r="K23130">
        <v>5.6</v>
      </c>
      <c r="L23130" t="str">
        <v xml:space="preserve">GSA 2018 </v>
      </c>
      <c r="M23130" t="s">
        <v>2502</v>
      </c>
      <c r="O23130" s="35">
        <v>0.92</v>
      </c>
      <c r="P23130" t="s">
        <v>243</v>
      </c>
      <c r="Q23130" s="35">
        <v>-9.9</v>
      </c>
      <c r="R23130" s="35">
        <v>0.15</v>
      </c>
      <c r="S23130" s="35">
        <v>-34.4</v>
      </c>
      <c r="T23130" s="35">
        <v>0.15</v>
      </c>
      <c r="U23130" t="s">
        <v>2479</v>
      </c>
      <c r="V23130">
        <v>1</v>
      </c>
      <c r="W23130" t="s">
        <v>2575</v>
      </c>
    </row>
    <row r="23131" spans="1:23" x14ac:dyDescent="0.3">
      <c r="A23131">
        <v>30893</v>
      </c>
      <c r="B23131" s="15" t="s">
        <v>2111</v>
      </c>
      <c r="C23131" t="str">
        <f>_xlfn.XLOOKUP($B23131, STANDARDS!$A:$A, STANDARDS!$B:$B,,0,2)</f>
        <v>Tal Fm</v>
      </c>
      <c r="D23131" t="s">
        <v>1056</v>
      </c>
      <c r="E23131" t="s">
        <v>2282</v>
      </c>
      <c r="J23131" cm="1">
        <f t="array" ref="J23131:L23131">_xlfn.XLOOKUP($C23131, AGE!$A:$A,AGE!$B:$D,,0,2)</f>
        <v>525</v>
      </c>
      <c r="K23131">
        <v>5.6</v>
      </c>
      <c r="L23131" t="str">
        <v xml:space="preserve">GSA 2018 </v>
      </c>
      <c r="M23131" t="s">
        <v>2502</v>
      </c>
      <c r="O23131" s="35">
        <v>2.19</v>
      </c>
      <c r="P23131" t="s">
        <v>243</v>
      </c>
      <c r="Q23131" s="35">
        <v>-8.4</v>
      </c>
      <c r="R23131" s="35">
        <v>0.15</v>
      </c>
      <c r="S23131" s="35">
        <v>-33.6</v>
      </c>
      <c r="T23131" s="35">
        <v>0.15</v>
      </c>
      <c r="U23131" t="s">
        <v>2479</v>
      </c>
      <c r="V23131">
        <v>1</v>
      </c>
      <c r="W23131" t="s">
        <v>2575</v>
      </c>
    </row>
    <row r="23132" spans="1:23" x14ac:dyDescent="0.3">
      <c r="A23132">
        <v>30894</v>
      </c>
      <c r="B23132" s="15" t="s">
        <v>2111</v>
      </c>
      <c r="C23132" t="str">
        <f>_xlfn.XLOOKUP($B23132, STANDARDS!$A:$A, STANDARDS!$B:$B,,0,2)</f>
        <v>Tal Fm</v>
      </c>
      <c r="D23132" t="s">
        <v>1056</v>
      </c>
      <c r="E23132" t="s">
        <v>2282</v>
      </c>
      <c r="J23132" cm="1">
        <f t="array" ref="J23132:L23132">_xlfn.XLOOKUP($C23132, AGE!$A:$A,AGE!$B:$D,,0,2)</f>
        <v>525</v>
      </c>
      <c r="K23132">
        <v>5.6</v>
      </c>
      <c r="L23132" t="str">
        <v xml:space="preserve">GSA 2018 </v>
      </c>
      <c r="M23132" t="s">
        <v>2502</v>
      </c>
      <c r="O23132" s="35">
        <v>2.0099999999999998</v>
      </c>
      <c r="P23132" t="s">
        <v>243</v>
      </c>
      <c r="Q23132" s="35">
        <v>-8.5</v>
      </c>
      <c r="R23132" s="35">
        <v>0.15</v>
      </c>
      <c r="S23132" s="35">
        <v>-32.9</v>
      </c>
      <c r="T23132" s="35">
        <v>0.15</v>
      </c>
      <c r="U23132" t="s">
        <v>2479</v>
      </c>
      <c r="V23132">
        <v>1</v>
      </c>
      <c r="W23132" t="s">
        <v>2575</v>
      </c>
    </row>
    <row r="23133" spans="1:23" x14ac:dyDescent="0.3">
      <c r="A23133">
        <v>30895</v>
      </c>
      <c r="B23133" s="15" t="s">
        <v>2113</v>
      </c>
      <c r="C23133" t="str">
        <f>_xlfn.XLOOKUP($B23133, STANDARDS!$A:$A, STANDARDS!$B:$B,,0,2)</f>
        <v>Mt. Whelan Core</v>
      </c>
      <c r="D23133" t="s">
        <v>535</v>
      </c>
      <c r="E23133" t="s">
        <v>2283</v>
      </c>
      <c r="J23133" cm="1">
        <f t="array" ref="J23133:L23133">_xlfn.XLOOKUP($C23133, AGE!$A:$A,AGE!$B:$D,,0,2)</f>
        <v>497.25</v>
      </c>
      <c r="K23133">
        <v>3.25</v>
      </c>
      <c r="L23133" t="str">
        <v>GSA 2018</v>
      </c>
      <c r="M23133" t="s">
        <v>2503</v>
      </c>
      <c r="P23133" t="s">
        <v>2342</v>
      </c>
      <c r="Q23133">
        <v>1.08</v>
      </c>
      <c r="R23133" s="35">
        <v>0.15</v>
      </c>
      <c r="S23133">
        <v>-27.53</v>
      </c>
      <c r="T23133" s="35">
        <v>0.15</v>
      </c>
      <c r="U23133" t="s">
        <v>2479</v>
      </c>
      <c r="V23133">
        <v>1</v>
      </c>
      <c r="W23133" t="s">
        <v>2576</v>
      </c>
    </row>
    <row r="23134" spans="1:23" x14ac:dyDescent="0.3">
      <c r="A23134">
        <v>30896</v>
      </c>
      <c r="B23134" s="15" t="s">
        <v>2113</v>
      </c>
      <c r="C23134" t="str">
        <f>_xlfn.XLOOKUP($B23134, STANDARDS!$A:$A, STANDARDS!$B:$B,,0,2)</f>
        <v>Mt. Whelan Core</v>
      </c>
      <c r="D23134" t="s">
        <v>535</v>
      </c>
      <c r="E23134" t="s">
        <v>2283</v>
      </c>
      <c r="J23134" cm="1">
        <f t="array" ref="J23134:L23134">_xlfn.XLOOKUP($C23134, AGE!$A:$A,AGE!$B:$D,,0,2)</f>
        <v>497.25</v>
      </c>
      <c r="K23134">
        <v>3.25</v>
      </c>
      <c r="L23134" t="str">
        <v>GSA 2018</v>
      </c>
      <c r="M23134" t="s">
        <v>2503</v>
      </c>
      <c r="P23134" t="s">
        <v>2342</v>
      </c>
      <c r="Q23134">
        <v>2.23</v>
      </c>
      <c r="R23134" s="35">
        <v>0.15</v>
      </c>
      <c r="T23134" s="35"/>
      <c r="V23134">
        <v>1</v>
      </c>
      <c r="W23134" t="s">
        <v>2576</v>
      </c>
    </row>
    <row r="23135" spans="1:23" x14ac:dyDescent="0.3">
      <c r="A23135">
        <v>30897</v>
      </c>
      <c r="B23135" s="15" t="s">
        <v>2113</v>
      </c>
      <c r="C23135" t="str">
        <f>_xlfn.XLOOKUP($B23135, STANDARDS!$A:$A, STANDARDS!$B:$B,,0,2)</f>
        <v>Mt. Whelan Core</v>
      </c>
      <c r="D23135" t="s">
        <v>535</v>
      </c>
      <c r="E23135" t="s">
        <v>2283</v>
      </c>
      <c r="J23135" cm="1">
        <f t="array" ref="J23135:L23135">_xlfn.XLOOKUP($C23135, AGE!$A:$A,AGE!$B:$D,,0,2)</f>
        <v>497.25</v>
      </c>
      <c r="K23135">
        <v>3.25</v>
      </c>
      <c r="L23135" t="str">
        <v>GSA 2018</v>
      </c>
      <c r="M23135" t="s">
        <v>2503</v>
      </c>
      <c r="P23135" t="s">
        <v>2342</v>
      </c>
      <c r="Q23135">
        <v>2.12</v>
      </c>
      <c r="R23135" s="35">
        <v>0.15</v>
      </c>
      <c r="T23135" s="35"/>
      <c r="V23135">
        <v>1</v>
      </c>
      <c r="W23135" t="s">
        <v>2576</v>
      </c>
    </row>
    <row r="23136" spans="1:23" x14ac:dyDescent="0.3">
      <c r="A23136">
        <v>30898</v>
      </c>
      <c r="B23136" s="15" t="s">
        <v>2113</v>
      </c>
      <c r="C23136" t="str">
        <f>_xlfn.XLOOKUP($B23136, STANDARDS!$A:$A, STANDARDS!$B:$B,,0,2)</f>
        <v>Mt. Whelan Core</v>
      </c>
      <c r="D23136" t="s">
        <v>535</v>
      </c>
      <c r="E23136" t="s">
        <v>2283</v>
      </c>
      <c r="J23136" cm="1">
        <f t="array" ref="J23136:L23136">_xlfn.XLOOKUP($C23136, AGE!$A:$A,AGE!$B:$D,,0,2)</f>
        <v>497.25</v>
      </c>
      <c r="K23136">
        <v>3.25</v>
      </c>
      <c r="L23136" t="str">
        <v>GSA 2018</v>
      </c>
      <c r="M23136" t="s">
        <v>2503</v>
      </c>
      <c r="P23136" t="s">
        <v>2342</v>
      </c>
      <c r="Q23136">
        <v>1.81</v>
      </c>
      <c r="R23136" s="35">
        <v>0.15</v>
      </c>
      <c r="S23136">
        <v>-27.21</v>
      </c>
      <c r="T23136" s="35">
        <v>0.15</v>
      </c>
      <c r="U23136" t="s">
        <v>2479</v>
      </c>
      <c r="V23136">
        <v>1</v>
      </c>
      <c r="W23136" t="s">
        <v>2576</v>
      </c>
    </row>
    <row r="23137" spans="1:23" x14ac:dyDescent="0.3">
      <c r="A23137">
        <v>30899</v>
      </c>
      <c r="B23137" s="15" t="s">
        <v>2113</v>
      </c>
      <c r="C23137" t="str">
        <f>_xlfn.XLOOKUP($B23137, STANDARDS!$A:$A, STANDARDS!$B:$B,,0,2)</f>
        <v>Mt. Whelan Core</v>
      </c>
      <c r="D23137" t="s">
        <v>535</v>
      </c>
      <c r="E23137" t="s">
        <v>2283</v>
      </c>
      <c r="J23137" cm="1">
        <f t="array" ref="J23137:L23137">_xlfn.XLOOKUP($C23137, AGE!$A:$A,AGE!$B:$D,,0,2)</f>
        <v>497.25</v>
      </c>
      <c r="K23137">
        <v>3.25</v>
      </c>
      <c r="L23137" t="str">
        <v>GSA 2018</v>
      </c>
      <c r="M23137" t="s">
        <v>2503</v>
      </c>
      <c r="P23137" t="s">
        <v>2342</v>
      </c>
      <c r="Q23137">
        <v>2.81</v>
      </c>
      <c r="R23137" s="35">
        <v>0.15</v>
      </c>
      <c r="T23137" s="35"/>
      <c r="V23137">
        <v>1</v>
      </c>
      <c r="W23137" t="s">
        <v>2576</v>
      </c>
    </row>
    <row r="23138" spans="1:23" x14ac:dyDescent="0.3">
      <c r="A23138">
        <v>30900</v>
      </c>
      <c r="B23138" s="15" t="s">
        <v>2113</v>
      </c>
      <c r="C23138" t="str">
        <f>_xlfn.XLOOKUP($B23138, STANDARDS!$A:$A, STANDARDS!$B:$B,,0,2)</f>
        <v>Mt. Whelan Core</v>
      </c>
      <c r="D23138" t="s">
        <v>535</v>
      </c>
      <c r="E23138" t="s">
        <v>2283</v>
      </c>
      <c r="J23138" cm="1">
        <f t="array" ref="J23138:L23138">_xlfn.XLOOKUP($C23138, AGE!$A:$A,AGE!$B:$D,,0,2)</f>
        <v>497.25</v>
      </c>
      <c r="K23138">
        <v>3.25</v>
      </c>
      <c r="L23138" t="str">
        <v>GSA 2018</v>
      </c>
      <c r="M23138" t="s">
        <v>2503</v>
      </c>
      <c r="P23138" t="s">
        <v>2342</v>
      </c>
      <c r="Q23138">
        <v>2.84</v>
      </c>
      <c r="R23138" s="35">
        <v>0.15</v>
      </c>
      <c r="T23138" s="35"/>
      <c r="V23138">
        <v>1</v>
      </c>
      <c r="W23138" t="s">
        <v>2576</v>
      </c>
    </row>
    <row r="23139" spans="1:23" x14ac:dyDescent="0.3">
      <c r="A23139">
        <v>30901</v>
      </c>
      <c r="B23139" s="15" t="s">
        <v>2113</v>
      </c>
      <c r="C23139" t="str">
        <f>_xlfn.XLOOKUP($B23139, STANDARDS!$A:$A, STANDARDS!$B:$B,,0,2)</f>
        <v>Mt. Whelan Core</v>
      </c>
      <c r="D23139" t="s">
        <v>535</v>
      </c>
      <c r="E23139" t="s">
        <v>2283</v>
      </c>
      <c r="J23139" cm="1">
        <f t="array" ref="J23139:L23139">_xlfn.XLOOKUP($C23139, AGE!$A:$A,AGE!$B:$D,,0,2)</f>
        <v>497.25</v>
      </c>
      <c r="K23139">
        <v>3.25</v>
      </c>
      <c r="L23139" t="str">
        <v>GSA 2018</v>
      </c>
      <c r="M23139" t="s">
        <v>2503</v>
      </c>
      <c r="P23139" t="s">
        <v>2342</v>
      </c>
      <c r="Q23139">
        <v>2.46</v>
      </c>
      <c r="R23139" s="35">
        <v>0.15</v>
      </c>
      <c r="T23139" s="35"/>
      <c r="V23139">
        <v>1</v>
      </c>
      <c r="W23139" t="s">
        <v>2576</v>
      </c>
    </row>
    <row r="23140" spans="1:23" x14ac:dyDescent="0.3">
      <c r="A23140">
        <v>30902</v>
      </c>
      <c r="B23140" s="15" t="s">
        <v>2113</v>
      </c>
      <c r="C23140" t="str">
        <f>_xlfn.XLOOKUP($B23140, STANDARDS!$A:$A, STANDARDS!$B:$B,,0,2)</f>
        <v>Mt. Whelan Core</v>
      </c>
      <c r="D23140" t="s">
        <v>535</v>
      </c>
      <c r="E23140" t="s">
        <v>2283</v>
      </c>
      <c r="J23140" cm="1">
        <f t="array" ref="J23140:L23140">_xlfn.XLOOKUP($C23140, AGE!$A:$A,AGE!$B:$D,,0,2)</f>
        <v>497.25</v>
      </c>
      <c r="K23140">
        <v>3.25</v>
      </c>
      <c r="L23140" t="str">
        <v>GSA 2018</v>
      </c>
      <c r="M23140" t="s">
        <v>2503</v>
      </c>
      <c r="P23140" t="s">
        <v>2342</v>
      </c>
      <c r="Q23140">
        <v>2.75</v>
      </c>
      <c r="R23140" s="35">
        <v>0.15</v>
      </c>
      <c r="T23140" s="35"/>
      <c r="V23140">
        <v>1</v>
      </c>
      <c r="W23140" t="s">
        <v>2576</v>
      </c>
    </row>
    <row r="23141" spans="1:23" x14ac:dyDescent="0.3">
      <c r="A23141">
        <v>30903</v>
      </c>
      <c r="B23141" s="15" t="s">
        <v>2113</v>
      </c>
      <c r="C23141" t="str">
        <f>_xlfn.XLOOKUP($B23141, STANDARDS!$A:$A, STANDARDS!$B:$B,,0,2)</f>
        <v>Mt. Whelan Core</v>
      </c>
      <c r="D23141" t="s">
        <v>535</v>
      </c>
      <c r="E23141" t="s">
        <v>2283</v>
      </c>
      <c r="J23141" cm="1">
        <f t="array" ref="J23141:L23141">_xlfn.XLOOKUP($C23141, AGE!$A:$A,AGE!$B:$D,,0,2)</f>
        <v>497.25</v>
      </c>
      <c r="K23141">
        <v>3.25</v>
      </c>
      <c r="L23141" t="str">
        <v>GSA 2018</v>
      </c>
      <c r="M23141" t="s">
        <v>2503</v>
      </c>
      <c r="P23141" t="s">
        <v>2342</v>
      </c>
      <c r="Q23141">
        <v>2.7</v>
      </c>
      <c r="R23141" s="35">
        <v>0.15</v>
      </c>
      <c r="S23141">
        <v>-27.73</v>
      </c>
      <c r="T23141" s="35">
        <v>0.15</v>
      </c>
      <c r="U23141" t="s">
        <v>2479</v>
      </c>
      <c r="V23141">
        <v>1</v>
      </c>
      <c r="W23141" t="s">
        <v>2576</v>
      </c>
    </row>
    <row r="23142" spans="1:23" x14ac:dyDescent="0.3">
      <c r="A23142">
        <v>30904</v>
      </c>
      <c r="B23142" s="15" t="s">
        <v>2113</v>
      </c>
      <c r="C23142" t="str">
        <f>_xlfn.XLOOKUP($B23142, STANDARDS!$A:$A, STANDARDS!$B:$B,,0,2)</f>
        <v>Mt. Whelan Core</v>
      </c>
      <c r="D23142" t="s">
        <v>535</v>
      </c>
      <c r="E23142" t="s">
        <v>2283</v>
      </c>
      <c r="J23142" cm="1">
        <f t="array" ref="J23142:L23142">_xlfn.XLOOKUP($C23142, AGE!$A:$A,AGE!$B:$D,,0,2)</f>
        <v>497.25</v>
      </c>
      <c r="K23142">
        <v>3.25</v>
      </c>
      <c r="L23142" t="str">
        <v>GSA 2018</v>
      </c>
      <c r="M23142" t="s">
        <v>2503</v>
      </c>
      <c r="P23142" t="s">
        <v>2342</v>
      </c>
      <c r="Q23142">
        <v>2.4900000000000002</v>
      </c>
      <c r="R23142" s="35">
        <v>0.15</v>
      </c>
      <c r="T23142" s="35"/>
      <c r="V23142">
        <v>1</v>
      </c>
      <c r="W23142" t="s">
        <v>2576</v>
      </c>
    </row>
    <row r="23143" spans="1:23" x14ac:dyDescent="0.3">
      <c r="A23143">
        <v>30905</v>
      </c>
      <c r="B23143" s="15" t="s">
        <v>2113</v>
      </c>
      <c r="C23143" t="str">
        <f>_xlfn.XLOOKUP($B23143, STANDARDS!$A:$A, STANDARDS!$B:$B,,0,2)</f>
        <v>Mt. Whelan Core</v>
      </c>
      <c r="D23143" t="s">
        <v>535</v>
      </c>
      <c r="E23143" t="s">
        <v>2283</v>
      </c>
      <c r="J23143" cm="1">
        <f t="array" ref="J23143:L23143">_xlfn.XLOOKUP($C23143, AGE!$A:$A,AGE!$B:$D,,0,2)</f>
        <v>497.25</v>
      </c>
      <c r="K23143">
        <v>3.25</v>
      </c>
      <c r="L23143" t="str">
        <v>GSA 2018</v>
      </c>
      <c r="M23143" t="s">
        <v>2503</v>
      </c>
      <c r="P23143" t="s">
        <v>2342</v>
      </c>
      <c r="Q23143">
        <v>1.68</v>
      </c>
      <c r="R23143" s="35">
        <v>0.15</v>
      </c>
      <c r="T23143" s="35"/>
      <c r="V23143">
        <v>1</v>
      </c>
      <c r="W23143" t="s">
        <v>2576</v>
      </c>
    </row>
    <row r="23144" spans="1:23" x14ac:dyDescent="0.3">
      <c r="A23144">
        <v>30906</v>
      </c>
      <c r="B23144" s="15" t="s">
        <v>2113</v>
      </c>
      <c r="C23144" t="str">
        <f>_xlfn.XLOOKUP($B23144, STANDARDS!$A:$A, STANDARDS!$B:$B,,0,2)</f>
        <v>Mt. Whelan Core</v>
      </c>
      <c r="D23144" t="s">
        <v>535</v>
      </c>
      <c r="E23144" t="s">
        <v>2283</v>
      </c>
      <c r="J23144" cm="1">
        <f t="array" ref="J23144:L23144">_xlfn.XLOOKUP($C23144, AGE!$A:$A,AGE!$B:$D,,0,2)</f>
        <v>497.25</v>
      </c>
      <c r="K23144">
        <v>3.25</v>
      </c>
      <c r="L23144" t="str">
        <v>GSA 2018</v>
      </c>
      <c r="M23144" t="s">
        <v>2503</v>
      </c>
      <c r="P23144" t="s">
        <v>2342</v>
      </c>
      <c r="Q23144">
        <v>3.38</v>
      </c>
      <c r="R23144" s="35">
        <v>0.15</v>
      </c>
      <c r="T23144" s="35"/>
      <c r="V23144">
        <v>1</v>
      </c>
      <c r="W23144" t="s">
        <v>2576</v>
      </c>
    </row>
    <row r="23145" spans="1:23" x14ac:dyDescent="0.3">
      <c r="A23145">
        <v>30907</v>
      </c>
      <c r="B23145" s="15" t="s">
        <v>2113</v>
      </c>
      <c r="C23145" t="str">
        <f>_xlfn.XLOOKUP($B23145, STANDARDS!$A:$A, STANDARDS!$B:$B,,0,2)</f>
        <v>Mt. Whelan Core</v>
      </c>
      <c r="D23145" t="s">
        <v>535</v>
      </c>
      <c r="E23145" t="s">
        <v>2283</v>
      </c>
      <c r="J23145" cm="1">
        <f t="array" ref="J23145:L23145">_xlfn.XLOOKUP($C23145, AGE!$A:$A,AGE!$B:$D,,0,2)</f>
        <v>497.25</v>
      </c>
      <c r="K23145">
        <v>3.25</v>
      </c>
      <c r="L23145" t="str">
        <v>GSA 2018</v>
      </c>
      <c r="M23145" t="s">
        <v>2503</v>
      </c>
      <c r="P23145" t="s">
        <v>2342</v>
      </c>
      <c r="Q23145">
        <v>3.2</v>
      </c>
      <c r="R23145" s="35">
        <v>0.15</v>
      </c>
      <c r="T23145" s="35"/>
      <c r="V23145">
        <v>1</v>
      </c>
      <c r="W23145" t="s">
        <v>2576</v>
      </c>
    </row>
    <row r="23146" spans="1:23" x14ac:dyDescent="0.3">
      <c r="A23146">
        <v>30908</v>
      </c>
      <c r="B23146" s="15" t="s">
        <v>2113</v>
      </c>
      <c r="C23146" t="str">
        <f>_xlfn.XLOOKUP($B23146, STANDARDS!$A:$A, STANDARDS!$B:$B,,0,2)</f>
        <v>Mt. Whelan Core</v>
      </c>
      <c r="D23146" t="s">
        <v>535</v>
      </c>
      <c r="E23146" t="s">
        <v>2283</v>
      </c>
      <c r="J23146" cm="1">
        <f t="array" ref="J23146:L23146">_xlfn.XLOOKUP($C23146, AGE!$A:$A,AGE!$B:$D,,0,2)</f>
        <v>497.25</v>
      </c>
      <c r="K23146">
        <v>3.25</v>
      </c>
      <c r="L23146" t="str">
        <v>GSA 2018</v>
      </c>
      <c r="M23146" t="s">
        <v>2503</v>
      </c>
      <c r="P23146" t="s">
        <v>2342</v>
      </c>
      <c r="Q23146">
        <v>3.75</v>
      </c>
      <c r="R23146" s="35">
        <v>0.15</v>
      </c>
      <c r="S23146">
        <v>-26.82</v>
      </c>
      <c r="T23146" s="35">
        <v>0.15</v>
      </c>
      <c r="U23146" t="s">
        <v>2479</v>
      </c>
      <c r="V23146">
        <v>1</v>
      </c>
      <c r="W23146" t="s">
        <v>2576</v>
      </c>
    </row>
    <row r="23147" spans="1:23" x14ac:dyDescent="0.3">
      <c r="A23147">
        <v>30909</v>
      </c>
      <c r="B23147" s="15" t="s">
        <v>2113</v>
      </c>
      <c r="C23147" t="str">
        <f>_xlfn.XLOOKUP($B23147, STANDARDS!$A:$A, STANDARDS!$B:$B,,0,2)</f>
        <v>Mt. Whelan Core</v>
      </c>
      <c r="D23147" t="s">
        <v>535</v>
      </c>
      <c r="E23147" t="s">
        <v>2283</v>
      </c>
      <c r="J23147" cm="1">
        <f t="array" ref="J23147:L23147">_xlfn.XLOOKUP($C23147, AGE!$A:$A,AGE!$B:$D,,0,2)</f>
        <v>497.25</v>
      </c>
      <c r="K23147">
        <v>3.25</v>
      </c>
      <c r="L23147" t="str">
        <v>GSA 2018</v>
      </c>
      <c r="M23147" t="s">
        <v>2503</v>
      </c>
      <c r="P23147" t="s">
        <v>2342</v>
      </c>
      <c r="Q23147">
        <v>3.29</v>
      </c>
      <c r="R23147" s="35">
        <v>0.15</v>
      </c>
      <c r="T23147" s="35"/>
      <c r="V23147">
        <v>1</v>
      </c>
      <c r="W23147" t="s">
        <v>2576</v>
      </c>
    </row>
    <row r="23148" spans="1:23" x14ac:dyDescent="0.3">
      <c r="A23148">
        <v>30910</v>
      </c>
      <c r="B23148" s="15" t="s">
        <v>2113</v>
      </c>
      <c r="C23148" t="str">
        <f>_xlfn.XLOOKUP($B23148, STANDARDS!$A:$A, STANDARDS!$B:$B,,0,2)</f>
        <v>Mt. Whelan Core</v>
      </c>
      <c r="D23148" t="s">
        <v>535</v>
      </c>
      <c r="E23148" t="s">
        <v>2283</v>
      </c>
      <c r="J23148" cm="1">
        <f t="array" ref="J23148:L23148">_xlfn.XLOOKUP($C23148, AGE!$A:$A,AGE!$B:$D,,0,2)</f>
        <v>497.25</v>
      </c>
      <c r="K23148">
        <v>3.25</v>
      </c>
      <c r="L23148" t="str">
        <v>GSA 2018</v>
      </c>
      <c r="M23148" t="s">
        <v>2503</v>
      </c>
      <c r="P23148" t="s">
        <v>2342</v>
      </c>
      <c r="Q23148">
        <v>3.39</v>
      </c>
      <c r="R23148" s="35">
        <v>0.15</v>
      </c>
      <c r="T23148" s="35"/>
      <c r="V23148">
        <v>1</v>
      </c>
      <c r="W23148" t="s">
        <v>2576</v>
      </c>
    </row>
    <row r="23149" spans="1:23" x14ac:dyDescent="0.3">
      <c r="A23149">
        <v>30911</v>
      </c>
      <c r="B23149" s="15" t="s">
        <v>2113</v>
      </c>
      <c r="C23149" t="str">
        <f>_xlfn.XLOOKUP($B23149, STANDARDS!$A:$A, STANDARDS!$B:$B,,0,2)</f>
        <v>Mt. Whelan Core</v>
      </c>
      <c r="D23149" t="s">
        <v>535</v>
      </c>
      <c r="E23149" t="s">
        <v>2283</v>
      </c>
      <c r="J23149" cm="1">
        <f t="array" ref="J23149:L23149">_xlfn.XLOOKUP($C23149, AGE!$A:$A,AGE!$B:$D,,0,2)</f>
        <v>497.25</v>
      </c>
      <c r="K23149">
        <v>3.25</v>
      </c>
      <c r="L23149" t="str">
        <v>GSA 2018</v>
      </c>
      <c r="M23149" t="s">
        <v>2503</v>
      </c>
      <c r="P23149" t="s">
        <v>2342</v>
      </c>
      <c r="Q23149">
        <v>3.01</v>
      </c>
      <c r="R23149" s="35">
        <v>0.15</v>
      </c>
      <c r="T23149" s="35"/>
      <c r="V23149">
        <v>1</v>
      </c>
      <c r="W23149" t="s">
        <v>2576</v>
      </c>
    </row>
    <row r="23150" spans="1:23" x14ac:dyDescent="0.3">
      <c r="A23150">
        <v>30912</v>
      </c>
      <c r="B23150" s="15" t="s">
        <v>2113</v>
      </c>
      <c r="C23150" t="str">
        <f>_xlfn.XLOOKUP($B23150, STANDARDS!$A:$A, STANDARDS!$B:$B,,0,2)</f>
        <v>Mt. Whelan Core</v>
      </c>
      <c r="D23150" t="s">
        <v>535</v>
      </c>
      <c r="E23150" t="s">
        <v>2283</v>
      </c>
      <c r="J23150" cm="1">
        <f t="array" ref="J23150:L23150">_xlfn.XLOOKUP($C23150, AGE!$A:$A,AGE!$B:$D,,0,2)</f>
        <v>497.25</v>
      </c>
      <c r="K23150">
        <v>3.25</v>
      </c>
      <c r="L23150" t="str">
        <v>GSA 2018</v>
      </c>
      <c r="M23150" t="s">
        <v>2503</v>
      </c>
      <c r="P23150" t="s">
        <v>2342</v>
      </c>
      <c r="Q23150">
        <v>3.29</v>
      </c>
      <c r="R23150" s="35">
        <v>0.15</v>
      </c>
      <c r="T23150" s="35"/>
      <c r="V23150">
        <v>1</v>
      </c>
      <c r="W23150" t="s">
        <v>2576</v>
      </c>
    </row>
    <row r="23151" spans="1:23" x14ac:dyDescent="0.3">
      <c r="A23151">
        <v>30913</v>
      </c>
      <c r="B23151" s="15" t="s">
        <v>2113</v>
      </c>
      <c r="C23151" t="str">
        <f>_xlfn.XLOOKUP($B23151, STANDARDS!$A:$A, STANDARDS!$B:$B,,0,2)</f>
        <v>Mt. Whelan Core</v>
      </c>
      <c r="D23151" t="s">
        <v>535</v>
      </c>
      <c r="E23151" t="s">
        <v>2283</v>
      </c>
      <c r="J23151" cm="1">
        <f t="array" ref="J23151:L23151">_xlfn.XLOOKUP($C23151, AGE!$A:$A,AGE!$B:$D,,0,2)</f>
        <v>497.25</v>
      </c>
      <c r="K23151">
        <v>3.25</v>
      </c>
      <c r="L23151" t="str">
        <v>GSA 2018</v>
      </c>
      <c r="M23151" t="s">
        <v>2503</v>
      </c>
      <c r="P23151" t="s">
        <v>2342</v>
      </c>
      <c r="Q23151">
        <v>3.48</v>
      </c>
      <c r="R23151" s="35">
        <v>0.15</v>
      </c>
      <c r="S23151">
        <v>-27.43</v>
      </c>
      <c r="T23151" s="35">
        <v>0.15</v>
      </c>
      <c r="U23151" t="s">
        <v>2479</v>
      </c>
      <c r="V23151">
        <v>1</v>
      </c>
      <c r="W23151" t="s">
        <v>2576</v>
      </c>
    </row>
    <row r="23152" spans="1:23" x14ac:dyDescent="0.3">
      <c r="A23152">
        <v>30914</v>
      </c>
      <c r="B23152" s="15" t="s">
        <v>2113</v>
      </c>
      <c r="C23152" t="str">
        <f>_xlfn.XLOOKUP($B23152, STANDARDS!$A:$A, STANDARDS!$B:$B,,0,2)</f>
        <v>Mt. Whelan Core</v>
      </c>
      <c r="D23152" t="s">
        <v>535</v>
      </c>
      <c r="E23152" t="s">
        <v>2283</v>
      </c>
      <c r="J23152" cm="1">
        <f t="array" ref="J23152:L23152">_xlfn.XLOOKUP($C23152, AGE!$A:$A,AGE!$B:$D,,0,2)</f>
        <v>497.25</v>
      </c>
      <c r="K23152">
        <v>3.25</v>
      </c>
      <c r="L23152" t="str">
        <v>GSA 2018</v>
      </c>
      <c r="M23152" t="s">
        <v>2503</v>
      </c>
      <c r="P23152" t="s">
        <v>2342</v>
      </c>
      <c r="Q23152">
        <v>3.1</v>
      </c>
      <c r="R23152" s="35">
        <v>0.15</v>
      </c>
      <c r="T23152" s="35"/>
      <c r="V23152">
        <v>1</v>
      </c>
      <c r="W23152" t="s">
        <v>2576</v>
      </c>
    </row>
    <row r="23153" spans="1:23" x14ac:dyDescent="0.3">
      <c r="A23153">
        <v>30915</v>
      </c>
      <c r="B23153" s="15" t="s">
        <v>2113</v>
      </c>
      <c r="C23153" t="str">
        <f>_xlfn.XLOOKUP($B23153, STANDARDS!$A:$A, STANDARDS!$B:$B,,0,2)</f>
        <v>Mt. Whelan Core</v>
      </c>
      <c r="D23153" t="s">
        <v>535</v>
      </c>
      <c r="E23153" t="s">
        <v>2283</v>
      </c>
      <c r="J23153" cm="1">
        <f t="array" ref="J23153:L23153">_xlfn.XLOOKUP($C23153, AGE!$A:$A,AGE!$B:$D,,0,2)</f>
        <v>497.25</v>
      </c>
      <c r="K23153">
        <v>3.25</v>
      </c>
      <c r="L23153" t="str">
        <v>GSA 2018</v>
      </c>
      <c r="M23153" t="s">
        <v>2503</v>
      </c>
      <c r="P23153" t="s">
        <v>2342</v>
      </c>
      <c r="Q23153">
        <v>3.2</v>
      </c>
      <c r="R23153" s="35">
        <v>0.15</v>
      </c>
      <c r="T23153" s="35"/>
      <c r="V23153">
        <v>1</v>
      </c>
      <c r="W23153" t="s">
        <v>2576</v>
      </c>
    </row>
    <row r="23154" spans="1:23" x14ac:dyDescent="0.3">
      <c r="A23154">
        <v>30916</v>
      </c>
      <c r="B23154" s="15" t="s">
        <v>2113</v>
      </c>
      <c r="C23154" t="str">
        <f>_xlfn.XLOOKUP($B23154, STANDARDS!$A:$A, STANDARDS!$B:$B,,0,2)</f>
        <v>Mt. Whelan Core</v>
      </c>
      <c r="D23154" t="s">
        <v>535</v>
      </c>
      <c r="E23154" t="s">
        <v>2283</v>
      </c>
      <c r="J23154" cm="1">
        <f t="array" ref="J23154:L23154">_xlfn.XLOOKUP($C23154, AGE!$A:$A,AGE!$B:$D,,0,2)</f>
        <v>497.25</v>
      </c>
      <c r="K23154">
        <v>3.25</v>
      </c>
      <c r="L23154" t="str">
        <v>GSA 2018</v>
      </c>
      <c r="M23154" t="s">
        <v>2503</v>
      </c>
      <c r="P23154" t="s">
        <v>2342</v>
      </c>
      <c r="Q23154">
        <v>3.13</v>
      </c>
      <c r="R23154" s="35">
        <v>0.15</v>
      </c>
      <c r="T23154" s="35"/>
      <c r="V23154">
        <v>1</v>
      </c>
      <c r="W23154" t="s">
        <v>2576</v>
      </c>
    </row>
    <row r="23155" spans="1:23" x14ac:dyDescent="0.3">
      <c r="A23155">
        <v>30917</v>
      </c>
      <c r="B23155" s="15" t="s">
        <v>2113</v>
      </c>
      <c r="C23155" t="str">
        <f>_xlfn.XLOOKUP($B23155, STANDARDS!$A:$A, STANDARDS!$B:$B,,0,2)</f>
        <v>Mt. Whelan Core</v>
      </c>
      <c r="D23155" t="s">
        <v>535</v>
      </c>
      <c r="E23155" t="s">
        <v>2283</v>
      </c>
      <c r="J23155" cm="1">
        <f t="array" ref="J23155:L23155">_xlfn.XLOOKUP($C23155, AGE!$A:$A,AGE!$B:$D,,0,2)</f>
        <v>497.25</v>
      </c>
      <c r="K23155">
        <v>3.25</v>
      </c>
      <c r="L23155" t="str">
        <v>GSA 2018</v>
      </c>
      <c r="M23155" t="s">
        <v>2503</v>
      </c>
      <c r="P23155" t="s">
        <v>2342</v>
      </c>
      <c r="Q23155">
        <v>3.04</v>
      </c>
      <c r="R23155" s="35">
        <v>0.15</v>
      </c>
      <c r="T23155" s="35"/>
      <c r="V23155">
        <v>1</v>
      </c>
      <c r="W23155" t="s">
        <v>2576</v>
      </c>
    </row>
    <row r="23156" spans="1:23" x14ac:dyDescent="0.3">
      <c r="A23156">
        <v>30918</v>
      </c>
      <c r="B23156" s="15" t="s">
        <v>2113</v>
      </c>
      <c r="C23156" t="str">
        <f>_xlfn.XLOOKUP($B23156, STANDARDS!$A:$A, STANDARDS!$B:$B,,0,2)</f>
        <v>Mt. Whelan Core</v>
      </c>
      <c r="D23156" t="s">
        <v>535</v>
      </c>
      <c r="E23156" t="s">
        <v>2283</v>
      </c>
      <c r="J23156" cm="1">
        <f t="array" ref="J23156:L23156">_xlfn.XLOOKUP($C23156, AGE!$A:$A,AGE!$B:$D,,0,2)</f>
        <v>497.25</v>
      </c>
      <c r="K23156">
        <v>3.25</v>
      </c>
      <c r="L23156" t="str">
        <v>GSA 2018</v>
      </c>
      <c r="M23156" t="s">
        <v>2503</v>
      </c>
      <c r="P23156" t="s">
        <v>2342</v>
      </c>
      <c r="Q23156">
        <v>2.84</v>
      </c>
      <c r="R23156" s="35">
        <v>0.15</v>
      </c>
      <c r="T23156" s="35"/>
      <c r="V23156">
        <v>1</v>
      </c>
      <c r="W23156" t="s">
        <v>2576</v>
      </c>
    </row>
    <row r="23157" spans="1:23" x14ac:dyDescent="0.3">
      <c r="A23157">
        <v>30919</v>
      </c>
      <c r="B23157" s="15" t="s">
        <v>2113</v>
      </c>
      <c r="C23157" t="str">
        <f>_xlfn.XLOOKUP($B23157, STANDARDS!$A:$A, STANDARDS!$B:$B,,0,2)</f>
        <v>Mt. Whelan Core</v>
      </c>
      <c r="D23157" t="s">
        <v>535</v>
      </c>
      <c r="E23157" t="s">
        <v>2283</v>
      </c>
      <c r="J23157" cm="1">
        <f t="array" ref="J23157:L23157">_xlfn.XLOOKUP($C23157, AGE!$A:$A,AGE!$B:$D,,0,2)</f>
        <v>497.25</v>
      </c>
      <c r="K23157">
        <v>3.25</v>
      </c>
      <c r="L23157" t="str">
        <v>GSA 2018</v>
      </c>
      <c r="M23157" t="s">
        <v>2503</v>
      </c>
      <c r="P23157" t="s">
        <v>2342</v>
      </c>
      <c r="Q23157">
        <v>4.47</v>
      </c>
      <c r="R23157" s="35">
        <v>0.15</v>
      </c>
      <c r="T23157" s="35"/>
      <c r="V23157">
        <v>1</v>
      </c>
      <c r="W23157" t="s">
        <v>2576</v>
      </c>
    </row>
    <row r="23158" spans="1:23" x14ac:dyDescent="0.3">
      <c r="A23158">
        <v>30920</v>
      </c>
      <c r="B23158" s="15" t="s">
        <v>2113</v>
      </c>
      <c r="C23158" t="str">
        <f>_xlfn.XLOOKUP($B23158, STANDARDS!$A:$A, STANDARDS!$B:$B,,0,2)</f>
        <v>Mt. Whelan Core</v>
      </c>
      <c r="D23158" t="s">
        <v>535</v>
      </c>
      <c r="E23158" t="s">
        <v>2283</v>
      </c>
      <c r="J23158" cm="1">
        <f t="array" ref="J23158:L23158">_xlfn.XLOOKUP($C23158, AGE!$A:$A,AGE!$B:$D,,0,2)</f>
        <v>497.25</v>
      </c>
      <c r="K23158">
        <v>3.25</v>
      </c>
      <c r="L23158" t="str">
        <v>GSA 2018</v>
      </c>
      <c r="M23158" t="s">
        <v>2503</v>
      </c>
      <c r="P23158" t="s">
        <v>2342</v>
      </c>
      <c r="Q23158">
        <v>3.87</v>
      </c>
      <c r="R23158" s="35">
        <v>0.15</v>
      </c>
      <c r="T23158" s="35"/>
      <c r="V23158">
        <v>1</v>
      </c>
      <c r="W23158" t="s">
        <v>2576</v>
      </c>
    </row>
    <row r="23159" spans="1:23" x14ac:dyDescent="0.3">
      <c r="A23159">
        <v>30921</v>
      </c>
      <c r="B23159" s="15" t="s">
        <v>2113</v>
      </c>
      <c r="C23159" t="str">
        <f>_xlfn.XLOOKUP($B23159, STANDARDS!$A:$A, STANDARDS!$B:$B,,0,2)</f>
        <v>Mt. Whelan Core</v>
      </c>
      <c r="D23159" t="s">
        <v>535</v>
      </c>
      <c r="E23159" t="s">
        <v>2283</v>
      </c>
      <c r="J23159" cm="1">
        <f t="array" ref="J23159:L23159">_xlfn.XLOOKUP($C23159, AGE!$A:$A,AGE!$B:$D,,0,2)</f>
        <v>497.25</v>
      </c>
      <c r="K23159">
        <v>3.25</v>
      </c>
      <c r="L23159" t="str">
        <v>GSA 2018</v>
      </c>
      <c r="M23159" t="s">
        <v>2503</v>
      </c>
      <c r="P23159" t="s">
        <v>2342</v>
      </c>
      <c r="Q23159">
        <v>3.43</v>
      </c>
      <c r="R23159" s="35">
        <v>0.15</v>
      </c>
      <c r="T23159" s="35"/>
      <c r="V23159">
        <v>1</v>
      </c>
      <c r="W23159" t="s">
        <v>2576</v>
      </c>
    </row>
    <row r="23160" spans="1:23" x14ac:dyDescent="0.3">
      <c r="A23160">
        <v>30922</v>
      </c>
      <c r="B23160" s="15" t="s">
        <v>2113</v>
      </c>
      <c r="C23160" t="str">
        <f>_xlfn.XLOOKUP($B23160, STANDARDS!$A:$A, STANDARDS!$B:$B,,0,2)</f>
        <v>Mt. Whelan Core</v>
      </c>
      <c r="D23160" t="s">
        <v>535</v>
      </c>
      <c r="E23160" t="s">
        <v>2283</v>
      </c>
      <c r="J23160" cm="1">
        <f t="array" ref="J23160:L23160">_xlfn.XLOOKUP($C23160, AGE!$A:$A,AGE!$B:$D,,0,2)</f>
        <v>497.25</v>
      </c>
      <c r="K23160">
        <v>3.25</v>
      </c>
      <c r="L23160" t="str">
        <v>GSA 2018</v>
      </c>
      <c r="M23160" t="s">
        <v>2503</v>
      </c>
      <c r="P23160" t="s">
        <v>2342</v>
      </c>
      <c r="Q23160">
        <v>3.86</v>
      </c>
      <c r="R23160" s="35">
        <v>0.15</v>
      </c>
      <c r="T23160" s="35"/>
      <c r="V23160">
        <v>1</v>
      </c>
      <c r="W23160" t="s">
        <v>2576</v>
      </c>
    </row>
    <row r="23161" spans="1:23" x14ac:dyDescent="0.3">
      <c r="A23161">
        <v>30923</v>
      </c>
      <c r="B23161" s="15" t="s">
        <v>2113</v>
      </c>
      <c r="C23161" t="str">
        <f>_xlfn.XLOOKUP($B23161, STANDARDS!$A:$A, STANDARDS!$B:$B,,0,2)</f>
        <v>Mt. Whelan Core</v>
      </c>
      <c r="D23161" t="s">
        <v>535</v>
      </c>
      <c r="E23161" t="s">
        <v>2283</v>
      </c>
      <c r="J23161" cm="1">
        <f t="array" ref="J23161:L23161">_xlfn.XLOOKUP($C23161, AGE!$A:$A,AGE!$B:$D,,0,2)</f>
        <v>497.25</v>
      </c>
      <c r="K23161">
        <v>3.25</v>
      </c>
      <c r="L23161" t="str">
        <v>GSA 2018</v>
      </c>
      <c r="M23161" t="s">
        <v>2503</v>
      </c>
      <c r="P23161" t="s">
        <v>2342</v>
      </c>
      <c r="Q23161">
        <v>4.0599999999999996</v>
      </c>
      <c r="R23161" s="35">
        <v>0.15</v>
      </c>
      <c r="S23161">
        <v>-27.36</v>
      </c>
      <c r="T23161" s="35">
        <v>0.15</v>
      </c>
      <c r="U23161" t="s">
        <v>2479</v>
      </c>
      <c r="V23161">
        <v>1</v>
      </c>
      <c r="W23161" t="s">
        <v>2576</v>
      </c>
    </row>
    <row r="23162" spans="1:23" x14ac:dyDescent="0.3">
      <c r="A23162">
        <v>30924</v>
      </c>
      <c r="B23162" s="15" t="s">
        <v>2113</v>
      </c>
      <c r="C23162" t="str">
        <f>_xlfn.XLOOKUP($B23162, STANDARDS!$A:$A, STANDARDS!$B:$B,,0,2)</f>
        <v>Mt. Whelan Core</v>
      </c>
      <c r="D23162" t="s">
        <v>535</v>
      </c>
      <c r="E23162" t="s">
        <v>2283</v>
      </c>
      <c r="J23162" cm="1">
        <f t="array" ref="J23162:L23162">_xlfn.XLOOKUP($C23162, AGE!$A:$A,AGE!$B:$D,,0,2)</f>
        <v>497.25</v>
      </c>
      <c r="K23162">
        <v>3.25</v>
      </c>
      <c r="L23162" t="str">
        <v>GSA 2018</v>
      </c>
      <c r="M23162" t="s">
        <v>2503</v>
      </c>
      <c r="P23162" t="s">
        <v>2342</v>
      </c>
      <c r="Q23162">
        <v>3.35</v>
      </c>
      <c r="R23162" s="35">
        <v>0.15</v>
      </c>
      <c r="T23162" s="35"/>
      <c r="V23162">
        <v>1</v>
      </c>
      <c r="W23162" t="s">
        <v>2576</v>
      </c>
    </row>
    <row r="23163" spans="1:23" x14ac:dyDescent="0.3">
      <c r="A23163">
        <v>30925</v>
      </c>
      <c r="B23163" s="15" t="s">
        <v>2113</v>
      </c>
      <c r="C23163" t="str">
        <f>_xlfn.XLOOKUP($B23163, STANDARDS!$A:$A, STANDARDS!$B:$B,,0,2)</f>
        <v>Mt. Whelan Core</v>
      </c>
      <c r="D23163" t="s">
        <v>535</v>
      </c>
      <c r="E23163" t="s">
        <v>2283</v>
      </c>
      <c r="J23163" cm="1">
        <f t="array" ref="J23163:L23163">_xlfn.XLOOKUP($C23163, AGE!$A:$A,AGE!$B:$D,,0,2)</f>
        <v>497.25</v>
      </c>
      <c r="K23163">
        <v>3.25</v>
      </c>
      <c r="L23163" t="str">
        <v>GSA 2018</v>
      </c>
      <c r="M23163" t="s">
        <v>2503</v>
      </c>
      <c r="P23163" t="s">
        <v>2342</v>
      </c>
      <c r="Q23163">
        <v>3.57</v>
      </c>
      <c r="R23163" s="35">
        <v>0.15</v>
      </c>
      <c r="T23163" s="35"/>
      <c r="V23163">
        <v>1</v>
      </c>
      <c r="W23163" t="s">
        <v>2576</v>
      </c>
    </row>
    <row r="23164" spans="1:23" x14ac:dyDescent="0.3">
      <c r="A23164">
        <v>30926</v>
      </c>
      <c r="B23164" s="15" t="s">
        <v>2113</v>
      </c>
      <c r="C23164" t="str">
        <f>_xlfn.XLOOKUP($B23164, STANDARDS!$A:$A, STANDARDS!$B:$B,,0,2)</f>
        <v>Mt. Whelan Core</v>
      </c>
      <c r="D23164" t="s">
        <v>535</v>
      </c>
      <c r="E23164" t="s">
        <v>2283</v>
      </c>
      <c r="J23164" cm="1">
        <f t="array" ref="J23164:L23164">_xlfn.XLOOKUP($C23164, AGE!$A:$A,AGE!$B:$D,,0,2)</f>
        <v>497.25</v>
      </c>
      <c r="K23164">
        <v>3.25</v>
      </c>
      <c r="L23164" t="str">
        <v>GSA 2018</v>
      </c>
      <c r="M23164" t="s">
        <v>2503</v>
      </c>
      <c r="P23164" t="s">
        <v>2342</v>
      </c>
      <c r="Q23164">
        <v>2.94</v>
      </c>
      <c r="R23164" s="35">
        <v>0.15</v>
      </c>
      <c r="T23164" s="35"/>
      <c r="V23164">
        <v>1</v>
      </c>
      <c r="W23164" t="s">
        <v>2576</v>
      </c>
    </row>
    <row r="23165" spans="1:23" x14ac:dyDescent="0.3">
      <c r="A23165">
        <v>30927</v>
      </c>
      <c r="B23165" s="15" t="s">
        <v>2113</v>
      </c>
      <c r="C23165" t="str">
        <f>_xlfn.XLOOKUP($B23165, STANDARDS!$A:$A, STANDARDS!$B:$B,,0,2)</f>
        <v>Mt. Whelan Core</v>
      </c>
      <c r="D23165" t="s">
        <v>535</v>
      </c>
      <c r="E23165" t="s">
        <v>2283</v>
      </c>
      <c r="J23165" cm="1">
        <f t="array" ref="J23165:L23165">_xlfn.XLOOKUP($C23165, AGE!$A:$A,AGE!$B:$D,,0,2)</f>
        <v>497.25</v>
      </c>
      <c r="K23165">
        <v>3.25</v>
      </c>
      <c r="L23165" t="str">
        <v>GSA 2018</v>
      </c>
      <c r="M23165" t="s">
        <v>2503</v>
      </c>
      <c r="P23165" t="s">
        <v>2342</v>
      </c>
      <c r="Q23165">
        <v>2.62</v>
      </c>
      <c r="R23165" s="35">
        <v>0.15</v>
      </c>
      <c r="T23165" s="35"/>
      <c r="V23165">
        <v>1</v>
      </c>
      <c r="W23165" t="s">
        <v>2576</v>
      </c>
    </row>
    <row r="23166" spans="1:23" x14ac:dyDescent="0.3">
      <c r="A23166">
        <v>30928</v>
      </c>
      <c r="B23166" s="15" t="s">
        <v>2113</v>
      </c>
      <c r="C23166" t="str">
        <f>_xlfn.XLOOKUP($B23166, STANDARDS!$A:$A, STANDARDS!$B:$B,,0,2)</f>
        <v>Mt. Whelan Core</v>
      </c>
      <c r="D23166" t="s">
        <v>535</v>
      </c>
      <c r="E23166" t="s">
        <v>2283</v>
      </c>
      <c r="J23166" cm="1">
        <f t="array" ref="J23166:L23166">_xlfn.XLOOKUP($C23166, AGE!$A:$A,AGE!$B:$D,,0,2)</f>
        <v>497.25</v>
      </c>
      <c r="K23166">
        <v>3.25</v>
      </c>
      <c r="L23166" t="str">
        <v>GSA 2018</v>
      </c>
      <c r="M23166" t="s">
        <v>2503</v>
      </c>
      <c r="P23166" t="s">
        <v>2342</v>
      </c>
      <c r="Q23166">
        <v>3.29</v>
      </c>
      <c r="R23166" s="35">
        <v>0.15</v>
      </c>
      <c r="S23166">
        <v>-27.03</v>
      </c>
      <c r="T23166" s="35">
        <v>0.15</v>
      </c>
      <c r="U23166" t="s">
        <v>2479</v>
      </c>
      <c r="V23166">
        <v>1</v>
      </c>
      <c r="W23166" t="s">
        <v>2576</v>
      </c>
    </row>
    <row r="23167" spans="1:23" x14ac:dyDescent="0.3">
      <c r="A23167">
        <v>30929</v>
      </c>
      <c r="B23167" s="15" t="s">
        <v>2113</v>
      </c>
      <c r="C23167" t="str">
        <f>_xlfn.XLOOKUP($B23167, STANDARDS!$A:$A, STANDARDS!$B:$B,,0,2)</f>
        <v>Mt. Whelan Core</v>
      </c>
      <c r="D23167" t="s">
        <v>535</v>
      </c>
      <c r="E23167" t="s">
        <v>2283</v>
      </c>
      <c r="J23167" cm="1">
        <f t="array" ref="J23167:L23167">_xlfn.XLOOKUP($C23167, AGE!$A:$A,AGE!$B:$D,,0,2)</f>
        <v>497.25</v>
      </c>
      <c r="K23167">
        <v>3.25</v>
      </c>
      <c r="L23167" t="str">
        <v>GSA 2018</v>
      </c>
      <c r="M23167" t="s">
        <v>2503</v>
      </c>
      <c r="P23167" t="s">
        <v>2342</v>
      </c>
      <c r="Q23167">
        <v>2.41</v>
      </c>
      <c r="R23167" s="35">
        <v>0.15</v>
      </c>
      <c r="T23167" s="35"/>
      <c r="V23167">
        <v>1</v>
      </c>
      <c r="W23167" t="s">
        <v>2576</v>
      </c>
    </row>
    <row r="23168" spans="1:23" x14ac:dyDescent="0.3">
      <c r="A23168">
        <v>30930</v>
      </c>
      <c r="B23168" s="15" t="s">
        <v>2113</v>
      </c>
      <c r="C23168" t="str">
        <f>_xlfn.XLOOKUP($B23168, STANDARDS!$A:$A, STANDARDS!$B:$B,,0,2)</f>
        <v>Mt. Whelan Core</v>
      </c>
      <c r="D23168" t="s">
        <v>535</v>
      </c>
      <c r="E23168" t="s">
        <v>2283</v>
      </c>
      <c r="J23168" cm="1">
        <f t="array" ref="J23168:L23168">_xlfn.XLOOKUP($C23168, AGE!$A:$A,AGE!$B:$D,,0,2)</f>
        <v>497.25</v>
      </c>
      <c r="K23168">
        <v>3.25</v>
      </c>
      <c r="L23168" t="str">
        <v>GSA 2018</v>
      </c>
      <c r="M23168" t="s">
        <v>2503</v>
      </c>
      <c r="P23168" t="s">
        <v>2342</v>
      </c>
      <c r="Q23168">
        <v>2.62</v>
      </c>
      <c r="R23168" s="35">
        <v>0.15</v>
      </c>
      <c r="T23168" s="35"/>
      <c r="V23168">
        <v>1</v>
      </c>
      <c r="W23168" t="s">
        <v>2576</v>
      </c>
    </row>
    <row r="23169" spans="1:23" x14ac:dyDescent="0.3">
      <c r="A23169">
        <v>30931</v>
      </c>
      <c r="B23169" s="15" t="s">
        <v>2113</v>
      </c>
      <c r="C23169" t="str">
        <f>_xlfn.XLOOKUP($B23169, STANDARDS!$A:$A, STANDARDS!$B:$B,,0,2)</f>
        <v>Mt. Whelan Core</v>
      </c>
      <c r="D23169" t="s">
        <v>535</v>
      </c>
      <c r="E23169" t="s">
        <v>2283</v>
      </c>
      <c r="J23169" cm="1">
        <f t="array" ref="J23169:L23169">_xlfn.XLOOKUP($C23169, AGE!$A:$A,AGE!$B:$D,,0,2)</f>
        <v>497.25</v>
      </c>
      <c r="K23169">
        <v>3.25</v>
      </c>
      <c r="L23169" t="str">
        <v>GSA 2018</v>
      </c>
      <c r="M23169" t="s">
        <v>2503</v>
      </c>
      <c r="P23169" t="s">
        <v>2342</v>
      </c>
      <c r="Q23169">
        <v>3.37</v>
      </c>
      <c r="R23169" s="35">
        <v>0.15</v>
      </c>
      <c r="T23169" s="35"/>
      <c r="V23169">
        <v>1</v>
      </c>
      <c r="W23169" t="s">
        <v>2576</v>
      </c>
    </row>
    <row r="23170" spans="1:23" x14ac:dyDescent="0.3">
      <c r="A23170">
        <v>30932</v>
      </c>
      <c r="B23170" s="15" t="s">
        <v>2113</v>
      </c>
      <c r="C23170" t="str">
        <f>_xlfn.XLOOKUP($B23170, STANDARDS!$A:$A, STANDARDS!$B:$B,,0,2)</f>
        <v>Mt. Whelan Core</v>
      </c>
      <c r="D23170" t="s">
        <v>535</v>
      </c>
      <c r="E23170" t="s">
        <v>2283</v>
      </c>
      <c r="J23170" cm="1">
        <f t="array" ref="J23170:L23170">_xlfn.XLOOKUP($C23170, AGE!$A:$A,AGE!$B:$D,,0,2)</f>
        <v>497.25</v>
      </c>
      <c r="K23170">
        <v>3.25</v>
      </c>
      <c r="L23170" t="str">
        <v>GSA 2018</v>
      </c>
      <c r="M23170" t="s">
        <v>2503</v>
      </c>
      <c r="P23170" t="s">
        <v>2342</v>
      </c>
      <c r="Q23170">
        <v>3.21</v>
      </c>
      <c r="R23170" s="35">
        <v>0.15</v>
      </c>
      <c r="T23170" s="35"/>
      <c r="V23170">
        <v>1</v>
      </c>
      <c r="W23170" t="s">
        <v>2576</v>
      </c>
    </row>
    <row r="23171" spans="1:23" x14ac:dyDescent="0.3">
      <c r="A23171">
        <v>30933</v>
      </c>
      <c r="B23171" s="15" t="s">
        <v>2113</v>
      </c>
      <c r="C23171" t="str">
        <f>_xlfn.XLOOKUP($B23171, STANDARDS!$A:$A, STANDARDS!$B:$B,,0,2)</f>
        <v>Mt. Whelan Core</v>
      </c>
      <c r="D23171" t="s">
        <v>535</v>
      </c>
      <c r="E23171" t="s">
        <v>2283</v>
      </c>
      <c r="J23171" cm="1">
        <f t="array" ref="J23171:L23171">_xlfn.XLOOKUP($C23171, AGE!$A:$A,AGE!$B:$D,,0,2)</f>
        <v>497.25</v>
      </c>
      <c r="K23171">
        <v>3.25</v>
      </c>
      <c r="L23171" t="str">
        <v>GSA 2018</v>
      </c>
      <c r="M23171" t="s">
        <v>2503</v>
      </c>
      <c r="P23171" t="s">
        <v>2342</v>
      </c>
      <c r="Q23171">
        <v>3.26</v>
      </c>
      <c r="R23171" s="35">
        <v>0.15</v>
      </c>
      <c r="S23171">
        <v>-27.08</v>
      </c>
      <c r="T23171" s="35">
        <v>0.15</v>
      </c>
      <c r="U23171" t="s">
        <v>2479</v>
      </c>
      <c r="V23171">
        <v>1</v>
      </c>
      <c r="W23171" t="s">
        <v>2576</v>
      </c>
    </row>
    <row r="23172" spans="1:23" x14ac:dyDescent="0.3">
      <c r="A23172">
        <v>30934</v>
      </c>
      <c r="B23172" s="15" t="s">
        <v>2113</v>
      </c>
      <c r="C23172" t="str">
        <f>_xlfn.XLOOKUP($B23172, STANDARDS!$A:$A, STANDARDS!$B:$B,,0,2)</f>
        <v>Mt. Whelan Core</v>
      </c>
      <c r="D23172" t="s">
        <v>535</v>
      </c>
      <c r="E23172" t="s">
        <v>2283</v>
      </c>
      <c r="J23172" cm="1">
        <f t="array" ref="J23172:L23172">_xlfn.XLOOKUP($C23172, AGE!$A:$A,AGE!$B:$D,,0,2)</f>
        <v>497.25</v>
      </c>
      <c r="K23172">
        <v>3.25</v>
      </c>
      <c r="L23172" t="str">
        <v>GSA 2018</v>
      </c>
      <c r="M23172" t="s">
        <v>2503</v>
      </c>
      <c r="P23172" t="s">
        <v>2342</v>
      </c>
      <c r="Q23172">
        <v>2.8</v>
      </c>
      <c r="R23172" s="35">
        <v>0.15</v>
      </c>
      <c r="T23172" s="35"/>
      <c r="V23172">
        <v>1</v>
      </c>
      <c r="W23172" t="s">
        <v>2576</v>
      </c>
    </row>
    <row r="23173" spans="1:23" x14ac:dyDescent="0.3">
      <c r="A23173">
        <v>30935</v>
      </c>
      <c r="B23173" s="15" t="s">
        <v>2113</v>
      </c>
      <c r="C23173" t="str">
        <f>_xlfn.XLOOKUP($B23173, STANDARDS!$A:$A, STANDARDS!$B:$B,,0,2)</f>
        <v>Mt. Whelan Core</v>
      </c>
      <c r="D23173" t="s">
        <v>535</v>
      </c>
      <c r="E23173" t="s">
        <v>2283</v>
      </c>
      <c r="J23173" cm="1">
        <f t="array" ref="J23173:L23173">_xlfn.XLOOKUP($C23173, AGE!$A:$A,AGE!$B:$D,,0,2)</f>
        <v>497.25</v>
      </c>
      <c r="K23173">
        <v>3.25</v>
      </c>
      <c r="L23173" t="str">
        <v>GSA 2018</v>
      </c>
      <c r="M23173" t="s">
        <v>2503</v>
      </c>
      <c r="P23173" t="s">
        <v>2342</v>
      </c>
      <c r="Q23173">
        <v>4.1500000000000004</v>
      </c>
      <c r="R23173" s="35">
        <v>0.15</v>
      </c>
      <c r="T23173" s="35"/>
      <c r="V23173">
        <v>1</v>
      </c>
      <c r="W23173" t="s">
        <v>2576</v>
      </c>
    </row>
    <row r="23174" spans="1:23" x14ac:dyDescent="0.3">
      <c r="A23174">
        <v>30936</v>
      </c>
      <c r="B23174" s="15" t="s">
        <v>2113</v>
      </c>
      <c r="C23174" t="str">
        <f>_xlfn.XLOOKUP($B23174, STANDARDS!$A:$A, STANDARDS!$B:$B,,0,2)</f>
        <v>Mt. Whelan Core</v>
      </c>
      <c r="D23174" t="s">
        <v>535</v>
      </c>
      <c r="E23174" t="s">
        <v>2283</v>
      </c>
      <c r="J23174" cm="1">
        <f t="array" ref="J23174:L23174">_xlfn.XLOOKUP($C23174, AGE!$A:$A,AGE!$B:$D,,0,2)</f>
        <v>497.25</v>
      </c>
      <c r="K23174">
        <v>3.25</v>
      </c>
      <c r="L23174" t="str">
        <v>GSA 2018</v>
      </c>
      <c r="M23174" t="s">
        <v>2503</v>
      </c>
      <c r="P23174" t="s">
        <v>2342</v>
      </c>
      <c r="Q23174">
        <v>3.79</v>
      </c>
      <c r="R23174" s="35">
        <v>0.15</v>
      </c>
      <c r="T23174" s="35"/>
      <c r="V23174">
        <v>1</v>
      </c>
      <c r="W23174" t="s">
        <v>2576</v>
      </c>
    </row>
    <row r="23175" spans="1:23" x14ac:dyDescent="0.3">
      <c r="A23175">
        <v>30937</v>
      </c>
      <c r="B23175" s="15" t="s">
        <v>2113</v>
      </c>
      <c r="C23175" t="str">
        <f>_xlfn.XLOOKUP($B23175, STANDARDS!$A:$A, STANDARDS!$B:$B,,0,2)</f>
        <v>Mt. Whelan Core</v>
      </c>
      <c r="D23175" t="s">
        <v>535</v>
      </c>
      <c r="E23175" t="s">
        <v>2283</v>
      </c>
      <c r="J23175" cm="1">
        <f t="array" ref="J23175:L23175">_xlfn.XLOOKUP($C23175, AGE!$A:$A,AGE!$B:$D,,0,2)</f>
        <v>497.25</v>
      </c>
      <c r="K23175">
        <v>3.25</v>
      </c>
      <c r="L23175" t="str">
        <v>GSA 2018</v>
      </c>
      <c r="M23175" t="s">
        <v>2503</v>
      </c>
      <c r="P23175" t="s">
        <v>2342</v>
      </c>
      <c r="Q23175">
        <v>3.47</v>
      </c>
      <c r="R23175" s="35">
        <v>0.15</v>
      </c>
      <c r="S23175">
        <v>-27.1</v>
      </c>
      <c r="T23175" s="35">
        <v>0.15</v>
      </c>
      <c r="U23175" t="s">
        <v>2479</v>
      </c>
      <c r="V23175">
        <v>1</v>
      </c>
      <c r="W23175" t="s">
        <v>2576</v>
      </c>
    </row>
    <row r="23176" spans="1:23" x14ac:dyDescent="0.3">
      <c r="A23176">
        <v>30938</v>
      </c>
      <c r="B23176" s="15" t="s">
        <v>2113</v>
      </c>
      <c r="C23176" t="str">
        <f>_xlfn.XLOOKUP($B23176, STANDARDS!$A:$A, STANDARDS!$B:$B,,0,2)</f>
        <v>Mt. Whelan Core</v>
      </c>
      <c r="D23176" t="s">
        <v>535</v>
      </c>
      <c r="E23176" t="s">
        <v>2283</v>
      </c>
      <c r="J23176" cm="1">
        <f t="array" ref="J23176:L23176">_xlfn.XLOOKUP($C23176, AGE!$A:$A,AGE!$B:$D,,0,2)</f>
        <v>497.25</v>
      </c>
      <c r="K23176">
        <v>3.25</v>
      </c>
      <c r="L23176" t="str">
        <v>GSA 2018</v>
      </c>
      <c r="M23176" t="s">
        <v>2503</v>
      </c>
      <c r="P23176" t="s">
        <v>2342</v>
      </c>
      <c r="Q23176">
        <v>3.28</v>
      </c>
      <c r="R23176" s="35">
        <v>0.15</v>
      </c>
      <c r="T23176" s="35"/>
      <c r="V23176">
        <v>1</v>
      </c>
      <c r="W23176" t="s">
        <v>2576</v>
      </c>
    </row>
    <row r="23177" spans="1:23" x14ac:dyDescent="0.3">
      <c r="A23177">
        <v>30939</v>
      </c>
      <c r="B23177" s="15" t="s">
        <v>2113</v>
      </c>
      <c r="C23177" t="str">
        <f>_xlfn.XLOOKUP($B23177, STANDARDS!$A:$A, STANDARDS!$B:$B,,0,2)</f>
        <v>Mt. Whelan Core</v>
      </c>
      <c r="D23177" t="s">
        <v>535</v>
      </c>
      <c r="E23177" t="s">
        <v>2283</v>
      </c>
      <c r="J23177" cm="1">
        <f t="array" ref="J23177:L23177">_xlfn.XLOOKUP($C23177, AGE!$A:$A,AGE!$B:$D,,0,2)</f>
        <v>497.25</v>
      </c>
      <c r="K23177">
        <v>3.25</v>
      </c>
      <c r="L23177" t="str">
        <v>GSA 2018</v>
      </c>
      <c r="M23177" t="s">
        <v>2503</v>
      </c>
      <c r="P23177" t="s">
        <v>2342</v>
      </c>
      <c r="Q23177">
        <v>3.71</v>
      </c>
      <c r="R23177" s="35">
        <v>0.15</v>
      </c>
      <c r="T23177" s="35"/>
      <c r="V23177">
        <v>1</v>
      </c>
      <c r="W23177" t="s">
        <v>2576</v>
      </c>
    </row>
    <row r="23178" spans="1:23" x14ac:dyDescent="0.3">
      <c r="A23178">
        <v>30940</v>
      </c>
      <c r="B23178" s="15" t="s">
        <v>2113</v>
      </c>
      <c r="C23178" t="str">
        <f>_xlfn.XLOOKUP($B23178, STANDARDS!$A:$A, STANDARDS!$B:$B,,0,2)</f>
        <v>Mt. Whelan Core</v>
      </c>
      <c r="D23178" t="s">
        <v>535</v>
      </c>
      <c r="E23178" t="s">
        <v>2283</v>
      </c>
      <c r="J23178" cm="1">
        <f t="array" ref="J23178:L23178">_xlfn.XLOOKUP($C23178, AGE!$A:$A,AGE!$B:$D,,0,2)</f>
        <v>497.25</v>
      </c>
      <c r="K23178">
        <v>3.25</v>
      </c>
      <c r="L23178" t="str">
        <v>GSA 2018</v>
      </c>
      <c r="M23178" t="s">
        <v>2503</v>
      </c>
      <c r="P23178" t="s">
        <v>2342</v>
      </c>
      <c r="Q23178">
        <v>3.97</v>
      </c>
      <c r="R23178" s="35">
        <v>0.15</v>
      </c>
      <c r="T23178" s="35"/>
      <c r="V23178">
        <v>1</v>
      </c>
      <c r="W23178" t="s">
        <v>2576</v>
      </c>
    </row>
    <row r="23179" spans="1:23" x14ac:dyDescent="0.3">
      <c r="A23179">
        <v>30941</v>
      </c>
      <c r="B23179" s="15" t="s">
        <v>2113</v>
      </c>
      <c r="C23179" t="str">
        <f>_xlfn.XLOOKUP($B23179, STANDARDS!$A:$A, STANDARDS!$B:$B,,0,2)</f>
        <v>Mt. Whelan Core</v>
      </c>
      <c r="D23179" t="s">
        <v>535</v>
      </c>
      <c r="E23179" t="s">
        <v>2283</v>
      </c>
      <c r="J23179" cm="1">
        <f t="array" ref="J23179:L23179">_xlfn.XLOOKUP($C23179, AGE!$A:$A,AGE!$B:$D,,0,2)</f>
        <v>497.25</v>
      </c>
      <c r="K23179">
        <v>3.25</v>
      </c>
      <c r="L23179" t="str">
        <v>GSA 2018</v>
      </c>
      <c r="M23179" t="s">
        <v>2503</v>
      </c>
      <c r="P23179" t="s">
        <v>2342</v>
      </c>
      <c r="Q23179">
        <v>4.4800000000000004</v>
      </c>
      <c r="R23179" s="35">
        <v>0.15</v>
      </c>
      <c r="T23179" s="35"/>
      <c r="V23179">
        <v>1</v>
      </c>
      <c r="W23179" t="s">
        <v>2576</v>
      </c>
    </row>
    <row r="23180" spans="1:23" x14ac:dyDescent="0.3">
      <c r="A23180">
        <v>30942</v>
      </c>
      <c r="B23180" s="15" t="s">
        <v>2113</v>
      </c>
      <c r="C23180" t="str">
        <f>_xlfn.XLOOKUP($B23180, STANDARDS!$A:$A, STANDARDS!$B:$B,,0,2)</f>
        <v>Mt. Whelan Core</v>
      </c>
      <c r="D23180" t="s">
        <v>535</v>
      </c>
      <c r="E23180" t="s">
        <v>2283</v>
      </c>
      <c r="J23180" cm="1">
        <f t="array" ref="J23180:L23180">_xlfn.XLOOKUP($C23180, AGE!$A:$A,AGE!$B:$D,,0,2)</f>
        <v>497.25</v>
      </c>
      <c r="K23180">
        <v>3.25</v>
      </c>
      <c r="L23180" t="str">
        <v>GSA 2018</v>
      </c>
      <c r="M23180" t="s">
        <v>2503</v>
      </c>
      <c r="P23180" t="s">
        <v>2342</v>
      </c>
      <c r="Q23180">
        <v>4.58</v>
      </c>
      <c r="R23180" s="35">
        <v>0.15</v>
      </c>
      <c r="S23180">
        <v>-27.22</v>
      </c>
      <c r="T23180" s="35">
        <v>0.15</v>
      </c>
      <c r="U23180" t="s">
        <v>2479</v>
      </c>
      <c r="V23180">
        <v>1</v>
      </c>
      <c r="W23180" t="s">
        <v>2576</v>
      </c>
    </row>
    <row r="23181" spans="1:23" x14ac:dyDescent="0.3">
      <c r="A23181">
        <v>30943</v>
      </c>
      <c r="B23181" s="15" t="s">
        <v>2113</v>
      </c>
      <c r="C23181" t="str">
        <f>_xlfn.XLOOKUP($B23181, STANDARDS!$A:$A, STANDARDS!$B:$B,,0,2)</f>
        <v>Mt. Whelan Core</v>
      </c>
      <c r="D23181" t="s">
        <v>535</v>
      </c>
      <c r="E23181" t="s">
        <v>2283</v>
      </c>
      <c r="J23181" cm="1">
        <f t="array" ref="J23181:L23181">_xlfn.XLOOKUP($C23181, AGE!$A:$A,AGE!$B:$D,,0,2)</f>
        <v>497.25</v>
      </c>
      <c r="K23181">
        <v>3.25</v>
      </c>
      <c r="L23181" t="str">
        <v>GSA 2018</v>
      </c>
      <c r="M23181" t="s">
        <v>2503</v>
      </c>
      <c r="P23181" t="s">
        <v>2342</v>
      </c>
      <c r="Q23181">
        <v>4.49</v>
      </c>
      <c r="R23181" s="35">
        <v>0.15</v>
      </c>
      <c r="T23181" s="35"/>
      <c r="V23181">
        <v>1</v>
      </c>
      <c r="W23181" t="s">
        <v>2576</v>
      </c>
    </row>
    <row r="23182" spans="1:23" x14ac:dyDescent="0.3">
      <c r="A23182">
        <v>30944</v>
      </c>
      <c r="B23182" s="15" t="s">
        <v>2113</v>
      </c>
      <c r="C23182" t="str">
        <f>_xlfn.XLOOKUP($B23182, STANDARDS!$A:$A, STANDARDS!$B:$B,,0,2)</f>
        <v>Mt. Whelan Core</v>
      </c>
      <c r="D23182" t="s">
        <v>535</v>
      </c>
      <c r="E23182" t="s">
        <v>2283</v>
      </c>
      <c r="J23182" cm="1">
        <f t="array" ref="J23182:L23182">_xlfn.XLOOKUP($C23182, AGE!$A:$A,AGE!$B:$D,,0,2)</f>
        <v>497.25</v>
      </c>
      <c r="K23182">
        <v>3.25</v>
      </c>
      <c r="L23182" t="str">
        <v>GSA 2018</v>
      </c>
      <c r="M23182" t="s">
        <v>2503</v>
      </c>
      <c r="P23182" t="s">
        <v>2342</v>
      </c>
      <c r="Q23182">
        <v>4.46</v>
      </c>
      <c r="R23182" s="35">
        <v>0.15</v>
      </c>
      <c r="T23182" s="35"/>
      <c r="V23182">
        <v>1</v>
      </c>
      <c r="W23182" t="s">
        <v>2576</v>
      </c>
    </row>
    <row r="23183" spans="1:23" x14ac:dyDescent="0.3">
      <c r="A23183">
        <v>30945</v>
      </c>
      <c r="B23183" s="15" t="s">
        <v>2113</v>
      </c>
      <c r="C23183" t="str">
        <f>_xlfn.XLOOKUP($B23183, STANDARDS!$A:$A, STANDARDS!$B:$B,,0,2)</f>
        <v>Mt. Whelan Core</v>
      </c>
      <c r="D23183" t="s">
        <v>535</v>
      </c>
      <c r="E23183" t="s">
        <v>2283</v>
      </c>
      <c r="J23183" cm="1">
        <f t="array" ref="J23183:L23183">_xlfn.XLOOKUP($C23183, AGE!$A:$A,AGE!$B:$D,,0,2)</f>
        <v>497.25</v>
      </c>
      <c r="K23183">
        <v>3.25</v>
      </c>
      <c r="L23183" t="str">
        <v>GSA 2018</v>
      </c>
      <c r="M23183" t="s">
        <v>2503</v>
      </c>
      <c r="P23183" t="s">
        <v>2342</v>
      </c>
      <c r="Q23183">
        <v>4.34</v>
      </c>
      <c r="R23183" s="35">
        <v>0.15</v>
      </c>
      <c r="T23183" s="35"/>
      <c r="V23183">
        <v>1</v>
      </c>
      <c r="W23183" t="s">
        <v>2576</v>
      </c>
    </row>
    <row r="23184" spans="1:23" x14ac:dyDescent="0.3">
      <c r="A23184">
        <v>30946</v>
      </c>
      <c r="B23184" s="15" t="s">
        <v>2113</v>
      </c>
      <c r="C23184" t="str">
        <f>_xlfn.XLOOKUP($B23184, STANDARDS!$A:$A, STANDARDS!$B:$B,,0,2)</f>
        <v>Mt. Whelan Core</v>
      </c>
      <c r="D23184" t="s">
        <v>535</v>
      </c>
      <c r="E23184" t="s">
        <v>2283</v>
      </c>
      <c r="J23184" cm="1">
        <f t="array" ref="J23184:L23184">_xlfn.XLOOKUP($C23184, AGE!$A:$A,AGE!$B:$D,,0,2)</f>
        <v>497.25</v>
      </c>
      <c r="K23184">
        <v>3.25</v>
      </c>
      <c r="L23184" t="str">
        <v>GSA 2018</v>
      </c>
      <c r="M23184" t="s">
        <v>2503</v>
      </c>
      <c r="P23184" t="s">
        <v>2342</v>
      </c>
      <c r="Q23184">
        <v>4.49</v>
      </c>
      <c r="R23184" s="35">
        <v>0.15</v>
      </c>
      <c r="S23184">
        <v>-26.85</v>
      </c>
      <c r="T23184" s="35">
        <v>0.15</v>
      </c>
      <c r="U23184" t="s">
        <v>2479</v>
      </c>
      <c r="V23184">
        <v>1</v>
      </c>
      <c r="W23184" t="s">
        <v>2576</v>
      </c>
    </row>
    <row r="23185" spans="1:23" x14ac:dyDescent="0.3">
      <c r="A23185">
        <v>30947</v>
      </c>
      <c r="B23185" s="15" t="s">
        <v>2113</v>
      </c>
      <c r="C23185" t="str">
        <f>_xlfn.XLOOKUP($B23185, STANDARDS!$A:$A, STANDARDS!$B:$B,,0,2)</f>
        <v>Mt. Whelan Core</v>
      </c>
      <c r="D23185" t="s">
        <v>535</v>
      </c>
      <c r="E23185" t="s">
        <v>2283</v>
      </c>
      <c r="J23185" cm="1">
        <f t="array" ref="J23185:L23185">_xlfn.XLOOKUP($C23185, AGE!$A:$A,AGE!$B:$D,,0,2)</f>
        <v>497.25</v>
      </c>
      <c r="K23185">
        <v>3.25</v>
      </c>
      <c r="L23185" t="str">
        <v>GSA 2018</v>
      </c>
      <c r="M23185" t="s">
        <v>2503</v>
      </c>
      <c r="P23185" t="s">
        <v>2342</v>
      </c>
      <c r="Q23185">
        <v>3.25</v>
      </c>
      <c r="R23185" s="35">
        <v>0.15</v>
      </c>
      <c r="T23185" s="35"/>
      <c r="V23185">
        <v>1</v>
      </c>
      <c r="W23185" t="s">
        <v>2576</v>
      </c>
    </row>
    <row r="23186" spans="1:23" x14ac:dyDescent="0.3">
      <c r="A23186">
        <v>30948</v>
      </c>
      <c r="B23186" s="15" t="s">
        <v>2113</v>
      </c>
      <c r="C23186" t="str">
        <f>_xlfn.XLOOKUP($B23186, STANDARDS!$A:$A, STANDARDS!$B:$B,,0,2)</f>
        <v>Mt. Whelan Core</v>
      </c>
      <c r="D23186" t="s">
        <v>535</v>
      </c>
      <c r="E23186" t="s">
        <v>2283</v>
      </c>
      <c r="J23186" cm="1">
        <f t="array" ref="J23186:L23186">_xlfn.XLOOKUP($C23186, AGE!$A:$A,AGE!$B:$D,,0,2)</f>
        <v>497.25</v>
      </c>
      <c r="K23186">
        <v>3.25</v>
      </c>
      <c r="L23186" t="str">
        <v>GSA 2018</v>
      </c>
      <c r="M23186" t="s">
        <v>2503</v>
      </c>
      <c r="P23186" t="s">
        <v>2342</v>
      </c>
      <c r="Q23186">
        <v>4.0199999999999996</v>
      </c>
      <c r="R23186" s="35">
        <v>0.15</v>
      </c>
      <c r="T23186" s="35"/>
      <c r="V23186">
        <v>1</v>
      </c>
      <c r="W23186" t="s">
        <v>2576</v>
      </c>
    </row>
    <row r="23187" spans="1:23" x14ac:dyDescent="0.3">
      <c r="A23187">
        <v>30949</v>
      </c>
      <c r="B23187" s="15" t="s">
        <v>2113</v>
      </c>
      <c r="C23187" t="str">
        <f>_xlfn.XLOOKUP($B23187, STANDARDS!$A:$A, STANDARDS!$B:$B,,0,2)</f>
        <v>Mt. Whelan Core</v>
      </c>
      <c r="D23187" t="s">
        <v>535</v>
      </c>
      <c r="E23187" t="s">
        <v>2283</v>
      </c>
      <c r="J23187" cm="1">
        <f t="array" ref="J23187:L23187">_xlfn.XLOOKUP($C23187, AGE!$A:$A,AGE!$B:$D,,0,2)</f>
        <v>497.25</v>
      </c>
      <c r="K23187">
        <v>3.25</v>
      </c>
      <c r="L23187" t="str">
        <v>GSA 2018</v>
      </c>
      <c r="M23187" t="s">
        <v>2503</v>
      </c>
      <c r="P23187" t="s">
        <v>2342</v>
      </c>
      <c r="Q23187">
        <v>5.9</v>
      </c>
      <c r="R23187" s="35">
        <v>0.15</v>
      </c>
      <c r="T23187" s="35"/>
      <c r="V23187">
        <v>1</v>
      </c>
      <c r="W23187" t="s">
        <v>2576</v>
      </c>
    </row>
    <row r="23188" spans="1:23" x14ac:dyDescent="0.3">
      <c r="A23188">
        <v>30950</v>
      </c>
      <c r="B23188" s="15" t="s">
        <v>2113</v>
      </c>
      <c r="C23188" t="str">
        <f>_xlfn.XLOOKUP($B23188, STANDARDS!$A:$A, STANDARDS!$B:$B,,0,2)</f>
        <v>Mt. Whelan Core</v>
      </c>
      <c r="D23188" t="s">
        <v>535</v>
      </c>
      <c r="E23188" t="s">
        <v>2283</v>
      </c>
      <c r="J23188" cm="1">
        <f t="array" ref="J23188:L23188">_xlfn.XLOOKUP($C23188, AGE!$A:$A,AGE!$B:$D,,0,2)</f>
        <v>497.25</v>
      </c>
      <c r="K23188">
        <v>3.25</v>
      </c>
      <c r="L23188" t="str">
        <v>GSA 2018</v>
      </c>
      <c r="M23188" t="s">
        <v>2503</v>
      </c>
      <c r="P23188" t="s">
        <v>2342</v>
      </c>
      <c r="Q23188">
        <v>4.5599999999999996</v>
      </c>
      <c r="R23188" s="35">
        <v>0.15</v>
      </c>
      <c r="T23188" s="35"/>
      <c r="V23188">
        <v>1</v>
      </c>
      <c r="W23188" t="s">
        <v>2576</v>
      </c>
    </row>
    <row r="23189" spans="1:23" x14ac:dyDescent="0.3">
      <c r="A23189">
        <v>30951</v>
      </c>
      <c r="B23189" s="15" t="s">
        <v>2113</v>
      </c>
      <c r="C23189" t="str">
        <f>_xlfn.XLOOKUP($B23189, STANDARDS!$A:$A, STANDARDS!$B:$B,,0,2)</f>
        <v>Mt. Whelan Core</v>
      </c>
      <c r="D23189" t="s">
        <v>535</v>
      </c>
      <c r="E23189" t="s">
        <v>2283</v>
      </c>
      <c r="J23189" cm="1">
        <f t="array" ref="J23189:L23189">_xlfn.XLOOKUP($C23189, AGE!$A:$A,AGE!$B:$D,,0,2)</f>
        <v>497.25</v>
      </c>
      <c r="K23189">
        <v>3.25</v>
      </c>
      <c r="L23189" t="str">
        <v>GSA 2018</v>
      </c>
      <c r="M23189" t="s">
        <v>2503</v>
      </c>
      <c r="P23189" t="s">
        <v>2342</v>
      </c>
      <c r="Q23189">
        <v>4.3600000000000003</v>
      </c>
      <c r="R23189" s="35">
        <v>0.15</v>
      </c>
      <c r="S23189">
        <v>-27.08</v>
      </c>
      <c r="T23189" s="35">
        <v>0.15</v>
      </c>
      <c r="U23189" t="s">
        <v>2479</v>
      </c>
      <c r="V23189">
        <v>1</v>
      </c>
      <c r="W23189" t="s">
        <v>2576</v>
      </c>
    </row>
    <row r="23190" spans="1:23" x14ac:dyDescent="0.3">
      <c r="A23190">
        <v>30952</v>
      </c>
      <c r="B23190" s="15" t="s">
        <v>2113</v>
      </c>
      <c r="C23190" t="str">
        <f>_xlfn.XLOOKUP($B23190, STANDARDS!$A:$A, STANDARDS!$B:$B,,0,2)</f>
        <v>Mt. Whelan Core</v>
      </c>
      <c r="D23190" t="s">
        <v>535</v>
      </c>
      <c r="E23190" t="s">
        <v>2283</v>
      </c>
      <c r="J23190" cm="1">
        <f t="array" ref="J23190:L23190">_xlfn.XLOOKUP($C23190, AGE!$A:$A,AGE!$B:$D,,0,2)</f>
        <v>497.25</v>
      </c>
      <c r="K23190">
        <v>3.25</v>
      </c>
      <c r="L23190" t="str">
        <v>GSA 2018</v>
      </c>
      <c r="M23190" t="s">
        <v>2503</v>
      </c>
      <c r="P23190" t="s">
        <v>2342</v>
      </c>
      <c r="Q23190">
        <v>4.5</v>
      </c>
      <c r="R23190" s="35">
        <v>0.15</v>
      </c>
      <c r="T23190" s="35"/>
      <c r="V23190">
        <v>1</v>
      </c>
      <c r="W23190" t="s">
        <v>2576</v>
      </c>
    </row>
    <row r="23191" spans="1:23" x14ac:dyDescent="0.3">
      <c r="A23191">
        <v>30953</v>
      </c>
      <c r="B23191" s="15" t="s">
        <v>2113</v>
      </c>
      <c r="C23191" t="str">
        <f>_xlfn.XLOOKUP($B23191, STANDARDS!$A:$A, STANDARDS!$B:$B,,0,2)</f>
        <v>Mt. Whelan Core</v>
      </c>
      <c r="D23191" t="s">
        <v>535</v>
      </c>
      <c r="E23191" t="s">
        <v>2283</v>
      </c>
      <c r="J23191" cm="1">
        <f t="array" ref="J23191:L23191">_xlfn.XLOOKUP($C23191, AGE!$A:$A,AGE!$B:$D,,0,2)</f>
        <v>497.25</v>
      </c>
      <c r="K23191">
        <v>3.25</v>
      </c>
      <c r="L23191" t="str">
        <v>GSA 2018</v>
      </c>
      <c r="M23191" t="s">
        <v>2503</v>
      </c>
      <c r="P23191" t="s">
        <v>2342</v>
      </c>
      <c r="Q23191">
        <v>4.51</v>
      </c>
      <c r="R23191" s="35">
        <v>0.15</v>
      </c>
      <c r="T23191" s="35"/>
      <c r="V23191">
        <v>1</v>
      </c>
      <c r="W23191" t="s">
        <v>2576</v>
      </c>
    </row>
    <row r="23192" spans="1:23" x14ac:dyDescent="0.3">
      <c r="A23192">
        <v>30954</v>
      </c>
      <c r="B23192" s="15" t="s">
        <v>2113</v>
      </c>
      <c r="C23192" t="str">
        <f>_xlfn.XLOOKUP($B23192, STANDARDS!$A:$A, STANDARDS!$B:$B,,0,2)</f>
        <v>Mt. Whelan Core</v>
      </c>
      <c r="D23192" t="s">
        <v>535</v>
      </c>
      <c r="E23192" t="s">
        <v>2283</v>
      </c>
      <c r="J23192" cm="1">
        <f t="array" ref="J23192:L23192">_xlfn.XLOOKUP($C23192, AGE!$A:$A,AGE!$B:$D,,0,2)</f>
        <v>497.25</v>
      </c>
      <c r="K23192">
        <v>3.25</v>
      </c>
      <c r="L23192" t="str">
        <v>GSA 2018</v>
      </c>
      <c r="M23192" t="s">
        <v>2503</v>
      </c>
      <c r="P23192" t="s">
        <v>2342</v>
      </c>
      <c r="Q23192">
        <v>4.24</v>
      </c>
      <c r="R23192" s="35">
        <v>0.15</v>
      </c>
      <c r="T23192" s="35"/>
      <c r="V23192">
        <v>1</v>
      </c>
      <c r="W23192" t="s">
        <v>2576</v>
      </c>
    </row>
    <row r="23193" spans="1:23" x14ac:dyDescent="0.3">
      <c r="A23193">
        <v>30955</v>
      </c>
      <c r="B23193" s="15" t="s">
        <v>2113</v>
      </c>
      <c r="C23193" t="str">
        <f>_xlfn.XLOOKUP($B23193, STANDARDS!$A:$A, STANDARDS!$B:$B,,0,2)</f>
        <v>Mt. Whelan Core</v>
      </c>
      <c r="D23193" t="s">
        <v>535</v>
      </c>
      <c r="E23193" t="s">
        <v>2283</v>
      </c>
      <c r="J23193" cm="1">
        <f t="array" ref="J23193:L23193">_xlfn.XLOOKUP($C23193, AGE!$A:$A,AGE!$B:$D,,0,2)</f>
        <v>497.25</v>
      </c>
      <c r="K23193">
        <v>3.25</v>
      </c>
      <c r="L23193" t="str">
        <v>GSA 2018</v>
      </c>
      <c r="M23193" t="s">
        <v>2503</v>
      </c>
      <c r="P23193" t="s">
        <v>2342</v>
      </c>
      <c r="Q23193">
        <v>4.42</v>
      </c>
      <c r="R23193" s="35">
        <v>0.15</v>
      </c>
      <c r="T23193" s="35"/>
      <c r="V23193">
        <v>1</v>
      </c>
      <c r="W23193" t="s">
        <v>2576</v>
      </c>
    </row>
    <row r="23194" spans="1:23" x14ac:dyDescent="0.3">
      <c r="A23194">
        <v>30956</v>
      </c>
      <c r="B23194" s="15" t="s">
        <v>2113</v>
      </c>
      <c r="C23194" t="str">
        <f>_xlfn.XLOOKUP($B23194, STANDARDS!$A:$A, STANDARDS!$B:$B,,0,2)</f>
        <v>Mt. Whelan Core</v>
      </c>
      <c r="D23194" t="s">
        <v>535</v>
      </c>
      <c r="E23194" t="s">
        <v>2283</v>
      </c>
      <c r="J23194" cm="1">
        <f t="array" ref="J23194:L23194">_xlfn.XLOOKUP($C23194, AGE!$A:$A,AGE!$B:$D,,0,2)</f>
        <v>497.25</v>
      </c>
      <c r="K23194">
        <v>3.25</v>
      </c>
      <c r="L23194" t="str">
        <v>GSA 2018</v>
      </c>
      <c r="M23194" t="s">
        <v>2503</v>
      </c>
      <c r="P23194" t="s">
        <v>2342</v>
      </c>
      <c r="Q23194">
        <v>4.28</v>
      </c>
      <c r="R23194" s="35">
        <v>0.15</v>
      </c>
      <c r="S23194">
        <v>-26.88</v>
      </c>
      <c r="T23194" s="35">
        <v>0.15</v>
      </c>
      <c r="U23194" t="s">
        <v>2479</v>
      </c>
      <c r="V23194">
        <v>1</v>
      </c>
      <c r="W23194" t="s">
        <v>2576</v>
      </c>
    </row>
    <row r="23195" spans="1:23" x14ac:dyDescent="0.3">
      <c r="A23195">
        <v>30957</v>
      </c>
      <c r="B23195" s="15" t="s">
        <v>2113</v>
      </c>
      <c r="C23195" t="str">
        <f>_xlfn.XLOOKUP($B23195, STANDARDS!$A:$A, STANDARDS!$B:$B,,0,2)</f>
        <v>Mt. Whelan Core</v>
      </c>
      <c r="D23195" t="s">
        <v>535</v>
      </c>
      <c r="E23195" t="s">
        <v>2283</v>
      </c>
      <c r="J23195" cm="1">
        <f t="array" ref="J23195:L23195">_xlfn.XLOOKUP($C23195, AGE!$A:$A,AGE!$B:$D,,0,2)</f>
        <v>497.25</v>
      </c>
      <c r="K23195">
        <v>3.25</v>
      </c>
      <c r="L23195" t="str">
        <v>GSA 2018</v>
      </c>
      <c r="M23195" t="s">
        <v>2503</v>
      </c>
      <c r="P23195" t="s">
        <v>2342</v>
      </c>
      <c r="Q23195">
        <v>4.3600000000000003</v>
      </c>
      <c r="R23195" s="35">
        <v>0.15</v>
      </c>
      <c r="T23195" s="35"/>
      <c r="V23195">
        <v>1</v>
      </c>
      <c r="W23195" t="s">
        <v>2576</v>
      </c>
    </row>
    <row r="23196" spans="1:23" x14ac:dyDescent="0.3">
      <c r="A23196">
        <v>30958</v>
      </c>
      <c r="B23196" s="15" t="s">
        <v>2113</v>
      </c>
      <c r="C23196" t="str">
        <f>_xlfn.XLOOKUP($B23196, STANDARDS!$A:$A, STANDARDS!$B:$B,,0,2)</f>
        <v>Mt. Whelan Core</v>
      </c>
      <c r="D23196" t="s">
        <v>535</v>
      </c>
      <c r="E23196" t="s">
        <v>2283</v>
      </c>
      <c r="J23196" cm="1">
        <f t="array" ref="J23196:L23196">_xlfn.XLOOKUP($C23196, AGE!$A:$A,AGE!$B:$D,,0,2)</f>
        <v>497.25</v>
      </c>
      <c r="K23196">
        <v>3.25</v>
      </c>
      <c r="L23196" t="str">
        <v>GSA 2018</v>
      </c>
      <c r="M23196" t="s">
        <v>2503</v>
      </c>
      <c r="P23196" t="s">
        <v>2342</v>
      </c>
      <c r="Q23196">
        <v>4.3600000000000003</v>
      </c>
      <c r="R23196" s="35">
        <v>0.15</v>
      </c>
      <c r="T23196" s="35"/>
      <c r="V23196">
        <v>1</v>
      </c>
      <c r="W23196" t="s">
        <v>2576</v>
      </c>
    </row>
    <row r="23197" spans="1:23" x14ac:dyDescent="0.3">
      <c r="A23197">
        <v>30959</v>
      </c>
      <c r="B23197" s="15" t="s">
        <v>2113</v>
      </c>
      <c r="C23197" t="str">
        <f>_xlfn.XLOOKUP($B23197, STANDARDS!$A:$A, STANDARDS!$B:$B,,0,2)</f>
        <v>Mt. Whelan Core</v>
      </c>
      <c r="D23197" t="s">
        <v>535</v>
      </c>
      <c r="E23197" t="s">
        <v>2283</v>
      </c>
      <c r="J23197" cm="1">
        <f t="array" ref="J23197:L23197">_xlfn.XLOOKUP($C23197, AGE!$A:$A,AGE!$B:$D,,0,2)</f>
        <v>497.25</v>
      </c>
      <c r="K23197">
        <v>3.25</v>
      </c>
      <c r="L23197" t="str">
        <v>GSA 2018</v>
      </c>
      <c r="M23197" t="s">
        <v>2503</v>
      </c>
      <c r="P23197" t="s">
        <v>2342</v>
      </c>
      <c r="Q23197">
        <v>4.59</v>
      </c>
      <c r="R23197" s="35">
        <v>0.15</v>
      </c>
      <c r="T23197" s="35"/>
      <c r="V23197">
        <v>1</v>
      </c>
      <c r="W23197" t="s">
        <v>2576</v>
      </c>
    </row>
    <row r="23198" spans="1:23" x14ac:dyDescent="0.3">
      <c r="A23198">
        <v>30960</v>
      </c>
      <c r="B23198" s="15" t="s">
        <v>2113</v>
      </c>
      <c r="C23198" t="str">
        <f>_xlfn.XLOOKUP($B23198, STANDARDS!$A:$A, STANDARDS!$B:$B,,0,2)</f>
        <v>Mt. Whelan Core</v>
      </c>
      <c r="D23198" t="s">
        <v>535</v>
      </c>
      <c r="E23198" t="s">
        <v>2283</v>
      </c>
      <c r="J23198" cm="1">
        <f t="array" ref="J23198:L23198">_xlfn.XLOOKUP($C23198, AGE!$A:$A,AGE!$B:$D,,0,2)</f>
        <v>497.25</v>
      </c>
      <c r="K23198">
        <v>3.25</v>
      </c>
      <c r="L23198" t="str">
        <v>GSA 2018</v>
      </c>
      <c r="M23198" t="s">
        <v>2503</v>
      </c>
      <c r="P23198" t="s">
        <v>2342</v>
      </c>
      <c r="Q23198">
        <v>4.01</v>
      </c>
      <c r="R23198" s="35">
        <v>0.15</v>
      </c>
      <c r="T23198" s="35"/>
      <c r="V23198">
        <v>1</v>
      </c>
      <c r="W23198" t="s">
        <v>2576</v>
      </c>
    </row>
    <row r="23199" spans="1:23" x14ac:dyDescent="0.3">
      <c r="A23199">
        <v>30961</v>
      </c>
      <c r="B23199" s="15" t="s">
        <v>2113</v>
      </c>
      <c r="C23199" t="str">
        <f>_xlfn.XLOOKUP($B23199, STANDARDS!$A:$A, STANDARDS!$B:$B,,0,2)</f>
        <v>Mt. Whelan Core</v>
      </c>
      <c r="D23199" t="s">
        <v>535</v>
      </c>
      <c r="E23199" t="s">
        <v>2283</v>
      </c>
      <c r="J23199" cm="1">
        <f t="array" ref="J23199:L23199">_xlfn.XLOOKUP($C23199, AGE!$A:$A,AGE!$B:$D,,0,2)</f>
        <v>497.25</v>
      </c>
      <c r="K23199">
        <v>3.25</v>
      </c>
      <c r="L23199" t="str">
        <v>GSA 2018</v>
      </c>
      <c r="M23199" t="s">
        <v>2503</v>
      </c>
      <c r="P23199" t="s">
        <v>2342</v>
      </c>
      <c r="Q23199">
        <v>4.4800000000000004</v>
      </c>
      <c r="R23199" s="35">
        <v>0.15</v>
      </c>
      <c r="S23199">
        <v>-26.74</v>
      </c>
      <c r="T23199" s="35">
        <v>0.15</v>
      </c>
      <c r="U23199" t="s">
        <v>2479</v>
      </c>
      <c r="V23199">
        <v>1</v>
      </c>
      <c r="W23199" t="s">
        <v>2576</v>
      </c>
    </row>
    <row r="23200" spans="1:23" x14ac:dyDescent="0.3">
      <c r="A23200">
        <v>30962</v>
      </c>
      <c r="B23200" s="15" t="s">
        <v>2113</v>
      </c>
      <c r="C23200" t="str">
        <f>_xlfn.XLOOKUP($B23200, STANDARDS!$A:$A, STANDARDS!$B:$B,,0,2)</f>
        <v>Mt. Whelan Core</v>
      </c>
      <c r="D23200" t="s">
        <v>535</v>
      </c>
      <c r="E23200" t="s">
        <v>2283</v>
      </c>
      <c r="J23200" cm="1">
        <f t="array" ref="J23200:L23200">_xlfn.XLOOKUP($C23200, AGE!$A:$A,AGE!$B:$D,,0,2)</f>
        <v>497.25</v>
      </c>
      <c r="K23200">
        <v>3.25</v>
      </c>
      <c r="L23200" t="str">
        <v>GSA 2018</v>
      </c>
      <c r="M23200" t="s">
        <v>2503</v>
      </c>
      <c r="P23200" t="s">
        <v>2342</v>
      </c>
      <c r="Q23200">
        <v>4.3</v>
      </c>
      <c r="R23200" s="35">
        <v>0.15</v>
      </c>
      <c r="T23200" s="35"/>
      <c r="V23200">
        <v>1</v>
      </c>
      <c r="W23200" t="s">
        <v>2576</v>
      </c>
    </row>
    <row r="23201" spans="1:23" x14ac:dyDescent="0.3">
      <c r="A23201">
        <v>30963</v>
      </c>
      <c r="B23201" s="15" t="s">
        <v>2113</v>
      </c>
      <c r="C23201" t="str">
        <f>_xlfn.XLOOKUP($B23201, STANDARDS!$A:$A, STANDARDS!$B:$B,,0,2)</f>
        <v>Mt. Whelan Core</v>
      </c>
      <c r="D23201" t="s">
        <v>535</v>
      </c>
      <c r="E23201" t="s">
        <v>2283</v>
      </c>
      <c r="J23201" cm="1">
        <f t="array" ref="J23201:L23201">_xlfn.XLOOKUP($C23201, AGE!$A:$A,AGE!$B:$D,,0,2)</f>
        <v>497.25</v>
      </c>
      <c r="K23201">
        <v>3.25</v>
      </c>
      <c r="L23201" t="str">
        <v>GSA 2018</v>
      </c>
      <c r="M23201" t="s">
        <v>2503</v>
      </c>
      <c r="P23201" t="s">
        <v>2342</v>
      </c>
      <c r="Q23201">
        <v>4.92</v>
      </c>
      <c r="R23201" s="35">
        <v>0.15</v>
      </c>
      <c r="T23201" s="35"/>
      <c r="V23201">
        <v>1</v>
      </c>
      <c r="W23201" t="s">
        <v>2576</v>
      </c>
    </row>
    <row r="23202" spans="1:23" x14ac:dyDescent="0.3">
      <c r="A23202">
        <v>30964</v>
      </c>
      <c r="B23202" s="15" t="s">
        <v>2113</v>
      </c>
      <c r="C23202" t="str">
        <f>_xlfn.XLOOKUP($B23202, STANDARDS!$A:$A, STANDARDS!$B:$B,,0,2)</f>
        <v>Mt. Whelan Core</v>
      </c>
      <c r="D23202" t="s">
        <v>535</v>
      </c>
      <c r="E23202" t="s">
        <v>2283</v>
      </c>
      <c r="J23202" cm="1">
        <f t="array" ref="J23202:L23202">_xlfn.XLOOKUP($C23202, AGE!$A:$A,AGE!$B:$D,,0,2)</f>
        <v>497.25</v>
      </c>
      <c r="K23202">
        <v>3.25</v>
      </c>
      <c r="L23202" t="str">
        <v>GSA 2018</v>
      </c>
      <c r="M23202" t="s">
        <v>2503</v>
      </c>
      <c r="P23202" t="s">
        <v>2342</v>
      </c>
      <c r="Q23202">
        <v>4.33</v>
      </c>
      <c r="R23202" s="35">
        <v>0.15</v>
      </c>
      <c r="T23202" s="35"/>
      <c r="V23202">
        <v>1</v>
      </c>
      <c r="W23202" t="s">
        <v>2576</v>
      </c>
    </row>
    <row r="23203" spans="1:23" x14ac:dyDescent="0.3">
      <c r="A23203">
        <v>30965</v>
      </c>
      <c r="B23203" s="15" t="s">
        <v>2113</v>
      </c>
      <c r="C23203" t="str">
        <f>_xlfn.XLOOKUP($B23203, STANDARDS!$A:$A, STANDARDS!$B:$B,,0,2)</f>
        <v>Mt. Whelan Core</v>
      </c>
      <c r="D23203" t="s">
        <v>535</v>
      </c>
      <c r="E23203" t="s">
        <v>2283</v>
      </c>
      <c r="J23203" cm="1">
        <f t="array" ref="J23203:L23203">_xlfn.XLOOKUP($C23203, AGE!$A:$A,AGE!$B:$D,,0,2)</f>
        <v>497.25</v>
      </c>
      <c r="K23203">
        <v>3.25</v>
      </c>
      <c r="L23203" t="str">
        <v>GSA 2018</v>
      </c>
      <c r="M23203" t="s">
        <v>2503</v>
      </c>
      <c r="P23203" t="s">
        <v>2342</v>
      </c>
      <c r="Q23203">
        <v>4.67</v>
      </c>
      <c r="R23203" s="35">
        <v>0.15</v>
      </c>
      <c r="T23203" s="35"/>
      <c r="V23203">
        <v>1</v>
      </c>
      <c r="W23203" t="s">
        <v>2576</v>
      </c>
    </row>
    <row r="23204" spans="1:23" x14ac:dyDescent="0.3">
      <c r="A23204">
        <v>30966</v>
      </c>
      <c r="B23204" s="15" t="s">
        <v>2113</v>
      </c>
      <c r="C23204" t="str">
        <f>_xlfn.XLOOKUP($B23204, STANDARDS!$A:$A, STANDARDS!$B:$B,,0,2)</f>
        <v>Mt. Whelan Core</v>
      </c>
      <c r="D23204" t="s">
        <v>535</v>
      </c>
      <c r="E23204" t="s">
        <v>2283</v>
      </c>
      <c r="J23204" cm="1">
        <f t="array" ref="J23204:L23204">_xlfn.XLOOKUP($C23204, AGE!$A:$A,AGE!$B:$D,,0,2)</f>
        <v>497.25</v>
      </c>
      <c r="K23204">
        <v>3.25</v>
      </c>
      <c r="L23204" t="str">
        <v>GSA 2018</v>
      </c>
      <c r="M23204" t="s">
        <v>2503</v>
      </c>
      <c r="P23204" t="s">
        <v>2342</v>
      </c>
      <c r="Q23204">
        <v>4.05</v>
      </c>
      <c r="R23204" s="35">
        <v>0.15</v>
      </c>
      <c r="S23204">
        <v>-26.65</v>
      </c>
      <c r="T23204" s="35">
        <v>0.15</v>
      </c>
      <c r="U23204" t="s">
        <v>2479</v>
      </c>
      <c r="V23204">
        <v>1</v>
      </c>
      <c r="W23204" t="s">
        <v>2576</v>
      </c>
    </row>
    <row r="23205" spans="1:23" x14ac:dyDescent="0.3">
      <c r="A23205">
        <v>30967</v>
      </c>
      <c r="B23205" s="15" t="s">
        <v>2113</v>
      </c>
      <c r="C23205" t="str">
        <f>_xlfn.XLOOKUP($B23205, STANDARDS!$A:$A, STANDARDS!$B:$B,,0,2)</f>
        <v>Mt. Whelan Core</v>
      </c>
      <c r="D23205" t="s">
        <v>535</v>
      </c>
      <c r="E23205" t="s">
        <v>2283</v>
      </c>
      <c r="J23205" cm="1">
        <f t="array" ref="J23205:L23205">_xlfn.XLOOKUP($C23205, AGE!$A:$A,AGE!$B:$D,,0,2)</f>
        <v>497.25</v>
      </c>
      <c r="K23205">
        <v>3.25</v>
      </c>
      <c r="L23205" t="str">
        <v>GSA 2018</v>
      </c>
      <c r="M23205" t="s">
        <v>2503</v>
      </c>
      <c r="P23205" t="s">
        <v>2342</v>
      </c>
      <c r="Q23205">
        <v>4.1900000000000004</v>
      </c>
      <c r="R23205" s="35">
        <v>0.15</v>
      </c>
      <c r="T23205" s="35"/>
      <c r="V23205">
        <v>1</v>
      </c>
      <c r="W23205" t="s">
        <v>2576</v>
      </c>
    </row>
    <row r="23206" spans="1:23" x14ac:dyDescent="0.3">
      <c r="A23206">
        <v>30968</v>
      </c>
      <c r="B23206" s="15" t="s">
        <v>2113</v>
      </c>
      <c r="C23206" t="str">
        <f>_xlfn.XLOOKUP($B23206, STANDARDS!$A:$A, STANDARDS!$B:$B,,0,2)</f>
        <v>Mt. Whelan Core</v>
      </c>
      <c r="D23206" t="s">
        <v>535</v>
      </c>
      <c r="E23206" t="s">
        <v>2283</v>
      </c>
      <c r="J23206" cm="1">
        <f t="array" ref="J23206:L23206">_xlfn.XLOOKUP($C23206, AGE!$A:$A,AGE!$B:$D,,0,2)</f>
        <v>497.25</v>
      </c>
      <c r="K23206">
        <v>3.25</v>
      </c>
      <c r="L23206" t="str">
        <v>GSA 2018</v>
      </c>
      <c r="M23206" t="s">
        <v>2503</v>
      </c>
      <c r="P23206" t="s">
        <v>2342</v>
      </c>
      <c r="Q23206">
        <v>3.94</v>
      </c>
      <c r="R23206" s="35">
        <v>0.15</v>
      </c>
      <c r="T23206" s="35"/>
      <c r="V23206">
        <v>1</v>
      </c>
      <c r="W23206" t="s">
        <v>2576</v>
      </c>
    </row>
    <row r="23207" spans="1:23" x14ac:dyDescent="0.3">
      <c r="A23207">
        <v>30969</v>
      </c>
      <c r="B23207" s="15" t="s">
        <v>2113</v>
      </c>
      <c r="C23207" t="str">
        <f>_xlfn.XLOOKUP($B23207, STANDARDS!$A:$A, STANDARDS!$B:$B,,0,2)</f>
        <v>Mt. Whelan Core</v>
      </c>
      <c r="D23207" t="s">
        <v>535</v>
      </c>
      <c r="E23207" t="s">
        <v>2283</v>
      </c>
      <c r="J23207" cm="1">
        <f t="array" ref="J23207:L23207">_xlfn.XLOOKUP($C23207, AGE!$A:$A,AGE!$B:$D,,0,2)</f>
        <v>497.25</v>
      </c>
      <c r="K23207">
        <v>3.25</v>
      </c>
      <c r="L23207" t="str">
        <v>GSA 2018</v>
      </c>
      <c r="M23207" t="s">
        <v>2503</v>
      </c>
      <c r="P23207" t="s">
        <v>2342</v>
      </c>
      <c r="Q23207">
        <v>4.75</v>
      </c>
      <c r="R23207" s="35">
        <v>0.15</v>
      </c>
      <c r="T23207" s="35"/>
      <c r="V23207">
        <v>1</v>
      </c>
      <c r="W23207" t="s">
        <v>2576</v>
      </c>
    </row>
    <row r="23208" spans="1:23" x14ac:dyDescent="0.3">
      <c r="A23208">
        <v>30970</v>
      </c>
      <c r="B23208" s="15" t="s">
        <v>2113</v>
      </c>
      <c r="C23208" t="str">
        <f>_xlfn.XLOOKUP($B23208, STANDARDS!$A:$A, STANDARDS!$B:$B,,0,2)</f>
        <v>Mt. Whelan Core</v>
      </c>
      <c r="D23208" t="s">
        <v>535</v>
      </c>
      <c r="E23208" t="s">
        <v>2283</v>
      </c>
      <c r="J23208" cm="1">
        <f t="array" ref="J23208:L23208">_xlfn.XLOOKUP($C23208, AGE!$A:$A,AGE!$B:$D,,0,2)</f>
        <v>497.25</v>
      </c>
      <c r="K23208">
        <v>3.25</v>
      </c>
      <c r="L23208" t="str">
        <v>GSA 2018</v>
      </c>
      <c r="M23208" t="s">
        <v>2503</v>
      </c>
      <c r="P23208" t="s">
        <v>2342</v>
      </c>
      <c r="Q23208">
        <v>4.26</v>
      </c>
      <c r="R23208" s="35">
        <v>0.15</v>
      </c>
      <c r="T23208" s="35"/>
      <c r="V23208">
        <v>1</v>
      </c>
      <c r="W23208" t="s">
        <v>2576</v>
      </c>
    </row>
    <row r="23209" spans="1:23" x14ac:dyDescent="0.3">
      <c r="A23209">
        <v>30971</v>
      </c>
      <c r="B23209" s="15" t="s">
        <v>2113</v>
      </c>
      <c r="C23209" t="str">
        <f>_xlfn.XLOOKUP($B23209, STANDARDS!$A:$A, STANDARDS!$B:$B,,0,2)</f>
        <v>Mt. Whelan Core</v>
      </c>
      <c r="D23209" t="s">
        <v>535</v>
      </c>
      <c r="E23209" t="s">
        <v>2283</v>
      </c>
      <c r="J23209" cm="1">
        <f t="array" ref="J23209:L23209">_xlfn.XLOOKUP($C23209, AGE!$A:$A,AGE!$B:$D,,0,2)</f>
        <v>497.25</v>
      </c>
      <c r="K23209">
        <v>3.25</v>
      </c>
      <c r="L23209" t="str">
        <v>GSA 2018</v>
      </c>
      <c r="M23209" t="s">
        <v>2503</v>
      </c>
      <c r="P23209" t="s">
        <v>2342</v>
      </c>
      <c r="Q23209">
        <v>4.07</v>
      </c>
      <c r="R23209" s="35">
        <v>0.15</v>
      </c>
      <c r="S23209">
        <v>-26.89</v>
      </c>
      <c r="T23209" s="35">
        <v>0.15</v>
      </c>
      <c r="U23209" t="s">
        <v>2479</v>
      </c>
      <c r="V23209">
        <v>1</v>
      </c>
      <c r="W23209" t="s">
        <v>2576</v>
      </c>
    </row>
    <row r="23210" spans="1:23" x14ac:dyDescent="0.3">
      <c r="A23210">
        <v>30972</v>
      </c>
      <c r="B23210" s="15" t="s">
        <v>2113</v>
      </c>
      <c r="C23210" t="str">
        <f>_xlfn.XLOOKUP($B23210, STANDARDS!$A:$A, STANDARDS!$B:$B,,0,2)</f>
        <v>Mt. Whelan Core</v>
      </c>
      <c r="D23210" t="s">
        <v>535</v>
      </c>
      <c r="E23210" t="s">
        <v>2283</v>
      </c>
      <c r="J23210" cm="1">
        <f t="array" ref="J23210:L23210">_xlfn.XLOOKUP($C23210, AGE!$A:$A,AGE!$B:$D,,0,2)</f>
        <v>497.25</v>
      </c>
      <c r="K23210">
        <v>3.25</v>
      </c>
      <c r="L23210" t="str">
        <v>GSA 2018</v>
      </c>
      <c r="M23210" t="s">
        <v>2503</v>
      </c>
      <c r="P23210" t="s">
        <v>2342</v>
      </c>
      <c r="Q23210">
        <v>3.37</v>
      </c>
      <c r="R23210" s="35">
        <v>0.15</v>
      </c>
      <c r="T23210" s="35"/>
      <c r="V23210">
        <v>1</v>
      </c>
      <c r="W23210" t="s">
        <v>2576</v>
      </c>
    </row>
    <row r="23211" spans="1:23" x14ac:dyDescent="0.3">
      <c r="A23211">
        <v>30973</v>
      </c>
      <c r="B23211" s="15" t="s">
        <v>2113</v>
      </c>
      <c r="C23211" t="str">
        <f>_xlfn.XLOOKUP($B23211, STANDARDS!$A:$A, STANDARDS!$B:$B,,0,2)</f>
        <v>Mt. Whelan Core</v>
      </c>
      <c r="D23211" t="s">
        <v>535</v>
      </c>
      <c r="E23211" t="s">
        <v>2283</v>
      </c>
      <c r="J23211" cm="1">
        <f t="array" ref="J23211:L23211">_xlfn.XLOOKUP($C23211, AGE!$A:$A,AGE!$B:$D,,0,2)</f>
        <v>497.25</v>
      </c>
      <c r="K23211">
        <v>3.25</v>
      </c>
      <c r="L23211" t="str">
        <v>GSA 2018</v>
      </c>
      <c r="M23211" t="s">
        <v>2503</v>
      </c>
      <c r="P23211" t="s">
        <v>2342</v>
      </c>
      <c r="Q23211">
        <v>3.11</v>
      </c>
      <c r="R23211" s="35">
        <v>0.15</v>
      </c>
      <c r="T23211" s="35"/>
      <c r="V23211">
        <v>1</v>
      </c>
      <c r="W23211" t="s">
        <v>2576</v>
      </c>
    </row>
    <row r="23212" spans="1:23" x14ac:dyDescent="0.3">
      <c r="A23212">
        <v>30974</v>
      </c>
      <c r="B23212" s="15" t="s">
        <v>2113</v>
      </c>
      <c r="C23212" t="str">
        <f>_xlfn.XLOOKUP($B23212, STANDARDS!$A:$A, STANDARDS!$B:$B,,0,2)</f>
        <v>Mt. Whelan Core</v>
      </c>
      <c r="D23212" t="s">
        <v>535</v>
      </c>
      <c r="E23212" t="s">
        <v>2283</v>
      </c>
      <c r="J23212" cm="1">
        <f t="array" ref="J23212:L23212">_xlfn.XLOOKUP($C23212, AGE!$A:$A,AGE!$B:$D,,0,2)</f>
        <v>497.25</v>
      </c>
      <c r="K23212">
        <v>3.25</v>
      </c>
      <c r="L23212" t="str">
        <v>GSA 2018</v>
      </c>
      <c r="M23212" t="s">
        <v>2503</v>
      </c>
      <c r="P23212" t="s">
        <v>2342</v>
      </c>
      <c r="Q23212">
        <v>2.2999999999999998</v>
      </c>
      <c r="R23212" s="35">
        <v>0.15</v>
      </c>
      <c r="T23212" s="35"/>
      <c r="V23212">
        <v>1</v>
      </c>
      <c r="W23212" t="s">
        <v>2576</v>
      </c>
    </row>
    <row r="23213" spans="1:23" x14ac:dyDescent="0.3">
      <c r="A23213">
        <v>30975</v>
      </c>
      <c r="B23213" s="15" t="s">
        <v>2113</v>
      </c>
      <c r="C23213" t="str">
        <f>_xlfn.XLOOKUP($B23213, STANDARDS!$A:$A, STANDARDS!$B:$B,,0,2)</f>
        <v>Mt. Whelan Core</v>
      </c>
      <c r="D23213" t="s">
        <v>535</v>
      </c>
      <c r="E23213" t="s">
        <v>2283</v>
      </c>
      <c r="J23213" cm="1">
        <f t="array" ref="J23213:L23213">_xlfn.XLOOKUP($C23213, AGE!$A:$A,AGE!$B:$D,,0,2)</f>
        <v>497.25</v>
      </c>
      <c r="K23213">
        <v>3.25</v>
      </c>
      <c r="L23213" t="str">
        <v>GSA 2018</v>
      </c>
      <c r="M23213" t="s">
        <v>2503</v>
      </c>
      <c r="P23213" t="s">
        <v>2342</v>
      </c>
      <c r="Q23213">
        <v>3.43</v>
      </c>
      <c r="R23213" s="35">
        <v>0.15</v>
      </c>
      <c r="T23213" s="35"/>
      <c r="V23213">
        <v>1</v>
      </c>
      <c r="W23213" t="s">
        <v>2576</v>
      </c>
    </row>
    <row r="23214" spans="1:23" x14ac:dyDescent="0.3">
      <c r="A23214">
        <v>30976</v>
      </c>
      <c r="B23214" s="15" t="s">
        <v>2113</v>
      </c>
      <c r="C23214" t="str">
        <f>_xlfn.XLOOKUP($B23214, STANDARDS!$A:$A, STANDARDS!$B:$B,,0,2)</f>
        <v>Mt. Whelan Core</v>
      </c>
      <c r="D23214" t="s">
        <v>535</v>
      </c>
      <c r="E23214" t="s">
        <v>2283</v>
      </c>
      <c r="J23214" cm="1">
        <f t="array" ref="J23214:L23214">_xlfn.XLOOKUP($C23214, AGE!$A:$A,AGE!$B:$D,,0,2)</f>
        <v>497.25</v>
      </c>
      <c r="K23214">
        <v>3.25</v>
      </c>
      <c r="L23214" t="str">
        <v>GSA 2018</v>
      </c>
      <c r="M23214" t="s">
        <v>2503</v>
      </c>
      <c r="P23214" t="s">
        <v>2342</v>
      </c>
      <c r="Q23214">
        <v>3.25</v>
      </c>
      <c r="R23214" s="35">
        <v>0.15</v>
      </c>
      <c r="S23214">
        <v>-26.64</v>
      </c>
      <c r="T23214" s="35">
        <v>0.15</v>
      </c>
      <c r="U23214" t="s">
        <v>2479</v>
      </c>
      <c r="V23214">
        <v>1</v>
      </c>
      <c r="W23214" t="s">
        <v>2576</v>
      </c>
    </row>
    <row r="23215" spans="1:23" x14ac:dyDescent="0.3">
      <c r="A23215">
        <v>30977</v>
      </c>
      <c r="B23215" s="15" t="s">
        <v>2113</v>
      </c>
      <c r="C23215" t="str">
        <f>_xlfn.XLOOKUP($B23215, STANDARDS!$A:$A, STANDARDS!$B:$B,,0,2)</f>
        <v>Mt. Whelan Core</v>
      </c>
      <c r="D23215" t="s">
        <v>535</v>
      </c>
      <c r="E23215" t="s">
        <v>2283</v>
      </c>
      <c r="J23215" cm="1">
        <f t="array" ref="J23215:L23215">_xlfn.XLOOKUP($C23215, AGE!$A:$A,AGE!$B:$D,,0,2)</f>
        <v>497.25</v>
      </c>
      <c r="K23215">
        <v>3.25</v>
      </c>
      <c r="L23215" t="str">
        <v>GSA 2018</v>
      </c>
      <c r="M23215" t="s">
        <v>2503</v>
      </c>
      <c r="P23215" t="s">
        <v>2342</v>
      </c>
      <c r="Q23215">
        <v>3.01</v>
      </c>
      <c r="R23215" s="35">
        <v>0.15</v>
      </c>
      <c r="T23215" s="35"/>
      <c r="V23215">
        <v>1</v>
      </c>
      <c r="W23215" t="s">
        <v>2576</v>
      </c>
    </row>
    <row r="23216" spans="1:23" x14ac:dyDescent="0.3">
      <c r="A23216">
        <v>30978</v>
      </c>
      <c r="B23216" s="15" t="s">
        <v>2113</v>
      </c>
      <c r="C23216" t="str">
        <f>_xlfn.XLOOKUP($B23216, STANDARDS!$A:$A, STANDARDS!$B:$B,,0,2)</f>
        <v>Mt. Whelan Core</v>
      </c>
      <c r="D23216" t="s">
        <v>535</v>
      </c>
      <c r="E23216" t="s">
        <v>2283</v>
      </c>
      <c r="J23216" cm="1">
        <f t="array" ref="J23216:L23216">_xlfn.XLOOKUP($C23216, AGE!$A:$A,AGE!$B:$D,,0,2)</f>
        <v>497.25</v>
      </c>
      <c r="K23216">
        <v>3.25</v>
      </c>
      <c r="L23216" t="str">
        <v>GSA 2018</v>
      </c>
      <c r="M23216" t="s">
        <v>2503</v>
      </c>
      <c r="P23216" t="s">
        <v>2342</v>
      </c>
      <c r="Q23216">
        <v>2.97</v>
      </c>
      <c r="R23216" s="35">
        <v>0.15</v>
      </c>
      <c r="T23216" s="35"/>
      <c r="V23216">
        <v>1</v>
      </c>
      <c r="W23216" t="s">
        <v>2576</v>
      </c>
    </row>
    <row r="23217" spans="1:23" x14ac:dyDescent="0.3">
      <c r="A23217">
        <v>30979</v>
      </c>
      <c r="B23217" s="15" t="s">
        <v>2113</v>
      </c>
      <c r="C23217" t="str">
        <f>_xlfn.XLOOKUP($B23217, STANDARDS!$A:$A, STANDARDS!$B:$B,,0,2)</f>
        <v>Mt. Whelan Core</v>
      </c>
      <c r="D23217" t="s">
        <v>535</v>
      </c>
      <c r="E23217" t="s">
        <v>2283</v>
      </c>
      <c r="J23217" cm="1">
        <f t="array" ref="J23217:L23217">_xlfn.XLOOKUP($C23217, AGE!$A:$A,AGE!$B:$D,,0,2)</f>
        <v>497.25</v>
      </c>
      <c r="K23217">
        <v>3.25</v>
      </c>
      <c r="L23217" t="str">
        <v>GSA 2018</v>
      </c>
      <c r="M23217" t="s">
        <v>2503</v>
      </c>
      <c r="P23217" t="s">
        <v>2342</v>
      </c>
      <c r="Q23217">
        <v>3.94</v>
      </c>
      <c r="R23217" s="35">
        <v>0.15</v>
      </c>
      <c r="T23217" s="35"/>
      <c r="V23217">
        <v>1</v>
      </c>
      <c r="W23217" t="s">
        <v>2576</v>
      </c>
    </row>
    <row r="23218" spans="1:23" x14ac:dyDescent="0.3">
      <c r="A23218">
        <v>30980</v>
      </c>
      <c r="B23218" s="15" t="s">
        <v>2113</v>
      </c>
      <c r="C23218" t="str">
        <f>_xlfn.XLOOKUP($B23218, STANDARDS!$A:$A, STANDARDS!$B:$B,,0,2)</f>
        <v>Mt. Whelan Core</v>
      </c>
      <c r="D23218" t="s">
        <v>535</v>
      </c>
      <c r="E23218" t="s">
        <v>2283</v>
      </c>
      <c r="J23218" cm="1">
        <f t="array" ref="J23218:L23218">_xlfn.XLOOKUP($C23218, AGE!$A:$A,AGE!$B:$D,,0,2)</f>
        <v>497.25</v>
      </c>
      <c r="K23218">
        <v>3.25</v>
      </c>
      <c r="L23218" t="str">
        <v>GSA 2018</v>
      </c>
      <c r="M23218" t="s">
        <v>2503</v>
      </c>
      <c r="P23218" t="s">
        <v>2342</v>
      </c>
      <c r="Q23218">
        <v>3.24</v>
      </c>
      <c r="R23218" s="35">
        <v>0.15</v>
      </c>
      <c r="T23218" s="35"/>
      <c r="V23218">
        <v>1</v>
      </c>
      <c r="W23218" t="s">
        <v>2576</v>
      </c>
    </row>
    <row r="23219" spans="1:23" x14ac:dyDescent="0.3">
      <c r="A23219">
        <v>30981</v>
      </c>
      <c r="B23219" s="15" t="s">
        <v>2113</v>
      </c>
      <c r="C23219" t="str">
        <f>_xlfn.XLOOKUP($B23219, STANDARDS!$A:$A, STANDARDS!$B:$B,,0,2)</f>
        <v>Mt. Whelan Core</v>
      </c>
      <c r="D23219" t="s">
        <v>535</v>
      </c>
      <c r="E23219" t="s">
        <v>2283</v>
      </c>
      <c r="J23219" cm="1">
        <f t="array" ref="J23219:L23219">_xlfn.XLOOKUP($C23219, AGE!$A:$A,AGE!$B:$D,,0,2)</f>
        <v>497.25</v>
      </c>
      <c r="K23219">
        <v>3.25</v>
      </c>
      <c r="L23219" t="str">
        <v>GSA 2018</v>
      </c>
      <c r="M23219" t="s">
        <v>2503</v>
      </c>
      <c r="P23219" t="s">
        <v>2342</v>
      </c>
      <c r="Q23219">
        <v>2.89</v>
      </c>
      <c r="R23219" s="35">
        <v>0.15</v>
      </c>
      <c r="S23219">
        <v>-26.17</v>
      </c>
      <c r="T23219" s="35">
        <v>0.15</v>
      </c>
      <c r="U23219" t="s">
        <v>2479</v>
      </c>
      <c r="V23219">
        <v>1</v>
      </c>
      <c r="W23219" t="s">
        <v>2576</v>
      </c>
    </row>
    <row r="23220" spans="1:23" x14ac:dyDescent="0.3">
      <c r="A23220">
        <v>30982</v>
      </c>
      <c r="B23220" s="15" t="s">
        <v>2113</v>
      </c>
      <c r="C23220" t="str">
        <f>_xlfn.XLOOKUP($B23220, STANDARDS!$A:$A, STANDARDS!$B:$B,,0,2)</f>
        <v>Mt. Whelan Core</v>
      </c>
      <c r="D23220" t="s">
        <v>535</v>
      </c>
      <c r="E23220" t="s">
        <v>2283</v>
      </c>
      <c r="J23220" cm="1">
        <f t="array" ref="J23220:L23220">_xlfn.XLOOKUP($C23220, AGE!$A:$A,AGE!$B:$D,,0,2)</f>
        <v>497.25</v>
      </c>
      <c r="K23220">
        <v>3.25</v>
      </c>
      <c r="L23220" t="str">
        <v>GSA 2018</v>
      </c>
      <c r="M23220" t="s">
        <v>2503</v>
      </c>
      <c r="P23220" t="s">
        <v>2342</v>
      </c>
      <c r="Q23220">
        <v>3.15</v>
      </c>
      <c r="R23220" s="35">
        <v>0.15</v>
      </c>
      <c r="T23220" s="35"/>
      <c r="V23220">
        <v>1</v>
      </c>
      <c r="W23220" t="s">
        <v>2576</v>
      </c>
    </row>
    <row r="23221" spans="1:23" x14ac:dyDescent="0.3">
      <c r="A23221">
        <v>30983</v>
      </c>
      <c r="B23221" s="15" t="s">
        <v>2113</v>
      </c>
      <c r="C23221" t="str">
        <f>_xlfn.XLOOKUP($B23221, STANDARDS!$A:$A, STANDARDS!$B:$B,,0,2)</f>
        <v>Mt. Whelan Core</v>
      </c>
      <c r="D23221" t="s">
        <v>535</v>
      </c>
      <c r="E23221" t="s">
        <v>2283</v>
      </c>
      <c r="J23221" cm="1">
        <f t="array" ref="J23221:L23221">_xlfn.XLOOKUP($C23221, AGE!$A:$A,AGE!$B:$D,,0,2)</f>
        <v>497.25</v>
      </c>
      <c r="K23221">
        <v>3.25</v>
      </c>
      <c r="L23221" t="str">
        <v>GSA 2018</v>
      </c>
      <c r="M23221" t="s">
        <v>2503</v>
      </c>
      <c r="P23221" t="s">
        <v>2342</v>
      </c>
      <c r="Q23221">
        <v>2.87</v>
      </c>
      <c r="R23221" s="35">
        <v>0.15</v>
      </c>
      <c r="T23221" s="35"/>
      <c r="V23221">
        <v>1</v>
      </c>
      <c r="W23221" t="s">
        <v>2576</v>
      </c>
    </row>
    <row r="23222" spans="1:23" x14ac:dyDescent="0.3">
      <c r="A23222">
        <v>30984</v>
      </c>
      <c r="B23222" s="15" t="s">
        <v>2113</v>
      </c>
      <c r="C23222" t="str">
        <f>_xlfn.XLOOKUP($B23222, STANDARDS!$A:$A, STANDARDS!$B:$B,,0,2)</f>
        <v>Mt. Whelan Core</v>
      </c>
      <c r="D23222" t="s">
        <v>535</v>
      </c>
      <c r="E23222" t="s">
        <v>2283</v>
      </c>
      <c r="J23222" cm="1">
        <f t="array" ref="J23222:L23222">_xlfn.XLOOKUP($C23222, AGE!$A:$A,AGE!$B:$D,,0,2)</f>
        <v>497.25</v>
      </c>
      <c r="K23222">
        <v>3.25</v>
      </c>
      <c r="L23222" t="str">
        <v>GSA 2018</v>
      </c>
      <c r="M23222" t="s">
        <v>2503</v>
      </c>
      <c r="P23222" t="s">
        <v>2342</v>
      </c>
      <c r="Q23222">
        <v>2.79</v>
      </c>
      <c r="R23222" s="35">
        <v>0.15</v>
      </c>
      <c r="T23222" s="35"/>
      <c r="V23222">
        <v>1</v>
      </c>
      <c r="W23222" t="s">
        <v>2576</v>
      </c>
    </row>
    <row r="23223" spans="1:23" x14ac:dyDescent="0.3">
      <c r="A23223">
        <v>30985</v>
      </c>
      <c r="B23223" s="15" t="s">
        <v>2113</v>
      </c>
      <c r="C23223" t="str">
        <f>_xlfn.XLOOKUP($B23223, STANDARDS!$A:$A, STANDARDS!$B:$B,,0,2)</f>
        <v>Mt. Whelan Core</v>
      </c>
      <c r="D23223" t="s">
        <v>535</v>
      </c>
      <c r="E23223" t="s">
        <v>2283</v>
      </c>
      <c r="J23223" cm="1">
        <f t="array" ref="J23223:L23223">_xlfn.XLOOKUP($C23223, AGE!$A:$A,AGE!$B:$D,,0,2)</f>
        <v>497.25</v>
      </c>
      <c r="K23223">
        <v>3.25</v>
      </c>
      <c r="L23223" t="str">
        <v>GSA 2018</v>
      </c>
      <c r="M23223" t="s">
        <v>2503</v>
      </c>
      <c r="P23223" t="s">
        <v>2342</v>
      </c>
      <c r="Q23223">
        <v>3.86</v>
      </c>
      <c r="R23223" s="35">
        <v>0.15</v>
      </c>
      <c r="T23223" s="35"/>
      <c r="V23223">
        <v>1</v>
      </c>
      <c r="W23223" t="s">
        <v>2576</v>
      </c>
    </row>
    <row r="23224" spans="1:23" x14ac:dyDescent="0.3">
      <c r="A23224">
        <v>30986</v>
      </c>
      <c r="B23224" s="15" t="s">
        <v>2113</v>
      </c>
      <c r="C23224" t="str">
        <f>_xlfn.XLOOKUP($B23224, STANDARDS!$A:$A, STANDARDS!$B:$B,,0,2)</f>
        <v>Mt. Whelan Core</v>
      </c>
      <c r="D23224" t="s">
        <v>535</v>
      </c>
      <c r="E23224" t="s">
        <v>2283</v>
      </c>
      <c r="J23224" cm="1">
        <f t="array" ref="J23224:L23224">_xlfn.XLOOKUP($C23224, AGE!$A:$A,AGE!$B:$D,,0,2)</f>
        <v>497.25</v>
      </c>
      <c r="K23224">
        <v>3.25</v>
      </c>
      <c r="L23224" t="str">
        <v>GSA 2018</v>
      </c>
      <c r="M23224" t="s">
        <v>2503</v>
      </c>
      <c r="P23224" t="s">
        <v>2342</v>
      </c>
      <c r="Q23224">
        <v>3.73</v>
      </c>
      <c r="R23224" s="35">
        <v>0.15</v>
      </c>
      <c r="S23224">
        <v>-26.55</v>
      </c>
      <c r="T23224" s="35">
        <v>0.15</v>
      </c>
      <c r="U23224" t="s">
        <v>2479</v>
      </c>
      <c r="V23224">
        <v>1</v>
      </c>
      <c r="W23224" t="s">
        <v>2576</v>
      </c>
    </row>
    <row r="23225" spans="1:23" x14ac:dyDescent="0.3">
      <c r="A23225">
        <v>30987</v>
      </c>
      <c r="B23225" s="15" t="s">
        <v>2113</v>
      </c>
      <c r="C23225" t="str">
        <f>_xlfn.XLOOKUP($B23225, STANDARDS!$A:$A, STANDARDS!$B:$B,,0,2)</f>
        <v>Mt. Whelan Core</v>
      </c>
      <c r="D23225" t="s">
        <v>535</v>
      </c>
      <c r="E23225" t="s">
        <v>2283</v>
      </c>
      <c r="J23225" cm="1">
        <f t="array" ref="J23225:L23225">_xlfn.XLOOKUP($C23225, AGE!$A:$A,AGE!$B:$D,,0,2)</f>
        <v>497.25</v>
      </c>
      <c r="K23225">
        <v>3.25</v>
      </c>
      <c r="L23225" t="str">
        <v>GSA 2018</v>
      </c>
      <c r="M23225" t="s">
        <v>2503</v>
      </c>
      <c r="P23225" t="s">
        <v>2342</v>
      </c>
      <c r="Q23225">
        <v>3.96</v>
      </c>
      <c r="R23225" s="35">
        <v>0.15</v>
      </c>
      <c r="T23225" s="35"/>
      <c r="V23225">
        <v>1</v>
      </c>
      <c r="W23225" t="s">
        <v>2576</v>
      </c>
    </row>
    <row r="23226" spans="1:23" x14ac:dyDescent="0.3">
      <c r="A23226">
        <v>30988</v>
      </c>
      <c r="B23226" s="15" t="s">
        <v>2113</v>
      </c>
      <c r="C23226" t="str">
        <f>_xlfn.XLOOKUP($B23226, STANDARDS!$A:$A, STANDARDS!$B:$B,,0,2)</f>
        <v>Mt. Whelan Core</v>
      </c>
      <c r="D23226" t="s">
        <v>535</v>
      </c>
      <c r="E23226" t="s">
        <v>2283</v>
      </c>
      <c r="J23226" cm="1">
        <f t="array" ref="J23226:L23226">_xlfn.XLOOKUP($C23226, AGE!$A:$A,AGE!$B:$D,,0,2)</f>
        <v>497.25</v>
      </c>
      <c r="K23226">
        <v>3.25</v>
      </c>
      <c r="L23226" t="str">
        <v>GSA 2018</v>
      </c>
      <c r="M23226" t="s">
        <v>2503</v>
      </c>
      <c r="P23226" t="s">
        <v>2342</v>
      </c>
      <c r="Q23226">
        <v>3.39</v>
      </c>
      <c r="R23226" s="35">
        <v>0.15</v>
      </c>
      <c r="T23226" s="35"/>
      <c r="V23226">
        <v>1</v>
      </c>
      <c r="W23226" t="s">
        <v>2576</v>
      </c>
    </row>
    <row r="23227" spans="1:23" x14ac:dyDescent="0.3">
      <c r="A23227">
        <v>30989</v>
      </c>
      <c r="B23227" s="15" t="s">
        <v>2113</v>
      </c>
      <c r="C23227" t="str">
        <f>_xlfn.XLOOKUP($B23227, STANDARDS!$A:$A, STANDARDS!$B:$B,,0,2)</f>
        <v>Mt. Whelan Core</v>
      </c>
      <c r="D23227" t="s">
        <v>535</v>
      </c>
      <c r="E23227" t="s">
        <v>2283</v>
      </c>
      <c r="J23227" cm="1">
        <f t="array" ref="J23227:L23227">_xlfn.XLOOKUP($C23227, AGE!$A:$A,AGE!$B:$D,,0,2)</f>
        <v>497.25</v>
      </c>
      <c r="K23227">
        <v>3.25</v>
      </c>
      <c r="L23227" t="str">
        <v>GSA 2018</v>
      </c>
      <c r="M23227" t="s">
        <v>2503</v>
      </c>
      <c r="P23227" t="s">
        <v>2342</v>
      </c>
      <c r="Q23227">
        <v>3.57</v>
      </c>
      <c r="R23227" s="35">
        <v>0.15</v>
      </c>
      <c r="T23227" s="35"/>
      <c r="V23227">
        <v>1</v>
      </c>
      <c r="W23227" t="s">
        <v>2576</v>
      </c>
    </row>
    <row r="23228" spans="1:23" x14ac:dyDescent="0.3">
      <c r="A23228">
        <v>30990</v>
      </c>
      <c r="B23228" s="15" t="s">
        <v>2113</v>
      </c>
      <c r="C23228" t="str">
        <f>_xlfn.XLOOKUP($B23228, STANDARDS!$A:$A, STANDARDS!$B:$B,,0,2)</f>
        <v>Mt. Whelan Core</v>
      </c>
      <c r="D23228" t="s">
        <v>535</v>
      </c>
      <c r="E23228" t="s">
        <v>2283</v>
      </c>
      <c r="J23228" cm="1">
        <f t="array" ref="J23228:L23228">_xlfn.XLOOKUP($C23228, AGE!$A:$A,AGE!$B:$D,,0,2)</f>
        <v>497.25</v>
      </c>
      <c r="K23228">
        <v>3.25</v>
      </c>
      <c r="L23228" t="str">
        <v>GSA 2018</v>
      </c>
      <c r="M23228" t="s">
        <v>2503</v>
      </c>
      <c r="P23228" t="s">
        <v>2342</v>
      </c>
      <c r="Q23228">
        <v>4.12</v>
      </c>
      <c r="R23228" s="35">
        <v>0.15</v>
      </c>
      <c r="T23228" s="35"/>
      <c r="V23228">
        <v>1</v>
      </c>
      <c r="W23228" t="s">
        <v>2576</v>
      </c>
    </row>
    <row r="23229" spans="1:23" x14ac:dyDescent="0.3">
      <c r="A23229">
        <v>30991</v>
      </c>
      <c r="B23229" s="15" t="s">
        <v>2113</v>
      </c>
      <c r="C23229" t="str">
        <f>_xlfn.XLOOKUP($B23229, STANDARDS!$A:$A, STANDARDS!$B:$B,,0,2)</f>
        <v>Mt. Whelan Core</v>
      </c>
      <c r="D23229" t="s">
        <v>535</v>
      </c>
      <c r="E23229" t="s">
        <v>2283</v>
      </c>
      <c r="J23229" cm="1">
        <f t="array" ref="J23229:L23229">_xlfn.XLOOKUP($C23229, AGE!$A:$A,AGE!$B:$D,,0,2)</f>
        <v>497.25</v>
      </c>
      <c r="K23229">
        <v>3.25</v>
      </c>
      <c r="L23229" t="str">
        <v>GSA 2018</v>
      </c>
      <c r="M23229" t="s">
        <v>2503</v>
      </c>
      <c r="P23229" t="s">
        <v>2342</v>
      </c>
      <c r="Q23229">
        <v>3.47</v>
      </c>
      <c r="R23229" s="35">
        <v>0.15</v>
      </c>
      <c r="T23229" s="35"/>
      <c r="V23229">
        <v>1</v>
      </c>
      <c r="W23229" t="s">
        <v>2576</v>
      </c>
    </row>
    <row r="23230" spans="1:23" x14ac:dyDescent="0.3">
      <c r="A23230">
        <v>30992</v>
      </c>
      <c r="B23230" s="15" t="s">
        <v>2113</v>
      </c>
      <c r="C23230" t="str">
        <f>_xlfn.XLOOKUP($B23230, STANDARDS!$A:$A, STANDARDS!$B:$B,,0,2)</f>
        <v>Mt. Whelan Core</v>
      </c>
      <c r="D23230" t="s">
        <v>535</v>
      </c>
      <c r="E23230" t="s">
        <v>2283</v>
      </c>
      <c r="J23230" cm="1">
        <f t="array" ref="J23230:L23230">_xlfn.XLOOKUP($C23230, AGE!$A:$A,AGE!$B:$D,,0,2)</f>
        <v>497.25</v>
      </c>
      <c r="K23230">
        <v>3.25</v>
      </c>
      <c r="L23230" t="str">
        <v>GSA 2018</v>
      </c>
      <c r="M23230" t="s">
        <v>2503</v>
      </c>
      <c r="P23230" t="s">
        <v>2342</v>
      </c>
      <c r="Q23230">
        <v>3.36</v>
      </c>
      <c r="R23230" s="35">
        <v>0.15</v>
      </c>
      <c r="T23230" s="35"/>
      <c r="V23230">
        <v>1</v>
      </c>
      <c r="W23230" t="s">
        <v>2576</v>
      </c>
    </row>
    <row r="23231" spans="1:23" x14ac:dyDescent="0.3">
      <c r="A23231">
        <v>30993</v>
      </c>
      <c r="B23231" s="15" t="s">
        <v>2113</v>
      </c>
      <c r="C23231" t="str">
        <f>_xlfn.XLOOKUP($B23231, STANDARDS!$A:$A, STANDARDS!$B:$B,,0,2)</f>
        <v>Mt. Whelan Core</v>
      </c>
      <c r="D23231" t="s">
        <v>535</v>
      </c>
      <c r="E23231" t="s">
        <v>2283</v>
      </c>
      <c r="J23231" cm="1">
        <f t="array" ref="J23231:L23231">_xlfn.XLOOKUP($C23231, AGE!$A:$A,AGE!$B:$D,,0,2)</f>
        <v>497.25</v>
      </c>
      <c r="K23231">
        <v>3.25</v>
      </c>
      <c r="L23231" t="str">
        <v>GSA 2018</v>
      </c>
      <c r="M23231" t="s">
        <v>2503</v>
      </c>
      <c r="P23231" t="s">
        <v>2342</v>
      </c>
      <c r="Q23231">
        <v>2.82</v>
      </c>
      <c r="R23231" s="35">
        <v>0.15</v>
      </c>
      <c r="S23231">
        <v>-25.8</v>
      </c>
      <c r="T23231" s="35">
        <v>0.15</v>
      </c>
      <c r="U23231" t="s">
        <v>2479</v>
      </c>
      <c r="V23231">
        <v>1</v>
      </c>
      <c r="W23231" t="s">
        <v>2576</v>
      </c>
    </row>
    <row r="23232" spans="1:23" x14ac:dyDescent="0.3">
      <c r="A23232">
        <v>30994</v>
      </c>
      <c r="B23232" s="15" t="s">
        <v>2113</v>
      </c>
      <c r="C23232" t="str">
        <f>_xlfn.XLOOKUP($B23232, STANDARDS!$A:$A, STANDARDS!$B:$B,,0,2)</f>
        <v>Mt. Whelan Core</v>
      </c>
      <c r="D23232" t="s">
        <v>535</v>
      </c>
      <c r="E23232" t="s">
        <v>2283</v>
      </c>
      <c r="J23232" cm="1">
        <f t="array" ref="J23232:L23232">_xlfn.XLOOKUP($C23232, AGE!$A:$A,AGE!$B:$D,,0,2)</f>
        <v>497.25</v>
      </c>
      <c r="K23232">
        <v>3.25</v>
      </c>
      <c r="L23232" t="str">
        <v>GSA 2018</v>
      </c>
      <c r="M23232" t="s">
        <v>2503</v>
      </c>
      <c r="P23232" t="s">
        <v>2342</v>
      </c>
      <c r="Q23232">
        <v>3.13</v>
      </c>
      <c r="R23232" s="35">
        <v>0.15</v>
      </c>
      <c r="T23232" s="35"/>
      <c r="V23232">
        <v>1</v>
      </c>
      <c r="W23232" t="s">
        <v>2576</v>
      </c>
    </row>
    <row r="23233" spans="1:23" x14ac:dyDescent="0.3">
      <c r="A23233">
        <v>30995</v>
      </c>
      <c r="B23233" s="15" t="s">
        <v>2113</v>
      </c>
      <c r="C23233" t="str">
        <f>_xlfn.XLOOKUP($B23233, STANDARDS!$A:$A, STANDARDS!$B:$B,,0,2)</f>
        <v>Mt. Whelan Core</v>
      </c>
      <c r="D23233" t="s">
        <v>535</v>
      </c>
      <c r="E23233" t="s">
        <v>2283</v>
      </c>
      <c r="J23233" cm="1">
        <f t="array" ref="J23233:L23233">_xlfn.XLOOKUP($C23233, AGE!$A:$A,AGE!$B:$D,,0,2)</f>
        <v>497.25</v>
      </c>
      <c r="K23233">
        <v>3.25</v>
      </c>
      <c r="L23233" t="str">
        <v>GSA 2018</v>
      </c>
      <c r="M23233" t="s">
        <v>2503</v>
      </c>
      <c r="P23233" t="s">
        <v>2342</v>
      </c>
      <c r="Q23233">
        <v>3.18</v>
      </c>
      <c r="R23233" s="35">
        <v>0.15</v>
      </c>
      <c r="T23233" s="35"/>
      <c r="V23233">
        <v>1</v>
      </c>
      <c r="W23233" t="s">
        <v>2576</v>
      </c>
    </row>
    <row r="23234" spans="1:23" x14ac:dyDescent="0.3">
      <c r="A23234">
        <v>30996</v>
      </c>
      <c r="B23234" s="15" t="s">
        <v>2113</v>
      </c>
      <c r="C23234" t="str">
        <f>_xlfn.XLOOKUP($B23234, STANDARDS!$A:$A, STANDARDS!$B:$B,,0,2)</f>
        <v>Mt. Whelan Core</v>
      </c>
      <c r="D23234" t="s">
        <v>535</v>
      </c>
      <c r="E23234" t="s">
        <v>2283</v>
      </c>
      <c r="J23234" cm="1">
        <f t="array" ref="J23234:L23234">_xlfn.XLOOKUP($C23234, AGE!$A:$A,AGE!$B:$D,,0,2)</f>
        <v>497.25</v>
      </c>
      <c r="K23234">
        <v>3.25</v>
      </c>
      <c r="L23234" t="str">
        <v>GSA 2018</v>
      </c>
      <c r="M23234" t="s">
        <v>2503</v>
      </c>
      <c r="P23234" t="s">
        <v>2342</v>
      </c>
      <c r="Q23234">
        <v>3.82</v>
      </c>
      <c r="R23234" s="35">
        <v>0.15</v>
      </c>
      <c r="T23234" s="35"/>
      <c r="V23234">
        <v>1</v>
      </c>
      <c r="W23234" t="s">
        <v>2576</v>
      </c>
    </row>
    <row r="23235" spans="1:23" x14ac:dyDescent="0.3">
      <c r="A23235">
        <v>30997</v>
      </c>
      <c r="B23235" s="15" t="s">
        <v>2113</v>
      </c>
      <c r="C23235" t="str">
        <f>_xlfn.XLOOKUP($B23235, STANDARDS!$A:$A, STANDARDS!$B:$B,,0,2)</f>
        <v>Mt. Whelan Core</v>
      </c>
      <c r="D23235" t="s">
        <v>535</v>
      </c>
      <c r="E23235" t="s">
        <v>2283</v>
      </c>
      <c r="J23235" cm="1">
        <f t="array" ref="J23235:L23235">_xlfn.XLOOKUP($C23235, AGE!$A:$A,AGE!$B:$D,,0,2)</f>
        <v>497.25</v>
      </c>
      <c r="K23235">
        <v>3.25</v>
      </c>
      <c r="L23235" t="str">
        <v>GSA 2018</v>
      </c>
      <c r="M23235" t="s">
        <v>2503</v>
      </c>
      <c r="P23235" t="s">
        <v>2342</v>
      </c>
      <c r="Q23235">
        <v>3.58</v>
      </c>
      <c r="R23235" s="35">
        <v>0.15</v>
      </c>
      <c r="T23235" s="35"/>
      <c r="V23235">
        <v>1</v>
      </c>
      <c r="W23235" t="s">
        <v>2576</v>
      </c>
    </row>
    <row r="23236" spans="1:23" x14ac:dyDescent="0.3">
      <c r="A23236">
        <v>30998</v>
      </c>
      <c r="B23236" s="15" t="s">
        <v>2113</v>
      </c>
      <c r="C23236" t="str">
        <f>_xlfn.XLOOKUP($B23236, STANDARDS!$A:$A, STANDARDS!$B:$B,,0,2)</f>
        <v>Mt. Whelan Core</v>
      </c>
      <c r="D23236" t="s">
        <v>535</v>
      </c>
      <c r="E23236" t="s">
        <v>2283</v>
      </c>
      <c r="J23236" cm="1">
        <f t="array" ref="J23236:L23236">_xlfn.XLOOKUP($C23236, AGE!$A:$A,AGE!$B:$D,,0,2)</f>
        <v>497.25</v>
      </c>
      <c r="K23236">
        <v>3.25</v>
      </c>
      <c r="L23236" t="str">
        <v>GSA 2018</v>
      </c>
      <c r="M23236" t="s">
        <v>2503</v>
      </c>
      <c r="P23236" t="s">
        <v>2342</v>
      </c>
      <c r="Q23236">
        <v>3.89</v>
      </c>
      <c r="R23236" s="35">
        <v>0.15</v>
      </c>
      <c r="T23236" s="35"/>
      <c r="V23236">
        <v>1</v>
      </c>
      <c r="W23236" t="s">
        <v>2576</v>
      </c>
    </row>
    <row r="23237" spans="1:23" x14ac:dyDescent="0.3">
      <c r="A23237">
        <v>30999</v>
      </c>
      <c r="B23237" s="15" t="s">
        <v>2113</v>
      </c>
      <c r="C23237" t="str">
        <f>_xlfn.XLOOKUP($B23237, STANDARDS!$A:$A, STANDARDS!$B:$B,,0,2)</f>
        <v>Mt. Whelan Core</v>
      </c>
      <c r="D23237" t="s">
        <v>535</v>
      </c>
      <c r="E23237" t="s">
        <v>2283</v>
      </c>
      <c r="J23237" cm="1">
        <f t="array" ref="J23237:L23237">_xlfn.XLOOKUP($C23237, AGE!$A:$A,AGE!$B:$D,,0,2)</f>
        <v>497.25</v>
      </c>
      <c r="K23237">
        <v>3.25</v>
      </c>
      <c r="L23237" t="str">
        <v>GSA 2018</v>
      </c>
      <c r="M23237" t="s">
        <v>2503</v>
      </c>
      <c r="P23237" t="s">
        <v>2342</v>
      </c>
      <c r="Q23237">
        <v>3.65</v>
      </c>
      <c r="R23237" s="35">
        <v>0.15</v>
      </c>
      <c r="T23237" s="35"/>
      <c r="V23237">
        <v>1</v>
      </c>
      <c r="W23237" t="s">
        <v>2576</v>
      </c>
    </row>
    <row r="23238" spans="1:23" x14ac:dyDescent="0.3">
      <c r="A23238">
        <v>31000</v>
      </c>
      <c r="B23238" s="15" t="s">
        <v>2113</v>
      </c>
      <c r="C23238" t="str">
        <f>_xlfn.XLOOKUP($B23238, STANDARDS!$A:$A, STANDARDS!$B:$B,,0,2)</f>
        <v>Mt. Whelan Core</v>
      </c>
      <c r="D23238" t="s">
        <v>535</v>
      </c>
      <c r="E23238" t="s">
        <v>2283</v>
      </c>
      <c r="J23238" cm="1">
        <f t="array" ref="J23238:L23238">_xlfn.XLOOKUP($C23238, AGE!$A:$A,AGE!$B:$D,,0,2)</f>
        <v>497.25</v>
      </c>
      <c r="K23238">
        <v>3.25</v>
      </c>
      <c r="L23238" t="str">
        <v>GSA 2018</v>
      </c>
      <c r="M23238" t="s">
        <v>2503</v>
      </c>
      <c r="P23238" t="s">
        <v>2342</v>
      </c>
      <c r="Q23238">
        <v>2.99</v>
      </c>
      <c r="R23238" s="35">
        <v>0.15</v>
      </c>
      <c r="T23238" s="35"/>
      <c r="V23238">
        <v>1</v>
      </c>
      <c r="W23238" t="s">
        <v>2576</v>
      </c>
    </row>
    <row r="23239" spans="1:23" x14ac:dyDescent="0.3">
      <c r="A23239">
        <v>31001</v>
      </c>
      <c r="B23239" s="15" t="s">
        <v>2113</v>
      </c>
      <c r="C23239" t="str">
        <f>_xlfn.XLOOKUP($B23239, STANDARDS!$A:$A, STANDARDS!$B:$B,,0,2)</f>
        <v>Mt. Whelan Core</v>
      </c>
      <c r="D23239" t="s">
        <v>535</v>
      </c>
      <c r="E23239" t="s">
        <v>2283</v>
      </c>
      <c r="J23239" cm="1">
        <f t="array" ref="J23239:L23239">_xlfn.XLOOKUP($C23239, AGE!$A:$A,AGE!$B:$D,,0,2)</f>
        <v>497.25</v>
      </c>
      <c r="K23239">
        <v>3.25</v>
      </c>
      <c r="L23239" t="str">
        <v>GSA 2018</v>
      </c>
      <c r="M23239" t="s">
        <v>2503</v>
      </c>
      <c r="P23239" t="s">
        <v>2342</v>
      </c>
      <c r="Q23239">
        <v>3.4</v>
      </c>
      <c r="R23239" s="35">
        <v>0.15</v>
      </c>
      <c r="S23239">
        <v>-26.62</v>
      </c>
      <c r="T23239" s="35">
        <v>0.15</v>
      </c>
      <c r="U23239" t="s">
        <v>2479</v>
      </c>
      <c r="V23239">
        <v>1</v>
      </c>
      <c r="W23239" t="s">
        <v>2576</v>
      </c>
    </row>
    <row r="23240" spans="1:23" x14ac:dyDescent="0.3">
      <c r="A23240">
        <v>31002</v>
      </c>
      <c r="B23240" s="15" t="s">
        <v>2113</v>
      </c>
      <c r="C23240" t="str">
        <f>_xlfn.XLOOKUP($B23240, STANDARDS!$A:$A, STANDARDS!$B:$B,,0,2)</f>
        <v>Mt. Whelan Core</v>
      </c>
      <c r="D23240" t="s">
        <v>535</v>
      </c>
      <c r="E23240" t="s">
        <v>2283</v>
      </c>
      <c r="J23240" cm="1">
        <f t="array" ref="J23240:L23240">_xlfn.XLOOKUP($C23240, AGE!$A:$A,AGE!$B:$D,,0,2)</f>
        <v>497.25</v>
      </c>
      <c r="K23240">
        <v>3.25</v>
      </c>
      <c r="L23240" t="str">
        <v>GSA 2018</v>
      </c>
      <c r="M23240" t="s">
        <v>2503</v>
      </c>
      <c r="P23240" t="s">
        <v>2342</v>
      </c>
      <c r="Q23240">
        <v>3.6</v>
      </c>
      <c r="R23240" s="35">
        <v>0.15</v>
      </c>
      <c r="T23240" s="35"/>
      <c r="V23240">
        <v>1</v>
      </c>
      <c r="W23240" t="s">
        <v>2576</v>
      </c>
    </row>
    <row r="23241" spans="1:23" x14ac:dyDescent="0.3">
      <c r="A23241">
        <v>31003</v>
      </c>
      <c r="B23241" s="15" t="s">
        <v>2113</v>
      </c>
      <c r="C23241" t="str">
        <f>_xlfn.XLOOKUP($B23241, STANDARDS!$A:$A, STANDARDS!$B:$B,,0,2)</f>
        <v>Mt. Whelan Core</v>
      </c>
      <c r="D23241" t="s">
        <v>535</v>
      </c>
      <c r="E23241" t="s">
        <v>2283</v>
      </c>
      <c r="J23241" cm="1">
        <f t="array" ref="J23241:L23241">_xlfn.XLOOKUP($C23241, AGE!$A:$A,AGE!$B:$D,,0,2)</f>
        <v>497.25</v>
      </c>
      <c r="K23241">
        <v>3.25</v>
      </c>
      <c r="L23241" t="str">
        <v>GSA 2018</v>
      </c>
      <c r="M23241" t="s">
        <v>2503</v>
      </c>
      <c r="P23241" t="s">
        <v>2342</v>
      </c>
      <c r="Q23241">
        <v>3.33</v>
      </c>
      <c r="R23241" s="35">
        <v>0.15</v>
      </c>
      <c r="T23241" s="35"/>
      <c r="V23241">
        <v>1</v>
      </c>
      <c r="W23241" t="s">
        <v>2576</v>
      </c>
    </row>
    <row r="23242" spans="1:23" x14ac:dyDescent="0.3">
      <c r="A23242">
        <v>31004</v>
      </c>
      <c r="B23242" s="15" t="s">
        <v>2113</v>
      </c>
      <c r="C23242" t="str">
        <f>_xlfn.XLOOKUP($B23242, STANDARDS!$A:$A, STANDARDS!$B:$B,,0,2)</f>
        <v>Mt. Whelan Core</v>
      </c>
      <c r="D23242" t="s">
        <v>535</v>
      </c>
      <c r="E23242" t="s">
        <v>2283</v>
      </c>
      <c r="J23242" cm="1">
        <f t="array" ref="J23242:L23242">_xlfn.XLOOKUP($C23242, AGE!$A:$A,AGE!$B:$D,,0,2)</f>
        <v>497.25</v>
      </c>
      <c r="K23242">
        <v>3.25</v>
      </c>
      <c r="L23242" t="str">
        <v>GSA 2018</v>
      </c>
      <c r="M23242" t="s">
        <v>2503</v>
      </c>
      <c r="P23242" t="s">
        <v>2342</v>
      </c>
      <c r="Q23242">
        <v>3.53</v>
      </c>
      <c r="R23242" s="35">
        <v>0.15</v>
      </c>
      <c r="T23242" s="35"/>
      <c r="V23242">
        <v>1</v>
      </c>
      <c r="W23242" t="s">
        <v>2576</v>
      </c>
    </row>
    <row r="23243" spans="1:23" x14ac:dyDescent="0.3">
      <c r="A23243">
        <v>31005</v>
      </c>
      <c r="B23243" s="15" t="s">
        <v>2113</v>
      </c>
      <c r="C23243" t="str">
        <f>_xlfn.XLOOKUP($B23243, STANDARDS!$A:$A, STANDARDS!$B:$B,,0,2)</f>
        <v>Mt. Whelan Core</v>
      </c>
      <c r="D23243" t="s">
        <v>535</v>
      </c>
      <c r="E23243" t="s">
        <v>2283</v>
      </c>
      <c r="J23243" cm="1">
        <f t="array" ref="J23243:L23243">_xlfn.XLOOKUP($C23243, AGE!$A:$A,AGE!$B:$D,,0,2)</f>
        <v>497.25</v>
      </c>
      <c r="K23243">
        <v>3.25</v>
      </c>
      <c r="L23243" t="str">
        <v>GSA 2018</v>
      </c>
      <c r="M23243" t="s">
        <v>2503</v>
      </c>
      <c r="P23243" t="s">
        <v>2342</v>
      </c>
      <c r="Q23243">
        <v>2.86</v>
      </c>
      <c r="R23243" s="35">
        <v>0.15</v>
      </c>
      <c r="T23243" s="35"/>
      <c r="V23243">
        <v>1</v>
      </c>
      <c r="W23243" t="s">
        <v>2576</v>
      </c>
    </row>
    <row r="23244" spans="1:23" x14ac:dyDescent="0.3">
      <c r="A23244">
        <v>31006</v>
      </c>
      <c r="B23244" s="15" t="s">
        <v>2113</v>
      </c>
      <c r="C23244" t="str">
        <f>_xlfn.XLOOKUP($B23244, STANDARDS!$A:$A, STANDARDS!$B:$B,,0,2)</f>
        <v>Mt. Whelan Core</v>
      </c>
      <c r="D23244" t="s">
        <v>535</v>
      </c>
      <c r="E23244" t="s">
        <v>2283</v>
      </c>
      <c r="J23244" cm="1">
        <f t="array" ref="J23244:L23244">_xlfn.XLOOKUP($C23244, AGE!$A:$A,AGE!$B:$D,,0,2)</f>
        <v>497.25</v>
      </c>
      <c r="K23244">
        <v>3.25</v>
      </c>
      <c r="L23244" t="str">
        <v>GSA 2018</v>
      </c>
      <c r="M23244" t="s">
        <v>2503</v>
      </c>
      <c r="P23244" t="s">
        <v>2342</v>
      </c>
      <c r="Q23244">
        <v>3.02</v>
      </c>
      <c r="R23244" s="35">
        <v>0.15</v>
      </c>
      <c r="S23244">
        <v>-25.82</v>
      </c>
      <c r="T23244" s="35">
        <v>0.15</v>
      </c>
      <c r="U23244" t="s">
        <v>2479</v>
      </c>
      <c r="V23244">
        <v>1</v>
      </c>
      <c r="W23244" t="s">
        <v>2576</v>
      </c>
    </row>
    <row r="23245" spans="1:23" x14ac:dyDescent="0.3">
      <c r="A23245">
        <v>31007</v>
      </c>
      <c r="B23245" s="15" t="s">
        <v>2113</v>
      </c>
      <c r="C23245" t="str">
        <f>_xlfn.XLOOKUP($B23245, STANDARDS!$A:$A, STANDARDS!$B:$B,,0,2)</f>
        <v>Mt. Whelan Core</v>
      </c>
      <c r="D23245" t="s">
        <v>535</v>
      </c>
      <c r="E23245" t="s">
        <v>2283</v>
      </c>
      <c r="J23245" cm="1">
        <f t="array" ref="J23245:L23245">_xlfn.XLOOKUP($C23245, AGE!$A:$A,AGE!$B:$D,,0,2)</f>
        <v>497.25</v>
      </c>
      <c r="K23245">
        <v>3.25</v>
      </c>
      <c r="L23245" t="str">
        <v>GSA 2018</v>
      </c>
      <c r="M23245" t="s">
        <v>2503</v>
      </c>
      <c r="P23245" t="s">
        <v>2342</v>
      </c>
      <c r="Q23245">
        <v>2.97</v>
      </c>
      <c r="R23245" s="35">
        <v>0.15</v>
      </c>
      <c r="T23245" s="35"/>
      <c r="V23245">
        <v>1</v>
      </c>
      <c r="W23245" t="s">
        <v>2576</v>
      </c>
    </row>
    <row r="23246" spans="1:23" x14ac:dyDescent="0.3">
      <c r="A23246">
        <v>31008</v>
      </c>
      <c r="B23246" s="15" t="s">
        <v>2113</v>
      </c>
      <c r="C23246" t="str">
        <f>_xlfn.XLOOKUP($B23246, STANDARDS!$A:$A, STANDARDS!$B:$B,,0,2)</f>
        <v>Mt. Whelan Core</v>
      </c>
      <c r="D23246" t="s">
        <v>535</v>
      </c>
      <c r="E23246" t="s">
        <v>2283</v>
      </c>
      <c r="J23246" cm="1">
        <f t="array" ref="J23246:L23246">_xlfn.XLOOKUP($C23246, AGE!$A:$A,AGE!$B:$D,,0,2)</f>
        <v>497.25</v>
      </c>
      <c r="K23246">
        <v>3.25</v>
      </c>
      <c r="L23246" t="str">
        <v>GSA 2018</v>
      </c>
      <c r="M23246" t="s">
        <v>2503</v>
      </c>
      <c r="P23246" t="s">
        <v>2342</v>
      </c>
      <c r="Q23246">
        <v>2.7</v>
      </c>
      <c r="R23246" s="35">
        <v>0.15</v>
      </c>
      <c r="T23246" s="35"/>
      <c r="V23246">
        <v>1</v>
      </c>
      <c r="W23246" t="s">
        <v>2576</v>
      </c>
    </row>
    <row r="23247" spans="1:23" x14ac:dyDescent="0.3">
      <c r="A23247">
        <v>31009</v>
      </c>
      <c r="B23247" s="15" t="s">
        <v>2113</v>
      </c>
      <c r="C23247" t="str">
        <f>_xlfn.XLOOKUP($B23247, STANDARDS!$A:$A, STANDARDS!$B:$B,,0,2)</f>
        <v>Mt. Whelan Core</v>
      </c>
      <c r="D23247" t="s">
        <v>535</v>
      </c>
      <c r="E23247" t="s">
        <v>2283</v>
      </c>
      <c r="J23247" cm="1">
        <f t="array" ref="J23247:L23247">_xlfn.XLOOKUP($C23247, AGE!$A:$A,AGE!$B:$D,,0,2)</f>
        <v>497.25</v>
      </c>
      <c r="K23247">
        <v>3.25</v>
      </c>
      <c r="L23247" t="str">
        <v>GSA 2018</v>
      </c>
      <c r="M23247" t="s">
        <v>2503</v>
      </c>
      <c r="P23247" t="s">
        <v>2342</v>
      </c>
      <c r="Q23247">
        <v>2.1800000000000002</v>
      </c>
      <c r="R23247" s="35">
        <v>0.15</v>
      </c>
      <c r="T23247" s="35"/>
      <c r="V23247">
        <v>1</v>
      </c>
      <c r="W23247" t="s">
        <v>2576</v>
      </c>
    </row>
    <row r="23248" spans="1:23" x14ac:dyDescent="0.3">
      <c r="A23248">
        <v>31010</v>
      </c>
      <c r="B23248" s="15" t="s">
        <v>2113</v>
      </c>
      <c r="C23248" t="str">
        <f>_xlfn.XLOOKUP($B23248, STANDARDS!$A:$A, STANDARDS!$B:$B,,0,2)</f>
        <v>Mt. Whelan Core</v>
      </c>
      <c r="D23248" t="s">
        <v>535</v>
      </c>
      <c r="E23248" t="s">
        <v>2283</v>
      </c>
      <c r="J23248" cm="1">
        <f t="array" ref="J23248:L23248">_xlfn.XLOOKUP($C23248, AGE!$A:$A,AGE!$B:$D,,0,2)</f>
        <v>497.25</v>
      </c>
      <c r="K23248">
        <v>3.25</v>
      </c>
      <c r="L23248" t="str">
        <v>GSA 2018</v>
      </c>
      <c r="M23248" t="s">
        <v>2503</v>
      </c>
      <c r="P23248" t="s">
        <v>2342</v>
      </c>
      <c r="Q23248">
        <v>2.95</v>
      </c>
      <c r="R23248" s="35">
        <v>0.15</v>
      </c>
      <c r="T23248" s="35"/>
      <c r="V23248">
        <v>1</v>
      </c>
      <c r="W23248" t="s">
        <v>2576</v>
      </c>
    </row>
    <row r="23249" spans="1:23" x14ac:dyDescent="0.3">
      <c r="A23249">
        <v>31011</v>
      </c>
      <c r="B23249" s="15" t="s">
        <v>2113</v>
      </c>
      <c r="C23249" t="str">
        <f>_xlfn.XLOOKUP($B23249, STANDARDS!$A:$A, STANDARDS!$B:$B,,0,2)</f>
        <v>Mt. Whelan Core</v>
      </c>
      <c r="D23249" t="s">
        <v>535</v>
      </c>
      <c r="E23249" t="s">
        <v>2283</v>
      </c>
      <c r="J23249" cm="1">
        <f t="array" ref="J23249:L23249">_xlfn.XLOOKUP($C23249, AGE!$A:$A,AGE!$B:$D,,0,2)</f>
        <v>497.25</v>
      </c>
      <c r="K23249">
        <v>3.25</v>
      </c>
      <c r="L23249" t="str">
        <v>GSA 2018</v>
      </c>
      <c r="M23249" t="s">
        <v>2503</v>
      </c>
      <c r="P23249" t="s">
        <v>2342</v>
      </c>
      <c r="Q23249">
        <v>2.96</v>
      </c>
      <c r="R23249" s="35">
        <v>0.15</v>
      </c>
      <c r="S23249">
        <v>-26.05</v>
      </c>
      <c r="T23249" s="35">
        <v>0.15</v>
      </c>
      <c r="U23249" t="s">
        <v>2479</v>
      </c>
      <c r="V23249">
        <v>1</v>
      </c>
      <c r="W23249" t="s">
        <v>2576</v>
      </c>
    </row>
    <row r="23250" spans="1:23" x14ac:dyDescent="0.3">
      <c r="A23250">
        <v>31012</v>
      </c>
      <c r="B23250" s="15" t="s">
        <v>2113</v>
      </c>
      <c r="C23250" t="str">
        <f>_xlfn.XLOOKUP($B23250, STANDARDS!$A:$A, STANDARDS!$B:$B,,0,2)</f>
        <v>Mt. Whelan Core</v>
      </c>
      <c r="D23250" t="s">
        <v>535</v>
      </c>
      <c r="E23250" t="s">
        <v>2283</v>
      </c>
      <c r="J23250" cm="1">
        <f t="array" ref="J23250:L23250">_xlfn.XLOOKUP($C23250, AGE!$A:$A,AGE!$B:$D,,0,2)</f>
        <v>497.25</v>
      </c>
      <c r="K23250">
        <v>3.25</v>
      </c>
      <c r="L23250" t="str">
        <v>GSA 2018</v>
      </c>
      <c r="M23250" t="s">
        <v>2503</v>
      </c>
      <c r="P23250" t="s">
        <v>2342</v>
      </c>
      <c r="Q23250">
        <v>2.61</v>
      </c>
      <c r="R23250" s="35">
        <v>0.15</v>
      </c>
      <c r="T23250" s="35"/>
      <c r="V23250">
        <v>1</v>
      </c>
      <c r="W23250" t="s">
        <v>2576</v>
      </c>
    </row>
    <row r="23251" spans="1:23" x14ac:dyDescent="0.3">
      <c r="A23251">
        <v>31013</v>
      </c>
      <c r="B23251" s="15" t="s">
        <v>2113</v>
      </c>
      <c r="C23251" t="str">
        <f>_xlfn.XLOOKUP($B23251, STANDARDS!$A:$A, STANDARDS!$B:$B,,0,2)</f>
        <v>Mt. Whelan Core</v>
      </c>
      <c r="D23251" t="s">
        <v>535</v>
      </c>
      <c r="E23251" t="s">
        <v>2283</v>
      </c>
      <c r="J23251" cm="1">
        <f t="array" ref="J23251:L23251">_xlfn.XLOOKUP($C23251, AGE!$A:$A,AGE!$B:$D,,0,2)</f>
        <v>497.25</v>
      </c>
      <c r="K23251">
        <v>3.25</v>
      </c>
      <c r="L23251" t="str">
        <v>GSA 2018</v>
      </c>
      <c r="M23251" t="s">
        <v>2503</v>
      </c>
      <c r="P23251" t="s">
        <v>2342</v>
      </c>
      <c r="Q23251">
        <v>2.87</v>
      </c>
      <c r="R23251" s="35">
        <v>0.15</v>
      </c>
      <c r="T23251" s="35"/>
      <c r="V23251">
        <v>1</v>
      </c>
      <c r="W23251" t="s">
        <v>2576</v>
      </c>
    </row>
    <row r="23252" spans="1:23" x14ac:dyDescent="0.3">
      <c r="A23252">
        <v>31014</v>
      </c>
      <c r="B23252" s="15" t="s">
        <v>2113</v>
      </c>
      <c r="C23252" t="str">
        <f>_xlfn.XLOOKUP($B23252, STANDARDS!$A:$A, STANDARDS!$B:$B,,0,2)</f>
        <v>Mt. Whelan Core</v>
      </c>
      <c r="D23252" t="s">
        <v>535</v>
      </c>
      <c r="E23252" t="s">
        <v>2283</v>
      </c>
      <c r="J23252" cm="1">
        <f t="array" ref="J23252:L23252">_xlfn.XLOOKUP($C23252, AGE!$A:$A,AGE!$B:$D,,0,2)</f>
        <v>497.25</v>
      </c>
      <c r="K23252">
        <v>3.25</v>
      </c>
      <c r="L23252" t="str">
        <v>GSA 2018</v>
      </c>
      <c r="M23252" t="s">
        <v>2503</v>
      </c>
      <c r="P23252" t="s">
        <v>2342</v>
      </c>
      <c r="Q23252">
        <v>2.87</v>
      </c>
      <c r="R23252" s="35">
        <v>0.15</v>
      </c>
      <c r="T23252" s="35"/>
      <c r="V23252">
        <v>1</v>
      </c>
      <c r="W23252" t="s">
        <v>2576</v>
      </c>
    </row>
    <row r="23253" spans="1:23" x14ac:dyDescent="0.3">
      <c r="A23253">
        <v>31015</v>
      </c>
      <c r="B23253" s="15" t="s">
        <v>2113</v>
      </c>
      <c r="C23253" t="str">
        <f>_xlfn.XLOOKUP($B23253, STANDARDS!$A:$A, STANDARDS!$B:$B,,0,2)</f>
        <v>Mt. Whelan Core</v>
      </c>
      <c r="D23253" t="s">
        <v>535</v>
      </c>
      <c r="E23253" t="s">
        <v>2283</v>
      </c>
      <c r="J23253" cm="1">
        <f t="array" ref="J23253:L23253">_xlfn.XLOOKUP($C23253, AGE!$A:$A,AGE!$B:$D,,0,2)</f>
        <v>497.25</v>
      </c>
      <c r="K23253">
        <v>3.25</v>
      </c>
      <c r="L23253" t="str">
        <v>GSA 2018</v>
      </c>
      <c r="M23253" t="s">
        <v>2503</v>
      </c>
      <c r="P23253" t="s">
        <v>2342</v>
      </c>
      <c r="Q23253">
        <v>2.99</v>
      </c>
      <c r="R23253" s="35">
        <v>0.15</v>
      </c>
      <c r="T23253" s="35"/>
      <c r="V23253">
        <v>1</v>
      </c>
      <c r="W23253" t="s">
        <v>2576</v>
      </c>
    </row>
    <row r="23254" spans="1:23" x14ac:dyDescent="0.3">
      <c r="A23254">
        <v>31016</v>
      </c>
      <c r="B23254" s="15" t="s">
        <v>2113</v>
      </c>
      <c r="C23254" t="str">
        <f>_xlfn.XLOOKUP($B23254, STANDARDS!$A:$A, STANDARDS!$B:$B,,0,2)</f>
        <v>Mt. Whelan Core</v>
      </c>
      <c r="D23254" t="s">
        <v>535</v>
      </c>
      <c r="E23254" t="s">
        <v>2283</v>
      </c>
      <c r="J23254" cm="1">
        <f t="array" ref="J23254:L23254">_xlfn.XLOOKUP($C23254, AGE!$A:$A,AGE!$B:$D,,0,2)</f>
        <v>497.25</v>
      </c>
      <c r="K23254">
        <v>3.25</v>
      </c>
      <c r="L23254" t="str">
        <v>GSA 2018</v>
      </c>
      <c r="M23254" t="s">
        <v>2503</v>
      </c>
      <c r="P23254" t="s">
        <v>2342</v>
      </c>
      <c r="Q23254">
        <v>3.35</v>
      </c>
      <c r="R23254" s="35">
        <v>0.15</v>
      </c>
      <c r="S23254">
        <v>-26.53</v>
      </c>
      <c r="T23254" s="35">
        <v>0.15</v>
      </c>
      <c r="U23254" t="s">
        <v>2479</v>
      </c>
      <c r="V23254">
        <v>1</v>
      </c>
      <c r="W23254" t="s">
        <v>2576</v>
      </c>
    </row>
    <row r="23255" spans="1:23" x14ac:dyDescent="0.3">
      <c r="A23255">
        <v>31017</v>
      </c>
      <c r="B23255" s="15" t="s">
        <v>2113</v>
      </c>
      <c r="C23255" t="str">
        <f>_xlfn.XLOOKUP($B23255, STANDARDS!$A:$A, STANDARDS!$B:$B,,0,2)</f>
        <v>Mt. Whelan Core</v>
      </c>
      <c r="D23255" t="s">
        <v>535</v>
      </c>
      <c r="E23255" t="s">
        <v>2283</v>
      </c>
      <c r="J23255" cm="1">
        <f t="array" ref="J23255:L23255">_xlfn.XLOOKUP($C23255, AGE!$A:$A,AGE!$B:$D,,0,2)</f>
        <v>497.25</v>
      </c>
      <c r="K23255">
        <v>3.25</v>
      </c>
      <c r="L23255" t="str">
        <v>GSA 2018</v>
      </c>
      <c r="M23255" t="s">
        <v>2503</v>
      </c>
      <c r="P23255" t="s">
        <v>2342</v>
      </c>
      <c r="Q23255">
        <v>3.38</v>
      </c>
      <c r="R23255" s="35">
        <v>0.15</v>
      </c>
      <c r="T23255" s="35"/>
      <c r="V23255">
        <v>1</v>
      </c>
      <c r="W23255" t="s">
        <v>2576</v>
      </c>
    </row>
    <row r="23256" spans="1:23" x14ac:dyDescent="0.3">
      <c r="A23256">
        <v>31018</v>
      </c>
      <c r="B23256" s="15" t="s">
        <v>2113</v>
      </c>
      <c r="C23256" t="str">
        <f>_xlfn.XLOOKUP($B23256, STANDARDS!$A:$A, STANDARDS!$B:$B,,0,2)</f>
        <v>Mt. Whelan Core</v>
      </c>
      <c r="D23256" t="s">
        <v>535</v>
      </c>
      <c r="E23256" t="s">
        <v>2283</v>
      </c>
      <c r="J23256" cm="1">
        <f t="array" ref="J23256:L23256">_xlfn.XLOOKUP($C23256, AGE!$A:$A,AGE!$B:$D,,0,2)</f>
        <v>497.25</v>
      </c>
      <c r="K23256">
        <v>3.25</v>
      </c>
      <c r="L23256" t="str">
        <v>GSA 2018</v>
      </c>
      <c r="M23256" t="s">
        <v>2503</v>
      </c>
      <c r="P23256" t="s">
        <v>2342</v>
      </c>
      <c r="Q23256">
        <v>2.98</v>
      </c>
      <c r="R23256" s="35">
        <v>0.15</v>
      </c>
      <c r="T23256" s="35"/>
      <c r="V23256">
        <v>1</v>
      </c>
      <c r="W23256" t="s">
        <v>2576</v>
      </c>
    </row>
    <row r="23257" spans="1:23" x14ac:dyDescent="0.3">
      <c r="A23257">
        <v>31019</v>
      </c>
      <c r="B23257" s="15" t="s">
        <v>2113</v>
      </c>
      <c r="C23257" t="str">
        <f>_xlfn.XLOOKUP($B23257, STANDARDS!$A:$A, STANDARDS!$B:$B,,0,2)</f>
        <v>Mt. Whelan Core</v>
      </c>
      <c r="D23257" t="s">
        <v>535</v>
      </c>
      <c r="E23257" t="s">
        <v>2283</v>
      </c>
      <c r="J23257" cm="1">
        <f t="array" ref="J23257:L23257">_xlfn.XLOOKUP($C23257, AGE!$A:$A,AGE!$B:$D,,0,2)</f>
        <v>497.25</v>
      </c>
      <c r="K23257">
        <v>3.25</v>
      </c>
      <c r="L23257" t="str">
        <v>GSA 2018</v>
      </c>
      <c r="M23257" t="s">
        <v>2503</v>
      </c>
      <c r="P23257" t="s">
        <v>2342</v>
      </c>
      <c r="Q23257">
        <v>3.15</v>
      </c>
      <c r="R23257" s="35">
        <v>0.15</v>
      </c>
      <c r="T23257" s="35"/>
      <c r="V23257">
        <v>1</v>
      </c>
      <c r="W23257" t="s">
        <v>2576</v>
      </c>
    </row>
    <row r="23258" spans="1:23" x14ac:dyDescent="0.3">
      <c r="A23258">
        <v>31020</v>
      </c>
      <c r="B23258" s="15" t="s">
        <v>2113</v>
      </c>
      <c r="C23258" t="str">
        <f>_xlfn.XLOOKUP($B23258, STANDARDS!$A:$A, STANDARDS!$B:$B,,0,2)</f>
        <v>Mt. Whelan Core</v>
      </c>
      <c r="D23258" t="s">
        <v>535</v>
      </c>
      <c r="E23258" t="s">
        <v>2283</v>
      </c>
      <c r="J23258" cm="1">
        <f t="array" ref="J23258:L23258">_xlfn.XLOOKUP($C23258, AGE!$A:$A,AGE!$B:$D,,0,2)</f>
        <v>497.25</v>
      </c>
      <c r="K23258">
        <v>3.25</v>
      </c>
      <c r="L23258" t="str">
        <v>GSA 2018</v>
      </c>
      <c r="M23258" t="s">
        <v>2503</v>
      </c>
      <c r="P23258" t="s">
        <v>2342</v>
      </c>
      <c r="Q23258">
        <v>3</v>
      </c>
      <c r="R23258" s="35">
        <v>0.15</v>
      </c>
      <c r="T23258" s="35"/>
      <c r="V23258">
        <v>1</v>
      </c>
      <c r="W23258" t="s">
        <v>2576</v>
      </c>
    </row>
    <row r="23259" spans="1:23" x14ac:dyDescent="0.3">
      <c r="A23259">
        <v>31021</v>
      </c>
      <c r="B23259" s="15" t="s">
        <v>2113</v>
      </c>
      <c r="C23259" t="str">
        <f>_xlfn.XLOOKUP($B23259, STANDARDS!$A:$A, STANDARDS!$B:$B,,0,2)</f>
        <v>Mt. Whelan Core</v>
      </c>
      <c r="D23259" t="s">
        <v>535</v>
      </c>
      <c r="E23259" t="s">
        <v>2283</v>
      </c>
      <c r="J23259" cm="1">
        <f t="array" ref="J23259:L23259">_xlfn.XLOOKUP($C23259, AGE!$A:$A,AGE!$B:$D,,0,2)</f>
        <v>497.25</v>
      </c>
      <c r="K23259">
        <v>3.25</v>
      </c>
      <c r="L23259" t="str">
        <v>GSA 2018</v>
      </c>
      <c r="M23259" t="s">
        <v>2503</v>
      </c>
      <c r="P23259" t="s">
        <v>2342</v>
      </c>
      <c r="Q23259">
        <v>2.99</v>
      </c>
      <c r="R23259" s="35">
        <v>0.15</v>
      </c>
      <c r="S23259">
        <v>-26.4</v>
      </c>
      <c r="T23259" s="35">
        <v>0.15</v>
      </c>
      <c r="U23259" t="s">
        <v>2479</v>
      </c>
      <c r="V23259">
        <v>1</v>
      </c>
      <c r="W23259" t="s">
        <v>2576</v>
      </c>
    </row>
    <row r="23260" spans="1:23" x14ac:dyDescent="0.3">
      <c r="A23260">
        <v>31022</v>
      </c>
      <c r="B23260" s="15" t="s">
        <v>2113</v>
      </c>
      <c r="C23260" t="str">
        <f>_xlfn.XLOOKUP($B23260, STANDARDS!$A:$A, STANDARDS!$B:$B,,0,2)</f>
        <v>Mt. Whelan Core</v>
      </c>
      <c r="D23260" t="s">
        <v>535</v>
      </c>
      <c r="E23260" t="s">
        <v>2283</v>
      </c>
      <c r="J23260" cm="1">
        <f t="array" ref="J23260:L23260">_xlfn.XLOOKUP($C23260, AGE!$A:$A,AGE!$B:$D,,0,2)</f>
        <v>497.25</v>
      </c>
      <c r="K23260">
        <v>3.25</v>
      </c>
      <c r="L23260" t="str">
        <v>GSA 2018</v>
      </c>
      <c r="M23260" t="s">
        <v>2503</v>
      </c>
      <c r="P23260" t="s">
        <v>2342</v>
      </c>
      <c r="Q23260">
        <v>2.81</v>
      </c>
      <c r="R23260" s="35">
        <v>0.15</v>
      </c>
      <c r="T23260" s="35"/>
      <c r="V23260">
        <v>1</v>
      </c>
      <c r="W23260" t="s">
        <v>2576</v>
      </c>
    </row>
    <row r="23261" spans="1:23" x14ac:dyDescent="0.3">
      <c r="A23261">
        <v>31023</v>
      </c>
      <c r="B23261" s="15" t="s">
        <v>2113</v>
      </c>
      <c r="C23261" t="str">
        <f>_xlfn.XLOOKUP($B23261, STANDARDS!$A:$A, STANDARDS!$B:$B,,0,2)</f>
        <v>Mt. Whelan Core</v>
      </c>
      <c r="D23261" t="s">
        <v>535</v>
      </c>
      <c r="E23261" t="s">
        <v>2283</v>
      </c>
      <c r="J23261" cm="1">
        <f t="array" ref="J23261:L23261">_xlfn.XLOOKUP($C23261, AGE!$A:$A,AGE!$B:$D,,0,2)</f>
        <v>497.25</v>
      </c>
      <c r="K23261">
        <v>3.25</v>
      </c>
      <c r="L23261" t="str">
        <v>GSA 2018</v>
      </c>
      <c r="M23261" t="s">
        <v>2503</v>
      </c>
      <c r="P23261" t="s">
        <v>2342</v>
      </c>
      <c r="Q23261">
        <v>2.77</v>
      </c>
      <c r="R23261" s="35">
        <v>0.15</v>
      </c>
      <c r="T23261" s="35"/>
      <c r="V23261">
        <v>1</v>
      </c>
      <c r="W23261" t="s">
        <v>2576</v>
      </c>
    </row>
    <row r="23262" spans="1:23" x14ac:dyDescent="0.3">
      <c r="A23262">
        <v>31024</v>
      </c>
      <c r="B23262" s="15" t="s">
        <v>2113</v>
      </c>
      <c r="C23262" t="str">
        <f>_xlfn.XLOOKUP($B23262, STANDARDS!$A:$A, STANDARDS!$B:$B,,0,2)</f>
        <v>Mt. Whelan Core</v>
      </c>
      <c r="D23262" t="s">
        <v>535</v>
      </c>
      <c r="E23262" t="s">
        <v>2283</v>
      </c>
      <c r="J23262" cm="1">
        <f t="array" ref="J23262:L23262">_xlfn.XLOOKUP($C23262, AGE!$A:$A,AGE!$B:$D,,0,2)</f>
        <v>497.25</v>
      </c>
      <c r="K23262">
        <v>3.25</v>
      </c>
      <c r="L23262" t="str">
        <v>GSA 2018</v>
      </c>
      <c r="M23262" t="s">
        <v>2503</v>
      </c>
      <c r="P23262" t="s">
        <v>2342</v>
      </c>
      <c r="Q23262">
        <v>2.5099999999999998</v>
      </c>
      <c r="R23262" s="35">
        <v>0.15</v>
      </c>
      <c r="T23262" s="35"/>
      <c r="V23262">
        <v>1</v>
      </c>
      <c r="W23262" t="s">
        <v>2576</v>
      </c>
    </row>
    <row r="23263" spans="1:23" x14ac:dyDescent="0.3">
      <c r="A23263">
        <v>31025</v>
      </c>
      <c r="B23263" s="15" t="s">
        <v>2113</v>
      </c>
      <c r="C23263" t="str">
        <f>_xlfn.XLOOKUP($B23263, STANDARDS!$A:$A, STANDARDS!$B:$B,,0,2)</f>
        <v>Mt. Whelan Core</v>
      </c>
      <c r="D23263" t="s">
        <v>535</v>
      </c>
      <c r="E23263" t="s">
        <v>2283</v>
      </c>
      <c r="J23263" cm="1">
        <f t="array" ref="J23263:L23263">_xlfn.XLOOKUP($C23263, AGE!$A:$A,AGE!$B:$D,,0,2)</f>
        <v>497.25</v>
      </c>
      <c r="K23263">
        <v>3.25</v>
      </c>
      <c r="L23263" t="str">
        <v>GSA 2018</v>
      </c>
      <c r="M23263" t="s">
        <v>2503</v>
      </c>
      <c r="P23263" t="s">
        <v>2342</v>
      </c>
      <c r="Q23263">
        <v>1.61</v>
      </c>
      <c r="R23263" s="35">
        <v>0.15</v>
      </c>
      <c r="T23263" s="35"/>
      <c r="V23263">
        <v>1</v>
      </c>
      <c r="W23263" t="s">
        <v>2576</v>
      </c>
    </row>
    <row r="23264" spans="1:23" x14ac:dyDescent="0.3">
      <c r="A23264">
        <v>31026</v>
      </c>
      <c r="B23264" s="15" t="s">
        <v>2113</v>
      </c>
      <c r="C23264" t="str">
        <f>_xlfn.XLOOKUP($B23264, STANDARDS!$A:$A, STANDARDS!$B:$B,,0,2)</f>
        <v>Mt. Whelan Core</v>
      </c>
      <c r="D23264" t="s">
        <v>535</v>
      </c>
      <c r="E23264" t="s">
        <v>2283</v>
      </c>
      <c r="J23264" cm="1">
        <f t="array" ref="J23264:L23264">_xlfn.XLOOKUP($C23264, AGE!$A:$A,AGE!$B:$D,,0,2)</f>
        <v>497.25</v>
      </c>
      <c r="K23264">
        <v>3.25</v>
      </c>
      <c r="L23264" t="str">
        <v>GSA 2018</v>
      </c>
      <c r="M23264" t="s">
        <v>2503</v>
      </c>
      <c r="P23264" t="s">
        <v>2342</v>
      </c>
      <c r="Q23264">
        <v>1.83</v>
      </c>
      <c r="R23264" s="35">
        <v>0.15</v>
      </c>
      <c r="S23264">
        <v>-26.21</v>
      </c>
      <c r="T23264" s="35">
        <v>0.15</v>
      </c>
      <c r="U23264" t="s">
        <v>2479</v>
      </c>
      <c r="V23264">
        <v>1</v>
      </c>
      <c r="W23264" t="s">
        <v>2576</v>
      </c>
    </row>
    <row r="23265" spans="1:23" x14ac:dyDescent="0.3">
      <c r="A23265">
        <v>31027</v>
      </c>
      <c r="B23265" s="15" t="s">
        <v>2113</v>
      </c>
      <c r="C23265" t="str">
        <f>_xlfn.XLOOKUP($B23265, STANDARDS!$A:$A, STANDARDS!$B:$B,,0,2)</f>
        <v>Mt. Whelan Core</v>
      </c>
      <c r="D23265" t="s">
        <v>535</v>
      </c>
      <c r="E23265" t="s">
        <v>2283</v>
      </c>
      <c r="J23265" cm="1">
        <f t="array" ref="J23265:L23265">_xlfn.XLOOKUP($C23265, AGE!$A:$A,AGE!$B:$D,,0,2)</f>
        <v>497.25</v>
      </c>
      <c r="K23265">
        <v>3.25</v>
      </c>
      <c r="L23265" t="str">
        <v>GSA 2018</v>
      </c>
      <c r="M23265" t="s">
        <v>2503</v>
      </c>
      <c r="P23265" t="s">
        <v>2342</v>
      </c>
      <c r="Q23265">
        <v>2.73</v>
      </c>
      <c r="R23265" s="35">
        <v>0.15</v>
      </c>
      <c r="T23265" s="35"/>
      <c r="V23265">
        <v>1</v>
      </c>
      <c r="W23265" t="s">
        <v>2576</v>
      </c>
    </row>
    <row r="23266" spans="1:23" x14ac:dyDescent="0.3">
      <c r="A23266">
        <v>31028</v>
      </c>
      <c r="B23266" s="15" t="s">
        <v>2113</v>
      </c>
      <c r="C23266" t="str">
        <f>_xlfn.XLOOKUP($B23266, STANDARDS!$A:$A, STANDARDS!$B:$B,,0,2)</f>
        <v>Mt. Whelan Core</v>
      </c>
      <c r="D23266" t="s">
        <v>535</v>
      </c>
      <c r="E23266" t="s">
        <v>2283</v>
      </c>
      <c r="J23266" cm="1">
        <f t="array" ref="J23266:L23266">_xlfn.XLOOKUP($C23266, AGE!$A:$A,AGE!$B:$D,,0,2)</f>
        <v>497.25</v>
      </c>
      <c r="K23266">
        <v>3.25</v>
      </c>
      <c r="L23266" t="str">
        <v>GSA 2018</v>
      </c>
      <c r="M23266" t="s">
        <v>2503</v>
      </c>
      <c r="P23266" t="s">
        <v>2342</v>
      </c>
      <c r="Q23266">
        <v>2.67</v>
      </c>
      <c r="R23266" s="35">
        <v>0.15</v>
      </c>
      <c r="T23266" s="35"/>
      <c r="V23266">
        <v>1</v>
      </c>
      <c r="W23266" t="s">
        <v>2576</v>
      </c>
    </row>
    <row r="23267" spans="1:23" x14ac:dyDescent="0.3">
      <c r="A23267">
        <v>31029</v>
      </c>
      <c r="B23267" s="15" t="s">
        <v>2113</v>
      </c>
      <c r="C23267" t="str">
        <f>_xlfn.XLOOKUP($B23267, STANDARDS!$A:$A, STANDARDS!$B:$B,,0,2)</f>
        <v>Mt. Whelan Core</v>
      </c>
      <c r="D23267" t="s">
        <v>535</v>
      </c>
      <c r="E23267" t="s">
        <v>2283</v>
      </c>
      <c r="J23267" cm="1">
        <f t="array" ref="J23267:L23267">_xlfn.XLOOKUP($C23267, AGE!$A:$A,AGE!$B:$D,,0,2)</f>
        <v>497.25</v>
      </c>
      <c r="K23267">
        <v>3.25</v>
      </c>
      <c r="L23267" t="str">
        <v>GSA 2018</v>
      </c>
      <c r="M23267" t="s">
        <v>2503</v>
      </c>
      <c r="P23267" t="s">
        <v>2342</v>
      </c>
      <c r="Q23267">
        <v>2.6</v>
      </c>
      <c r="R23267" s="35">
        <v>0.15</v>
      </c>
      <c r="T23267" s="35"/>
      <c r="V23267">
        <v>1</v>
      </c>
      <c r="W23267" t="s">
        <v>2576</v>
      </c>
    </row>
    <row r="23268" spans="1:23" x14ac:dyDescent="0.3">
      <c r="A23268">
        <v>31030</v>
      </c>
      <c r="B23268" s="15" t="s">
        <v>2113</v>
      </c>
      <c r="C23268" t="str">
        <f>_xlfn.XLOOKUP($B23268, STANDARDS!$A:$A, STANDARDS!$B:$B,,0,2)</f>
        <v>Mt. Whelan Core</v>
      </c>
      <c r="D23268" t="s">
        <v>535</v>
      </c>
      <c r="E23268" t="s">
        <v>2283</v>
      </c>
      <c r="J23268" cm="1">
        <f t="array" ref="J23268:L23268">_xlfn.XLOOKUP($C23268, AGE!$A:$A,AGE!$B:$D,,0,2)</f>
        <v>497.25</v>
      </c>
      <c r="K23268">
        <v>3.25</v>
      </c>
      <c r="L23268" t="str">
        <v>GSA 2018</v>
      </c>
      <c r="M23268" t="s">
        <v>2503</v>
      </c>
      <c r="P23268" t="s">
        <v>2342</v>
      </c>
      <c r="Q23268">
        <v>2.68</v>
      </c>
      <c r="R23268" s="35">
        <v>0.15</v>
      </c>
      <c r="T23268" s="35"/>
      <c r="V23268">
        <v>1</v>
      </c>
      <c r="W23268" t="s">
        <v>2576</v>
      </c>
    </row>
    <row r="23269" spans="1:23" x14ac:dyDescent="0.3">
      <c r="A23269">
        <v>31031</v>
      </c>
      <c r="B23269" s="15" t="s">
        <v>2113</v>
      </c>
      <c r="C23269" t="str">
        <f>_xlfn.XLOOKUP($B23269, STANDARDS!$A:$A, STANDARDS!$B:$B,,0,2)</f>
        <v>Mt. Whelan Core</v>
      </c>
      <c r="D23269" t="s">
        <v>535</v>
      </c>
      <c r="E23269" t="s">
        <v>2283</v>
      </c>
      <c r="J23269" cm="1">
        <f t="array" ref="J23269:L23269">_xlfn.XLOOKUP($C23269, AGE!$A:$A,AGE!$B:$D,,0,2)</f>
        <v>497.25</v>
      </c>
      <c r="K23269">
        <v>3.25</v>
      </c>
      <c r="L23269" t="str">
        <v>GSA 2018</v>
      </c>
      <c r="M23269" t="s">
        <v>2503</v>
      </c>
      <c r="P23269" t="s">
        <v>2342</v>
      </c>
      <c r="Q23269">
        <v>2.62</v>
      </c>
      <c r="R23269" s="35">
        <v>0.15</v>
      </c>
      <c r="S23269">
        <v>-26.61</v>
      </c>
      <c r="T23269" s="35">
        <v>0.15</v>
      </c>
      <c r="U23269" t="s">
        <v>2479</v>
      </c>
      <c r="V23269">
        <v>1</v>
      </c>
      <c r="W23269" t="s">
        <v>2576</v>
      </c>
    </row>
    <row r="23270" spans="1:23" x14ac:dyDescent="0.3">
      <c r="A23270">
        <v>31032</v>
      </c>
      <c r="B23270" s="15" t="s">
        <v>2113</v>
      </c>
      <c r="C23270" t="str">
        <f>_xlfn.XLOOKUP($B23270, STANDARDS!$A:$A, STANDARDS!$B:$B,,0,2)</f>
        <v>Mt. Whelan Core</v>
      </c>
      <c r="D23270" t="s">
        <v>535</v>
      </c>
      <c r="E23270" t="s">
        <v>2283</v>
      </c>
      <c r="J23270" cm="1">
        <f t="array" ref="J23270:L23270">_xlfn.XLOOKUP($C23270, AGE!$A:$A,AGE!$B:$D,,0,2)</f>
        <v>497.25</v>
      </c>
      <c r="K23270">
        <v>3.25</v>
      </c>
      <c r="L23270" t="str">
        <v>GSA 2018</v>
      </c>
      <c r="M23270" t="s">
        <v>2503</v>
      </c>
      <c r="P23270" t="s">
        <v>2342</v>
      </c>
      <c r="Q23270">
        <v>2.9</v>
      </c>
      <c r="R23270" s="35">
        <v>0.15</v>
      </c>
      <c r="T23270" s="35"/>
      <c r="V23270">
        <v>1</v>
      </c>
      <c r="W23270" t="s">
        <v>2576</v>
      </c>
    </row>
    <row r="23271" spans="1:23" x14ac:dyDescent="0.3">
      <c r="A23271">
        <v>31033</v>
      </c>
      <c r="B23271" s="15" t="s">
        <v>2113</v>
      </c>
      <c r="C23271" t="str">
        <f>_xlfn.XLOOKUP($B23271, STANDARDS!$A:$A, STANDARDS!$B:$B,,0,2)</f>
        <v>Mt. Whelan Core</v>
      </c>
      <c r="D23271" t="s">
        <v>535</v>
      </c>
      <c r="E23271" t="s">
        <v>2283</v>
      </c>
      <c r="J23271" cm="1">
        <f t="array" ref="J23271:L23271">_xlfn.XLOOKUP($C23271, AGE!$A:$A,AGE!$B:$D,,0,2)</f>
        <v>497.25</v>
      </c>
      <c r="K23271">
        <v>3.25</v>
      </c>
      <c r="L23271" t="str">
        <v>GSA 2018</v>
      </c>
      <c r="M23271" t="s">
        <v>2503</v>
      </c>
      <c r="P23271" t="s">
        <v>2342</v>
      </c>
      <c r="Q23271">
        <v>2.93</v>
      </c>
      <c r="R23271" s="35">
        <v>0.15</v>
      </c>
      <c r="T23271" s="35"/>
      <c r="V23271">
        <v>1</v>
      </c>
      <c r="W23271" t="s">
        <v>2576</v>
      </c>
    </row>
    <row r="23272" spans="1:23" x14ac:dyDescent="0.3">
      <c r="A23272">
        <v>31034</v>
      </c>
      <c r="B23272" s="15" t="s">
        <v>2113</v>
      </c>
      <c r="C23272" t="str">
        <f>_xlfn.XLOOKUP($B23272, STANDARDS!$A:$A, STANDARDS!$B:$B,,0,2)</f>
        <v>Mt. Whelan Core</v>
      </c>
      <c r="D23272" t="s">
        <v>535</v>
      </c>
      <c r="E23272" t="s">
        <v>2283</v>
      </c>
      <c r="J23272" cm="1">
        <f t="array" ref="J23272:L23272">_xlfn.XLOOKUP($C23272, AGE!$A:$A,AGE!$B:$D,,0,2)</f>
        <v>497.25</v>
      </c>
      <c r="K23272">
        <v>3.25</v>
      </c>
      <c r="L23272" t="str">
        <v>GSA 2018</v>
      </c>
      <c r="M23272" t="s">
        <v>2503</v>
      </c>
      <c r="P23272" t="s">
        <v>2342</v>
      </c>
      <c r="Q23272">
        <v>2.88</v>
      </c>
      <c r="R23272" s="35">
        <v>0.15</v>
      </c>
      <c r="T23272" s="35"/>
      <c r="V23272">
        <v>1</v>
      </c>
      <c r="W23272" t="s">
        <v>2576</v>
      </c>
    </row>
    <row r="23273" spans="1:23" x14ac:dyDescent="0.3">
      <c r="A23273">
        <v>31035</v>
      </c>
      <c r="B23273" s="15" t="s">
        <v>2113</v>
      </c>
      <c r="C23273" t="str">
        <f>_xlfn.XLOOKUP($B23273, STANDARDS!$A:$A, STANDARDS!$B:$B,,0,2)</f>
        <v>Mt. Whelan Core</v>
      </c>
      <c r="D23273" t="s">
        <v>535</v>
      </c>
      <c r="E23273" t="s">
        <v>2283</v>
      </c>
      <c r="J23273" cm="1">
        <f t="array" ref="J23273:L23273">_xlfn.XLOOKUP($C23273, AGE!$A:$A,AGE!$B:$D,,0,2)</f>
        <v>497.25</v>
      </c>
      <c r="K23273">
        <v>3.25</v>
      </c>
      <c r="L23273" t="str">
        <v>GSA 2018</v>
      </c>
      <c r="M23273" t="s">
        <v>2503</v>
      </c>
      <c r="P23273" t="s">
        <v>2342</v>
      </c>
      <c r="Q23273">
        <v>2.59</v>
      </c>
      <c r="R23273" s="35">
        <v>0.15</v>
      </c>
      <c r="T23273" s="35"/>
      <c r="V23273">
        <v>1</v>
      </c>
      <c r="W23273" t="s">
        <v>2576</v>
      </c>
    </row>
    <row r="23274" spans="1:23" x14ac:dyDescent="0.3">
      <c r="A23274">
        <v>31036</v>
      </c>
      <c r="B23274" s="15" t="s">
        <v>2113</v>
      </c>
      <c r="C23274" t="str">
        <f>_xlfn.XLOOKUP($B23274, STANDARDS!$A:$A, STANDARDS!$B:$B,,0,2)</f>
        <v>Mt. Whelan Core</v>
      </c>
      <c r="D23274" t="s">
        <v>535</v>
      </c>
      <c r="E23274" t="s">
        <v>2283</v>
      </c>
      <c r="J23274" cm="1">
        <f t="array" ref="J23274:L23274">_xlfn.XLOOKUP($C23274, AGE!$A:$A,AGE!$B:$D,,0,2)</f>
        <v>497.25</v>
      </c>
      <c r="K23274">
        <v>3.25</v>
      </c>
      <c r="L23274" t="str">
        <v>GSA 2018</v>
      </c>
      <c r="M23274" t="s">
        <v>2503</v>
      </c>
      <c r="P23274" t="s">
        <v>2342</v>
      </c>
      <c r="Q23274">
        <v>2.89</v>
      </c>
      <c r="R23274" s="35">
        <v>0.15</v>
      </c>
      <c r="S23274">
        <v>-27.23</v>
      </c>
      <c r="T23274" s="35">
        <v>0.15</v>
      </c>
      <c r="U23274" t="s">
        <v>2479</v>
      </c>
      <c r="V23274">
        <v>1</v>
      </c>
      <c r="W23274" t="s">
        <v>2576</v>
      </c>
    </row>
    <row r="23275" spans="1:23" x14ac:dyDescent="0.3">
      <c r="A23275">
        <v>31037</v>
      </c>
      <c r="B23275" s="15" t="s">
        <v>2113</v>
      </c>
      <c r="C23275" t="str">
        <f>_xlfn.XLOOKUP($B23275, STANDARDS!$A:$A, STANDARDS!$B:$B,,0,2)</f>
        <v>Mt. Whelan Core</v>
      </c>
      <c r="D23275" t="s">
        <v>535</v>
      </c>
      <c r="E23275" t="s">
        <v>2283</v>
      </c>
      <c r="J23275" cm="1">
        <f t="array" ref="J23275:L23275">_xlfn.XLOOKUP($C23275, AGE!$A:$A,AGE!$B:$D,,0,2)</f>
        <v>497.25</v>
      </c>
      <c r="K23275">
        <v>3.25</v>
      </c>
      <c r="L23275" t="str">
        <v>GSA 2018</v>
      </c>
      <c r="M23275" t="s">
        <v>2503</v>
      </c>
      <c r="P23275" t="s">
        <v>2342</v>
      </c>
      <c r="Q23275">
        <v>2.58</v>
      </c>
      <c r="R23275" s="35">
        <v>0.15</v>
      </c>
      <c r="T23275" s="35"/>
      <c r="V23275">
        <v>1</v>
      </c>
      <c r="W23275" t="s">
        <v>2576</v>
      </c>
    </row>
    <row r="23276" spans="1:23" x14ac:dyDescent="0.3">
      <c r="A23276">
        <v>31038</v>
      </c>
      <c r="B23276" s="15" t="s">
        <v>2113</v>
      </c>
      <c r="C23276" t="str">
        <f>_xlfn.XLOOKUP($B23276, STANDARDS!$A:$A, STANDARDS!$B:$B,,0,2)</f>
        <v>Mt. Whelan Core</v>
      </c>
      <c r="D23276" t="s">
        <v>535</v>
      </c>
      <c r="E23276" t="s">
        <v>2283</v>
      </c>
      <c r="J23276" cm="1">
        <f t="array" ref="J23276:L23276">_xlfn.XLOOKUP($C23276, AGE!$A:$A,AGE!$B:$D,,0,2)</f>
        <v>497.25</v>
      </c>
      <c r="K23276">
        <v>3.25</v>
      </c>
      <c r="L23276" t="str">
        <v>GSA 2018</v>
      </c>
      <c r="M23276" t="s">
        <v>2503</v>
      </c>
      <c r="P23276" t="s">
        <v>2342</v>
      </c>
      <c r="Q23276">
        <v>2.48</v>
      </c>
      <c r="R23276" s="35">
        <v>0.15</v>
      </c>
      <c r="T23276" s="35"/>
      <c r="V23276">
        <v>1</v>
      </c>
      <c r="W23276" t="s">
        <v>2576</v>
      </c>
    </row>
    <row r="23277" spans="1:23" x14ac:dyDescent="0.3">
      <c r="A23277">
        <v>31039</v>
      </c>
      <c r="B23277" s="15" t="s">
        <v>2113</v>
      </c>
      <c r="C23277" t="str">
        <f>_xlfn.XLOOKUP($B23277, STANDARDS!$A:$A, STANDARDS!$B:$B,,0,2)</f>
        <v>Mt. Whelan Core</v>
      </c>
      <c r="D23277" t="s">
        <v>535</v>
      </c>
      <c r="E23277" t="s">
        <v>2283</v>
      </c>
      <c r="J23277" cm="1">
        <f t="array" ref="J23277:L23277">_xlfn.XLOOKUP($C23277, AGE!$A:$A,AGE!$B:$D,,0,2)</f>
        <v>497.25</v>
      </c>
      <c r="K23277">
        <v>3.25</v>
      </c>
      <c r="L23277" t="str">
        <v>GSA 2018</v>
      </c>
      <c r="M23277" t="s">
        <v>2503</v>
      </c>
      <c r="P23277" t="s">
        <v>2342</v>
      </c>
      <c r="Q23277">
        <v>1.95</v>
      </c>
      <c r="R23277" s="35">
        <v>0.15</v>
      </c>
      <c r="T23277" s="35"/>
      <c r="V23277">
        <v>1</v>
      </c>
      <c r="W23277" t="s">
        <v>2576</v>
      </c>
    </row>
    <row r="23278" spans="1:23" x14ac:dyDescent="0.3">
      <c r="A23278">
        <v>31040</v>
      </c>
      <c r="B23278" s="15" t="s">
        <v>2113</v>
      </c>
      <c r="C23278" t="str">
        <f>_xlfn.XLOOKUP($B23278, STANDARDS!$A:$A, STANDARDS!$B:$B,,0,2)</f>
        <v>Mt. Whelan Core</v>
      </c>
      <c r="D23278" t="s">
        <v>535</v>
      </c>
      <c r="E23278" t="s">
        <v>2283</v>
      </c>
      <c r="J23278" cm="1">
        <f t="array" ref="J23278:L23278">_xlfn.XLOOKUP($C23278, AGE!$A:$A,AGE!$B:$D,,0,2)</f>
        <v>497.25</v>
      </c>
      <c r="K23278">
        <v>3.25</v>
      </c>
      <c r="L23278" t="str">
        <v>GSA 2018</v>
      </c>
      <c r="M23278" t="s">
        <v>2503</v>
      </c>
      <c r="P23278" t="s">
        <v>2342</v>
      </c>
      <c r="Q23278">
        <v>1.73</v>
      </c>
      <c r="R23278" s="35">
        <v>0.15</v>
      </c>
      <c r="T23278" s="35"/>
      <c r="V23278">
        <v>1</v>
      </c>
      <c r="W23278" t="s">
        <v>2576</v>
      </c>
    </row>
    <row r="23279" spans="1:23" x14ac:dyDescent="0.3">
      <c r="A23279">
        <v>31041</v>
      </c>
      <c r="B23279" s="15" t="s">
        <v>2113</v>
      </c>
      <c r="C23279" t="str">
        <f>_xlfn.XLOOKUP($B23279, STANDARDS!$A:$A, STANDARDS!$B:$B,,0,2)</f>
        <v>Mt. Whelan Core</v>
      </c>
      <c r="D23279" t="s">
        <v>535</v>
      </c>
      <c r="E23279" t="s">
        <v>2283</v>
      </c>
      <c r="J23279" cm="1">
        <f t="array" ref="J23279:L23279">_xlfn.XLOOKUP($C23279, AGE!$A:$A,AGE!$B:$D,,0,2)</f>
        <v>497.25</v>
      </c>
      <c r="K23279">
        <v>3.25</v>
      </c>
      <c r="L23279" t="str">
        <v>GSA 2018</v>
      </c>
      <c r="M23279" t="s">
        <v>2503</v>
      </c>
      <c r="P23279" t="s">
        <v>2342</v>
      </c>
      <c r="Q23279">
        <v>1.86</v>
      </c>
      <c r="R23279" s="35">
        <v>0.15</v>
      </c>
      <c r="T23279" s="35"/>
      <c r="V23279">
        <v>1</v>
      </c>
      <c r="W23279" t="s">
        <v>2576</v>
      </c>
    </row>
    <row r="23280" spans="1:23" x14ac:dyDescent="0.3">
      <c r="A23280">
        <v>31042</v>
      </c>
      <c r="B23280" s="15" t="s">
        <v>2113</v>
      </c>
      <c r="C23280" t="str">
        <f>_xlfn.XLOOKUP($B23280, STANDARDS!$A:$A, STANDARDS!$B:$B,,0,2)</f>
        <v>Mt. Whelan Core</v>
      </c>
      <c r="D23280" t="s">
        <v>535</v>
      </c>
      <c r="E23280" t="s">
        <v>2283</v>
      </c>
      <c r="J23280" cm="1">
        <f t="array" ref="J23280:L23280">_xlfn.XLOOKUP($C23280, AGE!$A:$A,AGE!$B:$D,,0,2)</f>
        <v>497.25</v>
      </c>
      <c r="K23280">
        <v>3.25</v>
      </c>
      <c r="L23280" t="str">
        <v>GSA 2018</v>
      </c>
      <c r="M23280" t="s">
        <v>2503</v>
      </c>
      <c r="P23280" t="s">
        <v>2342</v>
      </c>
      <c r="Q23280">
        <v>1.93</v>
      </c>
      <c r="R23280" s="35">
        <v>0.15</v>
      </c>
      <c r="S23280">
        <v>-27.11</v>
      </c>
      <c r="T23280" s="35">
        <v>0.15</v>
      </c>
      <c r="U23280" t="s">
        <v>2479</v>
      </c>
      <c r="V23280">
        <v>1</v>
      </c>
      <c r="W23280" t="s">
        <v>2576</v>
      </c>
    </row>
    <row r="23281" spans="1:23" x14ac:dyDescent="0.3">
      <c r="A23281">
        <v>31043</v>
      </c>
      <c r="B23281" s="15" t="s">
        <v>2113</v>
      </c>
      <c r="C23281" t="str">
        <f>_xlfn.XLOOKUP($B23281, STANDARDS!$A:$A, STANDARDS!$B:$B,,0,2)</f>
        <v>Mt. Whelan Core</v>
      </c>
      <c r="D23281" t="s">
        <v>535</v>
      </c>
      <c r="E23281" t="s">
        <v>2283</v>
      </c>
      <c r="J23281" cm="1">
        <f t="array" ref="J23281:L23281">_xlfn.XLOOKUP($C23281, AGE!$A:$A,AGE!$B:$D,,0,2)</f>
        <v>497.25</v>
      </c>
      <c r="K23281">
        <v>3.25</v>
      </c>
      <c r="L23281" t="str">
        <v>GSA 2018</v>
      </c>
      <c r="M23281" t="s">
        <v>2503</v>
      </c>
      <c r="P23281" t="s">
        <v>2342</v>
      </c>
      <c r="Q23281">
        <v>2.1</v>
      </c>
      <c r="R23281" s="35">
        <v>0.15</v>
      </c>
      <c r="T23281" s="35"/>
      <c r="V23281">
        <v>1</v>
      </c>
      <c r="W23281" t="s">
        <v>2576</v>
      </c>
    </row>
    <row r="23282" spans="1:23" x14ac:dyDescent="0.3">
      <c r="A23282">
        <v>31044</v>
      </c>
      <c r="B23282" s="15" t="s">
        <v>2113</v>
      </c>
      <c r="C23282" t="str">
        <f>_xlfn.XLOOKUP($B23282, STANDARDS!$A:$A, STANDARDS!$B:$B,,0,2)</f>
        <v>Mt. Whelan Core</v>
      </c>
      <c r="D23282" t="s">
        <v>535</v>
      </c>
      <c r="E23282" t="s">
        <v>2283</v>
      </c>
      <c r="J23282" cm="1">
        <f t="array" ref="J23282:L23282">_xlfn.XLOOKUP($C23282, AGE!$A:$A,AGE!$B:$D,,0,2)</f>
        <v>497.25</v>
      </c>
      <c r="K23282">
        <v>3.25</v>
      </c>
      <c r="L23282" t="str">
        <v>GSA 2018</v>
      </c>
      <c r="M23282" t="s">
        <v>2503</v>
      </c>
      <c r="P23282" t="s">
        <v>2342</v>
      </c>
      <c r="Q23282">
        <v>1.79</v>
      </c>
      <c r="R23282" s="35">
        <v>0.15</v>
      </c>
      <c r="T23282" s="35"/>
      <c r="V23282">
        <v>1</v>
      </c>
      <c r="W23282" t="s">
        <v>2576</v>
      </c>
    </row>
    <row r="23283" spans="1:23" x14ac:dyDescent="0.3">
      <c r="A23283">
        <v>31045</v>
      </c>
      <c r="B23283" s="15" t="s">
        <v>2113</v>
      </c>
      <c r="C23283" t="str">
        <f>_xlfn.XLOOKUP($B23283, STANDARDS!$A:$A, STANDARDS!$B:$B,,0,2)</f>
        <v>Mt. Whelan Core</v>
      </c>
      <c r="D23283" t="s">
        <v>535</v>
      </c>
      <c r="E23283" t="s">
        <v>2283</v>
      </c>
      <c r="J23283" cm="1">
        <f t="array" ref="J23283:L23283">_xlfn.XLOOKUP($C23283, AGE!$A:$A,AGE!$B:$D,,0,2)</f>
        <v>497.25</v>
      </c>
      <c r="K23283">
        <v>3.25</v>
      </c>
      <c r="L23283" t="str">
        <v>GSA 2018</v>
      </c>
      <c r="M23283" t="s">
        <v>2503</v>
      </c>
      <c r="P23283" t="s">
        <v>2342</v>
      </c>
      <c r="Q23283">
        <v>2.02</v>
      </c>
      <c r="R23283" s="35">
        <v>0.15</v>
      </c>
      <c r="T23283" s="35"/>
      <c r="V23283">
        <v>1</v>
      </c>
      <c r="W23283" t="s">
        <v>2576</v>
      </c>
    </row>
    <row r="23284" spans="1:23" x14ac:dyDescent="0.3">
      <c r="A23284">
        <v>31046</v>
      </c>
      <c r="B23284" s="15" t="s">
        <v>2113</v>
      </c>
      <c r="C23284" t="str">
        <f>_xlfn.XLOOKUP($B23284, STANDARDS!$A:$A, STANDARDS!$B:$B,,0,2)</f>
        <v>Mt. Whelan Core</v>
      </c>
      <c r="D23284" t="s">
        <v>535</v>
      </c>
      <c r="E23284" t="s">
        <v>2283</v>
      </c>
      <c r="J23284" cm="1">
        <f t="array" ref="J23284:L23284">_xlfn.XLOOKUP($C23284, AGE!$A:$A,AGE!$B:$D,,0,2)</f>
        <v>497.25</v>
      </c>
      <c r="K23284">
        <v>3.25</v>
      </c>
      <c r="L23284" t="str">
        <v>GSA 2018</v>
      </c>
      <c r="M23284" t="s">
        <v>2503</v>
      </c>
      <c r="P23284" t="s">
        <v>2342</v>
      </c>
      <c r="Q23284">
        <v>1.32</v>
      </c>
      <c r="R23284" s="35">
        <v>0.15</v>
      </c>
      <c r="T23284" s="35"/>
      <c r="V23284">
        <v>1</v>
      </c>
      <c r="W23284" t="s">
        <v>2576</v>
      </c>
    </row>
    <row r="23285" spans="1:23" x14ac:dyDescent="0.3">
      <c r="A23285">
        <v>31047</v>
      </c>
      <c r="B23285" s="15" t="s">
        <v>2113</v>
      </c>
      <c r="C23285" t="str">
        <f>_xlfn.XLOOKUP($B23285, STANDARDS!$A:$A, STANDARDS!$B:$B,,0,2)</f>
        <v>Mt. Whelan Core</v>
      </c>
      <c r="D23285" t="s">
        <v>535</v>
      </c>
      <c r="E23285" t="s">
        <v>2283</v>
      </c>
      <c r="J23285" cm="1">
        <f t="array" ref="J23285:L23285">_xlfn.XLOOKUP($C23285, AGE!$A:$A,AGE!$B:$D,,0,2)</f>
        <v>497.25</v>
      </c>
      <c r="K23285">
        <v>3.25</v>
      </c>
      <c r="L23285" t="str">
        <v>GSA 2018</v>
      </c>
      <c r="M23285" t="s">
        <v>2503</v>
      </c>
      <c r="P23285" t="s">
        <v>2342</v>
      </c>
      <c r="Q23285">
        <v>2.0499999999999998</v>
      </c>
      <c r="R23285" s="35">
        <v>0.15</v>
      </c>
      <c r="T23285" s="35"/>
      <c r="V23285">
        <v>1</v>
      </c>
      <c r="W23285" t="s">
        <v>2576</v>
      </c>
    </row>
    <row r="23286" spans="1:23" x14ac:dyDescent="0.3">
      <c r="A23286">
        <v>31048</v>
      </c>
      <c r="B23286" s="15" t="s">
        <v>2113</v>
      </c>
      <c r="C23286" t="str">
        <f>_xlfn.XLOOKUP($B23286, STANDARDS!$A:$A, STANDARDS!$B:$B,,0,2)</f>
        <v>Mt. Whelan Core</v>
      </c>
      <c r="D23286" t="s">
        <v>535</v>
      </c>
      <c r="E23286" t="s">
        <v>2283</v>
      </c>
      <c r="J23286" cm="1">
        <f t="array" ref="J23286:L23286">_xlfn.XLOOKUP($C23286, AGE!$A:$A,AGE!$B:$D,,0,2)</f>
        <v>497.25</v>
      </c>
      <c r="K23286">
        <v>3.25</v>
      </c>
      <c r="L23286" t="str">
        <v>GSA 2018</v>
      </c>
      <c r="M23286" t="s">
        <v>2503</v>
      </c>
      <c r="P23286" t="s">
        <v>2342</v>
      </c>
      <c r="Q23286">
        <v>2.02</v>
      </c>
      <c r="R23286" s="35">
        <v>0.15</v>
      </c>
      <c r="T23286" s="35"/>
      <c r="V23286">
        <v>1</v>
      </c>
      <c r="W23286" t="s">
        <v>2576</v>
      </c>
    </row>
    <row r="23287" spans="1:23" x14ac:dyDescent="0.3">
      <c r="A23287">
        <v>31049</v>
      </c>
      <c r="B23287" s="15" t="s">
        <v>2113</v>
      </c>
      <c r="C23287" t="str">
        <f>_xlfn.XLOOKUP($B23287, STANDARDS!$A:$A, STANDARDS!$B:$B,,0,2)</f>
        <v>Mt. Whelan Core</v>
      </c>
      <c r="D23287" t="s">
        <v>535</v>
      </c>
      <c r="E23287" t="s">
        <v>2283</v>
      </c>
      <c r="J23287" cm="1">
        <f t="array" ref="J23287:L23287">_xlfn.XLOOKUP($C23287, AGE!$A:$A,AGE!$B:$D,,0,2)</f>
        <v>497.25</v>
      </c>
      <c r="K23287">
        <v>3.25</v>
      </c>
      <c r="L23287" t="str">
        <v>GSA 2018</v>
      </c>
      <c r="M23287" t="s">
        <v>2503</v>
      </c>
      <c r="P23287" t="s">
        <v>2342</v>
      </c>
      <c r="Q23287">
        <v>1.81</v>
      </c>
      <c r="R23287" s="35">
        <v>0.15</v>
      </c>
      <c r="T23287" s="35"/>
      <c r="V23287">
        <v>1</v>
      </c>
      <c r="W23287" t="s">
        <v>2576</v>
      </c>
    </row>
    <row r="23288" spans="1:23" x14ac:dyDescent="0.3">
      <c r="A23288">
        <v>31050</v>
      </c>
      <c r="B23288" s="15" t="s">
        <v>2113</v>
      </c>
      <c r="C23288" t="str">
        <f>_xlfn.XLOOKUP($B23288, STANDARDS!$A:$A, STANDARDS!$B:$B,,0,2)</f>
        <v>Mt. Whelan Core</v>
      </c>
      <c r="D23288" t="s">
        <v>535</v>
      </c>
      <c r="E23288" t="s">
        <v>2283</v>
      </c>
      <c r="J23288" cm="1">
        <f t="array" ref="J23288:L23288">_xlfn.XLOOKUP($C23288, AGE!$A:$A,AGE!$B:$D,,0,2)</f>
        <v>497.25</v>
      </c>
      <c r="K23288">
        <v>3.25</v>
      </c>
      <c r="L23288" t="str">
        <v>GSA 2018</v>
      </c>
      <c r="M23288" t="s">
        <v>2503</v>
      </c>
      <c r="P23288" t="s">
        <v>2342</v>
      </c>
      <c r="Q23288">
        <v>1.85</v>
      </c>
      <c r="R23288" s="35">
        <v>0.15</v>
      </c>
      <c r="T23288" s="35"/>
      <c r="V23288">
        <v>1</v>
      </c>
      <c r="W23288" t="s">
        <v>2576</v>
      </c>
    </row>
    <row r="23289" spans="1:23" x14ac:dyDescent="0.3">
      <c r="A23289">
        <v>31051</v>
      </c>
      <c r="B23289" s="15" t="s">
        <v>2113</v>
      </c>
      <c r="C23289" t="str">
        <f>_xlfn.XLOOKUP($B23289, STANDARDS!$A:$A, STANDARDS!$B:$B,,0,2)</f>
        <v>Mt. Whelan Core</v>
      </c>
      <c r="D23289" t="s">
        <v>535</v>
      </c>
      <c r="E23289" t="s">
        <v>2283</v>
      </c>
      <c r="J23289" cm="1">
        <f t="array" ref="J23289:L23289">_xlfn.XLOOKUP($C23289, AGE!$A:$A,AGE!$B:$D,,0,2)</f>
        <v>497.25</v>
      </c>
      <c r="K23289">
        <v>3.25</v>
      </c>
      <c r="L23289" t="str">
        <v>GSA 2018</v>
      </c>
      <c r="M23289" t="s">
        <v>2503</v>
      </c>
      <c r="P23289" t="s">
        <v>2342</v>
      </c>
      <c r="Q23289">
        <v>1.66</v>
      </c>
      <c r="R23289" s="35">
        <v>0.15</v>
      </c>
      <c r="S23289">
        <v>-27.67</v>
      </c>
      <c r="T23289" s="35">
        <v>0.15</v>
      </c>
      <c r="U23289" t="s">
        <v>2479</v>
      </c>
      <c r="V23289">
        <v>1</v>
      </c>
      <c r="W23289" t="s">
        <v>2576</v>
      </c>
    </row>
    <row r="23290" spans="1:23" x14ac:dyDescent="0.3">
      <c r="A23290">
        <v>31052</v>
      </c>
      <c r="B23290" s="15" t="s">
        <v>2113</v>
      </c>
      <c r="C23290" t="str">
        <f>_xlfn.XLOOKUP($B23290, STANDARDS!$A:$A, STANDARDS!$B:$B,,0,2)</f>
        <v>Mt. Whelan Core</v>
      </c>
      <c r="D23290" t="s">
        <v>535</v>
      </c>
      <c r="E23290" t="s">
        <v>2283</v>
      </c>
      <c r="J23290" cm="1">
        <f t="array" ref="J23290:L23290">_xlfn.XLOOKUP($C23290, AGE!$A:$A,AGE!$B:$D,,0,2)</f>
        <v>497.25</v>
      </c>
      <c r="K23290">
        <v>3.25</v>
      </c>
      <c r="L23290" t="str">
        <v>GSA 2018</v>
      </c>
      <c r="M23290" t="s">
        <v>2503</v>
      </c>
      <c r="P23290" t="s">
        <v>2342</v>
      </c>
      <c r="Q23290">
        <v>1.96</v>
      </c>
      <c r="R23290" s="35">
        <v>0.15</v>
      </c>
      <c r="T23290" s="35"/>
      <c r="V23290">
        <v>1</v>
      </c>
      <c r="W23290" t="s">
        <v>2576</v>
      </c>
    </row>
    <row r="23291" spans="1:23" x14ac:dyDescent="0.3">
      <c r="A23291">
        <v>31053</v>
      </c>
      <c r="B23291" s="15" t="s">
        <v>2113</v>
      </c>
      <c r="C23291" t="str">
        <f>_xlfn.XLOOKUP($B23291, STANDARDS!$A:$A, STANDARDS!$B:$B,,0,2)</f>
        <v>Mt. Whelan Core</v>
      </c>
      <c r="D23291" t="s">
        <v>535</v>
      </c>
      <c r="E23291" t="s">
        <v>2283</v>
      </c>
      <c r="J23291" cm="1">
        <f t="array" ref="J23291:L23291">_xlfn.XLOOKUP($C23291, AGE!$A:$A,AGE!$B:$D,,0,2)</f>
        <v>497.25</v>
      </c>
      <c r="K23291">
        <v>3.25</v>
      </c>
      <c r="L23291" t="str">
        <v>GSA 2018</v>
      </c>
      <c r="M23291" t="s">
        <v>2503</v>
      </c>
      <c r="P23291" t="s">
        <v>2342</v>
      </c>
      <c r="Q23291">
        <v>1.45</v>
      </c>
      <c r="R23291" s="35">
        <v>0.15</v>
      </c>
      <c r="T23291" s="35"/>
      <c r="V23291">
        <v>1</v>
      </c>
      <c r="W23291" t="s">
        <v>2576</v>
      </c>
    </row>
    <row r="23292" spans="1:23" x14ac:dyDescent="0.3">
      <c r="A23292">
        <v>31054</v>
      </c>
      <c r="B23292" s="15" t="s">
        <v>2113</v>
      </c>
      <c r="C23292" t="str">
        <f>_xlfn.XLOOKUP($B23292, STANDARDS!$A:$A, STANDARDS!$B:$B,,0,2)</f>
        <v>Mt. Whelan Core</v>
      </c>
      <c r="D23292" t="s">
        <v>535</v>
      </c>
      <c r="E23292" t="s">
        <v>2283</v>
      </c>
      <c r="J23292" cm="1">
        <f t="array" ref="J23292:L23292">_xlfn.XLOOKUP($C23292, AGE!$A:$A,AGE!$B:$D,,0,2)</f>
        <v>497.25</v>
      </c>
      <c r="K23292">
        <v>3.25</v>
      </c>
      <c r="L23292" t="str">
        <v>GSA 2018</v>
      </c>
      <c r="M23292" t="s">
        <v>2503</v>
      </c>
      <c r="P23292" t="s">
        <v>2342</v>
      </c>
      <c r="Q23292">
        <v>1.52</v>
      </c>
      <c r="R23292" s="35">
        <v>0.15</v>
      </c>
      <c r="T23292" s="35"/>
      <c r="V23292">
        <v>1</v>
      </c>
      <c r="W23292" t="s">
        <v>2576</v>
      </c>
    </row>
    <row r="23293" spans="1:23" x14ac:dyDescent="0.3">
      <c r="A23293">
        <v>31055</v>
      </c>
      <c r="B23293" s="15" t="s">
        <v>2113</v>
      </c>
      <c r="C23293" t="str">
        <f>_xlfn.XLOOKUP($B23293, STANDARDS!$A:$A, STANDARDS!$B:$B,,0,2)</f>
        <v>Mt. Whelan Core</v>
      </c>
      <c r="D23293" t="s">
        <v>535</v>
      </c>
      <c r="E23293" t="s">
        <v>2283</v>
      </c>
      <c r="J23293" cm="1">
        <f t="array" ref="J23293:L23293">_xlfn.XLOOKUP($C23293, AGE!$A:$A,AGE!$B:$D,,0,2)</f>
        <v>497.25</v>
      </c>
      <c r="K23293">
        <v>3.25</v>
      </c>
      <c r="L23293" t="str">
        <v>GSA 2018</v>
      </c>
      <c r="M23293" t="s">
        <v>2503</v>
      </c>
      <c r="P23293" t="s">
        <v>2342</v>
      </c>
      <c r="Q23293">
        <v>1.25</v>
      </c>
      <c r="R23293" s="35">
        <v>0.15</v>
      </c>
      <c r="T23293" s="35"/>
      <c r="V23293">
        <v>1</v>
      </c>
      <c r="W23293" t="s">
        <v>2576</v>
      </c>
    </row>
    <row r="23294" spans="1:23" x14ac:dyDescent="0.3">
      <c r="A23294">
        <v>31056</v>
      </c>
      <c r="B23294" s="15" t="s">
        <v>2113</v>
      </c>
      <c r="C23294" t="str">
        <f>_xlfn.XLOOKUP($B23294, STANDARDS!$A:$A, STANDARDS!$B:$B,,0,2)</f>
        <v>Mt. Whelan Core</v>
      </c>
      <c r="D23294" t="s">
        <v>535</v>
      </c>
      <c r="E23294" t="s">
        <v>2283</v>
      </c>
      <c r="J23294" cm="1">
        <f t="array" ref="J23294:L23294">_xlfn.XLOOKUP($C23294, AGE!$A:$A,AGE!$B:$D,,0,2)</f>
        <v>497.25</v>
      </c>
      <c r="K23294">
        <v>3.25</v>
      </c>
      <c r="L23294" t="str">
        <v>GSA 2018</v>
      </c>
      <c r="M23294" t="s">
        <v>2503</v>
      </c>
      <c r="P23294" t="s">
        <v>2342</v>
      </c>
      <c r="Q23294">
        <v>0.67</v>
      </c>
      <c r="R23294" s="35">
        <v>0.15</v>
      </c>
      <c r="S23294">
        <v>-26.05</v>
      </c>
      <c r="T23294" s="35">
        <v>0.15</v>
      </c>
      <c r="U23294" t="s">
        <v>2479</v>
      </c>
      <c r="V23294">
        <v>1</v>
      </c>
      <c r="W23294" t="s">
        <v>2576</v>
      </c>
    </row>
    <row r="23295" spans="1:23" x14ac:dyDescent="0.3">
      <c r="A23295">
        <v>31057</v>
      </c>
      <c r="B23295" s="15" t="s">
        <v>2113</v>
      </c>
      <c r="C23295" t="str">
        <f>_xlfn.XLOOKUP($B23295, STANDARDS!$A:$A, STANDARDS!$B:$B,,0,2)</f>
        <v>Mt. Whelan Core</v>
      </c>
      <c r="D23295" t="s">
        <v>535</v>
      </c>
      <c r="E23295" t="s">
        <v>2283</v>
      </c>
      <c r="J23295" cm="1">
        <f t="array" ref="J23295:L23295">_xlfn.XLOOKUP($C23295, AGE!$A:$A,AGE!$B:$D,,0,2)</f>
        <v>497.25</v>
      </c>
      <c r="K23295">
        <v>3.25</v>
      </c>
      <c r="L23295" t="str">
        <v>GSA 2018</v>
      </c>
      <c r="M23295" t="s">
        <v>2503</v>
      </c>
      <c r="P23295" t="s">
        <v>2342</v>
      </c>
      <c r="Q23295">
        <v>0.8</v>
      </c>
      <c r="R23295" s="35">
        <v>0.15</v>
      </c>
      <c r="T23295" s="35"/>
      <c r="V23295">
        <v>1</v>
      </c>
      <c r="W23295" t="s">
        <v>2576</v>
      </c>
    </row>
    <row r="23296" spans="1:23" x14ac:dyDescent="0.3">
      <c r="A23296">
        <v>31058</v>
      </c>
      <c r="B23296" s="15" t="s">
        <v>2113</v>
      </c>
      <c r="C23296" t="str">
        <f>_xlfn.XLOOKUP($B23296, STANDARDS!$A:$A, STANDARDS!$B:$B,,0,2)</f>
        <v>Mt. Whelan Core</v>
      </c>
      <c r="D23296" t="s">
        <v>535</v>
      </c>
      <c r="E23296" t="s">
        <v>2283</v>
      </c>
      <c r="J23296" cm="1">
        <f t="array" ref="J23296:L23296">_xlfn.XLOOKUP($C23296, AGE!$A:$A,AGE!$B:$D,,0,2)</f>
        <v>497.25</v>
      </c>
      <c r="K23296">
        <v>3.25</v>
      </c>
      <c r="L23296" t="str">
        <v>GSA 2018</v>
      </c>
      <c r="M23296" t="s">
        <v>2503</v>
      </c>
      <c r="P23296" t="s">
        <v>2342</v>
      </c>
      <c r="Q23296">
        <v>0.86</v>
      </c>
      <c r="R23296" s="35">
        <v>0.15</v>
      </c>
      <c r="T23296" s="35"/>
      <c r="V23296">
        <v>1</v>
      </c>
      <c r="W23296" t="s">
        <v>2576</v>
      </c>
    </row>
    <row r="23297" spans="1:23" x14ac:dyDescent="0.3">
      <c r="A23297">
        <v>31059</v>
      </c>
      <c r="B23297" s="15" t="s">
        <v>2113</v>
      </c>
      <c r="C23297" t="str">
        <f>_xlfn.XLOOKUP($B23297, STANDARDS!$A:$A, STANDARDS!$B:$B,,0,2)</f>
        <v>Mt. Whelan Core</v>
      </c>
      <c r="D23297" t="s">
        <v>535</v>
      </c>
      <c r="E23297" t="s">
        <v>2283</v>
      </c>
      <c r="J23297" cm="1">
        <f t="array" ref="J23297:L23297">_xlfn.XLOOKUP($C23297, AGE!$A:$A,AGE!$B:$D,,0,2)</f>
        <v>497.25</v>
      </c>
      <c r="K23297">
        <v>3.25</v>
      </c>
      <c r="L23297" t="str">
        <v>GSA 2018</v>
      </c>
      <c r="M23297" t="s">
        <v>2503</v>
      </c>
      <c r="P23297" t="s">
        <v>2342</v>
      </c>
      <c r="Q23297">
        <v>0.82</v>
      </c>
      <c r="R23297" s="35">
        <v>0.15</v>
      </c>
      <c r="T23297" s="35"/>
      <c r="V23297">
        <v>1</v>
      </c>
      <c r="W23297" t="s">
        <v>2576</v>
      </c>
    </row>
    <row r="23298" spans="1:23" x14ac:dyDescent="0.3">
      <c r="A23298">
        <v>31060</v>
      </c>
      <c r="B23298" s="15" t="s">
        <v>2113</v>
      </c>
      <c r="C23298" t="str">
        <f>_xlfn.XLOOKUP($B23298, STANDARDS!$A:$A, STANDARDS!$B:$B,,0,2)</f>
        <v>Mt. Whelan Core</v>
      </c>
      <c r="D23298" t="s">
        <v>535</v>
      </c>
      <c r="E23298" t="s">
        <v>2283</v>
      </c>
      <c r="J23298" cm="1">
        <f t="array" ref="J23298:L23298">_xlfn.XLOOKUP($C23298, AGE!$A:$A,AGE!$B:$D,,0,2)</f>
        <v>497.25</v>
      </c>
      <c r="K23298">
        <v>3.25</v>
      </c>
      <c r="L23298" t="str">
        <v>GSA 2018</v>
      </c>
      <c r="M23298" t="s">
        <v>2503</v>
      </c>
      <c r="P23298" t="s">
        <v>2342</v>
      </c>
      <c r="Q23298">
        <v>1.5</v>
      </c>
      <c r="R23298" s="35">
        <v>0.15</v>
      </c>
      <c r="T23298" s="35"/>
      <c r="V23298">
        <v>1</v>
      </c>
      <c r="W23298" t="s">
        <v>2576</v>
      </c>
    </row>
    <row r="23299" spans="1:23" x14ac:dyDescent="0.3">
      <c r="A23299">
        <v>31061</v>
      </c>
      <c r="B23299" s="15" t="s">
        <v>2113</v>
      </c>
      <c r="C23299" t="str">
        <f>_xlfn.XLOOKUP($B23299, STANDARDS!$A:$A, STANDARDS!$B:$B,,0,2)</f>
        <v>Mt. Whelan Core</v>
      </c>
      <c r="D23299" t="s">
        <v>535</v>
      </c>
      <c r="E23299" t="s">
        <v>2283</v>
      </c>
      <c r="J23299" cm="1">
        <f t="array" ref="J23299:L23299">_xlfn.XLOOKUP($C23299, AGE!$A:$A,AGE!$B:$D,,0,2)</f>
        <v>497.25</v>
      </c>
      <c r="K23299">
        <v>3.25</v>
      </c>
      <c r="L23299" t="str">
        <v>GSA 2018</v>
      </c>
      <c r="M23299" t="s">
        <v>2503</v>
      </c>
      <c r="P23299" t="s">
        <v>2342</v>
      </c>
      <c r="Q23299">
        <v>1.21</v>
      </c>
      <c r="R23299" s="35">
        <v>0.15</v>
      </c>
      <c r="S23299">
        <v>-28.64</v>
      </c>
      <c r="T23299" s="35">
        <v>0.15</v>
      </c>
      <c r="U23299" t="s">
        <v>2479</v>
      </c>
      <c r="V23299">
        <v>1</v>
      </c>
      <c r="W23299" t="s">
        <v>2576</v>
      </c>
    </row>
    <row r="23300" spans="1:23" x14ac:dyDescent="0.3">
      <c r="A23300">
        <v>31062</v>
      </c>
      <c r="B23300" s="15" t="s">
        <v>2113</v>
      </c>
      <c r="C23300" t="str">
        <f>_xlfn.XLOOKUP($B23300, STANDARDS!$A:$A, STANDARDS!$B:$B,,0,2)</f>
        <v>Mt. Whelan Core</v>
      </c>
      <c r="D23300" t="s">
        <v>535</v>
      </c>
      <c r="E23300" t="s">
        <v>2283</v>
      </c>
      <c r="J23300" cm="1">
        <f t="array" ref="J23300:L23300">_xlfn.XLOOKUP($C23300, AGE!$A:$A,AGE!$B:$D,,0,2)</f>
        <v>497.25</v>
      </c>
      <c r="K23300">
        <v>3.25</v>
      </c>
      <c r="L23300" t="str">
        <v>GSA 2018</v>
      </c>
      <c r="M23300" t="s">
        <v>2503</v>
      </c>
      <c r="P23300" t="s">
        <v>2342</v>
      </c>
      <c r="Q23300">
        <v>1.91</v>
      </c>
      <c r="R23300" s="35">
        <v>0.15</v>
      </c>
      <c r="T23300" s="35"/>
      <c r="V23300">
        <v>1</v>
      </c>
      <c r="W23300" t="s">
        <v>2576</v>
      </c>
    </row>
    <row r="23301" spans="1:23" x14ac:dyDescent="0.3">
      <c r="A23301">
        <v>31063</v>
      </c>
      <c r="B23301" s="15" t="s">
        <v>2113</v>
      </c>
      <c r="C23301" t="str">
        <f>_xlfn.XLOOKUP($B23301, STANDARDS!$A:$A, STANDARDS!$B:$B,,0,2)</f>
        <v>Mt. Whelan Core</v>
      </c>
      <c r="D23301" t="s">
        <v>535</v>
      </c>
      <c r="E23301" t="s">
        <v>2283</v>
      </c>
      <c r="J23301" cm="1">
        <f t="array" ref="J23301:L23301">_xlfn.XLOOKUP($C23301, AGE!$A:$A,AGE!$B:$D,,0,2)</f>
        <v>497.25</v>
      </c>
      <c r="K23301">
        <v>3.25</v>
      </c>
      <c r="L23301" t="str">
        <v>GSA 2018</v>
      </c>
      <c r="M23301" t="s">
        <v>2503</v>
      </c>
      <c r="P23301" t="s">
        <v>2342</v>
      </c>
      <c r="Q23301">
        <v>1.4</v>
      </c>
      <c r="R23301" s="35">
        <v>0.15</v>
      </c>
      <c r="T23301" s="35"/>
      <c r="V23301">
        <v>1</v>
      </c>
      <c r="W23301" t="s">
        <v>2576</v>
      </c>
    </row>
    <row r="23302" spans="1:23" x14ac:dyDescent="0.3">
      <c r="A23302">
        <v>31064</v>
      </c>
      <c r="B23302" s="15" t="s">
        <v>2113</v>
      </c>
      <c r="C23302" t="str">
        <f>_xlfn.XLOOKUP($B23302, STANDARDS!$A:$A, STANDARDS!$B:$B,,0,2)</f>
        <v>Mt. Whelan Core</v>
      </c>
      <c r="D23302" t="s">
        <v>535</v>
      </c>
      <c r="E23302" t="s">
        <v>2283</v>
      </c>
      <c r="J23302" cm="1">
        <f t="array" ref="J23302:L23302">_xlfn.XLOOKUP($C23302, AGE!$A:$A,AGE!$B:$D,,0,2)</f>
        <v>497.25</v>
      </c>
      <c r="K23302">
        <v>3.25</v>
      </c>
      <c r="L23302" t="str">
        <v>GSA 2018</v>
      </c>
      <c r="M23302" t="s">
        <v>2503</v>
      </c>
      <c r="P23302" t="s">
        <v>2342</v>
      </c>
      <c r="Q23302">
        <v>1.46</v>
      </c>
      <c r="R23302" s="35">
        <v>0.15</v>
      </c>
      <c r="T23302" s="35"/>
      <c r="V23302">
        <v>1</v>
      </c>
      <c r="W23302" t="s">
        <v>2576</v>
      </c>
    </row>
    <row r="23303" spans="1:23" x14ac:dyDescent="0.3">
      <c r="A23303">
        <v>31065</v>
      </c>
      <c r="B23303" s="15" t="s">
        <v>2113</v>
      </c>
      <c r="C23303" t="str">
        <f>_xlfn.XLOOKUP($B23303, STANDARDS!$A:$A, STANDARDS!$B:$B,,0,2)</f>
        <v>Mt. Whelan Core</v>
      </c>
      <c r="D23303" t="s">
        <v>535</v>
      </c>
      <c r="E23303" t="s">
        <v>2283</v>
      </c>
      <c r="J23303" cm="1">
        <f t="array" ref="J23303:L23303">_xlfn.XLOOKUP($C23303, AGE!$A:$A,AGE!$B:$D,,0,2)</f>
        <v>497.25</v>
      </c>
      <c r="K23303">
        <v>3.25</v>
      </c>
      <c r="L23303" t="str">
        <v>GSA 2018</v>
      </c>
      <c r="M23303" t="s">
        <v>2503</v>
      </c>
      <c r="P23303" t="s">
        <v>2342</v>
      </c>
      <c r="Q23303">
        <v>1.01</v>
      </c>
      <c r="R23303" s="35">
        <v>0.15</v>
      </c>
      <c r="T23303" s="35"/>
      <c r="V23303">
        <v>1</v>
      </c>
      <c r="W23303" t="s">
        <v>2576</v>
      </c>
    </row>
    <row r="23304" spans="1:23" x14ac:dyDescent="0.3">
      <c r="A23304">
        <v>31066</v>
      </c>
      <c r="B23304" s="15" t="s">
        <v>2113</v>
      </c>
      <c r="C23304" t="str">
        <f>_xlfn.XLOOKUP($B23304, STANDARDS!$A:$A, STANDARDS!$B:$B,,0,2)</f>
        <v>Mt. Whelan Core</v>
      </c>
      <c r="D23304" t="s">
        <v>535</v>
      </c>
      <c r="E23304" t="s">
        <v>2283</v>
      </c>
      <c r="J23304" cm="1">
        <f t="array" ref="J23304:L23304">_xlfn.XLOOKUP($C23304, AGE!$A:$A,AGE!$B:$D,,0,2)</f>
        <v>497.25</v>
      </c>
      <c r="K23304">
        <v>3.25</v>
      </c>
      <c r="L23304" t="str">
        <v>GSA 2018</v>
      </c>
      <c r="M23304" t="s">
        <v>2503</v>
      </c>
      <c r="P23304" t="s">
        <v>2342</v>
      </c>
      <c r="Q23304">
        <v>0.4</v>
      </c>
      <c r="R23304" s="35">
        <v>0.15</v>
      </c>
      <c r="S23304">
        <v>-26</v>
      </c>
      <c r="T23304" s="35">
        <v>0.15</v>
      </c>
      <c r="U23304" t="s">
        <v>2479</v>
      </c>
      <c r="V23304">
        <v>1</v>
      </c>
      <c r="W23304" t="s">
        <v>2576</v>
      </c>
    </row>
    <row r="23305" spans="1:23" x14ac:dyDescent="0.3">
      <c r="A23305">
        <v>31067</v>
      </c>
      <c r="B23305" s="15" t="s">
        <v>2113</v>
      </c>
      <c r="C23305" t="str">
        <f>_xlfn.XLOOKUP($B23305, STANDARDS!$A:$A, STANDARDS!$B:$B,,0,2)</f>
        <v>Mt. Whelan Core</v>
      </c>
      <c r="D23305" t="s">
        <v>535</v>
      </c>
      <c r="E23305" t="s">
        <v>2283</v>
      </c>
      <c r="J23305" cm="1">
        <f t="array" ref="J23305:L23305">_xlfn.XLOOKUP($C23305, AGE!$A:$A,AGE!$B:$D,,0,2)</f>
        <v>497.25</v>
      </c>
      <c r="K23305">
        <v>3.25</v>
      </c>
      <c r="L23305" t="str">
        <v>GSA 2018</v>
      </c>
      <c r="M23305" t="s">
        <v>2503</v>
      </c>
      <c r="P23305" t="s">
        <v>2342</v>
      </c>
      <c r="Q23305">
        <v>1.48</v>
      </c>
      <c r="R23305" s="35">
        <v>0.15</v>
      </c>
      <c r="T23305" s="35"/>
      <c r="V23305">
        <v>1</v>
      </c>
      <c r="W23305" t="s">
        <v>2576</v>
      </c>
    </row>
    <row r="23306" spans="1:23" x14ac:dyDescent="0.3">
      <c r="A23306">
        <v>31068</v>
      </c>
      <c r="B23306" s="15" t="s">
        <v>2113</v>
      </c>
      <c r="C23306" t="str">
        <f>_xlfn.XLOOKUP($B23306, STANDARDS!$A:$A, STANDARDS!$B:$B,,0,2)</f>
        <v>Mt. Whelan Core</v>
      </c>
      <c r="D23306" t="s">
        <v>535</v>
      </c>
      <c r="E23306" t="s">
        <v>2283</v>
      </c>
      <c r="J23306" cm="1">
        <f t="array" ref="J23306:L23306">_xlfn.XLOOKUP($C23306, AGE!$A:$A,AGE!$B:$D,,0,2)</f>
        <v>497.25</v>
      </c>
      <c r="K23306">
        <v>3.25</v>
      </c>
      <c r="L23306" t="str">
        <v>GSA 2018</v>
      </c>
      <c r="M23306" t="s">
        <v>2503</v>
      </c>
      <c r="P23306" t="s">
        <v>2342</v>
      </c>
      <c r="Q23306">
        <v>0.47</v>
      </c>
      <c r="R23306" s="35">
        <v>0.15</v>
      </c>
      <c r="T23306" s="35"/>
      <c r="V23306">
        <v>1</v>
      </c>
      <c r="W23306" t="s">
        <v>2576</v>
      </c>
    </row>
    <row r="23307" spans="1:23" x14ac:dyDescent="0.3">
      <c r="A23307">
        <v>31069</v>
      </c>
      <c r="B23307" s="15" t="s">
        <v>2113</v>
      </c>
      <c r="C23307" t="str">
        <f>_xlfn.XLOOKUP($B23307, STANDARDS!$A:$A, STANDARDS!$B:$B,,0,2)</f>
        <v>Mt. Whelan Core</v>
      </c>
      <c r="D23307" t="s">
        <v>535</v>
      </c>
      <c r="E23307" t="s">
        <v>2283</v>
      </c>
      <c r="J23307" cm="1">
        <f t="array" ref="J23307:L23307">_xlfn.XLOOKUP($C23307, AGE!$A:$A,AGE!$B:$D,,0,2)</f>
        <v>497.25</v>
      </c>
      <c r="K23307">
        <v>3.25</v>
      </c>
      <c r="L23307" t="str">
        <v>GSA 2018</v>
      </c>
      <c r="M23307" t="s">
        <v>2503</v>
      </c>
      <c r="P23307" t="s">
        <v>2342</v>
      </c>
      <c r="Q23307">
        <v>0.17</v>
      </c>
      <c r="R23307" s="35">
        <v>0.15</v>
      </c>
      <c r="T23307" s="35"/>
      <c r="V23307">
        <v>1</v>
      </c>
      <c r="W23307" t="s">
        <v>2576</v>
      </c>
    </row>
    <row r="23308" spans="1:23" x14ac:dyDescent="0.3">
      <c r="A23308">
        <v>31070</v>
      </c>
      <c r="B23308" s="15" t="s">
        <v>2113</v>
      </c>
      <c r="C23308" t="str">
        <f>_xlfn.XLOOKUP($B23308, STANDARDS!$A:$A, STANDARDS!$B:$B,,0,2)</f>
        <v>Mt. Whelan Core</v>
      </c>
      <c r="D23308" t="s">
        <v>535</v>
      </c>
      <c r="E23308" t="s">
        <v>2283</v>
      </c>
      <c r="J23308" cm="1">
        <f t="array" ref="J23308:L23308">_xlfn.XLOOKUP($C23308, AGE!$A:$A,AGE!$B:$D,,0,2)</f>
        <v>497.25</v>
      </c>
      <c r="K23308">
        <v>3.25</v>
      </c>
      <c r="L23308" t="str">
        <v>GSA 2018</v>
      </c>
      <c r="M23308" t="s">
        <v>2503</v>
      </c>
      <c r="P23308" t="s">
        <v>2342</v>
      </c>
      <c r="Q23308">
        <v>0.42</v>
      </c>
      <c r="R23308" s="35">
        <v>0.15</v>
      </c>
      <c r="T23308" s="35"/>
      <c r="V23308">
        <v>1</v>
      </c>
      <c r="W23308" t="s">
        <v>2576</v>
      </c>
    </row>
    <row r="23309" spans="1:23" x14ac:dyDescent="0.3">
      <c r="A23309">
        <v>31071</v>
      </c>
      <c r="B23309" s="15" t="s">
        <v>2113</v>
      </c>
      <c r="C23309" t="str">
        <f>_xlfn.XLOOKUP($B23309, STANDARDS!$A:$A, STANDARDS!$B:$B,,0,2)</f>
        <v>Mt. Whelan Core</v>
      </c>
      <c r="D23309" t="s">
        <v>535</v>
      </c>
      <c r="E23309" t="s">
        <v>2283</v>
      </c>
      <c r="J23309" cm="1">
        <f t="array" ref="J23309:L23309">_xlfn.XLOOKUP($C23309, AGE!$A:$A,AGE!$B:$D,,0,2)</f>
        <v>497.25</v>
      </c>
      <c r="K23309">
        <v>3.25</v>
      </c>
      <c r="L23309" t="str">
        <v>GSA 2018</v>
      </c>
      <c r="M23309" t="s">
        <v>2503</v>
      </c>
      <c r="P23309" t="s">
        <v>2342</v>
      </c>
      <c r="Q23309">
        <v>0.13</v>
      </c>
      <c r="R23309" s="35">
        <v>0.15</v>
      </c>
      <c r="T23309" s="35"/>
      <c r="V23309">
        <v>1</v>
      </c>
      <c r="W23309" t="s">
        <v>2576</v>
      </c>
    </row>
    <row r="23310" spans="1:23" x14ac:dyDescent="0.3">
      <c r="A23310">
        <v>31072</v>
      </c>
      <c r="B23310" s="15" t="s">
        <v>2113</v>
      </c>
      <c r="C23310" t="str">
        <f>_xlfn.XLOOKUP($B23310, STANDARDS!$A:$A, STANDARDS!$B:$B,,0,2)</f>
        <v>Mt. Whelan Core</v>
      </c>
      <c r="D23310" t="s">
        <v>535</v>
      </c>
      <c r="E23310" t="s">
        <v>2283</v>
      </c>
      <c r="J23310" cm="1">
        <f t="array" ref="J23310:L23310">_xlfn.XLOOKUP($C23310, AGE!$A:$A,AGE!$B:$D,,0,2)</f>
        <v>497.25</v>
      </c>
      <c r="K23310">
        <v>3.25</v>
      </c>
      <c r="L23310" t="str">
        <v>GSA 2018</v>
      </c>
      <c r="M23310" t="s">
        <v>2503</v>
      </c>
      <c r="P23310" t="s">
        <v>2342</v>
      </c>
      <c r="Q23310">
        <v>0.42</v>
      </c>
      <c r="R23310" s="35">
        <v>0.15</v>
      </c>
      <c r="T23310" s="35"/>
      <c r="V23310">
        <v>1</v>
      </c>
      <c r="W23310" t="s">
        <v>2576</v>
      </c>
    </row>
    <row r="23311" spans="1:23" x14ac:dyDescent="0.3">
      <c r="A23311">
        <v>31073</v>
      </c>
      <c r="B23311" s="15" t="s">
        <v>2113</v>
      </c>
      <c r="C23311" t="str">
        <f>_xlfn.XLOOKUP($B23311, STANDARDS!$A:$A, STANDARDS!$B:$B,,0,2)</f>
        <v>Mt. Whelan Core</v>
      </c>
      <c r="D23311" t="s">
        <v>535</v>
      </c>
      <c r="E23311" t="s">
        <v>2283</v>
      </c>
      <c r="J23311" cm="1">
        <f t="array" ref="J23311:L23311">_xlfn.XLOOKUP($C23311, AGE!$A:$A,AGE!$B:$D,,0,2)</f>
        <v>497.25</v>
      </c>
      <c r="K23311">
        <v>3.25</v>
      </c>
      <c r="L23311" t="str">
        <v>GSA 2018</v>
      </c>
      <c r="M23311" t="s">
        <v>2503</v>
      </c>
      <c r="P23311" t="s">
        <v>2342</v>
      </c>
      <c r="Q23311">
        <v>-0.01</v>
      </c>
      <c r="R23311" s="35">
        <v>0.15</v>
      </c>
      <c r="T23311" s="35"/>
      <c r="V23311">
        <v>1</v>
      </c>
      <c r="W23311" t="s">
        <v>2576</v>
      </c>
    </row>
    <row r="23312" spans="1:23" x14ac:dyDescent="0.3">
      <c r="A23312">
        <v>31074</v>
      </c>
      <c r="B23312" s="15" t="s">
        <v>2113</v>
      </c>
      <c r="C23312" t="str">
        <f>_xlfn.XLOOKUP($B23312, STANDARDS!$A:$A, STANDARDS!$B:$B,,0,2)</f>
        <v>Mt. Whelan Core</v>
      </c>
      <c r="D23312" t="s">
        <v>535</v>
      </c>
      <c r="E23312" t="s">
        <v>2283</v>
      </c>
      <c r="J23312" cm="1">
        <f t="array" ref="J23312:L23312">_xlfn.XLOOKUP($C23312, AGE!$A:$A,AGE!$B:$D,,0,2)</f>
        <v>497.25</v>
      </c>
      <c r="K23312">
        <v>3.25</v>
      </c>
      <c r="L23312" t="str">
        <v>GSA 2018</v>
      </c>
      <c r="M23312" t="s">
        <v>2503</v>
      </c>
      <c r="P23312" t="s">
        <v>2342</v>
      </c>
      <c r="Q23312">
        <v>0.43</v>
      </c>
      <c r="R23312" s="35">
        <v>0.15</v>
      </c>
      <c r="T23312" s="35"/>
      <c r="V23312">
        <v>1</v>
      </c>
      <c r="W23312" t="s">
        <v>2576</v>
      </c>
    </row>
    <row r="23313" spans="1:23" x14ac:dyDescent="0.3">
      <c r="A23313">
        <v>31075</v>
      </c>
      <c r="B23313" s="15" t="s">
        <v>2113</v>
      </c>
      <c r="C23313" t="str">
        <f>_xlfn.XLOOKUP($B23313, STANDARDS!$A:$A, STANDARDS!$B:$B,,0,2)</f>
        <v>Mt. Whelan Core</v>
      </c>
      <c r="D23313" t="s">
        <v>535</v>
      </c>
      <c r="E23313" t="s">
        <v>2283</v>
      </c>
      <c r="J23313" cm="1">
        <f t="array" ref="J23313:L23313">_xlfn.XLOOKUP($C23313, AGE!$A:$A,AGE!$B:$D,,0,2)</f>
        <v>497.25</v>
      </c>
      <c r="K23313">
        <v>3.25</v>
      </c>
      <c r="L23313" t="str">
        <v>GSA 2018</v>
      </c>
      <c r="M23313" t="s">
        <v>2503</v>
      </c>
      <c r="P23313" t="s">
        <v>2342</v>
      </c>
      <c r="Q23313">
        <v>0.28999999999999998</v>
      </c>
      <c r="R23313" s="35">
        <v>0.15</v>
      </c>
      <c r="T23313" s="35"/>
      <c r="V23313">
        <v>1</v>
      </c>
      <c r="W23313" t="s">
        <v>2576</v>
      </c>
    </row>
    <row r="23314" spans="1:23" x14ac:dyDescent="0.3">
      <c r="A23314">
        <v>31076</v>
      </c>
      <c r="B23314" s="15" t="s">
        <v>2113</v>
      </c>
      <c r="C23314" t="str">
        <f>_xlfn.XLOOKUP($B23314, STANDARDS!$A:$A, STANDARDS!$B:$B,,0,2)</f>
        <v>Mt. Whelan Core</v>
      </c>
      <c r="D23314" t="s">
        <v>535</v>
      </c>
      <c r="E23314" t="s">
        <v>2283</v>
      </c>
      <c r="J23314" cm="1">
        <f t="array" ref="J23314:L23314">_xlfn.XLOOKUP($C23314, AGE!$A:$A,AGE!$B:$D,,0,2)</f>
        <v>497.25</v>
      </c>
      <c r="K23314">
        <v>3.25</v>
      </c>
      <c r="L23314" t="str">
        <v>GSA 2018</v>
      </c>
      <c r="M23314" t="s">
        <v>2503</v>
      </c>
      <c r="P23314" t="s">
        <v>2342</v>
      </c>
      <c r="Q23314">
        <v>0.65</v>
      </c>
      <c r="R23314" s="35">
        <v>0.15</v>
      </c>
      <c r="S23314">
        <v>-27.1</v>
      </c>
      <c r="T23314" s="35">
        <v>0.15</v>
      </c>
      <c r="U23314" t="s">
        <v>2479</v>
      </c>
      <c r="V23314">
        <v>1</v>
      </c>
      <c r="W23314" t="s">
        <v>2576</v>
      </c>
    </row>
    <row r="23315" spans="1:23" x14ac:dyDescent="0.3">
      <c r="A23315">
        <v>31077</v>
      </c>
      <c r="B23315" s="15" t="s">
        <v>2113</v>
      </c>
      <c r="C23315" t="str">
        <f>_xlfn.XLOOKUP($B23315, STANDARDS!$A:$A, STANDARDS!$B:$B,,0,2)</f>
        <v>Mt. Whelan Core</v>
      </c>
      <c r="D23315" t="s">
        <v>535</v>
      </c>
      <c r="E23315" t="s">
        <v>2283</v>
      </c>
      <c r="J23315" cm="1">
        <f t="array" ref="J23315:L23315">_xlfn.XLOOKUP($C23315, AGE!$A:$A,AGE!$B:$D,,0,2)</f>
        <v>497.25</v>
      </c>
      <c r="K23315">
        <v>3.25</v>
      </c>
      <c r="L23315" t="str">
        <v>GSA 2018</v>
      </c>
      <c r="M23315" t="s">
        <v>2503</v>
      </c>
      <c r="P23315" t="s">
        <v>2342</v>
      </c>
      <c r="Q23315">
        <v>0.61</v>
      </c>
      <c r="R23315" s="35">
        <v>0.15</v>
      </c>
      <c r="T23315" s="35"/>
      <c r="V23315">
        <v>1</v>
      </c>
      <c r="W23315" t="s">
        <v>2576</v>
      </c>
    </row>
    <row r="23316" spans="1:23" x14ac:dyDescent="0.3">
      <c r="A23316">
        <v>31078</v>
      </c>
      <c r="B23316" s="15" t="s">
        <v>2113</v>
      </c>
      <c r="C23316" t="str">
        <f>_xlfn.XLOOKUP($B23316, STANDARDS!$A:$A, STANDARDS!$B:$B,,0,2)</f>
        <v>Mt. Whelan Core</v>
      </c>
      <c r="D23316" t="s">
        <v>535</v>
      </c>
      <c r="E23316" t="s">
        <v>2283</v>
      </c>
      <c r="J23316" cm="1">
        <f t="array" ref="J23316:L23316">_xlfn.XLOOKUP($C23316, AGE!$A:$A,AGE!$B:$D,,0,2)</f>
        <v>497.25</v>
      </c>
      <c r="K23316">
        <v>3.25</v>
      </c>
      <c r="L23316" t="str">
        <v>GSA 2018</v>
      </c>
      <c r="M23316" t="s">
        <v>2503</v>
      </c>
      <c r="P23316" t="s">
        <v>2342</v>
      </c>
      <c r="Q23316">
        <v>0.49</v>
      </c>
      <c r="R23316" s="35">
        <v>0.15</v>
      </c>
      <c r="T23316" s="35"/>
      <c r="V23316">
        <v>1</v>
      </c>
      <c r="W23316" t="s">
        <v>2576</v>
      </c>
    </row>
    <row r="23317" spans="1:23" x14ac:dyDescent="0.3">
      <c r="A23317">
        <v>31079</v>
      </c>
      <c r="B23317" s="15" t="s">
        <v>2113</v>
      </c>
      <c r="C23317" t="str">
        <f>_xlfn.XLOOKUP($B23317, STANDARDS!$A:$A, STANDARDS!$B:$B,,0,2)</f>
        <v>Mt. Whelan Core</v>
      </c>
      <c r="D23317" t="s">
        <v>535</v>
      </c>
      <c r="E23317" t="s">
        <v>2283</v>
      </c>
      <c r="J23317" cm="1">
        <f t="array" ref="J23317:L23317">_xlfn.XLOOKUP($C23317, AGE!$A:$A,AGE!$B:$D,,0,2)</f>
        <v>497.25</v>
      </c>
      <c r="K23317">
        <v>3.25</v>
      </c>
      <c r="L23317" t="str">
        <v>GSA 2018</v>
      </c>
      <c r="M23317" t="s">
        <v>2503</v>
      </c>
      <c r="P23317" t="s">
        <v>2342</v>
      </c>
      <c r="Q23317">
        <v>0.3</v>
      </c>
      <c r="R23317" s="35">
        <v>0.15</v>
      </c>
      <c r="T23317" s="35"/>
      <c r="V23317">
        <v>1</v>
      </c>
      <c r="W23317" t="s">
        <v>2576</v>
      </c>
    </row>
    <row r="23318" spans="1:23" x14ac:dyDescent="0.3">
      <c r="A23318">
        <v>31080</v>
      </c>
      <c r="B23318" s="15" t="s">
        <v>2113</v>
      </c>
      <c r="C23318" t="str">
        <f>_xlfn.XLOOKUP($B23318, STANDARDS!$A:$A, STANDARDS!$B:$B,,0,2)</f>
        <v>Mt. Whelan Core</v>
      </c>
      <c r="D23318" t="s">
        <v>535</v>
      </c>
      <c r="E23318" t="s">
        <v>2283</v>
      </c>
      <c r="J23318" cm="1">
        <f t="array" ref="J23318:L23318">_xlfn.XLOOKUP($C23318, AGE!$A:$A,AGE!$B:$D,,0,2)</f>
        <v>497.25</v>
      </c>
      <c r="K23318">
        <v>3.25</v>
      </c>
      <c r="L23318" t="str">
        <v>GSA 2018</v>
      </c>
      <c r="M23318" t="s">
        <v>2503</v>
      </c>
      <c r="P23318" t="s">
        <v>2342</v>
      </c>
      <c r="Q23318">
        <v>0.2</v>
      </c>
      <c r="R23318" s="35">
        <v>0.15</v>
      </c>
      <c r="T23318" s="35"/>
      <c r="V23318">
        <v>1</v>
      </c>
      <c r="W23318" t="s">
        <v>2576</v>
      </c>
    </row>
    <row r="23319" spans="1:23" x14ac:dyDescent="0.3">
      <c r="A23319">
        <v>31081</v>
      </c>
      <c r="B23319" s="15" t="s">
        <v>2113</v>
      </c>
      <c r="C23319" t="str">
        <f>_xlfn.XLOOKUP($B23319, STANDARDS!$A:$A, STANDARDS!$B:$B,,0,2)</f>
        <v>Mt. Whelan Core</v>
      </c>
      <c r="D23319" t="s">
        <v>535</v>
      </c>
      <c r="E23319" t="s">
        <v>2283</v>
      </c>
      <c r="J23319" cm="1">
        <f t="array" ref="J23319:L23319">_xlfn.XLOOKUP($C23319, AGE!$A:$A,AGE!$B:$D,,0,2)</f>
        <v>497.25</v>
      </c>
      <c r="K23319">
        <v>3.25</v>
      </c>
      <c r="L23319" t="str">
        <v>GSA 2018</v>
      </c>
      <c r="M23319" t="s">
        <v>2503</v>
      </c>
      <c r="P23319" t="s">
        <v>2342</v>
      </c>
      <c r="Q23319">
        <v>0.24</v>
      </c>
      <c r="R23319" s="35">
        <v>0.15</v>
      </c>
      <c r="S23319">
        <v>-26.95</v>
      </c>
      <c r="T23319" s="35">
        <v>0.15</v>
      </c>
      <c r="U23319" t="s">
        <v>2479</v>
      </c>
      <c r="V23319">
        <v>1</v>
      </c>
      <c r="W23319" t="s">
        <v>2576</v>
      </c>
    </row>
    <row r="23320" spans="1:23" x14ac:dyDescent="0.3">
      <c r="A23320">
        <v>31082</v>
      </c>
      <c r="B23320" s="15" t="s">
        <v>2113</v>
      </c>
      <c r="C23320" t="str">
        <f>_xlfn.XLOOKUP($B23320, STANDARDS!$A:$A, STANDARDS!$B:$B,,0,2)</f>
        <v>Mt. Whelan Core</v>
      </c>
      <c r="D23320" t="s">
        <v>535</v>
      </c>
      <c r="E23320" t="s">
        <v>2283</v>
      </c>
      <c r="J23320" cm="1">
        <f t="array" ref="J23320:L23320">_xlfn.XLOOKUP($C23320, AGE!$A:$A,AGE!$B:$D,,0,2)</f>
        <v>497.25</v>
      </c>
      <c r="K23320">
        <v>3.25</v>
      </c>
      <c r="L23320" t="str">
        <v>GSA 2018</v>
      </c>
      <c r="M23320" t="s">
        <v>2503</v>
      </c>
      <c r="P23320" t="s">
        <v>2342</v>
      </c>
      <c r="Q23320">
        <v>-0.4</v>
      </c>
      <c r="R23320" s="35">
        <v>0.15</v>
      </c>
      <c r="T23320" s="35"/>
      <c r="V23320">
        <v>1</v>
      </c>
      <c r="W23320" t="s">
        <v>2576</v>
      </c>
    </row>
    <row r="23321" spans="1:23" x14ac:dyDescent="0.3">
      <c r="A23321">
        <v>31083</v>
      </c>
      <c r="B23321" s="15" t="s">
        <v>2113</v>
      </c>
      <c r="C23321" t="str">
        <f>_xlfn.XLOOKUP($B23321, STANDARDS!$A:$A, STANDARDS!$B:$B,,0,2)</f>
        <v>Mt. Whelan Core</v>
      </c>
      <c r="D23321" t="s">
        <v>535</v>
      </c>
      <c r="E23321" t="s">
        <v>2283</v>
      </c>
      <c r="J23321" cm="1">
        <f t="array" ref="J23321:L23321">_xlfn.XLOOKUP($C23321, AGE!$A:$A,AGE!$B:$D,,0,2)</f>
        <v>497.25</v>
      </c>
      <c r="K23321">
        <v>3.25</v>
      </c>
      <c r="L23321" t="str">
        <v>GSA 2018</v>
      </c>
      <c r="M23321" t="s">
        <v>2503</v>
      </c>
      <c r="P23321" t="s">
        <v>2342</v>
      </c>
      <c r="Q23321">
        <v>0.25</v>
      </c>
      <c r="R23321" s="35">
        <v>0.15</v>
      </c>
      <c r="T23321" s="35"/>
      <c r="V23321">
        <v>1</v>
      </c>
      <c r="W23321" t="s">
        <v>2576</v>
      </c>
    </row>
    <row r="23322" spans="1:23" x14ac:dyDescent="0.3">
      <c r="A23322">
        <v>31084</v>
      </c>
      <c r="B23322" s="15" t="s">
        <v>2113</v>
      </c>
      <c r="C23322" t="str">
        <f>_xlfn.XLOOKUP($B23322, STANDARDS!$A:$A, STANDARDS!$B:$B,,0,2)</f>
        <v>Mt. Whelan Core</v>
      </c>
      <c r="D23322" t="s">
        <v>535</v>
      </c>
      <c r="E23322" t="s">
        <v>2283</v>
      </c>
      <c r="J23322" cm="1">
        <f t="array" ref="J23322:L23322">_xlfn.XLOOKUP($C23322, AGE!$A:$A,AGE!$B:$D,,0,2)</f>
        <v>497.25</v>
      </c>
      <c r="K23322">
        <v>3.25</v>
      </c>
      <c r="L23322" t="str">
        <v>GSA 2018</v>
      </c>
      <c r="M23322" t="s">
        <v>2503</v>
      </c>
      <c r="P23322" t="s">
        <v>2342</v>
      </c>
      <c r="Q23322">
        <v>0.1</v>
      </c>
      <c r="R23322" s="35">
        <v>0.15</v>
      </c>
      <c r="T23322" s="35"/>
      <c r="V23322">
        <v>1</v>
      </c>
      <c r="W23322" t="s">
        <v>2576</v>
      </c>
    </row>
    <row r="23323" spans="1:23" x14ac:dyDescent="0.3">
      <c r="A23323">
        <v>31085</v>
      </c>
      <c r="B23323" s="15" t="s">
        <v>2113</v>
      </c>
      <c r="C23323" t="str">
        <f>_xlfn.XLOOKUP($B23323, STANDARDS!$A:$A, STANDARDS!$B:$B,,0,2)</f>
        <v>Mt. Whelan Core</v>
      </c>
      <c r="D23323" t="s">
        <v>535</v>
      </c>
      <c r="E23323" t="s">
        <v>2283</v>
      </c>
      <c r="J23323" cm="1">
        <f t="array" ref="J23323:L23323">_xlfn.XLOOKUP($C23323, AGE!$A:$A,AGE!$B:$D,,0,2)</f>
        <v>497.25</v>
      </c>
      <c r="K23323">
        <v>3.25</v>
      </c>
      <c r="L23323" t="str">
        <v>GSA 2018</v>
      </c>
      <c r="M23323" t="s">
        <v>2503</v>
      </c>
      <c r="P23323" t="s">
        <v>2342</v>
      </c>
      <c r="Q23323">
        <v>0.63</v>
      </c>
      <c r="R23323" s="35">
        <v>0.15</v>
      </c>
      <c r="T23323" s="35"/>
      <c r="V23323">
        <v>1</v>
      </c>
      <c r="W23323" t="s">
        <v>2576</v>
      </c>
    </row>
    <row r="23324" spans="1:23" x14ac:dyDescent="0.3">
      <c r="A23324">
        <v>31086</v>
      </c>
      <c r="B23324" s="15" t="s">
        <v>2113</v>
      </c>
      <c r="C23324" t="str">
        <f>_xlfn.XLOOKUP($B23324, STANDARDS!$A:$A, STANDARDS!$B:$B,,0,2)</f>
        <v>Mt. Whelan Core</v>
      </c>
      <c r="D23324" t="s">
        <v>535</v>
      </c>
      <c r="E23324" t="s">
        <v>2283</v>
      </c>
      <c r="J23324" cm="1">
        <f t="array" ref="J23324:L23324">_xlfn.XLOOKUP($C23324, AGE!$A:$A,AGE!$B:$D,,0,2)</f>
        <v>497.25</v>
      </c>
      <c r="K23324">
        <v>3.25</v>
      </c>
      <c r="L23324" t="str">
        <v>GSA 2018</v>
      </c>
      <c r="M23324" t="s">
        <v>2503</v>
      </c>
      <c r="P23324" t="s">
        <v>2342</v>
      </c>
      <c r="Q23324">
        <v>0.59</v>
      </c>
      <c r="R23324" s="35">
        <v>0.15</v>
      </c>
      <c r="S23324">
        <v>-27.64</v>
      </c>
      <c r="T23324" s="35"/>
      <c r="U23324" t="s">
        <v>2479</v>
      </c>
      <c r="V23324">
        <v>1</v>
      </c>
      <c r="W23324" t="s">
        <v>2576</v>
      </c>
    </row>
    <row r="23325" spans="1:23" x14ac:dyDescent="0.3">
      <c r="A23325">
        <v>31087</v>
      </c>
      <c r="B23325" s="15" t="s">
        <v>2113</v>
      </c>
      <c r="C23325" t="str">
        <f>_xlfn.XLOOKUP($B23325, STANDARDS!$A:$A, STANDARDS!$B:$B,,0,2)</f>
        <v>Mt. Whelan Core</v>
      </c>
      <c r="D23325" t="s">
        <v>535</v>
      </c>
      <c r="E23325" t="s">
        <v>2283</v>
      </c>
      <c r="J23325" cm="1">
        <f t="array" ref="J23325:L23325">_xlfn.XLOOKUP($C23325, AGE!$A:$A,AGE!$B:$D,,0,2)</f>
        <v>497.25</v>
      </c>
      <c r="K23325">
        <v>3.25</v>
      </c>
      <c r="L23325" t="str">
        <v>GSA 2018</v>
      </c>
      <c r="M23325" t="s">
        <v>2503</v>
      </c>
      <c r="P23325" t="s">
        <v>2342</v>
      </c>
      <c r="Q23325">
        <v>0.54</v>
      </c>
      <c r="R23325" s="35">
        <v>0.15</v>
      </c>
      <c r="T23325" s="35"/>
      <c r="V23325">
        <v>1</v>
      </c>
      <c r="W23325" t="s">
        <v>2576</v>
      </c>
    </row>
    <row r="23326" spans="1:23" x14ac:dyDescent="0.3">
      <c r="A23326">
        <v>31088</v>
      </c>
      <c r="B23326" s="15" t="s">
        <v>2113</v>
      </c>
      <c r="C23326" t="str">
        <f>_xlfn.XLOOKUP($B23326, STANDARDS!$A:$A, STANDARDS!$B:$B,,0,2)</f>
        <v>Mt. Whelan Core</v>
      </c>
      <c r="D23326" t="s">
        <v>535</v>
      </c>
      <c r="E23326" t="s">
        <v>2283</v>
      </c>
      <c r="J23326" cm="1">
        <f t="array" ref="J23326:L23326">_xlfn.XLOOKUP($C23326, AGE!$A:$A,AGE!$B:$D,,0,2)</f>
        <v>497.25</v>
      </c>
      <c r="K23326">
        <v>3.25</v>
      </c>
      <c r="L23326" t="str">
        <v>GSA 2018</v>
      </c>
      <c r="M23326" t="s">
        <v>2503</v>
      </c>
      <c r="P23326" t="s">
        <v>2342</v>
      </c>
      <c r="Q23326">
        <v>0.64</v>
      </c>
      <c r="R23326" s="35">
        <v>0.15</v>
      </c>
      <c r="T23326" s="35"/>
      <c r="V23326">
        <v>1</v>
      </c>
      <c r="W23326" t="s">
        <v>2576</v>
      </c>
    </row>
    <row r="23327" spans="1:23" x14ac:dyDescent="0.3">
      <c r="A23327">
        <v>31089</v>
      </c>
      <c r="B23327" s="15" t="s">
        <v>2113</v>
      </c>
      <c r="C23327" t="str">
        <f>_xlfn.XLOOKUP($B23327, STANDARDS!$A:$A, STANDARDS!$B:$B,,0,2)</f>
        <v>Mt. Whelan Core</v>
      </c>
      <c r="D23327" t="s">
        <v>535</v>
      </c>
      <c r="E23327" t="s">
        <v>2283</v>
      </c>
      <c r="J23327" cm="1">
        <f t="array" ref="J23327:L23327">_xlfn.XLOOKUP($C23327, AGE!$A:$A,AGE!$B:$D,,0,2)</f>
        <v>497.25</v>
      </c>
      <c r="K23327">
        <v>3.25</v>
      </c>
      <c r="L23327" t="str">
        <v>GSA 2018</v>
      </c>
      <c r="M23327" t="s">
        <v>2503</v>
      </c>
      <c r="P23327" t="s">
        <v>2342</v>
      </c>
      <c r="Q23327">
        <v>0.21</v>
      </c>
      <c r="R23327" s="35">
        <v>0.15</v>
      </c>
      <c r="T23327" s="35"/>
      <c r="V23327">
        <v>1</v>
      </c>
      <c r="W23327" t="s">
        <v>2576</v>
      </c>
    </row>
    <row r="23328" spans="1:23" x14ac:dyDescent="0.3">
      <c r="A23328">
        <v>31090</v>
      </c>
      <c r="B23328" s="15" t="s">
        <v>2113</v>
      </c>
      <c r="C23328" t="str">
        <f>_xlfn.XLOOKUP($B23328, STANDARDS!$A:$A, STANDARDS!$B:$B,,0,2)</f>
        <v>Mt. Whelan Core</v>
      </c>
      <c r="D23328" t="s">
        <v>535</v>
      </c>
      <c r="E23328" t="s">
        <v>2283</v>
      </c>
      <c r="J23328" cm="1">
        <f t="array" ref="J23328:L23328">_xlfn.XLOOKUP($C23328, AGE!$A:$A,AGE!$B:$D,,0,2)</f>
        <v>497.25</v>
      </c>
      <c r="K23328">
        <v>3.25</v>
      </c>
      <c r="L23328" t="str">
        <v>GSA 2018</v>
      </c>
      <c r="M23328" t="s">
        <v>2503</v>
      </c>
      <c r="P23328" t="s">
        <v>2342</v>
      </c>
      <c r="Q23328">
        <v>0.12</v>
      </c>
      <c r="R23328" s="35">
        <v>0.15</v>
      </c>
      <c r="T23328" s="35"/>
      <c r="V23328">
        <v>1</v>
      </c>
      <c r="W23328" t="s">
        <v>2576</v>
      </c>
    </row>
    <row r="23329" spans="1:23" x14ac:dyDescent="0.3">
      <c r="A23329">
        <v>31091</v>
      </c>
      <c r="B23329" s="15" t="s">
        <v>2113</v>
      </c>
      <c r="C23329" t="str">
        <f>_xlfn.XLOOKUP($B23329, STANDARDS!$A:$A, STANDARDS!$B:$B,,0,2)</f>
        <v>Mt. Whelan Core</v>
      </c>
      <c r="D23329" t="s">
        <v>535</v>
      </c>
      <c r="E23329" t="s">
        <v>2283</v>
      </c>
      <c r="J23329" cm="1">
        <f t="array" ref="J23329:L23329">_xlfn.XLOOKUP($C23329, AGE!$A:$A,AGE!$B:$D,,0,2)</f>
        <v>497.25</v>
      </c>
      <c r="K23329">
        <v>3.25</v>
      </c>
      <c r="L23329" t="str">
        <v>GSA 2018</v>
      </c>
      <c r="M23329" t="s">
        <v>2503</v>
      </c>
      <c r="P23329" t="s">
        <v>2342</v>
      </c>
      <c r="Q23329">
        <v>0.59</v>
      </c>
      <c r="R23329" s="35">
        <v>0.15</v>
      </c>
      <c r="S23329">
        <v>-27.99</v>
      </c>
      <c r="T23329" s="35">
        <v>0.15</v>
      </c>
      <c r="U23329" t="s">
        <v>2479</v>
      </c>
      <c r="V23329">
        <v>1</v>
      </c>
      <c r="W23329" t="s">
        <v>2576</v>
      </c>
    </row>
    <row r="23330" spans="1:23" x14ac:dyDescent="0.3">
      <c r="A23330">
        <v>31092</v>
      </c>
      <c r="B23330" s="15" t="s">
        <v>2113</v>
      </c>
      <c r="C23330" t="str">
        <f>_xlfn.XLOOKUP($B23330, STANDARDS!$A:$A, STANDARDS!$B:$B,,0,2)</f>
        <v>Mt. Whelan Core</v>
      </c>
      <c r="D23330" t="s">
        <v>535</v>
      </c>
      <c r="E23330" t="s">
        <v>2283</v>
      </c>
      <c r="J23330" cm="1">
        <f t="array" ref="J23330:L23330">_xlfn.XLOOKUP($C23330, AGE!$A:$A,AGE!$B:$D,,0,2)</f>
        <v>497.25</v>
      </c>
      <c r="K23330">
        <v>3.25</v>
      </c>
      <c r="L23330" t="str">
        <v>GSA 2018</v>
      </c>
      <c r="M23330" t="s">
        <v>2503</v>
      </c>
      <c r="P23330" t="s">
        <v>2342</v>
      </c>
      <c r="Q23330">
        <v>0.21</v>
      </c>
      <c r="R23330" s="35">
        <v>0.15</v>
      </c>
      <c r="T23330" s="35"/>
      <c r="V23330">
        <v>1</v>
      </c>
      <c r="W23330" t="s">
        <v>2576</v>
      </c>
    </row>
    <row r="23331" spans="1:23" x14ac:dyDescent="0.3">
      <c r="A23331">
        <v>31093</v>
      </c>
      <c r="B23331" s="15" t="s">
        <v>2113</v>
      </c>
      <c r="C23331" t="str">
        <f>_xlfn.XLOOKUP($B23331, STANDARDS!$A:$A, STANDARDS!$B:$B,,0,2)</f>
        <v>Mt. Whelan Core</v>
      </c>
      <c r="D23331" t="s">
        <v>535</v>
      </c>
      <c r="E23331" t="s">
        <v>2283</v>
      </c>
      <c r="J23331" cm="1">
        <f t="array" ref="J23331:L23331">_xlfn.XLOOKUP($C23331, AGE!$A:$A,AGE!$B:$D,,0,2)</f>
        <v>497.25</v>
      </c>
      <c r="K23331">
        <v>3.25</v>
      </c>
      <c r="L23331" t="str">
        <v>GSA 2018</v>
      </c>
      <c r="M23331" t="s">
        <v>2503</v>
      </c>
      <c r="P23331" t="s">
        <v>2342</v>
      </c>
      <c r="Q23331">
        <v>0.22</v>
      </c>
      <c r="R23331" s="35">
        <v>0.15</v>
      </c>
      <c r="T23331" s="35"/>
      <c r="V23331">
        <v>1</v>
      </c>
      <c r="W23331" t="s">
        <v>2576</v>
      </c>
    </row>
    <row r="23332" spans="1:23" x14ac:dyDescent="0.3">
      <c r="A23332">
        <v>31094</v>
      </c>
      <c r="B23332" s="15" t="s">
        <v>2113</v>
      </c>
      <c r="C23332" t="str">
        <f>_xlfn.XLOOKUP($B23332, STANDARDS!$A:$A, STANDARDS!$B:$B,,0,2)</f>
        <v>Mt. Whelan Core</v>
      </c>
      <c r="D23332" t="s">
        <v>535</v>
      </c>
      <c r="E23332" t="s">
        <v>2283</v>
      </c>
      <c r="J23332" cm="1">
        <f t="array" ref="J23332:L23332">_xlfn.XLOOKUP($C23332, AGE!$A:$A,AGE!$B:$D,,0,2)</f>
        <v>497.25</v>
      </c>
      <c r="K23332">
        <v>3.25</v>
      </c>
      <c r="L23332" t="str">
        <v>GSA 2018</v>
      </c>
      <c r="M23332" t="s">
        <v>2503</v>
      </c>
      <c r="P23332" t="s">
        <v>2342</v>
      </c>
      <c r="Q23332">
        <v>-1.1100000000000001</v>
      </c>
      <c r="R23332" s="35">
        <v>0.15</v>
      </c>
      <c r="T23332" s="35"/>
      <c r="V23332">
        <v>1</v>
      </c>
      <c r="W23332" t="s">
        <v>2576</v>
      </c>
    </row>
    <row r="23333" spans="1:23" x14ac:dyDescent="0.3">
      <c r="A23333">
        <v>31095</v>
      </c>
      <c r="B23333" s="15" t="s">
        <v>2113</v>
      </c>
      <c r="C23333" t="str">
        <f>_xlfn.XLOOKUP($B23333, STANDARDS!$A:$A, STANDARDS!$B:$B,,0,2)</f>
        <v>Mt. Whelan Core</v>
      </c>
      <c r="D23333" t="s">
        <v>535</v>
      </c>
      <c r="E23333" t="s">
        <v>2283</v>
      </c>
      <c r="J23333" cm="1">
        <f t="array" ref="J23333:L23333">_xlfn.XLOOKUP($C23333, AGE!$A:$A,AGE!$B:$D,,0,2)</f>
        <v>497.25</v>
      </c>
      <c r="K23333">
        <v>3.25</v>
      </c>
      <c r="L23333" t="str">
        <v>GSA 2018</v>
      </c>
      <c r="M23333" t="s">
        <v>2503</v>
      </c>
      <c r="P23333" t="s">
        <v>2342</v>
      </c>
      <c r="Q23333">
        <v>-0.01</v>
      </c>
      <c r="R23333" s="35">
        <v>0.15</v>
      </c>
      <c r="T23333" s="35"/>
      <c r="V23333">
        <v>1</v>
      </c>
      <c r="W23333" t="s">
        <v>2576</v>
      </c>
    </row>
    <row r="23334" spans="1:23" x14ac:dyDescent="0.3">
      <c r="A23334">
        <v>31096</v>
      </c>
      <c r="B23334" s="15" t="s">
        <v>2113</v>
      </c>
      <c r="C23334" t="str">
        <f>_xlfn.XLOOKUP($B23334, STANDARDS!$A:$A, STANDARDS!$B:$B,,0,2)</f>
        <v>Mt. Whelan Core</v>
      </c>
      <c r="D23334" t="s">
        <v>535</v>
      </c>
      <c r="E23334" t="s">
        <v>2283</v>
      </c>
      <c r="J23334" cm="1">
        <f t="array" ref="J23334:L23334">_xlfn.XLOOKUP($C23334, AGE!$A:$A,AGE!$B:$D,,0,2)</f>
        <v>497.25</v>
      </c>
      <c r="K23334">
        <v>3.25</v>
      </c>
      <c r="L23334" t="str">
        <v>GSA 2018</v>
      </c>
      <c r="M23334" t="s">
        <v>2503</v>
      </c>
      <c r="P23334" t="s">
        <v>2342</v>
      </c>
      <c r="Q23334">
        <v>0.28000000000000003</v>
      </c>
      <c r="R23334" s="35">
        <v>0.15</v>
      </c>
      <c r="T23334" s="35"/>
      <c r="V23334">
        <v>1</v>
      </c>
      <c r="W23334" t="s">
        <v>2576</v>
      </c>
    </row>
    <row r="23335" spans="1:23" x14ac:dyDescent="0.3">
      <c r="A23335">
        <v>31097</v>
      </c>
      <c r="B23335" s="15" t="s">
        <v>2113</v>
      </c>
      <c r="C23335" t="str">
        <f>_xlfn.XLOOKUP($B23335, STANDARDS!$A:$A, STANDARDS!$B:$B,,0,2)</f>
        <v>Mt. Whelan Core</v>
      </c>
      <c r="D23335" t="s">
        <v>535</v>
      </c>
      <c r="E23335" t="s">
        <v>2283</v>
      </c>
      <c r="J23335" cm="1">
        <f t="array" ref="J23335:L23335">_xlfn.XLOOKUP($C23335, AGE!$A:$A,AGE!$B:$D,,0,2)</f>
        <v>497.25</v>
      </c>
      <c r="K23335">
        <v>3.25</v>
      </c>
      <c r="L23335" t="str">
        <v>GSA 2018</v>
      </c>
      <c r="M23335" t="s">
        <v>2503</v>
      </c>
      <c r="P23335" t="s">
        <v>2342</v>
      </c>
      <c r="Q23335">
        <v>0.1</v>
      </c>
      <c r="R23335" s="35">
        <v>0.15</v>
      </c>
      <c r="T23335" s="35"/>
      <c r="V23335">
        <v>1</v>
      </c>
      <c r="W23335" t="s">
        <v>2576</v>
      </c>
    </row>
    <row r="23336" spans="1:23" x14ac:dyDescent="0.3">
      <c r="A23336">
        <v>31098</v>
      </c>
      <c r="B23336" s="15" t="s">
        <v>2113</v>
      </c>
      <c r="C23336" t="str">
        <f>_xlfn.XLOOKUP($B23336, STANDARDS!$A:$A, STANDARDS!$B:$B,,0,2)</f>
        <v>Mt. Whelan Core</v>
      </c>
      <c r="D23336" t="s">
        <v>535</v>
      </c>
      <c r="E23336" t="s">
        <v>2283</v>
      </c>
      <c r="J23336" cm="1">
        <f t="array" ref="J23336:L23336">_xlfn.XLOOKUP($C23336, AGE!$A:$A,AGE!$B:$D,,0,2)</f>
        <v>497.25</v>
      </c>
      <c r="K23336">
        <v>3.25</v>
      </c>
      <c r="L23336" t="str">
        <v>GSA 2018</v>
      </c>
      <c r="M23336" t="s">
        <v>2503</v>
      </c>
      <c r="P23336" t="s">
        <v>2342</v>
      </c>
      <c r="Q23336">
        <v>0.11</v>
      </c>
      <c r="R23336" s="35">
        <v>0.15</v>
      </c>
      <c r="T23336" s="35"/>
      <c r="V23336">
        <v>1</v>
      </c>
      <c r="W23336" t="s">
        <v>2576</v>
      </c>
    </row>
    <row r="23337" spans="1:23" x14ac:dyDescent="0.3">
      <c r="A23337">
        <v>31099</v>
      </c>
      <c r="B23337" s="15" t="s">
        <v>2113</v>
      </c>
      <c r="C23337" t="str">
        <f>_xlfn.XLOOKUP($B23337, STANDARDS!$A:$A, STANDARDS!$B:$B,,0,2)</f>
        <v>Mt. Whelan Core</v>
      </c>
      <c r="D23337" t="s">
        <v>535</v>
      </c>
      <c r="E23337" t="s">
        <v>2283</v>
      </c>
      <c r="J23337" cm="1">
        <f t="array" ref="J23337:L23337">_xlfn.XLOOKUP($C23337, AGE!$A:$A,AGE!$B:$D,,0,2)</f>
        <v>497.25</v>
      </c>
      <c r="K23337">
        <v>3.25</v>
      </c>
      <c r="L23337" t="str">
        <v>GSA 2018</v>
      </c>
      <c r="M23337" t="s">
        <v>2503</v>
      </c>
      <c r="P23337" t="s">
        <v>2342</v>
      </c>
      <c r="Q23337">
        <v>-0.83</v>
      </c>
      <c r="R23337" s="35">
        <v>0.15</v>
      </c>
      <c r="T23337" s="35"/>
      <c r="V23337">
        <v>1</v>
      </c>
      <c r="W23337" t="s">
        <v>2576</v>
      </c>
    </row>
    <row r="23338" spans="1:23" x14ac:dyDescent="0.3">
      <c r="A23338">
        <v>31100</v>
      </c>
      <c r="B23338" s="15" t="s">
        <v>2113</v>
      </c>
      <c r="C23338" t="str">
        <f>_xlfn.XLOOKUP($B23338, STANDARDS!$A:$A, STANDARDS!$B:$B,,0,2)</f>
        <v>Mt. Whelan Core</v>
      </c>
      <c r="D23338" t="s">
        <v>535</v>
      </c>
      <c r="E23338" t="s">
        <v>2283</v>
      </c>
      <c r="J23338" cm="1">
        <f t="array" ref="J23338:L23338">_xlfn.XLOOKUP($C23338, AGE!$A:$A,AGE!$B:$D,,0,2)</f>
        <v>497.25</v>
      </c>
      <c r="K23338">
        <v>3.25</v>
      </c>
      <c r="L23338" t="str">
        <v>GSA 2018</v>
      </c>
      <c r="M23338" t="s">
        <v>2503</v>
      </c>
      <c r="P23338" t="s">
        <v>2342</v>
      </c>
      <c r="Q23338">
        <v>-0.18</v>
      </c>
      <c r="R23338" s="35">
        <v>0.15</v>
      </c>
      <c r="T23338" s="35"/>
      <c r="V23338">
        <v>1</v>
      </c>
      <c r="W23338" t="s">
        <v>2576</v>
      </c>
    </row>
    <row r="23339" spans="1:23" x14ac:dyDescent="0.3">
      <c r="A23339">
        <v>31101</v>
      </c>
      <c r="B23339" s="15" t="s">
        <v>2113</v>
      </c>
      <c r="C23339" t="str">
        <f>_xlfn.XLOOKUP($B23339, STANDARDS!$A:$A, STANDARDS!$B:$B,,0,2)</f>
        <v>Mt. Whelan Core</v>
      </c>
      <c r="D23339" t="s">
        <v>535</v>
      </c>
      <c r="E23339" t="s">
        <v>2283</v>
      </c>
      <c r="J23339" cm="1">
        <f t="array" ref="J23339:L23339">_xlfn.XLOOKUP($C23339, AGE!$A:$A,AGE!$B:$D,,0,2)</f>
        <v>497.25</v>
      </c>
      <c r="K23339">
        <v>3.25</v>
      </c>
      <c r="L23339" t="str">
        <v>GSA 2018</v>
      </c>
      <c r="M23339" t="s">
        <v>2503</v>
      </c>
      <c r="P23339" t="s">
        <v>2342</v>
      </c>
      <c r="Q23339">
        <v>0.32</v>
      </c>
      <c r="R23339" s="35">
        <v>0.15</v>
      </c>
      <c r="T23339" s="35"/>
      <c r="V23339">
        <v>1</v>
      </c>
      <c r="W23339" t="s">
        <v>2576</v>
      </c>
    </row>
    <row r="23340" spans="1:23" x14ac:dyDescent="0.3">
      <c r="A23340">
        <v>31102</v>
      </c>
      <c r="B23340" s="15" t="s">
        <v>2113</v>
      </c>
      <c r="C23340" t="str">
        <f>_xlfn.XLOOKUP($B23340, STANDARDS!$A:$A, STANDARDS!$B:$B,,0,2)</f>
        <v>Mt. Whelan Core</v>
      </c>
      <c r="D23340" t="s">
        <v>535</v>
      </c>
      <c r="E23340" t="s">
        <v>2283</v>
      </c>
      <c r="J23340" cm="1">
        <f t="array" ref="J23340:L23340">_xlfn.XLOOKUP($C23340, AGE!$A:$A,AGE!$B:$D,,0,2)</f>
        <v>497.25</v>
      </c>
      <c r="K23340">
        <v>3.25</v>
      </c>
      <c r="L23340" t="str">
        <v>GSA 2018</v>
      </c>
      <c r="M23340" t="s">
        <v>2503</v>
      </c>
      <c r="P23340" t="s">
        <v>2342</v>
      </c>
      <c r="Q23340">
        <v>0.25</v>
      </c>
      <c r="R23340" s="35">
        <v>0.15</v>
      </c>
      <c r="T23340" s="35"/>
      <c r="V23340">
        <v>1</v>
      </c>
      <c r="W23340" t="s">
        <v>2576</v>
      </c>
    </row>
    <row r="23341" spans="1:23" x14ac:dyDescent="0.3">
      <c r="A23341">
        <v>31103</v>
      </c>
      <c r="B23341" s="15" t="s">
        <v>2113</v>
      </c>
      <c r="C23341" t="str">
        <f>_xlfn.XLOOKUP($B23341, STANDARDS!$A:$A, STANDARDS!$B:$B,,0,2)</f>
        <v>Mt. Whelan Core</v>
      </c>
      <c r="D23341" t="s">
        <v>535</v>
      </c>
      <c r="E23341" t="s">
        <v>2283</v>
      </c>
      <c r="J23341" cm="1">
        <f t="array" ref="J23341:L23341">_xlfn.XLOOKUP($C23341, AGE!$A:$A,AGE!$B:$D,,0,2)</f>
        <v>497.25</v>
      </c>
      <c r="K23341">
        <v>3.25</v>
      </c>
      <c r="L23341" t="str">
        <v>GSA 2018</v>
      </c>
      <c r="M23341" t="s">
        <v>2503</v>
      </c>
      <c r="P23341" t="s">
        <v>2342</v>
      </c>
      <c r="Q23341">
        <v>-0.28000000000000003</v>
      </c>
      <c r="R23341" s="35">
        <v>0.15</v>
      </c>
      <c r="T23341" s="35"/>
      <c r="V23341">
        <v>1</v>
      </c>
      <c r="W23341" t="s">
        <v>2576</v>
      </c>
    </row>
    <row r="23342" spans="1:23" x14ac:dyDescent="0.3">
      <c r="A23342">
        <v>31104</v>
      </c>
      <c r="B23342" s="15" t="s">
        <v>2113</v>
      </c>
      <c r="C23342" t="str">
        <f>_xlfn.XLOOKUP($B23342, STANDARDS!$A:$A, STANDARDS!$B:$B,,0,2)</f>
        <v>Mt. Whelan Core</v>
      </c>
      <c r="D23342" t="s">
        <v>535</v>
      </c>
      <c r="E23342" t="s">
        <v>2283</v>
      </c>
      <c r="J23342" cm="1">
        <f t="array" ref="J23342:L23342">_xlfn.XLOOKUP($C23342, AGE!$A:$A,AGE!$B:$D,,0,2)</f>
        <v>497.25</v>
      </c>
      <c r="K23342">
        <v>3.25</v>
      </c>
      <c r="L23342" t="str">
        <v>GSA 2018</v>
      </c>
      <c r="M23342" t="s">
        <v>2503</v>
      </c>
      <c r="P23342" t="s">
        <v>2342</v>
      </c>
      <c r="Q23342">
        <v>-7.0000000000000007E-2</v>
      </c>
      <c r="R23342" s="35">
        <v>0.15</v>
      </c>
      <c r="T23342" s="35"/>
      <c r="V23342">
        <v>1</v>
      </c>
      <c r="W23342" t="s">
        <v>2576</v>
      </c>
    </row>
    <row r="23343" spans="1:23" x14ac:dyDescent="0.3">
      <c r="A23343">
        <v>31105</v>
      </c>
      <c r="B23343" s="15" t="s">
        <v>2113</v>
      </c>
      <c r="C23343" t="str">
        <f>_xlfn.XLOOKUP($B23343, STANDARDS!$A:$A, STANDARDS!$B:$B,,0,2)</f>
        <v>Mt. Whelan Core</v>
      </c>
      <c r="D23343" t="s">
        <v>535</v>
      </c>
      <c r="E23343" t="s">
        <v>2283</v>
      </c>
      <c r="J23343" cm="1">
        <f t="array" ref="J23343:L23343">_xlfn.XLOOKUP($C23343, AGE!$A:$A,AGE!$B:$D,,0,2)</f>
        <v>497.25</v>
      </c>
      <c r="K23343">
        <v>3.25</v>
      </c>
      <c r="L23343" t="str">
        <v>GSA 2018</v>
      </c>
      <c r="M23343" t="s">
        <v>2503</v>
      </c>
      <c r="P23343" t="s">
        <v>2342</v>
      </c>
      <c r="Q23343">
        <v>0.09</v>
      </c>
      <c r="R23343" s="35">
        <v>0.15</v>
      </c>
      <c r="T23343" s="35"/>
      <c r="V23343">
        <v>1</v>
      </c>
      <c r="W23343" t="s">
        <v>2576</v>
      </c>
    </row>
    <row r="23344" spans="1:23" x14ac:dyDescent="0.3">
      <c r="A23344">
        <v>31106</v>
      </c>
      <c r="B23344" s="15" t="s">
        <v>2113</v>
      </c>
      <c r="C23344" t="str">
        <f>_xlfn.XLOOKUP($B23344, STANDARDS!$A:$A, STANDARDS!$B:$B,,0,2)</f>
        <v>Mt. Whelan Core</v>
      </c>
      <c r="D23344" t="s">
        <v>535</v>
      </c>
      <c r="E23344" t="s">
        <v>2283</v>
      </c>
      <c r="J23344" cm="1">
        <f t="array" ref="J23344:L23344">_xlfn.XLOOKUP($C23344, AGE!$A:$A,AGE!$B:$D,,0,2)</f>
        <v>497.25</v>
      </c>
      <c r="K23344">
        <v>3.25</v>
      </c>
      <c r="L23344" t="str">
        <v>GSA 2018</v>
      </c>
      <c r="M23344" t="s">
        <v>2503</v>
      </c>
      <c r="P23344" t="s">
        <v>2342</v>
      </c>
      <c r="Q23344">
        <v>0.52</v>
      </c>
      <c r="R23344" s="35">
        <v>0.15</v>
      </c>
      <c r="T23344" s="35"/>
      <c r="V23344">
        <v>1</v>
      </c>
      <c r="W23344" t="s">
        <v>2576</v>
      </c>
    </row>
    <row r="23345" spans="1:23" x14ac:dyDescent="0.3">
      <c r="A23345">
        <v>31107</v>
      </c>
      <c r="B23345" s="15" t="s">
        <v>2113</v>
      </c>
      <c r="C23345" t="str">
        <f>_xlfn.XLOOKUP($B23345, STANDARDS!$A:$A, STANDARDS!$B:$B,,0,2)</f>
        <v>Mt. Whelan Core</v>
      </c>
      <c r="D23345" t="s">
        <v>535</v>
      </c>
      <c r="E23345" t="s">
        <v>2283</v>
      </c>
      <c r="J23345" cm="1">
        <f t="array" ref="J23345:L23345">_xlfn.XLOOKUP($C23345, AGE!$A:$A,AGE!$B:$D,,0,2)</f>
        <v>497.25</v>
      </c>
      <c r="K23345">
        <v>3.25</v>
      </c>
      <c r="L23345" t="str">
        <v>GSA 2018</v>
      </c>
      <c r="M23345" t="s">
        <v>2503</v>
      </c>
      <c r="P23345" t="s">
        <v>2342</v>
      </c>
      <c r="Q23345">
        <v>0.04</v>
      </c>
      <c r="R23345" s="35">
        <v>0.15</v>
      </c>
      <c r="T23345" s="35"/>
      <c r="V23345">
        <v>1</v>
      </c>
      <c r="W23345" t="s">
        <v>2576</v>
      </c>
    </row>
    <row r="23346" spans="1:23" x14ac:dyDescent="0.3">
      <c r="A23346">
        <v>31108</v>
      </c>
      <c r="B23346" s="15" t="s">
        <v>2113</v>
      </c>
      <c r="C23346" t="str">
        <f>_xlfn.XLOOKUP($B23346, STANDARDS!$A:$A, STANDARDS!$B:$B,,0,2)</f>
        <v>Mt. Whelan Core</v>
      </c>
      <c r="D23346" t="s">
        <v>535</v>
      </c>
      <c r="E23346" t="s">
        <v>2283</v>
      </c>
      <c r="J23346" cm="1">
        <f t="array" ref="J23346:L23346">_xlfn.XLOOKUP($C23346, AGE!$A:$A,AGE!$B:$D,,0,2)</f>
        <v>497.25</v>
      </c>
      <c r="K23346">
        <v>3.25</v>
      </c>
      <c r="L23346" t="str">
        <v>GSA 2018</v>
      </c>
      <c r="M23346" t="s">
        <v>2503</v>
      </c>
      <c r="P23346" t="s">
        <v>2342</v>
      </c>
      <c r="Q23346">
        <v>0.45</v>
      </c>
      <c r="R23346" s="35">
        <v>0.15</v>
      </c>
      <c r="T23346" s="35"/>
      <c r="V23346">
        <v>1</v>
      </c>
      <c r="W23346" t="s">
        <v>2576</v>
      </c>
    </row>
    <row r="23347" spans="1:23" x14ac:dyDescent="0.3">
      <c r="A23347">
        <v>31109</v>
      </c>
      <c r="B23347" s="15" t="s">
        <v>2113</v>
      </c>
      <c r="C23347" t="str">
        <f>_xlfn.XLOOKUP($B23347, STANDARDS!$A:$A, STANDARDS!$B:$B,,0,2)</f>
        <v>Mt. Whelan Core</v>
      </c>
      <c r="D23347" t="s">
        <v>535</v>
      </c>
      <c r="E23347" t="s">
        <v>2283</v>
      </c>
      <c r="J23347" cm="1">
        <f t="array" ref="J23347:L23347">_xlfn.XLOOKUP($C23347, AGE!$A:$A,AGE!$B:$D,,0,2)</f>
        <v>497.25</v>
      </c>
      <c r="K23347">
        <v>3.25</v>
      </c>
      <c r="L23347" t="str">
        <v>GSA 2018</v>
      </c>
      <c r="M23347" t="s">
        <v>2503</v>
      </c>
      <c r="P23347" t="s">
        <v>2342</v>
      </c>
      <c r="Q23347">
        <v>0.53</v>
      </c>
      <c r="R23347" s="35">
        <v>0.15</v>
      </c>
      <c r="T23347" s="35"/>
      <c r="V23347">
        <v>1</v>
      </c>
      <c r="W23347" t="s">
        <v>2576</v>
      </c>
    </row>
    <row r="23348" spans="1:23" x14ac:dyDescent="0.3">
      <c r="A23348">
        <v>31110</v>
      </c>
      <c r="B23348" s="15" t="s">
        <v>2113</v>
      </c>
      <c r="C23348" t="str">
        <f>_xlfn.XLOOKUP($B23348, STANDARDS!$A:$A, STANDARDS!$B:$B,,0,2)</f>
        <v>Mt. Whelan Core</v>
      </c>
      <c r="D23348" t="s">
        <v>535</v>
      </c>
      <c r="E23348" t="s">
        <v>2283</v>
      </c>
      <c r="J23348" cm="1">
        <f t="array" ref="J23348:L23348">_xlfn.XLOOKUP($C23348, AGE!$A:$A,AGE!$B:$D,,0,2)</f>
        <v>497.25</v>
      </c>
      <c r="K23348">
        <v>3.25</v>
      </c>
      <c r="L23348" t="str">
        <v>GSA 2018</v>
      </c>
      <c r="M23348" t="s">
        <v>2503</v>
      </c>
      <c r="P23348" t="s">
        <v>2342</v>
      </c>
      <c r="Q23348">
        <v>0.2</v>
      </c>
      <c r="R23348" s="35">
        <v>0.15</v>
      </c>
      <c r="T23348" s="35"/>
      <c r="V23348">
        <v>1</v>
      </c>
      <c r="W23348" t="s">
        <v>2576</v>
      </c>
    </row>
    <row r="23349" spans="1:23" x14ac:dyDescent="0.3">
      <c r="A23349">
        <v>31111</v>
      </c>
      <c r="B23349" s="15" t="s">
        <v>2113</v>
      </c>
      <c r="C23349" t="str">
        <f>_xlfn.XLOOKUP($B23349, STANDARDS!$A:$A, STANDARDS!$B:$B,,0,2)</f>
        <v>Mt. Whelan Core</v>
      </c>
      <c r="D23349" t="s">
        <v>535</v>
      </c>
      <c r="E23349" t="s">
        <v>2283</v>
      </c>
      <c r="J23349" cm="1">
        <f t="array" ref="J23349:L23349">_xlfn.XLOOKUP($C23349, AGE!$A:$A,AGE!$B:$D,,0,2)</f>
        <v>497.25</v>
      </c>
      <c r="K23349">
        <v>3.25</v>
      </c>
      <c r="L23349" t="str">
        <v>GSA 2018</v>
      </c>
      <c r="M23349" t="s">
        <v>2503</v>
      </c>
      <c r="P23349" t="s">
        <v>2342</v>
      </c>
      <c r="Q23349">
        <v>0.41</v>
      </c>
      <c r="R23349" s="35">
        <v>0.15</v>
      </c>
      <c r="T23349" s="35"/>
      <c r="V23349">
        <v>1</v>
      </c>
      <c r="W23349" t="s">
        <v>2576</v>
      </c>
    </row>
    <row r="23350" spans="1:23" x14ac:dyDescent="0.3">
      <c r="A23350">
        <v>31112</v>
      </c>
      <c r="B23350" s="15" t="s">
        <v>2113</v>
      </c>
      <c r="C23350" t="str">
        <f>_xlfn.XLOOKUP($B23350, STANDARDS!$A:$A, STANDARDS!$B:$B,,0,2)</f>
        <v>Mt. Whelan Core</v>
      </c>
      <c r="D23350" t="s">
        <v>535</v>
      </c>
      <c r="E23350" t="s">
        <v>2283</v>
      </c>
      <c r="J23350" cm="1">
        <f t="array" ref="J23350:L23350">_xlfn.XLOOKUP($C23350, AGE!$A:$A,AGE!$B:$D,,0,2)</f>
        <v>497.25</v>
      </c>
      <c r="K23350">
        <v>3.25</v>
      </c>
      <c r="L23350" t="str">
        <v>GSA 2018</v>
      </c>
      <c r="M23350" t="s">
        <v>2503</v>
      </c>
      <c r="P23350" t="s">
        <v>2342</v>
      </c>
      <c r="Q23350">
        <v>-0.32</v>
      </c>
      <c r="R23350" s="35">
        <v>0.15</v>
      </c>
      <c r="T23350" s="35"/>
      <c r="V23350">
        <v>1</v>
      </c>
      <c r="W23350" t="s">
        <v>2576</v>
      </c>
    </row>
    <row r="23351" spans="1:23" x14ac:dyDescent="0.3">
      <c r="A23351">
        <v>31113</v>
      </c>
      <c r="B23351" s="15" t="s">
        <v>2113</v>
      </c>
      <c r="C23351" t="str">
        <f>_xlfn.XLOOKUP($B23351, STANDARDS!$A:$A, STANDARDS!$B:$B,,0,2)</f>
        <v>Mt. Whelan Core</v>
      </c>
      <c r="D23351" t="s">
        <v>535</v>
      </c>
      <c r="E23351" t="s">
        <v>2283</v>
      </c>
      <c r="J23351" cm="1">
        <f t="array" ref="J23351:L23351">_xlfn.XLOOKUP($C23351, AGE!$A:$A,AGE!$B:$D,,0,2)</f>
        <v>497.25</v>
      </c>
      <c r="K23351">
        <v>3.25</v>
      </c>
      <c r="L23351" t="str">
        <v>GSA 2018</v>
      </c>
      <c r="M23351" t="s">
        <v>2503</v>
      </c>
      <c r="P23351" t="s">
        <v>2342</v>
      </c>
      <c r="Q23351">
        <v>0.46</v>
      </c>
      <c r="R23351" s="35">
        <v>0.15</v>
      </c>
      <c r="T23351" s="35"/>
      <c r="V23351">
        <v>1</v>
      </c>
      <c r="W23351" t="s">
        <v>2576</v>
      </c>
    </row>
    <row r="23352" spans="1:23" x14ac:dyDescent="0.3">
      <c r="A23352">
        <v>31114</v>
      </c>
      <c r="B23352" s="15" t="s">
        <v>2113</v>
      </c>
      <c r="C23352" t="str">
        <f>_xlfn.XLOOKUP($B23352, STANDARDS!$A:$A, STANDARDS!$B:$B,,0,2)</f>
        <v>Mt. Whelan Core</v>
      </c>
      <c r="D23352" t="s">
        <v>535</v>
      </c>
      <c r="E23352" t="s">
        <v>2283</v>
      </c>
      <c r="J23352" cm="1">
        <f t="array" ref="J23352:L23352">_xlfn.XLOOKUP($C23352, AGE!$A:$A,AGE!$B:$D,,0,2)</f>
        <v>497.25</v>
      </c>
      <c r="K23352">
        <v>3.25</v>
      </c>
      <c r="L23352" t="str">
        <v>GSA 2018</v>
      </c>
      <c r="M23352" t="s">
        <v>2503</v>
      </c>
      <c r="P23352" t="s">
        <v>2342</v>
      </c>
      <c r="Q23352">
        <v>0.21</v>
      </c>
      <c r="R23352" s="35">
        <v>0.15</v>
      </c>
      <c r="T23352" s="35"/>
      <c r="V23352">
        <v>1</v>
      </c>
      <c r="W23352" t="s">
        <v>2576</v>
      </c>
    </row>
    <row r="23353" spans="1:23" x14ac:dyDescent="0.3">
      <c r="A23353">
        <v>31115</v>
      </c>
      <c r="B23353" s="15" t="s">
        <v>2113</v>
      </c>
      <c r="C23353" t="str">
        <f>_xlfn.XLOOKUP($B23353, STANDARDS!$A:$A, STANDARDS!$B:$B,,0,2)</f>
        <v>Mt. Whelan Core</v>
      </c>
      <c r="D23353" t="s">
        <v>535</v>
      </c>
      <c r="E23353" t="s">
        <v>2283</v>
      </c>
      <c r="J23353" cm="1">
        <f t="array" ref="J23353:L23353">_xlfn.XLOOKUP($C23353, AGE!$A:$A,AGE!$B:$D,,0,2)</f>
        <v>497.25</v>
      </c>
      <c r="K23353">
        <v>3.25</v>
      </c>
      <c r="L23353" t="str">
        <v>GSA 2018</v>
      </c>
      <c r="M23353" t="s">
        <v>2503</v>
      </c>
      <c r="P23353" t="s">
        <v>2342</v>
      </c>
      <c r="Q23353">
        <v>-0.23</v>
      </c>
      <c r="R23353" s="35">
        <v>0.15</v>
      </c>
      <c r="T23353" s="35"/>
      <c r="V23353">
        <v>1</v>
      </c>
      <c r="W23353" t="s">
        <v>2576</v>
      </c>
    </row>
    <row r="23354" spans="1:23" x14ac:dyDescent="0.3">
      <c r="A23354">
        <v>31116</v>
      </c>
      <c r="B23354" s="15" t="s">
        <v>2113</v>
      </c>
      <c r="C23354" t="str">
        <f>_xlfn.XLOOKUP($B23354, STANDARDS!$A:$A, STANDARDS!$B:$B,,0,2)</f>
        <v>Mt. Whelan Core</v>
      </c>
      <c r="D23354" t="s">
        <v>535</v>
      </c>
      <c r="E23354" t="s">
        <v>2283</v>
      </c>
      <c r="J23354" cm="1">
        <f t="array" ref="J23354:L23354">_xlfn.XLOOKUP($C23354, AGE!$A:$A,AGE!$B:$D,,0,2)</f>
        <v>497.25</v>
      </c>
      <c r="K23354">
        <v>3.25</v>
      </c>
      <c r="L23354" t="str">
        <v>GSA 2018</v>
      </c>
      <c r="M23354" t="s">
        <v>2503</v>
      </c>
      <c r="P23354" t="s">
        <v>2342</v>
      </c>
      <c r="Q23354">
        <v>0.33</v>
      </c>
      <c r="R23354" s="35">
        <v>0.15</v>
      </c>
      <c r="T23354" s="35"/>
      <c r="V23354">
        <v>1</v>
      </c>
      <c r="W23354" t="s">
        <v>2576</v>
      </c>
    </row>
    <row r="23355" spans="1:23" x14ac:dyDescent="0.3">
      <c r="A23355">
        <v>31117</v>
      </c>
      <c r="B23355" s="15" t="s">
        <v>2113</v>
      </c>
      <c r="C23355" t="str">
        <f>_xlfn.XLOOKUP($B23355, STANDARDS!$A:$A, STANDARDS!$B:$B,,0,2)</f>
        <v>Mt. Whelan Core</v>
      </c>
      <c r="D23355" t="s">
        <v>535</v>
      </c>
      <c r="E23355" t="s">
        <v>2283</v>
      </c>
      <c r="J23355" cm="1">
        <f t="array" ref="J23355:L23355">_xlfn.XLOOKUP($C23355, AGE!$A:$A,AGE!$B:$D,,0,2)</f>
        <v>497.25</v>
      </c>
      <c r="K23355">
        <v>3.25</v>
      </c>
      <c r="L23355" t="str">
        <v>GSA 2018</v>
      </c>
      <c r="M23355" t="s">
        <v>2503</v>
      </c>
      <c r="P23355" t="s">
        <v>2342</v>
      </c>
      <c r="Q23355">
        <v>0.31</v>
      </c>
      <c r="R23355" s="35">
        <v>0.15</v>
      </c>
      <c r="T23355" s="35"/>
      <c r="V23355">
        <v>1</v>
      </c>
      <c r="W23355" t="s">
        <v>2576</v>
      </c>
    </row>
    <row r="23356" spans="1:23" x14ac:dyDescent="0.3">
      <c r="A23356">
        <v>31118</v>
      </c>
      <c r="B23356" s="15" t="s">
        <v>2113</v>
      </c>
      <c r="C23356" t="str">
        <f>_xlfn.XLOOKUP($B23356, STANDARDS!$A:$A, STANDARDS!$B:$B,,0,2)</f>
        <v>Mt. Whelan Core</v>
      </c>
      <c r="D23356" t="s">
        <v>535</v>
      </c>
      <c r="E23356" t="s">
        <v>2283</v>
      </c>
      <c r="J23356" cm="1">
        <f t="array" ref="J23356:L23356">_xlfn.XLOOKUP($C23356, AGE!$A:$A,AGE!$B:$D,,0,2)</f>
        <v>497.25</v>
      </c>
      <c r="K23356">
        <v>3.25</v>
      </c>
      <c r="L23356" t="str">
        <v>GSA 2018</v>
      </c>
      <c r="M23356" t="s">
        <v>2503</v>
      </c>
      <c r="P23356" t="s">
        <v>2342</v>
      </c>
      <c r="Q23356">
        <v>7.0000000000000007E-2</v>
      </c>
      <c r="R23356" s="35">
        <v>0.15</v>
      </c>
      <c r="T23356" s="35"/>
      <c r="V23356">
        <v>1</v>
      </c>
      <c r="W23356" t="s">
        <v>2576</v>
      </c>
    </row>
    <row r="23357" spans="1:23" x14ac:dyDescent="0.3">
      <c r="A23357">
        <v>31119</v>
      </c>
      <c r="B23357" s="15" t="s">
        <v>2113</v>
      </c>
      <c r="C23357" t="str">
        <f>_xlfn.XLOOKUP($B23357, STANDARDS!$A:$A, STANDARDS!$B:$B,,0,2)</f>
        <v>Mt. Whelan Core</v>
      </c>
      <c r="D23357" t="s">
        <v>535</v>
      </c>
      <c r="E23357" t="s">
        <v>2283</v>
      </c>
      <c r="J23357" cm="1">
        <f t="array" ref="J23357:L23357">_xlfn.XLOOKUP($C23357, AGE!$A:$A,AGE!$B:$D,,0,2)</f>
        <v>497.25</v>
      </c>
      <c r="K23357">
        <v>3.25</v>
      </c>
      <c r="L23357" t="str">
        <v>GSA 2018</v>
      </c>
      <c r="M23357" t="s">
        <v>2503</v>
      </c>
      <c r="P23357" t="s">
        <v>2342</v>
      </c>
      <c r="Q23357">
        <v>0.31</v>
      </c>
      <c r="R23357" s="35">
        <v>0.15</v>
      </c>
      <c r="T23357" s="35"/>
      <c r="V23357">
        <v>1</v>
      </c>
      <c r="W23357" t="s">
        <v>2576</v>
      </c>
    </row>
    <row r="23358" spans="1:23" x14ac:dyDescent="0.3">
      <c r="A23358">
        <v>31120</v>
      </c>
      <c r="B23358" s="15" t="s">
        <v>2113</v>
      </c>
      <c r="C23358" t="str">
        <f>_xlfn.XLOOKUP($B23358, STANDARDS!$A:$A, STANDARDS!$B:$B,,0,2)</f>
        <v>Mt. Whelan Core</v>
      </c>
      <c r="D23358" t="s">
        <v>535</v>
      </c>
      <c r="E23358" t="s">
        <v>2283</v>
      </c>
      <c r="J23358" cm="1">
        <f t="array" ref="J23358:L23358">_xlfn.XLOOKUP($C23358, AGE!$A:$A,AGE!$B:$D,,0,2)</f>
        <v>497.25</v>
      </c>
      <c r="K23358">
        <v>3.25</v>
      </c>
      <c r="L23358" t="str">
        <v>GSA 2018</v>
      </c>
      <c r="M23358" t="s">
        <v>2503</v>
      </c>
      <c r="P23358" t="s">
        <v>2342</v>
      </c>
      <c r="Q23358">
        <v>0.24</v>
      </c>
      <c r="R23358" s="35">
        <v>0.15</v>
      </c>
      <c r="T23358" s="35"/>
      <c r="V23358">
        <v>1</v>
      </c>
      <c r="W23358" t="s">
        <v>2576</v>
      </c>
    </row>
    <row r="23359" spans="1:23" x14ac:dyDescent="0.3">
      <c r="A23359">
        <v>31121</v>
      </c>
      <c r="B23359" s="15" t="s">
        <v>2113</v>
      </c>
      <c r="C23359" t="str">
        <f>_xlfn.XLOOKUP($B23359, STANDARDS!$A:$A, STANDARDS!$B:$B,,0,2)</f>
        <v>Mt. Whelan Core</v>
      </c>
      <c r="D23359" t="s">
        <v>535</v>
      </c>
      <c r="E23359" t="s">
        <v>2283</v>
      </c>
      <c r="J23359" cm="1">
        <f t="array" ref="J23359:L23359">_xlfn.XLOOKUP($C23359, AGE!$A:$A,AGE!$B:$D,,0,2)</f>
        <v>497.25</v>
      </c>
      <c r="K23359">
        <v>3.25</v>
      </c>
      <c r="L23359" t="str">
        <v>GSA 2018</v>
      </c>
      <c r="M23359" t="s">
        <v>2503</v>
      </c>
      <c r="P23359" t="s">
        <v>2342</v>
      </c>
      <c r="Q23359">
        <v>0.71</v>
      </c>
      <c r="R23359" s="35">
        <v>0.15</v>
      </c>
      <c r="T23359" s="35"/>
      <c r="V23359">
        <v>1</v>
      </c>
      <c r="W23359" t="s">
        <v>2576</v>
      </c>
    </row>
    <row r="23360" spans="1:23" x14ac:dyDescent="0.3">
      <c r="A23360">
        <v>31122</v>
      </c>
      <c r="B23360" s="15" t="s">
        <v>2113</v>
      </c>
      <c r="C23360" t="str">
        <f>_xlfn.XLOOKUP($B23360, STANDARDS!$A:$A, STANDARDS!$B:$B,,0,2)</f>
        <v>Mt. Whelan Core</v>
      </c>
      <c r="D23360" t="s">
        <v>535</v>
      </c>
      <c r="E23360" t="s">
        <v>2283</v>
      </c>
      <c r="J23360" cm="1">
        <f t="array" ref="J23360:L23360">_xlfn.XLOOKUP($C23360, AGE!$A:$A,AGE!$B:$D,,0,2)</f>
        <v>497.25</v>
      </c>
      <c r="K23360">
        <v>3.25</v>
      </c>
      <c r="L23360" t="str">
        <v>GSA 2018</v>
      </c>
      <c r="M23360" t="s">
        <v>2503</v>
      </c>
      <c r="P23360" t="s">
        <v>2342</v>
      </c>
      <c r="Q23360">
        <v>0.24</v>
      </c>
      <c r="R23360" s="35">
        <v>0.15</v>
      </c>
      <c r="T23360" s="35"/>
      <c r="V23360">
        <v>1</v>
      </c>
      <c r="W23360" t="s">
        <v>2576</v>
      </c>
    </row>
    <row r="23361" spans="1:23" x14ac:dyDescent="0.3">
      <c r="A23361">
        <v>31123</v>
      </c>
      <c r="B23361" s="15" t="s">
        <v>2113</v>
      </c>
      <c r="C23361" t="str">
        <f>_xlfn.XLOOKUP($B23361, STANDARDS!$A:$A, STANDARDS!$B:$B,,0,2)</f>
        <v>Mt. Whelan Core</v>
      </c>
      <c r="D23361" t="s">
        <v>535</v>
      </c>
      <c r="E23361" t="s">
        <v>2283</v>
      </c>
      <c r="J23361" cm="1">
        <f t="array" ref="J23361:L23361">_xlfn.XLOOKUP($C23361, AGE!$A:$A,AGE!$B:$D,,0,2)</f>
        <v>497.25</v>
      </c>
      <c r="K23361">
        <v>3.25</v>
      </c>
      <c r="L23361" t="str">
        <v>GSA 2018</v>
      </c>
      <c r="M23361" t="s">
        <v>2503</v>
      </c>
      <c r="P23361" t="s">
        <v>2342</v>
      </c>
      <c r="Q23361">
        <v>0.55000000000000004</v>
      </c>
      <c r="R23361" s="35">
        <v>0.15</v>
      </c>
      <c r="T23361" s="35"/>
      <c r="V23361">
        <v>1</v>
      </c>
      <c r="W23361" t="s">
        <v>2576</v>
      </c>
    </row>
    <row r="23362" spans="1:23" x14ac:dyDescent="0.3">
      <c r="A23362">
        <v>31124</v>
      </c>
      <c r="B23362" s="15" t="s">
        <v>2113</v>
      </c>
      <c r="C23362" t="str">
        <f>_xlfn.XLOOKUP($B23362, STANDARDS!$A:$A, STANDARDS!$B:$B,,0,2)</f>
        <v>Mt. Whelan Core</v>
      </c>
      <c r="D23362" t="s">
        <v>535</v>
      </c>
      <c r="E23362" t="s">
        <v>2283</v>
      </c>
      <c r="J23362" cm="1">
        <f t="array" ref="J23362:L23362">_xlfn.XLOOKUP($C23362, AGE!$A:$A,AGE!$B:$D,,0,2)</f>
        <v>497.25</v>
      </c>
      <c r="K23362">
        <v>3.25</v>
      </c>
      <c r="L23362" t="str">
        <v>GSA 2018</v>
      </c>
      <c r="M23362" t="s">
        <v>2503</v>
      </c>
      <c r="P23362" t="s">
        <v>2342</v>
      </c>
      <c r="Q23362">
        <v>0.6</v>
      </c>
      <c r="R23362" s="35">
        <v>0.15</v>
      </c>
      <c r="T23362" s="35"/>
      <c r="V23362">
        <v>1</v>
      </c>
      <c r="W23362" t="s">
        <v>2576</v>
      </c>
    </row>
    <row r="23363" spans="1:23" x14ac:dyDescent="0.3">
      <c r="A23363">
        <v>31125</v>
      </c>
      <c r="B23363" s="15" t="s">
        <v>2113</v>
      </c>
      <c r="C23363" t="str">
        <f>_xlfn.XLOOKUP($B23363, STANDARDS!$A:$A, STANDARDS!$B:$B,,0,2)</f>
        <v>Mt. Whelan Core</v>
      </c>
      <c r="D23363" t="s">
        <v>535</v>
      </c>
      <c r="E23363" t="s">
        <v>2283</v>
      </c>
      <c r="J23363" cm="1">
        <f t="array" ref="J23363:L23363">_xlfn.XLOOKUP($C23363, AGE!$A:$A,AGE!$B:$D,,0,2)</f>
        <v>497.25</v>
      </c>
      <c r="K23363">
        <v>3.25</v>
      </c>
      <c r="L23363" t="str">
        <v>GSA 2018</v>
      </c>
      <c r="M23363" t="s">
        <v>2503</v>
      </c>
      <c r="P23363" t="s">
        <v>2342</v>
      </c>
      <c r="Q23363">
        <v>0.62</v>
      </c>
      <c r="R23363" s="35">
        <v>0.15</v>
      </c>
      <c r="T23363" s="35"/>
      <c r="V23363">
        <v>1</v>
      </c>
      <c r="W23363" t="s">
        <v>2576</v>
      </c>
    </row>
    <row r="23364" spans="1:23" x14ac:dyDescent="0.3">
      <c r="A23364">
        <v>31126</v>
      </c>
      <c r="B23364" s="15" t="s">
        <v>2113</v>
      </c>
      <c r="C23364" t="str">
        <f>_xlfn.XLOOKUP($B23364, STANDARDS!$A:$A, STANDARDS!$B:$B,,0,2)</f>
        <v>Mt. Whelan Core</v>
      </c>
      <c r="D23364" t="s">
        <v>535</v>
      </c>
      <c r="E23364" t="s">
        <v>2283</v>
      </c>
      <c r="J23364" cm="1">
        <f t="array" ref="J23364:L23364">_xlfn.XLOOKUP($C23364, AGE!$A:$A,AGE!$B:$D,,0,2)</f>
        <v>497.25</v>
      </c>
      <c r="K23364">
        <v>3.25</v>
      </c>
      <c r="L23364" t="str">
        <v>GSA 2018</v>
      </c>
      <c r="M23364" t="s">
        <v>2503</v>
      </c>
      <c r="P23364" t="s">
        <v>2342</v>
      </c>
      <c r="Q23364">
        <v>0.35</v>
      </c>
      <c r="R23364" s="35">
        <v>0.15</v>
      </c>
      <c r="T23364" s="35"/>
      <c r="V23364">
        <v>1</v>
      </c>
      <c r="W23364" t="s">
        <v>2576</v>
      </c>
    </row>
    <row r="23365" spans="1:23" x14ac:dyDescent="0.3">
      <c r="A23365">
        <v>31127</v>
      </c>
      <c r="B23365" s="15" t="s">
        <v>2113</v>
      </c>
      <c r="C23365" t="str">
        <f>_xlfn.XLOOKUP($B23365, STANDARDS!$A:$A, STANDARDS!$B:$B,,0,2)</f>
        <v>Mt. Whelan Core</v>
      </c>
      <c r="D23365" t="s">
        <v>535</v>
      </c>
      <c r="E23365" t="s">
        <v>2283</v>
      </c>
      <c r="J23365" cm="1">
        <f t="array" ref="J23365:L23365">_xlfn.XLOOKUP($C23365, AGE!$A:$A,AGE!$B:$D,,0,2)</f>
        <v>497.25</v>
      </c>
      <c r="K23365">
        <v>3.25</v>
      </c>
      <c r="L23365" t="str">
        <v>GSA 2018</v>
      </c>
      <c r="M23365" t="s">
        <v>2503</v>
      </c>
      <c r="P23365" t="s">
        <v>2342</v>
      </c>
      <c r="Q23365">
        <v>0.51</v>
      </c>
      <c r="R23365" s="35">
        <v>0.15</v>
      </c>
      <c r="T23365" s="35"/>
      <c r="V23365">
        <v>1</v>
      </c>
      <c r="W23365" t="s">
        <v>2576</v>
      </c>
    </row>
    <row r="23366" spans="1:23" x14ac:dyDescent="0.3">
      <c r="A23366">
        <v>31128</v>
      </c>
      <c r="B23366" s="15" t="s">
        <v>2113</v>
      </c>
      <c r="C23366" t="str">
        <f>_xlfn.XLOOKUP($B23366, STANDARDS!$A:$A, STANDARDS!$B:$B,,0,2)</f>
        <v>Mt. Whelan Core</v>
      </c>
      <c r="D23366" t="s">
        <v>535</v>
      </c>
      <c r="E23366" t="s">
        <v>2283</v>
      </c>
      <c r="J23366" cm="1">
        <f t="array" ref="J23366:L23366">_xlfn.XLOOKUP($C23366, AGE!$A:$A,AGE!$B:$D,,0,2)</f>
        <v>497.25</v>
      </c>
      <c r="K23366">
        <v>3.25</v>
      </c>
      <c r="L23366" t="str">
        <v>GSA 2018</v>
      </c>
      <c r="M23366" t="s">
        <v>2503</v>
      </c>
      <c r="P23366" t="s">
        <v>2342</v>
      </c>
      <c r="Q23366">
        <v>0.08</v>
      </c>
      <c r="R23366" s="35">
        <v>0.15</v>
      </c>
      <c r="T23366" s="35"/>
      <c r="V23366">
        <v>1</v>
      </c>
      <c r="W23366" t="s">
        <v>2576</v>
      </c>
    </row>
    <row r="23367" spans="1:23" x14ac:dyDescent="0.3">
      <c r="A23367">
        <v>31129</v>
      </c>
      <c r="B23367" s="15" t="s">
        <v>2113</v>
      </c>
      <c r="C23367" t="str">
        <f>_xlfn.XLOOKUP($B23367, STANDARDS!$A:$A, STANDARDS!$B:$B,,0,2)</f>
        <v>Mt. Whelan Core</v>
      </c>
      <c r="D23367" t="s">
        <v>535</v>
      </c>
      <c r="E23367" t="s">
        <v>2283</v>
      </c>
      <c r="J23367" cm="1">
        <f t="array" ref="J23367:L23367">_xlfn.XLOOKUP($C23367, AGE!$A:$A,AGE!$B:$D,,0,2)</f>
        <v>497.25</v>
      </c>
      <c r="K23367">
        <v>3.25</v>
      </c>
      <c r="L23367" t="str">
        <v>GSA 2018</v>
      </c>
      <c r="M23367" t="s">
        <v>2503</v>
      </c>
      <c r="P23367" t="s">
        <v>2342</v>
      </c>
      <c r="Q23367">
        <v>0.19</v>
      </c>
      <c r="R23367" s="35">
        <v>0.15</v>
      </c>
      <c r="T23367" s="35"/>
      <c r="V23367">
        <v>1</v>
      </c>
      <c r="W23367" t="s">
        <v>2576</v>
      </c>
    </row>
    <row r="23368" spans="1:23" x14ac:dyDescent="0.3">
      <c r="A23368">
        <v>31130</v>
      </c>
      <c r="B23368" s="15" t="s">
        <v>2113</v>
      </c>
      <c r="C23368" t="str">
        <f>_xlfn.XLOOKUP($B23368, STANDARDS!$A:$A, STANDARDS!$B:$B,,0,2)</f>
        <v>Mt. Whelan Core</v>
      </c>
      <c r="D23368" t="s">
        <v>535</v>
      </c>
      <c r="E23368" t="s">
        <v>2283</v>
      </c>
      <c r="J23368" cm="1">
        <f t="array" ref="J23368:L23368">_xlfn.XLOOKUP($C23368, AGE!$A:$A,AGE!$B:$D,,0,2)</f>
        <v>497.25</v>
      </c>
      <c r="K23368">
        <v>3.25</v>
      </c>
      <c r="L23368" t="str">
        <v>GSA 2018</v>
      </c>
      <c r="M23368" t="s">
        <v>2503</v>
      </c>
      <c r="P23368" t="s">
        <v>2342</v>
      </c>
      <c r="Q23368">
        <v>0.04</v>
      </c>
      <c r="R23368" s="35">
        <v>0.15</v>
      </c>
      <c r="T23368" s="35"/>
      <c r="V23368">
        <v>1</v>
      </c>
      <c r="W23368" t="s">
        <v>2576</v>
      </c>
    </row>
    <row r="23369" spans="1:23" x14ac:dyDescent="0.3">
      <c r="A23369">
        <v>31131</v>
      </c>
      <c r="B23369" s="15" t="s">
        <v>2113</v>
      </c>
      <c r="C23369" t="str">
        <f>_xlfn.XLOOKUP($B23369, STANDARDS!$A:$A, STANDARDS!$B:$B,,0,2)</f>
        <v>Mt. Whelan Core</v>
      </c>
      <c r="D23369" t="s">
        <v>535</v>
      </c>
      <c r="E23369" t="s">
        <v>2283</v>
      </c>
      <c r="J23369" cm="1">
        <f t="array" ref="J23369:L23369">_xlfn.XLOOKUP($C23369, AGE!$A:$A,AGE!$B:$D,,0,2)</f>
        <v>497.25</v>
      </c>
      <c r="K23369">
        <v>3.25</v>
      </c>
      <c r="L23369" t="str">
        <v>GSA 2018</v>
      </c>
      <c r="M23369" t="s">
        <v>2503</v>
      </c>
      <c r="P23369" t="s">
        <v>2342</v>
      </c>
      <c r="Q23369">
        <v>-0.19</v>
      </c>
      <c r="R23369" s="35">
        <v>0.15</v>
      </c>
      <c r="T23369" s="35"/>
      <c r="V23369">
        <v>1</v>
      </c>
      <c r="W23369" t="s">
        <v>2576</v>
      </c>
    </row>
    <row r="23370" spans="1:23" x14ac:dyDescent="0.3">
      <c r="A23370">
        <v>31132</v>
      </c>
      <c r="B23370" s="15" t="s">
        <v>2113</v>
      </c>
      <c r="C23370" t="str">
        <f>_xlfn.XLOOKUP($B23370, STANDARDS!$A:$A, STANDARDS!$B:$B,,0,2)</f>
        <v>Mt. Whelan Core</v>
      </c>
      <c r="D23370" t="s">
        <v>535</v>
      </c>
      <c r="E23370" t="s">
        <v>2283</v>
      </c>
      <c r="J23370" cm="1">
        <f t="array" ref="J23370:L23370">_xlfn.XLOOKUP($C23370, AGE!$A:$A,AGE!$B:$D,,0,2)</f>
        <v>497.25</v>
      </c>
      <c r="K23370">
        <v>3.25</v>
      </c>
      <c r="L23370" t="str">
        <v>GSA 2018</v>
      </c>
      <c r="M23370" t="s">
        <v>2503</v>
      </c>
      <c r="P23370" t="s">
        <v>2342</v>
      </c>
      <c r="Q23370">
        <v>-0.15</v>
      </c>
      <c r="R23370" s="35">
        <v>0.15</v>
      </c>
      <c r="T23370" s="35"/>
      <c r="V23370">
        <v>1</v>
      </c>
      <c r="W23370" t="s">
        <v>2576</v>
      </c>
    </row>
    <row r="23371" spans="1:23" x14ac:dyDescent="0.3">
      <c r="A23371">
        <v>31133</v>
      </c>
      <c r="B23371" s="15" t="s">
        <v>2113</v>
      </c>
      <c r="C23371" t="str">
        <f>_xlfn.XLOOKUP($B23371, STANDARDS!$A:$A, STANDARDS!$B:$B,,0,2)</f>
        <v>Mt. Whelan Core</v>
      </c>
      <c r="D23371" t="s">
        <v>535</v>
      </c>
      <c r="E23371" t="s">
        <v>2283</v>
      </c>
      <c r="J23371" cm="1">
        <f t="array" ref="J23371:L23371">_xlfn.XLOOKUP($C23371, AGE!$A:$A,AGE!$B:$D,,0,2)</f>
        <v>497.25</v>
      </c>
      <c r="K23371">
        <v>3.25</v>
      </c>
      <c r="L23371" t="str">
        <v>GSA 2018</v>
      </c>
      <c r="M23371" t="s">
        <v>2503</v>
      </c>
      <c r="P23371" t="s">
        <v>2342</v>
      </c>
      <c r="Q23371">
        <v>0.08</v>
      </c>
      <c r="R23371" s="35">
        <v>0.15</v>
      </c>
      <c r="T23371" s="35"/>
      <c r="V23371">
        <v>1</v>
      </c>
      <c r="W23371" t="s">
        <v>2576</v>
      </c>
    </row>
    <row r="23372" spans="1:23" x14ac:dyDescent="0.3">
      <c r="A23372">
        <v>31134</v>
      </c>
      <c r="B23372" s="15" t="s">
        <v>2113</v>
      </c>
      <c r="C23372" t="str">
        <f>_xlfn.XLOOKUP($B23372, STANDARDS!$A:$A, STANDARDS!$B:$B,,0,2)</f>
        <v>Mt. Whelan Core</v>
      </c>
      <c r="D23372" t="s">
        <v>535</v>
      </c>
      <c r="E23372" t="s">
        <v>2283</v>
      </c>
      <c r="J23372" cm="1">
        <f t="array" ref="J23372:L23372">_xlfn.XLOOKUP($C23372, AGE!$A:$A,AGE!$B:$D,,0,2)</f>
        <v>497.25</v>
      </c>
      <c r="K23372">
        <v>3.25</v>
      </c>
      <c r="L23372" t="str">
        <v>GSA 2018</v>
      </c>
      <c r="M23372" t="s">
        <v>2503</v>
      </c>
      <c r="P23372" t="s">
        <v>2342</v>
      </c>
      <c r="Q23372">
        <v>-0.16</v>
      </c>
      <c r="R23372" s="35">
        <v>0.15</v>
      </c>
      <c r="T23372" s="35"/>
      <c r="V23372">
        <v>1</v>
      </c>
      <c r="W23372" t="s">
        <v>2576</v>
      </c>
    </row>
    <row r="23373" spans="1:23" x14ac:dyDescent="0.3">
      <c r="A23373">
        <v>31135</v>
      </c>
      <c r="B23373" s="15" t="s">
        <v>2113</v>
      </c>
      <c r="C23373" t="str">
        <f>_xlfn.XLOOKUP($B23373, STANDARDS!$A:$A, STANDARDS!$B:$B,,0,2)</f>
        <v>Mt. Whelan Core</v>
      </c>
      <c r="D23373" t="s">
        <v>535</v>
      </c>
      <c r="E23373" t="s">
        <v>2283</v>
      </c>
      <c r="J23373" cm="1">
        <f t="array" ref="J23373:L23373">_xlfn.XLOOKUP($C23373, AGE!$A:$A,AGE!$B:$D,,0,2)</f>
        <v>497.25</v>
      </c>
      <c r="K23373">
        <v>3.25</v>
      </c>
      <c r="L23373" t="str">
        <v>GSA 2018</v>
      </c>
      <c r="M23373" t="s">
        <v>2503</v>
      </c>
      <c r="P23373" t="s">
        <v>2342</v>
      </c>
      <c r="Q23373">
        <v>-0.12</v>
      </c>
      <c r="R23373" s="35">
        <v>0.15</v>
      </c>
      <c r="T23373" s="35"/>
      <c r="V23373">
        <v>1</v>
      </c>
      <c r="W23373" t="s">
        <v>2576</v>
      </c>
    </row>
    <row r="23374" spans="1:23" x14ac:dyDescent="0.3">
      <c r="A23374">
        <v>31136</v>
      </c>
      <c r="B23374" s="15" t="s">
        <v>2113</v>
      </c>
      <c r="C23374" t="str">
        <f>_xlfn.XLOOKUP($B23374, STANDARDS!$A:$A, STANDARDS!$B:$B,,0,2)</f>
        <v>Mt. Whelan Core</v>
      </c>
      <c r="D23374" t="s">
        <v>535</v>
      </c>
      <c r="E23374" t="s">
        <v>2283</v>
      </c>
      <c r="J23374" cm="1">
        <f t="array" ref="J23374:L23374">_xlfn.XLOOKUP($C23374, AGE!$A:$A,AGE!$B:$D,,0,2)</f>
        <v>497.25</v>
      </c>
      <c r="K23374">
        <v>3.25</v>
      </c>
      <c r="L23374" t="str">
        <v>GSA 2018</v>
      </c>
      <c r="M23374" t="s">
        <v>2503</v>
      </c>
      <c r="P23374" t="s">
        <v>2342</v>
      </c>
      <c r="Q23374">
        <v>-0.47</v>
      </c>
      <c r="R23374" s="35">
        <v>0.15</v>
      </c>
      <c r="T23374" s="35"/>
      <c r="V23374">
        <v>1</v>
      </c>
      <c r="W23374" t="s">
        <v>2576</v>
      </c>
    </row>
    <row r="23375" spans="1:23" x14ac:dyDescent="0.3">
      <c r="A23375">
        <v>31137</v>
      </c>
      <c r="B23375" s="15" t="s">
        <v>2113</v>
      </c>
      <c r="C23375" t="str">
        <f>_xlfn.XLOOKUP($B23375, STANDARDS!$A:$A, STANDARDS!$B:$B,,0,2)</f>
        <v>Mt. Whelan Core</v>
      </c>
      <c r="D23375" t="s">
        <v>535</v>
      </c>
      <c r="E23375" t="s">
        <v>2283</v>
      </c>
      <c r="J23375" cm="1">
        <f t="array" ref="J23375:L23375">_xlfn.XLOOKUP($C23375, AGE!$A:$A,AGE!$B:$D,,0,2)</f>
        <v>497.25</v>
      </c>
      <c r="K23375">
        <v>3.25</v>
      </c>
      <c r="L23375" t="str">
        <v>GSA 2018</v>
      </c>
      <c r="M23375" t="s">
        <v>2503</v>
      </c>
      <c r="P23375" t="s">
        <v>2342</v>
      </c>
      <c r="Q23375">
        <v>0</v>
      </c>
      <c r="R23375" s="35">
        <v>0.15</v>
      </c>
      <c r="T23375" s="35"/>
      <c r="V23375">
        <v>1</v>
      </c>
      <c r="W23375" t="s">
        <v>2576</v>
      </c>
    </row>
    <row r="23376" spans="1:23" x14ac:dyDescent="0.3">
      <c r="A23376">
        <v>31138</v>
      </c>
      <c r="B23376" s="15" t="s">
        <v>2113</v>
      </c>
      <c r="C23376" t="str">
        <f>_xlfn.XLOOKUP($B23376, STANDARDS!$A:$A, STANDARDS!$B:$B,,0,2)</f>
        <v>Mt. Whelan Core</v>
      </c>
      <c r="D23376" t="s">
        <v>535</v>
      </c>
      <c r="E23376" t="s">
        <v>2283</v>
      </c>
      <c r="J23376" cm="1">
        <f t="array" ref="J23376:L23376">_xlfn.XLOOKUP($C23376, AGE!$A:$A,AGE!$B:$D,,0,2)</f>
        <v>497.25</v>
      </c>
      <c r="K23376">
        <v>3.25</v>
      </c>
      <c r="L23376" t="str">
        <v>GSA 2018</v>
      </c>
      <c r="M23376" t="s">
        <v>2503</v>
      </c>
      <c r="P23376" t="s">
        <v>2342</v>
      </c>
      <c r="Q23376">
        <v>-0.2</v>
      </c>
      <c r="R23376" s="35">
        <v>0.15</v>
      </c>
      <c r="T23376" s="35"/>
      <c r="V23376">
        <v>1</v>
      </c>
      <c r="W23376" t="s">
        <v>2576</v>
      </c>
    </row>
    <row r="23377" spans="1:23" x14ac:dyDescent="0.3">
      <c r="A23377">
        <v>31139</v>
      </c>
      <c r="B23377" s="15" t="s">
        <v>2113</v>
      </c>
      <c r="C23377" t="str">
        <f>_xlfn.XLOOKUP($B23377, STANDARDS!$A:$A, STANDARDS!$B:$B,,0,2)</f>
        <v>Mt. Whelan Core</v>
      </c>
      <c r="D23377" t="s">
        <v>535</v>
      </c>
      <c r="E23377" t="s">
        <v>2283</v>
      </c>
      <c r="J23377" cm="1">
        <f t="array" ref="J23377:L23377">_xlfn.XLOOKUP($C23377, AGE!$A:$A,AGE!$B:$D,,0,2)</f>
        <v>497.25</v>
      </c>
      <c r="K23377">
        <v>3.25</v>
      </c>
      <c r="L23377" t="str">
        <v>GSA 2018</v>
      </c>
      <c r="M23377" t="s">
        <v>2503</v>
      </c>
      <c r="P23377" t="s">
        <v>2342</v>
      </c>
      <c r="Q23377">
        <v>-0.14000000000000001</v>
      </c>
      <c r="R23377" s="35">
        <v>0.15</v>
      </c>
      <c r="T23377" s="35"/>
      <c r="V23377">
        <v>1</v>
      </c>
      <c r="W23377" t="s">
        <v>2576</v>
      </c>
    </row>
    <row r="23378" spans="1:23" x14ac:dyDescent="0.3">
      <c r="A23378">
        <v>31140</v>
      </c>
      <c r="B23378" s="15" t="s">
        <v>2113</v>
      </c>
      <c r="C23378" t="str">
        <f>_xlfn.XLOOKUP($B23378, STANDARDS!$A:$A, STANDARDS!$B:$B,,0,2)</f>
        <v>Mt. Whelan Core</v>
      </c>
      <c r="D23378" t="s">
        <v>535</v>
      </c>
      <c r="E23378" t="s">
        <v>2283</v>
      </c>
      <c r="J23378" cm="1">
        <f t="array" ref="J23378:L23378">_xlfn.XLOOKUP($C23378, AGE!$A:$A,AGE!$B:$D,,0,2)</f>
        <v>497.25</v>
      </c>
      <c r="K23378">
        <v>3.25</v>
      </c>
      <c r="L23378" t="str">
        <v>GSA 2018</v>
      </c>
      <c r="M23378" t="s">
        <v>2503</v>
      </c>
      <c r="P23378" t="s">
        <v>2342</v>
      </c>
      <c r="Q23378">
        <v>0.08</v>
      </c>
      <c r="R23378" s="35">
        <v>0.15</v>
      </c>
      <c r="T23378" s="35"/>
      <c r="V23378">
        <v>1</v>
      </c>
      <c r="W23378" t="s">
        <v>2576</v>
      </c>
    </row>
    <row r="23379" spans="1:23" x14ac:dyDescent="0.3">
      <c r="A23379">
        <v>31141</v>
      </c>
      <c r="B23379" s="15" t="s">
        <v>2113</v>
      </c>
      <c r="C23379" t="str">
        <f>_xlfn.XLOOKUP($B23379, STANDARDS!$A:$A, STANDARDS!$B:$B,,0,2)</f>
        <v>Mt. Whelan Core</v>
      </c>
      <c r="D23379" t="s">
        <v>535</v>
      </c>
      <c r="E23379" t="s">
        <v>2283</v>
      </c>
      <c r="J23379" cm="1">
        <f t="array" ref="J23379:L23379">_xlfn.XLOOKUP($C23379, AGE!$A:$A,AGE!$B:$D,,0,2)</f>
        <v>497.25</v>
      </c>
      <c r="K23379">
        <v>3.25</v>
      </c>
      <c r="L23379" t="str">
        <v>GSA 2018</v>
      </c>
      <c r="M23379" t="s">
        <v>2503</v>
      </c>
      <c r="P23379" t="s">
        <v>2342</v>
      </c>
      <c r="Q23379">
        <v>-0.12</v>
      </c>
      <c r="R23379" s="35">
        <v>0.15</v>
      </c>
      <c r="T23379" s="35"/>
      <c r="V23379">
        <v>1</v>
      </c>
      <c r="W23379" t="s">
        <v>2576</v>
      </c>
    </row>
    <row r="23380" spans="1:23" x14ac:dyDescent="0.3">
      <c r="A23380">
        <v>31142</v>
      </c>
      <c r="B23380" s="15" t="s">
        <v>2113</v>
      </c>
      <c r="C23380" t="str">
        <f>_xlfn.XLOOKUP($B23380, STANDARDS!$A:$A, STANDARDS!$B:$B,,0,2)</f>
        <v>Mt. Whelan Core</v>
      </c>
      <c r="D23380" t="s">
        <v>535</v>
      </c>
      <c r="E23380" t="s">
        <v>2283</v>
      </c>
      <c r="J23380" cm="1">
        <f t="array" ref="J23380:L23380">_xlfn.XLOOKUP($C23380, AGE!$A:$A,AGE!$B:$D,,0,2)</f>
        <v>497.25</v>
      </c>
      <c r="K23380">
        <v>3.25</v>
      </c>
      <c r="L23380" t="str">
        <v>GSA 2018</v>
      </c>
      <c r="M23380" t="s">
        <v>2503</v>
      </c>
      <c r="P23380" t="s">
        <v>2342</v>
      </c>
      <c r="Q23380">
        <v>-0.05</v>
      </c>
      <c r="R23380" s="35">
        <v>0.15</v>
      </c>
      <c r="T23380" s="35"/>
      <c r="V23380">
        <v>1</v>
      </c>
      <c r="W23380" t="s">
        <v>2576</v>
      </c>
    </row>
    <row r="23381" spans="1:23" x14ac:dyDescent="0.3">
      <c r="A23381">
        <v>31143</v>
      </c>
      <c r="B23381" s="15" t="s">
        <v>2113</v>
      </c>
      <c r="C23381" t="str">
        <f>_xlfn.XLOOKUP($B23381, STANDARDS!$A:$A, STANDARDS!$B:$B,,0,2)</f>
        <v>Mt. Whelan Core</v>
      </c>
      <c r="D23381" t="s">
        <v>535</v>
      </c>
      <c r="E23381" t="s">
        <v>2283</v>
      </c>
      <c r="J23381" cm="1">
        <f t="array" ref="J23381:L23381">_xlfn.XLOOKUP($C23381, AGE!$A:$A,AGE!$B:$D,,0,2)</f>
        <v>497.25</v>
      </c>
      <c r="K23381">
        <v>3.25</v>
      </c>
      <c r="L23381" t="str">
        <v>GSA 2018</v>
      </c>
      <c r="M23381" t="s">
        <v>2503</v>
      </c>
      <c r="P23381" t="s">
        <v>2342</v>
      </c>
      <c r="Q23381">
        <v>-0.75</v>
      </c>
      <c r="R23381" s="35">
        <v>0.15</v>
      </c>
      <c r="T23381" s="35"/>
      <c r="V23381">
        <v>1</v>
      </c>
      <c r="W23381" t="s">
        <v>2576</v>
      </c>
    </row>
    <row r="23382" spans="1:23" x14ac:dyDescent="0.3">
      <c r="A23382">
        <v>31144</v>
      </c>
      <c r="B23382" s="15" t="s">
        <v>2113</v>
      </c>
      <c r="C23382" t="str">
        <f>_xlfn.XLOOKUP($B23382, STANDARDS!$A:$A, STANDARDS!$B:$B,,0,2)</f>
        <v>Mt. Whelan Core</v>
      </c>
      <c r="D23382" t="s">
        <v>535</v>
      </c>
      <c r="E23382" t="s">
        <v>2283</v>
      </c>
      <c r="J23382" cm="1">
        <f t="array" ref="J23382:L23382">_xlfn.XLOOKUP($C23382, AGE!$A:$A,AGE!$B:$D,,0,2)</f>
        <v>497.25</v>
      </c>
      <c r="K23382">
        <v>3.25</v>
      </c>
      <c r="L23382" t="str">
        <v>GSA 2018</v>
      </c>
      <c r="M23382" t="s">
        <v>2503</v>
      </c>
      <c r="P23382" t="s">
        <v>2342</v>
      </c>
      <c r="Q23382">
        <v>-0.56999999999999995</v>
      </c>
      <c r="R23382" s="35">
        <v>0.15</v>
      </c>
      <c r="T23382" s="35"/>
      <c r="V23382">
        <v>1</v>
      </c>
      <c r="W23382" t="s">
        <v>2576</v>
      </c>
    </row>
    <row r="23383" spans="1:23" x14ac:dyDescent="0.3">
      <c r="A23383">
        <v>31145</v>
      </c>
      <c r="B23383" s="15" t="s">
        <v>2113</v>
      </c>
      <c r="C23383" t="str">
        <f>_xlfn.XLOOKUP($B23383, STANDARDS!$A:$A, STANDARDS!$B:$B,,0,2)</f>
        <v>Mt. Whelan Core</v>
      </c>
      <c r="D23383" t="s">
        <v>535</v>
      </c>
      <c r="E23383" t="s">
        <v>2283</v>
      </c>
      <c r="J23383" cm="1">
        <f t="array" ref="J23383:L23383">_xlfn.XLOOKUP($C23383, AGE!$A:$A,AGE!$B:$D,,0,2)</f>
        <v>497.25</v>
      </c>
      <c r="K23383">
        <v>3.25</v>
      </c>
      <c r="L23383" t="str">
        <v>GSA 2018</v>
      </c>
      <c r="M23383" t="s">
        <v>2503</v>
      </c>
      <c r="P23383" t="s">
        <v>2342</v>
      </c>
      <c r="Q23383">
        <v>-0.17</v>
      </c>
      <c r="R23383" s="35">
        <v>0.15</v>
      </c>
      <c r="T23383" s="35"/>
      <c r="V23383">
        <v>1</v>
      </c>
      <c r="W23383" t="s">
        <v>2576</v>
      </c>
    </row>
    <row r="23384" spans="1:23" x14ac:dyDescent="0.3">
      <c r="A23384">
        <v>31146</v>
      </c>
      <c r="B23384" s="15" t="s">
        <v>2113</v>
      </c>
      <c r="C23384" t="str">
        <f>_xlfn.XLOOKUP($B23384, STANDARDS!$A:$A, STANDARDS!$B:$B,,0,2)</f>
        <v>Mt. Whelan Core</v>
      </c>
      <c r="D23384" t="s">
        <v>535</v>
      </c>
      <c r="E23384" t="s">
        <v>2283</v>
      </c>
      <c r="J23384" cm="1">
        <f t="array" ref="J23384:L23384">_xlfn.XLOOKUP($C23384, AGE!$A:$A,AGE!$B:$D,,0,2)</f>
        <v>497.25</v>
      </c>
      <c r="K23384">
        <v>3.25</v>
      </c>
      <c r="L23384" t="str">
        <v>GSA 2018</v>
      </c>
      <c r="M23384" t="s">
        <v>2503</v>
      </c>
      <c r="P23384" t="s">
        <v>2342</v>
      </c>
      <c r="Q23384">
        <v>-0.5</v>
      </c>
      <c r="R23384" s="35">
        <v>0.15</v>
      </c>
      <c r="T23384" s="35"/>
      <c r="V23384">
        <v>1</v>
      </c>
      <c r="W23384" t="s">
        <v>2576</v>
      </c>
    </row>
    <row r="23385" spans="1:23" x14ac:dyDescent="0.3">
      <c r="A23385">
        <v>31147</v>
      </c>
      <c r="B23385" s="15" t="s">
        <v>2113</v>
      </c>
      <c r="C23385" t="str">
        <f>_xlfn.XLOOKUP($B23385, STANDARDS!$A:$A, STANDARDS!$B:$B,,0,2)</f>
        <v>Mt. Whelan Core</v>
      </c>
      <c r="D23385" t="s">
        <v>535</v>
      </c>
      <c r="E23385" t="s">
        <v>2283</v>
      </c>
      <c r="J23385" cm="1">
        <f t="array" ref="J23385:L23385">_xlfn.XLOOKUP($C23385, AGE!$A:$A,AGE!$B:$D,,0,2)</f>
        <v>497.25</v>
      </c>
      <c r="K23385">
        <v>3.25</v>
      </c>
      <c r="L23385" t="str">
        <v>GSA 2018</v>
      </c>
      <c r="M23385" t="s">
        <v>2503</v>
      </c>
      <c r="P23385" t="s">
        <v>2342</v>
      </c>
      <c r="Q23385">
        <v>-1.1399999999999999</v>
      </c>
      <c r="R23385" s="35">
        <v>0.15</v>
      </c>
      <c r="T23385" s="35"/>
      <c r="V23385">
        <v>1</v>
      </c>
      <c r="W23385" t="s">
        <v>2576</v>
      </c>
    </row>
    <row r="23386" spans="1:23" x14ac:dyDescent="0.3">
      <c r="A23386">
        <v>31148</v>
      </c>
      <c r="B23386" s="15" t="s">
        <v>2113</v>
      </c>
      <c r="C23386" t="str">
        <f>_xlfn.XLOOKUP($B23386, STANDARDS!$A:$A, STANDARDS!$B:$B,,0,2)</f>
        <v>Mt. Whelan Core</v>
      </c>
      <c r="D23386" t="s">
        <v>535</v>
      </c>
      <c r="E23386" t="s">
        <v>2283</v>
      </c>
      <c r="J23386" cm="1">
        <f t="array" ref="J23386:L23386">_xlfn.XLOOKUP($C23386, AGE!$A:$A,AGE!$B:$D,,0,2)</f>
        <v>497.25</v>
      </c>
      <c r="K23386">
        <v>3.25</v>
      </c>
      <c r="L23386" t="str">
        <v>GSA 2018</v>
      </c>
      <c r="M23386" t="s">
        <v>2503</v>
      </c>
      <c r="P23386" t="s">
        <v>2342</v>
      </c>
      <c r="Q23386">
        <v>-0.21</v>
      </c>
      <c r="R23386" s="35">
        <v>0.15</v>
      </c>
      <c r="T23386" s="35"/>
      <c r="V23386">
        <v>1</v>
      </c>
      <c r="W23386" t="s">
        <v>2576</v>
      </c>
    </row>
    <row r="23387" spans="1:23" x14ac:dyDescent="0.3">
      <c r="A23387">
        <v>31149</v>
      </c>
      <c r="B23387" s="15" t="s">
        <v>2113</v>
      </c>
      <c r="C23387" t="str">
        <f>_xlfn.XLOOKUP($B23387, STANDARDS!$A:$A, STANDARDS!$B:$B,,0,2)</f>
        <v>Mt. Whelan Core</v>
      </c>
      <c r="D23387" t="s">
        <v>535</v>
      </c>
      <c r="E23387" t="s">
        <v>2283</v>
      </c>
      <c r="J23387" cm="1">
        <f t="array" ref="J23387:L23387">_xlfn.XLOOKUP($C23387, AGE!$A:$A,AGE!$B:$D,,0,2)</f>
        <v>497.25</v>
      </c>
      <c r="K23387">
        <v>3.25</v>
      </c>
      <c r="L23387" t="str">
        <v>GSA 2018</v>
      </c>
      <c r="M23387" t="s">
        <v>2503</v>
      </c>
      <c r="P23387" t="s">
        <v>2342</v>
      </c>
      <c r="Q23387">
        <v>-0.42</v>
      </c>
      <c r="R23387" s="35">
        <v>0.15</v>
      </c>
      <c r="T23387" s="35"/>
      <c r="V23387">
        <v>1</v>
      </c>
      <c r="W23387" t="s">
        <v>2576</v>
      </c>
    </row>
    <row r="23388" spans="1:23" x14ac:dyDescent="0.3">
      <c r="A23388">
        <v>31150</v>
      </c>
      <c r="B23388" s="15" t="s">
        <v>2113</v>
      </c>
      <c r="C23388" t="str">
        <f>_xlfn.XLOOKUP($B23388, STANDARDS!$A:$A, STANDARDS!$B:$B,,0,2)</f>
        <v>Mt. Whelan Core</v>
      </c>
      <c r="D23388" t="s">
        <v>535</v>
      </c>
      <c r="E23388" t="s">
        <v>2283</v>
      </c>
      <c r="J23388" cm="1">
        <f t="array" ref="J23388:L23388">_xlfn.XLOOKUP($C23388, AGE!$A:$A,AGE!$B:$D,,0,2)</f>
        <v>497.25</v>
      </c>
      <c r="K23388">
        <v>3.25</v>
      </c>
      <c r="L23388" t="str">
        <v>GSA 2018</v>
      </c>
      <c r="M23388" t="s">
        <v>2503</v>
      </c>
      <c r="P23388" t="s">
        <v>2342</v>
      </c>
      <c r="Q23388">
        <v>0.15</v>
      </c>
      <c r="R23388" s="35">
        <v>0.15</v>
      </c>
      <c r="T23388" s="35"/>
      <c r="V23388">
        <v>1</v>
      </c>
      <c r="W23388" t="s">
        <v>2576</v>
      </c>
    </row>
    <row r="23389" spans="1:23" x14ac:dyDescent="0.3">
      <c r="A23389">
        <v>31151</v>
      </c>
      <c r="B23389" s="15" t="s">
        <v>2113</v>
      </c>
      <c r="C23389" t="str">
        <f>_xlfn.XLOOKUP($B23389, STANDARDS!$A:$A, STANDARDS!$B:$B,,0,2)</f>
        <v>Mt. Whelan Core</v>
      </c>
      <c r="D23389" t="s">
        <v>535</v>
      </c>
      <c r="E23389" t="s">
        <v>2283</v>
      </c>
      <c r="J23389" cm="1">
        <f t="array" ref="J23389:L23389">_xlfn.XLOOKUP($C23389, AGE!$A:$A,AGE!$B:$D,,0,2)</f>
        <v>497.25</v>
      </c>
      <c r="K23389">
        <v>3.25</v>
      </c>
      <c r="L23389" t="str">
        <v>GSA 2018</v>
      </c>
      <c r="M23389" t="s">
        <v>2503</v>
      </c>
      <c r="P23389" t="s">
        <v>2342</v>
      </c>
      <c r="Q23389">
        <v>-0.14000000000000001</v>
      </c>
      <c r="R23389" s="35">
        <v>0.15</v>
      </c>
      <c r="T23389" s="35"/>
      <c r="V23389">
        <v>1</v>
      </c>
      <c r="W23389" t="s">
        <v>2576</v>
      </c>
    </row>
    <row r="23390" spans="1:23" x14ac:dyDescent="0.3">
      <c r="A23390">
        <v>31152</v>
      </c>
      <c r="B23390" s="15" t="s">
        <v>2113</v>
      </c>
      <c r="C23390" t="str">
        <f>_xlfn.XLOOKUP($B23390, STANDARDS!$A:$A, STANDARDS!$B:$B,,0,2)</f>
        <v>Mt. Whelan Core</v>
      </c>
      <c r="D23390" t="s">
        <v>535</v>
      </c>
      <c r="E23390" t="s">
        <v>2283</v>
      </c>
      <c r="J23390" cm="1">
        <f t="array" ref="J23390:L23390">_xlfn.XLOOKUP($C23390, AGE!$A:$A,AGE!$B:$D,,0,2)</f>
        <v>497.25</v>
      </c>
      <c r="K23390">
        <v>3.25</v>
      </c>
      <c r="L23390" t="str">
        <v>GSA 2018</v>
      </c>
      <c r="M23390" t="s">
        <v>2503</v>
      </c>
      <c r="P23390" t="s">
        <v>2342</v>
      </c>
      <c r="Q23390">
        <v>-0.48</v>
      </c>
      <c r="R23390" s="35">
        <v>0.15</v>
      </c>
      <c r="T23390" s="35"/>
      <c r="V23390">
        <v>1</v>
      </c>
      <c r="W23390" t="s">
        <v>2576</v>
      </c>
    </row>
    <row r="23391" spans="1:23" x14ac:dyDescent="0.3">
      <c r="A23391">
        <v>31153</v>
      </c>
      <c r="B23391" s="15" t="s">
        <v>2113</v>
      </c>
      <c r="C23391" t="str">
        <f>_xlfn.XLOOKUP($B23391, STANDARDS!$A:$A, STANDARDS!$B:$B,,0,2)</f>
        <v>Mt. Whelan Core</v>
      </c>
      <c r="D23391" t="s">
        <v>535</v>
      </c>
      <c r="E23391" t="s">
        <v>2283</v>
      </c>
      <c r="J23391" cm="1">
        <f t="array" ref="J23391:L23391">_xlfn.XLOOKUP($C23391, AGE!$A:$A,AGE!$B:$D,,0,2)</f>
        <v>497.25</v>
      </c>
      <c r="K23391">
        <v>3.25</v>
      </c>
      <c r="L23391" t="str">
        <v>GSA 2018</v>
      </c>
      <c r="M23391" t="s">
        <v>2503</v>
      </c>
      <c r="P23391" t="s">
        <v>2342</v>
      </c>
      <c r="Q23391">
        <v>-1.49</v>
      </c>
      <c r="R23391" s="35">
        <v>0.15</v>
      </c>
      <c r="T23391" s="35"/>
      <c r="V23391">
        <v>1</v>
      </c>
      <c r="W23391" t="s">
        <v>2576</v>
      </c>
    </row>
    <row r="23392" spans="1:23" x14ac:dyDescent="0.3">
      <c r="A23392">
        <v>31154</v>
      </c>
      <c r="B23392" s="15" t="s">
        <v>2113</v>
      </c>
      <c r="C23392" t="str">
        <f>_xlfn.XLOOKUP($B23392, STANDARDS!$A:$A, STANDARDS!$B:$B,,0,2)</f>
        <v>Mt. Whelan Core</v>
      </c>
      <c r="D23392" t="s">
        <v>535</v>
      </c>
      <c r="E23392" t="s">
        <v>2283</v>
      </c>
      <c r="J23392" cm="1">
        <f t="array" ref="J23392:L23392">_xlfn.XLOOKUP($C23392, AGE!$A:$A,AGE!$B:$D,,0,2)</f>
        <v>497.25</v>
      </c>
      <c r="K23392">
        <v>3.25</v>
      </c>
      <c r="L23392" t="str">
        <v>GSA 2018</v>
      </c>
      <c r="M23392" t="s">
        <v>2503</v>
      </c>
      <c r="P23392" t="s">
        <v>2342</v>
      </c>
      <c r="Q23392">
        <v>-0.38</v>
      </c>
      <c r="R23392" s="35">
        <v>0.15</v>
      </c>
      <c r="T23392" s="35"/>
      <c r="V23392">
        <v>1</v>
      </c>
      <c r="W23392" t="s">
        <v>2576</v>
      </c>
    </row>
    <row r="23393" spans="1:23" x14ac:dyDescent="0.3">
      <c r="A23393">
        <v>31155</v>
      </c>
      <c r="B23393" s="15" t="s">
        <v>2113</v>
      </c>
      <c r="C23393" t="str">
        <f>_xlfn.XLOOKUP($B23393, STANDARDS!$A:$A, STANDARDS!$B:$B,,0,2)</f>
        <v>Mt. Whelan Core</v>
      </c>
      <c r="D23393" t="s">
        <v>535</v>
      </c>
      <c r="E23393" t="s">
        <v>2283</v>
      </c>
      <c r="J23393" cm="1">
        <f t="array" ref="J23393:L23393">_xlfn.XLOOKUP($C23393, AGE!$A:$A,AGE!$B:$D,,0,2)</f>
        <v>497.25</v>
      </c>
      <c r="K23393">
        <v>3.25</v>
      </c>
      <c r="L23393" t="str">
        <v>GSA 2018</v>
      </c>
      <c r="M23393" t="s">
        <v>2503</v>
      </c>
      <c r="P23393" t="s">
        <v>2342</v>
      </c>
      <c r="Q23393">
        <v>-0.42</v>
      </c>
      <c r="R23393" s="35">
        <v>0.15</v>
      </c>
      <c r="T23393" s="35"/>
      <c r="V23393">
        <v>1</v>
      </c>
      <c r="W23393" t="s">
        <v>2576</v>
      </c>
    </row>
    <row r="23394" spans="1:23" x14ac:dyDescent="0.3">
      <c r="A23394">
        <v>31156</v>
      </c>
      <c r="B23394" s="15" t="s">
        <v>2113</v>
      </c>
      <c r="C23394" t="str">
        <f>_xlfn.XLOOKUP($B23394, STANDARDS!$A:$A, STANDARDS!$B:$B,,0,2)</f>
        <v>Mt. Whelan Core</v>
      </c>
      <c r="D23394" t="s">
        <v>535</v>
      </c>
      <c r="E23394" t="s">
        <v>2283</v>
      </c>
      <c r="J23394" cm="1">
        <f t="array" ref="J23394:L23394">_xlfn.XLOOKUP($C23394, AGE!$A:$A,AGE!$B:$D,,0,2)</f>
        <v>497.25</v>
      </c>
      <c r="K23394">
        <v>3.25</v>
      </c>
      <c r="L23394" t="str">
        <v>GSA 2018</v>
      </c>
      <c r="M23394" t="s">
        <v>2503</v>
      </c>
      <c r="P23394" t="s">
        <v>2342</v>
      </c>
      <c r="Q23394">
        <v>-0.56000000000000005</v>
      </c>
      <c r="R23394" s="35">
        <v>0.15</v>
      </c>
      <c r="T23394" s="35"/>
      <c r="V23394">
        <v>1</v>
      </c>
      <c r="W23394" t="s">
        <v>2576</v>
      </c>
    </row>
    <row r="23395" spans="1:23" x14ac:dyDescent="0.3">
      <c r="A23395">
        <v>31157</v>
      </c>
      <c r="B23395" s="15" t="s">
        <v>2113</v>
      </c>
      <c r="C23395" t="str">
        <f>_xlfn.XLOOKUP($B23395, STANDARDS!$A:$A, STANDARDS!$B:$B,,0,2)</f>
        <v>Mt. Whelan Core</v>
      </c>
      <c r="D23395" t="s">
        <v>535</v>
      </c>
      <c r="E23395" t="s">
        <v>2283</v>
      </c>
      <c r="J23395" cm="1">
        <f t="array" ref="J23395:L23395">_xlfn.XLOOKUP($C23395, AGE!$A:$A,AGE!$B:$D,,0,2)</f>
        <v>497.25</v>
      </c>
      <c r="K23395">
        <v>3.25</v>
      </c>
      <c r="L23395" t="str">
        <v>GSA 2018</v>
      </c>
      <c r="M23395" t="s">
        <v>2503</v>
      </c>
      <c r="P23395" t="s">
        <v>2342</v>
      </c>
      <c r="Q23395">
        <v>-0.15</v>
      </c>
      <c r="R23395" s="35">
        <v>0.15</v>
      </c>
      <c r="T23395" s="35"/>
      <c r="V23395">
        <v>1</v>
      </c>
      <c r="W23395" t="s">
        <v>2576</v>
      </c>
    </row>
    <row r="23396" spans="1:23" x14ac:dyDescent="0.3">
      <c r="A23396">
        <v>31158</v>
      </c>
      <c r="B23396" s="15" t="s">
        <v>2113</v>
      </c>
      <c r="C23396" t="str">
        <f>_xlfn.XLOOKUP($B23396, STANDARDS!$A:$A, STANDARDS!$B:$B,,0,2)</f>
        <v>Mt. Whelan Core</v>
      </c>
      <c r="D23396" t="s">
        <v>535</v>
      </c>
      <c r="E23396" t="s">
        <v>2283</v>
      </c>
      <c r="J23396" cm="1">
        <f t="array" ref="J23396:L23396">_xlfn.XLOOKUP($C23396, AGE!$A:$A,AGE!$B:$D,,0,2)</f>
        <v>497.25</v>
      </c>
      <c r="K23396">
        <v>3.25</v>
      </c>
      <c r="L23396" t="str">
        <v>GSA 2018</v>
      </c>
      <c r="M23396" t="s">
        <v>2503</v>
      </c>
      <c r="P23396" t="s">
        <v>2342</v>
      </c>
      <c r="Q23396">
        <v>-0.35</v>
      </c>
      <c r="R23396" s="35">
        <v>0.15</v>
      </c>
      <c r="T23396" s="35"/>
      <c r="V23396">
        <v>1</v>
      </c>
      <c r="W23396" t="s">
        <v>2576</v>
      </c>
    </row>
    <row r="23397" spans="1:23" x14ac:dyDescent="0.3">
      <c r="A23397">
        <v>31159</v>
      </c>
      <c r="B23397" s="15" t="s">
        <v>2113</v>
      </c>
      <c r="C23397" t="str">
        <f>_xlfn.XLOOKUP($B23397, STANDARDS!$A:$A, STANDARDS!$B:$B,,0,2)</f>
        <v>Mt. Whelan Core</v>
      </c>
      <c r="D23397" t="s">
        <v>535</v>
      </c>
      <c r="E23397" t="s">
        <v>2283</v>
      </c>
      <c r="J23397" cm="1">
        <f t="array" ref="J23397:L23397">_xlfn.XLOOKUP($C23397, AGE!$A:$A,AGE!$B:$D,,0,2)</f>
        <v>497.25</v>
      </c>
      <c r="K23397">
        <v>3.25</v>
      </c>
      <c r="L23397" t="str">
        <v>GSA 2018</v>
      </c>
      <c r="M23397" t="s">
        <v>2503</v>
      </c>
      <c r="P23397" t="s">
        <v>2342</v>
      </c>
      <c r="Q23397">
        <v>-0.28000000000000003</v>
      </c>
      <c r="R23397" s="35">
        <v>0.15</v>
      </c>
      <c r="T23397" s="35"/>
      <c r="V23397">
        <v>1</v>
      </c>
      <c r="W23397" t="s">
        <v>2576</v>
      </c>
    </row>
    <row r="23398" spans="1:23" x14ac:dyDescent="0.3">
      <c r="A23398">
        <v>31160</v>
      </c>
      <c r="B23398" s="15" t="s">
        <v>2113</v>
      </c>
      <c r="C23398" t="str">
        <f>_xlfn.XLOOKUP($B23398, STANDARDS!$A:$A, STANDARDS!$B:$B,,0,2)</f>
        <v>Mt. Whelan Core</v>
      </c>
      <c r="D23398" t="s">
        <v>535</v>
      </c>
      <c r="E23398" t="s">
        <v>2283</v>
      </c>
      <c r="J23398" cm="1">
        <f t="array" ref="J23398:L23398">_xlfn.XLOOKUP($C23398, AGE!$A:$A,AGE!$B:$D,,0,2)</f>
        <v>497.25</v>
      </c>
      <c r="K23398">
        <v>3.25</v>
      </c>
      <c r="L23398" t="str">
        <v>GSA 2018</v>
      </c>
      <c r="M23398" t="s">
        <v>2503</v>
      </c>
      <c r="P23398" t="s">
        <v>2342</v>
      </c>
      <c r="Q23398">
        <v>-0.56999999999999995</v>
      </c>
      <c r="R23398" s="35">
        <v>0.15</v>
      </c>
      <c r="T23398" s="35"/>
      <c r="V23398">
        <v>1</v>
      </c>
      <c r="W23398" t="s">
        <v>2576</v>
      </c>
    </row>
    <row r="23399" spans="1:23" x14ac:dyDescent="0.3">
      <c r="A23399">
        <v>31161</v>
      </c>
      <c r="B23399" s="15" t="s">
        <v>2113</v>
      </c>
      <c r="C23399" t="str">
        <f>_xlfn.XLOOKUP($B23399, STANDARDS!$A:$A, STANDARDS!$B:$B,,0,2)</f>
        <v>Mt. Whelan Core</v>
      </c>
      <c r="D23399" t="s">
        <v>535</v>
      </c>
      <c r="E23399" t="s">
        <v>2283</v>
      </c>
      <c r="J23399" cm="1">
        <f t="array" ref="J23399:L23399">_xlfn.XLOOKUP($C23399, AGE!$A:$A,AGE!$B:$D,,0,2)</f>
        <v>497.25</v>
      </c>
      <c r="K23399">
        <v>3.25</v>
      </c>
      <c r="L23399" t="str">
        <v>GSA 2018</v>
      </c>
      <c r="M23399" t="s">
        <v>2503</v>
      </c>
      <c r="P23399" t="s">
        <v>2342</v>
      </c>
      <c r="Q23399">
        <v>-0.56000000000000005</v>
      </c>
      <c r="R23399" s="35">
        <v>0.15</v>
      </c>
      <c r="T23399" s="35"/>
      <c r="V23399">
        <v>1</v>
      </c>
      <c r="W23399" t="s">
        <v>2576</v>
      </c>
    </row>
    <row r="23400" spans="1:23" x14ac:dyDescent="0.3">
      <c r="A23400">
        <v>31162</v>
      </c>
      <c r="B23400" s="15" t="s">
        <v>2113</v>
      </c>
      <c r="C23400" t="str">
        <f>_xlfn.XLOOKUP($B23400, STANDARDS!$A:$A, STANDARDS!$B:$B,,0,2)</f>
        <v>Mt. Whelan Core</v>
      </c>
      <c r="D23400" t="s">
        <v>535</v>
      </c>
      <c r="E23400" t="s">
        <v>2283</v>
      </c>
      <c r="J23400" cm="1">
        <f t="array" ref="J23400:L23400">_xlfn.XLOOKUP($C23400, AGE!$A:$A,AGE!$B:$D,,0,2)</f>
        <v>497.25</v>
      </c>
      <c r="K23400">
        <v>3.25</v>
      </c>
      <c r="L23400" t="str">
        <v>GSA 2018</v>
      </c>
      <c r="M23400" t="s">
        <v>2503</v>
      </c>
      <c r="P23400" t="s">
        <v>2342</v>
      </c>
      <c r="Q23400">
        <v>-0.55000000000000004</v>
      </c>
      <c r="R23400" s="35">
        <v>0.15</v>
      </c>
      <c r="T23400" s="35"/>
      <c r="V23400">
        <v>1</v>
      </c>
      <c r="W23400" t="s">
        <v>2576</v>
      </c>
    </row>
    <row r="23401" spans="1:23" x14ac:dyDescent="0.3">
      <c r="A23401">
        <v>31163</v>
      </c>
      <c r="B23401" s="15" t="s">
        <v>2113</v>
      </c>
      <c r="C23401" t="str">
        <f>_xlfn.XLOOKUP($B23401, STANDARDS!$A:$A, STANDARDS!$B:$B,,0,2)</f>
        <v>Mt. Whelan Core</v>
      </c>
      <c r="D23401" t="s">
        <v>535</v>
      </c>
      <c r="E23401" t="s">
        <v>2283</v>
      </c>
      <c r="J23401" cm="1">
        <f t="array" ref="J23401:L23401">_xlfn.XLOOKUP($C23401, AGE!$A:$A,AGE!$B:$D,,0,2)</f>
        <v>497.25</v>
      </c>
      <c r="K23401">
        <v>3.25</v>
      </c>
      <c r="L23401" t="str">
        <v>GSA 2018</v>
      </c>
      <c r="M23401" t="s">
        <v>2503</v>
      </c>
      <c r="P23401" t="s">
        <v>2342</v>
      </c>
      <c r="Q23401">
        <v>-0.51</v>
      </c>
      <c r="R23401" s="35">
        <v>0.15</v>
      </c>
      <c r="T23401" s="35"/>
      <c r="V23401">
        <v>1</v>
      </c>
      <c r="W23401" t="s">
        <v>2576</v>
      </c>
    </row>
    <row r="23402" spans="1:23" x14ac:dyDescent="0.3">
      <c r="A23402">
        <v>31164</v>
      </c>
      <c r="B23402" s="15" t="s">
        <v>2113</v>
      </c>
      <c r="C23402" t="str">
        <f>_xlfn.XLOOKUP($B23402, STANDARDS!$A:$A, STANDARDS!$B:$B,,0,2)</f>
        <v>Mt. Whelan Core</v>
      </c>
      <c r="D23402" t="s">
        <v>535</v>
      </c>
      <c r="E23402" t="s">
        <v>2283</v>
      </c>
      <c r="J23402" cm="1">
        <f t="array" ref="J23402:L23402">_xlfn.XLOOKUP($C23402, AGE!$A:$A,AGE!$B:$D,,0,2)</f>
        <v>497.25</v>
      </c>
      <c r="K23402">
        <v>3.25</v>
      </c>
      <c r="L23402" t="str">
        <v>GSA 2018</v>
      </c>
      <c r="M23402" t="s">
        <v>2503</v>
      </c>
      <c r="P23402" t="s">
        <v>2342</v>
      </c>
      <c r="Q23402">
        <v>-0.47</v>
      </c>
      <c r="R23402" s="35">
        <v>0.15</v>
      </c>
      <c r="T23402" s="35"/>
      <c r="V23402">
        <v>1</v>
      </c>
      <c r="W23402" t="s">
        <v>2576</v>
      </c>
    </row>
    <row r="23403" spans="1:23" x14ac:dyDescent="0.3">
      <c r="A23403">
        <v>31165</v>
      </c>
      <c r="B23403" s="15" t="s">
        <v>2113</v>
      </c>
      <c r="C23403" t="str">
        <f>_xlfn.XLOOKUP($B23403, STANDARDS!$A:$A, STANDARDS!$B:$B,,0,2)</f>
        <v>Mt. Whelan Core</v>
      </c>
      <c r="D23403" t="s">
        <v>535</v>
      </c>
      <c r="E23403" t="s">
        <v>2283</v>
      </c>
      <c r="J23403" cm="1">
        <f t="array" ref="J23403:L23403">_xlfn.XLOOKUP($C23403, AGE!$A:$A,AGE!$B:$D,,0,2)</f>
        <v>497.25</v>
      </c>
      <c r="K23403">
        <v>3.25</v>
      </c>
      <c r="L23403" t="str">
        <v>GSA 2018</v>
      </c>
      <c r="M23403" t="s">
        <v>2503</v>
      </c>
      <c r="P23403" t="s">
        <v>2342</v>
      </c>
      <c r="Q23403">
        <v>-0.49</v>
      </c>
      <c r="R23403" s="35">
        <v>0.15</v>
      </c>
      <c r="T23403" s="35"/>
      <c r="V23403">
        <v>1</v>
      </c>
      <c r="W23403" t="s">
        <v>2576</v>
      </c>
    </row>
    <row r="23404" spans="1:23" x14ac:dyDescent="0.3">
      <c r="A23404">
        <v>31166</v>
      </c>
      <c r="B23404" s="15" t="s">
        <v>2113</v>
      </c>
      <c r="C23404" t="str">
        <f>_xlfn.XLOOKUP($B23404, STANDARDS!$A:$A, STANDARDS!$B:$B,,0,2)</f>
        <v>Mt. Whelan Core</v>
      </c>
      <c r="D23404" t="s">
        <v>535</v>
      </c>
      <c r="E23404" t="s">
        <v>2283</v>
      </c>
      <c r="J23404" cm="1">
        <f t="array" ref="J23404:L23404">_xlfn.XLOOKUP($C23404, AGE!$A:$A,AGE!$B:$D,,0,2)</f>
        <v>497.25</v>
      </c>
      <c r="K23404">
        <v>3.25</v>
      </c>
      <c r="L23404" t="str">
        <v>GSA 2018</v>
      </c>
      <c r="M23404" t="s">
        <v>2503</v>
      </c>
      <c r="P23404" t="s">
        <v>2342</v>
      </c>
      <c r="Q23404">
        <v>-0.36</v>
      </c>
      <c r="R23404" s="35">
        <v>0.15</v>
      </c>
      <c r="T23404" s="35"/>
      <c r="V23404">
        <v>1</v>
      </c>
      <c r="W23404" t="s">
        <v>2576</v>
      </c>
    </row>
    <row r="23405" spans="1:23" x14ac:dyDescent="0.3">
      <c r="A23405">
        <v>31167</v>
      </c>
      <c r="B23405" s="15" t="s">
        <v>2113</v>
      </c>
      <c r="C23405" t="str">
        <f>_xlfn.XLOOKUP($B23405, STANDARDS!$A:$A, STANDARDS!$B:$B,,0,2)</f>
        <v>Mt. Whelan Core</v>
      </c>
      <c r="D23405" t="s">
        <v>535</v>
      </c>
      <c r="E23405" t="s">
        <v>2283</v>
      </c>
      <c r="J23405" cm="1">
        <f t="array" ref="J23405:L23405">_xlfn.XLOOKUP($C23405, AGE!$A:$A,AGE!$B:$D,,0,2)</f>
        <v>497.25</v>
      </c>
      <c r="K23405">
        <v>3.25</v>
      </c>
      <c r="L23405" t="str">
        <v>GSA 2018</v>
      </c>
      <c r="M23405" t="s">
        <v>2503</v>
      </c>
      <c r="P23405" t="s">
        <v>2342</v>
      </c>
      <c r="Q23405">
        <v>0.13</v>
      </c>
      <c r="R23405" s="35">
        <v>0.15</v>
      </c>
      <c r="T23405" s="35"/>
      <c r="V23405">
        <v>1</v>
      </c>
      <c r="W23405" t="s">
        <v>2576</v>
      </c>
    </row>
    <row r="23406" spans="1:23" x14ac:dyDescent="0.3">
      <c r="A23406">
        <v>31168</v>
      </c>
      <c r="B23406" s="15" t="s">
        <v>2113</v>
      </c>
      <c r="C23406" t="str">
        <f>_xlfn.XLOOKUP($B23406, STANDARDS!$A:$A, STANDARDS!$B:$B,,0,2)</f>
        <v>Mt. Whelan Core</v>
      </c>
      <c r="D23406" t="s">
        <v>535</v>
      </c>
      <c r="E23406" t="s">
        <v>2283</v>
      </c>
      <c r="J23406" cm="1">
        <f t="array" ref="J23406:L23406">_xlfn.XLOOKUP($C23406, AGE!$A:$A,AGE!$B:$D,,0,2)</f>
        <v>497.25</v>
      </c>
      <c r="K23406">
        <v>3.25</v>
      </c>
      <c r="L23406" t="str">
        <v>GSA 2018</v>
      </c>
      <c r="M23406" t="s">
        <v>2503</v>
      </c>
      <c r="P23406" t="s">
        <v>2342</v>
      </c>
      <c r="Q23406">
        <v>-0.47</v>
      </c>
      <c r="R23406" s="35">
        <v>0.15</v>
      </c>
      <c r="T23406" s="35"/>
      <c r="V23406">
        <v>1</v>
      </c>
      <c r="W23406" t="s">
        <v>2576</v>
      </c>
    </row>
    <row r="23407" spans="1:23" x14ac:dyDescent="0.3">
      <c r="A23407">
        <v>31169</v>
      </c>
      <c r="B23407" s="15" t="s">
        <v>2113</v>
      </c>
      <c r="C23407" t="str">
        <f>_xlfn.XLOOKUP($B23407, STANDARDS!$A:$A, STANDARDS!$B:$B,,0,2)</f>
        <v>Mt. Whelan Core</v>
      </c>
      <c r="D23407" t="s">
        <v>535</v>
      </c>
      <c r="E23407" t="s">
        <v>2283</v>
      </c>
      <c r="J23407" cm="1">
        <f t="array" ref="J23407:L23407">_xlfn.XLOOKUP($C23407, AGE!$A:$A,AGE!$B:$D,,0,2)</f>
        <v>497.25</v>
      </c>
      <c r="K23407">
        <v>3.25</v>
      </c>
      <c r="L23407" t="str">
        <v>GSA 2018</v>
      </c>
      <c r="M23407" t="s">
        <v>2503</v>
      </c>
      <c r="P23407" t="s">
        <v>2342</v>
      </c>
      <c r="Q23407">
        <v>-0.59</v>
      </c>
      <c r="R23407" s="35">
        <v>0.15</v>
      </c>
      <c r="T23407" s="35"/>
      <c r="V23407">
        <v>1</v>
      </c>
      <c r="W23407" t="s">
        <v>2576</v>
      </c>
    </row>
    <row r="23408" spans="1:23" x14ac:dyDescent="0.3">
      <c r="A23408">
        <v>31170</v>
      </c>
      <c r="B23408" s="15" t="s">
        <v>2113</v>
      </c>
      <c r="C23408" t="str">
        <f>_xlfn.XLOOKUP($B23408, STANDARDS!$A:$A, STANDARDS!$B:$B,,0,2)</f>
        <v>Mt. Whelan Core</v>
      </c>
      <c r="D23408" t="s">
        <v>535</v>
      </c>
      <c r="E23408" t="s">
        <v>2283</v>
      </c>
      <c r="J23408" cm="1">
        <f t="array" ref="J23408:L23408">_xlfn.XLOOKUP($C23408, AGE!$A:$A,AGE!$B:$D,,0,2)</f>
        <v>497.25</v>
      </c>
      <c r="K23408">
        <v>3.25</v>
      </c>
      <c r="L23408" t="str">
        <v>GSA 2018</v>
      </c>
      <c r="M23408" t="s">
        <v>2503</v>
      </c>
      <c r="P23408" t="s">
        <v>2342</v>
      </c>
      <c r="Q23408">
        <v>-0.78</v>
      </c>
      <c r="R23408" s="35">
        <v>0.15</v>
      </c>
      <c r="T23408" s="35"/>
      <c r="V23408">
        <v>1</v>
      </c>
      <c r="W23408" t="s">
        <v>2576</v>
      </c>
    </row>
    <row r="23409" spans="1:23" x14ac:dyDescent="0.3">
      <c r="A23409">
        <v>31171</v>
      </c>
      <c r="B23409" s="15" t="s">
        <v>2113</v>
      </c>
      <c r="C23409" t="str">
        <f>_xlfn.XLOOKUP($B23409, STANDARDS!$A:$A, STANDARDS!$B:$B,,0,2)</f>
        <v>Mt. Whelan Core</v>
      </c>
      <c r="D23409" t="s">
        <v>535</v>
      </c>
      <c r="E23409" t="s">
        <v>2283</v>
      </c>
      <c r="J23409" cm="1">
        <f t="array" ref="J23409:L23409">_xlfn.XLOOKUP($C23409, AGE!$A:$A,AGE!$B:$D,,0,2)</f>
        <v>497.25</v>
      </c>
      <c r="K23409">
        <v>3.25</v>
      </c>
      <c r="L23409" t="str">
        <v>GSA 2018</v>
      </c>
      <c r="M23409" t="s">
        <v>2503</v>
      </c>
      <c r="P23409" t="s">
        <v>2342</v>
      </c>
      <c r="Q23409">
        <v>-0.78</v>
      </c>
      <c r="R23409" s="35">
        <v>0.15</v>
      </c>
      <c r="T23409" s="35"/>
      <c r="V23409">
        <v>1</v>
      </c>
      <c r="W23409" t="s">
        <v>2576</v>
      </c>
    </row>
    <row r="23410" spans="1:23" x14ac:dyDescent="0.3">
      <c r="A23410">
        <v>31172</v>
      </c>
      <c r="B23410" s="15" t="s">
        <v>2113</v>
      </c>
      <c r="C23410" t="str">
        <f>_xlfn.XLOOKUP($B23410, STANDARDS!$A:$A, STANDARDS!$B:$B,,0,2)</f>
        <v>Mt. Whelan Core</v>
      </c>
      <c r="D23410" t="s">
        <v>535</v>
      </c>
      <c r="E23410" t="s">
        <v>2283</v>
      </c>
      <c r="J23410" cm="1">
        <f t="array" ref="J23410:L23410">_xlfn.XLOOKUP($C23410, AGE!$A:$A,AGE!$B:$D,,0,2)</f>
        <v>497.25</v>
      </c>
      <c r="K23410">
        <v>3.25</v>
      </c>
      <c r="L23410" t="str">
        <v>GSA 2018</v>
      </c>
      <c r="M23410" t="s">
        <v>2503</v>
      </c>
      <c r="P23410" t="s">
        <v>2342</v>
      </c>
      <c r="Q23410">
        <v>-0.83</v>
      </c>
      <c r="R23410" s="35">
        <v>0.15</v>
      </c>
      <c r="T23410" s="35"/>
      <c r="V23410">
        <v>1</v>
      </c>
      <c r="W23410" t="s">
        <v>2576</v>
      </c>
    </row>
    <row r="23411" spans="1:23" x14ac:dyDescent="0.3">
      <c r="A23411">
        <v>31173</v>
      </c>
      <c r="B23411" s="15" t="s">
        <v>2113</v>
      </c>
      <c r="C23411" t="str">
        <f>_xlfn.XLOOKUP($B23411, STANDARDS!$A:$A, STANDARDS!$B:$B,,0,2)</f>
        <v>Mt. Whelan Core</v>
      </c>
      <c r="D23411" t="s">
        <v>535</v>
      </c>
      <c r="E23411" t="s">
        <v>2283</v>
      </c>
      <c r="J23411" cm="1">
        <f t="array" ref="J23411:L23411">_xlfn.XLOOKUP($C23411, AGE!$A:$A,AGE!$B:$D,,0,2)</f>
        <v>497.25</v>
      </c>
      <c r="K23411">
        <v>3.25</v>
      </c>
      <c r="L23411" t="str">
        <v>GSA 2018</v>
      </c>
      <c r="M23411" t="s">
        <v>2503</v>
      </c>
      <c r="P23411" t="s">
        <v>2342</v>
      </c>
      <c r="Q23411">
        <v>-0.61</v>
      </c>
      <c r="R23411" s="35">
        <v>0.15</v>
      </c>
      <c r="T23411" s="35"/>
      <c r="V23411">
        <v>1</v>
      </c>
      <c r="W23411" t="s">
        <v>2576</v>
      </c>
    </row>
    <row r="23412" spans="1:23" x14ac:dyDescent="0.3">
      <c r="A23412">
        <v>31174</v>
      </c>
      <c r="B23412" s="15" t="s">
        <v>2113</v>
      </c>
      <c r="C23412" t="str">
        <f>_xlfn.XLOOKUP($B23412, STANDARDS!$A:$A, STANDARDS!$B:$B,,0,2)</f>
        <v>Mt. Whelan Core</v>
      </c>
      <c r="D23412" t="s">
        <v>535</v>
      </c>
      <c r="E23412" t="s">
        <v>2283</v>
      </c>
      <c r="J23412" cm="1">
        <f t="array" ref="J23412:L23412">_xlfn.XLOOKUP($C23412, AGE!$A:$A,AGE!$B:$D,,0,2)</f>
        <v>497.25</v>
      </c>
      <c r="K23412">
        <v>3.25</v>
      </c>
      <c r="L23412" t="str">
        <v>GSA 2018</v>
      </c>
      <c r="M23412" t="s">
        <v>2503</v>
      </c>
      <c r="P23412" t="s">
        <v>2342</v>
      </c>
      <c r="Q23412">
        <v>-0.59</v>
      </c>
      <c r="R23412" s="35">
        <v>0.15</v>
      </c>
      <c r="T23412" s="35"/>
      <c r="V23412">
        <v>1</v>
      </c>
      <c r="W23412" t="s">
        <v>2576</v>
      </c>
    </row>
    <row r="23413" spans="1:23" x14ac:dyDescent="0.3">
      <c r="A23413">
        <v>31175</v>
      </c>
      <c r="B23413" s="15" t="s">
        <v>2113</v>
      </c>
      <c r="C23413" t="str">
        <f>_xlfn.XLOOKUP($B23413, STANDARDS!$A:$A, STANDARDS!$B:$B,,0,2)</f>
        <v>Mt. Whelan Core</v>
      </c>
      <c r="D23413" t="s">
        <v>535</v>
      </c>
      <c r="E23413" t="s">
        <v>2283</v>
      </c>
      <c r="J23413" cm="1">
        <f t="array" ref="J23413:L23413">_xlfn.XLOOKUP($C23413, AGE!$A:$A,AGE!$B:$D,,0,2)</f>
        <v>497.25</v>
      </c>
      <c r="K23413">
        <v>3.25</v>
      </c>
      <c r="L23413" t="str">
        <v>GSA 2018</v>
      </c>
      <c r="M23413" t="s">
        <v>2503</v>
      </c>
      <c r="P23413" t="s">
        <v>2342</v>
      </c>
      <c r="Q23413">
        <v>-0.75</v>
      </c>
      <c r="R23413" s="35">
        <v>0.15</v>
      </c>
      <c r="T23413" s="35"/>
      <c r="V23413">
        <v>1</v>
      </c>
      <c r="W23413" t="s">
        <v>2576</v>
      </c>
    </row>
    <row r="23414" spans="1:23" x14ac:dyDescent="0.3">
      <c r="A23414">
        <v>31176</v>
      </c>
      <c r="B23414" s="15" t="s">
        <v>2113</v>
      </c>
      <c r="C23414" t="str">
        <f>_xlfn.XLOOKUP($B23414, STANDARDS!$A:$A, STANDARDS!$B:$B,,0,2)</f>
        <v>Mt. Whelan Core</v>
      </c>
      <c r="D23414" t="s">
        <v>535</v>
      </c>
      <c r="E23414" t="s">
        <v>2283</v>
      </c>
      <c r="J23414" cm="1">
        <f t="array" ref="J23414:L23414">_xlfn.XLOOKUP($C23414, AGE!$A:$A,AGE!$B:$D,,0,2)</f>
        <v>497.25</v>
      </c>
      <c r="K23414">
        <v>3.25</v>
      </c>
      <c r="L23414" t="str">
        <v>GSA 2018</v>
      </c>
      <c r="M23414" t="s">
        <v>2503</v>
      </c>
      <c r="P23414" t="s">
        <v>2342</v>
      </c>
      <c r="Q23414">
        <v>-0.91</v>
      </c>
      <c r="R23414" s="35">
        <v>0.15</v>
      </c>
      <c r="T23414" s="35"/>
      <c r="V23414">
        <v>1</v>
      </c>
      <c r="W23414" t="s">
        <v>2576</v>
      </c>
    </row>
    <row r="23415" spans="1:23" x14ac:dyDescent="0.3">
      <c r="A23415">
        <v>31177</v>
      </c>
      <c r="B23415" s="15" t="s">
        <v>2113</v>
      </c>
      <c r="C23415" t="str">
        <f>_xlfn.XLOOKUP($B23415, STANDARDS!$A:$A, STANDARDS!$B:$B,,0,2)</f>
        <v>Mt. Whelan Core</v>
      </c>
      <c r="D23415" t="s">
        <v>535</v>
      </c>
      <c r="E23415" t="s">
        <v>2283</v>
      </c>
      <c r="J23415" cm="1">
        <f t="array" ref="J23415:L23415">_xlfn.XLOOKUP($C23415, AGE!$A:$A,AGE!$B:$D,,0,2)</f>
        <v>497.25</v>
      </c>
      <c r="K23415">
        <v>3.25</v>
      </c>
      <c r="L23415" t="str">
        <v>GSA 2018</v>
      </c>
      <c r="M23415" t="s">
        <v>2503</v>
      </c>
      <c r="P23415" t="s">
        <v>2342</v>
      </c>
      <c r="Q23415">
        <v>-0.7</v>
      </c>
      <c r="R23415" s="35">
        <v>0.15</v>
      </c>
      <c r="T23415" s="35"/>
      <c r="V23415">
        <v>1</v>
      </c>
      <c r="W23415" t="s">
        <v>2576</v>
      </c>
    </row>
    <row r="23416" spans="1:23" x14ac:dyDescent="0.3">
      <c r="A23416">
        <v>31178</v>
      </c>
      <c r="B23416" s="15" t="s">
        <v>2113</v>
      </c>
      <c r="C23416" t="str">
        <f>_xlfn.XLOOKUP($B23416, STANDARDS!$A:$A, STANDARDS!$B:$B,,0,2)</f>
        <v>Mt. Whelan Core</v>
      </c>
      <c r="D23416" t="s">
        <v>535</v>
      </c>
      <c r="E23416" t="s">
        <v>2283</v>
      </c>
      <c r="J23416" cm="1">
        <f t="array" ref="J23416:L23416">_xlfn.XLOOKUP($C23416, AGE!$A:$A,AGE!$B:$D,,0,2)</f>
        <v>497.25</v>
      </c>
      <c r="K23416">
        <v>3.25</v>
      </c>
      <c r="L23416" t="str">
        <v>GSA 2018</v>
      </c>
      <c r="M23416" t="s">
        <v>2503</v>
      </c>
      <c r="P23416" t="s">
        <v>2342</v>
      </c>
      <c r="Q23416">
        <v>-0.8</v>
      </c>
      <c r="R23416" s="35">
        <v>0.15</v>
      </c>
      <c r="T23416" s="35"/>
      <c r="V23416">
        <v>1</v>
      </c>
      <c r="W23416" t="s">
        <v>2576</v>
      </c>
    </row>
    <row r="23417" spans="1:23" x14ac:dyDescent="0.3">
      <c r="A23417">
        <v>31179</v>
      </c>
      <c r="B23417" s="15" t="s">
        <v>2113</v>
      </c>
      <c r="C23417" t="str">
        <f>_xlfn.XLOOKUP($B23417, STANDARDS!$A:$A, STANDARDS!$B:$B,,0,2)</f>
        <v>Mt. Whelan Core</v>
      </c>
      <c r="D23417" t="s">
        <v>535</v>
      </c>
      <c r="E23417" t="s">
        <v>2283</v>
      </c>
      <c r="J23417" cm="1">
        <f t="array" ref="J23417:L23417">_xlfn.XLOOKUP($C23417, AGE!$A:$A,AGE!$B:$D,,0,2)</f>
        <v>497.25</v>
      </c>
      <c r="K23417">
        <v>3.25</v>
      </c>
      <c r="L23417" t="str">
        <v>GSA 2018</v>
      </c>
      <c r="M23417" t="s">
        <v>2503</v>
      </c>
      <c r="P23417" t="s">
        <v>2342</v>
      </c>
      <c r="Q23417">
        <v>-0.81</v>
      </c>
      <c r="R23417" s="35">
        <v>0.15</v>
      </c>
      <c r="T23417" s="35"/>
      <c r="V23417">
        <v>1</v>
      </c>
      <c r="W23417" t="s">
        <v>2576</v>
      </c>
    </row>
    <row r="23418" spans="1:23" x14ac:dyDescent="0.3">
      <c r="A23418">
        <v>31180</v>
      </c>
      <c r="B23418" s="15" t="s">
        <v>2113</v>
      </c>
      <c r="C23418" t="str">
        <f>_xlfn.XLOOKUP($B23418, STANDARDS!$A:$A, STANDARDS!$B:$B,,0,2)</f>
        <v>Mt. Whelan Core</v>
      </c>
      <c r="D23418" t="s">
        <v>535</v>
      </c>
      <c r="E23418" t="s">
        <v>2283</v>
      </c>
      <c r="J23418" cm="1">
        <f t="array" ref="J23418:L23418">_xlfn.XLOOKUP($C23418, AGE!$A:$A,AGE!$B:$D,,0,2)</f>
        <v>497.25</v>
      </c>
      <c r="K23418">
        <v>3.25</v>
      </c>
      <c r="L23418" t="str">
        <v>GSA 2018</v>
      </c>
      <c r="M23418" t="s">
        <v>2503</v>
      </c>
      <c r="P23418" t="s">
        <v>2342</v>
      </c>
      <c r="Q23418">
        <v>-0.79</v>
      </c>
      <c r="R23418" s="35">
        <v>0.15</v>
      </c>
      <c r="T23418" s="35"/>
      <c r="V23418">
        <v>1</v>
      </c>
      <c r="W23418" t="s">
        <v>2576</v>
      </c>
    </row>
    <row r="23419" spans="1:23" x14ac:dyDescent="0.3">
      <c r="A23419">
        <v>31181</v>
      </c>
      <c r="B23419" s="15" t="s">
        <v>2113</v>
      </c>
      <c r="C23419" t="str">
        <f>_xlfn.XLOOKUP($B23419, STANDARDS!$A:$A, STANDARDS!$B:$B,,0,2)</f>
        <v>Mt. Whelan Core</v>
      </c>
      <c r="D23419" t="s">
        <v>535</v>
      </c>
      <c r="E23419" t="s">
        <v>2283</v>
      </c>
      <c r="J23419" cm="1">
        <f t="array" ref="J23419:L23419">_xlfn.XLOOKUP($C23419, AGE!$A:$A,AGE!$B:$D,,0,2)</f>
        <v>497.25</v>
      </c>
      <c r="K23419">
        <v>3.25</v>
      </c>
      <c r="L23419" t="str">
        <v>GSA 2018</v>
      </c>
      <c r="M23419" t="s">
        <v>2503</v>
      </c>
      <c r="P23419" t="s">
        <v>2342</v>
      </c>
      <c r="Q23419">
        <v>-0.76</v>
      </c>
      <c r="R23419" s="35">
        <v>0.15</v>
      </c>
      <c r="T23419" s="35"/>
      <c r="V23419">
        <v>1</v>
      </c>
      <c r="W23419" t="s">
        <v>2576</v>
      </c>
    </row>
    <row r="23420" spans="1:23" x14ac:dyDescent="0.3">
      <c r="A23420">
        <v>31182</v>
      </c>
      <c r="B23420" s="15" t="s">
        <v>2113</v>
      </c>
      <c r="C23420" t="str">
        <f>_xlfn.XLOOKUP($B23420, STANDARDS!$A:$A, STANDARDS!$B:$B,,0,2)</f>
        <v>Mt. Whelan Core</v>
      </c>
      <c r="D23420" t="s">
        <v>535</v>
      </c>
      <c r="E23420" t="s">
        <v>2283</v>
      </c>
      <c r="J23420" cm="1">
        <f t="array" ref="J23420:L23420">_xlfn.XLOOKUP($C23420, AGE!$A:$A,AGE!$B:$D,,0,2)</f>
        <v>497.25</v>
      </c>
      <c r="K23420">
        <v>3.25</v>
      </c>
      <c r="L23420" t="str">
        <v>GSA 2018</v>
      </c>
      <c r="M23420" t="s">
        <v>2503</v>
      </c>
      <c r="P23420" t="s">
        <v>2342</v>
      </c>
      <c r="Q23420">
        <v>-1.1100000000000001</v>
      </c>
      <c r="R23420" s="35">
        <v>0.15</v>
      </c>
      <c r="T23420" s="35"/>
      <c r="V23420">
        <v>1</v>
      </c>
      <c r="W23420" t="s">
        <v>2576</v>
      </c>
    </row>
    <row r="23421" spans="1:23" x14ac:dyDescent="0.3">
      <c r="A23421">
        <v>31183</v>
      </c>
      <c r="B23421" s="15" t="s">
        <v>2113</v>
      </c>
      <c r="C23421" t="str">
        <f>_xlfn.XLOOKUP($B23421, STANDARDS!$A:$A, STANDARDS!$B:$B,,0,2)</f>
        <v>Mt. Whelan Core</v>
      </c>
      <c r="D23421" t="s">
        <v>535</v>
      </c>
      <c r="E23421" t="s">
        <v>2283</v>
      </c>
      <c r="J23421" cm="1">
        <f t="array" ref="J23421:L23421">_xlfn.XLOOKUP($C23421, AGE!$A:$A,AGE!$B:$D,,0,2)</f>
        <v>497.25</v>
      </c>
      <c r="K23421">
        <v>3.25</v>
      </c>
      <c r="L23421" t="str">
        <v>GSA 2018</v>
      </c>
      <c r="M23421" t="s">
        <v>2503</v>
      </c>
      <c r="P23421" t="s">
        <v>2342</v>
      </c>
      <c r="Q23421">
        <v>-0.89</v>
      </c>
      <c r="R23421" s="35">
        <v>0.15</v>
      </c>
      <c r="T23421" s="35"/>
      <c r="V23421">
        <v>1</v>
      </c>
      <c r="W23421" t="s">
        <v>2576</v>
      </c>
    </row>
    <row r="23422" spans="1:23" x14ac:dyDescent="0.3">
      <c r="A23422">
        <v>31184</v>
      </c>
      <c r="B23422" s="15" t="s">
        <v>2113</v>
      </c>
      <c r="C23422" t="str">
        <f>_xlfn.XLOOKUP($B23422, STANDARDS!$A:$A, STANDARDS!$B:$B,,0,2)</f>
        <v>Mt. Whelan Core</v>
      </c>
      <c r="D23422" t="s">
        <v>535</v>
      </c>
      <c r="E23422" t="s">
        <v>2283</v>
      </c>
      <c r="J23422" cm="1">
        <f t="array" ref="J23422:L23422">_xlfn.XLOOKUP($C23422, AGE!$A:$A,AGE!$B:$D,,0,2)</f>
        <v>497.25</v>
      </c>
      <c r="K23422">
        <v>3.25</v>
      </c>
      <c r="L23422" t="str">
        <v>GSA 2018</v>
      </c>
      <c r="M23422" t="s">
        <v>2503</v>
      </c>
      <c r="P23422" t="s">
        <v>2342</v>
      </c>
      <c r="Q23422">
        <v>-0.79</v>
      </c>
      <c r="R23422" s="35">
        <v>0.15</v>
      </c>
      <c r="T23422" s="35"/>
      <c r="V23422">
        <v>1</v>
      </c>
      <c r="W23422" t="s">
        <v>2576</v>
      </c>
    </row>
    <row r="23423" spans="1:23" x14ac:dyDescent="0.3">
      <c r="A23423">
        <v>31185</v>
      </c>
      <c r="B23423" s="15" t="s">
        <v>2113</v>
      </c>
      <c r="C23423" t="str">
        <f>_xlfn.XLOOKUP($B23423, STANDARDS!$A:$A, STANDARDS!$B:$B,,0,2)</f>
        <v>Mt. Whelan Core</v>
      </c>
      <c r="D23423" t="s">
        <v>535</v>
      </c>
      <c r="E23423" t="s">
        <v>2283</v>
      </c>
      <c r="J23423" cm="1">
        <f t="array" ref="J23423:L23423">_xlfn.XLOOKUP($C23423, AGE!$A:$A,AGE!$B:$D,,0,2)</f>
        <v>497.25</v>
      </c>
      <c r="K23423">
        <v>3.25</v>
      </c>
      <c r="L23423" t="str">
        <v>GSA 2018</v>
      </c>
      <c r="M23423" t="s">
        <v>2503</v>
      </c>
      <c r="P23423" t="s">
        <v>2342</v>
      </c>
      <c r="Q23423">
        <v>-0.66</v>
      </c>
      <c r="R23423" s="35">
        <v>0.15</v>
      </c>
      <c r="T23423" s="35"/>
      <c r="V23423">
        <v>1</v>
      </c>
      <c r="W23423" t="s">
        <v>2576</v>
      </c>
    </row>
    <row r="23424" spans="1:23" x14ac:dyDescent="0.3">
      <c r="A23424">
        <v>31186</v>
      </c>
      <c r="B23424" s="15" t="s">
        <v>2113</v>
      </c>
      <c r="C23424" t="str">
        <f>_xlfn.XLOOKUP($B23424, STANDARDS!$A:$A, STANDARDS!$B:$B,,0,2)</f>
        <v>Mt. Whelan Core</v>
      </c>
      <c r="D23424" t="s">
        <v>535</v>
      </c>
      <c r="E23424" t="s">
        <v>2283</v>
      </c>
      <c r="J23424" cm="1">
        <f t="array" ref="J23424:L23424">_xlfn.XLOOKUP($C23424, AGE!$A:$A,AGE!$B:$D,,0,2)</f>
        <v>497.25</v>
      </c>
      <c r="K23424">
        <v>3.25</v>
      </c>
      <c r="L23424" t="str">
        <v>GSA 2018</v>
      </c>
      <c r="M23424" t="s">
        <v>2503</v>
      </c>
      <c r="P23424" t="s">
        <v>2342</v>
      </c>
      <c r="Q23424">
        <v>-0.48</v>
      </c>
      <c r="R23424" s="35">
        <v>0.15</v>
      </c>
      <c r="T23424" s="35"/>
      <c r="V23424">
        <v>1</v>
      </c>
      <c r="W23424" t="s">
        <v>2576</v>
      </c>
    </row>
    <row r="23425" spans="1:23" x14ac:dyDescent="0.3">
      <c r="A23425">
        <v>31187</v>
      </c>
      <c r="B23425" s="15" t="s">
        <v>2113</v>
      </c>
      <c r="C23425" t="str">
        <f>_xlfn.XLOOKUP($B23425, STANDARDS!$A:$A, STANDARDS!$B:$B,,0,2)</f>
        <v>Mt. Whelan Core</v>
      </c>
      <c r="D23425" t="s">
        <v>535</v>
      </c>
      <c r="E23425" t="s">
        <v>2283</v>
      </c>
      <c r="J23425" cm="1">
        <f t="array" ref="J23425:L23425">_xlfn.XLOOKUP($C23425, AGE!$A:$A,AGE!$B:$D,,0,2)</f>
        <v>497.25</v>
      </c>
      <c r="K23425">
        <v>3.25</v>
      </c>
      <c r="L23425" t="str">
        <v>GSA 2018</v>
      </c>
      <c r="M23425" t="s">
        <v>2503</v>
      </c>
      <c r="P23425" t="s">
        <v>2342</v>
      </c>
      <c r="Q23425">
        <v>-0.79</v>
      </c>
      <c r="R23425" s="35">
        <v>0.15</v>
      </c>
      <c r="T23425" s="35"/>
      <c r="V23425">
        <v>1</v>
      </c>
      <c r="W23425" t="s">
        <v>2576</v>
      </c>
    </row>
    <row r="23426" spans="1:23" x14ac:dyDescent="0.3">
      <c r="A23426">
        <v>31188</v>
      </c>
      <c r="B23426" s="15" t="s">
        <v>2113</v>
      </c>
      <c r="C23426" t="str">
        <f>_xlfn.XLOOKUP($B23426, STANDARDS!$A:$A, STANDARDS!$B:$B,,0,2)</f>
        <v>Mt. Whelan Core</v>
      </c>
      <c r="D23426" t="s">
        <v>535</v>
      </c>
      <c r="E23426" t="s">
        <v>2283</v>
      </c>
      <c r="J23426" cm="1">
        <f t="array" ref="J23426:L23426">_xlfn.XLOOKUP($C23426, AGE!$A:$A,AGE!$B:$D,,0,2)</f>
        <v>497.25</v>
      </c>
      <c r="K23426">
        <v>3.25</v>
      </c>
      <c r="L23426" t="str">
        <v>GSA 2018</v>
      </c>
      <c r="M23426" t="s">
        <v>2503</v>
      </c>
      <c r="P23426" t="s">
        <v>2342</v>
      </c>
      <c r="Q23426">
        <v>-0.75</v>
      </c>
      <c r="R23426" s="35">
        <v>0.15</v>
      </c>
      <c r="T23426" s="35"/>
      <c r="V23426">
        <v>1</v>
      </c>
      <c r="W23426" t="s">
        <v>2576</v>
      </c>
    </row>
    <row r="23427" spans="1:23" x14ac:dyDescent="0.3">
      <c r="A23427">
        <v>31189</v>
      </c>
      <c r="B23427" s="15" t="s">
        <v>2113</v>
      </c>
      <c r="C23427" t="str">
        <f>_xlfn.XLOOKUP($B23427, STANDARDS!$A:$A, STANDARDS!$B:$B,,0,2)</f>
        <v>Mt. Whelan Core</v>
      </c>
      <c r="D23427" t="s">
        <v>535</v>
      </c>
      <c r="E23427" t="s">
        <v>2283</v>
      </c>
      <c r="J23427" cm="1">
        <f t="array" ref="J23427:L23427">_xlfn.XLOOKUP($C23427, AGE!$A:$A,AGE!$B:$D,,0,2)</f>
        <v>497.25</v>
      </c>
      <c r="K23427">
        <v>3.25</v>
      </c>
      <c r="L23427" t="str">
        <v>GSA 2018</v>
      </c>
      <c r="M23427" t="s">
        <v>2503</v>
      </c>
      <c r="P23427" t="s">
        <v>2342</v>
      </c>
      <c r="Q23427">
        <v>-0.67</v>
      </c>
      <c r="R23427" s="35">
        <v>0.15</v>
      </c>
      <c r="T23427" s="35"/>
      <c r="V23427">
        <v>1</v>
      </c>
      <c r="W23427" t="s">
        <v>2576</v>
      </c>
    </row>
    <row r="23428" spans="1:23" x14ac:dyDescent="0.3">
      <c r="A23428">
        <v>31190</v>
      </c>
      <c r="B23428" s="15" t="s">
        <v>2113</v>
      </c>
      <c r="C23428" t="str">
        <f>_xlfn.XLOOKUP($B23428, STANDARDS!$A:$A, STANDARDS!$B:$B,,0,2)</f>
        <v>Mt. Whelan Core</v>
      </c>
      <c r="D23428" t="s">
        <v>535</v>
      </c>
      <c r="E23428" t="s">
        <v>2283</v>
      </c>
      <c r="J23428" cm="1">
        <f t="array" ref="J23428:L23428">_xlfn.XLOOKUP($C23428, AGE!$A:$A,AGE!$B:$D,,0,2)</f>
        <v>497.25</v>
      </c>
      <c r="K23428">
        <v>3.25</v>
      </c>
      <c r="L23428" t="str">
        <v>GSA 2018</v>
      </c>
      <c r="M23428" t="s">
        <v>2503</v>
      </c>
      <c r="P23428" t="s">
        <v>2342</v>
      </c>
      <c r="Q23428">
        <v>-0.7</v>
      </c>
      <c r="R23428" s="35">
        <v>0.15</v>
      </c>
      <c r="T23428" s="35"/>
      <c r="V23428">
        <v>1</v>
      </c>
      <c r="W23428" t="s">
        <v>2576</v>
      </c>
    </row>
    <row r="23429" spans="1:23" x14ac:dyDescent="0.3">
      <c r="A23429">
        <v>31191</v>
      </c>
      <c r="B23429" s="15" t="s">
        <v>2113</v>
      </c>
      <c r="C23429" t="str">
        <f>_xlfn.XLOOKUP($B23429, STANDARDS!$A:$A, STANDARDS!$B:$B,,0,2)</f>
        <v>Mt. Whelan Core</v>
      </c>
      <c r="D23429" t="s">
        <v>535</v>
      </c>
      <c r="E23429" t="s">
        <v>2283</v>
      </c>
      <c r="J23429" cm="1">
        <f t="array" ref="J23429:L23429">_xlfn.XLOOKUP($C23429, AGE!$A:$A,AGE!$B:$D,,0,2)</f>
        <v>497.25</v>
      </c>
      <c r="K23429">
        <v>3.25</v>
      </c>
      <c r="L23429" t="str">
        <v>GSA 2018</v>
      </c>
      <c r="M23429" t="s">
        <v>2503</v>
      </c>
      <c r="P23429" t="s">
        <v>2342</v>
      </c>
      <c r="Q23429">
        <v>-0.75</v>
      </c>
      <c r="R23429" s="35">
        <v>0.15</v>
      </c>
      <c r="T23429" s="35"/>
      <c r="V23429">
        <v>1</v>
      </c>
      <c r="W23429" t="s">
        <v>2576</v>
      </c>
    </row>
    <row r="23430" spans="1:23" x14ac:dyDescent="0.3">
      <c r="A23430">
        <v>31192</v>
      </c>
      <c r="B23430" s="15" t="s">
        <v>2113</v>
      </c>
      <c r="C23430" t="str">
        <f>_xlfn.XLOOKUP($B23430, STANDARDS!$A:$A, STANDARDS!$B:$B,,0,2)</f>
        <v>Mt. Whelan Core</v>
      </c>
      <c r="D23430" t="s">
        <v>535</v>
      </c>
      <c r="E23430" t="s">
        <v>2283</v>
      </c>
      <c r="J23430" cm="1">
        <f t="array" ref="J23430:L23430">_xlfn.XLOOKUP($C23430, AGE!$A:$A,AGE!$B:$D,,0,2)</f>
        <v>497.25</v>
      </c>
      <c r="K23430">
        <v>3.25</v>
      </c>
      <c r="L23430" t="str">
        <v>GSA 2018</v>
      </c>
      <c r="M23430" t="s">
        <v>2503</v>
      </c>
      <c r="P23430" t="s">
        <v>2342</v>
      </c>
      <c r="Q23430">
        <v>-1.78</v>
      </c>
      <c r="R23430" s="35">
        <v>0.15</v>
      </c>
      <c r="T23430" s="35"/>
      <c r="V23430">
        <v>1</v>
      </c>
      <c r="W23430" t="s">
        <v>2576</v>
      </c>
    </row>
    <row r="23431" spans="1:23" x14ac:dyDescent="0.3">
      <c r="A23431">
        <v>31193</v>
      </c>
      <c r="B23431" s="15" t="s">
        <v>2113</v>
      </c>
      <c r="C23431" t="str">
        <f>_xlfn.XLOOKUP($B23431, STANDARDS!$A:$A, STANDARDS!$B:$B,,0,2)</f>
        <v>Mt. Whelan Core</v>
      </c>
      <c r="D23431" t="s">
        <v>535</v>
      </c>
      <c r="E23431" t="s">
        <v>2283</v>
      </c>
      <c r="J23431" cm="1">
        <f t="array" ref="J23431:L23431">_xlfn.XLOOKUP($C23431, AGE!$A:$A,AGE!$B:$D,,0,2)</f>
        <v>497.25</v>
      </c>
      <c r="K23431">
        <v>3.25</v>
      </c>
      <c r="L23431" t="str">
        <v>GSA 2018</v>
      </c>
      <c r="M23431" t="s">
        <v>2503</v>
      </c>
      <c r="P23431" t="s">
        <v>2342</v>
      </c>
      <c r="Q23431">
        <v>-0.52</v>
      </c>
      <c r="R23431" s="35">
        <v>0.15</v>
      </c>
      <c r="T23431" s="35"/>
      <c r="V23431">
        <v>1</v>
      </c>
      <c r="W23431" t="s">
        <v>2576</v>
      </c>
    </row>
    <row r="23432" spans="1:23" x14ac:dyDescent="0.3">
      <c r="A23432">
        <v>31194</v>
      </c>
      <c r="B23432" s="15" t="s">
        <v>2113</v>
      </c>
      <c r="C23432" t="str">
        <f>_xlfn.XLOOKUP($B23432, STANDARDS!$A:$A, STANDARDS!$B:$B,,0,2)</f>
        <v>Mt. Whelan Core</v>
      </c>
      <c r="D23432" t="s">
        <v>535</v>
      </c>
      <c r="E23432" t="s">
        <v>2283</v>
      </c>
      <c r="J23432" cm="1">
        <f t="array" ref="J23432:L23432">_xlfn.XLOOKUP($C23432, AGE!$A:$A,AGE!$B:$D,,0,2)</f>
        <v>497.25</v>
      </c>
      <c r="K23432">
        <v>3.25</v>
      </c>
      <c r="L23432" t="str">
        <v>GSA 2018</v>
      </c>
      <c r="M23432" t="s">
        <v>2503</v>
      </c>
      <c r="P23432" t="s">
        <v>2342</v>
      </c>
      <c r="Q23432">
        <v>-0.54</v>
      </c>
      <c r="R23432" s="35">
        <v>0.15</v>
      </c>
      <c r="T23432" s="35"/>
      <c r="V23432">
        <v>1</v>
      </c>
      <c r="W23432" t="s">
        <v>2576</v>
      </c>
    </row>
    <row r="23433" spans="1:23" x14ac:dyDescent="0.3">
      <c r="A23433">
        <v>31195</v>
      </c>
      <c r="B23433" s="15" t="s">
        <v>2113</v>
      </c>
      <c r="C23433" t="str">
        <f>_xlfn.XLOOKUP($B23433, STANDARDS!$A:$A, STANDARDS!$B:$B,,0,2)</f>
        <v>Mt. Whelan Core</v>
      </c>
      <c r="D23433" t="s">
        <v>535</v>
      </c>
      <c r="E23433" t="s">
        <v>2283</v>
      </c>
      <c r="J23433" cm="1">
        <f t="array" ref="J23433:L23433">_xlfn.XLOOKUP($C23433, AGE!$A:$A,AGE!$B:$D,,0,2)</f>
        <v>497.25</v>
      </c>
      <c r="K23433">
        <v>3.25</v>
      </c>
      <c r="L23433" t="str">
        <v>GSA 2018</v>
      </c>
      <c r="M23433" t="s">
        <v>2503</v>
      </c>
      <c r="P23433" t="s">
        <v>2342</v>
      </c>
      <c r="Q23433">
        <v>-0.5</v>
      </c>
      <c r="R23433" s="35">
        <v>0.15</v>
      </c>
      <c r="T23433" s="35"/>
      <c r="V23433">
        <v>1</v>
      </c>
      <c r="W23433" t="s">
        <v>2576</v>
      </c>
    </row>
    <row r="23434" spans="1:23" x14ac:dyDescent="0.3">
      <c r="A23434">
        <v>31196</v>
      </c>
      <c r="B23434" s="15" t="s">
        <v>2113</v>
      </c>
      <c r="C23434" t="str">
        <f>_xlfn.XLOOKUP($B23434, STANDARDS!$A:$A, STANDARDS!$B:$B,,0,2)</f>
        <v>Mt. Whelan Core</v>
      </c>
      <c r="D23434" t="s">
        <v>535</v>
      </c>
      <c r="E23434" t="s">
        <v>2283</v>
      </c>
      <c r="J23434" cm="1">
        <f t="array" ref="J23434:L23434">_xlfn.XLOOKUP($C23434, AGE!$A:$A,AGE!$B:$D,,0,2)</f>
        <v>497.25</v>
      </c>
      <c r="K23434">
        <v>3.25</v>
      </c>
      <c r="L23434" t="str">
        <v>GSA 2018</v>
      </c>
      <c r="M23434" t="s">
        <v>2503</v>
      </c>
      <c r="P23434" t="s">
        <v>2342</v>
      </c>
      <c r="Q23434">
        <v>-0.73</v>
      </c>
      <c r="R23434" s="35">
        <v>0.15</v>
      </c>
      <c r="T23434" s="35"/>
      <c r="V23434">
        <v>1</v>
      </c>
      <c r="W23434" t="s">
        <v>2576</v>
      </c>
    </row>
    <row r="23435" spans="1:23" x14ac:dyDescent="0.3">
      <c r="A23435">
        <v>31197</v>
      </c>
      <c r="B23435" s="15" t="s">
        <v>2113</v>
      </c>
      <c r="C23435" t="str">
        <f>_xlfn.XLOOKUP($B23435, STANDARDS!$A:$A, STANDARDS!$B:$B,,0,2)</f>
        <v>Mt. Whelan Core</v>
      </c>
      <c r="D23435" t="s">
        <v>535</v>
      </c>
      <c r="E23435" t="s">
        <v>2283</v>
      </c>
      <c r="J23435" cm="1">
        <f t="array" ref="J23435:L23435">_xlfn.XLOOKUP($C23435, AGE!$A:$A,AGE!$B:$D,,0,2)</f>
        <v>497.25</v>
      </c>
      <c r="K23435">
        <v>3.25</v>
      </c>
      <c r="L23435" t="str">
        <v>GSA 2018</v>
      </c>
      <c r="M23435" t="s">
        <v>2503</v>
      </c>
      <c r="P23435" t="s">
        <v>2342</v>
      </c>
      <c r="Q23435">
        <v>-0.75</v>
      </c>
      <c r="R23435" s="35">
        <v>0.15</v>
      </c>
      <c r="T23435" s="35"/>
      <c r="V23435">
        <v>1</v>
      </c>
      <c r="W23435" t="s">
        <v>2576</v>
      </c>
    </row>
    <row r="23436" spans="1:23" x14ac:dyDescent="0.3">
      <c r="A23436">
        <v>31198</v>
      </c>
      <c r="B23436" s="15" t="s">
        <v>2113</v>
      </c>
      <c r="C23436" t="str">
        <f>_xlfn.XLOOKUP($B23436, STANDARDS!$A:$A, STANDARDS!$B:$B,,0,2)</f>
        <v>Mt. Whelan Core</v>
      </c>
      <c r="D23436" t="s">
        <v>535</v>
      </c>
      <c r="E23436" t="s">
        <v>2283</v>
      </c>
      <c r="J23436" cm="1">
        <f t="array" ref="J23436:L23436">_xlfn.XLOOKUP($C23436, AGE!$A:$A,AGE!$B:$D,,0,2)</f>
        <v>497.25</v>
      </c>
      <c r="K23436">
        <v>3.25</v>
      </c>
      <c r="L23436" t="str">
        <v>GSA 2018</v>
      </c>
      <c r="M23436" t="s">
        <v>2503</v>
      </c>
      <c r="P23436" t="s">
        <v>2342</v>
      </c>
      <c r="Q23436">
        <v>-0.76</v>
      </c>
      <c r="R23436" s="35">
        <v>0.15</v>
      </c>
      <c r="T23436" s="35"/>
      <c r="V23436">
        <v>1</v>
      </c>
      <c r="W23436" t="s">
        <v>2576</v>
      </c>
    </row>
    <row r="23437" spans="1:23" x14ac:dyDescent="0.3">
      <c r="A23437">
        <v>31199</v>
      </c>
      <c r="B23437" s="15" t="s">
        <v>2113</v>
      </c>
      <c r="C23437" t="str">
        <f>_xlfn.XLOOKUP($B23437, STANDARDS!$A:$A, STANDARDS!$B:$B,,0,2)</f>
        <v>Mt. Whelan Core</v>
      </c>
      <c r="D23437" t="s">
        <v>535</v>
      </c>
      <c r="E23437" t="s">
        <v>2283</v>
      </c>
      <c r="J23437" cm="1">
        <f t="array" ref="J23437:L23437">_xlfn.XLOOKUP($C23437, AGE!$A:$A,AGE!$B:$D,,0,2)</f>
        <v>497.25</v>
      </c>
      <c r="K23437">
        <v>3.25</v>
      </c>
      <c r="L23437" t="str">
        <v>GSA 2018</v>
      </c>
      <c r="M23437" t="s">
        <v>2503</v>
      </c>
      <c r="P23437" t="s">
        <v>2342</v>
      </c>
      <c r="Q23437">
        <v>-0.66</v>
      </c>
      <c r="R23437" s="35">
        <v>0.15</v>
      </c>
      <c r="T23437" s="35"/>
      <c r="V23437">
        <v>1</v>
      </c>
      <c r="W23437" t="s">
        <v>2576</v>
      </c>
    </row>
    <row r="23438" spans="1:23" x14ac:dyDescent="0.3">
      <c r="A23438">
        <v>31200</v>
      </c>
      <c r="B23438" s="15" t="s">
        <v>2113</v>
      </c>
      <c r="C23438" t="str">
        <f>_xlfn.XLOOKUP($B23438, STANDARDS!$A:$A, STANDARDS!$B:$B,,0,2)</f>
        <v>Mt. Whelan Core</v>
      </c>
      <c r="D23438" t="s">
        <v>535</v>
      </c>
      <c r="E23438" t="s">
        <v>2283</v>
      </c>
      <c r="J23438" cm="1">
        <f t="array" ref="J23438:L23438">_xlfn.XLOOKUP($C23438, AGE!$A:$A,AGE!$B:$D,,0,2)</f>
        <v>497.25</v>
      </c>
      <c r="K23438">
        <v>3.25</v>
      </c>
      <c r="L23438" t="str">
        <v>GSA 2018</v>
      </c>
      <c r="M23438" t="s">
        <v>2503</v>
      </c>
      <c r="P23438" t="s">
        <v>2342</v>
      </c>
      <c r="Q23438">
        <v>-0.64</v>
      </c>
      <c r="R23438" s="35">
        <v>0.15</v>
      </c>
      <c r="T23438" s="35"/>
      <c r="V23438">
        <v>1</v>
      </c>
      <c r="W23438" t="s">
        <v>2576</v>
      </c>
    </row>
    <row r="23439" spans="1:23" x14ac:dyDescent="0.3">
      <c r="A23439">
        <v>31201</v>
      </c>
      <c r="B23439" s="15" t="s">
        <v>2113</v>
      </c>
      <c r="C23439" t="str">
        <f>_xlfn.XLOOKUP($B23439, STANDARDS!$A:$A, STANDARDS!$B:$B,,0,2)</f>
        <v>Mt. Whelan Core</v>
      </c>
      <c r="D23439" t="s">
        <v>535</v>
      </c>
      <c r="E23439" t="s">
        <v>2283</v>
      </c>
      <c r="J23439" cm="1">
        <f t="array" ref="J23439:L23439">_xlfn.XLOOKUP($C23439, AGE!$A:$A,AGE!$B:$D,,0,2)</f>
        <v>497.25</v>
      </c>
      <c r="K23439">
        <v>3.25</v>
      </c>
      <c r="L23439" t="str">
        <v>GSA 2018</v>
      </c>
      <c r="M23439" t="s">
        <v>2503</v>
      </c>
      <c r="P23439" t="s">
        <v>2342</v>
      </c>
      <c r="Q23439">
        <v>-0.61</v>
      </c>
      <c r="R23439" s="35">
        <v>0.15</v>
      </c>
      <c r="T23439" s="35"/>
      <c r="V23439">
        <v>1</v>
      </c>
      <c r="W23439" t="s">
        <v>2576</v>
      </c>
    </row>
    <row r="23440" spans="1:23" x14ac:dyDescent="0.3">
      <c r="A23440">
        <v>31202</v>
      </c>
      <c r="B23440" s="15" t="s">
        <v>2113</v>
      </c>
      <c r="C23440" t="str">
        <f>_xlfn.XLOOKUP($B23440, STANDARDS!$A:$A, STANDARDS!$B:$B,,0,2)</f>
        <v>Mt. Whelan Core</v>
      </c>
      <c r="D23440" t="s">
        <v>535</v>
      </c>
      <c r="E23440" t="s">
        <v>2283</v>
      </c>
      <c r="J23440" cm="1">
        <f t="array" ref="J23440:L23440">_xlfn.XLOOKUP($C23440, AGE!$A:$A,AGE!$B:$D,,0,2)</f>
        <v>497.25</v>
      </c>
      <c r="K23440">
        <v>3.25</v>
      </c>
      <c r="L23440" t="str">
        <v>GSA 2018</v>
      </c>
      <c r="M23440" t="s">
        <v>2503</v>
      </c>
      <c r="P23440" t="s">
        <v>2342</v>
      </c>
      <c r="Q23440">
        <v>-0.66</v>
      </c>
      <c r="R23440" s="35">
        <v>0.15</v>
      </c>
      <c r="T23440" s="35"/>
      <c r="V23440">
        <v>1</v>
      </c>
      <c r="W23440" t="s">
        <v>2576</v>
      </c>
    </row>
    <row r="23441" spans="1:23" x14ac:dyDescent="0.3">
      <c r="A23441">
        <v>31203</v>
      </c>
      <c r="B23441" s="15" t="s">
        <v>2113</v>
      </c>
      <c r="C23441" t="str">
        <f>_xlfn.XLOOKUP($B23441, STANDARDS!$A:$A, STANDARDS!$B:$B,,0,2)</f>
        <v>Mt. Whelan Core</v>
      </c>
      <c r="D23441" t="s">
        <v>535</v>
      </c>
      <c r="E23441" t="s">
        <v>2283</v>
      </c>
      <c r="J23441" cm="1">
        <f t="array" ref="J23441:L23441">_xlfn.XLOOKUP($C23441, AGE!$A:$A,AGE!$B:$D,,0,2)</f>
        <v>497.25</v>
      </c>
      <c r="K23441">
        <v>3.25</v>
      </c>
      <c r="L23441" t="str">
        <v>GSA 2018</v>
      </c>
      <c r="M23441" t="s">
        <v>2503</v>
      </c>
      <c r="P23441" t="s">
        <v>2342</v>
      </c>
      <c r="Q23441">
        <v>-0.49</v>
      </c>
      <c r="R23441" s="35">
        <v>0.15</v>
      </c>
      <c r="T23441" s="35"/>
      <c r="V23441">
        <v>1</v>
      </c>
      <c r="W23441" t="s">
        <v>2576</v>
      </c>
    </row>
    <row r="23442" spans="1:23" x14ac:dyDescent="0.3">
      <c r="A23442">
        <v>31204</v>
      </c>
      <c r="B23442" s="15" t="s">
        <v>2113</v>
      </c>
      <c r="C23442" t="str">
        <f>_xlfn.XLOOKUP($B23442, STANDARDS!$A:$A, STANDARDS!$B:$B,,0,2)</f>
        <v>Mt. Whelan Core</v>
      </c>
      <c r="D23442" t="s">
        <v>535</v>
      </c>
      <c r="E23442" t="s">
        <v>2283</v>
      </c>
      <c r="J23442" cm="1">
        <f t="array" ref="J23442:L23442">_xlfn.XLOOKUP($C23442, AGE!$A:$A,AGE!$B:$D,,0,2)</f>
        <v>497.25</v>
      </c>
      <c r="K23442">
        <v>3.25</v>
      </c>
      <c r="L23442" t="str">
        <v>GSA 2018</v>
      </c>
      <c r="M23442" t="s">
        <v>2503</v>
      </c>
      <c r="P23442" t="s">
        <v>2342</v>
      </c>
      <c r="Q23442">
        <v>-0.72</v>
      </c>
      <c r="R23442" s="35">
        <v>0.15</v>
      </c>
      <c r="T23442" s="35"/>
      <c r="V23442">
        <v>1</v>
      </c>
      <c r="W23442" t="s">
        <v>2576</v>
      </c>
    </row>
    <row r="23443" spans="1:23" x14ac:dyDescent="0.3">
      <c r="A23443">
        <v>31205</v>
      </c>
      <c r="B23443" s="15" t="s">
        <v>2113</v>
      </c>
      <c r="C23443" t="str">
        <f>_xlfn.XLOOKUP($B23443, STANDARDS!$A:$A, STANDARDS!$B:$B,,0,2)</f>
        <v>Mt. Whelan Core</v>
      </c>
      <c r="D23443" t="s">
        <v>535</v>
      </c>
      <c r="E23443" t="s">
        <v>2283</v>
      </c>
      <c r="J23443" cm="1">
        <f t="array" ref="J23443:L23443">_xlfn.XLOOKUP($C23443, AGE!$A:$A,AGE!$B:$D,,0,2)</f>
        <v>497.25</v>
      </c>
      <c r="K23443">
        <v>3.25</v>
      </c>
      <c r="L23443" t="str">
        <v>GSA 2018</v>
      </c>
      <c r="M23443" t="s">
        <v>2503</v>
      </c>
      <c r="P23443" t="s">
        <v>2342</v>
      </c>
      <c r="Q23443">
        <v>-0.77</v>
      </c>
      <c r="R23443" s="35">
        <v>0.15</v>
      </c>
      <c r="T23443" s="35"/>
      <c r="V23443">
        <v>1</v>
      </c>
      <c r="W23443" t="s">
        <v>2576</v>
      </c>
    </row>
    <row r="23444" spans="1:23" x14ac:dyDescent="0.3">
      <c r="A23444">
        <v>31206</v>
      </c>
      <c r="B23444" s="15" t="s">
        <v>2113</v>
      </c>
      <c r="C23444" t="str">
        <f>_xlfn.XLOOKUP($B23444, STANDARDS!$A:$A, STANDARDS!$B:$B,,0,2)</f>
        <v>Mt. Whelan Core</v>
      </c>
      <c r="D23444" t="s">
        <v>535</v>
      </c>
      <c r="E23444" t="s">
        <v>2283</v>
      </c>
      <c r="J23444" cm="1">
        <f t="array" ref="J23444:L23444">_xlfn.XLOOKUP($C23444, AGE!$A:$A,AGE!$B:$D,,0,2)</f>
        <v>497.25</v>
      </c>
      <c r="K23444">
        <v>3.25</v>
      </c>
      <c r="L23444" t="str">
        <v>GSA 2018</v>
      </c>
      <c r="M23444" t="s">
        <v>2503</v>
      </c>
      <c r="P23444" t="s">
        <v>2342</v>
      </c>
      <c r="Q23444">
        <v>-0.69</v>
      </c>
      <c r="R23444" s="35">
        <v>0.15</v>
      </c>
      <c r="T23444" s="35"/>
      <c r="V23444">
        <v>1</v>
      </c>
      <c r="W23444" t="s">
        <v>2576</v>
      </c>
    </row>
    <row r="23445" spans="1:23" x14ac:dyDescent="0.3">
      <c r="A23445">
        <v>31207</v>
      </c>
      <c r="B23445" s="15" t="s">
        <v>2113</v>
      </c>
      <c r="C23445" t="str">
        <f>_xlfn.XLOOKUP($B23445, STANDARDS!$A:$A, STANDARDS!$B:$B,,0,2)</f>
        <v>Mt. Whelan Core</v>
      </c>
      <c r="D23445" t="s">
        <v>535</v>
      </c>
      <c r="E23445" t="s">
        <v>2283</v>
      </c>
      <c r="J23445" cm="1">
        <f t="array" ref="J23445:L23445">_xlfn.XLOOKUP($C23445, AGE!$A:$A,AGE!$B:$D,,0,2)</f>
        <v>497.25</v>
      </c>
      <c r="K23445">
        <v>3.25</v>
      </c>
      <c r="L23445" t="str">
        <v>GSA 2018</v>
      </c>
      <c r="M23445" t="s">
        <v>2503</v>
      </c>
      <c r="P23445" t="s">
        <v>2342</v>
      </c>
      <c r="Q23445">
        <v>-0.75</v>
      </c>
      <c r="R23445" s="35">
        <v>0.15</v>
      </c>
      <c r="T23445" s="35"/>
      <c r="V23445">
        <v>1</v>
      </c>
      <c r="W23445" t="s">
        <v>2576</v>
      </c>
    </row>
    <row r="23446" spans="1:23" x14ac:dyDescent="0.3">
      <c r="A23446">
        <v>31208</v>
      </c>
      <c r="B23446" s="15" t="s">
        <v>2113</v>
      </c>
      <c r="C23446" t="str">
        <f>_xlfn.XLOOKUP($B23446, STANDARDS!$A:$A, STANDARDS!$B:$B,,0,2)</f>
        <v>Mt. Whelan Core</v>
      </c>
      <c r="D23446" t="s">
        <v>535</v>
      </c>
      <c r="E23446" t="s">
        <v>2283</v>
      </c>
      <c r="J23446" cm="1">
        <f t="array" ref="J23446:L23446">_xlfn.XLOOKUP($C23446, AGE!$A:$A,AGE!$B:$D,,0,2)</f>
        <v>497.25</v>
      </c>
      <c r="K23446">
        <v>3.25</v>
      </c>
      <c r="L23446" t="str">
        <v>GSA 2018</v>
      </c>
      <c r="M23446" t="s">
        <v>2503</v>
      </c>
      <c r="P23446" t="s">
        <v>2342</v>
      </c>
      <c r="Q23446">
        <v>-0.74</v>
      </c>
      <c r="R23446" s="35">
        <v>0.15</v>
      </c>
      <c r="T23446" s="35"/>
      <c r="V23446">
        <v>1</v>
      </c>
      <c r="W23446" t="s">
        <v>2576</v>
      </c>
    </row>
    <row r="23447" spans="1:23" x14ac:dyDescent="0.3">
      <c r="A23447">
        <v>31209</v>
      </c>
      <c r="B23447" s="15" t="s">
        <v>2113</v>
      </c>
      <c r="C23447" t="str">
        <f>_xlfn.XLOOKUP($B23447, STANDARDS!$A:$A, STANDARDS!$B:$B,,0,2)</f>
        <v>Mt. Whelan Core</v>
      </c>
      <c r="D23447" t="s">
        <v>535</v>
      </c>
      <c r="E23447" t="s">
        <v>2283</v>
      </c>
      <c r="J23447" cm="1">
        <f t="array" ref="J23447:L23447">_xlfn.XLOOKUP($C23447, AGE!$A:$A,AGE!$B:$D,,0,2)</f>
        <v>497.25</v>
      </c>
      <c r="K23447">
        <v>3.25</v>
      </c>
      <c r="L23447" t="str">
        <v>GSA 2018</v>
      </c>
      <c r="M23447" t="s">
        <v>2503</v>
      </c>
      <c r="P23447" t="s">
        <v>2342</v>
      </c>
      <c r="Q23447">
        <v>-0.74</v>
      </c>
      <c r="R23447" s="35">
        <v>0.15</v>
      </c>
      <c r="T23447" s="35"/>
      <c r="V23447">
        <v>1</v>
      </c>
      <c r="W23447" t="s">
        <v>2576</v>
      </c>
    </row>
    <row r="23448" spans="1:23" x14ac:dyDescent="0.3">
      <c r="A23448">
        <v>31210</v>
      </c>
      <c r="B23448" s="15" t="s">
        <v>2113</v>
      </c>
      <c r="C23448" t="str">
        <f>_xlfn.XLOOKUP($B23448, STANDARDS!$A:$A, STANDARDS!$B:$B,,0,2)</f>
        <v>Mt. Whelan Core</v>
      </c>
      <c r="D23448" t="s">
        <v>535</v>
      </c>
      <c r="E23448" t="s">
        <v>2283</v>
      </c>
      <c r="J23448" cm="1">
        <f t="array" ref="J23448:L23448">_xlfn.XLOOKUP($C23448, AGE!$A:$A,AGE!$B:$D,,0,2)</f>
        <v>497.25</v>
      </c>
      <c r="K23448">
        <v>3.25</v>
      </c>
      <c r="L23448" t="str">
        <v>GSA 2018</v>
      </c>
      <c r="M23448" t="s">
        <v>2503</v>
      </c>
      <c r="P23448" t="s">
        <v>2342</v>
      </c>
      <c r="Q23448">
        <v>-0.81</v>
      </c>
      <c r="R23448" s="35">
        <v>0.15</v>
      </c>
      <c r="T23448" s="35"/>
      <c r="V23448">
        <v>1</v>
      </c>
      <c r="W23448" t="s">
        <v>2576</v>
      </c>
    </row>
    <row r="23449" spans="1:23" x14ac:dyDescent="0.3">
      <c r="A23449">
        <v>31211</v>
      </c>
      <c r="B23449" s="15" t="s">
        <v>2113</v>
      </c>
      <c r="C23449" t="str">
        <f>_xlfn.XLOOKUP($B23449, STANDARDS!$A:$A, STANDARDS!$B:$B,,0,2)</f>
        <v>Mt. Whelan Core</v>
      </c>
      <c r="D23449" t="s">
        <v>535</v>
      </c>
      <c r="E23449" t="s">
        <v>2283</v>
      </c>
      <c r="J23449" cm="1">
        <f t="array" ref="J23449:L23449">_xlfn.XLOOKUP($C23449, AGE!$A:$A,AGE!$B:$D,,0,2)</f>
        <v>497.25</v>
      </c>
      <c r="K23449">
        <v>3.25</v>
      </c>
      <c r="L23449" t="str">
        <v>GSA 2018</v>
      </c>
      <c r="M23449" t="s">
        <v>2503</v>
      </c>
      <c r="P23449" t="s">
        <v>2342</v>
      </c>
      <c r="Q23449">
        <v>-0.79</v>
      </c>
      <c r="R23449" s="35">
        <v>0.15</v>
      </c>
      <c r="T23449" s="35"/>
      <c r="V23449">
        <v>1</v>
      </c>
      <c r="W23449" t="s">
        <v>2576</v>
      </c>
    </row>
    <row r="23450" spans="1:23" x14ac:dyDescent="0.3">
      <c r="A23450">
        <v>31212</v>
      </c>
      <c r="B23450" s="15" t="s">
        <v>2113</v>
      </c>
      <c r="C23450" t="str">
        <f>_xlfn.XLOOKUP($B23450, STANDARDS!$A:$A, STANDARDS!$B:$B,,0,2)</f>
        <v>Mt. Whelan Core</v>
      </c>
      <c r="D23450" t="s">
        <v>535</v>
      </c>
      <c r="E23450" t="s">
        <v>2283</v>
      </c>
      <c r="J23450" cm="1">
        <f t="array" ref="J23450:L23450">_xlfn.XLOOKUP($C23450, AGE!$A:$A,AGE!$B:$D,,0,2)</f>
        <v>497.25</v>
      </c>
      <c r="K23450">
        <v>3.25</v>
      </c>
      <c r="L23450" t="str">
        <v>GSA 2018</v>
      </c>
      <c r="M23450" t="s">
        <v>2503</v>
      </c>
      <c r="P23450" t="s">
        <v>2342</v>
      </c>
      <c r="Q23450">
        <v>-0.69</v>
      </c>
      <c r="R23450" s="35">
        <v>0.15</v>
      </c>
      <c r="T23450" s="35"/>
      <c r="V23450">
        <v>1</v>
      </c>
      <c r="W23450" t="s">
        <v>2576</v>
      </c>
    </row>
    <row r="23451" spans="1:23" x14ac:dyDescent="0.3">
      <c r="A23451">
        <v>31213</v>
      </c>
      <c r="B23451" s="15" t="s">
        <v>2113</v>
      </c>
      <c r="C23451" t="str">
        <f>_xlfn.XLOOKUP($B23451, STANDARDS!$A:$A, STANDARDS!$B:$B,,0,2)</f>
        <v>Mt. Whelan Core</v>
      </c>
      <c r="D23451" t="s">
        <v>535</v>
      </c>
      <c r="E23451" t="s">
        <v>2283</v>
      </c>
      <c r="J23451" cm="1">
        <f t="array" ref="J23451:L23451">_xlfn.XLOOKUP($C23451, AGE!$A:$A,AGE!$B:$D,,0,2)</f>
        <v>497.25</v>
      </c>
      <c r="K23451">
        <v>3.25</v>
      </c>
      <c r="L23451" t="str">
        <v>GSA 2018</v>
      </c>
      <c r="M23451" t="s">
        <v>2503</v>
      </c>
      <c r="P23451" t="s">
        <v>2342</v>
      </c>
      <c r="Q23451">
        <v>-0.59</v>
      </c>
      <c r="R23451" s="35">
        <v>0.15</v>
      </c>
      <c r="T23451" s="35"/>
      <c r="V23451">
        <v>1</v>
      </c>
      <c r="W23451" t="s">
        <v>2576</v>
      </c>
    </row>
    <row r="23452" spans="1:23" x14ac:dyDescent="0.3">
      <c r="A23452">
        <v>31214</v>
      </c>
      <c r="B23452" s="15" t="s">
        <v>2113</v>
      </c>
      <c r="C23452" t="str">
        <f>_xlfn.XLOOKUP($B23452, STANDARDS!$A:$A, STANDARDS!$B:$B,,0,2)</f>
        <v>Mt. Whelan Core</v>
      </c>
      <c r="D23452" t="s">
        <v>535</v>
      </c>
      <c r="E23452" t="s">
        <v>2283</v>
      </c>
      <c r="J23452" cm="1">
        <f t="array" ref="J23452:L23452">_xlfn.XLOOKUP($C23452, AGE!$A:$A,AGE!$B:$D,,0,2)</f>
        <v>497.25</v>
      </c>
      <c r="K23452">
        <v>3.25</v>
      </c>
      <c r="L23452" t="str">
        <v>GSA 2018</v>
      </c>
      <c r="M23452" t="s">
        <v>2503</v>
      </c>
      <c r="P23452" t="s">
        <v>2342</v>
      </c>
      <c r="Q23452">
        <v>-0.7</v>
      </c>
      <c r="R23452" s="35">
        <v>0.15</v>
      </c>
      <c r="T23452" s="35"/>
      <c r="V23452">
        <v>1</v>
      </c>
      <c r="W23452" t="s">
        <v>2576</v>
      </c>
    </row>
    <row r="23453" spans="1:23" x14ac:dyDescent="0.3">
      <c r="A23453">
        <v>31215</v>
      </c>
      <c r="B23453" s="15" t="s">
        <v>2113</v>
      </c>
      <c r="C23453" t="str">
        <f>_xlfn.XLOOKUP($B23453, STANDARDS!$A:$A, STANDARDS!$B:$B,,0,2)</f>
        <v>Mt. Whelan Core</v>
      </c>
      <c r="D23453" t="s">
        <v>535</v>
      </c>
      <c r="E23453" t="s">
        <v>2283</v>
      </c>
      <c r="J23453" cm="1">
        <f t="array" ref="J23453:L23453">_xlfn.XLOOKUP($C23453, AGE!$A:$A,AGE!$B:$D,,0,2)</f>
        <v>497.25</v>
      </c>
      <c r="K23453">
        <v>3.25</v>
      </c>
      <c r="L23453" t="str">
        <v>GSA 2018</v>
      </c>
      <c r="M23453" t="s">
        <v>2503</v>
      </c>
      <c r="P23453" t="s">
        <v>2342</v>
      </c>
      <c r="Q23453">
        <v>-0.7</v>
      </c>
      <c r="R23453" s="35">
        <v>0.15</v>
      </c>
      <c r="T23453" s="35"/>
      <c r="V23453">
        <v>1</v>
      </c>
      <c r="W23453" t="s">
        <v>2576</v>
      </c>
    </row>
    <row r="23454" spans="1:23" x14ac:dyDescent="0.3">
      <c r="A23454">
        <v>31216</v>
      </c>
      <c r="B23454" s="15" t="s">
        <v>2113</v>
      </c>
      <c r="C23454" t="str">
        <f>_xlfn.XLOOKUP($B23454, STANDARDS!$A:$A, STANDARDS!$B:$B,,0,2)</f>
        <v>Mt. Whelan Core</v>
      </c>
      <c r="D23454" t="s">
        <v>535</v>
      </c>
      <c r="E23454" t="s">
        <v>2283</v>
      </c>
      <c r="J23454" cm="1">
        <f t="array" ref="J23454:L23454">_xlfn.XLOOKUP($C23454, AGE!$A:$A,AGE!$B:$D,,0,2)</f>
        <v>497.25</v>
      </c>
      <c r="K23454">
        <v>3.25</v>
      </c>
      <c r="L23454" t="str">
        <v>GSA 2018</v>
      </c>
      <c r="M23454" t="s">
        <v>2503</v>
      </c>
      <c r="P23454" t="s">
        <v>2342</v>
      </c>
      <c r="Q23454">
        <v>-0.61</v>
      </c>
      <c r="R23454" s="35">
        <v>0.15</v>
      </c>
      <c r="T23454" s="35"/>
      <c r="V23454">
        <v>1</v>
      </c>
      <c r="W23454" t="s">
        <v>2576</v>
      </c>
    </row>
    <row r="23455" spans="1:23" x14ac:dyDescent="0.3">
      <c r="A23455">
        <v>31217</v>
      </c>
      <c r="B23455" s="15" t="s">
        <v>2113</v>
      </c>
      <c r="C23455" t="str">
        <f>_xlfn.XLOOKUP($B23455, STANDARDS!$A:$A, STANDARDS!$B:$B,,0,2)</f>
        <v>Mt. Whelan Core</v>
      </c>
      <c r="D23455" t="s">
        <v>535</v>
      </c>
      <c r="E23455" t="s">
        <v>2283</v>
      </c>
      <c r="J23455" cm="1">
        <f t="array" ref="J23455:L23455">_xlfn.XLOOKUP($C23455, AGE!$A:$A,AGE!$B:$D,,0,2)</f>
        <v>497.25</v>
      </c>
      <c r="K23455">
        <v>3.25</v>
      </c>
      <c r="L23455" t="str">
        <v>GSA 2018</v>
      </c>
      <c r="M23455" t="s">
        <v>2503</v>
      </c>
      <c r="P23455" t="s">
        <v>2342</v>
      </c>
      <c r="Q23455">
        <v>-0.62</v>
      </c>
      <c r="R23455" s="35">
        <v>0.15</v>
      </c>
      <c r="T23455" s="35"/>
      <c r="V23455">
        <v>1</v>
      </c>
      <c r="W23455" t="s">
        <v>2576</v>
      </c>
    </row>
    <row r="23456" spans="1:23" x14ac:dyDescent="0.3">
      <c r="A23456">
        <v>31218</v>
      </c>
      <c r="B23456" s="15" t="s">
        <v>2113</v>
      </c>
      <c r="C23456" t="str">
        <f>_xlfn.XLOOKUP($B23456, STANDARDS!$A:$A, STANDARDS!$B:$B,,0,2)</f>
        <v>Mt. Whelan Core</v>
      </c>
      <c r="D23456" t="s">
        <v>535</v>
      </c>
      <c r="E23456" t="s">
        <v>2283</v>
      </c>
      <c r="J23456" cm="1">
        <f t="array" ref="J23456:L23456">_xlfn.XLOOKUP($C23456, AGE!$A:$A,AGE!$B:$D,,0,2)</f>
        <v>497.25</v>
      </c>
      <c r="K23456">
        <v>3.25</v>
      </c>
      <c r="L23456" t="str">
        <v>GSA 2018</v>
      </c>
      <c r="M23456" t="s">
        <v>2503</v>
      </c>
      <c r="P23456" t="s">
        <v>2342</v>
      </c>
      <c r="Q23456">
        <v>-0.41</v>
      </c>
      <c r="R23456" s="35">
        <v>0.15</v>
      </c>
      <c r="T23456" s="35"/>
      <c r="V23456">
        <v>1</v>
      </c>
      <c r="W23456" t="s">
        <v>2576</v>
      </c>
    </row>
    <row r="23457" spans="1:23" x14ac:dyDescent="0.3">
      <c r="A23457">
        <v>31219</v>
      </c>
      <c r="B23457" s="15" t="s">
        <v>2113</v>
      </c>
      <c r="C23457" t="str">
        <f>_xlfn.XLOOKUP($B23457, STANDARDS!$A:$A, STANDARDS!$B:$B,,0,2)</f>
        <v>Mt. Whelan Core</v>
      </c>
      <c r="D23457" t="s">
        <v>535</v>
      </c>
      <c r="E23457" t="s">
        <v>2283</v>
      </c>
      <c r="J23457" cm="1">
        <f t="array" ref="J23457:L23457">_xlfn.XLOOKUP($C23457, AGE!$A:$A,AGE!$B:$D,,0,2)</f>
        <v>497.25</v>
      </c>
      <c r="K23457">
        <v>3.25</v>
      </c>
      <c r="L23457" t="str">
        <v>GSA 2018</v>
      </c>
      <c r="M23457" t="s">
        <v>2503</v>
      </c>
      <c r="P23457" t="s">
        <v>2342</v>
      </c>
      <c r="Q23457">
        <v>-0.51</v>
      </c>
      <c r="R23457" s="35">
        <v>0.15</v>
      </c>
      <c r="T23457" s="35"/>
      <c r="V23457">
        <v>1</v>
      </c>
      <c r="W23457" t="s">
        <v>2576</v>
      </c>
    </row>
    <row r="23458" spans="1:23" x14ac:dyDescent="0.3">
      <c r="A23458">
        <v>31220</v>
      </c>
      <c r="B23458" s="15" t="s">
        <v>2113</v>
      </c>
      <c r="C23458" t="str">
        <f>_xlfn.XLOOKUP($B23458, STANDARDS!$A:$A, STANDARDS!$B:$B,,0,2)</f>
        <v>Mt. Whelan Core</v>
      </c>
      <c r="D23458" t="s">
        <v>535</v>
      </c>
      <c r="E23458" t="s">
        <v>2283</v>
      </c>
      <c r="J23458" cm="1">
        <f t="array" ref="J23458:L23458">_xlfn.XLOOKUP($C23458, AGE!$A:$A,AGE!$B:$D,,0,2)</f>
        <v>497.25</v>
      </c>
      <c r="K23458">
        <v>3.25</v>
      </c>
      <c r="L23458" t="str">
        <v>GSA 2018</v>
      </c>
      <c r="M23458" t="s">
        <v>2503</v>
      </c>
      <c r="P23458" t="s">
        <v>2342</v>
      </c>
      <c r="Q23458">
        <v>-0.45</v>
      </c>
      <c r="R23458" s="35">
        <v>0.15</v>
      </c>
      <c r="T23458" s="35"/>
      <c r="V23458">
        <v>1</v>
      </c>
      <c r="W23458" t="s">
        <v>2576</v>
      </c>
    </row>
    <row r="23459" spans="1:23" x14ac:dyDescent="0.3">
      <c r="A23459">
        <v>31221</v>
      </c>
      <c r="B23459" s="15" t="s">
        <v>2113</v>
      </c>
      <c r="C23459" t="str">
        <f>_xlfn.XLOOKUP($B23459, STANDARDS!$A:$A, STANDARDS!$B:$B,,0,2)</f>
        <v>Mt. Whelan Core</v>
      </c>
      <c r="D23459" t="s">
        <v>535</v>
      </c>
      <c r="E23459" t="s">
        <v>2283</v>
      </c>
      <c r="J23459" cm="1">
        <f t="array" ref="J23459:L23459">_xlfn.XLOOKUP($C23459, AGE!$A:$A,AGE!$B:$D,,0,2)</f>
        <v>497.25</v>
      </c>
      <c r="K23459">
        <v>3.25</v>
      </c>
      <c r="L23459" t="str">
        <v>GSA 2018</v>
      </c>
      <c r="M23459" t="s">
        <v>2503</v>
      </c>
      <c r="P23459" t="s">
        <v>2342</v>
      </c>
      <c r="Q23459">
        <v>-0.73</v>
      </c>
      <c r="R23459" s="35">
        <v>0.15</v>
      </c>
      <c r="T23459" s="35"/>
      <c r="V23459">
        <v>1</v>
      </c>
      <c r="W23459" t="s">
        <v>2576</v>
      </c>
    </row>
    <row r="23460" spans="1:23" x14ac:dyDescent="0.3">
      <c r="A23460">
        <v>31222</v>
      </c>
      <c r="B23460" s="15" t="s">
        <v>2113</v>
      </c>
      <c r="C23460" t="str">
        <f>_xlfn.XLOOKUP($B23460, STANDARDS!$A:$A, STANDARDS!$B:$B,,0,2)</f>
        <v>Mt. Whelan Core</v>
      </c>
      <c r="D23460" t="s">
        <v>535</v>
      </c>
      <c r="E23460" t="s">
        <v>2283</v>
      </c>
      <c r="J23460" cm="1">
        <f t="array" ref="J23460:L23460">_xlfn.XLOOKUP($C23460, AGE!$A:$A,AGE!$B:$D,,0,2)</f>
        <v>497.25</v>
      </c>
      <c r="K23460">
        <v>3.25</v>
      </c>
      <c r="L23460" t="str">
        <v>GSA 2018</v>
      </c>
      <c r="M23460" t="s">
        <v>2503</v>
      </c>
      <c r="P23460" t="s">
        <v>2342</v>
      </c>
      <c r="Q23460">
        <v>-0.77</v>
      </c>
      <c r="R23460" s="35">
        <v>0.15</v>
      </c>
      <c r="T23460" s="35"/>
      <c r="V23460">
        <v>1</v>
      </c>
      <c r="W23460" t="s">
        <v>2576</v>
      </c>
    </row>
    <row r="23461" spans="1:23" x14ac:dyDescent="0.3">
      <c r="A23461">
        <v>31223</v>
      </c>
      <c r="B23461" s="15" t="s">
        <v>2113</v>
      </c>
      <c r="C23461" t="str">
        <f>_xlfn.XLOOKUP($B23461, STANDARDS!$A:$A, STANDARDS!$B:$B,,0,2)</f>
        <v>Mt. Whelan Core</v>
      </c>
      <c r="D23461" t="s">
        <v>535</v>
      </c>
      <c r="E23461" t="s">
        <v>2283</v>
      </c>
      <c r="J23461" cm="1">
        <f t="array" ref="J23461:L23461">_xlfn.XLOOKUP($C23461, AGE!$A:$A,AGE!$B:$D,,0,2)</f>
        <v>497.25</v>
      </c>
      <c r="K23461">
        <v>3.25</v>
      </c>
      <c r="L23461" t="str">
        <v>GSA 2018</v>
      </c>
      <c r="M23461" t="s">
        <v>2503</v>
      </c>
      <c r="P23461" t="s">
        <v>2342</v>
      </c>
      <c r="Q23461">
        <v>-1.53</v>
      </c>
      <c r="R23461" s="35">
        <v>0.15</v>
      </c>
      <c r="T23461" s="35"/>
      <c r="V23461">
        <v>1</v>
      </c>
      <c r="W23461" t="s">
        <v>2576</v>
      </c>
    </row>
    <row r="23462" spans="1:23" x14ac:dyDescent="0.3">
      <c r="A23462">
        <v>31224</v>
      </c>
      <c r="B23462" s="15" t="s">
        <v>2113</v>
      </c>
      <c r="C23462" t="str">
        <f>_xlfn.XLOOKUP($B23462, STANDARDS!$A:$A, STANDARDS!$B:$B,,0,2)</f>
        <v>Mt. Whelan Core</v>
      </c>
      <c r="D23462" t="s">
        <v>535</v>
      </c>
      <c r="E23462" t="s">
        <v>2283</v>
      </c>
      <c r="J23462" cm="1">
        <f t="array" ref="J23462:L23462">_xlfn.XLOOKUP($C23462, AGE!$A:$A,AGE!$B:$D,,0,2)</f>
        <v>497.25</v>
      </c>
      <c r="K23462">
        <v>3.25</v>
      </c>
      <c r="L23462" t="str">
        <v>GSA 2018</v>
      </c>
      <c r="M23462" t="s">
        <v>2503</v>
      </c>
      <c r="P23462" t="s">
        <v>2342</v>
      </c>
      <c r="Q23462">
        <v>-0.83</v>
      </c>
      <c r="R23462" s="35">
        <v>0.15</v>
      </c>
      <c r="T23462" s="35"/>
      <c r="V23462">
        <v>1</v>
      </c>
      <c r="W23462" t="s">
        <v>2576</v>
      </c>
    </row>
    <row r="23463" spans="1:23" x14ac:dyDescent="0.3">
      <c r="A23463">
        <v>31225</v>
      </c>
      <c r="B23463" s="15" t="s">
        <v>2113</v>
      </c>
      <c r="C23463" t="str">
        <f>_xlfn.XLOOKUP($B23463, STANDARDS!$A:$A, STANDARDS!$B:$B,,0,2)</f>
        <v>Mt. Whelan Core</v>
      </c>
      <c r="D23463" t="s">
        <v>535</v>
      </c>
      <c r="E23463" t="s">
        <v>2283</v>
      </c>
      <c r="J23463" cm="1">
        <f t="array" ref="J23463:L23463">_xlfn.XLOOKUP($C23463, AGE!$A:$A,AGE!$B:$D,,0,2)</f>
        <v>497.25</v>
      </c>
      <c r="K23463">
        <v>3.25</v>
      </c>
      <c r="L23463" t="str">
        <v>GSA 2018</v>
      </c>
      <c r="M23463" t="s">
        <v>2503</v>
      </c>
      <c r="P23463" t="s">
        <v>2342</v>
      </c>
      <c r="Q23463">
        <v>-0.84</v>
      </c>
      <c r="R23463" s="35">
        <v>0.15</v>
      </c>
      <c r="T23463" s="35"/>
      <c r="V23463">
        <v>1</v>
      </c>
      <c r="W23463" t="s">
        <v>2576</v>
      </c>
    </row>
    <row r="23464" spans="1:23" x14ac:dyDescent="0.3">
      <c r="A23464">
        <v>31226</v>
      </c>
      <c r="B23464" s="15" t="s">
        <v>2113</v>
      </c>
      <c r="C23464" t="str">
        <f>_xlfn.XLOOKUP($B23464, STANDARDS!$A:$A, STANDARDS!$B:$B,,0,2)</f>
        <v>Mt. Whelan Core</v>
      </c>
      <c r="D23464" t="s">
        <v>535</v>
      </c>
      <c r="E23464" t="s">
        <v>2283</v>
      </c>
      <c r="J23464" cm="1">
        <f t="array" ref="J23464:L23464">_xlfn.XLOOKUP($C23464, AGE!$A:$A,AGE!$B:$D,,0,2)</f>
        <v>497.25</v>
      </c>
      <c r="K23464">
        <v>3.25</v>
      </c>
      <c r="L23464" t="str">
        <v>GSA 2018</v>
      </c>
      <c r="M23464" t="s">
        <v>2503</v>
      </c>
      <c r="P23464" t="s">
        <v>2342</v>
      </c>
      <c r="Q23464">
        <v>-0.51</v>
      </c>
      <c r="R23464" s="35">
        <v>0.15</v>
      </c>
      <c r="T23464" s="35"/>
      <c r="V23464">
        <v>1</v>
      </c>
      <c r="W23464" t="s">
        <v>2576</v>
      </c>
    </row>
    <row r="23465" spans="1:23" x14ac:dyDescent="0.3">
      <c r="A23465">
        <v>31227</v>
      </c>
      <c r="B23465" s="15" t="s">
        <v>2113</v>
      </c>
      <c r="C23465" t="str">
        <f>_xlfn.XLOOKUP($B23465, STANDARDS!$A:$A, STANDARDS!$B:$B,,0,2)</f>
        <v>Mt. Whelan Core</v>
      </c>
      <c r="D23465" t="s">
        <v>535</v>
      </c>
      <c r="E23465" t="s">
        <v>2283</v>
      </c>
      <c r="J23465" cm="1">
        <f t="array" ref="J23465:L23465">_xlfn.XLOOKUP($C23465, AGE!$A:$A,AGE!$B:$D,,0,2)</f>
        <v>497.25</v>
      </c>
      <c r="K23465">
        <v>3.25</v>
      </c>
      <c r="L23465" t="str">
        <v>GSA 2018</v>
      </c>
      <c r="M23465" t="s">
        <v>2503</v>
      </c>
      <c r="P23465" t="s">
        <v>2342</v>
      </c>
      <c r="Q23465">
        <v>-0.78</v>
      </c>
      <c r="R23465" s="35">
        <v>0.15</v>
      </c>
      <c r="T23465" s="35"/>
      <c r="V23465">
        <v>1</v>
      </c>
      <c r="W23465" t="s">
        <v>2576</v>
      </c>
    </row>
    <row r="23466" spans="1:23" x14ac:dyDescent="0.3">
      <c r="A23466">
        <v>31228</v>
      </c>
      <c r="B23466" s="15" t="s">
        <v>2113</v>
      </c>
      <c r="C23466" t="str">
        <f>_xlfn.XLOOKUP($B23466, STANDARDS!$A:$A, STANDARDS!$B:$B,,0,2)</f>
        <v>Mt. Whelan Core</v>
      </c>
      <c r="D23466" t="s">
        <v>535</v>
      </c>
      <c r="E23466" t="s">
        <v>2283</v>
      </c>
      <c r="J23466" cm="1">
        <f t="array" ref="J23466:L23466">_xlfn.XLOOKUP($C23466, AGE!$A:$A,AGE!$B:$D,,0,2)</f>
        <v>497.25</v>
      </c>
      <c r="K23466">
        <v>3.25</v>
      </c>
      <c r="L23466" t="str">
        <v>GSA 2018</v>
      </c>
      <c r="M23466" t="s">
        <v>2503</v>
      </c>
      <c r="P23466" t="s">
        <v>2342</v>
      </c>
      <c r="Q23466">
        <v>-0.71</v>
      </c>
      <c r="R23466" s="35">
        <v>0.15</v>
      </c>
      <c r="T23466" s="35"/>
      <c r="V23466">
        <v>1</v>
      </c>
      <c r="W23466" t="s">
        <v>2576</v>
      </c>
    </row>
    <row r="23467" spans="1:23" x14ac:dyDescent="0.3">
      <c r="A23467">
        <v>31229</v>
      </c>
      <c r="B23467" s="15" t="s">
        <v>2113</v>
      </c>
      <c r="C23467" t="str">
        <f>_xlfn.XLOOKUP($B23467, STANDARDS!$A:$A, STANDARDS!$B:$B,,0,2)</f>
        <v>Mt. Whelan Core</v>
      </c>
      <c r="D23467" t="s">
        <v>535</v>
      </c>
      <c r="E23467" t="s">
        <v>2283</v>
      </c>
      <c r="J23467" cm="1">
        <f t="array" ref="J23467:L23467">_xlfn.XLOOKUP($C23467, AGE!$A:$A,AGE!$B:$D,,0,2)</f>
        <v>497.25</v>
      </c>
      <c r="K23467">
        <v>3.25</v>
      </c>
      <c r="L23467" t="str">
        <v>GSA 2018</v>
      </c>
      <c r="M23467" t="s">
        <v>2503</v>
      </c>
      <c r="P23467" t="s">
        <v>2342</v>
      </c>
      <c r="Q23467">
        <v>-0.77</v>
      </c>
      <c r="R23467" s="35">
        <v>0.15</v>
      </c>
      <c r="T23467" s="35"/>
      <c r="V23467">
        <v>1</v>
      </c>
      <c r="W23467" t="s">
        <v>2576</v>
      </c>
    </row>
    <row r="23468" spans="1:23" x14ac:dyDescent="0.3">
      <c r="A23468">
        <v>31230</v>
      </c>
      <c r="B23468" s="15" t="s">
        <v>2113</v>
      </c>
      <c r="C23468" t="str">
        <f>_xlfn.XLOOKUP($B23468, STANDARDS!$A:$A, STANDARDS!$B:$B,,0,2)</f>
        <v>Mt. Whelan Core</v>
      </c>
      <c r="D23468" t="s">
        <v>535</v>
      </c>
      <c r="E23468" t="s">
        <v>2283</v>
      </c>
      <c r="J23468" cm="1">
        <f t="array" ref="J23468:L23468">_xlfn.XLOOKUP($C23468, AGE!$A:$A,AGE!$B:$D,,0,2)</f>
        <v>497.25</v>
      </c>
      <c r="K23468">
        <v>3.25</v>
      </c>
      <c r="L23468" t="str">
        <v>GSA 2018</v>
      </c>
      <c r="M23468" t="s">
        <v>2503</v>
      </c>
      <c r="P23468" t="s">
        <v>2342</v>
      </c>
      <c r="Q23468">
        <v>-0.82</v>
      </c>
      <c r="R23468" s="35">
        <v>0.15</v>
      </c>
      <c r="T23468" s="35"/>
      <c r="V23468">
        <v>1</v>
      </c>
      <c r="W23468" t="s">
        <v>2576</v>
      </c>
    </row>
    <row r="23469" spans="1:23" x14ac:dyDescent="0.3">
      <c r="A23469">
        <v>31231</v>
      </c>
      <c r="B23469" s="15" t="s">
        <v>2113</v>
      </c>
      <c r="C23469" t="str">
        <f>_xlfn.XLOOKUP($B23469, STANDARDS!$A:$A, STANDARDS!$B:$B,,0,2)</f>
        <v>Mt. Whelan Core</v>
      </c>
      <c r="D23469" t="s">
        <v>535</v>
      </c>
      <c r="E23469" t="s">
        <v>2283</v>
      </c>
      <c r="J23469" cm="1">
        <f t="array" ref="J23469:L23469">_xlfn.XLOOKUP($C23469, AGE!$A:$A,AGE!$B:$D,,0,2)</f>
        <v>497.25</v>
      </c>
      <c r="K23469">
        <v>3.25</v>
      </c>
      <c r="L23469" t="str">
        <v>GSA 2018</v>
      </c>
      <c r="M23469" t="s">
        <v>2503</v>
      </c>
      <c r="P23469" t="s">
        <v>2342</v>
      </c>
      <c r="Q23469">
        <v>-0.57999999999999996</v>
      </c>
      <c r="R23469" s="35">
        <v>0.15</v>
      </c>
      <c r="T23469" s="35"/>
      <c r="V23469">
        <v>1</v>
      </c>
      <c r="W23469" t="s">
        <v>2576</v>
      </c>
    </row>
    <row r="23470" spans="1:23" x14ac:dyDescent="0.3">
      <c r="A23470">
        <v>31232</v>
      </c>
      <c r="B23470" s="15" t="s">
        <v>2113</v>
      </c>
      <c r="C23470" t="str">
        <f>_xlfn.XLOOKUP($B23470, STANDARDS!$A:$A, STANDARDS!$B:$B,,0,2)</f>
        <v>Mt. Whelan Core</v>
      </c>
      <c r="D23470" t="s">
        <v>535</v>
      </c>
      <c r="E23470" t="s">
        <v>2283</v>
      </c>
      <c r="J23470" cm="1">
        <f t="array" ref="J23470:L23470">_xlfn.XLOOKUP($C23470, AGE!$A:$A,AGE!$B:$D,,0,2)</f>
        <v>497.25</v>
      </c>
      <c r="K23470">
        <v>3.25</v>
      </c>
      <c r="L23470" t="str">
        <v>GSA 2018</v>
      </c>
      <c r="M23470" t="s">
        <v>2503</v>
      </c>
      <c r="P23470" t="s">
        <v>2342</v>
      </c>
      <c r="Q23470">
        <v>-0.92</v>
      </c>
      <c r="R23470" s="35">
        <v>0.15</v>
      </c>
      <c r="T23470" s="35"/>
      <c r="V23470">
        <v>1</v>
      </c>
      <c r="W23470" t="s">
        <v>2576</v>
      </c>
    </row>
    <row r="23471" spans="1:23" x14ac:dyDescent="0.3">
      <c r="A23471">
        <v>31233</v>
      </c>
      <c r="B23471" s="15" t="s">
        <v>2113</v>
      </c>
      <c r="C23471" t="str">
        <f>_xlfn.XLOOKUP($B23471, STANDARDS!$A:$A, STANDARDS!$B:$B,,0,2)</f>
        <v>Mt. Whelan Core</v>
      </c>
      <c r="D23471" t="s">
        <v>535</v>
      </c>
      <c r="E23471" t="s">
        <v>2283</v>
      </c>
      <c r="J23471" cm="1">
        <f t="array" ref="J23471:L23471">_xlfn.XLOOKUP($C23471, AGE!$A:$A,AGE!$B:$D,,0,2)</f>
        <v>497.25</v>
      </c>
      <c r="K23471">
        <v>3.25</v>
      </c>
      <c r="L23471" t="str">
        <v>GSA 2018</v>
      </c>
      <c r="M23471" t="s">
        <v>2503</v>
      </c>
      <c r="P23471" t="s">
        <v>2342</v>
      </c>
      <c r="Q23471">
        <v>-0.94</v>
      </c>
      <c r="R23471" s="35">
        <v>0.15</v>
      </c>
      <c r="T23471" s="35"/>
      <c r="V23471">
        <v>1</v>
      </c>
      <c r="W23471" t="s">
        <v>2576</v>
      </c>
    </row>
    <row r="23472" spans="1:23" x14ac:dyDescent="0.3">
      <c r="A23472">
        <v>31234</v>
      </c>
      <c r="B23472" s="15" t="s">
        <v>2113</v>
      </c>
      <c r="C23472" t="str">
        <f>_xlfn.XLOOKUP($B23472, STANDARDS!$A:$A, STANDARDS!$B:$B,,0,2)</f>
        <v>Mt. Whelan Core</v>
      </c>
      <c r="D23472" t="s">
        <v>535</v>
      </c>
      <c r="E23472" t="s">
        <v>2283</v>
      </c>
      <c r="J23472" cm="1">
        <f t="array" ref="J23472:L23472">_xlfn.XLOOKUP($C23472, AGE!$A:$A,AGE!$B:$D,,0,2)</f>
        <v>497.25</v>
      </c>
      <c r="K23472">
        <v>3.25</v>
      </c>
      <c r="L23472" t="str">
        <v>GSA 2018</v>
      </c>
      <c r="M23472" t="s">
        <v>2503</v>
      </c>
      <c r="P23472" t="s">
        <v>2342</v>
      </c>
      <c r="Q23472">
        <v>-0.02</v>
      </c>
      <c r="R23472" s="35">
        <v>0.15</v>
      </c>
      <c r="T23472" s="35"/>
      <c r="V23472">
        <v>1</v>
      </c>
      <c r="W23472" t="s">
        <v>2576</v>
      </c>
    </row>
    <row r="23473" spans="1:23" x14ac:dyDescent="0.3">
      <c r="A23473">
        <v>31235</v>
      </c>
      <c r="B23473" s="15" t="s">
        <v>2113</v>
      </c>
      <c r="C23473" t="str">
        <f>_xlfn.XLOOKUP($B23473, STANDARDS!$A:$A, STANDARDS!$B:$B,,0,2)</f>
        <v>Mt. Whelan Core</v>
      </c>
      <c r="D23473" t="s">
        <v>535</v>
      </c>
      <c r="E23473" t="s">
        <v>2283</v>
      </c>
      <c r="J23473" cm="1">
        <f t="array" ref="J23473:L23473">_xlfn.XLOOKUP($C23473, AGE!$A:$A,AGE!$B:$D,,0,2)</f>
        <v>497.25</v>
      </c>
      <c r="K23473">
        <v>3.25</v>
      </c>
      <c r="L23473" t="str">
        <v>GSA 2018</v>
      </c>
      <c r="M23473" t="s">
        <v>2503</v>
      </c>
      <c r="P23473" t="s">
        <v>2342</v>
      </c>
      <c r="Q23473">
        <v>-0.72</v>
      </c>
      <c r="R23473" s="35">
        <v>0.15</v>
      </c>
      <c r="T23473" s="35"/>
      <c r="V23473">
        <v>1</v>
      </c>
      <c r="W23473" t="s">
        <v>2576</v>
      </c>
    </row>
    <row r="23474" spans="1:23" x14ac:dyDescent="0.3">
      <c r="A23474">
        <v>31236</v>
      </c>
      <c r="B23474" s="15" t="s">
        <v>2113</v>
      </c>
      <c r="C23474" t="str">
        <f>_xlfn.XLOOKUP($B23474, STANDARDS!$A:$A, STANDARDS!$B:$B,,0,2)</f>
        <v>Mt. Whelan Core</v>
      </c>
      <c r="D23474" t="s">
        <v>535</v>
      </c>
      <c r="E23474" t="s">
        <v>2283</v>
      </c>
      <c r="J23474" cm="1">
        <f t="array" ref="J23474:L23474">_xlfn.XLOOKUP($C23474, AGE!$A:$A,AGE!$B:$D,,0,2)</f>
        <v>497.25</v>
      </c>
      <c r="K23474">
        <v>3.25</v>
      </c>
      <c r="L23474" t="str">
        <v>GSA 2018</v>
      </c>
      <c r="M23474" t="s">
        <v>2503</v>
      </c>
      <c r="P23474" t="s">
        <v>2342</v>
      </c>
      <c r="Q23474">
        <v>-0.73</v>
      </c>
      <c r="R23474" s="35">
        <v>0.15</v>
      </c>
      <c r="T23474" s="35"/>
      <c r="V23474">
        <v>1</v>
      </c>
      <c r="W23474" t="s">
        <v>2576</v>
      </c>
    </row>
    <row r="23475" spans="1:23" x14ac:dyDescent="0.3">
      <c r="A23475">
        <v>31237</v>
      </c>
      <c r="B23475" s="15" t="s">
        <v>2113</v>
      </c>
      <c r="C23475" t="str">
        <f>_xlfn.XLOOKUP($B23475, STANDARDS!$A:$A, STANDARDS!$B:$B,,0,2)</f>
        <v>Mt. Whelan Core</v>
      </c>
      <c r="D23475" t="s">
        <v>535</v>
      </c>
      <c r="E23475" t="s">
        <v>2283</v>
      </c>
      <c r="J23475" cm="1">
        <f t="array" ref="J23475:L23475">_xlfn.XLOOKUP($C23475, AGE!$A:$A,AGE!$B:$D,,0,2)</f>
        <v>497.25</v>
      </c>
      <c r="K23475">
        <v>3.25</v>
      </c>
      <c r="L23475" t="str">
        <v>GSA 2018</v>
      </c>
      <c r="M23475" t="s">
        <v>2503</v>
      </c>
      <c r="P23475" t="s">
        <v>2342</v>
      </c>
      <c r="Q23475">
        <v>-0.8</v>
      </c>
      <c r="R23475" s="35">
        <v>0.15</v>
      </c>
      <c r="T23475" s="35"/>
      <c r="V23475">
        <v>1</v>
      </c>
      <c r="W23475" t="s">
        <v>2576</v>
      </c>
    </row>
    <row r="23476" spans="1:23" x14ac:dyDescent="0.3">
      <c r="A23476">
        <v>31238</v>
      </c>
      <c r="B23476" s="15" t="s">
        <v>2113</v>
      </c>
      <c r="C23476" t="str">
        <f>_xlfn.XLOOKUP($B23476, STANDARDS!$A:$A, STANDARDS!$B:$B,,0,2)</f>
        <v>Mt. Whelan Core</v>
      </c>
      <c r="D23476" t="s">
        <v>535</v>
      </c>
      <c r="E23476" t="s">
        <v>2283</v>
      </c>
      <c r="J23476" cm="1">
        <f t="array" ref="J23476:L23476">_xlfn.XLOOKUP($C23476, AGE!$A:$A,AGE!$B:$D,,0,2)</f>
        <v>497.25</v>
      </c>
      <c r="K23476">
        <v>3.25</v>
      </c>
      <c r="L23476" t="str">
        <v>GSA 2018</v>
      </c>
      <c r="M23476" t="s">
        <v>2503</v>
      </c>
      <c r="P23476" t="s">
        <v>2342</v>
      </c>
      <c r="Q23476">
        <v>-0.94</v>
      </c>
      <c r="R23476" s="35">
        <v>0.15</v>
      </c>
      <c r="T23476" s="35"/>
      <c r="V23476">
        <v>1</v>
      </c>
      <c r="W23476" t="s">
        <v>2576</v>
      </c>
    </row>
    <row r="23477" spans="1:23" x14ac:dyDescent="0.3">
      <c r="A23477">
        <v>31239</v>
      </c>
      <c r="B23477" s="15" t="s">
        <v>2113</v>
      </c>
      <c r="C23477" t="str">
        <f>_xlfn.XLOOKUP($B23477, STANDARDS!$A:$A, STANDARDS!$B:$B,,0,2)</f>
        <v>Mt. Whelan Core</v>
      </c>
      <c r="D23477" t="s">
        <v>535</v>
      </c>
      <c r="E23477" t="s">
        <v>2283</v>
      </c>
      <c r="J23477" cm="1">
        <f t="array" ref="J23477:L23477">_xlfn.XLOOKUP($C23477, AGE!$A:$A,AGE!$B:$D,,0,2)</f>
        <v>497.25</v>
      </c>
      <c r="K23477">
        <v>3.25</v>
      </c>
      <c r="L23477" t="str">
        <v>GSA 2018</v>
      </c>
      <c r="M23477" t="s">
        <v>2503</v>
      </c>
      <c r="P23477" t="s">
        <v>2342</v>
      </c>
      <c r="Q23477">
        <v>-0.7</v>
      </c>
      <c r="R23477" s="35">
        <v>0.15</v>
      </c>
      <c r="T23477" s="35"/>
      <c r="V23477">
        <v>1</v>
      </c>
      <c r="W23477" t="s">
        <v>2576</v>
      </c>
    </row>
    <row r="23478" spans="1:23" x14ac:dyDescent="0.3">
      <c r="A23478">
        <v>31240</v>
      </c>
      <c r="B23478" s="15" t="s">
        <v>2115</v>
      </c>
      <c r="C23478" t="str">
        <f>_xlfn.XLOOKUP($B23478, STANDARDS!$A:$A, STANDARDS!$B:$B,,0,2)</f>
        <v>Rhinehart Core</v>
      </c>
      <c r="D23478" t="s">
        <v>1060</v>
      </c>
      <c r="E23478" t="s">
        <v>2284</v>
      </c>
      <c r="J23478" cm="1">
        <f t="array" ref="J23478:L23478">_xlfn.XLOOKUP($C23478, AGE!$A:$A,AGE!$B:$D,,0,2)</f>
        <v>495</v>
      </c>
      <c r="K23478">
        <v>7.1</v>
      </c>
      <c r="L23478" t="str">
        <v xml:space="preserve">GSA 2018 </v>
      </c>
      <c r="M23478" t="s">
        <v>2504</v>
      </c>
      <c r="P23478" t="s">
        <v>2342</v>
      </c>
      <c r="Q23478">
        <v>0.28999999999999998</v>
      </c>
      <c r="R23478" s="35">
        <v>0.15</v>
      </c>
      <c r="T23478" s="35"/>
      <c r="V23478">
        <v>1</v>
      </c>
      <c r="W23478" t="s">
        <v>2576</v>
      </c>
    </row>
    <row r="23479" spans="1:23" x14ac:dyDescent="0.3">
      <c r="A23479">
        <v>31241</v>
      </c>
      <c r="B23479" s="15" t="s">
        <v>2115</v>
      </c>
      <c r="C23479" t="str">
        <f>_xlfn.XLOOKUP($B23479, STANDARDS!$A:$A, STANDARDS!$B:$B,,0,2)</f>
        <v>Rhinehart Core</v>
      </c>
      <c r="D23479" t="s">
        <v>1060</v>
      </c>
      <c r="E23479" t="s">
        <v>2284</v>
      </c>
      <c r="J23479" cm="1">
        <f t="array" ref="J23479:L23479">_xlfn.XLOOKUP($C23479, AGE!$A:$A,AGE!$B:$D,,0,2)</f>
        <v>495</v>
      </c>
      <c r="K23479">
        <v>7.1</v>
      </c>
      <c r="L23479" t="str">
        <v xml:space="preserve">GSA 2018 </v>
      </c>
      <c r="M23479" t="s">
        <v>2504</v>
      </c>
      <c r="P23479" t="s">
        <v>2342</v>
      </c>
      <c r="Q23479">
        <v>0.56000000000000005</v>
      </c>
      <c r="R23479" s="35">
        <v>0.15</v>
      </c>
      <c r="T23479" s="35"/>
      <c r="V23479">
        <v>1</v>
      </c>
      <c r="W23479" t="s">
        <v>2576</v>
      </c>
    </row>
    <row r="23480" spans="1:23" x14ac:dyDescent="0.3">
      <c r="A23480">
        <v>31242</v>
      </c>
      <c r="B23480" s="15" t="s">
        <v>2115</v>
      </c>
      <c r="C23480" t="str">
        <f>_xlfn.XLOOKUP($B23480, STANDARDS!$A:$A, STANDARDS!$B:$B,,0,2)</f>
        <v>Rhinehart Core</v>
      </c>
      <c r="D23480" t="s">
        <v>1060</v>
      </c>
      <c r="E23480" t="s">
        <v>2284</v>
      </c>
      <c r="J23480" cm="1">
        <f t="array" ref="J23480:L23480">_xlfn.XLOOKUP($C23480, AGE!$A:$A,AGE!$B:$D,,0,2)</f>
        <v>495</v>
      </c>
      <c r="K23480">
        <v>7.1</v>
      </c>
      <c r="L23480" t="str">
        <v xml:space="preserve">GSA 2018 </v>
      </c>
      <c r="M23480" t="s">
        <v>2504</v>
      </c>
      <c r="P23480" t="s">
        <v>2342</v>
      </c>
      <c r="Q23480">
        <v>0.43</v>
      </c>
      <c r="R23480" s="35">
        <v>0.15</v>
      </c>
      <c r="T23480" s="35"/>
      <c r="V23480">
        <v>1</v>
      </c>
      <c r="W23480" t="s">
        <v>2576</v>
      </c>
    </row>
    <row r="23481" spans="1:23" x14ac:dyDescent="0.3">
      <c r="A23481">
        <v>31243</v>
      </c>
      <c r="B23481" s="15" t="s">
        <v>2115</v>
      </c>
      <c r="C23481" t="str">
        <f>_xlfn.XLOOKUP($B23481, STANDARDS!$A:$A, STANDARDS!$B:$B,,0,2)</f>
        <v>Rhinehart Core</v>
      </c>
      <c r="D23481" t="s">
        <v>1060</v>
      </c>
      <c r="E23481" t="s">
        <v>2284</v>
      </c>
      <c r="J23481" cm="1">
        <f t="array" ref="J23481:L23481">_xlfn.XLOOKUP($C23481, AGE!$A:$A,AGE!$B:$D,,0,2)</f>
        <v>495</v>
      </c>
      <c r="K23481">
        <v>7.1</v>
      </c>
      <c r="L23481" t="str">
        <v xml:space="preserve">GSA 2018 </v>
      </c>
      <c r="M23481" t="s">
        <v>2504</v>
      </c>
      <c r="P23481" t="s">
        <v>2342</v>
      </c>
      <c r="Q23481">
        <v>0.54</v>
      </c>
      <c r="R23481" s="35">
        <v>0.15</v>
      </c>
      <c r="T23481" s="35"/>
      <c r="V23481">
        <v>1</v>
      </c>
      <c r="W23481" t="s">
        <v>2576</v>
      </c>
    </row>
    <row r="23482" spans="1:23" x14ac:dyDescent="0.3">
      <c r="A23482">
        <v>31244</v>
      </c>
      <c r="B23482" s="15" t="s">
        <v>2115</v>
      </c>
      <c r="C23482" t="str">
        <f>_xlfn.XLOOKUP($B23482, STANDARDS!$A:$A, STANDARDS!$B:$B,,0,2)</f>
        <v>Rhinehart Core</v>
      </c>
      <c r="D23482" t="s">
        <v>1060</v>
      </c>
      <c r="E23482" t="s">
        <v>2284</v>
      </c>
      <c r="J23482" cm="1">
        <f t="array" ref="J23482:L23482">_xlfn.XLOOKUP($C23482, AGE!$A:$A,AGE!$B:$D,,0,2)</f>
        <v>495</v>
      </c>
      <c r="K23482">
        <v>7.1</v>
      </c>
      <c r="L23482" t="str">
        <v xml:space="preserve">GSA 2018 </v>
      </c>
      <c r="M23482" t="s">
        <v>2504</v>
      </c>
      <c r="P23482" t="s">
        <v>2342</v>
      </c>
      <c r="Q23482">
        <v>0.54</v>
      </c>
      <c r="R23482" s="35">
        <v>0.15</v>
      </c>
      <c r="T23482" s="35"/>
      <c r="V23482">
        <v>1</v>
      </c>
      <c r="W23482" t="s">
        <v>2576</v>
      </c>
    </row>
    <row r="23483" spans="1:23" x14ac:dyDescent="0.3">
      <c r="A23483">
        <v>31245</v>
      </c>
      <c r="B23483" s="15" t="s">
        <v>2115</v>
      </c>
      <c r="C23483" t="str">
        <f>_xlfn.XLOOKUP($B23483, STANDARDS!$A:$A, STANDARDS!$B:$B,,0,2)</f>
        <v>Rhinehart Core</v>
      </c>
      <c r="D23483" t="s">
        <v>1060</v>
      </c>
      <c r="E23483" t="s">
        <v>2284</v>
      </c>
      <c r="J23483" cm="1">
        <f t="array" ref="J23483:L23483">_xlfn.XLOOKUP($C23483, AGE!$A:$A,AGE!$B:$D,,0,2)</f>
        <v>495</v>
      </c>
      <c r="K23483">
        <v>7.1</v>
      </c>
      <c r="L23483" t="str">
        <v xml:space="preserve">GSA 2018 </v>
      </c>
      <c r="M23483" t="s">
        <v>2504</v>
      </c>
      <c r="P23483" t="s">
        <v>2342</v>
      </c>
      <c r="Q23483">
        <v>0.73</v>
      </c>
      <c r="R23483" s="35">
        <v>0.15</v>
      </c>
      <c r="T23483" s="35"/>
      <c r="V23483">
        <v>1</v>
      </c>
      <c r="W23483" t="s">
        <v>2576</v>
      </c>
    </row>
    <row r="23484" spans="1:23" x14ac:dyDescent="0.3">
      <c r="A23484">
        <v>31246</v>
      </c>
      <c r="B23484" s="15" t="s">
        <v>2115</v>
      </c>
      <c r="C23484" t="str">
        <f>_xlfn.XLOOKUP($B23484, STANDARDS!$A:$A, STANDARDS!$B:$B,,0,2)</f>
        <v>Rhinehart Core</v>
      </c>
      <c r="D23484" t="s">
        <v>1060</v>
      </c>
      <c r="E23484" t="s">
        <v>2284</v>
      </c>
      <c r="J23484" cm="1">
        <f t="array" ref="J23484:L23484">_xlfn.XLOOKUP($C23484, AGE!$A:$A,AGE!$B:$D,,0,2)</f>
        <v>495</v>
      </c>
      <c r="K23484">
        <v>7.1</v>
      </c>
      <c r="L23484" t="str">
        <v xml:space="preserve">GSA 2018 </v>
      </c>
      <c r="M23484" t="s">
        <v>2504</v>
      </c>
      <c r="P23484" t="s">
        <v>2342</v>
      </c>
      <c r="Q23484">
        <v>0.55000000000000004</v>
      </c>
      <c r="R23484" s="35">
        <v>0.15</v>
      </c>
      <c r="T23484" s="35"/>
      <c r="V23484">
        <v>1</v>
      </c>
      <c r="W23484" t="s">
        <v>2576</v>
      </c>
    </row>
    <row r="23485" spans="1:23" x14ac:dyDescent="0.3">
      <c r="A23485">
        <v>31247</v>
      </c>
      <c r="B23485" s="15" t="s">
        <v>2115</v>
      </c>
      <c r="C23485" t="str">
        <f>_xlfn.XLOOKUP($B23485, STANDARDS!$A:$A, STANDARDS!$B:$B,,0,2)</f>
        <v>Rhinehart Core</v>
      </c>
      <c r="D23485" t="s">
        <v>1060</v>
      </c>
      <c r="E23485" t="s">
        <v>2284</v>
      </c>
      <c r="J23485" cm="1">
        <f t="array" ref="J23485:L23485">_xlfn.XLOOKUP($C23485, AGE!$A:$A,AGE!$B:$D,,0,2)</f>
        <v>495</v>
      </c>
      <c r="K23485">
        <v>7.1</v>
      </c>
      <c r="L23485" t="str">
        <v xml:space="preserve">GSA 2018 </v>
      </c>
      <c r="M23485" t="s">
        <v>2504</v>
      </c>
      <c r="P23485" t="s">
        <v>2342</v>
      </c>
      <c r="Q23485">
        <v>0.8</v>
      </c>
      <c r="R23485" s="35">
        <v>0.15</v>
      </c>
      <c r="T23485" s="35"/>
      <c r="V23485">
        <v>1</v>
      </c>
      <c r="W23485" t="s">
        <v>2576</v>
      </c>
    </row>
    <row r="23486" spans="1:23" x14ac:dyDescent="0.3">
      <c r="A23486">
        <v>31248</v>
      </c>
      <c r="B23486" s="15" t="s">
        <v>2115</v>
      </c>
      <c r="C23486" t="str">
        <f>_xlfn.XLOOKUP($B23486, STANDARDS!$A:$A, STANDARDS!$B:$B,,0,2)</f>
        <v>Rhinehart Core</v>
      </c>
      <c r="D23486" t="s">
        <v>1060</v>
      </c>
      <c r="E23486" t="s">
        <v>2284</v>
      </c>
      <c r="J23486" cm="1">
        <f t="array" ref="J23486:L23486">_xlfn.XLOOKUP($C23486, AGE!$A:$A,AGE!$B:$D,,0,2)</f>
        <v>495</v>
      </c>
      <c r="K23486">
        <v>7.1</v>
      </c>
      <c r="L23486" t="str">
        <v xml:space="preserve">GSA 2018 </v>
      </c>
      <c r="M23486" t="s">
        <v>2504</v>
      </c>
      <c r="P23486" t="s">
        <v>2342</v>
      </c>
      <c r="Q23486">
        <v>0.55000000000000004</v>
      </c>
      <c r="R23486" s="35">
        <v>0.15</v>
      </c>
      <c r="S23486">
        <v>-27.77</v>
      </c>
      <c r="T23486" s="35">
        <v>0.15</v>
      </c>
      <c r="U23486" t="s">
        <v>2479</v>
      </c>
      <c r="V23486">
        <v>1</v>
      </c>
      <c r="W23486" t="s">
        <v>2576</v>
      </c>
    </row>
    <row r="23487" spans="1:23" x14ac:dyDescent="0.3">
      <c r="A23487">
        <v>31249</v>
      </c>
      <c r="B23487" s="15" t="s">
        <v>2115</v>
      </c>
      <c r="C23487" t="str">
        <f>_xlfn.XLOOKUP($B23487, STANDARDS!$A:$A, STANDARDS!$B:$B,,0,2)</f>
        <v>Rhinehart Core</v>
      </c>
      <c r="D23487" t="s">
        <v>1060</v>
      </c>
      <c r="E23487" t="s">
        <v>2284</v>
      </c>
      <c r="J23487" cm="1">
        <f t="array" ref="J23487:L23487">_xlfn.XLOOKUP($C23487, AGE!$A:$A,AGE!$B:$D,,0,2)</f>
        <v>495</v>
      </c>
      <c r="K23487">
        <v>7.1</v>
      </c>
      <c r="L23487" t="str">
        <v xml:space="preserve">GSA 2018 </v>
      </c>
      <c r="M23487" t="s">
        <v>2504</v>
      </c>
      <c r="P23487" t="s">
        <v>2342</v>
      </c>
      <c r="Q23487">
        <v>0.33</v>
      </c>
      <c r="R23487" s="35">
        <v>0.15</v>
      </c>
      <c r="T23487" s="35"/>
      <c r="V23487">
        <v>1</v>
      </c>
      <c r="W23487" t="s">
        <v>2576</v>
      </c>
    </row>
    <row r="23488" spans="1:23" x14ac:dyDescent="0.3">
      <c r="A23488">
        <v>31250</v>
      </c>
      <c r="B23488" s="15" t="s">
        <v>2115</v>
      </c>
      <c r="C23488" t="str">
        <f>_xlfn.XLOOKUP($B23488, STANDARDS!$A:$A, STANDARDS!$B:$B,,0,2)</f>
        <v>Rhinehart Core</v>
      </c>
      <c r="D23488" t="s">
        <v>1060</v>
      </c>
      <c r="E23488" t="s">
        <v>2284</v>
      </c>
      <c r="J23488" cm="1">
        <f t="array" ref="J23488:L23488">_xlfn.XLOOKUP($C23488, AGE!$A:$A,AGE!$B:$D,,0,2)</f>
        <v>495</v>
      </c>
      <c r="K23488">
        <v>7.1</v>
      </c>
      <c r="L23488" t="str">
        <v xml:space="preserve">GSA 2018 </v>
      </c>
      <c r="M23488" t="s">
        <v>2504</v>
      </c>
      <c r="P23488" t="s">
        <v>2342</v>
      </c>
      <c r="Q23488">
        <v>0.49</v>
      </c>
      <c r="R23488" s="35">
        <v>0.15</v>
      </c>
      <c r="T23488" s="35"/>
      <c r="V23488">
        <v>1</v>
      </c>
      <c r="W23488" t="s">
        <v>2576</v>
      </c>
    </row>
    <row r="23489" spans="1:23" x14ac:dyDescent="0.3">
      <c r="A23489">
        <v>31251</v>
      </c>
      <c r="B23489" s="15" t="s">
        <v>2115</v>
      </c>
      <c r="C23489" t="str">
        <f>_xlfn.XLOOKUP($B23489, STANDARDS!$A:$A, STANDARDS!$B:$B,,0,2)</f>
        <v>Rhinehart Core</v>
      </c>
      <c r="D23489" t="s">
        <v>1060</v>
      </c>
      <c r="E23489" t="s">
        <v>2284</v>
      </c>
      <c r="J23489" cm="1">
        <f t="array" ref="J23489:L23489">_xlfn.XLOOKUP($C23489, AGE!$A:$A,AGE!$B:$D,,0,2)</f>
        <v>495</v>
      </c>
      <c r="K23489">
        <v>7.1</v>
      </c>
      <c r="L23489" t="str">
        <v xml:space="preserve">GSA 2018 </v>
      </c>
      <c r="M23489" t="s">
        <v>2504</v>
      </c>
      <c r="P23489" t="s">
        <v>2342</v>
      </c>
      <c r="Q23489">
        <v>0.39</v>
      </c>
      <c r="R23489" s="35">
        <v>0.15</v>
      </c>
      <c r="T23489" s="35"/>
      <c r="V23489">
        <v>1</v>
      </c>
      <c r="W23489" t="s">
        <v>2576</v>
      </c>
    </row>
    <row r="23490" spans="1:23" x14ac:dyDescent="0.3">
      <c r="A23490">
        <v>31252</v>
      </c>
      <c r="B23490" s="15" t="s">
        <v>2115</v>
      </c>
      <c r="C23490" t="str">
        <f>_xlfn.XLOOKUP($B23490, STANDARDS!$A:$A, STANDARDS!$B:$B,,0,2)</f>
        <v>Rhinehart Core</v>
      </c>
      <c r="D23490" t="s">
        <v>1060</v>
      </c>
      <c r="E23490" t="s">
        <v>2284</v>
      </c>
      <c r="J23490" cm="1">
        <f t="array" ref="J23490:L23490">_xlfn.XLOOKUP($C23490, AGE!$A:$A,AGE!$B:$D,,0,2)</f>
        <v>495</v>
      </c>
      <c r="K23490">
        <v>7.1</v>
      </c>
      <c r="L23490" t="str">
        <v xml:space="preserve">GSA 2018 </v>
      </c>
      <c r="M23490" t="s">
        <v>2504</v>
      </c>
      <c r="P23490" t="s">
        <v>2342</v>
      </c>
      <c r="Q23490">
        <v>0.31</v>
      </c>
      <c r="R23490" s="35">
        <v>0.15</v>
      </c>
      <c r="T23490" s="35"/>
      <c r="V23490">
        <v>1</v>
      </c>
      <c r="W23490" t="s">
        <v>2576</v>
      </c>
    </row>
    <row r="23491" spans="1:23" x14ac:dyDescent="0.3">
      <c r="A23491">
        <v>31253</v>
      </c>
      <c r="B23491" s="15" t="s">
        <v>2115</v>
      </c>
      <c r="C23491" t="str">
        <f>_xlfn.XLOOKUP($B23491, STANDARDS!$A:$A, STANDARDS!$B:$B,,0,2)</f>
        <v>Rhinehart Core</v>
      </c>
      <c r="D23491" t="s">
        <v>1060</v>
      </c>
      <c r="E23491" t="s">
        <v>2284</v>
      </c>
      <c r="J23491" cm="1">
        <f t="array" ref="J23491:L23491">_xlfn.XLOOKUP($C23491, AGE!$A:$A,AGE!$B:$D,,0,2)</f>
        <v>495</v>
      </c>
      <c r="K23491">
        <v>7.1</v>
      </c>
      <c r="L23491" t="str">
        <v xml:space="preserve">GSA 2018 </v>
      </c>
      <c r="M23491" t="s">
        <v>2504</v>
      </c>
      <c r="P23491" t="s">
        <v>2342</v>
      </c>
      <c r="Q23491">
        <v>0.11</v>
      </c>
      <c r="R23491" s="35">
        <v>0.15</v>
      </c>
      <c r="T23491" s="35"/>
      <c r="V23491">
        <v>1</v>
      </c>
      <c r="W23491" t="s">
        <v>2576</v>
      </c>
    </row>
    <row r="23492" spans="1:23" x14ac:dyDescent="0.3">
      <c r="A23492">
        <v>31254</v>
      </c>
      <c r="B23492" s="15" t="s">
        <v>2115</v>
      </c>
      <c r="C23492" t="str">
        <f>_xlfn.XLOOKUP($B23492, STANDARDS!$A:$A, STANDARDS!$B:$B,,0,2)</f>
        <v>Rhinehart Core</v>
      </c>
      <c r="D23492" t="s">
        <v>1060</v>
      </c>
      <c r="E23492" t="s">
        <v>2284</v>
      </c>
      <c r="J23492" cm="1">
        <f t="array" ref="J23492:L23492">_xlfn.XLOOKUP($C23492, AGE!$A:$A,AGE!$B:$D,,0,2)</f>
        <v>495</v>
      </c>
      <c r="K23492">
        <v>7.1</v>
      </c>
      <c r="L23492" t="str">
        <v xml:space="preserve">GSA 2018 </v>
      </c>
      <c r="M23492" t="s">
        <v>2504</v>
      </c>
      <c r="P23492" t="s">
        <v>2342</v>
      </c>
      <c r="Q23492">
        <v>0.14000000000000001</v>
      </c>
      <c r="R23492" s="35">
        <v>0.15</v>
      </c>
      <c r="T23492" s="35"/>
      <c r="V23492">
        <v>1</v>
      </c>
      <c r="W23492" t="s">
        <v>2576</v>
      </c>
    </row>
    <row r="23493" spans="1:23" x14ac:dyDescent="0.3">
      <c r="A23493">
        <v>31255</v>
      </c>
      <c r="B23493" s="15" t="s">
        <v>2115</v>
      </c>
      <c r="C23493" t="str">
        <f>_xlfn.XLOOKUP($B23493, STANDARDS!$A:$A, STANDARDS!$B:$B,,0,2)</f>
        <v>Rhinehart Core</v>
      </c>
      <c r="D23493" t="s">
        <v>1060</v>
      </c>
      <c r="E23493" t="s">
        <v>2284</v>
      </c>
      <c r="J23493" cm="1">
        <f t="array" ref="J23493:L23493">_xlfn.XLOOKUP($C23493, AGE!$A:$A,AGE!$B:$D,,0,2)</f>
        <v>495</v>
      </c>
      <c r="K23493">
        <v>7.1</v>
      </c>
      <c r="L23493" t="str">
        <v xml:space="preserve">GSA 2018 </v>
      </c>
      <c r="M23493" t="s">
        <v>2504</v>
      </c>
      <c r="P23493" t="s">
        <v>2342</v>
      </c>
      <c r="Q23493">
        <v>0.39</v>
      </c>
      <c r="R23493" s="35">
        <v>0.15</v>
      </c>
      <c r="T23493" s="35"/>
      <c r="V23493">
        <v>1</v>
      </c>
      <c r="W23493" t="s">
        <v>2576</v>
      </c>
    </row>
    <row r="23494" spans="1:23" x14ac:dyDescent="0.3">
      <c r="A23494">
        <v>31256</v>
      </c>
      <c r="B23494" s="15" t="s">
        <v>2115</v>
      </c>
      <c r="C23494" t="str">
        <f>_xlfn.XLOOKUP($B23494, STANDARDS!$A:$A, STANDARDS!$B:$B,,0,2)</f>
        <v>Rhinehart Core</v>
      </c>
      <c r="D23494" t="s">
        <v>1060</v>
      </c>
      <c r="E23494" t="s">
        <v>2284</v>
      </c>
      <c r="J23494" cm="1">
        <f t="array" ref="J23494:L23494">_xlfn.XLOOKUP($C23494, AGE!$A:$A,AGE!$B:$D,,0,2)</f>
        <v>495</v>
      </c>
      <c r="K23494">
        <v>7.1</v>
      </c>
      <c r="L23494" t="str">
        <v xml:space="preserve">GSA 2018 </v>
      </c>
      <c r="M23494" t="s">
        <v>2504</v>
      </c>
      <c r="P23494" t="s">
        <v>2342</v>
      </c>
      <c r="Q23494">
        <v>0.54</v>
      </c>
      <c r="R23494" s="35">
        <v>0.15</v>
      </c>
      <c r="T23494" s="35"/>
      <c r="V23494">
        <v>1</v>
      </c>
      <c r="W23494" t="s">
        <v>2576</v>
      </c>
    </row>
    <row r="23495" spans="1:23" x14ac:dyDescent="0.3">
      <c r="A23495">
        <v>31257</v>
      </c>
      <c r="B23495" s="15" t="s">
        <v>2115</v>
      </c>
      <c r="C23495" t="str">
        <f>_xlfn.XLOOKUP($B23495, STANDARDS!$A:$A, STANDARDS!$B:$B,,0,2)</f>
        <v>Rhinehart Core</v>
      </c>
      <c r="D23495" t="s">
        <v>1060</v>
      </c>
      <c r="E23495" t="s">
        <v>2284</v>
      </c>
      <c r="J23495" cm="1">
        <f t="array" ref="J23495:L23495">_xlfn.XLOOKUP($C23495, AGE!$A:$A,AGE!$B:$D,,0,2)</f>
        <v>495</v>
      </c>
      <c r="K23495">
        <v>7.1</v>
      </c>
      <c r="L23495" t="str">
        <v xml:space="preserve">GSA 2018 </v>
      </c>
      <c r="M23495" t="s">
        <v>2504</v>
      </c>
      <c r="P23495" t="s">
        <v>2342</v>
      </c>
      <c r="Q23495">
        <v>0.46</v>
      </c>
      <c r="R23495" s="35">
        <v>0.15</v>
      </c>
      <c r="T23495" s="35"/>
      <c r="V23495">
        <v>1</v>
      </c>
      <c r="W23495" t="s">
        <v>2576</v>
      </c>
    </row>
    <row r="23496" spans="1:23" x14ac:dyDescent="0.3">
      <c r="A23496">
        <v>31258</v>
      </c>
      <c r="B23496" s="15" t="s">
        <v>2115</v>
      </c>
      <c r="C23496" t="str">
        <f>_xlfn.XLOOKUP($B23496, STANDARDS!$A:$A, STANDARDS!$B:$B,,0,2)</f>
        <v>Rhinehart Core</v>
      </c>
      <c r="D23496" t="s">
        <v>1060</v>
      </c>
      <c r="E23496" t="s">
        <v>2284</v>
      </c>
      <c r="J23496" cm="1">
        <f t="array" ref="J23496:L23496">_xlfn.XLOOKUP($C23496, AGE!$A:$A,AGE!$B:$D,,0,2)</f>
        <v>495</v>
      </c>
      <c r="K23496">
        <v>7.1</v>
      </c>
      <c r="L23496" t="str">
        <v xml:space="preserve">GSA 2018 </v>
      </c>
      <c r="M23496" t="s">
        <v>2504</v>
      </c>
      <c r="P23496" t="s">
        <v>2342</v>
      </c>
      <c r="Q23496">
        <v>0.6</v>
      </c>
      <c r="R23496" s="35">
        <v>0.15</v>
      </c>
      <c r="T23496" s="35"/>
      <c r="V23496">
        <v>1</v>
      </c>
      <c r="W23496" t="s">
        <v>2576</v>
      </c>
    </row>
    <row r="23497" spans="1:23" x14ac:dyDescent="0.3">
      <c r="A23497">
        <v>31259</v>
      </c>
      <c r="B23497" s="15" t="s">
        <v>2115</v>
      </c>
      <c r="C23497" t="str">
        <f>_xlfn.XLOOKUP($B23497, STANDARDS!$A:$A, STANDARDS!$B:$B,,0,2)</f>
        <v>Rhinehart Core</v>
      </c>
      <c r="D23497" t="s">
        <v>1060</v>
      </c>
      <c r="E23497" t="s">
        <v>2284</v>
      </c>
      <c r="J23497" cm="1">
        <f t="array" ref="J23497:L23497">_xlfn.XLOOKUP($C23497, AGE!$A:$A,AGE!$B:$D,,0,2)</f>
        <v>495</v>
      </c>
      <c r="K23497">
        <v>7.1</v>
      </c>
      <c r="L23497" t="str">
        <v xml:space="preserve">GSA 2018 </v>
      </c>
      <c r="M23497" t="s">
        <v>2504</v>
      </c>
      <c r="P23497" t="s">
        <v>2342</v>
      </c>
      <c r="Q23497">
        <v>0.61</v>
      </c>
      <c r="R23497" s="35">
        <v>0.15</v>
      </c>
      <c r="T23497" s="35"/>
      <c r="V23497">
        <v>1</v>
      </c>
      <c r="W23497" t="s">
        <v>2576</v>
      </c>
    </row>
    <row r="23498" spans="1:23" x14ac:dyDescent="0.3">
      <c r="A23498">
        <v>31260</v>
      </c>
      <c r="B23498" s="15" t="s">
        <v>2115</v>
      </c>
      <c r="C23498" t="str">
        <f>_xlfn.XLOOKUP($B23498, STANDARDS!$A:$A, STANDARDS!$B:$B,,0,2)</f>
        <v>Rhinehart Core</v>
      </c>
      <c r="D23498" t="s">
        <v>1060</v>
      </c>
      <c r="E23498" t="s">
        <v>2284</v>
      </c>
      <c r="J23498" cm="1">
        <f t="array" ref="J23498:L23498">_xlfn.XLOOKUP($C23498, AGE!$A:$A,AGE!$B:$D,,0,2)</f>
        <v>495</v>
      </c>
      <c r="K23498">
        <v>7.1</v>
      </c>
      <c r="L23498" t="str">
        <v xml:space="preserve">GSA 2018 </v>
      </c>
      <c r="M23498" t="s">
        <v>2504</v>
      </c>
      <c r="P23498" t="s">
        <v>2342</v>
      </c>
      <c r="Q23498">
        <v>0.4</v>
      </c>
      <c r="R23498" s="35">
        <v>0.15</v>
      </c>
      <c r="T23498" s="35"/>
      <c r="V23498">
        <v>1</v>
      </c>
      <c r="W23498" t="s">
        <v>2576</v>
      </c>
    </row>
    <row r="23499" spans="1:23" x14ac:dyDescent="0.3">
      <c r="A23499">
        <v>31261</v>
      </c>
      <c r="B23499" s="15" t="s">
        <v>2115</v>
      </c>
      <c r="C23499" t="str">
        <f>_xlfn.XLOOKUP($B23499, STANDARDS!$A:$A, STANDARDS!$B:$B,,0,2)</f>
        <v>Rhinehart Core</v>
      </c>
      <c r="D23499" t="s">
        <v>1060</v>
      </c>
      <c r="E23499" t="s">
        <v>2284</v>
      </c>
      <c r="J23499" cm="1">
        <f t="array" ref="J23499:L23499">_xlfn.XLOOKUP($C23499, AGE!$A:$A,AGE!$B:$D,,0,2)</f>
        <v>495</v>
      </c>
      <c r="K23499">
        <v>7.1</v>
      </c>
      <c r="L23499" t="str">
        <v xml:space="preserve">GSA 2018 </v>
      </c>
      <c r="M23499" t="s">
        <v>2504</v>
      </c>
      <c r="P23499" t="s">
        <v>2342</v>
      </c>
      <c r="Q23499">
        <v>0.28999999999999998</v>
      </c>
      <c r="R23499" s="35">
        <v>0.15</v>
      </c>
      <c r="S23499">
        <v>-28.26</v>
      </c>
      <c r="T23499" s="35">
        <v>0.15</v>
      </c>
      <c r="U23499" t="s">
        <v>2479</v>
      </c>
      <c r="V23499">
        <v>1</v>
      </c>
      <c r="W23499" t="s">
        <v>2576</v>
      </c>
    </row>
    <row r="23500" spans="1:23" x14ac:dyDescent="0.3">
      <c r="A23500">
        <v>31262</v>
      </c>
      <c r="B23500" s="15" t="s">
        <v>2115</v>
      </c>
      <c r="C23500" t="str">
        <f>_xlfn.XLOOKUP($B23500, STANDARDS!$A:$A, STANDARDS!$B:$B,,0,2)</f>
        <v>Rhinehart Core</v>
      </c>
      <c r="D23500" t="s">
        <v>1060</v>
      </c>
      <c r="E23500" t="s">
        <v>2284</v>
      </c>
      <c r="J23500" cm="1">
        <f t="array" ref="J23500:L23500">_xlfn.XLOOKUP($C23500, AGE!$A:$A,AGE!$B:$D,,0,2)</f>
        <v>495</v>
      </c>
      <c r="K23500">
        <v>7.1</v>
      </c>
      <c r="L23500" t="str">
        <v xml:space="preserve">GSA 2018 </v>
      </c>
      <c r="M23500" t="s">
        <v>2504</v>
      </c>
      <c r="P23500" t="s">
        <v>2342</v>
      </c>
      <c r="Q23500">
        <v>0.72</v>
      </c>
      <c r="R23500" s="35">
        <v>0.15</v>
      </c>
      <c r="T23500" s="35"/>
      <c r="V23500">
        <v>1</v>
      </c>
      <c r="W23500" t="s">
        <v>2576</v>
      </c>
    </row>
    <row r="23501" spans="1:23" x14ac:dyDescent="0.3">
      <c r="A23501">
        <v>31263</v>
      </c>
      <c r="B23501" s="15" t="s">
        <v>2115</v>
      </c>
      <c r="C23501" t="str">
        <f>_xlfn.XLOOKUP($B23501, STANDARDS!$A:$A, STANDARDS!$B:$B,,0,2)</f>
        <v>Rhinehart Core</v>
      </c>
      <c r="D23501" t="s">
        <v>1060</v>
      </c>
      <c r="E23501" t="s">
        <v>2284</v>
      </c>
      <c r="J23501" cm="1">
        <f t="array" ref="J23501:L23501">_xlfn.XLOOKUP($C23501, AGE!$A:$A,AGE!$B:$D,,0,2)</f>
        <v>495</v>
      </c>
      <c r="K23501">
        <v>7.1</v>
      </c>
      <c r="L23501" t="str">
        <v xml:space="preserve">GSA 2018 </v>
      </c>
      <c r="M23501" t="s">
        <v>2504</v>
      </c>
      <c r="P23501" t="s">
        <v>2342</v>
      </c>
      <c r="Q23501">
        <v>0.64</v>
      </c>
      <c r="R23501" s="35">
        <v>0.15</v>
      </c>
      <c r="T23501" s="35"/>
      <c r="V23501">
        <v>1</v>
      </c>
      <c r="W23501" t="s">
        <v>2576</v>
      </c>
    </row>
    <row r="23502" spans="1:23" x14ac:dyDescent="0.3">
      <c r="A23502">
        <v>31264</v>
      </c>
      <c r="B23502" s="15" t="s">
        <v>2115</v>
      </c>
      <c r="C23502" t="str">
        <f>_xlfn.XLOOKUP($B23502, STANDARDS!$A:$A, STANDARDS!$B:$B,,0,2)</f>
        <v>Rhinehart Core</v>
      </c>
      <c r="D23502" t="s">
        <v>1060</v>
      </c>
      <c r="E23502" t="s">
        <v>2284</v>
      </c>
      <c r="J23502" cm="1">
        <f t="array" ref="J23502:L23502">_xlfn.XLOOKUP($C23502, AGE!$A:$A,AGE!$B:$D,,0,2)</f>
        <v>495</v>
      </c>
      <c r="K23502">
        <v>7.1</v>
      </c>
      <c r="L23502" t="str">
        <v xml:space="preserve">GSA 2018 </v>
      </c>
      <c r="M23502" t="s">
        <v>2504</v>
      </c>
      <c r="P23502" t="s">
        <v>2342</v>
      </c>
      <c r="Q23502">
        <v>0.43</v>
      </c>
      <c r="R23502" s="35">
        <v>0.15</v>
      </c>
      <c r="S23502">
        <v>-27.54</v>
      </c>
      <c r="T23502" s="35">
        <v>0.15</v>
      </c>
      <c r="U23502" t="s">
        <v>2479</v>
      </c>
      <c r="V23502">
        <v>1</v>
      </c>
      <c r="W23502" t="s">
        <v>2576</v>
      </c>
    </row>
    <row r="23503" spans="1:23" x14ac:dyDescent="0.3">
      <c r="A23503">
        <v>31265</v>
      </c>
      <c r="B23503" s="15" t="s">
        <v>2115</v>
      </c>
      <c r="C23503" t="str">
        <f>_xlfn.XLOOKUP($B23503, STANDARDS!$A:$A, STANDARDS!$B:$B,,0,2)</f>
        <v>Rhinehart Core</v>
      </c>
      <c r="D23503" t="s">
        <v>1060</v>
      </c>
      <c r="E23503" t="s">
        <v>2284</v>
      </c>
      <c r="J23503" cm="1">
        <f t="array" ref="J23503:L23503">_xlfn.XLOOKUP($C23503, AGE!$A:$A,AGE!$B:$D,,0,2)</f>
        <v>495</v>
      </c>
      <c r="K23503">
        <v>7.1</v>
      </c>
      <c r="L23503" t="str">
        <v xml:space="preserve">GSA 2018 </v>
      </c>
      <c r="M23503" t="s">
        <v>2504</v>
      </c>
      <c r="P23503" t="s">
        <v>2342</v>
      </c>
      <c r="Q23503">
        <v>0.21</v>
      </c>
      <c r="R23503" s="35">
        <v>0.15</v>
      </c>
      <c r="T23503" s="35"/>
      <c r="V23503">
        <v>1</v>
      </c>
      <c r="W23503" t="s">
        <v>2576</v>
      </c>
    </row>
    <row r="23504" spans="1:23" x14ac:dyDescent="0.3">
      <c r="A23504">
        <v>31266</v>
      </c>
      <c r="B23504" s="15" t="s">
        <v>2115</v>
      </c>
      <c r="C23504" t="str">
        <f>_xlfn.XLOOKUP($B23504, STANDARDS!$A:$A, STANDARDS!$B:$B,,0,2)</f>
        <v>Rhinehart Core</v>
      </c>
      <c r="D23504" t="s">
        <v>1060</v>
      </c>
      <c r="E23504" t="s">
        <v>2284</v>
      </c>
      <c r="J23504" cm="1">
        <f t="array" ref="J23504:L23504">_xlfn.XLOOKUP($C23504, AGE!$A:$A,AGE!$B:$D,,0,2)</f>
        <v>495</v>
      </c>
      <c r="K23504">
        <v>7.1</v>
      </c>
      <c r="L23504" t="str">
        <v xml:space="preserve">GSA 2018 </v>
      </c>
      <c r="M23504" t="s">
        <v>2504</v>
      </c>
      <c r="P23504" t="s">
        <v>2342</v>
      </c>
      <c r="Q23504">
        <v>0.63</v>
      </c>
      <c r="R23504" s="35">
        <v>0.15</v>
      </c>
      <c r="T23504" s="35"/>
      <c r="V23504">
        <v>1</v>
      </c>
      <c r="W23504" t="s">
        <v>2576</v>
      </c>
    </row>
    <row r="23505" spans="1:23" x14ac:dyDescent="0.3">
      <c r="A23505">
        <v>31267</v>
      </c>
      <c r="B23505" s="15" t="s">
        <v>2115</v>
      </c>
      <c r="C23505" t="str">
        <f>_xlfn.XLOOKUP($B23505, STANDARDS!$A:$A, STANDARDS!$B:$B,,0,2)</f>
        <v>Rhinehart Core</v>
      </c>
      <c r="D23505" t="s">
        <v>1060</v>
      </c>
      <c r="E23505" t="s">
        <v>2284</v>
      </c>
      <c r="J23505" cm="1">
        <f t="array" ref="J23505:L23505">_xlfn.XLOOKUP($C23505, AGE!$A:$A,AGE!$B:$D,,0,2)</f>
        <v>495</v>
      </c>
      <c r="K23505">
        <v>7.1</v>
      </c>
      <c r="L23505" t="str">
        <v xml:space="preserve">GSA 2018 </v>
      </c>
      <c r="M23505" t="s">
        <v>2504</v>
      </c>
      <c r="P23505" t="s">
        <v>2342</v>
      </c>
      <c r="Q23505">
        <v>1.06</v>
      </c>
      <c r="R23505" s="35">
        <v>0.15</v>
      </c>
      <c r="T23505" s="35"/>
      <c r="V23505">
        <v>1</v>
      </c>
      <c r="W23505" t="s">
        <v>2576</v>
      </c>
    </row>
    <row r="23506" spans="1:23" x14ac:dyDescent="0.3">
      <c r="A23506">
        <v>31268</v>
      </c>
      <c r="B23506" s="15" t="s">
        <v>2115</v>
      </c>
      <c r="C23506" t="str">
        <f>_xlfn.XLOOKUP($B23506, STANDARDS!$A:$A, STANDARDS!$B:$B,,0,2)</f>
        <v>Rhinehart Core</v>
      </c>
      <c r="D23506" t="s">
        <v>1060</v>
      </c>
      <c r="E23506" t="s">
        <v>2284</v>
      </c>
      <c r="J23506" cm="1">
        <f t="array" ref="J23506:L23506">_xlfn.XLOOKUP($C23506, AGE!$A:$A,AGE!$B:$D,,0,2)</f>
        <v>495</v>
      </c>
      <c r="K23506">
        <v>7.1</v>
      </c>
      <c r="L23506" t="str">
        <v xml:space="preserve">GSA 2018 </v>
      </c>
      <c r="M23506" t="s">
        <v>2504</v>
      </c>
      <c r="P23506" t="s">
        <v>2342</v>
      </c>
      <c r="Q23506">
        <v>1.5</v>
      </c>
      <c r="R23506" s="35">
        <v>0.15</v>
      </c>
      <c r="T23506" s="35"/>
      <c r="V23506">
        <v>1</v>
      </c>
      <c r="W23506" t="s">
        <v>2576</v>
      </c>
    </row>
    <row r="23507" spans="1:23" x14ac:dyDescent="0.3">
      <c r="A23507">
        <v>31269</v>
      </c>
      <c r="B23507" s="15" t="s">
        <v>2115</v>
      </c>
      <c r="C23507" t="str">
        <f>_xlfn.XLOOKUP($B23507, STANDARDS!$A:$A, STANDARDS!$B:$B,,0,2)</f>
        <v>Rhinehart Core</v>
      </c>
      <c r="D23507" t="s">
        <v>1060</v>
      </c>
      <c r="E23507" t="s">
        <v>2284</v>
      </c>
      <c r="J23507" cm="1">
        <f t="array" ref="J23507:L23507">_xlfn.XLOOKUP($C23507, AGE!$A:$A,AGE!$B:$D,,0,2)</f>
        <v>495</v>
      </c>
      <c r="K23507">
        <v>7.1</v>
      </c>
      <c r="L23507" t="str">
        <v xml:space="preserve">GSA 2018 </v>
      </c>
      <c r="M23507" t="s">
        <v>2504</v>
      </c>
      <c r="P23507" t="s">
        <v>2342</v>
      </c>
      <c r="Q23507">
        <v>1.39</v>
      </c>
      <c r="R23507" s="35">
        <v>0.15</v>
      </c>
      <c r="T23507" s="35"/>
      <c r="V23507">
        <v>1</v>
      </c>
      <c r="W23507" t="s">
        <v>2576</v>
      </c>
    </row>
    <row r="23508" spans="1:23" x14ac:dyDescent="0.3">
      <c r="A23508">
        <v>31270</v>
      </c>
      <c r="B23508" s="15" t="s">
        <v>2115</v>
      </c>
      <c r="C23508" t="str">
        <f>_xlfn.XLOOKUP($B23508, STANDARDS!$A:$A, STANDARDS!$B:$B,,0,2)</f>
        <v>Rhinehart Core</v>
      </c>
      <c r="D23508" t="s">
        <v>1060</v>
      </c>
      <c r="E23508" t="s">
        <v>2284</v>
      </c>
      <c r="J23508" cm="1">
        <f t="array" ref="J23508:L23508">_xlfn.XLOOKUP($C23508, AGE!$A:$A,AGE!$B:$D,,0,2)</f>
        <v>495</v>
      </c>
      <c r="K23508">
        <v>7.1</v>
      </c>
      <c r="L23508" t="str">
        <v xml:space="preserve">GSA 2018 </v>
      </c>
      <c r="M23508" t="s">
        <v>2504</v>
      </c>
      <c r="P23508" t="s">
        <v>2342</v>
      </c>
      <c r="Q23508">
        <v>1.27</v>
      </c>
      <c r="R23508" s="35">
        <v>0.15</v>
      </c>
      <c r="T23508" s="35"/>
      <c r="V23508">
        <v>1</v>
      </c>
      <c r="W23508" t="s">
        <v>2576</v>
      </c>
    </row>
    <row r="23509" spans="1:23" x14ac:dyDescent="0.3">
      <c r="A23509">
        <v>31271</v>
      </c>
      <c r="B23509" s="15" t="s">
        <v>2115</v>
      </c>
      <c r="C23509" t="str">
        <f>_xlfn.XLOOKUP($B23509, STANDARDS!$A:$A, STANDARDS!$B:$B,,0,2)</f>
        <v>Rhinehart Core</v>
      </c>
      <c r="D23509" t="s">
        <v>1060</v>
      </c>
      <c r="E23509" t="s">
        <v>2284</v>
      </c>
      <c r="J23509" cm="1">
        <f t="array" ref="J23509:L23509">_xlfn.XLOOKUP($C23509, AGE!$A:$A,AGE!$B:$D,,0,2)</f>
        <v>495</v>
      </c>
      <c r="K23509">
        <v>7.1</v>
      </c>
      <c r="L23509" t="str">
        <v xml:space="preserve">GSA 2018 </v>
      </c>
      <c r="M23509" t="s">
        <v>2504</v>
      </c>
      <c r="P23509" t="s">
        <v>2342</v>
      </c>
      <c r="Q23509">
        <v>1.28</v>
      </c>
      <c r="R23509" s="35">
        <v>0.15</v>
      </c>
      <c r="T23509" s="35"/>
      <c r="V23509">
        <v>1</v>
      </c>
      <c r="W23509" t="s">
        <v>2576</v>
      </c>
    </row>
    <row r="23510" spans="1:23" x14ac:dyDescent="0.3">
      <c r="A23510">
        <v>31272</v>
      </c>
      <c r="B23510" s="15" t="s">
        <v>2115</v>
      </c>
      <c r="C23510" t="str">
        <f>_xlfn.XLOOKUP($B23510, STANDARDS!$A:$A, STANDARDS!$B:$B,,0,2)</f>
        <v>Rhinehart Core</v>
      </c>
      <c r="D23510" t="s">
        <v>1060</v>
      </c>
      <c r="E23510" t="s">
        <v>2284</v>
      </c>
      <c r="J23510" cm="1">
        <f t="array" ref="J23510:L23510">_xlfn.XLOOKUP($C23510, AGE!$A:$A,AGE!$B:$D,,0,2)</f>
        <v>495</v>
      </c>
      <c r="K23510">
        <v>7.1</v>
      </c>
      <c r="L23510" t="str">
        <v xml:space="preserve">GSA 2018 </v>
      </c>
      <c r="M23510" t="s">
        <v>2504</v>
      </c>
      <c r="P23510" t="s">
        <v>2342</v>
      </c>
      <c r="Q23510">
        <v>1.6</v>
      </c>
      <c r="R23510" s="35">
        <v>0.15</v>
      </c>
      <c r="T23510" s="35"/>
      <c r="V23510">
        <v>1</v>
      </c>
      <c r="W23510" t="s">
        <v>2576</v>
      </c>
    </row>
    <row r="23511" spans="1:23" x14ac:dyDescent="0.3">
      <c r="A23511">
        <v>31273</v>
      </c>
      <c r="B23511" s="15" t="s">
        <v>2115</v>
      </c>
      <c r="C23511" t="str">
        <f>_xlfn.XLOOKUP($B23511, STANDARDS!$A:$A, STANDARDS!$B:$B,,0,2)</f>
        <v>Rhinehart Core</v>
      </c>
      <c r="D23511" t="s">
        <v>1060</v>
      </c>
      <c r="E23511" t="s">
        <v>2284</v>
      </c>
      <c r="J23511" cm="1">
        <f t="array" ref="J23511:L23511">_xlfn.XLOOKUP($C23511, AGE!$A:$A,AGE!$B:$D,,0,2)</f>
        <v>495</v>
      </c>
      <c r="K23511">
        <v>7.1</v>
      </c>
      <c r="L23511" t="str">
        <v xml:space="preserve">GSA 2018 </v>
      </c>
      <c r="M23511" t="s">
        <v>2504</v>
      </c>
      <c r="P23511" t="s">
        <v>2342</v>
      </c>
      <c r="Q23511">
        <v>1.84</v>
      </c>
      <c r="R23511" s="35">
        <v>0.15</v>
      </c>
      <c r="S23511">
        <v>-27.94</v>
      </c>
      <c r="T23511" s="35">
        <v>0.15</v>
      </c>
      <c r="U23511" t="s">
        <v>2479</v>
      </c>
      <c r="V23511">
        <v>1</v>
      </c>
      <c r="W23511" t="s">
        <v>2576</v>
      </c>
    </row>
    <row r="23512" spans="1:23" x14ac:dyDescent="0.3">
      <c r="A23512">
        <v>31274</v>
      </c>
      <c r="B23512" s="15" t="s">
        <v>2115</v>
      </c>
      <c r="C23512" t="str">
        <f>_xlfn.XLOOKUP($B23512, STANDARDS!$A:$A, STANDARDS!$B:$B,,0,2)</f>
        <v>Rhinehart Core</v>
      </c>
      <c r="D23512" t="s">
        <v>1060</v>
      </c>
      <c r="E23512" t="s">
        <v>2284</v>
      </c>
      <c r="J23512" cm="1">
        <f t="array" ref="J23512:L23512">_xlfn.XLOOKUP($C23512, AGE!$A:$A,AGE!$B:$D,,0,2)</f>
        <v>495</v>
      </c>
      <c r="K23512">
        <v>7.1</v>
      </c>
      <c r="L23512" t="str">
        <v xml:space="preserve">GSA 2018 </v>
      </c>
      <c r="M23512" t="s">
        <v>2504</v>
      </c>
      <c r="P23512" t="s">
        <v>2342</v>
      </c>
      <c r="Q23512">
        <v>2.02</v>
      </c>
      <c r="R23512" s="35">
        <v>0.15</v>
      </c>
      <c r="T23512" s="35"/>
      <c r="V23512">
        <v>1</v>
      </c>
      <c r="W23512" t="s">
        <v>2576</v>
      </c>
    </row>
    <row r="23513" spans="1:23" x14ac:dyDescent="0.3">
      <c r="A23513">
        <v>31275</v>
      </c>
      <c r="B23513" s="15" t="s">
        <v>2115</v>
      </c>
      <c r="C23513" t="str">
        <f>_xlfn.XLOOKUP($B23513, STANDARDS!$A:$A, STANDARDS!$B:$B,,0,2)</f>
        <v>Rhinehart Core</v>
      </c>
      <c r="D23513" t="s">
        <v>1060</v>
      </c>
      <c r="E23513" t="s">
        <v>2284</v>
      </c>
      <c r="J23513" cm="1">
        <f t="array" ref="J23513:L23513">_xlfn.XLOOKUP($C23513, AGE!$A:$A,AGE!$B:$D,,0,2)</f>
        <v>495</v>
      </c>
      <c r="K23513">
        <v>7.1</v>
      </c>
      <c r="L23513" t="str">
        <v xml:space="preserve">GSA 2018 </v>
      </c>
      <c r="M23513" t="s">
        <v>2504</v>
      </c>
      <c r="P23513" t="s">
        <v>2342</v>
      </c>
      <c r="Q23513">
        <v>2.17</v>
      </c>
      <c r="R23513" s="35">
        <v>0.15</v>
      </c>
      <c r="T23513" s="35"/>
      <c r="V23513">
        <v>1</v>
      </c>
      <c r="W23513" t="s">
        <v>2576</v>
      </c>
    </row>
    <row r="23514" spans="1:23" x14ac:dyDescent="0.3">
      <c r="A23514">
        <v>31276</v>
      </c>
      <c r="B23514" s="15" t="s">
        <v>2115</v>
      </c>
      <c r="C23514" t="str">
        <f>_xlfn.XLOOKUP($B23514, STANDARDS!$A:$A, STANDARDS!$B:$B,,0,2)</f>
        <v>Rhinehart Core</v>
      </c>
      <c r="D23514" t="s">
        <v>1060</v>
      </c>
      <c r="E23514" t="s">
        <v>2284</v>
      </c>
      <c r="J23514" cm="1">
        <f t="array" ref="J23514:L23514">_xlfn.XLOOKUP($C23514, AGE!$A:$A,AGE!$B:$D,,0,2)</f>
        <v>495</v>
      </c>
      <c r="K23514">
        <v>7.1</v>
      </c>
      <c r="L23514" t="str">
        <v xml:space="preserve">GSA 2018 </v>
      </c>
      <c r="M23514" t="s">
        <v>2504</v>
      </c>
      <c r="P23514" t="s">
        <v>2342</v>
      </c>
      <c r="Q23514">
        <v>2.59</v>
      </c>
      <c r="R23514" s="35">
        <v>0.15</v>
      </c>
      <c r="T23514" s="35"/>
      <c r="V23514">
        <v>1</v>
      </c>
      <c r="W23514" t="s">
        <v>2576</v>
      </c>
    </row>
    <row r="23515" spans="1:23" x14ac:dyDescent="0.3">
      <c r="A23515">
        <v>31277</v>
      </c>
      <c r="B23515" s="15" t="s">
        <v>2115</v>
      </c>
      <c r="C23515" t="str">
        <f>_xlfn.XLOOKUP($B23515, STANDARDS!$A:$A, STANDARDS!$B:$B,,0,2)</f>
        <v>Rhinehart Core</v>
      </c>
      <c r="D23515" t="s">
        <v>1060</v>
      </c>
      <c r="E23515" t="s">
        <v>2284</v>
      </c>
      <c r="J23515" cm="1">
        <f t="array" ref="J23515:L23515">_xlfn.XLOOKUP($C23515, AGE!$A:$A,AGE!$B:$D,,0,2)</f>
        <v>495</v>
      </c>
      <c r="K23515">
        <v>7.1</v>
      </c>
      <c r="L23515" t="str">
        <v xml:space="preserve">GSA 2018 </v>
      </c>
      <c r="M23515" t="s">
        <v>2504</v>
      </c>
      <c r="P23515" t="s">
        <v>2342</v>
      </c>
      <c r="Q23515">
        <v>2.1</v>
      </c>
      <c r="R23515" s="35">
        <v>0.15</v>
      </c>
      <c r="T23515" s="35"/>
      <c r="V23515">
        <v>1</v>
      </c>
      <c r="W23515" t="s">
        <v>2576</v>
      </c>
    </row>
    <row r="23516" spans="1:23" x14ac:dyDescent="0.3">
      <c r="A23516">
        <v>31278</v>
      </c>
      <c r="B23516" s="15" t="s">
        <v>2115</v>
      </c>
      <c r="C23516" t="str">
        <f>_xlfn.XLOOKUP($B23516, STANDARDS!$A:$A, STANDARDS!$B:$B,,0,2)</f>
        <v>Rhinehart Core</v>
      </c>
      <c r="D23516" t="s">
        <v>1060</v>
      </c>
      <c r="E23516" t="s">
        <v>2284</v>
      </c>
      <c r="J23516" cm="1">
        <f t="array" ref="J23516:L23516">_xlfn.XLOOKUP($C23516, AGE!$A:$A,AGE!$B:$D,,0,2)</f>
        <v>495</v>
      </c>
      <c r="K23516">
        <v>7.1</v>
      </c>
      <c r="L23516" t="str">
        <v xml:space="preserve">GSA 2018 </v>
      </c>
      <c r="M23516" t="s">
        <v>2504</v>
      </c>
      <c r="P23516" t="s">
        <v>2342</v>
      </c>
      <c r="Q23516">
        <v>2.2999999999999998</v>
      </c>
      <c r="R23516" s="35">
        <v>0.15</v>
      </c>
      <c r="S23516">
        <v>-27.91</v>
      </c>
      <c r="T23516" s="35">
        <v>0.15</v>
      </c>
      <c r="U23516" t="s">
        <v>2479</v>
      </c>
      <c r="V23516">
        <v>1</v>
      </c>
      <c r="W23516" t="s">
        <v>2576</v>
      </c>
    </row>
    <row r="23517" spans="1:23" x14ac:dyDescent="0.3">
      <c r="A23517">
        <v>31279</v>
      </c>
      <c r="B23517" s="15" t="s">
        <v>2115</v>
      </c>
      <c r="C23517" t="str">
        <f>_xlfn.XLOOKUP($B23517, STANDARDS!$A:$A, STANDARDS!$B:$B,,0,2)</f>
        <v>Rhinehart Core</v>
      </c>
      <c r="D23517" t="s">
        <v>1060</v>
      </c>
      <c r="E23517" t="s">
        <v>2284</v>
      </c>
      <c r="J23517" cm="1">
        <f t="array" ref="J23517:L23517">_xlfn.XLOOKUP($C23517, AGE!$A:$A,AGE!$B:$D,,0,2)</f>
        <v>495</v>
      </c>
      <c r="K23517">
        <v>7.1</v>
      </c>
      <c r="L23517" t="str">
        <v xml:space="preserve">GSA 2018 </v>
      </c>
      <c r="M23517" t="s">
        <v>2504</v>
      </c>
      <c r="P23517" t="s">
        <v>2342</v>
      </c>
      <c r="Q23517">
        <v>2.5099999999999998</v>
      </c>
      <c r="R23517" s="35">
        <v>0.15</v>
      </c>
      <c r="T23517" s="35"/>
      <c r="V23517">
        <v>1</v>
      </c>
      <c r="W23517" t="s">
        <v>2576</v>
      </c>
    </row>
    <row r="23518" spans="1:23" x14ac:dyDescent="0.3">
      <c r="A23518">
        <v>31280</v>
      </c>
      <c r="B23518" s="15" t="s">
        <v>2115</v>
      </c>
      <c r="C23518" t="str">
        <f>_xlfn.XLOOKUP($B23518, STANDARDS!$A:$A, STANDARDS!$B:$B,,0,2)</f>
        <v>Rhinehart Core</v>
      </c>
      <c r="D23518" t="s">
        <v>1060</v>
      </c>
      <c r="E23518" t="s">
        <v>2284</v>
      </c>
      <c r="J23518" cm="1">
        <f t="array" ref="J23518:L23518">_xlfn.XLOOKUP($C23518, AGE!$A:$A,AGE!$B:$D,,0,2)</f>
        <v>495</v>
      </c>
      <c r="K23518">
        <v>7.1</v>
      </c>
      <c r="L23518" t="str">
        <v xml:space="preserve">GSA 2018 </v>
      </c>
      <c r="M23518" t="s">
        <v>2504</v>
      </c>
      <c r="P23518" t="s">
        <v>2342</v>
      </c>
      <c r="Q23518">
        <v>2.56</v>
      </c>
      <c r="R23518" s="35">
        <v>0.15</v>
      </c>
      <c r="S23518">
        <v>-28.09</v>
      </c>
      <c r="T23518" s="35">
        <v>0.15</v>
      </c>
      <c r="U23518" t="s">
        <v>2479</v>
      </c>
      <c r="V23518">
        <v>1</v>
      </c>
      <c r="W23518" t="s">
        <v>2576</v>
      </c>
    </row>
    <row r="23519" spans="1:23" x14ac:dyDescent="0.3">
      <c r="A23519">
        <v>31281</v>
      </c>
      <c r="B23519" s="15" t="s">
        <v>2115</v>
      </c>
      <c r="C23519" t="str">
        <f>_xlfn.XLOOKUP($B23519, STANDARDS!$A:$A, STANDARDS!$B:$B,,0,2)</f>
        <v>Rhinehart Core</v>
      </c>
      <c r="D23519" t="s">
        <v>1060</v>
      </c>
      <c r="E23519" t="s">
        <v>2284</v>
      </c>
      <c r="J23519" cm="1">
        <f t="array" ref="J23519:L23519">_xlfn.XLOOKUP($C23519, AGE!$A:$A,AGE!$B:$D,,0,2)</f>
        <v>495</v>
      </c>
      <c r="K23519">
        <v>7.1</v>
      </c>
      <c r="L23519" t="str">
        <v xml:space="preserve">GSA 2018 </v>
      </c>
      <c r="M23519" t="s">
        <v>2504</v>
      </c>
      <c r="P23519" t="s">
        <v>2342</v>
      </c>
      <c r="Q23519">
        <v>2.54</v>
      </c>
      <c r="R23519" s="35">
        <v>0.15</v>
      </c>
      <c r="T23519" s="35"/>
      <c r="V23519">
        <v>1</v>
      </c>
      <c r="W23519" t="s">
        <v>2576</v>
      </c>
    </row>
    <row r="23520" spans="1:23" x14ac:dyDescent="0.3">
      <c r="A23520">
        <v>31282</v>
      </c>
      <c r="B23520" s="15" t="s">
        <v>2115</v>
      </c>
      <c r="C23520" t="str">
        <f>_xlfn.XLOOKUP($B23520, STANDARDS!$A:$A, STANDARDS!$B:$B,,0,2)</f>
        <v>Rhinehart Core</v>
      </c>
      <c r="D23520" t="s">
        <v>1060</v>
      </c>
      <c r="E23520" t="s">
        <v>2284</v>
      </c>
      <c r="J23520" cm="1">
        <f t="array" ref="J23520:L23520">_xlfn.XLOOKUP($C23520, AGE!$A:$A,AGE!$B:$D,,0,2)</f>
        <v>495</v>
      </c>
      <c r="K23520">
        <v>7.1</v>
      </c>
      <c r="L23520" t="str">
        <v xml:space="preserve">GSA 2018 </v>
      </c>
      <c r="M23520" t="s">
        <v>2504</v>
      </c>
      <c r="P23520" t="s">
        <v>2342</v>
      </c>
      <c r="Q23520">
        <v>3.4</v>
      </c>
      <c r="R23520" s="35">
        <v>0.15</v>
      </c>
      <c r="S23520">
        <v>-27.56</v>
      </c>
      <c r="T23520" s="35">
        <v>0.15</v>
      </c>
      <c r="U23520" t="s">
        <v>2479</v>
      </c>
      <c r="V23520">
        <v>1</v>
      </c>
      <c r="W23520" t="s">
        <v>2576</v>
      </c>
    </row>
    <row r="23521" spans="1:23" x14ac:dyDescent="0.3">
      <c r="A23521">
        <v>31283</v>
      </c>
      <c r="B23521" s="15" t="s">
        <v>2115</v>
      </c>
      <c r="C23521" t="str">
        <f>_xlfn.XLOOKUP($B23521, STANDARDS!$A:$A, STANDARDS!$B:$B,,0,2)</f>
        <v>Rhinehart Core</v>
      </c>
      <c r="D23521" t="s">
        <v>1060</v>
      </c>
      <c r="E23521" t="s">
        <v>2284</v>
      </c>
      <c r="J23521" cm="1">
        <f t="array" ref="J23521:L23521">_xlfn.XLOOKUP($C23521, AGE!$A:$A,AGE!$B:$D,,0,2)</f>
        <v>495</v>
      </c>
      <c r="K23521">
        <v>7.1</v>
      </c>
      <c r="L23521" t="str">
        <v xml:space="preserve">GSA 2018 </v>
      </c>
      <c r="M23521" t="s">
        <v>2504</v>
      </c>
      <c r="P23521" t="s">
        <v>2342</v>
      </c>
      <c r="Q23521">
        <v>2.73</v>
      </c>
      <c r="R23521" s="35">
        <v>0.15</v>
      </c>
      <c r="T23521" s="35"/>
      <c r="V23521">
        <v>1</v>
      </c>
      <c r="W23521" t="s">
        <v>2576</v>
      </c>
    </row>
    <row r="23522" spans="1:23" x14ac:dyDescent="0.3">
      <c r="A23522">
        <v>31284</v>
      </c>
      <c r="B23522" s="15" t="s">
        <v>2115</v>
      </c>
      <c r="C23522" t="str">
        <f>_xlfn.XLOOKUP($B23522, STANDARDS!$A:$A, STANDARDS!$B:$B,,0,2)</f>
        <v>Rhinehart Core</v>
      </c>
      <c r="D23522" t="s">
        <v>1060</v>
      </c>
      <c r="E23522" t="s">
        <v>2284</v>
      </c>
      <c r="J23522" cm="1">
        <f t="array" ref="J23522:L23522">_xlfn.XLOOKUP($C23522, AGE!$A:$A,AGE!$B:$D,,0,2)</f>
        <v>495</v>
      </c>
      <c r="K23522">
        <v>7.1</v>
      </c>
      <c r="L23522" t="str">
        <v xml:space="preserve">GSA 2018 </v>
      </c>
      <c r="M23522" t="s">
        <v>2504</v>
      </c>
      <c r="P23522" t="s">
        <v>2342</v>
      </c>
      <c r="Q23522">
        <v>2.93</v>
      </c>
      <c r="R23522" s="35">
        <v>0.15</v>
      </c>
      <c r="S23522">
        <v>-26.92</v>
      </c>
      <c r="T23522" s="35">
        <v>0.15</v>
      </c>
      <c r="U23522" t="s">
        <v>2479</v>
      </c>
      <c r="V23522">
        <v>1</v>
      </c>
      <c r="W23522" t="s">
        <v>2576</v>
      </c>
    </row>
    <row r="23523" spans="1:23" x14ac:dyDescent="0.3">
      <c r="A23523">
        <v>31285</v>
      </c>
      <c r="B23523" s="15" t="s">
        <v>2115</v>
      </c>
      <c r="C23523" t="str">
        <f>_xlfn.XLOOKUP($B23523, STANDARDS!$A:$A, STANDARDS!$B:$B,,0,2)</f>
        <v>Rhinehart Core</v>
      </c>
      <c r="D23523" t="s">
        <v>1060</v>
      </c>
      <c r="E23523" t="s">
        <v>2284</v>
      </c>
      <c r="J23523" cm="1">
        <f t="array" ref="J23523:L23523">_xlfn.XLOOKUP($C23523, AGE!$A:$A,AGE!$B:$D,,0,2)</f>
        <v>495</v>
      </c>
      <c r="K23523">
        <v>7.1</v>
      </c>
      <c r="L23523" t="str">
        <v xml:space="preserve">GSA 2018 </v>
      </c>
      <c r="M23523" t="s">
        <v>2504</v>
      </c>
      <c r="P23523" t="s">
        <v>2342</v>
      </c>
      <c r="Q23523">
        <v>3.2</v>
      </c>
      <c r="R23523" s="35">
        <v>0.15</v>
      </c>
      <c r="T23523" s="35"/>
      <c r="V23523">
        <v>1</v>
      </c>
      <c r="W23523" t="s">
        <v>2576</v>
      </c>
    </row>
    <row r="23524" spans="1:23" x14ac:dyDescent="0.3">
      <c r="A23524">
        <v>31286</v>
      </c>
      <c r="B23524" s="15" t="s">
        <v>2115</v>
      </c>
      <c r="C23524" t="str">
        <f>_xlfn.XLOOKUP($B23524, STANDARDS!$A:$A, STANDARDS!$B:$B,,0,2)</f>
        <v>Rhinehart Core</v>
      </c>
      <c r="D23524" t="s">
        <v>1060</v>
      </c>
      <c r="E23524" t="s">
        <v>2284</v>
      </c>
      <c r="J23524" cm="1">
        <f t="array" ref="J23524:L23524">_xlfn.XLOOKUP($C23524, AGE!$A:$A,AGE!$B:$D,,0,2)</f>
        <v>495</v>
      </c>
      <c r="K23524">
        <v>7.1</v>
      </c>
      <c r="L23524" t="str">
        <v xml:space="preserve">GSA 2018 </v>
      </c>
      <c r="M23524" t="s">
        <v>2504</v>
      </c>
      <c r="P23524" t="s">
        <v>2342</v>
      </c>
      <c r="Q23524">
        <v>3.1</v>
      </c>
      <c r="R23524" s="35">
        <v>0.15</v>
      </c>
      <c r="S23524">
        <v>-27.37</v>
      </c>
      <c r="T23524" s="35">
        <v>0.15</v>
      </c>
      <c r="U23524" t="s">
        <v>2479</v>
      </c>
      <c r="V23524">
        <v>1</v>
      </c>
      <c r="W23524" t="s">
        <v>2576</v>
      </c>
    </row>
    <row r="23525" spans="1:23" x14ac:dyDescent="0.3">
      <c r="A23525">
        <v>31287</v>
      </c>
      <c r="B23525" s="15" t="s">
        <v>2115</v>
      </c>
      <c r="C23525" t="str">
        <f>_xlfn.XLOOKUP($B23525, STANDARDS!$A:$A, STANDARDS!$B:$B,,0,2)</f>
        <v>Rhinehart Core</v>
      </c>
      <c r="D23525" t="s">
        <v>1060</v>
      </c>
      <c r="E23525" t="s">
        <v>2284</v>
      </c>
      <c r="J23525" cm="1">
        <f t="array" ref="J23525:L23525">_xlfn.XLOOKUP($C23525, AGE!$A:$A,AGE!$B:$D,,0,2)</f>
        <v>495</v>
      </c>
      <c r="K23525">
        <v>7.1</v>
      </c>
      <c r="L23525" t="str">
        <v xml:space="preserve">GSA 2018 </v>
      </c>
      <c r="M23525" t="s">
        <v>2504</v>
      </c>
      <c r="P23525" t="s">
        <v>2342</v>
      </c>
      <c r="Q23525">
        <v>3.62</v>
      </c>
      <c r="R23525" s="35">
        <v>0.15</v>
      </c>
      <c r="T23525" s="35"/>
      <c r="V23525">
        <v>1</v>
      </c>
      <c r="W23525" t="s">
        <v>2576</v>
      </c>
    </row>
    <row r="23526" spans="1:23" x14ac:dyDescent="0.3">
      <c r="A23526">
        <v>31288</v>
      </c>
      <c r="B23526" s="15" t="s">
        <v>2115</v>
      </c>
      <c r="C23526" t="str">
        <f>_xlfn.XLOOKUP($B23526, STANDARDS!$A:$A, STANDARDS!$B:$B,,0,2)</f>
        <v>Rhinehart Core</v>
      </c>
      <c r="D23526" t="s">
        <v>1060</v>
      </c>
      <c r="E23526" t="s">
        <v>2284</v>
      </c>
      <c r="J23526" cm="1">
        <f t="array" ref="J23526:L23526">_xlfn.XLOOKUP($C23526, AGE!$A:$A,AGE!$B:$D,,0,2)</f>
        <v>495</v>
      </c>
      <c r="K23526">
        <v>7.1</v>
      </c>
      <c r="L23526" t="str">
        <v xml:space="preserve">GSA 2018 </v>
      </c>
      <c r="M23526" t="s">
        <v>2504</v>
      </c>
      <c r="P23526" t="s">
        <v>2342</v>
      </c>
      <c r="Q23526">
        <v>3.27</v>
      </c>
      <c r="R23526" s="35">
        <v>0.15</v>
      </c>
      <c r="T23526" s="35"/>
      <c r="V23526">
        <v>1</v>
      </c>
      <c r="W23526" t="s">
        <v>2576</v>
      </c>
    </row>
    <row r="23527" spans="1:23" x14ac:dyDescent="0.3">
      <c r="A23527">
        <v>31289</v>
      </c>
      <c r="B23527" s="15" t="s">
        <v>2115</v>
      </c>
      <c r="C23527" t="str">
        <f>_xlfn.XLOOKUP($B23527, STANDARDS!$A:$A, STANDARDS!$B:$B,,0,2)</f>
        <v>Rhinehart Core</v>
      </c>
      <c r="D23527" t="s">
        <v>1060</v>
      </c>
      <c r="E23527" t="s">
        <v>2284</v>
      </c>
      <c r="J23527" cm="1">
        <f t="array" ref="J23527:L23527">_xlfn.XLOOKUP($C23527, AGE!$A:$A,AGE!$B:$D,,0,2)</f>
        <v>495</v>
      </c>
      <c r="K23527">
        <v>7.1</v>
      </c>
      <c r="L23527" t="str">
        <v xml:space="preserve">GSA 2018 </v>
      </c>
      <c r="M23527" t="s">
        <v>2504</v>
      </c>
      <c r="P23527" t="s">
        <v>2342</v>
      </c>
      <c r="Q23527">
        <v>3.43</v>
      </c>
      <c r="R23527" s="35">
        <v>0.15</v>
      </c>
      <c r="T23527" s="35"/>
      <c r="V23527">
        <v>1</v>
      </c>
      <c r="W23527" t="s">
        <v>2576</v>
      </c>
    </row>
    <row r="23528" spans="1:23" x14ac:dyDescent="0.3">
      <c r="A23528">
        <v>31290</v>
      </c>
      <c r="B23528" s="15" t="s">
        <v>2115</v>
      </c>
      <c r="C23528" t="str">
        <f>_xlfn.XLOOKUP($B23528, STANDARDS!$A:$A, STANDARDS!$B:$B,,0,2)</f>
        <v>Rhinehart Core</v>
      </c>
      <c r="D23528" t="s">
        <v>1060</v>
      </c>
      <c r="E23528" t="s">
        <v>2284</v>
      </c>
      <c r="J23528" cm="1">
        <f t="array" ref="J23528:L23528">_xlfn.XLOOKUP($C23528, AGE!$A:$A,AGE!$B:$D,,0,2)</f>
        <v>495</v>
      </c>
      <c r="K23528">
        <v>7.1</v>
      </c>
      <c r="L23528" t="str">
        <v xml:space="preserve">GSA 2018 </v>
      </c>
      <c r="M23528" t="s">
        <v>2504</v>
      </c>
      <c r="P23528" t="s">
        <v>2342</v>
      </c>
      <c r="Q23528">
        <v>3.6</v>
      </c>
      <c r="R23528" s="35">
        <v>0.15</v>
      </c>
      <c r="T23528" s="35"/>
      <c r="V23528">
        <v>1</v>
      </c>
      <c r="W23528" t="s">
        <v>2576</v>
      </c>
    </row>
    <row r="23529" spans="1:23" x14ac:dyDescent="0.3">
      <c r="A23529">
        <v>31291</v>
      </c>
      <c r="B23529" s="15" t="s">
        <v>2115</v>
      </c>
      <c r="C23529" t="str">
        <f>_xlfn.XLOOKUP($B23529, STANDARDS!$A:$A, STANDARDS!$B:$B,,0,2)</f>
        <v>Rhinehart Core</v>
      </c>
      <c r="D23529" t="s">
        <v>1060</v>
      </c>
      <c r="E23529" t="s">
        <v>2284</v>
      </c>
      <c r="J23529" cm="1">
        <f t="array" ref="J23529:L23529">_xlfn.XLOOKUP($C23529, AGE!$A:$A,AGE!$B:$D,,0,2)</f>
        <v>495</v>
      </c>
      <c r="K23529">
        <v>7.1</v>
      </c>
      <c r="L23529" t="str">
        <v xml:space="preserve">GSA 2018 </v>
      </c>
      <c r="M23529" t="s">
        <v>2504</v>
      </c>
      <c r="P23529" t="s">
        <v>2342</v>
      </c>
      <c r="Q23529">
        <v>3.82</v>
      </c>
      <c r="R23529" s="35">
        <v>0.15</v>
      </c>
      <c r="T23529" s="35"/>
      <c r="V23529">
        <v>1</v>
      </c>
      <c r="W23529" t="s">
        <v>2576</v>
      </c>
    </row>
    <row r="23530" spans="1:23" x14ac:dyDescent="0.3">
      <c r="A23530">
        <v>31292</v>
      </c>
      <c r="B23530" s="15" t="s">
        <v>2115</v>
      </c>
      <c r="C23530" t="str">
        <f>_xlfn.XLOOKUP($B23530, STANDARDS!$A:$A, STANDARDS!$B:$B,,0,2)</f>
        <v>Rhinehart Core</v>
      </c>
      <c r="D23530" t="s">
        <v>1060</v>
      </c>
      <c r="E23530" t="s">
        <v>2284</v>
      </c>
      <c r="J23530" cm="1">
        <f t="array" ref="J23530:L23530">_xlfn.XLOOKUP($C23530, AGE!$A:$A,AGE!$B:$D,,0,2)</f>
        <v>495</v>
      </c>
      <c r="K23530">
        <v>7.1</v>
      </c>
      <c r="L23530" t="str">
        <v xml:space="preserve">GSA 2018 </v>
      </c>
      <c r="M23530" t="s">
        <v>2504</v>
      </c>
      <c r="P23530" t="s">
        <v>2342</v>
      </c>
      <c r="Q23530">
        <v>3.59</v>
      </c>
      <c r="R23530" s="35">
        <v>0.15</v>
      </c>
      <c r="T23530" s="35"/>
      <c r="V23530">
        <v>1</v>
      </c>
      <c r="W23530" t="s">
        <v>2576</v>
      </c>
    </row>
    <row r="23531" spans="1:23" x14ac:dyDescent="0.3">
      <c r="A23531">
        <v>31293</v>
      </c>
      <c r="B23531" s="15" t="s">
        <v>2115</v>
      </c>
      <c r="C23531" t="str">
        <f>_xlfn.XLOOKUP($B23531, STANDARDS!$A:$A, STANDARDS!$B:$B,,0,2)</f>
        <v>Rhinehart Core</v>
      </c>
      <c r="D23531" t="s">
        <v>1060</v>
      </c>
      <c r="E23531" t="s">
        <v>2284</v>
      </c>
      <c r="J23531" cm="1">
        <f t="array" ref="J23531:L23531">_xlfn.XLOOKUP($C23531, AGE!$A:$A,AGE!$B:$D,,0,2)</f>
        <v>495</v>
      </c>
      <c r="K23531">
        <v>7.1</v>
      </c>
      <c r="L23531" t="str">
        <v xml:space="preserve">GSA 2018 </v>
      </c>
      <c r="M23531" t="s">
        <v>2504</v>
      </c>
      <c r="P23531" t="s">
        <v>2342</v>
      </c>
      <c r="Q23531">
        <v>3.38</v>
      </c>
      <c r="R23531" s="35">
        <v>0.15</v>
      </c>
      <c r="T23531" s="35"/>
      <c r="V23531">
        <v>1</v>
      </c>
      <c r="W23531" t="s">
        <v>2576</v>
      </c>
    </row>
    <row r="23532" spans="1:23" x14ac:dyDescent="0.3">
      <c r="A23532">
        <v>31294</v>
      </c>
      <c r="B23532" s="15" t="s">
        <v>2115</v>
      </c>
      <c r="C23532" t="str">
        <f>_xlfn.XLOOKUP($B23532, STANDARDS!$A:$A, STANDARDS!$B:$B,,0,2)</f>
        <v>Rhinehart Core</v>
      </c>
      <c r="D23532" t="s">
        <v>1060</v>
      </c>
      <c r="E23532" t="s">
        <v>2284</v>
      </c>
      <c r="J23532" cm="1">
        <f t="array" ref="J23532:L23532">_xlfn.XLOOKUP($C23532, AGE!$A:$A,AGE!$B:$D,,0,2)</f>
        <v>495</v>
      </c>
      <c r="K23532">
        <v>7.1</v>
      </c>
      <c r="L23532" t="str">
        <v xml:space="preserve">GSA 2018 </v>
      </c>
      <c r="M23532" t="s">
        <v>2504</v>
      </c>
      <c r="P23532" t="s">
        <v>2342</v>
      </c>
      <c r="Q23532">
        <v>3.33</v>
      </c>
      <c r="R23532" s="35">
        <v>0.15</v>
      </c>
      <c r="S23532">
        <v>-26.42</v>
      </c>
      <c r="T23532" s="35">
        <v>0.15</v>
      </c>
      <c r="U23532" t="s">
        <v>2479</v>
      </c>
      <c r="V23532">
        <v>1</v>
      </c>
      <c r="W23532" t="s">
        <v>2576</v>
      </c>
    </row>
    <row r="23533" spans="1:23" x14ac:dyDescent="0.3">
      <c r="A23533">
        <v>31295</v>
      </c>
      <c r="B23533" s="15" t="s">
        <v>2115</v>
      </c>
      <c r="C23533" t="str">
        <f>_xlfn.XLOOKUP($B23533, STANDARDS!$A:$A, STANDARDS!$B:$B,,0,2)</f>
        <v>Rhinehart Core</v>
      </c>
      <c r="D23533" t="s">
        <v>1060</v>
      </c>
      <c r="E23533" t="s">
        <v>2284</v>
      </c>
      <c r="J23533" cm="1">
        <f t="array" ref="J23533:L23533">_xlfn.XLOOKUP($C23533, AGE!$A:$A,AGE!$B:$D,,0,2)</f>
        <v>495</v>
      </c>
      <c r="K23533">
        <v>7.1</v>
      </c>
      <c r="L23533" t="str">
        <v xml:space="preserve">GSA 2018 </v>
      </c>
      <c r="M23533" t="s">
        <v>2504</v>
      </c>
      <c r="P23533" t="s">
        <v>2342</v>
      </c>
      <c r="Q23533">
        <v>3.09</v>
      </c>
      <c r="R23533" s="35">
        <v>0.15</v>
      </c>
      <c r="T23533" s="35"/>
      <c r="V23533">
        <v>1</v>
      </c>
      <c r="W23533" t="s">
        <v>2576</v>
      </c>
    </row>
    <row r="23534" spans="1:23" x14ac:dyDescent="0.3">
      <c r="A23534">
        <v>31296</v>
      </c>
      <c r="B23534" s="15" t="s">
        <v>2115</v>
      </c>
      <c r="C23534" t="str">
        <f>_xlfn.XLOOKUP($B23534, STANDARDS!$A:$A, STANDARDS!$B:$B,,0,2)</f>
        <v>Rhinehart Core</v>
      </c>
      <c r="D23534" t="s">
        <v>1060</v>
      </c>
      <c r="E23534" t="s">
        <v>2284</v>
      </c>
      <c r="J23534" cm="1">
        <f t="array" ref="J23534:L23534">_xlfn.XLOOKUP($C23534, AGE!$A:$A,AGE!$B:$D,,0,2)</f>
        <v>495</v>
      </c>
      <c r="K23534">
        <v>7.1</v>
      </c>
      <c r="L23534" t="str">
        <v xml:space="preserve">GSA 2018 </v>
      </c>
      <c r="M23534" t="s">
        <v>2504</v>
      </c>
      <c r="P23534" t="s">
        <v>2342</v>
      </c>
      <c r="Q23534">
        <v>2.96</v>
      </c>
      <c r="R23534" s="35">
        <v>0.15</v>
      </c>
      <c r="T23534" s="35"/>
      <c r="V23534">
        <v>1</v>
      </c>
      <c r="W23534" t="s">
        <v>2576</v>
      </c>
    </row>
    <row r="23535" spans="1:23" x14ac:dyDescent="0.3">
      <c r="A23535">
        <v>31297</v>
      </c>
      <c r="B23535" s="15" t="s">
        <v>2115</v>
      </c>
      <c r="C23535" t="str">
        <f>_xlfn.XLOOKUP($B23535, STANDARDS!$A:$A, STANDARDS!$B:$B,,0,2)</f>
        <v>Rhinehart Core</v>
      </c>
      <c r="D23535" t="s">
        <v>1060</v>
      </c>
      <c r="E23535" t="s">
        <v>2284</v>
      </c>
      <c r="J23535" cm="1">
        <f t="array" ref="J23535:L23535">_xlfn.XLOOKUP($C23535, AGE!$A:$A,AGE!$B:$D,,0,2)</f>
        <v>495</v>
      </c>
      <c r="K23535">
        <v>7.1</v>
      </c>
      <c r="L23535" t="str">
        <v xml:space="preserve">GSA 2018 </v>
      </c>
      <c r="M23535" t="s">
        <v>2504</v>
      </c>
      <c r="P23535" t="s">
        <v>2342</v>
      </c>
      <c r="Q23535">
        <v>2.97</v>
      </c>
      <c r="R23535" s="35">
        <v>0.15</v>
      </c>
      <c r="T23535" s="35"/>
      <c r="V23535">
        <v>1</v>
      </c>
      <c r="W23535" t="s">
        <v>2576</v>
      </c>
    </row>
    <row r="23536" spans="1:23" x14ac:dyDescent="0.3">
      <c r="A23536">
        <v>31298</v>
      </c>
      <c r="B23536" s="15" t="s">
        <v>2115</v>
      </c>
      <c r="C23536" t="str">
        <f>_xlfn.XLOOKUP($B23536, STANDARDS!$A:$A, STANDARDS!$B:$B,,0,2)</f>
        <v>Rhinehart Core</v>
      </c>
      <c r="D23536" t="s">
        <v>1060</v>
      </c>
      <c r="E23536" t="s">
        <v>2284</v>
      </c>
      <c r="J23536" cm="1">
        <f t="array" ref="J23536:L23536">_xlfn.XLOOKUP($C23536, AGE!$A:$A,AGE!$B:$D,,0,2)</f>
        <v>495</v>
      </c>
      <c r="K23536">
        <v>7.1</v>
      </c>
      <c r="L23536" t="str">
        <v xml:space="preserve">GSA 2018 </v>
      </c>
      <c r="M23536" t="s">
        <v>2504</v>
      </c>
      <c r="P23536" t="s">
        <v>2342</v>
      </c>
      <c r="Q23536">
        <v>2.86</v>
      </c>
      <c r="R23536" s="35">
        <v>0.15</v>
      </c>
      <c r="T23536" s="35"/>
      <c r="V23536">
        <v>1</v>
      </c>
      <c r="W23536" t="s">
        <v>2576</v>
      </c>
    </row>
    <row r="23537" spans="1:23" x14ac:dyDescent="0.3">
      <c r="A23537">
        <v>31299</v>
      </c>
      <c r="B23537" s="15" t="s">
        <v>2115</v>
      </c>
      <c r="C23537" t="str">
        <f>_xlfn.XLOOKUP($B23537, STANDARDS!$A:$A, STANDARDS!$B:$B,,0,2)</f>
        <v>Rhinehart Core</v>
      </c>
      <c r="D23537" t="s">
        <v>1060</v>
      </c>
      <c r="E23537" t="s">
        <v>2284</v>
      </c>
      <c r="J23537" cm="1">
        <f t="array" ref="J23537:L23537">_xlfn.XLOOKUP($C23537, AGE!$A:$A,AGE!$B:$D,,0,2)</f>
        <v>495</v>
      </c>
      <c r="K23537">
        <v>7.1</v>
      </c>
      <c r="L23537" t="str">
        <v xml:space="preserve">GSA 2018 </v>
      </c>
      <c r="M23537" t="s">
        <v>2504</v>
      </c>
      <c r="P23537" t="s">
        <v>2342</v>
      </c>
      <c r="Q23537">
        <v>2.91</v>
      </c>
      <c r="R23537" s="35">
        <v>0.15</v>
      </c>
      <c r="T23537" s="35"/>
      <c r="V23537">
        <v>1</v>
      </c>
      <c r="W23537" t="s">
        <v>2576</v>
      </c>
    </row>
    <row r="23538" spans="1:23" x14ac:dyDescent="0.3">
      <c r="A23538">
        <v>31300</v>
      </c>
      <c r="B23538" s="15" t="s">
        <v>2115</v>
      </c>
      <c r="C23538" t="str">
        <f>_xlfn.XLOOKUP($B23538, STANDARDS!$A:$A, STANDARDS!$B:$B,,0,2)</f>
        <v>Rhinehart Core</v>
      </c>
      <c r="D23538" t="s">
        <v>1060</v>
      </c>
      <c r="E23538" t="s">
        <v>2284</v>
      </c>
      <c r="J23538" cm="1">
        <f t="array" ref="J23538:L23538">_xlfn.XLOOKUP($C23538, AGE!$A:$A,AGE!$B:$D,,0,2)</f>
        <v>495</v>
      </c>
      <c r="K23538">
        <v>7.1</v>
      </c>
      <c r="L23538" t="str">
        <v xml:space="preserve">GSA 2018 </v>
      </c>
      <c r="M23538" t="s">
        <v>2504</v>
      </c>
      <c r="P23538" t="s">
        <v>2342</v>
      </c>
      <c r="Q23538">
        <v>2.84</v>
      </c>
      <c r="R23538" s="35">
        <v>0.15</v>
      </c>
      <c r="T23538" s="35"/>
      <c r="V23538">
        <v>1</v>
      </c>
      <c r="W23538" t="s">
        <v>2576</v>
      </c>
    </row>
    <row r="23539" spans="1:23" x14ac:dyDescent="0.3">
      <c r="A23539">
        <v>31301</v>
      </c>
      <c r="B23539" s="15" t="s">
        <v>2115</v>
      </c>
      <c r="C23539" t="str">
        <f>_xlfn.XLOOKUP($B23539, STANDARDS!$A:$A, STANDARDS!$B:$B,,0,2)</f>
        <v>Rhinehart Core</v>
      </c>
      <c r="D23539" t="s">
        <v>1060</v>
      </c>
      <c r="E23539" t="s">
        <v>2284</v>
      </c>
      <c r="J23539" cm="1">
        <f t="array" ref="J23539:L23539">_xlfn.XLOOKUP($C23539, AGE!$A:$A,AGE!$B:$D,,0,2)</f>
        <v>495</v>
      </c>
      <c r="K23539">
        <v>7.1</v>
      </c>
      <c r="L23539" t="str">
        <v xml:space="preserve">GSA 2018 </v>
      </c>
      <c r="M23539" t="s">
        <v>2504</v>
      </c>
      <c r="P23539" t="s">
        <v>2342</v>
      </c>
      <c r="Q23539">
        <v>3.09</v>
      </c>
      <c r="R23539" s="35">
        <v>0.15</v>
      </c>
      <c r="T23539" s="35"/>
      <c r="V23539">
        <v>1</v>
      </c>
      <c r="W23539" t="s">
        <v>2576</v>
      </c>
    </row>
    <row r="23540" spans="1:23" x14ac:dyDescent="0.3">
      <c r="A23540">
        <v>31302</v>
      </c>
      <c r="B23540" s="15" t="s">
        <v>2115</v>
      </c>
      <c r="C23540" t="str">
        <f>_xlfn.XLOOKUP($B23540, STANDARDS!$A:$A, STANDARDS!$B:$B,,0,2)</f>
        <v>Rhinehart Core</v>
      </c>
      <c r="D23540" t="s">
        <v>1060</v>
      </c>
      <c r="E23540" t="s">
        <v>2284</v>
      </c>
      <c r="J23540" cm="1">
        <f t="array" ref="J23540:L23540">_xlfn.XLOOKUP($C23540, AGE!$A:$A,AGE!$B:$D,,0,2)</f>
        <v>495</v>
      </c>
      <c r="K23540">
        <v>7.1</v>
      </c>
      <c r="L23540" t="str">
        <v xml:space="preserve">GSA 2018 </v>
      </c>
      <c r="M23540" t="s">
        <v>2504</v>
      </c>
      <c r="P23540" t="s">
        <v>2342</v>
      </c>
      <c r="Q23540">
        <v>3.1</v>
      </c>
      <c r="R23540" s="35">
        <v>0.15</v>
      </c>
      <c r="T23540" s="35"/>
      <c r="V23540">
        <v>1</v>
      </c>
      <c r="W23540" t="s">
        <v>2576</v>
      </c>
    </row>
    <row r="23541" spans="1:23" x14ac:dyDescent="0.3">
      <c r="A23541">
        <v>31303</v>
      </c>
      <c r="B23541" s="15" t="s">
        <v>2115</v>
      </c>
      <c r="C23541" t="str">
        <f>_xlfn.XLOOKUP($B23541, STANDARDS!$A:$A, STANDARDS!$B:$B,,0,2)</f>
        <v>Rhinehart Core</v>
      </c>
      <c r="D23541" t="s">
        <v>1060</v>
      </c>
      <c r="E23541" t="s">
        <v>2284</v>
      </c>
      <c r="J23541" cm="1">
        <f t="array" ref="J23541:L23541">_xlfn.XLOOKUP($C23541, AGE!$A:$A,AGE!$B:$D,,0,2)</f>
        <v>495</v>
      </c>
      <c r="K23541">
        <v>7.1</v>
      </c>
      <c r="L23541" t="str">
        <v xml:space="preserve">GSA 2018 </v>
      </c>
      <c r="M23541" t="s">
        <v>2504</v>
      </c>
      <c r="P23541" t="s">
        <v>2342</v>
      </c>
      <c r="Q23541">
        <v>2.67</v>
      </c>
      <c r="R23541" s="35">
        <v>0.15</v>
      </c>
      <c r="S23541">
        <v>-27.05</v>
      </c>
      <c r="T23541" s="35">
        <v>0.15</v>
      </c>
      <c r="U23541" t="s">
        <v>2479</v>
      </c>
      <c r="V23541">
        <v>1</v>
      </c>
      <c r="W23541" t="s">
        <v>2576</v>
      </c>
    </row>
    <row r="23542" spans="1:23" x14ac:dyDescent="0.3">
      <c r="A23542">
        <v>31304</v>
      </c>
      <c r="B23542" s="15" t="s">
        <v>2115</v>
      </c>
      <c r="C23542" t="str">
        <f>_xlfn.XLOOKUP($B23542, STANDARDS!$A:$A, STANDARDS!$B:$B,,0,2)</f>
        <v>Rhinehart Core</v>
      </c>
      <c r="D23542" t="s">
        <v>1060</v>
      </c>
      <c r="E23542" t="s">
        <v>2284</v>
      </c>
      <c r="J23542" cm="1">
        <f t="array" ref="J23542:L23542">_xlfn.XLOOKUP($C23542, AGE!$A:$A,AGE!$B:$D,,0,2)</f>
        <v>495</v>
      </c>
      <c r="K23542">
        <v>7.1</v>
      </c>
      <c r="L23542" t="str">
        <v xml:space="preserve">GSA 2018 </v>
      </c>
      <c r="M23542" t="s">
        <v>2504</v>
      </c>
      <c r="P23542" t="s">
        <v>2342</v>
      </c>
      <c r="Q23542">
        <v>2.98</v>
      </c>
      <c r="R23542" s="35">
        <v>0.15</v>
      </c>
      <c r="T23542" s="35"/>
      <c r="V23542">
        <v>1</v>
      </c>
      <c r="W23542" t="s">
        <v>2576</v>
      </c>
    </row>
    <row r="23543" spans="1:23" x14ac:dyDescent="0.3">
      <c r="A23543">
        <v>31305</v>
      </c>
      <c r="B23543" s="15" t="s">
        <v>2115</v>
      </c>
      <c r="C23543" t="str">
        <f>_xlfn.XLOOKUP($B23543, STANDARDS!$A:$A, STANDARDS!$B:$B,,0,2)</f>
        <v>Rhinehart Core</v>
      </c>
      <c r="D23543" t="s">
        <v>1060</v>
      </c>
      <c r="E23543" t="s">
        <v>2284</v>
      </c>
      <c r="J23543" cm="1">
        <f t="array" ref="J23543:L23543">_xlfn.XLOOKUP($C23543, AGE!$A:$A,AGE!$B:$D,,0,2)</f>
        <v>495</v>
      </c>
      <c r="K23543">
        <v>7.1</v>
      </c>
      <c r="L23543" t="str">
        <v xml:space="preserve">GSA 2018 </v>
      </c>
      <c r="M23543" t="s">
        <v>2504</v>
      </c>
      <c r="P23543" t="s">
        <v>2342</v>
      </c>
      <c r="Q23543">
        <v>2.83</v>
      </c>
      <c r="R23543" s="35">
        <v>0.15</v>
      </c>
      <c r="T23543" s="35"/>
      <c r="V23543">
        <v>1</v>
      </c>
      <c r="W23543" t="s">
        <v>2576</v>
      </c>
    </row>
    <row r="23544" spans="1:23" x14ac:dyDescent="0.3">
      <c r="A23544">
        <v>31306</v>
      </c>
      <c r="B23544" s="15" t="s">
        <v>2115</v>
      </c>
      <c r="C23544" t="str">
        <f>_xlfn.XLOOKUP($B23544, STANDARDS!$A:$A, STANDARDS!$B:$B,,0,2)</f>
        <v>Rhinehart Core</v>
      </c>
      <c r="D23544" t="s">
        <v>1060</v>
      </c>
      <c r="E23544" t="s">
        <v>2284</v>
      </c>
      <c r="J23544" cm="1">
        <f t="array" ref="J23544:L23544">_xlfn.XLOOKUP($C23544, AGE!$A:$A,AGE!$B:$D,,0,2)</f>
        <v>495</v>
      </c>
      <c r="K23544">
        <v>7.1</v>
      </c>
      <c r="L23544" t="str">
        <v xml:space="preserve">GSA 2018 </v>
      </c>
      <c r="M23544" t="s">
        <v>2504</v>
      </c>
      <c r="P23544" t="s">
        <v>2342</v>
      </c>
      <c r="Q23544">
        <v>2.36</v>
      </c>
      <c r="R23544" s="35">
        <v>0.15</v>
      </c>
      <c r="T23544" s="35"/>
      <c r="V23544">
        <v>1</v>
      </c>
      <c r="W23544" t="s">
        <v>2576</v>
      </c>
    </row>
    <row r="23545" spans="1:23" x14ac:dyDescent="0.3">
      <c r="A23545">
        <v>31307</v>
      </c>
      <c r="B23545" s="15" t="s">
        <v>2115</v>
      </c>
      <c r="C23545" t="str">
        <f>_xlfn.XLOOKUP($B23545, STANDARDS!$A:$A, STANDARDS!$B:$B,,0,2)</f>
        <v>Rhinehart Core</v>
      </c>
      <c r="D23545" t="s">
        <v>1060</v>
      </c>
      <c r="E23545" t="s">
        <v>2284</v>
      </c>
      <c r="J23545" cm="1">
        <f t="array" ref="J23545:L23545">_xlfn.XLOOKUP($C23545, AGE!$A:$A,AGE!$B:$D,,0,2)</f>
        <v>495</v>
      </c>
      <c r="K23545">
        <v>7.1</v>
      </c>
      <c r="L23545" t="str">
        <v xml:space="preserve">GSA 2018 </v>
      </c>
      <c r="M23545" t="s">
        <v>2504</v>
      </c>
      <c r="P23545" t="s">
        <v>2342</v>
      </c>
      <c r="Q23545">
        <v>2.19</v>
      </c>
      <c r="R23545" s="35">
        <v>0.15</v>
      </c>
      <c r="T23545" s="35"/>
      <c r="V23545">
        <v>1</v>
      </c>
      <c r="W23545" t="s">
        <v>2576</v>
      </c>
    </row>
    <row r="23546" spans="1:23" x14ac:dyDescent="0.3">
      <c r="A23546">
        <v>31308</v>
      </c>
      <c r="B23546" s="15" t="s">
        <v>2115</v>
      </c>
      <c r="C23546" t="str">
        <f>_xlfn.XLOOKUP($B23546, STANDARDS!$A:$A, STANDARDS!$B:$B,,0,2)</f>
        <v>Rhinehart Core</v>
      </c>
      <c r="D23546" t="s">
        <v>1060</v>
      </c>
      <c r="E23546" t="s">
        <v>2284</v>
      </c>
      <c r="J23546" cm="1">
        <f t="array" ref="J23546:L23546">_xlfn.XLOOKUP($C23546, AGE!$A:$A,AGE!$B:$D,,0,2)</f>
        <v>495</v>
      </c>
      <c r="K23546">
        <v>7.1</v>
      </c>
      <c r="L23546" t="str">
        <v xml:space="preserve">GSA 2018 </v>
      </c>
      <c r="M23546" t="s">
        <v>2504</v>
      </c>
      <c r="P23546" t="s">
        <v>2342</v>
      </c>
      <c r="Q23546">
        <v>2.08</v>
      </c>
      <c r="R23546" s="35">
        <v>0.15</v>
      </c>
      <c r="S23546">
        <v>-26.53</v>
      </c>
      <c r="T23546" s="35">
        <v>0.15</v>
      </c>
      <c r="U23546" t="s">
        <v>2479</v>
      </c>
      <c r="V23546">
        <v>1</v>
      </c>
      <c r="W23546" t="s">
        <v>2576</v>
      </c>
    </row>
    <row r="23547" spans="1:23" x14ac:dyDescent="0.3">
      <c r="A23547">
        <v>31309</v>
      </c>
      <c r="B23547" s="15" t="s">
        <v>2115</v>
      </c>
      <c r="C23547" t="str">
        <f>_xlfn.XLOOKUP($B23547, STANDARDS!$A:$A, STANDARDS!$B:$B,,0,2)</f>
        <v>Rhinehart Core</v>
      </c>
      <c r="D23547" t="s">
        <v>1060</v>
      </c>
      <c r="E23547" t="s">
        <v>2284</v>
      </c>
      <c r="J23547" cm="1">
        <f t="array" ref="J23547:L23547">_xlfn.XLOOKUP($C23547, AGE!$A:$A,AGE!$B:$D,,0,2)</f>
        <v>495</v>
      </c>
      <c r="K23547">
        <v>7.1</v>
      </c>
      <c r="L23547" t="str">
        <v xml:space="preserve">GSA 2018 </v>
      </c>
      <c r="M23547" t="s">
        <v>2504</v>
      </c>
      <c r="P23547" t="s">
        <v>2342</v>
      </c>
      <c r="Q23547">
        <v>2.1</v>
      </c>
      <c r="R23547" s="35">
        <v>0.15</v>
      </c>
      <c r="T23547" s="35"/>
      <c r="V23547">
        <v>1</v>
      </c>
      <c r="W23547" t="s">
        <v>2576</v>
      </c>
    </row>
    <row r="23548" spans="1:23" x14ac:dyDescent="0.3">
      <c r="A23548">
        <v>31310</v>
      </c>
      <c r="B23548" s="15" t="s">
        <v>2115</v>
      </c>
      <c r="C23548" t="str">
        <f>_xlfn.XLOOKUP($B23548, STANDARDS!$A:$A, STANDARDS!$B:$B,,0,2)</f>
        <v>Rhinehart Core</v>
      </c>
      <c r="D23548" t="s">
        <v>1060</v>
      </c>
      <c r="E23548" t="s">
        <v>2284</v>
      </c>
      <c r="J23548" cm="1">
        <f t="array" ref="J23548:L23548">_xlfn.XLOOKUP($C23548, AGE!$A:$A,AGE!$B:$D,,0,2)</f>
        <v>495</v>
      </c>
      <c r="K23548">
        <v>7.1</v>
      </c>
      <c r="L23548" t="str">
        <v xml:space="preserve">GSA 2018 </v>
      </c>
      <c r="M23548" t="s">
        <v>2504</v>
      </c>
      <c r="P23548" t="s">
        <v>2342</v>
      </c>
      <c r="R23548" s="35">
        <v>0.15</v>
      </c>
      <c r="S23548">
        <v>-27.69</v>
      </c>
      <c r="T23548" s="35">
        <v>0.15</v>
      </c>
      <c r="U23548" t="s">
        <v>2479</v>
      </c>
      <c r="V23548">
        <v>1</v>
      </c>
      <c r="W23548" t="s">
        <v>2576</v>
      </c>
    </row>
    <row r="23549" spans="1:23" x14ac:dyDescent="0.3">
      <c r="A23549">
        <v>31311</v>
      </c>
      <c r="B23549" s="15" t="s">
        <v>2115</v>
      </c>
      <c r="C23549" t="str">
        <f>_xlfn.XLOOKUP($B23549, STANDARDS!$A:$A, STANDARDS!$B:$B,,0,2)</f>
        <v>Rhinehart Core</v>
      </c>
      <c r="D23549" t="s">
        <v>1060</v>
      </c>
      <c r="E23549" t="s">
        <v>2284</v>
      </c>
      <c r="J23549" cm="1">
        <f t="array" ref="J23549:L23549">_xlfn.XLOOKUP($C23549, AGE!$A:$A,AGE!$B:$D,,0,2)</f>
        <v>495</v>
      </c>
      <c r="K23549">
        <v>7.1</v>
      </c>
      <c r="L23549" t="str">
        <v xml:space="preserve">GSA 2018 </v>
      </c>
      <c r="M23549" t="s">
        <v>2504</v>
      </c>
      <c r="P23549" t="s">
        <v>2342</v>
      </c>
      <c r="Q23549">
        <v>1.83</v>
      </c>
      <c r="R23549" s="35">
        <v>0.15</v>
      </c>
      <c r="T23549" s="35"/>
      <c r="V23549">
        <v>1</v>
      </c>
      <c r="W23549" t="s">
        <v>2576</v>
      </c>
    </row>
    <row r="23550" spans="1:23" x14ac:dyDescent="0.3">
      <c r="A23550">
        <v>31312</v>
      </c>
      <c r="B23550" s="15" t="s">
        <v>2115</v>
      </c>
      <c r="C23550" t="str">
        <f>_xlfn.XLOOKUP($B23550, STANDARDS!$A:$A, STANDARDS!$B:$B,,0,2)</f>
        <v>Rhinehart Core</v>
      </c>
      <c r="D23550" t="s">
        <v>1060</v>
      </c>
      <c r="E23550" t="s">
        <v>2284</v>
      </c>
      <c r="J23550" cm="1">
        <f t="array" ref="J23550:L23550">_xlfn.XLOOKUP($C23550, AGE!$A:$A,AGE!$B:$D,,0,2)</f>
        <v>495</v>
      </c>
      <c r="K23550">
        <v>7.1</v>
      </c>
      <c r="L23550" t="str">
        <v xml:space="preserve">GSA 2018 </v>
      </c>
      <c r="M23550" t="s">
        <v>2504</v>
      </c>
      <c r="P23550" t="s">
        <v>2342</v>
      </c>
      <c r="Q23550">
        <v>2.02</v>
      </c>
      <c r="R23550" s="35">
        <v>0.15</v>
      </c>
      <c r="T23550" s="35"/>
      <c r="V23550">
        <v>1</v>
      </c>
      <c r="W23550" t="s">
        <v>2576</v>
      </c>
    </row>
    <row r="23551" spans="1:23" x14ac:dyDescent="0.3">
      <c r="A23551">
        <v>31313</v>
      </c>
      <c r="B23551" s="15" t="s">
        <v>2115</v>
      </c>
      <c r="C23551" t="str">
        <f>_xlfn.XLOOKUP($B23551, STANDARDS!$A:$A, STANDARDS!$B:$B,,0,2)</f>
        <v>Rhinehart Core</v>
      </c>
      <c r="D23551" t="s">
        <v>1060</v>
      </c>
      <c r="E23551" t="s">
        <v>2284</v>
      </c>
      <c r="J23551" cm="1">
        <f t="array" ref="J23551:L23551">_xlfn.XLOOKUP($C23551, AGE!$A:$A,AGE!$B:$D,,0,2)</f>
        <v>495</v>
      </c>
      <c r="K23551">
        <v>7.1</v>
      </c>
      <c r="L23551" t="str">
        <v xml:space="preserve">GSA 2018 </v>
      </c>
      <c r="M23551" t="s">
        <v>2504</v>
      </c>
      <c r="P23551" t="s">
        <v>2342</v>
      </c>
      <c r="Q23551">
        <v>1.95</v>
      </c>
      <c r="R23551" s="35">
        <v>0.15</v>
      </c>
      <c r="T23551" s="35"/>
      <c r="V23551">
        <v>1</v>
      </c>
      <c r="W23551" t="s">
        <v>2576</v>
      </c>
    </row>
    <row r="23552" spans="1:23" x14ac:dyDescent="0.3">
      <c r="A23552">
        <v>31314</v>
      </c>
      <c r="B23552" s="15" t="s">
        <v>2115</v>
      </c>
      <c r="C23552" t="str">
        <f>_xlfn.XLOOKUP($B23552, STANDARDS!$A:$A, STANDARDS!$B:$B,,0,2)</f>
        <v>Rhinehart Core</v>
      </c>
      <c r="D23552" t="s">
        <v>1060</v>
      </c>
      <c r="E23552" t="s">
        <v>2284</v>
      </c>
      <c r="J23552" cm="1">
        <f t="array" ref="J23552:L23552">_xlfn.XLOOKUP($C23552, AGE!$A:$A,AGE!$B:$D,,0,2)</f>
        <v>495</v>
      </c>
      <c r="K23552">
        <v>7.1</v>
      </c>
      <c r="L23552" t="str">
        <v xml:space="preserve">GSA 2018 </v>
      </c>
      <c r="M23552" t="s">
        <v>2504</v>
      </c>
      <c r="P23552" t="s">
        <v>2342</v>
      </c>
      <c r="Q23552">
        <v>1.92</v>
      </c>
      <c r="R23552" s="35">
        <v>0.15</v>
      </c>
      <c r="T23552" s="35"/>
      <c r="V23552">
        <v>1</v>
      </c>
      <c r="W23552" t="s">
        <v>2576</v>
      </c>
    </row>
    <row r="23553" spans="1:23" x14ac:dyDescent="0.3">
      <c r="A23553">
        <v>31315</v>
      </c>
      <c r="B23553" s="15" t="s">
        <v>2115</v>
      </c>
      <c r="C23553" t="str">
        <f>_xlfn.XLOOKUP($B23553, STANDARDS!$A:$A, STANDARDS!$B:$B,,0,2)</f>
        <v>Rhinehart Core</v>
      </c>
      <c r="D23553" t="s">
        <v>1060</v>
      </c>
      <c r="E23553" t="s">
        <v>2284</v>
      </c>
      <c r="J23553" cm="1">
        <f t="array" ref="J23553:L23553">_xlfn.XLOOKUP($C23553, AGE!$A:$A,AGE!$B:$D,,0,2)</f>
        <v>495</v>
      </c>
      <c r="K23553">
        <v>7.1</v>
      </c>
      <c r="L23553" t="str">
        <v xml:space="preserve">GSA 2018 </v>
      </c>
      <c r="M23553" t="s">
        <v>2504</v>
      </c>
      <c r="P23553" t="s">
        <v>2342</v>
      </c>
      <c r="Q23553">
        <v>1.95</v>
      </c>
      <c r="R23553" s="35">
        <v>0.15</v>
      </c>
      <c r="T23553" s="35"/>
      <c r="V23553">
        <v>1</v>
      </c>
      <c r="W23553" t="s">
        <v>2576</v>
      </c>
    </row>
    <row r="23554" spans="1:23" x14ac:dyDescent="0.3">
      <c r="A23554">
        <v>31316</v>
      </c>
      <c r="B23554" s="15" t="s">
        <v>2115</v>
      </c>
      <c r="C23554" t="str">
        <f>_xlfn.XLOOKUP($B23554, STANDARDS!$A:$A, STANDARDS!$B:$B,,0,2)</f>
        <v>Rhinehart Core</v>
      </c>
      <c r="D23554" t="s">
        <v>1060</v>
      </c>
      <c r="E23554" t="s">
        <v>2284</v>
      </c>
      <c r="J23554" cm="1">
        <f t="array" ref="J23554:L23554">_xlfn.XLOOKUP($C23554, AGE!$A:$A,AGE!$B:$D,,0,2)</f>
        <v>495</v>
      </c>
      <c r="K23554">
        <v>7.1</v>
      </c>
      <c r="L23554" t="str">
        <v xml:space="preserve">GSA 2018 </v>
      </c>
      <c r="M23554" t="s">
        <v>2504</v>
      </c>
      <c r="P23554" t="s">
        <v>2342</v>
      </c>
      <c r="Q23554">
        <v>1.84</v>
      </c>
      <c r="R23554" s="35">
        <v>0.15</v>
      </c>
      <c r="T23554" s="35"/>
      <c r="V23554">
        <v>1</v>
      </c>
      <c r="W23554" t="s">
        <v>2576</v>
      </c>
    </row>
    <row r="23555" spans="1:23" x14ac:dyDescent="0.3">
      <c r="A23555">
        <v>31317</v>
      </c>
      <c r="B23555" s="15" t="s">
        <v>2115</v>
      </c>
      <c r="C23555" t="str">
        <f>_xlfn.XLOOKUP($B23555, STANDARDS!$A:$A, STANDARDS!$B:$B,,0,2)</f>
        <v>Rhinehart Core</v>
      </c>
      <c r="D23555" t="s">
        <v>1060</v>
      </c>
      <c r="E23555" t="s">
        <v>2284</v>
      </c>
      <c r="J23555" cm="1">
        <f t="array" ref="J23555:L23555">_xlfn.XLOOKUP($C23555, AGE!$A:$A,AGE!$B:$D,,0,2)</f>
        <v>495</v>
      </c>
      <c r="K23555">
        <v>7.1</v>
      </c>
      <c r="L23555" t="str">
        <v xml:space="preserve">GSA 2018 </v>
      </c>
      <c r="M23555" t="s">
        <v>2504</v>
      </c>
      <c r="P23555" t="s">
        <v>2342</v>
      </c>
      <c r="Q23555">
        <v>1.83</v>
      </c>
      <c r="R23555" s="35">
        <v>0.15</v>
      </c>
      <c r="T23555" s="35"/>
      <c r="V23555">
        <v>1</v>
      </c>
      <c r="W23555" t="s">
        <v>2576</v>
      </c>
    </row>
    <row r="23556" spans="1:23" x14ac:dyDescent="0.3">
      <c r="A23556">
        <v>31318</v>
      </c>
      <c r="B23556" s="15" t="s">
        <v>2115</v>
      </c>
      <c r="C23556" t="str">
        <f>_xlfn.XLOOKUP($B23556, STANDARDS!$A:$A, STANDARDS!$B:$B,,0,2)</f>
        <v>Rhinehart Core</v>
      </c>
      <c r="D23556" t="s">
        <v>1060</v>
      </c>
      <c r="E23556" t="s">
        <v>2284</v>
      </c>
      <c r="J23556" cm="1">
        <f t="array" ref="J23556:L23556">_xlfn.XLOOKUP($C23556, AGE!$A:$A,AGE!$B:$D,,0,2)</f>
        <v>495</v>
      </c>
      <c r="K23556">
        <v>7.1</v>
      </c>
      <c r="L23556" t="str">
        <v xml:space="preserve">GSA 2018 </v>
      </c>
      <c r="M23556" t="s">
        <v>2504</v>
      </c>
      <c r="P23556" t="s">
        <v>2342</v>
      </c>
      <c r="Q23556">
        <v>1.93</v>
      </c>
      <c r="R23556" s="35">
        <v>0.15</v>
      </c>
      <c r="S23556">
        <v>-27.02</v>
      </c>
      <c r="T23556" s="35">
        <v>0.15</v>
      </c>
      <c r="U23556" t="s">
        <v>2479</v>
      </c>
      <c r="V23556">
        <v>1</v>
      </c>
      <c r="W23556" t="s">
        <v>2576</v>
      </c>
    </row>
    <row r="23557" spans="1:23" x14ac:dyDescent="0.3">
      <c r="A23557">
        <v>31319</v>
      </c>
      <c r="B23557" s="15" t="s">
        <v>2115</v>
      </c>
      <c r="C23557" t="str">
        <f>_xlfn.XLOOKUP($B23557, STANDARDS!$A:$A, STANDARDS!$B:$B,,0,2)</f>
        <v>Rhinehart Core</v>
      </c>
      <c r="D23557" t="s">
        <v>1060</v>
      </c>
      <c r="E23557" t="s">
        <v>2284</v>
      </c>
      <c r="J23557" cm="1">
        <f t="array" ref="J23557:L23557">_xlfn.XLOOKUP($C23557, AGE!$A:$A,AGE!$B:$D,,0,2)</f>
        <v>495</v>
      </c>
      <c r="K23557">
        <v>7.1</v>
      </c>
      <c r="L23557" t="str">
        <v xml:space="preserve">GSA 2018 </v>
      </c>
      <c r="M23557" t="s">
        <v>2504</v>
      </c>
      <c r="P23557" t="s">
        <v>2342</v>
      </c>
      <c r="Q23557">
        <v>1.91</v>
      </c>
      <c r="R23557" s="35">
        <v>0.15</v>
      </c>
      <c r="T23557" s="35"/>
      <c r="V23557">
        <v>1</v>
      </c>
      <c r="W23557" t="s">
        <v>2576</v>
      </c>
    </row>
    <row r="23558" spans="1:23" x14ac:dyDescent="0.3">
      <c r="A23558">
        <v>31320</v>
      </c>
      <c r="B23558" s="15" t="s">
        <v>2115</v>
      </c>
      <c r="C23558" t="str">
        <f>_xlfn.XLOOKUP($B23558, STANDARDS!$A:$A, STANDARDS!$B:$B,,0,2)</f>
        <v>Rhinehart Core</v>
      </c>
      <c r="D23558" t="s">
        <v>1060</v>
      </c>
      <c r="E23558" t="s">
        <v>2284</v>
      </c>
      <c r="J23558" cm="1">
        <f t="array" ref="J23558:L23558">_xlfn.XLOOKUP($C23558, AGE!$A:$A,AGE!$B:$D,,0,2)</f>
        <v>495</v>
      </c>
      <c r="K23558">
        <v>7.1</v>
      </c>
      <c r="L23558" t="str">
        <v xml:space="preserve">GSA 2018 </v>
      </c>
      <c r="M23558" t="s">
        <v>2504</v>
      </c>
      <c r="P23558" t="s">
        <v>2342</v>
      </c>
      <c r="Q23558">
        <v>1.9</v>
      </c>
      <c r="R23558" s="35">
        <v>0.15</v>
      </c>
      <c r="T23558" s="35"/>
      <c r="V23558">
        <v>1</v>
      </c>
      <c r="W23558" t="s">
        <v>2576</v>
      </c>
    </row>
    <row r="23559" spans="1:23" x14ac:dyDescent="0.3">
      <c r="A23559">
        <v>31321</v>
      </c>
      <c r="B23559" s="15" t="s">
        <v>2115</v>
      </c>
      <c r="C23559" t="str">
        <f>_xlfn.XLOOKUP($B23559, STANDARDS!$A:$A, STANDARDS!$B:$B,,0,2)</f>
        <v>Rhinehart Core</v>
      </c>
      <c r="D23559" t="s">
        <v>1060</v>
      </c>
      <c r="E23559" t="s">
        <v>2284</v>
      </c>
      <c r="J23559" cm="1">
        <f t="array" ref="J23559:L23559">_xlfn.XLOOKUP($C23559, AGE!$A:$A,AGE!$B:$D,,0,2)</f>
        <v>495</v>
      </c>
      <c r="K23559">
        <v>7.1</v>
      </c>
      <c r="L23559" t="str">
        <v xml:space="preserve">GSA 2018 </v>
      </c>
      <c r="M23559" t="s">
        <v>2504</v>
      </c>
      <c r="P23559" t="s">
        <v>2342</v>
      </c>
      <c r="Q23559">
        <v>1.79</v>
      </c>
      <c r="R23559" s="35">
        <v>0.15</v>
      </c>
      <c r="T23559" s="35"/>
      <c r="V23559">
        <v>1</v>
      </c>
      <c r="W23559" t="s">
        <v>2576</v>
      </c>
    </row>
    <row r="23560" spans="1:23" x14ac:dyDescent="0.3">
      <c r="A23560">
        <v>31322</v>
      </c>
      <c r="B23560" s="15" t="s">
        <v>2115</v>
      </c>
      <c r="C23560" t="str">
        <f>_xlfn.XLOOKUP($B23560, STANDARDS!$A:$A, STANDARDS!$B:$B,,0,2)</f>
        <v>Rhinehart Core</v>
      </c>
      <c r="D23560" t="s">
        <v>1060</v>
      </c>
      <c r="E23560" t="s">
        <v>2284</v>
      </c>
      <c r="J23560" cm="1">
        <f t="array" ref="J23560:L23560">_xlfn.XLOOKUP($C23560, AGE!$A:$A,AGE!$B:$D,,0,2)</f>
        <v>495</v>
      </c>
      <c r="K23560">
        <v>7.1</v>
      </c>
      <c r="L23560" t="str">
        <v xml:space="preserve">GSA 2018 </v>
      </c>
      <c r="M23560" t="s">
        <v>2504</v>
      </c>
      <c r="P23560" t="s">
        <v>2342</v>
      </c>
      <c r="Q23560">
        <v>1.79</v>
      </c>
      <c r="R23560" s="35">
        <v>0.15</v>
      </c>
      <c r="T23560" s="35"/>
      <c r="V23560">
        <v>1</v>
      </c>
      <c r="W23560" t="s">
        <v>2576</v>
      </c>
    </row>
    <row r="23561" spans="1:23" x14ac:dyDescent="0.3">
      <c r="A23561">
        <v>31323</v>
      </c>
      <c r="B23561" s="15" t="s">
        <v>2115</v>
      </c>
      <c r="C23561" t="str">
        <f>_xlfn.XLOOKUP($B23561, STANDARDS!$A:$A, STANDARDS!$B:$B,,0,2)</f>
        <v>Rhinehart Core</v>
      </c>
      <c r="D23561" t="s">
        <v>1060</v>
      </c>
      <c r="E23561" t="s">
        <v>2284</v>
      </c>
      <c r="J23561" cm="1">
        <f t="array" ref="J23561:L23561">_xlfn.XLOOKUP($C23561, AGE!$A:$A,AGE!$B:$D,,0,2)</f>
        <v>495</v>
      </c>
      <c r="K23561">
        <v>7.1</v>
      </c>
      <c r="L23561" t="str">
        <v xml:space="preserve">GSA 2018 </v>
      </c>
      <c r="M23561" t="s">
        <v>2504</v>
      </c>
      <c r="P23561" t="s">
        <v>2342</v>
      </c>
      <c r="Q23561">
        <v>1.69</v>
      </c>
      <c r="R23561" s="35">
        <v>0.15</v>
      </c>
      <c r="T23561" s="35"/>
      <c r="V23561">
        <v>1</v>
      </c>
      <c r="W23561" t="s">
        <v>2576</v>
      </c>
    </row>
    <row r="23562" spans="1:23" x14ac:dyDescent="0.3">
      <c r="A23562">
        <v>31324</v>
      </c>
      <c r="B23562" s="15" t="s">
        <v>2115</v>
      </c>
      <c r="C23562" t="str">
        <f>_xlfn.XLOOKUP($B23562, STANDARDS!$A:$A, STANDARDS!$B:$B,,0,2)</f>
        <v>Rhinehart Core</v>
      </c>
      <c r="D23562" t="s">
        <v>1060</v>
      </c>
      <c r="E23562" t="s">
        <v>2284</v>
      </c>
      <c r="J23562" cm="1">
        <f t="array" ref="J23562:L23562">_xlfn.XLOOKUP($C23562, AGE!$A:$A,AGE!$B:$D,,0,2)</f>
        <v>495</v>
      </c>
      <c r="K23562">
        <v>7.1</v>
      </c>
      <c r="L23562" t="str">
        <v xml:space="preserve">GSA 2018 </v>
      </c>
      <c r="M23562" t="s">
        <v>2504</v>
      </c>
      <c r="P23562" t="s">
        <v>2342</v>
      </c>
      <c r="Q23562">
        <v>1.66</v>
      </c>
      <c r="R23562" s="35">
        <v>0.15</v>
      </c>
      <c r="S23562">
        <v>-26.9</v>
      </c>
      <c r="T23562" s="35">
        <v>0.15</v>
      </c>
      <c r="U23562" t="s">
        <v>2479</v>
      </c>
      <c r="V23562">
        <v>1</v>
      </c>
      <c r="W23562" t="s">
        <v>2576</v>
      </c>
    </row>
    <row r="23563" spans="1:23" x14ac:dyDescent="0.3">
      <c r="A23563">
        <v>31325</v>
      </c>
      <c r="B23563" s="15" t="s">
        <v>2115</v>
      </c>
      <c r="C23563" t="str">
        <f>_xlfn.XLOOKUP($B23563, STANDARDS!$A:$A, STANDARDS!$B:$B,,0,2)</f>
        <v>Rhinehart Core</v>
      </c>
      <c r="D23563" t="s">
        <v>1060</v>
      </c>
      <c r="E23563" t="s">
        <v>2284</v>
      </c>
      <c r="J23563" cm="1">
        <f t="array" ref="J23563:L23563">_xlfn.XLOOKUP($C23563, AGE!$A:$A,AGE!$B:$D,,0,2)</f>
        <v>495</v>
      </c>
      <c r="K23563">
        <v>7.1</v>
      </c>
      <c r="L23563" t="str">
        <v xml:space="preserve">GSA 2018 </v>
      </c>
      <c r="M23563" t="s">
        <v>2504</v>
      </c>
      <c r="P23563" t="s">
        <v>2342</v>
      </c>
      <c r="Q23563">
        <v>1.66</v>
      </c>
      <c r="R23563" s="35">
        <v>0.15</v>
      </c>
      <c r="T23563" s="35"/>
      <c r="V23563">
        <v>1</v>
      </c>
      <c r="W23563" t="s">
        <v>2576</v>
      </c>
    </row>
    <row r="23564" spans="1:23" x14ac:dyDescent="0.3">
      <c r="A23564">
        <v>31326</v>
      </c>
      <c r="B23564" s="15" t="s">
        <v>2115</v>
      </c>
      <c r="C23564" t="str">
        <f>_xlfn.XLOOKUP($B23564, STANDARDS!$A:$A, STANDARDS!$B:$B,,0,2)</f>
        <v>Rhinehart Core</v>
      </c>
      <c r="D23564" t="s">
        <v>1060</v>
      </c>
      <c r="E23564" t="s">
        <v>2284</v>
      </c>
      <c r="J23564" cm="1">
        <f t="array" ref="J23564:L23564">_xlfn.XLOOKUP($C23564, AGE!$A:$A,AGE!$B:$D,,0,2)</f>
        <v>495</v>
      </c>
      <c r="K23564">
        <v>7.1</v>
      </c>
      <c r="L23564" t="str">
        <v xml:space="preserve">GSA 2018 </v>
      </c>
      <c r="M23564" t="s">
        <v>2504</v>
      </c>
      <c r="P23564" t="s">
        <v>2342</v>
      </c>
      <c r="Q23564">
        <v>1.54</v>
      </c>
      <c r="R23564" s="35">
        <v>0.15</v>
      </c>
      <c r="T23564" s="35"/>
      <c r="V23564">
        <v>1</v>
      </c>
      <c r="W23564" t="s">
        <v>2576</v>
      </c>
    </row>
    <row r="23565" spans="1:23" x14ac:dyDescent="0.3">
      <c r="A23565">
        <v>31327</v>
      </c>
      <c r="B23565" s="15" t="s">
        <v>2115</v>
      </c>
      <c r="C23565" t="str">
        <f>_xlfn.XLOOKUP($B23565, STANDARDS!$A:$A, STANDARDS!$B:$B,,0,2)</f>
        <v>Rhinehart Core</v>
      </c>
      <c r="D23565" t="s">
        <v>1060</v>
      </c>
      <c r="E23565" t="s">
        <v>2284</v>
      </c>
      <c r="J23565" cm="1">
        <f t="array" ref="J23565:L23565">_xlfn.XLOOKUP($C23565, AGE!$A:$A,AGE!$B:$D,,0,2)</f>
        <v>495</v>
      </c>
      <c r="K23565">
        <v>7.1</v>
      </c>
      <c r="L23565" t="str">
        <v xml:space="preserve">GSA 2018 </v>
      </c>
      <c r="M23565" t="s">
        <v>2504</v>
      </c>
      <c r="P23565" t="s">
        <v>2342</v>
      </c>
      <c r="Q23565">
        <v>1.43</v>
      </c>
      <c r="R23565" s="35">
        <v>0.15</v>
      </c>
      <c r="T23565" s="35"/>
      <c r="V23565">
        <v>1</v>
      </c>
      <c r="W23565" t="s">
        <v>2576</v>
      </c>
    </row>
    <row r="23566" spans="1:23" x14ac:dyDescent="0.3">
      <c r="A23566">
        <v>31328</v>
      </c>
      <c r="B23566" s="15" t="s">
        <v>2115</v>
      </c>
      <c r="C23566" t="str">
        <f>_xlfn.XLOOKUP($B23566, STANDARDS!$A:$A, STANDARDS!$B:$B,,0,2)</f>
        <v>Rhinehart Core</v>
      </c>
      <c r="D23566" t="s">
        <v>1060</v>
      </c>
      <c r="E23566" t="s">
        <v>2284</v>
      </c>
      <c r="J23566" cm="1">
        <f t="array" ref="J23566:L23566">_xlfn.XLOOKUP($C23566, AGE!$A:$A,AGE!$B:$D,,0,2)</f>
        <v>495</v>
      </c>
      <c r="K23566">
        <v>7.1</v>
      </c>
      <c r="L23566" t="str">
        <v xml:space="preserve">GSA 2018 </v>
      </c>
      <c r="M23566" t="s">
        <v>2504</v>
      </c>
      <c r="P23566" t="s">
        <v>2342</v>
      </c>
      <c r="Q23566">
        <v>1.38</v>
      </c>
      <c r="R23566" s="35">
        <v>0.15</v>
      </c>
      <c r="T23566" s="35"/>
      <c r="V23566">
        <v>1</v>
      </c>
      <c r="W23566" t="s">
        <v>2576</v>
      </c>
    </row>
    <row r="23567" spans="1:23" x14ac:dyDescent="0.3">
      <c r="A23567">
        <v>31329</v>
      </c>
      <c r="B23567" s="15" t="s">
        <v>2115</v>
      </c>
      <c r="C23567" t="str">
        <f>_xlfn.XLOOKUP($B23567, STANDARDS!$A:$A, STANDARDS!$B:$B,,0,2)</f>
        <v>Rhinehart Core</v>
      </c>
      <c r="D23567" t="s">
        <v>1060</v>
      </c>
      <c r="E23567" t="s">
        <v>2284</v>
      </c>
      <c r="J23567" cm="1">
        <f t="array" ref="J23567:L23567">_xlfn.XLOOKUP($C23567, AGE!$A:$A,AGE!$B:$D,,0,2)</f>
        <v>495</v>
      </c>
      <c r="K23567">
        <v>7.1</v>
      </c>
      <c r="L23567" t="str">
        <v xml:space="preserve">GSA 2018 </v>
      </c>
      <c r="M23567" t="s">
        <v>2504</v>
      </c>
      <c r="P23567" t="s">
        <v>2342</v>
      </c>
      <c r="Q23567">
        <v>1.32</v>
      </c>
      <c r="R23567" s="35">
        <v>0.15</v>
      </c>
      <c r="T23567" s="35"/>
      <c r="V23567">
        <v>1</v>
      </c>
      <c r="W23567" t="s">
        <v>2576</v>
      </c>
    </row>
    <row r="23568" spans="1:23" x14ac:dyDescent="0.3">
      <c r="A23568">
        <v>31330</v>
      </c>
      <c r="B23568" s="15" t="s">
        <v>2115</v>
      </c>
      <c r="C23568" t="str">
        <f>_xlfn.XLOOKUP($B23568, STANDARDS!$A:$A, STANDARDS!$B:$B,,0,2)</f>
        <v>Rhinehart Core</v>
      </c>
      <c r="D23568" t="s">
        <v>1060</v>
      </c>
      <c r="E23568" t="s">
        <v>2284</v>
      </c>
      <c r="J23568" cm="1">
        <f t="array" ref="J23568:L23568">_xlfn.XLOOKUP($C23568, AGE!$A:$A,AGE!$B:$D,,0,2)</f>
        <v>495</v>
      </c>
      <c r="K23568">
        <v>7.1</v>
      </c>
      <c r="L23568" t="str">
        <v xml:space="preserve">GSA 2018 </v>
      </c>
      <c r="M23568" t="s">
        <v>2504</v>
      </c>
      <c r="P23568" t="s">
        <v>2342</v>
      </c>
      <c r="Q23568">
        <v>1.21</v>
      </c>
      <c r="R23568" s="35">
        <v>0.15</v>
      </c>
      <c r="T23568" s="35"/>
      <c r="V23568">
        <v>1</v>
      </c>
      <c r="W23568" t="s">
        <v>2576</v>
      </c>
    </row>
    <row r="23569" spans="1:23" x14ac:dyDescent="0.3">
      <c r="A23569">
        <v>31331</v>
      </c>
      <c r="B23569" s="15" t="s">
        <v>2115</v>
      </c>
      <c r="C23569" t="str">
        <f>_xlfn.XLOOKUP($B23569, STANDARDS!$A:$A, STANDARDS!$B:$B,,0,2)</f>
        <v>Rhinehart Core</v>
      </c>
      <c r="D23569" t="s">
        <v>1060</v>
      </c>
      <c r="E23569" t="s">
        <v>2284</v>
      </c>
      <c r="J23569" cm="1">
        <f t="array" ref="J23569:L23569">_xlfn.XLOOKUP($C23569, AGE!$A:$A,AGE!$B:$D,,0,2)</f>
        <v>495</v>
      </c>
      <c r="K23569">
        <v>7.1</v>
      </c>
      <c r="L23569" t="str">
        <v xml:space="preserve">GSA 2018 </v>
      </c>
      <c r="M23569" t="s">
        <v>2504</v>
      </c>
      <c r="P23569" t="s">
        <v>2342</v>
      </c>
      <c r="Q23569">
        <v>1.04</v>
      </c>
      <c r="R23569" s="35">
        <v>0.15</v>
      </c>
      <c r="T23569" s="35"/>
      <c r="V23569">
        <v>1</v>
      </c>
      <c r="W23569" t="s">
        <v>2576</v>
      </c>
    </row>
    <row r="23570" spans="1:23" x14ac:dyDescent="0.3">
      <c r="A23570">
        <v>31332</v>
      </c>
      <c r="B23570" s="15" t="s">
        <v>2115</v>
      </c>
      <c r="C23570" t="str">
        <f>_xlfn.XLOOKUP($B23570, STANDARDS!$A:$A, STANDARDS!$B:$B,,0,2)</f>
        <v>Rhinehart Core</v>
      </c>
      <c r="D23570" t="s">
        <v>1060</v>
      </c>
      <c r="E23570" t="s">
        <v>2284</v>
      </c>
      <c r="J23570" cm="1">
        <f t="array" ref="J23570:L23570">_xlfn.XLOOKUP($C23570, AGE!$A:$A,AGE!$B:$D,,0,2)</f>
        <v>495</v>
      </c>
      <c r="K23570">
        <v>7.1</v>
      </c>
      <c r="L23570" t="str">
        <v xml:space="preserve">GSA 2018 </v>
      </c>
      <c r="M23570" t="s">
        <v>2504</v>
      </c>
      <c r="P23570" t="s">
        <v>2342</v>
      </c>
      <c r="Q23570">
        <v>1.1299999999999999</v>
      </c>
      <c r="R23570" s="35">
        <v>0.15</v>
      </c>
      <c r="T23570" s="35"/>
      <c r="V23570">
        <v>1</v>
      </c>
      <c r="W23570" t="s">
        <v>2576</v>
      </c>
    </row>
    <row r="23571" spans="1:23" x14ac:dyDescent="0.3">
      <c r="A23571">
        <v>31333</v>
      </c>
      <c r="B23571" s="15" t="s">
        <v>2115</v>
      </c>
      <c r="C23571" t="str">
        <f>_xlfn.XLOOKUP($B23571, STANDARDS!$A:$A, STANDARDS!$B:$B,,0,2)</f>
        <v>Rhinehart Core</v>
      </c>
      <c r="D23571" t="s">
        <v>1060</v>
      </c>
      <c r="E23571" t="s">
        <v>2284</v>
      </c>
      <c r="J23571" cm="1">
        <f t="array" ref="J23571:L23571">_xlfn.XLOOKUP($C23571, AGE!$A:$A,AGE!$B:$D,,0,2)</f>
        <v>495</v>
      </c>
      <c r="K23571">
        <v>7.1</v>
      </c>
      <c r="L23571" t="str">
        <v xml:space="preserve">GSA 2018 </v>
      </c>
      <c r="M23571" t="s">
        <v>2504</v>
      </c>
      <c r="P23571" t="s">
        <v>2342</v>
      </c>
      <c r="Q23571">
        <v>1.34</v>
      </c>
      <c r="R23571" s="35">
        <v>0.15</v>
      </c>
      <c r="T23571" s="35"/>
      <c r="V23571">
        <v>1</v>
      </c>
      <c r="W23571" t="s">
        <v>2576</v>
      </c>
    </row>
    <row r="23572" spans="1:23" x14ac:dyDescent="0.3">
      <c r="A23572">
        <v>31334</v>
      </c>
      <c r="B23572" s="15" t="s">
        <v>2115</v>
      </c>
      <c r="C23572" t="str">
        <f>_xlfn.XLOOKUP($B23572, STANDARDS!$A:$A, STANDARDS!$B:$B,,0,2)</f>
        <v>Rhinehart Core</v>
      </c>
      <c r="D23572" t="s">
        <v>1060</v>
      </c>
      <c r="E23572" t="s">
        <v>2284</v>
      </c>
      <c r="J23572" cm="1">
        <f t="array" ref="J23572:L23572">_xlfn.XLOOKUP($C23572, AGE!$A:$A,AGE!$B:$D,,0,2)</f>
        <v>495</v>
      </c>
      <c r="K23572">
        <v>7.1</v>
      </c>
      <c r="L23572" t="str">
        <v xml:space="preserve">GSA 2018 </v>
      </c>
      <c r="M23572" t="s">
        <v>2504</v>
      </c>
      <c r="P23572" t="s">
        <v>2342</v>
      </c>
      <c r="Q23572">
        <v>1.88</v>
      </c>
      <c r="R23572" s="35">
        <v>0.15</v>
      </c>
      <c r="T23572" s="35"/>
      <c r="V23572">
        <v>1</v>
      </c>
      <c r="W23572" t="s">
        <v>2576</v>
      </c>
    </row>
    <row r="23573" spans="1:23" x14ac:dyDescent="0.3">
      <c r="A23573">
        <v>31335</v>
      </c>
      <c r="B23573" s="15" t="s">
        <v>2115</v>
      </c>
      <c r="C23573" t="str">
        <f>_xlfn.XLOOKUP($B23573, STANDARDS!$A:$A, STANDARDS!$B:$B,,0,2)</f>
        <v>Rhinehart Core</v>
      </c>
      <c r="D23573" t="s">
        <v>1060</v>
      </c>
      <c r="E23573" t="s">
        <v>2284</v>
      </c>
      <c r="J23573" cm="1">
        <f t="array" ref="J23573:L23573">_xlfn.XLOOKUP($C23573, AGE!$A:$A,AGE!$B:$D,,0,2)</f>
        <v>495</v>
      </c>
      <c r="K23573">
        <v>7.1</v>
      </c>
      <c r="L23573" t="str">
        <v xml:space="preserve">GSA 2018 </v>
      </c>
      <c r="M23573" t="s">
        <v>2504</v>
      </c>
      <c r="P23573" t="s">
        <v>2342</v>
      </c>
      <c r="Q23573">
        <v>1.98</v>
      </c>
      <c r="R23573" s="35">
        <v>0.15</v>
      </c>
      <c r="S23573" s="35">
        <v>0.15</v>
      </c>
      <c r="T23573" s="35">
        <v>0.15</v>
      </c>
      <c r="U23573" t="s">
        <v>2479</v>
      </c>
      <c r="V23573">
        <v>1</v>
      </c>
      <c r="W23573" t="s">
        <v>2576</v>
      </c>
    </row>
    <row r="23574" spans="1:23" x14ac:dyDescent="0.3">
      <c r="A23574">
        <v>31336</v>
      </c>
      <c r="B23574" s="15" t="s">
        <v>2115</v>
      </c>
      <c r="C23574" t="str">
        <f>_xlfn.XLOOKUP($B23574, STANDARDS!$A:$A, STANDARDS!$B:$B,,0,2)</f>
        <v>Rhinehart Core</v>
      </c>
      <c r="D23574" t="s">
        <v>1060</v>
      </c>
      <c r="E23574" t="s">
        <v>2284</v>
      </c>
      <c r="J23574" cm="1">
        <f t="array" ref="J23574:L23574">_xlfn.XLOOKUP($C23574, AGE!$A:$A,AGE!$B:$D,,0,2)</f>
        <v>495</v>
      </c>
      <c r="K23574">
        <v>7.1</v>
      </c>
      <c r="L23574" t="str">
        <v xml:space="preserve">GSA 2018 </v>
      </c>
      <c r="M23574" t="s">
        <v>2504</v>
      </c>
      <c r="P23574" t="s">
        <v>2342</v>
      </c>
      <c r="Q23574">
        <v>1.46</v>
      </c>
      <c r="R23574" s="35">
        <v>0.15</v>
      </c>
      <c r="T23574" s="35"/>
      <c r="V23574">
        <v>1</v>
      </c>
      <c r="W23574" t="s">
        <v>2576</v>
      </c>
    </row>
    <row r="23575" spans="1:23" x14ac:dyDescent="0.3">
      <c r="A23575">
        <v>31337</v>
      </c>
      <c r="B23575" s="15" t="s">
        <v>2115</v>
      </c>
      <c r="C23575" t="str">
        <f>_xlfn.XLOOKUP($B23575, STANDARDS!$A:$A, STANDARDS!$B:$B,,0,2)</f>
        <v>Rhinehart Core</v>
      </c>
      <c r="D23575" t="s">
        <v>1060</v>
      </c>
      <c r="E23575" t="s">
        <v>2284</v>
      </c>
      <c r="J23575" cm="1">
        <f t="array" ref="J23575:L23575">_xlfn.XLOOKUP($C23575, AGE!$A:$A,AGE!$B:$D,,0,2)</f>
        <v>495</v>
      </c>
      <c r="K23575">
        <v>7.1</v>
      </c>
      <c r="L23575" t="str">
        <v xml:space="preserve">GSA 2018 </v>
      </c>
      <c r="M23575" t="s">
        <v>2504</v>
      </c>
      <c r="P23575" t="s">
        <v>2342</v>
      </c>
      <c r="Q23575">
        <v>1.93</v>
      </c>
      <c r="R23575" s="35">
        <v>0.15</v>
      </c>
      <c r="T23575" s="35"/>
      <c r="V23575">
        <v>1</v>
      </c>
      <c r="W23575" t="s">
        <v>2576</v>
      </c>
    </row>
    <row r="23576" spans="1:23" x14ac:dyDescent="0.3">
      <c r="A23576">
        <v>31338</v>
      </c>
      <c r="B23576" s="15" t="s">
        <v>2115</v>
      </c>
      <c r="C23576" t="str">
        <f>_xlfn.XLOOKUP($B23576, STANDARDS!$A:$A, STANDARDS!$B:$B,,0,2)</f>
        <v>Rhinehart Core</v>
      </c>
      <c r="D23576" t="s">
        <v>1060</v>
      </c>
      <c r="E23576" t="s">
        <v>2284</v>
      </c>
      <c r="J23576" cm="1">
        <f t="array" ref="J23576:L23576">_xlfn.XLOOKUP($C23576, AGE!$A:$A,AGE!$B:$D,,0,2)</f>
        <v>495</v>
      </c>
      <c r="K23576">
        <v>7.1</v>
      </c>
      <c r="L23576" t="str">
        <v xml:space="preserve">GSA 2018 </v>
      </c>
      <c r="M23576" t="s">
        <v>2504</v>
      </c>
      <c r="P23576" t="s">
        <v>2342</v>
      </c>
      <c r="Q23576">
        <v>1.58</v>
      </c>
      <c r="R23576" s="35">
        <v>0.15</v>
      </c>
      <c r="T23576" s="35"/>
      <c r="V23576">
        <v>1</v>
      </c>
      <c r="W23576" t="s">
        <v>2576</v>
      </c>
    </row>
    <row r="23577" spans="1:23" x14ac:dyDescent="0.3">
      <c r="A23577">
        <v>31339</v>
      </c>
      <c r="B23577" s="15" t="s">
        <v>2115</v>
      </c>
      <c r="C23577" t="str">
        <f>_xlfn.XLOOKUP($B23577, STANDARDS!$A:$A, STANDARDS!$B:$B,,0,2)</f>
        <v>Rhinehart Core</v>
      </c>
      <c r="D23577" t="s">
        <v>1060</v>
      </c>
      <c r="E23577" t="s">
        <v>2284</v>
      </c>
      <c r="J23577" cm="1">
        <f t="array" ref="J23577:L23577">_xlfn.XLOOKUP($C23577, AGE!$A:$A,AGE!$B:$D,,0,2)</f>
        <v>495</v>
      </c>
      <c r="K23577">
        <v>7.1</v>
      </c>
      <c r="L23577" t="str">
        <v xml:space="preserve">GSA 2018 </v>
      </c>
      <c r="M23577" t="s">
        <v>2504</v>
      </c>
      <c r="P23577" t="s">
        <v>2342</v>
      </c>
      <c r="Q23577">
        <v>1.35</v>
      </c>
      <c r="R23577" s="35">
        <v>0.15</v>
      </c>
      <c r="T23577" s="35"/>
      <c r="V23577">
        <v>1</v>
      </c>
      <c r="W23577" t="s">
        <v>2576</v>
      </c>
    </row>
    <row r="23578" spans="1:23" x14ac:dyDescent="0.3">
      <c r="A23578">
        <v>31340</v>
      </c>
      <c r="B23578" s="15" t="s">
        <v>2115</v>
      </c>
      <c r="C23578" t="str">
        <f>_xlfn.XLOOKUP($B23578, STANDARDS!$A:$A, STANDARDS!$B:$B,,0,2)</f>
        <v>Rhinehart Core</v>
      </c>
      <c r="D23578" t="s">
        <v>1060</v>
      </c>
      <c r="E23578" t="s">
        <v>2284</v>
      </c>
      <c r="J23578" cm="1">
        <f t="array" ref="J23578:L23578">_xlfn.XLOOKUP($C23578, AGE!$A:$A,AGE!$B:$D,,0,2)</f>
        <v>495</v>
      </c>
      <c r="K23578">
        <v>7.1</v>
      </c>
      <c r="L23578" t="str">
        <v xml:space="preserve">GSA 2018 </v>
      </c>
      <c r="M23578" t="s">
        <v>2504</v>
      </c>
      <c r="P23578" t="s">
        <v>2342</v>
      </c>
      <c r="Q23578">
        <v>1.31</v>
      </c>
      <c r="R23578" s="35">
        <v>0.15</v>
      </c>
      <c r="T23578" s="35"/>
      <c r="V23578">
        <v>1</v>
      </c>
      <c r="W23578" t="s">
        <v>2576</v>
      </c>
    </row>
    <row r="23579" spans="1:23" x14ac:dyDescent="0.3">
      <c r="A23579">
        <v>31341</v>
      </c>
      <c r="B23579" s="15" t="s">
        <v>2115</v>
      </c>
      <c r="C23579" t="str">
        <f>_xlfn.XLOOKUP($B23579, STANDARDS!$A:$A, STANDARDS!$B:$B,,0,2)</f>
        <v>Rhinehart Core</v>
      </c>
      <c r="D23579" t="s">
        <v>1060</v>
      </c>
      <c r="E23579" t="s">
        <v>2284</v>
      </c>
      <c r="J23579" cm="1">
        <f t="array" ref="J23579:L23579">_xlfn.XLOOKUP($C23579, AGE!$A:$A,AGE!$B:$D,,0,2)</f>
        <v>495</v>
      </c>
      <c r="K23579">
        <v>7.1</v>
      </c>
      <c r="L23579" t="str">
        <v xml:space="preserve">GSA 2018 </v>
      </c>
      <c r="M23579" t="s">
        <v>2504</v>
      </c>
      <c r="P23579" t="s">
        <v>2342</v>
      </c>
      <c r="Q23579">
        <v>1.28</v>
      </c>
      <c r="R23579" s="35">
        <v>0.15</v>
      </c>
      <c r="T23579" s="35"/>
      <c r="V23579">
        <v>1</v>
      </c>
      <c r="W23579" t="s">
        <v>2576</v>
      </c>
    </row>
    <row r="23580" spans="1:23" x14ac:dyDescent="0.3">
      <c r="A23580">
        <v>31342</v>
      </c>
      <c r="B23580" s="15" t="s">
        <v>2115</v>
      </c>
      <c r="C23580" t="str">
        <f>_xlfn.XLOOKUP($B23580, STANDARDS!$A:$A, STANDARDS!$B:$B,,0,2)</f>
        <v>Rhinehart Core</v>
      </c>
      <c r="D23580" t="s">
        <v>1060</v>
      </c>
      <c r="E23580" t="s">
        <v>2284</v>
      </c>
      <c r="J23580" cm="1">
        <f t="array" ref="J23580:L23580">_xlfn.XLOOKUP($C23580, AGE!$A:$A,AGE!$B:$D,,0,2)</f>
        <v>495</v>
      </c>
      <c r="K23580">
        <v>7.1</v>
      </c>
      <c r="L23580" t="str">
        <v xml:space="preserve">GSA 2018 </v>
      </c>
      <c r="M23580" t="s">
        <v>2504</v>
      </c>
      <c r="P23580" t="s">
        <v>2342</v>
      </c>
      <c r="Q23580">
        <v>1.0900000000000001</v>
      </c>
      <c r="R23580" s="35">
        <v>0.15</v>
      </c>
      <c r="T23580" s="35"/>
      <c r="V23580">
        <v>1</v>
      </c>
      <c r="W23580" t="s">
        <v>2576</v>
      </c>
    </row>
    <row r="23581" spans="1:23" x14ac:dyDescent="0.3">
      <c r="A23581">
        <v>31343</v>
      </c>
      <c r="B23581" s="15" t="s">
        <v>2115</v>
      </c>
      <c r="C23581" t="str">
        <f>_xlfn.XLOOKUP($B23581, STANDARDS!$A:$A, STANDARDS!$B:$B,,0,2)</f>
        <v>Rhinehart Core</v>
      </c>
      <c r="D23581" t="s">
        <v>1060</v>
      </c>
      <c r="E23581" t="s">
        <v>2284</v>
      </c>
      <c r="J23581" cm="1">
        <f t="array" ref="J23581:L23581">_xlfn.XLOOKUP($C23581, AGE!$A:$A,AGE!$B:$D,,0,2)</f>
        <v>495</v>
      </c>
      <c r="K23581">
        <v>7.1</v>
      </c>
      <c r="L23581" t="str">
        <v xml:space="preserve">GSA 2018 </v>
      </c>
      <c r="M23581" t="s">
        <v>2504</v>
      </c>
      <c r="P23581" t="s">
        <v>2342</v>
      </c>
      <c r="Q23581">
        <v>1.27</v>
      </c>
      <c r="R23581" s="35">
        <v>0.15</v>
      </c>
      <c r="T23581" s="35"/>
      <c r="V23581">
        <v>1</v>
      </c>
      <c r="W23581" t="s">
        <v>2576</v>
      </c>
    </row>
    <row r="23582" spans="1:23" x14ac:dyDescent="0.3">
      <c r="A23582">
        <v>31344</v>
      </c>
      <c r="B23582" s="15" t="s">
        <v>2115</v>
      </c>
      <c r="C23582" t="str">
        <f>_xlfn.XLOOKUP($B23582, STANDARDS!$A:$A, STANDARDS!$B:$B,,0,2)</f>
        <v>Rhinehart Core</v>
      </c>
      <c r="D23582" t="s">
        <v>1060</v>
      </c>
      <c r="E23582" t="s">
        <v>2284</v>
      </c>
      <c r="J23582" cm="1">
        <f t="array" ref="J23582:L23582">_xlfn.XLOOKUP($C23582, AGE!$A:$A,AGE!$B:$D,,0,2)</f>
        <v>495</v>
      </c>
      <c r="K23582">
        <v>7.1</v>
      </c>
      <c r="L23582" t="str">
        <v xml:space="preserve">GSA 2018 </v>
      </c>
      <c r="M23582" t="s">
        <v>2504</v>
      </c>
      <c r="P23582" t="s">
        <v>2342</v>
      </c>
      <c r="Q23582">
        <v>1.58</v>
      </c>
      <c r="R23582" s="35">
        <v>0.15</v>
      </c>
      <c r="T23582" s="35"/>
      <c r="V23582">
        <v>1</v>
      </c>
      <c r="W23582" t="s">
        <v>2576</v>
      </c>
    </row>
    <row r="23583" spans="1:23" x14ac:dyDescent="0.3">
      <c r="A23583">
        <v>31345</v>
      </c>
      <c r="B23583" s="15" t="s">
        <v>2115</v>
      </c>
      <c r="C23583" t="str">
        <f>_xlfn.XLOOKUP($B23583, STANDARDS!$A:$A, STANDARDS!$B:$B,,0,2)</f>
        <v>Rhinehart Core</v>
      </c>
      <c r="D23583" t="s">
        <v>1060</v>
      </c>
      <c r="E23583" t="s">
        <v>2284</v>
      </c>
      <c r="J23583" cm="1">
        <f t="array" ref="J23583:L23583">_xlfn.XLOOKUP($C23583, AGE!$A:$A,AGE!$B:$D,,0,2)</f>
        <v>495</v>
      </c>
      <c r="K23583">
        <v>7.1</v>
      </c>
      <c r="L23583" t="str">
        <v xml:space="preserve">GSA 2018 </v>
      </c>
      <c r="M23583" t="s">
        <v>2504</v>
      </c>
      <c r="P23583" t="s">
        <v>2342</v>
      </c>
      <c r="Q23583">
        <v>1.67</v>
      </c>
      <c r="R23583" s="35">
        <v>0.15</v>
      </c>
      <c r="T23583" s="35"/>
      <c r="V23583">
        <v>1</v>
      </c>
      <c r="W23583" t="s">
        <v>2576</v>
      </c>
    </row>
    <row r="23584" spans="1:23" x14ac:dyDescent="0.3">
      <c r="A23584">
        <v>31346</v>
      </c>
      <c r="B23584" s="15" t="s">
        <v>2115</v>
      </c>
      <c r="C23584" t="str">
        <f>_xlfn.XLOOKUP($B23584, STANDARDS!$A:$A, STANDARDS!$B:$B,,0,2)</f>
        <v>Rhinehart Core</v>
      </c>
      <c r="D23584" t="s">
        <v>1060</v>
      </c>
      <c r="E23584" t="s">
        <v>2284</v>
      </c>
      <c r="J23584" cm="1">
        <f t="array" ref="J23584:L23584">_xlfn.XLOOKUP($C23584, AGE!$A:$A,AGE!$B:$D,,0,2)</f>
        <v>495</v>
      </c>
      <c r="K23584">
        <v>7.1</v>
      </c>
      <c r="L23584" t="str">
        <v xml:space="preserve">GSA 2018 </v>
      </c>
      <c r="M23584" t="s">
        <v>2504</v>
      </c>
      <c r="P23584" t="s">
        <v>2342</v>
      </c>
      <c r="Q23584">
        <v>1.92</v>
      </c>
      <c r="R23584" s="35">
        <v>0.15</v>
      </c>
      <c r="T23584" s="35"/>
      <c r="V23584">
        <v>1</v>
      </c>
      <c r="W23584" t="s">
        <v>2576</v>
      </c>
    </row>
    <row r="23585" spans="1:23" x14ac:dyDescent="0.3">
      <c r="A23585">
        <v>31347</v>
      </c>
      <c r="B23585" s="15" t="s">
        <v>2115</v>
      </c>
      <c r="C23585" t="str">
        <f>_xlfn.XLOOKUP($B23585, STANDARDS!$A:$A, STANDARDS!$B:$B,,0,2)</f>
        <v>Rhinehart Core</v>
      </c>
      <c r="D23585" t="s">
        <v>1060</v>
      </c>
      <c r="E23585" t="s">
        <v>2284</v>
      </c>
      <c r="J23585" cm="1">
        <f t="array" ref="J23585:L23585">_xlfn.XLOOKUP($C23585, AGE!$A:$A,AGE!$B:$D,,0,2)</f>
        <v>495</v>
      </c>
      <c r="K23585">
        <v>7.1</v>
      </c>
      <c r="L23585" t="str">
        <v xml:space="preserve">GSA 2018 </v>
      </c>
      <c r="M23585" t="s">
        <v>2504</v>
      </c>
      <c r="P23585" t="s">
        <v>2342</v>
      </c>
      <c r="Q23585">
        <v>1.1200000000000001</v>
      </c>
      <c r="R23585" s="35">
        <v>0.15</v>
      </c>
      <c r="T23585" s="35"/>
      <c r="V23585">
        <v>1</v>
      </c>
      <c r="W23585" t="s">
        <v>2576</v>
      </c>
    </row>
    <row r="23586" spans="1:23" x14ac:dyDescent="0.3">
      <c r="A23586">
        <v>31348</v>
      </c>
      <c r="B23586" s="15" t="s">
        <v>2115</v>
      </c>
      <c r="C23586" t="str">
        <f>_xlfn.XLOOKUP($B23586, STANDARDS!$A:$A, STANDARDS!$B:$B,,0,2)</f>
        <v>Rhinehart Core</v>
      </c>
      <c r="D23586" t="s">
        <v>1060</v>
      </c>
      <c r="E23586" t="s">
        <v>2284</v>
      </c>
      <c r="J23586" cm="1">
        <f t="array" ref="J23586:L23586">_xlfn.XLOOKUP($C23586, AGE!$A:$A,AGE!$B:$D,,0,2)</f>
        <v>495</v>
      </c>
      <c r="K23586">
        <v>7.1</v>
      </c>
      <c r="L23586" t="str">
        <v xml:space="preserve">GSA 2018 </v>
      </c>
      <c r="M23586" t="s">
        <v>2504</v>
      </c>
      <c r="P23586" t="s">
        <v>2342</v>
      </c>
      <c r="Q23586">
        <v>1.27</v>
      </c>
      <c r="R23586" s="35">
        <v>0.15</v>
      </c>
      <c r="S23586">
        <v>-27.34</v>
      </c>
      <c r="T23586" s="35">
        <v>0.15</v>
      </c>
      <c r="U23586" t="s">
        <v>2479</v>
      </c>
      <c r="V23586">
        <v>1</v>
      </c>
      <c r="W23586" t="s">
        <v>2576</v>
      </c>
    </row>
    <row r="23587" spans="1:23" x14ac:dyDescent="0.3">
      <c r="A23587">
        <v>31349</v>
      </c>
      <c r="B23587" s="15" t="s">
        <v>2115</v>
      </c>
      <c r="C23587" t="str">
        <f>_xlfn.XLOOKUP($B23587, STANDARDS!$A:$A, STANDARDS!$B:$B,,0,2)</f>
        <v>Rhinehart Core</v>
      </c>
      <c r="D23587" t="s">
        <v>1060</v>
      </c>
      <c r="E23587" t="s">
        <v>2284</v>
      </c>
      <c r="J23587" cm="1">
        <f t="array" ref="J23587:L23587">_xlfn.XLOOKUP($C23587, AGE!$A:$A,AGE!$B:$D,,0,2)</f>
        <v>495</v>
      </c>
      <c r="K23587">
        <v>7.1</v>
      </c>
      <c r="L23587" t="str">
        <v xml:space="preserve">GSA 2018 </v>
      </c>
      <c r="M23587" t="s">
        <v>2504</v>
      </c>
      <c r="P23587" t="s">
        <v>2342</v>
      </c>
      <c r="Q23587">
        <v>0.98</v>
      </c>
      <c r="R23587" s="35">
        <v>0.15</v>
      </c>
      <c r="T23587" s="35"/>
      <c r="V23587">
        <v>1</v>
      </c>
      <c r="W23587" t="s">
        <v>2576</v>
      </c>
    </row>
    <row r="23588" spans="1:23" x14ac:dyDescent="0.3">
      <c r="A23588">
        <v>31350</v>
      </c>
      <c r="B23588" s="15" t="s">
        <v>2115</v>
      </c>
      <c r="C23588" t="str">
        <f>_xlfn.XLOOKUP($B23588, STANDARDS!$A:$A, STANDARDS!$B:$B,,0,2)</f>
        <v>Rhinehart Core</v>
      </c>
      <c r="D23588" t="s">
        <v>1060</v>
      </c>
      <c r="E23588" t="s">
        <v>2284</v>
      </c>
      <c r="J23588" cm="1">
        <f t="array" ref="J23588:L23588">_xlfn.XLOOKUP($C23588, AGE!$A:$A,AGE!$B:$D,,0,2)</f>
        <v>495</v>
      </c>
      <c r="K23588">
        <v>7.1</v>
      </c>
      <c r="L23588" t="str">
        <v xml:space="preserve">GSA 2018 </v>
      </c>
      <c r="M23588" t="s">
        <v>2504</v>
      </c>
      <c r="P23588" t="s">
        <v>2342</v>
      </c>
      <c r="Q23588">
        <v>1.42</v>
      </c>
      <c r="R23588" s="35">
        <v>0.15</v>
      </c>
      <c r="T23588" s="35"/>
      <c r="V23588">
        <v>1</v>
      </c>
      <c r="W23588" t="s">
        <v>2576</v>
      </c>
    </row>
    <row r="23589" spans="1:23" x14ac:dyDescent="0.3">
      <c r="A23589">
        <v>31351</v>
      </c>
      <c r="B23589" s="15" t="s">
        <v>2115</v>
      </c>
      <c r="C23589" t="str">
        <f>_xlfn.XLOOKUP($B23589, STANDARDS!$A:$A, STANDARDS!$B:$B,,0,2)</f>
        <v>Rhinehart Core</v>
      </c>
      <c r="D23589" t="s">
        <v>1060</v>
      </c>
      <c r="E23589" t="s">
        <v>2284</v>
      </c>
      <c r="J23589" cm="1">
        <f t="array" ref="J23589:L23589">_xlfn.XLOOKUP($C23589, AGE!$A:$A,AGE!$B:$D,,0,2)</f>
        <v>495</v>
      </c>
      <c r="K23589">
        <v>7.1</v>
      </c>
      <c r="L23589" t="str">
        <v xml:space="preserve">GSA 2018 </v>
      </c>
      <c r="M23589" t="s">
        <v>2504</v>
      </c>
      <c r="P23589" t="s">
        <v>2342</v>
      </c>
      <c r="Q23589">
        <v>1.1599999999999999</v>
      </c>
      <c r="R23589" s="35">
        <v>0.15</v>
      </c>
      <c r="T23589" s="35"/>
      <c r="V23589">
        <v>1</v>
      </c>
      <c r="W23589" t="s">
        <v>2576</v>
      </c>
    </row>
    <row r="23590" spans="1:23" x14ac:dyDescent="0.3">
      <c r="A23590">
        <v>31352</v>
      </c>
      <c r="B23590" s="15" t="s">
        <v>2115</v>
      </c>
      <c r="C23590" t="str">
        <f>_xlfn.XLOOKUP($B23590, STANDARDS!$A:$A, STANDARDS!$B:$B,,0,2)</f>
        <v>Rhinehart Core</v>
      </c>
      <c r="D23590" t="s">
        <v>1060</v>
      </c>
      <c r="E23590" t="s">
        <v>2284</v>
      </c>
      <c r="J23590" cm="1">
        <f t="array" ref="J23590:L23590">_xlfn.XLOOKUP($C23590, AGE!$A:$A,AGE!$B:$D,,0,2)</f>
        <v>495</v>
      </c>
      <c r="K23590">
        <v>7.1</v>
      </c>
      <c r="L23590" t="str">
        <v xml:space="preserve">GSA 2018 </v>
      </c>
      <c r="M23590" t="s">
        <v>2504</v>
      </c>
      <c r="P23590" t="s">
        <v>2342</v>
      </c>
      <c r="Q23590">
        <v>1.1399999999999999</v>
      </c>
      <c r="R23590" s="35">
        <v>0.15</v>
      </c>
      <c r="T23590" s="35"/>
      <c r="V23590">
        <v>1</v>
      </c>
      <c r="W23590" t="s">
        <v>2576</v>
      </c>
    </row>
    <row r="23591" spans="1:23" x14ac:dyDescent="0.3">
      <c r="A23591">
        <v>31353</v>
      </c>
      <c r="B23591" s="15" t="s">
        <v>2115</v>
      </c>
      <c r="C23591" t="str">
        <f>_xlfn.XLOOKUP($B23591, STANDARDS!$A:$A, STANDARDS!$B:$B,,0,2)</f>
        <v>Rhinehart Core</v>
      </c>
      <c r="D23591" t="s">
        <v>1060</v>
      </c>
      <c r="E23591" t="s">
        <v>2284</v>
      </c>
      <c r="J23591" cm="1">
        <f t="array" ref="J23591:L23591">_xlfn.XLOOKUP($C23591, AGE!$A:$A,AGE!$B:$D,,0,2)</f>
        <v>495</v>
      </c>
      <c r="K23591">
        <v>7.1</v>
      </c>
      <c r="L23591" t="str">
        <v xml:space="preserve">GSA 2018 </v>
      </c>
      <c r="M23591" t="s">
        <v>2504</v>
      </c>
      <c r="P23591" t="s">
        <v>2342</v>
      </c>
      <c r="Q23591">
        <v>1.07</v>
      </c>
      <c r="R23591" s="35">
        <v>0.15</v>
      </c>
      <c r="T23591" s="35"/>
      <c r="V23591">
        <v>1</v>
      </c>
      <c r="W23591" t="s">
        <v>2576</v>
      </c>
    </row>
    <row r="23592" spans="1:23" x14ac:dyDescent="0.3">
      <c r="A23592">
        <v>31354</v>
      </c>
      <c r="B23592" s="15" t="s">
        <v>2115</v>
      </c>
      <c r="C23592" t="str">
        <f>_xlfn.XLOOKUP($B23592, STANDARDS!$A:$A, STANDARDS!$B:$B,,0,2)</f>
        <v>Rhinehart Core</v>
      </c>
      <c r="D23592" t="s">
        <v>1060</v>
      </c>
      <c r="E23592" t="s">
        <v>2284</v>
      </c>
      <c r="J23592" cm="1">
        <f t="array" ref="J23592:L23592">_xlfn.XLOOKUP($C23592, AGE!$A:$A,AGE!$B:$D,,0,2)</f>
        <v>495</v>
      </c>
      <c r="K23592">
        <v>7.1</v>
      </c>
      <c r="L23592" t="str">
        <v xml:space="preserve">GSA 2018 </v>
      </c>
      <c r="M23592" t="s">
        <v>2504</v>
      </c>
      <c r="P23592" t="s">
        <v>2342</v>
      </c>
      <c r="Q23592">
        <v>1.1100000000000001</v>
      </c>
      <c r="R23592" s="35">
        <v>0.15</v>
      </c>
      <c r="T23592" s="35"/>
      <c r="V23592">
        <v>1</v>
      </c>
      <c r="W23592" t="s">
        <v>2576</v>
      </c>
    </row>
    <row r="23593" spans="1:23" x14ac:dyDescent="0.3">
      <c r="A23593">
        <v>31355</v>
      </c>
      <c r="B23593" s="15" t="s">
        <v>2115</v>
      </c>
      <c r="C23593" t="str">
        <f>_xlfn.XLOOKUP($B23593, STANDARDS!$A:$A, STANDARDS!$B:$B,,0,2)</f>
        <v>Rhinehart Core</v>
      </c>
      <c r="D23593" t="s">
        <v>1060</v>
      </c>
      <c r="E23593" t="s">
        <v>2284</v>
      </c>
      <c r="J23593" cm="1">
        <f t="array" ref="J23593:L23593">_xlfn.XLOOKUP($C23593, AGE!$A:$A,AGE!$B:$D,,0,2)</f>
        <v>495</v>
      </c>
      <c r="K23593">
        <v>7.1</v>
      </c>
      <c r="L23593" t="str">
        <v xml:space="preserve">GSA 2018 </v>
      </c>
      <c r="M23593" t="s">
        <v>2504</v>
      </c>
      <c r="P23593" t="s">
        <v>2342</v>
      </c>
      <c r="Q23593">
        <v>1.47</v>
      </c>
      <c r="R23593" s="35">
        <v>0.15</v>
      </c>
      <c r="T23593" s="35"/>
      <c r="V23593">
        <v>1</v>
      </c>
      <c r="W23593" t="s">
        <v>2576</v>
      </c>
    </row>
    <row r="23594" spans="1:23" x14ac:dyDescent="0.3">
      <c r="A23594">
        <v>31356</v>
      </c>
      <c r="B23594" s="15" t="s">
        <v>2115</v>
      </c>
      <c r="C23594" t="str">
        <f>_xlfn.XLOOKUP($B23594, STANDARDS!$A:$A, STANDARDS!$B:$B,,0,2)</f>
        <v>Rhinehart Core</v>
      </c>
      <c r="D23594" t="s">
        <v>1060</v>
      </c>
      <c r="E23594" t="s">
        <v>2284</v>
      </c>
      <c r="J23594" cm="1">
        <f t="array" ref="J23594:L23594">_xlfn.XLOOKUP($C23594, AGE!$A:$A,AGE!$B:$D,,0,2)</f>
        <v>495</v>
      </c>
      <c r="K23594">
        <v>7.1</v>
      </c>
      <c r="L23594" t="str">
        <v xml:space="preserve">GSA 2018 </v>
      </c>
      <c r="M23594" t="s">
        <v>2504</v>
      </c>
      <c r="P23594" t="s">
        <v>2342</v>
      </c>
      <c r="Q23594">
        <v>1.05</v>
      </c>
      <c r="R23594" s="35">
        <v>0.15</v>
      </c>
      <c r="T23594" s="35"/>
      <c r="V23594">
        <v>1</v>
      </c>
      <c r="W23594" t="s">
        <v>2576</v>
      </c>
    </row>
    <row r="23595" spans="1:23" x14ac:dyDescent="0.3">
      <c r="A23595">
        <v>31357</v>
      </c>
      <c r="B23595" s="15" t="s">
        <v>2115</v>
      </c>
      <c r="C23595" t="str">
        <f>_xlfn.XLOOKUP($B23595, STANDARDS!$A:$A, STANDARDS!$B:$B,,0,2)</f>
        <v>Rhinehart Core</v>
      </c>
      <c r="D23595" t="s">
        <v>1060</v>
      </c>
      <c r="E23595" t="s">
        <v>2284</v>
      </c>
      <c r="J23595" cm="1">
        <f t="array" ref="J23595:L23595">_xlfn.XLOOKUP($C23595, AGE!$A:$A,AGE!$B:$D,,0,2)</f>
        <v>495</v>
      </c>
      <c r="K23595">
        <v>7.1</v>
      </c>
      <c r="L23595" t="str">
        <v xml:space="preserve">GSA 2018 </v>
      </c>
      <c r="M23595" t="s">
        <v>2504</v>
      </c>
      <c r="P23595" t="s">
        <v>2342</v>
      </c>
      <c r="Q23595">
        <v>1.23</v>
      </c>
      <c r="R23595" s="35">
        <v>0.15</v>
      </c>
      <c r="T23595" s="35"/>
      <c r="V23595">
        <v>1</v>
      </c>
      <c r="W23595" t="s">
        <v>2576</v>
      </c>
    </row>
    <row r="23596" spans="1:23" x14ac:dyDescent="0.3">
      <c r="A23596">
        <v>31358</v>
      </c>
      <c r="B23596" s="15" t="s">
        <v>2115</v>
      </c>
      <c r="C23596" t="str">
        <f>_xlfn.XLOOKUP($B23596, STANDARDS!$A:$A, STANDARDS!$B:$B,,0,2)</f>
        <v>Rhinehart Core</v>
      </c>
      <c r="D23596" t="s">
        <v>1060</v>
      </c>
      <c r="E23596" t="s">
        <v>2284</v>
      </c>
      <c r="J23596" cm="1">
        <f t="array" ref="J23596:L23596">_xlfn.XLOOKUP($C23596, AGE!$A:$A,AGE!$B:$D,,0,2)</f>
        <v>495</v>
      </c>
      <c r="K23596">
        <v>7.1</v>
      </c>
      <c r="L23596" t="str">
        <v xml:space="preserve">GSA 2018 </v>
      </c>
      <c r="M23596" t="s">
        <v>2504</v>
      </c>
      <c r="P23596" t="s">
        <v>2342</v>
      </c>
      <c r="Q23596">
        <v>1.21</v>
      </c>
      <c r="R23596" s="35">
        <v>0.15</v>
      </c>
      <c r="T23596" s="35"/>
      <c r="V23596">
        <v>1</v>
      </c>
      <c r="W23596" t="s">
        <v>2576</v>
      </c>
    </row>
    <row r="23597" spans="1:23" x14ac:dyDescent="0.3">
      <c r="A23597">
        <v>31359</v>
      </c>
      <c r="B23597" s="15" t="s">
        <v>2115</v>
      </c>
      <c r="C23597" t="str">
        <f>_xlfn.XLOOKUP($B23597, STANDARDS!$A:$A, STANDARDS!$B:$B,,0,2)</f>
        <v>Rhinehart Core</v>
      </c>
      <c r="D23597" t="s">
        <v>1060</v>
      </c>
      <c r="E23597" t="s">
        <v>2284</v>
      </c>
      <c r="J23597" cm="1">
        <f t="array" ref="J23597:L23597">_xlfn.XLOOKUP($C23597, AGE!$A:$A,AGE!$B:$D,,0,2)</f>
        <v>495</v>
      </c>
      <c r="K23597">
        <v>7.1</v>
      </c>
      <c r="L23597" t="str">
        <v xml:space="preserve">GSA 2018 </v>
      </c>
      <c r="M23597" t="s">
        <v>2504</v>
      </c>
      <c r="P23597" t="s">
        <v>2342</v>
      </c>
      <c r="Q23597">
        <v>1.05</v>
      </c>
      <c r="R23597" s="35">
        <v>0.15</v>
      </c>
      <c r="T23597" s="35"/>
      <c r="V23597">
        <v>1</v>
      </c>
      <c r="W23597" t="s">
        <v>2576</v>
      </c>
    </row>
    <row r="23598" spans="1:23" x14ac:dyDescent="0.3">
      <c r="A23598">
        <v>31360</v>
      </c>
      <c r="B23598" s="15" t="s">
        <v>2115</v>
      </c>
      <c r="C23598" t="str">
        <f>_xlfn.XLOOKUP($B23598, STANDARDS!$A:$A, STANDARDS!$B:$B,,0,2)</f>
        <v>Rhinehart Core</v>
      </c>
      <c r="D23598" t="s">
        <v>1060</v>
      </c>
      <c r="E23598" t="s">
        <v>2284</v>
      </c>
      <c r="J23598" cm="1">
        <f t="array" ref="J23598:L23598">_xlfn.XLOOKUP($C23598, AGE!$A:$A,AGE!$B:$D,,0,2)</f>
        <v>495</v>
      </c>
      <c r="K23598">
        <v>7.1</v>
      </c>
      <c r="L23598" t="str">
        <v xml:space="preserve">GSA 2018 </v>
      </c>
      <c r="M23598" t="s">
        <v>2504</v>
      </c>
      <c r="P23598" t="s">
        <v>2342</v>
      </c>
      <c r="Q23598">
        <v>1.03</v>
      </c>
      <c r="R23598" s="35">
        <v>0.15</v>
      </c>
      <c r="S23598">
        <v>-27.49</v>
      </c>
      <c r="T23598" s="35">
        <v>0.15</v>
      </c>
      <c r="U23598" t="s">
        <v>2479</v>
      </c>
      <c r="V23598">
        <v>1</v>
      </c>
      <c r="W23598" t="s">
        <v>2576</v>
      </c>
    </row>
    <row r="23599" spans="1:23" x14ac:dyDescent="0.3">
      <c r="A23599">
        <v>31361</v>
      </c>
      <c r="B23599" s="15" t="s">
        <v>2115</v>
      </c>
      <c r="C23599" t="str">
        <f>_xlfn.XLOOKUP($B23599, STANDARDS!$A:$A, STANDARDS!$B:$B,,0,2)</f>
        <v>Rhinehart Core</v>
      </c>
      <c r="D23599" t="s">
        <v>1060</v>
      </c>
      <c r="E23599" t="s">
        <v>2284</v>
      </c>
      <c r="J23599" cm="1">
        <f t="array" ref="J23599:L23599">_xlfn.XLOOKUP($C23599, AGE!$A:$A,AGE!$B:$D,,0,2)</f>
        <v>495</v>
      </c>
      <c r="K23599">
        <v>7.1</v>
      </c>
      <c r="L23599" t="str">
        <v xml:space="preserve">GSA 2018 </v>
      </c>
      <c r="M23599" t="s">
        <v>2504</v>
      </c>
      <c r="P23599" t="s">
        <v>2342</v>
      </c>
      <c r="Q23599">
        <v>1.0900000000000001</v>
      </c>
      <c r="R23599" s="35">
        <v>0.15</v>
      </c>
      <c r="T23599" s="35"/>
      <c r="V23599">
        <v>1</v>
      </c>
      <c r="W23599" t="s">
        <v>2576</v>
      </c>
    </row>
    <row r="23600" spans="1:23" x14ac:dyDescent="0.3">
      <c r="A23600">
        <v>31362</v>
      </c>
      <c r="B23600" s="15" t="s">
        <v>2115</v>
      </c>
      <c r="C23600" t="str">
        <f>_xlfn.XLOOKUP($B23600, STANDARDS!$A:$A, STANDARDS!$B:$B,,0,2)</f>
        <v>Rhinehart Core</v>
      </c>
      <c r="D23600" t="s">
        <v>1060</v>
      </c>
      <c r="E23600" t="s">
        <v>2284</v>
      </c>
      <c r="J23600" cm="1">
        <f t="array" ref="J23600:L23600">_xlfn.XLOOKUP($C23600, AGE!$A:$A,AGE!$B:$D,,0,2)</f>
        <v>495</v>
      </c>
      <c r="K23600">
        <v>7.1</v>
      </c>
      <c r="L23600" t="str">
        <v xml:space="preserve">GSA 2018 </v>
      </c>
      <c r="M23600" t="s">
        <v>2504</v>
      </c>
      <c r="P23600" t="s">
        <v>2342</v>
      </c>
      <c r="Q23600">
        <v>1.03</v>
      </c>
      <c r="R23600" s="35">
        <v>0.15</v>
      </c>
      <c r="T23600" s="35"/>
      <c r="V23600">
        <v>1</v>
      </c>
      <c r="W23600" t="s">
        <v>2576</v>
      </c>
    </row>
    <row r="23601" spans="1:23" x14ac:dyDescent="0.3">
      <c r="A23601">
        <v>31363</v>
      </c>
      <c r="B23601" s="15" t="s">
        <v>2115</v>
      </c>
      <c r="C23601" t="str">
        <f>_xlfn.XLOOKUP($B23601, STANDARDS!$A:$A, STANDARDS!$B:$B,,0,2)</f>
        <v>Rhinehart Core</v>
      </c>
      <c r="D23601" t="s">
        <v>1060</v>
      </c>
      <c r="E23601" t="s">
        <v>2284</v>
      </c>
      <c r="J23601" cm="1">
        <f t="array" ref="J23601:L23601">_xlfn.XLOOKUP($C23601, AGE!$A:$A,AGE!$B:$D,,0,2)</f>
        <v>495</v>
      </c>
      <c r="K23601">
        <v>7.1</v>
      </c>
      <c r="L23601" t="str">
        <v xml:space="preserve">GSA 2018 </v>
      </c>
      <c r="M23601" t="s">
        <v>2504</v>
      </c>
      <c r="P23601" t="s">
        <v>2342</v>
      </c>
      <c r="Q23601">
        <v>1.05</v>
      </c>
      <c r="R23601" s="35">
        <v>0.15</v>
      </c>
      <c r="T23601" s="35"/>
      <c r="V23601">
        <v>1</v>
      </c>
      <c r="W23601" t="s">
        <v>2576</v>
      </c>
    </row>
    <row r="23602" spans="1:23" x14ac:dyDescent="0.3">
      <c r="A23602">
        <v>31364</v>
      </c>
      <c r="B23602" s="15" t="s">
        <v>2115</v>
      </c>
      <c r="C23602" t="str">
        <f>_xlfn.XLOOKUP($B23602, STANDARDS!$A:$A, STANDARDS!$B:$B,,0,2)</f>
        <v>Rhinehart Core</v>
      </c>
      <c r="D23602" t="s">
        <v>1060</v>
      </c>
      <c r="E23602" t="s">
        <v>2284</v>
      </c>
      <c r="J23602" cm="1">
        <f t="array" ref="J23602:L23602">_xlfn.XLOOKUP($C23602, AGE!$A:$A,AGE!$B:$D,,0,2)</f>
        <v>495</v>
      </c>
      <c r="K23602">
        <v>7.1</v>
      </c>
      <c r="L23602" t="str">
        <v xml:space="preserve">GSA 2018 </v>
      </c>
      <c r="M23602" t="s">
        <v>2504</v>
      </c>
      <c r="P23602" t="s">
        <v>2342</v>
      </c>
      <c r="Q23602">
        <v>1.07</v>
      </c>
      <c r="R23602" s="35">
        <v>0.15</v>
      </c>
      <c r="T23602" s="35"/>
      <c r="V23602">
        <v>1</v>
      </c>
      <c r="W23602" t="s">
        <v>2576</v>
      </c>
    </row>
    <row r="23603" spans="1:23" x14ac:dyDescent="0.3">
      <c r="A23603">
        <v>31365</v>
      </c>
      <c r="B23603" s="15" t="s">
        <v>2115</v>
      </c>
      <c r="C23603" t="str">
        <f>_xlfn.XLOOKUP($B23603, STANDARDS!$A:$A, STANDARDS!$B:$B,,0,2)</f>
        <v>Rhinehart Core</v>
      </c>
      <c r="D23603" t="s">
        <v>1060</v>
      </c>
      <c r="E23603" t="s">
        <v>2284</v>
      </c>
      <c r="J23603" cm="1">
        <f t="array" ref="J23603:L23603">_xlfn.XLOOKUP($C23603, AGE!$A:$A,AGE!$B:$D,,0,2)</f>
        <v>495</v>
      </c>
      <c r="K23603">
        <v>7.1</v>
      </c>
      <c r="L23603" t="str">
        <v xml:space="preserve">GSA 2018 </v>
      </c>
      <c r="M23603" t="s">
        <v>2504</v>
      </c>
      <c r="P23603" t="s">
        <v>2342</v>
      </c>
      <c r="Q23603">
        <v>1.1000000000000001</v>
      </c>
      <c r="R23603" s="35">
        <v>0.15</v>
      </c>
      <c r="T23603" s="35"/>
      <c r="V23603">
        <v>1</v>
      </c>
      <c r="W23603" t="s">
        <v>2576</v>
      </c>
    </row>
    <row r="23604" spans="1:23" x14ac:dyDescent="0.3">
      <c r="A23604">
        <v>31366</v>
      </c>
      <c r="B23604" s="15" t="s">
        <v>2115</v>
      </c>
      <c r="C23604" t="str">
        <f>_xlfn.XLOOKUP($B23604, STANDARDS!$A:$A, STANDARDS!$B:$B,,0,2)</f>
        <v>Rhinehart Core</v>
      </c>
      <c r="D23604" t="s">
        <v>1060</v>
      </c>
      <c r="E23604" t="s">
        <v>2284</v>
      </c>
      <c r="J23604" cm="1">
        <f t="array" ref="J23604:L23604">_xlfn.XLOOKUP($C23604, AGE!$A:$A,AGE!$B:$D,,0,2)</f>
        <v>495</v>
      </c>
      <c r="K23604">
        <v>7.1</v>
      </c>
      <c r="L23604" t="str">
        <v xml:space="preserve">GSA 2018 </v>
      </c>
      <c r="M23604" t="s">
        <v>2504</v>
      </c>
      <c r="P23604" t="s">
        <v>2342</v>
      </c>
      <c r="Q23604">
        <v>1.0900000000000001</v>
      </c>
      <c r="R23604" s="35">
        <v>0.15</v>
      </c>
      <c r="T23604" s="35"/>
      <c r="V23604">
        <v>1</v>
      </c>
      <c r="W23604" t="s">
        <v>2576</v>
      </c>
    </row>
    <row r="23605" spans="1:23" x14ac:dyDescent="0.3">
      <c r="A23605">
        <v>31367</v>
      </c>
      <c r="B23605" s="15" t="s">
        <v>2115</v>
      </c>
      <c r="C23605" t="str">
        <f>_xlfn.XLOOKUP($B23605, STANDARDS!$A:$A, STANDARDS!$B:$B,,0,2)</f>
        <v>Rhinehart Core</v>
      </c>
      <c r="D23605" t="s">
        <v>1060</v>
      </c>
      <c r="E23605" t="s">
        <v>2284</v>
      </c>
      <c r="J23605" cm="1">
        <f t="array" ref="J23605:L23605">_xlfn.XLOOKUP($C23605, AGE!$A:$A,AGE!$B:$D,,0,2)</f>
        <v>495</v>
      </c>
      <c r="K23605">
        <v>7.1</v>
      </c>
      <c r="L23605" t="str">
        <v xml:space="preserve">GSA 2018 </v>
      </c>
      <c r="M23605" t="s">
        <v>2504</v>
      </c>
      <c r="P23605" t="s">
        <v>2342</v>
      </c>
      <c r="Q23605">
        <v>1.07</v>
      </c>
      <c r="R23605" s="35">
        <v>0.15</v>
      </c>
      <c r="T23605" s="35"/>
      <c r="V23605">
        <v>1</v>
      </c>
      <c r="W23605" t="s">
        <v>2576</v>
      </c>
    </row>
    <row r="23606" spans="1:23" x14ac:dyDescent="0.3">
      <c r="A23606">
        <v>31368</v>
      </c>
      <c r="B23606" s="15" t="s">
        <v>2115</v>
      </c>
      <c r="C23606" t="str">
        <f>_xlfn.XLOOKUP($B23606, STANDARDS!$A:$A, STANDARDS!$B:$B,,0,2)</f>
        <v>Rhinehart Core</v>
      </c>
      <c r="D23606" t="s">
        <v>1060</v>
      </c>
      <c r="E23606" t="s">
        <v>2284</v>
      </c>
      <c r="J23606" cm="1">
        <f t="array" ref="J23606:L23606">_xlfn.XLOOKUP($C23606, AGE!$A:$A,AGE!$B:$D,,0,2)</f>
        <v>495</v>
      </c>
      <c r="K23606">
        <v>7.1</v>
      </c>
      <c r="L23606" t="str">
        <v xml:space="preserve">GSA 2018 </v>
      </c>
      <c r="M23606" t="s">
        <v>2504</v>
      </c>
      <c r="P23606" t="s">
        <v>2342</v>
      </c>
      <c r="Q23606">
        <v>1.05</v>
      </c>
      <c r="R23606" s="35">
        <v>0.15</v>
      </c>
      <c r="T23606" s="35"/>
      <c r="V23606">
        <v>1</v>
      </c>
      <c r="W23606" t="s">
        <v>2576</v>
      </c>
    </row>
    <row r="23607" spans="1:23" x14ac:dyDescent="0.3">
      <c r="A23607">
        <v>31369</v>
      </c>
      <c r="B23607" s="15" t="s">
        <v>2115</v>
      </c>
      <c r="C23607" t="str">
        <f>_xlfn.XLOOKUP($B23607, STANDARDS!$A:$A, STANDARDS!$B:$B,,0,2)</f>
        <v>Rhinehart Core</v>
      </c>
      <c r="D23607" t="s">
        <v>1060</v>
      </c>
      <c r="E23607" t="s">
        <v>2284</v>
      </c>
      <c r="J23607" cm="1">
        <f t="array" ref="J23607:L23607">_xlfn.XLOOKUP($C23607, AGE!$A:$A,AGE!$B:$D,,0,2)</f>
        <v>495</v>
      </c>
      <c r="K23607">
        <v>7.1</v>
      </c>
      <c r="L23607" t="str">
        <v xml:space="preserve">GSA 2018 </v>
      </c>
      <c r="M23607" t="s">
        <v>2504</v>
      </c>
      <c r="P23607" t="s">
        <v>2342</v>
      </c>
      <c r="Q23607">
        <v>1.01</v>
      </c>
      <c r="R23607" s="35">
        <v>0.15</v>
      </c>
      <c r="T23607" s="35"/>
      <c r="V23607">
        <v>1</v>
      </c>
      <c r="W23607" t="s">
        <v>2576</v>
      </c>
    </row>
    <row r="23608" spans="1:23" x14ac:dyDescent="0.3">
      <c r="A23608">
        <v>31370</v>
      </c>
      <c r="B23608" s="15" t="s">
        <v>2115</v>
      </c>
      <c r="C23608" t="str">
        <f>_xlfn.XLOOKUP($B23608, STANDARDS!$A:$A, STANDARDS!$B:$B,,0,2)</f>
        <v>Rhinehart Core</v>
      </c>
      <c r="D23608" t="s">
        <v>1060</v>
      </c>
      <c r="E23608" t="s">
        <v>2284</v>
      </c>
      <c r="J23608" cm="1">
        <f t="array" ref="J23608:L23608">_xlfn.XLOOKUP($C23608, AGE!$A:$A,AGE!$B:$D,,0,2)</f>
        <v>495</v>
      </c>
      <c r="K23608">
        <v>7.1</v>
      </c>
      <c r="L23608" t="str">
        <v xml:space="preserve">GSA 2018 </v>
      </c>
      <c r="M23608" t="s">
        <v>2504</v>
      </c>
      <c r="P23608" t="s">
        <v>2342</v>
      </c>
      <c r="Q23608">
        <v>0.98</v>
      </c>
      <c r="R23608" s="35">
        <v>0.15</v>
      </c>
      <c r="T23608" s="35"/>
      <c r="V23608">
        <v>1</v>
      </c>
      <c r="W23608" t="s">
        <v>2576</v>
      </c>
    </row>
    <row r="23609" spans="1:23" x14ac:dyDescent="0.3">
      <c r="A23609">
        <v>31371</v>
      </c>
      <c r="B23609" s="15" t="s">
        <v>2115</v>
      </c>
      <c r="C23609" t="str">
        <f>_xlfn.XLOOKUP($B23609, STANDARDS!$A:$A, STANDARDS!$B:$B,,0,2)</f>
        <v>Rhinehart Core</v>
      </c>
      <c r="D23609" t="s">
        <v>1060</v>
      </c>
      <c r="E23609" t="s">
        <v>2284</v>
      </c>
      <c r="J23609" cm="1">
        <f t="array" ref="J23609:L23609">_xlfn.XLOOKUP($C23609, AGE!$A:$A,AGE!$B:$D,,0,2)</f>
        <v>495</v>
      </c>
      <c r="K23609">
        <v>7.1</v>
      </c>
      <c r="L23609" t="str">
        <v xml:space="preserve">GSA 2018 </v>
      </c>
      <c r="M23609" t="s">
        <v>2504</v>
      </c>
      <c r="P23609" t="s">
        <v>2342</v>
      </c>
      <c r="Q23609">
        <v>1.07</v>
      </c>
      <c r="R23609" s="35">
        <v>0.15</v>
      </c>
      <c r="S23609">
        <v>-27.51</v>
      </c>
      <c r="T23609" s="35">
        <v>0.15</v>
      </c>
      <c r="U23609" t="s">
        <v>2479</v>
      </c>
      <c r="V23609">
        <v>1</v>
      </c>
      <c r="W23609" t="s">
        <v>2576</v>
      </c>
    </row>
    <row r="23610" spans="1:23" x14ac:dyDescent="0.3">
      <c r="A23610">
        <v>31372</v>
      </c>
      <c r="B23610" s="15" t="s">
        <v>2115</v>
      </c>
      <c r="C23610" t="str">
        <f>_xlfn.XLOOKUP($B23610, STANDARDS!$A:$A, STANDARDS!$B:$B,,0,2)</f>
        <v>Rhinehart Core</v>
      </c>
      <c r="D23610" t="s">
        <v>1060</v>
      </c>
      <c r="E23610" t="s">
        <v>2284</v>
      </c>
      <c r="J23610" cm="1">
        <f t="array" ref="J23610:L23610">_xlfn.XLOOKUP($C23610, AGE!$A:$A,AGE!$B:$D,,0,2)</f>
        <v>495</v>
      </c>
      <c r="K23610">
        <v>7.1</v>
      </c>
      <c r="L23610" t="str">
        <v xml:space="preserve">GSA 2018 </v>
      </c>
      <c r="M23610" t="s">
        <v>2504</v>
      </c>
      <c r="P23610" t="s">
        <v>2342</v>
      </c>
      <c r="Q23610">
        <v>1.2</v>
      </c>
      <c r="R23610" s="35">
        <v>0.15</v>
      </c>
      <c r="T23610" s="35"/>
      <c r="V23610">
        <v>1</v>
      </c>
      <c r="W23610" t="s">
        <v>2576</v>
      </c>
    </row>
    <row r="23611" spans="1:23" x14ac:dyDescent="0.3">
      <c r="A23611">
        <v>31373</v>
      </c>
      <c r="B23611" s="15" t="s">
        <v>2115</v>
      </c>
      <c r="C23611" t="str">
        <f>_xlfn.XLOOKUP($B23611, STANDARDS!$A:$A, STANDARDS!$B:$B,,0,2)</f>
        <v>Rhinehart Core</v>
      </c>
      <c r="D23611" t="s">
        <v>1060</v>
      </c>
      <c r="E23611" t="s">
        <v>2284</v>
      </c>
      <c r="J23611" cm="1">
        <f t="array" ref="J23611:L23611">_xlfn.XLOOKUP($C23611, AGE!$A:$A,AGE!$B:$D,,0,2)</f>
        <v>495</v>
      </c>
      <c r="K23611">
        <v>7.1</v>
      </c>
      <c r="L23611" t="str">
        <v xml:space="preserve">GSA 2018 </v>
      </c>
      <c r="M23611" t="s">
        <v>2504</v>
      </c>
      <c r="P23611" t="s">
        <v>2342</v>
      </c>
      <c r="Q23611">
        <v>0.95</v>
      </c>
      <c r="R23611" s="35">
        <v>0.15</v>
      </c>
      <c r="T23611" s="35"/>
      <c r="V23611">
        <v>1</v>
      </c>
      <c r="W23611" t="s">
        <v>2576</v>
      </c>
    </row>
    <row r="23612" spans="1:23" x14ac:dyDescent="0.3">
      <c r="A23612">
        <v>31374</v>
      </c>
      <c r="B23612" s="15" t="s">
        <v>2115</v>
      </c>
      <c r="C23612" t="str">
        <f>_xlfn.XLOOKUP($B23612, STANDARDS!$A:$A, STANDARDS!$B:$B,,0,2)</f>
        <v>Rhinehart Core</v>
      </c>
      <c r="D23612" t="s">
        <v>1060</v>
      </c>
      <c r="E23612" t="s">
        <v>2284</v>
      </c>
      <c r="J23612" cm="1">
        <f t="array" ref="J23612:L23612">_xlfn.XLOOKUP($C23612, AGE!$A:$A,AGE!$B:$D,,0,2)</f>
        <v>495</v>
      </c>
      <c r="K23612">
        <v>7.1</v>
      </c>
      <c r="L23612" t="str">
        <v xml:space="preserve">GSA 2018 </v>
      </c>
      <c r="M23612" t="s">
        <v>2504</v>
      </c>
      <c r="P23612" t="s">
        <v>2342</v>
      </c>
      <c r="Q23612">
        <v>1.02</v>
      </c>
      <c r="R23612" s="35">
        <v>0.15</v>
      </c>
      <c r="T23612" s="35"/>
      <c r="V23612">
        <v>1</v>
      </c>
      <c r="W23612" t="s">
        <v>2576</v>
      </c>
    </row>
    <row r="23613" spans="1:23" x14ac:dyDescent="0.3">
      <c r="A23613">
        <v>31375</v>
      </c>
      <c r="B23613" s="15" t="s">
        <v>2115</v>
      </c>
      <c r="C23613" t="str">
        <f>_xlfn.XLOOKUP($B23613, STANDARDS!$A:$A, STANDARDS!$B:$B,,0,2)</f>
        <v>Rhinehart Core</v>
      </c>
      <c r="D23613" t="s">
        <v>1060</v>
      </c>
      <c r="E23613" t="s">
        <v>2284</v>
      </c>
      <c r="J23613" cm="1">
        <f t="array" ref="J23613:L23613">_xlfn.XLOOKUP($C23613, AGE!$A:$A,AGE!$B:$D,,0,2)</f>
        <v>495</v>
      </c>
      <c r="K23613">
        <v>7.1</v>
      </c>
      <c r="L23613" t="str">
        <v xml:space="preserve">GSA 2018 </v>
      </c>
      <c r="M23613" t="s">
        <v>2504</v>
      </c>
      <c r="P23613" t="s">
        <v>2342</v>
      </c>
      <c r="Q23613">
        <v>0.88</v>
      </c>
      <c r="R23613" s="35">
        <v>0.15</v>
      </c>
      <c r="T23613" s="35"/>
      <c r="V23613">
        <v>1</v>
      </c>
      <c r="W23613" t="s">
        <v>2576</v>
      </c>
    </row>
    <row r="23614" spans="1:23" x14ac:dyDescent="0.3">
      <c r="A23614">
        <v>31376</v>
      </c>
      <c r="B23614" s="15" t="s">
        <v>2115</v>
      </c>
      <c r="C23614" t="str">
        <f>_xlfn.XLOOKUP($B23614, STANDARDS!$A:$A, STANDARDS!$B:$B,,0,2)</f>
        <v>Rhinehart Core</v>
      </c>
      <c r="D23614" t="s">
        <v>1060</v>
      </c>
      <c r="E23614" t="s">
        <v>2284</v>
      </c>
      <c r="J23614" cm="1">
        <f t="array" ref="J23614:L23614">_xlfn.XLOOKUP($C23614, AGE!$A:$A,AGE!$B:$D,,0,2)</f>
        <v>495</v>
      </c>
      <c r="K23614">
        <v>7.1</v>
      </c>
      <c r="L23614" t="str">
        <v xml:space="preserve">GSA 2018 </v>
      </c>
      <c r="M23614" t="s">
        <v>2504</v>
      </c>
      <c r="P23614" t="s">
        <v>2342</v>
      </c>
      <c r="Q23614">
        <v>0.93</v>
      </c>
      <c r="R23614" s="35">
        <v>0.15</v>
      </c>
      <c r="T23614" s="35"/>
      <c r="V23614">
        <v>1</v>
      </c>
      <c r="W23614" t="s">
        <v>2576</v>
      </c>
    </row>
    <row r="23615" spans="1:23" x14ac:dyDescent="0.3">
      <c r="A23615">
        <v>31377</v>
      </c>
      <c r="B23615" s="15" t="s">
        <v>2115</v>
      </c>
      <c r="C23615" t="str">
        <f>_xlfn.XLOOKUP($B23615, STANDARDS!$A:$A, STANDARDS!$B:$B,,0,2)</f>
        <v>Rhinehart Core</v>
      </c>
      <c r="D23615" t="s">
        <v>1060</v>
      </c>
      <c r="E23615" t="s">
        <v>2284</v>
      </c>
      <c r="J23615" cm="1">
        <f t="array" ref="J23615:L23615">_xlfn.XLOOKUP($C23615, AGE!$A:$A,AGE!$B:$D,,0,2)</f>
        <v>495</v>
      </c>
      <c r="K23615">
        <v>7.1</v>
      </c>
      <c r="L23615" t="str">
        <v xml:space="preserve">GSA 2018 </v>
      </c>
      <c r="M23615" t="s">
        <v>2504</v>
      </c>
      <c r="P23615" t="s">
        <v>2342</v>
      </c>
      <c r="Q23615">
        <v>1.1000000000000001</v>
      </c>
      <c r="R23615" s="35">
        <v>0.15</v>
      </c>
      <c r="S23615">
        <v>-27.73</v>
      </c>
      <c r="T23615" s="35">
        <v>0.15</v>
      </c>
      <c r="U23615" t="s">
        <v>2479</v>
      </c>
      <c r="V23615">
        <v>1</v>
      </c>
      <c r="W23615" t="s">
        <v>2576</v>
      </c>
    </row>
    <row r="23616" spans="1:23" x14ac:dyDescent="0.3">
      <c r="A23616">
        <v>31378</v>
      </c>
      <c r="B23616" s="15" t="s">
        <v>2115</v>
      </c>
      <c r="C23616" t="str">
        <f>_xlfn.XLOOKUP($B23616, STANDARDS!$A:$A, STANDARDS!$B:$B,,0,2)</f>
        <v>Rhinehart Core</v>
      </c>
      <c r="D23616" t="s">
        <v>1060</v>
      </c>
      <c r="E23616" t="s">
        <v>2284</v>
      </c>
      <c r="J23616" cm="1">
        <f t="array" ref="J23616:L23616">_xlfn.XLOOKUP($C23616, AGE!$A:$A,AGE!$B:$D,,0,2)</f>
        <v>495</v>
      </c>
      <c r="K23616">
        <v>7.1</v>
      </c>
      <c r="L23616" t="str">
        <v xml:space="preserve">GSA 2018 </v>
      </c>
      <c r="M23616" t="s">
        <v>2504</v>
      </c>
      <c r="P23616" t="s">
        <v>2342</v>
      </c>
      <c r="Q23616">
        <v>0.95</v>
      </c>
      <c r="R23616" s="35">
        <v>0.15</v>
      </c>
      <c r="T23616" s="35"/>
      <c r="V23616">
        <v>1</v>
      </c>
      <c r="W23616" t="s">
        <v>2576</v>
      </c>
    </row>
    <row r="23617" spans="1:23" x14ac:dyDescent="0.3">
      <c r="A23617">
        <v>31379</v>
      </c>
      <c r="B23617" s="15" t="s">
        <v>2115</v>
      </c>
      <c r="C23617" t="str">
        <f>_xlfn.XLOOKUP($B23617, STANDARDS!$A:$A, STANDARDS!$B:$B,,0,2)</f>
        <v>Rhinehart Core</v>
      </c>
      <c r="D23617" t="s">
        <v>1060</v>
      </c>
      <c r="E23617" t="s">
        <v>2284</v>
      </c>
      <c r="J23617" cm="1">
        <f t="array" ref="J23617:L23617">_xlfn.XLOOKUP($C23617, AGE!$A:$A,AGE!$B:$D,,0,2)</f>
        <v>495</v>
      </c>
      <c r="K23617">
        <v>7.1</v>
      </c>
      <c r="L23617" t="str">
        <v xml:space="preserve">GSA 2018 </v>
      </c>
      <c r="M23617" t="s">
        <v>2504</v>
      </c>
      <c r="P23617" t="s">
        <v>2342</v>
      </c>
      <c r="Q23617">
        <v>1.02</v>
      </c>
      <c r="R23617" s="35">
        <v>0.15</v>
      </c>
      <c r="T23617" s="35"/>
      <c r="V23617">
        <v>1</v>
      </c>
      <c r="W23617" t="s">
        <v>2576</v>
      </c>
    </row>
    <row r="23618" spans="1:23" x14ac:dyDescent="0.3">
      <c r="A23618">
        <v>31380</v>
      </c>
      <c r="B23618" s="15" t="s">
        <v>2115</v>
      </c>
      <c r="C23618" t="str">
        <f>_xlfn.XLOOKUP($B23618, STANDARDS!$A:$A, STANDARDS!$B:$B,,0,2)</f>
        <v>Rhinehart Core</v>
      </c>
      <c r="D23618" t="s">
        <v>1060</v>
      </c>
      <c r="E23618" t="s">
        <v>2284</v>
      </c>
      <c r="J23618" cm="1">
        <f t="array" ref="J23618:L23618">_xlfn.XLOOKUP($C23618, AGE!$A:$A,AGE!$B:$D,,0,2)</f>
        <v>495</v>
      </c>
      <c r="K23618">
        <v>7.1</v>
      </c>
      <c r="L23618" t="str">
        <v xml:space="preserve">GSA 2018 </v>
      </c>
      <c r="M23618" t="s">
        <v>2504</v>
      </c>
      <c r="P23618" t="s">
        <v>2342</v>
      </c>
      <c r="Q23618">
        <v>0.72</v>
      </c>
      <c r="R23618" s="35">
        <v>0.15</v>
      </c>
      <c r="T23618" s="35"/>
      <c r="V23618">
        <v>1</v>
      </c>
      <c r="W23618" t="s">
        <v>2576</v>
      </c>
    </row>
    <row r="23619" spans="1:23" x14ac:dyDescent="0.3">
      <c r="A23619">
        <v>31381</v>
      </c>
      <c r="B23619" s="15" t="s">
        <v>2115</v>
      </c>
      <c r="C23619" t="str">
        <f>_xlfn.XLOOKUP($B23619, STANDARDS!$A:$A, STANDARDS!$B:$B,,0,2)</f>
        <v>Rhinehart Core</v>
      </c>
      <c r="D23619" t="s">
        <v>1060</v>
      </c>
      <c r="E23619" t="s">
        <v>2284</v>
      </c>
      <c r="J23619" cm="1">
        <f t="array" ref="J23619:L23619">_xlfn.XLOOKUP($C23619, AGE!$A:$A,AGE!$B:$D,,0,2)</f>
        <v>495</v>
      </c>
      <c r="K23619">
        <v>7.1</v>
      </c>
      <c r="L23619" t="str">
        <v xml:space="preserve">GSA 2018 </v>
      </c>
      <c r="M23619" t="s">
        <v>2504</v>
      </c>
      <c r="P23619" t="s">
        <v>2342</v>
      </c>
      <c r="Q23619">
        <v>0.82</v>
      </c>
      <c r="R23619" s="35">
        <v>0.15</v>
      </c>
      <c r="T23619" s="35"/>
      <c r="V23619">
        <v>1</v>
      </c>
      <c r="W23619" t="s">
        <v>2576</v>
      </c>
    </row>
    <row r="23620" spans="1:23" x14ac:dyDescent="0.3">
      <c r="A23620">
        <v>31382</v>
      </c>
      <c r="B23620" s="15" t="s">
        <v>2115</v>
      </c>
      <c r="C23620" t="str">
        <f>_xlfn.XLOOKUP($B23620, STANDARDS!$A:$A, STANDARDS!$B:$B,,0,2)</f>
        <v>Rhinehart Core</v>
      </c>
      <c r="D23620" t="s">
        <v>1060</v>
      </c>
      <c r="E23620" t="s">
        <v>2284</v>
      </c>
      <c r="J23620" cm="1">
        <f t="array" ref="J23620:L23620">_xlfn.XLOOKUP($C23620, AGE!$A:$A,AGE!$B:$D,,0,2)</f>
        <v>495</v>
      </c>
      <c r="K23620">
        <v>7.1</v>
      </c>
      <c r="L23620" t="str">
        <v xml:space="preserve">GSA 2018 </v>
      </c>
      <c r="M23620" t="s">
        <v>2504</v>
      </c>
      <c r="P23620" t="s">
        <v>2342</v>
      </c>
      <c r="Q23620">
        <v>0.78</v>
      </c>
      <c r="R23620" s="35">
        <v>0.15</v>
      </c>
      <c r="S23620">
        <v>-27.63</v>
      </c>
      <c r="T23620" s="35">
        <v>0.15</v>
      </c>
      <c r="U23620" t="s">
        <v>2479</v>
      </c>
      <c r="V23620">
        <v>1</v>
      </c>
      <c r="W23620" t="s">
        <v>2576</v>
      </c>
    </row>
    <row r="23621" spans="1:23" x14ac:dyDescent="0.3">
      <c r="A23621">
        <v>31383</v>
      </c>
      <c r="B23621" s="15" t="s">
        <v>2115</v>
      </c>
      <c r="C23621" t="str">
        <f>_xlfn.XLOOKUP($B23621, STANDARDS!$A:$A, STANDARDS!$B:$B,,0,2)</f>
        <v>Rhinehart Core</v>
      </c>
      <c r="D23621" t="s">
        <v>1060</v>
      </c>
      <c r="E23621" t="s">
        <v>2284</v>
      </c>
      <c r="J23621" cm="1">
        <f t="array" ref="J23621:L23621">_xlfn.XLOOKUP($C23621, AGE!$A:$A,AGE!$B:$D,,0,2)</f>
        <v>495</v>
      </c>
      <c r="K23621">
        <v>7.1</v>
      </c>
      <c r="L23621" t="str">
        <v xml:space="preserve">GSA 2018 </v>
      </c>
      <c r="M23621" t="s">
        <v>2504</v>
      </c>
      <c r="P23621" t="s">
        <v>2342</v>
      </c>
      <c r="Q23621">
        <v>0.72</v>
      </c>
      <c r="R23621" s="35">
        <v>0.15</v>
      </c>
      <c r="T23621" s="35"/>
      <c r="V23621">
        <v>1</v>
      </c>
      <c r="W23621" t="s">
        <v>2576</v>
      </c>
    </row>
    <row r="23622" spans="1:23" x14ac:dyDescent="0.3">
      <c r="A23622">
        <v>31384</v>
      </c>
      <c r="B23622" s="15" t="s">
        <v>2115</v>
      </c>
      <c r="C23622" t="str">
        <f>_xlfn.XLOOKUP($B23622, STANDARDS!$A:$A, STANDARDS!$B:$B,,0,2)</f>
        <v>Rhinehart Core</v>
      </c>
      <c r="D23622" t="s">
        <v>1060</v>
      </c>
      <c r="E23622" t="s">
        <v>2284</v>
      </c>
      <c r="J23622" cm="1">
        <f t="array" ref="J23622:L23622">_xlfn.XLOOKUP($C23622, AGE!$A:$A,AGE!$B:$D,,0,2)</f>
        <v>495</v>
      </c>
      <c r="K23622">
        <v>7.1</v>
      </c>
      <c r="L23622" t="str">
        <v xml:space="preserve">GSA 2018 </v>
      </c>
      <c r="M23622" t="s">
        <v>2504</v>
      </c>
      <c r="P23622" t="s">
        <v>2342</v>
      </c>
      <c r="Q23622">
        <v>0.68</v>
      </c>
      <c r="R23622" s="35">
        <v>0.15</v>
      </c>
      <c r="S23622">
        <v>-27.83</v>
      </c>
      <c r="T23622" s="35">
        <v>0.15</v>
      </c>
      <c r="U23622" t="s">
        <v>2479</v>
      </c>
      <c r="V23622">
        <v>1</v>
      </c>
      <c r="W23622" t="s">
        <v>2576</v>
      </c>
    </row>
    <row r="23623" spans="1:23" x14ac:dyDescent="0.3">
      <c r="A23623">
        <v>31385</v>
      </c>
      <c r="B23623" s="15" t="s">
        <v>2115</v>
      </c>
      <c r="C23623" t="str">
        <f>_xlfn.XLOOKUP($B23623, STANDARDS!$A:$A, STANDARDS!$B:$B,,0,2)</f>
        <v>Rhinehart Core</v>
      </c>
      <c r="D23623" t="s">
        <v>1060</v>
      </c>
      <c r="E23623" t="s">
        <v>2284</v>
      </c>
      <c r="J23623" cm="1">
        <f t="array" ref="J23623:L23623">_xlfn.XLOOKUP($C23623, AGE!$A:$A,AGE!$B:$D,,0,2)</f>
        <v>495</v>
      </c>
      <c r="K23623">
        <v>7.1</v>
      </c>
      <c r="L23623" t="str">
        <v xml:space="preserve">GSA 2018 </v>
      </c>
      <c r="M23623" t="s">
        <v>2504</v>
      </c>
      <c r="P23623" t="s">
        <v>2342</v>
      </c>
      <c r="Q23623">
        <v>0.74</v>
      </c>
      <c r="R23623" s="35">
        <v>0.15</v>
      </c>
      <c r="T23623" s="35"/>
      <c r="V23623">
        <v>1</v>
      </c>
      <c r="W23623" t="s">
        <v>2576</v>
      </c>
    </row>
    <row r="23624" spans="1:23" x14ac:dyDescent="0.3">
      <c r="A23624">
        <v>31386</v>
      </c>
      <c r="B23624" s="15" t="s">
        <v>2115</v>
      </c>
      <c r="C23624" t="str">
        <f>_xlfn.XLOOKUP($B23624, STANDARDS!$A:$A, STANDARDS!$B:$B,,0,2)</f>
        <v>Rhinehart Core</v>
      </c>
      <c r="D23624" t="s">
        <v>1060</v>
      </c>
      <c r="E23624" t="s">
        <v>2284</v>
      </c>
      <c r="J23624" cm="1">
        <f t="array" ref="J23624:L23624">_xlfn.XLOOKUP($C23624, AGE!$A:$A,AGE!$B:$D,,0,2)</f>
        <v>495</v>
      </c>
      <c r="K23624">
        <v>7.1</v>
      </c>
      <c r="L23624" t="str">
        <v xml:space="preserve">GSA 2018 </v>
      </c>
      <c r="M23624" t="s">
        <v>2504</v>
      </c>
      <c r="P23624" t="s">
        <v>2342</v>
      </c>
      <c r="Q23624">
        <v>0.78</v>
      </c>
      <c r="R23624" s="35">
        <v>0.15</v>
      </c>
      <c r="T23624" s="35"/>
      <c r="V23624">
        <v>1</v>
      </c>
      <c r="W23624" t="s">
        <v>2576</v>
      </c>
    </row>
    <row r="23625" spans="1:23" x14ac:dyDescent="0.3">
      <c r="A23625">
        <v>31387</v>
      </c>
      <c r="B23625" s="15" t="s">
        <v>2115</v>
      </c>
      <c r="C23625" t="str">
        <f>_xlfn.XLOOKUP($B23625, STANDARDS!$A:$A, STANDARDS!$B:$B,,0,2)</f>
        <v>Rhinehart Core</v>
      </c>
      <c r="D23625" t="s">
        <v>1060</v>
      </c>
      <c r="E23625" t="s">
        <v>2284</v>
      </c>
      <c r="J23625" cm="1">
        <f t="array" ref="J23625:L23625">_xlfn.XLOOKUP($C23625, AGE!$A:$A,AGE!$B:$D,,0,2)</f>
        <v>495</v>
      </c>
      <c r="K23625">
        <v>7.1</v>
      </c>
      <c r="L23625" t="str">
        <v xml:space="preserve">GSA 2018 </v>
      </c>
      <c r="M23625" t="s">
        <v>2504</v>
      </c>
      <c r="P23625" t="s">
        <v>2342</v>
      </c>
      <c r="Q23625">
        <v>0.63</v>
      </c>
      <c r="R23625" s="35">
        <v>0.15</v>
      </c>
      <c r="T23625" s="35"/>
      <c r="V23625">
        <v>1</v>
      </c>
      <c r="W23625" t="s">
        <v>2576</v>
      </c>
    </row>
    <row r="23626" spans="1:23" x14ac:dyDescent="0.3">
      <c r="A23626">
        <v>31388</v>
      </c>
      <c r="B23626" s="15" t="s">
        <v>2115</v>
      </c>
      <c r="C23626" t="str">
        <f>_xlfn.XLOOKUP($B23626, STANDARDS!$A:$A, STANDARDS!$B:$B,,0,2)</f>
        <v>Rhinehart Core</v>
      </c>
      <c r="D23626" t="s">
        <v>1060</v>
      </c>
      <c r="E23626" t="s">
        <v>2284</v>
      </c>
      <c r="J23626" cm="1">
        <f t="array" ref="J23626:L23626">_xlfn.XLOOKUP($C23626, AGE!$A:$A,AGE!$B:$D,,0,2)</f>
        <v>495</v>
      </c>
      <c r="K23626">
        <v>7.1</v>
      </c>
      <c r="L23626" t="str">
        <v xml:space="preserve">GSA 2018 </v>
      </c>
      <c r="M23626" t="s">
        <v>2504</v>
      </c>
      <c r="P23626" t="s">
        <v>2342</v>
      </c>
      <c r="Q23626">
        <v>0.62</v>
      </c>
      <c r="R23626" s="35">
        <v>0.15</v>
      </c>
      <c r="S23626">
        <v>-28.58</v>
      </c>
      <c r="T23626" s="35">
        <v>0.15</v>
      </c>
      <c r="U23626" t="s">
        <v>2479</v>
      </c>
      <c r="V23626">
        <v>1</v>
      </c>
      <c r="W23626" t="s">
        <v>2576</v>
      </c>
    </row>
    <row r="23627" spans="1:23" x14ac:dyDescent="0.3">
      <c r="A23627">
        <v>31389</v>
      </c>
      <c r="B23627" s="15" t="s">
        <v>2115</v>
      </c>
      <c r="C23627" t="str">
        <f>_xlfn.XLOOKUP($B23627, STANDARDS!$A:$A, STANDARDS!$B:$B,,0,2)</f>
        <v>Rhinehart Core</v>
      </c>
      <c r="D23627" t="s">
        <v>1060</v>
      </c>
      <c r="E23627" t="s">
        <v>2284</v>
      </c>
      <c r="J23627" cm="1">
        <f t="array" ref="J23627:L23627">_xlfn.XLOOKUP($C23627, AGE!$A:$A,AGE!$B:$D,,0,2)</f>
        <v>495</v>
      </c>
      <c r="K23627">
        <v>7.1</v>
      </c>
      <c r="L23627" t="str">
        <v xml:space="preserve">GSA 2018 </v>
      </c>
      <c r="M23627" t="s">
        <v>2504</v>
      </c>
      <c r="P23627" t="s">
        <v>2342</v>
      </c>
      <c r="Q23627">
        <v>0.66</v>
      </c>
      <c r="R23627" s="35">
        <v>0.15</v>
      </c>
      <c r="T23627" s="35"/>
      <c r="V23627">
        <v>1</v>
      </c>
      <c r="W23627" t="s">
        <v>2576</v>
      </c>
    </row>
    <row r="23628" spans="1:23" x14ac:dyDescent="0.3">
      <c r="A23628">
        <v>31390</v>
      </c>
      <c r="B23628" s="15" t="s">
        <v>2115</v>
      </c>
      <c r="C23628" t="str">
        <f>_xlfn.XLOOKUP($B23628, STANDARDS!$A:$A, STANDARDS!$B:$B,,0,2)</f>
        <v>Rhinehart Core</v>
      </c>
      <c r="D23628" t="s">
        <v>1060</v>
      </c>
      <c r="E23628" t="s">
        <v>2284</v>
      </c>
      <c r="J23628" cm="1">
        <f t="array" ref="J23628:L23628">_xlfn.XLOOKUP($C23628, AGE!$A:$A,AGE!$B:$D,,0,2)</f>
        <v>495</v>
      </c>
      <c r="K23628">
        <v>7.1</v>
      </c>
      <c r="L23628" t="str">
        <v xml:space="preserve">GSA 2018 </v>
      </c>
      <c r="M23628" t="s">
        <v>2504</v>
      </c>
      <c r="P23628" t="s">
        <v>2342</v>
      </c>
      <c r="Q23628">
        <v>0.67</v>
      </c>
      <c r="R23628" s="35">
        <v>0.15</v>
      </c>
      <c r="S23628">
        <v>-28.67</v>
      </c>
      <c r="T23628" s="35">
        <v>0.15</v>
      </c>
      <c r="U23628" t="s">
        <v>2479</v>
      </c>
      <c r="V23628">
        <v>1</v>
      </c>
      <c r="W23628" t="s">
        <v>2576</v>
      </c>
    </row>
    <row r="23629" spans="1:23" x14ac:dyDescent="0.3">
      <c r="A23629">
        <v>31391</v>
      </c>
      <c r="B23629" s="15" t="s">
        <v>2115</v>
      </c>
      <c r="C23629" t="str">
        <f>_xlfn.XLOOKUP($B23629, STANDARDS!$A:$A, STANDARDS!$B:$B,,0,2)</f>
        <v>Rhinehart Core</v>
      </c>
      <c r="D23629" t="s">
        <v>1060</v>
      </c>
      <c r="E23629" t="s">
        <v>2284</v>
      </c>
      <c r="J23629" cm="1">
        <f t="array" ref="J23629:L23629">_xlfn.XLOOKUP($C23629, AGE!$A:$A,AGE!$B:$D,,0,2)</f>
        <v>495</v>
      </c>
      <c r="K23629">
        <v>7.1</v>
      </c>
      <c r="L23629" t="str">
        <v xml:space="preserve">GSA 2018 </v>
      </c>
      <c r="M23629" t="s">
        <v>2504</v>
      </c>
      <c r="P23629" t="s">
        <v>2342</v>
      </c>
      <c r="Q23629">
        <v>0.59</v>
      </c>
      <c r="R23629" s="35">
        <v>0.15</v>
      </c>
      <c r="T23629" s="35"/>
      <c r="V23629">
        <v>1</v>
      </c>
      <c r="W23629" t="s">
        <v>2576</v>
      </c>
    </row>
    <row r="23630" spans="1:23" x14ac:dyDescent="0.3">
      <c r="A23630">
        <v>31392</v>
      </c>
      <c r="B23630" s="15" t="s">
        <v>2115</v>
      </c>
      <c r="C23630" t="str">
        <f>_xlfn.XLOOKUP($B23630, STANDARDS!$A:$A, STANDARDS!$B:$B,,0,2)</f>
        <v>Rhinehart Core</v>
      </c>
      <c r="D23630" t="s">
        <v>1060</v>
      </c>
      <c r="E23630" t="s">
        <v>2284</v>
      </c>
      <c r="J23630" cm="1">
        <f t="array" ref="J23630:L23630">_xlfn.XLOOKUP($C23630, AGE!$A:$A,AGE!$B:$D,,0,2)</f>
        <v>495</v>
      </c>
      <c r="K23630">
        <v>7.1</v>
      </c>
      <c r="L23630" t="str">
        <v xml:space="preserve">GSA 2018 </v>
      </c>
      <c r="M23630" t="s">
        <v>2504</v>
      </c>
      <c r="P23630" t="s">
        <v>2342</v>
      </c>
      <c r="Q23630">
        <v>0.66</v>
      </c>
      <c r="R23630" s="35">
        <v>0.15</v>
      </c>
      <c r="S23630">
        <v>-27.77</v>
      </c>
      <c r="T23630" s="35">
        <v>0.15</v>
      </c>
      <c r="U23630" t="s">
        <v>2479</v>
      </c>
      <c r="V23630">
        <v>1</v>
      </c>
      <c r="W23630" t="s">
        <v>2576</v>
      </c>
    </row>
    <row r="23631" spans="1:23" x14ac:dyDescent="0.3">
      <c r="A23631">
        <v>31393</v>
      </c>
      <c r="B23631" s="15" t="s">
        <v>2115</v>
      </c>
      <c r="C23631" t="str">
        <f>_xlfn.XLOOKUP($B23631, STANDARDS!$A:$A, STANDARDS!$B:$B,,0,2)</f>
        <v>Rhinehart Core</v>
      </c>
      <c r="D23631" t="s">
        <v>1060</v>
      </c>
      <c r="E23631" t="s">
        <v>2284</v>
      </c>
      <c r="J23631" cm="1">
        <f t="array" ref="J23631:L23631">_xlfn.XLOOKUP($C23631, AGE!$A:$A,AGE!$B:$D,,0,2)</f>
        <v>495</v>
      </c>
      <c r="K23631">
        <v>7.1</v>
      </c>
      <c r="L23631" t="str">
        <v xml:space="preserve">GSA 2018 </v>
      </c>
      <c r="M23631" t="s">
        <v>2504</v>
      </c>
      <c r="P23631" t="s">
        <v>2342</v>
      </c>
      <c r="Q23631">
        <v>0.62</v>
      </c>
      <c r="R23631" s="35">
        <v>0.15</v>
      </c>
      <c r="T23631" s="35"/>
      <c r="V23631">
        <v>1</v>
      </c>
      <c r="W23631" t="s">
        <v>2576</v>
      </c>
    </row>
    <row r="23632" spans="1:23" x14ac:dyDescent="0.3">
      <c r="A23632">
        <v>31394</v>
      </c>
      <c r="B23632" s="15" t="s">
        <v>2115</v>
      </c>
      <c r="C23632" t="str">
        <f>_xlfn.XLOOKUP($B23632, STANDARDS!$A:$A, STANDARDS!$B:$B,,0,2)</f>
        <v>Rhinehart Core</v>
      </c>
      <c r="D23632" t="s">
        <v>1060</v>
      </c>
      <c r="E23632" t="s">
        <v>2284</v>
      </c>
      <c r="J23632" cm="1">
        <f t="array" ref="J23632:L23632">_xlfn.XLOOKUP($C23632, AGE!$A:$A,AGE!$B:$D,,0,2)</f>
        <v>495</v>
      </c>
      <c r="K23632">
        <v>7.1</v>
      </c>
      <c r="L23632" t="str">
        <v xml:space="preserve">GSA 2018 </v>
      </c>
      <c r="M23632" t="s">
        <v>2504</v>
      </c>
      <c r="P23632" t="s">
        <v>2342</v>
      </c>
      <c r="Q23632">
        <v>0.63</v>
      </c>
      <c r="R23632" s="35">
        <v>0.15</v>
      </c>
      <c r="T23632" s="35"/>
      <c r="V23632">
        <v>1</v>
      </c>
      <c r="W23632" t="s">
        <v>2576</v>
      </c>
    </row>
    <row r="23633" spans="1:23" x14ac:dyDescent="0.3">
      <c r="A23633">
        <v>31395</v>
      </c>
      <c r="B23633" s="15" t="s">
        <v>2116</v>
      </c>
      <c r="C23633" t="str">
        <f>_xlfn.XLOOKUP($B23633, STANDARDS!$A:$A, STANDARDS!$B:$B,,0,2)</f>
        <v>Huaqiao Fm</v>
      </c>
      <c r="D23633" t="s">
        <v>1064</v>
      </c>
      <c r="E23633" t="s">
        <v>2285</v>
      </c>
      <c r="J23633" cm="1">
        <f t="array" ref="J23633:L23633">_xlfn.XLOOKUP($C23633, AGE!$A:$A,AGE!$B:$D,,0,2)</f>
        <v>497.3</v>
      </c>
      <c r="K23633">
        <v>4.9000000000000004</v>
      </c>
      <c r="L23633" t="str">
        <v xml:space="preserve">GSA 2018 </v>
      </c>
      <c r="M23633" t="s">
        <v>2505</v>
      </c>
      <c r="P23633" t="s">
        <v>2342</v>
      </c>
      <c r="Q23633" s="35">
        <v>0.88</v>
      </c>
      <c r="R23633" s="35">
        <v>0.15</v>
      </c>
      <c r="S23633" s="35">
        <v>-26.95</v>
      </c>
      <c r="T23633" s="35">
        <v>0.15</v>
      </c>
      <c r="U23633" t="s">
        <v>2479</v>
      </c>
      <c r="V23633">
        <v>1</v>
      </c>
      <c r="W23633" t="s">
        <v>2576</v>
      </c>
    </row>
    <row r="23634" spans="1:23" x14ac:dyDescent="0.3">
      <c r="A23634">
        <v>31396</v>
      </c>
      <c r="B23634" s="15" t="s">
        <v>2116</v>
      </c>
      <c r="C23634" t="str">
        <f>_xlfn.XLOOKUP($B23634, STANDARDS!$A:$A, STANDARDS!$B:$B,,0,2)</f>
        <v>Huaqiao Fm</v>
      </c>
      <c r="D23634" t="s">
        <v>1064</v>
      </c>
      <c r="E23634" t="s">
        <v>2285</v>
      </c>
      <c r="J23634" cm="1">
        <f t="array" ref="J23634:L23634">_xlfn.XLOOKUP($C23634, AGE!$A:$A,AGE!$B:$D,,0,2)</f>
        <v>497.3</v>
      </c>
      <c r="K23634">
        <v>4.9000000000000004</v>
      </c>
      <c r="L23634" t="str">
        <v xml:space="preserve">GSA 2018 </v>
      </c>
      <c r="M23634" t="s">
        <v>2505</v>
      </c>
      <c r="P23634" t="s">
        <v>2342</v>
      </c>
      <c r="Q23634" s="35">
        <v>1.82</v>
      </c>
      <c r="R23634" s="35">
        <v>0.15</v>
      </c>
      <c r="S23634" s="35">
        <v>-28.59</v>
      </c>
      <c r="T23634" s="35">
        <v>0.15</v>
      </c>
      <c r="U23634" t="s">
        <v>2479</v>
      </c>
      <c r="V23634">
        <v>1</v>
      </c>
      <c r="W23634" t="s">
        <v>2576</v>
      </c>
    </row>
    <row r="23635" spans="1:23" x14ac:dyDescent="0.3">
      <c r="A23635">
        <v>31397</v>
      </c>
      <c r="B23635" s="15" t="s">
        <v>2116</v>
      </c>
      <c r="C23635" t="str">
        <f>_xlfn.XLOOKUP($B23635, STANDARDS!$A:$A, STANDARDS!$B:$B,,0,2)</f>
        <v>Huaqiao Fm</v>
      </c>
      <c r="D23635" t="s">
        <v>1064</v>
      </c>
      <c r="E23635" t="s">
        <v>2285</v>
      </c>
      <c r="J23635" cm="1">
        <f t="array" ref="J23635:L23635">_xlfn.XLOOKUP($C23635, AGE!$A:$A,AGE!$B:$D,,0,2)</f>
        <v>497.3</v>
      </c>
      <c r="K23635">
        <v>4.9000000000000004</v>
      </c>
      <c r="L23635" t="str">
        <v xml:space="preserve">GSA 2018 </v>
      </c>
      <c r="M23635" t="s">
        <v>2505</v>
      </c>
      <c r="P23635" t="s">
        <v>2342</v>
      </c>
      <c r="Q23635" s="35">
        <v>2.1800000000000002</v>
      </c>
      <c r="R23635" s="35">
        <v>0.15</v>
      </c>
      <c r="S23635" s="35">
        <v>-28.43</v>
      </c>
      <c r="T23635" s="35">
        <v>0.15</v>
      </c>
      <c r="U23635" t="s">
        <v>2479</v>
      </c>
      <c r="V23635">
        <v>1</v>
      </c>
      <c r="W23635" t="s">
        <v>2576</v>
      </c>
    </row>
    <row r="23636" spans="1:23" x14ac:dyDescent="0.3">
      <c r="A23636">
        <v>31398</v>
      </c>
      <c r="B23636" s="15" t="s">
        <v>2116</v>
      </c>
      <c r="C23636" t="str">
        <f>_xlfn.XLOOKUP($B23636, STANDARDS!$A:$A, STANDARDS!$B:$B,,0,2)</f>
        <v>Huaqiao Fm</v>
      </c>
      <c r="D23636" t="s">
        <v>1064</v>
      </c>
      <c r="E23636" t="s">
        <v>2285</v>
      </c>
      <c r="J23636" cm="1">
        <f t="array" ref="J23636:L23636">_xlfn.XLOOKUP($C23636, AGE!$A:$A,AGE!$B:$D,,0,2)</f>
        <v>497.3</v>
      </c>
      <c r="K23636">
        <v>4.9000000000000004</v>
      </c>
      <c r="L23636" t="str">
        <v xml:space="preserve">GSA 2018 </v>
      </c>
      <c r="M23636" t="s">
        <v>2505</v>
      </c>
      <c r="P23636" t="s">
        <v>2342</v>
      </c>
      <c r="Q23636" s="35">
        <v>1.45</v>
      </c>
      <c r="R23636" s="35">
        <v>0.15</v>
      </c>
      <c r="S23636" s="35">
        <v>-28.6</v>
      </c>
      <c r="T23636" s="35">
        <v>0.15</v>
      </c>
      <c r="U23636" t="s">
        <v>2479</v>
      </c>
      <c r="V23636">
        <v>1</v>
      </c>
      <c r="W23636" t="s">
        <v>2576</v>
      </c>
    </row>
    <row r="23637" spans="1:23" x14ac:dyDescent="0.3">
      <c r="A23637">
        <v>31399</v>
      </c>
      <c r="B23637" s="15" t="s">
        <v>2116</v>
      </c>
      <c r="C23637" t="str">
        <f>_xlfn.XLOOKUP($B23637, STANDARDS!$A:$A, STANDARDS!$B:$B,,0,2)</f>
        <v>Huaqiao Fm</v>
      </c>
      <c r="D23637" t="s">
        <v>1064</v>
      </c>
      <c r="E23637" t="s">
        <v>2285</v>
      </c>
      <c r="J23637" cm="1">
        <f t="array" ref="J23637:L23637">_xlfn.XLOOKUP($C23637, AGE!$A:$A,AGE!$B:$D,,0,2)</f>
        <v>497.3</v>
      </c>
      <c r="K23637">
        <v>4.9000000000000004</v>
      </c>
      <c r="L23637" t="str">
        <v xml:space="preserve">GSA 2018 </v>
      </c>
      <c r="M23637" t="s">
        <v>2505</v>
      </c>
      <c r="P23637" t="s">
        <v>2342</v>
      </c>
      <c r="Q23637" s="35">
        <v>1.91</v>
      </c>
      <c r="R23637" s="35">
        <v>0.15</v>
      </c>
      <c r="S23637" s="35">
        <v>-28.08</v>
      </c>
      <c r="T23637" s="35">
        <v>0.15</v>
      </c>
      <c r="U23637" t="s">
        <v>2479</v>
      </c>
      <c r="V23637">
        <v>1</v>
      </c>
      <c r="W23637" t="s">
        <v>2576</v>
      </c>
    </row>
    <row r="23638" spans="1:23" x14ac:dyDescent="0.3">
      <c r="A23638">
        <v>31400</v>
      </c>
      <c r="B23638" s="15" t="s">
        <v>2116</v>
      </c>
      <c r="C23638" t="str">
        <f>_xlfn.XLOOKUP($B23638, STANDARDS!$A:$A, STANDARDS!$B:$B,,0,2)</f>
        <v>Huaqiao Fm</v>
      </c>
      <c r="D23638" t="s">
        <v>1064</v>
      </c>
      <c r="E23638" t="s">
        <v>2285</v>
      </c>
      <c r="J23638" cm="1">
        <f t="array" ref="J23638:L23638">_xlfn.XLOOKUP($C23638, AGE!$A:$A,AGE!$B:$D,,0,2)</f>
        <v>497.3</v>
      </c>
      <c r="K23638">
        <v>4.9000000000000004</v>
      </c>
      <c r="L23638" t="str">
        <v xml:space="preserve">GSA 2018 </v>
      </c>
      <c r="M23638" t="s">
        <v>2505</v>
      </c>
      <c r="P23638" t="s">
        <v>2342</v>
      </c>
      <c r="Q23638" s="35">
        <v>1.06</v>
      </c>
      <c r="R23638" s="35">
        <v>0.15</v>
      </c>
      <c r="S23638" s="35">
        <v>-27.94</v>
      </c>
      <c r="T23638" s="35">
        <v>0.15</v>
      </c>
      <c r="U23638" t="s">
        <v>2479</v>
      </c>
      <c r="V23638">
        <v>1</v>
      </c>
      <c r="W23638" t="s">
        <v>2576</v>
      </c>
    </row>
    <row r="23639" spans="1:23" x14ac:dyDescent="0.3">
      <c r="A23639">
        <v>31401</v>
      </c>
      <c r="B23639" s="15" t="s">
        <v>2116</v>
      </c>
      <c r="C23639" t="str">
        <f>_xlfn.XLOOKUP($B23639, STANDARDS!$A:$A, STANDARDS!$B:$B,,0,2)</f>
        <v>Huaqiao Fm</v>
      </c>
      <c r="D23639" t="s">
        <v>1064</v>
      </c>
      <c r="E23639" t="s">
        <v>2285</v>
      </c>
      <c r="J23639" cm="1">
        <f t="array" ref="J23639:L23639">_xlfn.XLOOKUP($C23639, AGE!$A:$A,AGE!$B:$D,,0,2)</f>
        <v>497.3</v>
      </c>
      <c r="K23639">
        <v>4.9000000000000004</v>
      </c>
      <c r="L23639" t="str">
        <v xml:space="preserve">GSA 2018 </v>
      </c>
      <c r="M23639" t="s">
        <v>2505</v>
      </c>
      <c r="P23639" t="s">
        <v>2342</v>
      </c>
      <c r="Q23639" s="35">
        <v>1.48</v>
      </c>
      <c r="R23639" s="35">
        <v>0.15</v>
      </c>
      <c r="S23639" s="35">
        <v>-27.28</v>
      </c>
      <c r="T23639" s="35">
        <v>0.15</v>
      </c>
      <c r="U23639" t="s">
        <v>2479</v>
      </c>
      <c r="V23639">
        <v>1</v>
      </c>
      <c r="W23639" t="s">
        <v>2576</v>
      </c>
    </row>
    <row r="23640" spans="1:23" x14ac:dyDescent="0.3">
      <c r="A23640">
        <v>31402</v>
      </c>
      <c r="B23640" s="15" t="s">
        <v>2116</v>
      </c>
      <c r="C23640" t="str">
        <f>_xlfn.XLOOKUP($B23640, STANDARDS!$A:$A, STANDARDS!$B:$B,,0,2)</f>
        <v>Huaqiao Fm</v>
      </c>
      <c r="D23640" t="s">
        <v>1064</v>
      </c>
      <c r="E23640" t="s">
        <v>2285</v>
      </c>
      <c r="J23640" cm="1">
        <f t="array" ref="J23640:L23640">_xlfn.XLOOKUP($C23640, AGE!$A:$A,AGE!$B:$D,,0,2)</f>
        <v>497.3</v>
      </c>
      <c r="K23640">
        <v>4.9000000000000004</v>
      </c>
      <c r="L23640" t="str">
        <v xml:space="preserve">GSA 2018 </v>
      </c>
      <c r="M23640" t="s">
        <v>2505</v>
      </c>
      <c r="P23640" t="s">
        <v>2342</v>
      </c>
      <c r="Q23640" s="35">
        <v>1.41</v>
      </c>
      <c r="R23640" s="35">
        <v>0.15</v>
      </c>
      <c r="S23640" s="35">
        <v>-28.08</v>
      </c>
      <c r="T23640" s="35">
        <v>0.15</v>
      </c>
      <c r="U23640" t="s">
        <v>2479</v>
      </c>
      <c r="V23640">
        <v>1</v>
      </c>
      <c r="W23640" t="s">
        <v>2576</v>
      </c>
    </row>
    <row r="23641" spans="1:23" x14ac:dyDescent="0.3">
      <c r="A23641">
        <v>31403</v>
      </c>
      <c r="B23641" s="15" t="s">
        <v>2116</v>
      </c>
      <c r="C23641" t="str">
        <f>_xlfn.XLOOKUP($B23641, STANDARDS!$A:$A, STANDARDS!$B:$B,,0,2)</f>
        <v>Huaqiao Fm</v>
      </c>
      <c r="D23641" t="s">
        <v>1064</v>
      </c>
      <c r="E23641" t="s">
        <v>2285</v>
      </c>
      <c r="J23641" cm="1">
        <f t="array" ref="J23641:L23641">_xlfn.XLOOKUP($C23641, AGE!$A:$A,AGE!$B:$D,,0,2)</f>
        <v>497.3</v>
      </c>
      <c r="K23641">
        <v>4.9000000000000004</v>
      </c>
      <c r="L23641" t="str">
        <v xml:space="preserve">GSA 2018 </v>
      </c>
      <c r="M23641" t="s">
        <v>2505</v>
      </c>
      <c r="P23641" t="s">
        <v>2342</v>
      </c>
      <c r="Q23641" s="35">
        <v>2.2000000000000002</v>
      </c>
      <c r="R23641" s="35">
        <v>0.15</v>
      </c>
      <c r="S23641" s="35">
        <v>-28.43</v>
      </c>
      <c r="T23641" s="35">
        <v>0.15</v>
      </c>
      <c r="U23641" t="s">
        <v>2479</v>
      </c>
      <c r="V23641">
        <v>1</v>
      </c>
      <c r="W23641" t="s">
        <v>2576</v>
      </c>
    </row>
    <row r="23642" spans="1:23" x14ac:dyDescent="0.3">
      <c r="A23642">
        <v>31404</v>
      </c>
      <c r="B23642" s="15" t="s">
        <v>2116</v>
      </c>
      <c r="C23642" t="str">
        <f>_xlfn.XLOOKUP($B23642, STANDARDS!$A:$A, STANDARDS!$B:$B,,0,2)</f>
        <v>Huaqiao Fm</v>
      </c>
      <c r="D23642" t="s">
        <v>1064</v>
      </c>
      <c r="E23642" t="s">
        <v>2285</v>
      </c>
      <c r="J23642" cm="1">
        <f t="array" ref="J23642:L23642">_xlfn.XLOOKUP($C23642, AGE!$A:$A,AGE!$B:$D,,0,2)</f>
        <v>497.3</v>
      </c>
      <c r="K23642">
        <v>4.9000000000000004</v>
      </c>
      <c r="L23642" t="str">
        <v xml:space="preserve">GSA 2018 </v>
      </c>
      <c r="M23642" t="s">
        <v>2505</v>
      </c>
      <c r="P23642" t="s">
        <v>2342</v>
      </c>
      <c r="Q23642" s="35">
        <v>1.57</v>
      </c>
      <c r="R23642" s="35">
        <v>0.15</v>
      </c>
      <c r="S23642" s="35">
        <v>-28.18</v>
      </c>
      <c r="T23642" s="35">
        <v>0.15</v>
      </c>
      <c r="U23642" t="s">
        <v>2479</v>
      </c>
      <c r="V23642">
        <v>1</v>
      </c>
      <c r="W23642" t="s">
        <v>2576</v>
      </c>
    </row>
    <row r="23643" spans="1:23" x14ac:dyDescent="0.3">
      <c r="A23643">
        <v>31405</v>
      </c>
      <c r="B23643" s="15" t="s">
        <v>2116</v>
      </c>
      <c r="C23643" t="str">
        <f>_xlfn.XLOOKUP($B23643, STANDARDS!$A:$A, STANDARDS!$B:$B,,0,2)</f>
        <v>Huaqiao Fm</v>
      </c>
      <c r="D23643" t="s">
        <v>1064</v>
      </c>
      <c r="E23643" t="s">
        <v>2285</v>
      </c>
      <c r="J23643" cm="1">
        <f t="array" ref="J23643:L23643">_xlfn.XLOOKUP($C23643, AGE!$A:$A,AGE!$B:$D,,0,2)</f>
        <v>497.3</v>
      </c>
      <c r="K23643">
        <v>4.9000000000000004</v>
      </c>
      <c r="L23643" t="str">
        <v xml:space="preserve">GSA 2018 </v>
      </c>
      <c r="M23643" t="s">
        <v>2505</v>
      </c>
      <c r="P23643" t="s">
        <v>2342</v>
      </c>
      <c r="Q23643" s="35">
        <v>1.74</v>
      </c>
      <c r="R23643" s="35">
        <v>0.15</v>
      </c>
      <c r="S23643" s="35">
        <v>-28.61</v>
      </c>
      <c r="T23643" s="35">
        <v>0.15</v>
      </c>
      <c r="U23643" t="s">
        <v>2479</v>
      </c>
      <c r="V23643">
        <v>1</v>
      </c>
      <c r="W23643" t="s">
        <v>2576</v>
      </c>
    </row>
    <row r="23644" spans="1:23" x14ac:dyDescent="0.3">
      <c r="A23644">
        <v>31406</v>
      </c>
      <c r="B23644" s="15" t="s">
        <v>2116</v>
      </c>
      <c r="C23644" t="str">
        <f>_xlfn.XLOOKUP($B23644, STANDARDS!$A:$A, STANDARDS!$B:$B,,0,2)</f>
        <v>Huaqiao Fm</v>
      </c>
      <c r="D23644" t="s">
        <v>1064</v>
      </c>
      <c r="E23644" t="s">
        <v>2285</v>
      </c>
      <c r="J23644" cm="1">
        <f t="array" ref="J23644:L23644">_xlfn.XLOOKUP($C23644, AGE!$A:$A,AGE!$B:$D,,0,2)</f>
        <v>497.3</v>
      </c>
      <c r="K23644">
        <v>4.9000000000000004</v>
      </c>
      <c r="L23644" t="str">
        <v xml:space="preserve">GSA 2018 </v>
      </c>
      <c r="M23644" t="s">
        <v>2505</v>
      </c>
      <c r="P23644" t="s">
        <v>2342</v>
      </c>
      <c r="Q23644" s="35">
        <v>1.59</v>
      </c>
      <c r="R23644" s="35">
        <v>0.15</v>
      </c>
      <c r="S23644" s="35">
        <v>-27.79</v>
      </c>
      <c r="T23644" s="35">
        <v>0.15</v>
      </c>
      <c r="U23644" t="s">
        <v>2479</v>
      </c>
      <c r="V23644">
        <v>1</v>
      </c>
      <c r="W23644" t="s">
        <v>2576</v>
      </c>
    </row>
    <row r="23645" spans="1:23" x14ac:dyDescent="0.3">
      <c r="A23645">
        <v>31407</v>
      </c>
      <c r="B23645" s="15" t="s">
        <v>2116</v>
      </c>
      <c r="C23645" t="str">
        <f>_xlfn.XLOOKUP($B23645, STANDARDS!$A:$A, STANDARDS!$B:$B,,0,2)</f>
        <v>Huaqiao Fm</v>
      </c>
      <c r="D23645" t="s">
        <v>1064</v>
      </c>
      <c r="E23645" t="s">
        <v>2285</v>
      </c>
      <c r="J23645" cm="1">
        <f t="array" ref="J23645:L23645">_xlfn.XLOOKUP($C23645, AGE!$A:$A,AGE!$B:$D,,0,2)</f>
        <v>497.3</v>
      </c>
      <c r="K23645">
        <v>4.9000000000000004</v>
      </c>
      <c r="L23645" t="str">
        <v xml:space="preserve">GSA 2018 </v>
      </c>
      <c r="M23645" t="s">
        <v>2505</v>
      </c>
      <c r="P23645" t="s">
        <v>2342</v>
      </c>
      <c r="Q23645" s="35">
        <v>2.42</v>
      </c>
      <c r="R23645" s="35">
        <v>0.15</v>
      </c>
      <c r="S23645" s="35">
        <v>-28.05</v>
      </c>
      <c r="T23645" s="35">
        <v>0.15</v>
      </c>
      <c r="U23645" t="s">
        <v>2479</v>
      </c>
      <c r="V23645">
        <v>1</v>
      </c>
      <c r="W23645" t="s">
        <v>2576</v>
      </c>
    </row>
    <row r="23646" spans="1:23" x14ac:dyDescent="0.3">
      <c r="A23646">
        <v>31408</v>
      </c>
      <c r="B23646" s="15" t="s">
        <v>2116</v>
      </c>
      <c r="C23646" t="str">
        <f>_xlfn.XLOOKUP($B23646, STANDARDS!$A:$A, STANDARDS!$B:$B,,0,2)</f>
        <v>Huaqiao Fm</v>
      </c>
      <c r="D23646" t="s">
        <v>1064</v>
      </c>
      <c r="E23646" t="s">
        <v>2285</v>
      </c>
      <c r="J23646" cm="1">
        <f t="array" ref="J23646:L23646">_xlfn.XLOOKUP($C23646, AGE!$A:$A,AGE!$B:$D,,0,2)</f>
        <v>497.3</v>
      </c>
      <c r="K23646">
        <v>4.9000000000000004</v>
      </c>
      <c r="L23646" t="str">
        <v xml:space="preserve">GSA 2018 </v>
      </c>
      <c r="M23646" t="s">
        <v>2505</v>
      </c>
      <c r="P23646" t="s">
        <v>2342</v>
      </c>
      <c r="Q23646" s="35">
        <v>2.0099999999999998</v>
      </c>
      <c r="R23646" s="35">
        <v>0.15</v>
      </c>
      <c r="S23646" s="35">
        <v>-28.01</v>
      </c>
      <c r="T23646" s="35">
        <v>0.15</v>
      </c>
      <c r="U23646" t="s">
        <v>2479</v>
      </c>
      <c r="V23646">
        <v>1</v>
      </c>
      <c r="W23646" t="s">
        <v>2576</v>
      </c>
    </row>
    <row r="23647" spans="1:23" x14ac:dyDescent="0.3">
      <c r="A23647">
        <v>31409</v>
      </c>
      <c r="B23647" s="15" t="s">
        <v>2116</v>
      </c>
      <c r="C23647" t="str">
        <f>_xlfn.XLOOKUP($B23647, STANDARDS!$A:$A, STANDARDS!$B:$B,,0,2)</f>
        <v>Huaqiao Fm</v>
      </c>
      <c r="D23647" t="s">
        <v>1064</v>
      </c>
      <c r="E23647" t="s">
        <v>2285</v>
      </c>
      <c r="J23647" cm="1">
        <f t="array" ref="J23647:L23647">_xlfn.XLOOKUP($C23647, AGE!$A:$A,AGE!$B:$D,,0,2)</f>
        <v>497.3</v>
      </c>
      <c r="K23647">
        <v>4.9000000000000004</v>
      </c>
      <c r="L23647" t="str">
        <v xml:space="preserve">GSA 2018 </v>
      </c>
      <c r="M23647" t="s">
        <v>2505</v>
      </c>
      <c r="P23647" t="s">
        <v>2342</v>
      </c>
      <c r="Q23647" s="35">
        <v>1.04</v>
      </c>
      <c r="R23647" s="35">
        <v>0.15</v>
      </c>
      <c r="S23647" s="35">
        <v>-28.47</v>
      </c>
      <c r="T23647" s="35">
        <v>0.15</v>
      </c>
      <c r="U23647" t="s">
        <v>2479</v>
      </c>
      <c r="V23647">
        <v>1</v>
      </c>
      <c r="W23647" t="s">
        <v>2576</v>
      </c>
    </row>
    <row r="23648" spans="1:23" x14ac:dyDescent="0.3">
      <c r="A23648">
        <v>31410</v>
      </c>
      <c r="B23648" s="15" t="s">
        <v>2116</v>
      </c>
      <c r="C23648" t="str">
        <f>_xlfn.XLOOKUP($B23648, STANDARDS!$A:$A, STANDARDS!$B:$B,,0,2)</f>
        <v>Huaqiao Fm</v>
      </c>
      <c r="D23648" t="s">
        <v>1064</v>
      </c>
      <c r="E23648" t="s">
        <v>2285</v>
      </c>
      <c r="J23648" cm="1">
        <f t="array" ref="J23648:L23648">_xlfn.XLOOKUP($C23648, AGE!$A:$A,AGE!$B:$D,,0,2)</f>
        <v>497.3</v>
      </c>
      <c r="K23648">
        <v>4.9000000000000004</v>
      </c>
      <c r="L23648" t="str">
        <v xml:space="preserve">GSA 2018 </v>
      </c>
      <c r="M23648" t="s">
        <v>2505</v>
      </c>
      <c r="P23648" t="s">
        <v>2342</v>
      </c>
      <c r="Q23648" s="35">
        <v>0.83</v>
      </c>
      <c r="R23648" s="35">
        <v>0.15</v>
      </c>
      <c r="S23648" s="35">
        <v>-26.75</v>
      </c>
      <c r="T23648" s="35">
        <v>0.15</v>
      </c>
      <c r="U23648" t="s">
        <v>2479</v>
      </c>
      <c r="V23648">
        <v>1</v>
      </c>
      <c r="W23648" t="s">
        <v>2576</v>
      </c>
    </row>
    <row r="23649" spans="1:23" x14ac:dyDescent="0.3">
      <c r="A23649">
        <v>31411</v>
      </c>
      <c r="B23649" s="15" t="s">
        <v>2116</v>
      </c>
      <c r="C23649" t="str">
        <f>_xlfn.XLOOKUP($B23649, STANDARDS!$A:$A, STANDARDS!$B:$B,,0,2)</f>
        <v>Huaqiao Fm</v>
      </c>
      <c r="D23649" t="s">
        <v>1064</v>
      </c>
      <c r="E23649" t="s">
        <v>2285</v>
      </c>
      <c r="J23649" cm="1">
        <f t="array" ref="J23649:L23649">_xlfn.XLOOKUP($C23649, AGE!$A:$A,AGE!$B:$D,,0,2)</f>
        <v>497.3</v>
      </c>
      <c r="K23649">
        <v>4.9000000000000004</v>
      </c>
      <c r="L23649" t="str">
        <v xml:space="preserve">GSA 2018 </v>
      </c>
      <c r="M23649" t="s">
        <v>2505</v>
      </c>
      <c r="P23649" t="s">
        <v>2342</v>
      </c>
      <c r="Q23649" s="35">
        <v>1.95</v>
      </c>
      <c r="R23649" s="35">
        <v>0.15</v>
      </c>
      <c r="S23649" s="35">
        <v>-26.67</v>
      </c>
      <c r="T23649" s="35">
        <v>0.15</v>
      </c>
      <c r="U23649" t="s">
        <v>2479</v>
      </c>
      <c r="V23649">
        <v>1</v>
      </c>
      <c r="W23649" t="s">
        <v>2576</v>
      </c>
    </row>
    <row r="23650" spans="1:23" x14ac:dyDescent="0.3">
      <c r="A23650">
        <v>31412</v>
      </c>
      <c r="B23650" s="15" t="s">
        <v>2116</v>
      </c>
      <c r="C23650" t="str">
        <f>_xlfn.XLOOKUP($B23650, STANDARDS!$A:$A, STANDARDS!$B:$B,,0,2)</f>
        <v>Huaqiao Fm</v>
      </c>
      <c r="D23650" t="s">
        <v>1064</v>
      </c>
      <c r="E23650" t="s">
        <v>2285</v>
      </c>
      <c r="J23650" cm="1">
        <f t="array" ref="J23650:L23650">_xlfn.XLOOKUP($C23650, AGE!$A:$A,AGE!$B:$D,,0,2)</f>
        <v>497.3</v>
      </c>
      <c r="K23650">
        <v>4.9000000000000004</v>
      </c>
      <c r="L23650" t="str">
        <v xml:space="preserve">GSA 2018 </v>
      </c>
      <c r="M23650" t="s">
        <v>2505</v>
      </c>
      <c r="P23650" t="s">
        <v>2342</v>
      </c>
      <c r="Q23650" s="35">
        <v>1.9</v>
      </c>
      <c r="R23650" s="35">
        <v>0.15</v>
      </c>
      <c r="S23650" s="35">
        <v>-27.75</v>
      </c>
      <c r="T23650" s="35">
        <v>0.15</v>
      </c>
      <c r="U23650" t="s">
        <v>2479</v>
      </c>
      <c r="V23650">
        <v>1</v>
      </c>
      <c r="W23650" t="s">
        <v>2576</v>
      </c>
    </row>
    <row r="23651" spans="1:23" x14ac:dyDescent="0.3">
      <c r="A23651">
        <v>31413</v>
      </c>
      <c r="B23651" s="15" t="s">
        <v>2116</v>
      </c>
      <c r="C23651" t="str">
        <f>_xlfn.XLOOKUP($B23651, STANDARDS!$A:$A, STANDARDS!$B:$B,,0,2)</f>
        <v>Huaqiao Fm</v>
      </c>
      <c r="D23651" t="s">
        <v>1064</v>
      </c>
      <c r="E23651" t="s">
        <v>2285</v>
      </c>
      <c r="J23651" cm="1">
        <f t="array" ref="J23651:L23651">_xlfn.XLOOKUP($C23651, AGE!$A:$A,AGE!$B:$D,,0,2)</f>
        <v>497.3</v>
      </c>
      <c r="K23651">
        <v>4.9000000000000004</v>
      </c>
      <c r="L23651" t="str">
        <v xml:space="preserve">GSA 2018 </v>
      </c>
      <c r="M23651" t="s">
        <v>2505</v>
      </c>
      <c r="P23651" t="s">
        <v>2342</v>
      </c>
      <c r="Q23651" s="35">
        <v>2.11</v>
      </c>
      <c r="R23651" s="35">
        <v>0.15</v>
      </c>
      <c r="S23651" s="35">
        <v>-26.95</v>
      </c>
      <c r="T23651" s="35">
        <v>0.15</v>
      </c>
      <c r="U23651" t="s">
        <v>2479</v>
      </c>
      <c r="V23651">
        <v>1</v>
      </c>
      <c r="W23651" t="s">
        <v>2576</v>
      </c>
    </row>
    <row r="23652" spans="1:23" x14ac:dyDescent="0.3">
      <c r="A23652">
        <v>31414</v>
      </c>
      <c r="B23652" s="15" t="s">
        <v>2116</v>
      </c>
      <c r="C23652" t="str">
        <f>_xlfn.XLOOKUP($B23652, STANDARDS!$A:$A, STANDARDS!$B:$B,,0,2)</f>
        <v>Huaqiao Fm</v>
      </c>
      <c r="D23652" t="s">
        <v>1064</v>
      </c>
      <c r="E23652" t="s">
        <v>2285</v>
      </c>
      <c r="J23652" cm="1">
        <f t="array" ref="J23652:L23652">_xlfn.XLOOKUP($C23652, AGE!$A:$A,AGE!$B:$D,,0,2)</f>
        <v>497.3</v>
      </c>
      <c r="K23652">
        <v>4.9000000000000004</v>
      </c>
      <c r="L23652" t="str">
        <v xml:space="preserve">GSA 2018 </v>
      </c>
      <c r="M23652" t="s">
        <v>2505</v>
      </c>
      <c r="P23652" t="s">
        <v>2342</v>
      </c>
      <c r="Q23652" s="35">
        <v>2.6</v>
      </c>
      <c r="R23652" s="35">
        <v>0.15</v>
      </c>
      <c r="S23652" s="35">
        <v>-27.02</v>
      </c>
      <c r="T23652" s="35">
        <v>0.15</v>
      </c>
      <c r="U23652" t="s">
        <v>2479</v>
      </c>
      <c r="V23652">
        <v>1</v>
      </c>
      <c r="W23652" t="s">
        <v>2576</v>
      </c>
    </row>
    <row r="23653" spans="1:23" x14ac:dyDescent="0.3">
      <c r="A23653">
        <v>31415</v>
      </c>
      <c r="B23653" s="15" t="s">
        <v>2116</v>
      </c>
      <c r="C23653" t="str">
        <f>_xlfn.XLOOKUP($B23653, STANDARDS!$A:$A, STANDARDS!$B:$B,,0,2)</f>
        <v>Huaqiao Fm</v>
      </c>
      <c r="D23653" t="s">
        <v>1064</v>
      </c>
      <c r="E23653" t="s">
        <v>2285</v>
      </c>
      <c r="J23653" cm="1">
        <f t="array" ref="J23653:L23653">_xlfn.XLOOKUP($C23653, AGE!$A:$A,AGE!$B:$D,,0,2)</f>
        <v>497.3</v>
      </c>
      <c r="K23653">
        <v>4.9000000000000004</v>
      </c>
      <c r="L23653" t="str">
        <v xml:space="preserve">GSA 2018 </v>
      </c>
      <c r="M23653" t="s">
        <v>2505</v>
      </c>
      <c r="P23653" t="s">
        <v>2342</v>
      </c>
      <c r="Q23653" s="35">
        <v>2.29</v>
      </c>
      <c r="R23653" s="35">
        <v>0.15</v>
      </c>
      <c r="S23653" s="35">
        <v>-27.03</v>
      </c>
      <c r="T23653" s="35">
        <v>0.15</v>
      </c>
      <c r="U23653" t="s">
        <v>2479</v>
      </c>
      <c r="V23653">
        <v>1</v>
      </c>
      <c r="W23653" t="s">
        <v>2576</v>
      </c>
    </row>
    <row r="23654" spans="1:23" x14ac:dyDescent="0.3">
      <c r="A23654">
        <v>31416</v>
      </c>
      <c r="B23654" s="15" t="s">
        <v>2116</v>
      </c>
      <c r="C23654" t="str">
        <f>_xlfn.XLOOKUP($B23654, STANDARDS!$A:$A, STANDARDS!$B:$B,,0,2)</f>
        <v>Huaqiao Fm</v>
      </c>
      <c r="D23654" t="s">
        <v>1064</v>
      </c>
      <c r="E23654" t="s">
        <v>2285</v>
      </c>
      <c r="J23654" cm="1">
        <f t="array" ref="J23654:L23654">_xlfn.XLOOKUP($C23654, AGE!$A:$A,AGE!$B:$D,,0,2)</f>
        <v>497.3</v>
      </c>
      <c r="K23654">
        <v>4.9000000000000004</v>
      </c>
      <c r="L23654" t="str">
        <v xml:space="preserve">GSA 2018 </v>
      </c>
      <c r="M23654" t="s">
        <v>2505</v>
      </c>
      <c r="P23654" t="s">
        <v>2342</v>
      </c>
      <c r="Q23654" s="35">
        <v>2.08</v>
      </c>
      <c r="R23654" s="35">
        <v>0.15</v>
      </c>
      <c r="S23654" s="35">
        <v>-25.98</v>
      </c>
      <c r="T23654" s="35">
        <v>0.15</v>
      </c>
      <c r="U23654" t="s">
        <v>2479</v>
      </c>
      <c r="V23654">
        <v>1</v>
      </c>
      <c r="W23654" t="s">
        <v>2576</v>
      </c>
    </row>
    <row r="23655" spans="1:23" x14ac:dyDescent="0.3">
      <c r="A23655">
        <v>31417</v>
      </c>
      <c r="B23655" s="15" t="s">
        <v>2116</v>
      </c>
      <c r="C23655" t="str">
        <f>_xlfn.XLOOKUP($B23655, STANDARDS!$A:$A, STANDARDS!$B:$B,,0,2)</f>
        <v>Huaqiao Fm</v>
      </c>
      <c r="D23655" t="s">
        <v>1064</v>
      </c>
      <c r="E23655" t="s">
        <v>2285</v>
      </c>
      <c r="J23655" cm="1">
        <f t="array" ref="J23655:L23655">_xlfn.XLOOKUP($C23655, AGE!$A:$A,AGE!$B:$D,,0,2)</f>
        <v>497.3</v>
      </c>
      <c r="K23655">
        <v>4.9000000000000004</v>
      </c>
      <c r="L23655" t="str">
        <v xml:space="preserve">GSA 2018 </v>
      </c>
      <c r="M23655" t="s">
        <v>2505</v>
      </c>
      <c r="P23655" t="s">
        <v>2342</v>
      </c>
      <c r="Q23655" s="35">
        <v>2.52</v>
      </c>
      <c r="R23655" s="35">
        <v>0.15</v>
      </c>
      <c r="S23655" s="35">
        <v>-26.68</v>
      </c>
      <c r="T23655" s="35">
        <v>0.15</v>
      </c>
      <c r="U23655" t="s">
        <v>2479</v>
      </c>
      <c r="V23655">
        <v>1</v>
      </c>
      <c r="W23655" t="s">
        <v>2576</v>
      </c>
    </row>
    <row r="23656" spans="1:23" x14ac:dyDescent="0.3">
      <c r="A23656">
        <v>31418</v>
      </c>
      <c r="B23656" s="15" t="s">
        <v>2116</v>
      </c>
      <c r="C23656" t="str">
        <f>_xlfn.XLOOKUP($B23656, STANDARDS!$A:$A, STANDARDS!$B:$B,,0,2)</f>
        <v>Huaqiao Fm</v>
      </c>
      <c r="D23656" t="s">
        <v>1064</v>
      </c>
      <c r="E23656" t="s">
        <v>2285</v>
      </c>
      <c r="J23656" cm="1">
        <f t="array" ref="J23656:L23656">_xlfn.XLOOKUP($C23656, AGE!$A:$A,AGE!$B:$D,,0,2)</f>
        <v>497.3</v>
      </c>
      <c r="K23656">
        <v>4.9000000000000004</v>
      </c>
      <c r="L23656" t="str">
        <v xml:space="preserve">GSA 2018 </v>
      </c>
      <c r="M23656" t="s">
        <v>2505</v>
      </c>
      <c r="P23656" t="s">
        <v>2342</v>
      </c>
      <c r="Q23656" s="35">
        <v>2.97</v>
      </c>
      <c r="R23656" s="35">
        <v>0.15</v>
      </c>
      <c r="S23656" s="35">
        <v>-27.26</v>
      </c>
      <c r="T23656" s="35">
        <v>0.15</v>
      </c>
      <c r="U23656" t="s">
        <v>2479</v>
      </c>
      <c r="V23656">
        <v>1</v>
      </c>
      <c r="W23656" t="s">
        <v>2576</v>
      </c>
    </row>
    <row r="23657" spans="1:23" x14ac:dyDescent="0.3">
      <c r="A23657">
        <v>31419</v>
      </c>
      <c r="B23657" s="15" t="s">
        <v>2116</v>
      </c>
      <c r="C23657" t="str">
        <f>_xlfn.XLOOKUP($B23657, STANDARDS!$A:$A, STANDARDS!$B:$B,,0,2)</f>
        <v>Huaqiao Fm</v>
      </c>
      <c r="D23657" t="s">
        <v>1064</v>
      </c>
      <c r="E23657" t="s">
        <v>2285</v>
      </c>
      <c r="J23657" cm="1">
        <f t="array" ref="J23657:L23657">_xlfn.XLOOKUP($C23657, AGE!$A:$A,AGE!$B:$D,,0,2)</f>
        <v>497.3</v>
      </c>
      <c r="K23657">
        <v>4.9000000000000004</v>
      </c>
      <c r="L23657" t="str">
        <v xml:space="preserve">GSA 2018 </v>
      </c>
      <c r="M23657" t="s">
        <v>2505</v>
      </c>
      <c r="P23657" t="s">
        <v>2342</v>
      </c>
      <c r="Q23657" s="35">
        <v>2.38</v>
      </c>
      <c r="R23657" s="35">
        <v>0.15</v>
      </c>
      <c r="S23657" s="35">
        <v>-26.28</v>
      </c>
      <c r="T23657" s="35">
        <v>0.15</v>
      </c>
      <c r="U23657" t="s">
        <v>2479</v>
      </c>
      <c r="V23657">
        <v>1</v>
      </c>
      <c r="W23657" t="s">
        <v>2576</v>
      </c>
    </row>
    <row r="23658" spans="1:23" x14ac:dyDescent="0.3">
      <c r="A23658">
        <v>31420</v>
      </c>
      <c r="B23658" s="15" t="s">
        <v>2116</v>
      </c>
      <c r="C23658" t="str">
        <f>_xlfn.XLOOKUP($B23658, STANDARDS!$A:$A, STANDARDS!$B:$B,,0,2)</f>
        <v>Huaqiao Fm</v>
      </c>
      <c r="D23658" t="s">
        <v>1064</v>
      </c>
      <c r="E23658" t="s">
        <v>2285</v>
      </c>
      <c r="J23658" cm="1">
        <f t="array" ref="J23658:L23658">_xlfn.XLOOKUP($C23658, AGE!$A:$A,AGE!$B:$D,,0,2)</f>
        <v>497.3</v>
      </c>
      <c r="K23658">
        <v>4.9000000000000004</v>
      </c>
      <c r="L23658" t="str">
        <v xml:space="preserve">GSA 2018 </v>
      </c>
      <c r="M23658" t="s">
        <v>2505</v>
      </c>
      <c r="P23658" t="s">
        <v>2342</v>
      </c>
      <c r="Q23658" s="35">
        <v>2.85</v>
      </c>
      <c r="R23658" s="35">
        <v>0.15</v>
      </c>
      <c r="S23658" s="35">
        <v>-26.24</v>
      </c>
      <c r="T23658" s="35">
        <v>0.15</v>
      </c>
      <c r="U23658" t="s">
        <v>2479</v>
      </c>
      <c r="V23658">
        <v>1</v>
      </c>
      <c r="W23658" t="s">
        <v>2576</v>
      </c>
    </row>
    <row r="23659" spans="1:23" x14ac:dyDescent="0.3">
      <c r="A23659">
        <v>31421</v>
      </c>
      <c r="B23659" s="15" t="s">
        <v>2116</v>
      </c>
      <c r="C23659" t="str">
        <f>_xlfn.XLOOKUP($B23659, STANDARDS!$A:$A, STANDARDS!$B:$B,,0,2)</f>
        <v>Huaqiao Fm</v>
      </c>
      <c r="D23659" t="s">
        <v>1064</v>
      </c>
      <c r="E23659" t="s">
        <v>2285</v>
      </c>
      <c r="J23659" cm="1">
        <f t="array" ref="J23659:L23659">_xlfn.XLOOKUP($C23659, AGE!$A:$A,AGE!$B:$D,,0,2)</f>
        <v>497.3</v>
      </c>
      <c r="K23659">
        <v>4.9000000000000004</v>
      </c>
      <c r="L23659" t="str">
        <v xml:space="preserve">GSA 2018 </v>
      </c>
      <c r="M23659" t="s">
        <v>2505</v>
      </c>
      <c r="P23659" t="s">
        <v>2342</v>
      </c>
      <c r="Q23659" s="35">
        <v>2.46</v>
      </c>
      <c r="R23659" s="35">
        <v>0.15</v>
      </c>
      <c r="S23659" s="35">
        <v>-26.51</v>
      </c>
      <c r="T23659" s="35">
        <v>0.15</v>
      </c>
      <c r="U23659" t="s">
        <v>2479</v>
      </c>
      <c r="V23659">
        <v>1</v>
      </c>
      <c r="W23659" t="s">
        <v>2576</v>
      </c>
    </row>
    <row r="23660" spans="1:23" x14ac:dyDescent="0.3">
      <c r="A23660">
        <v>31422</v>
      </c>
      <c r="B23660" s="15" t="s">
        <v>2116</v>
      </c>
      <c r="C23660" t="str">
        <f>_xlfn.XLOOKUP($B23660, STANDARDS!$A:$A, STANDARDS!$B:$B,,0,2)</f>
        <v>Huaqiao Fm</v>
      </c>
      <c r="D23660" t="s">
        <v>1064</v>
      </c>
      <c r="E23660" t="s">
        <v>2285</v>
      </c>
      <c r="J23660" cm="1">
        <f t="array" ref="J23660:L23660">_xlfn.XLOOKUP($C23660, AGE!$A:$A,AGE!$B:$D,,0,2)</f>
        <v>497.3</v>
      </c>
      <c r="K23660">
        <v>4.9000000000000004</v>
      </c>
      <c r="L23660" t="str">
        <v xml:space="preserve">GSA 2018 </v>
      </c>
      <c r="M23660" t="s">
        <v>2505</v>
      </c>
      <c r="P23660" t="s">
        <v>2342</v>
      </c>
      <c r="Q23660" s="35">
        <v>2.89</v>
      </c>
      <c r="R23660" s="35">
        <v>0.15</v>
      </c>
      <c r="S23660" s="35">
        <v>-25.95</v>
      </c>
      <c r="T23660" s="35">
        <v>0.15</v>
      </c>
      <c r="U23660" t="s">
        <v>2479</v>
      </c>
      <c r="V23660">
        <v>1</v>
      </c>
      <c r="W23660" t="s">
        <v>2576</v>
      </c>
    </row>
    <row r="23661" spans="1:23" x14ac:dyDescent="0.3">
      <c r="A23661">
        <v>31423</v>
      </c>
      <c r="B23661" s="15" t="s">
        <v>2116</v>
      </c>
      <c r="C23661" t="str">
        <f>_xlfn.XLOOKUP($B23661, STANDARDS!$A:$A, STANDARDS!$B:$B,,0,2)</f>
        <v>Huaqiao Fm</v>
      </c>
      <c r="D23661" t="s">
        <v>1064</v>
      </c>
      <c r="E23661" t="s">
        <v>2285</v>
      </c>
      <c r="J23661" cm="1">
        <f t="array" ref="J23661:L23661">_xlfn.XLOOKUP($C23661, AGE!$A:$A,AGE!$B:$D,,0,2)</f>
        <v>497.3</v>
      </c>
      <c r="K23661">
        <v>4.9000000000000004</v>
      </c>
      <c r="L23661" t="str">
        <v xml:space="preserve">GSA 2018 </v>
      </c>
      <c r="M23661" t="s">
        <v>2505</v>
      </c>
      <c r="P23661" t="s">
        <v>2342</v>
      </c>
      <c r="Q23661" s="35">
        <v>2.95</v>
      </c>
      <c r="R23661" s="35">
        <v>0.15</v>
      </c>
      <c r="S23661" s="35">
        <v>-26.91</v>
      </c>
      <c r="T23661" s="35">
        <v>0.15</v>
      </c>
      <c r="U23661" t="s">
        <v>2479</v>
      </c>
      <c r="V23661">
        <v>1</v>
      </c>
      <c r="W23661" t="s">
        <v>2576</v>
      </c>
    </row>
    <row r="23662" spans="1:23" x14ac:dyDescent="0.3">
      <c r="A23662">
        <v>31424</v>
      </c>
      <c r="B23662" s="15" t="s">
        <v>2116</v>
      </c>
      <c r="C23662" t="str">
        <f>_xlfn.XLOOKUP($B23662, STANDARDS!$A:$A, STANDARDS!$B:$B,,0,2)</f>
        <v>Huaqiao Fm</v>
      </c>
      <c r="D23662" t="s">
        <v>1064</v>
      </c>
      <c r="E23662" t="s">
        <v>2285</v>
      </c>
      <c r="J23662" cm="1">
        <f t="array" ref="J23662:L23662">_xlfn.XLOOKUP($C23662, AGE!$A:$A,AGE!$B:$D,,0,2)</f>
        <v>497.3</v>
      </c>
      <c r="K23662">
        <v>4.9000000000000004</v>
      </c>
      <c r="L23662" t="str">
        <v xml:space="preserve">GSA 2018 </v>
      </c>
      <c r="M23662" t="s">
        <v>2505</v>
      </c>
      <c r="P23662" t="s">
        <v>2342</v>
      </c>
      <c r="Q23662" s="35">
        <v>3.26</v>
      </c>
      <c r="R23662" s="35">
        <v>0.15</v>
      </c>
      <c r="S23662" s="35">
        <v>-26.72</v>
      </c>
      <c r="T23662" s="35">
        <v>0.15</v>
      </c>
      <c r="U23662" t="s">
        <v>2479</v>
      </c>
      <c r="V23662">
        <v>1</v>
      </c>
      <c r="W23662" t="s">
        <v>2576</v>
      </c>
    </row>
    <row r="23663" spans="1:23" x14ac:dyDescent="0.3">
      <c r="A23663">
        <v>31425</v>
      </c>
      <c r="B23663" s="15" t="s">
        <v>2116</v>
      </c>
      <c r="C23663" t="str">
        <f>_xlfn.XLOOKUP($B23663, STANDARDS!$A:$A, STANDARDS!$B:$B,,0,2)</f>
        <v>Huaqiao Fm</v>
      </c>
      <c r="D23663" t="s">
        <v>1064</v>
      </c>
      <c r="E23663" t="s">
        <v>2285</v>
      </c>
      <c r="J23663" cm="1">
        <f t="array" ref="J23663:L23663">_xlfn.XLOOKUP($C23663, AGE!$A:$A,AGE!$B:$D,,0,2)</f>
        <v>497.3</v>
      </c>
      <c r="K23663">
        <v>4.9000000000000004</v>
      </c>
      <c r="L23663" t="str">
        <v xml:space="preserve">GSA 2018 </v>
      </c>
      <c r="M23663" t="s">
        <v>2505</v>
      </c>
      <c r="P23663" t="s">
        <v>2342</v>
      </c>
      <c r="Q23663" s="35">
        <v>3.26</v>
      </c>
      <c r="R23663" s="35">
        <v>0.15</v>
      </c>
      <c r="S23663" s="35">
        <v>-26.68</v>
      </c>
      <c r="T23663" s="35">
        <v>0.15</v>
      </c>
      <c r="U23663" t="s">
        <v>2479</v>
      </c>
      <c r="V23663">
        <v>1</v>
      </c>
      <c r="W23663" t="s">
        <v>2576</v>
      </c>
    </row>
    <row r="23664" spans="1:23" x14ac:dyDescent="0.3">
      <c r="A23664">
        <v>31426</v>
      </c>
      <c r="B23664" s="15" t="s">
        <v>2116</v>
      </c>
      <c r="C23664" t="str">
        <f>_xlfn.XLOOKUP($B23664, STANDARDS!$A:$A, STANDARDS!$B:$B,,0,2)</f>
        <v>Huaqiao Fm</v>
      </c>
      <c r="D23664" t="s">
        <v>1064</v>
      </c>
      <c r="E23664" t="s">
        <v>2285</v>
      </c>
      <c r="J23664" cm="1">
        <f t="array" ref="J23664:L23664">_xlfn.XLOOKUP($C23664, AGE!$A:$A,AGE!$B:$D,,0,2)</f>
        <v>497.3</v>
      </c>
      <c r="K23664">
        <v>4.9000000000000004</v>
      </c>
      <c r="L23664" t="str">
        <v xml:space="preserve">GSA 2018 </v>
      </c>
      <c r="M23664" t="s">
        <v>2505</v>
      </c>
      <c r="P23664" t="s">
        <v>2342</v>
      </c>
      <c r="Q23664" s="35">
        <v>3.06</v>
      </c>
      <c r="R23664" s="35">
        <v>0.15</v>
      </c>
      <c r="S23664" s="35">
        <v>-24.36</v>
      </c>
      <c r="T23664" s="35">
        <v>0.15</v>
      </c>
      <c r="U23664" t="s">
        <v>2479</v>
      </c>
      <c r="V23664">
        <v>1</v>
      </c>
      <c r="W23664" t="s">
        <v>2576</v>
      </c>
    </row>
    <row r="23665" spans="1:23" x14ac:dyDescent="0.3">
      <c r="A23665">
        <v>31427</v>
      </c>
      <c r="B23665" s="15" t="s">
        <v>2116</v>
      </c>
      <c r="C23665" t="str">
        <f>_xlfn.XLOOKUP($B23665, STANDARDS!$A:$A, STANDARDS!$B:$B,,0,2)</f>
        <v>Huaqiao Fm</v>
      </c>
      <c r="D23665" t="s">
        <v>1064</v>
      </c>
      <c r="E23665" t="s">
        <v>2285</v>
      </c>
      <c r="J23665" cm="1">
        <f t="array" ref="J23665:L23665">_xlfn.XLOOKUP($C23665, AGE!$A:$A,AGE!$B:$D,,0,2)</f>
        <v>497.3</v>
      </c>
      <c r="K23665">
        <v>4.9000000000000004</v>
      </c>
      <c r="L23665" t="str">
        <v xml:space="preserve">GSA 2018 </v>
      </c>
      <c r="M23665" t="s">
        <v>2505</v>
      </c>
      <c r="P23665" t="s">
        <v>2342</v>
      </c>
      <c r="Q23665" s="35">
        <v>3.32</v>
      </c>
      <c r="R23665" s="35">
        <v>0.15</v>
      </c>
      <c r="S23665" s="35">
        <v>-27.28</v>
      </c>
      <c r="T23665" s="35">
        <v>0.15</v>
      </c>
      <c r="U23665" t="s">
        <v>2479</v>
      </c>
      <c r="V23665">
        <v>1</v>
      </c>
      <c r="W23665" t="s">
        <v>2576</v>
      </c>
    </row>
    <row r="23666" spans="1:23" x14ac:dyDescent="0.3">
      <c r="A23666">
        <v>31428</v>
      </c>
      <c r="B23666" s="15" t="s">
        <v>2116</v>
      </c>
      <c r="C23666" t="str">
        <f>_xlfn.XLOOKUP($B23666, STANDARDS!$A:$A, STANDARDS!$B:$B,,0,2)</f>
        <v>Huaqiao Fm</v>
      </c>
      <c r="D23666" t="s">
        <v>1064</v>
      </c>
      <c r="E23666" t="s">
        <v>2285</v>
      </c>
      <c r="J23666" cm="1">
        <f t="array" ref="J23666:L23666">_xlfn.XLOOKUP($C23666, AGE!$A:$A,AGE!$B:$D,,0,2)</f>
        <v>497.3</v>
      </c>
      <c r="K23666">
        <v>4.9000000000000004</v>
      </c>
      <c r="L23666" t="str">
        <v xml:space="preserve">GSA 2018 </v>
      </c>
      <c r="M23666" t="s">
        <v>2505</v>
      </c>
      <c r="P23666" t="s">
        <v>2342</v>
      </c>
      <c r="Q23666" s="35">
        <v>4.2300000000000004</v>
      </c>
      <c r="R23666" s="35">
        <v>0.15</v>
      </c>
      <c r="S23666" s="35">
        <v>-26.3</v>
      </c>
      <c r="T23666" s="35">
        <v>0.15</v>
      </c>
      <c r="U23666" t="s">
        <v>2479</v>
      </c>
      <c r="V23666">
        <v>1</v>
      </c>
      <c r="W23666" t="s">
        <v>2576</v>
      </c>
    </row>
    <row r="23667" spans="1:23" x14ac:dyDescent="0.3">
      <c r="A23667">
        <v>31429</v>
      </c>
      <c r="B23667" s="15" t="s">
        <v>2116</v>
      </c>
      <c r="C23667" t="str">
        <f>_xlfn.XLOOKUP($B23667, STANDARDS!$A:$A, STANDARDS!$B:$B,,0,2)</f>
        <v>Huaqiao Fm</v>
      </c>
      <c r="D23667" t="s">
        <v>1064</v>
      </c>
      <c r="E23667" t="s">
        <v>2285</v>
      </c>
      <c r="J23667" cm="1">
        <f t="array" ref="J23667:L23667">_xlfn.XLOOKUP($C23667, AGE!$A:$A,AGE!$B:$D,,0,2)</f>
        <v>497.3</v>
      </c>
      <c r="K23667">
        <v>4.9000000000000004</v>
      </c>
      <c r="L23667" t="str">
        <v xml:space="preserve">GSA 2018 </v>
      </c>
      <c r="M23667" t="s">
        <v>2505</v>
      </c>
      <c r="P23667" t="s">
        <v>2342</v>
      </c>
      <c r="Q23667" s="35">
        <v>3.42</v>
      </c>
      <c r="R23667" s="35">
        <v>0.15</v>
      </c>
      <c r="S23667" s="35">
        <v>-27.29</v>
      </c>
      <c r="T23667" s="35">
        <v>0.15</v>
      </c>
      <c r="U23667" t="s">
        <v>2479</v>
      </c>
      <c r="V23667">
        <v>1</v>
      </c>
      <c r="W23667" t="s">
        <v>2576</v>
      </c>
    </row>
    <row r="23668" spans="1:23" x14ac:dyDescent="0.3">
      <c r="A23668">
        <v>31430</v>
      </c>
      <c r="B23668" s="15" t="s">
        <v>2116</v>
      </c>
      <c r="C23668" t="str">
        <f>_xlfn.XLOOKUP($B23668, STANDARDS!$A:$A, STANDARDS!$B:$B,,0,2)</f>
        <v>Huaqiao Fm</v>
      </c>
      <c r="D23668" t="s">
        <v>1064</v>
      </c>
      <c r="E23668" t="s">
        <v>2285</v>
      </c>
      <c r="J23668" cm="1">
        <f t="array" ref="J23668:L23668">_xlfn.XLOOKUP($C23668, AGE!$A:$A,AGE!$B:$D,,0,2)</f>
        <v>497.3</v>
      </c>
      <c r="K23668">
        <v>4.9000000000000004</v>
      </c>
      <c r="L23668" t="str">
        <v xml:space="preserve">GSA 2018 </v>
      </c>
      <c r="M23668" t="s">
        <v>2505</v>
      </c>
      <c r="P23668" t="s">
        <v>2342</v>
      </c>
      <c r="Q23668" s="35">
        <v>2.71</v>
      </c>
      <c r="R23668" s="35">
        <v>0.15</v>
      </c>
      <c r="S23668" s="35">
        <v>-26.46</v>
      </c>
      <c r="T23668" s="35">
        <v>0.15</v>
      </c>
      <c r="U23668" t="s">
        <v>2479</v>
      </c>
      <c r="V23668">
        <v>1</v>
      </c>
      <c r="W23668" t="s">
        <v>2576</v>
      </c>
    </row>
    <row r="23669" spans="1:23" x14ac:dyDescent="0.3">
      <c r="A23669">
        <v>31431</v>
      </c>
      <c r="B23669" s="15" t="s">
        <v>2116</v>
      </c>
      <c r="C23669" t="str">
        <f>_xlfn.XLOOKUP($B23669, STANDARDS!$A:$A, STANDARDS!$B:$B,,0,2)</f>
        <v>Huaqiao Fm</v>
      </c>
      <c r="D23669" t="s">
        <v>1064</v>
      </c>
      <c r="E23669" t="s">
        <v>2285</v>
      </c>
      <c r="J23669" cm="1">
        <f t="array" ref="J23669:L23669">_xlfn.XLOOKUP($C23669, AGE!$A:$A,AGE!$B:$D,,0,2)</f>
        <v>497.3</v>
      </c>
      <c r="K23669">
        <v>4.9000000000000004</v>
      </c>
      <c r="L23669" t="str">
        <v xml:space="preserve">GSA 2018 </v>
      </c>
      <c r="M23669" t="s">
        <v>2505</v>
      </c>
      <c r="P23669" t="s">
        <v>2342</v>
      </c>
      <c r="Q23669" s="35">
        <v>3.54</v>
      </c>
      <c r="R23669" s="35">
        <v>0.15</v>
      </c>
      <c r="S23669" s="35">
        <v>-26.41</v>
      </c>
      <c r="T23669" s="35">
        <v>0.15</v>
      </c>
      <c r="U23669" t="s">
        <v>2479</v>
      </c>
      <c r="V23669">
        <v>1</v>
      </c>
      <c r="W23669" t="s">
        <v>2576</v>
      </c>
    </row>
    <row r="23670" spans="1:23" x14ac:dyDescent="0.3">
      <c r="A23670">
        <v>31432</v>
      </c>
      <c r="B23670" s="15" t="s">
        <v>2116</v>
      </c>
      <c r="C23670" t="str">
        <f>_xlfn.XLOOKUP($B23670, STANDARDS!$A:$A, STANDARDS!$B:$B,,0,2)</f>
        <v>Huaqiao Fm</v>
      </c>
      <c r="D23670" t="s">
        <v>1064</v>
      </c>
      <c r="E23670" t="s">
        <v>2285</v>
      </c>
      <c r="J23670" cm="1">
        <f t="array" ref="J23670:L23670">_xlfn.XLOOKUP($C23670, AGE!$A:$A,AGE!$B:$D,,0,2)</f>
        <v>497.3</v>
      </c>
      <c r="K23670">
        <v>4.9000000000000004</v>
      </c>
      <c r="L23670" t="str">
        <v xml:space="preserve">GSA 2018 </v>
      </c>
      <c r="M23670" t="s">
        <v>2505</v>
      </c>
      <c r="P23670" t="s">
        <v>2342</v>
      </c>
      <c r="Q23670" s="35">
        <v>3.04</v>
      </c>
      <c r="R23670" s="35">
        <v>0.15</v>
      </c>
      <c r="S23670" s="35">
        <v>-27.37</v>
      </c>
      <c r="T23670" s="35">
        <v>0.15</v>
      </c>
      <c r="U23670" t="s">
        <v>2479</v>
      </c>
      <c r="V23670">
        <v>1</v>
      </c>
      <c r="W23670" t="s">
        <v>2576</v>
      </c>
    </row>
    <row r="23671" spans="1:23" x14ac:dyDescent="0.3">
      <c r="A23671">
        <v>31433</v>
      </c>
      <c r="B23671" s="15" t="s">
        <v>2116</v>
      </c>
      <c r="C23671" t="str">
        <f>_xlfn.XLOOKUP($B23671, STANDARDS!$A:$A, STANDARDS!$B:$B,,0,2)</f>
        <v>Huaqiao Fm</v>
      </c>
      <c r="D23671" t="s">
        <v>1064</v>
      </c>
      <c r="E23671" t="s">
        <v>2285</v>
      </c>
      <c r="J23671" cm="1">
        <f t="array" ref="J23671:L23671">_xlfn.XLOOKUP($C23671, AGE!$A:$A,AGE!$B:$D,,0,2)</f>
        <v>497.3</v>
      </c>
      <c r="K23671">
        <v>4.9000000000000004</v>
      </c>
      <c r="L23671" t="str">
        <v xml:space="preserve">GSA 2018 </v>
      </c>
      <c r="M23671" t="s">
        <v>2505</v>
      </c>
      <c r="P23671" t="s">
        <v>2342</v>
      </c>
      <c r="Q23671" s="35">
        <v>2.85</v>
      </c>
      <c r="R23671" s="35">
        <v>0.15</v>
      </c>
      <c r="S23671" s="35">
        <v>-26.82</v>
      </c>
      <c r="T23671" s="35">
        <v>0.15</v>
      </c>
      <c r="U23671" t="s">
        <v>2479</v>
      </c>
      <c r="V23671">
        <v>1</v>
      </c>
      <c r="W23671" t="s">
        <v>2576</v>
      </c>
    </row>
    <row r="23672" spans="1:23" x14ac:dyDescent="0.3">
      <c r="A23672">
        <v>31434</v>
      </c>
      <c r="B23672" s="15" t="s">
        <v>2116</v>
      </c>
      <c r="C23672" t="str">
        <f>_xlfn.XLOOKUP($B23672, STANDARDS!$A:$A, STANDARDS!$B:$B,,0,2)</f>
        <v>Huaqiao Fm</v>
      </c>
      <c r="D23672" t="s">
        <v>1064</v>
      </c>
      <c r="E23672" t="s">
        <v>2285</v>
      </c>
      <c r="J23672" cm="1">
        <f t="array" ref="J23672:L23672">_xlfn.XLOOKUP($C23672, AGE!$A:$A,AGE!$B:$D,,0,2)</f>
        <v>497.3</v>
      </c>
      <c r="K23672">
        <v>4.9000000000000004</v>
      </c>
      <c r="L23672" t="str">
        <v xml:space="preserve">GSA 2018 </v>
      </c>
      <c r="M23672" t="s">
        <v>2505</v>
      </c>
      <c r="P23672" t="s">
        <v>2342</v>
      </c>
      <c r="Q23672" s="35">
        <v>3.53</v>
      </c>
      <c r="R23672" s="35">
        <v>0.15</v>
      </c>
      <c r="S23672" s="35">
        <v>-26.01</v>
      </c>
      <c r="T23672" s="35">
        <v>0.15</v>
      </c>
      <c r="U23672" t="s">
        <v>2479</v>
      </c>
      <c r="V23672">
        <v>1</v>
      </c>
      <c r="W23672" t="s">
        <v>2576</v>
      </c>
    </row>
    <row r="23673" spans="1:23" x14ac:dyDescent="0.3">
      <c r="A23673">
        <v>31435</v>
      </c>
      <c r="B23673" s="15" t="s">
        <v>2116</v>
      </c>
      <c r="C23673" t="str">
        <f>_xlfn.XLOOKUP($B23673, STANDARDS!$A:$A, STANDARDS!$B:$B,,0,2)</f>
        <v>Huaqiao Fm</v>
      </c>
      <c r="D23673" t="s">
        <v>1064</v>
      </c>
      <c r="E23673" t="s">
        <v>2285</v>
      </c>
      <c r="J23673" cm="1">
        <f t="array" ref="J23673:L23673">_xlfn.XLOOKUP($C23673, AGE!$A:$A,AGE!$B:$D,,0,2)</f>
        <v>497.3</v>
      </c>
      <c r="K23673">
        <v>4.9000000000000004</v>
      </c>
      <c r="L23673" t="str">
        <v xml:space="preserve">GSA 2018 </v>
      </c>
      <c r="M23673" t="s">
        <v>2505</v>
      </c>
      <c r="P23673" t="s">
        <v>2342</v>
      </c>
      <c r="Q23673" s="35">
        <v>4.12</v>
      </c>
      <c r="R23673" s="35">
        <v>0.15</v>
      </c>
      <c r="S23673" s="35">
        <v>-28.81</v>
      </c>
      <c r="T23673" s="35">
        <v>0.15</v>
      </c>
      <c r="U23673" t="s">
        <v>2479</v>
      </c>
      <c r="V23673">
        <v>1</v>
      </c>
      <c r="W23673" t="s">
        <v>2576</v>
      </c>
    </row>
    <row r="23674" spans="1:23" x14ac:dyDescent="0.3">
      <c r="A23674">
        <v>31436</v>
      </c>
      <c r="B23674" s="15" t="s">
        <v>2116</v>
      </c>
      <c r="C23674" t="str">
        <f>_xlfn.XLOOKUP($B23674, STANDARDS!$A:$A, STANDARDS!$B:$B,,0,2)</f>
        <v>Huaqiao Fm</v>
      </c>
      <c r="D23674" t="s">
        <v>1064</v>
      </c>
      <c r="E23674" t="s">
        <v>2285</v>
      </c>
      <c r="J23674" cm="1">
        <f t="array" ref="J23674:L23674">_xlfn.XLOOKUP($C23674, AGE!$A:$A,AGE!$B:$D,,0,2)</f>
        <v>497.3</v>
      </c>
      <c r="K23674">
        <v>4.9000000000000004</v>
      </c>
      <c r="L23674" t="str">
        <v xml:space="preserve">GSA 2018 </v>
      </c>
      <c r="M23674" t="s">
        <v>2505</v>
      </c>
      <c r="P23674" t="s">
        <v>2342</v>
      </c>
      <c r="Q23674" s="35">
        <v>3.99</v>
      </c>
      <c r="R23674" s="35">
        <v>0.15</v>
      </c>
      <c r="S23674" s="35">
        <v>-25.6</v>
      </c>
      <c r="T23674" s="35">
        <v>0.15</v>
      </c>
      <c r="U23674" t="s">
        <v>2479</v>
      </c>
      <c r="V23674">
        <v>1</v>
      </c>
      <c r="W23674" t="s">
        <v>2576</v>
      </c>
    </row>
    <row r="23675" spans="1:23" x14ac:dyDescent="0.3">
      <c r="A23675">
        <v>31437</v>
      </c>
      <c r="B23675" s="15" t="s">
        <v>2116</v>
      </c>
      <c r="C23675" t="str">
        <f>_xlfn.XLOOKUP($B23675, STANDARDS!$A:$A, STANDARDS!$B:$B,,0,2)</f>
        <v>Huaqiao Fm</v>
      </c>
      <c r="D23675" t="s">
        <v>1064</v>
      </c>
      <c r="E23675" t="s">
        <v>2285</v>
      </c>
      <c r="J23675" cm="1">
        <f t="array" ref="J23675:L23675">_xlfn.XLOOKUP($C23675, AGE!$A:$A,AGE!$B:$D,,0,2)</f>
        <v>497.3</v>
      </c>
      <c r="K23675">
        <v>4.9000000000000004</v>
      </c>
      <c r="L23675" t="str">
        <v xml:space="preserve">GSA 2018 </v>
      </c>
      <c r="M23675" t="s">
        <v>2505</v>
      </c>
      <c r="P23675" t="s">
        <v>2342</v>
      </c>
      <c r="Q23675" s="35">
        <v>4.12</v>
      </c>
      <c r="R23675" s="35">
        <v>0.15</v>
      </c>
      <c r="S23675" s="35">
        <v>-27.28</v>
      </c>
      <c r="T23675" s="35">
        <v>0.15</v>
      </c>
      <c r="U23675" t="s">
        <v>2479</v>
      </c>
      <c r="V23675">
        <v>1</v>
      </c>
      <c r="W23675" t="s">
        <v>2576</v>
      </c>
    </row>
    <row r="23676" spans="1:23" x14ac:dyDescent="0.3">
      <c r="A23676">
        <v>31438</v>
      </c>
      <c r="B23676" s="15" t="s">
        <v>2116</v>
      </c>
      <c r="C23676" t="str">
        <f>_xlfn.XLOOKUP($B23676, STANDARDS!$A:$A, STANDARDS!$B:$B,,0,2)</f>
        <v>Huaqiao Fm</v>
      </c>
      <c r="D23676" t="s">
        <v>1064</v>
      </c>
      <c r="E23676" t="s">
        <v>2285</v>
      </c>
      <c r="J23676" cm="1">
        <f t="array" ref="J23676:L23676">_xlfn.XLOOKUP($C23676, AGE!$A:$A,AGE!$B:$D,,0,2)</f>
        <v>497.3</v>
      </c>
      <c r="K23676">
        <v>4.9000000000000004</v>
      </c>
      <c r="L23676" t="str">
        <v xml:space="preserve">GSA 2018 </v>
      </c>
      <c r="M23676" t="s">
        <v>2505</v>
      </c>
      <c r="P23676" t="s">
        <v>2342</v>
      </c>
      <c r="Q23676" s="35">
        <v>3.94</v>
      </c>
      <c r="R23676" s="35">
        <v>0.15</v>
      </c>
      <c r="S23676" s="35">
        <v>-26.62</v>
      </c>
      <c r="T23676" s="35">
        <v>0.15</v>
      </c>
      <c r="U23676" t="s">
        <v>2479</v>
      </c>
      <c r="V23676">
        <v>1</v>
      </c>
      <c r="W23676" t="s">
        <v>2576</v>
      </c>
    </row>
    <row r="23677" spans="1:23" x14ac:dyDescent="0.3">
      <c r="A23677">
        <v>31439</v>
      </c>
      <c r="B23677" s="15" t="s">
        <v>2116</v>
      </c>
      <c r="C23677" t="str">
        <f>_xlfn.XLOOKUP($B23677, STANDARDS!$A:$A, STANDARDS!$B:$B,,0,2)</f>
        <v>Huaqiao Fm</v>
      </c>
      <c r="D23677" t="s">
        <v>1064</v>
      </c>
      <c r="E23677" t="s">
        <v>2285</v>
      </c>
      <c r="J23677" cm="1">
        <f t="array" ref="J23677:L23677">_xlfn.XLOOKUP($C23677, AGE!$A:$A,AGE!$B:$D,,0,2)</f>
        <v>497.3</v>
      </c>
      <c r="K23677">
        <v>4.9000000000000004</v>
      </c>
      <c r="L23677" t="str">
        <v xml:space="preserve">GSA 2018 </v>
      </c>
      <c r="M23677" t="s">
        <v>2505</v>
      </c>
      <c r="P23677" t="s">
        <v>2342</v>
      </c>
      <c r="Q23677" s="35">
        <v>4.03</v>
      </c>
      <c r="R23677" s="35">
        <v>0.15</v>
      </c>
      <c r="S23677" s="35">
        <v>-26.85</v>
      </c>
      <c r="T23677" s="35">
        <v>0.15</v>
      </c>
      <c r="U23677" t="s">
        <v>2479</v>
      </c>
      <c r="V23677">
        <v>1</v>
      </c>
      <c r="W23677" t="s">
        <v>2576</v>
      </c>
    </row>
    <row r="23678" spans="1:23" x14ac:dyDescent="0.3">
      <c r="A23678">
        <v>31440</v>
      </c>
      <c r="B23678" s="15" t="s">
        <v>2116</v>
      </c>
      <c r="C23678" t="str">
        <f>_xlfn.XLOOKUP($B23678, STANDARDS!$A:$A, STANDARDS!$B:$B,,0,2)</f>
        <v>Huaqiao Fm</v>
      </c>
      <c r="D23678" t="s">
        <v>1064</v>
      </c>
      <c r="E23678" t="s">
        <v>2285</v>
      </c>
      <c r="J23678" cm="1">
        <f t="array" ref="J23678:L23678">_xlfn.XLOOKUP($C23678, AGE!$A:$A,AGE!$B:$D,,0,2)</f>
        <v>497.3</v>
      </c>
      <c r="K23678">
        <v>4.9000000000000004</v>
      </c>
      <c r="L23678" t="str">
        <v xml:space="preserve">GSA 2018 </v>
      </c>
      <c r="M23678" t="s">
        <v>2505</v>
      </c>
      <c r="P23678" t="s">
        <v>2342</v>
      </c>
      <c r="Q23678" s="35">
        <v>4.2300000000000004</v>
      </c>
      <c r="R23678" s="35">
        <v>0.15</v>
      </c>
      <c r="S23678" s="35">
        <v>-27.18</v>
      </c>
      <c r="T23678" s="35">
        <v>0.15</v>
      </c>
      <c r="U23678" t="s">
        <v>2479</v>
      </c>
      <c r="V23678">
        <v>1</v>
      </c>
      <c r="W23678" t="s">
        <v>2576</v>
      </c>
    </row>
    <row r="23679" spans="1:23" x14ac:dyDescent="0.3">
      <c r="A23679">
        <v>31441</v>
      </c>
      <c r="B23679" s="15" t="s">
        <v>2116</v>
      </c>
      <c r="C23679" t="str">
        <f>_xlfn.XLOOKUP($B23679, STANDARDS!$A:$A, STANDARDS!$B:$B,,0,2)</f>
        <v>Huaqiao Fm</v>
      </c>
      <c r="D23679" t="s">
        <v>1064</v>
      </c>
      <c r="E23679" t="s">
        <v>2285</v>
      </c>
      <c r="J23679" cm="1">
        <f t="array" ref="J23679:L23679">_xlfn.XLOOKUP($C23679, AGE!$A:$A,AGE!$B:$D,,0,2)</f>
        <v>497.3</v>
      </c>
      <c r="K23679">
        <v>4.9000000000000004</v>
      </c>
      <c r="L23679" t="str">
        <v xml:space="preserve">GSA 2018 </v>
      </c>
      <c r="M23679" t="s">
        <v>2505</v>
      </c>
      <c r="P23679" t="s">
        <v>2342</v>
      </c>
      <c r="Q23679" s="35">
        <v>4.57</v>
      </c>
      <c r="R23679" s="35">
        <v>0.15</v>
      </c>
      <c r="S23679" s="35">
        <v>-26.79</v>
      </c>
      <c r="T23679" s="35">
        <v>0.15</v>
      </c>
      <c r="U23679" t="s">
        <v>2479</v>
      </c>
      <c r="V23679">
        <v>1</v>
      </c>
      <c r="W23679" t="s">
        <v>2576</v>
      </c>
    </row>
    <row r="23680" spans="1:23" x14ac:dyDescent="0.3">
      <c r="A23680">
        <v>31442</v>
      </c>
      <c r="B23680" s="15" t="s">
        <v>2116</v>
      </c>
      <c r="C23680" t="str">
        <f>_xlfn.XLOOKUP($B23680, STANDARDS!$A:$A, STANDARDS!$B:$B,,0,2)</f>
        <v>Huaqiao Fm</v>
      </c>
      <c r="D23680" t="s">
        <v>1064</v>
      </c>
      <c r="E23680" t="s">
        <v>2285</v>
      </c>
      <c r="J23680" cm="1">
        <f t="array" ref="J23680:L23680">_xlfn.XLOOKUP($C23680, AGE!$A:$A,AGE!$B:$D,,0,2)</f>
        <v>497.3</v>
      </c>
      <c r="K23680">
        <v>4.9000000000000004</v>
      </c>
      <c r="L23680" t="str">
        <v xml:space="preserve">GSA 2018 </v>
      </c>
      <c r="M23680" t="s">
        <v>2505</v>
      </c>
      <c r="P23680" t="s">
        <v>2342</v>
      </c>
      <c r="Q23680" s="35">
        <v>4.18</v>
      </c>
      <c r="R23680" s="35">
        <v>0.15</v>
      </c>
      <c r="S23680" s="35">
        <v>-27.14</v>
      </c>
      <c r="T23680" s="35">
        <v>0.15</v>
      </c>
      <c r="U23680" t="s">
        <v>2479</v>
      </c>
      <c r="V23680">
        <v>1</v>
      </c>
      <c r="W23680" t="s">
        <v>2576</v>
      </c>
    </row>
    <row r="23681" spans="1:24" x14ac:dyDescent="0.3">
      <c r="A23681">
        <v>31443</v>
      </c>
      <c r="B23681" s="15" t="s">
        <v>2116</v>
      </c>
      <c r="C23681" t="str">
        <f>_xlfn.XLOOKUP($B23681, STANDARDS!$A:$A, STANDARDS!$B:$B,,0,2)</f>
        <v>Huaqiao Fm</v>
      </c>
      <c r="D23681" t="s">
        <v>1064</v>
      </c>
      <c r="E23681" t="s">
        <v>2285</v>
      </c>
      <c r="J23681" cm="1">
        <f t="array" ref="J23681:L23681">_xlfn.XLOOKUP($C23681, AGE!$A:$A,AGE!$B:$D,,0,2)</f>
        <v>497.3</v>
      </c>
      <c r="K23681">
        <v>4.9000000000000004</v>
      </c>
      <c r="L23681" t="str">
        <v xml:space="preserve">GSA 2018 </v>
      </c>
      <c r="M23681" t="s">
        <v>2505</v>
      </c>
      <c r="P23681" t="s">
        <v>2342</v>
      </c>
      <c r="Q23681" s="35">
        <v>3.91</v>
      </c>
      <c r="R23681" s="35">
        <v>0.15</v>
      </c>
      <c r="S23681" s="35">
        <v>-27.09</v>
      </c>
      <c r="T23681" s="35">
        <v>0.15</v>
      </c>
      <c r="U23681" t="s">
        <v>2479</v>
      </c>
      <c r="V23681">
        <v>1</v>
      </c>
      <c r="W23681" t="s">
        <v>2576</v>
      </c>
    </row>
    <row r="23682" spans="1:24" x14ac:dyDescent="0.3">
      <c r="A23682">
        <v>31444</v>
      </c>
      <c r="B23682" s="15" t="s">
        <v>2116</v>
      </c>
      <c r="C23682" t="str">
        <f>_xlfn.XLOOKUP($B23682, STANDARDS!$A:$A, STANDARDS!$B:$B,,0,2)</f>
        <v>Huaqiao Fm</v>
      </c>
      <c r="D23682" t="s">
        <v>1064</v>
      </c>
      <c r="E23682" t="s">
        <v>2285</v>
      </c>
      <c r="J23682" cm="1">
        <f t="array" ref="J23682:L23682">_xlfn.XLOOKUP($C23682, AGE!$A:$A,AGE!$B:$D,,0,2)</f>
        <v>497.3</v>
      </c>
      <c r="K23682">
        <v>4.9000000000000004</v>
      </c>
      <c r="L23682" t="str">
        <v xml:space="preserve">GSA 2018 </v>
      </c>
      <c r="M23682" t="s">
        <v>2505</v>
      </c>
      <c r="P23682" t="s">
        <v>2342</v>
      </c>
      <c r="Q23682" s="35">
        <v>4.1100000000000003</v>
      </c>
      <c r="R23682" s="35">
        <v>0.15</v>
      </c>
      <c r="S23682" s="35">
        <v>-26.87</v>
      </c>
      <c r="T23682" s="35">
        <v>0.15</v>
      </c>
      <c r="U23682" t="s">
        <v>2479</v>
      </c>
      <c r="V23682">
        <v>1</v>
      </c>
      <c r="W23682" t="s">
        <v>2576</v>
      </c>
    </row>
    <row r="23683" spans="1:24" x14ac:dyDescent="0.3">
      <c r="A23683">
        <v>31445</v>
      </c>
      <c r="B23683" s="15" t="s">
        <v>2116</v>
      </c>
      <c r="C23683" t="str">
        <f>_xlfn.XLOOKUP($B23683, STANDARDS!$A:$A, STANDARDS!$B:$B,,0,2)</f>
        <v>Huaqiao Fm</v>
      </c>
      <c r="D23683" t="s">
        <v>1064</v>
      </c>
      <c r="E23683" t="s">
        <v>2285</v>
      </c>
      <c r="J23683" cm="1">
        <f t="array" ref="J23683:L23683">_xlfn.XLOOKUP($C23683, AGE!$A:$A,AGE!$B:$D,,0,2)</f>
        <v>497.3</v>
      </c>
      <c r="K23683">
        <v>4.9000000000000004</v>
      </c>
      <c r="L23683" t="str">
        <v xml:space="preserve">GSA 2018 </v>
      </c>
      <c r="M23683" t="s">
        <v>2505</v>
      </c>
      <c r="P23683" t="s">
        <v>2342</v>
      </c>
      <c r="Q23683" s="35">
        <v>4.5999999999999996</v>
      </c>
      <c r="R23683" s="35">
        <v>0.15</v>
      </c>
      <c r="S23683" s="35">
        <v>-27.11</v>
      </c>
      <c r="T23683" s="35">
        <v>0.15</v>
      </c>
      <c r="U23683" t="s">
        <v>2479</v>
      </c>
      <c r="V23683">
        <v>1</v>
      </c>
      <c r="W23683" t="s">
        <v>2576</v>
      </c>
    </row>
    <row r="23684" spans="1:24" x14ac:dyDescent="0.3">
      <c r="A23684">
        <v>31446</v>
      </c>
      <c r="B23684" s="15" t="s">
        <v>2116</v>
      </c>
      <c r="C23684" t="str">
        <f>_xlfn.XLOOKUP($B23684, STANDARDS!$A:$A, STANDARDS!$B:$B,,0,2)</f>
        <v>Huaqiao Fm</v>
      </c>
      <c r="D23684" t="s">
        <v>1064</v>
      </c>
      <c r="E23684" t="s">
        <v>2285</v>
      </c>
      <c r="J23684" cm="1">
        <f t="array" ref="J23684:L23684">_xlfn.XLOOKUP($C23684, AGE!$A:$A,AGE!$B:$D,,0,2)</f>
        <v>497.3</v>
      </c>
      <c r="K23684">
        <v>4.9000000000000004</v>
      </c>
      <c r="L23684" t="str">
        <v xml:space="preserve">GSA 2018 </v>
      </c>
      <c r="M23684" t="s">
        <v>2505</v>
      </c>
      <c r="P23684" t="s">
        <v>2342</v>
      </c>
      <c r="Q23684" s="35">
        <v>3.9</v>
      </c>
      <c r="R23684" s="35">
        <v>0.15</v>
      </c>
      <c r="S23684" s="35">
        <v>-27.01</v>
      </c>
      <c r="T23684" s="35">
        <v>0.15</v>
      </c>
      <c r="U23684" t="s">
        <v>2479</v>
      </c>
      <c r="V23684">
        <v>1</v>
      </c>
      <c r="W23684" t="s">
        <v>2576</v>
      </c>
    </row>
    <row r="23685" spans="1:24" x14ac:dyDescent="0.3">
      <c r="A23685">
        <v>31447</v>
      </c>
      <c r="B23685" s="15" t="s">
        <v>2116</v>
      </c>
      <c r="C23685" t="str">
        <f>_xlfn.XLOOKUP($B23685, STANDARDS!$A:$A, STANDARDS!$B:$B,,0,2)</f>
        <v>Huaqiao Fm</v>
      </c>
      <c r="D23685" t="s">
        <v>1064</v>
      </c>
      <c r="E23685" t="s">
        <v>2285</v>
      </c>
      <c r="J23685" cm="1">
        <f t="array" ref="J23685:L23685">_xlfn.XLOOKUP($C23685, AGE!$A:$A,AGE!$B:$D,,0,2)</f>
        <v>497.3</v>
      </c>
      <c r="K23685">
        <v>4.9000000000000004</v>
      </c>
      <c r="L23685" t="str">
        <v xml:space="preserve">GSA 2018 </v>
      </c>
      <c r="M23685" t="s">
        <v>2505</v>
      </c>
      <c r="P23685" t="s">
        <v>2342</v>
      </c>
      <c r="Q23685" s="35">
        <v>4.0599999999999996</v>
      </c>
      <c r="R23685" s="35">
        <v>0.15</v>
      </c>
      <c r="S23685" s="35">
        <v>-27.58</v>
      </c>
      <c r="T23685" s="35">
        <v>0.15</v>
      </c>
      <c r="U23685" t="s">
        <v>2479</v>
      </c>
      <c r="V23685">
        <v>1</v>
      </c>
      <c r="W23685" t="s">
        <v>2576</v>
      </c>
    </row>
    <row r="23686" spans="1:24" x14ac:dyDescent="0.3">
      <c r="A23686">
        <v>31448</v>
      </c>
      <c r="B23686" s="15" t="s">
        <v>2116</v>
      </c>
      <c r="C23686" t="str">
        <f>_xlfn.XLOOKUP($B23686, STANDARDS!$A:$A, STANDARDS!$B:$B,,0,2)</f>
        <v>Huaqiao Fm</v>
      </c>
      <c r="D23686" t="s">
        <v>1064</v>
      </c>
      <c r="E23686" t="s">
        <v>2285</v>
      </c>
      <c r="J23686" cm="1">
        <f t="array" ref="J23686:L23686">_xlfn.XLOOKUP($C23686, AGE!$A:$A,AGE!$B:$D,,0,2)</f>
        <v>497.3</v>
      </c>
      <c r="K23686">
        <v>4.9000000000000004</v>
      </c>
      <c r="L23686" t="str">
        <v xml:space="preserve">GSA 2018 </v>
      </c>
      <c r="M23686" t="s">
        <v>2505</v>
      </c>
      <c r="P23686" t="s">
        <v>2342</v>
      </c>
      <c r="Q23686" s="35">
        <v>3.95</v>
      </c>
      <c r="R23686" s="35">
        <v>0.15</v>
      </c>
      <c r="S23686" s="35">
        <v>-26.52</v>
      </c>
      <c r="T23686" s="35">
        <v>0.15</v>
      </c>
      <c r="U23686" t="s">
        <v>2479</v>
      </c>
      <c r="V23686">
        <v>1</v>
      </c>
      <c r="W23686" t="s">
        <v>2576</v>
      </c>
    </row>
    <row r="23687" spans="1:24" x14ac:dyDescent="0.3">
      <c r="A23687">
        <v>31449</v>
      </c>
      <c r="B23687" s="15" t="s">
        <v>2116</v>
      </c>
      <c r="C23687" t="str">
        <f>_xlfn.XLOOKUP($B23687, STANDARDS!$A:$A, STANDARDS!$B:$B,,0,2)</f>
        <v>Huaqiao Fm</v>
      </c>
      <c r="D23687" t="s">
        <v>1064</v>
      </c>
      <c r="E23687" t="s">
        <v>2285</v>
      </c>
      <c r="J23687" cm="1">
        <f t="array" ref="J23687:L23687">_xlfn.XLOOKUP($C23687, AGE!$A:$A,AGE!$B:$D,,0,2)</f>
        <v>497.3</v>
      </c>
      <c r="K23687">
        <v>4.9000000000000004</v>
      </c>
      <c r="L23687" t="str">
        <v xml:space="preserve">GSA 2018 </v>
      </c>
      <c r="M23687" t="s">
        <v>2505</v>
      </c>
      <c r="P23687" t="s">
        <v>2342</v>
      </c>
      <c r="Q23687" s="35">
        <v>3.8</v>
      </c>
      <c r="R23687" s="35">
        <v>0.15</v>
      </c>
      <c r="S23687" s="35">
        <v>-27.78</v>
      </c>
      <c r="T23687" s="35">
        <v>0.15</v>
      </c>
      <c r="U23687" t="s">
        <v>2479</v>
      </c>
      <c r="V23687">
        <v>1</v>
      </c>
      <c r="W23687" t="s">
        <v>2576</v>
      </c>
    </row>
    <row r="23688" spans="1:24" x14ac:dyDescent="0.3">
      <c r="A23688">
        <v>31450</v>
      </c>
      <c r="B23688" s="15" t="s">
        <v>2120</v>
      </c>
      <c r="C23688" t="str">
        <f>_xlfn.XLOOKUP($B23688, STANDARDS!$A:$A, STANDARDS!$B:$B,,0,2)</f>
        <v>Russøya Mbr, Elbobreen Fm, Polarisbreen Gp</v>
      </c>
      <c r="D23688" t="s">
        <v>2286</v>
      </c>
      <c r="E23688" t="s">
        <v>2287</v>
      </c>
      <c r="F23688">
        <v>80.13</v>
      </c>
      <c r="G23688">
        <v>17.995000000000001</v>
      </c>
      <c r="H23688">
        <v>2E-3</v>
      </c>
      <c r="I23688" t="s">
        <v>592</v>
      </c>
      <c r="J23688" cm="1">
        <f t="array" ref="J23688:L23688">_xlfn.XLOOKUP($C23688, AGE!$A:$A,AGE!$B:$D,,0,2)</f>
        <v>739.9</v>
      </c>
      <c r="K23688">
        <v>12.5</v>
      </c>
      <c r="L23688" t="str">
        <v>Halverson et al. 2018</v>
      </c>
      <c r="M23688" t="s">
        <v>2506</v>
      </c>
      <c r="P23688" t="s">
        <v>2342</v>
      </c>
      <c r="Q23688">
        <v>5.84</v>
      </c>
      <c r="R23688" s="35">
        <v>0.1</v>
      </c>
      <c r="T23688" s="35"/>
      <c r="V23688">
        <v>1</v>
      </c>
      <c r="W23688" t="s">
        <v>2577</v>
      </c>
      <c r="X23688" t="s">
        <v>2637</v>
      </c>
    </row>
    <row r="23689" spans="1:24" x14ac:dyDescent="0.3">
      <c r="A23689">
        <v>31451</v>
      </c>
      <c r="B23689" s="15" t="s">
        <v>2120</v>
      </c>
      <c r="C23689" t="str">
        <f>_xlfn.XLOOKUP($B23689, STANDARDS!$A:$A, STANDARDS!$B:$B,,0,2)</f>
        <v>Russøya Mbr, Elbobreen Fm, Polarisbreen Gp</v>
      </c>
      <c r="D23689" t="s">
        <v>2286</v>
      </c>
      <c r="E23689" t="s">
        <v>2287</v>
      </c>
      <c r="F23689">
        <v>80.13</v>
      </c>
      <c r="G23689">
        <v>17.995000000000001</v>
      </c>
      <c r="H23689">
        <v>2E-3</v>
      </c>
      <c r="I23689" t="s">
        <v>592</v>
      </c>
      <c r="J23689" cm="1">
        <f t="array" ref="J23689:L23689">_xlfn.XLOOKUP($C23689, AGE!$A:$A,AGE!$B:$D,,0,2)</f>
        <v>739.9</v>
      </c>
      <c r="K23689">
        <v>12.5</v>
      </c>
      <c r="L23689" t="str">
        <v>Halverson et al. 2018</v>
      </c>
      <c r="M23689" t="s">
        <v>2506</v>
      </c>
      <c r="P23689" t="s">
        <v>2342</v>
      </c>
      <c r="Q23689">
        <v>4.51</v>
      </c>
      <c r="R23689" s="35">
        <v>0.1</v>
      </c>
      <c r="T23689" s="35"/>
      <c r="V23689">
        <v>1</v>
      </c>
      <c r="W23689" t="s">
        <v>2577</v>
      </c>
      <c r="X23689" t="s">
        <v>2637</v>
      </c>
    </row>
    <row r="23690" spans="1:24" x14ac:dyDescent="0.3">
      <c r="A23690">
        <v>31452</v>
      </c>
      <c r="B23690" s="15" t="s">
        <v>2120</v>
      </c>
      <c r="C23690" t="str">
        <f>_xlfn.XLOOKUP($B23690, STANDARDS!$A:$A, STANDARDS!$B:$B,,0,2)</f>
        <v>Russøya Mbr, Elbobreen Fm, Polarisbreen Gp</v>
      </c>
      <c r="D23690" t="s">
        <v>2286</v>
      </c>
      <c r="E23690" t="s">
        <v>2287</v>
      </c>
      <c r="F23690">
        <v>80.13</v>
      </c>
      <c r="G23690">
        <v>17.995000000000001</v>
      </c>
      <c r="H23690">
        <v>2E-3</v>
      </c>
      <c r="I23690" t="s">
        <v>592</v>
      </c>
      <c r="J23690" cm="1">
        <f t="array" ref="J23690:L23690">_xlfn.XLOOKUP($C23690, AGE!$A:$A,AGE!$B:$D,,0,2)</f>
        <v>739.9</v>
      </c>
      <c r="K23690">
        <v>12.5</v>
      </c>
      <c r="L23690" t="str">
        <v>Halverson et al. 2018</v>
      </c>
      <c r="M23690" t="s">
        <v>2506</v>
      </c>
      <c r="P23690" t="s">
        <v>2342</v>
      </c>
      <c r="Q23690">
        <v>4.42</v>
      </c>
      <c r="R23690" s="35">
        <v>0.1</v>
      </c>
      <c r="T23690" s="35"/>
      <c r="V23690">
        <v>1</v>
      </c>
      <c r="W23690" t="s">
        <v>2577</v>
      </c>
      <c r="X23690" t="s">
        <v>2637</v>
      </c>
    </row>
    <row r="23691" spans="1:24" x14ac:dyDescent="0.3">
      <c r="A23691">
        <v>31453</v>
      </c>
      <c r="B23691" s="15" t="s">
        <v>2120</v>
      </c>
      <c r="C23691" t="str">
        <f>_xlfn.XLOOKUP($B23691, STANDARDS!$A:$A, STANDARDS!$B:$B,,0,2)</f>
        <v>Russøya Mbr, Elbobreen Fm, Polarisbreen Gp</v>
      </c>
      <c r="D23691" t="s">
        <v>2286</v>
      </c>
      <c r="E23691" t="s">
        <v>2287</v>
      </c>
      <c r="F23691">
        <v>80.13</v>
      </c>
      <c r="G23691">
        <v>17.995000000000001</v>
      </c>
      <c r="H23691">
        <v>2E-3</v>
      </c>
      <c r="I23691" t="s">
        <v>592</v>
      </c>
      <c r="J23691" cm="1">
        <f t="array" ref="J23691:L23691">_xlfn.XLOOKUP($C23691, AGE!$A:$A,AGE!$B:$D,,0,2)</f>
        <v>739.9</v>
      </c>
      <c r="K23691">
        <v>12.5</v>
      </c>
      <c r="L23691" t="str">
        <v>Halverson et al. 2018</v>
      </c>
      <c r="M23691" t="s">
        <v>2506</v>
      </c>
      <c r="P23691" t="s">
        <v>2342</v>
      </c>
      <c r="Q23691">
        <v>4.21</v>
      </c>
      <c r="R23691" s="35">
        <v>0.1</v>
      </c>
      <c r="T23691" s="35"/>
      <c r="V23691">
        <v>1</v>
      </c>
      <c r="W23691" t="s">
        <v>2577</v>
      </c>
      <c r="X23691" t="s">
        <v>2637</v>
      </c>
    </row>
    <row r="23692" spans="1:24" x14ac:dyDescent="0.3">
      <c r="A23692">
        <v>31454</v>
      </c>
      <c r="B23692" s="15" t="s">
        <v>2120</v>
      </c>
      <c r="C23692" t="str">
        <f>_xlfn.XLOOKUP($B23692, STANDARDS!$A:$A, STANDARDS!$B:$B,,0,2)</f>
        <v>Russøya Mbr, Elbobreen Fm, Polarisbreen Gp</v>
      </c>
      <c r="D23692" t="s">
        <v>2286</v>
      </c>
      <c r="E23692" t="s">
        <v>2287</v>
      </c>
      <c r="F23692">
        <v>80.13</v>
      </c>
      <c r="G23692">
        <v>17.995000000000001</v>
      </c>
      <c r="H23692">
        <v>2E-3</v>
      </c>
      <c r="I23692" t="s">
        <v>592</v>
      </c>
      <c r="J23692" cm="1">
        <f t="array" ref="J23692:L23692">_xlfn.XLOOKUP($C23692, AGE!$A:$A,AGE!$B:$D,,0,2)</f>
        <v>739.9</v>
      </c>
      <c r="K23692">
        <v>12.5</v>
      </c>
      <c r="L23692" t="str">
        <v>Halverson et al. 2018</v>
      </c>
      <c r="M23692" t="s">
        <v>2506</v>
      </c>
      <c r="P23692" t="s">
        <v>2342</v>
      </c>
      <c r="Q23692">
        <v>4.67</v>
      </c>
      <c r="R23692" s="35">
        <v>0.1</v>
      </c>
      <c r="T23692" s="35"/>
      <c r="V23692">
        <v>1</v>
      </c>
      <c r="W23692" t="s">
        <v>2577</v>
      </c>
      <c r="X23692" t="s">
        <v>2637</v>
      </c>
    </row>
    <row r="23693" spans="1:24" x14ac:dyDescent="0.3">
      <c r="A23693">
        <v>31455</v>
      </c>
      <c r="B23693" s="15" t="s">
        <v>2120</v>
      </c>
      <c r="C23693" t="str">
        <f>_xlfn.XLOOKUP($B23693, STANDARDS!$A:$A, STANDARDS!$B:$B,,0,2)</f>
        <v>Russøya Mbr, Elbobreen Fm, Polarisbreen Gp</v>
      </c>
      <c r="D23693" t="s">
        <v>2286</v>
      </c>
      <c r="E23693" t="s">
        <v>2287</v>
      </c>
      <c r="F23693">
        <v>80.13</v>
      </c>
      <c r="G23693">
        <v>17.995000000000001</v>
      </c>
      <c r="H23693">
        <v>2E-3</v>
      </c>
      <c r="I23693" t="s">
        <v>592</v>
      </c>
      <c r="J23693" cm="1">
        <f t="array" ref="J23693:L23693">_xlfn.XLOOKUP($C23693, AGE!$A:$A,AGE!$B:$D,,0,2)</f>
        <v>739.9</v>
      </c>
      <c r="K23693">
        <v>12.5</v>
      </c>
      <c r="L23693" t="str">
        <v>Halverson et al. 2018</v>
      </c>
      <c r="M23693" t="s">
        <v>2506</v>
      </c>
      <c r="P23693" t="s">
        <v>2342</v>
      </c>
      <c r="Q23693">
        <v>4.32</v>
      </c>
      <c r="R23693" s="35">
        <v>0.1</v>
      </c>
      <c r="T23693" s="35"/>
      <c r="V23693">
        <v>1</v>
      </c>
      <c r="W23693" t="s">
        <v>2577</v>
      </c>
      <c r="X23693" t="s">
        <v>2637</v>
      </c>
    </row>
    <row r="23694" spans="1:24" x14ac:dyDescent="0.3">
      <c r="A23694">
        <v>31456</v>
      </c>
      <c r="B23694" s="15" t="s">
        <v>2118</v>
      </c>
      <c r="C23694" t="str">
        <f>_xlfn.XLOOKUP($B23694, STANDARDS!$A:$A, STANDARDS!$B:$B,,0,2)</f>
        <v>Kinnvika Mbr, Backlundtoppen Fm, Akademikerbreen Gp</v>
      </c>
      <c r="D23694" t="s">
        <v>2286</v>
      </c>
      <c r="E23694" t="s">
        <v>2287</v>
      </c>
      <c r="F23694">
        <v>80.13</v>
      </c>
      <c r="G23694">
        <v>17.995000000000001</v>
      </c>
      <c r="H23694">
        <v>2E-3</v>
      </c>
      <c r="I23694" t="s">
        <v>592</v>
      </c>
      <c r="J23694" cm="1">
        <f t="array" ref="J23694:L23694">_xlfn.XLOOKUP($C23694, AGE!$A:$A,AGE!$B:$D,,0,2)</f>
        <v>752.7</v>
      </c>
      <c r="K23694">
        <v>11.9</v>
      </c>
      <c r="L23694" t="str">
        <v>Halverson et al. 2018</v>
      </c>
      <c r="M23694" t="s">
        <v>2506</v>
      </c>
      <c r="P23694" t="s">
        <v>2342</v>
      </c>
      <c r="Q23694">
        <v>5.2</v>
      </c>
      <c r="R23694" s="35">
        <v>0.1</v>
      </c>
      <c r="T23694" s="35"/>
      <c r="V23694">
        <v>1</v>
      </c>
      <c r="W23694" t="s">
        <v>2577</v>
      </c>
      <c r="X23694" t="s">
        <v>2637</v>
      </c>
    </row>
    <row r="23695" spans="1:24" x14ac:dyDescent="0.3">
      <c r="A23695">
        <v>31457</v>
      </c>
      <c r="B23695" s="15" t="s">
        <v>2118</v>
      </c>
      <c r="C23695" t="str">
        <f>_xlfn.XLOOKUP($B23695, STANDARDS!$A:$A, STANDARDS!$B:$B,,0,2)</f>
        <v>Kinnvika Mbr, Backlundtoppen Fm, Akademikerbreen Gp</v>
      </c>
      <c r="D23695" t="s">
        <v>2286</v>
      </c>
      <c r="E23695" t="s">
        <v>2287</v>
      </c>
      <c r="F23695">
        <v>80.13</v>
      </c>
      <c r="G23695">
        <v>17.995000000000001</v>
      </c>
      <c r="H23695">
        <v>2E-3</v>
      </c>
      <c r="I23695" t="s">
        <v>592</v>
      </c>
      <c r="J23695" cm="1">
        <f t="array" ref="J23695:L23695">_xlfn.XLOOKUP($C23695, AGE!$A:$A,AGE!$B:$D,,0,2)</f>
        <v>752.7</v>
      </c>
      <c r="K23695">
        <v>11.9</v>
      </c>
      <c r="L23695" t="str">
        <v>Halverson et al. 2018</v>
      </c>
      <c r="M23695" t="s">
        <v>2506</v>
      </c>
      <c r="P23695" t="s">
        <v>2342</v>
      </c>
      <c r="Q23695">
        <v>4.8600000000000003</v>
      </c>
      <c r="R23695" s="35">
        <v>0.1</v>
      </c>
      <c r="T23695" s="35"/>
      <c r="V23695">
        <v>1</v>
      </c>
      <c r="W23695" t="s">
        <v>2577</v>
      </c>
      <c r="X23695" t="s">
        <v>2637</v>
      </c>
    </row>
    <row r="23696" spans="1:24" x14ac:dyDescent="0.3">
      <c r="A23696">
        <v>31458</v>
      </c>
      <c r="B23696" s="15" t="s">
        <v>2118</v>
      </c>
      <c r="C23696" t="str">
        <f>_xlfn.XLOOKUP($B23696, STANDARDS!$A:$A, STANDARDS!$B:$B,,0,2)</f>
        <v>Kinnvika Mbr, Backlundtoppen Fm, Akademikerbreen Gp</v>
      </c>
      <c r="D23696" t="s">
        <v>2286</v>
      </c>
      <c r="E23696" t="s">
        <v>2287</v>
      </c>
      <c r="F23696">
        <v>80.13</v>
      </c>
      <c r="G23696">
        <v>17.995000000000001</v>
      </c>
      <c r="H23696">
        <v>2E-3</v>
      </c>
      <c r="I23696" t="s">
        <v>592</v>
      </c>
      <c r="J23696" cm="1">
        <f t="array" ref="J23696:L23696">_xlfn.XLOOKUP($C23696, AGE!$A:$A,AGE!$B:$D,,0,2)</f>
        <v>752.7</v>
      </c>
      <c r="K23696">
        <v>11.9</v>
      </c>
      <c r="L23696" t="str">
        <v>Halverson et al. 2018</v>
      </c>
      <c r="M23696" t="s">
        <v>2506</v>
      </c>
      <c r="P23696" t="s">
        <v>2342</v>
      </c>
      <c r="Q23696">
        <v>5.77</v>
      </c>
      <c r="R23696" s="35">
        <v>0.1</v>
      </c>
      <c r="T23696" s="35"/>
      <c r="V23696">
        <v>1</v>
      </c>
      <c r="W23696" t="s">
        <v>2577</v>
      </c>
      <c r="X23696" t="s">
        <v>2637</v>
      </c>
    </row>
    <row r="23697" spans="1:24" x14ac:dyDescent="0.3">
      <c r="A23697">
        <v>31459</v>
      </c>
      <c r="B23697" s="15" t="s">
        <v>2118</v>
      </c>
      <c r="C23697" t="str">
        <f>_xlfn.XLOOKUP($B23697, STANDARDS!$A:$A, STANDARDS!$B:$B,,0,2)</f>
        <v>Kinnvika Mbr, Backlundtoppen Fm, Akademikerbreen Gp</v>
      </c>
      <c r="D23697" t="s">
        <v>2286</v>
      </c>
      <c r="E23697" t="s">
        <v>2287</v>
      </c>
      <c r="F23697">
        <v>80.13</v>
      </c>
      <c r="G23697">
        <v>17.995000000000001</v>
      </c>
      <c r="H23697">
        <v>2E-3</v>
      </c>
      <c r="I23697" t="s">
        <v>592</v>
      </c>
      <c r="J23697" cm="1">
        <f t="array" ref="J23697:L23697">_xlfn.XLOOKUP($C23697, AGE!$A:$A,AGE!$B:$D,,0,2)</f>
        <v>752.7</v>
      </c>
      <c r="K23697">
        <v>11.9</v>
      </c>
      <c r="L23697" t="str">
        <v>Halverson et al. 2018</v>
      </c>
      <c r="M23697" t="s">
        <v>2506</v>
      </c>
      <c r="P23697" t="s">
        <v>2342</v>
      </c>
      <c r="Q23697">
        <v>6.03</v>
      </c>
      <c r="R23697" s="35">
        <v>0.1</v>
      </c>
      <c r="T23697" s="35"/>
      <c r="V23697">
        <v>1</v>
      </c>
      <c r="W23697" t="s">
        <v>2577</v>
      </c>
      <c r="X23697" t="s">
        <v>2637</v>
      </c>
    </row>
    <row r="23698" spans="1:24" x14ac:dyDescent="0.3">
      <c r="A23698">
        <v>31460</v>
      </c>
      <c r="B23698" s="15" t="s">
        <v>2118</v>
      </c>
      <c r="C23698" t="str">
        <f>_xlfn.XLOOKUP($B23698, STANDARDS!$A:$A, STANDARDS!$B:$B,,0,2)</f>
        <v>Kinnvika Mbr, Backlundtoppen Fm, Akademikerbreen Gp</v>
      </c>
      <c r="D23698" t="s">
        <v>2286</v>
      </c>
      <c r="E23698" t="s">
        <v>2287</v>
      </c>
      <c r="F23698">
        <v>80.13</v>
      </c>
      <c r="G23698">
        <v>17.995000000000001</v>
      </c>
      <c r="H23698">
        <v>2E-3</v>
      </c>
      <c r="I23698" t="s">
        <v>592</v>
      </c>
      <c r="J23698" cm="1">
        <f t="array" ref="J23698:L23698">_xlfn.XLOOKUP($C23698, AGE!$A:$A,AGE!$B:$D,,0,2)</f>
        <v>752.7</v>
      </c>
      <c r="K23698">
        <v>11.9</v>
      </c>
      <c r="L23698" t="str">
        <v>Halverson et al. 2018</v>
      </c>
      <c r="M23698" t="s">
        <v>2506</v>
      </c>
      <c r="P23698" t="s">
        <v>2342</v>
      </c>
      <c r="Q23698">
        <v>6.39</v>
      </c>
      <c r="R23698" s="35">
        <v>0.1</v>
      </c>
      <c r="T23698" s="35"/>
      <c r="V23698">
        <v>1</v>
      </c>
      <c r="W23698" t="s">
        <v>2577</v>
      </c>
      <c r="X23698" t="s">
        <v>2637</v>
      </c>
    </row>
    <row r="23699" spans="1:24" x14ac:dyDescent="0.3">
      <c r="A23699">
        <v>31461</v>
      </c>
      <c r="B23699" s="15" t="s">
        <v>2118</v>
      </c>
      <c r="C23699" t="str">
        <f>_xlfn.XLOOKUP($B23699, STANDARDS!$A:$A, STANDARDS!$B:$B,,0,2)</f>
        <v>Kinnvika Mbr, Backlundtoppen Fm, Akademikerbreen Gp</v>
      </c>
      <c r="D23699" t="s">
        <v>2286</v>
      </c>
      <c r="E23699" t="s">
        <v>2287</v>
      </c>
      <c r="F23699">
        <v>80.13</v>
      </c>
      <c r="G23699">
        <v>17.995000000000001</v>
      </c>
      <c r="H23699">
        <v>2E-3</v>
      </c>
      <c r="I23699" t="s">
        <v>592</v>
      </c>
      <c r="J23699" cm="1">
        <f t="array" ref="J23699:L23699">_xlfn.XLOOKUP($C23699, AGE!$A:$A,AGE!$B:$D,,0,2)</f>
        <v>752.7</v>
      </c>
      <c r="K23699">
        <v>11.9</v>
      </c>
      <c r="L23699" t="str">
        <v>Halverson et al. 2018</v>
      </c>
      <c r="M23699" t="s">
        <v>2506</v>
      </c>
      <c r="P23699" t="s">
        <v>2342</v>
      </c>
      <c r="Q23699">
        <v>6.24</v>
      </c>
      <c r="R23699" s="35">
        <v>0.1</v>
      </c>
      <c r="T23699" s="35"/>
      <c r="V23699">
        <v>1</v>
      </c>
      <c r="W23699" t="s">
        <v>2577</v>
      </c>
      <c r="X23699" t="s">
        <v>2637</v>
      </c>
    </row>
    <row r="23700" spans="1:24" x14ac:dyDescent="0.3">
      <c r="A23700">
        <v>31462</v>
      </c>
      <c r="B23700" s="15" t="s">
        <v>2118</v>
      </c>
      <c r="C23700" t="str">
        <f>_xlfn.XLOOKUP($B23700, STANDARDS!$A:$A, STANDARDS!$B:$B,,0,2)</f>
        <v>Kinnvika Mbr, Backlundtoppen Fm, Akademikerbreen Gp</v>
      </c>
      <c r="D23700" t="s">
        <v>2286</v>
      </c>
      <c r="E23700" t="s">
        <v>2287</v>
      </c>
      <c r="F23700">
        <v>80.13</v>
      </c>
      <c r="G23700">
        <v>17.995000000000001</v>
      </c>
      <c r="H23700">
        <v>2E-3</v>
      </c>
      <c r="I23700" t="s">
        <v>592</v>
      </c>
      <c r="J23700" cm="1">
        <f t="array" ref="J23700:L23700">_xlfn.XLOOKUP($C23700, AGE!$A:$A,AGE!$B:$D,,0,2)</f>
        <v>752.7</v>
      </c>
      <c r="K23700">
        <v>11.9</v>
      </c>
      <c r="L23700" t="str">
        <v>Halverson et al. 2018</v>
      </c>
      <c r="M23700" t="s">
        <v>2506</v>
      </c>
      <c r="P23700" t="s">
        <v>2342</v>
      </c>
      <c r="Q23700">
        <v>7.26</v>
      </c>
      <c r="R23700" s="35">
        <v>0.1</v>
      </c>
      <c r="T23700" s="35"/>
      <c r="V23700">
        <v>1</v>
      </c>
      <c r="W23700" t="s">
        <v>2577</v>
      </c>
      <c r="X23700" t="s">
        <v>2637</v>
      </c>
    </row>
    <row r="23701" spans="1:24" x14ac:dyDescent="0.3">
      <c r="A23701">
        <v>31463</v>
      </c>
      <c r="B23701" s="15" t="s">
        <v>2118</v>
      </c>
      <c r="C23701" t="str">
        <f>_xlfn.XLOOKUP($B23701, STANDARDS!$A:$A, STANDARDS!$B:$B,,0,2)</f>
        <v>Kinnvika Mbr, Backlundtoppen Fm, Akademikerbreen Gp</v>
      </c>
      <c r="D23701" t="s">
        <v>2286</v>
      </c>
      <c r="E23701" t="s">
        <v>2287</v>
      </c>
      <c r="F23701">
        <v>80.13</v>
      </c>
      <c r="G23701">
        <v>17.995000000000001</v>
      </c>
      <c r="H23701">
        <v>2E-3</v>
      </c>
      <c r="I23701" t="s">
        <v>592</v>
      </c>
      <c r="J23701" cm="1">
        <f t="array" ref="J23701:L23701">_xlfn.XLOOKUP($C23701, AGE!$A:$A,AGE!$B:$D,,0,2)</f>
        <v>752.7</v>
      </c>
      <c r="K23701">
        <v>11.9</v>
      </c>
      <c r="L23701" t="str">
        <v>Halverson et al. 2018</v>
      </c>
      <c r="M23701" t="s">
        <v>2506</v>
      </c>
      <c r="P23701" t="s">
        <v>2342</v>
      </c>
      <c r="Q23701">
        <v>6.53</v>
      </c>
      <c r="R23701" s="35">
        <v>0.1</v>
      </c>
      <c r="T23701" s="35"/>
      <c r="V23701">
        <v>1</v>
      </c>
      <c r="W23701" t="s">
        <v>2577</v>
      </c>
      <c r="X23701" t="s">
        <v>2637</v>
      </c>
    </row>
    <row r="23702" spans="1:24" x14ac:dyDescent="0.3">
      <c r="A23702">
        <v>31464</v>
      </c>
      <c r="B23702" s="15" t="s">
        <v>2118</v>
      </c>
      <c r="C23702" t="str">
        <f>_xlfn.XLOOKUP($B23702, STANDARDS!$A:$A, STANDARDS!$B:$B,,0,2)</f>
        <v>Kinnvika Mbr, Backlundtoppen Fm, Akademikerbreen Gp</v>
      </c>
      <c r="D23702" t="s">
        <v>2286</v>
      </c>
      <c r="E23702" t="s">
        <v>2287</v>
      </c>
      <c r="F23702">
        <v>80.13</v>
      </c>
      <c r="G23702">
        <v>17.995000000000001</v>
      </c>
      <c r="H23702">
        <v>2E-3</v>
      </c>
      <c r="I23702" t="s">
        <v>592</v>
      </c>
      <c r="J23702" cm="1">
        <f t="array" ref="J23702:L23702">_xlfn.XLOOKUP($C23702, AGE!$A:$A,AGE!$B:$D,,0,2)</f>
        <v>752.7</v>
      </c>
      <c r="K23702">
        <v>11.9</v>
      </c>
      <c r="L23702" t="str">
        <v>Halverson et al. 2018</v>
      </c>
      <c r="M23702" t="s">
        <v>2506</v>
      </c>
      <c r="P23702" t="s">
        <v>2342</v>
      </c>
      <c r="Q23702">
        <v>7.31</v>
      </c>
      <c r="R23702" s="35">
        <v>0.1</v>
      </c>
      <c r="T23702" s="35"/>
      <c r="V23702">
        <v>1</v>
      </c>
      <c r="W23702" t="s">
        <v>2577</v>
      </c>
      <c r="X23702" t="s">
        <v>2637</v>
      </c>
    </row>
    <row r="23703" spans="1:24" x14ac:dyDescent="0.3">
      <c r="A23703">
        <v>31465</v>
      </c>
      <c r="B23703" s="15" t="s">
        <v>2118</v>
      </c>
      <c r="C23703" t="str">
        <f>_xlfn.XLOOKUP($B23703, STANDARDS!$A:$A, STANDARDS!$B:$B,,0,2)</f>
        <v>Kinnvika Mbr, Backlundtoppen Fm, Akademikerbreen Gp</v>
      </c>
      <c r="D23703" t="s">
        <v>2286</v>
      </c>
      <c r="E23703" t="s">
        <v>2287</v>
      </c>
      <c r="F23703">
        <v>80.13</v>
      </c>
      <c r="G23703">
        <v>17.995000000000001</v>
      </c>
      <c r="H23703">
        <v>2E-3</v>
      </c>
      <c r="I23703" t="s">
        <v>592</v>
      </c>
      <c r="J23703" cm="1">
        <f t="array" ref="J23703:L23703">_xlfn.XLOOKUP($C23703, AGE!$A:$A,AGE!$B:$D,,0,2)</f>
        <v>752.7</v>
      </c>
      <c r="K23703">
        <v>11.9</v>
      </c>
      <c r="L23703" t="str">
        <v>Halverson et al. 2018</v>
      </c>
      <c r="M23703" t="s">
        <v>2506</v>
      </c>
      <c r="P23703" t="s">
        <v>2342</v>
      </c>
      <c r="Q23703">
        <v>7.03</v>
      </c>
      <c r="R23703" s="35">
        <v>0.1</v>
      </c>
      <c r="T23703" s="35"/>
      <c r="V23703">
        <v>1</v>
      </c>
      <c r="W23703" t="s">
        <v>2577</v>
      </c>
      <c r="X23703" t="s">
        <v>2637</v>
      </c>
    </row>
    <row r="23704" spans="1:24" x14ac:dyDescent="0.3">
      <c r="A23704">
        <v>31466</v>
      </c>
      <c r="B23704" s="15" t="s">
        <v>2118</v>
      </c>
      <c r="C23704" t="str">
        <f>_xlfn.XLOOKUP($B23704, STANDARDS!$A:$A, STANDARDS!$B:$B,,0,2)</f>
        <v>Kinnvika Mbr, Backlundtoppen Fm, Akademikerbreen Gp</v>
      </c>
      <c r="D23704" t="s">
        <v>2286</v>
      </c>
      <c r="E23704" t="s">
        <v>2287</v>
      </c>
      <c r="F23704">
        <v>80.13</v>
      </c>
      <c r="G23704">
        <v>17.995000000000001</v>
      </c>
      <c r="H23704">
        <v>2E-3</v>
      </c>
      <c r="I23704" t="s">
        <v>592</v>
      </c>
      <c r="J23704" cm="1">
        <f t="array" ref="J23704:L23704">_xlfn.XLOOKUP($C23704, AGE!$A:$A,AGE!$B:$D,,0,2)</f>
        <v>752.7</v>
      </c>
      <c r="K23704">
        <v>11.9</v>
      </c>
      <c r="L23704" t="str">
        <v>Halverson et al. 2018</v>
      </c>
      <c r="M23704" t="s">
        <v>2506</v>
      </c>
      <c r="P23704" t="s">
        <v>2342</v>
      </c>
      <c r="Q23704">
        <v>7.19</v>
      </c>
      <c r="R23704" s="35">
        <v>0.1</v>
      </c>
      <c r="T23704" s="35"/>
      <c r="V23704">
        <v>1</v>
      </c>
      <c r="W23704" t="s">
        <v>2577</v>
      </c>
      <c r="X23704" t="s">
        <v>2637</v>
      </c>
    </row>
    <row r="23705" spans="1:24" x14ac:dyDescent="0.3">
      <c r="A23705">
        <v>31467</v>
      </c>
      <c r="B23705" s="15" t="s">
        <v>2118</v>
      </c>
      <c r="C23705" t="str">
        <f>_xlfn.XLOOKUP($B23705, STANDARDS!$A:$A, STANDARDS!$B:$B,,0,2)</f>
        <v>Kinnvika Mbr, Backlundtoppen Fm, Akademikerbreen Gp</v>
      </c>
      <c r="D23705" t="s">
        <v>2286</v>
      </c>
      <c r="E23705" t="s">
        <v>2287</v>
      </c>
      <c r="F23705">
        <v>80.13</v>
      </c>
      <c r="G23705">
        <v>17.995000000000001</v>
      </c>
      <c r="H23705">
        <v>2E-3</v>
      </c>
      <c r="I23705" t="s">
        <v>592</v>
      </c>
      <c r="J23705" cm="1">
        <f t="array" ref="J23705:L23705">_xlfn.XLOOKUP($C23705, AGE!$A:$A,AGE!$B:$D,,0,2)</f>
        <v>752.7</v>
      </c>
      <c r="K23705">
        <v>11.9</v>
      </c>
      <c r="L23705" t="str">
        <v>Halverson et al. 2018</v>
      </c>
      <c r="M23705" t="s">
        <v>2506</v>
      </c>
      <c r="P23705" t="s">
        <v>2342</v>
      </c>
      <c r="Q23705">
        <v>7.38</v>
      </c>
      <c r="R23705" s="35">
        <v>0.1</v>
      </c>
      <c r="T23705" s="35"/>
      <c r="V23705">
        <v>1</v>
      </c>
      <c r="W23705" t="s">
        <v>2577</v>
      </c>
      <c r="X23705" t="s">
        <v>2637</v>
      </c>
    </row>
    <row r="23706" spans="1:24" x14ac:dyDescent="0.3">
      <c r="A23706">
        <v>31468</v>
      </c>
      <c r="B23706" s="15" t="s">
        <v>2118</v>
      </c>
      <c r="C23706" t="str">
        <f>_xlfn.XLOOKUP($B23706, STANDARDS!$A:$A, STANDARDS!$B:$B,,0,2)</f>
        <v>Kinnvika Mbr, Backlundtoppen Fm, Akademikerbreen Gp</v>
      </c>
      <c r="D23706" t="s">
        <v>2286</v>
      </c>
      <c r="E23706" t="s">
        <v>2287</v>
      </c>
      <c r="F23706">
        <v>80.13</v>
      </c>
      <c r="G23706">
        <v>17.995000000000001</v>
      </c>
      <c r="H23706">
        <v>2E-3</v>
      </c>
      <c r="I23706" t="s">
        <v>592</v>
      </c>
      <c r="J23706" cm="1">
        <f t="array" ref="J23706:L23706">_xlfn.XLOOKUP($C23706, AGE!$A:$A,AGE!$B:$D,,0,2)</f>
        <v>752.7</v>
      </c>
      <c r="K23706">
        <v>11.9</v>
      </c>
      <c r="L23706" t="str">
        <v>Halverson et al. 2018</v>
      </c>
      <c r="M23706" t="s">
        <v>2506</v>
      </c>
      <c r="P23706" t="s">
        <v>2342</v>
      </c>
      <c r="Q23706">
        <v>7.2</v>
      </c>
      <c r="R23706" s="35">
        <v>0.1</v>
      </c>
      <c r="T23706" s="35"/>
      <c r="V23706">
        <v>1</v>
      </c>
      <c r="W23706" t="s">
        <v>2577</v>
      </c>
      <c r="X23706" t="s">
        <v>2637</v>
      </c>
    </row>
    <row r="23707" spans="1:24" x14ac:dyDescent="0.3">
      <c r="A23707">
        <v>31469</v>
      </c>
      <c r="B23707" s="15" t="s">
        <v>2118</v>
      </c>
      <c r="C23707" t="str">
        <f>_xlfn.XLOOKUP($B23707, STANDARDS!$A:$A, STANDARDS!$B:$B,,0,2)</f>
        <v>Kinnvika Mbr, Backlundtoppen Fm, Akademikerbreen Gp</v>
      </c>
      <c r="D23707" t="s">
        <v>2286</v>
      </c>
      <c r="E23707" t="s">
        <v>2287</v>
      </c>
      <c r="F23707">
        <v>80.13</v>
      </c>
      <c r="G23707">
        <v>17.995000000000001</v>
      </c>
      <c r="H23707">
        <v>2E-3</v>
      </c>
      <c r="I23707" t="s">
        <v>592</v>
      </c>
      <c r="J23707" cm="1">
        <f t="array" ref="J23707:L23707">_xlfn.XLOOKUP($C23707, AGE!$A:$A,AGE!$B:$D,,0,2)</f>
        <v>752.7</v>
      </c>
      <c r="K23707">
        <v>11.9</v>
      </c>
      <c r="L23707" t="str">
        <v>Halverson et al. 2018</v>
      </c>
      <c r="M23707" t="s">
        <v>2506</v>
      </c>
      <c r="P23707" t="s">
        <v>2342</v>
      </c>
      <c r="Q23707">
        <v>6.44</v>
      </c>
      <c r="R23707" s="35">
        <v>0.1</v>
      </c>
      <c r="T23707" s="35"/>
      <c r="V23707">
        <v>1</v>
      </c>
      <c r="W23707" t="s">
        <v>2577</v>
      </c>
      <c r="X23707" t="s">
        <v>2637</v>
      </c>
    </row>
    <row r="23708" spans="1:24" x14ac:dyDescent="0.3">
      <c r="A23708">
        <v>31470</v>
      </c>
      <c r="B23708" s="15" t="s">
        <v>2118</v>
      </c>
      <c r="C23708" t="str">
        <f>_xlfn.XLOOKUP($B23708, STANDARDS!$A:$A, STANDARDS!$B:$B,,0,2)</f>
        <v>Kinnvika Mbr, Backlundtoppen Fm, Akademikerbreen Gp</v>
      </c>
      <c r="D23708" t="s">
        <v>2286</v>
      </c>
      <c r="E23708" t="s">
        <v>2287</v>
      </c>
      <c r="F23708">
        <v>80.13</v>
      </c>
      <c r="G23708">
        <v>17.995000000000001</v>
      </c>
      <c r="H23708">
        <v>2E-3</v>
      </c>
      <c r="I23708" t="s">
        <v>592</v>
      </c>
      <c r="J23708" cm="1">
        <f t="array" ref="J23708:L23708">_xlfn.XLOOKUP($C23708, AGE!$A:$A,AGE!$B:$D,,0,2)</f>
        <v>752.7</v>
      </c>
      <c r="K23708">
        <v>11.9</v>
      </c>
      <c r="L23708" t="str">
        <v>Halverson et al. 2018</v>
      </c>
      <c r="M23708" t="s">
        <v>2506</v>
      </c>
      <c r="P23708" t="s">
        <v>2342</v>
      </c>
      <c r="Q23708">
        <v>6.32</v>
      </c>
      <c r="R23708" s="35">
        <v>0.1</v>
      </c>
      <c r="T23708" s="35"/>
      <c r="V23708">
        <v>1</v>
      </c>
      <c r="W23708" t="s">
        <v>2577</v>
      </c>
      <c r="X23708" t="s">
        <v>2637</v>
      </c>
    </row>
    <row r="23709" spans="1:24" x14ac:dyDescent="0.3">
      <c r="A23709">
        <v>31471</v>
      </c>
      <c r="B23709" s="15" t="s">
        <v>2118</v>
      </c>
      <c r="C23709" t="str">
        <f>_xlfn.XLOOKUP($B23709, STANDARDS!$A:$A, STANDARDS!$B:$B,,0,2)</f>
        <v>Kinnvika Mbr, Backlundtoppen Fm, Akademikerbreen Gp</v>
      </c>
      <c r="D23709" t="s">
        <v>2286</v>
      </c>
      <c r="E23709" t="s">
        <v>2287</v>
      </c>
      <c r="F23709">
        <v>80.13</v>
      </c>
      <c r="G23709">
        <v>17.995000000000001</v>
      </c>
      <c r="H23709">
        <v>2E-3</v>
      </c>
      <c r="I23709" t="s">
        <v>592</v>
      </c>
      <c r="J23709" cm="1">
        <f t="array" ref="J23709:L23709">_xlfn.XLOOKUP($C23709, AGE!$A:$A,AGE!$B:$D,,0,2)</f>
        <v>752.7</v>
      </c>
      <c r="K23709">
        <v>11.9</v>
      </c>
      <c r="L23709" t="str">
        <v>Halverson et al. 2018</v>
      </c>
      <c r="M23709" t="s">
        <v>2506</v>
      </c>
      <c r="P23709" t="s">
        <v>2342</v>
      </c>
      <c r="Q23709">
        <v>5.34</v>
      </c>
      <c r="R23709" s="35">
        <v>0.1</v>
      </c>
      <c r="T23709" s="35"/>
      <c r="V23709">
        <v>1</v>
      </c>
      <c r="W23709" t="s">
        <v>2577</v>
      </c>
      <c r="X23709" t="s">
        <v>2637</v>
      </c>
    </row>
    <row r="23710" spans="1:24" x14ac:dyDescent="0.3">
      <c r="A23710">
        <v>31472</v>
      </c>
      <c r="B23710" s="15" t="s">
        <v>2118</v>
      </c>
      <c r="C23710" t="str">
        <f>_xlfn.XLOOKUP($B23710, STANDARDS!$A:$A, STANDARDS!$B:$B,,0,2)</f>
        <v>Kinnvika Mbr, Backlundtoppen Fm, Akademikerbreen Gp</v>
      </c>
      <c r="D23710" t="s">
        <v>2286</v>
      </c>
      <c r="E23710" t="s">
        <v>2287</v>
      </c>
      <c r="F23710">
        <v>80.13</v>
      </c>
      <c r="G23710">
        <v>17.995000000000001</v>
      </c>
      <c r="H23710">
        <v>2E-3</v>
      </c>
      <c r="I23710" t="s">
        <v>592</v>
      </c>
      <c r="J23710" cm="1">
        <f t="array" ref="J23710:L23710">_xlfn.XLOOKUP($C23710, AGE!$A:$A,AGE!$B:$D,,0,2)</f>
        <v>752.7</v>
      </c>
      <c r="K23710">
        <v>11.9</v>
      </c>
      <c r="L23710" t="str">
        <v>Halverson et al. 2018</v>
      </c>
      <c r="M23710" t="s">
        <v>2506</v>
      </c>
      <c r="P23710" t="s">
        <v>2342</v>
      </c>
      <c r="Q23710">
        <v>5.8</v>
      </c>
      <c r="R23710" s="35">
        <v>0.1</v>
      </c>
      <c r="T23710" s="35"/>
      <c r="V23710">
        <v>1</v>
      </c>
      <c r="W23710" t="s">
        <v>2577</v>
      </c>
      <c r="X23710" t="s">
        <v>2637</v>
      </c>
    </row>
    <row r="23711" spans="1:24" x14ac:dyDescent="0.3">
      <c r="A23711">
        <v>31473</v>
      </c>
      <c r="B23711" s="15" t="s">
        <v>2118</v>
      </c>
      <c r="C23711" t="str">
        <f>_xlfn.XLOOKUP($B23711, STANDARDS!$A:$A, STANDARDS!$B:$B,,0,2)</f>
        <v>Kinnvika Mbr, Backlundtoppen Fm, Akademikerbreen Gp</v>
      </c>
      <c r="D23711" t="s">
        <v>2286</v>
      </c>
      <c r="E23711" t="s">
        <v>2287</v>
      </c>
      <c r="F23711">
        <v>80.13</v>
      </c>
      <c r="G23711">
        <v>17.995000000000001</v>
      </c>
      <c r="H23711">
        <v>2E-3</v>
      </c>
      <c r="I23711" t="s">
        <v>592</v>
      </c>
      <c r="J23711" cm="1">
        <f t="array" ref="J23711:L23711">_xlfn.XLOOKUP($C23711, AGE!$A:$A,AGE!$B:$D,,0,2)</f>
        <v>752.7</v>
      </c>
      <c r="K23711">
        <v>11.9</v>
      </c>
      <c r="L23711" t="str">
        <v>Halverson et al. 2018</v>
      </c>
      <c r="M23711" t="s">
        <v>2506</v>
      </c>
      <c r="P23711" t="s">
        <v>2342</v>
      </c>
      <c r="Q23711">
        <v>5.67</v>
      </c>
      <c r="R23711" s="35">
        <v>0.1</v>
      </c>
      <c r="T23711" s="35"/>
      <c r="V23711">
        <v>1</v>
      </c>
      <c r="W23711" t="s">
        <v>2577</v>
      </c>
      <c r="X23711" t="s">
        <v>2637</v>
      </c>
    </row>
    <row r="23712" spans="1:24" x14ac:dyDescent="0.3">
      <c r="A23712">
        <v>31474</v>
      </c>
      <c r="B23712" s="15" t="s">
        <v>2118</v>
      </c>
      <c r="C23712" t="str">
        <f>_xlfn.XLOOKUP($B23712, STANDARDS!$A:$A, STANDARDS!$B:$B,,0,2)</f>
        <v>Kinnvika Mbr, Backlundtoppen Fm, Akademikerbreen Gp</v>
      </c>
      <c r="D23712" t="s">
        <v>2286</v>
      </c>
      <c r="E23712" t="s">
        <v>2287</v>
      </c>
      <c r="F23712">
        <v>80.13</v>
      </c>
      <c r="G23712">
        <v>17.995000000000001</v>
      </c>
      <c r="H23712">
        <v>2E-3</v>
      </c>
      <c r="I23712" t="s">
        <v>592</v>
      </c>
      <c r="J23712" cm="1">
        <f t="array" ref="J23712:L23712">_xlfn.XLOOKUP($C23712, AGE!$A:$A,AGE!$B:$D,,0,2)</f>
        <v>752.7</v>
      </c>
      <c r="K23712">
        <v>11.9</v>
      </c>
      <c r="L23712" t="str">
        <v>Halverson et al. 2018</v>
      </c>
      <c r="M23712" t="s">
        <v>2506</v>
      </c>
      <c r="P23712" t="s">
        <v>2342</v>
      </c>
      <c r="Q23712">
        <v>5.86</v>
      </c>
      <c r="R23712" s="35">
        <v>0.1</v>
      </c>
      <c r="T23712" s="35"/>
      <c r="V23712">
        <v>1</v>
      </c>
      <c r="W23712" t="s">
        <v>2577</v>
      </c>
      <c r="X23712" t="s">
        <v>2637</v>
      </c>
    </row>
    <row r="23713" spans="1:24" x14ac:dyDescent="0.3">
      <c r="A23713">
        <v>31475</v>
      </c>
      <c r="B23713" s="15" t="s">
        <v>2118</v>
      </c>
      <c r="C23713" t="str">
        <f>_xlfn.XLOOKUP($B23713, STANDARDS!$A:$A, STANDARDS!$B:$B,,0,2)</f>
        <v>Kinnvika Mbr, Backlundtoppen Fm, Akademikerbreen Gp</v>
      </c>
      <c r="D23713" t="s">
        <v>2286</v>
      </c>
      <c r="E23713" t="s">
        <v>2287</v>
      </c>
      <c r="F23713">
        <v>80.13</v>
      </c>
      <c r="G23713">
        <v>17.995000000000001</v>
      </c>
      <c r="H23713">
        <v>2E-3</v>
      </c>
      <c r="I23713" t="s">
        <v>592</v>
      </c>
      <c r="J23713" cm="1">
        <f t="array" ref="J23713:L23713">_xlfn.XLOOKUP($C23713, AGE!$A:$A,AGE!$B:$D,,0,2)</f>
        <v>752.7</v>
      </c>
      <c r="K23713">
        <v>11.9</v>
      </c>
      <c r="L23713" t="str">
        <v>Halverson et al. 2018</v>
      </c>
      <c r="M23713" t="s">
        <v>2506</v>
      </c>
      <c r="P23713" t="s">
        <v>2342</v>
      </c>
      <c r="Q23713">
        <v>8.0399999999999991</v>
      </c>
      <c r="R23713" s="35">
        <v>0.1</v>
      </c>
      <c r="T23713" s="35"/>
      <c r="V23713">
        <v>1</v>
      </c>
      <c r="W23713" t="s">
        <v>2577</v>
      </c>
      <c r="X23713" t="s">
        <v>2637</v>
      </c>
    </row>
    <row r="23714" spans="1:24" x14ac:dyDescent="0.3">
      <c r="A23714">
        <v>31476</v>
      </c>
      <c r="B23714" s="15" t="s">
        <v>2118</v>
      </c>
      <c r="C23714" t="str">
        <f>_xlfn.XLOOKUP($B23714, STANDARDS!$A:$A, STANDARDS!$B:$B,,0,2)</f>
        <v>Kinnvika Mbr, Backlundtoppen Fm, Akademikerbreen Gp</v>
      </c>
      <c r="D23714" t="s">
        <v>2286</v>
      </c>
      <c r="E23714" t="s">
        <v>2287</v>
      </c>
      <c r="F23714">
        <v>80.13</v>
      </c>
      <c r="G23714">
        <v>17.995000000000001</v>
      </c>
      <c r="H23714">
        <v>2E-3</v>
      </c>
      <c r="I23714" t="s">
        <v>592</v>
      </c>
      <c r="J23714" cm="1">
        <f t="array" ref="J23714:L23714">_xlfn.XLOOKUP($C23714, AGE!$A:$A,AGE!$B:$D,,0,2)</f>
        <v>752.7</v>
      </c>
      <c r="K23714">
        <v>11.9</v>
      </c>
      <c r="L23714" t="str">
        <v>Halverson et al. 2018</v>
      </c>
      <c r="M23714" t="s">
        <v>2506</v>
      </c>
      <c r="P23714" t="s">
        <v>2342</v>
      </c>
      <c r="Q23714">
        <v>4.3099999999999996</v>
      </c>
      <c r="R23714" s="35">
        <v>0.1</v>
      </c>
      <c r="T23714" s="35"/>
      <c r="V23714">
        <v>1</v>
      </c>
      <c r="W23714" t="s">
        <v>2577</v>
      </c>
      <c r="X23714" t="s">
        <v>2637</v>
      </c>
    </row>
    <row r="23715" spans="1:24" x14ac:dyDescent="0.3">
      <c r="A23715">
        <v>31477</v>
      </c>
      <c r="B23715" s="15" t="s">
        <v>2122</v>
      </c>
      <c r="C23715" t="str">
        <f>_xlfn.XLOOKUP($B23715, STANDARDS!$A:$A, STANDARDS!$B:$B,,0,2)</f>
        <v>Backlundtoppen Fm, Akademikerbreen Gp</v>
      </c>
      <c r="D23715" t="s">
        <v>2286</v>
      </c>
      <c r="E23715" t="s">
        <v>2287</v>
      </c>
      <c r="F23715">
        <v>80.13</v>
      </c>
      <c r="G23715">
        <v>17.995000000000001</v>
      </c>
      <c r="H23715">
        <v>2E-3</v>
      </c>
      <c r="I23715" t="s">
        <v>592</v>
      </c>
      <c r="J23715" cm="1">
        <f t="array" ref="J23715:L23715">_xlfn.XLOOKUP($C23715, AGE!$A:$A,AGE!$B:$D,,0,2)</f>
        <v>767.73</v>
      </c>
      <c r="K23715">
        <v>21.230000000000018</v>
      </c>
      <c r="L23715" t="str">
        <v>Halverson et al. 2018</v>
      </c>
      <c r="M23715" t="s">
        <v>2506</v>
      </c>
      <c r="P23715" t="s">
        <v>2342</v>
      </c>
      <c r="Q23715">
        <v>7.65</v>
      </c>
      <c r="R23715" s="35">
        <v>0.1</v>
      </c>
      <c r="T23715" s="35"/>
      <c r="V23715">
        <v>1</v>
      </c>
      <c r="W23715" t="s">
        <v>2577</v>
      </c>
      <c r="X23715" t="s">
        <v>2637</v>
      </c>
    </row>
    <row r="23716" spans="1:24" x14ac:dyDescent="0.3">
      <c r="A23716">
        <v>31478</v>
      </c>
      <c r="B23716" s="15" t="s">
        <v>2122</v>
      </c>
      <c r="C23716" t="str">
        <f>_xlfn.XLOOKUP($B23716, STANDARDS!$A:$A, STANDARDS!$B:$B,,0,2)</f>
        <v>Backlundtoppen Fm, Akademikerbreen Gp</v>
      </c>
      <c r="D23716" t="s">
        <v>2286</v>
      </c>
      <c r="E23716" t="s">
        <v>2287</v>
      </c>
      <c r="F23716">
        <v>80.13</v>
      </c>
      <c r="G23716">
        <v>17.995000000000001</v>
      </c>
      <c r="H23716">
        <v>2E-3</v>
      </c>
      <c r="I23716" t="s">
        <v>592</v>
      </c>
      <c r="J23716" cm="1">
        <f t="array" ref="J23716:L23716">_xlfn.XLOOKUP($C23716, AGE!$A:$A,AGE!$B:$D,,0,2)</f>
        <v>767.73</v>
      </c>
      <c r="K23716">
        <v>21.230000000000018</v>
      </c>
      <c r="L23716" t="str">
        <v>Halverson et al. 2018</v>
      </c>
      <c r="M23716" t="s">
        <v>2506</v>
      </c>
      <c r="P23716" t="s">
        <v>2342</v>
      </c>
      <c r="Q23716">
        <v>8.15</v>
      </c>
      <c r="R23716" s="35">
        <v>0.1</v>
      </c>
      <c r="T23716" s="35"/>
      <c r="V23716">
        <v>1</v>
      </c>
      <c r="W23716" t="s">
        <v>2577</v>
      </c>
      <c r="X23716" t="s">
        <v>2637</v>
      </c>
    </row>
    <row r="23717" spans="1:24" x14ac:dyDescent="0.3">
      <c r="A23717">
        <v>31479</v>
      </c>
      <c r="B23717" s="15" t="s">
        <v>2122</v>
      </c>
      <c r="C23717" t="str">
        <f>_xlfn.XLOOKUP($B23717, STANDARDS!$A:$A, STANDARDS!$B:$B,,0,2)</f>
        <v>Backlundtoppen Fm, Akademikerbreen Gp</v>
      </c>
      <c r="D23717" t="s">
        <v>2286</v>
      </c>
      <c r="E23717" t="s">
        <v>2287</v>
      </c>
      <c r="F23717">
        <v>80.13</v>
      </c>
      <c r="G23717">
        <v>17.995000000000001</v>
      </c>
      <c r="H23717">
        <v>2E-3</v>
      </c>
      <c r="I23717" t="s">
        <v>592</v>
      </c>
      <c r="J23717" cm="1">
        <f t="array" ref="J23717:L23717">_xlfn.XLOOKUP($C23717, AGE!$A:$A,AGE!$B:$D,,0,2)</f>
        <v>767.73</v>
      </c>
      <c r="K23717">
        <v>21.230000000000018</v>
      </c>
      <c r="L23717" t="str">
        <v>Halverson et al. 2018</v>
      </c>
      <c r="M23717" t="s">
        <v>2506</v>
      </c>
      <c r="P23717" t="s">
        <v>2342</v>
      </c>
      <c r="Q23717">
        <v>6.87</v>
      </c>
      <c r="R23717" s="35">
        <v>0.1</v>
      </c>
      <c r="T23717" s="35"/>
      <c r="V23717">
        <v>1</v>
      </c>
      <c r="W23717" t="s">
        <v>2577</v>
      </c>
      <c r="X23717" t="s">
        <v>2637</v>
      </c>
    </row>
    <row r="23718" spans="1:24" x14ac:dyDescent="0.3">
      <c r="A23718">
        <v>31480</v>
      </c>
      <c r="B23718" s="15" t="s">
        <v>2122</v>
      </c>
      <c r="C23718" t="str">
        <f>_xlfn.XLOOKUP($B23718, STANDARDS!$A:$A, STANDARDS!$B:$B,,0,2)</f>
        <v>Backlundtoppen Fm, Akademikerbreen Gp</v>
      </c>
      <c r="D23718" t="s">
        <v>2286</v>
      </c>
      <c r="E23718" t="s">
        <v>2287</v>
      </c>
      <c r="F23718">
        <v>80.13</v>
      </c>
      <c r="G23718">
        <v>17.995000000000001</v>
      </c>
      <c r="H23718">
        <v>2E-3</v>
      </c>
      <c r="I23718" t="s">
        <v>592</v>
      </c>
      <c r="J23718" cm="1">
        <f t="array" ref="J23718:L23718">_xlfn.XLOOKUP($C23718, AGE!$A:$A,AGE!$B:$D,,0,2)</f>
        <v>767.73</v>
      </c>
      <c r="K23718">
        <v>21.230000000000018</v>
      </c>
      <c r="L23718" t="str">
        <v>Halverson et al. 2018</v>
      </c>
      <c r="M23718" t="s">
        <v>2506</v>
      </c>
      <c r="P23718" t="s">
        <v>2342</v>
      </c>
      <c r="Q23718">
        <v>7.76</v>
      </c>
      <c r="R23718" s="35">
        <v>0.1</v>
      </c>
      <c r="T23718" s="35"/>
      <c r="V23718">
        <v>1</v>
      </c>
      <c r="W23718" t="s">
        <v>2577</v>
      </c>
      <c r="X23718" t="s">
        <v>2637</v>
      </c>
    </row>
    <row r="23719" spans="1:24" x14ac:dyDescent="0.3">
      <c r="A23719">
        <v>31481</v>
      </c>
      <c r="B23719" s="15" t="s">
        <v>2120</v>
      </c>
      <c r="C23719" t="str">
        <f>_xlfn.XLOOKUP($B23719, STANDARDS!$A:$A, STANDARDS!$B:$B,,0,2)</f>
        <v>Russøya Mbr, Elbobreen Fm, Polarisbreen Gp</v>
      </c>
      <c r="D23719" t="s">
        <v>2286</v>
      </c>
      <c r="E23719" t="s">
        <v>2288</v>
      </c>
      <c r="F23719">
        <v>80.051000000000002</v>
      </c>
      <c r="G23719">
        <v>18.251000000000001</v>
      </c>
      <c r="H23719">
        <v>2E-3</v>
      </c>
      <c r="I23719" t="s">
        <v>592</v>
      </c>
      <c r="J23719" cm="1">
        <f t="array" ref="J23719:L23719">_xlfn.XLOOKUP($C23719, AGE!$A:$A,AGE!$B:$D,,0,2)</f>
        <v>739.9</v>
      </c>
      <c r="K23719">
        <v>12.5</v>
      </c>
      <c r="L23719" t="str">
        <v>Halverson et al. 2018</v>
      </c>
      <c r="M23719" t="s">
        <v>2482</v>
      </c>
      <c r="P23719" t="s">
        <v>2342</v>
      </c>
      <c r="Q23719">
        <v>-3.54</v>
      </c>
      <c r="R23719" s="35">
        <v>0.1</v>
      </c>
      <c r="T23719" s="35"/>
      <c r="V23719">
        <v>1</v>
      </c>
      <c r="W23719" t="s">
        <v>2578</v>
      </c>
      <c r="X23719" t="s">
        <v>2638</v>
      </c>
    </row>
    <row r="23720" spans="1:24" x14ac:dyDescent="0.3">
      <c r="A23720">
        <v>31482</v>
      </c>
      <c r="B23720" s="15" t="s">
        <v>2120</v>
      </c>
      <c r="C23720" t="str">
        <f>_xlfn.XLOOKUP($B23720, STANDARDS!$A:$A, STANDARDS!$B:$B,,0,2)</f>
        <v>Russøya Mbr, Elbobreen Fm, Polarisbreen Gp</v>
      </c>
      <c r="D23720" t="s">
        <v>2286</v>
      </c>
      <c r="E23720" t="s">
        <v>2288</v>
      </c>
      <c r="F23720">
        <v>80.051000000000002</v>
      </c>
      <c r="G23720">
        <v>18.251000000000001</v>
      </c>
      <c r="H23720">
        <v>2E-3</v>
      </c>
      <c r="I23720" t="s">
        <v>592</v>
      </c>
      <c r="J23720" cm="1">
        <f t="array" ref="J23720:L23720">_xlfn.XLOOKUP($C23720, AGE!$A:$A,AGE!$B:$D,,0,2)</f>
        <v>739.9</v>
      </c>
      <c r="K23720">
        <v>12.5</v>
      </c>
      <c r="L23720" t="str">
        <v>Halverson et al. 2018</v>
      </c>
      <c r="M23720" t="s">
        <v>2482</v>
      </c>
      <c r="O23720" s="35">
        <v>1.7999999999999999E-2</v>
      </c>
      <c r="P23720" t="s">
        <v>2342</v>
      </c>
      <c r="Q23720">
        <v>-2.92</v>
      </c>
      <c r="R23720" s="35">
        <v>0.1</v>
      </c>
      <c r="S23720">
        <v>-29.3</v>
      </c>
      <c r="T23720" s="35">
        <v>0.05</v>
      </c>
      <c r="U23720" t="s">
        <v>2479</v>
      </c>
      <c r="V23720">
        <v>1</v>
      </c>
      <c r="W23720" t="s">
        <v>2578</v>
      </c>
      <c r="X23720" t="s">
        <v>2638</v>
      </c>
    </row>
    <row r="23721" spans="1:24" x14ac:dyDescent="0.3">
      <c r="A23721">
        <v>31483</v>
      </c>
      <c r="B23721" s="15" t="s">
        <v>2120</v>
      </c>
      <c r="C23721" t="str">
        <f>_xlfn.XLOOKUP($B23721, STANDARDS!$A:$A, STANDARDS!$B:$B,,0,2)</f>
        <v>Russøya Mbr, Elbobreen Fm, Polarisbreen Gp</v>
      </c>
      <c r="D23721" t="s">
        <v>2286</v>
      </c>
      <c r="E23721" t="s">
        <v>2288</v>
      </c>
      <c r="F23721">
        <v>80.051000000000002</v>
      </c>
      <c r="G23721">
        <v>18.251000000000001</v>
      </c>
      <c r="H23721">
        <v>2E-3</v>
      </c>
      <c r="I23721" t="s">
        <v>592</v>
      </c>
      <c r="J23721" cm="1">
        <f t="array" ref="J23721:L23721">_xlfn.XLOOKUP($C23721, AGE!$A:$A,AGE!$B:$D,,0,2)</f>
        <v>739.9</v>
      </c>
      <c r="K23721">
        <v>12.5</v>
      </c>
      <c r="L23721" t="str">
        <v>Halverson et al. 2018</v>
      </c>
      <c r="M23721" t="s">
        <v>2482</v>
      </c>
      <c r="O23721" s="35">
        <v>4.5999999999999999E-2</v>
      </c>
      <c r="P23721" t="s">
        <v>2342</v>
      </c>
      <c r="Q23721">
        <v>-3</v>
      </c>
      <c r="R23721" s="35">
        <v>0.1</v>
      </c>
      <c r="S23721">
        <v>-30.7</v>
      </c>
      <c r="T23721" s="35">
        <v>0.05</v>
      </c>
      <c r="U23721" t="s">
        <v>2479</v>
      </c>
      <c r="V23721">
        <v>1</v>
      </c>
      <c r="W23721" t="s">
        <v>2578</v>
      </c>
      <c r="X23721" t="s">
        <v>2638</v>
      </c>
    </row>
    <row r="23722" spans="1:24" x14ac:dyDescent="0.3">
      <c r="A23722">
        <v>31484</v>
      </c>
      <c r="B23722" s="15" t="s">
        <v>2120</v>
      </c>
      <c r="C23722" t="str">
        <f>_xlfn.XLOOKUP($B23722, STANDARDS!$A:$A, STANDARDS!$B:$B,,0,2)</f>
        <v>Russøya Mbr, Elbobreen Fm, Polarisbreen Gp</v>
      </c>
      <c r="D23722" t="s">
        <v>2286</v>
      </c>
      <c r="E23722" t="s">
        <v>2288</v>
      </c>
      <c r="F23722">
        <v>80.051000000000002</v>
      </c>
      <c r="G23722">
        <v>18.251000000000001</v>
      </c>
      <c r="H23722">
        <v>2E-3</v>
      </c>
      <c r="I23722" t="s">
        <v>592</v>
      </c>
      <c r="J23722" cm="1">
        <f t="array" ref="J23722:L23722">_xlfn.XLOOKUP($C23722, AGE!$A:$A,AGE!$B:$D,,0,2)</f>
        <v>739.9</v>
      </c>
      <c r="K23722">
        <v>12.5</v>
      </c>
      <c r="L23722" t="str">
        <v>Halverson et al. 2018</v>
      </c>
      <c r="M23722" t="s">
        <v>2482</v>
      </c>
      <c r="O23722" s="35">
        <v>3.7999999999999999E-2</v>
      </c>
      <c r="P23722" t="s">
        <v>2342</v>
      </c>
      <c r="Q23722">
        <v>-5.0199999999999996</v>
      </c>
      <c r="R23722" s="35">
        <v>0.1</v>
      </c>
      <c r="S23722">
        <v>-29.6</v>
      </c>
      <c r="T23722" s="35">
        <v>0.05</v>
      </c>
      <c r="U23722" t="s">
        <v>2479</v>
      </c>
      <c r="V23722">
        <v>1</v>
      </c>
      <c r="W23722" t="s">
        <v>2578</v>
      </c>
      <c r="X23722" t="s">
        <v>2638</v>
      </c>
    </row>
    <row r="23723" spans="1:24" x14ac:dyDescent="0.3">
      <c r="A23723">
        <v>31485</v>
      </c>
      <c r="B23723" s="15" t="s">
        <v>2120</v>
      </c>
      <c r="C23723" t="str">
        <f>_xlfn.XLOOKUP($B23723, STANDARDS!$A:$A, STANDARDS!$B:$B,,0,2)</f>
        <v>Russøya Mbr, Elbobreen Fm, Polarisbreen Gp</v>
      </c>
      <c r="D23723" t="s">
        <v>2286</v>
      </c>
      <c r="E23723" t="s">
        <v>2288</v>
      </c>
      <c r="F23723">
        <v>80.051000000000002</v>
      </c>
      <c r="G23723">
        <v>18.251000000000001</v>
      </c>
      <c r="H23723">
        <v>2E-3</v>
      </c>
      <c r="I23723" t="s">
        <v>592</v>
      </c>
      <c r="J23723" cm="1">
        <f t="array" ref="J23723:L23723">_xlfn.XLOOKUP($C23723, AGE!$A:$A,AGE!$B:$D,,0,2)</f>
        <v>739.9</v>
      </c>
      <c r="K23723">
        <v>12.5</v>
      </c>
      <c r="L23723" t="str">
        <v>Halverson et al. 2018</v>
      </c>
      <c r="M23723" t="s">
        <v>2482</v>
      </c>
      <c r="O23723" s="35">
        <v>2.1999999999999999E-2</v>
      </c>
      <c r="P23723" t="s">
        <v>2342</v>
      </c>
      <c r="Q23723">
        <v>-2.6</v>
      </c>
      <c r="R23723" s="35">
        <v>0.1</v>
      </c>
      <c r="S23723">
        <v>-29.1</v>
      </c>
      <c r="T23723" s="35">
        <v>0.05</v>
      </c>
      <c r="U23723" t="s">
        <v>2479</v>
      </c>
      <c r="V23723">
        <v>1</v>
      </c>
      <c r="W23723" t="s">
        <v>2578</v>
      </c>
      <c r="X23723" t="s">
        <v>2638</v>
      </c>
    </row>
    <row r="23724" spans="1:24" x14ac:dyDescent="0.3">
      <c r="A23724">
        <v>31486</v>
      </c>
      <c r="B23724" s="15" t="s">
        <v>2120</v>
      </c>
      <c r="C23724" t="str">
        <f>_xlfn.XLOOKUP($B23724, STANDARDS!$A:$A, STANDARDS!$B:$B,,0,2)</f>
        <v>Russøya Mbr, Elbobreen Fm, Polarisbreen Gp</v>
      </c>
      <c r="D23724" t="s">
        <v>2286</v>
      </c>
      <c r="E23724" t="s">
        <v>2288</v>
      </c>
      <c r="F23724">
        <v>80.051000000000002</v>
      </c>
      <c r="G23724">
        <v>18.251000000000001</v>
      </c>
      <c r="H23724">
        <v>2E-3</v>
      </c>
      <c r="I23724" t="s">
        <v>592</v>
      </c>
      <c r="J23724" cm="1">
        <f t="array" ref="J23724:L23724">_xlfn.XLOOKUP($C23724, AGE!$A:$A,AGE!$B:$D,,0,2)</f>
        <v>739.9</v>
      </c>
      <c r="K23724">
        <v>12.5</v>
      </c>
      <c r="L23724" t="str">
        <v>Halverson et al. 2018</v>
      </c>
      <c r="M23724" t="s">
        <v>2482</v>
      </c>
      <c r="O23724" s="35">
        <v>7.1999999999999995E-2</v>
      </c>
      <c r="P23724" t="s">
        <v>2342</v>
      </c>
      <c r="Q23724">
        <v>-1.37</v>
      </c>
      <c r="R23724" s="35">
        <v>0.1</v>
      </c>
      <c r="S23724">
        <v>-31.8</v>
      </c>
      <c r="T23724" s="35">
        <v>0.05</v>
      </c>
      <c r="U23724" t="s">
        <v>2479</v>
      </c>
      <c r="V23724">
        <v>1</v>
      </c>
      <c r="W23724" t="s">
        <v>2578</v>
      </c>
      <c r="X23724" t="s">
        <v>2638</v>
      </c>
    </row>
    <row r="23725" spans="1:24" x14ac:dyDescent="0.3">
      <c r="A23725">
        <v>31487</v>
      </c>
      <c r="B23725" s="15" t="s">
        <v>2120</v>
      </c>
      <c r="C23725" t="str">
        <f>_xlfn.XLOOKUP($B23725, STANDARDS!$A:$A, STANDARDS!$B:$B,,0,2)</f>
        <v>Russøya Mbr, Elbobreen Fm, Polarisbreen Gp</v>
      </c>
      <c r="D23725" t="s">
        <v>2286</v>
      </c>
      <c r="E23725" t="s">
        <v>2288</v>
      </c>
      <c r="F23725">
        <v>80.051000000000002</v>
      </c>
      <c r="G23725">
        <v>18.251000000000001</v>
      </c>
      <c r="H23725">
        <v>2E-3</v>
      </c>
      <c r="I23725" t="s">
        <v>592</v>
      </c>
      <c r="J23725" cm="1">
        <f t="array" ref="J23725:L23725">_xlfn.XLOOKUP($C23725, AGE!$A:$A,AGE!$B:$D,,0,2)</f>
        <v>739.9</v>
      </c>
      <c r="K23725">
        <v>12.5</v>
      </c>
      <c r="L23725" t="str">
        <v>Halverson et al. 2018</v>
      </c>
      <c r="M23725" t="s">
        <v>2482</v>
      </c>
      <c r="P23725" t="s">
        <v>2342</v>
      </c>
      <c r="Q23725">
        <v>0.08</v>
      </c>
      <c r="R23725" s="35">
        <v>0.1</v>
      </c>
      <c r="T23725" s="35"/>
      <c r="V23725">
        <v>1</v>
      </c>
      <c r="W23725" t="s">
        <v>2578</v>
      </c>
      <c r="X23725" t="s">
        <v>2638</v>
      </c>
    </row>
    <row r="23726" spans="1:24" x14ac:dyDescent="0.3">
      <c r="A23726">
        <v>31488</v>
      </c>
      <c r="B23726" s="15" t="s">
        <v>2120</v>
      </c>
      <c r="C23726" t="str">
        <f>_xlfn.XLOOKUP($B23726, STANDARDS!$A:$A, STANDARDS!$B:$B,,0,2)</f>
        <v>Russøya Mbr, Elbobreen Fm, Polarisbreen Gp</v>
      </c>
      <c r="D23726" t="s">
        <v>2286</v>
      </c>
      <c r="E23726" t="s">
        <v>2288</v>
      </c>
      <c r="F23726">
        <v>80.051000000000002</v>
      </c>
      <c r="G23726">
        <v>18.251000000000001</v>
      </c>
      <c r="H23726">
        <v>2E-3</v>
      </c>
      <c r="I23726" t="s">
        <v>592</v>
      </c>
      <c r="J23726" cm="1">
        <f t="array" ref="J23726:L23726">_xlfn.XLOOKUP($C23726, AGE!$A:$A,AGE!$B:$D,,0,2)</f>
        <v>739.9</v>
      </c>
      <c r="K23726">
        <v>12.5</v>
      </c>
      <c r="L23726" t="str">
        <v>Halverson et al. 2018</v>
      </c>
      <c r="M23726" t="s">
        <v>2482</v>
      </c>
      <c r="P23726" t="s">
        <v>2342</v>
      </c>
      <c r="Q23726">
        <v>1.01</v>
      </c>
      <c r="R23726" s="35">
        <v>0.1</v>
      </c>
      <c r="T23726" s="35"/>
      <c r="V23726">
        <v>1</v>
      </c>
      <c r="W23726" t="s">
        <v>2578</v>
      </c>
      <c r="X23726" t="s">
        <v>2638</v>
      </c>
    </row>
    <row r="23727" spans="1:24" x14ac:dyDescent="0.3">
      <c r="A23727">
        <v>31489</v>
      </c>
      <c r="B23727" s="15" t="s">
        <v>2120</v>
      </c>
      <c r="C23727" t="str">
        <f>_xlfn.XLOOKUP($B23727, STANDARDS!$A:$A, STANDARDS!$B:$B,,0,2)</f>
        <v>Russøya Mbr, Elbobreen Fm, Polarisbreen Gp</v>
      </c>
      <c r="D23727" t="s">
        <v>2286</v>
      </c>
      <c r="E23727" t="s">
        <v>2288</v>
      </c>
      <c r="F23727">
        <v>80.051000000000002</v>
      </c>
      <c r="G23727">
        <v>18.251000000000001</v>
      </c>
      <c r="H23727">
        <v>2E-3</v>
      </c>
      <c r="I23727" t="s">
        <v>592</v>
      </c>
      <c r="J23727" cm="1">
        <f t="array" ref="J23727:L23727">_xlfn.XLOOKUP($C23727, AGE!$A:$A,AGE!$B:$D,,0,2)</f>
        <v>739.9</v>
      </c>
      <c r="K23727">
        <v>12.5</v>
      </c>
      <c r="L23727" t="str">
        <v>Halverson et al. 2018</v>
      </c>
      <c r="M23727" t="s">
        <v>2482</v>
      </c>
      <c r="O23727" s="35">
        <v>0.125</v>
      </c>
      <c r="P23727" t="s">
        <v>2342</v>
      </c>
      <c r="Q23727">
        <v>5.95</v>
      </c>
      <c r="R23727" s="35">
        <v>0.1</v>
      </c>
      <c r="S23727">
        <v>-28.4</v>
      </c>
      <c r="T23727" s="35">
        <v>0.05</v>
      </c>
      <c r="U23727" t="s">
        <v>2479</v>
      </c>
      <c r="V23727">
        <v>1</v>
      </c>
      <c r="W23727" t="s">
        <v>2578</v>
      </c>
      <c r="X23727" t="s">
        <v>2638</v>
      </c>
    </row>
    <row r="23728" spans="1:24" x14ac:dyDescent="0.3">
      <c r="A23728">
        <v>31490</v>
      </c>
      <c r="B23728" s="15" t="s">
        <v>2120</v>
      </c>
      <c r="C23728" t="str">
        <f>_xlfn.XLOOKUP($B23728, STANDARDS!$A:$A, STANDARDS!$B:$B,,0,2)</f>
        <v>Russøya Mbr, Elbobreen Fm, Polarisbreen Gp</v>
      </c>
      <c r="D23728" t="s">
        <v>2286</v>
      </c>
      <c r="E23728" t="s">
        <v>2288</v>
      </c>
      <c r="F23728">
        <v>80.051000000000002</v>
      </c>
      <c r="G23728">
        <v>18.251000000000001</v>
      </c>
      <c r="H23728">
        <v>2E-3</v>
      </c>
      <c r="I23728" t="s">
        <v>592</v>
      </c>
      <c r="J23728" cm="1">
        <f t="array" ref="J23728:L23728">_xlfn.XLOOKUP($C23728, AGE!$A:$A,AGE!$B:$D,,0,2)</f>
        <v>739.9</v>
      </c>
      <c r="K23728">
        <v>12.5</v>
      </c>
      <c r="L23728" t="str">
        <v>Halverson et al. 2018</v>
      </c>
      <c r="M23728" t="s">
        <v>2482</v>
      </c>
      <c r="P23728" t="s">
        <v>2342</v>
      </c>
      <c r="Q23728">
        <v>5.62</v>
      </c>
      <c r="R23728" s="35">
        <v>0.1</v>
      </c>
      <c r="T23728" s="35"/>
      <c r="V23728">
        <v>1</v>
      </c>
      <c r="W23728" t="s">
        <v>2578</v>
      </c>
      <c r="X23728" t="s">
        <v>2638</v>
      </c>
    </row>
    <row r="23729" spans="1:24" x14ac:dyDescent="0.3">
      <c r="A23729">
        <v>31491</v>
      </c>
      <c r="B23729" s="15" t="s">
        <v>2120</v>
      </c>
      <c r="C23729" t="str">
        <f>_xlfn.XLOOKUP($B23729, STANDARDS!$A:$A, STANDARDS!$B:$B,,0,2)</f>
        <v>Russøya Mbr, Elbobreen Fm, Polarisbreen Gp</v>
      </c>
      <c r="D23729" t="s">
        <v>2286</v>
      </c>
      <c r="E23729" t="s">
        <v>2288</v>
      </c>
      <c r="F23729">
        <v>80.051000000000002</v>
      </c>
      <c r="G23729">
        <v>18.251000000000001</v>
      </c>
      <c r="H23729">
        <v>2E-3</v>
      </c>
      <c r="I23729" t="s">
        <v>592</v>
      </c>
      <c r="J23729" cm="1">
        <f t="array" ref="J23729:L23729">_xlfn.XLOOKUP($C23729, AGE!$A:$A,AGE!$B:$D,,0,2)</f>
        <v>739.9</v>
      </c>
      <c r="K23729">
        <v>12.5</v>
      </c>
      <c r="L23729" t="str">
        <v>Halverson et al. 2018</v>
      </c>
      <c r="M23729" t="s">
        <v>2482</v>
      </c>
      <c r="O23729" s="35">
        <v>4.4999999999999998E-2</v>
      </c>
      <c r="P23729" t="s">
        <v>2342</v>
      </c>
      <c r="Q23729">
        <v>5.71</v>
      </c>
      <c r="R23729" s="35">
        <v>0.1</v>
      </c>
      <c r="S23729">
        <v>-27.4</v>
      </c>
      <c r="T23729" s="35">
        <v>0.05</v>
      </c>
      <c r="U23729" t="s">
        <v>2479</v>
      </c>
      <c r="V23729">
        <v>1</v>
      </c>
      <c r="W23729" t="s">
        <v>2578</v>
      </c>
      <c r="X23729" t="s">
        <v>2638</v>
      </c>
    </row>
    <row r="23730" spans="1:24" x14ac:dyDescent="0.3">
      <c r="A23730">
        <v>31492</v>
      </c>
      <c r="B23730" s="15" t="s">
        <v>2120</v>
      </c>
      <c r="C23730" t="str">
        <f>_xlfn.XLOOKUP($B23730, STANDARDS!$A:$A, STANDARDS!$B:$B,,0,2)</f>
        <v>Russøya Mbr, Elbobreen Fm, Polarisbreen Gp</v>
      </c>
      <c r="D23730" t="s">
        <v>2286</v>
      </c>
      <c r="E23730" t="s">
        <v>2288</v>
      </c>
      <c r="F23730">
        <v>80.051000000000002</v>
      </c>
      <c r="G23730">
        <v>18.251000000000001</v>
      </c>
      <c r="H23730">
        <v>2E-3</v>
      </c>
      <c r="I23730" t="s">
        <v>592</v>
      </c>
      <c r="J23730" cm="1">
        <f t="array" ref="J23730:L23730">_xlfn.XLOOKUP($C23730, AGE!$A:$A,AGE!$B:$D,,0,2)</f>
        <v>739.9</v>
      </c>
      <c r="K23730">
        <v>12.5</v>
      </c>
      <c r="L23730" t="str">
        <v>Halverson et al. 2018</v>
      </c>
      <c r="M23730" t="s">
        <v>2482</v>
      </c>
      <c r="O23730" s="35">
        <v>0.222</v>
      </c>
      <c r="P23730" t="s">
        <v>2342</v>
      </c>
      <c r="Q23730">
        <v>5.19</v>
      </c>
      <c r="R23730" s="35">
        <v>0.1</v>
      </c>
      <c r="S23730">
        <v>-26.8</v>
      </c>
      <c r="T23730" s="35">
        <v>0.05</v>
      </c>
      <c r="U23730" t="s">
        <v>2479</v>
      </c>
      <c r="V23730">
        <v>1</v>
      </c>
      <c r="W23730" t="s">
        <v>2578</v>
      </c>
      <c r="X23730" t="s">
        <v>2638</v>
      </c>
    </row>
    <row r="23731" spans="1:24" x14ac:dyDescent="0.3">
      <c r="A23731">
        <v>31493</v>
      </c>
      <c r="B23731" s="15" t="s">
        <v>2120</v>
      </c>
      <c r="C23731" t="str">
        <f>_xlfn.XLOOKUP($B23731, STANDARDS!$A:$A, STANDARDS!$B:$B,,0,2)</f>
        <v>Russøya Mbr, Elbobreen Fm, Polarisbreen Gp</v>
      </c>
      <c r="D23731" t="s">
        <v>2286</v>
      </c>
      <c r="E23731" t="s">
        <v>2288</v>
      </c>
      <c r="F23731">
        <v>80.051000000000002</v>
      </c>
      <c r="G23731">
        <v>18.251000000000001</v>
      </c>
      <c r="H23731">
        <v>2E-3</v>
      </c>
      <c r="I23731" t="s">
        <v>592</v>
      </c>
      <c r="J23731" cm="1">
        <f t="array" ref="J23731:L23731">_xlfn.XLOOKUP($C23731, AGE!$A:$A,AGE!$B:$D,,0,2)</f>
        <v>739.9</v>
      </c>
      <c r="K23731">
        <v>12.5</v>
      </c>
      <c r="L23731" t="str">
        <v>Halverson et al. 2018</v>
      </c>
      <c r="M23731" t="s">
        <v>2482</v>
      </c>
      <c r="O23731" s="35">
        <v>8.9999999999999993E-3</v>
      </c>
      <c r="P23731" t="s">
        <v>2342</v>
      </c>
      <c r="Q23731">
        <v>3.97</v>
      </c>
      <c r="R23731" s="35">
        <v>0.1</v>
      </c>
      <c r="S23731">
        <v>-27.4</v>
      </c>
      <c r="T23731" s="35">
        <v>0.05</v>
      </c>
      <c r="U23731" t="s">
        <v>2479</v>
      </c>
      <c r="V23731">
        <v>1</v>
      </c>
      <c r="W23731" t="s">
        <v>2578</v>
      </c>
      <c r="X23731" t="s">
        <v>2638</v>
      </c>
    </row>
    <row r="23732" spans="1:24" x14ac:dyDescent="0.3">
      <c r="A23732">
        <v>31494</v>
      </c>
      <c r="B23732" s="15" t="s">
        <v>2120</v>
      </c>
      <c r="C23732" t="str">
        <f>_xlfn.XLOOKUP($B23732, STANDARDS!$A:$A, STANDARDS!$B:$B,,0,2)</f>
        <v>Russøya Mbr, Elbobreen Fm, Polarisbreen Gp</v>
      </c>
      <c r="D23732" t="s">
        <v>2286</v>
      </c>
      <c r="E23732" t="s">
        <v>2288</v>
      </c>
      <c r="F23732">
        <v>80.051000000000002</v>
      </c>
      <c r="G23732">
        <v>18.251000000000001</v>
      </c>
      <c r="H23732">
        <v>2E-3</v>
      </c>
      <c r="I23732" t="s">
        <v>592</v>
      </c>
      <c r="J23732" cm="1">
        <f t="array" ref="J23732:L23732">_xlfn.XLOOKUP($C23732, AGE!$A:$A,AGE!$B:$D,,0,2)</f>
        <v>739.9</v>
      </c>
      <c r="K23732">
        <v>12.5</v>
      </c>
      <c r="L23732" t="str">
        <v>Halverson et al. 2018</v>
      </c>
      <c r="M23732" t="s">
        <v>2482</v>
      </c>
      <c r="O23732" s="35">
        <v>6.5000000000000002E-2</v>
      </c>
      <c r="P23732" t="s">
        <v>2342</v>
      </c>
      <c r="Q23732">
        <v>3.47</v>
      </c>
      <c r="R23732" s="35">
        <v>0.1</v>
      </c>
      <c r="S23732">
        <v>-27.2</v>
      </c>
      <c r="T23732" s="35">
        <v>0.05</v>
      </c>
      <c r="U23732" t="s">
        <v>2479</v>
      </c>
      <c r="V23732">
        <v>1</v>
      </c>
      <c r="W23732" t="s">
        <v>2578</v>
      </c>
      <c r="X23732" t="s">
        <v>2638</v>
      </c>
    </row>
    <row r="23733" spans="1:24" x14ac:dyDescent="0.3">
      <c r="A23733">
        <v>31495</v>
      </c>
      <c r="B23733" s="15" t="s">
        <v>2120</v>
      </c>
      <c r="C23733" t="str">
        <f>_xlfn.XLOOKUP($B23733, STANDARDS!$A:$A, STANDARDS!$B:$B,,0,2)</f>
        <v>Russøya Mbr, Elbobreen Fm, Polarisbreen Gp</v>
      </c>
      <c r="D23733" t="s">
        <v>2286</v>
      </c>
      <c r="E23733" t="s">
        <v>2288</v>
      </c>
      <c r="F23733">
        <v>80.051000000000002</v>
      </c>
      <c r="G23733">
        <v>18.251000000000001</v>
      </c>
      <c r="H23733">
        <v>2E-3</v>
      </c>
      <c r="I23733" t="s">
        <v>592</v>
      </c>
      <c r="J23733" cm="1">
        <f t="array" ref="J23733:L23733">_xlfn.XLOOKUP($C23733, AGE!$A:$A,AGE!$B:$D,,0,2)</f>
        <v>739.9</v>
      </c>
      <c r="K23733">
        <v>12.5</v>
      </c>
      <c r="L23733" t="str">
        <v>Halverson et al. 2018</v>
      </c>
      <c r="M23733" t="s">
        <v>2482</v>
      </c>
      <c r="O23733" s="35">
        <v>3.4000000000000002E-2</v>
      </c>
      <c r="P23733" t="s">
        <v>2342</v>
      </c>
      <c r="Q23733">
        <v>4.12</v>
      </c>
      <c r="R23733" s="35">
        <v>0.1</v>
      </c>
      <c r="S23733">
        <v>-27.4</v>
      </c>
      <c r="T23733" s="35">
        <v>0.05</v>
      </c>
      <c r="U23733" t="s">
        <v>2479</v>
      </c>
      <c r="V23733">
        <v>1</v>
      </c>
      <c r="W23733" t="s">
        <v>2578</v>
      </c>
      <c r="X23733" t="s">
        <v>2638</v>
      </c>
    </row>
    <row r="23734" spans="1:24" x14ac:dyDescent="0.3">
      <c r="A23734">
        <v>31496</v>
      </c>
      <c r="B23734" s="15" t="s">
        <v>2124</v>
      </c>
      <c r="C23734" t="str">
        <f>_xlfn.XLOOKUP($B23734, STANDARDS!$A:$A, STANDARDS!$B:$B,,0,2)</f>
        <v>Kinnvika Mbr, Backlundtoppen Fm, Akademikerbreen Gp</v>
      </c>
      <c r="D23734" t="s">
        <v>2286</v>
      </c>
      <c r="E23734" t="s">
        <v>2288</v>
      </c>
      <c r="F23734">
        <v>80.051000000000002</v>
      </c>
      <c r="G23734">
        <v>18.251000000000001</v>
      </c>
      <c r="H23734">
        <v>2E-3</v>
      </c>
      <c r="I23734" t="s">
        <v>592</v>
      </c>
      <c r="J23734" cm="1">
        <f t="array" ref="J23734:L23734">_xlfn.XLOOKUP($C23734, AGE!$A:$A,AGE!$B:$D,,0,2)</f>
        <v>752.7</v>
      </c>
      <c r="K23734">
        <v>11.9</v>
      </c>
      <c r="L23734" t="str">
        <v>Halverson et al. 2018</v>
      </c>
      <c r="M23734" t="s">
        <v>2482</v>
      </c>
      <c r="P23734" t="s">
        <v>2342</v>
      </c>
      <c r="Q23734">
        <v>5.68</v>
      </c>
      <c r="R23734" s="35">
        <v>0.1</v>
      </c>
      <c r="T23734" s="35"/>
      <c r="V23734">
        <v>1</v>
      </c>
      <c r="W23734" t="s">
        <v>2578</v>
      </c>
      <c r="X23734" t="s">
        <v>2638</v>
      </c>
    </row>
    <row r="23735" spans="1:24" x14ac:dyDescent="0.3">
      <c r="A23735">
        <v>31497</v>
      </c>
      <c r="B23735" s="15" t="s">
        <v>2124</v>
      </c>
      <c r="C23735" t="str">
        <f>_xlfn.XLOOKUP($B23735, STANDARDS!$A:$A, STANDARDS!$B:$B,,0,2)</f>
        <v>Kinnvika Mbr, Backlundtoppen Fm, Akademikerbreen Gp</v>
      </c>
      <c r="D23735" t="s">
        <v>2286</v>
      </c>
      <c r="E23735" t="s">
        <v>2288</v>
      </c>
      <c r="F23735">
        <v>80.051000000000002</v>
      </c>
      <c r="G23735">
        <v>18.251000000000001</v>
      </c>
      <c r="H23735">
        <v>2E-3</v>
      </c>
      <c r="I23735" t="s">
        <v>592</v>
      </c>
      <c r="J23735" cm="1">
        <f t="array" ref="J23735:L23735">_xlfn.XLOOKUP($C23735, AGE!$A:$A,AGE!$B:$D,,0,2)</f>
        <v>752.7</v>
      </c>
      <c r="K23735">
        <v>11.9</v>
      </c>
      <c r="L23735" t="str">
        <v>Halverson et al. 2018</v>
      </c>
      <c r="M23735" t="s">
        <v>2482</v>
      </c>
      <c r="P23735" t="s">
        <v>2342</v>
      </c>
      <c r="Q23735">
        <v>5.38</v>
      </c>
      <c r="R23735" s="35">
        <v>0.1</v>
      </c>
      <c r="T23735" s="35"/>
      <c r="V23735">
        <v>1</v>
      </c>
      <c r="W23735" t="s">
        <v>2578</v>
      </c>
      <c r="X23735" t="s">
        <v>2638</v>
      </c>
    </row>
    <row r="23736" spans="1:24" x14ac:dyDescent="0.3">
      <c r="A23736">
        <v>31498</v>
      </c>
      <c r="B23736" s="15" t="s">
        <v>2124</v>
      </c>
      <c r="C23736" t="str">
        <f>_xlfn.XLOOKUP($B23736, STANDARDS!$A:$A, STANDARDS!$B:$B,,0,2)</f>
        <v>Kinnvika Mbr, Backlundtoppen Fm, Akademikerbreen Gp</v>
      </c>
      <c r="D23736" t="s">
        <v>2286</v>
      </c>
      <c r="E23736" t="s">
        <v>2288</v>
      </c>
      <c r="F23736">
        <v>80.051000000000002</v>
      </c>
      <c r="G23736">
        <v>18.251000000000001</v>
      </c>
      <c r="H23736">
        <v>2E-3</v>
      </c>
      <c r="I23736" t="s">
        <v>592</v>
      </c>
      <c r="J23736" cm="1">
        <f t="array" ref="J23736:L23736">_xlfn.XLOOKUP($C23736, AGE!$A:$A,AGE!$B:$D,,0,2)</f>
        <v>752.7</v>
      </c>
      <c r="K23736">
        <v>11.9</v>
      </c>
      <c r="L23736" t="str">
        <v>Halverson et al. 2018</v>
      </c>
      <c r="M23736" t="s">
        <v>2482</v>
      </c>
      <c r="P23736" t="s">
        <v>2342</v>
      </c>
      <c r="Q23736">
        <v>5.58</v>
      </c>
      <c r="R23736" s="35">
        <v>0.1</v>
      </c>
      <c r="T23736" s="35"/>
      <c r="V23736">
        <v>1</v>
      </c>
      <c r="W23736" t="s">
        <v>2578</v>
      </c>
      <c r="X23736" t="s">
        <v>2638</v>
      </c>
    </row>
    <row r="23737" spans="1:24" x14ac:dyDescent="0.3">
      <c r="A23737">
        <v>31499</v>
      </c>
      <c r="B23737" s="15" t="s">
        <v>2124</v>
      </c>
      <c r="C23737" t="str">
        <f>_xlfn.XLOOKUP($B23737, STANDARDS!$A:$A, STANDARDS!$B:$B,,0,2)</f>
        <v>Kinnvika Mbr, Backlundtoppen Fm, Akademikerbreen Gp</v>
      </c>
      <c r="D23737" t="s">
        <v>2286</v>
      </c>
      <c r="E23737" t="s">
        <v>2288</v>
      </c>
      <c r="F23737">
        <v>80.051000000000002</v>
      </c>
      <c r="G23737">
        <v>18.251000000000001</v>
      </c>
      <c r="H23737">
        <v>2E-3</v>
      </c>
      <c r="I23737" t="s">
        <v>592</v>
      </c>
      <c r="J23737" cm="1">
        <f t="array" ref="J23737:L23737">_xlfn.XLOOKUP($C23737, AGE!$A:$A,AGE!$B:$D,,0,2)</f>
        <v>752.7</v>
      </c>
      <c r="K23737">
        <v>11.9</v>
      </c>
      <c r="L23737" t="str">
        <v>Halverson et al. 2018</v>
      </c>
      <c r="M23737" t="s">
        <v>2482</v>
      </c>
      <c r="P23737" t="s">
        <v>2342</v>
      </c>
      <c r="Q23737">
        <v>5.39</v>
      </c>
      <c r="R23737" s="35">
        <v>0.1</v>
      </c>
      <c r="T23737" s="35"/>
      <c r="V23737">
        <v>1</v>
      </c>
      <c r="W23737" t="s">
        <v>2578</v>
      </c>
      <c r="X23737" t="s">
        <v>2638</v>
      </c>
    </row>
    <row r="23738" spans="1:24" x14ac:dyDescent="0.3">
      <c r="A23738">
        <v>31500</v>
      </c>
      <c r="B23738" s="15" t="s">
        <v>2124</v>
      </c>
      <c r="C23738" t="str">
        <f>_xlfn.XLOOKUP($B23738, STANDARDS!$A:$A, STANDARDS!$B:$B,,0,2)</f>
        <v>Kinnvika Mbr, Backlundtoppen Fm, Akademikerbreen Gp</v>
      </c>
      <c r="D23738" t="s">
        <v>2286</v>
      </c>
      <c r="E23738" t="s">
        <v>2288</v>
      </c>
      <c r="F23738">
        <v>80.051000000000002</v>
      </c>
      <c r="G23738">
        <v>18.251000000000001</v>
      </c>
      <c r="H23738">
        <v>2E-3</v>
      </c>
      <c r="I23738" t="s">
        <v>592</v>
      </c>
      <c r="J23738" cm="1">
        <f t="array" ref="J23738:L23738">_xlfn.XLOOKUP($C23738, AGE!$A:$A,AGE!$B:$D,,0,2)</f>
        <v>752.7</v>
      </c>
      <c r="K23738">
        <v>11.9</v>
      </c>
      <c r="L23738" t="str">
        <v>Halverson et al. 2018</v>
      </c>
      <c r="M23738" t="s">
        <v>2482</v>
      </c>
      <c r="P23738" t="s">
        <v>2342</v>
      </c>
      <c r="Q23738">
        <v>4.5199999999999996</v>
      </c>
      <c r="R23738" s="35">
        <v>0.1</v>
      </c>
      <c r="T23738" s="35"/>
      <c r="V23738">
        <v>1</v>
      </c>
      <c r="W23738" t="s">
        <v>2578</v>
      </c>
      <c r="X23738" t="s">
        <v>2638</v>
      </c>
    </row>
    <row r="23739" spans="1:24" x14ac:dyDescent="0.3">
      <c r="A23739">
        <v>31501</v>
      </c>
      <c r="B23739" s="15" t="s">
        <v>2124</v>
      </c>
      <c r="C23739" t="str">
        <f>_xlfn.XLOOKUP($B23739, STANDARDS!$A:$A, STANDARDS!$B:$B,,0,2)</f>
        <v>Kinnvika Mbr, Backlundtoppen Fm, Akademikerbreen Gp</v>
      </c>
      <c r="D23739" t="s">
        <v>2286</v>
      </c>
      <c r="E23739" t="s">
        <v>2288</v>
      </c>
      <c r="F23739">
        <v>80.051000000000002</v>
      </c>
      <c r="G23739">
        <v>18.251000000000001</v>
      </c>
      <c r="H23739">
        <v>2E-3</v>
      </c>
      <c r="I23739" t="s">
        <v>592</v>
      </c>
      <c r="J23739" cm="1">
        <f t="array" ref="J23739:L23739">_xlfn.XLOOKUP($C23739, AGE!$A:$A,AGE!$B:$D,,0,2)</f>
        <v>752.7</v>
      </c>
      <c r="K23739">
        <v>11.9</v>
      </c>
      <c r="L23739" t="str">
        <v>Halverson et al. 2018</v>
      </c>
      <c r="M23739" t="s">
        <v>2482</v>
      </c>
      <c r="P23739" t="s">
        <v>2342</v>
      </c>
      <c r="Q23739">
        <v>5.15</v>
      </c>
      <c r="R23739" s="35">
        <v>0.1</v>
      </c>
      <c r="T23739" s="35"/>
      <c r="V23739">
        <v>1</v>
      </c>
      <c r="W23739" t="s">
        <v>2578</v>
      </c>
      <c r="X23739" t="s">
        <v>2638</v>
      </c>
    </row>
    <row r="23740" spans="1:24" x14ac:dyDescent="0.3">
      <c r="A23740">
        <v>31502</v>
      </c>
      <c r="B23740" s="15" t="s">
        <v>2124</v>
      </c>
      <c r="C23740" t="str">
        <f>_xlfn.XLOOKUP($B23740, STANDARDS!$A:$A, STANDARDS!$B:$B,,0,2)</f>
        <v>Kinnvika Mbr, Backlundtoppen Fm, Akademikerbreen Gp</v>
      </c>
      <c r="D23740" t="s">
        <v>2286</v>
      </c>
      <c r="E23740" t="s">
        <v>2288</v>
      </c>
      <c r="F23740">
        <v>80.051000000000002</v>
      </c>
      <c r="G23740">
        <v>18.251000000000001</v>
      </c>
      <c r="H23740">
        <v>2E-3</v>
      </c>
      <c r="I23740" t="s">
        <v>592</v>
      </c>
      <c r="J23740" cm="1">
        <f t="array" ref="J23740:L23740">_xlfn.XLOOKUP($C23740, AGE!$A:$A,AGE!$B:$D,,0,2)</f>
        <v>752.7</v>
      </c>
      <c r="K23740">
        <v>11.9</v>
      </c>
      <c r="L23740" t="str">
        <v>Halverson et al. 2018</v>
      </c>
      <c r="M23740" t="s">
        <v>2482</v>
      </c>
      <c r="O23740" s="35">
        <v>3.0000000000000001E-3</v>
      </c>
      <c r="P23740" t="s">
        <v>2342</v>
      </c>
      <c r="Q23740">
        <v>4.5</v>
      </c>
      <c r="R23740" s="35">
        <v>0.1</v>
      </c>
      <c r="S23740">
        <v>-27.5</v>
      </c>
      <c r="T23740" s="35">
        <v>0.05</v>
      </c>
      <c r="U23740" t="s">
        <v>2479</v>
      </c>
      <c r="V23740">
        <v>1</v>
      </c>
      <c r="W23740" t="s">
        <v>2578</v>
      </c>
      <c r="X23740" t="s">
        <v>2638</v>
      </c>
    </row>
    <row r="23741" spans="1:24" x14ac:dyDescent="0.3">
      <c r="A23741">
        <v>31503</v>
      </c>
      <c r="B23741" s="15" t="s">
        <v>2124</v>
      </c>
      <c r="C23741" t="str">
        <f>_xlfn.XLOOKUP($B23741, STANDARDS!$A:$A, STANDARDS!$B:$B,,0,2)</f>
        <v>Kinnvika Mbr, Backlundtoppen Fm, Akademikerbreen Gp</v>
      </c>
      <c r="D23741" t="s">
        <v>2286</v>
      </c>
      <c r="E23741" t="s">
        <v>2288</v>
      </c>
      <c r="F23741">
        <v>80.051000000000002</v>
      </c>
      <c r="G23741">
        <v>18.251000000000001</v>
      </c>
      <c r="H23741">
        <v>2E-3</v>
      </c>
      <c r="I23741" t="s">
        <v>592</v>
      </c>
      <c r="J23741" cm="1">
        <f t="array" ref="J23741:L23741">_xlfn.XLOOKUP($C23741, AGE!$A:$A,AGE!$B:$D,,0,2)</f>
        <v>752.7</v>
      </c>
      <c r="K23741">
        <v>11.9</v>
      </c>
      <c r="L23741" t="str">
        <v>Halverson et al. 2018</v>
      </c>
      <c r="M23741" t="s">
        <v>2482</v>
      </c>
      <c r="P23741" t="s">
        <v>2342</v>
      </c>
      <c r="Q23741">
        <v>4.34</v>
      </c>
      <c r="R23741" s="35">
        <v>0.1</v>
      </c>
      <c r="T23741" s="35"/>
      <c r="V23741">
        <v>1</v>
      </c>
      <c r="W23741" t="s">
        <v>2578</v>
      </c>
      <c r="X23741" t="s">
        <v>2638</v>
      </c>
    </row>
    <row r="23742" spans="1:24" x14ac:dyDescent="0.3">
      <c r="A23742">
        <v>31504</v>
      </c>
      <c r="B23742" s="15" t="s">
        <v>2124</v>
      </c>
      <c r="C23742" t="str">
        <f>_xlfn.XLOOKUP($B23742, STANDARDS!$A:$A, STANDARDS!$B:$B,,0,2)</f>
        <v>Kinnvika Mbr, Backlundtoppen Fm, Akademikerbreen Gp</v>
      </c>
      <c r="D23742" t="s">
        <v>2286</v>
      </c>
      <c r="E23742" t="s">
        <v>2288</v>
      </c>
      <c r="F23742">
        <v>80.051000000000002</v>
      </c>
      <c r="G23742">
        <v>18.251000000000001</v>
      </c>
      <c r="H23742">
        <v>2E-3</v>
      </c>
      <c r="I23742" t="s">
        <v>592</v>
      </c>
      <c r="J23742" cm="1">
        <f t="array" ref="J23742:L23742">_xlfn.XLOOKUP($C23742, AGE!$A:$A,AGE!$B:$D,,0,2)</f>
        <v>752.7</v>
      </c>
      <c r="K23742">
        <v>11.9</v>
      </c>
      <c r="L23742" t="str">
        <v>Halverson et al. 2018</v>
      </c>
      <c r="M23742" t="s">
        <v>2482</v>
      </c>
      <c r="O23742" s="35">
        <v>1.2999999999999999E-2</v>
      </c>
      <c r="P23742" t="s">
        <v>2342</v>
      </c>
      <c r="Q23742">
        <v>4.54</v>
      </c>
      <c r="R23742" s="35">
        <v>0.1</v>
      </c>
      <c r="S23742">
        <v>-26.2</v>
      </c>
      <c r="T23742" s="35">
        <v>0.05</v>
      </c>
      <c r="U23742" t="s">
        <v>2479</v>
      </c>
      <c r="V23742">
        <v>1</v>
      </c>
      <c r="W23742" t="s">
        <v>2578</v>
      </c>
      <c r="X23742" t="s">
        <v>2638</v>
      </c>
    </row>
    <row r="23743" spans="1:24" x14ac:dyDescent="0.3">
      <c r="A23743">
        <v>31505</v>
      </c>
      <c r="B23743" s="15" t="s">
        <v>2124</v>
      </c>
      <c r="C23743" t="str">
        <f>_xlfn.XLOOKUP($B23743, STANDARDS!$A:$A, STANDARDS!$B:$B,,0,2)</f>
        <v>Kinnvika Mbr, Backlundtoppen Fm, Akademikerbreen Gp</v>
      </c>
      <c r="D23743" t="s">
        <v>2286</v>
      </c>
      <c r="E23743" t="s">
        <v>2288</v>
      </c>
      <c r="F23743">
        <v>80.051000000000002</v>
      </c>
      <c r="G23743">
        <v>18.251000000000001</v>
      </c>
      <c r="H23743">
        <v>2E-3</v>
      </c>
      <c r="I23743" t="s">
        <v>592</v>
      </c>
      <c r="J23743" cm="1">
        <f t="array" ref="J23743:L23743">_xlfn.XLOOKUP($C23743, AGE!$A:$A,AGE!$B:$D,,0,2)</f>
        <v>752.7</v>
      </c>
      <c r="K23743">
        <v>11.9</v>
      </c>
      <c r="L23743" t="str">
        <v>Halverson et al. 2018</v>
      </c>
      <c r="M23743" t="s">
        <v>2482</v>
      </c>
      <c r="P23743" t="s">
        <v>2342</v>
      </c>
      <c r="Q23743">
        <v>1.76</v>
      </c>
      <c r="R23743" s="35">
        <v>0.1</v>
      </c>
      <c r="T23743" s="35"/>
      <c r="V23743">
        <v>1</v>
      </c>
      <c r="W23743" t="s">
        <v>2578</v>
      </c>
      <c r="X23743" t="s">
        <v>2638</v>
      </c>
    </row>
    <row r="23744" spans="1:24" x14ac:dyDescent="0.3">
      <c r="A23744">
        <v>31506</v>
      </c>
      <c r="B23744" s="15" t="s">
        <v>2124</v>
      </c>
      <c r="C23744" t="str">
        <f>_xlfn.XLOOKUP($B23744, STANDARDS!$A:$A, STANDARDS!$B:$B,,0,2)</f>
        <v>Kinnvika Mbr, Backlundtoppen Fm, Akademikerbreen Gp</v>
      </c>
      <c r="D23744" t="s">
        <v>2286</v>
      </c>
      <c r="E23744" t="s">
        <v>2288</v>
      </c>
      <c r="F23744">
        <v>80.051000000000002</v>
      </c>
      <c r="G23744">
        <v>18.251000000000001</v>
      </c>
      <c r="H23744">
        <v>2E-3</v>
      </c>
      <c r="I23744" t="s">
        <v>592</v>
      </c>
      <c r="J23744" cm="1">
        <f t="array" ref="J23744:L23744">_xlfn.XLOOKUP($C23744, AGE!$A:$A,AGE!$B:$D,,0,2)</f>
        <v>752.7</v>
      </c>
      <c r="K23744">
        <v>11.9</v>
      </c>
      <c r="L23744" t="str">
        <v>Halverson et al. 2018</v>
      </c>
      <c r="M23744" t="s">
        <v>2482</v>
      </c>
      <c r="O23744" s="35">
        <v>8.0000000000000002E-3</v>
      </c>
      <c r="P23744" t="s">
        <v>2342</v>
      </c>
      <c r="Q23744">
        <v>2.0699999999999998</v>
      </c>
      <c r="R23744" s="35">
        <v>0.1</v>
      </c>
      <c r="S23744">
        <v>-26.6</v>
      </c>
      <c r="T23744" s="35">
        <v>0.05</v>
      </c>
      <c r="U23744" t="s">
        <v>2479</v>
      </c>
      <c r="V23744">
        <v>1</v>
      </c>
      <c r="W23744" t="s">
        <v>2578</v>
      </c>
      <c r="X23744" t="s">
        <v>2638</v>
      </c>
    </row>
    <row r="23745" spans="1:24" x14ac:dyDescent="0.3">
      <c r="A23745">
        <v>31507</v>
      </c>
      <c r="B23745" s="15" t="s">
        <v>2124</v>
      </c>
      <c r="C23745" t="str">
        <f>_xlfn.XLOOKUP($B23745, STANDARDS!$A:$A, STANDARDS!$B:$B,,0,2)</f>
        <v>Kinnvika Mbr, Backlundtoppen Fm, Akademikerbreen Gp</v>
      </c>
      <c r="D23745" t="s">
        <v>2286</v>
      </c>
      <c r="E23745" t="s">
        <v>2288</v>
      </c>
      <c r="F23745">
        <v>80.051000000000002</v>
      </c>
      <c r="G23745">
        <v>18.251000000000001</v>
      </c>
      <c r="H23745">
        <v>2E-3</v>
      </c>
      <c r="I23745" t="s">
        <v>592</v>
      </c>
      <c r="J23745" cm="1">
        <f t="array" ref="J23745:L23745">_xlfn.XLOOKUP($C23745, AGE!$A:$A,AGE!$B:$D,,0,2)</f>
        <v>752.7</v>
      </c>
      <c r="K23745">
        <v>11.9</v>
      </c>
      <c r="L23745" t="str">
        <v>Halverson et al. 2018</v>
      </c>
      <c r="M23745" t="s">
        <v>2482</v>
      </c>
      <c r="O23745" s="35">
        <v>7.0000000000000001E-3</v>
      </c>
      <c r="P23745" t="s">
        <v>2342</v>
      </c>
      <c r="Q23745">
        <v>5.28</v>
      </c>
      <c r="R23745" s="35">
        <v>0.1</v>
      </c>
      <c r="S23745">
        <v>-27.2</v>
      </c>
      <c r="T23745" s="35">
        <v>0.05</v>
      </c>
      <c r="U23745" t="s">
        <v>2479</v>
      </c>
      <c r="V23745">
        <v>1</v>
      </c>
      <c r="W23745" t="s">
        <v>2578</v>
      </c>
      <c r="X23745" t="s">
        <v>2638</v>
      </c>
    </row>
    <row r="23746" spans="1:24" x14ac:dyDescent="0.3">
      <c r="A23746">
        <v>31508</v>
      </c>
      <c r="B23746" s="15" t="s">
        <v>2124</v>
      </c>
      <c r="C23746" t="str">
        <f>_xlfn.XLOOKUP($B23746, STANDARDS!$A:$A, STANDARDS!$B:$B,,0,2)</f>
        <v>Kinnvika Mbr, Backlundtoppen Fm, Akademikerbreen Gp</v>
      </c>
      <c r="D23746" t="s">
        <v>2286</v>
      </c>
      <c r="E23746" t="s">
        <v>2288</v>
      </c>
      <c r="F23746">
        <v>80.051000000000002</v>
      </c>
      <c r="G23746">
        <v>18.251000000000001</v>
      </c>
      <c r="H23746">
        <v>2E-3</v>
      </c>
      <c r="I23746" t="s">
        <v>592</v>
      </c>
      <c r="J23746" cm="1">
        <f t="array" ref="J23746:L23746">_xlfn.XLOOKUP($C23746, AGE!$A:$A,AGE!$B:$D,,0,2)</f>
        <v>752.7</v>
      </c>
      <c r="K23746">
        <v>11.9</v>
      </c>
      <c r="L23746" t="str">
        <v>Halverson et al. 2018</v>
      </c>
      <c r="M23746" t="s">
        <v>2482</v>
      </c>
      <c r="O23746" s="35">
        <v>7.0000000000000001E-3</v>
      </c>
      <c r="P23746" t="s">
        <v>2342</v>
      </c>
      <c r="Q23746">
        <v>7.35</v>
      </c>
      <c r="R23746" s="35">
        <v>0.1</v>
      </c>
      <c r="S23746">
        <v>-27.9</v>
      </c>
      <c r="T23746" s="35">
        <v>0.05</v>
      </c>
      <c r="U23746" t="s">
        <v>2479</v>
      </c>
      <c r="V23746">
        <v>1</v>
      </c>
      <c r="W23746" t="s">
        <v>2578</v>
      </c>
      <c r="X23746" t="s">
        <v>2638</v>
      </c>
    </row>
    <row r="23747" spans="1:24" x14ac:dyDescent="0.3">
      <c r="A23747">
        <v>31509</v>
      </c>
      <c r="B23747" s="15" t="s">
        <v>2124</v>
      </c>
      <c r="C23747" t="str">
        <f>_xlfn.XLOOKUP($B23747, STANDARDS!$A:$A, STANDARDS!$B:$B,,0,2)</f>
        <v>Kinnvika Mbr, Backlundtoppen Fm, Akademikerbreen Gp</v>
      </c>
      <c r="D23747" t="s">
        <v>2286</v>
      </c>
      <c r="E23747" t="s">
        <v>2288</v>
      </c>
      <c r="F23747">
        <v>80.051000000000002</v>
      </c>
      <c r="G23747">
        <v>18.251000000000001</v>
      </c>
      <c r="H23747">
        <v>2E-3</v>
      </c>
      <c r="I23747" t="s">
        <v>592</v>
      </c>
      <c r="J23747" cm="1">
        <f t="array" ref="J23747:L23747">_xlfn.XLOOKUP($C23747, AGE!$A:$A,AGE!$B:$D,,0,2)</f>
        <v>752.7</v>
      </c>
      <c r="K23747">
        <v>11.9</v>
      </c>
      <c r="L23747" t="str">
        <v>Halverson et al. 2018</v>
      </c>
      <c r="M23747" t="s">
        <v>2482</v>
      </c>
      <c r="P23747" t="s">
        <v>2342</v>
      </c>
      <c r="Q23747">
        <v>6.97</v>
      </c>
      <c r="R23747" s="35">
        <v>0.1</v>
      </c>
      <c r="T23747" s="35"/>
      <c r="V23747">
        <v>1</v>
      </c>
      <c r="W23747" t="s">
        <v>2578</v>
      </c>
      <c r="X23747" t="s">
        <v>2638</v>
      </c>
    </row>
    <row r="23748" spans="1:24" x14ac:dyDescent="0.3">
      <c r="A23748">
        <v>31510</v>
      </c>
      <c r="B23748" s="15" t="s">
        <v>2124</v>
      </c>
      <c r="C23748" t="str">
        <f>_xlfn.XLOOKUP($B23748, STANDARDS!$A:$A, STANDARDS!$B:$B,,0,2)</f>
        <v>Kinnvika Mbr, Backlundtoppen Fm, Akademikerbreen Gp</v>
      </c>
      <c r="D23748" t="s">
        <v>2286</v>
      </c>
      <c r="E23748" t="s">
        <v>2288</v>
      </c>
      <c r="F23748">
        <v>80.051000000000002</v>
      </c>
      <c r="G23748">
        <v>18.251000000000001</v>
      </c>
      <c r="H23748">
        <v>2E-3</v>
      </c>
      <c r="I23748" t="s">
        <v>592</v>
      </c>
      <c r="J23748" cm="1">
        <f t="array" ref="J23748:L23748">_xlfn.XLOOKUP($C23748, AGE!$A:$A,AGE!$B:$D,,0,2)</f>
        <v>752.7</v>
      </c>
      <c r="K23748">
        <v>11.9</v>
      </c>
      <c r="L23748" t="str">
        <v>Halverson et al. 2018</v>
      </c>
      <c r="M23748" t="s">
        <v>2482</v>
      </c>
      <c r="O23748" s="35">
        <v>6.0000000000000001E-3</v>
      </c>
      <c r="P23748" t="s">
        <v>2342</v>
      </c>
      <c r="Q23748">
        <v>7.82</v>
      </c>
      <c r="R23748" s="35">
        <v>0.1</v>
      </c>
      <c r="S23748">
        <v>-25.9</v>
      </c>
      <c r="T23748" s="35">
        <v>0.05</v>
      </c>
      <c r="U23748" t="s">
        <v>2479</v>
      </c>
      <c r="V23748">
        <v>1</v>
      </c>
      <c r="W23748" t="s">
        <v>2578</v>
      </c>
      <c r="X23748" t="s">
        <v>2638</v>
      </c>
    </row>
    <row r="23749" spans="1:24" x14ac:dyDescent="0.3">
      <c r="A23749">
        <v>31511</v>
      </c>
      <c r="B23749" s="15" t="s">
        <v>2124</v>
      </c>
      <c r="C23749" t="str">
        <f>_xlfn.XLOOKUP($B23749, STANDARDS!$A:$A, STANDARDS!$B:$B,,0,2)</f>
        <v>Kinnvika Mbr, Backlundtoppen Fm, Akademikerbreen Gp</v>
      </c>
      <c r="D23749" t="s">
        <v>2286</v>
      </c>
      <c r="E23749" t="s">
        <v>2288</v>
      </c>
      <c r="F23749">
        <v>80.051000000000002</v>
      </c>
      <c r="G23749">
        <v>18.251000000000001</v>
      </c>
      <c r="H23749">
        <v>2E-3</v>
      </c>
      <c r="I23749" t="s">
        <v>592</v>
      </c>
      <c r="J23749" cm="1">
        <f t="array" ref="J23749:L23749">_xlfn.XLOOKUP($C23749, AGE!$A:$A,AGE!$B:$D,,0,2)</f>
        <v>752.7</v>
      </c>
      <c r="K23749">
        <v>11.9</v>
      </c>
      <c r="L23749" t="str">
        <v>Halverson et al. 2018</v>
      </c>
      <c r="M23749" t="s">
        <v>2482</v>
      </c>
      <c r="O23749" s="35">
        <v>8.0000000000000002E-3</v>
      </c>
      <c r="P23749" t="s">
        <v>2342</v>
      </c>
      <c r="Q23749">
        <v>7.39</v>
      </c>
      <c r="R23749" s="35">
        <v>0.1</v>
      </c>
      <c r="S23749">
        <v>-26.5</v>
      </c>
      <c r="T23749" s="35">
        <v>0.05</v>
      </c>
      <c r="U23749" t="s">
        <v>2479</v>
      </c>
      <c r="V23749">
        <v>1</v>
      </c>
      <c r="W23749" t="s">
        <v>2578</v>
      </c>
      <c r="X23749" t="s">
        <v>2638</v>
      </c>
    </row>
    <row r="23750" spans="1:24" x14ac:dyDescent="0.3">
      <c r="A23750">
        <v>31512</v>
      </c>
      <c r="B23750" s="15" t="s">
        <v>2120</v>
      </c>
      <c r="C23750" t="str">
        <f>_xlfn.XLOOKUP($B23750, STANDARDS!$A:$A, STANDARDS!$B:$B,,0,2)</f>
        <v>Russøya Mbr, Elbobreen Fm, Polarisbreen Gp</v>
      </c>
      <c r="D23750" t="s">
        <v>2286</v>
      </c>
      <c r="E23750" t="s">
        <v>2289</v>
      </c>
      <c r="F23750">
        <v>79.971999999999994</v>
      </c>
      <c r="G23750">
        <v>18.263000000000002</v>
      </c>
      <c r="H23750">
        <v>2E-3</v>
      </c>
      <c r="I23750" t="s">
        <v>592</v>
      </c>
      <c r="J23750" cm="1">
        <f t="array" ref="J23750:L23750">_xlfn.XLOOKUP($C23750, AGE!$A:$A,AGE!$B:$D,,0,2)</f>
        <v>739.9</v>
      </c>
      <c r="K23750">
        <v>12.5</v>
      </c>
      <c r="L23750" t="str">
        <v>Halverson et al. 2018</v>
      </c>
      <c r="M23750" t="s">
        <v>2482</v>
      </c>
      <c r="P23750" t="s">
        <v>2342</v>
      </c>
      <c r="Q23750">
        <v>-3.09</v>
      </c>
      <c r="R23750" s="35">
        <v>0.1</v>
      </c>
      <c r="T23750" s="35"/>
      <c r="V23750">
        <v>1</v>
      </c>
      <c r="W23750" t="s">
        <v>2578</v>
      </c>
      <c r="X23750" t="s">
        <v>2638</v>
      </c>
    </row>
    <row r="23751" spans="1:24" x14ac:dyDescent="0.3">
      <c r="A23751">
        <v>31513</v>
      </c>
      <c r="B23751" s="15" t="s">
        <v>2120</v>
      </c>
      <c r="C23751" t="str">
        <f>_xlfn.XLOOKUP($B23751, STANDARDS!$A:$A, STANDARDS!$B:$B,,0,2)</f>
        <v>Russøya Mbr, Elbobreen Fm, Polarisbreen Gp</v>
      </c>
      <c r="D23751" t="s">
        <v>2286</v>
      </c>
      <c r="E23751" t="s">
        <v>2289</v>
      </c>
      <c r="F23751">
        <v>79.971999999999994</v>
      </c>
      <c r="G23751">
        <v>18.263000000000002</v>
      </c>
      <c r="H23751">
        <v>2E-3</v>
      </c>
      <c r="I23751" t="s">
        <v>592</v>
      </c>
      <c r="J23751" cm="1">
        <f t="array" ref="J23751:L23751">_xlfn.XLOOKUP($C23751, AGE!$A:$A,AGE!$B:$D,,0,2)</f>
        <v>739.9</v>
      </c>
      <c r="K23751">
        <v>12.5</v>
      </c>
      <c r="L23751" t="str">
        <v>Halverson et al. 2018</v>
      </c>
      <c r="M23751" t="s">
        <v>2482</v>
      </c>
      <c r="O23751" s="35">
        <v>1.7000000000000001E-2</v>
      </c>
      <c r="P23751" t="s">
        <v>2342</v>
      </c>
      <c r="Q23751">
        <v>-4.79</v>
      </c>
      <c r="R23751" s="35">
        <v>0.1</v>
      </c>
      <c r="S23751">
        <v>-28.1</v>
      </c>
      <c r="T23751" s="35">
        <v>0.05</v>
      </c>
      <c r="U23751" t="s">
        <v>2479</v>
      </c>
      <c r="V23751">
        <v>1</v>
      </c>
      <c r="W23751" t="s">
        <v>2578</v>
      </c>
      <c r="X23751" t="s">
        <v>2638</v>
      </c>
    </row>
    <row r="23752" spans="1:24" x14ac:dyDescent="0.3">
      <c r="A23752">
        <v>31514</v>
      </c>
      <c r="B23752" s="15" t="s">
        <v>2120</v>
      </c>
      <c r="C23752" t="str">
        <f>_xlfn.XLOOKUP($B23752, STANDARDS!$A:$A, STANDARDS!$B:$B,,0,2)</f>
        <v>Russøya Mbr, Elbobreen Fm, Polarisbreen Gp</v>
      </c>
      <c r="D23752" t="s">
        <v>2286</v>
      </c>
      <c r="E23752" t="s">
        <v>2289</v>
      </c>
      <c r="F23752">
        <v>79.971999999999994</v>
      </c>
      <c r="G23752">
        <v>18.263000000000002</v>
      </c>
      <c r="H23752">
        <v>2E-3</v>
      </c>
      <c r="I23752" t="s">
        <v>592</v>
      </c>
      <c r="J23752" cm="1">
        <f t="array" ref="J23752:L23752">_xlfn.XLOOKUP($C23752, AGE!$A:$A,AGE!$B:$D,,0,2)</f>
        <v>739.9</v>
      </c>
      <c r="K23752">
        <v>12.5</v>
      </c>
      <c r="L23752" t="str">
        <v>Halverson et al. 2018</v>
      </c>
      <c r="M23752" t="s">
        <v>2482</v>
      </c>
      <c r="O23752" s="35">
        <v>4.2999999999999997E-2</v>
      </c>
      <c r="P23752" t="s">
        <v>2342</v>
      </c>
      <c r="R23752" s="35">
        <v>0.1</v>
      </c>
      <c r="S23752">
        <v>-29.3</v>
      </c>
      <c r="T23752" s="35">
        <v>0.05</v>
      </c>
      <c r="U23752" t="s">
        <v>2479</v>
      </c>
      <c r="V23752">
        <v>1</v>
      </c>
      <c r="W23752" t="s">
        <v>2578</v>
      </c>
      <c r="X23752" t="s">
        <v>2638</v>
      </c>
    </row>
    <row r="23753" spans="1:24" x14ac:dyDescent="0.3">
      <c r="A23753">
        <v>31515</v>
      </c>
      <c r="B23753" s="15" t="s">
        <v>2120</v>
      </c>
      <c r="C23753" t="str">
        <f>_xlfn.XLOOKUP($B23753, STANDARDS!$A:$A, STANDARDS!$B:$B,,0,2)</f>
        <v>Russøya Mbr, Elbobreen Fm, Polarisbreen Gp</v>
      </c>
      <c r="D23753" t="s">
        <v>2286</v>
      </c>
      <c r="E23753" t="s">
        <v>2289</v>
      </c>
      <c r="F23753">
        <v>79.971999999999994</v>
      </c>
      <c r="G23753">
        <v>18.263000000000002</v>
      </c>
      <c r="H23753">
        <v>2E-3</v>
      </c>
      <c r="I23753" t="s">
        <v>592</v>
      </c>
      <c r="J23753" cm="1">
        <f t="array" ref="J23753:L23753">_xlfn.XLOOKUP($C23753, AGE!$A:$A,AGE!$B:$D,,0,2)</f>
        <v>739.9</v>
      </c>
      <c r="K23753">
        <v>12.5</v>
      </c>
      <c r="L23753" t="str">
        <v>Halverson et al. 2018</v>
      </c>
      <c r="M23753" t="s">
        <v>2482</v>
      </c>
      <c r="O23753" s="35">
        <v>1.9E-2</v>
      </c>
      <c r="P23753" t="s">
        <v>2342</v>
      </c>
      <c r="Q23753">
        <v>-3.98</v>
      </c>
      <c r="R23753" s="35">
        <v>0.1</v>
      </c>
      <c r="T23753" s="35"/>
      <c r="V23753">
        <v>1</v>
      </c>
      <c r="W23753" t="s">
        <v>2578</v>
      </c>
      <c r="X23753" t="s">
        <v>2638</v>
      </c>
    </row>
    <row r="23754" spans="1:24" x14ac:dyDescent="0.3">
      <c r="A23754">
        <v>31516</v>
      </c>
      <c r="B23754" s="15" t="s">
        <v>2120</v>
      </c>
      <c r="C23754" t="str">
        <f>_xlfn.XLOOKUP($B23754, STANDARDS!$A:$A, STANDARDS!$B:$B,,0,2)</f>
        <v>Russøya Mbr, Elbobreen Fm, Polarisbreen Gp</v>
      </c>
      <c r="D23754" t="s">
        <v>2286</v>
      </c>
      <c r="E23754" t="s">
        <v>2289</v>
      </c>
      <c r="F23754">
        <v>79.971999999999994</v>
      </c>
      <c r="G23754">
        <v>18.263000000000002</v>
      </c>
      <c r="H23754">
        <v>2E-3</v>
      </c>
      <c r="I23754" t="s">
        <v>592</v>
      </c>
      <c r="J23754" cm="1">
        <f t="array" ref="J23754:L23754">_xlfn.XLOOKUP($C23754, AGE!$A:$A,AGE!$B:$D,,0,2)</f>
        <v>739.9</v>
      </c>
      <c r="K23754">
        <v>12.5</v>
      </c>
      <c r="L23754" t="str">
        <v>Halverson et al. 2018</v>
      </c>
      <c r="M23754" t="s">
        <v>2482</v>
      </c>
      <c r="O23754" s="35">
        <v>0.02</v>
      </c>
      <c r="P23754" t="s">
        <v>2342</v>
      </c>
      <c r="Q23754">
        <v>-3.99</v>
      </c>
      <c r="R23754" s="35">
        <v>0.1</v>
      </c>
      <c r="S23754">
        <v>-28.3</v>
      </c>
      <c r="T23754" s="35">
        <v>0.05</v>
      </c>
      <c r="U23754" t="s">
        <v>2479</v>
      </c>
      <c r="V23754">
        <v>1</v>
      </c>
      <c r="W23754" t="s">
        <v>2578</v>
      </c>
      <c r="X23754" t="s">
        <v>2638</v>
      </c>
    </row>
    <row r="23755" spans="1:24" x14ac:dyDescent="0.3">
      <c r="A23755">
        <v>31517</v>
      </c>
      <c r="B23755" s="15" t="s">
        <v>2120</v>
      </c>
      <c r="C23755" t="str">
        <f>_xlfn.XLOOKUP($B23755, STANDARDS!$A:$A, STANDARDS!$B:$B,,0,2)</f>
        <v>Russøya Mbr, Elbobreen Fm, Polarisbreen Gp</v>
      </c>
      <c r="D23755" t="s">
        <v>2286</v>
      </c>
      <c r="E23755" t="s">
        <v>2289</v>
      </c>
      <c r="F23755">
        <v>79.971999999999994</v>
      </c>
      <c r="G23755">
        <v>18.263000000000002</v>
      </c>
      <c r="H23755">
        <v>2E-3</v>
      </c>
      <c r="I23755" t="s">
        <v>592</v>
      </c>
      <c r="J23755" cm="1">
        <f t="array" ref="J23755:L23755">_xlfn.XLOOKUP($C23755, AGE!$A:$A,AGE!$B:$D,,0,2)</f>
        <v>739.9</v>
      </c>
      <c r="K23755">
        <v>12.5</v>
      </c>
      <c r="L23755" t="str">
        <v>Halverson et al. 2018</v>
      </c>
      <c r="M23755" t="s">
        <v>2482</v>
      </c>
      <c r="O23755" s="35">
        <v>2.1999999999999999E-2</v>
      </c>
      <c r="P23755" t="s">
        <v>2342</v>
      </c>
      <c r="Q23755">
        <v>-4.04</v>
      </c>
      <c r="R23755" s="35">
        <v>0.1</v>
      </c>
      <c r="S23755">
        <v>-28.3</v>
      </c>
      <c r="T23755" s="35">
        <v>0.05</v>
      </c>
      <c r="U23755" t="s">
        <v>2479</v>
      </c>
      <c r="V23755">
        <v>1</v>
      </c>
      <c r="W23755" t="s">
        <v>2578</v>
      </c>
      <c r="X23755" t="s">
        <v>2638</v>
      </c>
    </row>
    <row r="23756" spans="1:24" x14ac:dyDescent="0.3">
      <c r="A23756">
        <v>31518</v>
      </c>
      <c r="B23756" s="15" t="s">
        <v>2120</v>
      </c>
      <c r="C23756" t="str">
        <f>_xlfn.XLOOKUP($B23756, STANDARDS!$A:$A, STANDARDS!$B:$B,,0,2)</f>
        <v>Russøya Mbr, Elbobreen Fm, Polarisbreen Gp</v>
      </c>
      <c r="D23756" t="s">
        <v>2286</v>
      </c>
      <c r="E23756" t="s">
        <v>2289</v>
      </c>
      <c r="F23756">
        <v>79.971999999999994</v>
      </c>
      <c r="G23756">
        <v>18.263000000000002</v>
      </c>
      <c r="H23756">
        <v>2E-3</v>
      </c>
      <c r="I23756" t="s">
        <v>592</v>
      </c>
      <c r="J23756" cm="1">
        <f t="array" ref="J23756:L23756">_xlfn.XLOOKUP($C23756, AGE!$A:$A,AGE!$B:$D,,0,2)</f>
        <v>739.9</v>
      </c>
      <c r="K23756">
        <v>12.5</v>
      </c>
      <c r="L23756" t="str">
        <v>Halverson et al. 2018</v>
      </c>
      <c r="M23756" t="s">
        <v>2482</v>
      </c>
      <c r="O23756" s="35">
        <v>5.3999999999999999E-2</v>
      </c>
      <c r="P23756" t="s">
        <v>2342</v>
      </c>
      <c r="Q23756">
        <v>-3.29</v>
      </c>
      <c r="R23756" s="35">
        <v>0.1</v>
      </c>
      <c r="S23756">
        <v>-28.4</v>
      </c>
      <c r="T23756" s="35">
        <v>0.05</v>
      </c>
      <c r="U23756" t="s">
        <v>2479</v>
      </c>
      <c r="V23756">
        <v>1</v>
      </c>
      <c r="W23756" t="s">
        <v>2578</v>
      </c>
      <c r="X23756" t="s">
        <v>2638</v>
      </c>
    </row>
    <row r="23757" spans="1:24" x14ac:dyDescent="0.3">
      <c r="A23757">
        <v>31519</v>
      </c>
      <c r="B23757" s="15" t="s">
        <v>2120</v>
      </c>
      <c r="C23757" t="str">
        <f>_xlfn.XLOOKUP($B23757, STANDARDS!$A:$A, STANDARDS!$B:$B,,0,2)</f>
        <v>Russøya Mbr, Elbobreen Fm, Polarisbreen Gp</v>
      </c>
      <c r="D23757" t="s">
        <v>2286</v>
      </c>
      <c r="E23757" t="s">
        <v>2289</v>
      </c>
      <c r="F23757">
        <v>79.971999999999994</v>
      </c>
      <c r="G23757">
        <v>18.263000000000002</v>
      </c>
      <c r="H23757">
        <v>2E-3</v>
      </c>
      <c r="I23757" t="s">
        <v>592</v>
      </c>
      <c r="J23757" cm="1">
        <f t="array" ref="J23757:L23757">_xlfn.XLOOKUP($C23757, AGE!$A:$A,AGE!$B:$D,,0,2)</f>
        <v>739.9</v>
      </c>
      <c r="K23757">
        <v>12.5</v>
      </c>
      <c r="L23757" t="str">
        <v>Halverson et al. 2018</v>
      </c>
      <c r="M23757" t="s">
        <v>2482</v>
      </c>
      <c r="O23757" s="35">
        <v>1.7000000000000001E-2</v>
      </c>
      <c r="P23757" t="s">
        <v>2342</v>
      </c>
      <c r="Q23757">
        <v>-3.19</v>
      </c>
      <c r="R23757" s="35">
        <v>0.1</v>
      </c>
      <c r="S23757">
        <v>-29</v>
      </c>
      <c r="T23757" s="35">
        <v>0.05</v>
      </c>
      <c r="U23757" t="s">
        <v>2479</v>
      </c>
      <c r="V23757">
        <v>1</v>
      </c>
      <c r="W23757" t="s">
        <v>2578</v>
      </c>
      <c r="X23757" t="s">
        <v>2638</v>
      </c>
    </row>
    <row r="23758" spans="1:24" x14ac:dyDescent="0.3">
      <c r="A23758">
        <v>31520</v>
      </c>
      <c r="B23758" s="15" t="s">
        <v>2120</v>
      </c>
      <c r="C23758" t="str">
        <f>_xlfn.XLOOKUP($B23758, STANDARDS!$A:$A, STANDARDS!$B:$B,,0,2)</f>
        <v>Russøya Mbr, Elbobreen Fm, Polarisbreen Gp</v>
      </c>
      <c r="D23758" t="s">
        <v>2286</v>
      </c>
      <c r="E23758" t="s">
        <v>2289</v>
      </c>
      <c r="F23758">
        <v>79.971999999999994</v>
      </c>
      <c r="G23758">
        <v>18.263000000000002</v>
      </c>
      <c r="H23758">
        <v>2E-3</v>
      </c>
      <c r="I23758" t="s">
        <v>592</v>
      </c>
      <c r="J23758" cm="1">
        <f t="array" ref="J23758:L23758">_xlfn.XLOOKUP($C23758, AGE!$A:$A,AGE!$B:$D,,0,2)</f>
        <v>739.9</v>
      </c>
      <c r="K23758">
        <v>12.5</v>
      </c>
      <c r="L23758" t="str">
        <v>Halverson et al. 2018</v>
      </c>
      <c r="M23758" t="s">
        <v>2482</v>
      </c>
      <c r="P23758" t="s">
        <v>2342</v>
      </c>
      <c r="Q23758">
        <v>-2.84</v>
      </c>
      <c r="R23758" s="35">
        <v>0.1</v>
      </c>
      <c r="T23758" s="35"/>
      <c r="V23758">
        <v>1</v>
      </c>
      <c r="W23758" t="s">
        <v>2578</v>
      </c>
      <c r="X23758" t="s">
        <v>2638</v>
      </c>
    </row>
    <row r="23759" spans="1:24" x14ac:dyDescent="0.3">
      <c r="A23759">
        <v>31521</v>
      </c>
      <c r="B23759" s="15" t="s">
        <v>2120</v>
      </c>
      <c r="C23759" t="str">
        <f>_xlfn.XLOOKUP($B23759, STANDARDS!$A:$A, STANDARDS!$B:$B,,0,2)</f>
        <v>Russøya Mbr, Elbobreen Fm, Polarisbreen Gp</v>
      </c>
      <c r="D23759" t="s">
        <v>2286</v>
      </c>
      <c r="E23759" t="s">
        <v>2289</v>
      </c>
      <c r="F23759">
        <v>79.971999999999994</v>
      </c>
      <c r="G23759">
        <v>18.263000000000002</v>
      </c>
      <c r="H23759">
        <v>2E-3</v>
      </c>
      <c r="I23759" t="s">
        <v>592</v>
      </c>
      <c r="J23759" cm="1">
        <f t="array" ref="J23759:L23759">_xlfn.XLOOKUP($C23759, AGE!$A:$A,AGE!$B:$D,,0,2)</f>
        <v>739.9</v>
      </c>
      <c r="K23759">
        <v>12.5</v>
      </c>
      <c r="L23759" t="str">
        <v>Halverson et al. 2018</v>
      </c>
      <c r="M23759" t="s">
        <v>2482</v>
      </c>
      <c r="O23759" s="35">
        <v>2.4E-2</v>
      </c>
      <c r="P23759" t="s">
        <v>2342</v>
      </c>
      <c r="Q23759">
        <v>-1.01</v>
      </c>
      <c r="R23759" s="35">
        <v>0.1</v>
      </c>
      <c r="S23759">
        <v>-27.2</v>
      </c>
      <c r="T23759" s="35">
        <v>0.05</v>
      </c>
      <c r="U23759" t="s">
        <v>2479</v>
      </c>
      <c r="V23759">
        <v>1</v>
      </c>
      <c r="W23759" t="s">
        <v>2578</v>
      </c>
      <c r="X23759" t="s">
        <v>2638</v>
      </c>
    </row>
    <row r="23760" spans="1:24" x14ac:dyDescent="0.3">
      <c r="A23760">
        <v>31522</v>
      </c>
      <c r="B23760" s="15" t="s">
        <v>2120</v>
      </c>
      <c r="C23760" t="str">
        <f>_xlfn.XLOOKUP($B23760, STANDARDS!$A:$A, STANDARDS!$B:$B,,0,2)</f>
        <v>Russøya Mbr, Elbobreen Fm, Polarisbreen Gp</v>
      </c>
      <c r="D23760" t="s">
        <v>2286</v>
      </c>
      <c r="E23760" t="s">
        <v>2289</v>
      </c>
      <c r="F23760">
        <v>79.971999999999994</v>
      </c>
      <c r="G23760">
        <v>18.263000000000002</v>
      </c>
      <c r="H23760">
        <v>2E-3</v>
      </c>
      <c r="I23760" t="s">
        <v>592</v>
      </c>
      <c r="J23760" cm="1">
        <f t="array" ref="J23760:L23760">_xlfn.XLOOKUP($C23760, AGE!$A:$A,AGE!$B:$D,,0,2)</f>
        <v>739.9</v>
      </c>
      <c r="K23760">
        <v>12.5</v>
      </c>
      <c r="L23760" t="str">
        <v>Halverson et al. 2018</v>
      </c>
      <c r="M23760" t="s">
        <v>2482</v>
      </c>
      <c r="P23760" t="s">
        <v>2342</v>
      </c>
      <c r="Q23760">
        <v>4.12</v>
      </c>
      <c r="R23760" s="35">
        <v>0.1</v>
      </c>
      <c r="T23760" s="35"/>
      <c r="V23760">
        <v>1</v>
      </c>
      <c r="W23760" t="s">
        <v>2578</v>
      </c>
      <c r="X23760" t="s">
        <v>2638</v>
      </c>
    </row>
    <row r="23761" spans="1:24" x14ac:dyDescent="0.3">
      <c r="A23761">
        <v>31523</v>
      </c>
      <c r="B23761" s="15" t="s">
        <v>2120</v>
      </c>
      <c r="C23761" t="str">
        <f>_xlfn.XLOOKUP($B23761, STANDARDS!$A:$A, STANDARDS!$B:$B,,0,2)</f>
        <v>Russøya Mbr, Elbobreen Fm, Polarisbreen Gp</v>
      </c>
      <c r="D23761" t="s">
        <v>2286</v>
      </c>
      <c r="E23761" t="s">
        <v>2289</v>
      </c>
      <c r="F23761">
        <v>79.971999999999994</v>
      </c>
      <c r="G23761">
        <v>18.263000000000002</v>
      </c>
      <c r="H23761">
        <v>2E-3</v>
      </c>
      <c r="I23761" t="s">
        <v>592</v>
      </c>
      <c r="J23761" cm="1">
        <f t="array" ref="J23761:L23761">_xlfn.XLOOKUP($C23761, AGE!$A:$A,AGE!$B:$D,,0,2)</f>
        <v>739.9</v>
      </c>
      <c r="K23761">
        <v>12.5</v>
      </c>
      <c r="L23761" t="str">
        <v>Halverson et al. 2018</v>
      </c>
      <c r="M23761" t="s">
        <v>598</v>
      </c>
      <c r="P23761" t="s">
        <v>2342</v>
      </c>
      <c r="Q23761">
        <v>3.69</v>
      </c>
      <c r="R23761" s="35">
        <v>0.1</v>
      </c>
      <c r="T23761" s="35"/>
      <c r="V23761">
        <v>1</v>
      </c>
      <c r="W23761" t="s">
        <v>2578</v>
      </c>
      <c r="X23761" t="s">
        <v>2638</v>
      </c>
    </row>
    <row r="23762" spans="1:24" x14ac:dyDescent="0.3">
      <c r="A23762">
        <v>31524</v>
      </c>
      <c r="B23762" s="15" t="s">
        <v>2120</v>
      </c>
      <c r="C23762" t="str">
        <f>_xlfn.XLOOKUP($B23762, STANDARDS!$A:$A, STANDARDS!$B:$B,,0,2)</f>
        <v>Russøya Mbr, Elbobreen Fm, Polarisbreen Gp</v>
      </c>
      <c r="D23762" t="s">
        <v>2286</v>
      </c>
      <c r="E23762" t="s">
        <v>2289</v>
      </c>
      <c r="F23762">
        <v>79.971999999999994</v>
      </c>
      <c r="G23762">
        <v>18.263000000000002</v>
      </c>
      <c r="H23762">
        <v>2E-3</v>
      </c>
      <c r="I23762" t="s">
        <v>592</v>
      </c>
      <c r="J23762" cm="1">
        <f t="array" ref="J23762:L23762">_xlfn.XLOOKUP($C23762, AGE!$A:$A,AGE!$B:$D,,0,2)</f>
        <v>739.9</v>
      </c>
      <c r="K23762">
        <v>12.5</v>
      </c>
      <c r="L23762" t="str">
        <v>Halverson et al. 2018</v>
      </c>
      <c r="M23762" t="s">
        <v>2482</v>
      </c>
      <c r="P23762" t="s">
        <v>2342</v>
      </c>
      <c r="Q23762">
        <v>4</v>
      </c>
      <c r="R23762" s="35">
        <v>0.1</v>
      </c>
      <c r="T23762" s="35"/>
      <c r="V23762">
        <v>1</v>
      </c>
      <c r="W23762" t="s">
        <v>2578</v>
      </c>
      <c r="X23762" t="s">
        <v>2638</v>
      </c>
    </row>
    <row r="23763" spans="1:24" x14ac:dyDescent="0.3">
      <c r="A23763">
        <v>31525</v>
      </c>
      <c r="B23763" s="15" t="s">
        <v>2120</v>
      </c>
      <c r="C23763" t="str">
        <f>_xlfn.XLOOKUP($B23763, STANDARDS!$A:$A, STANDARDS!$B:$B,,0,2)</f>
        <v>Russøya Mbr, Elbobreen Fm, Polarisbreen Gp</v>
      </c>
      <c r="D23763" t="s">
        <v>2286</v>
      </c>
      <c r="E23763" t="s">
        <v>2289</v>
      </c>
      <c r="F23763">
        <v>79.971999999999994</v>
      </c>
      <c r="G23763">
        <v>18.263000000000002</v>
      </c>
      <c r="H23763">
        <v>2E-3</v>
      </c>
      <c r="I23763" t="s">
        <v>592</v>
      </c>
      <c r="J23763" cm="1">
        <f t="array" ref="J23763:L23763">_xlfn.XLOOKUP($C23763, AGE!$A:$A,AGE!$B:$D,,0,2)</f>
        <v>739.9</v>
      </c>
      <c r="K23763">
        <v>12.5</v>
      </c>
      <c r="L23763" t="str">
        <v>Halverson et al. 2018</v>
      </c>
      <c r="M23763" t="s">
        <v>2482</v>
      </c>
      <c r="O23763" s="35">
        <v>1.9E-2</v>
      </c>
      <c r="P23763" t="s">
        <v>2342</v>
      </c>
      <c r="Q23763">
        <v>3.69</v>
      </c>
      <c r="R23763" s="35">
        <v>0.1</v>
      </c>
      <c r="S23763">
        <v>-26.4</v>
      </c>
      <c r="T23763" s="35">
        <v>0.05</v>
      </c>
      <c r="U23763" t="s">
        <v>2479</v>
      </c>
      <c r="V23763">
        <v>1</v>
      </c>
      <c r="W23763" t="s">
        <v>2578</v>
      </c>
      <c r="X23763" t="s">
        <v>2638</v>
      </c>
    </row>
    <row r="23764" spans="1:24" x14ac:dyDescent="0.3">
      <c r="A23764">
        <v>31526</v>
      </c>
      <c r="B23764" s="15" t="s">
        <v>2120</v>
      </c>
      <c r="C23764" t="str">
        <f>_xlfn.XLOOKUP($B23764, STANDARDS!$A:$A, STANDARDS!$B:$B,,0,2)</f>
        <v>Russøya Mbr, Elbobreen Fm, Polarisbreen Gp</v>
      </c>
      <c r="D23764" t="s">
        <v>2286</v>
      </c>
      <c r="E23764" t="s">
        <v>2289</v>
      </c>
      <c r="F23764">
        <v>79.971999999999994</v>
      </c>
      <c r="G23764">
        <v>18.263000000000002</v>
      </c>
      <c r="H23764">
        <v>2E-3</v>
      </c>
      <c r="I23764" t="s">
        <v>592</v>
      </c>
      <c r="J23764" cm="1">
        <f t="array" ref="J23764:L23764">_xlfn.XLOOKUP($C23764, AGE!$A:$A,AGE!$B:$D,,0,2)</f>
        <v>739.9</v>
      </c>
      <c r="K23764">
        <v>12.5</v>
      </c>
      <c r="L23764" t="str">
        <v>Halverson et al. 2018</v>
      </c>
      <c r="M23764" t="s">
        <v>2482</v>
      </c>
      <c r="P23764" t="s">
        <v>2342</v>
      </c>
      <c r="Q23764">
        <v>4.59</v>
      </c>
      <c r="R23764" s="35">
        <v>0.1</v>
      </c>
      <c r="T23764" s="35"/>
      <c r="V23764">
        <v>1</v>
      </c>
      <c r="W23764" t="s">
        <v>2578</v>
      </c>
      <c r="X23764" t="s">
        <v>2638</v>
      </c>
    </row>
    <row r="23765" spans="1:24" x14ac:dyDescent="0.3">
      <c r="A23765">
        <v>31527</v>
      </c>
      <c r="B23765" s="15" t="s">
        <v>2120</v>
      </c>
      <c r="C23765" t="str">
        <f>_xlfn.XLOOKUP($B23765, STANDARDS!$A:$A, STANDARDS!$B:$B,,0,2)</f>
        <v>Russøya Mbr, Elbobreen Fm, Polarisbreen Gp</v>
      </c>
      <c r="D23765" t="s">
        <v>2286</v>
      </c>
      <c r="E23765" t="s">
        <v>2289</v>
      </c>
      <c r="F23765">
        <v>79.971999999999994</v>
      </c>
      <c r="G23765">
        <v>18.263000000000002</v>
      </c>
      <c r="H23765">
        <v>2E-3</v>
      </c>
      <c r="I23765" t="s">
        <v>592</v>
      </c>
      <c r="J23765" cm="1">
        <f t="array" ref="J23765:L23765">_xlfn.XLOOKUP($C23765, AGE!$A:$A,AGE!$B:$D,,0,2)</f>
        <v>739.9</v>
      </c>
      <c r="K23765">
        <v>12.5</v>
      </c>
      <c r="L23765" t="str">
        <v>Halverson et al. 2018</v>
      </c>
      <c r="M23765" t="s">
        <v>2482</v>
      </c>
      <c r="O23765" s="35">
        <v>0.03</v>
      </c>
      <c r="P23765" t="s">
        <v>2342</v>
      </c>
      <c r="Q23765">
        <v>3.42</v>
      </c>
      <c r="R23765" s="35">
        <v>0.1</v>
      </c>
      <c r="S23765">
        <v>-27.4</v>
      </c>
      <c r="T23765" s="35">
        <v>0.05</v>
      </c>
      <c r="U23765" t="s">
        <v>2479</v>
      </c>
      <c r="V23765">
        <v>1</v>
      </c>
      <c r="W23765" t="s">
        <v>2578</v>
      </c>
      <c r="X23765" t="s">
        <v>2638</v>
      </c>
    </row>
    <row r="23766" spans="1:24" x14ac:dyDescent="0.3">
      <c r="A23766">
        <v>31528</v>
      </c>
      <c r="B23766" s="15" t="s">
        <v>2120</v>
      </c>
      <c r="C23766" t="str">
        <f>_xlfn.XLOOKUP($B23766, STANDARDS!$A:$A, STANDARDS!$B:$B,,0,2)</f>
        <v>Russøya Mbr, Elbobreen Fm, Polarisbreen Gp</v>
      </c>
      <c r="D23766" t="s">
        <v>2286</v>
      </c>
      <c r="E23766" t="s">
        <v>2289</v>
      </c>
      <c r="F23766">
        <v>79.971999999999994</v>
      </c>
      <c r="G23766">
        <v>18.263000000000002</v>
      </c>
      <c r="H23766">
        <v>2E-3</v>
      </c>
      <c r="I23766" t="s">
        <v>592</v>
      </c>
      <c r="J23766" cm="1">
        <f t="array" ref="J23766:L23766">_xlfn.XLOOKUP($C23766, AGE!$A:$A,AGE!$B:$D,,0,2)</f>
        <v>739.9</v>
      </c>
      <c r="K23766">
        <v>12.5</v>
      </c>
      <c r="L23766" t="str">
        <v>Halverson et al. 2018</v>
      </c>
      <c r="M23766" t="s">
        <v>2482</v>
      </c>
      <c r="P23766" t="s">
        <v>2342</v>
      </c>
      <c r="Q23766">
        <v>2.52</v>
      </c>
      <c r="R23766" s="35">
        <v>0.1</v>
      </c>
      <c r="T23766" s="35"/>
      <c r="V23766">
        <v>1</v>
      </c>
      <c r="W23766" t="s">
        <v>2578</v>
      </c>
      <c r="X23766" t="s">
        <v>2638</v>
      </c>
    </row>
    <row r="23767" spans="1:24" x14ac:dyDescent="0.3">
      <c r="A23767">
        <v>31529</v>
      </c>
      <c r="B23767" s="15" t="s">
        <v>2120</v>
      </c>
      <c r="C23767" t="str">
        <f>_xlfn.XLOOKUP($B23767, STANDARDS!$A:$A, STANDARDS!$B:$B,,0,2)</f>
        <v>Russøya Mbr, Elbobreen Fm, Polarisbreen Gp</v>
      </c>
      <c r="D23767" t="s">
        <v>2286</v>
      </c>
      <c r="E23767" t="s">
        <v>2289</v>
      </c>
      <c r="F23767">
        <v>79.971999999999994</v>
      </c>
      <c r="G23767">
        <v>18.263000000000002</v>
      </c>
      <c r="H23767">
        <v>2E-3</v>
      </c>
      <c r="I23767" t="s">
        <v>592</v>
      </c>
      <c r="J23767" cm="1">
        <f t="array" ref="J23767:L23767">_xlfn.XLOOKUP($C23767, AGE!$A:$A,AGE!$B:$D,,0,2)</f>
        <v>739.9</v>
      </c>
      <c r="K23767">
        <v>12.5</v>
      </c>
      <c r="L23767" t="str">
        <v>Halverson et al. 2018</v>
      </c>
      <c r="M23767" t="s">
        <v>2482</v>
      </c>
      <c r="O23767" s="35">
        <v>3.2000000000000001E-2</v>
      </c>
      <c r="P23767" t="s">
        <v>2342</v>
      </c>
      <c r="Q23767">
        <v>2.88</v>
      </c>
      <c r="R23767" s="35">
        <v>0.1</v>
      </c>
      <c r="S23767">
        <v>-22.5</v>
      </c>
      <c r="T23767" s="35">
        <v>0.05</v>
      </c>
      <c r="U23767" t="s">
        <v>2479</v>
      </c>
      <c r="V23767">
        <v>1</v>
      </c>
      <c r="W23767" t="s">
        <v>2578</v>
      </c>
      <c r="X23767" t="s">
        <v>2638</v>
      </c>
    </row>
    <row r="23768" spans="1:24" x14ac:dyDescent="0.3">
      <c r="A23768">
        <v>31530</v>
      </c>
      <c r="B23768" s="15" t="s">
        <v>2120</v>
      </c>
      <c r="C23768" t="str">
        <f>_xlfn.XLOOKUP($B23768, STANDARDS!$A:$A, STANDARDS!$B:$B,,0,2)</f>
        <v>Russøya Mbr, Elbobreen Fm, Polarisbreen Gp</v>
      </c>
      <c r="D23768" t="s">
        <v>2286</v>
      </c>
      <c r="E23768" t="s">
        <v>2289</v>
      </c>
      <c r="F23768">
        <v>79.971999999999994</v>
      </c>
      <c r="G23768">
        <v>18.263000000000002</v>
      </c>
      <c r="H23768">
        <v>2E-3</v>
      </c>
      <c r="I23768" t="s">
        <v>592</v>
      </c>
      <c r="J23768" cm="1">
        <f t="array" ref="J23768:L23768">_xlfn.XLOOKUP($C23768, AGE!$A:$A,AGE!$B:$D,,0,2)</f>
        <v>739.9</v>
      </c>
      <c r="K23768">
        <v>12.5</v>
      </c>
      <c r="L23768" t="str">
        <v>Halverson et al. 2018</v>
      </c>
      <c r="M23768" t="s">
        <v>2482</v>
      </c>
      <c r="O23768" s="35">
        <v>7.2999999999999995E-2</v>
      </c>
      <c r="P23768" t="s">
        <v>2342</v>
      </c>
      <c r="Q23768">
        <v>3.8</v>
      </c>
      <c r="R23768" s="35">
        <v>0.1</v>
      </c>
      <c r="S23768">
        <v>-27</v>
      </c>
      <c r="T23768" s="35"/>
      <c r="U23768" t="s">
        <v>2479</v>
      </c>
      <c r="V23768">
        <v>1</v>
      </c>
      <c r="W23768" t="s">
        <v>2578</v>
      </c>
      <c r="X23768" t="s">
        <v>2638</v>
      </c>
    </row>
    <row r="23769" spans="1:24" x14ac:dyDescent="0.3">
      <c r="A23769">
        <v>31531</v>
      </c>
      <c r="B23769" s="15" t="s">
        <v>2120</v>
      </c>
      <c r="C23769" t="str">
        <f>_xlfn.XLOOKUP($B23769, STANDARDS!$A:$A, STANDARDS!$B:$B,,0,2)</f>
        <v>Russøya Mbr, Elbobreen Fm, Polarisbreen Gp</v>
      </c>
      <c r="D23769" t="s">
        <v>2286</v>
      </c>
      <c r="E23769" t="s">
        <v>2289</v>
      </c>
      <c r="F23769">
        <v>79.971999999999994</v>
      </c>
      <c r="G23769">
        <v>18.263000000000002</v>
      </c>
      <c r="H23769">
        <v>2E-3</v>
      </c>
      <c r="I23769" t="s">
        <v>592</v>
      </c>
      <c r="J23769" cm="1">
        <f t="array" ref="J23769:L23769">_xlfn.XLOOKUP($C23769, AGE!$A:$A,AGE!$B:$D,,0,2)</f>
        <v>739.9</v>
      </c>
      <c r="K23769">
        <v>12.5</v>
      </c>
      <c r="L23769" t="str">
        <v>Halverson et al. 2018</v>
      </c>
      <c r="M23769" t="s">
        <v>2482</v>
      </c>
      <c r="P23769" t="s">
        <v>2342</v>
      </c>
      <c r="Q23769">
        <v>2.2599999999999998</v>
      </c>
      <c r="R23769" s="35">
        <v>0.1</v>
      </c>
      <c r="T23769" s="35"/>
      <c r="V23769">
        <v>1</v>
      </c>
      <c r="W23769" t="s">
        <v>2578</v>
      </c>
      <c r="X23769" t="s">
        <v>2638</v>
      </c>
    </row>
    <row r="23770" spans="1:24" x14ac:dyDescent="0.3">
      <c r="A23770">
        <v>31532</v>
      </c>
      <c r="B23770" s="15" t="s">
        <v>2120</v>
      </c>
      <c r="C23770" t="str">
        <f>_xlfn.XLOOKUP($B23770, STANDARDS!$A:$A, STANDARDS!$B:$B,,0,2)</f>
        <v>Russøya Mbr, Elbobreen Fm, Polarisbreen Gp</v>
      </c>
      <c r="D23770" t="s">
        <v>2286</v>
      </c>
      <c r="E23770" t="s">
        <v>2289</v>
      </c>
      <c r="F23770">
        <v>79.971999999999994</v>
      </c>
      <c r="G23770">
        <v>18.263000000000002</v>
      </c>
      <c r="H23770">
        <v>2E-3</v>
      </c>
      <c r="I23770" t="s">
        <v>592</v>
      </c>
      <c r="J23770" cm="1">
        <f t="array" ref="J23770:L23770">_xlfn.XLOOKUP($C23770, AGE!$A:$A,AGE!$B:$D,,0,2)</f>
        <v>739.9</v>
      </c>
      <c r="K23770">
        <v>12.5</v>
      </c>
      <c r="L23770" t="str">
        <v>Halverson et al. 2018</v>
      </c>
      <c r="M23770" t="s">
        <v>2482</v>
      </c>
      <c r="P23770" t="s">
        <v>2342</v>
      </c>
      <c r="Q23770">
        <v>7.11</v>
      </c>
      <c r="R23770" s="35">
        <v>0.1</v>
      </c>
      <c r="T23770" s="35"/>
      <c r="V23770">
        <v>1</v>
      </c>
      <c r="W23770" t="s">
        <v>2578</v>
      </c>
      <c r="X23770" t="s">
        <v>2638</v>
      </c>
    </row>
    <row r="23771" spans="1:24" x14ac:dyDescent="0.3">
      <c r="A23771">
        <v>31533</v>
      </c>
      <c r="B23771" s="15" t="s">
        <v>2120</v>
      </c>
      <c r="C23771" t="str">
        <f>_xlfn.XLOOKUP($B23771, STANDARDS!$A:$A, STANDARDS!$B:$B,,0,2)</f>
        <v>Russøya Mbr, Elbobreen Fm, Polarisbreen Gp</v>
      </c>
      <c r="D23771" t="s">
        <v>2286</v>
      </c>
      <c r="E23771" t="s">
        <v>2289</v>
      </c>
      <c r="F23771">
        <v>79.971999999999994</v>
      </c>
      <c r="G23771">
        <v>18.263000000000002</v>
      </c>
      <c r="H23771">
        <v>2E-3</v>
      </c>
      <c r="I23771" t="s">
        <v>592</v>
      </c>
      <c r="J23771" cm="1">
        <f t="array" ref="J23771:L23771">_xlfn.XLOOKUP($C23771, AGE!$A:$A,AGE!$B:$D,,0,2)</f>
        <v>739.9</v>
      </c>
      <c r="K23771">
        <v>12.5</v>
      </c>
      <c r="L23771" t="str">
        <v>Halverson et al. 2018</v>
      </c>
      <c r="M23771" t="s">
        <v>2482</v>
      </c>
      <c r="P23771" t="s">
        <v>2342</v>
      </c>
      <c r="Q23771">
        <v>6.47</v>
      </c>
      <c r="R23771" s="35">
        <v>0.1</v>
      </c>
      <c r="T23771" s="35"/>
      <c r="V23771">
        <v>1</v>
      </c>
      <c r="W23771" t="s">
        <v>2578</v>
      </c>
      <c r="X23771" t="s">
        <v>2638</v>
      </c>
    </row>
    <row r="23772" spans="1:24" x14ac:dyDescent="0.3">
      <c r="A23772">
        <v>31534</v>
      </c>
      <c r="B23772" s="15" t="s">
        <v>2120</v>
      </c>
      <c r="C23772" t="str">
        <f>_xlfn.XLOOKUP($B23772, STANDARDS!$A:$A, STANDARDS!$B:$B,,0,2)</f>
        <v>Russøya Mbr, Elbobreen Fm, Polarisbreen Gp</v>
      </c>
      <c r="D23772" t="s">
        <v>2286</v>
      </c>
      <c r="E23772" t="s">
        <v>2289</v>
      </c>
      <c r="F23772">
        <v>79.971999999999994</v>
      </c>
      <c r="G23772">
        <v>18.263000000000002</v>
      </c>
      <c r="H23772">
        <v>2E-3</v>
      </c>
      <c r="I23772" t="s">
        <v>592</v>
      </c>
      <c r="J23772" cm="1">
        <f t="array" ref="J23772:L23772">_xlfn.XLOOKUP($C23772, AGE!$A:$A,AGE!$B:$D,,0,2)</f>
        <v>739.9</v>
      </c>
      <c r="K23772">
        <v>12.5</v>
      </c>
      <c r="L23772" t="str">
        <v>Halverson et al. 2018</v>
      </c>
      <c r="M23772" t="s">
        <v>2482</v>
      </c>
      <c r="P23772" t="s">
        <v>2342</v>
      </c>
      <c r="Q23772">
        <v>5.4</v>
      </c>
      <c r="R23772" s="35">
        <v>0.1</v>
      </c>
      <c r="T23772" s="35"/>
      <c r="V23772">
        <v>1</v>
      </c>
      <c r="W23772" t="s">
        <v>2578</v>
      </c>
      <c r="X23772" t="s">
        <v>2638</v>
      </c>
    </row>
    <row r="23773" spans="1:24" x14ac:dyDescent="0.3">
      <c r="A23773">
        <v>31535</v>
      </c>
      <c r="B23773" s="15" t="s">
        <v>2120</v>
      </c>
      <c r="C23773" t="str">
        <f>_xlfn.XLOOKUP($B23773, STANDARDS!$A:$A, STANDARDS!$B:$B,,0,2)</f>
        <v>Russøya Mbr, Elbobreen Fm, Polarisbreen Gp</v>
      </c>
      <c r="D23773" t="s">
        <v>2286</v>
      </c>
      <c r="E23773" t="s">
        <v>2289</v>
      </c>
      <c r="F23773">
        <v>79.971999999999994</v>
      </c>
      <c r="G23773">
        <v>18.263000000000002</v>
      </c>
      <c r="H23773">
        <v>2E-3</v>
      </c>
      <c r="I23773" t="s">
        <v>592</v>
      </c>
      <c r="J23773" cm="1">
        <f t="array" ref="J23773:L23773">_xlfn.XLOOKUP($C23773, AGE!$A:$A,AGE!$B:$D,,0,2)</f>
        <v>739.9</v>
      </c>
      <c r="K23773">
        <v>12.5</v>
      </c>
      <c r="L23773" t="str">
        <v>Halverson et al. 2018</v>
      </c>
      <c r="M23773" t="s">
        <v>2482</v>
      </c>
      <c r="P23773" t="s">
        <v>2342</v>
      </c>
      <c r="Q23773">
        <v>6.91</v>
      </c>
      <c r="R23773" s="35">
        <v>0.1</v>
      </c>
      <c r="T23773" s="35"/>
      <c r="V23773">
        <v>1</v>
      </c>
      <c r="W23773" t="s">
        <v>2578</v>
      </c>
      <c r="X23773" t="s">
        <v>2638</v>
      </c>
    </row>
    <row r="23774" spans="1:24" x14ac:dyDescent="0.3">
      <c r="A23774">
        <v>31536</v>
      </c>
      <c r="B23774" s="15" t="s">
        <v>2120</v>
      </c>
      <c r="C23774" t="str">
        <f>_xlfn.XLOOKUP($B23774, STANDARDS!$A:$A, STANDARDS!$B:$B,,0,2)</f>
        <v>Russøya Mbr, Elbobreen Fm, Polarisbreen Gp</v>
      </c>
      <c r="D23774" t="s">
        <v>2286</v>
      </c>
      <c r="E23774" t="s">
        <v>2289</v>
      </c>
      <c r="F23774">
        <v>79.971999999999994</v>
      </c>
      <c r="G23774">
        <v>18.263000000000002</v>
      </c>
      <c r="H23774">
        <v>2E-3</v>
      </c>
      <c r="I23774" t="s">
        <v>592</v>
      </c>
      <c r="J23774" cm="1">
        <f t="array" ref="J23774:L23774">_xlfn.XLOOKUP($C23774, AGE!$A:$A,AGE!$B:$D,,0,2)</f>
        <v>739.9</v>
      </c>
      <c r="K23774">
        <v>12.5</v>
      </c>
      <c r="L23774" t="str">
        <v>Halverson et al. 2018</v>
      </c>
      <c r="M23774" s="43" t="s">
        <v>598</v>
      </c>
      <c r="O23774" s="35">
        <v>7.1999999999999995E-2</v>
      </c>
      <c r="P23774" t="s">
        <v>2342</v>
      </c>
      <c r="Q23774">
        <v>6.89</v>
      </c>
      <c r="R23774" s="35">
        <v>0.1</v>
      </c>
      <c r="S23774">
        <v>-26.4</v>
      </c>
      <c r="T23774" s="35">
        <v>0.05</v>
      </c>
      <c r="U23774" t="s">
        <v>2479</v>
      </c>
      <c r="V23774">
        <v>1</v>
      </c>
      <c r="W23774" t="s">
        <v>2578</v>
      </c>
      <c r="X23774" t="s">
        <v>2638</v>
      </c>
    </row>
    <row r="23775" spans="1:24" x14ac:dyDescent="0.3">
      <c r="A23775">
        <v>31538</v>
      </c>
      <c r="B23775" s="15" t="s">
        <v>2120</v>
      </c>
      <c r="C23775" t="str">
        <f>_xlfn.XLOOKUP($B23775, STANDARDS!$A:$A, STANDARDS!$B:$B,,0,2)</f>
        <v>Russøya Mbr, Elbobreen Fm, Polarisbreen Gp</v>
      </c>
      <c r="D23775" t="s">
        <v>2286</v>
      </c>
      <c r="E23775" t="s">
        <v>2289</v>
      </c>
      <c r="F23775">
        <v>79.971999999999994</v>
      </c>
      <c r="G23775">
        <v>18.263000000000002</v>
      </c>
      <c r="H23775">
        <v>2E-3</v>
      </c>
      <c r="I23775" t="s">
        <v>592</v>
      </c>
      <c r="J23775" cm="1">
        <f t="array" ref="J23775:L23775">_xlfn.XLOOKUP($C23775, AGE!$A:$A,AGE!$B:$D,,0,2)</f>
        <v>739.9</v>
      </c>
      <c r="K23775">
        <v>12.5</v>
      </c>
      <c r="L23775" t="str">
        <v>Halverson et al. 2018</v>
      </c>
      <c r="M23775" s="43" t="s">
        <v>598</v>
      </c>
      <c r="P23775" t="s">
        <v>2342</v>
      </c>
      <c r="Q23775">
        <v>6.08</v>
      </c>
      <c r="R23775" s="35">
        <v>0.1</v>
      </c>
      <c r="T23775" s="35"/>
      <c r="V23775">
        <v>1</v>
      </c>
      <c r="W23775" t="s">
        <v>2578</v>
      </c>
      <c r="X23775" t="s">
        <v>2638</v>
      </c>
    </row>
    <row r="23776" spans="1:24" x14ac:dyDescent="0.3">
      <c r="A23776">
        <v>31539</v>
      </c>
      <c r="B23776" s="15" t="s">
        <v>2120</v>
      </c>
      <c r="C23776" t="str">
        <f>_xlfn.XLOOKUP($B23776, STANDARDS!$A:$A, STANDARDS!$B:$B,,0,2)</f>
        <v>Russøya Mbr, Elbobreen Fm, Polarisbreen Gp</v>
      </c>
      <c r="D23776" t="s">
        <v>2286</v>
      </c>
      <c r="E23776" t="s">
        <v>2289</v>
      </c>
      <c r="F23776">
        <v>79.971999999999994</v>
      </c>
      <c r="G23776">
        <v>18.263000000000002</v>
      </c>
      <c r="H23776">
        <v>2E-3</v>
      </c>
      <c r="I23776" t="s">
        <v>592</v>
      </c>
      <c r="J23776" cm="1">
        <f t="array" ref="J23776:L23776">_xlfn.XLOOKUP($C23776, AGE!$A:$A,AGE!$B:$D,,0,2)</f>
        <v>739.9</v>
      </c>
      <c r="K23776">
        <v>12.5</v>
      </c>
      <c r="L23776" t="str">
        <v>Halverson et al. 2018</v>
      </c>
      <c r="M23776" s="43" t="s">
        <v>598</v>
      </c>
      <c r="P23776" t="s">
        <v>2342</v>
      </c>
      <c r="Q23776">
        <v>5.88</v>
      </c>
      <c r="R23776" s="35">
        <v>0.1</v>
      </c>
      <c r="T23776" s="35"/>
      <c r="V23776">
        <v>1</v>
      </c>
      <c r="W23776" t="s">
        <v>2578</v>
      </c>
      <c r="X23776" t="s">
        <v>2638</v>
      </c>
    </row>
    <row r="23777" spans="1:24" x14ac:dyDescent="0.3">
      <c r="A23777">
        <v>31540</v>
      </c>
      <c r="B23777" s="15" t="s">
        <v>2120</v>
      </c>
      <c r="C23777" t="str">
        <f>_xlfn.XLOOKUP($B23777, STANDARDS!$A:$A, STANDARDS!$B:$B,,0,2)</f>
        <v>Russøya Mbr, Elbobreen Fm, Polarisbreen Gp</v>
      </c>
      <c r="D23777" t="s">
        <v>2286</v>
      </c>
      <c r="E23777" t="s">
        <v>2289</v>
      </c>
      <c r="F23777">
        <v>79.971999999999994</v>
      </c>
      <c r="G23777">
        <v>18.263000000000002</v>
      </c>
      <c r="H23777">
        <v>2E-3</v>
      </c>
      <c r="I23777" t="s">
        <v>592</v>
      </c>
      <c r="J23777" cm="1">
        <f t="array" ref="J23777:L23777">_xlfn.XLOOKUP($C23777, AGE!$A:$A,AGE!$B:$D,,0,2)</f>
        <v>739.9</v>
      </c>
      <c r="K23777">
        <v>12.5</v>
      </c>
      <c r="L23777" t="str">
        <v>Halverson et al. 2018</v>
      </c>
      <c r="M23777" s="43" t="s">
        <v>598</v>
      </c>
      <c r="O23777" s="35">
        <v>3.0000000000000001E-3</v>
      </c>
      <c r="P23777" t="s">
        <v>2342</v>
      </c>
      <c r="Q23777">
        <v>6.22</v>
      </c>
      <c r="R23777" s="35">
        <v>0.1</v>
      </c>
      <c r="S23777">
        <v>-27.1</v>
      </c>
      <c r="T23777" s="35">
        <v>0.05</v>
      </c>
      <c r="U23777" t="s">
        <v>2479</v>
      </c>
      <c r="V23777">
        <v>1</v>
      </c>
      <c r="W23777" t="s">
        <v>2578</v>
      </c>
      <c r="X23777" t="s">
        <v>2638</v>
      </c>
    </row>
    <row r="23778" spans="1:24" x14ac:dyDescent="0.3">
      <c r="A23778">
        <v>31541</v>
      </c>
      <c r="B23778" s="15" t="s">
        <v>2120</v>
      </c>
      <c r="C23778" t="str">
        <f>_xlfn.XLOOKUP($B23778, STANDARDS!$A:$A, STANDARDS!$B:$B,,0,2)</f>
        <v>Russøya Mbr, Elbobreen Fm, Polarisbreen Gp</v>
      </c>
      <c r="D23778" t="s">
        <v>2286</v>
      </c>
      <c r="E23778" t="s">
        <v>2289</v>
      </c>
      <c r="F23778">
        <v>79.971999999999994</v>
      </c>
      <c r="G23778">
        <v>18.263000000000002</v>
      </c>
      <c r="H23778">
        <v>2E-3</v>
      </c>
      <c r="I23778" t="s">
        <v>592</v>
      </c>
      <c r="J23778" cm="1">
        <f t="array" ref="J23778:L23778">_xlfn.XLOOKUP($C23778, AGE!$A:$A,AGE!$B:$D,,0,2)</f>
        <v>739.9</v>
      </c>
      <c r="K23778">
        <v>12.5</v>
      </c>
      <c r="L23778" t="str">
        <v>Halverson et al. 2018</v>
      </c>
      <c r="M23778" s="43" t="s">
        <v>2482</v>
      </c>
      <c r="P23778" t="s">
        <v>2342</v>
      </c>
      <c r="Q23778">
        <v>6.43</v>
      </c>
      <c r="R23778" s="35">
        <v>0.1</v>
      </c>
      <c r="T23778" s="35"/>
      <c r="V23778">
        <v>1</v>
      </c>
      <c r="W23778" t="s">
        <v>2578</v>
      </c>
      <c r="X23778" t="s">
        <v>2638</v>
      </c>
    </row>
    <row r="23779" spans="1:24" x14ac:dyDescent="0.3">
      <c r="A23779">
        <v>31542</v>
      </c>
      <c r="B23779" s="15" t="s">
        <v>2120</v>
      </c>
      <c r="C23779" t="str">
        <f>_xlfn.XLOOKUP($B23779, STANDARDS!$A:$A, STANDARDS!$B:$B,,0,2)</f>
        <v>Russøya Mbr, Elbobreen Fm, Polarisbreen Gp</v>
      </c>
      <c r="D23779" t="s">
        <v>2286</v>
      </c>
      <c r="E23779" t="s">
        <v>2289</v>
      </c>
      <c r="F23779">
        <v>79.971999999999994</v>
      </c>
      <c r="G23779">
        <v>18.263000000000002</v>
      </c>
      <c r="H23779">
        <v>2E-3</v>
      </c>
      <c r="I23779" t="s">
        <v>592</v>
      </c>
      <c r="J23779" cm="1">
        <f t="array" ref="J23779:L23779">_xlfn.XLOOKUP($C23779, AGE!$A:$A,AGE!$B:$D,,0,2)</f>
        <v>739.9</v>
      </c>
      <c r="K23779">
        <v>12.5</v>
      </c>
      <c r="L23779" t="str">
        <v>Halverson et al. 2018</v>
      </c>
      <c r="M23779" s="43" t="s">
        <v>2482</v>
      </c>
      <c r="P23779" t="s">
        <v>2342</v>
      </c>
      <c r="Q23779">
        <v>5.72</v>
      </c>
      <c r="R23779" s="35">
        <v>0.1</v>
      </c>
      <c r="T23779" s="35"/>
      <c r="V23779">
        <v>1</v>
      </c>
      <c r="W23779" t="s">
        <v>2578</v>
      </c>
      <c r="X23779" t="s">
        <v>2638</v>
      </c>
    </row>
    <row r="23780" spans="1:24" x14ac:dyDescent="0.3">
      <c r="A23780">
        <v>31543</v>
      </c>
      <c r="B23780" s="15" t="s">
        <v>2120</v>
      </c>
      <c r="C23780" t="str">
        <f>_xlfn.XLOOKUP($B23780, STANDARDS!$A:$A, STANDARDS!$B:$B,,0,2)</f>
        <v>Russøya Mbr, Elbobreen Fm, Polarisbreen Gp</v>
      </c>
      <c r="D23780" t="s">
        <v>2286</v>
      </c>
      <c r="E23780" t="s">
        <v>2289</v>
      </c>
      <c r="F23780">
        <v>79.971999999999994</v>
      </c>
      <c r="G23780">
        <v>18.263000000000002</v>
      </c>
      <c r="H23780">
        <v>2E-3</v>
      </c>
      <c r="I23780" t="s">
        <v>592</v>
      </c>
      <c r="J23780" cm="1">
        <f t="array" ref="J23780:L23780">_xlfn.XLOOKUP($C23780, AGE!$A:$A,AGE!$B:$D,,0,2)</f>
        <v>739.9</v>
      </c>
      <c r="K23780">
        <v>12.5</v>
      </c>
      <c r="L23780" t="str">
        <v>Halverson et al. 2018</v>
      </c>
      <c r="M23780" s="43" t="s">
        <v>2482</v>
      </c>
      <c r="P23780" t="s">
        <v>2342</v>
      </c>
      <c r="Q23780">
        <v>5.44</v>
      </c>
      <c r="R23780" s="35">
        <v>0.1</v>
      </c>
      <c r="T23780" s="35"/>
      <c r="V23780">
        <v>1</v>
      </c>
      <c r="W23780" t="s">
        <v>2578</v>
      </c>
      <c r="X23780" t="s">
        <v>2638</v>
      </c>
    </row>
    <row r="23781" spans="1:24" x14ac:dyDescent="0.3">
      <c r="A23781">
        <v>31544</v>
      </c>
      <c r="B23781" s="15" t="s">
        <v>2120</v>
      </c>
      <c r="C23781" t="str">
        <f>_xlfn.XLOOKUP($B23781, STANDARDS!$A:$A, STANDARDS!$B:$B,,0,2)</f>
        <v>Russøya Mbr, Elbobreen Fm, Polarisbreen Gp</v>
      </c>
      <c r="D23781" t="s">
        <v>2286</v>
      </c>
      <c r="E23781" t="s">
        <v>2289</v>
      </c>
      <c r="F23781">
        <v>79.971999999999994</v>
      </c>
      <c r="G23781">
        <v>18.263000000000002</v>
      </c>
      <c r="H23781">
        <v>2E-3</v>
      </c>
      <c r="I23781" t="s">
        <v>592</v>
      </c>
      <c r="J23781" cm="1">
        <f t="array" ref="J23781:L23781">_xlfn.XLOOKUP($C23781, AGE!$A:$A,AGE!$B:$D,,0,2)</f>
        <v>739.9</v>
      </c>
      <c r="K23781">
        <v>12.5</v>
      </c>
      <c r="L23781" t="str">
        <v>Halverson et al. 2018</v>
      </c>
      <c r="M23781" s="43" t="s">
        <v>2482</v>
      </c>
      <c r="P23781" t="s">
        <v>2342</v>
      </c>
      <c r="Q23781">
        <v>6.16</v>
      </c>
      <c r="R23781" s="35">
        <v>0.1</v>
      </c>
      <c r="T23781" s="35"/>
      <c r="V23781">
        <v>1</v>
      </c>
      <c r="W23781" t="s">
        <v>2578</v>
      </c>
      <c r="X23781" t="s">
        <v>2638</v>
      </c>
    </row>
    <row r="23782" spans="1:24" x14ac:dyDescent="0.3">
      <c r="A23782">
        <v>31545</v>
      </c>
      <c r="B23782" s="15" t="s">
        <v>2120</v>
      </c>
      <c r="C23782" t="str">
        <f>_xlfn.XLOOKUP($B23782, STANDARDS!$A:$A, STANDARDS!$B:$B,,0,2)</f>
        <v>Russøya Mbr, Elbobreen Fm, Polarisbreen Gp</v>
      </c>
      <c r="D23782" t="s">
        <v>2286</v>
      </c>
      <c r="E23782" t="s">
        <v>2289</v>
      </c>
      <c r="F23782">
        <v>79.971999999999994</v>
      </c>
      <c r="G23782">
        <v>18.263000000000002</v>
      </c>
      <c r="H23782">
        <v>2E-3</v>
      </c>
      <c r="I23782" t="s">
        <v>592</v>
      </c>
      <c r="J23782" cm="1">
        <f t="array" ref="J23782:L23782">_xlfn.XLOOKUP($C23782, AGE!$A:$A,AGE!$B:$D,,0,2)</f>
        <v>739.9</v>
      </c>
      <c r="K23782">
        <v>12.5</v>
      </c>
      <c r="L23782" t="str">
        <v>Halverson et al. 2018</v>
      </c>
      <c r="M23782" s="43" t="s">
        <v>2482</v>
      </c>
      <c r="P23782" t="s">
        <v>2342</v>
      </c>
      <c r="Q23782">
        <v>5.81</v>
      </c>
      <c r="R23782" s="35">
        <v>0.1</v>
      </c>
      <c r="T23782" s="35"/>
      <c r="V23782">
        <v>1</v>
      </c>
      <c r="W23782" t="s">
        <v>2578</v>
      </c>
      <c r="X23782" t="s">
        <v>2638</v>
      </c>
    </row>
    <row r="23783" spans="1:24" x14ac:dyDescent="0.3">
      <c r="A23783">
        <v>31546</v>
      </c>
      <c r="B23783" s="15" t="s">
        <v>2120</v>
      </c>
      <c r="C23783" t="str">
        <f>_xlfn.XLOOKUP($B23783, STANDARDS!$A:$A, STANDARDS!$B:$B,,0,2)</f>
        <v>Russøya Mbr, Elbobreen Fm, Polarisbreen Gp</v>
      </c>
      <c r="D23783" t="s">
        <v>2286</v>
      </c>
      <c r="E23783" t="s">
        <v>2289</v>
      </c>
      <c r="F23783">
        <v>79.971999999999994</v>
      </c>
      <c r="G23783">
        <v>18.263000000000002</v>
      </c>
      <c r="H23783">
        <v>2E-3</v>
      </c>
      <c r="I23783" t="s">
        <v>592</v>
      </c>
      <c r="J23783" cm="1">
        <f t="array" ref="J23783:L23783">_xlfn.XLOOKUP($C23783, AGE!$A:$A,AGE!$B:$D,,0,2)</f>
        <v>739.9</v>
      </c>
      <c r="K23783">
        <v>12.5</v>
      </c>
      <c r="L23783" t="str">
        <v>Halverson et al. 2018</v>
      </c>
      <c r="M23783" s="43" t="s">
        <v>2482</v>
      </c>
      <c r="P23783" t="s">
        <v>2342</v>
      </c>
      <c r="Q23783">
        <v>6.53</v>
      </c>
      <c r="R23783" s="35">
        <v>0.1</v>
      </c>
      <c r="T23783" s="35"/>
      <c r="V23783">
        <v>1</v>
      </c>
      <c r="W23783" t="s">
        <v>2578</v>
      </c>
      <c r="X23783" t="s">
        <v>2638</v>
      </c>
    </row>
    <row r="23784" spans="1:24" x14ac:dyDescent="0.3">
      <c r="A23784">
        <v>31547</v>
      </c>
      <c r="B23784" s="15" t="s">
        <v>2124</v>
      </c>
      <c r="C23784" t="str">
        <f>_xlfn.XLOOKUP($B23784, STANDARDS!$A:$A, STANDARDS!$B:$B,,0,2)</f>
        <v>Kinnvika Mbr, Backlundtoppen Fm, Akademikerbreen Gp</v>
      </c>
      <c r="D23784" t="s">
        <v>2286</v>
      </c>
      <c r="E23784" t="s">
        <v>2289</v>
      </c>
      <c r="F23784">
        <v>79.971999999999994</v>
      </c>
      <c r="G23784">
        <v>18.263000000000002</v>
      </c>
      <c r="H23784">
        <v>2E-3</v>
      </c>
      <c r="I23784" t="s">
        <v>592</v>
      </c>
      <c r="J23784" cm="1">
        <f t="array" ref="J23784:L23784">_xlfn.XLOOKUP($C23784, AGE!$A:$A,AGE!$B:$D,,0,2)</f>
        <v>752.7</v>
      </c>
      <c r="K23784">
        <v>11.9</v>
      </c>
      <c r="L23784" t="str">
        <v>Halverson et al. 2018</v>
      </c>
      <c r="M23784" s="43" t="s">
        <v>2482</v>
      </c>
      <c r="P23784" t="s">
        <v>2342</v>
      </c>
      <c r="Q23784">
        <v>4.42</v>
      </c>
      <c r="R23784" s="35">
        <v>0.1</v>
      </c>
      <c r="T23784" s="35"/>
      <c r="V23784">
        <v>1</v>
      </c>
      <c r="W23784" t="s">
        <v>2578</v>
      </c>
      <c r="X23784" t="s">
        <v>2638</v>
      </c>
    </row>
    <row r="23785" spans="1:24" x14ac:dyDescent="0.3">
      <c r="A23785">
        <v>31548</v>
      </c>
      <c r="B23785" s="15" t="s">
        <v>2124</v>
      </c>
      <c r="C23785" t="str">
        <f>_xlfn.XLOOKUP($B23785, STANDARDS!$A:$A, STANDARDS!$B:$B,,0,2)</f>
        <v>Kinnvika Mbr, Backlundtoppen Fm, Akademikerbreen Gp</v>
      </c>
      <c r="D23785" t="s">
        <v>2286</v>
      </c>
      <c r="E23785" t="s">
        <v>2289</v>
      </c>
      <c r="F23785">
        <v>79.971999999999994</v>
      </c>
      <c r="G23785">
        <v>18.263000000000002</v>
      </c>
      <c r="H23785">
        <v>2E-3</v>
      </c>
      <c r="I23785" t="s">
        <v>592</v>
      </c>
      <c r="J23785" cm="1">
        <f t="array" ref="J23785:L23785">_xlfn.XLOOKUP($C23785, AGE!$A:$A,AGE!$B:$D,,0,2)</f>
        <v>752.7</v>
      </c>
      <c r="K23785">
        <v>11.9</v>
      </c>
      <c r="L23785" t="str">
        <v>Halverson et al. 2018</v>
      </c>
      <c r="M23785" s="43" t="s">
        <v>2482</v>
      </c>
      <c r="P23785" t="s">
        <v>2342</v>
      </c>
      <c r="Q23785">
        <v>4.8</v>
      </c>
      <c r="R23785" s="35">
        <v>0.1</v>
      </c>
      <c r="T23785" s="35"/>
      <c r="V23785">
        <v>1</v>
      </c>
      <c r="W23785" t="s">
        <v>2578</v>
      </c>
      <c r="X23785" t="s">
        <v>2638</v>
      </c>
    </row>
    <row r="23786" spans="1:24" x14ac:dyDescent="0.3">
      <c r="A23786">
        <v>31549</v>
      </c>
      <c r="B23786" s="15" t="s">
        <v>2120</v>
      </c>
      <c r="C23786" t="str">
        <f>_xlfn.XLOOKUP($B23786, STANDARDS!$A:$A, STANDARDS!$B:$B,,0,2)</f>
        <v>Russøya Mbr, Elbobreen Fm, Polarisbreen Gp</v>
      </c>
      <c r="D23786" t="s">
        <v>2286</v>
      </c>
      <c r="E23786" t="s">
        <v>2290</v>
      </c>
      <c r="F23786">
        <v>79.971999999999994</v>
      </c>
      <c r="G23786">
        <v>18.263000000000002</v>
      </c>
      <c r="H23786">
        <v>2E-3</v>
      </c>
      <c r="I23786" t="s">
        <v>592</v>
      </c>
      <c r="J23786" cm="1">
        <f t="array" ref="J23786:L23786">_xlfn.XLOOKUP($C23786, AGE!$A:$A,AGE!$B:$D,,0,2)</f>
        <v>739.9</v>
      </c>
      <c r="K23786">
        <v>12.5</v>
      </c>
      <c r="L23786" t="str">
        <v>Halverson et al. 2018</v>
      </c>
      <c r="M23786" t="s">
        <v>2507</v>
      </c>
      <c r="P23786" t="s">
        <v>2342</v>
      </c>
      <c r="Q23786">
        <v>-5.24</v>
      </c>
      <c r="R23786" s="35">
        <v>0.1</v>
      </c>
      <c r="T23786" s="35"/>
      <c r="V23786">
        <v>1</v>
      </c>
      <c r="W23786" t="s">
        <v>2577</v>
      </c>
      <c r="X23786" t="s">
        <v>2637</v>
      </c>
    </row>
    <row r="23787" spans="1:24" x14ac:dyDescent="0.3">
      <c r="A23787">
        <v>31550</v>
      </c>
      <c r="B23787" s="15" t="s">
        <v>2120</v>
      </c>
      <c r="C23787" t="str">
        <f>_xlfn.XLOOKUP($B23787, STANDARDS!$A:$A, STANDARDS!$B:$B,,0,2)</f>
        <v>Russøya Mbr, Elbobreen Fm, Polarisbreen Gp</v>
      </c>
      <c r="D23787" t="s">
        <v>2286</v>
      </c>
      <c r="E23787" t="s">
        <v>2290</v>
      </c>
      <c r="F23787">
        <v>79.971999999999994</v>
      </c>
      <c r="G23787">
        <v>18.263000000000002</v>
      </c>
      <c r="H23787">
        <v>2E-3</v>
      </c>
      <c r="I23787" t="s">
        <v>592</v>
      </c>
      <c r="J23787" cm="1">
        <f t="array" ref="J23787:L23787">_xlfn.XLOOKUP($C23787, AGE!$A:$A,AGE!$B:$D,,0,2)</f>
        <v>739.9</v>
      </c>
      <c r="K23787">
        <v>12.5</v>
      </c>
      <c r="L23787" t="str">
        <v>Halverson et al. 2018</v>
      </c>
      <c r="M23787" t="s">
        <v>2507</v>
      </c>
      <c r="P23787" t="s">
        <v>2342</v>
      </c>
      <c r="Q23787">
        <v>-6.48</v>
      </c>
      <c r="R23787" s="35">
        <v>0.1</v>
      </c>
      <c r="T23787" s="35"/>
      <c r="V23787">
        <v>1</v>
      </c>
      <c r="W23787" t="s">
        <v>2577</v>
      </c>
      <c r="X23787" t="s">
        <v>2637</v>
      </c>
    </row>
    <row r="23788" spans="1:24" x14ac:dyDescent="0.3">
      <c r="A23788">
        <v>31551</v>
      </c>
      <c r="B23788" s="15" t="s">
        <v>2120</v>
      </c>
      <c r="C23788" t="str">
        <f>_xlfn.XLOOKUP($B23788, STANDARDS!$A:$A, STANDARDS!$B:$B,,0,2)</f>
        <v>Russøya Mbr, Elbobreen Fm, Polarisbreen Gp</v>
      </c>
      <c r="D23788" t="s">
        <v>2286</v>
      </c>
      <c r="E23788" t="s">
        <v>2290</v>
      </c>
      <c r="F23788">
        <v>79.971999999999994</v>
      </c>
      <c r="G23788">
        <v>18.263000000000002</v>
      </c>
      <c r="H23788">
        <v>2E-3</v>
      </c>
      <c r="I23788" t="s">
        <v>592</v>
      </c>
      <c r="J23788" cm="1">
        <f t="array" ref="J23788:L23788">_xlfn.XLOOKUP($C23788, AGE!$A:$A,AGE!$B:$D,,0,2)</f>
        <v>739.9</v>
      </c>
      <c r="K23788">
        <v>12.5</v>
      </c>
      <c r="L23788" t="str">
        <v>Halverson et al. 2018</v>
      </c>
      <c r="M23788" t="s">
        <v>2507</v>
      </c>
      <c r="P23788" t="s">
        <v>2342</v>
      </c>
      <c r="Q23788">
        <v>-5.72</v>
      </c>
      <c r="R23788" s="35">
        <v>0.1</v>
      </c>
      <c r="T23788" s="35"/>
      <c r="V23788">
        <v>1</v>
      </c>
      <c r="W23788" t="s">
        <v>2577</v>
      </c>
      <c r="X23788" t="s">
        <v>2637</v>
      </c>
    </row>
    <row r="23789" spans="1:24" x14ac:dyDescent="0.3">
      <c r="A23789">
        <v>31552</v>
      </c>
      <c r="B23789" s="15" t="s">
        <v>2120</v>
      </c>
      <c r="C23789" t="str">
        <f>_xlfn.XLOOKUP($B23789, STANDARDS!$A:$A, STANDARDS!$B:$B,,0,2)</f>
        <v>Russøya Mbr, Elbobreen Fm, Polarisbreen Gp</v>
      </c>
      <c r="D23789" t="s">
        <v>2286</v>
      </c>
      <c r="E23789" t="s">
        <v>2290</v>
      </c>
      <c r="F23789">
        <v>79.971999999999994</v>
      </c>
      <c r="G23789">
        <v>18.263000000000002</v>
      </c>
      <c r="H23789">
        <v>2E-3</v>
      </c>
      <c r="I23789" t="s">
        <v>592</v>
      </c>
      <c r="J23789" cm="1">
        <f t="array" ref="J23789:L23789">_xlfn.XLOOKUP($C23789, AGE!$A:$A,AGE!$B:$D,,0,2)</f>
        <v>739.9</v>
      </c>
      <c r="K23789">
        <v>12.5</v>
      </c>
      <c r="L23789" t="str">
        <v>Halverson et al. 2018</v>
      </c>
      <c r="M23789" t="s">
        <v>2507</v>
      </c>
      <c r="P23789" t="s">
        <v>2342</v>
      </c>
      <c r="Q23789">
        <v>-4.37</v>
      </c>
      <c r="R23789" s="35">
        <v>0.1</v>
      </c>
      <c r="T23789" s="35"/>
      <c r="V23789">
        <v>1</v>
      </c>
      <c r="W23789" t="s">
        <v>2577</v>
      </c>
      <c r="X23789" t="s">
        <v>2637</v>
      </c>
    </row>
    <row r="23790" spans="1:24" x14ac:dyDescent="0.3">
      <c r="A23790">
        <v>31553</v>
      </c>
      <c r="B23790" s="15" t="s">
        <v>2120</v>
      </c>
      <c r="C23790" t="str">
        <f>_xlfn.XLOOKUP($B23790, STANDARDS!$A:$A, STANDARDS!$B:$B,,0,2)</f>
        <v>Russøya Mbr, Elbobreen Fm, Polarisbreen Gp</v>
      </c>
      <c r="D23790" t="s">
        <v>2286</v>
      </c>
      <c r="E23790" t="s">
        <v>2290</v>
      </c>
      <c r="F23790">
        <v>79.971999999999994</v>
      </c>
      <c r="G23790">
        <v>18.263000000000002</v>
      </c>
      <c r="H23790">
        <v>2E-3</v>
      </c>
      <c r="I23790" t="s">
        <v>592</v>
      </c>
      <c r="J23790" cm="1">
        <f t="array" ref="J23790:L23790">_xlfn.XLOOKUP($C23790, AGE!$A:$A,AGE!$B:$D,,0,2)</f>
        <v>739.9</v>
      </c>
      <c r="K23790">
        <v>12.5</v>
      </c>
      <c r="L23790" t="str">
        <v>Halverson et al. 2018</v>
      </c>
      <c r="M23790" t="s">
        <v>2507</v>
      </c>
      <c r="P23790" t="s">
        <v>2342</v>
      </c>
      <c r="Q23790">
        <v>-2.65</v>
      </c>
      <c r="R23790" s="35">
        <v>0.1</v>
      </c>
      <c r="T23790" s="35"/>
      <c r="V23790">
        <v>1</v>
      </c>
      <c r="W23790" t="s">
        <v>2577</v>
      </c>
      <c r="X23790" t="s">
        <v>2637</v>
      </c>
    </row>
    <row r="23791" spans="1:24" x14ac:dyDescent="0.3">
      <c r="A23791">
        <v>31554</v>
      </c>
      <c r="B23791" s="15" t="s">
        <v>2120</v>
      </c>
      <c r="C23791" t="str">
        <f>_xlfn.XLOOKUP($B23791, STANDARDS!$A:$A, STANDARDS!$B:$B,,0,2)</f>
        <v>Russøya Mbr, Elbobreen Fm, Polarisbreen Gp</v>
      </c>
      <c r="D23791" t="s">
        <v>2286</v>
      </c>
      <c r="E23791" t="s">
        <v>2290</v>
      </c>
      <c r="F23791">
        <v>79.971999999999994</v>
      </c>
      <c r="G23791">
        <v>18.263000000000002</v>
      </c>
      <c r="H23791">
        <v>2E-3</v>
      </c>
      <c r="I23791" t="s">
        <v>592</v>
      </c>
      <c r="J23791" cm="1">
        <f t="array" ref="J23791:L23791">_xlfn.XLOOKUP($C23791, AGE!$A:$A,AGE!$B:$D,,0,2)</f>
        <v>739.9</v>
      </c>
      <c r="K23791">
        <v>12.5</v>
      </c>
      <c r="L23791" t="str">
        <v>Halverson et al. 2018</v>
      </c>
      <c r="M23791" t="s">
        <v>2507</v>
      </c>
      <c r="P23791" t="s">
        <v>2342</v>
      </c>
      <c r="Q23791">
        <v>-0.12</v>
      </c>
      <c r="R23791" s="35">
        <v>0.1</v>
      </c>
      <c r="T23791" s="35"/>
      <c r="V23791">
        <v>1</v>
      </c>
      <c r="W23791" t="s">
        <v>2577</v>
      </c>
      <c r="X23791" t="s">
        <v>2637</v>
      </c>
    </row>
    <row r="23792" spans="1:24" x14ac:dyDescent="0.3">
      <c r="A23792">
        <v>31555</v>
      </c>
      <c r="B23792" s="15" t="s">
        <v>2120</v>
      </c>
      <c r="C23792" t="str">
        <f>_xlfn.XLOOKUP($B23792, STANDARDS!$A:$A, STANDARDS!$B:$B,,0,2)</f>
        <v>Russøya Mbr, Elbobreen Fm, Polarisbreen Gp</v>
      </c>
      <c r="D23792" t="s">
        <v>2286</v>
      </c>
      <c r="E23792" t="s">
        <v>2290</v>
      </c>
      <c r="F23792">
        <v>79.971999999999994</v>
      </c>
      <c r="G23792">
        <v>18.263000000000002</v>
      </c>
      <c r="H23792">
        <v>2E-3</v>
      </c>
      <c r="I23792" t="s">
        <v>592</v>
      </c>
      <c r="J23792" cm="1">
        <f t="array" ref="J23792:L23792">_xlfn.XLOOKUP($C23792, AGE!$A:$A,AGE!$B:$D,,0,2)</f>
        <v>739.9</v>
      </c>
      <c r="K23792">
        <v>12.5</v>
      </c>
      <c r="L23792" t="str">
        <v>Halverson et al. 2018</v>
      </c>
      <c r="M23792" t="s">
        <v>2507</v>
      </c>
      <c r="P23792" t="s">
        <v>2342</v>
      </c>
      <c r="Q23792">
        <v>4.5</v>
      </c>
      <c r="R23792" s="35">
        <v>0.1</v>
      </c>
      <c r="T23792" s="35"/>
      <c r="V23792">
        <v>1</v>
      </c>
      <c r="W23792" t="s">
        <v>2577</v>
      </c>
      <c r="X23792" t="s">
        <v>2637</v>
      </c>
    </row>
    <row r="23793" spans="1:24" x14ac:dyDescent="0.3">
      <c r="A23793">
        <v>31556</v>
      </c>
      <c r="B23793" s="15" t="s">
        <v>2120</v>
      </c>
      <c r="C23793" t="str">
        <f>_xlfn.XLOOKUP($B23793, STANDARDS!$A:$A, STANDARDS!$B:$B,,0,2)</f>
        <v>Russøya Mbr, Elbobreen Fm, Polarisbreen Gp</v>
      </c>
      <c r="D23793" t="s">
        <v>2286</v>
      </c>
      <c r="E23793" t="s">
        <v>2290</v>
      </c>
      <c r="F23793">
        <v>79.971999999999994</v>
      </c>
      <c r="G23793">
        <v>18.263000000000002</v>
      </c>
      <c r="H23793">
        <v>2E-3</v>
      </c>
      <c r="I23793" t="s">
        <v>592</v>
      </c>
      <c r="J23793" cm="1">
        <f t="array" ref="J23793:L23793">_xlfn.XLOOKUP($C23793, AGE!$A:$A,AGE!$B:$D,,0,2)</f>
        <v>739.9</v>
      </c>
      <c r="K23793">
        <v>12.5</v>
      </c>
      <c r="L23793" t="str">
        <v>Halverson et al. 2018</v>
      </c>
      <c r="M23793" t="s">
        <v>2507</v>
      </c>
      <c r="P23793" t="s">
        <v>2342</v>
      </c>
      <c r="Q23793">
        <v>5.21</v>
      </c>
      <c r="R23793" s="35">
        <v>0.1</v>
      </c>
      <c r="T23793" s="35"/>
      <c r="V23793">
        <v>1</v>
      </c>
      <c r="W23793" t="s">
        <v>2577</v>
      </c>
      <c r="X23793" t="s">
        <v>2637</v>
      </c>
    </row>
    <row r="23794" spans="1:24" x14ac:dyDescent="0.3">
      <c r="A23794">
        <v>31557</v>
      </c>
      <c r="B23794" s="15" t="s">
        <v>2120</v>
      </c>
      <c r="C23794" t="str">
        <f>_xlfn.XLOOKUP($B23794, STANDARDS!$A:$A, STANDARDS!$B:$B,,0,2)</f>
        <v>Russøya Mbr, Elbobreen Fm, Polarisbreen Gp</v>
      </c>
      <c r="D23794" t="s">
        <v>2286</v>
      </c>
      <c r="E23794" t="s">
        <v>2290</v>
      </c>
      <c r="F23794">
        <v>79.971999999999994</v>
      </c>
      <c r="G23794">
        <v>18.263000000000002</v>
      </c>
      <c r="H23794">
        <v>2E-3</v>
      </c>
      <c r="I23794" t="s">
        <v>592</v>
      </c>
      <c r="J23794" cm="1">
        <f t="array" ref="J23794:L23794">_xlfn.XLOOKUP($C23794, AGE!$A:$A,AGE!$B:$D,,0,2)</f>
        <v>739.9</v>
      </c>
      <c r="K23794">
        <v>12.5</v>
      </c>
      <c r="L23794" t="str">
        <v>Halverson et al. 2018</v>
      </c>
      <c r="M23794" t="s">
        <v>2507</v>
      </c>
      <c r="P23794" t="s">
        <v>2342</v>
      </c>
      <c r="Q23794">
        <v>2.2999999999999998</v>
      </c>
      <c r="R23794" s="35">
        <v>0.1</v>
      </c>
      <c r="T23794" s="35"/>
      <c r="V23794">
        <v>1</v>
      </c>
      <c r="W23794" t="s">
        <v>2577</v>
      </c>
      <c r="X23794" t="s">
        <v>2637</v>
      </c>
    </row>
    <row r="23795" spans="1:24" x14ac:dyDescent="0.3">
      <c r="A23795">
        <v>31558</v>
      </c>
      <c r="B23795" s="15" t="s">
        <v>2120</v>
      </c>
      <c r="C23795" t="str">
        <f>_xlfn.XLOOKUP($B23795, STANDARDS!$A:$A, STANDARDS!$B:$B,,0,2)</f>
        <v>Russøya Mbr, Elbobreen Fm, Polarisbreen Gp</v>
      </c>
      <c r="D23795" t="s">
        <v>2286</v>
      </c>
      <c r="E23795" t="s">
        <v>2290</v>
      </c>
      <c r="F23795">
        <v>79.971999999999994</v>
      </c>
      <c r="G23795">
        <v>18.263000000000002</v>
      </c>
      <c r="H23795">
        <v>2E-3</v>
      </c>
      <c r="I23795" t="s">
        <v>592</v>
      </c>
      <c r="J23795" cm="1">
        <f t="array" ref="J23795:L23795">_xlfn.XLOOKUP($C23795, AGE!$A:$A,AGE!$B:$D,,0,2)</f>
        <v>739.9</v>
      </c>
      <c r="K23795">
        <v>12.5</v>
      </c>
      <c r="L23795" t="str">
        <v>Halverson et al. 2018</v>
      </c>
      <c r="M23795" t="s">
        <v>2507</v>
      </c>
      <c r="P23795" t="s">
        <v>2342</v>
      </c>
      <c r="Q23795">
        <v>2.78</v>
      </c>
      <c r="R23795" s="35">
        <v>0.1</v>
      </c>
      <c r="T23795" s="35"/>
      <c r="V23795">
        <v>1</v>
      </c>
      <c r="W23795" t="s">
        <v>2577</v>
      </c>
      <c r="X23795" t="s">
        <v>2637</v>
      </c>
    </row>
    <row r="23796" spans="1:24" x14ac:dyDescent="0.3">
      <c r="A23796">
        <v>31559</v>
      </c>
      <c r="B23796" s="15" t="s">
        <v>2120</v>
      </c>
      <c r="C23796" t="str">
        <f>_xlfn.XLOOKUP($B23796, STANDARDS!$A:$A, STANDARDS!$B:$B,,0,2)</f>
        <v>Russøya Mbr, Elbobreen Fm, Polarisbreen Gp</v>
      </c>
      <c r="D23796" t="s">
        <v>2286</v>
      </c>
      <c r="E23796" t="s">
        <v>2290</v>
      </c>
      <c r="F23796">
        <v>79.971999999999994</v>
      </c>
      <c r="G23796">
        <v>18.263000000000002</v>
      </c>
      <c r="H23796">
        <v>2E-3</v>
      </c>
      <c r="I23796" t="s">
        <v>592</v>
      </c>
      <c r="J23796" cm="1">
        <f t="array" ref="J23796:L23796">_xlfn.XLOOKUP($C23796, AGE!$A:$A,AGE!$B:$D,,0,2)</f>
        <v>739.9</v>
      </c>
      <c r="K23796">
        <v>12.5</v>
      </c>
      <c r="L23796" t="str">
        <v>Halverson et al. 2018</v>
      </c>
      <c r="M23796" t="s">
        <v>2507</v>
      </c>
      <c r="P23796" t="s">
        <v>2342</v>
      </c>
      <c r="Q23796">
        <v>2.4</v>
      </c>
      <c r="R23796" s="35">
        <v>0.1</v>
      </c>
      <c r="T23796" s="35"/>
      <c r="V23796">
        <v>1</v>
      </c>
      <c r="W23796" t="s">
        <v>2577</v>
      </c>
      <c r="X23796" t="s">
        <v>2637</v>
      </c>
    </row>
    <row r="23797" spans="1:24" x14ac:dyDescent="0.3">
      <c r="A23797">
        <v>31560</v>
      </c>
      <c r="B23797" s="15" t="s">
        <v>2120</v>
      </c>
      <c r="C23797" t="str">
        <f>_xlfn.XLOOKUP($B23797, STANDARDS!$A:$A, STANDARDS!$B:$B,,0,2)</f>
        <v>Russøya Mbr, Elbobreen Fm, Polarisbreen Gp</v>
      </c>
      <c r="D23797" t="s">
        <v>2286</v>
      </c>
      <c r="E23797" t="s">
        <v>2290</v>
      </c>
      <c r="F23797">
        <v>79.971999999999994</v>
      </c>
      <c r="G23797">
        <v>18.263000000000002</v>
      </c>
      <c r="H23797">
        <v>2E-3</v>
      </c>
      <c r="I23797" t="s">
        <v>592</v>
      </c>
      <c r="J23797" cm="1">
        <f t="array" ref="J23797:L23797">_xlfn.XLOOKUP($C23797, AGE!$A:$A,AGE!$B:$D,,0,2)</f>
        <v>739.9</v>
      </c>
      <c r="K23797">
        <v>12.5</v>
      </c>
      <c r="L23797" t="str">
        <v>Halverson et al. 2018</v>
      </c>
      <c r="M23797" t="s">
        <v>2507</v>
      </c>
      <c r="P23797" t="s">
        <v>2342</v>
      </c>
      <c r="Q23797">
        <v>2.33</v>
      </c>
      <c r="R23797" s="35">
        <v>0.1</v>
      </c>
      <c r="T23797" s="35"/>
      <c r="V23797">
        <v>1</v>
      </c>
      <c r="W23797" t="s">
        <v>2577</v>
      </c>
      <c r="X23797" t="s">
        <v>2637</v>
      </c>
    </row>
    <row r="23798" spans="1:24" x14ac:dyDescent="0.3">
      <c r="A23798">
        <v>31561</v>
      </c>
      <c r="B23798" s="15" t="s">
        <v>2120</v>
      </c>
      <c r="C23798" t="str">
        <f>_xlfn.XLOOKUP($B23798, STANDARDS!$A:$A, STANDARDS!$B:$B,,0,2)</f>
        <v>Russøya Mbr, Elbobreen Fm, Polarisbreen Gp</v>
      </c>
      <c r="D23798" t="s">
        <v>2286</v>
      </c>
      <c r="E23798" t="s">
        <v>2290</v>
      </c>
      <c r="F23798">
        <v>79.971999999999994</v>
      </c>
      <c r="G23798">
        <v>18.263000000000002</v>
      </c>
      <c r="H23798">
        <v>2E-3</v>
      </c>
      <c r="I23798" t="s">
        <v>592</v>
      </c>
      <c r="J23798" cm="1">
        <f t="array" ref="J23798:L23798">_xlfn.XLOOKUP($C23798, AGE!$A:$A,AGE!$B:$D,,0,2)</f>
        <v>739.9</v>
      </c>
      <c r="K23798">
        <v>12.5</v>
      </c>
      <c r="L23798" t="str">
        <v>Halverson et al. 2018</v>
      </c>
      <c r="M23798" t="s">
        <v>2507</v>
      </c>
      <c r="P23798" t="s">
        <v>2342</v>
      </c>
      <c r="Q23798">
        <v>4.72</v>
      </c>
      <c r="R23798" s="35">
        <v>0.1</v>
      </c>
      <c r="T23798" s="35"/>
      <c r="V23798">
        <v>1</v>
      </c>
      <c r="W23798" t="s">
        <v>2577</v>
      </c>
      <c r="X23798" t="s">
        <v>2637</v>
      </c>
    </row>
    <row r="23799" spans="1:24" x14ac:dyDescent="0.3">
      <c r="A23799">
        <v>31562</v>
      </c>
      <c r="B23799" s="15" t="s">
        <v>2120</v>
      </c>
      <c r="C23799" t="str">
        <f>_xlfn.XLOOKUP($B23799, STANDARDS!$A:$A, STANDARDS!$B:$B,,0,2)</f>
        <v>Russøya Mbr, Elbobreen Fm, Polarisbreen Gp</v>
      </c>
      <c r="D23799" t="s">
        <v>2286</v>
      </c>
      <c r="E23799" t="s">
        <v>2290</v>
      </c>
      <c r="F23799">
        <v>79.971999999999994</v>
      </c>
      <c r="G23799">
        <v>18.263000000000002</v>
      </c>
      <c r="H23799">
        <v>2E-3</v>
      </c>
      <c r="I23799" t="s">
        <v>592</v>
      </c>
      <c r="J23799" cm="1">
        <f t="array" ref="J23799:L23799">_xlfn.XLOOKUP($C23799, AGE!$A:$A,AGE!$B:$D,,0,2)</f>
        <v>739.9</v>
      </c>
      <c r="K23799">
        <v>12.5</v>
      </c>
      <c r="L23799" t="str">
        <v>Halverson et al. 2018</v>
      </c>
      <c r="M23799" t="s">
        <v>2507</v>
      </c>
      <c r="P23799" t="s">
        <v>2342</v>
      </c>
      <c r="Q23799">
        <v>4.3499999999999996</v>
      </c>
      <c r="R23799" s="35">
        <v>0.1</v>
      </c>
      <c r="T23799" s="35"/>
      <c r="V23799">
        <v>1</v>
      </c>
      <c r="W23799" t="s">
        <v>2577</v>
      </c>
      <c r="X23799" t="s">
        <v>2637</v>
      </c>
    </row>
    <row r="23800" spans="1:24" x14ac:dyDescent="0.3">
      <c r="A23800">
        <v>31563</v>
      </c>
      <c r="B23800" s="15" t="s">
        <v>2120</v>
      </c>
      <c r="C23800" t="str">
        <f>_xlfn.XLOOKUP($B23800, STANDARDS!$A:$A, STANDARDS!$B:$B,,0,2)</f>
        <v>Russøya Mbr, Elbobreen Fm, Polarisbreen Gp</v>
      </c>
      <c r="D23800" t="s">
        <v>2286</v>
      </c>
      <c r="E23800" t="s">
        <v>2290</v>
      </c>
      <c r="F23800">
        <v>79.971999999999994</v>
      </c>
      <c r="G23800">
        <v>18.263000000000002</v>
      </c>
      <c r="H23800">
        <v>2E-3</v>
      </c>
      <c r="I23800" t="s">
        <v>592</v>
      </c>
      <c r="J23800" cm="1">
        <f t="array" ref="J23800:L23800">_xlfn.XLOOKUP($C23800, AGE!$A:$A,AGE!$B:$D,,0,2)</f>
        <v>739.9</v>
      </c>
      <c r="K23800">
        <v>12.5</v>
      </c>
      <c r="L23800" t="str">
        <v>Halverson et al. 2018</v>
      </c>
      <c r="M23800" t="s">
        <v>2507</v>
      </c>
      <c r="P23800" t="s">
        <v>2342</v>
      </c>
      <c r="Q23800">
        <v>5.21</v>
      </c>
      <c r="R23800" s="35">
        <v>0.1</v>
      </c>
      <c r="T23800" s="35"/>
      <c r="V23800">
        <v>1</v>
      </c>
      <c r="W23800" t="s">
        <v>2577</v>
      </c>
      <c r="X23800" t="s">
        <v>2637</v>
      </c>
    </row>
    <row r="23801" spans="1:24" x14ac:dyDescent="0.3">
      <c r="A23801">
        <v>31564</v>
      </c>
      <c r="B23801" s="15" t="s">
        <v>2120</v>
      </c>
      <c r="C23801" t="str">
        <f>_xlfn.XLOOKUP($B23801, STANDARDS!$A:$A, STANDARDS!$B:$B,,0,2)</f>
        <v>Russøya Mbr, Elbobreen Fm, Polarisbreen Gp</v>
      </c>
      <c r="D23801" t="s">
        <v>2286</v>
      </c>
      <c r="E23801" t="s">
        <v>2290</v>
      </c>
      <c r="F23801">
        <v>79.971999999999994</v>
      </c>
      <c r="G23801">
        <v>18.263000000000002</v>
      </c>
      <c r="H23801">
        <v>2E-3</v>
      </c>
      <c r="I23801" t="s">
        <v>592</v>
      </c>
      <c r="J23801" cm="1">
        <f t="array" ref="J23801:L23801">_xlfn.XLOOKUP($C23801, AGE!$A:$A,AGE!$B:$D,,0,2)</f>
        <v>739.9</v>
      </c>
      <c r="K23801">
        <v>12.5</v>
      </c>
      <c r="L23801" t="str">
        <v>Halverson et al. 2018</v>
      </c>
      <c r="M23801" t="s">
        <v>2507</v>
      </c>
      <c r="P23801" t="s">
        <v>2342</v>
      </c>
      <c r="Q23801">
        <v>4.7300000000000004</v>
      </c>
      <c r="R23801" s="35">
        <v>0.1</v>
      </c>
      <c r="T23801" s="35"/>
      <c r="V23801">
        <v>1</v>
      </c>
      <c r="W23801" t="s">
        <v>2577</v>
      </c>
      <c r="X23801" t="s">
        <v>2637</v>
      </c>
    </row>
    <row r="23802" spans="1:24" x14ac:dyDescent="0.3">
      <c r="A23802">
        <v>31565</v>
      </c>
      <c r="B23802" s="15" t="s">
        <v>2120</v>
      </c>
      <c r="C23802" t="str">
        <f>_xlfn.XLOOKUP($B23802, STANDARDS!$A:$A, STANDARDS!$B:$B,,0,2)</f>
        <v>Russøya Mbr, Elbobreen Fm, Polarisbreen Gp</v>
      </c>
      <c r="D23802" t="s">
        <v>2286</v>
      </c>
      <c r="E23802" t="s">
        <v>2290</v>
      </c>
      <c r="F23802">
        <v>79.971999999999994</v>
      </c>
      <c r="G23802">
        <v>18.263000000000002</v>
      </c>
      <c r="H23802">
        <v>2E-3</v>
      </c>
      <c r="I23802" t="s">
        <v>592</v>
      </c>
      <c r="J23802" cm="1">
        <f t="array" ref="J23802:L23802">_xlfn.XLOOKUP($C23802, AGE!$A:$A,AGE!$B:$D,,0,2)</f>
        <v>739.9</v>
      </c>
      <c r="K23802">
        <v>12.5</v>
      </c>
      <c r="L23802" t="str">
        <v>Halverson et al. 2018</v>
      </c>
      <c r="M23802" t="s">
        <v>2507</v>
      </c>
      <c r="P23802" t="s">
        <v>2342</v>
      </c>
      <c r="Q23802">
        <v>3.54</v>
      </c>
      <c r="R23802" s="35">
        <v>0.1</v>
      </c>
      <c r="T23802" s="35"/>
      <c r="V23802">
        <v>1</v>
      </c>
      <c r="W23802" t="s">
        <v>2577</v>
      </c>
      <c r="X23802" t="s">
        <v>2637</v>
      </c>
    </row>
    <row r="23803" spans="1:24" x14ac:dyDescent="0.3">
      <c r="A23803">
        <v>31566</v>
      </c>
      <c r="B23803" s="15" t="s">
        <v>2120</v>
      </c>
      <c r="C23803" t="str">
        <f>_xlfn.XLOOKUP($B23803, STANDARDS!$A:$A, STANDARDS!$B:$B,,0,2)</f>
        <v>Russøya Mbr, Elbobreen Fm, Polarisbreen Gp</v>
      </c>
      <c r="D23803" t="s">
        <v>2286</v>
      </c>
      <c r="E23803" t="s">
        <v>2290</v>
      </c>
      <c r="F23803">
        <v>79.971999999999994</v>
      </c>
      <c r="G23803">
        <v>18.263000000000002</v>
      </c>
      <c r="H23803">
        <v>2E-3</v>
      </c>
      <c r="I23803" t="s">
        <v>592</v>
      </c>
      <c r="J23803" cm="1">
        <f t="array" ref="J23803:L23803">_xlfn.XLOOKUP($C23803, AGE!$A:$A,AGE!$B:$D,,0,2)</f>
        <v>739.9</v>
      </c>
      <c r="K23803">
        <v>12.5</v>
      </c>
      <c r="L23803" t="str">
        <v>Halverson et al. 2018</v>
      </c>
      <c r="M23803" t="s">
        <v>2507</v>
      </c>
      <c r="P23803" t="s">
        <v>2342</v>
      </c>
      <c r="Q23803">
        <v>4.17</v>
      </c>
      <c r="R23803" s="35">
        <v>0.1</v>
      </c>
      <c r="T23803" s="35"/>
      <c r="V23803">
        <v>1</v>
      </c>
      <c r="W23803" t="s">
        <v>2577</v>
      </c>
      <c r="X23803" t="s">
        <v>2637</v>
      </c>
    </row>
    <row r="23804" spans="1:24" x14ac:dyDescent="0.3">
      <c r="A23804">
        <v>31567</v>
      </c>
      <c r="B23804" s="15" t="s">
        <v>2120</v>
      </c>
      <c r="C23804" t="str">
        <f>_xlfn.XLOOKUP($B23804, STANDARDS!$A:$A, STANDARDS!$B:$B,,0,2)</f>
        <v>Russøya Mbr, Elbobreen Fm, Polarisbreen Gp</v>
      </c>
      <c r="D23804" t="s">
        <v>2286</v>
      </c>
      <c r="E23804" t="s">
        <v>2290</v>
      </c>
      <c r="F23804">
        <v>79.971999999999994</v>
      </c>
      <c r="G23804">
        <v>18.263000000000002</v>
      </c>
      <c r="H23804">
        <v>2E-3</v>
      </c>
      <c r="I23804" t="s">
        <v>592</v>
      </c>
      <c r="J23804" cm="1">
        <f t="array" ref="J23804:L23804">_xlfn.XLOOKUP($C23804, AGE!$A:$A,AGE!$B:$D,,0,2)</f>
        <v>739.9</v>
      </c>
      <c r="K23804">
        <v>12.5</v>
      </c>
      <c r="L23804" t="str">
        <v>Halverson et al. 2018</v>
      </c>
      <c r="M23804" t="s">
        <v>2507</v>
      </c>
      <c r="P23804" t="s">
        <v>2342</v>
      </c>
      <c r="Q23804">
        <v>3.03</v>
      </c>
      <c r="R23804" s="35">
        <v>0.1</v>
      </c>
      <c r="T23804" s="35"/>
      <c r="V23804">
        <v>1</v>
      </c>
      <c r="W23804" t="s">
        <v>2577</v>
      </c>
      <c r="X23804" t="s">
        <v>2637</v>
      </c>
    </row>
    <row r="23805" spans="1:24" x14ac:dyDescent="0.3">
      <c r="A23805">
        <v>31568</v>
      </c>
      <c r="B23805" s="15" t="s">
        <v>2120</v>
      </c>
      <c r="C23805" t="str">
        <f>_xlfn.XLOOKUP($B23805, STANDARDS!$A:$A, STANDARDS!$B:$B,,0,2)</f>
        <v>Russøya Mbr, Elbobreen Fm, Polarisbreen Gp</v>
      </c>
      <c r="D23805" t="s">
        <v>2286</v>
      </c>
      <c r="E23805" t="s">
        <v>2290</v>
      </c>
      <c r="F23805">
        <v>79.971999999999994</v>
      </c>
      <c r="G23805">
        <v>18.263000000000002</v>
      </c>
      <c r="H23805">
        <v>2E-3</v>
      </c>
      <c r="I23805" t="s">
        <v>592</v>
      </c>
      <c r="J23805" cm="1">
        <f t="array" ref="J23805:L23805">_xlfn.XLOOKUP($C23805, AGE!$A:$A,AGE!$B:$D,,0,2)</f>
        <v>739.9</v>
      </c>
      <c r="K23805">
        <v>12.5</v>
      </c>
      <c r="L23805" t="str">
        <v>Halverson et al. 2018</v>
      </c>
      <c r="M23805" t="s">
        <v>2507</v>
      </c>
      <c r="P23805" t="s">
        <v>2342</v>
      </c>
      <c r="Q23805">
        <v>3.14</v>
      </c>
      <c r="R23805" s="35">
        <v>0.1</v>
      </c>
      <c r="T23805" s="35"/>
      <c r="V23805">
        <v>1</v>
      </c>
      <c r="W23805" t="s">
        <v>2577</v>
      </c>
      <c r="X23805" t="s">
        <v>2637</v>
      </c>
    </row>
    <row r="23806" spans="1:24" x14ac:dyDescent="0.3">
      <c r="A23806">
        <v>31569</v>
      </c>
      <c r="B23806" s="15" t="s">
        <v>2120</v>
      </c>
      <c r="C23806" t="str">
        <f>_xlfn.XLOOKUP($B23806, STANDARDS!$A:$A, STANDARDS!$B:$B,,0,2)</f>
        <v>Russøya Mbr, Elbobreen Fm, Polarisbreen Gp</v>
      </c>
      <c r="D23806" t="s">
        <v>2286</v>
      </c>
      <c r="E23806" t="s">
        <v>2290</v>
      </c>
      <c r="F23806">
        <v>79.971999999999994</v>
      </c>
      <c r="G23806">
        <v>18.263000000000002</v>
      </c>
      <c r="H23806">
        <v>2E-3</v>
      </c>
      <c r="I23806" t="s">
        <v>592</v>
      </c>
      <c r="J23806" cm="1">
        <f t="array" ref="J23806:L23806">_xlfn.XLOOKUP($C23806, AGE!$A:$A,AGE!$B:$D,,0,2)</f>
        <v>739.9</v>
      </c>
      <c r="K23806">
        <v>12.5</v>
      </c>
      <c r="L23806" t="str">
        <v>Halverson et al. 2018</v>
      </c>
      <c r="M23806" t="s">
        <v>2507</v>
      </c>
      <c r="P23806" t="s">
        <v>2342</v>
      </c>
      <c r="Q23806">
        <v>0.49</v>
      </c>
      <c r="R23806" s="35">
        <v>0.1</v>
      </c>
      <c r="T23806" s="35"/>
      <c r="V23806">
        <v>1</v>
      </c>
      <c r="W23806" t="s">
        <v>2577</v>
      </c>
      <c r="X23806" t="s">
        <v>2637</v>
      </c>
    </row>
    <row r="23807" spans="1:24" x14ac:dyDescent="0.3">
      <c r="A23807">
        <v>31570</v>
      </c>
      <c r="B23807" s="15" t="s">
        <v>2120</v>
      </c>
      <c r="C23807" t="str">
        <f>_xlfn.XLOOKUP($B23807, STANDARDS!$A:$A, STANDARDS!$B:$B,,0,2)</f>
        <v>Russøya Mbr, Elbobreen Fm, Polarisbreen Gp</v>
      </c>
      <c r="D23807" t="s">
        <v>2286</v>
      </c>
      <c r="E23807" t="s">
        <v>2290</v>
      </c>
      <c r="F23807">
        <v>79.971999999999994</v>
      </c>
      <c r="G23807">
        <v>18.263000000000002</v>
      </c>
      <c r="H23807">
        <v>2E-3</v>
      </c>
      <c r="I23807" t="s">
        <v>592</v>
      </c>
      <c r="J23807" cm="1">
        <f t="array" ref="J23807:L23807">_xlfn.XLOOKUP($C23807, AGE!$A:$A,AGE!$B:$D,,0,2)</f>
        <v>739.9</v>
      </c>
      <c r="K23807">
        <v>12.5</v>
      </c>
      <c r="L23807" t="str">
        <v>Halverson et al. 2018</v>
      </c>
      <c r="M23807" t="s">
        <v>2507</v>
      </c>
      <c r="P23807" t="s">
        <v>2342</v>
      </c>
      <c r="Q23807">
        <v>1.67</v>
      </c>
      <c r="R23807" s="35">
        <v>0.1</v>
      </c>
      <c r="T23807" s="35"/>
      <c r="V23807">
        <v>1</v>
      </c>
      <c r="W23807" t="s">
        <v>2577</v>
      </c>
      <c r="X23807" t="s">
        <v>2637</v>
      </c>
    </row>
    <row r="23808" spans="1:24" x14ac:dyDescent="0.3">
      <c r="A23808">
        <v>31571</v>
      </c>
      <c r="B23808" s="15" t="s">
        <v>2120</v>
      </c>
      <c r="C23808" t="str">
        <f>_xlfn.XLOOKUP($B23808, STANDARDS!$A:$A, STANDARDS!$B:$B,,0,2)</f>
        <v>Russøya Mbr, Elbobreen Fm, Polarisbreen Gp</v>
      </c>
      <c r="D23808" t="s">
        <v>2286</v>
      </c>
      <c r="E23808" t="s">
        <v>2290</v>
      </c>
      <c r="F23808">
        <v>79.971999999999994</v>
      </c>
      <c r="G23808">
        <v>18.263000000000002</v>
      </c>
      <c r="H23808">
        <v>2E-3</v>
      </c>
      <c r="I23808" t="s">
        <v>592</v>
      </c>
      <c r="J23808" cm="1">
        <f t="array" ref="J23808:L23808">_xlfn.XLOOKUP($C23808, AGE!$A:$A,AGE!$B:$D,,0,2)</f>
        <v>739.9</v>
      </c>
      <c r="K23808">
        <v>12.5</v>
      </c>
      <c r="L23808" t="str">
        <v>Halverson et al. 2018</v>
      </c>
      <c r="M23808" t="s">
        <v>2507</v>
      </c>
      <c r="P23808" t="s">
        <v>2342</v>
      </c>
      <c r="Q23808">
        <v>0.41</v>
      </c>
      <c r="R23808" s="35">
        <v>0.1</v>
      </c>
      <c r="T23808" s="35"/>
      <c r="V23808">
        <v>1</v>
      </c>
      <c r="W23808" t="s">
        <v>2577</v>
      </c>
      <c r="X23808" t="s">
        <v>2637</v>
      </c>
    </row>
    <row r="23809" spans="1:24" x14ac:dyDescent="0.3">
      <c r="A23809">
        <v>31572</v>
      </c>
      <c r="B23809" s="15" t="s">
        <v>2120</v>
      </c>
      <c r="C23809" t="str">
        <f>_xlfn.XLOOKUP($B23809, STANDARDS!$A:$A, STANDARDS!$B:$B,,0,2)</f>
        <v>Russøya Mbr, Elbobreen Fm, Polarisbreen Gp</v>
      </c>
      <c r="D23809" t="s">
        <v>2286</v>
      </c>
      <c r="E23809" t="s">
        <v>2290</v>
      </c>
      <c r="F23809">
        <v>79.971999999999994</v>
      </c>
      <c r="G23809">
        <v>18.263000000000002</v>
      </c>
      <c r="H23809">
        <v>2E-3</v>
      </c>
      <c r="I23809" t="s">
        <v>592</v>
      </c>
      <c r="J23809" cm="1">
        <f t="array" ref="J23809:L23809">_xlfn.XLOOKUP($C23809, AGE!$A:$A,AGE!$B:$D,,0,2)</f>
        <v>739.9</v>
      </c>
      <c r="K23809">
        <v>12.5</v>
      </c>
      <c r="L23809" t="str">
        <v>Halverson et al. 2018</v>
      </c>
      <c r="M23809" t="s">
        <v>2507</v>
      </c>
      <c r="P23809" t="s">
        <v>2342</v>
      </c>
      <c r="Q23809">
        <v>0.37</v>
      </c>
      <c r="R23809" s="35">
        <v>0.1</v>
      </c>
      <c r="T23809" s="35"/>
      <c r="V23809">
        <v>1</v>
      </c>
      <c r="W23809" t="s">
        <v>2577</v>
      </c>
      <c r="X23809" t="s">
        <v>2637</v>
      </c>
    </row>
    <row r="23810" spans="1:24" x14ac:dyDescent="0.3">
      <c r="A23810">
        <v>31573</v>
      </c>
      <c r="B23810" s="15" t="s">
        <v>2120</v>
      </c>
      <c r="C23810" t="str">
        <f>_xlfn.XLOOKUP($B23810, STANDARDS!$A:$A, STANDARDS!$B:$B,,0,2)</f>
        <v>Russøya Mbr, Elbobreen Fm, Polarisbreen Gp</v>
      </c>
      <c r="D23810" t="s">
        <v>2286</v>
      </c>
      <c r="E23810" t="s">
        <v>2290</v>
      </c>
      <c r="F23810">
        <v>79.971999999999994</v>
      </c>
      <c r="G23810">
        <v>18.263000000000002</v>
      </c>
      <c r="H23810">
        <v>2E-3</v>
      </c>
      <c r="I23810" t="s">
        <v>592</v>
      </c>
      <c r="J23810" cm="1">
        <f t="array" ref="J23810:L23810">_xlfn.XLOOKUP($C23810, AGE!$A:$A,AGE!$B:$D,,0,2)</f>
        <v>739.9</v>
      </c>
      <c r="K23810">
        <v>12.5</v>
      </c>
      <c r="L23810" t="str">
        <v>Halverson et al. 2018</v>
      </c>
      <c r="M23810" t="s">
        <v>2507</v>
      </c>
      <c r="P23810" t="s">
        <v>2342</v>
      </c>
      <c r="Q23810">
        <v>0.45</v>
      </c>
      <c r="R23810" s="35">
        <v>0.1</v>
      </c>
      <c r="T23810" s="35"/>
      <c r="V23810">
        <v>1</v>
      </c>
      <c r="W23810" t="s">
        <v>2577</v>
      </c>
      <c r="X23810" t="s">
        <v>2637</v>
      </c>
    </row>
    <row r="23811" spans="1:24" x14ac:dyDescent="0.3">
      <c r="A23811">
        <v>31574</v>
      </c>
      <c r="B23811" s="15" t="s">
        <v>2120</v>
      </c>
      <c r="C23811" t="str">
        <f>_xlfn.XLOOKUP($B23811, STANDARDS!$A:$A, STANDARDS!$B:$B,,0,2)</f>
        <v>Russøya Mbr, Elbobreen Fm, Polarisbreen Gp</v>
      </c>
      <c r="D23811" t="s">
        <v>2286</v>
      </c>
      <c r="E23811" t="s">
        <v>2290</v>
      </c>
      <c r="F23811">
        <v>79.971999999999994</v>
      </c>
      <c r="G23811">
        <v>18.263000000000002</v>
      </c>
      <c r="H23811">
        <v>2E-3</v>
      </c>
      <c r="I23811" t="s">
        <v>592</v>
      </c>
      <c r="J23811" cm="1">
        <f t="array" ref="J23811:L23811">_xlfn.XLOOKUP($C23811, AGE!$A:$A,AGE!$B:$D,,0,2)</f>
        <v>739.9</v>
      </c>
      <c r="K23811">
        <v>12.5</v>
      </c>
      <c r="L23811" t="str">
        <v>Halverson et al. 2018</v>
      </c>
      <c r="M23811" t="s">
        <v>2507</v>
      </c>
      <c r="P23811" t="s">
        <v>2342</v>
      </c>
      <c r="Q23811">
        <v>2.33</v>
      </c>
      <c r="R23811" s="35">
        <v>0.1</v>
      </c>
      <c r="T23811" s="35"/>
      <c r="V23811">
        <v>1</v>
      </c>
      <c r="W23811" t="s">
        <v>2577</v>
      </c>
      <c r="X23811" t="s">
        <v>2637</v>
      </c>
    </row>
    <row r="23812" spans="1:24" x14ac:dyDescent="0.3">
      <c r="A23812">
        <v>31575</v>
      </c>
      <c r="B23812" s="15" t="s">
        <v>2120</v>
      </c>
      <c r="C23812" t="str">
        <f>_xlfn.XLOOKUP($B23812, STANDARDS!$A:$A, STANDARDS!$B:$B,,0,2)</f>
        <v>Russøya Mbr, Elbobreen Fm, Polarisbreen Gp</v>
      </c>
      <c r="D23812" t="s">
        <v>2286</v>
      </c>
      <c r="E23812" t="s">
        <v>2290</v>
      </c>
      <c r="F23812">
        <v>79.971999999999994</v>
      </c>
      <c r="G23812">
        <v>18.263000000000002</v>
      </c>
      <c r="H23812">
        <v>2E-3</v>
      </c>
      <c r="I23812" t="s">
        <v>592</v>
      </c>
      <c r="J23812" cm="1">
        <f t="array" ref="J23812:L23812">_xlfn.XLOOKUP($C23812, AGE!$A:$A,AGE!$B:$D,,0,2)</f>
        <v>739.9</v>
      </c>
      <c r="K23812">
        <v>12.5</v>
      </c>
      <c r="L23812" t="str">
        <v>Halverson et al. 2018</v>
      </c>
      <c r="M23812" t="s">
        <v>2507</v>
      </c>
      <c r="P23812" t="s">
        <v>2342</v>
      </c>
      <c r="Q23812">
        <v>1.67</v>
      </c>
      <c r="R23812" s="35">
        <v>0.1</v>
      </c>
      <c r="T23812" s="35"/>
      <c r="V23812">
        <v>1</v>
      </c>
      <c r="W23812" t="s">
        <v>2577</v>
      </c>
      <c r="X23812" t="s">
        <v>2637</v>
      </c>
    </row>
    <row r="23813" spans="1:24" x14ac:dyDescent="0.3">
      <c r="A23813">
        <v>31576</v>
      </c>
      <c r="B23813" s="15" t="s">
        <v>2120</v>
      </c>
      <c r="C23813" t="str">
        <f>_xlfn.XLOOKUP($B23813, STANDARDS!$A:$A, STANDARDS!$B:$B,,0,2)</f>
        <v>Russøya Mbr, Elbobreen Fm, Polarisbreen Gp</v>
      </c>
      <c r="D23813" t="s">
        <v>2286</v>
      </c>
      <c r="E23813" t="s">
        <v>2290</v>
      </c>
      <c r="F23813">
        <v>79.971999999999994</v>
      </c>
      <c r="G23813">
        <v>18.263000000000002</v>
      </c>
      <c r="H23813">
        <v>2E-3</v>
      </c>
      <c r="I23813" t="s">
        <v>592</v>
      </c>
      <c r="J23813" cm="1">
        <f t="array" ref="J23813:L23813">_xlfn.XLOOKUP($C23813, AGE!$A:$A,AGE!$B:$D,,0,2)</f>
        <v>739.9</v>
      </c>
      <c r="K23813">
        <v>12.5</v>
      </c>
      <c r="L23813" t="str">
        <v>Halverson et al. 2018</v>
      </c>
      <c r="M23813" t="s">
        <v>2507</v>
      </c>
      <c r="P23813" t="s">
        <v>2342</v>
      </c>
      <c r="Q23813">
        <v>-4.6500000000000004</v>
      </c>
      <c r="R23813" s="35">
        <v>0.1</v>
      </c>
      <c r="T23813" s="35"/>
      <c r="V23813">
        <v>1</v>
      </c>
      <c r="W23813" t="s">
        <v>2577</v>
      </c>
      <c r="X23813" t="s">
        <v>2637</v>
      </c>
    </row>
    <row r="23814" spans="1:24" x14ac:dyDescent="0.3">
      <c r="A23814">
        <v>31577</v>
      </c>
      <c r="B23814" s="15" t="s">
        <v>2120</v>
      </c>
      <c r="C23814" t="str">
        <f>_xlfn.XLOOKUP($B23814, STANDARDS!$A:$A, STANDARDS!$B:$B,,0,2)</f>
        <v>Russøya Mbr, Elbobreen Fm, Polarisbreen Gp</v>
      </c>
      <c r="D23814" t="s">
        <v>2286</v>
      </c>
      <c r="E23814" t="s">
        <v>2290</v>
      </c>
      <c r="F23814">
        <v>79.971999999999994</v>
      </c>
      <c r="G23814">
        <v>18.263000000000002</v>
      </c>
      <c r="H23814">
        <v>2E-3</v>
      </c>
      <c r="I23814" t="s">
        <v>592</v>
      </c>
      <c r="J23814" cm="1">
        <f t="array" ref="J23814:L23814">_xlfn.XLOOKUP($C23814, AGE!$A:$A,AGE!$B:$D,,0,2)</f>
        <v>739.9</v>
      </c>
      <c r="K23814">
        <v>12.5</v>
      </c>
      <c r="L23814" t="str">
        <v>Halverson et al. 2018</v>
      </c>
      <c r="M23814" t="s">
        <v>2507</v>
      </c>
      <c r="P23814" t="s">
        <v>2342</v>
      </c>
      <c r="Q23814">
        <v>-4.9800000000000004</v>
      </c>
      <c r="R23814" s="35">
        <v>0.1</v>
      </c>
      <c r="T23814" s="35"/>
      <c r="V23814">
        <v>1</v>
      </c>
      <c r="W23814" t="s">
        <v>2577</v>
      </c>
      <c r="X23814" t="s">
        <v>2637</v>
      </c>
    </row>
    <row r="23815" spans="1:24" x14ac:dyDescent="0.3">
      <c r="A23815">
        <v>31578</v>
      </c>
      <c r="B23815" s="15" t="s">
        <v>2120</v>
      </c>
      <c r="C23815" t="str">
        <f>_xlfn.XLOOKUP($B23815, STANDARDS!$A:$A, STANDARDS!$B:$B,,0,2)</f>
        <v>Russøya Mbr, Elbobreen Fm, Polarisbreen Gp</v>
      </c>
      <c r="D23815" t="s">
        <v>2286</v>
      </c>
      <c r="E23815" t="s">
        <v>2290</v>
      </c>
      <c r="F23815">
        <v>79.971999999999994</v>
      </c>
      <c r="G23815">
        <v>18.263000000000002</v>
      </c>
      <c r="H23815">
        <v>2E-3</v>
      </c>
      <c r="I23815" t="s">
        <v>592</v>
      </c>
      <c r="J23815" cm="1">
        <f t="array" ref="J23815:L23815">_xlfn.XLOOKUP($C23815, AGE!$A:$A,AGE!$B:$D,,0,2)</f>
        <v>739.9</v>
      </c>
      <c r="K23815">
        <v>12.5</v>
      </c>
      <c r="L23815" t="str">
        <v>Halverson et al. 2018</v>
      </c>
      <c r="M23815" t="s">
        <v>2507</v>
      </c>
      <c r="P23815" t="s">
        <v>2342</v>
      </c>
      <c r="Q23815">
        <v>-5.44</v>
      </c>
      <c r="R23815" s="35">
        <v>0.1</v>
      </c>
      <c r="T23815" s="35"/>
      <c r="V23815">
        <v>1</v>
      </c>
      <c r="W23815" t="s">
        <v>2577</v>
      </c>
      <c r="X23815" t="s">
        <v>2637</v>
      </c>
    </row>
    <row r="23816" spans="1:24" x14ac:dyDescent="0.3">
      <c r="A23816">
        <v>31579</v>
      </c>
      <c r="B23816" s="15" t="s">
        <v>2120</v>
      </c>
      <c r="C23816" t="str">
        <f>_xlfn.XLOOKUP($B23816, STANDARDS!$A:$A, STANDARDS!$B:$B,,0,2)</f>
        <v>Russøya Mbr, Elbobreen Fm, Polarisbreen Gp</v>
      </c>
      <c r="D23816" t="s">
        <v>2286</v>
      </c>
      <c r="E23816" t="s">
        <v>2290</v>
      </c>
      <c r="F23816">
        <v>79.971999999999994</v>
      </c>
      <c r="G23816">
        <v>18.263000000000002</v>
      </c>
      <c r="H23816">
        <v>2E-3</v>
      </c>
      <c r="I23816" t="s">
        <v>592</v>
      </c>
      <c r="J23816" cm="1">
        <f t="array" ref="J23816:L23816">_xlfn.XLOOKUP($C23816, AGE!$A:$A,AGE!$B:$D,,0,2)</f>
        <v>739.9</v>
      </c>
      <c r="K23816">
        <v>12.5</v>
      </c>
      <c r="L23816" t="str">
        <v>Halverson et al. 2018</v>
      </c>
      <c r="M23816" t="s">
        <v>2507</v>
      </c>
      <c r="P23816" t="s">
        <v>2342</v>
      </c>
      <c r="Q23816">
        <v>-5.16</v>
      </c>
      <c r="R23816" s="35">
        <v>0.1</v>
      </c>
      <c r="T23816" s="35"/>
      <c r="V23816">
        <v>1</v>
      </c>
      <c r="W23816" t="s">
        <v>2577</v>
      </c>
      <c r="X23816" t="s">
        <v>2637</v>
      </c>
    </row>
    <row r="23817" spans="1:24" x14ac:dyDescent="0.3">
      <c r="A23817">
        <v>31580</v>
      </c>
      <c r="B23817" s="15" t="s">
        <v>2120</v>
      </c>
      <c r="C23817" t="str">
        <f>_xlfn.XLOOKUP($B23817, STANDARDS!$A:$A, STANDARDS!$B:$B,,0,2)</f>
        <v>Russøya Mbr, Elbobreen Fm, Polarisbreen Gp</v>
      </c>
      <c r="D23817" t="s">
        <v>2286</v>
      </c>
      <c r="E23817" t="s">
        <v>2290</v>
      </c>
      <c r="F23817">
        <v>79.971999999999994</v>
      </c>
      <c r="G23817">
        <v>18.263000000000002</v>
      </c>
      <c r="H23817">
        <v>2E-3</v>
      </c>
      <c r="I23817" t="s">
        <v>592</v>
      </c>
      <c r="J23817" cm="1">
        <f t="array" ref="J23817:L23817">_xlfn.XLOOKUP($C23817, AGE!$A:$A,AGE!$B:$D,,0,2)</f>
        <v>739.9</v>
      </c>
      <c r="K23817">
        <v>12.5</v>
      </c>
      <c r="L23817" t="str">
        <v>Halverson et al. 2018</v>
      </c>
      <c r="M23817" t="s">
        <v>2507</v>
      </c>
      <c r="P23817" t="s">
        <v>2342</v>
      </c>
      <c r="Q23817">
        <v>-6.24</v>
      </c>
      <c r="R23817" s="35">
        <v>0.1</v>
      </c>
      <c r="T23817" s="35"/>
      <c r="V23817">
        <v>1</v>
      </c>
      <c r="W23817" t="s">
        <v>2577</v>
      </c>
      <c r="X23817" t="s">
        <v>2637</v>
      </c>
    </row>
    <row r="23818" spans="1:24" x14ac:dyDescent="0.3">
      <c r="A23818">
        <v>31581</v>
      </c>
      <c r="B23818" s="15" t="s">
        <v>2120</v>
      </c>
      <c r="C23818" t="str">
        <f>_xlfn.XLOOKUP($B23818, STANDARDS!$A:$A, STANDARDS!$B:$B,,0,2)</f>
        <v>Russøya Mbr, Elbobreen Fm, Polarisbreen Gp</v>
      </c>
      <c r="D23818" t="s">
        <v>2286</v>
      </c>
      <c r="E23818" t="s">
        <v>2290</v>
      </c>
      <c r="F23818">
        <v>79.971999999999994</v>
      </c>
      <c r="G23818">
        <v>18.263000000000002</v>
      </c>
      <c r="H23818">
        <v>2E-3</v>
      </c>
      <c r="I23818" t="s">
        <v>592</v>
      </c>
      <c r="J23818" cm="1">
        <f t="array" ref="J23818:L23818">_xlfn.XLOOKUP($C23818, AGE!$A:$A,AGE!$B:$D,,0,2)</f>
        <v>739.9</v>
      </c>
      <c r="K23818">
        <v>12.5</v>
      </c>
      <c r="L23818" t="str">
        <v>Halverson et al. 2018</v>
      </c>
      <c r="M23818" t="s">
        <v>2507</v>
      </c>
      <c r="P23818" t="s">
        <v>2342</v>
      </c>
      <c r="Q23818">
        <v>-5.57</v>
      </c>
      <c r="R23818" s="35">
        <v>0.1</v>
      </c>
      <c r="T23818" s="35"/>
      <c r="V23818">
        <v>1</v>
      </c>
      <c r="W23818" t="s">
        <v>2577</v>
      </c>
      <c r="X23818" t="s">
        <v>2637</v>
      </c>
    </row>
    <row r="23819" spans="1:24" x14ac:dyDescent="0.3">
      <c r="A23819">
        <v>31582</v>
      </c>
      <c r="B23819" s="15" t="s">
        <v>2120</v>
      </c>
      <c r="C23819" t="str">
        <f>_xlfn.XLOOKUP($B23819, STANDARDS!$A:$A, STANDARDS!$B:$B,,0,2)</f>
        <v>Russøya Mbr, Elbobreen Fm, Polarisbreen Gp</v>
      </c>
      <c r="D23819" t="s">
        <v>2286</v>
      </c>
      <c r="E23819" t="s">
        <v>2290</v>
      </c>
      <c r="F23819">
        <v>79.971999999999994</v>
      </c>
      <c r="G23819">
        <v>18.263000000000002</v>
      </c>
      <c r="H23819">
        <v>2E-3</v>
      </c>
      <c r="I23819" t="s">
        <v>592</v>
      </c>
      <c r="J23819" cm="1">
        <f t="array" ref="J23819:L23819">_xlfn.XLOOKUP($C23819, AGE!$A:$A,AGE!$B:$D,,0,2)</f>
        <v>739.9</v>
      </c>
      <c r="K23819">
        <v>12.5</v>
      </c>
      <c r="L23819" t="str">
        <v>Halverson et al. 2018</v>
      </c>
      <c r="M23819" t="s">
        <v>2507</v>
      </c>
      <c r="P23819" t="s">
        <v>2342</v>
      </c>
      <c r="Q23819">
        <v>-6.01</v>
      </c>
      <c r="R23819" s="35">
        <v>0.1</v>
      </c>
      <c r="T23819" s="35"/>
      <c r="V23819">
        <v>1</v>
      </c>
      <c r="W23819" t="s">
        <v>2577</v>
      </c>
      <c r="X23819" t="s">
        <v>2637</v>
      </c>
    </row>
    <row r="23820" spans="1:24" x14ac:dyDescent="0.3">
      <c r="A23820">
        <v>31583</v>
      </c>
      <c r="B23820" s="15" t="s">
        <v>2120</v>
      </c>
      <c r="C23820" t="str">
        <f>_xlfn.XLOOKUP($B23820, STANDARDS!$A:$A, STANDARDS!$B:$B,,0,2)</f>
        <v>Russøya Mbr, Elbobreen Fm, Polarisbreen Gp</v>
      </c>
      <c r="D23820" t="s">
        <v>2286</v>
      </c>
      <c r="E23820" t="s">
        <v>2290</v>
      </c>
      <c r="F23820">
        <v>79.971999999999994</v>
      </c>
      <c r="G23820">
        <v>18.263000000000002</v>
      </c>
      <c r="H23820">
        <v>2E-3</v>
      </c>
      <c r="I23820" t="s">
        <v>592</v>
      </c>
      <c r="J23820" cm="1">
        <f t="array" ref="J23820:L23820">_xlfn.XLOOKUP($C23820, AGE!$A:$A,AGE!$B:$D,,0,2)</f>
        <v>739.9</v>
      </c>
      <c r="K23820">
        <v>12.5</v>
      </c>
      <c r="L23820" t="str">
        <v>Halverson et al. 2018</v>
      </c>
      <c r="M23820" t="s">
        <v>2507</v>
      </c>
      <c r="P23820" t="s">
        <v>2342</v>
      </c>
      <c r="Q23820">
        <v>-4.84</v>
      </c>
      <c r="R23820" s="35">
        <v>0.1</v>
      </c>
      <c r="T23820" s="35"/>
      <c r="V23820">
        <v>1</v>
      </c>
      <c r="W23820" t="s">
        <v>2577</v>
      </c>
      <c r="X23820" t="s">
        <v>2637</v>
      </c>
    </row>
    <row r="23821" spans="1:24" x14ac:dyDescent="0.3">
      <c r="A23821">
        <v>31584</v>
      </c>
      <c r="B23821" s="15" t="s">
        <v>2120</v>
      </c>
      <c r="C23821" t="str">
        <f>_xlfn.XLOOKUP($B23821, STANDARDS!$A:$A, STANDARDS!$B:$B,,0,2)</f>
        <v>Russøya Mbr, Elbobreen Fm, Polarisbreen Gp</v>
      </c>
      <c r="D23821" t="s">
        <v>2286</v>
      </c>
      <c r="E23821" t="s">
        <v>2290</v>
      </c>
      <c r="F23821">
        <v>79.971999999999994</v>
      </c>
      <c r="G23821">
        <v>18.263000000000002</v>
      </c>
      <c r="H23821">
        <v>2E-3</v>
      </c>
      <c r="I23821" t="s">
        <v>592</v>
      </c>
      <c r="J23821" cm="1">
        <f t="array" ref="J23821:L23821">_xlfn.XLOOKUP($C23821, AGE!$A:$A,AGE!$B:$D,,0,2)</f>
        <v>739.9</v>
      </c>
      <c r="K23821">
        <v>12.5</v>
      </c>
      <c r="L23821" t="str">
        <v>Halverson et al. 2018</v>
      </c>
      <c r="M23821" t="s">
        <v>2507</v>
      </c>
      <c r="P23821" t="s">
        <v>2342</v>
      </c>
      <c r="Q23821">
        <v>-4.9000000000000004</v>
      </c>
      <c r="R23821" s="35">
        <v>0.1</v>
      </c>
      <c r="T23821" s="35"/>
      <c r="V23821">
        <v>1</v>
      </c>
      <c r="W23821" t="s">
        <v>2577</v>
      </c>
      <c r="X23821" t="s">
        <v>2637</v>
      </c>
    </row>
    <row r="23822" spans="1:24" x14ac:dyDescent="0.3">
      <c r="A23822">
        <v>31585</v>
      </c>
      <c r="B23822" s="15" t="s">
        <v>2120</v>
      </c>
      <c r="C23822" t="str">
        <f>_xlfn.XLOOKUP($B23822, STANDARDS!$A:$A, STANDARDS!$B:$B,,0,2)</f>
        <v>Russøya Mbr, Elbobreen Fm, Polarisbreen Gp</v>
      </c>
      <c r="D23822" t="s">
        <v>2286</v>
      </c>
      <c r="E23822" t="s">
        <v>2290</v>
      </c>
      <c r="F23822">
        <v>79.971999999999994</v>
      </c>
      <c r="G23822">
        <v>18.263000000000002</v>
      </c>
      <c r="H23822">
        <v>2E-3</v>
      </c>
      <c r="I23822" t="s">
        <v>592</v>
      </c>
      <c r="J23822" cm="1">
        <f t="array" ref="J23822:L23822">_xlfn.XLOOKUP($C23822, AGE!$A:$A,AGE!$B:$D,,0,2)</f>
        <v>739.9</v>
      </c>
      <c r="K23822">
        <v>12.5</v>
      </c>
      <c r="L23822" t="str">
        <v>Halverson et al. 2018</v>
      </c>
      <c r="M23822" t="s">
        <v>2507</v>
      </c>
      <c r="P23822" t="s">
        <v>2342</v>
      </c>
      <c r="Q23822">
        <v>-4.03</v>
      </c>
      <c r="R23822" s="35">
        <v>0.1</v>
      </c>
      <c r="T23822" s="35"/>
      <c r="V23822">
        <v>1</v>
      </c>
      <c r="W23822" t="s">
        <v>2577</v>
      </c>
      <c r="X23822" t="s">
        <v>2637</v>
      </c>
    </row>
    <row r="23823" spans="1:24" x14ac:dyDescent="0.3">
      <c r="A23823">
        <v>31586</v>
      </c>
      <c r="B23823" s="15" t="s">
        <v>2120</v>
      </c>
      <c r="C23823" t="str">
        <f>_xlfn.XLOOKUP($B23823, STANDARDS!$A:$A, STANDARDS!$B:$B,,0,2)</f>
        <v>Russøya Mbr, Elbobreen Fm, Polarisbreen Gp</v>
      </c>
      <c r="D23823" t="s">
        <v>2286</v>
      </c>
      <c r="E23823" t="s">
        <v>2290</v>
      </c>
      <c r="F23823">
        <v>79.971999999999994</v>
      </c>
      <c r="G23823">
        <v>18.263000000000002</v>
      </c>
      <c r="H23823">
        <v>2E-3</v>
      </c>
      <c r="I23823" t="s">
        <v>592</v>
      </c>
      <c r="J23823" cm="1">
        <f t="array" ref="J23823:L23823">_xlfn.XLOOKUP($C23823, AGE!$A:$A,AGE!$B:$D,,0,2)</f>
        <v>739.9</v>
      </c>
      <c r="K23823">
        <v>12.5</v>
      </c>
      <c r="L23823" t="str">
        <v>Halverson et al. 2018</v>
      </c>
      <c r="M23823" t="s">
        <v>2507</v>
      </c>
      <c r="P23823" t="s">
        <v>2342</v>
      </c>
      <c r="Q23823">
        <v>-3.68</v>
      </c>
      <c r="R23823" s="35">
        <v>0.1</v>
      </c>
      <c r="T23823" s="35"/>
      <c r="V23823">
        <v>1</v>
      </c>
      <c r="W23823" t="s">
        <v>2577</v>
      </c>
      <c r="X23823" t="s">
        <v>2637</v>
      </c>
    </row>
    <row r="23824" spans="1:24" x14ac:dyDescent="0.3">
      <c r="A23824">
        <v>31587</v>
      </c>
      <c r="B23824" s="15" t="s">
        <v>2120</v>
      </c>
      <c r="C23824" t="str">
        <f>_xlfn.XLOOKUP($B23824, STANDARDS!$A:$A, STANDARDS!$B:$B,,0,2)</f>
        <v>Russøya Mbr, Elbobreen Fm, Polarisbreen Gp</v>
      </c>
      <c r="D23824" t="s">
        <v>2286</v>
      </c>
      <c r="E23824" t="s">
        <v>2290</v>
      </c>
      <c r="F23824">
        <v>79.971999999999994</v>
      </c>
      <c r="G23824">
        <v>18.263000000000002</v>
      </c>
      <c r="H23824">
        <v>2E-3</v>
      </c>
      <c r="I23824" t="s">
        <v>592</v>
      </c>
      <c r="J23824" cm="1">
        <f t="array" ref="J23824:L23824">_xlfn.XLOOKUP($C23824, AGE!$A:$A,AGE!$B:$D,,0,2)</f>
        <v>739.9</v>
      </c>
      <c r="K23824">
        <v>12.5</v>
      </c>
      <c r="L23824" t="str">
        <v>Halverson et al. 2018</v>
      </c>
      <c r="M23824" t="s">
        <v>2507</v>
      </c>
      <c r="P23824" t="s">
        <v>2342</v>
      </c>
      <c r="Q23824">
        <v>-3.78</v>
      </c>
      <c r="R23824" s="35">
        <v>0.1</v>
      </c>
      <c r="T23824" s="35"/>
      <c r="V23824">
        <v>1</v>
      </c>
      <c r="W23824" t="s">
        <v>2577</v>
      </c>
      <c r="X23824" t="s">
        <v>2637</v>
      </c>
    </row>
    <row r="23825" spans="1:24" x14ac:dyDescent="0.3">
      <c r="A23825">
        <v>31588</v>
      </c>
      <c r="B23825" s="15" t="s">
        <v>2120</v>
      </c>
      <c r="C23825" t="str">
        <f>_xlfn.XLOOKUP($B23825, STANDARDS!$A:$A, STANDARDS!$B:$B,,0,2)</f>
        <v>Russøya Mbr, Elbobreen Fm, Polarisbreen Gp</v>
      </c>
      <c r="D23825" t="s">
        <v>2286</v>
      </c>
      <c r="E23825" t="s">
        <v>2290</v>
      </c>
      <c r="F23825">
        <v>79.971999999999994</v>
      </c>
      <c r="G23825">
        <v>18.263000000000002</v>
      </c>
      <c r="H23825">
        <v>2E-3</v>
      </c>
      <c r="I23825" t="s">
        <v>592</v>
      </c>
      <c r="J23825" cm="1">
        <f t="array" ref="J23825:L23825">_xlfn.XLOOKUP($C23825, AGE!$A:$A,AGE!$B:$D,,0,2)</f>
        <v>739.9</v>
      </c>
      <c r="K23825">
        <v>12.5</v>
      </c>
      <c r="L23825" t="str">
        <v>Halverson et al. 2018</v>
      </c>
      <c r="M23825" t="s">
        <v>2507</v>
      </c>
      <c r="P23825" t="s">
        <v>2342</v>
      </c>
      <c r="Q23825">
        <v>-2.4500000000000002</v>
      </c>
      <c r="R23825" s="35">
        <v>0.1</v>
      </c>
      <c r="T23825" s="35"/>
      <c r="V23825">
        <v>1</v>
      </c>
      <c r="W23825" t="s">
        <v>2577</v>
      </c>
      <c r="X23825" t="s">
        <v>2637</v>
      </c>
    </row>
    <row r="23826" spans="1:24" x14ac:dyDescent="0.3">
      <c r="A23826">
        <v>31589</v>
      </c>
      <c r="B23826" s="15" t="s">
        <v>2120</v>
      </c>
      <c r="C23826" t="str">
        <f>_xlfn.XLOOKUP($B23826, STANDARDS!$A:$A, STANDARDS!$B:$B,,0,2)</f>
        <v>Russøya Mbr, Elbobreen Fm, Polarisbreen Gp</v>
      </c>
      <c r="D23826" t="s">
        <v>2286</v>
      </c>
      <c r="E23826" t="s">
        <v>2290</v>
      </c>
      <c r="F23826">
        <v>79.971999999999994</v>
      </c>
      <c r="G23826">
        <v>18.263000000000002</v>
      </c>
      <c r="H23826">
        <v>2E-3</v>
      </c>
      <c r="I23826" t="s">
        <v>592</v>
      </c>
      <c r="J23826" cm="1">
        <f t="array" ref="J23826:L23826">_xlfn.XLOOKUP($C23826, AGE!$A:$A,AGE!$B:$D,,0,2)</f>
        <v>739.9</v>
      </c>
      <c r="K23826">
        <v>12.5</v>
      </c>
      <c r="L23826" t="str">
        <v>Halverson et al. 2018</v>
      </c>
      <c r="M23826" t="s">
        <v>2507</v>
      </c>
      <c r="P23826" t="s">
        <v>2342</v>
      </c>
      <c r="Q23826">
        <v>-1.63</v>
      </c>
      <c r="R23826" s="35">
        <v>0.1</v>
      </c>
      <c r="T23826" s="35"/>
      <c r="V23826">
        <v>1</v>
      </c>
      <c r="W23826" t="s">
        <v>2577</v>
      </c>
      <c r="X23826" t="s">
        <v>2637</v>
      </c>
    </row>
    <row r="23827" spans="1:24" x14ac:dyDescent="0.3">
      <c r="A23827">
        <v>31590</v>
      </c>
      <c r="B23827" s="15" t="s">
        <v>2120</v>
      </c>
      <c r="C23827" t="str">
        <f>_xlfn.XLOOKUP($B23827, STANDARDS!$A:$A, STANDARDS!$B:$B,,0,2)</f>
        <v>Russøya Mbr, Elbobreen Fm, Polarisbreen Gp</v>
      </c>
      <c r="D23827" t="s">
        <v>2286</v>
      </c>
      <c r="E23827" t="s">
        <v>2290</v>
      </c>
      <c r="F23827">
        <v>79.971999999999994</v>
      </c>
      <c r="G23827">
        <v>18.263000000000002</v>
      </c>
      <c r="H23827">
        <v>2E-3</v>
      </c>
      <c r="I23827" t="s">
        <v>592</v>
      </c>
      <c r="J23827" cm="1">
        <f t="array" ref="J23827:L23827">_xlfn.XLOOKUP($C23827, AGE!$A:$A,AGE!$B:$D,,0,2)</f>
        <v>739.9</v>
      </c>
      <c r="K23827">
        <v>12.5</v>
      </c>
      <c r="L23827" t="str">
        <v>Halverson et al. 2018</v>
      </c>
      <c r="M23827" t="s">
        <v>2507</v>
      </c>
      <c r="P23827" t="s">
        <v>2342</v>
      </c>
      <c r="Q23827">
        <v>-0.27</v>
      </c>
      <c r="R23827" s="35">
        <v>0.1</v>
      </c>
      <c r="T23827" s="35"/>
      <c r="V23827">
        <v>1</v>
      </c>
      <c r="W23827" t="s">
        <v>2577</v>
      </c>
      <c r="X23827" t="s">
        <v>2637</v>
      </c>
    </row>
    <row r="23828" spans="1:24" x14ac:dyDescent="0.3">
      <c r="A23828">
        <v>31591</v>
      </c>
      <c r="B23828" s="15" t="s">
        <v>2120</v>
      </c>
      <c r="C23828" t="str">
        <f>_xlfn.XLOOKUP($B23828, STANDARDS!$A:$A, STANDARDS!$B:$B,,0,2)</f>
        <v>Russøya Mbr, Elbobreen Fm, Polarisbreen Gp</v>
      </c>
      <c r="D23828" t="s">
        <v>2286</v>
      </c>
      <c r="E23828" t="s">
        <v>2290</v>
      </c>
      <c r="F23828">
        <v>79.971999999999994</v>
      </c>
      <c r="G23828">
        <v>18.263000000000002</v>
      </c>
      <c r="H23828">
        <v>2E-3</v>
      </c>
      <c r="I23828" t="s">
        <v>592</v>
      </c>
      <c r="J23828" cm="1">
        <f t="array" ref="J23828:L23828">_xlfn.XLOOKUP($C23828, AGE!$A:$A,AGE!$B:$D,,0,2)</f>
        <v>739.9</v>
      </c>
      <c r="K23828">
        <v>12.5</v>
      </c>
      <c r="L23828" t="str">
        <v>Halverson et al. 2018</v>
      </c>
      <c r="M23828" t="s">
        <v>2507</v>
      </c>
      <c r="P23828" t="s">
        <v>2342</v>
      </c>
      <c r="Q23828">
        <v>2.84</v>
      </c>
      <c r="R23828" s="35">
        <v>0.1</v>
      </c>
      <c r="T23828" s="35"/>
      <c r="V23828">
        <v>1</v>
      </c>
      <c r="W23828" t="s">
        <v>2577</v>
      </c>
      <c r="X23828" t="s">
        <v>2637</v>
      </c>
    </row>
    <row r="23829" spans="1:24" x14ac:dyDescent="0.3">
      <c r="A23829">
        <v>31592</v>
      </c>
      <c r="B23829" s="15" t="s">
        <v>2120</v>
      </c>
      <c r="C23829" t="str">
        <f>_xlfn.XLOOKUP($B23829, STANDARDS!$A:$A, STANDARDS!$B:$B,,0,2)</f>
        <v>Russøya Mbr, Elbobreen Fm, Polarisbreen Gp</v>
      </c>
      <c r="D23829" t="s">
        <v>2286</v>
      </c>
      <c r="E23829" t="s">
        <v>2290</v>
      </c>
      <c r="F23829">
        <v>79.971999999999994</v>
      </c>
      <c r="G23829">
        <v>18.263000000000002</v>
      </c>
      <c r="H23829">
        <v>2E-3</v>
      </c>
      <c r="I23829" t="s">
        <v>592</v>
      </c>
      <c r="J23829" cm="1">
        <f t="array" ref="J23829:L23829">_xlfn.XLOOKUP($C23829, AGE!$A:$A,AGE!$B:$D,,0,2)</f>
        <v>739.9</v>
      </c>
      <c r="K23829">
        <v>12.5</v>
      </c>
      <c r="L23829" t="str">
        <v>Halverson et al. 2018</v>
      </c>
      <c r="M23829" t="s">
        <v>2507</v>
      </c>
      <c r="P23829" t="s">
        <v>2342</v>
      </c>
      <c r="Q23829">
        <v>4.6900000000000004</v>
      </c>
      <c r="R23829" s="35">
        <v>0.1</v>
      </c>
      <c r="T23829" s="35"/>
      <c r="V23829">
        <v>1</v>
      </c>
      <c r="W23829" t="s">
        <v>2577</v>
      </c>
      <c r="X23829" t="s">
        <v>2637</v>
      </c>
    </row>
    <row r="23830" spans="1:24" x14ac:dyDescent="0.3">
      <c r="A23830">
        <v>31593</v>
      </c>
      <c r="B23830" s="15" t="s">
        <v>2120</v>
      </c>
      <c r="C23830" t="str">
        <f>_xlfn.XLOOKUP($B23830, STANDARDS!$A:$A, STANDARDS!$B:$B,,0,2)</f>
        <v>Russøya Mbr, Elbobreen Fm, Polarisbreen Gp</v>
      </c>
      <c r="D23830" t="s">
        <v>2286</v>
      </c>
      <c r="E23830" t="s">
        <v>2290</v>
      </c>
      <c r="F23830">
        <v>79.971999999999994</v>
      </c>
      <c r="G23830">
        <v>18.263000000000002</v>
      </c>
      <c r="H23830">
        <v>2E-3</v>
      </c>
      <c r="I23830" t="s">
        <v>592</v>
      </c>
      <c r="J23830" cm="1">
        <f t="array" ref="J23830:L23830">_xlfn.XLOOKUP($C23830, AGE!$A:$A,AGE!$B:$D,,0,2)</f>
        <v>739.9</v>
      </c>
      <c r="K23830">
        <v>12.5</v>
      </c>
      <c r="L23830" t="str">
        <v>Halverson et al. 2018</v>
      </c>
      <c r="M23830" t="s">
        <v>2507</v>
      </c>
      <c r="P23830" t="s">
        <v>2342</v>
      </c>
      <c r="Q23830">
        <v>4.54</v>
      </c>
      <c r="R23830" s="35">
        <v>0.1</v>
      </c>
      <c r="T23830" s="35"/>
      <c r="V23830">
        <v>1</v>
      </c>
      <c r="W23830" t="s">
        <v>2577</v>
      </c>
      <c r="X23830" t="s">
        <v>2637</v>
      </c>
    </row>
    <row r="23831" spans="1:24" x14ac:dyDescent="0.3">
      <c r="A23831">
        <v>31594</v>
      </c>
      <c r="B23831" s="15" t="s">
        <v>2120</v>
      </c>
      <c r="C23831" t="str">
        <f>_xlfn.XLOOKUP($B23831, STANDARDS!$A:$A, STANDARDS!$B:$B,,0,2)</f>
        <v>Russøya Mbr, Elbobreen Fm, Polarisbreen Gp</v>
      </c>
      <c r="D23831" t="s">
        <v>2286</v>
      </c>
      <c r="E23831" t="s">
        <v>2290</v>
      </c>
      <c r="F23831">
        <v>79.971999999999994</v>
      </c>
      <c r="G23831">
        <v>18.263000000000002</v>
      </c>
      <c r="H23831">
        <v>2E-3</v>
      </c>
      <c r="I23831" t="s">
        <v>592</v>
      </c>
      <c r="J23831" cm="1">
        <f t="array" ref="J23831:L23831">_xlfn.XLOOKUP($C23831, AGE!$A:$A,AGE!$B:$D,,0,2)</f>
        <v>739.9</v>
      </c>
      <c r="K23831">
        <v>12.5</v>
      </c>
      <c r="L23831" t="str">
        <v>Halverson et al. 2018</v>
      </c>
      <c r="M23831" t="s">
        <v>2507</v>
      </c>
      <c r="P23831" t="s">
        <v>2342</v>
      </c>
      <c r="Q23831">
        <v>3.49</v>
      </c>
      <c r="R23831" s="35">
        <v>0.1</v>
      </c>
      <c r="T23831" s="35"/>
      <c r="V23831">
        <v>1</v>
      </c>
      <c r="W23831" t="s">
        <v>2577</v>
      </c>
      <c r="X23831" t="s">
        <v>2637</v>
      </c>
    </row>
    <row r="23832" spans="1:24" x14ac:dyDescent="0.3">
      <c r="A23832">
        <v>31595</v>
      </c>
      <c r="B23832" s="15" t="s">
        <v>2120</v>
      </c>
      <c r="C23832" t="str">
        <f>_xlfn.XLOOKUP($B23832, STANDARDS!$A:$A, STANDARDS!$B:$B,,0,2)</f>
        <v>Russøya Mbr, Elbobreen Fm, Polarisbreen Gp</v>
      </c>
      <c r="D23832" t="s">
        <v>2286</v>
      </c>
      <c r="E23832" t="s">
        <v>2290</v>
      </c>
      <c r="F23832">
        <v>79.971999999999994</v>
      </c>
      <c r="G23832">
        <v>18.263000000000002</v>
      </c>
      <c r="H23832">
        <v>2E-3</v>
      </c>
      <c r="I23832" t="s">
        <v>592</v>
      </c>
      <c r="J23832" cm="1">
        <f t="array" ref="J23832:L23832">_xlfn.XLOOKUP($C23832, AGE!$A:$A,AGE!$B:$D,,0,2)</f>
        <v>739.9</v>
      </c>
      <c r="K23832">
        <v>12.5</v>
      </c>
      <c r="L23832" t="str">
        <v>Halverson et al. 2018</v>
      </c>
      <c r="M23832" t="s">
        <v>2507</v>
      </c>
      <c r="P23832" t="s">
        <v>2342</v>
      </c>
      <c r="Q23832">
        <v>0.49</v>
      </c>
      <c r="R23832" s="35">
        <v>0.1</v>
      </c>
      <c r="T23832" s="35"/>
      <c r="V23832">
        <v>1</v>
      </c>
      <c r="W23832" t="s">
        <v>2577</v>
      </c>
      <c r="X23832" t="s">
        <v>2637</v>
      </c>
    </row>
    <row r="23833" spans="1:24" x14ac:dyDescent="0.3">
      <c r="A23833">
        <v>31596</v>
      </c>
      <c r="B23833" s="15" t="s">
        <v>2120</v>
      </c>
      <c r="C23833" t="str">
        <f>_xlfn.XLOOKUP($B23833, STANDARDS!$A:$A, STANDARDS!$B:$B,,0,2)</f>
        <v>Russøya Mbr, Elbobreen Fm, Polarisbreen Gp</v>
      </c>
      <c r="D23833" t="s">
        <v>2286</v>
      </c>
      <c r="E23833" t="s">
        <v>2290</v>
      </c>
      <c r="F23833">
        <v>79.971999999999994</v>
      </c>
      <c r="G23833">
        <v>18.263000000000002</v>
      </c>
      <c r="H23833">
        <v>2E-3</v>
      </c>
      <c r="I23833" t="s">
        <v>592</v>
      </c>
      <c r="J23833" cm="1">
        <f t="array" ref="J23833:L23833">_xlfn.XLOOKUP($C23833, AGE!$A:$A,AGE!$B:$D,,0,2)</f>
        <v>739.9</v>
      </c>
      <c r="K23833">
        <v>12.5</v>
      </c>
      <c r="L23833" t="str">
        <v>Halverson et al. 2018</v>
      </c>
      <c r="M23833" t="s">
        <v>2507</v>
      </c>
      <c r="P23833" t="s">
        <v>2342</v>
      </c>
      <c r="Q23833">
        <v>2.2000000000000002</v>
      </c>
      <c r="R23833" s="35">
        <v>0.1</v>
      </c>
      <c r="T23833" s="35"/>
      <c r="V23833">
        <v>1</v>
      </c>
      <c r="W23833" t="s">
        <v>2577</v>
      </c>
      <c r="X23833" t="s">
        <v>2637</v>
      </c>
    </row>
    <row r="23834" spans="1:24" x14ac:dyDescent="0.3">
      <c r="A23834">
        <v>31597</v>
      </c>
      <c r="B23834" s="15" t="s">
        <v>2120</v>
      </c>
      <c r="C23834" t="str">
        <f>_xlfn.XLOOKUP($B23834, STANDARDS!$A:$A, STANDARDS!$B:$B,,0,2)</f>
        <v>Russøya Mbr, Elbobreen Fm, Polarisbreen Gp</v>
      </c>
      <c r="D23834" t="s">
        <v>2286</v>
      </c>
      <c r="E23834" t="s">
        <v>2290</v>
      </c>
      <c r="F23834">
        <v>79.971999999999994</v>
      </c>
      <c r="G23834">
        <v>18.263000000000002</v>
      </c>
      <c r="H23834">
        <v>2E-3</v>
      </c>
      <c r="I23834" t="s">
        <v>592</v>
      </c>
      <c r="J23834" cm="1">
        <f t="array" ref="J23834:L23834">_xlfn.XLOOKUP($C23834, AGE!$A:$A,AGE!$B:$D,,0,2)</f>
        <v>739.9</v>
      </c>
      <c r="K23834">
        <v>12.5</v>
      </c>
      <c r="L23834" t="str">
        <v>Halverson et al. 2018</v>
      </c>
      <c r="M23834" t="s">
        <v>2507</v>
      </c>
      <c r="P23834" t="s">
        <v>2342</v>
      </c>
      <c r="Q23834">
        <v>2.1800000000000002</v>
      </c>
      <c r="R23834" s="35">
        <v>0.1</v>
      </c>
      <c r="T23834" s="35"/>
      <c r="V23834">
        <v>1</v>
      </c>
      <c r="W23834" t="s">
        <v>2577</v>
      </c>
      <c r="X23834" t="s">
        <v>2637</v>
      </c>
    </row>
    <row r="23835" spans="1:24" x14ac:dyDescent="0.3">
      <c r="A23835">
        <v>31598</v>
      </c>
      <c r="B23835" s="15" t="s">
        <v>2120</v>
      </c>
      <c r="C23835" t="str">
        <f>_xlfn.XLOOKUP($B23835, STANDARDS!$A:$A, STANDARDS!$B:$B,,0,2)</f>
        <v>Russøya Mbr, Elbobreen Fm, Polarisbreen Gp</v>
      </c>
      <c r="D23835" t="s">
        <v>2286</v>
      </c>
      <c r="E23835" t="s">
        <v>2290</v>
      </c>
      <c r="F23835">
        <v>79.971999999999994</v>
      </c>
      <c r="G23835">
        <v>18.263000000000002</v>
      </c>
      <c r="H23835">
        <v>2E-3</v>
      </c>
      <c r="I23835" t="s">
        <v>592</v>
      </c>
      <c r="J23835" cm="1">
        <f t="array" ref="J23835:L23835">_xlfn.XLOOKUP($C23835, AGE!$A:$A,AGE!$B:$D,,0,2)</f>
        <v>739.9</v>
      </c>
      <c r="K23835">
        <v>12.5</v>
      </c>
      <c r="L23835" t="str">
        <v>Halverson et al. 2018</v>
      </c>
      <c r="M23835" t="s">
        <v>2507</v>
      </c>
      <c r="P23835" t="s">
        <v>2342</v>
      </c>
      <c r="Q23835">
        <v>3.77</v>
      </c>
      <c r="R23835" s="35">
        <v>0.1</v>
      </c>
      <c r="T23835" s="35"/>
      <c r="V23835">
        <v>1</v>
      </c>
      <c r="W23835" t="s">
        <v>2577</v>
      </c>
      <c r="X23835" t="s">
        <v>2637</v>
      </c>
    </row>
    <row r="23836" spans="1:24" x14ac:dyDescent="0.3">
      <c r="A23836">
        <v>31599</v>
      </c>
      <c r="B23836" s="15" t="s">
        <v>2120</v>
      </c>
      <c r="C23836" t="str">
        <f>_xlfn.XLOOKUP($B23836, STANDARDS!$A:$A, STANDARDS!$B:$B,,0,2)</f>
        <v>Russøya Mbr, Elbobreen Fm, Polarisbreen Gp</v>
      </c>
      <c r="D23836" t="s">
        <v>2286</v>
      </c>
      <c r="E23836" t="s">
        <v>2290</v>
      </c>
      <c r="F23836">
        <v>79.971999999999994</v>
      </c>
      <c r="G23836">
        <v>18.263000000000002</v>
      </c>
      <c r="H23836">
        <v>2E-3</v>
      </c>
      <c r="I23836" t="s">
        <v>592</v>
      </c>
      <c r="J23836" cm="1">
        <f t="array" ref="J23836:L23836">_xlfn.XLOOKUP($C23836, AGE!$A:$A,AGE!$B:$D,,0,2)</f>
        <v>739.9</v>
      </c>
      <c r="K23836">
        <v>12.5</v>
      </c>
      <c r="L23836" t="str">
        <v>Halverson et al. 2018</v>
      </c>
      <c r="M23836" t="s">
        <v>2507</v>
      </c>
      <c r="P23836" t="s">
        <v>2342</v>
      </c>
      <c r="Q23836">
        <v>2.84</v>
      </c>
      <c r="R23836" s="35">
        <v>0.1</v>
      </c>
      <c r="T23836" s="35"/>
      <c r="V23836">
        <v>1</v>
      </c>
      <c r="W23836" t="s">
        <v>2577</v>
      </c>
      <c r="X23836" t="s">
        <v>2637</v>
      </c>
    </row>
    <row r="23837" spans="1:24" x14ac:dyDescent="0.3">
      <c r="A23837">
        <v>31600</v>
      </c>
      <c r="B23837" s="15" t="s">
        <v>2120</v>
      </c>
      <c r="C23837" t="str">
        <f>_xlfn.XLOOKUP($B23837, STANDARDS!$A:$A, STANDARDS!$B:$B,,0,2)</f>
        <v>Russøya Mbr, Elbobreen Fm, Polarisbreen Gp</v>
      </c>
      <c r="D23837" t="s">
        <v>2286</v>
      </c>
      <c r="E23837" t="s">
        <v>2290</v>
      </c>
      <c r="F23837">
        <v>79.971999999999994</v>
      </c>
      <c r="G23837">
        <v>18.263000000000002</v>
      </c>
      <c r="H23837">
        <v>2E-3</v>
      </c>
      <c r="I23837" t="s">
        <v>592</v>
      </c>
      <c r="J23837" cm="1">
        <f t="array" ref="J23837:L23837">_xlfn.XLOOKUP($C23837, AGE!$A:$A,AGE!$B:$D,,0,2)</f>
        <v>739.9</v>
      </c>
      <c r="K23837">
        <v>12.5</v>
      </c>
      <c r="L23837" t="str">
        <v>Halverson et al. 2018</v>
      </c>
      <c r="M23837" t="s">
        <v>2507</v>
      </c>
      <c r="P23837" t="s">
        <v>2342</v>
      </c>
      <c r="Q23837">
        <v>7.41</v>
      </c>
      <c r="R23837" s="35">
        <v>0.1</v>
      </c>
      <c r="T23837" s="35"/>
      <c r="V23837">
        <v>1</v>
      </c>
      <c r="W23837" t="s">
        <v>2577</v>
      </c>
      <c r="X23837" t="s">
        <v>2637</v>
      </c>
    </row>
    <row r="23838" spans="1:24" x14ac:dyDescent="0.3">
      <c r="A23838">
        <v>31601</v>
      </c>
      <c r="B23838" s="15" t="s">
        <v>2120</v>
      </c>
      <c r="C23838" t="str">
        <f>_xlfn.XLOOKUP($B23838, STANDARDS!$A:$A, STANDARDS!$B:$B,,0,2)</f>
        <v>Russøya Mbr, Elbobreen Fm, Polarisbreen Gp</v>
      </c>
      <c r="D23838" t="s">
        <v>2286</v>
      </c>
      <c r="E23838" t="s">
        <v>2290</v>
      </c>
      <c r="F23838">
        <v>79.971999999999994</v>
      </c>
      <c r="G23838">
        <v>18.263000000000002</v>
      </c>
      <c r="H23838">
        <v>2E-3</v>
      </c>
      <c r="I23838" t="s">
        <v>592</v>
      </c>
      <c r="J23838" cm="1">
        <f t="array" ref="J23838:L23838">_xlfn.XLOOKUP($C23838, AGE!$A:$A,AGE!$B:$D,,0,2)</f>
        <v>739.9</v>
      </c>
      <c r="K23838">
        <v>12.5</v>
      </c>
      <c r="L23838" t="str">
        <v>Halverson et al. 2018</v>
      </c>
      <c r="M23838" t="s">
        <v>2507</v>
      </c>
      <c r="P23838" t="s">
        <v>2342</v>
      </c>
      <c r="Q23838">
        <v>6.5</v>
      </c>
      <c r="R23838" s="35">
        <v>0.1</v>
      </c>
      <c r="T23838" s="35"/>
      <c r="V23838">
        <v>1</v>
      </c>
      <c r="W23838" t="s">
        <v>2577</v>
      </c>
      <c r="X23838" t="s">
        <v>2637</v>
      </c>
    </row>
    <row r="23839" spans="1:24" x14ac:dyDescent="0.3">
      <c r="A23839">
        <v>31602</v>
      </c>
      <c r="B23839" s="15" t="s">
        <v>2120</v>
      </c>
      <c r="C23839" t="str">
        <f>_xlfn.XLOOKUP($B23839, STANDARDS!$A:$A, STANDARDS!$B:$B,,0,2)</f>
        <v>Russøya Mbr, Elbobreen Fm, Polarisbreen Gp</v>
      </c>
      <c r="D23839" t="s">
        <v>2286</v>
      </c>
      <c r="E23839" t="s">
        <v>2290</v>
      </c>
      <c r="F23839">
        <v>79.971999999999994</v>
      </c>
      <c r="G23839">
        <v>18.263000000000002</v>
      </c>
      <c r="H23839">
        <v>2E-3</v>
      </c>
      <c r="I23839" t="s">
        <v>592</v>
      </c>
      <c r="J23839" cm="1">
        <f t="array" ref="J23839:L23839">_xlfn.XLOOKUP($C23839, AGE!$A:$A,AGE!$B:$D,,0,2)</f>
        <v>739.9</v>
      </c>
      <c r="K23839">
        <v>12.5</v>
      </c>
      <c r="L23839" t="str">
        <v>Halverson et al. 2018</v>
      </c>
      <c r="M23839" t="s">
        <v>2507</v>
      </c>
      <c r="P23839" t="s">
        <v>2342</v>
      </c>
      <c r="Q23839">
        <v>7.03</v>
      </c>
      <c r="R23839" s="35">
        <v>0.1</v>
      </c>
      <c r="T23839" s="35"/>
      <c r="V23839">
        <v>1</v>
      </c>
      <c r="W23839" t="s">
        <v>2577</v>
      </c>
      <c r="X23839" t="s">
        <v>2637</v>
      </c>
    </row>
    <row r="23840" spans="1:24" x14ac:dyDescent="0.3">
      <c r="A23840">
        <v>31603</v>
      </c>
      <c r="B23840" s="15" t="s">
        <v>2120</v>
      </c>
      <c r="C23840" t="str">
        <f>_xlfn.XLOOKUP($B23840, STANDARDS!$A:$A, STANDARDS!$B:$B,,0,2)</f>
        <v>Russøya Mbr, Elbobreen Fm, Polarisbreen Gp</v>
      </c>
      <c r="D23840" t="s">
        <v>2286</v>
      </c>
      <c r="E23840" t="s">
        <v>2290</v>
      </c>
      <c r="F23840">
        <v>79.971999999999994</v>
      </c>
      <c r="G23840">
        <v>18.263000000000002</v>
      </c>
      <c r="H23840">
        <v>2E-3</v>
      </c>
      <c r="I23840" t="s">
        <v>592</v>
      </c>
      <c r="J23840" cm="1">
        <f t="array" ref="J23840:L23840">_xlfn.XLOOKUP($C23840, AGE!$A:$A,AGE!$B:$D,,0,2)</f>
        <v>739.9</v>
      </c>
      <c r="K23840">
        <v>12.5</v>
      </c>
      <c r="L23840" t="str">
        <v>Halverson et al. 2018</v>
      </c>
      <c r="M23840" t="s">
        <v>2507</v>
      </c>
      <c r="P23840" t="s">
        <v>2342</v>
      </c>
      <c r="Q23840">
        <v>7.14</v>
      </c>
      <c r="R23840" s="35">
        <v>0.1</v>
      </c>
      <c r="T23840" s="35"/>
      <c r="V23840">
        <v>1</v>
      </c>
      <c r="W23840" t="s">
        <v>2577</v>
      </c>
      <c r="X23840" t="s">
        <v>2637</v>
      </c>
    </row>
    <row r="23841" spans="1:24" x14ac:dyDescent="0.3">
      <c r="A23841">
        <v>31604</v>
      </c>
      <c r="B23841" s="15" t="s">
        <v>2120</v>
      </c>
      <c r="C23841" t="str">
        <f>_xlfn.XLOOKUP($B23841, STANDARDS!$A:$A, STANDARDS!$B:$B,,0,2)</f>
        <v>Russøya Mbr, Elbobreen Fm, Polarisbreen Gp</v>
      </c>
      <c r="D23841" t="s">
        <v>2286</v>
      </c>
      <c r="E23841" t="s">
        <v>2290</v>
      </c>
      <c r="F23841">
        <v>79.971999999999994</v>
      </c>
      <c r="G23841">
        <v>18.263000000000002</v>
      </c>
      <c r="H23841">
        <v>2E-3</v>
      </c>
      <c r="I23841" t="s">
        <v>592</v>
      </c>
      <c r="J23841" cm="1">
        <f t="array" ref="J23841:L23841">_xlfn.XLOOKUP($C23841, AGE!$A:$A,AGE!$B:$D,,0,2)</f>
        <v>739.9</v>
      </c>
      <c r="K23841">
        <v>12.5</v>
      </c>
      <c r="L23841" t="str">
        <v>Halverson et al. 2018</v>
      </c>
      <c r="M23841" t="s">
        <v>2507</v>
      </c>
      <c r="P23841" t="s">
        <v>2342</v>
      </c>
      <c r="Q23841">
        <v>7.34</v>
      </c>
      <c r="R23841" s="35">
        <v>0.1</v>
      </c>
      <c r="T23841" s="35"/>
      <c r="V23841">
        <v>1</v>
      </c>
      <c r="W23841" t="s">
        <v>2577</v>
      </c>
      <c r="X23841" t="s">
        <v>2637</v>
      </c>
    </row>
    <row r="23842" spans="1:24" x14ac:dyDescent="0.3">
      <c r="A23842">
        <v>31605</v>
      </c>
      <c r="B23842" s="15" t="s">
        <v>2120</v>
      </c>
      <c r="C23842" t="str">
        <f>_xlfn.XLOOKUP($B23842, STANDARDS!$A:$A, STANDARDS!$B:$B,,0,2)</f>
        <v>Russøya Mbr, Elbobreen Fm, Polarisbreen Gp</v>
      </c>
      <c r="D23842" t="s">
        <v>2286</v>
      </c>
      <c r="E23842" t="s">
        <v>2290</v>
      </c>
      <c r="F23842">
        <v>79.971999999999994</v>
      </c>
      <c r="G23842">
        <v>18.263000000000002</v>
      </c>
      <c r="H23842">
        <v>2E-3</v>
      </c>
      <c r="I23842" t="s">
        <v>592</v>
      </c>
      <c r="J23842" cm="1">
        <f t="array" ref="J23842:L23842">_xlfn.XLOOKUP($C23842, AGE!$A:$A,AGE!$B:$D,,0,2)</f>
        <v>739.9</v>
      </c>
      <c r="K23842">
        <v>12.5</v>
      </c>
      <c r="L23842" t="str">
        <v>Halverson et al. 2018</v>
      </c>
      <c r="M23842" t="s">
        <v>2507</v>
      </c>
      <c r="P23842" t="s">
        <v>2342</v>
      </c>
      <c r="Q23842">
        <v>7.11</v>
      </c>
      <c r="R23842" s="35">
        <v>0.1</v>
      </c>
      <c r="T23842" s="35"/>
      <c r="V23842">
        <v>1</v>
      </c>
      <c r="W23842" t="s">
        <v>2577</v>
      </c>
      <c r="X23842" t="s">
        <v>2637</v>
      </c>
    </row>
    <row r="23843" spans="1:24" x14ac:dyDescent="0.3">
      <c r="A23843">
        <v>31606</v>
      </c>
      <c r="B23843" s="15" t="s">
        <v>2120</v>
      </c>
      <c r="C23843" t="str">
        <f>_xlfn.XLOOKUP($B23843, STANDARDS!$A:$A, STANDARDS!$B:$B,,0,2)</f>
        <v>Russøya Mbr, Elbobreen Fm, Polarisbreen Gp</v>
      </c>
      <c r="D23843" t="s">
        <v>2286</v>
      </c>
      <c r="E23843" t="s">
        <v>2290</v>
      </c>
      <c r="F23843">
        <v>79.971999999999994</v>
      </c>
      <c r="G23843">
        <v>18.263000000000002</v>
      </c>
      <c r="H23843">
        <v>2E-3</v>
      </c>
      <c r="I23843" t="s">
        <v>592</v>
      </c>
      <c r="J23843" cm="1">
        <f t="array" ref="J23843:L23843">_xlfn.XLOOKUP($C23843, AGE!$A:$A,AGE!$B:$D,,0,2)</f>
        <v>739.9</v>
      </c>
      <c r="K23843">
        <v>12.5</v>
      </c>
      <c r="L23843" t="str">
        <v>Halverson et al. 2018</v>
      </c>
      <c r="M23843" t="s">
        <v>2507</v>
      </c>
      <c r="P23843" t="s">
        <v>2342</v>
      </c>
      <c r="Q23843">
        <v>7.24</v>
      </c>
      <c r="R23843" s="35">
        <v>0.1</v>
      </c>
      <c r="T23843" s="35"/>
      <c r="V23843">
        <v>1</v>
      </c>
      <c r="W23843" t="s">
        <v>2577</v>
      </c>
      <c r="X23843" t="s">
        <v>2637</v>
      </c>
    </row>
    <row r="23844" spans="1:24" x14ac:dyDescent="0.3">
      <c r="A23844">
        <v>31607</v>
      </c>
      <c r="B23844" s="15" t="s">
        <v>2120</v>
      </c>
      <c r="C23844" t="str">
        <f>_xlfn.XLOOKUP($B23844, STANDARDS!$A:$A, STANDARDS!$B:$B,,0,2)</f>
        <v>Russøya Mbr, Elbobreen Fm, Polarisbreen Gp</v>
      </c>
      <c r="D23844" t="s">
        <v>2286</v>
      </c>
      <c r="E23844" t="s">
        <v>2290</v>
      </c>
      <c r="F23844">
        <v>79.971999999999994</v>
      </c>
      <c r="G23844">
        <v>18.263000000000002</v>
      </c>
      <c r="H23844">
        <v>2E-3</v>
      </c>
      <c r="I23844" t="s">
        <v>592</v>
      </c>
      <c r="J23844" cm="1">
        <f t="array" ref="J23844:L23844">_xlfn.XLOOKUP($C23844, AGE!$A:$A,AGE!$B:$D,,0,2)</f>
        <v>739.9</v>
      </c>
      <c r="K23844">
        <v>12.5</v>
      </c>
      <c r="L23844" t="str">
        <v>Halverson et al. 2018</v>
      </c>
      <c r="M23844" t="s">
        <v>2507</v>
      </c>
      <c r="P23844" t="s">
        <v>2342</v>
      </c>
      <c r="Q23844">
        <v>7.12</v>
      </c>
      <c r="R23844" s="35">
        <v>0.1</v>
      </c>
      <c r="T23844" s="35"/>
      <c r="V23844">
        <v>1</v>
      </c>
      <c r="W23844" t="s">
        <v>2577</v>
      </c>
      <c r="X23844" t="s">
        <v>2637</v>
      </c>
    </row>
    <row r="23845" spans="1:24" x14ac:dyDescent="0.3">
      <c r="A23845">
        <v>31608</v>
      </c>
      <c r="B23845" s="15" t="s">
        <v>2120</v>
      </c>
      <c r="C23845" t="str">
        <f>_xlfn.XLOOKUP($B23845, STANDARDS!$A:$A, STANDARDS!$B:$B,,0,2)</f>
        <v>Russøya Mbr, Elbobreen Fm, Polarisbreen Gp</v>
      </c>
      <c r="D23845" t="s">
        <v>2286</v>
      </c>
      <c r="E23845" t="s">
        <v>2290</v>
      </c>
      <c r="F23845">
        <v>79.971999999999994</v>
      </c>
      <c r="G23845">
        <v>18.263000000000002</v>
      </c>
      <c r="H23845">
        <v>2E-3</v>
      </c>
      <c r="I23845" t="s">
        <v>592</v>
      </c>
      <c r="J23845" cm="1">
        <f t="array" ref="J23845:L23845">_xlfn.XLOOKUP($C23845, AGE!$A:$A,AGE!$B:$D,,0,2)</f>
        <v>739.9</v>
      </c>
      <c r="K23845">
        <v>12.5</v>
      </c>
      <c r="L23845" t="str">
        <v>Halverson et al. 2018</v>
      </c>
      <c r="M23845" t="s">
        <v>2507</v>
      </c>
      <c r="P23845" t="s">
        <v>2342</v>
      </c>
      <c r="Q23845">
        <v>7.38</v>
      </c>
      <c r="R23845" s="35">
        <v>0.1</v>
      </c>
      <c r="T23845" s="35"/>
      <c r="V23845">
        <v>1</v>
      </c>
      <c r="W23845" t="s">
        <v>2577</v>
      </c>
      <c r="X23845" t="s">
        <v>2637</v>
      </c>
    </row>
    <row r="23846" spans="1:24" x14ac:dyDescent="0.3">
      <c r="A23846">
        <v>31609</v>
      </c>
      <c r="B23846" s="15" t="s">
        <v>2120</v>
      </c>
      <c r="C23846" t="str">
        <f>_xlfn.XLOOKUP($B23846, STANDARDS!$A:$A, STANDARDS!$B:$B,,0,2)</f>
        <v>Russøya Mbr, Elbobreen Fm, Polarisbreen Gp</v>
      </c>
      <c r="D23846" t="s">
        <v>2286</v>
      </c>
      <c r="E23846" t="s">
        <v>2290</v>
      </c>
      <c r="F23846">
        <v>79.971999999999994</v>
      </c>
      <c r="G23846">
        <v>18.263000000000002</v>
      </c>
      <c r="H23846">
        <v>2E-3</v>
      </c>
      <c r="I23846" t="s">
        <v>592</v>
      </c>
      <c r="J23846" cm="1">
        <f t="array" ref="J23846:L23846">_xlfn.XLOOKUP($C23846, AGE!$A:$A,AGE!$B:$D,,0,2)</f>
        <v>739.9</v>
      </c>
      <c r="K23846">
        <v>12.5</v>
      </c>
      <c r="L23846" t="str">
        <v>Halverson et al. 2018</v>
      </c>
      <c r="M23846" t="s">
        <v>2507</v>
      </c>
      <c r="P23846" t="s">
        <v>2342</v>
      </c>
      <c r="Q23846">
        <v>7.21</v>
      </c>
      <c r="R23846" s="35">
        <v>0.1</v>
      </c>
      <c r="T23846" s="35"/>
      <c r="V23846">
        <v>1</v>
      </c>
      <c r="W23846" t="s">
        <v>2577</v>
      </c>
      <c r="X23846" t="s">
        <v>2637</v>
      </c>
    </row>
    <row r="23847" spans="1:24" x14ac:dyDescent="0.3">
      <c r="A23847">
        <v>31610</v>
      </c>
      <c r="B23847" s="15" t="s">
        <v>2120</v>
      </c>
      <c r="C23847" t="str">
        <f>_xlfn.XLOOKUP($B23847, STANDARDS!$A:$A, STANDARDS!$B:$B,,0,2)</f>
        <v>Russøya Mbr, Elbobreen Fm, Polarisbreen Gp</v>
      </c>
      <c r="D23847" t="s">
        <v>2286</v>
      </c>
      <c r="E23847" t="s">
        <v>2290</v>
      </c>
      <c r="F23847">
        <v>79.971999999999994</v>
      </c>
      <c r="G23847">
        <v>18.263000000000002</v>
      </c>
      <c r="H23847">
        <v>2E-3</v>
      </c>
      <c r="I23847" t="s">
        <v>592</v>
      </c>
      <c r="J23847" cm="1">
        <f t="array" ref="J23847:L23847">_xlfn.XLOOKUP($C23847, AGE!$A:$A,AGE!$B:$D,,0,2)</f>
        <v>739.9</v>
      </c>
      <c r="K23847">
        <v>12.5</v>
      </c>
      <c r="L23847" t="str">
        <v>Halverson et al. 2018</v>
      </c>
      <c r="M23847" t="s">
        <v>2507</v>
      </c>
      <c r="P23847" t="s">
        <v>2342</v>
      </c>
      <c r="Q23847">
        <v>7.38</v>
      </c>
      <c r="R23847" s="35">
        <v>0.1</v>
      </c>
      <c r="T23847" s="35"/>
      <c r="V23847">
        <v>1</v>
      </c>
      <c r="W23847" t="s">
        <v>2577</v>
      </c>
      <c r="X23847" t="s">
        <v>2637</v>
      </c>
    </row>
    <row r="23848" spans="1:24" x14ac:dyDescent="0.3">
      <c r="A23848">
        <v>31611</v>
      </c>
      <c r="B23848" s="15" t="s">
        <v>2120</v>
      </c>
      <c r="C23848" t="str">
        <f>_xlfn.XLOOKUP($B23848, STANDARDS!$A:$A, STANDARDS!$B:$B,,0,2)</f>
        <v>Russøya Mbr, Elbobreen Fm, Polarisbreen Gp</v>
      </c>
      <c r="D23848" t="s">
        <v>2286</v>
      </c>
      <c r="E23848" t="s">
        <v>2290</v>
      </c>
      <c r="F23848">
        <v>79.971999999999994</v>
      </c>
      <c r="G23848">
        <v>18.263000000000002</v>
      </c>
      <c r="H23848">
        <v>2E-3</v>
      </c>
      <c r="I23848" t="s">
        <v>592</v>
      </c>
      <c r="J23848" cm="1">
        <f t="array" ref="J23848:L23848">_xlfn.XLOOKUP($C23848, AGE!$A:$A,AGE!$B:$D,,0,2)</f>
        <v>739.9</v>
      </c>
      <c r="K23848">
        <v>12.5</v>
      </c>
      <c r="L23848" t="str">
        <v>Halverson et al. 2018</v>
      </c>
      <c r="M23848" t="s">
        <v>2507</v>
      </c>
      <c r="P23848" t="s">
        <v>2342</v>
      </c>
      <c r="Q23848">
        <v>6.58</v>
      </c>
      <c r="R23848" s="35">
        <v>0.1</v>
      </c>
      <c r="T23848" s="35"/>
      <c r="V23848">
        <v>1</v>
      </c>
      <c r="W23848" t="s">
        <v>2577</v>
      </c>
      <c r="X23848" t="s">
        <v>2637</v>
      </c>
    </row>
    <row r="23849" spans="1:24" x14ac:dyDescent="0.3">
      <c r="A23849">
        <v>31612</v>
      </c>
      <c r="B23849" s="15" t="s">
        <v>2120</v>
      </c>
      <c r="C23849" t="str">
        <f>_xlfn.XLOOKUP($B23849, STANDARDS!$A:$A, STANDARDS!$B:$B,,0,2)</f>
        <v>Russøya Mbr, Elbobreen Fm, Polarisbreen Gp</v>
      </c>
      <c r="D23849" t="s">
        <v>2286</v>
      </c>
      <c r="E23849" t="s">
        <v>2290</v>
      </c>
      <c r="F23849">
        <v>79.971999999999994</v>
      </c>
      <c r="G23849">
        <v>18.263000000000002</v>
      </c>
      <c r="H23849">
        <v>2E-3</v>
      </c>
      <c r="I23849" t="s">
        <v>592</v>
      </c>
      <c r="J23849" cm="1">
        <f t="array" ref="J23849:L23849">_xlfn.XLOOKUP($C23849, AGE!$A:$A,AGE!$B:$D,,0,2)</f>
        <v>739.9</v>
      </c>
      <c r="K23849">
        <v>12.5</v>
      </c>
      <c r="L23849" t="str">
        <v>Halverson et al. 2018</v>
      </c>
      <c r="M23849" t="s">
        <v>2507</v>
      </c>
      <c r="P23849" t="s">
        <v>2342</v>
      </c>
      <c r="Q23849">
        <v>6.62</v>
      </c>
      <c r="R23849" s="35">
        <v>0.1</v>
      </c>
      <c r="T23849" s="35"/>
      <c r="V23849">
        <v>1</v>
      </c>
      <c r="W23849" t="s">
        <v>2577</v>
      </c>
      <c r="X23849" t="s">
        <v>2637</v>
      </c>
    </row>
    <row r="23850" spans="1:24" x14ac:dyDescent="0.3">
      <c r="A23850">
        <v>31613</v>
      </c>
      <c r="B23850" s="15" t="s">
        <v>2120</v>
      </c>
      <c r="C23850" t="str">
        <f>_xlfn.XLOOKUP($B23850, STANDARDS!$A:$A, STANDARDS!$B:$B,,0,2)</f>
        <v>Russøya Mbr, Elbobreen Fm, Polarisbreen Gp</v>
      </c>
      <c r="D23850" t="s">
        <v>2286</v>
      </c>
      <c r="E23850" t="s">
        <v>2290</v>
      </c>
      <c r="F23850">
        <v>79.971999999999994</v>
      </c>
      <c r="G23850">
        <v>18.263000000000002</v>
      </c>
      <c r="H23850">
        <v>2E-3</v>
      </c>
      <c r="I23850" t="s">
        <v>592</v>
      </c>
      <c r="J23850" cm="1">
        <f t="array" ref="J23850:L23850">_xlfn.XLOOKUP($C23850, AGE!$A:$A,AGE!$B:$D,,0,2)</f>
        <v>739.9</v>
      </c>
      <c r="K23850">
        <v>12.5</v>
      </c>
      <c r="L23850" t="str">
        <v>Halverson et al. 2018</v>
      </c>
      <c r="M23850" t="s">
        <v>2507</v>
      </c>
      <c r="P23850" t="s">
        <v>2342</v>
      </c>
      <c r="Q23850">
        <v>6.54</v>
      </c>
      <c r="R23850" s="35">
        <v>0.1</v>
      </c>
      <c r="T23850" s="35"/>
      <c r="V23850">
        <v>1</v>
      </c>
      <c r="W23850" t="s">
        <v>2577</v>
      </c>
      <c r="X23850" t="s">
        <v>2637</v>
      </c>
    </row>
    <row r="23851" spans="1:24" x14ac:dyDescent="0.3">
      <c r="A23851">
        <v>31614</v>
      </c>
      <c r="B23851" s="15" t="s">
        <v>2120</v>
      </c>
      <c r="C23851" t="str">
        <f>_xlfn.XLOOKUP($B23851, STANDARDS!$A:$A, STANDARDS!$B:$B,,0,2)</f>
        <v>Russøya Mbr, Elbobreen Fm, Polarisbreen Gp</v>
      </c>
      <c r="D23851" t="s">
        <v>2286</v>
      </c>
      <c r="E23851" t="s">
        <v>2290</v>
      </c>
      <c r="F23851">
        <v>79.971999999999994</v>
      </c>
      <c r="G23851">
        <v>18.263000000000002</v>
      </c>
      <c r="H23851">
        <v>2E-3</v>
      </c>
      <c r="I23851" t="s">
        <v>592</v>
      </c>
      <c r="J23851" cm="1">
        <f t="array" ref="J23851:L23851">_xlfn.XLOOKUP($C23851, AGE!$A:$A,AGE!$B:$D,,0,2)</f>
        <v>739.9</v>
      </c>
      <c r="K23851">
        <v>12.5</v>
      </c>
      <c r="L23851" t="str">
        <v>Halverson et al. 2018</v>
      </c>
      <c r="M23851" t="s">
        <v>2507</v>
      </c>
      <c r="P23851" t="s">
        <v>2342</v>
      </c>
      <c r="Q23851">
        <v>6.78</v>
      </c>
      <c r="R23851" s="35">
        <v>0.1</v>
      </c>
      <c r="T23851" s="35"/>
      <c r="V23851">
        <v>1</v>
      </c>
      <c r="W23851" t="s">
        <v>2577</v>
      </c>
      <c r="X23851" t="s">
        <v>2637</v>
      </c>
    </row>
    <row r="23852" spans="1:24" x14ac:dyDescent="0.3">
      <c r="A23852">
        <v>31615</v>
      </c>
      <c r="B23852" s="15" t="s">
        <v>2120</v>
      </c>
      <c r="C23852" t="str">
        <f>_xlfn.XLOOKUP($B23852, STANDARDS!$A:$A, STANDARDS!$B:$B,,0,2)</f>
        <v>Russøya Mbr, Elbobreen Fm, Polarisbreen Gp</v>
      </c>
      <c r="D23852" t="s">
        <v>2286</v>
      </c>
      <c r="E23852" t="s">
        <v>2290</v>
      </c>
      <c r="F23852">
        <v>79.971999999999994</v>
      </c>
      <c r="G23852">
        <v>18.263000000000002</v>
      </c>
      <c r="H23852">
        <v>2E-3</v>
      </c>
      <c r="I23852" t="s">
        <v>592</v>
      </c>
      <c r="J23852" cm="1">
        <f t="array" ref="J23852:L23852">_xlfn.XLOOKUP($C23852, AGE!$A:$A,AGE!$B:$D,,0,2)</f>
        <v>739.9</v>
      </c>
      <c r="K23852">
        <v>12.5</v>
      </c>
      <c r="L23852" t="str">
        <v>Halverson et al. 2018</v>
      </c>
      <c r="M23852" t="s">
        <v>2507</v>
      </c>
      <c r="P23852" t="s">
        <v>2342</v>
      </c>
      <c r="Q23852">
        <v>5.59</v>
      </c>
      <c r="R23852" s="35">
        <v>0.1</v>
      </c>
      <c r="T23852" s="35"/>
      <c r="V23852">
        <v>1</v>
      </c>
      <c r="W23852" t="s">
        <v>2577</v>
      </c>
      <c r="X23852" t="s">
        <v>2637</v>
      </c>
    </row>
    <row r="23853" spans="1:24" x14ac:dyDescent="0.3">
      <c r="A23853">
        <v>31616</v>
      </c>
      <c r="B23853" s="15" t="s">
        <v>2120</v>
      </c>
      <c r="C23853" t="str">
        <f>_xlfn.XLOOKUP($B23853, STANDARDS!$A:$A, STANDARDS!$B:$B,,0,2)</f>
        <v>Russøya Mbr, Elbobreen Fm, Polarisbreen Gp</v>
      </c>
      <c r="D23853" t="s">
        <v>2286</v>
      </c>
      <c r="E23853" t="s">
        <v>2290</v>
      </c>
      <c r="F23853">
        <v>79.971999999999994</v>
      </c>
      <c r="G23853">
        <v>18.263000000000002</v>
      </c>
      <c r="H23853">
        <v>2E-3</v>
      </c>
      <c r="I23853" t="s">
        <v>592</v>
      </c>
      <c r="J23853" cm="1">
        <f t="array" ref="J23853:L23853">_xlfn.XLOOKUP($C23853, AGE!$A:$A,AGE!$B:$D,,0,2)</f>
        <v>739.9</v>
      </c>
      <c r="K23853">
        <v>12.5</v>
      </c>
      <c r="L23853" t="str">
        <v>Halverson et al. 2018</v>
      </c>
      <c r="M23853" t="s">
        <v>2507</v>
      </c>
      <c r="P23853" t="s">
        <v>2342</v>
      </c>
      <c r="Q23853">
        <v>5.47</v>
      </c>
      <c r="R23853" s="35">
        <v>0.1</v>
      </c>
      <c r="T23853" s="35"/>
      <c r="V23853">
        <v>1</v>
      </c>
      <c r="W23853" t="s">
        <v>2577</v>
      </c>
      <c r="X23853" t="s">
        <v>2637</v>
      </c>
    </row>
    <row r="23854" spans="1:24" x14ac:dyDescent="0.3">
      <c r="A23854">
        <v>31617</v>
      </c>
      <c r="B23854" s="15" t="s">
        <v>2120</v>
      </c>
      <c r="C23854" t="str">
        <f>_xlfn.XLOOKUP($B23854, STANDARDS!$A:$A, STANDARDS!$B:$B,,0,2)</f>
        <v>Russøya Mbr, Elbobreen Fm, Polarisbreen Gp</v>
      </c>
      <c r="D23854" t="s">
        <v>2286</v>
      </c>
      <c r="E23854" t="s">
        <v>2290</v>
      </c>
      <c r="F23854">
        <v>79.971999999999994</v>
      </c>
      <c r="G23854">
        <v>18.263000000000002</v>
      </c>
      <c r="H23854">
        <v>2E-3</v>
      </c>
      <c r="I23854" t="s">
        <v>592</v>
      </c>
      <c r="J23854" cm="1">
        <f t="array" ref="J23854:L23854">_xlfn.XLOOKUP($C23854, AGE!$A:$A,AGE!$B:$D,,0,2)</f>
        <v>739.9</v>
      </c>
      <c r="K23854">
        <v>12.5</v>
      </c>
      <c r="L23854" t="str">
        <v>Halverson et al. 2018</v>
      </c>
      <c r="M23854" t="s">
        <v>2507</v>
      </c>
      <c r="P23854" t="s">
        <v>2342</v>
      </c>
      <c r="Q23854">
        <v>5.32</v>
      </c>
      <c r="R23854" s="35">
        <v>0.1</v>
      </c>
      <c r="T23854" s="35"/>
      <c r="V23854">
        <v>1</v>
      </c>
      <c r="W23854" t="s">
        <v>2577</v>
      </c>
      <c r="X23854" t="s">
        <v>2637</v>
      </c>
    </row>
    <row r="23855" spans="1:24" x14ac:dyDescent="0.3">
      <c r="A23855">
        <v>31618</v>
      </c>
      <c r="B23855" s="15" t="s">
        <v>2120</v>
      </c>
      <c r="C23855" t="str">
        <f>_xlfn.XLOOKUP($B23855, STANDARDS!$A:$A, STANDARDS!$B:$B,,0,2)</f>
        <v>Russøya Mbr, Elbobreen Fm, Polarisbreen Gp</v>
      </c>
      <c r="D23855" t="s">
        <v>2286</v>
      </c>
      <c r="E23855" t="s">
        <v>2291</v>
      </c>
      <c r="F23855">
        <v>79.872</v>
      </c>
      <c r="G23855">
        <v>18.420000000000002</v>
      </c>
      <c r="H23855">
        <v>2E-3</v>
      </c>
      <c r="I23855" t="s">
        <v>592</v>
      </c>
      <c r="J23855" cm="1">
        <f t="array" ref="J23855:L23855">_xlfn.XLOOKUP($C23855, AGE!$A:$A,AGE!$B:$D,,0,2)</f>
        <v>739.9</v>
      </c>
      <c r="K23855">
        <v>12.5</v>
      </c>
      <c r="L23855" t="str">
        <v>Halverson et al. 2018</v>
      </c>
      <c r="M23855" t="s">
        <v>2507</v>
      </c>
      <c r="P23855" t="s">
        <v>2342</v>
      </c>
      <c r="Q23855">
        <v>7.1</v>
      </c>
      <c r="R23855" s="35">
        <v>0.05</v>
      </c>
      <c r="T23855" s="35"/>
      <c r="V23855">
        <v>1</v>
      </c>
      <c r="W23855" t="s">
        <v>2577</v>
      </c>
    </row>
    <row r="23856" spans="1:24" x14ac:dyDescent="0.3">
      <c r="A23856">
        <v>31619</v>
      </c>
      <c r="B23856" s="15" t="s">
        <v>2120</v>
      </c>
      <c r="C23856" t="str">
        <f>_xlfn.XLOOKUP($B23856, STANDARDS!$A:$A, STANDARDS!$B:$B,,0,2)</f>
        <v>Russøya Mbr, Elbobreen Fm, Polarisbreen Gp</v>
      </c>
      <c r="D23856" t="s">
        <v>2286</v>
      </c>
      <c r="E23856" t="s">
        <v>2291</v>
      </c>
      <c r="F23856">
        <v>79.872</v>
      </c>
      <c r="G23856">
        <v>18.420000000000002</v>
      </c>
      <c r="H23856">
        <v>2E-3</v>
      </c>
      <c r="I23856" t="s">
        <v>592</v>
      </c>
      <c r="J23856" cm="1">
        <f t="array" ref="J23856:L23856">_xlfn.XLOOKUP($C23856, AGE!$A:$A,AGE!$B:$D,,0,2)</f>
        <v>739.9</v>
      </c>
      <c r="K23856">
        <v>12.5</v>
      </c>
      <c r="L23856" t="str">
        <v>Halverson et al. 2018</v>
      </c>
      <c r="M23856" t="s">
        <v>2507</v>
      </c>
      <c r="P23856" t="s">
        <v>2342</v>
      </c>
      <c r="Q23856">
        <v>7.15</v>
      </c>
      <c r="R23856" s="35">
        <v>0.05</v>
      </c>
      <c r="T23856" s="35"/>
      <c r="V23856">
        <v>1</v>
      </c>
      <c r="W23856" t="s">
        <v>2577</v>
      </c>
    </row>
    <row r="23857" spans="1:23" x14ac:dyDescent="0.3">
      <c r="A23857">
        <v>31620</v>
      </c>
      <c r="B23857" s="15" t="s">
        <v>2120</v>
      </c>
      <c r="C23857" t="str">
        <f>_xlfn.XLOOKUP($B23857, STANDARDS!$A:$A, STANDARDS!$B:$B,,0,2)</f>
        <v>Russøya Mbr, Elbobreen Fm, Polarisbreen Gp</v>
      </c>
      <c r="D23857" t="s">
        <v>2286</v>
      </c>
      <c r="E23857" t="s">
        <v>2291</v>
      </c>
      <c r="F23857">
        <v>79.872</v>
      </c>
      <c r="G23857">
        <v>18.420000000000002</v>
      </c>
      <c r="H23857">
        <v>2E-3</v>
      </c>
      <c r="I23857" t="s">
        <v>592</v>
      </c>
      <c r="J23857" cm="1">
        <f t="array" ref="J23857:L23857">_xlfn.XLOOKUP($C23857, AGE!$A:$A,AGE!$B:$D,,0,2)</f>
        <v>739.9</v>
      </c>
      <c r="K23857">
        <v>12.5</v>
      </c>
      <c r="L23857" t="str">
        <v>Halverson et al. 2018</v>
      </c>
      <c r="M23857" t="s">
        <v>2507</v>
      </c>
      <c r="P23857" t="s">
        <v>2342</v>
      </c>
      <c r="Q23857">
        <v>7.19</v>
      </c>
      <c r="R23857" s="35">
        <v>0.05</v>
      </c>
      <c r="T23857" s="35"/>
      <c r="V23857">
        <v>1</v>
      </c>
      <c r="W23857" t="s">
        <v>2577</v>
      </c>
    </row>
    <row r="23858" spans="1:23" x14ac:dyDescent="0.3">
      <c r="A23858">
        <v>31621</v>
      </c>
      <c r="B23858" s="15" t="s">
        <v>2120</v>
      </c>
      <c r="C23858" t="str">
        <f>_xlfn.XLOOKUP($B23858, STANDARDS!$A:$A, STANDARDS!$B:$B,,0,2)</f>
        <v>Russøya Mbr, Elbobreen Fm, Polarisbreen Gp</v>
      </c>
      <c r="D23858" t="s">
        <v>2286</v>
      </c>
      <c r="E23858" t="s">
        <v>2291</v>
      </c>
      <c r="F23858">
        <v>79.872</v>
      </c>
      <c r="G23858">
        <v>18.420000000000002</v>
      </c>
      <c r="H23858">
        <v>2E-3</v>
      </c>
      <c r="I23858" t="s">
        <v>592</v>
      </c>
      <c r="J23858" cm="1">
        <f t="array" ref="J23858:L23858">_xlfn.XLOOKUP($C23858, AGE!$A:$A,AGE!$B:$D,,0,2)</f>
        <v>739.9</v>
      </c>
      <c r="K23858">
        <v>12.5</v>
      </c>
      <c r="L23858" t="str">
        <v>Halverson et al. 2018</v>
      </c>
      <c r="M23858" t="s">
        <v>2507</v>
      </c>
      <c r="P23858" t="s">
        <v>2342</v>
      </c>
      <c r="Q23858">
        <v>7.18</v>
      </c>
      <c r="R23858" s="35">
        <v>0.05</v>
      </c>
      <c r="T23858" s="35"/>
      <c r="V23858">
        <v>1</v>
      </c>
      <c r="W23858" t="s">
        <v>2577</v>
      </c>
    </row>
    <row r="23859" spans="1:23" x14ac:dyDescent="0.3">
      <c r="A23859">
        <v>31622</v>
      </c>
      <c r="B23859" s="15" t="s">
        <v>2120</v>
      </c>
      <c r="C23859" t="str">
        <f>_xlfn.XLOOKUP($B23859, STANDARDS!$A:$A, STANDARDS!$B:$B,,0,2)</f>
        <v>Russøya Mbr, Elbobreen Fm, Polarisbreen Gp</v>
      </c>
      <c r="D23859" t="s">
        <v>2286</v>
      </c>
      <c r="E23859" t="s">
        <v>2291</v>
      </c>
      <c r="F23859">
        <v>79.872</v>
      </c>
      <c r="G23859">
        <v>18.420000000000002</v>
      </c>
      <c r="H23859">
        <v>2E-3</v>
      </c>
      <c r="I23859" t="s">
        <v>592</v>
      </c>
      <c r="J23859" cm="1">
        <f t="array" ref="J23859:L23859">_xlfn.XLOOKUP($C23859, AGE!$A:$A,AGE!$B:$D,,0,2)</f>
        <v>739.9</v>
      </c>
      <c r="K23859">
        <v>12.5</v>
      </c>
      <c r="L23859" t="str">
        <v>Halverson et al. 2018</v>
      </c>
      <c r="M23859" t="s">
        <v>2507</v>
      </c>
      <c r="P23859" t="s">
        <v>2342</v>
      </c>
      <c r="Q23859">
        <v>6.71</v>
      </c>
      <c r="R23859" s="35">
        <v>0.05</v>
      </c>
      <c r="T23859" s="35"/>
      <c r="V23859">
        <v>1</v>
      </c>
      <c r="W23859" t="s">
        <v>2577</v>
      </c>
    </row>
    <row r="23860" spans="1:23" x14ac:dyDescent="0.3">
      <c r="A23860">
        <v>31623</v>
      </c>
      <c r="B23860" s="15" t="s">
        <v>2120</v>
      </c>
      <c r="C23860" t="str">
        <f>_xlfn.XLOOKUP($B23860, STANDARDS!$A:$A, STANDARDS!$B:$B,,0,2)</f>
        <v>Russøya Mbr, Elbobreen Fm, Polarisbreen Gp</v>
      </c>
      <c r="D23860" t="s">
        <v>2286</v>
      </c>
      <c r="E23860" t="s">
        <v>2291</v>
      </c>
      <c r="F23860">
        <v>79.872</v>
      </c>
      <c r="G23860">
        <v>18.420000000000002</v>
      </c>
      <c r="H23860">
        <v>2E-3</v>
      </c>
      <c r="I23860" t="s">
        <v>592</v>
      </c>
      <c r="J23860" cm="1">
        <f t="array" ref="J23860:L23860">_xlfn.XLOOKUP($C23860, AGE!$A:$A,AGE!$B:$D,,0,2)</f>
        <v>739.9</v>
      </c>
      <c r="K23860">
        <v>12.5</v>
      </c>
      <c r="L23860" t="str">
        <v>Halverson et al. 2018</v>
      </c>
      <c r="M23860" t="s">
        <v>2507</v>
      </c>
      <c r="P23860" t="s">
        <v>2342</v>
      </c>
      <c r="Q23860">
        <v>7.2</v>
      </c>
      <c r="R23860" s="35">
        <v>0.05</v>
      </c>
      <c r="T23860" s="35"/>
      <c r="V23860">
        <v>1</v>
      </c>
      <c r="W23860" t="s">
        <v>2577</v>
      </c>
    </row>
    <row r="23861" spans="1:23" x14ac:dyDescent="0.3">
      <c r="A23861">
        <v>31624</v>
      </c>
      <c r="B23861" s="15" t="s">
        <v>2120</v>
      </c>
      <c r="C23861" t="str">
        <f>_xlfn.XLOOKUP($B23861, STANDARDS!$A:$A, STANDARDS!$B:$B,,0,2)</f>
        <v>Russøya Mbr, Elbobreen Fm, Polarisbreen Gp</v>
      </c>
      <c r="D23861" t="s">
        <v>2286</v>
      </c>
      <c r="E23861" t="s">
        <v>2291</v>
      </c>
      <c r="F23861">
        <v>79.872</v>
      </c>
      <c r="G23861">
        <v>18.420000000000002</v>
      </c>
      <c r="H23861">
        <v>2E-3</v>
      </c>
      <c r="I23861" t="s">
        <v>592</v>
      </c>
      <c r="J23861" cm="1">
        <f t="array" ref="J23861:L23861">_xlfn.XLOOKUP($C23861, AGE!$A:$A,AGE!$B:$D,,0,2)</f>
        <v>739.9</v>
      </c>
      <c r="K23861">
        <v>12.5</v>
      </c>
      <c r="L23861" t="str">
        <v>Halverson et al. 2018</v>
      </c>
      <c r="M23861" t="s">
        <v>2507</v>
      </c>
      <c r="P23861" t="s">
        <v>2342</v>
      </c>
      <c r="Q23861">
        <v>7.23</v>
      </c>
      <c r="R23861" s="35">
        <v>0.05</v>
      </c>
      <c r="T23861" s="35"/>
      <c r="V23861">
        <v>1</v>
      </c>
      <c r="W23861" t="s">
        <v>2577</v>
      </c>
    </row>
    <row r="23862" spans="1:23" x14ac:dyDescent="0.3">
      <c r="A23862">
        <v>31625</v>
      </c>
      <c r="B23862" s="15" t="s">
        <v>2120</v>
      </c>
      <c r="C23862" t="str">
        <f>_xlfn.XLOOKUP($B23862, STANDARDS!$A:$A, STANDARDS!$B:$B,,0,2)</f>
        <v>Russøya Mbr, Elbobreen Fm, Polarisbreen Gp</v>
      </c>
      <c r="D23862" t="s">
        <v>2286</v>
      </c>
      <c r="E23862" t="s">
        <v>2291</v>
      </c>
      <c r="F23862">
        <v>79.872</v>
      </c>
      <c r="G23862">
        <v>18.420000000000002</v>
      </c>
      <c r="H23862">
        <v>2E-3</v>
      </c>
      <c r="I23862" t="s">
        <v>592</v>
      </c>
      <c r="J23862" cm="1">
        <f t="array" ref="J23862:L23862">_xlfn.XLOOKUP($C23862, AGE!$A:$A,AGE!$B:$D,,0,2)</f>
        <v>739.9</v>
      </c>
      <c r="K23862">
        <v>12.5</v>
      </c>
      <c r="L23862" t="str">
        <v>Halverson et al. 2018</v>
      </c>
      <c r="M23862" t="s">
        <v>2507</v>
      </c>
      <c r="P23862" t="s">
        <v>2342</v>
      </c>
      <c r="Q23862">
        <v>6.87</v>
      </c>
      <c r="R23862" s="35">
        <v>0.05</v>
      </c>
      <c r="T23862" s="35"/>
      <c r="V23862">
        <v>1</v>
      </c>
      <c r="W23862" t="s">
        <v>2577</v>
      </c>
    </row>
    <row r="23863" spans="1:23" x14ac:dyDescent="0.3">
      <c r="A23863">
        <v>31626</v>
      </c>
      <c r="B23863" s="15" t="s">
        <v>2120</v>
      </c>
      <c r="C23863" t="str">
        <f>_xlfn.XLOOKUP($B23863, STANDARDS!$A:$A, STANDARDS!$B:$B,,0,2)</f>
        <v>Russøya Mbr, Elbobreen Fm, Polarisbreen Gp</v>
      </c>
      <c r="D23863" t="s">
        <v>2286</v>
      </c>
      <c r="E23863" t="s">
        <v>2291</v>
      </c>
      <c r="F23863">
        <v>79.872</v>
      </c>
      <c r="G23863">
        <v>18.420000000000002</v>
      </c>
      <c r="H23863">
        <v>2E-3</v>
      </c>
      <c r="I23863" t="s">
        <v>592</v>
      </c>
      <c r="J23863" cm="1">
        <f t="array" ref="J23863:L23863">_xlfn.XLOOKUP($C23863, AGE!$A:$A,AGE!$B:$D,,0,2)</f>
        <v>739.9</v>
      </c>
      <c r="K23863">
        <v>12.5</v>
      </c>
      <c r="L23863" t="str">
        <v>Halverson et al. 2018</v>
      </c>
      <c r="M23863" t="s">
        <v>2507</v>
      </c>
      <c r="P23863" t="s">
        <v>2342</v>
      </c>
      <c r="Q23863">
        <v>7.2</v>
      </c>
      <c r="R23863" s="35">
        <v>0.05</v>
      </c>
      <c r="T23863" s="35"/>
      <c r="V23863">
        <v>1</v>
      </c>
      <c r="W23863" t="s">
        <v>2577</v>
      </c>
    </row>
    <row r="23864" spans="1:23" x14ac:dyDescent="0.3">
      <c r="A23864">
        <v>31627</v>
      </c>
      <c r="B23864" s="15" t="s">
        <v>2120</v>
      </c>
      <c r="C23864" t="str">
        <f>_xlfn.XLOOKUP($B23864, STANDARDS!$A:$A, STANDARDS!$B:$B,,0,2)</f>
        <v>Russøya Mbr, Elbobreen Fm, Polarisbreen Gp</v>
      </c>
      <c r="D23864" t="s">
        <v>2286</v>
      </c>
      <c r="E23864" t="s">
        <v>2291</v>
      </c>
      <c r="F23864">
        <v>79.872</v>
      </c>
      <c r="G23864">
        <v>18.420000000000002</v>
      </c>
      <c r="H23864">
        <v>2E-3</v>
      </c>
      <c r="I23864" t="s">
        <v>592</v>
      </c>
      <c r="J23864" cm="1">
        <f t="array" ref="J23864:L23864">_xlfn.XLOOKUP($C23864, AGE!$A:$A,AGE!$B:$D,,0,2)</f>
        <v>739.9</v>
      </c>
      <c r="K23864">
        <v>12.5</v>
      </c>
      <c r="L23864" t="str">
        <v>Halverson et al. 2018</v>
      </c>
      <c r="M23864" t="s">
        <v>2507</v>
      </c>
      <c r="P23864" t="s">
        <v>2342</v>
      </c>
      <c r="Q23864">
        <v>7.05</v>
      </c>
      <c r="R23864" s="35">
        <v>0.05</v>
      </c>
      <c r="T23864" s="35"/>
      <c r="V23864">
        <v>1</v>
      </c>
      <c r="W23864" t="s">
        <v>2577</v>
      </c>
    </row>
    <row r="23865" spans="1:23" x14ac:dyDescent="0.3">
      <c r="A23865">
        <v>31628</v>
      </c>
      <c r="B23865" s="15" t="s">
        <v>2120</v>
      </c>
      <c r="C23865" t="str">
        <f>_xlfn.XLOOKUP($B23865, STANDARDS!$A:$A, STANDARDS!$B:$B,,0,2)</f>
        <v>Russøya Mbr, Elbobreen Fm, Polarisbreen Gp</v>
      </c>
      <c r="D23865" t="s">
        <v>2286</v>
      </c>
      <c r="E23865" t="s">
        <v>2291</v>
      </c>
      <c r="F23865">
        <v>79.872</v>
      </c>
      <c r="G23865">
        <v>18.420000000000002</v>
      </c>
      <c r="H23865">
        <v>2E-3</v>
      </c>
      <c r="I23865" t="s">
        <v>592</v>
      </c>
      <c r="J23865" cm="1">
        <f t="array" ref="J23865:L23865">_xlfn.XLOOKUP($C23865, AGE!$A:$A,AGE!$B:$D,,0,2)</f>
        <v>739.9</v>
      </c>
      <c r="K23865">
        <v>12.5</v>
      </c>
      <c r="L23865" t="str">
        <v>Halverson et al. 2018</v>
      </c>
      <c r="M23865" t="s">
        <v>2507</v>
      </c>
      <c r="P23865" t="s">
        <v>2342</v>
      </c>
      <c r="Q23865">
        <v>6.32</v>
      </c>
      <c r="R23865" s="35">
        <v>0.05</v>
      </c>
      <c r="T23865" s="35"/>
      <c r="V23865">
        <v>1</v>
      </c>
      <c r="W23865" t="s">
        <v>2577</v>
      </c>
    </row>
    <row r="23866" spans="1:23" x14ac:dyDescent="0.3">
      <c r="A23866">
        <v>31629</v>
      </c>
      <c r="B23866" s="15" t="s">
        <v>2120</v>
      </c>
      <c r="C23866" t="str">
        <f>_xlfn.XLOOKUP($B23866, STANDARDS!$A:$A, STANDARDS!$B:$B,,0,2)</f>
        <v>Russøya Mbr, Elbobreen Fm, Polarisbreen Gp</v>
      </c>
      <c r="D23866" t="s">
        <v>2286</v>
      </c>
      <c r="E23866" t="s">
        <v>2291</v>
      </c>
      <c r="F23866">
        <v>79.872</v>
      </c>
      <c r="G23866">
        <v>18.420000000000002</v>
      </c>
      <c r="H23866">
        <v>2E-3</v>
      </c>
      <c r="I23866" t="s">
        <v>592</v>
      </c>
      <c r="J23866" cm="1">
        <f t="array" ref="J23866:L23866">_xlfn.XLOOKUP($C23866, AGE!$A:$A,AGE!$B:$D,,0,2)</f>
        <v>739.9</v>
      </c>
      <c r="K23866">
        <v>12.5</v>
      </c>
      <c r="L23866" t="str">
        <v>Halverson et al. 2018</v>
      </c>
      <c r="M23866" t="s">
        <v>2507</v>
      </c>
      <c r="P23866" t="s">
        <v>2342</v>
      </c>
      <c r="Q23866">
        <v>6.65</v>
      </c>
      <c r="R23866" s="35">
        <v>0.05</v>
      </c>
      <c r="T23866" s="35"/>
      <c r="V23866">
        <v>1</v>
      </c>
      <c r="W23866" t="s">
        <v>2577</v>
      </c>
    </row>
    <row r="23867" spans="1:23" x14ac:dyDescent="0.3">
      <c r="A23867">
        <v>31630</v>
      </c>
      <c r="B23867" s="15" t="s">
        <v>2120</v>
      </c>
      <c r="C23867" t="str">
        <f>_xlfn.XLOOKUP($B23867, STANDARDS!$A:$A, STANDARDS!$B:$B,,0,2)</f>
        <v>Russøya Mbr, Elbobreen Fm, Polarisbreen Gp</v>
      </c>
      <c r="D23867" t="s">
        <v>2286</v>
      </c>
      <c r="E23867" t="s">
        <v>2291</v>
      </c>
      <c r="F23867">
        <v>79.872</v>
      </c>
      <c r="G23867">
        <v>18.420000000000002</v>
      </c>
      <c r="H23867">
        <v>2E-3</v>
      </c>
      <c r="I23867" t="s">
        <v>592</v>
      </c>
      <c r="J23867" cm="1">
        <f t="array" ref="J23867:L23867">_xlfn.XLOOKUP($C23867, AGE!$A:$A,AGE!$B:$D,,0,2)</f>
        <v>739.9</v>
      </c>
      <c r="K23867">
        <v>12.5</v>
      </c>
      <c r="L23867" t="str">
        <v>Halverson et al. 2018</v>
      </c>
      <c r="M23867" t="s">
        <v>2507</v>
      </c>
      <c r="P23867" t="s">
        <v>2342</v>
      </c>
      <c r="Q23867">
        <v>6.91</v>
      </c>
      <c r="R23867" s="35">
        <v>0.05</v>
      </c>
      <c r="T23867" s="35"/>
      <c r="V23867">
        <v>1</v>
      </c>
      <c r="W23867" t="s">
        <v>2577</v>
      </c>
    </row>
    <row r="23868" spans="1:23" x14ac:dyDescent="0.3">
      <c r="A23868">
        <v>31631</v>
      </c>
      <c r="B23868" s="15" t="s">
        <v>2120</v>
      </c>
      <c r="C23868" t="str">
        <f>_xlfn.XLOOKUP($B23868, STANDARDS!$A:$A, STANDARDS!$B:$B,,0,2)</f>
        <v>Russøya Mbr, Elbobreen Fm, Polarisbreen Gp</v>
      </c>
      <c r="D23868" t="s">
        <v>2286</v>
      </c>
      <c r="E23868" t="s">
        <v>2291</v>
      </c>
      <c r="F23868">
        <v>79.872</v>
      </c>
      <c r="G23868">
        <v>18.420000000000002</v>
      </c>
      <c r="H23868">
        <v>2E-3</v>
      </c>
      <c r="I23868" t="s">
        <v>592</v>
      </c>
      <c r="J23868" cm="1">
        <f t="array" ref="J23868:L23868">_xlfn.XLOOKUP($C23868, AGE!$A:$A,AGE!$B:$D,,0,2)</f>
        <v>739.9</v>
      </c>
      <c r="K23868">
        <v>12.5</v>
      </c>
      <c r="L23868" t="str">
        <v>Halverson et al. 2018</v>
      </c>
      <c r="M23868" t="s">
        <v>2507</v>
      </c>
      <c r="P23868" t="s">
        <v>2342</v>
      </c>
      <c r="Q23868">
        <v>6.62</v>
      </c>
      <c r="R23868" s="35">
        <v>0.05</v>
      </c>
      <c r="T23868" s="35"/>
      <c r="V23868">
        <v>1</v>
      </c>
      <c r="W23868" t="s">
        <v>2577</v>
      </c>
    </row>
    <row r="23869" spans="1:23" x14ac:dyDescent="0.3">
      <c r="A23869">
        <v>31632</v>
      </c>
      <c r="B23869" s="15" t="s">
        <v>2120</v>
      </c>
      <c r="C23869" t="str">
        <f>_xlfn.XLOOKUP($B23869, STANDARDS!$A:$A, STANDARDS!$B:$B,,0,2)</f>
        <v>Russøya Mbr, Elbobreen Fm, Polarisbreen Gp</v>
      </c>
      <c r="D23869" t="s">
        <v>2286</v>
      </c>
      <c r="E23869" t="s">
        <v>2291</v>
      </c>
      <c r="F23869">
        <v>79.872</v>
      </c>
      <c r="G23869">
        <v>18.420000000000002</v>
      </c>
      <c r="H23869">
        <v>2E-3</v>
      </c>
      <c r="I23869" t="s">
        <v>592</v>
      </c>
      <c r="J23869" cm="1">
        <f t="array" ref="J23869:L23869">_xlfn.XLOOKUP($C23869, AGE!$A:$A,AGE!$B:$D,,0,2)</f>
        <v>739.9</v>
      </c>
      <c r="K23869">
        <v>12.5</v>
      </c>
      <c r="L23869" t="str">
        <v>Halverson et al. 2018</v>
      </c>
      <c r="M23869" t="s">
        <v>2507</v>
      </c>
      <c r="P23869" t="s">
        <v>2342</v>
      </c>
      <c r="Q23869">
        <v>6.94</v>
      </c>
      <c r="R23869" s="35">
        <v>0.05</v>
      </c>
      <c r="T23869" s="35"/>
      <c r="V23869">
        <v>1</v>
      </c>
      <c r="W23869" t="s">
        <v>2577</v>
      </c>
    </row>
    <row r="23870" spans="1:23" x14ac:dyDescent="0.3">
      <c r="A23870">
        <v>31633</v>
      </c>
      <c r="B23870" s="15" t="s">
        <v>2120</v>
      </c>
      <c r="C23870" t="str">
        <f>_xlfn.XLOOKUP($B23870, STANDARDS!$A:$A, STANDARDS!$B:$B,,0,2)</f>
        <v>Russøya Mbr, Elbobreen Fm, Polarisbreen Gp</v>
      </c>
      <c r="D23870" t="s">
        <v>2286</v>
      </c>
      <c r="E23870" t="s">
        <v>2291</v>
      </c>
      <c r="F23870">
        <v>79.872</v>
      </c>
      <c r="G23870">
        <v>18.420000000000002</v>
      </c>
      <c r="H23870">
        <v>2E-3</v>
      </c>
      <c r="I23870" t="s">
        <v>592</v>
      </c>
      <c r="J23870" cm="1">
        <f t="array" ref="J23870:L23870">_xlfn.XLOOKUP($C23870, AGE!$A:$A,AGE!$B:$D,,0,2)</f>
        <v>739.9</v>
      </c>
      <c r="K23870">
        <v>12.5</v>
      </c>
      <c r="L23870" t="str">
        <v>Halverson et al. 2018</v>
      </c>
      <c r="M23870" t="s">
        <v>2507</v>
      </c>
      <c r="P23870" t="s">
        <v>2342</v>
      </c>
      <c r="Q23870">
        <v>6.85</v>
      </c>
      <c r="R23870" s="35">
        <v>0.05</v>
      </c>
      <c r="T23870" s="35"/>
      <c r="V23870">
        <v>1</v>
      </c>
      <c r="W23870" t="s">
        <v>2577</v>
      </c>
    </row>
    <row r="23871" spans="1:23" x14ac:dyDescent="0.3">
      <c r="A23871">
        <v>31634</v>
      </c>
      <c r="B23871" s="15" t="s">
        <v>2120</v>
      </c>
      <c r="C23871" t="str">
        <f>_xlfn.XLOOKUP($B23871, STANDARDS!$A:$A, STANDARDS!$B:$B,,0,2)</f>
        <v>Russøya Mbr, Elbobreen Fm, Polarisbreen Gp</v>
      </c>
      <c r="D23871" t="s">
        <v>2286</v>
      </c>
      <c r="E23871" t="s">
        <v>2291</v>
      </c>
      <c r="F23871">
        <v>79.872</v>
      </c>
      <c r="G23871">
        <v>18.420000000000002</v>
      </c>
      <c r="H23871">
        <v>2E-3</v>
      </c>
      <c r="I23871" t="s">
        <v>592</v>
      </c>
      <c r="J23871" cm="1">
        <f t="array" ref="J23871:L23871">_xlfn.XLOOKUP($C23871, AGE!$A:$A,AGE!$B:$D,,0,2)</f>
        <v>739.9</v>
      </c>
      <c r="K23871">
        <v>12.5</v>
      </c>
      <c r="L23871" t="str">
        <v>Halverson et al. 2018</v>
      </c>
      <c r="M23871" t="s">
        <v>2507</v>
      </c>
      <c r="P23871" t="s">
        <v>2342</v>
      </c>
      <c r="Q23871">
        <v>6.88</v>
      </c>
      <c r="R23871" s="35">
        <v>0.05</v>
      </c>
      <c r="T23871" s="35"/>
      <c r="V23871">
        <v>1</v>
      </c>
      <c r="W23871" t="s">
        <v>2577</v>
      </c>
    </row>
    <row r="23872" spans="1:23" x14ac:dyDescent="0.3">
      <c r="A23872">
        <v>31635</v>
      </c>
      <c r="B23872" s="15" t="s">
        <v>2120</v>
      </c>
      <c r="C23872" t="str">
        <f>_xlfn.XLOOKUP($B23872, STANDARDS!$A:$A, STANDARDS!$B:$B,,0,2)</f>
        <v>Russøya Mbr, Elbobreen Fm, Polarisbreen Gp</v>
      </c>
      <c r="D23872" t="s">
        <v>2286</v>
      </c>
      <c r="E23872" t="s">
        <v>2291</v>
      </c>
      <c r="F23872">
        <v>79.872</v>
      </c>
      <c r="G23872">
        <v>18.420000000000002</v>
      </c>
      <c r="H23872">
        <v>2E-3</v>
      </c>
      <c r="I23872" t="s">
        <v>592</v>
      </c>
      <c r="J23872" cm="1">
        <f t="array" ref="J23872:L23872">_xlfn.XLOOKUP($C23872, AGE!$A:$A,AGE!$B:$D,,0,2)</f>
        <v>739.9</v>
      </c>
      <c r="K23872">
        <v>12.5</v>
      </c>
      <c r="L23872" t="str">
        <v>Halverson et al. 2018</v>
      </c>
      <c r="M23872" t="s">
        <v>2507</v>
      </c>
      <c r="P23872" t="s">
        <v>2342</v>
      </c>
      <c r="Q23872">
        <v>6.53</v>
      </c>
      <c r="R23872" s="35">
        <v>0.05</v>
      </c>
      <c r="T23872" s="35"/>
      <c r="V23872">
        <v>1</v>
      </c>
      <c r="W23872" t="s">
        <v>2577</v>
      </c>
    </row>
    <row r="23873" spans="1:23" x14ac:dyDescent="0.3">
      <c r="A23873">
        <v>31636</v>
      </c>
      <c r="B23873" s="15" t="s">
        <v>2120</v>
      </c>
      <c r="C23873" t="str">
        <f>_xlfn.XLOOKUP($B23873, STANDARDS!$A:$A, STANDARDS!$B:$B,,0,2)</f>
        <v>Russøya Mbr, Elbobreen Fm, Polarisbreen Gp</v>
      </c>
      <c r="D23873" t="s">
        <v>2286</v>
      </c>
      <c r="E23873" t="s">
        <v>2291</v>
      </c>
      <c r="F23873">
        <v>79.872</v>
      </c>
      <c r="G23873">
        <v>18.420000000000002</v>
      </c>
      <c r="H23873">
        <v>2E-3</v>
      </c>
      <c r="I23873" t="s">
        <v>592</v>
      </c>
      <c r="J23873" cm="1">
        <f t="array" ref="J23873:L23873">_xlfn.XLOOKUP($C23873, AGE!$A:$A,AGE!$B:$D,,0,2)</f>
        <v>739.9</v>
      </c>
      <c r="K23873">
        <v>12.5</v>
      </c>
      <c r="L23873" t="str">
        <v>Halverson et al. 2018</v>
      </c>
      <c r="M23873" t="s">
        <v>2507</v>
      </c>
      <c r="P23873" t="s">
        <v>2342</v>
      </c>
      <c r="Q23873">
        <v>6.38</v>
      </c>
      <c r="R23873" s="35">
        <v>0.05</v>
      </c>
      <c r="T23873" s="35"/>
      <c r="V23873">
        <v>1</v>
      </c>
      <c r="W23873" t="s">
        <v>2577</v>
      </c>
    </row>
    <row r="23874" spans="1:23" x14ac:dyDescent="0.3">
      <c r="A23874">
        <v>31637</v>
      </c>
      <c r="B23874" s="15" t="s">
        <v>2120</v>
      </c>
      <c r="C23874" t="str">
        <f>_xlfn.XLOOKUP($B23874, STANDARDS!$A:$A, STANDARDS!$B:$B,,0,2)</f>
        <v>Russøya Mbr, Elbobreen Fm, Polarisbreen Gp</v>
      </c>
      <c r="D23874" t="s">
        <v>2286</v>
      </c>
      <c r="E23874" t="s">
        <v>2291</v>
      </c>
      <c r="F23874">
        <v>79.872</v>
      </c>
      <c r="G23874">
        <v>18.420000000000002</v>
      </c>
      <c r="H23874">
        <v>2E-3</v>
      </c>
      <c r="I23874" t="s">
        <v>592</v>
      </c>
      <c r="J23874" cm="1">
        <f t="array" ref="J23874:L23874">_xlfn.XLOOKUP($C23874, AGE!$A:$A,AGE!$B:$D,,0,2)</f>
        <v>739.9</v>
      </c>
      <c r="K23874">
        <v>12.5</v>
      </c>
      <c r="L23874" t="str">
        <v>Halverson et al. 2018</v>
      </c>
      <c r="M23874" t="s">
        <v>2507</v>
      </c>
      <c r="P23874" t="s">
        <v>2342</v>
      </c>
      <c r="Q23874">
        <v>6.67</v>
      </c>
      <c r="R23874" s="35">
        <v>0.05</v>
      </c>
      <c r="T23874" s="35"/>
      <c r="V23874">
        <v>1</v>
      </c>
      <c r="W23874" t="s">
        <v>2577</v>
      </c>
    </row>
    <row r="23875" spans="1:23" x14ac:dyDescent="0.3">
      <c r="A23875">
        <v>31638</v>
      </c>
      <c r="B23875" s="15" t="s">
        <v>2120</v>
      </c>
      <c r="C23875" t="str">
        <f>_xlfn.XLOOKUP($B23875, STANDARDS!$A:$A, STANDARDS!$B:$B,,0,2)</f>
        <v>Russøya Mbr, Elbobreen Fm, Polarisbreen Gp</v>
      </c>
      <c r="D23875" t="s">
        <v>2286</v>
      </c>
      <c r="E23875" t="s">
        <v>2291</v>
      </c>
      <c r="F23875">
        <v>79.872</v>
      </c>
      <c r="G23875">
        <v>18.420000000000002</v>
      </c>
      <c r="H23875">
        <v>2E-3</v>
      </c>
      <c r="I23875" t="s">
        <v>592</v>
      </c>
      <c r="J23875" cm="1">
        <f t="array" ref="J23875:L23875">_xlfn.XLOOKUP($C23875, AGE!$A:$A,AGE!$B:$D,,0,2)</f>
        <v>739.9</v>
      </c>
      <c r="K23875">
        <v>12.5</v>
      </c>
      <c r="L23875" t="str">
        <v>Halverson et al. 2018</v>
      </c>
      <c r="M23875" t="s">
        <v>2507</v>
      </c>
      <c r="P23875" t="s">
        <v>2342</v>
      </c>
      <c r="Q23875">
        <v>7.03</v>
      </c>
      <c r="R23875" s="35">
        <v>0.05</v>
      </c>
      <c r="T23875" s="35"/>
      <c r="V23875">
        <v>1</v>
      </c>
      <c r="W23875" t="s">
        <v>2577</v>
      </c>
    </row>
    <row r="23876" spans="1:23" x14ac:dyDescent="0.3">
      <c r="A23876">
        <v>31639</v>
      </c>
      <c r="B23876" s="15" t="s">
        <v>2120</v>
      </c>
      <c r="C23876" t="str">
        <f>_xlfn.XLOOKUP($B23876, STANDARDS!$A:$A, STANDARDS!$B:$B,,0,2)</f>
        <v>Russøya Mbr, Elbobreen Fm, Polarisbreen Gp</v>
      </c>
      <c r="D23876" t="s">
        <v>2286</v>
      </c>
      <c r="E23876" t="s">
        <v>2291</v>
      </c>
      <c r="F23876">
        <v>79.872</v>
      </c>
      <c r="G23876">
        <v>18.420000000000002</v>
      </c>
      <c r="H23876">
        <v>2E-3</v>
      </c>
      <c r="I23876" t="s">
        <v>592</v>
      </c>
      <c r="J23876" cm="1">
        <f t="array" ref="J23876:L23876">_xlfn.XLOOKUP($C23876, AGE!$A:$A,AGE!$B:$D,,0,2)</f>
        <v>739.9</v>
      </c>
      <c r="K23876">
        <v>12.5</v>
      </c>
      <c r="L23876" t="str">
        <v>Halverson et al. 2018</v>
      </c>
      <c r="M23876" t="s">
        <v>2507</v>
      </c>
      <c r="P23876" t="s">
        <v>2342</v>
      </c>
      <c r="Q23876">
        <v>6.71</v>
      </c>
      <c r="R23876" s="35">
        <v>0.05</v>
      </c>
      <c r="T23876" s="35"/>
      <c r="V23876">
        <v>1</v>
      </c>
      <c r="W23876" t="s">
        <v>2577</v>
      </c>
    </row>
    <row r="23877" spans="1:23" x14ac:dyDescent="0.3">
      <c r="A23877">
        <v>31640</v>
      </c>
      <c r="B23877" s="15" t="s">
        <v>2120</v>
      </c>
      <c r="C23877" t="str">
        <f>_xlfn.XLOOKUP($B23877, STANDARDS!$A:$A, STANDARDS!$B:$B,,0,2)</f>
        <v>Russøya Mbr, Elbobreen Fm, Polarisbreen Gp</v>
      </c>
      <c r="D23877" t="s">
        <v>2286</v>
      </c>
      <c r="E23877" t="s">
        <v>2291</v>
      </c>
      <c r="F23877">
        <v>79.872</v>
      </c>
      <c r="G23877">
        <v>18.420000000000002</v>
      </c>
      <c r="H23877">
        <v>2E-3</v>
      </c>
      <c r="I23877" t="s">
        <v>592</v>
      </c>
      <c r="J23877" cm="1">
        <f t="array" ref="J23877:L23877">_xlfn.XLOOKUP($C23877, AGE!$A:$A,AGE!$B:$D,,0,2)</f>
        <v>739.9</v>
      </c>
      <c r="K23877">
        <v>12.5</v>
      </c>
      <c r="L23877" t="str">
        <v>Halverson et al. 2018</v>
      </c>
      <c r="M23877" t="s">
        <v>2507</v>
      </c>
      <c r="P23877" t="s">
        <v>2342</v>
      </c>
      <c r="Q23877">
        <v>5.79</v>
      </c>
      <c r="R23877" s="35">
        <v>0.05</v>
      </c>
      <c r="T23877" s="35"/>
      <c r="V23877">
        <v>1</v>
      </c>
      <c r="W23877" t="s">
        <v>2577</v>
      </c>
    </row>
    <row r="23878" spans="1:23" x14ac:dyDescent="0.3">
      <c r="A23878">
        <v>31641</v>
      </c>
      <c r="B23878" s="15" t="s">
        <v>2120</v>
      </c>
      <c r="C23878" t="str">
        <f>_xlfn.XLOOKUP($B23878, STANDARDS!$A:$A, STANDARDS!$B:$B,,0,2)</f>
        <v>Russøya Mbr, Elbobreen Fm, Polarisbreen Gp</v>
      </c>
      <c r="D23878" t="s">
        <v>2286</v>
      </c>
      <c r="E23878" t="s">
        <v>2291</v>
      </c>
      <c r="F23878">
        <v>79.872</v>
      </c>
      <c r="G23878">
        <v>18.420000000000002</v>
      </c>
      <c r="H23878">
        <v>2E-3</v>
      </c>
      <c r="I23878" t="s">
        <v>592</v>
      </c>
      <c r="J23878" cm="1">
        <f t="array" ref="J23878:L23878">_xlfn.XLOOKUP($C23878, AGE!$A:$A,AGE!$B:$D,,0,2)</f>
        <v>739.9</v>
      </c>
      <c r="K23878">
        <v>12.5</v>
      </c>
      <c r="L23878" t="str">
        <v>Halverson et al. 2018</v>
      </c>
      <c r="M23878" t="s">
        <v>2507</v>
      </c>
      <c r="P23878" t="s">
        <v>2342</v>
      </c>
      <c r="Q23878">
        <v>4.28</v>
      </c>
      <c r="R23878" s="35">
        <v>0.05</v>
      </c>
      <c r="T23878" s="35"/>
      <c r="V23878">
        <v>1</v>
      </c>
      <c r="W23878" t="s">
        <v>2577</v>
      </c>
    </row>
    <row r="23879" spans="1:23" x14ac:dyDescent="0.3">
      <c r="A23879">
        <v>31642</v>
      </c>
      <c r="B23879" s="15" t="s">
        <v>2120</v>
      </c>
      <c r="C23879" t="str">
        <f>_xlfn.XLOOKUP($B23879, STANDARDS!$A:$A, STANDARDS!$B:$B,,0,2)</f>
        <v>Russøya Mbr, Elbobreen Fm, Polarisbreen Gp</v>
      </c>
      <c r="D23879" t="s">
        <v>2286</v>
      </c>
      <c r="E23879" t="s">
        <v>2291</v>
      </c>
      <c r="F23879">
        <v>79.872</v>
      </c>
      <c r="G23879">
        <v>18.420000000000002</v>
      </c>
      <c r="H23879">
        <v>2E-3</v>
      </c>
      <c r="I23879" t="s">
        <v>592</v>
      </c>
      <c r="J23879" cm="1">
        <f t="array" ref="J23879:L23879">_xlfn.XLOOKUP($C23879, AGE!$A:$A,AGE!$B:$D,,0,2)</f>
        <v>739.9</v>
      </c>
      <c r="K23879">
        <v>12.5</v>
      </c>
      <c r="L23879" t="str">
        <v>Halverson et al. 2018</v>
      </c>
      <c r="M23879" t="s">
        <v>2507</v>
      </c>
      <c r="P23879" t="s">
        <v>2342</v>
      </c>
      <c r="Q23879">
        <v>5.21</v>
      </c>
      <c r="R23879" s="35">
        <v>0.05</v>
      </c>
      <c r="T23879" s="35"/>
      <c r="V23879">
        <v>1</v>
      </c>
      <c r="W23879" t="s">
        <v>2577</v>
      </c>
    </row>
    <row r="23880" spans="1:23" x14ac:dyDescent="0.3">
      <c r="A23880">
        <v>31643</v>
      </c>
      <c r="B23880" s="15" t="s">
        <v>2120</v>
      </c>
      <c r="C23880" t="str">
        <f>_xlfn.XLOOKUP($B23880, STANDARDS!$A:$A, STANDARDS!$B:$B,,0,2)</f>
        <v>Russøya Mbr, Elbobreen Fm, Polarisbreen Gp</v>
      </c>
      <c r="D23880" t="s">
        <v>2286</v>
      </c>
      <c r="E23880" t="s">
        <v>2291</v>
      </c>
      <c r="F23880">
        <v>79.872</v>
      </c>
      <c r="G23880">
        <v>18.420000000000002</v>
      </c>
      <c r="H23880">
        <v>2E-3</v>
      </c>
      <c r="I23880" t="s">
        <v>592</v>
      </c>
      <c r="J23880" cm="1">
        <f t="array" ref="J23880:L23880">_xlfn.XLOOKUP($C23880, AGE!$A:$A,AGE!$B:$D,,0,2)</f>
        <v>739.9</v>
      </c>
      <c r="K23880">
        <v>12.5</v>
      </c>
      <c r="L23880" t="str">
        <v>Halverson et al. 2018</v>
      </c>
      <c r="M23880" t="s">
        <v>2507</v>
      </c>
      <c r="P23880" t="s">
        <v>2342</v>
      </c>
      <c r="Q23880">
        <v>6.24</v>
      </c>
      <c r="R23880" s="35">
        <v>0.05</v>
      </c>
      <c r="T23880" s="35"/>
      <c r="V23880">
        <v>1</v>
      </c>
      <c r="W23880" t="s">
        <v>2577</v>
      </c>
    </row>
    <row r="23881" spans="1:23" x14ac:dyDescent="0.3">
      <c r="A23881">
        <v>31644</v>
      </c>
      <c r="B23881" s="15" t="s">
        <v>2120</v>
      </c>
      <c r="C23881" t="str">
        <f>_xlfn.XLOOKUP($B23881, STANDARDS!$A:$A, STANDARDS!$B:$B,,0,2)</f>
        <v>Russøya Mbr, Elbobreen Fm, Polarisbreen Gp</v>
      </c>
      <c r="D23881" t="s">
        <v>2286</v>
      </c>
      <c r="E23881" t="s">
        <v>2291</v>
      </c>
      <c r="F23881">
        <v>79.872</v>
      </c>
      <c r="G23881">
        <v>18.420000000000002</v>
      </c>
      <c r="H23881">
        <v>2E-3</v>
      </c>
      <c r="I23881" t="s">
        <v>592</v>
      </c>
      <c r="J23881" cm="1">
        <f t="array" ref="J23881:L23881">_xlfn.XLOOKUP($C23881, AGE!$A:$A,AGE!$B:$D,,0,2)</f>
        <v>739.9</v>
      </c>
      <c r="K23881">
        <v>12.5</v>
      </c>
      <c r="L23881" t="str">
        <v>Halverson et al. 2018</v>
      </c>
      <c r="M23881" t="s">
        <v>2507</v>
      </c>
      <c r="P23881" t="s">
        <v>2342</v>
      </c>
      <c r="Q23881">
        <v>4.6500000000000004</v>
      </c>
      <c r="R23881" s="35">
        <v>0.05</v>
      </c>
      <c r="T23881" s="35"/>
      <c r="V23881">
        <v>1</v>
      </c>
      <c r="W23881" t="s">
        <v>2577</v>
      </c>
    </row>
    <row r="23882" spans="1:23" x14ac:dyDescent="0.3">
      <c r="A23882">
        <v>31645</v>
      </c>
      <c r="B23882" s="15" t="s">
        <v>2120</v>
      </c>
      <c r="C23882" t="str">
        <f>_xlfn.XLOOKUP($B23882, STANDARDS!$A:$A, STANDARDS!$B:$B,,0,2)</f>
        <v>Russøya Mbr, Elbobreen Fm, Polarisbreen Gp</v>
      </c>
      <c r="D23882" t="s">
        <v>2286</v>
      </c>
      <c r="E23882" t="s">
        <v>2291</v>
      </c>
      <c r="F23882">
        <v>79.872</v>
      </c>
      <c r="G23882">
        <v>18.420000000000002</v>
      </c>
      <c r="H23882">
        <v>2E-3</v>
      </c>
      <c r="I23882" t="s">
        <v>592</v>
      </c>
      <c r="J23882" cm="1">
        <f t="array" ref="J23882:L23882">_xlfn.XLOOKUP($C23882, AGE!$A:$A,AGE!$B:$D,,0,2)</f>
        <v>739.9</v>
      </c>
      <c r="K23882">
        <v>12.5</v>
      </c>
      <c r="L23882" t="str">
        <v>Halverson et al. 2018</v>
      </c>
      <c r="M23882" t="s">
        <v>2507</v>
      </c>
      <c r="P23882" t="s">
        <v>2342</v>
      </c>
      <c r="Q23882">
        <v>4.9000000000000004</v>
      </c>
      <c r="R23882" s="35">
        <v>0.05</v>
      </c>
      <c r="T23882" s="35"/>
      <c r="V23882">
        <v>1</v>
      </c>
      <c r="W23882" t="s">
        <v>2577</v>
      </c>
    </row>
    <row r="23883" spans="1:23" x14ac:dyDescent="0.3">
      <c r="A23883">
        <v>31646</v>
      </c>
      <c r="B23883" s="15" t="s">
        <v>2120</v>
      </c>
      <c r="C23883" t="str">
        <f>_xlfn.XLOOKUP($B23883, STANDARDS!$A:$A, STANDARDS!$B:$B,,0,2)</f>
        <v>Russøya Mbr, Elbobreen Fm, Polarisbreen Gp</v>
      </c>
      <c r="D23883" t="s">
        <v>2286</v>
      </c>
      <c r="E23883" t="s">
        <v>2291</v>
      </c>
      <c r="F23883">
        <v>79.872</v>
      </c>
      <c r="G23883">
        <v>18.420000000000002</v>
      </c>
      <c r="H23883">
        <v>2E-3</v>
      </c>
      <c r="I23883" t="s">
        <v>592</v>
      </c>
      <c r="J23883" cm="1">
        <f t="array" ref="J23883:L23883">_xlfn.XLOOKUP($C23883, AGE!$A:$A,AGE!$B:$D,,0,2)</f>
        <v>739.9</v>
      </c>
      <c r="K23883">
        <v>12.5</v>
      </c>
      <c r="L23883" t="str">
        <v>Halverson et al. 2018</v>
      </c>
      <c r="M23883" t="s">
        <v>2507</v>
      </c>
      <c r="P23883" t="s">
        <v>2342</v>
      </c>
      <c r="Q23883">
        <v>4.7</v>
      </c>
      <c r="R23883" s="35">
        <v>0.05</v>
      </c>
      <c r="T23883" s="35"/>
      <c r="V23883">
        <v>1</v>
      </c>
      <c r="W23883" t="s">
        <v>2577</v>
      </c>
    </row>
    <row r="23884" spans="1:23" x14ac:dyDescent="0.3">
      <c r="A23884">
        <v>31647</v>
      </c>
      <c r="B23884" s="15" t="s">
        <v>2120</v>
      </c>
      <c r="C23884" t="str">
        <f>_xlfn.XLOOKUP($B23884, STANDARDS!$A:$A, STANDARDS!$B:$B,,0,2)</f>
        <v>Russøya Mbr, Elbobreen Fm, Polarisbreen Gp</v>
      </c>
      <c r="D23884" t="s">
        <v>2286</v>
      </c>
      <c r="E23884" t="s">
        <v>2291</v>
      </c>
      <c r="F23884">
        <v>79.872</v>
      </c>
      <c r="G23884">
        <v>18.420000000000002</v>
      </c>
      <c r="H23884">
        <v>2E-3</v>
      </c>
      <c r="I23884" t="s">
        <v>592</v>
      </c>
      <c r="J23884" cm="1">
        <f t="array" ref="J23884:L23884">_xlfn.XLOOKUP($C23884, AGE!$A:$A,AGE!$B:$D,,0,2)</f>
        <v>739.9</v>
      </c>
      <c r="K23884">
        <v>12.5</v>
      </c>
      <c r="L23884" t="str">
        <v>Halverson et al. 2018</v>
      </c>
      <c r="M23884" t="s">
        <v>2507</v>
      </c>
      <c r="P23884" t="s">
        <v>2342</v>
      </c>
      <c r="Q23884">
        <v>5.14</v>
      </c>
      <c r="R23884" s="35">
        <v>0.05</v>
      </c>
      <c r="T23884" s="35"/>
      <c r="V23884">
        <v>1</v>
      </c>
      <c r="W23884" t="s">
        <v>2577</v>
      </c>
    </row>
    <row r="23885" spans="1:23" x14ac:dyDescent="0.3">
      <c r="A23885">
        <v>31648</v>
      </c>
      <c r="B23885" s="15" t="s">
        <v>2120</v>
      </c>
      <c r="C23885" t="str">
        <f>_xlfn.XLOOKUP($B23885, STANDARDS!$A:$A, STANDARDS!$B:$B,,0,2)</f>
        <v>Russøya Mbr, Elbobreen Fm, Polarisbreen Gp</v>
      </c>
      <c r="D23885" t="s">
        <v>2286</v>
      </c>
      <c r="E23885" t="s">
        <v>2291</v>
      </c>
      <c r="F23885">
        <v>79.872</v>
      </c>
      <c r="G23885">
        <v>18.420000000000002</v>
      </c>
      <c r="H23885">
        <v>2E-3</v>
      </c>
      <c r="I23885" t="s">
        <v>592</v>
      </c>
      <c r="J23885" cm="1">
        <f t="array" ref="J23885:L23885">_xlfn.XLOOKUP($C23885, AGE!$A:$A,AGE!$B:$D,,0,2)</f>
        <v>739.9</v>
      </c>
      <c r="K23885">
        <v>12.5</v>
      </c>
      <c r="L23885" t="str">
        <v>Halverson et al. 2018</v>
      </c>
      <c r="M23885" t="s">
        <v>2507</v>
      </c>
      <c r="P23885" t="s">
        <v>2342</v>
      </c>
      <c r="Q23885">
        <v>5.24</v>
      </c>
      <c r="R23885" s="35">
        <v>0.05</v>
      </c>
      <c r="T23885" s="35"/>
      <c r="V23885">
        <v>1</v>
      </c>
      <c r="W23885" t="s">
        <v>2577</v>
      </c>
    </row>
    <row r="23886" spans="1:23" x14ac:dyDescent="0.3">
      <c r="A23886">
        <v>31649</v>
      </c>
      <c r="B23886" s="15" t="s">
        <v>2120</v>
      </c>
      <c r="C23886" t="str">
        <f>_xlfn.XLOOKUP($B23886, STANDARDS!$A:$A, STANDARDS!$B:$B,,0,2)</f>
        <v>Russøya Mbr, Elbobreen Fm, Polarisbreen Gp</v>
      </c>
      <c r="D23886" t="s">
        <v>2286</v>
      </c>
      <c r="E23886" t="s">
        <v>2291</v>
      </c>
      <c r="F23886">
        <v>79.872</v>
      </c>
      <c r="G23886">
        <v>18.420000000000002</v>
      </c>
      <c r="H23886">
        <v>2E-3</v>
      </c>
      <c r="I23886" t="s">
        <v>592</v>
      </c>
      <c r="J23886" cm="1">
        <f t="array" ref="J23886:L23886">_xlfn.XLOOKUP($C23886, AGE!$A:$A,AGE!$B:$D,,0,2)</f>
        <v>739.9</v>
      </c>
      <c r="K23886">
        <v>12.5</v>
      </c>
      <c r="L23886" t="str">
        <v>Halverson et al. 2018</v>
      </c>
      <c r="M23886" t="s">
        <v>2507</v>
      </c>
      <c r="P23886" t="s">
        <v>2342</v>
      </c>
      <c r="Q23886">
        <v>5.69</v>
      </c>
      <c r="R23886" s="35">
        <v>0.05</v>
      </c>
      <c r="T23886" s="35"/>
      <c r="V23886">
        <v>1</v>
      </c>
      <c r="W23886" t="s">
        <v>2577</v>
      </c>
    </row>
    <row r="23887" spans="1:23" x14ac:dyDescent="0.3">
      <c r="A23887">
        <v>31650</v>
      </c>
      <c r="B23887" s="15" t="s">
        <v>2120</v>
      </c>
      <c r="C23887" t="str">
        <f>_xlfn.XLOOKUP($B23887, STANDARDS!$A:$A, STANDARDS!$B:$B,,0,2)</f>
        <v>Russøya Mbr, Elbobreen Fm, Polarisbreen Gp</v>
      </c>
      <c r="D23887" t="s">
        <v>2286</v>
      </c>
      <c r="E23887" t="s">
        <v>2291</v>
      </c>
      <c r="F23887">
        <v>79.872</v>
      </c>
      <c r="G23887">
        <v>18.420000000000002</v>
      </c>
      <c r="H23887">
        <v>2E-3</v>
      </c>
      <c r="I23887" t="s">
        <v>592</v>
      </c>
      <c r="J23887" cm="1">
        <f t="array" ref="J23887:L23887">_xlfn.XLOOKUP($C23887, AGE!$A:$A,AGE!$B:$D,,0,2)</f>
        <v>739.9</v>
      </c>
      <c r="K23887">
        <v>12.5</v>
      </c>
      <c r="L23887" t="str">
        <v>Halverson et al. 2018</v>
      </c>
      <c r="M23887" t="s">
        <v>2507</v>
      </c>
      <c r="P23887" t="s">
        <v>2342</v>
      </c>
      <c r="Q23887">
        <v>4.29</v>
      </c>
      <c r="R23887" s="35">
        <v>0.05</v>
      </c>
      <c r="T23887" s="35"/>
      <c r="V23887">
        <v>1</v>
      </c>
      <c r="W23887" t="s">
        <v>2577</v>
      </c>
    </row>
    <row r="23888" spans="1:23" x14ac:dyDescent="0.3">
      <c r="A23888">
        <v>31651</v>
      </c>
      <c r="B23888" s="15" t="s">
        <v>2120</v>
      </c>
      <c r="C23888" t="str">
        <f>_xlfn.XLOOKUP($B23888, STANDARDS!$A:$A, STANDARDS!$B:$B,,0,2)</f>
        <v>Russøya Mbr, Elbobreen Fm, Polarisbreen Gp</v>
      </c>
      <c r="D23888" t="s">
        <v>2286</v>
      </c>
      <c r="E23888" t="s">
        <v>2291</v>
      </c>
      <c r="F23888">
        <v>79.872</v>
      </c>
      <c r="G23888">
        <v>18.420000000000002</v>
      </c>
      <c r="H23888">
        <v>2E-3</v>
      </c>
      <c r="I23888" t="s">
        <v>592</v>
      </c>
      <c r="J23888" cm="1">
        <f t="array" ref="J23888:L23888">_xlfn.XLOOKUP($C23888, AGE!$A:$A,AGE!$B:$D,,0,2)</f>
        <v>739.9</v>
      </c>
      <c r="K23888">
        <v>12.5</v>
      </c>
      <c r="L23888" t="str">
        <v>Halverson et al. 2018</v>
      </c>
      <c r="M23888" t="s">
        <v>2507</v>
      </c>
      <c r="P23888" t="s">
        <v>2342</v>
      </c>
      <c r="Q23888">
        <v>5.86</v>
      </c>
      <c r="R23888" s="35">
        <v>0.05</v>
      </c>
      <c r="T23888" s="35"/>
      <c r="V23888">
        <v>1</v>
      </c>
      <c r="W23888" t="s">
        <v>2577</v>
      </c>
    </row>
    <row r="23889" spans="1:24" x14ac:dyDescent="0.3">
      <c r="A23889">
        <v>31652</v>
      </c>
      <c r="B23889" s="15" t="s">
        <v>2120</v>
      </c>
      <c r="C23889" t="str">
        <f>_xlfn.XLOOKUP($B23889, STANDARDS!$A:$A, STANDARDS!$B:$B,,0,2)</f>
        <v>Russøya Mbr, Elbobreen Fm, Polarisbreen Gp</v>
      </c>
      <c r="D23889" t="s">
        <v>2286</v>
      </c>
      <c r="E23889" t="s">
        <v>2291</v>
      </c>
      <c r="F23889">
        <v>79.872</v>
      </c>
      <c r="G23889">
        <v>18.420000000000002</v>
      </c>
      <c r="H23889">
        <v>2E-3</v>
      </c>
      <c r="I23889" t="s">
        <v>592</v>
      </c>
      <c r="J23889" cm="1">
        <f t="array" ref="J23889:L23889">_xlfn.XLOOKUP($C23889, AGE!$A:$A,AGE!$B:$D,,0,2)</f>
        <v>739.9</v>
      </c>
      <c r="K23889">
        <v>12.5</v>
      </c>
      <c r="L23889" t="str">
        <v>Halverson et al. 2018</v>
      </c>
      <c r="M23889" t="s">
        <v>2507</v>
      </c>
      <c r="P23889" t="s">
        <v>2342</v>
      </c>
      <c r="Q23889">
        <v>4.3099999999999996</v>
      </c>
      <c r="R23889" s="35">
        <v>0.05</v>
      </c>
      <c r="T23889" s="35"/>
      <c r="V23889">
        <v>1</v>
      </c>
      <c r="W23889" t="s">
        <v>2577</v>
      </c>
    </row>
    <row r="23890" spans="1:24" x14ac:dyDescent="0.3">
      <c r="A23890">
        <v>31653</v>
      </c>
      <c r="B23890" s="15" t="s">
        <v>2120</v>
      </c>
      <c r="C23890" t="str">
        <f>_xlfn.XLOOKUP($B23890, STANDARDS!$A:$A, STANDARDS!$B:$B,,0,2)</f>
        <v>Russøya Mbr, Elbobreen Fm, Polarisbreen Gp</v>
      </c>
      <c r="D23890" t="s">
        <v>2286</v>
      </c>
      <c r="E23890" t="s">
        <v>2291</v>
      </c>
      <c r="F23890">
        <v>79.872</v>
      </c>
      <c r="G23890">
        <v>18.420000000000002</v>
      </c>
      <c r="H23890">
        <v>2E-3</v>
      </c>
      <c r="I23890" t="s">
        <v>592</v>
      </c>
      <c r="J23890" cm="1">
        <f t="array" ref="J23890:L23890">_xlfn.XLOOKUP($C23890, AGE!$A:$A,AGE!$B:$D,,0,2)</f>
        <v>739.9</v>
      </c>
      <c r="K23890">
        <v>12.5</v>
      </c>
      <c r="L23890" t="str">
        <v>Halverson et al. 2018</v>
      </c>
      <c r="M23890" t="s">
        <v>2507</v>
      </c>
      <c r="P23890" t="s">
        <v>2342</v>
      </c>
      <c r="Q23890">
        <v>5.52</v>
      </c>
      <c r="R23890" s="35">
        <v>0.05</v>
      </c>
      <c r="T23890" s="35"/>
      <c r="V23890">
        <v>1</v>
      </c>
      <c r="W23890" t="s">
        <v>2577</v>
      </c>
    </row>
    <row r="23891" spans="1:24" x14ac:dyDescent="0.3">
      <c r="A23891">
        <v>31654</v>
      </c>
      <c r="B23891" s="15" t="s">
        <v>2120</v>
      </c>
      <c r="C23891" t="str">
        <f>_xlfn.XLOOKUP($B23891, STANDARDS!$A:$A, STANDARDS!$B:$B,,0,2)</f>
        <v>Russøya Mbr, Elbobreen Fm, Polarisbreen Gp</v>
      </c>
      <c r="D23891" t="s">
        <v>2286</v>
      </c>
      <c r="E23891" t="s">
        <v>2291</v>
      </c>
      <c r="F23891">
        <v>79.872</v>
      </c>
      <c r="G23891">
        <v>18.420000000000002</v>
      </c>
      <c r="H23891">
        <v>2E-3</v>
      </c>
      <c r="I23891" t="s">
        <v>592</v>
      </c>
      <c r="J23891" cm="1">
        <f t="array" ref="J23891:L23891">_xlfn.XLOOKUP($C23891, AGE!$A:$A,AGE!$B:$D,,0,2)</f>
        <v>739.9</v>
      </c>
      <c r="K23891">
        <v>12.5</v>
      </c>
      <c r="L23891" t="str">
        <v>Halverson et al. 2018</v>
      </c>
      <c r="M23891" t="s">
        <v>2507</v>
      </c>
      <c r="P23891" t="s">
        <v>2342</v>
      </c>
      <c r="Q23891">
        <v>3.47</v>
      </c>
      <c r="R23891" s="35">
        <v>0.05</v>
      </c>
      <c r="T23891" s="35"/>
      <c r="V23891">
        <v>1</v>
      </c>
      <c r="W23891" t="s">
        <v>2577</v>
      </c>
    </row>
    <row r="23892" spans="1:24" x14ac:dyDescent="0.3">
      <c r="A23892">
        <v>31655</v>
      </c>
      <c r="B23892" s="15" t="s">
        <v>2120</v>
      </c>
      <c r="C23892" t="str">
        <f>_xlfn.XLOOKUP($B23892, STANDARDS!$A:$A, STANDARDS!$B:$B,,0,2)</f>
        <v>Russøya Mbr, Elbobreen Fm, Polarisbreen Gp</v>
      </c>
      <c r="D23892" t="s">
        <v>2286</v>
      </c>
      <c r="E23892" t="s">
        <v>2291</v>
      </c>
      <c r="F23892">
        <v>79.872</v>
      </c>
      <c r="G23892">
        <v>18.420000000000002</v>
      </c>
      <c r="H23892">
        <v>2E-3</v>
      </c>
      <c r="I23892" t="s">
        <v>592</v>
      </c>
      <c r="J23892" cm="1">
        <f t="array" ref="J23892:L23892">_xlfn.XLOOKUP($C23892, AGE!$A:$A,AGE!$B:$D,,0,2)</f>
        <v>739.9</v>
      </c>
      <c r="K23892">
        <v>12.5</v>
      </c>
      <c r="L23892" t="str">
        <v>Halverson et al. 2018</v>
      </c>
      <c r="M23892" t="s">
        <v>2507</v>
      </c>
      <c r="P23892" t="s">
        <v>2342</v>
      </c>
      <c r="Q23892">
        <v>4.4400000000000004</v>
      </c>
      <c r="R23892" s="35">
        <v>0.05</v>
      </c>
      <c r="T23892" s="35"/>
      <c r="V23892">
        <v>1</v>
      </c>
      <c r="W23892" t="s">
        <v>2577</v>
      </c>
    </row>
    <row r="23893" spans="1:24" x14ac:dyDescent="0.3">
      <c r="A23893">
        <v>31656</v>
      </c>
      <c r="B23893" s="15" t="s">
        <v>2118</v>
      </c>
      <c r="C23893" t="str">
        <f>_xlfn.XLOOKUP($B23893, STANDARDS!$A:$A, STANDARDS!$B:$B,,0,2)</f>
        <v>Kinnvika Mbr, Backlundtoppen Fm, Akademikerbreen Gp</v>
      </c>
      <c r="D23893" t="s">
        <v>2286</v>
      </c>
      <c r="E23893" t="s">
        <v>2291</v>
      </c>
      <c r="F23893">
        <v>79.872</v>
      </c>
      <c r="G23893">
        <v>18.420000000000002</v>
      </c>
      <c r="H23893">
        <v>2E-3</v>
      </c>
      <c r="I23893" t="s">
        <v>592</v>
      </c>
      <c r="J23893" cm="1">
        <f t="array" ref="J23893:L23893">_xlfn.XLOOKUP($C23893, AGE!$A:$A,AGE!$B:$D,,0,2)</f>
        <v>752.7</v>
      </c>
      <c r="K23893">
        <v>11.9</v>
      </c>
      <c r="L23893" t="str">
        <v>Halverson et al. 2018</v>
      </c>
      <c r="M23893" t="s">
        <v>2507</v>
      </c>
      <c r="P23893" t="s">
        <v>2342</v>
      </c>
      <c r="Q23893">
        <v>4.7699999999999996</v>
      </c>
      <c r="R23893" s="35">
        <v>0.05</v>
      </c>
      <c r="T23893" s="35"/>
      <c r="V23893">
        <v>1</v>
      </c>
      <c r="W23893" t="s">
        <v>2577</v>
      </c>
    </row>
    <row r="23894" spans="1:24" x14ac:dyDescent="0.3">
      <c r="A23894">
        <v>31657</v>
      </c>
      <c r="B23894" s="15" t="s">
        <v>2118</v>
      </c>
      <c r="C23894" t="str">
        <f>_xlfn.XLOOKUP($B23894, STANDARDS!$A:$A, STANDARDS!$B:$B,,0,2)</f>
        <v>Kinnvika Mbr, Backlundtoppen Fm, Akademikerbreen Gp</v>
      </c>
      <c r="D23894" t="s">
        <v>2286</v>
      </c>
      <c r="E23894" t="s">
        <v>2291</v>
      </c>
      <c r="F23894">
        <v>79.872</v>
      </c>
      <c r="G23894">
        <v>18.420000000000002</v>
      </c>
      <c r="H23894">
        <v>2E-3</v>
      </c>
      <c r="I23894" t="s">
        <v>592</v>
      </c>
      <c r="J23894" cm="1">
        <f t="array" ref="J23894:L23894">_xlfn.XLOOKUP($C23894, AGE!$A:$A,AGE!$B:$D,,0,2)</f>
        <v>752.7</v>
      </c>
      <c r="K23894">
        <v>11.9</v>
      </c>
      <c r="L23894" t="str">
        <v>Halverson et al. 2018</v>
      </c>
      <c r="M23894" t="s">
        <v>2507</v>
      </c>
      <c r="P23894" t="s">
        <v>2342</v>
      </c>
      <c r="Q23894">
        <v>4.79</v>
      </c>
      <c r="R23894" s="35">
        <v>0.05</v>
      </c>
      <c r="T23894" s="35"/>
      <c r="V23894">
        <v>1</v>
      </c>
      <c r="W23894" t="s">
        <v>2577</v>
      </c>
    </row>
    <row r="23895" spans="1:24" x14ac:dyDescent="0.3">
      <c r="A23895">
        <v>31658</v>
      </c>
      <c r="B23895" s="15" t="s">
        <v>2118</v>
      </c>
      <c r="C23895" t="str">
        <f>_xlfn.XLOOKUP($B23895, STANDARDS!$A:$A, STANDARDS!$B:$B,,0,2)</f>
        <v>Kinnvika Mbr, Backlundtoppen Fm, Akademikerbreen Gp</v>
      </c>
      <c r="D23895" t="s">
        <v>2286</v>
      </c>
      <c r="E23895" t="s">
        <v>2291</v>
      </c>
      <c r="F23895">
        <v>79.872</v>
      </c>
      <c r="G23895">
        <v>18.420000000000002</v>
      </c>
      <c r="H23895">
        <v>2E-3</v>
      </c>
      <c r="I23895" t="s">
        <v>592</v>
      </c>
      <c r="J23895" cm="1">
        <f t="array" ref="J23895:L23895">_xlfn.XLOOKUP($C23895, AGE!$A:$A,AGE!$B:$D,,0,2)</f>
        <v>752.7</v>
      </c>
      <c r="K23895">
        <v>11.9</v>
      </c>
      <c r="L23895" t="str">
        <v>Halverson et al. 2018</v>
      </c>
      <c r="M23895" t="s">
        <v>2507</v>
      </c>
      <c r="P23895" t="s">
        <v>2342</v>
      </c>
      <c r="Q23895">
        <v>4.46</v>
      </c>
      <c r="R23895" s="35">
        <v>0.05</v>
      </c>
      <c r="T23895" s="35"/>
      <c r="V23895">
        <v>1</v>
      </c>
      <c r="W23895" t="s">
        <v>2577</v>
      </c>
    </row>
    <row r="23896" spans="1:24" x14ac:dyDescent="0.3">
      <c r="A23896">
        <v>31659</v>
      </c>
      <c r="B23896" s="15" t="s">
        <v>2118</v>
      </c>
      <c r="C23896" t="str">
        <f>_xlfn.XLOOKUP($B23896, STANDARDS!$A:$A, STANDARDS!$B:$B,,0,2)</f>
        <v>Kinnvika Mbr, Backlundtoppen Fm, Akademikerbreen Gp</v>
      </c>
      <c r="D23896" t="s">
        <v>2286</v>
      </c>
      <c r="E23896" t="s">
        <v>2291</v>
      </c>
      <c r="F23896">
        <v>79.872</v>
      </c>
      <c r="G23896">
        <v>18.420000000000002</v>
      </c>
      <c r="H23896">
        <v>2E-3</v>
      </c>
      <c r="I23896" t="s">
        <v>592</v>
      </c>
      <c r="J23896" cm="1">
        <f t="array" ref="J23896:L23896">_xlfn.XLOOKUP($C23896, AGE!$A:$A,AGE!$B:$D,,0,2)</f>
        <v>752.7</v>
      </c>
      <c r="K23896">
        <v>11.9</v>
      </c>
      <c r="L23896" t="str">
        <v>Halverson et al. 2018</v>
      </c>
      <c r="M23896" t="s">
        <v>2507</v>
      </c>
      <c r="P23896" t="s">
        <v>2342</v>
      </c>
      <c r="Q23896">
        <v>3.84</v>
      </c>
      <c r="R23896" s="35">
        <v>0.05</v>
      </c>
      <c r="T23896" s="35"/>
      <c r="V23896">
        <v>1</v>
      </c>
      <c r="W23896" t="s">
        <v>2577</v>
      </c>
    </row>
    <row r="23897" spans="1:24" x14ac:dyDescent="0.3">
      <c r="A23897">
        <v>31660</v>
      </c>
      <c r="B23897" s="15" t="s">
        <v>2120</v>
      </c>
      <c r="C23897" t="str">
        <f>_xlfn.XLOOKUP($B23897, STANDARDS!$A:$A, STANDARDS!$B:$B,,0,2)</f>
        <v>Russøya Mbr, Elbobreen Fm, Polarisbreen Gp</v>
      </c>
      <c r="D23897" t="s">
        <v>2286</v>
      </c>
      <c r="E23897" t="s">
        <v>2292</v>
      </c>
      <c r="F23897">
        <v>79.200999999999993</v>
      </c>
      <c r="G23897">
        <v>18.370999999999999</v>
      </c>
      <c r="H23897">
        <v>2E-3</v>
      </c>
      <c r="I23897" t="s">
        <v>592</v>
      </c>
      <c r="J23897" cm="1">
        <f t="array" ref="J23897:L23897">_xlfn.XLOOKUP($C23897, AGE!$A:$A,AGE!$B:$D,,0,2)</f>
        <v>739.9</v>
      </c>
      <c r="K23897">
        <v>12.5</v>
      </c>
      <c r="L23897" t="str">
        <v>Halverson et al. 2018</v>
      </c>
      <c r="M23897" t="s">
        <v>2507</v>
      </c>
      <c r="P23897" t="s">
        <v>2342</v>
      </c>
      <c r="Q23897">
        <v>-2.2200000000000002</v>
      </c>
      <c r="R23897" s="35">
        <v>0.1</v>
      </c>
      <c r="T23897" s="35"/>
      <c r="V23897">
        <v>1</v>
      </c>
      <c r="W23897" t="s">
        <v>2577</v>
      </c>
      <c r="X23897" t="s">
        <v>2637</v>
      </c>
    </row>
    <row r="23898" spans="1:24" x14ac:dyDescent="0.3">
      <c r="A23898">
        <v>31661</v>
      </c>
      <c r="B23898" s="15" t="s">
        <v>2120</v>
      </c>
      <c r="C23898" t="str">
        <f>_xlfn.XLOOKUP($B23898, STANDARDS!$A:$A, STANDARDS!$B:$B,,0,2)</f>
        <v>Russøya Mbr, Elbobreen Fm, Polarisbreen Gp</v>
      </c>
      <c r="D23898" t="s">
        <v>2286</v>
      </c>
      <c r="E23898" t="s">
        <v>2292</v>
      </c>
      <c r="F23898">
        <v>79.200999999999993</v>
      </c>
      <c r="G23898">
        <v>18.370999999999999</v>
      </c>
      <c r="H23898">
        <v>2E-3</v>
      </c>
      <c r="I23898" t="s">
        <v>592</v>
      </c>
      <c r="J23898" cm="1">
        <f t="array" ref="J23898:L23898">_xlfn.XLOOKUP($C23898, AGE!$A:$A,AGE!$B:$D,,0,2)</f>
        <v>739.9</v>
      </c>
      <c r="K23898">
        <v>12.5</v>
      </c>
      <c r="L23898" t="str">
        <v>Halverson et al. 2018</v>
      </c>
      <c r="M23898" t="s">
        <v>2507</v>
      </c>
      <c r="P23898" t="s">
        <v>2342</v>
      </c>
      <c r="Q23898">
        <v>1.2</v>
      </c>
      <c r="R23898" s="35">
        <v>0.1</v>
      </c>
      <c r="T23898" s="35"/>
      <c r="V23898">
        <v>1</v>
      </c>
      <c r="W23898" t="s">
        <v>2577</v>
      </c>
      <c r="X23898" t="s">
        <v>2637</v>
      </c>
    </row>
    <row r="23899" spans="1:24" x14ac:dyDescent="0.3">
      <c r="A23899">
        <v>31662</v>
      </c>
      <c r="B23899" s="15" t="s">
        <v>2120</v>
      </c>
      <c r="C23899" t="str">
        <f>_xlfn.XLOOKUP($B23899, STANDARDS!$A:$A, STANDARDS!$B:$B,,0,2)</f>
        <v>Russøya Mbr, Elbobreen Fm, Polarisbreen Gp</v>
      </c>
      <c r="D23899" t="s">
        <v>2286</v>
      </c>
      <c r="E23899" t="s">
        <v>2292</v>
      </c>
      <c r="F23899">
        <v>79.200999999999993</v>
      </c>
      <c r="G23899">
        <v>18.370999999999999</v>
      </c>
      <c r="H23899">
        <v>2E-3</v>
      </c>
      <c r="I23899" t="s">
        <v>592</v>
      </c>
      <c r="J23899" cm="1">
        <f t="array" ref="J23899:L23899">_xlfn.XLOOKUP($C23899, AGE!$A:$A,AGE!$B:$D,,0,2)</f>
        <v>739.9</v>
      </c>
      <c r="K23899">
        <v>12.5</v>
      </c>
      <c r="L23899" t="str">
        <v>Halverson et al. 2018</v>
      </c>
      <c r="M23899" t="s">
        <v>2507</v>
      </c>
      <c r="P23899" t="s">
        <v>2342</v>
      </c>
      <c r="Q23899">
        <v>0.38</v>
      </c>
      <c r="R23899" s="35">
        <v>0.1</v>
      </c>
      <c r="T23899" s="35"/>
      <c r="V23899">
        <v>1</v>
      </c>
      <c r="W23899" t="s">
        <v>2577</v>
      </c>
      <c r="X23899" t="s">
        <v>2637</v>
      </c>
    </row>
    <row r="23900" spans="1:24" x14ac:dyDescent="0.3">
      <c r="A23900">
        <v>31663</v>
      </c>
      <c r="B23900" s="15" t="s">
        <v>2120</v>
      </c>
      <c r="C23900" t="str">
        <f>_xlfn.XLOOKUP($B23900, STANDARDS!$A:$A, STANDARDS!$B:$B,,0,2)</f>
        <v>Russøya Mbr, Elbobreen Fm, Polarisbreen Gp</v>
      </c>
      <c r="D23900" t="s">
        <v>2286</v>
      </c>
      <c r="E23900" t="s">
        <v>2292</v>
      </c>
      <c r="F23900">
        <v>79.200999999999993</v>
      </c>
      <c r="G23900">
        <v>18.370999999999999</v>
      </c>
      <c r="H23900">
        <v>2E-3</v>
      </c>
      <c r="I23900" t="s">
        <v>592</v>
      </c>
      <c r="J23900" cm="1">
        <f t="array" ref="J23900:L23900">_xlfn.XLOOKUP($C23900, AGE!$A:$A,AGE!$B:$D,,0,2)</f>
        <v>739.9</v>
      </c>
      <c r="K23900">
        <v>12.5</v>
      </c>
      <c r="L23900" t="str">
        <v>Halverson et al. 2018</v>
      </c>
      <c r="M23900" t="s">
        <v>2507</v>
      </c>
      <c r="P23900" t="s">
        <v>2342</v>
      </c>
      <c r="Q23900">
        <v>0.96</v>
      </c>
      <c r="R23900" s="35">
        <v>0.1</v>
      </c>
      <c r="T23900" s="35"/>
      <c r="V23900">
        <v>1</v>
      </c>
      <c r="W23900" t="s">
        <v>2577</v>
      </c>
      <c r="X23900" t="s">
        <v>2637</v>
      </c>
    </row>
    <row r="23901" spans="1:24" x14ac:dyDescent="0.3">
      <c r="A23901">
        <v>31664</v>
      </c>
      <c r="B23901" s="15" t="s">
        <v>2120</v>
      </c>
      <c r="C23901" t="str">
        <f>_xlfn.XLOOKUP($B23901, STANDARDS!$A:$A, STANDARDS!$B:$B,,0,2)</f>
        <v>Russøya Mbr, Elbobreen Fm, Polarisbreen Gp</v>
      </c>
      <c r="D23901" t="s">
        <v>2286</v>
      </c>
      <c r="E23901" t="s">
        <v>2292</v>
      </c>
      <c r="F23901">
        <v>79.200999999999993</v>
      </c>
      <c r="G23901">
        <v>18.370999999999999</v>
      </c>
      <c r="H23901">
        <v>2E-3</v>
      </c>
      <c r="I23901" t="s">
        <v>592</v>
      </c>
      <c r="J23901" cm="1">
        <f t="array" ref="J23901:L23901">_xlfn.XLOOKUP($C23901, AGE!$A:$A,AGE!$B:$D,,0,2)</f>
        <v>739.9</v>
      </c>
      <c r="K23901">
        <v>12.5</v>
      </c>
      <c r="L23901" t="str">
        <v>Halverson et al. 2018</v>
      </c>
      <c r="M23901" t="s">
        <v>2507</v>
      </c>
      <c r="P23901" t="s">
        <v>2342</v>
      </c>
      <c r="Q23901">
        <v>1.68</v>
      </c>
      <c r="R23901" s="35">
        <v>0.1</v>
      </c>
      <c r="T23901" s="35"/>
      <c r="V23901">
        <v>1</v>
      </c>
      <c r="W23901" t="s">
        <v>2577</v>
      </c>
      <c r="X23901" t="s">
        <v>2637</v>
      </c>
    </row>
    <row r="23902" spans="1:24" x14ac:dyDescent="0.3">
      <c r="A23902">
        <v>31665</v>
      </c>
      <c r="B23902" s="15" t="s">
        <v>2120</v>
      </c>
      <c r="C23902" t="str">
        <f>_xlfn.XLOOKUP($B23902, STANDARDS!$A:$A, STANDARDS!$B:$B,,0,2)</f>
        <v>Russøya Mbr, Elbobreen Fm, Polarisbreen Gp</v>
      </c>
      <c r="D23902" t="s">
        <v>2286</v>
      </c>
      <c r="E23902" t="s">
        <v>2292</v>
      </c>
      <c r="F23902">
        <v>79.200999999999993</v>
      </c>
      <c r="G23902">
        <v>18.370999999999999</v>
      </c>
      <c r="H23902">
        <v>2E-3</v>
      </c>
      <c r="I23902" t="s">
        <v>592</v>
      </c>
      <c r="J23902" cm="1">
        <f t="array" ref="J23902:L23902">_xlfn.XLOOKUP($C23902, AGE!$A:$A,AGE!$B:$D,,0,2)</f>
        <v>739.9</v>
      </c>
      <c r="K23902">
        <v>12.5</v>
      </c>
      <c r="L23902" t="str">
        <v>Halverson et al. 2018</v>
      </c>
      <c r="M23902" t="s">
        <v>2507</v>
      </c>
      <c r="P23902" t="s">
        <v>2342</v>
      </c>
      <c r="Q23902">
        <v>1.86</v>
      </c>
      <c r="R23902" s="35">
        <v>0.1</v>
      </c>
      <c r="T23902" s="35"/>
      <c r="V23902">
        <v>1</v>
      </c>
      <c r="W23902" t="s">
        <v>2577</v>
      </c>
      <c r="X23902" t="s">
        <v>2637</v>
      </c>
    </row>
    <row r="23903" spans="1:24" x14ac:dyDescent="0.3">
      <c r="A23903">
        <v>31666</v>
      </c>
      <c r="B23903" s="15" t="s">
        <v>2120</v>
      </c>
      <c r="C23903" t="str">
        <f>_xlfn.XLOOKUP($B23903, STANDARDS!$A:$A, STANDARDS!$B:$B,,0,2)</f>
        <v>Russøya Mbr, Elbobreen Fm, Polarisbreen Gp</v>
      </c>
      <c r="D23903" t="s">
        <v>2286</v>
      </c>
      <c r="E23903" t="s">
        <v>2292</v>
      </c>
      <c r="F23903">
        <v>79.200999999999993</v>
      </c>
      <c r="G23903">
        <v>18.370999999999999</v>
      </c>
      <c r="H23903">
        <v>2E-3</v>
      </c>
      <c r="I23903" t="s">
        <v>592</v>
      </c>
      <c r="J23903" cm="1">
        <f t="array" ref="J23903:L23903">_xlfn.XLOOKUP($C23903, AGE!$A:$A,AGE!$B:$D,,0,2)</f>
        <v>739.9</v>
      </c>
      <c r="K23903">
        <v>12.5</v>
      </c>
      <c r="L23903" t="str">
        <v>Halverson et al. 2018</v>
      </c>
      <c r="M23903" t="s">
        <v>2507</v>
      </c>
      <c r="P23903" t="s">
        <v>2342</v>
      </c>
      <c r="Q23903">
        <v>0.56000000000000005</v>
      </c>
      <c r="R23903" s="35">
        <v>0.1</v>
      </c>
      <c r="T23903" s="35"/>
      <c r="V23903">
        <v>1</v>
      </c>
      <c r="W23903" t="s">
        <v>2577</v>
      </c>
      <c r="X23903" t="s">
        <v>2637</v>
      </c>
    </row>
    <row r="23904" spans="1:24" x14ac:dyDescent="0.3">
      <c r="A23904">
        <v>31667</v>
      </c>
      <c r="B23904" s="15" t="s">
        <v>2120</v>
      </c>
      <c r="C23904" t="str">
        <f>_xlfn.XLOOKUP($B23904, STANDARDS!$A:$A, STANDARDS!$B:$B,,0,2)</f>
        <v>Russøya Mbr, Elbobreen Fm, Polarisbreen Gp</v>
      </c>
      <c r="D23904" t="s">
        <v>2286</v>
      </c>
      <c r="E23904" t="s">
        <v>2292</v>
      </c>
      <c r="F23904">
        <v>79.200999999999993</v>
      </c>
      <c r="G23904">
        <v>18.370999999999999</v>
      </c>
      <c r="H23904">
        <v>2E-3</v>
      </c>
      <c r="I23904" t="s">
        <v>592</v>
      </c>
      <c r="J23904" cm="1">
        <f t="array" ref="J23904:L23904">_xlfn.XLOOKUP($C23904, AGE!$A:$A,AGE!$B:$D,,0,2)</f>
        <v>739.9</v>
      </c>
      <c r="K23904">
        <v>12.5</v>
      </c>
      <c r="L23904" t="str">
        <v>Halverson et al. 2018</v>
      </c>
      <c r="M23904" t="s">
        <v>2507</v>
      </c>
      <c r="P23904" t="s">
        <v>2342</v>
      </c>
      <c r="Q23904">
        <v>2.02</v>
      </c>
      <c r="R23904" s="35">
        <v>0.1</v>
      </c>
      <c r="T23904" s="35"/>
      <c r="V23904">
        <v>1</v>
      </c>
      <c r="W23904" t="s">
        <v>2577</v>
      </c>
      <c r="X23904" t="s">
        <v>2637</v>
      </c>
    </row>
    <row r="23905" spans="1:24" x14ac:dyDescent="0.3">
      <c r="A23905">
        <v>31668</v>
      </c>
      <c r="B23905" s="15" t="s">
        <v>2120</v>
      </c>
      <c r="C23905" t="str">
        <f>_xlfn.XLOOKUP($B23905, STANDARDS!$A:$A, STANDARDS!$B:$B,,0,2)</f>
        <v>Russøya Mbr, Elbobreen Fm, Polarisbreen Gp</v>
      </c>
      <c r="D23905" t="s">
        <v>2286</v>
      </c>
      <c r="E23905" t="s">
        <v>2292</v>
      </c>
      <c r="F23905">
        <v>79.200999999999993</v>
      </c>
      <c r="G23905">
        <v>18.370999999999999</v>
      </c>
      <c r="H23905">
        <v>2E-3</v>
      </c>
      <c r="I23905" t="s">
        <v>592</v>
      </c>
      <c r="J23905" cm="1">
        <f t="array" ref="J23905:L23905">_xlfn.XLOOKUP($C23905, AGE!$A:$A,AGE!$B:$D,,0,2)</f>
        <v>739.9</v>
      </c>
      <c r="K23905">
        <v>12.5</v>
      </c>
      <c r="L23905" t="str">
        <v>Halverson et al. 2018</v>
      </c>
      <c r="M23905" t="s">
        <v>2507</v>
      </c>
      <c r="P23905" t="s">
        <v>2342</v>
      </c>
      <c r="Q23905">
        <v>1.35</v>
      </c>
      <c r="R23905" s="35">
        <v>0.1</v>
      </c>
      <c r="T23905" s="35"/>
      <c r="V23905">
        <v>1</v>
      </c>
      <c r="W23905" t="s">
        <v>2577</v>
      </c>
      <c r="X23905" t="s">
        <v>2637</v>
      </c>
    </row>
    <row r="23906" spans="1:24" x14ac:dyDescent="0.3">
      <c r="A23906">
        <v>31669</v>
      </c>
      <c r="B23906" s="15" t="s">
        <v>2120</v>
      </c>
      <c r="C23906" t="str">
        <f>_xlfn.XLOOKUP($B23906, STANDARDS!$A:$A, STANDARDS!$B:$B,,0,2)</f>
        <v>Russøya Mbr, Elbobreen Fm, Polarisbreen Gp</v>
      </c>
      <c r="D23906" t="s">
        <v>2286</v>
      </c>
      <c r="E23906" t="s">
        <v>2292</v>
      </c>
      <c r="F23906">
        <v>79.200999999999993</v>
      </c>
      <c r="G23906">
        <v>18.370999999999999</v>
      </c>
      <c r="H23906">
        <v>2E-3</v>
      </c>
      <c r="I23906" t="s">
        <v>592</v>
      </c>
      <c r="J23906" cm="1">
        <f t="array" ref="J23906:L23906">_xlfn.XLOOKUP($C23906, AGE!$A:$A,AGE!$B:$D,,0,2)</f>
        <v>739.9</v>
      </c>
      <c r="K23906">
        <v>12.5</v>
      </c>
      <c r="L23906" t="str">
        <v>Halverson et al. 2018</v>
      </c>
      <c r="M23906" t="s">
        <v>2507</v>
      </c>
      <c r="P23906" t="s">
        <v>2342</v>
      </c>
      <c r="Q23906">
        <v>1.6</v>
      </c>
      <c r="R23906" s="35">
        <v>0.1</v>
      </c>
      <c r="T23906" s="35"/>
      <c r="V23906">
        <v>1</v>
      </c>
      <c r="W23906" t="s">
        <v>2577</v>
      </c>
      <c r="X23906" t="s">
        <v>2637</v>
      </c>
    </row>
    <row r="23907" spans="1:24" x14ac:dyDescent="0.3">
      <c r="A23907">
        <v>31670</v>
      </c>
      <c r="B23907" s="15" t="s">
        <v>2120</v>
      </c>
      <c r="C23907" t="str">
        <f>_xlfn.XLOOKUP($B23907, STANDARDS!$A:$A, STANDARDS!$B:$B,,0,2)</f>
        <v>Russøya Mbr, Elbobreen Fm, Polarisbreen Gp</v>
      </c>
      <c r="D23907" t="s">
        <v>2286</v>
      </c>
      <c r="E23907" t="s">
        <v>2292</v>
      </c>
      <c r="F23907">
        <v>79.200999999999993</v>
      </c>
      <c r="G23907">
        <v>18.370999999999999</v>
      </c>
      <c r="H23907">
        <v>2E-3</v>
      </c>
      <c r="I23907" t="s">
        <v>592</v>
      </c>
      <c r="J23907" cm="1">
        <f t="array" ref="J23907:L23907">_xlfn.XLOOKUP($C23907, AGE!$A:$A,AGE!$B:$D,,0,2)</f>
        <v>739.9</v>
      </c>
      <c r="K23907">
        <v>12.5</v>
      </c>
      <c r="L23907" t="str">
        <v>Halverson et al. 2018</v>
      </c>
      <c r="M23907" t="s">
        <v>2507</v>
      </c>
      <c r="P23907" t="s">
        <v>2342</v>
      </c>
      <c r="Q23907">
        <v>3.39</v>
      </c>
      <c r="R23907" s="35">
        <v>0.1</v>
      </c>
      <c r="T23907" s="35"/>
      <c r="V23907">
        <v>1</v>
      </c>
      <c r="W23907" t="s">
        <v>2577</v>
      </c>
      <c r="X23907" t="s">
        <v>2637</v>
      </c>
    </row>
    <row r="23908" spans="1:24" x14ac:dyDescent="0.3">
      <c r="A23908">
        <v>31671</v>
      </c>
      <c r="B23908" s="15" t="s">
        <v>2120</v>
      </c>
      <c r="C23908" t="str">
        <f>_xlfn.XLOOKUP($B23908, STANDARDS!$A:$A, STANDARDS!$B:$B,,0,2)</f>
        <v>Russøya Mbr, Elbobreen Fm, Polarisbreen Gp</v>
      </c>
      <c r="D23908" t="s">
        <v>2286</v>
      </c>
      <c r="E23908" t="s">
        <v>2292</v>
      </c>
      <c r="F23908">
        <v>79.200999999999993</v>
      </c>
      <c r="G23908">
        <v>18.370999999999999</v>
      </c>
      <c r="H23908">
        <v>2E-3</v>
      </c>
      <c r="I23908" t="s">
        <v>592</v>
      </c>
      <c r="J23908" cm="1">
        <f t="array" ref="J23908:L23908">_xlfn.XLOOKUP($C23908, AGE!$A:$A,AGE!$B:$D,,0,2)</f>
        <v>739.9</v>
      </c>
      <c r="K23908">
        <v>12.5</v>
      </c>
      <c r="L23908" t="str">
        <v>Halverson et al. 2018</v>
      </c>
      <c r="M23908" t="s">
        <v>2507</v>
      </c>
      <c r="P23908" t="s">
        <v>2342</v>
      </c>
      <c r="Q23908">
        <v>2.76</v>
      </c>
      <c r="R23908" s="35">
        <v>0.1</v>
      </c>
      <c r="T23908" s="35"/>
      <c r="V23908">
        <v>1</v>
      </c>
      <c r="W23908" t="s">
        <v>2577</v>
      </c>
      <c r="X23908" t="s">
        <v>2637</v>
      </c>
    </row>
    <row r="23909" spans="1:24" x14ac:dyDescent="0.3">
      <c r="A23909">
        <v>31672</v>
      </c>
      <c r="B23909" s="15" t="s">
        <v>2120</v>
      </c>
      <c r="C23909" t="str">
        <f>_xlfn.XLOOKUP($B23909, STANDARDS!$A:$A, STANDARDS!$B:$B,,0,2)</f>
        <v>Russøya Mbr, Elbobreen Fm, Polarisbreen Gp</v>
      </c>
      <c r="D23909" t="s">
        <v>2286</v>
      </c>
      <c r="E23909" t="s">
        <v>2292</v>
      </c>
      <c r="F23909">
        <v>79.200999999999993</v>
      </c>
      <c r="G23909">
        <v>18.370999999999999</v>
      </c>
      <c r="H23909">
        <v>2E-3</v>
      </c>
      <c r="I23909" t="s">
        <v>592</v>
      </c>
      <c r="J23909" cm="1">
        <f t="array" ref="J23909:L23909">_xlfn.XLOOKUP($C23909, AGE!$A:$A,AGE!$B:$D,,0,2)</f>
        <v>739.9</v>
      </c>
      <c r="K23909">
        <v>12.5</v>
      </c>
      <c r="L23909" t="str">
        <v>Halverson et al. 2018</v>
      </c>
      <c r="M23909" t="s">
        <v>2507</v>
      </c>
      <c r="P23909" t="s">
        <v>2342</v>
      </c>
      <c r="Q23909">
        <v>4.0599999999999996</v>
      </c>
      <c r="R23909" s="35">
        <v>0.1</v>
      </c>
      <c r="T23909" s="35"/>
      <c r="V23909">
        <v>1</v>
      </c>
      <c r="W23909" t="s">
        <v>2577</v>
      </c>
      <c r="X23909" t="s">
        <v>2637</v>
      </c>
    </row>
    <row r="23910" spans="1:24" x14ac:dyDescent="0.3">
      <c r="A23910">
        <v>31673</v>
      </c>
      <c r="B23910" s="15" t="s">
        <v>2120</v>
      </c>
      <c r="C23910" t="str">
        <f>_xlfn.XLOOKUP($B23910, STANDARDS!$A:$A, STANDARDS!$B:$B,,0,2)</f>
        <v>Russøya Mbr, Elbobreen Fm, Polarisbreen Gp</v>
      </c>
      <c r="D23910" t="s">
        <v>2286</v>
      </c>
      <c r="E23910" t="s">
        <v>2292</v>
      </c>
      <c r="F23910">
        <v>79.200999999999993</v>
      </c>
      <c r="G23910">
        <v>18.370999999999999</v>
      </c>
      <c r="H23910">
        <v>2E-3</v>
      </c>
      <c r="I23910" t="s">
        <v>592</v>
      </c>
      <c r="J23910" cm="1">
        <f t="array" ref="J23910:L23910">_xlfn.XLOOKUP($C23910, AGE!$A:$A,AGE!$B:$D,,0,2)</f>
        <v>739.9</v>
      </c>
      <c r="K23910">
        <v>12.5</v>
      </c>
      <c r="L23910" t="str">
        <v>Halverson et al. 2018</v>
      </c>
      <c r="M23910" t="s">
        <v>2507</v>
      </c>
      <c r="P23910" t="s">
        <v>2342</v>
      </c>
      <c r="Q23910">
        <v>3.43</v>
      </c>
      <c r="R23910" s="35">
        <v>0.1</v>
      </c>
      <c r="T23910" s="35"/>
      <c r="V23910">
        <v>1</v>
      </c>
      <c r="W23910" t="s">
        <v>2577</v>
      </c>
      <c r="X23910" t="s">
        <v>2637</v>
      </c>
    </row>
    <row r="23911" spans="1:24" x14ac:dyDescent="0.3">
      <c r="A23911">
        <v>31674</v>
      </c>
      <c r="B23911" s="15" t="s">
        <v>2120</v>
      </c>
      <c r="C23911" t="str">
        <f>_xlfn.XLOOKUP($B23911, STANDARDS!$A:$A, STANDARDS!$B:$B,,0,2)</f>
        <v>Russøya Mbr, Elbobreen Fm, Polarisbreen Gp</v>
      </c>
      <c r="D23911" t="s">
        <v>2286</v>
      </c>
      <c r="E23911" t="s">
        <v>2292</v>
      </c>
      <c r="F23911">
        <v>79.200999999999993</v>
      </c>
      <c r="G23911">
        <v>18.370999999999999</v>
      </c>
      <c r="H23911">
        <v>2E-3</v>
      </c>
      <c r="I23911" t="s">
        <v>592</v>
      </c>
      <c r="J23911" cm="1">
        <f t="array" ref="J23911:L23911">_xlfn.XLOOKUP($C23911, AGE!$A:$A,AGE!$B:$D,,0,2)</f>
        <v>739.9</v>
      </c>
      <c r="K23911">
        <v>12.5</v>
      </c>
      <c r="L23911" t="str">
        <v>Halverson et al. 2018</v>
      </c>
      <c r="M23911" t="s">
        <v>2507</v>
      </c>
      <c r="P23911" t="s">
        <v>2342</v>
      </c>
      <c r="Q23911">
        <v>3.68</v>
      </c>
      <c r="R23911" s="35">
        <v>0.1</v>
      </c>
      <c r="T23911" s="35"/>
      <c r="V23911">
        <v>1</v>
      </c>
      <c r="W23911" t="s">
        <v>2577</v>
      </c>
      <c r="X23911" t="s">
        <v>2637</v>
      </c>
    </row>
    <row r="23912" spans="1:24" x14ac:dyDescent="0.3">
      <c r="A23912">
        <v>31675</v>
      </c>
      <c r="B23912" s="15" t="s">
        <v>2120</v>
      </c>
      <c r="C23912" t="str">
        <f>_xlfn.XLOOKUP($B23912, STANDARDS!$A:$A, STANDARDS!$B:$B,,0,2)</f>
        <v>Russøya Mbr, Elbobreen Fm, Polarisbreen Gp</v>
      </c>
      <c r="D23912" t="s">
        <v>2286</v>
      </c>
      <c r="E23912" t="s">
        <v>2292</v>
      </c>
      <c r="F23912">
        <v>79.200999999999993</v>
      </c>
      <c r="G23912">
        <v>18.370999999999999</v>
      </c>
      <c r="H23912">
        <v>2E-3</v>
      </c>
      <c r="I23912" t="s">
        <v>592</v>
      </c>
      <c r="J23912" cm="1">
        <f t="array" ref="J23912:L23912">_xlfn.XLOOKUP($C23912, AGE!$A:$A,AGE!$B:$D,,0,2)</f>
        <v>739.9</v>
      </c>
      <c r="K23912">
        <v>12.5</v>
      </c>
      <c r="L23912" t="str">
        <v>Halverson et al. 2018</v>
      </c>
      <c r="M23912" t="s">
        <v>2507</v>
      </c>
      <c r="P23912" t="s">
        <v>2342</v>
      </c>
      <c r="Q23912">
        <v>1.05</v>
      </c>
      <c r="R23912" s="35">
        <v>0.1</v>
      </c>
      <c r="T23912" s="35"/>
      <c r="V23912">
        <v>1</v>
      </c>
      <c r="W23912" t="s">
        <v>2577</v>
      </c>
      <c r="X23912" t="s">
        <v>2637</v>
      </c>
    </row>
    <row r="23913" spans="1:24" x14ac:dyDescent="0.3">
      <c r="A23913">
        <v>31676</v>
      </c>
      <c r="B23913" s="15" t="s">
        <v>2120</v>
      </c>
      <c r="C23913" t="str">
        <f>_xlfn.XLOOKUP($B23913, STANDARDS!$A:$A, STANDARDS!$B:$B,,0,2)</f>
        <v>Russøya Mbr, Elbobreen Fm, Polarisbreen Gp</v>
      </c>
      <c r="D23913" t="s">
        <v>2286</v>
      </c>
      <c r="E23913" t="s">
        <v>2292</v>
      </c>
      <c r="F23913">
        <v>79.200999999999993</v>
      </c>
      <c r="G23913">
        <v>18.370999999999999</v>
      </c>
      <c r="H23913">
        <v>2E-3</v>
      </c>
      <c r="I23913" t="s">
        <v>592</v>
      </c>
      <c r="J23913" cm="1">
        <f t="array" ref="J23913:L23913">_xlfn.XLOOKUP($C23913, AGE!$A:$A,AGE!$B:$D,,0,2)</f>
        <v>739.9</v>
      </c>
      <c r="K23913">
        <v>12.5</v>
      </c>
      <c r="L23913" t="str">
        <v>Halverson et al. 2018</v>
      </c>
      <c r="M23913" t="s">
        <v>2507</v>
      </c>
      <c r="P23913" t="s">
        <v>2342</v>
      </c>
      <c r="Q23913">
        <v>0.93</v>
      </c>
      <c r="R23913" s="35">
        <v>0.1</v>
      </c>
      <c r="T23913" s="35"/>
      <c r="V23913">
        <v>1</v>
      </c>
      <c r="W23913" t="s">
        <v>2577</v>
      </c>
      <c r="X23913" t="s">
        <v>2637</v>
      </c>
    </row>
    <row r="23914" spans="1:24" x14ac:dyDescent="0.3">
      <c r="A23914">
        <v>31677</v>
      </c>
      <c r="B23914" s="15" t="s">
        <v>2120</v>
      </c>
      <c r="C23914" t="str">
        <f>_xlfn.XLOOKUP($B23914, STANDARDS!$A:$A, STANDARDS!$B:$B,,0,2)</f>
        <v>Russøya Mbr, Elbobreen Fm, Polarisbreen Gp</v>
      </c>
      <c r="D23914" t="s">
        <v>2286</v>
      </c>
      <c r="E23914" t="s">
        <v>2292</v>
      </c>
      <c r="F23914">
        <v>79.200999999999993</v>
      </c>
      <c r="G23914">
        <v>18.370999999999999</v>
      </c>
      <c r="H23914">
        <v>2E-3</v>
      </c>
      <c r="I23914" t="s">
        <v>592</v>
      </c>
      <c r="J23914" cm="1">
        <f t="array" ref="J23914:L23914">_xlfn.XLOOKUP($C23914, AGE!$A:$A,AGE!$B:$D,,0,2)</f>
        <v>739.9</v>
      </c>
      <c r="K23914">
        <v>12.5</v>
      </c>
      <c r="L23914" t="str">
        <v>Halverson et al. 2018</v>
      </c>
      <c r="M23914" t="s">
        <v>2507</v>
      </c>
      <c r="P23914" t="s">
        <v>2342</v>
      </c>
      <c r="Q23914">
        <v>2.6</v>
      </c>
      <c r="R23914" s="35">
        <v>0.1</v>
      </c>
      <c r="T23914" s="35"/>
      <c r="V23914">
        <v>1</v>
      </c>
      <c r="W23914" t="s">
        <v>2577</v>
      </c>
      <c r="X23914" t="s">
        <v>2637</v>
      </c>
    </row>
    <row r="23915" spans="1:24" x14ac:dyDescent="0.3">
      <c r="A23915">
        <v>31678</v>
      </c>
      <c r="B23915" s="15" t="s">
        <v>2120</v>
      </c>
      <c r="C23915" t="str">
        <f>_xlfn.XLOOKUP($B23915, STANDARDS!$A:$A, STANDARDS!$B:$B,,0,2)</f>
        <v>Russøya Mbr, Elbobreen Fm, Polarisbreen Gp</v>
      </c>
      <c r="D23915" t="s">
        <v>2286</v>
      </c>
      <c r="E23915" t="s">
        <v>2292</v>
      </c>
      <c r="F23915">
        <v>79.200999999999993</v>
      </c>
      <c r="G23915">
        <v>18.370999999999999</v>
      </c>
      <c r="H23915">
        <v>2E-3</v>
      </c>
      <c r="I23915" t="s">
        <v>592</v>
      </c>
      <c r="J23915" cm="1">
        <f t="array" ref="J23915:L23915">_xlfn.XLOOKUP($C23915, AGE!$A:$A,AGE!$B:$D,,0,2)</f>
        <v>739.9</v>
      </c>
      <c r="K23915">
        <v>12.5</v>
      </c>
      <c r="L23915" t="str">
        <v>Halverson et al. 2018</v>
      </c>
      <c r="M23915" t="s">
        <v>2507</v>
      </c>
      <c r="P23915" t="s">
        <v>2342</v>
      </c>
      <c r="Q23915">
        <v>4.76</v>
      </c>
      <c r="R23915" s="35">
        <v>0.1</v>
      </c>
      <c r="T23915" s="35"/>
      <c r="V23915">
        <v>1</v>
      </c>
      <c r="W23915" t="s">
        <v>2577</v>
      </c>
      <c r="X23915" t="s">
        <v>2637</v>
      </c>
    </row>
    <row r="23916" spans="1:24" x14ac:dyDescent="0.3">
      <c r="A23916">
        <v>31679</v>
      </c>
      <c r="B23916" s="15" t="s">
        <v>2120</v>
      </c>
      <c r="C23916" t="str">
        <f>_xlfn.XLOOKUP($B23916, STANDARDS!$A:$A, STANDARDS!$B:$B,,0,2)</f>
        <v>Russøya Mbr, Elbobreen Fm, Polarisbreen Gp</v>
      </c>
      <c r="D23916" t="s">
        <v>2286</v>
      </c>
      <c r="E23916" t="s">
        <v>2292</v>
      </c>
      <c r="F23916">
        <v>79.200999999999993</v>
      </c>
      <c r="G23916">
        <v>18.370999999999999</v>
      </c>
      <c r="H23916">
        <v>2E-3</v>
      </c>
      <c r="I23916" t="s">
        <v>592</v>
      </c>
      <c r="J23916" cm="1">
        <f t="array" ref="J23916:L23916">_xlfn.XLOOKUP($C23916, AGE!$A:$A,AGE!$B:$D,,0,2)</f>
        <v>739.9</v>
      </c>
      <c r="K23916">
        <v>12.5</v>
      </c>
      <c r="L23916" t="str">
        <v>Halverson et al. 2018</v>
      </c>
      <c r="M23916" t="s">
        <v>2507</v>
      </c>
      <c r="P23916" t="s">
        <v>2342</v>
      </c>
      <c r="Q23916">
        <v>4.6100000000000003</v>
      </c>
      <c r="R23916" s="35">
        <v>0.1</v>
      </c>
      <c r="T23916" s="35"/>
      <c r="V23916">
        <v>1</v>
      </c>
      <c r="W23916" t="s">
        <v>2577</v>
      </c>
      <c r="X23916" t="s">
        <v>2637</v>
      </c>
    </row>
    <row r="23917" spans="1:24" x14ac:dyDescent="0.3">
      <c r="A23917">
        <v>31680</v>
      </c>
      <c r="B23917" s="15" t="s">
        <v>2120</v>
      </c>
      <c r="C23917" t="str">
        <f>_xlfn.XLOOKUP($B23917, STANDARDS!$A:$A, STANDARDS!$B:$B,,0,2)</f>
        <v>Russøya Mbr, Elbobreen Fm, Polarisbreen Gp</v>
      </c>
      <c r="D23917" t="s">
        <v>2286</v>
      </c>
      <c r="E23917" t="s">
        <v>2292</v>
      </c>
      <c r="F23917">
        <v>79.200999999999993</v>
      </c>
      <c r="G23917">
        <v>18.370999999999999</v>
      </c>
      <c r="H23917">
        <v>2E-3</v>
      </c>
      <c r="I23917" t="s">
        <v>592</v>
      </c>
      <c r="J23917" cm="1">
        <f t="array" ref="J23917:L23917">_xlfn.XLOOKUP($C23917, AGE!$A:$A,AGE!$B:$D,,0,2)</f>
        <v>739.9</v>
      </c>
      <c r="K23917">
        <v>12.5</v>
      </c>
      <c r="L23917" t="str">
        <v>Halverson et al. 2018</v>
      </c>
      <c r="M23917" t="s">
        <v>2507</v>
      </c>
      <c r="P23917" t="s">
        <v>2342</v>
      </c>
      <c r="Q23917">
        <v>4.1100000000000003</v>
      </c>
      <c r="R23917" s="35">
        <v>0.1</v>
      </c>
      <c r="T23917" s="35"/>
      <c r="V23917">
        <v>1</v>
      </c>
      <c r="W23917" t="s">
        <v>2577</v>
      </c>
      <c r="X23917" t="s">
        <v>2637</v>
      </c>
    </row>
    <row r="23918" spans="1:24" x14ac:dyDescent="0.3">
      <c r="A23918">
        <v>31681</v>
      </c>
      <c r="B23918" s="15" t="s">
        <v>2118</v>
      </c>
      <c r="C23918" t="str">
        <f>_xlfn.XLOOKUP($B23918, STANDARDS!$A:$A, STANDARDS!$B:$B,,0,2)</f>
        <v>Kinnvika Mbr, Backlundtoppen Fm, Akademikerbreen Gp</v>
      </c>
      <c r="D23918" t="s">
        <v>2286</v>
      </c>
      <c r="E23918" t="s">
        <v>2292</v>
      </c>
      <c r="F23918">
        <v>79.200999999999993</v>
      </c>
      <c r="G23918">
        <v>18.370999999999999</v>
      </c>
      <c r="H23918">
        <v>2E-3</v>
      </c>
      <c r="I23918" t="s">
        <v>592</v>
      </c>
      <c r="J23918" cm="1">
        <f t="array" ref="J23918:L23918">_xlfn.XLOOKUP($C23918, AGE!$A:$A,AGE!$B:$D,,0,2)</f>
        <v>752.7</v>
      </c>
      <c r="K23918">
        <v>11.9</v>
      </c>
      <c r="L23918" t="str">
        <v>Halverson et al. 2018</v>
      </c>
      <c r="M23918" t="s">
        <v>2507</v>
      </c>
      <c r="P23918" t="s">
        <v>2342</v>
      </c>
      <c r="Q23918">
        <v>3.3</v>
      </c>
      <c r="R23918" s="35">
        <v>0.1</v>
      </c>
      <c r="T23918" s="35"/>
      <c r="V23918">
        <v>1</v>
      </c>
      <c r="W23918" t="s">
        <v>2577</v>
      </c>
      <c r="X23918" t="s">
        <v>2637</v>
      </c>
    </row>
    <row r="23919" spans="1:24" x14ac:dyDescent="0.3">
      <c r="A23919">
        <v>31682</v>
      </c>
      <c r="B23919" s="15" t="s">
        <v>2118</v>
      </c>
      <c r="C23919" t="str">
        <f>_xlfn.XLOOKUP($B23919, STANDARDS!$A:$A, STANDARDS!$B:$B,,0,2)</f>
        <v>Kinnvika Mbr, Backlundtoppen Fm, Akademikerbreen Gp</v>
      </c>
      <c r="D23919" t="s">
        <v>2286</v>
      </c>
      <c r="E23919" t="s">
        <v>2292</v>
      </c>
      <c r="F23919">
        <v>79.200999999999993</v>
      </c>
      <c r="G23919">
        <v>18.370999999999999</v>
      </c>
      <c r="H23919">
        <v>2E-3</v>
      </c>
      <c r="I23919" t="s">
        <v>592</v>
      </c>
      <c r="J23919" cm="1">
        <f t="array" ref="J23919:L23919">_xlfn.XLOOKUP($C23919, AGE!$A:$A,AGE!$B:$D,,0,2)</f>
        <v>752.7</v>
      </c>
      <c r="K23919">
        <v>11.9</v>
      </c>
      <c r="L23919" t="str">
        <v>Halverson et al. 2018</v>
      </c>
      <c r="M23919" t="s">
        <v>2507</v>
      </c>
      <c r="P23919" t="s">
        <v>2342</v>
      </c>
      <c r="Q23919">
        <v>4.1900000000000004</v>
      </c>
      <c r="R23919" s="35">
        <v>0.1</v>
      </c>
      <c r="T23919" s="35"/>
      <c r="V23919">
        <v>1</v>
      </c>
      <c r="W23919" t="s">
        <v>2577</v>
      </c>
      <c r="X23919" t="s">
        <v>2637</v>
      </c>
    </row>
    <row r="23920" spans="1:24" x14ac:dyDescent="0.3">
      <c r="A23920">
        <v>31683</v>
      </c>
      <c r="B23920" s="15" t="s">
        <v>2118</v>
      </c>
      <c r="C23920" t="str">
        <f>_xlfn.XLOOKUP($B23920, STANDARDS!$A:$A, STANDARDS!$B:$B,,0,2)</f>
        <v>Kinnvika Mbr, Backlundtoppen Fm, Akademikerbreen Gp</v>
      </c>
      <c r="D23920" t="s">
        <v>2286</v>
      </c>
      <c r="E23920" t="s">
        <v>2292</v>
      </c>
      <c r="F23920">
        <v>79.200999999999993</v>
      </c>
      <c r="G23920">
        <v>18.370999999999999</v>
      </c>
      <c r="H23920">
        <v>2E-3</v>
      </c>
      <c r="I23920" t="s">
        <v>592</v>
      </c>
      <c r="J23920" cm="1">
        <f t="array" ref="J23920:L23920">_xlfn.XLOOKUP($C23920, AGE!$A:$A,AGE!$B:$D,,0,2)</f>
        <v>752.7</v>
      </c>
      <c r="K23920">
        <v>11.9</v>
      </c>
      <c r="L23920" t="str">
        <v>Halverson et al. 2018</v>
      </c>
      <c r="M23920" t="s">
        <v>2507</v>
      </c>
      <c r="P23920" t="s">
        <v>2342</v>
      </c>
      <c r="Q23920">
        <v>3.62</v>
      </c>
      <c r="R23920" s="35">
        <v>0.1</v>
      </c>
      <c r="T23920" s="35"/>
      <c r="V23920">
        <v>1</v>
      </c>
      <c r="W23920" t="s">
        <v>2577</v>
      </c>
      <c r="X23920" t="s">
        <v>2637</v>
      </c>
    </row>
    <row r="23921" spans="1:24" x14ac:dyDescent="0.3">
      <c r="A23921">
        <v>31684</v>
      </c>
      <c r="B23921" s="15" t="s">
        <v>2118</v>
      </c>
      <c r="C23921" t="str">
        <f>_xlfn.XLOOKUP($B23921, STANDARDS!$A:$A, STANDARDS!$B:$B,,0,2)</f>
        <v>Kinnvika Mbr, Backlundtoppen Fm, Akademikerbreen Gp</v>
      </c>
      <c r="D23921" t="s">
        <v>2286</v>
      </c>
      <c r="E23921" t="s">
        <v>2292</v>
      </c>
      <c r="F23921">
        <v>79.200999999999993</v>
      </c>
      <c r="G23921">
        <v>18.370999999999999</v>
      </c>
      <c r="H23921">
        <v>2E-3</v>
      </c>
      <c r="I23921" t="s">
        <v>592</v>
      </c>
      <c r="J23921" cm="1">
        <f t="array" ref="J23921:L23921">_xlfn.XLOOKUP($C23921, AGE!$A:$A,AGE!$B:$D,,0,2)</f>
        <v>752.7</v>
      </c>
      <c r="K23921">
        <v>11.9</v>
      </c>
      <c r="L23921" t="str">
        <v>Halverson et al. 2018</v>
      </c>
      <c r="M23921" t="s">
        <v>2507</v>
      </c>
      <c r="P23921" t="s">
        <v>2342</v>
      </c>
      <c r="Q23921">
        <v>3.4</v>
      </c>
      <c r="R23921" s="35">
        <v>0.1</v>
      </c>
      <c r="T23921" s="35"/>
      <c r="V23921">
        <v>1</v>
      </c>
      <c r="W23921" t="s">
        <v>2577</v>
      </c>
      <c r="X23921" t="s">
        <v>2637</v>
      </c>
    </row>
    <row r="23922" spans="1:24" x14ac:dyDescent="0.3">
      <c r="A23922">
        <v>31685</v>
      </c>
      <c r="B23922" s="15" t="s">
        <v>2118</v>
      </c>
      <c r="C23922" t="str">
        <f>_xlfn.XLOOKUP($B23922, STANDARDS!$A:$A, STANDARDS!$B:$B,,0,2)</f>
        <v>Kinnvika Mbr, Backlundtoppen Fm, Akademikerbreen Gp</v>
      </c>
      <c r="D23922" t="s">
        <v>2286</v>
      </c>
      <c r="E23922" t="s">
        <v>2292</v>
      </c>
      <c r="F23922">
        <v>79.200999999999993</v>
      </c>
      <c r="G23922">
        <v>18.370999999999999</v>
      </c>
      <c r="H23922">
        <v>2E-3</v>
      </c>
      <c r="I23922" t="s">
        <v>592</v>
      </c>
      <c r="J23922" cm="1">
        <f t="array" ref="J23922:L23922">_xlfn.XLOOKUP($C23922, AGE!$A:$A,AGE!$B:$D,,0,2)</f>
        <v>752.7</v>
      </c>
      <c r="K23922">
        <v>11.9</v>
      </c>
      <c r="L23922" t="str">
        <v>Halverson et al. 2018</v>
      </c>
      <c r="M23922" t="s">
        <v>2507</v>
      </c>
      <c r="P23922" t="s">
        <v>2342</v>
      </c>
      <c r="Q23922">
        <v>3.36</v>
      </c>
      <c r="R23922" s="35">
        <v>0.1</v>
      </c>
      <c r="T23922" s="35"/>
      <c r="V23922">
        <v>1</v>
      </c>
      <c r="W23922" t="s">
        <v>2577</v>
      </c>
      <c r="X23922" t="s">
        <v>2637</v>
      </c>
    </row>
    <row r="23923" spans="1:24" x14ac:dyDescent="0.3">
      <c r="A23923">
        <v>31686</v>
      </c>
      <c r="B23923" s="15" t="s">
        <v>2118</v>
      </c>
      <c r="C23923" t="str">
        <f>_xlfn.XLOOKUP($B23923, STANDARDS!$A:$A, STANDARDS!$B:$B,,0,2)</f>
        <v>Kinnvika Mbr, Backlundtoppen Fm, Akademikerbreen Gp</v>
      </c>
      <c r="D23923" t="s">
        <v>2286</v>
      </c>
      <c r="E23923" t="s">
        <v>2292</v>
      </c>
      <c r="F23923">
        <v>79.200999999999993</v>
      </c>
      <c r="G23923">
        <v>18.370999999999999</v>
      </c>
      <c r="H23923">
        <v>2E-3</v>
      </c>
      <c r="I23923" t="s">
        <v>592</v>
      </c>
      <c r="J23923" cm="1">
        <f t="array" ref="J23923:L23923">_xlfn.XLOOKUP($C23923, AGE!$A:$A,AGE!$B:$D,,0,2)</f>
        <v>752.7</v>
      </c>
      <c r="K23923">
        <v>11.9</v>
      </c>
      <c r="L23923" t="str">
        <v>Halverson et al. 2018</v>
      </c>
      <c r="M23923" t="s">
        <v>2507</v>
      </c>
      <c r="P23923" t="s">
        <v>2342</v>
      </c>
      <c r="Q23923">
        <v>3.4</v>
      </c>
      <c r="R23923" s="35">
        <v>0.1</v>
      </c>
      <c r="T23923" s="35"/>
      <c r="V23923">
        <v>1</v>
      </c>
      <c r="W23923" t="s">
        <v>2577</v>
      </c>
      <c r="X23923" t="s">
        <v>2637</v>
      </c>
    </row>
    <row r="23924" spans="1:24" x14ac:dyDescent="0.3">
      <c r="A23924">
        <v>31687</v>
      </c>
      <c r="B23924" s="15" t="s">
        <v>2118</v>
      </c>
      <c r="C23924" t="str">
        <f>_xlfn.XLOOKUP($B23924, STANDARDS!$A:$A, STANDARDS!$B:$B,,0,2)</f>
        <v>Kinnvika Mbr, Backlundtoppen Fm, Akademikerbreen Gp</v>
      </c>
      <c r="D23924" t="s">
        <v>2286</v>
      </c>
      <c r="E23924" t="s">
        <v>2292</v>
      </c>
      <c r="F23924">
        <v>79.200999999999993</v>
      </c>
      <c r="G23924">
        <v>18.370999999999999</v>
      </c>
      <c r="H23924">
        <v>2E-3</v>
      </c>
      <c r="I23924" t="s">
        <v>592</v>
      </c>
      <c r="J23924" cm="1">
        <f t="array" ref="J23924:L23924">_xlfn.XLOOKUP($C23924, AGE!$A:$A,AGE!$B:$D,,0,2)</f>
        <v>752.7</v>
      </c>
      <c r="K23924">
        <v>11.9</v>
      </c>
      <c r="L23924" t="str">
        <v>Halverson et al. 2018</v>
      </c>
      <c r="M23924" t="s">
        <v>2507</v>
      </c>
      <c r="P23924" t="s">
        <v>2342</v>
      </c>
      <c r="Q23924">
        <v>3.73</v>
      </c>
      <c r="R23924" s="35">
        <v>0.1</v>
      </c>
      <c r="T23924" s="35"/>
      <c r="V23924">
        <v>1</v>
      </c>
      <c r="W23924" t="s">
        <v>2577</v>
      </c>
      <c r="X23924" t="s">
        <v>2637</v>
      </c>
    </row>
    <row r="23925" spans="1:24" x14ac:dyDescent="0.3">
      <c r="A23925">
        <v>31688</v>
      </c>
      <c r="B23925" s="15" t="s">
        <v>2118</v>
      </c>
      <c r="C23925" t="str">
        <f>_xlfn.XLOOKUP($B23925, STANDARDS!$A:$A, STANDARDS!$B:$B,,0,2)</f>
        <v>Kinnvika Mbr, Backlundtoppen Fm, Akademikerbreen Gp</v>
      </c>
      <c r="D23925" t="s">
        <v>2286</v>
      </c>
      <c r="E23925" t="s">
        <v>2292</v>
      </c>
      <c r="F23925">
        <v>79.200999999999993</v>
      </c>
      <c r="G23925">
        <v>18.370999999999999</v>
      </c>
      <c r="H23925">
        <v>2E-3</v>
      </c>
      <c r="I23925" t="s">
        <v>592</v>
      </c>
      <c r="J23925" cm="1">
        <f t="array" ref="J23925:L23925">_xlfn.XLOOKUP($C23925, AGE!$A:$A,AGE!$B:$D,,0,2)</f>
        <v>752.7</v>
      </c>
      <c r="K23925">
        <v>11.9</v>
      </c>
      <c r="L23925" t="str">
        <v>Halverson et al. 2018</v>
      </c>
      <c r="M23925" t="s">
        <v>2507</v>
      </c>
      <c r="P23925" t="s">
        <v>2342</v>
      </c>
      <c r="Q23925">
        <v>3.71</v>
      </c>
      <c r="R23925" s="35">
        <v>0.1</v>
      </c>
      <c r="T23925" s="35"/>
      <c r="V23925">
        <v>1</v>
      </c>
      <c r="W23925" t="s">
        <v>2577</v>
      </c>
      <c r="X23925" t="s">
        <v>2637</v>
      </c>
    </row>
    <row r="23926" spans="1:24" x14ac:dyDescent="0.3">
      <c r="A23926">
        <v>31689</v>
      </c>
      <c r="B23926" s="15" t="s">
        <v>2118</v>
      </c>
      <c r="C23926" t="str">
        <f>_xlfn.XLOOKUP($B23926, STANDARDS!$A:$A, STANDARDS!$B:$B,,0,2)</f>
        <v>Kinnvika Mbr, Backlundtoppen Fm, Akademikerbreen Gp</v>
      </c>
      <c r="D23926" t="s">
        <v>2286</v>
      </c>
      <c r="E23926" t="s">
        <v>2292</v>
      </c>
      <c r="F23926">
        <v>79.200999999999993</v>
      </c>
      <c r="G23926">
        <v>18.370999999999999</v>
      </c>
      <c r="H23926">
        <v>2E-3</v>
      </c>
      <c r="I23926" t="s">
        <v>592</v>
      </c>
      <c r="J23926" cm="1">
        <f t="array" ref="J23926:L23926">_xlfn.XLOOKUP($C23926, AGE!$A:$A,AGE!$B:$D,,0,2)</f>
        <v>752.7</v>
      </c>
      <c r="K23926">
        <v>11.9</v>
      </c>
      <c r="L23926" t="str">
        <v>Halverson et al. 2018</v>
      </c>
      <c r="M23926" t="s">
        <v>2507</v>
      </c>
      <c r="P23926" t="s">
        <v>2342</v>
      </c>
      <c r="Q23926">
        <v>3.63</v>
      </c>
      <c r="R23926" s="35">
        <v>0.1</v>
      </c>
      <c r="T23926" s="35"/>
      <c r="V23926">
        <v>1</v>
      </c>
      <c r="W23926" t="s">
        <v>2577</v>
      </c>
      <c r="X23926" t="s">
        <v>2637</v>
      </c>
    </row>
    <row r="23927" spans="1:24" x14ac:dyDescent="0.3">
      <c r="A23927">
        <v>31690</v>
      </c>
      <c r="B23927" s="15" t="s">
        <v>2118</v>
      </c>
      <c r="C23927" t="str">
        <f>_xlfn.XLOOKUP($B23927, STANDARDS!$A:$A, STANDARDS!$B:$B,,0,2)</f>
        <v>Kinnvika Mbr, Backlundtoppen Fm, Akademikerbreen Gp</v>
      </c>
      <c r="D23927" t="s">
        <v>2286</v>
      </c>
      <c r="E23927" t="s">
        <v>2292</v>
      </c>
      <c r="F23927">
        <v>79.200999999999993</v>
      </c>
      <c r="G23927">
        <v>18.370999999999999</v>
      </c>
      <c r="H23927">
        <v>2E-3</v>
      </c>
      <c r="I23927" t="s">
        <v>592</v>
      </c>
      <c r="J23927" cm="1">
        <f t="array" ref="J23927:L23927">_xlfn.XLOOKUP($C23927, AGE!$A:$A,AGE!$B:$D,,0,2)</f>
        <v>752.7</v>
      </c>
      <c r="K23927">
        <v>11.9</v>
      </c>
      <c r="L23927" t="str">
        <v>Halverson et al. 2018</v>
      </c>
      <c r="M23927" t="s">
        <v>2507</v>
      </c>
      <c r="P23927" t="s">
        <v>2342</v>
      </c>
      <c r="Q23927">
        <v>3.42</v>
      </c>
      <c r="R23927" s="35">
        <v>0.1</v>
      </c>
      <c r="T23927" s="35"/>
      <c r="V23927">
        <v>1</v>
      </c>
      <c r="W23927" t="s">
        <v>2577</v>
      </c>
      <c r="X23927" t="s">
        <v>2637</v>
      </c>
    </row>
    <row r="23928" spans="1:24" x14ac:dyDescent="0.3">
      <c r="A23928">
        <v>31691</v>
      </c>
      <c r="B23928" s="15" t="s">
        <v>2118</v>
      </c>
      <c r="C23928" t="str">
        <f>_xlfn.XLOOKUP($B23928, STANDARDS!$A:$A, STANDARDS!$B:$B,,0,2)</f>
        <v>Kinnvika Mbr, Backlundtoppen Fm, Akademikerbreen Gp</v>
      </c>
      <c r="D23928" t="s">
        <v>2286</v>
      </c>
      <c r="E23928" t="s">
        <v>2292</v>
      </c>
      <c r="F23928">
        <v>79.200999999999993</v>
      </c>
      <c r="G23928">
        <v>18.370999999999999</v>
      </c>
      <c r="H23928">
        <v>2E-3</v>
      </c>
      <c r="I23928" t="s">
        <v>592</v>
      </c>
      <c r="J23928" cm="1">
        <f t="array" ref="J23928:L23928">_xlfn.XLOOKUP($C23928, AGE!$A:$A,AGE!$B:$D,,0,2)</f>
        <v>752.7</v>
      </c>
      <c r="K23928">
        <v>11.9</v>
      </c>
      <c r="L23928" t="str">
        <v>Halverson et al. 2018</v>
      </c>
      <c r="M23928" t="s">
        <v>2507</v>
      </c>
      <c r="P23928" t="s">
        <v>2342</v>
      </c>
      <c r="Q23928">
        <v>2.88</v>
      </c>
      <c r="R23928" s="35">
        <v>0.1</v>
      </c>
      <c r="T23928" s="35"/>
      <c r="V23928">
        <v>1</v>
      </c>
      <c r="W23928" t="s">
        <v>2577</v>
      </c>
      <c r="X23928" t="s">
        <v>2637</v>
      </c>
    </row>
    <row r="23929" spans="1:24" x14ac:dyDescent="0.3">
      <c r="A23929">
        <v>31692</v>
      </c>
      <c r="B23929" s="15" t="s">
        <v>2118</v>
      </c>
      <c r="C23929" t="str">
        <f>_xlfn.XLOOKUP($B23929, STANDARDS!$A:$A, STANDARDS!$B:$B,,0,2)</f>
        <v>Kinnvika Mbr, Backlundtoppen Fm, Akademikerbreen Gp</v>
      </c>
      <c r="D23929" t="s">
        <v>2286</v>
      </c>
      <c r="E23929" t="s">
        <v>2292</v>
      </c>
      <c r="F23929">
        <v>79.200999999999993</v>
      </c>
      <c r="G23929">
        <v>18.370999999999999</v>
      </c>
      <c r="H23929">
        <v>2E-3</v>
      </c>
      <c r="I23929" t="s">
        <v>592</v>
      </c>
      <c r="J23929" cm="1">
        <f t="array" ref="J23929:L23929">_xlfn.XLOOKUP($C23929, AGE!$A:$A,AGE!$B:$D,,0,2)</f>
        <v>752.7</v>
      </c>
      <c r="K23929">
        <v>11.9</v>
      </c>
      <c r="L23929" t="str">
        <v>Halverson et al. 2018</v>
      </c>
      <c r="M23929" t="s">
        <v>2507</v>
      </c>
      <c r="P23929" t="s">
        <v>2342</v>
      </c>
      <c r="Q23929">
        <v>3.96</v>
      </c>
      <c r="R23929" s="35">
        <v>0.1</v>
      </c>
      <c r="T23929" s="35"/>
      <c r="V23929">
        <v>1</v>
      </c>
      <c r="W23929" t="s">
        <v>2577</v>
      </c>
      <c r="X23929" t="s">
        <v>2637</v>
      </c>
    </row>
    <row r="23930" spans="1:24" x14ac:dyDescent="0.3">
      <c r="A23930">
        <v>31693</v>
      </c>
      <c r="B23930" s="15" t="s">
        <v>2120</v>
      </c>
      <c r="C23930" t="str">
        <f>_xlfn.XLOOKUP($B23930, STANDARDS!$A:$A, STANDARDS!$B:$B,,0,2)</f>
        <v>Russøya Mbr, Elbobreen Fm, Polarisbreen Gp</v>
      </c>
      <c r="D23930" t="s">
        <v>2286</v>
      </c>
      <c r="E23930" t="s">
        <v>2293</v>
      </c>
      <c r="F23930">
        <v>78.716999999999999</v>
      </c>
      <c r="G23930">
        <v>18.199000000000002</v>
      </c>
      <c r="H23930">
        <v>2E-3</v>
      </c>
      <c r="I23930" t="s">
        <v>592</v>
      </c>
      <c r="J23930" cm="1">
        <f t="array" ref="J23930:L23930">_xlfn.XLOOKUP($C23930, AGE!$A:$A,AGE!$B:$D,,0,2)</f>
        <v>739.9</v>
      </c>
      <c r="K23930">
        <v>12.5</v>
      </c>
      <c r="L23930" t="str">
        <v>Halverson et al. 2018</v>
      </c>
      <c r="M23930" t="s">
        <v>2482</v>
      </c>
      <c r="O23930">
        <v>4.1000000000000002E-2</v>
      </c>
      <c r="P23930" t="s">
        <v>2342</v>
      </c>
      <c r="Q23930">
        <v>-5.89</v>
      </c>
      <c r="R23930" s="35">
        <v>0.1</v>
      </c>
      <c r="S23930">
        <v>-32.6</v>
      </c>
      <c r="T23930" s="35">
        <v>0.05</v>
      </c>
      <c r="U23930" t="s">
        <v>2479</v>
      </c>
      <c r="V23930">
        <v>1</v>
      </c>
      <c r="W23930" t="s">
        <v>2578</v>
      </c>
      <c r="X23930" t="s">
        <v>2638</v>
      </c>
    </row>
    <row r="23931" spans="1:24" x14ac:dyDescent="0.3">
      <c r="A23931">
        <v>31694</v>
      </c>
      <c r="B23931" s="15" t="s">
        <v>2120</v>
      </c>
      <c r="C23931" t="str">
        <f>_xlfn.XLOOKUP($B23931, STANDARDS!$A:$A, STANDARDS!$B:$B,,0,2)</f>
        <v>Russøya Mbr, Elbobreen Fm, Polarisbreen Gp</v>
      </c>
      <c r="D23931" t="s">
        <v>2286</v>
      </c>
      <c r="E23931" t="s">
        <v>2293</v>
      </c>
      <c r="F23931">
        <v>78.716999999999999</v>
      </c>
      <c r="G23931">
        <v>18.199000000000002</v>
      </c>
      <c r="H23931">
        <v>2E-3</v>
      </c>
      <c r="I23931" t="s">
        <v>592</v>
      </c>
      <c r="J23931" cm="1">
        <f t="array" ref="J23931:L23931">_xlfn.XLOOKUP($C23931, AGE!$A:$A,AGE!$B:$D,,0,2)</f>
        <v>739.9</v>
      </c>
      <c r="K23931">
        <v>12.5</v>
      </c>
      <c r="L23931" t="str">
        <v>Halverson et al. 2018</v>
      </c>
      <c r="M23931" t="s">
        <v>2482</v>
      </c>
      <c r="P23931" t="s">
        <v>2342</v>
      </c>
      <c r="Q23931">
        <v>-3.52</v>
      </c>
      <c r="R23931" s="35">
        <v>0.1</v>
      </c>
      <c r="T23931" s="35"/>
      <c r="V23931">
        <v>1</v>
      </c>
      <c r="W23931" t="s">
        <v>2578</v>
      </c>
      <c r="X23931" t="s">
        <v>2638</v>
      </c>
    </row>
    <row r="23932" spans="1:24" x14ac:dyDescent="0.3">
      <c r="A23932">
        <v>31695</v>
      </c>
      <c r="B23932" s="15" t="s">
        <v>2120</v>
      </c>
      <c r="C23932" t="str">
        <f>_xlfn.XLOOKUP($B23932, STANDARDS!$A:$A, STANDARDS!$B:$B,,0,2)</f>
        <v>Russøya Mbr, Elbobreen Fm, Polarisbreen Gp</v>
      </c>
      <c r="D23932" t="s">
        <v>2286</v>
      </c>
      <c r="E23932" t="s">
        <v>2293</v>
      </c>
      <c r="F23932">
        <v>78.716999999999999</v>
      </c>
      <c r="G23932">
        <v>18.199000000000002</v>
      </c>
      <c r="H23932">
        <v>2E-3</v>
      </c>
      <c r="I23932" t="s">
        <v>592</v>
      </c>
      <c r="J23932" cm="1">
        <f t="array" ref="J23932:L23932">_xlfn.XLOOKUP($C23932, AGE!$A:$A,AGE!$B:$D,,0,2)</f>
        <v>739.9</v>
      </c>
      <c r="K23932">
        <v>12.5</v>
      </c>
      <c r="L23932" t="str">
        <v>Halverson et al. 2018</v>
      </c>
      <c r="M23932" t="s">
        <v>2482</v>
      </c>
      <c r="O23932">
        <v>1.6E-2</v>
      </c>
      <c r="P23932" t="s">
        <v>2342</v>
      </c>
      <c r="Q23932">
        <v>-5.82</v>
      </c>
      <c r="R23932" s="35">
        <v>0.1</v>
      </c>
      <c r="S23932">
        <v>-30</v>
      </c>
      <c r="T23932" s="35">
        <v>0.05</v>
      </c>
      <c r="U23932" t="s">
        <v>2479</v>
      </c>
      <c r="V23932">
        <v>1</v>
      </c>
      <c r="W23932" t="s">
        <v>2578</v>
      </c>
      <c r="X23932" t="s">
        <v>2638</v>
      </c>
    </row>
    <row r="23933" spans="1:24" x14ac:dyDescent="0.3">
      <c r="A23933">
        <v>31696</v>
      </c>
      <c r="B23933" s="15" t="s">
        <v>2120</v>
      </c>
      <c r="C23933" t="str">
        <f>_xlfn.XLOOKUP($B23933, STANDARDS!$A:$A, STANDARDS!$B:$B,,0,2)</f>
        <v>Russøya Mbr, Elbobreen Fm, Polarisbreen Gp</v>
      </c>
      <c r="D23933" t="s">
        <v>2286</v>
      </c>
      <c r="E23933" t="s">
        <v>2293</v>
      </c>
      <c r="F23933">
        <v>78.716999999999999</v>
      </c>
      <c r="G23933">
        <v>18.199000000000002</v>
      </c>
      <c r="H23933">
        <v>2E-3</v>
      </c>
      <c r="I23933" t="s">
        <v>592</v>
      </c>
      <c r="J23933" cm="1">
        <f t="array" ref="J23933:L23933">_xlfn.XLOOKUP($C23933, AGE!$A:$A,AGE!$B:$D,,0,2)</f>
        <v>739.9</v>
      </c>
      <c r="K23933">
        <v>12.5</v>
      </c>
      <c r="L23933" t="str">
        <v>Halverson et al. 2018</v>
      </c>
      <c r="M23933" t="s">
        <v>2482</v>
      </c>
      <c r="P23933" t="s">
        <v>2342</v>
      </c>
      <c r="Q23933">
        <v>-4.92</v>
      </c>
      <c r="R23933" s="35">
        <v>0.1</v>
      </c>
      <c r="T23933" s="35"/>
      <c r="V23933">
        <v>1</v>
      </c>
      <c r="W23933" t="s">
        <v>2578</v>
      </c>
      <c r="X23933" t="s">
        <v>2638</v>
      </c>
    </row>
    <row r="23934" spans="1:24" x14ac:dyDescent="0.3">
      <c r="A23934">
        <v>31697</v>
      </c>
      <c r="B23934" s="15" t="s">
        <v>2120</v>
      </c>
      <c r="C23934" t="str">
        <f>_xlfn.XLOOKUP($B23934, STANDARDS!$A:$A, STANDARDS!$B:$B,,0,2)</f>
        <v>Russøya Mbr, Elbobreen Fm, Polarisbreen Gp</v>
      </c>
      <c r="D23934" t="s">
        <v>2286</v>
      </c>
      <c r="E23934" t="s">
        <v>2293</v>
      </c>
      <c r="F23934">
        <v>78.716999999999999</v>
      </c>
      <c r="G23934">
        <v>18.199000000000002</v>
      </c>
      <c r="H23934">
        <v>2E-3</v>
      </c>
      <c r="I23934" t="s">
        <v>592</v>
      </c>
      <c r="J23934" cm="1">
        <f t="array" ref="J23934:L23934">_xlfn.XLOOKUP($C23934, AGE!$A:$A,AGE!$B:$D,,0,2)</f>
        <v>739.9</v>
      </c>
      <c r="K23934">
        <v>12.5</v>
      </c>
      <c r="L23934" t="str">
        <v>Halverson et al. 2018</v>
      </c>
      <c r="M23934" t="s">
        <v>2482</v>
      </c>
      <c r="O23934">
        <v>1.7000000000000001E-2</v>
      </c>
      <c r="P23934" t="s">
        <v>2342</v>
      </c>
      <c r="Q23934">
        <v>-6.11</v>
      </c>
      <c r="R23934" s="35">
        <v>0.1</v>
      </c>
      <c r="S23934">
        <v>-31.4</v>
      </c>
      <c r="T23934" s="35">
        <v>0.05</v>
      </c>
      <c r="U23934" t="s">
        <v>2479</v>
      </c>
      <c r="V23934">
        <v>1</v>
      </c>
      <c r="W23934" t="s">
        <v>2578</v>
      </c>
      <c r="X23934" t="s">
        <v>2638</v>
      </c>
    </row>
    <row r="23935" spans="1:24" x14ac:dyDescent="0.3">
      <c r="A23935">
        <v>31698</v>
      </c>
      <c r="B23935" s="15" t="s">
        <v>2120</v>
      </c>
      <c r="C23935" t="str">
        <f>_xlfn.XLOOKUP($B23935, STANDARDS!$A:$A, STANDARDS!$B:$B,,0,2)</f>
        <v>Russøya Mbr, Elbobreen Fm, Polarisbreen Gp</v>
      </c>
      <c r="D23935" t="s">
        <v>2286</v>
      </c>
      <c r="E23935" t="s">
        <v>2293</v>
      </c>
      <c r="F23935">
        <v>78.716999999999999</v>
      </c>
      <c r="G23935">
        <v>18.199000000000002</v>
      </c>
      <c r="H23935">
        <v>2E-3</v>
      </c>
      <c r="I23935" t="s">
        <v>592</v>
      </c>
      <c r="J23935" cm="1">
        <f t="array" ref="J23935:L23935">_xlfn.XLOOKUP($C23935, AGE!$A:$A,AGE!$B:$D,,0,2)</f>
        <v>739.9</v>
      </c>
      <c r="K23935">
        <v>12.5</v>
      </c>
      <c r="L23935" t="str">
        <v>Halverson et al. 2018</v>
      </c>
      <c r="M23935" t="s">
        <v>2482</v>
      </c>
      <c r="O23935">
        <v>0.24</v>
      </c>
      <c r="P23935" t="s">
        <v>2342</v>
      </c>
      <c r="Q23935">
        <v>-4.92</v>
      </c>
      <c r="R23935" s="35">
        <v>0.1</v>
      </c>
      <c r="S23935">
        <v>-31.5</v>
      </c>
      <c r="T23935" s="35">
        <v>0.05</v>
      </c>
      <c r="U23935" t="s">
        <v>2479</v>
      </c>
      <c r="V23935">
        <v>1</v>
      </c>
      <c r="W23935" t="s">
        <v>2578</v>
      </c>
      <c r="X23935" t="s">
        <v>2638</v>
      </c>
    </row>
    <row r="23936" spans="1:24" x14ac:dyDescent="0.3">
      <c r="A23936">
        <v>31699</v>
      </c>
      <c r="B23936" s="15" t="s">
        <v>2120</v>
      </c>
      <c r="C23936" t="str">
        <f>_xlfn.XLOOKUP($B23936, STANDARDS!$A:$A, STANDARDS!$B:$B,,0,2)</f>
        <v>Russøya Mbr, Elbobreen Fm, Polarisbreen Gp</v>
      </c>
      <c r="D23936" t="s">
        <v>2286</v>
      </c>
      <c r="E23936" t="s">
        <v>2293</v>
      </c>
      <c r="F23936">
        <v>78.716999999999999</v>
      </c>
      <c r="G23936">
        <v>18.199000000000002</v>
      </c>
      <c r="H23936">
        <v>2E-3</v>
      </c>
      <c r="I23936" t="s">
        <v>592</v>
      </c>
      <c r="J23936" cm="1">
        <f t="array" ref="J23936:L23936">_xlfn.XLOOKUP($C23936, AGE!$A:$A,AGE!$B:$D,,0,2)</f>
        <v>739.9</v>
      </c>
      <c r="K23936">
        <v>12.5</v>
      </c>
      <c r="L23936" t="str">
        <v>Halverson et al. 2018</v>
      </c>
      <c r="M23936" t="s">
        <v>2482</v>
      </c>
      <c r="P23936" t="s">
        <v>2342</v>
      </c>
      <c r="Q23936">
        <v>-5.83</v>
      </c>
      <c r="R23936" s="35">
        <v>0.1</v>
      </c>
      <c r="T23936" s="35"/>
      <c r="V23936">
        <v>1</v>
      </c>
      <c r="W23936" t="s">
        <v>2578</v>
      </c>
      <c r="X23936" t="s">
        <v>2638</v>
      </c>
    </row>
    <row r="23937" spans="1:24" x14ac:dyDescent="0.3">
      <c r="A23937">
        <v>31700</v>
      </c>
      <c r="B23937" s="15" t="s">
        <v>2120</v>
      </c>
      <c r="C23937" t="str">
        <f>_xlfn.XLOOKUP($B23937, STANDARDS!$A:$A, STANDARDS!$B:$B,,0,2)</f>
        <v>Russøya Mbr, Elbobreen Fm, Polarisbreen Gp</v>
      </c>
      <c r="D23937" t="s">
        <v>2286</v>
      </c>
      <c r="E23937" t="s">
        <v>2293</v>
      </c>
      <c r="F23937">
        <v>78.716999999999999</v>
      </c>
      <c r="G23937">
        <v>18.199000000000002</v>
      </c>
      <c r="H23937">
        <v>2E-3</v>
      </c>
      <c r="I23937" t="s">
        <v>592</v>
      </c>
      <c r="J23937" cm="1">
        <f t="array" ref="J23937:L23937">_xlfn.XLOOKUP($C23937, AGE!$A:$A,AGE!$B:$D,,0,2)</f>
        <v>739.9</v>
      </c>
      <c r="K23937">
        <v>12.5</v>
      </c>
      <c r="L23937" t="str">
        <v>Halverson et al. 2018</v>
      </c>
      <c r="M23937" t="s">
        <v>2482</v>
      </c>
      <c r="P23937" t="s">
        <v>2342</v>
      </c>
      <c r="Q23937">
        <v>-4.79</v>
      </c>
      <c r="R23937" s="35">
        <v>0.1</v>
      </c>
      <c r="T23937" s="35"/>
      <c r="V23937">
        <v>1</v>
      </c>
      <c r="W23937" t="s">
        <v>2578</v>
      </c>
      <c r="X23937" t="s">
        <v>2638</v>
      </c>
    </row>
    <row r="23938" spans="1:24" x14ac:dyDescent="0.3">
      <c r="A23938">
        <v>31701</v>
      </c>
      <c r="B23938" s="15" t="s">
        <v>2120</v>
      </c>
      <c r="C23938" t="str">
        <f>_xlfn.XLOOKUP($B23938, STANDARDS!$A:$A, STANDARDS!$B:$B,,0,2)</f>
        <v>Russøya Mbr, Elbobreen Fm, Polarisbreen Gp</v>
      </c>
      <c r="D23938" t="s">
        <v>2286</v>
      </c>
      <c r="E23938" t="s">
        <v>2293</v>
      </c>
      <c r="F23938">
        <v>78.716999999999999</v>
      </c>
      <c r="G23938">
        <v>18.199000000000002</v>
      </c>
      <c r="H23938">
        <v>2E-3</v>
      </c>
      <c r="I23938" t="s">
        <v>592</v>
      </c>
      <c r="J23938" cm="1">
        <f t="array" ref="J23938:L23938">_xlfn.XLOOKUP($C23938, AGE!$A:$A,AGE!$B:$D,,0,2)</f>
        <v>739.9</v>
      </c>
      <c r="K23938">
        <v>12.5</v>
      </c>
      <c r="L23938" t="str">
        <v>Halverson et al. 2018</v>
      </c>
      <c r="M23938" t="s">
        <v>2482</v>
      </c>
      <c r="O23938">
        <v>3.2000000000000001E-2</v>
      </c>
      <c r="P23938" t="s">
        <v>2342</v>
      </c>
      <c r="Q23938">
        <v>-5.4</v>
      </c>
      <c r="R23938" s="35">
        <v>0.1</v>
      </c>
      <c r="S23938">
        <v>-28</v>
      </c>
      <c r="T23938" s="35">
        <v>0.05</v>
      </c>
      <c r="U23938" t="s">
        <v>2479</v>
      </c>
      <c r="V23938">
        <v>1</v>
      </c>
      <c r="W23938" t="s">
        <v>2578</v>
      </c>
      <c r="X23938" t="s">
        <v>2638</v>
      </c>
    </row>
    <row r="23939" spans="1:24" x14ac:dyDescent="0.3">
      <c r="A23939">
        <v>31702</v>
      </c>
      <c r="B23939" s="15" t="s">
        <v>2120</v>
      </c>
      <c r="C23939" t="str">
        <f>_xlfn.XLOOKUP($B23939, STANDARDS!$A:$A, STANDARDS!$B:$B,,0,2)</f>
        <v>Russøya Mbr, Elbobreen Fm, Polarisbreen Gp</v>
      </c>
      <c r="D23939" t="s">
        <v>2286</v>
      </c>
      <c r="E23939" t="s">
        <v>2293</v>
      </c>
      <c r="F23939">
        <v>78.716999999999999</v>
      </c>
      <c r="G23939">
        <v>18.199000000000002</v>
      </c>
      <c r="H23939">
        <v>2E-3</v>
      </c>
      <c r="I23939" t="s">
        <v>592</v>
      </c>
      <c r="J23939" cm="1">
        <f t="array" ref="J23939:L23939">_xlfn.XLOOKUP($C23939, AGE!$A:$A,AGE!$B:$D,,0,2)</f>
        <v>739.9</v>
      </c>
      <c r="K23939">
        <v>12.5</v>
      </c>
      <c r="L23939" t="str">
        <v>Halverson et al. 2018</v>
      </c>
      <c r="M23939" t="s">
        <v>2482</v>
      </c>
      <c r="O23939">
        <v>3.3000000000000002E-2</v>
      </c>
      <c r="P23939" t="s">
        <v>2342</v>
      </c>
      <c r="Q23939">
        <v>-5.0999999999999996</v>
      </c>
      <c r="R23939" s="35">
        <v>0.1</v>
      </c>
      <c r="S23939">
        <v>-31.1</v>
      </c>
      <c r="T23939" s="35">
        <v>0.05</v>
      </c>
      <c r="U23939" t="s">
        <v>2479</v>
      </c>
      <c r="V23939">
        <v>1</v>
      </c>
      <c r="W23939" t="s">
        <v>2578</v>
      </c>
      <c r="X23939" t="s">
        <v>2638</v>
      </c>
    </row>
    <row r="23940" spans="1:24" x14ac:dyDescent="0.3">
      <c r="A23940">
        <v>31703</v>
      </c>
      <c r="B23940" s="15" t="s">
        <v>2120</v>
      </c>
      <c r="C23940" t="str">
        <f>_xlfn.XLOOKUP($B23940, STANDARDS!$A:$A, STANDARDS!$B:$B,,0,2)</f>
        <v>Russøya Mbr, Elbobreen Fm, Polarisbreen Gp</v>
      </c>
      <c r="D23940" t="s">
        <v>2286</v>
      </c>
      <c r="E23940" t="s">
        <v>2293</v>
      </c>
      <c r="F23940">
        <v>78.716999999999999</v>
      </c>
      <c r="G23940">
        <v>18.199000000000002</v>
      </c>
      <c r="H23940">
        <v>2E-3</v>
      </c>
      <c r="I23940" t="s">
        <v>592</v>
      </c>
      <c r="J23940" cm="1">
        <f t="array" ref="J23940:L23940">_xlfn.XLOOKUP($C23940, AGE!$A:$A,AGE!$B:$D,,0,2)</f>
        <v>739.9</v>
      </c>
      <c r="K23940">
        <v>12.5</v>
      </c>
      <c r="L23940" t="str">
        <v>Halverson et al. 2018</v>
      </c>
      <c r="M23940" t="s">
        <v>2482</v>
      </c>
      <c r="O23940">
        <v>1.7000000000000001E-2</v>
      </c>
      <c r="P23940" t="s">
        <v>2342</v>
      </c>
      <c r="Q23940">
        <v>-5.42</v>
      </c>
      <c r="R23940" s="35">
        <v>0.1</v>
      </c>
      <c r="S23940">
        <v>-32</v>
      </c>
      <c r="T23940" s="35">
        <v>0.05</v>
      </c>
      <c r="U23940" t="s">
        <v>2479</v>
      </c>
      <c r="V23940">
        <v>1</v>
      </c>
      <c r="W23940" t="s">
        <v>2578</v>
      </c>
      <c r="X23940" t="s">
        <v>2638</v>
      </c>
    </row>
    <row r="23941" spans="1:24" x14ac:dyDescent="0.3">
      <c r="A23941">
        <v>31704</v>
      </c>
      <c r="B23941" s="15" t="s">
        <v>2120</v>
      </c>
      <c r="C23941" t="str">
        <f>_xlfn.XLOOKUP($B23941, STANDARDS!$A:$A, STANDARDS!$B:$B,,0,2)</f>
        <v>Russøya Mbr, Elbobreen Fm, Polarisbreen Gp</v>
      </c>
      <c r="D23941" t="s">
        <v>2286</v>
      </c>
      <c r="E23941" t="s">
        <v>2293</v>
      </c>
      <c r="F23941">
        <v>78.716999999999999</v>
      </c>
      <c r="G23941">
        <v>18.199000000000002</v>
      </c>
      <c r="H23941">
        <v>2E-3</v>
      </c>
      <c r="I23941" t="s">
        <v>592</v>
      </c>
      <c r="J23941" cm="1">
        <f t="array" ref="J23941:L23941">_xlfn.XLOOKUP($C23941, AGE!$A:$A,AGE!$B:$D,,0,2)</f>
        <v>739.9</v>
      </c>
      <c r="K23941">
        <v>12.5</v>
      </c>
      <c r="L23941" t="str">
        <v>Halverson et al. 2018</v>
      </c>
      <c r="M23941" t="s">
        <v>2482</v>
      </c>
      <c r="O23941">
        <v>2.5999999999999999E-2</v>
      </c>
      <c r="P23941" t="s">
        <v>2342</v>
      </c>
      <c r="Q23941">
        <v>-4.43</v>
      </c>
      <c r="R23941" s="35">
        <v>0.1</v>
      </c>
      <c r="S23941">
        <v>-31.4</v>
      </c>
      <c r="T23941" s="35">
        <v>0.05</v>
      </c>
      <c r="U23941" t="s">
        <v>2479</v>
      </c>
      <c r="V23941">
        <v>1</v>
      </c>
      <c r="W23941" t="s">
        <v>2578</v>
      </c>
      <c r="X23941" t="s">
        <v>2638</v>
      </c>
    </row>
    <row r="23942" spans="1:24" x14ac:dyDescent="0.3">
      <c r="A23942">
        <v>31705</v>
      </c>
      <c r="B23942" s="15" t="s">
        <v>2120</v>
      </c>
      <c r="C23942" t="str">
        <f>_xlfn.XLOOKUP($B23942, STANDARDS!$A:$A, STANDARDS!$B:$B,,0,2)</f>
        <v>Russøya Mbr, Elbobreen Fm, Polarisbreen Gp</v>
      </c>
      <c r="D23942" t="s">
        <v>2286</v>
      </c>
      <c r="E23942" t="s">
        <v>2293</v>
      </c>
      <c r="F23942">
        <v>78.716999999999999</v>
      </c>
      <c r="G23942">
        <v>18.199000000000002</v>
      </c>
      <c r="H23942">
        <v>2E-3</v>
      </c>
      <c r="I23942" t="s">
        <v>592</v>
      </c>
      <c r="J23942" cm="1">
        <f t="array" ref="J23942:L23942">_xlfn.XLOOKUP($C23942, AGE!$A:$A,AGE!$B:$D,,0,2)</f>
        <v>739.9</v>
      </c>
      <c r="K23942">
        <v>12.5</v>
      </c>
      <c r="L23942" t="str">
        <v>Halverson et al. 2018</v>
      </c>
      <c r="M23942" t="s">
        <v>2482</v>
      </c>
      <c r="O23942">
        <v>0.112</v>
      </c>
      <c r="P23942" t="s">
        <v>2342</v>
      </c>
      <c r="Q23942">
        <v>-0.87</v>
      </c>
      <c r="R23942" s="35">
        <v>0.1</v>
      </c>
      <c r="S23942">
        <v>-30.6</v>
      </c>
      <c r="T23942" s="35">
        <v>0.05</v>
      </c>
      <c r="U23942" t="s">
        <v>2479</v>
      </c>
      <c r="V23942">
        <v>1</v>
      </c>
      <c r="W23942" t="s">
        <v>2578</v>
      </c>
      <c r="X23942" t="s">
        <v>2638</v>
      </c>
    </row>
    <row r="23943" spans="1:24" x14ac:dyDescent="0.3">
      <c r="A23943">
        <v>31706</v>
      </c>
      <c r="B23943" s="15" t="s">
        <v>2120</v>
      </c>
      <c r="C23943" t="str">
        <f>_xlfn.XLOOKUP($B23943, STANDARDS!$A:$A, STANDARDS!$B:$B,,0,2)</f>
        <v>Russøya Mbr, Elbobreen Fm, Polarisbreen Gp</v>
      </c>
      <c r="D23943" t="s">
        <v>2286</v>
      </c>
      <c r="E23943" t="s">
        <v>2293</v>
      </c>
      <c r="F23943">
        <v>78.716999999999999</v>
      </c>
      <c r="G23943">
        <v>18.199000000000002</v>
      </c>
      <c r="H23943">
        <v>2E-3</v>
      </c>
      <c r="I23943" t="s">
        <v>592</v>
      </c>
      <c r="J23943" cm="1">
        <f t="array" ref="J23943:L23943">_xlfn.XLOOKUP($C23943, AGE!$A:$A,AGE!$B:$D,,0,2)</f>
        <v>739.9</v>
      </c>
      <c r="K23943">
        <v>12.5</v>
      </c>
      <c r="L23943" t="str">
        <v>Halverson et al. 2018</v>
      </c>
      <c r="M23943" t="s">
        <v>2482</v>
      </c>
      <c r="O23943">
        <v>2.5999999999999999E-2</v>
      </c>
      <c r="P23943" t="s">
        <v>2342</v>
      </c>
      <c r="Q23943">
        <v>-0.28000000000000003</v>
      </c>
      <c r="R23943" s="35">
        <v>0.1</v>
      </c>
      <c r="S23943">
        <v>-30.6</v>
      </c>
      <c r="T23943" s="35">
        <v>0.05</v>
      </c>
      <c r="U23943" t="s">
        <v>2479</v>
      </c>
      <c r="V23943">
        <v>1</v>
      </c>
      <c r="W23943" t="s">
        <v>2578</v>
      </c>
      <c r="X23943" t="s">
        <v>2638</v>
      </c>
    </row>
    <row r="23944" spans="1:24" x14ac:dyDescent="0.3">
      <c r="A23944">
        <v>31707</v>
      </c>
      <c r="B23944" s="15" t="s">
        <v>2120</v>
      </c>
      <c r="C23944" t="str">
        <f>_xlfn.XLOOKUP($B23944, STANDARDS!$A:$A, STANDARDS!$B:$B,,0,2)</f>
        <v>Russøya Mbr, Elbobreen Fm, Polarisbreen Gp</v>
      </c>
      <c r="D23944" t="s">
        <v>2286</v>
      </c>
      <c r="E23944" t="s">
        <v>2293</v>
      </c>
      <c r="F23944">
        <v>78.716999999999999</v>
      </c>
      <c r="G23944">
        <v>18.199000000000002</v>
      </c>
      <c r="H23944">
        <v>2E-3</v>
      </c>
      <c r="I23944" t="s">
        <v>592</v>
      </c>
      <c r="J23944" cm="1">
        <f t="array" ref="J23944:L23944">_xlfn.XLOOKUP($C23944, AGE!$A:$A,AGE!$B:$D,,0,2)</f>
        <v>739.9</v>
      </c>
      <c r="K23944">
        <v>12.5</v>
      </c>
      <c r="L23944" t="str">
        <v>Halverson et al. 2018</v>
      </c>
      <c r="M23944" t="s">
        <v>598</v>
      </c>
      <c r="P23944" t="s">
        <v>2342</v>
      </c>
      <c r="Q23944">
        <v>2.2999999999999998</v>
      </c>
      <c r="R23944" s="35">
        <v>0.1</v>
      </c>
      <c r="T23944" s="35"/>
      <c r="V23944">
        <v>1</v>
      </c>
      <c r="W23944" t="s">
        <v>2578</v>
      </c>
      <c r="X23944" t="s">
        <v>2638</v>
      </c>
    </row>
    <row r="23945" spans="1:24" x14ac:dyDescent="0.3">
      <c r="A23945">
        <v>31708</v>
      </c>
      <c r="B23945" s="15" t="s">
        <v>2120</v>
      </c>
      <c r="C23945" t="str">
        <f>_xlfn.XLOOKUP($B23945, STANDARDS!$A:$A, STANDARDS!$B:$B,,0,2)</f>
        <v>Russøya Mbr, Elbobreen Fm, Polarisbreen Gp</v>
      </c>
      <c r="D23945" t="s">
        <v>2286</v>
      </c>
      <c r="E23945" t="s">
        <v>2293</v>
      </c>
      <c r="F23945">
        <v>78.716999999999999</v>
      </c>
      <c r="G23945">
        <v>18.199000000000002</v>
      </c>
      <c r="H23945">
        <v>2E-3</v>
      </c>
      <c r="I23945" t="s">
        <v>592</v>
      </c>
      <c r="J23945" cm="1">
        <f t="array" ref="J23945:L23945">_xlfn.XLOOKUP($C23945, AGE!$A:$A,AGE!$B:$D,,0,2)</f>
        <v>739.9</v>
      </c>
      <c r="K23945">
        <v>12.5</v>
      </c>
      <c r="L23945" t="str">
        <v>Halverson et al. 2018</v>
      </c>
      <c r="M23945" t="s">
        <v>2482</v>
      </c>
      <c r="O23945">
        <v>0.03</v>
      </c>
      <c r="P23945" t="s">
        <v>2342</v>
      </c>
      <c r="Q23945">
        <v>3.76</v>
      </c>
      <c r="R23945" s="35">
        <v>0.1</v>
      </c>
      <c r="S23945">
        <v>-25.9</v>
      </c>
      <c r="T23945" s="35">
        <v>0.05</v>
      </c>
      <c r="U23945" t="s">
        <v>2479</v>
      </c>
      <c r="V23945">
        <v>1</v>
      </c>
      <c r="W23945" t="s">
        <v>2578</v>
      </c>
      <c r="X23945" t="s">
        <v>2638</v>
      </c>
    </row>
    <row r="23946" spans="1:24" x14ac:dyDescent="0.3">
      <c r="A23946">
        <v>31709</v>
      </c>
      <c r="B23946" s="15" t="s">
        <v>2120</v>
      </c>
      <c r="C23946" t="str">
        <f>_xlfn.XLOOKUP($B23946, STANDARDS!$A:$A, STANDARDS!$B:$B,,0,2)</f>
        <v>Russøya Mbr, Elbobreen Fm, Polarisbreen Gp</v>
      </c>
      <c r="D23946" t="s">
        <v>2286</v>
      </c>
      <c r="E23946" t="s">
        <v>2293</v>
      </c>
      <c r="F23946">
        <v>78.716999999999999</v>
      </c>
      <c r="G23946">
        <v>18.199000000000002</v>
      </c>
      <c r="H23946">
        <v>2E-3</v>
      </c>
      <c r="I23946" t="s">
        <v>592</v>
      </c>
      <c r="J23946" cm="1">
        <f t="array" ref="J23946:L23946">_xlfn.XLOOKUP($C23946, AGE!$A:$A,AGE!$B:$D,,0,2)</f>
        <v>739.9</v>
      </c>
      <c r="K23946">
        <v>12.5</v>
      </c>
      <c r="L23946" t="str">
        <v>Halverson et al. 2018</v>
      </c>
      <c r="M23946" t="s">
        <v>2482</v>
      </c>
      <c r="O23946">
        <v>3.2000000000000001E-2</v>
      </c>
      <c r="P23946" t="s">
        <v>2342</v>
      </c>
      <c r="Q23946">
        <v>5.23</v>
      </c>
      <c r="R23946" s="35">
        <v>0.1</v>
      </c>
      <c r="S23946">
        <v>-25.3</v>
      </c>
      <c r="T23946" s="35">
        <v>0.05</v>
      </c>
      <c r="U23946" t="s">
        <v>2479</v>
      </c>
      <c r="V23946">
        <v>1</v>
      </c>
      <c r="W23946" t="s">
        <v>2578</v>
      </c>
      <c r="X23946" t="s">
        <v>2638</v>
      </c>
    </row>
    <row r="23947" spans="1:24" x14ac:dyDescent="0.3">
      <c r="A23947">
        <v>31710</v>
      </c>
      <c r="B23947" s="15" t="s">
        <v>2120</v>
      </c>
      <c r="C23947" t="str">
        <f>_xlfn.XLOOKUP($B23947, STANDARDS!$A:$A, STANDARDS!$B:$B,,0,2)</f>
        <v>Russøya Mbr, Elbobreen Fm, Polarisbreen Gp</v>
      </c>
      <c r="D23947" t="s">
        <v>2286</v>
      </c>
      <c r="E23947" t="s">
        <v>2293</v>
      </c>
      <c r="F23947">
        <v>78.716999999999999</v>
      </c>
      <c r="G23947">
        <v>18.199000000000002</v>
      </c>
      <c r="H23947">
        <v>2E-3</v>
      </c>
      <c r="I23947" t="s">
        <v>592</v>
      </c>
      <c r="J23947" cm="1">
        <f t="array" ref="J23947:L23947">_xlfn.XLOOKUP($C23947, AGE!$A:$A,AGE!$B:$D,,0,2)</f>
        <v>739.9</v>
      </c>
      <c r="K23947">
        <v>12.5</v>
      </c>
      <c r="L23947" t="str">
        <v>Halverson et al. 2018</v>
      </c>
      <c r="M23947" t="s">
        <v>598</v>
      </c>
      <c r="P23947" t="s">
        <v>2342</v>
      </c>
      <c r="Q23947">
        <v>4.3499999999999996</v>
      </c>
      <c r="R23947" s="35">
        <v>0.1</v>
      </c>
      <c r="T23947" s="35"/>
      <c r="V23947">
        <v>1</v>
      </c>
      <c r="W23947" t="s">
        <v>2578</v>
      </c>
      <c r="X23947" t="s">
        <v>2638</v>
      </c>
    </row>
    <row r="23948" spans="1:24" x14ac:dyDescent="0.3">
      <c r="A23948">
        <v>31711</v>
      </c>
      <c r="B23948" s="15" t="s">
        <v>2120</v>
      </c>
      <c r="C23948" t="str">
        <f>_xlfn.XLOOKUP($B23948, STANDARDS!$A:$A, STANDARDS!$B:$B,,0,2)</f>
        <v>Russøya Mbr, Elbobreen Fm, Polarisbreen Gp</v>
      </c>
      <c r="D23948" t="s">
        <v>2286</v>
      </c>
      <c r="E23948" t="s">
        <v>2293</v>
      </c>
      <c r="F23948">
        <v>78.716999999999999</v>
      </c>
      <c r="G23948">
        <v>18.199000000000002</v>
      </c>
      <c r="H23948">
        <v>2E-3</v>
      </c>
      <c r="I23948" t="s">
        <v>592</v>
      </c>
      <c r="J23948" cm="1">
        <f t="array" ref="J23948:L23948">_xlfn.XLOOKUP($C23948, AGE!$A:$A,AGE!$B:$D,,0,2)</f>
        <v>739.9</v>
      </c>
      <c r="K23948">
        <v>12.5</v>
      </c>
      <c r="L23948" t="str">
        <v>Halverson et al. 2018</v>
      </c>
      <c r="M23948" t="s">
        <v>2482</v>
      </c>
      <c r="O23948">
        <v>2.7E-2</v>
      </c>
      <c r="P23948" t="s">
        <v>2342</v>
      </c>
      <c r="Q23948">
        <v>3.37</v>
      </c>
      <c r="R23948" s="35">
        <v>0.1</v>
      </c>
      <c r="S23948">
        <v>-27.9</v>
      </c>
      <c r="T23948" s="35">
        <v>0.05</v>
      </c>
      <c r="U23948" t="s">
        <v>2479</v>
      </c>
      <c r="V23948">
        <v>1</v>
      </c>
      <c r="W23948" t="s">
        <v>2578</v>
      </c>
      <c r="X23948" t="s">
        <v>2638</v>
      </c>
    </row>
    <row r="23949" spans="1:24" x14ac:dyDescent="0.3">
      <c r="A23949">
        <v>31712</v>
      </c>
      <c r="B23949" s="15" t="s">
        <v>2120</v>
      </c>
      <c r="C23949" t="str">
        <f>_xlfn.XLOOKUP($B23949, STANDARDS!$A:$A, STANDARDS!$B:$B,,0,2)</f>
        <v>Russøya Mbr, Elbobreen Fm, Polarisbreen Gp</v>
      </c>
      <c r="D23949" t="s">
        <v>2286</v>
      </c>
      <c r="E23949" t="s">
        <v>2293</v>
      </c>
      <c r="F23949">
        <v>78.716999999999999</v>
      </c>
      <c r="G23949">
        <v>18.199000000000002</v>
      </c>
      <c r="H23949">
        <v>2E-3</v>
      </c>
      <c r="I23949" t="s">
        <v>592</v>
      </c>
      <c r="J23949" cm="1">
        <f t="array" ref="J23949:L23949">_xlfn.XLOOKUP($C23949, AGE!$A:$A,AGE!$B:$D,,0,2)</f>
        <v>739.9</v>
      </c>
      <c r="K23949">
        <v>12.5</v>
      </c>
      <c r="L23949" t="str">
        <v>Halverson et al. 2018</v>
      </c>
      <c r="M23949" t="s">
        <v>2482</v>
      </c>
      <c r="P23949" t="s">
        <v>2342</v>
      </c>
      <c r="Q23949">
        <v>3.34</v>
      </c>
      <c r="R23949" s="35">
        <v>0.1</v>
      </c>
      <c r="T23949" s="35"/>
      <c r="V23949">
        <v>1</v>
      </c>
      <c r="W23949" t="s">
        <v>2578</v>
      </c>
      <c r="X23949" t="s">
        <v>2638</v>
      </c>
    </row>
    <row r="23950" spans="1:24" x14ac:dyDescent="0.3">
      <c r="A23950">
        <v>31713</v>
      </c>
      <c r="B23950" s="15" t="s">
        <v>2120</v>
      </c>
      <c r="C23950" t="str">
        <f>_xlfn.XLOOKUP($B23950, STANDARDS!$A:$A, STANDARDS!$B:$B,,0,2)</f>
        <v>Russøya Mbr, Elbobreen Fm, Polarisbreen Gp</v>
      </c>
      <c r="D23950" t="s">
        <v>2286</v>
      </c>
      <c r="E23950" t="s">
        <v>2293</v>
      </c>
      <c r="F23950">
        <v>78.716999999999999</v>
      </c>
      <c r="G23950">
        <v>18.199000000000002</v>
      </c>
      <c r="H23950">
        <v>2E-3</v>
      </c>
      <c r="I23950" t="s">
        <v>592</v>
      </c>
      <c r="J23950" cm="1">
        <f t="array" ref="J23950:L23950">_xlfn.XLOOKUP($C23950, AGE!$A:$A,AGE!$B:$D,,0,2)</f>
        <v>739.9</v>
      </c>
      <c r="K23950">
        <v>12.5</v>
      </c>
      <c r="L23950" t="str">
        <v>Halverson et al. 2018</v>
      </c>
      <c r="M23950" t="s">
        <v>2482</v>
      </c>
      <c r="O23950">
        <v>0.18</v>
      </c>
      <c r="P23950" t="s">
        <v>2342</v>
      </c>
      <c r="Q23950">
        <v>4.1100000000000003</v>
      </c>
      <c r="R23950" s="35">
        <v>0.1</v>
      </c>
      <c r="S23950">
        <v>-26.3</v>
      </c>
      <c r="T23950" s="35">
        <v>0.05</v>
      </c>
      <c r="U23950" t="s">
        <v>2479</v>
      </c>
      <c r="V23950">
        <v>1</v>
      </c>
      <c r="W23950" t="s">
        <v>2578</v>
      </c>
      <c r="X23950" t="s">
        <v>2638</v>
      </c>
    </row>
    <row r="23951" spans="1:24" x14ac:dyDescent="0.3">
      <c r="A23951">
        <v>31714</v>
      </c>
      <c r="B23951" s="15" t="s">
        <v>2120</v>
      </c>
      <c r="C23951" t="str">
        <f>_xlfn.XLOOKUP($B23951, STANDARDS!$A:$A, STANDARDS!$B:$B,,0,2)</f>
        <v>Russøya Mbr, Elbobreen Fm, Polarisbreen Gp</v>
      </c>
      <c r="D23951" t="s">
        <v>2286</v>
      </c>
      <c r="E23951" t="s">
        <v>2293</v>
      </c>
      <c r="F23951">
        <v>78.716999999999999</v>
      </c>
      <c r="G23951">
        <v>18.199000000000002</v>
      </c>
      <c r="H23951">
        <v>2E-3</v>
      </c>
      <c r="I23951" t="s">
        <v>592</v>
      </c>
      <c r="J23951" cm="1">
        <f t="array" ref="J23951:L23951">_xlfn.XLOOKUP($C23951, AGE!$A:$A,AGE!$B:$D,,0,2)</f>
        <v>739.9</v>
      </c>
      <c r="K23951">
        <v>12.5</v>
      </c>
      <c r="L23951" t="str">
        <v>Halverson et al. 2018</v>
      </c>
      <c r="M23951" t="s">
        <v>2482</v>
      </c>
      <c r="P23951" t="s">
        <v>2342</v>
      </c>
      <c r="Q23951">
        <v>4.45</v>
      </c>
      <c r="R23951" s="35">
        <v>0.1</v>
      </c>
      <c r="T23951" s="35"/>
      <c r="V23951">
        <v>1</v>
      </c>
      <c r="W23951" t="s">
        <v>2578</v>
      </c>
      <c r="X23951" t="s">
        <v>2638</v>
      </c>
    </row>
    <row r="23952" spans="1:24" x14ac:dyDescent="0.3">
      <c r="A23952">
        <v>31715</v>
      </c>
      <c r="B23952" s="15" t="s">
        <v>2120</v>
      </c>
      <c r="C23952" t="str">
        <f>_xlfn.XLOOKUP($B23952, STANDARDS!$A:$A, STANDARDS!$B:$B,,0,2)</f>
        <v>Russøya Mbr, Elbobreen Fm, Polarisbreen Gp</v>
      </c>
      <c r="D23952" t="s">
        <v>2286</v>
      </c>
      <c r="E23952" t="s">
        <v>2293</v>
      </c>
      <c r="F23952">
        <v>78.716999999999999</v>
      </c>
      <c r="G23952">
        <v>18.199000000000002</v>
      </c>
      <c r="H23952">
        <v>2E-3</v>
      </c>
      <c r="I23952" t="s">
        <v>592</v>
      </c>
      <c r="J23952" cm="1">
        <f t="array" ref="J23952:L23952">_xlfn.XLOOKUP($C23952, AGE!$A:$A,AGE!$B:$D,,0,2)</f>
        <v>739.9</v>
      </c>
      <c r="K23952">
        <v>12.5</v>
      </c>
      <c r="L23952" t="str">
        <v>Halverson et al. 2018</v>
      </c>
      <c r="M23952" t="s">
        <v>598</v>
      </c>
      <c r="O23952">
        <v>4.3999999999999997E-2</v>
      </c>
      <c r="P23952" t="s">
        <v>2342</v>
      </c>
      <c r="Q23952">
        <v>5.2</v>
      </c>
      <c r="R23952" s="35">
        <v>0.1</v>
      </c>
      <c r="S23952">
        <v>-26.8</v>
      </c>
      <c r="T23952" s="35">
        <v>0.05</v>
      </c>
      <c r="U23952" t="s">
        <v>2479</v>
      </c>
      <c r="V23952">
        <v>1</v>
      </c>
      <c r="W23952" t="s">
        <v>2578</v>
      </c>
      <c r="X23952" t="s">
        <v>2638</v>
      </c>
    </row>
    <row r="23953" spans="1:24" x14ac:dyDescent="0.3">
      <c r="A23953">
        <v>31716</v>
      </c>
      <c r="B23953" s="15" t="s">
        <v>2120</v>
      </c>
      <c r="C23953" t="str">
        <f>_xlfn.XLOOKUP($B23953, STANDARDS!$A:$A, STANDARDS!$B:$B,,0,2)</f>
        <v>Russøya Mbr, Elbobreen Fm, Polarisbreen Gp</v>
      </c>
      <c r="D23953" t="s">
        <v>2286</v>
      </c>
      <c r="E23953" t="s">
        <v>2293</v>
      </c>
      <c r="F23953">
        <v>78.716999999999999</v>
      </c>
      <c r="G23953">
        <v>18.199000000000002</v>
      </c>
      <c r="H23953">
        <v>2E-3</v>
      </c>
      <c r="I23953" t="s">
        <v>592</v>
      </c>
      <c r="J23953" cm="1">
        <f t="array" ref="J23953:L23953">_xlfn.XLOOKUP($C23953, AGE!$A:$A,AGE!$B:$D,,0,2)</f>
        <v>739.9</v>
      </c>
      <c r="K23953">
        <v>12.5</v>
      </c>
      <c r="L23953" t="str">
        <v>Halverson et al. 2018</v>
      </c>
      <c r="M23953" t="s">
        <v>598</v>
      </c>
      <c r="P23953" t="s">
        <v>2342</v>
      </c>
      <c r="Q23953">
        <v>4.3899999999999997</v>
      </c>
      <c r="R23953" s="35">
        <v>0.1</v>
      </c>
      <c r="T23953" s="35"/>
      <c r="V23953">
        <v>1</v>
      </c>
      <c r="W23953" t="s">
        <v>2578</v>
      </c>
      <c r="X23953" t="s">
        <v>2638</v>
      </c>
    </row>
    <row r="23954" spans="1:24" x14ac:dyDescent="0.3">
      <c r="A23954">
        <v>31717</v>
      </c>
      <c r="B23954" s="15" t="s">
        <v>2120</v>
      </c>
      <c r="C23954" t="str">
        <f>_xlfn.XLOOKUP($B23954, STANDARDS!$A:$A, STANDARDS!$B:$B,,0,2)</f>
        <v>Russøya Mbr, Elbobreen Fm, Polarisbreen Gp</v>
      </c>
      <c r="D23954" t="s">
        <v>2286</v>
      </c>
      <c r="E23954" t="s">
        <v>2293</v>
      </c>
      <c r="F23954">
        <v>78.716999999999999</v>
      </c>
      <c r="G23954">
        <v>18.199000000000002</v>
      </c>
      <c r="H23954">
        <v>2E-3</v>
      </c>
      <c r="I23954" t="s">
        <v>592</v>
      </c>
      <c r="J23954" cm="1">
        <f t="array" ref="J23954:L23954">_xlfn.XLOOKUP($C23954, AGE!$A:$A,AGE!$B:$D,,0,2)</f>
        <v>739.9</v>
      </c>
      <c r="K23954">
        <v>12.5</v>
      </c>
      <c r="L23954" t="str">
        <v>Halverson et al. 2018</v>
      </c>
      <c r="M23954" t="s">
        <v>598</v>
      </c>
      <c r="O23954">
        <v>1.4E-2</v>
      </c>
      <c r="P23954" t="s">
        <v>2342</v>
      </c>
      <c r="Q23954">
        <v>3.01</v>
      </c>
      <c r="R23954" s="35">
        <v>0.1</v>
      </c>
      <c r="S23954">
        <v>-26.3</v>
      </c>
      <c r="T23954" s="35">
        <v>0.05</v>
      </c>
      <c r="U23954" t="s">
        <v>2479</v>
      </c>
      <c r="V23954">
        <v>1</v>
      </c>
      <c r="W23954" t="s">
        <v>2578</v>
      </c>
      <c r="X23954" t="s">
        <v>2638</v>
      </c>
    </row>
    <row r="23955" spans="1:24" x14ac:dyDescent="0.3">
      <c r="A23955">
        <v>31718</v>
      </c>
      <c r="B23955" s="15" t="s">
        <v>2120</v>
      </c>
      <c r="C23955" t="str">
        <f>_xlfn.XLOOKUP($B23955, STANDARDS!$A:$A, STANDARDS!$B:$B,,0,2)</f>
        <v>Russøya Mbr, Elbobreen Fm, Polarisbreen Gp</v>
      </c>
      <c r="D23955" t="s">
        <v>2286</v>
      </c>
      <c r="E23955" t="s">
        <v>2293</v>
      </c>
      <c r="F23955">
        <v>78.716999999999999</v>
      </c>
      <c r="G23955">
        <v>18.199000000000002</v>
      </c>
      <c r="H23955">
        <v>2E-3</v>
      </c>
      <c r="I23955" t="s">
        <v>592</v>
      </c>
      <c r="J23955" cm="1">
        <f t="array" ref="J23955:L23955">_xlfn.XLOOKUP($C23955, AGE!$A:$A,AGE!$B:$D,,0,2)</f>
        <v>739.9</v>
      </c>
      <c r="K23955">
        <v>12.5</v>
      </c>
      <c r="L23955" t="str">
        <v>Halverson et al. 2018</v>
      </c>
      <c r="M23955" t="s">
        <v>598</v>
      </c>
      <c r="P23955" t="s">
        <v>2342</v>
      </c>
      <c r="Q23955">
        <v>4.08</v>
      </c>
      <c r="R23955" s="35">
        <v>0.1</v>
      </c>
      <c r="T23955" s="35"/>
      <c r="V23955">
        <v>1</v>
      </c>
      <c r="W23955" t="s">
        <v>2578</v>
      </c>
      <c r="X23955" t="s">
        <v>2638</v>
      </c>
    </row>
    <row r="23956" spans="1:24" x14ac:dyDescent="0.3">
      <c r="A23956">
        <v>31719</v>
      </c>
      <c r="B23956" s="15" t="s">
        <v>2120</v>
      </c>
      <c r="C23956" t="str">
        <f>_xlfn.XLOOKUP($B23956, STANDARDS!$A:$A, STANDARDS!$B:$B,,0,2)</f>
        <v>Russøya Mbr, Elbobreen Fm, Polarisbreen Gp</v>
      </c>
      <c r="D23956" t="s">
        <v>2286</v>
      </c>
      <c r="E23956" t="s">
        <v>2293</v>
      </c>
      <c r="F23956">
        <v>78.716999999999999</v>
      </c>
      <c r="G23956">
        <v>18.199000000000002</v>
      </c>
      <c r="H23956">
        <v>2E-3</v>
      </c>
      <c r="I23956" t="s">
        <v>592</v>
      </c>
      <c r="J23956" cm="1">
        <f t="array" ref="J23956:L23956">_xlfn.XLOOKUP($C23956, AGE!$A:$A,AGE!$B:$D,,0,2)</f>
        <v>739.9</v>
      </c>
      <c r="K23956">
        <v>12.5</v>
      </c>
      <c r="L23956" t="str">
        <v>Halverson et al. 2018</v>
      </c>
      <c r="M23956" t="s">
        <v>598</v>
      </c>
      <c r="O23956">
        <v>1.9E-2</v>
      </c>
      <c r="P23956" t="s">
        <v>2342</v>
      </c>
      <c r="Q23956">
        <v>4.38</v>
      </c>
      <c r="R23956" s="35">
        <v>0.1</v>
      </c>
      <c r="S23956">
        <v>-26.7</v>
      </c>
      <c r="T23956" s="35">
        <v>0.05</v>
      </c>
      <c r="U23956" t="s">
        <v>2479</v>
      </c>
      <c r="V23956">
        <v>1</v>
      </c>
      <c r="W23956" t="s">
        <v>2578</v>
      </c>
      <c r="X23956" t="s">
        <v>2638</v>
      </c>
    </row>
    <row r="23957" spans="1:24" x14ac:dyDescent="0.3">
      <c r="A23957">
        <v>31720</v>
      </c>
      <c r="B23957" s="15" t="s">
        <v>2120</v>
      </c>
      <c r="C23957" t="str">
        <f>_xlfn.XLOOKUP($B23957, STANDARDS!$A:$A, STANDARDS!$B:$B,,0,2)</f>
        <v>Russøya Mbr, Elbobreen Fm, Polarisbreen Gp</v>
      </c>
      <c r="D23957" t="s">
        <v>2286</v>
      </c>
      <c r="E23957" t="s">
        <v>2293</v>
      </c>
      <c r="F23957">
        <v>78.716999999999999</v>
      </c>
      <c r="G23957">
        <v>18.199000000000002</v>
      </c>
      <c r="H23957">
        <v>2E-3</v>
      </c>
      <c r="I23957" t="s">
        <v>592</v>
      </c>
      <c r="J23957" cm="1">
        <f t="array" ref="J23957:L23957">_xlfn.XLOOKUP($C23957, AGE!$A:$A,AGE!$B:$D,,0,2)</f>
        <v>739.9</v>
      </c>
      <c r="K23957">
        <v>12.5</v>
      </c>
      <c r="L23957" t="str">
        <v>Halverson et al. 2018</v>
      </c>
      <c r="M23957" t="s">
        <v>598</v>
      </c>
      <c r="P23957" t="s">
        <v>2342</v>
      </c>
      <c r="Q23957">
        <v>3.98</v>
      </c>
      <c r="R23957" s="35">
        <v>0.1</v>
      </c>
      <c r="T23957" s="35"/>
      <c r="V23957">
        <v>1</v>
      </c>
      <c r="W23957" t="s">
        <v>2578</v>
      </c>
      <c r="X23957" t="s">
        <v>2638</v>
      </c>
    </row>
    <row r="23958" spans="1:24" x14ac:dyDescent="0.3">
      <c r="A23958">
        <v>31721</v>
      </c>
      <c r="B23958" s="15" t="s">
        <v>2120</v>
      </c>
      <c r="C23958" t="str">
        <f>_xlfn.XLOOKUP($B23958, STANDARDS!$A:$A, STANDARDS!$B:$B,,0,2)</f>
        <v>Russøya Mbr, Elbobreen Fm, Polarisbreen Gp</v>
      </c>
      <c r="D23958" t="s">
        <v>2286</v>
      </c>
      <c r="E23958" t="s">
        <v>2293</v>
      </c>
      <c r="F23958">
        <v>78.716999999999999</v>
      </c>
      <c r="G23958">
        <v>18.199000000000002</v>
      </c>
      <c r="H23958">
        <v>2E-3</v>
      </c>
      <c r="I23958" t="s">
        <v>592</v>
      </c>
      <c r="J23958" cm="1">
        <f t="array" ref="J23958:L23958">_xlfn.XLOOKUP($C23958, AGE!$A:$A,AGE!$B:$D,,0,2)</f>
        <v>739.9</v>
      </c>
      <c r="K23958">
        <v>12.5</v>
      </c>
      <c r="L23958" t="str">
        <v>Halverson et al. 2018</v>
      </c>
      <c r="M23958" t="s">
        <v>598</v>
      </c>
      <c r="O23958">
        <v>2.1000000000000001E-2</v>
      </c>
      <c r="P23958" t="s">
        <v>2342</v>
      </c>
      <c r="Q23958">
        <v>3.48</v>
      </c>
      <c r="R23958" s="35">
        <v>0.1</v>
      </c>
      <c r="S23958">
        <v>-26.9</v>
      </c>
      <c r="T23958" s="35">
        <v>0.05</v>
      </c>
      <c r="U23958" t="s">
        <v>2479</v>
      </c>
      <c r="V23958">
        <v>1</v>
      </c>
      <c r="W23958" t="s">
        <v>2578</v>
      </c>
      <c r="X23958" t="s">
        <v>2638</v>
      </c>
    </row>
    <row r="23959" spans="1:24" x14ac:dyDescent="0.3">
      <c r="A23959">
        <v>31722</v>
      </c>
      <c r="B23959" s="15" t="s">
        <v>2120</v>
      </c>
      <c r="C23959" t="str">
        <f>_xlfn.XLOOKUP($B23959, STANDARDS!$A:$A, STANDARDS!$B:$B,,0,2)</f>
        <v>Russøya Mbr, Elbobreen Fm, Polarisbreen Gp</v>
      </c>
      <c r="D23959" t="s">
        <v>2286</v>
      </c>
      <c r="E23959" t="s">
        <v>2293</v>
      </c>
      <c r="F23959">
        <v>78.716999999999999</v>
      </c>
      <c r="G23959">
        <v>18.199000000000002</v>
      </c>
      <c r="H23959">
        <v>2E-3</v>
      </c>
      <c r="I23959" t="s">
        <v>592</v>
      </c>
      <c r="J23959" cm="1">
        <f t="array" ref="J23959:L23959">_xlfn.XLOOKUP($C23959, AGE!$A:$A,AGE!$B:$D,,0,2)</f>
        <v>739.9</v>
      </c>
      <c r="K23959">
        <v>12.5</v>
      </c>
      <c r="L23959" t="str">
        <v>Halverson et al. 2018</v>
      </c>
      <c r="M23959" t="s">
        <v>598</v>
      </c>
      <c r="P23959" t="s">
        <v>2342</v>
      </c>
      <c r="Q23959">
        <v>3.18</v>
      </c>
      <c r="R23959" s="35">
        <v>0.1</v>
      </c>
      <c r="T23959" s="35"/>
      <c r="V23959">
        <v>1</v>
      </c>
      <c r="W23959" t="s">
        <v>2578</v>
      </c>
      <c r="X23959" t="s">
        <v>2638</v>
      </c>
    </row>
    <row r="23960" spans="1:24" x14ac:dyDescent="0.3">
      <c r="A23960">
        <v>31723</v>
      </c>
      <c r="B23960" s="15" t="s">
        <v>2120</v>
      </c>
      <c r="C23960" t="str">
        <f>_xlfn.XLOOKUP($B23960, STANDARDS!$A:$A, STANDARDS!$B:$B,,0,2)</f>
        <v>Russøya Mbr, Elbobreen Fm, Polarisbreen Gp</v>
      </c>
      <c r="D23960" t="s">
        <v>2286</v>
      </c>
      <c r="E23960" t="s">
        <v>2293</v>
      </c>
      <c r="F23960">
        <v>78.716999999999999</v>
      </c>
      <c r="G23960">
        <v>18.199000000000002</v>
      </c>
      <c r="H23960">
        <v>2E-3</v>
      </c>
      <c r="I23960" t="s">
        <v>592</v>
      </c>
      <c r="J23960" cm="1">
        <f t="array" ref="J23960:L23960">_xlfn.XLOOKUP($C23960, AGE!$A:$A,AGE!$B:$D,,0,2)</f>
        <v>739.9</v>
      </c>
      <c r="K23960">
        <v>12.5</v>
      </c>
      <c r="L23960" t="str">
        <v>Halverson et al. 2018</v>
      </c>
      <c r="M23960" t="s">
        <v>598</v>
      </c>
      <c r="P23960" t="s">
        <v>2342</v>
      </c>
      <c r="Q23960">
        <v>2.91</v>
      </c>
      <c r="R23960" s="35">
        <v>0.1</v>
      </c>
      <c r="T23960" s="35"/>
      <c r="V23960">
        <v>1</v>
      </c>
      <c r="W23960" t="s">
        <v>2578</v>
      </c>
      <c r="X23960" t="s">
        <v>2638</v>
      </c>
    </row>
    <row r="23961" spans="1:24" x14ac:dyDescent="0.3">
      <c r="A23961">
        <v>31724</v>
      </c>
      <c r="B23961" s="15" t="s">
        <v>2120</v>
      </c>
      <c r="C23961" t="str">
        <f>_xlfn.XLOOKUP($B23961, STANDARDS!$A:$A, STANDARDS!$B:$B,,0,2)</f>
        <v>Russøya Mbr, Elbobreen Fm, Polarisbreen Gp</v>
      </c>
      <c r="D23961" t="s">
        <v>2286</v>
      </c>
      <c r="E23961" t="s">
        <v>2293</v>
      </c>
      <c r="F23961">
        <v>78.716999999999999</v>
      </c>
      <c r="G23961">
        <v>18.199000000000002</v>
      </c>
      <c r="H23961">
        <v>2E-3</v>
      </c>
      <c r="I23961" t="s">
        <v>592</v>
      </c>
      <c r="J23961" cm="1">
        <f t="array" ref="J23961:L23961">_xlfn.XLOOKUP($C23961, AGE!$A:$A,AGE!$B:$D,,0,2)</f>
        <v>739.9</v>
      </c>
      <c r="K23961">
        <v>12.5</v>
      </c>
      <c r="L23961" t="str">
        <v>Halverson et al. 2018</v>
      </c>
      <c r="M23961" t="s">
        <v>598</v>
      </c>
      <c r="O23961">
        <v>3.6999999999999998E-2</v>
      </c>
      <c r="P23961" t="s">
        <v>2342</v>
      </c>
      <c r="Q23961">
        <v>3.02</v>
      </c>
      <c r="R23961" s="35">
        <v>0.1</v>
      </c>
      <c r="S23961">
        <v>-26.8</v>
      </c>
      <c r="T23961" s="35">
        <v>0.05</v>
      </c>
      <c r="U23961" t="s">
        <v>2479</v>
      </c>
      <c r="V23961">
        <v>1</v>
      </c>
      <c r="W23961" t="s">
        <v>2578</v>
      </c>
      <c r="X23961" t="s">
        <v>2638</v>
      </c>
    </row>
    <row r="23962" spans="1:24" x14ac:dyDescent="0.3">
      <c r="A23962">
        <v>31725</v>
      </c>
      <c r="B23962" s="15" t="s">
        <v>2120</v>
      </c>
      <c r="C23962" t="str">
        <f>_xlfn.XLOOKUP($B23962, STANDARDS!$A:$A, STANDARDS!$B:$B,,0,2)</f>
        <v>Russøya Mbr, Elbobreen Fm, Polarisbreen Gp</v>
      </c>
      <c r="D23962" t="s">
        <v>2286</v>
      </c>
      <c r="E23962" t="s">
        <v>2293</v>
      </c>
      <c r="F23962">
        <v>78.716999999999999</v>
      </c>
      <c r="G23962">
        <v>18.199000000000002</v>
      </c>
      <c r="H23962">
        <v>2E-3</v>
      </c>
      <c r="I23962" t="s">
        <v>592</v>
      </c>
      <c r="J23962" cm="1">
        <f t="array" ref="J23962:L23962">_xlfn.XLOOKUP($C23962, AGE!$A:$A,AGE!$B:$D,,0,2)</f>
        <v>739.9</v>
      </c>
      <c r="K23962">
        <v>12.5</v>
      </c>
      <c r="L23962" t="str">
        <v>Halverson et al. 2018</v>
      </c>
      <c r="M23962" t="s">
        <v>598</v>
      </c>
      <c r="P23962" t="s">
        <v>2342</v>
      </c>
      <c r="Q23962">
        <v>2.67</v>
      </c>
      <c r="R23962" s="35">
        <v>0.1</v>
      </c>
      <c r="T23962" s="35"/>
      <c r="V23962">
        <v>1</v>
      </c>
      <c r="W23962" t="s">
        <v>2578</v>
      </c>
      <c r="X23962" t="s">
        <v>2638</v>
      </c>
    </row>
    <row r="23963" spans="1:24" x14ac:dyDescent="0.3">
      <c r="A23963">
        <v>31726</v>
      </c>
      <c r="B23963" s="15" t="s">
        <v>2120</v>
      </c>
      <c r="C23963" t="str">
        <f>_xlfn.XLOOKUP($B23963, STANDARDS!$A:$A, STANDARDS!$B:$B,,0,2)</f>
        <v>Russøya Mbr, Elbobreen Fm, Polarisbreen Gp</v>
      </c>
      <c r="D23963" t="s">
        <v>2286</v>
      </c>
      <c r="E23963" t="s">
        <v>2293</v>
      </c>
      <c r="F23963">
        <v>78.716999999999999</v>
      </c>
      <c r="G23963">
        <v>18.199000000000002</v>
      </c>
      <c r="H23963">
        <v>2E-3</v>
      </c>
      <c r="I23963" t="s">
        <v>592</v>
      </c>
      <c r="J23963" cm="1">
        <f t="array" ref="J23963:L23963">_xlfn.XLOOKUP($C23963, AGE!$A:$A,AGE!$B:$D,,0,2)</f>
        <v>739.9</v>
      </c>
      <c r="K23963">
        <v>12.5</v>
      </c>
      <c r="L23963" t="str">
        <v>Halverson et al. 2018</v>
      </c>
      <c r="M23963" t="s">
        <v>598</v>
      </c>
      <c r="O23963">
        <v>1.4E-2</v>
      </c>
      <c r="P23963" t="s">
        <v>2342</v>
      </c>
      <c r="Q23963">
        <v>2.2000000000000002</v>
      </c>
      <c r="R23963" s="35">
        <v>0.1</v>
      </c>
      <c r="S23963">
        <v>-26</v>
      </c>
      <c r="T23963" s="35">
        <v>0.05</v>
      </c>
      <c r="U23963" t="s">
        <v>2479</v>
      </c>
      <c r="V23963">
        <v>1</v>
      </c>
      <c r="W23963" t="s">
        <v>2578</v>
      </c>
      <c r="X23963" t="s">
        <v>2638</v>
      </c>
    </row>
    <row r="23964" spans="1:24" x14ac:dyDescent="0.3">
      <c r="A23964">
        <v>31727</v>
      </c>
      <c r="B23964" s="15" t="s">
        <v>2120</v>
      </c>
      <c r="C23964" t="str">
        <f>_xlfn.XLOOKUP($B23964, STANDARDS!$A:$A, STANDARDS!$B:$B,,0,2)</f>
        <v>Russøya Mbr, Elbobreen Fm, Polarisbreen Gp</v>
      </c>
      <c r="D23964" t="s">
        <v>2286</v>
      </c>
      <c r="E23964" t="s">
        <v>2293</v>
      </c>
      <c r="F23964">
        <v>78.716999999999999</v>
      </c>
      <c r="G23964">
        <v>18.199000000000002</v>
      </c>
      <c r="H23964">
        <v>2E-3</v>
      </c>
      <c r="I23964" t="s">
        <v>592</v>
      </c>
      <c r="J23964" cm="1">
        <f t="array" ref="J23964:L23964">_xlfn.XLOOKUP($C23964, AGE!$A:$A,AGE!$B:$D,,0,2)</f>
        <v>739.9</v>
      </c>
      <c r="K23964">
        <v>12.5</v>
      </c>
      <c r="L23964" t="str">
        <v>Halverson et al. 2018</v>
      </c>
      <c r="M23964" t="s">
        <v>598</v>
      </c>
      <c r="P23964" t="s">
        <v>2342</v>
      </c>
      <c r="Q23964">
        <v>2.64</v>
      </c>
      <c r="R23964" s="35">
        <v>0.1</v>
      </c>
      <c r="T23964" s="35"/>
      <c r="V23964">
        <v>1</v>
      </c>
      <c r="W23964" t="s">
        <v>2578</v>
      </c>
      <c r="X23964" t="s">
        <v>2638</v>
      </c>
    </row>
    <row r="23965" spans="1:24" x14ac:dyDescent="0.3">
      <c r="A23965">
        <v>31728</v>
      </c>
      <c r="B23965" s="15" t="s">
        <v>2120</v>
      </c>
      <c r="C23965" t="str">
        <f>_xlfn.XLOOKUP($B23965, STANDARDS!$A:$A, STANDARDS!$B:$B,,0,2)</f>
        <v>Russøya Mbr, Elbobreen Fm, Polarisbreen Gp</v>
      </c>
      <c r="D23965" t="s">
        <v>2286</v>
      </c>
      <c r="E23965" t="s">
        <v>2293</v>
      </c>
      <c r="F23965">
        <v>78.716999999999999</v>
      </c>
      <c r="G23965">
        <v>18.199000000000002</v>
      </c>
      <c r="H23965">
        <v>2E-3</v>
      </c>
      <c r="I23965" t="s">
        <v>592</v>
      </c>
      <c r="J23965" cm="1">
        <f t="array" ref="J23965:L23965">_xlfn.XLOOKUP($C23965, AGE!$A:$A,AGE!$B:$D,,0,2)</f>
        <v>739.9</v>
      </c>
      <c r="K23965">
        <v>12.5</v>
      </c>
      <c r="L23965" t="str">
        <v>Halverson et al. 2018</v>
      </c>
      <c r="M23965" t="s">
        <v>598</v>
      </c>
      <c r="P23965" t="s">
        <v>2342</v>
      </c>
      <c r="Q23965">
        <v>1.52</v>
      </c>
      <c r="R23965" s="35">
        <v>0.1</v>
      </c>
      <c r="T23965" s="35"/>
      <c r="V23965">
        <v>1</v>
      </c>
      <c r="W23965" t="s">
        <v>2578</v>
      </c>
      <c r="X23965" t="s">
        <v>2638</v>
      </c>
    </row>
    <row r="23966" spans="1:24" x14ac:dyDescent="0.3">
      <c r="A23966">
        <v>31729</v>
      </c>
      <c r="B23966" s="15" t="s">
        <v>2118</v>
      </c>
      <c r="C23966" t="str">
        <f>_xlfn.XLOOKUP($B23966, STANDARDS!$A:$A, STANDARDS!$B:$B,,0,2)</f>
        <v>Kinnvika Mbr, Backlundtoppen Fm, Akademikerbreen Gp</v>
      </c>
      <c r="D23966" t="s">
        <v>2286</v>
      </c>
      <c r="E23966" t="s">
        <v>2293</v>
      </c>
      <c r="F23966">
        <v>78.716999999999999</v>
      </c>
      <c r="G23966">
        <v>18.199000000000002</v>
      </c>
      <c r="H23966">
        <v>2E-3</v>
      </c>
      <c r="I23966" t="s">
        <v>592</v>
      </c>
      <c r="J23966" cm="1">
        <f t="array" ref="J23966:L23966">_xlfn.XLOOKUP($C23966, AGE!$A:$A,AGE!$B:$D,,0,2)</f>
        <v>752.7</v>
      </c>
      <c r="K23966">
        <v>11.9</v>
      </c>
      <c r="L23966" t="str">
        <v>Halverson et al. 2018</v>
      </c>
      <c r="M23966" t="s">
        <v>2482</v>
      </c>
      <c r="O23966" s="35">
        <v>3.0000000000000001E-3</v>
      </c>
      <c r="P23966" t="s">
        <v>2342</v>
      </c>
      <c r="Q23966">
        <v>3.9</v>
      </c>
      <c r="R23966" s="35">
        <v>0.1</v>
      </c>
      <c r="S23966">
        <v>-28.2</v>
      </c>
      <c r="T23966" s="35">
        <v>0.05</v>
      </c>
      <c r="U23966" t="s">
        <v>2479</v>
      </c>
      <c r="V23966">
        <v>1</v>
      </c>
      <c r="W23966" t="s">
        <v>2578</v>
      </c>
      <c r="X23966" t="s">
        <v>2638</v>
      </c>
    </row>
    <row r="23967" spans="1:24" x14ac:dyDescent="0.3">
      <c r="A23967">
        <v>31730</v>
      </c>
      <c r="B23967" s="15" t="s">
        <v>2118</v>
      </c>
      <c r="C23967" t="str">
        <f>_xlfn.XLOOKUP($B23967, STANDARDS!$A:$A, STANDARDS!$B:$B,,0,2)</f>
        <v>Kinnvika Mbr, Backlundtoppen Fm, Akademikerbreen Gp</v>
      </c>
      <c r="D23967" t="s">
        <v>2286</v>
      </c>
      <c r="E23967" t="s">
        <v>2293</v>
      </c>
      <c r="F23967">
        <v>78.716999999999999</v>
      </c>
      <c r="G23967">
        <v>18.199000000000002</v>
      </c>
      <c r="H23967">
        <v>2E-3</v>
      </c>
      <c r="I23967" t="s">
        <v>592</v>
      </c>
      <c r="J23967" cm="1">
        <f t="array" ref="J23967:L23967">_xlfn.XLOOKUP($C23967, AGE!$A:$A,AGE!$B:$D,,0,2)</f>
        <v>752.7</v>
      </c>
      <c r="K23967">
        <v>11.9</v>
      </c>
      <c r="L23967" t="str">
        <v>Halverson et al. 2018</v>
      </c>
      <c r="M23967" t="s">
        <v>2482</v>
      </c>
      <c r="O23967" s="35">
        <v>5.0000000000000001E-3</v>
      </c>
      <c r="P23967" t="s">
        <v>2342</v>
      </c>
      <c r="Q23967">
        <v>4.1900000000000004</v>
      </c>
      <c r="R23967" s="35">
        <v>0.1</v>
      </c>
      <c r="S23967">
        <v>-27.5</v>
      </c>
      <c r="T23967" s="35">
        <v>0.05</v>
      </c>
      <c r="U23967" t="s">
        <v>2479</v>
      </c>
      <c r="V23967">
        <v>1</v>
      </c>
      <c r="W23967" t="s">
        <v>2578</v>
      </c>
      <c r="X23967" t="s">
        <v>2638</v>
      </c>
    </row>
    <row r="23968" spans="1:24" x14ac:dyDescent="0.3">
      <c r="A23968">
        <v>31731</v>
      </c>
      <c r="B23968" s="15" t="s">
        <v>2118</v>
      </c>
      <c r="C23968" t="str">
        <f>_xlfn.XLOOKUP($B23968, STANDARDS!$A:$A, STANDARDS!$B:$B,,0,2)</f>
        <v>Kinnvika Mbr, Backlundtoppen Fm, Akademikerbreen Gp</v>
      </c>
      <c r="D23968" t="s">
        <v>2286</v>
      </c>
      <c r="E23968" t="s">
        <v>2293</v>
      </c>
      <c r="F23968">
        <v>78.716999999999999</v>
      </c>
      <c r="G23968">
        <v>18.199000000000002</v>
      </c>
      <c r="H23968">
        <v>2E-3</v>
      </c>
      <c r="I23968" t="s">
        <v>592</v>
      </c>
      <c r="J23968" cm="1">
        <f t="array" ref="J23968:L23968">_xlfn.XLOOKUP($C23968, AGE!$A:$A,AGE!$B:$D,,0,2)</f>
        <v>752.7</v>
      </c>
      <c r="K23968">
        <v>11.9</v>
      </c>
      <c r="L23968" t="str">
        <v>Halverson et al. 2018</v>
      </c>
      <c r="M23968" t="s">
        <v>2482</v>
      </c>
      <c r="O23968" s="35">
        <v>1E-3</v>
      </c>
      <c r="P23968" t="s">
        <v>2342</v>
      </c>
      <c r="Q23968">
        <v>4.6399999999999997</v>
      </c>
      <c r="R23968" s="35">
        <v>0.1</v>
      </c>
      <c r="S23968">
        <v>-24.2</v>
      </c>
      <c r="T23968" s="35">
        <v>0.05</v>
      </c>
      <c r="U23968" t="s">
        <v>2479</v>
      </c>
      <c r="V23968">
        <v>1</v>
      </c>
      <c r="W23968" t="s">
        <v>2578</v>
      </c>
      <c r="X23968" t="s">
        <v>2638</v>
      </c>
    </row>
    <row r="23969" spans="1:24" x14ac:dyDescent="0.3">
      <c r="A23969">
        <v>31732</v>
      </c>
      <c r="B23969" s="15" t="s">
        <v>2118</v>
      </c>
      <c r="C23969" t="str">
        <f>_xlfn.XLOOKUP($B23969, STANDARDS!$A:$A, STANDARDS!$B:$B,,0,2)</f>
        <v>Kinnvika Mbr, Backlundtoppen Fm, Akademikerbreen Gp</v>
      </c>
      <c r="D23969" t="s">
        <v>2286</v>
      </c>
      <c r="E23969" t="s">
        <v>2293</v>
      </c>
      <c r="F23969">
        <v>78.716999999999999</v>
      </c>
      <c r="G23969">
        <v>18.199000000000002</v>
      </c>
      <c r="H23969">
        <v>2E-3</v>
      </c>
      <c r="I23969" t="s">
        <v>592</v>
      </c>
      <c r="J23969" cm="1">
        <f t="array" ref="J23969:L23969">_xlfn.XLOOKUP($C23969, AGE!$A:$A,AGE!$B:$D,,0,2)</f>
        <v>752.7</v>
      </c>
      <c r="K23969">
        <v>11.9</v>
      </c>
      <c r="L23969" t="str">
        <v>Halverson et al. 2018</v>
      </c>
      <c r="M23969" t="s">
        <v>2482</v>
      </c>
      <c r="O23969" s="35">
        <v>2E-3</v>
      </c>
      <c r="P23969" t="s">
        <v>2342</v>
      </c>
      <c r="Q23969">
        <v>4.17</v>
      </c>
      <c r="R23969" s="35">
        <v>0.1</v>
      </c>
      <c r="S23969">
        <v>-24.9</v>
      </c>
      <c r="T23969" s="35">
        <v>0.05</v>
      </c>
      <c r="U23969" t="s">
        <v>2479</v>
      </c>
      <c r="V23969">
        <v>1</v>
      </c>
      <c r="W23969" t="s">
        <v>2578</v>
      </c>
      <c r="X23969" t="s">
        <v>2638</v>
      </c>
    </row>
    <row r="23970" spans="1:24" x14ac:dyDescent="0.3">
      <c r="A23970">
        <v>31733</v>
      </c>
      <c r="B23970" s="15" t="s">
        <v>2118</v>
      </c>
      <c r="C23970" t="str">
        <f>_xlfn.XLOOKUP($B23970, STANDARDS!$A:$A, STANDARDS!$B:$B,,0,2)</f>
        <v>Kinnvika Mbr, Backlundtoppen Fm, Akademikerbreen Gp</v>
      </c>
      <c r="D23970" t="s">
        <v>2286</v>
      </c>
      <c r="E23970" t="s">
        <v>2293</v>
      </c>
      <c r="F23970">
        <v>78.716999999999999</v>
      </c>
      <c r="G23970">
        <v>18.199000000000002</v>
      </c>
      <c r="H23970">
        <v>2E-3</v>
      </c>
      <c r="I23970" t="s">
        <v>592</v>
      </c>
      <c r="J23970" cm="1">
        <f t="array" ref="J23970:L23970">_xlfn.XLOOKUP($C23970, AGE!$A:$A,AGE!$B:$D,,0,2)</f>
        <v>752.7</v>
      </c>
      <c r="K23970">
        <v>11.9</v>
      </c>
      <c r="L23970" t="str">
        <v>Halverson et al. 2018</v>
      </c>
      <c r="M23970" t="s">
        <v>2482</v>
      </c>
      <c r="O23970" s="35">
        <v>1.0999999999999999E-2</v>
      </c>
      <c r="P23970" t="s">
        <v>2342</v>
      </c>
      <c r="Q23970">
        <v>4.51</v>
      </c>
      <c r="R23970" s="35">
        <v>0.1</v>
      </c>
      <c r="S23970">
        <v>-26.3</v>
      </c>
      <c r="T23970" s="35">
        <v>0.05</v>
      </c>
      <c r="U23970" t="s">
        <v>2479</v>
      </c>
      <c r="V23970">
        <v>1</v>
      </c>
      <c r="W23970" t="s">
        <v>2578</v>
      </c>
      <c r="X23970" t="s">
        <v>2638</v>
      </c>
    </row>
    <row r="23971" spans="1:24" x14ac:dyDescent="0.3">
      <c r="A23971">
        <v>31734</v>
      </c>
      <c r="B23971" s="15" t="s">
        <v>2118</v>
      </c>
      <c r="C23971" t="str">
        <f>_xlfn.XLOOKUP($B23971, STANDARDS!$A:$A, STANDARDS!$B:$B,,0,2)</f>
        <v>Kinnvika Mbr, Backlundtoppen Fm, Akademikerbreen Gp</v>
      </c>
      <c r="D23971" t="s">
        <v>2286</v>
      </c>
      <c r="E23971" t="s">
        <v>2293</v>
      </c>
      <c r="F23971">
        <v>78.716999999999999</v>
      </c>
      <c r="G23971">
        <v>18.199000000000002</v>
      </c>
      <c r="H23971">
        <v>2E-3</v>
      </c>
      <c r="I23971" t="s">
        <v>592</v>
      </c>
      <c r="J23971" cm="1">
        <f t="array" ref="J23971:L23971">_xlfn.XLOOKUP($C23971, AGE!$A:$A,AGE!$B:$D,,0,2)</f>
        <v>752.7</v>
      </c>
      <c r="K23971">
        <v>11.9</v>
      </c>
      <c r="L23971" t="str">
        <v>Halverson et al. 2018</v>
      </c>
      <c r="M23971" t="s">
        <v>2482</v>
      </c>
      <c r="O23971" s="35">
        <v>7.0000000000000001E-3</v>
      </c>
      <c r="P23971" t="s">
        <v>2342</v>
      </c>
      <c r="Q23971">
        <v>4.28</v>
      </c>
      <c r="R23971" s="35">
        <v>0.1</v>
      </c>
      <c r="S23971">
        <v>-28.3</v>
      </c>
      <c r="T23971" s="35">
        <v>0.05</v>
      </c>
      <c r="U23971" t="s">
        <v>2479</v>
      </c>
      <c r="V23971">
        <v>1</v>
      </c>
      <c r="W23971" t="s">
        <v>2578</v>
      </c>
      <c r="X23971" t="s">
        <v>2638</v>
      </c>
    </row>
    <row r="23972" spans="1:24" x14ac:dyDescent="0.3">
      <c r="A23972">
        <v>31735</v>
      </c>
      <c r="B23972" s="15" t="s">
        <v>2118</v>
      </c>
      <c r="C23972" t="str">
        <f>_xlfn.XLOOKUP($B23972, STANDARDS!$A:$A, STANDARDS!$B:$B,,0,2)</f>
        <v>Kinnvika Mbr, Backlundtoppen Fm, Akademikerbreen Gp</v>
      </c>
      <c r="D23972" t="s">
        <v>2286</v>
      </c>
      <c r="E23972" t="s">
        <v>2293</v>
      </c>
      <c r="F23972">
        <v>78.716999999999999</v>
      </c>
      <c r="G23972">
        <v>18.199000000000002</v>
      </c>
      <c r="H23972">
        <v>2E-3</v>
      </c>
      <c r="I23972" t="s">
        <v>592</v>
      </c>
      <c r="J23972" cm="1">
        <f t="array" ref="J23972:L23972">_xlfn.XLOOKUP($C23972, AGE!$A:$A,AGE!$B:$D,,0,2)</f>
        <v>752.7</v>
      </c>
      <c r="K23972">
        <v>11.9</v>
      </c>
      <c r="L23972" t="str">
        <v>Halverson et al. 2018</v>
      </c>
      <c r="M23972" t="s">
        <v>2482</v>
      </c>
      <c r="O23972" s="35">
        <v>8.9999999999999993E-3</v>
      </c>
      <c r="P23972" t="s">
        <v>2342</v>
      </c>
      <c r="Q23972">
        <v>5.07</v>
      </c>
      <c r="R23972" s="35">
        <v>0.1</v>
      </c>
      <c r="S23972">
        <v>-25.4</v>
      </c>
      <c r="T23972" s="35">
        <v>0.05</v>
      </c>
      <c r="U23972" t="s">
        <v>2479</v>
      </c>
      <c r="V23972">
        <v>1</v>
      </c>
      <c r="W23972" t="s">
        <v>2578</v>
      </c>
      <c r="X23972" t="s">
        <v>2638</v>
      </c>
    </row>
    <row r="23973" spans="1:24" x14ac:dyDescent="0.3">
      <c r="A23973">
        <v>31736</v>
      </c>
      <c r="B23973" s="15" t="s">
        <v>2118</v>
      </c>
      <c r="C23973" t="str">
        <f>_xlfn.XLOOKUP($B23973, STANDARDS!$A:$A, STANDARDS!$B:$B,,0,2)</f>
        <v>Kinnvika Mbr, Backlundtoppen Fm, Akademikerbreen Gp</v>
      </c>
      <c r="D23973" t="s">
        <v>2286</v>
      </c>
      <c r="E23973" t="s">
        <v>2293</v>
      </c>
      <c r="F23973">
        <v>78.716999999999999</v>
      </c>
      <c r="G23973">
        <v>18.199000000000002</v>
      </c>
      <c r="H23973">
        <v>2E-3</v>
      </c>
      <c r="I23973" t="s">
        <v>592</v>
      </c>
      <c r="J23973" cm="1">
        <f t="array" ref="J23973:L23973">_xlfn.XLOOKUP($C23973, AGE!$A:$A,AGE!$B:$D,,0,2)</f>
        <v>752.7</v>
      </c>
      <c r="K23973">
        <v>11.9</v>
      </c>
      <c r="L23973" t="str">
        <v>Halverson et al. 2018</v>
      </c>
      <c r="M23973" t="s">
        <v>2482</v>
      </c>
      <c r="P23973" t="s">
        <v>2342</v>
      </c>
      <c r="Q23973">
        <v>4.05</v>
      </c>
      <c r="R23973" s="35">
        <v>0.1</v>
      </c>
      <c r="T23973" s="35"/>
      <c r="V23973">
        <v>1</v>
      </c>
      <c r="W23973" t="s">
        <v>2578</v>
      </c>
      <c r="X23973" t="s">
        <v>2638</v>
      </c>
    </row>
    <row r="23974" spans="1:24" x14ac:dyDescent="0.3">
      <c r="A23974">
        <v>31737</v>
      </c>
      <c r="B23974" s="15" t="s">
        <v>2118</v>
      </c>
      <c r="C23974" t="str">
        <f>_xlfn.XLOOKUP($B23974, STANDARDS!$A:$A, STANDARDS!$B:$B,,0,2)</f>
        <v>Kinnvika Mbr, Backlundtoppen Fm, Akademikerbreen Gp</v>
      </c>
      <c r="D23974" t="s">
        <v>2286</v>
      </c>
      <c r="E23974" t="s">
        <v>2293</v>
      </c>
      <c r="F23974">
        <v>78.716999999999999</v>
      </c>
      <c r="G23974">
        <v>18.199000000000002</v>
      </c>
      <c r="H23974">
        <v>2E-3</v>
      </c>
      <c r="I23974" t="s">
        <v>592</v>
      </c>
      <c r="J23974" cm="1">
        <f t="array" ref="J23974:L23974">_xlfn.XLOOKUP($C23974, AGE!$A:$A,AGE!$B:$D,,0,2)</f>
        <v>752.7</v>
      </c>
      <c r="K23974">
        <v>11.9</v>
      </c>
      <c r="L23974" t="str">
        <v>Halverson et al. 2018</v>
      </c>
      <c r="M23974" t="s">
        <v>2482</v>
      </c>
      <c r="O23974" s="35">
        <v>1.2999999999999999E-2</v>
      </c>
      <c r="P23974" t="s">
        <v>2342</v>
      </c>
      <c r="Q23974">
        <v>3.52</v>
      </c>
      <c r="R23974" s="35">
        <v>0.1</v>
      </c>
      <c r="S23974">
        <v>-26.4</v>
      </c>
      <c r="T23974" s="35">
        <v>0.05</v>
      </c>
      <c r="U23974" t="s">
        <v>2479</v>
      </c>
      <c r="V23974">
        <v>1</v>
      </c>
      <c r="W23974" t="s">
        <v>2578</v>
      </c>
      <c r="X23974" t="s">
        <v>2638</v>
      </c>
    </row>
    <row r="23975" spans="1:24" x14ac:dyDescent="0.3">
      <c r="A23975">
        <v>31738</v>
      </c>
      <c r="B23975" s="15" t="s">
        <v>2118</v>
      </c>
      <c r="C23975" t="str">
        <f>_xlfn.XLOOKUP($B23975, STANDARDS!$A:$A, STANDARDS!$B:$B,,0,2)</f>
        <v>Kinnvika Mbr, Backlundtoppen Fm, Akademikerbreen Gp</v>
      </c>
      <c r="D23975" t="s">
        <v>2286</v>
      </c>
      <c r="E23975" t="s">
        <v>2293</v>
      </c>
      <c r="F23975">
        <v>78.716999999999999</v>
      </c>
      <c r="G23975">
        <v>18.199000000000002</v>
      </c>
      <c r="H23975">
        <v>2E-3</v>
      </c>
      <c r="I23975" t="s">
        <v>592</v>
      </c>
      <c r="J23975" cm="1">
        <f t="array" ref="J23975:L23975">_xlfn.XLOOKUP($C23975, AGE!$A:$A,AGE!$B:$D,,0,2)</f>
        <v>752.7</v>
      </c>
      <c r="K23975">
        <v>11.9</v>
      </c>
      <c r="L23975" t="str">
        <v>Halverson et al. 2018</v>
      </c>
      <c r="M23975" t="s">
        <v>2482</v>
      </c>
      <c r="P23975" t="s">
        <v>2342</v>
      </c>
      <c r="Q23975">
        <v>5.32</v>
      </c>
      <c r="R23975" s="35">
        <v>0.1</v>
      </c>
      <c r="T23975" s="35"/>
      <c r="V23975">
        <v>1</v>
      </c>
      <c r="W23975" t="s">
        <v>2578</v>
      </c>
      <c r="X23975" t="s">
        <v>2638</v>
      </c>
    </row>
    <row r="23976" spans="1:24" x14ac:dyDescent="0.3">
      <c r="A23976">
        <v>31739</v>
      </c>
      <c r="B23976" s="15" t="s">
        <v>2118</v>
      </c>
      <c r="C23976" t="str">
        <f>_xlfn.XLOOKUP($B23976, STANDARDS!$A:$A, STANDARDS!$B:$B,,0,2)</f>
        <v>Kinnvika Mbr, Backlundtoppen Fm, Akademikerbreen Gp</v>
      </c>
      <c r="D23976" t="s">
        <v>2286</v>
      </c>
      <c r="E23976" t="s">
        <v>2293</v>
      </c>
      <c r="F23976">
        <v>78.716999999999999</v>
      </c>
      <c r="G23976">
        <v>18.199000000000002</v>
      </c>
      <c r="H23976">
        <v>2E-3</v>
      </c>
      <c r="I23976" t="s">
        <v>592</v>
      </c>
      <c r="J23976" cm="1">
        <f t="array" ref="J23976:L23976">_xlfn.XLOOKUP($C23976, AGE!$A:$A,AGE!$B:$D,,0,2)</f>
        <v>752.7</v>
      </c>
      <c r="K23976">
        <v>11.9</v>
      </c>
      <c r="L23976" t="str">
        <v>Halverson et al. 2018</v>
      </c>
      <c r="M23976" t="s">
        <v>2482</v>
      </c>
      <c r="P23976" t="s">
        <v>2342</v>
      </c>
      <c r="Q23976">
        <v>8.25</v>
      </c>
      <c r="R23976" s="35">
        <v>0.1</v>
      </c>
      <c r="T23976" s="35"/>
      <c r="V23976">
        <v>1</v>
      </c>
      <c r="W23976" t="s">
        <v>2578</v>
      </c>
      <c r="X23976" t="s">
        <v>2638</v>
      </c>
    </row>
    <row r="23977" spans="1:24" x14ac:dyDescent="0.3">
      <c r="A23977">
        <v>31740</v>
      </c>
      <c r="B23977" s="15" t="s">
        <v>2118</v>
      </c>
      <c r="C23977" t="str">
        <f>_xlfn.XLOOKUP($B23977, STANDARDS!$A:$A, STANDARDS!$B:$B,,0,2)</f>
        <v>Kinnvika Mbr, Backlundtoppen Fm, Akademikerbreen Gp</v>
      </c>
      <c r="D23977" t="s">
        <v>2286</v>
      </c>
      <c r="E23977" t="s">
        <v>2293</v>
      </c>
      <c r="F23977">
        <v>78.716999999999999</v>
      </c>
      <c r="G23977">
        <v>18.199000000000002</v>
      </c>
      <c r="H23977">
        <v>2E-3</v>
      </c>
      <c r="I23977" t="s">
        <v>592</v>
      </c>
      <c r="J23977" cm="1">
        <f t="array" ref="J23977:L23977">_xlfn.XLOOKUP($C23977, AGE!$A:$A,AGE!$B:$D,,0,2)</f>
        <v>752.7</v>
      </c>
      <c r="K23977">
        <v>11.9</v>
      </c>
      <c r="L23977" t="str">
        <v>Halverson et al. 2018</v>
      </c>
      <c r="M23977" t="s">
        <v>2482</v>
      </c>
      <c r="P23977" t="s">
        <v>2342</v>
      </c>
      <c r="Q23977">
        <v>5.71</v>
      </c>
      <c r="R23977" s="35">
        <v>0.1</v>
      </c>
      <c r="T23977" s="35"/>
      <c r="V23977">
        <v>1</v>
      </c>
      <c r="W23977" t="s">
        <v>2578</v>
      </c>
      <c r="X23977" t="s">
        <v>2638</v>
      </c>
    </row>
    <row r="23978" spans="1:24" x14ac:dyDescent="0.3">
      <c r="A23978">
        <v>31741</v>
      </c>
      <c r="B23978" s="15" t="s">
        <v>2120</v>
      </c>
      <c r="C23978" t="str">
        <f>_xlfn.XLOOKUP($B23978, STANDARDS!$A:$A, STANDARDS!$B:$B,,0,2)</f>
        <v>Russøya Mbr, Elbobreen Fm, Polarisbreen Gp</v>
      </c>
      <c r="D23978" t="s">
        <v>2286</v>
      </c>
      <c r="E23978" t="s">
        <v>2293</v>
      </c>
      <c r="F23978">
        <v>78.716999999999999</v>
      </c>
      <c r="G23978">
        <v>18.199000000000002</v>
      </c>
      <c r="H23978">
        <v>2E-3</v>
      </c>
      <c r="I23978" t="s">
        <v>592</v>
      </c>
      <c r="J23978" cm="1">
        <f t="array" ref="J23978:L23978">_xlfn.XLOOKUP($C23978, AGE!$A:$A,AGE!$B:$D,,0,2)</f>
        <v>739.9</v>
      </c>
      <c r="K23978">
        <v>12.5</v>
      </c>
      <c r="L23978" t="str">
        <v>Halverson et al. 2018</v>
      </c>
      <c r="M23978" t="s">
        <v>2507</v>
      </c>
      <c r="P23978" t="s">
        <v>2342</v>
      </c>
      <c r="Q23978">
        <v>5.0599999999999996</v>
      </c>
      <c r="R23978" s="35">
        <v>0.05</v>
      </c>
      <c r="T23978" s="35"/>
      <c r="V23978">
        <v>1</v>
      </c>
      <c r="W23978" t="s">
        <v>2577</v>
      </c>
      <c r="X23978" t="s">
        <v>2639</v>
      </c>
    </row>
    <row r="23979" spans="1:24" x14ac:dyDescent="0.3">
      <c r="A23979">
        <v>31742</v>
      </c>
      <c r="B23979" s="15" t="s">
        <v>2120</v>
      </c>
      <c r="C23979" t="str">
        <f>_xlfn.XLOOKUP($B23979, STANDARDS!$A:$A, STANDARDS!$B:$B,,0,2)</f>
        <v>Russøya Mbr, Elbobreen Fm, Polarisbreen Gp</v>
      </c>
      <c r="D23979" t="s">
        <v>2286</v>
      </c>
      <c r="E23979" t="s">
        <v>2293</v>
      </c>
      <c r="F23979">
        <v>78.716999999999999</v>
      </c>
      <c r="G23979">
        <v>18.199000000000002</v>
      </c>
      <c r="H23979">
        <v>2E-3</v>
      </c>
      <c r="I23979" t="s">
        <v>592</v>
      </c>
      <c r="J23979" cm="1">
        <f t="array" ref="J23979:L23979">_xlfn.XLOOKUP($C23979, AGE!$A:$A,AGE!$B:$D,,0,2)</f>
        <v>739.9</v>
      </c>
      <c r="K23979">
        <v>12.5</v>
      </c>
      <c r="L23979" t="str">
        <v>Halverson et al. 2018</v>
      </c>
      <c r="M23979" t="s">
        <v>2507</v>
      </c>
      <c r="P23979" t="s">
        <v>2342</v>
      </c>
      <c r="Q23979">
        <v>4.3</v>
      </c>
      <c r="R23979" s="35">
        <v>0.05</v>
      </c>
      <c r="T23979" s="35"/>
      <c r="V23979">
        <v>1</v>
      </c>
      <c r="W23979" t="s">
        <v>2577</v>
      </c>
      <c r="X23979" t="s">
        <v>2639</v>
      </c>
    </row>
    <row r="23980" spans="1:24" x14ac:dyDescent="0.3">
      <c r="A23980">
        <v>31743</v>
      </c>
      <c r="B23980" s="15" t="s">
        <v>2120</v>
      </c>
      <c r="C23980" t="str">
        <f>_xlfn.XLOOKUP($B23980, STANDARDS!$A:$A, STANDARDS!$B:$B,,0,2)</f>
        <v>Russøya Mbr, Elbobreen Fm, Polarisbreen Gp</v>
      </c>
      <c r="D23980" t="s">
        <v>2286</v>
      </c>
      <c r="E23980" t="s">
        <v>2293</v>
      </c>
      <c r="F23980">
        <v>78.716999999999999</v>
      </c>
      <c r="G23980">
        <v>18.199000000000002</v>
      </c>
      <c r="H23980">
        <v>2E-3</v>
      </c>
      <c r="I23980" t="s">
        <v>592</v>
      </c>
      <c r="J23980" cm="1">
        <f t="array" ref="J23980:L23980">_xlfn.XLOOKUP($C23980, AGE!$A:$A,AGE!$B:$D,,0,2)</f>
        <v>739.9</v>
      </c>
      <c r="K23980">
        <v>12.5</v>
      </c>
      <c r="L23980" t="str">
        <v>Halverson et al. 2018</v>
      </c>
      <c r="M23980" t="s">
        <v>2507</v>
      </c>
      <c r="P23980" t="s">
        <v>2342</v>
      </c>
      <c r="Q23980">
        <v>4.42</v>
      </c>
      <c r="R23980" s="35">
        <v>0.05</v>
      </c>
      <c r="T23980" s="35"/>
      <c r="V23980">
        <v>1</v>
      </c>
      <c r="W23980" t="s">
        <v>2577</v>
      </c>
      <c r="X23980" t="s">
        <v>2639</v>
      </c>
    </row>
    <row r="23981" spans="1:24" x14ac:dyDescent="0.3">
      <c r="A23981">
        <v>31744</v>
      </c>
      <c r="B23981" s="15" t="s">
        <v>2120</v>
      </c>
      <c r="C23981" t="str">
        <f>_xlfn.XLOOKUP($B23981, STANDARDS!$A:$A, STANDARDS!$B:$B,,0,2)</f>
        <v>Russøya Mbr, Elbobreen Fm, Polarisbreen Gp</v>
      </c>
      <c r="D23981" t="s">
        <v>2286</v>
      </c>
      <c r="E23981" t="s">
        <v>2293</v>
      </c>
      <c r="F23981">
        <v>78.716999999999999</v>
      </c>
      <c r="G23981">
        <v>18.199000000000002</v>
      </c>
      <c r="H23981">
        <v>2E-3</v>
      </c>
      <c r="I23981" t="s">
        <v>592</v>
      </c>
      <c r="J23981" cm="1">
        <f t="array" ref="J23981:L23981">_xlfn.XLOOKUP($C23981, AGE!$A:$A,AGE!$B:$D,,0,2)</f>
        <v>739.9</v>
      </c>
      <c r="K23981">
        <v>12.5</v>
      </c>
      <c r="L23981" t="str">
        <v>Halverson et al. 2018</v>
      </c>
      <c r="M23981" t="s">
        <v>2507</v>
      </c>
      <c r="P23981" t="s">
        <v>2342</v>
      </c>
      <c r="Q23981">
        <v>4.68</v>
      </c>
      <c r="R23981" s="35">
        <v>0.05</v>
      </c>
      <c r="T23981" s="35"/>
      <c r="V23981">
        <v>1</v>
      </c>
      <c r="W23981" t="s">
        <v>2577</v>
      </c>
      <c r="X23981" t="s">
        <v>2639</v>
      </c>
    </row>
    <row r="23982" spans="1:24" x14ac:dyDescent="0.3">
      <c r="A23982">
        <v>31745</v>
      </c>
      <c r="B23982" s="15" t="s">
        <v>2120</v>
      </c>
      <c r="C23982" t="str">
        <f>_xlfn.XLOOKUP($B23982, STANDARDS!$A:$A, STANDARDS!$B:$B,,0,2)</f>
        <v>Russøya Mbr, Elbobreen Fm, Polarisbreen Gp</v>
      </c>
      <c r="D23982" t="s">
        <v>2286</v>
      </c>
      <c r="E23982" t="s">
        <v>2293</v>
      </c>
      <c r="F23982">
        <v>78.716999999999999</v>
      </c>
      <c r="G23982">
        <v>18.199000000000002</v>
      </c>
      <c r="H23982">
        <v>2E-3</v>
      </c>
      <c r="I23982" t="s">
        <v>592</v>
      </c>
      <c r="J23982" cm="1">
        <f t="array" ref="J23982:L23982">_xlfn.XLOOKUP($C23982, AGE!$A:$A,AGE!$B:$D,,0,2)</f>
        <v>739.9</v>
      </c>
      <c r="K23982">
        <v>12.5</v>
      </c>
      <c r="L23982" t="str">
        <v>Halverson et al. 2018</v>
      </c>
      <c r="M23982" t="s">
        <v>2507</v>
      </c>
      <c r="P23982" t="s">
        <v>2342</v>
      </c>
      <c r="Q23982">
        <v>4.1500000000000004</v>
      </c>
      <c r="R23982" s="35">
        <v>0.05</v>
      </c>
      <c r="T23982" s="35"/>
      <c r="V23982">
        <v>1</v>
      </c>
      <c r="W23982" t="s">
        <v>2577</v>
      </c>
      <c r="X23982" t="s">
        <v>2639</v>
      </c>
    </row>
    <row r="23983" spans="1:24" x14ac:dyDescent="0.3">
      <c r="A23983">
        <v>31746</v>
      </c>
      <c r="B23983" s="15" t="s">
        <v>2120</v>
      </c>
      <c r="C23983" t="str">
        <f>_xlfn.XLOOKUP($B23983, STANDARDS!$A:$A, STANDARDS!$B:$B,,0,2)</f>
        <v>Russøya Mbr, Elbobreen Fm, Polarisbreen Gp</v>
      </c>
      <c r="D23983" t="s">
        <v>2286</v>
      </c>
      <c r="E23983" t="s">
        <v>2293</v>
      </c>
      <c r="F23983">
        <v>78.716999999999999</v>
      </c>
      <c r="G23983">
        <v>18.199000000000002</v>
      </c>
      <c r="H23983">
        <v>2E-3</v>
      </c>
      <c r="I23983" t="s">
        <v>592</v>
      </c>
      <c r="J23983" cm="1">
        <f t="array" ref="J23983:L23983">_xlfn.XLOOKUP($C23983, AGE!$A:$A,AGE!$B:$D,,0,2)</f>
        <v>739.9</v>
      </c>
      <c r="K23983">
        <v>12.5</v>
      </c>
      <c r="L23983" t="str">
        <v>Halverson et al. 2018</v>
      </c>
      <c r="M23983" t="s">
        <v>2507</v>
      </c>
      <c r="P23983" t="s">
        <v>2342</v>
      </c>
      <c r="Q23983">
        <v>4.03</v>
      </c>
      <c r="R23983" s="35">
        <v>0.05</v>
      </c>
      <c r="T23983" s="35"/>
      <c r="V23983">
        <v>1</v>
      </c>
      <c r="W23983" t="s">
        <v>2577</v>
      </c>
      <c r="X23983" t="s">
        <v>2639</v>
      </c>
    </row>
    <row r="23984" spans="1:24" x14ac:dyDescent="0.3">
      <c r="A23984">
        <v>31747</v>
      </c>
      <c r="B23984" s="15" t="s">
        <v>2120</v>
      </c>
      <c r="C23984" t="str">
        <f>_xlfn.XLOOKUP($B23984, STANDARDS!$A:$A, STANDARDS!$B:$B,,0,2)</f>
        <v>Russøya Mbr, Elbobreen Fm, Polarisbreen Gp</v>
      </c>
      <c r="D23984" t="s">
        <v>2286</v>
      </c>
      <c r="E23984" t="s">
        <v>2293</v>
      </c>
      <c r="F23984">
        <v>78.716999999999999</v>
      </c>
      <c r="G23984">
        <v>18.199000000000002</v>
      </c>
      <c r="H23984">
        <v>2E-3</v>
      </c>
      <c r="I23984" t="s">
        <v>592</v>
      </c>
      <c r="J23984" cm="1">
        <f t="array" ref="J23984:L23984">_xlfn.XLOOKUP($C23984, AGE!$A:$A,AGE!$B:$D,,0,2)</f>
        <v>739.9</v>
      </c>
      <c r="K23984">
        <v>12.5</v>
      </c>
      <c r="L23984" t="str">
        <v>Halverson et al. 2018</v>
      </c>
      <c r="M23984" t="s">
        <v>2507</v>
      </c>
      <c r="P23984" t="s">
        <v>2342</v>
      </c>
      <c r="Q23984">
        <v>4.3499999999999996</v>
      </c>
      <c r="R23984" s="35">
        <v>0.05</v>
      </c>
      <c r="T23984" s="35"/>
      <c r="V23984">
        <v>1</v>
      </c>
      <c r="W23984" t="s">
        <v>2577</v>
      </c>
      <c r="X23984" t="s">
        <v>2639</v>
      </c>
    </row>
    <row r="23985" spans="1:24" x14ac:dyDescent="0.3">
      <c r="A23985">
        <v>31748</v>
      </c>
      <c r="B23985" s="15" t="s">
        <v>2120</v>
      </c>
      <c r="C23985" t="str">
        <f>_xlfn.XLOOKUP($B23985, STANDARDS!$A:$A, STANDARDS!$B:$B,,0,2)</f>
        <v>Russøya Mbr, Elbobreen Fm, Polarisbreen Gp</v>
      </c>
      <c r="D23985" t="s">
        <v>2286</v>
      </c>
      <c r="E23985" t="s">
        <v>2293</v>
      </c>
      <c r="F23985">
        <v>78.716999999999999</v>
      </c>
      <c r="G23985">
        <v>18.199000000000002</v>
      </c>
      <c r="H23985">
        <v>2E-3</v>
      </c>
      <c r="I23985" t="s">
        <v>592</v>
      </c>
      <c r="J23985" cm="1">
        <f t="array" ref="J23985:L23985">_xlfn.XLOOKUP($C23985, AGE!$A:$A,AGE!$B:$D,,0,2)</f>
        <v>739.9</v>
      </c>
      <c r="K23985">
        <v>12.5</v>
      </c>
      <c r="L23985" t="str">
        <v>Halverson et al. 2018</v>
      </c>
      <c r="M23985" t="s">
        <v>2507</v>
      </c>
      <c r="P23985" t="s">
        <v>2342</v>
      </c>
      <c r="Q23985">
        <v>3.96</v>
      </c>
      <c r="R23985" s="35">
        <v>0.05</v>
      </c>
      <c r="T23985" s="35"/>
      <c r="V23985">
        <v>1</v>
      </c>
      <c r="W23985" t="s">
        <v>2577</v>
      </c>
      <c r="X23985" t="s">
        <v>2639</v>
      </c>
    </row>
    <row r="23986" spans="1:24" x14ac:dyDescent="0.3">
      <c r="A23986">
        <v>31749</v>
      </c>
      <c r="B23986" s="15" t="s">
        <v>2120</v>
      </c>
      <c r="C23986" t="str">
        <f>_xlfn.XLOOKUP($B23986, STANDARDS!$A:$A, STANDARDS!$B:$B,,0,2)</f>
        <v>Russøya Mbr, Elbobreen Fm, Polarisbreen Gp</v>
      </c>
      <c r="D23986" t="s">
        <v>2286</v>
      </c>
      <c r="E23986" t="s">
        <v>2293</v>
      </c>
      <c r="F23986">
        <v>78.716999999999999</v>
      </c>
      <c r="G23986">
        <v>18.199000000000002</v>
      </c>
      <c r="H23986">
        <v>2E-3</v>
      </c>
      <c r="I23986" t="s">
        <v>592</v>
      </c>
      <c r="J23986" cm="1">
        <f t="array" ref="J23986:L23986">_xlfn.XLOOKUP($C23986, AGE!$A:$A,AGE!$B:$D,,0,2)</f>
        <v>739.9</v>
      </c>
      <c r="K23986">
        <v>12.5</v>
      </c>
      <c r="L23986" t="str">
        <v>Halverson et al. 2018</v>
      </c>
      <c r="M23986" t="s">
        <v>2507</v>
      </c>
      <c r="P23986" t="s">
        <v>2342</v>
      </c>
      <c r="Q23986">
        <v>3.62</v>
      </c>
      <c r="R23986" s="35">
        <v>0.05</v>
      </c>
      <c r="T23986" s="35"/>
      <c r="V23986">
        <v>1</v>
      </c>
      <c r="W23986" t="s">
        <v>2577</v>
      </c>
      <c r="X23986" t="s">
        <v>2639</v>
      </c>
    </row>
    <row r="23987" spans="1:24" x14ac:dyDescent="0.3">
      <c r="A23987">
        <v>31750</v>
      </c>
      <c r="B23987" s="15" t="s">
        <v>2120</v>
      </c>
      <c r="C23987" t="str">
        <f>_xlfn.XLOOKUP($B23987, STANDARDS!$A:$A, STANDARDS!$B:$B,,0,2)</f>
        <v>Russøya Mbr, Elbobreen Fm, Polarisbreen Gp</v>
      </c>
      <c r="D23987" t="s">
        <v>2286</v>
      </c>
      <c r="E23987" t="s">
        <v>2293</v>
      </c>
      <c r="F23987">
        <v>78.716999999999999</v>
      </c>
      <c r="G23987">
        <v>18.199000000000002</v>
      </c>
      <c r="H23987">
        <v>2E-3</v>
      </c>
      <c r="I23987" t="s">
        <v>592</v>
      </c>
      <c r="J23987" cm="1">
        <f t="array" ref="J23987:L23987">_xlfn.XLOOKUP($C23987, AGE!$A:$A,AGE!$B:$D,,0,2)</f>
        <v>739.9</v>
      </c>
      <c r="K23987">
        <v>12.5</v>
      </c>
      <c r="L23987" t="str">
        <v>Halverson et al. 2018</v>
      </c>
      <c r="M23987" t="s">
        <v>2507</v>
      </c>
      <c r="P23987" t="s">
        <v>2342</v>
      </c>
      <c r="Q23987">
        <v>3</v>
      </c>
      <c r="R23987" s="35">
        <v>0.05</v>
      </c>
      <c r="T23987" s="35"/>
      <c r="V23987">
        <v>1</v>
      </c>
      <c r="W23987" t="s">
        <v>2577</v>
      </c>
      <c r="X23987" t="s">
        <v>2639</v>
      </c>
    </row>
    <row r="23988" spans="1:24" x14ac:dyDescent="0.3">
      <c r="A23988">
        <v>31751</v>
      </c>
      <c r="B23988" s="15" t="s">
        <v>2120</v>
      </c>
      <c r="C23988" t="str">
        <f>_xlfn.XLOOKUP($B23988, STANDARDS!$A:$A, STANDARDS!$B:$B,,0,2)</f>
        <v>Russøya Mbr, Elbobreen Fm, Polarisbreen Gp</v>
      </c>
      <c r="D23988" t="s">
        <v>2286</v>
      </c>
      <c r="E23988" t="s">
        <v>2293</v>
      </c>
      <c r="F23988">
        <v>78.716999999999999</v>
      </c>
      <c r="G23988">
        <v>18.199000000000002</v>
      </c>
      <c r="H23988">
        <v>2E-3</v>
      </c>
      <c r="I23988" t="s">
        <v>592</v>
      </c>
      <c r="J23988" cm="1">
        <f t="array" ref="J23988:L23988">_xlfn.XLOOKUP($C23988, AGE!$A:$A,AGE!$B:$D,,0,2)</f>
        <v>739.9</v>
      </c>
      <c r="K23988">
        <v>12.5</v>
      </c>
      <c r="L23988" t="str">
        <v>Halverson et al. 2018</v>
      </c>
      <c r="M23988" t="s">
        <v>2507</v>
      </c>
      <c r="P23988" t="s">
        <v>2342</v>
      </c>
      <c r="Q23988">
        <v>2.72</v>
      </c>
      <c r="R23988" s="35">
        <v>0.05</v>
      </c>
      <c r="T23988" s="35"/>
      <c r="V23988">
        <v>1</v>
      </c>
      <c r="W23988" t="s">
        <v>2577</v>
      </c>
      <c r="X23988" t="s">
        <v>2639</v>
      </c>
    </row>
    <row r="23989" spans="1:24" x14ac:dyDescent="0.3">
      <c r="A23989">
        <v>31752</v>
      </c>
      <c r="B23989" s="15" t="s">
        <v>2120</v>
      </c>
      <c r="C23989" t="str">
        <f>_xlfn.XLOOKUP($B23989, STANDARDS!$A:$A, STANDARDS!$B:$B,,0,2)</f>
        <v>Russøya Mbr, Elbobreen Fm, Polarisbreen Gp</v>
      </c>
      <c r="D23989" t="s">
        <v>2286</v>
      </c>
      <c r="E23989" t="s">
        <v>2293</v>
      </c>
      <c r="F23989">
        <v>78.716999999999999</v>
      </c>
      <c r="G23989">
        <v>18.199000000000002</v>
      </c>
      <c r="H23989">
        <v>2E-3</v>
      </c>
      <c r="I23989" t="s">
        <v>592</v>
      </c>
      <c r="J23989" cm="1">
        <f t="array" ref="J23989:L23989">_xlfn.XLOOKUP($C23989, AGE!$A:$A,AGE!$B:$D,,0,2)</f>
        <v>739.9</v>
      </c>
      <c r="K23989">
        <v>12.5</v>
      </c>
      <c r="L23989" t="str">
        <v>Halverson et al. 2018</v>
      </c>
      <c r="M23989" t="s">
        <v>2507</v>
      </c>
      <c r="P23989" t="s">
        <v>2342</v>
      </c>
      <c r="Q23989">
        <v>2.56</v>
      </c>
      <c r="R23989" s="35">
        <v>0.05</v>
      </c>
      <c r="T23989" s="35"/>
      <c r="V23989">
        <v>1</v>
      </c>
      <c r="W23989" t="s">
        <v>2577</v>
      </c>
      <c r="X23989" t="s">
        <v>2639</v>
      </c>
    </row>
    <row r="23990" spans="1:24" x14ac:dyDescent="0.3">
      <c r="A23990">
        <v>31753</v>
      </c>
      <c r="B23990" s="15" t="s">
        <v>2120</v>
      </c>
      <c r="C23990" t="str">
        <f>_xlfn.XLOOKUP($B23990, STANDARDS!$A:$A, STANDARDS!$B:$B,,0,2)</f>
        <v>Russøya Mbr, Elbobreen Fm, Polarisbreen Gp</v>
      </c>
      <c r="D23990" t="s">
        <v>2286</v>
      </c>
      <c r="E23990" t="s">
        <v>2293</v>
      </c>
      <c r="F23990">
        <v>78.716999999999999</v>
      </c>
      <c r="G23990">
        <v>18.199000000000002</v>
      </c>
      <c r="H23990">
        <v>2E-3</v>
      </c>
      <c r="I23990" t="s">
        <v>592</v>
      </c>
      <c r="J23990" cm="1">
        <f t="array" ref="J23990:L23990">_xlfn.XLOOKUP($C23990, AGE!$A:$A,AGE!$B:$D,,0,2)</f>
        <v>739.9</v>
      </c>
      <c r="K23990">
        <v>12.5</v>
      </c>
      <c r="L23990" t="str">
        <v>Halverson et al. 2018</v>
      </c>
      <c r="M23990" t="s">
        <v>2507</v>
      </c>
      <c r="P23990" t="s">
        <v>2342</v>
      </c>
      <c r="Q23990">
        <v>3.52</v>
      </c>
      <c r="R23990" s="35">
        <v>0.05</v>
      </c>
      <c r="T23990" s="35"/>
      <c r="V23990">
        <v>1</v>
      </c>
      <c r="W23990" t="s">
        <v>2577</v>
      </c>
      <c r="X23990" t="s">
        <v>2639</v>
      </c>
    </row>
    <row r="23991" spans="1:24" x14ac:dyDescent="0.3">
      <c r="A23991">
        <v>31754</v>
      </c>
      <c r="B23991" s="15" t="s">
        <v>2120</v>
      </c>
      <c r="C23991" t="str">
        <f>_xlfn.XLOOKUP($B23991, STANDARDS!$A:$A, STANDARDS!$B:$B,,0,2)</f>
        <v>Russøya Mbr, Elbobreen Fm, Polarisbreen Gp</v>
      </c>
      <c r="D23991" t="s">
        <v>2286</v>
      </c>
      <c r="E23991" t="s">
        <v>2293</v>
      </c>
      <c r="F23991">
        <v>78.716999999999999</v>
      </c>
      <c r="G23991">
        <v>18.199000000000002</v>
      </c>
      <c r="H23991">
        <v>2E-3</v>
      </c>
      <c r="I23991" t="s">
        <v>592</v>
      </c>
      <c r="J23991" cm="1">
        <f t="array" ref="J23991:L23991">_xlfn.XLOOKUP($C23991, AGE!$A:$A,AGE!$B:$D,,0,2)</f>
        <v>739.9</v>
      </c>
      <c r="K23991">
        <v>12.5</v>
      </c>
      <c r="L23991" t="str">
        <v>Halverson et al. 2018</v>
      </c>
      <c r="M23991" t="s">
        <v>2507</v>
      </c>
      <c r="P23991" t="s">
        <v>2342</v>
      </c>
      <c r="Q23991">
        <v>2.39</v>
      </c>
      <c r="R23991" s="35">
        <v>0.05</v>
      </c>
      <c r="T23991" s="35"/>
      <c r="V23991">
        <v>1</v>
      </c>
      <c r="W23991" t="s">
        <v>2577</v>
      </c>
      <c r="X23991" t="s">
        <v>2639</v>
      </c>
    </row>
    <row r="23992" spans="1:24" x14ac:dyDescent="0.3">
      <c r="A23992">
        <v>31755</v>
      </c>
      <c r="B23992" s="15" t="s">
        <v>2120</v>
      </c>
      <c r="C23992" t="str">
        <f>_xlfn.XLOOKUP($B23992, STANDARDS!$A:$A, STANDARDS!$B:$B,,0,2)</f>
        <v>Russøya Mbr, Elbobreen Fm, Polarisbreen Gp</v>
      </c>
      <c r="D23992" t="s">
        <v>2286</v>
      </c>
      <c r="E23992" t="s">
        <v>2293</v>
      </c>
      <c r="F23992">
        <v>78.716999999999999</v>
      </c>
      <c r="G23992">
        <v>18.199000000000002</v>
      </c>
      <c r="H23992">
        <v>2E-3</v>
      </c>
      <c r="I23992" t="s">
        <v>592</v>
      </c>
      <c r="J23992" cm="1">
        <f t="array" ref="J23992:L23992">_xlfn.XLOOKUP($C23992, AGE!$A:$A,AGE!$B:$D,,0,2)</f>
        <v>739.9</v>
      </c>
      <c r="K23992">
        <v>12.5</v>
      </c>
      <c r="L23992" t="str">
        <v>Halverson et al. 2018</v>
      </c>
      <c r="M23992" t="s">
        <v>2507</v>
      </c>
      <c r="P23992" t="s">
        <v>2342</v>
      </c>
      <c r="Q23992">
        <v>2.0099999999999998</v>
      </c>
      <c r="R23992" s="35">
        <v>0.05</v>
      </c>
      <c r="T23992" s="35"/>
      <c r="V23992">
        <v>1</v>
      </c>
      <c r="W23992" t="s">
        <v>2577</v>
      </c>
      <c r="X23992" t="s">
        <v>2639</v>
      </c>
    </row>
    <row r="23993" spans="1:24" x14ac:dyDescent="0.3">
      <c r="A23993">
        <v>31756</v>
      </c>
      <c r="B23993" s="15" t="s">
        <v>2120</v>
      </c>
      <c r="C23993" t="str">
        <f>_xlfn.XLOOKUP($B23993, STANDARDS!$A:$A, STANDARDS!$B:$B,,0,2)</f>
        <v>Russøya Mbr, Elbobreen Fm, Polarisbreen Gp</v>
      </c>
      <c r="D23993" t="s">
        <v>2286</v>
      </c>
      <c r="E23993" t="s">
        <v>2293</v>
      </c>
      <c r="F23993">
        <v>78.716999999999999</v>
      </c>
      <c r="G23993">
        <v>18.199000000000002</v>
      </c>
      <c r="H23993">
        <v>2E-3</v>
      </c>
      <c r="I23993" t="s">
        <v>592</v>
      </c>
      <c r="J23993" cm="1">
        <f t="array" ref="J23993:L23993">_xlfn.XLOOKUP($C23993, AGE!$A:$A,AGE!$B:$D,,0,2)</f>
        <v>739.9</v>
      </c>
      <c r="K23993">
        <v>12.5</v>
      </c>
      <c r="L23993" t="str">
        <v>Halverson et al. 2018</v>
      </c>
      <c r="M23993" t="s">
        <v>2507</v>
      </c>
      <c r="P23993" t="s">
        <v>2342</v>
      </c>
      <c r="Q23993">
        <v>2.0299999999999998</v>
      </c>
      <c r="R23993" s="35">
        <v>0.05</v>
      </c>
      <c r="T23993" s="35"/>
      <c r="V23993">
        <v>1</v>
      </c>
      <c r="W23993" t="s">
        <v>2577</v>
      </c>
      <c r="X23993" t="s">
        <v>2639</v>
      </c>
    </row>
    <row r="23994" spans="1:24" x14ac:dyDescent="0.3">
      <c r="A23994">
        <v>31757</v>
      </c>
      <c r="B23994" s="15" t="s">
        <v>2120</v>
      </c>
      <c r="C23994" t="str">
        <f>_xlfn.XLOOKUP($B23994, STANDARDS!$A:$A, STANDARDS!$B:$B,,0,2)</f>
        <v>Russøya Mbr, Elbobreen Fm, Polarisbreen Gp</v>
      </c>
      <c r="D23994" t="s">
        <v>2286</v>
      </c>
      <c r="E23994" t="s">
        <v>2293</v>
      </c>
      <c r="F23994">
        <v>78.716999999999999</v>
      </c>
      <c r="G23994">
        <v>18.199000000000002</v>
      </c>
      <c r="H23994">
        <v>2E-3</v>
      </c>
      <c r="I23994" t="s">
        <v>592</v>
      </c>
      <c r="J23994" cm="1">
        <f t="array" ref="J23994:L23994">_xlfn.XLOOKUP($C23994, AGE!$A:$A,AGE!$B:$D,,0,2)</f>
        <v>739.9</v>
      </c>
      <c r="K23994">
        <v>12.5</v>
      </c>
      <c r="L23994" t="str">
        <v>Halverson et al. 2018</v>
      </c>
      <c r="M23994" t="s">
        <v>2507</v>
      </c>
      <c r="P23994" t="s">
        <v>2342</v>
      </c>
      <c r="Q23994">
        <v>1.76</v>
      </c>
      <c r="R23994" s="35">
        <v>0.05</v>
      </c>
      <c r="T23994" s="35"/>
      <c r="V23994">
        <v>1</v>
      </c>
      <c r="W23994" t="s">
        <v>2577</v>
      </c>
      <c r="X23994" t="s">
        <v>2639</v>
      </c>
    </row>
    <row r="23995" spans="1:24" x14ac:dyDescent="0.3">
      <c r="A23995">
        <v>31758</v>
      </c>
      <c r="B23995" s="15" t="s">
        <v>2120</v>
      </c>
      <c r="C23995" t="str">
        <f>_xlfn.XLOOKUP($B23995, STANDARDS!$A:$A, STANDARDS!$B:$B,,0,2)</f>
        <v>Russøya Mbr, Elbobreen Fm, Polarisbreen Gp</v>
      </c>
      <c r="D23995" t="s">
        <v>2286</v>
      </c>
      <c r="E23995" t="s">
        <v>2293</v>
      </c>
      <c r="F23995">
        <v>78.716999999999999</v>
      </c>
      <c r="G23995">
        <v>18.199000000000002</v>
      </c>
      <c r="H23995">
        <v>2E-3</v>
      </c>
      <c r="I23995" t="s">
        <v>592</v>
      </c>
      <c r="J23995" cm="1">
        <f t="array" ref="J23995:L23995">_xlfn.XLOOKUP($C23995, AGE!$A:$A,AGE!$B:$D,,0,2)</f>
        <v>739.9</v>
      </c>
      <c r="K23995">
        <v>12.5</v>
      </c>
      <c r="L23995" t="str">
        <v>Halverson et al. 2018</v>
      </c>
      <c r="M23995" t="s">
        <v>2507</v>
      </c>
      <c r="P23995" t="s">
        <v>2342</v>
      </c>
      <c r="Q23995">
        <v>1.61</v>
      </c>
      <c r="R23995" s="35">
        <v>0.05</v>
      </c>
      <c r="T23995" s="35"/>
      <c r="V23995">
        <v>1</v>
      </c>
      <c r="W23995" t="s">
        <v>2577</v>
      </c>
      <c r="X23995" t="s">
        <v>2639</v>
      </c>
    </row>
    <row r="23996" spans="1:24" x14ac:dyDescent="0.3">
      <c r="A23996">
        <v>31759</v>
      </c>
      <c r="B23996" s="15" t="s">
        <v>2120</v>
      </c>
      <c r="C23996" t="str">
        <f>_xlfn.XLOOKUP($B23996, STANDARDS!$A:$A, STANDARDS!$B:$B,,0,2)</f>
        <v>Russøya Mbr, Elbobreen Fm, Polarisbreen Gp</v>
      </c>
      <c r="D23996" t="s">
        <v>2286</v>
      </c>
      <c r="E23996" t="s">
        <v>2293</v>
      </c>
      <c r="F23996">
        <v>78.716999999999999</v>
      </c>
      <c r="G23996">
        <v>18.199000000000002</v>
      </c>
      <c r="H23996">
        <v>2E-3</v>
      </c>
      <c r="I23996" t="s">
        <v>592</v>
      </c>
      <c r="J23996" cm="1">
        <f t="array" ref="J23996:L23996">_xlfn.XLOOKUP($C23996, AGE!$A:$A,AGE!$B:$D,,0,2)</f>
        <v>739.9</v>
      </c>
      <c r="K23996">
        <v>12.5</v>
      </c>
      <c r="L23996" t="str">
        <v>Halverson et al. 2018</v>
      </c>
      <c r="M23996" t="s">
        <v>2507</v>
      </c>
      <c r="P23996" t="s">
        <v>2342</v>
      </c>
      <c r="Q23996">
        <v>1.1399999999999999</v>
      </c>
      <c r="R23996" s="35">
        <v>0.05</v>
      </c>
      <c r="T23996" s="35"/>
      <c r="V23996">
        <v>1</v>
      </c>
      <c r="W23996" t="s">
        <v>2577</v>
      </c>
      <c r="X23996" t="s">
        <v>2639</v>
      </c>
    </row>
    <row r="23997" spans="1:24" x14ac:dyDescent="0.3">
      <c r="A23997">
        <v>31760</v>
      </c>
      <c r="B23997" s="15" t="s">
        <v>2118</v>
      </c>
      <c r="C23997" t="str">
        <f>_xlfn.XLOOKUP($B23997, STANDARDS!$A:$A, STANDARDS!$B:$B,,0,2)</f>
        <v>Kinnvika Mbr, Backlundtoppen Fm, Akademikerbreen Gp</v>
      </c>
      <c r="D23997" t="s">
        <v>2286</v>
      </c>
      <c r="E23997" t="s">
        <v>2293</v>
      </c>
      <c r="F23997">
        <v>78.716999999999999</v>
      </c>
      <c r="G23997">
        <v>18.199000000000002</v>
      </c>
      <c r="H23997">
        <v>2E-3</v>
      </c>
      <c r="I23997" t="s">
        <v>592</v>
      </c>
      <c r="J23997" cm="1">
        <f t="array" ref="J23997:L23997">_xlfn.XLOOKUP($C23997, AGE!$A:$A,AGE!$B:$D,,0,2)</f>
        <v>752.7</v>
      </c>
      <c r="K23997">
        <v>11.9</v>
      </c>
      <c r="L23997" t="str">
        <v>Halverson et al. 2018</v>
      </c>
      <c r="M23997" t="s">
        <v>2507</v>
      </c>
      <c r="P23997" t="s">
        <v>2342</v>
      </c>
      <c r="Q23997">
        <v>3.08</v>
      </c>
      <c r="R23997" s="35">
        <v>0.05</v>
      </c>
      <c r="T23997" s="35"/>
      <c r="V23997">
        <v>1</v>
      </c>
      <c r="W23997" t="s">
        <v>2577</v>
      </c>
      <c r="X23997" t="s">
        <v>2639</v>
      </c>
    </row>
    <row r="23998" spans="1:24" x14ac:dyDescent="0.3">
      <c r="A23998">
        <v>31761</v>
      </c>
      <c r="B23998" s="15" t="s">
        <v>2118</v>
      </c>
      <c r="C23998" t="str">
        <f>_xlfn.XLOOKUP($B23998, STANDARDS!$A:$A, STANDARDS!$B:$B,,0,2)</f>
        <v>Kinnvika Mbr, Backlundtoppen Fm, Akademikerbreen Gp</v>
      </c>
      <c r="D23998" t="s">
        <v>2286</v>
      </c>
      <c r="E23998" t="s">
        <v>2293</v>
      </c>
      <c r="F23998">
        <v>78.716999999999999</v>
      </c>
      <c r="G23998">
        <v>18.199000000000002</v>
      </c>
      <c r="H23998">
        <v>2E-3</v>
      </c>
      <c r="I23998" t="s">
        <v>592</v>
      </c>
      <c r="J23998" cm="1">
        <f t="array" ref="J23998:L23998">_xlfn.XLOOKUP($C23998, AGE!$A:$A,AGE!$B:$D,,0,2)</f>
        <v>752.7</v>
      </c>
      <c r="K23998">
        <v>11.9</v>
      </c>
      <c r="L23998" t="str">
        <v>Halverson et al. 2018</v>
      </c>
      <c r="M23998" t="s">
        <v>2507</v>
      </c>
      <c r="P23998" t="s">
        <v>2342</v>
      </c>
      <c r="Q23998">
        <v>3.67</v>
      </c>
      <c r="R23998" s="35">
        <v>0.05</v>
      </c>
      <c r="T23998" s="35"/>
      <c r="V23998">
        <v>1</v>
      </c>
      <c r="W23998" t="s">
        <v>2577</v>
      </c>
      <c r="X23998" t="s">
        <v>2639</v>
      </c>
    </row>
    <row r="23999" spans="1:24" x14ac:dyDescent="0.3">
      <c r="A23999">
        <v>31762</v>
      </c>
      <c r="B23999" s="15" t="s">
        <v>2118</v>
      </c>
      <c r="C23999" t="str">
        <f>_xlfn.XLOOKUP($B23999, STANDARDS!$A:$A, STANDARDS!$B:$B,,0,2)</f>
        <v>Kinnvika Mbr, Backlundtoppen Fm, Akademikerbreen Gp</v>
      </c>
      <c r="D23999" t="s">
        <v>2286</v>
      </c>
      <c r="E23999" t="s">
        <v>2293</v>
      </c>
      <c r="F23999">
        <v>78.716999999999999</v>
      </c>
      <c r="G23999">
        <v>18.199000000000002</v>
      </c>
      <c r="H23999">
        <v>2E-3</v>
      </c>
      <c r="I23999" t="s">
        <v>592</v>
      </c>
      <c r="J23999" cm="1">
        <f t="array" ref="J23999:L23999">_xlfn.XLOOKUP($C23999, AGE!$A:$A,AGE!$B:$D,,0,2)</f>
        <v>752.7</v>
      </c>
      <c r="K23999">
        <v>11.9</v>
      </c>
      <c r="L23999" t="str">
        <v>Halverson et al. 2018</v>
      </c>
      <c r="M23999" t="s">
        <v>2507</v>
      </c>
      <c r="P23999" t="s">
        <v>2342</v>
      </c>
      <c r="Q23999">
        <v>4.66</v>
      </c>
      <c r="R23999" s="35">
        <v>0.05</v>
      </c>
      <c r="T23999" s="35"/>
      <c r="V23999">
        <v>1</v>
      </c>
      <c r="W23999" t="s">
        <v>2577</v>
      </c>
      <c r="X23999" t="s">
        <v>2639</v>
      </c>
    </row>
    <row r="24000" spans="1:24" x14ac:dyDescent="0.3">
      <c r="A24000">
        <v>31763</v>
      </c>
      <c r="B24000" s="15" t="s">
        <v>2125</v>
      </c>
      <c r="C24000" t="str">
        <f>_xlfn.XLOOKUP($B24000, STANDARDS!$A:$A, STANDARDS!$B:$B,,0,2)</f>
        <v>Chapel Island Fm</v>
      </c>
      <c r="D24000" t="s">
        <v>517</v>
      </c>
      <c r="E24000" t="s">
        <v>1207</v>
      </c>
      <c r="F24000">
        <v>47.107999999999997</v>
      </c>
      <c r="G24000">
        <v>-55.77</v>
      </c>
      <c r="H24000">
        <v>1E-3</v>
      </c>
      <c r="I24000" t="s">
        <v>592</v>
      </c>
      <c r="J24000" cm="1">
        <f t="array" ref="J24000:L24000">_xlfn.XLOOKUP($C24000, AGE!$A:$A,AGE!$B:$D,,0,2)</f>
        <v>541</v>
      </c>
      <c r="K24000">
        <v>18.399999999999999</v>
      </c>
      <c r="L24000" t="str">
        <v>GSA 2018</v>
      </c>
      <c r="M24000" t="s">
        <v>2508</v>
      </c>
      <c r="O24000" s="37">
        <v>5.4294914554490772E-2</v>
      </c>
      <c r="P24000" t="s">
        <v>2342</v>
      </c>
      <c r="Q24000" s="14">
        <v>-23.46733338946574</v>
      </c>
      <c r="R24000" s="14">
        <v>0.22184593384235879</v>
      </c>
      <c r="S24000" s="14">
        <v>-26.236725729897884</v>
      </c>
      <c r="T24000" s="37">
        <v>7.447335333228057E-2</v>
      </c>
      <c r="U24000" t="s">
        <v>2479</v>
      </c>
      <c r="V24000">
        <v>1</v>
      </c>
      <c r="W24000" t="s">
        <v>2579</v>
      </c>
    </row>
    <row r="24001" spans="1:23" x14ac:dyDescent="0.3">
      <c r="A24001">
        <v>31764</v>
      </c>
      <c r="B24001" s="15" t="s">
        <v>2125</v>
      </c>
      <c r="C24001" t="str">
        <f>_xlfn.XLOOKUP($B24001, STANDARDS!$A:$A, STANDARDS!$B:$B,,0,2)</f>
        <v>Chapel Island Fm</v>
      </c>
      <c r="D24001" t="s">
        <v>517</v>
      </c>
      <c r="E24001" t="s">
        <v>1207</v>
      </c>
      <c r="F24001">
        <v>47.107999999999997</v>
      </c>
      <c r="G24001">
        <v>-55.77</v>
      </c>
      <c r="H24001">
        <v>1E-3</v>
      </c>
      <c r="I24001" t="s">
        <v>592</v>
      </c>
      <c r="J24001" cm="1">
        <f t="array" ref="J24001:L24001">_xlfn.XLOOKUP($C24001, AGE!$A:$A,AGE!$B:$D,,0,2)</f>
        <v>541</v>
      </c>
      <c r="K24001">
        <v>18.399999999999999</v>
      </c>
      <c r="L24001" t="str">
        <v>GSA 2018</v>
      </c>
      <c r="M24001" t="s">
        <v>2508</v>
      </c>
      <c r="O24001" s="37">
        <v>7.0725261061256109E-2</v>
      </c>
      <c r="P24001" t="s">
        <v>2342</v>
      </c>
      <c r="Q24001" s="14">
        <v>-24.36660397548204</v>
      </c>
      <c r="R24001" s="14">
        <v>0.22184593384235879</v>
      </c>
      <c r="S24001" s="14">
        <v>-26.784192896073336</v>
      </c>
      <c r="T24001" s="37">
        <v>7.447335333228057E-2</v>
      </c>
      <c r="U24001" t="s">
        <v>2479</v>
      </c>
      <c r="V24001">
        <v>1</v>
      </c>
      <c r="W24001" t="s">
        <v>2579</v>
      </c>
    </row>
    <row r="24002" spans="1:23" x14ac:dyDescent="0.3">
      <c r="A24002">
        <v>31765</v>
      </c>
      <c r="B24002" s="15" t="s">
        <v>2125</v>
      </c>
      <c r="C24002" t="str">
        <f>_xlfn.XLOOKUP($B24002, STANDARDS!$A:$A, STANDARDS!$B:$B,,0,2)</f>
        <v>Chapel Island Fm</v>
      </c>
      <c r="D24002" t="s">
        <v>517</v>
      </c>
      <c r="E24002" t="s">
        <v>1207</v>
      </c>
      <c r="F24002">
        <v>47.107999999999997</v>
      </c>
      <c r="G24002">
        <v>-55.77</v>
      </c>
      <c r="H24002">
        <v>1E-3</v>
      </c>
      <c r="I24002" t="s">
        <v>592</v>
      </c>
      <c r="J24002" cm="1">
        <f t="array" ref="J24002:L24002">_xlfn.XLOOKUP($C24002, AGE!$A:$A,AGE!$B:$D,,0,2)</f>
        <v>541</v>
      </c>
      <c r="K24002">
        <v>18.399999999999999</v>
      </c>
      <c r="L24002" t="str">
        <v>GSA 2018</v>
      </c>
      <c r="M24002" t="s">
        <v>2509</v>
      </c>
      <c r="O24002" s="37">
        <v>6.6970072390778915E-2</v>
      </c>
      <c r="P24002" t="s">
        <v>2342</v>
      </c>
      <c r="Q24002" s="14">
        <v>-23.109927269687155</v>
      </c>
      <c r="R24002" s="14">
        <v>0.22184593384235879</v>
      </c>
      <c r="S24002" s="14">
        <v>-27.180247648714456</v>
      </c>
      <c r="T24002" s="37">
        <v>7.447335333228057E-2</v>
      </c>
      <c r="U24002" t="s">
        <v>2479</v>
      </c>
      <c r="V24002">
        <v>1</v>
      </c>
      <c r="W24002" t="s">
        <v>2579</v>
      </c>
    </row>
    <row r="24003" spans="1:23" x14ac:dyDescent="0.3">
      <c r="A24003">
        <v>31766</v>
      </c>
      <c r="B24003" s="15" t="s">
        <v>2125</v>
      </c>
      <c r="C24003" t="str">
        <f>_xlfn.XLOOKUP($B24003, STANDARDS!$A:$A, STANDARDS!$B:$B,,0,2)</f>
        <v>Chapel Island Fm</v>
      </c>
      <c r="D24003" t="s">
        <v>517</v>
      </c>
      <c r="E24003" t="s">
        <v>1207</v>
      </c>
      <c r="F24003">
        <v>47.107999999999997</v>
      </c>
      <c r="G24003">
        <v>-55.77</v>
      </c>
      <c r="H24003">
        <v>1E-3</v>
      </c>
      <c r="I24003" t="s">
        <v>592</v>
      </c>
      <c r="J24003" cm="1">
        <f t="array" ref="J24003:L24003">_xlfn.XLOOKUP($C24003, AGE!$A:$A,AGE!$B:$D,,0,2)</f>
        <v>541</v>
      </c>
      <c r="K24003">
        <v>18.399999999999999</v>
      </c>
      <c r="L24003" t="str">
        <v>GSA 2018</v>
      </c>
      <c r="M24003" t="s">
        <v>2509</v>
      </c>
      <c r="O24003" s="37">
        <v>5.157903972673962E-2</v>
      </c>
      <c r="P24003" t="s">
        <v>2342</v>
      </c>
      <c r="Q24003" s="14">
        <v>-23.621716566287503</v>
      </c>
      <c r="R24003" s="14">
        <v>0.22184593384235879</v>
      </c>
      <c r="S24003" s="14">
        <v>-27.358901780040213</v>
      </c>
      <c r="T24003" s="37">
        <v>0.1804727749522417</v>
      </c>
      <c r="U24003" t="s">
        <v>2479</v>
      </c>
      <c r="V24003">
        <v>1</v>
      </c>
      <c r="W24003" t="s">
        <v>2579</v>
      </c>
    </row>
    <row r="24004" spans="1:23" x14ac:dyDescent="0.3">
      <c r="A24004">
        <v>31767</v>
      </c>
      <c r="B24004" s="15" t="s">
        <v>2125</v>
      </c>
      <c r="C24004" t="str">
        <f>_xlfn.XLOOKUP($B24004, STANDARDS!$A:$A, STANDARDS!$B:$B,,0,2)</f>
        <v>Chapel Island Fm</v>
      </c>
      <c r="D24004" t="s">
        <v>517</v>
      </c>
      <c r="E24004" t="s">
        <v>1207</v>
      </c>
      <c r="F24004">
        <v>47.107999999999997</v>
      </c>
      <c r="G24004">
        <v>-55.77</v>
      </c>
      <c r="H24004">
        <v>1E-3</v>
      </c>
      <c r="I24004" t="s">
        <v>592</v>
      </c>
      <c r="J24004" cm="1">
        <f t="array" ref="J24004:L24004">_xlfn.XLOOKUP($C24004, AGE!$A:$A,AGE!$B:$D,,0,2)</f>
        <v>541</v>
      </c>
      <c r="K24004">
        <v>18.399999999999999</v>
      </c>
      <c r="L24004" t="str">
        <v>GSA 2018</v>
      </c>
      <c r="M24004" t="s">
        <v>2510</v>
      </c>
      <c r="O24004" s="37">
        <v>6.1061967151879247E-2</v>
      </c>
      <c r="P24004" t="s">
        <v>2342</v>
      </c>
      <c r="Q24004" s="14">
        <v>-23.68141566230943</v>
      </c>
      <c r="R24004" s="14">
        <v>0.22184593384235879</v>
      </c>
      <c r="S24004" s="14">
        <v>-28.178999054654835</v>
      </c>
      <c r="T24004" s="37">
        <v>0.1804727749522417</v>
      </c>
      <c r="U24004" t="s">
        <v>2479</v>
      </c>
      <c r="V24004">
        <v>1</v>
      </c>
      <c r="W24004" t="s">
        <v>2579</v>
      </c>
    </row>
    <row r="24005" spans="1:23" x14ac:dyDescent="0.3">
      <c r="A24005">
        <v>31768</v>
      </c>
      <c r="B24005" s="15" t="s">
        <v>2125</v>
      </c>
      <c r="C24005" t="str">
        <f>_xlfn.XLOOKUP($B24005, STANDARDS!$A:$A, STANDARDS!$B:$B,,0,2)</f>
        <v>Chapel Island Fm</v>
      </c>
      <c r="D24005" t="s">
        <v>517</v>
      </c>
      <c r="E24005" t="s">
        <v>1207</v>
      </c>
      <c r="F24005">
        <v>47.107999999999997</v>
      </c>
      <c r="G24005">
        <v>-55.77</v>
      </c>
      <c r="H24005">
        <v>1E-3</v>
      </c>
      <c r="I24005" t="s">
        <v>592</v>
      </c>
      <c r="J24005" cm="1">
        <f t="array" ref="J24005:L24005">_xlfn.XLOOKUP($C24005, AGE!$A:$A,AGE!$B:$D,,0,2)</f>
        <v>541</v>
      </c>
      <c r="K24005">
        <v>18.399999999999999</v>
      </c>
      <c r="L24005" t="str">
        <v>GSA 2018</v>
      </c>
      <c r="M24005" t="s">
        <v>2508</v>
      </c>
      <c r="O24005" s="37">
        <v>0.15178271774622057</v>
      </c>
      <c r="P24005" t="s">
        <v>2342</v>
      </c>
      <c r="Q24005" s="14">
        <v>-22.731445708806906</v>
      </c>
      <c r="R24005" s="14">
        <v>0.22184593384235879</v>
      </c>
      <c r="S24005" s="14">
        <v>-28.122213123828967</v>
      </c>
      <c r="T24005" s="37">
        <v>0.1804727749522417</v>
      </c>
      <c r="U24005" t="s">
        <v>2479</v>
      </c>
      <c r="V24005">
        <v>1</v>
      </c>
      <c r="W24005" t="s">
        <v>2579</v>
      </c>
    </row>
    <row r="24006" spans="1:23" x14ac:dyDescent="0.3">
      <c r="A24006">
        <v>31769</v>
      </c>
      <c r="B24006" s="15" t="s">
        <v>2125</v>
      </c>
      <c r="C24006" t="str">
        <f>_xlfn.XLOOKUP($B24006, STANDARDS!$A:$A, STANDARDS!$B:$B,,0,2)</f>
        <v>Chapel Island Fm</v>
      </c>
      <c r="D24006" t="s">
        <v>517</v>
      </c>
      <c r="E24006" t="s">
        <v>1207</v>
      </c>
      <c r="F24006">
        <v>47.107999999999997</v>
      </c>
      <c r="G24006">
        <v>-55.77</v>
      </c>
      <c r="H24006">
        <v>1E-3</v>
      </c>
      <c r="I24006" t="s">
        <v>592</v>
      </c>
      <c r="J24006" cm="1">
        <f t="array" ref="J24006:L24006">_xlfn.XLOOKUP($C24006, AGE!$A:$A,AGE!$B:$D,,0,2)</f>
        <v>541</v>
      </c>
      <c r="K24006">
        <v>18.399999999999999</v>
      </c>
      <c r="L24006" t="str">
        <v>GSA 2018</v>
      </c>
      <c r="M24006" t="s">
        <v>2508</v>
      </c>
      <c r="O24006" s="37">
        <v>8.5489557865694565E-2</v>
      </c>
      <c r="P24006" t="s">
        <v>2342</v>
      </c>
      <c r="Q24006" s="14">
        <v>-26.069520063718052</v>
      </c>
      <c r="R24006" s="14">
        <v>0.22184593384235879</v>
      </c>
      <c r="S24006" s="14">
        <v>-30.050587001672096</v>
      </c>
      <c r="T24006" s="37">
        <v>7.447335333228057E-2</v>
      </c>
      <c r="U24006" t="s">
        <v>2479</v>
      </c>
      <c r="V24006">
        <v>1</v>
      </c>
      <c r="W24006" t="s">
        <v>2579</v>
      </c>
    </row>
    <row r="24007" spans="1:23" x14ac:dyDescent="0.3">
      <c r="A24007">
        <v>31771</v>
      </c>
      <c r="B24007" s="15" t="s">
        <v>2125</v>
      </c>
      <c r="C24007" t="str">
        <f>_xlfn.XLOOKUP($B24007, STANDARDS!$A:$A, STANDARDS!$B:$B,,0,2)</f>
        <v>Chapel Island Fm</v>
      </c>
      <c r="D24007" t="s">
        <v>517</v>
      </c>
      <c r="E24007" t="s">
        <v>1207</v>
      </c>
      <c r="F24007">
        <v>47.107999999999997</v>
      </c>
      <c r="G24007">
        <v>-55.77</v>
      </c>
      <c r="H24007">
        <v>1E-3</v>
      </c>
      <c r="I24007" t="s">
        <v>592</v>
      </c>
      <c r="J24007" cm="1">
        <f t="array" ref="J24007:L24007">_xlfn.XLOOKUP($C24007, AGE!$A:$A,AGE!$B:$D,,0,2)</f>
        <v>541</v>
      </c>
      <c r="K24007">
        <v>18.399999999999999</v>
      </c>
      <c r="L24007" t="str">
        <v>GSA 2018</v>
      </c>
      <c r="M24007" t="s">
        <v>2510</v>
      </c>
      <c r="O24007" s="37">
        <v>8.3540964055002317E-2</v>
      </c>
      <c r="P24007" t="s">
        <v>2342</v>
      </c>
      <c r="Q24007" s="14">
        <v>-21.37236986454743</v>
      </c>
      <c r="R24007" s="14">
        <v>0.22184593384235879</v>
      </c>
      <c r="S24007" s="14">
        <v>-29.247977582727927</v>
      </c>
      <c r="T24007" s="37">
        <v>7.447335333228057E-2</v>
      </c>
      <c r="U24007" t="s">
        <v>2479</v>
      </c>
      <c r="V24007">
        <v>1</v>
      </c>
      <c r="W24007" t="s">
        <v>2579</v>
      </c>
    </row>
    <row r="24008" spans="1:23" x14ac:dyDescent="0.3">
      <c r="A24008">
        <v>31772</v>
      </c>
      <c r="B24008" s="15" t="s">
        <v>2125</v>
      </c>
      <c r="C24008" t="str">
        <f>_xlfn.XLOOKUP($B24008, STANDARDS!$A:$A, STANDARDS!$B:$B,,0,2)</f>
        <v>Chapel Island Fm</v>
      </c>
      <c r="D24008" t="s">
        <v>517</v>
      </c>
      <c r="E24008" t="s">
        <v>1207</v>
      </c>
      <c r="F24008">
        <v>47.107999999999997</v>
      </c>
      <c r="G24008">
        <v>-55.77</v>
      </c>
      <c r="H24008">
        <v>1E-3</v>
      </c>
      <c r="I24008" t="s">
        <v>592</v>
      </c>
      <c r="J24008" cm="1">
        <f t="array" ref="J24008:L24008">_xlfn.XLOOKUP($C24008, AGE!$A:$A,AGE!$B:$D,,0,2)</f>
        <v>541</v>
      </c>
      <c r="K24008">
        <v>18.399999999999999</v>
      </c>
      <c r="L24008" t="str">
        <v>GSA 2018</v>
      </c>
      <c r="M24008" t="s">
        <v>2510</v>
      </c>
      <c r="O24008" s="37">
        <v>6.8956490804864184E-2</v>
      </c>
      <c r="P24008" t="s">
        <v>2342</v>
      </c>
      <c r="Q24008" s="14">
        <v>-23.16005560716982</v>
      </c>
      <c r="R24008" s="14">
        <v>0.22184593384235879</v>
      </c>
      <c r="S24008" s="14">
        <v>-24.866692540725509</v>
      </c>
      <c r="T24008" s="37">
        <v>7.447335333228057E-2</v>
      </c>
      <c r="U24008" t="s">
        <v>2479</v>
      </c>
      <c r="V24008">
        <v>1</v>
      </c>
      <c r="W24008" t="s">
        <v>2579</v>
      </c>
    </row>
    <row r="24009" spans="1:23" x14ac:dyDescent="0.3">
      <c r="A24009">
        <v>31773</v>
      </c>
      <c r="B24009" s="15" t="s">
        <v>2125</v>
      </c>
      <c r="C24009" t="str">
        <f>_xlfn.XLOOKUP($B24009, STANDARDS!$A:$A, STANDARDS!$B:$B,,0,2)</f>
        <v>Chapel Island Fm</v>
      </c>
      <c r="D24009" t="s">
        <v>517</v>
      </c>
      <c r="E24009" t="s">
        <v>1207</v>
      </c>
      <c r="F24009">
        <v>47.107999999999997</v>
      </c>
      <c r="G24009">
        <v>-55.77</v>
      </c>
      <c r="H24009">
        <v>1E-3</v>
      </c>
      <c r="I24009" t="s">
        <v>592</v>
      </c>
      <c r="J24009" cm="1">
        <f t="array" ref="J24009:L24009">_xlfn.XLOOKUP($C24009, AGE!$A:$A,AGE!$B:$D,,0,2)</f>
        <v>541</v>
      </c>
      <c r="K24009">
        <v>18.399999999999999</v>
      </c>
      <c r="L24009" t="str">
        <v>GSA 2018</v>
      </c>
      <c r="M24009" t="s">
        <v>2508</v>
      </c>
      <c r="O24009" s="37">
        <v>8.6852804666681827E-2</v>
      </c>
      <c r="P24009" t="s">
        <v>2342</v>
      </c>
      <c r="Q24009" s="14">
        <v>-22.953710647804094</v>
      </c>
      <c r="R24009" s="14">
        <v>0.22184593384235879</v>
      </c>
      <c r="S24009" s="14">
        <v>-28.131365162287</v>
      </c>
      <c r="T24009" s="37">
        <v>7.447335333228057E-2</v>
      </c>
      <c r="U24009" t="s">
        <v>2479</v>
      </c>
      <c r="V24009">
        <v>1</v>
      </c>
      <c r="W24009" t="s">
        <v>2579</v>
      </c>
    </row>
    <row r="24010" spans="1:23" x14ac:dyDescent="0.3">
      <c r="A24010">
        <v>31774</v>
      </c>
      <c r="B24010" s="15" t="s">
        <v>2125</v>
      </c>
      <c r="C24010" t="str">
        <f>_xlfn.XLOOKUP($B24010, STANDARDS!$A:$A, STANDARDS!$B:$B,,0,2)</f>
        <v>Chapel Island Fm</v>
      </c>
      <c r="D24010" t="s">
        <v>517</v>
      </c>
      <c r="E24010" t="s">
        <v>1207</v>
      </c>
      <c r="F24010">
        <v>47.107999999999997</v>
      </c>
      <c r="G24010">
        <v>-55.77</v>
      </c>
      <c r="H24010">
        <v>1E-3</v>
      </c>
      <c r="I24010" t="s">
        <v>592</v>
      </c>
      <c r="J24010" cm="1">
        <f t="array" ref="J24010:L24010">_xlfn.XLOOKUP($C24010, AGE!$A:$A,AGE!$B:$D,,0,2)</f>
        <v>541</v>
      </c>
      <c r="K24010">
        <v>18.399999999999999</v>
      </c>
      <c r="L24010" t="str">
        <v>GSA 2018</v>
      </c>
      <c r="M24010" t="s">
        <v>2511</v>
      </c>
      <c r="O24010" s="37">
        <v>8.6334657631524925E-2</v>
      </c>
      <c r="P24010" t="s">
        <v>2342</v>
      </c>
      <c r="Q24010" s="14">
        <v>-22.821430573809096</v>
      </c>
      <c r="R24010" s="14">
        <v>0.22184593384235879</v>
      </c>
      <c r="S24010" s="14">
        <v>-28.049125676601996</v>
      </c>
      <c r="T24010" s="37">
        <v>7.447335333228057E-2</v>
      </c>
      <c r="U24010" t="s">
        <v>2479</v>
      </c>
      <c r="V24010">
        <v>1</v>
      </c>
      <c r="W24010" t="s">
        <v>2579</v>
      </c>
    </row>
    <row r="24011" spans="1:23" x14ac:dyDescent="0.3">
      <c r="A24011">
        <v>31775</v>
      </c>
      <c r="B24011" s="15" t="s">
        <v>2125</v>
      </c>
      <c r="C24011" t="str">
        <f>_xlfn.XLOOKUP($B24011, STANDARDS!$A:$A, STANDARDS!$B:$B,,0,2)</f>
        <v>Chapel Island Fm</v>
      </c>
      <c r="D24011" t="s">
        <v>517</v>
      </c>
      <c r="E24011" t="s">
        <v>1207</v>
      </c>
      <c r="F24011">
        <v>47.107999999999997</v>
      </c>
      <c r="G24011">
        <v>-55.77</v>
      </c>
      <c r="H24011">
        <v>1E-3</v>
      </c>
      <c r="I24011" t="s">
        <v>592</v>
      </c>
      <c r="J24011" cm="1">
        <f t="array" ref="J24011:L24011">_xlfn.XLOOKUP($C24011, AGE!$A:$A,AGE!$B:$D,,0,2)</f>
        <v>541</v>
      </c>
      <c r="K24011">
        <v>18.399999999999999</v>
      </c>
      <c r="L24011" t="str">
        <v>GSA 2018</v>
      </c>
      <c r="M24011" t="s">
        <v>2512</v>
      </c>
      <c r="O24011" s="37">
        <v>9.6663732739610972E-2</v>
      </c>
      <c r="P24011" t="s">
        <v>2342</v>
      </c>
      <c r="Q24011" s="14"/>
      <c r="R24011" s="14"/>
      <c r="S24011" s="14">
        <v>-29.875724233734022</v>
      </c>
      <c r="T24011" s="37">
        <v>7.447335333228057E-2</v>
      </c>
      <c r="U24011" t="s">
        <v>2479</v>
      </c>
      <c r="V24011">
        <v>1</v>
      </c>
      <c r="W24011" t="s">
        <v>2579</v>
      </c>
    </row>
    <row r="24012" spans="1:23" x14ac:dyDescent="0.3">
      <c r="A24012">
        <v>31776</v>
      </c>
      <c r="B24012" s="15" t="s">
        <v>2125</v>
      </c>
      <c r="C24012" t="str">
        <f>_xlfn.XLOOKUP($B24012, STANDARDS!$A:$A, STANDARDS!$B:$B,,0,2)</f>
        <v>Chapel Island Fm</v>
      </c>
      <c r="D24012" t="s">
        <v>517</v>
      </c>
      <c r="E24012" t="s">
        <v>1207</v>
      </c>
      <c r="F24012">
        <v>47.107999999999997</v>
      </c>
      <c r="G24012">
        <v>-55.77</v>
      </c>
      <c r="H24012">
        <v>1E-3</v>
      </c>
      <c r="I24012" t="s">
        <v>592</v>
      </c>
      <c r="J24012" cm="1">
        <f t="array" ref="J24012:L24012">_xlfn.XLOOKUP($C24012, AGE!$A:$A,AGE!$B:$D,,0,2)</f>
        <v>541</v>
      </c>
      <c r="K24012">
        <v>18.399999999999999</v>
      </c>
      <c r="L24012" t="str">
        <v>GSA 2018</v>
      </c>
      <c r="M24012" t="s">
        <v>2510</v>
      </c>
      <c r="O24012" s="37">
        <v>9.0705882876021146E-2</v>
      </c>
      <c r="P24012" t="s">
        <v>2342</v>
      </c>
      <c r="Q24012" s="14">
        <v>-23.064130976515639</v>
      </c>
      <c r="R24012" s="14">
        <v>0.22184593384235879</v>
      </c>
      <c r="S24012" s="14">
        <v>-28.154583257766227</v>
      </c>
      <c r="T24012" s="37">
        <v>7.447335333228057E-2</v>
      </c>
      <c r="U24012" t="s">
        <v>2479</v>
      </c>
      <c r="V24012">
        <v>1</v>
      </c>
      <c r="W24012" t="s">
        <v>2579</v>
      </c>
    </row>
    <row r="24013" spans="1:23" x14ac:dyDescent="0.3">
      <c r="A24013">
        <v>31777</v>
      </c>
      <c r="B24013" s="15" t="s">
        <v>2125</v>
      </c>
      <c r="C24013" t="str">
        <f>_xlfn.XLOOKUP($B24013, STANDARDS!$A:$A, STANDARDS!$B:$B,,0,2)</f>
        <v>Chapel Island Fm</v>
      </c>
      <c r="D24013" t="s">
        <v>517</v>
      </c>
      <c r="E24013" t="s">
        <v>1207</v>
      </c>
      <c r="F24013">
        <v>47.107999999999997</v>
      </c>
      <c r="G24013">
        <v>-55.77</v>
      </c>
      <c r="H24013">
        <v>1E-3</v>
      </c>
      <c r="I24013" t="s">
        <v>592</v>
      </c>
      <c r="J24013" cm="1">
        <f t="array" ref="J24013:L24013">_xlfn.XLOOKUP($C24013, AGE!$A:$A,AGE!$B:$D,,0,2)</f>
        <v>541</v>
      </c>
      <c r="K24013">
        <v>18.399999999999999</v>
      </c>
      <c r="L24013" t="str">
        <v>GSA 2018</v>
      </c>
      <c r="M24013" t="s">
        <v>2513</v>
      </c>
      <c r="O24013" s="37">
        <v>9.3784442488997269E-2</v>
      </c>
      <c r="P24013" t="s">
        <v>2342</v>
      </c>
      <c r="Q24013" s="14">
        <v>-23.104589962427767</v>
      </c>
      <c r="R24013" s="14">
        <v>0.22184593384235879</v>
      </c>
      <c r="S24013" s="14">
        <v>-28.794646561473357</v>
      </c>
      <c r="T24013" s="37">
        <v>7.447335333228057E-2</v>
      </c>
      <c r="U24013" t="s">
        <v>2479</v>
      </c>
      <c r="V24013">
        <v>1</v>
      </c>
      <c r="W24013" t="s">
        <v>2579</v>
      </c>
    </row>
    <row r="24014" spans="1:23" x14ac:dyDescent="0.3">
      <c r="A24014">
        <v>31778</v>
      </c>
      <c r="B24014" s="15" t="s">
        <v>2125</v>
      </c>
      <c r="C24014" t="str">
        <f>_xlfn.XLOOKUP($B24014, STANDARDS!$A:$A, STANDARDS!$B:$B,,0,2)</f>
        <v>Chapel Island Fm</v>
      </c>
      <c r="D24014" t="s">
        <v>517</v>
      </c>
      <c r="E24014" t="s">
        <v>1207</v>
      </c>
      <c r="F24014">
        <v>47.107999999999997</v>
      </c>
      <c r="G24014">
        <v>-55.77</v>
      </c>
      <c r="H24014">
        <v>1E-3</v>
      </c>
      <c r="I24014" t="s">
        <v>592</v>
      </c>
      <c r="J24014" cm="1">
        <f t="array" ref="J24014:L24014">_xlfn.XLOOKUP($C24014, AGE!$A:$A,AGE!$B:$D,,0,2)</f>
        <v>541</v>
      </c>
      <c r="K24014">
        <v>18.399999999999999</v>
      </c>
      <c r="L24014" t="str">
        <v>GSA 2018</v>
      </c>
      <c r="M24014" t="s">
        <v>2514</v>
      </c>
      <c r="O24014" s="37">
        <v>0.10525867703422362</v>
      </c>
      <c r="P24014" t="s">
        <v>2342</v>
      </c>
      <c r="Q24014" s="14">
        <v>-23.990582640669803</v>
      </c>
      <c r="R24014" s="14">
        <v>0.44731078350578812</v>
      </c>
      <c r="S24014" s="14">
        <v>-30.0284931562685</v>
      </c>
      <c r="T24014" s="37">
        <v>7.447335333228057E-2</v>
      </c>
      <c r="U24014" t="s">
        <v>2479</v>
      </c>
      <c r="V24014">
        <v>1</v>
      </c>
      <c r="W24014" t="s">
        <v>2579</v>
      </c>
    </row>
    <row r="24015" spans="1:23" x14ac:dyDescent="0.3">
      <c r="A24015">
        <v>31779</v>
      </c>
      <c r="B24015" s="15" t="s">
        <v>2125</v>
      </c>
      <c r="C24015" t="str">
        <f>_xlfn.XLOOKUP($B24015, STANDARDS!$A:$A, STANDARDS!$B:$B,,0,2)</f>
        <v>Chapel Island Fm</v>
      </c>
      <c r="D24015" t="s">
        <v>517</v>
      </c>
      <c r="E24015" t="s">
        <v>1207</v>
      </c>
      <c r="F24015">
        <v>47.107999999999997</v>
      </c>
      <c r="G24015">
        <v>-55.77</v>
      </c>
      <c r="H24015">
        <v>1E-3</v>
      </c>
      <c r="I24015" t="s">
        <v>592</v>
      </c>
      <c r="J24015" cm="1">
        <f t="array" ref="J24015:L24015">_xlfn.XLOOKUP($C24015, AGE!$A:$A,AGE!$B:$D,,0,2)</f>
        <v>541</v>
      </c>
      <c r="K24015">
        <v>18.399999999999999</v>
      </c>
      <c r="L24015" t="str">
        <v>GSA 2018</v>
      </c>
      <c r="M24015" t="s">
        <v>2510</v>
      </c>
      <c r="O24015" s="37">
        <v>8.2928054044556415E-2</v>
      </c>
      <c r="P24015" t="s">
        <v>2342</v>
      </c>
      <c r="Q24015" s="14"/>
      <c r="R24015" s="14"/>
      <c r="S24015" s="14">
        <v>-28.626325688475909</v>
      </c>
      <c r="T24015" s="37">
        <v>7.447335333228057E-2</v>
      </c>
      <c r="U24015" t="s">
        <v>2479</v>
      </c>
      <c r="V24015">
        <v>1</v>
      </c>
      <c r="W24015" t="s">
        <v>2579</v>
      </c>
    </row>
    <row r="24016" spans="1:23" x14ac:dyDescent="0.3">
      <c r="A24016">
        <v>31780</v>
      </c>
      <c r="B24016" s="15" t="s">
        <v>2125</v>
      </c>
      <c r="C24016" t="str">
        <f>_xlfn.XLOOKUP($B24016, STANDARDS!$A:$A, STANDARDS!$B:$B,,0,2)</f>
        <v>Chapel Island Fm</v>
      </c>
      <c r="D24016" t="s">
        <v>517</v>
      </c>
      <c r="E24016" t="s">
        <v>1207</v>
      </c>
      <c r="F24016">
        <v>47.107999999999997</v>
      </c>
      <c r="G24016">
        <v>-55.77</v>
      </c>
      <c r="H24016">
        <v>1E-3</v>
      </c>
      <c r="I24016" t="s">
        <v>592</v>
      </c>
      <c r="J24016" cm="1">
        <f t="array" ref="J24016:L24016">_xlfn.XLOOKUP($C24016, AGE!$A:$A,AGE!$B:$D,,0,2)</f>
        <v>541</v>
      </c>
      <c r="K24016">
        <v>18.399999999999999</v>
      </c>
      <c r="L24016" t="str">
        <v>GSA 2018</v>
      </c>
      <c r="M24016" t="s">
        <v>2508</v>
      </c>
      <c r="O24016" s="37">
        <v>6.1217849159329159E-2</v>
      </c>
      <c r="P24016" t="s">
        <v>2342</v>
      </c>
      <c r="Q24016" s="14">
        <v>-21.247536387636575</v>
      </c>
      <c r="R24016" s="14">
        <v>0.44731078350578812</v>
      </c>
      <c r="S24016" s="14">
        <v>-28.917275392332641</v>
      </c>
      <c r="T24016" s="37">
        <v>7.447335333228057E-2</v>
      </c>
      <c r="U24016" t="s">
        <v>2479</v>
      </c>
      <c r="V24016">
        <v>1</v>
      </c>
      <c r="W24016" t="s">
        <v>2579</v>
      </c>
    </row>
    <row r="24017" spans="1:23" x14ac:dyDescent="0.3">
      <c r="A24017">
        <v>31781</v>
      </c>
      <c r="B24017" s="15" t="s">
        <v>2125</v>
      </c>
      <c r="C24017" t="str">
        <f>_xlfn.XLOOKUP($B24017, STANDARDS!$A:$A, STANDARDS!$B:$B,,0,2)</f>
        <v>Chapel Island Fm</v>
      </c>
      <c r="D24017" t="s">
        <v>517</v>
      </c>
      <c r="E24017" t="s">
        <v>1207</v>
      </c>
      <c r="F24017">
        <v>47.107999999999997</v>
      </c>
      <c r="G24017">
        <v>-55.77</v>
      </c>
      <c r="H24017">
        <v>1E-3</v>
      </c>
      <c r="I24017" t="s">
        <v>592</v>
      </c>
      <c r="J24017" cm="1">
        <f t="array" ref="J24017:L24017">_xlfn.XLOOKUP($C24017, AGE!$A:$A,AGE!$B:$D,,0,2)</f>
        <v>541</v>
      </c>
      <c r="K24017">
        <v>18.399999999999999</v>
      </c>
      <c r="L24017" t="str">
        <v>GSA 2018</v>
      </c>
      <c r="M24017" t="s">
        <v>2514</v>
      </c>
      <c r="O24017" s="37">
        <v>0.10788641013702266</v>
      </c>
      <c r="P24017" t="s">
        <v>2342</v>
      </c>
      <c r="Q24017" s="14">
        <v>-22.850467752461292</v>
      </c>
      <c r="R24017" s="14">
        <v>0.22184593384235879</v>
      </c>
      <c r="S24017" s="14">
        <v>-29.543251140675835</v>
      </c>
      <c r="T24017" s="37">
        <v>7.447335333228057E-2</v>
      </c>
      <c r="U24017" t="s">
        <v>2479</v>
      </c>
      <c r="V24017">
        <v>1</v>
      </c>
      <c r="W24017" t="s">
        <v>2579</v>
      </c>
    </row>
    <row r="24018" spans="1:23" x14ac:dyDescent="0.3">
      <c r="A24018">
        <v>31782</v>
      </c>
      <c r="B24018" s="15" t="s">
        <v>2125</v>
      </c>
      <c r="C24018" t="str">
        <f>_xlfn.XLOOKUP($B24018, STANDARDS!$A:$A, STANDARDS!$B:$B,,0,2)</f>
        <v>Chapel Island Fm</v>
      </c>
      <c r="D24018" t="s">
        <v>517</v>
      </c>
      <c r="E24018" t="s">
        <v>1207</v>
      </c>
      <c r="F24018">
        <v>47.107999999999997</v>
      </c>
      <c r="G24018">
        <v>-55.77</v>
      </c>
      <c r="H24018">
        <v>1E-3</v>
      </c>
      <c r="I24018" t="s">
        <v>592</v>
      </c>
      <c r="J24018" cm="1">
        <f t="array" ref="J24018:L24018">_xlfn.XLOOKUP($C24018, AGE!$A:$A,AGE!$B:$D,,0,2)</f>
        <v>541</v>
      </c>
      <c r="K24018">
        <v>18.399999999999999</v>
      </c>
      <c r="L24018" t="str">
        <v>GSA 2018</v>
      </c>
      <c r="M24018" t="s">
        <v>2515</v>
      </c>
      <c r="O24018" s="37">
        <v>0.13463244197947055</v>
      </c>
      <c r="P24018" t="s">
        <v>2342</v>
      </c>
      <c r="Q24018" s="14">
        <v>-22.766961398235271</v>
      </c>
      <c r="R24018" s="14">
        <v>0.44731078350578812</v>
      </c>
      <c r="S24018" s="14">
        <v>-29.613726985575234</v>
      </c>
      <c r="T24018" s="37">
        <v>0.1804727749522417</v>
      </c>
      <c r="U24018" t="s">
        <v>2479</v>
      </c>
      <c r="V24018">
        <v>1</v>
      </c>
      <c r="W24018" t="s">
        <v>2579</v>
      </c>
    </row>
    <row r="24019" spans="1:23" x14ac:dyDescent="0.3">
      <c r="A24019">
        <v>31783</v>
      </c>
      <c r="B24019" s="15" t="s">
        <v>2125</v>
      </c>
      <c r="C24019" t="str">
        <f>_xlfn.XLOOKUP($B24019, STANDARDS!$A:$A, STANDARDS!$B:$B,,0,2)</f>
        <v>Chapel Island Fm</v>
      </c>
      <c r="D24019" t="s">
        <v>517</v>
      </c>
      <c r="E24019" t="s">
        <v>1207</v>
      </c>
      <c r="F24019">
        <v>47.107999999999997</v>
      </c>
      <c r="G24019">
        <v>-55.77</v>
      </c>
      <c r="H24019">
        <v>1E-3</v>
      </c>
      <c r="I24019" t="s">
        <v>592</v>
      </c>
      <c r="J24019" cm="1">
        <f t="array" ref="J24019:L24019">_xlfn.XLOOKUP($C24019, AGE!$A:$A,AGE!$B:$D,,0,2)</f>
        <v>541</v>
      </c>
      <c r="K24019">
        <v>18.399999999999999</v>
      </c>
      <c r="L24019" t="str">
        <v>GSA 2018</v>
      </c>
      <c r="M24019" t="s">
        <v>2513</v>
      </c>
      <c r="O24019" s="37">
        <v>0.121295956146594</v>
      </c>
      <c r="P24019" t="s">
        <v>2342</v>
      </c>
      <c r="Q24019" s="14">
        <v>-24.755979622287995</v>
      </c>
      <c r="R24019" s="14">
        <v>0.22184593384235879</v>
      </c>
      <c r="S24019" s="14">
        <v>-27.599113369920563</v>
      </c>
      <c r="T24019" s="37">
        <v>7.447335333228057E-2</v>
      </c>
      <c r="U24019" t="s">
        <v>2479</v>
      </c>
      <c r="V24019">
        <v>1</v>
      </c>
      <c r="W24019" t="s">
        <v>2579</v>
      </c>
    </row>
    <row r="24020" spans="1:23" x14ac:dyDescent="0.3">
      <c r="A24020">
        <v>31784</v>
      </c>
      <c r="B24020" s="15" t="s">
        <v>2125</v>
      </c>
      <c r="C24020" t="str">
        <f>_xlfn.XLOOKUP($B24020, STANDARDS!$A:$A, STANDARDS!$B:$B,,0,2)</f>
        <v>Chapel Island Fm</v>
      </c>
      <c r="D24020" t="s">
        <v>517</v>
      </c>
      <c r="E24020" t="s">
        <v>1207</v>
      </c>
      <c r="F24020">
        <v>47.107999999999997</v>
      </c>
      <c r="G24020">
        <v>-55.77</v>
      </c>
      <c r="H24020">
        <v>1E-3</v>
      </c>
      <c r="I24020" t="s">
        <v>592</v>
      </c>
      <c r="J24020" cm="1">
        <f t="array" ref="J24020:L24020">_xlfn.XLOOKUP($C24020, AGE!$A:$A,AGE!$B:$D,,0,2)</f>
        <v>541</v>
      </c>
      <c r="K24020">
        <v>18.399999999999999</v>
      </c>
      <c r="L24020" t="str">
        <v>GSA 2018</v>
      </c>
      <c r="M24020" t="s">
        <v>2516</v>
      </c>
      <c r="O24020" s="37">
        <v>5.3926262545774206E-2</v>
      </c>
      <c r="P24020" t="s">
        <v>2342</v>
      </c>
      <c r="Q24020" s="14">
        <v>-24.235832622151879</v>
      </c>
      <c r="R24020" s="14">
        <v>0.22184593384235879</v>
      </c>
      <c r="S24020" s="14">
        <v>-28.434224497262036</v>
      </c>
      <c r="T24020" s="37">
        <v>7.447335333228057E-2</v>
      </c>
      <c r="U24020" t="s">
        <v>2479</v>
      </c>
      <c r="V24020">
        <v>1</v>
      </c>
      <c r="W24020" t="s">
        <v>2579</v>
      </c>
    </row>
    <row r="24021" spans="1:23" x14ac:dyDescent="0.3">
      <c r="A24021">
        <v>31785</v>
      </c>
      <c r="B24021" s="15" t="s">
        <v>2125</v>
      </c>
      <c r="C24021" t="str">
        <f>_xlfn.XLOOKUP($B24021, STANDARDS!$A:$A, STANDARDS!$B:$B,,0,2)</f>
        <v>Chapel Island Fm</v>
      </c>
      <c r="D24021" t="s">
        <v>517</v>
      </c>
      <c r="E24021" t="s">
        <v>1207</v>
      </c>
      <c r="F24021">
        <v>47.107999999999997</v>
      </c>
      <c r="G24021">
        <v>-55.77</v>
      </c>
      <c r="H24021">
        <v>1E-3</v>
      </c>
      <c r="I24021" t="s">
        <v>592</v>
      </c>
      <c r="J24021" cm="1">
        <f t="array" ref="J24021:L24021">_xlfn.XLOOKUP($C24021, AGE!$A:$A,AGE!$B:$D,,0,2)</f>
        <v>541</v>
      </c>
      <c r="K24021">
        <v>18.399999999999999</v>
      </c>
      <c r="L24021" t="str">
        <v>GSA 2018</v>
      </c>
      <c r="M24021" t="s">
        <v>2517</v>
      </c>
      <c r="O24021" s="37">
        <v>5.2039290238701304E-2</v>
      </c>
      <c r="P24021" t="s">
        <v>2342</v>
      </c>
      <c r="Q24021" s="14">
        <v>-24.70203630155121</v>
      </c>
      <c r="R24021" s="14">
        <v>0.22184593384235879</v>
      </c>
      <c r="S24021" s="14">
        <v>-28.345509823550326</v>
      </c>
      <c r="T24021" s="37">
        <v>7.447335333228057E-2</v>
      </c>
      <c r="U24021" t="s">
        <v>2479</v>
      </c>
      <c r="V24021">
        <v>1</v>
      </c>
      <c r="W24021" t="s">
        <v>2579</v>
      </c>
    </row>
    <row r="24022" spans="1:23" x14ac:dyDescent="0.3">
      <c r="A24022">
        <v>31786</v>
      </c>
      <c r="B24022" s="15" t="s">
        <v>2125</v>
      </c>
      <c r="C24022" t="str">
        <f>_xlfn.XLOOKUP($B24022, STANDARDS!$A:$A, STANDARDS!$B:$B,,0,2)</f>
        <v>Chapel Island Fm</v>
      </c>
      <c r="D24022" t="s">
        <v>517</v>
      </c>
      <c r="E24022" t="s">
        <v>1207</v>
      </c>
      <c r="F24022">
        <v>47.107999999999997</v>
      </c>
      <c r="G24022">
        <v>-55.77</v>
      </c>
      <c r="H24022">
        <v>1E-3</v>
      </c>
      <c r="I24022" t="s">
        <v>592</v>
      </c>
      <c r="J24022" cm="1">
        <f t="array" ref="J24022:L24022">_xlfn.XLOOKUP($C24022, AGE!$A:$A,AGE!$B:$D,,0,2)</f>
        <v>541</v>
      </c>
      <c r="K24022">
        <v>18.399999999999999</v>
      </c>
      <c r="L24022" t="str">
        <v>GSA 2018</v>
      </c>
      <c r="M24022" t="s">
        <v>2518</v>
      </c>
      <c r="O24022" s="37">
        <v>8.0923571415581555E-2</v>
      </c>
      <c r="P24022" t="s">
        <v>2342</v>
      </c>
      <c r="Q24022" s="14">
        <v>-21.562906388116559</v>
      </c>
      <c r="R24022" s="14">
        <v>0.22184593384235879</v>
      </c>
      <c r="S24022" s="14">
        <v>-25.588719709173755</v>
      </c>
      <c r="T24022" s="37">
        <v>7.447335333228057E-2</v>
      </c>
      <c r="U24022" t="s">
        <v>2479</v>
      </c>
      <c r="V24022">
        <v>1</v>
      </c>
      <c r="W24022" t="s">
        <v>2579</v>
      </c>
    </row>
    <row r="24023" spans="1:23" x14ac:dyDescent="0.3">
      <c r="A24023">
        <v>31787</v>
      </c>
      <c r="B24023" s="15" t="s">
        <v>2125</v>
      </c>
      <c r="C24023" t="str">
        <f>_xlfn.XLOOKUP($B24023, STANDARDS!$A:$A, STANDARDS!$B:$B,,0,2)</f>
        <v>Chapel Island Fm</v>
      </c>
      <c r="D24023" t="s">
        <v>517</v>
      </c>
      <c r="E24023" t="s">
        <v>1207</v>
      </c>
      <c r="F24023">
        <v>47.107999999999997</v>
      </c>
      <c r="G24023">
        <v>-55.77</v>
      </c>
      <c r="H24023">
        <v>1E-3</v>
      </c>
      <c r="I24023" t="s">
        <v>592</v>
      </c>
      <c r="J24023" cm="1">
        <f t="array" ref="J24023:L24023">_xlfn.XLOOKUP($C24023, AGE!$A:$A,AGE!$B:$D,,0,2)</f>
        <v>541</v>
      </c>
      <c r="K24023">
        <v>18.399999999999999</v>
      </c>
      <c r="L24023" t="str">
        <v>GSA 2018</v>
      </c>
      <c r="M24023" t="s">
        <v>2519</v>
      </c>
      <c r="O24023" s="37">
        <v>0.11565191673662657</v>
      </c>
      <c r="P24023" t="s">
        <v>2342</v>
      </c>
      <c r="Q24023" s="14">
        <v>-20.03752616959849</v>
      </c>
      <c r="R24023" s="14">
        <v>0.22184593384235879</v>
      </c>
      <c r="S24023" s="14">
        <v>-26.907213173886575</v>
      </c>
      <c r="T24023" s="37">
        <v>0.1804727749522417</v>
      </c>
      <c r="U24023" t="s">
        <v>2479</v>
      </c>
      <c r="V24023">
        <v>1</v>
      </c>
      <c r="W24023" t="s">
        <v>2579</v>
      </c>
    </row>
    <row r="24024" spans="1:23" x14ac:dyDescent="0.3">
      <c r="A24024">
        <v>31788</v>
      </c>
      <c r="B24024" s="15" t="s">
        <v>2125</v>
      </c>
      <c r="C24024" t="str">
        <f>_xlfn.XLOOKUP($B24024, STANDARDS!$A:$A, STANDARDS!$B:$B,,0,2)</f>
        <v>Chapel Island Fm</v>
      </c>
      <c r="D24024" t="s">
        <v>517</v>
      </c>
      <c r="E24024" t="s">
        <v>1207</v>
      </c>
      <c r="F24024">
        <v>47.107999999999997</v>
      </c>
      <c r="G24024">
        <v>-55.77</v>
      </c>
      <c r="H24024">
        <v>1E-3</v>
      </c>
      <c r="I24024" t="s">
        <v>592</v>
      </c>
      <c r="J24024" cm="1">
        <f t="array" ref="J24024:L24024">_xlfn.XLOOKUP($C24024, AGE!$A:$A,AGE!$B:$D,,0,2)</f>
        <v>541</v>
      </c>
      <c r="K24024">
        <v>18.399999999999999</v>
      </c>
      <c r="L24024" t="str">
        <v>GSA 2018</v>
      </c>
      <c r="M24024" t="s">
        <v>2513</v>
      </c>
      <c r="O24024" s="37">
        <v>9.9819796866499E-2</v>
      </c>
      <c r="P24024" t="s">
        <v>2342</v>
      </c>
      <c r="Q24024" s="14">
        <v>-23.397437095888836</v>
      </c>
      <c r="R24024" s="14">
        <v>0.44731078350578812</v>
      </c>
      <c r="S24024" s="14">
        <v>-26.796304100913158</v>
      </c>
      <c r="T24024" s="37">
        <v>0.1804727749522417</v>
      </c>
      <c r="U24024" t="s">
        <v>2479</v>
      </c>
      <c r="V24024">
        <v>1</v>
      </c>
      <c r="W24024" t="s">
        <v>2579</v>
      </c>
    </row>
    <row r="24025" spans="1:23" x14ac:dyDescent="0.3">
      <c r="A24025">
        <v>31789</v>
      </c>
      <c r="B24025" s="15" t="s">
        <v>2125</v>
      </c>
      <c r="C24025" t="str">
        <f>_xlfn.XLOOKUP($B24025, STANDARDS!$A:$A, STANDARDS!$B:$B,,0,2)</f>
        <v>Chapel Island Fm</v>
      </c>
      <c r="D24025" t="s">
        <v>517</v>
      </c>
      <c r="E24025" t="s">
        <v>1207</v>
      </c>
      <c r="F24025">
        <v>47.107999999999997</v>
      </c>
      <c r="G24025">
        <v>-55.77</v>
      </c>
      <c r="H24025">
        <v>1E-3</v>
      </c>
      <c r="I24025" t="s">
        <v>592</v>
      </c>
      <c r="J24025" cm="1">
        <f t="array" ref="J24025:L24025">_xlfn.XLOOKUP($C24025, AGE!$A:$A,AGE!$B:$D,,0,2)</f>
        <v>541</v>
      </c>
      <c r="K24025">
        <v>18.399999999999999</v>
      </c>
      <c r="L24025" t="str">
        <v>GSA 2018</v>
      </c>
      <c r="M24025" t="s">
        <v>2513</v>
      </c>
      <c r="O24025" s="37">
        <v>0.13478225162761989</v>
      </c>
      <c r="P24025" t="s">
        <v>2342</v>
      </c>
      <c r="Q24025" s="14">
        <v>-23.694465859632501</v>
      </c>
      <c r="R24025" s="14">
        <v>0.44731078350578812</v>
      </c>
      <c r="S24025" s="14">
        <v>-27.623887533287544</v>
      </c>
      <c r="T24025" s="37">
        <v>7.447335333228057E-2</v>
      </c>
      <c r="U24025" t="s">
        <v>2479</v>
      </c>
      <c r="V24025">
        <v>1</v>
      </c>
      <c r="W24025" t="s">
        <v>2579</v>
      </c>
    </row>
    <row r="24026" spans="1:23" x14ac:dyDescent="0.3">
      <c r="A24026">
        <v>31790</v>
      </c>
      <c r="B24026" s="15" t="s">
        <v>2125</v>
      </c>
      <c r="C24026" t="str">
        <f>_xlfn.XLOOKUP($B24026, STANDARDS!$A:$A, STANDARDS!$B:$B,,0,2)</f>
        <v>Chapel Island Fm</v>
      </c>
      <c r="D24026" t="s">
        <v>517</v>
      </c>
      <c r="E24026" t="s">
        <v>1207</v>
      </c>
      <c r="F24026">
        <v>47.107999999999997</v>
      </c>
      <c r="G24026">
        <v>-55.77</v>
      </c>
      <c r="H24026">
        <v>1E-3</v>
      </c>
      <c r="I24026" t="s">
        <v>592</v>
      </c>
      <c r="J24026" cm="1">
        <f t="array" ref="J24026:L24026">_xlfn.XLOOKUP($C24026, AGE!$A:$A,AGE!$B:$D,,0,2)</f>
        <v>541</v>
      </c>
      <c r="K24026">
        <v>18.399999999999999</v>
      </c>
      <c r="L24026" t="str">
        <v>GSA 2018</v>
      </c>
      <c r="M24026" t="s">
        <v>2520</v>
      </c>
      <c r="O24026" s="37">
        <v>9.7845489395757018E-2</v>
      </c>
      <c r="P24026" t="s">
        <v>2342</v>
      </c>
      <c r="Q24026" s="14">
        <v>-22.617411812205429</v>
      </c>
      <c r="R24026" s="14">
        <v>0.22184593384235879</v>
      </c>
      <c r="S24026" s="14">
        <v>-29.146041087718025</v>
      </c>
      <c r="T24026" s="37">
        <v>7.447335333228057E-2</v>
      </c>
      <c r="U24026" t="s">
        <v>2479</v>
      </c>
      <c r="V24026">
        <v>1</v>
      </c>
      <c r="W24026" t="s">
        <v>2579</v>
      </c>
    </row>
    <row r="24027" spans="1:23" x14ac:dyDescent="0.3">
      <c r="A24027">
        <v>31791</v>
      </c>
      <c r="B24027" s="15" t="s">
        <v>2125</v>
      </c>
      <c r="C24027" t="str">
        <f>_xlfn.XLOOKUP($B24027, STANDARDS!$A:$A, STANDARDS!$B:$B,,0,2)</f>
        <v>Chapel Island Fm</v>
      </c>
      <c r="D24027" t="s">
        <v>517</v>
      </c>
      <c r="E24027" t="s">
        <v>1207</v>
      </c>
      <c r="F24027">
        <v>47.107999999999997</v>
      </c>
      <c r="G24027">
        <v>-55.77</v>
      </c>
      <c r="H24027">
        <v>1E-3</v>
      </c>
      <c r="I24027" t="s">
        <v>592</v>
      </c>
      <c r="J24027" cm="1">
        <f t="array" ref="J24027:L24027">_xlfn.XLOOKUP($C24027, AGE!$A:$A,AGE!$B:$D,,0,2)</f>
        <v>541</v>
      </c>
      <c r="K24027">
        <v>18.399999999999999</v>
      </c>
      <c r="L24027" t="str">
        <v>GSA 2018</v>
      </c>
      <c r="M24027" t="s">
        <v>2510</v>
      </c>
      <c r="O24027" s="37">
        <v>5.9137987782619306E-2</v>
      </c>
      <c r="P24027" t="s">
        <v>2342</v>
      </c>
      <c r="Q24027" s="14">
        <v>-19.966634275881326</v>
      </c>
      <c r="R24027" s="14">
        <v>0.44731078350578812</v>
      </c>
      <c r="S24027" s="14">
        <v>-28.547790798257044</v>
      </c>
      <c r="T24027" s="37">
        <v>7.447335333228057E-2</v>
      </c>
      <c r="U24027" t="s">
        <v>2479</v>
      </c>
      <c r="V24027">
        <v>1</v>
      </c>
      <c r="W24027" t="s">
        <v>2579</v>
      </c>
    </row>
    <row r="24028" spans="1:23" x14ac:dyDescent="0.3">
      <c r="A24028">
        <v>31792</v>
      </c>
      <c r="B24028" s="15" t="s">
        <v>2125</v>
      </c>
      <c r="C24028" t="str">
        <f>_xlfn.XLOOKUP($B24028, STANDARDS!$A:$A, STANDARDS!$B:$B,,0,2)</f>
        <v>Chapel Island Fm</v>
      </c>
      <c r="D24028" t="s">
        <v>517</v>
      </c>
      <c r="E24028" t="s">
        <v>1207</v>
      </c>
      <c r="F24028">
        <v>47.107999999999997</v>
      </c>
      <c r="G24028">
        <v>-55.77</v>
      </c>
      <c r="H24028">
        <v>1E-3</v>
      </c>
      <c r="I24028" t="s">
        <v>592</v>
      </c>
      <c r="J24028" cm="1">
        <f t="array" ref="J24028:L24028">_xlfn.XLOOKUP($C24028, AGE!$A:$A,AGE!$B:$D,,0,2)</f>
        <v>541</v>
      </c>
      <c r="K24028">
        <v>18.399999999999999</v>
      </c>
      <c r="L24028" t="str">
        <v>GSA 2018</v>
      </c>
      <c r="M24028" t="s">
        <v>2508</v>
      </c>
      <c r="O24028" s="37">
        <v>0.12221139506665951</v>
      </c>
      <c r="P24028" t="s">
        <v>2342</v>
      </c>
      <c r="Q24028" s="14"/>
      <c r="R24028" s="14"/>
      <c r="S24028" s="14">
        <v>-27.778869677706734</v>
      </c>
      <c r="T24028" s="37">
        <v>7.447335333228057E-2</v>
      </c>
      <c r="U24028" t="s">
        <v>2479</v>
      </c>
      <c r="V24028">
        <v>1</v>
      </c>
      <c r="W24028" t="s">
        <v>2579</v>
      </c>
    </row>
    <row r="24029" spans="1:23" x14ac:dyDescent="0.3">
      <c r="A24029">
        <v>31793</v>
      </c>
      <c r="B24029" s="15" t="s">
        <v>2125</v>
      </c>
      <c r="C24029" t="str">
        <f>_xlfn.XLOOKUP($B24029, STANDARDS!$A:$A, STANDARDS!$B:$B,,0,2)</f>
        <v>Chapel Island Fm</v>
      </c>
      <c r="D24029" t="s">
        <v>517</v>
      </c>
      <c r="E24029" t="s">
        <v>1207</v>
      </c>
      <c r="F24029">
        <v>47.107999999999997</v>
      </c>
      <c r="G24029">
        <v>-55.77</v>
      </c>
      <c r="H24029">
        <v>1E-3</v>
      </c>
      <c r="I24029" t="s">
        <v>592</v>
      </c>
      <c r="J24029" cm="1">
        <f t="array" ref="J24029:L24029">_xlfn.XLOOKUP($C24029, AGE!$A:$A,AGE!$B:$D,,0,2)</f>
        <v>541</v>
      </c>
      <c r="K24029">
        <v>18.399999999999999</v>
      </c>
      <c r="L24029" t="str">
        <v>GSA 2018</v>
      </c>
      <c r="M24029" t="s">
        <v>2510</v>
      </c>
      <c r="O24029" s="37">
        <v>0.14383544197270712</v>
      </c>
      <c r="P24029" t="s">
        <v>2342</v>
      </c>
      <c r="Q24029" s="14">
        <v>-22.749572395968794</v>
      </c>
      <c r="R24029" s="14">
        <v>0.44731078350578812</v>
      </c>
      <c r="S24029" s="14">
        <v>-27.753368511923327</v>
      </c>
      <c r="T24029" s="37">
        <v>7.447335333228057E-2</v>
      </c>
      <c r="U24029" t="s">
        <v>2479</v>
      </c>
      <c r="V24029">
        <v>1</v>
      </c>
      <c r="W24029" t="s">
        <v>2579</v>
      </c>
    </row>
    <row r="24030" spans="1:23" x14ac:dyDescent="0.3">
      <c r="A24030">
        <v>31794</v>
      </c>
      <c r="B24030" s="15" t="s">
        <v>2125</v>
      </c>
      <c r="C24030" t="str">
        <f>_xlfn.XLOOKUP($B24030, STANDARDS!$A:$A, STANDARDS!$B:$B,,0,2)</f>
        <v>Chapel Island Fm</v>
      </c>
      <c r="D24030" t="s">
        <v>517</v>
      </c>
      <c r="E24030" t="s">
        <v>1207</v>
      </c>
      <c r="F24030">
        <v>47.107999999999997</v>
      </c>
      <c r="G24030">
        <v>-55.77</v>
      </c>
      <c r="H24030">
        <v>1E-3</v>
      </c>
      <c r="I24030" t="s">
        <v>592</v>
      </c>
      <c r="J24030" cm="1">
        <f t="array" ref="J24030:L24030">_xlfn.XLOOKUP($C24030, AGE!$A:$A,AGE!$B:$D,,0,2)</f>
        <v>541</v>
      </c>
      <c r="K24030">
        <v>18.399999999999999</v>
      </c>
      <c r="L24030" t="str">
        <v>GSA 2018</v>
      </c>
      <c r="M24030" t="s">
        <v>2509</v>
      </c>
      <c r="O24030" s="37">
        <v>6.4030405978708863E-2</v>
      </c>
      <c r="P24030" t="s">
        <v>2342</v>
      </c>
      <c r="Q24030" s="14">
        <v>-25.021624837993603</v>
      </c>
      <c r="R24030" s="14">
        <v>0.44731078350578812</v>
      </c>
      <c r="S24030" s="14">
        <v>-29.179583858848382</v>
      </c>
      <c r="T24030" s="37">
        <v>7.447335333228057E-2</v>
      </c>
      <c r="U24030" t="s">
        <v>2479</v>
      </c>
      <c r="V24030">
        <v>1</v>
      </c>
      <c r="W24030" t="s">
        <v>2579</v>
      </c>
    </row>
    <row r="24031" spans="1:23" x14ac:dyDescent="0.3">
      <c r="A24031">
        <v>31795</v>
      </c>
      <c r="B24031" s="15" t="s">
        <v>2125</v>
      </c>
      <c r="C24031" t="str">
        <f>_xlfn.XLOOKUP($B24031, STANDARDS!$A:$A, STANDARDS!$B:$B,,0,2)</f>
        <v>Chapel Island Fm</v>
      </c>
      <c r="D24031" t="s">
        <v>517</v>
      </c>
      <c r="E24031" t="s">
        <v>1207</v>
      </c>
      <c r="F24031">
        <v>47.107999999999997</v>
      </c>
      <c r="G24031">
        <v>-55.77</v>
      </c>
      <c r="H24031">
        <v>1E-3</v>
      </c>
      <c r="I24031" t="s">
        <v>592</v>
      </c>
      <c r="J24031" cm="1">
        <f t="array" ref="J24031:L24031">_xlfn.XLOOKUP($C24031, AGE!$A:$A,AGE!$B:$D,,0,2)</f>
        <v>541</v>
      </c>
      <c r="K24031">
        <v>18.399999999999999</v>
      </c>
      <c r="L24031" t="str">
        <v>GSA 2018</v>
      </c>
      <c r="M24031" t="s">
        <v>2509</v>
      </c>
      <c r="O24031" s="37">
        <v>6.0987651381624285E-2</v>
      </c>
      <c r="P24031" t="s">
        <v>2342</v>
      </c>
      <c r="Q24031" s="14">
        <v>-23.884747378434128</v>
      </c>
      <c r="R24031" s="14">
        <v>0.44731078350578812</v>
      </c>
      <c r="S24031" s="14">
        <v>-29.55424302277391</v>
      </c>
      <c r="T24031" s="37">
        <v>7.447335333228057E-2</v>
      </c>
      <c r="U24031" t="s">
        <v>2479</v>
      </c>
      <c r="V24031">
        <v>1</v>
      </c>
      <c r="W24031" t="s">
        <v>2579</v>
      </c>
    </row>
    <row r="24032" spans="1:23" x14ac:dyDescent="0.3">
      <c r="A24032">
        <v>31796</v>
      </c>
      <c r="B24032" s="15" t="s">
        <v>2125</v>
      </c>
      <c r="C24032" t="str">
        <f>_xlfn.XLOOKUP($B24032, STANDARDS!$A:$A, STANDARDS!$B:$B,,0,2)</f>
        <v>Chapel Island Fm</v>
      </c>
      <c r="D24032" t="s">
        <v>517</v>
      </c>
      <c r="E24032" t="s">
        <v>1207</v>
      </c>
      <c r="F24032">
        <v>47.075000000000003</v>
      </c>
      <c r="G24032">
        <v>-55.859000000000002</v>
      </c>
      <c r="H24032">
        <v>1E-3</v>
      </c>
      <c r="I24032" t="s">
        <v>592</v>
      </c>
      <c r="J24032" cm="1">
        <f t="array" ref="J24032:L24032">_xlfn.XLOOKUP($C24032, AGE!$A:$A,AGE!$B:$D,,0,2)</f>
        <v>541</v>
      </c>
      <c r="K24032">
        <v>18.399999999999999</v>
      </c>
      <c r="L24032" t="str">
        <v>GSA 2018</v>
      </c>
      <c r="M24032" t="s">
        <v>2521</v>
      </c>
      <c r="O24032" s="37">
        <v>0.11814180612869306</v>
      </c>
      <c r="P24032" t="s">
        <v>2342</v>
      </c>
      <c r="Q24032" s="14"/>
      <c r="R24032" s="14"/>
      <c r="S24032" s="14">
        <v>-28.018708248320937</v>
      </c>
      <c r="T24032" s="37">
        <v>0.16</v>
      </c>
      <c r="U24032" t="s">
        <v>2479</v>
      </c>
      <c r="V24032">
        <v>1</v>
      </c>
      <c r="W24032" t="s">
        <v>2579</v>
      </c>
    </row>
    <row r="24033" spans="1:23" x14ac:dyDescent="0.3">
      <c r="A24033">
        <v>31797</v>
      </c>
      <c r="B24033" s="15" t="s">
        <v>2125</v>
      </c>
      <c r="C24033" t="str">
        <f>_xlfn.XLOOKUP($B24033, STANDARDS!$A:$A, STANDARDS!$B:$B,,0,2)</f>
        <v>Chapel Island Fm</v>
      </c>
      <c r="D24033" t="s">
        <v>517</v>
      </c>
      <c r="E24033" t="s">
        <v>1207</v>
      </c>
      <c r="F24033">
        <v>47.075000000000003</v>
      </c>
      <c r="G24033">
        <v>-55.859000000000002</v>
      </c>
      <c r="H24033">
        <v>1E-3</v>
      </c>
      <c r="I24033" t="s">
        <v>592</v>
      </c>
      <c r="J24033" cm="1">
        <f t="array" ref="J24033:L24033">_xlfn.XLOOKUP($C24033, AGE!$A:$A,AGE!$B:$D,,0,2)</f>
        <v>541</v>
      </c>
      <c r="K24033">
        <v>18.399999999999999</v>
      </c>
      <c r="L24033" t="str">
        <v>GSA 2018</v>
      </c>
      <c r="M24033" t="s">
        <v>2509</v>
      </c>
      <c r="O24033" s="37">
        <v>9.5415892006915914E-2</v>
      </c>
      <c r="P24033" t="s">
        <v>2342</v>
      </c>
      <c r="Q24033" s="14">
        <v>-22.753101745006202</v>
      </c>
      <c r="R24033" s="14">
        <v>0.49934808943140557</v>
      </c>
      <c r="S24033" s="14">
        <v>-27.750480685386233</v>
      </c>
      <c r="T24033" s="37">
        <v>0.16</v>
      </c>
      <c r="U24033" t="s">
        <v>2479</v>
      </c>
      <c r="V24033">
        <v>1</v>
      </c>
      <c r="W24033" t="s">
        <v>2579</v>
      </c>
    </row>
    <row r="24034" spans="1:23" x14ac:dyDescent="0.3">
      <c r="A24034">
        <v>31798</v>
      </c>
      <c r="B24034" s="15" t="s">
        <v>2125</v>
      </c>
      <c r="C24034" t="str">
        <f>_xlfn.XLOOKUP($B24034, STANDARDS!$A:$A, STANDARDS!$B:$B,,0,2)</f>
        <v>Chapel Island Fm</v>
      </c>
      <c r="D24034" t="s">
        <v>517</v>
      </c>
      <c r="E24034" t="s">
        <v>1207</v>
      </c>
      <c r="F24034">
        <v>47.075000000000003</v>
      </c>
      <c r="G24034">
        <v>-55.859000000000002</v>
      </c>
      <c r="H24034">
        <v>1E-3</v>
      </c>
      <c r="I24034" t="s">
        <v>592</v>
      </c>
      <c r="J24034" cm="1">
        <f t="array" ref="J24034:L24034">_xlfn.XLOOKUP($C24034, AGE!$A:$A,AGE!$B:$D,,0,2)</f>
        <v>541</v>
      </c>
      <c r="K24034">
        <v>18.399999999999999</v>
      </c>
      <c r="L24034" t="str">
        <v>GSA 2018</v>
      </c>
      <c r="M24034" t="s">
        <v>2522</v>
      </c>
      <c r="O24034" s="37">
        <v>7.8466842995840808E-2</v>
      </c>
      <c r="P24034" t="s">
        <v>2342</v>
      </c>
      <c r="Q24034" s="14">
        <v>-22.548960381084626</v>
      </c>
      <c r="R24034" s="14">
        <v>0.49934808943140557</v>
      </c>
      <c r="S24034" s="14">
        <v>-25.841964208804718</v>
      </c>
      <c r="T24034" s="37">
        <v>0.16</v>
      </c>
      <c r="U24034" t="s">
        <v>2479</v>
      </c>
      <c r="V24034">
        <v>1</v>
      </c>
      <c r="W24034" t="s">
        <v>2579</v>
      </c>
    </row>
    <row r="24035" spans="1:23" x14ac:dyDescent="0.3">
      <c r="A24035">
        <v>31799</v>
      </c>
      <c r="B24035" s="15" t="s">
        <v>2125</v>
      </c>
      <c r="C24035" t="str">
        <f>_xlfn.XLOOKUP($B24035, STANDARDS!$A:$A, STANDARDS!$B:$B,,0,2)</f>
        <v>Chapel Island Fm</v>
      </c>
      <c r="D24035" t="s">
        <v>517</v>
      </c>
      <c r="E24035" t="s">
        <v>1207</v>
      </c>
      <c r="F24035">
        <v>47.075000000000003</v>
      </c>
      <c r="G24035">
        <v>-55.859000000000002</v>
      </c>
      <c r="H24035">
        <v>1E-3</v>
      </c>
      <c r="I24035" t="s">
        <v>592</v>
      </c>
      <c r="J24035" cm="1">
        <f t="array" ref="J24035:L24035">_xlfn.XLOOKUP($C24035, AGE!$A:$A,AGE!$B:$D,,0,2)</f>
        <v>541</v>
      </c>
      <c r="K24035">
        <v>18.399999999999999</v>
      </c>
      <c r="L24035" t="str">
        <v>GSA 2018</v>
      </c>
      <c r="M24035" t="s">
        <v>2522</v>
      </c>
      <c r="O24035" s="37">
        <v>9.7009496763215269E-2</v>
      </c>
      <c r="P24035" t="s">
        <v>2342</v>
      </c>
      <c r="Q24035" s="14"/>
      <c r="R24035" s="14"/>
      <c r="S24035" s="14">
        <v>-27.706413719505541</v>
      </c>
      <c r="T24035" s="37">
        <v>0.16</v>
      </c>
      <c r="U24035" t="s">
        <v>2479</v>
      </c>
      <c r="V24035">
        <v>1</v>
      </c>
      <c r="W24035" t="s">
        <v>2579</v>
      </c>
    </row>
    <row r="24036" spans="1:23" x14ac:dyDescent="0.3">
      <c r="A24036">
        <v>31800</v>
      </c>
      <c r="B24036" s="15" t="s">
        <v>2125</v>
      </c>
      <c r="C24036" t="str">
        <f>_xlfn.XLOOKUP($B24036, STANDARDS!$A:$A, STANDARDS!$B:$B,,0,2)</f>
        <v>Chapel Island Fm</v>
      </c>
      <c r="D24036" t="s">
        <v>517</v>
      </c>
      <c r="E24036" t="s">
        <v>1207</v>
      </c>
      <c r="F24036">
        <v>47.075000000000003</v>
      </c>
      <c r="G24036">
        <v>-55.859000000000002</v>
      </c>
      <c r="H24036">
        <v>1E-3</v>
      </c>
      <c r="I24036" t="s">
        <v>592</v>
      </c>
      <c r="J24036" cm="1">
        <f t="array" ref="J24036:L24036">_xlfn.XLOOKUP($C24036, AGE!$A:$A,AGE!$B:$D,,0,2)</f>
        <v>541</v>
      </c>
      <c r="K24036">
        <v>18.399999999999999</v>
      </c>
      <c r="L24036" t="str">
        <v>GSA 2018</v>
      </c>
      <c r="M24036" t="s">
        <v>2522</v>
      </c>
      <c r="O24036" s="37">
        <v>0.12223131421137361</v>
      </c>
      <c r="P24036" t="s">
        <v>2342</v>
      </c>
      <c r="Q24036" s="14"/>
      <c r="R24036" s="14"/>
      <c r="S24036" s="14">
        <v>-24.483775745747618</v>
      </c>
      <c r="T24036" s="37">
        <v>0.14000000000000001</v>
      </c>
      <c r="U24036" t="s">
        <v>2479</v>
      </c>
      <c r="V24036">
        <v>1</v>
      </c>
      <c r="W24036" t="s">
        <v>2579</v>
      </c>
    </row>
    <row r="24037" spans="1:23" x14ac:dyDescent="0.3">
      <c r="A24037">
        <v>31801</v>
      </c>
      <c r="B24037" s="15" t="s">
        <v>2125</v>
      </c>
      <c r="C24037" t="str">
        <f>_xlfn.XLOOKUP($B24037, STANDARDS!$A:$A, STANDARDS!$B:$B,,0,2)</f>
        <v>Chapel Island Fm</v>
      </c>
      <c r="D24037" t="s">
        <v>517</v>
      </c>
      <c r="E24037" t="s">
        <v>1207</v>
      </c>
      <c r="F24037">
        <v>47.075000000000003</v>
      </c>
      <c r="G24037">
        <v>-55.859000000000002</v>
      </c>
      <c r="H24037">
        <v>1E-3</v>
      </c>
      <c r="I24037" t="s">
        <v>592</v>
      </c>
      <c r="J24037" cm="1">
        <f t="array" ref="J24037:L24037">_xlfn.XLOOKUP($C24037, AGE!$A:$A,AGE!$B:$D,,0,2)</f>
        <v>541</v>
      </c>
      <c r="K24037">
        <v>18.399999999999999</v>
      </c>
      <c r="L24037" t="str">
        <v>GSA 2018</v>
      </c>
      <c r="M24037" t="s">
        <v>2522</v>
      </c>
      <c r="O24037" s="37">
        <v>5.8596623250585698E-2</v>
      </c>
      <c r="P24037" t="s">
        <v>2342</v>
      </c>
      <c r="Q24037" s="14"/>
      <c r="R24037" s="14"/>
      <c r="S24037" s="14">
        <v>-26.570704490783267</v>
      </c>
      <c r="T24037" s="37">
        <v>0.16</v>
      </c>
      <c r="U24037" t="s">
        <v>2479</v>
      </c>
      <c r="V24037">
        <v>1</v>
      </c>
      <c r="W24037" t="s">
        <v>2579</v>
      </c>
    </row>
    <row r="24038" spans="1:23" x14ac:dyDescent="0.3">
      <c r="A24038">
        <v>31802</v>
      </c>
      <c r="B24038" s="15" t="s">
        <v>2125</v>
      </c>
      <c r="C24038" t="str">
        <f>_xlfn.XLOOKUP($B24038, STANDARDS!$A:$A, STANDARDS!$B:$B,,0,2)</f>
        <v>Chapel Island Fm</v>
      </c>
      <c r="D24038" t="s">
        <v>517</v>
      </c>
      <c r="E24038" t="s">
        <v>1207</v>
      </c>
      <c r="F24038">
        <v>47.075000000000003</v>
      </c>
      <c r="G24038">
        <v>-55.859000000000002</v>
      </c>
      <c r="H24038">
        <v>1E-3</v>
      </c>
      <c r="I24038" t="s">
        <v>592</v>
      </c>
      <c r="J24038" cm="1">
        <f t="array" ref="J24038:L24038">_xlfn.XLOOKUP($C24038, AGE!$A:$A,AGE!$B:$D,,0,2)</f>
        <v>541</v>
      </c>
      <c r="K24038">
        <v>18.399999999999999</v>
      </c>
      <c r="L24038" t="str">
        <v>GSA 2018</v>
      </c>
      <c r="M24038" t="s">
        <v>2522</v>
      </c>
      <c r="O24038" s="37">
        <v>0.10362584289556818</v>
      </c>
      <c r="P24038" t="s">
        <v>2342</v>
      </c>
      <c r="Q24038" s="14"/>
      <c r="R24038" s="14"/>
      <c r="S24038" s="14">
        <v>-27.382842316209214</v>
      </c>
      <c r="T24038" s="37">
        <v>0.16</v>
      </c>
      <c r="U24038" t="s">
        <v>2479</v>
      </c>
      <c r="V24038">
        <v>1</v>
      </c>
      <c r="W24038" t="s">
        <v>2579</v>
      </c>
    </row>
    <row r="24039" spans="1:23" x14ac:dyDescent="0.3">
      <c r="A24039">
        <v>31803</v>
      </c>
      <c r="B24039" s="15" t="s">
        <v>2125</v>
      </c>
      <c r="C24039" t="str">
        <f>_xlfn.XLOOKUP($B24039, STANDARDS!$A:$A, STANDARDS!$B:$B,,0,2)</f>
        <v>Chapel Island Fm</v>
      </c>
      <c r="D24039" t="s">
        <v>517</v>
      </c>
      <c r="E24039" t="s">
        <v>1207</v>
      </c>
      <c r="F24039">
        <v>47.075000000000003</v>
      </c>
      <c r="G24039">
        <v>-55.859000000000002</v>
      </c>
      <c r="H24039">
        <v>1E-3</v>
      </c>
      <c r="I24039" t="s">
        <v>592</v>
      </c>
      <c r="J24039" cm="1">
        <f t="array" ref="J24039:L24039">_xlfn.XLOOKUP($C24039, AGE!$A:$A,AGE!$B:$D,,0,2)</f>
        <v>541</v>
      </c>
      <c r="K24039">
        <v>18.399999999999999</v>
      </c>
      <c r="L24039" t="str">
        <v>GSA 2018</v>
      </c>
      <c r="M24039" t="s">
        <v>2522</v>
      </c>
      <c r="O24039" s="37">
        <v>5.1009932490527883E-2</v>
      </c>
      <c r="P24039" t="s">
        <v>2342</v>
      </c>
      <c r="Q24039" s="14"/>
      <c r="R24039" s="14"/>
      <c r="S24039" s="14">
        <v>-27.291802381737774</v>
      </c>
      <c r="T24039" s="37">
        <v>0.16</v>
      </c>
      <c r="U24039" t="s">
        <v>2479</v>
      </c>
      <c r="V24039">
        <v>1</v>
      </c>
      <c r="W24039" t="s">
        <v>2579</v>
      </c>
    </row>
    <row r="24040" spans="1:23" x14ac:dyDescent="0.3">
      <c r="A24040">
        <v>31804</v>
      </c>
      <c r="B24040" s="15" t="s">
        <v>2125</v>
      </c>
      <c r="C24040" t="str">
        <f>_xlfn.XLOOKUP($B24040, STANDARDS!$A:$A, STANDARDS!$B:$B,,0,2)</f>
        <v>Chapel Island Fm</v>
      </c>
      <c r="D24040" t="s">
        <v>517</v>
      </c>
      <c r="E24040" t="s">
        <v>1207</v>
      </c>
      <c r="F24040">
        <v>47.075000000000003</v>
      </c>
      <c r="G24040">
        <v>-55.859000000000002</v>
      </c>
      <c r="H24040">
        <v>1E-3</v>
      </c>
      <c r="I24040" t="s">
        <v>592</v>
      </c>
      <c r="J24040" cm="1">
        <f t="array" ref="J24040:L24040">_xlfn.XLOOKUP($C24040, AGE!$A:$A,AGE!$B:$D,,0,2)</f>
        <v>541</v>
      </c>
      <c r="K24040">
        <v>18.399999999999999</v>
      </c>
      <c r="L24040" t="str">
        <v>GSA 2018</v>
      </c>
      <c r="M24040" t="s">
        <v>2522</v>
      </c>
      <c r="O24040" s="37">
        <v>0.11661094065581079</v>
      </c>
      <c r="P24040" t="s">
        <v>2342</v>
      </c>
      <c r="Q24040" s="14"/>
      <c r="R24040" s="14"/>
      <c r="S24040" s="14">
        <v>-23.341734866342509</v>
      </c>
      <c r="T24040" s="37">
        <v>0.14000000000000001</v>
      </c>
      <c r="U24040" t="s">
        <v>2479</v>
      </c>
      <c r="V24040">
        <v>1</v>
      </c>
      <c r="W24040" t="s">
        <v>2579</v>
      </c>
    </row>
    <row r="24041" spans="1:23" x14ac:dyDescent="0.3">
      <c r="A24041">
        <v>31805</v>
      </c>
      <c r="B24041" s="15" t="s">
        <v>2125</v>
      </c>
      <c r="C24041" t="str">
        <f>_xlfn.XLOOKUP($B24041, STANDARDS!$A:$A, STANDARDS!$B:$B,,0,2)</f>
        <v>Chapel Island Fm</v>
      </c>
      <c r="D24041" t="s">
        <v>517</v>
      </c>
      <c r="E24041" t="s">
        <v>1207</v>
      </c>
      <c r="F24041">
        <v>47.075000000000003</v>
      </c>
      <c r="G24041">
        <v>-55.859000000000002</v>
      </c>
      <c r="H24041">
        <v>1E-3</v>
      </c>
      <c r="I24041" t="s">
        <v>592</v>
      </c>
      <c r="J24041" cm="1">
        <f t="array" ref="J24041:L24041">_xlfn.XLOOKUP($C24041, AGE!$A:$A,AGE!$B:$D,,0,2)</f>
        <v>541</v>
      </c>
      <c r="K24041">
        <v>18.399999999999999</v>
      </c>
      <c r="L24041" t="str">
        <v>GSA 2018</v>
      </c>
      <c r="M24041" t="s">
        <v>2522</v>
      </c>
      <c r="O24041" s="37">
        <v>9.7504115342646663E-2</v>
      </c>
      <c r="P24041" t="s">
        <v>2342</v>
      </c>
      <c r="Q24041" s="14"/>
      <c r="R24041" s="14"/>
      <c r="S24041" s="14">
        <v>-21.04099767278381</v>
      </c>
      <c r="T24041" s="37">
        <v>0.14000000000000001</v>
      </c>
      <c r="U24041" t="s">
        <v>2479</v>
      </c>
      <c r="V24041">
        <v>1</v>
      </c>
      <c r="W24041" t="s">
        <v>2579</v>
      </c>
    </row>
    <row r="24042" spans="1:23" x14ac:dyDescent="0.3">
      <c r="A24042">
        <v>31806</v>
      </c>
      <c r="B24042" s="15" t="s">
        <v>2125</v>
      </c>
      <c r="C24042" t="str">
        <f>_xlfn.XLOOKUP($B24042, STANDARDS!$A:$A, STANDARDS!$B:$B,,0,2)</f>
        <v>Chapel Island Fm</v>
      </c>
      <c r="D24042" t="s">
        <v>517</v>
      </c>
      <c r="E24042" t="s">
        <v>1207</v>
      </c>
      <c r="F24042">
        <v>47.075000000000003</v>
      </c>
      <c r="G24042">
        <v>-55.859000000000002</v>
      </c>
      <c r="H24042">
        <v>1E-3</v>
      </c>
      <c r="I24042" t="s">
        <v>592</v>
      </c>
      <c r="J24042" cm="1">
        <f t="array" ref="J24042:L24042">_xlfn.XLOOKUP($C24042, AGE!$A:$A,AGE!$B:$D,,0,2)</f>
        <v>541</v>
      </c>
      <c r="K24042">
        <v>18.399999999999999</v>
      </c>
      <c r="L24042" t="str">
        <v>GSA 2018</v>
      </c>
      <c r="M24042" t="s">
        <v>2522</v>
      </c>
      <c r="O24042" s="37">
        <v>9.1403151636217608E-2</v>
      </c>
      <c r="P24042" t="s">
        <v>2342</v>
      </c>
      <c r="Q24042" s="14">
        <v>-27.031768409455811</v>
      </c>
      <c r="R24042" s="14">
        <v>0.36287915753180228</v>
      </c>
      <c r="S24042" s="14">
        <v>-21.296553784209333</v>
      </c>
      <c r="T24042" s="37">
        <v>0.14000000000000001</v>
      </c>
      <c r="U24042" t="s">
        <v>2479</v>
      </c>
      <c r="V24042">
        <v>1</v>
      </c>
      <c r="W24042" t="s">
        <v>2579</v>
      </c>
    </row>
    <row r="24043" spans="1:23" x14ac:dyDescent="0.3">
      <c r="A24043">
        <v>31807</v>
      </c>
      <c r="B24043" s="15" t="s">
        <v>2125</v>
      </c>
      <c r="C24043" t="str">
        <f>_xlfn.XLOOKUP($B24043, STANDARDS!$A:$A, STANDARDS!$B:$B,,0,2)</f>
        <v>Chapel Island Fm</v>
      </c>
      <c r="D24043" t="s">
        <v>517</v>
      </c>
      <c r="E24043" t="s">
        <v>1207</v>
      </c>
      <c r="F24043">
        <v>47.075000000000003</v>
      </c>
      <c r="G24043">
        <v>-55.859000000000002</v>
      </c>
      <c r="H24043">
        <v>1E-3</v>
      </c>
      <c r="I24043" t="s">
        <v>592</v>
      </c>
      <c r="J24043" cm="1">
        <f t="array" ref="J24043:L24043">_xlfn.XLOOKUP($C24043, AGE!$A:$A,AGE!$B:$D,,0,2)</f>
        <v>541</v>
      </c>
      <c r="K24043">
        <v>18.399999999999999</v>
      </c>
      <c r="L24043" t="str">
        <v>GSA 2018</v>
      </c>
      <c r="M24043" t="s">
        <v>2522</v>
      </c>
      <c r="O24043" s="37">
        <v>4.7053535824753231E-2</v>
      </c>
      <c r="P24043" t="s">
        <v>2342</v>
      </c>
      <c r="Q24043" s="14"/>
      <c r="R24043" s="14"/>
      <c r="S24043" s="14">
        <v>-26.384085200940586</v>
      </c>
      <c r="T24043" s="37">
        <v>0.16</v>
      </c>
      <c r="U24043" t="s">
        <v>2479</v>
      </c>
      <c r="V24043">
        <v>1</v>
      </c>
      <c r="W24043" t="s">
        <v>2579</v>
      </c>
    </row>
    <row r="24044" spans="1:23" x14ac:dyDescent="0.3">
      <c r="A24044">
        <v>31808</v>
      </c>
      <c r="B24044" s="15" t="s">
        <v>2125</v>
      </c>
      <c r="C24044" t="str">
        <f>_xlfn.XLOOKUP($B24044, STANDARDS!$A:$A, STANDARDS!$B:$B,,0,2)</f>
        <v>Chapel Island Fm</v>
      </c>
      <c r="D24044" t="s">
        <v>517</v>
      </c>
      <c r="E24044" t="s">
        <v>1207</v>
      </c>
      <c r="F24044">
        <v>47.075000000000003</v>
      </c>
      <c r="G24044">
        <v>-55.859000000000002</v>
      </c>
      <c r="H24044">
        <v>1E-3</v>
      </c>
      <c r="I24044" t="s">
        <v>592</v>
      </c>
      <c r="J24044" cm="1">
        <f t="array" ref="J24044:L24044">_xlfn.XLOOKUP($C24044, AGE!$A:$A,AGE!$B:$D,,0,2)</f>
        <v>541</v>
      </c>
      <c r="K24044">
        <v>18.399999999999999</v>
      </c>
      <c r="L24044" t="str">
        <v>GSA 2018</v>
      </c>
      <c r="M24044" t="s">
        <v>2522</v>
      </c>
      <c r="O24044" s="37">
        <v>0.12052010409953912</v>
      </c>
      <c r="P24044" t="s">
        <v>2342</v>
      </c>
      <c r="Q24044" s="14">
        <v>-27.210489075552132</v>
      </c>
      <c r="R24044" s="14">
        <v>0.36287915753180228</v>
      </c>
      <c r="S24044" s="14">
        <v>-21.677180792904164</v>
      </c>
      <c r="T24044" s="37">
        <v>0.14000000000000001</v>
      </c>
      <c r="U24044" t="s">
        <v>2479</v>
      </c>
      <c r="V24044">
        <v>1</v>
      </c>
      <c r="W24044" t="s">
        <v>2579</v>
      </c>
    </row>
    <row r="24045" spans="1:23" x14ac:dyDescent="0.3">
      <c r="A24045">
        <v>31809</v>
      </c>
      <c r="B24045" s="15" t="s">
        <v>2125</v>
      </c>
      <c r="C24045" t="str">
        <f>_xlfn.XLOOKUP($B24045, STANDARDS!$A:$A, STANDARDS!$B:$B,,0,2)</f>
        <v>Chapel Island Fm</v>
      </c>
      <c r="D24045" t="s">
        <v>517</v>
      </c>
      <c r="E24045" t="s">
        <v>1207</v>
      </c>
      <c r="F24045">
        <v>47.075000000000003</v>
      </c>
      <c r="G24045">
        <v>-55.859000000000002</v>
      </c>
      <c r="H24045">
        <v>1E-3</v>
      </c>
      <c r="I24045" t="s">
        <v>592</v>
      </c>
      <c r="J24045" cm="1">
        <f t="array" ref="J24045:L24045">_xlfn.XLOOKUP($C24045, AGE!$A:$A,AGE!$B:$D,,0,2)</f>
        <v>541</v>
      </c>
      <c r="K24045">
        <v>18.399999999999999</v>
      </c>
      <c r="L24045" t="str">
        <v>GSA 2018</v>
      </c>
      <c r="M24045" t="s">
        <v>2522</v>
      </c>
      <c r="O24045" s="37"/>
      <c r="P24045" t="s">
        <v>2342</v>
      </c>
      <c r="Q24045" s="14"/>
      <c r="R24045" s="14"/>
      <c r="S24045" s="14">
        <v>-28.480884935286895</v>
      </c>
      <c r="T24045" s="37">
        <v>0.09</v>
      </c>
      <c r="U24045" t="s">
        <v>2479</v>
      </c>
      <c r="V24045">
        <v>1</v>
      </c>
      <c r="W24045" t="s">
        <v>2579</v>
      </c>
    </row>
    <row r="24046" spans="1:23" x14ac:dyDescent="0.3">
      <c r="A24046">
        <v>31810</v>
      </c>
      <c r="B24046" s="15" t="s">
        <v>2125</v>
      </c>
      <c r="C24046" t="str">
        <f>_xlfn.XLOOKUP($B24046, STANDARDS!$A:$A, STANDARDS!$B:$B,,0,2)</f>
        <v>Chapel Island Fm</v>
      </c>
      <c r="D24046" t="s">
        <v>517</v>
      </c>
      <c r="E24046" t="s">
        <v>1207</v>
      </c>
      <c r="F24046">
        <v>47.075000000000003</v>
      </c>
      <c r="G24046">
        <v>-55.859000000000002</v>
      </c>
      <c r="H24046">
        <v>1E-3</v>
      </c>
      <c r="I24046" t="s">
        <v>592</v>
      </c>
      <c r="J24046" cm="1">
        <f t="array" ref="J24046:L24046">_xlfn.XLOOKUP($C24046, AGE!$A:$A,AGE!$B:$D,,0,2)</f>
        <v>541</v>
      </c>
      <c r="K24046">
        <v>18.399999999999999</v>
      </c>
      <c r="L24046" t="str">
        <v>GSA 2018</v>
      </c>
      <c r="M24046" t="s">
        <v>2522</v>
      </c>
      <c r="O24046" s="37">
        <v>5.8804790844666777E-2</v>
      </c>
      <c r="P24046" t="s">
        <v>2342</v>
      </c>
      <c r="Q24046" s="14"/>
      <c r="R24046" s="14"/>
      <c r="S24046" s="14">
        <v>-27.13855911013254</v>
      </c>
      <c r="T24046" s="37">
        <v>0.16</v>
      </c>
      <c r="U24046" t="s">
        <v>2479</v>
      </c>
      <c r="V24046">
        <v>1</v>
      </c>
      <c r="W24046" t="s">
        <v>2579</v>
      </c>
    </row>
    <row r="24047" spans="1:23" x14ac:dyDescent="0.3">
      <c r="A24047">
        <v>31811</v>
      </c>
      <c r="B24047" s="15" t="s">
        <v>2125</v>
      </c>
      <c r="C24047" t="str">
        <f>_xlfn.XLOOKUP($B24047, STANDARDS!$A:$A, STANDARDS!$B:$B,,0,2)</f>
        <v>Chapel Island Fm</v>
      </c>
      <c r="D24047" t="s">
        <v>517</v>
      </c>
      <c r="E24047" t="s">
        <v>1207</v>
      </c>
      <c r="F24047">
        <v>47.075000000000003</v>
      </c>
      <c r="G24047">
        <v>-55.859000000000002</v>
      </c>
      <c r="H24047">
        <v>1E-3</v>
      </c>
      <c r="I24047" t="s">
        <v>592</v>
      </c>
      <c r="J24047" cm="1">
        <f t="array" ref="J24047:L24047">_xlfn.XLOOKUP($C24047, AGE!$A:$A,AGE!$B:$D,,0,2)</f>
        <v>541</v>
      </c>
      <c r="K24047">
        <v>18.399999999999999</v>
      </c>
      <c r="L24047" t="str">
        <v>GSA 2018</v>
      </c>
      <c r="M24047" t="s">
        <v>2522</v>
      </c>
      <c r="O24047" s="37">
        <v>7.6967609460162512E-2</v>
      </c>
      <c r="P24047" t="s">
        <v>2342</v>
      </c>
      <c r="Q24047" s="14">
        <v>-23.703426613991734</v>
      </c>
      <c r="R24047" s="14">
        <v>0.26185907563772254</v>
      </c>
      <c r="S24047" s="14">
        <v>-23.372716158177472</v>
      </c>
      <c r="T24047" s="37">
        <v>0.14000000000000001</v>
      </c>
      <c r="U24047" t="s">
        <v>2479</v>
      </c>
      <c r="V24047">
        <v>1</v>
      </c>
      <c r="W24047" t="s">
        <v>2579</v>
      </c>
    </row>
    <row r="24048" spans="1:23" x14ac:dyDescent="0.3">
      <c r="A24048">
        <v>31812</v>
      </c>
      <c r="B24048" s="15" t="s">
        <v>2125</v>
      </c>
      <c r="C24048" t="str">
        <f>_xlfn.XLOOKUP($B24048, STANDARDS!$A:$A, STANDARDS!$B:$B,,0,2)</f>
        <v>Chapel Island Fm</v>
      </c>
      <c r="D24048" t="s">
        <v>517</v>
      </c>
      <c r="E24048" t="s">
        <v>1207</v>
      </c>
      <c r="F24048">
        <v>47.075000000000003</v>
      </c>
      <c r="G24048">
        <v>-55.859000000000002</v>
      </c>
      <c r="H24048">
        <v>1E-3</v>
      </c>
      <c r="I24048" t="s">
        <v>592</v>
      </c>
      <c r="J24048" cm="1">
        <f t="array" ref="J24048:L24048">_xlfn.XLOOKUP($C24048, AGE!$A:$A,AGE!$B:$D,,0,2)</f>
        <v>541</v>
      </c>
      <c r="K24048">
        <v>18.399999999999999</v>
      </c>
      <c r="L24048" t="str">
        <v>GSA 2018</v>
      </c>
      <c r="M24048" t="s">
        <v>2522</v>
      </c>
      <c r="O24048" s="37">
        <v>0.11215067594405097</v>
      </c>
      <c r="P24048" t="s">
        <v>2342</v>
      </c>
      <c r="Q24048" s="14">
        <v>-22.72931460236385</v>
      </c>
      <c r="R24048" s="14">
        <v>0.49934808943140557</v>
      </c>
      <c r="S24048" s="14">
        <v>-18.377029354106902</v>
      </c>
      <c r="T24048" s="37">
        <v>0.14000000000000001</v>
      </c>
      <c r="U24048" t="s">
        <v>2479</v>
      </c>
      <c r="V24048">
        <v>1</v>
      </c>
      <c r="W24048" t="s">
        <v>2579</v>
      </c>
    </row>
    <row r="24049" spans="1:23" x14ac:dyDescent="0.3">
      <c r="A24049">
        <v>31813</v>
      </c>
      <c r="B24049" s="15" t="s">
        <v>2125</v>
      </c>
      <c r="C24049" t="str">
        <f>_xlfn.XLOOKUP($B24049, STANDARDS!$A:$A, STANDARDS!$B:$B,,0,2)</f>
        <v>Chapel Island Fm</v>
      </c>
      <c r="D24049" t="s">
        <v>517</v>
      </c>
      <c r="E24049" t="s">
        <v>1207</v>
      </c>
      <c r="F24049">
        <v>47.075000000000003</v>
      </c>
      <c r="G24049">
        <v>-55.859000000000002</v>
      </c>
      <c r="H24049">
        <v>1E-3</v>
      </c>
      <c r="I24049" t="s">
        <v>592</v>
      </c>
      <c r="J24049" cm="1">
        <f t="array" ref="J24049:L24049">_xlfn.XLOOKUP($C24049, AGE!$A:$A,AGE!$B:$D,,0,2)</f>
        <v>541</v>
      </c>
      <c r="K24049">
        <v>18.399999999999999</v>
      </c>
      <c r="L24049" t="str">
        <v>GSA 2018</v>
      </c>
      <c r="M24049" t="s">
        <v>2522</v>
      </c>
      <c r="O24049" s="37">
        <v>0.12080915390738058</v>
      </c>
      <c r="P24049" t="s">
        <v>2342</v>
      </c>
      <c r="Q24049" s="14">
        <v>-24.214036913416614</v>
      </c>
      <c r="R24049" s="14">
        <v>0.26185907563772254</v>
      </c>
      <c r="S24049" s="14">
        <v>-21.11563833734925</v>
      </c>
      <c r="T24049" s="37">
        <v>0.14000000000000001</v>
      </c>
      <c r="U24049" t="s">
        <v>2479</v>
      </c>
      <c r="V24049">
        <v>1</v>
      </c>
      <c r="W24049" t="s">
        <v>2579</v>
      </c>
    </row>
    <row r="24050" spans="1:23" x14ac:dyDescent="0.3">
      <c r="A24050">
        <v>31814</v>
      </c>
      <c r="B24050" s="15" t="s">
        <v>2125</v>
      </c>
      <c r="C24050" t="str">
        <f>_xlfn.XLOOKUP($B24050, STANDARDS!$A:$A, STANDARDS!$B:$B,,0,2)</f>
        <v>Chapel Island Fm</v>
      </c>
      <c r="D24050" t="s">
        <v>517</v>
      </c>
      <c r="E24050" t="s">
        <v>1207</v>
      </c>
      <c r="F24050">
        <v>47.075000000000003</v>
      </c>
      <c r="G24050">
        <v>-55.859000000000002</v>
      </c>
      <c r="H24050">
        <v>1E-3</v>
      </c>
      <c r="I24050" t="s">
        <v>592</v>
      </c>
      <c r="J24050" cm="1">
        <f t="array" ref="J24050:L24050">_xlfn.XLOOKUP($C24050, AGE!$A:$A,AGE!$B:$D,,0,2)</f>
        <v>541</v>
      </c>
      <c r="K24050">
        <v>18.399999999999999</v>
      </c>
      <c r="L24050" t="str">
        <v>GSA 2018</v>
      </c>
      <c r="M24050" t="s">
        <v>2522</v>
      </c>
      <c r="O24050" s="37">
        <v>9.1314468481826797E-2</v>
      </c>
      <c r="P24050" t="s">
        <v>2342</v>
      </c>
      <c r="Q24050" s="14">
        <v>-27.355493337853527</v>
      </c>
      <c r="R24050" s="14">
        <v>0.36287915753180228</v>
      </c>
      <c r="S24050" s="14">
        <v>-19.84261531243892</v>
      </c>
      <c r="T24050" s="37">
        <v>0.14000000000000001</v>
      </c>
      <c r="U24050" t="s">
        <v>2479</v>
      </c>
      <c r="V24050">
        <v>1</v>
      </c>
      <c r="W24050" t="s">
        <v>2579</v>
      </c>
    </row>
    <row r="24051" spans="1:23" x14ac:dyDescent="0.3">
      <c r="A24051">
        <v>31815</v>
      </c>
      <c r="B24051" s="15" t="s">
        <v>2125</v>
      </c>
      <c r="C24051" t="str">
        <f>_xlfn.XLOOKUP($B24051, STANDARDS!$A:$A, STANDARDS!$B:$B,,0,2)</f>
        <v>Chapel Island Fm</v>
      </c>
      <c r="D24051" t="s">
        <v>517</v>
      </c>
      <c r="E24051" t="s">
        <v>1207</v>
      </c>
      <c r="F24051">
        <v>47.075000000000003</v>
      </c>
      <c r="G24051">
        <v>-55.859000000000002</v>
      </c>
      <c r="H24051">
        <v>1E-3</v>
      </c>
      <c r="I24051" t="s">
        <v>592</v>
      </c>
      <c r="J24051" cm="1">
        <f t="array" ref="J24051:L24051">_xlfn.XLOOKUP($C24051, AGE!$A:$A,AGE!$B:$D,,0,2)</f>
        <v>541</v>
      </c>
      <c r="K24051">
        <v>18.399999999999999</v>
      </c>
      <c r="L24051" t="str">
        <v>GSA 2018</v>
      </c>
      <c r="M24051" t="s">
        <v>2522</v>
      </c>
      <c r="O24051" s="37">
        <v>0.13255844875213443</v>
      </c>
      <c r="P24051" t="s">
        <v>2342</v>
      </c>
      <c r="Q24051" s="14">
        <v>-27.076256825002236</v>
      </c>
      <c r="R24051" s="14">
        <v>0.36287915753180228</v>
      </c>
      <c r="S24051" s="14">
        <v>-23.924683333242889</v>
      </c>
      <c r="T24051" s="37">
        <v>0.14000000000000001</v>
      </c>
      <c r="U24051" t="s">
        <v>2479</v>
      </c>
      <c r="V24051">
        <v>1</v>
      </c>
      <c r="W24051" t="s">
        <v>2579</v>
      </c>
    </row>
    <row r="24052" spans="1:23" x14ac:dyDescent="0.3">
      <c r="A24052">
        <v>31816</v>
      </c>
      <c r="B24052" s="15" t="s">
        <v>2125</v>
      </c>
      <c r="C24052" t="str">
        <f>_xlfn.XLOOKUP($B24052, STANDARDS!$A:$A, STANDARDS!$B:$B,,0,2)</f>
        <v>Chapel Island Fm</v>
      </c>
      <c r="D24052" t="s">
        <v>517</v>
      </c>
      <c r="E24052" t="s">
        <v>1207</v>
      </c>
      <c r="F24052">
        <v>47.075000000000003</v>
      </c>
      <c r="G24052">
        <v>-55.859000000000002</v>
      </c>
      <c r="H24052">
        <v>1E-3</v>
      </c>
      <c r="I24052" t="s">
        <v>592</v>
      </c>
      <c r="J24052" cm="1">
        <f t="array" ref="J24052:L24052">_xlfn.XLOOKUP($C24052, AGE!$A:$A,AGE!$B:$D,,0,2)</f>
        <v>541</v>
      </c>
      <c r="K24052">
        <v>18.399999999999999</v>
      </c>
      <c r="L24052" t="str">
        <v>GSA 2018</v>
      </c>
      <c r="M24052" t="s">
        <v>2522</v>
      </c>
      <c r="O24052" s="37">
        <v>9.3762918737133188E-2</v>
      </c>
      <c r="P24052" t="s">
        <v>2342</v>
      </c>
      <c r="Q24052" s="14">
        <v>-26.57176719595402</v>
      </c>
      <c r="R24052" s="14">
        <v>0.36287915753180228</v>
      </c>
      <c r="S24052" s="14">
        <v>-24.299550848185138</v>
      </c>
      <c r="T24052" s="37">
        <v>0.14000000000000001</v>
      </c>
      <c r="U24052" t="s">
        <v>2479</v>
      </c>
      <c r="V24052">
        <v>1</v>
      </c>
      <c r="W24052" t="s">
        <v>2579</v>
      </c>
    </row>
    <row r="24053" spans="1:23" x14ac:dyDescent="0.3">
      <c r="A24053">
        <v>31817</v>
      </c>
      <c r="B24053" s="15" t="s">
        <v>2125</v>
      </c>
      <c r="C24053" t="str">
        <f>_xlfn.XLOOKUP($B24053, STANDARDS!$A:$A, STANDARDS!$B:$B,,0,2)</f>
        <v>Chapel Island Fm</v>
      </c>
      <c r="D24053" t="s">
        <v>517</v>
      </c>
      <c r="E24053" t="s">
        <v>1207</v>
      </c>
      <c r="F24053">
        <v>47.075000000000003</v>
      </c>
      <c r="G24053">
        <v>-55.859000000000002</v>
      </c>
      <c r="H24053">
        <v>1E-3</v>
      </c>
      <c r="I24053" t="s">
        <v>592</v>
      </c>
      <c r="J24053" cm="1">
        <f t="array" ref="J24053:L24053">_xlfn.XLOOKUP($C24053, AGE!$A:$A,AGE!$B:$D,,0,2)</f>
        <v>541</v>
      </c>
      <c r="K24053">
        <v>18.399999999999999</v>
      </c>
      <c r="L24053" t="str">
        <v>GSA 2018</v>
      </c>
      <c r="M24053" t="s">
        <v>2522</v>
      </c>
      <c r="O24053" s="37">
        <v>9.2886514174886123E-2</v>
      </c>
      <c r="P24053" t="s">
        <v>2342</v>
      </c>
      <c r="Q24053" s="14">
        <v>-26.528546227829448</v>
      </c>
      <c r="R24053" s="14">
        <v>0.36287915753180228</v>
      </c>
      <c r="S24053" s="14">
        <v>-22.458870456840906</v>
      </c>
      <c r="T24053" s="37">
        <v>0.14000000000000001</v>
      </c>
      <c r="U24053" t="s">
        <v>2479</v>
      </c>
      <c r="V24053">
        <v>1</v>
      </c>
      <c r="W24053" t="s">
        <v>2579</v>
      </c>
    </row>
    <row r="24054" spans="1:23" x14ac:dyDescent="0.3">
      <c r="A24054">
        <v>31818</v>
      </c>
      <c r="B24054" s="15" t="s">
        <v>2125</v>
      </c>
      <c r="C24054" t="str">
        <f>_xlfn.XLOOKUP($B24054, STANDARDS!$A:$A, STANDARDS!$B:$B,,0,2)</f>
        <v>Chapel Island Fm</v>
      </c>
      <c r="D24054" t="s">
        <v>517</v>
      </c>
      <c r="E24054" t="s">
        <v>1207</v>
      </c>
      <c r="F24054">
        <v>47.075000000000003</v>
      </c>
      <c r="G24054">
        <v>-55.859000000000002</v>
      </c>
      <c r="H24054">
        <v>1E-3</v>
      </c>
      <c r="I24054" t="s">
        <v>592</v>
      </c>
      <c r="J24054" cm="1">
        <f t="array" ref="J24054:L24054">_xlfn.XLOOKUP($C24054, AGE!$A:$A,AGE!$B:$D,,0,2)</f>
        <v>541</v>
      </c>
      <c r="K24054">
        <v>18.399999999999999</v>
      </c>
      <c r="L24054" t="str">
        <v>GSA 2018</v>
      </c>
      <c r="M24054" t="s">
        <v>2522</v>
      </c>
      <c r="O24054" s="37">
        <v>0.15819983149007025</v>
      </c>
      <c r="P24054" t="s">
        <v>2342</v>
      </c>
      <c r="Q24054" s="14">
        <v>-26.530583793737495</v>
      </c>
      <c r="R24054" s="14">
        <v>0.26185907563772254</v>
      </c>
      <c r="S24054" s="14">
        <v>-25.680530074045141</v>
      </c>
      <c r="T24054" s="37">
        <v>0.14000000000000001</v>
      </c>
      <c r="U24054" t="s">
        <v>2479</v>
      </c>
      <c r="V24054">
        <v>1</v>
      </c>
      <c r="W24054" t="s">
        <v>2579</v>
      </c>
    </row>
    <row r="24055" spans="1:23" x14ac:dyDescent="0.3">
      <c r="A24055">
        <v>31819</v>
      </c>
      <c r="B24055" s="15" t="s">
        <v>2125</v>
      </c>
      <c r="C24055" t="str">
        <f>_xlfn.XLOOKUP($B24055, STANDARDS!$A:$A, STANDARDS!$B:$B,,0,2)</f>
        <v>Chapel Island Fm</v>
      </c>
      <c r="D24055" t="s">
        <v>517</v>
      </c>
      <c r="E24055" t="s">
        <v>1207</v>
      </c>
      <c r="F24055">
        <v>47.075000000000003</v>
      </c>
      <c r="G24055">
        <v>-55.859000000000002</v>
      </c>
      <c r="H24055">
        <v>1E-3</v>
      </c>
      <c r="I24055" t="s">
        <v>592</v>
      </c>
      <c r="J24055" cm="1">
        <f t="array" ref="J24055:L24055">_xlfn.XLOOKUP($C24055, AGE!$A:$A,AGE!$B:$D,,0,2)</f>
        <v>541</v>
      </c>
      <c r="K24055">
        <v>18.399999999999999</v>
      </c>
      <c r="L24055" t="str">
        <v>GSA 2018</v>
      </c>
      <c r="M24055" t="s">
        <v>2522</v>
      </c>
      <c r="O24055" s="37">
        <v>9.504058241938633E-2</v>
      </c>
      <c r="P24055" t="s">
        <v>2342</v>
      </c>
      <c r="Q24055" s="14">
        <v>-25.560438435928244</v>
      </c>
      <c r="R24055" s="14">
        <v>0.26185907563772254</v>
      </c>
      <c r="S24055" s="14">
        <v>-21.823188077663474</v>
      </c>
      <c r="T24055" s="37">
        <v>0.14000000000000001</v>
      </c>
      <c r="U24055" t="s">
        <v>2479</v>
      </c>
      <c r="V24055">
        <v>1</v>
      </c>
      <c r="W24055" t="s">
        <v>2579</v>
      </c>
    </row>
    <row r="24056" spans="1:23" x14ac:dyDescent="0.3">
      <c r="A24056">
        <v>31820</v>
      </c>
      <c r="B24056" s="15" t="s">
        <v>2125</v>
      </c>
      <c r="C24056" t="str">
        <f>_xlfn.XLOOKUP($B24056, STANDARDS!$A:$A, STANDARDS!$B:$B,,0,2)</f>
        <v>Chapel Island Fm</v>
      </c>
      <c r="D24056" t="s">
        <v>517</v>
      </c>
      <c r="E24056" t="s">
        <v>1207</v>
      </c>
      <c r="F24056">
        <v>47.075000000000003</v>
      </c>
      <c r="G24056">
        <v>-55.859000000000002</v>
      </c>
      <c r="H24056">
        <v>1E-3</v>
      </c>
      <c r="I24056" t="s">
        <v>592</v>
      </c>
      <c r="J24056" cm="1">
        <f t="array" ref="J24056:L24056">_xlfn.XLOOKUP($C24056, AGE!$A:$A,AGE!$B:$D,,0,2)</f>
        <v>541</v>
      </c>
      <c r="K24056">
        <v>18.399999999999999</v>
      </c>
      <c r="L24056" t="str">
        <v>GSA 2018</v>
      </c>
      <c r="M24056" t="s">
        <v>2522</v>
      </c>
      <c r="O24056" s="37">
        <v>0.15758060085943998</v>
      </c>
      <c r="P24056" t="s">
        <v>2342</v>
      </c>
      <c r="Q24056" s="14">
        <v>-25.173744628975786</v>
      </c>
      <c r="R24056" s="14">
        <v>0.26185907563772254</v>
      </c>
      <c r="S24056" s="14">
        <v>-24.784273343389472</v>
      </c>
      <c r="T24056" s="37">
        <v>0.14000000000000001</v>
      </c>
      <c r="U24056" t="s">
        <v>2479</v>
      </c>
      <c r="V24056">
        <v>1</v>
      </c>
      <c r="W24056" t="s">
        <v>2579</v>
      </c>
    </row>
    <row r="24057" spans="1:23" x14ac:dyDescent="0.3">
      <c r="A24057">
        <v>31821</v>
      </c>
      <c r="B24057" s="15" t="s">
        <v>2125</v>
      </c>
      <c r="C24057" t="str">
        <f>_xlfn.XLOOKUP($B24057, STANDARDS!$A:$A, STANDARDS!$B:$B,,0,2)</f>
        <v>Chapel Island Fm</v>
      </c>
      <c r="D24057" t="s">
        <v>517</v>
      </c>
      <c r="E24057" t="s">
        <v>1207</v>
      </c>
      <c r="F24057">
        <v>47.075000000000003</v>
      </c>
      <c r="G24057">
        <v>-55.859000000000002</v>
      </c>
      <c r="H24057">
        <v>1E-3</v>
      </c>
      <c r="I24057" t="s">
        <v>592</v>
      </c>
      <c r="J24057" cm="1">
        <f t="array" ref="J24057:L24057">_xlfn.XLOOKUP($C24057, AGE!$A:$A,AGE!$B:$D,,0,2)</f>
        <v>541</v>
      </c>
      <c r="K24057">
        <v>18.399999999999999</v>
      </c>
      <c r="L24057" t="str">
        <v>GSA 2018</v>
      </c>
      <c r="M24057" t="s">
        <v>2509</v>
      </c>
      <c r="O24057" s="37">
        <v>8.211945858012322E-2</v>
      </c>
      <c r="P24057" t="s">
        <v>2342</v>
      </c>
      <c r="Q24057" s="14"/>
      <c r="R24057" s="14"/>
      <c r="S24057" s="14">
        <v>-23.153855106590662</v>
      </c>
      <c r="T24057" s="37">
        <v>0.14000000000000001</v>
      </c>
      <c r="U24057" t="s">
        <v>2479</v>
      </c>
      <c r="V24057">
        <v>1</v>
      </c>
      <c r="W24057" t="s">
        <v>2579</v>
      </c>
    </row>
    <row r="24058" spans="1:23" x14ac:dyDescent="0.3">
      <c r="A24058">
        <v>31822</v>
      </c>
      <c r="B24058" s="15" t="s">
        <v>2125</v>
      </c>
      <c r="C24058" t="str">
        <f>_xlfn.XLOOKUP($B24058, STANDARDS!$A:$A, STANDARDS!$B:$B,,0,2)</f>
        <v>Chapel Island Fm</v>
      </c>
      <c r="D24058" t="s">
        <v>517</v>
      </c>
      <c r="E24058" t="s">
        <v>1207</v>
      </c>
      <c r="F24058">
        <v>47.075000000000003</v>
      </c>
      <c r="G24058">
        <v>-55.859000000000002</v>
      </c>
      <c r="H24058">
        <v>1E-3</v>
      </c>
      <c r="I24058" t="s">
        <v>592</v>
      </c>
      <c r="J24058" cm="1">
        <f t="array" ref="J24058:L24058">_xlfn.XLOOKUP($C24058, AGE!$A:$A,AGE!$B:$D,,0,2)</f>
        <v>541</v>
      </c>
      <c r="K24058">
        <v>18.399999999999999</v>
      </c>
      <c r="L24058" t="str">
        <v>GSA 2018</v>
      </c>
      <c r="M24058" t="s">
        <v>2522</v>
      </c>
      <c r="O24058" s="37">
        <v>7.9102424980407524E-2</v>
      </c>
      <c r="P24058" t="s">
        <v>2342</v>
      </c>
      <c r="Q24058" s="14">
        <v>-22.878831271113704</v>
      </c>
      <c r="R24058" s="14">
        <v>0.26185907563772254</v>
      </c>
      <c r="S24058" s="14">
        <v>-20.577227571573001</v>
      </c>
      <c r="T24058" s="37">
        <v>0.14000000000000001</v>
      </c>
      <c r="U24058" t="s">
        <v>2479</v>
      </c>
      <c r="V24058">
        <v>1</v>
      </c>
      <c r="W24058" t="s">
        <v>2579</v>
      </c>
    </row>
    <row r="24059" spans="1:23" x14ac:dyDescent="0.3">
      <c r="A24059">
        <v>31823</v>
      </c>
      <c r="B24059" s="15" t="s">
        <v>2125</v>
      </c>
      <c r="C24059" t="str">
        <f>_xlfn.XLOOKUP($B24059, STANDARDS!$A:$A, STANDARDS!$B:$B,,0,2)</f>
        <v>Chapel Island Fm</v>
      </c>
      <c r="D24059" t="s">
        <v>517</v>
      </c>
      <c r="E24059" t="s">
        <v>1207</v>
      </c>
      <c r="F24059">
        <v>47.075000000000003</v>
      </c>
      <c r="G24059">
        <v>-55.859000000000002</v>
      </c>
      <c r="H24059">
        <v>1E-3</v>
      </c>
      <c r="I24059" t="s">
        <v>592</v>
      </c>
      <c r="J24059" cm="1">
        <f t="array" ref="J24059:L24059">_xlfn.XLOOKUP($C24059, AGE!$A:$A,AGE!$B:$D,,0,2)</f>
        <v>541</v>
      </c>
      <c r="K24059">
        <v>18.399999999999999</v>
      </c>
      <c r="L24059" t="str">
        <v>GSA 2018</v>
      </c>
      <c r="M24059" t="s">
        <v>2522</v>
      </c>
      <c r="O24059" s="37">
        <v>0.11920200005623471</v>
      </c>
      <c r="P24059" t="s">
        <v>2342</v>
      </c>
      <c r="Q24059" s="14">
        <v>-23.408219935100323</v>
      </c>
      <c r="R24059" s="14">
        <v>0.26185907563772254</v>
      </c>
      <c r="S24059" s="14">
        <v>-22.310286483171456</v>
      </c>
      <c r="T24059" s="37">
        <v>0.14000000000000001</v>
      </c>
      <c r="U24059" t="s">
        <v>2479</v>
      </c>
      <c r="V24059">
        <v>1</v>
      </c>
      <c r="W24059" t="s">
        <v>2579</v>
      </c>
    </row>
    <row r="24060" spans="1:23" x14ac:dyDescent="0.3">
      <c r="A24060">
        <v>31824</v>
      </c>
      <c r="B24060" s="15" t="s">
        <v>2125</v>
      </c>
      <c r="C24060" t="str">
        <f>_xlfn.XLOOKUP($B24060, STANDARDS!$A:$A, STANDARDS!$B:$B,,0,2)</f>
        <v>Chapel Island Fm</v>
      </c>
      <c r="D24060" t="s">
        <v>517</v>
      </c>
      <c r="E24060" t="s">
        <v>1207</v>
      </c>
      <c r="F24060">
        <v>47.075000000000003</v>
      </c>
      <c r="G24060">
        <v>-55.859000000000002</v>
      </c>
      <c r="H24060">
        <v>1E-3</v>
      </c>
      <c r="I24060" t="s">
        <v>592</v>
      </c>
      <c r="J24060" cm="1">
        <f t="array" ref="J24060:L24060">_xlfn.XLOOKUP($C24060, AGE!$A:$A,AGE!$B:$D,,0,2)</f>
        <v>541</v>
      </c>
      <c r="K24060">
        <v>18.399999999999999</v>
      </c>
      <c r="L24060" t="str">
        <v>GSA 2018</v>
      </c>
      <c r="M24060" t="s">
        <v>2522</v>
      </c>
      <c r="O24060" s="37">
        <v>9.2472354117890926E-2</v>
      </c>
      <c r="P24060" t="s">
        <v>2342</v>
      </c>
      <c r="Q24060" s="14">
        <v>-23.947710398448187</v>
      </c>
      <c r="R24060" s="14">
        <v>0.26185907563772254</v>
      </c>
      <c r="S24060" s="14">
        <v>-23.652737740198489</v>
      </c>
      <c r="T24060" s="37">
        <v>0.14000000000000001</v>
      </c>
      <c r="U24060" t="s">
        <v>2479</v>
      </c>
      <c r="V24060">
        <v>1</v>
      </c>
      <c r="W24060" t="s">
        <v>2579</v>
      </c>
    </row>
    <row r="24061" spans="1:23" x14ac:dyDescent="0.3">
      <c r="A24061">
        <v>31825</v>
      </c>
      <c r="B24061" s="15" t="s">
        <v>2125</v>
      </c>
      <c r="C24061" t="str">
        <f>_xlfn.XLOOKUP($B24061, STANDARDS!$A:$A, STANDARDS!$B:$B,,0,2)</f>
        <v>Chapel Island Fm</v>
      </c>
      <c r="D24061" t="s">
        <v>517</v>
      </c>
      <c r="E24061" t="s">
        <v>1207</v>
      </c>
      <c r="F24061">
        <v>47.075000000000003</v>
      </c>
      <c r="G24061">
        <v>-55.859000000000002</v>
      </c>
      <c r="H24061">
        <v>1E-3</v>
      </c>
      <c r="I24061" t="s">
        <v>592</v>
      </c>
      <c r="J24061" cm="1">
        <f t="array" ref="J24061:L24061">_xlfn.XLOOKUP($C24061, AGE!$A:$A,AGE!$B:$D,,0,2)</f>
        <v>541</v>
      </c>
      <c r="K24061">
        <v>18.399999999999999</v>
      </c>
      <c r="L24061" t="str">
        <v>GSA 2018</v>
      </c>
      <c r="M24061" t="s">
        <v>2522</v>
      </c>
      <c r="O24061" s="37">
        <v>8.6568242451504546E-2</v>
      </c>
      <c r="P24061" t="s">
        <v>2342</v>
      </c>
      <c r="Q24061" s="14"/>
      <c r="R24061" s="14"/>
      <c r="S24061" s="14">
        <v>-20.893106826178155</v>
      </c>
      <c r="T24061" s="37">
        <v>0.14000000000000001</v>
      </c>
      <c r="U24061" t="s">
        <v>2479</v>
      </c>
      <c r="V24061">
        <v>1</v>
      </c>
      <c r="W24061" t="s">
        <v>2579</v>
      </c>
    </row>
    <row r="24062" spans="1:23" x14ac:dyDescent="0.3">
      <c r="A24062">
        <v>31826</v>
      </c>
      <c r="B24062" s="15" t="s">
        <v>2125</v>
      </c>
      <c r="C24062" t="str">
        <f>_xlfn.XLOOKUP($B24062, STANDARDS!$A:$A, STANDARDS!$B:$B,,0,2)</f>
        <v>Chapel Island Fm</v>
      </c>
      <c r="D24062" t="s">
        <v>517</v>
      </c>
      <c r="E24062" t="s">
        <v>1207</v>
      </c>
      <c r="F24062">
        <v>47.075000000000003</v>
      </c>
      <c r="G24062">
        <v>-55.859000000000002</v>
      </c>
      <c r="H24062">
        <v>1E-3</v>
      </c>
      <c r="I24062" t="s">
        <v>592</v>
      </c>
      <c r="J24062" cm="1">
        <f t="array" ref="J24062:L24062">_xlfn.XLOOKUP($C24062, AGE!$A:$A,AGE!$B:$D,,0,2)</f>
        <v>541</v>
      </c>
      <c r="K24062">
        <v>18.399999999999999</v>
      </c>
      <c r="L24062" t="str">
        <v>GSA 2018</v>
      </c>
      <c r="M24062" t="s">
        <v>2522</v>
      </c>
      <c r="O24062" s="37">
        <v>0.1059447256428919</v>
      </c>
      <c r="P24062" t="s">
        <v>2342</v>
      </c>
      <c r="Q24062" s="14">
        <v>-25.572627914512491</v>
      </c>
      <c r="R24062" s="14">
        <v>0.49934808943140557</v>
      </c>
      <c r="S24062" s="14">
        <v>-24.26272343713029</v>
      </c>
      <c r="T24062" s="37">
        <v>0.14000000000000001</v>
      </c>
      <c r="U24062" t="s">
        <v>2479</v>
      </c>
      <c r="V24062">
        <v>1</v>
      </c>
      <c r="W24062" t="s">
        <v>2579</v>
      </c>
    </row>
    <row r="24063" spans="1:23" x14ac:dyDescent="0.3">
      <c r="A24063">
        <v>31827</v>
      </c>
      <c r="B24063" s="15" t="s">
        <v>2125</v>
      </c>
      <c r="C24063" t="str">
        <f>_xlfn.XLOOKUP($B24063, STANDARDS!$A:$A, STANDARDS!$B:$B,,0,2)</f>
        <v>Chapel Island Fm</v>
      </c>
      <c r="D24063" t="s">
        <v>517</v>
      </c>
      <c r="E24063" t="s">
        <v>1207</v>
      </c>
      <c r="F24063">
        <v>47.075000000000003</v>
      </c>
      <c r="G24063">
        <v>-55.859000000000002</v>
      </c>
      <c r="H24063">
        <v>1E-3</v>
      </c>
      <c r="I24063" t="s">
        <v>592</v>
      </c>
      <c r="J24063" cm="1">
        <f t="array" ref="J24063:L24063">_xlfn.XLOOKUP($C24063, AGE!$A:$A,AGE!$B:$D,,0,2)</f>
        <v>541</v>
      </c>
      <c r="K24063">
        <v>18.399999999999999</v>
      </c>
      <c r="L24063" t="str">
        <v>GSA 2018</v>
      </c>
      <c r="M24063" t="s">
        <v>2522</v>
      </c>
      <c r="O24063" s="37">
        <v>7.4978260864784763E-2</v>
      </c>
      <c r="P24063" t="s">
        <v>2342</v>
      </c>
      <c r="Q24063" s="14">
        <v>-24.967780605579701</v>
      </c>
      <c r="R24063" s="14">
        <v>0.26185907563772254</v>
      </c>
      <c r="S24063" s="14">
        <v>-25.004722899402537</v>
      </c>
      <c r="T24063" s="37">
        <v>0.14000000000000001</v>
      </c>
      <c r="U24063" t="s">
        <v>2479</v>
      </c>
      <c r="V24063">
        <v>1</v>
      </c>
      <c r="W24063" t="s">
        <v>2579</v>
      </c>
    </row>
    <row r="24064" spans="1:23" x14ac:dyDescent="0.3">
      <c r="A24064">
        <v>31828</v>
      </c>
      <c r="B24064" s="15" t="s">
        <v>2125</v>
      </c>
      <c r="C24064" t="str">
        <f>_xlfn.XLOOKUP($B24064, STANDARDS!$A:$A, STANDARDS!$B:$B,,0,2)</f>
        <v>Chapel Island Fm</v>
      </c>
      <c r="D24064" t="s">
        <v>517</v>
      </c>
      <c r="E24064" t="s">
        <v>1207</v>
      </c>
      <c r="F24064">
        <v>47.075000000000003</v>
      </c>
      <c r="G24064">
        <v>-55.859000000000002</v>
      </c>
      <c r="H24064">
        <v>1E-3</v>
      </c>
      <c r="I24064" t="s">
        <v>592</v>
      </c>
      <c r="J24064" cm="1">
        <f t="array" ref="J24064:L24064">_xlfn.XLOOKUP($C24064, AGE!$A:$A,AGE!$B:$D,,0,2)</f>
        <v>541</v>
      </c>
      <c r="K24064">
        <v>18.399999999999999</v>
      </c>
      <c r="L24064" t="str">
        <v>GSA 2018</v>
      </c>
      <c r="M24064" t="s">
        <v>2522</v>
      </c>
      <c r="O24064" s="37">
        <v>8.6076502707814903E-2</v>
      </c>
      <c r="P24064" t="s">
        <v>2342</v>
      </c>
      <c r="Q24064" s="14"/>
      <c r="R24064" s="14"/>
      <c r="S24064" s="14">
        <v>-26.735065232416822</v>
      </c>
      <c r="T24064" s="37">
        <v>0.14000000000000001</v>
      </c>
      <c r="U24064" t="s">
        <v>2479</v>
      </c>
      <c r="V24064">
        <v>1</v>
      </c>
      <c r="W24064" t="s">
        <v>2579</v>
      </c>
    </row>
    <row r="24065" spans="1:23" x14ac:dyDescent="0.3">
      <c r="A24065">
        <v>31829</v>
      </c>
      <c r="B24065" s="15" t="s">
        <v>2125</v>
      </c>
      <c r="C24065" t="str">
        <f>_xlfn.XLOOKUP($B24065, STANDARDS!$A:$A, STANDARDS!$B:$B,,0,2)</f>
        <v>Chapel Island Fm</v>
      </c>
      <c r="D24065" t="s">
        <v>517</v>
      </c>
      <c r="E24065" t="s">
        <v>1207</v>
      </c>
      <c r="F24065">
        <v>47.075000000000003</v>
      </c>
      <c r="G24065">
        <v>-55.859000000000002</v>
      </c>
      <c r="H24065">
        <v>1E-3</v>
      </c>
      <c r="I24065" t="s">
        <v>592</v>
      </c>
      <c r="J24065" cm="1">
        <f t="array" ref="J24065:L24065">_xlfn.XLOOKUP($C24065, AGE!$A:$A,AGE!$B:$D,,0,2)</f>
        <v>541</v>
      </c>
      <c r="K24065">
        <v>18.399999999999999</v>
      </c>
      <c r="L24065" t="str">
        <v>GSA 2018</v>
      </c>
      <c r="M24065" t="s">
        <v>2522</v>
      </c>
      <c r="O24065" s="37">
        <v>8.1747007723431353E-2</v>
      </c>
      <c r="P24065" t="s">
        <v>2342</v>
      </c>
      <c r="Q24065" s="14">
        <v>-25.836770851222987</v>
      </c>
      <c r="R24065" s="14">
        <v>0.26185907563772254</v>
      </c>
      <c r="S24065" s="14">
        <v>-20.300944195868155</v>
      </c>
      <c r="T24065" s="37">
        <v>0.14000000000000001</v>
      </c>
      <c r="U24065" t="s">
        <v>2479</v>
      </c>
      <c r="V24065">
        <v>1</v>
      </c>
      <c r="W24065" t="s">
        <v>2579</v>
      </c>
    </row>
    <row r="24066" spans="1:23" x14ac:dyDescent="0.3">
      <c r="A24066">
        <v>31830</v>
      </c>
      <c r="B24066" s="15" t="s">
        <v>2125</v>
      </c>
      <c r="C24066" t="str">
        <f>_xlfn.XLOOKUP($B24066, STANDARDS!$A:$A, STANDARDS!$B:$B,,0,2)</f>
        <v>Chapel Island Fm</v>
      </c>
      <c r="D24066" t="s">
        <v>517</v>
      </c>
      <c r="E24066" t="s">
        <v>1207</v>
      </c>
      <c r="F24066">
        <v>47.075000000000003</v>
      </c>
      <c r="G24066">
        <v>-55.859000000000002</v>
      </c>
      <c r="H24066">
        <v>1E-3</v>
      </c>
      <c r="I24066" t="s">
        <v>592</v>
      </c>
      <c r="J24066" cm="1">
        <f t="array" ref="J24066:L24066">_xlfn.XLOOKUP($C24066, AGE!$A:$A,AGE!$B:$D,,0,2)</f>
        <v>541</v>
      </c>
      <c r="K24066">
        <v>18.399999999999999</v>
      </c>
      <c r="L24066" t="str">
        <v>GSA 2018</v>
      </c>
      <c r="M24066" t="s">
        <v>2522</v>
      </c>
      <c r="O24066" s="37">
        <v>0.13542380875892834</v>
      </c>
      <c r="P24066" t="s">
        <v>2342</v>
      </c>
      <c r="Q24066" s="14">
        <v>-26.865801683584333</v>
      </c>
      <c r="R24066" s="14">
        <v>0.36287915753180228</v>
      </c>
      <c r="S24066" s="14">
        <v>-24.325188364776977</v>
      </c>
      <c r="T24066" s="37">
        <v>0.14000000000000001</v>
      </c>
      <c r="U24066" t="s">
        <v>2479</v>
      </c>
      <c r="V24066">
        <v>1</v>
      </c>
      <c r="W24066" t="s">
        <v>2579</v>
      </c>
    </row>
    <row r="24067" spans="1:23" x14ac:dyDescent="0.3">
      <c r="A24067">
        <v>31831</v>
      </c>
      <c r="B24067" s="15" t="s">
        <v>2125</v>
      </c>
      <c r="C24067" t="str">
        <f>_xlfn.XLOOKUP($B24067, STANDARDS!$A:$A, STANDARDS!$B:$B,,0,2)</f>
        <v>Chapel Island Fm</v>
      </c>
      <c r="D24067" t="s">
        <v>517</v>
      </c>
      <c r="E24067" t="s">
        <v>1207</v>
      </c>
      <c r="F24067">
        <v>47.075000000000003</v>
      </c>
      <c r="G24067">
        <v>-55.859000000000002</v>
      </c>
      <c r="H24067">
        <v>1E-3</v>
      </c>
      <c r="I24067" t="s">
        <v>592</v>
      </c>
      <c r="J24067" cm="1">
        <f t="array" ref="J24067:L24067">_xlfn.XLOOKUP($C24067, AGE!$A:$A,AGE!$B:$D,,0,2)</f>
        <v>541</v>
      </c>
      <c r="K24067">
        <v>18.399999999999999</v>
      </c>
      <c r="L24067" t="str">
        <v>GSA 2018</v>
      </c>
      <c r="M24067" t="s">
        <v>2522</v>
      </c>
      <c r="O24067" s="37">
        <v>0.11555065288635158</v>
      </c>
      <c r="P24067" t="s">
        <v>2342</v>
      </c>
      <c r="Q24067" s="14"/>
      <c r="R24067" s="14"/>
      <c r="S24067" s="14">
        <v>-24.131797449380986</v>
      </c>
      <c r="T24067" s="37">
        <v>0.14000000000000001</v>
      </c>
      <c r="U24067" t="s">
        <v>2479</v>
      </c>
      <c r="V24067">
        <v>1</v>
      </c>
      <c r="W24067" t="s">
        <v>2579</v>
      </c>
    </row>
    <row r="24068" spans="1:23" x14ac:dyDescent="0.3">
      <c r="A24068">
        <v>31833</v>
      </c>
      <c r="B24068" s="15" t="s">
        <v>2125</v>
      </c>
      <c r="C24068" t="str">
        <f>_xlfn.XLOOKUP($B24068, STANDARDS!$A:$A, STANDARDS!$B:$B,,0,2)</f>
        <v>Chapel Island Fm</v>
      </c>
      <c r="D24068" t="s">
        <v>517</v>
      </c>
      <c r="E24068" t="s">
        <v>1207</v>
      </c>
      <c r="F24068">
        <v>47.075000000000003</v>
      </c>
      <c r="G24068">
        <v>-55.859000000000002</v>
      </c>
      <c r="H24068">
        <v>1E-3</v>
      </c>
      <c r="I24068" t="s">
        <v>592</v>
      </c>
      <c r="J24068" cm="1">
        <f t="array" ref="J24068:L24068">_xlfn.XLOOKUP($C24068, AGE!$A:$A,AGE!$B:$D,,0,2)</f>
        <v>541</v>
      </c>
      <c r="K24068">
        <v>18.399999999999999</v>
      </c>
      <c r="L24068" t="str">
        <v>GSA 2018</v>
      </c>
      <c r="M24068" t="s">
        <v>2522</v>
      </c>
      <c r="O24068" s="37">
        <v>7.8258792242657457E-2</v>
      </c>
      <c r="P24068" t="s">
        <v>2342</v>
      </c>
      <c r="Q24068" s="14">
        <v>-27.122510472633177</v>
      </c>
      <c r="R24068" s="14">
        <v>0.36287915753180228</v>
      </c>
      <c r="S24068" s="14">
        <v>-21.532400229572829</v>
      </c>
      <c r="T24068" s="37">
        <v>0.14000000000000001</v>
      </c>
      <c r="U24068" t="s">
        <v>2479</v>
      </c>
      <c r="V24068">
        <v>1</v>
      </c>
      <c r="W24068" t="s">
        <v>2579</v>
      </c>
    </row>
    <row r="24069" spans="1:23" x14ac:dyDescent="0.3">
      <c r="A24069">
        <v>31834</v>
      </c>
      <c r="B24069" s="15" t="s">
        <v>2125</v>
      </c>
      <c r="C24069" t="str">
        <f>_xlfn.XLOOKUP($B24069, STANDARDS!$A:$A, STANDARDS!$B:$B,,0,2)</f>
        <v>Chapel Island Fm</v>
      </c>
      <c r="D24069" t="s">
        <v>517</v>
      </c>
      <c r="E24069" t="s">
        <v>1207</v>
      </c>
      <c r="F24069">
        <v>47.075000000000003</v>
      </c>
      <c r="G24069">
        <v>-55.859000000000002</v>
      </c>
      <c r="H24069">
        <v>1E-3</v>
      </c>
      <c r="I24069" t="s">
        <v>592</v>
      </c>
      <c r="J24069" cm="1">
        <f t="array" ref="J24069:L24069">_xlfn.XLOOKUP($C24069, AGE!$A:$A,AGE!$B:$D,,0,2)</f>
        <v>541</v>
      </c>
      <c r="K24069">
        <v>18.399999999999999</v>
      </c>
      <c r="L24069" t="str">
        <v>GSA 2018</v>
      </c>
      <c r="M24069" t="s">
        <v>2522</v>
      </c>
      <c r="O24069" s="37">
        <v>7.529815300349782E-2</v>
      </c>
      <c r="P24069" t="s">
        <v>2342</v>
      </c>
      <c r="Q24069" s="14">
        <v>-19.424639911690843</v>
      </c>
      <c r="R24069" s="14">
        <v>0.36287915753180228</v>
      </c>
      <c r="S24069" s="14">
        <v>-25.136456148237414</v>
      </c>
      <c r="T24069" s="37">
        <v>0.14000000000000001</v>
      </c>
      <c r="U24069" t="s">
        <v>2479</v>
      </c>
      <c r="V24069">
        <v>1</v>
      </c>
      <c r="W24069" t="s">
        <v>2579</v>
      </c>
    </row>
    <row r="24070" spans="1:23" x14ac:dyDescent="0.3">
      <c r="A24070">
        <v>31835</v>
      </c>
      <c r="B24070" s="15" t="s">
        <v>2125</v>
      </c>
      <c r="C24070" t="str">
        <f>_xlfn.XLOOKUP($B24070, STANDARDS!$A:$A, STANDARDS!$B:$B,,0,2)</f>
        <v>Chapel Island Fm</v>
      </c>
      <c r="D24070" t="s">
        <v>517</v>
      </c>
      <c r="E24070" t="s">
        <v>1207</v>
      </c>
      <c r="F24070">
        <v>47.075000000000003</v>
      </c>
      <c r="G24070">
        <v>-55.859000000000002</v>
      </c>
      <c r="H24070">
        <v>1E-3</v>
      </c>
      <c r="I24070" t="s">
        <v>592</v>
      </c>
      <c r="J24070" cm="1">
        <f t="array" ref="J24070:L24070">_xlfn.XLOOKUP($C24070, AGE!$A:$A,AGE!$B:$D,,0,2)</f>
        <v>541</v>
      </c>
      <c r="K24070">
        <v>18.399999999999999</v>
      </c>
      <c r="L24070" t="str">
        <v>GSA 2018</v>
      </c>
      <c r="M24070" t="s">
        <v>2522</v>
      </c>
      <c r="O24070" s="37">
        <v>0.12416285248107688</v>
      </c>
      <c r="P24070" t="s">
        <v>2342</v>
      </c>
      <c r="Q24070" s="14"/>
      <c r="R24070" s="14"/>
      <c r="S24070" s="14">
        <v>-20.146053160576123</v>
      </c>
      <c r="T24070" s="37">
        <v>0.14000000000000001</v>
      </c>
      <c r="U24070" t="s">
        <v>2479</v>
      </c>
      <c r="V24070">
        <v>1</v>
      </c>
      <c r="W24070" t="s">
        <v>2579</v>
      </c>
    </row>
    <row r="24071" spans="1:23" x14ac:dyDescent="0.3">
      <c r="A24071">
        <v>31836</v>
      </c>
      <c r="B24071" s="15" t="s">
        <v>2125</v>
      </c>
      <c r="C24071" t="str">
        <f>_xlfn.XLOOKUP($B24071, STANDARDS!$A:$A, STANDARDS!$B:$B,,0,2)</f>
        <v>Chapel Island Fm</v>
      </c>
      <c r="D24071" t="s">
        <v>517</v>
      </c>
      <c r="E24071" t="s">
        <v>1207</v>
      </c>
      <c r="F24071">
        <v>47.075000000000003</v>
      </c>
      <c r="G24071">
        <v>-55.859000000000002</v>
      </c>
      <c r="H24071">
        <v>1E-3</v>
      </c>
      <c r="I24071" t="s">
        <v>592</v>
      </c>
      <c r="J24071" cm="1">
        <f t="array" ref="J24071:L24071">_xlfn.XLOOKUP($C24071, AGE!$A:$A,AGE!$B:$D,,0,2)</f>
        <v>541</v>
      </c>
      <c r="K24071">
        <v>18.399999999999999</v>
      </c>
      <c r="L24071" t="str">
        <v>GSA 2018</v>
      </c>
      <c r="M24071" t="s">
        <v>2522</v>
      </c>
      <c r="O24071" s="37">
        <v>0.10103888902063415</v>
      </c>
      <c r="P24071" t="s">
        <v>2342</v>
      </c>
      <c r="Q24071" s="14">
        <v>-23.998032523946645</v>
      </c>
      <c r="R24071" s="14">
        <v>0.26185907563772254</v>
      </c>
      <c r="S24071" s="14">
        <v>-23.711628619834777</v>
      </c>
      <c r="T24071" s="37">
        <v>0.14000000000000001</v>
      </c>
      <c r="U24071" t="s">
        <v>2479</v>
      </c>
      <c r="V24071">
        <v>1</v>
      </c>
      <c r="W24071" t="s">
        <v>2579</v>
      </c>
    </row>
    <row r="24072" spans="1:23" x14ac:dyDescent="0.3">
      <c r="A24072">
        <v>31837</v>
      </c>
      <c r="B24072" s="15" t="s">
        <v>2125</v>
      </c>
      <c r="C24072" t="str">
        <f>_xlfn.XLOOKUP($B24072, STANDARDS!$A:$A, STANDARDS!$B:$B,,0,2)</f>
        <v>Chapel Island Fm</v>
      </c>
      <c r="D24072" t="s">
        <v>517</v>
      </c>
      <c r="E24072" t="s">
        <v>1207</v>
      </c>
      <c r="F24072">
        <v>47.075000000000003</v>
      </c>
      <c r="G24072">
        <v>-55.859000000000002</v>
      </c>
      <c r="H24072">
        <v>1E-3</v>
      </c>
      <c r="I24072" t="s">
        <v>592</v>
      </c>
      <c r="J24072" cm="1">
        <f t="array" ref="J24072:L24072">_xlfn.XLOOKUP($C24072, AGE!$A:$A,AGE!$B:$D,,0,2)</f>
        <v>541</v>
      </c>
      <c r="K24072">
        <v>18.399999999999999</v>
      </c>
      <c r="L24072" t="str">
        <v>GSA 2018</v>
      </c>
      <c r="M24072" t="s">
        <v>2522</v>
      </c>
      <c r="O24072" s="37">
        <v>8.7501544722388275E-2</v>
      </c>
      <c r="P24072" t="s">
        <v>2342</v>
      </c>
      <c r="Q24072" s="14">
        <v>-23.780303519037233</v>
      </c>
      <c r="R24072" s="14">
        <v>0.26185907563772254</v>
      </c>
      <c r="S24072" s="14">
        <v>-23.85445320280612</v>
      </c>
      <c r="T24072" s="37">
        <v>0.14000000000000001</v>
      </c>
      <c r="U24072" t="s">
        <v>2479</v>
      </c>
      <c r="V24072">
        <v>1</v>
      </c>
      <c r="W24072" t="s">
        <v>2579</v>
      </c>
    </row>
    <row r="24073" spans="1:23" x14ac:dyDescent="0.3">
      <c r="A24073">
        <v>31838</v>
      </c>
      <c r="B24073" s="15" t="s">
        <v>2125</v>
      </c>
      <c r="C24073" t="str">
        <f>_xlfn.XLOOKUP($B24073, STANDARDS!$A:$A, STANDARDS!$B:$B,,0,2)</f>
        <v>Chapel Island Fm</v>
      </c>
      <c r="D24073" t="s">
        <v>517</v>
      </c>
      <c r="E24073" t="s">
        <v>1207</v>
      </c>
      <c r="F24073">
        <v>47.075000000000003</v>
      </c>
      <c r="G24073">
        <v>-55.859000000000002</v>
      </c>
      <c r="H24073">
        <v>1E-3</v>
      </c>
      <c r="I24073" t="s">
        <v>592</v>
      </c>
      <c r="J24073" cm="1">
        <f t="array" ref="J24073:L24073">_xlfn.XLOOKUP($C24073, AGE!$A:$A,AGE!$B:$D,,0,2)</f>
        <v>541</v>
      </c>
      <c r="K24073">
        <v>18.399999999999999</v>
      </c>
      <c r="L24073" t="str">
        <v>GSA 2018</v>
      </c>
      <c r="M24073" t="s">
        <v>2522</v>
      </c>
      <c r="O24073" s="37">
        <v>0.16878324872238706</v>
      </c>
      <c r="P24073" t="s">
        <v>2342</v>
      </c>
      <c r="Q24073" s="14">
        <v>-27.855791746915514</v>
      </c>
      <c r="R24073" s="14">
        <v>0.36287915753180228</v>
      </c>
      <c r="S24073" s="14">
        <v>-23.086512325754022</v>
      </c>
      <c r="T24073" s="37">
        <v>0.14000000000000001</v>
      </c>
      <c r="U24073" t="s">
        <v>2479</v>
      </c>
      <c r="V24073">
        <v>1</v>
      </c>
      <c r="W24073" t="s">
        <v>2579</v>
      </c>
    </row>
    <row r="24074" spans="1:23" x14ac:dyDescent="0.3">
      <c r="A24074">
        <v>31839</v>
      </c>
      <c r="B24074" s="15" t="s">
        <v>2125</v>
      </c>
      <c r="C24074" t="str">
        <f>_xlfn.XLOOKUP($B24074, STANDARDS!$A:$A, STANDARDS!$B:$B,,0,2)</f>
        <v>Chapel Island Fm</v>
      </c>
      <c r="D24074" t="s">
        <v>517</v>
      </c>
      <c r="E24074" t="s">
        <v>1207</v>
      </c>
      <c r="F24074">
        <v>47.075000000000003</v>
      </c>
      <c r="G24074">
        <v>-55.859000000000002</v>
      </c>
      <c r="H24074">
        <v>1E-3</v>
      </c>
      <c r="I24074" t="s">
        <v>592</v>
      </c>
      <c r="J24074" cm="1">
        <f t="array" ref="J24074:L24074">_xlfn.XLOOKUP($C24074, AGE!$A:$A,AGE!$B:$D,,0,2)</f>
        <v>541</v>
      </c>
      <c r="K24074">
        <v>18.399999999999999</v>
      </c>
      <c r="L24074" t="str">
        <v>GSA 2018</v>
      </c>
      <c r="M24074" t="s">
        <v>2522</v>
      </c>
      <c r="O24074" s="37">
        <v>8.6028010554223988E-2</v>
      </c>
      <c r="P24074" t="s">
        <v>2342</v>
      </c>
      <c r="Q24074" s="14"/>
      <c r="R24074" s="14"/>
      <c r="S24074" s="14">
        <v>-24.843925059366534</v>
      </c>
      <c r="T24074" s="37">
        <v>0.14000000000000001</v>
      </c>
      <c r="U24074" t="s">
        <v>2479</v>
      </c>
      <c r="V24074">
        <v>1</v>
      </c>
      <c r="W24074" t="s">
        <v>2579</v>
      </c>
    </row>
    <row r="24075" spans="1:23" x14ac:dyDescent="0.3">
      <c r="A24075">
        <v>31840</v>
      </c>
      <c r="B24075" s="15" t="s">
        <v>2125</v>
      </c>
      <c r="C24075" t="str">
        <f>_xlfn.XLOOKUP($B24075, STANDARDS!$A:$A, STANDARDS!$B:$B,,0,2)</f>
        <v>Chapel Island Fm</v>
      </c>
      <c r="D24075" t="s">
        <v>517</v>
      </c>
      <c r="E24075" t="s">
        <v>1207</v>
      </c>
      <c r="F24075">
        <v>47.075000000000003</v>
      </c>
      <c r="G24075">
        <v>-55.859000000000002</v>
      </c>
      <c r="H24075">
        <v>1E-3</v>
      </c>
      <c r="I24075" t="s">
        <v>592</v>
      </c>
      <c r="J24075" cm="1">
        <f t="array" ref="J24075:L24075">_xlfn.XLOOKUP($C24075, AGE!$A:$A,AGE!$B:$D,,0,2)</f>
        <v>541</v>
      </c>
      <c r="K24075">
        <v>18.399999999999999</v>
      </c>
      <c r="L24075" t="str">
        <v>GSA 2018</v>
      </c>
      <c r="M24075" t="s">
        <v>2522</v>
      </c>
      <c r="O24075" s="37">
        <v>0.1710494173861794</v>
      </c>
      <c r="P24075" t="s">
        <v>2342</v>
      </c>
      <c r="Q24075" s="14">
        <v>-27.09802007998714</v>
      </c>
      <c r="R24075" s="14">
        <v>0.44731078350578812</v>
      </c>
      <c r="S24075" s="14">
        <v>-25.370938862220662</v>
      </c>
      <c r="T24075" s="37">
        <v>0.14000000000000001</v>
      </c>
      <c r="U24075" t="s">
        <v>2479</v>
      </c>
      <c r="V24075">
        <v>1</v>
      </c>
      <c r="W24075" t="s">
        <v>2579</v>
      </c>
    </row>
    <row r="24076" spans="1:23" x14ac:dyDescent="0.3">
      <c r="A24076">
        <v>31841</v>
      </c>
      <c r="B24076" s="15" t="s">
        <v>2125</v>
      </c>
      <c r="C24076" t="str">
        <f>_xlfn.XLOOKUP($B24076, STANDARDS!$A:$A, STANDARDS!$B:$B,,0,2)</f>
        <v>Chapel Island Fm</v>
      </c>
      <c r="D24076" t="s">
        <v>517</v>
      </c>
      <c r="E24076" t="s">
        <v>1207</v>
      </c>
      <c r="F24076">
        <v>47.075000000000003</v>
      </c>
      <c r="G24076">
        <v>-55.859000000000002</v>
      </c>
      <c r="H24076">
        <v>1E-3</v>
      </c>
      <c r="I24076" t="s">
        <v>592</v>
      </c>
      <c r="J24076" cm="1">
        <f t="array" ref="J24076:L24076">_xlfn.XLOOKUP($C24076, AGE!$A:$A,AGE!$B:$D,,0,2)</f>
        <v>541</v>
      </c>
      <c r="K24076">
        <v>18.399999999999999</v>
      </c>
      <c r="L24076" t="str">
        <v>GSA 2018</v>
      </c>
      <c r="M24076" t="s">
        <v>2522</v>
      </c>
      <c r="O24076" s="37">
        <v>0.11131579620143506</v>
      </c>
      <c r="P24076" t="s">
        <v>2342</v>
      </c>
      <c r="Q24076" s="14"/>
      <c r="R24076" s="14"/>
      <c r="S24076" s="14">
        <v>-23.446267395496495</v>
      </c>
      <c r="T24076" s="37">
        <v>0.14000000000000001</v>
      </c>
      <c r="U24076" t="s">
        <v>2479</v>
      </c>
      <c r="V24076">
        <v>1</v>
      </c>
      <c r="W24076" t="s">
        <v>2579</v>
      </c>
    </row>
    <row r="24077" spans="1:23" x14ac:dyDescent="0.3">
      <c r="A24077">
        <v>31842</v>
      </c>
      <c r="B24077" s="15" t="s">
        <v>2125</v>
      </c>
      <c r="C24077" t="str">
        <f>_xlfn.XLOOKUP($B24077, STANDARDS!$A:$A, STANDARDS!$B:$B,,0,2)</f>
        <v>Chapel Island Fm</v>
      </c>
      <c r="D24077" t="s">
        <v>517</v>
      </c>
      <c r="E24077" t="s">
        <v>1207</v>
      </c>
      <c r="F24077">
        <v>47.075000000000003</v>
      </c>
      <c r="G24077">
        <v>-55.859000000000002</v>
      </c>
      <c r="H24077">
        <v>1E-3</v>
      </c>
      <c r="I24077" t="s">
        <v>592</v>
      </c>
      <c r="J24077" cm="1">
        <f t="array" ref="J24077:L24077">_xlfn.XLOOKUP($C24077, AGE!$A:$A,AGE!$B:$D,,0,2)</f>
        <v>541</v>
      </c>
      <c r="K24077">
        <v>18.399999999999999</v>
      </c>
      <c r="L24077" t="str">
        <v>GSA 2018</v>
      </c>
      <c r="M24077" t="s">
        <v>2522</v>
      </c>
      <c r="O24077" s="37">
        <v>0.10324628561315237</v>
      </c>
      <c r="P24077" t="s">
        <v>2342</v>
      </c>
      <c r="Q24077" s="14">
        <v>-27.046278307611423</v>
      </c>
      <c r="R24077" s="14">
        <v>0.44731078350578812</v>
      </c>
      <c r="S24077" s="14">
        <v>-22.652256485195785</v>
      </c>
      <c r="T24077" s="37">
        <v>0.14000000000000001</v>
      </c>
      <c r="U24077" t="s">
        <v>2479</v>
      </c>
      <c r="V24077">
        <v>1</v>
      </c>
      <c r="W24077" t="s">
        <v>2579</v>
      </c>
    </row>
    <row r="24078" spans="1:23" x14ac:dyDescent="0.3">
      <c r="A24078">
        <v>31843</v>
      </c>
      <c r="B24078" s="15" t="s">
        <v>2125</v>
      </c>
      <c r="C24078" t="str">
        <f>_xlfn.XLOOKUP($B24078, STANDARDS!$A:$A, STANDARDS!$B:$B,,0,2)</f>
        <v>Chapel Island Fm</v>
      </c>
      <c r="D24078" t="s">
        <v>517</v>
      </c>
      <c r="E24078" t="s">
        <v>1207</v>
      </c>
      <c r="F24078">
        <v>47.075000000000003</v>
      </c>
      <c r="G24078">
        <v>-55.859000000000002</v>
      </c>
      <c r="H24078">
        <v>1E-3</v>
      </c>
      <c r="I24078" t="s">
        <v>592</v>
      </c>
      <c r="J24078" cm="1">
        <f t="array" ref="J24078:L24078">_xlfn.XLOOKUP($C24078, AGE!$A:$A,AGE!$B:$D,,0,2)</f>
        <v>541</v>
      </c>
      <c r="K24078">
        <v>18.399999999999999</v>
      </c>
      <c r="L24078" t="str">
        <v>GSA 2018</v>
      </c>
      <c r="M24078" t="s">
        <v>2522</v>
      </c>
      <c r="O24078" s="37">
        <v>0.10478435662560281</v>
      </c>
      <c r="P24078" t="s">
        <v>2342</v>
      </c>
      <c r="Q24078" s="14"/>
      <c r="R24078" s="14"/>
      <c r="S24078" s="14">
        <v>-25.989326874133553</v>
      </c>
      <c r="T24078" s="37">
        <v>0.14000000000000001</v>
      </c>
      <c r="U24078" t="s">
        <v>2479</v>
      </c>
      <c r="V24078">
        <v>1</v>
      </c>
      <c r="W24078" t="s">
        <v>2579</v>
      </c>
    </row>
    <row r="24079" spans="1:23" x14ac:dyDescent="0.3">
      <c r="A24079">
        <v>31844</v>
      </c>
      <c r="B24079" s="15" t="s">
        <v>2125</v>
      </c>
      <c r="C24079" t="str">
        <f>_xlfn.XLOOKUP($B24079, STANDARDS!$A:$A, STANDARDS!$B:$B,,0,2)</f>
        <v>Chapel Island Fm</v>
      </c>
      <c r="D24079" t="s">
        <v>517</v>
      </c>
      <c r="E24079" t="s">
        <v>1207</v>
      </c>
      <c r="F24079">
        <v>47.075000000000003</v>
      </c>
      <c r="G24079">
        <v>-55.859000000000002</v>
      </c>
      <c r="H24079">
        <v>1E-3</v>
      </c>
      <c r="I24079" t="s">
        <v>592</v>
      </c>
      <c r="J24079" cm="1">
        <f t="array" ref="J24079:L24079">_xlfn.XLOOKUP($C24079, AGE!$A:$A,AGE!$B:$D,,0,2)</f>
        <v>541</v>
      </c>
      <c r="K24079">
        <v>18.399999999999999</v>
      </c>
      <c r="L24079" t="str">
        <v>GSA 2018</v>
      </c>
      <c r="M24079" t="s">
        <v>2522</v>
      </c>
      <c r="O24079" s="37">
        <v>0.13117391900299705</v>
      </c>
      <c r="P24079" t="s">
        <v>2342</v>
      </c>
      <c r="Q24079" s="14">
        <v>-27.267666206190263</v>
      </c>
      <c r="R24079" s="14">
        <v>0.44731078350578812</v>
      </c>
      <c r="S24079" s="14">
        <v>-24.408544117960957</v>
      </c>
      <c r="T24079" s="37">
        <v>0.14000000000000001</v>
      </c>
      <c r="U24079" t="s">
        <v>2479</v>
      </c>
      <c r="V24079">
        <v>1</v>
      </c>
      <c r="W24079" t="s">
        <v>2579</v>
      </c>
    </row>
    <row r="24080" spans="1:23" x14ac:dyDescent="0.3">
      <c r="A24080">
        <v>31846</v>
      </c>
      <c r="B24080" s="15" t="s">
        <v>2125</v>
      </c>
      <c r="C24080" t="str">
        <f>_xlfn.XLOOKUP($B24080, STANDARDS!$A:$A, STANDARDS!$B:$B,,0,2)</f>
        <v>Chapel Island Fm</v>
      </c>
      <c r="D24080" t="s">
        <v>517</v>
      </c>
      <c r="E24080" t="s">
        <v>1207</v>
      </c>
      <c r="F24080">
        <v>47.075000000000003</v>
      </c>
      <c r="G24080">
        <v>-55.859000000000002</v>
      </c>
      <c r="H24080">
        <v>1E-3</v>
      </c>
      <c r="I24080" t="s">
        <v>592</v>
      </c>
      <c r="J24080" cm="1">
        <f t="array" ref="J24080:L24080">_xlfn.XLOOKUP($C24080, AGE!$A:$A,AGE!$B:$D,,0,2)</f>
        <v>541</v>
      </c>
      <c r="K24080">
        <v>18.399999999999999</v>
      </c>
      <c r="L24080" t="str">
        <v>GSA 2018</v>
      </c>
      <c r="M24080" t="s">
        <v>2522</v>
      </c>
      <c r="O24080" s="37">
        <v>8.8101838417211323E-2</v>
      </c>
      <c r="P24080" t="s">
        <v>2342</v>
      </c>
      <c r="Q24080" s="14"/>
      <c r="R24080" s="14"/>
      <c r="S24080" s="14">
        <v>-25.922999340694787</v>
      </c>
      <c r="T24080" s="37">
        <v>0.14000000000000001</v>
      </c>
      <c r="U24080" t="s">
        <v>2479</v>
      </c>
      <c r="V24080">
        <v>1</v>
      </c>
      <c r="W24080" t="s">
        <v>2579</v>
      </c>
    </row>
    <row r="24081" spans="1:23" x14ac:dyDescent="0.3">
      <c r="A24081">
        <v>31847</v>
      </c>
      <c r="B24081" s="15" t="s">
        <v>2125</v>
      </c>
      <c r="C24081" t="str">
        <f>_xlfn.XLOOKUP($B24081, STANDARDS!$A:$A, STANDARDS!$B:$B,,0,2)</f>
        <v>Chapel Island Fm</v>
      </c>
      <c r="D24081" t="s">
        <v>517</v>
      </c>
      <c r="E24081" t="s">
        <v>1207</v>
      </c>
      <c r="F24081">
        <v>47.075000000000003</v>
      </c>
      <c r="G24081">
        <v>-55.859000000000002</v>
      </c>
      <c r="H24081">
        <v>1E-3</v>
      </c>
      <c r="I24081" t="s">
        <v>592</v>
      </c>
      <c r="J24081" cm="1">
        <f t="array" ref="J24081:L24081">_xlfn.XLOOKUP($C24081, AGE!$A:$A,AGE!$B:$D,,0,2)</f>
        <v>541</v>
      </c>
      <c r="K24081">
        <v>18.399999999999999</v>
      </c>
      <c r="L24081" t="str">
        <v>GSA 2018</v>
      </c>
      <c r="M24081" t="s">
        <v>2522</v>
      </c>
      <c r="O24081" s="37">
        <v>0.11048033899037273</v>
      </c>
      <c r="P24081" t="s">
        <v>2342</v>
      </c>
      <c r="Q24081" s="14">
        <v>-26.717089348868821</v>
      </c>
      <c r="R24081" s="14">
        <v>0.44731078350578812</v>
      </c>
      <c r="S24081" s="14">
        <v>-25.112379705043061</v>
      </c>
      <c r="T24081" s="37">
        <v>0.14000000000000001</v>
      </c>
      <c r="U24081" t="s">
        <v>2479</v>
      </c>
      <c r="V24081">
        <v>1</v>
      </c>
      <c r="W24081" t="s">
        <v>2579</v>
      </c>
    </row>
    <row r="24082" spans="1:23" x14ac:dyDescent="0.3">
      <c r="A24082">
        <v>31848</v>
      </c>
      <c r="B24082" s="15" t="s">
        <v>2125</v>
      </c>
      <c r="C24082" t="str">
        <f>_xlfn.XLOOKUP($B24082, STANDARDS!$A:$A, STANDARDS!$B:$B,,0,2)</f>
        <v>Chapel Island Fm</v>
      </c>
      <c r="D24082" t="s">
        <v>517</v>
      </c>
      <c r="E24082" t="s">
        <v>1207</v>
      </c>
      <c r="F24082">
        <v>47.075000000000003</v>
      </c>
      <c r="G24082">
        <v>-55.859000000000002</v>
      </c>
      <c r="H24082">
        <v>1E-3</v>
      </c>
      <c r="I24082" t="s">
        <v>592</v>
      </c>
      <c r="J24082" cm="1">
        <f t="array" ref="J24082:L24082">_xlfn.XLOOKUP($C24082, AGE!$A:$A,AGE!$B:$D,,0,2)</f>
        <v>541</v>
      </c>
      <c r="K24082">
        <v>18.399999999999999</v>
      </c>
      <c r="L24082" t="str">
        <v>GSA 2018</v>
      </c>
      <c r="M24082" t="s">
        <v>2522</v>
      </c>
      <c r="O24082" s="37">
        <v>8.1345293730762658E-2</v>
      </c>
      <c r="P24082" t="s">
        <v>2342</v>
      </c>
      <c r="Q24082" s="14"/>
      <c r="R24082" s="14"/>
      <c r="S24082" s="14">
        <v>-23.334061817117146</v>
      </c>
      <c r="T24082" s="37">
        <v>0.14000000000000001</v>
      </c>
      <c r="U24082" t="s">
        <v>2479</v>
      </c>
      <c r="V24082">
        <v>1</v>
      </c>
      <c r="W24082" t="s">
        <v>2579</v>
      </c>
    </row>
    <row r="24083" spans="1:23" x14ac:dyDescent="0.3">
      <c r="A24083">
        <v>31849</v>
      </c>
      <c r="B24083" s="15" t="s">
        <v>2125</v>
      </c>
      <c r="C24083" t="str">
        <f>_xlfn.XLOOKUP($B24083, STANDARDS!$A:$A, STANDARDS!$B:$B,,0,2)</f>
        <v>Chapel Island Fm</v>
      </c>
      <c r="D24083" t="s">
        <v>517</v>
      </c>
      <c r="E24083" t="s">
        <v>1207</v>
      </c>
      <c r="F24083">
        <v>47.075000000000003</v>
      </c>
      <c r="G24083">
        <v>-55.859000000000002</v>
      </c>
      <c r="H24083">
        <v>1E-3</v>
      </c>
      <c r="I24083" t="s">
        <v>592</v>
      </c>
      <c r="J24083" cm="1">
        <f t="array" ref="J24083:L24083">_xlfn.XLOOKUP($C24083, AGE!$A:$A,AGE!$B:$D,,0,2)</f>
        <v>541</v>
      </c>
      <c r="K24083">
        <v>18.399999999999999</v>
      </c>
      <c r="L24083" t="str">
        <v>GSA 2018</v>
      </c>
      <c r="M24083" t="s">
        <v>2522</v>
      </c>
      <c r="O24083" s="37">
        <v>9.9745063844036377E-2</v>
      </c>
      <c r="P24083" t="s">
        <v>2342</v>
      </c>
      <c r="Q24083" s="14">
        <v>-26.890920900728265</v>
      </c>
      <c r="R24083" s="14">
        <v>0.44731078350578812</v>
      </c>
      <c r="S24083" s="14">
        <v>-25.024017909539207</v>
      </c>
      <c r="T24083" s="37">
        <v>0.14000000000000001</v>
      </c>
      <c r="U24083" t="s">
        <v>2479</v>
      </c>
      <c r="V24083">
        <v>1</v>
      </c>
      <c r="W24083" t="s">
        <v>2579</v>
      </c>
    </row>
    <row r="24084" spans="1:23" x14ac:dyDescent="0.3">
      <c r="A24084">
        <v>31850</v>
      </c>
      <c r="B24084" s="15" t="s">
        <v>2125</v>
      </c>
      <c r="C24084" t="str">
        <f>_xlfn.XLOOKUP($B24084, STANDARDS!$A:$A, STANDARDS!$B:$B,,0,2)</f>
        <v>Chapel Island Fm</v>
      </c>
      <c r="D24084" t="s">
        <v>517</v>
      </c>
      <c r="E24084" t="s">
        <v>1207</v>
      </c>
      <c r="F24084">
        <v>47.075000000000003</v>
      </c>
      <c r="G24084">
        <v>-55.859000000000002</v>
      </c>
      <c r="H24084">
        <v>1E-3</v>
      </c>
      <c r="I24084" t="s">
        <v>592</v>
      </c>
      <c r="J24084" cm="1">
        <f t="array" ref="J24084:L24084">_xlfn.XLOOKUP($C24084, AGE!$A:$A,AGE!$B:$D,,0,2)</f>
        <v>541</v>
      </c>
      <c r="K24084">
        <v>18.399999999999999</v>
      </c>
      <c r="L24084" t="str">
        <v>GSA 2018</v>
      </c>
      <c r="M24084" t="s">
        <v>2522</v>
      </c>
      <c r="O24084" s="37">
        <v>6.3410390424337965E-2</v>
      </c>
      <c r="P24084" t="s">
        <v>2342</v>
      </c>
      <c r="Q24084" s="14"/>
      <c r="R24084" s="14"/>
      <c r="S24084" s="14">
        <v>-24.892242258630922</v>
      </c>
      <c r="T24084" s="37">
        <v>0.14000000000000001</v>
      </c>
      <c r="U24084" t="s">
        <v>2479</v>
      </c>
      <c r="V24084">
        <v>1</v>
      </c>
      <c r="W24084" t="s">
        <v>2579</v>
      </c>
    </row>
    <row r="24085" spans="1:23" x14ac:dyDescent="0.3">
      <c r="A24085">
        <v>31851</v>
      </c>
      <c r="B24085" s="15" t="s">
        <v>2125</v>
      </c>
      <c r="C24085" t="str">
        <f>_xlfn.XLOOKUP($B24085, STANDARDS!$A:$A, STANDARDS!$B:$B,,0,2)</f>
        <v>Chapel Island Fm</v>
      </c>
      <c r="D24085" t="s">
        <v>517</v>
      </c>
      <c r="E24085" t="s">
        <v>1207</v>
      </c>
      <c r="F24085">
        <v>47.075000000000003</v>
      </c>
      <c r="G24085">
        <v>-55.859000000000002</v>
      </c>
      <c r="H24085">
        <v>1E-3</v>
      </c>
      <c r="I24085" t="s">
        <v>592</v>
      </c>
      <c r="J24085" cm="1">
        <f t="array" ref="J24085:L24085">_xlfn.XLOOKUP($C24085, AGE!$A:$A,AGE!$B:$D,,0,2)</f>
        <v>541</v>
      </c>
      <c r="K24085">
        <v>18.399999999999999</v>
      </c>
      <c r="L24085" t="str">
        <v>GSA 2018</v>
      </c>
      <c r="M24085" t="s">
        <v>2522</v>
      </c>
      <c r="O24085" s="37">
        <v>8.9723833236390285E-2</v>
      </c>
      <c r="P24085" t="s">
        <v>2342</v>
      </c>
      <c r="Q24085" s="14"/>
      <c r="R24085" s="14"/>
      <c r="S24085" s="14">
        <v>-22.400139372657421</v>
      </c>
      <c r="T24085" s="37">
        <v>0.14000000000000001</v>
      </c>
      <c r="U24085" t="s">
        <v>2479</v>
      </c>
      <c r="V24085">
        <v>1</v>
      </c>
      <c r="W24085" t="s">
        <v>2579</v>
      </c>
    </row>
    <row r="24086" spans="1:23" x14ac:dyDescent="0.3">
      <c r="A24086">
        <v>31852</v>
      </c>
      <c r="B24086" s="15" t="s">
        <v>2125</v>
      </c>
      <c r="C24086" t="str">
        <f>_xlfn.XLOOKUP($B24086, STANDARDS!$A:$A, STANDARDS!$B:$B,,0,2)</f>
        <v>Chapel Island Fm</v>
      </c>
      <c r="D24086" t="s">
        <v>517</v>
      </c>
      <c r="E24086" t="s">
        <v>1207</v>
      </c>
      <c r="F24086">
        <v>47.075000000000003</v>
      </c>
      <c r="G24086">
        <v>-55.859000000000002</v>
      </c>
      <c r="H24086">
        <v>1E-3</v>
      </c>
      <c r="I24086" t="s">
        <v>592</v>
      </c>
      <c r="J24086" cm="1">
        <f t="array" ref="J24086:L24086">_xlfn.XLOOKUP($C24086, AGE!$A:$A,AGE!$B:$D,,0,2)</f>
        <v>541</v>
      </c>
      <c r="K24086">
        <v>18.399999999999999</v>
      </c>
      <c r="L24086" t="str">
        <v>GSA 2018</v>
      </c>
      <c r="M24086" t="s">
        <v>2522</v>
      </c>
      <c r="O24086" s="37">
        <v>7.5158674030165976E-2</v>
      </c>
      <c r="P24086" t="s">
        <v>2342</v>
      </c>
      <c r="Q24086" s="14">
        <v>-26.537594159713031</v>
      </c>
      <c r="R24086" s="14">
        <v>0.44731078350578812</v>
      </c>
      <c r="S24086" s="14">
        <v>-22.638737977733516</v>
      </c>
      <c r="T24086" s="37">
        <v>0.14000000000000001</v>
      </c>
      <c r="U24086" t="s">
        <v>2479</v>
      </c>
      <c r="V24086">
        <v>1</v>
      </c>
      <c r="W24086" t="s">
        <v>2579</v>
      </c>
    </row>
    <row r="24087" spans="1:23" x14ac:dyDescent="0.3">
      <c r="A24087">
        <v>31853</v>
      </c>
      <c r="B24087" s="15" t="s">
        <v>2125</v>
      </c>
      <c r="C24087" t="str">
        <f>_xlfn.XLOOKUP($B24087, STANDARDS!$A:$A, STANDARDS!$B:$B,,0,2)</f>
        <v>Chapel Island Fm</v>
      </c>
      <c r="D24087" t="s">
        <v>517</v>
      </c>
      <c r="E24087" t="s">
        <v>1207</v>
      </c>
      <c r="F24087">
        <v>47.075000000000003</v>
      </c>
      <c r="G24087">
        <v>-55.859000000000002</v>
      </c>
      <c r="H24087">
        <v>1E-3</v>
      </c>
      <c r="I24087" t="s">
        <v>592</v>
      </c>
      <c r="J24087" cm="1">
        <f t="array" ref="J24087:L24087">_xlfn.XLOOKUP($C24087, AGE!$A:$A,AGE!$B:$D,,0,2)</f>
        <v>541</v>
      </c>
      <c r="K24087">
        <v>18.399999999999999</v>
      </c>
      <c r="L24087" t="str">
        <v>GSA 2018</v>
      </c>
      <c r="M24087" t="s">
        <v>2522</v>
      </c>
      <c r="O24087" s="37">
        <v>7.3465851178987879E-2</v>
      </c>
      <c r="P24087" t="s">
        <v>2342</v>
      </c>
      <c r="Q24087" s="14"/>
      <c r="R24087" s="14"/>
      <c r="S24087" s="14">
        <v>-24.533666419752937</v>
      </c>
      <c r="T24087" s="37">
        <v>0.14000000000000001</v>
      </c>
      <c r="U24087" t="s">
        <v>2479</v>
      </c>
      <c r="V24087">
        <v>1</v>
      </c>
      <c r="W24087" t="s">
        <v>2579</v>
      </c>
    </row>
    <row r="24088" spans="1:23" x14ac:dyDescent="0.3">
      <c r="A24088">
        <v>31854</v>
      </c>
      <c r="B24088" s="15" t="s">
        <v>2125</v>
      </c>
      <c r="C24088" t="str">
        <f>_xlfn.XLOOKUP($B24088, STANDARDS!$A:$A, STANDARDS!$B:$B,,0,2)</f>
        <v>Chapel Island Fm</v>
      </c>
      <c r="D24088" t="s">
        <v>517</v>
      </c>
      <c r="E24088" t="s">
        <v>1207</v>
      </c>
      <c r="F24088">
        <v>47.075000000000003</v>
      </c>
      <c r="G24088">
        <v>-55.859000000000002</v>
      </c>
      <c r="H24088">
        <v>1E-3</v>
      </c>
      <c r="I24088" t="s">
        <v>592</v>
      </c>
      <c r="J24088" cm="1">
        <f t="array" ref="J24088:L24088">_xlfn.XLOOKUP($C24088, AGE!$A:$A,AGE!$B:$D,,0,2)</f>
        <v>541</v>
      </c>
      <c r="K24088">
        <v>18.399999999999999</v>
      </c>
      <c r="L24088" t="str">
        <v>GSA 2018</v>
      </c>
      <c r="M24088" t="s">
        <v>2522</v>
      </c>
      <c r="O24088" s="37">
        <v>7.6607101966160482E-2</v>
      </c>
      <c r="P24088" t="s">
        <v>2342</v>
      </c>
      <c r="Q24088" s="14">
        <v>-26.920820112200705</v>
      </c>
      <c r="R24088" s="14">
        <v>0.44731078350578812</v>
      </c>
      <c r="S24088" s="14">
        <v>-23.396864543682941</v>
      </c>
      <c r="T24088" s="37">
        <v>0.14000000000000001</v>
      </c>
      <c r="U24088" t="s">
        <v>2479</v>
      </c>
      <c r="V24088">
        <v>1</v>
      </c>
      <c r="W24088" t="s">
        <v>2579</v>
      </c>
    </row>
    <row r="24089" spans="1:23" x14ac:dyDescent="0.3">
      <c r="A24089">
        <v>31855</v>
      </c>
      <c r="B24089" s="15" t="s">
        <v>2125</v>
      </c>
      <c r="C24089" t="str">
        <f>_xlfn.XLOOKUP($B24089, STANDARDS!$A:$A, STANDARDS!$B:$B,,0,2)</f>
        <v>Chapel Island Fm</v>
      </c>
      <c r="D24089" t="s">
        <v>517</v>
      </c>
      <c r="E24089" t="s">
        <v>1207</v>
      </c>
      <c r="F24089">
        <v>47.075000000000003</v>
      </c>
      <c r="G24089">
        <v>-55.859000000000002</v>
      </c>
      <c r="H24089">
        <v>1E-3</v>
      </c>
      <c r="I24089" t="s">
        <v>592</v>
      </c>
      <c r="J24089" cm="1">
        <f t="array" ref="J24089:L24089">_xlfn.XLOOKUP($C24089, AGE!$A:$A,AGE!$B:$D,,0,2)</f>
        <v>541</v>
      </c>
      <c r="K24089">
        <v>18.399999999999999</v>
      </c>
      <c r="L24089" t="str">
        <v>GSA 2018</v>
      </c>
      <c r="M24089" t="s">
        <v>2522</v>
      </c>
      <c r="O24089" s="37">
        <v>9.294605337676011E-2</v>
      </c>
      <c r="P24089" t="s">
        <v>2342</v>
      </c>
      <c r="Q24089" s="14"/>
      <c r="R24089" s="14"/>
      <c r="S24089" s="14">
        <v>-23.992470617042073</v>
      </c>
      <c r="T24089" s="37">
        <v>0.14000000000000001</v>
      </c>
      <c r="U24089" t="s">
        <v>2479</v>
      </c>
      <c r="V24089">
        <v>1</v>
      </c>
      <c r="W24089" t="s">
        <v>2579</v>
      </c>
    </row>
    <row r="24090" spans="1:23" x14ac:dyDescent="0.3">
      <c r="A24090">
        <v>31856</v>
      </c>
      <c r="B24090" s="15" t="s">
        <v>2125</v>
      </c>
      <c r="C24090" t="str">
        <f>_xlfn.XLOOKUP($B24090, STANDARDS!$A:$A, STANDARDS!$B:$B,,0,2)</f>
        <v>Chapel Island Fm</v>
      </c>
      <c r="D24090" t="s">
        <v>517</v>
      </c>
      <c r="E24090" t="s">
        <v>1207</v>
      </c>
      <c r="F24090">
        <v>47.075000000000003</v>
      </c>
      <c r="G24090">
        <v>-55.859000000000002</v>
      </c>
      <c r="H24090">
        <v>1E-3</v>
      </c>
      <c r="I24090" t="s">
        <v>592</v>
      </c>
      <c r="J24090" cm="1">
        <f t="array" ref="J24090:L24090">_xlfn.XLOOKUP($C24090, AGE!$A:$A,AGE!$B:$D,,0,2)</f>
        <v>541</v>
      </c>
      <c r="K24090">
        <v>18.399999999999999</v>
      </c>
      <c r="L24090" t="str">
        <v>GSA 2018</v>
      </c>
      <c r="M24090" t="s">
        <v>2522</v>
      </c>
      <c r="O24090" s="37">
        <v>0.10920998650042987</v>
      </c>
      <c r="P24090" t="s">
        <v>2342</v>
      </c>
      <c r="Q24090" s="14">
        <v>-27.028775711564908</v>
      </c>
      <c r="R24090" s="14">
        <v>0.44731078350578812</v>
      </c>
      <c r="S24090" s="14">
        <v>-27.875975034619611</v>
      </c>
      <c r="T24090" s="37">
        <v>0.14000000000000001</v>
      </c>
      <c r="U24090" t="s">
        <v>2479</v>
      </c>
      <c r="V24090">
        <v>1</v>
      </c>
      <c r="W24090" t="s">
        <v>2579</v>
      </c>
    </row>
    <row r="24091" spans="1:23" x14ac:dyDescent="0.3">
      <c r="A24091">
        <v>31857</v>
      </c>
      <c r="B24091" s="15" t="s">
        <v>2125</v>
      </c>
      <c r="C24091" t="str">
        <f>_xlfn.XLOOKUP($B24091, STANDARDS!$A:$A, STANDARDS!$B:$B,,0,2)</f>
        <v>Chapel Island Fm</v>
      </c>
      <c r="D24091" t="s">
        <v>517</v>
      </c>
      <c r="E24091" t="s">
        <v>1207</v>
      </c>
      <c r="F24091">
        <v>47.075000000000003</v>
      </c>
      <c r="G24091">
        <v>-55.859000000000002</v>
      </c>
      <c r="H24091">
        <v>1E-3</v>
      </c>
      <c r="I24091" t="s">
        <v>592</v>
      </c>
      <c r="J24091" cm="1">
        <f t="array" ref="J24091:L24091">_xlfn.XLOOKUP($C24091, AGE!$A:$A,AGE!$B:$D,,0,2)</f>
        <v>541</v>
      </c>
      <c r="K24091">
        <v>18.399999999999999</v>
      </c>
      <c r="L24091" t="str">
        <v>GSA 2018</v>
      </c>
      <c r="M24091" t="s">
        <v>2522</v>
      </c>
      <c r="O24091" s="37">
        <v>6.7080778596719556E-2</v>
      </c>
      <c r="P24091" t="s">
        <v>2342</v>
      </c>
      <c r="Q24091" s="14"/>
      <c r="R24091" s="14"/>
      <c r="S24091" s="14">
        <v>-24.283499651880259</v>
      </c>
      <c r="T24091" s="37">
        <v>0.14000000000000001</v>
      </c>
      <c r="U24091" t="s">
        <v>2479</v>
      </c>
      <c r="V24091">
        <v>1</v>
      </c>
      <c r="W24091" t="s">
        <v>2579</v>
      </c>
    </row>
    <row r="24092" spans="1:23" x14ac:dyDescent="0.3">
      <c r="A24092">
        <v>31858</v>
      </c>
      <c r="B24092" s="15" t="s">
        <v>2125</v>
      </c>
      <c r="C24092" t="str">
        <f>_xlfn.XLOOKUP($B24092, STANDARDS!$A:$A, STANDARDS!$B:$B,,0,2)</f>
        <v>Chapel Island Fm</v>
      </c>
      <c r="D24092" t="s">
        <v>517</v>
      </c>
      <c r="E24092" t="s">
        <v>1207</v>
      </c>
      <c r="F24092">
        <v>47.075000000000003</v>
      </c>
      <c r="G24092">
        <v>-55.859000000000002</v>
      </c>
      <c r="H24092">
        <v>1E-3</v>
      </c>
      <c r="I24092" t="s">
        <v>592</v>
      </c>
      <c r="J24092" cm="1">
        <f t="array" ref="J24092:L24092">_xlfn.XLOOKUP($C24092, AGE!$A:$A,AGE!$B:$D,,0,2)</f>
        <v>541</v>
      </c>
      <c r="K24092">
        <v>18.399999999999999</v>
      </c>
      <c r="L24092" t="str">
        <v>GSA 2018</v>
      </c>
      <c r="M24092" t="s">
        <v>2522</v>
      </c>
      <c r="O24092" s="37">
        <v>6.1585378329530892E-2</v>
      </c>
      <c r="P24092" t="s">
        <v>2342</v>
      </c>
      <c r="Q24092" s="14">
        <v>-27.211391880706596</v>
      </c>
      <c r="R24092" s="14">
        <v>0.44731078350578812</v>
      </c>
      <c r="S24092" s="14">
        <v>-25.009574571576071</v>
      </c>
      <c r="T24092" s="37">
        <v>0.14000000000000001</v>
      </c>
      <c r="U24092" t="s">
        <v>2479</v>
      </c>
      <c r="V24092">
        <v>1</v>
      </c>
      <c r="W24092" t="s">
        <v>2579</v>
      </c>
    </row>
    <row r="24093" spans="1:23" x14ac:dyDescent="0.3">
      <c r="A24093">
        <v>31859</v>
      </c>
      <c r="B24093" s="15" t="s">
        <v>2125</v>
      </c>
      <c r="C24093" t="str">
        <f>_xlfn.XLOOKUP($B24093, STANDARDS!$A:$A, STANDARDS!$B:$B,,0,2)</f>
        <v>Chapel Island Fm</v>
      </c>
      <c r="D24093" t="s">
        <v>517</v>
      </c>
      <c r="E24093" t="s">
        <v>1207</v>
      </c>
      <c r="F24093">
        <v>47.075000000000003</v>
      </c>
      <c r="G24093">
        <v>-55.859000000000002</v>
      </c>
      <c r="H24093">
        <v>1E-3</v>
      </c>
      <c r="I24093" t="s">
        <v>592</v>
      </c>
      <c r="J24093" cm="1">
        <f t="array" ref="J24093:L24093">_xlfn.XLOOKUP($C24093, AGE!$A:$A,AGE!$B:$D,,0,2)</f>
        <v>541</v>
      </c>
      <c r="K24093">
        <v>18.399999999999999</v>
      </c>
      <c r="L24093" t="str">
        <v>GSA 2018</v>
      </c>
      <c r="M24093" t="s">
        <v>2509</v>
      </c>
      <c r="O24093" s="37">
        <v>7.2790158692685375E-2</v>
      </c>
      <c r="P24093" t="s">
        <v>2342</v>
      </c>
      <c r="Q24093" s="14"/>
      <c r="R24093" s="14"/>
      <c r="S24093" s="14">
        <v>-26.393636562993333</v>
      </c>
      <c r="T24093" s="37">
        <v>0.14000000000000001</v>
      </c>
      <c r="U24093" t="s">
        <v>2479</v>
      </c>
      <c r="V24093">
        <v>1</v>
      </c>
      <c r="W24093" t="s">
        <v>2579</v>
      </c>
    </row>
    <row r="24094" spans="1:23" x14ac:dyDescent="0.3">
      <c r="A24094">
        <v>31860</v>
      </c>
      <c r="B24094" s="15" t="s">
        <v>2125</v>
      </c>
      <c r="C24094" t="str">
        <f>_xlfn.XLOOKUP($B24094, STANDARDS!$A:$A, STANDARDS!$B:$B,,0,2)</f>
        <v>Chapel Island Fm</v>
      </c>
      <c r="D24094" t="s">
        <v>517</v>
      </c>
      <c r="E24094" t="s">
        <v>1207</v>
      </c>
      <c r="F24094">
        <v>47.075000000000003</v>
      </c>
      <c r="G24094">
        <v>-55.859000000000002</v>
      </c>
      <c r="H24094">
        <v>1E-3</v>
      </c>
      <c r="I24094" t="s">
        <v>592</v>
      </c>
      <c r="J24094" cm="1">
        <f t="array" ref="J24094:L24094">_xlfn.XLOOKUP($C24094, AGE!$A:$A,AGE!$B:$D,,0,2)</f>
        <v>541</v>
      </c>
      <c r="K24094">
        <v>18.399999999999999</v>
      </c>
      <c r="L24094" t="str">
        <v>GSA 2018</v>
      </c>
      <c r="M24094" t="s">
        <v>2522</v>
      </c>
      <c r="O24094" s="37">
        <v>6.9515306202624028E-2</v>
      </c>
      <c r="P24094" t="s">
        <v>2342</v>
      </c>
      <c r="Q24094" s="14">
        <v>-27.026489080636811</v>
      </c>
      <c r="R24094" s="14">
        <v>0.44731078350578812</v>
      </c>
      <c r="S24094" s="14">
        <v>-24.030259928546503</v>
      </c>
      <c r="T24094" s="37">
        <v>0.14000000000000001</v>
      </c>
      <c r="U24094" t="s">
        <v>2479</v>
      </c>
      <c r="V24094">
        <v>1</v>
      </c>
      <c r="W24094" t="s">
        <v>2579</v>
      </c>
    </row>
    <row r="24095" spans="1:23" x14ac:dyDescent="0.3">
      <c r="A24095">
        <v>31861</v>
      </c>
      <c r="B24095" s="15" t="s">
        <v>2125</v>
      </c>
      <c r="C24095" t="str">
        <f>_xlfn.XLOOKUP($B24095, STANDARDS!$A:$A, STANDARDS!$B:$B,,0,2)</f>
        <v>Chapel Island Fm</v>
      </c>
      <c r="D24095" t="s">
        <v>517</v>
      </c>
      <c r="E24095" t="s">
        <v>1207</v>
      </c>
      <c r="F24095">
        <v>47.075000000000003</v>
      </c>
      <c r="G24095">
        <v>-55.859000000000002</v>
      </c>
      <c r="H24095">
        <v>1E-3</v>
      </c>
      <c r="I24095" t="s">
        <v>592</v>
      </c>
      <c r="J24095" cm="1">
        <f t="array" ref="J24095:L24095">_xlfn.XLOOKUP($C24095, AGE!$A:$A,AGE!$B:$D,,0,2)</f>
        <v>541</v>
      </c>
      <c r="K24095">
        <v>18.399999999999999</v>
      </c>
      <c r="L24095" t="str">
        <v>GSA 2018</v>
      </c>
      <c r="M24095" t="s">
        <v>2522</v>
      </c>
      <c r="O24095" s="37">
        <v>9.863481385814972E-2</v>
      </c>
      <c r="P24095" t="s">
        <v>2342</v>
      </c>
      <c r="Q24095" s="14">
        <v>-24.10965903515908</v>
      </c>
      <c r="R24095" s="14">
        <v>0.44731078350578812</v>
      </c>
      <c r="S24095" s="14">
        <v>-25.204862250849295</v>
      </c>
      <c r="T24095" s="37">
        <v>0.14000000000000001</v>
      </c>
      <c r="U24095" t="s">
        <v>2479</v>
      </c>
      <c r="V24095">
        <v>1</v>
      </c>
      <c r="W24095" t="s">
        <v>2579</v>
      </c>
    </row>
    <row r="24096" spans="1:23" x14ac:dyDescent="0.3">
      <c r="A24096">
        <v>31862</v>
      </c>
      <c r="B24096" s="15" t="s">
        <v>2125</v>
      </c>
      <c r="C24096" t="str">
        <f>_xlfn.XLOOKUP($B24096, STANDARDS!$A:$A, STANDARDS!$B:$B,,0,2)</f>
        <v>Chapel Island Fm</v>
      </c>
      <c r="D24096" t="s">
        <v>517</v>
      </c>
      <c r="E24096" t="s">
        <v>1207</v>
      </c>
      <c r="F24096">
        <v>47.075000000000003</v>
      </c>
      <c r="G24096">
        <v>-55.859000000000002</v>
      </c>
      <c r="H24096">
        <v>1E-3</v>
      </c>
      <c r="I24096" t="s">
        <v>592</v>
      </c>
      <c r="J24096" cm="1">
        <f t="array" ref="J24096:L24096">_xlfn.XLOOKUP($C24096, AGE!$A:$A,AGE!$B:$D,,0,2)</f>
        <v>541</v>
      </c>
      <c r="K24096">
        <v>18.399999999999999</v>
      </c>
      <c r="L24096" t="str">
        <v>GSA 2018</v>
      </c>
      <c r="M24096" t="s">
        <v>2522</v>
      </c>
      <c r="O24096" s="37">
        <v>9.7101262155950677E-2</v>
      </c>
      <c r="P24096" t="s">
        <v>2342</v>
      </c>
      <c r="Q24096" s="14">
        <v>-24.394872098827033</v>
      </c>
      <c r="R24096" s="14">
        <v>0.44731078350578812</v>
      </c>
      <c r="S24096" s="14">
        <v>-26.20812883907772</v>
      </c>
      <c r="T24096" s="37">
        <v>0.14000000000000001</v>
      </c>
      <c r="U24096" t="s">
        <v>2479</v>
      </c>
      <c r="V24096">
        <v>1</v>
      </c>
      <c r="W24096" t="s">
        <v>2579</v>
      </c>
    </row>
    <row r="24097" spans="1:23" x14ac:dyDescent="0.3">
      <c r="A24097">
        <v>31863</v>
      </c>
      <c r="B24097" s="15" t="s">
        <v>2125</v>
      </c>
      <c r="C24097" t="str">
        <f>_xlfn.XLOOKUP($B24097, STANDARDS!$A:$A, STANDARDS!$B:$B,,0,2)</f>
        <v>Chapel Island Fm</v>
      </c>
      <c r="D24097" t="s">
        <v>517</v>
      </c>
      <c r="E24097" t="s">
        <v>1207</v>
      </c>
      <c r="F24097">
        <v>47.075000000000003</v>
      </c>
      <c r="G24097">
        <v>-55.859000000000002</v>
      </c>
      <c r="H24097">
        <v>1E-3</v>
      </c>
      <c r="I24097" t="s">
        <v>592</v>
      </c>
      <c r="J24097" cm="1">
        <f t="array" ref="J24097:L24097">_xlfn.XLOOKUP($C24097, AGE!$A:$A,AGE!$B:$D,,0,2)</f>
        <v>541</v>
      </c>
      <c r="K24097">
        <v>18.399999999999999</v>
      </c>
      <c r="L24097" t="str">
        <v>GSA 2018</v>
      </c>
      <c r="M24097" t="s">
        <v>2522</v>
      </c>
      <c r="O24097" s="37">
        <v>7.0951011053369595E-2</v>
      </c>
      <c r="P24097" t="s">
        <v>2342</v>
      </c>
      <c r="Q24097" s="14"/>
      <c r="R24097" s="14"/>
      <c r="S24097" s="14">
        <v>-26.431287626510343</v>
      </c>
      <c r="T24097" s="37">
        <v>0.14000000000000001</v>
      </c>
      <c r="U24097" t="s">
        <v>2479</v>
      </c>
      <c r="V24097">
        <v>1</v>
      </c>
      <c r="W24097" t="s">
        <v>2579</v>
      </c>
    </row>
    <row r="24098" spans="1:23" x14ac:dyDescent="0.3">
      <c r="A24098">
        <v>31864</v>
      </c>
      <c r="B24098" s="15" t="s">
        <v>2125</v>
      </c>
      <c r="C24098" t="str">
        <f>_xlfn.XLOOKUP($B24098, STANDARDS!$A:$A, STANDARDS!$B:$B,,0,2)</f>
        <v>Chapel Island Fm</v>
      </c>
      <c r="D24098" t="s">
        <v>517</v>
      </c>
      <c r="E24098" t="s">
        <v>1207</v>
      </c>
      <c r="F24098">
        <v>47.075000000000003</v>
      </c>
      <c r="G24098">
        <v>-55.859000000000002</v>
      </c>
      <c r="H24098">
        <v>1E-3</v>
      </c>
      <c r="I24098" t="s">
        <v>592</v>
      </c>
      <c r="J24098" cm="1">
        <f t="array" ref="J24098:L24098">_xlfn.XLOOKUP($C24098, AGE!$A:$A,AGE!$B:$D,,0,2)</f>
        <v>541</v>
      </c>
      <c r="K24098">
        <v>18.399999999999999</v>
      </c>
      <c r="L24098" t="str">
        <v>GSA 2018</v>
      </c>
      <c r="M24098" t="s">
        <v>2522</v>
      </c>
      <c r="O24098" s="37">
        <v>6.8694296941514854E-2</v>
      </c>
      <c r="P24098" t="s">
        <v>2342</v>
      </c>
      <c r="Q24098" s="14">
        <v>-26.180608080922028</v>
      </c>
      <c r="R24098" s="14">
        <v>0.44731078350578812</v>
      </c>
      <c r="S24098" s="14">
        <v>-25.292372511632568</v>
      </c>
      <c r="T24098" s="37">
        <v>0.14000000000000001</v>
      </c>
      <c r="U24098" t="s">
        <v>2479</v>
      </c>
      <c r="V24098">
        <v>1</v>
      </c>
      <c r="W24098" t="s">
        <v>2579</v>
      </c>
    </row>
    <row r="24099" spans="1:23" x14ac:dyDescent="0.3">
      <c r="A24099">
        <v>31865</v>
      </c>
      <c r="B24099" s="15" t="s">
        <v>2125</v>
      </c>
      <c r="C24099" t="str">
        <f>_xlfn.XLOOKUP($B24099, STANDARDS!$A:$A, STANDARDS!$B:$B,,0,2)</f>
        <v>Chapel Island Fm</v>
      </c>
      <c r="D24099" t="s">
        <v>517</v>
      </c>
      <c r="E24099" t="s">
        <v>1207</v>
      </c>
      <c r="F24099">
        <v>47.075000000000003</v>
      </c>
      <c r="G24099">
        <v>-55.859000000000002</v>
      </c>
      <c r="H24099">
        <v>1E-3</v>
      </c>
      <c r="I24099" t="s">
        <v>592</v>
      </c>
      <c r="J24099" cm="1">
        <f t="array" ref="J24099:L24099">_xlfn.XLOOKUP($C24099, AGE!$A:$A,AGE!$B:$D,,0,2)</f>
        <v>541</v>
      </c>
      <c r="K24099">
        <v>18.399999999999999</v>
      </c>
      <c r="L24099" t="str">
        <v>GSA 2018</v>
      </c>
      <c r="M24099" t="s">
        <v>2522</v>
      </c>
      <c r="O24099" s="37">
        <v>0.10094387040882666</v>
      </c>
      <c r="P24099" t="s">
        <v>2342</v>
      </c>
      <c r="Q24099" s="14">
        <v>-25.718379731715086</v>
      </c>
      <c r="R24099" s="14">
        <v>0.44731078350578812</v>
      </c>
      <c r="S24099" s="14">
        <v>-24.023509905651334</v>
      </c>
      <c r="T24099" s="37">
        <v>0.14000000000000001</v>
      </c>
      <c r="U24099" t="s">
        <v>2479</v>
      </c>
      <c r="V24099">
        <v>1</v>
      </c>
      <c r="W24099" t="s">
        <v>2579</v>
      </c>
    </row>
    <row r="24100" spans="1:23" x14ac:dyDescent="0.3">
      <c r="A24100">
        <v>31866</v>
      </c>
      <c r="B24100" s="15" t="s">
        <v>2125</v>
      </c>
      <c r="C24100" t="str">
        <f>_xlfn.XLOOKUP($B24100, STANDARDS!$A:$A, STANDARDS!$B:$B,,0,2)</f>
        <v>Chapel Island Fm</v>
      </c>
      <c r="D24100" t="s">
        <v>517</v>
      </c>
      <c r="E24100" t="s">
        <v>1207</v>
      </c>
      <c r="F24100">
        <v>47.075000000000003</v>
      </c>
      <c r="G24100">
        <v>-55.859000000000002</v>
      </c>
      <c r="H24100">
        <v>1E-3</v>
      </c>
      <c r="I24100" t="s">
        <v>592</v>
      </c>
      <c r="J24100" cm="1">
        <f t="array" ref="J24100:L24100">_xlfn.XLOOKUP($C24100, AGE!$A:$A,AGE!$B:$D,,0,2)</f>
        <v>541</v>
      </c>
      <c r="K24100">
        <v>18.399999999999999</v>
      </c>
      <c r="L24100" t="str">
        <v>GSA 2018</v>
      </c>
      <c r="M24100" t="s">
        <v>2522</v>
      </c>
      <c r="O24100" s="37">
        <v>8.0544439007916246E-2</v>
      </c>
      <c r="P24100" t="s">
        <v>2342</v>
      </c>
      <c r="Q24100" s="14"/>
      <c r="R24100" s="14"/>
      <c r="S24100" s="14">
        <v>-26.497547703011652</v>
      </c>
      <c r="T24100" s="37">
        <v>0.14000000000000001</v>
      </c>
      <c r="U24100" t="s">
        <v>2479</v>
      </c>
      <c r="V24100">
        <v>1</v>
      </c>
      <c r="W24100" t="s">
        <v>2579</v>
      </c>
    </row>
    <row r="24101" spans="1:23" x14ac:dyDescent="0.3">
      <c r="A24101">
        <v>31867</v>
      </c>
      <c r="B24101" s="15" t="s">
        <v>2125</v>
      </c>
      <c r="C24101" t="str">
        <f>_xlfn.XLOOKUP($B24101, STANDARDS!$A:$A, STANDARDS!$B:$B,,0,2)</f>
        <v>Chapel Island Fm</v>
      </c>
      <c r="D24101" t="s">
        <v>517</v>
      </c>
      <c r="E24101" t="s">
        <v>1207</v>
      </c>
      <c r="F24101">
        <v>47.075000000000003</v>
      </c>
      <c r="G24101">
        <v>-55.859000000000002</v>
      </c>
      <c r="H24101">
        <v>1E-3</v>
      </c>
      <c r="I24101" t="s">
        <v>592</v>
      </c>
      <c r="J24101" cm="1">
        <f t="array" ref="J24101:L24101">_xlfn.XLOOKUP($C24101, AGE!$A:$A,AGE!$B:$D,,0,2)</f>
        <v>541</v>
      </c>
      <c r="K24101">
        <v>18.399999999999999</v>
      </c>
      <c r="L24101" t="str">
        <v>GSA 2018</v>
      </c>
      <c r="M24101" t="s">
        <v>2522</v>
      </c>
      <c r="O24101" s="37">
        <v>8.7447172746883725E-2</v>
      </c>
      <c r="P24101" t="s">
        <v>2342</v>
      </c>
      <c r="Q24101" s="14"/>
      <c r="R24101" s="14"/>
      <c r="S24101" s="14">
        <v>-28.395472425143634</v>
      </c>
      <c r="T24101" s="37">
        <v>0.09</v>
      </c>
      <c r="U24101" t="s">
        <v>2479</v>
      </c>
      <c r="V24101">
        <v>1</v>
      </c>
      <c r="W24101" t="s">
        <v>2579</v>
      </c>
    </row>
    <row r="24102" spans="1:23" x14ac:dyDescent="0.3">
      <c r="A24102">
        <v>31868</v>
      </c>
      <c r="B24102" s="15" t="s">
        <v>2125</v>
      </c>
      <c r="C24102" t="str">
        <f>_xlfn.XLOOKUP($B24102, STANDARDS!$A:$A, STANDARDS!$B:$B,,0,2)</f>
        <v>Chapel Island Fm</v>
      </c>
      <c r="D24102" t="s">
        <v>517</v>
      </c>
      <c r="E24102" t="s">
        <v>1207</v>
      </c>
      <c r="F24102">
        <v>47.075000000000003</v>
      </c>
      <c r="G24102">
        <v>-55.859000000000002</v>
      </c>
      <c r="H24102">
        <v>1E-3</v>
      </c>
      <c r="I24102" t="s">
        <v>592</v>
      </c>
      <c r="J24102" cm="1">
        <f t="array" ref="J24102:L24102">_xlfn.XLOOKUP($C24102, AGE!$A:$A,AGE!$B:$D,,0,2)</f>
        <v>541</v>
      </c>
      <c r="K24102">
        <v>18.399999999999999</v>
      </c>
      <c r="L24102" t="str">
        <v>GSA 2018</v>
      </c>
      <c r="M24102" t="s">
        <v>2522</v>
      </c>
      <c r="O24102" s="37">
        <v>9.8814947316428023E-2</v>
      </c>
      <c r="P24102" t="s">
        <v>2342</v>
      </c>
      <c r="Q24102" s="14">
        <v>-22.697231412004353</v>
      </c>
      <c r="R24102" s="14">
        <v>0.44731078350578812</v>
      </c>
      <c r="S24102" s="14">
        <v>-26.718516784242723</v>
      </c>
      <c r="T24102" s="37">
        <v>0.14000000000000001</v>
      </c>
      <c r="U24102" t="s">
        <v>2479</v>
      </c>
      <c r="V24102">
        <v>1</v>
      </c>
      <c r="W24102" t="s">
        <v>2579</v>
      </c>
    </row>
    <row r="24103" spans="1:23" x14ac:dyDescent="0.3">
      <c r="A24103">
        <v>31869</v>
      </c>
      <c r="B24103" s="15" t="s">
        <v>2125</v>
      </c>
      <c r="C24103" t="str">
        <f>_xlfn.XLOOKUP($B24103, STANDARDS!$A:$A, STANDARDS!$B:$B,,0,2)</f>
        <v>Chapel Island Fm</v>
      </c>
      <c r="D24103" t="s">
        <v>517</v>
      </c>
      <c r="E24103" t="s">
        <v>1207</v>
      </c>
      <c r="F24103">
        <v>47.075000000000003</v>
      </c>
      <c r="G24103">
        <v>-55.859000000000002</v>
      </c>
      <c r="H24103">
        <v>1E-3</v>
      </c>
      <c r="I24103" t="s">
        <v>592</v>
      </c>
      <c r="J24103" cm="1">
        <f t="array" ref="J24103:L24103">_xlfn.XLOOKUP($C24103, AGE!$A:$A,AGE!$B:$D,,0,2)</f>
        <v>541</v>
      </c>
      <c r="K24103">
        <v>18.399999999999999</v>
      </c>
      <c r="L24103" t="str">
        <v>GSA 2018</v>
      </c>
      <c r="M24103" t="s">
        <v>2522</v>
      </c>
      <c r="O24103" s="37">
        <v>9.5629655447041245E-2</v>
      </c>
      <c r="P24103" t="s">
        <v>2342</v>
      </c>
      <c r="Q24103" s="14"/>
      <c r="R24103" s="14"/>
      <c r="S24103" s="14">
        <v>-26.116243684008143</v>
      </c>
      <c r="T24103" s="37">
        <v>0.14000000000000001</v>
      </c>
      <c r="U24103" t="s">
        <v>2479</v>
      </c>
      <c r="V24103">
        <v>1</v>
      </c>
      <c r="W24103" t="s">
        <v>2579</v>
      </c>
    </row>
    <row r="24104" spans="1:23" x14ac:dyDescent="0.3">
      <c r="A24104">
        <v>31870</v>
      </c>
      <c r="B24104" s="15" t="s">
        <v>2125</v>
      </c>
      <c r="C24104" t="str">
        <f>_xlfn.XLOOKUP($B24104, STANDARDS!$A:$A, STANDARDS!$B:$B,,0,2)</f>
        <v>Chapel Island Fm</v>
      </c>
      <c r="D24104" t="s">
        <v>517</v>
      </c>
      <c r="E24104" t="s">
        <v>1207</v>
      </c>
      <c r="F24104">
        <v>47.075000000000003</v>
      </c>
      <c r="G24104">
        <v>-55.859000000000002</v>
      </c>
      <c r="H24104">
        <v>1E-3</v>
      </c>
      <c r="I24104" t="s">
        <v>592</v>
      </c>
      <c r="J24104" cm="1">
        <f t="array" ref="J24104:L24104">_xlfn.XLOOKUP($C24104, AGE!$A:$A,AGE!$B:$D,,0,2)</f>
        <v>541</v>
      </c>
      <c r="K24104">
        <v>18.399999999999999</v>
      </c>
      <c r="L24104" t="str">
        <v>GSA 2018</v>
      </c>
      <c r="M24104" t="s">
        <v>2522</v>
      </c>
      <c r="O24104" s="37">
        <v>0.11323028862644061</v>
      </c>
      <c r="P24104" t="s">
        <v>2342</v>
      </c>
      <c r="Q24104" s="14">
        <v>-24.623980704857196</v>
      </c>
      <c r="R24104" s="14">
        <v>0.49934808943140557</v>
      </c>
      <c r="S24104" s="14">
        <v>-27.281131486610317</v>
      </c>
      <c r="T24104" s="37">
        <v>0.14000000000000001</v>
      </c>
      <c r="U24104" t="s">
        <v>2479</v>
      </c>
      <c r="V24104">
        <v>1</v>
      </c>
      <c r="W24104" t="s">
        <v>2579</v>
      </c>
    </row>
    <row r="24105" spans="1:23" x14ac:dyDescent="0.3">
      <c r="A24105">
        <v>31871</v>
      </c>
      <c r="B24105" s="15" t="s">
        <v>2125</v>
      </c>
      <c r="C24105" t="str">
        <f>_xlfn.XLOOKUP($B24105, STANDARDS!$A:$A, STANDARDS!$B:$B,,0,2)</f>
        <v>Chapel Island Fm</v>
      </c>
      <c r="D24105" t="s">
        <v>517</v>
      </c>
      <c r="E24105" t="s">
        <v>1207</v>
      </c>
      <c r="F24105">
        <v>47.075000000000003</v>
      </c>
      <c r="G24105">
        <v>-55.859000000000002</v>
      </c>
      <c r="H24105">
        <v>1E-3</v>
      </c>
      <c r="I24105" t="s">
        <v>592</v>
      </c>
      <c r="J24105" cm="1">
        <f t="array" ref="J24105:L24105">_xlfn.XLOOKUP($C24105, AGE!$A:$A,AGE!$B:$D,,0,2)</f>
        <v>541</v>
      </c>
      <c r="K24105">
        <v>18.399999999999999</v>
      </c>
      <c r="L24105" t="str">
        <v>GSA 2018</v>
      </c>
      <c r="M24105" t="s">
        <v>2522</v>
      </c>
      <c r="O24105" s="37">
        <v>8.6537828062655642E-2</v>
      </c>
      <c r="P24105" t="s">
        <v>2342</v>
      </c>
      <c r="Q24105" s="14">
        <v>-26.630658334260421</v>
      </c>
      <c r="R24105" s="14">
        <v>0.44731078350578812</v>
      </c>
      <c r="S24105" s="14">
        <v>-26.965055879319692</v>
      </c>
      <c r="T24105" s="37">
        <v>0.14000000000000001</v>
      </c>
      <c r="U24105" t="s">
        <v>2479</v>
      </c>
      <c r="V24105">
        <v>1</v>
      </c>
      <c r="W24105" t="s">
        <v>2579</v>
      </c>
    </row>
    <row r="24106" spans="1:23" x14ac:dyDescent="0.3">
      <c r="A24106">
        <v>31872</v>
      </c>
      <c r="B24106" s="15" t="s">
        <v>2125</v>
      </c>
      <c r="C24106" t="str">
        <f>_xlfn.XLOOKUP($B24106, STANDARDS!$A:$A, STANDARDS!$B:$B,,0,2)</f>
        <v>Chapel Island Fm</v>
      </c>
      <c r="D24106" t="s">
        <v>517</v>
      </c>
      <c r="E24106" t="s">
        <v>1207</v>
      </c>
      <c r="F24106">
        <v>47.075000000000003</v>
      </c>
      <c r="G24106">
        <v>-55.859000000000002</v>
      </c>
      <c r="H24106">
        <v>1E-3</v>
      </c>
      <c r="I24106" t="s">
        <v>592</v>
      </c>
      <c r="J24106" cm="1">
        <f t="array" ref="J24106:L24106">_xlfn.XLOOKUP($C24106, AGE!$A:$A,AGE!$B:$D,,0,2)</f>
        <v>541</v>
      </c>
      <c r="K24106">
        <v>18.399999999999999</v>
      </c>
      <c r="L24106" t="str">
        <v>GSA 2018</v>
      </c>
      <c r="M24106" t="s">
        <v>2522</v>
      </c>
      <c r="O24106" s="37">
        <v>8.9498202389987444E-2</v>
      </c>
      <c r="P24106" t="s">
        <v>2342</v>
      </c>
      <c r="Q24106" s="14"/>
      <c r="R24106" s="14"/>
      <c r="S24106" s="14">
        <v>-25.445470408114954</v>
      </c>
      <c r="T24106" s="37">
        <v>0.14000000000000001</v>
      </c>
      <c r="U24106" t="s">
        <v>2479</v>
      </c>
      <c r="V24106">
        <v>1</v>
      </c>
      <c r="W24106" t="s">
        <v>2579</v>
      </c>
    </row>
    <row r="24107" spans="1:23" x14ac:dyDescent="0.3">
      <c r="A24107">
        <v>31873</v>
      </c>
      <c r="B24107" s="15" t="s">
        <v>2125</v>
      </c>
      <c r="C24107" t="str">
        <f>_xlfn.XLOOKUP($B24107, STANDARDS!$A:$A, STANDARDS!$B:$B,,0,2)</f>
        <v>Chapel Island Fm</v>
      </c>
      <c r="D24107" t="s">
        <v>517</v>
      </c>
      <c r="E24107" t="s">
        <v>1207</v>
      </c>
      <c r="F24107">
        <v>47.075000000000003</v>
      </c>
      <c r="G24107">
        <v>-55.859000000000002</v>
      </c>
      <c r="H24107">
        <v>1E-3</v>
      </c>
      <c r="I24107" t="s">
        <v>592</v>
      </c>
      <c r="J24107" cm="1">
        <f t="array" ref="J24107:L24107">_xlfn.XLOOKUP($C24107, AGE!$A:$A,AGE!$B:$D,,0,2)</f>
        <v>541</v>
      </c>
      <c r="K24107">
        <v>18.399999999999999</v>
      </c>
      <c r="L24107" t="str">
        <v>GSA 2018</v>
      </c>
      <c r="M24107" t="s">
        <v>2522</v>
      </c>
      <c r="O24107" s="37">
        <v>0.10159598698704447</v>
      </c>
      <c r="P24107" t="s">
        <v>2342</v>
      </c>
      <c r="Q24107" s="14">
        <v>-24.244922171650622</v>
      </c>
      <c r="R24107" s="14">
        <v>0.49934808943140557</v>
      </c>
      <c r="S24107" s="14">
        <v>-28.117400659703069</v>
      </c>
      <c r="T24107" s="37">
        <v>0.14000000000000001</v>
      </c>
      <c r="U24107" t="s">
        <v>2479</v>
      </c>
      <c r="V24107">
        <v>1</v>
      </c>
      <c r="W24107" t="s">
        <v>2579</v>
      </c>
    </row>
    <row r="24108" spans="1:23" x14ac:dyDescent="0.3">
      <c r="A24108">
        <v>31874</v>
      </c>
      <c r="B24108" s="15" t="s">
        <v>2125</v>
      </c>
      <c r="C24108" t="str">
        <f>_xlfn.XLOOKUP($B24108, STANDARDS!$A:$A, STANDARDS!$B:$B,,0,2)</f>
        <v>Chapel Island Fm</v>
      </c>
      <c r="D24108" t="s">
        <v>517</v>
      </c>
      <c r="E24108" t="s">
        <v>1207</v>
      </c>
      <c r="F24108">
        <v>47.075000000000003</v>
      </c>
      <c r="G24108">
        <v>-55.859000000000002</v>
      </c>
      <c r="H24108">
        <v>1E-3</v>
      </c>
      <c r="I24108" t="s">
        <v>592</v>
      </c>
      <c r="J24108" cm="1">
        <f t="array" ref="J24108:L24108">_xlfn.XLOOKUP($C24108, AGE!$A:$A,AGE!$B:$D,,0,2)</f>
        <v>541</v>
      </c>
      <c r="K24108">
        <v>18.399999999999999</v>
      </c>
      <c r="L24108" t="str">
        <v>GSA 2018</v>
      </c>
      <c r="M24108" t="s">
        <v>2522</v>
      </c>
      <c r="O24108" s="37">
        <v>7.657034285367427E-2</v>
      </c>
      <c r="P24108" t="s">
        <v>2342</v>
      </c>
      <c r="Q24108" s="14">
        <v>-21.709382120539797</v>
      </c>
      <c r="R24108" s="14">
        <v>0.44731078350578812</v>
      </c>
      <c r="S24108" s="14">
        <v>-23.761212872847182</v>
      </c>
      <c r="T24108" s="37">
        <v>0.14000000000000001</v>
      </c>
      <c r="U24108" t="s">
        <v>2479</v>
      </c>
      <c r="V24108">
        <v>1</v>
      </c>
      <c r="W24108" t="s">
        <v>2579</v>
      </c>
    </row>
    <row r="24109" spans="1:23" x14ac:dyDescent="0.3">
      <c r="A24109">
        <v>31875</v>
      </c>
      <c r="B24109" s="15" t="s">
        <v>2125</v>
      </c>
      <c r="C24109" t="str">
        <f>_xlfn.XLOOKUP($B24109, STANDARDS!$A:$A, STANDARDS!$B:$B,,0,2)</f>
        <v>Chapel Island Fm</v>
      </c>
      <c r="D24109" t="s">
        <v>517</v>
      </c>
      <c r="E24109" t="s">
        <v>1207</v>
      </c>
      <c r="F24109">
        <v>47.075000000000003</v>
      </c>
      <c r="G24109">
        <v>-55.859000000000002</v>
      </c>
      <c r="H24109">
        <v>1E-3</v>
      </c>
      <c r="I24109" t="s">
        <v>592</v>
      </c>
      <c r="J24109" cm="1">
        <f t="array" ref="J24109:L24109">_xlfn.XLOOKUP($C24109, AGE!$A:$A,AGE!$B:$D,,0,2)</f>
        <v>541</v>
      </c>
      <c r="K24109">
        <v>18.399999999999999</v>
      </c>
      <c r="L24109" t="str">
        <v>GSA 2018</v>
      </c>
      <c r="M24109" t="s">
        <v>2522</v>
      </c>
      <c r="O24109" s="37"/>
      <c r="P24109" t="s">
        <v>2342</v>
      </c>
      <c r="Q24109" s="14"/>
      <c r="R24109" s="14"/>
      <c r="S24109" s="14">
        <v>-25.964063468407172</v>
      </c>
      <c r="T24109" s="37">
        <v>0.14000000000000001</v>
      </c>
      <c r="U24109" t="s">
        <v>2479</v>
      </c>
      <c r="V24109">
        <v>1</v>
      </c>
      <c r="W24109" t="s">
        <v>2579</v>
      </c>
    </row>
    <row r="24110" spans="1:23" x14ac:dyDescent="0.3">
      <c r="A24110">
        <v>31876</v>
      </c>
      <c r="B24110" s="15" t="s">
        <v>2125</v>
      </c>
      <c r="C24110" t="str">
        <f>_xlfn.XLOOKUP($B24110, STANDARDS!$A:$A, STANDARDS!$B:$B,,0,2)</f>
        <v>Chapel Island Fm</v>
      </c>
      <c r="D24110" t="s">
        <v>517</v>
      </c>
      <c r="E24110" t="s">
        <v>1207</v>
      </c>
      <c r="F24110">
        <v>47.075000000000003</v>
      </c>
      <c r="G24110">
        <v>-55.859000000000002</v>
      </c>
      <c r="H24110">
        <v>1E-3</v>
      </c>
      <c r="I24110" t="s">
        <v>592</v>
      </c>
      <c r="J24110" cm="1">
        <f t="array" ref="J24110:L24110">_xlfn.XLOOKUP($C24110, AGE!$A:$A,AGE!$B:$D,,0,2)</f>
        <v>541</v>
      </c>
      <c r="K24110">
        <v>18.399999999999999</v>
      </c>
      <c r="L24110" t="str">
        <v>GSA 2018</v>
      </c>
      <c r="M24110" t="s">
        <v>2522</v>
      </c>
      <c r="O24110" s="37">
        <v>8.0384074962388835E-2</v>
      </c>
      <c r="P24110" t="s">
        <v>2342</v>
      </c>
      <c r="Q24110" s="14">
        <v>-22.9819692796849</v>
      </c>
      <c r="R24110" s="14">
        <v>0.49934808943140557</v>
      </c>
      <c r="S24110" s="14">
        <v>-28.209141337953454</v>
      </c>
      <c r="T24110" s="37">
        <v>0.09</v>
      </c>
      <c r="U24110" t="s">
        <v>2479</v>
      </c>
      <c r="V24110">
        <v>1</v>
      </c>
      <c r="W24110" t="s">
        <v>2579</v>
      </c>
    </row>
    <row r="24111" spans="1:23" x14ac:dyDescent="0.3">
      <c r="A24111">
        <v>31877</v>
      </c>
      <c r="B24111" s="15" t="s">
        <v>2125</v>
      </c>
      <c r="C24111" t="str">
        <f>_xlfn.XLOOKUP($B24111, STANDARDS!$A:$A, STANDARDS!$B:$B,,0,2)</f>
        <v>Chapel Island Fm</v>
      </c>
      <c r="D24111" t="s">
        <v>517</v>
      </c>
      <c r="E24111" t="s">
        <v>1207</v>
      </c>
      <c r="F24111">
        <v>47.075000000000003</v>
      </c>
      <c r="G24111">
        <v>-55.859000000000002</v>
      </c>
      <c r="H24111">
        <v>1E-3</v>
      </c>
      <c r="I24111" t="s">
        <v>592</v>
      </c>
      <c r="J24111" cm="1">
        <f t="array" ref="J24111:L24111">_xlfn.XLOOKUP($C24111, AGE!$A:$A,AGE!$B:$D,,0,2)</f>
        <v>541</v>
      </c>
      <c r="K24111">
        <v>18.399999999999999</v>
      </c>
      <c r="L24111" t="str">
        <v>GSA 2018</v>
      </c>
      <c r="M24111" t="s">
        <v>2522</v>
      </c>
      <c r="O24111" s="37">
        <v>7.6612860898879337E-2</v>
      </c>
      <c r="P24111" t="s">
        <v>2342</v>
      </c>
      <c r="Q24111" s="14">
        <v>-26.771571521050049</v>
      </c>
      <c r="R24111" s="14">
        <v>0.22184593384235879</v>
      </c>
      <c r="S24111" s="14">
        <v>-28.436336566748835</v>
      </c>
      <c r="T24111" s="37">
        <v>0.09</v>
      </c>
      <c r="U24111" t="s">
        <v>2479</v>
      </c>
      <c r="V24111">
        <v>1</v>
      </c>
      <c r="W24111" t="s">
        <v>2579</v>
      </c>
    </row>
    <row r="24112" spans="1:23" x14ac:dyDescent="0.3">
      <c r="A24112">
        <v>31878</v>
      </c>
      <c r="B24112" s="15" t="s">
        <v>2125</v>
      </c>
      <c r="C24112" t="str">
        <f>_xlfn.XLOOKUP($B24112, STANDARDS!$A:$A, STANDARDS!$B:$B,,0,2)</f>
        <v>Chapel Island Fm</v>
      </c>
      <c r="D24112" t="s">
        <v>517</v>
      </c>
      <c r="E24112" t="s">
        <v>1207</v>
      </c>
      <c r="F24112">
        <v>47.075000000000003</v>
      </c>
      <c r="G24112">
        <v>-55.859000000000002</v>
      </c>
      <c r="H24112">
        <v>1E-3</v>
      </c>
      <c r="I24112" t="s">
        <v>592</v>
      </c>
      <c r="J24112" cm="1">
        <f t="array" ref="J24112:L24112">_xlfn.XLOOKUP($C24112, AGE!$A:$A,AGE!$B:$D,,0,2)</f>
        <v>541</v>
      </c>
      <c r="K24112">
        <v>18.399999999999999</v>
      </c>
      <c r="L24112" t="str">
        <v>GSA 2018</v>
      </c>
      <c r="M24112" t="s">
        <v>2522</v>
      </c>
      <c r="O24112" s="37">
        <v>7.8131142780927809E-2</v>
      </c>
      <c r="P24112" t="s">
        <v>2342</v>
      </c>
      <c r="Q24112" s="14">
        <v>-22.764378250899231</v>
      </c>
      <c r="R24112" s="14">
        <v>0.44731078350578812</v>
      </c>
      <c r="S24112" s="14">
        <v>-28.672571808042253</v>
      </c>
      <c r="T24112" s="37">
        <v>0.09</v>
      </c>
      <c r="U24112" t="s">
        <v>2479</v>
      </c>
      <c r="V24112">
        <v>1</v>
      </c>
      <c r="W24112" t="s">
        <v>2579</v>
      </c>
    </row>
    <row r="24113" spans="1:23" x14ac:dyDescent="0.3">
      <c r="A24113">
        <v>31879</v>
      </c>
      <c r="B24113" s="15" t="s">
        <v>2125</v>
      </c>
      <c r="C24113" t="str">
        <f>_xlfn.XLOOKUP($B24113, STANDARDS!$A:$A, STANDARDS!$B:$B,,0,2)</f>
        <v>Chapel Island Fm</v>
      </c>
      <c r="D24113" t="s">
        <v>517</v>
      </c>
      <c r="E24113" t="s">
        <v>1207</v>
      </c>
      <c r="F24113">
        <v>47.075000000000003</v>
      </c>
      <c r="G24113">
        <v>-55.859000000000002</v>
      </c>
      <c r="H24113">
        <v>1E-3</v>
      </c>
      <c r="I24113" t="s">
        <v>592</v>
      </c>
      <c r="J24113" cm="1">
        <f t="array" ref="J24113:L24113">_xlfn.XLOOKUP($C24113, AGE!$A:$A,AGE!$B:$D,,0,2)</f>
        <v>541</v>
      </c>
      <c r="K24113">
        <v>18.399999999999999</v>
      </c>
      <c r="L24113" t="str">
        <v>GSA 2018</v>
      </c>
      <c r="M24113" t="s">
        <v>2522</v>
      </c>
      <c r="O24113" s="37">
        <v>7.4423088570090723E-2</v>
      </c>
      <c r="P24113" t="s">
        <v>2342</v>
      </c>
      <c r="Q24113" s="14">
        <v>-22.337927462582527</v>
      </c>
      <c r="R24113" s="14">
        <v>0.49934808943140557</v>
      </c>
      <c r="S24113" s="14">
        <v>-28.734063881321422</v>
      </c>
      <c r="T24113" s="37">
        <v>0.09</v>
      </c>
      <c r="U24113" t="s">
        <v>2479</v>
      </c>
      <c r="V24113">
        <v>1</v>
      </c>
      <c r="W24113" t="s">
        <v>2579</v>
      </c>
    </row>
    <row r="24114" spans="1:23" x14ac:dyDescent="0.3">
      <c r="A24114">
        <v>31880</v>
      </c>
      <c r="B24114" s="15" t="s">
        <v>2125</v>
      </c>
      <c r="C24114" t="str">
        <f>_xlfn.XLOOKUP($B24114, STANDARDS!$A:$A, STANDARDS!$B:$B,,0,2)</f>
        <v>Chapel Island Fm</v>
      </c>
      <c r="D24114" t="s">
        <v>517</v>
      </c>
      <c r="E24114" t="s">
        <v>1207</v>
      </c>
      <c r="F24114">
        <v>47.075000000000003</v>
      </c>
      <c r="G24114">
        <v>-55.859000000000002</v>
      </c>
      <c r="H24114">
        <v>1E-3</v>
      </c>
      <c r="I24114" t="s">
        <v>592</v>
      </c>
      <c r="J24114" cm="1">
        <f t="array" ref="J24114:L24114">_xlfn.XLOOKUP($C24114, AGE!$A:$A,AGE!$B:$D,,0,2)</f>
        <v>541</v>
      </c>
      <c r="K24114">
        <v>18.399999999999999</v>
      </c>
      <c r="L24114" t="str">
        <v>GSA 2018</v>
      </c>
      <c r="M24114" t="s">
        <v>2522</v>
      </c>
      <c r="O24114" s="37">
        <v>6.0356144275937509E-2</v>
      </c>
      <c r="P24114" t="s">
        <v>2342</v>
      </c>
      <c r="Q24114" s="14">
        <v>-25.18131876155617</v>
      </c>
      <c r="R24114" s="14">
        <v>0.44731078350578812</v>
      </c>
      <c r="S24114" s="14">
        <v>-28.335781387412279</v>
      </c>
      <c r="T24114" s="37">
        <v>0.09</v>
      </c>
      <c r="U24114" t="s">
        <v>2479</v>
      </c>
      <c r="V24114">
        <v>1</v>
      </c>
      <c r="W24114" t="s">
        <v>2579</v>
      </c>
    </row>
    <row r="24115" spans="1:23" x14ac:dyDescent="0.3">
      <c r="A24115">
        <v>31881</v>
      </c>
      <c r="B24115" s="15" t="s">
        <v>2125</v>
      </c>
      <c r="C24115" t="str">
        <f>_xlfn.XLOOKUP($B24115, STANDARDS!$A:$A, STANDARDS!$B:$B,,0,2)</f>
        <v>Chapel Island Fm</v>
      </c>
      <c r="D24115" t="s">
        <v>517</v>
      </c>
      <c r="E24115" t="s">
        <v>1207</v>
      </c>
      <c r="F24115">
        <v>47.075000000000003</v>
      </c>
      <c r="G24115">
        <v>-55.859000000000002</v>
      </c>
      <c r="H24115">
        <v>1E-3</v>
      </c>
      <c r="I24115" t="s">
        <v>592</v>
      </c>
      <c r="J24115" cm="1">
        <f t="array" ref="J24115:L24115">_xlfn.XLOOKUP($C24115, AGE!$A:$A,AGE!$B:$D,,0,2)</f>
        <v>541</v>
      </c>
      <c r="K24115">
        <v>18.399999999999999</v>
      </c>
      <c r="L24115" t="str">
        <v>GSA 2018</v>
      </c>
      <c r="M24115" t="s">
        <v>2522</v>
      </c>
      <c r="O24115" s="37">
        <v>0.13185399903970305</v>
      </c>
      <c r="P24115" t="s">
        <v>2342</v>
      </c>
      <c r="Q24115" s="14">
        <v>-25.167160435131532</v>
      </c>
      <c r="R24115" s="14">
        <v>0.44731078350578812</v>
      </c>
      <c r="S24115" s="14">
        <v>-28.856196007178855</v>
      </c>
      <c r="T24115" s="37">
        <v>0.09</v>
      </c>
      <c r="U24115" t="s">
        <v>2479</v>
      </c>
      <c r="V24115">
        <v>1</v>
      </c>
      <c r="W24115" t="s">
        <v>2579</v>
      </c>
    </row>
    <row r="24116" spans="1:23" x14ac:dyDescent="0.3">
      <c r="A24116">
        <v>31882</v>
      </c>
      <c r="B24116" s="15" t="s">
        <v>2125</v>
      </c>
      <c r="C24116" t="str">
        <f>_xlfn.XLOOKUP($B24116, STANDARDS!$A:$A, STANDARDS!$B:$B,,0,2)</f>
        <v>Chapel Island Fm</v>
      </c>
      <c r="D24116" t="s">
        <v>517</v>
      </c>
      <c r="E24116" t="s">
        <v>1207</v>
      </c>
      <c r="F24116">
        <v>47.075000000000003</v>
      </c>
      <c r="G24116">
        <v>-55.859000000000002</v>
      </c>
      <c r="H24116">
        <v>1E-3</v>
      </c>
      <c r="I24116" t="s">
        <v>592</v>
      </c>
      <c r="J24116" cm="1">
        <f t="array" ref="J24116:L24116">_xlfn.XLOOKUP($C24116, AGE!$A:$A,AGE!$B:$D,,0,2)</f>
        <v>541</v>
      </c>
      <c r="K24116">
        <v>18.399999999999999</v>
      </c>
      <c r="L24116" t="str">
        <v>GSA 2018</v>
      </c>
      <c r="M24116" t="s">
        <v>2522</v>
      </c>
      <c r="O24116" s="37">
        <v>9.0161115735929262E-2</v>
      </c>
      <c r="P24116" t="s">
        <v>2342</v>
      </c>
      <c r="Q24116" s="14">
        <v>-22.513143201655517</v>
      </c>
      <c r="R24116" s="14">
        <v>0.49934808943140557</v>
      </c>
      <c r="S24116" s="14">
        <v>-28.021931999986222</v>
      </c>
      <c r="T24116" s="37">
        <v>0.09</v>
      </c>
      <c r="U24116" t="s">
        <v>2479</v>
      </c>
      <c r="V24116">
        <v>1</v>
      </c>
      <c r="W24116" t="s">
        <v>2579</v>
      </c>
    </row>
    <row r="24117" spans="1:23" x14ac:dyDescent="0.3">
      <c r="A24117">
        <v>31883</v>
      </c>
      <c r="B24117" s="15" t="s">
        <v>2125</v>
      </c>
      <c r="C24117" t="str">
        <f>_xlfn.XLOOKUP($B24117, STANDARDS!$A:$A, STANDARDS!$B:$B,,0,2)</f>
        <v>Chapel Island Fm</v>
      </c>
      <c r="D24117" t="s">
        <v>517</v>
      </c>
      <c r="E24117" t="s">
        <v>1207</v>
      </c>
      <c r="F24117">
        <v>47.075000000000003</v>
      </c>
      <c r="G24117">
        <v>-55.859000000000002</v>
      </c>
      <c r="H24117">
        <v>1E-3</v>
      </c>
      <c r="I24117" t="s">
        <v>592</v>
      </c>
      <c r="J24117" cm="1">
        <f t="array" ref="J24117:L24117">_xlfn.XLOOKUP($C24117, AGE!$A:$A,AGE!$B:$D,,0,2)</f>
        <v>541</v>
      </c>
      <c r="K24117">
        <v>18.399999999999999</v>
      </c>
      <c r="L24117" t="str">
        <v>GSA 2018</v>
      </c>
      <c r="M24117" t="s">
        <v>2522</v>
      </c>
      <c r="O24117" s="37">
        <v>7.4892468203324902E-2</v>
      </c>
      <c r="P24117" t="s">
        <v>2342</v>
      </c>
      <c r="Q24117" s="14"/>
      <c r="R24117" s="14"/>
      <c r="S24117" s="14">
        <v>-28.922425915857147</v>
      </c>
      <c r="T24117" s="37">
        <v>0.09</v>
      </c>
      <c r="U24117" t="s">
        <v>2479</v>
      </c>
      <c r="V24117">
        <v>1</v>
      </c>
      <c r="W24117" t="s">
        <v>2579</v>
      </c>
    </row>
    <row r="24118" spans="1:23" x14ac:dyDescent="0.3">
      <c r="A24118">
        <v>31884</v>
      </c>
      <c r="B24118" s="15" t="s">
        <v>2125</v>
      </c>
      <c r="C24118" t="str">
        <f>_xlfn.XLOOKUP($B24118, STANDARDS!$A:$A, STANDARDS!$B:$B,,0,2)</f>
        <v>Chapel Island Fm</v>
      </c>
      <c r="D24118" t="s">
        <v>517</v>
      </c>
      <c r="E24118" t="s">
        <v>1207</v>
      </c>
      <c r="F24118">
        <v>47.075000000000003</v>
      </c>
      <c r="G24118">
        <v>-55.859000000000002</v>
      </c>
      <c r="H24118">
        <v>1E-3</v>
      </c>
      <c r="I24118" t="s">
        <v>592</v>
      </c>
      <c r="J24118" cm="1">
        <f t="array" ref="J24118:L24118">_xlfn.XLOOKUP($C24118, AGE!$A:$A,AGE!$B:$D,,0,2)</f>
        <v>541</v>
      </c>
      <c r="K24118">
        <v>18.399999999999999</v>
      </c>
      <c r="L24118" t="str">
        <v>GSA 2018</v>
      </c>
      <c r="M24118" t="s">
        <v>2522</v>
      </c>
      <c r="O24118" s="37">
        <v>0.12638119993216457</v>
      </c>
      <c r="P24118" t="s">
        <v>2342</v>
      </c>
      <c r="Q24118" s="14">
        <v>-22.429139057804072</v>
      </c>
      <c r="R24118" s="14">
        <v>0.44731078350578812</v>
      </c>
      <c r="S24118" s="14">
        <v>-28.475909289005585</v>
      </c>
      <c r="T24118" s="37">
        <v>0.09</v>
      </c>
      <c r="U24118" t="s">
        <v>2479</v>
      </c>
      <c r="V24118">
        <v>1</v>
      </c>
      <c r="W24118" t="s">
        <v>2579</v>
      </c>
    </row>
    <row r="24119" spans="1:23" x14ac:dyDescent="0.3">
      <c r="A24119">
        <v>31885</v>
      </c>
      <c r="B24119" s="15" t="s">
        <v>2125</v>
      </c>
      <c r="C24119" t="str">
        <f>_xlfn.XLOOKUP($B24119, STANDARDS!$A:$A, STANDARDS!$B:$B,,0,2)</f>
        <v>Chapel Island Fm</v>
      </c>
      <c r="D24119" t="s">
        <v>517</v>
      </c>
      <c r="E24119" t="s">
        <v>1207</v>
      </c>
      <c r="F24119">
        <v>47.075000000000003</v>
      </c>
      <c r="G24119">
        <v>-55.859000000000002</v>
      </c>
      <c r="H24119">
        <v>1E-3</v>
      </c>
      <c r="I24119" t="s">
        <v>592</v>
      </c>
      <c r="J24119" cm="1">
        <f t="array" ref="J24119:L24119">_xlfn.XLOOKUP($C24119, AGE!$A:$A,AGE!$B:$D,,0,2)</f>
        <v>541</v>
      </c>
      <c r="K24119">
        <v>18.399999999999999</v>
      </c>
      <c r="L24119" t="str">
        <v>GSA 2018</v>
      </c>
      <c r="M24119" t="s">
        <v>2522</v>
      </c>
      <c r="O24119" s="37">
        <v>0.13831329747373583</v>
      </c>
      <c r="P24119" t="s">
        <v>2342</v>
      </c>
      <c r="Q24119" s="14"/>
      <c r="R24119" s="14"/>
      <c r="S24119" s="14">
        <v>-28.638000030431733</v>
      </c>
      <c r="T24119" s="37">
        <v>0.09</v>
      </c>
      <c r="U24119" t="s">
        <v>2479</v>
      </c>
      <c r="V24119">
        <v>1</v>
      </c>
      <c r="W24119" t="s">
        <v>2579</v>
      </c>
    </row>
    <row r="24120" spans="1:23" x14ac:dyDescent="0.3">
      <c r="A24120">
        <v>31886</v>
      </c>
      <c r="B24120" s="15" t="s">
        <v>2125</v>
      </c>
      <c r="C24120" t="str">
        <f>_xlfn.XLOOKUP($B24120, STANDARDS!$A:$A, STANDARDS!$B:$B,,0,2)</f>
        <v>Chapel Island Fm</v>
      </c>
      <c r="D24120" t="s">
        <v>517</v>
      </c>
      <c r="E24120" t="s">
        <v>1207</v>
      </c>
      <c r="F24120">
        <v>47.075000000000003</v>
      </c>
      <c r="G24120">
        <v>-55.859000000000002</v>
      </c>
      <c r="H24120">
        <v>1E-3</v>
      </c>
      <c r="I24120" t="s">
        <v>592</v>
      </c>
      <c r="J24120" cm="1">
        <f t="array" ref="J24120:L24120">_xlfn.XLOOKUP($C24120, AGE!$A:$A,AGE!$B:$D,,0,2)</f>
        <v>541</v>
      </c>
      <c r="K24120">
        <v>18.399999999999999</v>
      </c>
      <c r="L24120" t="str">
        <v>GSA 2018</v>
      </c>
      <c r="M24120" t="s">
        <v>2522</v>
      </c>
      <c r="O24120" s="37">
        <v>7.5328617588173982E-2</v>
      </c>
      <c r="P24120" t="s">
        <v>2342</v>
      </c>
      <c r="Q24120" s="14">
        <v>-24.10483111477717</v>
      </c>
      <c r="R24120" s="14">
        <v>0.44731078350578812</v>
      </c>
      <c r="S24120" s="14">
        <v>-27.860593716293035</v>
      </c>
      <c r="T24120" s="37">
        <v>0.09</v>
      </c>
      <c r="U24120" t="s">
        <v>2479</v>
      </c>
      <c r="V24120">
        <v>1</v>
      </c>
      <c r="W24120" t="s">
        <v>2579</v>
      </c>
    </row>
    <row r="24121" spans="1:23" x14ac:dyDescent="0.3">
      <c r="A24121">
        <v>31887</v>
      </c>
      <c r="B24121" s="15" t="s">
        <v>2125</v>
      </c>
      <c r="C24121" t="str">
        <f>_xlfn.XLOOKUP($B24121, STANDARDS!$A:$A, STANDARDS!$B:$B,,0,2)</f>
        <v>Chapel Island Fm</v>
      </c>
      <c r="D24121" t="s">
        <v>517</v>
      </c>
      <c r="E24121" t="s">
        <v>1207</v>
      </c>
      <c r="F24121">
        <v>46.95</v>
      </c>
      <c r="G24121">
        <v>55.984999999999999</v>
      </c>
      <c r="H24121">
        <v>1E-3</v>
      </c>
      <c r="I24121" t="s">
        <v>592</v>
      </c>
      <c r="J24121" cm="1">
        <f t="array" ref="J24121:L24121">_xlfn.XLOOKUP($C24121, AGE!$A:$A,AGE!$B:$D,,0,2)</f>
        <v>541</v>
      </c>
      <c r="K24121">
        <v>18.399999999999999</v>
      </c>
      <c r="L24121" t="str">
        <v>GSA 2018</v>
      </c>
      <c r="M24121" t="s">
        <v>2523</v>
      </c>
      <c r="O24121" s="37">
        <v>5.6874195589491666E-2</v>
      </c>
      <c r="P24121" t="s">
        <v>2342</v>
      </c>
      <c r="Q24121" s="14"/>
      <c r="R24121" s="14"/>
      <c r="S24121" s="14">
        <v>-28.437971406692501</v>
      </c>
      <c r="T24121" s="37">
        <v>0.09</v>
      </c>
      <c r="U24121" t="s">
        <v>2479</v>
      </c>
      <c r="V24121">
        <v>1</v>
      </c>
      <c r="W24121" t="s">
        <v>2579</v>
      </c>
    </row>
    <row r="24122" spans="1:23" x14ac:dyDescent="0.3">
      <c r="A24122">
        <v>31888</v>
      </c>
      <c r="B24122" s="15" t="s">
        <v>2125</v>
      </c>
      <c r="C24122" t="str">
        <f>_xlfn.XLOOKUP($B24122, STANDARDS!$A:$A, STANDARDS!$B:$B,,0,2)</f>
        <v>Chapel Island Fm</v>
      </c>
      <c r="D24122" t="s">
        <v>517</v>
      </c>
      <c r="E24122" t="s">
        <v>1207</v>
      </c>
      <c r="F24122">
        <v>46.95</v>
      </c>
      <c r="G24122">
        <v>55.984999999999999</v>
      </c>
      <c r="H24122">
        <v>1E-3</v>
      </c>
      <c r="I24122" t="s">
        <v>592</v>
      </c>
      <c r="J24122" cm="1">
        <f t="array" ref="J24122:L24122">_xlfn.XLOOKUP($C24122, AGE!$A:$A,AGE!$B:$D,,0,2)</f>
        <v>541</v>
      </c>
      <c r="K24122">
        <v>18.399999999999999</v>
      </c>
      <c r="L24122" t="str">
        <v>GSA 2018</v>
      </c>
      <c r="M24122" t="s">
        <v>2523</v>
      </c>
      <c r="O24122" s="37">
        <v>5.7296508464056921E-2</v>
      </c>
      <c r="P24122" t="s">
        <v>2342</v>
      </c>
      <c r="Q24122" s="14">
        <v>-22.336344023181951</v>
      </c>
      <c r="R24122" s="14">
        <v>0.44731078350578812</v>
      </c>
      <c r="S24122" s="14">
        <v>-28.591709334939136</v>
      </c>
      <c r="T24122" s="37">
        <v>0.09</v>
      </c>
      <c r="U24122" t="s">
        <v>2479</v>
      </c>
      <c r="V24122">
        <v>1</v>
      </c>
      <c r="W24122" t="s">
        <v>2579</v>
      </c>
    </row>
    <row r="24123" spans="1:23" x14ac:dyDescent="0.3">
      <c r="A24123">
        <v>31889</v>
      </c>
      <c r="B24123" s="15" t="s">
        <v>2125</v>
      </c>
      <c r="C24123" t="str">
        <f>_xlfn.XLOOKUP($B24123, STANDARDS!$A:$A, STANDARDS!$B:$B,,0,2)</f>
        <v>Chapel Island Fm</v>
      </c>
      <c r="D24123" t="s">
        <v>517</v>
      </c>
      <c r="E24123" t="s">
        <v>1207</v>
      </c>
      <c r="F24123">
        <v>46.95</v>
      </c>
      <c r="G24123">
        <v>55.984999999999999</v>
      </c>
      <c r="H24123">
        <v>1E-3</v>
      </c>
      <c r="I24123" t="s">
        <v>592</v>
      </c>
      <c r="J24123" cm="1">
        <f t="array" ref="J24123:L24123">_xlfn.XLOOKUP($C24123, AGE!$A:$A,AGE!$B:$D,,0,2)</f>
        <v>541</v>
      </c>
      <c r="K24123">
        <v>18.399999999999999</v>
      </c>
      <c r="L24123" t="str">
        <v>GSA 2018</v>
      </c>
      <c r="M24123" t="s">
        <v>2523</v>
      </c>
      <c r="O24123" s="37">
        <v>7.6211640825948543E-2</v>
      </c>
      <c r="P24123" t="s">
        <v>2342</v>
      </c>
      <c r="Q24123" s="14"/>
      <c r="R24123" s="14"/>
      <c r="S24123" s="14">
        <v>-28.70334873967963</v>
      </c>
      <c r="T24123" s="37">
        <v>0.09</v>
      </c>
      <c r="U24123" t="s">
        <v>2479</v>
      </c>
      <c r="V24123">
        <v>1</v>
      </c>
      <c r="W24123" t="s">
        <v>2579</v>
      </c>
    </row>
    <row r="24124" spans="1:23" x14ac:dyDescent="0.3">
      <c r="A24124">
        <v>31890</v>
      </c>
      <c r="B24124" s="15" t="s">
        <v>2125</v>
      </c>
      <c r="C24124" t="str">
        <f>_xlfn.XLOOKUP($B24124, STANDARDS!$A:$A, STANDARDS!$B:$B,,0,2)</f>
        <v>Chapel Island Fm</v>
      </c>
      <c r="D24124" t="s">
        <v>517</v>
      </c>
      <c r="E24124" t="s">
        <v>1207</v>
      </c>
      <c r="F24124">
        <v>46.95</v>
      </c>
      <c r="G24124">
        <v>55.984999999999999</v>
      </c>
      <c r="H24124">
        <v>1E-3</v>
      </c>
      <c r="I24124" t="s">
        <v>592</v>
      </c>
      <c r="J24124" cm="1">
        <f t="array" ref="J24124:L24124">_xlfn.XLOOKUP($C24124, AGE!$A:$A,AGE!$B:$D,,0,2)</f>
        <v>541</v>
      </c>
      <c r="K24124">
        <v>18.399999999999999</v>
      </c>
      <c r="L24124" t="str">
        <v>GSA 2018</v>
      </c>
      <c r="M24124" t="s">
        <v>2524</v>
      </c>
      <c r="O24124" s="37">
        <v>4.7807771639431347E-2</v>
      </c>
      <c r="P24124" t="s">
        <v>2342</v>
      </c>
      <c r="Q24124" s="14"/>
      <c r="R24124" s="14"/>
      <c r="S24124" s="14">
        <v>-28.932767423615214</v>
      </c>
      <c r="T24124" s="37">
        <v>0.09</v>
      </c>
      <c r="U24124" t="s">
        <v>2479</v>
      </c>
      <c r="V24124">
        <v>1</v>
      </c>
      <c r="W24124" t="s">
        <v>2579</v>
      </c>
    </row>
    <row r="24125" spans="1:23" x14ac:dyDescent="0.3">
      <c r="A24125">
        <v>31891</v>
      </c>
      <c r="B24125" s="15" t="s">
        <v>2125</v>
      </c>
      <c r="C24125" t="str">
        <f>_xlfn.XLOOKUP($B24125, STANDARDS!$A:$A, STANDARDS!$B:$B,,0,2)</f>
        <v>Chapel Island Fm</v>
      </c>
      <c r="D24125" t="s">
        <v>517</v>
      </c>
      <c r="E24125" t="s">
        <v>1207</v>
      </c>
      <c r="F24125">
        <v>46.95</v>
      </c>
      <c r="G24125">
        <v>55.984999999999999</v>
      </c>
      <c r="H24125">
        <v>1E-3</v>
      </c>
      <c r="I24125" t="s">
        <v>592</v>
      </c>
      <c r="J24125" cm="1">
        <f t="array" ref="J24125:L24125">_xlfn.XLOOKUP($C24125, AGE!$A:$A,AGE!$B:$D,,0,2)</f>
        <v>541</v>
      </c>
      <c r="K24125">
        <v>18.399999999999999</v>
      </c>
      <c r="L24125" t="str">
        <v>GSA 2018</v>
      </c>
      <c r="M24125" t="s">
        <v>2523</v>
      </c>
      <c r="O24125" s="37">
        <v>5.2173305320276392E-2</v>
      </c>
      <c r="P24125" t="s">
        <v>2342</v>
      </c>
      <c r="Q24125" s="14"/>
      <c r="R24125" s="14"/>
      <c r="S24125" s="14">
        <v>-28.414166979870828</v>
      </c>
      <c r="T24125" s="37">
        <v>0.09</v>
      </c>
      <c r="U24125" t="s">
        <v>2479</v>
      </c>
      <c r="V24125">
        <v>1</v>
      </c>
      <c r="W24125" t="s">
        <v>2579</v>
      </c>
    </row>
    <row r="24126" spans="1:23" x14ac:dyDescent="0.3">
      <c r="A24126">
        <v>31892</v>
      </c>
      <c r="B24126" s="15" t="s">
        <v>2125</v>
      </c>
      <c r="C24126" t="str">
        <f>_xlfn.XLOOKUP($B24126, STANDARDS!$A:$A, STANDARDS!$B:$B,,0,2)</f>
        <v>Chapel Island Fm</v>
      </c>
      <c r="D24126" t="s">
        <v>517</v>
      </c>
      <c r="E24126" t="s">
        <v>1207</v>
      </c>
      <c r="F24126">
        <v>46.95</v>
      </c>
      <c r="G24126">
        <v>55.984999999999999</v>
      </c>
      <c r="H24126">
        <v>1E-3</v>
      </c>
      <c r="I24126" t="s">
        <v>592</v>
      </c>
      <c r="J24126" cm="1">
        <f t="array" ref="J24126:L24126">_xlfn.XLOOKUP($C24126, AGE!$A:$A,AGE!$B:$D,,0,2)</f>
        <v>541</v>
      </c>
      <c r="K24126">
        <v>18.399999999999999</v>
      </c>
      <c r="L24126" t="str">
        <v>GSA 2018</v>
      </c>
      <c r="M24126" t="s">
        <v>2523</v>
      </c>
      <c r="O24126" s="37">
        <v>7.5851157950347123E-2</v>
      </c>
      <c r="P24126" t="s">
        <v>2342</v>
      </c>
      <c r="Q24126" s="14"/>
      <c r="R24126" s="14"/>
      <c r="S24126" s="14">
        <v>-28.400861220790542</v>
      </c>
      <c r="T24126" s="37">
        <v>0.09</v>
      </c>
      <c r="U24126" t="s">
        <v>2479</v>
      </c>
      <c r="V24126">
        <v>1</v>
      </c>
      <c r="W24126" t="s">
        <v>2579</v>
      </c>
    </row>
    <row r="24127" spans="1:23" x14ac:dyDescent="0.3">
      <c r="A24127">
        <v>31893</v>
      </c>
      <c r="B24127" s="15" t="s">
        <v>2125</v>
      </c>
      <c r="C24127" t="str">
        <f>_xlfn.XLOOKUP($B24127, STANDARDS!$A:$A, STANDARDS!$B:$B,,0,2)</f>
        <v>Chapel Island Fm</v>
      </c>
      <c r="D24127" t="s">
        <v>517</v>
      </c>
      <c r="E24127" t="s">
        <v>1207</v>
      </c>
      <c r="F24127">
        <v>46.95</v>
      </c>
      <c r="G24127">
        <v>55.984999999999999</v>
      </c>
      <c r="H24127">
        <v>1E-3</v>
      </c>
      <c r="I24127" t="s">
        <v>592</v>
      </c>
      <c r="J24127" cm="1">
        <f t="array" ref="J24127:L24127">_xlfn.XLOOKUP($C24127, AGE!$A:$A,AGE!$B:$D,,0,2)</f>
        <v>541</v>
      </c>
      <c r="K24127">
        <v>18.399999999999999</v>
      </c>
      <c r="L24127" t="str">
        <v>GSA 2018</v>
      </c>
      <c r="M24127" t="s">
        <v>2523</v>
      </c>
      <c r="O24127" s="37">
        <v>9.589448626477054E-2</v>
      </c>
      <c r="P24127" t="s">
        <v>2342</v>
      </c>
      <c r="Q24127" s="14">
        <v>-17.063735319087726</v>
      </c>
      <c r="R24127" s="14">
        <v>0.44731078350578812</v>
      </c>
      <c r="S24127" s="14">
        <v>-29.679235990513419</v>
      </c>
      <c r="T24127" s="37">
        <v>0.09</v>
      </c>
      <c r="U24127" t="s">
        <v>2479</v>
      </c>
      <c r="V24127">
        <v>1</v>
      </c>
      <c r="W24127" t="s">
        <v>2579</v>
      </c>
    </row>
    <row r="24128" spans="1:23" x14ac:dyDescent="0.3">
      <c r="A24128">
        <v>31894</v>
      </c>
      <c r="B24128" s="15" t="s">
        <v>2125</v>
      </c>
      <c r="C24128" t="str">
        <f>_xlfn.XLOOKUP($B24128, STANDARDS!$A:$A, STANDARDS!$B:$B,,0,2)</f>
        <v>Chapel Island Fm</v>
      </c>
      <c r="D24128" t="s">
        <v>517</v>
      </c>
      <c r="E24128" t="s">
        <v>1207</v>
      </c>
      <c r="F24128">
        <v>46.95</v>
      </c>
      <c r="G24128">
        <v>55.984999999999999</v>
      </c>
      <c r="H24128">
        <v>1E-3</v>
      </c>
      <c r="I24128" t="s">
        <v>592</v>
      </c>
      <c r="J24128" cm="1">
        <f t="array" ref="J24128:L24128">_xlfn.XLOOKUP($C24128, AGE!$A:$A,AGE!$B:$D,,0,2)</f>
        <v>541</v>
      </c>
      <c r="K24128">
        <v>18.399999999999999</v>
      </c>
      <c r="L24128" t="str">
        <v>GSA 2018</v>
      </c>
      <c r="M24128" t="s">
        <v>2523</v>
      </c>
      <c r="O24128" s="37">
        <v>8.8486725968131716E-2</v>
      </c>
      <c r="P24128" t="s">
        <v>2342</v>
      </c>
      <c r="Q24128" s="14"/>
      <c r="R24128" s="14"/>
      <c r="S24128" s="14">
        <v>-29.011258012346982</v>
      </c>
      <c r="T24128" s="37">
        <v>0.09</v>
      </c>
      <c r="U24128" t="s">
        <v>2479</v>
      </c>
      <c r="V24128">
        <v>1</v>
      </c>
      <c r="W24128" t="s">
        <v>2579</v>
      </c>
    </row>
    <row r="24129" spans="1:23" x14ac:dyDescent="0.3">
      <c r="A24129">
        <v>31895</v>
      </c>
      <c r="B24129" s="15" t="s">
        <v>2125</v>
      </c>
      <c r="C24129" t="str">
        <f>_xlfn.XLOOKUP($B24129, STANDARDS!$A:$A, STANDARDS!$B:$B,,0,2)</f>
        <v>Chapel Island Fm</v>
      </c>
      <c r="D24129" t="s">
        <v>517</v>
      </c>
      <c r="E24129" t="s">
        <v>1207</v>
      </c>
      <c r="F24129">
        <v>46.95</v>
      </c>
      <c r="G24129">
        <v>55.984999999999999</v>
      </c>
      <c r="H24129">
        <v>1E-3</v>
      </c>
      <c r="I24129" t="s">
        <v>592</v>
      </c>
      <c r="J24129" cm="1">
        <f t="array" ref="J24129:L24129">_xlfn.XLOOKUP($C24129, AGE!$A:$A,AGE!$B:$D,,0,2)</f>
        <v>541</v>
      </c>
      <c r="K24129">
        <v>18.399999999999999</v>
      </c>
      <c r="L24129" t="str">
        <v>GSA 2018</v>
      </c>
      <c r="M24129" t="s">
        <v>2523</v>
      </c>
      <c r="O24129" s="37">
        <v>5.5618942112774468E-2</v>
      </c>
      <c r="P24129" t="s">
        <v>2342</v>
      </c>
      <c r="Q24129" s="14"/>
      <c r="R24129" s="14"/>
      <c r="S24129" s="14">
        <v>-27.786150732921065</v>
      </c>
      <c r="T24129" s="37">
        <v>0.09</v>
      </c>
      <c r="U24129" t="s">
        <v>2479</v>
      </c>
      <c r="V24129">
        <v>1</v>
      </c>
      <c r="W24129" t="s">
        <v>2579</v>
      </c>
    </row>
    <row r="24130" spans="1:23" x14ac:dyDescent="0.3">
      <c r="A24130">
        <v>31896</v>
      </c>
      <c r="B24130" s="15" t="s">
        <v>2125</v>
      </c>
      <c r="C24130" t="str">
        <f>_xlfn.XLOOKUP($B24130, STANDARDS!$A:$A, STANDARDS!$B:$B,,0,2)</f>
        <v>Chapel Island Fm</v>
      </c>
      <c r="D24130" t="s">
        <v>517</v>
      </c>
      <c r="E24130" t="s">
        <v>1207</v>
      </c>
      <c r="F24130">
        <v>46.95</v>
      </c>
      <c r="G24130">
        <v>55.984999999999999</v>
      </c>
      <c r="H24130">
        <v>1E-3</v>
      </c>
      <c r="I24130" t="s">
        <v>592</v>
      </c>
      <c r="J24130" cm="1">
        <f t="array" ref="J24130:L24130">_xlfn.XLOOKUP($C24130, AGE!$A:$A,AGE!$B:$D,,0,2)</f>
        <v>541</v>
      </c>
      <c r="K24130">
        <v>18.399999999999999</v>
      </c>
      <c r="L24130" t="str">
        <v>GSA 2018</v>
      </c>
      <c r="M24130" t="s">
        <v>2523</v>
      </c>
      <c r="O24130" s="37">
        <v>5.4924862000010302E-2</v>
      </c>
      <c r="P24130" t="s">
        <v>2342</v>
      </c>
      <c r="Q24130" s="14">
        <v>-21.23112776946364</v>
      </c>
      <c r="R24130" s="14">
        <v>0.44731078350578812</v>
      </c>
      <c r="S24130" s="14">
        <v>-27.995089705664132</v>
      </c>
      <c r="T24130" s="37">
        <v>0.09</v>
      </c>
      <c r="U24130" t="s">
        <v>2479</v>
      </c>
      <c r="V24130">
        <v>1</v>
      </c>
      <c r="W24130" t="s">
        <v>2579</v>
      </c>
    </row>
    <row r="24131" spans="1:23" x14ac:dyDescent="0.3">
      <c r="A24131">
        <v>31897</v>
      </c>
      <c r="B24131" s="15" t="s">
        <v>2125</v>
      </c>
      <c r="C24131" t="str">
        <f>_xlfn.XLOOKUP($B24131, STANDARDS!$A:$A, STANDARDS!$B:$B,,0,2)</f>
        <v>Chapel Island Fm</v>
      </c>
      <c r="D24131" t="s">
        <v>517</v>
      </c>
      <c r="E24131" t="s">
        <v>1207</v>
      </c>
      <c r="F24131">
        <v>46.95</v>
      </c>
      <c r="G24131">
        <v>55.984999999999999</v>
      </c>
      <c r="H24131">
        <v>1E-3</v>
      </c>
      <c r="I24131" t="s">
        <v>592</v>
      </c>
      <c r="J24131" cm="1">
        <f t="array" ref="J24131:L24131">_xlfn.XLOOKUP($C24131, AGE!$A:$A,AGE!$B:$D,,0,2)</f>
        <v>541</v>
      </c>
      <c r="K24131">
        <v>18.399999999999999</v>
      </c>
      <c r="L24131" t="str">
        <v>GSA 2018</v>
      </c>
      <c r="M24131" t="s">
        <v>2523</v>
      </c>
      <c r="O24131" s="37">
        <v>9.5061895301272459E-2</v>
      </c>
      <c r="P24131" t="s">
        <v>2342</v>
      </c>
      <c r="Q24131" s="14"/>
      <c r="R24131" s="14"/>
      <c r="S24131" s="14">
        <v>-27.828420242097689</v>
      </c>
      <c r="T24131" s="37">
        <v>0.09</v>
      </c>
      <c r="U24131" t="s">
        <v>2479</v>
      </c>
      <c r="V24131">
        <v>1</v>
      </c>
      <c r="W24131" t="s">
        <v>2579</v>
      </c>
    </row>
    <row r="24132" spans="1:23" x14ac:dyDescent="0.3">
      <c r="A24132">
        <v>31899</v>
      </c>
      <c r="B24132" s="15" t="s">
        <v>2125</v>
      </c>
      <c r="C24132" t="str">
        <f>_xlfn.XLOOKUP($B24132, STANDARDS!$A:$A, STANDARDS!$B:$B,,0,2)</f>
        <v>Chapel Island Fm</v>
      </c>
      <c r="D24132" t="s">
        <v>517</v>
      </c>
      <c r="E24132" t="s">
        <v>1207</v>
      </c>
      <c r="F24132">
        <v>46.95</v>
      </c>
      <c r="G24132">
        <v>55.984999999999999</v>
      </c>
      <c r="H24132">
        <v>1E-3</v>
      </c>
      <c r="I24132" t="s">
        <v>592</v>
      </c>
      <c r="J24132" cm="1">
        <f t="array" ref="J24132:L24132">_xlfn.XLOOKUP($C24132, AGE!$A:$A,AGE!$B:$D,,0,2)</f>
        <v>541</v>
      </c>
      <c r="K24132">
        <v>18.399999999999999</v>
      </c>
      <c r="L24132" t="str">
        <v>GSA 2018</v>
      </c>
      <c r="M24132" t="s">
        <v>2523</v>
      </c>
      <c r="O24132" s="37">
        <v>7.0909592117709086E-2</v>
      </c>
      <c r="P24132" t="s">
        <v>2342</v>
      </c>
      <c r="Q24132" s="14"/>
      <c r="R24132" s="14"/>
      <c r="S24132" s="14">
        <v>-28.180367511350781</v>
      </c>
      <c r="T24132" s="37">
        <v>0.09</v>
      </c>
      <c r="U24132" t="s">
        <v>2479</v>
      </c>
      <c r="V24132">
        <v>1</v>
      </c>
      <c r="W24132" t="s">
        <v>2579</v>
      </c>
    </row>
    <row r="24133" spans="1:23" x14ac:dyDescent="0.3">
      <c r="A24133">
        <v>31900</v>
      </c>
      <c r="B24133" s="15" t="s">
        <v>2125</v>
      </c>
      <c r="C24133" t="str">
        <f>_xlfn.XLOOKUP($B24133, STANDARDS!$A:$A, STANDARDS!$B:$B,,0,2)</f>
        <v>Chapel Island Fm</v>
      </c>
      <c r="D24133" t="s">
        <v>517</v>
      </c>
      <c r="E24133" t="s">
        <v>1207</v>
      </c>
      <c r="F24133">
        <v>46.95</v>
      </c>
      <c r="G24133">
        <v>55.984999999999999</v>
      </c>
      <c r="H24133">
        <v>1E-3</v>
      </c>
      <c r="I24133" t="s">
        <v>592</v>
      </c>
      <c r="J24133" cm="1">
        <f t="array" ref="J24133:L24133">_xlfn.XLOOKUP($C24133, AGE!$A:$A,AGE!$B:$D,,0,2)</f>
        <v>541</v>
      </c>
      <c r="K24133">
        <v>18.399999999999999</v>
      </c>
      <c r="L24133" t="str">
        <v>GSA 2018</v>
      </c>
      <c r="M24133" t="s">
        <v>2523</v>
      </c>
      <c r="O24133" s="37">
        <v>9.3279664949508179E-2</v>
      </c>
      <c r="P24133" t="s">
        <v>2342</v>
      </c>
      <c r="Q24133" s="14"/>
      <c r="R24133" s="14"/>
      <c r="S24133" s="14">
        <v>-29.140924771616014</v>
      </c>
      <c r="T24133" s="37">
        <v>0.09</v>
      </c>
      <c r="U24133" t="s">
        <v>2479</v>
      </c>
      <c r="V24133">
        <v>1</v>
      </c>
      <c r="W24133" t="s">
        <v>2579</v>
      </c>
    </row>
    <row r="24134" spans="1:23" x14ac:dyDescent="0.3">
      <c r="A24134">
        <v>31901</v>
      </c>
      <c r="B24134" s="15" t="s">
        <v>2125</v>
      </c>
      <c r="C24134" t="str">
        <f>_xlfn.XLOOKUP($B24134, STANDARDS!$A:$A, STANDARDS!$B:$B,,0,2)</f>
        <v>Chapel Island Fm</v>
      </c>
      <c r="D24134" t="s">
        <v>517</v>
      </c>
      <c r="E24134" t="s">
        <v>1207</v>
      </c>
      <c r="F24134">
        <v>46.95</v>
      </c>
      <c r="G24134">
        <v>55.984999999999999</v>
      </c>
      <c r="H24134">
        <v>1E-3</v>
      </c>
      <c r="I24134" t="s">
        <v>592</v>
      </c>
      <c r="J24134" cm="1">
        <f t="array" ref="J24134:L24134">_xlfn.XLOOKUP($C24134, AGE!$A:$A,AGE!$B:$D,,0,2)</f>
        <v>541</v>
      </c>
      <c r="K24134">
        <v>18.399999999999999</v>
      </c>
      <c r="L24134" t="str">
        <v>GSA 2018</v>
      </c>
      <c r="M24134" t="s">
        <v>2523</v>
      </c>
      <c r="O24134" s="37">
        <v>5.6538733578058407E-2</v>
      </c>
      <c r="P24134" t="s">
        <v>2342</v>
      </c>
      <c r="Q24134" s="14">
        <v>-20.825116493788354</v>
      </c>
      <c r="R24134" s="14">
        <v>0.44731078350578812</v>
      </c>
      <c r="S24134" s="14">
        <v>-29.121085618699297</v>
      </c>
      <c r="T24134" s="37">
        <v>0.09</v>
      </c>
      <c r="U24134" t="s">
        <v>2479</v>
      </c>
      <c r="V24134">
        <v>1</v>
      </c>
      <c r="W24134" t="s">
        <v>2579</v>
      </c>
    </row>
    <row r="24135" spans="1:23" x14ac:dyDescent="0.3">
      <c r="A24135">
        <v>31902</v>
      </c>
      <c r="B24135" s="15" t="s">
        <v>2125</v>
      </c>
      <c r="C24135" t="str">
        <f>_xlfn.XLOOKUP($B24135, STANDARDS!$A:$A, STANDARDS!$B:$B,,0,2)</f>
        <v>Chapel Island Fm</v>
      </c>
      <c r="D24135" t="s">
        <v>517</v>
      </c>
      <c r="E24135" t="s">
        <v>1207</v>
      </c>
      <c r="F24135">
        <v>46.95</v>
      </c>
      <c r="G24135">
        <v>55.984999999999999</v>
      </c>
      <c r="H24135">
        <v>1E-3</v>
      </c>
      <c r="I24135" t="s">
        <v>592</v>
      </c>
      <c r="J24135" cm="1">
        <f t="array" ref="J24135:L24135">_xlfn.XLOOKUP($C24135, AGE!$A:$A,AGE!$B:$D,,0,2)</f>
        <v>541</v>
      </c>
      <c r="K24135">
        <v>18.399999999999999</v>
      </c>
      <c r="L24135" t="str">
        <v>GSA 2018</v>
      </c>
      <c r="M24135" t="s">
        <v>2523</v>
      </c>
      <c r="O24135" s="37">
        <v>9.2536493909083486E-2</v>
      </c>
      <c r="P24135" t="s">
        <v>2342</v>
      </c>
      <c r="Q24135" s="14"/>
      <c r="R24135" s="14"/>
      <c r="S24135" s="14">
        <v>-29.212673187910074</v>
      </c>
      <c r="T24135" s="37">
        <v>0.09</v>
      </c>
      <c r="U24135" t="s">
        <v>2479</v>
      </c>
      <c r="V24135">
        <v>1</v>
      </c>
      <c r="W24135" t="s">
        <v>2579</v>
      </c>
    </row>
    <row r="24136" spans="1:23" x14ac:dyDescent="0.3">
      <c r="A24136">
        <v>31903</v>
      </c>
      <c r="B24136" s="15" t="s">
        <v>2125</v>
      </c>
      <c r="C24136" t="str">
        <f>_xlfn.XLOOKUP($B24136, STANDARDS!$A:$A, STANDARDS!$B:$B,,0,2)</f>
        <v>Chapel Island Fm</v>
      </c>
      <c r="D24136" t="s">
        <v>517</v>
      </c>
      <c r="E24136" t="s">
        <v>1207</v>
      </c>
      <c r="F24136">
        <v>46.95</v>
      </c>
      <c r="G24136">
        <v>55.984999999999999</v>
      </c>
      <c r="H24136">
        <v>1E-3</v>
      </c>
      <c r="I24136" t="s">
        <v>592</v>
      </c>
      <c r="J24136" cm="1">
        <f t="array" ref="J24136:L24136">_xlfn.XLOOKUP($C24136, AGE!$A:$A,AGE!$B:$D,,0,2)</f>
        <v>541</v>
      </c>
      <c r="K24136">
        <v>18.399999999999999</v>
      </c>
      <c r="L24136" t="str">
        <v>GSA 2018</v>
      </c>
      <c r="M24136" t="s">
        <v>2525</v>
      </c>
      <c r="O24136" s="37">
        <v>6.5089755617095776E-2</v>
      </c>
      <c r="P24136" t="s">
        <v>2342</v>
      </c>
      <c r="Q24136" s="14"/>
      <c r="R24136" s="14"/>
      <c r="S24136" s="14">
        <v>-30.453911253187268</v>
      </c>
      <c r="T24136" s="37">
        <v>7.447335333228057E-2</v>
      </c>
      <c r="U24136" t="s">
        <v>2479</v>
      </c>
      <c r="V24136">
        <v>1</v>
      </c>
      <c r="W24136" t="s">
        <v>2579</v>
      </c>
    </row>
    <row r="24137" spans="1:23" x14ac:dyDescent="0.3">
      <c r="A24137">
        <v>31904</v>
      </c>
      <c r="B24137" s="15" t="s">
        <v>2125</v>
      </c>
      <c r="C24137" t="str">
        <f>_xlfn.XLOOKUP($B24137, STANDARDS!$A:$A, STANDARDS!$B:$B,,0,2)</f>
        <v>Chapel Island Fm</v>
      </c>
      <c r="D24137" t="s">
        <v>517</v>
      </c>
      <c r="E24137" t="s">
        <v>1207</v>
      </c>
      <c r="F24137">
        <v>46.95</v>
      </c>
      <c r="G24137">
        <v>55.984999999999999</v>
      </c>
      <c r="H24137">
        <v>1E-3</v>
      </c>
      <c r="I24137" t="s">
        <v>592</v>
      </c>
      <c r="J24137" cm="1">
        <f t="array" ref="J24137:L24137">_xlfn.XLOOKUP($C24137, AGE!$A:$A,AGE!$B:$D,,0,2)</f>
        <v>541</v>
      </c>
      <c r="K24137">
        <v>18.399999999999999</v>
      </c>
      <c r="L24137" t="str">
        <v>GSA 2018</v>
      </c>
      <c r="M24137" t="s">
        <v>2523</v>
      </c>
      <c r="O24137" s="37">
        <v>8.8451708436026302E-2</v>
      </c>
      <c r="P24137" t="s">
        <v>2342</v>
      </c>
      <c r="Q24137" s="14"/>
      <c r="R24137" s="14"/>
      <c r="S24137" s="14">
        <v>-30.36428968319666</v>
      </c>
      <c r="T24137" s="37">
        <v>0.09</v>
      </c>
      <c r="U24137" t="s">
        <v>2479</v>
      </c>
      <c r="V24137">
        <v>1</v>
      </c>
      <c r="W24137" t="s">
        <v>2579</v>
      </c>
    </row>
    <row r="24138" spans="1:23" x14ac:dyDescent="0.3">
      <c r="A24138">
        <v>31905</v>
      </c>
      <c r="B24138" s="15" t="s">
        <v>2125</v>
      </c>
      <c r="C24138" t="str">
        <f>_xlfn.XLOOKUP($B24138, STANDARDS!$A:$A, STANDARDS!$B:$B,,0,2)</f>
        <v>Chapel Island Fm</v>
      </c>
      <c r="D24138" t="s">
        <v>517</v>
      </c>
      <c r="E24138" t="s">
        <v>1207</v>
      </c>
      <c r="F24138">
        <v>46.95</v>
      </c>
      <c r="G24138">
        <v>55.984999999999999</v>
      </c>
      <c r="H24138">
        <v>1E-3</v>
      </c>
      <c r="I24138" t="s">
        <v>592</v>
      </c>
      <c r="J24138" cm="1">
        <f t="array" ref="J24138:L24138">_xlfn.XLOOKUP($C24138, AGE!$A:$A,AGE!$B:$D,,0,2)</f>
        <v>541</v>
      </c>
      <c r="K24138">
        <v>18.399999999999999</v>
      </c>
      <c r="L24138" t="str">
        <v>GSA 2018</v>
      </c>
      <c r="M24138" t="s">
        <v>2524</v>
      </c>
      <c r="O24138" s="37">
        <v>0.10057094933255406</v>
      </c>
      <c r="P24138" t="s">
        <v>2342</v>
      </c>
      <c r="Q24138" s="14"/>
      <c r="R24138" s="14"/>
      <c r="S24138" s="14">
        <v>-30.497474326124269</v>
      </c>
      <c r="T24138" s="37">
        <v>0.09</v>
      </c>
      <c r="U24138" t="s">
        <v>2479</v>
      </c>
      <c r="V24138">
        <v>1</v>
      </c>
      <c r="W24138" t="s">
        <v>2579</v>
      </c>
    </row>
    <row r="24139" spans="1:23" x14ac:dyDescent="0.3">
      <c r="A24139">
        <v>31906</v>
      </c>
      <c r="B24139" s="15" t="s">
        <v>2125</v>
      </c>
      <c r="C24139" t="str">
        <f>_xlfn.XLOOKUP($B24139, STANDARDS!$A:$A, STANDARDS!$B:$B,,0,2)</f>
        <v>Chapel Island Fm</v>
      </c>
      <c r="D24139" t="s">
        <v>517</v>
      </c>
      <c r="E24139" t="s">
        <v>1207</v>
      </c>
      <c r="F24139">
        <v>46.95</v>
      </c>
      <c r="G24139">
        <v>55.984999999999999</v>
      </c>
      <c r="H24139">
        <v>1E-3</v>
      </c>
      <c r="I24139" t="s">
        <v>592</v>
      </c>
      <c r="J24139" cm="1">
        <f t="array" ref="J24139:L24139">_xlfn.XLOOKUP($C24139, AGE!$A:$A,AGE!$B:$D,,0,2)</f>
        <v>541</v>
      </c>
      <c r="K24139">
        <v>18.399999999999999</v>
      </c>
      <c r="L24139" t="str">
        <v>GSA 2018</v>
      </c>
      <c r="M24139" t="s">
        <v>2526</v>
      </c>
      <c r="O24139" s="37">
        <v>0.11889784680329314</v>
      </c>
      <c r="P24139" t="s">
        <v>2342</v>
      </c>
      <c r="Q24139" s="14"/>
      <c r="R24139" s="14"/>
      <c r="S24139" s="14">
        <v>-30.583946037356267</v>
      </c>
      <c r="T24139" s="37">
        <v>7.447335333228057E-2</v>
      </c>
      <c r="U24139" t="s">
        <v>2479</v>
      </c>
      <c r="V24139">
        <v>1</v>
      </c>
      <c r="W24139" t="s">
        <v>2579</v>
      </c>
    </row>
    <row r="24140" spans="1:23" x14ac:dyDescent="0.3">
      <c r="A24140">
        <v>31907</v>
      </c>
      <c r="B24140" s="15" t="s">
        <v>2125</v>
      </c>
      <c r="C24140" t="str">
        <f>_xlfn.XLOOKUP($B24140, STANDARDS!$A:$A, STANDARDS!$B:$B,,0,2)</f>
        <v>Chapel Island Fm</v>
      </c>
      <c r="D24140" t="s">
        <v>517</v>
      </c>
      <c r="E24140" t="s">
        <v>1207</v>
      </c>
      <c r="F24140">
        <v>46.95</v>
      </c>
      <c r="G24140">
        <v>55.984999999999999</v>
      </c>
      <c r="H24140">
        <v>1E-3</v>
      </c>
      <c r="I24140" t="s">
        <v>592</v>
      </c>
      <c r="J24140" cm="1">
        <f t="array" ref="J24140:L24140">_xlfn.XLOOKUP($C24140, AGE!$A:$A,AGE!$B:$D,,0,2)</f>
        <v>541</v>
      </c>
      <c r="K24140">
        <v>18.399999999999999</v>
      </c>
      <c r="L24140" t="str">
        <v>GSA 2018</v>
      </c>
      <c r="M24140" t="s">
        <v>2525</v>
      </c>
      <c r="O24140" s="37">
        <v>9.4290811850608988E-2</v>
      </c>
      <c r="P24140" t="s">
        <v>2342</v>
      </c>
      <c r="Q24140" s="14"/>
      <c r="R24140" s="14"/>
      <c r="S24140" s="14">
        <v>-30.845811578240873</v>
      </c>
      <c r="T24140" s="37">
        <v>7.447335333228057E-2</v>
      </c>
      <c r="U24140" t="s">
        <v>2479</v>
      </c>
      <c r="V24140">
        <v>1</v>
      </c>
      <c r="W24140" t="s">
        <v>2579</v>
      </c>
    </row>
    <row r="24141" spans="1:23" x14ac:dyDescent="0.3">
      <c r="A24141">
        <v>31908</v>
      </c>
      <c r="B24141" s="15" t="s">
        <v>2125</v>
      </c>
      <c r="C24141" t="str">
        <f>_xlfn.XLOOKUP($B24141, STANDARDS!$A:$A, STANDARDS!$B:$B,,0,2)</f>
        <v>Chapel Island Fm</v>
      </c>
      <c r="D24141" t="s">
        <v>517</v>
      </c>
      <c r="E24141" t="s">
        <v>1207</v>
      </c>
      <c r="F24141">
        <v>46.95</v>
      </c>
      <c r="G24141">
        <v>55.984999999999999</v>
      </c>
      <c r="H24141">
        <v>1E-3</v>
      </c>
      <c r="I24141" t="s">
        <v>592</v>
      </c>
      <c r="J24141" cm="1">
        <f t="array" ref="J24141:L24141">_xlfn.XLOOKUP($C24141, AGE!$A:$A,AGE!$B:$D,,0,2)</f>
        <v>541</v>
      </c>
      <c r="K24141">
        <v>18.399999999999999</v>
      </c>
      <c r="L24141" t="str">
        <v>GSA 2018</v>
      </c>
      <c r="M24141" t="s">
        <v>2525</v>
      </c>
      <c r="O24141" s="37">
        <v>0.16381731593216114</v>
      </c>
      <c r="P24141" t="s">
        <v>2342</v>
      </c>
      <c r="Q24141" s="14"/>
      <c r="R24141" s="14"/>
      <c r="S24141" s="14">
        <v>-28.419915416873433</v>
      </c>
      <c r="T24141" s="37">
        <v>7.447335333228057E-2</v>
      </c>
      <c r="U24141" t="s">
        <v>2479</v>
      </c>
      <c r="V24141">
        <v>1</v>
      </c>
      <c r="W24141" t="s">
        <v>2579</v>
      </c>
    </row>
    <row r="24142" spans="1:23" x14ac:dyDescent="0.3">
      <c r="A24142">
        <v>31909</v>
      </c>
      <c r="B24142" s="15" t="s">
        <v>2125</v>
      </c>
      <c r="C24142" t="str">
        <f>_xlfn.XLOOKUP($B24142, STANDARDS!$A:$A, STANDARDS!$B:$B,,0,2)</f>
        <v>Chapel Island Fm</v>
      </c>
      <c r="D24142" t="s">
        <v>517</v>
      </c>
      <c r="E24142" t="s">
        <v>1207</v>
      </c>
      <c r="F24142">
        <v>46.95</v>
      </c>
      <c r="G24142">
        <v>55.984999999999999</v>
      </c>
      <c r="H24142">
        <v>1E-3</v>
      </c>
      <c r="I24142" t="s">
        <v>592</v>
      </c>
      <c r="J24142" cm="1">
        <f t="array" ref="J24142:L24142">_xlfn.XLOOKUP($C24142, AGE!$A:$A,AGE!$B:$D,,0,2)</f>
        <v>541</v>
      </c>
      <c r="K24142">
        <v>18.399999999999999</v>
      </c>
      <c r="L24142" t="str">
        <v>GSA 2018</v>
      </c>
      <c r="M24142" t="s">
        <v>2525</v>
      </c>
      <c r="O24142" s="37">
        <v>0.13488204065565262</v>
      </c>
      <c r="P24142" t="s">
        <v>2342</v>
      </c>
      <c r="Q24142" s="14">
        <v>-23.100910963396046</v>
      </c>
      <c r="R24142" s="14">
        <v>0.44731078350578812</v>
      </c>
      <c r="S24142" s="14">
        <v>-31.292955268066272</v>
      </c>
      <c r="T24142" s="37">
        <v>0.09</v>
      </c>
      <c r="U24142" t="s">
        <v>2479</v>
      </c>
      <c r="V24142">
        <v>1</v>
      </c>
      <c r="W24142" t="s">
        <v>2579</v>
      </c>
    </row>
    <row r="24143" spans="1:23" x14ac:dyDescent="0.3">
      <c r="A24143">
        <v>31910</v>
      </c>
      <c r="B24143" s="15" t="s">
        <v>2125</v>
      </c>
      <c r="C24143" t="str">
        <f>_xlfn.XLOOKUP($B24143, STANDARDS!$A:$A, STANDARDS!$B:$B,,0,2)</f>
        <v>Chapel Island Fm</v>
      </c>
      <c r="D24143" t="s">
        <v>517</v>
      </c>
      <c r="E24143" t="s">
        <v>1207</v>
      </c>
      <c r="F24143">
        <v>46.95</v>
      </c>
      <c r="G24143">
        <v>55.984999999999999</v>
      </c>
      <c r="H24143">
        <v>1E-3</v>
      </c>
      <c r="I24143" t="s">
        <v>592</v>
      </c>
      <c r="J24143" cm="1">
        <f t="array" ref="J24143:L24143">_xlfn.XLOOKUP($C24143, AGE!$A:$A,AGE!$B:$D,,0,2)</f>
        <v>541</v>
      </c>
      <c r="K24143">
        <v>18.399999999999999</v>
      </c>
      <c r="L24143" t="str">
        <v>GSA 2018</v>
      </c>
      <c r="M24143" t="s">
        <v>2525</v>
      </c>
      <c r="O24143" s="37">
        <v>0.11334932234327413</v>
      </c>
      <c r="P24143" t="s">
        <v>2342</v>
      </c>
      <c r="Q24143" s="14"/>
      <c r="R24143" s="14"/>
      <c r="S24143" s="14">
        <v>-31.415316080931252</v>
      </c>
      <c r="T24143" s="37">
        <v>7.447335333228057E-2</v>
      </c>
      <c r="U24143" t="s">
        <v>2479</v>
      </c>
      <c r="V24143">
        <v>1</v>
      </c>
      <c r="W24143" t="s">
        <v>2579</v>
      </c>
    </row>
    <row r="24144" spans="1:23" x14ac:dyDescent="0.3">
      <c r="A24144">
        <v>31911</v>
      </c>
      <c r="B24144" s="15" t="s">
        <v>2125</v>
      </c>
      <c r="C24144" t="str">
        <f>_xlfn.XLOOKUP($B24144, STANDARDS!$A:$A, STANDARDS!$B:$B,,0,2)</f>
        <v>Chapel Island Fm</v>
      </c>
      <c r="D24144" t="s">
        <v>517</v>
      </c>
      <c r="E24144" t="s">
        <v>1207</v>
      </c>
      <c r="F24144">
        <v>46.95</v>
      </c>
      <c r="G24144">
        <v>55.984999999999999</v>
      </c>
      <c r="H24144">
        <v>1E-3</v>
      </c>
      <c r="I24144" t="s">
        <v>592</v>
      </c>
      <c r="J24144" cm="1">
        <f t="array" ref="J24144:L24144">_xlfn.XLOOKUP($C24144, AGE!$A:$A,AGE!$B:$D,,0,2)</f>
        <v>541</v>
      </c>
      <c r="K24144">
        <v>18.399999999999999</v>
      </c>
      <c r="L24144" t="str">
        <v>GSA 2018</v>
      </c>
      <c r="M24144" t="s">
        <v>2527</v>
      </c>
      <c r="O24144" s="37">
        <v>8.8202673955254635E-2</v>
      </c>
      <c r="P24144" t="s">
        <v>2342</v>
      </c>
      <c r="Q24144" s="14"/>
      <c r="R24144" s="14"/>
      <c r="S24144" s="14">
        <v>-31.681513108564285</v>
      </c>
      <c r="T24144" s="37">
        <v>7.447335333228057E-2</v>
      </c>
      <c r="U24144" t="s">
        <v>2479</v>
      </c>
      <c r="V24144">
        <v>1</v>
      </c>
      <c r="W24144" t="s">
        <v>2579</v>
      </c>
    </row>
    <row r="24145" spans="1:23" x14ac:dyDescent="0.3">
      <c r="A24145">
        <v>31912</v>
      </c>
      <c r="B24145" s="15" t="s">
        <v>2125</v>
      </c>
      <c r="C24145" t="str">
        <f>_xlfn.XLOOKUP($B24145, STANDARDS!$A:$A, STANDARDS!$B:$B,,0,2)</f>
        <v>Chapel Island Fm</v>
      </c>
      <c r="D24145" t="s">
        <v>517</v>
      </c>
      <c r="E24145" t="s">
        <v>1207</v>
      </c>
      <c r="F24145">
        <v>46.95</v>
      </c>
      <c r="G24145">
        <v>55.984999999999999</v>
      </c>
      <c r="H24145">
        <v>1E-3</v>
      </c>
      <c r="I24145" t="s">
        <v>592</v>
      </c>
      <c r="J24145" cm="1">
        <f t="array" ref="J24145:L24145">_xlfn.XLOOKUP($C24145, AGE!$A:$A,AGE!$B:$D,,0,2)</f>
        <v>541</v>
      </c>
      <c r="K24145">
        <v>18.399999999999999</v>
      </c>
      <c r="L24145" t="str">
        <v>GSA 2018</v>
      </c>
      <c r="M24145" t="s">
        <v>2525</v>
      </c>
      <c r="O24145" s="37">
        <v>0.13948390150462961</v>
      </c>
      <c r="P24145" t="s">
        <v>2342</v>
      </c>
      <c r="Q24145" s="14"/>
      <c r="R24145" s="14"/>
      <c r="S24145" s="14">
        <v>-26.989574797142613</v>
      </c>
      <c r="T24145" s="37">
        <v>7.447335333228057E-2</v>
      </c>
      <c r="U24145" t="s">
        <v>2479</v>
      </c>
      <c r="V24145">
        <v>1</v>
      </c>
      <c r="W24145" t="s">
        <v>2579</v>
      </c>
    </row>
    <row r="24146" spans="1:23" x14ac:dyDescent="0.3">
      <c r="A24146">
        <v>31913</v>
      </c>
      <c r="B24146" s="15" t="s">
        <v>2125</v>
      </c>
      <c r="C24146" t="str">
        <f>_xlfn.XLOOKUP($B24146, STANDARDS!$A:$A, STANDARDS!$B:$B,,0,2)</f>
        <v>Chapel Island Fm</v>
      </c>
      <c r="D24146" t="s">
        <v>517</v>
      </c>
      <c r="E24146" t="s">
        <v>1207</v>
      </c>
      <c r="F24146">
        <v>46.95</v>
      </c>
      <c r="G24146">
        <v>55.984999999999999</v>
      </c>
      <c r="H24146">
        <v>1E-3</v>
      </c>
      <c r="I24146" t="s">
        <v>592</v>
      </c>
      <c r="J24146" cm="1">
        <f t="array" ref="J24146:L24146">_xlfn.XLOOKUP($C24146, AGE!$A:$A,AGE!$B:$D,,0,2)</f>
        <v>541</v>
      </c>
      <c r="K24146">
        <v>18.399999999999999</v>
      </c>
      <c r="L24146" t="str">
        <v>GSA 2018</v>
      </c>
      <c r="M24146" t="s">
        <v>2525</v>
      </c>
      <c r="O24146" s="37">
        <v>0.10893656205698654</v>
      </c>
      <c r="P24146" t="s">
        <v>2342</v>
      </c>
      <c r="Q24146" s="14"/>
      <c r="R24146" s="14"/>
      <c r="S24146" s="14">
        <v>-29.816704924541956</v>
      </c>
      <c r="T24146" s="37">
        <v>7.447335333228057E-2</v>
      </c>
      <c r="U24146" t="s">
        <v>2479</v>
      </c>
      <c r="V24146">
        <v>1</v>
      </c>
      <c r="W24146" t="s">
        <v>2579</v>
      </c>
    </row>
    <row r="24147" spans="1:23" x14ac:dyDescent="0.3">
      <c r="A24147">
        <v>31914</v>
      </c>
      <c r="B24147" s="15" t="s">
        <v>2125</v>
      </c>
      <c r="C24147" t="str">
        <f>_xlfn.XLOOKUP($B24147, STANDARDS!$A:$A, STANDARDS!$B:$B,,0,2)</f>
        <v>Chapel Island Fm</v>
      </c>
      <c r="D24147" t="s">
        <v>517</v>
      </c>
      <c r="E24147" t="s">
        <v>1207</v>
      </c>
      <c r="F24147">
        <v>46.95</v>
      </c>
      <c r="G24147">
        <v>55.984999999999999</v>
      </c>
      <c r="H24147">
        <v>1E-3</v>
      </c>
      <c r="I24147" t="s">
        <v>592</v>
      </c>
      <c r="J24147" cm="1">
        <f t="array" ref="J24147:L24147">_xlfn.XLOOKUP($C24147, AGE!$A:$A,AGE!$B:$D,,0,2)</f>
        <v>541</v>
      </c>
      <c r="K24147">
        <v>18.399999999999999</v>
      </c>
      <c r="L24147" t="str">
        <v>GSA 2018</v>
      </c>
      <c r="M24147" t="s">
        <v>2525</v>
      </c>
      <c r="O24147" s="37">
        <v>6.5106635942171101E-2</v>
      </c>
      <c r="P24147" t="s">
        <v>2342</v>
      </c>
      <c r="Q24147" s="14"/>
      <c r="R24147" s="14"/>
      <c r="S24147" s="14">
        <v>-29.843038807301735</v>
      </c>
      <c r="T24147" s="37">
        <v>7.447335333228057E-2</v>
      </c>
      <c r="U24147" t="s">
        <v>2479</v>
      </c>
      <c r="V24147">
        <v>1</v>
      </c>
      <c r="W24147" t="s">
        <v>2579</v>
      </c>
    </row>
    <row r="24148" spans="1:23" x14ac:dyDescent="0.3">
      <c r="A24148">
        <v>31915</v>
      </c>
      <c r="B24148" s="15" t="s">
        <v>2125</v>
      </c>
      <c r="C24148" t="str">
        <f>_xlfn.XLOOKUP($B24148, STANDARDS!$A:$A, STANDARDS!$B:$B,,0,2)</f>
        <v>Chapel Island Fm</v>
      </c>
      <c r="D24148" t="s">
        <v>517</v>
      </c>
      <c r="E24148" t="s">
        <v>1207</v>
      </c>
      <c r="F24148">
        <v>46.95</v>
      </c>
      <c r="G24148">
        <v>55.984999999999999</v>
      </c>
      <c r="H24148">
        <v>1E-3</v>
      </c>
      <c r="I24148" t="s">
        <v>592</v>
      </c>
      <c r="J24148" cm="1">
        <f t="array" ref="J24148:L24148">_xlfn.XLOOKUP($C24148, AGE!$A:$A,AGE!$B:$D,,0,2)</f>
        <v>541</v>
      </c>
      <c r="K24148">
        <v>18.399999999999999</v>
      </c>
      <c r="L24148" t="str">
        <v>GSA 2018</v>
      </c>
      <c r="M24148" t="s">
        <v>2525</v>
      </c>
      <c r="O24148" s="37">
        <v>0.10591437089999274</v>
      </c>
      <c r="P24148" t="s">
        <v>2342</v>
      </c>
      <c r="Q24148" s="14"/>
      <c r="R24148" s="14"/>
      <c r="S24148" s="14">
        <v>-29.757097888126076</v>
      </c>
      <c r="T24148" s="37">
        <v>7.447335333228057E-2</v>
      </c>
      <c r="U24148" t="s">
        <v>2479</v>
      </c>
      <c r="V24148">
        <v>1</v>
      </c>
      <c r="W24148" t="s">
        <v>2579</v>
      </c>
    </row>
    <row r="24149" spans="1:23" x14ac:dyDescent="0.3">
      <c r="A24149">
        <v>31916</v>
      </c>
      <c r="B24149" s="15" t="s">
        <v>2125</v>
      </c>
      <c r="C24149" t="str">
        <f>_xlfn.XLOOKUP($B24149, STANDARDS!$A:$A, STANDARDS!$B:$B,,0,2)</f>
        <v>Chapel Island Fm</v>
      </c>
      <c r="D24149" t="s">
        <v>517</v>
      </c>
      <c r="E24149" t="s">
        <v>1207</v>
      </c>
      <c r="F24149">
        <v>46.95</v>
      </c>
      <c r="G24149">
        <v>55.984999999999999</v>
      </c>
      <c r="H24149">
        <v>1E-3</v>
      </c>
      <c r="I24149" t="s">
        <v>592</v>
      </c>
      <c r="J24149" cm="1">
        <f t="array" ref="J24149:L24149">_xlfn.XLOOKUP($C24149, AGE!$A:$A,AGE!$B:$D,,0,2)</f>
        <v>541</v>
      </c>
      <c r="K24149">
        <v>18.399999999999999</v>
      </c>
      <c r="L24149" t="str">
        <v>GSA 2018</v>
      </c>
      <c r="M24149" t="s">
        <v>2524</v>
      </c>
      <c r="O24149" s="37">
        <v>6.3906127864657672E-2</v>
      </c>
      <c r="P24149" t="s">
        <v>2342</v>
      </c>
      <c r="Q24149" s="14"/>
      <c r="R24149" s="14"/>
      <c r="S24149" s="14">
        <v>-27.66530040142489</v>
      </c>
      <c r="T24149" s="37">
        <v>0.16</v>
      </c>
      <c r="U24149" t="s">
        <v>2479</v>
      </c>
      <c r="V24149">
        <v>1</v>
      </c>
      <c r="W24149" t="s">
        <v>2579</v>
      </c>
    </row>
    <row r="24150" spans="1:23" x14ac:dyDescent="0.3">
      <c r="A24150">
        <v>31917</v>
      </c>
      <c r="B24150" s="15" t="s">
        <v>2125</v>
      </c>
      <c r="C24150" t="str">
        <f>_xlfn.XLOOKUP($B24150, STANDARDS!$A:$A, STANDARDS!$B:$B,,0,2)</f>
        <v>Chapel Island Fm</v>
      </c>
      <c r="D24150" t="s">
        <v>517</v>
      </c>
      <c r="E24150" t="s">
        <v>1207</v>
      </c>
      <c r="F24150">
        <v>46.95</v>
      </c>
      <c r="G24150">
        <v>55.984999999999999</v>
      </c>
      <c r="H24150">
        <v>1E-3</v>
      </c>
      <c r="I24150" t="s">
        <v>592</v>
      </c>
      <c r="J24150" cm="1">
        <f t="array" ref="J24150:L24150">_xlfn.XLOOKUP($C24150, AGE!$A:$A,AGE!$B:$D,,0,2)</f>
        <v>541</v>
      </c>
      <c r="K24150">
        <v>18.399999999999999</v>
      </c>
      <c r="L24150" t="str">
        <v>GSA 2018</v>
      </c>
      <c r="M24150" t="s">
        <v>2524</v>
      </c>
      <c r="O24150" s="37">
        <v>7.1511683295784528E-2</v>
      </c>
      <c r="P24150" t="s">
        <v>2342</v>
      </c>
      <c r="Q24150" s="14"/>
      <c r="R24150" s="14"/>
      <c r="S24150" s="14">
        <v>-29.713630942869052</v>
      </c>
      <c r="T24150" s="37">
        <v>0.09</v>
      </c>
      <c r="U24150" t="s">
        <v>2479</v>
      </c>
      <c r="V24150">
        <v>1</v>
      </c>
      <c r="W24150" t="s">
        <v>2579</v>
      </c>
    </row>
    <row r="24151" spans="1:23" x14ac:dyDescent="0.3">
      <c r="A24151">
        <v>31918</v>
      </c>
      <c r="B24151" s="15" t="s">
        <v>2125</v>
      </c>
      <c r="C24151" t="str">
        <f>_xlfn.XLOOKUP($B24151, STANDARDS!$A:$A, STANDARDS!$B:$B,,0,2)</f>
        <v>Chapel Island Fm</v>
      </c>
      <c r="D24151" t="s">
        <v>517</v>
      </c>
      <c r="E24151" t="s">
        <v>1207</v>
      </c>
      <c r="F24151">
        <v>46.95</v>
      </c>
      <c r="G24151">
        <v>55.984999999999999</v>
      </c>
      <c r="H24151">
        <v>1E-3</v>
      </c>
      <c r="I24151" t="s">
        <v>592</v>
      </c>
      <c r="J24151" cm="1">
        <f t="array" ref="J24151:L24151">_xlfn.XLOOKUP($C24151, AGE!$A:$A,AGE!$B:$D,,0,2)</f>
        <v>541</v>
      </c>
      <c r="K24151">
        <v>18.399999999999999</v>
      </c>
      <c r="L24151" t="str">
        <v>GSA 2018</v>
      </c>
      <c r="M24151" t="s">
        <v>2523</v>
      </c>
      <c r="O24151" s="37">
        <v>5.6082985582618532E-2</v>
      </c>
      <c r="P24151" t="s">
        <v>2342</v>
      </c>
      <c r="Q24151" s="14">
        <v>-19.46861170791874</v>
      </c>
      <c r="R24151" s="14">
        <v>0.22184593384235879</v>
      </c>
      <c r="S24151" s="14">
        <v>-28.303988418106826</v>
      </c>
      <c r="T24151" s="37">
        <v>0.09</v>
      </c>
      <c r="U24151" t="s">
        <v>2479</v>
      </c>
      <c r="V24151">
        <v>1</v>
      </c>
      <c r="W24151" t="s">
        <v>2579</v>
      </c>
    </row>
    <row r="24152" spans="1:23" x14ac:dyDescent="0.3">
      <c r="A24152">
        <v>31919</v>
      </c>
      <c r="B24152" s="15" t="s">
        <v>2125</v>
      </c>
      <c r="C24152" t="str">
        <f>_xlfn.XLOOKUP($B24152, STANDARDS!$A:$A, STANDARDS!$B:$B,,0,2)</f>
        <v>Chapel Island Fm</v>
      </c>
      <c r="D24152" t="s">
        <v>517</v>
      </c>
      <c r="E24152" t="s">
        <v>1207</v>
      </c>
      <c r="F24152">
        <v>46.95</v>
      </c>
      <c r="G24152">
        <v>55.984999999999999</v>
      </c>
      <c r="H24152">
        <v>1E-3</v>
      </c>
      <c r="I24152" t="s">
        <v>592</v>
      </c>
      <c r="J24152" cm="1">
        <f t="array" ref="J24152:L24152">_xlfn.XLOOKUP($C24152, AGE!$A:$A,AGE!$B:$D,,0,2)</f>
        <v>541</v>
      </c>
      <c r="K24152">
        <v>18.399999999999999</v>
      </c>
      <c r="L24152" t="str">
        <v>GSA 2018</v>
      </c>
      <c r="M24152" t="s">
        <v>2523</v>
      </c>
      <c r="O24152" s="37">
        <v>6.1143046566239881E-2</v>
      </c>
      <c r="P24152" t="s">
        <v>2342</v>
      </c>
      <c r="Q24152" s="14"/>
      <c r="R24152" s="14"/>
      <c r="S24152" s="14">
        <v>-28.804252754928545</v>
      </c>
      <c r="T24152" s="37">
        <v>0.09</v>
      </c>
      <c r="U24152" t="s">
        <v>2479</v>
      </c>
      <c r="V24152">
        <v>1</v>
      </c>
      <c r="W24152" t="s">
        <v>2579</v>
      </c>
    </row>
    <row r="24153" spans="1:23" x14ac:dyDescent="0.3">
      <c r="A24153">
        <v>31920</v>
      </c>
      <c r="B24153" s="15" t="s">
        <v>2125</v>
      </c>
      <c r="C24153" t="str">
        <f>_xlfn.XLOOKUP($B24153, STANDARDS!$A:$A, STANDARDS!$B:$B,,0,2)</f>
        <v>Chapel Island Fm</v>
      </c>
      <c r="D24153" t="s">
        <v>517</v>
      </c>
      <c r="E24153" t="s">
        <v>1207</v>
      </c>
      <c r="F24153">
        <v>46.95</v>
      </c>
      <c r="G24153">
        <v>55.984999999999999</v>
      </c>
      <c r="H24153">
        <v>1E-3</v>
      </c>
      <c r="I24153" t="s">
        <v>592</v>
      </c>
      <c r="J24153" cm="1">
        <f t="array" ref="J24153:L24153">_xlfn.XLOOKUP($C24153, AGE!$A:$A,AGE!$B:$D,,0,2)</f>
        <v>541</v>
      </c>
      <c r="K24153">
        <v>18.399999999999999</v>
      </c>
      <c r="L24153" t="str">
        <v>GSA 2018</v>
      </c>
      <c r="M24153" t="s">
        <v>2525</v>
      </c>
      <c r="O24153" s="37">
        <v>4.371221491716535E-2</v>
      </c>
      <c r="P24153" t="s">
        <v>2342</v>
      </c>
      <c r="Q24153" s="14"/>
      <c r="R24153" s="14"/>
      <c r="S24153" s="14">
        <v>-28.783666320847949</v>
      </c>
      <c r="T24153" s="37">
        <v>0.09</v>
      </c>
      <c r="U24153" t="s">
        <v>2479</v>
      </c>
      <c r="V24153">
        <v>1</v>
      </c>
      <c r="W24153" t="s">
        <v>2579</v>
      </c>
    </row>
    <row r="24154" spans="1:23" x14ac:dyDescent="0.3">
      <c r="A24154">
        <v>31921</v>
      </c>
      <c r="B24154" s="15" t="s">
        <v>2125</v>
      </c>
      <c r="C24154" t="str">
        <f>_xlfn.XLOOKUP($B24154, STANDARDS!$A:$A, STANDARDS!$B:$B,,0,2)</f>
        <v>Chapel Island Fm</v>
      </c>
      <c r="D24154" t="s">
        <v>517</v>
      </c>
      <c r="E24154" t="s">
        <v>1207</v>
      </c>
      <c r="F24154">
        <v>46.95</v>
      </c>
      <c r="G24154">
        <v>55.984999999999999</v>
      </c>
      <c r="H24154">
        <v>1E-3</v>
      </c>
      <c r="I24154" t="s">
        <v>592</v>
      </c>
      <c r="J24154" cm="1">
        <f t="array" ref="J24154:L24154">_xlfn.XLOOKUP($C24154, AGE!$A:$A,AGE!$B:$D,,0,2)</f>
        <v>541</v>
      </c>
      <c r="K24154">
        <v>18.399999999999999</v>
      </c>
      <c r="L24154" t="str">
        <v>GSA 2018</v>
      </c>
      <c r="M24154" t="s">
        <v>2523</v>
      </c>
      <c r="O24154" s="37">
        <v>6.3242068987045569E-2</v>
      </c>
      <c r="P24154" t="s">
        <v>2342</v>
      </c>
      <c r="Q24154" s="14"/>
      <c r="R24154" s="14"/>
      <c r="S24154" s="14">
        <v>-28.034974182901294</v>
      </c>
      <c r="T24154" s="37">
        <v>0.09</v>
      </c>
      <c r="U24154" t="s">
        <v>2479</v>
      </c>
      <c r="V24154">
        <v>1</v>
      </c>
      <c r="W24154" t="s">
        <v>2579</v>
      </c>
    </row>
    <row r="24155" spans="1:23" x14ac:dyDescent="0.3">
      <c r="A24155">
        <v>31922</v>
      </c>
      <c r="B24155" s="15" t="s">
        <v>2125</v>
      </c>
      <c r="C24155" t="str">
        <f>_xlfn.XLOOKUP($B24155, STANDARDS!$A:$A, STANDARDS!$B:$B,,0,2)</f>
        <v>Chapel Island Fm</v>
      </c>
      <c r="D24155" t="s">
        <v>517</v>
      </c>
      <c r="E24155" t="s">
        <v>1207</v>
      </c>
      <c r="F24155">
        <v>46.95</v>
      </c>
      <c r="G24155">
        <v>55.984999999999999</v>
      </c>
      <c r="H24155">
        <v>1E-3</v>
      </c>
      <c r="I24155" t="s">
        <v>592</v>
      </c>
      <c r="J24155" cm="1">
        <f t="array" ref="J24155:L24155">_xlfn.XLOOKUP($C24155, AGE!$A:$A,AGE!$B:$D,,0,2)</f>
        <v>541</v>
      </c>
      <c r="K24155">
        <v>18.399999999999999</v>
      </c>
      <c r="L24155" t="str">
        <v>GSA 2018</v>
      </c>
      <c r="M24155" t="s">
        <v>2528</v>
      </c>
      <c r="O24155" s="37">
        <v>6.3682287322870706E-2</v>
      </c>
      <c r="P24155" t="s">
        <v>2342</v>
      </c>
      <c r="Q24155" s="14">
        <v>-14.842858913737777</v>
      </c>
      <c r="R24155" s="14">
        <v>0.22184593384235879</v>
      </c>
      <c r="S24155" s="14">
        <v>-28.11188217841617</v>
      </c>
      <c r="T24155" s="37">
        <v>0.09</v>
      </c>
      <c r="U24155" t="s">
        <v>2479</v>
      </c>
      <c r="V24155">
        <v>1</v>
      </c>
      <c r="W24155" t="s">
        <v>2579</v>
      </c>
    </row>
    <row r="24156" spans="1:23" x14ac:dyDescent="0.3">
      <c r="A24156">
        <v>31923</v>
      </c>
      <c r="B24156" s="15" t="s">
        <v>2125</v>
      </c>
      <c r="C24156" t="str">
        <f>_xlfn.XLOOKUP($B24156, STANDARDS!$A:$A, STANDARDS!$B:$B,,0,2)</f>
        <v>Chapel Island Fm</v>
      </c>
      <c r="D24156" t="s">
        <v>517</v>
      </c>
      <c r="E24156" t="s">
        <v>1207</v>
      </c>
      <c r="F24156">
        <v>46.95</v>
      </c>
      <c r="G24156">
        <v>55.984999999999999</v>
      </c>
      <c r="H24156">
        <v>1E-3</v>
      </c>
      <c r="I24156" t="s">
        <v>592</v>
      </c>
      <c r="J24156" cm="1">
        <f t="array" ref="J24156:L24156">_xlfn.XLOOKUP($C24156, AGE!$A:$A,AGE!$B:$D,,0,2)</f>
        <v>541</v>
      </c>
      <c r="K24156">
        <v>18.399999999999999</v>
      </c>
      <c r="L24156" t="str">
        <v>GSA 2018</v>
      </c>
      <c r="M24156" t="s">
        <v>2529</v>
      </c>
      <c r="O24156" s="37">
        <v>4.5320175329159502E-2</v>
      </c>
      <c r="P24156" t="s">
        <v>2342</v>
      </c>
      <c r="Q24156" s="14"/>
      <c r="R24156" s="14"/>
      <c r="S24156" s="14">
        <v>-28.430879945561621</v>
      </c>
      <c r="T24156" s="37">
        <v>0.09</v>
      </c>
      <c r="U24156" t="s">
        <v>2479</v>
      </c>
      <c r="V24156">
        <v>1</v>
      </c>
      <c r="W24156" t="s">
        <v>2579</v>
      </c>
    </row>
    <row r="24157" spans="1:23" x14ac:dyDescent="0.3">
      <c r="A24157">
        <v>31924</v>
      </c>
      <c r="B24157" s="15" t="s">
        <v>2125</v>
      </c>
      <c r="C24157" t="str">
        <f>_xlfn.XLOOKUP($B24157, STANDARDS!$A:$A, STANDARDS!$B:$B,,0,2)</f>
        <v>Chapel Island Fm</v>
      </c>
      <c r="D24157" t="s">
        <v>517</v>
      </c>
      <c r="E24157" t="s">
        <v>1207</v>
      </c>
      <c r="F24157">
        <v>46.95</v>
      </c>
      <c r="G24157">
        <v>55.984999999999999</v>
      </c>
      <c r="H24157">
        <v>1E-3</v>
      </c>
      <c r="I24157" t="s">
        <v>592</v>
      </c>
      <c r="J24157" cm="1">
        <f t="array" ref="J24157:L24157">_xlfn.XLOOKUP($C24157, AGE!$A:$A,AGE!$B:$D,,0,2)</f>
        <v>541</v>
      </c>
      <c r="K24157">
        <v>18.399999999999999</v>
      </c>
      <c r="L24157" t="str">
        <v>GSA 2018</v>
      </c>
      <c r="M24157" t="s">
        <v>2522</v>
      </c>
      <c r="O24157" s="37">
        <v>6.0445110899330766E-2</v>
      </c>
      <c r="P24157" t="s">
        <v>2342</v>
      </c>
      <c r="Q24157" s="14"/>
      <c r="R24157" s="14"/>
      <c r="S24157" s="14">
        <v>-27.987490161094403</v>
      </c>
      <c r="T24157" s="37">
        <v>0.09</v>
      </c>
      <c r="U24157" t="s">
        <v>2479</v>
      </c>
      <c r="V24157">
        <v>1</v>
      </c>
      <c r="W24157" t="s">
        <v>2579</v>
      </c>
    </row>
    <row r="24158" spans="1:23" x14ac:dyDescent="0.3">
      <c r="A24158">
        <v>31925</v>
      </c>
      <c r="B24158" s="15" t="s">
        <v>2125</v>
      </c>
      <c r="C24158" t="str">
        <f>_xlfn.XLOOKUP($B24158, STANDARDS!$A:$A, STANDARDS!$B:$B,,0,2)</f>
        <v>Chapel Island Fm</v>
      </c>
      <c r="D24158" t="s">
        <v>517</v>
      </c>
      <c r="E24158" t="s">
        <v>1207</v>
      </c>
      <c r="F24158">
        <v>46.95</v>
      </c>
      <c r="G24158">
        <v>55.984999999999999</v>
      </c>
      <c r="H24158">
        <v>1E-3</v>
      </c>
      <c r="I24158" t="s">
        <v>592</v>
      </c>
      <c r="J24158" cm="1">
        <f t="array" ref="J24158:L24158">_xlfn.XLOOKUP($C24158, AGE!$A:$A,AGE!$B:$D,,0,2)</f>
        <v>541</v>
      </c>
      <c r="K24158">
        <v>18.399999999999999</v>
      </c>
      <c r="L24158" t="str">
        <v>GSA 2018</v>
      </c>
      <c r="M24158" t="s">
        <v>2522</v>
      </c>
      <c r="O24158" s="37">
        <v>6.1979759578451601E-2</v>
      </c>
      <c r="P24158" t="s">
        <v>2342</v>
      </c>
      <c r="Q24158" s="14"/>
      <c r="R24158" s="14"/>
      <c r="S24158" s="14">
        <v>-27.875851387710703</v>
      </c>
      <c r="T24158" s="37">
        <v>0.09</v>
      </c>
      <c r="U24158" t="s">
        <v>2479</v>
      </c>
      <c r="V24158">
        <v>1</v>
      </c>
      <c r="W24158" t="s">
        <v>2579</v>
      </c>
    </row>
    <row r="24159" spans="1:23" x14ac:dyDescent="0.3">
      <c r="A24159">
        <v>31926</v>
      </c>
      <c r="B24159" s="15" t="s">
        <v>2125</v>
      </c>
      <c r="C24159" t="str">
        <f>_xlfn.XLOOKUP($B24159, STANDARDS!$A:$A, STANDARDS!$B:$B,,0,2)</f>
        <v>Chapel Island Fm</v>
      </c>
      <c r="D24159" t="s">
        <v>517</v>
      </c>
      <c r="E24159" t="s">
        <v>1207</v>
      </c>
      <c r="F24159">
        <v>46.95</v>
      </c>
      <c r="G24159">
        <v>55.984999999999999</v>
      </c>
      <c r="H24159">
        <v>1E-3</v>
      </c>
      <c r="I24159" t="s">
        <v>592</v>
      </c>
      <c r="J24159" cm="1">
        <f t="array" ref="J24159:L24159">_xlfn.XLOOKUP($C24159, AGE!$A:$A,AGE!$B:$D,,0,2)</f>
        <v>541</v>
      </c>
      <c r="K24159">
        <v>18.399999999999999</v>
      </c>
      <c r="L24159" t="str">
        <v>GSA 2018</v>
      </c>
      <c r="M24159" t="s">
        <v>2509</v>
      </c>
      <c r="O24159" s="37">
        <v>8.1833639279993042E-2</v>
      </c>
      <c r="P24159" t="s">
        <v>2342</v>
      </c>
      <c r="Q24159" s="14">
        <v>-13.84332564748744</v>
      </c>
      <c r="R24159" s="14">
        <v>0.22184593384235879</v>
      </c>
      <c r="S24159" s="14">
        <v>-28.348314470524109</v>
      </c>
      <c r="T24159" s="37">
        <v>0.09</v>
      </c>
      <c r="U24159" t="s">
        <v>2479</v>
      </c>
      <c r="V24159">
        <v>1</v>
      </c>
      <c r="W24159" t="s">
        <v>2579</v>
      </c>
    </row>
    <row r="24160" spans="1:23" x14ac:dyDescent="0.3">
      <c r="A24160">
        <v>31927</v>
      </c>
      <c r="B24160" s="15" t="s">
        <v>2125</v>
      </c>
      <c r="C24160" t="str">
        <f>_xlfn.XLOOKUP($B24160, STANDARDS!$A:$A, STANDARDS!$B:$B,,0,2)</f>
        <v>Chapel Island Fm</v>
      </c>
      <c r="D24160" t="s">
        <v>517</v>
      </c>
      <c r="E24160" t="s">
        <v>1207</v>
      </c>
      <c r="F24160">
        <v>46.95</v>
      </c>
      <c r="G24160">
        <v>55.984999999999999</v>
      </c>
      <c r="H24160">
        <v>1E-3</v>
      </c>
      <c r="I24160" t="s">
        <v>592</v>
      </c>
      <c r="J24160" cm="1">
        <f t="array" ref="J24160:L24160">_xlfn.XLOOKUP($C24160, AGE!$A:$A,AGE!$B:$D,,0,2)</f>
        <v>541</v>
      </c>
      <c r="K24160">
        <v>18.399999999999999</v>
      </c>
      <c r="L24160" t="str">
        <v>GSA 2018</v>
      </c>
      <c r="M24160" t="s">
        <v>2522</v>
      </c>
      <c r="O24160" s="37">
        <v>7.3971548356931219E-2</v>
      </c>
      <c r="P24160" t="s">
        <v>2342</v>
      </c>
      <c r="Q24160" s="14"/>
      <c r="R24160" s="14"/>
      <c r="S24160" s="14">
        <v>-28.635678982224597</v>
      </c>
      <c r="T24160" s="37">
        <v>0.09</v>
      </c>
      <c r="U24160" t="s">
        <v>2479</v>
      </c>
      <c r="V24160">
        <v>1</v>
      </c>
      <c r="W24160" t="s">
        <v>2579</v>
      </c>
    </row>
    <row r="24161" spans="1:23" x14ac:dyDescent="0.3">
      <c r="A24161">
        <v>31928</v>
      </c>
      <c r="B24161" s="15" t="s">
        <v>2125</v>
      </c>
      <c r="C24161" t="str">
        <f>_xlfn.XLOOKUP($B24161, STANDARDS!$A:$A, STANDARDS!$B:$B,,0,2)</f>
        <v>Chapel Island Fm</v>
      </c>
      <c r="D24161" t="s">
        <v>517</v>
      </c>
      <c r="E24161" t="s">
        <v>1207</v>
      </c>
      <c r="F24161">
        <v>46.95</v>
      </c>
      <c r="G24161">
        <v>55.984999999999999</v>
      </c>
      <c r="H24161">
        <v>1E-3</v>
      </c>
      <c r="I24161" t="s">
        <v>592</v>
      </c>
      <c r="J24161" cm="1">
        <f t="array" ref="J24161:L24161">_xlfn.XLOOKUP($C24161, AGE!$A:$A,AGE!$B:$D,,0,2)</f>
        <v>541</v>
      </c>
      <c r="K24161">
        <v>18.399999999999999</v>
      </c>
      <c r="L24161" t="str">
        <v>GSA 2018</v>
      </c>
      <c r="M24161" t="s">
        <v>2522</v>
      </c>
      <c r="O24161" s="37">
        <v>8.7749269685479303E-2</v>
      </c>
      <c r="P24161" t="s">
        <v>2342</v>
      </c>
      <c r="Q24161" s="14">
        <v>-6.8536756611498753</v>
      </c>
      <c r="R24161" s="14">
        <v>0.22184593384235879</v>
      </c>
      <c r="S24161" s="14">
        <v>-28.550666557731564</v>
      </c>
      <c r="T24161" s="37">
        <v>0.09</v>
      </c>
      <c r="U24161" t="s">
        <v>2479</v>
      </c>
      <c r="V24161">
        <v>1</v>
      </c>
      <c r="W24161" t="s">
        <v>2579</v>
      </c>
    </row>
    <row r="24162" spans="1:23" x14ac:dyDescent="0.3">
      <c r="A24162">
        <v>31929</v>
      </c>
      <c r="B24162" s="15" t="s">
        <v>2125</v>
      </c>
      <c r="C24162" t="str">
        <f>_xlfn.XLOOKUP($B24162, STANDARDS!$A:$A, STANDARDS!$B:$B,,0,2)</f>
        <v>Chapel Island Fm</v>
      </c>
      <c r="D24162" t="s">
        <v>517</v>
      </c>
      <c r="E24162" t="s">
        <v>1207</v>
      </c>
      <c r="F24162">
        <v>46.95</v>
      </c>
      <c r="G24162">
        <v>55.984999999999999</v>
      </c>
      <c r="H24162">
        <v>1E-3</v>
      </c>
      <c r="I24162" t="s">
        <v>592</v>
      </c>
      <c r="J24162" cm="1">
        <f t="array" ref="J24162:L24162">_xlfn.XLOOKUP($C24162, AGE!$A:$A,AGE!$B:$D,,0,2)</f>
        <v>541</v>
      </c>
      <c r="K24162">
        <v>18.399999999999999</v>
      </c>
      <c r="L24162" t="str">
        <v>GSA 2018</v>
      </c>
      <c r="M24162" t="s">
        <v>2522</v>
      </c>
      <c r="O24162" s="37">
        <v>7.5070045003004723E-2</v>
      </c>
      <c r="P24162" t="s">
        <v>2342</v>
      </c>
      <c r="Q24162" s="14"/>
      <c r="R24162" s="14"/>
      <c r="S24162" s="14">
        <v>-28.936760758292589</v>
      </c>
      <c r="T24162" s="37">
        <v>0.09</v>
      </c>
      <c r="U24162" t="s">
        <v>2479</v>
      </c>
      <c r="V24162">
        <v>1</v>
      </c>
      <c r="W24162" t="s">
        <v>2579</v>
      </c>
    </row>
    <row r="24163" spans="1:23" x14ac:dyDescent="0.3">
      <c r="A24163">
        <v>31930</v>
      </c>
      <c r="B24163" s="15" t="s">
        <v>2125</v>
      </c>
      <c r="C24163" t="str">
        <f>_xlfn.XLOOKUP($B24163, STANDARDS!$A:$A, STANDARDS!$B:$B,,0,2)</f>
        <v>Chapel Island Fm</v>
      </c>
      <c r="D24163" t="s">
        <v>517</v>
      </c>
      <c r="E24163" t="s">
        <v>1207</v>
      </c>
      <c r="F24163">
        <v>46.95</v>
      </c>
      <c r="G24163">
        <v>55.984999999999999</v>
      </c>
      <c r="H24163">
        <v>1E-3</v>
      </c>
      <c r="I24163" t="s">
        <v>592</v>
      </c>
      <c r="J24163" cm="1">
        <f t="array" ref="J24163:L24163">_xlfn.XLOOKUP($C24163, AGE!$A:$A,AGE!$B:$D,,0,2)</f>
        <v>541</v>
      </c>
      <c r="K24163">
        <v>18.399999999999999</v>
      </c>
      <c r="L24163" t="str">
        <v>GSA 2018</v>
      </c>
      <c r="M24163" t="s">
        <v>2522</v>
      </c>
      <c r="O24163" s="37">
        <v>0.11866975675249485</v>
      </c>
      <c r="P24163" t="s">
        <v>2342</v>
      </c>
      <c r="Q24163" s="14"/>
      <c r="R24163" s="14"/>
      <c r="S24163" s="14">
        <v>-28.648543811909466</v>
      </c>
      <c r="T24163" s="37">
        <v>0.09</v>
      </c>
      <c r="U24163" t="s">
        <v>2479</v>
      </c>
      <c r="V24163">
        <v>1</v>
      </c>
      <c r="W24163" t="s">
        <v>2579</v>
      </c>
    </row>
    <row r="24164" spans="1:23" x14ac:dyDescent="0.3">
      <c r="A24164">
        <v>31931</v>
      </c>
      <c r="B24164" s="15" t="s">
        <v>2125</v>
      </c>
      <c r="C24164" t="str">
        <f>_xlfn.XLOOKUP($B24164, STANDARDS!$A:$A, STANDARDS!$B:$B,,0,2)</f>
        <v>Chapel Island Fm</v>
      </c>
      <c r="D24164" t="s">
        <v>517</v>
      </c>
      <c r="E24164" t="s">
        <v>1207</v>
      </c>
      <c r="F24164">
        <v>46.95</v>
      </c>
      <c r="G24164">
        <v>55.984999999999999</v>
      </c>
      <c r="H24164">
        <v>1E-3</v>
      </c>
      <c r="I24164" t="s">
        <v>592</v>
      </c>
      <c r="J24164" cm="1">
        <f t="array" ref="J24164:L24164">_xlfn.XLOOKUP($C24164, AGE!$A:$A,AGE!$B:$D,,0,2)</f>
        <v>541</v>
      </c>
      <c r="K24164">
        <v>18.399999999999999</v>
      </c>
      <c r="L24164" t="str">
        <v>GSA 2018</v>
      </c>
      <c r="M24164" t="s">
        <v>2522</v>
      </c>
      <c r="O24164" s="37">
        <v>4.5777110579969658E-2</v>
      </c>
      <c r="P24164" t="s">
        <v>2342</v>
      </c>
      <c r="Q24164" s="14"/>
      <c r="R24164" s="14"/>
      <c r="S24164" s="14">
        <v>-27.137878452462328</v>
      </c>
      <c r="T24164" s="37">
        <v>0.09</v>
      </c>
      <c r="U24164" t="s">
        <v>2479</v>
      </c>
      <c r="V24164">
        <v>1</v>
      </c>
      <c r="W24164" t="s">
        <v>2579</v>
      </c>
    </row>
    <row r="24165" spans="1:23" x14ac:dyDescent="0.3">
      <c r="A24165">
        <v>31932</v>
      </c>
      <c r="B24165" s="15" t="s">
        <v>2125</v>
      </c>
      <c r="C24165" t="str">
        <f>_xlfn.XLOOKUP($B24165, STANDARDS!$A:$A, STANDARDS!$B:$B,,0,2)</f>
        <v>Chapel Island Fm</v>
      </c>
      <c r="D24165" t="s">
        <v>517</v>
      </c>
      <c r="E24165" t="s">
        <v>1207</v>
      </c>
      <c r="F24165">
        <v>46.95</v>
      </c>
      <c r="G24165">
        <v>55.984999999999999</v>
      </c>
      <c r="H24165">
        <v>1E-3</v>
      </c>
      <c r="I24165" t="s">
        <v>592</v>
      </c>
      <c r="J24165" cm="1">
        <f t="array" ref="J24165:L24165">_xlfn.XLOOKUP($C24165, AGE!$A:$A,AGE!$B:$D,,0,2)</f>
        <v>541</v>
      </c>
      <c r="K24165">
        <v>18.399999999999999</v>
      </c>
      <c r="L24165" t="str">
        <v>GSA 2018</v>
      </c>
      <c r="M24165" t="s">
        <v>2530</v>
      </c>
      <c r="O24165" s="37">
        <v>4.3033783828760719E-2</v>
      </c>
      <c r="P24165" t="s">
        <v>2342</v>
      </c>
      <c r="Q24165" s="14"/>
      <c r="R24165" s="14"/>
      <c r="S24165" s="14">
        <v>-28.842351587400085</v>
      </c>
      <c r="T24165" s="37">
        <v>0.09</v>
      </c>
      <c r="U24165" t="s">
        <v>2479</v>
      </c>
      <c r="V24165">
        <v>1</v>
      </c>
      <c r="W24165" t="s">
        <v>2579</v>
      </c>
    </row>
    <row r="24166" spans="1:23" x14ac:dyDescent="0.3">
      <c r="A24166">
        <v>31933</v>
      </c>
      <c r="B24166" s="15" t="s">
        <v>2125</v>
      </c>
      <c r="C24166" t="str">
        <f>_xlfn.XLOOKUP($B24166, STANDARDS!$A:$A, STANDARDS!$B:$B,,0,2)</f>
        <v>Chapel Island Fm</v>
      </c>
      <c r="D24166" t="s">
        <v>517</v>
      </c>
      <c r="E24166" t="s">
        <v>1207</v>
      </c>
      <c r="F24166">
        <v>46.95</v>
      </c>
      <c r="G24166">
        <v>55.984999999999999</v>
      </c>
      <c r="H24166">
        <v>1E-3</v>
      </c>
      <c r="I24166" t="s">
        <v>592</v>
      </c>
      <c r="J24166" cm="1">
        <f t="array" ref="J24166:L24166">_xlfn.XLOOKUP($C24166, AGE!$A:$A,AGE!$B:$D,,0,2)</f>
        <v>541</v>
      </c>
      <c r="K24166">
        <v>18.399999999999999</v>
      </c>
      <c r="L24166" t="str">
        <v>GSA 2018</v>
      </c>
      <c r="M24166" t="s">
        <v>2510</v>
      </c>
      <c r="O24166" s="37">
        <v>0.10840421545436922</v>
      </c>
      <c r="P24166" t="s">
        <v>2342</v>
      </c>
      <c r="Q24166" s="14"/>
      <c r="R24166" s="14"/>
      <c r="S24166" s="14">
        <v>-29.161141743414579</v>
      </c>
      <c r="T24166" s="37">
        <v>0.09</v>
      </c>
      <c r="U24166" t="s">
        <v>2479</v>
      </c>
      <c r="V24166">
        <v>1</v>
      </c>
      <c r="W24166" t="s">
        <v>2579</v>
      </c>
    </row>
    <row r="24167" spans="1:23" x14ac:dyDescent="0.3">
      <c r="A24167">
        <v>31934</v>
      </c>
      <c r="B24167" s="15" t="s">
        <v>2125</v>
      </c>
      <c r="C24167" t="str">
        <f>_xlfn.XLOOKUP($B24167, STANDARDS!$A:$A, STANDARDS!$B:$B,,0,2)</f>
        <v>Chapel Island Fm</v>
      </c>
      <c r="D24167" t="s">
        <v>517</v>
      </c>
      <c r="E24167" t="s">
        <v>1207</v>
      </c>
      <c r="F24167">
        <v>46.95</v>
      </c>
      <c r="G24167">
        <v>55.984999999999999</v>
      </c>
      <c r="H24167">
        <v>1E-3</v>
      </c>
      <c r="I24167" t="s">
        <v>592</v>
      </c>
      <c r="J24167" cm="1">
        <f t="array" ref="J24167:L24167">_xlfn.XLOOKUP($C24167, AGE!$A:$A,AGE!$B:$D,,0,2)</f>
        <v>541</v>
      </c>
      <c r="K24167">
        <v>18.399999999999999</v>
      </c>
      <c r="L24167" t="str">
        <v>GSA 2018</v>
      </c>
      <c r="M24167" t="s">
        <v>2522</v>
      </c>
      <c r="O24167" s="37">
        <v>5.4632586620362016E-2</v>
      </c>
      <c r="P24167" t="s">
        <v>2342</v>
      </c>
      <c r="Q24167" s="14">
        <v>-18.073721292235227</v>
      </c>
      <c r="R24167" s="14">
        <v>0.22184593384235879</v>
      </c>
      <c r="S24167" s="14">
        <v>-28.139310251077198</v>
      </c>
      <c r="T24167" s="37">
        <v>0.09</v>
      </c>
      <c r="U24167" t="s">
        <v>2479</v>
      </c>
      <c r="V24167">
        <v>1</v>
      </c>
      <c r="W24167" t="s">
        <v>2579</v>
      </c>
    </row>
    <row r="24168" spans="1:23" x14ac:dyDescent="0.3">
      <c r="A24168">
        <v>31935</v>
      </c>
      <c r="B24168" s="15" t="s">
        <v>2125</v>
      </c>
      <c r="C24168" t="str">
        <f>_xlfn.XLOOKUP($B24168, STANDARDS!$A:$A, STANDARDS!$B:$B,,0,2)</f>
        <v>Chapel Island Fm</v>
      </c>
      <c r="D24168" t="s">
        <v>517</v>
      </c>
      <c r="E24168" t="s">
        <v>1207</v>
      </c>
      <c r="F24168">
        <v>46.95</v>
      </c>
      <c r="G24168">
        <v>55.984999999999999</v>
      </c>
      <c r="H24168">
        <v>1E-3</v>
      </c>
      <c r="I24168" t="s">
        <v>592</v>
      </c>
      <c r="J24168" cm="1">
        <f t="array" ref="J24168:L24168">_xlfn.XLOOKUP($C24168, AGE!$A:$A,AGE!$B:$D,,0,2)</f>
        <v>541</v>
      </c>
      <c r="K24168">
        <v>18.399999999999999</v>
      </c>
      <c r="L24168" t="str">
        <v>GSA 2018</v>
      </c>
      <c r="M24168" t="s">
        <v>2522</v>
      </c>
      <c r="O24168" s="37">
        <v>6.0521406219355547E-2</v>
      </c>
      <c r="P24168" t="s">
        <v>2342</v>
      </c>
      <c r="Q24168" s="14"/>
      <c r="R24168" s="14"/>
      <c r="S24168" s="14">
        <v>-28.476920562363688</v>
      </c>
      <c r="T24168" s="37">
        <v>0.09</v>
      </c>
      <c r="U24168" t="s">
        <v>2479</v>
      </c>
      <c r="V24168">
        <v>1</v>
      </c>
      <c r="W24168" t="s">
        <v>2579</v>
      </c>
    </row>
    <row r="24169" spans="1:23" x14ac:dyDescent="0.3">
      <c r="A24169">
        <v>31936</v>
      </c>
      <c r="B24169" s="15" t="s">
        <v>2125</v>
      </c>
      <c r="C24169" t="str">
        <f>_xlfn.XLOOKUP($B24169, STANDARDS!$A:$A, STANDARDS!$B:$B,,0,2)</f>
        <v>Chapel Island Fm</v>
      </c>
      <c r="D24169" t="s">
        <v>517</v>
      </c>
      <c r="E24169" t="s">
        <v>1207</v>
      </c>
      <c r="F24169">
        <v>46.95</v>
      </c>
      <c r="G24169">
        <v>55.984999999999999</v>
      </c>
      <c r="H24169">
        <v>1E-3</v>
      </c>
      <c r="I24169" t="s">
        <v>592</v>
      </c>
      <c r="J24169" cm="1">
        <f t="array" ref="J24169:L24169">_xlfn.XLOOKUP($C24169, AGE!$A:$A,AGE!$B:$D,,0,2)</f>
        <v>541</v>
      </c>
      <c r="K24169">
        <v>18.399999999999999</v>
      </c>
      <c r="L24169" t="str">
        <v>GSA 2018</v>
      </c>
      <c r="M24169" t="s">
        <v>2522</v>
      </c>
      <c r="O24169" s="37">
        <v>9.4678635498551433E-2</v>
      </c>
      <c r="P24169" t="s">
        <v>2342</v>
      </c>
      <c r="Q24169" s="14"/>
      <c r="R24169" s="14"/>
      <c r="S24169" s="14">
        <v>-29.637663454951479</v>
      </c>
      <c r="T24169" s="37">
        <v>0.09</v>
      </c>
      <c r="U24169" t="s">
        <v>2479</v>
      </c>
      <c r="V24169">
        <v>1</v>
      </c>
      <c r="W24169" t="s">
        <v>2579</v>
      </c>
    </row>
    <row r="24170" spans="1:23" x14ac:dyDescent="0.3">
      <c r="A24170">
        <v>31937</v>
      </c>
      <c r="B24170" s="15" t="s">
        <v>2125</v>
      </c>
      <c r="C24170" t="str">
        <f>_xlfn.XLOOKUP($B24170, STANDARDS!$A:$A, STANDARDS!$B:$B,,0,2)</f>
        <v>Chapel Island Fm</v>
      </c>
      <c r="D24170" t="s">
        <v>517</v>
      </c>
      <c r="E24170" t="s">
        <v>1207</v>
      </c>
      <c r="F24170">
        <v>46.95</v>
      </c>
      <c r="G24170">
        <v>55.984999999999999</v>
      </c>
      <c r="H24170">
        <v>1E-3</v>
      </c>
      <c r="I24170" t="s">
        <v>592</v>
      </c>
      <c r="J24170" cm="1">
        <f t="array" ref="J24170:L24170">_xlfn.XLOOKUP($C24170, AGE!$A:$A,AGE!$B:$D,,0,2)</f>
        <v>541</v>
      </c>
      <c r="K24170">
        <v>18.399999999999999</v>
      </c>
      <c r="L24170" t="str">
        <v>GSA 2018</v>
      </c>
      <c r="M24170" t="s">
        <v>2531</v>
      </c>
      <c r="O24170" s="37"/>
      <c r="P24170" t="s">
        <v>2342</v>
      </c>
      <c r="Q24170" s="14"/>
      <c r="R24170" s="14"/>
      <c r="S24170" s="14">
        <v>-28.913758596080541</v>
      </c>
      <c r="T24170" s="37">
        <v>0.09</v>
      </c>
      <c r="U24170" t="s">
        <v>2479</v>
      </c>
      <c r="V24170">
        <v>1</v>
      </c>
      <c r="W24170" t="s">
        <v>2579</v>
      </c>
    </row>
    <row r="24171" spans="1:23" x14ac:dyDescent="0.3">
      <c r="A24171">
        <v>31938</v>
      </c>
      <c r="B24171" s="15" t="s">
        <v>2125</v>
      </c>
      <c r="C24171" t="str">
        <f>_xlfn.XLOOKUP($B24171, STANDARDS!$A:$A, STANDARDS!$B:$B,,0,2)</f>
        <v>Chapel Island Fm</v>
      </c>
      <c r="D24171" t="s">
        <v>517</v>
      </c>
      <c r="E24171" t="s">
        <v>1207</v>
      </c>
      <c r="F24171">
        <v>46.95</v>
      </c>
      <c r="G24171">
        <v>55.984999999999999</v>
      </c>
      <c r="H24171">
        <v>1E-3</v>
      </c>
      <c r="I24171" t="s">
        <v>592</v>
      </c>
      <c r="J24171" cm="1">
        <f t="array" ref="J24171:L24171">_xlfn.XLOOKUP($C24171, AGE!$A:$A,AGE!$B:$D,,0,2)</f>
        <v>541</v>
      </c>
      <c r="K24171">
        <v>18.399999999999999</v>
      </c>
      <c r="L24171" t="str">
        <v>GSA 2018</v>
      </c>
      <c r="M24171" t="s">
        <v>2531</v>
      </c>
      <c r="O24171" s="37">
        <v>2.5999999999999999E-2</v>
      </c>
      <c r="P24171" t="s">
        <v>2342</v>
      </c>
      <c r="Q24171" s="14"/>
      <c r="R24171" s="14"/>
      <c r="S24171" s="14">
        <v>-28.23</v>
      </c>
      <c r="T24171" s="37">
        <v>0.09</v>
      </c>
      <c r="U24171" t="s">
        <v>2479</v>
      </c>
      <c r="V24171">
        <v>1</v>
      </c>
      <c r="W24171" t="s">
        <v>2579</v>
      </c>
    </row>
    <row r="24172" spans="1:23" x14ac:dyDescent="0.3">
      <c r="A24172">
        <v>31939</v>
      </c>
      <c r="B24172" s="15" t="s">
        <v>2125</v>
      </c>
      <c r="C24172" t="str">
        <f>_xlfn.XLOOKUP($B24172, STANDARDS!$A:$A, STANDARDS!$B:$B,,0,2)</f>
        <v>Chapel Island Fm</v>
      </c>
      <c r="D24172" t="s">
        <v>517</v>
      </c>
      <c r="E24172" t="s">
        <v>1207</v>
      </c>
      <c r="F24172">
        <v>46.95</v>
      </c>
      <c r="G24172">
        <v>55.984999999999999</v>
      </c>
      <c r="H24172">
        <v>1E-3</v>
      </c>
      <c r="I24172" t="s">
        <v>592</v>
      </c>
      <c r="J24172" cm="1">
        <f t="array" ref="J24172:L24172">_xlfn.XLOOKUP($C24172, AGE!$A:$A,AGE!$B:$D,,0,2)</f>
        <v>541</v>
      </c>
      <c r="K24172">
        <v>18.399999999999999</v>
      </c>
      <c r="L24172" t="str">
        <v>GSA 2018</v>
      </c>
      <c r="M24172" t="s">
        <v>2522</v>
      </c>
      <c r="O24172" s="37"/>
      <c r="P24172" t="s">
        <v>2342</v>
      </c>
      <c r="Q24172" s="14"/>
      <c r="R24172" s="14"/>
      <c r="S24172" s="14">
        <v>-29.38</v>
      </c>
      <c r="T24172" s="37">
        <v>0.09</v>
      </c>
      <c r="U24172" t="s">
        <v>2479</v>
      </c>
      <c r="V24172">
        <v>1</v>
      </c>
      <c r="W24172" t="s">
        <v>2579</v>
      </c>
    </row>
    <row r="24173" spans="1:23" x14ac:dyDescent="0.3">
      <c r="A24173">
        <v>31940</v>
      </c>
      <c r="B24173" s="15" t="s">
        <v>2125</v>
      </c>
      <c r="C24173" t="str">
        <f>_xlfn.XLOOKUP($B24173, STANDARDS!$A:$A, STANDARDS!$B:$B,,0,2)</f>
        <v>Chapel Island Fm</v>
      </c>
      <c r="D24173" t="s">
        <v>517</v>
      </c>
      <c r="E24173" t="s">
        <v>1207</v>
      </c>
      <c r="F24173">
        <v>46.95</v>
      </c>
      <c r="G24173">
        <v>55.984999999999999</v>
      </c>
      <c r="H24173">
        <v>1E-3</v>
      </c>
      <c r="I24173" t="s">
        <v>592</v>
      </c>
      <c r="J24173" cm="1">
        <f t="array" ref="J24173:L24173">_xlfn.XLOOKUP($C24173, AGE!$A:$A,AGE!$B:$D,,0,2)</f>
        <v>541</v>
      </c>
      <c r="K24173">
        <v>18.399999999999999</v>
      </c>
      <c r="L24173" t="str">
        <v>GSA 2018</v>
      </c>
      <c r="M24173" t="s">
        <v>2532</v>
      </c>
      <c r="O24173" s="37">
        <v>6.6000000000000003E-2</v>
      </c>
      <c r="P24173" t="s">
        <v>2342</v>
      </c>
      <c r="Q24173" s="14"/>
      <c r="R24173" s="14"/>
      <c r="S24173" s="14">
        <v>-28.78</v>
      </c>
      <c r="T24173" s="37">
        <v>0.09</v>
      </c>
      <c r="U24173" t="s">
        <v>2479</v>
      </c>
      <c r="V24173">
        <v>1</v>
      </c>
      <c r="W24173" t="s">
        <v>2579</v>
      </c>
    </row>
    <row r="24174" spans="1:23" x14ac:dyDescent="0.3">
      <c r="A24174">
        <v>31941</v>
      </c>
      <c r="B24174" s="15" t="s">
        <v>2125</v>
      </c>
      <c r="C24174" t="str">
        <f>_xlfn.XLOOKUP($B24174, STANDARDS!$A:$A, STANDARDS!$B:$B,,0,2)</f>
        <v>Chapel Island Fm</v>
      </c>
      <c r="D24174" t="s">
        <v>517</v>
      </c>
      <c r="E24174" t="s">
        <v>1207</v>
      </c>
      <c r="F24174">
        <v>46.95</v>
      </c>
      <c r="G24174">
        <v>55.984999999999999</v>
      </c>
      <c r="H24174">
        <v>1E-3</v>
      </c>
      <c r="I24174" t="s">
        <v>592</v>
      </c>
      <c r="J24174" cm="1">
        <f t="array" ref="J24174:L24174">_xlfn.XLOOKUP($C24174, AGE!$A:$A,AGE!$B:$D,,0,2)</f>
        <v>541</v>
      </c>
      <c r="K24174">
        <v>18.399999999999999</v>
      </c>
      <c r="L24174" t="str">
        <v>GSA 2018</v>
      </c>
      <c r="M24174" t="s">
        <v>2533</v>
      </c>
      <c r="O24174" s="37">
        <v>0.14799999999999999</v>
      </c>
      <c r="P24174" t="s">
        <v>2342</v>
      </c>
      <c r="Q24174" s="14">
        <v>-17.553734260284283</v>
      </c>
      <c r="R24174" s="14">
        <v>0.22184593384235879</v>
      </c>
      <c r="S24174" s="14">
        <v>-29.12</v>
      </c>
      <c r="T24174" s="37">
        <v>0.09</v>
      </c>
      <c r="U24174" t="s">
        <v>2479</v>
      </c>
      <c r="V24174">
        <v>1</v>
      </c>
      <c r="W24174" t="s">
        <v>2579</v>
      </c>
    </row>
    <row r="24175" spans="1:23" x14ac:dyDescent="0.3">
      <c r="A24175">
        <v>31942</v>
      </c>
      <c r="B24175" s="15" t="s">
        <v>2125</v>
      </c>
      <c r="C24175" t="str">
        <f>_xlfn.XLOOKUP($B24175, STANDARDS!$A:$A, STANDARDS!$B:$B,,0,2)</f>
        <v>Chapel Island Fm</v>
      </c>
      <c r="D24175" t="s">
        <v>517</v>
      </c>
      <c r="E24175" t="s">
        <v>1207</v>
      </c>
      <c r="F24175">
        <v>46.95</v>
      </c>
      <c r="G24175">
        <v>55.984999999999999</v>
      </c>
      <c r="H24175">
        <v>1E-3</v>
      </c>
      <c r="I24175" t="s">
        <v>592</v>
      </c>
      <c r="J24175" cm="1">
        <f t="array" ref="J24175:L24175">_xlfn.XLOOKUP($C24175, AGE!$A:$A,AGE!$B:$D,,0,2)</f>
        <v>541</v>
      </c>
      <c r="K24175">
        <v>18.399999999999999</v>
      </c>
      <c r="L24175" t="str">
        <v>GSA 2018</v>
      </c>
      <c r="M24175" t="s">
        <v>2533</v>
      </c>
      <c r="O24175" s="37">
        <v>4.9000000000000002E-2</v>
      </c>
      <c r="P24175" t="s">
        <v>2342</v>
      </c>
      <c r="R24175" s="14"/>
      <c r="S24175" s="14">
        <v>-27.52</v>
      </c>
      <c r="T24175" s="37">
        <v>0.09</v>
      </c>
      <c r="U24175" t="s">
        <v>2479</v>
      </c>
      <c r="V24175">
        <v>1</v>
      </c>
      <c r="W24175" t="s">
        <v>2579</v>
      </c>
    </row>
    <row r="24176" spans="1:23" x14ac:dyDescent="0.3">
      <c r="A24176">
        <v>31943</v>
      </c>
      <c r="B24176" s="15" t="s">
        <v>2125</v>
      </c>
      <c r="C24176" t="str">
        <f>_xlfn.XLOOKUP($B24176, STANDARDS!$A:$A, STANDARDS!$B:$B,,0,2)</f>
        <v>Chapel Island Fm</v>
      </c>
      <c r="D24176" t="s">
        <v>517</v>
      </c>
      <c r="E24176" t="s">
        <v>1207</v>
      </c>
      <c r="F24176">
        <v>46.95</v>
      </c>
      <c r="G24176">
        <v>55.984999999999999</v>
      </c>
      <c r="H24176">
        <v>1E-3</v>
      </c>
      <c r="I24176" t="s">
        <v>592</v>
      </c>
      <c r="J24176" cm="1">
        <f t="array" ref="J24176:L24176">_xlfn.XLOOKUP($C24176, AGE!$A:$A,AGE!$B:$D,,0,2)</f>
        <v>541</v>
      </c>
      <c r="K24176">
        <v>18.399999999999999</v>
      </c>
      <c r="L24176" t="str">
        <v>GSA 2018</v>
      </c>
      <c r="M24176" t="s">
        <v>2534</v>
      </c>
      <c r="O24176" s="37">
        <v>0.03</v>
      </c>
      <c r="P24176" t="s">
        <v>2342</v>
      </c>
      <c r="R24176" s="14"/>
      <c r="S24176" s="14">
        <v>-28.78</v>
      </c>
      <c r="T24176" s="37">
        <v>0.09</v>
      </c>
      <c r="U24176" t="s">
        <v>2479</v>
      </c>
      <c r="V24176">
        <v>1</v>
      </c>
      <c r="W24176" t="s">
        <v>2579</v>
      </c>
    </row>
    <row r="24177" spans="1:23" x14ac:dyDescent="0.3">
      <c r="A24177">
        <v>31944</v>
      </c>
      <c r="B24177" s="15" t="s">
        <v>2125</v>
      </c>
      <c r="C24177" t="str">
        <f>_xlfn.XLOOKUP($B24177, STANDARDS!$A:$A, STANDARDS!$B:$B,,0,2)</f>
        <v>Chapel Island Fm</v>
      </c>
      <c r="D24177" t="s">
        <v>517</v>
      </c>
      <c r="E24177" t="s">
        <v>1207</v>
      </c>
      <c r="F24177">
        <v>46.95</v>
      </c>
      <c r="G24177">
        <v>55.984999999999999</v>
      </c>
      <c r="H24177">
        <v>1E-3</v>
      </c>
      <c r="I24177" t="s">
        <v>592</v>
      </c>
      <c r="J24177" cm="1">
        <f t="array" ref="J24177:L24177">_xlfn.XLOOKUP($C24177, AGE!$A:$A,AGE!$B:$D,,0,2)</f>
        <v>541</v>
      </c>
      <c r="K24177">
        <v>18.399999999999999</v>
      </c>
      <c r="L24177" t="str">
        <v>GSA 2018</v>
      </c>
      <c r="M24177" t="s">
        <v>2535</v>
      </c>
      <c r="O24177" s="37">
        <v>2.9000000000000001E-2</v>
      </c>
      <c r="P24177" t="s">
        <v>2342</v>
      </c>
      <c r="R24177" s="14"/>
      <c r="S24177" s="14">
        <v>-27.5</v>
      </c>
      <c r="T24177" s="37">
        <v>0.09</v>
      </c>
      <c r="U24177" t="s">
        <v>2479</v>
      </c>
      <c r="V24177">
        <v>1</v>
      </c>
      <c r="W24177" t="s">
        <v>2579</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25236-9E86-4440-A431-2C3BF2E8A41D}">
  <dimension ref="A1:F2617"/>
  <sheetViews>
    <sheetView workbookViewId="0">
      <pane ySplit="1" topLeftCell="A21" activePane="bottomLeft" state="frozen"/>
      <selection pane="bottomLeft" activeCell="G44" sqref="G44"/>
    </sheetView>
  </sheetViews>
  <sheetFormatPr defaultRowHeight="14.4" x14ac:dyDescent="0.3"/>
  <cols>
    <col min="1" max="1" width="30.6640625" customWidth="1"/>
    <col min="2" max="2" width="49.5546875" bestFit="1" customWidth="1"/>
    <col min="3" max="3" width="16.33203125" bestFit="1" customWidth="1"/>
    <col min="4" max="4" width="11.5546875" bestFit="1" customWidth="1"/>
    <col min="5" max="5" width="10" bestFit="1" customWidth="1"/>
    <col min="6" max="6" width="12.33203125" bestFit="1" customWidth="1"/>
  </cols>
  <sheetData>
    <row r="1" spans="1:6" x14ac:dyDescent="0.3">
      <c r="A1" s="2" t="s">
        <v>2669</v>
      </c>
      <c r="B1" s="2" t="s">
        <v>1752</v>
      </c>
      <c r="C1" s="2" t="s">
        <v>4</v>
      </c>
      <c r="D1" s="2" t="s">
        <v>576</v>
      </c>
      <c r="E1" s="2" t="s">
        <v>8</v>
      </c>
      <c r="F1" s="2" t="s">
        <v>7</v>
      </c>
    </row>
    <row r="2" spans="1:6" x14ac:dyDescent="0.3">
      <c r="A2">
        <v>16</v>
      </c>
      <c r="B2" t="s">
        <v>2777</v>
      </c>
      <c r="C2" t="str" cm="1">
        <f t="array" ref="C2">_xlfn.IFS(ISTEXT(VLOOKUP(B2,AGE!A:A,1,FALSE)),"yes", ISTEXT(VLOOKUP(B2,'hardcoded age'!A:A, 1, FALSE)), "copied", TRUE, "")</f>
        <v/>
      </c>
      <c r="F2" t="s">
        <v>3230</v>
      </c>
    </row>
    <row r="3" spans="1:6" x14ac:dyDescent="0.3">
      <c r="A3">
        <v>17</v>
      </c>
      <c r="B3" t="s">
        <v>2778</v>
      </c>
      <c r="C3" t="str" cm="1">
        <f t="array" ref="C3">_xlfn.IFS(ISTEXT(VLOOKUP(B3,AGE!A:A,1,FALSE)),"yes", ISTEXT(VLOOKUP(B3,'hardcoded age'!A:A, 1, FALSE)), "copied", TRUE, "")</f>
        <v/>
      </c>
      <c r="F3" t="s">
        <v>3230</v>
      </c>
    </row>
    <row r="4" spans="1:6" x14ac:dyDescent="0.3">
      <c r="A4">
        <v>18</v>
      </c>
      <c r="B4" t="s">
        <v>2779</v>
      </c>
      <c r="C4" t="str" cm="1">
        <f t="array" ref="C4">_xlfn.IFS(ISTEXT(VLOOKUP(B4,AGE!A:A,1,FALSE)),"yes", ISTEXT(VLOOKUP(B4,'hardcoded age'!A:A, 1, FALSE)), "copied", TRUE, "")</f>
        <v/>
      </c>
      <c r="F4" t="s">
        <v>3230</v>
      </c>
    </row>
    <row r="5" spans="1:6" x14ac:dyDescent="0.3">
      <c r="A5">
        <v>19</v>
      </c>
      <c r="B5" t="s">
        <v>2780</v>
      </c>
      <c r="C5" t="str" cm="1">
        <f t="array" ref="C5">_xlfn.IFS(ISTEXT(VLOOKUP(B5,AGE!A:A,1,FALSE)),"yes", ISTEXT(VLOOKUP(B5,'hardcoded age'!A:A, 1, FALSE)), "copied", TRUE, "")</f>
        <v/>
      </c>
      <c r="F5" t="s">
        <v>3230</v>
      </c>
    </row>
    <row r="6" spans="1:6" x14ac:dyDescent="0.3">
      <c r="A6">
        <v>20</v>
      </c>
      <c r="B6" t="s">
        <v>2781</v>
      </c>
      <c r="C6" t="str" cm="1">
        <f t="array" ref="C6">_xlfn.IFS(ISTEXT(VLOOKUP(B6,AGE!A:A,1,FALSE)),"yes", ISTEXT(VLOOKUP(B6,'hardcoded age'!A:A, 1, FALSE)), "copied", TRUE, "")</f>
        <v/>
      </c>
      <c r="F6" t="s">
        <v>3230</v>
      </c>
    </row>
    <row r="7" spans="1:6" x14ac:dyDescent="0.3">
      <c r="A7">
        <v>21</v>
      </c>
      <c r="B7" t="s">
        <v>2782</v>
      </c>
      <c r="C7" t="str" cm="1">
        <f t="array" ref="C7">_xlfn.IFS(ISTEXT(VLOOKUP(B7,AGE!A:A,1,FALSE)),"yes", ISTEXT(VLOOKUP(B7,'hardcoded age'!A:A, 1, FALSE)), "copied", TRUE, "")</f>
        <v/>
      </c>
      <c r="F7" t="s">
        <v>3230</v>
      </c>
    </row>
    <row r="8" spans="1:6" x14ac:dyDescent="0.3">
      <c r="A8">
        <v>22</v>
      </c>
      <c r="B8" t="s">
        <v>2783</v>
      </c>
      <c r="C8" t="str" cm="1">
        <f t="array" ref="C8">_xlfn.IFS(ISTEXT(VLOOKUP(B8,AGE!A:A,1,FALSE)),"yes", ISTEXT(VLOOKUP(B8,'hardcoded age'!A:A, 1, FALSE)), "copied", TRUE, "")</f>
        <v/>
      </c>
      <c r="F8" t="s">
        <v>3230</v>
      </c>
    </row>
    <row r="9" spans="1:6" x14ac:dyDescent="0.3">
      <c r="A9">
        <v>25</v>
      </c>
      <c r="B9" t="s">
        <v>2784</v>
      </c>
      <c r="C9" t="str" cm="1">
        <f t="array" ref="C9">_xlfn.IFS(ISTEXT(VLOOKUP(B9,AGE!A:A,1,FALSE)),"yes", ISTEXT(VLOOKUP(B9,'hardcoded age'!A:A, 1, FALSE)), "copied", TRUE, "")</f>
        <v/>
      </c>
      <c r="F9" t="s">
        <v>3230</v>
      </c>
    </row>
    <row r="10" spans="1:6" x14ac:dyDescent="0.3">
      <c r="A10" t="s">
        <v>947</v>
      </c>
      <c r="B10" t="s">
        <v>1144</v>
      </c>
      <c r="C10" t="str" cm="1">
        <f t="array" ref="C10">_xlfn.IFS(ISTEXT(VLOOKUP(B10,AGE!A:A,1,FALSE)),"yes", ISTEXT(VLOOKUP(B10,'hardcoded age'!A:A, 1, FALSE)), "copied", TRUE, "")</f>
        <v/>
      </c>
      <c r="F10" t="s">
        <v>3230</v>
      </c>
    </row>
    <row r="11" spans="1:6" x14ac:dyDescent="0.3">
      <c r="A11" t="s">
        <v>943</v>
      </c>
      <c r="B11" t="s">
        <v>1144</v>
      </c>
      <c r="C11" t="str" cm="1">
        <f t="array" ref="C11">_xlfn.IFS(ISTEXT(VLOOKUP(B11,AGE!A:A,1,FALSE)),"yes", ISTEXT(VLOOKUP(B11,'hardcoded age'!A:A, 1, FALSE)), "copied", TRUE, "")</f>
        <v/>
      </c>
      <c r="F11" t="s">
        <v>3230</v>
      </c>
    </row>
    <row r="12" spans="1:6" x14ac:dyDescent="0.3">
      <c r="A12" t="s">
        <v>704</v>
      </c>
      <c r="B12" t="s">
        <v>3341</v>
      </c>
      <c r="C12" t="str" cm="1">
        <f t="array" ref="C12">_xlfn.IFS(ISTEXT(VLOOKUP(B12,AGE!A:A,1,FALSE)),"yes", ISTEXT(VLOOKUP(B12,'hardcoded age'!A:A, 1, FALSE)), "copied", TRUE, "")</f>
        <v>yes</v>
      </c>
      <c r="D12" t="s">
        <v>577</v>
      </c>
      <c r="E12" t="s">
        <v>535</v>
      </c>
    </row>
    <row r="13" spans="1:6" x14ac:dyDescent="0.3">
      <c r="A13" t="s">
        <v>970</v>
      </c>
      <c r="B13" t="s">
        <v>970</v>
      </c>
      <c r="C13" t="str" cm="1">
        <f t="array" ref="C13">_xlfn.IFS(ISTEXT(VLOOKUP(B13,AGE!A:A,1,FALSE)),"yes", ISTEXT(VLOOKUP(B13,'hardcoded age'!A:A, 1, FALSE)), "copied", TRUE, "")</f>
        <v/>
      </c>
    </row>
    <row r="14" spans="1:6" x14ac:dyDescent="0.3">
      <c r="A14" t="s">
        <v>1967</v>
      </c>
      <c r="B14" t="s">
        <v>1967</v>
      </c>
      <c r="C14" t="str" cm="1">
        <f t="array" ref="C14">_xlfn.IFS(ISTEXT(VLOOKUP(B14,AGE!A:A,1,FALSE)),"yes", ISTEXT(VLOOKUP(B14,'hardcoded age'!A:A, 1, FALSE)), "copied", TRUE, "")</f>
        <v>copied</v>
      </c>
    </row>
    <row r="15" spans="1:6" x14ac:dyDescent="0.3">
      <c r="A15" t="s">
        <v>1998</v>
      </c>
      <c r="B15" t="s">
        <v>1967</v>
      </c>
      <c r="C15" t="str" cm="1">
        <f t="array" ref="C15">_xlfn.IFS(ISTEXT(VLOOKUP(B15,AGE!A:A,1,FALSE)),"yes", ISTEXT(VLOOKUP(B15,'hardcoded age'!A:A, 1, FALSE)), "copied", TRUE, "")</f>
        <v>copied</v>
      </c>
    </row>
    <row r="16" spans="1:6" x14ac:dyDescent="0.3">
      <c r="A16" t="s">
        <v>695</v>
      </c>
      <c r="B16" t="s">
        <v>695</v>
      </c>
      <c r="C16" t="str" cm="1">
        <f t="array" ref="C16">_xlfn.IFS(ISTEXT(VLOOKUP(B16,AGE!A:A,1,FALSE)),"yes", ISTEXT(VLOOKUP(B16,'hardcoded age'!A:A, 1, FALSE)), "copied", TRUE, "")</f>
        <v/>
      </c>
    </row>
    <row r="17" spans="1:5" x14ac:dyDescent="0.3">
      <c r="A17" t="s">
        <v>2015</v>
      </c>
      <c r="B17" t="s">
        <v>2015</v>
      </c>
      <c r="C17" t="str" cm="1">
        <f t="array" ref="C17">_xlfn.IFS(ISTEXT(VLOOKUP(B17,AGE!A:A,1,FALSE)),"yes", ISTEXT(VLOOKUP(B17,'hardcoded age'!A:A, 1, FALSE)), "copied", TRUE, "")</f>
        <v>copied</v>
      </c>
    </row>
    <row r="18" spans="1:5" x14ac:dyDescent="0.3">
      <c r="A18" t="s">
        <v>340</v>
      </c>
      <c r="B18" t="s">
        <v>2786</v>
      </c>
      <c r="C18" t="str" cm="1">
        <f t="array" ref="C18">_xlfn.IFS(ISTEXT(VLOOKUP(B18,AGE!A:A,1,FALSE)),"yes", ISTEXT(VLOOKUP(B18,'hardcoded age'!A:A, 1, FALSE)), "copied", TRUE, "")</f>
        <v/>
      </c>
    </row>
    <row r="19" spans="1:5" x14ac:dyDescent="0.3">
      <c r="A19" t="s">
        <v>119</v>
      </c>
      <c r="B19" t="s">
        <v>2786</v>
      </c>
      <c r="C19" t="str" cm="1">
        <f t="array" ref="C19">_xlfn.IFS(ISTEXT(VLOOKUP(B19,AGE!A:A,1,FALSE)),"yes", ISTEXT(VLOOKUP(B19,'hardcoded age'!A:A, 1, FALSE)), "copied", TRUE, "")</f>
        <v/>
      </c>
    </row>
    <row r="20" spans="1:5" x14ac:dyDescent="0.3">
      <c r="A20" t="s">
        <v>142</v>
      </c>
      <c r="B20" t="s">
        <v>2787</v>
      </c>
      <c r="C20" t="str" cm="1">
        <f t="array" ref="C20">_xlfn.IFS(ISTEXT(VLOOKUP(B20,AGE!A:A,1,FALSE)),"yes", ISTEXT(VLOOKUP(B20,'hardcoded age'!A:A, 1, FALSE)), "copied", TRUE, "")</f>
        <v/>
      </c>
    </row>
    <row r="21" spans="1:5" x14ac:dyDescent="0.3">
      <c r="A21" t="s">
        <v>2110</v>
      </c>
      <c r="B21" t="s">
        <v>2110</v>
      </c>
      <c r="C21" t="str" cm="1">
        <f t="array" ref="C21">_xlfn.IFS(ISTEXT(VLOOKUP(B21,AGE!A:A,1,FALSE)),"yes", ISTEXT(VLOOKUP(B21,'hardcoded age'!A:A, 1, FALSE)), "copied", TRUE, "")</f>
        <v>copied</v>
      </c>
    </row>
    <row r="22" spans="1:5" x14ac:dyDescent="0.3">
      <c r="A22" t="s">
        <v>361</v>
      </c>
      <c r="B22" t="s">
        <v>3384</v>
      </c>
      <c r="C22" t="str" cm="1">
        <f t="array" ref="C22">_xlfn.IFS(ISTEXT(VLOOKUP(B22,AGE!A:A,1,FALSE)),"yes", ISTEXT(VLOOKUP(B22,'hardcoded age'!A:A, 1, FALSE)), "copied", TRUE, "")</f>
        <v>yes</v>
      </c>
      <c r="D22" t="s">
        <v>577</v>
      </c>
      <c r="E22" t="s">
        <v>535</v>
      </c>
    </row>
    <row r="23" spans="1:5" x14ac:dyDescent="0.3">
      <c r="A23" t="s">
        <v>366</v>
      </c>
      <c r="B23" t="s">
        <v>2788</v>
      </c>
      <c r="C23" t="str" cm="1">
        <f t="array" ref="C23">_xlfn.IFS(ISTEXT(VLOOKUP(B23,AGE!A:A,1,FALSE)),"yes", ISTEXT(VLOOKUP(B23,'hardcoded age'!A:A, 1, FALSE)), "copied", TRUE, "")</f>
        <v/>
      </c>
    </row>
    <row r="24" spans="1:5" x14ac:dyDescent="0.3">
      <c r="A24" t="s">
        <v>209</v>
      </c>
      <c r="B24" t="s">
        <v>2789</v>
      </c>
      <c r="C24" t="str" cm="1">
        <f t="array" ref="C24">_xlfn.IFS(ISTEXT(VLOOKUP(B24,AGE!A:A,1,FALSE)),"yes", ISTEXT(VLOOKUP(B24,'hardcoded age'!A:A, 1, FALSE)), "copied", TRUE, "")</f>
        <v/>
      </c>
    </row>
    <row r="25" spans="1:5" x14ac:dyDescent="0.3">
      <c r="A25" t="s">
        <v>1653</v>
      </c>
      <c r="B25" t="s">
        <v>1687</v>
      </c>
      <c r="C25" t="str" cm="1">
        <f t="array" ref="C25">_xlfn.IFS(ISTEXT(VLOOKUP(B25,AGE!A:A,1,FALSE)),"yes", ISTEXT(VLOOKUP(B25,'hardcoded age'!A:A, 1, FALSE)), "copied", TRUE, "")</f>
        <v>yes</v>
      </c>
    </row>
    <row r="26" spans="1:5" x14ac:dyDescent="0.3">
      <c r="A26" t="s">
        <v>1654</v>
      </c>
      <c r="B26" t="s">
        <v>1688</v>
      </c>
      <c r="C26" t="str" cm="1">
        <f t="array" ref="C26">_xlfn.IFS(ISTEXT(VLOOKUP(B26,AGE!A:A,1,FALSE)),"yes", ISTEXT(VLOOKUP(B26,'hardcoded age'!A:A, 1, FALSE)), "copied", TRUE, "")</f>
        <v>yes</v>
      </c>
    </row>
    <row r="27" spans="1:5" x14ac:dyDescent="0.3">
      <c r="A27" t="s">
        <v>404</v>
      </c>
      <c r="B27" t="s">
        <v>2790</v>
      </c>
      <c r="C27" t="str" cm="1">
        <f t="array" ref="C27">_xlfn.IFS(ISTEXT(VLOOKUP(B27,AGE!A:A,1,FALSE)),"yes", ISTEXT(VLOOKUP(B27,'hardcoded age'!A:A, 1, FALSE)), "copied", TRUE, "")</f>
        <v/>
      </c>
    </row>
    <row r="28" spans="1:5" x14ac:dyDescent="0.3">
      <c r="A28" t="s">
        <v>1995</v>
      </c>
      <c r="B28" t="s">
        <v>1962</v>
      </c>
      <c r="C28" t="str" cm="1">
        <f t="array" ref="C28">_xlfn.IFS(ISTEXT(VLOOKUP(B28,AGE!A:A,1,FALSE)),"yes", ISTEXT(VLOOKUP(B28,'hardcoded age'!A:A, 1, FALSE)), "copied", TRUE, "")</f>
        <v>copied</v>
      </c>
    </row>
    <row r="29" spans="1:5" x14ac:dyDescent="0.3">
      <c r="A29" t="s">
        <v>1655</v>
      </c>
      <c r="B29" t="s">
        <v>1679</v>
      </c>
      <c r="C29" t="str" cm="1">
        <f t="array" ref="C29">_xlfn.IFS(ISTEXT(VLOOKUP(B29,AGE!A:A,1,FALSE)),"yes", ISTEXT(VLOOKUP(B29,'hardcoded age'!A:A, 1, FALSE)), "copied", TRUE, "")</f>
        <v>yes</v>
      </c>
    </row>
    <row r="30" spans="1:5" x14ac:dyDescent="0.3">
      <c r="A30" t="s">
        <v>93</v>
      </c>
      <c r="B30" t="s">
        <v>1679</v>
      </c>
      <c r="C30" t="str" cm="1">
        <f t="array" ref="C30">_xlfn.IFS(ISTEXT(VLOOKUP(B30,AGE!A:A,1,FALSE)),"yes", ISTEXT(VLOOKUP(B30,'hardcoded age'!A:A, 1, FALSE)), "copied", TRUE, "")</f>
        <v>yes</v>
      </c>
    </row>
    <row r="31" spans="1:5" x14ac:dyDescent="0.3">
      <c r="A31" t="s">
        <v>1988</v>
      </c>
      <c r="B31" t="s">
        <v>1988</v>
      </c>
      <c r="C31" t="str" cm="1">
        <f t="array" ref="C31">_xlfn.IFS(ISTEXT(VLOOKUP(B31,AGE!A:A,1,FALSE)),"yes", ISTEXT(VLOOKUP(B31,'hardcoded age'!A:A, 1, FALSE)), "copied", TRUE, "")</f>
        <v>copied</v>
      </c>
    </row>
    <row r="32" spans="1:5" x14ac:dyDescent="0.3">
      <c r="A32" t="s">
        <v>400</v>
      </c>
      <c r="B32" t="s">
        <v>2791</v>
      </c>
      <c r="C32" t="str" cm="1">
        <f t="array" ref="C32">_xlfn.IFS(ISTEXT(VLOOKUP(B32,AGE!A:A,1,FALSE)),"yes", ISTEXT(VLOOKUP(B32,'hardcoded age'!A:A, 1, FALSE)), "copied", TRUE, "")</f>
        <v/>
      </c>
    </row>
    <row r="33" spans="1:5" x14ac:dyDescent="0.3">
      <c r="A33" t="s">
        <v>2081</v>
      </c>
      <c r="B33" t="s">
        <v>2082</v>
      </c>
      <c r="C33" t="str" cm="1">
        <f t="array" ref="C33">_xlfn.IFS(ISTEXT(VLOOKUP(B33,AGE!A:A,1,FALSE)),"yes", ISTEXT(VLOOKUP(B33,'hardcoded age'!A:A, 1, FALSE)), "copied", TRUE, "")</f>
        <v>copied</v>
      </c>
    </row>
    <row r="34" spans="1:5" x14ac:dyDescent="0.3">
      <c r="A34" t="s">
        <v>795</v>
      </c>
      <c r="B34" t="s">
        <v>2793</v>
      </c>
      <c r="C34" t="str" cm="1">
        <f t="array" ref="C34">_xlfn.IFS(ISTEXT(VLOOKUP(B34,AGE!A:A,1,FALSE)),"yes", ISTEXT(VLOOKUP(B34,'hardcoded age'!A:A, 1, FALSE)), "copied", TRUE, "")</f>
        <v/>
      </c>
    </row>
    <row r="35" spans="1:5" x14ac:dyDescent="0.3">
      <c r="A35" t="s">
        <v>777</v>
      </c>
      <c r="B35" t="s">
        <v>3388</v>
      </c>
      <c r="C35" t="str" cm="1">
        <f t="array" ref="C35">_xlfn.IFS(ISTEXT(VLOOKUP(B35,AGE!A:A,1,FALSE)),"yes", ISTEXT(VLOOKUP(B35,'hardcoded age'!A:A, 1, FALSE)), "copied", TRUE, "")</f>
        <v>yes</v>
      </c>
      <c r="D35" t="s">
        <v>577</v>
      </c>
      <c r="E35" t="s">
        <v>535</v>
      </c>
    </row>
    <row r="36" spans="1:5" x14ac:dyDescent="0.3">
      <c r="A36" t="s">
        <v>98</v>
      </c>
      <c r="B36" t="s">
        <v>3388</v>
      </c>
      <c r="C36" t="str" cm="1">
        <f t="array" ref="C36">_xlfn.IFS(ISTEXT(VLOOKUP(B36,AGE!A:A,1,FALSE)),"yes", ISTEXT(VLOOKUP(B36,'hardcoded age'!A:A, 1, FALSE)), "copied", TRUE, "")</f>
        <v>yes</v>
      </c>
      <c r="D36" t="s">
        <v>577</v>
      </c>
      <c r="E36" t="s">
        <v>535</v>
      </c>
    </row>
    <row r="37" spans="1:5" x14ac:dyDescent="0.3">
      <c r="A37" t="s">
        <v>1564</v>
      </c>
      <c r="B37" t="s">
        <v>1717</v>
      </c>
      <c r="C37" t="str" cm="1">
        <f t="array" ref="C37">_xlfn.IFS(ISTEXT(VLOOKUP(B37,AGE!A:A,1,FALSE)),"yes", ISTEXT(VLOOKUP(B37,'hardcoded age'!A:A, 1, FALSE)), "copied", TRUE, "")</f>
        <v>yes</v>
      </c>
    </row>
    <row r="38" spans="1:5" x14ac:dyDescent="0.3">
      <c r="A38" t="s">
        <v>110</v>
      </c>
      <c r="B38" t="s">
        <v>3158</v>
      </c>
      <c r="C38" t="str" cm="1">
        <f t="array" ref="C38">_xlfn.IFS(ISTEXT(VLOOKUP(B38,AGE!A:A,1,FALSE)),"yes", ISTEXT(VLOOKUP(B38,'hardcoded age'!A:A, 1, FALSE)), "copied", TRUE, "")</f>
        <v/>
      </c>
    </row>
    <row r="39" spans="1:5" x14ac:dyDescent="0.3">
      <c r="A39" t="s">
        <v>894</v>
      </c>
      <c r="B39" t="s">
        <v>894</v>
      </c>
      <c r="C39" t="str" cm="1">
        <f t="array" ref="C39">_xlfn.IFS(ISTEXT(VLOOKUP(B39,AGE!A:A,1,FALSE)),"yes", ISTEXT(VLOOKUP(B39,'hardcoded age'!A:A, 1, FALSE)), "copied", TRUE, "")</f>
        <v/>
      </c>
    </row>
    <row r="40" spans="1:5" x14ac:dyDescent="0.3">
      <c r="A40" t="s">
        <v>724</v>
      </c>
      <c r="B40" t="s">
        <v>2123</v>
      </c>
      <c r="C40" t="str" cm="1">
        <f t="array" ref="C40">_xlfn.IFS(ISTEXT(VLOOKUP(B40,AGE!A:A,1,FALSE)),"yes", ISTEXT(VLOOKUP(B40,'hardcoded age'!A:A, 1, FALSE)), "copied", TRUE, "")</f>
        <v>yes</v>
      </c>
    </row>
    <row r="41" spans="1:5" x14ac:dyDescent="0.3">
      <c r="A41" t="s">
        <v>291</v>
      </c>
      <c r="B41" t="s">
        <v>2123</v>
      </c>
      <c r="C41" t="str" cm="1">
        <f t="array" ref="C41">_xlfn.IFS(ISTEXT(VLOOKUP(B41,AGE!A:A,1,FALSE)),"yes", ISTEXT(VLOOKUP(B41,'hardcoded age'!A:A, 1, FALSE)), "copied", TRUE, "")</f>
        <v>yes</v>
      </c>
    </row>
    <row r="42" spans="1:5" x14ac:dyDescent="0.3">
      <c r="A42" t="s">
        <v>348</v>
      </c>
      <c r="B42" t="s">
        <v>2794</v>
      </c>
      <c r="C42" t="str" cm="1">
        <f t="array" ref="C42">_xlfn.IFS(ISTEXT(VLOOKUP(B42,AGE!A:A,1,FALSE)),"yes", ISTEXT(VLOOKUP(B42,'hardcoded age'!A:A, 1, FALSE)), "copied", TRUE, "")</f>
        <v/>
      </c>
    </row>
    <row r="43" spans="1:5" x14ac:dyDescent="0.3">
      <c r="A43" t="s">
        <v>1897</v>
      </c>
      <c r="B43" t="s">
        <v>1897</v>
      </c>
      <c r="C43" t="str" cm="1">
        <f t="array" ref="C43">_xlfn.IFS(ISTEXT(VLOOKUP(B43,AGE!A:A,1,FALSE)),"yes", ISTEXT(VLOOKUP(B43,'hardcoded age'!A:A, 1, FALSE)), "copied", TRUE, "")</f>
        <v>yes</v>
      </c>
    </row>
    <row r="44" spans="1:5" x14ac:dyDescent="0.3">
      <c r="A44" t="s">
        <v>934</v>
      </c>
      <c r="B44" t="s">
        <v>2795</v>
      </c>
      <c r="C44" t="str" cm="1">
        <f t="array" ref="C44">_xlfn.IFS(ISTEXT(VLOOKUP(B44,AGE!A:A,1,FALSE)),"yes", ISTEXT(VLOOKUP(B44,'hardcoded age'!A:A, 1, FALSE)), "copied", TRUE, "")</f>
        <v/>
      </c>
    </row>
    <row r="45" spans="1:5" x14ac:dyDescent="0.3">
      <c r="A45" t="s">
        <v>838</v>
      </c>
      <c r="B45" t="s">
        <v>1766</v>
      </c>
      <c r="C45" t="str" cm="1">
        <f t="array" ref="C45">_xlfn.IFS(ISTEXT(VLOOKUP(B45,AGE!A:A,1,FALSE)),"yes", ISTEXT(VLOOKUP(B45,'hardcoded age'!A:A, 1, FALSE)), "copied", TRUE, "")</f>
        <v>yes</v>
      </c>
    </row>
    <row r="46" spans="1:5" x14ac:dyDescent="0.3">
      <c r="A46" t="s">
        <v>839</v>
      </c>
      <c r="B46" t="s">
        <v>1766</v>
      </c>
      <c r="C46" t="str" cm="1">
        <f t="array" ref="C46">_xlfn.IFS(ISTEXT(VLOOKUP(B46,AGE!A:A,1,FALSE)),"yes", ISTEXT(VLOOKUP(B46,'hardcoded age'!A:A, 1, FALSE)), "copied", TRUE, "")</f>
        <v>yes</v>
      </c>
    </row>
    <row r="47" spans="1:5" x14ac:dyDescent="0.3">
      <c r="A47" t="s">
        <v>2090</v>
      </c>
      <c r="B47" t="s">
        <v>2091</v>
      </c>
      <c r="C47" t="str" cm="1">
        <f t="array" ref="C47">_xlfn.IFS(ISTEXT(VLOOKUP(B47,AGE!A:A,1,FALSE)),"yes", ISTEXT(VLOOKUP(B47,'hardcoded age'!A:A, 1, FALSE)), "copied", TRUE, "")</f>
        <v>copied</v>
      </c>
    </row>
    <row r="48" spans="1:5" x14ac:dyDescent="0.3">
      <c r="A48" t="s">
        <v>1886</v>
      </c>
      <c r="B48" t="s">
        <v>1887</v>
      </c>
      <c r="C48" t="str" cm="1">
        <f t="array" ref="C48">_xlfn.IFS(ISTEXT(VLOOKUP(B48,AGE!A:A,1,FALSE)),"yes", ISTEXT(VLOOKUP(B48,'hardcoded age'!A:A, 1, FALSE)), "copied", TRUE, "")</f>
        <v>yes</v>
      </c>
    </row>
    <row r="49" spans="1:5" x14ac:dyDescent="0.3">
      <c r="A49" t="s">
        <v>678</v>
      </c>
      <c r="B49" t="s">
        <v>678</v>
      </c>
      <c r="C49" t="str" cm="1">
        <f t="array" ref="C49">_xlfn.IFS(ISTEXT(VLOOKUP(B49,AGE!A:A,1,FALSE)),"yes", ISTEXT(VLOOKUP(B49,'hardcoded age'!A:A, 1, FALSE)), "copied", TRUE, "")</f>
        <v/>
      </c>
    </row>
    <row r="50" spans="1:5" x14ac:dyDescent="0.3">
      <c r="A50" t="s">
        <v>883</v>
      </c>
      <c r="B50" t="s">
        <v>2796</v>
      </c>
      <c r="C50" t="str" cm="1">
        <f t="array" ref="C50">_xlfn.IFS(ISTEXT(VLOOKUP(B50,AGE!A:A,1,FALSE)),"yes", ISTEXT(VLOOKUP(B50,'hardcoded age'!A:A, 1, FALSE)), "copied", TRUE, "")</f>
        <v>yes</v>
      </c>
      <c r="D50" t="s">
        <v>577</v>
      </c>
      <c r="E50" t="s">
        <v>1053</v>
      </c>
    </row>
    <row r="51" spans="1:5" x14ac:dyDescent="0.3">
      <c r="A51" t="s">
        <v>320</v>
      </c>
      <c r="B51" t="s">
        <v>2796</v>
      </c>
      <c r="C51" t="str" cm="1">
        <f t="array" ref="C51">_xlfn.IFS(ISTEXT(VLOOKUP(B51,AGE!A:A,1,FALSE)),"yes", ISTEXT(VLOOKUP(B51,'hardcoded age'!A:A, 1, FALSE)), "copied", TRUE, "")</f>
        <v>yes</v>
      </c>
      <c r="D51" t="s">
        <v>577</v>
      </c>
      <c r="E51" t="s">
        <v>1053</v>
      </c>
    </row>
    <row r="52" spans="1:5" x14ac:dyDescent="0.3">
      <c r="A52" t="s">
        <v>541</v>
      </c>
      <c r="B52" t="s">
        <v>582</v>
      </c>
      <c r="C52" t="str" cm="1">
        <f t="array" ref="C52">_xlfn.IFS(ISTEXT(VLOOKUP(B52,AGE!A:A,1,FALSE)),"yes", ISTEXT(VLOOKUP(B52,'hardcoded age'!A:A, 1, FALSE)), "copied", TRUE, "")</f>
        <v>yes</v>
      </c>
      <c r="D52" t="s">
        <v>577</v>
      </c>
      <c r="E52" t="s">
        <v>535</v>
      </c>
    </row>
    <row r="53" spans="1:5" x14ac:dyDescent="0.3">
      <c r="A53" t="s">
        <v>690</v>
      </c>
      <c r="B53" t="s">
        <v>582</v>
      </c>
      <c r="C53" t="str" cm="1">
        <f t="array" ref="C53">_xlfn.IFS(ISTEXT(VLOOKUP(B53,AGE!A:A,1,FALSE)),"yes", ISTEXT(VLOOKUP(B53,'hardcoded age'!A:A, 1, FALSE)), "copied", TRUE, "")</f>
        <v>yes</v>
      </c>
      <c r="D53" t="s">
        <v>577</v>
      </c>
      <c r="E53" t="s">
        <v>535</v>
      </c>
    </row>
    <row r="54" spans="1:5" x14ac:dyDescent="0.3">
      <c r="A54" t="s">
        <v>166</v>
      </c>
      <c r="B54" t="s">
        <v>2797</v>
      </c>
      <c r="C54" t="str" cm="1">
        <f t="array" ref="C54">_xlfn.IFS(ISTEXT(VLOOKUP(B54,AGE!A:A,1,FALSE)),"yes", ISTEXT(VLOOKUP(B54,'hardcoded age'!A:A, 1, FALSE)), "copied", TRUE, "")</f>
        <v/>
      </c>
    </row>
    <row r="55" spans="1:5" x14ac:dyDescent="0.3">
      <c r="A55" t="s">
        <v>912</v>
      </c>
      <c r="B55" t="s">
        <v>912</v>
      </c>
      <c r="C55" t="str" cm="1">
        <f t="array" ref="C55">_xlfn.IFS(ISTEXT(VLOOKUP(B55,AGE!A:A,1,FALSE)),"yes", ISTEXT(VLOOKUP(B55,'hardcoded age'!A:A, 1, FALSE)), "copied", TRUE, "")</f>
        <v/>
      </c>
    </row>
    <row r="56" spans="1:5" x14ac:dyDescent="0.3">
      <c r="A56" t="s">
        <v>281</v>
      </c>
      <c r="B56" t="s">
        <v>2798</v>
      </c>
      <c r="C56" t="str" cm="1">
        <f t="array" ref="C56">_xlfn.IFS(ISTEXT(VLOOKUP(B56,AGE!A:A,1,FALSE)),"yes", ISTEXT(VLOOKUP(B56,'hardcoded age'!A:A, 1, FALSE)), "copied", TRUE, "")</f>
        <v/>
      </c>
    </row>
    <row r="57" spans="1:5" x14ac:dyDescent="0.3">
      <c r="A57" t="s">
        <v>1875</v>
      </c>
      <c r="B57" t="s">
        <v>1876</v>
      </c>
      <c r="C57" t="str" cm="1">
        <f t="array" ref="C57">_xlfn.IFS(ISTEXT(VLOOKUP(B57,AGE!A:A,1,FALSE)),"yes", ISTEXT(VLOOKUP(B57,'hardcoded age'!A:A, 1, FALSE)), "copied", TRUE, "")</f>
        <v>copied</v>
      </c>
    </row>
    <row r="58" spans="1:5" x14ac:dyDescent="0.3">
      <c r="A58" t="s">
        <v>63</v>
      </c>
      <c r="B58" t="s">
        <v>1760</v>
      </c>
      <c r="C58" t="str" cm="1">
        <f t="array" ref="C58">_xlfn.IFS(ISTEXT(VLOOKUP(B58,AGE!A:A,1,FALSE)),"yes", ISTEXT(VLOOKUP(B58,'hardcoded age'!A:A, 1, FALSE)), "copied", TRUE, "")</f>
        <v>yes</v>
      </c>
    </row>
    <row r="59" spans="1:5" x14ac:dyDescent="0.3">
      <c r="A59" t="s">
        <v>356</v>
      </c>
      <c r="B59" t="s">
        <v>1760</v>
      </c>
      <c r="C59" t="str" cm="1">
        <f t="array" ref="C59">_xlfn.IFS(ISTEXT(VLOOKUP(B59,AGE!A:A,1,FALSE)),"yes", ISTEXT(VLOOKUP(B59,'hardcoded age'!A:A, 1, FALSE)), "copied", TRUE, "")</f>
        <v>yes</v>
      </c>
    </row>
    <row r="60" spans="1:5" x14ac:dyDescent="0.3">
      <c r="A60" t="s">
        <v>378</v>
      </c>
      <c r="B60" t="s">
        <v>2799</v>
      </c>
      <c r="C60" t="str" cm="1">
        <f t="array" ref="C60">_xlfn.IFS(ISTEXT(VLOOKUP(B60,AGE!A:A,1,FALSE)),"yes", ISTEXT(VLOOKUP(B60,'hardcoded age'!A:A, 1, FALSE)), "copied", TRUE, "")</f>
        <v/>
      </c>
    </row>
    <row r="61" spans="1:5" x14ac:dyDescent="0.3">
      <c r="A61" t="s">
        <v>1986</v>
      </c>
      <c r="B61" t="s">
        <v>1987</v>
      </c>
      <c r="C61" t="str" cm="1">
        <f t="array" ref="C61">_xlfn.IFS(ISTEXT(VLOOKUP(B61,AGE!A:A,1,FALSE)),"yes", ISTEXT(VLOOKUP(B61,'hardcoded age'!A:A, 1, FALSE)), "copied", TRUE, "")</f>
        <v>copied</v>
      </c>
    </row>
    <row r="62" spans="1:5" x14ac:dyDescent="0.3">
      <c r="A62" t="s">
        <v>996</v>
      </c>
      <c r="B62" t="s">
        <v>3174</v>
      </c>
      <c r="C62" t="str" cm="1">
        <f t="array" ref="C62">_xlfn.IFS(ISTEXT(VLOOKUP(B62,AGE!A:A,1,FALSE)),"yes", ISTEXT(VLOOKUP(B62,'hardcoded age'!A:A, 1, FALSE)), "copied", TRUE, "")</f>
        <v>yes</v>
      </c>
    </row>
    <row r="63" spans="1:5" x14ac:dyDescent="0.3">
      <c r="A63" t="s">
        <v>1964</v>
      </c>
      <c r="B63" t="s">
        <v>1965</v>
      </c>
      <c r="C63" t="str" cm="1">
        <f t="array" ref="C63">_xlfn.IFS(ISTEXT(VLOOKUP(B63,AGE!A:A,1,FALSE)),"yes", ISTEXT(VLOOKUP(B63,'hardcoded age'!A:A, 1, FALSE)), "copied", TRUE, "")</f>
        <v>copied</v>
      </c>
    </row>
    <row r="64" spans="1:5" x14ac:dyDescent="0.3">
      <c r="A64" t="s">
        <v>1974</v>
      </c>
      <c r="B64" t="s">
        <v>1975</v>
      </c>
      <c r="C64" t="str" cm="1">
        <f t="array" ref="C64">_xlfn.IFS(ISTEXT(VLOOKUP(B64,AGE!A:A,1,FALSE)),"yes", ISTEXT(VLOOKUP(B64,'hardcoded age'!A:A, 1, FALSE)), "copied", TRUE, "")</f>
        <v>copied</v>
      </c>
    </row>
    <row r="65" spans="1:3" x14ac:dyDescent="0.3">
      <c r="A65" t="s">
        <v>1989</v>
      </c>
      <c r="B65" t="s">
        <v>1990</v>
      </c>
      <c r="C65" t="str" cm="1">
        <f t="array" ref="C65">_xlfn.IFS(ISTEXT(VLOOKUP(B65,AGE!A:A,1,FALSE)),"yes", ISTEXT(VLOOKUP(B65,'hardcoded age'!A:A, 1, FALSE)), "copied", TRUE, "")</f>
        <v>copied</v>
      </c>
    </row>
    <row r="66" spans="1:3" x14ac:dyDescent="0.3">
      <c r="A66" t="s">
        <v>1007</v>
      </c>
      <c r="B66" t="s">
        <v>2841</v>
      </c>
      <c r="C66" t="str" cm="1">
        <f t="array" ref="C66">_xlfn.IFS(ISTEXT(VLOOKUP(B66,AGE!A:A,1,FALSE)),"yes", ISTEXT(VLOOKUP(B66,'hardcoded age'!A:A, 1, FALSE)), "copied", TRUE, "")</f>
        <v>yes</v>
      </c>
    </row>
    <row r="67" spans="1:3" x14ac:dyDescent="0.3">
      <c r="A67" t="s">
        <v>1011</v>
      </c>
      <c r="B67" t="s">
        <v>2841</v>
      </c>
      <c r="C67" t="str" cm="1">
        <f t="array" ref="C67">_xlfn.IFS(ISTEXT(VLOOKUP(B67,AGE!A:A,1,FALSE)),"yes", ISTEXT(VLOOKUP(B67,'hardcoded age'!A:A, 1, FALSE)), "copied", TRUE, "")</f>
        <v>yes</v>
      </c>
    </row>
    <row r="68" spans="1:3" x14ac:dyDescent="0.3">
      <c r="A68" t="s">
        <v>406</v>
      </c>
      <c r="B68" t="s">
        <v>2800</v>
      </c>
      <c r="C68" t="str" cm="1">
        <f t="array" ref="C68">_xlfn.IFS(ISTEXT(VLOOKUP(B68,AGE!A:A,1,FALSE)),"yes", ISTEXT(VLOOKUP(B68,'hardcoded age'!A:A, 1, FALSE)), "copied", TRUE, "")</f>
        <v/>
      </c>
    </row>
    <row r="69" spans="1:3" x14ac:dyDescent="0.3">
      <c r="A69" t="s">
        <v>688</v>
      </c>
      <c r="B69" t="s">
        <v>2801</v>
      </c>
      <c r="C69" t="str" cm="1">
        <f t="array" ref="C69">_xlfn.IFS(ISTEXT(VLOOKUP(B69,AGE!A:A,1,FALSE)),"yes", ISTEXT(VLOOKUP(B69,'hardcoded age'!A:A, 1, FALSE)), "copied", TRUE, "")</f>
        <v/>
      </c>
    </row>
    <row r="70" spans="1:3" x14ac:dyDescent="0.3">
      <c r="A70" t="s">
        <v>686</v>
      </c>
      <c r="B70" t="s">
        <v>2801</v>
      </c>
      <c r="C70" t="str" cm="1">
        <f t="array" ref="C70">_xlfn.IFS(ISTEXT(VLOOKUP(B70,AGE!A:A,1,FALSE)),"yes", ISTEXT(VLOOKUP(B70,'hardcoded age'!A:A, 1, FALSE)), "copied", TRUE, "")</f>
        <v/>
      </c>
    </row>
    <row r="71" spans="1:3" x14ac:dyDescent="0.3">
      <c r="A71" t="s">
        <v>1043</v>
      </c>
      <c r="B71" t="s">
        <v>1043</v>
      </c>
      <c r="C71" t="str" cm="1">
        <f t="array" ref="C71">_xlfn.IFS(ISTEXT(VLOOKUP(B71,AGE!A:A,1,FALSE)),"yes", ISTEXT(VLOOKUP(B71,'hardcoded age'!A:A, 1, FALSE)), "copied", TRUE, "")</f>
        <v/>
      </c>
    </row>
    <row r="72" spans="1:3" x14ac:dyDescent="0.3">
      <c r="A72" t="s">
        <v>104</v>
      </c>
      <c r="B72" t="s">
        <v>1043</v>
      </c>
      <c r="C72" t="str" cm="1">
        <f t="array" ref="C72">_xlfn.IFS(ISTEXT(VLOOKUP(B72,AGE!A:A,1,FALSE)),"yes", ISTEXT(VLOOKUP(B72,'hardcoded age'!A:A, 1, FALSE)), "copied", TRUE, "")</f>
        <v/>
      </c>
    </row>
    <row r="73" spans="1:3" x14ac:dyDescent="0.3">
      <c r="A73" t="s">
        <v>726</v>
      </c>
      <c r="B73" t="s">
        <v>2865</v>
      </c>
      <c r="C73" t="str" cm="1">
        <f t="array" ref="C73">_xlfn.IFS(ISTEXT(VLOOKUP(B73,AGE!A:A,1,FALSE)),"yes", ISTEXT(VLOOKUP(B73,'hardcoded age'!A:A, 1, FALSE)), "copied", TRUE, "")</f>
        <v/>
      </c>
    </row>
    <row r="74" spans="1:3" x14ac:dyDescent="0.3">
      <c r="A74" t="s">
        <v>308</v>
      </c>
      <c r="B74" t="s">
        <v>2865</v>
      </c>
      <c r="C74" t="str" cm="1">
        <f t="array" ref="C74">_xlfn.IFS(ISTEXT(VLOOKUP(B74,AGE!A:A,1,FALSE)),"yes", ISTEXT(VLOOKUP(B74,'hardcoded age'!A:A, 1, FALSE)), "copied", TRUE, "")</f>
        <v/>
      </c>
    </row>
    <row r="75" spans="1:3" x14ac:dyDescent="0.3">
      <c r="A75" t="s">
        <v>309</v>
      </c>
      <c r="B75" t="s">
        <v>2865</v>
      </c>
      <c r="C75" t="str" cm="1">
        <f t="array" ref="C75">_xlfn.IFS(ISTEXT(VLOOKUP(B75,AGE!A:A,1,FALSE)),"yes", ISTEXT(VLOOKUP(B75,'hardcoded age'!A:A, 1, FALSE)), "copied", TRUE, "")</f>
        <v/>
      </c>
    </row>
    <row r="76" spans="1:3" x14ac:dyDescent="0.3">
      <c r="A76" t="s">
        <v>300</v>
      </c>
      <c r="B76" t="s">
        <v>2865</v>
      </c>
      <c r="C76" t="str" cm="1">
        <f t="array" ref="C76">_xlfn.IFS(ISTEXT(VLOOKUP(B76,AGE!A:A,1,FALSE)),"yes", ISTEXT(VLOOKUP(B76,'hardcoded age'!A:A, 1, FALSE)), "copied", TRUE, "")</f>
        <v/>
      </c>
    </row>
    <row r="77" spans="1:3" x14ac:dyDescent="0.3">
      <c r="A77" t="s">
        <v>301</v>
      </c>
      <c r="B77" t="s">
        <v>2865</v>
      </c>
      <c r="C77" t="str" cm="1">
        <f t="array" ref="C77">_xlfn.IFS(ISTEXT(VLOOKUP(B77,AGE!A:A,1,FALSE)),"yes", ISTEXT(VLOOKUP(B77,'hardcoded age'!A:A, 1, FALSE)), "copied", TRUE, "")</f>
        <v/>
      </c>
    </row>
    <row r="78" spans="1:3" x14ac:dyDescent="0.3">
      <c r="A78" t="s">
        <v>296</v>
      </c>
      <c r="B78" t="s">
        <v>2865</v>
      </c>
      <c r="C78" t="str" cm="1">
        <f t="array" ref="C78">_xlfn.IFS(ISTEXT(VLOOKUP(B78,AGE!A:A,1,FALSE)),"yes", ISTEXT(VLOOKUP(B78,'hardcoded age'!A:A, 1, FALSE)), "copied", TRUE, "")</f>
        <v/>
      </c>
    </row>
    <row r="79" spans="1:3" x14ac:dyDescent="0.3">
      <c r="A79" t="s">
        <v>297</v>
      </c>
      <c r="B79" t="s">
        <v>2865</v>
      </c>
      <c r="C79" t="str" cm="1">
        <f t="array" ref="C79">_xlfn.IFS(ISTEXT(VLOOKUP(B79,AGE!A:A,1,FALSE)),"yes", ISTEXT(VLOOKUP(B79,'hardcoded age'!A:A, 1, FALSE)), "copied", TRUE, "")</f>
        <v/>
      </c>
    </row>
    <row r="80" spans="1:3" x14ac:dyDescent="0.3">
      <c r="A80" t="s">
        <v>292</v>
      </c>
      <c r="B80" t="s">
        <v>2865</v>
      </c>
      <c r="C80" t="str" cm="1">
        <f t="array" ref="C80">_xlfn.IFS(ISTEXT(VLOOKUP(B80,AGE!A:A,1,FALSE)),"yes", ISTEXT(VLOOKUP(B80,'hardcoded age'!A:A, 1, FALSE)), "copied", TRUE, "")</f>
        <v/>
      </c>
    </row>
    <row r="81" spans="1:3" x14ac:dyDescent="0.3">
      <c r="A81" t="s">
        <v>723</v>
      </c>
      <c r="B81" t="s">
        <v>2865</v>
      </c>
      <c r="C81" t="str" cm="1">
        <f t="array" ref="C81">_xlfn.IFS(ISTEXT(VLOOKUP(B81,AGE!A:A,1,FALSE)),"yes", ISTEXT(VLOOKUP(B81,'hardcoded age'!A:A, 1, FALSE)), "copied", TRUE, "")</f>
        <v/>
      </c>
    </row>
    <row r="82" spans="1:3" x14ac:dyDescent="0.3">
      <c r="A82" t="s">
        <v>293</v>
      </c>
      <c r="B82" t="s">
        <v>2865</v>
      </c>
      <c r="C82" t="str" cm="1">
        <f t="array" ref="C82">_xlfn.IFS(ISTEXT(VLOOKUP(B82,AGE!A:A,1,FALSE)),"yes", ISTEXT(VLOOKUP(B82,'hardcoded age'!A:A, 1, FALSE)), "copied", TRUE, "")</f>
        <v/>
      </c>
    </row>
    <row r="83" spans="1:3" x14ac:dyDescent="0.3">
      <c r="A83" t="s">
        <v>284</v>
      </c>
      <c r="B83" t="s">
        <v>2865</v>
      </c>
      <c r="C83" t="str" cm="1">
        <f t="array" ref="C83">_xlfn.IFS(ISTEXT(VLOOKUP(B83,AGE!A:A,1,FALSE)),"yes", ISTEXT(VLOOKUP(B83,'hardcoded age'!A:A, 1, FALSE)), "copied", TRUE, "")</f>
        <v/>
      </c>
    </row>
    <row r="84" spans="1:3" x14ac:dyDescent="0.3">
      <c r="A84" t="s">
        <v>285</v>
      </c>
      <c r="B84" t="s">
        <v>2865</v>
      </c>
      <c r="C84" t="str" cm="1">
        <f t="array" ref="C84">_xlfn.IFS(ISTEXT(VLOOKUP(B84,AGE!A:A,1,FALSE)),"yes", ISTEXT(VLOOKUP(B84,'hardcoded age'!A:A, 1, FALSE)), "copied", TRUE, "")</f>
        <v/>
      </c>
    </row>
    <row r="85" spans="1:3" x14ac:dyDescent="0.3">
      <c r="A85" t="s">
        <v>717</v>
      </c>
      <c r="B85" t="s">
        <v>2865</v>
      </c>
      <c r="C85" t="str" cm="1">
        <f t="array" ref="C85">_xlfn.IFS(ISTEXT(VLOOKUP(B85,AGE!A:A,1,FALSE)),"yes", ISTEXT(VLOOKUP(B85,'hardcoded age'!A:A, 1, FALSE)), "copied", TRUE, "")</f>
        <v/>
      </c>
    </row>
    <row r="86" spans="1:3" x14ac:dyDescent="0.3">
      <c r="A86" t="s">
        <v>313</v>
      </c>
      <c r="B86" t="s">
        <v>2865</v>
      </c>
      <c r="C86" t="str" cm="1">
        <f t="array" ref="C86">_xlfn.IFS(ISTEXT(VLOOKUP(B86,AGE!A:A,1,FALSE)),"yes", ISTEXT(VLOOKUP(B86,'hardcoded age'!A:A, 1, FALSE)), "copied", TRUE, "")</f>
        <v/>
      </c>
    </row>
    <row r="87" spans="1:3" x14ac:dyDescent="0.3">
      <c r="A87" t="s">
        <v>314</v>
      </c>
      <c r="B87" t="s">
        <v>2865</v>
      </c>
      <c r="C87" t="str" cm="1">
        <f t="array" ref="C87">_xlfn.IFS(ISTEXT(VLOOKUP(B87,AGE!A:A,1,FALSE)),"yes", ISTEXT(VLOOKUP(B87,'hardcoded age'!A:A, 1, FALSE)), "copied", TRUE, "")</f>
        <v/>
      </c>
    </row>
    <row r="88" spans="1:3" x14ac:dyDescent="0.3">
      <c r="A88" t="s">
        <v>310</v>
      </c>
      <c r="B88" t="s">
        <v>2865</v>
      </c>
      <c r="C88" t="str" cm="1">
        <f t="array" ref="C88">_xlfn.IFS(ISTEXT(VLOOKUP(B88,AGE!A:A,1,FALSE)),"yes", ISTEXT(VLOOKUP(B88,'hardcoded age'!A:A, 1, FALSE)), "copied", TRUE, "")</f>
        <v/>
      </c>
    </row>
    <row r="89" spans="1:3" x14ac:dyDescent="0.3">
      <c r="A89" t="s">
        <v>117</v>
      </c>
      <c r="B89" t="s">
        <v>3159</v>
      </c>
      <c r="C89" t="str" cm="1">
        <f t="array" ref="C89">_xlfn.IFS(ISTEXT(VLOOKUP(B89,AGE!A:A,1,FALSE)),"yes", ISTEXT(VLOOKUP(B89,'hardcoded age'!A:A, 1, FALSE)), "copied", TRUE, "")</f>
        <v/>
      </c>
    </row>
    <row r="90" spans="1:3" x14ac:dyDescent="0.3">
      <c r="A90" t="s">
        <v>735</v>
      </c>
      <c r="B90" t="s">
        <v>2802</v>
      </c>
      <c r="C90" t="str" cm="1">
        <f t="array" ref="C90">_xlfn.IFS(ISTEXT(VLOOKUP(B90,AGE!A:A,1,FALSE)),"yes", ISTEXT(VLOOKUP(B90,'hardcoded age'!A:A, 1, FALSE)), "copied", TRUE, "")</f>
        <v/>
      </c>
    </row>
    <row r="91" spans="1:3" x14ac:dyDescent="0.3">
      <c r="A91" t="s">
        <v>736</v>
      </c>
      <c r="B91" t="s">
        <v>2803</v>
      </c>
      <c r="C91" t="str" cm="1">
        <f t="array" ref="C91">_xlfn.IFS(ISTEXT(VLOOKUP(B91,AGE!A:A,1,FALSE)),"yes", ISTEXT(VLOOKUP(B91,'hardcoded age'!A:A, 1, FALSE)), "copied", TRUE, "")</f>
        <v/>
      </c>
    </row>
    <row r="92" spans="1:3" x14ac:dyDescent="0.3">
      <c r="A92" t="s">
        <v>1036</v>
      </c>
      <c r="B92" t="s">
        <v>2804</v>
      </c>
      <c r="C92" t="str" cm="1">
        <f t="array" ref="C92">_xlfn.IFS(ISTEXT(VLOOKUP(B92,AGE!A:A,1,FALSE)),"yes", ISTEXT(VLOOKUP(B92,'hardcoded age'!A:A, 1, FALSE)), "copied", TRUE, "")</f>
        <v/>
      </c>
    </row>
    <row r="93" spans="1:3" x14ac:dyDescent="0.3">
      <c r="A93" t="s">
        <v>1051</v>
      </c>
      <c r="B93" t="s">
        <v>2805</v>
      </c>
      <c r="C93" t="str" cm="1">
        <f t="array" ref="C93">_xlfn.IFS(ISTEXT(VLOOKUP(B93,AGE!A:A,1,FALSE)),"yes", ISTEXT(VLOOKUP(B93,'hardcoded age'!A:A, 1, FALSE)), "copied", TRUE, "")</f>
        <v/>
      </c>
    </row>
    <row r="94" spans="1:3" x14ac:dyDescent="0.3">
      <c r="A94" t="s">
        <v>419</v>
      </c>
      <c r="B94" t="s">
        <v>2806</v>
      </c>
      <c r="C94" t="str" cm="1">
        <f t="array" ref="C94">_xlfn.IFS(ISTEXT(VLOOKUP(B94,AGE!A:A,1,FALSE)),"yes", ISTEXT(VLOOKUP(B94,'hardcoded age'!A:A, 1, FALSE)), "copied", TRUE, "")</f>
        <v/>
      </c>
    </row>
    <row r="95" spans="1:3" x14ac:dyDescent="0.3">
      <c r="A95" t="s">
        <v>351</v>
      </c>
      <c r="B95" t="s">
        <v>2807</v>
      </c>
      <c r="C95" t="str" cm="1">
        <f t="array" ref="C95">_xlfn.IFS(ISTEXT(VLOOKUP(B95,AGE!A:A,1,FALSE)),"yes", ISTEXT(VLOOKUP(B95,'hardcoded age'!A:A, 1, FALSE)), "copied", TRUE, "")</f>
        <v/>
      </c>
    </row>
    <row r="96" spans="1:3" x14ac:dyDescent="0.3">
      <c r="A96" t="s">
        <v>782</v>
      </c>
      <c r="B96" t="s">
        <v>3160</v>
      </c>
      <c r="C96" t="str" cm="1">
        <f t="array" ref="C96">_xlfn.IFS(ISTEXT(VLOOKUP(B96,AGE!A:A,1,FALSE)),"yes", ISTEXT(VLOOKUP(B96,'hardcoded age'!A:A, 1, FALSE)), "copied", TRUE, "")</f>
        <v>yes</v>
      </c>
    </row>
    <row r="97" spans="1:3" x14ac:dyDescent="0.3">
      <c r="A97" t="s">
        <v>1938</v>
      </c>
      <c r="B97" t="s">
        <v>1939</v>
      </c>
      <c r="C97" t="str" cm="1">
        <f t="array" ref="C97">_xlfn.IFS(ISTEXT(VLOOKUP(B97,AGE!A:A,1,FALSE)),"yes", ISTEXT(VLOOKUP(B97,'hardcoded age'!A:A, 1, FALSE)), "copied", TRUE, "")</f>
        <v>yes</v>
      </c>
    </row>
    <row r="98" spans="1:3" x14ac:dyDescent="0.3">
      <c r="A98" t="s">
        <v>1567</v>
      </c>
      <c r="B98" t="s">
        <v>1719</v>
      </c>
      <c r="C98" t="str" cm="1">
        <f t="array" ref="C98">_xlfn.IFS(ISTEXT(VLOOKUP(B98,AGE!A:A,1,FALSE)),"yes", ISTEXT(VLOOKUP(B98,'hardcoded age'!A:A, 1, FALSE)), "copied", TRUE, "")</f>
        <v>yes</v>
      </c>
    </row>
    <row r="99" spans="1:3" x14ac:dyDescent="0.3">
      <c r="A99" t="s">
        <v>921</v>
      </c>
      <c r="B99" t="s">
        <v>921</v>
      </c>
      <c r="C99" t="str" cm="1">
        <f t="array" ref="C99">_xlfn.IFS(ISTEXT(VLOOKUP(B99,AGE!A:A,1,FALSE)),"yes", ISTEXT(VLOOKUP(B99,'hardcoded age'!A:A, 1, FALSE)), "copied", TRUE, "")</f>
        <v/>
      </c>
    </row>
    <row r="100" spans="1:3" x14ac:dyDescent="0.3">
      <c r="A100" t="s">
        <v>739</v>
      </c>
      <c r="B100" t="s">
        <v>739</v>
      </c>
      <c r="C100" t="str" cm="1">
        <f t="array" ref="C100">_xlfn.IFS(ISTEXT(VLOOKUP(B100,AGE!A:A,1,FALSE)),"yes", ISTEXT(VLOOKUP(B100,'hardcoded age'!A:A, 1, FALSE)), "copied", TRUE, "")</f>
        <v/>
      </c>
    </row>
    <row r="101" spans="1:3" x14ac:dyDescent="0.3">
      <c r="A101" t="s">
        <v>282</v>
      </c>
      <c r="B101" t="s">
        <v>2808</v>
      </c>
      <c r="C101" t="str" cm="1">
        <f t="array" ref="C101">_xlfn.IFS(ISTEXT(VLOOKUP(B101,AGE!A:A,1,FALSE)),"yes", ISTEXT(VLOOKUP(B101,'hardcoded age'!A:A, 1, FALSE)), "copied", TRUE, "")</f>
        <v/>
      </c>
    </row>
    <row r="102" spans="1:3" x14ac:dyDescent="0.3">
      <c r="A102" t="s">
        <v>87</v>
      </c>
      <c r="B102" t="s">
        <v>3276</v>
      </c>
      <c r="C102" t="str" cm="1">
        <f t="array" ref="C102">_xlfn.IFS(ISTEXT(VLOOKUP(B102,AGE!A:A,1,FALSE)),"yes", ISTEXT(VLOOKUP(B102,'hardcoded age'!A:A, 1, FALSE)), "copied", TRUE, "")</f>
        <v/>
      </c>
    </row>
    <row r="103" spans="1:3" x14ac:dyDescent="0.3">
      <c r="A103" t="s">
        <v>2056</v>
      </c>
      <c r="B103" t="s">
        <v>2057</v>
      </c>
      <c r="C103" t="str" cm="1">
        <f t="array" ref="C103">_xlfn.IFS(ISTEXT(VLOOKUP(B103,AGE!A:A,1,FALSE)),"yes", ISTEXT(VLOOKUP(B103,'hardcoded age'!A:A, 1, FALSE)), "copied", TRUE, "")</f>
        <v>yes</v>
      </c>
    </row>
    <row r="104" spans="1:3" x14ac:dyDescent="0.3">
      <c r="A104" t="s">
        <v>1646</v>
      </c>
      <c r="B104" t="s">
        <v>1711</v>
      </c>
      <c r="C104" t="str" cm="1">
        <f t="array" ref="C104">_xlfn.IFS(ISTEXT(VLOOKUP(B104,AGE!A:A,1,FALSE)),"yes", ISTEXT(VLOOKUP(B104,'hardcoded age'!A:A, 1, FALSE)), "copied", TRUE, "")</f>
        <v>yes</v>
      </c>
    </row>
    <row r="105" spans="1:3" x14ac:dyDescent="0.3">
      <c r="A105" t="s">
        <v>1557</v>
      </c>
      <c r="B105" t="s">
        <v>1711</v>
      </c>
      <c r="C105" t="str" cm="1">
        <f t="array" ref="C105">_xlfn.IFS(ISTEXT(VLOOKUP(B105,AGE!A:A,1,FALSE)),"yes", ISTEXT(VLOOKUP(B105,'hardcoded age'!A:A, 1, FALSE)), "copied", TRUE, "")</f>
        <v>yes</v>
      </c>
    </row>
    <row r="106" spans="1:3" x14ac:dyDescent="0.3">
      <c r="A106" t="s">
        <v>83</v>
      </c>
      <c r="B106" t="s">
        <v>2809</v>
      </c>
      <c r="C106" t="str" cm="1">
        <f t="array" ref="C106">_xlfn.IFS(ISTEXT(VLOOKUP(B106,AGE!A:A,1,FALSE)),"yes", ISTEXT(VLOOKUP(B106,'hardcoded age'!A:A, 1, FALSE)), "copied", TRUE, "")</f>
        <v/>
      </c>
    </row>
    <row r="107" spans="1:3" x14ac:dyDescent="0.3">
      <c r="A107" t="s">
        <v>558</v>
      </c>
      <c r="B107" t="s">
        <v>578</v>
      </c>
      <c r="C107" t="str" cm="1">
        <f t="array" ref="C107">_xlfn.IFS(ISTEXT(VLOOKUP(B107,AGE!A:A,1,FALSE)),"yes", ISTEXT(VLOOKUP(B107,'hardcoded age'!A:A, 1, FALSE)), "copied", TRUE, "")</f>
        <v>yes</v>
      </c>
    </row>
    <row r="108" spans="1:3" x14ac:dyDescent="0.3">
      <c r="A108" t="s">
        <v>58</v>
      </c>
      <c r="B108" t="s">
        <v>578</v>
      </c>
      <c r="C108" t="str" cm="1">
        <f t="array" ref="C108">_xlfn.IFS(ISTEXT(VLOOKUP(B108,AGE!A:A,1,FALSE)),"yes", ISTEXT(VLOOKUP(B108,'hardcoded age'!A:A, 1, FALSE)), "copied", TRUE, "")</f>
        <v>yes</v>
      </c>
    </row>
    <row r="109" spans="1:3" x14ac:dyDescent="0.3">
      <c r="A109" t="s">
        <v>538</v>
      </c>
      <c r="B109" t="s">
        <v>578</v>
      </c>
      <c r="C109" t="str" cm="1">
        <f t="array" ref="C109">_xlfn.IFS(ISTEXT(VLOOKUP(B109,AGE!A:A,1,FALSE)),"yes", ISTEXT(VLOOKUP(B109,'hardcoded age'!A:A, 1, FALSE)), "copied", TRUE, "")</f>
        <v>yes</v>
      </c>
    </row>
    <row r="110" spans="1:3" x14ac:dyDescent="0.3">
      <c r="A110" t="s">
        <v>105</v>
      </c>
      <c r="B110" t="s">
        <v>578</v>
      </c>
      <c r="C110" t="str" cm="1">
        <f t="array" ref="C110">_xlfn.IFS(ISTEXT(VLOOKUP(B110,AGE!A:A,1,FALSE)),"yes", ISTEXT(VLOOKUP(B110,'hardcoded age'!A:A, 1, FALSE)), "copied", TRUE, "")</f>
        <v>yes</v>
      </c>
    </row>
    <row r="111" spans="1:3" x14ac:dyDescent="0.3">
      <c r="A111" t="s">
        <v>163</v>
      </c>
      <c r="B111" t="s">
        <v>2810</v>
      </c>
      <c r="C111" t="str" cm="1">
        <f t="array" ref="C111">_xlfn.IFS(ISTEXT(VLOOKUP(B111,AGE!A:A,1,FALSE)),"yes", ISTEXT(VLOOKUP(B111,'hardcoded age'!A:A, 1, FALSE)), "copied", TRUE, "")</f>
        <v/>
      </c>
    </row>
    <row r="112" spans="1:3" x14ac:dyDescent="0.3">
      <c r="A112" t="s">
        <v>302</v>
      </c>
      <c r="B112" t="s">
        <v>2811</v>
      </c>
      <c r="C112" t="str" cm="1">
        <f t="array" ref="C112">_xlfn.IFS(ISTEXT(VLOOKUP(B112,AGE!A:A,1,FALSE)),"yes", ISTEXT(VLOOKUP(B112,'hardcoded age'!A:A, 1, FALSE)), "copied", TRUE, "")</f>
        <v/>
      </c>
    </row>
    <row r="113" spans="1:5" x14ac:dyDescent="0.3">
      <c r="A113" t="s">
        <v>778</v>
      </c>
      <c r="B113" t="s">
        <v>778</v>
      </c>
      <c r="C113" t="str" cm="1">
        <f t="array" ref="C113">_xlfn.IFS(ISTEXT(VLOOKUP(B113,AGE!A:A,1,FALSE)),"yes", ISTEXT(VLOOKUP(B113,'hardcoded age'!A:A, 1, FALSE)), "copied", TRUE, "")</f>
        <v/>
      </c>
    </row>
    <row r="114" spans="1:5" x14ac:dyDescent="0.3">
      <c r="A114" t="s">
        <v>508</v>
      </c>
      <c r="B114" t="s">
        <v>2812</v>
      </c>
      <c r="C114" t="str" cm="1">
        <f t="array" ref="C114">_xlfn.IFS(ISTEXT(VLOOKUP(B114,AGE!A:A,1,FALSE)),"yes", ISTEXT(VLOOKUP(B114,'hardcoded age'!A:A, 1, FALSE)), "copied", TRUE, "")</f>
        <v/>
      </c>
    </row>
    <row r="115" spans="1:5" x14ac:dyDescent="0.3">
      <c r="A115" t="s">
        <v>697</v>
      </c>
      <c r="B115" t="s">
        <v>697</v>
      </c>
      <c r="C115" t="str" cm="1">
        <f t="array" ref="C115">_xlfn.IFS(ISTEXT(VLOOKUP(B115,AGE!A:A,1,FALSE)),"yes", ISTEXT(VLOOKUP(B115,'hardcoded age'!A:A, 1, FALSE)), "copied", TRUE, "")</f>
        <v/>
      </c>
    </row>
    <row r="116" spans="1:5" x14ac:dyDescent="0.3">
      <c r="A116" t="s">
        <v>286</v>
      </c>
      <c r="B116" t="s">
        <v>2813</v>
      </c>
      <c r="C116" t="str" cm="1">
        <f t="array" ref="C116">_xlfn.IFS(ISTEXT(VLOOKUP(B116,AGE!A:A,1,FALSE)),"yes", ISTEXT(VLOOKUP(B116,'hardcoded age'!A:A, 1, FALSE)), "copied", TRUE, "")</f>
        <v/>
      </c>
    </row>
    <row r="117" spans="1:5" x14ac:dyDescent="0.3">
      <c r="A117" t="s">
        <v>963</v>
      </c>
      <c r="B117" t="s">
        <v>2814</v>
      </c>
      <c r="C117" t="str" cm="1">
        <f t="array" ref="C117">_xlfn.IFS(ISTEXT(VLOOKUP(B117,AGE!A:A,1,FALSE)),"yes", ISTEXT(VLOOKUP(B117,'hardcoded age'!A:A, 1, FALSE)), "copied", TRUE, "")</f>
        <v/>
      </c>
    </row>
    <row r="118" spans="1:5" x14ac:dyDescent="0.3">
      <c r="A118" t="s">
        <v>1944</v>
      </c>
      <c r="B118" t="s">
        <v>1945</v>
      </c>
      <c r="C118" t="str" cm="1">
        <f t="array" ref="C118">_xlfn.IFS(ISTEXT(VLOOKUP(B118,AGE!A:A,1,FALSE)),"yes", ISTEXT(VLOOKUP(B118,'hardcoded age'!A:A, 1, FALSE)), "copied", TRUE, "")</f>
        <v>yes</v>
      </c>
    </row>
    <row r="119" spans="1:5" x14ac:dyDescent="0.3">
      <c r="A119" t="s">
        <v>1900</v>
      </c>
      <c r="B119" t="s">
        <v>1901</v>
      </c>
      <c r="C119" t="str" cm="1">
        <f t="array" ref="C119">_xlfn.IFS(ISTEXT(VLOOKUP(B119,AGE!A:A,1,FALSE)),"yes", ISTEXT(VLOOKUP(B119,'hardcoded age'!A:A, 1, FALSE)), "copied", TRUE, "")</f>
        <v>yes</v>
      </c>
    </row>
    <row r="120" spans="1:5" x14ac:dyDescent="0.3">
      <c r="A120" t="s">
        <v>887</v>
      </c>
      <c r="B120" s="29" t="s">
        <v>2720</v>
      </c>
      <c r="C120" t="str" cm="1">
        <f t="array" ref="C120">_xlfn.IFS(ISTEXT(VLOOKUP(B120,AGE!A:A,1,FALSE)),"yes", ISTEXT(VLOOKUP(B120,'hardcoded age'!A:A, 1, FALSE)), "copied", TRUE, "")</f>
        <v>yes</v>
      </c>
      <c r="D120" t="s">
        <v>577</v>
      </c>
      <c r="E120" t="s">
        <v>517</v>
      </c>
    </row>
    <row r="121" spans="1:5" x14ac:dyDescent="0.3">
      <c r="A121" t="s">
        <v>929</v>
      </c>
      <c r="B121" t="s">
        <v>2815</v>
      </c>
      <c r="C121" t="str" cm="1">
        <f t="array" ref="C121">_xlfn.IFS(ISTEXT(VLOOKUP(B121,AGE!A:A,1,FALSE)),"yes", ISTEXT(VLOOKUP(B121,'hardcoded age'!A:A, 1, FALSE)), "copied", TRUE, "")</f>
        <v/>
      </c>
    </row>
    <row r="122" spans="1:5" x14ac:dyDescent="0.3">
      <c r="A122" t="s">
        <v>676</v>
      </c>
      <c r="B122" t="s">
        <v>676</v>
      </c>
      <c r="C122" t="str" cm="1">
        <f t="array" ref="C122">_xlfn.IFS(ISTEXT(VLOOKUP(B122,AGE!A:A,1,FALSE)),"yes", ISTEXT(VLOOKUP(B122,'hardcoded age'!A:A, 1, FALSE)), "copied", TRUE, "")</f>
        <v/>
      </c>
    </row>
    <row r="123" spans="1:5" x14ac:dyDescent="0.3">
      <c r="A123" t="s">
        <v>1829</v>
      </c>
      <c r="B123" t="s">
        <v>2744</v>
      </c>
      <c r="C123" t="str" cm="1">
        <f t="array" ref="C123">_xlfn.IFS(ISTEXT(VLOOKUP(B123,AGE!A:A,1,FALSE)),"yes", ISTEXT(VLOOKUP(B123,'hardcoded age'!A:A, 1, FALSE)), "copied", TRUE, "")</f>
        <v>yes</v>
      </c>
    </row>
    <row r="124" spans="1:5" x14ac:dyDescent="0.3">
      <c r="A124" t="s">
        <v>702</v>
      </c>
      <c r="B124" t="s">
        <v>3339</v>
      </c>
      <c r="C124" t="str" cm="1">
        <f t="array" ref="C124">_xlfn.IFS(ISTEXT(VLOOKUP(B124,AGE!A:A,1,FALSE)),"yes", ISTEXT(VLOOKUP(B124,'hardcoded age'!A:A, 1, FALSE)), "copied", TRUE, "")</f>
        <v>yes</v>
      </c>
      <c r="D124" t="s">
        <v>577</v>
      </c>
      <c r="E124" t="s">
        <v>535</v>
      </c>
    </row>
    <row r="125" spans="1:5" x14ac:dyDescent="0.3">
      <c r="A125" t="s">
        <v>78</v>
      </c>
      <c r="B125" t="s">
        <v>2816</v>
      </c>
      <c r="C125" t="str" cm="1">
        <f t="array" ref="C125">_xlfn.IFS(ISTEXT(VLOOKUP(B125,AGE!A:A,1,FALSE)),"yes", ISTEXT(VLOOKUP(B125,'hardcoded age'!A:A, 1, FALSE)), "copied", TRUE, "")</f>
        <v/>
      </c>
    </row>
    <row r="126" spans="1:5" x14ac:dyDescent="0.3">
      <c r="A126" t="s">
        <v>775</v>
      </c>
      <c r="B126" t="s">
        <v>775</v>
      </c>
      <c r="C126" t="str" cm="1">
        <f t="array" ref="C126">_xlfn.IFS(ISTEXT(VLOOKUP(B126,AGE!A:A,1,FALSE)),"yes", ISTEXT(VLOOKUP(B126,'hardcoded age'!A:A, 1, FALSE)), "copied", TRUE, "")</f>
        <v/>
      </c>
    </row>
    <row r="127" spans="1:5" x14ac:dyDescent="0.3">
      <c r="A127" t="s">
        <v>988</v>
      </c>
      <c r="B127" t="s">
        <v>2817</v>
      </c>
      <c r="C127" t="str" cm="1">
        <f t="array" ref="C127">_xlfn.IFS(ISTEXT(VLOOKUP(B127,AGE!A:A,1,FALSE)),"yes", ISTEXT(VLOOKUP(B127,'hardcoded age'!A:A, 1, FALSE)), "copied", TRUE, "")</f>
        <v/>
      </c>
    </row>
    <row r="128" spans="1:5" x14ac:dyDescent="0.3">
      <c r="A128" t="s">
        <v>2077</v>
      </c>
      <c r="B128" t="s">
        <v>2078</v>
      </c>
      <c r="C128" t="str" cm="1">
        <f t="array" ref="C128">_xlfn.IFS(ISTEXT(VLOOKUP(B128,AGE!A:A,1,FALSE)),"yes", ISTEXT(VLOOKUP(B128,'hardcoded age'!A:A, 1, FALSE)), "copied", TRUE, "")</f>
        <v>yes</v>
      </c>
    </row>
    <row r="129" spans="1:3" x14ac:dyDescent="0.3">
      <c r="A129" t="s">
        <v>703</v>
      </c>
      <c r="B129" t="s">
        <v>3161</v>
      </c>
      <c r="C129" t="str" cm="1">
        <f t="array" ref="C129">_xlfn.IFS(ISTEXT(VLOOKUP(B129,AGE!A:A,1,FALSE)),"yes", ISTEXT(VLOOKUP(B129,'hardcoded age'!A:A, 1, FALSE)), "copied", TRUE, "")</f>
        <v>yes</v>
      </c>
    </row>
    <row r="130" spans="1:3" x14ac:dyDescent="0.3">
      <c r="A130" t="s">
        <v>274</v>
      </c>
      <c r="B130" t="s">
        <v>3161</v>
      </c>
      <c r="C130" t="str" cm="1">
        <f t="array" ref="C130">_xlfn.IFS(ISTEXT(VLOOKUP(B130,AGE!A:A,1,FALSE)),"yes", ISTEXT(VLOOKUP(B130,'hardcoded age'!A:A, 1, FALSE)), "copied", TRUE, "")</f>
        <v>yes</v>
      </c>
    </row>
    <row r="131" spans="1:3" x14ac:dyDescent="0.3">
      <c r="A131" t="s">
        <v>532</v>
      </c>
      <c r="B131" t="s">
        <v>1750</v>
      </c>
      <c r="C131" t="str" cm="1">
        <f t="array" ref="C131">_xlfn.IFS(ISTEXT(VLOOKUP(B131,AGE!A:A,1,FALSE)),"yes", ISTEXT(VLOOKUP(B131,'hardcoded age'!A:A, 1, FALSE)), "copied", TRUE, "")</f>
        <v>yes</v>
      </c>
    </row>
    <row r="132" spans="1:3" x14ac:dyDescent="0.3">
      <c r="A132" t="s">
        <v>1748</v>
      </c>
      <c r="B132" t="s">
        <v>1750</v>
      </c>
      <c r="C132" t="str" cm="1">
        <f t="array" ref="C132">_xlfn.IFS(ISTEXT(VLOOKUP(B132,AGE!A:A,1,FALSE)),"yes", ISTEXT(VLOOKUP(B132,'hardcoded age'!A:A, 1, FALSE)), "copied", TRUE, "")</f>
        <v>yes</v>
      </c>
    </row>
    <row r="133" spans="1:3" x14ac:dyDescent="0.3">
      <c r="A133" t="s">
        <v>2079</v>
      </c>
      <c r="B133" t="s">
        <v>2080</v>
      </c>
      <c r="C133" t="str" cm="1">
        <f t="array" ref="C133">_xlfn.IFS(ISTEXT(VLOOKUP(B133,AGE!A:A,1,FALSE)),"yes", ISTEXT(VLOOKUP(B133,'hardcoded age'!A:A, 1, FALSE)), "copied", TRUE, "")</f>
        <v>copied</v>
      </c>
    </row>
    <row r="134" spans="1:3" x14ac:dyDescent="0.3">
      <c r="A134" t="s">
        <v>418</v>
      </c>
      <c r="B134" t="s">
        <v>1779</v>
      </c>
      <c r="C134" t="str" cm="1">
        <f t="array" ref="C134">_xlfn.IFS(ISTEXT(VLOOKUP(B134,AGE!A:A,1,FALSE)),"yes", ISTEXT(VLOOKUP(B134,'hardcoded age'!A:A, 1, FALSE)), "copied", TRUE, "")</f>
        <v>yes</v>
      </c>
    </row>
    <row r="135" spans="1:3" x14ac:dyDescent="0.3">
      <c r="A135" t="s">
        <v>167</v>
      </c>
      <c r="B135" t="s">
        <v>2818</v>
      </c>
      <c r="C135" t="str" cm="1">
        <f t="array" ref="C135">_xlfn.IFS(ISTEXT(VLOOKUP(B135,AGE!A:A,1,FALSE)),"yes", ISTEXT(VLOOKUP(B135,'hardcoded age'!A:A, 1, FALSE)), "copied", TRUE, "")</f>
        <v/>
      </c>
    </row>
    <row r="136" spans="1:3" x14ac:dyDescent="0.3">
      <c r="A136" t="s">
        <v>994</v>
      </c>
      <c r="B136" t="s">
        <v>2818</v>
      </c>
      <c r="C136" t="str" cm="1">
        <f t="array" ref="C136">_xlfn.IFS(ISTEXT(VLOOKUP(B136,AGE!A:A,1,FALSE)),"yes", ISTEXT(VLOOKUP(B136,'hardcoded age'!A:A, 1, FALSE)), "copied", TRUE, "")</f>
        <v/>
      </c>
    </row>
    <row r="137" spans="1:3" x14ac:dyDescent="0.3">
      <c r="A137" t="s">
        <v>694</v>
      </c>
      <c r="B137" t="s">
        <v>694</v>
      </c>
      <c r="C137" t="str" cm="1">
        <f t="array" ref="C137">_xlfn.IFS(ISTEXT(VLOOKUP(B137,AGE!A:A,1,FALSE)),"yes", ISTEXT(VLOOKUP(B137,'hardcoded age'!A:A, 1, FALSE)), "copied", TRUE, "")</f>
        <v/>
      </c>
    </row>
    <row r="138" spans="1:3" x14ac:dyDescent="0.3">
      <c r="A138" t="s">
        <v>420</v>
      </c>
      <c r="B138" t="s">
        <v>1810</v>
      </c>
      <c r="C138" t="str" cm="1">
        <f t="array" ref="C138">_xlfn.IFS(ISTEXT(VLOOKUP(B138,AGE!A:A,1,FALSE)),"yes", ISTEXT(VLOOKUP(B138,'hardcoded age'!A:A, 1, FALSE)), "copied", TRUE, "")</f>
        <v>yes</v>
      </c>
    </row>
    <row r="139" spans="1:3" x14ac:dyDescent="0.3">
      <c r="A139" t="s">
        <v>979</v>
      </c>
      <c r="B139" t="s">
        <v>1810</v>
      </c>
      <c r="C139" t="str" cm="1">
        <f t="array" ref="C139">_xlfn.IFS(ISTEXT(VLOOKUP(B139,AGE!A:A,1,FALSE)),"yes", ISTEXT(VLOOKUP(B139,'hardcoded age'!A:A, 1, FALSE)), "copied", TRUE, "")</f>
        <v>yes</v>
      </c>
    </row>
    <row r="140" spans="1:3" x14ac:dyDescent="0.3">
      <c r="A140" t="s">
        <v>568</v>
      </c>
      <c r="B140" t="s">
        <v>1810</v>
      </c>
      <c r="C140" t="str" cm="1">
        <f t="array" ref="C140">_xlfn.IFS(ISTEXT(VLOOKUP(B140,AGE!A:A,1,FALSE)),"yes", ISTEXT(VLOOKUP(B140,'hardcoded age'!A:A, 1, FALSE)), "copied", TRUE, "")</f>
        <v>yes</v>
      </c>
    </row>
    <row r="141" spans="1:3" x14ac:dyDescent="0.3">
      <c r="A141" t="s">
        <v>137</v>
      </c>
      <c r="B141" t="s">
        <v>2819</v>
      </c>
      <c r="C141" t="str" cm="1">
        <f t="array" ref="C141">_xlfn.IFS(ISTEXT(VLOOKUP(B141,AGE!A:A,1,FALSE)),"yes", ISTEXT(VLOOKUP(B141,'hardcoded age'!A:A, 1, FALSE)), "copied", TRUE, "")</f>
        <v/>
      </c>
    </row>
    <row r="142" spans="1:3" x14ac:dyDescent="0.3">
      <c r="A142" t="s">
        <v>700</v>
      </c>
      <c r="B142" t="s">
        <v>3164</v>
      </c>
      <c r="C142" t="str" cm="1">
        <f t="array" ref="C142">_xlfn.IFS(ISTEXT(VLOOKUP(B142,AGE!A:A,1,FALSE)),"yes", ISTEXT(VLOOKUP(B142,'hardcoded age'!A:A, 1, FALSE)), "copied", TRUE, "")</f>
        <v>yes</v>
      </c>
    </row>
    <row r="143" spans="1:3" x14ac:dyDescent="0.3">
      <c r="A143" t="s">
        <v>667</v>
      </c>
      <c r="B143" t="s">
        <v>2820</v>
      </c>
      <c r="C143" t="str" cm="1">
        <f t="array" ref="C143">_xlfn.IFS(ISTEXT(VLOOKUP(B143,AGE!A:A,1,FALSE)),"yes", ISTEXT(VLOOKUP(B143,'hardcoded age'!A:A, 1, FALSE)), "copied", TRUE, "")</f>
        <v/>
      </c>
    </row>
    <row r="144" spans="1:3" x14ac:dyDescent="0.3">
      <c r="A144" t="s">
        <v>317</v>
      </c>
      <c r="B144" t="s">
        <v>2821</v>
      </c>
      <c r="C144" t="str" cm="1">
        <f t="array" ref="C144">_xlfn.IFS(ISTEXT(VLOOKUP(B144,AGE!A:A,1,FALSE)),"yes", ISTEXT(VLOOKUP(B144,'hardcoded age'!A:A, 1, FALSE)), "copied", TRUE, "")</f>
        <v/>
      </c>
    </row>
    <row r="145" spans="1:3" x14ac:dyDescent="0.3">
      <c r="A145" t="s">
        <v>1958</v>
      </c>
      <c r="B145" t="s">
        <v>1958</v>
      </c>
      <c r="C145" t="str" cm="1">
        <f t="array" ref="C145">_xlfn.IFS(ISTEXT(VLOOKUP(B145,AGE!A:A,1,FALSE)),"yes", ISTEXT(VLOOKUP(B145,'hardcoded age'!A:A, 1, FALSE)), "copied", TRUE, "")</f>
        <v>copied</v>
      </c>
    </row>
    <row r="146" spans="1:3" x14ac:dyDescent="0.3">
      <c r="A146" t="s">
        <v>1645</v>
      </c>
      <c r="B146" t="s">
        <v>1710</v>
      </c>
      <c r="C146" t="str" cm="1">
        <f t="array" ref="C146">_xlfn.IFS(ISTEXT(VLOOKUP(B146,AGE!A:A,1,FALSE)),"yes", ISTEXT(VLOOKUP(B146,'hardcoded age'!A:A, 1, FALSE)), "copied", TRUE, "")</f>
        <v>yes</v>
      </c>
    </row>
    <row r="147" spans="1:3" x14ac:dyDescent="0.3">
      <c r="A147" t="s">
        <v>1892</v>
      </c>
      <c r="B147" t="s">
        <v>1892</v>
      </c>
      <c r="C147" t="str" cm="1">
        <f t="array" ref="C147">_xlfn.IFS(ISTEXT(VLOOKUP(B147,AGE!A:A,1,FALSE)),"yes", ISTEXT(VLOOKUP(B147,'hardcoded age'!A:A, 1, FALSE)), "copied", TRUE, "")</f>
        <v>yes</v>
      </c>
    </row>
    <row r="148" spans="1:3" x14ac:dyDescent="0.3">
      <c r="A148" t="s">
        <v>379</v>
      </c>
      <c r="B148" t="s">
        <v>2823</v>
      </c>
      <c r="C148" t="str" cm="1">
        <f t="array" ref="C148">_xlfn.IFS(ISTEXT(VLOOKUP(B148,AGE!A:A,1,FALSE)),"yes", ISTEXT(VLOOKUP(B148,'hardcoded age'!A:A, 1, FALSE)), "copied", TRUE, "")</f>
        <v/>
      </c>
    </row>
    <row r="149" spans="1:3" x14ac:dyDescent="0.3">
      <c r="A149" t="s">
        <v>256</v>
      </c>
      <c r="B149" t="s">
        <v>2824</v>
      </c>
      <c r="C149" t="str" cm="1">
        <f t="array" ref="C149">_xlfn.IFS(ISTEXT(VLOOKUP(B149,AGE!A:A,1,FALSE)),"yes", ISTEXT(VLOOKUP(B149,'hardcoded age'!A:A, 1, FALSE)), "copied", TRUE, "")</f>
        <v/>
      </c>
    </row>
    <row r="150" spans="1:3" x14ac:dyDescent="0.3">
      <c r="A150" t="s">
        <v>257</v>
      </c>
      <c r="B150" t="s">
        <v>257</v>
      </c>
      <c r="C150" t="str" cm="1">
        <f t="array" ref="C150">_xlfn.IFS(ISTEXT(VLOOKUP(B150,AGE!A:A,1,FALSE)),"yes", ISTEXT(VLOOKUP(B150,'hardcoded age'!A:A, 1, FALSE)), "copied", TRUE, "")</f>
        <v/>
      </c>
    </row>
    <row r="151" spans="1:3" x14ac:dyDescent="0.3">
      <c r="A151" t="s">
        <v>2058</v>
      </c>
      <c r="B151" t="s">
        <v>2059</v>
      </c>
      <c r="C151" t="str" cm="1">
        <f t="array" ref="C151">_xlfn.IFS(ISTEXT(VLOOKUP(B151,AGE!A:A,1,FALSE)),"yes", ISTEXT(VLOOKUP(B151,'hardcoded age'!A:A, 1, FALSE)), "copied", TRUE, "")</f>
        <v>yes</v>
      </c>
    </row>
    <row r="152" spans="1:3" x14ac:dyDescent="0.3">
      <c r="A152" t="s">
        <v>280</v>
      </c>
      <c r="B152" t="s">
        <v>2825</v>
      </c>
      <c r="C152" t="str" cm="1">
        <f t="array" ref="C152">_xlfn.IFS(ISTEXT(VLOOKUP(B152,AGE!A:A,1,FALSE)),"yes", ISTEXT(VLOOKUP(B152,'hardcoded age'!A:A, 1, FALSE)), "copied", TRUE, "")</f>
        <v/>
      </c>
    </row>
    <row r="153" spans="1:3" x14ac:dyDescent="0.3">
      <c r="A153" t="s">
        <v>271</v>
      </c>
      <c r="B153" t="s">
        <v>2826</v>
      </c>
      <c r="C153" t="str" cm="1">
        <f t="array" ref="C153">_xlfn.IFS(ISTEXT(VLOOKUP(B153,AGE!A:A,1,FALSE)),"yes", ISTEXT(VLOOKUP(B153,'hardcoded age'!A:A, 1, FALSE)), "copied", TRUE, "")</f>
        <v/>
      </c>
    </row>
    <row r="154" spans="1:3" x14ac:dyDescent="0.3">
      <c r="A154" t="s">
        <v>991</v>
      </c>
      <c r="B154" t="s">
        <v>3167</v>
      </c>
      <c r="C154" t="str" cm="1">
        <f t="array" ref="C154">_xlfn.IFS(ISTEXT(VLOOKUP(B154,AGE!A:A,1,FALSE)),"yes", ISTEXT(VLOOKUP(B154,'hardcoded age'!A:A, 1, FALSE)), "copied", TRUE, "")</f>
        <v>yes</v>
      </c>
    </row>
    <row r="155" spans="1:3" x14ac:dyDescent="0.3">
      <c r="A155" t="s">
        <v>407</v>
      </c>
      <c r="B155" t="s">
        <v>3167</v>
      </c>
      <c r="C155" t="str" cm="1">
        <f t="array" ref="C155">_xlfn.IFS(ISTEXT(VLOOKUP(B155,AGE!A:A,1,FALSE)),"yes", ISTEXT(VLOOKUP(B155,'hardcoded age'!A:A, 1, FALSE)), "copied", TRUE, "")</f>
        <v>yes</v>
      </c>
    </row>
    <row r="156" spans="1:3" x14ac:dyDescent="0.3">
      <c r="A156" t="s">
        <v>111</v>
      </c>
      <c r="B156" t="s">
        <v>3170</v>
      </c>
      <c r="C156" t="str" cm="1">
        <f t="array" ref="C156">_xlfn.IFS(ISTEXT(VLOOKUP(B156,AGE!A:A,1,FALSE)),"yes", ISTEXT(VLOOKUP(B156,'hardcoded age'!A:A, 1, FALSE)), "copied", TRUE, "")</f>
        <v/>
      </c>
    </row>
    <row r="157" spans="1:3" x14ac:dyDescent="0.3">
      <c r="A157" t="s">
        <v>193</v>
      </c>
      <c r="B157" t="s">
        <v>3286</v>
      </c>
      <c r="C157" t="str" cm="1">
        <f t="array" ref="C157">_xlfn.IFS(ISTEXT(VLOOKUP(B157,AGE!A:A,1,FALSE)),"yes", ISTEXT(VLOOKUP(B157,'hardcoded age'!A:A, 1, FALSE)), "copied", TRUE, "")</f>
        <v/>
      </c>
    </row>
    <row r="158" spans="1:3" x14ac:dyDescent="0.3">
      <c r="A158" t="s">
        <v>1877</v>
      </c>
      <c r="B158" t="s">
        <v>1878</v>
      </c>
      <c r="C158" t="str" cm="1">
        <f t="array" ref="C158">_xlfn.IFS(ISTEXT(VLOOKUP(B158,AGE!A:A,1,FALSE)),"yes", ISTEXT(VLOOKUP(B158,'hardcoded age'!A:A, 1, FALSE)), "copied", TRUE, "")</f>
        <v>copied</v>
      </c>
    </row>
    <row r="159" spans="1:3" x14ac:dyDescent="0.3">
      <c r="A159" t="s">
        <v>401</v>
      </c>
      <c r="B159" t="s">
        <v>2827</v>
      </c>
      <c r="C159" t="str" cm="1">
        <f t="array" ref="C159">_xlfn.IFS(ISTEXT(VLOOKUP(B159,AGE!A:A,1,FALSE)),"yes", ISTEXT(VLOOKUP(B159,'hardcoded age'!A:A, 1, FALSE)), "copied", TRUE, "")</f>
        <v/>
      </c>
    </row>
    <row r="160" spans="1:3" x14ac:dyDescent="0.3">
      <c r="A160" t="s">
        <v>1969</v>
      </c>
      <c r="B160" t="s">
        <v>1970</v>
      </c>
      <c r="C160" t="str" cm="1">
        <f t="array" ref="C160">_xlfn.IFS(ISTEXT(VLOOKUP(B160,AGE!A:A,1,FALSE)),"yes", ISTEXT(VLOOKUP(B160,'hardcoded age'!A:A, 1, FALSE)), "copied", TRUE, "")</f>
        <v>copied</v>
      </c>
    </row>
    <row r="161" spans="1:3" x14ac:dyDescent="0.3">
      <c r="A161" t="s">
        <v>1836</v>
      </c>
      <c r="B161" t="s">
        <v>2744</v>
      </c>
      <c r="C161" t="str" cm="1">
        <f t="array" ref="C161">_xlfn.IFS(ISTEXT(VLOOKUP(B161,AGE!A:A,1,FALSE)),"yes", ISTEXT(VLOOKUP(B161,'hardcoded age'!A:A, 1, FALSE)), "copied", TRUE, "")</f>
        <v>yes</v>
      </c>
    </row>
    <row r="162" spans="1:3" x14ac:dyDescent="0.3">
      <c r="A162" t="s">
        <v>144</v>
      </c>
      <c r="B162" t="s">
        <v>2828</v>
      </c>
      <c r="C162" t="str" cm="1">
        <f t="array" ref="C162">_xlfn.IFS(ISTEXT(VLOOKUP(B162,AGE!A:A,1,FALSE)),"yes", ISTEXT(VLOOKUP(B162,'hardcoded age'!A:A, 1, FALSE)), "copied", TRUE, "")</f>
        <v/>
      </c>
    </row>
    <row r="163" spans="1:3" x14ac:dyDescent="0.3">
      <c r="A163" t="s">
        <v>674</v>
      </c>
      <c r="B163" t="s">
        <v>2829</v>
      </c>
      <c r="C163" t="str" cm="1">
        <f t="array" ref="C163">_xlfn.IFS(ISTEXT(VLOOKUP(B163,AGE!A:A,1,FALSE)),"yes", ISTEXT(VLOOKUP(B163,'hardcoded age'!A:A, 1, FALSE)), "copied", TRUE, "")</f>
        <v/>
      </c>
    </row>
    <row r="164" spans="1:3" x14ac:dyDescent="0.3">
      <c r="A164" t="s">
        <v>2125</v>
      </c>
      <c r="B164" t="s">
        <v>2125</v>
      </c>
      <c r="C164" t="str" cm="1">
        <f t="array" ref="C164">_xlfn.IFS(ISTEXT(VLOOKUP(B164,AGE!A:A,1,FALSE)),"yes", ISTEXT(VLOOKUP(B164,'hardcoded age'!A:A, 1, FALSE)), "copied", TRUE, "")</f>
        <v>yes</v>
      </c>
    </row>
    <row r="165" spans="1:3" x14ac:dyDescent="0.3">
      <c r="A165" t="s">
        <v>68</v>
      </c>
      <c r="B165" t="s">
        <v>2125</v>
      </c>
      <c r="C165" t="str" cm="1">
        <f t="array" ref="C165">_xlfn.IFS(ISTEXT(VLOOKUP(B165,AGE!A:A,1,FALSE)),"yes", ISTEXT(VLOOKUP(B165,'hardcoded age'!A:A, 1, FALSE)), "copied", TRUE, "")</f>
        <v>yes</v>
      </c>
    </row>
    <row r="166" spans="1:3" x14ac:dyDescent="0.3">
      <c r="A166" t="s">
        <v>326</v>
      </c>
      <c r="B166" t="s">
        <v>2830</v>
      </c>
      <c r="C166" t="str" cm="1">
        <f t="array" ref="C166">_xlfn.IFS(ISTEXT(VLOOKUP(B166,AGE!A:A,1,FALSE)),"yes", ISTEXT(VLOOKUP(B166,'hardcoded age'!A:A, 1, FALSE)), "copied", TRUE, "")</f>
        <v/>
      </c>
    </row>
    <row r="167" spans="1:3" x14ac:dyDescent="0.3">
      <c r="A167" t="s">
        <v>372</v>
      </c>
      <c r="B167" t="s">
        <v>2831</v>
      </c>
      <c r="C167" t="str" cm="1">
        <f t="array" ref="C167">_xlfn.IFS(ISTEXT(VLOOKUP(B167,AGE!A:A,1,FALSE)),"yes", ISTEXT(VLOOKUP(B167,'hardcoded age'!A:A, 1, FALSE)), "copied", TRUE, "")</f>
        <v/>
      </c>
    </row>
    <row r="168" spans="1:3" x14ac:dyDescent="0.3">
      <c r="A168" t="s">
        <v>895</v>
      </c>
      <c r="B168" t="s">
        <v>2832</v>
      </c>
      <c r="C168" t="str" cm="1">
        <f t="array" ref="C168">_xlfn.IFS(ISTEXT(VLOOKUP(B168,AGE!A:A,1,FALSE)),"yes", ISTEXT(VLOOKUP(B168,'hardcoded age'!A:A, 1, FALSE)), "copied", TRUE, "")</f>
        <v/>
      </c>
    </row>
    <row r="169" spans="1:3" x14ac:dyDescent="0.3">
      <c r="A169" t="s">
        <v>917</v>
      </c>
      <c r="B169" t="s">
        <v>917</v>
      </c>
      <c r="C169" t="str" cm="1">
        <f t="array" ref="C169">_xlfn.IFS(ISTEXT(VLOOKUP(B169,AGE!A:A,1,FALSE)),"yes", ISTEXT(VLOOKUP(B169,'hardcoded age'!A:A, 1, FALSE)), "copied", TRUE, "")</f>
        <v/>
      </c>
    </row>
    <row r="170" spans="1:3" x14ac:dyDescent="0.3">
      <c r="A170" t="s">
        <v>600</v>
      </c>
      <c r="B170" t="s">
        <v>602</v>
      </c>
      <c r="C170" t="str" cm="1">
        <f t="array" ref="C170">_xlfn.IFS(ISTEXT(VLOOKUP(B170,AGE!A:A,1,FALSE)),"yes", ISTEXT(VLOOKUP(B170,'hardcoded age'!A:A, 1, FALSE)), "copied", TRUE, "")</f>
        <v>yes</v>
      </c>
    </row>
    <row r="171" spans="1:3" x14ac:dyDescent="0.3">
      <c r="A171" t="s">
        <v>2107</v>
      </c>
      <c r="B171" t="s">
        <v>2108</v>
      </c>
      <c r="C171" t="str" cm="1">
        <f t="array" ref="C171">_xlfn.IFS(ISTEXT(VLOOKUP(B171,AGE!A:A,1,FALSE)),"yes", ISTEXT(VLOOKUP(B171,'hardcoded age'!A:A, 1, FALSE)), "copied", TRUE, "")</f>
        <v>yes</v>
      </c>
    </row>
    <row r="172" spans="1:3" x14ac:dyDescent="0.3">
      <c r="A172" t="s">
        <v>80</v>
      </c>
      <c r="B172" t="s">
        <v>2833</v>
      </c>
      <c r="C172" t="str" cm="1">
        <f t="array" ref="C172">_xlfn.IFS(ISTEXT(VLOOKUP(B172,AGE!A:A,1,FALSE)),"yes", ISTEXT(VLOOKUP(B172,'hardcoded age'!A:A, 1, FALSE)), "copied", TRUE, "")</f>
        <v/>
      </c>
    </row>
    <row r="173" spans="1:3" x14ac:dyDescent="0.3">
      <c r="A173" t="s">
        <v>835</v>
      </c>
      <c r="B173" t="s">
        <v>3172</v>
      </c>
      <c r="C173" t="str" cm="1">
        <f t="array" ref="C173">_xlfn.IFS(ISTEXT(VLOOKUP(B173,AGE!A:A,1,FALSE)),"yes", ISTEXT(VLOOKUP(B173,'hardcoded age'!A:A, 1, FALSE)), "copied", TRUE, "")</f>
        <v/>
      </c>
    </row>
    <row r="174" spans="1:3" x14ac:dyDescent="0.3">
      <c r="A174" t="s">
        <v>1992</v>
      </c>
      <c r="B174" t="s">
        <v>1992</v>
      </c>
      <c r="C174" t="str" cm="1">
        <f t="array" ref="C174">_xlfn.IFS(ISTEXT(VLOOKUP(B174,AGE!A:A,1,FALSE)),"yes", ISTEXT(VLOOKUP(B174,'hardcoded age'!A:A, 1, FALSE)), "copied", TRUE, "")</f>
        <v>copied</v>
      </c>
    </row>
    <row r="175" spans="1:3" x14ac:dyDescent="0.3">
      <c r="A175" t="s">
        <v>152</v>
      </c>
      <c r="B175" t="s">
        <v>2834</v>
      </c>
      <c r="C175" t="str" cm="1">
        <f t="array" ref="C175">_xlfn.IFS(ISTEXT(VLOOKUP(B175,AGE!A:A,1,FALSE)),"yes", ISTEXT(VLOOKUP(B175,'hardcoded age'!A:A, 1, FALSE)), "copied", TRUE, "")</f>
        <v/>
      </c>
    </row>
    <row r="176" spans="1:3" x14ac:dyDescent="0.3">
      <c r="A176" t="s">
        <v>1880</v>
      </c>
      <c r="B176" t="s">
        <v>1881</v>
      </c>
      <c r="C176" t="str" cm="1">
        <f t="array" ref="C176">_xlfn.IFS(ISTEXT(VLOOKUP(B176,AGE!A:A,1,FALSE)),"yes", ISTEXT(VLOOKUP(B176,'hardcoded age'!A:A, 1, FALSE)), "copied", TRUE, "")</f>
        <v>yes</v>
      </c>
    </row>
    <row r="177" spans="1:3" x14ac:dyDescent="0.3">
      <c r="A177" t="s">
        <v>66</v>
      </c>
      <c r="B177" t="s">
        <v>2835</v>
      </c>
      <c r="C177" t="str" cm="1">
        <f t="array" ref="C177">_xlfn.IFS(ISTEXT(VLOOKUP(B177,AGE!A:A,1,FALSE)),"yes", ISTEXT(VLOOKUP(B177,'hardcoded age'!A:A, 1, FALSE)), "copied", TRUE, "")</f>
        <v/>
      </c>
    </row>
    <row r="178" spans="1:3" x14ac:dyDescent="0.3">
      <c r="A178" t="s">
        <v>71</v>
      </c>
      <c r="B178" t="s">
        <v>3271</v>
      </c>
      <c r="C178" t="str" cm="1">
        <f t="array" ref="C178">_xlfn.IFS(ISTEXT(VLOOKUP(B178,AGE!A:A,1,FALSE)),"yes", ISTEXT(VLOOKUP(B178,'hardcoded age'!A:A, 1, FALSE)), "copied", TRUE, "")</f>
        <v/>
      </c>
    </row>
    <row r="179" spans="1:3" x14ac:dyDescent="0.3">
      <c r="A179" t="s">
        <v>206</v>
      </c>
      <c r="B179" t="s">
        <v>2836</v>
      </c>
      <c r="C179" t="str" cm="1">
        <f t="array" ref="C179">_xlfn.IFS(ISTEXT(VLOOKUP(B179,AGE!A:A,1,FALSE)),"yes", ISTEXT(VLOOKUP(B179,'hardcoded age'!A:A, 1, FALSE)), "copied", TRUE, "")</f>
        <v/>
      </c>
    </row>
    <row r="180" spans="1:3" x14ac:dyDescent="0.3">
      <c r="A180" t="s">
        <v>1884</v>
      </c>
      <c r="B180" t="s">
        <v>1884</v>
      </c>
      <c r="C180" t="str" cm="1">
        <f t="array" ref="C180">_xlfn.IFS(ISTEXT(VLOOKUP(B180,AGE!A:A,1,FALSE)),"yes", ISTEXT(VLOOKUP(B180,'hardcoded age'!A:A, 1, FALSE)), "copied", TRUE, "")</f>
        <v>yes</v>
      </c>
    </row>
    <row r="181" spans="1:3" x14ac:dyDescent="0.3">
      <c r="A181" t="s">
        <v>294</v>
      </c>
      <c r="B181" t="s">
        <v>2837</v>
      </c>
      <c r="C181" t="str" cm="1">
        <f t="array" ref="C181">_xlfn.IFS(ISTEXT(VLOOKUP(B181,AGE!A:A,1,FALSE)),"yes", ISTEXT(VLOOKUP(B181,'hardcoded age'!A:A, 1, FALSE)), "copied", TRUE, "")</f>
        <v/>
      </c>
    </row>
    <row r="182" spans="1:3" x14ac:dyDescent="0.3">
      <c r="A182" t="s">
        <v>1559</v>
      </c>
      <c r="B182" t="s">
        <v>1713</v>
      </c>
      <c r="C182" t="str" cm="1">
        <f t="array" ref="C182">_xlfn.IFS(ISTEXT(VLOOKUP(B182,AGE!A:A,1,FALSE)),"yes", ISTEXT(VLOOKUP(B182,'hardcoded age'!A:A, 1, FALSE)), "copied", TRUE, "")</f>
        <v>yes</v>
      </c>
    </row>
    <row r="183" spans="1:3" x14ac:dyDescent="0.3">
      <c r="A183" t="s">
        <v>1837</v>
      </c>
      <c r="B183" t="s">
        <v>2744</v>
      </c>
      <c r="C183" t="str" cm="1">
        <f t="array" ref="C183">_xlfn.IFS(ISTEXT(VLOOKUP(B183,AGE!A:A,1,FALSE)),"yes", ISTEXT(VLOOKUP(B183,'hardcoded age'!A:A, 1, FALSE)), "copied", TRUE, "")</f>
        <v>yes</v>
      </c>
    </row>
    <row r="184" spans="1:3" x14ac:dyDescent="0.3">
      <c r="A184" t="s">
        <v>560</v>
      </c>
      <c r="B184" t="s">
        <v>1754</v>
      </c>
      <c r="C184" t="str" cm="1">
        <f t="array" ref="C184">_xlfn.IFS(ISTEXT(VLOOKUP(B184,AGE!A:A,1,FALSE)),"yes", ISTEXT(VLOOKUP(B184,'hardcoded age'!A:A, 1, FALSE)), "copied", TRUE, "")</f>
        <v>yes</v>
      </c>
    </row>
    <row r="185" spans="1:3" x14ac:dyDescent="0.3">
      <c r="A185" t="s">
        <v>647</v>
      </c>
      <c r="B185" t="s">
        <v>1545</v>
      </c>
      <c r="C185" t="str" cm="1">
        <f t="array" ref="C185">_xlfn.IFS(ISTEXT(VLOOKUP(B185,AGE!A:A,1,FALSE)),"yes", ISTEXT(VLOOKUP(B185,'hardcoded age'!A:A, 1, FALSE)), "copied", TRUE, "")</f>
        <v>yes</v>
      </c>
    </row>
    <row r="186" spans="1:3" x14ac:dyDescent="0.3">
      <c r="A186" t="s">
        <v>646</v>
      </c>
      <c r="B186" t="s">
        <v>1545</v>
      </c>
      <c r="C186" t="str" cm="1">
        <f t="array" ref="C186">_xlfn.IFS(ISTEXT(VLOOKUP(B186,AGE!A:A,1,FALSE)),"yes", ISTEXT(VLOOKUP(B186,'hardcoded age'!A:A, 1, FALSE)), "copied", TRUE, "")</f>
        <v>yes</v>
      </c>
    </row>
    <row r="187" spans="1:3" x14ac:dyDescent="0.3">
      <c r="A187" t="s">
        <v>789</v>
      </c>
      <c r="B187" t="s">
        <v>2838</v>
      </c>
      <c r="C187" t="str" cm="1">
        <f t="array" ref="C187">_xlfn.IFS(ISTEXT(VLOOKUP(B187,AGE!A:A,1,FALSE)),"yes", ISTEXT(VLOOKUP(B187,'hardcoded age'!A:A, 1, FALSE)), "copied", TRUE, "")</f>
        <v/>
      </c>
    </row>
    <row r="188" spans="1:3" x14ac:dyDescent="0.3">
      <c r="A188" t="s">
        <v>776</v>
      </c>
      <c r="B188" t="s">
        <v>2838</v>
      </c>
      <c r="C188" t="str" cm="1">
        <f t="array" ref="C188">_xlfn.IFS(ISTEXT(VLOOKUP(B188,AGE!A:A,1,FALSE)),"yes", ISTEXT(VLOOKUP(B188,'hardcoded age'!A:A, 1, FALSE)), "copied", TRUE, "")</f>
        <v/>
      </c>
    </row>
    <row r="189" spans="1:3" x14ac:dyDescent="0.3">
      <c r="A189" t="s">
        <v>773</v>
      </c>
      <c r="B189" t="s">
        <v>2839</v>
      </c>
      <c r="C189" t="str" cm="1">
        <f t="array" ref="C189">_xlfn.IFS(ISTEXT(VLOOKUP(B189,AGE!A:A,1,FALSE)),"yes", ISTEXT(VLOOKUP(B189,'hardcoded age'!A:A, 1, FALSE)), "copied", TRUE, "")</f>
        <v/>
      </c>
    </row>
    <row r="190" spans="1:3" x14ac:dyDescent="0.3">
      <c r="A190" t="s">
        <v>758</v>
      </c>
      <c r="B190" t="s">
        <v>758</v>
      </c>
      <c r="C190" t="str" cm="1">
        <f t="array" ref="C190">_xlfn.IFS(ISTEXT(VLOOKUP(B190,AGE!A:A,1,FALSE)),"yes", ISTEXT(VLOOKUP(B190,'hardcoded age'!A:A, 1, FALSE)), "copied", TRUE, "")</f>
        <v/>
      </c>
    </row>
    <row r="191" spans="1:3" x14ac:dyDescent="0.3">
      <c r="A191" t="s">
        <v>89</v>
      </c>
      <c r="B191" t="s">
        <v>2840</v>
      </c>
      <c r="C191" t="str" cm="1">
        <f t="array" ref="C191">_xlfn.IFS(ISTEXT(VLOOKUP(B191,AGE!A:A,1,FALSE)),"yes", ISTEXT(VLOOKUP(B191,'hardcoded age'!A:A, 1, FALSE)), "copied", TRUE, "")</f>
        <v/>
      </c>
    </row>
    <row r="192" spans="1:3" x14ac:dyDescent="0.3">
      <c r="A192" t="s">
        <v>1903</v>
      </c>
      <c r="B192" t="s">
        <v>1904</v>
      </c>
      <c r="C192" t="str" cm="1">
        <f t="array" ref="C192">_xlfn.IFS(ISTEXT(VLOOKUP(B192,AGE!A:A,1,FALSE)),"yes", ISTEXT(VLOOKUP(B192,'hardcoded age'!A:A, 1, FALSE)), "copied", TRUE, "")</f>
        <v>yes</v>
      </c>
    </row>
    <row r="193" spans="1:6" x14ac:dyDescent="0.3">
      <c r="A193" t="s">
        <v>2062</v>
      </c>
      <c r="B193" t="s">
        <v>2063</v>
      </c>
      <c r="C193" t="str" cm="1">
        <f t="array" ref="C193">_xlfn.IFS(ISTEXT(VLOOKUP(B193,AGE!A:A,1,FALSE)),"yes", ISTEXT(VLOOKUP(B193,'hardcoded age'!A:A, 1, FALSE)), "copied", TRUE, "")</f>
        <v>yes</v>
      </c>
    </row>
    <row r="194" spans="1:6" x14ac:dyDescent="0.3">
      <c r="A194" t="s">
        <v>402</v>
      </c>
      <c r="B194" t="s">
        <v>2842</v>
      </c>
      <c r="C194" t="str" cm="1">
        <f t="array" ref="C194">_xlfn.IFS(ISTEXT(VLOOKUP(B194,AGE!A:A,1,FALSE)),"yes", ISTEXT(VLOOKUP(B194,'hardcoded age'!A:A, 1, FALSE)), "copied", TRUE, "")</f>
        <v/>
      </c>
    </row>
    <row r="195" spans="1:6" x14ac:dyDescent="0.3">
      <c r="A195" t="s">
        <v>352</v>
      </c>
      <c r="B195" t="s">
        <v>2843</v>
      </c>
      <c r="C195" t="str" cm="1">
        <f t="array" ref="C195">_xlfn.IFS(ISTEXT(VLOOKUP(B195,AGE!A:A,1,FALSE)),"yes", ISTEXT(VLOOKUP(B195,'hardcoded age'!A:A, 1, FALSE)), "copied", TRUE, "")</f>
        <v/>
      </c>
    </row>
    <row r="196" spans="1:6" x14ac:dyDescent="0.3">
      <c r="A196" t="s">
        <v>1873</v>
      </c>
      <c r="B196" t="s">
        <v>1874</v>
      </c>
      <c r="C196" t="str" cm="1">
        <f t="array" ref="C196">_xlfn.IFS(ISTEXT(VLOOKUP(B196,AGE!A:A,1,FALSE)),"yes", ISTEXT(VLOOKUP(B196,'hardcoded age'!A:A, 1, FALSE)), "copied", TRUE, "")</f>
        <v>copied</v>
      </c>
    </row>
    <row r="197" spans="1:6" x14ac:dyDescent="0.3">
      <c r="A197" t="s">
        <v>720</v>
      </c>
      <c r="B197" t="s">
        <v>3338</v>
      </c>
      <c r="C197" t="str" cm="1">
        <f t="array" ref="C197">_xlfn.IFS(ISTEXT(VLOOKUP(B197,AGE!A:A,1,FALSE)),"yes", ISTEXT(VLOOKUP(B197,'hardcoded age'!A:A, 1, FALSE)), "copied", TRUE, "")</f>
        <v/>
      </c>
      <c r="F197" t="s">
        <v>3230</v>
      </c>
    </row>
    <row r="198" spans="1:6" x14ac:dyDescent="0.3">
      <c r="A198" t="s">
        <v>1048</v>
      </c>
      <c r="B198" t="s">
        <v>3178</v>
      </c>
      <c r="C198" t="str" cm="1">
        <f t="array" ref="C198">_xlfn.IFS(ISTEXT(VLOOKUP(B198,AGE!A:A,1,FALSE)),"yes", ISTEXT(VLOOKUP(B198,'hardcoded age'!A:A, 1, FALSE)), "copied", TRUE, "")</f>
        <v/>
      </c>
    </row>
    <row r="199" spans="1:6" x14ac:dyDescent="0.3">
      <c r="A199" t="s">
        <v>936</v>
      </c>
      <c r="B199" t="s">
        <v>2041</v>
      </c>
      <c r="C199" t="str" cm="1">
        <f t="array" ref="C199">_xlfn.IFS(ISTEXT(VLOOKUP(B199,AGE!A:A,1,FALSE)),"yes", ISTEXT(VLOOKUP(B199,'hardcoded age'!A:A, 1, FALSE)), "copied", TRUE, "")</f>
        <v>yes</v>
      </c>
    </row>
    <row r="200" spans="1:6" x14ac:dyDescent="0.3">
      <c r="A200" t="s">
        <v>1037</v>
      </c>
      <c r="B200" t="s">
        <v>2844</v>
      </c>
      <c r="C200" t="str" cm="1">
        <f t="array" ref="C200">_xlfn.IFS(ISTEXT(VLOOKUP(B200,AGE!A:A,1,FALSE)),"yes", ISTEXT(VLOOKUP(B200,'hardcoded age'!A:A, 1, FALSE)), "copied", TRUE, "")</f>
        <v/>
      </c>
    </row>
    <row r="201" spans="1:6" x14ac:dyDescent="0.3">
      <c r="A201" t="s">
        <v>216</v>
      </c>
      <c r="B201" t="s">
        <v>1782</v>
      </c>
      <c r="C201" t="str" cm="1">
        <f t="array" ref="C201">_xlfn.IFS(ISTEXT(VLOOKUP(B201,AGE!A:A,1,FALSE)),"yes", ISTEXT(VLOOKUP(B201,'hardcoded age'!A:A, 1, FALSE)), "copied", TRUE, "")</f>
        <v>yes</v>
      </c>
    </row>
    <row r="202" spans="1:6" x14ac:dyDescent="0.3">
      <c r="A202" t="s">
        <v>303</v>
      </c>
      <c r="B202" t="s">
        <v>2845</v>
      </c>
      <c r="C202" t="str" cm="1">
        <f t="array" ref="C202">_xlfn.IFS(ISTEXT(VLOOKUP(B202,AGE!A:A,1,FALSE)),"yes", ISTEXT(VLOOKUP(B202,'hardcoded age'!A:A, 1, FALSE)), "copied", TRUE, "")</f>
        <v>yes</v>
      </c>
    </row>
    <row r="203" spans="1:6" x14ac:dyDescent="0.3">
      <c r="A203" t="s">
        <v>55</v>
      </c>
      <c r="B203" t="s">
        <v>2846</v>
      </c>
      <c r="C203" t="str" cm="1">
        <f t="array" ref="C203">_xlfn.IFS(ISTEXT(VLOOKUP(B203,AGE!A:A,1,FALSE)),"yes", ISTEXT(VLOOKUP(B203,'hardcoded age'!A:A, 1, FALSE)), "copied", TRUE, "")</f>
        <v/>
      </c>
    </row>
    <row r="204" spans="1:6" x14ac:dyDescent="0.3">
      <c r="A204" t="s">
        <v>1052</v>
      </c>
      <c r="B204" t="s">
        <v>3179</v>
      </c>
      <c r="C204" t="str" cm="1">
        <f t="array" ref="C204">_xlfn.IFS(ISTEXT(VLOOKUP(B204,AGE!A:A,1,FALSE)),"yes", ISTEXT(VLOOKUP(B204,'hardcoded age'!A:A, 1, FALSE)), "copied", TRUE, "")</f>
        <v/>
      </c>
    </row>
    <row r="205" spans="1:6" x14ac:dyDescent="0.3">
      <c r="A205" t="s">
        <v>287</v>
      </c>
      <c r="B205" t="s">
        <v>2847</v>
      </c>
      <c r="C205" t="str" cm="1">
        <f t="array" ref="C205">_xlfn.IFS(ISTEXT(VLOOKUP(B205,AGE!A:A,1,FALSE)),"yes", ISTEXT(VLOOKUP(B205,'hardcoded age'!A:A, 1, FALSE)), "copied", TRUE, "")</f>
        <v/>
      </c>
    </row>
    <row r="206" spans="1:6" x14ac:dyDescent="0.3">
      <c r="A206" t="s">
        <v>1039</v>
      </c>
      <c r="B206" t="s">
        <v>1039</v>
      </c>
      <c r="C206" t="str" cm="1">
        <f t="array" ref="C206">_xlfn.IFS(ISTEXT(VLOOKUP(B206,AGE!A:A,1,FALSE)),"yes", ISTEXT(VLOOKUP(B206,'hardcoded age'!A:A, 1, FALSE)), "copied", TRUE, "")</f>
        <v/>
      </c>
    </row>
    <row r="207" spans="1:6" x14ac:dyDescent="0.3">
      <c r="A207" t="s">
        <v>261</v>
      </c>
      <c r="B207" t="s">
        <v>1039</v>
      </c>
      <c r="C207" t="str" cm="1">
        <f t="array" ref="C207">_xlfn.IFS(ISTEXT(VLOOKUP(B207,AGE!A:A,1,FALSE)),"yes", ISTEXT(VLOOKUP(B207,'hardcoded age'!A:A, 1, FALSE)), "copied", TRUE, "")</f>
        <v/>
      </c>
    </row>
    <row r="208" spans="1:6" x14ac:dyDescent="0.3">
      <c r="A208" t="s">
        <v>828</v>
      </c>
      <c r="B208" t="s">
        <v>2849</v>
      </c>
      <c r="C208" t="str" cm="1">
        <f t="array" ref="C208">_xlfn.IFS(ISTEXT(VLOOKUP(B208,AGE!A:A,1,FALSE)),"yes", ISTEXT(VLOOKUP(B208,'hardcoded age'!A:A, 1, FALSE)), "copied", TRUE, "")</f>
        <v/>
      </c>
    </row>
    <row r="209" spans="1:3" x14ac:dyDescent="0.3">
      <c r="A209" t="s">
        <v>304</v>
      </c>
      <c r="B209" t="s">
        <v>2850</v>
      </c>
      <c r="C209" t="str" cm="1">
        <f t="array" ref="C209">_xlfn.IFS(ISTEXT(VLOOKUP(B209,AGE!A:A,1,FALSE)),"yes", ISTEXT(VLOOKUP(B209,'hardcoded age'!A:A, 1, FALSE)), "copied", TRUE, "")</f>
        <v/>
      </c>
    </row>
    <row r="210" spans="1:3" x14ac:dyDescent="0.3">
      <c r="A210" t="s">
        <v>139</v>
      </c>
      <c r="B210" t="s">
        <v>2851</v>
      </c>
      <c r="C210" t="str" cm="1">
        <f t="array" ref="C210">_xlfn.IFS(ISTEXT(VLOOKUP(B210,AGE!A:A,1,FALSE)),"yes", ISTEXT(VLOOKUP(B210,'hardcoded age'!A:A, 1, FALSE)), "copied", TRUE, "")</f>
        <v>yes</v>
      </c>
    </row>
    <row r="211" spans="1:3" x14ac:dyDescent="0.3">
      <c r="A211" t="s">
        <v>1925</v>
      </c>
      <c r="B211" t="s">
        <v>1925</v>
      </c>
      <c r="C211" t="str" cm="1">
        <f t="array" ref="C211">_xlfn.IFS(ISTEXT(VLOOKUP(B211,AGE!A:A,1,FALSE)),"yes", ISTEXT(VLOOKUP(B211,'hardcoded age'!A:A, 1, FALSE)), "copied", TRUE, "")</f>
        <v>yes</v>
      </c>
    </row>
    <row r="212" spans="1:3" x14ac:dyDescent="0.3">
      <c r="A212" t="s">
        <v>264</v>
      </c>
      <c r="B212" t="s">
        <v>2852</v>
      </c>
      <c r="C212" t="str" cm="1">
        <f t="array" ref="C212">_xlfn.IFS(ISTEXT(VLOOKUP(B212,AGE!A:A,1,FALSE)),"yes", ISTEXT(VLOOKUP(B212,'hardcoded age'!A:A, 1, FALSE)), "copied", TRUE, "")</f>
        <v/>
      </c>
    </row>
    <row r="213" spans="1:3" x14ac:dyDescent="0.3">
      <c r="A213" t="s">
        <v>841</v>
      </c>
      <c r="B213" t="s">
        <v>2853</v>
      </c>
      <c r="C213" t="str" cm="1">
        <f t="array" ref="C213">_xlfn.IFS(ISTEXT(VLOOKUP(B213,AGE!A:A,1,FALSE)),"yes", ISTEXT(VLOOKUP(B213,'hardcoded age'!A:A, 1, FALSE)), "copied", TRUE, "")</f>
        <v/>
      </c>
    </row>
    <row r="214" spans="1:3" x14ac:dyDescent="0.3">
      <c r="A214" t="s">
        <v>2096</v>
      </c>
      <c r="B214" t="s">
        <v>3186</v>
      </c>
      <c r="C214" t="str" cm="1">
        <f t="array" ref="C214">_xlfn.IFS(ISTEXT(VLOOKUP(B214,AGE!A:A,1,FALSE)),"yes", ISTEXT(VLOOKUP(B214,'hardcoded age'!A:A, 1, FALSE)), "copied", TRUE, "")</f>
        <v/>
      </c>
    </row>
    <row r="215" spans="1:3" x14ac:dyDescent="0.3">
      <c r="A215" t="s">
        <v>1854</v>
      </c>
      <c r="B215" t="s">
        <v>1855</v>
      </c>
      <c r="C215" t="str" cm="1">
        <f t="array" ref="C215">_xlfn.IFS(ISTEXT(VLOOKUP(B215,AGE!A:A,1,FALSE)),"yes", ISTEXT(VLOOKUP(B215,'hardcoded age'!A:A, 1, FALSE)), "copied", TRUE, "")</f>
        <v>yes</v>
      </c>
    </row>
    <row r="216" spans="1:3" x14ac:dyDescent="0.3">
      <c r="A216" t="s">
        <v>1038</v>
      </c>
      <c r="B216" t="s">
        <v>2854</v>
      </c>
      <c r="C216" t="str" cm="1">
        <f t="array" ref="C216">_xlfn.IFS(ISTEXT(VLOOKUP(B216,AGE!A:A,1,FALSE)),"yes", ISTEXT(VLOOKUP(B216,'hardcoded age'!A:A, 1, FALSE)), "copied", TRUE, "")</f>
        <v/>
      </c>
    </row>
    <row r="217" spans="1:3" x14ac:dyDescent="0.3">
      <c r="A217" t="s">
        <v>275</v>
      </c>
      <c r="B217" t="s">
        <v>2854</v>
      </c>
      <c r="C217" t="str" cm="1">
        <f t="array" ref="C217">_xlfn.IFS(ISTEXT(VLOOKUP(B217,AGE!A:A,1,FALSE)),"yes", ISTEXT(VLOOKUP(B217,'hardcoded age'!A:A, 1, FALSE)), "copied", TRUE, "")</f>
        <v/>
      </c>
    </row>
    <row r="218" spans="1:3" x14ac:dyDescent="0.3">
      <c r="A218" t="s">
        <v>265</v>
      </c>
      <c r="B218" t="s">
        <v>2855</v>
      </c>
      <c r="C218" t="str" cm="1">
        <f t="array" ref="C218">_xlfn.IFS(ISTEXT(VLOOKUP(B218,AGE!A:A,1,FALSE)),"yes", ISTEXT(VLOOKUP(B218,'hardcoded age'!A:A, 1, FALSE)), "copied", TRUE, "")</f>
        <v/>
      </c>
    </row>
    <row r="219" spans="1:3" x14ac:dyDescent="0.3">
      <c r="A219" t="s">
        <v>728</v>
      </c>
      <c r="B219" t="s">
        <v>2856</v>
      </c>
      <c r="C219" t="str" cm="1">
        <f t="array" ref="C219">_xlfn.IFS(ISTEXT(VLOOKUP(B219,AGE!A:A,1,FALSE)),"yes", ISTEXT(VLOOKUP(B219,'hardcoded age'!A:A, 1, FALSE)), "copied", TRUE, "")</f>
        <v/>
      </c>
    </row>
    <row r="220" spans="1:3" x14ac:dyDescent="0.3">
      <c r="A220" t="s">
        <v>298</v>
      </c>
      <c r="B220" t="s">
        <v>2856</v>
      </c>
      <c r="C220" t="str" cm="1">
        <f t="array" ref="C220">_xlfn.IFS(ISTEXT(VLOOKUP(B220,AGE!A:A,1,FALSE)),"yes", ISTEXT(VLOOKUP(B220,'hardcoded age'!A:A, 1, FALSE)), "copied", TRUE, "")</f>
        <v/>
      </c>
    </row>
    <row r="221" spans="1:3" x14ac:dyDescent="0.3">
      <c r="A221" t="s">
        <v>349</v>
      </c>
      <c r="B221" t="s">
        <v>3187</v>
      </c>
      <c r="C221" t="str" cm="1">
        <f t="array" ref="C221">_xlfn.IFS(ISTEXT(VLOOKUP(B221,AGE!A:A,1,FALSE)),"yes", ISTEXT(VLOOKUP(B221,'hardcoded age'!A:A, 1, FALSE)), "copied", TRUE, "")</f>
        <v/>
      </c>
    </row>
    <row r="222" spans="1:3" x14ac:dyDescent="0.3">
      <c r="A222" t="s">
        <v>2003</v>
      </c>
      <c r="B222" t="s">
        <v>2004</v>
      </c>
      <c r="C222" t="str" cm="1">
        <f t="array" ref="C222">_xlfn.IFS(ISTEXT(VLOOKUP(B222,AGE!A:A,1,FALSE)),"yes", ISTEXT(VLOOKUP(B222,'hardcoded age'!A:A, 1, FALSE)), "copied", TRUE, "")</f>
        <v>copied</v>
      </c>
    </row>
    <row r="223" spans="1:3" x14ac:dyDescent="0.3">
      <c r="A223" t="s">
        <v>564</v>
      </c>
      <c r="B223" t="s">
        <v>585</v>
      </c>
      <c r="C223" t="str" cm="1">
        <f t="array" ref="C223">_xlfn.IFS(ISTEXT(VLOOKUP(B223,AGE!A:A,1,FALSE)),"yes", ISTEXT(VLOOKUP(B223,'hardcoded age'!A:A, 1, FALSE)), "copied", TRUE, "")</f>
        <v>yes</v>
      </c>
    </row>
    <row r="224" spans="1:3" x14ac:dyDescent="0.3">
      <c r="A224" t="s">
        <v>380</v>
      </c>
      <c r="B224" t="s">
        <v>585</v>
      </c>
      <c r="C224" t="str" cm="1">
        <f t="array" ref="C224">_xlfn.IFS(ISTEXT(VLOOKUP(B224,AGE!A:A,1,FALSE)),"yes", ISTEXT(VLOOKUP(B224,'hardcoded age'!A:A, 1, FALSE)), "copied", TRUE, "")</f>
        <v>yes</v>
      </c>
    </row>
    <row r="225" spans="1:5" x14ac:dyDescent="0.3">
      <c r="A225" t="s">
        <v>771</v>
      </c>
      <c r="B225" t="s">
        <v>771</v>
      </c>
      <c r="C225" t="str" cm="1">
        <f t="array" ref="C225">_xlfn.IFS(ISTEXT(VLOOKUP(B225,AGE!A:A,1,FALSE)),"yes", ISTEXT(VLOOKUP(B225,'hardcoded age'!A:A, 1, FALSE)), "copied", TRUE, "")</f>
        <v/>
      </c>
    </row>
    <row r="226" spans="1:5" x14ac:dyDescent="0.3">
      <c r="A226" t="s">
        <v>1029</v>
      </c>
      <c r="B226" t="s">
        <v>2857</v>
      </c>
      <c r="C226" t="str" cm="1">
        <f t="array" ref="C226">_xlfn.IFS(ISTEXT(VLOOKUP(B226,AGE!A:A,1,FALSE)),"yes", ISTEXT(VLOOKUP(B226,'hardcoded age'!A:A, 1, FALSE)), "copied", TRUE, "")</f>
        <v/>
      </c>
    </row>
    <row r="227" spans="1:5" x14ac:dyDescent="0.3">
      <c r="A227" t="s">
        <v>123</v>
      </c>
      <c r="B227" t="s">
        <v>2857</v>
      </c>
      <c r="C227" t="str" cm="1">
        <f t="array" ref="C227">_xlfn.IFS(ISTEXT(VLOOKUP(B227,AGE!A:A,1,FALSE)),"yes", ISTEXT(VLOOKUP(B227,'hardcoded age'!A:A, 1, FALSE)), "copied", TRUE, "")</f>
        <v/>
      </c>
    </row>
    <row r="228" spans="1:5" x14ac:dyDescent="0.3">
      <c r="A228" t="s">
        <v>671</v>
      </c>
      <c r="B228" t="s">
        <v>2858</v>
      </c>
      <c r="C228" t="str" cm="1">
        <f t="array" ref="C228">_xlfn.IFS(ISTEXT(VLOOKUP(B228,AGE!A:A,1,FALSE)),"yes", ISTEXT(VLOOKUP(B228,'hardcoded age'!A:A, 1, FALSE)), "copied", TRUE, "")</f>
        <v/>
      </c>
    </row>
    <row r="229" spans="1:5" x14ac:dyDescent="0.3">
      <c r="A229" t="s">
        <v>691</v>
      </c>
      <c r="B229" t="s">
        <v>2858</v>
      </c>
      <c r="C229" t="str" cm="1">
        <f t="array" ref="C229">_xlfn.IFS(ISTEXT(VLOOKUP(B229,AGE!A:A,1,FALSE)),"yes", ISTEXT(VLOOKUP(B229,'hardcoded age'!A:A, 1, FALSE)), "copied", TRUE, "")</f>
        <v/>
      </c>
    </row>
    <row r="230" spans="1:5" x14ac:dyDescent="0.3">
      <c r="A230" t="s">
        <v>56</v>
      </c>
      <c r="B230" t="s">
        <v>2859</v>
      </c>
      <c r="C230" t="str" cm="1">
        <f t="array" ref="C230">_xlfn.IFS(ISTEXT(VLOOKUP(B230,AGE!A:A,1,FALSE)),"yes", ISTEXT(VLOOKUP(B230,'hardcoded age'!A:A, 1, FALSE)), "copied", TRUE, "")</f>
        <v/>
      </c>
    </row>
    <row r="231" spans="1:5" x14ac:dyDescent="0.3">
      <c r="A231" t="s">
        <v>2052</v>
      </c>
      <c r="B231" t="s">
        <v>2053</v>
      </c>
      <c r="C231" t="str" cm="1">
        <f t="array" ref="C231">_xlfn.IFS(ISTEXT(VLOOKUP(B231,AGE!A:A,1,FALSE)),"yes", ISTEXT(VLOOKUP(B231,'hardcoded age'!A:A, 1, FALSE)), "copied", TRUE, "")</f>
        <v>yes</v>
      </c>
    </row>
    <row r="232" spans="1:5" x14ac:dyDescent="0.3">
      <c r="A232" t="s">
        <v>774</v>
      </c>
      <c r="B232" t="s">
        <v>774</v>
      </c>
      <c r="C232" t="str" cm="1">
        <f t="array" ref="C232">_xlfn.IFS(ISTEXT(VLOOKUP(B232,AGE!A:A,1,FALSE)),"yes", ISTEXT(VLOOKUP(B232,'hardcoded age'!A:A, 1, FALSE)), "copied", TRUE, "")</f>
        <v/>
      </c>
    </row>
    <row r="233" spans="1:5" x14ac:dyDescent="0.3">
      <c r="A233" t="s">
        <v>827</v>
      </c>
      <c r="B233" t="s">
        <v>2860</v>
      </c>
      <c r="C233" t="str" cm="1">
        <f t="array" ref="C233">_xlfn.IFS(ISTEXT(VLOOKUP(B233,AGE!A:A,1,FALSE)),"yes", ISTEXT(VLOOKUP(B233,'hardcoded age'!A:A, 1, FALSE)), "copied", TRUE, "")</f>
        <v/>
      </c>
    </row>
    <row r="234" spans="1:5" x14ac:dyDescent="0.3">
      <c r="A234" t="s">
        <v>367</v>
      </c>
      <c r="B234" t="s">
        <v>3192</v>
      </c>
      <c r="C234" t="str" cm="1">
        <f t="array" ref="C234">_xlfn.IFS(ISTEXT(VLOOKUP(B234,AGE!A:A,1,FALSE)),"yes", ISTEXT(VLOOKUP(B234,'hardcoded age'!A:A, 1, FALSE)), "copied", TRUE, "")</f>
        <v/>
      </c>
    </row>
    <row r="235" spans="1:5" x14ac:dyDescent="0.3">
      <c r="A235" t="s">
        <v>79</v>
      </c>
      <c r="B235" t="s">
        <v>2861</v>
      </c>
      <c r="C235" t="str" cm="1">
        <f t="array" ref="C235">_xlfn.IFS(ISTEXT(VLOOKUP(B235,AGE!A:A,1,FALSE)),"yes", ISTEXT(VLOOKUP(B235,'hardcoded age'!A:A, 1, FALSE)), "copied", TRUE, "")</f>
        <v/>
      </c>
    </row>
    <row r="236" spans="1:5" x14ac:dyDescent="0.3">
      <c r="A236" t="s">
        <v>360</v>
      </c>
      <c r="B236" t="s">
        <v>2862</v>
      </c>
      <c r="C236" t="str" cm="1">
        <f t="array" ref="C236">_xlfn.IFS(ISTEXT(VLOOKUP(B236,AGE!A:A,1,FALSE)),"yes", ISTEXT(VLOOKUP(B236,'hardcoded age'!A:A, 1, FALSE)), "copied", TRUE, "")</f>
        <v/>
      </c>
    </row>
    <row r="237" spans="1:5" x14ac:dyDescent="0.3">
      <c r="A237" t="s">
        <v>1562</v>
      </c>
      <c r="B237" t="s">
        <v>1715</v>
      </c>
      <c r="C237" t="str" cm="1">
        <f t="array" ref="C237">_xlfn.IFS(ISTEXT(VLOOKUP(B237,AGE!A:A,1,FALSE)),"yes", ISTEXT(VLOOKUP(B237,'hardcoded age'!A:A, 1, FALSE)), "copied", TRUE, "")</f>
        <v>yes</v>
      </c>
    </row>
    <row r="238" spans="1:5" x14ac:dyDescent="0.3">
      <c r="A238" t="s">
        <v>710</v>
      </c>
      <c r="B238" t="s">
        <v>2863</v>
      </c>
      <c r="C238" t="str" cm="1">
        <f t="array" ref="C238">_xlfn.IFS(ISTEXT(VLOOKUP(B238,AGE!A:A,1,FALSE)),"yes", ISTEXT(VLOOKUP(B238,'hardcoded age'!A:A, 1, FALSE)), "copied", TRUE, "")</f>
        <v/>
      </c>
    </row>
    <row r="239" spans="1:5" x14ac:dyDescent="0.3">
      <c r="A239" t="s">
        <v>859</v>
      </c>
      <c r="B239" t="s">
        <v>3343</v>
      </c>
      <c r="C239" t="str" cm="1">
        <f t="array" ref="C239">_xlfn.IFS(ISTEXT(VLOOKUP(B239,AGE!A:A,1,FALSE)),"yes", ISTEXT(VLOOKUP(B239,'hardcoded age'!A:A, 1, FALSE)), "copied", TRUE, "")</f>
        <v>yes</v>
      </c>
      <c r="D239" t="s">
        <v>577</v>
      </c>
      <c r="E239" t="s">
        <v>535</v>
      </c>
    </row>
    <row r="240" spans="1:5" x14ac:dyDescent="0.3">
      <c r="A240" t="s">
        <v>718</v>
      </c>
      <c r="B240" t="s">
        <v>2864</v>
      </c>
      <c r="C240" t="str" cm="1">
        <f t="array" ref="C240">_xlfn.IFS(ISTEXT(VLOOKUP(B240,AGE!A:A,1,FALSE)),"yes", ISTEXT(VLOOKUP(B240,'hardcoded age'!A:A, 1, FALSE)), "copied", TRUE, "")</f>
        <v/>
      </c>
    </row>
    <row r="241" spans="1:5" x14ac:dyDescent="0.3">
      <c r="A241" t="s">
        <v>290</v>
      </c>
      <c r="B241" t="s">
        <v>2864</v>
      </c>
      <c r="C241" t="str" cm="1">
        <f t="array" ref="C241">_xlfn.IFS(ISTEXT(VLOOKUP(B241,AGE!A:A,1,FALSE)),"yes", ISTEXT(VLOOKUP(B241,'hardcoded age'!A:A, 1, FALSE)), "copied", TRUE, "")</f>
        <v/>
      </c>
    </row>
    <row r="242" spans="1:5" x14ac:dyDescent="0.3">
      <c r="A242" t="s">
        <v>305</v>
      </c>
      <c r="B242" t="s">
        <v>2865</v>
      </c>
      <c r="C242" t="str" cm="1">
        <f t="array" ref="C242">_xlfn.IFS(ISTEXT(VLOOKUP(B242,AGE!A:A,1,FALSE)),"yes", ISTEXT(VLOOKUP(B242,'hardcoded age'!A:A, 1, FALSE)), "copied", TRUE, "")</f>
        <v/>
      </c>
    </row>
    <row r="243" spans="1:5" x14ac:dyDescent="0.3">
      <c r="A243" t="s">
        <v>1920</v>
      </c>
      <c r="B243" t="s">
        <v>1921</v>
      </c>
      <c r="C243" t="str" cm="1">
        <f t="array" ref="C243">_xlfn.IFS(ISTEXT(VLOOKUP(B243,AGE!A:A,1,FALSE)),"yes", ISTEXT(VLOOKUP(B243,'hardcoded age'!A:A, 1, FALSE)), "copied", TRUE, "")</f>
        <v>yes</v>
      </c>
    </row>
    <row r="244" spans="1:5" x14ac:dyDescent="0.3">
      <c r="A244" t="s">
        <v>2048</v>
      </c>
      <c r="B244" t="s">
        <v>2049</v>
      </c>
      <c r="C244" t="str" cm="1">
        <f t="array" ref="C244">_xlfn.IFS(ISTEXT(VLOOKUP(B244,AGE!A:A,1,FALSE)),"yes", ISTEXT(VLOOKUP(B244,'hardcoded age'!A:A, 1, FALSE)), "copied", TRUE, "")</f>
        <v>yes</v>
      </c>
    </row>
    <row r="245" spans="1:5" x14ac:dyDescent="0.3">
      <c r="A245" t="s">
        <v>2050</v>
      </c>
      <c r="B245" t="s">
        <v>2051</v>
      </c>
      <c r="C245" t="str" cm="1">
        <f t="array" ref="C245">_xlfn.IFS(ISTEXT(VLOOKUP(B245,AGE!A:A,1,FALSE)),"yes", ISTEXT(VLOOKUP(B245,'hardcoded age'!A:A, 1, FALSE)), "copied", TRUE, "")</f>
        <v>yes</v>
      </c>
    </row>
    <row r="246" spans="1:5" x14ac:dyDescent="0.3">
      <c r="A246" t="s">
        <v>848</v>
      </c>
      <c r="B246" t="s">
        <v>1762</v>
      </c>
      <c r="C246" t="str" cm="1">
        <f t="array" ref="C246">_xlfn.IFS(ISTEXT(VLOOKUP(B246,AGE!A:A,1,FALSE)),"yes", ISTEXT(VLOOKUP(B246,'hardcoded age'!A:A, 1, FALSE)), "copied", TRUE, "")</f>
        <v>yes</v>
      </c>
    </row>
    <row r="247" spans="1:5" x14ac:dyDescent="0.3">
      <c r="A247" t="s">
        <v>684</v>
      </c>
      <c r="B247" t="s">
        <v>2867</v>
      </c>
      <c r="C247" t="str" cm="1">
        <f t="array" ref="C247">_xlfn.IFS(ISTEXT(VLOOKUP(B247,AGE!A:A,1,FALSE)),"yes", ISTEXT(VLOOKUP(B247,'hardcoded age'!A:A, 1, FALSE)), "copied", TRUE, "")</f>
        <v/>
      </c>
    </row>
    <row r="248" spans="1:5" x14ac:dyDescent="0.3">
      <c r="A248" t="s">
        <v>862</v>
      </c>
      <c r="B248" t="s">
        <v>3350</v>
      </c>
      <c r="C248" t="str" cm="1">
        <f t="array" ref="C248">_xlfn.IFS(ISTEXT(VLOOKUP(B248,AGE!A:A,1,FALSE)),"yes", ISTEXT(VLOOKUP(B248,'hardcoded age'!A:A, 1, FALSE)), "copied", TRUE, "")</f>
        <v>yes</v>
      </c>
      <c r="D248" t="s">
        <v>577</v>
      </c>
      <c r="E248" t="s">
        <v>535</v>
      </c>
    </row>
    <row r="249" spans="1:5" x14ac:dyDescent="0.3">
      <c r="A249" t="s">
        <v>376</v>
      </c>
      <c r="B249" t="s">
        <v>2868</v>
      </c>
      <c r="C249" t="str" cm="1">
        <f t="array" ref="C249">_xlfn.IFS(ISTEXT(VLOOKUP(B249,AGE!A:A,1,FALSE)),"yes", ISTEXT(VLOOKUP(B249,'hardcoded age'!A:A, 1, FALSE)), "copied", TRUE, "")</f>
        <v>yes</v>
      </c>
    </row>
    <row r="250" spans="1:5" x14ac:dyDescent="0.3">
      <c r="A250" t="s">
        <v>1000</v>
      </c>
      <c r="B250" t="s">
        <v>2841</v>
      </c>
      <c r="C250" t="str" cm="1">
        <f t="array" ref="C250">_xlfn.IFS(ISTEXT(VLOOKUP(B250,AGE!A:A,1,FALSE)),"yes", ISTEXT(VLOOKUP(B250,'hardcoded age'!A:A, 1, FALSE)), "copied", TRUE, "")</f>
        <v>yes</v>
      </c>
    </row>
    <row r="251" spans="1:5" x14ac:dyDescent="0.3">
      <c r="A251" t="s">
        <v>1020</v>
      </c>
      <c r="B251" t="s">
        <v>2869</v>
      </c>
      <c r="C251" t="str" cm="1">
        <f t="array" ref="C251">_xlfn.IFS(ISTEXT(VLOOKUP(B251,AGE!A:A,1,FALSE)),"yes", ISTEXT(VLOOKUP(B251,'hardcoded age'!A:A, 1, FALSE)), "copied", TRUE, "")</f>
        <v/>
      </c>
    </row>
    <row r="252" spans="1:5" x14ac:dyDescent="0.3">
      <c r="A252" t="s">
        <v>833</v>
      </c>
      <c r="B252" t="s">
        <v>833</v>
      </c>
      <c r="C252" t="str" cm="1">
        <f t="array" ref="C252">_xlfn.IFS(ISTEXT(VLOOKUP(B252,AGE!A:A,1,FALSE)),"yes", ISTEXT(VLOOKUP(B252,'hardcoded age'!A:A, 1, FALSE)), "copied", TRUE, "")</f>
        <v/>
      </c>
    </row>
    <row r="253" spans="1:5" x14ac:dyDescent="0.3">
      <c r="A253" t="s">
        <v>993</v>
      </c>
      <c r="B253" t="s">
        <v>2981</v>
      </c>
      <c r="C253" t="str" cm="1">
        <f t="array" ref="C253">_xlfn.IFS(ISTEXT(VLOOKUP(B253,AGE!A:A,1,FALSE)),"yes", ISTEXT(VLOOKUP(B253,'hardcoded age'!A:A, 1, FALSE)), "copied", TRUE, "")</f>
        <v/>
      </c>
    </row>
    <row r="254" spans="1:5" x14ac:dyDescent="0.3">
      <c r="A254" t="s">
        <v>168</v>
      </c>
      <c r="B254" t="s">
        <v>2981</v>
      </c>
      <c r="C254" t="str" cm="1">
        <f t="array" ref="C254">_xlfn.IFS(ISTEXT(VLOOKUP(B254,AGE!A:A,1,FALSE)),"yes", ISTEXT(VLOOKUP(B254,'hardcoded age'!A:A, 1, FALSE)), "copied", TRUE, "")</f>
        <v/>
      </c>
    </row>
    <row r="255" spans="1:5" x14ac:dyDescent="0.3">
      <c r="A255" t="s">
        <v>73</v>
      </c>
      <c r="B255" t="s">
        <v>3272</v>
      </c>
      <c r="C255" t="str" cm="1">
        <f t="array" ref="C255">_xlfn.IFS(ISTEXT(VLOOKUP(B255,AGE!A:A,1,FALSE)),"yes", ISTEXT(VLOOKUP(B255,'hardcoded age'!A:A, 1, FALSE)), "copied", TRUE, "")</f>
        <v/>
      </c>
    </row>
    <row r="256" spans="1:5" x14ac:dyDescent="0.3">
      <c r="A256" t="s">
        <v>856</v>
      </c>
      <c r="B256" t="s">
        <v>550</v>
      </c>
      <c r="C256" t="str" cm="1">
        <f t="array" ref="C256">_xlfn.IFS(ISTEXT(VLOOKUP(B256,AGE!A:A,1,FALSE)),"yes", ISTEXT(VLOOKUP(B256,'hardcoded age'!A:A, 1, FALSE)), "copied", TRUE, "")</f>
        <v>yes</v>
      </c>
    </row>
    <row r="257" spans="1:3" x14ac:dyDescent="0.3">
      <c r="A257" t="s">
        <v>556</v>
      </c>
      <c r="B257" t="s">
        <v>550</v>
      </c>
      <c r="C257" t="str" cm="1">
        <f t="array" ref="C257">_xlfn.IFS(ISTEXT(VLOOKUP(B257,AGE!A:A,1,FALSE)),"yes", ISTEXT(VLOOKUP(B257,'hardcoded age'!A:A, 1, FALSE)), "copied", TRUE, "")</f>
        <v>yes</v>
      </c>
    </row>
    <row r="258" spans="1:3" x14ac:dyDescent="0.3">
      <c r="A258" t="s">
        <v>342</v>
      </c>
      <c r="B258" t="s">
        <v>2870</v>
      </c>
      <c r="C258" t="str" cm="1">
        <f t="array" ref="C258">_xlfn.IFS(ISTEXT(VLOOKUP(B258,AGE!A:A,1,FALSE)),"yes", ISTEXT(VLOOKUP(B258,'hardcoded age'!A:A, 1, FALSE)), "copied", TRUE, "")</f>
        <v/>
      </c>
    </row>
    <row r="259" spans="1:3" x14ac:dyDescent="0.3">
      <c r="A259" t="s">
        <v>744</v>
      </c>
      <c r="B259" t="s">
        <v>2871</v>
      </c>
      <c r="C259" t="str" cm="1">
        <f t="array" ref="C259">_xlfn.IFS(ISTEXT(VLOOKUP(B259,AGE!A:A,1,FALSE)),"yes", ISTEXT(VLOOKUP(B259,'hardcoded age'!A:A, 1, FALSE)), "copied", TRUE, "")</f>
        <v/>
      </c>
    </row>
    <row r="260" spans="1:3" x14ac:dyDescent="0.3">
      <c r="A260" t="s">
        <v>745</v>
      </c>
      <c r="B260" t="s">
        <v>2873</v>
      </c>
      <c r="C260" t="str" cm="1">
        <f t="array" ref="C260">_xlfn.IFS(ISTEXT(VLOOKUP(B260,AGE!A:A,1,FALSE)),"yes", ISTEXT(VLOOKUP(B260,'hardcoded age'!A:A, 1, FALSE)), "copied", TRUE, "")</f>
        <v/>
      </c>
    </row>
    <row r="261" spans="1:3" x14ac:dyDescent="0.3">
      <c r="A261" t="s">
        <v>755</v>
      </c>
      <c r="B261" t="s">
        <v>2874</v>
      </c>
      <c r="C261" t="str" cm="1">
        <f t="array" ref="C261">_xlfn.IFS(ISTEXT(VLOOKUP(B261,AGE!A:A,1,FALSE)),"yes", ISTEXT(VLOOKUP(B261,'hardcoded age'!A:A, 1, FALSE)), "copied", TRUE, "")</f>
        <v/>
      </c>
    </row>
    <row r="262" spans="1:3" x14ac:dyDescent="0.3">
      <c r="A262" t="s">
        <v>754</v>
      </c>
      <c r="B262" t="s">
        <v>2875</v>
      </c>
      <c r="C262" t="str" cm="1">
        <f t="array" ref="C262">_xlfn.IFS(ISTEXT(VLOOKUP(B262,AGE!A:A,1,FALSE)),"yes", ISTEXT(VLOOKUP(B262,'hardcoded age'!A:A, 1, FALSE)), "copied", TRUE, "")</f>
        <v/>
      </c>
    </row>
    <row r="263" spans="1:3" x14ac:dyDescent="0.3">
      <c r="A263" t="s">
        <v>753</v>
      </c>
      <c r="B263" t="s">
        <v>2872</v>
      </c>
      <c r="C263" t="str" cm="1">
        <f t="array" ref="C263">_xlfn.IFS(ISTEXT(VLOOKUP(B263,AGE!A:A,1,FALSE)),"yes", ISTEXT(VLOOKUP(B263,'hardcoded age'!A:A, 1, FALSE)), "copied", TRUE, "")</f>
        <v/>
      </c>
    </row>
    <row r="264" spans="1:3" x14ac:dyDescent="0.3">
      <c r="A264" t="s">
        <v>750</v>
      </c>
      <c r="B264" t="s">
        <v>2876</v>
      </c>
      <c r="C264" t="str" cm="1">
        <f t="array" ref="C264">_xlfn.IFS(ISTEXT(VLOOKUP(B264,AGE!A:A,1,FALSE)),"yes", ISTEXT(VLOOKUP(B264,'hardcoded age'!A:A, 1, FALSE)), "copied", TRUE, "")</f>
        <v/>
      </c>
    </row>
    <row r="265" spans="1:3" x14ac:dyDescent="0.3">
      <c r="A265" t="s">
        <v>749</v>
      </c>
      <c r="B265" t="s">
        <v>2877</v>
      </c>
      <c r="C265" t="str" cm="1">
        <f t="array" ref="C265">_xlfn.IFS(ISTEXT(VLOOKUP(B265,AGE!A:A,1,FALSE)),"yes", ISTEXT(VLOOKUP(B265,'hardcoded age'!A:A, 1, FALSE)), "copied", TRUE, "")</f>
        <v/>
      </c>
    </row>
    <row r="266" spans="1:3" x14ac:dyDescent="0.3">
      <c r="A266" t="s">
        <v>751</v>
      </c>
      <c r="B266" t="s">
        <v>2878</v>
      </c>
      <c r="C266" t="str" cm="1">
        <f t="array" ref="C266">_xlfn.IFS(ISTEXT(VLOOKUP(B266,AGE!A:A,1,FALSE)),"yes", ISTEXT(VLOOKUP(B266,'hardcoded age'!A:A, 1, FALSE)), "copied", TRUE, "")</f>
        <v/>
      </c>
    </row>
    <row r="267" spans="1:3" x14ac:dyDescent="0.3">
      <c r="A267" t="s">
        <v>752</v>
      </c>
      <c r="B267" t="s">
        <v>2879</v>
      </c>
      <c r="C267" t="str" cm="1">
        <f t="array" ref="C267">_xlfn.IFS(ISTEXT(VLOOKUP(B267,AGE!A:A,1,FALSE)),"yes", ISTEXT(VLOOKUP(B267,'hardcoded age'!A:A, 1, FALSE)), "copied", TRUE, "")</f>
        <v/>
      </c>
    </row>
    <row r="268" spans="1:3" x14ac:dyDescent="0.3">
      <c r="A268" t="s">
        <v>397</v>
      </c>
      <c r="B268" t="s">
        <v>2880</v>
      </c>
      <c r="C268" t="str" cm="1">
        <f t="array" ref="C268">_xlfn.IFS(ISTEXT(VLOOKUP(B268,AGE!A:A,1,FALSE)),"yes", ISTEXT(VLOOKUP(B268,'hardcoded age'!A:A, 1, FALSE)), "copied", TRUE, "")</f>
        <v/>
      </c>
    </row>
    <row r="269" spans="1:3" x14ac:dyDescent="0.3">
      <c r="A269" t="s">
        <v>1031</v>
      </c>
      <c r="B269" t="s">
        <v>2881</v>
      </c>
      <c r="C269" t="str" cm="1">
        <f t="array" ref="C269">_xlfn.IFS(ISTEXT(VLOOKUP(B269,AGE!A:A,1,FALSE)),"yes", ISTEXT(VLOOKUP(B269,'hardcoded age'!A:A, 1, FALSE)), "copied", TRUE, "")</f>
        <v/>
      </c>
    </row>
    <row r="270" spans="1:3" x14ac:dyDescent="0.3">
      <c r="A270" t="s">
        <v>122</v>
      </c>
      <c r="B270" t="s">
        <v>2881</v>
      </c>
      <c r="C270" t="str" cm="1">
        <f t="array" ref="C270">_xlfn.IFS(ISTEXT(VLOOKUP(B270,AGE!A:A,1,FALSE)),"yes", ISTEXT(VLOOKUP(B270,'hardcoded age'!A:A, 1, FALSE)), "copied", TRUE, "")</f>
        <v/>
      </c>
    </row>
    <row r="271" spans="1:3" x14ac:dyDescent="0.3">
      <c r="A271" t="s">
        <v>983</v>
      </c>
      <c r="B271" t="s">
        <v>2882</v>
      </c>
      <c r="C271" t="str" cm="1">
        <f t="array" ref="C271">_xlfn.IFS(ISTEXT(VLOOKUP(B271,AGE!A:A,1,FALSE)),"yes", ISTEXT(VLOOKUP(B271,'hardcoded age'!A:A, 1, FALSE)), "copied", TRUE, "")</f>
        <v/>
      </c>
    </row>
    <row r="272" spans="1:3" x14ac:dyDescent="0.3">
      <c r="A272" t="s">
        <v>208</v>
      </c>
      <c r="B272" t="s">
        <v>2882</v>
      </c>
      <c r="C272" t="str" cm="1">
        <f t="array" ref="C272">_xlfn.IFS(ISTEXT(VLOOKUP(B272,AGE!A:A,1,FALSE)),"yes", ISTEXT(VLOOKUP(B272,'hardcoded age'!A:A, 1, FALSE)), "copied", TRUE, "")</f>
        <v/>
      </c>
    </row>
    <row r="273" spans="1:3" x14ac:dyDescent="0.3">
      <c r="A273" t="s">
        <v>528</v>
      </c>
      <c r="B273" t="s">
        <v>528</v>
      </c>
      <c r="C273" t="str" cm="1">
        <f t="array" ref="C273">_xlfn.IFS(ISTEXT(VLOOKUP(B273,AGE!A:A,1,FALSE)),"yes", ISTEXT(VLOOKUP(B273,'hardcoded age'!A:A, 1, FALSE)), "copied", TRUE, "")</f>
        <v>yes</v>
      </c>
    </row>
    <row r="274" spans="1:3" x14ac:dyDescent="0.3">
      <c r="A274" t="s">
        <v>1834</v>
      </c>
      <c r="B274" t="s">
        <v>2744</v>
      </c>
      <c r="C274" t="str" cm="1">
        <f t="array" ref="C274">_xlfn.IFS(ISTEXT(VLOOKUP(B274,AGE!A:A,1,FALSE)),"yes", ISTEXT(VLOOKUP(B274,'hardcoded age'!A:A, 1, FALSE)), "copied", TRUE, "")</f>
        <v>yes</v>
      </c>
    </row>
    <row r="275" spans="1:3" x14ac:dyDescent="0.3">
      <c r="A275" t="s">
        <v>1835</v>
      </c>
      <c r="B275" t="s">
        <v>2744</v>
      </c>
      <c r="C275" t="str" cm="1">
        <f t="array" ref="C275">_xlfn.IFS(ISTEXT(VLOOKUP(B275,AGE!A:A,1,FALSE)),"yes", ISTEXT(VLOOKUP(B275,'hardcoded age'!A:A, 1, FALSE)), "copied", TRUE, "")</f>
        <v>yes</v>
      </c>
    </row>
    <row r="276" spans="1:3" x14ac:dyDescent="0.3">
      <c r="A276" t="s">
        <v>321</v>
      </c>
      <c r="B276" t="s">
        <v>2884</v>
      </c>
      <c r="C276" t="str" cm="1">
        <f t="array" ref="C276">_xlfn.IFS(ISTEXT(VLOOKUP(B276,AGE!A:A,1,FALSE)),"yes", ISTEXT(VLOOKUP(B276,'hardcoded age'!A:A, 1, FALSE)), "copied", TRUE, "")</f>
        <v/>
      </c>
    </row>
    <row r="277" spans="1:3" x14ac:dyDescent="0.3">
      <c r="A277" t="s">
        <v>154</v>
      </c>
      <c r="B277" t="s">
        <v>2885</v>
      </c>
      <c r="C277" t="str" cm="1">
        <f t="array" ref="C277">_xlfn.IFS(ISTEXT(VLOOKUP(B277,AGE!A:A,1,FALSE)),"yes", ISTEXT(VLOOKUP(B277,'hardcoded age'!A:A, 1, FALSE)), "copied", TRUE, "")</f>
        <v/>
      </c>
    </row>
    <row r="278" spans="1:3" x14ac:dyDescent="0.3">
      <c r="A278" t="s">
        <v>426</v>
      </c>
      <c r="B278" t="s">
        <v>2886</v>
      </c>
      <c r="C278" t="str" cm="1">
        <f t="array" ref="C278">_xlfn.IFS(ISTEXT(VLOOKUP(B278,AGE!A:A,1,FALSE)),"yes", ISTEXT(VLOOKUP(B278,'hardcoded age'!A:A, 1, FALSE)), "copied", TRUE, "")</f>
        <v>yes</v>
      </c>
    </row>
    <row r="279" spans="1:3" x14ac:dyDescent="0.3">
      <c r="A279" t="s">
        <v>368</v>
      </c>
      <c r="B279" t="s">
        <v>2887</v>
      </c>
      <c r="C279" t="str" cm="1">
        <f t="array" ref="C279">_xlfn.IFS(ISTEXT(VLOOKUP(B279,AGE!A:A,1,FALSE)),"yes", ISTEXT(VLOOKUP(B279,'hardcoded age'!A:A, 1, FALSE)), "copied", TRUE, "")</f>
        <v/>
      </c>
    </row>
    <row r="280" spans="1:3" x14ac:dyDescent="0.3">
      <c r="A280" t="s">
        <v>74</v>
      </c>
      <c r="B280" t="s">
        <v>3273</v>
      </c>
      <c r="C280" t="str" cm="1">
        <f t="array" ref="C280">_xlfn.IFS(ISTEXT(VLOOKUP(B280,AGE!A:A,1,FALSE)),"yes", ISTEXT(VLOOKUP(B280,'hardcoded age'!A:A, 1, FALSE)), "copied", TRUE, "")</f>
        <v/>
      </c>
    </row>
    <row r="281" spans="1:3" x14ac:dyDescent="0.3">
      <c r="A281" t="s">
        <v>1024</v>
      </c>
      <c r="B281" t="s">
        <v>2888</v>
      </c>
      <c r="C281" t="str" cm="1">
        <f t="array" ref="C281">_xlfn.IFS(ISTEXT(VLOOKUP(B281,AGE!A:A,1,FALSE)),"yes", ISTEXT(VLOOKUP(B281,'hardcoded age'!A:A, 1, FALSE)), "copied", TRUE, "")</f>
        <v/>
      </c>
    </row>
    <row r="282" spans="1:3" x14ac:dyDescent="0.3">
      <c r="A282" t="s">
        <v>804</v>
      </c>
      <c r="B282" t="s">
        <v>804</v>
      </c>
      <c r="C282" t="str" cm="1">
        <f t="array" ref="C282">_xlfn.IFS(ISTEXT(VLOOKUP(B282,AGE!A:A,1,FALSE)),"yes", ISTEXT(VLOOKUP(B282,'hardcoded age'!A:A, 1, FALSE)), "copied", TRUE, "")</f>
        <v/>
      </c>
    </row>
    <row r="283" spans="1:3" x14ac:dyDescent="0.3">
      <c r="A283" t="s">
        <v>892</v>
      </c>
      <c r="B283" t="s">
        <v>2721</v>
      </c>
      <c r="C283" t="str" cm="1">
        <f t="array" ref="C283">_xlfn.IFS(ISTEXT(VLOOKUP(B283,AGE!A:A,1,FALSE)),"yes", ISTEXT(VLOOKUP(B283,'hardcoded age'!A:A, 1, FALSE)), "copied", TRUE, "")</f>
        <v>yes</v>
      </c>
    </row>
    <row r="284" spans="1:3" x14ac:dyDescent="0.3">
      <c r="A284" t="s">
        <v>183</v>
      </c>
      <c r="B284" t="s">
        <v>2889</v>
      </c>
      <c r="C284" t="str" cm="1">
        <f t="array" ref="C284">_xlfn.IFS(ISTEXT(VLOOKUP(B284,AGE!A:A,1,FALSE)),"yes", ISTEXT(VLOOKUP(B284,'hardcoded age'!A:A, 1, FALSE)), "copied", TRUE, "")</f>
        <v/>
      </c>
    </row>
    <row r="285" spans="1:3" x14ac:dyDescent="0.3">
      <c r="A285" t="s">
        <v>398</v>
      </c>
      <c r="B285" t="s">
        <v>2890</v>
      </c>
      <c r="C285" t="str" cm="1">
        <f t="array" ref="C285">_xlfn.IFS(ISTEXT(VLOOKUP(B285,AGE!A:A,1,FALSE)),"yes", ISTEXT(VLOOKUP(B285,'hardcoded age'!A:A, 1, FALSE)), "copied", TRUE, "")</f>
        <v/>
      </c>
    </row>
    <row r="286" spans="1:3" x14ac:dyDescent="0.3">
      <c r="A286" t="s">
        <v>1023</v>
      </c>
      <c r="B286" t="s">
        <v>2891</v>
      </c>
      <c r="C286" t="str" cm="1">
        <f t="array" ref="C286">_xlfn.IFS(ISTEXT(VLOOKUP(B286,AGE!A:A,1,FALSE)),"yes", ISTEXT(VLOOKUP(B286,'hardcoded age'!A:A, 1, FALSE)), "copied", TRUE, "")</f>
        <v/>
      </c>
    </row>
    <row r="287" spans="1:3" x14ac:dyDescent="0.3">
      <c r="A287" t="s">
        <v>141</v>
      </c>
      <c r="B287" t="s">
        <v>2891</v>
      </c>
      <c r="C287" t="str" cm="1">
        <f t="array" ref="C287">_xlfn.IFS(ISTEXT(VLOOKUP(B287,AGE!A:A,1,FALSE)),"yes", ISTEXT(VLOOKUP(B287,'hardcoded age'!A:A, 1, FALSE)), "copied", TRUE, "")</f>
        <v/>
      </c>
    </row>
    <row r="288" spans="1:3" x14ac:dyDescent="0.3">
      <c r="A288" t="s">
        <v>884</v>
      </c>
      <c r="B288" t="s">
        <v>2892</v>
      </c>
      <c r="C288" t="str" cm="1">
        <f t="array" ref="C288">_xlfn.IFS(ISTEXT(VLOOKUP(B288,AGE!A:A,1,FALSE)),"yes", ISTEXT(VLOOKUP(B288,'hardcoded age'!A:A, 1, FALSE)), "copied", TRUE, "")</f>
        <v/>
      </c>
    </row>
    <row r="289" spans="1:3" x14ac:dyDescent="0.3">
      <c r="A289" t="s">
        <v>1566</v>
      </c>
      <c r="B289" t="s">
        <v>1718</v>
      </c>
      <c r="C289" t="str" cm="1">
        <f t="array" ref="C289">_xlfn.IFS(ISTEXT(VLOOKUP(B289,AGE!A:A,1,FALSE)),"yes", ISTEXT(VLOOKUP(B289,'hardcoded age'!A:A, 1, FALSE)), "copied", TRUE, "")</f>
        <v>yes</v>
      </c>
    </row>
    <row r="290" spans="1:3" x14ac:dyDescent="0.3">
      <c r="A290" t="s">
        <v>1565</v>
      </c>
      <c r="B290" t="s">
        <v>1718</v>
      </c>
      <c r="C290" t="str" cm="1">
        <f t="array" ref="C290">_xlfn.IFS(ISTEXT(VLOOKUP(B290,AGE!A:A,1,FALSE)),"yes", ISTEXT(VLOOKUP(B290,'hardcoded age'!A:A, 1, FALSE)), "copied", TRUE, "")</f>
        <v>yes</v>
      </c>
    </row>
    <row r="291" spans="1:3" x14ac:dyDescent="0.3">
      <c r="A291" t="s">
        <v>2066</v>
      </c>
      <c r="B291" t="s">
        <v>2067</v>
      </c>
      <c r="C291" t="str" cm="1">
        <f t="array" ref="C291">_xlfn.IFS(ISTEXT(VLOOKUP(B291,AGE!A:A,1,FALSE)),"yes", ISTEXT(VLOOKUP(B291,'hardcoded age'!A:A, 1, FALSE)), "copied", TRUE, "")</f>
        <v>yes</v>
      </c>
    </row>
    <row r="292" spans="1:3" x14ac:dyDescent="0.3">
      <c r="A292" t="s">
        <v>1631</v>
      </c>
      <c r="B292" t="s">
        <v>1722</v>
      </c>
      <c r="C292" t="str" cm="1">
        <f t="array" ref="C292">_xlfn.IFS(ISTEXT(VLOOKUP(B292,AGE!A:A,1,FALSE)),"yes", ISTEXT(VLOOKUP(B292,'hardcoded age'!A:A, 1, FALSE)), "copied", TRUE, "")</f>
        <v>yes</v>
      </c>
    </row>
    <row r="293" spans="1:3" x14ac:dyDescent="0.3">
      <c r="A293" t="s">
        <v>381</v>
      </c>
      <c r="B293" t="s">
        <v>2893</v>
      </c>
      <c r="C293" t="str" cm="1">
        <f t="array" ref="C293">_xlfn.IFS(ISTEXT(VLOOKUP(B293,AGE!A:A,1,FALSE)),"yes", ISTEXT(VLOOKUP(B293,'hardcoded age'!A:A, 1, FALSE)), "copied", TRUE, "")</f>
        <v/>
      </c>
    </row>
    <row r="294" spans="1:3" x14ac:dyDescent="0.3">
      <c r="A294" t="s">
        <v>318</v>
      </c>
      <c r="B294" t="s">
        <v>2894</v>
      </c>
      <c r="C294" t="str" cm="1">
        <f t="array" ref="C294">_xlfn.IFS(ISTEXT(VLOOKUP(B294,AGE!A:A,1,FALSE)),"yes", ISTEXT(VLOOKUP(B294,'hardcoded age'!A:A, 1, FALSE)), "copied", TRUE, "")</f>
        <v/>
      </c>
    </row>
    <row r="295" spans="1:3" x14ac:dyDescent="0.3">
      <c r="A295" t="s">
        <v>1644</v>
      </c>
      <c r="B295" t="s">
        <v>1701</v>
      </c>
      <c r="C295" t="str" cm="1">
        <f t="array" ref="C295">_xlfn.IFS(ISTEXT(VLOOKUP(B295,AGE!A:A,1,FALSE)),"yes", ISTEXT(VLOOKUP(B295,'hardcoded age'!A:A, 1, FALSE)), "copied", TRUE, "")</f>
        <v>yes</v>
      </c>
    </row>
    <row r="296" spans="1:3" x14ac:dyDescent="0.3">
      <c r="A296" t="s">
        <v>1560</v>
      </c>
      <c r="B296" t="s">
        <v>1701</v>
      </c>
      <c r="C296" t="str" cm="1">
        <f t="array" ref="C296">_xlfn.IFS(ISTEXT(VLOOKUP(B296,AGE!A:A,1,FALSE)),"yes", ISTEXT(VLOOKUP(B296,'hardcoded age'!A:A, 1, FALSE)), "copied", TRUE, "")</f>
        <v>yes</v>
      </c>
    </row>
    <row r="297" spans="1:3" x14ac:dyDescent="0.3">
      <c r="A297" t="s">
        <v>374</v>
      </c>
      <c r="B297" t="s">
        <v>2895</v>
      </c>
      <c r="C297" t="str" cm="1">
        <f t="array" ref="C297">_xlfn.IFS(ISTEXT(VLOOKUP(B297,AGE!A:A,1,FALSE)),"yes", ISTEXT(VLOOKUP(B297,'hardcoded age'!A:A, 1, FALSE)), "copied", TRUE, "")</f>
        <v/>
      </c>
    </row>
    <row r="298" spans="1:3" x14ac:dyDescent="0.3">
      <c r="A298" t="s">
        <v>175</v>
      </c>
      <c r="B298" t="s">
        <v>2896</v>
      </c>
      <c r="C298" t="str" cm="1">
        <f t="array" ref="C298">_xlfn.IFS(ISTEXT(VLOOKUP(B298,AGE!A:A,1,FALSE)),"yes", ISTEXT(VLOOKUP(B298,'hardcoded age'!A:A, 1, FALSE)), "copied", TRUE, "")</f>
        <v/>
      </c>
    </row>
    <row r="299" spans="1:3" x14ac:dyDescent="0.3">
      <c r="A299" t="s">
        <v>205</v>
      </c>
      <c r="B299" t="s">
        <v>2897</v>
      </c>
      <c r="C299" t="str" cm="1">
        <f t="array" ref="C299">_xlfn.IFS(ISTEXT(VLOOKUP(B299,AGE!A:A,1,FALSE)),"yes", ISTEXT(VLOOKUP(B299,'hardcoded age'!A:A, 1, FALSE)), "copied", TRUE, "")</f>
        <v/>
      </c>
    </row>
    <row r="300" spans="1:3" x14ac:dyDescent="0.3">
      <c r="A300" t="s">
        <v>194</v>
      </c>
      <c r="B300" t="s">
        <v>3287</v>
      </c>
      <c r="C300" t="str" cm="1">
        <f t="array" ref="C300">_xlfn.IFS(ISTEXT(VLOOKUP(B300,AGE!A:A,1,FALSE)),"yes", ISTEXT(VLOOKUP(B300,'hardcoded age'!A:A, 1, FALSE)), "copied", TRUE, "")</f>
        <v/>
      </c>
    </row>
    <row r="301" spans="1:3" x14ac:dyDescent="0.3">
      <c r="A301" t="s">
        <v>169</v>
      </c>
      <c r="B301" t="s">
        <v>2898</v>
      </c>
      <c r="C301" t="str" cm="1">
        <f t="array" ref="C301">_xlfn.IFS(ISTEXT(VLOOKUP(B301,AGE!A:A,1,FALSE)),"yes", ISTEXT(VLOOKUP(B301,'hardcoded age'!A:A, 1, FALSE)), "copied", TRUE, "")</f>
        <v/>
      </c>
    </row>
    <row r="302" spans="1:3" x14ac:dyDescent="0.3">
      <c r="A302" t="s">
        <v>910</v>
      </c>
      <c r="B302" t="s">
        <v>2899</v>
      </c>
      <c r="C302" t="str" cm="1">
        <f t="array" ref="C302">_xlfn.IFS(ISTEXT(VLOOKUP(B302,AGE!A:A,1,FALSE)),"yes", ISTEXT(VLOOKUP(B302,'hardcoded age'!A:A, 1, FALSE)), "copied", TRUE, "")</f>
        <v/>
      </c>
    </row>
    <row r="303" spans="1:3" x14ac:dyDescent="0.3">
      <c r="A303" t="s">
        <v>2105</v>
      </c>
      <c r="B303" t="s">
        <v>2106</v>
      </c>
      <c r="C303" t="str" cm="1">
        <f t="array" ref="C303">_xlfn.IFS(ISTEXT(VLOOKUP(B303,AGE!A:A,1,FALSE)),"yes", ISTEXT(VLOOKUP(B303,'hardcoded age'!A:A, 1, FALSE)), "copied", TRUE, "")</f>
        <v>copied</v>
      </c>
    </row>
    <row r="304" spans="1:3" x14ac:dyDescent="0.3">
      <c r="A304" t="s">
        <v>140</v>
      </c>
      <c r="B304" t="s">
        <v>2900</v>
      </c>
      <c r="C304" t="str" cm="1">
        <f t="array" ref="C304">_xlfn.IFS(ISTEXT(VLOOKUP(B304,AGE!A:A,1,FALSE)),"yes", ISTEXT(VLOOKUP(B304,'hardcoded age'!A:A, 1, FALSE)), "copied", TRUE, "")</f>
        <v/>
      </c>
    </row>
    <row r="305" spans="1:3" x14ac:dyDescent="0.3">
      <c r="A305" t="s">
        <v>802</v>
      </c>
      <c r="B305" t="s">
        <v>2901</v>
      </c>
      <c r="C305" t="str" cm="1">
        <f t="array" ref="C305">_xlfn.IFS(ISTEXT(VLOOKUP(B305,AGE!A:A,1,FALSE)),"yes", ISTEXT(VLOOKUP(B305,'hardcoded age'!A:A, 1, FALSE)), "copied", TRUE, "")</f>
        <v/>
      </c>
    </row>
    <row r="306" spans="1:3" x14ac:dyDescent="0.3">
      <c r="A306" t="s">
        <v>1911</v>
      </c>
      <c r="B306" t="s">
        <v>1912</v>
      </c>
      <c r="C306" t="str" cm="1">
        <f t="array" ref="C306">_xlfn.IFS(ISTEXT(VLOOKUP(B306,AGE!A:A,1,FALSE)),"yes", ISTEXT(VLOOKUP(B306,'hardcoded age'!A:A, 1, FALSE)), "copied", TRUE, "")</f>
        <v>yes</v>
      </c>
    </row>
    <row r="307" spans="1:3" x14ac:dyDescent="0.3">
      <c r="A307" t="s">
        <v>1913</v>
      </c>
      <c r="B307" t="s">
        <v>1912</v>
      </c>
      <c r="C307" t="str" cm="1">
        <f t="array" ref="C307">_xlfn.IFS(ISTEXT(VLOOKUP(B307,AGE!A:A,1,FALSE)),"yes", ISTEXT(VLOOKUP(B307,'hardcoded age'!A:A, 1, FALSE)), "copied", TRUE, "")</f>
        <v>yes</v>
      </c>
    </row>
    <row r="308" spans="1:3" x14ac:dyDescent="0.3">
      <c r="A308" t="s">
        <v>1570</v>
      </c>
      <c r="B308" t="s">
        <v>1728</v>
      </c>
      <c r="C308" t="str" cm="1">
        <f t="array" ref="C308">_xlfn.IFS(ISTEXT(VLOOKUP(B308,AGE!A:A,1,FALSE)),"yes", ISTEXT(VLOOKUP(B308,'hardcoded age'!A:A, 1, FALSE)), "copied", TRUE, "")</f>
        <v>yes</v>
      </c>
    </row>
    <row r="309" spans="1:3" x14ac:dyDescent="0.3">
      <c r="A309" t="s">
        <v>1633</v>
      </c>
      <c r="B309" t="s">
        <v>1724</v>
      </c>
      <c r="C309" t="str" cm="1">
        <f t="array" ref="C309">_xlfn.IFS(ISTEXT(VLOOKUP(B309,AGE!A:A,1,FALSE)),"yes", ISTEXT(VLOOKUP(B309,'hardcoded age'!A:A, 1, FALSE)), "copied", TRUE, "")</f>
        <v>yes</v>
      </c>
    </row>
    <row r="310" spans="1:3" x14ac:dyDescent="0.3">
      <c r="A310" t="s">
        <v>722</v>
      </c>
      <c r="B310" t="s">
        <v>2902</v>
      </c>
      <c r="C310" t="str" cm="1">
        <f t="array" ref="C310">_xlfn.IFS(ISTEXT(VLOOKUP(B310,AGE!A:A,1,FALSE)),"yes", ISTEXT(VLOOKUP(B310,'hardcoded age'!A:A, 1, FALSE)), "copied", TRUE, "")</f>
        <v/>
      </c>
    </row>
    <row r="311" spans="1:3" x14ac:dyDescent="0.3">
      <c r="A311" t="s">
        <v>311</v>
      </c>
      <c r="B311" t="s">
        <v>2902</v>
      </c>
      <c r="C311" t="str" cm="1">
        <f t="array" ref="C311">_xlfn.IFS(ISTEXT(VLOOKUP(B311,AGE!A:A,1,FALSE)),"yes", ISTEXT(VLOOKUP(B311,'hardcoded age'!A:A, 1, FALSE)), "copied", TRUE, "")</f>
        <v/>
      </c>
    </row>
    <row r="312" spans="1:3" x14ac:dyDescent="0.3">
      <c r="A312" t="s">
        <v>377</v>
      </c>
      <c r="B312" t="s">
        <v>2903</v>
      </c>
      <c r="C312" t="str" cm="1">
        <f t="array" ref="C312">_xlfn.IFS(ISTEXT(VLOOKUP(B312,AGE!A:A,1,FALSE)),"yes", ISTEXT(VLOOKUP(B312,'hardcoded age'!A:A, 1, FALSE)), "copied", TRUE, "")</f>
        <v/>
      </c>
    </row>
    <row r="313" spans="1:3" x14ac:dyDescent="0.3">
      <c r="A313" t="s">
        <v>149</v>
      </c>
      <c r="B313" t="s">
        <v>3283</v>
      </c>
      <c r="C313" t="str" cm="1">
        <f t="array" ref="C313">_xlfn.IFS(ISTEXT(VLOOKUP(B313,AGE!A:A,1,FALSE)),"yes", ISTEXT(VLOOKUP(B313,'hardcoded age'!A:A, 1, FALSE)), "copied", TRUE, "")</f>
        <v/>
      </c>
    </row>
    <row r="314" spans="1:3" x14ac:dyDescent="0.3">
      <c r="A314" t="s">
        <v>251</v>
      </c>
      <c r="B314" t="s">
        <v>2904</v>
      </c>
      <c r="C314" t="str" cm="1">
        <f t="array" ref="C314">_xlfn.IFS(ISTEXT(VLOOKUP(B314,AGE!A:A,1,FALSE)),"yes", ISTEXT(VLOOKUP(B314,'hardcoded age'!A:A, 1, FALSE)), "copied", TRUE, "")</f>
        <v/>
      </c>
    </row>
    <row r="315" spans="1:3" x14ac:dyDescent="0.3">
      <c r="A315" t="s">
        <v>1019</v>
      </c>
      <c r="B315" t="s">
        <v>2904</v>
      </c>
      <c r="C315" t="str" cm="1">
        <f t="array" ref="C315">_xlfn.IFS(ISTEXT(VLOOKUP(B315,AGE!A:A,1,FALSE)),"yes", ISTEXT(VLOOKUP(B315,'hardcoded age'!A:A, 1, FALSE)), "copied", TRUE, "")</f>
        <v/>
      </c>
    </row>
    <row r="316" spans="1:3" x14ac:dyDescent="0.3">
      <c r="A316" t="s">
        <v>164</v>
      </c>
      <c r="B316" t="s">
        <v>2904</v>
      </c>
      <c r="C316" t="str" cm="1">
        <f t="array" ref="C316">_xlfn.IFS(ISTEXT(VLOOKUP(B316,AGE!A:A,1,FALSE)),"yes", ISTEXT(VLOOKUP(B316,'hardcoded age'!A:A, 1, FALSE)), "copied", TRUE, "")</f>
        <v/>
      </c>
    </row>
    <row r="317" spans="1:3" x14ac:dyDescent="0.3">
      <c r="A317" t="s">
        <v>853</v>
      </c>
      <c r="B317" t="s">
        <v>2905</v>
      </c>
      <c r="C317" t="str" cm="1">
        <f t="array" ref="C317">_xlfn.IFS(ISTEXT(VLOOKUP(B317,AGE!A:A,1,FALSE)),"yes", ISTEXT(VLOOKUP(B317,'hardcoded age'!A:A, 1, FALSE)), "copied", TRUE, "")</f>
        <v/>
      </c>
    </row>
    <row r="318" spans="1:3" x14ac:dyDescent="0.3">
      <c r="A318" t="s">
        <v>2069</v>
      </c>
      <c r="B318" t="s">
        <v>2069</v>
      </c>
      <c r="C318" t="str" cm="1">
        <f t="array" ref="C318">_xlfn.IFS(ISTEXT(VLOOKUP(B318,AGE!A:A,1,FALSE)),"yes", ISTEXT(VLOOKUP(B318,'hardcoded age'!A:A, 1, FALSE)), "copied", TRUE, "")</f>
        <v>yes</v>
      </c>
    </row>
    <row r="319" spans="1:3" x14ac:dyDescent="0.3">
      <c r="A319" t="s">
        <v>1840</v>
      </c>
      <c r="B319" t="s">
        <v>2745</v>
      </c>
      <c r="C319" t="str" cm="1">
        <f t="array" ref="C319">_xlfn.IFS(ISTEXT(VLOOKUP(B319,AGE!A:A,1,FALSE)),"yes", ISTEXT(VLOOKUP(B319,'hardcoded age'!A:A, 1, FALSE)), "copied", TRUE, "")</f>
        <v>yes</v>
      </c>
    </row>
    <row r="320" spans="1:3" x14ac:dyDescent="0.3">
      <c r="A320" t="s">
        <v>1850</v>
      </c>
      <c r="B320" t="s">
        <v>1851</v>
      </c>
      <c r="C320" t="str" cm="1">
        <f t="array" ref="C320">_xlfn.IFS(ISTEXT(VLOOKUP(B320,AGE!A:A,1,FALSE)),"yes", ISTEXT(VLOOKUP(B320,'hardcoded age'!A:A, 1, FALSE)), "copied", TRUE, "")</f>
        <v>yes</v>
      </c>
    </row>
    <row r="321" spans="1:3" x14ac:dyDescent="0.3">
      <c r="A321" t="s">
        <v>2083</v>
      </c>
      <c r="B321" t="s">
        <v>2084</v>
      </c>
      <c r="C321" t="str" cm="1">
        <f t="array" ref="C321">_xlfn.IFS(ISTEXT(VLOOKUP(B321,AGE!A:A,1,FALSE)),"yes", ISTEXT(VLOOKUP(B321,'hardcoded age'!A:A, 1, FALSE)), "copied", TRUE, "")</f>
        <v>copied</v>
      </c>
    </row>
    <row r="322" spans="1:3" x14ac:dyDescent="0.3">
      <c r="A322" t="s">
        <v>2072</v>
      </c>
      <c r="B322" t="s">
        <v>2716</v>
      </c>
      <c r="C322" t="str" cm="1">
        <f t="array" ref="C322">_xlfn.IFS(ISTEXT(VLOOKUP(B322,AGE!A:A,1,FALSE)),"yes", ISTEXT(VLOOKUP(B322,'hardcoded age'!A:A, 1, FALSE)), "copied", TRUE, "")</f>
        <v>yes</v>
      </c>
    </row>
    <row r="323" spans="1:3" x14ac:dyDescent="0.3">
      <c r="A323" t="s">
        <v>382</v>
      </c>
      <c r="B323" t="s">
        <v>3193</v>
      </c>
      <c r="C323" t="str" cm="1">
        <f t="array" ref="C323">_xlfn.IFS(ISTEXT(VLOOKUP(B323,AGE!A:A,1,FALSE)),"yes", ISTEXT(VLOOKUP(B323,'hardcoded age'!A:A, 1, FALSE)), "copied", TRUE, "")</f>
        <v>yes</v>
      </c>
    </row>
    <row r="324" spans="1:3" x14ac:dyDescent="0.3">
      <c r="A324" t="s">
        <v>1050</v>
      </c>
      <c r="B324" t="s">
        <v>2906</v>
      </c>
      <c r="C324" t="str" cm="1">
        <f t="array" ref="C324">_xlfn.IFS(ISTEXT(VLOOKUP(B324,AGE!A:A,1,FALSE)),"yes", ISTEXT(VLOOKUP(B324,'hardcoded age'!A:A, 1, FALSE)), "copied", TRUE, "")</f>
        <v/>
      </c>
    </row>
    <row r="325" spans="1:3" x14ac:dyDescent="0.3">
      <c r="A325" t="s">
        <v>295</v>
      </c>
      <c r="B325" t="s">
        <v>2907</v>
      </c>
      <c r="C325" t="str" cm="1">
        <f t="array" ref="C325">_xlfn.IFS(ISTEXT(VLOOKUP(B325,AGE!A:A,1,FALSE)),"yes", ISTEXT(VLOOKUP(B325,'hardcoded age'!A:A, 1, FALSE)), "copied", TRUE, "")</f>
        <v/>
      </c>
    </row>
    <row r="326" spans="1:3" x14ac:dyDescent="0.3">
      <c r="A326" t="s">
        <v>518</v>
      </c>
      <c r="B326" t="s">
        <v>518</v>
      </c>
      <c r="C326" t="str" cm="1">
        <f t="array" ref="C326">_xlfn.IFS(ISTEXT(VLOOKUP(B326,AGE!A:A,1,FALSE)),"yes", ISTEXT(VLOOKUP(B326,'hardcoded age'!A:A, 1, FALSE)), "copied", TRUE, "")</f>
        <v>yes</v>
      </c>
    </row>
    <row r="327" spans="1:3" x14ac:dyDescent="0.3">
      <c r="A327" t="s">
        <v>138</v>
      </c>
      <c r="B327" t="s">
        <v>2908</v>
      </c>
      <c r="C327" t="str" cm="1">
        <f t="array" ref="C327">_xlfn.IFS(ISTEXT(VLOOKUP(B327,AGE!A:A,1,FALSE)),"yes", ISTEXT(VLOOKUP(B327,'hardcoded age'!A:A, 1, FALSE)), "copied", TRUE, "")</f>
        <v/>
      </c>
    </row>
    <row r="328" spans="1:3" x14ac:dyDescent="0.3">
      <c r="A328" t="s">
        <v>1830</v>
      </c>
      <c r="B328" t="s">
        <v>2744</v>
      </c>
      <c r="C328" t="str" cm="1">
        <f t="array" ref="C328">_xlfn.IFS(ISTEXT(VLOOKUP(B328,AGE!A:A,1,FALSE)),"yes", ISTEXT(VLOOKUP(B328,'hardcoded age'!A:A, 1, FALSE)), "copied", TRUE, "")</f>
        <v>yes</v>
      </c>
    </row>
    <row r="329" spans="1:3" x14ac:dyDescent="0.3">
      <c r="A329" t="s">
        <v>1841</v>
      </c>
      <c r="B329" t="s">
        <v>2745</v>
      </c>
      <c r="C329" t="str" cm="1">
        <f t="array" ref="C329">_xlfn.IFS(ISTEXT(VLOOKUP(B329,AGE!A:A,1,FALSE)),"yes", ISTEXT(VLOOKUP(B329,'hardcoded age'!A:A, 1, FALSE)), "copied", TRUE, "")</f>
        <v>yes</v>
      </c>
    </row>
    <row r="330" spans="1:3" x14ac:dyDescent="0.3">
      <c r="A330" t="s">
        <v>1569</v>
      </c>
      <c r="B330" t="s">
        <v>1726</v>
      </c>
      <c r="C330" t="str" cm="1">
        <f t="array" ref="C330">_xlfn.IFS(ISTEXT(VLOOKUP(B330,AGE!A:A,1,FALSE)),"yes", ISTEXT(VLOOKUP(B330,'hardcoded age'!A:A, 1, FALSE)), "copied", TRUE, "")</f>
        <v>yes</v>
      </c>
    </row>
    <row r="331" spans="1:3" x14ac:dyDescent="0.3">
      <c r="A331" t="s">
        <v>2000</v>
      </c>
      <c r="B331" t="s">
        <v>2000</v>
      </c>
      <c r="C331" t="str" cm="1">
        <f t="array" ref="C331">_xlfn.IFS(ISTEXT(VLOOKUP(B331,AGE!A:A,1,FALSE)),"yes", ISTEXT(VLOOKUP(B331,'hardcoded age'!A:A, 1, FALSE)), "copied", TRUE, "")</f>
        <v>copied</v>
      </c>
    </row>
    <row r="332" spans="1:3" x14ac:dyDescent="0.3">
      <c r="A332" t="s">
        <v>1827</v>
      </c>
      <c r="B332" t="s">
        <v>2744</v>
      </c>
      <c r="C332" t="str" cm="1">
        <f t="array" ref="C332">_xlfn.IFS(ISTEXT(VLOOKUP(B332,AGE!A:A,1,FALSE)),"yes", ISTEXT(VLOOKUP(B332,'hardcoded age'!A:A, 1, FALSE)), "copied", TRUE, "")</f>
        <v>yes</v>
      </c>
    </row>
    <row r="333" spans="1:3" x14ac:dyDescent="0.3">
      <c r="A333" t="s">
        <v>1957</v>
      </c>
      <c r="B333" t="s">
        <v>1957</v>
      </c>
      <c r="C333" t="str" cm="1">
        <f t="array" ref="C333">_xlfn.IFS(ISTEXT(VLOOKUP(B333,AGE!A:A,1,FALSE)),"yes", ISTEXT(VLOOKUP(B333,'hardcoded age'!A:A, 1, FALSE)), "copied", TRUE, "")</f>
        <v>copied</v>
      </c>
    </row>
    <row r="334" spans="1:3" x14ac:dyDescent="0.3">
      <c r="A334" t="s">
        <v>1622</v>
      </c>
      <c r="B334" t="s">
        <v>1727</v>
      </c>
      <c r="C334" t="str" cm="1">
        <f t="array" ref="C334">_xlfn.IFS(ISTEXT(VLOOKUP(B334,AGE!A:A,1,FALSE)),"yes", ISTEXT(VLOOKUP(B334,'hardcoded age'!A:A, 1, FALSE)), "copied", TRUE, "")</f>
        <v>yes</v>
      </c>
    </row>
    <row r="335" spans="1:3" x14ac:dyDescent="0.3">
      <c r="A335" t="s">
        <v>772</v>
      </c>
      <c r="B335" t="s">
        <v>772</v>
      </c>
      <c r="C335" t="str" cm="1">
        <f t="array" ref="C335">_xlfn.IFS(ISTEXT(VLOOKUP(B335,AGE!A:A,1,FALSE)),"yes", ISTEXT(VLOOKUP(B335,'hardcoded age'!A:A, 1, FALSE)), "copied", TRUE, "")</f>
        <v/>
      </c>
    </row>
    <row r="336" spans="1:3" x14ac:dyDescent="0.3">
      <c r="A336" t="s">
        <v>1956</v>
      </c>
      <c r="B336" t="s">
        <v>1956</v>
      </c>
      <c r="C336" t="str" cm="1">
        <f t="array" ref="C336">_xlfn.IFS(ISTEXT(VLOOKUP(B336,AGE!A:A,1,FALSE)),"yes", ISTEXT(VLOOKUP(B336,'hardcoded age'!A:A, 1, FALSE)), "copied", TRUE, "")</f>
        <v>copied</v>
      </c>
    </row>
    <row r="337" spans="1:3" x14ac:dyDescent="0.3">
      <c r="A337" t="s">
        <v>128</v>
      </c>
      <c r="B337" t="s">
        <v>2909</v>
      </c>
      <c r="C337" t="str" cm="1">
        <f t="array" ref="C337">_xlfn.IFS(ISTEXT(VLOOKUP(B337,AGE!A:A,1,FALSE)),"yes", ISTEXT(VLOOKUP(B337,'hardcoded age'!A:A, 1, FALSE)), "copied", TRUE, "")</f>
        <v/>
      </c>
    </row>
    <row r="338" spans="1:3" x14ac:dyDescent="0.3">
      <c r="A338" t="s">
        <v>971</v>
      </c>
      <c r="B338" t="s">
        <v>2910</v>
      </c>
      <c r="C338" t="str" cm="1">
        <f t="array" ref="C338">_xlfn.IFS(ISTEXT(VLOOKUP(B338,AGE!A:A,1,FALSE)),"yes", ISTEXT(VLOOKUP(B338,'hardcoded age'!A:A, 1, FALSE)), "copied", TRUE, "")</f>
        <v/>
      </c>
    </row>
    <row r="339" spans="1:3" x14ac:dyDescent="0.3">
      <c r="A339" t="s">
        <v>211</v>
      </c>
      <c r="B339" t="s">
        <v>2910</v>
      </c>
      <c r="C339" t="str" cm="1">
        <f t="array" ref="C339">_xlfn.IFS(ISTEXT(VLOOKUP(B339,AGE!A:A,1,FALSE)),"yes", ISTEXT(VLOOKUP(B339,'hardcoded age'!A:A, 1, FALSE)), "copied", TRUE, "")</f>
        <v/>
      </c>
    </row>
    <row r="340" spans="1:3" x14ac:dyDescent="0.3">
      <c r="A340" t="s">
        <v>1552</v>
      </c>
      <c r="B340" t="s">
        <v>1706</v>
      </c>
      <c r="C340" t="str" cm="1">
        <f t="array" ref="C340">_xlfn.IFS(ISTEXT(VLOOKUP(B340,AGE!A:A,1,FALSE)),"yes", ISTEXT(VLOOKUP(B340,'hardcoded age'!A:A, 1, FALSE)), "copied", TRUE, "")</f>
        <v>yes</v>
      </c>
    </row>
    <row r="341" spans="1:3" x14ac:dyDescent="0.3">
      <c r="A341" t="s">
        <v>215</v>
      </c>
      <c r="B341" t="s">
        <v>2911</v>
      </c>
      <c r="C341" t="str" cm="1">
        <f t="array" ref="C341">_xlfn.IFS(ISTEXT(VLOOKUP(B341,AGE!A:A,1,FALSE)),"yes", ISTEXT(VLOOKUP(B341,'hardcoded age'!A:A, 1, FALSE)), "copied", TRUE, "")</f>
        <v/>
      </c>
    </row>
    <row r="342" spans="1:3" x14ac:dyDescent="0.3">
      <c r="A342" t="s">
        <v>1049</v>
      </c>
      <c r="B342" t="s">
        <v>2912</v>
      </c>
      <c r="C342" t="str" cm="1">
        <f t="array" ref="C342">_xlfn.IFS(ISTEXT(VLOOKUP(B342,AGE!A:A,1,FALSE)),"yes", ISTEXT(VLOOKUP(B342,'hardcoded age'!A:A, 1, FALSE)), "copied", TRUE, "")</f>
        <v/>
      </c>
    </row>
    <row r="343" spans="1:3" x14ac:dyDescent="0.3">
      <c r="A343" t="s">
        <v>1033</v>
      </c>
      <c r="B343" t="s">
        <v>2913</v>
      </c>
      <c r="C343" t="str" cm="1">
        <f t="array" ref="C343">_xlfn.IFS(ISTEXT(VLOOKUP(B343,AGE!A:A,1,FALSE)),"yes", ISTEXT(VLOOKUP(B343,'hardcoded age'!A:A, 1, FALSE)), "copied", TRUE, "")</f>
        <v/>
      </c>
    </row>
    <row r="344" spans="1:3" x14ac:dyDescent="0.3">
      <c r="A344" t="s">
        <v>2116</v>
      </c>
      <c r="B344" t="s">
        <v>2117</v>
      </c>
      <c r="C344" t="str" cm="1">
        <f t="array" ref="C344">_xlfn.IFS(ISTEXT(VLOOKUP(B344,AGE!A:A,1,FALSE)),"yes", ISTEXT(VLOOKUP(B344,'hardcoded age'!A:A, 1, FALSE)), "copied", TRUE, "")</f>
        <v>yes</v>
      </c>
    </row>
    <row r="345" spans="1:3" x14ac:dyDescent="0.3">
      <c r="A345" t="s">
        <v>727</v>
      </c>
      <c r="B345" t="s">
        <v>2914</v>
      </c>
      <c r="C345" t="str" cm="1">
        <f t="array" ref="C345">_xlfn.IFS(ISTEXT(VLOOKUP(B345,AGE!A:A,1,FALSE)),"yes", ISTEXT(VLOOKUP(B345,'hardcoded age'!A:A, 1, FALSE)), "copied", TRUE, "")</f>
        <v/>
      </c>
    </row>
    <row r="346" spans="1:3" x14ac:dyDescent="0.3">
      <c r="A346" t="s">
        <v>312</v>
      </c>
      <c r="B346" t="s">
        <v>2914</v>
      </c>
      <c r="C346" t="str" cm="1">
        <f t="array" ref="C346">_xlfn.IFS(ISTEXT(VLOOKUP(B346,AGE!A:A,1,FALSE)),"yes", ISTEXT(VLOOKUP(B346,'hardcoded age'!A:A, 1, FALSE)), "copied", TRUE, "")</f>
        <v/>
      </c>
    </row>
    <row r="347" spans="1:3" x14ac:dyDescent="0.3">
      <c r="A347" t="s">
        <v>1549</v>
      </c>
      <c r="B347" t="s">
        <v>1703</v>
      </c>
      <c r="C347" t="str" cm="1">
        <f t="array" ref="C347">_xlfn.IFS(ISTEXT(VLOOKUP(B347,AGE!A:A,1,FALSE)),"yes", ISTEXT(VLOOKUP(B347,'hardcoded age'!A:A, 1, FALSE)), "copied", TRUE, "")</f>
        <v>yes</v>
      </c>
    </row>
    <row r="348" spans="1:3" x14ac:dyDescent="0.3">
      <c r="A348" t="s">
        <v>796</v>
      </c>
      <c r="B348" t="s">
        <v>2915</v>
      </c>
      <c r="C348" t="str" cm="1">
        <f t="array" ref="C348">_xlfn.IFS(ISTEXT(VLOOKUP(B348,AGE!A:A,1,FALSE)),"yes", ISTEXT(VLOOKUP(B348,'hardcoded age'!A:A, 1, FALSE)), "copied", TRUE, "")</f>
        <v/>
      </c>
    </row>
    <row r="349" spans="1:3" x14ac:dyDescent="0.3">
      <c r="A349" t="s">
        <v>268</v>
      </c>
      <c r="B349" t="s">
        <v>2916</v>
      </c>
      <c r="C349" t="str" cm="1">
        <f t="array" ref="C349">_xlfn.IFS(ISTEXT(VLOOKUP(B349,AGE!A:A,1,FALSE)),"yes", ISTEXT(VLOOKUP(B349,'hardcoded age'!A:A, 1, FALSE)), "copied", TRUE, "")</f>
        <v/>
      </c>
    </row>
    <row r="350" spans="1:3" x14ac:dyDescent="0.3">
      <c r="A350" t="s">
        <v>1561</v>
      </c>
      <c r="B350" t="s">
        <v>1714</v>
      </c>
      <c r="C350" t="str" cm="1">
        <f t="array" ref="C350">_xlfn.IFS(ISTEXT(VLOOKUP(B350,AGE!A:A,1,FALSE)),"yes", ISTEXT(VLOOKUP(B350,'hardcoded age'!A:A, 1, FALSE)), "copied", TRUE, "")</f>
        <v>yes</v>
      </c>
    </row>
    <row r="351" spans="1:3" x14ac:dyDescent="0.3">
      <c r="A351" t="s">
        <v>1843</v>
      </c>
      <c r="B351" t="s">
        <v>1845</v>
      </c>
      <c r="C351" t="str" cm="1">
        <f t="array" ref="C351">_xlfn.IFS(ISTEXT(VLOOKUP(B351,AGE!A:A,1,FALSE)),"yes", ISTEXT(VLOOKUP(B351,'hardcoded age'!A:A, 1, FALSE)), "copied", TRUE, "")</f>
        <v>yes</v>
      </c>
    </row>
    <row r="352" spans="1:3" x14ac:dyDescent="0.3">
      <c r="A352" t="s">
        <v>357</v>
      </c>
      <c r="B352" t="s">
        <v>1761</v>
      </c>
      <c r="C352" t="str" cm="1">
        <f t="array" ref="C352">_xlfn.IFS(ISTEXT(VLOOKUP(B352,AGE!A:A,1,FALSE)),"yes", ISTEXT(VLOOKUP(B352,'hardcoded age'!A:A, 1, FALSE)), "copied", TRUE, "")</f>
        <v>yes</v>
      </c>
    </row>
    <row r="353" spans="1:3" x14ac:dyDescent="0.3">
      <c r="A353" t="s">
        <v>731</v>
      </c>
      <c r="B353" t="s">
        <v>2792</v>
      </c>
      <c r="C353" t="str" cm="1">
        <f t="array" ref="C353">_xlfn.IFS(ISTEXT(VLOOKUP(B353,AGE!A:A,1,FALSE)),"yes", ISTEXT(VLOOKUP(B353,'hardcoded age'!A:A, 1, FALSE)), "copied", TRUE, "")</f>
        <v/>
      </c>
    </row>
    <row r="354" spans="1:3" x14ac:dyDescent="0.3">
      <c r="A354" t="s">
        <v>732</v>
      </c>
      <c r="B354" t="s">
        <v>2792</v>
      </c>
      <c r="C354" t="str" cm="1">
        <f t="array" ref="C354">_xlfn.IFS(ISTEXT(VLOOKUP(B354,AGE!A:A,1,FALSE)),"yes", ISTEXT(VLOOKUP(B354,'hardcoded age'!A:A, 1, FALSE)), "copied", TRUE, "")</f>
        <v/>
      </c>
    </row>
    <row r="355" spans="1:3" x14ac:dyDescent="0.3">
      <c r="A355" t="s">
        <v>733</v>
      </c>
      <c r="B355" t="s">
        <v>2792</v>
      </c>
      <c r="C355" t="str" cm="1">
        <f t="array" ref="C355">_xlfn.IFS(ISTEXT(VLOOKUP(B355,AGE!A:A,1,FALSE)),"yes", ISTEXT(VLOOKUP(B355,'hardcoded age'!A:A, 1, FALSE)), "copied", TRUE, "")</f>
        <v/>
      </c>
    </row>
    <row r="356" spans="1:3" x14ac:dyDescent="0.3">
      <c r="A356" t="s">
        <v>890</v>
      </c>
      <c r="B356" t="s">
        <v>2717</v>
      </c>
      <c r="C356" t="str" cm="1">
        <f t="array" ref="C356">_xlfn.IFS(ISTEXT(VLOOKUP(B356,AGE!A:A,1,FALSE)),"yes", ISTEXT(VLOOKUP(B356,'hardcoded age'!A:A, 1, FALSE)), "copied", TRUE, "")</f>
        <v>yes</v>
      </c>
    </row>
    <row r="357" spans="1:3" x14ac:dyDescent="0.3">
      <c r="A357" t="s">
        <v>664</v>
      </c>
      <c r="B357" t="s">
        <v>2917</v>
      </c>
      <c r="C357" t="str" cm="1">
        <f t="array" ref="C357">_xlfn.IFS(ISTEXT(VLOOKUP(B357,AGE!A:A,1,FALSE)),"yes", ISTEXT(VLOOKUP(B357,'hardcoded age'!A:A, 1, FALSE)), "copied", TRUE, "")</f>
        <v/>
      </c>
    </row>
    <row r="358" spans="1:3" x14ac:dyDescent="0.3">
      <c r="A358" t="s">
        <v>956</v>
      </c>
      <c r="B358" t="s">
        <v>956</v>
      </c>
      <c r="C358" t="str" cm="1">
        <f t="array" ref="C358">_xlfn.IFS(ISTEXT(VLOOKUP(B358,AGE!A:A,1,FALSE)),"yes", ISTEXT(VLOOKUP(B358,'hardcoded age'!A:A, 1, FALSE)), "copied", TRUE, "")</f>
        <v/>
      </c>
    </row>
    <row r="359" spans="1:3" x14ac:dyDescent="0.3">
      <c r="A359" t="s">
        <v>893</v>
      </c>
      <c r="B359" t="s">
        <v>2075</v>
      </c>
      <c r="C359" t="str" cm="1">
        <f t="array" ref="C359">_xlfn.IFS(ISTEXT(VLOOKUP(B359,AGE!A:A,1,FALSE)),"yes", ISTEXT(VLOOKUP(B359,'hardcoded age'!A:A, 1, FALSE)), "copied", TRUE, "")</f>
        <v>yes</v>
      </c>
    </row>
    <row r="360" spans="1:3" x14ac:dyDescent="0.3">
      <c r="A360" t="s">
        <v>2074</v>
      </c>
      <c r="B360" t="s">
        <v>2075</v>
      </c>
      <c r="C360" t="str" cm="1">
        <f t="array" ref="C360">_xlfn.IFS(ISTEXT(VLOOKUP(B360,AGE!A:A,1,FALSE)),"yes", ISTEXT(VLOOKUP(B360,'hardcoded age'!A:A, 1, FALSE)), "copied", TRUE, "")</f>
        <v>yes</v>
      </c>
    </row>
    <row r="361" spans="1:3" x14ac:dyDescent="0.3">
      <c r="A361" t="s">
        <v>204</v>
      </c>
      <c r="B361" t="s">
        <v>2918</v>
      </c>
      <c r="C361" t="str" cm="1">
        <f t="array" ref="C361">_xlfn.IFS(ISTEXT(VLOOKUP(B361,AGE!A:A,1,FALSE)),"yes", ISTEXT(VLOOKUP(B361,'hardcoded age'!A:A, 1, FALSE)), "copied", TRUE, "")</f>
        <v/>
      </c>
    </row>
    <row r="362" spans="1:3" x14ac:dyDescent="0.3">
      <c r="A362" t="s">
        <v>437</v>
      </c>
      <c r="B362" t="s">
        <v>513</v>
      </c>
      <c r="C362" t="str" cm="1">
        <f t="array" ref="C362">_xlfn.IFS(ISTEXT(VLOOKUP(B362,AGE!A:A,1,FALSE)),"yes", ISTEXT(VLOOKUP(B362,'hardcoded age'!A:A, 1, FALSE)), "copied", TRUE, "")</f>
        <v>yes</v>
      </c>
    </row>
    <row r="363" spans="1:3" x14ac:dyDescent="0.3">
      <c r="A363" t="s">
        <v>513</v>
      </c>
      <c r="B363" t="s">
        <v>513</v>
      </c>
      <c r="C363" t="str" cm="1">
        <f t="array" ref="C363">_xlfn.IFS(ISTEXT(VLOOKUP(B363,AGE!A:A,1,FALSE)),"yes", ISTEXT(VLOOKUP(B363,'hardcoded age'!A:A, 1, FALSE)), "copied", TRUE, "")</f>
        <v>yes</v>
      </c>
    </row>
    <row r="364" spans="1:3" x14ac:dyDescent="0.3">
      <c r="A364" t="s">
        <v>82</v>
      </c>
      <c r="B364" t="s">
        <v>2920</v>
      </c>
      <c r="C364" t="str" cm="1">
        <f t="array" ref="C364">_xlfn.IFS(ISTEXT(VLOOKUP(B364,AGE!A:A,1,FALSE)),"yes", ISTEXT(VLOOKUP(B364,'hardcoded age'!A:A, 1, FALSE)), "copied", TRUE, "")</f>
        <v/>
      </c>
    </row>
    <row r="365" spans="1:3" x14ac:dyDescent="0.3">
      <c r="A365" t="s">
        <v>836</v>
      </c>
      <c r="B365" t="s">
        <v>2921</v>
      </c>
      <c r="C365" t="str" cm="1">
        <f t="array" ref="C365">_xlfn.IFS(ISTEXT(VLOOKUP(B365,AGE!A:A,1,FALSE)),"yes", ISTEXT(VLOOKUP(B365,'hardcoded age'!A:A, 1, FALSE)), "copied", TRUE, "")</f>
        <v/>
      </c>
    </row>
    <row r="366" spans="1:3" x14ac:dyDescent="0.3">
      <c r="A366" t="s">
        <v>509</v>
      </c>
      <c r="B366" t="s">
        <v>2922</v>
      </c>
      <c r="C366" t="str" cm="1">
        <f t="array" ref="C366">_xlfn.IFS(ISTEXT(VLOOKUP(B366,AGE!A:A,1,FALSE)),"yes", ISTEXT(VLOOKUP(B366,'hardcoded age'!A:A, 1, FALSE)), "copied", TRUE, "")</f>
        <v/>
      </c>
    </row>
    <row r="367" spans="1:3" x14ac:dyDescent="0.3">
      <c r="A367" t="s">
        <v>185</v>
      </c>
      <c r="B367" t="s">
        <v>2922</v>
      </c>
      <c r="C367" t="str" cm="1">
        <f t="array" ref="C367">_xlfn.IFS(ISTEXT(VLOOKUP(B367,AGE!A:A,1,FALSE)),"yes", ISTEXT(VLOOKUP(B367,'hardcoded age'!A:A, 1, FALSE)), "copied", TRUE, "")</f>
        <v/>
      </c>
    </row>
    <row r="368" spans="1:3" x14ac:dyDescent="0.3">
      <c r="A368" t="s">
        <v>197</v>
      </c>
      <c r="B368" t="s">
        <v>3289</v>
      </c>
      <c r="C368" t="str" cm="1">
        <f t="array" ref="C368">_xlfn.IFS(ISTEXT(VLOOKUP(B368,AGE!A:A,1,FALSE)),"yes", ISTEXT(VLOOKUP(B368,'hardcoded age'!A:A, 1, FALSE)), "copied", TRUE, "")</f>
        <v/>
      </c>
    </row>
    <row r="369" spans="1:3" x14ac:dyDescent="0.3">
      <c r="A369" t="s">
        <v>854</v>
      </c>
      <c r="B369" t="s">
        <v>2923</v>
      </c>
      <c r="C369" t="str" cm="1">
        <f t="array" ref="C369">_xlfn.IFS(ISTEXT(VLOOKUP(B369,AGE!A:A,1,FALSE)),"yes", ISTEXT(VLOOKUP(B369,'hardcoded age'!A:A, 1, FALSE)), "copied", TRUE, "")</f>
        <v/>
      </c>
    </row>
    <row r="370" spans="1:3" x14ac:dyDescent="0.3">
      <c r="A370" t="s">
        <v>1047</v>
      </c>
      <c r="B370" t="s">
        <v>2924</v>
      </c>
      <c r="C370" t="str" cm="1">
        <f t="array" ref="C370">_xlfn.IFS(ISTEXT(VLOOKUP(B370,AGE!A:A,1,FALSE)),"yes", ISTEXT(VLOOKUP(B370,'hardcoded age'!A:A, 1, FALSE)), "copied", TRUE, "")</f>
        <v/>
      </c>
    </row>
    <row r="371" spans="1:3" x14ac:dyDescent="0.3">
      <c r="A371" t="s">
        <v>1022</v>
      </c>
      <c r="B371" t="s">
        <v>2925</v>
      </c>
      <c r="C371" t="str" cm="1">
        <f t="array" ref="C371">_xlfn.IFS(ISTEXT(VLOOKUP(B371,AGE!A:A,1,FALSE)),"yes", ISTEXT(VLOOKUP(B371,'hardcoded age'!A:A, 1, FALSE)), "copied", TRUE, "")</f>
        <v/>
      </c>
    </row>
    <row r="372" spans="1:3" x14ac:dyDescent="0.3">
      <c r="A372" t="s">
        <v>1044</v>
      </c>
      <c r="B372" t="s">
        <v>2926</v>
      </c>
      <c r="C372" t="str" cm="1">
        <f t="array" ref="C372">_xlfn.IFS(ISTEXT(VLOOKUP(B372,AGE!A:A,1,FALSE)),"yes", ISTEXT(VLOOKUP(B372,'hardcoded age'!A:A, 1, FALSE)), "copied", TRUE, "")</f>
        <v/>
      </c>
    </row>
    <row r="373" spans="1:3" x14ac:dyDescent="0.3">
      <c r="A373" t="s">
        <v>2060</v>
      </c>
      <c r="B373" t="s">
        <v>2061</v>
      </c>
      <c r="C373" t="str" cm="1">
        <f t="array" ref="C373">_xlfn.IFS(ISTEXT(VLOOKUP(B373,AGE!A:A,1,FALSE)),"yes", ISTEXT(VLOOKUP(B373,'hardcoded age'!A:A, 1, FALSE)), "copied", TRUE, "")</f>
        <v>yes</v>
      </c>
    </row>
    <row r="374" spans="1:3" x14ac:dyDescent="0.3">
      <c r="A374" t="s">
        <v>64</v>
      </c>
      <c r="B374" t="s">
        <v>3269</v>
      </c>
      <c r="C374" t="str" cm="1">
        <f t="array" ref="C374">_xlfn.IFS(ISTEXT(VLOOKUP(B374,AGE!A:A,1,FALSE)),"yes", ISTEXT(VLOOKUP(B374,'hardcoded age'!A:A, 1, FALSE)), "copied", TRUE, "")</f>
        <v/>
      </c>
    </row>
    <row r="375" spans="1:3" x14ac:dyDescent="0.3">
      <c r="A375" t="s">
        <v>100</v>
      </c>
      <c r="B375" t="s">
        <v>3277</v>
      </c>
      <c r="C375" t="str" cm="1">
        <f t="array" ref="C375">_xlfn.IFS(ISTEXT(VLOOKUP(B375,AGE!A:A,1,FALSE)),"yes", ISTEXT(VLOOKUP(B375,'hardcoded age'!A:A, 1, FALSE)), "copied", TRUE, "")</f>
        <v/>
      </c>
    </row>
    <row r="376" spans="1:3" x14ac:dyDescent="0.3">
      <c r="A376" t="s">
        <v>1651</v>
      </c>
      <c r="B376" t="s">
        <v>1689</v>
      </c>
      <c r="C376" t="str" cm="1">
        <f t="array" ref="C376">_xlfn.IFS(ISTEXT(VLOOKUP(B376,AGE!A:A,1,FALSE)),"yes", ISTEXT(VLOOKUP(B376,'hardcoded age'!A:A, 1, FALSE)), "copied", TRUE, "")</f>
        <v>yes</v>
      </c>
    </row>
    <row r="377" spans="1:3" x14ac:dyDescent="0.3">
      <c r="A377" t="s">
        <v>69</v>
      </c>
      <c r="B377" t="s">
        <v>1689</v>
      </c>
      <c r="C377" t="str" cm="1">
        <f t="array" ref="C377">_xlfn.IFS(ISTEXT(VLOOKUP(B377,AGE!A:A,1,FALSE)),"yes", ISTEXT(VLOOKUP(B377,'hardcoded age'!A:A, 1, FALSE)), "copied", TRUE, "")</f>
        <v>yes</v>
      </c>
    </row>
    <row r="378" spans="1:3" x14ac:dyDescent="0.3">
      <c r="A378" t="s">
        <v>2073</v>
      </c>
      <c r="B378" t="s">
        <v>2724</v>
      </c>
      <c r="C378" t="str" cm="1">
        <f t="array" ref="C378">_xlfn.IFS(ISTEXT(VLOOKUP(B378,AGE!A:A,1,FALSE)),"yes", ISTEXT(VLOOKUP(B378,'hardcoded age'!A:A, 1, FALSE)), "copied", TRUE, "")</f>
        <v>yes</v>
      </c>
    </row>
    <row r="379" spans="1:3" x14ac:dyDescent="0.3">
      <c r="A379" t="s">
        <v>113</v>
      </c>
      <c r="B379" t="s">
        <v>3194</v>
      </c>
      <c r="C379" t="str" cm="1">
        <f t="array" ref="C379">_xlfn.IFS(ISTEXT(VLOOKUP(B379,AGE!A:A,1,FALSE)),"yes", ISTEXT(VLOOKUP(B379,'hardcoded age'!A:A, 1, FALSE)), "copied", TRUE, "")</f>
        <v/>
      </c>
    </row>
    <row r="380" spans="1:3" x14ac:dyDescent="0.3">
      <c r="A380" t="s">
        <v>1885</v>
      </c>
      <c r="B380" t="s">
        <v>1885</v>
      </c>
      <c r="C380" t="str" cm="1">
        <f t="array" ref="C380">_xlfn.IFS(ISTEXT(VLOOKUP(B380,AGE!A:A,1,FALSE)),"yes", ISTEXT(VLOOKUP(B380,'hardcoded age'!A:A, 1, FALSE)), "copied", TRUE, "")</f>
        <v>copied</v>
      </c>
    </row>
    <row r="381" spans="1:3" x14ac:dyDescent="0.3">
      <c r="A381" t="s">
        <v>383</v>
      </c>
      <c r="B381" t="s">
        <v>2927</v>
      </c>
      <c r="C381" t="str" cm="1">
        <f t="array" ref="C381">_xlfn.IFS(ISTEXT(VLOOKUP(B381,AGE!A:A,1,FALSE)),"yes", ISTEXT(VLOOKUP(B381,'hardcoded age'!A:A, 1, FALSE)), "copied", TRUE, "")</f>
        <v/>
      </c>
    </row>
    <row r="382" spans="1:3" x14ac:dyDescent="0.3">
      <c r="A382" t="s">
        <v>741</v>
      </c>
      <c r="B382" t="s">
        <v>2933</v>
      </c>
      <c r="C382" t="str" cm="1">
        <f t="array" ref="C382">_xlfn.IFS(ISTEXT(VLOOKUP(B382,AGE!A:A,1,FALSE)),"yes", ISTEXT(VLOOKUP(B382,'hardcoded age'!A:A, 1, FALSE)), "copied", TRUE, "")</f>
        <v/>
      </c>
    </row>
    <row r="383" spans="1:3" x14ac:dyDescent="0.3">
      <c r="A383" t="s">
        <v>786</v>
      </c>
      <c r="B383" t="s">
        <v>2928</v>
      </c>
      <c r="C383" t="str" cm="1">
        <f t="array" ref="C383">_xlfn.IFS(ISTEXT(VLOOKUP(B383,AGE!A:A,1,FALSE)),"yes", ISTEXT(VLOOKUP(B383,'hardcoded age'!A:A, 1, FALSE)), "copied", TRUE, "")</f>
        <v/>
      </c>
    </row>
    <row r="384" spans="1:3" x14ac:dyDescent="0.3">
      <c r="A384" t="s">
        <v>787</v>
      </c>
      <c r="B384" t="s">
        <v>2928</v>
      </c>
      <c r="C384" t="str" cm="1">
        <f t="array" ref="C384">_xlfn.IFS(ISTEXT(VLOOKUP(B384,AGE!A:A,1,FALSE)),"yes", ISTEXT(VLOOKUP(B384,'hardcoded age'!A:A, 1, FALSE)), "copied", TRUE, "")</f>
        <v/>
      </c>
    </row>
    <row r="385" spans="1:5" x14ac:dyDescent="0.3">
      <c r="A385" t="s">
        <v>362</v>
      </c>
      <c r="B385" t="s">
        <v>2929</v>
      </c>
      <c r="C385" t="str" cm="1">
        <f t="array" ref="C385">_xlfn.IFS(ISTEXT(VLOOKUP(B385,AGE!A:A,1,FALSE)),"yes", ISTEXT(VLOOKUP(B385,'hardcoded age'!A:A, 1, FALSE)), "copied", TRUE, "")</f>
        <v/>
      </c>
    </row>
    <row r="386" spans="1:5" x14ac:dyDescent="0.3">
      <c r="A386" t="s">
        <v>192</v>
      </c>
      <c r="B386" t="s">
        <v>2930</v>
      </c>
      <c r="C386" t="str" cm="1">
        <f t="array" ref="C386">_xlfn.IFS(ISTEXT(VLOOKUP(B386,AGE!A:A,1,FALSE)),"yes", ISTEXT(VLOOKUP(B386,'hardcoded age'!A:A, 1, FALSE)), "copied", TRUE, "")</f>
        <v/>
      </c>
    </row>
    <row r="387" spans="1:5" x14ac:dyDescent="0.3">
      <c r="A387" t="s">
        <v>1902</v>
      </c>
      <c r="B387" t="s">
        <v>1902</v>
      </c>
      <c r="C387" t="str" cm="1">
        <f t="array" ref="C387">_xlfn.IFS(ISTEXT(VLOOKUP(B387,AGE!A:A,1,FALSE)),"yes", ISTEXT(VLOOKUP(B387,'hardcoded age'!A:A, 1, FALSE)), "copied", TRUE, "")</f>
        <v>yes</v>
      </c>
    </row>
    <row r="388" spans="1:5" x14ac:dyDescent="0.3">
      <c r="A388" t="s">
        <v>325</v>
      </c>
      <c r="B388" t="s">
        <v>2931</v>
      </c>
      <c r="C388" t="str" cm="1">
        <f t="array" ref="C388">_xlfn.IFS(ISTEXT(VLOOKUP(B388,AGE!A:A,1,FALSE)),"yes", ISTEXT(VLOOKUP(B388,'hardcoded age'!A:A, 1, FALSE)), "copied", TRUE, "")</f>
        <v/>
      </c>
    </row>
    <row r="389" spans="1:5" x14ac:dyDescent="0.3">
      <c r="A389" t="s">
        <v>389</v>
      </c>
      <c r="B389" t="s">
        <v>2932</v>
      </c>
      <c r="C389" t="str" cm="1">
        <f t="array" ref="C389">_xlfn.IFS(ISTEXT(VLOOKUP(B389,AGE!A:A,1,FALSE)),"yes", ISTEXT(VLOOKUP(B389,'hardcoded age'!A:A, 1, FALSE)), "copied", TRUE, "")</f>
        <v/>
      </c>
    </row>
    <row r="390" spans="1:5" x14ac:dyDescent="0.3">
      <c r="A390" t="s">
        <v>390</v>
      </c>
      <c r="B390" t="s">
        <v>2934</v>
      </c>
      <c r="C390" t="str" cm="1">
        <f t="array" ref="C390">_xlfn.IFS(ISTEXT(VLOOKUP(B390,AGE!A:A,1,FALSE)),"yes", ISTEXT(VLOOKUP(B390,'hardcoded age'!A:A, 1, FALSE)), "copied", TRUE, "")</f>
        <v/>
      </c>
    </row>
    <row r="391" spans="1:5" x14ac:dyDescent="0.3">
      <c r="A391" t="s">
        <v>124</v>
      </c>
      <c r="B391" t="s">
        <v>3282</v>
      </c>
      <c r="C391" t="str" cm="1">
        <f t="array" ref="C391">_xlfn.IFS(ISTEXT(VLOOKUP(B391,AGE!A:A,1,FALSE)),"yes", ISTEXT(VLOOKUP(B391,'hardcoded age'!A:A, 1, FALSE)), "copied", TRUE, "")</f>
        <v/>
      </c>
    </row>
    <row r="392" spans="1:5" x14ac:dyDescent="0.3">
      <c r="A392" t="s">
        <v>114</v>
      </c>
      <c r="B392" t="s">
        <v>2935</v>
      </c>
      <c r="C392" t="str" cm="1">
        <f t="array" ref="C392">_xlfn.IFS(ISTEXT(VLOOKUP(B392,AGE!A:A,1,FALSE)),"yes", ISTEXT(VLOOKUP(B392,'hardcoded age'!A:A, 1, FALSE)), "copied", TRUE, "")</f>
        <v/>
      </c>
    </row>
    <row r="393" spans="1:5" x14ac:dyDescent="0.3">
      <c r="A393" t="s">
        <v>885</v>
      </c>
      <c r="B393" t="s">
        <v>2718</v>
      </c>
      <c r="C393" t="str" cm="1">
        <f t="array" ref="C393">_xlfn.IFS(ISTEXT(VLOOKUP(B393,AGE!A:A,1,FALSE)),"yes", ISTEXT(VLOOKUP(B393,'hardcoded age'!A:A, 1, FALSE)), "copied", TRUE, "")</f>
        <v>yes</v>
      </c>
      <c r="D393" t="s">
        <v>577</v>
      </c>
      <c r="E393" t="s">
        <v>517</v>
      </c>
    </row>
    <row r="394" spans="1:5" x14ac:dyDescent="0.3">
      <c r="A394" t="s">
        <v>84</v>
      </c>
      <c r="B394" t="s">
        <v>2718</v>
      </c>
      <c r="C394" t="str" cm="1">
        <f t="array" ref="C394">_xlfn.IFS(ISTEXT(VLOOKUP(B394,AGE!A:A,1,FALSE)),"yes", ISTEXT(VLOOKUP(B394,'hardcoded age'!A:A, 1, FALSE)), "copied", TRUE, "")</f>
        <v>yes</v>
      </c>
      <c r="D394" t="s">
        <v>577</v>
      </c>
      <c r="E394" t="s">
        <v>517</v>
      </c>
    </row>
    <row r="395" spans="1:5" x14ac:dyDescent="0.3">
      <c r="A395" t="s">
        <v>184</v>
      </c>
      <c r="B395" t="s">
        <v>2936</v>
      </c>
      <c r="C395" t="str" cm="1">
        <f t="array" ref="C395">_xlfn.IFS(ISTEXT(VLOOKUP(B395,AGE!A:A,1,FALSE)),"yes", ISTEXT(VLOOKUP(B395,'hardcoded age'!A:A, 1, FALSE)), "copied", TRUE, "")</f>
        <v/>
      </c>
    </row>
    <row r="396" spans="1:5" x14ac:dyDescent="0.3">
      <c r="A396" t="s">
        <v>408</v>
      </c>
      <c r="B396" t="s">
        <v>2936</v>
      </c>
      <c r="C396" t="str" cm="1">
        <f t="array" ref="C396">_xlfn.IFS(ISTEXT(VLOOKUP(B396,AGE!A:A,1,FALSE)),"yes", ISTEXT(VLOOKUP(B396,'hardcoded age'!A:A, 1, FALSE)), "copied", TRUE, "")</f>
        <v/>
      </c>
    </row>
    <row r="397" spans="1:5" x14ac:dyDescent="0.3">
      <c r="A397" t="s">
        <v>409</v>
      </c>
      <c r="B397" t="s">
        <v>2936</v>
      </c>
      <c r="C397" t="str" cm="1">
        <f t="array" ref="C397">_xlfn.IFS(ISTEXT(VLOOKUP(B397,AGE!A:A,1,FALSE)),"yes", ISTEXT(VLOOKUP(B397,'hardcoded age'!A:A, 1, FALSE)), "copied", TRUE, "")</f>
        <v/>
      </c>
    </row>
    <row r="398" spans="1:5" x14ac:dyDescent="0.3">
      <c r="A398" t="s">
        <v>410</v>
      </c>
      <c r="B398" t="s">
        <v>2936</v>
      </c>
      <c r="C398" t="str" cm="1">
        <f t="array" ref="C398">_xlfn.IFS(ISTEXT(VLOOKUP(B398,AGE!A:A,1,FALSE)),"yes", ISTEXT(VLOOKUP(B398,'hardcoded age'!A:A, 1, FALSE)), "copied", TRUE, "")</f>
        <v/>
      </c>
    </row>
    <row r="399" spans="1:5" x14ac:dyDescent="0.3">
      <c r="A399" t="s">
        <v>1628</v>
      </c>
      <c r="B399" t="s">
        <v>1722</v>
      </c>
      <c r="C399" t="str" cm="1">
        <f t="array" ref="C399">_xlfn.IFS(ISTEXT(VLOOKUP(B399,AGE!A:A,1,FALSE)),"yes", ISTEXT(VLOOKUP(B399,'hardcoded age'!A:A, 1, FALSE)), "copied", TRUE, "")</f>
        <v>yes</v>
      </c>
    </row>
    <row r="400" spans="1:5" x14ac:dyDescent="0.3">
      <c r="A400" t="s">
        <v>832</v>
      </c>
      <c r="B400" t="s">
        <v>2937</v>
      </c>
      <c r="C400" t="str" cm="1">
        <f t="array" ref="C400">_xlfn.IFS(ISTEXT(VLOOKUP(B400,AGE!A:A,1,FALSE)),"yes", ISTEXT(VLOOKUP(B400,'hardcoded age'!A:A, 1, FALSE)), "copied", TRUE, "")</f>
        <v/>
      </c>
    </row>
    <row r="401" spans="1:3" x14ac:dyDescent="0.3">
      <c r="A401" t="s">
        <v>713</v>
      </c>
      <c r="B401" t="s">
        <v>2937</v>
      </c>
      <c r="C401" t="str" cm="1">
        <f t="array" ref="C401">_xlfn.IFS(ISTEXT(VLOOKUP(B401,AGE!A:A,1,FALSE)),"yes", ISTEXT(VLOOKUP(B401,'hardcoded age'!A:A, 1, FALSE)), "copied", TRUE, "")</f>
        <v/>
      </c>
    </row>
    <row r="402" spans="1:3" x14ac:dyDescent="0.3">
      <c r="A402" t="s">
        <v>900</v>
      </c>
      <c r="B402" t="s">
        <v>3195</v>
      </c>
      <c r="C402" t="str" cm="1">
        <f t="array" ref="C402">_xlfn.IFS(ISTEXT(VLOOKUP(B402,AGE!A:A,1,FALSE)),"yes", ISTEXT(VLOOKUP(B402,'hardcoded age'!A:A, 1, FALSE)), "copied", TRUE, "")</f>
        <v/>
      </c>
    </row>
    <row r="403" spans="1:3" x14ac:dyDescent="0.3">
      <c r="A403" t="s">
        <v>829</v>
      </c>
      <c r="B403" t="s">
        <v>2938</v>
      </c>
      <c r="C403" t="str" cm="1">
        <f t="array" ref="C403">_xlfn.IFS(ISTEXT(VLOOKUP(B403,AGE!A:A,1,FALSE)),"yes", ISTEXT(VLOOKUP(B403,'hardcoded age'!A:A, 1, FALSE)), "copied", TRUE, "")</f>
        <v/>
      </c>
    </row>
    <row r="404" spans="1:3" x14ac:dyDescent="0.3">
      <c r="A404" t="s">
        <v>53</v>
      </c>
      <c r="B404" t="s">
        <v>2938</v>
      </c>
      <c r="C404" t="str" cm="1">
        <f t="array" ref="C404">_xlfn.IFS(ISTEXT(VLOOKUP(B404,AGE!A:A,1,FALSE)),"yes", ISTEXT(VLOOKUP(B404,'hardcoded age'!A:A, 1, FALSE)), "copied", TRUE, "")</f>
        <v/>
      </c>
    </row>
    <row r="405" spans="1:3" x14ac:dyDescent="0.3">
      <c r="A405" t="s">
        <v>250</v>
      </c>
      <c r="B405" t="s">
        <v>2938</v>
      </c>
      <c r="C405" t="str" cm="1">
        <f t="array" ref="C405">_xlfn.IFS(ISTEXT(VLOOKUP(B405,AGE!A:A,1,FALSE)),"yes", ISTEXT(VLOOKUP(B405,'hardcoded age'!A:A, 1, FALSE)), "copied", TRUE, "")</f>
        <v/>
      </c>
    </row>
    <row r="406" spans="1:3" x14ac:dyDescent="0.3">
      <c r="A406" t="s">
        <v>920</v>
      </c>
      <c r="B406" t="s">
        <v>2939</v>
      </c>
      <c r="C406" t="str" cm="1">
        <f t="array" ref="C406">_xlfn.IFS(ISTEXT(VLOOKUP(B406,AGE!A:A,1,FALSE)),"yes", ISTEXT(VLOOKUP(B406,'hardcoded age'!A:A, 1, FALSE)), "copied", TRUE, "")</f>
        <v/>
      </c>
    </row>
    <row r="407" spans="1:3" x14ac:dyDescent="0.3">
      <c r="A407" t="s">
        <v>737</v>
      </c>
      <c r="B407" t="s">
        <v>2940</v>
      </c>
      <c r="C407" t="str" cm="1">
        <f t="array" ref="C407">_xlfn.IFS(ISTEXT(VLOOKUP(B407,AGE!A:A,1,FALSE)),"yes", ISTEXT(VLOOKUP(B407,'hardcoded age'!A:A, 1, FALSE)), "copied", TRUE, "")</f>
        <v/>
      </c>
    </row>
    <row r="408" spans="1:3" x14ac:dyDescent="0.3">
      <c r="A408" t="s">
        <v>696</v>
      </c>
      <c r="B408" t="s">
        <v>696</v>
      </c>
      <c r="C408" t="str" cm="1">
        <f t="array" ref="C408">_xlfn.IFS(ISTEXT(VLOOKUP(B408,AGE!A:A,1,FALSE)),"yes", ISTEXT(VLOOKUP(B408,'hardcoded age'!A:A, 1, FALSE)), "copied", TRUE, "")</f>
        <v/>
      </c>
    </row>
    <row r="409" spans="1:3" x14ac:dyDescent="0.3">
      <c r="A409" t="s">
        <v>200</v>
      </c>
      <c r="B409" t="s">
        <v>2941</v>
      </c>
      <c r="C409" t="str" cm="1">
        <f t="array" ref="C409">_xlfn.IFS(ISTEXT(VLOOKUP(B409,AGE!A:A,1,FALSE)),"yes", ISTEXT(VLOOKUP(B409,'hardcoded age'!A:A, 1, FALSE)), "copied", TRUE, "")</f>
        <v/>
      </c>
    </row>
    <row r="410" spans="1:3" x14ac:dyDescent="0.3">
      <c r="A410" t="s">
        <v>2029</v>
      </c>
      <c r="B410" t="s">
        <v>2029</v>
      </c>
      <c r="C410" t="str" cm="1">
        <f t="array" ref="C410">_xlfn.IFS(ISTEXT(VLOOKUP(B410,AGE!A:A,1,FALSE)),"yes", ISTEXT(VLOOKUP(B410,'hardcoded age'!A:A, 1, FALSE)), "copied", TRUE, "")</f>
        <v>copied</v>
      </c>
    </row>
    <row r="411" spans="1:3" x14ac:dyDescent="0.3">
      <c r="A411" t="s">
        <v>322</v>
      </c>
      <c r="B411" t="s">
        <v>2942</v>
      </c>
      <c r="C411" t="str" cm="1">
        <f t="array" ref="C411">_xlfn.IFS(ISTEXT(VLOOKUP(B411,AGE!A:A,1,FALSE)),"yes", ISTEXT(VLOOKUP(B411,'hardcoded age'!A:A, 1, FALSE)), "copied", TRUE, "")</f>
        <v/>
      </c>
    </row>
    <row r="412" spans="1:3" x14ac:dyDescent="0.3">
      <c r="A412" t="s">
        <v>106</v>
      </c>
      <c r="B412" t="s">
        <v>2943</v>
      </c>
      <c r="C412" t="str" cm="1">
        <f t="array" ref="C412">_xlfn.IFS(ISTEXT(VLOOKUP(B412,AGE!A:A,1,FALSE)),"yes", ISTEXT(VLOOKUP(B412,'hardcoded age'!A:A, 1, FALSE)), "copied", TRUE, "")</f>
        <v/>
      </c>
    </row>
    <row r="413" spans="1:3" x14ac:dyDescent="0.3">
      <c r="A413" t="s">
        <v>2118</v>
      </c>
      <c r="B413" t="s">
        <v>2119</v>
      </c>
      <c r="C413" t="str" cm="1">
        <f t="array" ref="C413">_xlfn.IFS(ISTEXT(VLOOKUP(B413,AGE!A:A,1,FALSE)),"yes", ISTEXT(VLOOKUP(B413,'hardcoded age'!A:A, 1, FALSE)), "copied", TRUE, "")</f>
        <v>yes</v>
      </c>
    </row>
    <row r="414" spans="1:3" x14ac:dyDescent="0.3">
      <c r="A414" t="s">
        <v>2124</v>
      </c>
      <c r="B414" t="s">
        <v>2119</v>
      </c>
      <c r="C414" t="str" cm="1">
        <f t="array" ref="C414">_xlfn.IFS(ISTEXT(VLOOKUP(B414,AGE!A:A,1,FALSE)),"yes", ISTEXT(VLOOKUP(B414,'hardcoded age'!A:A, 1, FALSE)), "copied", TRUE, "")</f>
        <v>yes</v>
      </c>
    </row>
    <row r="415" spans="1:3" x14ac:dyDescent="0.3">
      <c r="A415" t="s">
        <v>254</v>
      </c>
      <c r="B415" t="s">
        <v>2944</v>
      </c>
      <c r="C415" t="str" cm="1">
        <f t="array" ref="C415">_xlfn.IFS(ISTEXT(VLOOKUP(B415,AGE!A:A,1,FALSE)),"yes", ISTEXT(VLOOKUP(B415,'hardcoded age'!A:A, 1, FALSE)), "copied", TRUE, "")</f>
        <v/>
      </c>
    </row>
    <row r="416" spans="1:3" x14ac:dyDescent="0.3">
      <c r="A416" t="s">
        <v>288</v>
      </c>
      <c r="B416" t="s">
        <v>2945</v>
      </c>
      <c r="C416" t="str" cm="1">
        <f t="array" ref="C416">_xlfn.IFS(ISTEXT(VLOOKUP(B416,AGE!A:A,1,FALSE)),"yes", ISTEXT(VLOOKUP(B416,'hardcoded age'!A:A, 1, FALSE)), "copied", TRUE, "")</f>
        <v/>
      </c>
    </row>
    <row r="417" spans="1:3" x14ac:dyDescent="0.3">
      <c r="A417" t="s">
        <v>75</v>
      </c>
      <c r="B417" t="s">
        <v>3274</v>
      </c>
      <c r="C417" t="str" cm="1">
        <f t="array" ref="C417">_xlfn.IFS(ISTEXT(VLOOKUP(B417,AGE!A:A,1,FALSE)),"yes", ISTEXT(VLOOKUP(B417,'hardcoded age'!A:A, 1, FALSE)), "copied", TRUE, "")</f>
        <v/>
      </c>
    </row>
    <row r="418" spans="1:3" x14ac:dyDescent="0.3">
      <c r="A418" t="s">
        <v>178</v>
      </c>
      <c r="B418" t="s">
        <v>2946</v>
      </c>
      <c r="C418" t="str" cm="1">
        <f t="array" ref="C418">_xlfn.IFS(ISTEXT(VLOOKUP(B418,AGE!A:A,1,FALSE)),"yes", ISTEXT(VLOOKUP(B418,'hardcoded age'!A:A, 1, FALSE)), "copied", TRUE, "")</f>
        <v/>
      </c>
    </row>
    <row r="419" spans="1:3" x14ac:dyDescent="0.3">
      <c r="A419" t="s">
        <v>989</v>
      </c>
      <c r="B419" t="s">
        <v>2947</v>
      </c>
      <c r="C419" t="str" cm="1">
        <f t="array" ref="C419">_xlfn.IFS(ISTEXT(VLOOKUP(B419,AGE!A:A,1,FALSE)),"yes", ISTEXT(VLOOKUP(B419,'hardcoded age'!A:A, 1, FALSE)), "copied", TRUE, "")</f>
        <v/>
      </c>
    </row>
    <row r="420" spans="1:3" x14ac:dyDescent="0.3">
      <c r="A420" t="s">
        <v>434</v>
      </c>
      <c r="B420" t="s">
        <v>2948</v>
      </c>
      <c r="C420" t="str" cm="1">
        <f t="array" ref="C420">_xlfn.IFS(ISTEXT(VLOOKUP(B420,AGE!A:A,1,FALSE)),"yes", ISTEXT(VLOOKUP(B420,'hardcoded age'!A:A, 1, FALSE)), "copied", TRUE, "")</f>
        <v/>
      </c>
    </row>
    <row r="421" spans="1:3" x14ac:dyDescent="0.3">
      <c r="A421" t="s">
        <v>161</v>
      </c>
      <c r="B421" t="s">
        <v>2949</v>
      </c>
      <c r="C421" t="str" cm="1">
        <f t="array" ref="C421">_xlfn.IFS(ISTEXT(VLOOKUP(B421,AGE!A:A,1,FALSE)),"yes", ISTEXT(VLOOKUP(B421,'hardcoded age'!A:A, 1, FALSE)), "copied", TRUE, "")</f>
        <v/>
      </c>
    </row>
    <row r="422" spans="1:3" x14ac:dyDescent="0.3">
      <c r="A422" t="s">
        <v>153</v>
      </c>
      <c r="B422" t="s">
        <v>3196</v>
      </c>
      <c r="C422" t="str" cm="1">
        <f t="array" ref="C422">_xlfn.IFS(ISTEXT(VLOOKUP(B422,AGE!A:A,1,FALSE)),"yes", ISTEXT(VLOOKUP(B422,'hardcoded age'!A:A, 1, FALSE)), "copied", TRUE, "")</f>
        <v>yes</v>
      </c>
    </row>
    <row r="423" spans="1:3" x14ac:dyDescent="0.3">
      <c r="A423" t="s">
        <v>329</v>
      </c>
      <c r="B423" t="s">
        <v>2950</v>
      </c>
      <c r="C423" t="str" cm="1">
        <f t="array" ref="C423">_xlfn.IFS(ISTEXT(VLOOKUP(B423,AGE!A:A,1,FALSE)),"yes", ISTEXT(VLOOKUP(B423,'hardcoded age'!A:A, 1, FALSE)), "copied", TRUE, "")</f>
        <v/>
      </c>
    </row>
    <row r="424" spans="1:3" x14ac:dyDescent="0.3">
      <c r="A424" t="s">
        <v>825</v>
      </c>
      <c r="B424" t="s">
        <v>2951</v>
      </c>
      <c r="C424" t="str" cm="1">
        <f t="array" ref="C424">_xlfn.IFS(ISTEXT(VLOOKUP(B424,AGE!A:A,1,FALSE)),"yes", ISTEXT(VLOOKUP(B424,'hardcoded age'!A:A, 1, FALSE)), "copied", TRUE, "")</f>
        <v/>
      </c>
    </row>
    <row r="425" spans="1:3" x14ac:dyDescent="0.3">
      <c r="A425" t="s">
        <v>959</v>
      </c>
      <c r="B425" t="s">
        <v>959</v>
      </c>
      <c r="C425" t="str" cm="1">
        <f t="array" ref="C425">_xlfn.IFS(ISTEXT(VLOOKUP(B425,AGE!A:A,1,FALSE)),"yes", ISTEXT(VLOOKUP(B425,'hardcoded age'!A:A, 1, FALSE)), "copied", TRUE, "")</f>
        <v/>
      </c>
    </row>
    <row r="426" spans="1:3" x14ac:dyDescent="0.3">
      <c r="A426" t="s">
        <v>1890</v>
      </c>
      <c r="B426" t="s">
        <v>1891</v>
      </c>
      <c r="C426" t="str" cm="1">
        <f t="array" ref="C426">_xlfn.IFS(ISTEXT(VLOOKUP(B426,AGE!A:A,1,FALSE)),"yes", ISTEXT(VLOOKUP(B426,'hardcoded age'!A:A, 1, FALSE)), "copied", TRUE, "")</f>
        <v>copied</v>
      </c>
    </row>
    <row r="427" spans="1:3" x14ac:dyDescent="0.3">
      <c r="A427" t="s">
        <v>384</v>
      </c>
      <c r="B427" t="s">
        <v>2952</v>
      </c>
      <c r="C427" t="str" cm="1">
        <f t="array" ref="C427">_xlfn.IFS(ISTEXT(VLOOKUP(B427,AGE!A:A,1,FALSE)),"yes", ISTEXT(VLOOKUP(B427,'hardcoded age'!A:A, 1, FALSE)), "copied", TRUE, "")</f>
        <v/>
      </c>
    </row>
    <row r="428" spans="1:3" x14ac:dyDescent="0.3">
      <c r="A428" t="s">
        <v>267</v>
      </c>
      <c r="B428" t="s">
        <v>2953</v>
      </c>
      <c r="C428" t="str" cm="1">
        <f t="array" ref="C428">_xlfn.IFS(ISTEXT(VLOOKUP(B428,AGE!A:A,1,FALSE)),"yes", ISTEXT(VLOOKUP(B428,'hardcoded age'!A:A, 1, FALSE)), "copied", TRUE, "")</f>
        <v/>
      </c>
    </row>
    <row r="429" spans="1:3" x14ac:dyDescent="0.3">
      <c r="A429" t="s">
        <v>266</v>
      </c>
      <c r="B429" t="s">
        <v>2953</v>
      </c>
      <c r="C429" t="str" cm="1">
        <f t="array" ref="C429">_xlfn.IFS(ISTEXT(VLOOKUP(B429,AGE!A:A,1,FALSE)),"yes", ISTEXT(VLOOKUP(B429,'hardcoded age'!A:A, 1, FALSE)), "copied", TRUE, "")</f>
        <v/>
      </c>
    </row>
    <row r="430" spans="1:3" x14ac:dyDescent="0.3">
      <c r="A430" t="s">
        <v>657</v>
      </c>
      <c r="B430" t="s">
        <v>2953</v>
      </c>
      <c r="C430" t="str" cm="1">
        <f t="array" ref="C430">_xlfn.IFS(ISTEXT(VLOOKUP(B430,AGE!A:A,1,FALSE)),"yes", ISTEXT(VLOOKUP(B430,'hardcoded age'!A:A, 1, FALSE)), "copied", TRUE, "")</f>
        <v/>
      </c>
    </row>
    <row r="431" spans="1:3" x14ac:dyDescent="0.3">
      <c r="A431" t="s">
        <v>262</v>
      </c>
      <c r="B431" t="s">
        <v>2953</v>
      </c>
      <c r="C431" t="str" cm="1">
        <f t="array" ref="C431">_xlfn.IFS(ISTEXT(VLOOKUP(B431,AGE!A:A,1,FALSE)),"yes", ISTEXT(VLOOKUP(B431,'hardcoded age'!A:A, 1, FALSE)), "copied", TRUE, "")</f>
        <v/>
      </c>
    </row>
    <row r="432" spans="1:3" x14ac:dyDescent="0.3">
      <c r="A432" t="s">
        <v>269</v>
      </c>
      <c r="B432" t="s">
        <v>2953</v>
      </c>
      <c r="C432" t="str" cm="1">
        <f t="array" ref="C432">_xlfn.IFS(ISTEXT(VLOOKUP(B432,AGE!A:A,1,FALSE)),"yes", ISTEXT(VLOOKUP(B432,'hardcoded age'!A:A, 1, FALSE)), "copied", TRUE, "")</f>
        <v/>
      </c>
    </row>
    <row r="433" spans="1:3" x14ac:dyDescent="0.3">
      <c r="A433" t="s">
        <v>982</v>
      </c>
      <c r="B433" t="s">
        <v>2954</v>
      </c>
      <c r="C433" t="str" cm="1">
        <f t="array" ref="C433">_xlfn.IFS(ISTEXT(VLOOKUP(B433,AGE!A:A,1,FALSE)),"yes", ISTEXT(VLOOKUP(B433,'hardcoded age'!A:A, 1, FALSE)), "copied", TRUE, "")</f>
        <v/>
      </c>
    </row>
    <row r="434" spans="1:3" x14ac:dyDescent="0.3">
      <c r="A434" t="s">
        <v>976</v>
      </c>
      <c r="B434" t="s">
        <v>2954</v>
      </c>
      <c r="C434" t="str" cm="1">
        <f t="array" ref="C434">_xlfn.IFS(ISTEXT(VLOOKUP(B434,AGE!A:A,1,FALSE)),"yes", ISTEXT(VLOOKUP(B434,'hardcoded age'!A:A, 1, FALSE)), "copied", TRUE, "")</f>
        <v/>
      </c>
    </row>
    <row r="435" spans="1:3" x14ac:dyDescent="0.3">
      <c r="A435" t="s">
        <v>972</v>
      </c>
      <c r="B435" t="s">
        <v>2954</v>
      </c>
      <c r="C435" t="str" cm="1">
        <f t="array" ref="C435">_xlfn.IFS(ISTEXT(VLOOKUP(B435,AGE!A:A,1,FALSE)),"yes", ISTEXT(VLOOKUP(B435,'hardcoded age'!A:A, 1, FALSE)), "copied", TRUE, "")</f>
        <v/>
      </c>
    </row>
    <row r="436" spans="1:3" x14ac:dyDescent="0.3">
      <c r="A436" t="s">
        <v>207</v>
      </c>
      <c r="B436" t="s">
        <v>2954</v>
      </c>
      <c r="C436" t="str" cm="1">
        <f t="array" ref="C436">_xlfn.IFS(ISTEXT(VLOOKUP(B436,AGE!A:A,1,FALSE)),"yes", ISTEXT(VLOOKUP(B436,'hardcoded age'!A:A, 1, FALSE)), "copied", TRUE, "")</f>
        <v/>
      </c>
    </row>
    <row r="437" spans="1:3" x14ac:dyDescent="0.3">
      <c r="A437" t="s">
        <v>270</v>
      </c>
      <c r="B437" t="s">
        <v>3198</v>
      </c>
      <c r="C437" t="str" cm="1">
        <f t="array" ref="C437">_xlfn.IFS(ISTEXT(VLOOKUP(B437,AGE!A:A,1,FALSE)),"yes", ISTEXT(VLOOKUP(B437,'hardcoded age'!A:A, 1, FALSE)), "copied", TRUE, "")</f>
        <v>yes</v>
      </c>
    </row>
    <row r="438" spans="1:3" x14ac:dyDescent="0.3">
      <c r="A438" t="s">
        <v>125</v>
      </c>
      <c r="B438" t="s">
        <v>3279</v>
      </c>
      <c r="C438" t="str" cm="1">
        <f t="array" ref="C438">_xlfn.IFS(ISTEXT(VLOOKUP(B438,AGE!A:A,1,FALSE)),"yes", ISTEXT(VLOOKUP(B438,'hardcoded age'!A:A, 1, FALSE)), "copied", TRUE, "")</f>
        <v/>
      </c>
    </row>
    <row r="439" spans="1:3" x14ac:dyDescent="0.3">
      <c r="A439" t="s">
        <v>369</v>
      </c>
      <c r="B439" t="s">
        <v>3201</v>
      </c>
      <c r="C439" t="str" cm="1">
        <f t="array" ref="C439">_xlfn.IFS(ISTEXT(VLOOKUP(B439,AGE!A:A,1,FALSE)),"yes", ISTEXT(VLOOKUP(B439,'hardcoded age'!A:A, 1, FALSE)), "copied", TRUE, "")</f>
        <v/>
      </c>
    </row>
    <row r="440" spans="1:3" x14ac:dyDescent="0.3">
      <c r="A440" t="s">
        <v>955</v>
      </c>
      <c r="B440" t="s">
        <v>955</v>
      </c>
      <c r="C440" t="str" cm="1">
        <f t="array" ref="C440">_xlfn.IFS(ISTEXT(VLOOKUP(B440,AGE!A:A,1,FALSE)),"yes", ISTEXT(VLOOKUP(B440,'hardcoded age'!A:A, 1, FALSE)), "copied", TRUE, "")</f>
        <v/>
      </c>
    </row>
    <row r="441" spans="1:3" x14ac:dyDescent="0.3">
      <c r="A441" t="s">
        <v>911</v>
      </c>
      <c r="B441" t="s">
        <v>2955</v>
      </c>
      <c r="C441" t="str" cm="1">
        <f t="array" ref="C441">_xlfn.IFS(ISTEXT(VLOOKUP(B441,AGE!A:A,1,FALSE)),"yes", ISTEXT(VLOOKUP(B441,'hardcoded age'!A:A, 1, FALSE)), "copied", TRUE, "")</f>
        <v/>
      </c>
    </row>
    <row r="442" spans="1:3" x14ac:dyDescent="0.3">
      <c r="A442" t="s">
        <v>333</v>
      </c>
      <c r="B442" t="s">
        <v>2956</v>
      </c>
      <c r="C442" t="str" cm="1">
        <f t="array" ref="C442">_xlfn.IFS(ISTEXT(VLOOKUP(B442,AGE!A:A,1,FALSE)),"yes", ISTEXT(VLOOKUP(B442,'hardcoded age'!A:A, 1, FALSE)), "copied", TRUE, "")</f>
        <v/>
      </c>
    </row>
    <row r="443" spans="1:3" x14ac:dyDescent="0.3">
      <c r="A443" t="s">
        <v>682</v>
      </c>
      <c r="B443" t="s">
        <v>2957</v>
      </c>
      <c r="C443" t="str" cm="1">
        <f t="array" ref="C443">_xlfn.IFS(ISTEXT(VLOOKUP(B443,AGE!A:A,1,FALSE)),"yes", ISTEXT(VLOOKUP(B443,'hardcoded age'!A:A, 1, FALSE)), "copied", TRUE, "")</f>
        <v/>
      </c>
    </row>
    <row r="444" spans="1:3" x14ac:dyDescent="0.3">
      <c r="A444" t="s">
        <v>334</v>
      </c>
      <c r="B444" t="s">
        <v>2958</v>
      </c>
      <c r="C444" t="str" cm="1">
        <f t="array" ref="C444">_xlfn.IFS(ISTEXT(VLOOKUP(B444,AGE!A:A,1,FALSE)),"yes", ISTEXT(VLOOKUP(B444,'hardcoded age'!A:A, 1, FALSE)), "copied", TRUE, "")</f>
        <v/>
      </c>
    </row>
    <row r="445" spans="1:3" x14ac:dyDescent="0.3">
      <c r="A445" t="s">
        <v>801</v>
      </c>
      <c r="B445" t="s">
        <v>2959</v>
      </c>
      <c r="C445" t="str" cm="1">
        <f t="array" ref="C445">_xlfn.IFS(ISTEXT(VLOOKUP(B445,AGE!A:A,1,FALSE)),"yes", ISTEXT(VLOOKUP(B445,'hardcoded age'!A:A, 1, FALSE)), "copied", TRUE, "")</f>
        <v/>
      </c>
    </row>
    <row r="446" spans="1:3" x14ac:dyDescent="0.3">
      <c r="A446" t="s">
        <v>179</v>
      </c>
      <c r="B446" t="s">
        <v>3285</v>
      </c>
      <c r="C446" t="str" cm="1">
        <f t="array" ref="C446">_xlfn.IFS(ISTEXT(VLOOKUP(B446,AGE!A:A,1,FALSE)),"yes", ISTEXT(VLOOKUP(B446,'hardcoded age'!A:A, 1, FALSE)), "copied", TRUE, "")</f>
        <v/>
      </c>
    </row>
    <row r="447" spans="1:3" x14ac:dyDescent="0.3">
      <c r="A447" t="s">
        <v>199</v>
      </c>
      <c r="B447" t="s">
        <v>2960</v>
      </c>
      <c r="C447" t="str" cm="1">
        <f t="array" ref="C447">_xlfn.IFS(ISTEXT(VLOOKUP(B447,AGE!A:A,1,FALSE)),"yes", ISTEXT(VLOOKUP(B447,'hardcoded age'!A:A, 1, FALSE)), "copied", TRUE, "")</f>
        <v/>
      </c>
    </row>
    <row r="448" spans="1:3" x14ac:dyDescent="0.3">
      <c r="A448" t="s">
        <v>711</v>
      </c>
      <c r="B448" t="s">
        <v>2961</v>
      </c>
      <c r="C448" t="str" cm="1">
        <f t="array" ref="C448">_xlfn.IFS(ISTEXT(VLOOKUP(B448,AGE!A:A,1,FALSE)),"yes", ISTEXT(VLOOKUP(B448,'hardcoded age'!A:A, 1, FALSE)), "copied", TRUE, "")</f>
        <v/>
      </c>
    </row>
    <row r="449" spans="1:6" x14ac:dyDescent="0.3">
      <c r="A449" t="s">
        <v>57</v>
      </c>
      <c r="B449" t="s">
        <v>2962</v>
      </c>
      <c r="C449" t="str" cm="1">
        <f t="array" ref="C449">_xlfn.IFS(ISTEXT(VLOOKUP(B449,AGE!A:A,1,FALSE)),"yes", ISTEXT(VLOOKUP(B449,'hardcoded age'!A:A, 1, FALSE)), "copied", TRUE, "")</f>
        <v/>
      </c>
    </row>
    <row r="450" spans="1:6" x14ac:dyDescent="0.3">
      <c r="A450" t="s">
        <v>327</v>
      </c>
      <c r="B450" t="s">
        <v>2962</v>
      </c>
      <c r="C450" t="str" cm="1">
        <f t="array" ref="C450">_xlfn.IFS(ISTEXT(VLOOKUP(B450,AGE!A:A,1,FALSE)),"yes", ISTEXT(VLOOKUP(B450,'hardcoded age'!A:A, 1, FALSE)), "copied", TRUE, "")</f>
        <v/>
      </c>
    </row>
    <row r="451" spans="1:6" x14ac:dyDescent="0.3">
      <c r="A451" t="s">
        <v>203</v>
      </c>
      <c r="B451" t="s">
        <v>3202</v>
      </c>
      <c r="C451" t="str" cm="1">
        <f t="array" ref="C451">_xlfn.IFS(ISTEXT(VLOOKUP(B451,AGE!A:A,1,FALSE)),"yes", ISTEXT(VLOOKUP(B451,'hardcoded age'!A:A, 1, FALSE)), "copied", TRUE, "")</f>
        <v>yes</v>
      </c>
    </row>
    <row r="452" spans="1:6" x14ac:dyDescent="0.3">
      <c r="A452" t="s">
        <v>952</v>
      </c>
      <c r="B452" t="s">
        <v>2965</v>
      </c>
      <c r="C452" t="str" cm="1">
        <f t="array" ref="C452">_xlfn.IFS(ISTEXT(VLOOKUP(B452,AGE!A:A,1,FALSE)),"yes", ISTEXT(VLOOKUP(B452,'hardcoded age'!A:A, 1, FALSE)), "copied", TRUE, "")</f>
        <v/>
      </c>
    </row>
    <row r="453" spans="1:6" x14ac:dyDescent="0.3">
      <c r="A453" t="s">
        <v>1556</v>
      </c>
      <c r="B453" t="s">
        <v>1710</v>
      </c>
      <c r="C453" t="str" cm="1">
        <f t="array" ref="C453">_xlfn.IFS(ISTEXT(VLOOKUP(B453,AGE!A:A,1,FALSE)),"yes", ISTEXT(VLOOKUP(B453,'hardcoded age'!A:A, 1, FALSE)), "copied", TRUE, "")</f>
        <v>yes</v>
      </c>
    </row>
    <row r="454" spans="1:6" x14ac:dyDescent="0.3">
      <c r="A454" t="s">
        <v>957</v>
      </c>
      <c r="B454" t="s">
        <v>2963</v>
      </c>
      <c r="C454" t="str" cm="1">
        <f t="array" ref="C454">_xlfn.IFS(ISTEXT(VLOOKUP(B454,AGE!A:A,1,FALSE)),"yes", ISTEXT(VLOOKUP(B454,'hardcoded age'!A:A, 1, FALSE)), "copied", TRUE, "")</f>
        <v/>
      </c>
    </row>
    <row r="455" spans="1:6" x14ac:dyDescent="0.3">
      <c r="A455" t="s">
        <v>850</v>
      </c>
      <c r="B455" t="s">
        <v>2964</v>
      </c>
      <c r="C455" t="str" cm="1">
        <f t="array" ref="C455">_xlfn.IFS(ISTEXT(VLOOKUP(B455,AGE!A:A,1,FALSE)),"yes", ISTEXT(VLOOKUP(B455,'hardcoded age'!A:A, 1, FALSE)), "copied", TRUE, "")</f>
        <v/>
      </c>
    </row>
    <row r="456" spans="1:6" x14ac:dyDescent="0.3">
      <c r="A456" t="s">
        <v>932</v>
      </c>
      <c r="B456" t="s">
        <v>3360</v>
      </c>
      <c r="C456" t="str" cm="1">
        <f t="array" ref="C456">_xlfn.IFS(ISTEXT(VLOOKUP(B456,AGE!A:A,1,FALSE)),"yes", ISTEXT(VLOOKUP(B456,'hardcoded age'!A:A, 1, FALSE)), "copied", TRUE, "")</f>
        <v>yes</v>
      </c>
      <c r="D456" t="s">
        <v>577</v>
      </c>
      <c r="E456" t="s">
        <v>1053</v>
      </c>
    </row>
    <row r="457" spans="1:6" x14ac:dyDescent="0.3">
      <c r="A457" t="s">
        <v>792</v>
      </c>
      <c r="B457" t="s">
        <v>3360</v>
      </c>
      <c r="C457" t="str" cm="1">
        <f t="array" ref="C457">_xlfn.IFS(ISTEXT(VLOOKUP(B457,AGE!A:A,1,FALSE)),"yes", ISTEXT(VLOOKUP(B457,'hardcoded age'!A:A, 1, FALSE)), "copied", TRUE, "")</f>
        <v>yes</v>
      </c>
      <c r="D457" t="s">
        <v>577</v>
      </c>
      <c r="E457" t="s">
        <v>1053</v>
      </c>
    </row>
    <row r="458" spans="1:6" x14ac:dyDescent="0.3">
      <c r="A458" t="s">
        <v>926</v>
      </c>
      <c r="B458" t="s">
        <v>926</v>
      </c>
      <c r="C458" t="str" cm="1">
        <f t="array" ref="C458">_xlfn.IFS(ISTEXT(VLOOKUP(B458,AGE!A:A,1,FALSE)),"yes", ISTEXT(VLOOKUP(B458,'hardcoded age'!A:A, 1, FALSE)), "copied", TRUE, "")</f>
        <v/>
      </c>
    </row>
    <row r="459" spans="1:6" x14ac:dyDescent="0.3">
      <c r="A459" t="s">
        <v>306</v>
      </c>
      <c r="B459" t="s">
        <v>2966</v>
      </c>
      <c r="C459" t="str" cm="1">
        <f t="array" ref="C459">_xlfn.IFS(ISTEXT(VLOOKUP(B459,AGE!A:A,1,FALSE)),"yes", ISTEXT(VLOOKUP(B459,'hardcoded age'!A:A, 1, FALSE)), "copied", TRUE, "")</f>
        <v/>
      </c>
    </row>
    <row r="460" spans="1:6" x14ac:dyDescent="0.3">
      <c r="A460" t="s">
        <v>353</v>
      </c>
      <c r="B460" t="s">
        <v>3204</v>
      </c>
      <c r="C460" t="str" cm="1">
        <f t="array" ref="C460">_xlfn.IFS(ISTEXT(VLOOKUP(B460,AGE!A:A,1,FALSE)),"yes", ISTEXT(VLOOKUP(B460,'hardcoded age'!A:A, 1, FALSE)), "copied", TRUE, "")</f>
        <v/>
      </c>
    </row>
    <row r="461" spans="1:6" x14ac:dyDescent="0.3">
      <c r="A461" t="s">
        <v>651</v>
      </c>
      <c r="B461" t="s">
        <v>3309</v>
      </c>
      <c r="C461" t="str" cm="1">
        <f t="array" ref="C461">_xlfn.IFS(ISTEXT(VLOOKUP(B461,AGE!A:A,1,FALSE)),"yes", ISTEXT(VLOOKUP(B461,'hardcoded age'!A:A, 1, FALSE)), "copied", TRUE, "")</f>
        <v>yes</v>
      </c>
      <c r="D461" t="s">
        <v>577</v>
      </c>
      <c r="E461" t="s">
        <v>1053</v>
      </c>
      <c r="F461" t="s">
        <v>3310</v>
      </c>
    </row>
    <row r="462" spans="1:6" x14ac:dyDescent="0.3">
      <c r="A462" t="s">
        <v>424</v>
      </c>
      <c r="B462" t="s">
        <v>2968</v>
      </c>
      <c r="C462" t="str" cm="1">
        <f t="array" ref="C462">_xlfn.IFS(ISTEXT(VLOOKUP(B462,AGE!A:A,1,FALSE)),"yes", ISTEXT(VLOOKUP(B462,'hardcoded age'!A:A, 1, FALSE)), "copied", TRUE, "")</f>
        <v/>
      </c>
    </row>
    <row r="463" spans="1:6" x14ac:dyDescent="0.3">
      <c r="A463" t="s">
        <v>1853</v>
      </c>
      <c r="B463" t="s">
        <v>1853</v>
      </c>
      <c r="C463" t="str" cm="1">
        <f t="array" ref="C463">_xlfn.IFS(ISTEXT(VLOOKUP(B463,AGE!A:A,1,FALSE)),"yes", ISTEXT(VLOOKUP(B463,'hardcoded age'!A:A, 1, FALSE)), "copied", TRUE, "")</f>
        <v>yes</v>
      </c>
    </row>
    <row r="464" spans="1:6" x14ac:dyDescent="0.3">
      <c r="A464" t="s">
        <v>1914</v>
      </c>
      <c r="B464" t="s">
        <v>1915</v>
      </c>
      <c r="C464" t="str" cm="1">
        <f t="array" ref="C464">_xlfn.IFS(ISTEXT(VLOOKUP(B464,AGE!A:A,1,FALSE)),"yes", ISTEXT(VLOOKUP(B464,'hardcoded age'!A:A, 1, FALSE)), "copied", TRUE, "")</f>
        <v>yes</v>
      </c>
    </row>
    <row r="465" spans="1:3" x14ac:dyDescent="0.3">
      <c r="A465" t="s">
        <v>1916</v>
      </c>
      <c r="B465" t="s">
        <v>1915</v>
      </c>
      <c r="C465" t="str" cm="1">
        <f t="array" ref="C465">_xlfn.IFS(ISTEXT(VLOOKUP(B465,AGE!A:A,1,FALSE)),"yes", ISTEXT(VLOOKUP(B465,'hardcoded age'!A:A, 1, FALSE)), "copied", TRUE, "")</f>
        <v>yes</v>
      </c>
    </row>
    <row r="466" spans="1:3" x14ac:dyDescent="0.3">
      <c r="A466" t="s">
        <v>563</v>
      </c>
      <c r="B466" t="s">
        <v>1757</v>
      </c>
      <c r="C466" t="str" cm="1">
        <f t="array" ref="C466">_xlfn.IFS(ISTEXT(VLOOKUP(B466,AGE!A:A,1,FALSE)),"yes", ISTEXT(VLOOKUP(B466,'hardcoded age'!A:A, 1, FALSE)), "copied", TRUE, "")</f>
        <v>yes</v>
      </c>
    </row>
    <row r="467" spans="1:3" x14ac:dyDescent="0.3">
      <c r="A467" t="s">
        <v>1895</v>
      </c>
      <c r="B467" t="s">
        <v>1896</v>
      </c>
      <c r="C467" t="str" cm="1">
        <f t="array" ref="C467">_xlfn.IFS(ISTEXT(VLOOKUP(B467,AGE!A:A,1,FALSE)),"yes", ISTEXT(VLOOKUP(B467,'hardcoded age'!A:A, 1, FALSE)), "copied", TRUE, "")</f>
        <v>yes</v>
      </c>
    </row>
    <row r="468" spans="1:3" x14ac:dyDescent="0.3">
      <c r="A468" t="s">
        <v>1985</v>
      </c>
      <c r="B468" t="s">
        <v>1985</v>
      </c>
      <c r="C468" t="str" cm="1">
        <f t="array" ref="C468">_xlfn.IFS(ISTEXT(VLOOKUP(B468,AGE!A:A,1,FALSE)),"yes", ISTEXT(VLOOKUP(B468,'hardcoded age'!A:A, 1, FALSE)), "copied", TRUE, "")</f>
        <v>copied</v>
      </c>
    </row>
    <row r="469" spans="1:3" x14ac:dyDescent="0.3">
      <c r="A469" t="s">
        <v>411</v>
      </c>
      <c r="B469" t="s">
        <v>3217</v>
      </c>
      <c r="C469" t="str" cm="1">
        <f t="array" ref="C469">_xlfn.IFS(ISTEXT(VLOOKUP(B469,AGE!A:A,1,FALSE)),"yes", ISTEXT(VLOOKUP(B469,'hardcoded age'!A:A, 1, FALSE)), "copied", TRUE, "")</f>
        <v>yes</v>
      </c>
    </row>
    <row r="470" spans="1:3" x14ac:dyDescent="0.3">
      <c r="A470" t="s">
        <v>769</v>
      </c>
      <c r="B470" t="s">
        <v>769</v>
      </c>
      <c r="C470" t="str" cm="1">
        <f t="array" ref="C470">_xlfn.IFS(ISTEXT(VLOOKUP(B470,AGE!A:A,1,FALSE)),"yes", ISTEXT(VLOOKUP(B470,'hardcoded age'!A:A, 1, FALSE)), "copied", TRUE, "")</f>
        <v/>
      </c>
    </row>
    <row r="471" spans="1:3" x14ac:dyDescent="0.3">
      <c r="A471" t="s">
        <v>429</v>
      </c>
      <c r="B471" t="s">
        <v>2969</v>
      </c>
      <c r="C471" t="str" cm="1">
        <f t="array" ref="C471">_xlfn.IFS(ISTEXT(VLOOKUP(B471,AGE!A:A,1,FALSE)),"yes", ISTEXT(VLOOKUP(B471,'hardcoded age'!A:A, 1, FALSE)), "copied", TRUE, "")</f>
        <v/>
      </c>
    </row>
    <row r="472" spans="1:3" x14ac:dyDescent="0.3">
      <c r="A472" t="s">
        <v>662</v>
      </c>
      <c r="B472" t="s">
        <v>2970</v>
      </c>
      <c r="C472" t="str" cm="1">
        <f t="array" ref="C472">_xlfn.IFS(ISTEXT(VLOOKUP(B472,AGE!A:A,1,FALSE)),"yes", ISTEXT(VLOOKUP(B472,'hardcoded age'!A:A, 1, FALSE)), "copied", TRUE, "")</f>
        <v/>
      </c>
    </row>
    <row r="473" spans="1:3" x14ac:dyDescent="0.3">
      <c r="A473" t="s">
        <v>869</v>
      </c>
      <c r="B473" t="s">
        <v>3077</v>
      </c>
      <c r="C473" t="str" cm="1">
        <f t="array" ref="C473">_xlfn.IFS(ISTEXT(VLOOKUP(B473,AGE!A:A,1,FALSE)),"yes", ISTEXT(VLOOKUP(B473,'hardcoded age'!A:A, 1, FALSE)), "copied", TRUE, "")</f>
        <v/>
      </c>
    </row>
    <row r="474" spans="1:3" x14ac:dyDescent="0.3">
      <c r="A474" t="s">
        <v>868</v>
      </c>
      <c r="B474" t="s">
        <v>3077</v>
      </c>
      <c r="C474" t="str" cm="1">
        <f t="array" ref="C474">_xlfn.IFS(ISTEXT(VLOOKUP(B474,AGE!A:A,1,FALSE)),"yes", ISTEXT(VLOOKUP(B474,'hardcoded age'!A:A, 1, FALSE)), "copied", TRUE, "")</f>
        <v/>
      </c>
    </row>
    <row r="475" spans="1:3" x14ac:dyDescent="0.3">
      <c r="A475" t="s">
        <v>871</v>
      </c>
      <c r="B475" t="s">
        <v>3077</v>
      </c>
      <c r="C475" t="str" cm="1">
        <f t="array" ref="C475">_xlfn.IFS(ISTEXT(VLOOKUP(B475,AGE!A:A,1,FALSE)),"yes", ISTEXT(VLOOKUP(B475,'hardcoded age'!A:A, 1, FALSE)), "copied", TRUE, "")</f>
        <v/>
      </c>
    </row>
    <row r="476" spans="1:3" x14ac:dyDescent="0.3">
      <c r="A476" t="s">
        <v>870</v>
      </c>
      <c r="B476" t="s">
        <v>3077</v>
      </c>
      <c r="C476" t="str" cm="1">
        <f t="array" ref="C476">_xlfn.IFS(ISTEXT(VLOOKUP(B476,AGE!A:A,1,FALSE)),"yes", ISTEXT(VLOOKUP(B476,'hardcoded age'!A:A, 1, FALSE)), "copied", TRUE, "")</f>
        <v/>
      </c>
    </row>
    <row r="477" spans="1:3" x14ac:dyDescent="0.3">
      <c r="A477" t="s">
        <v>872</v>
      </c>
      <c r="B477" t="s">
        <v>3077</v>
      </c>
      <c r="C477" t="str" cm="1">
        <f t="array" ref="C477">_xlfn.IFS(ISTEXT(VLOOKUP(B477,AGE!A:A,1,FALSE)),"yes", ISTEXT(VLOOKUP(B477,'hardcoded age'!A:A, 1, FALSE)), "copied", TRUE, "")</f>
        <v/>
      </c>
    </row>
    <row r="478" spans="1:3" x14ac:dyDescent="0.3">
      <c r="A478" t="s">
        <v>101</v>
      </c>
      <c r="B478" t="s">
        <v>2971</v>
      </c>
      <c r="C478" t="str" cm="1">
        <f t="array" ref="C478">_xlfn.IFS(ISTEXT(VLOOKUP(B478,AGE!A:A,1,FALSE)),"yes", ISTEXT(VLOOKUP(B478,'hardcoded age'!A:A, 1, FALSE)), "copied", TRUE, "")</f>
        <v/>
      </c>
    </row>
    <row r="479" spans="1:3" x14ac:dyDescent="0.3">
      <c r="A479" t="s">
        <v>655</v>
      </c>
      <c r="B479" t="s">
        <v>2972</v>
      </c>
      <c r="C479" t="str" cm="1">
        <f t="array" ref="C479">_xlfn.IFS(ISTEXT(VLOOKUP(B479,AGE!A:A,1,FALSE)),"yes", ISTEXT(VLOOKUP(B479,'hardcoded age'!A:A, 1, FALSE)), "copied", TRUE, "")</f>
        <v/>
      </c>
    </row>
    <row r="480" spans="1:3" x14ac:dyDescent="0.3">
      <c r="A480" t="s">
        <v>405</v>
      </c>
      <c r="B480" t="s">
        <v>2973</v>
      </c>
      <c r="C480" t="str" cm="1">
        <f t="array" ref="C480">_xlfn.IFS(ISTEXT(VLOOKUP(B480,AGE!A:A,1,FALSE)),"yes", ISTEXT(VLOOKUP(B480,'hardcoded age'!A:A, 1, FALSE)), "copied", TRUE, "")</f>
        <v/>
      </c>
    </row>
    <row r="481" spans="1:3" x14ac:dyDescent="0.3">
      <c r="A481" t="s">
        <v>1025</v>
      </c>
      <c r="B481" t="s">
        <v>2974</v>
      </c>
      <c r="C481" t="str" cm="1">
        <f t="array" ref="C481">_xlfn.IFS(ISTEXT(VLOOKUP(B481,AGE!A:A,1,FALSE)),"yes", ISTEXT(VLOOKUP(B481,'hardcoded age'!A:A, 1, FALSE)), "copied", TRUE, "")</f>
        <v/>
      </c>
    </row>
    <row r="482" spans="1:3" x14ac:dyDescent="0.3">
      <c r="A482" t="s">
        <v>840</v>
      </c>
      <c r="B482" t="s">
        <v>3206</v>
      </c>
      <c r="C482" t="str" cm="1">
        <f t="array" ref="C482">_xlfn.IFS(ISTEXT(VLOOKUP(B482,AGE!A:A,1,FALSE)),"yes", ISTEXT(VLOOKUP(B482,'hardcoded age'!A:A, 1, FALSE)), "copied", TRUE, "")</f>
        <v>yes</v>
      </c>
    </row>
    <row r="483" spans="1:3" x14ac:dyDescent="0.3">
      <c r="A483" t="s">
        <v>162</v>
      </c>
      <c r="B483" t="s">
        <v>2975</v>
      </c>
      <c r="C483" t="str" cm="1">
        <f t="array" ref="C483">_xlfn.IFS(ISTEXT(VLOOKUP(B483,AGE!A:A,1,FALSE)),"yes", ISTEXT(VLOOKUP(B483,'hardcoded age'!A:A, 1, FALSE)), "copied", TRUE, "")</f>
        <v/>
      </c>
    </row>
    <row r="484" spans="1:3" x14ac:dyDescent="0.3">
      <c r="A484" t="s">
        <v>170</v>
      </c>
      <c r="B484" t="s">
        <v>2976</v>
      </c>
      <c r="C484" t="str" cm="1">
        <f t="array" ref="C484">_xlfn.IFS(ISTEXT(VLOOKUP(B484,AGE!A:A,1,FALSE)),"yes", ISTEXT(VLOOKUP(B484,'hardcoded age'!A:A, 1, FALSE)), "copied", TRUE, "")</f>
        <v/>
      </c>
    </row>
    <row r="485" spans="1:3" x14ac:dyDescent="0.3">
      <c r="A485" t="s">
        <v>679</v>
      </c>
      <c r="B485" t="s">
        <v>679</v>
      </c>
      <c r="C485" t="str" cm="1">
        <f t="array" ref="C485">_xlfn.IFS(ISTEXT(VLOOKUP(B485,AGE!A:A,1,FALSE)),"yes", ISTEXT(VLOOKUP(B485,'hardcoded age'!A:A, 1, FALSE)), "copied", TRUE, "")</f>
        <v/>
      </c>
    </row>
    <row r="486" spans="1:3" x14ac:dyDescent="0.3">
      <c r="A486" t="s">
        <v>107</v>
      </c>
      <c r="B486" t="s">
        <v>580</v>
      </c>
      <c r="C486" t="str" cm="1">
        <f t="array" ref="C486">_xlfn.IFS(ISTEXT(VLOOKUP(B486,AGE!A:A,1,FALSE)),"yes", ISTEXT(VLOOKUP(B486,'hardcoded age'!A:A, 1, FALSE)), "copied", TRUE, "")</f>
        <v>yes</v>
      </c>
    </row>
    <row r="487" spans="1:3" x14ac:dyDescent="0.3">
      <c r="A487" t="s">
        <v>873</v>
      </c>
      <c r="B487" t="s">
        <v>2785</v>
      </c>
      <c r="C487" t="str" cm="1">
        <f t="array" ref="C487">_xlfn.IFS(ISTEXT(VLOOKUP(B487,AGE!A:A,1,FALSE)),"yes", ISTEXT(VLOOKUP(B487,'hardcoded age'!A:A, 1, FALSE)), "copied", TRUE, "")</f>
        <v/>
      </c>
    </row>
    <row r="488" spans="1:3" x14ac:dyDescent="0.3">
      <c r="A488" t="s">
        <v>874</v>
      </c>
      <c r="B488" t="s">
        <v>2785</v>
      </c>
      <c r="C488" t="str" cm="1">
        <f t="array" ref="C488">_xlfn.IFS(ISTEXT(VLOOKUP(B488,AGE!A:A,1,FALSE)),"yes", ISTEXT(VLOOKUP(B488,'hardcoded age'!A:A, 1, FALSE)), "copied", TRUE, "")</f>
        <v/>
      </c>
    </row>
    <row r="489" spans="1:3" x14ac:dyDescent="0.3">
      <c r="A489" t="s">
        <v>880</v>
      </c>
      <c r="B489" t="s">
        <v>2785</v>
      </c>
      <c r="C489" t="str" cm="1">
        <f t="array" ref="C489">_xlfn.IFS(ISTEXT(VLOOKUP(B489,AGE!A:A,1,FALSE)),"yes", ISTEXT(VLOOKUP(B489,'hardcoded age'!A:A, 1, FALSE)), "copied", TRUE, "")</f>
        <v/>
      </c>
    </row>
    <row r="490" spans="1:3" x14ac:dyDescent="0.3">
      <c r="A490" t="s">
        <v>875</v>
      </c>
      <c r="B490" t="s">
        <v>2785</v>
      </c>
      <c r="C490" t="str" cm="1">
        <f t="array" ref="C490">_xlfn.IFS(ISTEXT(VLOOKUP(B490,AGE!A:A,1,FALSE)),"yes", ISTEXT(VLOOKUP(B490,'hardcoded age'!A:A, 1, FALSE)), "copied", TRUE, "")</f>
        <v/>
      </c>
    </row>
    <row r="491" spans="1:3" x14ac:dyDescent="0.3">
      <c r="A491" t="s">
        <v>876</v>
      </c>
      <c r="B491" t="s">
        <v>2785</v>
      </c>
      <c r="C491" t="str" cm="1">
        <f t="array" ref="C491">_xlfn.IFS(ISTEXT(VLOOKUP(B491,AGE!A:A,1,FALSE)),"yes", ISTEXT(VLOOKUP(B491,'hardcoded age'!A:A, 1, FALSE)), "copied", TRUE, "")</f>
        <v/>
      </c>
    </row>
    <row r="492" spans="1:3" x14ac:dyDescent="0.3">
      <c r="A492" t="s">
        <v>881</v>
      </c>
      <c r="B492" t="s">
        <v>2785</v>
      </c>
      <c r="C492" t="str" cm="1">
        <f t="array" ref="C492">_xlfn.IFS(ISTEXT(VLOOKUP(B492,AGE!A:A,1,FALSE)),"yes", ISTEXT(VLOOKUP(B492,'hardcoded age'!A:A, 1, FALSE)), "copied", TRUE, "")</f>
        <v/>
      </c>
    </row>
    <row r="493" spans="1:3" x14ac:dyDescent="0.3">
      <c r="A493" t="s">
        <v>391</v>
      </c>
      <c r="B493" t="s">
        <v>2785</v>
      </c>
      <c r="C493" t="str" cm="1">
        <f t="array" ref="C493">_xlfn.IFS(ISTEXT(VLOOKUP(B493,AGE!A:A,1,FALSE)),"yes", ISTEXT(VLOOKUP(B493,'hardcoded age'!A:A, 1, FALSE)), "copied", TRUE, "")</f>
        <v/>
      </c>
    </row>
    <row r="494" spans="1:3" x14ac:dyDescent="0.3">
      <c r="A494" t="s">
        <v>705</v>
      </c>
      <c r="B494" t="s">
        <v>2848</v>
      </c>
      <c r="C494" t="str" cm="1">
        <f t="array" ref="C494">_xlfn.IFS(ISTEXT(VLOOKUP(B494,AGE!A:A,1,FALSE)),"yes", ISTEXT(VLOOKUP(B494,'hardcoded age'!A:A, 1, FALSE)), "copied", TRUE, "")</f>
        <v/>
      </c>
    </row>
    <row r="495" spans="1:3" x14ac:dyDescent="0.3">
      <c r="A495" t="s">
        <v>746</v>
      </c>
      <c r="B495" t="s">
        <v>2873</v>
      </c>
      <c r="C495" t="str" cm="1">
        <f t="array" ref="C495">_xlfn.IFS(ISTEXT(VLOOKUP(B495,AGE!A:A,1,FALSE)),"yes", ISTEXT(VLOOKUP(B495,'hardcoded age'!A:A, 1, FALSE)), "copied", TRUE, "")</f>
        <v/>
      </c>
    </row>
    <row r="496" spans="1:3" x14ac:dyDescent="0.3">
      <c r="A496" t="s">
        <v>902</v>
      </c>
      <c r="B496" t="s">
        <v>2919</v>
      </c>
      <c r="C496" t="str" cm="1">
        <f t="array" ref="C496">_xlfn.IFS(ISTEXT(VLOOKUP(B496,AGE!A:A,1,FALSE)),"yes", ISTEXT(VLOOKUP(B496,'hardcoded age'!A:A, 1, FALSE)), "copied", TRUE, "")</f>
        <v/>
      </c>
    </row>
    <row r="497" spans="1:3" x14ac:dyDescent="0.3">
      <c r="A497" t="s">
        <v>904</v>
      </c>
      <c r="B497" t="s">
        <v>2935</v>
      </c>
      <c r="C497" t="str" cm="1">
        <f t="array" ref="C497">_xlfn.IFS(ISTEXT(VLOOKUP(B497,AGE!A:A,1,FALSE)),"yes", ISTEXT(VLOOKUP(B497,'hardcoded age'!A:A, 1, FALSE)), "copied", TRUE, "")</f>
        <v/>
      </c>
    </row>
    <row r="498" spans="1:3" x14ac:dyDescent="0.3">
      <c r="A498" t="s">
        <v>977</v>
      </c>
      <c r="B498" t="s">
        <v>2948</v>
      </c>
      <c r="C498" t="str" cm="1">
        <f t="array" ref="C498">_xlfn.IFS(ISTEXT(VLOOKUP(B498,AGE!A:A,1,FALSE)),"yes", ISTEXT(VLOOKUP(B498,'hardcoded age'!A:A, 1, FALSE)), "copied", TRUE, "")</f>
        <v/>
      </c>
    </row>
    <row r="499" spans="1:3" x14ac:dyDescent="0.3">
      <c r="A499" t="s">
        <v>335</v>
      </c>
      <c r="B499" t="s">
        <v>2958</v>
      </c>
      <c r="C499" t="str" cm="1">
        <f t="array" ref="C499">_xlfn.IFS(ISTEXT(VLOOKUP(B499,AGE!A:A,1,FALSE)),"yes", ISTEXT(VLOOKUP(B499,'hardcoded age'!A:A, 1, FALSE)), "copied", TRUE, "")</f>
        <v/>
      </c>
    </row>
    <row r="500" spans="1:3" x14ac:dyDescent="0.3">
      <c r="A500" t="s">
        <v>1950</v>
      </c>
      <c r="B500" t="s">
        <v>1951</v>
      </c>
      <c r="C500" t="str" cm="1">
        <f t="array" ref="C500">_xlfn.IFS(ISTEXT(VLOOKUP(B500,AGE!A:A,1,FALSE)),"yes", ISTEXT(VLOOKUP(B500,'hardcoded age'!A:A, 1, FALSE)), "copied", TRUE, "")</f>
        <v>yes</v>
      </c>
    </row>
    <row r="501" spans="1:3" x14ac:dyDescent="0.3">
      <c r="A501" t="s">
        <v>906</v>
      </c>
      <c r="B501" t="s">
        <v>2999</v>
      </c>
      <c r="C501" t="str" cm="1">
        <f t="array" ref="C501">_xlfn.IFS(ISTEXT(VLOOKUP(B501,AGE!A:A,1,FALSE)),"yes", ISTEXT(VLOOKUP(B501,'hardcoded age'!A:A, 1, FALSE)), "copied", TRUE, "")</f>
        <v/>
      </c>
    </row>
    <row r="502" spans="1:3" x14ac:dyDescent="0.3">
      <c r="A502" t="s">
        <v>336</v>
      </c>
      <c r="B502" t="s">
        <v>3049</v>
      </c>
      <c r="C502" t="str" cm="1">
        <f t="array" ref="C502">_xlfn.IFS(ISTEXT(VLOOKUP(B502,AGE!A:A,1,FALSE)),"yes", ISTEXT(VLOOKUP(B502,'hardcoded age'!A:A, 1, FALSE)), "copied", TRUE, "")</f>
        <v/>
      </c>
    </row>
    <row r="503" spans="1:3" x14ac:dyDescent="0.3">
      <c r="A503" t="s">
        <v>1933</v>
      </c>
      <c r="B503" t="s">
        <v>1932</v>
      </c>
      <c r="C503" t="str" cm="1">
        <f t="array" ref="C503">_xlfn.IFS(ISTEXT(VLOOKUP(B503,AGE!A:A,1,FALSE)),"yes", ISTEXT(VLOOKUP(B503,'hardcoded age'!A:A, 1, FALSE)), "copied", TRUE, "")</f>
        <v>yes</v>
      </c>
    </row>
    <row r="504" spans="1:3" x14ac:dyDescent="0.3">
      <c r="A504" t="s">
        <v>1942</v>
      </c>
      <c r="B504" t="s">
        <v>1943</v>
      </c>
      <c r="C504" t="str" cm="1">
        <f t="array" ref="C504">_xlfn.IFS(ISTEXT(VLOOKUP(B504,AGE!A:A,1,FALSE)),"yes", ISTEXT(VLOOKUP(B504,'hardcoded age'!A:A, 1, FALSE)), "copied", TRUE, "")</f>
        <v>yes</v>
      </c>
    </row>
    <row r="505" spans="1:3" x14ac:dyDescent="0.3">
      <c r="A505" t="s">
        <v>2111</v>
      </c>
      <c r="B505" t="s">
        <v>2112</v>
      </c>
      <c r="C505" t="str" cm="1">
        <f t="array" ref="C505">_xlfn.IFS(ISTEXT(VLOOKUP(B505,AGE!A:A,1,FALSE)),"yes", ISTEXT(VLOOKUP(B505,'hardcoded age'!A:A, 1, FALSE)), "copied", TRUE, "")</f>
        <v>yes</v>
      </c>
    </row>
    <row r="506" spans="1:3" x14ac:dyDescent="0.3">
      <c r="A506" t="s">
        <v>656</v>
      </c>
      <c r="B506" t="s">
        <v>2112</v>
      </c>
      <c r="C506" t="str" cm="1">
        <f t="array" ref="C506">_xlfn.IFS(ISTEXT(VLOOKUP(B506,AGE!A:A,1,FALSE)),"yes", ISTEXT(VLOOKUP(B506,'hardcoded age'!A:A, 1, FALSE)), "copied", TRUE, "")</f>
        <v>yes</v>
      </c>
    </row>
    <row r="507" spans="1:3" x14ac:dyDescent="0.3">
      <c r="A507" t="s">
        <v>908</v>
      </c>
      <c r="B507" t="s">
        <v>3116</v>
      </c>
      <c r="C507" t="str" cm="1">
        <f t="array" ref="C507">_xlfn.IFS(ISTEXT(VLOOKUP(B507,AGE!A:A,1,FALSE)),"yes", ISTEXT(VLOOKUP(B507,'hardcoded age'!A:A, 1, FALSE)), "copied", TRUE, "")</f>
        <v/>
      </c>
    </row>
    <row r="508" spans="1:3" x14ac:dyDescent="0.3">
      <c r="A508" t="s">
        <v>1999</v>
      </c>
      <c r="B508" t="s">
        <v>1981</v>
      </c>
      <c r="C508" t="str" cm="1">
        <f t="array" ref="C508">_xlfn.IFS(ISTEXT(VLOOKUP(B508,AGE!A:A,1,FALSE)),"yes", ISTEXT(VLOOKUP(B508,'hardcoded age'!A:A, 1, FALSE)), "copied", TRUE, "")</f>
        <v>copied</v>
      </c>
    </row>
    <row r="509" spans="1:3" x14ac:dyDescent="0.3">
      <c r="A509" t="s">
        <v>968</v>
      </c>
      <c r="B509" t="s">
        <v>3150</v>
      </c>
      <c r="C509" t="str" cm="1">
        <f t="array" ref="C509">_xlfn.IFS(ISTEXT(VLOOKUP(B509,AGE!A:A,1,FALSE)),"yes", ISTEXT(VLOOKUP(B509,'hardcoded age'!A:A, 1, FALSE)), "copied", TRUE, "")</f>
        <v/>
      </c>
    </row>
    <row r="510" spans="1:3" x14ac:dyDescent="0.3">
      <c r="A510" t="s">
        <v>673</v>
      </c>
      <c r="B510" t="s">
        <v>673</v>
      </c>
      <c r="C510" t="str" cm="1">
        <f t="array" ref="C510">_xlfn.IFS(ISTEXT(VLOOKUP(B510,AGE!A:A,1,FALSE)),"yes", ISTEXT(VLOOKUP(B510,'hardcoded age'!A:A, 1, FALSE)), "copied", TRUE, "")</f>
        <v/>
      </c>
    </row>
    <row r="511" spans="1:3" x14ac:dyDescent="0.3">
      <c r="A511" t="s">
        <v>967</v>
      </c>
      <c r="B511" t="s">
        <v>967</v>
      </c>
      <c r="C511" t="str" cm="1">
        <f t="array" ref="C511">_xlfn.IFS(ISTEXT(VLOOKUP(B511,AGE!A:A,1,FALSE)),"yes", ISTEXT(VLOOKUP(B511,'hardcoded age'!A:A, 1, FALSE)), "copied", TRUE, "")</f>
        <v/>
      </c>
    </row>
    <row r="512" spans="1:3" x14ac:dyDescent="0.3">
      <c r="A512" t="s">
        <v>529</v>
      </c>
      <c r="B512" t="s">
        <v>529</v>
      </c>
      <c r="C512" t="str" cm="1">
        <f t="array" ref="C512">_xlfn.IFS(ISTEXT(VLOOKUP(B512,AGE!A:A,1,FALSE)),"yes", ISTEXT(VLOOKUP(B512,'hardcoded age'!A:A, 1, FALSE)), "copied", TRUE, "")</f>
        <v>yes</v>
      </c>
    </row>
    <row r="513" spans="1:3" x14ac:dyDescent="0.3">
      <c r="A513" t="s">
        <v>1030</v>
      </c>
      <c r="B513" t="s">
        <v>2977</v>
      </c>
      <c r="C513" t="str" cm="1">
        <f t="array" ref="C513">_xlfn.IFS(ISTEXT(VLOOKUP(B513,AGE!A:A,1,FALSE)),"yes", ISTEXT(VLOOKUP(B513,'hardcoded age'!A:A, 1, FALSE)), "copied", TRUE, "")</f>
        <v/>
      </c>
    </row>
    <row r="514" spans="1:3" x14ac:dyDescent="0.3">
      <c r="A514" t="s">
        <v>85</v>
      </c>
      <c r="B514" t="s">
        <v>2977</v>
      </c>
      <c r="C514" t="str" cm="1">
        <f t="array" ref="C514">_xlfn.IFS(ISTEXT(VLOOKUP(B514,AGE!A:A,1,FALSE)),"yes", ISTEXT(VLOOKUP(B514,'hardcoded age'!A:A, 1, FALSE)), "copied", TRUE, "")</f>
        <v/>
      </c>
    </row>
    <row r="515" spans="1:3" x14ac:dyDescent="0.3">
      <c r="A515" t="s">
        <v>1034</v>
      </c>
      <c r="B515" t="s">
        <v>2978</v>
      </c>
      <c r="C515" t="str" cm="1">
        <f t="array" ref="C515">_xlfn.IFS(ISTEXT(VLOOKUP(B515,AGE!A:A,1,FALSE)),"yes", ISTEXT(VLOOKUP(B515,'hardcoded age'!A:A, 1, FALSE)), "copied", TRUE, "")</f>
        <v/>
      </c>
    </row>
    <row r="516" spans="1:3" x14ac:dyDescent="0.3">
      <c r="A516" t="s">
        <v>845</v>
      </c>
      <c r="B516" t="s">
        <v>3208</v>
      </c>
      <c r="C516" t="str" cm="1">
        <f t="array" ref="C516">_xlfn.IFS(ISTEXT(VLOOKUP(B516,AGE!A:A,1,FALSE)),"yes", ISTEXT(VLOOKUP(B516,'hardcoded age'!A:A, 1, FALSE)), "copied", TRUE, "")</f>
        <v>yes</v>
      </c>
    </row>
    <row r="517" spans="1:3" x14ac:dyDescent="0.3">
      <c r="A517" t="s">
        <v>198</v>
      </c>
      <c r="B517" t="s">
        <v>3211</v>
      </c>
      <c r="C517" t="str" cm="1">
        <f t="array" ref="C517">_xlfn.IFS(ISTEXT(VLOOKUP(B517,AGE!A:A,1,FALSE)),"yes", ISTEXT(VLOOKUP(B517,'hardcoded age'!A:A, 1, FALSE)), "copied", TRUE, "")</f>
        <v>yes</v>
      </c>
    </row>
    <row r="518" spans="1:3" x14ac:dyDescent="0.3">
      <c r="A518" t="s">
        <v>965</v>
      </c>
      <c r="B518" t="s">
        <v>2979</v>
      </c>
      <c r="C518" t="str" cm="1">
        <f t="array" ref="C518">_xlfn.IFS(ISTEXT(VLOOKUP(B518,AGE!A:A,1,FALSE)),"yes", ISTEXT(VLOOKUP(B518,'hardcoded age'!A:A, 1, FALSE)), "copied", TRUE, "")</f>
        <v/>
      </c>
    </row>
    <row r="519" spans="1:3" x14ac:dyDescent="0.3">
      <c r="A519" t="s">
        <v>1629</v>
      </c>
      <c r="B519" t="s">
        <v>1716</v>
      </c>
      <c r="C519" t="str" cm="1">
        <f t="array" ref="C519">_xlfn.IFS(ISTEXT(VLOOKUP(B519,AGE!A:A,1,FALSE)),"yes", ISTEXT(VLOOKUP(B519,'hardcoded age'!A:A, 1, FALSE)), "copied", TRUE, "")</f>
        <v>yes</v>
      </c>
    </row>
    <row r="520" spans="1:3" x14ac:dyDescent="0.3">
      <c r="A520" t="s">
        <v>1635</v>
      </c>
      <c r="B520" t="s">
        <v>1716</v>
      </c>
      <c r="C520" t="str" cm="1">
        <f t="array" ref="C520">_xlfn.IFS(ISTEXT(VLOOKUP(B520,AGE!A:A,1,FALSE)),"yes", ISTEXT(VLOOKUP(B520,'hardcoded age'!A:A, 1, FALSE)), "copied", TRUE, "")</f>
        <v>yes</v>
      </c>
    </row>
    <row r="521" spans="1:3" x14ac:dyDescent="0.3">
      <c r="A521" t="s">
        <v>1563</v>
      </c>
      <c r="B521" t="s">
        <v>1716</v>
      </c>
      <c r="C521" t="str" cm="1">
        <f t="array" ref="C521">_xlfn.IFS(ISTEXT(VLOOKUP(B521,AGE!A:A,1,FALSE)),"yes", ISTEXT(VLOOKUP(B521,'hardcoded age'!A:A, 1, FALSE)), "copied", TRUE, "")</f>
        <v>yes</v>
      </c>
    </row>
    <row r="522" spans="1:3" x14ac:dyDescent="0.3">
      <c r="A522" t="s">
        <v>661</v>
      </c>
      <c r="B522" t="s">
        <v>2980</v>
      </c>
      <c r="C522" t="str" cm="1">
        <f t="array" ref="C522">_xlfn.IFS(ISTEXT(VLOOKUP(B522,AGE!A:A,1,FALSE)),"yes", ISTEXT(VLOOKUP(B522,'hardcoded age'!A:A, 1, FALSE)), "copied", TRUE, "")</f>
        <v/>
      </c>
    </row>
    <row r="523" spans="1:3" x14ac:dyDescent="0.3">
      <c r="A523" t="s">
        <v>852</v>
      </c>
      <c r="B523" t="s">
        <v>3215</v>
      </c>
      <c r="C523" t="str" cm="1">
        <f t="array" ref="C523">_xlfn.IFS(ISTEXT(VLOOKUP(B523,AGE!A:A,1,FALSE)),"yes", ISTEXT(VLOOKUP(B523,'hardcoded age'!A:A, 1, FALSE)), "copied", TRUE, "")</f>
        <v>yes</v>
      </c>
    </row>
    <row r="524" spans="1:3" x14ac:dyDescent="0.3">
      <c r="A524" t="s">
        <v>364</v>
      </c>
      <c r="B524" t="s">
        <v>3215</v>
      </c>
      <c r="C524" t="str" cm="1">
        <f t="array" ref="C524">_xlfn.IFS(ISTEXT(VLOOKUP(B524,AGE!A:A,1,FALSE)),"yes", ISTEXT(VLOOKUP(B524,'hardcoded age'!A:A, 1, FALSE)), "copied", TRUE, "")</f>
        <v>yes</v>
      </c>
    </row>
    <row r="525" spans="1:3" x14ac:dyDescent="0.3">
      <c r="A525" t="s">
        <v>180</v>
      </c>
      <c r="B525" t="s">
        <v>2982</v>
      </c>
      <c r="C525" t="str" cm="1">
        <f t="array" ref="C525">_xlfn.IFS(ISTEXT(VLOOKUP(B525,AGE!A:A,1,FALSE)),"yes", ISTEXT(VLOOKUP(B525,'hardcoded age'!A:A, 1, FALSE)), "copied", TRUE, "")</f>
        <v/>
      </c>
    </row>
    <row r="526" spans="1:3" x14ac:dyDescent="0.3">
      <c r="A526" t="s">
        <v>276</v>
      </c>
      <c r="B526" t="s">
        <v>2983</v>
      </c>
      <c r="C526" t="str" cm="1">
        <f t="array" ref="C526">_xlfn.IFS(ISTEXT(VLOOKUP(B526,AGE!A:A,1,FALSE)),"yes", ISTEXT(VLOOKUP(B526,'hardcoded age'!A:A, 1, FALSE)), "copied", TRUE, "")</f>
        <v/>
      </c>
    </row>
    <row r="527" spans="1:3" x14ac:dyDescent="0.3">
      <c r="A527" t="s">
        <v>126</v>
      </c>
      <c r="B527" t="s">
        <v>3280</v>
      </c>
      <c r="C527" t="str" cm="1">
        <f t="array" ref="C527">_xlfn.IFS(ISTEXT(VLOOKUP(B527,AGE!A:A,1,FALSE)),"yes", ISTEXT(VLOOKUP(B527,'hardcoded age'!A:A, 1, FALSE)), "copied", TRUE, "")</f>
        <v/>
      </c>
    </row>
    <row r="528" spans="1:3" x14ac:dyDescent="0.3">
      <c r="A528" t="s">
        <v>986</v>
      </c>
      <c r="B528" t="s">
        <v>2984</v>
      </c>
      <c r="C528" t="str" cm="1">
        <f t="array" ref="C528">_xlfn.IFS(ISTEXT(VLOOKUP(B528,AGE!A:A,1,FALSE)),"yes", ISTEXT(VLOOKUP(B528,'hardcoded age'!A:A, 1, FALSE)), "copied", TRUE, "")</f>
        <v/>
      </c>
    </row>
    <row r="529" spans="1:3" x14ac:dyDescent="0.3">
      <c r="A529" t="s">
        <v>392</v>
      </c>
      <c r="B529" t="s">
        <v>3214</v>
      </c>
      <c r="C529" t="str" cm="1">
        <f t="array" ref="C529">_xlfn.IFS(ISTEXT(VLOOKUP(B529,AGE!A:A,1,FALSE)),"yes", ISTEXT(VLOOKUP(B529,'hardcoded age'!A:A, 1, FALSE)), "copied", TRUE, "")</f>
        <v/>
      </c>
    </row>
    <row r="530" spans="1:3" x14ac:dyDescent="0.3">
      <c r="A530" t="s">
        <v>597</v>
      </c>
      <c r="B530" t="s">
        <v>601</v>
      </c>
      <c r="C530" t="str" cm="1">
        <f t="array" ref="C530">_xlfn.IFS(ISTEXT(VLOOKUP(B530,AGE!A:A,1,FALSE)),"yes", ISTEXT(VLOOKUP(B530,'hardcoded age'!A:A, 1, FALSE)), "copied", TRUE, "")</f>
        <v>yes</v>
      </c>
    </row>
    <row r="531" spans="1:3" x14ac:dyDescent="0.3">
      <c r="A531" t="s">
        <v>421</v>
      </c>
      <c r="B531" t="s">
        <v>601</v>
      </c>
      <c r="C531" t="str" cm="1">
        <f t="array" ref="C531">_xlfn.IFS(ISTEXT(VLOOKUP(B531,AGE!A:A,1,FALSE)),"yes", ISTEXT(VLOOKUP(B531,'hardcoded age'!A:A, 1, FALSE)), "copied", TRUE, "")</f>
        <v>yes</v>
      </c>
    </row>
    <row r="532" spans="1:3" x14ac:dyDescent="0.3">
      <c r="A532" t="s">
        <v>813</v>
      </c>
      <c r="B532" t="s">
        <v>2985</v>
      </c>
      <c r="C532" t="str" cm="1">
        <f t="array" ref="C532">_xlfn.IFS(ISTEXT(VLOOKUP(B532,AGE!A:A,1,FALSE)),"yes", ISTEXT(VLOOKUP(B532,'hardcoded age'!A:A, 1, FALSE)), "copied", TRUE, "")</f>
        <v/>
      </c>
    </row>
    <row r="533" spans="1:3" x14ac:dyDescent="0.3">
      <c r="A533" t="s">
        <v>808</v>
      </c>
      <c r="B533" t="s">
        <v>2985</v>
      </c>
      <c r="C533" t="str" cm="1">
        <f t="array" ref="C533">_xlfn.IFS(ISTEXT(VLOOKUP(B533,AGE!A:A,1,FALSE)),"yes", ISTEXT(VLOOKUP(B533,'hardcoded age'!A:A, 1, FALSE)), "copied", TRUE, "")</f>
        <v/>
      </c>
    </row>
    <row r="534" spans="1:3" x14ac:dyDescent="0.3">
      <c r="A534" t="s">
        <v>809</v>
      </c>
      <c r="B534" t="s">
        <v>2985</v>
      </c>
      <c r="C534" t="str" cm="1">
        <f t="array" ref="C534">_xlfn.IFS(ISTEXT(VLOOKUP(B534,AGE!A:A,1,FALSE)),"yes", ISTEXT(VLOOKUP(B534,'hardcoded age'!A:A, 1, FALSE)), "copied", TRUE, "")</f>
        <v/>
      </c>
    </row>
    <row r="535" spans="1:3" x14ac:dyDescent="0.3">
      <c r="A535" t="s">
        <v>807</v>
      </c>
      <c r="B535" t="s">
        <v>2985</v>
      </c>
      <c r="C535" t="str" cm="1">
        <f t="array" ref="C535">_xlfn.IFS(ISTEXT(VLOOKUP(B535,AGE!A:A,1,FALSE)),"yes", ISTEXT(VLOOKUP(B535,'hardcoded age'!A:A, 1, FALSE)), "copied", TRUE, "")</f>
        <v/>
      </c>
    </row>
    <row r="536" spans="1:3" x14ac:dyDescent="0.3">
      <c r="A536" t="s">
        <v>811</v>
      </c>
      <c r="B536" t="s">
        <v>2985</v>
      </c>
      <c r="C536" t="str" cm="1">
        <f t="array" ref="C536">_xlfn.IFS(ISTEXT(VLOOKUP(B536,AGE!A:A,1,FALSE)),"yes", ISTEXT(VLOOKUP(B536,'hardcoded age'!A:A, 1, FALSE)), "copied", TRUE, "")</f>
        <v/>
      </c>
    </row>
    <row r="537" spans="1:3" x14ac:dyDescent="0.3">
      <c r="A537" t="s">
        <v>812</v>
      </c>
      <c r="B537" t="s">
        <v>2985</v>
      </c>
      <c r="C537" t="str" cm="1">
        <f t="array" ref="C537">_xlfn.IFS(ISTEXT(VLOOKUP(B537,AGE!A:A,1,FALSE)),"yes", ISTEXT(VLOOKUP(B537,'hardcoded age'!A:A, 1, FALSE)), "copied", TRUE, "")</f>
        <v/>
      </c>
    </row>
    <row r="538" spans="1:3" x14ac:dyDescent="0.3">
      <c r="A538" t="s">
        <v>814</v>
      </c>
      <c r="B538" t="s">
        <v>2985</v>
      </c>
      <c r="C538" t="str" cm="1">
        <f t="array" ref="C538">_xlfn.IFS(ISTEXT(VLOOKUP(B538,AGE!A:A,1,FALSE)),"yes", ISTEXT(VLOOKUP(B538,'hardcoded age'!A:A, 1, FALSE)), "copied", TRUE, "")</f>
        <v/>
      </c>
    </row>
    <row r="539" spans="1:3" x14ac:dyDescent="0.3">
      <c r="A539" t="s">
        <v>806</v>
      </c>
      <c r="B539" t="s">
        <v>2985</v>
      </c>
      <c r="C539" t="str" cm="1">
        <f t="array" ref="C539">_xlfn.IFS(ISTEXT(VLOOKUP(B539,AGE!A:A,1,FALSE)),"yes", ISTEXT(VLOOKUP(B539,'hardcoded age'!A:A, 1, FALSE)), "copied", TRUE, "")</f>
        <v/>
      </c>
    </row>
    <row r="540" spans="1:3" x14ac:dyDescent="0.3">
      <c r="A540" t="s">
        <v>683</v>
      </c>
      <c r="B540" t="s">
        <v>2985</v>
      </c>
      <c r="C540" t="str" cm="1">
        <f t="array" ref="C540">_xlfn.IFS(ISTEXT(VLOOKUP(B540,AGE!A:A,1,FALSE)),"yes", ISTEXT(VLOOKUP(B540,'hardcoded age'!A:A, 1, FALSE)), "copied", TRUE, "")</f>
        <v/>
      </c>
    </row>
    <row r="541" spans="1:3" x14ac:dyDescent="0.3">
      <c r="A541" t="s">
        <v>562</v>
      </c>
      <c r="B541" t="s">
        <v>1756</v>
      </c>
      <c r="C541" t="str" cm="1">
        <f t="array" ref="C541">_xlfn.IFS(ISTEXT(VLOOKUP(B541,AGE!A:A,1,FALSE)),"yes", ISTEXT(VLOOKUP(B541,'hardcoded age'!A:A, 1, FALSE)), "copied", TRUE, "")</f>
        <v>yes</v>
      </c>
    </row>
    <row r="542" spans="1:3" x14ac:dyDescent="0.3">
      <c r="A542" t="s">
        <v>1554</v>
      </c>
      <c r="B542" t="s">
        <v>1708</v>
      </c>
      <c r="C542" t="str" cm="1">
        <f t="array" ref="C542">_xlfn.IFS(ISTEXT(VLOOKUP(B542,AGE!A:A,1,FALSE)),"yes", ISTEXT(VLOOKUP(B542,'hardcoded age'!A:A, 1, FALSE)), "copied", TRUE, "")</f>
        <v>yes</v>
      </c>
    </row>
    <row r="543" spans="1:3" x14ac:dyDescent="0.3">
      <c r="A543" t="s">
        <v>358</v>
      </c>
      <c r="B543" t="s">
        <v>2986</v>
      </c>
      <c r="C543" t="str" cm="1">
        <f t="array" ref="C543">_xlfn.IFS(ISTEXT(VLOOKUP(B543,AGE!A:A,1,FALSE)),"yes", ISTEXT(VLOOKUP(B543,'hardcoded age'!A:A, 1, FALSE)), "copied", TRUE, "")</f>
        <v/>
      </c>
    </row>
    <row r="544" spans="1:3" x14ac:dyDescent="0.3">
      <c r="A544" t="s">
        <v>928</v>
      </c>
      <c r="B544" t="s">
        <v>2988</v>
      </c>
      <c r="C544" t="str" cm="1">
        <f t="array" ref="C544">_xlfn.IFS(ISTEXT(VLOOKUP(B544,AGE!A:A,1,FALSE)),"yes", ISTEXT(VLOOKUP(B544,'hardcoded age'!A:A, 1, FALSE)), "copied", TRUE, "")</f>
        <v/>
      </c>
    </row>
    <row r="545" spans="1:3" x14ac:dyDescent="0.3">
      <c r="A545" t="s">
        <v>1993</v>
      </c>
      <c r="B545" t="s">
        <v>1994</v>
      </c>
      <c r="C545" t="str" cm="1">
        <f t="array" ref="C545">_xlfn.IFS(ISTEXT(VLOOKUP(B545,AGE!A:A,1,FALSE)),"yes", ISTEXT(VLOOKUP(B545,'hardcoded age'!A:A, 1, FALSE)), "copied", TRUE, "")</f>
        <v>copied</v>
      </c>
    </row>
    <row r="546" spans="1:3" x14ac:dyDescent="0.3">
      <c r="A546" t="s">
        <v>412</v>
      </c>
      <c r="B546" t="s">
        <v>2987</v>
      </c>
      <c r="C546" t="str" cm="1">
        <f t="array" ref="C546">_xlfn.IFS(ISTEXT(VLOOKUP(B546,AGE!A:A,1,FALSE)),"yes", ISTEXT(VLOOKUP(B546,'hardcoded age'!A:A, 1, FALSE)), "copied", TRUE, "")</f>
        <v>yes</v>
      </c>
    </row>
    <row r="547" spans="1:3" x14ac:dyDescent="0.3">
      <c r="A547" t="s">
        <v>1954</v>
      </c>
      <c r="B547" t="s">
        <v>1955</v>
      </c>
      <c r="C547" t="str" cm="1">
        <f t="array" ref="C547">_xlfn.IFS(ISTEXT(VLOOKUP(B547,AGE!A:A,1,FALSE)),"yes", ISTEXT(VLOOKUP(B547,'hardcoded age'!A:A, 1, FALSE)), "copied", TRUE, "")</f>
        <v>yes</v>
      </c>
    </row>
    <row r="548" spans="1:3" x14ac:dyDescent="0.3">
      <c r="A548" t="s">
        <v>831</v>
      </c>
      <c r="B548" t="s">
        <v>831</v>
      </c>
      <c r="C548" t="str" cm="1">
        <f t="array" ref="C548">_xlfn.IFS(ISTEXT(VLOOKUP(B548,AGE!A:A,1,FALSE)),"yes", ISTEXT(VLOOKUP(B548,'hardcoded age'!A:A, 1, FALSE)), "copied", TRUE, "")</f>
        <v/>
      </c>
    </row>
    <row r="549" spans="1:3" x14ac:dyDescent="0.3">
      <c r="A549" t="s">
        <v>181</v>
      </c>
      <c r="B549" t="s">
        <v>2989</v>
      </c>
      <c r="C549" t="str" cm="1">
        <f t="array" ref="C549">_xlfn.IFS(ISTEXT(VLOOKUP(B549,AGE!A:A,1,FALSE)),"yes", ISTEXT(VLOOKUP(B549,'hardcoded age'!A:A, 1, FALSE)), "copied", TRUE, "")</f>
        <v/>
      </c>
    </row>
    <row r="550" spans="1:3" x14ac:dyDescent="0.3">
      <c r="A550" t="s">
        <v>757</v>
      </c>
      <c r="B550" t="s">
        <v>2990</v>
      </c>
      <c r="C550" t="str" cm="1">
        <f t="array" ref="C550">_xlfn.IFS(ISTEXT(VLOOKUP(B550,AGE!A:A,1,FALSE)),"yes", ISTEXT(VLOOKUP(B550,'hardcoded age'!A:A, 1, FALSE)), "copied", TRUE, "")</f>
        <v/>
      </c>
    </row>
    <row r="551" spans="1:3" x14ac:dyDescent="0.3">
      <c r="A551" t="s">
        <v>539</v>
      </c>
      <c r="B551" t="s">
        <v>2991</v>
      </c>
      <c r="C551" t="str" cm="1">
        <f t="array" ref="C551">_xlfn.IFS(ISTEXT(VLOOKUP(B551,AGE!A:A,1,FALSE)),"yes", ISTEXT(VLOOKUP(B551,'hardcoded age'!A:A, 1, FALSE)), "copied", TRUE, "")</f>
        <v>yes</v>
      </c>
    </row>
    <row r="552" spans="1:3" x14ac:dyDescent="0.3">
      <c r="A552" t="s">
        <v>148</v>
      </c>
      <c r="B552" t="s">
        <v>2991</v>
      </c>
      <c r="C552" t="str" cm="1">
        <f t="array" ref="C552">_xlfn.IFS(ISTEXT(VLOOKUP(B552,AGE!A:A,1,FALSE)),"yes", ISTEXT(VLOOKUP(B552,'hardcoded age'!A:A, 1, FALSE)), "copied", TRUE, "")</f>
        <v>yes</v>
      </c>
    </row>
    <row r="553" spans="1:3" x14ac:dyDescent="0.3">
      <c r="A553" t="s">
        <v>182</v>
      </c>
      <c r="B553" t="s">
        <v>2992</v>
      </c>
      <c r="C553" t="str" cm="1">
        <f t="array" ref="C553">_xlfn.IFS(ISTEXT(VLOOKUP(B553,AGE!A:A,1,FALSE)),"yes", ISTEXT(VLOOKUP(B553,'hardcoded age'!A:A, 1, FALSE)), "copied", TRUE, "")</f>
        <v/>
      </c>
    </row>
    <row r="554" spans="1:3" x14ac:dyDescent="0.3">
      <c r="A554" t="s">
        <v>393</v>
      </c>
      <c r="B554" t="s">
        <v>2993</v>
      </c>
      <c r="C554" t="str" cm="1">
        <f t="array" ref="C554">_xlfn.IFS(ISTEXT(VLOOKUP(B554,AGE!A:A,1,FALSE)),"yes", ISTEXT(VLOOKUP(B554,'hardcoded age'!A:A, 1, FALSE)), "copied", TRUE, "")</f>
        <v/>
      </c>
    </row>
    <row r="555" spans="1:3" x14ac:dyDescent="0.3">
      <c r="A555" t="s">
        <v>61</v>
      </c>
      <c r="B555" t="s">
        <v>2994</v>
      </c>
      <c r="C555" t="str" cm="1">
        <f t="array" ref="C555">_xlfn.IFS(ISTEXT(VLOOKUP(B555,AGE!A:A,1,FALSE)),"yes", ISTEXT(VLOOKUP(B555,'hardcoded age'!A:A, 1, FALSE)), "copied", TRUE, "")</f>
        <v/>
      </c>
    </row>
    <row r="556" spans="1:3" x14ac:dyDescent="0.3">
      <c r="A556" t="s">
        <v>134</v>
      </c>
      <c r="B556" t="s">
        <v>2994</v>
      </c>
      <c r="C556" t="str" cm="1">
        <f t="array" ref="C556">_xlfn.IFS(ISTEXT(VLOOKUP(B556,AGE!A:A,1,FALSE)),"yes", ISTEXT(VLOOKUP(B556,'hardcoded age'!A:A, 1, FALSE)), "copied", TRUE, "")</f>
        <v/>
      </c>
    </row>
    <row r="557" spans="1:3" x14ac:dyDescent="0.3">
      <c r="A557" t="s">
        <v>973</v>
      </c>
      <c r="B557" t="s">
        <v>973</v>
      </c>
      <c r="C557" t="str" cm="1">
        <f t="array" ref="C557">_xlfn.IFS(ISTEXT(VLOOKUP(B557,AGE!A:A,1,FALSE)),"yes", ISTEXT(VLOOKUP(B557,'hardcoded age'!A:A, 1, FALSE)), "copied", TRUE, "")</f>
        <v/>
      </c>
    </row>
    <row r="558" spans="1:3" x14ac:dyDescent="0.3">
      <c r="A558" t="s">
        <v>810</v>
      </c>
      <c r="B558" t="s">
        <v>810</v>
      </c>
      <c r="C558" t="str" cm="1">
        <f t="array" ref="C558">_xlfn.IFS(ISTEXT(VLOOKUP(B558,AGE!A:A,1,FALSE)),"yes", ISTEXT(VLOOKUP(B558,'hardcoded age'!A:A, 1, FALSE)), "copied", TRUE, "")</f>
        <v/>
      </c>
    </row>
    <row r="559" spans="1:3" x14ac:dyDescent="0.3">
      <c r="A559" t="s">
        <v>201</v>
      </c>
      <c r="B559" t="s">
        <v>3224</v>
      </c>
      <c r="C559" t="str" cm="1">
        <f t="array" ref="C559">_xlfn.IFS(ISTEXT(VLOOKUP(B559,AGE!A:A,1,FALSE)),"yes", ISTEXT(VLOOKUP(B559,'hardcoded age'!A:A, 1, FALSE)), "copied", TRUE, "")</f>
        <v>yes</v>
      </c>
    </row>
    <row r="560" spans="1:3" x14ac:dyDescent="0.3">
      <c r="A560" t="s">
        <v>385</v>
      </c>
      <c r="B560" t="s">
        <v>2995</v>
      </c>
      <c r="C560" t="str" cm="1">
        <f t="array" ref="C560">_xlfn.IFS(ISTEXT(VLOOKUP(B560,AGE!A:A,1,FALSE)),"yes", ISTEXT(VLOOKUP(B560,'hardcoded age'!A:A, 1, FALSE)), "copied", TRUE, "")</f>
        <v/>
      </c>
    </row>
    <row r="561" spans="1:3" x14ac:dyDescent="0.3">
      <c r="A561" t="s">
        <v>344</v>
      </c>
      <c r="B561" t="s">
        <v>2996</v>
      </c>
      <c r="C561" t="str" cm="1">
        <f t="array" ref="C561">_xlfn.IFS(ISTEXT(VLOOKUP(B561,AGE!A:A,1,FALSE)),"yes", ISTEXT(VLOOKUP(B561,'hardcoded age'!A:A, 1, FALSE)), "copied", TRUE, "")</f>
        <v/>
      </c>
    </row>
    <row r="562" spans="1:3" x14ac:dyDescent="0.3">
      <c r="A562" t="s">
        <v>980</v>
      </c>
      <c r="B562" t="s">
        <v>980</v>
      </c>
      <c r="C562" t="str" cm="1">
        <f t="array" ref="C562">_xlfn.IFS(ISTEXT(VLOOKUP(B562,AGE!A:A,1,FALSE)),"yes", ISTEXT(VLOOKUP(B562,'hardcoded age'!A:A, 1, FALSE)), "copied", TRUE, "")</f>
        <v/>
      </c>
    </row>
    <row r="563" spans="1:3" x14ac:dyDescent="0.3">
      <c r="A563" t="s">
        <v>425</v>
      </c>
      <c r="B563" t="s">
        <v>980</v>
      </c>
      <c r="C563" t="str" cm="1">
        <f t="array" ref="C563">_xlfn.IFS(ISTEXT(VLOOKUP(B563,AGE!A:A,1,FALSE)),"yes", ISTEXT(VLOOKUP(B563,'hardcoded age'!A:A, 1, FALSE)), "copied", TRUE, "")</f>
        <v/>
      </c>
    </row>
    <row r="564" spans="1:3" x14ac:dyDescent="0.3">
      <c r="A564" t="s">
        <v>1961</v>
      </c>
      <c r="B564" t="s">
        <v>1962</v>
      </c>
      <c r="C564" t="str" cm="1">
        <f t="array" ref="C564">_xlfn.IFS(ISTEXT(VLOOKUP(B564,AGE!A:A,1,FALSE)),"yes", ISTEXT(VLOOKUP(B564,'hardcoded age'!A:A, 1, FALSE)), "copied", TRUE, "")</f>
        <v>copied</v>
      </c>
    </row>
    <row r="565" spans="1:3" x14ac:dyDescent="0.3">
      <c r="A565" t="s">
        <v>768</v>
      </c>
      <c r="B565" t="s">
        <v>2787</v>
      </c>
      <c r="C565" t="str" cm="1">
        <f t="array" ref="C565">_xlfn.IFS(ISTEXT(VLOOKUP(B565,AGE!A:A,1,FALSE)),"yes", ISTEXT(VLOOKUP(B565,'hardcoded age'!A:A, 1, FALSE)), "copied", TRUE, "")</f>
        <v/>
      </c>
    </row>
    <row r="566" spans="1:3" x14ac:dyDescent="0.3">
      <c r="A566" t="s">
        <v>762</v>
      </c>
      <c r="B566" t="s">
        <v>2866</v>
      </c>
      <c r="C566" t="str" cm="1">
        <f t="array" ref="C566">_xlfn.IFS(ISTEXT(VLOOKUP(B566,AGE!A:A,1,FALSE)),"yes", ISTEXT(VLOOKUP(B566,'hardcoded age'!A:A, 1, FALSE)), "copied", TRUE, "")</f>
        <v/>
      </c>
    </row>
    <row r="567" spans="1:3" x14ac:dyDescent="0.3">
      <c r="A567" t="s">
        <v>759</v>
      </c>
      <c r="B567" t="s">
        <v>2908</v>
      </c>
      <c r="C567" t="str" cm="1">
        <f t="array" ref="C567">_xlfn.IFS(ISTEXT(VLOOKUP(B567,AGE!A:A,1,FALSE)),"yes", ISTEXT(VLOOKUP(B567,'hardcoded age'!A:A, 1, FALSE)), "copied", TRUE, "")</f>
        <v/>
      </c>
    </row>
    <row r="568" spans="1:3" x14ac:dyDescent="0.3">
      <c r="A568" t="s">
        <v>766</v>
      </c>
      <c r="B568" t="s">
        <v>3017</v>
      </c>
      <c r="C568" t="str" cm="1">
        <f t="array" ref="C568">_xlfn.IFS(ISTEXT(VLOOKUP(B568,AGE!A:A,1,FALSE)),"yes", ISTEXT(VLOOKUP(B568,'hardcoded age'!A:A, 1, FALSE)), "copied", TRUE, "")</f>
        <v/>
      </c>
    </row>
    <row r="569" spans="1:3" x14ac:dyDescent="0.3">
      <c r="A569" t="s">
        <v>767</v>
      </c>
      <c r="B569" t="s">
        <v>3073</v>
      </c>
      <c r="C569" t="str" cm="1">
        <f t="array" ref="C569">_xlfn.IFS(ISTEXT(VLOOKUP(B569,AGE!A:A,1,FALSE)),"yes", ISTEXT(VLOOKUP(B569,'hardcoded age'!A:A, 1, FALSE)), "copied", TRUE, "")</f>
        <v/>
      </c>
    </row>
    <row r="570" spans="1:3" x14ac:dyDescent="0.3">
      <c r="A570" t="s">
        <v>764</v>
      </c>
      <c r="B570" t="s">
        <v>2900</v>
      </c>
      <c r="C570" t="str" cm="1">
        <f t="array" ref="C570">_xlfn.IFS(ISTEXT(VLOOKUP(B570,AGE!A:A,1,FALSE)),"yes", ISTEXT(VLOOKUP(B570,'hardcoded age'!A:A, 1, FALSE)), "copied", TRUE, "")</f>
        <v/>
      </c>
    </row>
    <row r="571" spans="1:3" x14ac:dyDescent="0.3">
      <c r="A571" t="s">
        <v>760</v>
      </c>
      <c r="B571" t="s">
        <v>3135</v>
      </c>
      <c r="C571" t="str" cm="1">
        <f t="array" ref="C571">_xlfn.IFS(ISTEXT(VLOOKUP(B571,AGE!A:A,1,FALSE)),"yes", ISTEXT(VLOOKUP(B571,'hardcoded age'!A:A, 1, FALSE)), "copied", TRUE, "")</f>
        <v/>
      </c>
    </row>
    <row r="572" spans="1:3" x14ac:dyDescent="0.3">
      <c r="A572" t="s">
        <v>961</v>
      </c>
      <c r="B572" t="s">
        <v>2822</v>
      </c>
      <c r="C572" t="str" cm="1">
        <f t="array" ref="C572">_xlfn.IFS(ISTEXT(VLOOKUP(B572,AGE!A:A,1,FALSE)),"yes", ISTEXT(VLOOKUP(B572,'hardcoded age'!A:A, 1, FALSE)), "copied", TRUE, "")</f>
        <v/>
      </c>
    </row>
    <row r="573" spans="1:3" x14ac:dyDescent="0.3">
      <c r="A573" t="s">
        <v>709</v>
      </c>
      <c r="B573" t="s">
        <v>2848</v>
      </c>
      <c r="C573" t="str" cm="1">
        <f t="array" ref="C573">_xlfn.IFS(ISTEXT(VLOOKUP(B573,AGE!A:A,1,FALSE)),"yes", ISTEXT(VLOOKUP(B573,'hardcoded age'!A:A, 1, FALSE)), "copied", TRUE, "")</f>
        <v/>
      </c>
    </row>
    <row r="574" spans="1:3" x14ac:dyDescent="0.3">
      <c r="A574" t="s">
        <v>747</v>
      </c>
      <c r="B574" t="s">
        <v>2873</v>
      </c>
      <c r="C574" t="str" cm="1">
        <f t="array" ref="C574">_xlfn.IFS(ISTEXT(VLOOKUP(B574,AGE!A:A,1,FALSE)),"yes", ISTEXT(VLOOKUP(B574,'hardcoded age'!A:A, 1, FALSE)), "copied", TRUE, "")</f>
        <v/>
      </c>
    </row>
    <row r="575" spans="1:3" x14ac:dyDescent="0.3">
      <c r="A575" t="s">
        <v>212</v>
      </c>
      <c r="B575" t="s">
        <v>3290</v>
      </c>
      <c r="C575" t="str" cm="1">
        <f t="array" ref="C575">_xlfn.IFS(ISTEXT(VLOOKUP(B575,AGE!A:A,1,FALSE)),"yes", ISTEXT(VLOOKUP(B575,'hardcoded age'!A:A, 1, FALSE)), "copied", TRUE, "")</f>
        <v/>
      </c>
    </row>
    <row r="576" spans="1:3" x14ac:dyDescent="0.3">
      <c r="A576" t="s">
        <v>1966</v>
      </c>
      <c r="B576" t="s">
        <v>1965</v>
      </c>
      <c r="C576" t="str" cm="1">
        <f t="array" ref="C576">_xlfn.IFS(ISTEXT(VLOOKUP(B576,AGE!A:A,1,FALSE)),"yes", ISTEXT(VLOOKUP(B576,'hardcoded age'!A:A, 1, FALSE)), "copied", TRUE, "")</f>
        <v>copied</v>
      </c>
    </row>
    <row r="577" spans="1:6" x14ac:dyDescent="0.3">
      <c r="A577" t="s">
        <v>1004</v>
      </c>
      <c r="B577" t="s">
        <v>2841</v>
      </c>
      <c r="C577" t="str" cm="1">
        <f t="array" ref="C577">_xlfn.IFS(ISTEXT(VLOOKUP(B577,AGE!A:A,1,FALSE)),"yes", ISTEXT(VLOOKUP(B577,'hardcoded age'!A:A, 1, FALSE)), "copied", TRUE, "")</f>
        <v>yes</v>
      </c>
    </row>
    <row r="578" spans="1:6" x14ac:dyDescent="0.3">
      <c r="A578" t="s">
        <v>1006</v>
      </c>
      <c r="B578" t="s">
        <v>2841</v>
      </c>
      <c r="C578" t="str" cm="1">
        <f t="array" ref="C578">_xlfn.IFS(ISTEXT(VLOOKUP(B578,AGE!A:A,1,FALSE)),"yes", ISTEXT(VLOOKUP(B578,'hardcoded age'!A:A, 1, FALSE)), "copied", TRUE, "")</f>
        <v>yes</v>
      </c>
    </row>
    <row r="579" spans="1:6" x14ac:dyDescent="0.3">
      <c r="A579" t="s">
        <v>1005</v>
      </c>
      <c r="B579" t="s">
        <v>2841</v>
      </c>
      <c r="C579" t="str" cm="1">
        <f t="array" ref="C579">_xlfn.IFS(ISTEXT(VLOOKUP(B579,AGE!A:A,1,FALSE)),"yes", ISTEXT(VLOOKUP(B579,'hardcoded age'!A:A, 1, FALSE)), "copied", TRUE, "")</f>
        <v>yes</v>
      </c>
    </row>
    <row r="580" spans="1:6" x14ac:dyDescent="0.3">
      <c r="A580" t="s">
        <v>1003</v>
      </c>
      <c r="B580" t="s">
        <v>2841</v>
      </c>
      <c r="C580" t="str" cm="1">
        <f t="array" ref="C580">_xlfn.IFS(ISTEXT(VLOOKUP(B580,AGE!A:A,1,FALSE)),"yes", ISTEXT(VLOOKUP(B580,'hardcoded age'!A:A, 1, FALSE)), "copied", TRUE, "")</f>
        <v>yes</v>
      </c>
    </row>
    <row r="581" spans="1:6" x14ac:dyDescent="0.3">
      <c r="A581" t="s">
        <v>1013</v>
      </c>
      <c r="B581" t="s">
        <v>2841</v>
      </c>
      <c r="C581" t="str" cm="1">
        <f t="array" ref="C581">_xlfn.IFS(ISTEXT(VLOOKUP(B581,AGE!A:A,1,FALSE)),"yes", ISTEXT(VLOOKUP(B581,'hardcoded age'!A:A, 1, FALSE)), "copied", TRUE, "")</f>
        <v>yes</v>
      </c>
    </row>
    <row r="582" spans="1:6" x14ac:dyDescent="0.3">
      <c r="A582" t="s">
        <v>1010</v>
      </c>
      <c r="B582" t="s">
        <v>2841</v>
      </c>
      <c r="C582" t="str" cm="1">
        <f t="array" ref="C582">_xlfn.IFS(ISTEXT(VLOOKUP(B582,AGE!A:A,1,FALSE)),"yes", ISTEXT(VLOOKUP(B582,'hardcoded age'!A:A, 1, FALSE)), "copied", TRUE, "")</f>
        <v>yes</v>
      </c>
    </row>
    <row r="583" spans="1:6" x14ac:dyDescent="0.3">
      <c r="A583" t="s">
        <v>1976</v>
      </c>
      <c r="B583" t="s">
        <v>1975</v>
      </c>
      <c r="C583" t="str" cm="1">
        <f t="array" ref="C583">_xlfn.IFS(ISTEXT(VLOOKUP(B583,AGE!A:A,1,FALSE)),"yes", ISTEXT(VLOOKUP(B583,'hardcoded age'!A:A, 1, FALSE)), "copied", TRUE, "")</f>
        <v>copied</v>
      </c>
    </row>
    <row r="584" spans="1:6" x14ac:dyDescent="0.3">
      <c r="A584" t="s">
        <v>1980</v>
      </c>
      <c r="B584" t="s">
        <v>1981</v>
      </c>
      <c r="C584" t="str" cm="1">
        <f t="array" ref="C584">_xlfn.IFS(ISTEXT(VLOOKUP(B584,AGE!A:A,1,FALSE)),"yes", ISTEXT(VLOOKUP(B584,'hardcoded age'!A:A, 1, FALSE)), "copied", TRUE, "")</f>
        <v>copied</v>
      </c>
    </row>
    <row r="585" spans="1:6" x14ac:dyDescent="0.3">
      <c r="A585" t="s">
        <v>323</v>
      </c>
      <c r="B585" t="s">
        <v>2997</v>
      </c>
      <c r="C585" t="str" cm="1">
        <f t="array" ref="C585">_xlfn.IFS(ISTEXT(VLOOKUP(B585,AGE!A:A,1,FALSE)),"yes", ISTEXT(VLOOKUP(B585,'hardcoded age'!A:A, 1, FALSE)), "copied", TRUE, "")</f>
        <v/>
      </c>
    </row>
    <row r="586" spans="1:6" x14ac:dyDescent="0.3">
      <c r="A586" t="s">
        <v>1045</v>
      </c>
      <c r="B586" t="s">
        <v>2998</v>
      </c>
      <c r="C586" t="str" cm="1">
        <f t="array" ref="C586">_xlfn.IFS(ISTEXT(VLOOKUP(B586,AGE!A:A,1,FALSE)),"yes", ISTEXT(VLOOKUP(B586,'hardcoded age'!A:A, 1, FALSE)), "copied", TRUE, "")</f>
        <v/>
      </c>
    </row>
    <row r="587" spans="1:6" x14ac:dyDescent="0.3">
      <c r="A587" t="s">
        <v>650</v>
      </c>
      <c r="B587" t="s">
        <v>3298</v>
      </c>
      <c r="C587" t="str" cm="1">
        <f t="array" ref="C587">_xlfn.IFS(ISTEXT(VLOOKUP(B587,AGE!A:A,1,FALSE)),"yes", ISTEXT(VLOOKUP(B587,'hardcoded age'!A:A, 1, FALSE)), "copied", TRUE, "")</f>
        <v>yes</v>
      </c>
      <c r="D587" t="s">
        <v>577</v>
      </c>
      <c r="E587" t="s">
        <v>517</v>
      </c>
      <c r="F587" t="s">
        <v>3300</v>
      </c>
    </row>
    <row r="588" spans="1:6" x14ac:dyDescent="0.3">
      <c r="A588" t="s">
        <v>88</v>
      </c>
      <c r="B588" t="s">
        <v>2999</v>
      </c>
      <c r="C588" t="str" cm="1">
        <f t="array" ref="C588">_xlfn.IFS(ISTEXT(VLOOKUP(B588,AGE!A:A,1,FALSE)),"yes", ISTEXT(VLOOKUP(B588,'hardcoded age'!A:A, 1, FALSE)), "copied", TRUE, "")</f>
        <v/>
      </c>
    </row>
    <row r="589" spans="1:6" x14ac:dyDescent="0.3">
      <c r="A589" t="s">
        <v>1871</v>
      </c>
      <c r="B589" t="s">
        <v>1872</v>
      </c>
      <c r="C589" t="str" cm="1">
        <f t="array" ref="C589">_xlfn.IFS(ISTEXT(VLOOKUP(B589,AGE!A:A,1,FALSE)),"yes", ISTEXT(VLOOKUP(B589,'hardcoded age'!A:A, 1, FALSE)), "copied", TRUE, "")</f>
        <v>copied</v>
      </c>
    </row>
    <row r="590" spans="1:6" x14ac:dyDescent="0.3">
      <c r="A590" t="s">
        <v>666</v>
      </c>
      <c r="B590" t="s">
        <v>3000</v>
      </c>
      <c r="C590" t="str" cm="1">
        <f t="array" ref="C590">_xlfn.IFS(ISTEXT(VLOOKUP(B590,AGE!A:A,1,FALSE)),"yes", ISTEXT(VLOOKUP(B590,'hardcoded age'!A:A, 1, FALSE)), "copied", TRUE, "")</f>
        <v/>
      </c>
    </row>
    <row r="591" spans="1:6" x14ac:dyDescent="0.3">
      <c r="A591" t="s">
        <v>171</v>
      </c>
      <c r="B591" t="s">
        <v>3001</v>
      </c>
      <c r="C591" t="str" cm="1">
        <f t="array" ref="C591">_xlfn.IFS(ISTEXT(VLOOKUP(B591,AGE!A:A,1,FALSE)),"yes", ISTEXT(VLOOKUP(B591,'hardcoded age'!A:A, 1, FALSE)), "copied", TRUE, "")</f>
        <v/>
      </c>
    </row>
    <row r="592" spans="1:6" x14ac:dyDescent="0.3">
      <c r="A592" t="s">
        <v>561</v>
      </c>
      <c r="B592" t="s">
        <v>1755</v>
      </c>
      <c r="C592" t="str" cm="1">
        <f t="array" ref="C592">_xlfn.IFS(ISTEXT(VLOOKUP(B592,AGE!A:A,1,FALSE)),"yes", ISTEXT(VLOOKUP(B592,'hardcoded age'!A:A, 1, FALSE)), "copied", TRUE, "")</f>
        <v>yes</v>
      </c>
    </row>
    <row r="593" spans="1:3" x14ac:dyDescent="0.3">
      <c r="A593" t="s">
        <v>2007</v>
      </c>
      <c r="B593" t="s">
        <v>2007</v>
      </c>
      <c r="C593" t="str" cm="1">
        <f t="array" ref="C593">_xlfn.IFS(ISTEXT(VLOOKUP(B593,AGE!A:A,1,FALSE)),"yes", ISTEXT(VLOOKUP(B593,'hardcoded age'!A:A, 1, FALSE)), "copied", TRUE, "")</f>
        <v>copied</v>
      </c>
    </row>
    <row r="594" spans="1:3" x14ac:dyDescent="0.3">
      <c r="A594" t="s">
        <v>430</v>
      </c>
      <c r="B594" t="s">
        <v>3002</v>
      </c>
      <c r="C594" t="str" cm="1">
        <f t="array" ref="C594">_xlfn.IFS(ISTEXT(VLOOKUP(B594,AGE!A:A,1,FALSE)),"yes", ISTEXT(VLOOKUP(B594,'hardcoded age'!A:A, 1, FALSE)), "copied", TRUE, "")</f>
        <v/>
      </c>
    </row>
    <row r="595" spans="1:3" x14ac:dyDescent="0.3">
      <c r="A595" t="s">
        <v>670</v>
      </c>
      <c r="B595" t="s">
        <v>3003</v>
      </c>
      <c r="C595" t="str" cm="1">
        <f t="array" ref="C595">_xlfn.IFS(ISTEXT(VLOOKUP(B595,AGE!A:A,1,FALSE)),"yes", ISTEXT(VLOOKUP(B595,'hardcoded age'!A:A, 1, FALSE)), "copied", TRUE, "")</f>
        <v/>
      </c>
    </row>
    <row r="596" spans="1:3" x14ac:dyDescent="0.3">
      <c r="A596" t="s">
        <v>1551</v>
      </c>
      <c r="B596" t="s">
        <v>1705</v>
      </c>
      <c r="C596" t="str" cm="1">
        <f t="array" ref="C596">_xlfn.IFS(ISTEXT(VLOOKUP(B596,AGE!A:A,1,FALSE)),"yes", ISTEXT(VLOOKUP(B596,'hardcoded age'!A:A, 1, FALSE)), "copied", TRUE, "")</f>
        <v>yes</v>
      </c>
    </row>
    <row r="597" spans="1:3" x14ac:dyDescent="0.3">
      <c r="A597" t="s">
        <v>289</v>
      </c>
      <c r="B597" t="s">
        <v>3004</v>
      </c>
      <c r="C597" t="str" cm="1">
        <f t="array" ref="C597">_xlfn.IFS(ISTEXT(VLOOKUP(B597,AGE!A:A,1,FALSE)),"yes", ISTEXT(VLOOKUP(B597,'hardcoded age'!A:A, 1, FALSE)), "copied", TRUE, "")</f>
        <v/>
      </c>
    </row>
    <row r="598" spans="1:3" x14ac:dyDescent="0.3">
      <c r="A598" t="s">
        <v>1869</v>
      </c>
      <c r="B598" t="s">
        <v>1868</v>
      </c>
      <c r="C598" t="str" cm="1">
        <f t="array" ref="C598">_xlfn.IFS(ISTEXT(VLOOKUP(B598,AGE!A:A,1,FALSE)),"yes", ISTEXT(VLOOKUP(B598,'hardcoded age'!A:A, 1, FALSE)), "copied", TRUE, "")</f>
        <v>yes</v>
      </c>
    </row>
    <row r="599" spans="1:3" x14ac:dyDescent="0.3">
      <c r="A599" t="s">
        <v>1870</v>
      </c>
      <c r="B599" t="s">
        <v>1868</v>
      </c>
      <c r="C599" t="str" cm="1">
        <f t="array" ref="C599">_xlfn.IFS(ISTEXT(VLOOKUP(B599,AGE!A:A,1,FALSE)),"yes", ISTEXT(VLOOKUP(B599,'hardcoded age'!A:A, 1, FALSE)), "copied", TRUE, "")</f>
        <v>yes</v>
      </c>
    </row>
    <row r="600" spans="1:3" x14ac:dyDescent="0.3">
      <c r="A600" t="s">
        <v>1867</v>
      </c>
      <c r="B600" t="s">
        <v>1868</v>
      </c>
      <c r="C600" t="str" cm="1">
        <f t="array" ref="C600">_xlfn.IFS(ISTEXT(VLOOKUP(B600,AGE!A:A,1,FALSE)),"yes", ISTEXT(VLOOKUP(B600,'hardcoded age'!A:A, 1, FALSE)), "copied", TRUE, "")</f>
        <v>yes</v>
      </c>
    </row>
    <row r="601" spans="1:3" x14ac:dyDescent="0.3">
      <c r="A601" t="s">
        <v>847</v>
      </c>
      <c r="B601" t="s">
        <v>3006</v>
      </c>
      <c r="C601" t="str" cm="1">
        <f t="array" ref="C601">_xlfn.IFS(ISTEXT(VLOOKUP(B601,AGE!A:A,1,FALSE)),"yes", ISTEXT(VLOOKUP(B601,'hardcoded age'!A:A, 1, FALSE)), "copied", TRUE, "")</f>
        <v/>
      </c>
    </row>
    <row r="602" spans="1:3" x14ac:dyDescent="0.3">
      <c r="A602" t="s">
        <v>131</v>
      </c>
      <c r="B602" t="s">
        <v>3007</v>
      </c>
      <c r="C602" t="str" cm="1">
        <f t="array" ref="C602">_xlfn.IFS(ISTEXT(VLOOKUP(B602,AGE!A:A,1,FALSE)),"yes", ISTEXT(VLOOKUP(B602,'hardcoded age'!A:A, 1, FALSE)), "copied", TRUE, "")</f>
        <v/>
      </c>
    </row>
    <row r="603" spans="1:3" x14ac:dyDescent="0.3">
      <c r="A603" t="s">
        <v>431</v>
      </c>
      <c r="B603" t="s">
        <v>3009</v>
      </c>
      <c r="C603" t="str" cm="1">
        <f t="array" ref="C603">_xlfn.IFS(ISTEXT(VLOOKUP(B603,AGE!A:A,1,FALSE)),"yes", ISTEXT(VLOOKUP(B603,'hardcoded age'!A:A, 1, FALSE)), "copied", TRUE, "")</f>
        <v/>
      </c>
    </row>
    <row r="604" spans="1:3" x14ac:dyDescent="0.3">
      <c r="A604" t="s">
        <v>343</v>
      </c>
      <c r="B604" t="s">
        <v>3010</v>
      </c>
      <c r="C604" t="str" cm="1">
        <f t="array" ref="C604">_xlfn.IFS(ISTEXT(VLOOKUP(B604,AGE!A:A,1,FALSE)),"yes", ISTEXT(VLOOKUP(B604,'hardcoded age'!A:A, 1, FALSE)), "copied", TRUE, "")</f>
        <v/>
      </c>
    </row>
    <row r="605" spans="1:3" x14ac:dyDescent="0.3">
      <c r="A605" t="s">
        <v>2113</v>
      </c>
      <c r="B605" t="s">
        <v>2114</v>
      </c>
      <c r="C605" t="str" cm="1">
        <f t="array" ref="C605">_xlfn.IFS(ISTEXT(VLOOKUP(B605,AGE!A:A,1,FALSE)),"yes", ISTEXT(VLOOKUP(B605,'hardcoded age'!A:A, 1, FALSE)), "copied", TRUE, "")</f>
        <v>yes</v>
      </c>
    </row>
    <row r="606" spans="1:3" x14ac:dyDescent="0.3">
      <c r="A606" t="s">
        <v>413</v>
      </c>
      <c r="B606" t="s">
        <v>1786</v>
      </c>
      <c r="C606" t="str" cm="1">
        <f t="array" ref="C606">_xlfn.IFS(ISTEXT(VLOOKUP(B606,AGE!A:A,1,FALSE)),"yes", ISTEXT(VLOOKUP(B606,'hardcoded age'!A:A, 1, FALSE)), "copied", TRUE, "")</f>
        <v>yes</v>
      </c>
    </row>
    <row r="607" spans="1:3" x14ac:dyDescent="0.3">
      <c r="A607" t="s">
        <v>765</v>
      </c>
      <c r="B607" t="s">
        <v>3007</v>
      </c>
      <c r="C607" t="str" cm="1">
        <f t="array" ref="C607">_xlfn.IFS(ISTEXT(VLOOKUP(B607,AGE!A:A,1,FALSE)),"yes", ISTEXT(VLOOKUP(B607,'hardcoded age'!A:A, 1, FALSE)), "copied", TRUE, "")</f>
        <v/>
      </c>
    </row>
    <row r="608" spans="1:3" x14ac:dyDescent="0.3">
      <c r="A608" t="s">
        <v>414</v>
      </c>
      <c r="B608" t="s">
        <v>3008</v>
      </c>
      <c r="C608" t="str" cm="1">
        <f t="array" ref="C608">_xlfn.IFS(ISTEXT(VLOOKUP(B608,AGE!A:A,1,FALSE)),"yes", ISTEXT(VLOOKUP(B608,'hardcoded age'!A:A, 1, FALSE)), "copied", TRUE, "")</f>
        <v/>
      </c>
    </row>
    <row r="609" spans="1:5" x14ac:dyDescent="0.3">
      <c r="A609" t="s">
        <v>345</v>
      </c>
      <c r="B609" t="s">
        <v>3011</v>
      </c>
      <c r="C609" t="str" cm="1">
        <f t="array" ref="C609">_xlfn.IFS(ISTEXT(VLOOKUP(B609,AGE!A:A,1,FALSE)),"yes", ISTEXT(VLOOKUP(B609,'hardcoded age'!A:A, 1, FALSE)), "copied", TRUE, "")</f>
        <v/>
      </c>
    </row>
    <row r="610" spans="1:5" x14ac:dyDescent="0.3">
      <c r="A610" t="s">
        <v>2103</v>
      </c>
      <c r="B610" t="s">
        <v>2104</v>
      </c>
      <c r="C610" t="str" cm="1">
        <f t="array" ref="C610">_xlfn.IFS(ISTEXT(VLOOKUP(B610,AGE!A:A,1,FALSE)),"yes", ISTEXT(VLOOKUP(B610,'hardcoded age'!A:A, 1, FALSE)), "copied", TRUE, "")</f>
        <v>copied</v>
      </c>
    </row>
    <row r="611" spans="1:5" x14ac:dyDescent="0.3">
      <c r="A611" t="s">
        <v>1898</v>
      </c>
      <c r="B611" t="s">
        <v>1899</v>
      </c>
      <c r="C611" t="str" cm="1">
        <f t="array" ref="C611">_xlfn.IFS(ISTEXT(VLOOKUP(B611,AGE!A:A,1,FALSE)),"yes", ISTEXT(VLOOKUP(B611,'hardcoded age'!A:A, 1, FALSE)), "copied", TRUE, "")</f>
        <v>yes</v>
      </c>
    </row>
    <row r="612" spans="1:5" x14ac:dyDescent="0.3">
      <c r="A612" t="s">
        <v>677</v>
      </c>
      <c r="B612" t="s">
        <v>677</v>
      </c>
      <c r="C612" t="str" cm="1">
        <f t="array" ref="C612">_xlfn.IFS(ISTEXT(VLOOKUP(B612,AGE!A:A,1,FALSE)),"yes", ISTEXT(VLOOKUP(B612,'hardcoded age'!A:A, 1, FALSE)), "copied", TRUE, "")</f>
        <v/>
      </c>
    </row>
    <row r="613" spans="1:5" x14ac:dyDescent="0.3">
      <c r="A613" t="s">
        <v>2094</v>
      </c>
      <c r="B613" t="s">
        <v>2095</v>
      </c>
      <c r="C613" t="str" cm="1">
        <f t="array" ref="C613">_xlfn.IFS(ISTEXT(VLOOKUP(B613,AGE!A:A,1,FALSE)),"yes", ISTEXT(VLOOKUP(B613,'hardcoded age'!A:A, 1, FALSE)), "copied", TRUE, "")</f>
        <v>copied</v>
      </c>
    </row>
    <row r="614" spans="1:5" x14ac:dyDescent="0.3">
      <c r="A614" t="s">
        <v>644</v>
      </c>
      <c r="B614" t="s">
        <v>3291</v>
      </c>
      <c r="C614" t="str" cm="1">
        <f t="array" ref="C614">_xlfn.IFS(ISTEXT(VLOOKUP(B614,AGE!A:A,1,FALSE)),"yes", ISTEXT(VLOOKUP(B614,'hardcoded age'!A:A, 1, FALSE)), "copied", TRUE, "")</f>
        <v>yes</v>
      </c>
      <c r="D614" t="s">
        <v>577</v>
      </c>
      <c r="E614" t="s">
        <v>542</v>
      </c>
    </row>
    <row r="615" spans="1:5" x14ac:dyDescent="0.3">
      <c r="A615" t="s">
        <v>1828</v>
      </c>
      <c r="B615" t="s">
        <v>2744</v>
      </c>
      <c r="C615" t="str" cm="1">
        <f t="array" ref="C615">_xlfn.IFS(ISTEXT(VLOOKUP(B615,AGE!A:A,1,FALSE)),"yes", ISTEXT(VLOOKUP(B615,'hardcoded age'!A:A, 1, FALSE)), "copied", TRUE, "")</f>
        <v>yes</v>
      </c>
    </row>
    <row r="616" spans="1:5" x14ac:dyDescent="0.3">
      <c r="A616" t="s">
        <v>337</v>
      </c>
      <c r="B616" t="s">
        <v>3012</v>
      </c>
      <c r="C616" t="str" cm="1">
        <f t="array" ref="C616">_xlfn.IFS(ISTEXT(VLOOKUP(B616,AGE!A:A,1,FALSE)),"yes", ISTEXT(VLOOKUP(B616,'hardcoded age'!A:A, 1, FALSE)), "copied", TRUE, "")</f>
        <v/>
      </c>
    </row>
    <row r="617" spans="1:5" x14ac:dyDescent="0.3">
      <c r="A617" t="s">
        <v>719</v>
      </c>
      <c r="B617" t="s">
        <v>3013</v>
      </c>
      <c r="C617" t="str" cm="1">
        <f t="array" ref="C617">_xlfn.IFS(ISTEXT(VLOOKUP(B617,AGE!A:A,1,FALSE)),"yes", ISTEXT(VLOOKUP(B617,'hardcoded age'!A:A, 1, FALSE)), "copied", TRUE, "")</f>
        <v>yes</v>
      </c>
    </row>
    <row r="618" spans="1:5" x14ac:dyDescent="0.3">
      <c r="A618" t="s">
        <v>816</v>
      </c>
      <c r="B618" t="s">
        <v>3231</v>
      </c>
      <c r="C618" t="str" cm="1">
        <f t="array" ref="C618">_xlfn.IFS(ISTEXT(VLOOKUP(B618,AGE!A:A,1,FALSE)),"yes", ISTEXT(VLOOKUP(B618,'hardcoded age'!A:A, 1, FALSE)), "copied", TRUE, "")</f>
        <v>yes</v>
      </c>
    </row>
    <row r="619" spans="1:5" x14ac:dyDescent="0.3">
      <c r="A619" t="s">
        <v>1040</v>
      </c>
      <c r="B619" t="s">
        <v>3014</v>
      </c>
      <c r="C619" t="str" cm="1">
        <f t="array" ref="C619">_xlfn.IFS(ISTEXT(VLOOKUP(B619,AGE!A:A,1,FALSE)),"yes", ISTEXT(VLOOKUP(B619,'hardcoded age'!A:A, 1, FALSE)), "copied", TRUE, "")</f>
        <v/>
      </c>
    </row>
    <row r="620" spans="1:5" x14ac:dyDescent="0.3">
      <c r="A620" t="s">
        <v>799</v>
      </c>
      <c r="B620" t="s">
        <v>3015</v>
      </c>
      <c r="C620" t="str" cm="1">
        <f t="array" ref="C620">_xlfn.IFS(ISTEXT(VLOOKUP(B620,AGE!A:A,1,FALSE)),"yes", ISTEXT(VLOOKUP(B620,'hardcoded age'!A:A, 1, FALSE)), "copied", TRUE, "")</f>
        <v/>
      </c>
    </row>
    <row r="621" spans="1:5" x14ac:dyDescent="0.3">
      <c r="A621" t="s">
        <v>798</v>
      </c>
      <c r="B621" t="s">
        <v>3015</v>
      </c>
      <c r="C621" t="str" cm="1">
        <f t="array" ref="C621">_xlfn.IFS(ISTEXT(VLOOKUP(B621,AGE!A:A,1,FALSE)),"yes", ISTEXT(VLOOKUP(B621,'hardcoded age'!A:A, 1, FALSE)), "copied", TRUE, "")</f>
        <v/>
      </c>
    </row>
    <row r="622" spans="1:5" x14ac:dyDescent="0.3">
      <c r="A622" t="s">
        <v>800</v>
      </c>
      <c r="B622" t="s">
        <v>3015</v>
      </c>
      <c r="C622" t="str" cm="1">
        <f t="array" ref="C622">_xlfn.IFS(ISTEXT(VLOOKUP(B622,AGE!A:A,1,FALSE)),"yes", ISTEXT(VLOOKUP(B622,'hardcoded age'!A:A, 1, FALSE)), "copied", TRUE, "")</f>
        <v/>
      </c>
    </row>
    <row r="623" spans="1:5" x14ac:dyDescent="0.3">
      <c r="A623" t="s">
        <v>660</v>
      </c>
      <c r="B623" t="s">
        <v>3016</v>
      </c>
      <c r="C623" t="str" cm="1">
        <f t="array" ref="C623">_xlfn.IFS(ISTEXT(VLOOKUP(B623,AGE!A:A,1,FALSE)),"yes", ISTEXT(VLOOKUP(B623,'hardcoded age'!A:A, 1, FALSE)), "copied", TRUE, "")</f>
        <v/>
      </c>
    </row>
    <row r="624" spans="1:5" x14ac:dyDescent="0.3">
      <c r="A624" t="s">
        <v>143</v>
      </c>
      <c r="B624" t="s">
        <v>3017</v>
      </c>
      <c r="C624" t="str" cm="1">
        <f t="array" ref="C624">_xlfn.IFS(ISTEXT(VLOOKUP(B624,AGE!A:A,1,FALSE)),"yes", ISTEXT(VLOOKUP(B624,'hardcoded age'!A:A, 1, FALSE)), "copied", TRUE, "")</f>
        <v/>
      </c>
    </row>
    <row r="625" spans="1:3" x14ac:dyDescent="0.3">
      <c r="A625" t="s">
        <v>2085</v>
      </c>
      <c r="B625" t="s">
        <v>2086</v>
      </c>
      <c r="C625" t="str" cm="1">
        <f t="array" ref="C625">_xlfn.IFS(ISTEXT(VLOOKUP(B625,AGE!A:A,1,FALSE)),"yes", ISTEXT(VLOOKUP(B625,'hardcoded age'!A:A, 1, FALSE)), "copied", TRUE, "")</f>
        <v>copied</v>
      </c>
    </row>
    <row r="626" spans="1:3" x14ac:dyDescent="0.3">
      <c r="A626" t="s">
        <v>819</v>
      </c>
      <c r="B626" t="s">
        <v>819</v>
      </c>
      <c r="C626" t="str" cm="1">
        <f t="array" ref="C626">_xlfn.IFS(ISTEXT(VLOOKUP(B626,AGE!A:A,1,FALSE)),"yes", ISTEXT(VLOOKUP(B626,'hardcoded age'!A:A, 1, FALSE)), "copied", TRUE, "")</f>
        <v/>
      </c>
    </row>
    <row r="627" spans="1:3" x14ac:dyDescent="0.3">
      <c r="A627" t="s">
        <v>916</v>
      </c>
      <c r="B627" t="s">
        <v>3018</v>
      </c>
      <c r="C627" t="str" cm="1">
        <f t="array" ref="C627">_xlfn.IFS(ISTEXT(VLOOKUP(B627,AGE!A:A,1,FALSE)),"yes", ISTEXT(VLOOKUP(B627,'hardcoded age'!A:A, 1, FALSE)), "copied", TRUE, "")</f>
        <v/>
      </c>
    </row>
    <row r="628" spans="1:3" x14ac:dyDescent="0.3">
      <c r="A628" t="s">
        <v>922</v>
      </c>
      <c r="B628" t="s">
        <v>922</v>
      </c>
      <c r="C628" t="str" cm="1">
        <f t="array" ref="C628">_xlfn.IFS(ISTEXT(VLOOKUP(B628,AGE!A:A,1,FALSE)),"yes", ISTEXT(VLOOKUP(B628,'hardcoded age'!A:A, 1, FALSE)), "copied", TRUE, "")</f>
        <v/>
      </c>
    </row>
    <row r="629" spans="1:3" x14ac:dyDescent="0.3">
      <c r="A629" t="s">
        <v>1997</v>
      </c>
      <c r="B629" t="s">
        <v>1965</v>
      </c>
      <c r="C629" t="str" cm="1">
        <f t="array" ref="C629">_xlfn.IFS(ISTEXT(VLOOKUP(B629,AGE!A:A,1,FALSE)),"yes", ISTEXT(VLOOKUP(B629,'hardcoded age'!A:A, 1, FALSE)), "copied", TRUE, "")</f>
        <v>copied</v>
      </c>
    </row>
    <row r="630" spans="1:3" x14ac:dyDescent="0.3">
      <c r="A630" t="s">
        <v>899</v>
      </c>
      <c r="B630" t="s">
        <v>3019</v>
      </c>
      <c r="C630" t="str" cm="1">
        <f t="array" ref="C630">_xlfn.IFS(ISTEXT(VLOOKUP(B630,AGE!A:A,1,FALSE)),"yes", ISTEXT(VLOOKUP(B630,'hardcoded age'!A:A, 1, FALSE)), "copied", TRUE, "")</f>
        <v/>
      </c>
    </row>
    <row r="631" spans="1:3" x14ac:dyDescent="0.3">
      <c r="A631" t="s">
        <v>756</v>
      </c>
      <c r="B631" t="s">
        <v>756</v>
      </c>
      <c r="C631" t="str" cm="1">
        <f t="array" ref="C631">_xlfn.IFS(ISTEXT(VLOOKUP(B631,AGE!A:A,1,FALSE)),"yes", ISTEXT(VLOOKUP(B631,'hardcoded age'!A:A, 1, FALSE)), "copied", TRUE, "")</f>
        <v/>
      </c>
    </row>
    <row r="632" spans="1:3" x14ac:dyDescent="0.3">
      <c r="A632" t="s">
        <v>1547</v>
      </c>
      <c r="B632" t="s">
        <v>1573</v>
      </c>
      <c r="C632" t="str" cm="1">
        <f t="array" ref="C632">_xlfn.IFS(ISTEXT(VLOOKUP(B632,AGE!A:A,1,FALSE)),"yes", ISTEXT(VLOOKUP(B632,'hardcoded age'!A:A, 1, FALSE)), "copied", TRUE, "")</f>
        <v>yes</v>
      </c>
    </row>
    <row r="633" spans="1:3" x14ac:dyDescent="0.3">
      <c r="A633" t="s">
        <v>60</v>
      </c>
      <c r="B633" t="s">
        <v>3248</v>
      </c>
      <c r="C633" t="str" cm="1">
        <f t="array" ref="C633">_xlfn.IFS(ISTEXT(VLOOKUP(B633,AGE!A:A,1,FALSE)),"yes", ISTEXT(VLOOKUP(B633,'hardcoded age'!A:A, 1, FALSE)), "copied", TRUE, "")</f>
        <v>yes</v>
      </c>
    </row>
    <row r="634" spans="1:3" x14ac:dyDescent="0.3">
      <c r="A634" t="s">
        <v>59</v>
      </c>
      <c r="B634" t="s">
        <v>3236</v>
      </c>
      <c r="C634" t="str" cm="1">
        <f t="array" ref="C634">_xlfn.IFS(ISTEXT(VLOOKUP(B634,AGE!A:A,1,FALSE)),"yes", ISTEXT(VLOOKUP(B634,'hardcoded age'!A:A, 1, FALSE)), "copied", TRUE, "")</f>
        <v>yes</v>
      </c>
    </row>
    <row r="635" spans="1:3" x14ac:dyDescent="0.3">
      <c r="A635" t="s">
        <v>120</v>
      </c>
      <c r="B635" t="s">
        <v>3236</v>
      </c>
      <c r="C635" t="str" cm="1">
        <f t="array" ref="C635">_xlfn.IFS(ISTEXT(VLOOKUP(B635,AGE!A:A,1,FALSE)),"yes", ISTEXT(VLOOKUP(B635,'hardcoded age'!A:A, 1, FALSE)), "copied", TRUE, "")</f>
        <v>yes</v>
      </c>
    </row>
    <row r="636" spans="1:3" x14ac:dyDescent="0.3">
      <c r="A636" t="s">
        <v>2018</v>
      </c>
      <c r="B636" t="s">
        <v>2018</v>
      </c>
      <c r="C636" t="str" cm="1">
        <f t="array" ref="C636">_xlfn.IFS(ISTEXT(VLOOKUP(B636,AGE!A:A,1,FALSE)),"yes", ISTEXT(VLOOKUP(B636,'hardcoded age'!A:A, 1, FALSE)), "copied", TRUE, "")</f>
        <v>copied</v>
      </c>
    </row>
    <row r="637" spans="1:3" x14ac:dyDescent="0.3">
      <c r="A637" t="s">
        <v>195</v>
      </c>
      <c r="B637" t="s">
        <v>3288</v>
      </c>
      <c r="C637" t="str" cm="1">
        <f t="array" ref="C637">_xlfn.IFS(ISTEXT(VLOOKUP(B637,AGE!A:A,1,FALSE)),"yes", ISTEXT(VLOOKUP(B637,'hardcoded age'!A:A, 1, FALSE)), "copied", TRUE, "")</f>
        <v/>
      </c>
    </row>
    <row r="638" spans="1:3" x14ac:dyDescent="0.3">
      <c r="A638" t="s">
        <v>319</v>
      </c>
      <c r="B638" t="s">
        <v>3020</v>
      </c>
      <c r="C638" t="str" cm="1">
        <f t="array" ref="C638">_xlfn.IFS(ISTEXT(VLOOKUP(B638,AGE!A:A,1,FALSE)),"yes", ISTEXT(VLOOKUP(B638,'hardcoded age'!A:A, 1, FALSE)), "copied", TRUE, "")</f>
        <v/>
      </c>
    </row>
    <row r="639" spans="1:3" x14ac:dyDescent="0.3">
      <c r="A639" t="s">
        <v>427</v>
      </c>
      <c r="B639" t="s">
        <v>3021</v>
      </c>
      <c r="C639" t="str" cm="1">
        <f t="array" ref="C639">_xlfn.IFS(ISTEXT(VLOOKUP(B639,AGE!A:A,1,FALSE)),"yes", ISTEXT(VLOOKUP(B639,'hardcoded age'!A:A, 1, FALSE)), "copied", TRUE, "")</f>
        <v/>
      </c>
    </row>
    <row r="640" spans="1:3" x14ac:dyDescent="0.3">
      <c r="A640" t="s">
        <v>553</v>
      </c>
      <c r="B640" t="s">
        <v>3162</v>
      </c>
      <c r="C640" t="str" cm="1">
        <f t="array" ref="C640">_xlfn.IFS(ISTEXT(VLOOKUP(B640,AGE!A:A,1,FALSE)),"yes", ISTEXT(VLOOKUP(B640,'hardcoded age'!A:A, 1, FALSE)), "copied", TRUE, "")</f>
        <v>yes</v>
      </c>
    </row>
    <row r="641" spans="1:3" x14ac:dyDescent="0.3">
      <c r="A641" t="s">
        <v>701</v>
      </c>
      <c r="B641" t="s">
        <v>3162</v>
      </c>
      <c r="C641" t="str" cm="1">
        <f t="array" ref="C641">_xlfn.IFS(ISTEXT(VLOOKUP(B641,AGE!A:A,1,FALSE)),"yes", ISTEXT(VLOOKUP(B641,'hardcoded age'!A:A, 1, FALSE)), "copied", TRUE, "")</f>
        <v>yes</v>
      </c>
    </row>
    <row r="642" spans="1:3" x14ac:dyDescent="0.3">
      <c r="A642" t="s">
        <v>277</v>
      </c>
      <c r="B642" t="s">
        <v>3162</v>
      </c>
      <c r="C642" t="str" cm="1">
        <f t="array" ref="C642">_xlfn.IFS(ISTEXT(VLOOKUP(B642,AGE!A:A,1,FALSE)),"yes", ISTEXT(VLOOKUP(B642,'hardcoded age'!A:A, 1, FALSE)), "copied", TRUE, "")</f>
        <v>yes</v>
      </c>
    </row>
    <row r="643" spans="1:3" x14ac:dyDescent="0.3">
      <c r="A643" t="s">
        <v>1736</v>
      </c>
      <c r="B643" t="s">
        <v>1729</v>
      </c>
      <c r="C643" t="str" cm="1">
        <f t="array" ref="C643">_xlfn.IFS(ISTEXT(VLOOKUP(B643,AGE!A:A,1,FALSE)),"yes", ISTEXT(VLOOKUP(B643,'hardcoded age'!A:A, 1, FALSE)), "copied", TRUE, "")</f>
        <v>yes</v>
      </c>
    </row>
    <row r="644" spans="1:3" x14ac:dyDescent="0.3">
      <c r="A644" t="s">
        <v>1568</v>
      </c>
      <c r="B644" t="s">
        <v>1726</v>
      </c>
      <c r="C644" t="str" cm="1">
        <f t="array" ref="C644">_xlfn.IFS(ISTEXT(VLOOKUP(B644,AGE!A:A,1,FALSE)),"yes", ISTEXT(VLOOKUP(B644,'hardcoded age'!A:A, 1, FALSE)), "copied", TRUE, "")</f>
        <v>yes</v>
      </c>
    </row>
    <row r="645" spans="1:3" x14ac:dyDescent="0.3">
      <c r="A645" t="s">
        <v>987</v>
      </c>
      <c r="B645" t="s">
        <v>3022</v>
      </c>
      <c r="C645" t="str" cm="1">
        <f t="array" ref="C645">_xlfn.IFS(ISTEXT(VLOOKUP(B645,AGE!A:A,1,FALSE)),"yes", ISTEXT(VLOOKUP(B645,'hardcoded age'!A:A, 1, FALSE)), "copied", TRUE, "")</f>
        <v/>
      </c>
    </row>
    <row r="646" spans="1:3" x14ac:dyDescent="0.3">
      <c r="A646" t="s">
        <v>191</v>
      </c>
      <c r="B646" t="s">
        <v>3023</v>
      </c>
      <c r="C646" t="str" cm="1">
        <f t="array" ref="C646">_xlfn.IFS(ISTEXT(VLOOKUP(B646,AGE!A:A,1,FALSE)),"yes", ISTEXT(VLOOKUP(B646,'hardcoded age'!A:A, 1, FALSE)), "copied", TRUE, "")</f>
        <v/>
      </c>
    </row>
    <row r="647" spans="1:3" x14ac:dyDescent="0.3">
      <c r="A647" t="s">
        <v>341</v>
      </c>
      <c r="B647" t="s">
        <v>3024</v>
      </c>
      <c r="C647" t="str" cm="1">
        <f t="array" ref="C647">_xlfn.IFS(ISTEXT(VLOOKUP(B647,AGE!A:A,1,FALSE)),"yes", ISTEXT(VLOOKUP(B647,'hardcoded age'!A:A, 1, FALSE)), "copied", TRUE, "")</f>
        <v/>
      </c>
    </row>
    <row r="648" spans="1:3" x14ac:dyDescent="0.3">
      <c r="A648" t="s">
        <v>1846</v>
      </c>
      <c r="B648" t="s">
        <v>1847</v>
      </c>
      <c r="C648" t="str" cm="1">
        <f t="array" ref="C648">_xlfn.IFS(ISTEXT(VLOOKUP(B648,AGE!A:A,1,FALSE)),"yes", ISTEXT(VLOOKUP(B648,'hardcoded age'!A:A, 1, FALSE)), "copied", TRUE, "")</f>
        <v>yes</v>
      </c>
    </row>
    <row r="649" spans="1:3" x14ac:dyDescent="0.3">
      <c r="A649" t="s">
        <v>1015</v>
      </c>
      <c r="B649" t="s">
        <v>3239</v>
      </c>
      <c r="C649" t="str" cm="1">
        <f t="array" ref="C649">_xlfn.IFS(ISTEXT(VLOOKUP(B649,AGE!A:A,1,FALSE)),"yes", ISTEXT(VLOOKUP(B649,'hardcoded age'!A:A, 1, FALSE)), "copied", TRUE, "")</f>
        <v>yes</v>
      </c>
    </row>
    <row r="650" spans="1:3" x14ac:dyDescent="0.3">
      <c r="A650" t="s">
        <v>158</v>
      </c>
      <c r="B650" t="s">
        <v>3239</v>
      </c>
      <c r="C650" t="str" cm="1">
        <f t="array" ref="C650">_xlfn.IFS(ISTEXT(VLOOKUP(B650,AGE!A:A,1,FALSE)),"yes", ISTEXT(VLOOKUP(B650,'hardcoded age'!A:A, 1, FALSE)), "copied", TRUE, "")</f>
        <v>yes</v>
      </c>
    </row>
    <row r="651" spans="1:3" x14ac:dyDescent="0.3">
      <c r="A651" t="s">
        <v>1555</v>
      </c>
      <c r="B651" t="s">
        <v>1709</v>
      </c>
      <c r="C651" t="str" cm="1">
        <f t="array" ref="C651">_xlfn.IFS(ISTEXT(VLOOKUP(B651,AGE!A:A,1,FALSE)),"yes", ISTEXT(VLOOKUP(B651,'hardcoded age'!A:A, 1, FALSE)), "copied", TRUE, "")</f>
        <v>yes</v>
      </c>
    </row>
    <row r="652" spans="1:3" x14ac:dyDescent="0.3">
      <c r="A652" t="s">
        <v>981</v>
      </c>
      <c r="B652" t="s">
        <v>3057</v>
      </c>
      <c r="C652" t="str" cm="1">
        <f t="array" ref="C652">_xlfn.IFS(ISTEXT(VLOOKUP(B652,AGE!A:A,1,FALSE)),"yes", ISTEXT(VLOOKUP(B652,'hardcoded age'!A:A, 1, FALSE)), "copied", TRUE, "")</f>
        <v/>
      </c>
    </row>
    <row r="653" spans="1:3" x14ac:dyDescent="0.3">
      <c r="A653" t="s">
        <v>681</v>
      </c>
      <c r="B653" t="s">
        <v>3025</v>
      </c>
      <c r="C653" t="str" cm="1">
        <f t="array" ref="C653">_xlfn.IFS(ISTEXT(VLOOKUP(B653,AGE!A:A,1,FALSE)),"yes", ISTEXT(VLOOKUP(B653,'hardcoded age'!A:A, 1, FALSE)), "copied", TRUE, "")</f>
        <v/>
      </c>
    </row>
    <row r="654" spans="1:3" x14ac:dyDescent="0.3">
      <c r="A654" t="s">
        <v>817</v>
      </c>
      <c r="B654" t="s">
        <v>1684</v>
      </c>
      <c r="C654" t="str" cm="1">
        <f t="array" ref="C654">_xlfn.IFS(ISTEXT(VLOOKUP(B654,AGE!A:A,1,FALSE)),"yes", ISTEXT(VLOOKUP(B654,'hardcoded age'!A:A, 1, FALSE)), "copied", TRUE, "")</f>
        <v>yes</v>
      </c>
    </row>
    <row r="655" spans="1:3" x14ac:dyDescent="0.3">
      <c r="A655" t="s">
        <v>818</v>
      </c>
      <c r="B655" t="s">
        <v>1684</v>
      </c>
      <c r="C655" t="str" cm="1">
        <f t="array" ref="C655">_xlfn.IFS(ISTEXT(VLOOKUP(B655,AGE!A:A,1,FALSE)),"yes", ISTEXT(VLOOKUP(B655,'hardcoded age'!A:A, 1, FALSE)), "copied", TRUE, "")</f>
        <v>yes</v>
      </c>
    </row>
    <row r="656" spans="1:3" x14ac:dyDescent="0.3">
      <c r="A656" t="s">
        <v>1652</v>
      </c>
      <c r="B656" t="s">
        <v>1684</v>
      </c>
      <c r="C656" t="str" cm="1">
        <f t="array" ref="C656">_xlfn.IFS(ISTEXT(VLOOKUP(B656,AGE!A:A,1,FALSE)),"yes", ISTEXT(VLOOKUP(B656,'hardcoded age'!A:A, 1, FALSE)), "copied", TRUE, "")</f>
        <v>yes</v>
      </c>
    </row>
    <row r="657" spans="1:3" x14ac:dyDescent="0.3">
      <c r="A657" t="s">
        <v>1634</v>
      </c>
      <c r="B657" t="s">
        <v>1725</v>
      </c>
      <c r="C657" t="str" cm="1">
        <f t="array" ref="C657">_xlfn.IFS(ISTEXT(VLOOKUP(B657,AGE!A:A,1,FALSE)),"yes", ISTEXT(VLOOKUP(B657,'hardcoded age'!A:A, 1, FALSE)), "copied", TRUE, "")</f>
        <v>yes</v>
      </c>
    </row>
    <row r="658" spans="1:3" x14ac:dyDescent="0.3">
      <c r="A658" t="s">
        <v>1553</v>
      </c>
      <c r="B658" t="s">
        <v>1707</v>
      </c>
      <c r="C658" t="str" cm="1">
        <f t="array" ref="C658">_xlfn.IFS(ISTEXT(VLOOKUP(B658,AGE!A:A,1,FALSE)),"yes", ISTEXT(VLOOKUP(B658,'hardcoded age'!A:A, 1, FALSE)), "copied", TRUE, "")</f>
        <v>yes</v>
      </c>
    </row>
    <row r="659" spans="1:3" x14ac:dyDescent="0.3">
      <c r="A659" t="s">
        <v>435</v>
      </c>
      <c r="B659" t="s">
        <v>3026</v>
      </c>
      <c r="C659" t="str" cm="1">
        <f t="array" ref="C659">_xlfn.IFS(ISTEXT(VLOOKUP(B659,AGE!A:A,1,FALSE)),"yes", ISTEXT(VLOOKUP(B659,'hardcoded age'!A:A, 1, FALSE)), "copied", TRUE, "")</f>
        <v/>
      </c>
    </row>
    <row r="660" spans="1:3" x14ac:dyDescent="0.3">
      <c r="A660" t="s">
        <v>373</v>
      </c>
      <c r="B660" t="s">
        <v>3027</v>
      </c>
      <c r="C660" t="str" cm="1">
        <f t="array" ref="C660">_xlfn.IFS(ISTEXT(VLOOKUP(B660,AGE!A:A,1,FALSE)),"yes", ISTEXT(VLOOKUP(B660,'hardcoded age'!A:A, 1, FALSE)), "copied", TRUE, "")</f>
        <v/>
      </c>
    </row>
    <row r="661" spans="1:3" x14ac:dyDescent="0.3">
      <c r="A661" t="s">
        <v>958</v>
      </c>
      <c r="B661" t="s">
        <v>958</v>
      </c>
      <c r="C661" t="str" cm="1">
        <f t="array" ref="C661">_xlfn.IFS(ISTEXT(VLOOKUP(B661,AGE!A:A,1,FALSE)),"yes", ISTEXT(VLOOKUP(B661,'hardcoded age'!A:A, 1, FALSE)), "copied", TRUE, "")</f>
        <v/>
      </c>
    </row>
    <row r="662" spans="1:3" x14ac:dyDescent="0.3">
      <c r="A662" t="s">
        <v>1979</v>
      </c>
      <c r="B662" t="s">
        <v>1979</v>
      </c>
      <c r="C662" t="str" cm="1">
        <f t="array" ref="C662">_xlfn.IFS(ISTEXT(VLOOKUP(B662,AGE!A:A,1,FALSE)),"yes", ISTEXT(VLOOKUP(B662,'hardcoded age'!A:A, 1, FALSE)), "copied", TRUE, "")</f>
        <v>copied</v>
      </c>
    </row>
    <row r="663" spans="1:3" x14ac:dyDescent="0.3">
      <c r="A663" t="s">
        <v>1572</v>
      </c>
      <c r="B663" t="s">
        <v>1721</v>
      </c>
      <c r="C663" t="str" cm="1">
        <f t="array" ref="C663">_xlfn.IFS(ISTEXT(VLOOKUP(B663,AGE!A:A,1,FALSE)),"yes", ISTEXT(VLOOKUP(B663,'hardcoded age'!A:A, 1, FALSE)), "copied", TRUE, "")</f>
        <v>yes</v>
      </c>
    </row>
    <row r="664" spans="1:3" x14ac:dyDescent="0.3">
      <c r="A664" t="s">
        <v>721</v>
      </c>
      <c r="B664" t="s">
        <v>3028</v>
      </c>
      <c r="C664" t="str" cm="1">
        <f t="array" ref="C664">_xlfn.IFS(ISTEXT(VLOOKUP(B664,AGE!A:A,1,FALSE)),"yes", ISTEXT(VLOOKUP(B664,'hardcoded age'!A:A, 1, FALSE)), "copied", TRUE, "")</f>
        <v/>
      </c>
    </row>
    <row r="665" spans="1:3" x14ac:dyDescent="0.3">
      <c r="A665" t="s">
        <v>315</v>
      </c>
      <c r="B665" t="s">
        <v>3028</v>
      </c>
      <c r="C665" t="str" cm="1">
        <f t="array" ref="C665">_xlfn.IFS(ISTEXT(VLOOKUP(B665,AGE!A:A,1,FALSE)),"yes", ISTEXT(VLOOKUP(B665,'hardcoded age'!A:A, 1, FALSE)), "copied", TRUE, "")</f>
        <v/>
      </c>
    </row>
    <row r="666" spans="1:3" x14ac:dyDescent="0.3">
      <c r="A666" t="s">
        <v>821</v>
      </c>
      <c r="B666" t="s">
        <v>821</v>
      </c>
      <c r="C666" t="str" cm="1">
        <f t="array" ref="C666">_xlfn.IFS(ISTEXT(VLOOKUP(B666,AGE!A:A,1,FALSE)),"yes", ISTEXT(VLOOKUP(B666,'hardcoded age'!A:A, 1, FALSE)), "copied", TRUE, "")</f>
        <v/>
      </c>
    </row>
    <row r="667" spans="1:3" x14ac:dyDescent="0.3">
      <c r="A667" t="s">
        <v>851</v>
      </c>
      <c r="B667" t="s">
        <v>3029</v>
      </c>
      <c r="C667" t="str" cm="1">
        <f t="array" ref="C667">_xlfn.IFS(ISTEXT(VLOOKUP(B667,AGE!A:A,1,FALSE)),"yes", ISTEXT(VLOOKUP(B667,'hardcoded age'!A:A, 1, FALSE)), "copied", TRUE, "")</f>
        <v/>
      </c>
    </row>
    <row r="668" spans="1:3" x14ac:dyDescent="0.3">
      <c r="A668" t="s">
        <v>146</v>
      </c>
      <c r="B668" t="s">
        <v>3029</v>
      </c>
      <c r="C668" t="str" cm="1">
        <f t="array" ref="C668">_xlfn.IFS(ISTEXT(VLOOKUP(B668,AGE!A:A,1,FALSE)),"yes", ISTEXT(VLOOKUP(B668,'hardcoded age'!A:A, 1, FALSE)), "copied", TRUE, "")</f>
        <v/>
      </c>
    </row>
    <row r="669" spans="1:3" x14ac:dyDescent="0.3">
      <c r="A669" t="s">
        <v>933</v>
      </c>
      <c r="B669" t="s">
        <v>3030</v>
      </c>
      <c r="C669" t="str" cm="1">
        <f t="array" ref="C669">_xlfn.IFS(ISTEXT(VLOOKUP(B669,AGE!A:A,1,FALSE)),"yes", ISTEXT(VLOOKUP(B669,'hardcoded age'!A:A, 1, FALSE)), "copied", TRUE, "")</f>
        <v/>
      </c>
    </row>
    <row r="670" spans="1:3" x14ac:dyDescent="0.3">
      <c r="A670" t="s">
        <v>1882</v>
      </c>
      <c r="B670" t="s">
        <v>1883</v>
      </c>
      <c r="C670" t="str" cm="1">
        <f t="array" ref="C670">_xlfn.IFS(ISTEXT(VLOOKUP(B670,AGE!A:A,1,FALSE)),"yes", ISTEXT(VLOOKUP(B670,'hardcoded age'!A:A, 1, FALSE)), "copied", TRUE, "")</f>
        <v>yes</v>
      </c>
    </row>
    <row r="671" spans="1:3" x14ac:dyDescent="0.3">
      <c r="A671" t="s">
        <v>263</v>
      </c>
      <c r="B671" t="s">
        <v>263</v>
      </c>
      <c r="C671" t="str" cm="1">
        <f t="array" ref="C671">_xlfn.IFS(ISTEXT(VLOOKUP(B671,AGE!A:A,1,FALSE)),"yes", ISTEXT(VLOOKUP(B671,'hardcoded age'!A:A, 1, FALSE)), "copied", TRUE, "")</f>
        <v/>
      </c>
    </row>
    <row r="672" spans="1:3" x14ac:dyDescent="0.3">
      <c r="A672" t="s">
        <v>1833</v>
      </c>
      <c r="B672" t="s">
        <v>2744</v>
      </c>
      <c r="C672" t="str" cm="1">
        <f t="array" ref="C672">_xlfn.IFS(ISTEXT(VLOOKUP(B672,AGE!A:A,1,FALSE)),"yes", ISTEXT(VLOOKUP(B672,'hardcoded age'!A:A, 1, FALSE)), "copied", TRUE, "")</f>
        <v>yes</v>
      </c>
    </row>
    <row r="673" spans="1:5" x14ac:dyDescent="0.3">
      <c r="A673" t="s">
        <v>172</v>
      </c>
      <c r="B673" t="s">
        <v>3031</v>
      </c>
    </row>
    <row r="674" spans="1:5" x14ac:dyDescent="0.3">
      <c r="A674" t="s">
        <v>901</v>
      </c>
      <c r="B674" t="s">
        <v>3361</v>
      </c>
      <c r="C674" t="str" cm="1">
        <f t="array" ref="C674">_xlfn.IFS(ISTEXT(VLOOKUP(B674,AGE!A:A,1,FALSE)),"age", ISTEXT(VLOOKUP(B674,'hardcoded age'!A:A, 1, FALSE)), "age", TRUE, "")</f>
        <v>age</v>
      </c>
      <c r="D674" t="s">
        <v>577</v>
      </c>
      <c r="E674" t="s">
        <v>1053</v>
      </c>
    </row>
    <row r="675" spans="1:5" x14ac:dyDescent="0.3">
      <c r="A675" t="s">
        <v>543</v>
      </c>
      <c r="B675" t="s">
        <v>594</v>
      </c>
      <c r="C675" t="str" cm="1">
        <f t="array" ref="C675">_xlfn.IFS(ISTEXT(VLOOKUP(B675,AGE!A:A,1,FALSE)),"age", ISTEXT(VLOOKUP(B675,'hardcoded age'!A:A, 1, FALSE)), "age", TRUE, "")</f>
        <v>age</v>
      </c>
      <c r="D675" t="s">
        <v>577</v>
      </c>
      <c r="E675" t="s">
        <v>517</v>
      </c>
    </row>
    <row r="676" spans="1:5" x14ac:dyDescent="0.3">
      <c r="A676" t="s">
        <v>924</v>
      </c>
      <c r="B676" t="s">
        <v>924</v>
      </c>
      <c r="C676" t="str" cm="1">
        <f t="array" ref="C676">_xlfn.IFS(ISTEXT(VLOOKUP(B676,AGE!A:A,1,FALSE)),"age", ISTEXT(VLOOKUP(B676,'hardcoded age'!A:A, 1, FALSE)), "age", TRUE, "")</f>
        <v/>
      </c>
    </row>
    <row r="677" spans="1:5" x14ac:dyDescent="0.3">
      <c r="A677" t="s">
        <v>714</v>
      </c>
      <c r="B677" t="s">
        <v>3032</v>
      </c>
      <c r="C677" t="str" cm="1">
        <f t="array" ref="C677">_xlfn.IFS(ISTEXT(VLOOKUP(B677,AGE!A:A,1,FALSE)),"age", ISTEXT(VLOOKUP(B677,'hardcoded age'!A:A, 1, FALSE)), "age", TRUE, "")</f>
        <v/>
      </c>
    </row>
    <row r="678" spans="1:5" x14ac:dyDescent="0.3">
      <c r="A678" t="s">
        <v>330</v>
      </c>
      <c r="B678" t="s">
        <v>3033</v>
      </c>
      <c r="C678" t="str" cm="1">
        <f t="array" ref="C678">_xlfn.IFS(ISTEXT(VLOOKUP(B678,AGE!A:A,1,FALSE)),"age", ISTEXT(VLOOKUP(B678,'hardcoded age'!A:A, 1, FALSE)), "age", TRUE, "")</f>
        <v/>
      </c>
    </row>
    <row r="679" spans="1:5" x14ac:dyDescent="0.3">
      <c r="A679" t="s">
        <v>557</v>
      </c>
      <c r="B679" t="s">
        <v>557</v>
      </c>
      <c r="C679" t="str" cm="1">
        <f t="array" ref="C679">_xlfn.IFS(ISTEXT(VLOOKUP(B679,AGE!A:A,1,FALSE)),"age", ISTEXT(VLOOKUP(B679,'hardcoded age'!A:A, 1, FALSE)), "age", TRUE, "")</f>
        <v>age</v>
      </c>
    </row>
    <row r="680" spans="1:5" x14ac:dyDescent="0.3">
      <c r="A680" t="s">
        <v>52</v>
      </c>
      <c r="B680" t="s">
        <v>557</v>
      </c>
      <c r="C680" t="str" cm="1">
        <f t="array" ref="C680">_xlfn.IFS(ISTEXT(VLOOKUP(B680,AGE!A:A,1,FALSE)),"age", ISTEXT(VLOOKUP(B680,'hardcoded age'!A:A, 1, FALSE)), "age", TRUE, "")</f>
        <v>age</v>
      </c>
    </row>
    <row r="681" spans="1:5" x14ac:dyDescent="0.3">
      <c r="A681" t="s">
        <v>72</v>
      </c>
      <c r="B681" t="s">
        <v>557</v>
      </c>
      <c r="C681" t="str" cm="1">
        <f t="array" ref="C681">_xlfn.IFS(ISTEXT(VLOOKUP(B681,AGE!A:A,1,FALSE)),"age", ISTEXT(VLOOKUP(B681,'hardcoded age'!A:A, 1, FALSE)), "age", TRUE, "")</f>
        <v>age</v>
      </c>
    </row>
    <row r="682" spans="1:5" x14ac:dyDescent="0.3">
      <c r="A682" t="s">
        <v>712</v>
      </c>
      <c r="B682" t="s">
        <v>3034</v>
      </c>
      <c r="C682" t="str" cm="1">
        <f t="array" ref="C682">_xlfn.IFS(ISTEXT(VLOOKUP(B682,AGE!A:A,1,FALSE)),"age", ISTEXT(VLOOKUP(B682,'hardcoded age'!A:A, 1, FALSE)), "age", TRUE, "")</f>
        <v/>
      </c>
    </row>
    <row r="683" spans="1:5" x14ac:dyDescent="0.3">
      <c r="A683" t="s">
        <v>1975</v>
      </c>
      <c r="B683" t="s">
        <v>1975</v>
      </c>
      <c r="C683" t="str" cm="1">
        <f t="array" ref="C683">_xlfn.IFS(ISTEXT(VLOOKUP(B683,AGE!A:A,1,FALSE)),"age", ISTEXT(VLOOKUP(B683,'hardcoded age'!A:A, 1, FALSE)), "age", TRUE, "")</f>
        <v>age</v>
      </c>
    </row>
    <row r="684" spans="1:5" x14ac:dyDescent="0.3">
      <c r="A684" t="s">
        <v>252</v>
      </c>
      <c r="B684" t="s">
        <v>3034</v>
      </c>
      <c r="C684" t="str" cm="1">
        <f t="array" ref="C684">_xlfn.IFS(ISTEXT(VLOOKUP(B684,AGE!A:A,1,FALSE)),"age", ISTEXT(VLOOKUP(B684,'hardcoded age'!A:A, 1, FALSE)), "age", TRUE, "")</f>
        <v/>
      </c>
    </row>
    <row r="685" spans="1:5" x14ac:dyDescent="0.3">
      <c r="A685" t="s">
        <v>566</v>
      </c>
      <c r="B685" t="s">
        <v>1789</v>
      </c>
      <c r="C685" t="str" cm="1">
        <f t="array" ref="C685">_xlfn.IFS(ISTEXT(VLOOKUP(B685,AGE!A:A,1,FALSE)),"age", ISTEXT(VLOOKUP(B685,'hardcoded age'!A:A, 1, FALSE)), "age", TRUE, "")</f>
        <v>age</v>
      </c>
    </row>
    <row r="686" spans="1:5" x14ac:dyDescent="0.3">
      <c r="A686" t="s">
        <v>2068</v>
      </c>
      <c r="B686" t="s">
        <v>2068</v>
      </c>
      <c r="C686" t="str" cm="1">
        <f t="array" ref="C686">_xlfn.IFS(ISTEXT(VLOOKUP(B686,AGE!A:A,1,FALSE)),"age", ISTEXT(VLOOKUP(B686,'hardcoded age'!A:A, 1, FALSE)), "age", TRUE, "")</f>
        <v>age</v>
      </c>
    </row>
    <row r="687" spans="1:5" x14ac:dyDescent="0.3">
      <c r="A687" t="s">
        <v>1863</v>
      </c>
      <c r="B687" t="s">
        <v>1863</v>
      </c>
      <c r="C687" t="str" cm="1">
        <f t="array" ref="C687">_xlfn.IFS(ISTEXT(VLOOKUP(B687,AGE!A:A,1,FALSE)),"age", ISTEXT(VLOOKUP(B687,'hardcoded age'!A:A, 1, FALSE)), "age", TRUE, "")</f>
        <v>age</v>
      </c>
    </row>
    <row r="688" spans="1:5" x14ac:dyDescent="0.3">
      <c r="A688" t="s">
        <v>1856</v>
      </c>
      <c r="B688" t="s">
        <v>1856</v>
      </c>
      <c r="C688" t="str" cm="1">
        <f t="array" ref="C688">_xlfn.IFS(ISTEXT(VLOOKUP(B688,AGE!A:A,1,FALSE)),"age", ISTEXT(VLOOKUP(B688,'hardcoded age'!A:A, 1, FALSE)), "age", TRUE, "")</f>
        <v>age</v>
      </c>
    </row>
    <row r="689" spans="1:3" x14ac:dyDescent="0.3">
      <c r="A689" t="s">
        <v>1858</v>
      </c>
      <c r="B689" t="s">
        <v>1858</v>
      </c>
      <c r="C689" t="str" cm="1">
        <f t="array" ref="C689">_xlfn.IFS(ISTEXT(VLOOKUP(B689,AGE!A:A,1,FALSE)),"age", ISTEXT(VLOOKUP(B689,'hardcoded age'!A:A, 1, FALSE)), "age", TRUE, "")</f>
        <v>age</v>
      </c>
    </row>
    <row r="690" spans="1:3" x14ac:dyDescent="0.3">
      <c r="A690" t="s">
        <v>1859</v>
      </c>
      <c r="B690" t="s">
        <v>1859</v>
      </c>
      <c r="C690" t="str" cm="1">
        <f t="array" ref="C690">_xlfn.IFS(ISTEXT(VLOOKUP(B690,AGE!A:A,1,FALSE)),"age", ISTEXT(VLOOKUP(B690,'hardcoded age'!A:A, 1, FALSE)), "age", TRUE, "")</f>
        <v>age</v>
      </c>
    </row>
    <row r="691" spans="1:3" x14ac:dyDescent="0.3">
      <c r="A691" t="s">
        <v>1864</v>
      </c>
      <c r="B691" t="s">
        <v>1864</v>
      </c>
      <c r="C691" t="str" cm="1">
        <f t="array" ref="C691">_xlfn.IFS(ISTEXT(VLOOKUP(B691,AGE!A:A,1,FALSE)),"age", ISTEXT(VLOOKUP(B691,'hardcoded age'!A:A, 1, FALSE)), "age", TRUE, "")</f>
        <v>age</v>
      </c>
    </row>
    <row r="692" spans="1:3" x14ac:dyDescent="0.3">
      <c r="A692" t="s">
        <v>1861</v>
      </c>
      <c r="B692" t="s">
        <v>1861</v>
      </c>
      <c r="C692" t="str" cm="1">
        <f t="array" ref="C692">_xlfn.IFS(ISTEXT(VLOOKUP(B692,AGE!A:A,1,FALSE)),"age", ISTEXT(VLOOKUP(B692,'hardcoded age'!A:A, 1, FALSE)), "age", TRUE, "")</f>
        <v>age</v>
      </c>
    </row>
    <row r="693" spans="1:3" x14ac:dyDescent="0.3">
      <c r="A693" t="s">
        <v>1879</v>
      </c>
      <c r="B693" t="s">
        <v>1879</v>
      </c>
      <c r="C693" t="str" cm="1">
        <f t="array" ref="C693">_xlfn.IFS(ISTEXT(VLOOKUP(B693,AGE!A:A,1,FALSE)),"age", ISTEXT(VLOOKUP(B693,'hardcoded age'!A:A, 1, FALSE)), "age", TRUE, "")</f>
        <v>age</v>
      </c>
    </row>
    <row r="694" spans="1:3" x14ac:dyDescent="0.3">
      <c r="A694" t="s">
        <v>1860</v>
      </c>
      <c r="B694" t="s">
        <v>1860</v>
      </c>
      <c r="C694" t="str" cm="1">
        <f t="array" ref="C694">_xlfn.IFS(ISTEXT(VLOOKUP(B694,AGE!A:A,1,FALSE)),"age", ISTEXT(VLOOKUP(B694,'hardcoded age'!A:A, 1, FALSE)), "age", TRUE, "")</f>
        <v>age</v>
      </c>
    </row>
    <row r="695" spans="1:3" x14ac:dyDescent="0.3">
      <c r="A695" t="s">
        <v>1866</v>
      </c>
      <c r="B695" t="s">
        <v>1866</v>
      </c>
      <c r="C695" t="str" cm="1">
        <f t="array" ref="C695">_xlfn.IFS(ISTEXT(VLOOKUP(B695,AGE!A:A,1,FALSE)),"age", ISTEXT(VLOOKUP(B695,'hardcoded age'!A:A, 1, FALSE)), "age", TRUE, "")</f>
        <v>age</v>
      </c>
    </row>
    <row r="696" spans="1:3" x14ac:dyDescent="0.3">
      <c r="A696" t="s">
        <v>1865</v>
      </c>
      <c r="B696" t="s">
        <v>1865</v>
      </c>
      <c r="C696" t="str" cm="1">
        <f t="array" ref="C696">_xlfn.IFS(ISTEXT(VLOOKUP(B696,AGE!A:A,1,FALSE)),"age", ISTEXT(VLOOKUP(B696,'hardcoded age'!A:A, 1, FALSE)), "age", TRUE, "")</f>
        <v>age</v>
      </c>
    </row>
    <row r="697" spans="1:3" x14ac:dyDescent="0.3">
      <c r="A697" t="s">
        <v>1862</v>
      </c>
      <c r="B697" t="s">
        <v>1862</v>
      </c>
      <c r="C697" t="str" cm="1">
        <f t="array" ref="C697">_xlfn.IFS(ISTEXT(VLOOKUP(B697,AGE!A:A,1,FALSE)),"age", ISTEXT(VLOOKUP(B697,'hardcoded age'!A:A, 1, FALSE)), "age", TRUE, "")</f>
        <v>age</v>
      </c>
    </row>
    <row r="698" spans="1:3" x14ac:dyDescent="0.3">
      <c r="A698" t="s">
        <v>1857</v>
      </c>
      <c r="B698" t="s">
        <v>1857</v>
      </c>
      <c r="C698" t="str" cm="1">
        <f t="array" ref="C698">_xlfn.IFS(ISTEXT(VLOOKUP(B698,AGE!A:A,1,FALSE)),"age", ISTEXT(VLOOKUP(B698,'hardcoded age'!A:A, 1, FALSE)), "age", TRUE, "")</f>
        <v>age</v>
      </c>
    </row>
    <row r="699" spans="1:3" x14ac:dyDescent="0.3">
      <c r="A699" t="s">
        <v>165</v>
      </c>
      <c r="B699" t="s">
        <v>3036</v>
      </c>
      <c r="C699" t="str" cm="1">
        <f t="array" ref="C699">_xlfn.IFS(ISTEXT(VLOOKUP(B699,AGE!A:A,1,FALSE)),"age", ISTEXT(VLOOKUP(B699,'hardcoded age'!A:A, 1, FALSE)), "age", TRUE, "")</f>
        <v/>
      </c>
    </row>
    <row r="700" spans="1:3" x14ac:dyDescent="0.3">
      <c r="A700" t="s">
        <v>815</v>
      </c>
      <c r="B700" t="s">
        <v>3037</v>
      </c>
      <c r="C700" t="str" cm="1">
        <f t="array" ref="C700">_xlfn.IFS(ISTEXT(VLOOKUP(B700,AGE!A:A,1,FALSE)),"age", ISTEXT(VLOOKUP(B700,'hardcoded age'!A:A, 1, FALSE)), "age", TRUE, "")</f>
        <v/>
      </c>
    </row>
    <row r="701" spans="1:3" x14ac:dyDescent="0.3">
      <c r="A701" t="s">
        <v>1844</v>
      </c>
      <c r="B701" t="s">
        <v>1845</v>
      </c>
      <c r="C701" t="str" cm="1">
        <f t="array" ref="C701">_xlfn.IFS(ISTEXT(VLOOKUP(B701,AGE!A:A,1,FALSE)),"age", ISTEXT(VLOOKUP(B701,'hardcoded age'!A:A, 1, FALSE)), "age", TRUE, "")</f>
        <v>age</v>
      </c>
    </row>
    <row r="702" spans="1:3" x14ac:dyDescent="0.3">
      <c r="A702" t="s">
        <v>730</v>
      </c>
      <c r="B702" t="s">
        <v>3038</v>
      </c>
      <c r="C702" t="str" cm="1">
        <f t="array" ref="C702">_xlfn.IFS(ISTEXT(VLOOKUP(B702,AGE!A:A,1,FALSE)),"age", ISTEXT(VLOOKUP(B702,'hardcoded age'!A:A, 1, FALSE)), "age", TRUE, "")</f>
        <v/>
      </c>
    </row>
    <row r="703" spans="1:3" x14ac:dyDescent="0.3">
      <c r="A703" t="s">
        <v>145</v>
      </c>
      <c r="B703" t="s">
        <v>3039</v>
      </c>
      <c r="C703" t="str" cm="1">
        <f t="array" ref="C703">_xlfn.IFS(ISTEXT(VLOOKUP(B703,AGE!A:A,1,FALSE)),"age", ISTEXT(VLOOKUP(B703,'hardcoded age'!A:A, 1, FALSE)), "age", TRUE, "")</f>
        <v/>
      </c>
    </row>
    <row r="704" spans="1:3" x14ac:dyDescent="0.3">
      <c r="A704" t="s">
        <v>927</v>
      </c>
      <c r="B704" t="s">
        <v>3040</v>
      </c>
      <c r="C704" t="str" cm="1">
        <f t="array" ref="C704">_xlfn.IFS(ISTEXT(VLOOKUP(B704,AGE!A:A,1,FALSE)),"age", ISTEXT(VLOOKUP(B704,'hardcoded age'!A:A, 1, FALSE)), "age", TRUE, "")</f>
        <v/>
      </c>
    </row>
    <row r="705" spans="1:3" x14ac:dyDescent="0.3">
      <c r="A705" t="s">
        <v>76</v>
      </c>
      <c r="B705" t="s">
        <v>3275</v>
      </c>
      <c r="C705" t="str" cm="1">
        <f t="array" ref="C705">_xlfn.IFS(ISTEXT(VLOOKUP(B705,AGE!A:A,1,FALSE)),"age", ISTEXT(VLOOKUP(B705,'hardcoded age'!A:A, 1, FALSE)), "age", TRUE, "")</f>
        <v/>
      </c>
    </row>
    <row r="706" spans="1:3" x14ac:dyDescent="0.3">
      <c r="A706" t="s">
        <v>1842</v>
      </c>
      <c r="B706" t="s">
        <v>2745</v>
      </c>
      <c r="C706" t="str" cm="1">
        <f t="array" ref="C706">_xlfn.IFS(ISTEXT(VLOOKUP(B706,AGE!A:A,1,FALSE)),"age", ISTEXT(VLOOKUP(B706,'hardcoded age'!A:A, 1, FALSE)), "age", TRUE, "")</f>
        <v>age</v>
      </c>
    </row>
    <row r="707" spans="1:3" x14ac:dyDescent="0.3">
      <c r="A707" t="s">
        <v>2039</v>
      </c>
      <c r="B707" t="s">
        <v>2127</v>
      </c>
      <c r="C707" t="str" cm="1">
        <f t="array" ref="C707">_xlfn.IFS(ISTEXT(VLOOKUP(B707,AGE!A:A,1,FALSE)),"age", ISTEXT(VLOOKUP(B707,'hardcoded age'!A:A, 1, FALSE)), "age", TRUE, "")</f>
        <v>age</v>
      </c>
    </row>
    <row r="708" spans="1:3" x14ac:dyDescent="0.3">
      <c r="A708" t="s">
        <v>2037</v>
      </c>
      <c r="B708" t="s">
        <v>2038</v>
      </c>
      <c r="C708" t="str" cm="1">
        <f t="array" ref="C708">_xlfn.IFS(ISTEXT(VLOOKUP(B708,AGE!A:A,1,FALSE)),"age", ISTEXT(VLOOKUP(B708,'hardcoded age'!A:A, 1, FALSE)), "age", TRUE, "")</f>
        <v>age</v>
      </c>
    </row>
    <row r="709" spans="1:3" x14ac:dyDescent="0.3">
      <c r="A709" t="s">
        <v>1042</v>
      </c>
      <c r="B709" t="s">
        <v>3041</v>
      </c>
      <c r="C709" t="str" cm="1">
        <f t="array" ref="C709">_xlfn.IFS(ISTEXT(VLOOKUP(B709,AGE!A:A,1,FALSE)),"age", ISTEXT(VLOOKUP(B709,'hardcoded age'!A:A, 1, FALSE)), "age", TRUE, "")</f>
        <v/>
      </c>
    </row>
    <row r="710" spans="1:3" x14ac:dyDescent="0.3">
      <c r="A710" t="s">
        <v>173</v>
      </c>
      <c r="B710" t="s">
        <v>3042</v>
      </c>
      <c r="C710" t="str" cm="1">
        <f t="array" ref="C710">_xlfn.IFS(ISTEXT(VLOOKUP(B710,AGE!A:A,1,FALSE)),"age", ISTEXT(VLOOKUP(B710,'hardcoded age'!A:A, 1, FALSE)), "age", TRUE, "")</f>
        <v/>
      </c>
    </row>
    <row r="711" spans="1:3" x14ac:dyDescent="0.3">
      <c r="A711" t="s">
        <v>386</v>
      </c>
      <c r="B711" t="s">
        <v>3043</v>
      </c>
      <c r="C711" t="str" cm="1">
        <f t="array" ref="C711">_xlfn.IFS(ISTEXT(VLOOKUP(B711,AGE!A:A,1,FALSE)),"age", ISTEXT(VLOOKUP(B711,'hardcoded age'!A:A, 1, FALSE)), "age", TRUE, "")</f>
        <v/>
      </c>
    </row>
    <row r="712" spans="1:3" x14ac:dyDescent="0.3">
      <c r="A712" t="s">
        <v>1630</v>
      </c>
      <c r="B712" t="s">
        <v>1723</v>
      </c>
      <c r="C712" t="str" cm="1">
        <f t="array" ref="C712">_xlfn.IFS(ISTEXT(VLOOKUP(B712,AGE!A:A,1,FALSE)),"age", ISTEXT(VLOOKUP(B712,'hardcoded age'!A:A, 1, FALSE)), "age", TRUE, "")</f>
        <v>age</v>
      </c>
    </row>
    <row r="713" spans="1:3" x14ac:dyDescent="0.3">
      <c r="A713" t="s">
        <v>1632</v>
      </c>
      <c r="B713" t="s">
        <v>1723</v>
      </c>
      <c r="C713" t="str" cm="1">
        <f t="array" ref="C713">_xlfn.IFS(ISTEXT(VLOOKUP(B713,AGE!A:A,1,FALSE)),"age", ISTEXT(VLOOKUP(B713,'hardcoded age'!A:A, 1, FALSE)), "age", TRUE, "")</f>
        <v>age</v>
      </c>
    </row>
    <row r="714" spans="1:3" x14ac:dyDescent="0.3">
      <c r="A714" t="s">
        <v>316</v>
      </c>
      <c r="B714" t="s">
        <v>3044</v>
      </c>
      <c r="C714" t="str" cm="1">
        <f t="array" ref="C714">_xlfn.IFS(ISTEXT(VLOOKUP(B714,AGE!A:A,1,FALSE)),"age", ISTEXT(VLOOKUP(B714,'hardcoded age'!A:A, 1, FALSE)), "age", TRUE, "")</f>
        <v/>
      </c>
    </row>
    <row r="715" spans="1:3" x14ac:dyDescent="0.3">
      <c r="A715" t="s">
        <v>2070</v>
      </c>
      <c r="B715" t="s">
        <v>2719</v>
      </c>
      <c r="C715" t="str" cm="1">
        <f t="array" ref="C715">_xlfn.IFS(ISTEXT(VLOOKUP(B715,AGE!A:A,1,FALSE)),"age", ISTEXT(VLOOKUP(B715,'hardcoded age'!A:A, 1, FALSE)), "age", TRUE, "")</f>
        <v>age</v>
      </c>
    </row>
    <row r="716" spans="1:3" x14ac:dyDescent="0.3">
      <c r="A716" t="s">
        <v>826</v>
      </c>
      <c r="B716" t="s">
        <v>3045</v>
      </c>
      <c r="C716" t="str" cm="1">
        <f t="array" ref="C716">_xlfn.IFS(ISTEXT(VLOOKUP(B716,AGE!A:A,1,FALSE)),"age", ISTEXT(VLOOKUP(B716,'hardcoded age'!A:A, 1, FALSE)), "age", TRUE, "")</f>
        <v/>
      </c>
    </row>
    <row r="717" spans="1:3" x14ac:dyDescent="0.3">
      <c r="A717" t="s">
        <v>779</v>
      </c>
      <c r="B717" t="s">
        <v>1742</v>
      </c>
      <c r="C717" t="str" cm="1">
        <f t="array" ref="C717">_xlfn.IFS(ISTEXT(VLOOKUP(B717,AGE!A:A,1,FALSE)),"age", ISTEXT(VLOOKUP(B717,'hardcoded age'!A:A, 1, FALSE)), "age", TRUE, "")</f>
        <v>age</v>
      </c>
    </row>
    <row r="718" spans="1:3" x14ac:dyDescent="0.3">
      <c r="A718" t="s">
        <v>115</v>
      </c>
      <c r="B718" t="s">
        <v>3046</v>
      </c>
      <c r="C718" t="str" cm="1">
        <f t="array" ref="C718">_xlfn.IFS(ISTEXT(VLOOKUP(B718,AGE!A:A,1,FALSE)),"age", ISTEXT(VLOOKUP(B718,'hardcoded age'!A:A, 1, FALSE)), "age", TRUE, "")</f>
        <v/>
      </c>
    </row>
    <row r="719" spans="1:3" x14ac:dyDescent="0.3">
      <c r="A719" t="s">
        <v>214</v>
      </c>
      <c r="B719" t="s">
        <v>3047</v>
      </c>
      <c r="C719" t="str" cm="1">
        <f t="array" ref="C719">_xlfn.IFS(ISTEXT(VLOOKUP(B719,AGE!A:A,1,FALSE)),"age", ISTEXT(VLOOKUP(B719,'hardcoded age'!A:A, 1, FALSE)), "age", TRUE, "")</f>
        <v/>
      </c>
    </row>
    <row r="720" spans="1:3" x14ac:dyDescent="0.3">
      <c r="A720" t="s">
        <v>707</v>
      </c>
      <c r="B720" t="s">
        <v>3047</v>
      </c>
      <c r="C720" t="str" cm="1">
        <f t="array" ref="C720">_xlfn.IFS(ISTEXT(VLOOKUP(B720,AGE!A:A,1,FALSE)),"age", ISTEXT(VLOOKUP(B720,'hardcoded age'!A:A, 1, FALSE)), "age", TRUE, "")</f>
        <v/>
      </c>
    </row>
    <row r="721" spans="1:6" x14ac:dyDescent="0.3">
      <c r="A721" t="s">
        <v>1952</v>
      </c>
      <c r="B721" t="s">
        <v>1953</v>
      </c>
      <c r="C721" t="str" cm="1">
        <f t="array" ref="C721">_xlfn.IFS(ISTEXT(VLOOKUP(B721,AGE!A:A,1,FALSE)),"age", ISTEXT(VLOOKUP(B721,'hardcoded age'!A:A, 1, FALSE)), "age", TRUE, "")</f>
        <v>age</v>
      </c>
    </row>
    <row r="722" spans="1:6" x14ac:dyDescent="0.3">
      <c r="A722" t="s">
        <v>645</v>
      </c>
      <c r="B722" t="s">
        <v>3294</v>
      </c>
      <c r="C722" t="str" cm="1">
        <f t="array" ref="C722">_xlfn.IFS(ISTEXT(VLOOKUP(B722,AGE!A:A,1,FALSE)),"age", ISTEXT(VLOOKUP(B722,'hardcoded age'!A:A, 1, FALSE)), "age", TRUE, "")</f>
        <v>age</v>
      </c>
      <c r="D722" t="s">
        <v>577</v>
      </c>
      <c r="E722" t="s">
        <v>535</v>
      </c>
      <c r="F722" t="s">
        <v>3295</v>
      </c>
    </row>
    <row r="723" spans="1:6" x14ac:dyDescent="0.3">
      <c r="A723" t="s">
        <v>176</v>
      </c>
      <c r="B723" t="s">
        <v>3243</v>
      </c>
      <c r="C723" t="str" cm="1">
        <f t="array" ref="C723">_xlfn.IFS(ISTEXT(VLOOKUP(B723,AGE!A:A,1,FALSE)),"age", ISTEXT(VLOOKUP(B723,'hardcoded age'!A:A, 1, FALSE)), "age", TRUE, "")</f>
        <v/>
      </c>
    </row>
    <row r="724" spans="1:6" x14ac:dyDescent="0.3">
      <c r="A724" t="s">
        <v>130</v>
      </c>
      <c r="B724" t="s">
        <v>3244</v>
      </c>
      <c r="C724" t="str" cm="1">
        <f t="array" ref="C724">_xlfn.IFS(ISTEXT(VLOOKUP(B724,AGE!A:A,1,FALSE)),"age", ISTEXT(VLOOKUP(B724,'hardcoded age'!A:A, 1, FALSE)), "age", TRUE, "")</f>
        <v/>
      </c>
    </row>
    <row r="725" spans="1:6" x14ac:dyDescent="0.3">
      <c r="A725" t="s">
        <v>559</v>
      </c>
      <c r="B725" t="s">
        <v>1753</v>
      </c>
      <c r="C725" t="str" cm="1">
        <f t="array" ref="C725">_xlfn.IFS(ISTEXT(VLOOKUP(B725,AGE!A:A,1,FALSE)),"age", ISTEXT(VLOOKUP(B725,'hardcoded age'!A:A, 1, FALSE)), "age", TRUE, "")</f>
        <v>age</v>
      </c>
    </row>
    <row r="726" spans="1:6" x14ac:dyDescent="0.3">
      <c r="A726" t="s">
        <v>648</v>
      </c>
      <c r="B726" t="s">
        <v>3299</v>
      </c>
      <c r="C726" t="str" cm="1">
        <f t="array" ref="C726">_xlfn.IFS(ISTEXT(VLOOKUP(B726,AGE!A:A,1,FALSE)),"age", ISTEXT(VLOOKUP(B726,'hardcoded age'!A:A, 1, FALSE)), "age", TRUE, "")</f>
        <v>age</v>
      </c>
      <c r="D726" t="s">
        <v>577</v>
      </c>
      <c r="E726" t="s">
        <v>517</v>
      </c>
      <c r="F726" t="s">
        <v>3300</v>
      </c>
    </row>
    <row r="727" spans="1:6" x14ac:dyDescent="0.3">
      <c r="A727" t="s">
        <v>2115</v>
      </c>
      <c r="B727" t="s">
        <v>2115</v>
      </c>
      <c r="C727" t="str" cm="1">
        <f t="array" ref="C727">_xlfn.IFS(ISTEXT(VLOOKUP(B727,AGE!A:A,1,FALSE)),"age", ISTEXT(VLOOKUP(B727,'hardcoded age'!A:A, 1, FALSE)), "age", TRUE, "")</f>
        <v>age</v>
      </c>
    </row>
    <row r="728" spans="1:6" x14ac:dyDescent="0.3">
      <c r="A728" t="s">
        <v>99</v>
      </c>
      <c r="B728" t="s">
        <v>3242</v>
      </c>
      <c r="C728" t="str" cm="1">
        <f t="array" ref="C728">_xlfn.IFS(ISTEXT(VLOOKUP(B728,AGE!A:A,1,FALSE)),"age", ISTEXT(VLOOKUP(B728,'hardcoded age'!A:A, 1, FALSE)), "age", TRUE, "")</f>
        <v>age</v>
      </c>
    </row>
    <row r="729" spans="1:6" x14ac:dyDescent="0.3">
      <c r="A729" t="s">
        <v>1831</v>
      </c>
      <c r="B729" t="s">
        <v>2744</v>
      </c>
      <c r="C729" t="str" cm="1">
        <f t="array" ref="C729">_xlfn.IFS(ISTEXT(VLOOKUP(B729,AGE!A:A,1,FALSE)),"age", ISTEXT(VLOOKUP(B729,'hardcoded age'!A:A, 1, FALSE)), "age", TRUE, "")</f>
        <v>age</v>
      </c>
    </row>
    <row r="730" spans="1:6" x14ac:dyDescent="0.3">
      <c r="A730" t="s">
        <v>186</v>
      </c>
      <c r="B730" t="s">
        <v>3048</v>
      </c>
      <c r="C730" t="str" cm="1">
        <f t="array" ref="C730">_xlfn.IFS(ISTEXT(VLOOKUP(B730,AGE!A:A,1,FALSE)),"age", ISTEXT(VLOOKUP(B730,'hardcoded age'!A:A, 1, FALSE)), "age", TRUE, "")</f>
        <v/>
      </c>
    </row>
    <row r="731" spans="1:6" x14ac:dyDescent="0.3">
      <c r="A731" t="s">
        <v>886</v>
      </c>
      <c r="B731" t="s">
        <v>2722</v>
      </c>
      <c r="C731" t="str" cm="1">
        <f t="array" ref="C731">_xlfn.IFS(ISTEXT(VLOOKUP(B731,AGE!A:A,1,FALSE)),"age", ISTEXT(VLOOKUP(B731,'hardcoded age'!A:A, 1, FALSE)), "age", TRUE, "")</f>
        <v>age</v>
      </c>
    </row>
    <row r="732" spans="1:6" x14ac:dyDescent="0.3">
      <c r="A732" t="s">
        <v>770</v>
      </c>
      <c r="B732" t="s">
        <v>770</v>
      </c>
      <c r="C732" t="str" cm="1">
        <f t="array" ref="C732">_xlfn.IFS(ISTEXT(VLOOKUP(B732,AGE!A:A,1,FALSE)),"age", ISTEXT(VLOOKUP(B732,'hardcoded age'!A:A, 1, FALSE)), "age", TRUE, "")</f>
        <v/>
      </c>
    </row>
    <row r="733" spans="1:6" x14ac:dyDescent="0.3">
      <c r="A733" t="s">
        <v>551</v>
      </c>
      <c r="B733" t="s">
        <v>3241</v>
      </c>
      <c r="C733" t="str" cm="1">
        <f t="array" ref="C733">_xlfn.IFS(ISTEXT(VLOOKUP(B733,AGE!A:A,1,FALSE)),"age", ISTEXT(VLOOKUP(B733,'hardcoded age'!A:A, 1, FALSE)), "age", TRUE, "")</f>
        <v>age</v>
      </c>
    </row>
    <row r="734" spans="1:6" x14ac:dyDescent="0.3">
      <c r="A734" t="s">
        <v>96</v>
      </c>
      <c r="B734" t="s">
        <v>3241</v>
      </c>
      <c r="C734" t="str" cm="1">
        <f t="array" ref="C734">_xlfn.IFS(ISTEXT(VLOOKUP(B734,AGE!A:A,1,FALSE)),"age", ISTEXT(VLOOKUP(B734,'hardcoded age'!A:A, 1, FALSE)), "age", TRUE, "")</f>
        <v>age</v>
      </c>
    </row>
    <row r="735" spans="1:6" x14ac:dyDescent="0.3">
      <c r="A735" t="s">
        <v>545</v>
      </c>
      <c r="B735" t="s">
        <v>1818</v>
      </c>
      <c r="C735" t="str" cm="1">
        <f t="array" ref="C735">_xlfn.IFS(ISTEXT(VLOOKUP(B735,AGE!A:A,1,FALSE)),"age", ISTEXT(VLOOKUP(B735,'hardcoded age'!A:A, 1, FALSE)), "age", TRUE, "")</f>
        <v>age</v>
      </c>
    </row>
    <row r="736" spans="1:6" x14ac:dyDescent="0.3">
      <c r="A736" t="s">
        <v>159</v>
      </c>
      <c r="B736" t="s">
        <v>1818</v>
      </c>
      <c r="C736" t="str" cm="1">
        <f t="array" ref="C736">_xlfn.IFS(ISTEXT(VLOOKUP(B736,AGE!A:A,1,FALSE)),"age", ISTEXT(VLOOKUP(B736,'hardcoded age'!A:A, 1, FALSE)), "age", TRUE, "")</f>
        <v>age</v>
      </c>
    </row>
    <row r="737" spans="1:3" x14ac:dyDescent="0.3">
      <c r="A737" t="s">
        <v>998</v>
      </c>
      <c r="B737" t="s">
        <v>1818</v>
      </c>
      <c r="C737" t="str" cm="1">
        <f t="array" ref="C737">_xlfn.IFS(ISTEXT(VLOOKUP(B737,AGE!A:A,1,FALSE)),"age", ISTEXT(VLOOKUP(B737,'hardcoded age'!A:A, 1, FALSE)), "age", TRUE, "")</f>
        <v>age</v>
      </c>
    </row>
    <row r="738" spans="1:3" x14ac:dyDescent="0.3">
      <c r="A738" t="s">
        <v>780</v>
      </c>
      <c r="B738" t="s">
        <v>780</v>
      </c>
      <c r="C738" t="str" cm="1">
        <f t="array" ref="C738">_xlfn.IFS(ISTEXT(VLOOKUP(B738,AGE!A:A,1,FALSE)),"age", ISTEXT(VLOOKUP(B738,'hardcoded age'!A:A, 1, FALSE)), "age", TRUE, "")</f>
        <v/>
      </c>
    </row>
    <row r="739" spans="1:3" x14ac:dyDescent="0.3">
      <c r="A739" t="s">
        <v>51</v>
      </c>
      <c r="B739" t="s">
        <v>3050</v>
      </c>
      <c r="C739" t="str" cm="1">
        <f t="array" ref="C739">_xlfn.IFS(ISTEXT(VLOOKUP(B739,AGE!A:A,1,FALSE)),"age", ISTEXT(VLOOKUP(B739,'hardcoded age'!A:A, 1, FALSE)), "age", TRUE, "")</f>
        <v/>
      </c>
    </row>
    <row r="740" spans="1:3" x14ac:dyDescent="0.3">
      <c r="A740" t="s">
        <v>738</v>
      </c>
      <c r="B740" t="s">
        <v>738</v>
      </c>
      <c r="C740" t="str" cm="1">
        <f t="array" ref="C740">_xlfn.IFS(ISTEXT(VLOOKUP(B740,AGE!A:A,1,FALSE)),"age", ISTEXT(VLOOKUP(B740,'hardcoded age'!A:A, 1, FALSE)), "age", TRUE, "")</f>
        <v/>
      </c>
    </row>
    <row r="741" spans="1:3" x14ac:dyDescent="0.3">
      <c r="A741" t="s">
        <v>923</v>
      </c>
      <c r="B741" t="s">
        <v>923</v>
      </c>
      <c r="C741" t="str" cm="1">
        <f t="array" ref="C741">_xlfn.IFS(ISTEXT(VLOOKUP(B741,AGE!A:A,1,FALSE)),"age", ISTEXT(VLOOKUP(B741,'hardcoded age'!A:A, 1, FALSE)), "age", TRUE, "")</f>
        <v/>
      </c>
    </row>
    <row r="742" spans="1:3" x14ac:dyDescent="0.3">
      <c r="A742" t="s">
        <v>177</v>
      </c>
      <c r="B742" t="s">
        <v>3284</v>
      </c>
      <c r="C742" t="str" cm="1">
        <f t="array" ref="C742">_xlfn.IFS(ISTEXT(VLOOKUP(B742,AGE!A:A,1,FALSE)),"age", ISTEXT(VLOOKUP(B742,'hardcoded age'!A:A, 1, FALSE)), "age", TRUE, "")</f>
        <v/>
      </c>
    </row>
    <row r="743" spans="1:3" x14ac:dyDescent="0.3">
      <c r="A743" t="s">
        <v>1946</v>
      </c>
      <c r="B743" t="s">
        <v>1947</v>
      </c>
      <c r="C743" t="str" cm="1">
        <f t="array" ref="C743">_xlfn.IFS(ISTEXT(VLOOKUP(B743,AGE!A:A,1,FALSE)),"age", ISTEXT(VLOOKUP(B743,'hardcoded age'!A:A, 1, FALSE)), "age", TRUE, "")</f>
        <v>age</v>
      </c>
    </row>
    <row r="744" spans="1:3" x14ac:dyDescent="0.3">
      <c r="A744" t="s">
        <v>133</v>
      </c>
      <c r="B744" t="s">
        <v>3051</v>
      </c>
      <c r="C744" t="str" cm="1">
        <f t="array" ref="C744">_xlfn.IFS(ISTEXT(VLOOKUP(B744,AGE!A:A,1,FALSE)),"age", ISTEXT(VLOOKUP(B744,'hardcoded age'!A:A, 1, FALSE)), "age", TRUE, "")</f>
        <v/>
      </c>
    </row>
    <row r="745" spans="1:3" x14ac:dyDescent="0.3">
      <c r="A745" t="s">
        <v>155</v>
      </c>
      <c r="B745" t="s">
        <v>3052</v>
      </c>
      <c r="C745" t="str" cm="1">
        <f t="array" ref="C745">_xlfn.IFS(ISTEXT(VLOOKUP(B745,AGE!A:A,1,FALSE)),"age", ISTEXT(VLOOKUP(B745,'hardcoded age'!A:A, 1, FALSE)), "age", TRUE, "")</f>
        <v/>
      </c>
    </row>
    <row r="746" spans="1:3" x14ac:dyDescent="0.3">
      <c r="A746" t="s">
        <v>2120</v>
      </c>
      <c r="B746" t="s">
        <v>2121</v>
      </c>
      <c r="C746" t="str" cm="1">
        <f t="array" ref="C746">_xlfn.IFS(ISTEXT(VLOOKUP(B746,AGE!A:A,1,FALSE)),"age", ISTEXT(VLOOKUP(B746,'hardcoded age'!A:A, 1, FALSE)), "age", TRUE, "")</f>
        <v>age</v>
      </c>
    </row>
    <row r="747" spans="1:3" x14ac:dyDescent="0.3">
      <c r="A747" t="s">
        <v>729</v>
      </c>
      <c r="B747" t="s">
        <v>3053</v>
      </c>
      <c r="C747" t="str" cm="1">
        <f t="array" ref="C747">_xlfn.IFS(ISTEXT(VLOOKUP(B747,AGE!A:A,1,FALSE)),"age", ISTEXT(VLOOKUP(B747,'hardcoded age'!A:A, 1, FALSE)), "age", TRUE, "")</f>
        <v/>
      </c>
    </row>
    <row r="748" spans="1:3" x14ac:dyDescent="0.3">
      <c r="A748" t="s">
        <v>299</v>
      </c>
      <c r="B748" t="s">
        <v>3053</v>
      </c>
      <c r="C748" t="str" cm="1">
        <f t="array" ref="C748">_xlfn.IFS(ISTEXT(VLOOKUP(B748,AGE!A:A,1,FALSE)),"age", ISTEXT(VLOOKUP(B748,'hardcoded age'!A:A, 1, FALSE)), "age", TRUE, "")</f>
        <v/>
      </c>
    </row>
    <row r="749" spans="1:3" x14ac:dyDescent="0.3">
      <c r="A749" t="s">
        <v>387</v>
      </c>
      <c r="B749" t="s">
        <v>3054</v>
      </c>
      <c r="C749" t="str" cm="1">
        <f t="array" ref="C749">_xlfn.IFS(ISTEXT(VLOOKUP(B749,AGE!A:A,1,FALSE)),"age", ISTEXT(VLOOKUP(B749,'hardcoded age'!A:A, 1, FALSE)), "age", TRUE, "")</f>
        <v/>
      </c>
    </row>
    <row r="750" spans="1:3" x14ac:dyDescent="0.3">
      <c r="A750" t="s">
        <v>1893</v>
      </c>
      <c r="B750" t="s">
        <v>1894</v>
      </c>
      <c r="C750" t="str" cm="1">
        <f t="array" ref="C750">_xlfn.IFS(ISTEXT(VLOOKUP(B750,AGE!A:A,1,FALSE)),"age", ISTEXT(VLOOKUP(B750,'hardcoded age'!A:A, 1, FALSE)), "age", TRUE, "")</f>
        <v>age</v>
      </c>
    </row>
    <row r="751" spans="1:3" x14ac:dyDescent="0.3">
      <c r="A751" t="s">
        <v>687</v>
      </c>
      <c r="B751" t="s">
        <v>3055</v>
      </c>
      <c r="C751" t="str" cm="1">
        <f t="array" ref="C751">_xlfn.IFS(ISTEXT(VLOOKUP(B751,AGE!A:A,1,FALSE)),"age", ISTEXT(VLOOKUP(B751,'hardcoded age'!A:A, 1, FALSE)), "age", TRUE, "")</f>
        <v/>
      </c>
    </row>
    <row r="752" spans="1:3" x14ac:dyDescent="0.3">
      <c r="A752" t="s">
        <v>882</v>
      </c>
      <c r="B752" t="s">
        <v>3056</v>
      </c>
      <c r="C752" t="str" cm="1">
        <f t="array" ref="C752">_xlfn.IFS(ISTEXT(VLOOKUP(B752,AGE!A:A,1,FALSE)),"age", ISTEXT(VLOOKUP(B752,'hardcoded age'!A:A, 1, FALSE)), "age", TRUE, "")</f>
        <v/>
      </c>
    </row>
    <row r="753" spans="1:3" x14ac:dyDescent="0.3">
      <c r="A753" t="s">
        <v>1922</v>
      </c>
      <c r="B753" t="s">
        <v>1923</v>
      </c>
      <c r="C753" t="str" cm="1">
        <f t="array" ref="C753">_xlfn.IFS(ISTEXT(VLOOKUP(B753,AGE!A:A,1,FALSE)),"age", ISTEXT(VLOOKUP(B753,'hardcoded age'!A:A, 1, FALSE)), "age", TRUE, "")</f>
        <v>age</v>
      </c>
    </row>
    <row r="754" spans="1:3" x14ac:dyDescent="0.3">
      <c r="A754" t="s">
        <v>2010</v>
      </c>
      <c r="B754" t="s">
        <v>2011</v>
      </c>
      <c r="C754" t="str" cm="1">
        <f t="array" ref="C754">_xlfn.IFS(ISTEXT(VLOOKUP(B754,AGE!A:A,1,FALSE)),"age", ISTEXT(VLOOKUP(B754,'hardcoded age'!A:A, 1, FALSE)), "age", TRUE, "")</f>
        <v>age</v>
      </c>
    </row>
    <row r="755" spans="1:3" x14ac:dyDescent="0.3">
      <c r="A755" t="s">
        <v>1924</v>
      </c>
      <c r="B755" t="s">
        <v>1923</v>
      </c>
      <c r="C755" t="str" cm="1">
        <f t="array" ref="C755">_xlfn.IFS(ISTEXT(VLOOKUP(B755,AGE!A:A,1,FALSE)),"age", ISTEXT(VLOOKUP(B755,'hardcoded age'!A:A, 1, FALSE)), "age", TRUE, "")</f>
        <v>age</v>
      </c>
    </row>
    <row r="756" spans="1:3" x14ac:dyDescent="0.3">
      <c r="A756" t="s">
        <v>2001</v>
      </c>
      <c r="B756" t="s">
        <v>2002</v>
      </c>
      <c r="C756" t="str" cm="1">
        <f t="array" ref="C756">_xlfn.IFS(ISTEXT(VLOOKUP(B756,AGE!A:A,1,FALSE)),"age", ISTEXT(VLOOKUP(B756,'hardcoded age'!A:A, 1, FALSE)), "age", TRUE, "")</f>
        <v>age</v>
      </c>
    </row>
    <row r="757" spans="1:3" x14ac:dyDescent="0.3">
      <c r="A757" t="s">
        <v>834</v>
      </c>
      <c r="B757" t="s">
        <v>3057</v>
      </c>
      <c r="C757" t="str" cm="1">
        <f t="array" ref="C757">_xlfn.IFS(ISTEXT(VLOOKUP(B757,AGE!A:A,1,FALSE)),"age", ISTEXT(VLOOKUP(B757,'hardcoded age'!A:A, 1, FALSE)), "age", TRUE, "")</f>
        <v/>
      </c>
    </row>
    <row r="758" spans="1:3" x14ac:dyDescent="0.3">
      <c r="A758" t="s">
        <v>964</v>
      </c>
      <c r="B758" t="s">
        <v>3057</v>
      </c>
      <c r="C758" t="str" cm="1">
        <f t="array" ref="C758">_xlfn.IFS(ISTEXT(VLOOKUP(B758,AGE!A:A,1,FALSE)),"age", ISTEXT(VLOOKUP(B758,'hardcoded age'!A:A, 1, FALSE)), "age", TRUE, "")</f>
        <v/>
      </c>
    </row>
    <row r="759" spans="1:3" x14ac:dyDescent="0.3">
      <c r="A759" t="s">
        <v>102</v>
      </c>
      <c r="B759" t="s">
        <v>3058</v>
      </c>
      <c r="C759" t="str" cm="1">
        <f t="array" ref="C759">_xlfn.IFS(ISTEXT(VLOOKUP(B759,AGE!A:A,1,FALSE)),"age", ISTEXT(VLOOKUP(B759,'hardcoded age'!A:A, 1, FALSE)), "age", TRUE, "")</f>
        <v/>
      </c>
    </row>
    <row r="760" spans="1:3" x14ac:dyDescent="0.3">
      <c r="A760" t="s">
        <v>1926</v>
      </c>
      <c r="B760" t="s">
        <v>1906</v>
      </c>
      <c r="C760" t="str" cm="1">
        <f t="array" ref="C760">_xlfn.IFS(ISTEXT(VLOOKUP(B760,AGE!A:A,1,FALSE)),"age", ISTEXT(VLOOKUP(B760,'hardcoded age'!A:A, 1, FALSE)), "age", TRUE, "")</f>
        <v>age</v>
      </c>
    </row>
    <row r="761" spans="1:3" x14ac:dyDescent="0.3">
      <c r="A761" t="s">
        <v>1905</v>
      </c>
      <c r="B761" t="s">
        <v>1906</v>
      </c>
      <c r="C761" t="str" cm="1">
        <f t="array" ref="C761">_xlfn.IFS(ISTEXT(VLOOKUP(B761,AGE!A:A,1,FALSE)),"age", ISTEXT(VLOOKUP(B761,'hardcoded age'!A:A, 1, FALSE)), "age", TRUE, "")</f>
        <v>age</v>
      </c>
    </row>
    <row r="762" spans="1:3" x14ac:dyDescent="0.3">
      <c r="A762" t="s">
        <v>1907</v>
      </c>
      <c r="B762" t="s">
        <v>1906</v>
      </c>
      <c r="C762" t="str" cm="1">
        <f t="array" ref="C762">_xlfn.IFS(ISTEXT(VLOOKUP(B762,AGE!A:A,1,FALSE)),"age", ISTEXT(VLOOKUP(B762,'hardcoded age'!A:A, 1, FALSE)), "age", TRUE, "")</f>
        <v>age</v>
      </c>
    </row>
    <row r="763" spans="1:3" x14ac:dyDescent="0.3">
      <c r="A763" t="s">
        <v>1908</v>
      </c>
      <c r="B763" t="s">
        <v>1909</v>
      </c>
      <c r="C763" t="str" cm="1">
        <f t="array" ref="C763">_xlfn.IFS(ISTEXT(VLOOKUP(B763,AGE!A:A,1,FALSE)),"age", ISTEXT(VLOOKUP(B763,'hardcoded age'!A:A, 1, FALSE)), "age", TRUE, "")</f>
        <v>age</v>
      </c>
    </row>
    <row r="764" spans="1:3" x14ac:dyDescent="0.3">
      <c r="A764" t="s">
        <v>675</v>
      </c>
      <c r="B764" t="s">
        <v>675</v>
      </c>
      <c r="C764" t="str" cm="1">
        <f t="array" ref="C764">_xlfn.IFS(ISTEXT(VLOOKUP(B764,AGE!A:A,1,FALSE)),"age", ISTEXT(VLOOKUP(B764,'hardcoded age'!A:A, 1, FALSE)), "age", TRUE, "")</f>
        <v/>
      </c>
    </row>
    <row r="765" spans="1:3" x14ac:dyDescent="0.3">
      <c r="A765" t="s">
        <v>1910</v>
      </c>
      <c r="B765" t="s">
        <v>1909</v>
      </c>
      <c r="C765" t="str" cm="1">
        <f t="array" ref="C765">_xlfn.IFS(ISTEXT(VLOOKUP(B765,AGE!A:A,1,FALSE)),"age", ISTEXT(VLOOKUP(B765,'hardcoded age'!A:A, 1, FALSE)), "age", TRUE, "")</f>
        <v>age</v>
      </c>
    </row>
    <row r="766" spans="1:3" x14ac:dyDescent="0.3">
      <c r="A766" t="s">
        <v>2034</v>
      </c>
      <c r="B766" t="s">
        <v>2034</v>
      </c>
      <c r="C766" t="str" cm="1">
        <f t="array" ref="C766">_xlfn.IFS(ISTEXT(VLOOKUP(B766,AGE!A:A,1,FALSE)),"age", ISTEXT(VLOOKUP(B766,'hardcoded age'!A:A, 1, FALSE)), "age", TRUE, "")</f>
        <v>age</v>
      </c>
    </row>
    <row r="767" spans="1:3" x14ac:dyDescent="0.3">
      <c r="A767" t="s">
        <v>258</v>
      </c>
      <c r="B767" t="s">
        <v>3245</v>
      </c>
      <c r="C767" t="str" cm="1">
        <f t="array" ref="C767">_xlfn.IFS(ISTEXT(VLOOKUP(B767,AGE!A:A,1,FALSE)),"age", ISTEXT(VLOOKUP(B767,'hardcoded age'!A:A, 1, FALSE)), "age", TRUE, "")</f>
        <v>age</v>
      </c>
    </row>
    <row r="768" spans="1:3" x14ac:dyDescent="0.3">
      <c r="A768" t="s">
        <v>962</v>
      </c>
      <c r="B768" t="s">
        <v>3035</v>
      </c>
      <c r="C768" t="str" cm="1">
        <f t="array" ref="C768">_xlfn.IFS(ISTEXT(VLOOKUP(B768,AGE!A:A,1,FALSE)),"age", ISTEXT(VLOOKUP(B768,'hardcoded age'!A:A, 1, FALSE)), "age", TRUE, "")</f>
        <v/>
      </c>
    </row>
    <row r="769" spans="1:6" x14ac:dyDescent="0.3">
      <c r="A769" t="s">
        <v>432</v>
      </c>
      <c r="B769" t="s">
        <v>3059</v>
      </c>
      <c r="C769" t="str" cm="1">
        <f t="array" ref="C769">_xlfn.IFS(ISTEXT(VLOOKUP(B769,AGE!A:A,1,FALSE)),"age", ISTEXT(VLOOKUP(B769,'hardcoded age'!A:A, 1, FALSE)), "age", TRUE, "")</f>
        <v/>
      </c>
    </row>
    <row r="770" spans="1:6" x14ac:dyDescent="0.3">
      <c r="A770" t="s">
        <v>888</v>
      </c>
      <c r="B770" t="s">
        <v>3060</v>
      </c>
      <c r="C770" t="str" cm="1">
        <f t="array" ref="C770">_xlfn.IFS(ISTEXT(VLOOKUP(B770,AGE!A:A,1,FALSE)),"age", ISTEXT(VLOOKUP(B770,'hardcoded age'!A:A, 1, FALSE)), "age", TRUE, "")</f>
        <v/>
      </c>
    </row>
    <row r="771" spans="1:6" x14ac:dyDescent="0.3">
      <c r="A771" t="s">
        <v>260</v>
      </c>
      <c r="B771" t="s">
        <v>3061</v>
      </c>
      <c r="C771" t="str" cm="1">
        <f t="array" ref="C771">_xlfn.IFS(ISTEXT(VLOOKUP(B771,AGE!A:A,1,FALSE)),"age", ISTEXT(VLOOKUP(B771,'hardcoded age'!A:A, 1, FALSE)), "age", TRUE, "")</f>
        <v/>
      </c>
    </row>
    <row r="772" spans="1:6" x14ac:dyDescent="0.3">
      <c r="A772" t="s">
        <v>255</v>
      </c>
      <c r="B772" t="s">
        <v>3062</v>
      </c>
      <c r="C772" t="str" cm="1">
        <f t="array" ref="C772">_xlfn.IFS(ISTEXT(VLOOKUP(B772,AGE!A:A,1,FALSE)),"age", ISTEXT(VLOOKUP(B772,'hardcoded age'!A:A, 1, FALSE)), "age", TRUE, "")</f>
        <v/>
      </c>
    </row>
    <row r="773" spans="1:6" x14ac:dyDescent="0.3">
      <c r="A773" t="s">
        <v>174</v>
      </c>
      <c r="B773" t="s">
        <v>3063</v>
      </c>
      <c r="C773" t="str" cm="1">
        <f t="array" ref="C773">_xlfn.IFS(ISTEXT(VLOOKUP(B773,AGE!A:A,1,FALSE)),"age", ISTEXT(VLOOKUP(B773,'hardcoded age'!A:A, 1, FALSE)), "age", TRUE, "")</f>
        <v/>
      </c>
    </row>
    <row r="774" spans="1:6" x14ac:dyDescent="0.3">
      <c r="A774" t="s">
        <v>930</v>
      </c>
      <c r="B774" t="s">
        <v>3064</v>
      </c>
      <c r="C774" t="str" cm="1">
        <f t="array" ref="C774">_xlfn.IFS(ISTEXT(VLOOKUP(B774,AGE!A:A,1,FALSE)),"age", ISTEXT(VLOOKUP(B774,'hardcoded age'!A:A, 1, FALSE)), "age", TRUE, "")</f>
        <v>age</v>
      </c>
      <c r="D774" t="s">
        <v>577</v>
      </c>
      <c r="E774" t="s">
        <v>1053</v>
      </c>
    </row>
    <row r="775" spans="1:6" x14ac:dyDescent="0.3">
      <c r="A775" t="s">
        <v>652</v>
      </c>
      <c r="B775" t="s">
        <v>3307</v>
      </c>
      <c r="C775" t="str" cm="1">
        <f t="array" ref="C775">_xlfn.IFS(ISTEXT(VLOOKUP(B775,AGE!A:A,1,FALSE)),"age", ISTEXT(VLOOKUP(B775,'hardcoded age'!A:A, 1, FALSE)), "age", TRUE, "")</f>
        <v>age</v>
      </c>
      <c r="D775" t="s">
        <v>577</v>
      </c>
      <c r="E775" t="s">
        <v>1053</v>
      </c>
      <c r="F775" t="s">
        <v>3308</v>
      </c>
    </row>
    <row r="776" spans="1:6" x14ac:dyDescent="0.3">
      <c r="A776" t="s">
        <v>793</v>
      </c>
      <c r="B776" t="s">
        <v>3065</v>
      </c>
      <c r="C776" t="str" cm="1">
        <f t="array" ref="C776">_xlfn.IFS(ISTEXT(VLOOKUP(B776,AGE!A:A,1,FALSE)),"age", ISTEXT(VLOOKUP(B776,'hardcoded age'!A:A, 1, FALSE)), "age", TRUE, "")</f>
        <v>age</v>
      </c>
      <c r="D776" t="s">
        <v>577</v>
      </c>
      <c r="E776" t="s">
        <v>1053</v>
      </c>
    </row>
    <row r="777" spans="1:6" x14ac:dyDescent="0.3">
      <c r="A777" t="s">
        <v>791</v>
      </c>
      <c r="B777" t="s">
        <v>3065</v>
      </c>
      <c r="C777" t="str" cm="1">
        <f t="array" ref="C777">_xlfn.IFS(ISTEXT(VLOOKUP(B777,AGE!A:A,1,FALSE)),"age", ISTEXT(VLOOKUP(B777,'hardcoded age'!A:A, 1, FALSE)), "age", TRUE, "")</f>
        <v>age</v>
      </c>
      <c r="D777" t="s">
        <v>577</v>
      </c>
      <c r="E777" t="s">
        <v>1053</v>
      </c>
    </row>
    <row r="778" spans="1:6" x14ac:dyDescent="0.3">
      <c r="A778" t="s">
        <v>931</v>
      </c>
      <c r="B778" t="s">
        <v>3065</v>
      </c>
      <c r="C778" t="str" cm="1">
        <f t="array" ref="C778">_xlfn.IFS(ISTEXT(VLOOKUP(B778,AGE!A:A,1,FALSE)),"age", ISTEXT(VLOOKUP(B778,'hardcoded age'!A:A, 1, FALSE)), "age", TRUE, "")</f>
        <v>age</v>
      </c>
      <c r="D778" t="s">
        <v>577</v>
      </c>
      <c r="E778" t="s">
        <v>1053</v>
      </c>
    </row>
    <row r="779" spans="1:6" x14ac:dyDescent="0.3">
      <c r="A779" t="s">
        <v>423</v>
      </c>
      <c r="B779" t="s">
        <v>3066</v>
      </c>
      <c r="C779" t="str" cm="1">
        <f t="array" ref="C779">_xlfn.IFS(ISTEXT(VLOOKUP(B779,AGE!A:A,1,FALSE)),"age", ISTEXT(VLOOKUP(B779,'hardcoded age'!A:A, 1, FALSE)), "age", TRUE, "")</f>
        <v/>
      </c>
    </row>
    <row r="780" spans="1:6" x14ac:dyDescent="0.3">
      <c r="A780" t="s">
        <v>1934</v>
      </c>
      <c r="B780" t="s">
        <v>1935</v>
      </c>
      <c r="C780" t="str" cm="1">
        <f t="array" ref="C780">_xlfn.IFS(ISTEXT(VLOOKUP(B780,AGE!A:A,1,FALSE)),"age", ISTEXT(VLOOKUP(B780,'hardcoded age'!A:A, 1, FALSE)), "age", TRUE, "")</f>
        <v>age</v>
      </c>
      <c r="D780" t="s">
        <v>577</v>
      </c>
      <c r="E780" t="s">
        <v>517</v>
      </c>
    </row>
    <row r="781" spans="1:6" x14ac:dyDescent="0.3">
      <c r="A781" t="s">
        <v>889</v>
      </c>
      <c r="B781" t="s">
        <v>2723</v>
      </c>
      <c r="C781" t="str" cm="1">
        <f t="array" ref="C781">_xlfn.IFS(ISTEXT(VLOOKUP(B781,AGE!A:A,1,FALSE)),"age", ISTEXT(VLOOKUP(B781,'hardcoded age'!A:A, 1, FALSE)), "age", TRUE, "")</f>
        <v>age</v>
      </c>
      <c r="D781" t="s">
        <v>577</v>
      </c>
      <c r="E781" t="s">
        <v>517</v>
      </c>
    </row>
    <row r="782" spans="1:6" x14ac:dyDescent="0.3">
      <c r="A782" t="s">
        <v>2076</v>
      </c>
      <c r="B782" t="s">
        <v>2724</v>
      </c>
      <c r="C782" t="str" cm="1">
        <f t="array" ref="C782">_xlfn.IFS(ISTEXT(VLOOKUP(B782,AGE!A:A,1,FALSE)),"age", ISTEXT(VLOOKUP(B782,'hardcoded age'!A:A, 1, FALSE)), "age", TRUE, "")</f>
        <v>age</v>
      </c>
      <c r="D782" t="s">
        <v>577</v>
      </c>
      <c r="E782" t="s">
        <v>517</v>
      </c>
    </row>
    <row r="783" spans="1:6" x14ac:dyDescent="0.3">
      <c r="A783" t="s">
        <v>2071</v>
      </c>
      <c r="B783" t="s">
        <v>2724</v>
      </c>
      <c r="C783" t="str" cm="1">
        <f t="array" ref="C783">_xlfn.IFS(ISTEXT(VLOOKUP(B783,AGE!A:A,1,FALSE)),"age", ISTEXT(VLOOKUP(B783,'hardcoded age'!A:A, 1, FALSE)), "age", TRUE, "")</f>
        <v>age</v>
      </c>
      <c r="D783" t="s">
        <v>577</v>
      </c>
      <c r="E783" t="s">
        <v>517</v>
      </c>
    </row>
    <row r="784" spans="1:6" x14ac:dyDescent="0.3">
      <c r="A784" t="s">
        <v>81</v>
      </c>
      <c r="B784" t="s">
        <v>2723</v>
      </c>
      <c r="C784" t="str" cm="1">
        <f t="array" ref="C784">_xlfn.IFS(ISTEXT(VLOOKUP(B784,AGE!A:A,1,FALSE)),"age", ISTEXT(VLOOKUP(B784,'hardcoded age'!A:A, 1, FALSE)), "age", TRUE, "")</f>
        <v>age</v>
      </c>
      <c r="D784" t="s">
        <v>577</v>
      </c>
      <c r="E784" t="s">
        <v>517</v>
      </c>
    </row>
    <row r="785" spans="1:3" x14ac:dyDescent="0.3">
      <c r="A785" t="s">
        <v>761</v>
      </c>
      <c r="B785" t="s">
        <v>3067</v>
      </c>
      <c r="C785" t="str" cm="1">
        <f t="array" ref="C785">_xlfn.IFS(ISTEXT(VLOOKUP(B785,AGE!A:A,1,FALSE)),"age", ISTEXT(VLOOKUP(B785,'hardcoded age'!A:A, 1, FALSE)), "age", TRUE, "")</f>
        <v/>
      </c>
    </row>
    <row r="786" spans="1:3" x14ac:dyDescent="0.3">
      <c r="A786" t="s">
        <v>94</v>
      </c>
      <c r="B786" t="s">
        <v>3068</v>
      </c>
      <c r="C786" t="str" cm="1">
        <f t="array" ref="C786">_xlfn.IFS(ISTEXT(VLOOKUP(B786,AGE!A:A,1,FALSE)),"age", ISTEXT(VLOOKUP(B786,'hardcoded age'!A:A, 1, FALSE)), "age", TRUE, "")</f>
        <v/>
      </c>
    </row>
    <row r="787" spans="1:3" x14ac:dyDescent="0.3">
      <c r="A787" t="s">
        <v>1027</v>
      </c>
      <c r="B787" t="s">
        <v>3069</v>
      </c>
      <c r="C787" t="str" cm="1">
        <f t="array" ref="C787">_xlfn.IFS(ISTEXT(VLOOKUP(B787,AGE!A:A,1,FALSE)),"age", ISTEXT(VLOOKUP(B787,'hardcoded age'!A:A, 1, FALSE)), "age", TRUE, "")</f>
        <v/>
      </c>
    </row>
    <row r="788" spans="1:3" x14ac:dyDescent="0.3">
      <c r="A788" t="s">
        <v>669</v>
      </c>
      <c r="B788" t="s">
        <v>3070</v>
      </c>
      <c r="C788" t="str" cm="1">
        <f t="array" ref="C788">_xlfn.IFS(ISTEXT(VLOOKUP(B788,AGE!A:A,1,FALSE)),"age", ISTEXT(VLOOKUP(B788,'hardcoded age'!A:A, 1, FALSE)), "age", TRUE, "")</f>
        <v/>
      </c>
    </row>
    <row r="789" spans="1:3" x14ac:dyDescent="0.3">
      <c r="A789" t="s">
        <v>112</v>
      </c>
      <c r="B789" t="s">
        <v>3070</v>
      </c>
      <c r="C789" t="str" cm="1">
        <f t="array" ref="C789">_xlfn.IFS(ISTEXT(VLOOKUP(B789,AGE!A:A,1,FALSE)),"age", ISTEXT(VLOOKUP(B789,'hardcoded age'!A:A, 1, FALSE)), "age", TRUE, "")</f>
        <v/>
      </c>
    </row>
    <row r="790" spans="1:3" x14ac:dyDescent="0.3">
      <c r="A790" t="s">
        <v>1929</v>
      </c>
      <c r="B790" t="s">
        <v>1930</v>
      </c>
      <c r="C790" t="str" cm="1">
        <f t="array" ref="C790">_xlfn.IFS(ISTEXT(VLOOKUP(B790,AGE!A:A,1,FALSE)),"age", ISTEXT(VLOOKUP(B790,'hardcoded age'!A:A, 1, FALSE)), "age", TRUE, "")</f>
        <v>age</v>
      </c>
    </row>
    <row r="791" spans="1:3" x14ac:dyDescent="0.3">
      <c r="A791" t="s">
        <v>693</v>
      </c>
      <c r="B791" t="s">
        <v>3071</v>
      </c>
      <c r="C791" t="str" cm="1">
        <f t="array" ref="C791">_xlfn.IFS(ISTEXT(VLOOKUP(B791,AGE!A:A,1,FALSE)),"age", ISTEXT(VLOOKUP(B791,'hardcoded age'!A:A, 1, FALSE)), "age", TRUE, "")</f>
        <v/>
      </c>
    </row>
    <row r="792" spans="1:3" x14ac:dyDescent="0.3">
      <c r="A792" t="s">
        <v>350</v>
      </c>
      <c r="B792" t="s">
        <v>3250</v>
      </c>
      <c r="C792" t="str" cm="1">
        <f t="array" ref="C792">_xlfn.IFS(ISTEXT(VLOOKUP(B792,AGE!A:A,1,FALSE)),"age", ISTEXT(VLOOKUP(B792,'hardcoded age'!A:A, 1, FALSE)), "age", TRUE, "")</f>
        <v/>
      </c>
    </row>
    <row r="793" spans="1:3" x14ac:dyDescent="0.3">
      <c r="A793" t="s">
        <v>692</v>
      </c>
      <c r="B793" t="s">
        <v>3072</v>
      </c>
      <c r="C793" t="str" cm="1">
        <f t="array" ref="C793">_xlfn.IFS(ISTEXT(VLOOKUP(B793,AGE!A:A,1,FALSE)),"age", ISTEXT(VLOOKUP(B793,'hardcoded age'!A:A, 1, FALSE)), "age", TRUE, "")</f>
        <v/>
      </c>
    </row>
    <row r="794" spans="1:3" x14ac:dyDescent="0.3">
      <c r="A794" t="s">
        <v>1558</v>
      </c>
      <c r="B794" t="s">
        <v>1712</v>
      </c>
      <c r="C794" t="str" cm="1">
        <f t="array" ref="C794">_xlfn.IFS(ISTEXT(VLOOKUP(B794,AGE!A:A,1,FALSE)),"age", ISTEXT(VLOOKUP(B794,'hardcoded age'!A:A, 1, FALSE)), "age", TRUE, "")</f>
        <v>age</v>
      </c>
    </row>
    <row r="795" spans="1:3" x14ac:dyDescent="0.3">
      <c r="A795" t="s">
        <v>740</v>
      </c>
      <c r="B795" t="s">
        <v>740</v>
      </c>
      <c r="C795" t="str" cm="1">
        <f t="array" ref="C795">_xlfn.IFS(ISTEXT(VLOOKUP(B795,AGE!A:A,1,FALSE)),"age", ISTEXT(VLOOKUP(B795,'hardcoded age'!A:A, 1, FALSE)), "age", TRUE, "")</f>
        <v/>
      </c>
    </row>
    <row r="796" spans="1:3" x14ac:dyDescent="0.3">
      <c r="A796" t="s">
        <v>537</v>
      </c>
      <c r="B796" t="s">
        <v>3251</v>
      </c>
      <c r="C796" t="str" cm="1">
        <f t="array" ref="C796">_xlfn.IFS(ISTEXT(VLOOKUP(B796,AGE!A:A,1,FALSE)),"age", ISTEXT(VLOOKUP(B796,'hardcoded age'!A:A, 1, FALSE)), "age", TRUE, "")</f>
        <v>age</v>
      </c>
    </row>
    <row r="797" spans="1:3" x14ac:dyDescent="0.3">
      <c r="A797" t="s">
        <v>95</v>
      </c>
      <c r="B797" t="s">
        <v>3251</v>
      </c>
      <c r="C797" t="str" cm="1">
        <f t="array" ref="C797">_xlfn.IFS(ISTEXT(VLOOKUP(B797,AGE!A:A,1,FALSE)),"age", ISTEXT(VLOOKUP(B797,'hardcoded age'!A:A, 1, FALSE)), "age", TRUE, "")</f>
        <v>age</v>
      </c>
    </row>
    <row r="798" spans="1:3" x14ac:dyDescent="0.3">
      <c r="A798" t="s">
        <v>698</v>
      </c>
      <c r="B798" t="s">
        <v>698</v>
      </c>
      <c r="C798" t="str" cm="1">
        <f t="array" ref="C798">_xlfn.IFS(ISTEXT(VLOOKUP(B798,AGE!A:A,1,FALSE)),"age", ISTEXT(VLOOKUP(B798,'hardcoded age'!A:A, 1, FALSE)), "age", TRUE, "")</f>
        <v/>
      </c>
    </row>
    <row r="799" spans="1:3" x14ac:dyDescent="0.3">
      <c r="A799" t="s">
        <v>1832</v>
      </c>
      <c r="B799" t="s">
        <v>2744</v>
      </c>
      <c r="C799" t="str" cm="1">
        <f t="array" ref="C799">_xlfn.IFS(ISTEXT(VLOOKUP(B799,AGE!A:A,1,FALSE)),"age", ISTEXT(VLOOKUP(B799,'hardcoded age'!A:A, 1, FALSE)), "age", TRUE, "")</f>
        <v>age</v>
      </c>
    </row>
    <row r="800" spans="1:3" x14ac:dyDescent="0.3">
      <c r="A800" t="s">
        <v>842</v>
      </c>
      <c r="B800" t="s">
        <v>3074</v>
      </c>
      <c r="C800" t="str" cm="1">
        <f t="array" ref="C800">_xlfn.IFS(ISTEXT(VLOOKUP(B800,AGE!A:A,1,FALSE)),"age", ISTEXT(VLOOKUP(B800,'hardcoded age'!A:A, 1, FALSE)), "age", TRUE, "")</f>
        <v/>
      </c>
    </row>
    <row r="801" spans="1:3" x14ac:dyDescent="0.3">
      <c r="A801" t="s">
        <v>2064</v>
      </c>
      <c r="B801" t="s">
        <v>2065</v>
      </c>
      <c r="C801" t="str" cm="1">
        <f t="array" ref="C801">_xlfn.IFS(ISTEXT(VLOOKUP(B801,AGE!A:A,1,FALSE)),"age", ISTEXT(VLOOKUP(B801,'hardcoded age'!A:A, 1, FALSE)), "age", TRUE, "")</f>
        <v>age</v>
      </c>
    </row>
    <row r="802" spans="1:3" x14ac:dyDescent="0.3">
      <c r="A802" t="s">
        <v>763</v>
      </c>
      <c r="B802" t="s">
        <v>3075</v>
      </c>
      <c r="C802" t="str" cm="1">
        <f t="array" ref="C802">_xlfn.IFS(ISTEXT(VLOOKUP(B802,AGE!A:A,1,FALSE)),"age", ISTEXT(VLOOKUP(B802,'hardcoded age'!A:A, 1, FALSE)), "age", TRUE, "")</f>
        <v/>
      </c>
    </row>
    <row r="803" spans="1:3" x14ac:dyDescent="0.3">
      <c r="A803" t="s">
        <v>797</v>
      </c>
      <c r="B803" t="s">
        <v>3076</v>
      </c>
      <c r="C803" t="str" cm="1">
        <f t="array" ref="C803">_xlfn.IFS(ISTEXT(VLOOKUP(B803,AGE!A:A,1,FALSE)),"age", ISTEXT(VLOOKUP(B803,'hardcoded age'!A:A, 1, FALSE)), "age", TRUE, "")</f>
        <v/>
      </c>
    </row>
    <row r="804" spans="1:3" x14ac:dyDescent="0.3">
      <c r="A804" t="s">
        <v>187</v>
      </c>
      <c r="B804" t="s">
        <v>3078</v>
      </c>
      <c r="C804" t="str" cm="1">
        <f t="array" ref="C804">_xlfn.IFS(ISTEXT(VLOOKUP(B804,AGE!A:A,1,FALSE)),"age", ISTEXT(VLOOKUP(B804,'hardcoded age'!A:A, 1, FALSE)), "age", TRUE, "")</f>
        <v/>
      </c>
    </row>
    <row r="805" spans="1:3" x14ac:dyDescent="0.3">
      <c r="A805" t="s">
        <v>156</v>
      </c>
      <c r="B805" t="s">
        <v>3079</v>
      </c>
      <c r="C805" t="str" cm="1">
        <f t="array" ref="C805">_xlfn.IFS(ISTEXT(VLOOKUP(B805,AGE!A:A,1,FALSE)),"age", ISTEXT(VLOOKUP(B805,'hardcoded age'!A:A, 1, FALSE)), "age", TRUE, "")</f>
        <v/>
      </c>
    </row>
    <row r="806" spans="1:3" x14ac:dyDescent="0.3">
      <c r="A806" t="s">
        <v>272</v>
      </c>
      <c r="B806" t="s">
        <v>3080</v>
      </c>
      <c r="C806" t="str" cm="1">
        <f t="array" ref="C806">_xlfn.IFS(ISTEXT(VLOOKUP(B806,AGE!A:A,1,FALSE)),"age", ISTEXT(VLOOKUP(B806,'hardcoded age'!A:A, 1, FALSE)), "age", TRUE, "")</f>
        <v/>
      </c>
    </row>
    <row r="807" spans="1:3" x14ac:dyDescent="0.3">
      <c r="A807" t="s">
        <v>1548</v>
      </c>
      <c r="B807" t="s">
        <v>1702</v>
      </c>
    </row>
    <row r="808" spans="1:3" x14ac:dyDescent="0.3">
      <c r="A808" t="s">
        <v>347</v>
      </c>
      <c r="B808" t="s">
        <v>3081</v>
      </c>
      <c r="C808" t="str" cm="1">
        <f t="array" ref="C808">_xlfn.IFS(ISTEXT(VLOOKUP(B808,AGE!A:A,1,FALSE)),"age", ISTEXT(VLOOKUP(B808,'hardcoded age'!A:A, 1, FALSE)), "age", TRUE, "")</f>
        <v/>
      </c>
    </row>
    <row r="809" spans="1:3" x14ac:dyDescent="0.3">
      <c r="A809" t="s">
        <v>805</v>
      </c>
      <c r="B809" t="s">
        <v>3082</v>
      </c>
      <c r="C809" t="str" cm="1">
        <f t="array" ref="C809">_xlfn.IFS(ISTEXT(VLOOKUP(B809,AGE!A:A,1,FALSE)),"age", ISTEXT(VLOOKUP(B809,'hardcoded age'!A:A, 1, FALSE)), "age", TRUE, "")</f>
        <v/>
      </c>
    </row>
    <row r="810" spans="1:3" x14ac:dyDescent="0.3">
      <c r="A810" t="s">
        <v>422</v>
      </c>
      <c r="B810" t="s">
        <v>588</v>
      </c>
      <c r="C810" t="str" cm="1">
        <f t="array" ref="C810">_xlfn.IFS(ISTEXT(VLOOKUP(B810,AGE!A:A,1,FALSE)),"age", ISTEXT(VLOOKUP(B810,'hardcoded age'!A:A, 1, FALSE)), "age", TRUE, "")</f>
        <v>age</v>
      </c>
    </row>
    <row r="811" spans="1:3" x14ac:dyDescent="0.3">
      <c r="A811" t="s">
        <v>567</v>
      </c>
      <c r="B811" t="s">
        <v>588</v>
      </c>
      <c r="C811" t="str" cm="1">
        <f t="array" ref="C811">_xlfn.IFS(ISTEXT(VLOOKUP(B811,AGE!A:A,1,FALSE)),"age", ISTEXT(VLOOKUP(B811,'hardcoded age'!A:A, 1, FALSE)), "age", TRUE, "")</f>
        <v>age</v>
      </c>
    </row>
    <row r="812" spans="1:3" x14ac:dyDescent="0.3">
      <c r="A812" t="s">
        <v>540</v>
      </c>
      <c r="B812" t="s">
        <v>588</v>
      </c>
      <c r="C812" t="str" cm="1">
        <f t="array" ref="C812">_xlfn.IFS(ISTEXT(VLOOKUP(B812,AGE!A:A,1,FALSE)),"age", ISTEXT(VLOOKUP(B812,'hardcoded age'!A:A, 1, FALSE)), "age", TRUE, "")</f>
        <v>age</v>
      </c>
    </row>
    <row r="813" spans="1:3" x14ac:dyDescent="0.3">
      <c r="A813" t="s">
        <v>510</v>
      </c>
      <c r="B813" t="s">
        <v>588</v>
      </c>
      <c r="C813" t="str" cm="1">
        <f t="array" ref="C813">_xlfn.IFS(ISTEXT(VLOOKUP(B813,AGE!A:A,1,FALSE)),"age", ISTEXT(VLOOKUP(B813,'hardcoded age'!A:A, 1, FALSE)), "age", TRUE, "")</f>
        <v>age</v>
      </c>
    </row>
    <row r="814" spans="1:3" x14ac:dyDescent="0.3">
      <c r="A814" t="s">
        <v>332</v>
      </c>
      <c r="B814" t="s">
        <v>3083</v>
      </c>
      <c r="C814" t="str" cm="1">
        <f t="array" ref="C814">_xlfn.IFS(ISTEXT(VLOOKUP(B814,AGE!A:A,1,FALSE)),"age", ISTEXT(VLOOKUP(B814,'hardcoded age'!A:A, 1, FALSE)), "age", TRUE, "")</f>
        <v/>
      </c>
    </row>
    <row r="815" spans="1:3" x14ac:dyDescent="0.3">
      <c r="A815" t="s">
        <v>843</v>
      </c>
      <c r="B815" t="s">
        <v>3252</v>
      </c>
      <c r="C815" t="str" cm="1">
        <f t="array" ref="C815">_xlfn.IFS(ISTEXT(VLOOKUP(B815,AGE!A:A,1,FALSE)),"age", ISTEXT(VLOOKUP(B815,'hardcoded age'!A:A, 1, FALSE)), "age", TRUE, "")</f>
        <v>age</v>
      </c>
    </row>
    <row r="816" spans="1:3" x14ac:dyDescent="0.3">
      <c r="A816" t="s">
        <v>663</v>
      </c>
      <c r="B816" t="s">
        <v>3084</v>
      </c>
      <c r="C816" t="str" cm="1">
        <f t="array" ref="C816">_xlfn.IFS(ISTEXT(VLOOKUP(B816,AGE!A:A,1,FALSE)),"age", ISTEXT(VLOOKUP(B816,'hardcoded age'!A:A, 1, FALSE)), "age", TRUE, "")</f>
        <v/>
      </c>
    </row>
    <row r="817" spans="1:5" x14ac:dyDescent="0.3">
      <c r="A817" t="s">
        <v>118</v>
      </c>
      <c r="B817" t="s">
        <v>3084</v>
      </c>
      <c r="C817" t="str" cm="1">
        <f t="array" ref="C817">_xlfn.IFS(ISTEXT(VLOOKUP(B817,AGE!A:A,1,FALSE)),"age", ISTEXT(VLOOKUP(B817,'hardcoded age'!A:A, 1, FALSE)), "age", TRUE, "")</f>
        <v/>
      </c>
    </row>
    <row r="818" spans="1:5" x14ac:dyDescent="0.3">
      <c r="A818" t="s">
        <v>960</v>
      </c>
      <c r="B818" t="s">
        <v>3085</v>
      </c>
      <c r="C818" t="str" cm="1">
        <f t="array" ref="C818">_xlfn.IFS(ISTEXT(VLOOKUP(B818,AGE!A:A,1,FALSE)),"age", ISTEXT(VLOOKUP(B818,'hardcoded age'!A:A, 1, FALSE)), "age", TRUE, "")</f>
        <v/>
      </c>
    </row>
    <row r="819" spans="1:5" x14ac:dyDescent="0.3">
      <c r="A819" t="s">
        <v>860</v>
      </c>
      <c r="B819" t="s">
        <v>3348</v>
      </c>
      <c r="C819" t="str" cm="1">
        <f t="array" ref="C819">_xlfn.IFS(ISTEXT(VLOOKUP(B819,AGE!A:A,1,FALSE)),"age", ISTEXT(VLOOKUP(B819,'hardcoded age'!A:A, 1, FALSE)), "age", TRUE, "")</f>
        <v>age</v>
      </c>
      <c r="D819" t="s">
        <v>577</v>
      </c>
      <c r="E819" t="s">
        <v>535</v>
      </c>
    </row>
    <row r="820" spans="1:5" x14ac:dyDescent="0.3">
      <c r="A820" t="s">
        <v>725</v>
      </c>
      <c r="B820" t="s">
        <v>3086</v>
      </c>
      <c r="C820" t="str" cm="1">
        <f t="array" ref="C820">_xlfn.IFS(ISTEXT(VLOOKUP(B820,AGE!A:A,1,FALSE)),"age", ISTEXT(VLOOKUP(B820,'hardcoded age'!A:A, 1, FALSE)), "age", TRUE, "")</f>
        <v/>
      </c>
    </row>
    <row r="821" spans="1:5" x14ac:dyDescent="0.3">
      <c r="A821" t="s">
        <v>307</v>
      </c>
      <c r="B821" t="s">
        <v>3086</v>
      </c>
      <c r="C821" t="str" cm="1">
        <f t="array" ref="C821">_xlfn.IFS(ISTEXT(VLOOKUP(B821,AGE!A:A,1,FALSE)),"age", ISTEXT(VLOOKUP(B821,'hardcoded age'!A:A, 1, FALSE)), "age", TRUE, "")</f>
        <v/>
      </c>
    </row>
    <row r="822" spans="1:5" x14ac:dyDescent="0.3">
      <c r="A822" t="s">
        <v>394</v>
      </c>
      <c r="B822" t="s">
        <v>3087</v>
      </c>
      <c r="C822" t="str" cm="1">
        <f t="array" ref="C822">_xlfn.IFS(ISTEXT(VLOOKUP(B822,AGE!A:A,1,FALSE)),"age", ISTEXT(VLOOKUP(B822,'hardcoded age'!A:A, 1, FALSE)), "age", TRUE, "")</f>
        <v/>
      </c>
    </row>
    <row r="823" spans="1:5" x14ac:dyDescent="0.3">
      <c r="A823" t="s">
        <v>659</v>
      </c>
      <c r="B823" t="s">
        <v>3088</v>
      </c>
      <c r="C823" t="str" cm="1">
        <f t="array" ref="C823">_xlfn.IFS(ISTEXT(VLOOKUP(B823,AGE!A:A,1,FALSE)),"age", ISTEXT(VLOOKUP(B823,'hardcoded age'!A:A, 1, FALSE)), "age", TRUE, "")</f>
        <v/>
      </c>
    </row>
    <row r="824" spans="1:5" x14ac:dyDescent="0.3">
      <c r="A824" t="s">
        <v>436</v>
      </c>
      <c r="B824" t="s">
        <v>3089</v>
      </c>
      <c r="C824" t="str" cm="1">
        <f t="array" ref="C824">_xlfn.IFS(ISTEXT(VLOOKUP(B824,AGE!A:A,1,FALSE)),"age", ISTEXT(VLOOKUP(B824,'hardcoded age'!A:A, 1, FALSE)), "age", TRUE, "")</f>
        <v/>
      </c>
    </row>
    <row r="825" spans="1:5" x14ac:dyDescent="0.3">
      <c r="A825" t="s">
        <v>974</v>
      </c>
      <c r="B825" t="s">
        <v>3090</v>
      </c>
      <c r="C825" t="str" cm="1">
        <f t="array" ref="C825">_xlfn.IFS(ISTEXT(VLOOKUP(B825,AGE!A:A,1,FALSE)),"age", ISTEXT(VLOOKUP(B825,'hardcoded age'!A:A, 1, FALSE)), "age", TRUE, "")</f>
        <v/>
      </c>
    </row>
    <row r="826" spans="1:5" x14ac:dyDescent="0.3">
      <c r="A826" t="s">
        <v>975</v>
      </c>
      <c r="B826" t="s">
        <v>3090</v>
      </c>
      <c r="C826" t="str" cm="1">
        <f t="array" ref="C826">_xlfn.IFS(ISTEXT(VLOOKUP(B826,AGE!A:A,1,FALSE)),"age", ISTEXT(VLOOKUP(B826,'hardcoded age'!A:A, 1, FALSE)), "age", TRUE, "")</f>
        <v/>
      </c>
    </row>
    <row r="827" spans="1:5" x14ac:dyDescent="0.3">
      <c r="A827" t="s">
        <v>1917</v>
      </c>
      <c r="B827" t="s">
        <v>1918</v>
      </c>
      <c r="C827" t="str" cm="1">
        <f t="array" ref="C827">_xlfn.IFS(ISTEXT(VLOOKUP(B827,AGE!A:A,1,FALSE)),"age", ISTEXT(VLOOKUP(B827,'hardcoded age'!A:A, 1, FALSE)), "age", TRUE, "")</f>
        <v>age</v>
      </c>
    </row>
    <row r="828" spans="1:5" x14ac:dyDescent="0.3">
      <c r="A828" t="s">
        <v>1919</v>
      </c>
      <c r="B828" t="s">
        <v>1918</v>
      </c>
      <c r="C828" t="str" cm="1">
        <f t="array" ref="C828">_xlfn.IFS(ISTEXT(VLOOKUP(B828,AGE!A:A,1,FALSE)),"age", ISTEXT(VLOOKUP(B828,'hardcoded age'!A:A, 1, FALSE)), "age", TRUE, "")</f>
        <v>age</v>
      </c>
    </row>
    <row r="829" spans="1:5" x14ac:dyDescent="0.3">
      <c r="A829" t="s">
        <v>395</v>
      </c>
      <c r="B829" t="s">
        <v>3091</v>
      </c>
      <c r="C829" t="str" cm="1">
        <f t="array" ref="C829">_xlfn.IFS(ISTEXT(VLOOKUP(B829,AGE!A:A,1,FALSE)),"age", ISTEXT(VLOOKUP(B829,'hardcoded age'!A:A, 1, FALSE)), "age", TRUE, "")</f>
        <v/>
      </c>
    </row>
    <row r="830" spans="1:5" x14ac:dyDescent="0.3">
      <c r="A830" t="s">
        <v>1936</v>
      </c>
      <c r="B830" t="s">
        <v>1937</v>
      </c>
      <c r="C830" t="str" cm="1">
        <f t="array" ref="C830">_xlfn.IFS(ISTEXT(VLOOKUP(B830,AGE!A:A,1,FALSE)),"age", ISTEXT(VLOOKUP(B830,'hardcoded age'!A:A, 1, FALSE)), "age", TRUE, "")</f>
        <v>age</v>
      </c>
    </row>
    <row r="831" spans="1:5" x14ac:dyDescent="0.3">
      <c r="A831" t="s">
        <v>259</v>
      </c>
      <c r="B831" t="s">
        <v>2112</v>
      </c>
      <c r="C831" t="str" cm="1">
        <f t="array" ref="C831">_xlfn.IFS(ISTEXT(VLOOKUP(B831,AGE!A:A,1,FALSE)),"age", ISTEXT(VLOOKUP(B831,'hardcoded age'!A:A, 1, FALSE)), "age", TRUE, "")</f>
        <v>age</v>
      </c>
    </row>
    <row r="832" spans="1:5" x14ac:dyDescent="0.3">
      <c r="A832" t="s">
        <v>1017</v>
      </c>
      <c r="B832" t="s">
        <v>3379</v>
      </c>
      <c r="C832" t="str" cm="1">
        <f t="array" ref="C832">_xlfn.IFS(ISTEXT(VLOOKUP(B832,AGE!A:A,1,FALSE)),"age", ISTEXT(VLOOKUP(B832,'hardcoded age'!A:A, 1, FALSE)), "age", TRUE, "")</f>
        <v>age</v>
      </c>
      <c r="D832" t="s">
        <v>577</v>
      </c>
      <c r="E832" t="s">
        <v>517</v>
      </c>
    </row>
    <row r="833" spans="1:6" x14ac:dyDescent="0.3">
      <c r="A833" t="s">
        <v>388</v>
      </c>
      <c r="B833" t="s">
        <v>3379</v>
      </c>
      <c r="C833" t="str" cm="1">
        <f t="array" ref="C833">_xlfn.IFS(ISTEXT(VLOOKUP(B833,AGE!A:A,1,FALSE)),"age", ISTEXT(VLOOKUP(B833,'hardcoded age'!A:A, 1, FALSE)), "age", TRUE, "")</f>
        <v>age</v>
      </c>
      <c r="D833" t="s">
        <v>577</v>
      </c>
      <c r="E833" t="s">
        <v>517</v>
      </c>
    </row>
    <row r="834" spans="1:6" x14ac:dyDescent="0.3">
      <c r="A834" t="s">
        <v>116</v>
      </c>
      <c r="B834" t="s">
        <v>3253</v>
      </c>
      <c r="C834" t="str" cm="1">
        <f t="array" ref="C834">_xlfn.IFS(ISTEXT(VLOOKUP(B834,AGE!A:A,1,FALSE)),"age", ISTEXT(VLOOKUP(B834,'hardcoded age'!A:A, 1, FALSE)), "age", TRUE, "")</f>
        <v/>
      </c>
    </row>
    <row r="835" spans="1:6" x14ac:dyDescent="0.3">
      <c r="A835" t="s">
        <v>331</v>
      </c>
      <c r="B835" t="s">
        <v>1144</v>
      </c>
      <c r="C835" t="str" cm="1">
        <f t="array" ref="C835">_xlfn.IFS(ISTEXT(VLOOKUP(B835,AGE!A:A,1,FALSE)),"age", ISTEXT(VLOOKUP(B835,'hardcoded age'!A:A, 1, FALSE)), "age", TRUE, "")</f>
        <v/>
      </c>
    </row>
    <row r="836" spans="1:6" x14ac:dyDescent="0.3">
      <c r="A836" t="s">
        <v>837</v>
      </c>
      <c r="B836" t="s">
        <v>3254</v>
      </c>
      <c r="C836" t="str" cm="1">
        <f t="array" ref="C836">_xlfn.IFS(ISTEXT(VLOOKUP(B836,AGE!A:A,1,FALSE)),"age", ISTEXT(VLOOKUP(B836,'hardcoded age'!A:A, 1, FALSE)), "age", TRUE, "")</f>
        <v>age</v>
      </c>
    </row>
    <row r="837" spans="1:6" x14ac:dyDescent="0.3">
      <c r="A837" t="s">
        <v>90</v>
      </c>
      <c r="B837" t="s">
        <v>3254</v>
      </c>
      <c r="C837" t="str" cm="1">
        <f t="array" ref="C837">_xlfn.IFS(ISTEXT(VLOOKUP(B837,AGE!A:A,1,FALSE)),"age", ISTEXT(VLOOKUP(B837,'hardcoded age'!A:A, 1, FALSE)), "age", TRUE, "")</f>
        <v>age</v>
      </c>
    </row>
    <row r="838" spans="1:6" x14ac:dyDescent="0.3">
      <c r="A838" t="s">
        <v>846</v>
      </c>
      <c r="B838" t="s">
        <v>3260</v>
      </c>
      <c r="C838" t="str" cm="1">
        <f t="array" ref="C838">_xlfn.IFS(ISTEXT(VLOOKUP(B838,AGE!A:A,1,FALSE)),"age", ISTEXT(VLOOKUP(B838,'hardcoded age'!A:A, 1, FALSE)), "age", TRUE, "")</f>
        <v>age</v>
      </c>
    </row>
    <row r="839" spans="1:6" x14ac:dyDescent="0.3">
      <c r="A839" t="s">
        <v>891</v>
      </c>
      <c r="B839" t="s">
        <v>2719</v>
      </c>
      <c r="C839" t="str" cm="1">
        <f t="array" ref="C839">_xlfn.IFS(ISTEXT(VLOOKUP(B839,AGE!A:A,1,FALSE)),"age", ISTEXT(VLOOKUP(B839,'hardcoded age'!A:A, 1, FALSE)), "age", TRUE, "")</f>
        <v>age</v>
      </c>
      <c r="D839" t="s">
        <v>577</v>
      </c>
      <c r="E839" t="s">
        <v>517</v>
      </c>
      <c r="F839" t="s">
        <v>3378</v>
      </c>
    </row>
    <row r="840" spans="1:6" x14ac:dyDescent="0.3">
      <c r="A840" t="s">
        <v>2089</v>
      </c>
      <c r="B840" t="s">
        <v>2088</v>
      </c>
      <c r="C840" t="str" cm="1">
        <f t="array" ref="C840">_xlfn.IFS(ISTEXT(VLOOKUP(B840,AGE!A:A,1,FALSE)),"age", ISTEXT(VLOOKUP(B840,'hardcoded age'!A:A, 1, FALSE)), "age", TRUE, "")</f>
        <v>age</v>
      </c>
    </row>
    <row r="841" spans="1:6" x14ac:dyDescent="0.3">
      <c r="A841" t="s">
        <v>2087</v>
      </c>
      <c r="B841" t="s">
        <v>2088</v>
      </c>
      <c r="C841" t="str" cm="1">
        <f t="array" ref="C841">_xlfn.IFS(ISTEXT(VLOOKUP(B841,AGE!A:A,1,FALSE)),"age", ISTEXT(VLOOKUP(B841,'hardcoded age'!A:A, 1, FALSE)), "age", TRUE, "")</f>
        <v>age</v>
      </c>
    </row>
    <row r="842" spans="1:6" x14ac:dyDescent="0.3">
      <c r="A842" t="s">
        <v>213</v>
      </c>
      <c r="B842" t="s">
        <v>3092</v>
      </c>
      <c r="C842" t="str" cm="1">
        <f t="array" ref="C842">_xlfn.IFS(ISTEXT(VLOOKUP(B842,AGE!A:A,1,FALSE)),"age", ISTEXT(VLOOKUP(B842,'hardcoded age'!A:A, 1, FALSE)), "age", TRUE, "")</f>
        <v/>
      </c>
    </row>
    <row r="843" spans="1:6" x14ac:dyDescent="0.3">
      <c r="A843" t="s">
        <v>985</v>
      </c>
      <c r="B843" t="s">
        <v>3093</v>
      </c>
      <c r="C843" t="str" cm="1">
        <f t="array" ref="C843">_xlfn.IFS(ISTEXT(VLOOKUP(B843,AGE!A:A,1,FALSE)),"age", ISTEXT(VLOOKUP(B843,'hardcoded age'!A:A, 1, FALSE)), "age", TRUE, "")</f>
        <v/>
      </c>
    </row>
    <row r="844" spans="1:6" x14ac:dyDescent="0.3">
      <c r="A844" t="s">
        <v>1035</v>
      </c>
      <c r="B844" t="s">
        <v>3094</v>
      </c>
      <c r="C844" t="str" cm="1">
        <f t="array" ref="C844">_xlfn.IFS(ISTEXT(VLOOKUP(B844,AGE!A:A,1,FALSE)),"age", ISTEXT(VLOOKUP(B844,'hardcoded age'!A:A, 1, FALSE)), "age", TRUE, "")</f>
        <v/>
      </c>
    </row>
    <row r="845" spans="1:6" x14ac:dyDescent="0.3">
      <c r="A845" t="s">
        <v>121</v>
      </c>
      <c r="B845" t="s">
        <v>3278</v>
      </c>
      <c r="C845" t="str" cm="1">
        <f t="array" ref="C845">_xlfn.IFS(ISTEXT(VLOOKUP(B845,AGE!A:A,1,FALSE)),"age", ISTEXT(VLOOKUP(B845,'hardcoded age'!A:A, 1, FALSE)), "age", TRUE, "")</f>
        <v/>
      </c>
    </row>
    <row r="846" spans="1:6" x14ac:dyDescent="0.3">
      <c r="A846" t="s">
        <v>273</v>
      </c>
      <c r="B846" t="s">
        <v>3095</v>
      </c>
      <c r="C846" t="str" cm="1">
        <f t="array" ref="C846">_xlfn.IFS(ISTEXT(VLOOKUP(B846,AGE!A:A,1,FALSE)),"age", ISTEXT(VLOOKUP(B846,'hardcoded age'!A:A, 1, FALSE)), "age", TRUE, "")</f>
        <v/>
      </c>
    </row>
    <row r="847" spans="1:6" x14ac:dyDescent="0.3">
      <c r="A847" t="s">
        <v>399</v>
      </c>
      <c r="B847" t="s">
        <v>3096</v>
      </c>
      <c r="C847" t="str" cm="1">
        <f t="array" ref="C847">_xlfn.IFS(ISTEXT(VLOOKUP(B847,AGE!A:A,1,FALSE)),"age", ISTEXT(VLOOKUP(B847,'hardcoded age'!A:A, 1, FALSE)), "age", TRUE, "")</f>
        <v/>
      </c>
    </row>
    <row r="848" spans="1:6" x14ac:dyDescent="0.3">
      <c r="A848" t="s">
        <v>77</v>
      </c>
      <c r="B848" t="s">
        <v>3097</v>
      </c>
      <c r="C848" t="str" cm="1">
        <f t="array" ref="C848">_xlfn.IFS(ISTEXT(VLOOKUP(B848,AGE!A:A,1,FALSE)),"age", ISTEXT(VLOOKUP(B848,'hardcoded age'!A:A, 1, FALSE)), "age", TRUE, "")</f>
        <v/>
      </c>
    </row>
    <row r="849" spans="1:3" x14ac:dyDescent="0.3">
      <c r="A849" t="s">
        <v>575</v>
      </c>
      <c r="B849" t="s">
        <v>1751</v>
      </c>
      <c r="C849" t="str" cm="1">
        <f t="array" ref="C849">_xlfn.IFS(ISTEXT(VLOOKUP(B849,AGE!A:A,1,FALSE)),"age", ISTEXT(VLOOKUP(B849,'hardcoded age'!A:A, 1, FALSE)), "age", TRUE, "")</f>
        <v>age</v>
      </c>
    </row>
    <row r="850" spans="1:3" x14ac:dyDescent="0.3">
      <c r="A850" t="s">
        <v>855</v>
      </c>
      <c r="B850" t="s">
        <v>1751</v>
      </c>
      <c r="C850" t="str" cm="1">
        <f t="array" ref="C850">_xlfn.IFS(ISTEXT(VLOOKUP(B850,AGE!A:A,1,FALSE)),"age", ISTEXT(VLOOKUP(B850,'hardcoded age'!A:A, 1, FALSE)), "age", TRUE, "")</f>
        <v>age</v>
      </c>
    </row>
    <row r="851" spans="1:3" x14ac:dyDescent="0.3">
      <c r="A851" t="s">
        <v>91</v>
      </c>
      <c r="B851" t="s">
        <v>1751</v>
      </c>
      <c r="C851" t="str" cm="1">
        <f t="array" ref="C851">_xlfn.IFS(ISTEXT(VLOOKUP(B851,AGE!A:A,1,FALSE)),"age", ISTEXT(VLOOKUP(B851,'hardcoded age'!A:A, 1, FALSE)), "age", TRUE, "")</f>
        <v>age</v>
      </c>
    </row>
    <row r="852" spans="1:3" x14ac:dyDescent="0.3">
      <c r="A852" t="s">
        <v>897</v>
      </c>
      <c r="B852" t="s">
        <v>3099</v>
      </c>
      <c r="C852" t="str" cm="1">
        <f t="array" ref="C852">_xlfn.IFS(ISTEXT(VLOOKUP(B852,AGE!A:A,1,FALSE)),"age", ISTEXT(VLOOKUP(B852,'hardcoded age'!A:A, 1, FALSE)), "age", TRUE, "")</f>
        <v/>
      </c>
    </row>
    <row r="853" spans="1:3" x14ac:dyDescent="0.3">
      <c r="A853" t="s">
        <v>896</v>
      </c>
      <c r="B853" t="s">
        <v>3099</v>
      </c>
      <c r="C853" t="str" cm="1">
        <f t="array" ref="C853">_xlfn.IFS(ISTEXT(VLOOKUP(B853,AGE!A:A,1,FALSE)),"age", ISTEXT(VLOOKUP(B853,'hardcoded age'!A:A, 1, FALSE)), "age", TRUE, "")</f>
        <v/>
      </c>
    </row>
    <row r="854" spans="1:3" x14ac:dyDescent="0.3">
      <c r="A854" t="s">
        <v>918</v>
      </c>
      <c r="B854" t="s">
        <v>918</v>
      </c>
      <c r="C854" t="str" cm="1">
        <f t="array" ref="C854">_xlfn.IFS(ISTEXT(VLOOKUP(B854,AGE!A:A,1,FALSE)),"age", ISTEXT(VLOOKUP(B854,'hardcoded age'!A:A, 1, FALSE)), "age", TRUE, "")</f>
        <v/>
      </c>
    </row>
    <row r="855" spans="1:3" x14ac:dyDescent="0.3">
      <c r="A855" t="s">
        <v>925</v>
      </c>
      <c r="B855" t="s">
        <v>925</v>
      </c>
      <c r="C855" t="str" cm="1">
        <f t="array" ref="C855">_xlfn.IFS(ISTEXT(VLOOKUP(B855,AGE!A:A,1,FALSE)),"age", ISTEXT(VLOOKUP(B855,'hardcoded age'!A:A, 1, FALSE)), "age", TRUE, "")</f>
        <v/>
      </c>
    </row>
    <row r="856" spans="1:3" x14ac:dyDescent="0.3">
      <c r="A856" t="s">
        <v>716</v>
      </c>
      <c r="B856" t="s">
        <v>3100</v>
      </c>
      <c r="C856" t="str" cm="1">
        <f t="array" ref="C856">_xlfn.IFS(ISTEXT(VLOOKUP(B856,AGE!A:A,1,FALSE)),"age", ISTEXT(VLOOKUP(B856,'hardcoded age'!A:A, 1, FALSE)), "age", TRUE, "")</f>
        <v/>
      </c>
    </row>
    <row r="857" spans="1:3" x14ac:dyDescent="0.3">
      <c r="A857" t="s">
        <v>253</v>
      </c>
      <c r="B857" t="s">
        <v>3101</v>
      </c>
      <c r="C857" t="str" cm="1">
        <f t="array" ref="C857">_xlfn.IFS(ISTEXT(VLOOKUP(B857,AGE!A:A,1,FALSE)),"age", ISTEXT(VLOOKUP(B857,'hardcoded age'!A:A, 1, FALSE)), "age", TRUE, "")</f>
        <v/>
      </c>
    </row>
    <row r="858" spans="1:3" x14ac:dyDescent="0.3">
      <c r="A858" t="s">
        <v>672</v>
      </c>
      <c r="B858" t="s">
        <v>3102</v>
      </c>
      <c r="C858" t="str" cm="1">
        <f t="array" ref="C858">_xlfn.IFS(ISTEXT(VLOOKUP(B858,AGE!A:A,1,FALSE)),"age", ISTEXT(VLOOKUP(B858,'hardcoded age'!A:A, 1, FALSE)), "age", TRUE, "")</f>
        <v/>
      </c>
    </row>
    <row r="859" spans="1:3" x14ac:dyDescent="0.3">
      <c r="A859" t="s">
        <v>363</v>
      </c>
      <c r="B859" t="s">
        <v>1758</v>
      </c>
      <c r="C859" t="str" cm="1">
        <f t="array" ref="C859">_xlfn.IFS(ISTEXT(VLOOKUP(B859,AGE!A:A,1,FALSE)),"age", ISTEXT(VLOOKUP(B859,'hardcoded age'!A:A, 1, FALSE)), "age", TRUE, "")</f>
        <v>age</v>
      </c>
    </row>
    <row r="860" spans="1:3" x14ac:dyDescent="0.3">
      <c r="A860" t="s">
        <v>1008</v>
      </c>
      <c r="B860" t="s">
        <v>2841</v>
      </c>
      <c r="C860" t="str" cm="1">
        <f t="array" ref="C860">_xlfn.IFS(ISTEXT(VLOOKUP(B860,AGE!A:A,1,FALSE)),"age", ISTEXT(VLOOKUP(B860,'hardcoded age'!A:A, 1, FALSE)), "age", TRUE, "")</f>
        <v>age</v>
      </c>
    </row>
    <row r="861" spans="1:3" x14ac:dyDescent="0.3">
      <c r="A861" t="s">
        <v>1002</v>
      </c>
      <c r="B861" t="s">
        <v>2841</v>
      </c>
      <c r="C861" t="str" cm="1">
        <f t="array" ref="C861">_xlfn.IFS(ISTEXT(VLOOKUP(B861,AGE!A:A,1,FALSE)),"age", ISTEXT(VLOOKUP(B861,'hardcoded age'!A:A, 1, FALSE)), "age", TRUE, "")</f>
        <v>age</v>
      </c>
    </row>
    <row r="862" spans="1:3" x14ac:dyDescent="0.3">
      <c r="A862" t="s">
        <v>1009</v>
      </c>
      <c r="B862" t="s">
        <v>2841</v>
      </c>
      <c r="C862" t="str" cm="1">
        <f t="array" ref="C862">_xlfn.IFS(ISTEXT(VLOOKUP(B862,AGE!A:A,1,FALSE)),"age", ISTEXT(VLOOKUP(B862,'hardcoded age'!A:A, 1, FALSE)), "age", TRUE, "")</f>
        <v>age</v>
      </c>
    </row>
    <row r="863" spans="1:3" x14ac:dyDescent="0.3">
      <c r="A863" t="s">
        <v>1012</v>
      </c>
      <c r="B863" t="s">
        <v>2841</v>
      </c>
      <c r="C863" t="str" cm="1">
        <f t="array" ref="C863">_xlfn.IFS(ISTEXT(VLOOKUP(B863,AGE!A:A,1,FALSE)),"age", ISTEXT(VLOOKUP(B863,'hardcoded age'!A:A, 1, FALSE)), "age", TRUE, "")</f>
        <v>age</v>
      </c>
    </row>
    <row r="864" spans="1:3" x14ac:dyDescent="0.3">
      <c r="A864" t="s">
        <v>1001</v>
      </c>
      <c r="B864" t="s">
        <v>2841</v>
      </c>
      <c r="C864" t="str" cm="1">
        <f t="array" ref="C864">_xlfn.IFS(ISTEXT(VLOOKUP(B864,AGE!A:A,1,FALSE)),"age", ISTEXT(VLOOKUP(B864,'hardcoded age'!A:A, 1, FALSE)), "age", TRUE, "")</f>
        <v>age</v>
      </c>
    </row>
    <row r="865" spans="1:3" x14ac:dyDescent="0.3">
      <c r="A865" t="s">
        <v>999</v>
      </c>
      <c r="B865" t="s">
        <v>2841</v>
      </c>
      <c r="C865" t="str" cm="1">
        <f t="array" ref="C865">_xlfn.IFS(ISTEXT(VLOOKUP(B865,AGE!A:A,1,FALSE)),"age", ISTEXT(VLOOKUP(B865,'hardcoded age'!A:A, 1, FALSE)), "age", TRUE, "")</f>
        <v>age</v>
      </c>
    </row>
    <row r="866" spans="1:3" x14ac:dyDescent="0.3">
      <c r="A866" t="s">
        <v>915</v>
      </c>
      <c r="B866" t="s">
        <v>915</v>
      </c>
      <c r="C866" t="str" cm="1">
        <f t="array" ref="C866">_xlfn.IFS(ISTEXT(VLOOKUP(B866,AGE!A:A,1,FALSE)),"age", ISTEXT(VLOOKUP(B866,'hardcoded age'!A:A, 1, FALSE)), "age", TRUE, "")</f>
        <v/>
      </c>
    </row>
    <row r="867" spans="1:3" x14ac:dyDescent="0.3">
      <c r="A867" t="s">
        <v>103</v>
      </c>
      <c r="B867" t="s">
        <v>3103</v>
      </c>
      <c r="C867" t="str" cm="1">
        <f t="array" ref="C867">_xlfn.IFS(ISTEXT(VLOOKUP(B867,AGE!A:A,1,FALSE)),"age", ISTEXT(VLOOKUP(B867,'hardcoded age'!A:A, 1, FALSE)), "age", TRUE, "")</f>
        <v/>
      </c>
    </row>
    <row r="868" spans="1:3" x14ac:dyDescent="0.3">
      <c r="A868" t="s">
        <v>210</v>
      </c>
      <c r="B868" t="s">
        <v>3104</v>
      </c>
      <c r="C868" t="str" cm="1">
        <f t="array" ref="C868">_xlfn.IFS(ISTEXT(VLOOKUP(B868,AGE!A:A,1,FALSE)),"age", ISTEXT(VLOOKUP(B868,'hardcoded age'!A:A, 1, FALSE)), "age", TRUE, "")</f>
        <v/>
      </c>
    </row>
    <row r="869" spans="1:3" x14ac:dyDescent="0.3">
      <c r="A869" t="s">
        <v>438</v>
      </c>
      <c r="B869" t="s">
        <v>3105</v>
      </c>
      <c r="C869" t="str" cm="1">
        <f t="array" ref="C869">_xlfn.IFS(ISTEXT(VLOOKUP(B869,AGE!A:A,1,FALSE)),"age", ISTEXT(VLOOKUP(B869,'hardcoded age'!A:A, 1, FALSE)), "age", TRUE, "")</f>
        <v/>
      </c>
    </row>
    <row r="870" spans="1:3" x14ac:dyDescent="0.3">
      <c r="A870" t="s">
        <v>403</v>
      </c>
      <c r="B870" t="s">
        <v>3106</v>
      </c>
      <c r="C870" t="str" cm="1">
        <f t="array" ref="C870">_xlfn.IFS(ISTEXT(VLOOKUP(B870,AGE!A:A,1,FALSE)),"age", ISTEXT(VLOOKUP(B870,'hardcoded age'!A:A, 1, FALSE)), "age", TRUE, "")</f>
        <v/>
      </c>
    </row>
    <row r="871" spans="1:3" x14ac:dyDescent="0.3">
      <c r="A871" t="s">
        <v>1852</v>
      </c>
      <c r="B871" t="s">
        <v>1852</v>
      </c>
      <c r="C871" t="str" cm="1">
        <f t="array" ref="C871">_xlfn.IFS(ISTEXT(VLOOKUP(B871,AGE!A:A,1,FALSE)),"age", ISTEXT(VLOOKUP(B871,'hardcoded age'!A:A, 1, FALSE)), "age", TRUE, "")</f>
        <v>age</v>
      </c>
    </row>
    <row r="872" spans="1:3" x14ac:dyDescent="0.3">
      <c r="A872" t="s">
        <v>658</v>
      </c>
      <c r="B872" t="s">
        <v>3107</v>
      </c>
      <c r="C872" t="str" cm="1">
        <f t="array" ref="C872">_xlfn.IFS(ISTEXT(VLOOKUP(B872,AGE!A:A,1,FALSE)),"age", ISTEXT(VLOOKUP(B872,'hardcoded age'!A:A, 1, FALSE)), "age", TRUE, "")</f>
        <v/>
      </c>
    </row>
    <row r="873" spans="1:3" x14ac:dyDescent="0.3">
      <c r="A873" t="s">
        <v>555</v>
      </c>
      <c r="B873" t="s">
        <v>549</v>
      </c>
      <c r="C873" t="str" cm="1">
        <f t="array" ref="C873">_xlfn.IFS(ISTEXT(VLOOKUP(B873,AGE!A:A,1,FALSE)),"age", ISTEXT(VLOOKUP(B873,'hardcoded age'!A:A, 1, FALSE)), "age", TRUE, "")</f>
        <v>age</v>
      </c>
    </row>
    <row r="874" spans="1:3" x14ac:dyDescent="0.3">
      <c r="A874" t="s">
        <v>857</v>
      </c>
      <c r="B874" t="s">
        <v>549</v>
      </c>
      <c r="C874" t="str" cm="1">
        <f t="array" ref="C874">_xlfn.IFS(ISTEXT(VLOOKUP(B874,AGE!A:A,1,FALSE)),"age", ISTEXT(VLOOKUP(B874,'hardcoded age'!A:A, 1, FALSE)), "age", TRUE, "")</f>
        <v>age</v>
      </c>
    </row>
    <row r="875" spans="1:3" x14ac:dyDescent="0.3">
      <c r="A875" t="s">
        <v>1647</v>
      </c>
      <c r="B875" t="s">
        <v>1678</v>
      </c>
      <c r="C875" t="str" cm="1">
        <f t="array" ref="C875">_xlfn.IFS(ISTEXT(VLOOKUP(B875,AGE!A:A,1,FALSE)),"age", ISTEXT(VLOOKUP(B875,'hardcoded age'!A:A, 1, FALSE)), "age", TRUE, "")</f>
        <v>age</v>
      </c>
    </row>
    <row r="876" spans="1:3" x14ac:dyDescent="0.3">
      <c r="A876" t="s">
        <v>689</v>
      </c>
      <c r="B876" t="s">
        <v>3108</v>
      </c>
      <c r="C876" t="str" cm="1">
        <f t="array" ref="C876">_xlfn.IFS(ISTEXT(VLOOKUP(B876,AGE!A:A,1,FALSE)),"age", ISTEXT(VLOOKUP(B876,'hardcoded age'!A:A, 1, FALSE)), "age", TRUE, "")</f>
        <v/>
      </c>
    </row>
    <row r="877" spans="1:3" x14ac:dyDescent="0.3">
      <c r="A877" t="s">
        <v>685</v>
      </c>
      <c r="B877" t="s">
        <v>3108</v>
      </c>
      <c r="C877" t="str" cm="1">
        <f t="array" ref="C877">_xlfn.IFS(ISTEXT(VLOOKUP(B877,AGE!A:A,1,FALSE)),"age", ISTEXT(VLOOKUP(B877,'hardcoded age'!A:A, 1, FALSE)), "age", TRUE, "")</f>
        <v/>
      </c>
    </row>
    <row r="878" spans="1:3" x14ac:dyDescent="0.3">
      <c r="A878" t="s">
        <v>937</v>
      </c>
      <c r="B878" t="s">
        <v>3108</v>
      </c>
      <c r="C878" t="str" cm="1">
        <f t="array" ref="C878">_xlfn.IFS(ISTEXT(VLOOKUP(B878,AGE!A:A,1,FALSE)),"age", ISTEXT(VLOOKUP(B878,'hardcoded age'!A:A, 1, FALSE)), "age", TRUE, "")</f>
        <v/>
      </c>
    </row>
    <row r="879" spans="1:3" x14ac:dyDescent="0.3">
      <c r="A879" t="s">
        <v>1571</v>
      </c>
      <c r="B879" t="s">
        <v>1720</v>
      </c>
      <c r="C879" t="str" cm="1">
        <f t="array" ref="C879">_xlfn.IFS(ISTEXT(VLOOKUP(B879,AGE!A:A,1,FALSE)),"age", ISTEXT(VLOOKUP(B879,'hardcoded age'!A:A, 1, FALSE)), "age", TRUE, "")</f>
        <v>age</v>
      </c>
    </row>
    <row r="880" spans="1:3" x14ac:dyDescent="0.3">
      <c r="A880" t="s">
        <v>665</v>
      </c>
      <c r="B880" t="s">
        <v>3109</v>
      </c>
      <c r="C880" t="str" cm="1">
        <f t="array" ref="C880">_xlfn.IFS(ISTEXT(VLOOKUP(B880,AGE!A:A,1,FALSE)),"age", ISTEXT(VLOOKUP(B880,'hardcoded age'!A:A, 1, FALSE)), "age", TRUE, "")</f>
        <v/>
      </c>
    </row>
    <row r="881" spans="1:3" x14ac:dyDescent="0.3">
      <c r="A881" t="s">
        <v>1032</v>
      </c>
      <c r="B881" t="s">
        <v>3110</v>
      </c>
      <c r="C881" t="str" cm="1">
        <f t="array" ref="C881">_xlfn.IFS(ISTEXT(VLOOKUP(B881,AGE!A:A,1,FALSE)),"age", ISTEXT(VLOOKUP(B881,'hardcoded age'!A:A, 1, FALSE)), "age", TRUE, "")</f>
        <v/>
      </c>
    </row>
    <row r="882" spans="1:3" x14ac:dyDescent="0.3">
      <c r="A882" t="s">
        <v>151</v>
      </c>
      <c r="B882" t="s">
        <v>3110</v>
      </c>
      <c r="C882" t="str" cm="1">
        <f t="array" ref="C882">_xlfn.IFS(ISTEXT(VLOOKUP(B882,AGE!A:A,1,FALSE)),"age", ISTEXT(VLOOKUP(B882,'hardcoded age'!A:A, 1, FALSE)), "age", TRUE, "")</f>
        <v/>
      </c>
    </row>
    <row r="883" spans="1:3" x14ac:dyDescent="0.3">
      <c r="A883" t="s">
        <v>2092</v>
      </c>
      <c r="B883" t="s">
        <v>2093</v>
      </c>
      <c r="C883" t="str" cm="1">
        <f t="array" ref="C883">_xlfn.IFS(ISTEXT(VLOOKUP(B883,AGE!A:A,1,FALSE)),"age", ISTEXT(VLOOKUP(B883,'hardcoded age'!A:A, 1, FALSE)), "age", TRUE, "")</f>
        <v>age</v>
      </c>
    </row>
    <row r="884" spans="1:3" x14ac:dyDescent="0.3">
      <c r="A884" t="s">
        <v>135</v>
      </c>
      <c r="B884" t="s">
        <v>3111</v>
      </c>
      <c r="C884" t="str" cm="1">
        <f t="array" ref="C884">_xlfn.IFS(ISTEXT(VLOOKUP(B884,AGE!A:A,1,FALSE)),"age", ISTEXT(VLOOKUP(B884,'hardcoded age'!A:A, 1, FALSE)), "age", TRUE, "")</f>
        <v/>
      </c>
    </row>
    <row r="885" spans="1:3" x14ac:dyDescent="0.3">
      <c r="A885" t="s">
        <v>1041</v>
      </c>
      <c r="B885" t="s">
        <v>3112</v>
      </c>
      <c r="C885" t="str" cm="1">
        <f t="array" ref="C885">_xlfn.IFS(ISTEXT(VLOOKUP(B885,AGE!A:A,1,FALSE)),"age", ISTEXT(VLOOKUP(B885,'hardcoded age'!A:A, 1, FALSE)), "age", TRUE, "")</f>
        <v/>
      </c>
    </row>
    <row r="886" spans="1:3" x14ac:dyDescent="0.3">
      <c r="A886" t="s">
        <v>866</v>
      </c>
      <c r="B886" t="s">
        <v>3112</v>
      </c>
      <c r="C886" t="str" cm="1">
        <f t="array" ref="C886">_xlfn.IFS(ISTEXT(VLOOKUP(B886,AGE!A:A,1,FALSE)),"age", ISTEXT(VLOOKUP(B886,'hardcoded age'!A:A, 1, FALSE)), "age", TRUE, "")</f>
        <v/>
      </c>
    </row>
    <row r="887" spans="1:3" x14ac:dyDescent="0.3">
      <c r="A887" t="s">
        <v>865</v>
      </c>
      <c r="B887" t="s">
        <v>3112</v>
      </c>
      <c r="C887" t="str" cm="1">
        <f t="array" ref="C887">_xlfn.IFS(ISTEXT(VLOOKUP(B887,AGE!A:A,1,FALSE)),"age", ISTEXT(VLOOKUP(B887,'hardcoded age'!A:A, 1, FALSE)), "age", TRUE, "")</f>
        <v/>
      </c>
    </row>
    <row r="888" spans="1:3" x14ac:dyDescent="0.3">
      <c r="A888" t="s">
        <v>867</v>
      </c>
      <c r="B888" t="s">
        <v>3112</v>
      </c>
      <c r="C888" t="str" cm="1">
        <f t="array" ref="C888">_xlfn.IFS(ISTEXT(VLOOKUP(B888,AGE!A:A,1,FALSE)),"age", ISTEXT(VLOOKUP(B888,'hardcoded age'!A:A, 1, FALSE)), "age", TRUE, "")</f>
        <v/>
      </c>
    </row>
    <row r="889" spans="1:3" x14ac:dyDescent="0.3">
      <c r="A889" t="s">
        <v>990</v>
      </c>
      <c r="B889" t="s">
        <v>1788</v>
      </c>
      <c r="C889" t="str" cm="1">
        <f t="array" ref="C889">_xlfn.IFS(ISTEXT(VLOOKUP(B889,AGE!A:A,1,FALSE)),"age", ISTEXT(VLOOKUP(B889,'hardcoded age'!A:A, 1, FALSE)), "age", TRUE, "")</f>
        <v>age</v>
      </c>
    </row>
    <row r="890" spans="1:3" x14ac:dyDescent="0.3">
      <c r="A890" t="s">
        <v>202</v>
      </c>
      <c r="B890" t="s">
        <v>1788</v>
      </c>
      <c r="C890" t="str" cm="1">
        <f t="array" ref="C890">_xlfn.IFS(ISTEXT(VLOOKUP(B890,AGE!A:A,1,FALSE)),"age", ISTEXT(VLOOKUP(B890,'hardcoded age'!A:A, 1, FALSE)), "age", TRUE, "")</f>
        <v>age</v>
      </c>
    </row>
    <row r="891" spans="1:3" x14ac:dyDescent="0.3">
      <c r="A891" t="s">
        <v>1927</v>
      </c>
      <c r="B891" t="s">
        <v>1928</v>
      </c>
      <c r="C891" t="str" cm="1">
        <f t="array" ref="C891">_xlfn.IFS(ISTEXT(VLOOKUP(B891,AGE!A:A,1,FALSE)),"age", ISTEXT(VLOOKUP(B891,'hardcoded age'!A:A, 1, FALSE)), "age", TRUE, "")</f>
        <v>age</v>
      </c>
    </row>
    <row r="892" spans="1:3" x14ac:dyDescent="0.3">
      <c r="A892" t="s">
        <v>415</v>
      </c>
      <c r="B892" t="s">
        <v>3113</v>
      </c>
      <c r="C892" t="str" cm="1">
        <f t="array" ref="C892">_xlfn.IFS(ISTEXT(VLOOKUP(B892,AGE!A:A,1,FALSE)),"age", ISTEXT(VLOOKUP(B892,'hardcoded age'!A:A, 1, FALSE)), "age", TRUE, "")</f>
        <v>age</v>
      </c>
    </row>
    <row r="893" spans="1:3" x14ac:dyDescent="0.3">
      <c r="A893" t="s">
        <v>820</v>
      </c>
      <c r="B893" t="s">
        <v>820</v>
      </c>
      <c r="C893" t="str" cm="1">
        <f t="array" ref="C893">_xlfn.IFS(ISTEXT(VLOOKUP(B893,AGE!A:A,1,FALSE)),"age", ISTEXT(VLOOKUP(B893,'hardcoded age'!A:A, 1, FALSE)), "age", TRUE, "")</f>
        <v/>
      </c>
    </row>
    <row r="894" spans="1:3" x14ac:dyDescent="0.3">
      <c r="A894" t="s">
        <v>830</v>
      </c>
      <c r="B894" t="s">
        <v>830</v>
      </c>
      <c r="C894" t="str" cm="1">
        <f t="array" ref="C894">_xlfn.IFS(ISTEXT(VLOOKUP(B894,AGE!A:A,1,FALSE)),"age", ISTEXT(VLOOKUP(B894,'hardcoded age'!A:A, 1, FALSE)), "age", TRUE, "")</f>
        <v/>
      </c>
    </row>
    <row r="895" spans="1:3" x14ac:dyDescent="0.3">
      <c r="A895" t="s">
        <v>668</v>
      </c>
      <c r="B895" t="s">
        <v>3114</v>
      </c>
      <c r="C895" t="str" cm="1">
        <f t="array" ref="C895">_xlfn.IFS(ISTEXT(VLOOKUP(B895,AGE!A:A,1,FALSE)),"age", ISTEXT(VLOOKUP(B895,'hardcoded age'!A:A, 1, FALSE)), "age", TRUE, "")</f>
        <v/>
      </c>
    </row>
    <row r="896" spans="1:3" x14ac:dyDescent="0.3">
      <c r="A896" t="s">
        <v>1948</v>
      </c>
      <c r="B896" t="s">
        <v>1949</v>
      </c>
      <c r="C896" t="str" cm="1">
        <f t="array" ref="C896">_xlfn.IFS(ISTEXT(VLOOKUP(B896,AGE!A:A,1,FALSE)),"age", ISTEXT(VLOOKUP(B896,'hardcoded age'!A:A, 1, FALSE)), "age", TRUE, "")</f>
        <v>age</v>
      </c>
    </row>
    <row r="897" spans="1:3" x14ac:dyDescent="0.3">
      <c r="A897" t="s">
        <v>86</v>
      </c>
      <c r="B897" t="s">
        <v>2725</v>
      </c>
      <c r="C897" t="str" cm="1">
        <f t="array" ref="C897">_xlfn.IFS(ISTEXT(VLOOKUP(B897,AGE!A:A,1,FALSE)),"age", ISTEXT(VLOOKUP(B897,'hardcoded age'!A:A, 1, FALSE)), "age", TRUE, "")</f>
        <v>age</v>
      </c>
    </row>
    <row r="898" spans="1:3" x14ac:dyDescent="0.3">
      <c r="A898" t="s">
        <v>160</v>
      </c>
      <c r="B898" t="s">
        <v>3115</v>
      </c>
      <c r="C898" t="str" cm="1">
        <f t="array" ref="C898">_xlfn.IFS(ISTEXT(VLOOKUP(B898,AGE!A:A,1,FALSE)),"age", ISTEXT(VLOOKUP(B898,'hardcoded age'!A:A, 1, FALSE)), "age", TRUE, "")</f>
        <v/>
      </c>
    </row>
    <row r="899" spans="1:3" x14ac:dyDescent="0.3">
      <c r="A899" t="s">
        <v>953</v>
      </c>
      <c r="B899" t="s">
        <v>2965</v>
      </c>
      <c r="C899" t="str" cm="1">
        <f t="array" ref="C899">_xlfn.IFS(ISTEXT(VLOOKUP(B899,AGE!A:A,1,FALSE)),"age", ISTEXT(VLOOKUP(B899,'hardcoded age'!A:A, 1, FALSE)), "age", TRUE, "")</f>
        <v/>
      </c>
    </row>
    <row r="900" spans="1:3" x14ac:dyDescent="0.3">
      <c r="A900" t="s">
        <v>951</v>
      </c>
      <c r="B900" t="s">
        <v>2967</v>
      </c>
      <c r="C900" t="str" cm="1">
        <f t="array" ref="C900">_xlfn.IFS(ISTEXT(VLOOKUP(B900,AGE!A:A,1,FALSE)),"age", ISTEXT(VLOOKUP(B900,'hardcoded age'!A:A, 1, FALSE)), "age", TRUE, "")</f>
        <v/>
      </c>
    </row>
    <row r="901" spans="1:3" x14ac:dyDescent="0.3">
      <c r="A901" t="s">
        <v>984</v>
      </c>
      <c r="B901" t="s">
        <v>984</v>
      </c>
      <c r="C901" t="str" cm="1">
        <f t="array" ref="C901">_xlfn.IFS(ISTEXT(VLOOKUP(B901,AGE!A:A,1,FALSE)),"age", ISTEXT(VLOOKUP(B901,'hardcoded age'!A:A, 1, FALSE)), "age", TRUE, "")</f>
        <v/>
      </c>
    </row>
    <row r="902" spans="1:3" x14ac:dyDescent="0.3">
      <c r="A902" t="s">
        <v>978</v>
      </c>
      <c r="B902" t="s">
        <v>978</v>
      </c>
      <c r="C902" t="str" cm="1">
        <f t="array" ref="C902">_xlfn.IFS(ISTEXT(VLOOKUP(B902,AGE!A:A,1,FALSE)),"age", ISTEXT(VLOOKUP(B902,'hardcoded age'!A:A, 1, FALSE)), "age", TRUE, "")</f>
        <v/>
      </c>
    </row>
    <row r="903" spans="1:3" x14ac:dyDescent="0.3">
      <c r="A903" t="s">
        <v>283</v>
      </c>
      <c r="B903" t="s">
        <v>3117</v>
      </c>
      <c r="C903" t="str" cm="1">
        <f t="array" ref="C903">_xlfn.IFS(ISTEXT(VLOOKUP(B903,AGE!A:A,1,FALSE)),"age", ISTEXT(VLOOKUP(B903,'hardcoded age'!A:A, 1, FALSE)), "age", TRUE, "")</f>
        <v>age</v>
      </c>
    </row>
    <row r="904" spans="1:3" x14ac:dyDescent="0.3">
      <c r="A904" t="s">
        <v>375</v>
      </c>
      <c r="B904" t="s">
        <v>3118</v>
      </c>
      <c r="C904" t="str" cm="1">
        <f t="array" ref="C904">_xlfn.IFS(ISTEXT(VLOOKUP(B904,AGE!A:A,1,FALSE)),"age", ISTEXT(VLOOKUP(B904,'hardcoded age'!A:A, 1, FALSE)), "age", TRUE, "")</f>
        <v/>
      </c>
    </row>
    <row r="905" spans="1:3" x14ac:dyDescent="0.3">
      <c r="A905" t="s">
        <v>783</v>
      </c>
      <c r="B905" t="s">
        <v>3121</v>
      </c>
      <c r="C905" t="str" cm="1">
        <f t="array" ref="C905">_xlfn.IFS(ISTEXT(VLOOKUP(B905,AGE!A:A,1,FALSE)),"age", ISTEXT(VLOOKUP(B905,'hardcoded age'!A:A, 1, FALSE)), "age", TRUE, "")</f>
        <v/>
      </c>
    </row>
    <row r="906" spans="1:3" x14ac:dyDescent="0.3">
      <c r="A906" t="s">
        <v>785</v>
      </c>
      <c r="B906" t="s">
        <v>3122</v>
      </c>
      <c r="C906" t="str" cm="1">
        <f t="array" ref="C906">_xlfn.IFS(ISTEXT(VLOOKUP(B906,AGE!A:A,1,FALSE)),"age", ISTEXT(VLOOKUP(B906,'hardcoded age'!A:A, 1, FALSE)), "age", TRUE, "")</f>
        <v/>
      </c>
    </row>
    <row r="907" spans="1:3" x14ac:dyDescent="0.3">
      <c r="A907" t="s">
        <v>784</v>
      </c>
      <c r="B907" t="s">
        <v>3122</v>
      </c>
      <c r="C907" t="str" cm="1">
        <f t="array" ref="C907">_xlfn.IFS(ISTEXT(VLOOKUP(B907,AGE!A:A,1,FALSE)),"age", ISTEXT(VLOOKUP(B907,'hardcoded age'!A:A, 1, FALSE)), "age", TRUE, "")</f>
        <v/>
      </c>
    </row>
    <row r="908" spans="1:3" x14ac:dyDescent="0.3">
      <c r="A908" t="s">
        <v>359</v>
      </c>
      <c r="B908" t="s">
        <v>3119</v>
      </c>
      <c r="C908" t="str" cm="1">
        <f t="array" ref="C908">_xlfn.IFS(ISTEXT(VLOOKUP(B908,AGE!A:A,1,FALSE)),"age", ISTEXT(VLOOKUP(B908,'hardcoded age'!A:A, 1, FALSE)), "age", TRUE, "")</f>
        <v/>
      </c>
    </row>
    <row r="909" spans="1:3" x14ac:dyDescent="0.3">
      <c r="A909" t="s">
        <v>157</v>
      </c>
      <c r="B909" t="s">
        <v>593</v>
      </c>
      <c r="C909" t="str" cm="1">
        <f t="array" ref="C909">_xlfn.IFS(ISTEXT(VLOOKUP(B909,AGE!A:A,1,FALSE)),"age", ISTEXT(VLOOKUP(B909,'hardcoded age'!A:A, 1, FALSE)), "age", TRUE, "")</f>
        <v>age</v>
      </c>
    </row>
    <row r="910" spans="1:3" x14ac:dyDescent="0.3">
      <c r="A910" t="s">
        <v>944</v>
      </c>
      <c r="B910" t="s">
        <v>1144</v>
      </c>
      <c r="C910" t="str" cm="1">
        <f t="array" ref="C910">_xlfn.IFS(ISTEXT(VLOOKUP(B910,AGE!A:A,1,FALSE)),"age", ISTEXT(VLOOKUP(B910,'hardcoded age'!A:A, 1, FALSE)), "age", TRUE, "")</f>
        <v/>
      </c>
    </row>
    <row r="911" spans="1:3" x14ac:dyDescent="0.3">
      <c r="A911" t="s">
        <v>941</v>
      </c>
      <c r="B911" t="s">
        <v>1144</v>
      </c>
      <c r="C911" t="str" cm="1">
        <f t="array" ref="C911">_xlfn.IFS(ISTEXT(VLOOKUP(B911,AGE!A:A,1,FALSE)),"age", ISTEXT(VLOOKUP(B911,'hardcoded age'!A:A, 1, FALSE)), "age", TRUE, "")</f>
        <v/>
      </c>
    </row>
    <row r="912" spans="1:3" x14ac:dyDescent="0.3">
      <c r="A912" t="s">
        <v>945</v>
      </c>
      <c r="B912" t="s">
        <v>1144</v>
      </c>
      <c r="C912" t="str" cm="1">
        <f t="array" ref="C912">_xlfn.IFS(ISTEXT(VLOOKUP(B912,AGE!A:A,1,FALSE)),"age", ISTEXT(VLOOKUP(B912,'hardcoded age'!A:A, 1, FALSE)), "age", TRUE, "")</f>
        <v/>
      </c>
    </row>
    <row r="913" spans="1:3" x14ac:dyDescent="0.3">
      <c r="A913" t="s">
        <v>946</v>
      </c>
      <c r="B913" t="s">
        <v>1144</v>
      </c>
      <c r="C913" t="str" cm="1">
        <f t="array" ref="C913">_xlfn.IFS(ISTEXT(VLOOKUP(B913,AGE!A:A,1,FALSE)),"age", ISTEXT(VLOOKUP(B913,'hardcoded age'!A:A, 1, FALSE)), "age", TRUE, "")</f>
        <v/>
      </c>
    </row>
    <row r="914" spans="1:3" x14ac:dyDescent="0.3">
      <c r="A914" t="s">
        <v>950</v>
      </c>
      <c r="B914" t="s">
        <v>1144</v>
      </c>
      <c r="C914" t="str" cm="1">
        <f t="array" ref="C914">_xlfn.IFS(ISTEXT(VLOOKUP(B914,AGE!A:A,1,FALSE)),"age", ISTEXT(VLOOKUP(B914,'hardcoded age'!A:A, 1, FALSE)), "age", TRUE, "")</f>
        <v/>
      </c>
    </row>
    <row r="915" spans="1:3" x14ac:dyDescent="0.3">
      <c r="A915" t="s">
        <v>949</v>
      </c>
      <c r="B915" t="s">
        <v>1144</v>
      </c>
      <c r="C915" t="str" cm="1">
        <f t="array" ref="C915">_xlfn.IFS(ISTEXT(VLOOKUP(B915,AGE!A:A,1,FALSE)),"age", ISTEXT(VLOOKUP(B915,'hardcoded age'!A:A, 1, FALSE)), "age", TRUE, "")</f>
        <v/>
      </c>
    </row>
    <row r="916" spans="1:3" x14ac:dyDescent="0.3">
      <c r="A916" t="s">
        <v>940</v>
      </c>
      <c r="B916" t="s">
        <v>1144</v>
      </c>
      <c r="C916" t="str" cm="1">
        <f t="array" ref="C916">_xlfn.IFS(ISTEXT(VLOOKUP(B916,AGE!A:A,1,FALSE)),"age", ISTEXT(VLOOKUP(B916,'hardcoded age'!A:A, 1, FALSE)), "age", TRUE, "")</f>
        <v/>
      </c>
    </row>
    <row r="917" spans="1:3" x14ac:dyDescent="0.3">
      <c r="A917" t="s">
        <v>948</v>
      </c>
      <c r="B917" t="s">
        <v>1144</v>
      </c>
      <c r="C917" t="str" cm="1">
        <f t="array" ref="C917">_xlfn.IFS(ISTEXT(VLOOKUP(B917,AGE!A:A,1,FALSE)),"age", ISTEXT(VLOOKUP(B917,'hardcoded age'!A:A, 1, FALSE)), "age", TRUE, "")</f>
        <v/>
      </c>
    </row>
    <row r="918" spans="1:3" x14ac:dyDescent="0.3">
      <c r="A918" t="s">
        <v>939</v>
      </c>
      <c r="B918" t="s">
        <v>1144</v>
      </c>
      <c r="C918" t="str" cm="1">
        <f t="array" ref="C918">_xlfn.IFS(ISTEXT(VLOOKUP(B918,AGE!A:A,1,FALSE)),"age", ISTEXT(VLOOKUP(B918,'hardcoded age'!A:A, 1, FALSE)), "age", TRUE, "")</f>
        <v/>
      </c>
    </row>
    <row r="919" spans="1:3" x14ac:dyDescent="0.3">
      <c r="A919" t="s">
        <v>942</v>
      </c>
      <c r="B919" t="s">
        <v>1144</v>
      </c>
      <c r="C919" t="str" cm="1">
        <f t="array" ref="C919">_xlfn.IFS(ISTEXT(VLOOKUP(B919,AGE!A:A,1,FALSE)),"age", ISTEXT(VLOOKUP(B919,'hardcoded age'!A:A, 1, FALSE)), "age", TRUE, "")</f>
        <v/>
      </c>
    </row>
    <row r="920" spans="1:3" x14ac:dyDescent="0.3">
      <c r="A920" t="s">
        <v>938</v>
      </c>
      <c r="B920" t="s">
        <v>1144</v>
      </c>
      <c r="C920" t="str" cm="1">
        <f t="array" ref="C920">_xlfn.IFS(ISTEXT(VLOOKUP(B920,AGE!A:A,1,FALSE)),"age", ISTEXT(VLOOKUP(B920,'hardcoded age'!A:A, 1, FALSE)), "age", TRUE, "")</f>
        <v/>
      </c>
    </row>
    <row r="921" spans="1:3" x14ac:dyDescent="0.3">
      <c r="A921" t="s">
        <v>2109</v>
      </c>
      <c r="B921" t="s">
        <v>2109</v>
      </c>
      <c r="C921" t="str" cm="1">
        <f t="array" ref="C921">_xlfn.IFS(ISTEXT(VLOOKUP(B921,AGE!A:A,1,FALSE)),"age", ISTEXT(VLOOKUP(B921,'hardcoded age'!A:A, 1, FALSE)), "age", TRUE, "")</f>
        <v>age</v>
      </c>
    </row>
    <row r="922" spans="1:3" x14ac:dyDescent="0.3">
      <c r="A922" t="s">
        <v>2017</v>
      </c>
      <c r="B922" t="s">
        <v>2017</v>
      </c>
      <c r="C922" t="str" cm="1">
        <f t="array" ref="C922">_xlfn.IFS(ISTEXT(VLOOKUP(B922,AGE!A:A,1,FALSE)),"age", ISTEXT(VLOOKUP(B922,'hardcoded age'!A:A, 1, FALSE)), "age", TRUE, "")</f>
        <v>age</v>
      </c>
    </row>
    <row r="923" spans="1:3" x14ac:dyDescent="0.3">
      <c r="A923" t="s">
        <v>2036</v>
      </c>
      <c r="B923" t="s">
        <v>2036</v>
      </c>
      <c r="C923" t="str" cm="1">
        <f t="array" ref="C923">_xlfn.IFS(ISTEXT(VLOOKUP(B923,AGE!A:A,1,FALSE)),"age", ISTEXT(VLOOKUP(B923,'hardcoded age'!A:A, 1, FALSE)), "age", TRUE, "")</f>
        <v>age</v>
      </c>
    </row>
    <row r="924" spans="1:3" x14ac:dyDescent="0.3">
      <c r="A924" t="s">
        <v>2014</v>
      </c>
      <c r="B924" t="s">
        <v>2014</v>
      </c>
      <c r="C924" t="str" cm="1">
        <f t="array" ref="C924">_xlfn.IFS(ISTEXT(VLOOKUP(B924,AGE!A:A,1,FALSE)),"age", ISTEXT(VLOOKUP(B924,'hardcoded age'!A:A, 1, FALSE)), "age", TRUE, "")</f>
        <v>age</v>
      </c>
    </row>
    <row r="925" spans="1:3" x14ac:dyDescent="0.3">
      <c r="A925" t="s">
        <v>2027</v>
      </c>
      <c r="B925" t="s">
        <v>2027</v>
      </c>
      <c r="C925" t="str" cm="1">
        <f t="array" ref="C925">_xlfn.IFS(ISTEXT(VLOOKUP(B925,AGE!A:A,1,FALSE)),"age", ISTEXT(VLOOKUP(B925,'hardcoded age'!A:A, 1, FALSE)), "age", TRUE, "")</f>
        <v>age</v>
      </c>
    </row>
    <row r="926" spans="1:3" x14ac:dyDescent="0.3">
      <c r="A926" t="s">
        <v>2020</v>
      </c>
      <c r="B926" t="s">
        <v>2020</v>
      </c>
      <c r="C926" t="str" cm="1">
        <f t="array" ref="C926">_xlfn.IFS(ISTEXT(VLOOKUP(B926,AGE!A:A,1,FALSE)),"age", ISTEXT(VLOOKUP(B926,'hardcoded age'!A:A, 1, FALSE)), "age", TRUE, "")</f>
        <v>age</v>
      </c>
    </row>
    <row r="927" spans="1:3" x14ac:dyDescent="0.3">
      <c r="A927" t="s">
        <v>2021</v>
      </c>
      <c r="B927" t="s">
        <v>2021</v>
      </c>
      <c r="C927" t="str" cm="1">
        <f t="array" ref="C927">_xlfn.IFS(ISTEXT(VLOOKUP(B927,AGE!A:A,1,FALSE)),"age", ISTEXT(VLOOKUP(B927,'hardcoded age'!A:A, 1, FALSE)), "age", TRUE, "")</f>
        <v>age</v>
      </c>
    </row>
    <row r="928" spans="1:3" x14ac:dyDescent="0.3">
      <c r="A928" t="s">
        <v>2028</v>
      </c>
      <c r="B928" t="s">
        <v>2028</v>
      </c>
      <c r="C928" t="str" cm="1">
        <f t="array" ref="C928">_xlfn.IFS(ISTEXT(VLOOKUP(B928,AGE!A:A,1,FALSE)),"age", ISTEXT(VLOOKUP(B928,'hardcoded age'!A:A, 1, FALSE)), "age", TRUE, "")</f>
        <v>age</v>
      </c>
    </row>
    <row r="929" spans="1:3" x14ac:dyDescent="0.3">
      <c r="A929" t="s">
        <v>2009</v>
      </c>
      <c r="B929" t="s">
        <v>2009</v>
      </c>
      <c r="C929" t="str" cm="1">
        <f t="array" ref="C929">_xlfn.IFS(ISTEXT(VLOOKUP(B929,AGE!A:A,1,FALSE)),"age", ISTEXT(VLOOKUP(B929,'hardcoded age'!A:A, 1, FALSE)), "age", TRUE, "")</f>
        <v>age</v>
      </c>
    </row>
    <row r="930" spans="1:3" x14ac:dyDescent="0.3">
      <c r="A930" t="s">
        <v>2030</v>
      </c>
      <c r="B930" t="s">
        <v>2030</v>
      </c>
      <c r="C930" t="str" cm="1">
        <f t="array" ref="C930">_xlfn.IFS(ISTEXT(VLOOKUP(B930,AGE!A:A,1,FALSE)),"age", ISTEXT(VLOOKUP(B930,'hardcoded age'!A:A, 1, FALSE)), "age", TRUE, "")</f>
        <v>age</v>
      </c>
    </row>
    <row r="931" spans="1:3" x14ac:dyDescent="0.3">
      <c r="A931" t="s">
        <v>2025</v>
      </c>
      <c r="B931" t="s">
        <v>2025</v>
      </c>
      <c r="C931" t="str" cm="1">
        <f t="array" ref="C931">_xlfn.IFS(ISTEXT(VLOOKUP(B931,AGE!A:A,1,FALSE)),"age", ISTEXT(VLOOKUP(B931,'hardcoded age'!A:A, 1, FALSE)), "age", TRUE, "")</f>
        <v>age</v>
      </c>
    </row>
    <row r="932" spans="1:3" x14ac:dyDescent="0.3">
      <c r="A932" t="s">
        <v>2016</v>
      </c>
      <c r="B932" t="s">
        <v>2016</v>
      </c>
      <c r="C932" t="str" cm="1">
        <f t="array" ref="C932">_xlfn.IFS(ISTEXT(VLOOKUP(B932,AGE!A:A,1,FALSE)),"age", ISTEXT(VLOOKUP(B932,'hardcoded age'!A:A, 1, FALSE)), "age", TRUE, "")</f>
        <v>age</v>
      </c>
    </row>
    <row r="933" spans="1:3" x14ac:dyDescent="0.3">
      <c r="A933" t="s">
        <v>2012</v>
      </c>
      <c r="B933" t="s">
        <v>2012</v>
      </c>
      <c r="C933" t="str" cm="1">
        <f t="array" ref="C933">_xlfn.IFS(ISTEXT(VLOOKUP(B933,AGE!A:A,1,FALSE)),"age", ISTEXT(VLOOKUP(B933,'hardcoded age'!A:A, 1, FALSE)), "age", TRUE, "")</f>
        <v>age</v>
      </c>
    </row>
    <row r="934" spans="1:3" x14ac:dyDescent="0.3">
      <c r="A934" t="s">
        <v>2019</v>
      </c>
      <c r="B934" t="s">
        <v>2019</v>
      </c>
      <c r="C934" t="str" cm="1">
        <f t="array" ref="C934">_xlfn.IFS(ISTEXT(VLOOKUP(B934,AGE!A:A,1,FALSE)),"age", ISTEXT(VLOOKUP(B934,'hardcoded age'!A:A, 1, FALSE)), "age", TRUE, "")</f>
        <v>age</v>
      </c>
    </row>
    <row r="935" spans="1:3" x14ac:dyDescent="0.3">
      <c r="A935" t="s">
        <v>2022</v>
      </c>
      <c r="B935" t="s">
        <v>2022</v>
      </c>
      <c r="C935" t="str" cm="1">
        <f t="array" ref="C935">_xlfn.IFS(ISTEXT(VLOOKUP(B935,AGE!A:A,1,FALSE)),"age", ISTEXT(VLOOKUP(B935,'hardcoded age'!A:A, 1, FALSE)), "age", TRUE, "")</f>
        <v>age</v>
      </c>
    </row>
    <row r="936" spans="1:3" x14ac:dyDescent="0.3">
      <c r="A936" t="s">
        <v>2024</v>
      </c>
      <c r="B936" t="s">
        <v>2024</v>
      </c>
      <c r="C936" t="str" cm="1">
        <f t="array" ref="C936">_xlfn.IFS(ISTEXT(VLOOKUP(B936,AGE!A:A,1,FALSE)),"age", ISTEXT(VLOOKUP(B936,'hardcoded age'!A:A, 1, FALSE)), "age", TRUE, "")</f>
        <v>age</v>
      </c>
    </row>
    <row r="937" spans="1:3" x14ac:dyDescent="0.3">
      <c r="A937" t="s">
        <v>2006</v>
      </c>
      <c r="B937" t="s">
        <v>2006</v>
      </c>
      <c r="C937" t="str" cm="1">
        <f t="array" ref="C937">_xlfn.IFS(ISTEXT(VLOOKUP(B937,AGE!A:A,1,FALSE)),"age", ISTEXT(VLOOKUP(B937,'hardcoded age'!A:A, 1, FALSE)), "age", TRUE, "")</f>
        <v>age</v>
      </c>
    </row>
    <row r="938" spans="1:3" x14ac:dyDescent="0.3">
      <c r="A938" t="s">
        <v>2032</v>
      </c>
      <c r="B938" t="s">
        <v>2032</v>
      </c>
      <c r="C938" t="str" cm="1">
        <f t="array" ref="C938">_xlfn.IFS(ISTEXT(VLOOKUP(B938,AGE!A:A,1,FALSE)),"age", ISTEXT(VLOOKUP(B938,'hardcoded age'!A:A, 1, FALSE)), "age", TRUE, "")</f>
        <v>age</v>
      </c>
    </row>
    <row r="939" spans="1:3" x14ac:dyDescent="0.3">
      <c r="A939" t="s">
        <v>2008</v>
      </c>
      <c r="B939" t="s">
        <v>2008</v>
      </c>
      <c r="C939" t="str" cm="1">
        <f t="array" ref="C939">_xlfn.IFS(ISTEXT(VLOOKUP(B939,AGE!A:A,1,FALSE)),"age", ISTEXT(VLOOKUP(B939,'hardcoded age'!A:A, 1, FALSE)), "age", TRUE, "")</f>
        <v>age</v>
      </c>
    </row>
    <row r="940" spans="1:3" x14ac:dyDescent="0.3">
      <c r="A940" t="s">
        <v>2035</v>
      </c>
      <c r="B940" t="s">
        <v>2035</v>
      </c>
      <c r="C940" t="str" cm="1">
        <f t="array" ref="C940">_xlfn.IFS(ISTEXT(VLOOKUP(B940,AGE!A:A,1,FALSE)),"age", ISTEXT(VLOOKUP(B940,'hardcoded age'!A:A, 1, FALSE)), "age", TRUE, "")</f>
        <v>age</v>
      </c>
    </row>
    <row r="941" spans="1:3" x14ac:dyDescent="0.3">
      <c r="A941" t="s">
        <v>2023</v>
      </c>
      <c r="B941" t="s">
        <v>2023</v>
      </c>
      <c r="C941" t="str" cm="1">
        <f t="array" ref="C941">_xlfn.IFS(ISTEXT(VLOOKUP(B941,AGE!A:A,1,FALSE)),"age", ISTEXT(VLOOKUP(B941,'hardcoded age'!A:A, 1, FALSE)), "age", TRUE, "")</f>
        <v>age</v>
      </c>
    </row>
    <row r="942" spans="1:3" x14ac:dyDescent="0.3">
      <c r="A942" t="s">
        <v>2013</v>
      </c>
      <c r="B942" t="s">
        <v>2013</v>
      </c>
      <c r="C942" t="str" cm="1">
        <f t="array" ref="C942">_xlfn.IFS(ISTEXT(VLOOKUP(B942,AGE!A:A,1,FALSE)),"age", ISTEXT(VLOOKUP(B942,'hardcoded age'!A:A, 1, FALSE)), "age", TRUE, "")</f>
        <v>age</v>
      </c>
    </row>
    <row r="943" spans="1:3" x14ac:dyDescent="0.3">
      <c r="A943" t="s">
        <v>2033</v>
      </c>
      <c r="B943" t="s">
        <v>2033</v>
      </c>
      <c r="C943" t="str" cm="1">
        <f t="array" ref="C943">_xlfn.IFS(ISTEXT(VLOOKUP(B943,AGE!A:A,1,FALSE)),"age", ISTEXT(VLOOKUP(B943,'hardcoded age'!A:A, 1, FALSE)), "age", TRUE, "")</f>
        <v>age</v>
      </c>
    </row>
    <row r="944" spans="1:3" x14ac:dyDescent="0.3">
      <c r="A944" t="s">
        <v>2031</v>
      </c>
      <c r="B944" t="s">
        <v>2031</v>
      </c>
      <c r="C944" t="str" cm="1">
        <f t="array" ref="C944">_xlfn.IFS(ISTEXT(VLOOKUP(B944,AGE!A:A,1,FALSE)),"age", ISTEXT(VLOOKUP(B944,'hardcoded age'!A:A, 1, FALSE)), "age", TRUE, "")</f>
        <v>age</v>
      </c>
    </row>
    <row r="945" spans="1:3" x14ac:dyDescent="0.3">
      <c r="A945" t="s">
        <v>2005</v>
      </c>
      <c r="B945" t="s">
        <v>2005</v>
      </c>
      <c r="C945" t="str" cm="1">
        <f t="array" ref="C945">_xlfn.IFS(ISTEXT(VLOOKUP(B945,AGE!A:A,1,FALSE)),"age", ISTEXT(VLOOKUP(B945,'hardcoded age'!A:A, 1, FALSE)), "age", TRUE, "")</f>
        <v>age</v>
      </c>
    </row>
    <row r="946" spans="1:3" x14ac:dyDescent="0.3">
      <c r="A946" t="s">
        <v>324</v>
      </c>
      <c r="B946" t="s">
        <v>3120</v>
      </c>
      <c r="C946" t="str" cm="1">
        <f t="array" ref="C946">_xlfn.IFS(ISTEXT(VLOOKUP(B946,AGE!A:A,1,FALSE)),"age", ISTEXT(VLOOKUP(B946,'hardcoded age'!A:A, 1, FALSE)), "age", TRUE, "")</f>
        <v/>
      </c>
    </row>
    <row r="947" spans="1:3" x14ac:dyDescent="0.3">
      <c r="A947" t="s">
        <v>879</v>
      </c>
      <c r="B947" t="s">
        <v>2785</v>
      </c>
      <c r="C947" t="str" cm="1">
        <f t="array" ref="C947">_xlfn.IFS(ISTEXT(VLOOKUP(B947,AGE!A:A,1,FALSE)),"age", ISTEXT(VLOOKUP(B947,'hardcoded age'!A:A, 1, FALSE)), "age", TRUE, "")</f>
        <v/>
      </c>
    </row>
    <row r="948" spans="1:3" x14ac:dyDescent="0.3">
      <c r="A948" t="s">
        <v>878</v>
      </c>
      <c r="B948" t="s">
        <v>2785</v>
      </c>
      <c r="C948" t="str" cm="1">
        <f t="array" ref="C948">_xlfn.IFS(ISTEXT(VLOOKUP(B948,AGE!A:A,1,FALSE)),"age", ISTEXT(VLOOKUP(B948,'hardcoded age'!A:A, 1, FALSE)), "age", TRUE, "")</f>
        <v/>
      </c>
    </row>
    <row r="949" spans="1:3" x14ac:dyDescent="0.3">
      <c r="A949" t="s">
        <v>396</v>
      </c>
      <c r="B949" t="s">
        <v>2785</v>
      </c>
      <c r="C949" t="str" cm="1">
        <f t="array" ref="C949">_xlfn.IFS(ISTEXT(VLOOKUP(B949,AGE!A:A,1,FALSE)),"age", ISTEXT(VLOOKUP(B949,'hardcoded age'!A:A, 1, FALSE)), "age", TRUE, "")</f>
        <v/>
      </c>
    </row>
    <row r="950" spans="1:3" x14ac:dyDescent="0.3">
      <c r="A950" t="s">
        <v>1963</v>
      </c>
      <c r="B950" t="s">
        <v>1962</v>
      </c>
      <c r="C950" t="str" cm="1">
        <f t="array" ref="C950">_xlfn.IFS(ISTEXT(VLOOKUP(B950,AGE!A:A,1,FALSE)),"age", ISTEXT(VLOOKUP(B950,'hardcoded age'!A:A, 1, FALSE)), "age", TRUE, "")</f>
        <v>age</v>
      </c>
    </row>
    <row r="951" spans="1:3" x14ac:dyDescent="0.3">
      <c r="A951" t="s">
        <v>2122</v>
      </c>
      <c r="B951" t="s">
        <v>2123</v>
      </c>
      <c r="C951" t="str" cm="1">
        <f t="array" ref="C951">_xlfn.IFS(ISTEXT(VLOOKUP(B951,AGE!A:A,1,FALSE)),"age", ISTEXT(VLOOKUP(B951,'hardcoded age'!A:A, 1, FALSE)), "age", TRUE, "")</f>
        <v>age</v>
      </c>
    </row>
    <row r="952" spans="1:3" x14ac:dyDescent="0.3">
      <c r="A952" t="s">
        <v>995</v>
      </c>
      <c r="B952" t="s">
        <v>3174</v>
      </c>
      <c r="C952" t="str" cm="1">
        <f t="array" ref="C952">_xlfn.IFS(ISTEXT(VLOOKUP(B952,AGE!A:A,1,FALSE)),"age", ISTEXT(VLOOKUP(B952,'hardcoded age'!A:A, 1, FALSE)), "age", TRUE, "")</f>
        <v>age</v>
      </c>
    </row>
    <row r="953" spans="1:3" x14ac:dyDescent="0.3">
      <c r="A953" t="s">
        <v>708</v>
      </c>
      <c r="B953" t="s">
        <v>2848</v>
      </c>
      <c r="C953" t="str" cm="1">
        <f t="array" ref="C953">_xlfn.IFS(ISTEXT(VLOOKUP(B953,AGE!A:A,1,FALSE)),"age", ISTEXT(VLOOKUP(B953,'hardcoded age'!A:A, 1, FALSE)), "age", TRUE, "")</f>
        <v/>
      </c>
    </row>
    <row r="954" spans="1:3" x14ac:dyDescent="0.3">
      <c r="A954" t="s">
        <v>743</v>
      </c>
      <c r="B954" t="s">
        <v>2871</v>
      </c>
      <c r="C954" t="str" cm="1">
        <f t="array" ref="C954">_xlfn.IFS(ISTEXT(VLOOKUP(B954,AGE!A:A,1,FALSE)),"age", ISTEXT(VLOOKUP(B954,'hardcoded age'!A:A, 1, FALSE)), "age", TRUE, "")</f>
        <v/>
      </c>
    </row>
    <row r="955" spans="1:3" x14ac:dyDescent="0.3">
      <c r="A955" t="s">
        <v>748</v>
      </c>
      <c r="B955" t="s">
        <v>2873</v>
      </c>
      <c r="C955" t="str" cm="1">
        <f t="array" ref="C955">_xlfn.IFS(ISTEXT(VLOOKUP(B955,AGE!A:A,1,FALSE)),"age", ISTEXT(VLOOKUP(B955,'hardcoded age'!A:A, 1, FALSE)), "age", TRUE, "")</f>
        <v/>
      </c>
    </row>
    <row r="956" spans="1:3" x14ac:dyDescent="0.3">
      <c r="A956" t="s">
        <v>1959</v>
      </c>
      <c r="B956" t="s">
        <v>1960</v>
      </c>
      <c r="C956" t="str" cm="1">
        <f t="array" ref="C956">_xlfn.IFS(ISTEXT(VLOOKUP(B956,AGE!A:A,1,FALSE)),"age", ISTEXT(VLOOKUP(B956,'hardcoded age'!A:A, 1, FALSE)), "age", TRUE, "")</f>
        <v>age</v>
      </c>
    </row>
    <row r="957" spans="1:3" x14ac:dyDescent="0.3">
      <c r="A957" t="s">
        <v>1968</v>
      </c>
      <c r="B957" t="s">
        <v>1957</v>
      </c>
      <c r="C957" t="str" cm="1">
        <f t="array" ref="C957">_xlfn.IFS(ISTEXT(VLOOKUP(B957,AGE!A:A,1,FALSE)),"age", ISTEXT(VLOOKUP(B957,'hardcoded age'!A:A, 1, FALSE)), "age", TRUE, "")</f>
        <v>age</v>
      </c>
    </row>
    <row r="958" spans="1:3" x14ac:dyDescent="0.3">
      <c r="A958" t="s">
        <v>903</v>
      </c>
      <c r="B958" t="s">
        <v>2919</v>
      </c>
      <c r="C958" t="str" cm="1">
        <f t="array" ref="C958">_xlfn.IFS(ISTEXT(VLOOKUP(B958,AGE!A:A,1,FALSE)),"age", ISTEXT(VLOOKUP(B958,'hardcoded age'!A:A, 1, FALSE)), "age", TRUE, "")</f>
        <v/>
      </c>
    </row>
    <row r="959" spans="1:3" x14ac:dyDescent="0.3">
      <c r="A959" t="s">
        <v>905</v>
      </c>
      <c r="B959" t="s">
        <v>2935</v>
      </c>
      <c r="C959" t="str" cm="1">
        <f t="array" ref="C959">_xlfn.IFS(ISTEXT(VLOOKUP(B959,AGE!A:A,1,FALSE)),"age", ISTEXT(VLOOKUP(B959,'hardcoded age'!A:A, 1, FALSE)), "age", TRUE, "")</f>
        <v/>
      </c>
    </row>
    <row r="960" spans="1:3" x14ac:dyDescent="0.3">
      <c r="A960" t="s">
        <v>338</v>
      </c>
      <c r="B960" t="s">
        <v>2958</v>
      </c>
      <c r="C960" t="str" cm="1">
        <f t="array" ref="C960">_xlfn.IFS(ISTEXT(VLOOKUP(B960,AGE!A:A,1,FALSE)),"age", ISTEXT(VLOOKUP(B960,'hardcoded age'!A:A, 1, FALSE)), "age", TRUE, "")</f>
        <v/>
      </c>
    </row>
    <row r="961" spans="1:3" x14ac:dyDescent="0.3">
      <c r="A961" t="s">
        <v>909</v>
      </c>
      <c r="B961" t="s">
        <v>2999</v>
      </c>
      <c r="C961" t="str" cm="1">
        <f t="array" ref="C961">_xlfn.IFS(ISTEXT(VLOOKUP(B961,AGE!A:A,1,FALSE)),"age", ISTEXT(VLOOKUP(B961,'hardcoded age'!A:A, 1, FALSE)), "age", TRUE, "")</f>
        <v/>
      </c>
    </row>
    <row r="962" spans="1:3" x14ac:dyDescent="0.3">
      <c r="A962" t="s">
        <v>1977</v>
      </c>
      <c r="B962" t="s">
        <v>1975</v>
      </c>
      <c r="C962" t="str" cm="1">
        <f t="array" ref="C962">_xlfn.IFS(ISTEXT(VLOOKUP(B962,AGE!A:A,1,FALSE)),"age", ISTEXT(VLOOKUP(B962,'hardcoded age'!A:A, 1, FALSE)), "age", TRUE, "")</f>
        <v>age</v>
      </c>
    </row>
    <row r="963" spans="1:3" x14ac:dyDescent="0.3">
      <c r="A963" t="s">
        <v>339</v>
      </c>
      <c r="B963" t="s">
        <v>3049</v>
      </c>
      <c r="C963" t="str" cm="1">
        <f t="array" ref="C963">_xlfn.IFS(ISTEXT(VLOOKUP(B963,AGE!A:A,1,FALSE)),"age", ISTEXT(VLOOKUP(B963,'hardcoded age'!A:A, 1, FALSE)), "age", TRUE, "")</f>
        <v/>
      </c>
    </row>
    <row r="964" spans="1:3" x14ac:dyDescent="0.3">
      <c r="A964" t="s">
        <v>1931</v>
      </c>
      <c r="B964" t="s">
        <v>1932</v>
      </c>
      <c r="C964" t="str" cm="1">
        <f t="array" ref="C964">_xlfn.IFS(ISTEXT(VLOOKUP(B964,AGE!A:A,1,FALSE)),"age", ISTEXT(VLOOKUP(B964,'hardcoded age'!A:A, 1, FALSE)), "age", TRUE, "")</f>
        <v>age</v>
      </c>
    </row>
    <row r="965" spans="1:3" x14ac:dyDescent="0.3">
      <c r="A965" t="s">
        <v>1940</v>
      </c>
      <c r="B965" t="s">
        <v>3263</v>
      </c>
      <c r="C965" t="str" cm="1">
        <f t="array" ref="C965">_xlfn.IFS(ISTEXT(VLOOKUP(B965,AGE!A:A,1,FALSE)),"age", ISTEXT(VLOOKUP(B965,'hardcoded age'!A:A, 1, FALSE)), "age", TRUE, "")</f>
        <v/>
      </c>
    </row>
    <row r="966" spans="1:3" x14ac:dyDescent="0.3">
      <c r="A966" t="s">
        <v>803</v>
      </c>
      <c r="B966" t="s">
        <v>3098</v>
      </c>
      <c r="C966" t="str" cm="1">
        <f t="array" ref="C966">_xlfn.IFS(ISTEXT(VLOOKUP(B966,AGE!A:A,1,FALSE)),"age", ISTEXT(VLOOKUP(B966,'hardcoded age'!A:A, 1, FALSE)), "age", TRUE, "")</f>
        <v/>
      </c>
    </row>
    <row r="967" spans="1:3" x14ac:dyDescent="0.3">
      <c r="A967" t="s">
        <v>907</v>
      </c>
      <c r="B967" t="s">
        <v>3116</v>
      </c>
      <c r="C967" t="str" cm="1">
        <f t="array" ref="C967">_xlfn.IFS(ISTEXT(VLOOKUP(B967,AGE!A:A,1,FALSE)),"age", ISTEXT(VLOOKUP(B967,'hardcoded age'!A:A, 1, FALSE)), "age", TRUE, "")</f>
        <v/>
      </c>
    </row>
    <row r="968" spans="1:3" x14ac:dyDescent="0.3">
      <c r="A968" t="s">
        <v>1982</v>
      </c>
      <c r="B968" t="s">
        <v>1981</v>
      </c>
      <c r="C968" t="str" cm="1">
        <f t="array" ref="C968">_xlfn.IFS(ISTEXT(VLOOKUP(B968,AGE!A:A,1,FALSE)),"age", ISTEXT(VLOOKUP(B968,'hardcoded age'!A:A, 1, FALSE)), "age", TRUE, "")</f>
        <v>age</v>
      </c>
    </row>
    <row r="969" spans="1:3" x14ac:dyDescent="0.3">
      <c r="A969" t="s">
        <v>1972</v>
      </c>
      <c r="B969" t="s">
        <v>1973</v>
      </c>
      <c r="C969" t="str" cm="1">
        <f t="array" ref="C969">_xlfn.IFS(ISTEXT(VLOOKUP(B969,AGE!A:A,1,FALSE)),"age", ISTEXT(VLOOKUP(B969,'hardcoded age'!A:A, 1, FALSE)), "age", TRUE, "")</f>
        <v>age</v>
      </c>
    </row>
    <row r="970" spans="1:3" x14ac:dyDescent="0.3">
      <c r="A970" t="s">
        <v>966</v>
      </c>
      <c r="B970" t="s">
        <v>3149</v>
      </c>
      <c r="C970" t="str" cm="1">
        <f t="array" ref="C970">_xlfn.IFS(ISTEXT(VLOOKUP(B970,AGE!A:A,1,FALSE)),"age", ISTEXT(VLOOKUP(B970,'hardcoded age'!A:A, 1, FALSE)), "age", TRUE, "")</f>
        <v/>
      </c>
    </row>
    <row r="971" spans="1:3" x14ac:dyDescent="0.3">
      <c r="A971" t="s">
        <v>997</v>
      </c>
      <c r="B971" t="s">
        <v>3174</v>
      </c>
      <c r="C971" t="str" cm="1">
        <f t="array" ref="C971">_xlfn.IFS(ISTEXT(VLOOKUP(B971,AGE!A:A,1,FALSE)),"age", ISTEXT(VLOOKUP(B971,'hardcoded age'!A:A, 1, FALSE)), "age", TRUE, "")</f>
        <v>age</v>
      </c>
    </row>
    <row r="972" spans="1:3" x14ac:dyDescent="0.3">
      <c r="A972" t="s">
        <v>1983</v>
      </c>
      <c r="B972" t="s">
        <v>1984</v>
      </c>
      <c r="C972" t="str" cm="1">
        <f t="array" ref="C972">_xlfn.IFS(ISTEXT(VLOOKUP(B972,AGE!A:A,1,FALSE)),"age", ISTEXT(VLOOKUP(B972,'hardcoded age'!A:A, 1, FALSE)), "age", TRUE, "")</f>
        <v>age</v>
      </c>
    </row>
    <row r="973" spans="1:3" x14ac:dyDescent="0.3">
      <c r="A973" t="s">
        <v>1971</v>
      </c>
      <c r="B973" t="s">
        <v>1965</v>
      </c>
      <c r="C973" t="str" cm="1">
        <f t="array" ref="C973">_xlfn.IFS(ISTEXT(VLOOKUP(B973,AGE!A:A,1,FALSE)),"age", ISTEXT(VLOOKUP(B973,'hardcoded age'!A:A, 1, FALSE)), "age", TRUE, "")</f>
        <v>age</v>
      </c>
    </row>
    <row r="974" spans="1:3" x14ac:dyDescent="0.3">
      <c r="A974" t="s">
        <v>1014</v>
      </c>
      <c r="B974" t="s">
        <v>3239</v>
      </c>
      <c r="C974" t="str" cm="1">
        <f t="array" ref="C974">_xlfn.IFS(ISTEXT(VLOOKUP(B974,AGE!A:A,1,FALSE)),"age", ISTEXT(VLOOKUP(B974,'hardcoded age'!A:A, 1, FALSE)), "age", TRUE, "")</f>
        <v>age</v>
      </c>
    </row>
    <row r="975" spans="1:3" x14ac:dyDescent="0.3">
      <c r="A975" t="s">
        <v>1978</v>
      </c>
      <c r="B975" t="s">
        <v>1975</v>
      </c>
      <c r="C975" t="str" cm="1">
        <f t="array" ref="C975">_xlfn.IFS(ISTEXT(VLOOKUP(B975,AGE!A:A,1,FALSE)),"age", ISTEXT(VLOOKUP(B975,'hardcoded age'!A:A, 1, FALSE)), "age", TRUE, "")</f>
        <v>age</v>
      </c>
    </row>
    <row r="976" spans="1:3" x14ac:dyDescent="0.3">
      <c r="A976" t="s">
        <v>147</v>
      </c>
      <c r="B976" t="s">
        <v>3123</v>
      </c>
      <c r="C976" t="str" cm="1">
        <f t="array" ref="C976">_xlfn.IFS(ISTEXT(VLOOKUP(B976,AGE!A:A,1,FALSE)),"age", ISTEXT(VLOOKUP(B976,'hardcoded age'!A:A, 1, FALSE)), "age", TRUE, "")</f>
        <v/>
      </c>
    </row>
    <row r="977" spans="1:6" x14ac:dyDescent="0.3">
      <c r="A977" t="s">
        <v>127</v>
      </c>
      <c r="B977" t="s">
        <v>3281</v>
      </c>
      <c r="C977" t="str" cm="1">
        <f t="array" ref="C977">_xlfn.IFS(ISTEXT(VLOOKUP(B977,AGE!A:A,1,FALSE)),"age", ISTEXT(VLOOKUP(B977,'hardcoded age'!A:A, 1, FALSE)), "age", TRUE, "")</f>
        <v/>
      </c>
    </row>
    <row r="978" spans="1:6" x14ac:dyDescent="0.3">
      <c r="A978" t="s">
        <v>823</v>
      </c>
      <c r="B978" t="s">
        <v>3124</v>
      </c>
      <c r="C978" t="str" cm="1">
        <f t="array" ref="C978">_xlfn.IFS(ISTEXT(VLOOKUP(B978,AGE!A:A,1,FALSE)),"age", ISTEXT(VLOOKUP(B978,'hardcoded age'!A:A, 1, FALSE)), "age", TRUE, "")</f>
        <v/>
      </c>
    </row>
    <row r="979" spans="1:6" x14ac:dyDescent="0.3">
      <c r="A979" t="s">
        <v>1016</v>
      </c>
      <c r="B979" t="s">
        <v>595</v>
      </c>
      <c r="C979" t="str" cm="1">
        <f t="array" ref="C979">_xlfn.IFS(ISTEXT(VLOOKUP(B979,AGE!A:A,1,FALSE)),"age", ISTEXT(VLOOKUP(B979,'hardcoded age'!A:A, 1, FALSE)), "age", TRUE, "")</f>
        <v>age</v>
      </c>
    </row>
    <row r="980" spans="1:6" x14ac:dyDescent="0.3">
      <c r="A980" t="s">
        <v>544</v>
      </c>
      <c r="B980" t="s">
        <v>595</v>
      </c>
      <c r="C980" t="str" cm="1">
        <f t="array" ref="C980">_xlfn.IFS(ISTEXT(VLOOKUP(B980,AGE!A:A,1,FALSE)),"age", ISTEXT(VLOOKUP(B980,'hardcoded age'!A:A, 1, FALSE)), "age", TRUE, "")</f>
        <v>age</v>
      </c>
    </row>
    <row r="981" spans="1:6" x14ac:dyDescent="0.3">
      <c r="A981" t="s">
        <v>954</v>
      </c>
      <c r="B981" t="s">
        <v>954</v>
      </c>
      <c r="C981" t="str" cm="1">
        <f t="array" ref="C981">_xlfn.IFS(ISTEXT(VLOOKUP(B981,AGE!A:A,1,FALSE)),"age", ISTEXT(VLOOKUP(B981,'hardcoded age'!A:A, 1, FALSE)), "age", TRUE, "")</f>
        <v/>
      </c>
    </row>
    <row r="982" spans="1:6" x14ac:dyDescent="0.3">
      <c r="A982" t="s">
        <v>54</v>
      </c>
      <c r="B982" t="s">
        <v>3129</v>
      </c>
      <c r="C982" t="str" cm="1">
        <f t="array" ref="C982">_xlfn.IFS(ISTEXT(VLOOKUP(B982,AGE!A:A,1,FALSE)),"age", ISTEXT(VLOOKUP(B982,'hardcoded age'!A:A, 1, FALSE)), "age", TRUE, "")</f>
        <v/>
      </c>
    </row>
    <row r="983" spans="1:6" x14ac:dyDescent="0.3">
      <c r="A983" t="s">
        <v>1991</v>
      </c>
      <c r="B983" t="s">
        <v>1990</v>
      </c>
      <c r="C983" t="str" cm="1">
        <f t="array" ref="C983">_xlfn.IFS(ISTEXT(VLOOKUP(B983,AGE!A:A,1,FALSE)),"age", ISTEXT(VLOOKUP(B983,'hardcoded age'!A:A, 1, FALSE)), "age", TRUE, "")</f>
        <v>age</v>
      </c>
    </row>
    <row r="984" spans="1:6" x14ac:dyDescent="0.3">
      <c r="A984" t="s">
        <v>1990</v>
      </c>
      <c r="B984" t="s">
        <v>1990</v>
      </c>
      <c r="C984" t="str" cm="1">
        <f t="array" ref="C984">_xlfn.IFS(ISTEXT(VLOOKUP(B984,AGE!A:A,1,FALSE)),"age", ISTEXT(VLOOKUP(B984,'hardcoded age'!A:A, 1, FALSE)), "age", TRUE, "")</f>
        <v>age</v>
      </c>
    </row>
    <row r="985" spans="1:6" x14ac:dyDescent="0.3">
      <c r="A985" t="s">
        <v>913</v>
      </c>
      <c r="B985" t="s">
        <v>913</v>
      </c>
      <c r="C985" t="str" cm="1">
        <f t="array" ref="C985">_xlfn.IFS(ISTEXT(VLOOKUP(B985,AGE!A:A,1,FALSE)),"age", ISTEXT(VLOOKUP(B985,'hardcoded age'!A:A, 1, FALSE)), "age", TRUE, "")</f>
        <v/>
      </c>
    </row>
    <row r="986" spans="1:6" x14ac:dyDescent="0.3">
      <c r="A986" t="s">
        <v>919</v>
      </c>
      <c r="B986" t="s">
        <v>919</v>
      </c>
      <c r="C986" t="str" cm="1">
        <f t="array" ref="C986">_xlfn.IFS(ISTEXT(VLOOKUP(B986,AGE!A:A,1,FALSE)),"age", ISTEXT(VLOOKUP(B986,'hardcoded age'!A:A, 1, FALSE)), "age", TRUE, "")</f>
        <v/>
      </c>
    </row>
    <row r="987" spans="1:6" x14ac:dyDescent="0.3">
      <c r="A987" t="s">
        <v>654</v>
      </c>
      <c r="B987" t="s">
        <v>3358</v>
      </c>
      <c r="C987" t="str" cm="1">
        <f t="array" ref="C987">_xlfn.IFS(ISTEXT(VLOOKUP(B987,AGE!A:A,1,FALSE)),"age", ISTEXT(VLOOKUP(B987,'hardcoded age'!A:A, 1, FALSE)), "age", TRUE, "")</f>
        <v>age</v>
      </c>
      <c r="D987" t="s">
        <v>577</v>
      </c>
      <c r="E987" t="s">
        <v>1053</v>
      </c>
      <c r="F987" t="s">
        <v>3308</v>
      </c>
    </row>
    <row r="988" spans="1:6" x14ac:dyDescent="0.3">
      <c r="A988" t="s">
        <v>653</v>
      </c>
      <c r="B988" t="s">
        <v>3359</v>
      </c>
      <c r="C988" t="str" cm="1">
        <f t="array" ref="C988">_xlfn.IFS(ISTEXT(VLOOKUP(B988,AGE!A:A,1,FALSE)),"age", ISTEXT(VLOOKUP(B988,'hardcoded age'!A:A, 1, FALSE)), "age", TRUE, "")</f>
        <v>age</v>
      </c>
      <c r="D988" t="s">
        <v>577</v>
      </c>
      <c r="E988" t="s">
        <v>1053</v>
      </c>
      <c r="F988" t="s">
        <v>3308</v>
      </c>
    </row>
    <row r="989" spans="1:6" x14ac:dyDescent="0.3">
      <c r="A989" t="s">
        <v>1848</v>
      </c>
      <c r="B989" t="s">
        <v>1849</v>
      </c>
      <c r="C989" t="str" cm="1">
        <f t="array" ref="C989">_xlfn.IFS(ISTEXT(VLOOKUP(B989,AGE!A:A,1,FALSE)),"age", ISTEXT(VLOOKUP(B989,'hardcoded age'!A:A, 1, FALSE)), "age", TRUE, "")</f>
        <v>age</v>
      </c>
    </row>
    <row r="990" spans="1:6" x14ac:dyDescent="0.3">
      <c r="A990" t="s">
        <v>62</v>
      </c>
      <c r="B990" t="s">
        <v>3125</v>
      </c>
      <c r="C990" t="str" cm="1">
        <f t="array" ref="C990">_xlfn.IFS(ISTEXT(VLOOKUP(B990,AGE!A:A,1,FALSE)),"age", ISTEXT(VLOOKUP(B990,'hardcoded age'!A:A, 1, FALSE)), "age", TRUE, "")</f>
        <v/>
      </c>
    </row>
    <row r="991" spans="1:6" x14ac:dyDescent="0.3">
      <c r="A991" t="s">
        <v>354</v>
      </c>
      <c r="B991" t="s">
        <v>3125</v>
      </c>
      <c r="C991" t="str" cm="1">
        <f t="array" ref="C991">_xlfn.IFS(ISTEXT(VLOOKUP(B991,AGE!A:A,1,FALSE)),"age", ISTEXT(VLOOKUP(B991,'hardcoded age'!A:A, 1, FALSE)), "age", TRUE, "")</f>
        <v/>
      </c>
    </row>
    <row r="992" spans="1:6" x14ac:dyDescent="0.3">
      <c r="A992" t="s">
        <v>150</v>
      </c>
      <c r="B992" t="s">
        <v>3126</v>
      </c>
      <c r="C992" t="str" cm="1">
        <f t="array" ref="C992">_xlfn.IFS(ISTEXT(VLOOKUP(B992,AGE!A:A,1,FALSE)),"age", ISTEXT(VLOOKUP(B992,'hardcoded age'!A:A, 1, FALSE)), "age", TRUE, "")</f>
        <v/>
      </c>
    </row>
    <row r="993" spans="1:3" x14ac:dyDescent="0.3">
      <c r="A993" t="s">
        <v>188</v>
      </c>
      <c r="B993" t="s">
        <v>3127</v>
      </c>
      <c r="C993" t="str" cm="1">
        <f t="array" ref="C993">_xlfn.IFS(ISTEXT(VLOOKUP(B993,AGE!A:A,1,FALSE)),"age", ISTEXT(VLOOKUP(B993,'hardcoded age'!A:A, 1, FALSE)), "age", TRUE, "")</f>
        <v/>
      </c>
    </row>
    <row r="994" spans="1:3" x14ac:dyDescent="0.3">
      <c r="A994" t="s">
        <v>190</v>
      </c>
      <c r="B994" t="s">
        <v>3128</v>
      </c>
      <c r="C994" t="str" cm="1">
        <f t="array" ref="C994">_xlfn.IFS(ISTEXT(VLOOKUP(B994,AGE!A:A,1,FALSE)),"age", ISTEXT(VLOOKUP(B994,'hardcoded age'!A:A, 1, FALSE)), "age", TRUE, "")</f>
        <v/>
      </c>
    </row>
    <row r="995" spans="1:3" x14ac:dyDescent="0.3">
      <c r="A995" t="s">
        <v>189</v>
      </c>
      <c r="B995" t="s">
        <v>3128</v>
      </c>
      <c r="C995" t="str" cm="1">
        <f t="array" ref="C995">_xlfn.IFS(ISTEXT(VLOOKUP(B995,AGE!A:A,1,FALSE)),"age", ISTEXT(VLOOKUP(B995,'hardcoded age'!A:A, 1, FALSE)), "age", TRUE, "")</f>
        <v/>
      </c>
    </row>
    <row r="996" spans="1:3" x14ac:dyDescent="0.3">
      <c r="A996" t="s">
        <v>365</v>
      </c>
      <c r="B996" t="s">
        <v>3130</v>
      </c>
      <c r="C996" t="str" cm="1">
        <f t="array" ref="C996">_xlfn.IFS(ISTEXT(VLOOKUP(B996,AGE!A:A,1,FALSE)),"age", ISTEXT(VLOOKUP(B996,'hardcoded age'!A:A, 1, FALSE)), "age", TRUE, "")</f>
        <v/>
      </c>
    </row>
    <row r="997" spans="1:3" x14ac:dyDescent="0.3">
      <c r="A997" t="s">
        <v>794</v>
      </c>
      <c r="B997" t="s">
        <v>3131</v>
      </c>
      <c r="C997" t="str" cm="1">
        <f t="array" ref="C997">_xlfn.IFS(ISTEXT(VLOOKUP(B997,AGE!A:A,1,FALSE)),"age", ISTEXT(VLOOKUP(B997,'hardcoded age'!A:A, 1, FALSE)), "age", TRUE, "")</f>
        <v/>
      </c>
    </row>
    <row r="998" spans="1:3" x14ac:dyDescent="0.3">
      <c r="A998" t="s">
        <v>2026</v>
      </c>
      <c r="B998" t="s">
        <v>2026</v>
      </c>
      <c r="C998" t="str" cm="1">
        <f t="array" ref="C998">_xlfn.IFS(ISTEXT(VLOOKUP(B998,AGE!A:A,1,FALSE)),"age", ISTEXT(VLOOKUP(B998,'hardcoded age'!A:A, 1, FALSE)), "age", TRUE, "")</f>
        <v>age</v>
      </c>
    </row>
    <row r="999" spans="1:3" x14ac:dyDescent="0.3">
      <c r="A999" t="s">
        <v>346</v>
      </c>
      <c r="B999" t="s">
        <v>3132</v>
      </c>
      <c r="C999" t="str" cm="1">
        <f t="array" ref="C999">_xlfn.IFS(ISTEXT(VLOOKUP(B999,AGE!A:A,1,FALSE)),"age", ISTEXT(VLOOKUP(B999,'hardcoded age'!A:A, 1, FALSE)), "age", TRUE, "")</f>
        <v/>
      </c>
    </row>
    <row r="1000" spans="1:3" x14ac:dyDescent="0.3">
      <c r="A1000" t="s">
        <v>742</v>
      </c>
      <c r="B1000" t="s">
        <v>742</v>
      </c>
      <c r="C1000" t="str" cm="1">
        <f t="array" ref="C1000">_xlfn.IFS(ISTEXT(VLOOKUP(B1000,AGE!A:A,1,FALSE)),"age", ISTEXT(VLOOKUP(B1000,'hardcoded age'!A:A, 1, FALSE)), "age", TRUE, "")</f>
        <v/>
      </c>
    </row>
    <row r="1001" spans="1:3" x14ac:dyDescent="0.3">
      <c r="A1001" t="s">
        <v>97</v>
      </c>
      <c r="B1001" t="s">
        <v>3133</v>
      </c>
      <c r="C1001" t="str" cm="1">
        <f t="array" ref="C1001">_xlfn.IFS(ISTEXT(VLOOKUP(B1001,AGE!A:A,1,FALSE)),"age", ISTEXT(VLOOKUP(B1001,'hardcoded age'!A:A, 1, FALSE)), "age", TRUE, "")</f>
        <v/>
      </c>
    </row>
    <row r="1002" spans="1:3" x14ac:dyDescent="0.3">
      <c r="A1002" t="s">
        <v>108</v>
      </c>
      <c r="B1002" t="s">
        <v>3264</v>
      </c>
      <c r="C1002" t="str" cm="1">
        <f t="array" ref="C1002">_xlfn.IFS(ISTEXT(VLOOKUP(B1002,AGE!A:A,1,FALSE)),"age", ISTEXT(VLOOKUP(B1002,'hardcoded age'!A:A, 1, FALSE)), "age", TRUE, "")</f>
        <v/>
      </c>
    </row>
    <row r="1003" spans="1:3" x14ac:dyDescent="0.3">
      <c r="A1003" t="s">
        <v>849</v>
      </c>
      <c r="B1003" t="s">
        <v>3134</v>
      </c>
      <c r="C1003" t="str" cm="1">
        <f t="array" ref="C1003">_xlfn.IFS(ISTEXT(VLOOKUP(B1003,AGE!A:A,1,FALSE)),"age", ISTEXT(VLOOKUP(B1003,'hardcoded age'!A:A, 1, FALSE)), "age", TRUE, "")</f>
        <v/>
      </c>
    </row>
    <row r="1004" spans="1:3" x14ac:dyDescent="0.3">
      <c r="A1004" t="s">
        <v>822</v>
      </c>
      <c r="B1004" t="s">
        <v>822</v>
      </c>
      <c r="C1004" t="str" cm="1">
        <f t="array" ref="C1004">_xlfn.IFS(ISTEXT(VLOOKUP(B1004,AGE!A:A,1,FALSE)),"age", ISTEXT(VLOOKUP(B1004,'hardcoded age'!A:A, 1, FALSE)), "age", TRUE, "")</f>
        <v/>
      </c>
    </row>
    <row r="1005" spans="1:3" x14ac:dyDescent="0.3">
      <c r="A1005" t="s">
        <v>278</v>
      </c>
      <c r="B1005" t="s">
        <v>3136</v>
      </c>
      <c r="C1005" t="str" cm="1">
        <f t="array" ref="C1005">_xlfn.IFS(ISTEXT(VLOOKUP(B1005,AGE!A:A,1,FALSE)),"age", ISTEXT(VLOOKUP(B1005,'hardcoded age'!A:A, 1, FALSE)), "age", TRUE, "")</f>
        <v/>
      </c>
    </row>
    <row r="1006" spans="1:3" x14ac:dyDescent="0.3">
      <c r="A1006" t="s">
        <v>788</v>
      </c>
      <c r="B1006" t="s">
        <v>788</v>
      </c>
      <c r="C1006" t="str" cm="1">
        <f t="array" ref="C1006">_xlfn.IFS(ISTEXT(VLOOKUP(B1006,AGE!A:A,1,FALSE)),"age", ISTEXT(VLOOKUP(B1006,'hardcoded age'!A:A, 1, FALSE)), "age", TRUE, "")</f>
        <v/>
      </c>
    </row>
    <row r="1007" spans="1:3" x14ac:dyDescent="0.3">
      <c r="A1007" t="s">
        <v>433</v>
      </c>
      <c r="B1007" t="s">
        <v>3137</v>
      </c>
      <c r="C1007" t="str" cm="1">
        <f t="array" ref="C1007">_xlfn.IFS(ISTEXT(VLOOKUP(B1007,AGE!A:A,1,FALSE)),"age", ISTEXT(VLOOKUP(B1007,'hardcoded age'!A:A, 1, FALSE)), "age", TRUE, "")</f>
        <v/>
      </c>
    </row>
    <row r="1008" spans="1:3" x14ac:dyDescent="0.3">
      <c r="A1008" t="s">
        <v>790</v>
      </c>
      <c r="B1008" t="s">
        <v>3138</v>
      </c>
      <c r="C1008" t="str" cm="1">
        <f t="array" ref="C1008">_xlfn.IFS(ISTEXT(VLOOKUP(B1008,AGE!A:A,1,FALSE)),"age", ISTEXT(VLOOKUP(B1008,'hardcoded age'!A:A, 1, FALSE)), "age", TRUE, "")</f>
        <v/>
      </c>
    </row>
    <row r="1009" spans="1:5" x14ac:dyDescent="0.3">
      <c r="A1009" t="s">
        <v>1996</v>
      </c>
      <c r="B1009" t="s">
        <v>1973</v>
      </c>
      <c r="C1009" t="str" cm="1">
        <f t="array" ref="C1009">_xlfn.IFS(ISTEXT(VLOOKUP(B1009,AGE!A:A,1,FALSE)),"age", ISTEXT(VLOOKUP(B1009,'hardcoded age'!A:A, 1, FALSE)), "age", TRUE, "")</f>
        <v>age</v>
      </c>
    </row>
    <row r="1010" spans="1:5" x14ac:dyDescent="0.3">
      <c r="A1010" t="s">
        <v>1046</v>
      </c>
      <c r="B1010" t="s">
        <v>3139</v>
      </c>
      <c r="C1010" t="str" cm="1">
        <f t="array" ref="C1010">_xlfn.IFS(ISTEXT(VLOOKUP(B1010,AGE!A:A,1,FALSE)),"age", ISTEXT(VLOOKUP(B1010,'hardcoded age'!A:A, 1, FALSE)), "age", TRUE, "")</f>
        <v/>
      </c>
    </row>
    <row r="1011" spans="1:5" x14ac:dyDescent="0.3">
      <c r="A1011" t="s">
        <v>328</v>
      </c>
      <c r="B1011" t="s">
        <v>3140</v>
      </c>
      <c r="C1011" t="str" cm="1">
        <f t="array" ref="C1011">_xlfn.IFS(ISTEXT(VLOOKUP(B1011,AGE!A:A,1,FALSE)),"age", ISTEXT(VLOOKUP(B1011,'hardcoded age'!A:A, 1, FALSE)), "age", TRUE, "")</f>
        <v/>
      </c>
    </row>
    <row r="1012" spans="1:5" x14ac:dyDescent="0.3">
      <c r="A1012" t="s">
        <v>2054</v>
      </c>
      <c r="B1012" t="s">
        <v>2055</v>
      </c>
      <c r="C1012" t="str" cm="1">
        <f t="array" ref="C1012">_xlfn.IFS(ISTEXT(VLOOKUP(B1012,AGE!A:A,1,FALSE)),"age", ISTEXT(VLOOKUP(B1012,'hardcoded age'!A:A, 1, FALSE)), "age", TRUE, "")</f>
        <v>age</v>
      </c>
    </row>
    <row r="1013" spans="1:5" x14ac:dyDescent="0.3">
      <c r="A1013" t="s">
        <v>2101</v>
      </c>
      <c r="B1013" t="s">
        <v>2100</v>
      </c>
      <c r="C1013" t="str" cm="1">
        <f t="array" ref="C1013">_xlfn.IFS(ISTEXT(VLOOKUP(B1013,AGE!A:A,1,FALSE)),"age", ISTEXT(VLOOKUP(B1013,'hardcoded age'!A:A, 1, FALSE)), "age", TRUE, "")</f>
        <v>age</v>
      </c>
    </row>
    <row r="1014" spans="1:5" x14ac:dyDescent="0.3">
      <c r="A1014" t="s">
        <v>2102</v>
      </c>
      <c r="B1014" t="s">
        <v>2100</v>
      </c>
      <c r="C1014" t="str" cm="1">
        <f t="array" ref="C1014">_xlfn.IFS(ISTEXT(VLOOKUP(B1014,AGE!A:A,1,FALSE)),"age", ISTEXT(VLOOKUP(B1014,'hardcoded age'!A:A, 1, FALSE)), "age", TRUE, "")</f>
        <v>age</v>
      </c>
    </row>
    <row r="1015" spans="1:5" x14ac:dyDescent="0.3">
      <c r="A1015" t="s">
        <v>2099</v>
      </c>
      <c r="B1015" t="s">
        <v>2100</v>
      </c>
      <c r="C1015" t="str" cm="1">
        <f t="array" ref="C1015">_xlfn.IFS(ISTEXT(VLOOKUP(B1015,AGE!A:A,1,FALSE)),"age", ISTEXT(VLOOKUP(B1015,'hardcoded age'!A:A, 1, FALSE)), "age", TRUE, "")</f>
        <v>age</v>
      </c>
    </row>
    <row r="1016" spans="1:5" x14ac:dyDescent="0.3">
      <c r="A1016" t="s">
        <v>2100</v>
      </c>
      <c r="B1016" t="s">
        <v>2100</v>
      </c>
      <c r="C1016" t="str" cm="1">
        <f t="array" ref="C1016">_xlfn.IFS(ISTEXT(VLOOKUP(B1016,AGE!A:A,1,FALSE)),"age", ISTEXT(VLOOKUP(B1016,'hardcoded age'!A:A, 1, FALSE)), "age", TRUE, "")</f>
        <v>age</v>
      </c>
    </row>
    <row r="1017" spans="1:5" x14ac:dyDescent="0.3">
      <c r="A1017" t="s">
        <v>1838</v>
      </c>
      <c r="B1017" t="s">
        <v>2744</v>
      </c>
      <c r="C1017" t="str" cm="1">
        <f t="array" ref="C1017">_xlfn.IFS(ISTEXT(VLOOKUP(B1017,AGE!A:A,1,FALSE)),"age", ISTEXT(VLOOKUP(B1017,'hardcoded age'!A:A, 1, FALSE)), "age", TRUE, "")</f>
        <v>age</v>
      </c>
    </row>
    <row r="1018" spans="1:5" x14ac:dyDescent="0.3">
      <c r="A1018" t="s">
        <v>1018</v>
      </c>
      <c r="B1018" t="s">
        <v>3380</v>
      </c>
      <c r="C1018" t="str" cm="1">
        <f t="array" ref="C1018">_xlfn.IFS(ISTEXT(VLOOKUP(B1018,AGE!A:A,1,FALSE)),"age", ISTEXT(VLOOKUP(B1018,'hardcoded age'!A:A, 1, FALSE)), "age", TRUE, "")</f>
        <v>age</v>
      </c>
      <c r="D1018" t="s">
        <v>577</v>
      </c>
      <c r="E1018" t="s">
        <v>517</v>
      </c>
    </row>
    <row r="1019" spans="1:5" x14ac:dyDescent="0.3">
      <c r="A1019" t="s">
        <v>554</v>
      </c>
      <c r="B1019" t="s">
        <v>548</v>
      </c>
      <c r="C1019" t="str" cm="1">
        <f t="array" ref="C1019">_xlfn.IFS(ISTEXT(VLOOKUP(B1019,AGE!A:A,1,FALSE)),"age", ISTEXT(VLOOKUP(B1019,'hardcoded age'!A:A, 1, FALSE)), "age", TRUE, "")</f>
        <v>age</v>
      </c>
    </row>
    <row r="1020" spans="1:5" x14ac:dyDescent="0.3">
      <c r="A1020" t="s">
        <v>279</v>
      </c>
      <c r="B1020" t="s">
        <v>3141</v>
      </c>
      <c r="C1020" t="str" cm="1">
        <f t="array" ref="C1020">_xlfn.IFS(ISTEXT(VLOOKUP(B1020,AGE!A:A,1,FALSE)),"age", ISTEXT(VLOOKUP(B1020,'hardcoded age'!A:A, 1, FALSE)), "age", TRUE, "")</f>
        <v/>
      </c>
    </row>
    <row r="1021" spans="1:5" x14ac:dyDescent="0.3">
      <c r="A1021" t="s">
        <v>863</v>
      </c>
      <c r="B1021" t="s">
        <v>3352</v>
      </c>
      <c r="C1021" t="str" cm="1">
        <f t="array" ref="C1021">_xlfn.IFS(ISTEXT(VLOOKUP(B1021,AGE!A:A,1,FALSE)),"age", ISTEXT(VLOOKUP(B1021,'hardcoded age'!A:A, 1, FALSE)), "age", TRUE, "")</f>
        <v>age</v>
      </c>
      <c r="D1021" t="s">
        <v>577</v>
      </c>
      <c r="E1021" t="s">
        <v>535</v>
      </c>
    </row>
    <row r="1022" spans="1:5" x14ac:dyDescent="0.3">
      <c r="A1022" t="s">
        <v>65</v>
      </c>
      <c r="B1022" t="s">
        <v>3270</v>
      </c>
      <c r="C1022" t="str" cm="1">
        <f t="array" ref="C1022">_xlfn.IFS(ISTEXT(VLOOKUP(B1022,AGE!A:A,1,FALSE)),"age", ISTEXT(VLOOKUP(B1022,'hardcoded age'!A:A, 1, FALSE)), "age", TRUE, "")</f>
        <v/>
      </c>
    </row>
    <row r="1023" spans="1:5" x14ac:dyDescent="0.3">
      <c r="A1023" t="s">
        <v>370</v>
      </c>
      <c r="B1023" t="s">
        <v>3265</v>
      </c>
      <c r="C1023" t="str" cm="1">
        <f t="array" ref="C1023">_xlfn.IFS(ISTEXT(VLOOKUP(B1023,AGE!A:A,1,FALSE)),"age", ISTEXT(VLOOKUP(B1023,'hardcoded age'!A:A, 1, FALSE)), "age", TRUE, "")</f>
        <v/>
      </c>
    </row>
    <row r="1024" spans="1:5" x14ac:dyDescent="0.3">
      <c r="A1024" t="s">
        <v>416</v>
      </c>
      <c r="B1024" t="s">
        <v>1785</v>
      </c>
      <c r="C1024" t="str" cm="1">
        <f t="array" ref="C1024">_xlfn.IFS(ISTEXT(VLOOKUP(B1024,AGE!A:A,1,FALSE)),"age", ISTEXT(VLOOKUP(B1024,'hardcoded age'!A:A, 1, FALSE)), "age", TRUE, "")</f>
        <v>age</v>
      </c>
    </row>
    <row r="1025" spans="1:5" x14ac:dyDescent="0.3">
      <c r="A1025" t="s">
        <v>565</v>
      </c>
      <c r="B1025" t="s">
        <v>1785</v>
      </c>
      <c r="C1025" t="str" cm="1">
        <f t="array" ref="C1025">_xlfn.IFS(ISTEXT(VLOOKUP(B1025,AGE!A:A,1,FALSE)),"age", ISTEXT(VLOOKUP(B1025,'hardcoded age'!A:A, 1, FALSE)), "age", TRUE, "")</f>
        <v>age</v>
      </c>
    </row>
    <row r="1026" spans="1:5" x14ac:dyDescent="0.3">
      <c r="A1026" t="s">
        <v>511</v>
      </c>
      <c r="B1026" t="s">
        <v>1785</v>
      </c>
      <c r="C1026" t="str" cm="1">
        <f t="array" ref="C1026">_xlfn.IFS(ISTEXT(VLOOKUP(B1026,AGE!A:A,1,FALSE)),"age", ISTEXT(VLOOKUP(B1026,'hardcoded age'!A:A, 1, FALSE)), "age", TRUE, "")</f>
        <v>age</v>
      </c>
    </row>
    <row r="1027" spans="1:5" x14ac:dyDescent="0.3">
      <c r="A1027" t="s">
        <v>992</v>
      </c>
      <c r="B1027" t="s">
        <v>1785</v>
      </c>
      <c r="C1027" t="str" cm="1">
        <f t="array" ref="C1027">_xlfn.IFS(ISTEXT(VLOOKUP(B1027,AGE!A:A,1,FALSE)),"age", ISTEXT(VLOOKUP(B1027,'hardcoded age'!A:A, 1, FALSE)), "age", TRUE, "")</f>
        <v>age</v>
      </c>
    </row>
    <row r="1028" spans="1:5" x14ac:dyDescent="0.3">
      <c r="A1028" t="s">
        <v>196</v>
      </c>
      <c r="B1028" t="s">
        <v>3142</v>
      </c>
      <c r="C1028" t="str" cm="1">
        <f t="array" ref="C1028">_xlfn.IFS(ISTEXT(VLOOKUP(B1028,AGE!A:A,1,FALSE)),"age", ISTEXT(VLOOKUP(B1028,'hardcoded age'!A:A, 1, FALSE)), "age", TRUE, "")</f>
        <v/>
      </c>
    </row>
    <row r="1029" spans="1:5" x14ac:dyDescent="0.3">
      <c r="A1029" t="s">
        <v>858</v>
      </c>
      <c r="B1029" t="s">
        <v>3342</v>
      </c>
      <c r="C1029" t="str" cm="1">
        <f t="array" ref="C1029">_xlfn.IFS(ISTEXT(VLOOKUP(B1029,AGE!A:A,1,FALSE)),"age", ISTEXT(VLOOKUP(B1029,'hardcoded age'!A:A, 1, FALSE)), "age", TRUE, "")</f>
        <v>age</v>
      </c>
      <c r="D1029" t="s">
        <v>577</v>
      </c>
      <c r="E1029" t="s">
        <v>535</v>
      </c>
    </row>
    <row r="1030" spans="1:5" x14ac:dyDescent="0.3">
      <c r="A1030" t="s">
        <v>2097</v>
      </c>
      <c r="B1030" t="s">
        <v>2098</v>
      </c>
      <c r="C1030" t="str" cm="1">
        <f t="array" ref="C1030">_xlfn.IFS(ISTEXT(VLOOKUP(B1030,AGE!A:A,1,FALSE)),"age", ISTEXT(VLOOKUP(B1030,'hardcoded age'!A:A, 1, FALSE)), "age", TRUE, "")</f>
        <v>age</v>
      </c>
    </row>
    <row r="1031" spans="1:5" x14ac:dyDescent="0.3">
      <c r="A1031" t="s">
        <v>428</v>
      </c>
      <c r="B1031" t="s">
        <v>3143</v>
      </c>
      <c r="C1031" t="str" cm="1">
        <f t="array" ref="C1031">_xlfn.IFS(ISTEXT(VLOOKUP(B1031,AGE!A:A,1,FALSE)),"age", ISTEXT(VLOOKUP(B1031,'hardcoded age'!A:A, 1, FALSE)), "age", TRUE, "")</f>
        <v/>
      </c>
    </row>
    <row r="1032" spans="1:5" x14ac:dyDescent="0.3">
      <c r="A1032" t="s">
        <v>552</v>
      </c>
      <c r="B1032" t="s">
        <v>3340</v>
      </c>
      <c r="C1032" t="str" cm="1">
        <f t="array" ref="C1032">_xlfn.IFS(ISTEXT(VLOOKUP(B1032,AGE!A:A,1,FALSE)),"age", ISTEXT(VLOOKUP(B1032,'hardcoded age'!A:A, 1, FALSE)), "age", TRUE, "")</f>
        <v>age</v>
      </c>
      <c r="D1032" t="s">
        <v>577</v>
      </c>
      <c r="E1032" t="s">
        <v>535</v>
      </c>
    </row>
    <row r="1033" spans="1:5" x14ac:dyDescent="0.3">
      <c r="A1033" t="s">
        <v>699</v>
      </c>
      <c r="B1033" t="s">
        <v>3340</v>
      </c>
      <c r="C1033" t="str" cm="1">
        <f t="array" ref="C1033">_xlfn.IFS(ISTEXT(VLOOKUP(B1033,AGE!A:A,1,FALSE)),"age", ISTEXT(VLOOKUP(B1033,'hardcoded age'!A:A, 1, FALSE)), "age", TRUE, "")</f>
        <v>age</v>
      </c>
      <c r="D1033" t="s">
        <v>577</v>
      </c>
      <c r="E1033" t="s">
        <v>535</v>
      </c>
    </row>
    <row r="1034" spans="1:5" x14ac:dyDescent="0.3">
      <c r="A1034" t="s">
        <v>864</v>
      </c>
      <c r="B1034" t="s">
        <v>3355</v>
      </c>
      <c r="C1034" t="str" cm="1">
        <f t="array" ref="C1034">_xlfn.IFS(ISTEXT(VLOOKUP(B1034,AGE!A:A,1,FALSE)),"age", ISTEXT(VLOOKUP(B1034,'hardcoded age'!A:A, 1, FALSE)), "age", TRUE, "")</f>
        <v>age</v>
      </c>
      <c r="D1034" t="s">
        <v>3356</v>
      </c>
      <c r="E1034" t="s">
        <v>535</v>
      </c>
    </row>
    <row r="1035" spans="1:5" x14ac:dyDescent="0.3">
      <c r="A1035" t="s">
        <v>92</v>
      </c>
      <c r="B1035" t="s">
        <v>3355</v>
      </c>
      <c r="C1035" t="str" cm="1">
        <f t="array" ref="C1035">_xlfn.IFS(ISTEXT(VLOOKUP(B1035,AGE!A:A,1,FALSE)),"age", ISTEXT(VLOOKUP(B1035,'hardcoded age'!A:A, 1, FALSE)), "age", TRUE, "")</f>
        <v>age</v>
      </c>
      <c r="D1035" t="s">
        <v>3356</v>
      </c>
      <c r="E1035" t="s">
        <v>535</v>
      </c>
    </row>
    <row r="1036" spans="1:5" x14ac:dyDescent="0.3">
      <c r="A1036" t="s">
        <v>1021</v>
      </c>
      <c r="B1036" t="s">
        <v>3144</v>
      </c>
      <c r="C1036" t="str" cm="1">
        <f t="array" ref="C1036">_xlfn.IFS(ISTEXT(VLOOKUP(B1036,AGE!A:A,1,FALSE)),"age", ISTEXT(VLOOKUP(B1036,'hardcoded age'!A:A, 1, FALSE)), "age", TRUE, "")</f>
        <v/>
      </c>
    </row>
    <row r="1037" spans="1:5" x14ac:dyDescent="0.3">
      <c r="A1037" t="s">
        <v>132</v>
      </c>
      <c r="B1037" t="s">
        <v>3144</v>
      </c>
      <c r="C1037" t="str" cm="1">
        <f t="array" ref="C1037">_xlfn.IFS(ISTEXT(VLOOKUP(B1037,AGE!A:A,1,FALSE)),"age", ISTEXT(VLOOKUP(B1037,'hardcoded age'!A:A, 1, FALSE)), "age", TRUE, "")</f>
        <v/>
      </c>
    </row>
    <row r="1038" spans="1:5" x14ac:dyDescent="0.3">
      <c r="A1038" t="s">
        <v>861</v>
      </c>
      <c r="B1038" t="s">
        <v>3349</v>
      </c>
      <c r="C1038" t="str" cm="1">
        <f t="array" ref="C1038">_xlfn.IFS(ISTEXT(VLOOKUP(B1038,AGE!A:A,1,FALSE)),"age", ISTEXT(VLOOKUP(B1038,'hardcoded age'!A:A, 1, FALSE)), "age", TRUE, "")</f>
        <v>age</v>
      </c>
      <c r="D1038" t="s">
        <v>577</v>
      </c>
      <c r="E1038" t="s">
        <v>535</v>
      </c>
    </row>
    <row r="1039" spans="1:5" x14ac:dyDescent="0.3">
      <c r="A1039" t="s">
        <v>706</v>
      </c>
      <c r="B1039" t="s">
        <v>3145</v>
      </c>
      <c r="C1039" t="str" cm="1">
        <f t="array" ref="C1039">_xlfn.IFS(ISTEXT(VLOOKUP(B1039,AGE!A:A,1,FALSE)),"age", ISTEXT(VLOOKUP(B1039,'hardcoded age'!A:A, 1, FALSE)), "age", TRUE, "")</f>
        <v/>
      </c>
    </row>
    <row r="1040" spans="1:5" x14ac:dyDescent="0.3">
      <c r="A1040" t="s">
        <v>67</v>
      </c>
      <c r="B1040" t="s">
        <v>3145</v>
      </c>
      <c r="C1040" t="str" cm="1">
        <f t="array" ref="C1040">_xlfn.IFS(ISTEXT(VLOOKUP(B1040,AGE!A:A,1,FALSE)),"age", ISTEXT(VLOOKUP(B1040,'hardcoded age'!A:A, 1, FALSE)), "age", TRUE, "")</f>
        <v/>
      </c>
    </row>
    <row r="1041" spans="1:6" x14ac:dyDescent="0.3">
      <c r="A1041" t="s">
        <v>649</v>
      </c>
      <c r="B1041" t="s">
        <v>3297</v>
      </c>
      <c r="C1041" t="str" cm="1">
        <f t="array" ref="C1041">_xlfn.IFS(ISTEXT(VLOOKUP(B1041,AGE!A:A,1,FALSE)),"age", ISTEXT(VLOOKUP(B1041,'hardcoded age'!A:A, 1, FALSE)), "age", TRUE, "")</f>
        <v>age</v>
      </c>
      <c r="D1041" t="s">
        <v>577</v>
      </c>
      <c r="E1041" t="s">
        <v>517</v>
      </c>
      <c r="F1041" t="s">
        <v>3300</v>
      </c>
    </row>
    <row r="1042" spans="1:6" x14ac:dyDescent="0.3">
      <c r="A1042" t="s">
        <v>935</v>
      </c>
      <c r="B1042" t="s">
        <v>2045</v>
      </c>
      <c r="C1042" t="str" cm="1">
        <f t="array" ref="C1042">_xlfn.IFS(ISTEXT(VLOOKUP(B1042,AGE!A:A,1,FALSE)),"age", ISTEXT(VLOOKUP(B1042,'hardcoded age'!A:A, 1, FALSE)), "age", TRUE, "")</f>
        <v>age</v>
      </c>
    </row>
    <row r="1043" spans="1:6" x14ac:dyDescent="0.3">
      <c r="A1043" t="s">
        <v>734</v>
      </c>
      <c r="B1043" t="s">
        <v>3146</v>
      </c>
    </row>
    <row r="1044" spans="1:6" x14ac:dyDescent="0.3">
      <c r="A1044" t="s">
        <v>1026</v>
      </c>
      <c r="B1044" t="s">
        <v>3147</v>
      </c>
      <c r="C1044" t="str" cm="1">
        <f t="array" ref="C1044">_xlfn.IFS(ISTEXT(VLOOKUP(B1044,AGE!A:A,1,FALSE)),"age", ISTEXT(VLOOKUP(B1044,'hardcoded age'!A:A, 1, FALSE)), "age", TRUE, "")</f>
        <v/>
      </c>
    </row>
    <row r="1045" spans="1:6" x14ac:dyDescent="0.3">
      <c r="A1045" t="s">
        <v>129</v>
      </c>
      <c r="B1045" t="s">
        <v>3147</v>
      </c>
      <c r="C1045" t="str" cm="1">
        <f t="array" ref="C1045">_xlfn.IFS(ISTEXT(VLOOKUP(B1045,AGE!A:A,1,FALSE)),"age", ISTEXT(VLOOKUP(B1045,'hardcoded age'!A:A, 1, FALSE)), "age", TRUE, "")</f>
        <v/>
      </c>
    </row>
    <row r="1046" spans="1:6" x14ac:dyDescent="0.3">
      <c r="A1046" t="s">
        <v>844</v>
      </c>
      <c r="B1046" t="s">
        <v>3266</v>
      </c>
      <c r="C1046" t="str" cm="1">
        <f t="array" ref="C1046">_xlfn.IFS(ISTEXT(VLOOKUP(B1046,AGE!A:A,1,FALSE)),"age", ISTEXT(VLOOKUP(B1046,'hardcoded age'!A:A, 1, FALSE)), "age", TRUE, "")</f>
        <v>age</v>
      </c>
    </row>
    <row r="1047" spans="1:6" x14ac:dyDescent="0.3">
      <c r="A1047" t="s">
        <v>355</v>
      </c>
      <c r="B1047" t="s">
        <v>3266</v>
      </c>
      <c r="C1047" t="str" cm="1">
        <f t="array" ref="C1047">_xlfn.IFS(ISTEXT(VLOOKUP(B1047,AGE!A:A,1,FALSE)),"age", ISTEXT(VLOOKUP(B1047,'hardcoded age'!A:A, 1, FALSE)), "age", TRUE, "")</f>
        <v>age</v>
      </c>
    </row>
    <row r="1048" spans="1:6" x14ac:dyDescent="0.3">
      <c r="A1048" t="s">
        <v>1028</v>
      </c>
      <c r="B1048" t="s">
        <v>3148</v>
      </c>
      <c r="C1048" t="str" cm="1">
        <f t="array" ref="C1048">_xlfn.IFS(ISTEXT(VLOOKUP(B1048,AGE!A:A,1,FALSE)),"age", ISTEXT(VLOOKUP(B1048,'hardcoded age'!A:A, 1, FALSE)), "age", TRUE, "")</f>
        <v/>
      </c>
    </row>
    <row r="1049" spans="1:6" x14ac:dyDescent="0.3">
      <c r="A1049" t="s">
        <v>136</v>
      </c>
      <c r="B1049" t="s">
        <v>3148</v>
      </c>
      <c r="C1049" t="str" cm="1">
        <f t="array" ref="C1049">_xlfn.IFS(ISTEXT(VLOOKUP(B1049,AGE!A:A,1,FALSE)),"age", ISTEXT(VLOOKUP(B1049,'hardcoded age'!A:A, 1, FALSE)), "age", TRUE, "")</f>
        <v/>
      </c>
    </row>
    <row r="1050" spans="1:6" x14ac:dyDescent="0.3">
      <c r="A1050" t="s">
        <v>969</v>
      </c>
      <c r="B1050" t="s">
        <v>3151</v>
      </c>
      <c r="C1050" t="str" cm="1">
        <f t="array" ref="C1050">_xlfn.IFS(ISTEXT(VLOOKUP(B1050,AGE!A:A,1,FALSE)),"age", ISTEXT(VLOOKUP(B1050,'hardcoded age'!A:A, 1, FALSE)), "age", TRUE, "")</f>
        <v/>
      </c>
    </row>
    <row r="1051" spans="1:6" x14ac:dyDescent="0.3">
      <c r="A1051" t="s">
        <v>417</v>
      </c>
      <c r="B1051" t="s">
        <v>3151</v>
      </c>
      <c r="C1051" t="str" cm="1">
        <f t="array" ref="C1051">_xlfn.IFS(ISTEXT(VLOOKUP(B1051,AGE!A:A,1,FALSE)),"age", ISTEXT(VLOOKUP(B1051,'hardcoded age'!A:A, 1, FALSE)), "age", TRUE, "")</f>
        <v/>
      </c>
    </row>
    <row r="1052" spans="1:6" x14ac:dyDescent="0.3">
      <c r="A1052" t="s">
        <v>371</v>
      </c>
      <c r="B1052" t="s">
        <v>3268</v>
      </c>
      <c r="C1052" t="str" cm="1">
        <f t="array" ref="C1052">_xlfn.IFS(ISTEXT(VLOOKUP(B1052,AGE!A:A,1,FALSE)),"age", ISTEXT(VLOOKUP(B1052,'hardcoded age'!A:A, 1, FALSE)), "age", TRUE, "")</f>
        <v/>
      </c>
    </row>
    <row r="1053" spans="1:6" x14ac:dyDescent="0.3">
      <c r="A1053" t="s">
        <v>1888</v>
      </c>
      <c r="B1053" t="s">
        <v>1889</v>
      </c>
      <c r="C1053" t="str" cm="1">
        <f t="array" ref="C1053">_xlfn.IFS(ISTEXT(VLOOKUP(B1053,AGE!A:A,1,FALSE)),"age", ISTEXT(VLOOKUP(B1053,'hardcoded age'!A:A, 1, FALSE)), "age", TRUE, "")</f>
        <v>age</v>
      </c>
    </row>
    <row r="1054" spans="1:6" x14ac:dyDescent="0.3">
      <c r="A1054" t="s">
        <v>781</v>
      </c>
      <c r="B1054" t="s">
        <v>3152</v>
      </c>
      <c r="C1054" t="str" cm="1">
        <f t="array" ref="C1054">_xlfn.IFS(ISTEXT(VLOOKUP(B1054,AGE!A:A,1,FALSE)),"age", ISTEXT(VLOOKUP(B1054,'hardcoded age'!A:A, 1, FALSE)), "age", TRUE, "")</f>
        <v/>
      </c>
    </row>
    <row r="1055" spans="1:6" x14ac:dyDescent="0.3">
      <c r="A1055" t="s">
        <v>715</v>
      </c>
      <c r="B1055" t="s">
        <v>3153</v>
      </c>
      <c r="C1055" t="str" cm="1">
        <f t="array" ref="C1055">_xlfn.IFS(ISTEXT(VLOOKUP(B1055,AGE!A:A,1,FALSE)),"age", ISTEXT(VLOOKUP(B1055,'hardcoded age'!A:A, 1, FALSE)), "age", TRUE, "")</f>
        <v/>
      </c>
    </row>
    <row r="1056" spans="1:6" x14ac:dyDescent="0.3">
      <c r="A1056" t="s">
        <v>70</v>
      </c>
      <c r="B1056" t="s">
        <v>3153</v>
      </c>
      <c r="C1056" t="str" cm="1">
        <f t="array" ref="C1056">_xlfn.IFS(ISTEXT(VLOOKUP(B1056,AGE!A:A,1,FALSE)),"age", ISTEXT(VLOOKUP(B1056,'hardcoded age'!A:A, 1, FALSE)), "age", TRUE, "")</f>
        <v/>
      </c>
    </row>
    <row r="1057" spans="1:3" x14ac:dyDescent="0.3">
      <c r="A1057" t="s">
        <v>914</v>
      </c>
      <c r="B1057" t="s">
        <v>914</v>
      </c>
      <c r="C1057" t="str" cm="1">
        <f t="array" ref="C1057">_xlfn.IFS(ISTEXT(VLOOKUP(B1057,AGE!A:A,1,FALSE)),"age", ISTEXT(VLOOKUP(B1057,'hardcoded age'!A:A, 1, FALSE)), "age", TRUE, "")</f>
        <v/>
      </c>
    </row>
    <row r="1058" spans="1:3" x14ac:dyDescent="0.3">
      <c r="A1058" t="s">
        <v>2046</v>
      </c>
      <c r="B1058" t="s">
        <v>2047</v>
      </c>
      <c r="C1058" t="str" cm="1">
        <f t="array" ref="C1058">_xlfn.IFS(ISTEXT(VLOOKUP(B1058,AGE!A:A,1,FALSE)),"age", ISTEXT(VLOOKUP(B1058,'hardcoded age'!A:A, 1, FALSE)), "age", TRUE, "")</f>
        <v>age</v>
      </c>
    </row>
    <row r="1059" spans="1:3" x14ac:dyDescent="0.3">
      <c r="A1059" t="s">
        <v>2040</v>
      </c>
      <c r="B1059" t="s">
        <v>2041</v>
      </c>
      <c r="C1059" t="str" cm="1">
        <f t="array" ref="C1059">_xlfn.IFS(ISTEXT(VLOOKUP(B1059,AGE!A:A,1,FALSE)),"age", ISTEXT(VLOOKUP(B1059,'hardcoded age'!A:A, 1, FALSE)), "age", TRUE, "")</f>
        <v>age</v>
      </c>
    </row>
    <row r="1060" spans="1:3" x14ac:dyDescent="0.3">
      <c r="A1060" t="s">
        <v>2044</v>
      </c>
      <c r="B1060" t="s">
        <v>2045</v>
      </c>
      <c r="C1060" t="str" cm="1">
        <f t="array" ref="C1060">_xlfn.IFS(ISTEXT(VLOOKUP(B1060,AGE!A:A,1,FALSE)),"age", ISTEXT(VLOOKUP(B1060,'hardcoded age'!A:A, 1, FALSE)), "age", TRUE, "")</f>
        <v>age</v>
      </c>
    </row>
    <row r="1061" spans="1:3" x14ac:dyDescent="0.3">
      <c r="A1061" t="s">
        <v>2042</v>
      </c>
      <c r="B1061" t="s">
        <v>2043</v>
      </c>
      <c r="C1061" t="str" cm="1">
        <f t="array" ref="C1061">_xlfn.IFS(ISTEXT(VLOOKUP(B1061,AGE!A:A,1,FALSE)),"age", ISTEXT(VLOOKUP(B1061,'hardcoded age'!A:A, 1, FALSE)), "age", TRUE, "")</f>
        <v>age</v>
      </c>
    </row>
    <row r="1062" spans="1:3" x14ac:dyDescent="0.3">
      <c r="A1062" t="s">
        <v>824</v>
      </c>
      <c r="B1062" t="s">
        <v>3154</v>
      </c>
      <c r="C1062" t="str" cm="1">
        <f t="array" ref="C1062">_xlfn.IFS(ISTEXT(VLOOKUP(B1062,AGE!A:A,1,FALSE)),"age", ISTEXT(VLOOKUP(B1062,'hardcoded age'!A:A, 1, FALSE)), "age", TRUE, "")</f>
        <v/>
      </c>
    </row>
    <row r="1063" spans="1:3" x14ac:dyDescent="0.3">
      <c r="A1063" t="s">
        <v>1550</v>
      </c>
      <c r="B1063" t="s">
        <v>1704</v>
      </c>
      <c r="C1063" t="str" cm="1">
        <f t="array" ref="C1063">_xlfn.IFS(ISTEXT(VLOOKUP(B1063,AGE!A:A,1,FALSE)),"age", ISTEXT(VLOOKUP(B1063,'hardcoded age'!A:A, 1, FALSE)), "age", TRUE, "")</f>
        <v>age</v>
      </c>
    </row>
    <row r="1064" spans="1:3" x14ac:dyDescent="0.3">
      <c r="A1064" t="s">
        <v>680</v>
      </c>
      <c r="B1064" t="s">
        <v>3155</v>
      </c>
      <c r="C1064" t="str" cm="1">
        <f t="array" ref="C1064">_xlfn.IFS(ISTEXT(VLOOKUP(B1064,AGE!A:A,1,FALSE)),"age", ISTEXT(VLOOKUP(B1064,'hardcoded age'!A:A, 1, FALSE)), "age", TRUE, "")</f>
        <v/>
      </c>
    </row>
    <row r="1065" spans="1:3" x14ac:dyDescent="0.3">
      <c r="A1065" t="s">
        <v>109</v>
      </c>
      <c r="B1065" t="s">
        <v>3156</v>
      </c>
      <c r="C1065" t="str" cm="1">
        <f t="array" ref="C1065">_xlfn.IFS(ISTEXT(VLOOKUP(B1065,AGE!A:A,1,FALSE)),"age", ISTEXT(VLOOKUP(B1065,'hardcoded age'!A:A, 1, FALSE)), "age", TRUE, "")</f>
        <v/>
      </c>
    </row>
    <row r="1066" spans="1:3" x14ac:dyDescent="0.3">
      <c r="A1066" t="s">
        <v>898</v>
      </c>
      <c r="B1066" t="s">
        <v>3157</v>
      </c>
      <c r="C1066" t="str" cm="1">
        <f t="array" ref="C1066">_xlfn.IFS(ISTEXT(VLOOKUP(B1066,AGE!A:A,1,FALSE)),"age", ISTEXT(VLOOKUP(B1066,'hardcoded age'!A:A, 1, FALSE)), "age", TRUE, "")</f>
        <v/>
      </c>
    </row>
    <row r="1067" spans="1:3" x14ac:dyDescent="0.3">
      <c r="A1067" t="s">
        <v>2660</v>
      </c>
      <c r="B1067" t="s">
        <v>2660</v>
      </c>
      <c r="C1067" t="str" cm="1">
        <f t="array" ref="C1067">_xlfn.IFS(ISTEXT(VLOOKUP(B1067,AGE!A:A,1,FALSE)),"age", ISTEXT(VLOOKUP(B1067,'hardcoded age'!A:A, 1, FALSE)), "age", TRUE, "")</f>
        <v>age</v>
      </c>
    </row>
    <row r="1068" spans="1:3" x14ac:dyDescent="0.3">
      <c r="A1068" t="s">
        <v>1839</v>
      </c>
      <c r="B1068" t="s">
        <v>2744</v>
      </c>
      <c r="C1068" t="str" cm="1">
        <f t="array" ref="C1068">_xlfn.IFS(ISTEXT(VLOOKUP(B1068,AGE!A:A,1,FALSE)),"age", ISTEXT(VLOOKUP(B1068,'hardcoded age'!A:A, 1, FALSE)), "age", TRUE, "")</f>
        <v>age</v>
      </c>
    </row>
    <row r="1069" spans="1:3" x14ac:dyDescent="0.3">
      <c r="C1069" t="str" cm="1">
        <f t="array" ref="C1069">_xlfn.IFS(ISTEXT(VLOOKUP(B1069,AGE!A:A,1,FALSE)),"age", ISTEXT(VLOOKUP(B1069,'hardcoded age'!A:A, 1, FALSE)), "age", TRUE, "")</f>
        <v/>
      </c>
    </row>
    <row r="1070" spans="1:3" x14ac:dyDescent="0.3">
      <c r="C1070" t="str" cm="1">
        <f t="array" ref="C1070">_xlfn.IFS(ISTEXT(VLOOKUP(B1070,AGE!A:A,1,FALSE)),"age", ISTEXT(VLOOKUP(B1070,'hardcoded age'!A:A, 1, FALSE)), "age", TRUE, "")</f>
        <v/>
      </c>
    </row>
    <row r="1071" spans="1:3" x14ac:dyDescent="0.3">
      <c r="C1071" t="str" cm="1">
        <f t="array" ref="C1071">_xlfn.IFS(ISTEXT(VLOOKUP(B1071,AGE!A:A,1,FALSE)),"age", ISTEXT(VLOOKUP(B1071,'hardcoded age'!A:A, 1, FALSE)), "age", TRUE, "")</f>
        <v/>
      </c>
    </row>
    <row r="1072" spans="1:3" x14ac:dyDescent="0.3">
      <c r="C1072" t="str" cm="1">
        <f t="array" ref="C1072">_xlfn.IFS(ISTEXT(VLOOKUP(B1072,AGE!A:A,1,FALSE)),"age", ISTEXT(VLOOKUP(B1072,'hardcoded age'!A:A, 1, FALSE)), "age", TRUE, "")</f>
        <v/>
      </c>
    </row>
    <row r="1073" spans="3:3" x14ac:dyDescent="0.3">
      <c r="C1073" t="str" cm="1">
        <f t="array" ref="C1073">_xlfn.IFS(ISTEXT(VLOOKUP(B1073,AGE!A:A,1,FALSE)),"age", ISTEXT(VLOOKUP(B1073,'hardcoded age'!A:A, 1, FALSE)), "age", TRUE, "")</f>
        <v/>
      </c>
    </row>
    <row r="1074" spans="3:3" x14ac:dyDescent="0.3">
      <c r="C1074" t="str" cm="1">
        <f t="array" ref="C1074">_xlfn.IFS(ISTEXT(VLOOKUP(B1074,AGE!A:A,1,FALSE)),"age", ISTEXT(VLOOKUP(B1074,'hardcoded age'!A:A, 1, FALSE)), "age", TRUE, "")</f>
        <v/>
      </c>
    </row>
    <row r="1075" spans="3:3" x14ac:dyDescent="0.3">
      <c r="C1075" t="str" cm="1">
        <f t="array" ref="C1075">_xlfn.IFS(ISTEXT(VLOOKUP(B1075,AGE!A:A,1,FALSE)),"age", ISTEXT(VLOOKUP(B1075,'hardcoded age'!A:A, 1, FALSE)), "age", TRUE, "")</f>
        <v/>
      </c>
    </row>
    <row r="1076" spans="3:3" x14ac:dyDescent="0.3">
      <c r="C1076" t="str" cm="1">
        <f t="array" ref="C1076">_xlfn.IFS(ISTEXT(VLOOKUP(B1076,AGE!A:A,1,FALSE)),"age", ISTEXT(VLOOKUP(B1076,'hardcoded age'!A:A, 1, FALSE)), "age", TRUE, "")</f>
        <v/>
      </c>
    </row>
    <row r="1077" spans="3:3" x14ac:dyDescent="0.3">
      <c r="C1077" t="str" cm="1">
        <f t="array" ref="C1077">_xlfn.IFS(ISTEXT(VLOOKUP(B1077,AGE!A:A,1,FALSE)),"age", ISTEXT(VLOOKUP(B1077,'hardcoded age'!A:A, 1, FALSE)), "age", TRUE, "")</f>
        <v/>
      </c>
    </row>
    <row r="1078" spans="3:3" x14ac:dyDescent="0.3">
      <c r="C1078" t="str" cm="1">
        <f t="array" ref="C1078">_xlfn.IFS(ISTEXT(VLOOKUP(B1078,AGE!A:A,1,FALSE)),"age", ISTEXT(VLOOKUP(B1078,'hardcoded age'!A:A, 1, FALSE)), "age", TRUE, "")</f>
        <v/>
      </c>
    </row>
    <row r="1079" spans="3:3" x14ac:dyDescent="0.3">
      <c r="C1079" t="str" cm="1">
        <f t="array" ref="C1079">_xlfn.IFS(ISTEXT(VLOOKUP(B1079,AGE!A:A,1,FALSE)),"age", ISTEXT(VLOOKUP(B1079,'hardcoded age'!A:A, 1, FALSE)), "age", TRUE, "")</f>
        <v/>
      </c>
    </row>
    <row r="1080" spans="3:3" x14ac:dyDescent="0.3">
      <c r="C1080" t="str" cm="1">
        <f t="array" ref="C1080">_xlfn.IFS(ISTEXT(VLOOKUP(B1080,AGE!A:A,1,FALSE)),"age", ISTEXT(VLOOKUP(B1080,'hardcoded age'!A:A, 1, FALSE)), "age", TRUE, "")</f>
        <v/>
      </c>
    </row>
    <row r="1081" spans="3:3" x14ac:dyDescent="0.3">
      <c r="C1081" t="str" cm="1">
        <f t="array" ref="C1081">_xlfn.IFS(ISTEXT(VLOOKUP(B1081,AGE!A:A,1,FALSE)),"age", ISTEXT(VLOOKUP(B1081,'hardcoded age'!A:A, 1, FALSE)), "age", TRUE, "")</f>
        <v/>
      </c>
    </row>
    <row r="1082" spans="3:3" x14ac:dyDescent="0.3">
      <c r="C1082" t="str" cm="1">
        <f t="array" ref="C1082">_xlfn.IFS(ISTEXT(VLOOKUP(B1082,AGE!A:A,1,FALSE)),"age", ISTEXT(VLOOKUP(B1082,'hardcoded age'!A:A, 1, FALSE)), "age", TRUE, "")</f>
        <v/>
      </c>
    </row>
    <row r="1083" spans="3:3" x14ac:dyDescent="0.3">
      <c r="C1083" t="str" cm="1">
        <f t="array" ref="C1083">_xlfn.IFS(ISTEXT(VLOOKUP(B1083,AGE!A:A,1,FALSE)),"age", ISTEXT(VLOOKUP(B1083,'hardcoded age'!A:A, 1, FALSE)), "age", TRUE, "")</f>
        <v/>
      </c>
    </row>
    <row r="1084" spans="3:3" x14ac:dyDescent="0.3">
      <c r="C1084" t="str" cm="1">
        <f t="array" ref="C1084">_xlfn.IFS(ISTEXT(VLOOKUP(B1084,AGE!A:A,1,FALSE)),"age", ISTEXT(VLOOKUP(B1084,'hardcoded age'!A:A, 1, FALSE)), "age", TRUE, "")</f>
        <v/>
      </c>
    </row>
    <row r="1085" spans="3:3" x14ac:dyDescent="0.3">
      <c r="C1085" t="str" cm="1">
        <f t="array" ref="C1085">_xlfn.IFS(ISTEXT(VLOOKUP(B1085,AGE!A:A,1,FALSE)),"age", ISTEXT(VLOOKUP(B1085,'hardcoded age'!A:A, 1, FALSE)), "age", TRUE, "")</f>
        <v/>
      </c>
    </row>
    <row r="1086" spans="3:3" x14ac:dyDescent="0.3">
      <c r="C1086" t="str" cm="1">
        <f t="array" ref="C1086">_xlfn.IFS(ISTEXT(VLOOKUP(B1086,AGE!A:A,1,FALSE)),"age", ISTEXT(VLOOKUP(B1086,'hardcoded age'!A:A, 1, FALSE)), "age", TRUE, "")</f>
        <v/>
      </c>
    </row>
    <row r="1087" spans="3:3" x14ac:dyDescent="0.3">
      <c r="C1087" t="str" cm="1">
        <f t="array" ref="C1087">_xlfn.IFS(ISTEXT(VLOOKUP(B1087,AGE!A:A,1,FALSE)),"age", ISTEXT(VLOOKUP(B1087,'hardcoded age'!A:A, 1, FALSE)), "age", TRUE, "")</f>
        <v/>
      </c>
    </row>
    <row r="1088" spans="3:3" x14ac:dyDescent="0.3">
      <c r="C1088" t="str" cm="1">
        <f t="array" ref="C1088">_xlfn.IFS(ISTEXT(VLOOKUP(B1088,AGE!A:A,1,FALSE)),"age", ISTEXT(VLOOKUP(B1088,'hardcoded age'!A:A, 1, FALSE)), "age", TRUE, "")</f>
        <v/>
      </c>
    </row>
    <row r="1089" spans="3:3" x14ac:dyDescent="0.3">
      <c r="C1089" t="str" cm="1">
        <f t="array" ref="C1089">_xlfn.IFS(ISTEXT(VLOOKUP(B1089,AGE!A:A,1,FALSE)),"age", ISTEXT(VLOOKUP(B1089,'hardcoded age'!A:A, 1, FALSE)), "age", TRUE, "")</f>
        <v/>
      </c>
    </row>
    <row r="1090" spans="3:3" x14ac:dyDescent="0.3">
      <c r="C1090" t="str" cm="1">
        <f t="array" ref="C1090">_xlfn.IFS(ISTEXT(VLOOKUP(B1090,AGE!A:A,1,FALSE)),"age", ISTEXT(VLOOKUP(B1090,'hardcoded age'!A:A, 1, FALSE)), "age", TRUE, "")</f>
        <v/>
      </c>
    </row>
    <row r="1091" spans="3:3" x14ac:dyDescent="0.3">
      <c r="C1091" t="str" cm="1">
        <f t="array" ref="C1091">_xlfn.IFS(ISTEXT(VLOOKUP(B1091,AGE!A:A,1,FALSE)),"age", ISTEXT(VLOOKUP(B1091,'hardcoded age'!A:A, 1, FALSE)), "age", TRUE, "")</f>
        <v/>
      </c>
    </row>
    <row r="1092" spans="3:3" x14ac:dyDescent="0.3">
      <c r="C1092" t="str" cm="1">
        <f t="array" ref="C1092">_xlfn.IFS(ISTEXT(VLOOKUP(B1092,AGE!A:A,1,FALSE)),"age", ISTEXT(VLOOKUP(B1092,'hardcoded age'!A:A, 1, FALSE)), "age", TRUE, "")</f>
        <v/>
      </c>
    </row>
    <row r="1093" spans="3:3" x14ac:dyDescent="0.3">
      <c r="C1093" t="str" cm="1">
        <f t="array" ref="C1093">_xlfn.IFS(ISTEXT(VLOOKUP(B1093,AGE!A:A,1,FALSE)),"age", ISTEXT(VLOOKUP(B1093,'hardcoded age'!A:A, 1, FALSE)), "age", TRUE, "")</f>
        <v/>
      </c>
    </row>
    <row r="1094" spans="3:3" x14ac:dyDescent="0.3">
      <c r="C1094" t="str" cm="1">
        <f t="array" ref="C1094">_xlfn.IFS(ISTEXT(VLOOKUP(B1094,AGE!A:A,1,FALSE)),"age", ISTEXT(VLOOKUP(B1094,'hardcoded age'!A:A, 1, FALSE)), "age", TRUE, "")</f>
        <v/>
      </c>
    </row>
    <row r="1095" spans="3:3" x14ac:dyDescent="0.3">
      <c r="C1095" t="str" cm="1">
        <f t="array" ref="C1095">_xlfn.IFS(ISTEXT(VLOOKUP(B1095,AGE!A:A,1,FALSE)),"age", ISTEXT(VLOOKUP(B1095,'hardcoded age'!A:A, 1, FALSE)), "age", TRUE, "")</f>
        <v/>
      </c>
    </row>
    <row r="1096" spans="3:3" x14ac:dyDescent="0.3">
      <c r="C1096" t="str" cm="1">
        <f t="array" ref="C1096">_xlfn.IFS(ISTEXT(VLOOKUP(B1096,AGE!A:A,1,FALSE)),"age", ISTEXT(VLOOKUP(B1096,'hardcoded age'!A:A, 1, FALSE)), "age", TRUE, "")</f>
        <v/>
      </c>
    </row>
    <row r="1097" spans="3:3" x14ac:dyDescent="0.3">
      <c r="C1097" t="str" cm="1">
        <f t="array" ref="C1097">_xlfn.IFS(ISTEXT(VLOOKUP(B1097,AGE!A:A,1,FALSE)),"age", ISTEXT(VLOOKUP(B1097,'hardcoded age'!A:A, 1, FALSE)), "age", TRUE, "")</f>
        <v/>
      </c>
    </row>
    <row r="1098" spans="3:3" x14ac:dyDescent="0.3">
      <c r="C1098" t="str" cm="1">
        <f t="array" ref="C1098">_xlfn.IFS(ISTEXT(VLOOKUP(B1098,AGE!A:A,1,FALSE)),"age", ISTEXT(VLOOKUP(B1098,'hardcoded age'!A:A, 1, FALSE)), "age", TRUE, "")</f>
        <v/>
      </c>
    </row>
    <row r="1099" spans="3:3" x14ac:dyDescent="0.3">
      <c r="C1099" t="str" cm="1">
        <f t="array" ref="C1099">_xlfn.IFS(ISTEXT(VLOOKUP(B1099,AGE!A:A,1,FALSE)),"age", ISTEXT(VLOOKUP(B1099,'hardcoded age'!A:A, 1, FALSE)), "age", TRUE, "")</f>
        <v/>
      </c>
    </row>
    <row r="1100" spans="3:3" x14ac:dyDescent="0.3">
      <c r="C1100" t="str" cm="1">
        <f t="array" ref="C1100">_xlfn.IFS(ISTEXT(VLOOKUP(B1100,AGE!A:A,1,FALSE)),"age", ISTEXT(VLOOKUP(B1100,'hardcoded age'!A:A, 1, FALSE)), "age", TRUE, "")</f>
        <v/>
      </c>
    </row>
    <row r="1101" spans="3:3" x14ac:dyDescent="0.3">
      <c r="C1101" t="str" cm="1">
        <f t="array" ref="C1101">_xlfn.IFS(ISTEXT(VLOOKUP(B1101,AGE!A:A,1,FALSE)),"age", ISTEXT(VLOOKUP(B1101,'hardcoded age'!A:A, 1, FALSE)), "age", TRUE, "")</f>
        <v/>
      </c>
    </row>
    <row r="1102" spans="3:3" x14ac:dyDescent="0.3">
      <c r="C1102" t="str" cm="1">
        <f t="array" ref="C1102">_xlfn.IFS(ISTEXT(VLOOKUP(B1102,AGE!A:A,1,FALSE)),"age", ISTEXT(VLOOKUP(B1102,'hardcoded age'!A:A, 1, FALSE)), "age", TRUE, "")</f>
        <v/>
      </c>
    </row>
    <row r="1103" spans="3:3" x14ac:dyDescent="0.3">
      <c r="C1103" t="str" cm="1">
        <f t="array" ref="C1103">_xlfn.IFS(ISTEXT(VLOOKUP(B1103,AGE!A:A,1,FALSE)),"age", ISTEXT(VLOOKUP(B1103,'hardcoded age'!A:A, 1, FALSE)), "age", TRUE, "")</f>
        <v/>
      </c>
    </row>
    <row r="1104" spans="3:3" x14ac:dyDescent="0.3">
      <c r="C1104" t="str" cm="1">
        <f t="array" ref="C1104">_xlfn.IFS(ISTEXT(VLOOKUP(B1104,AGE!A:A,1,FALSE)),"age", ISTEXT(VLOOKUP(B1104,'hardcoded age'!A:A, 1, FALSE)), "age", TRUE, "")</f>
        <v/>
      </c>
    </row>
    <row r="1105" spans="3:3" x14ac:dyDescent="0.3">
      <c r="C1105" t="str" cm="1">
        <f t="array" ref="C1105">_xlfn.IFS(ISTEXT(VLOOKUP(B1105,AGE!A:A,1,FALSE)),"age", ISTEXT(VLOOKUP(B1105,'hardcoded age'!A:A, 1, FALSE)), "age", TRUE, "")</f>
        <v/>
      </c>
    </row>
    <row r="1106" spans="3:3" x14ac:dyDescent="0.3">
      <c r="C1106" t="str" cm="1">
        <f t="array" ref="C1106">_xlfn.IFS(ISTEXT(VLOOKUP(B1106,AGE!A:A,1,FALSE)),"age", ISTEXT(VLOOKUP(B1106,'hardcoded age'!A:A, 1, FALSE)), "age", TRUE, "")</f>
        <v/>
      </c>
    </row>
    <row r="1107" spans="3:3" x14ac:dyDescent="0.3">
      <c r="C1107" t="str" cm="1">
        <f t="array" ref="C1107">_xlfn.IFS(ISTEXT(VLOOKUP(B1107,AGE!A:A,1,FALSE)),"age", ISTEXT(VLOOKUP(B1107,'hardcoded age'!A:A, 1, FALSE)), "age", TRUE, "")</f>
        <v/>
      </c>
    </row>
    <row r="1108" spans="3:3" x14ac:dyDescent="0.3">
      <c r="C1108" t="str" cm="1">
        <f t="array" ref="C1108">_xlfn.IFS(ISTEXT(VLOOKUP(B1108,AGE!A:A,1,FALSE)),"age", ISTEXT(VLOOKUP(B1108,'hardcoded age'!A:A, 1, FALSE)), "age", TRUE, "")</f>
        <v/>
      </c>
    </row>
    <row r="1109" spans="3:3" x14ac:dyDescent="0.3">
      <c r="C1109" t="str" cm="1">
        <f t="array" ref="C1109">_xlfn.IFS(ISTEXT(VLOOKUP(B1109,AGE!A:A,1,FALSE)),"age", ISTEXT(VLOOKUP(B1109,'hardcoded age'!A:A, 1, FALSE)), "age", TRUE, "")</f>
        <v/>
      </c>
    </row>
    <row r="1110" spans="3:3" x14ac:dyDescent="0.3">
      <c r="C1110" t="str" cm="1">
        <f t="array" ref="C1110">_xlfn.IFS(ISTEXT(VLOOKUP(B1110,AGE!A:A,1,FALSE)),"age", ISTEXT(VLOOKUP(B1110,'hardcoded age'!A:A, 1, FALSE)), "age", TRUE, "")</f>
        <v/>
      </c>
    </row>
    <row r="1111" spans="3:3" x14ac:dyDescent="0.3">
      <c r="C1111" t="str" cm="1">
        <f t="array" ref="C1111">_xlfn.IFS(ISTEXT(VLOOKUP(B1111,AGE!A:A,1,FALSE)),"age", ISTEXT(VLOOKUP(B1111,'hardcoded age'!A:A, 1, FALSE)), "age", TRUE, "")</f>
        <v/>
      </c>
    </row>
    <row r="1112" spans="3:3" x14ac:dyDescent="0.3">
      <c r="C1112" t="str" cm="1">
        <f t="array" ref="C1112">_xlfn.IFS(ISTEXT(VLOOKUP(B1112,AGE!A:A,1,FALSE)),"age", ISTEXT(VLOOKUP(B1112,'hardcoded age'!A:A, 1, FALSE)), "age", TRUE, "")</f>
        <v/>
      </c>
    </row>
    <row r="1113" spans="3:3" x14ac:dyDescent="0.3">
      <c r="C1113" t="str" cm="1">
        <f t="array" ref="C1113">_xlfn.IFS(ISTEXT(VLOOKUP(B1113,AGE!A:A,1,FALSE)),"age", ISTEXT(VLOOKUP(B1113,'hardcoded age'!A:A, 1, FALSE)), "age", TRUE, "")</f>
        <v/>
      </c>
    </row>
    <row r="1114" spans="3:3" x14ac:dyDescent="0.3">
      <c r="C1114" t="str" cm="1">
        <f t="array" ref="C1114">_xlfn.IFS(ISTEXT(VLOOKUP(B1114,AGE!A:A,1,FALSE)),"age", ISTEXT(VLOOKUP(B1114,'hardcoded age'!A:A, 1, FALSE)), "age", TRUE, "")</f>
        <v/>
      </c>
    </row>
    <row r="1115" spans="3:3" x14ac:dyDescent="0.3">
      <c r="C1115" t="str" cm="1">
        <f t="array" ref="C1115">_xlfn.IFS(ISTEXT(VLOOKUP(B1115,AGE!A:A,1,FALSE)),"age", ISTEXT(VLOOKUP(B1115,'hardcoded age'!A:A, 1, FALSE)), "age", TRUE, "")</f>
        <v/>
      </c>
    </row>
    <row r="1116" spans="3:3" x14ac:dyDescent="0.3">
      <c r="C1116" t="str" cm="1">
        <f t="array" ref="C1116">_xlfn.IFS(ISTEXT(VLOOKUP(B1116,AGE!A:A,1,FALSE)),"age", ISTEXT(VLOOKUP(B1116,'hardcoded age'!A:A, 1, FALSE)), "age", TRUE, "")</f>
        <v/>
      </c>
    </row>
    <row r="1117" spans="3:3" x14ac:dyDescent="0.3">
      <c r="C1117" t="str" cm="1">
        <f t="array" ref="C1117">_xlfn.IFS(ISTEXT(VLOOKUP(B1117,AGE!A:A,1,FALSE)),"age", ISTEXT(VLOOKUP(B1117,'hardcoded age'!A:A, 1, FALSE)), "age", TRUE, "")</f>
        <v/>
      </c>
    </row>
    <row r="1118" spans="3:3" x14ac:dyDescent="0.3">
      <c r="C1118" t="str" cm="1">
        <f t="array" ref="C1118">_xlfn.IFS(ISTEXT(VLOOKUP(B1118,AGE!A:A,1,FALSE)),"age", ISTEXT(VLOOKUP(B1118,'hardcoded age'!A:A, 1, FALSE)), "age", TRUE, "")</f>
        <v/>
      </c>
    </row>
    <row r="1119" spans="3:3" x14ac:dyDescent="0.3">
      <c r="C1119" t="str" cm="1">
        <f t="array" ref="C1119">_xlfn.IFS(ISTEXT(VLOOKUP(B1119,AGE!A:A,1,FALSE)),"age", ISTEXT(VLOOKUP(B1119,'hardcoded age'!A:A, 1, FALSE)), "age", TRUE, "")</f>
        <v/>
      </c>
    </row>
    <row r="1120" spans="3:3" x14ac:dyDescent="0.3">
      <c r="C1120" t="str" cm="1">
        <f t="array" ref="C1120">_xlfn.IFS(ISTEXT(VLOOKUP(B1120,AGE!A:A,1,FALSE)),"age", ISTEXT(VLOOKUP(B1120,'hardcoded age'!A:A, 1, FALSE)), "age", TRUE, "")</f>
        <v/>
      </c>
    </row>
    <row r="1121" spans="3:3" x14ac:dyDescent="0.3">
      <c r="C1121" t="str" cm="1">
        <f t="array" ref="C1121">_xlfn.IFS(ISTEXT(VLOOKUP(B1121,AGE!A:A,1,FALSE)),"age", ISTEXT(VLOOKUP(B1121,'hardcoded age'!A:A, 1, FALSE)), "age", TRUE, "")</f>
        <v/>
      </c>
    </row>
    <row r="1122" spans="3:3" x14ac:dyDescent="0.3">
      <c r="C1122" t="str" cm="1">
        <f t="array" ref="C1122">_xlfn.IFS(ISTEXT(VLOOKUP(B1122,AGE!A:A,1,FALSE)),"age", ISTEXT(VLOOKUP(B1122,'hardcoded age'!A:A, 1, FALSE)), "age", TRUE, "")</f>
        <v/>
      </c>
    </row>
    <row r="1123" spans="3:3" x14ac:dyDescent="0.3">
      <c r="C1123" t="str" cm="1">
        <f t="array" ref="C1123">_xlfn.IFS(ISTEXT(VLOOKUP(B1123,AGE!A:A,1,FALSE)),"age", ISTEXT(VLOOKUP(B1123,'hardcoded age'!A:A, 1, FALSE)), "age", TRUE, "")</f>
        <v/>
      </c>
    </row>
    <row r="1124" spans="3:3" x14ac:dyDescent="0.3">
      <c r="C1124" t="str" cm="1">
        <f t="array" ref="C1124">_xlfn.IFS(ISTEXT(VLOOKUP(B1124,AGE!A:A,1,FALSE)),"age", ISTEXT(VLOOKUP(B1124,'hardcoded age'!A:A, 1, FALSE)), "age", TRUE, "")</f>
        <v/>
      </c>
    </row>
    <row r="1125" spans="3:3" x14ac:dyDescent="0.3">
      <c r="C1125" t="str" cm="1">
        <f t="array" ref="C1125">_xlfn.IFS(ISTEXT(VLOOKUP(B1125,AGE!A:A,1,FALSE)),"age", ISTEXT(VLOOKUP(B1125,'hardcoded age'!A:A, 1, FALSE)), "age", TRUE, "")</f>
        <v/>
      </c>
    </row>
    <row r="1126" spans="3:3" x14ac:dyDescent="0.3">
      <c r="C1126" t="str" cm="1">
        <f t="array" ref="C1126">_xlfn.IFS(ISTEXT(VLOOKUP(B1126,AGE!A:A,1,FALSE)),"age", ISTEXT(VLOOKUP(B1126,'hardcoded age'!A:A, 1, FALSE)), "age", TRUE, "")</f>
        <v/>
      </c>
    </row>
    <row r="1127" spans="3:3" x14ac:dyDescent="0.3">
      <c r="C1127" t="str" cm="1">
        <f t="array" ref="C1127">_xlfn.IFS(ISTEXT(VLOOKUP(B1127,AGE!A:A,1,FALSE)),"age", ISTEXT(VLOOKUP(B1127,'hardcoded age'!A:A, 1, FALSE)), "age", TRUE, "")</f>
        <v/>
      </c>
    </row>
    <row r="1128" spans="3:3" x14ac:dyDescent="0.3">
      <c r="C1128" t="str" cm="1">
        <f t="array" ref="C1128">_xlfn.IFS(ISTEXT(VLOOKUP(B1128,AGE!A:A,1,FALSE)),"age", ISTEXT(VLOOKUP(B1128,'hardcoded age'!A:A, 1, FALSE)), "age", TRUE, "")</f>
        <v/>
      </c>
    </row>
    <row r="1129" spans="3:3" x14ac:dyDescent="0.3">
      <c r="C1129" t="str" cm="1">
        <f t="array" ref="C1129">_xlfn.IFS(ISTEXT(VLOOKUP(B1129,AGE!A:A,1,FALSE)),"age", ISTEXT(VLOOKUP(B1129,'hardcoded age'!A:A, 1, FALSE)), "age", TRUE, "")</f>
        <v/>
      </c>
    </row>
    <row r="1130" spans="3:3" x14ac:dyDescent="0.3">
      <c r="C1130" t="str" cm="1">
        <f t="array" ref="C1130">_xlfn.IFS(ISTEXT(VLOOKUP(B1130,AGE!A:A,1,FALSE)),"age", ISTEXT(VLOOKUP(B1130,'hardcoded age'!A:A, 1, FALSE)), "age", TRUE, "")</f>
        <v/>
      </c>
    </row>
    <row r="1131" spans="3:3" x14ac:dyDescent="0.3">
      <c r="C1131" t="str" cm="1">
        <f t="array" ref="C1131">_xlfn.IFS(ISTEXT(VLOOKUP(B1131,AGE!A:A,1,FALSE)),"age", ISTEXT(VLOOKUP(B1131,'hardcoded age'!A:A, 1, FALSE)), "age", TRUE, "")</f>
        <v/>
      </c>
    </row>
    <row r="1132" spans="3:3" x14ac:dyDescent="0.3">
      <c r="C1132" t="str" cm="1">
        <f t="array" ref="C1132">_xlfn.IFS(ISTEXT(VLOOKUP(B1132,AGE!A:A,1,FALSE)),"age", ISTEXT(VLOOKUP(B1132,'hardcoded age'!A:A, 1, FALSE)), "age", TRUE, "")</f>
        <v/>
      </c>
    </row>
    <row r="1133" spans="3:3" x14ac:dyDescent="0.3">
      <c r="C1133" t="str" cm="1">
        <f t="array" ref="C1133">_xlfn.IFS(ISTEXT(VLOOKUP(B1133,AGE!A:A,1,FALSE)),"age", ISTEXT(VLOOKUP(B1133,'hardcoded age'!A:A, 1, FALSE)), "age", TRUE, "")</f>
        <v/>
      </c>
    </row>
    <row r="1134" spans="3:3" x14ac:dyDescent="0.3">
      <c r="C1134" t="str" cm="1">
        <f t="array" ref="C1134">_xlfn.IFS(ISTEXT(VLOOKUP(B1134,AGE!A:A,1,FALSE)),"age", ISTEXT(VLOOKUP(B1134,'hardcoded age'!A:A, 1, FALSE)), "age", TRUE, "")</f>
        <v/>
      </c>
    </row>
    <row r="1135" spans="3:3" x14ac:dyDescent="0.3">
      <c r="C1135" t="str" cm="1">
        <f t="array" ref="C1135">_xlfn.IFS(ISTEXT(VLOOKUP(B1135,AGE!A:A,1,FALSE)),"age", ISTEXT(VLOOKUP(B1135,'hardcoded age'!A:A, 1, FALSE)), "age", TRUE, "")</f>
        <v/>
      </c>
    </row>
    <row r="1136" spans="3:3" x14ac:dyDescent="0.3">
      <c r="C1136" t="str" cm="1">
        <f t="array" ref="C1136">_xlfn.IFS(ISTEXT(VLOOKUP(B1136,AGE!A:A,1,FALSE)),"age", ISTEXT(VLOOKUP(B1136,'hardcoded age'!A:A, 1, FALSE)), "age", TRUE, "")</f>
        <v/>
      </c>
    </row>
    <row r="1137" spans="3:3" x14ac:dyDescent="0.3">
      <c r="C1137" t="str" cm="1">
        <f t="array" ref="C1137">_xlfn.IFS(ISTEXT(VLOOKUP(B1137,AGE!A:A,1,FALSE)),"age", ISTEXT(VLOOKUP(B1137,'hardcoded age'!A:A, 1, FALSE)), "age", TRUE, "")</f>
        <v/>
      </c>
    </row>
    <row r="1138" spans="3:3" x14ac:dyDescent="0.3">
      <c r="C1138" t="str" cm="1">
        <f t="array" ref="C1138">_xlfn.IFS(ISTEXT(VLOOKUP(B1138,AGE!A:A,1,FALSE)),"age", ISTEXT(VLOOKUP(B1138,'hardcoded age'!A:A, 1, FALSE)), "age", TRUE, "")</f>
        <v/>
      </c>
    </row>
    <row r="1139" spans="3:3" x14ac:dyDescent="0.3">
      <c r="C1139" t="str" cm="1">
        <f t="array" ref="C1139">_xlfn.IFS(ISTEXT(VLOOKUP(B1139,AGE!A:A,1,FALSE)),"age", ISTEXT(VLOOKUP(B1139,'hardcoded age'!A:A, 1, FALSE)), "age", TRUE, "")</f>
        <v/>
      </c>
    </row>
    <row r="1140" spans="3:3" x14ac:dyDescent="0.3">
      <c r="C1140" t="str" cm="1">
        <f t="array" ref="C1140">_xlfn.IFS(ISTEXT(VLOOKUP(B1140,AGE!A:A,1,FALSE)),"age", ISTEXT(VLOOKUP(B1140,'hardcoded age'!A:A, 1, FALSE)), "age", TRUE, "")</f>
        <v/>
      </c>
    </row>
    <row r="1141" spans="3:3" x14ac:dyDescent="0.3">
      <c r="C1141" t="str" cm="1">
        <f t="array" ref="C1141">_xlfn.IFS(ISTEXT(VLOOKUP(B1141,AGE!A:A,1,FALSE)),"age", ISTEXT(VLOOKUP(B1141,'hardcoded age'!A:A, 1, FALSE)), "age", TRUE, "")</f>
        <v/>
      </c>
    </row>
    <row r="1142" spans="3:3" x14ac:dyDescent="0.3">
      <c r="C1142" t="str" cm="1">
        <f t="array" ref="C1142">_xlfn.IFS(ISTEXT(VLOOKUP(B1142,AGE!A:A,1,FALSE)),"age", ISTEXT(VLOOKUP(B1142,'hardcoded age'!A:A, 1, FALSE)), "age", TRUE, "")</f>
        <v/>
      </c>
    </row>
    <row r="1143" spans="3:3" x14ac:dyDescent="0.3">
      <c r="C1143" t="str" cm="1">
        <f t="array" ref="C1143">_xlfn.IFS(ISTEXT(VLOOKUP(B1143,AGE!A:A,1,FALSE)),"age", ISTEXT(VLOOKUP(B1143,'hardcoded age'!A:A, 1, FALSE)), "age", TRUE, "")</f>
        <v/>
      </c>
    </row>
    <row r="1144" spans="3:3" x14ac:dyDescent="0.3">
      <c r="C1144" t="str" cm="1">
        <f t="array" ref="C1144">_xlfn.IFS(ISTEXT(VLOOKUP(B1144,AGE!A:A,1,FALSE)),"age", ISTEXT(VLOOKUP(B1144,'hardcoded age'!A:A, 1, FALSE)), "age", TRUE, "")</f>
        <v/>
      </c>
    </row>
    <row r="1145" spans="3:3" x14ac:dyDescent="0.3">
      <c r="C1145" t="str" cm="1">
        <f t="array" ref="C1145">_xlfn.IFS(ISTEXT(VLOOKUP(B1145,AGE!A:A,1,FALSE)),"age", ISTEXT(VLOOKUP(B1145,'hardcoded age'!A:A, 1, FALSE)), "age", TRUE, "")</f>
        <v/>
      </c>
    </row>
    <row r="1146" spans="3:3" x14ac:dyDescent="0.3">
      <c r="C1146" t="str" cm="1">
        <f t="array" ref="C1146">_xlfn.IFS(ISTEXT(VLOOKUP(B1146,AGE!A:A,1,FALSE)),"age", ISTEXT(VLOOKUP(B1146,'hardcoded age'!A:A, 1, FALSE)), "age", TRUE, "")</f>
        <v/>
      </c>
    </row>
    <row r="1147" spans="3:3" x14ac:dyDescent="0.3">
      <c r="C1147" t="str" cm="1">
        <f t="array" ref="C1147">_xlfn.IFS(ISTEXT(VLOOKUP(B1147,AGE!A:A,1,FALSE)),"age", ISTEXT(VLOOKUP(B1147,'hardcoded age'!A:A, 1, FALSE)), "age", TRUE, "")</f>
        <v/>
      </c>
    </row>
    <row r="1148" spans="3:3" x14ac:dyDescent="0.3">
      <c r="C1148" t="str" cm="1">
        <f t="array" ref="C1148">_xlfn.IFS(ISTEXT(VLOOKUP(B1148,AGE!A:A,1,FALSE)),"age", ISTEXT(VLOOKUP(B1148,'hardcoded age'!A:A, 1, FALSE)), "age", TRUE, "")</f>
        <v/>
      </c>
    </row>
    <row r="1149" spans="3:3" x14ac:dyDescent="0.3">
      <c r="C1149" t="str" cm="1">
        <f t="array" ref="C1149">_xlfn.IFS(ISTEXT(VLOOKUP(B1149,AGE!A:A,1,FALSE)),"age", ISTEXT(VLOOKUP(B1149,'hardcoded age'!A:A, 1, FALSE)), "age", TRUE, "")</f>
        <v/>
      </c>
    </row>
    <row r="1150" spans="3:3" x14ac:dyDescent="0.3">
      <c r="C1150" t="str" cm="1">
        <f t="array" ref="C1150">_xlfn.IFS(ISTEXT(VLOOKUP(B1150,AGE!A:A,1,FALSE)),"age", ISTEXT(VLOOKUP(B1150,'hardcoded age'!A:A, 1, FALSE)), "age", TRUE, "")</f>
        <v/>
      </c>
    </row>
    <row r="1151" spans="3:3" x14ac:dyDescent="0.3">
      <c r="C1151" t="str" cm="1">
        <f t="array" ref="C1151">_xlfn.IFS(ISTEXT(VLOOKUP(B1151,AGE!A:A,1,FALSE)),"age", ISTEXT(VLOOKUP(B1151,'hardcoded age'!A:A, 1, FALSE)), "age", TRUE, "")</f>
        <v/>
      </c>
    </row>
    <row r="1152" spans="3:3" x14ac:dyDescent="0.3">
      <c r="C1152" t="str" cm="1">
        <f t="array" ref="C1152">_xlfn.IFS(ISTEXT(VLOOKUP(B1152,AGE!A:A,1,FALSE)),"age", ISTEXT(VLOOKUP(B1152,'hardcoded age'!A:A, 1, FALSE)), "age", TRUE, "")</f>
        <v/>
      </c>
    </row>
    <row r="1153" spans="3:3" x14ac:dyDescent="0.3">
      <c r="C1153" t="str" cm="1">
        <f t="array" ref="C1153">_xlfn.IFS(ISTEXT(VLOOKUP(B1153,AGE!A:A,1,FALSE)),"age", ISTEXT(VLOOKUP(B1153,'hardcoded age'!A:A, 1, FALSE)), "age", TRUE, "")</f>
        <v/>
      </c>
    </row>
    <row r="1154" spans="3:3" x14ac:dyDescent="0.3">
      <c r="C1154" t="str" cm="1">
        <f t="array" ref="C1154">_xlfn.IFS(ISTEXT(VLOOKUP(B1154,AGE!A:A,1,FALSE)),"age", ISTEXT(VLOOKUP(B1154,'hardcoded age'!A:A, 1, FALSE)), "age", TRUE, "")</f>
        <v/>
      </c>
    </row>
    <row r="1155" spans="3:3" x14ac:dyDescent="0.3">
      <c r="C1155" t="str" cm="1">
        <f t="array" ref="C1155">_xlfn.IFS(ISTEXT(VLOOKUP(B1155,AGE!A:A,1,FALSE)),"age", ISTEXT(VLOOKUP(B1155,'hardcoded age'!A:A, 1, FALSE)), "age", TRUE, "")</f>
        <v/>
      </c>
    </row>
    <row r="1156" spans="3:3" x14ac:dyDescent="0.3">
      <c r="C1156" t="str" cm="1">
        <f t="array" ref="C1156">_xlfn.IFS(ISTEXT(VLOOKUP(B1156,AGE!A:A,1,FALSE)),"age", ISTEXT(VLOOKUP(B1156,'hardcoded age'!A:A, 1, FALSE)), "age", TRUE, "")</f>
        <v/>
      </c>
    </row>
    <row r="1157" spans="3:3" x14ac:dyDescent="0.3">
      <c r="C1157" t="str" cm="1">
        <f t="array" ref="C1157">_xlfn.IFS(ISTEXT(VLOOKUP(B1157,AGE!A:A,1,FALSE)),"age", ISTEXT(VLOOKUP(B1157,'hardcoded age'!A:A, 1, FALSE)), "age", TRUE, "")</f>
        <v/>
      </c>
    </row>
    <row r="1158" spans="3:3" x14ac:dyDescent="0.3">
      <c r="C1158" t="str" cm="1">
        <f t="array" ref="C1158">_xlfn.IFS(ISTEXT(VLOOKUP(B1158,AGE!A:A,1,FALSE)),"age", ISTEXT(VLOOKUP(B1158,'hardcoded age'!A:A, 1, FALSE)), "age", TRUE, "")</f>
        <v/>
      </c>
    </row>
    <row r="1159" spans="3:3" x14ac:dyDescent="0.3">
      <c r="C1159" t="str" cm="1">
        <f t="array" ref="C1159">_xlfn.IFS(ISTEXT(VLOOKUP(B1159,AGE!A:A,1,FALSE)),"age", ISTEXT(VLOOKUP(B1159,'hardcoded age'!A:A, 1, FALSE)), "age", TRUE, "")</f>
        <v/>
      </c>
    </row>
    <row r="1160" spans="3:3" x14ac:dyDescent="0.3">
      <c r="C1160" t="str" cm="1">
        <f t="array" ref="C1160">_xlfn.IFS(ISTEXT(VLOOKUP(B1160,AGE!A:A,1,FALSE)),"age", ISTEXT(VLOOKUP(B1160,'hardcoded age'!A:A, 1, FALSE)), "age", TRUE, "")</f>
        <v/>
      </c>
    </row>
    <row r="1161" spans="3:3" x14ac:dyDescent="0.3">
      <c r="C1161" t="str" cm="1">
        <f t="array" ref="C1161">_xlfn.IFS(ISTEXT(VLOOKUP(B1161,AGE!A:A,1,FALSE)),"age", ISTEXT(VLOOKUP(B1161,'hardcoded age'!A:A, 1, FALSE)), "age", TRUE, "")</f>
        <v/>
      </c>
    </row>
    <row r="1162" spans="3:3" x14ac:dyDescent="0.3">
      <c r="C1162" t="str" cm="1">
        <f t="array" ref="C1162">_xlfn.IFS(ISTEXT(VLOOKUP(B1162,AGE!A:A,1,FALSE)),"age", ISTEXT(VLOOKUP(B1162,'hardcoded age'!A:A, 1, FALSE)), "age", TRUE, "")</f>
        <v/>
      </c>
    </row>
    <row r="1163" spans="3:3" x14ac:dyDescent="0.3">
      <c r="C1163" t="str" cm="1">
        <f t="array" ref="C1163">_xlfn.IFS(ISTEXT(VLOOKUP(B1163,AGE!A:A,1,FALSE)),"age", ISTEXT(VLOOKUP(B1163,'hardcoded age'!A:A, 1, FALSE)), "age", TRUE, "")</f>
        <v/>
      </c>
    </row>
    <row r="1164" spans="3:3" x14ac:dyDescent="0.3">
      <c r="C1164" t="str" cm="1">
        <f t="array" ref="C1164">_xlfn.IFS(ISTEXT(VLOOKUP(B1164,AGE!A:A,1,FALSE)),"age", ISTEXT(VLOOKUP(B1164,'hardcoded age'!A:A, 1, FALSE)), "age", TRUE, "")</f>
        <v/>
      </c>
    </row>
    <row r="1165" spans="3:3" x14ac:dyDescent="0.3">
      <c r="C1165" t="str" cm="1">
        <f t="array" ref="C1165">_xlfn.IFS(ISTEXT(VLOOKUP(B1165,AGE!A:A,1,FALSE)),"age", ISTEXT(VLOOKUP(B1165,'hardcoded age'!A:A, 1, FALSE)), "age", TRUE, "")</f>
        <v/>
      </c>
    </row>
    <row r="1166" spans="3:3" x14ac:dyDescent="0.3">
      <c r="C1166" t="str" cm="1">
        <f t="array" ref="C1166">_xlfn.IFS(ISTEXT(VLOOKUP(B1166,AGE!A:A,1,FALSE)),"age", ISTEXT(VLOOKUP(B1166,'hardcoded age'!A:A, 1, FALSE)), "age", TRUE, "")</f>
        <v/>
      </c>
    </row>
    <row r="1167" spans="3:3" x14ac:dyDescent="0.3">
      <c r="C1167" t="str" cm="1">
        <f t="array" ref="C1167">_xlfn.IFS(ISTEXT(VLOOKUP(B1167,AGE!A:A,1,FALSE)),"age", ISTEXT(VLOOKUP(B1167,'hardcoded age'!A:A, 1, FALSE)), "age", TRUE, "")</f>
        <v/>
      </c>
    </row>
    <row r="1168" spans="3:3" x14ac:dyDescent="0.3">
      <c r="C1168" t="str" cm="1">
        <f t="array" ref="C1168">_xlfn.IFS(ISTEXT(VLOOKUP(B1168,AGE!A:A,1,FALSE)),"age", ISTEXT(VLOOKUP(B1168,'hardcoded age'!A:A, 1, FALSE)), "age", TRUE, "")</f>
        <v/>
      </c>
    </row>
    <row r="1169" spans="3:3" x14ac:dyDescent="0.3">
      <c r="C1169" t="str" cm="1">
        <f t="array" ref="C1169">_xlfn.IFS(ISTEXT(VLOOKUP(B1169,AGE!A:A,1,FALSE)),"age", ISTEXT(VLOOKUP(B1169,'hardcoded age'!A:A, 1, FALSE)), "age", TRUE, "")</f>
        <v/>
      </c>
    </row>
    <row r="1170" spans="3:3" x14ac:dyDescent="0.3">
      <c r="C1170" t="str" cm="1">
        <f t="array" ref="C1170">_xlfn.IFS(ISTEXT(VLOOKUP(B1170,AGE!A:A,1,FALSE)),"age", ISTEXT(VLOOKUP(B1170,'hardcoded age'!A:A, 1, FALSE)), "age", TRUE, "")</f>
        <v/>
      </c>
    </row>
    <row r="1171" spans="3:3" x14ac:dyDescent="0.3">
      <c r="C1171" t="str" cm="1">
        <f t="array" ref="C1171">_xlfn.IFS(ISTEXT(VLOOKUP(B1171,AGE!A:A,1,FALSE)),"age", ISTEXT(VLOOKUP(B1171,'hardcoded age'!A:A, 1, FALSE)), "age", TRUE, "")</f>
        <v/>
      </c>
    </row>
    <row r="1172" spans="3:3" x14ac:dyDescent="0.3">
      <c r="C1172" t="str" cm="1">
        <f t="array" ref="C1172">_xlfn.IFS(ISTEXT(VLOOKUP(B1172,AGE!A:A,1,FALSE)),"age", ISTEXT(VLOOKUP(B1172,'hardcoded age'!A:A, 1, FALSE)), "age", TRUE, "")</f>
        <v/>
      </c>
    </row>
    <row r="1173" spans="3:3" x14ac:dyDescent="0.3">
      <c r="C1173" t="str" cm="1">
        <f t="array" ref="C1173">_xlfn.IFS(ISTEXT(VLOOKUP(B1173,AGE!A:A,1,FALSE)),"age", ISTEXT(VLOOKUP(B1173,'hardcoded age'!A:A, 1, FALSE)), "age", TRUE, "")</f>
        <v/>
      </c>
    </row>
    <row r="1174" spans="3:3" x14ac:dyDescent="0.3">
      <c r="C1174" t="str" cm="1">
        <f t="array" ref="C1174">_xlfn.IFS(ISTEXT(VLOOKUP(B1174,AGE!A:A,1,FALSE)),"age", ISTEXT(VLOOKUP(B1174,'hardcoded age'!A:A, 1, FALSE)), "age", TRUE, "")</f>
        <v/>
      </c>
    </row>
    <row r="1175" spans="3:3" x14ac:dyDescent="0.3">
      <c r="C1175" t="str" cm="1">
        <f t="array" ref="C1175">_xlfn.IFS(ISTEXT(VLOOKUP(B1175,AGE!A:A,1,FALSE)),"age", ISTEXT(VLOOKUP(B1175,'hardcoded age'!A:A, 1, FALSE)), "age", TRUE, "")</f>
        <v/>
      </c>
    </row>
    <row r="1176" spans="3:3" x14ac:dyDescent="0.3">
      <c r="C1176" t="str" cm="1">
        <f t="array" ref="C1176">_xlfn.IFS(ISTEXT(VLOOKUP(B1176,AGE!A:A,1,FALSE)),"age", ISTEXT(VLOOKUP(B1176,'hardcoded age'!A:A, 1, FALSE)), "age", TRUE, "")</f>
        <v/>
      </c>
    </row>
    <row r="1177" spans="3:3" x14ac:dyDescent="0.3">
      <c r="C1177" t="str" cm="1">
        <f t="array" ref="C1177">_xlfn.IFS(ISTEXT(VLOOKUP(B1177,AGE!A:A,1,FALSE)),"age", ISTEXT(VLOOKUP(B1177,'hardcoded age'!A:A, 1, FALSE)), "age", TRUE, "")</f>
        <v/>
      </c>
    </row>
    <row r="1178" spans="3:3" x14ac:dyDescent="0.3">
      <c r="C1178" t="str" cm="1">
        <f t="array" ref="C1178">_xlfn.IFS(ISTEXT(VLOOKUP(B1178,AGE!A:A,1,FALSE)),"age", ISTEXT(VLOOKUP(B1178,'hardcoded age'!A:A, 1, FALSE)), "age", TRUE, "")</f>
        <v/>
      </c>
    </row>
    <row r="1179" spans="3:3" x14ac:dyDescent="0.3">
      <c r="C1179" t="str" cm="1">
        <f t="array" ref="C1179">_xlfn.IFS(ISTEXT(VLOOKUP(B1179,AGE!A:A,1,FALSE)),"age", ISTEXT(VLOOKUP(B1179,'hardcoded age'!A:A, 1, FALSE)), "age", TRUE, "")</f>
        <v/>
      </c>
    </row>
    <row r="1180" spans="3:3" x14ac:dyDescent="0.3">
      <c r="C1180" t="str" cm="1">
        <f t="array" ref="C1180">_xlfn.IFS(ISTEXT(VLOOKUP(B1180,AGE!A:A,1,FALSE)),"age", ISTEXT(VLOOKUP(B1180,'hardcoded age'!A:A, 1, FALSE)), "age", TRUE, "")</f>
        <v/>
      </c>
    </row>
    <row r="1181" spans="3:3" x14ac:dyDescent="0.3">
      <c r="C1181" t="str" cm="1">
        <f t="array" ref="C1181">_xlfn.IFS(ISTEXT(VLOOKUP(B1181,AGE!A:A,1,FALSE)),"age", ISTEXT(VLOOKUP(B1181,'hardcoded age'!A:A, 1, FALSE)), "age", TRUE, "")</f>
        <v/>
      </c>
    </row>
    <row r="1182" spans="3:3" x14ac:dyDescent="0.3">
      <c r="C1182" t="str" cm="1">
        <f t="array" ref="C1182">_xlfn.IFS(ISTEXT(VLOOKUP(B1182,AGE!A:A,1,FALSE)),"age", ISTEXT(VLOOKUP(B1182,'hardcoded age'!A:A, 1, FALSE)), "age", TRUE, "")</f>
        <v/>
      </c>
    </row>
    <row r="1183" spans="3:3" x14ac:dyDescent="0.3">
      <c r="C1183" t="str" cm="1">
        <f t="array" ref="C1183">_xlfn.IFS(ISTEXT(VLOOKUP(B1183,AGE!A:A,1,FALSE)),"age", ISTEXT(VLOOKUP(B1183,'hardcoded age'!A:A, 1, FALSE)), "age", TRUE, "")</f>
        <v/>
      </c>
    </row>
    <row r="1184" spans="3:3" x14ac:dyDescent="0.3">
      <c r="C1184" t="str" cm="1">
        <f t="array" ref="C1184">_xlfn.IFS(ISTEXT(VLOOKUP(B1184,AGE!A:A,1,FALSE)),"age", ISTEXT(VLOOKUP(B1184,'hardcoded age'!A:A, 1, FALSE)), "age", TRUE, "")</f>
        <v/>
      </c>
    </row>
    <row r="1185" spans="3:3" x14ac:dyDescent="0.3">
      <c r="C1185" t="str" cm="1">
        <f t="array" ref="C1185">_xlfn.IFS(ISTEXT(VLOOKUP(B1185,AGE!A:A,1,FALSE)),"age", ISTEXT(VLOOKUP(B1185,'hardcoded age'!A:A, 1, FALSE)), "age", TRUE, "")</f>
        <v/>
      </c>
    </row>
    <row r="1186" spans="3:3" x14ac:dyDescent="0.3">
      <c r="C1186" t="str" cm="1">
        <f t="array" ref="C1186">_xlfn.IFS(ISTEXT(VLOOKUP(B1186,AGE!A:A,1,FALSE)),"age", ISTEXT(VLOOKUP(B1186,'hardcoded age'!A:A, 1, FALSE)), "age", TRUE, "")</f>
        <v/>
      </c>
    </row>
    <row r="1187" spans="3:3" x14ac:dyDescent="0.3">
      <c r="C1187" t="str" cm="1">
        <f t="array" ref="C1187">_xlfn.IFS(ISTEXT(VLOOKUP(B1187,AGE!A:A,1,FALSE)),"age", ISTEXT(VLOOKUP(B1187,'hardcoded age'!A:A, 1, FALSE)), "age", TRUE, "")</f>
        <v/>
      </c>
    </row>
    <row r="1188" spans="3:3" x14ac:dyDescent="0.3">
      <c r="C1188" t="str" cm="1">
        <f t="array" ref="C1188">_xlfn.IFS(ISTEXT(VLOOKUP(B1188,AGE!A:A,1,FALSE)),"age", ISTEXT(VLOOKUP(B1188,'hardcoded age'!A:A, 1, FALSE)), "age", TRUE, "")</f>
        <v/>
      </c>
    </row>
    <row r="1189" spans="3:3" x14ac:dyDescent="0.3">
      <c r="C1189" t="str" cm="1">
        <f t="array" ref="C1189">_xlfn.IFS(ISTEXT(VLOOKUP(B1189,AGE!A:A,1,FALSE)),"age", ISTEXT(VLOOKUP(B1189,'hardcoded age'!A:A, 1, FALSE)), "age", TRUE, "")</f>
        <v/>
      </c>
    </row>
    <row r="1190" spans="3:3" x14ac:dyDescent="0.3">
      <c r="C1190" t="str" cm="1">
        <f t="array" ref="C1190">_xlfn.IFS(ISTEXT(VLOOKUP(B1190,AGE!A:A,1,FALSE)),"age", ISTEXT(VLOOKUP(B1190,'hardcoded age'!A:A, 1, FALSE)), "age", TRUE, "")</f>
        <v/>
      </c>
    </row>
    <row r="1191" spans="3:3" x14ac:dyDescent="0.3">
      <c r="C1191" t="str" cm="1">
        <f t="array" ref="C1191">_xlfn.IFS(ISTEXT(VLOOKUP(B1191,AGE!A:A,1,FALSE)),"age", ISTEXT(VLOOKUP(B1191,'hardcoded age'!A:A, 1, FALSE)), "age", TRUE, "")</f>
        <v/>
      </c>
    </row>
    <row r="1192" spans="3:3" x14ac:dyDescent="0.3">
      <c r="C1192" t="str" cm="1">
        <f t="array" ref="C1192">_xlfn.IFS(ISTEXT(VLOOKUP(B1192,AGE!A:A,1,FALSE)),"age", ISTEXT(VLOOKUP(B1192,'hardcoded age'!A:A, 1, FALSE)), "age", TRUE, "")</f>
        <v/>
      </c>
    </row>
    <row r="1193" spans="3:3" x14ac:dyDescent="0.3">
      <c r="C1193" t="str" cm="1">
        <f t="array" ref="C1193">_xlfn.IFS(ISTEXT(VLOOKUP(B1193,AGE!A:A,1,FALSE)),"age", ISTEXT(VLOOKUP(B1193,'hardcoded age'!A:A, 1, FALSE)), "age", TRUE, "")</f>
        <v/>
      </c>
    </row>
    <row r="1194" spans="3:3" x14ac:dyDescent="0.3">
      <c r="C1194" t="str" cm="1">
        <f t="array" ref="C1194">_xlfn.IFS(ISTEXT(VLOOKUP(B1194,AGE!A:A,1,FALSE)),"age", ISTEXT(VLOOKUP(B1194,'hardcoded age'!A:A, 1, FALSE)), "age", TRUE, "")</f>
        <v/>
      </c>
    </row>
    <row r="1195" spans="3:3" x14ac:dyDescent="0.3">
      <c r="C1195" t="str" cm="1">
        <f t="array" ref="C1195">_xlfn.IFS(ISTEXT(VLOOKUP(B1195,AGE!A:A,1,FALSE)),"age", ISTEXT(VLOOKUP(B1195,'hardcoded age'!A:A, 1, FALSE)), "age", TRUE, "")</f>
        <v/>
      </c>
    </row>
    <row r="1196" spans="3:3" x14ac:dyDescent="0.3">
      <c r="C1196" t="str" cm="1">
        <f t="array" ref="C1196">_xlfn.IFS(ISTEXT(VLOOKUP(B1196,AGE!A:A,1,FALSE)),"age", ISTEXT(VLOOKUP(B1196,'hardcoded age'!A:A, 1, FALSE)), "age", TRUE, "")</f>
        <v/>
      </c>
    </row>
    <row r="1197" spans="3:3" x14ac:dyDescent="0.3">
      <c r="C1197" t="str" cm="1">
        <f t="array" ref="C1197">_xlfn.IFS(ISTEXT(VLOOKUP(B1197,AGE!A:A,1,FALSE)),"age", ISTEXT(VLOOKUP(B1197,'hardcoded age'!A:A, 1, FALSE)), "age", TRUE, "")</f>
        <v/>
      </c>
    </row>
    <row r="1198" spans="3:3" x14ac:dyDescent="0.3">
      <c r="C1198" t="str" cm="1">
        <f t="array" ref="C1198">_xlfn.IFS(ISTEXT(VLOOKUP(B1198,AGE!A:A,1,FALSE)),"age", ISTEXT(VLOOKUP(B1198,'hardcoded age'!A:A, 1, FALSE)), "age", TRUE, "")</f>
        <v/>
      </c>
    </row>
    <row r="1199" spans="3:3" x14ac:dyDescent="0.3">
      <c r="C1199" t="str" cm="1">
        <f t="array" ref="C1199">_xlfn.IFS(ISTEXT(VLOOKUP(B1199,AGE!A:A,1,FALSE)),"age", ISTEXT(VLOOKUP(B1199,'hardcoded age'!A:A, 1, FALSE)), "age", TRUE, "")</f>
        <v/>
      </c>
    </row>
    <row r="1200" spans="3:3" x14ac:dyDescent="0.3">
      <c r="C1200" t="str" cm="1">
        <f t="array" ref="C1200">_xlfn.IFS(ISTEXT(VLOOKUP(B1200,AGE!A:A,1,FALSE)),"age", ISTEXT(VLOOKUP(B1200,'hardcoded age'!A:A, 1, FALSE)), "age", TRUE, "")</f>
        <v/>
      </c>
    </row>
    <row r="1201" spans="3:3" x14ac:dyDescent="0.3">
      <c r="C1201" t="str" cm="1">
        <f t="array" ref="C1201">_xlfn.IFS(ISTEXT(VLOOKUP(B1201,AGE!A:A,1,FALSE)),"age", ISTEXT(VLOOKUP(B1201,'hardcoded age'!A:A, 1, FALSE)), "age", TRUE, "")</f>
        <v/>
      </c>
    </row>
    <row r="1202" spans="3:3" x14ac:dyDescent="0.3">
      <c r="C1202" t="str" cm="1">
        <f t="array" ref="C1202">_xlfn.IFS(ISTEXT(VLOOKUP(B1202,AGE!A:A,1,FALSE)),"age", ISTEXT(VLOOKUP(B1202,'hardcoded age'!A:A, 1, FALSE)), "age", TRUE, "")</f>
        <v/>
      </c>
    </row>
    <row r="1203" spans="3:3" x14ac:dyDescent="0.3">
      <c r="C1203" t="str" cm="1">
        <f t="array" ref="C1203">_xlfn.IFS(ISTEXT(VLOOKUP(B1203,AGE!A:A,1,FALSE)),"age", ISTEXT(VLOOKUP(B1203,'hardcoded age'!A:A, 1, FALSE)), "age", TRUE, "")</f>
        <v/>
      </c>
    </row>
    <row r="1204" spans="3:3" x14ac:dyDescent="0.3">
      <c r="C1204" t="str" cm="1">
        <f t="array" ref="C1204">_xlfn.IFS(ISTEXT(VLOOKUP(B1204,AGE!A:A,1,FALSE)),"age", ISTEXT(VLOOKUP(B1204,'hardcoded age'!A:A, 1, FALSE)), "age", TRUE, "")</f>
        <v/>
      </c>
    </row>
    <row r="1205" spans="3:3" x14ac:dyDescent="0.3">
      <c r="C1205" t="str" cm="1">
        <f t="array" ref="C1205">_xlfn.IFS(ISTEXT(VLOOKUP(B1205,AGE!A:A,1,FALSE)),"age", ISTEXT(VLOOKUP(B1205,'hardcoded age'!A:A, 1, FALSE)), "age", TRUE, "")</f>
        <v/>
      </c>
    </row>
    <row r="1206" spans="3:3" x14ac:dyDescent="0.3">
      <c r="C1206" t="str" cm="1">
        <f t="array" ref="C1206">_xlfn.IFS(ISTEXT(VLOOKUP(B1206,AGE!A:A,1,FALSE)),"age", ISTEXT(VLOOKUP(B1206,'hardcoded age'!A:A, 1, FALSE)), "age", TRUE, "")</f>
        <v/>
      </c>
    </row>
    <row r="1207" spans="3:3" x14ac:dyDescent="0.3">
      <c r="C1207" t="str" cm="1">
        <f t="array" ref="C1207">_xlfn.IFS(ISTEXT(VLOOKUP(B1207,AGE!A:A,1,FALSE)),"age", ISTEXT(VLOOKUP(B1207,'hardcoded age'!A:A, 1, FALSE)), "age", TRUE, "")</f>
        <v/>
      </c>
    </row>
    <row r="1208" spans="3:3" x14ac:dyDescent="0.3">
      <c r="C1208" t="str" cm="1">
        <f t="array" ref="C1208">_xlfn.IFS(ISTEXT(VLOOKUP(B1208,AGE!A:A,1,FALSE)),"age", ISTEXT(VLOOKUP(B1208,'hardcoded age'!A:A, 1, FALSE)), "age", TRUE, "")</f>
        <v/>
      </c>
    </row>
    <row r="1209" spans="3:3" x14ac:dyDescent="0.3">
      <c r="C1209" t="str" cm="1">
        <f t="array" ref="C1209">_xlfn.IFS(ISTEXT(VLOOKUP(B1209,AGE!A:A,1,FALSE)),"age", ISTEXT(VLOOKUP(B1209,'hardcoded age'!A:A, 1, FALSE)), "age", TRUE, "")</f>
        <v/>
      </c>
    </row>
    <row r="1210" spans="3:3" x14ac:dyDescent="0.3">
      <c r="C1210" t="str" cm="1">
        <f t="array" ref="C1210">_xlfn.IFS(ISTEXT(VLOOKUP(B1210,AGE!A:A,1,FALSE)),"age", ISTEXT(VLOOKUP(B1210,'hardcoded age'!A:A, 1, FALSE)), "age", TRUE, "")</f>
        <v/>
      </c>
    </row>
    <row r="1211" spans="3:3" x14ac:dyDescent="0.3">
      <c r="C1211" t="str" cm="1">
        <f t="array" ref="C1211">_xlfn.IFS(ISTEXT(VLOOKUP(B1211,AGE!A:A,1,FALSE)),"age", ISTEXT(VLOOKUP(B1211,'hardcoded age'!A:A, 1, FALSE)), "age", TRUE, "")</f>
        <v/>
      </c>
    </row>
    <row r="1212" spans="3:3" x14ac:dyDescent="0.3">
      <c r="C1212" t="str" cm="1">
        <f t="array" ref="C1212">_xlfn.IFS(ISTEXT(VLOOKUP(B1212,AGE!A:A,1,FALSE)),"age", ISTEXT(VLOOKUP(B1212,'hardcoded age'!A:A, 1, FALSE)), "age", TRUE, "")</f>
        <v/>
      </c>
    </row>
    <row r="1213" spans="3:3" x14ac:dyDescent="0.3">
      <c r="C1213" t="str" cm="1">
        <f t="array" ref="C1213">_xlfn.IFS(ISTEXT(VLOOKUP(B1213,AGE!A:A,1,FALSE)),"age", ISTEXT(VLOOKUP(B1213,'hardcoded age'!A:A, 1, FALSE)), "age", TRUE, "")</f>
        <v/>
      </c>
    </row>
    <row r="1214" spans="3:3" x14ac:dyDescent="0.3">
      <c r="C1214" t="str" cm="1">
        <f t="array" ref="C1214">_xlfn.IFS(ISTEXT(VLOOKUP(B1214,AGE!A:A,1,FALSE)),"age", ISTEXT(VLOOKUP(B1214,'hardcoded age'!A:A, 1, FALSE)), "age", TRUE, "")</f>
        <v/>
      </c>
    </row>
    <row r="1215" spans="3:3" x14ac:dyDescent="0.3">
      <c r="C1215" t="str" cm="1">
        <f t="array" ref="C1215">_xlfn.IFS(ISTEXT(VLOOKUP(B1215,AGE!A:A,1,FALSE)),"age", ISTEXT(VLOOKUP(B1215,'hardcoded age'!A:A, 1, FALSE)), "age", TRUE, "")</f>
        <v/>
      </c>
    </row>
    <row r="1216" spans="3:3" x14ac:dyDescent="0.3">
      <c r="C1216" t="str" cm="1">
        <f t="array" ref="C1216">_xlfn.IFS(ISTEXT(VLOOKUP(B1216,AGE!A:A,1,FALSE)),"age", ISTEXT(VLOOKUP(B1216,'hardcoded age'!A:A, 1, FALSE)), "age", TRUE, "")</f>
        <v/>
      </c>
    </row>
    <row r="1217" spans="3:3" x14ac:dyDescent="0.3">
      <c r="C1217" t="str" cm="1">
        <f t="array" ref="C1217">_xlfn.IFS(ISTEXT(VLOOKUP(B1217,AGE!A:A,1,FALSE)),"age", ISTEXT(VLOOKUP(B1217,'hardcoded age'!A:A, 1, FALSE)), "age", TRUE, "")</f>
        <v/>
      </c>
    </row>
    <row r="1218" spans="3:3" x14ac:dyDescent="0.3">
      <c r="C1218" t="str" cm="1">
        <f t="array" ref="C1218">_xlfn.IFS(ISTEXT(VLOOKUP(B1218,AGE!A:A,1,FALSE)),"age", ISTEXT(VLOOKUP(B1218,'hardcoded age'!A:A, 1, FALSE)), "age", TRUE, "")</f>
        <v/>
      </c>
    </row>
    <row r="1219" spans="3:3" x14ac:dyDescent="0.3">
      <c r="C1219" t="str" cm="1">
        <f t="array" ref="C1219">_xlfn.IFS(ISTEXT(VLOOKUP(B1219,AGE!A:A,1,FALSE)),"age", ISTEXT(VLOOKUP(B1219,'hardcoded age'!A:A, 1, FALSE)), "age", TRUE, "")</f>
        <v/>
      </c>
    </row>
    <row r="1220" spans="3:3" x14ac:dyDescent="0.3">
      <c r="C1220" t="str" cm="1">
        <f t="array" ref="C1220">_xlfn.IFS(ISTEXT(VLOOKUP(B1220,AGE!A:A,1,FALSE)),"age", ISTEXT(VLOOKUP(B1220,'hardcoded age'!A:A, 1, FALSE)), "age", TRUE, "")</f>
        <v/>
      </c>
    </row>
    <row r="1221" spans="3:3" x14ac:dyDescent="0.3">
      <c r="C1221" t="str" cm="1">
        <f t="array" ref="C1221">_xlfn.IFS(ISTEXT(VLOOKUP(B1221,AGE!A:A,1,FALSE)),"age", ISTEXT(VLOOKUP(B1221,'hardcoded age'!A:A, 1, FALSE)), "age", TRUE, "")</f>
        <v/>
      </c>
    </row>
    <row r="1222" spans="3:3" x14ac:dyDescent="0.3">
      <c r="C1222" t="str" cm="1">
        <f t="array" ref="C1222">_xlfn.IFS(ISTEXT(VLOOKUP(B1222,AGE!A:A,1,FALSE)),"age", ISTEXT(VLOOKUP(B1222,'hardcoded age'!A:A, 1, FALSE)), "age", TRUE, "")</f>
        <v/>
      </c>
    </row>
    <row r="1223" spans="3:3" x14ac:dyDescent="0.3">
      <c r="C1223" t="str" cm="1">
        <f t="array" ref="C1223">_xlfn.IFS(ISTEXT(VLOOKUP(B1223,AGE!A:A,1,FALSE)),"age", ISTEXT(VLOOKUP(B1223,'hardcoded age'!A:A, 1, FALSE)), "age", TRUE, "")</f>
        <v/>
      </c>
    </row>
    <row r="1224" spans="3:3" x14ac:dyDescent="0.3">
      <c r="C1224" t="str" cm="1">
        <f t="array" ref="C1224">_xlfn.IFS(ISTEXT(VLOOKUP(B1224,AGE!A:A,1,FALSE)),"age", ISTEXT(VLOOKUP(B1224,'hardcoded age'!A:A, 1, FALSE)), "age", TRUE, "")</f>
        <v/>
      </c>
    </row>
    <row r="1225" spans="3:3" x14ac:dyDescent="0.3">
      <c r="C1225" t="str" cm="1">
        <f t="array" ref="C1225">_xlfn.IFS(ISTEXT(VLOOKUP(B1225,AGE!A:A,1,FALSE)),"age", ISTEXT(VLOOKUP(B1225,'hardcoded age'!A:A, 1, FALSE)), "age", TRUE, "")</f>
        <v/>
      </c>
    </row>
    <row r="1226" spans="3:3" x14ac:dyDescent="0.3">
      <c r="C1226" t="str" cm="1">
        <f t="array" ref="C1226">_xlfn.IFS(ISTEXT(VLOOKUP(B1226,AGE!A:A,1,FALSE)),"age", ISTEXT(VLOOKUP(B1226,'hardcoded age'!A:A, 1, FALSE)), "age", TRUE, "")</f>
        <v/>
      </c>
    </row>
    <row r="1227" spans="3:3" x14ac:dyDescent="0.3">
      <c r="C1227" t="str" cm="1">
        <f t="array" ref="C1227">_xlfn.IFS(ISTEXT(VLOOKUP(B1227,AGE!A:A,1,FALSE)),"age", ISTEXT(VLOOKUP(B1227,'hardcoded age'!A:A, 1, FALSE)), "age", TRUE, "")</f>
        <v/>
      </c>
    </row>
    <row r="1228" spans="3:3" x14ac:dyDescent="0.3">
      <c r="C1228" t="str" cm="1">
        <f t="array" ref="C1228">_xlfn.IFS(ISTEXT(VLOOKUP(B1228,AGE!A:A,1,FALSE)),"age", ISTEXT(VLOOKUP(B1228,'hardcoded age'!A:A, 1, FALSE)), "age", TRUE, "")</f>
        <v/>
      </c>
    </row>
    <row r="1229" spans="3:3" x14ac:dyDescent="0.3">
      <c r="C1229" t="str" cm="1">
        <f t="array" ref="C1229">_xlfn.IFS(ISTEXT(VLOOKUP(B1229,AGE!A:A,1,FALSE)),"age", ISTEXT(VLOOKUP(B1229,'hardcoded age'!A:A, 1, FALSE)), "age", TRUE, "")</f>
        <v/>
      </c>
    </row>
    <row r="1230" spans="3:3" x14ac:dyDescent="0.3">
      <c r="C1230" t="str" cm="1">
        <f t="array" ref="C1230">_xlfn.IFS(ISTEXT(VLOOKUP(B1230,AGE!A:A,1,FALSE)),"age", ISTEXT(VLOOKUP(B1230,'hardcoded age'!A:A, 1, FALSE)), "age", TRUE, "")</f>
        <v/>
      </c>
    </row>
    <row r="1231" spans="3:3" x14ac:dyDescent="0.3">
      <c r="C1231" t="str" cm="1">
        <f t="array" ref="C1231">_xlfn.IFS(ISTEXT(VLOOKUP(B1231,AGE!A:A,1,FALSE)),"age", ISTEXT(VLOOKUP(B1231,'hardcoded age'!A:A, 1, FALSE)), "age", TRUE, "")</f>
        <v/>
      </c>
    </row>
    <row r="1232" spans="3:3" x14ac:dyDescent="0.3">
      <c r="C1232" t="str" cm="1">
        <f t="array" ref="C1232">_xlfn.IFS(ISTEXT(VLOOKUP(B1232,AGE!A:A,1,FALSE)),"age", ISTEXT(VLOOKUP(B1232,'hardcoded age'!A:A, 1, FALSE)), "age", TRUE, "")</f>
        <v/>
      </c>
    </row>
    <row r="1233" spans="3:3" x14ac:dyDescent="0.3">
      <c r="C1233" t="str" cm="1">
        <f t="array" ref="C1233">_xlfn.IFS(ISTEXT(VLOOKUP(B1233,AGE!A:A,1,FALSE)),"age", ISTEXT(VLOOKUP(B1233,'hardcoded age'!A:A, 1, FALSE)), "age", TRUE, "")</f>
        <v/>
      </c>
    </row>
    <row r="1234" spans="3:3" x14ac:dyDescent="0.3">
      <c r="C1234" t="str" cm="1">
        <f t="array" ref="C1234">_xlfn.IFS(ISTEXT(VLOOKUP(B1234,AGE!A:A,1,FALSE)),"age", ISTEXT(VLOOKUP(B1234,'hardcoded age'!A:A, 1, FALSE)), "age", TRUE, "")</f>
        <v/>
      </c>
    </row>
    <row r="1235" spans="3:3" x14ac:dyDescent="0.3">
      <c r="C1235" t="str" cm="1">
        <f t="array" ref="C1235">_xlfn.IFS(ISTEXT(VLOOKUP(B1235,AGE!A:A,1,FALSE)),"age", ISTEXT(VLOOKUP(B1235,'hardcoded age'!A:A, 1, FALSE)), "age", TRUE, "")</f>
        <v/>
      </c>
    </row>
    <row r="1236" spans="3:3" x14ac:dyDescent="0.3">
      <c r="C1236" t="str" cm="1">
        <f t="array" ref="C1236">_xlfn.IFS(ISTEXT(VLOOKUP(B1236,AGE!A:A,1,FALSE)),"age", ISTEXT(VLOOKUP(B1236,'hardcoded age'!A:A, 1, FALSE)), "age", TRUE, "")</f>
        <v/>
      </c>
    </row>
    <row r="1237" spans="3:3" x14ac:dyDescent="0.3">
      <c r="C1237" t="str" cm="1">
        <f t="array" ref="C1237">_xlfn.IFS(ISTEXT(VLOOKUP(B1237,AGE!A:A,1,FALSE)),"age", ISTEXT(VLOOKUP(B1237,'hardcoded age'!A:A, 1, FALSE)), "age", TRUE, "")</f>
        <v/>
      </c>
    </row>
    <row r="1238" spans="3:3" x14ac:dyDescent="0.3">
      <c r="C1238" t="str" cm="1">
        <f t="array" ref="C1238">_xlfn.IFS(ISTEXT(VLOOKUP(B1238,AGE!A:A,1,FALSE)),"age", ISTEXT(VLOOKUP(B1238,'hardcoded age'!A:A, 1, FALSE)), "age", TRUE, "")</f>
        <v/>
      </c>
    </row>
    <row r="1239" spans="3:3" x14ac:dyDescent="0.3">
      <c r="C1239" t="str" cm="1">
        <f t="array" ref="C1239">_xlfn.IFS(ISTEXT(VLOOKUP(B1239,AGE!A:A,1,FALSE)),"age", ISTEXT(VLOOKUP(B1239,'hardcoded age'!A:A, 1, FALSE)), "age", TRUE, "")</f>
        <v/>
      </c>
    </row>
    <row r="1240" spans="3:3" x14ac:dyDescent="0.3">
      <c r="C1240" t="str" cm="1">
        <f t="array" ref="C1240">_xlfn.IFS(ISTEXT(VLOOKUP(B1240,AGE!A:A,1,FALSE)),"age", ISTEXT(VLOOKUP(B1240,'hardcoded age'!A:A, 1, FALSE)), "age", TRUE, "")</f>
        <v/>
      </c>
    </row>
    <row r="1241" spans="3:3" x14ac:dyDescent="0.3">
      <c r="C1241" t="str" cm="1">
        <f t="array" ref="C1241">_xlfn.IFS(ISTEXT(VLOOKUP(B1241,AGE!A:A,1,FALSE)),"age", ISTEXT(VLOOKUP(B1241,'hardcoded age'!A:A, 1, FALSE)), "age", TRUE, "")</f>
        <v/>
      </c>
    </row>
    <row r="1242" spans="3:3" x14ac:dyDescent="0.3">
      <c r="C1242" t="str" cm="1">
        <f t="array" ref="C1242">_xlfn.IFS(ISTEXT(VLOOKUP(B1242,AGE!A:A,1,FALSE)),"age", ISTEXT(VLOOKUP(B1242,'hardcoded age'!A:A, 1, FALSE)), "age", TRUE, "")</f>
        <v/>
      </c>
    </row>
    <row r="1243" spans="3:3" x14ac:dyDescent="0.3">
      <c r="C1243" t="str" cm="1">
        <f t="array" ref="C1243">_xlfn.IFS(ISTEXT(VLOOKUP(B1243,AGE!A:A,1,FALSE)),"age", ISTEXT(VLOOKUP(B1243,'hardcoded age'!A:A, 1, FALSE)), "age", TRUE, "")</f>
        <v/>
      </c>
    </row>
    <row r="1244" spans="3:3" x14ac:dyDescent="0.3">
      <c r="C1244" t="str" cm="1">
        <f t="array" ref="C1244">_xlfn.IFS(ISTEXT(VLOOKUP(B1244,AGE!A:A,1,FALSE)),"age", ISTEXT(VLOOKUP(B1244,'hardcoded age'!A:A, 1, FALSE)), "age", TRUE, "")</f>
        <v/>
      </c>
    </row>
    <row r="1245" spans="3:3" x14ac:dyDescent="0.3">
      <c r="C1245" t="str" cm="1">
        <f t="array" ref="C1245">_xlfn.IFS(ISTEXT(VLOOKUP(B1245,AGE!A:A,1,FALSE)),"age", ISTEXT(VLOOKUP(B1245,'hardcoded age'!A:A, 1, FALSE)), "age", TRUE, "")</f>
        <v/>
      </c>
    </row>
    <row r="1246" spans="3:3" x14ac:dyDescent="0.3">
      <c r="C1246" t="str" cm="1">
        <f t="array" ref="C1246">_xlfn.IFS(ISTEXT(VLOOKUP(B1246,AGE!A:A,1,FALSE)),"age", ISTEXT(VLOOKUP(B1246,'hardcoded age'!A:A, 1, FALSE)), "age", TRUE, "")</f>
        <v/>
      </c>
    </row>
    <row r="1247" spans="3:3" x14ac:dyDescent="0.3">
      <c r="C1247" t="str" cm="1">
        <f t="array" ref="C1247">_xlfn.IFS(ISTEXT(VLOOKUP(B1247,AGE!A:A,1,FALSE)),"age", ISTEXT(VLOOKUP(B1247,'hardcoded age'!A:A, 1, FALSE)), "age", TRUE, "")</f>
        <v/>
      </c>
    </row>
    <row r="1248" spans="3:3" x14ac:dyDescent="0.3">
      <c r="C1248" t="str" cm="1">
        <f t="array" ref="C1248">_xlfn.IFS(ISTEXT(VLOOKUP(B1248,AGE!A:A,1,FALSE)),"age", ISTEXT(VLOOKUP(B1248,'hardcoded age'!A:A, 1, FALSE)), "age", TRUE, "")</f>
        <v/>
      </c>
    </row>
    <row r="1249" spans="3:3" x14ac:dyDescent="0.3">
      <c r="C1249" t="str" cm="1">
        <f t="array" ref="C1249">_xlfn.IFS(ISTEXT(VLOOKUP(B1249,AGE!A:A,1,FALSE)),"age", ISTEXT(VLOOKUP(B1249,'hardcoded age'!A:A, 1, FALSE)), "age", TRUE, "")</f>
        <v/>
      </c>
    </row>
    <row r="1250" spans="3:3" x14ac:dyDescent="0.3">
      <c r="C1250" t="str" cm="1">
        <f t="array" ref="C1250">_xlfn.IFS(ISTEXT(VLOOKUP(B1250,AGE!A:A,1,FALSE)),"age", ISTEXT(VLOOKUP(B1250,'hardcoded age'!A:A, 1, FALSE)), "age", TRUE, "")</f>
        <v/>
      </c>
    </row>
    <row r="1251" spans="3:3" x14ac:dyDescent="0.3">
      <c r="C1251" t="str" cm="1">
        <f t="array" ref="C1251">_xlfn.IFS(ISTEXT(VLOOKUP(B1251,AGE!A:A,1,FALSE)),"age", ISTEXT(VLOOKUP(B1251,'hardcoded age'!A:A, 1, FALSE)), "age", TRUE, "")</f>
        <v/>
      </c>
    </row>
    <row r="1252" spans="3:3" x14ac:dyDescent="0.3">
      <c r="C1252" t="str" cm="1">
        <f t="array" ref="C1252">_xlfn.IFS(ISTEXT(VLOOKUP(B1252,AGE!A:A,1,FALSE)),"age", ISTEXT(VLOOKUP(B1252,'hardcoded age'!A:A, 1, FALSE)), "age", TRUE, "")</f>
        <v/>
      </c>
    </row>
    <row r="1253" spans="3:3" x14ac:dyDescent="0.3">
      <c r="C1253" t="str" cm="1">
        <f t="array" ref="C1253">_xlfn.IFS(ISTEXT(VLOOKUP(B1253,AGE!A:A,1,FALSE)),"age", ISTEXT(VLOOKUP(B1253,'hardcoded age'!A:A, 1, FALSE)), "age", TRUE, "")</f>
        <v/>
      </c>
    </row>
    <row r="1254" spans="3:3" x14ac:dyDescent="0.3">
      <c r="C1254" t="str" cm="1">
        <f t="array" ref="C1254">_xlfn.IFS(ISTEXT(VLOOKUP(B1254,AGE!A:A,1,FALSE)),"age", ISTEXT(VLOOKUP(B1254,'hardcoded age'!A:A, 1, FALSE)), "age", TRUE, "")</f>
        <v/>
      </c>
    </row>
    <row r="1255" spans="3:3" x14ac:dyDescent="0.3">
      <c r="C1255" t="str" cm="1">
        <f t="array" ref="C1255">_xlfn.IFS(ISTEXT(VLOOKUP(B1255,AGE!A:A,1,FALSE)),"age", ISTEXT(VLOOKUP(B1255,'hardcoded age'!A:A, 1, FALSE)), "age", TRUE, "")</f>
        <v/>
      </c>
    </row>
    <row r="1256" spans="3:3" x14ac:dyDescent="0.3">
      <c r="C1256" t="str" cm="1">
        <f t="array" ref="C1256">_xlfn.IFS(ISTEXT(VLOOKUP(B1256,AGE!A:A,1,FALSE)),"age", ISTEXT(VLOOKUP(B1256,'hardcoded age'!A:A, 1, FALSE)), "age", TRUE, "")</f>
        <v/>
      </c>
    </row>
    <row r="1257" spans="3:3" x14ac:dyDescent="0.3">
      <c r="C1257" t="str" cm="1">
        <f t="array" ref="C1257">_xlfn.IFS(ISTEXT(VLOOKUP(B1257,AGE!A:A,1,FALSE)),"age", ISTEXT(VLOOKUP(B1257,'hardcoded age'!A:A, 1, FALSE)), "age", TRUE, "")</f>
        <v/>
      </c>
    </row>
    <row r="1258" spans="3:3" x14ac:dyDescent="0.3">
      <c r="C1258" t="str" cm="1">
        <f t="array" ref="C1258">_xlfn.IFS(ISTEXT(VLOOKUP(B1258,AGE!A:A,1,FALSE)),"age", ISTEXT(VLOOKUP(B1258,'hardcoded age'!A:A, 1, FALSE)), "age", TRUE, "")</f>
        <v/>
      </c>
    </row>
    <row r="1259" spans="3:3" x14ac:dyDescent="0.3">
      <c r="C1259" t="str" cm="1">
        <f t="array" ref="C1259">_xlfn.IFS(ISTEXT(VLOOKUP(B1259,AGE!A:A,1,FALSE)),"age", ISTEXT(VLOOKUP(B1259,'hardcoded age'!A:A, 1, FALSE)), "age", TRUE, "")</f>
        <v/>
      </c>
    </row>
    <row r="1260" spans="3:3" x14ac:dyDescent="0.3">
      <c r="C1260" t="str" cm="1">
        <f t="array" ref="C1260">_xlfn.IFS(ISTEXT(VLOOKUP(B1260,AGE!A:A,1,FALSE)),"age", ISTEXT(VLOOKUP(B1260,'hardcoded age'!A:A, 1, FALSE)), "age", TRUE, "")</f>
        <v/>
      </c>
    </row>
    <row r="1261" spans="3:3" x14ac:dyDescent="0.3">
      <c r="C1261" t="str" cm="1">
        <f t="array" ref="C1261">_xlfn.IFS(ISTEXT(VLOOKUP(B1261,AGE!A:A,1,FALSE)),"age", ISTEXT(VLOOKUP(B1261,'hardcoded age'!A:A, 1, FALSE)), "age", TRUE, "")</f>
        <v/>
      </c>
    </row>
    <row r="1262" spans="3:3" x14ac:dyDescent="0.3">
      <c r="C1262" t="str" cm="1">
        <f t="array" ref="C1262">_xlfn.IFS(ISTEXT(VLOOKUP(B1262,AGE!A:A,1,FALSE)),"age", ISTEXT(VLOOKUP(B1262,'hardcoded age'!A:A, 1, FALSE)), "age", TRUE, "")</f>
        <v/>
      </c>
    </row>
    <row r="1263" spans="3:3" x14ac:dyDescent="0.3">
      <c r="C1263" t="str" cm="1">
        <f t="array" ref="C1263">_xlfn.IFS(ISTEXT(VLOOKUP(B1263,AGE!A:A,1,FALSE)),"age", ISTEXT(VLOOKUP(B1263,'hardcoded age'!A:A, 1, FALSE)), "age", TRUE, "")</f>
        <v/>
      </c>
    </row>
    <row r="1264" spans="3:3" x14ac:dyDescent="0.3">
      <c r="C1264" t="str" cm="1">
        <f t="array" ref="C1264">_xlfn.IFS(ISTEXT(VLOOKUP(B1264,AGE!A:A,1,FALSE)),"age", ISTEXT(VLOOKUP(B1264,'hardcoded age'!A:A, 1, FALSE)), "age", TRUE, "")</f>
        <v/>
      </c>
    </row>
    <row r="1265" spans="3:3" x14ac:dyDescent="0.3">
      <c r="C1265" t="str" cm="1">
        <f t="array" ref="C1265">_xlfn.IFS(ISTEXT(VLOOKUP(B1265,AGE!A:A,1,FALSE)),"age", ISTEXT(VLOOKUP(B1265,'hardcoded age'!A:A, 1, FALSE)), "age", TRUE, "")</f>
        <v/>
      </c>
    </row>
    <row r="1266" spans="3:3" x14ac:dyDescent="0.3">
      <c r="C1266" t="str" cm="1">
        <f t="array" ref="C1266">_xlfn.IFS(ISTEXT(VLOOKUP(B1266,AGE!A:A,1,FALSE)),"age", ISTEXT(VLOOKUP(B1266,'hardcoded age'!A:A, 1, FALSE)), "age", TRUE, "")</f>
        <v/>
      </c>
    </row>
    <row r="1267" spans="3:3" x14ac:dyDescent="0.3">
      <c r="C1267" t="str" cm="1">
        <f t="array" ref="C1267">_xlfn.IFS(ISTEXT(VLOOKUP(B1267,AGE!A:A,1,FALSE)),"age", ISTEXT(VLOOKUP(B1267,'hardcoded age'!A:A, 1, FALSE)), "age", TRUE, "")</f>
        <v/>
      </c>
    </row>
    <row r="1268" spans="3:3" x14ac:dyDescent="0.3">
      <c r="C1268" t="str" cm="1">
        <f t="array" ref="C1268">_xlfn.IFS(ISTEXT(VLOOKUP(B1268,AGE!A:A,1,FALSE)),"age", ISTEXT(VLOOKUP(B1268,'hardcoded age'!A:A, 1, FALSE)), "age", TRUE, "")</f>
        <v/>
      </c>
    </row>
    <row r="1269" spans="3:3" x14ac:dyDescent="0.3">
      <c r="C1269" t="str" cm="1">
        <f t="array" ref="C1269">_xlfn.IFS(ISTEXT(VLOOKUP(B1269,AGE!A:A,1,FALSE)),"age", ISTEXT(VLOOKUP(B1269,'hardcoded age'!A:A, 1, FALSE)), "age", TRUE, "")</f>
        <v/>
      </c>
    </row>
    <row r="1270" spans="3:3" x14ac:dyDescent="0.3">
      <c r="C1270" t="str" cm="1">
        <f t="array" ref="C1270">_xlfn.IFS(ISTEXT(VLOOKUP(B1270,AGE!A:A,1,FALSE)),"age", ISTEXT(VLOOKUP(B1270,'hardcoded age'!A:A, 1, FALSE)), "age", TRUE, "")</f>
        <v/>
      </c>
    </row>
    <row r="1271" spans="3:3" x14ac:dyDescent="0.3">
      <c r="C1271" t="str" cm="1">
        <f t="array" ref="C1271">_xlfn.IFS(ISTEXT(VLOOKUP(B1271,AGE!A:A,1,FALSE)),"age", ISTEXT(VLOOKUP(B1271,'hardcoded age'!A:A, 1, FALSE)), "age", TRUE, "")</f>
        <v/>
      </c>
    </row>
    <row r="1272" spans="3:3" x14ac:dyDescent="0.3">
      <c r="C1272" t="str" cm="1">
        <f t="array" ref="C1272">_xlfn.IFS(ISTEXT(VLOOKUP(B1272,AGE!A:A,1,FALSE)),"age", ISTEXT(VLOOKUP(B1272,'hardcoded age'!A:A, 1, FALSE)), "age", TRUE, "")</f>
        <v/>
      </c>
    </row>
    <row r="1273" spans="3:3" x14ac:dyDescent="0.3">
      <c r="C1273" t="str" cm="1">
        <f t="array" ref="C1273">_xlfn.IFS(ISTEXT(VLOOKUP(B1273,AGE!A:A,1,FALSE)),"age", ISTEXT(VLOOKUP(B1273,'hardcoded age'!A:A, 1, FALSE)), "age", TRUE, "")</f>
        <v/>
      </c>
    </row>
    <row r="1274" spans="3:3" x14ac:dyDescent="0.3">
      <c r="C1274" t="str" cm="1">
        <f t="array" ref="C1274">_xlfn.IFS(ISTEXT(VLOOKUP(B1274,AGE!A:A,1,FALSE)),"age", ISTEXT(VLOOKUP(B1274,'hardcoded age'!A:A, 1, FALSE)), "age", TRUE, "")</f>
        <v/>
      </c>
    </row>
    <row r="1275" spans="3:3" x14ac:dyDescent="0.3">
      <c r="C1275" t="str" cm="1">
        <f t="array" ref="C1275">_xlfn.IFS(ISTEXT(VLOOKUP(B1275,AGE!A:A,1,FALSE)),"age", ISTEXT(VLOOKUP(B1275,'hardcoded age'!A:A, 1, FALSE)), "age", TRUE, "")</f>
        <v/>
      </c>
    </row>
    <row r="1276" spans="3:3" x14ac:dyDescent="0.3">
      <c r="C1276" t="str" cm="1">
        <f t="array" ref="C1276">_xlfn.IFS(ISTEXT(VLOOKUP(B1276,AGE!A:A,1,FALSE)),"age", ISTEXT(VLOOKUP(B1276,'hardcoded age'!A:A, 1, FALSE)), "age", TRUE, "")</f>
        <v/>
      </c>
    </row>
    <row r="1277" spans="3:3" x14ac:dyDescent="0.3">
      <c r="C1277" t="str" cm="1">
        <f t="array" ref="C1277">_xlfn.IFS(ISTEXT(VLOOKUP(B1277,AGE!A:A,1,FALSE)),"age", ISTEXT(VLOOKUP(B1277,'hardcoded age'!A:A, 1, FALSE)), "age", TRUE, "")</f>
        <v/>
      </c>
    </row>
    <row r="1278" spans="3:3" x14ac:dyDescent="0.3">
      <c r="C1278" t="str" cm="1">
        <f t="array" ref="C1278">_xlfn.IFS(ISTEXT(VLOOKUP(B1278,AGE!A:A,1,FALSE)),"age", ISTEXT(VLOOKUP(B1278,'hardcoded age'!A:A, 1, FALSE)), "age", TRUE, "")</f>
        <v/>
      </c>
    </row>
    <row r="1279" spans="3:3" x14ac:dyDescent="0.3">
      <c r="C1279" t="str" cm="1">
        <f t="array" ref="C1279">_xlfn.IFS(ISTEXT(VLOOKUP(B1279,AGE!A:A,1,FALSE)),"age", ISTEXT(VLOOKUP(B1279,'hardcoded age'!A:A, 1, FALSE)), "age", TRUE, "")</f>
        <v/>
      </c>
    </row>
    <row r="1280" spans="3:3" x14ac:dyDescent="0.3">
      <c r="C1280" t="str" cm="1">
        <f t="array" ref="C1280">_xlfn.IFS(ISTEXT(VLOOKUP(B1280,AGE!A:A,1,FALSE)),"age", ISTEXT(VLOOKUP(B1280,'hardcoded age'!A:A, 1, FALSE)), "age", TRUE, "")</f>
        <v/>
      </c>
    </row>
    <row r="1281" spans="3:3" x14ac:dyDescent="0.3">
      <c r="C1281" t="str" cm="1">
        <f t="array" ref="C1281">_xlfn.IFS(ISTEXT(VLOOKUP(B1281,AGE!A:A,1,FALSE)),"age", ISTEXT(VLOOKUP(B1281,'hardcoded age'!A:A, 1, FALSE)), "age", TRUE, "")</f>
        <v/>
      </c>
    </row>
    <row r="1282" spans="3:3" x14ac:dyDescent="0.3">
      <c r="C1282" t="str" cm="1">
        <f t="array" ref="C1282">_xlfn.IFS(ISTEXT(VLOOKUP(B1282,AGE!A:A,1,FALSE)),"age", ISTEXT(VLOOKUP(B1282,'hardcoded age'!A:A, 1, FALSE)), "age", TRUE, "")</f>
        <v/>
      </c>
    </row>
    <row r="1283" spans="3:3" x14ac:dyDescent="0.3">
      <c r="C1283" t="str" cm="1">
        <f t="array" ref="C1283">_xlfn.IFS(ISTEXT(VLOOKUP(B1283,AGE!A:A,1,FALSE)),"age", ISTEXT(VLOOKUP(B1283,'hardcoded age'!A:A, 1, FALSE)), "age", TRUE, "")</f>
        <v/>
      </c>
    </row>
    <row r="1284" spans="3:3" x14ac:dyDescent="0.3">
      <c r="C1284" t="str" cm="1">
        <f t="array" ref="C1284">_xlfn.IFS(ISTEXT(VLOOKUP(B1284,AGE!A:A,1,FALSE)),"age", ISTEXT(VLOOKUP(B1284,'hardcoded age'!A:A, 1, FALSE)), "age", TRUE, "")</f>
        <v/>
      </c>
    </row>
    <row r="1285" spans="3:3" x14ac:dyDescent="0.3">
      <c r="C1285" t="str" cm="1">
        <f t="array" ref="C1285">_xlfn.IFS(ISTEXT(VLOOKUP(B1285,AGE!A:A,1,FALSE)),"age", ISTEXT(VLOOKUP(B1285,'hardcoded age'!A:A, 1, FALSE)), "age", TRUE, "")</f>
        <v/>
      </c>
    </row>
    <row r="1286" spans="3:3" x14ac:dyDescent="0.3">
      <c r="C1286" t="str" cm="1">
        <f t="array" ref="C1286">_xlfn.IFS(ISTEXT(VLOOKUP(B1286,AGE!A:A,1,FALSE)),"age", ISTEXT(VLOOKUP(B1286,'hardcoded age'!A:A, 1, FALSE)), "age", TRUE, "")</f>
        <v/>
      </c>
    </row>
    <row r="1287" spans="3:3" x14ac:dyDescent="0.3">
      <c r="C1287" t="str" cm="1">
        <f t="array" ref="C1287">_xlfn.IFS(ISTEXT(VLOOKUP(B1287,AGE!A:A,1,FALSE)),"age", ISTEXT(VLOOKUP(B1287,'hardcoded age'!A:A, 1, FALSE)), "age", TRUE, "")</f>
        <v/>
      </c>
    </row>
    <row r="1288" spans="3:3" x14ac:dyDescent="0.3">
      <c r="C1288" t="str" cm="1">
        <f t="array" ref="C1288">_xlfn.IFS(ISTEXT(VLOOKUP(B1288,AGE!A:A,1,FALSE)),"age", ISTEXT(VLOOKUP(B1288,'hardcoded age'!A:A, 1, FALSE)), "age", TRUE, "")</f>
        <v/>
      </c>
    </row>
    <row r="1289" spans="3:3" x14ac:dyDescent="0.3">
      <c r="C1289" t="str" cm="1">
        <f t="array" ref="C1289">_xlfn.IFS(ISTEXT(VLOOKUP(B1289,AGE!A:A,1,FALSE)),"age", ISTEXT(VLOOKUP(B1289,'hardcoded age'!A:A, 1, FALSE)), "age", TRUE, "")</f>
        <v/>
      </c>
    </row>
    <row r="1290" spans="3:3" x14ac:dyDescent="0.3">
      <c r="C1290" t="str" cm="1">
        <f t="array" ref="C1290">_xlfn.IFS(ISTEXT(VLOOKUP(B1290,AGE!A:A,1,FALSE)),"age", ISTEXT(VLOOKUP(B1290,'hardcoded age'!A:A, 1, FALSE)), "age", TRUE, "")</f>
        <v/>
      </c>
    </row>
    <row r="1291" spans="3:3" x14ac:dyDescent="0.3">
      <c r="C1291" t="str" cm="1">
        <f t="array" ref="C1291">_xlfn.IFS(ISTEXT(VLOOKUP(B1291,AGE!A:A,1,FALSE)),"age", ISTEXT(VLOOKUP(B1291,'hardcoded age'!A:A, 1, FALSE)), "age", TRUE, "")</f>
        <v/>
      </c>
    </row>
    <row r="1292" spans="3:3" x14ac:dyDescent="0.3">
      <c r="C1292" t="str" cm="1">
        <f t="array" ref="C1292">_xlfn.IFS(ISTEXT(VLOOKUP(B1292,AGE!A:A,1,FALSE)),"age", ISTEXT(VLOOKUP(B1292,'hardcoded age'!A:A, 1, FALSE)), "age", TRUE, "")</f>
        <v/>
      </c>
    </row>
    <row r="1293" spans="3:3" x14ac:dyDescent="0.3">
      <c r="C1293" t="str" cm="1">
        <f t="array" ref="C1293">_xlfn.IFS(ISTEXT(VLOOKUP(B1293,AGE!A:A,1,FALSE)),"age", ISTEXT(VLOOKUP(B1293,'hardcoded age'!A:A, 1, FALSE)), "age", TRUE, "")</f>
        <v/>
      </c>
    </row>
    <row r="1294" spans="3:3" x14ac:dyDescent="0.3">
      <c r="C1294" t="str" cm="1">
        <f t="array" ref="C1294">_xlfn.IFS(ISTEXT(VLOOKUP(B1294,AGE!A:A,1,FALSE)),"age", ISTEXT(VLOOKUP(B1294,'hardcoded age'!A:A, 1, FALSE)), "age", TRUE, "")</f>
        <v/>
      </c>
    </row>
    <row r="1295" spans="3:3" x14ac:dyDescent="0.3">
      <c r="C1295" t="str" cm="1">
        <f t="array" ref="C1295">_xlfn.IFS(ISTEXT(VLOOKUP(B1295,AGE!A:A,1,FALSE)),"age", ISTEXT(VLOOKUP(B1295,'hardcoded age'!A:A, 1, FALSE)), "age", TRUE, "")</f>
        <v/>
      </c>
    </row>
    <row r="1296" spans="3:3" x14ac:dyDescent="0.3">
      <c r="C1296" t="str" cm="1">
        <f t="array" ref="C1296">_xlfn.IFS(ISTEXT(VLOOKUP(B1296,AGE!A:A,1,FALSE)),"age", ISTEXT(VLOOKUP(B1296,'hardcoded age'!A:A, 1, FALSE)), "age", TRUE, "")</f>
        <v/>
      </c>
    </row>
    <row r="1297" spans="3:3" x14ac:dyDescent="0.3">
      <c r="C1297" t="str" cm="1">
        <f t="array" ref="C1297">_xlfn.IFS(ISTEXT(VLOOKUP(B1297,AGE!A:A,1,FALSE)),"age", ISTEXT(VLOOKUP(B1297,'hardcoded age'!A:A, 1, FALSE)), "age", TRUE, "")</f>
        <v/>
      </c>
    </row>
    <row r="1298" spans="3:3" x14ac:dyDescent="0.3">
      <c r="C1298" t="str" cm="1">
        <f t="array" ref="C1298">_xlfn.IFS(ISTEXT(VLOOKUP(B1298,AGE!A:A,1,FALSE)),"age", ISTEXT(VLOOKUP(B1298,'hardcoded age'!A:A, 1, FALSE)), "age", TRUE, "")</f>
        <v/>
      </c>
    </row>
    <row r="1299" spans="3:3" x14ac:dyDescent="0.3">
      <c r="C1299" t="str" cm="1">
        <f t="array" ref="C1299">_xlfn.IFS(ISTEXT(VLOOKUP(B1299,AGE!A:A,1,FALSE)),"age", ISTEXT(VLOOKUP(B1299,'hardcoded age'!A:A, 1, FALSE)), "age", TRUE, "")</f>
        <v/>
      </c>
    </row>
    <row r="1300" spans="3:3" x14ac:dyDescent="0.3">
      <c r="C1300" t="str" cm="1">
        <f t="array" ref="C1300">_xlfn.IFS(ISTEXT(VLOOKUP(B1300,AGE!A:A,1,FALSE)),"age", ISTEXT(VLOOKUP(B1300,'hardcoded age'!A:A, 1, FALSE)), "age", TRUE, "")</f>
        <v/>
      </c>
    </row>
    <row r="1301" spans="3:3" x14ac:dyDescent="0.3">
      <c r="C1301" t="str" cm="1">
        <f t="array" ref="C1301">_xlfn.IFS(ISTEXT(VLOOKUP(B1301,AGE!A:A,1,FALSE)),"age", ISTEXT(VLOOKUP(B1301,'hardcoded age'!A:A, 1, FALSE)), "age", TRUE, "")</f>
        <v/>
      </c>
    </row>
    <row r="1302" spans="3:3" x14ac:dyDescent="0.3">
      <c r="C1302" t="str" cm="1">
        <f t="array" ref="C1302">_xlfn.IFS(ISTEXT(VLOOKUP(B1302,AGE!A:A,1,FALSE)),"age", ISTEXT(VLOOKUP(B1302,'hardcoded age'!A:A, 1, FALSE)), "age", TRUE, "")</f>
        <v/>
      </c>
    </row>
    <row r="1303" spans="3:3" x14ac:dyDescent="0.3">
      <c r="C1303" t="str" cm="1">
        <f t="array" ref="C1303">_xlfn.IFS(ISTEXT(VLOOKUP(B1303,AGE!A:A,1,FALSE)),"age", ISTEXT(VLOOKUP(B1303,'hardcoded age'!A:A, 1, FALSE)), "age", TRUE, "")</f>
        <v/>
      </c>
    </row>
    <row r="1304" spans="3:3" x14ac:dyDescent="0.3">
      <c r="C1304" t="str" cm="1">
        <f t="array" ref="C1304">_xlfn.IFS(ISTEXT(VLOOKUP(B1304,AGE!A:A,1,FALSE)),"age", ISTEXT(VLOOKUP(B1304,'hardcoded age'!A:A, 1, FALSE)), "age", TRUE, "")</f>
        <v/>
      </c>
    </row>
    <row r="1305" spans="3:3" x14ac:dyDescent="0.3">
      <c r="C1305" t="str" cm="1">
        <f t="array" ref="C1305">_xlfn.IFS(ISTEXT(VLOOKUP(B1305,AGE!A:A,1,FALSE)),"age", ISTEXT(VLOOKUP(B1305,'hardcoded age'!A:A, 1, FALSE)), "age", TRUE, "")</f>
        <v/>
      </c>
    </row>
    <row r="1306" spans="3:3" x14ac:dyDescent="0.3">
      <c r="C1306" t="str" cm="1">
        <f t="array" ref="C1306">_xlfn.IFS(ISTEXT(VLOOKUP(B1306,AGE!A:A,1,FALSE)),"age", ISTEXT(VLOOKUP(B1306,'hardcoded age'!A:A, 1, FALSE)), "age", TRUE, "")</f>
        <v/>
      </c>
    </row>
    <row r="1307" spans="3:3" x14ac:dyDescent="0.3">
      <c r="C1307" t="str" cm="1">
        <f t="array" ref="C1307">_xlfn.IFS(ISTEXT(VLOOKUP(B1307,AGE!A:A,1,FALSE)),"age", ISTEXT(VLOOKUP(B1307,'hardcoded age'!A:A, 1, FALSE)), "age", TRUE, "")</f>
        <v/>
      </c>
    </row>
    <row r="1308" spans="3:3" x14ac:dyDescent="0.3">
      <c r="C1308" t="str" cm="1">
        <f t="array" ref="C1308">_xlfn.IFS(ISTEXT(VLOOKUP(B1308,AGE!A:A,1,FALSE)),"age", ISTEXT(VLOOKUP(B1308,'hardcoded age'!A:A, 1, FALSE)), "age", TRUE, "")</f>
        <v/>
      </c>
    </row>
    <row r="1309" spans="3:3" x14ac:dyDescent="0.3">
      <c r="C1309" t="str" cm="1">
        <f t="array" ref="C1309">_xlfn.IFS(ISTEXT(VLOOKUP(B1309,AGE!A:A,1,FALSE)),"age", ISTEXT(VLOOKUP(B1309,'hardcoded age'!A:A, 1, FALSE)), "age", TRUE, "")</f>
        <v/>
      </c>
    </row>
    <row r="1310" spans="3:3" x14ac:dyDescent="0.3">
      <c r="C1310" t="str" cm="1">
        <f t="array" ref="C1310">_xlfn.IFS(ISTEXT(VLOOKUP(B1310,AGE!A:A,1,FALSE)),"age", ISTEXT(VLOOKUP(B1310,'hardcoded age'!A:A, 1, FALSE)), "age", TRUE, "")</f>
        <v/>
      </c>
    </row>
    <row r="1311" spans="3:3" x14ac:dyDescent="0.3">
      <c r="C1311" t="str" cm="1">
        <f t="array" ref="C1311">_xlfn.IFS(ISTEXT(VLOOKUP(B1311,AGE!A:A,1,FALSE)),"age", ISTEXT(VLOOKUP(B1311,'hardcoded age'!A:A, 1, FALSE)), "age", TRUE, "")</f>
        <v/>
      </c>
    </row>
    <row r="1312" spans="3:3" x14ac:dyDescent="0.3">
      <c r="C1312" t="str" cm="1">
        <f t="array" ref="C1312">_xlfn.IFS(ISTEXT(VLOOKUP(B1312,AGE!A:A,1,FALSE)),"age", ISTEXT(VLOOKUP(B1312,'hardcoded age'!A:A, 1, FALSE)), "age", TRUE, "")</f>
        <v/>
      </c>
    </row>
    <row r="1313" spans="3:3" x14ac:dyDescent="0.3">
      <c r="C1313" t="str" cm="1">
        <f t="array" ref="C1313">_xlfn.IFS(ISTEXT(VLOOKUP(B1313,AGE!A:A,1,FALSE)),"age", ISTEXT(VLOOKUP(B1313,'hardcoded age'!A:A, 1, FALSE)), "age", TRUE, "")</f>
        <v/>
      </c>
    </row>
    <row r="1314" spans="3:3" x14ac:dyDescent="0.3">
      <c r="C1314" t="str" cm="1">
        <f t="array" ref="C1314">_xlfn.IFS(ISTEXT(VLOOKUP(B1314,AGE!A:A,1,FALSE)),"age", ISTEXT(VLOOKUP(B1314,'hardcoded age'!A:A, 1, FALSE)), "age", TRUE, "")</f>
        <v/>
      </c>
    </row>
    <row r="1315" spans="3:3" x14ac:dyDescent="0.3">
      <c r="C1315" t="str" cm="1">
        <f t="array" ref="C1315">_xlfn.IFS(ISTEXT(VLOOKUP(B1315,AGE!A:A,1,FALSE)),"age", ISTEXT(VLOOKUP(B1315,'hardcoded age'!A:A, 1, FALSE)), "age", TRUE, "")</f>
        <v/>
      </c>
    </row>
    <row r="1316" spans="3:3" x14ac:dyDescent="0.3">
      <c r="C1316" t="str" cm="1">
        <f t="array" ref="C1316">_xlfn.IFS(ISTEXT(VLOOKUP(B1316,AGE!A:A,1,FALSE)),"age", ISTEXT(VLOOKUP(B1316,'hardcoded age'!A:A, 1, FALSE)), "age", TRUE, "")</f>
        <v/>
      </c>
    </row>
    <row r="1317" spans="3:3" x14ac:dyDescent="0.3">
      <c r="C1317" t="str" cm="1">
        <f t="array" ref="C1317">_xlfn.IFS(ISTEXT(VLOOKUP(B1317,AGE!A:A,1,FALSE)),"age", ISTEXT(VLOOKUP(B1317,'hardcoded age'!A:A, 1, FALSE)), "age", TRUE, "")</f>
        <v/>
      </c>
    </row>
    <row r="1318" spans="3:3" x14ac:dyDescent="0.3">
      <c r="C1318" t="str" cm="1">
        <f t="array" ref="C1318">_xlfn.IFS(ISTEXT(VLOOKUP(B1318,AGE!A:A,1,FALSE)),"age", ISTEXT(VLOOKUP(B1318,'hardcoded age'!A:A, 1, FALSE)), "age", TRUE, "")</f>
        <v/>
      </c>
    </row>
    <row r="1319" spans="3:3" x14ac:dyDescent="0.3">
      <c r="C1319" t="str" cm="1">
        <f t="array" ref="C1319">_xlfn.IFS(ISTEXT(VLOOKUP(B1319,AGE!A:A,1,FALSE)),"age", ISTEXT(VLOOKUP(B1319,'hardcoded age'!A:A, 1, FALSE)), "age", TRUE, "")</f>
        <v/>
      </c>
    </row>
    <row r="1320" spans="3:3" x14ac:dyDescent="0.3">
      <c r="C1320" t="str" cm="1">
        <f t="array" ref="C1320">_xlfn.IFS(ISTEXT(VLOOKUP(B1320,AGE!A:A,1,FALSE)),"age", ISTEXT(VLOOKUP(B1320,'hardcoded age'!A:A, 1, FALSE)), "age", TRUE, "")</f>
        <v/>
      </c>
    </row>
    <row r="1321" spans="3:3" x14ac:dyDescent="0.3">
      <c r="C1321" t="str" cm="1">
        <f t="array" ref="C1321">_xlfn.IFS(ISTEXT(VLOOKUP(B1321,AGE!A:A,1,FALSE)),"age", ISTEXT(VLOOKUP(B1321,'hardcoded age'!A:A, 1, FALSE)), "age", TRUE, "")</f>
        <v/>
      </c>
    </row>
    <row r="1322" spans="3:3" x14ac:dyDescent="0.3">
      <c r="C1322" t="str" cm="1">
        <f t="array" ref="C1322">_xlfn.IFS(ISTEXT(VLOOKUP(B1322,AGE!A:A,1,FALSE)),"age", ISTEXT(VLOOKUP(B1322,'hardcoded age'!A:A, 1, FALSE)), "age", TRUE, "")</f>
        <v/>
      </c>
    </row>
    <row r="1323" spans="3:3" x14ac:dyDescent="0.3">
      <c r="C1323" t="str" cm="1">
        <f t="array" ref="C1323">_xlfn.IFS(ISTEXT(VLOOKUP(B1323,AGE!A:A,1,FALSE)),"age", ISTEXT(VLOOKUP(B1323,'hardcoded age'!A:A, 1, FALSE)), "age", TRUE, "")</f>
        <v/>
      </c>
    </row>
    <row r="1324" spans="3:3" x14ac:dyDescent="0.3">
      <c r="C1324" t="str" cm="1">
        <f t="array" ref="C1324">_xlfn.IFS(ISTEXT(VLOOKUP(B1324,AGE!A:A,1,FALSE)),"age", ISTEXT(VLOOKUP(B1324,'hardcoded age'!A:A, 1, FALSE)), "age", TRUE, "")</f>
        <v/>
      </c>
    </row>
    <row r="1325" spans="3:3" x14ac:dyDescent="0.3">
      <c r="C1325" t="str" cm="1">
        <f t="array" ref="C1325">_xlfn.IFS(ISTEXT(VLOOKUP(B1325,AGE!A:A,1,FALSE)),"age", ISTEXT(VLOOKUP(B1325,'hardcoded age'!A:A, 1, FALSE)), "age", TRUE, "")</f>
        <v/>
      </c>
    </row>
    <row r="1326" spans="3:3" x14ac:dyDescent="0.3">
      <c r="C1326" t="str" cm="1">
        <f t="array" ref="C1326">_xlfn.IFS(ISTEXT(VLOOKUP(B1326,AGE!A:A,1,FALSE)),"age", ISTEXT(VLOOKUP(B1326,'hardcoded age'!A:A, 1, FALSE)), "age", TRUE, "")</f>
        <v/>
      </c>
    </row>
    <row r="1327" spans="3:3" x14ac:dyDescent="0.3">
      <c r="C1327" t="str" cm="1">
        <f t="array" ref="C1327">_xlfn.IFS(ISTEXT(VLOOKUP(B1327,AGE!A:A,1,FALSE)),"age", ISTEXT(VLOOKUP(B1327,'hardcoded age'!A:A, 1, FALSE)), "age", TRUE, "")</f>
        <v/>
      </c>
    </row>
    <row r="1328" spans="3:3" x14ac:dyDescent="0.3">
      <c r="C1328" t="str" cm="1">
        <f t="array" ref="C1328">_xlfn.IFS(ISTEXT(VLOOKUP(B1328,AGE!A:A,1,FALSE)),"age", ISTEXT(VLOOKUP(B1328,'hardcoded age'!A:A, 1, FALSE)), "age", TRUE, "")</f>
        <v/>
      </c>
    </row>
    <row r="1329" spans="3:3" x14ac:dyDescent="0.3">
      <c r="C1329" t="str" cm="1">
        <f t="array" ref="C1329">_xlfn.IFS(ISTEXT(VLOOKUP(B1329,AGE!A:A,1,FALSE)),"age", ISTEXT(VLOOKUP(B1329,'hardcoded age'!A:A, 1, FALSE)), "age", TRUE, "")</f>
        <v/>
      </c>
    </row>
    <row r="1330" spans="3:3" x14ac:dyDescent="0.3">
      <c r="C1330" t="str" cm="1">
        <f t="array" ref="C1330">_xlfn.IFS(ISTEXT(VLOOKUP(B1330,AGE!A:A,1,FALSE)),"age", ISTEXT(VLOOKUP(B1330,'hardcoded age'!A:A, 1, FALSE)), "age", TRUE, "")</f>
        <v/>
      </c>
    </row>
    <row r="1331" spans="3:3" x14ac:dyDescent="0.3">
      <c r="C1331" t="str" cm="1">
        <f t="array" ref="C1331">_xlfn.IFS(ISTEXT(VLOOKUP(B1331,AGE!A:A,1,FALSE)),"age", ISTEXT(VLOOKUP(B1331,'hardcoded age'!A:A, 1, FALSE)), "age", TRUE, "")</f>
        <v/>
      </c>
    </row>
    <row r="1332" spans="3:3" x14ac:dyDescent="0.3">
      <c r="C1332" t="str" cm="1">
        <f t="array" ref="C1332">_xlfn.IFS(ISTEXT(VLOOKUP(B1332,AGE!A:A,1,FALSE)),"age", ISTEXT(VLOOKUP(B1332,'hardcoded age'!A:A, 1, FALSE)), "age", TRUE, "")</f>
        <v/>
      </c>
    </row>
    <row r="1333" spans="3:3" x14ac:dyDescent="0.3">
      <c r="C1333" t="str" cm="1">
        <f t="array" ref="C1333">_xlfn.IFS(ISTEXT(VLOOKUP(B1333,AGE!A:A,1,FALSE)),"age", ISTEXT(VLOOKUP(B1333,'hardcoded age'!A:A, 1, FALSE)), "age", TRUE, "")</f>
        <v/>
      </c>
    </row>
    <row r="1334" spans="3:3" x14ac:dyDescent="0.3">
      <c r="C1334" t="str" cm="1">
        <f t="array" ref="C1334">_xlfn.IFS(ISTEXT(VLOOKUP(B1334,AGE!A:A,1,FALSE)),"age", ISTEXT(VLOOKUP(B1334,'hardcoded age'!A:A, 1, FALSE)), "age", TRUE, "")</f>
        <v/>
      </c>
    </row>
    <row r="1335" spans="3:3" x14ac:dyDescent="0.3">
      <c r="C1335" t="str" cm="1">
        <f t="array" ref="C1335">_xlfn.IFS(ISTEXT(VLOOKUP(B1335,AGE!A:A,1,FALSE)),"age", ISTEXT(VLOOKUP(B1335,'hardcoded age'!A:A, 1, FALSE)), "age", TRUE, "")</f>
        <v/>
      </c>
    </row>
    <row r="1336" spans="3:3" x14ac:dyDescent="0.3">
      <c r="C1336" t="str" cm="1">
        <f t="array" ref="C1336">_xlfn.IFS(ISTEXT(VLOOKUP(B1336,AGE!A:A,1,FALSE)),"age", ISTEXT(VLOOKUP(B1336,'hardcoded age'!A:A, 1, FALSE)), "age", TRUE, "")</f>
        <v/>
      </c>
    </row>
    <row r="1337" spans="3:3" x14ac:dyDescent="0.3">
      <c r="C1337" t="str" cm="1">
        <f t="array" ref="C1337">_xlfn.IFS(ISTEXT(VLOOKUP(B1337,AGE!A:A,1,FALSE)),"age", ISTEXT(VLOOKUP(B1337,'hardcoded age'!A:A, 1, FALSE)), "age", TRUE, "")</f>
        <v/>
      </c>
    </row>
    <row r="1338" spans="3:3" x14ac:dyDescent="0.3">
      <c r="C1338" t="str" cm="1">
        <f t="array" ref="C1338">_xlfn.IFS(ISTEXT(VLOOKUP(B1338,AGE!A:A,1,FALSE)),"age", ISTEXT(VLOOKUP(B1338,'hardcoded age'!A:A, 1, FALSE)), "age", TRUE, "")</f>
        <v/>
      </c>
    </row>
    <row r="1339" spans="3:3" x14ac:dyDescent="0.3">
      <c r="C1339" t="str" cm="1">
        <f t="array" ref="C1339">_xlfn.IFS(ISTEXT(VLOOKUP(B1339,AGE!A:A,1,FALSE)),"age", ISTEXT(VLOOKUP(B1339,'hardcoded age'!A:A, 1, FALSE)), "age", TRUE, "")</f>
        <v/>
      </c>
    </row>
    <row r="1340" spans="3:3" x14ac:dyDescent="0.3">
      <c r="C1340" t="str" cm="1">
        <f t="array" ref="C1340">_xlfn.IFS(ISTEXT(VLOOKUP(B1340,AGE!A:A,1,FALSE)),"age", ISTEXT(VLOOKUP(B1340,'hardcoded age'!A:A, 1, FALSE)), "age", TRUE, "")</f>
        <v/>
      </c>
    </row>
    <row r="1341" spans="3:3" x14ac:dyDescent="0.3">
      <c r="C1341" t="str" cm="1">
        <f t="array" ref="C1341">_xlfn.IFS(ISTEXT(VLOOKUP(B1341,AGE!A:A,1,FALSE)),"age", ISTEXT(VLOOKUP(B1341,'hardcoded age'!A:A, 1, FALSE)), "age", TRUE, "")</f>
        <v/>
      </c>
    </row>
    <row r="1342" spans="3:3" x14ac:dyDescent="0.3">
      <c r="C1342" t="str" cm="1">
        <f t="array" ref="C1342">_xlfn.IFS(ISTEXT(VLOOKUP(B1342,AGE!A:A,1,FALSE)),"age", ISTEXT(VLOOKUP(B1342,'hardcoded age'!A:A, 1, FALSE)), "age", TRUE, "")</f>
        <v/>
      </c>
    </row>
    <row r="1343" spans="3:3" x14ac:dyDescent="0.3">
      <c r="C1343" t="str" cm="1">
        <f t="array" ref="C1343">_xlfn.IFS(ISTEXT(VLOOKUP(B1343,AGE!A:A,1,FALSE)),"age", ISTEXT(VLOOKUP(B1343,'hardcoded age'!A:A, 1, FALSE)), "age", TRUE, "")</f>
        <v/>
      </c>
    </row>
    <row r="1344" spans="3:3" x14ac:dyDescent="0.3">
      <c r="C1344" t="str" cm="1">
        <f t="array" ref="C1344">_xlfn.IFS(ISTEXT(VLOOKUP(B1344,AGE!A:A,1,FALSE)),"age", ISTEXT(VLOOKUP(B1344,'hardcoded age'!A:A, 1, FALSE)), "age", TRUE, "")</f>
        <v/>
      </c>
    </row>
    <row r="1345" spans="3:3" x14ac:dyDescent="0.3">
      <c r="C1345" t="str" cm="1">
        <f t="array" ref="C1345">_xlfn.IFS(ISTEXT(VLOOKUP(B1345,AGE!A:A,1,FALSE)),"age", ISTEXT(VLOOKUP(B1345,'hardcoded age'!A:A, 1, FALSE)), "age", TRUE, "")</f>
        <v/>
      </c>
    </row>
    <row r="1346" spans="3:3" x14ac:dyDescent="0.3">
      <c r="C1346" t="str" cm="1">
        <f t="array" ref="C1346">_xlfn.IFS(ISTEXT(VLOOKUP(B1346,AGE!A:A,1,FALSE)),"age", ISTEXT(VLOOKUP(B1346,'hardcoded age'!A:A, 1, FALSE)), "age", TRUE, "")</f>
        <v/>
      </c>
    </row>
    <row r="1347" spans="3:3" x14ac:dyDescent="0.3">
      <c r="C1347" t="str" cm="1">
        <f t="array" ref="C1347">_xlfn.IFS(ISTEXT(VLOOKUP(B1347,AGE!A:A,1,FALSE)),"age", ISTEXT(VLOOKUP(B1347,'hardcoded age'!A:A, 1, FALSE)), "age", TRUE, "")</f>
        <v/>
      </c>
    </row>
    <row r="1348" spans="3:3" x14ac:dyDescent="0.3">
      <c r="C1348" t="str" cm="1">
        <f t="array" ref="C1348">_xlfn.IFS(ISTEXT(VLOOKUP(B1348,AGE!A:A,1,FALSE)),"age", ISTEXT(VLOOKUP(B1348,'hardcoded age'!A:A, 1, FALSE)), "age", TRUE, "")</f>
        <v/>
      </c>
    </row>
    <row r="1349" spans="3:3" x14ac:dyDescent="0.3">
      <c r="C1349" t="str" cm="1">
        <f t="array" ref="C1349">_xlfn.IFS(ISTEXT(VLOOKUP(B1349,AGE!A:A,1,FALSE)),"age", ISTEXT(VLOOKUP(B1349,'hardcoded age'!A:A, 1, FALSE)), "age", TRUE, "")</f>
        <v/>
      </c>
    </row>
    <row r="1350" spans="3:3" x14ac:dyDescent="0.3">
      <c r="C1350" t="str" cm="1">
        <f t="array" ref="C1350">_xlfn.IFS(ISTEXT(VLOOKUP(B1350,AGE!A:A,1,FALSE)),"age", ISTEXT(VLOOKUP(B1350,'hardcoded age'!A:A, 1, FALSE)), "age", TRUE, "")</f>
        <v/>
      </c>
    </row>
    <row r="1351" spans="3:3" x14ac:dyDescent="0.3">
      <c r="C1351" t="str" cm="1">
        <f t="array" ref="C1351">_xlfn.IFS(ISTEXT(VLOOKUP(B1351,AGE!A:A,1,FALSE)),"age", ISTEXT(VLOOKUP(B1351,'hardcoded age'!A:A, 1, FALSE)), "age", TRUE, "")</f>
        <v/>
      </c>
    </row>
    <row r="1352" spans="3:3" x14ac:dyDescent="0.3">
      <c r="C1352" t="str" cm="1">
        <f t="array" ref="C1352">_xlfn.IFS(ISTEXT(VLOOKUP(B1352,AGE!A:A,1,FALSE)),"age", ISTEXT(VLOOKUP(B1352,'hardcoded age'!A:A, 1, FALSE)), "age", TRUE, "")</f>
        <v/>
      </c>
    </row>
    <row r="1353" spans="3:3" x14ac:dyDescent="0.3">
      <c r="C1353" t="str" cm="1">
        <f t="array" ref="C1353">_xlfn.IFS(ISTEXT(VLOOKUP(B1353,AGE!A:A,1,FALSE)),"age", ISTEXT(VLOOKUP(B1353,'hardcoded age'!A:A, 1, FALSE)), "age", TRUE, "")</f>
        <v/>
      </c>
    </row>
    <row r="1354" spans="3:3" x14ac:dyDescent="0.3">
      <c r="C1354" t="str" cm="1">
        <f t="array" ref="C1354">_xlfn.IFS(ISTEXT(VLOOKUP(B1354,AGE!A:A,1,FALSE)),"age", ISTEXT(VLOOKUP(B1354,'hardcoded age'!A:A, 1, FALSE)), "age", TRUE, "")</f>
        <v/>
      </c>
    </row>
    <row r="1355" spans="3:3" x14ac:dyDescent="0.3">
      <c r="C1355" t="str" cm="1">
        <f t="array" ref="C1355">_xlfn.IFS(ISTEXT(VLOOKUP(B1355,AGE!A:A,1,FALSE)),"age", ISTEXT(VLOOKUP(B1355,'hardcoded age'!A:A, 1, FALSE)), "age", TRUE, "")</f>
        <v/>
      </c>
    </row>
    <row r="1356" spans="3:3" x14ac:dyDescent="0.3">
      <c r="C1356" t="str" cm="1">
        <f t="array" ref="C1356">_xlfn.IFS(ISTEXT(VLOOKUP(B1356,AGE!A:A,1,FALSE)),"age", ISTEXT(VLOOKUP(B1356,'hardcoded age'!A:A, 1, FALSE)), "age", TRUE, "")</f>
        <v/>
      </c>
    </row>
    <row r="1357" spans="3:3" x14ac:dyDescent="0.3">
      <c r="C1357" t="str" cm="1">
        <f t="array" ref="C1357">_xlfn.IFS(ISTEXT(VLOOKUP(B1357,AGE!A:A,1,FALSE)),"age", ISTEXT(VLOOKUP(B1357,'hardcoded age'!A:A, 1, FALSE)), "age", TRUE, "")</f>
        <v/>
      </c>
    </row>
    <row r="1358" spans="3:3" x14ac:dyDescent="0.3">
      <c r="C1358" t="str" cm="1">
        <f t="array" ref="C1358">_xlfn.IFS(ISTEXT(VLOOKUP(B1358,AGE!A:A,1,FALSE)),"age", ISTEXT(VLOOKUP(B1358,'hardcoded age'!A:A, 1, FALSE)), "age", TRUE, "")</f>
        <v/>
      </c>
    </row>
    <row r="1359" spans="3:3" x14ac:dyDescent="0.3">
      <c r="C1359" t="str" cm="1">
        <f t="array" ref="C1359">_xlfn.IFS(ISTEXT(VLOOKUP(B1359,AGE!A:A,1,FALSE)),"age", ISTEXT(VLOOKUP(B1359,'hardcoded age'!A:A, 1, FALSE)), "age", TRUE, "")</f>
        <v/>
      </c>
    </row>
    <row r="1360" spans="3:3" x14ac:dyDescent="0.3">
      <c r="C1360" t="str" cm="1">
        <f t="array" ref="C1360">_xlfn.IFS(ISTEXT(VLOOKUP(B1360,AGE!A:A,1,FALSE)),"age", ISTEXT(VLOOKUP(B1360,'hardcoded age'!A:A, 1, FALSE)), "age", TRUE, "")</f>
        <v/>
      </c>
    </row>
    <row r="1361" spans="3:3" x14ac:dyDescent="0.3">
      <c r="C1361" t="str" cm="1">
        <f t="array" ref="C1361">_xlfn.IFS(ISTEXT(VLOOKUP(B1361,AGE!A:A,1,FALSE)),"age", ISTEXT(VLOOKUP(B1361,'hardcoded age'!A:A, 1, FALSE)), "age", TRUE, "")</f>
        <v/>
      </c>
    </row>
    <row r="1362" spans="3:3" x14ac:dyDescent="0.3">
      <c r="C1362" t="str" cm="1">
        <f t="array" ref="C1362">_xlfn.IFS(ISTEXT(VLOOKUP(B1362,AGE!A:A,1,FALSE)),"age", ISTEXT(VLOOKUP(B1362,'hardcoded age'!A:A, 1, FALSE)), "age", TRUE, "")</f>
        <v/>
      </c>
    </row>
    <row r="1363" spans="3:3" x14ac:dyDescent="0.3">
      <c r="C1363" t="str" cm="1">
        <f t="array" ref="C1363">_xlfn.IFS(ISTEXT(VLOOKUP(B1363,AGE!A:A,1,FALSE)),"age", ISTEXT(VLOOKUP(B1363,'hardcoded age'!A:A, 1, FALSE)), "age", TRUE, "")</f>
        <v/>
      </c>
    </row>
    <row r="1364" spans="3:3" x14ac:dyDescent="0.3">
      <c r="C1364" t="str" cm="1">
        <f t="array" ref="C1364">_xlfn.IFS(ISTEXT(VLOOKUP(B1364,AGE!A:A,1,FALSE)),"age", ISTEXT(VLOOKUP(B1364,'hardcoded age'!A:A, 1, FALSE)), "age", TRUE, "")</f>
        <v/>
      </c>
    </row>
    <row r="1365" spans="3:3" x14ac:dyDescent="0.3">
      <c r="C1365" t="str" cm="1">
        <f t="array" ref="C1365">_xlfn.IFS(ISTEXT(VLOOKUP(B1365,AGE!A:A,1,FALSE)),"age", ISTEXT(VLOOKUP(B1365,'hardcoded age'!A:A, 1, FALSE)), "age", TRUE, "")</f>
        <v/>
      </c>
    </row>
    <row r="1366" spans="3:3" x14ac:dyDescent="0.3">
      <c r="C1366" t="str" cm="1">
        <f t="array" ref="C1366">_xlfn.IFS(ISTEXT(VLOOKUP(B1366,AGE!A:A,1,FALSE)),"age", ISTEXT(VLOOKUP(B1366,'hardcoded age'!A:A, 1, FALSE)), "age", TRUE, "")</f>
        <v/>
      </c>
    </row>
    <row r="1367" spans="3:3" x14ac:dyDescent="0.3">
      <c r="C1367" t="str" cm="1">
        <f t="array" ref="C1367">_xlfn.IFS(ISTEXT(VLOOKUP(B1367,AGE!A:A,1,FALSE)),"age", ISTEXT(VLOOKUP(B1367,'hardcoded age'!A:A, 1, FALSE)), "age", TRUE, "")</f>
        <v/>
      </c>
    </row>
    <row r="1368" spans="3:3" x14ac:dyDescent="0.3">
      <c r="C1368" t="str" cm="1">
        <f t="array" ref="C1368">_xlfn.IFS(ISTEXT(VLOOKUP(B1368,AGE!A:A,1,FALSE)),"age", ISTEXT(VLOOKUP(B1368,'hardcoded age'!A:A, 1, FALSE)), "age", TRUE, "")</f>
        <v/>
      </c>
    </row>
    <row r="1369" spans="3:3" x14ac:dyDescent="0.3">
      <c r="C1369" t="str" cm="1">
        <f t="array" ref="C1369">_xlfn.IFS(ISTEXT(VLOOKUP(B1369,AGE!A:A,1,FALSE)),"age", ISTEXT(VLOOKUP(B1369,'hardcoded age'!A:A, 1, FALSE)), "age", TRUE, "")</f>
        <v/>
      </c>
    </row>
    <row r="1370" spans="3:3" x14ac:dyDescent="0.3">
      <c r="C1370" t="str" cm="1">
        <f t="array" ref="C1370">_xlfn.IFS(ISTEXT(VLOOKUP(B1370,AGE!A:A,1,FALSE)),"age", ISTEXT(VLOOKUP(B1370,'hardcoded age'!A:A, 1, FALSE)), "age", TRUE, "")</f>
        <v/>
      </c>
    </row>
    <row r="1371" spans="3:3" x14ac:dyDescent="0.3">
      <c r="C1371" t="str" cm="1">
        <f t="array" ref="C1371">_xlfn.IFS(ISTEXT(VLOOKUP(B1371,AGE!A:A,1,FALSE)),"age", ISTEXT(VLOOKUP(B1371,'hardcoded age'!A:A, 1, FALSE)), "age", TRUE, "")</f>
        <v/>
      </c>
    </row>
    <row r="1372" spans="3:3" x14ac:dyDescent="0.3">
      <c r="C1372" t="str" cm="1">
        <f t="array" ref="C1372">_xlfn.IFS(ISTEXT(VLOOKUP(B1372,AGE!A:A,1,FALSE)),"age", ISTEXT(VLOOKUP(B1372,'hardcoded age'!A:A, 1, FALSE)), "age", TRUE, "")</f>
        <v/>
      </c>
    </row>
    <row r="1373" spans="3:3" x14ac:dyDescent="0.3">
      <c r="C1373" t="str" cm="1">
        <f t="array" ref="C1373">_xlfn.IFS(ISTEXT(VLOOKUP(B1373,AGE!A:A,1,FALSE)),"age", ISTEXT(VLOOKUP(B1373,'hardcoded age'!A:A, 1, FALSE)), "age", TRUE, "")</f>
        <v/>
      </c>
    </row>
    <row r="1374" spans="3:3" x14ac:dyDescent="0.3">
      <c r="C1374" t="str" cm="1">
        <f t="array" ref="C1374">_xlfn.IFS(ISTEXT(VLOOKUP(B1374,AGE!A:A,1,FALSE)),"age", ISTEXT(VLOOKUP(B1374,'hardcoded age'!A:A, 1, FALSE)), "age", TRUE, "")</f>
        <v/>
      </c>
    </row>
    <row r="1375" spans="3:3" x14ac:dyDescent="0.3">
      <c r="C1375" t="str" cm="1">
        <f t="array" ref="C1375">_xlfn.IFS(ISTEXT(VLOOKUP(B1375,AGE!A:A,1,FALSE)),"age", ISTEXT(VLOOKUP(B1375,'hardcoded age'!A:A, 1, FALSE)), "age", TRUE, "")</f>
        <v/>
      </c>
    </row>
    <row r="1376" spans="3:3" x14ac:dyDescent="0.3">
      <c r="C1376" t="str" cm="1">
        <f t="array" ref="C1376">_xlfn.IFS(ISTEXT(VLOOKUP(B1376,AGE!A:A,1,FALSE)),"age", ISTEXT(VLOOKUP(B1376,'hardcoded age'!A:A, 1, FALSE)), "age", TRUE, "")</f>
        <v/>
      </c>
    </row>
    <row r="1377" spans="3:3" x14ac:dyDescent="0.3">
      <c r="C1377" t="str" cm="1">
        <f t="array" ref="C1377">_xlfn.IFS(ISTEXT(VLOOKUP(B1377,AGE!A:A,1,FALSE)),"age", ISTEXT(VLOOKUP(B1377,'hardcoded age'!A:A, 1, FALSE)), "age", TRUE, "")</f>
        <v/>
      </c>
    </row>
    <row r="1378" spans="3:3" x14ac:dyDescent="0.3">
      <c r="C1378" t="str" cm="1">
        <f t="array" ref="C1378">_xlfn.IFS(ISTEXT(VLOOKUP(B1378,AGE!A:A,1,FALSE)),"age", ISTEXT(VLOOKUP(B1378,'hardcoded age'!A:A, 1, FALSE)), "age", TRUE, "")</f>
        <v/>
      </c>
    </row>
    <row r="1379" spans="3:3" x14ac:dyDescent="0.3">
      <c r="C1379" t="str" cm="1">
        <f t="array" ref="C1379">_xlfn.IFS(ISTEXT(VLOOKUP(B1379,AGE!A:A,1,FALSE)),"age", ISTEXT(VLOOKUP(B1379,'hardcoded age'!A:A, 1, FALSE)), "age", TRUE, "")</f>
        <v/>
      </c>
    </row>
    <row r="1380" spans="3:3" x14ac:dyDescent="0.3">
      <c r="C1380" t="str" cm="1">
        <f t="array" ref="C1380">_xlfn.IFS(ISTEXT(VLOOKUP(B1380,AGE!A:A,1,FALSE)),"age", ISTEXT(VLOOKUP(B1380,'hardcoded age'!A:A, 1, FALSE)), "age", TRUE, "")</f>
        <v/>
      </c>
    </row>
    <row r="1381" spans="3:3" x14ac:dyDescent="0.3">
      <c r="C1381" t="str" cm="1">
        <f t="array" ref="C1381">_xlfn.IFS(ISTEXT(VLOOKUP(B1381,AGE!A:A,1,FALSE)),"age", ISTEXT(VLOOKUP(B1381,'hardcoded age'!A:A, 1, FALSE)), "age", TRUE, "")</f>
        <v/>
      </c>
    </row>
    <row r="1382" spans="3:3" x14ac:dyDescent="0.3">
      <c r="C1382" t="str" cm="1">
        <f t="array" ref="C1382">_xlfn.IFS(ISTEXT(VLOOKUP(B1382,AGE!A:A,1,FALSE)),"age", ISTEXT(VLOOKUP(B1382,'hardcoded age'!A:A, 1, FALSE)), "age", TRUE, "")</f>
        <v/>
      </c>
    </row>
    <row r="1383" spans="3:3" x14ac:dyDescent="0.3">
      <c r="C1383" t="str" cm="1">
        <f t="array" ref="C1383">_xlfn.IFS(ISTEXT(VLOOKUP(B1383,AGE!A:A,1,FALSE)),"age", ISTEXT(VLOOKUP(B1383,'hardcoded age'!A:A, 1, FALSE)), "age", TRUE, "")</f>
        <v/>
      </c>
    </row>
    <row r="1384" spans="3:3" x14ac:dyDescent="0.3">
      <c r="C1384" t="str" cm="1">
        <f t="array" ref="C1384">_xlfn.IFS(ISTEXT(VLOOKUP(B1384,AGE!A:A,1,FALSE)),"age", ISTEXT(VLOOKUP(B1384,'hardcoded age'!A:A, 1, FALSE)), "age", TRUE, "")</f>
        <v/>
      </c>
    </row>
    <row r="1385" spans="3:3" x14ac:dyDescent="0.3">
      <c r="C1385" t="str" cm="1">
        <f t="array" ref="C1385">_xlfn.IFS(ISTEXT(VLOOKUP(B1385,AGE!A:A,1,FALSE)),"age", ISTEXT(VLOOKUP(B1385,'hardcoded age'!A:A, 1, FALSE)), "age", TRUE, "")</f>
        <v/>
      </c>
    </row>
    <row r="1386" spans="3:3" x14ac:dyDescent="0.3">
      <c r="C1386" t="str" cm="1">
        <f t="array" ref="C1386">_xlfn.IFS(ISTEXT(VLOOKUP(B1386,AGE!A:A,1,FALSE)),"age", ISTEXT(VLOOKUP(B1386,'hardcoded age'!A:A, 1, FALSE)), "age", TRUE, "")</f>
        <v/>
      </c>
    </row>
    <row r="1387" spans="3:3" x14ac:dyDescent="0.3">
      <c r="C1387" t="str" cm="1">
        <f t="array" ref="C1387">_xlfn.IFS(ISTEXT(VLOOKUP(B1387,AGE!A:A,1,FALSE)),"age", ISTEXT(VLOOKUP(B1387,'hardcoded age'!A:A, 1, FALSE)), "age", TRUE, "")</f>
        <v/>
      </c>
    </row>
    <row r="1388" spans="3:3" x14ac:dyDescent="0.3">
      <c r="C1388" t="str" cm="1">
        <f t="array" ref="C1388">_xlfn.IFS(ISTEXT(VLOOKUP(B1388,AGE!A:A,1,FALSE)),"age", ISTEXT(VLOOKUP(B1388,'hardcoded age'!A:A, 1, FALSE)), "age", TRUE, "")</f>
        <v/>
      </c>
    </row>
    <row r="1389" spans="3:3" x14ac:dyDescent="0.3">
      <c r="C1389" t="str" cm="1">
        <f t="array" ref="C1389">_xlfn.IFS(ISTEXT(VLOOKUP(B1389,AGE!A:A,1,FALSE)),"age", ISTEXT(VLOOKUP(B1389,'hardcoded age'!A:A, 1, FALSE)), "age", TRUE, "")</f>
        <v/>
      </c>
    </row>
    <row r="1390" spans="3:3" x14ac:dyDescent="0.3">
      <c r="C1390" t="str" cm="1">
        <f t="array" ref="C1390">_xlfn.IFS(ISTEXT(VLOOKUP(B1390,AGE!A:A,1,FALSE)),"age", ISTEXT(VLOOKUP(B1390,'hardcoded age'!A:A, 1, FALSE)), "age", TRUE, "")</f>
        <v/>
      </c>
    </row>
    <row r="1391" spans="3:3" x14ac:dyDescent="0.3">
      <c r="C1391" t="str" cm="1">
        <f t="array" ref="C1391">_xlfn.IFS(ISTEXT(VLOOKUP(B1391,AGE!A:A,1,FALSE)),"age", ISTEXT(VLOOKUP(B1391,'hardcoded age'!A:A, 1, FALSE)), "age", TRUE, "")</f>
        <v/>
      </c>
    </row>
    <row r="1392" spans="3:3" x14ac:dyDescent="0.3">
      <c r="C1392" t="str" cm="1">
        <f t="array" ref="C1392">_xlfn.IFS(ISTEXT(VLOOKUP(B1392,AGE!A:A,1,FALSE)),"age", ISTEXT(VLOOKUP(B1392,'hardcoded age'!A:A, 1, FALSE)), "age", TRUE, "")</f>
        <v/>
      </c>
    </row>
    <row r="1393" spans="3:3" x14ac:dyDescent="0.3">
      <c r="C1393" t="str" cm="1">
        <f t="array" ref="C1393">_xlfn.IFS(ISTEXT(VLOOKUP(B1393,AGE!A:A,1,FALSE)),"age", ISTEXT(VLOOKUP(B1393,'hardcoded age'!A:A, 1, FALSE)), "age", TRUE, "")</f>
        <v/>
      </c>
    </row>
    <row r="1394" spans="3:3" x14ac:dyDescent="0.3">
      <c r="C1394" t="str" cm="1">
        <f t="array" ref="C1394">_xlfn.IFS(ISTEXT(VLOOKUP(B1394,AGE!A:A,1,FALSE)),"age", ISTEXT(VLOOKUP(B1394,'hardcoded age'!A:A, 1, FALSE)), "age", TRUE, "")</f>
        <v/>
      </c>
    </row>
    <row r="1395" spans="3:3" x14ac:dyDescent="0.3">
      <c r="C1395" t="str" cm="1">
        <f t="array" ref="C1395">_xlfn.IFS(ISTEXT(VLOOKUP(B1395,AGE!A:A,1,FALSE)),"age", ISTEXT(VLOOKUP(B1395,'hardcoded age'!A:A, 1, FALSE)), "age", TRUE, "")</f>
        <v/>
      </c>
    </row>
    <row r="1396" spans="3:3" x14ac:dyDescent="0.3">
      <c r="C1396" t="str" cm="1">
        <f t="array" ref="C1396">_xlfn.IFS(ISTEXT(VLOOKUP(B1396,AGE!A:A,1,FALSE)),"age", ISTEXT(VLOOKUP(B1396,'hardcoded age'!A:A, 1, FALSE)), "age", TRUE, "")</f>
        <v/>
      </c>
    </row>
    <row r="1397" spans="3:3" x14ac:dyDescent="0.3">
      <c r="C1397" t="str" cm="1">
        <f t="array" ref="C1397">_xlfn.IFS(ISTEXT(VLOOKUP(B1397,AGE!A:A,1,FALSE)),"age", ISTEXT(VLOOKUP(B1397,'hardcoded age'!A:A, 1, FALSE)), "age", TRUE, "")</f>
        <v/>
      </c>
    </row>
    <row r="1398" spans="3:3" x14ac:dyDescent="0.3">
      <c r="C1398" t="str" cm="1">
        <f t="array" ref="C1398">_xlfn.IFS(ISTEXT(VLOOKUP(B1398,AGE!A:A,1,FALSE)),"age", ISTEXT(VLOOKUP(B1398,'hardcoded age'!A:A, 1, FALSE)), "age", TRUE, "")</f>
        <v/>
      </c>
    </row>
    <row r="1399" spans="3:3" x14ac:dyDescent="0.3">
      <c r="C1399" t="str" cm="1">
        <f t="array" ref="C1399">_xlfn.IFS(ISTEXT(VLOOKUP(B1399,AGE!A:A,1,FALSE)),"age", ISTEXT(VLOOKUP(B1399,'hardcoded age'!A:A, 1, FALSE)), "age", TRUE, "")</f>
        <v/>
      </c>
    </row>
    <row r="1400" spans="3:3" x14ac:dyDescent="0.3">
      <c r="C1400" t="str" cm="1">
        <f t="array" ref="C1400">_xlfn.IFS(ISTEXT(VLOOKUP(B1400,AGE!A:A,1,FALSE)),"age", ISTEXT(VLOOKUP(B1400,'hardcoded age'!A:A, 1, FALSE)), "age", TRUE, "")</f>
        <v/>
      </c>
    </row>
    <row r="1401" spans="3:3" x14ac:dyDescent="0.3">
      <c r="C1401" t="str" cm="1">
        <f t="array" ref="C1401">_xlfn.IFS(ISTEXT(VLOOKUP(B1401,AGE!A:A,1,FALSE)),"age", ISTEXT(VLOOKUP(B1401,'hardcoded age'!A:A, 1, FALSE)), "age", TRUE, "")</f>
        <v/>
      </c>
    </row>
    <row r="1402" spans="3:3" x14ac:dyDescent="0.3">
      <c r="C1402" t="str" cm="1">
        <f t="array" ref="C1402">_xlfn.IFS(ISTEXT(VLOOKUP(B1402,AGE!A:A,1,FALSE)),"age", ISTEXT(VLOOKUP(B1402,'hardcoded age'!A:A, 1, FALSE)), "age", TRUE, "")</f>
        <v/>
      </c>
    </row>
    <row r="1403" spans="3:3" x14ac:dyDescent="0.3">
      <c r="C1403" t="str" cm="1">
        <f t="array" ref="C1403">_xlfn.IFS(ISTEXT(VLOOKUP(B1403,AGE!A:A,1,FALSE)),"age", ISTEXT(VLOOKUP(B1403,'hardcoded age'!A:A, 1, FALSE)), "age", TRUE, "")</f>
        <v/>
      </c>
    </row>
    <row r="1404" spans="3:3" x14ac:dyDescent="0.3">
      <c r="C1404" t="str" cm="1">
        <f t="array" ref="C1404">_xlfn.IFS(ISTEXT(VLOOKUP(B1404,AGE!A:A,1,FALSE)),"age", ISTEXT(VLOOKUP(B1404,'hardcoded age'!A:A, 1, FALSE)), "age", TRUE, "")</f>
        <v/>
      </c>
    </row>
    <row r="1405" spans="3:3" x14ac:dyDescent="0.3">
      <c r="C1405" t="str" cm="1">
        <f t="array" ref="C1405">_xlfn.IFS(ISTEXT(VLOOKUP(B1405,AGE!A:A,1,FALSE)),"age", ISTEXT(VLOOKUP(B1405,'hardcoded age'!A:A, 1, FALSE)), "age", TRUE, "")</f>
        <v/>
      </c>
    </row>
    <row r="1406" spans="3:3" x14ac:dyDescent="0.3">
      <c r="C1406" t="str" cm="1">
        <f t="array" ref="C1406">_xlfn.IFS(ISTEXT(VLOOKUP(B1406,AGE!A:A,1,FALSE)),"age", ISTEXT(VLOOKUP(B1406,'hardcoded age'!A:A, 1, FALSE)), "age", TRUE, "")</f>
        <v/>
      </c>
    </row>
    <row r="1407" spans="3:3" x14ac:dyDescent="0.3">
      <c r="C1407" t="str" cm="1">
        <f t="array" ref="C1407">_xlfn.IFS(ISTEXT(VLOOKUP(B1407,AGE!A:A,1,FALSE)),"age", ISTEXT(VLOOKUP(B1407,'hardcoded age'!A:A, 1, FALSE)), "age", TRUE, "")</f>
        <v/>
      </c>
    </row>
    <row r="1408" spans="3:3" x14ac:dyDescent="0.3">
      <c r="C1408" t="str" cm="1">
        <f t="array" ref="C1408">_xlfn.IFS(ISTEXT(VLOOKUP(B1408,AGE!A:A,1,FALSE)),"age", ISTEXT(VLOOKUP(B1408,'hardcoded age'!A:A, 1, FALSE)), "age", TRUE, "")</f>
        <v/>
      </c>
    </row>
    <row r="1409" spans="3:3" x14ac:dyDescent="0.3">
      <c r="C1409" t="str" cm="1">
        <f t="array" ref="C1409">_xlfn.IFS(ISTEXT(VLOOKUP(B1409,AGE!A:A,1,FALSE)),"age", ISTEXT(VLOOKUP(B1409,'hardcoded age'!A:A, 1, FALSE)), "age", TRUE, "")</f>
        <v/>
      </c>
    </row>
    <row r="1410" spans="3:3" x14ac:dyDescent="0.3">
      <c r="C1410" t="str" cm="1">
        <f t="array" ref="C1410">_xlfn.IFS(ISTEXT(VLOOKUP(B1410,AGE!A:A,1,FALSE)),"age", ISTEXT(VLOOKUP(B1410,'hardcoded age'!A:A, 1, FALSE)), "age", TRUE, "")</f>
        <v/>
      </c>
    </row>
    <row r="1411" spans="3:3" x14ac:dyDescent="0.3">
      <c r="C1411" t="str" cm="1">
        <f t="array" ref="C1411">_xlfn.IFS(ISTEXT(VLOOKUP(B1411,AGE!A:A,1,FALSE)),"age", ISTEXT(VLOOKUP(B1411,'hardcoded age'!A:A, 1, FALSE)), "age", TRUE, "")</f>
        <v/>
      </c>
    </row>
    <row r="1412" spans="3:3" x14ac:dyDescent="0.3">
      <c r="C1412" t="str" cm="1">
        <f t="array" ref="C1412">_xlfn.IFS(ISTEXT(VLOOKUP(B1412,AGE!A:A,1,FALSE)),"age", ISTEXT(VLOOKUP(B1412,'hardcoded age'!A:A, 1, FALSE)), "age", TRUE, "")</f>
        <v/>
      </c>
    </row>
    <row r="1413" spans="3:3" x14ac:dyDescent="0.3">
      <c r="C1413" t="str" cm="1">
        <f t="array" ref="C1413">_xlfn.IFS(ISTEXT(VLOOKUP(B1413,AGE!A:A,1,FALSE)),"age", ISTEXT(VLOOKUP(B1413,'hardcoded age'!A:A, 1, FALSE)), "age", TRUE, "")</f>
        <v/>
      </c>
    </row>
    <row r="1414" spans="3:3" x14ac:dyDescent="0.3">
      <c r="C1414" t="str" cm="1">
        <f t="array" ref="C1414">_xlfn.IFS(ISTEXT(VLOOKUP(B1414,AGE!A:A,1,FALSE)),"age", ISTEXT(VLOOKUP(B1414,'hardcoded age'!A:A, 1, FALSE)), "age", TRUE, "")</f>
        <v/>
      </c>
    </row>
    <row r="1415" spans="3:3" x14ac:dyDescent="0.3">
      <c r="C1415" t="str" cm="1">
        <f t="array" ref="C1415">_xlfn.IFS(ISTEXT(VLOOKUP(B1415,AGE!A:A,1,FALSE)),"age", ISTEXT(VLOOKUP(B1415,'hardcoded age'!A:A, 1, FALSE)), "age", TRUE, "")</f>
        <v/>
      </c>
    </row>
    <row r="1416" spans="3:3" x14ac:dyDescent="0.3">
      <c r="C1416" t="str" cm="1">
        <f t="array" ref="C1416">_xlfn.IFS(ISTEXT(VLOOKUP(B1416,AGE!A:A,1,FALSE)),"age", ISTEXT(VLOOKUP(B1416,'hardcoded age'!A:A, 1, FALSE)), "age", TRUE, "")</f>
        <v/>
      </c>
    </row>
    <row r="1417" spans="3:3" x14ac:dyDescent="0.3">
      <c r="C1417" t="str" cm="1">
        <f t="array" ref="C1417">_xlfn.IFS(ISTEXT(VLOOKUP(B1417,AGE!A:A,1,FALSE)),"age", ISTEXT(VLOOKUP(B1417,'hardcoded age'!A:A, 1, FALSE)), "age", TRUE, "")</f>
        <v/>
      </c>
    </row>
    <row r="1418" spans="3:3" x14ac:dyDescent="0.3">
      <c r="C1418" t="str" cm="1">
        <f t="array" ref="C1418">_xlfn.IFS(ISTEXT(VLOOKUP(B1418,AGE!A:A,1,FALSE)),"age", ISTEXT(VLOOKUP(B1418,'hardcoded age'!A:A, 1, FALSE)), "age", TRUE, "")</f>
        <v/>
      </c>
    </row>
    <row r="1419" spans="3:3" x14ac:dyDescent="0.3">
      <c r="C1419" t="str" cm="1">
        <f t="array" ref="C1419">_xlfn.IFS(ISTEXT(VLOOKUP(B1419,AGE!A:A,1,FALSE)),"age", ISTEXT(VLOOKUP(B1419,'hardcoded age'!A:A, 1, FALSE)), "age", TRUE, "")</f>
        <v/>
      </c>
    </row>
    <row r="1420" spans="3:3" x14ac:dyDescent="0.3">
      <c r="C1420" t="str" cm="1">
        <f t="array" ref="C1420">_xlfn.IFS(ISTEXT(VLOOKUP(B1420,AGE!A:A,1,FALSE)),"age", ISTEXT(VLOOKUP(B1420,'hardcoded age'!A:A, 1, FALSE)), "age", TRUE, "")</f>
        <v/>
      </c>
    </row>
    <row r="1421" spans="3:3" x14ac:dyDescent="0.3">
      <c r="C1421" t="str" cm="1">
        <f t="array" ref="C1421">_xlfn.IFS(ISTEXT(VLOOKUP(B1421,AGE!A:A,1,FALSE)),"age", ISTEXT(VLOOKUP(B1421,'hardcoded age'!A:A, 1, FALSE)), "age", TRUE, "")</f>
        <v/>
      </c>
    </row>
    <row r="1422" spans="3:3" x14ac:dyDescent="0.3">
      <c r="C1422" t="str" cm="1">
        <f t="array" ref="C1422">_xlfn.IFS(ISTEXT(VLOOKUP(B1422,AGE!A:A,1,FALSE)),"age", ISTEXT(VLOOKUP(B1422,'hardcoded age'!A:A, 1, FALSE)), "age", TRUE, "")</f>
        <v/>
      </c>
    </row>
    <row r="1423" spans="3:3" x14ac:dyDescent="0.3">
      <c r="C1423" t="str" cm="1">
        <f t="array" ref="C1423">_xlfn.IFS(ISTEXT(VLOOKUP(B1423,AGE!A:A,1,FALSE)),"age", ISTEXT(VLOOKUP(B1423,'hardcoded age'!A:A, 1, FALSE)), "age", TRUE, "")</f>
        <v/>
      </c>
    </row>
    <row r="1424" spans="3:3" x14ac:dyDescent="0.3">
      <c r="C1424" t="str" cm="1">
        <f t="array" ref="C1424">_xlfn.IFS(ISTEXT(VLOOKUP(B1424,AGE!A:A,1,FALSE)),"age", ISTEXT(VLOOKUP(B1424,'hardcoded age'!A:A, 1, FALSE)), "age", TRUE, "")</f>
        <v/>
      </c>
    </row>
    <row r="1425" spans="3:3" x14ac:dyDescent="0.3">
      <c r="C1425" t="str" cm="1">
        <f t="array" ref="C1425">_xlfn.IFS(ISTEXT(VLOOKUP(B1425,AGE!A:A,1,FALSE)),"age", ISTEXT(VLOOKUP(B1425,'hardcoded age'!A:A, 1, FALSE)), "age", TRUE, "")</f>
        <v/>
      </c>
    </row>
    <row r="1426" spans="3:3" x14ac:dyDescent="0.3">
      <c r="C1426" t="str" cm="1">
        <f t="array" ref="C1426">_xlfn.IFS(ISTEXT(VLOOKUP(B1426,AGE!A:A,1,FALSE)),"age", ISTEXT(VLOOKUP(B1426,'hardcoded age'!A:A, 1, FALSE)), "age", TRUE, "")</f>
        <v/>
      </c>
    </row>
    <row r="1427" spans="3:3" x14ac:dyDescent="0.3">
      <c r="C1427" t="str" cm="1">
        <f t="array" ref="C1427">_xlfn.IFS(ISTEXT(VLOOKUP(B1427,AGE!A:A,1,FALSE)),"age", ISTEXT(VLOOKUP(B1427,'hardcoded age'!A:A, 1, FALSE)), "age", TRUE, "")</f>
        <v/>
      </c>
    </row>
    <row r="1428" spans="3:3" x14ac:dyDescent="0.3">
      <c r="C1428" t="str" cm="1">
        <f t="array" ref="C1428">_xlfn.IFS(ISTEXT(VLOOKUP(B1428,AGE!A:A,1,FALSE)),"age", ISTEXT(VLOOKUP(B1428,'hardcoded age'!A:A, 1, FALSE)), "age", TRUE, "")</f>
        <v/>
      </c>
    </row>
    <row r="1429" spans="3:3" x14ac:dyDescent="0.3">
      <c r="C1429" t="str" cm="1">
        <f t="array" ref="C1429">_xlfn.IFS(ISTEXT(VLOOKUP(B1429,AGE!A:A,1,FALSE)),"age", ISTEXT(VLOOKUP(B1429,'hardcoded age'!A:A, 1, FALSE)), "age", TRUE, "")</f>
        <v/>
      </c>
    </row>
    <row r="1430" spans="3:3" x14ac:dyDescent="0.3">
      <c r="C1430" t="str" cm="1">
        <f t="array" ref="C1430">_xlfn.IFS(ISTEXT(VLOOKUP(B1430,AGE!A:A,1,FALSE)),"age", ISTEXT(VLOOKUP(B1430,'hardcoded age'!A:A, 1, FALSE)), "age", TRUE, "")</f>
        <v/>
      </c>
    </row>
    <row r="1431" spans="3:3" x14ac:dyDescent="0.3">
      <c r="C1431" t="str" cm="1">
        <f t="array" ref="C1431">_xlfn.IFS(ISTEXT(VLOOKUP(B1431,AGE!A:A,1,FALSE)),"age", ISTEXT(VLOOKUP(B1431,'hardcoded age'!A:A, 1, FALSE)), "age", TRUE, "")</f>
        <v/>
      </c>
    </row>
    <row r="1432" spans="3:3" x14ac:dyDescent="0.3">
      <c r="C1432" t="str" cm="1">
        <f t="array" ref="C1432">_xlfn.IFS(ISTEXT(VLOOKUP(B1432,AGE!A:A,1,FALSE)),"age", ISTEXT(VLOOKUP(B1432,'hardcoded age'!A:A, 1, FALSE)), "age", TRUE, "")</f>
        <v/>
      </c>
    </row>
    <row r="1433" spans="3:3" x14ac:dyDescent="0.3">
      <c r="C1433" t="str" cm="1">
        <f t="array" ref="C1433">_xlfn.IFS(ISTEXT(VLOOKUP(B1433,AGE!A:A,1,FALSE)),"age", ISTEXT(VLOOKUP(B1433,'hardcoded age'!A:A, 1, FALSE)), "age", TRUE, "")</f>
        <v/>
      </c>
    </row>
    <row r="1434" spans="3:3" x14ac:dyDescent="0.3">
      <c r="C1434" t="str" cm="1">
        <f t="array" ref="C1434">_xlfn.IFS(ISTEXT(VLOOKUP(B1434,AGE!A:A,1,FALSE)),"age", ISTEXT(VLOOKUP(B1434,'hardcoded age'!A:A, 1, FALSE)), "age", TRUE, "")</f>
        <v/>
      </c>
    </row>
    <row r="1435" spans="3:3" x14ac:dyDescent="0.3">
      <c r="C1435" t="str" cm="1">
        <f t="array" ref="C1435">_xlfn.IFS(ISTEXT(VLOOKUP(B1435,AGE!A:A,1,FALSE)),"age", ISTEXT(VLOOKUP(B1435,'hardcoded age'!A:A, 1, FALSE)), "age", TRUE, "")</f>
        <v/>
      </c>
    </row>
    <row r="1436" spans="3:3" x14ac:dyDescent="0.3">
      <c r="C1436" t="str" cm="1">
        <f t="array" ref="C1436">_xlfn.IFS(ISTEXT(VLOOKUP(B1436,AGE!A:A,1,FALSE)),"age", ISTEXT(VLOOKUP(B1436,'hardcoded age'!A:A, 1, FALSE)), "age", TRUE, "")</f>
        <v/>
      </c>
    </row>
    <row r="1437" spans="3:3" x14ac:dyDescent="0.3">
      <c r="C1437" t="str" cm="1">
        <f t="array" ref="C1437">_xlfn.IFS(ISTEXT(VLOOKUP(B1437,AGE!A:A,1,FALSE)),"age", ISTEXT(VLOOKUP(B1437,'hardcoded age'!A:A, 1, FALSE)), "age", TRUE, "")</f>
        <v/>
      </c>
    </row>
    <row r="1438" spans="3:3" x14ac:dyDescent="0.3">
      <c r="C1438" t="str" cm="1">
        <f t="array" ref="C1438">_xlfn.IFS(ISTEXT(VLOOKUP(B1438,AGE!A:A,1,FALSE)),"age", ISTEXT(VLOOKUP(B1438,'hardcoded age'!A:A, 1, FALSE)), "age", TRUE, "")</f>
        <v/>
      </c>
    </row>
    <row r="1439" spans="3:3" x14ac:dyDescent="0.3">
      <c r="C1439" t="str" cm="1">
        <f t="array" ref="C1439">_xlfn.IFS(ISTEXT(VLOOKUP(B1439,AGE!A:A,1,FALSE)),"age", ISTEXT(VLOOKUP(B1439,'hardcoded age'!A:A, 1, FALSE)), "age", TRUE, "")</f>
        <v/>
      </c>
    </row>
    <row r="1440" spans="3:3" x14ac:dyDescent="0.3">
      <c r="C1440" t="str" cm="1">
        <f t="array" ref="C1440">_xlfn.IFS(ISTEXT(VLOOKUP(B1440,AGE!A:A,1,FALSE)),"age", ISTEXT(VLOOKUP(B1440,'hardcoded age'!A:A, 1, FALSE)), "age", TRUE, "")</f>
        <v/>
      </c>
    </row>
    <row r="1441" spans="3:3" x14ac:dyDescent="0.3">
      <c r="C1441" t="str" cm="1">
        <f t="array" ref="C1441">_xlfn.IFS(ISTEXT(VLOOKUP(B1441,AGE!A:A,1,FALSE)),"age", ISTEXT(VLOOKUP(B1441,'hardcoded age'!A:A, 1, FALSE)), "age", TRUE, "")</f>
        <v/>
      </c>
    </row>
    <row r="1442" spans="3:3" x14ac:dyDescent="0.3">
      <c r="C1442" t="str" cm="1">
        <f t="array" ref="C1442">_xlfn.IFS(ISTEXT(VLOOKUP(B1442,AGE!A:A,1,FALSE)),"age", ISTEXT(VLOOKUP(B1442,'hardcoded age'!A:A, 1, FALSE)), "age", TRUE, "")</f>
        <v/>
      </c>
    </row>
    <row r="1443" spans="3:3" x14ac:dyDescent="0.3">
      <c r="C1443" t="str" cm="1">
        <f t="array" ref="C1443">_xlfn.IFS(ISTEXT(VLOOKUP(B1443,AGE!A:A,1,FALSE)),"age", ISTEXT(VLOOKUP(B1443,'hardcoded age'!A:A, 1, FALSE)), "age", TRUE, "")</f>
        <v/>
      </c>
    </row>
    <row r="1444" spans="3:3" x14ac:dyDescent="0.3">
      <c r="C1444" t="str" cm="1">
        <f t="array" ref="C1444">_xlfn.IFS(ISTEXT(VLOOKUP(B1444,AGE!A:A,1,FALSE)),"age", ISTEXT(VLOOKUP(B1444,'hardcoded age'!A:A, 1, FALSE)), "age", TRUE, "")</f>
        <v/>
      </c>
    </row>
    <row r="1445" spans="3:3" x14ac:dyDescent="0.3">
      <c r="C1445" t="str" cm="1">
        <f t="array" ref="C1445">_xlfn.IFS(ISTEXT(VLOOKUP(B1445,AGE!A:A,1,FALSE)),"age", ISTEXT(VLOOKUP(B1445,'hardcoded age'!A:A, 1, FALSE)), "age", TRUE, "")</f>
        <v/>
      </c>
    </row>
    <row r="1446" spans="3:3" x14ac:dyDescent="0.3">
      <c r="C1446" t="str" cm="1">
        <f t="array" ref="C1446">_xlfn.IFS(ISTEXT(VLOOKUP(B1446,AGE!A:A,1,FALSE)),"age", ISTEXT(VLOOKUP(B1446,'hardcoded age'!A:A, 1, FALSE)), "age", TRUE, "")</f>
        <v/>
      </c>
    </row>
    <row r="1447" spans="3:3" x14ac:dyDescent="0.3">
      <c r="C1447" t="str" cm="1">
        <f t="array" ref="C1447">_xlfn.IFS(ISTEXT(VLOOKUP(B1447,AGE!A:A,1,FALSE)),"age", ISTEXT(VLOOKUP(B1447,'hardcoded age'!A:A, 1, FALSE)), "age", TRUE, "")</f>
        <v/>
      </c>
    </row>
    <row r="1448" spans="3:3" x14ac:dyDescent="0.3">
      <c r="C1448" t="str" cm="1">
        <f t="array" ref="C1448">_xlfn.IFS(ISTEXT(VLOOKUP(B1448,AGE!A:A,1,FALSE)),"age", ISTEXT(VLOOKUP(B1448,'hardcoded age'!A:A, 1, FALSE)), "age", TRUE, "")</f>
        <v/>
      </c>
    </row>
    <row r="1449" spans="3:3" x14ac:dyDescent="0.3">
      <c r="C1449" t="str" cm="1">
        <f t="array" ref="C1449">_xlfn.IFS(ISTEXT(VLOOKUP(B1449,AGE!A:A,1,FALSE)),"age", ISTEXT(VLOOKUP(B1449,'hardcoded age'!A:A, 1, FALSE)), "age", TRUE, "")</f>
        <v/>
      </c>
    </row>
    <row r="1450" spans="3:3" x14ac:dyDescent="0.3">
      <c r="C1450" t="str" cm="1">
        <f t="array" ref="C1450">_xlfn.IFS(ISTEXT(VLOOKUP(B1450,AGE!A:A,1,FALSE)),"age", ISTEXT(VLOOKUP(B1450,'hardcoded age'!A:A, 1, FALSE)), "age", TRUE, "")</f>
        <v/>
      </c>
    </row>
    <row r="1451" spans="3:3" x14ac:dyDescent="0.3">
      <c r="C1451" t="str" cm="1">
        <f t="array" ref="C1451">_xlfn.IFS(ISTEXT(VLOOKUP(B1451,AGE!A:A,1,FALSE)),"age", ISTEXT(VLOOKUP(B1451,'hardcoded age'!A:A, 1, FALSE)), "age", TRUE, "")</f>
        <v/>
      </c>
    </row>
    <row r="1452" spans="3:3" x14ac:dyDescent="0.3">
      <c r="C1452" t="str" cm="1">
        <f t="array" ref="C1452">_xlfn.IFS(ISTEXT(VLOOKUP(B1452,AGE!A:A,1,FALSE)),"age", ISTEXT(VLOOKUP(B1452,'hardcoded age'!A:A, 1, FALSE)), "age", TRUE, "")</f>
        <v/>
      </c>
    </row>
    <row r="1453" spans="3:3" x14ac:dyDescent="0.3">
      <c r="C1453" t="str" cm="1">
        <f t="array" ref="C1453">_xlfn.IFS(ISTEXT(VLOOKUP(B1453,AGE!A:A,1,FALSE)),"age", ISTEXT(VLOOKUP(B1453,'hardcoded age'!A:A, 1, FALSE)), "age", TRUE, "")</f>
        <v/>
      </c>
    </row>
    <row r="1454" spans="3:3" x14ac:dyDescent="0.3">
      <c r="C1454" t="str" cm="1">
        <f t="array" ref="C1454">_xlfn.IFS(ISTEXT(VLOOKUP(B1454,AGE!A:A,1,FALSE)),"age", ISTEXT(VLOOKUP(B1454,'hardcoded age'!A:A, 1, FALSE)), "age", TRUE, "")</f>
        <v/>
      </c>
    </row>
    <row r="1455" spans="3:3" x14ac:dyDescent="0.3">
      <c r="C1455" t="str" cm="1">
        <f t="array" ref="C1455">_xlfn.IFS(ISTEXT(VLOOKUP(B1455,AGE!A:A,1,FALSE)),"age", ISTEXT(VLOOKUP(B1455,'hardcoded age'!A:A, 1, FALSE)), "age", TRUE, "")</f>
        <v/>
      </c>
    </row>
    <row r="1456" spans="3:3" x14ac:dyDescent="0.3">
      <c r="C1456" t="str" cm="1">
        <f t="array" ref="C1456">_xlfn.IFS(ISTEXT(VLOOKUP(B1456,AGE!A:A,1,FALSE)),"age", ISTEXT(VLOOKUP(B1456,'hardcoded age'!A:A, 1, FALSE)), "age", TRUE, "")</f>
        <v/>
      </c>
    </row>
    <row r="1457" spans="3:3" x14ac:dyDescent="0.3">
      <c r="C1457" t="str" cm="1">
        <f t="array" ref="C1457">_xlfn.IFS(ISTEXT(VLOOKUP(B1457,AGE!A:A,1,FALSE)),"age", ISTEXT(VLOOKUP(B1457,'hardcoded age'!A:A, 1, FALSE)), "age", TRUE, "")</f>
        <v/>
      </c>
    </row>
    <row r="1458" spans="3:3" x14ac:dyDescent="0.3">
      <c r="C1458" t="str" cm="1">
        <f t="array" ref="C1458">_xlfn.IFS(ISTEXT(VLOOKUP(B1458,AGE!A:A,1,FALSE)),"age", ISTEXT(VLOOKUP(B1458,'hardcoded age'!A:A, 1, FALSE)), "age", TRUE, "")</f>
        <v/>
      </c>
    </row>
    <row r="1459" spans="3:3" x14ac:dyDescent="0.3">
      <c r="C1459" t="str" cm="1">
        <f t="array" ref="C1459">_xlfn.IFS(ISTEXT(VLOOKUP(B1459,AGE!A:A,1,FALSE)),"age", ISTEXT(VLOOKUP(B1459,'hardcoded age'!A:A, 1, FALSE)), "age", TRUE, "")</f>
        <v/>
      </c>
    </row>
    <row r="1460" spans="3:3" x14ac:dyDescent="0.3">
      <c r="C1460" t="str" cm="1">
        <f t="array" ref="C1460">_xlfn.IFS(ISTEXT(VLOOKUP(B1460,AGE!A:A,1,FALSE)),"age", ISTEXT(VLOOKUP(B1460,'hardcoded age'!A:A, 1, FALSE)), "age", TRUE, "")</f>
        <v/>
      </c>
    </row>
    <row r="1461" spans="3:3" x14ac:dyDescent="0.3">
      <c r="C1461" t="str" cm="1">
        <f t="array" ref="C1461">_xlfn.IFS(ISTEXT(VLOOKUP(B1461,AGE!A:A,1,FALSE)),"age", ISTEXT(VLOOKUP(B1461,'hardcoded age'!A:A, 1, FALSE)), "age", TRUE, "")</f>
        <v/>
      </c>
    </row>
    <row r="1462" spans="3:3" x14ac:dyDescent="0.3">
      <c r="C1462" t="str" cm="1">
        <f t="array" ref="C1462">_xlfn.IFS(ISTEXT(VLOOKUP(B1462,AGE!A:A,1,FALSE)),"age", ISTEXT(VLOOKUP(B1462,'hardcoded age'!A:A, 1, FALSE)), "age", TRUE, "")</f>
        <v/>
      </c>
    </row>
    <row r="1463" spans="3:3" x14ac:dyDescent="0.3">
      <c r="C1463" t="str" cm="1">
        <f t="array" ref="C1463">_xlfn.IFS(ISTEXT(VLOOKUP(B1463,AGE!A:A,1,FALSE)),"age", ISTEXT(VLOOKUP(B1463,'hardcoded age'!A:A, 1, FALSE)), "age", TRUE, "")</f>
        <v/>
      </c>
    </row>
    <row r="1464" spans="3:3" x14ac:dyDescent="0.3">
      <c r="C1464" t="str" cm="1">
        <f t="array" ref="C1464">_xlfn.IFS(ISTEXT(VLOOKUP(B1464,AGE!A:A,1,FALSE)),"age", ISTEXT(VLOOKUP(B1464,'hardcoded age'!A:A, 1, FALSE)), "age", TRUE, "")</f>
        <v/>
      </c>
    </row>
    <row r="1465" spans="3:3" x14ac:dyDescent="0.3">
      <c r="C1465" t="str" cm="1">
        <f t="array" ref="C1465">_xlfn.IFS(ISTEXT(VLOOKUP(B1465,AGE!A:A,1,FALSE)),"age", ISTEXT(VLOOKUP(B1465,'hardcoded age'!A:A, 1, FALSE)), "age", TRUE, "")</f>
        <v/>
      </c>
    </row>
    <row r="1466" spans="3:3" x14ac:dyDescent="0.3">
      <c r="C1466" t="str" cm="1">
        <f t="array" ref="C1466">_xlfn.IFS(ISTEXT(VLOOKUP(B1466,AGE!A:A,1,FALSE)),"age", ISTEXT(VLOOKUP(B1466,'hardcoded age'!A:A, 1, FALSE)), "age", TRUE, "")</f>
        <v/>
      </c>
    </row>
    <row r="1467" spans="3:3" x14ac:dyDescent="0.3">
      <c r="C1467" t="str" cm="1">
        <f t="array" ref="C1467">_xlfn.IFS(ISTEXT(VLOOKUP(B1467,AGE!A:A,1,FALSE)),"age", ISTEXT(VLOOKUP(B1467,'hardcoded age'!A:A, 1, FALSE)), "age", TRUE, "")</f>
        <v/>
      </c>
    </row>
    <row r="1468" spans="3:3" x14ac:dyDescent="0.3">
      <c r="C1468" t="str" cm="1">
        <f t="array" ref="C1468">_xlfn.IFS(ISTEXT(VLOOKUP(B1468,AGE!A:A,1,FALSE)),"age", ISTEXT(VLOOKUP(B1468,'hardcoded age'!A:A, 1, FALSE)), "age", TRUE, "")</f>
        <v/>
      </c>
    </row>
    <row r="1469" spans="3:3" x14ac:dyDescent="0.3">
      <c r="C1469" t="str" cm="1">
        <f t="array" ref="C1469">_xlfn.IFS(ISTEXT(VLOOKUP(B1469,AGE!A:A,1,FALSE)),"age", ISTEXT(VLOOKUP(B1469,'hardcoded age'!A:A, 1, FALSE)), "age", TRUE, "")</f>
        <v/>
      </c>
    </row>
    <row r="1470" spans="3:3" x14ac:dyDescent="0.3">
      <c r="C1470" t="str" cm="1">
        <f t="array" ref="C1470">_xlfn.IFS(ISTEXT(VLOOKUP(B1470,AGE!A:A,1,FALSE)),"age", ISTEXT(VLOOKUP(B1470,'hardcoded age'!A:A, 1, FALSE)), "age", TRUE, "")</f>
        <v/>
      </c>
    </row>
    <row r="1471" spans="3:3" x14ac:dyDescent="0.3">
      <c r="C1471" t="str" cm="1">
        <f t="array" ref="C1471">_xlfn.IFS(ISTEXT(VLOOKUP(B1471,AGE!A:A,1,FALSE)),"age", ISTEXT(VLOOKUP(B1471,'hardcoded age'!A:A, 1, FALSE)), "age", TRUE, "")</f>
        <v/>
      </c>
    </row>
    <row r="1472" spans="3:3" x14ac:dyDescent="0.3">
      <c r="C1472" t="str" cm="1">
        <f t="array" ref="C1472">_xlfn.IFS(ISTEXT(VLOOKUP(B1472,AGE!A:A,1,FALSE)),"age", ISTEXT(VLOOKUP(B1472,'hardcoded age'!A:A, 1, FALSE)), "age", TRUE, "")</f>
        <v/>
      </c>
    </row>
    <row r="1473" spans="3:3" x14ac:dyDescent="0.3">
      <c r="C1473" t="str" cm="1">
        <f t="array" ref="C1473">_xlfn.IFS(ISTEXT(VLOOKUP(B1473,AGE!A:A,1,FALSE)),"age", ISTEXT(VLOOKUP(B1473,'hardcoded age'!A:A, 1, FALSE)), "age", TRUE, "")</f>
        <v/>
      </c>
    </row>
    <row r="1474" spans="3:3" x14ac:dyDescent="0.3">
      <c r="C1474" t="str" cm="1">
        <f t="array" ref="C1474">_xlfn.IFS(ISTEXT(VLOOKUP(B1474,AGE!A:A,1,FALSE)),"age", ISTEXT(VLOOKUP(B1474,'hardcoded age'!A:A, 1, FALSE)), "age", TRUE, "")</f>
        <v/>
      </c>
    </row>
    <row r="1475" spans="3:3" x14ac:dyDescent="0.3">
      <c r="C1475" t="str" cm="1">
        <f t="array" ref="C1475">_xlfn.IFS(ISTEXT(VLOOKUP(B1475,AGE!A:A,1,FALSE)),"age", ISTEXT(VLOOKUP(B1475,'hardcoded age'!A:A, 1, FALSE)), "age", TRUE, "")</f>
        <v/>
      </c>
    </row>
    <row r="1476" spans="3:3" x14ac:dyDescent="0.3">
      <c r="C1476" t="str" cm="1">
        <f t="array" ref="C1476">_xlfn.IFS(ISTEXT(VLOOKUP(B1476,AGE!A:A,1,FALSE)),"age", ISTEXT(VLOOKUP(B1476,'hardcoded age'!A:A, 1, FALSE)), "age", TRUE, "")</f>
        <v/>
      </c>
    </row>
    <row r="1477" spans="3:3" x14ac:dyDescent="0.3">
      <c r="C1477" t="str" cm="1">
        <f t="array" ref="C1477">_xlfn.IFS(ISTEXT(VLOOKUP(B1477,AGE!A:A,1,FALSE)),"age", ISTEXT(VLOOKUP(B1477,'hardcoded age'!A:A, 1, FALSE)), "age", TRUE, "")</f>
        <v/>
      </c>
    </row>
    <row r="1478" spans="3:3" x14ac:dyDescent="0.3">
      <c r="C1478" t="str" cm="1">
        <f t="array" ref="C1478">_xlfn.IFS(ISTEXT(VLOOKUP(B1478,AGE!A:A,1,FALSE)),"age", ISTEXT(VLOOKUP(B1478,'hardcoded age'!A:A, 1, FALSE)), "age", TRUE, "")</f>
        <v/>
      </c>
    </row>
    <row r="1479" spans="3:3" x14ac:dyDescent="0.3">
      <c r="C1479" t="str" cm="1">
        <f t="array" ref="C1479">_xlfn.IFS(ISTEXT(VLOOKUP(B1479,AGE!A:A,1,FALSE)),"age", ISTEXT(VLOOKUP(B1479,'hardcoded age'!A:A, 1, FALSE)), "age", TRUE, "")</f>
        <v/>
      </c>
    </row>
    <row r="1480" spans="3:3" x14ac:dyDescent="0.3">
      <c r="C1480" t="str" cm="1">
        <f t="array" ref="C1480">_xlfn.IFS(ISTEXT(VLOOKUP(B1480,AGE!A:A,1,FALSE)),"age", ISTEXT(VLOOKUP(B1480,'hardcoded age'!A:A, 1, FALSE)), "age", TRUE, "")</f>
        <v/>
      </c>
    </row>
    <row r="1481" spans="3:3" x14ac:dyDescent="0.3">
      <c r="C1481" t="str" cm="1">
        <f t="array" ref="C1481">_xlfn.IFS(ISTEXT(VLOOKUP(B1481,AGE!A:A,1,FALSE)),"age", ISTEXT(VLOOKUP(B1481,'hardcoded age'!A:A, 1, FALSE)), "age", TRUE, "")</f>
        <v/>
      </c>
    </row>
    <row r="1482" spans="3:3" x14ac:dyDescent="0.3">
      <c r="C1482" t="str" cm="1">
        <f t="array" ref="C1482">_xlfn.IFS(ISTEXT(VLOOKUP(B1482,AGE!A:A,1,FALSE)),"age", ISTEXT(VLOOKUP(B1482,'hardcoded age'!A:A, 1, FALSE)), "age", TRUE, "")</f>
        <v/>
      </c>
    </row>
    <row r="1483" spans="3:3" x14ac:dyDescent="0.3">
      <c r="C1483" t="str" cm="1">
        <f t="array" ref="C1483">_xlfn.IFS(ISTEXT(VLOOKUP(B1483,AGE!A:A,1,FALSE)),"age", ISTEXT(VLOOKUP(B1483,'hardcoded age'!A:A, 1, FALSE)), "age", TRUE, "")</f>
        <v/>
      </c>
    </row>
    <row r="1484" spans="3:3" x14ac:dyDescent="0.3">
      <c r="C1484" t="str" cm="1">
        <f t="array" ref="C1484">_xlfn.IFS(ISTEXT(VLOOKUP(B1484,AGE!A:A,1,FALSE)),"age", ISTEXT(VLOOKUP(B1484,'hardcoded age'!A:A, 1, FALSE)), "age", TRUE, "")</f>
        <v/>
      </c>
    </row>
    <row r="1485" spans="3:3" x14ac:dyDescent="0.3">
      <c r="C1485" t="str" cm="1">
        <f t="array" ref="C1485">_xlfn.IFS(ISTEXT(VLOOKUP(B1485,AGE!A:A,1,FALSE)),"age", ISTEXT(VLOOKUP(B1485,'hardcoded age'!A:A, 1, FALSE)), "age", TRUE, "")</f>
        <v/>
      </c>
    </row>
    <row r="1486" spans="3:3" x14ac:dyDescent="0.3">
      <c r="C1486" t="str" cm="1">
        <f t="array" ref="C1486">_xlfn.IFS(ISTEXT(VLOOKUP(B1486,AGE!A:A,1,FALSE)),"age", ISTEXT(VLOOKUP(B1486,'hardcoded age'!A:A, 1, FALSE)), "age", TRUE, "")</f>
        <v/>
      </c>
    </row>
    <row r="1487" spans="3:3" x14ac:dyDescent="0.3">
      <c r="C1487" t="str" cm="1">
        <f t="array" ref="C1487">_xlfn.IFS(ISTEXT(VLOOKUP(B1487,AGE!A:A,1,FALSE)),"age", ISTEXT(VLOOKUP(B1487,'hardcoded age'!A:A, 1, FALSE)), "age", TRUE, "")</f>
        <v/>
      </c>
    </row>
    <row r="1488" spans="3:3" x14ac:dyDescent="0.3">
      <c r="C1488" t="str" cm="1">
        <f t="array" ref="C1488">_xlfn.IFS(ISTEXT(VLOOKUP(B1488,AGE!A:A,1,FALSE)),"age", ISTEXT(VLOOKUP(B1488,'hardcoded age'!A:A, 1, FALSE)), "age", TRUE, "")</f>
        <v/>
      </c>
    </row>
    <row r="1489" spans="3:3" x14ac:dyDescent="0.3">
      <c r="C1489" t="str" cm="1">
        <f t="array" ref="C1489">_xlfn.IFS(ISTEXT(VLOOKUP(B1489,AGE!A:A,1,FALSE)),"age", ISTEXT(VLOOKUP(B1489,'hardcoded age'!A:A, 1, FALSE)), "age", TRUE, "")</f>
        <v/>
      </c>
    </row>
    <row r="1490" spans="3:3" x14ac:dyDescent="0.3">
      <c r="C1490" t="str" cm="1">
        <f t="array" ref="C1490">_xlfn.IFS(ISTEXT(VLOOKUP(B1490,AGE!A:A,1,FALSE)),"age", ISTEXT(VLOOKUP(B1490,'hardcoded age'!A:A, 1, FALSE)), "age", TRUE, "")</f>
        <v/>
      </c>
    </row>
    <row r="1491" spans="3:3" x14ac:dyDescent="0.3">
      <c r="C1491" t="str" cm="1">
        <f t="array" ref="C1491">_xlfn.IFS(ISTEXT(VLOOKUP(B1491,AGE!A:A,1,FALSE)),"age", ISTEXT(VLOOKUP(B1491,'hardcoded age'!A:A, 1, FALSE)), "age", TRUE, "")</f>
        <v/>
      </c>
    </row>
    <row r="1492" spans="3:3" x14ac:dyDescent="0.3">
      <c r="C1492" t="str" cm="1">
        <f t="array" ref="C1492">_xlfn.IFS(ISTEXT(VLOOKUP(B1492,AGE!A:A,1,FALSE)),"age", ISTEXT(VLOOKUP(B1492,'hardcoded age'!A:A, 1, FALSE)), "age", TRUE, "")</f>
        <v/>
      </c>
    </row>
    <row r="1493" spans="3:3" x14ac:dyDescent="0.3">
      <c r="C1493" t="str" cm="1">
        <f t="array" ref="C1493">_xlfn.IFS(ISTEXT(VLOOKUP(B1493,AGE!A:A,1,FALSE)),"age", ISTEXT(VLOOKUP(B1493,'hardcoded age'!A:A, 1, FALSE)), "age", TRUE, "")</f>
        <v/>
      </c>
    </row>
    <row r="1494" spans="3:3" x14ac:dyDescent="0.3">
      <c r="C1494" t="str" cm="1">
        <f t="array" ref="C1494">_xlfn.IFS(ISTEXT(VLOOKUP(B1494,AGE!A:A,1,FALSE)),"age", ISTEXT(VLOOKUP(B1494,'hardcoded age'!A:A, 1, FALSE)), "age", TRUE, "")</f>
        <v/>
      </c>
    </row>
    <row r="1495" spans="3:3" x14ac:dyDescent="0.3">
      <c r="C1495" t="str" cm="1">
        <f t="array" ref="C1495">_xlfn.IFS(ISTEXT(VLOOKUP(B1495,AGE!A:A,1,FALSE)),"age", ISTEXT(VLOOKUP(B1495,'hardcoded age'!A:A, 1, FALSE)), "age", TRUE, "")</f>
        <v/>
      </c>
    </row>
    <row r="1496" spans="3:3" x14ac:dyDescent="0.3">
      <c r="C1496" t="str" cm="1">
        <f t="array" ref="C1496">_xlfn.IFS(ISTEXT(VLOOKUP(B1496,AGE!A:A,1,FALSE)),"age", ISTEXT(VLOOKUP(B1496,'hardcoded age'!A:A, 1, FALSE)), "age", TRUE, "")</f>
        <v/>
      </c>
    </row>
    <row r="1497" spans="3:3" x14ac:dyDescent="0.3">
      <c r="C1497" t="str" cm="1">
        <f t="array" ref="C1497">_xlfn.IFS(ISTEXT(VLOOKUP(B1497,AGE!A:A,1,FALSE)),"age", ISTEXT(VLOOKUP(B1497,'hardcoded age'!A:A, 1, FALSE)), "age", TRUE, "")</f>
        <v/>
      </c>
    </row>
    <row r="1498" spans="3:3" x14ac:dyDescent="0.3">
      <c r="C1498" t="str" cm="1">
        <f t="array" ref="C1498">_xlfn.IFS(ISTEXT(VLOOKUP(B1498,AGE!A:A,1,FALSE)),"age", ISTEXT(VLOOKUP(B1498,'hardcoded age'!A:A, 1, FALSE)), "age", TRUE, "")</f>
        <v/>
      </c>
    </row>
    <row r="1499" spans="3:3" x14ac:dyDescent="0.3">
      <c r="C1499" t="str" cm="1">
        <f t="array" ref="C1499">_xlfn.IFS(ISTEXT(VLOOKUP(B1499,AGE!A:A,1,FALSE)),"age", ISTEXT(VLOOKUP(B1499,'hardcoded age'!A:A, 1, FALSE)), "age", TRUE, "")</f>
        <v/>
      </c>
    </row>
    <row r="1500" spans="3:3" x14ac:dyDescent="0.3">
      <c r="C1500" t="str" cm="1">
        <f t="array" ref="C1500">_xlfn.IFS(ISTEXT(VLOOKUP(B1500,AGE!A:A,1,FALSE)),"age", ISTEXT(VLOOKUP(B1500,'hardcoded age'!A:A, 1, FALSE)), "age", TRUE, "")</f>
        <v/>
      </c>
    </row>
    <row r="1501" spans="3:3" x14ac:dyDescent="0.3">
      <c r="C1501" t="str" cm="1">
        <f t="array" ref="C1501">_xlfn.IFS(ISTEXT(VLOOKUP(B1501,AGE!A:A,1,FALSE)),"age", ISTEXT(VLOOKUP(B1501,'hardcoded age'!A:A, 1, FALSE)), "age", TRUE, "")</f>
        <v/>
      </c>
    </row>
    <row r="1502" spans="3:3" x14ac:dyDescent="0.3">
      <c r="C1502" t="str" cm="1">
        <f t="array" ref="C1502">_xlfn.IFS(ISTEXT(VLOOKUP(B1502,AGE!A:A,1,FALSE)),"age", ISTEXT(VLOOKUP(B1502,'hardcoded age'!A:A, 1, FALSE)), "age", TRUE, "")</f>
        <v/>
      </c>
    </row>
    <row r="1503" spans="3:3" x14ac:dyDescent="0.3">
      <c r="C1503" t="str" cm="1">
        <f t="array" ref="C1503">_xlfn.IFS(ISTEXT(VLOOKUP(B1503,AGE!A:A,1,FALSE)),"age", ISTEXT(VLOOKUP(B1503,'hardcoded age'!A:A, 1, FALSE)), "age", TRUE, "")</f>
        <v/>
      </c>
    </row>
    <row r="1504" spans="3:3" x14ac:dyDescent="0.3">
      <c r="C1504" t="str" cm="1">
        <f t="array" ref="C1504">_xlfn.IFS(ISTEXT(VLOOKUP(B1504,AGE!A:A,1,FALSE)),"age", ISTEXT(VLOOKUP(B1504,'hardcoded age'!A:A, 1, FALSE)), "age", TRUE, "")</f>
        <v/>
      </c>
    </row>
    <row r="1505" spans="3:3" x14ac:dyDescent="0.3">
      <c r="C1505" t="str" cm="1">
        <f t="array" ref="C1505">_xlfn.IFS(ISTEXT(VLOOKUP(B1505,AGE!A:A,1,FALSE)),"age", ISTEXT(VLOOKUP(B1505,'hardcoded age'!A:A, 1, FALSE)), "age", TRUE, "")</f>
        <v/>
      </c>
    </row>
    <row r="1506" spans="3:3" x14ac:dyDescent="0.3">
      <c r="C1506" t="str" cm="1">
        <f t="array" ref="C1506">_xlfn.IFS(ISTEXT(VLOOKUP(B1506,AGE!A:A,1,FALSE)),"age", ISTEXT(VLOOKUP(B1506,'hardcoded age'!A:A, 1, FALSE)), "age", TRUE, "")</f>
        <v/>
      </c>
    </row>
    <row r="1507" spans="3:3" x14ac:dyDescent="0.3">
      <c r="C1507" t="str" cm="1">
        <f t="array" ref="C1507">_xlfn.IFS(ISTEXT(VLOOKUP(B1507,AGE!A:A,1,FALSE)),"age", ISTEXT(VLOOKUP(B1507,'hardcoded age'!A:A, 1, FALSE)), "age", TRUE, "")</f>
        <v/>
      </c>
    </row>
    <row r="1508" spans="3:3" x14ac:dyDescent="0.3">
      <c r="C1508" t="str" cm="1">
        <f t="array" ref="C1508">_xlfn.IFS(ISTEXT(VLOOKUP(B1508,AGE!A:A,1,FALSE)),"age", ISTEXT(VLOOKUP(B1508,'hardcoded age'!A:A, 1, FALSE)), "age", TRUE, "")</f>
        <v/>
      </c>
    </row>
    <row r="1509" spans="3:3" x14ac:dyDescent="0.3">
      <c r="C1509" t="str" cm="1">
        <f t="array" ref="C1509">_xlfn.IFS(ISTEXT(VLOOKUP(B1509,AGE!A:A,1,FALSE)),"age", ISTEXT(VLOOKUP(B1509,'hardcoded age'!A:A, 1, FALSE)), "age", TRUE, "")</f>
        <v/>
      </c>
    </row>
    <row r="1510" spans="3:3" x14ac:dyDescent="0.3">
      <c r="C1510" t="str" cm="1">
        <f t="array" ref="C1510">_xlfn.IFS(ISTEXT(VLOOKUP(B1510,AGE!A:A,1,FALSE)),"age", ISTEXT(VLOOKUP(B1510,'hardcoded age'!A:A, 1, FALSE)), "age", TRUE, "")</f>
        <v/>
      </c>
    </row>
    <row r="1511" spans="3:3" x14ac:dyDescent="0.3">
      <c r="C1511" t="str" cm="1">
        <f t="array" ref="C1511">_xlfn.IFS(ISTEXT(VLOOKUP(B1511,AGE!A:A,1,FALSE)),"age", ISTEXT(VLOOKUP(B1511,'hardcoded age'!A:A, 1, FALSE)), "age", TRUE, "")</f>
        <v/>
      </c>
    </row>
    <row r="1512" spans="3:3" x14ac:dyDescent="0.3">
      <c r="C1512" t="str" cm="1">
        <f t="array" ref="C1512">_xlfn.IFS(ISTEXT(VLOOKUP(B1512,AGE!A:A,1,FALSE)),"age", ISTEXT(VLOOKUP(B1512,'hardcoded age'!A:A, 1, FALSE)), "age", TRUE, "")</f>
        <v/>
      </c>
    </row>
    <row r="1513" spans="3:3" x14ac:dyDescent="0.3">
      <c r="C1513" t="str" cm="1">
        <f t="array" ref="C1513">_xlfn.IFS(ISTEXT(VLOOKUP(B1513,AGE!A:A,1,FALSE)),"age", ISTEXT(VLOOKUP(B1513,'hardcoded age'!A:A, 1, FALSE)), "age", TRUE, "")</f>
        <v/>
      </c>
    </row>
    <row r="1514" spans="3:3" x14ac:dyDescent="0.3">
      <c r="C1514" t="str" cm="1">
        <f t="array" ref="C1514">_xlfn.IFS(ISTEXT(VLOOKUP(B1514,AGE!A:A,1,FALSE)),"age", ISTEXT(VLOOKUP(B1514,'hardcoded age'!A:A, 1, FALSE)), "age", TRUE, "")</f>
        <v/>
      </c>
    </row>
    <row r="1515" spans="3:3" x14ac:dyDescent="0.3">
      <c r="C1515" t="str" cm="1">
        <f t="array" ref="C1515">_xlfn.IFS(ISTEXT(VLOOKUP(B1515,AGE!A:A,1,FALSE)),"age", ISTEXT(VLOOKUP(B1515,'hardcoded age'!A:A, 1, FALSE)), "age", TRUE, "")</f>
        <v/>
      </c>
    </row>
    <row r="1516" spans="3:3" x14ac:dyDescent="0.3">
      <c r="C1516" t="str" cm="1">
        <f t="array" ref="C1516">_xlfn.IFS(ISTEXT(VLOOKUP(B1516,AGE!A:A,1,FALSE)),"age", ISTEXT(VLOOKUP(B1516,'hardcoded age'!A:A, 1, FALSE)), "age", TRUE, "")</f>
        <v/>
      </c>
    </row>
    <row r="1517" spans="3:3" x14ac:dyDescent="0.3">
      <c r="C1517" t="str" cm="1">
        <f t="array" ref="C1517">_xlfn.IFS(ISTEXT(VLOOKUP(B1517,AGE!A:A,1,FALSE)),"age", ISTEXT(VLOOKUP(B1517,'hardcoded age'!A:A, 1, FALSE)), "age", TRUE, "")</f>
        <v/>
      </c>
    </row>
    <row r="1518" spans="3:3" x14ac:dyDescent="0.3">
      <c r="C1518" t="str" cm="1">
        <f t="array" ref="C1518">_xlfn.IFS(ISTEXT(VLOOKUP(B1518,AGE!A:A,1,FALSE)),"age", ISTEXT(VLOOKUP(B1518,'hardcoded age'!A:A, 1, FALSE)), "age", TRUE, "")</f>
        <v/>
      </c>
    </row>
    <row r="1519" spans="3:3" x14ac:dyDescent="0.3">
      <c r="C1519" t="str" cm="1">
        <f t="array" ref="C1519">_xlfn.IFS(ISTEXT(VLOOKUP(B1519,AGE!A:A,1,FALSE)),"age", ISTEXT(VLOOKUP(B1519,'hardcoded age'!A:A, 1, FALSE)), "age", TRUE, "")</f>
        <v/>
      </c>
    </row>
    <row r="1520" spans="3:3" x14ac:dyDescent="0.3">
      <c r="C1520" t="str" cm="1">
        <f t="array" ref="C1520">_xlfn.IFS(ISTEXT(VLOOKUP(B1520,AGE!A:A,1,FALSE)),"age", ISTEXT(VLOOKUP(B1520,'hardcoded age'!A:A, 1, FALSE)), "age", TRUE, "")</f>
        <v/>
      </c>
    </row>
    <row r="1521" spans="3:3" x14ac:dyDescent="0.3">
      <c r="C1521" t="str" cm="1">
        <f t="array" ref="C1521">_xlfn.IFS(ISTEXT(VLOOKUP(B1521,AGE!A:A,1,FALSE)),"age", ISTEXT(VLOOKUP(B1521,'hardcoded age'!A:A, 1, FALSE)), "age", TRUE, "")</f>
        <v/>
      </c>
    </row>
    <row r="1522" spans="3:3" x14ac:dyDescent="0.3">
      <c r="C1522" t="str" cm="1">
        <f t="array" ref="C1522">_xlfn.IFS(ISTEXT(VLOOKUP(B1522,AGE!A:A,1,FALSE)),"age", ISTEXT(VLOOKUP(B1522,'hardcoded age'!A:A, 1, FALSE)), "age", TRUE, "")</f>
        <v/>
      </c>
    </row>
    <row r="1523" spans="3:3" x14ac:dyDescent="0.3">
      <c r="C1523" t="str" cm="1">
        <f t="array" ref="C1523">_xlfn.IFS(ISTEXT(VLOOKUP(B1523,AGE!A:A,1,FALSE)),"age", ISTEXT(VLOOKUP(B1523,'hardcoded age'!A:A, 1, FALSE)), "age", TRUE, "")</f>
        <v/>
      </c>
    </row>
    <row r="1524" spans="3:3" x14ac:dyDescent="0.3">
      <c r="C1524" t="str" cm="1">
        <f t="array" ref="C1524">_xlfn.IFS(ISTEXT(VLOOKUP(B1524,AGE!A:A,1,FALSE)),"age", ISTEXT(VLOOKUP(B1524,'hardcoded age'!A:A, 1, FALSE)), "age", TRUE, "")</f>
        <v/>
      </c>
    </row>
    <row r="1525" spans="3:3" x14ac:dyDescent="0.3">
      <c r="C1525" t="str" cm="1">
        <f t="array" ref="C1525">_xlfn.IFS(ISTEXT(VLOOKUP(B1525,AGE!A:A,1,FALSE)),"age", ISTEXT(VLOOKUP(B1525,'hardcoded age'!A:A, 1, FALSE)), "age", TRUE, "")</f>
        <v/>
      </c>
    </row>
    <row r="1526" spans="3:3" x14ac:dyDescent="0.3">
      <c r="C1526" t="str" cm="1">
        <f t="array" ref="C1526">_xlfn.IFS(ISTEXT(VLOOKUP(B1526,AGE!A:A,1,FALSE)),"age", ISTEXT(VLOOKUP(B1526,'hardcoded age'!A:A, 1, FALSE)), "age", TRUE, "")</f>
        <v/>
      </c>
    </row>
    <row r="1527" spans="3:3" x14ac:dyDescent="0.3">
      <c r="C1527" t="str" cm="1">
        <f t="array" ref="C1527">_xlfn.IFS(ISTEXT(VLOOKUP(B1527,AGE!A:A,1,FALSE)),"age", ISTEXT(VLOOKUP(B1527,'hardcoded age'!A:A, 1, FALSE)), "age", TRUE, "")</f>
        <v/>
      </c>
    </row>
    <row r="1528" spans="3:3" x14ac:dyDescent="0.3">
      <c r="C1528" t="str" cm="1">
        <f t="array" ref="C1528">_xlfn.IFS(ISTEXT(VLOOKUP(B1528,AGE!A:A,1,FALSE)),"age", ISTEXT(VLOOKUP(B1528,'hardcoded age'!A:A, 1, FALSE)), "age", TRUE, "")</f>
        <v/>
      </c>
    </row>
    <row r="1529" spans="3:3" x14ac:dyDescent="0.3">
      <c r="C1529" t="str" cm="1">
        <f t="array" ref="C1529">_xlfn.IFS(ISTEXT(VLOOKUP(B1529,AGE!A:A,1,FALSE)),"age", ISTEXT(VLOOKUP(B1529,'hardcoded age'!A:A, 1, FALSE)), "age", TRUE, "")</f>
        <v/>
      </c>
    </row>
    <row r="1530" spans="3:3" x14ac:dyDescent="0.3">
      <c r="C1530" t="str" cm="1">
        <f t="array" ref="C1530">_xlfn.IFS(ISTEXT(VLOOKUP(B1530,AGE!A:A,1,FALSE)),"age", ISTEXT(VLOOKUP(B1530,'hardcoded age'!A:A, 1, FALSE)), "age", TRUE, "")</f>
        <v/>
      </c>
    </row>
    <row r="1531" spans="3:3" x14ac:dyDescent="0.3">
      <c r="C1531" t="str" cm="1">
        <f t="array" ref="C1531">_xlfn.IFS(ISTEXT(VLOOKUP(B1531,AGE!A:A,1,FALSE)),"age", ISTEXT(VLOOKUP(B1531,'hardcoded age'!A:A, 1, FALSE)), "age", TRUE, "")</f>
        <v/>
      </c>
    </row>
    <row r="1532" spans="3:3" x14ac:dyDescent="0.3">
      <c r="C1532" t="str" cm="1">
        <f t="array" ref="C1532">_xlfn.IFS(ISTEXT(VLOOKUP(B1532,AGE!A:A,1,FALSE)),"age", ISTEXT(VLOOKUP(B1532,'hardcoded age'!A:A, 1, FALSE)), "age", TRUE, "")</f>
        <v/>
      </c>
    </row>
    <row r="1533" spans="3:3" x14ac:dyDescent="0.3">
      <c r="C1533" t="str" cm="1">
        <f t="array" ref="C1533">_xlfn.IFS(ISTEXT(VLOOKUP(B1533,AGE!A:A,1,FALSE)),"age", ISTEXT(VLOOKUP(B1533,'hardcoded age'!A:A, 1, FALSE)), "age", TRUE, "")</f>
        <v/>
      </c>
    </row>
    <row r="1534" spans="3:3" x14ac:dyDescent="0.3">
      <c r="C1534" t="str" cm="1">
        <f t="array" ref="C1534">_xlfn.IFS(ISTEXT(VLOOKUP(B1534,AGE!A:A,1,FALSE)),"age", ISTEXT(VLOOKUP(B1534,'hardcoded age'!A:A, 1, FALSE)), "age", TRUE, "")</f>
        <v/>
      </c>
    </row>
    <row r="1535" spans="3:3" x14ac:dyDescent="0.3">
      <c r="C1535" t="str" cm="1">
        <f t="array" ref="C1535">_xlfn.IFS(ISTEXT(VLOOKUP(B1535,AGE!A:A,1,FALSE)),"age", ISTEXT(VLOOKUP(B1535,'hardcoded age'!A:A, 1, FALSE)), "age", TRUE, "")</f>
        <v/>
      </c>
    </row>
    <row r="1536" spans="3:3" x14ac:dyDescent="0.3">
      <c r="C1536" t="str" cm="1">
        <f t="array" ref="C1536">_xlfn.IFS(ISTEXT(VLOOKUP(B1536,AGE!A:A,1,FALSE)),"age", ISTEXT(VLOOKUP(B1536,'hardcoded age'!A:A, 1, FALSE)), "age", TRUE, "")</f>
        <v/>
      </c>
    </row>
    <row r="1537" spans="3:3" x14ac:dyDescent="0.3">
      <c r="C1537" t="str" cm="1">
        <f t="array" ref="C1537">_xlfn.IFS(ISTEXT(VLOOKUP(B1537,AGE!A:A,1,FALSE)),"age", ISTEXT(VLOOKUP(B1537,'hardcoded age'!A:A, 1, FALSE)), "age", TRUE, "")</f>
        <v/>
      </c>
    </row>
    <row r="1538" spans="3:3" x14ac:dyDescent="0.3">
      <c r="C1538" t="str" cm="1">
        <f t="array" ref="C1538">_xlfn.IFS(ISTEXT(VLOOKUP(B1538,AGE!A:A,1,FALSE)),"age", ISTEXT(VLOOKUP(B1538,'hardcoded age'!A:A, 1, FALSE)), "age", TRUE, "")</f>
        <v/>
      </c>
    </row>
    <row r="1539" spans="3:3" x14ac:dyDescent="0.3">
      <c r="C1539" t="str" cm="1">
        <f t="array" ref="C1539">_xlfn.IFS(ISTEXT(VLOOKUP(B1539,AGE!A:A,1,FALSE)),"age", ISTEXT(VLOOKUP(B1539,'hardcoded age'!A:A, 1, FALSE)), "age", TRUE, "")</f>
        <v/>
      </c>
    </row>
    <row r="1540" spans="3:3" x14ac:dyDescent="0.3">
      <c r="C1540" t="str" cm="1">
        <f t="array" ref="C1540">_xlfn.IFS(ISTEXT(VLOOKUP(B1540,AGE!A:A,1,FALSE)),"age", ISTEXT(VLOOKUP(B1540,'hardcoded age'!A:A, 1, FALSE)), "age", TRUE, "")</f>
        <v/>
      </c>
    </row>
    <row r="1541" spans="3:3" x14ac:dyDescent="0.3">
      <c r="C1541" t="str" cm="1">
        <f t="array" ref="C1541">_xlfn.IFS(ISTEXT(VLOOKUP(B1541,AGE!A:A,1,FALSE)),"age", ISTEXT(VLOOKUP(B1541,'hardcoded age'!A:A, 1, FALSE)), "age", TRUE, "")</f>
        <v/>
      </c>
    </row>
    <row r="1542" spans="3:3" x14ac:dyDescent="0.3">
      <c r="C1542" t="str" cm="1">
        <f t="array" ref="C1542">_xlfn.IFS(ISTEXT(VLOOKUP(B1542,AGE!A:A,1,FALSE)),"age", ISTEXT(VLOOKUP(B1542,'hardcoded age'!A:A, 1, FALSE)), "age", TRUE, "")</f>
        <v/>
      </c>
    </row>
    <row r="1543" spans="3:3" x14ac:dyDescent="0.3">
      <c r="C1543" t="str" cm="1">
        <f t="array" ref="C1543">_xlfn.IFS(ISTEXT(VLOOKUP(B1543,AGE!A:A,1,FALSE)),"age", ISTEXT(VLOOKUP(B1543,'hardcoded age'!A:A, 1, FALSE)), "age", TRUE, "")</f>
        <v/>
      </c>
    </row>
    <row r="1544" spans="3:3" x14ac:dyDescent="0.3">
      <c r="C1544" t="str" cm="1">
        <f t="array" ref="C1544">_xlfn.IFS(ISTEXT(VLOOKUP(B1544,AGE!A:A,1,FALSE)),"age", ISTEXT(VLOOKUP(B1544,'hardcoded age'!A:A, 1, FALSE)), "age", TRUE, "")</f>
        <v/>
      </c>
    </row>
    <row r="1545" spans="3:3" x14ac:dyDescent="0.3">
      <c r="C1545" t="str" cm="1">
        <f t="array" ref="C1545">_xlfn.IFS(ISTEXT(VLOOKUP(B1545,AGE!A:A,1,FALSE)),"age", ISTEXT(VLOOKUP(B1545,'hardcoded age'!A:A, 1, FALSE)), "age", TRUE, "")</f>
        <v/>
      </c>
    </row>
    <row r="1546" spans="3:3" x14ac:dyDescent="0.3">
      <c r="C1546" t="str" cm="1">
        <f t="array" ref="C1546">_xlfn.IFS(ISTEXT(VLOOKUP(B1546,AGE!A:A,1,FALSE)),"age", ISTEXT(VLOOKUP(B1546,'hardcoded age'!A:A, 1, FALSE)), "age", TRUE, "")</f>
        <v/>
      </c>
    </row>
    <row r="1547" spans="3:3" x14ac:dyDescent="0.3">
      <c r="C1547" t="str" cm="1">
        <f t="array" ref="C1547">_xlfn.IFS(ISTEXT(VLOOKUP(B1547,AGE!A:A,1,FALSE)),"age", ISTEXT(VLOOKUP(B1547,'hardcoded age'!A:A, 1, FALSE)), "age", TRUE, "")</f>
        <v/>
      </c>
    </row>
    <row r="1548" spans="3:3" x14ac:dyDescent="0.3">
      <c r="C1548" t="str" cm="1">
        <f t="array" ref="C1548">_xlfn.IFS(ISTEXT(VLOOKUP(B1548,AGE!A:A,1,FALSE)),"age", ISTEXT(VLOOKUP(B1548,'hardcoded age'!A:A, 1, FALSE)), "age", TRUE, "")</f>
        <v/>
      </c>
    </row>
    <row r="1549" spans="3:3" x14ac:dyDescent="0.3">
      <c r="C1549" t="str" cm="1">
        <f t="array" ref="C1549">_xlfn.IFS(ISTEXT(VLOOKUP(B1549,AGE!A:A,1,FALSE)),"age", ISTEXT(VLOOKUP(B1549,'hardcoded age'!A:A, 1, FALSE)), "age", TRUE, "")</f>
        <v/>
      </c>
    </row>
    <row r="1550" spans="3:3" x14ac:dyDescent="0.3">
      <c r="C1550" t="str" cm="1">
        <f t="array" ref="C1550">_xlfn.IFS(ISTEXT(VLOOKUP(B1550,AGE!A:A,1,FALSE)),"age", ISTEXT(VLOOKUP(B1550,'hardcoded age'!A:A, 1, FALSE)), "age", TRUE, "")</f>
        <v/>
      </c>
    </row>
    <row r="1551" spans="3:3" x14ac:dyDescent="0.3">
      <c r="C1551" t="str" cm="1">
        <f t="array" ref="C1551">_xlfn.IFS(ISTEXT(VLOOKUP(B1551,AGE!A:A,1,FALSE)),"age", ISTEXT(VLOOKUP(B1551,'hardcoded age'!A:A, 1, FALSE)), "age", TRUE, "")</f>
        <v/>
      </c>
    </row>
    <row r="1552" spans="3:3" x14ac:dyDescent="0.3">
      <c r="C1552" t="str" cm="1">
        <f t="array" ref="C1552">_xlfn.IFS(ISTEXT(VLOOKUP(B1552,AGE!A:A,1,FALSE)),"age", ISTEXT(VLOOKUP(B1552,'hardcoded age'!A:A, 1, FALSE)), "age", TRUE, "")</f>
        <v/>
      </c>
    </row>
    <row r="1553" spans="3:3" x14ac:dyDescent="0.3">
      <c r="C1553" t="str" cm="1">
        <f t="array" ref="C1553">_xlfn.IFS(ISTEXT(VLOOKUP(B1553,AGE!A:A,1,FALSE)),"age", ISTEXT(VLOOKUP(B1553,'hardcoded age'!A:A, 1, FALSE)), "age", TRUE, "")</f>
        <v/>
      </c>
    </row>
    <row r="1554" spans="3:3" x14ac:dyDescent="0.3">
      <c r="C1554" t="str" cm="1">
        <f t="array" ref="C1554">_xlfn.IFS(ISTEXT(VLOOKUP(B1554,AGE!A:A,1,FALSE)),"age", ISTEXT(VLOOKUP(B1554,'hardcoded age'!A:A, 1, FALSE)), "age", TRUE, "")</f>
        <v/>
      </c>
    </row>
    <row r="1555" spans="3:3" x14ac:dyDescent="0.3">
      <c r="C1555" t="str" cm="1">
        <f t="array" ref="C1555">_xlfn.IFS(ISTEXT(VLOOKUP(B1555,AGE!A:A,1,FALSE)),"age", ISTEXT(VLOOKUP(B1555,'hardcoded age'!A:A, 1, FALSE)), "age", TRUE, "")</f>
        <v/>
      </c>
    </row>
    <row r="1556" spans="3:3" x14ac:dyDescent="0.3">
      <c r="C1556" t="str" cm="1">
        <f t="array" ref="C1556">_xlfn.IFS(ISTEXT(VLOOKUP(B1556,AGE!A:A,1,FALSE)),"age", ISTEXT(VLOOKUP(B1556,'hardcoded age'!A:A, 1, FALSE)), "age", TRUE, "")</f>
        <v/>
      </c>
    </row>
    <row r="1557" spans="3:3" x14ac:dyDescent="0.3">
      <c r="C1557" t="str" cm="1">
        <f t="array" ref="C1557">_xlfn.IFS(ISTEXT(VLOOKUP(B1557,AGE!A:A,1,FALSE)),"age", ISTEXT(VLOOKUP(B1557,'hardcoded age'!A:A, 1, FALSE)), "age", TRUE, "")</f>
        <v/>
      </c>
    </row>
    <row r="1558" spans="3:3" x14ac:dyDescent="0.3">
      <c r="C1558" t="str" cm="1">
        <f t="array" ref="C1558">_xlfn.IFS(ISTEXT(VLOOKUP(B1558,AGE!A:A,1,FALSE)),"age", ISTEXT(VLOOKUP(B1558,'hardcoded age'!A:A, 1, FALSE)), "age", TRUE, "")</f>
        <v/>
      </c>
    </row>
    <row r="1559" spans="3:3" x14ac:dyDescent="0.3">
      <c r="C1559" t="str" cm="1">
        <f t="array" ref="C1559">_xlfn.IFS(ISTEXT(VLOOKUP(B1559,AGE!A:A,1,FALSE)),"age", ISTEXT(VLOOKUP(B1559,'hardcoded age'!A:A, 1, FALSE)), "age", TRUE, "")</f>
        <v/>
      </c>
    </row>
    <row r="1560" spans="3:3" x14ac:dyDescent="0.3">
      <c r="C1560" t="str" cm="1">
        <f t="array" ref="C1560">_xlfn.IFS(ISTEXT(VLOOKUP(B1560,AGE!A:A,1,FALSE)),"age", ISTEXT(VLOOKUP(B1560,'hardcoded age'!A:A, 1, FALSE)), "age", TRUE, "")</f>
        <v/>
      </c>
    </row>
    <row r="1561" spans="3:3" x14ac:dyDescent="0.3">
      <c r="C1561" t="str" cm="1">
        <f t="array" ref="C1561">_xlfn.IFS(ISTEXT(VLOOKUP(B1561,AGE!A:A,1,FALSE)),"age", ISTEXT(VLOOKUP(B1561,'hardcoded age'!A:A, 1, FALSE)), "age", TRUE, "")</f>
        <v/>
      </c>
    </row>
    <row r="1562" spans="3:3" x14ac:dyDescent="0.3">
      <c r="C1562" t="str" cm="1">
        <f t="array" ref="C1562">_xlfn.IFS(ISTEXT(VLOOKUP(B1562,AGE!A:A,1,FALSE)),"age", ISTEXT(VLOOKUP(B1562,'hardcoded age'!A:A, 1, FALSE)), "age", TRUE, "")</f>
        <v/>
      </c>
    </row>
    <row r="1563" spans="3:3" x14ac:dyDescent="0.3">
      <c r="C1563" t="str" cm="1">
        <f t="array" ref="C1563">_xlfn.IFS(ISTEXT(VLOOKUP(B1563,AGE!A:A,1,FALSE)),"age", ISTEXT(VLOOKUP(B1563,'hardcoded age'!A:A, 1, FALSE)), "age", TRUE, "")</f>
        <v/>
      </c>
    </row>
    <row r="1564" spans="3:3" x14ac:dyDescent="0.3">
      <c r="C1564" t="str" cm="1">
        <f t="array" ref="C1564">_xlfn.IFS(ISTEXT(VLOOKUP(B1564,AGE!A:A,1,FALSE)),"age", ISTEXT(VLOOKUP(B1564,'hardcoded age'!A:A, 1, FALSE)), "age", TRUE, "")</f>
        <v/>
      </c>
    </row>
    <row r="1565" spans="3:3" x14ac:dyDescent="0.3">
      <c r="C1565" t="str" cm="1">
        <f t="array" ref="C1565">_xlfn.IFS(ISTEXT(VLOOKUP(B1565,AGE!A:A,1,FALSE)),"age", ISTEXT(VLOOKUP(B1565,'hardcoded age'!A:A, 1, FALSE)), "age", TRUE, "")</f>
        <v/>
      </c>
    </row>
    <row r="1566" spans="3:3" x14ac:dyDescent="0.3">
      <c r="C1566" t="str" cm="1">
        <f t="array" ref="C1566">_xlfn.IFS(ISTEXT(VLOOKUP(B1566,AGE!A:A,1,FALSE)),"age", ISTEXT(VLOOKUP(B1566,'hardcoded age'!A:A, 1, FALSE)), "age", TRUE, "")</f>
        <v/>
      </c>
    </row>
    <row r="1567" spans="3:3" x14ac:dyDescent="0.3">
      <c r="C1567" t="str" cm="1">
        <f t="array" ref="C1567">_xlfn.IFS(ISTEXT(VLOOKUP(B1567,AGE!A:A,1,FALSE)),"age", ISTEXT(VLOOKUP(B1567,'hardcoded age'!A:A, 1, FALSE)), "age", TRUE, "")</f>
        <v/>
      </c>
    </row>
    <row r="1568" spans="3:3" x14ac:dyDescent="0.3">
      <c r="C1568" t="str" cm="1">
        <f t="array" ref="C1568">_xlfn.IFS(ISTEXT(VLOOKUP(B1568,AGE!A:A,1,FALSE)),"age", ISTEXT(VLOOKUP(B1568,'hardcoded age'!A:A, 1, FALSE)), "age", TRUE, "")</f>
        <v/>
      </c>
    </row>
    <row r="1569" spans="3:3" x14ac:dyDescent="0.3">
      <c r="C1569" t="str" cm="1">
        <f t="array" ref="C1569">_xlfn.IFS(ISTEXT(VLOOKUP(B1569,AGE!A:A,1,FALSE)),"age", ISTEXT(VLOOKUP(B1569,'hardcoded age'!A:A, 1, FALSE)), "age", TRUE, "")</f>
        <v/>
      </c>
    </row>
    <row r="1570" spans="3:3" x14ac:dyDescent="0.3">
      <c r="C1570" t="str" cm="1">
        <f t="array" ref="C1570">_xlfn.IFS(ISTEXT(VLOOKUP(B1570,AGE!A:A,1,FALSE)),"age", ISTEXT(VLOOKUP(B1570,'hardcoded age'!A:A, 1, FALSE)), "age", TRUE, "")</f>
        <v/>
      </c>
    </row>
    <row r="1571" spans="3:3" x14ac:dyDescent="0.3">
      <c r="C1571" t="str" cm="1">
        <f t="array" ref="C1571">_xlfn.IFS(ISTEXT(VLOOKUP(B1571,AGE!A:A,1,FALSE)),"age", ISTEXT(VLOOKUP(B1571,'hardcoded age'!A:A, 1, FALSE)), "age", TRUE, "")</f>
        <v/>
      </c>
    </row>
    <row r="1572" spans="3:3" x14ac:dyDescent="0.3">
      <c r="C1572" t="str" cm="1">
        <f t="array" ref="C1572">_xlfn.IFS(ISTEXT(VLOOKUP(B1572,AGE!A:A,1,FALSE)),"age", ISTEXT(VLOOKUP(B1572,'hardcoded age'!A:A, 1, FALSE)), "age", TRUE, "")</f>
        <v/>
      </c>
    </row>
    <row r="1573" spans="3:3" x14ac:dyDescent="0.3">
      <c r="C1573" t="str" cm="1">
        <f t="array" ref="C1573">_xlfn.IFS(ISTEXT(VLOOKUP(B1573,AGE!A:A,1,FALSE)),"age", ISTEXT(VLOOKUP(B1573,'hardcoded age'!A:A, 1, FALSE)), "age", TRUE, "")</f>
        <v/>
      </c>
    </row>
    <row r="1574" spans="3:3" x14ac:dyDescent="0.3">
      <c r="C1574" t="str" cm="1">
        <f t="array" ref="C1574">_xlfn.IFS(ISTEXT(VLOOKUP(B1574,AGE!A:A,1,FALSE)),"age", ISTEXT(VLOOKUP(B1574,'hardcoded age'!A:A, 1, FALSE)), "age", TRUE, "")</f>
        <v/>
      </c>
    </row>
    <row r="1575" spans="3:3" x14ac:dyDescent="0.3">
      <c r="C1575" t="str" cm="1">
        <f t="array" ref="C1575">_xlfn.IFS(ISTEXT(VLOOKUP(B1575,AGE!A:A,1,FALSE)),"age", ISTEXT(VLOOKUP(B1575,'hardcoded age'!A:A, 1, FALSE)), "age", TRUE, "")</f>
        <v/>
      </c>
    </row>
    <row r="1576" spans="3:3" x14ac:dyDescent="0.3">
      <c r="C1576" t="str" cm="1">
        <f t="array" ref="C1576">_xlfn.IFS(ISTEXT(VLOOKUP(B1576,AGE!A:A,1,FALSE)),"age", ISTEXT(VLOOKUP(B1576,'hardcoded age'!A:A, 1, FALSE)), "age", TRUE, "")</f>
        <v/>
      </c>
    </row>
    <row r="1577" spans="3:3" x14ac:dyDescent="0.3">
      <c r="C1577" t="str" cm="1">
        <f t="array" ref="C1577">_xlfn.IFS(ISTEXT(VLOOKUP(B1577,AGE!A:A,1,FALSE)),"age", ISTEXT(VLOOKUP(B1577,'hardcoded age'!A:A, 1, FALSE)), "age", TRUE, "")</f>
        <v/>
      </c>
    </row>
    <row r="1578" spans="3:3" x14ac:dyDescent="0.3">
      <c r="C1578" t="str" cm="1">
        <f t="array" ref="C1578">_xlfn.IFS(ISTEXT(VLOOKUP(B1578,AGE!A:A,1,FALSE)),"age", ISTEXT(VLOOKUP(B1578,'hardcoded age'!A:A, 1, FALSE)), "age", TRUE, "")</f>
        <v/>
      </c>
    </row>
    <row r="1579" spans="3:3" x14ac:dyDescent="0.3">
      <c r="C1579" t="str" cm="1">
        <f t="array" ref="C1579">_xlfn.IFS(ISTEXT(VLOOKUP(B1579,AGE!A:A,1,FALSE)),"age", ISTEXT(VLOOKUP(B1579,'hardcoded age'!A:A, 1, FALSE)), "age", TRUE, "")</f>
        <v/>
      </c>
    </row>
    <row r="1580" spans="3:3" x14ac:dyDescent="0.3">
      <c r="C1580" t="str" cm="1">
        <f t="array" ref="C1580">_xlfn.IFS(ISTEXT(VLOOKUP(B1580,AGE!A:A,1,FALSE)),"age", ISTEXT(VLOOKUP(B1580,'hardcoded age'!A:A, 1, FALSE)), "age", TRUE, "")</f>
        <v/>
      </c>
    </row>
    <row r="1581" spans="3:3" x14ac:dyDescent="0.3">
      <c r="C1581" t="str" cm="1">
        <f t="array" ref="C1581">_xlfn.IFS(ISTEXT(VLOOKUP(B1581,AGE!A:A,1,FALSE)),"age", ISTEXT(VLOOKUP(B1581,'hardcoded age'!A:A, 1, FALSE)), "age", TRUE, "")</f>
        <v/>
      </c>
    </row>
    <row r="1582" spans="3:3" x14ac:dyDescent="0.3">
      <c r="C1582" t="str" cm="1">
        <f t="array" ref="C1582">_xlfn.IFS(ISTEXT(VLOOKUP(B1582,AGE!A:A,1,FALSE)),"age", ISTEXT(VLOOKUP(B1582,'hardcoded age'!A:A, 1, FALSE)), "age", TRUE, "")</f>
        <v/>
      </c>
    </row>
    <row r="1583" spans="3:3" x14ac:dyDescent="0.3">
      <c r="C1583" t="str" cm="1">
        <f t="array" ref="C1583">_xlfn.IFS(ISTEXT(VLOOKUP(B1583,AGE!A:A,1,FALSE)),"age", ISTEXT(VLOOKUP(B1583,'hardcoded age'!A:A, 1, FALSE)), "age", TRUE, "")</f>
        <v/>
      </c>
    </row>
    <row r="1584" spans="3:3" x14ac:dyDescent="0.3">
      <c r="C1584" t="str" cm="1">
        <f t="array" ref="C1584">_xlfn.IFS(ISTEXT(VLOOKUP(B1584,AGE!A:A,1,FALSE)),"age", ISTEXT(VLOOKUP(B1584,'hardcoded age'!A:A, 1, FALSE)), "age", TRUE, "")</f>
        <v/>
      </c>
    </row>
    <row r="1585" spans="3:3" x14ac:dyDescent="0.3">
      <c r="C1585" t="str" cm="1">
        <f t="array" ref="C1585">_xlfn.IFS(ISTEXT(VLOOKUP(B1585,AGE!A:A,1,FALSE)),"age", ISTEXT(VLOOKUP(B1585,'hardcoded age'!A:A, 1, FALSE)), "age", TRUE, "")</f>
        <v/>
      </c>
    </row>
    <row r="1586" spans="3:3" x14ac:dyDescent="0.3">
      <c r="C1586" t="str" cm="1">
        <f t="array" ref="C1586">_xlfn.IFS(ISTEXT(VLOOKUP(B1586,AGE!A:A,1,FALSE)),"age", ISTEXT(VLOOKUP(B1586,'hardcoded age'!A:A, 1, FALSE)), "age", TRUE, "")</f>
        <v/>
      </c>
    </row>
    <row r="1587" spans="3:3" x14ac:dyDescent="0.3">
      <c r="C1587" t="str" cm="1">
        <f t="array" ref="C1587">_xlfn.IFS(ISTEXT(VLOOKUP(B1587,AGE!A:A,1,FALSE)),"age", ISTEXT(VLOOKUP(B1587,'hardcoded age'!A:A, 1, FALSE)), "age", TRUE, "")</f>
        <v/>
      </c>
    </row>
    <row r="1588" spans="3:3" x14ac:dyDescent="0.3">
      <c r="C1588" t="str" cm="1">
        <f t="array" ref="C1588">_xlfn.IFS(ISTEXT(VLOOKUP(B1588,AGE!A:A,1,FALSE)),"age", ISTEXT(VLOOKUP(B1588,'hardcoded age'!A:A, 1, FALSE)), "age", TRUE, "")</f>
        <v/>
      </c>
    </row>
    <row r="1589" spans="3:3" x14ac:dyDescent="0.3">
      <c r="C1589" t="str" cm="1">
        <f t="array" ref="C1589">_xlfn.IFS(ISTEXT(VLOOKUP(B1589,AGE!A:A,1,FALSE)),"age", ISTEXT(VLOOKUP(B1589,'hardcoded age'!A:A, 1, FALSE)), "age", TRUE, "")</f>
        <v/>
      </c>
    </row>
    <row r="1590" spans="3:3" x14ac:dyDescent="0.3">
      <c r="C1590" t="str" cm="1">
        <f t="array" ref="C1590">_xlfn.IFS(ISTEXT(VLOOKUP(B1590,AGE!A:A,1,FALSE)),"age", ISTEXT(VLOOKUP(B1590,'hardcoded age'!A:A, 1, FALSE)), "age", TRUE, "")</f>
        <v/>
      </c>
    </row>
    <row r="1591" spans="3:3" x14ac:dyDescent="0.3">
      <c r="C1591" t="str" cm="1">
        <f t="array" ref="C1591">_xlfn.IFS(ISTEXT(VLOOKUP(B1591,AGE!A:A,1,FALSE)),"age", ISTEXT(VLOOKUP(B1591,'hardcoded age'!A:A, 1, FALSE)), "age", TRUE, "")</f>
        <v/>
      </c>
    </row>
    <row r="1592" spans="3:3" x14ac:dyDescent="0.3">
      <c r="C1592" t="str" cm="1">
        <f t="array" ref="C1592">_xlfn.IFS(ISTEXT(VLOOKUP(B1592,AGE!A:A,1,FALSE)),"age", ISTEXT(VLOOKUP(B1592,'hardcoded age'!A:A, 1, FALSE)), "age", TRUE, "")</f>
        <v/>
      </c>
    </row>
    <row r="1593" spans="3:3" x14ac:dyDescent="0.3">
      <c r="C1593" t="str" cm="1">
        <f t="array" ref="C1593">_xlfn.IFS(ISTEXT(VLOOKUP(B1593,AGE!A:A,1,FALSE)),"age", ISTEXT(VLOOKUP(B1593,'hardcoded age'!A:A, 1, FALSE)), "age", TRUE, "")</f>
        <v/>
      </c>
    </row>
    <row r="1594" spans="3:3" x14ac:dyDescent="0.3">
      <c r="C1594" t="str" cm="1">
        <f t="array" ref="C1594">_xlfn.IFS(ISTEXT(VLOOKUP(B1594,AGE!A:A,1,FALSE)),"age", ISTEXT(VLOOKUP(B1594,'hardcoded age'!A:A, 1, FALSE)), "age", TRUE, "")</f>
        <v/>
      </c>
    </row>
    <row r="1595" spans="3:3" x14ac:dyDescent="0.3">
      <c r="C1595" t="str" cm="1">
        <f t="array" ref="C1595">_xlfn.IFS(ISTEXT(VLOOKUP(B1595,AGE!A:A,1,FALSE)),"age", ISTEXT(VLOOKUP(B1595,'hardcoded age'!A:A, 1, FALSE)), "age", TRUE, "")</f>
        <v/>
      </c>
    </row>
    <row r="1596" spans="3:3" x14ac:dyDescent="0.3">
      <c r="C1596" t="str" cm="1">
        <f t="array" ref="C1596">_xlfn.IFS(ISTEXT(VLOOKUP(B1596,AGE!A:A,1,FALSE)),"age", ISTEXT(VLOOKUP(B1596,'hardcoded age'!A:A, 1, FALSE)), "age", TRUE, "")</f>
        <v/>
      </c>
    </row>
    <row r="1597" spans="3:3" x14ac:dyDescent="0.3">
      <c r="C1597" t="str" cm="1">
        <f t="array" ref="C1597">_xlfn.IFS(ISTEXT(VLOOKUP(B1597,AGE!A:A,1,FALSE)),"age", ISTEXT(VLOOKUP(B1597,'hardcoded age'!A:A, 1, FALSE)), "age", TRUE, "")</f>
        <v/>
      </c>
    </row>
    <row r="1598" spans="3:3" x14ac:dyDescent="0.3">
      <c r="C1598" t="str" cm="1">
        <f t="array" ref="C1598">_xlfn.IFS(ISTEXT(VLOOKUP(B1598,AGE!A:A,1,FALSE)),"age", ISTEXT(VLOOKUP(B1598,'hardcoded age'!A:A, 1, FALSE)), "age", TRUE, "")</f>
        <v/>
      </c>
    </row>
    <row r="1599" spans="3:3" x14ac:dyDescent="0.3">
      <c r="C1599" t="str" cm="1">
        <f t="array" ref="C1599">_xlfn.IFS(ISTEXT(VLOOKUP(B1599,AGE!A:A,1,FALSE)),"age", ISTEXT(VLOOKUP(B1599,'hardcoded age'!A:A, 1, FALSE)), "age", TRUE, "")</f>
        <v/>
      </c>
    </row>
    <row r="1600" spans="3:3" x14ac:dyDescent="0.3">
      <c r="C1600" t="str" cm="1">
        <f t="array" ref="C1600">_xlfn.IFS(ISTEXT(VLOOKUP(B1600,AGE!A:A,1,FALSE)),"age", ISTEXT(VLOOKUP(B1600,'hardcoded age'!A:A, 1, FALSE)), "age", TRUE, "")</f>
        <v/>
      </c>
    </row>
    <row r="1601" spans="3:3" x14ac:dyDescent="0.3">
      <c r="C1601" t="str" cm="1">
        <f t="array" ref="C1601">_xlfn.IFS(ISTEXT(VLOOKUP(B1601,AGE!A:A,1,FALSE)),"age", ISTEXT(VLOOKUP(B1601,'hardcoded age'!A:A, 1, FALSE)), "age", TRUE, "")</f>
        <v/>
      </c>
    </row>
    <row r="1602" spans="3:3" x14ac:dyDescent="0.3">
      <c r="C1602" t="str" cm="1">
        <f t="array" ref="C1602">_xlfn.IFS(ISTEXT(VLOOKUP(B1602,AGE!A:A,1,FALSE)),"age", ISTEXT(VLOOKUP(B1602,'hardcoded age'!A:A, 1, FALSE)), "age", TRUE, "")</f>
        <v/>
      </c>
    </row>
    <row r="1603" spans="3:3" x14ac:dyDescent="0.3">
      <c r="C1603" t="str" cm="1">
        <f t="array" ref="C1603">_xlfn.IFS(ISTEXT(VLOOKUP(B1603,AGE!A:A,1,FALSE)),"age", ISTEXT(VLOOKUP(B1603,'hardcoded age'!A:A, 1, FALSE)), "age", TRUE, "")</f>
        <v/>
      </c>
    </row>
    <row r="1604" spans="3:3" x14ac:dyDescent="0.3">
      <c r="C1604" t="str" cm="1">
        <f t="array" ref="C1604">_xlfn.IFS(ISTEXT(VLOOKUP(B1604,AGE!A:A,1,FALSE)),"age", ISTEXT(VLOOKUP(B1604,'hardcoded age'!A:A, 1, FALSE)), "age", TRUE, "")</f>
        <v/>
      </c>
    </row>
    <row r="1605" spans="3:3" x14ac:dyDescent="0.3">
      <c r="C1605" t="str" cm="1">
        <f t="array" ref="C1605">_xlfn.IFS(ISTEXT(VLOOKUP(B1605,AGE!A:A,1,FALSE)),"age", ISTEXT(VLOOKUP(B1605,'hardcoded age'!A:A, 1, FALSE)), "age", TRUE, "")</f>
        <v/>
      </c>
    </row>
    <row r="1606" spans="3:3" x14ac:dyDescent="0.3">
      <c r="C1606" t="str" cm="1">
        <f t="array" ref="C1606">_xlfn.IFS(ISTEXT(VLOOKUP(B1606,AGE!A:A,1,FALSE)),"age", ISTEXT(VLOOKUP(B1606,'hardcoded age'!A:A, 1, FALSE)), "age", TRUE, "")</f>
        <v/>
      </c>
    </row>
    <row r="1607" spans="3:3" x14ac:dyDescent="0.3">
      <c r="C1607" t="str" cm="1">
        <f t="array" ref="C1607">_xlfn.IFS(ISTEXT(VLOOKUP(B1607,AGE!A:A,1,FALSE)),"age", ISTEXT(VLOOKUP(B1607,'hardcoded age'!A:A, 1, FALSE)), "age", TRUE, "")</f>
        <v/>
      </c>
    </row>
    <row r="1608" spans="3:3" x14ac:dyDescent="0.3">
      <c r="C1608" t="str" cm="1">
        <f t="array" ref="C1608">_xlfn.IFS(ISTEXT(VLOOKUP(B1608,AGE!A:A,1,FALSE)),"age", ISTEXT(VLOOKUP(B1608,'hardcoded age'!A:A, 1, FALSE)), "age", TRUE, "")</f>
        <v/>
      </c>
    </row>
    <row r="1609" spans="3:3" x14ac:dyDescent="0.3">
      <c r="C1609" t="str" cm="1">
        <f t="array" ref="C1609">_xlfn.IFS(ISTEXT(VLOOKUP(B1609,AGE!A:A,1,FALSE)),"age", ISTEXT(VLOOKUP(B1609,'hardcoded age'!A:A, 1, FALSE)), "age", TRUE, "")</f>
        <v/>
      </c>
    </row>
    <row r="1610" spans="3:3" x14ac:dyDescent="0.3">
      <c r="C1610" t="str" cm="1">
        <f t="array" ref="C1610">_xlfn.IFS(ISTEXT(VLOOKUP(B1610,AGE!A:A,1,FALSE)),"age", ISTEXT(VLOOKUP(B1610,'hardcoded age'!A:A, 1, FALSE)), "age", TRUE, "")</f>
        <v/>
      </c>
    </row>
    <row r="1611" spans="3:3" x14ac:dyDescent="0.3">
      <c r="C1611" t="str" cm="1">
        <f t="array" ref="C1611">_xlfn.IFS(ISTEXT(VLOOKUP(B1611,AGE!A:A,1,FALSE)),"age", ISTEXT(VLOOKUP(B1611,'hardcoded age'!A:A, 1, FALSE)), "age", TRUE, "")</f>
        <v/>
      </c>
    </row>
    <row r="1612" spans="3:3" x14ac:dyDescent="0.3">
      <c r="C1612" t="str" cm="1">
        <f t="array" ref="C1612">_xlfn.IFS(ISTEXT(VLOOKUP(B1612,AGE!A:A,1,FALSE)),"age", ISTEXT(VLOOKUP(B1612,'hardcoded age'!A:A, 1, FALSE)), "age", TRUE, "")</f>
        <v/>
      </c>
    </row>
    <row r="1613" spans="3:3" x14ac:dyDescent="0.3">
      <c r="C1613" t="str" cm="1">
        <f t="array" ref="C1613">_xlfn.IFS(ISTEXT(VLOOKUP(B1613,AGE!A:A,1,FALSE)),"age", ISTEXT(VLOOKUP(B1613,'hardcoded age'!A:A, 1, FALSE)), "age", TRUE, "")</f>
        <v/>
      </c>
    </row>
    <row r="1614" spans="3:3" x14ac:dyDescent="0.3">
      <c r="C1614" t="str" cm="1">
        <f t="array" ref="C1614">_xlfn.IFS(ISTEXT(VLOOKUP(B1614,AGE!A:A,1,FALSE)),"age", ISTEXT(VLOOKUP(B1614,'hardcoded age'!A:A, 1, FALSE)), "age", TRUE, "")</f>
        <v/>
      </c>
    </row>
    <row r="1615" spans="3:3" x14ac:dyDescent="0.3">
      <c r="C1615" t="str" cm="1">
        <f t="array" ref="C1615">_xlfn.IFS(ISTEXT(VLOOKUP(B1615,AGE!A:A,1,FALSE)),"age", ISTEXT(VLOOKUP(B1615,'hardcoded age'!A:A, 1, FALSE)), "age", TRUE, "")</f>
        <v/>
      </c>
    </row>
    <row r="1616" spans="3:3" x14ac:dyDescent="0.3">
      <c r="C1616" t="str" cm="1">
        <f t="array" ref="C1616">_xlfn.IFS(ISTEXT(VLOOKUP(B1616,AGE!A:A,1,FALSE)),"age", ISTEXT(VLOOKUP(B1616,'hardcoded age'!A:A, 1, FALSE)), "age", TRUE, "")</f>
        <v/>
      </c>
    </row>
    <row r="1617" spans="3:3" x14ac:dyDescent="0.3">
      <c r="C1617" t="str" cm="1">
        <f t="array" ref="C1617">_xlfn.IFS(ISTEXT(VLOOKUP(B1617,AGE!A:A,1,FALSE)),"age", ISTEXT(VLOOKUP(B1617,'hardcoded age'!A:A, 1, FALSE)), "age", TRUE, "")</f>
        <v/>
      </c>
    </row>
    <row r="1618" spans="3:3" x14ac:dyDescent="0.3">
      <c r="C1618" t="str" cm="1">
        <f t="array" ref="C1618">_xlfn.IFS(ISTEXT(VLOOKUP(B1618,AGE!A:A,1,FALSE)),"age", ISTEXT(VLOOKUP(B1618,'hardcoded age'!A:A, 1, FALSE)), "age", TRUE, "")</f>
        <v/>
      </c>
    </row>
    <row r="1619" spans="3:3" x14ac:dyDescent="0.3">
      <c r="C1619" t="str" cm="1">
        <f t="array" ref="C1619">_xlfn.IFS(ISTEXT(VLOOKUP(B1619,AGE!A:A,1,FALSE)),"age", ISTEXT(VLOOKUP(B1619,'hardcoded age'!A:A, 1, FALSE)), "age", TRUE, "")</f>
        <v/>
      </c>
    </row>
    <row r="1620" spans="3:3" x14ac:dyDescent="0.3">
      <c r="C1620" t="str" cm="1">
        <f t="array" ref="C1620">_xlfn.IFS(ISTEXT(VLOOKUP(B1620,AGE!A:A,1,FALSE)),"age", ISTEXT(VLOOKUP(B1620,'hardcoded age'!A:A, 1, FALSE)), "age", TRUE, "")</f>
        <v/>
      </c>
    </row>
    <row r="1621" spans="3:3" x14ac:dyDescent="0.3">
      <c r="C1621" t="str" cm="1">
        <f t="array" ref="C1621">_xlfn.IFS(ISTEXT(VLOOKUP(B1621,AGE!A:A,1,FALSE)),"age", ISTEXT(VLOOKUP(B1621,'hardcoded age'!A:A, 1, FALSE)), "age", TRUE, "")</f>
        <v/>
      </c>
    </row>
    <row r="1622" spans="3:3" x14ac:dyDescent="0.3">
      <c r="C1622" t="str" cm="1">
        <f t="array" ref="C1622">_xlfn.IFS(ISTEXT(VLOOKUP(B1622,AGE!A:A,1,FALSE)),"age", ISTEXT(VLOOKUP(B1622,'hardcoded age'!A:A, 1, FALSE)), "age", TRUE, "")</f>
        <v/>
      </c>
    </row>
    <row r="1623" spans="3:3" x14ac:dyDescent="0.3">
      <c r="C1623" t="str" cm="1">
        <f t="array" ref="C1623">_xlfn.IFS(ISTEXT(VLOOKUP(B1623,AGE!A:A,1,FALSE)),"age", ISTEXT(VLOOKUP(B1623,'hardcoded age'!A:A, 1, FALSE)), "age", TRUE, "")</f>
        <v/>
      </c>
    </row>
    <row r="1624" spans="3:3" x14ac:dyDescent="0.3">
      <c r="C1624" t="str" cm="1">
        <f t="array" ref="C1624">_xlfn.IFS(ISTEXT(VLOOKUP(B1624,AGE!A:A,1,FALSE)),"age", ISTEXT(VLOOKUP(B1624,'hardcoded age'!A:A, 1, FALSE)), "age", TRUE, "")</f>
        <v/>
      </c>
    </row>
    <row r="1625" spans="3:3" x14ac:dyDescent="0.3">
      <c r="C1625" t="str" cm="1">
        <f t="array" ref="C1625">_xlfn.IFS(ISTEXT(VLOOKUP(B1625,AGE!A:A,1,FALSE)),"age", ISTEXT(VLOOKUP(B1625,'hardcoded age'!A:A, 1, FALSE)), "age", TRUE, "")</f>
        <v/>
      </c>
    </row>
    <row r="1626" spans="3:3" x14ac:dyDescent="0.3">
      <c r="C1626" t="str" cm="1">
        <f t="array" ref="C1626">_xlfn.IFS(ISTEXT(VLOOKUP(B1626,AGE!A:A,1,FALSE)),"age", ISTEXT(VLOOKUP(B1626,'hardcoded age'!A:A, 1, FALSE)), "age", TRUE, "")</f>
        <v/>
      </c>
    </row>
    <row r="1627" spans="3:3" x14ac:dyDescent="0.3">
      <c r="C1627" t="str" cm="1">
        <f t="array" ref="C1627">_xlfn.IFS(ISTEXT(VLOOKUP(B1627,AGE!A:A,1,FALSE)),"age", ISTEXT(VLOOKUP(B1627,'hardcoded age'!A:A, 1, FALSE)), "age", TRUE, "")</f>
        <v/>
      </c>
    </row>
    <row r="1628" spans="3:3" x14ac:dyDescent="0.3">
      <c r="C1628" t="str" cm="1">
        <f t="array" ref="C1628">_xlfn.IFS(ISTEXT(VLOOKUP(B1628,AGE!A:A,1,FALSE)),"age", ISTEXT(VLOOKUP(B1628,'hardcoded age'!A:A, 1, FALSE)), "age", TRUE, "")</f>
        <v/>
      </c>
    </row>
    <row r="1629" spans="3:3" x14ac:dyDescent="0.3">
      <c r="C1629" t="str" cm="1">
        <f t="array" ref="C1629">_xlfn.IFS(ISTEXT(VLOOKUP(B1629,AGE!A:A,1,FALSE)),"age", ISTEXT(VLOOKUP(B1629,'hardcoded age'!A:A, 1, FALSE)), "age", TRUE, "")</f>
        <v/>
      </c>
    </row>
    <row r="1630" spans="3:3" x14ac:dyDescent="0.3">
      <c r="C1630" t="str" cm="1">
        <f t="array" ref="C1630">_xlfn.IFS(ISTEXT(VLOOKUP(B1630,AGE!A:A,1,FALSE)),"age", ISTEXT(VLOOKUP(B1630,'hardcoded age'!A:A, 1, FALSE)), "age", TRUE, "")</f>
        <v/>
      </c>
    </row>
    <row r="1631" spans="3:3" x14ac:dyDescent="0.3">
      <c r="C1631" t="str" cm="1">
        <f t="array" ref="C1631">_xlfn.IFS(ISTEXT(VLOOKUP(B1631,AGE!A:A,1,FALSE)),"age", ISTEXT(VLOOKUP(B1631,'hardcoded age'!A:A, 1, FALSE)), "age", TRUE, "")</f>
        <v/>
      </c>
    </row>
    <row r="1632" spans="3:3" x14ac:dyDescent="0.3">
      <c r="C1632" t="str" cm="1">
        <f t="array" ref="C1632">_xlfn.IFS(ISTEXT(VLOOKUP(B1632,AGE!A:A,1,FALSE)),"age", ISTEXT(VLOOKUP(B1632,'hardcoded age'!A:A, 1, FALSE)), "age", TRUE, "")</f>
        <v/>
      </c>
    </row>
    <row r="1633" spans="3:3" x14ac:dyDescent="0.3">
      <c r="C1633" t="str" cm="1">
        <f t="array" ref="C1633">_xlfn.IFS(ISTEXT(VLOOKUP(B1633,AGE!A:A,1,FALSE)),"age", ISTEXT(VLOOKUP(B1633,'hardcoded age'!A:A, 1, FALSE)), "age", TRUE, "")</f>
        <v/>
      </c>
    </row>
    <row r="1634" spans="3:3" x14ac:dyDescent="0.3">
      <c r="C1634" t="str" cm="1">
        <f t="array" ref="C1634">_xlfn.IFS(ISTEXT(VLOOKUP(B1634,AGE!A:A,1,FALSE)),"age", ISTEXT(VLOOKUP(B1634,'hardcoded age'!A:A, 1, FALSE)), "age", TRUE, "")</f>
        <v/>
      </c>
    </row>
    <row r="1635" spans="3:3" x14ac:dyDescent="0.3">
      <c r="C1635" t="str" cm="1">
        <f t="array" ref="C1635">_xlfn.IFS(ISTEXT(VLOOKUP(B1635,AGE!A:A,1,FALSE)),"age", ISTEXT(VLOOKUP(B1635,'hardcoded age'!A:A, 1, FALSE)), "age", TRUE, "")</f>
        <v/>
      </c>
    </row>
    <row r="1636" spans="3:3" x14ac:dyDescent="0.3">
      <c r="C1636" t="str" cm="1">
        <f t="array" ref="C1636">_xlfn.IFS(ISTEXT(VLOOKUP(B1636,AGE!A:A,1,FALSE)),"age", ISTEXT(VLOOKUP(B1636,'hardcoded age'!A:A, 1, FALSE)), "age", TRUE, "")</f>
        <v/>
      </c>
    </row>
    <row r="1637" spans="3:3" x14ac:dyDescent="0.3">
      <c r="C1637" t="str" cm="1">
        <f t="array" ref="C1637">_xlfn.IFS(ISTEXT(VLOOKUP(B1637,AGE!A:A,1,FALSE)),"age", ISTEXT(VLOOKUP(B1637,'hardcoded age'!A:A, 1, FALSE)), "age", TRUE, "")</f>
        <v/>
      </c>
    </row>
    <row r="1638" spans="3:3" x14ac:dyDescent="0.3">
      <c r="C1638" t="str" cm="1">
        <f t="array" ref="C1638">_xlfn.IFS(ISTEXT(VLOOKUP(B1638,AGE!A:A,1,FALSE)),"age", ISTEXT(VLOOKUP(B1638,'hardcoded age'!A:A, 1, FALSE)), "age", TRUE, "")</f>
        <v/>
      </c>
    </row>
    <row r="1639" spans="3:3" x14ac:dyDescent="0.3">
      <c r="C1639" t="str" cm="1">
        <f t="array" ref="C1639">_xlfn.IFS(ISTEXT(VLOOKUP(B1639,AGE!A:A,1,FALSE)),"age", ISTEXT(VLOOKUP(B1639,'hardcoded age'!A:A, 1, FALSE)), "age", TRUE, "")</f>
        <v/>
      </c>
    </row>
    <row r="1640" spans="3:3" x14ac:dyDescent="0.3">
      <c r="C1640" t="str" cm="1">
        <f t="array" ref="C1640">_xlfn.IFS(ISTEXT(VLOOKUP(B1640,AGE!A:A,1,FALSE)),"age", ISTEXT(VLOOKUP(B1640,'hardcoded age'!A:A, 1, FALSE)), "age", TRUE, "")</f>
        <v/>
      </c>
    </row>
    <row r="1641" spans="3:3" x14ac:dyDescent="0.3">
      <c r="C1641" t="str" cm="1">
        <f t="array" ref="C1641">_xlfn.IFS(ISTEXT(VLOOKUP(B1641,AGE!A:A,1,FALSE)),"age", ISTEXT(VLOOKUP(B1641,'hardcoded age'!A:A, 1, FALSE)), "age", TRUE, "")</f>
        <v/>
      </c>
    </row>
    <row r="1642" spans="3:3" x14ac:dyDescent="0.3">
      <c r="C1642" t="str" cm="1">
        <f t="array" ref="C1642">_xlfn.IFS(ISTEXT(VLOOKUP(B1642,AGE!A:A,1,FALSE)),"age", ISTEXT(VLOOKUP(B1642,'hardcoded age'!A:A, 1, FALSE)), "age", TRUE, "")</f>
        <v/>
      </c>
    </row>
    <row r="1643" spans="3:3" x14ac:dyDescent="0.3">
      <c r="C1643" t="str" cm="1">
        <f t="array" ref="C1643">_xlfn.IFS(ISTEXT(VLOOKUP(B1643,AGE!A:A,1,FALSE)),"age", ISTEXT(VLOOKUP(B1643,'hardcoded age'!A:A, 1, FALSE)), "age", TRUE, "")</f>
        <v/>
      </c>
    </row>
    <row r="1644" spans="3:3" x14ac:dyDescent="0.3">
      <c r="C1644" t="str" cm="1">
        <f t="array" ref="C1644">_xlfn.IFS(ISTEXT(VLOOKUP(B1644,AGE!A:A,1,FALSE)),"age", ISTEXT(VLOOKUP(B1644,'hardcoded age'!A:A, 1, FALSE)), "age", TRUE, "")</f>
        <v/>
      </c>
    </row>
    <row r="1645" spans="3:3" x14ac:dyDescent="0.3">
      <c r="C1645" t="str" cm="1">
        <f t="array" ref="C1645">_xlfn.IFS(ISTEXT(VLOOKUP(B1645,AGE!A:A,1,FALSE)),"age", ISTEXT(VLOOKUP(B1645,'hardcoded age'!A:A, 1, FALSE)), "age", TRUE, "")</f>
        <v/>
      </c>
    </row>
    <row r="1646" spans="3:3" x14ac:dyDescent="0.3">
      <c r="C1646" t="str" cm="1">
        <f t="array" ref="C1646">_xlfn.IFS(ISTEXT(VLOOKUP(B1646,AGE!A:A,1,FALSE)),"age", ISTEXT(VLOOKUP(B1646,'hardcoded age'!A:A, 1, FALSE)), "age", TRUE, "")</f>
        <v/>
      </c>
    </row>
    <row r="1647" spans="3:3" x14ac:dyDescent="0.3">
      <c r="C1647" t="str" cm="1">
        <f t="array" ref="C1647">_xlfn.IFS(ISTEXT(VLOOKUP(B1647,AGE!A:A,1,FALSE)),"age", ISTEXT(VLOOKUP(B1647,'hardcoded age'!A:A, 1, FALSE)), "age", TRUE, "")</f>
        <v/>
      </c>
    </row>
    <row r="1648" spans="3:3" x14ac:dyDescent="0.3">
      <c r="C1648" t="str" cm="1">
        <f t="array" ref="C1648">_xlfn.IFS(ISTEXT(VLOOKUP(B1648,AGE!A:A,1,FALSE)),"age", ISTEXT(VLOOKUP(B1648,'hardcoded age'!A:A, 1, FALSE)), "age", TRUE, "")</f>
        <v/>
      </c>
    </row>
    <row r="1649" spans="3:3" x14ac:dyDescent="0.3">
      <c r="C1649" t="str" cm="1">
        <f t="array" ref="C1649">_xlfn.IFS(ISTEXT(VLOOKUP(B1649,AGE!A:A,1,FALSE)),"age", ISTEXT(VLOOKUP(B1649,'hardcoded age'!A:A, 1, FALSE)), "age", TRUE, "")</f>
        <v/>
      </c>
    </row>
    <row r="1650" spans="3:3" x14ac:dyDescent="0.3">
      <c r="C1650" t="str" cm="1">
        <f t="array" ref="C1650">_xlfn.IFS(ISTEXT(VLOOKUP(B1650,AGE!A:A,1,FALSE)),"age", ISTEXT(VLOOKUP(B1650,'hardcoded age'!A:A, 1, FALSE)), "age", TRUE, "")</f>
        <v/>
      </c>
    </row>
    <row r="1651" spans="3:3" x14ac:dyDescent="0.3">
      <c r="C1651" t="str" cm="1">
        <f t="array" ref="C1651">_xlfn.IFS(ISTEXT(VLOOKUP(B1651,AGE!A:A,1,FALSE)),"age", ISTEXT(VLOOKUP(B1651,'hardcoded age'!A:A, 1, FALSE)), "age", TRUE, "")</f>
        <v/>
      </c>
    </row>
    <row r="1652" spans="3:3" x14ac:dyDescent="0.3">
      <c r="C1652" t="str" cm="1">
        <f t="array" ref="C1652">_xlfn.IFS(ISTEXT(VLOOKUP(B1652,AGE!A:A,1,FALSE)),"age", ISTEXT(VLOOKUP(B1652,'hardcoded age'!A:A, 1, FALSE)), "age", TRUE, "")</f>
        <v/>
      </c>
    </row>
    <row r="1653" spans="3:3" x14ac:dyDescent="0.3">
      <c r="C1653" t="str" cm="1">
        <f t="array" ref="C1653">_xlfn.IFS(ISTEXT(VLOOKUP(B1653,AGE!A:A,1,FALSE)),"age", ISTEXT(VLOOKUP(B1653,'hardcoded age'!A:A, 1, FALSE)), "age", TRUE, "")</f>
        <v/>
      </c>
    </row>
    <row r="1654" spans="3:3" x14ac:dyDescent="0.3">
      <c r="C1654" t="str" cm="1">
        <f t="array" ref="C1654">_xlfn.IFS(ISTEXT(VLOOKUP(B1654,AGE!A:A,1,FALSE)),"age", ISTEXT(VLOOKUP(B1654,'hardcoded age'!A:A, 1, FALSE)), "age", TRUE, "")</f>
        <v/>
      </c>
    </row>
    <row r="1655" spans="3:3" x14ac:dyDescent="0.3">
      <c r="C1655" t="str" cm="1">
        <f t="array" ref="C1655">_xlfn.IFS(ISTEXT(VLOOKUP(B1655,AGE!A:A,1,FALSE)),"age", ISTEXT(VLOOKUP(B1655,'hardcoded age'!A:A, 1, FALSE)), "age", TRUE, "")</f>
        <v/>
      </c>
    </row>
    <row r="1656" spans="3:3" x14ac:dyDescent="0.3">
      <c r="C1656" t="str" cm="1">
        <f t="array" ref="C1656">_xlfn.IFS(ISTEXT(VLOOKUP(B1656,AGE!A:A,1,FALSE)),"age", ISTEXT(VLOOKUP(B1656,'hardcoded age'!A:A, 1, FALSE)), "age", TRUE, "")</f>
        <v/>
      </c>
    </row>
    <row r="1657" spans="3:3" x14ac:dyDescent="0.3">
      <c r="C1657" t="str" cm="1">
        <f t="array" ref="C1657">_xlfn.IFS(ISTEXT(VLOOKUP(B1657,AGE!A:A,1,FALSE)),"age", ISTEXT(VLOOKUP(B1657,'hardcoded age'!A:A, 1, FALSE)), "age", TRUE, "")</f>
        <v/>
      </c>
    </row>
    <row r="1658" spans="3:3" x14ac:dyDescent="0.3">
      <c r="C1658" t="str" cm="1">
        <f t="array" ref="C1658">_xlfn.IFS(ISTEXT(VLOOKUP(B1658,AGE!A:A,1,FALSE)),"age", ISTEXT(VLOOKUP(B1658,'hardcoded age'!A:A, 1, FALSE)), "age", TRUE, "")</f>
        <v/>
      </c>
    </row>
    <row r="1659" spans="3:3" x14ac:dyDescent="0.3">
      <c r="C1659" t="str" cm="1">
        <f t="array" ref="C1659">_xlfn.IFS(ISTEXT(VLOOKUP(B1659,AGE!A:A,1,FALSE)),"age", ISTEXT(VLOOKUP(B1659,'hardcoded age'!A:A, 1, FALSE)), "age", TRUE, "")</f>
        <v/>
      </c>
    </row>
    <row r="1660" spans="3:3" x14ac:dyDescent="0.3">
      <c r="C1660" t="str" cm="1">
        <f t="array" ref="C1660">_xlfn.IFS(ISTEXT(VLOOKUP(B1660,AGE!A:A,1,FALSE)),"age", ISTEXT(VLOOKUP(B1660,'hardcoded age'!A:A, 1, FALSE)), "age", TRUE, "")</f>
        <v/>
      </c>
    </row>
    <row r="1661" spans="3:3" x14ac:dyDescent="0.3">
      <c r="C1661" t="str" cm="1">
        <f t="array" ref="C1661">_xlfn.IFS(ISTEXT(VLOOKUP(B1661,AGE!A:A,1,FALSE)),"age", ISTEXT(VLOOKUP(B1661,'hardcoded age'!A:A, 1, FALSE)), "age", TRUE, "")</f>
        <v/>
      </c>
    </row>
    <row r="1662" spans="3:3" x14ac:dyDescent="0.3">
      <c r="C1662" t="str" cm="1">
        <f t="array" ref="C1662">_xlfn.IFS(ISTEXT(VLOOKUP(B1662,AGE!A:A,1,FALSE)),"age", ISTEXT(VLOOKUP(B1662,'hardcoded age'!A:A, 1, FALSE)), "age", TRUE, "")</f>
        <v/>
      </c>
    </row>
    <row r="1663" spans="3:3" x14ac:dyDescent="0.3">
      <c r="C1663" t="str" cm="1">
        <f t="array" ref="C1663">_xlfn.IFS(ISTEXT(VLOOKUP(B1663,AGE!A:A,1,FALSE)),"age", ISTEXT(VLOOKUP(B1663,'hardcoded age'!A:A, 1, FALSE)), "age", TRUE, "")</f>
        <v/>
      </c>
    </row>
    <row r="1664" spans="3:3" x14ac:dyDescent="0.3">
      <c r="C1664" t="str" cm="1">
        <f t="array" ref="C1664">_xlfn.IFS(ISTEXT(VLOOKUP(B1664,AGE!A:A,1,FALSE)),"age", ISTEXT(VLOOKUP(B1664,'hardcoded age'!A:A, 1, FALSE)), "age", TRUE, "")</f>
        <v/>
      </c>
    </row>
    <row r="1665" spans="3:3" x14ac:dyDescent="0.3">
      <c r="C1665" t="str" cm="1">
        <f t="array" ref="C1665">_xlfn.IFS(ISTEXT(VLOOKUP(B1665,AGE!A:A,1,FALSE)),"age", ISTEXT(VLOOKUP(B1665,'hardcoded age'!A:A, 1, FALSE)), "age", TRUE, "")</f>
        <v/>
      </c>
    </row>
    <row r="1666" spans="3:3" x14ac:dyDescent="0.3">
      <c r="C1666" t="str" cm="1">
        <f t="array" ref="C1666">_xlfn.IFS(ISTEXT(VLOOKUP(B1666,AGE!A:A,1,FALSE)),"age", ISTEXT(VLOOKUP(B1666,'hardcoded age'!A:A, 1, FALSE)), "age", TRUE, "")</f>
        <v/>
      </c>
    </row>
    <row r="1667" spans="3:3" x14ac:dyDescent="0.3">
      <c r="C1667" t="str" cm="1">
        <f t="array" ref="C1667">_xlfn.IFS(ISTEXT(VLOOKUP(B1667,AGE!A:A,1,FALSE)),"age", ISTEXT(VLOOKUP(B1667,'hardcoded age'!A:A, 1, FALSE)), "age", TRUE, "")</f>
        <v/>
      </c>
    </row>
    <row r="1668" spans="3:3" x14ac:dyDescent="0.3">
      <c r="C1668" t="str" cm="1">
        <f t="array" ref="C1668">_xlfn.IFS(ISTEXT(VLOOKUP(B1668,AGE!A:A,1,FALSE)),"age", ISTEXT(VLOOKUP(B1668,'hardcoded age'!A:A, 1, FALSE)), "age", TRUE, "")</f>
        <v/>
      </c>
    </row>
    <row r="1669" spans="3:3" x14ac:dyDescent="0.3">
      <c r="C1669" t="str" cm="1">
        <f t="array" ref="C1669">_xlfn.IFS(ISTEXT(VLOOKUP(B1669,AGE!A:A,1,FALSE)),"age", ISTEXT(VLOOKUP(B1669,'hardcoded age'!A:A, 1, FALSE)), "age", TRUE, "")</f>
        <v/>
      </c>
    </row>
    <row r="1670" spans="3:3" x14ac:dyDescent="0.3">
      <c r="C1670" t="str" cm="1">
        <f t="array" ref="C1670">_xlfn.IFS(ISTEXT(VLOOKUP(B1670,AGE!A:A,1,FALSE)),"age", ISTEXT(VLOOKUP(B1670,'hardcoded age'!A:A, 1, FALSE)), "age", TRUE, "")</f>
        <v/>
      </c>
    </row>
    <row r="1671" spans="3:3" x14ac:dyDescent="0.3">
      <c r="C1671" t="str" cm="1">
        <f t="array" ref="C1671">_xlfn.IFS(ISTEXT(VLOOKUP(B1671,AGE!A:A,1,FALSE)),"age", ISTEXT(VLOOKUP(B1671,'hardcoded age'!A:A, 1, FALSE)), "age", TRUE, "")</f>
        <v/>
      </c>
    </row>
    <row r="1672" spans="3:3" x14ac:dyDescent="0.3">
      <c r="C1672" t="str" cm="1">
        <f t="array" ref="C1672">_xlfn.IFS(ISTEXT(VLOOKUP(B1672,AGE!A:A,1,FALSE)),"age", ISTEXT(VLOOKUP(B1672,'hardcoded age'!A:A, 1, FALSE)), "age", TRUE, "")</f>
        <v/>
      </c>
    </row>
    <row r="1673" spans="3:3" x14ac:dyDescent="0.3">
      <c r="C1673" t="str" cm="1">
        <f t="array" ref="C1673">_xlfn.IFS(ISTEXT(VLOOKUP(B1673,AGE!A:A,1,FALSE)),"age", ISTEXT(VLOOKUP(B1673,'hardcoded age'!A:A, 1, FALSE)), "age", TRUE, "")</f>
        <v/>
      </c>
    </row>
    <row r="1674" spans="3:3" x14ac:dyDescent="0.3">
      <c r="C1674" t="str" cm="1">
        <f t="array" ref="C1674">_xlfn.IFS(ISTEXT(VLOOKUP(B1674,AGE!A:A,1,FALSE)),"age", ISTEXT(VLOOKUP(B1674,'hardcoded age'!A:A, 1, FALSE)), "age", TRUE, "")</f>
        <v/>
      </c>
    </row>
    <row r="1675" spans="3:3" x14ac:dyDescent="0.3">
      <c r="C1675" t="str" cm="1">
        <f t="array" ref="C1675">_xlfn.IFS(ISTEXT(VLOOKUP(B1675,AGE!A:A,1,FALSE)),"age", ISTEXT(VLOOKUP(B1675,'hardcoded age'!A:A, 1, FALSE)), "age", TRUE, "")</f>
        <v/>
      </c>
    </row>
    <row r="1676" spans="3:3" x14ac:dyDescent="0.3">
      <c r="C1676" t="str" cm="1">
        <f t="array" ref="C1676">_xlfn.IFS(ISTEXT(VLOOKUP(B1676,AGE!A:A,1,FALSE)),"age", ISTEXT(VLOOKUP(B1676,'hardcoded age'!A:A, 1, FALSE)), "age", TRUE, "")</f>
        <v/>
      </c>
    </row>
    <row r="1677" spans="3:3" x14ac:dyDescent="0.3">
      <c r="C1677" t="str" cm="1">
        <f t="array" ref="C1677">_xlfn.IFS(ISTEXT(VLOOKUP(B1677,AGE!A:A,1,FALSE)),"age", ISTEXT(VLOOKUP(B1677,'hardcoded age'!A:A, 1, FALSE)), "age", TRUE, "")</f>
        <v/>
      </c>
    </row>
    <row r="1678" spans="3:3" x14ac:dyDescent="0.3">
      <c r="C1678" t="str" cm="1">
        <f t="array" ref="C1678">_xlfn.IFS(ISTEXT(VLOOKUP(B1678,AGE!A:A,1,FALSE)),"age", ISTEXT(VLOOKUP(B1678,'hardcoded age'!A:A, 1, FALSE)), "age", TRUE, "")</f>
        <v/>
      </c>
    </row>
    <row r="1679" spans="3:3" x14ac:dyDescent="0.3">
      <c r="C1679" t="str" cm="1">
        <f t="array" ref="C1679">_xlfn.IFS(ISTEXT(VLOOKUP(B1679,AGE!A:A,1,FALSE)),"age", ISTEXT(VLOOKUP(B1679,'hardcoded age'!A:A, 1, FALSE)), "age", TRUE, "")</f>
        <v/>
      </c>
    </row>
    <row r="1680" spans="3:3" x14ac:dyDescent="0.3">
      <c r="C1680" t="str" cm="1">
        <f t="array" ref="C1680">_xlfn.IFS(ISTEXT(VLOOKUP(B1680,AGE!A:A,1,FALSE)),"age", ISTEXT(VLOOKUP(B1680,'hardcoded age'!A:A, 1, FALSE)), "age", TRUE, "")</f>
        <v/>
      </c>
    </row>
    <row r="1681" spans="3:3" x14ac:dyDescent="0.3">
      <c r="C1681" t="str" cm="1">
        <f t="array" ref="C1681">_xlfn.IFS(ISTEXT(VLOOKUP(B1681,AGE!A:A,1,FALSE)),"age", ISTEXT(VLOOKUP(B1681,'hardcoded age'!A:A, 1, FALSE)), "age", TRUE, "")</f>
        <v/>
      </c>
    </row>
    <row r="1682" spans="3:3" x14ac:dyDescent="0.3">
      <c r="C1682" t="str" cm="1">
        <f t="array" ref="C1682">_xlfn.IFS(ISTEXT(VLOOKUP(B1682,AGE!A:A,1,FALSE)),"age", ISTEXT(VLOOKUP(B1682,'hardcoded age'!A:A, 1, FALSE)), "age", TRUE, "")</f>
        <v/>
      </c>
    </row>
    <row r="1683" spans="3:3" x14ac:dyDescent="0.3">
      <c r="C1683" t="str" cm="1">
        <f t="array" ref="C1683">_xlfn.IFS(ISTEXT(VLOOKUP(B1683,AGE!A:A,1,FALSE)),"age", ISTEXT(VLOOKUP(B1683,'hardcoded age'!A:A, 1, FALSE)), "age", TRUE, "")</f>
        <v/>
      </c>
    </row>
    <row r="1684" spans="3:3" x14ac:dyDescent="0.3">
      <c r="C1684" t="str" cm="1">
        <f t="array" ref="C1684">_xlfn.IFS(ISTEXT(VLOOKUP(B1684,AGE!A:A,1,FALSE)),"age", ISTEXT(VLOOKUP(B1684,'hardcoded age'!A:A, 1, FALSE)), "age", TRUE, "")</f>
        <v/>
      </c>
    </row>
    <row r="1685" spans="3:3" x14ac:dyDescent="0.3">
      <c r="C1685" t="str" cm="1">
        <f t="array" ref="C1685">_xlfn.IFS(ISTEXT(VLOOKUP(B1685,AGE!A:A,1,FALSE)),"age", ISTEXT(VLOOKUP(B1685,'hardcoded age'!A:A, 1, FALSE)), "age", TRUE, "")</f>
        <v/>
      </c>
    </row>
    <row r="1686" spans="3:3" x14ac:dyDescent="0.3">
      <c r="C1686" t="str" cm="1">
        <f t="array" ref="C1686">_xlfn.IFS(ISTEXT(VLOOKUP(B1686,AGE!A:A,1,FALSE)),"age", ISTEXT(VLOOKUP(B1686,'hardcoded age'!A:A, 1, FALSE)), "age", TRUE, "")</f>
        <v/>
      </c>
    </row>
    <row r="1687" spans="3:3" x14ac:dyDescent="0.3">
      <c r="C1687" t="str" cm="1">
        <f t="array" ref="C1687">_xlfn.IFS(ISTEXT(VLOOKUP(B1687,AGE!A:A,1,FALSE)),"age", ISTEXT(VLOOKUP(B1687,'hardcoded age'!A:A, 1, FALSE)), "age", TRUE, "")</f>
        <v/>
      </c>
    </row>
    <row r="1688" spans="3:3" x14ac:dyDescent="0.3">
      <c r="C1688" t="str" cm="1">
        <f t="array" ref="C1688">_xlfn.IFS(ISTEXT(VLOOKUP(B1688,AGE!A:A,1,FALSE)),"age", ISTEXT(VLOOKUP(B1688,'hardcoded age'!A:A, 1, FALSE)), "age", TRUE, "")</f>
        <v/>
      </c>
    </row>
    <row r="1689" spans="3:3" x14ac:dyDescent="0.3">
      <c r="C1689" t="str" cm="1">
        <f t="array" ref="C1689">_xlfn.IFS(ISTEXT(VLOOKUP(B1689,AGE!A:A,1,FALSE)),"age", ISTEXT(VLOOKUP(B1689,'hardcoded age'!A:A, 1, FALSE)), "age", TRUE, "")</f>
        <v/>
      </c>
    </row>
    <row r="1690" spans="3:3" x14ac:dyDescent="0.3">
      <c r="C1690" t="str" cm="1">
        <f t="array" ref="C1690">_xlfn.IFS(ISTEXT(VLOOKUP(B1690,AGE!A:A,1,FALSE)),"age", ISTEXT(VLOOKUP(B1690,'hardcoded age'!A:A, 1, FALSE)), "age", TRUE, "")</f>
        <v/>
      </c>
    </row>
    <row r="1691" spans="3:3" x14ac:dyDescent="0.3">
      <c r="C1691" t="str" cm="1">
        <f t="array" ref="C1691">_xlfn.IFS(ISTEXT(VLOOKUP(B1691,AGE!A:A,1,FALSE)),"age", ISTEXT(VLOOKUP(B1691,'hardcoded age'!A:A, 1, FALSE)), "age", TRUE, "")</f>
        <v/>
      </c>
    </row>
    <row r="1692" spans="3:3" x14ac:dyDescent="0.3">
      <c r="C1692" t="str" cm="1">
        <f t="array" ref="C1692">_xlfn.IFS(ISTEXT(VLOOKUP(B1692,AGE!A:A,1,FALSE)),"age", ISTEXT(VLOOKUP(B1692,'hardcoded age'!A:A, 1, FALSE)), "age", TRUE, "")</f>
        <v/>
      </c>
    </row>
    <row r="1693" spans="3:3" x14ac:dyDescent="0.3">
      <c r="C1693" t="str" cm="1">
        <f t="array" ref="C1693">_xlfn.IFS(ISTEXT(VLOOKUP(B1693,AGE!A:A,1,FALSE)),"age", ISTEXT(VLOOKUP(B1693,'hardcoded age'!A:A, 1, FALSE)), "age", TRUE, "")</f>
        <v/>
      </c>
    </row>
    <row r="1694" spans="3:3" x14ac:dyDescent="0.3">
      <c r="C1694" t="str" cm="1">
        <f t="array" ref="C1694">_xlfn.IFS(ISTEXT(VLOOKUP(B1694,AGE!A:A,1,FALSE)),"age", ISTEXT(VLOOKUP(B1694,'hardcoded age'!A:A, 1, FALSE)), "age", TRUE, "")</f>
        <v/>
      </c>
    </row>
    <row r="1695" spans="3:3" x14ac:dyDescent="0.3">
      <c r="C1695" t="str" cm="1">
        <f t="array" ref="C1695">_xlfn.IFS(ISTEXT(VLOOKUP(B1695,AGE!A:A,1,FALSE)),"age", ISTEXT(VLOOKUP(B1695,'hardcoded age'!A:A, 1, FALSE)), "age", TRUE, "")</f>
        <v/>
      </c>
    </row>
    <row r="1696" spans="3:3" x14ac:dyDescent="0.3">
      <c r="C1696" t="str" cm="1">
        <f t="array" ref="C1696">_xlfn.IFS(ISTEXT(VLOOKUP(B1696,AGE!A:A,1,FALSE)),"age", ISTEXT(VLOOKUP(B1696,'hardcoded age'!A:A, 1, FALSE)), "age", TRUE, "")</f>
        <v/>
      </c>
    </row>
    <row r="1697" spans="3:3" x14ac:dyDescent="0.3">
      <c r="C1697" t="str" cm="1">
        <f t="array" ref="C1697">_xlfn.IFS(ISTEXT(VLOOKUP(B1697,AGE!A:A,1,FALSE)),"age", ISTEXT(VLOOKUP(B1697,'hardcoded age'!A:A, 1, FALSE)), "age", TRUE, "")</f>
        <v/>
      </c>
    </row>
    <row r="1698" spans="3:3" x14ac:dyDescent="0.3">
      <c r="C1698" t="str" cm="1">
        <f t="array" ref="C1698">_xlfn.IFS(ISTEXT(VLOOKUP(B1698,AGE!A:A,1,FALSE)),"age", ISTEXT(VLOOKUP(B1698,'hardcoded age'!A:A, 1, FALSE)), "age", TRUE, "")</f>
        <v/>
      </c>
    </row>
    <row r="1699" spans="3:3" x14ac:dyDescent="0.3">
      <c r="C1699" t="str" cm="1">
        <f t="array" ref="C1699">_xlfn.IFS(ISTEXT(VLOOKUP(B1699,AGE!A:A,1,FALSE)),"age", ISTEXT(VLOOKUP(B1699,'hardcoded age'!A:A, 1, FALSE)), "age", TRUE, "")</f>
        <v/>
      </c>
    </row>
    <row r="1700" spans="3:3" x14ac:dyDescent="0.3">
      <c r="C1700" t="str" cm="1">
        <f t="array" ref="C1700">_xlfn.IFS(ISTEXT(VLOOKUP(B1700,AGE!A:A,1,FALSE)),"age", ISTEXT(VLOOKUP(B1700,'hardcoded age'!A:A, 1, FALSE)), "age", TRUE, "")</f>
        <v/>
      </c>
    </row>
    <row r="1701" spans="3:3" x14ac:dyDescent="0.3">
      <c r="C1701" t="str" cm="1">
        <f t="array" ref="C1701">_xlfn.IFS(ISTEXT(VLOOKUP(B1701,AGE!A:A,1,FALSE)),"age", ISTEXT(VLOOKUP(B1701,'hardcoded age'!A:A, 1, FALSE)), "age", TRUE, "")</f>
        <v/>
      </c>
    </row>
    <row r="1702" spans="3:3" x14ac:dyDescent="0.3">
      <c r="C1702" t="str" cm="1">
        <f t="array" ref="C1702">_xlfn.IFS(ISTEXT(VLOOKUP(B1702,AGE!A:A,1,FALSE)),"age", ISTEXT(VLOOKUP(B1702,'hardcoded age'!A:A, 1, FALSE)), "age", TRUE, "")</f>
        <v/>
      </c>
    </row>
    <row r="1703" spans="3:3" x14ac:dyDescent="0.3">
      <c r="C1703" t="str" cm="1">
        <f t="array" ref="C1703">_xlfn.IFS(ISTEXT(VLOOKUP(B1703,AGE!A:A,1,FALSE)),"age", ISTEXT(VLOOKUP(B1703,'hardcoded age'!A:A, 1, FALSE)), "age", TRUE, "")</f>
        <v/>
      </c>
    </row>
    <row r="1704" spans="3:3" x14ac:dyDescent="0.3">
      <c r="C1704" t="str" cm="1">
        <f t="array" ref="C1704">_xlfn.IFS(ISTEXT(VLOOKUP(B1704,AGE!A:A,1,FALSE)),"age", ISTEXT(VLOOKUP(B1704,'hardcoded age'!A:A, 1, FALSE)), "age", TRUE, "")</f>
        <v/>
      </c>
    </row>
    <row r="1705" spans="3:3" x14ac:dyDescent="0.3">
      <c r="C1705" t="str" cm="1">
        <f t="array" ref="C1705">_xlfn.IFS(ISTEXT(VLOOKUP(B1705,AGE!A:A,1,FALSE)),"age", ISTEXT(VLOOKUP(B1705,'hardcoded age'!A:A, 1, FALSE)), "age", TRUE, "")</f>
        <v/>
      </c>
    </row>
    <row r="1706" spans="3:3" x14ac:dyDescent="0.3">
      <c r="C1706" t="str" cm="1">
        <f t="array" ref="C1706">_xlfn.IFS(ISTEXT(VLOOKUP(B1706,AGE!A:A,1,FALSE)),"age", ISTEXT(VLOOKUP(B1706,'hardcoded age'!A:A, 1, FALSE)), "age", TRUE, "")</f>
        <v/>
      </c>
    </row>
    <row r="1707" spans="3:3" x14ac:dyDescent="0.3">
      <c r="C1707" t="str" cm="1">
        <f t="array" ref="C1707">_xlfn.IFS(ISTEXT(VLOOKUP(B1707,AGE!A:A,1,FALSE)),"age", ISTEXT(VLOOKUP(B1707,'hardcoded age'!A:A, 1, FALSE)), "age", TRUE, "")</f>
        <v/>
      </c>
    </row>
    <row r="1708" spans="3:3" x14ac:dyDescent="0.3">
      <c r="C1708" t="str" cm="1">
        <f t="array" ref="C1708">_xlfn.IFS(ISTEXT(VLOOKUP(B1708,AGE!A:A,1,FALSE)),"age", ISTEXT(VLOOKUP(B1708,'hardcoded age'!A:A, 1, FALSE)), "age", TRUE, "")</f>
        <v/>
      </c>
    </row>
    <row r="1709" spans="3:3" x14ac:dyDescent="0.3">
      <c r="C1709" t="str" cm="1">
        <f t="array" ref="C1709">_xlfn.IFS(ISTEXT(VLOOKUP(B1709,AGE!A:A,1,FALSE)),"age", ISTEXT(VLOOKUP(B1709,'hardcoded age'!A:A, 1, FALSE)), "age", TRUE, "")</f>
        <v/>
      </c>
    </row>
    <row r="1710" spans="3:3" x14ac:dyDescent="0.3">
      <c r="C1710" t="str" cm="1">
        <f t="array" ref="C1710">_xlfn.IFS(ISTEXT(VLOOKUP(B1710,AGE!A:A,1,FALSE)),"age", ISTEXT(VLOOKUP(B1710,'hardcoded age'!A:A, 1, FALSE)), "age", TRUE, "")</f>
        <v/>
      </c>
    </row>
    <row r="1711" spans="3:3" x14ac:dyDescent="0.3">
      <c r="C1711" t="str" cm="1">
        <f t="array" ref="C1711">_xlfn.IFS(ISTEXT(VLOOKUP(B1711,AGE!A:A,1,FALSE)),"age", ISTEXT(VLOOKUP(B1711,'hardcoded age'!A:A, 1, FALSE)), "age", TRUE, "")</f>
        <v/>
      </c>
    </row>
    <row r="1712" spans="3:3" x14ac:dyDescent="0.3">
      <c r="C1712" t="str" cm="1">
        <f t="array" ref="C1712">_xlfn.IFS(ISTEXT(VLOOKUP(B1712,AGE!A:A,1,FALSE)),"age", ISTEXT(VLOOKUP(B1712,'hardcoded age'!A:A, 1, FALSE)), "age", TRUE, "")</f>
        <v/>
      </c>
    </row>
    <row r="1713" spans="3:3" x14ac:dyDescent="0.3">
      <c r="C1713" t="str" cm="1">
        <f t="array" ref="C1713">_xlfn.IFS(ISTEXT(VLOOKUP(B1713,AGE!A:A,1,FALSE)),"age", ISTEXT(VLOOKUP(B1713,'hardcoded age'!A:A, 1, FALSE)), "age", TRUE, "")</f>
        <v/>
      </c>
    </row>
    <row r="1714" spans="3:3" x14ac:dyDescent="0.3">
      <c r="C1714" t="str" cm="1">
        <f t="array" ref="C1714">_xlfn.IFS(ISTEXT(VLOOKUP(B1714,AGE!A:A,1,FALSE)),"age", ISTEXT(VLOOKUP(B1714,'hardcoded age'!A:A, 1, FALSE)), "age", TRUE, "")</f>
        <v/>
      </c>
    </row>
    <row r="1715" spans="3:3" x14ac:dyDescent="0.3">
      <c r="C1715" t="str" cm="1">
        <f t="array" ref="C1715">_xlfn.IFS(ISTEXT(VLOOKUP(B1715,AGE!A:A,1,FALSE)),"age", ISTEXT(VLOOKUP(B1715,'hardcoded age'!A:A, 1, FALSE)), "age", TRUE, "")</f>
        <v/>
      </c>
    </row>
    <row r="1716" spans="3:3" x14ac:dyDescent="0.3">
      <c r="C1716" t="str" cm="1">
        <f t="array" ref="C1716">_xlfn.IFS(ISTEXT(VLOOKUP(B1716,AGE!A:A,1,FALSE)),"age", ISTEXT(VLOOKUP(B1716,'hardcoded age'!A:A, 1, FALSE)), "age", TRUE, "")</f>
        <v/>
      </c>
    </row>
    <row r="1717" spans="3:3" x14ac:dyDescent="0.3">
      <c r="C1717" t="str" cm="1">
        <f t="array" ref="C1717">_xlfn.IFS(ISTEXT(VLOOKUP(B1717,AGE!A:A,1,FALSE)),"age", ISTEXT(VLOOKUP(B1717,'hardcoded age'!A:A, 1, FALSE)), "age", TRUE, "")</f>
        <v/>
      </c>
    </row>
    <row r="1718" spans="3:3" x14ac:dyDescent="0.3">
      <c r="C1718" t="str" cm="1">
        <f t="array" ref="C1718">_xlfn.IFS(ISTEXT(VLOOKUP(B1718,AGE!A:A,1,FALSE)),"age", ISTEXT(VLOOKUP(B1718,'hardcoded age'!A:A, 1, FALSE)), "age", TRUE, "")</f>
        <v/>
      </c>
    </row>
    <row r="1719" spans="3:3" x14ac:dyDescent="0.3">
      <c r="C1719" t="str" cm="1">
        <f t="array" ref="C1719">_xlfn.IFS(ISTEXT(VLOOKUP(B1719,AGE!A:A,1,FALSE)),"age", ISTEXT(VLOOKUP(B1719,'hardcoded age'!A:A, 1, FALSE)), "age", TRUE, "")</f>
        <v/>
      </c>
    </row>
    <row r="1720" spans="3:3" x14ac:dyDescent="0.3">
      <c r="C1720" t="str" cm="1">
        <f t="array" ref="C1720">_xlfn.IFS(ISTEXT(VLOOKUP(B1720,AGE!A:A,1,FALSE)),"age", ISTEXT(VLOOKUP(B1720,'hardcoded age'!A:A, 1, FALSE)), "age", TRUE, "")</f>
        <v/>
      </c>
    </row>
    <row r="1721" spans="3:3" x14ac:dyDescent="0.3">
      <c r="C1721" t="str" cm="1">
        <f t="array" ref="C1721">_xlfn.IFS(ISTEXT(VLOOKUP(B1721,AGE!A:A,1,FALSE)),"age", ISTEXT(VLOOKUP(B1721,'hardcoded age'!A:A, 1, FALSE)), "age", TRUE, "")</f>
        <v/>
      </c>
    </row>
    <row r="1722" spans="3:3" x14ac:dyDescent="0.3">
      <c r="C1722" t="str" cm="1">
        <f t="array" ref="C1722">_xlfn.IFS(ISTEXT(VLOOKUP(B1722,AGE!A:A,1,FALSE)),"age", ISTEXT(VLOOKUP(B1722,'hardcoded age'!A:A, 1, FALSE)), "age", TRUE, "")</f>
        <v/>
      </c>
    </row>
    <row r="1723" spans="3:3" x14ac:dyDescent="0.3">
      <c r="C1723" t="str" cm="1">
        <f t="array" ref="C1723">_xlfn.IFS(ISTEXT(VLOOKUP(B1723,AGE!A:A,1,FALSE)),"age", ISTEXT(VLOOKUP(B1723,'hardcoded age'!A:A, 1, FALSE)), "age", TRUE, "")</f>
        <v/>
      </c>
    </row>
    <row r="1724" spans="3:3" x14ac:dyDescent="0.3">
      <c r="C1724" t="str" cm="1">
        <f t="array" ref="C1724">_xlfn.IFS(ISTEXT(VLOOKUP(B1724,AGE!A:A,1,FALSE)),"age", ISTEXT(VLOOKUP(B1724,'hardcoded age'!A:A, 1, FALSE)), "age", TRUE, "")</f>
        <v/>
      </c>
    </row>
    <row r="1725" spans="3:3" x14ac:dyDescent="0.3">
      <c r="C1725" t="str" cm="1">
        <f t="array" ref="C1725">_xlfn.IFS(ISTEXT(VLOOKUP(B1725,AGE!A:A,1,FALSE)),"age", ISTEXT(VLOOKUP(B1725,'hardcoded age'!A:A, 1, FALSE)), "age", TRUE, "")</f>
        <v/>
      </c>
    </row>
    <row r="1726" spans="3:3" x14ac:dyDescent="0.3">
      <c r="C1726" t="str" cm="1">
        <f t="array" ref="C1726">_xlfn.IFS(ISTEXT(VLOOKUP(B1726,AGE!A:A,1,FALSE)),"age", ISTEXT(VLOOKUP(B1726,'hardcoded age'!A:A, 1, FALSE)), "age", TRUE, "")</f>
        <v/>
      </c>
    </row>
    <row r="1727" spans="3:3" x14ac:dyDescent="0.3">
      <c r="C1727" t="str" cm="1">
        <f t="array" ref="C1727">_xlfn.IFS(ISTEXT(VLOOKUP(B1727,AGE!A:A,1,FALSE)),"age", ISTEXT(VLOOKUP(B1727,'hardcoded age'!A:A, 1, FALSE)), "age", TRUE, "")</f>
        <v/>
      </c>
    </row>
    <row r="1728" spans="3:3" x14ac:dyDescent="0.3">
      <c r="C1728" t="str" cm="1">
        <f t="array" ref="C1728">_xlfn.IFS(ISTEXT(VLOOKUP(B1728,AGE!A:A,1,FALSE)),"age", ISTEXT(VLOOKUP(B1728,'hardcoded age'!A:A, 1, FALSE)), "age", TRUE, "")</f>
        <v/>
      </c>
    </row>
    <row r="1729" spans="3:3" x14ac:dyDescent="0.3">
      <c r="C1729" t="str" cm="1">
        <f t="array" ref="C1729">_xlfn.IFS(ISTEXT(VLOOKUP(B1729,AGE!A:A,1,FALSE)),"age", ISTEXT(VLOOKUP(B1729,'hardcoded age'!A:A, 1, FALSE)), "age", TRUE, "")</f>
        <v/>
      </c>
    </row>
    <row r="1730" spans="3:3" x14ac:dyDescent="0.3">
      <c r="C1730" t="str" cm="1">
        <f t="array" ref="C1730">_xlfn.IFS(ISTEXT(VLOOKUP(B1730,AGE!A:A,1,FALSE)),"age", ISTEXT(VLOOKUP(B1730,'hardcoded age'!A:A, 1, FALSE)), "age", TRUE, "")</f>
        <v/>
      </c>
    </row>
    <row r="1731" spans="3:3" x14ac:dyDescent="0.3">
      <c r="C1731" t="str" cm="1">
        <f t="array" ref="C1731">_xlfn.IFS(ISTEXT(VLOOKUP(B1731,AGE!A:A,1,FALSE)),"age", ISTEXT(VLOOKUP(B1731,'hardcoded age'!A:A, 1, FALSE)), "age", TRUE, "")</f>
        <v/>
      </c>
    </row>
    <row r="1732" spans="3:3" x14ac:dyDescent="0.3">
      <c r="C1732" t="str" cm="1">
        <f t="array" ref="C1732">_xlfn.IFS(ISTEXT(VLOOKUP(B1732,AGE!A:A,1,FALSE)),"age", ISTEXT(VLOOKUP(B1732,'hardcoded age'!A:A, 1, FALSE)), "age", TRUE, "")</f>
        <v/>
      </c>
    </row>
    <row r="1733" spans="3:3" x14ac:dyDescent="0.3">
      <c r="C1733" t="str" cm="1">
        <f t="array" ref="C1733">_xlfn.IFS(ISTEXT(VLOOKUP(B1733,AGE!A:A,1,FALSE)),"age", ISTEXT(VLOOKUP(B1733,'hardcoded age'!A:A, 1, FALSE)), "age", TRUE, "")</f>
        <v/>
      </c>
    </row>
    <row r="1734" spans="3:3" x14ac:dyDescent="0.3">
      <c r="C1734" t="str" cm="1">
        <f t="array" ref="C1734">_xlfn.IFS(ISTEXT(VLOOKUP(B1734,AGE!A:A,1,FALSE)),"age", ISTEXT(VLOOKUP(B1734,'hardcoded age'!A:A, 1, FALSE)), "age", TRUE, "")</f>
        <v/>
      </c>
    </row>
    <row r="1735" spans="3:3" x14ac:dyDescent="0.3">
      <c r="C1735" t="str" cm="1">
        <f t="array" ref="C1735">_xlfn.IFS(ISTEXT(VLOOKUP(B1735,AGE!A:A,1,FALSE)),"age", ISTEXT(VLOOKUP(B1735,'hardcoded age'!A:A, 1, FALSE)), "age", TRUE, "")</f>
        <v/>
      </c>
    </row>
    <row r="1736" spans="3:3" x14ac:dyDescent="0.3">
      <c r="C1736" t="str" cm="1">
        <f t="array" ref="C1736">_xlfn.IFS(ISTEXT(VLOOKUP(B1736,AGE!A:A,1,FALSE)),"age", ISTEXT(VLOOKUP(B1736,'hardcoded age'!A:A, 1, FALSE)), "age", TRUE, "")</f>
        <v/>
      </c>
    </row>
    <row r="1737" spans="3:3" x14ac:dyDescent="0.3">
      <c r="C1737" t="str" cm="1">
        <f t="array" ref="C1737">_xlfn.IFS(ISTEXT(VLOOKUP(B1737,AGE!A:A,1,FALSE)),"age", ISTEXT(VLOOKUP(B1737,'hardcoded age'!A:A, 1, FALSE)), "age", TRUE, "")</f>
        <v/>
      </c>
    </row>
    <row r="1738" spans="3:3" x14ac:dyDescent="0.3">
      <c r="C1738" t="str" cm="1">
        <f t="array" ref="C1738">_xlfn.IFS(ISTEXT(VLOOKUP(B1738,AGE!A:A,1,FALSE)),"age", ISTEXT(VLOOKUP(B1738,'hardcoded age'!A:A, 1, FALSE)), "age", TRUE, "")</f>
        <v/>
      </c>
    </row>
    <row r="1739" spans="3:3" x14ac:dyDescent="0.3">
      <c r="C1739" t="str" cm="1">
        <f t="array" ref="C1739">_xlfn.IFS(ISTEXT(VLOOKUP(B1739,AGE!A:A,1,FALSE)),"age", ISTEXT(VLOOKUP(B1739,'hardcoded age'!A:A, 1, FALSE)), "age", TRUE, "")</f>
        <v/>
      </c>
    </row>
    <row r="1740" spans="3:3" x14ac:dyDescent="0.3">
      <c r="C1740" t="str" cm="1">
        <f t="array" ref="C1740">_xlfn.IFS(ISTEXT(VLOOKUP(B1740,AGE!A:A,1,FALSE)),"age", ISTEXT(VLOOKUP(B1740,'hardcoded age'!A:A, 1, FALSE)), "age", TRUE, "")</f>
        <v/>
      </c>
    </row>
    <row r="1741" spans="3:3" x14ac:dyDescent="0.3">
      <c r="C1741" t="str" cm="1">
        <f t="array" ref="C1741">_xlfn.IFS(ISTEXT(VLOOKUP(B1741,AGE!A:A,1,FALSE)),"age", ISTEXT(VLOOKUP(B1741,'hardcoded age'!A:A, 1, FALSE)), "age", TRUE, "")</f>
        <v/>
      </c>
    </row>
    <row r="1742" spans="3:3" x14ac:dyDescent="0.3">
      <c r="C1742" t="str" cm="1">
        <f t="array" ref="C1742">_xlfn.IFS(ISTEXT(VLOOKUP(B1742,AGE!A:A,1,FALSE)),"age", ISTEXT(VLOOKUP(B1742,'hardcoded age'!A:A, 1, FALSE)), "age", TRUE, "")</f>
        <v/>
      </c>
    </row>
    <row r="1743" spans="3:3" x14ac:dyDescent="0.3">
      <c r="C1743" t="str" cm="1">
        <f t="array" ref="C1743">_xlfn.IFS(ISTEXT(VLOOKUP(B1743,AGE!A:A,1,FALSE)),"age", ISTEXT(VLOOKUP(B1743,'hardcoded age'!A:A, 1, FALSE)), "age", TRUE, "")</f>
        <v/>
      </c>
    </row>
    <row r="1744" spans="3:3" x14ac:dyDescent="0.3">
      <c r="C1744" t="str" cm="1">
        <f t="array" ref="C1744">_xlfn.IFS(ISTEXT(VLOOKUP(B1744,AGE!A:A,1,FALSE)),"age", ISTEXT(VLOOKUP(B1744,'hardcoded age'!A:A, 1, FALSE)), "age", TRUE, "")</f>
        <v/>
      </c>
    </row>
    <row r="1745" spans="3:3" x14ac:dyDescent="0.3">
      <c r="C1745" t="str" cm="1">
        <f t="array" ref="C1745">_xlfn.IFS(ISTEXT(VLOOKUP(B1745,AGE!A:A,1,FALSE)),"age", ISTEXT(VLOOKUP(B1745,'hardcoded age'!A:A, 1, FALSE)), "age", TRUE, "")</f>
        <v/>
      </c>
    </row>
    <row r="1746" spans="3:3" x14ac:dyDescent="0.3">
      <c r="C1746" t="str" cm="1">
        <f t="array" ref="C1746">_xlfn.IFS(ISTEXT(VLOOKUP(B1746,AGE!A:A,1,FALSE)),"age", ISTEXT(VLOOKUP(B1746,'hardcoded age'!A:A, 1, FALSE)), "age", TRUE, "")</f>
        <v/>
      </c>
    </row>
    <row r="1747" spans="3:3" x14ac:dyDescent="0.3">
      <c r="C1747" t="str" cm="1">
        <f t="array" ref="C1747">_xlfn.IFS(ISTEXT(VLOOKUP(B1747,AGE!A:A,1,FALSE)),"age", ISTEXT(VLOOKUP(B1747,'hardcoded age'!A:A, 1, FALSE)), "age", TRUE, "")</f>
        <v/>
      </c>
    </row>
    <row r="1748" spans="3:3" x14ac:dyDescent="0.3">
      <c r="C1748" t="str" cm="1">
        <f t="array" ref="C1748">_xlfn.IFS(ISTEXT(VLOOKUP(B1748,AGE!A:A,1,FALSE)),"age", ISTEXT(VLOOKUP(B1748,'hardcoded age'!A:A, 1, FALSE)), "age", TRUE, "")</f>
        <v/>
      </c>
    </row>
    <row r="1749" spans="3:3" x14ac:dyDescent="0.3">
      <c r="C1749" t="str" cm="1">
        <f t="array" ref="C1749">_xlfn.IFS(ISTEXT(VLOOKUP(B1749,AGE!A:A,1,FALSE)),"age", ISTEXT(VLOOKUP(B1749,'hardcoded age'!A:A, 1, FALSE)), "age", TRUE, "")</f>
        <v/>
      </c>
    </row>
    <row r="1750" spans="3:3" x14ac:dyDescent="0.3">
      <c r="C1750" t="str" cm="1">
        <f t="array" ref="C1750">_xlfn.IFS(ISTEXT(VLOOKUP(B1750,AGE!A:A,1,FALSE)),"age", ISTEXT(VLOOKUP(B1750,'hardcoded age'!A:A, 1, FALSE)), "age", TRUE, "")</f>
        <v/>
      </c>
    </row>
    <row r="1751" spans="3:3" x14ac:dyDescent="0.3">
      <c r="C1751" t="str" cm="1">
        <f t="array" ref="C1751">_xlfn.IFS(ISTEXT(VLOOKUP(B1751,AGE!A:A,1,FALSE)),"age", ISTEXT(VLOOKUP(B1751,'hardcoded age'!A:A, 1, FALSE)), "age", TRUE, "")</f>
        <v/>
      </c>
    </row>
    <row r="1752" spans="3:3" x14ac:dyDescent="0.3">
      <c r="C1752" t="str" cm="1">
        <f t="array" ref="C1752">_xlfn.IFS(ISTEXT(VLOOKUP(B1752,AGE!A:A,1,FALSE)),"age", ISTEXT(VLOOKUP(B1752,'hardcoded age'!A:A, 1, FALSE)), "age", TRUE, "")</f>
        <v/>
      </c>
    </row>
    <row r="1753" spans="3:3" x14ac:dyDescent="0.3">
      <c r="C1753" t="str" cm="1">
        <f t="array" ref="C1753">_xlfn.IFS(ISTEXT(VLOOKUP(B1753,AGE!A:A,1,FALSE)),"age", ISTEXT(VLOOKUP(B1753,'hardcoded age'!A:A, 1, FALSE)), "age", TRUE, "")</f>
        <v/>
      </c>
    </row>
    <row r="1754" spans="3:3" x14ac:dyDescent="0.3">
      <c r="C1754" t="str" cm="1">
        <f t="array" ref="C1754">_xlfn.IFS(ISTEXT(VLOOKUP(B1754,AGE!A:A,1,FALSE)),"age", ISTEXT(VLOOKUP(B1754,'hardcoded age'!A:A, 1, FALSE)), "age", TRUE, "")</f>
        <v/>
      </c>
    </row>
    <row r="1755" spans="3:3" x14ac:dyDescent="0.3">
      <c r="C1755" t="str" cm="1">
        <f t="array" ref="C1755">_xlfn.IFS(ISTEXT(VLOOKUP(B1755,AGE!A:A,1,FALSE)),"age", ISTEXT(VLOOKUP(B1755,'hardcoded age'!A:A, 1, FALSE)), "age", TRUE, "")</f>
        <v/>
      </c>
    </row>
    <row r="1756" spans="3:3" x14ac:dyDescent="0.3">
      <c r="C1756" t="str" cm="1">
        <f t="array" ref="C1756">_xlfn.IFS(ISTEXT(VLOOKUP(B1756,AGE!A:A,1,FALSE)),"age", ISTEXT(VLOOKUP(B1756,'hardcoded age'!A:A, 1, FALSE)), "age", TRUE, "")</f>
        <v/>
      </c>
    </row>
    <row r="1757" spans="3:3" x14ac:dyDescent="0.3">
      <c r="C1757" t="str" cm="1">
        <f t="array" ref="C1757">_xlfn.IFS(ISTEXT(VLOOKUP(B1757,AGE!A:A,1,FALSE)),"age", ISTEXT(VLOOKUP(B1757,'hardcoded age'!A:A, 1, FALSE)), "age", TRUE, "")</f>
        <v/>
      </c>
    </row>
    <row r="1758" spans="3:3" x14ac:dyDescent="0.3">
      <c r="C1758" t="str" cm="1">
        <f t="array" ref="C1758">_xlfn.IFS(ISTEXT(VLOOKUP(B1758,AGE!A:A,1,FALSE)),"age", ISTEXT(VLOOKUP(B1758,'hardcoded age'!A:A, 1, FALSE)), "age", TRUE, "")</f>
        <v/>
      </c>
    </row>
    <row r="1759" spans="3:3" x14ac:dyDescent="0.3">
      <c r="C1759" t="str" cm="1">
        <f t="array" ref="C1759">_xlfn.IFS(ISTEXT(VLOOKUP(B1759,AGE!A:A,1,FALSE)),"age", ISTEXT(VLOOKUP(B1759,'hardcoded age'!A:A, 1, FALSE)), "age", TRUE, "")</f>
        <v/>
      </c>
    </row>
    <row r="1760" spans="3:3" x14ac:dyDescent="0.3">
      <c r="C1760" t="str" cm="1">
        <f t="array" ref="C1760">_xlfn.IFS(ISTEXT(VLOOKUP(B1760,AGE!A:A,1,FALSE)),"age", ISTEXT(VLOOKUP(B1760,'hardcoded age'!A:A, 1, FALSE)), "age", TRUE, "")</f>
        <v/>
      </c>
    </row>
    <row r="1761" spans="1:3" x14ac:dyDescent="0.3">
      <c r="C1761" t="str" cm="1">
        <f t="array" ref="C1761">_xlfn.IFS(ISTEXT(VLOOKUP(B1761,AGE!A:A,1,FALSE)),"age", ISTEXT(VLOOKUP(B1761,'hardcoded age'!A:A, 1, FALSE)), "age", TRUE, "")</f>
        <v/>
      </c>
    </row>
    <row r="1762" spans="1:3" x14ac:dyDescent="0.3">
      <c r="C1762" t="str" cm="1">
        <f t="array" ref="C1762">_xlfn.IFS(ISTEXT(VLOOKUP(B1762,AGE!A:A,1,FALSE)),"age", ISTEXT(VLOOKUP(B1762,'hardcoded age'!A:A, 1, FALSE)), "age", TRUE, "")</f>
        <v/>
      </c>
    </row>
    <row r="1763" spans="1:3" s="15" customFormat="1" x14ac:dyDescent="0.3">
      <c r="A1763"/>
      <c r="B1763"/>
      <c r="C1763" t="str" cm="1">
        <f t="array" ref="C1763">_xlfn.IFS(ISTEXT(VLOOKUP(B1763,AGE!A:A,1,FALSE)),"age", ISTEXT(VLOOKUP(B1763,'hardcoded age'!A:A, 1, FALSE)), "age", TRUE, "")</f>
        <v/>
      </c>
    </row>
    <row r="1764" spans="1:3" x14ac:dyDescent="0.3">
      <c r="C1764" t="str" cm="1">
        <f t="array" ref="C1764">_xlfn.IFS(ISTEXT(VLOOKUP(B1764,AGE!A:A,1,FALSE)),"age", ISTEXT(VLOOKUP(B1764,'hardcoded age'!A:A, 1, FALSE)), "age", TRUE, "")</f>
        <v/>
      </c>
    </row>
    <row r="1765" spans="1:3" x14ac:dyDescent="0.3">
      <c r="C1765" t="str" cm="1">
        <f t="array" ref="C1765">_xlfn.IFS(ISTEXT(VLOOKUP(B1765,AGE!A:A,1,FALSE)),"age", ISTEXT(VLOOKUP(B1765,'hardcoded age'!A:A, 1, FALSE)), "age", TRUE, "")</f>
        <v/>
      </c>
    </row>
    <row r="1766" spans="1:3" x14ac:dyDescent="0.3">
      <c r="C1766" t="str" cm="1">
        <f t="array" ref="C1766">_xlfn.IFS(ISTEXT(VLOOKUP(B1766,AGE!A:A,1,FALSE)),"age", ISTEXT(VLOOKUP(B1766,'hardcoded age'!A:A, 1, FALSE)), "age", TRUE, "")</f>
        <v/>
      </c>
    </row>
    <row r="1767" spans="1:3" x14ac:dyDescent="0.3">
      <c r="C1767" t="str" cm="1">
        <f t="array" ref="C1767">_xlfn.IFS(ISTEXT(VLOOKUP(B1767,AGE!A:A,1,FALSE)),"age", ISTEXT(VLOOKUP(B1767,'hardcoded age'!A:A, 1, FALSE)), "age", TRUE, "")</f>
        <v/>
      </c>
    </row>
    <row r="1768" spans="1:3" x14ac:dyDescent="0.3">
      <c r="C1768" t="str" cm="1">
        <f t="array" ref="C1768">_xlfn.IFS(ISTEXT(VLOOKUP(B1768,AGE!A:A,1,FALSE)),"age", ISTEXT(VLOOKUP(B1768,'hardcoded age'!A:A, 1, FALSE)), "age", TRUE, "")</f>
        <v/>
      </c>
    </row>
    <row r="1769" spans="1:3" x14ac:dyDescent="0.3">
      <c r="C1769" t="str" cm="1">
        <f t="array" ref="C1769">_xlfn.IFS(ISTEXT(VLOOKUP(B1769,AGE!A:A,1,FALSE)),"age", ISTEXT(VLOOKUP(B1769,'hardcoded age'!A:A, 1, FALSE)), "age", TRUE, "")</f>
        <v/>
      </c>
    </row>
    <row r="1770" spans="1:3" x14ac:dyDescent="0.3">
      <c r="C1770" t="str" cm="1">
        <f t="array" ref="C1770">_xlfn.IFS(ISTEXT(VLOOKUP(B1770,AGE!A:A,1,FALSE)),"age", ISTEXT(VLOOKUP(B1770,'hardcoded age'!A:A, 1, FALSE)), "age", TRUE, "")</f>
        <v/>
      </c>
    </row>
    <row r="1771" spans="1:3" x14ac:dyDescent="0.3">
      <c r="C1771" t="str" cm="1">
        <f t="array" ref="C1771">_xlfn.IFS(ISTEXT(VLOOKUP(B1771,AGE!A:A,1,FALSE)),"age", ISTEXT(VLOOKUP(B1771,'hardcoded age'!A:A, 1, FALSE)), "age", TRUE, "")</f>
        <v/>
      </c>
    </row>
    <row r="1772" spans="1:3" x14ac:dyDescent="0.3">
      <c r="C1772" t="str" cm="1">
        <f t="array" ref="C1772">_xlfn.IFS(ISTEXT(VLOOKUP(B1772,AGE!A:A,1,FALSE)),"age", ISTEXT(VLOOKUP(B1772,'hardcoded age'!A:A, 1, FALSE)), "age", TRUE, "")</f>
        <v/>
      </c>
    </row>
    <row r="1773" spans="1:3" x14ac:dyDescent="0.3">
      <c r="C1773" t="str" cm="1">
        <f t="array" ref="C1773">_xlfn.IFS(ISTEXT(VLOOKUP(B1773,AGE!A:A,1,FALSE)),"age", ISTEXT(VLOOKUP(B1773,'hardcoded age'!A:A, 1, FALSE)), "age", TRUE, "")</f>
        <v/>
      </c>
    </row>
    <row r="1774" spans="1:3" x14ac:dyDescent="0.3">
      <c r="C1774" t="str" cm="1">
        <f t="array" ref="C1774">_xlfn.IFS(ISTEXT(VLOOKUP(B1774,AGE!A:A,1,FALSE)),"age", ISTEXT(VLOOKUP(B1774,'hardcoded age'!A:A, 1, FALSE)), "age", TRUE, "")</f>
        <v/>
      </c>
    </row>
    <row r="1775" spans="1:3" x14ac:dyDescent="0.3">
      <c r="C1775" t="str" cm="1">
        <f t="array" ref="C1775">_xlfn.IFS(ISTEXT(VLOOKUP(B1775,AGE!A:A,1,FALSE)),"age", ISTEXT(VLOOKUP(B1775,'hardcoded age'!A:A, 1, FALSE)), "age", TRUE, "")</f>
        <v/>
      </c>
    </row>
    <row r="1776" spans="1:3" x14ac:dyDescent="0.3">
      <c r="C1776" t="str" cm="1">
        <f t="array" ref="C1776">_xlfn.IFS(ISTEXT(VLOOKUP(B1776,AGE!A:A,1,FALSE)),"age", ISTEXT(VLOOKUP(B1776,'hardcoded age'!A:A, 1, FALSE)), "age", TRUE, "")</f>
        <v/>
      </c>
    </row>
    <row r="1777" spans="3:3" x14ac:dyDescent="0.3">
      <c r="C1777" t="str" cm="1">
        <f t="array" ref="C1777">_xlfn.IFS(ISTEXT(VLOOKUP(B1777,AGE!A:A,1,FALSE)),"age", ISTEXT(VLOOKUP(B1777,'hardcoded age'!A:A, 1, FALSE)), "age", TRUE, "")</f>
        <v/>
      </c>
    </row>
    <row r="1778" spans="3:3" x14ac:dyDescent="0.3">
      <c r="C1778" t="str" cm="1">
        <f t="array" ref="C1778">_xlfn.IFS(ISTEXT(VLOOKUP(B1778,AGE!A:A,1,FALSE)),"age", ISTEXT(VLOOKUP(B1778,'hardcoded age'!A:A, 1, FALSE)), "age", TRUE, "")</f>
        <v/>
      </c>
    </row>
    <row r="1779" spans="3:3" x14ac:dyDescent="0.3">
      <c r="C1779" t="str" cm="1">
        <f t="array" ref="C1779">_xlfn.IFS(ISTEXT(VLOOKUP(B1779,AGE!A:A,1,FALSE)),"age", ISTEXT(VLOOKUP(B1779,'hardcoded age'!A:A, 1, FALSE)), "age", TRUE, "")</f>
        <v/>
      </c>
    </row>
    <row r="1780" spans="3:3" x14ac:dyDescent="0.3">
      <c r="C1780" t="str" cm="1">
        <f t="array" ref="C1780">_xlfn.IFS(ISTEXT(VLOOKUP(B1780,AGE!A:A,1,FALSE)),"age", ISTEXT(VLOOKUP(B1780,'hardcoded age'!A:A, 1, FALSE)), "age", TRUE, "")</f>
        <v/>
      </c>
    </row>
    <row r="1781" spans="3:3" x14ac:dyDescent="0.3">
      <c r="C1781" t="str" cm="1">
        <f t="array" ref="C1781">_xlfn.IFS(ISTEXT(VLOOKUP(B1781,AGE!A:A,1,FALSE)),"age", ISTEXT(VLOOKUP(B1781,'hardcoded age'!A:A, 1, FALSE)), "age", TRUE, "")</f>
        <v/>
      </c>
    </row>
    <row r="1782" spans="3:3" x14ac:dyDescent="0.3">
      <c r="C1782" t="str" cm="1">
        <f t="array" ref="C1782">_xlfn.IFS(ISTEXT(VLOOKUP(B1782,AGE!A:A,1,FALSE)),"age", ISTEXT(VLOOKUP(B1782,'hardcoded age'!A:A, 1, FALSE)), "age", TRUE, "")</f>
        <v/>
      </c>
    </row>
    <row r="1783" spans="3:3" x14ac:dyDescent="0.3">
      <c r="C1783" t="str" cm="1">
        <f t="array" ref="C1783">_xlfn.IFS(ISTEXT(VLOOKUP(B1783,AGE!A:A,1,FALSE)),"age", ISTEXT(VLOOKUP(B1783,'hardcoded age'!A:A, 1, FALSE)), "age", TRUE, "")</f>
        <v/>
      </c>
    </row>
    <row r="1784" spans="3:3" x14ac:dyDescent="0.3">
      <c r="C1784" t="str" cm="1">
        <f t="array" ref="C1784">_xlfn.IFS(ISTEXT(VLOOKUP(B1784,AGE!A:A,1,FALSE)),"age", ISTEXT(VLOOKUP(B1784,'hardcoded age'!A:A, 1, FALSE)), "age", TRUE, "")</f>
        <v/>
      </c>
    </row>
    <row r="1785" spans="3:3" x14ac:dyDescent="0.3">
      <c r="C1785" t="str" cm="1">
        <f t="array" ref="C1785">_xlfn.IFS(ISTEXT(VLOOKUP(B1785,AGE!A:A,1,FALSE)),"age", ISTEXT(VLOOKUP(B1785,'hardcoded age'!A:A, 1, FALSE)), "age", TRUE, "")</f>
        <v/>
      </c>
    </row>
    <row r="1786" spans="3:3" x14ac:dyDescent="0.3">
      <c r="C1786" t="str" cm="1">
        <f t="array" ref="C1786">_xlfn.IFS(ISTEXT(VLOOKUP(B1786,AGE!A:A,1,FALSE)),"age", ISTEXT(VLOOKUP(B1786,'hardcoded age'!A:A, 1, FALSE)), "age", TRUE, "")</f>
        <v/>
      </c>
    </row>
    <row r="1787" spans="3:3" x14ac:dyDescent="0.3">
      <c r="C1787" t="str" cm="1">
        <f t="array" ref="C1787">_xlfn.IFS(ISTEXT(VLOOKUP(B1787,AGE!A:A,1,FALSE)),"age", ISTEXT(VLOOKUP(B1787,'hardcoded age'!A:A, 1, FALSE)), "age", TRUE, "")</f>
        <v/>
      </c>
    </row>
    <row r="1788" spans="3:3" x14ac:dyDescent="0.3">
      <c r="C1788" t="str" cm="1">
        <f t="array" ref="C1788">_xlfn.IFS(ISTEXT(VLOOKUP(B1788,AGE!A:A,1,FALSE)),"age", ISTEXT(VLOOKUP(B1788,'hardcoded age'!A:A, 1, FALSE)), "age", TRUE, "")</f>
        <v/>
      </c>
    </row>
    <row r="1789" spans="3:3" x14ac:dyDescent="0.3">
      <c r="C1789" t="str" cm="1">
        <f t="array" ref="C1789">_xlfn.IFS(ISTEXT(VLOOKUP(B1789,AGE!A:A,1,FALSE)),"age", ISTEXT(VLOOKUP(B1789,'hardcoded age'!A:A, 1, FALSE)), "age", TRUE, "")</f>
        <v/>
      </c>
    </row>
    <row r="1790" spans="3:3" x14ac:dyDescent="0.3">
      <c r="C1790" t="str" cm="1">
        <f t="array" ref="C1790">_xlfn.IFS(ISTEXT(VLOOKUP(B1790,AGE!A:A,1,FALSE)),"age", ISTEXT(VLOOKUP(B1790,'hardcoded age'!A:A, 1, FALSE)), "age", TRUE, "")</f>
        <v/>
      </c>
    </row>
    <row r="1791" spans="3:3" x14ac:dyDescent="0.3">
      <c r="C1791" t="str" cm="1">
        <f t="array" ref="C1791">_xlfn.IFS(ISTEXT(VLOOKUP(B1791,AGE!A:A,1,FALSE)),"age", ISTEXT(VLOOKUP(B1791,'hardcoded age'!A:A, 1, FALSE)), "age", TRUE, "")</f>
        <v/>
      </c>
    </row>
    <row r="1792" spans="3:3" x14ac:dyDescent="0.3">
      <c r="C1792" t="str" cm="1">
        <f t="array" ref="C1792">_xlfn.IFS(ISTEXT(VLOOKUP(B1792,AGE!A:A,1,FALSE)),"age", ISTEXT(VLOOKUP(B1792,'hardcoded age'!A:A, 1, FALSE)), "age", TRUE, "")</f>
        <v/>
      </c>
    </row>
    <row r="1793" spans="3:3" x14ac:dyDescent="0.3">
      <c r="C1793" t="str" cm="1">
        <f t="array" ref="C1793">_xlfn.IFS(ISTEXT(VLOOKUP(B1793,AGE!A:A,1,FALSE)),"age", ISTEXT(VLOOKUP(B1793,'hardcoded age'!A:A, 1, FALSE)), "age", TRUE, "")</f>
        <v/>
      </c>
    </row>
    <row r="1794" spans="3:3" x14ac:dyDescent="0.3">
      <c r="C1794" t="str" cm="1">
        <f t="array" ref="C1794">_xlfn.IFS(ISTEXT(VLOOKUP(B1794,AGE!A:A,1,FALSE)),"age", ISTEXT(VLOOKUP(B1794,'hardcoded age'!A:A, 1, FALSE)), "age", TRUE, "")</f>
        <v/>
      </c>
    </row>
    <row r="1795" spans="3:3" x14ac:dyDescent="0.3">
      <c r="C1795" t="str" cm="1">
        <f t="array" ref="C1795">_xlfn.IFS(ISTEXT(VLOOKUP(B1795,AGE!A:A,1,FALSE)),"age", ISTEXT(VLOOKUP(B1795,'hardcoded age'!A:A, 1, FALSE)), "age", TRUE, "")</f>
        <v/>
      </c>
    </row>
    <row r="1796" spans="3:3" x14ac:dyDescent="0.3">
      <c r="C1796" t="str" cm="1">
        <f t="array" ref="C1796">_xlfn.IFS(ISTEXT(VLOOKUP(B1796,AGE!A:A,1,FALSE)),"age", ISTEXT(VLOOKUP(B1796,'hardcoded age'!A:A, 1, FALSE)), "age", TRUE, "")</f>
        <v/>
      </c>
    </row>
    <row r="1797" spans="3:3" x14ac:dyDescent="0.3">
      <c r="C1797" t="str" cm="1">
        <f t="array" ref="C1797">_xlfn.IFS(ISTEXT(VLOOKUP(B1797,AGE!A:A,1,FALSE)),"age", ISTEXT(VLOOKUP(B1797,'hardcoded age'!A:A, 1, FALSE)), "age", TRUE, "")</f>
        <v/>
      </c>
    </row>
    <row r="1798" spans="3:3" x14ac:dyDescent="0.3">
      <c r="C1798" t="str" cm="1">
        <f t="array" ref="C1798">_xlfn.IFS(ISTEXT(VLOOKUP(B1798,AGE!A:A,1,FALSE)),"age", ISTEXT(VLOOKUP(B1798,'hardcoded age'!A:A, 1, FALSE)), "age", TRUE, "")</f>
        <v/>
      </c>
    </row>
    <row r="1799" spans="3:3" x14ac:dyDescent="0.3">
      <c r="C1799" t="str" cm="1">
        <f t="array" ref="C1799">_xlfn.IFS(ISTEXT(VLOOKUP(B1799,AGE!A:A,1,FALSE)),"age", ISTEXT(VLOOKUP(B1799,'hardcoded age'!A:A, 1, FALSE)), "age", TRUE, "")</f>
        <v/>
      </c>
    </row>
    <row r="1800" spans="3:3" x14ac:dyDescent="0.3">
      <c r="C1800" t="str" cm="1">
        <f t="array" ref="C1800">_xlfn.IFS(ISTEXT(VLOOKUP(B1800,AGE!A:A,1,FALSE)),"age", ISTEXT(VLOOKUP(B1800,'hardcoded age'!A:A, 1, FALSE)), "age", TRUE, "")</f>
        <v/>
      </c>
    </row>
    <row r="1801" spans="3:3" x14ac:dyDescent="0.3">
      <c r="C1801" t="str" cm="1">
        <f t="array" ref="C1801">_xlfn.IFS(ISTEXT(VLOOKUP(B1801,AGE!A:A,1,FALSE)),"age", ISTEXT(VLOOKUP(B1801,'hardcoded age'!A:A, 1, FALSE)), "age", TRUE, "")</f>
        <v/>
      </c>
    </row>
    <row r="1802" spans="3:3" x14ac:dyDescent="0.3">
      <c r="C1802" t="str" cm="1">
        <f t="array" ref="C1802">_xlfn.IFS(ISTEXT(VLOOKUP(B1802,AGE!A:A,1,FALSE)),"age", ISTEXT(VLOOKUP(B1802,'hardcoded age'!A:A, 1, FALSE)), "age", TRUE, "")</f>
        <v/>
      </c>
    </row>
    <row r="1803" spans="3:3" x14ac:dyDescent="0.3">
      <c r="C1803" t="str" cm="1">
        <f t="array" ref="C1803">_xlfn.IFS(ISTEXT(VLOOKUP(B1803,AGE!A:A,1,FALSE)),"age", ISTEXT(VLOOKUP(B1803,'hardcoded age'!A:A, 1, FALSE)), "age", TRUE, "")</f>
        <v/>
      </c>
    </row>
    <row r="1804" spans="3:3" x14ac:dyDescent="0.3">
      <c r="C1804" t="str" cm="1">
        <f t="array" ref="C1804">_xlfn.IFS(ISTEXT(VLOOKUP(B1804,AGE!A:A,1,FALSE)),"age", ISTEXT(VLOOKUP(B1804,'hardcoded age'!A:A, 1, FALSE)), "age", TRUE, "")</f>
        <v/>
      </c>
    </row>
    <row r="1805" spans="3:3" x14ac:dyDescent="0.3">
      <c r="C1805" t="str" cm="1">
        <f t="array" ref="C1805">_xlfn.IFS(ISTEXT(VLOOKUP(B1805,AGE!A:A,1,FALSE)),"age", ISTEXT(VLOOKUP(B1805,'hardcoded age'!A:A, 1, FALSE)), "age", TRUE, "")</f>
        <v/>
      </c>
    </row>
    <row r="1806" spans="3:3" x14ac:dyDescent="0.3">
      <c r="C1806" t="str" cm="1">
        <f t="array" ref="C1806">_xlfn.IFS(ISTEXT(VLOOKUP(B1806,AGE!A:A,1,FALSE)),"age", ISTEXT(VLOOKUP(B1806,'hardcoded age'!A:A, 1, FALSE)), "age", TRUE, "")</f>
        <v/>
      </c>
    </row>
    <row r="1807" spans="3:3" x14ac:dyDescent="0.3">
      <c r="C1807" t="str" cm="1">
        <f t="array" ref="C1807">_xlfn.IFS(ISTEXT(VLOOKUP(B1807,AGE!A:A,1,FALSE)),"age", ISTEXT(VLOOKUP(B1807,'hardcoded age'!A:A, 1, FALSE)), "age", TRUE, "")</f>
        <v/>
      </c>
    </row>
    <row r="1808" spans="3:3" x14ac:dyDescent="0.3">
      <c r="C1808" t="str" cm="1">
        <f t="array" ref="C1808">_xlfn.IFS(ISTEXT(VLOOKUP(B1808,AGE!A:A,1,FALSE)),"age", ISTEXT(VLOOKUP(B1808,'hardcoded age'!A:A, 1, FALSE)), "age", TRUE, "")</f>
        <v/>
      </c>
    </row>
    <row r="1809" spans="3:3" x14ac:dyDescent="0.3">
      <c r="C1809" t="str" cm="1">
        <f t="array" ref="C1809">_xlfn.IFS(ISTEXT(VLOOKUP(B1809,AGE!A:A,1,FALSE)),"age", ISTEXT(VLOOKUP(B1809,'hardcoded age'!A:A, 1, FALSE)), "age", TRUE, "")</f>
        <v/>
      </c>
    </row>
    <row r="1810" spans="3:3" x14ac:dyDescent="0.3">
      <c r="C1810" t="str" cm="1">
        <f t="array" ref="C1810">_xlfn.IFS(ISTEXT(VLOOKUP(B1810,AGE!A:A,1,FALSE)),"age", ISTEXT(VLOOKUP(B1810,'hardcoded age'!A:A, 1, FALSE)), "age", TRUE, "")</f>
        <v/>
      </c>
    </row>
    <row r="1811" spans="3:3" x14ac:dyDescent="0.3">
      <c r="C1811" t="str" cm="1">
        <f t="array" ref="C1811">_xlfn.IFS(ISTEXT(VLOOKUP(B1811,AGE!A:A,1,FALSE)),"age", ISTEXT(VLOOKUP(B1811,'hardcoded age'!A:A, 1, FALSE)), "age", TRUE, "")</f>
        <v/>
      </c>
    </row>
    <row r="1812" spans="3:3" x14ac:dyDescent="0.3">
      <c r="C1812" t="str" cm="1">
        <f t="array" ref="C1812">_xlfn.IFS(ISTEXT(VLOOKUP(B1812,AGE!A:A,1,FALSE)),"age", ISTEXT(VLOOKUP(B1812,'hardcoded age'!A:A, 1, FALSE)), "age", TRUE, "")</f>
        <v/>
      </c>
    </row>
    <row r="1813" spans="3:3" x14ac:dyDescent="0.3">
      <c r="C1813" t="str" cm="1">
        <f t="array" ref="C1813">_xlfn.IFS(ISTEXT(VLOOKUP(B1813,AGE!A:A,1,FALSE)),"age", ISTEXT(VLOOKUP(B1813,'hardcoded age'!A:A, 1, FALSE)), "age", TRUE, "")</f>
        <v/>
      </c>
    </row>
    <row r="1814" spans="3:3" x14ac:dyDescent="0.3">
      <c r="C1814" t="str" cm="1">
        <f t="array" ref="C1814">_xlfn.IFS(ISTEXT(VLOOKUP(B1814,AGE!A:A,1,FALSE)),"age", ISTEXT(VLOOKUP(B1814,'hardcoded age'!A:A, 1, FALSE)), "age", TRUE, "")</f>
        <v/>
      </c>
    </row>
    <row r="1815" spans="3:3" x14ac:dyDescent="0.3">
      <c r="C1815" t="str" cm="1">
        <f t="array" ref="C1815">_xlfn.IFS(ISTEXT(VLOOKUP(B1815,AGE!A:A,1,FALSE)),"age", ISTEXT(VLOOKUP(B1815,'hardcoded age'!A:A, 1, FALSE)), "age", TRUE, "")</f>
        <v/>
      </c>
    </row>
    <row r="1816" spans="3:3" x14ac:dyDescent="0.3">
      <c r="C1816" t="str" cm="1">
        <f t="array" ref="C1816">_xlfn.IFS(ISTEXT(VLOOKUP(B1816,AGE!A:A,1,FALSE)),"age", ISTEXT(VLOOKUP(B1816,'hardcoded age'!A:A, 1, FALSE)), "age", TRUE, "")</f>
        <v/>
      </c>
    </row>
    <row r="1817" spans="3:3" x14ac:dyDescent="0.3">
      <c r="C1817" t="str" cm="1">
        <f t="array" ref="C1817">_xlfn.IFS(ISTEXT(VLOOKUP(B1817,AGE!A:A,1,FALSE)),"age", ISTEXT(VLOOKUP(B1817,'hardcoded age'!A:A, 1, FALSE)), "age", TRUE, "")</f>
        <v/>
      </c>
    </row>
    <row r="1818" spans="3:3" x14ac:dyDescent="0.3">
      <c r="C1818" t="str" cm="1">
        <f t="array" ref="C1818">_xlfn.IFS(ISTEXT(VLOOKUP(B1818,AGE!A:A,1,FALSE)),"age", ISTEXT(VLOOKUP(B1818,'hardcoded age'!A:A, 1, FALSE)), "age", TRUE, "")</f>
        <v/>
      </c>
    </row>
    <row r="1819" spans="3:3" x14ac:dyDescent="0.3">
      <c r="C1819" t="str" cm="1">
        <f t="array" ref="C1819">_xlfn.IFS(ISTEXT(VLOOKUP(B1819,AGE!A:A,1,FALSE)),"age", ISTEXT(VLOOKUP(B1819,'hardcoded age'!A:A, 1, FALSE)), "age", TRUE, "")</f>
        <v/>
      </c>
    </row>
    <row r="1820" spans="3:3" x14ac:dyDescent="0.3">
      <c r="C1820" t="str" cm="1">
        <f t="array" ref="C1820">_xlfn.IFS(ISTEXT(VLOOKUP(B1820,AGE!A:A,1,FALSE)),"age", ISTEXT(VLOOKUP(B1820,'hardcoded age'!A:A, 1, FALSE)), "age", TRUE, "")</f>
        <v/>
      </c>
    </row>
    <row r="1821" spans="3:3" x14ac:dyDescent="0.3">
      <c r="C1821" t="str" cm="1">
        <f t="array" ref="C1821">_xlfn.IFS(ISTEXT(VLOOKUP(B1821,AGE!A:A,1,FALSE)),"age", ISTEXT(VLOOKUP(B1821,'hardcoded age'!A:A, 1, FALSE)), "age", TRUE, "")</f>
        <v/>
      </c>
    </row>
    <row r="1822" spans="3:3" x14ac:dyDescent="0.3">
      <c r="C1822" t="str" cm="1">
        <f t="array" ref="C1822">_xlfn.IFS(ISTEXT(VLOOKUP(B1822,AGE!A:A,1,FALSE)),"age", ISTEXT(VLOOKUP(B1822,'hardcoded age'!A:A, 1, FALSE)), "age", TRUE, "")</f>
        <v/>
      </c>
    </row>
    <row r="1823" spans="3:3" x14ac:dyDescent="0.3">
      <c r="C1823" t="str" cm="1">
        <f t="array" ref="C1823">_xlfn.IFS(ISTEXT(VLOOKUP(B1823,AGE!A:A,1,FALSE)),"age", ISTEXT(VLOOKUP(B1823,'hardcoded age'!A:A, 1, FALSE)), "age", TRUE, "")</f>
        <v/>
      </c>
    </row>
    <row r="1824" spans="3:3" x14ac:dyDescent="0.3">
      <c r="C1824" t="str" cm="1">
        <f t="array" ref="C1824">_xlfn.IFS(ISTEXT(VLOOKUP(B1824,AGE!A:A,1,FALSE)),"age", ISTEXT(VLOOKUP(B1824,'hardcoded age'!A:A, 1, FALSE)), "age", TRUE, "")</f>
        <v/>
      </c>
    </row>
    <row r="1825" spans="3:3" x14ac:dyDescent="0.3">
      <c r="C1825" t="str" cm="1">
        <f t="array" ref="C1825">_xlfn.IFS(ISTEXT(VLOOKUP(B1825,AGE!A:A,1,FALSE)),"age", ISTEXT(VLOOKUP(B1825,'hardcoded age'!A:A, 1, FALSE)), "age", TRUE, "")</f>
        <v/>
      </c>
    </row>
    <row r="1826" spans="3:3" x14ac:dyDescent="0.3">
      <c r="C1826" t="str" cm="1">
        <f t="array" ref="C1826">_xlfn.IFS(ISTEXT(VLOOKUP(B1826,AGE!A:A,1,FALSE)),"age", ISTEXT(VLOOKUP(B1826,'hardcoded age'!A:A, 1, FALSE)), "age", TRUE, "")</f>
        <v/>
      </c>
    </row>
    <row r="1827" spans="3:3" x14ac:dyDescent="0.3">
      <c r="C1827" t="str" cm="1">
        <f t="array" ref="C1827">_xlfn.IFS(ISTEXT(VLOOKUP(B1827,AGE!A:A,1,FALSE)),"age", ISTEXT(VLOOKUP(B1827,'hardcoded age'!A:A, 1, FALSE)), "age", TRUE, "")</f>
        <v/>
      </c>
    </row>
    <row r="1828" spans="3:3" x14ac:dyDescent="0.3">
      <c r="C1828" t="str" cm="1">
        <f t="array" ref="C1828">_xlfn.IFS(ISTEXT(VLOOKUP(B1828,AGE!A:A,1,FALSE)),"age", ISTEXT(VLOOKUP(B1828,'hardcoded age'!A:A, 1, FALSE)), "age", TRUE, "")</f>
        <v/>
      </c>
    </row>
    <row r="1829" spans="3:3" x14ac:dyDescent="0.3">
      <c r="C1829" t="str" cm="1">
        <f t="array" ref="C1829">_xlfn.IFS(ISTEXT(VLOOKUP(B1829,AGE!A:A,1,FALSE)),"age", ISTEXT(VLOOKUP(B1829,'hardcoded age'!A:A, 1, FALSE)), "age", TRUE, "")</f>
        <v/>
      </c>
    </row>
    <row r="1830" spans="3:3" x14ac:dyDescent="0.3">
      <c r="C1830" t="str" cm="1">
        <f t="array" ref="C1830">_xlfn.IFS(ISTEXT(VLOOKUP(B1830,AGE!A:A,1,FALSE)),"age", ISTEXT(VLOOKUP(B1830,'hardcoded age'!A:A, 1, FALSE)), "age", TRUE, "")</f>
        <v/>
      </c>
    </row>
    <row r="1831" spans="3:3" x14ac:dyDescent="0.3">
      <c r="C1831" t="str" cm="1">
        <f t="array" ref="C1831">_xlfn.IFS(ISTEXT(VLOOKUP(B1831,AGE!A:A,1,FALSE)),"age", ISTEXT(VLOOKUP(B1831,'hardcoded age'!A:A, 1, FALSE)), "age", TRUE, "")</f>
        <v/>
      </c>
    </row>
    <row r="1833" spans="3:3" x14ac:dyDescent="0.3">
      <c r="C1833" t="str" cm="1">
        <f t="array" ref="C1833">_xlfn.IFS(ISTEXT(VLOOKUP(B1833,AGE!A:A,1,FALSE)),"age", ISTEXT(VLOOKUP(B1833,'hardcoded age'!A:A, 1, FALSE)), "age", TRUE, "")</f>
        <v/>
      </c>
    </row>
    <row r="1834" spans="3:3" x14ac:dyDescent="0.3">
      <c r="C1834" t="str" cm="1">
        <f t="array" ref="C1834">_xlfn.IFS(ISTEXT(VLOOKUP(B1834,AGE!A:A,1,FALSE)),"age", ISTEXT(VLOOKUP(B1834,'hardcoded age'!A:A, 1, FALSE)), "age", TRUE, "")</f>
        <v/>
      </c>
    </row>
    <row r="1835" spans="3:3" x14ac:dyDescent="0.3">
      <c r="C1835" t="str" cm="1">
        <f t="array" ref="C1835">_xlfn.IFS(ISTEXT(VLOOKUP(B1835,AGE!A:A,1,FALSE)),"age", ISTEXT(VLOOKUP(B1835,'hardcoded age'!A:A, 1, FALSE)), "age", TRUE, "")</f>
        <v/>
      </c>
    </row>
    <row r="1836" spans="3:3" x14ac:dyDescent="0.3">
      <c r="C1836" t="str" cm="1">
        <f t="array" ref="C1836">_xlfn.IFS(ISTEXT(VLOOKUP(B1836,AGE!A:A,1,FALSE)),"age", ISTEXT(VLOOKUP(B1836,'hardcoded age'!A:A, 1, FALSE)), "age", TRUE, "")</f>
        <v/>
      </c>
    </row>
    <row r="1837" spans="3:3" x14ac:dyDescent="0.3">
      <c r="C1837" t="str" cm="1">
        <f t="array" ref="C1837">_xlfn.IFS(ISTEXT(VLOOKUP(B1837,AGE!A:A,1,FALSE)),"age", ISTEXT(VLOOKUP(B1837,'hardcoded age'!A:A, 1, FALSE)), "age", TRUE, "")</f>
        <v/>
      </c>
    </row>
    <row r="1838" spans="3:3" x14ac:dyDescent="0.3">
      <c r="C1838" t="str" cm="1">
        <f t="array" ref="C1838">_xlfn.IFS(ISTEXT(VLOOKUP(B1838,AGE!A:A,1,FALSE)),"age", ISTEXT(VLOOKUP(B1838,'hardcoded age'!A:A, 1, FALSE)), "age", TRUE, "")</f>
        <v/>
      </c>
    </row>
    <row r="1839" spans="3:3" x14ac:dyDescent="0.3">
      <c r="C1839" t="str" cm="1">
        <f t="array" ref="C1839">_xlfn.IFS(ISTEXT(VLOOKUP(B1839,AGE!A:A,1,FALSE)),"age", ISTEXT(VLOOKUP(B1839,'hardcoded age'!A:A, 1, FALSE)), "age", TRUE, "")</f>
        <v/>
      </c>
    </row>
    <row r="1840" spans="3:3" x14ac:dyDescent="0.3">
      <c r="C1840" t="str" cm="1">
        <f t="array" ref="C1840">_xlfn.IFS(ISTEXT(VLOOKUP(B1840,AGE!A:A,1,FALSE)),"age", ISTEXT(VLOOKUP(B1840,'hardcoded age'!A:A, 1, FALSE)), "age", TRUE, "")</f>
        <v/>
      </c>
    </row>
    <row r="1841" spans="1:3" x14ac:dyDescent="0.3">
      <c r="C1841" t="str" cm="1">
        <f t="array" ref="C1841">_xlfn.IFS(ISTEXT(VLOOKUP(B1841,AGE!A:A,1,FALSE)),"age", ISTEXT(VLOOKUP(B1841,'hardcoded age'!A:A, 1, FALSE)), "age", TRUE, "")</f>
        <v/>
      </c>
    </row>
    <row r="1842" spans="1:3" x14ac:dyDescent="0.3">
      <c r="C1842" t="str" cm="1">
        <f t="array" ref="C1842">_xlfn.IFS(ISTEXT(VLOOKUP(B1842,AGE!A:A,1,FALSE)),"age", ISTEXT(VLOOKUP(B1842,'hardcoded age'!A:A, 1, FALSE)), "age", TRUE, "")</f>
        <v/>
      </c>
    </row>
    <row r="1843" spans="1:3" x14ac:dyDescent="0.3">
      <c r="C1843" t="str" cm="1">
        <f t="array" ref="C1843">_xlfn.IFS(ISTEXT(VLOOKUP(B1843,AGE!A:A,1,FALSE)),"age", ISTEXT(VLOOKUP(B1843,'hardcoded age'!A:A, 1, FALSE)), "age", TRUE, "")</f>
        <v/>
      </c>
    </row>
    <row r="1844" spans="1:3" x14ac:dyDescent="0.3">
      <c r="C1844" t="str" cm="1">
        <f t="array" ref="C1844">_xlfn.IFS(ISTEXT(VLOOKUP(B1844,AGE!A:A,1,FALSE)),"age", ISTEXT(VLOOKUP(B1844,'hardcoded age'!A:A, 1, FALSE)), "age", TRUE, "")</f>
        <v/>
      </c>
    </row>
    <row r="1845" spans="1:3" x14ac:dyDescent="0.3">
      <c r="C1845" t="str" cm="1">
        <f t="array" ref="C1845">_xlfn.IFS(ISTEXT(VLOOKUP(B1845,AGE!A:A,1,FALSE)),"age", ISTEXT(VLOOKUP(B1845,'hardcoded age'!A:A, 1, FALSE)), "age", TRUE, "")</f>
        <v/>
      </c>
    </row>
    <row r="1846" spans="1:3" x14ac:dyDescent="0.3">
      <c r="C1846" t="str" cm="1">
        <f t="array" ref="C1846">_xlfn.IFS(ISTEXT(VLOOKUP(B1846,AGE!A:A,1,FALSE)),"age", ISTEXT(VLOOKUP(B1846,'hardcoded age'!A:A, 1, FALSE)), "age", TRUE, "")</f>
        <v/>
      </c>
    </row>
    <row r="1847" spans="1:3" x14ac:dyDescent="0.3">
      <c r="C1847" t="str" cm="1">
        <f t="array" ref="C1847">_xlfn.IFS(ISTEXT(VLOOKUP(B1847,AGE!A:A,1,FALSE)),"age", ISTEXT(VLOOKUP(B1847,'hardcoded age'!A:A, 1, FALSE)), "age", TRUE, "")</f>
        <v/>
      </c>
    </row>
    <row r="1848" spans="1:3" x14ac:dyDescent="0.3">
      <c r="C1848" t="str" cm="1">
        <f t="array" ref="C1848">_xlfn.IFS(ISTEXT(VLOOKUP(B1848,AGE!A:A,1,FALSE)),"age", ISTEXT(VLOOKUP(B1848,'hardcoded age'!A:A, 1, FALSE)), "age", TRUE, "")</f>
        <v/>
      </c>
    </row>
    <row r="1849" spans="1:3" x14ac:dyDescent="0.3">
      <c r="C1849" t="str" cm="1">
        <f t="array" ref="C1849">_xlfn.IFS(ISTEXT(VLOOKUP(B1849,AGE!A:A,1,FALSE)),"age", ISTEXT(VLOOKUP(B1849,'hardcoded age'!A:A, 1, FALSE)), "age", TRUE, "")</f>
        <v/>
      </c>
    </row>
    <row r="1850" spans="1:3" x14ac:dyDescent="0.3">
      <c r="C1850" t="str" cm="1">
        <f t="array" ref="C1850">_xlfn.IFS(ISTEXT(VLOOKUP(B1850,AGE!A:A,1,FALSE)),"age", ISTEXT(VLOOKUP(B1850,'hardcoded age'!A:A, 1, FALSE)), "age", TRUE, "")</f>
        <v/>
      </c>
    </row>
    <row r="1851" spans="1:3" x14ac:dyDescent="0.3">
      <c r="A1851" s="27"/>
      <c r="C1851" t="str" cm="1">
        <f t="array" ref="C1851">_xlfn.IFS(ISTEXT(VLOOKUP(B1851,AGE!A:A,1,FALSE)),"age", ISTEXT(VLOOKUP(B1851,'hardcoded age'!A:A, 1, FALSE)), "age", TRUE, "")</f>
        <v/>
      </c>
    </row>
    <row r="1852" spans="1:3" x14ac:dyDescent="0.3">
      <c r="C1852" t="str" cm="1">
        <f t="array" ref="C1852">_xlfn.IFS(ISTEXT(VLOOKUP(B1852,AGE!A:A,1,FALSE)),"age", ISTEXT(VLOOKUP(B1852,'hardcoded age'!A:A, 1, FALSE)), "age", TRUE, "")</f>
        <v/>
      </c>
    </row>
    <row r="1853" spans="1:3" x14ac:dyDescent="0.3">
      <c r="C1853" t="str" cm="1">
        <f t="array" ref="C1853">_xlfn.IFS(ISTEXT(VLOOKUP(B1853,AGE!A:A,1,FALSE)),"age", ISTEXT(VLOOKUP(B1853,'hardcoded age'!A:A, 1, FALSE)), "age", TRUE, "")</f>
        <v/>
      </c>
    </row>
    <row r="1854" spans="1:3" x14ac:dyDescent="0.3">
      <c r="C1854" t="str" cm="1">
        <f t="array" ref="C1854">_xlfn.IFS(ISTEXT(VLOOKUP(B1854,AGE!A:A,1,FALSE)),"age", ISTEXT(VLOOKUP(B1854,'hardcoded age'!A:A, 1, FALSE)), "age", TRUE, "")</f>
        <v/>
      </c>
    </row>
    <row r="1855" spans="1:3" x14ac:dyDescent="0.3">
      <c r="C1855" t="str" cm="1">
        <f t="array" ref="C1855">_xlfn.IFS(ISTEXT(VLOOKUP(B1855,AGE!A:A,1,FALSE)),"age", ISTEXT(VLOOKUP(B1855,'hardcoded age'!A:A, 1, FALSE)), "age", TRUE, "")</f>
        <v/>
      </c>
    </row>
    <row r="1856" spans="1:3" x14ac:dyDescent="0.3">
      <c r="C1856" t="str" cm="1">
        <f t="array" ref="C1856">_xlfn.IFS(ISTEXT(VLOOKUP(B1856,AGE!A:A,1,FALSE)),"age", ISTEXT(VLOOKUP(B1856,'hardcoded age'!A:A, 1, FALSE)), "age", TRUE, "")</f>
        <v/>
      </c>
    </row>
    <row r="1857" spans="3:3" x14ac:dyDescent="0.3">
      <c r="C1857" t="str" cm="1">
        <f t="array" ref="C1857">_xlfn.IFS(ISTEXT(VLOOKUP(B1857,AGE!A:A,1,FALSE)),"age", ISTEXT(VLOOKUP(B1857,'hardcoded age'!A:A, 1, FALSE)), "age", TRUE, "")</f>
        <v/>
      </c>
    </row>
    <row r="1858" spans="3:3" x14ac:dyDescent="0.3">
      <c r="C1858" t="str" cm="1">
        <f t="array" ref="C1858">_xlfn.IFS(ISTEXT(VLOOKUP(B1858,AGE!A:A,1,FALSE)),"age", ISTEXT(VLOOKUP(B1858,'hardcoded age'!A:A, 1, FALSE)), "age", TRUE, "")</f>
        <v/>
      </c>
    </row>
    <row r="1859" spans="3:3" x14ac:dyDescent="0.3">
      <c r="C1859" t="str" cm="1">
        <f t="array" ref="C1859">_xlfn.IFS(ISTEXT(VLOOKUP(B1859,AGE!A:A,1,FALSE)),"age", ISTEXT(VLOOKUP(B1859,'hardcoded age'!A:A, 1, FALSE)), "age", TRUE, "")</f>
        <v/>
      </c>
    </row>
    <row r="1860" spans="3:3" x14ac:dyDescent="0.3">
      <c r="C1860" t="str" cm="1">
        <f t="array" ref="C1860">_xlfn.IFS(ISTEXT(VLOOKUP(B1860,AGE!A:A,1,FALSE)),"age", ISTEXT(VLOOKUP(B1860,'hardcoded age'!A:A, 1, FALSE)), "age", TRUE, "")</f>
        <v/>
      </c>
    </row>
    <row r="1861" spans="3:3" x14ac:dyDescent="0.3">
      <c r="C1861" t="str" cm="1">
        <f t="array" ref="C1861">_xlfn.IFS(ISTEXT(VLOOKUP(B1861,AGE!A:A,1,FALSE)),"age", ISTEXT(VLOOKUP(B1861,'hardcoded age'!A:A, 1, FALSE)), "age", TRUE, "")</f>
        <v/>
      </c>
    </row>
    <row r="1862" spans="3:3" x14ac:dyDescent="0.3">
      <c r="C1862" t="str" cm="1">
        <f t="array" ref="C1862">_xlfn.IFS(ISTEXT(VLOOKUP(B1862,AGE!A:A,1,FALSE)),"age", ISTEXT(VLOOKUP(B1862,'hardcoded age'!A:A, 1, FALSE)), "age", TRUE, "")</f>
        <v/>
      </c>
    </row>
    <row r="1863" spans="3:3" x14ac:dyDescent="0.3">
      <c r="C1863" t="str" cm="1">
        <f t="array" ref="C1863">_xlfn.IFS(ISTEXT(VLOOKUP(B1863,AGE!A:A,1,FALSE)),"age", ISTEXT(VLOOKUP(B1863,'hardcoded age'!A:A, 1, FALSE)), "age", TRUE, "")</f>
        <v/>
      </c>
    </row>
    <row r="1864" spans="3:3" x14ac:dyDescent="0.3">
      <c r="C1864" t="str" cm="1">
        <f t="array" ref="C1864">_xlfn.IFS(ISTEXT(VLOOKUP(B1864,AGE!A:A,1,FALSE)),"age", ISTEXT(VLOOKUP(B1864,'hardcoded age'!A:A, 1, FALSE)), "age", TRUE, "")</f>
        <v/>
      </c>
    </row>
    <row r="1865" spans="3:3" x14ac:dyDescent="0.3">
      <c r="C1865" t="str" cm="1">
        <f t="array" ref="C1865">_xlfn.IFS(ISTEXT(VLOOKUP(B1865,AGE!A:A,1,FALSE)),"age", ISTEXT(VLOOKUP(B1865,'hardcoded age'!A:A, 1, FALSE)), "age", TRUE, "")</f>
        <v/>
      </c>
    </row>
    <row r="1866" spans="3:3" x14ac:dyDescent="0.3">
      <c r="C1866" t="str" cm="1">
        <f t="array" ref="C1866">_xlfn.IFS(ISTEXT(VLOOKUP(B1866,AGE!A:A,1,FALSE)),"age", ISTEXT(VLOOKUP(B1866,'hardcoded age'!A:A, 1, FALSE)), "age", TRUE, "")</f>
        <v/>
      </c>
    </row>
    <row r="1867" spans="3:3" x14ac:dyDescent="0.3">
      <c r="C1867" t="str" cm="1">
        <f t="array" ref="C1867">_xlfn.IFS(ISTEXT(VLOOKUP(B1867,AGE!A:A,1,FALSE)),"age", ISTEXT(VLOOKUP(B1867,'hardcoded age'!A:A, 1, FALSE)), "age", TRUE, "")</f>
        <v/>
      </c>
    </row>
    <row r="1868" spans="3:3" x14ac:dyDescent="0.3">
      <c r="C1868" t="str" cm="1">
        <f t="array" ref="C1868">_xlfn.IFS(ISTEXT(VLOOKUP(B1868,AGE!A:A,1,FALSE)),"age", ISTEXT(VLOOKUP(B1868,'hardcoded age'!A:A, 1, FALSE)), "age", TRUE, "")</f>
        <v/>
      </c>
    </row>
    <row r="1869" spans="3:3" x14ac:dyDescent="0.3">
      <c r="C1869" t="str" cm="1">
        <f t="array" ref="C1869">_xlfn.IFS(ISTEXT(VLOOKUP(B1869,AGE!A:A,1,FALSE)),"age", ISTEXT(VLOOKUP(B1869,'hardcoded age'!A:A, 1, FALSE)), "age", TRUE, "")</f>
        <v/>
      </c>
    </row>
    <row r="1870" spans="3:3" x14ac:dyDescent="0.3">
      <c r="C1870" t="str" cm="1">
        <f t="array" ref="C1870">_xlfn.IFS(ISTEXT(VLOOKUP(B1870,AGE!A:A,1,FALSE)),"age", ISTEXT(VLOOKUP(B1870,'hardcoded age'!A:A, 1, FALSE)), "age", TRUE, "")</f>
        <v/>
      </c>
    </row>
    <row r="1871" spans="3:3" x14ac:dyDescent="0.3">
      <c r="C1871" t="str" cm="1">
        <f t="array" ref="C1871">_xlfn.IFS(ISTEXT(VLOOKUP(B1871,AGE!A:A,1,FALSE)),"age", ISTEXT(VLOOKUP(B1871,'hardcoded age'!A:A, 1, FALSE)), "age", TRUE, "")</f>
        <v/>
      </c>
    </row>
    <row r="1872" spans="3:3" x14ac:dyDescent="0.3">
      <c r="C1872" t="str" cm="1">
        <f t="array" ref="C1872">_xlfn.IFS(ISTEXT(VLOOKUP(B1872,AGE!A:A,1,FALSE)),"age", ISTEXT(VLOOKUP(B1872,'hardcoded age'!A:A, 1, FALSE)), "age", TRUE, "")</f>
        <v/>
      </c>
    </row>
    <row r="1873" spans="3:3" x14ac:dyDescent="0.3">
      <c r="C1873" t="str" cm="1">
        <f t="array" ref="C1873">_xlfn.IFS(ISTEXT(VLOOKUP(B1873,AGE!A:A,1,FALSE)),"age", ISTEXT(VLOOKUP(B1873,'hardcoded age'!A:A, 1, FALSE)), "age", TRUE, "")</f>
        <v/>
      </c>
    </row>
    <row r="1874" spans="3:3" x14ac:dyDescent="0.3">
      <c r="C1874" t="str" cm="1">
        <f t="array" ref="C1874">_xlfn.IFS(ISTEXT(VLOOKUP(B1874,AGE!A:A,1,FALSE)),"age", ISTEXT(VLOOKUP(B1874,'hardcoded age'!A:A, 1, FALSE)), "age", TRUE, "")</f>
        <v/>
      </c>
    </row>
    <row r="1875" spans="3:3" x14ac:dyDescent="0.3">
      <c r="C1875" t="str" cm="1">
        <f t="array" ref="C1875">_xlfn.IFS(ISTEXT(VLOOKUP(B1875,AGE!A:A,1,FALSE)),"age", ISTEXT(VLOOKUP(B1875,'hardcoded age'!A:A, 1, FALSE)), "age", TRUE, "")</f>
        <v/>
      </c>
    </row>
    <row r="1876" spans="3:3" x14ac:dyDescent="0.3">
      <c r="C1876" t="str" cm="1">
        <f t="array" ref="C1876">_xlfn.IFS(ISTEXT(VLOOKUP(B1876,AGE!A:A,1,FALSE)),"age", ISTEXT(VLOOKUP(B1876,'hardcoded age'!A:A, 1, FALSE)), "age", TRUE, "")</f>
        <v/>
      </c>
    </row>
    <row r="1877" spans="3:3" x14ac:dyDescent="0.3">
      <c r="C1877" t="str" cm="1">
        <f t="array" ref="C1877">_xlfn.IFS(ISTEXT(VLOOKUP(B1877,AGE!A:A,1,FALSE)),"age", ISTEXT(VLOOKUP(B1877,'hardcoded age'!A:A, 1, FALSE)), "age", TRUE, "")</f>
        <v/>
      </c>
    </row>
    <row r="1878" spans="3:3" x14ac:dyDescent="0.3">
      <c r="C1878" t="str" cm="1">
        <f t="array" ref="C1878">_xlfn.IFS(ISTEXT(VLOOKUP(B1878,AGE!A:A,1,FALSE)),"age", ISTEXT(VLOOKUP(B1878,'hardcoded age'!A:A, 1, FALSE)), "age", TRUE, "")</f>
        <v/>
      </c>
    </row>
    <row r="1879" spans="3:3" x14ac:dyDescent="0.3">
      <c r="C1879" t="str" cm="1">
        <f t="array" ref="C1879">_xlfn.IFS(ISTEXT(VLOOKUP(B1879,AGE!A:A,1,FALSE)),"age", ISTEXT(VLOOKUP(B1879,'hardcoded age'!A:A, 1, FALSE)), "age", TRUE, "")</f>
        <v/>
      </c>
    </row>
    <row r="1880" spans="3:3" x14ac:dyDescent="0.3">
      <c r="C1880" t="str" cm="1">
        <f t="array" ref="C1880">_xlfn.IFS(ISTEXT(VLOOKUP(B1880,AGE!A:A,1,FALSE)),"age", ISTEXT(VLOOKUP(B1880,'hardcoded age'!A:A, 1, FALSE)), "age", TRUE, "")</f>
        <v/>
      </c>
    </row>
    <row r="1881" spans="3:3" x14ac:dyDescent="0.3">
      <c r="C1881" t="str" cm="1">
        <f t="array" ref="C1881">_xlfn.IFS(ISTEXT(VLOOKUP(B1881,AGE!A:A,1,FALSE)),"age", ISTEXT(VLOOKUP(B1881,'hardcoded age'!A:A, 1, FALSE)), "age", TRUE, "")</f>
        <v/>
      </c>
    </row>
    <row r="1882" spans="3:3" x14ac:dyDescent="0.3">
      <c r="C1882" t="str" cm="1">
        <f t="array" ref="C1882">_xlfn.IFS(ISTEXT(VLOOKUP(B1882,AGE!A:A,1,FALSE)),"age", ISTEXT(VLOOKUP(B1882,'hardcoded age'!A:A, 1, FALSE)), "age", TRUE, "")</f>
        <v/>
      </c>
    </row>
    <row r="1883" spans="3:3" x14ac:dyDescent="0.3">
      <c r="C1883" t="str" cm="1">
        <f t="array" ref="C1883">_xlfn.IFS(ISTEXT(VLOOKUP(B1883,AGE!A:A,1,FALSE)),"age", ISTEXT(VLOOKUP(B1883,'hardcoded age'!A:A, 1, FALSE)), "age", TRUE, "")</f>
        <v/>
      </c>
    </row>
    <row r="1884" spans="3:3" x14ac:dyDescent="0.3">
      <c r="C1884" t="str" cm="1">
        <f t="array" ref="C1884">_xlfn.IFS(ISTEXT(VLOOKUP(B1884,AGE!A:A,1,FALSE)),"age", ISTEXT(VLOOKUP(B1884,'hardcoded age'!A:A, 1, FALSE)), "age", TRUE, "")</f>
        <v/>
      </c>
    </row>
    <row r="1885" spans="3:3" x14ac:dyDescent="0.3">
      <c r="C1885" t="str" cm="1">
        <f t="array" ref="C1885">_xlfn.IFS(ISTEXT(VLOOKUP(B1885,AGE!A:A,1,FALSE)),"age", ISTEXT(VLOOKUP(B1885,'hardcoded age'!A:A, 1, FALSE)), "age", TRUE, "")</f>
        <v/>
      </c>
    </row>
    <row r="1886" spans="3:3" x14ac:dyDescent="0.3">
      <c r="C1886" t="str" cm="1">
        <f t="array" ref="C1886">_xlfn.IFS(ISTEXT(VLOOKUP(B1886,AGE!A:A,1,FALSE)),"age", ISTEXT(VLOOKUP(B1886,'hardcoded age'!A:A, 1, FALSE)), "age", TRUE, "")</f>
        <v/>
      </c>
    </row>
    <row r="1887" spans="3:3" x14ac:dyDescent="0.3">
      <c r="C1887" t="str" cm="1">
        <f t="array" ref="C1887">_xlfn.IFS(ISTEXT(VLOOKUP(B1887,AGE!A:A,1,FALSE)),"age", ISTEXT(VLOOKUP(B1887,'hardcoded age'!A:A, 1, FALSE)), "age", TRUE, "")</f>
        <v/>
      </c>
    </row>
    <row r="1888" spans="3:3" x14ac:dyDescent="0.3">
      <c r="C1888" t="str" cm="1">
        <f t="array" ref="C1888">_xlfn.IFS(ISTEXT(VLOOKUP(B1888,AGE!A:A,1,FALSE)),"age", ISTEXT(VLOOKUP(B1888,'hardcoded age'!A:A, 1, FALSE)), "age", TRUE, "")</f>
        <v/>
      </c>
    </row>
    <row r="1889" spans="3:3" x14ac:dyDescent="0.3">
      <c r="C1889" t="str" cm="1">
        <f t="array" ref="C1889">_xlfn.IFS(ISTEXT(VLOOKUP(B1889,AGE!A:A,1,FALSE)),"age", ISTEXT(VLOOKUP(B1889,'hardcoded age'!A:A, 1, FALSE)), "age", TRUE, "")</f>
        <v/>
      </c>
    </row>
    <row r="1890" spans="3:3" x14ac:dyDescent="0.3">
      <c r="C1890" t="str" cm="1">
        <f t="array" ref="C1890">_xlfn.IFS(ISTEXT(VLOOKUP(B1890,AGE!A:A,1,FALSE)),"age", ISTEXT(VLOOKUP(B1890,'hardcoded age'!A:A, 1, FALSE)), "age", TRUE, "")</f>
        <v/>
      </c>
    </row>
    <row r="1891" spans="3:3" x14ac:dyDescent="0.3">
      <c r="C1891" t="str" cm="1">
        <f t="array" ref="C1891">_xlfn.IFS(ISTEXT(VLOOKUP(B1891,AGE!A:A,1,FALSE)),"age", ISTEXT(VLOOKUP(B1891,'hardcoded age'!A:A, 1, FALSE)), "age", TRUE, "")</f>
        <v/>
      </c>
    </row>
    <row r="1892" spans="3:3" x14ac:dyDescent="0.3">
      <c r="C1892" t="str" cm="1">
        <f t="array" ref="C1892">_xlfn.IFS(ISTEXT(VLOOKUP(B1892,AGE!A:A,1,FALSE)),"age", ISTEXT(VLOOKUP(B1892,'hardcoded age'!A:A, 1, FALSE)), "age", TRUE, "")</f>
        <v/>
      </c>
    </row>
    <row r="1893" spans="3:3" x14ac:dyDescent="0.3">
      <c r="C1893" t="str" cm="1">
        <f t="array" ref="C1893">_xlfn.IFS(ISTEXT(VLOOKUP(B1893,AGE!A:A,1,FALSE)),"age", ISTEXT(VLOOKUP(B1893,'hardcoded age'!A:A, 1, FALSE)), "age", TRUE, "")</f>
        <v/>
      </c>
    </row>
    <row r="1894" spans="3:3" x14ac:dyDescent="0.3">
      <c r="C1894" t="str" cm="1">
        <f t="array" ref="C1894">_xlfn.IFS(ISTEXT(VLOOKUP(B1894,AGE!A:A,1,FALSE)),"age", ISTEXT(VLOOKUP(B1894,'hardcoded age'!A:A, 1, FALSE)), "age", TRUE, "")</f>
        <v/>
      </c>
    </row>
    <row r="1895" spans="3:3" x14ac:dyDescent="0.3">
      <c r="C1895" t="str" cm="1">
        <f t="array" ref="C1895">_xlfn.IFS(ISTEXT(VLOOKUP(B1895,AGE!A:A,1,FALSE)),"age", ISTEXT(VLOOKUP(B1895,'hardcoded age'!A:A, 1, FALSE)), "age", TRUE, "")</f>
        <v/>
      </c>
    </row>
    <row r="1896" spans="3:3" x14ac:dyDescent="0.3">
      <c r="C1896" t="str" cm="1">
        <f t="array" ref="C1896">_xlfn.IFS(ISTEXT(VLOOKUP(B1896,AGE!A:A,1,FALSE)),"age", ISTEXT(VLOOKUP(B1896,'hardcoded age'!A:A, 1, FALSE)), "age", TRUE, "")</f>
        <v/>
      </c>
    </row>
    <row r="1897" spans="3:3" x14ac:dyDescent="0.3">
      <c r="C1897" t="str" cm="1">
        <f t="array" ref="C1897">_xlfn.IFS(ISTEXT(VLOOKUP(B1897,AGE!A:A,1,FALSE)),"age", ISTEXT(VLOOKUP(B1897,'hardcoded age'!A:A, 1, FALSE)), "age", TRUE, "")</f>
        <v/>
      </c>
    </row>
    <row r="1898" spans="3:3" x14ac:dyDescent="0.3">
      <c r="C1898" t="str" cm="1">
        <f t="array" ref="C1898">_xlfn.IFS(ISTEXT(VLOOKUP(B1898,AGE!A:A,1,FALSE)),"age", ISTEXT(VLOOKUP(B1898,'hardcoded age'!A:A, 1, FALSE)), "age", TRUE, "")</f>
        <v/>
      </c>
    </row>
    <row r="1899" spans="3:3" x14ac:dyDescent="0.3">
      <c r="C1899" t="str" cm="1">
        <f t="array" ref="C1899">_xlfn.IFS(ISTEXT(VLOOKUP(B1899,AGE!A:A,1,FALSE)),"age", ISTEXT(VLOOKUP(B1899,'hardcoded age'!A:A, 1, FALSE)), "age", TRUE, "")</f>
        <v/>
      </c>
    </row>
    <row r="1900" spans="3:3" x14ac:dyDescent="0.3">
      <c r="C1900" t="str" cm="1">
        <f t="array" ref="C1900">_xlfn.IFS(ISTEXT(VLOOKUP(B1900,AGE!A:A,1,FALSE)),"age", ISTEXT(VLOOKUP(B1900,'hardcoded age'!A:A, 1, FALSE)), "age", TRUE, "")</f>
        <v/>
      </c>
    </row>
    <row r="1901" spans="3:3" x14ac:dyDescent="0.3">
      <c r="C1901" t="str" cm="1">
        <f t="array" ref="C1901">_xlfn.IFS(ISTEXT(VLOOKUP(B1901,AGE!A:A,1,FALSE)),"age", ISTEXT(VLOOKUP(B1901,'hardcoded age'!A:A, 1, FALSE)), "age", TRUE, "")</f>
        <v/>
      </c>
    </row>
    <row r="1902" spans="3:3" x14ac:dyDescent="0.3">
      <c r="C1902" t="str" cm="1">
        <f t="array" ref="C1902">_xlfn.IFS(ISTEXT(VLOOKUP(B1902,AGE!A:A,1,FALSE)),"age", ISTEXT(VLOOKUP(B1902,'hardcoded age'!A:A, 1, FALSE)), "age", TRUE, "")</f>
        <v/>
      </c>
    </row>
    <row r="1903" spans="3:3" x14ac:dyDescent="0.3">
      <c r="C1903" t="str" cm="1">
        <f t="array" ref="C1903">_xlfn.IFS(ISTEXT(VLOOKUP(B1903,AGE!A:A,1,FALSE)),"age", ISTEXT(VLOOKUP(B1903,'hardcoded age'!A:A, 1, FALSE)), "age", TRUE, "")</f>
        <v/>
      </c>
    </row>
    <row r="1904" spans="3:3" x14ac:dyDescent="0.3">
      <c r="C1904" t="str" cm="1">
        <f t="array" ref="C1904">_xlfn.IFS(ISTEXT(VLOOKUP(B1904,AGE!A:A,1,FALSE)),"age", ISTEXT(VLOOKUP(B1904,'hardcoded age'!A:A, 1, FALSE)), "age", TRUE, "")</f>
        <v/>
      </c>
    </row>
    <row r="1905" spans="3:3" x14ac:dyDescent="0.3">
      <c r="C1905" t="str" cm="1">
        <f t="array" ref="C1905">_xlfn.IFS(ISTEXT(VLOOKUP(B1905,AGE!A:A,1,FALSE)),"age", ISTEXT(VLOOKUP(B1905,'hardcoded age'!A:A, 1, FALSE)), "age", TRUE, "")</f>
        <v/>
      </c>
    </row>
    <row r="1906" spans="3:3" x14ac:dyDescent="0.3">
      <c r="C1906" t="str" cm="1">
        <f t="array" ref="C1906">_xlfn.IFS(ISTEXT(VLOOKUP(B1906,AGE!A:A,1,FALSE)),"age", ISTEXT(VLOOKUP(B1906,'hardcoded age'!A:A, 1, FALSE)), "age", TRUE, "")</f>
        <v/>
      </c>
    </row>
    <row r="1907" spans="3:3" x14ac:dyDescent="0.3">
      <c r="C1907" t="str" cm="1">
        <f t="array" ref="C1907">_xlfn.IFS(ISTEXT(VLOOKUP(B1907,AGE!A:A,1,FALSE)),"age", ISTEXT(VLOOKUP(B1907,'hardcoded age'!A:A, 1, FALSE)), "age", TRUE, "")</f>
        <v/>
      </c>
    </row>
    <row r="1908" spans="3:3" x14ac:dyDescent="0.3">
      <c r="C1908" t="str" cm="1">
        <f t="array" ref="C1908">_xlfn.IFS(ISTEXT(VLOOKUP(B1908,AGE!A:A,1,FALSE)),"age", ISTEXT(VLOOKUP(B1908,'hardcoded age'!A:A, 1, FALSE)), "age", TRUE, "")</f>
        <v/>
      </c>
    </row>
    <row r="1909" spans="3:3" x14ac:dyDescent="0.3">
      <c r="C1909" t="str" cm="1">
        <f t="array" ref="C1909">_xlfn.IFS(ISTEXT(VLOOKUP(B1909,AGE!A:A,1,FALSE)),"age", ISTEXT(VLOOKUP(B1909,'hardcoded age'!A:A, 1, FALSE)), "age", TRUE, "")</f>
        <v/>
      </c>
    </row>
    <row r="1910" spans="3:3" x14ac:dyDescent="0.3">
      <c r="C1910" t="str" cm="1">
        <f t="array" ref="C1910">_xlfn.IFS(ISTEXT(VLOOKUP(B1910,AGE!A:A,1,FALSE)),"age", ISTEXT(VLOOKUP(B1910,'hardcoded age'!A:A, 1, FALSE)), "age", TRUE, "")</f>
        <v/>
      </c>
    </row>
    <row r="1911" spans="3:3" x14ac:dyDescent="0.3">
      <c r="C1911" t="str" cm="1">
        <f t="array" ref="C1911">_xlfn.IFS(ISTEXT(VLOOKUP(B1911,AGE!A:A,1,FALSE)),"age", ISTEXT(VLOOKUP(B1911,'hardcoded age'!A:A, 1, FALSE)), "age", TRUE, "")</f>
        <v/>
      </c>
    </row>
    <row r="1912" spans="3:3" x14ac:dyDescent="0.3">
      <c r="C1912" t="str" cm="1">
        <f t="array" ref="C1912">_xlfn.IFS(ISTEXT(VLOOKUP(B1912,AGE!A:A,1,FALSE)),"age", ISTEXT(VLOOKUP(B1912,'hardcoded age'!A:A, 1, FALSE)), "age", TRUE, "")</f>
        <v/>
      </c>
    </row>
    <row r="1913" spans="3:3" x14ac:dyDescent="0.3">
      <c r="C1913" t="str" cm="1">
        <f t="array" ref="C1913">_xlfn.IFS(ISTEXT(VLOOKUP(B1913,AGE!A:A,1,FALSE)),"age", ISTEXT(VLOOKUP(B1913,'hardcoded age'!A:A, 1, FALSE)), "age", TRUE, "")</f>
        <v/>
      </c>
    </row>
    <row r="1914" spans="3:3" x14ac:dyDescent="0.3">
      <c r="C1914" t="str" cm="1">
        <f t="array" ref="C1914">_xlfn.IFS(ISTEXT(VLOOKUP(B1914,AGE!A:A,1,FALSE)),"age", ISTEXT(VLOOKUP(B1914,'hardcoded age'!A:A, 1, FALSE)), "age", TRUE, "")</f>
        <v/>
      </c>
    </row>
    <row r="1915" spans="3:3" x14ac:dyDescent="0.3">
      <c r="C1915" t="str" cm="1">
        <f t="array" ref="C1915">_xlfn.IFS(ISTEXT(VLOOKUP(B1915,AGE!A:A,1,FALSE)),"age", ISTEXT(VLOOKUP(B1915,'hardcoded age'!A:A, 1, FALSE)), "age", TRUE, "")</f>
        <v/>
      </c>
    </row>
    <row r="1916" spans="3:3" x14ac:dyDescent="0.3">
      <c r="C1916" t="str" cm="1">
        <f t="array" ref="C1916">_xlfn.IFS(ISTEXT(VLOOKUP(B1916,AGE!A:A,1,FALSE)),"age", ISTEXT(VLOOKUP(B1916,'hardcoded age'!A:A, 1, FALSE)), "age", TRUE, "")</f>
        <v/>
      </c>
    </row>
    <row r="1917" spans="3:3" x14ac:dyDescent="0.3">
      <c r="C1917" t="str" cm="1">
        <f t="array" ref="C1917">_xlfn.IFS(ISTEXT(VLOOKUP(B1917,AGE!A:A,1,FALSE)),"age", ISTEXT(VLOOKUP(B1917,'hardcoded age'!A:A, 1, FALSE)), "age", TRUE, "")</f>
        <v/>
      </c>
    </row>
    <row r="1918" spans="3:3" x14ac:dyDescent="0.3">
      <c r="C1918" t="str" cm="1">
        <f t="array" ref="C1918">_xlfn.IFS(ISTEXT(VLOOKUP(B1918,AGE!A:A,1,FALSE)),"age", ISTEXT(VLOOKUP(B1918,'hardcoded age'!A:A, 1, FALSE)), "age", TRUE, "")</f>
        <v/>
      </c>
    </row>
    <row r="1919" spans="3:3" x14ac:dyDescent="0.3">
      <c r="C1919" t="str" cm="1">
        <f t="array" ref="C1919">_xlfn.IFS(ISTEXT(VLOOKUP(B1919,AGE!A:A,1,FALSE)),"age", ISTEXT(VLOOKUP(B1919,'hardcoded age'!A:A, 1, FALSE)), "age", TRUE, "")</f>
        <v/>
      </c>
    </row>
    <row r="1920" spans="3:3" x14ac:dyDescent="0.3">
      <c r="C1920" t="str" cm="1">
        <f t="array" ref="C1920">_xlfn.IFS(ISTEXT(VLOOKUP(B1920,AGE!A:A,1,FALSE)),"age", ISTEXT(VLOOKUP(B1920,'hardcoded age'!A:A, 1, FALSE)), "age", TRUE, "")</f>
        <v/>
      </c>
    </row>
    <row r="1921" spans="3:3" x14ac:dyDescent="0.3">
      <c r="C1921" t="str" cm="1">
        <f t="array" ref="C1921">_xlfn.IFS(ISTEXT(VLOOKUP(B1921,AGE!A:A,1,FALSE)),"age", ISTEXT(VLOOKUP(B1921,'hardcoded age'!A:A, 1, FALSE)), "age", TRUE, "")</f>
        <v/>
      </c>
    </row>
    <row r="1922" spans="3:3" x14ac:dyDescent="0.3">
      <c r="C1922" t="str" cm="1">
        <f t="array" ref="C1922">_xlfn.IFS(ISTEXT(VLOOKUP(B1922,AGE!A:A,1,FALSE)),"age", ISTEXT(VLOOKUP(B1922,'hardcoded age'!A:A, 1, FALSE)), "age", TRUE, "")</f>
        <v/>
      </c>
    </row>
    <row r="1923" spans="3:3" x14ac:dyDescent="0.3">
      <c r="C1923" t="str" cm="1">
        <f t="array" ref="C1923">_xlfn.IFS(ISTEXT(VLOOKUP(B1923,AGE!A:A,1,FALSE)),"age", ISTEXT(VLOOKUP(B1923,'hardcoded age'!A:A, 1, FALSE)), "age", TRUE, "")</f>
        <v/>
      </c>
    </row>
    <row r="1924" spans="3:3" x14ac:dyDescent="0.3">
      <c r="C1924" t="str" cm="1">
        <f t="array" ref="C1924">_xlfn.IFS(ISTEXT(VLOOKUP(B1924,AGE!A:A,1,FALSE)),"age", ISTEXT(VLOOKUP(B1924,'hardcoded age'!A:A, 1, FALSE)), "age", TRUE, "")</f>
        <v/>
      </c>
    </row>
    <row r="1925" spans="3:3" x14ac:dyDescent="0.3">
      <c r="C1925" t="str" cm="1">
        <f t="array" ref="C1925">_xlfn.IFS(ISTEXT(VLOOKUP(B1925,AGE!A:A,1,FALSE)),"age", ISTEXT(VLOOKUP(B1925,'hardcoded age'!A:A, 1, FALSE)), "age", TRUE, "")</f>
        <v/>
      </c>
    </row>
    <row r="1926" spans="3:3" x14ac:dyDescent="0.3">
      <c r="C1926" t="str" cm="1">
        <f t="array" ref="C1926">_xlfn.IFS(ISTEXT(VLOOKUP(B1926,AGE!A:A,1,FALSE)),"age", ISTEXT(VLOOKUP(B1926,'hardcoded age'!A:A, 1, FALSE)), "age", TRUE, "")</f>
        <v/>
      </c>
    </row>
    <row r="1927" spans="3:3" x14ac:dyDescent="0.3">
      <c r="C1927" t="str" cm="1">
        <f t="array" ref="C1927">_xlfn.IFS(ISTEXT(VLOOKUP(B1927,AGE!A:A,1,FALSE)),"age", ISTEXT(VLOOKUP(B1927,'hardcoded age'!A:A, 1, FALSE)), "age", TRUE, "")</f>
        <v/>
      </c>
    </row>
    <row r="1928" spans="3:3" x14ac:dyDescent="0.3">
      <c r="C1928" t="str" cm="1">
        <f t="array" ref="C1928">_xlfn.IFS(ISTEXT(VLOOKUP(B1928,AGE!A:A,1,FALSE)),"age", ISTEXT(VLOOKUP(B1928,'hardcoded age'!A:A, 1, FALSE)), "age", TRUE, "")</f>
        <v/>
      </c>
    </row>
    <row r="1929" spans="3:3" x14ac:dyDescent="0.3">
      <c r="C1929" t="str" cm="1">
        <f t="array" ref="C1929">_xlfn.IFS(ISTEXT(VLOOKUP(B1929,AGE!A:A,1,FALSE)),"age", ISTEXT(VLOOKUP(B1929,'hardcoded age'!A:A, 1, FALSE)), "age", TRUE, "")</f>
        <v/>
      </c>
    </row>
    <row r="1930" spans="3:3" x14ac:dyDescent="0.3">
      <c r="C1930" t="str" cm="1">
        <f t="array" ref="C1930">_xlfn.IFS(ISTEXT(VLOOKUP(B1930,AGE!A:A,1,FALSE)),"age", ISTEXT(VLOOKUP(B1930,'hardcoded age'!A:A, 1, FALSE)), "age", TRUE, "")</f>
        <v/>
      </c>
    </row>
    <row r="1931" spans="3:3" x14ac:dyDescent="0.3">
      <c r="C1931" t="str" cm="1">
        <f t="array" ref="C1931">_xlfn.IFS(ISTEXT(VLOOKUP(B1931,AGE!A:A,1,FALSE)),"age", ISTEXT(VLOOKUP(B1931,'hardcoded age'!A:A, 1, FALSE)), "age", TRUE, "")</f>
        <v/>
      </c>
    </row>
    <row r="1932" spans="3:3" x14ac:dyDescent="0.3">
      <c r="C1932" t="str" cm="1">
        <f t="array" ref="C1932">_xlfn.IFS(ISTEXT(VLOOKUP(B1932,AGE!A:A,1,FALSE)),"age", ISTEXT(VLOOKUP(B1932,'hardcoded age'!A:A, 1, FALSE)), "age", TRUE, "")</f>
        <v/>
      </c>
    </row>
    <row r="1933" spans="3:3" x14ac:dyDescent="0.3">
      <c r="C1933" t="str" cm="1">
        <f t="array" ref="C1933">_xlfn.IFS(ISTEXT(VLOOKUP(B1933,AGE!A:A,1,FALSE)),"age", ISTEXT(VLOOKUP(B1933,'hardcoded age'!A:A, 1, FALSE)), "age", TRUE, "")</f>
        <v/>
      </c>
    </row>
    <row r="1934" spans="3:3" x14ac:dyDescent="0.3">
      <c r="C1934" t="str" cm="1">
        <f t="array" ref="C1934">_xlfn.IFS(ISTEXT(VLOOKUP(B1934,AGE!A:A,1,FALSE)),"age", ISTEXT(VLOOKUP(B1934,'hardcoded age'!A:A, 1, FALSE)), "age", TRUE, "")</f>
        <v/>
      </c>
    </row>
    <row r="1935" spans="3:3" x14ac:dyDescent="0.3">
      <c r="C1935" t="str" cm="1">
        <f t="array" ref="C1935">_xlfn.IFS(ISTEXT(VLOOKUP(B1935,AGE!A:A,1,FALSE)),"age", ISTEXT(VLOOKUP(B1935,'hardcoded age'!A:A, 1, FALSE)), "age", TRUE, "")</f>
        <v/>
      </c>
    </row>
    <row r="1936" spans="3:3" x14ac:dyDescent="0.3">
      <c r="C1936" t="str" cm="1">
        <f t="array" ref="C1936">_xlfn.IFS(ISTEXT(VLOOKUP(B1936,AGE!A:A,1,FALSE)),"age", ISTEXT(VLOOKUP(B1936,'hardcoded age'!A:A, 1, FALSE)), "age", TRUE, "")</f>
        <v/>
      </c>
    </row>
    <row r="1937" spans="3:3" x14ac:dyDescent="0.3">
      <c r="C1937" t="str" cm="1">
        <f t="array" ref="C1937">_xlfn.IFS(ISTEXT(VLOOKUP(B1937,AGE!A:A,1,FALSE)),"age", ISTEXT(VLOOKUP(B1937,'hardcoded age'!A:A, 1, FALSE)), "age", TRUE, "")</f>
        <v/>
      </c>
    </row>
    <row r="1938" spans="3:3" x14ac:dyDescent="0.3">
      <c r="C1938" t="str" cm="1">
        <f t="array" ref="C1938">_xlfn.IFS(ISTEXT(VLOOKUP(B1938,AGE!A:A,1,FALSE)),"age", ISTEXT(VLOOKUP(B1938,'hardcoded age'!A:A, 1, FALSE)), "age", TRUE, "")</f>
        <v/>
      </c>
    </row>
    <row r="1939" spans="3:3" x14ac:dyDescent="0.3">
      <c r="C1939" t="str" cm="1">
        <f t="array" ref="C1939">_xlfn.IFS(ISTEXT(VLOOKUP(B1939,AGE!A:A,1,FALSE)),"age", ISTEXT(VLOOKUP(B1939,'hardcoded age'!A:A, 1, FALSE)), "age", TRUE, "")</f>
        <v/>
      </c>
    </row>
    <row r="1940" spans="3:3" x14ac:dyDescent="0.3">
      <c r="C1940" t="str" cm="1">
        <f t="array" ref="C1940">_xlfn.IFS(ISTEXT(VLOOKUP(B1940,AGE!A:A,1,FALSE)),"age", ISTEXT(VLOOKUP(B1940,'hardcoded age'!A:A, 1, FALSE)), "age", TRUE, "")</f>
        <v/>
      </c>
    </row>
    <row r="1941" spans="3:3" x14ac:dyDescent="0.3">
      <c r="C1941" t="str" cm="1">
        <f t="array" ref="C1941">_xlfn.IFS(ISTEXT(VLOOKUP(B1941,AGE!A:A,1,FALSE)),"age", ISTEXT(VLOOKUP(B1941,'hardcoded age'!A:A, 1, FALSE)), "age", TRUE, "")</f>
        <v/>
      </c>
    </row>
    <row r="1942" spans="3:3" x14ac:dyDescent="0.3">
      <c r="C1942" t="str" cm="1">
        <f t="array" ref="C1942">_xlfn.IFS(ISTEXT(VLOOKUP(B1942,AGE!A:A,1,FALSE)),"age", ISTEXT(VLOOKUP(B1942,'hardcoded age'!A:A, 1, FALSE)), "age", TRUE, "")</f>
        <v/>
      </c>
    </row>
    <row r="1943" spans="3:3" x14ac:dyDescent="0.3">
      <c r="C1943" t="str" cm="1">
        <f t="array" ref="C1943">_xlfn.IFS(ISTEXT(VLOOKUP(B1943,AGE!A:A,1,FALSE)),"age", ISTEXT(VLOOKUP(B1943,'hardcoded age'!A:A, 1, FALSE)), "age", TRUE, "")</f>
        <v/>
      </c>
    </row>
    <row r="1944" spans="3:3" x14ac:dyDescent="0.3">
      <c r="C1944" t="str" cm="1">
        <f t="array" ref="C1944">_xlfn.IFS(ISTEXT(VLOOKUP(B1944,AGE!A:A,1,FALSE)),"age", ISTEXT(VLOOKUP(B1944,'hardcoded age'!A:A, 1, FALSE)), "age", TRUE, "")</f>
        <v/>
      </c>
    </row>
    <row r="1945" spans="3:3" x14ac:dyDescent="0.3">
      <c r="C1945" t="str" cm="1">
        <f t="array" ref="C1945">_xlfn.IFS(ISTEXT(VLOOKUP(B1945,AGE!A:A,1,FALSE)),"age", ISTEXT(VLOOKUP(B1945,'hardcoded age'!A:A, 1, FALSE)), "age", TRUE, "")</f>
        <v/>
      </c>
    </row>
    <row r="1946" spans="3:3" x14ac:dyDescent="0.3">
      <c r="C1946" t="str" cm="1">
        <f t="array" ref="C1946">_xlfn.IFS(ISTEXT(VLOOKUP(B1946,AGE!A:A,1,FALSE)),"age", ISTEXT(VLOOKUP(B1946,'hardcoded age'!A:A, 1, FALSE)), "age", TRUE, "")</f>
        <v/>
      </c>
    </row>
    <row r="1947" spans="3:3" x14ac:dyDescent="0.3">
      <c r="C1947" t="str" cm="1">
        <f t="array" ref="C1947">_xlfn.IFS(ISTEXT(VLOOKUP(B1947,AGE!A:A,1,FALSE)),"age", ISTEXT(VLOOKUP(B1947,'hardcoded age'!A:A, 1, FALSE)), "age", TRUE, "")</f>
        <v/>
      </c>
    </row>
    <row r="1948" spans="3:3" x14ac:dyDescent="0.3">
      <c r="C1948" t="str" cm="1">
        <f t="array" ref="C1948">_xlfn.IFS(ISTEXT(VLOOKUP(B1948,AGE!A:A,1,FALSE)),"age", ISTEXT(VLOOKUP(B1948,'hardcoded age'!A:A, 1, FALSE)), "age", TRUE, "")</f>
        <v/>
      </c>
    </row>
    <row r="1949" spans="3:3" x14ac:dyDescent="0.3">
      <c r="C1949" t="str" cm="1">
        <f t="array" ref="C1949">_xlfn.IFS(ISTEXT(VLOOKUP(B1949,AGE!A:A,1,FALSE)),"age", ISTEXT(VLOOKUP(B1949,'hardcoded age'!A:A, 1, FALSE)), "age", TRUE, "")</f>
        <v/>
      </c>
    </row>
    <row r="1950" spans="3:3" x14ac:dyDescent="0.3">
      <c r="C1950" t="str" cm="1">
        <f t="array" ref="C1950">_xlfn.IFS(ISTEXT(VLOOKUP(B1950,AGE!A:A,1,FALSE)),"age", ISTEXT(VLOOKUP(B1950,'hardcoded age'!A:A, 1, FALSE)), "age", TRUE, "")</f>
        <v/>
      </c>
    </row>
    <row r="1951" spans="3:3" x14ac:dyDescent="0.3">
      <c r="C1951" t="str" cm="1">
        <f t="array" ref="C1951">_xlfn.IFS(ISTEXT(VLOOKUP(B1951,AGE!A:A,1,FALSE)),"age", ISTEXT(VLOOKUP(B1951,'hardcoded age'!A:A, 1, FALSE)), "age", TRUE, "")</f>
        <v/>
      </c>
    </row>
    <row r="1952" spans="3:3" x14ac:dyDescent="0.3">
      <c r="C1952" t="str" cm="1">
        <f t="array" ref="C1952">_xlfn.IFS(ISTEXT(VLOOKUP(B1952,AGE!A:A,1,FALSE)),"age", ISTEXT(VLOOKUP(B1952,'hardcoded age'!A:A, 1, FALSE)), "age", TRUE, "")</f>
        <v/>
      </c>
    </row>
    <row r="1953" spans="3:3" x14ac:dyDescent="0.3">
      <c r="C1953" t="str" cm="1">
        <f t="array" ref="C1953">_xlfn.IFS(ISTEXT(VLOOKUP(B1953,AGE!A:A,1,FALSE)),"age", ISTEXT(VLOOKUP(B1953,'hardcoded age'!A:A, 1, FALSE)), "age", TRUE, "")</f>
        <v/>
      </c>
    </row>
    <row r="1954" spans="3:3" x14ac:dyDescent="0.3">
      <c r="C1954" t="str" cm="1">
        <f t="array" ref="C1954">_xlfn.IFS(ISTEXT(VLOOKUP(B1954,AGE!A:A,1,FALSE)),"age", ISTEXT(VLOOKUP(B1954,'hardcoded age'!A:A, 1, FALSE)), "age", TRUE, "")</f>
        <v/>
      </c>
    </row>
    <row r="1955" spans="3:3" x14ac:dyDescent="0.3">
      <c r="C1955" t="str" cm="1">
        <f t="array" ref="C1955">_xlfn.IFS(ISTEXT(VLOOKUP(B1955,AGE!A:A,1,FALSE)),"age", ISTEXT(VLOOKUP(B1955,'hardcoded age'!A:A, 1, FALSE)), "age", TRUE, "")</f>
        <v/>
      </c>
    </row>
    <row r="1956" spans="3:3" x14ac:dyDescent="0.3">
      <c r="C1956" t="str" cm="1">
        <f t="array" ref="C1956">_xlfn.IFS(ISTEXT(VLOOKUP(B1956,AGE!A:A,1,FALSE)),"age", ISTEXT(VLOOKUP(B1956,'hardcoded age'!A:A, 1, FALSE)), "age", TRUE, "")</f>
        <v/>
      </c>
    </row>
    <row r="1957" spans="3:3" x14ac:dyDescent="0.3">
      <c r="C1957" t="str" cm="1">
        <f t="array" ref="C1957">_xlfn.IFS(ISTEXT(VLOOKUP(B1957,AGE!A:A,1,FALSE)),"age", ISTEXT(VLOOKUP(B1957,'hardcoded age'!A:A, 1, FALSE)), "age", TRUE, "")</f>
        <v/>
      </c>
    </row>
    <row r="1958" spans="3:3" x14ac:dyDescent="0.3">
      <c r="C1958" t="str" cm="1">
        <f t="array" ref="C1958">_xlfn.IFS(ISTEXT(VLOOKUP(B1958,AGE!A:A,1,FALSE)),"age", ISTEXT(VLOOKUP(B1958,'hardcoded age'!A:A, 1, FALSE)), "age", TRUE, "")</f>
        <v/>
      </c>
    </row>
    <row r="1959" spans="3:3" x14ac:dyDescent="0.3">
      <c r="C1959" t="str" cm="1">
        <f t="array" ref="C1959">_xlfn.IFS(ISTEXT(VLOOKUP(B1959,AGE!A:A,1,FALSE)),"age", ISTEXT(VLOOKUP(B1959,'hardcoded age'!A:A, 1, FALSE)), "age", TRUE, "")</f>
        <v/>
      </c>
    </row>
    <row r="1960" spans="3:3" x14ac:dyDescent="0.3">
      <c r="C1960" t="str" cm="1">
        <f t="array" ref="C1960">_xlfn.IFS(ISTEXT(VLOOKUP(B1960,AGE!A:A,1,FALSE)),"age", ISTEXT(VLOOKUP(B1960,'hardcoded age'!A:A, 1, FALSE)), "age", TRUE, "")</f>
        <v/>
      </c>
    </row>
    <row r="1961" spans="3:3" x14ac:dyDescent="0.3">
      <c r="C1961" t="str" cm="1">
        <f t="array" ref="C1961">_xlfn.IFS(ISTEXT(VLOOKUP(B1961,AGE!A:A,1,FALSE)),"age", ISTEXT(VLOOKUP(B1961,'hardcoded age'!A:A, 1, FALSE)), "age", TRUE, "")</f>
        <v/>
      </c>
    </row>
    <row r="1962" spans="3:3" x14ac:dyDescent="0.3">
      <c r="C1962" t="str" cm="1">
        <f t="array" ref="C1962">_xlfn.IFS(ISTEXT(VLOOKUP(B1962,AGE!A:A,1,FALSE)),"age", ISTEXT(VLOOKUP(B1962,'hardcoded age'!A:A, 1, FALSE)), "age", TRUE, "")</f>
        <v/>
      </c>
    </row>
    <row r="1963" spans="3:3" x14ac:dyDescent="0.3">
      <c r="C1963" t="str" cm="1">
        <f t="array" ref="C1963">_xlfn.IFS(ISTEXT(VLOOKUP(B1963,AGE!A:A,1,FALSE)),"age", ISTEXT(VLOOKUP(B1963,'hardcoded age'!A:A, 1, FALSE)), "age", TRUE, "")</f>
        <v/>
      </c>
    </row>
    <row r="1964" spans="3:3" x14ac:dyDescent="0.3">
      <c r="C1964" t="str" cm="1">
        <f t="array" ref="C1964">_xlfn.IFS(ISTEXT(VLOOKUP(B1964,AGE!A:A,1,FALSE)),"age", ISTEXT(VLOOKUP(B1964,'hardcoded age'!A:A, 1, FALSE)), "age", TRUE, "")</f>
        <v/>
      </c>
    </row>
    <row r="1965" spans="3:3" x14ac:dyDescent="0.3">
      <c r="C1965" t="str" cm="1">
        <f t="array" ref="C1965">_xlfn.IFS(ISTEXT(VLOOKUP(B1965,AGE!A:A,1,FALSE)),"age", ISTEXT(VLOOKUP(B1965,'hardcoded age'!A:A, 1, FALSE)), "age", TRUE, "")</f>
        <v/>
      </c>
    </row>
    <row r="1966" spans="3:3" x14ac:dyDescent="0.3">
      <c r="C1966" t="str" cm="1">
        <f t="array" ref="C1966">_xlfn.IFS(ISTEXT(VLOOKUP(B1966,AGE!A:A,1,FALSE)),"age", ISTEXT(VLOOKUP(B1966,'hardcoded age'!A:A, 1, FALSE)), "age", TRUE, "")</f>
        <v/>
      </c>
    </row>
    <row r="1967" spans="3:3" x14ac:dyDescent="0.3">
      <c r="C1967" t="str" cm="1">
        <f t="array" ref="C1967">_xlfn.IFS(ISTEXT(VLOOKUP(B1967,AGE!A:A,1,FALSE)),"age", ISTEXT(VLOOKUP(B1967,'hardcoded age'!A:A, 1, FALSE)), "age", TRUE, "")</f>
        <v/>
      </c>
    </row>
    <row r="1968" spans="3:3" x14ac:dyDescent="0.3">
      <c r="C1968" t="str" cm="1">
        <f t="array" ref="C1968">_xlfn.IFS(ISTEXT(VLOOKUP(B1968,AGE!A:A,1,FALSE)),"age", ISTEXT(VLOOKUP(B1968,'hardcoded age'!A:A, 1, FALSE)), "age", TRUE, "")</f>
        <v/>
      </c>
    </row>
    <row r="1969" spans="3:3" x14ac:dyDescent="0.3">
      <c r="C1969" t="str" cm="1">
        <f t="array" ref="C1969">_xlfn.IFS(ISTEXT(VLOOKUP(B1969,AGE!A:A,1,FALSE)),"age", ISTEXT(VLOOKUP(B1969,'hardcoded age'!A:A, 1, FALSE)), "age", TRUE, "")</f>
        <v/>
      </c>
    </row>
    <row r="1970" spans="3:3" x14ac:dyDescent="0.3">
      <c r="C1970" t="str" cm="1">
        <f t="array" ref="C1970">_xlfn.IFS(ISTEXT(VLOOKUP(B1970,AGE!A:A,1,FALSE)),"age", ISTEXT(VLOOKUP(B1970,'hardcoded age'!A:A, 1, FALSE)), "age", TRUE, "")</f>
        <v/>
      </c>
    </row>
    <row r="1971" spans="3:3" x14ac:dyDescent="0.3">
      <c r="C1971" t="str" cm="1">
        <f t="array" ref="C1971">_xlfn.IFS(ISTEXT(VLOOKUP(B1971,AGE!A:A,1,FALSE)),"age", ISTEXT(VLOOKUP(B1971,'hardcoded age'!A:A, 1, FALSE)), "age", TRUE, "")</f>
        <v/>
      </c>
    </row>
    <row r="1972" spans="3:3" x14ac:dyDescent="0.3">
      <c r="C1972" t="str" cm="1">
        <f t="array" ref="C1972">_xlfn.IFS(ISTEXT(VLOOKUP(B1972,AGE!A:A,1,FALSE)),"age", ISTEXT(VLOOKUP(B1972,'hardcoded age'!A:A, 1, FALSE)), "age", TRUE, "")</f>
        <v/>
      </c>
    </row>
    <row r="1973" spans="3:3" x14ac:dyDescent="0.3">
      <c r="C1973" t="str" cm="1">
        <f t="array" ref="C1973">_xlfn.IFS(ISTEXT(VLOOKUP(B1973,AGE!A:A,1,FALSE)),"age", ISTEXT(VLOOKUP(B1973,'hardcoded age'!A:A, 1, FALSE)), "age", TRUE, "")</f>
        <v/>
      </c>
    </row>
    <row r="1974" spans="3:3" x14ac:dyDescent="0.3">
      <c r="C1974" t="str" cm="1">
        <f t="array" ref="C1974">_xlfn.IFS(ISTEXT(VLOOKUP(B1974,AGE!A:A,1,FALSE)),"age", ISTEXT(VLOOKUP(B1974,'hardcoded age'!A:A, 1, FALSE)), "age", TRUE, "")</f>
        <v/>
      </c>
    </row>
    <row r="1975" spans="3:3" x14ac:dyDescent="0.3">
      <c r="C1975" t="str" cm="1">
        <f t="array" ref="C1975">_xlfn.IFS(ISTEXT(VLOOKUP(B1975,AGE!A:A,1,FALSE)),"age", ISTEXT(VLOOKUP(B1975,'hardcoded age'!A:A, 1, FALSE)), "age", TRUE, "")</f>
        <v/>
      </c>
    </row>
    <row r="1976" spans="3:3" x14ac:dyDescent="0.3">
      <c r="C1976" t="str" cm="1">
        <f t="array" ref="C1976">_xlfn.IFS(ISTEXT(VLOOKUP(B1976,AGE!A:A,1,FALSE)),"age", ISTEXT(VLOOKUP(B1976,'hardcoded age'!A:A, 1, FALSE)), "age", TRUE, "")</f>
        <v/>
      </c>
    </row>
    <row r="1977" spans="3:3" x14ac:dyDescent="0.3">
      <c r="C1977" t="str" cm="1">
        <f t="array" ref="C1977">_xlfn.IFS(ISTEXT(VLOOKUP(B1977,AGE!A:A,1,FALSE)),"age", ISTEXT(VLOOKUP(B1977,'hardcoded age'!A:A, 1, FALSE)), "age", TRUE, "")</f>
        <v/>
      </c>
    </row>
    <row r="1978" spans="3:3" x14ac:dyDescent="0.3">
      <c r="C1978" t="str" cm="1">
        <f t="array" ref="C1978">_xlfn.IFS(ISTEXT(VLOOKUP(B1978,AGE!A:A,1,FALSE)),"age", ISTEXT(VLOOKUP(B1978,'hardcoded age'!A:A, 1, FALSE)), "age", TRUE, "")</f>
        <v/>
      </c>
    </row>
    <row r="1979" spans="3:3" x14ac:dyDescent="0.3">
      <c r="C1979" t="str" cm="1">
        <f t="array" ref="C1979">_xlfn.IFS(ISTEXT(VLOOKUP(B1979,AGE!A:A,1,FALSE)),"age", ISTEXT(VLOOKUP(B1979,'hardcoded age'!A:A, 1, FALSE)), "age", TRUE, "")</f>
        <v/>
      </c>
    </row>
    <row r="1980" spans="3:3" x14ac:dyDescent="0.3">
      <c r="C1980" t="str" cm="1">
        <f t="array" ref="C1980">_xlfn.IFS(ISTEXT(VLOOKUP(B1980,AGE!A:A,1,FALSE)),"age", ISTEXT(VLOOKUP(B1980,'hardcoded age'!A:A, 1, FALSE)), "age", TRUE, "")</f>
        <v/>
      </c>
    </row>
    <row r="1981" spans="3:3" x14ac:dyDescent="0.3">
      <c r="C1981" t="str" cm="1">
        <f t="array" ref="C1981">_xlfn.IFS(ISTEXT(VLOOKUP(B1981,AGE!A:A,1,FALSE)),"age", ISTEXT(VLOOKUP(B1981,'hardcoded age'!A:A, 1, FALSE)), "age", TRUE, "")</f>
        <v/>
      </c>
    </row>
    <row r="1982" spans="3:3" x14ac:dyDescent="0.3">
      <c r="C1982" t="str" cm="1">
        <f t="array" ref="C1982">_xlfn.IFS(ISTEXT(VLOOKUP(B1982,AGE!A:A,1,FALSE)),"age", ISTEXT(VLOOKUP(B1982,'hardcoded age'!A:A, 1, FALSE)), "age", TRUE, "")</f>
        <v/>
      </c>
    </row>
    <row r="1983" spans="3:3" x14ac:dyDescent="0.3">
      <c r="C1983" t="str" cm="1">
        <f t="array" ref="C1983">_xlfn.IFS(ISTEXT(VLOOKUP(B1983,AGE!A:A,1,FALSE)),"age", ISTEXT(VLOOKUP(B1983,'hardcoded age'!A:A, 1, FALSE)), "age", TRUE, "")</f>
        <v/>
      </c>
    </row>
    <row r="1984" spans="3:3" x14ac:dyDescent="0.3">
      <c r="C1984" t="str" cm="1">
        <f t="array" ref="C1984">_xlfn.IFS(ISTEXT(VLOOKUP(B1984,AGE!A:A,1,FALSE)),"age", ISTEXT(VLOOKUP(B1984,'hardcoded age'!A:A, 1, FALSE)), "age", TRUE, "")</f>
        <v/>
      </c>
    </row>
    <row r="1985" spans="3:3" x14ac:dyDescent="0.3">
      <c r="C1985" t="str" cm="1">
        <f t="array" ref="C1985">_xlfn.IFS(ISTEXT(VLOOKUP(B1985,AGE!A:A,1,FALSE)),"age", ISTEXT(VLOOKUP(B1985,'hardcoded age'!A:A, 1, FALSE)), "age", TRUE, "")</f>
        <v/>
      </c>
    </row>
    <row r="1986" spans="3:3" x14ac:dyDescent="0.3">
      <c r="C1986" t="str" cm="1">
        <f t="array" ref="C1986">_xlfn.IFS(ISTEXT(VLOOKUP(B1986,AGE!A:A,1,FALSE)),"age", ISTEXT(VLOOKUP(B1986,'hardcoded age'!A:A, 1, FALSE)), "age", TRUE, "")</f>
        <v/>
      </c>
    </row>
    <row r="1987" spans="3:3" x14ac:dyDescent="0.3">
      <c r="C1987" t="str" cm="1">
        <f t="array" ref="C1987">_xlfn.IFS(ISTEXT(VLOOKUP(B1987,AGE!A:A,1,FALSE)),"age", ISTEXT(VLOOKUP(B1987,'hardcoded age'!A:A, 1, FALSE)), "age", TRUE, "")</f>
        <v/>
      </c>
    </row>
    <row r="1988" spans="3:3" x14ac:dyDescent="0.3">
      <c r="C1988" t="str" cm="1">
        <f t="array" ref="C1988">_xlfn.IFS(ISTEXT(VLOOKUP(B1988,AGE!A:A,1,FALSE)),"age", ISTEXT(VLOOKUP(B1988,'hardcoded age'!A:A, 1, FALSE)), "age", TRUE, "")</f>
        <v/>
      </c>
    </row>
    <row r="1989" spans="3:3" x14ac:dyDescent="0.3">
      <c r="C1989" t="str" cm="1">
        <f t="array" ref="C1989">_xlfn.IFS(ISTEXT(VLOOKUP(B1989,AGE!A:A,1,FALSE)),"age", ISTEXT(VLOOKUP(B1989,'hardcoded age'!A:A, 1, FALSE)), "age", TRUE, "")</f>
        <v/>
      </c>
    </row>
    <row r="1990" spans="3:3" x14ac:dyDescent="0.3">
      <c r="C1990" t="str" cm="1">
        <f t="array" ref="C1990">_xlfn.IFS(ISTEXT(VLOOKUP(B1990,AGE!A:A,1,FALSE)),"age", ISTEXT(VLOOKUP(B1990,'hardcoded age'!A:A, 1, FALSE)), "age", TRUE, "")</f>
        <v/>
      </c>
    </row>
    <row r="1991" spans="3:3" x14ac:dyDescent="0.3">
      <c r="C1991" t="str" cm="1">
        <f t="array" ref="C1991">_xlfn.IFS(ISTEXT(VLOOKUP(B1991,AGE!A:A,1,FALSE)),"age", ISTEXT(VLOOKUP(B1991,'hardcoded age'!A:A, 1, FALSE)), "age", TRUE, "")</f>
        <v/>
      </c>
    </row>
    <row r="1992" spans="3:3" x14ac:dyDescent="0.3">
      <c r="C1992" t="str" cm="1">
        <f t="array" ref="C1992">_xlfn.IFS(ISTEXT(VLOOKUP(B1992,AGE!A:A,1,FALSE)),"age", ISTEXT(VLOOKUP(B1992,'hardcoded age'!A:A, 1, FALSE)), "age", TRUE, "")</f>
        <v/>
      </c>
    </row>
    <row r="1993" spans="3:3" x14ac:dyDescent="0.3">
      <c r="C1993" t="str" cm="1">
        <f t="array" ref="C1993">_xlfn.IFS(ISTEXT(VLOOKUP(B1993,AGE!A:A,1,FALSE)),"age", ISTEXT(VLOOKUP(B1993,'hardcoded age'!A:A, 1, FALSE)), "age", TRUE, "")</f>
        <v/>
      </c>
    </row>
    <row r="1994" spans="3:3" x14ac:dyDescent="0.3">
      <c r="C1994" t="str" cm="1">
        <f t="array" ref="C1994">_xlfn.IFS(ISTEXT(VLOOKUP(B1994,AGE!A:A,1,FALSE)),"age", ISTEXT(VLOOKUP(B1994,'hardcoded age'!A:A, 1, FALSE)), "age", TRUE, "")</f>
        <v/>
      </c>
    </row>
    <row r="1995" spans="3:3" x14ac:dyDescent="0.3">
      <c r="C1995" t="str" cm="1">
        <f t="array" ref="C1995">_xlfn.IFS(ISTEXT(VLOOKUP(B1995,AGE!A:A,1,FALSE)),"age", ISTEXT(VLOOKUP(B1995,'hardcoded age'!A:A, 1, FALSE)), "age", TRUE, "")</f>
        <v/>
      </c>
    </row>
    <row r="1996" spans="3:3" x14ac:dyDescent="0.3">
      <c r="C1996" t="str" cm="1">
        <f t="array" ref="C1996">_xlfn.IFS(ISTEXT(VLOOKUP(B1996,AGE!A:A,1,FALSE)),"age", ISTEXT(VLOOKUP(B1996,'hardcoded age'!A:A, 1, FALSE)), "age", TRUE, "")</f>
        <v/>
      </c>
    </row>
    <row r="1997" spans="3:3" x14ac:dyDescent="0.3">
      <c r="C1997" t="str" cm="1">
        <f t="array" ref="C1997">_xlfn.IFS(ISTEXT(VLOOKUP(B1997,AGE!A:A,1,FALSE)),"age", ISTEXT(VLOOKUP(B1997,'hardcoded age'!A:A, 1, FALSE)), "age", TRUE, "")</f>
        <v/>
      </c>
    </row>
    <row r="1998" spans="3:3" x14ac:dyDescent="0.3">
      <c r="C1998" t="str" cm="1">
        <f t="array" ref="C1998">_xlfn.IFS(ISTEXT(VLOOKUP(B1998,AGE!A:A,1,FALSE)),"age", ISTEXT(VLOOKUP(B1998,'hardcoded age'!A:A, 1, FALSE)), "age", TRUE, "")</f>
        <v/>
      </c>
    </row>
    <row r="1999" spans="3:3" x14ac:dyDescent="0.3">
      <c r="C1999" t="str" cm="1">
        <f t="array" ref="C1999">_xlfn.IFS(ISTEXT(VLOOKUP(B1999,AGE!A:A,1,FALSE)),"age", ISTEXT(VLOOKUP(B1999,'hardcoded age'!A:A, 1, FALSE)), "age", TRUE, "")</f>
        <v/>
      </c>
    </row>
    <row r="2000" spans="3:3" x14ac:dyDescent="0.3">
      <c r="C2000" t="str" cm="1">
        <f t="array" ref="C2000">_xlfn.IFS(ISTEXT(VLOOKUP(B2000,AGE!A:A,1,FALSE)),"age", ISTEXT(VLOOKUP(B2000,'hardcoded age'!A:A, 1, FALSE)), "age", TRUE, "")</f>
        <v/>
      </c>
    </row>
    <row r="2001" spans="3:3" x14ac:dyDescent="0.3">
      <c r="C2001" t="str" cm="1">
        <f t="array" ref="C2001">_xlfn.IFS(ISTEXT(VLOOKUP(B2001,AGE!A:A,1,FALSE)),"age", ISTEXT(VLOOKUP(B2001,'hardcoded age'!A:A, 1, FALSE)), "age", TRUE, "")</f>
        <v/>
      </c>
    </row>
    <row r="2002" spans="3:3" x14ac:dyDescent="0.3">
      <c r="C2002" t="str" cm="1">
        <f t="array" ref="C2002">_xlfn.IFS(ISTEXT(VLOOKUP(B2002,AGE!A:A,1,FALSE)),"age", ISTEXT(VLOOKUP(B2002,'hardcoded age'!A:A, 1, FALSE)), "age", TRUE, "")</f>
        <v/>
      </c>
    </row>
    <row r="2003" spans="3:3" x14ac:dyDescent="0.3">
      <c r="C2003" t="str" cm="1">
        <f t="array" ref="C2003">_xlfn.IFS(ISTEXT(VLOOKUP(B2003,AGE!A:A,1,FALSE)),"age", ISTEXT(VLOOKUP(B2003,'hardcoded age'!A:A, 1, FALSE)), "age", TRUE, "")</f>
        <v/>
      </c>
    </row>
    <row r="2004" spans="3:3" x14ac:dyDescent="0.3">
      <c r="C2004" t="str" cm="1">
        <f t="array" ref="C2004">_xlfn.IFS(ISTEXT(VLOOKUP(B2004,AGE!A:A,1,FALSE)),"age", ISTEXT(VLOOKUP(B2004,'hardcoded age'!A:A, 1, FALSE)), "age", TRUE, "")</f>
        <v/>
      </c>
    </row>
    <row r="2005" spans="3:3" x14ac:dyDescent="0.3">
      <c r="C2005" t="str" cm="1">
        <f t="array" ref="C2005">_xlfn.IFS(ISTEXT(VLOOKUP(B2005,AGE!A:A,1,FALSE)),"age", ISTEXT(VLOOKUP(B2005,'hardcoded age'!A:A, 1, FALSE)), "age", TRUE, "")</f>
        <v/>
      </c>
    </row>
    <row r="2006" spans="3:3" x14ac:dyDescent="0.3">
      <c r="C2006" t="str" cm="1">
        <f t="array" ref="C2006">_xlfn.IFS(ISTEXT(VLOOKUP(B2006,AGE!A:A,1,FALSE)),"age", ISTEXT(VLOOKUP(B2006,'hardcoded age'!A:A, 1, FALSE)), "age", TRUE, "")</f>
        <v/>
      </c>
    </row>
    <row r="2007" spans="3:3" x14ac:dyDescent="0.3">
      <c r="C2007" t="str" cm="1">
        <f t="array" ref="C2007">_xlfn.IFS(ISTEXT(VLOOKUP(B2007,AGE!A:A,1,FALSE)),"age", ISTEXT(VLOOKUP(B2007,'hardcoded age'!A:A, 1, FALSE)), "age", TRUE, "")</f>
        <v/>
      </c>
    </row>
    <row r="2008" spans="3:3" x14ac:dyDescent="0.3">
      <c r="C2008" t="str" cm="1">
        <f t="array" ref="C2008">_xlfn.IFS(ISTEXT(VLOOKUP(B2008,AGE!A:A,1,FALSE)),"age", ISTEXT(VLOOKUP(B2008,'hardcoded age'!A:A, 1, FALSE)), "age", TRUE, "")</f>
        <v/>
      </c>
    </row>
    <row r="2009" spans="3:3" x14ac:dyDescent="0.3">
      <c r="C2009" t="str" cm="1">
        <f t="array" ref="C2009">_xlfn.IFS(ISTEXT(VLOOKUP(B2009,AGE!A:A,1,FALSE)),"age", ISTEXT(VLOOKUP(B2009,'hardcoded age'!A:A, 1, FALSE)), "age", TRUE, "")</f>
        <v/>
      </c>
    </row>
    <row r="2010" spans="3:3" x14ac:dyDescent="0.3">
      <c r="C2010" t="str" cm="1">
        <f t="array" ref="C2010">_xlfn.IFS(ISTEXT(VLOOKUP(B2010,AGE!A:A,1,FALSE)),"age", ISTEXT(VLOOKUP(B2010,'hardcoded age'!A:A, 1, FALSE)), "age", TRUE, "")</f>
        <v/>
      </c>
    </row>
    <row r="2011" spans="3:3" x14ac:dyDescent="0.3">
      <c r="C2011" t="str" cm="1">
        <f t="array" ref="C2011">_xlfn.IFS(ISTEXT(VLOOKUP(B2011,AGE!A:A,1,FALSE)),"age", ISTEXT(VLOOKUP(B2011,'hardcoded age'!A:A, 1, FALSE)), "age", TRUE, "")</f>
        <v/>
      </c>
    </row>
    <row r="2012" spans="3:3" x14ac:dyDescent="0.3">
      <c r="C2012" t="str" cm="1">
        <f t="array" ref="C2012">_xlfn.IFS(ISTEXT(VLOOKUP(B2012,AGE!A:A,1,FALSE)),"age", ISTEXT(VLOOKUP(B2012,'hardcoded age'!A:A, 1, FALSE)), "age", TRUE, "")</f>
        <v/>
      </c>
    </row>
    <row r="2013" spans="3:3" x14ac:dyDescent="0.3">
      <c r="C2013" t="str" cm="1">
        <f t="array" ref="C2013">_xlfn.IFS(ISTEXT(VLOOKUP(B2013,AGE!A:A,1,FALSE)),"age", ISTEXT(VLOOKUP(B2013,'hardcoded age'!A:A, 1, FALSE)), "age", TRUE, "")</f>
        <v/>
      </c>
    </row>
    <row r="2014" spans="3:3" x14ac:dyDescent="0.3">
      <c r="C2014" t="str" cm="1">
        <f t="array" ref="C2014">_xlfn.IFS(ISTEXT(VLOOKUP(B2014,AGE!A:A,1,FALSE)),"age", ISTEXT(VLOOKUP(B2014,'hardcoded age'!A:A, 1, FALSE)), "age", TRUE, "")</f>
        <v/>
      </c>
    </row>
    <row r="2015" spans="3:3" x14ac:dyDescent="0.3">
      <c r="C2015" t="str" cm="1">
        <f t="array" ref="C2015">_xlfn.IFS(ISTEXT(VLOOKUP(B2015,AGE!A:A,1,FALSE)),"age", ISTEXT(VLOOKUP(B2015,'hardcoded age'!A:A, 1, FALSE)), "age", TRUE, "")</f>
        <v/>
      </c>
    </row>
    <row r="2016" spans="3:3" x14ac:dyDescent="0.3">
      <c r="C2016" t="str" cm="1">
        <f t="array" ref="C2016">_xlfn.IFS(ISTEXT(VLOOKUP(B2016,AGE!A:A,1,FALSE)),"age", ISTEXT(VLOOKUP(B2016,'hardcoded age'!A:A, 1, FALSE)), "age", TRUE, "")</f>
        <v/>
      </c>
    </row>
    <row r="2017" spans="3:3" x14ac:dyDescent="0.3">
      <c r="C2017" t="str" cm="1">
        <f t="array" ref="C2017">_xlfn.IFS(ISTEXT(VLOOKUP(B2017,AGE!A:A,1,FALSE)),"age", ISTEXT(VLOOKUP(B2017,'hardcoded age'!A:A, 1, FALSE)), "age", TRUE, "")</f>
        <v/>
      </c>
    </row>
    <row r="2018" spans="3:3" x14ac:dyDescent="0.3">
      <c r="C2018" t="str" cm="1">
        <f t="array" ref="C2018">_xlfn.IFS(ISTEXT(VLOOKUP(B2018,AGE!A:A,1,FALSE)),"age", ISTEXT(VLOOKUP(B2018,'hardcoded age'!A:A, 1, FALSE)), "age", TRUE, "")</f>
        <v/>
      </c>
    </row>
    <row r="2019" spans="3:3" x14ac:dyDescent="0.3">
      <c r="C2019" t="str" cm="1">
        <f t="array" ref="C2019">_xlfn.IFS(ISTEXT(VLOOKUP(B2019,AGE!A:A,1,FALSE)),"age", ISTEXT(VLOOKUP(B2019,'hardcoded age'!A:A, 1, FALSE)), "age", TRUE, "")</f>
        <v/>
      </c>
    </row>
    <row r="2020" spans="3:3" x14ac:dyDescent="0.3">
      <c r="C2020" t="str" cm="1">
        <f t="array" ref="C2020">_xlfn.IFS(ISTEXT(VLOOKUP(B2020,AGE!A:A,1,FALSE)),"age", ISTEXT(VLOOKUP(B2020,'hardcoded age'!A:A, 1, FALSE)), "age", TRUE, "")</f>
        <v/>
      </c>
    </row>
    <row r="2021" spans="3:3" x14ac:dyDescent="0.3">
      <c r="C2021" t="str" cm="1">
        <f t="array" ref="C2021">_xlfn.IFS(ISTEXT(VLOOKUP(B2021,AGE!A:A,1,FALSE)),"age", ISTEXT(VLOOKUP(B2021,'hardcoded age'!A:A, 1, FALSE)), "age", TRUE, "")</f>
        <v/>
      </c>
    </row>
    <row r="2022" spans="3:3" x14ac:dyDescent="0.3">
      <c r="C2022" t="str" cm="1">
        <f t="array" ref="C2022">_xlfn.IFS(ISTEXT(VLOOKUP(B2022,AGE!A:A,1,FALSE)),"age", ISTEXT(VLOOKUP(B2022,'hardcoded age'!A:A, 1, FALSE)), "age", TRUE, "")</f>
        <v/>
      </c>
    </row>
    <row r="2023" spans="3:3" x14ac:dyDescent="0.3">
      <c r="C2023" t="str" cm="1">
        <f t="array" ref="C2023">_xlfn.IFS(ISTEXT(VLOOKUP(B2023,AGE!A:A,1,FALSE)),"age", ISTEXT(VLOOKUP(B2023,'hardcoded age'!A:A, 1, FALSE)), "age", TRUE, "")</f>
        <v/>
      </c>
    </row>
    <row r="2024" spans="3:3" x14ac:dyDescent="0.3">
      <c r="C2024" t="str" cm="1">
        <f t="array" ref="C2024">_xlfn.IFS(ISTEXT(VLOOKUP(B2024,AGE!A:A,1,FALSE)),"age", ISTEXT(VLOOKUP(B2024,'hardcoded age'!A:A, 1, FALSE)), "age", TRUE, "")</f>
        <v/>
      </c>
    </row>
    <row r="2025" spans="3:3" x14ac:dyDescent="0.3">
      <c r="C2025" t="str" cm="1">
        <f t="array" ref="C2025">_xlfn.IFS(ISTEXT(VLOOKUP(B2025,AGE!A:A,1,FALSE)),"age", ISTEXT(VLOOKUP(B2025,'hardcoded age'!A:A, 1, FALSE)), "age", TRUE, "")</f>
        <v/>
      </c>
    </row>
    <row r="2026" spans="3:3" x14ac:dyDescent="0.3">
      <c r="C2026" t="str" cm="1">
        <f t="array" ref="C2026">_xlfn.IFS(ISTEXT(VLOOKUP(B2026,AGE!A:A,1,FALSE)),"age", ISTEXT(VLOOKUP(B2026,'hardcoded age'!A:A, 1, FALSE)), "age", TRUE, "")</f>
        <v/>
      </c>
    </row>
    <row r="2027" spans="3:3" x14ac:dyDescent="0.3">
      <c r="C2027" t="str" cm="1">
        <f t="array" ref="C2027">_xlfn.IFS(ISTEXT(VLOOKUP(B2027,AGE!A:A,1,FALSE)),"age", ISTEXT(VLOOKUP(B2027,'hardcoded age'!A:A, 1, FALSE)), "age", TRUE, "")</f>
        <v/>
      </c>
    </row>
    <row r="2028" spans="3:3" x14ac:dyDescent="0.3">
      <c r="C2028" t="str" cm="1">
        <f t="array" ref="C2028">_xlfn.IFS(ISTEXT(VLOOKUP(B2028,AGE!A:A,1,FALSE)),"age", ISTEXT(VLOOKUP(B2028,'hardcoded age'!A:A, 1, FALSE)), "age", TRUE, "")</f>
        <v/>
      </c>
    </row>
    <row r="2029" spans="3:3" x14ac:dyDescent="0.3">
      <c r="C2029" t="str" cm="1">
        <f t="array" ref="C2029">_xlfn.IFS(ISTEXT(VLOOKUP(B2029,AGE!A:A,1,FALSE)),"age", ISTEXT(VLOOKUP(B2029,'hardcoded age'!A:A, 1, FALSE)), "age", TRUE, "")</f>
        <v/>
      </c>
    </row>
    <row r="2030" spans="3:3" x14ac:dyDescent="0.3">
      <c r="C2030" t="str" cm="1">
        <f t="array" ref="C2030">_xlfn.IFS(ISTEXT(VLOOKUP(B2030,AGE!A:A,1,FALSE)),"age", ISTEXT(VLOOKUP(B2030,'hardcoded age'!A:A, 1, FALSE)), "age", TRUE, "")</f>
        <v/>
      </c>
    </row>
    <row r="2031" spans="3:3" x14ac:dyDescent="0.3">
      <c r="C2031" t="str" cm="1">
        <f t="array" ref="C2031">_xlfn.IFS(ISTEXT(VLOOKUP(B2031,AGE!A:A,1,FALSE)),"age", ISTEXT(VLOOKUP(B2031,'hardcoded age'!A:A, 1, FALSE)), "age", TRUE, "")</f>
        <v/>
      </c>
    </row>
    <row r="2032" spans="3:3" x14ac:dyDescent="0.3">
      <c r="C2032" t="str" cm="1">
        <f t="array" ref="C2032">_xlfn.IFS(ISTEXT(VLOOKUP(B2032,AGE!A:A,1,FALSE)),"age", ISTEXT(VLOOKUP(B2032,'hardcoded age'!A:A, 1, FALSE)), "age", TRUE, "")</f>
        <v/>
      </c>
    </row>
    <row r="2033" spans="3:3" x14ac:dyDescent="0.3">
      <c r="C2033" t="str" cm="1">
        <f t="array" ref="C2033">_xlfn.IFS(ISTEXT(VLOOKUP(B2033,AGE!A:A,1,FALSE)),"age", ISTEXT(VLOOKUP(B2033,'hardcoded age'!A:A, 1, FALSE)), "age", TRUE, "")</f>
        <v/>
      </c>
    </row>
    <row r="2034" spans="3:3" x14ac:dyDescent="0.3">
      <c r="C2034" t="str" cm="1">
        <f t="array" ref="C2034">_xlfn.IFS(ISTEXT(VLOOKUP(B2034,AGE!A:A,1,FALSE)),"age", ISTEXT(VLOOKUP(B2034,'hardcoded age'!A:A, 1, FALSE)), "age", TRUE, "")</f>
        <v/>
      </c>
    </row>
    <row r="2035" spans="3:3" x14ac:dyDescent="0.3">
      <c r="C2035" t="str" cm="1">
        <f t="array" ref="C2035">_xlfn.IFS(ISTEXT(VLOOKUP(B2035,AGE!A:A,1,FALSE)),"age", ISTEXT(VLOOKUP(B2035,'hardcoded age'!A:A, 1, FALSE)), "age", TRUE, "")</f>
        <v/>
      </c>
    </row>
    <row r="2036" spans="3:3" x14ac:dyDescent="0.3">
      <c r="C2036" t="str" cm="1">
        <f t="array" ref="C2036">_xlfn.IFS(ISTEXT(VLOOKUP(B2036,AGE!A:A,1,FALSE)),"age", ISTEXT(VLOOKUP(B2036,'hardcoded age'!A:A, 1, FALSE)), "age", TRUE, "")</f>
        <v/>
      </c>
    </row>
    <row r="2037" spans="3:3" x14ac:dyDescent="0.3">
      <c r="C2037" t="str" cm="1">
        <f t="array" ref="C2037">_xlfn.IFS(ISTEXT(VLOOKUP(B2037,AGE!A:A,1,FALSE)),"age", ISTEXT(VLOOKUP(B2037,'hardcoded age'!A:A, 1, FALSE)), "age", TRUE, "")</f>
        <v/>
      </c>
    </row>
    <row r="2038" spans="3:3" x14ac:dyDescent="0.3">
      <c r="C2038" t="str" cm="1">
        <f t="array" ref="C2038">_xlfn.IFS(ISTEXT(VLOOKUP(B2038,AGE!A:A,1,FALSE)),"age", ISTEXT(VLOOKUP(B2038,'hardcoded age'!A:A, 1, FALSE)), "age", TRUE, "")</f>
        <v/>
      </c>
    </row>
    <row r="2039" spans="3:3" x14ac:dyDescent="0.3">
      <c r="C2039" t="str" cm="1">
        <f t="array" ref="C2039">_xlfn.IFS(ISTEXT(VLOOKUP(B2039,AGE!A:A,1,FALSE)),"age", ISTEXT(VLOOKUP(B2039,'hardcoded age'!A:A, 1, FALSE)), "age", TRUE, "")</f>
        <v/>
      </c>
    </row>
    <row r="2040" spans="3:3" x14ac:dyDescent="0.3">
      <c r="C2040" t="str" cm="1">
        <f t="array" ref="C2040">_xlfn.IFS(ISTEXT(VLOOKUP(B2040,AGE!A:A,1,FALSE)),"age", ISTEXT(VLOOKUP(B2040,'hardcoded age'!A:A, 1, FALSE)), "age", TRUE, "")</f>
        <v/>
      </c>
    </row>
    <row r="2041" spans="3:3" x14ac:dyDescent="0.3">
      <c r="C2041" t="str" cm="1">
        <f t="array" ref="C2041">_xlfn.IFS(ISTEXT(VLOOKUP(B2041,AGE!A:A,1,FALSE)),"age", ISTEXT(VLOOKUP(B2041,'hardcoded age'!A:A, 1, FALSE)), "age", TRUE, "")</f>
        <v/>
      </c>
    </row>
    <row r="2042" spans="3:3" x14ac:dyDescent="0.3">
      <c r="C2042" t="str" cm="1">
        <f t="array" ref="C2042">_xlfn.IFS(ISTEXT(VLOOKUP(B2042,AGE!A:A,1,FALSE)),"age", ISTEXT(VLOOKUP(B2042,'hardcoded age'!A:A, 1, FALSE)), "age", TRUE, "")</f>
        <v/>
      </c>
    </row>
    <row r="2043" spans="3:3" x14ac:dyDescent="0.3">
      <c r="C2043" t="str" cm="1">
        <f t="array" ref="C2043">_xlfn.IFS(ISTEXT(VLOOKUP(B2043,AGE!A:A,1,FALSE)),"age", ISTEXT(VLOOKUP(B2043,'hardcoded age'!A:A, 1, FALSE)), "age", TRUE, "")</f>
        <v/>
      </c>
    </row>
    <row r="2044" spans="3:3" x14ac:dyDescent="0.3">
      <c r="C2044" t="str" cm="1">
        <f t="array" ref="C2044">_xlfn.IFS(ISTEXT(VLOOKUP(B2044,AGE!A:A,1,FALSE)),"age", ISTEXT(VLOOKUP(B2044,'hardcoded age'!A:A, 1, FALSE)), "age", TRUE, "")</f>
        <v/>
      </c>
    </row>
    <row r="2045" spans="3:3" x14ac:dyDescent="0.3">
      <c r="C2045" t="str" cm="1">
        <f t="array" ref="C2045">_xlfn.IFS(ISTEXT(VLOOKUP(B2045,AGE!A:A,1,FALSE)),"age", ISTEXT(VLOOKUP(B2045,'hardcoded age'!A:A, 1, FALSE)), "age", TRUE, "")</f>
        <v/>
      </c>
    </row>
    <row r="2046" spans="3:3" x14ac:dyDescent="0.3">
      <c r="C2046" t="str" cm="1">
        <f t="array" ref="C2046">_xlfn.IFS(ISTEXT(VLOOKUP(B2046,AGE!A:A,1,FALSE)),"age", ISTEXT(VLOOKUP(B2046,'hardcoded age'!A:A, 1, FALSE)), "age", TRUE, "")</f>
        <v/>
      </c>
    </row>
    <row r="2047" spans="3:3" x14ac:dyDescent="0.3">
      <c r="C2047" t="str" cm="1">
        <f t="array" ref="C2047">_xlfn.IFS(ISTEXT(VLOOKUP(B2047,AGE!A:A,1,FALSE)),"age", ISTEXT(VLOOKUP(B2047,'hardcoded age'!A:A, 1, FALSE)), "age", TRUE, "")</f>
        <v/>
      </c>
    </row>
    <row r="2048" spans="3:3" x14ac:dyDescent="0.3">
      <c r="C2048" t="str" cm="1">
        <f t="array" ref="C2048">_xlfn.IFS(ISTEXT(VLOOKUP(B2048,AGE!A:A,1,FALSE)),"age", ISTEXT(VLOOKUP(B2048,'hardcoded age'!A:A, 1, FALSE)), "age", TRUE, "")</f>
        <v/>
      </c>
    </row>
    <row r="2049" spans="3:3" x14ac:dyDescent="0.3">
      <c r="C2049" t="str" cm="1">
        <f t="array" ref="C2049">_xlfn.IFS(ISTEXT(VLOOKUP(B2049,AGE!A:A,1,FALSE)),"age", ISTEXT(VLOOKUP(B2049,'hardcoded age'!A:A, 1, FALSE)), "age", TRUE, "")</f>
        <v/>
      </c>
    </row>
    <row r="2050" spans="3:3" x14ac:dyDescent="0.3">
      <c r="C2050" t="str" cm="1">
        <f t="array" ref="C2050">_xlfn.IFS(ISTEXT(VLOOKUP(B2050,AGE!A:A,1,FALSE)),"age", ISTEXT(VLOOKUP(B2050,'hardcoded age'!A:A, 1, FALSE)), "age", TRUE, "")</f>
        <v/>
      </c>
    </row>
    <row r="2051" spans="3:3" x14ac:dyDescent="0.3">
      <c r="C2051" t="str" cm="1">
        <f t="array" ref="C2051">_xlfn.IFS(ISTEXT(VLOOKUP(B2051,AGE!A:A,1,FALSE)),"age", ISTEXT(VLOOKUP(B2051,'hardcoded age'!A:A, 1, FALSE)), "age", TRUE, "")</f>
        <v/>
      </c>
    </row>
    <row r="2052" spans="3:3" x14ac:dyDescent="0.3">
      <c r="C2052" t="str" cm="1">
        <f t="array" ref="C2052">_xlfn.IFS(ISTEXT(VLOOKUP(B2052,AGE!A:A,1,FALSE)),"age", ISTEXT(VLOOKUP(B2052,'hardcoded age'!A:A, 1, FALSE)), "age", TRUE, "")</f>
        <v/>
      </c>
    </row>
    <row r="2053" spans="3:3" x14ac:dyDescent="0.3">
      <c r="C2053" t="str" cm="1">
        <f t="array" ref="C2053">_xlfn.IFS(ISTEXT(VLOOKUP(B2053,AGE!A:A,1,FALSE)),"age", ISTEXT(VLOOKUP(B2053,'hardcoded age'!A:A, 1, FALSE)), "age", TRUE, "")</f>
        <v/>
      </c>
    </row>
    <row r="2054" spans="3:3" x14ac:dyDescent="0.3">
      <c r="C2054" t="str" cm="1">
        <f t="array" ref="C2054">_xlfn.IFS(ISTEXT(VLOOKUP(B2054,AGE!A:A,1,FALSE)),"age", ISTEXT(VLOOKUP(B2054,'hardcoded age'!A:A, 1, FALSE)), "age", TRUE, "")</f>
        <v/>
      </c>
    </row>
    <row r="2055" spans="3:3" x14ac:dyDescent="0.3">
      <c r="C2055" t="str" cm="1">
        <f t="array" ref="C2055">_xlfn.IFS(ISTEXT(VLOOKUP(B2055,AGE!A:A,1,FALSE)),"age", ISTEXT(VLOOKUP(B2055,'hardcoded age'!A:A, 1, FALSE)), "age", TRUE, "")</f>
        <v/>
      </c>
    </row>
    <row r="2056" spans="3:3" x14ac:dyDescent="0.3">
      <c r="C2056" t="str" cm="1">
        <f t="array" ref="C2056">_xlfn.IFS(ISTEXT(VLOOKUP(B2056,AGE!A:A,1,FALSE)),"age", ISTEXT(VLOOKUP(B2056,'hardcoded age'!A:A, 1, FALSE)), "age", TRUE, "")</f>
        <v/>
      </c>
    </row>
    <row r="2057" spans="3:3" x14ac:dyDescent="0.3">
      <c r="C2057" t="str" cm="1">
        <f t="array" ref="C2057">_xlfn.IFS(ISTEXT(VLOOKUP(B2057,AGE!A:A,1,FALSE)),"age", ISTEXT(VLOOKUP(B2057,'hardcoded age'!A:A, 1, FALSE)), "age", TRUE, "")</f>
        <v/>
      </c>
    </row>
    <row r="2058" spans="3:3" x14ac:dyDescent="0.3">
      <c r="C2058" t="str" cm="1">
        <f t="array" ref="C2058">_xlfn.IFS(ISTEXT(VLOOKUP(B2058,AGE!A:A,1,FALSE)),"age", ISTEXT(VLOOKUP(B2058,'hardcoded age'!A:A, 1, FALSE)), "age", TRUE, "")</f>
        <v/>
      </c>
    </row>
    <row r="2059" spans="3:3" x14ac:dyDescent="0.3">
      <c r="C2059" t="str" cm="1">
        <f t="array" ref="C2059">_xlfn.IFS(ISTEXT(VLOOKUP(B2059,AGE!A:A,1,FALSE)),"age", ISTEXT(VLOOKUP(B2059,'hardcoded age'!A:A, 1, FALSE)), "age", TRUE, "")</f>
        <v/>
      </c>
    </row>
    <row r="2060" spans="3:3" x14ac:dyDescent="0.3">
      <c r="C2060" t="str" cm="1">
        <f t="array" ref="C2060">_xlfn.IFS(ISTEXT(VLOOKUP(B2060,AGE!A:A,1,FALSE)),"age", ISTEXT(VLOOKUP(B2060,'hardcoded age'!A:A, 1, FALSE)), "age", TRUE, "")</f>
        <v/>
      </c>
    </row>
    <row r="2061" spans="3:3" x14ac:dyDescent="0.3">
      <c r="C2061" t="str" cm="1">
        <f t="array" ref="C2061">_xlfn.IFS(ISTEXT(VLOOKUP(B2061,AGE!A:A,1,FALSE)),"age", ISTEXT(VLOOKUP(B2061,'hardcoded age'!A:A, 1, FALSE)), "age", TRUE, "")</f>
        <v/>
      </c>
    </row>
    <row r="2062" spans="3:3" x14ac:dyDescent="0.3">
      <c r="C2062" t="str" cm="1">
        <f t="array" ref="C2062">_xlfn.IFS(ISTEXT(VLOOKUP(B2062,AGE!A:A,1,FALSE)),"age", ISTEXT(VLOOKUP(B2062,'hardcoded age'!A:A, 1, FALSE)), "age", TRUE, "")</f>
        <v/>
      </c>
    </row>
    <row r="2063" spans="3:3" x14ac:dyDescent="0.3">
      <c r="C2063" t="str" cm="1">
        <f t="array" ref="C2063">_xlfn.IFS(ISTEXT(VLOOKUP(B2063,AGE!A:A,1,FALSE)),"age", ISTEXT(VLOOKUP(B2063,'hardcoded age'!A:A, 1, FALSE)), "age", TRUE, "")</f>
        <v/>
      </c>
    </row>
    <row r="2064" spans="3:3" x14ac:dyDescent="0.3">
      <c r="C2064" t="str" cm="1">
        <f t="array" ref="C2064">_xlfn.IFS(ISTEXT(VLOOKUP(B2064,AGE!A:A,1,FALSE)),"age", ISTEXT(VLOOKUP(B2064,'hardcoded age'!A:A, 1, FALSE)), "age", TRUE, "")</f>
        <v/>
      </c>
    </row>
    <row r="2065" spans="3:3" x14ac:dyDescent="0.3">
      <c r="C2065" t="str" cm="1">
        <f t="array" ref="C2065">_xlfn.IFS(ISTEXT(VLOOKUP(B2065,AGE!A:A,1,FALSE)),"age", ISTEXT(VLOOKUP(B2065,'hardcoded age'!A:A, 1, FALSE)), "age", TRUE, "")</f>
        <v/>
      </c>
    </row>
    <row r="2066" spans="3:3" x14ac:dyDescent="0.3">
      <c r="C2066" t="str" cm="1">
        <f t="array" ref="C2066">_xlfn.IFS(ISTEXT(VLOOKUP(B2066,AGE!A:A,1,FALSE)),"age", ISTEXT(VLOOKUP(B2066,'hardcoded age'!A:A, 1, FALSE)), "age", TRUE, "")</f>
        <v/>
      </c>
    </row>
    <row r="2067" spans="3:3" x14ac:dyDescent="0.3">
      <c r="C2067" t="str" cm="1">
        <f t="array" ref="C2067">_xlfn.IFS(ISTEXT(VLOOKUP(B2067,AGE!A:A,1,FALSE)),"age", ISTEXT(VLOOKUP(B2067,'hardcoded age'!A:A, 1, FALSE)), "age", TRUE, "")</f>
        <v/>
      </c>
    </row>
    <row r="2068" spans="3:3" x14ac:dyDescent="0.3">
      <c r="C2068" t="str" cm="1">
        <f t="array" ref="C2068">_xlfn.IFS(ISTEXT(VLOOKUP(B2068,AGE!A:A,1,FALSE)),"age", ISTEXT(VLOOKUP(B2068,'hardcoded age'!A:A, 1, FALSE)), "age", TRUE, "")</f>
        <v/>
      </c>
    </row>
    <row r="2069" spans="3:3" x14ac:dyDescent="0.3">
      <c r="C2069" t="str" cm="1">
        <f t="array" ref="C2069">_xlfn.IFS(ISTEXT(VLOOKUP(B2069,AGE!A:A,1,FALSE)),"age", ISTEXT(VLOOKUP(B2069,'hardcoded age'!A:A, 1, FALSE)), "age", TRUE, "")</f>
        <v/>
      </c>
    </row>
    <row r="2070" spans="3:3" x14ac:dyDescent="0.3">
      <c r="C2070" t="str" cm="1">
        <f t="array" ref="C2070">_xlfn.IFS(ISTEXT(VLOOKUP(B2070,AGE!A:A,1,FALSE)),"age", ISTEXT(VLOOKUP(B2070,'hardcoded age'!A:A, 1, FALSE)), "age", TRUE, "")</f>
        <v/>
      </c>
    </row>
    <row r="2071" spans="3:3" x14ac:dyDescent="0.3">
      <c r="C2071" t="str" cm="1">
        <f t="array" ref="C2071">_xlfn.IFS(ISTEXT(VLOOKUP(B2071,AGE!A:A,1,FALSE)),"age", ISTEXT(VLOOKUP(B2071,'hardcoded age'!A:A, 1, FALSE)), "age", TRUE, "")</f>
        <v/>
      </c>
    </row>
    <row r="2072" spans="3:3" x14ac:dyDescent="0.3">
      <c r="C2072" t="str" cm="1">
        <f t="array" ref="C2072">_xlfn.IFS(ISTEXT(VLOOKUP(B2072,AGE!A:A,1,FALSE)),"age", ISTEXT(VLOOKUP(B2072,'hardcoded age'!A:A, 1, FALSE)), "age", TRUE, "")</f>
        <v/>
      </c>
    </row>
    <row r="2073" spans="3:3" x14ac:dyDescent="0.3">
      <c r="C2073" t="str" cm="1">
        <f t="array" ref="C2073">_xlfn.IFS(ISTEXT(VLOOKUP(B2073,AGE!A:A,1,FALSE)),"age", ISTEXT(VLOOKUP(B2073,'hardcoded age'!A:A, 1, FALSE)), "age", TRUE, "")</f>
        <v/>
      </c>
    </row>
    <row r="2074" spans="3:3" x14ac:dyDescent="0.3">
      <c r="C2074" t="str" cm="1">
        <f t="array" ref="C2074">_xlfn.IFS(ISTEXT(VLOOKUP(B2074,AGE!A:A,1,FALSE)),"age", ISTEXT(VLOOKUP(B2074,'hardcoded age'!A:A, 1, FALSE)), "age", TRUE, "")</f>
        <v/>
      </c>
    </row>
    <row r="2075" spans="3:3" x14ac:dyDescent="0.3">
      <c r="C2075" t="str" cm="1">
        <f t="array" ref="C2075">_xlfn.IFS(ISTEXT(VLOOKUP(B2075,AGE!A:A,1,FALSE)),"age", ISTEXT(VLOOKUP(B2075,'hardcoded age'!A:A, 1, FALSE)), "age", TRUE, "")</f>
        <v/>
      </c>
    </row>
    <row r="2076" spans="3:3" x14ac:dyDescent="0.3">
      <c r="C2076" t="str" cm="1">
        <f t="array" ref="C2076">_xlfn.IFS(ISTEXT(VLOOKUP(B2076,AGE!A:A,1,FALSE)),"age", ISTEXT(VLOOKUP(B2076,'hardcoded age'!A:A, 1, FALSE)), "age", TRUE, "")</f>
        <v/>
      </c>
    </row>
    <row r="2077" spans="3:3" x14ac:dyDescent="0.3">
      <c r="C2077" t="str" cm="1">
        <f t="array" ref="C2077">_xlfn.IFS(ISTEXT(VLOOKUP(B2077,AGE!A:A,1,FALSE)),"age", ISTEXT(VLOOKUP(B2077,'hardcoded age'!A:A, 1, FALSE)), "age", TRUE, "")</f>
        <v/>
      </c>
    </row>
    <row r="2078" spans="3:3" x14ac:dyDescent="0.3">
      <c r="C2078" t="str" cm="1">
        <f t="array" ref="C2078">_xlfn.IFS(ISTEXT(VLOOKUP(B2078,AGE!A:A,1,FALSE)),"age", ISTEXT(VLOOKUP(B2078,'hardcoded age'!A:A, 1, FALSE)), "age", TRUE, "")</f>
        <v/>
      </c>
    </row>
    <row r="2079" spans="3:3" x14ac:dyDescent="0.3">
      <c r="C2079" t="str" cm="1">
        <f t="array" ref="C2079">_xlfn.IFS(ISTEXT(VLOOKUP(B2079,AGE!A:A,1,FALSE)),"age", ISTEXT(VLOOKUP(B2079,'hardcoded age'!A:A, 1, FALSE)), "age", TRUE, "")</f>
        <v/>
      </c>
    </row>
    <row r="2080" spans="3:3" x14ac:dyDescent="0.3">
      <c r="C2080" t="str" cm="1">
        <f t="array" ref="C2080">_xlfn.IFS(ISTEXT(VLOOKUP(B2080,AGE!A:A,1,FALSE)),"age", ISTEXT(VLOOKUP(B2080,'hardcoded age'!A:A, 1, FALSE)), "age", TRUE, "")</f>
        <v/>
      </c>
    </row>
    <row r="2081" spans="3:3" x14ac:dyDescent="0.3">
      <c r="C2081" t="str" cm="1">
        <f t="array" ref="C2081">_xlfn.IFS(ISTEXT(VLOOKUP(B2081,AGE!A:A,1,FALSE)),"age", ISTEXT(VLOOKUP(B2081,'hardcoded age'!A:A, 1, FALSE)), "age", TRUE, "")</f>
        <v/>
      </c>
    </row>
    <row r="2082" spans="3:3" x14ac:dyDescent="0.3">
      <c r="C2082" t="str" cm="1">
        <f t="array" ref="C2082">_xlfn.IFS(ISTEXT(VLOOKUP(B2082,AGE!A:A,1,FALSE)),"age", ISTEXT(VLOOKUP(B2082,'hardcoded age'!A:A, 1, FALSE)), "age", TRUE, "")</f>
        <v/>
      </c>
    </row>
    <row r="2083" spans="3:3" x14ac:dyDescent="0.3">
      <c r="C2083" t="str" cm="1">
        <f t="array" ref="C2083">_xlfn.IFS(ISTEXT(VLOOKUP(B2083,AGE!A:A,1,FALSE)),"age", ISTEXT(VLOOKUP(B2083,'hardcoded age'!A:A, 1, FALSE)), "age", TRUE, "")</f>
        <v/>
      </c>
    </row>
    <row r="2084" spans="3:3" x14ac:dyDescent="0.3">
      <c r="C2084" t="str" cm="1">
        <f t="array" ref="C2084">_xlfn.IFS(ISTEXT(VLOOKUP(B2084,AGE!A:A,1,FALSE)),"age", ISTEXT(VLOOKUP(B2084,'hardcoded age'!A:A, 1, FALSE)), "age", TRUE, "")</f>
        <v/>
      </c>
    </row>
    <row r="2085" spans="3:3" x14ac:dyDescent="0.3">
      <c r="C2085" t="str" cm="1">
        <f t="array" ref="C2085">_xlfn.IFS(ISTEXT(VLOOKUP(B2085,AGE!A:A,1,FALSE)),"age", ISTEXT(VLOOKUP(B2085,'hardcoded age'!A:A, 1, FALSE)), "age", TRUE, "")</f>
        <v/>
      </c>
    </row>
    <row r="2086" spans="3:3" x14ac:dyDescent="0.3">
      <c r="C2086" t="str" cm="1">
        <f t="array" ref="C2086">_xlfn.IFS(ISTEXT(VLOOKUP(B2086,AGE!A:A,1,FALSE)),"age", ISTEXT(VLOOKUP(B2086,'hardcoded age'!A:A, 1, FALSE)), "age", TRUE, "")</f>
        <v/>
      </c>
    </row>
    <row r="2087" spans="3:3" x14ac:dyDescent="0.3">
      <c r="C2087" t="str" cm="1">
        <f t="array" ref="C2087">_xlfn.IFS(ISTEXT(VLOOKUP(B2087,AGE!A:A,1,FALSE)),"age", ISTEXT(VLOOKUP(B2087,'hardcoded age'!A:A, 1, FALSE)), "age", TRUE, "")</f>
        <v/>
      </c>
    </row>
    <row r="2088" spans="3:3" x14ac:dyDescent="0.3">
      <c r="C2088" t="str" cm="1">
        <f t="array" ref="C2088">_xlfn.IFS(ISTEXT(VLOOKUP(B2088,AGE!A:A,1,FALSE)),"age", ISTEXT(VLOOKUP(B2088,'hardcoded age'!A:A, 1, FALSE)), "age", TRUE, "")</f>
        <v/>
      </c>
    </row>
    <row r="2089" spans="3:3" x14ac:dyDescent="0.3">
      <c r="C2089" t="str" cm="1">
        <f t="array" ref="C2089">_xlfn.IFS(ISTEXT(VLOOKUP(B2089,AGE!A:A,1,FALSE)),"age", ISTEXT(VLOOKUP(B2089,'hardcoded age'!A:A, 1, FALSE)), "age", TRUE, "")</f>
        <v/>
      </c>
    </row>
    <row r="2090" spans="3:3" x14ac:dyDescent="0.3">
      <c r="C2090" t="str" cm="1">
        <f t="array" ref="C2090">_xlfn.IFS(ISTEXT(VLOOKUP(B2090,AGE!A:A,1,FALSE)),"age", ISTEXT(VLOOKUP(B2090,'hardcoded age'!A:A, 1, FALSE)), "age", TRUE, "")</f>
        <v/>
      </c>
    </row>
    <row r="2091" spans="3:3" x14ac:dyDescent="0.3">
      <c r="C2091" t="str" cm="1">
        <f t="array" ref="C2091">_xlfn.IFS(ISTEXT(VLOOKUP(B2091,AGE!A:A,1,FALSE)),"age", ISTEXT(VLOOKUP(B2091,'hardcoded age'!A:A, 1, FALSE)), "age", TRUE, "")</f>
        <v/>
      </c>
    </row>
    <row r="2092" spans="3:3" x14ac:dyDescent="0.3">
      <c r="C2092" t="str" cm="1">
        <f t="array" ref="C2092">_xlfn.IFS(ISTEXT(VLOOKUP(B2092,AGE!A:A,1,FALSE)),"age", ISTEXT(VLOOKUP(B2092,'hardcoded age'!A:A, 1, FALSE)), "age", TRUE, "")</f>
        <v/>
      </c>
    </row>
    <row r="2093" spans="3:3" x14ac:dyDescent="0.3">
      <c r="C2093" t="str" cm="1">
        <f t="array" ref="C2093">_xlfn.IFS(ISTEXT(VLOOKUP(B2093,AGE!A:A,1,FALSE)),"age", ISTEXT(VLOOKUP(B2093,'hardcoded age'!A:A, 1, FALSE)), "age", TRUE, "")</f>
        <v/>
      </c>
    </row>
    <row r="2094" spans="3:3" x14ac:dyDescent="0.3">
      <c r="C2094" t="str" cm="1">
        <f t="array" ref="C2094">_xlfn.IFS(ISTEXT(VLOOKUP(B2094,AGE!A:A,1,FALSE)),"age", ISTEXT(VLOOKUP(B2094,'hardcoded age'!A:A, 1, FALSE)), "age", TRUE, "")</f>
        <v/>
      </c>
    </row>
    <row r="2095" spans="3:3" x14ac:dyDescent="0.3">
      <c r="C2095" t="str" cm="1">
        <f t="array" ref="C2095">_xlfn.IFS(ISTEXT(VLOOKUP(B2095,AGE!A:A,1,FALSE)),"age", ISTEXT(VLOOKUP(B2095,'hardcoded age'!A:A, 1, FALSE)), "age", TRUE, "")</f>
        <v/>
      </c>
    </row>
    <row r="2096" spans="3:3" x14ac:dyDescent="0.3">
      <c r="C2096" t="str" cm="1">
        <f t="array" ref="C2096">_xlfn.IFS(ISTEXT(VLOOKUP(B2096,AGE!A:A,1,FALSE)),"age", ISTEXT(VLOOKUP(B2096,'hardcoded age'!A:A, 1, FALSE)), "age", TRUE, "")</f>
        <v/>
      </c>
    </row>
    <row r="2097" spans="3:3" x14ac:dyDescent="0.3">
      <c r="C2097" t="str" cm="1">
        <f t="array" ref="C2097">_xlfn.IFS(ISTEXT(VLOOKUP(B2097,AGE!A:A,1,FALSE)),"age", ISTEXT(VLOOKUP(B2097,'hardcoded age'!A:A, 1, FALSE)), "age", TRUE, "")</f>
        <v/>
      </c>
    </row>
    <row r="2098" spans="3:3" x14ac:dyDescent="0.3">
      <c r="C2098" t="str" cm="1">
        <f t="array" ref="C2098">_xlfn.IFS(ISTEXT(VLOOKUP(B2098,AGE!A:A,1,FALSE)),"age", ISTEXT(VLOOKUP(B2098,'hardcoded age'!A:A, 1, FALSE)), "age", TRUE, "")</f>
        <v/>
      </c>
    </row>
    <row r="2099" spans="3:3" x14ac:dyDescent="0.3">
      <c r="C2099" t="str" cm="1">
        <f t="array" ref="C2099">_xlfn.IFS(ISTEXT(VLOOKUP(B2099,AGE!A:A,1,FALSE)),"age", ISTEXT(VLOOKUP(B2099,'hardcoded age'!A:A, 1, FALSE)), "age", TRUE, "")</f>
        <v/>
      </c>
    </row>
    <row r="2100" spans="3:3" x14ac:dyDescent="0.3">
      <c r="C2100" t="str" cm="1">
        <f t="array" ref="C2100">_xlfn.IFS(ISTEXT(VLOOKUP(B2100,AGE!A:A,1,FALSE)),"age", ISTEXT(VLOOKUP(B2100,'hardcoded age'!A:A, 1, FALSE)), "age", TRUE, "")</f>
        <v/>
      </c>
    </row>
    <row r="2101" spans="3:3" x14ac:dyDescent="0.3">
      <c r="C2101" t="str" cm="1">
        <f t="array" ref="C2101">_xlfn.IFS(ISTEXT(VLOOKUP(B2101,AGE!A:A,1,FALSE)),"age", ISTEXT(VLOOKUP(B2101,'hardcoded age'!A:A, 1, FALSE)), "age", TRUE, "")</f>
        <v/>
      </c>
    </row>
    <row r="2102" spans="3:3" x14ac:dyDescent="0.3">
      <c r="C2102" t="str" cm="1">
        <f t="array" ref="C2102">_xlfn.IFS(ISTEXT(VLOOKUP(B2102,AGE!A:A,1,FALSE)),"age", ISTEXT(VLOOKUP(B2102,'hardcoded age'!A:A, 1, FALSE)), "age", TRUE, "")</f>
        <v/>
      </c>
    </row>
    <row r="2103" spans="3:3" x14ac:dyDescent="0.3">
      <c r="C2103" t="str" cm="1">
        <f t="array" ref="C2103">_xlfn.IFS(ISTEXT(VLOOKUP(B2103,AGE!A:A,1,FALSE)),"age", ISTEXT(VLOOKUP(B2103,'hardcoded age'!A:A, 1, FALSE)), "age", TRUE, "")</f>
        <v/>
      </c>
    </row>
    <row r="2104" spans="3:3" x14ac:dyDescent="0.3">
      <c r="C2104" t="str" cm="1">
        <f t="array" ref="C2104">_xlfn.IFS(ISTEXT(VLOOKUP(B2104,AGE!A:A,1,FALSE)),"age", ISTEXT(VLOOKUP(B2104,'hardcoded age'!A:A, 1, FALSE)), "age", TRUE, "")</f>
        <v/>
      </c>
    </row>
    <row r="2105" spans="3:3" x14ac:dyDescent="0.3">
      <c r="C2105" t="str" cm="1">
        <f t="array" ref="C2105">_xlfn.IFS(ISTEXT(VLOOKUP(B2105,AGE!A:A,1,FALSE)),"age", ISTEXT(VLOOKUP(B2105,'hardcoded age'!A:A, 1, FALSE)), "age", TRUE, "")</f>
        <v/>
      </c>
    </row>
    <row r="2106" spans="3:3" x14ac:dyDescent="0.3">
      <c r="C2106" t="str" cm="1">
        <f t="array" ref="C2106">_xlfn.IFS(ISTEXT(VLOOKUP(B2106,AGE!A:A,1,FALSE)),"age", ISTEXT(VLOOKUP(B2106,'hardcoded age'!A:A, 1, FALSE)), "age", TRUE, "")</f>
        <v/>
      </c>
    </row>
    <row r="2107" spans="3:3" x14ac:dyDescent="0.3">
      <c r="C2107" t="str" cm="1">
        <f t="array" ref="C2107">_xlfn.IFS(ISTEXT(VLOOKUP(B2107,AGE!A:A,1,FALSE)),"age", ISTEXT(VLOOKUP(B2107,'hardcoded age'!A:A, 1, FALSE)), "age", TRUE, "")</f>
        <v/>
      </c>
    </row>
    <row r="2108" spans="3:3" x14ac:dyDescent="0.3">
      <c r="C2108" t="str" cm="1">
        <f t="array" ref="C2108">_xlfn.IFS(ISTEXT(VLOOKUP(B2108,AGE!A:A,1,FALSE)),"age", ISTEXT(VLOOKUP(B2108,'hardcoded age'!A:A, 1, FALSE)), "age", TRUE, "")</f>
        <v/>
      </c>
    </row>
    <row r="2109" spans="3:3" x14ac:dyDescent="0.3">
      <c r="C2109" t="str" cm="1">
        <f t="array" ref="C2109">_xlfn.IFS(ISTEXT(VLOOKUP(B2109,AGE!A:A,1,FALSE)),"age", ISTEXT(VLOOKUP(B2109,'hardcoded age'!A:A, 1, FALSE)), "age", TRUE, "")</f>
        <v/>
      </c>
    </row>
    <row r="2110" spans="3:3" x14ac:dyDescent="0.3">
      <c r="C2110" t="str" cm="1">
        <f t="array" ref="C2110">_xlfn.IFS(ISTEXT(VLOOKUP(B2110,AGE!A:A,1,FALSE)),"age", ISTEXT(VLOOKUP(B2110,'hardcoded age'!A:A, 1, FALSE)), "age", TRUE, "")</f>
        <v/>
      </c>
    </row>
    <row r="2111" spans="3:3" x14ac:dyDescent="0.3">
      <c r="C2111" t="str" cm="1">
        <f t="array" ref="C2111">_xlfn.IFS(ISTEXT(VLOOKUP(B2111,AGE!A:A,1,FALSE)),"age", ISTEXT(VLOOKUP(B2111,'hardcoded age'!A:A, 1, FALSE)), "age", TRUE, "")</f>
        <v/>
      </c>
    </row>
    <row r="2112" spans="3:3" x14ac:dyDescent="0.3">
      <c r="C2112" t="str" cm="1">
        <f t="array" ref="C2112">_xlfn.IFS(ISTEXT(VLOOKUP(B2112,AGE!A:A,1,FALSE)),"age", ISTEXT(VLOOKUP(B2112,'hardcoded age'!A:A, 1, FALSE)), "age", TRUE, "")</f>
        <v/>
      </c>
    </row>
    <row r="2113" spans="3:3" x14ac:dyDescent="0.3">
      <c r="C2113" t="str" cm="1">
        <f t="array" ref="C2113">_xlfn.IFS(ISTEXT(VLOOKUP(B2113,AGE!A:A,1,FALSE)),"age", ISTEXT(VLOOKUP(B2113,'hardcoded age'!A:A, 1, FALSE)), "age", TRUE, "")</f>
        <v/>
      </c>
    </row>
    <row r="2114" spans="3:3" x14ac:dyDescent="0.3">
      <c r="C2114" t="str" cm="1">
        <f t="array" ref="C2114">_xlfn.IFS(ISTEXT(VLOOKUP(B2114,AGE!A:A,1,FALSE)),"age", ISTEXT(VLOOKUP(B2114,'hardcoded age'!A:A, 1, FALSE)), "age", TRUE, "")</f>
        <v/>
      </c>
    </row>
    <row r="2115" spans="3:3" x14ac:dyDescent="0.3">
      <c r="C2115" t="str" cm="1">
        <f t="array" ref="C2115">_xlfn.IFS(ISTEXT(VLOOKUP(B2115,AGE!A:A,1,FALSE)),"age", ISTEXT(VLOOKUP(B2115,'hardcoded age'!A:A, 1, FALSE)), "age", TRUE, "")</f>
        <v/>
      </c>
    </row>
    <row r="2116" spans="3:3" x14ac:dyDescent="0.3">
      <c r="C2116" t="str" cm="1">
        <f t="array" ref="C2116">_xlfn.IFS(ISTEXT(VLOOKUP(B2116,AGE!A:A,1,FALSE)),"age", ISTEXT(VLOOKUP(B2116,'hardcoded age'!A:A, 1, FALSE)), "age", TRUE, "")</f>
        <v/>
      </c>
    </row>
    <row r="2117" spans="3:3" x14ac:dyDescent="0.3">
      <c r="C2117" t="str" cm="1">
        <f t="array" ref="C2117">_xlfn.IFS(ISTEXT(VLOOKUP(B2117,AGE!A:A,1,FALSE)),"age", ISTEXT(VLOOKUP(B2117,'hardcoded age'!A:A, 1, FALSE)), "age", TRUE, "")</f>
        <v/>
      </c>
    </row>
    <row r="2118" spans="3:3" x14ac:dyDescent="0.3">
      <c r="C2118" t="str" cm="1">
        <f t="array" ref="C2118">_xlfn.IFS(ISTEXT(VLOOKUP(B2118,AGE!A:A,1,FALSE)),"age", ISTEXT(VLOOKUP(B2118,'hardcoded age'!A:A, 1, FALSE)), "age", TRUE, "")</f>
        <v/>
      </c>
    </row>
    <row r="2119" spans="3:3" x14ac:dyDescent="0.3">
      <c r="C2119" t="str" cm="1">
        <f t="array" ref="C2119">_xlfn.IFS(ISTEXT(VLOOKUP(B2119,AGE!A:A,1,FALSE)),"age", ISTEXT(VLOOKUP(B2119,'hardcoded age'!A:A, 1, FALSE)), "age", TRUE, "")</f>
        <v/>
      </c>
    </row>
    <row r="2120" spans="3:3" x14ac:dyDescent="0.3">
      <c r="C2120" t="str" cm="1">
        <f t="array" ref="C2120">_xlfn.IFS(ISTEXT(VLOOKUP(B2120,AGE!A:A,1,FALSE)),"age", ISTEXT(VLOOKUP(B2120,'hardcoded age'!A:A, 1, FALSE)), "age", TRUE, "")</f>
        <v/>
      </c>
    </row>
    <row r="2121" spans="3:3" x14ac:dyDescent="0.3">
      <c r="C2121" t="str" cm="1">
        <f t="array" ref="C2121">_xlfn.IFS(ISTEXT(VLOOKUP(B2121,AGE!A:A,1,FALSE)),"age", ISTEXT(VLOOKUP(B2121,'hardcoded age'!A:A, 1, FALSE)), "age", TRUE, "")</f>
        <v/>
      </c>
    </row>
    <row r="2122" spans="3:3" x14ac:dyDescent="0.3">
      <c r="C2122" t="str" cm="1">
        <f t="array" ref="C2122">_xlfn.IFS(ISTEXT(VLOOKUP(B2122,AGE!A:A,1,FALSE)),"age", ISTEXT(VLOOKUP(B2122,'hardcoded age'!A:A, 1, FALSE)), "age", TRUE, "")</f>
        <v/>
      </c>
    </row>
    <row r="2123" spans="3:3" x14ac:dyDescent="0.3">
      <c r="C2123" t="str" cm="1">
        <f t="array" ref="C2123">_xlfn.IFS(ISTEXT(VLOOKUP(B2123,AGE!A:A,1,FALSE)),"age", ISTEXT(VLOOKUP(B2123,'hardcoded age'!A:A, 1, FALSE)), "age", TRUE, "")</f>
        <v/>
      </c>
    </row>
    <row r="2124" spans="3:3" x14ac:dyDescent="0.3">
      <c r="C2124" t="str" cm="1">
        <f t="array" ref="C2124">_xlfn.IFS(ISTEXT(VLOOKUP(B2124,AGE!A:A,1,FALSE)),"age", ISTEXT(VLOOKUP(B2124,'hardcoded age'!A:A, 1, FALSE)), "age", TRUE, "")</f>
        <v/>
      </c>
    </row>
    <row r="2125" spans="3:3" x14ac:dyDescent="0.3">
      <c r="C2125" t="str" cm="1">
        <f t="array" ref="C2125">_xlfn.IFS(ISTEXT(VLOOKUP(B2125,AGE!A:A,1,FALSE)),"age", ISTEXT(VLOOKUP(B2125,'hardcoded age'!A:A, 1, FALSE)), "age", TRUE, "")</f>
        <v/>
      </c>
    </row>
    <row r="2126" spans="3:3" x14ac:dyDescent="0.3">
      <c r="C2126" t="str" cm="1">
        <f t="array" ref="C2126">_xlfn.IFS(ISTEXT(VLOOKUP(B2126,AGE!A:A,1,FALSE)),"age", ISTEXT(VLOOKUP(B2126,'hardcoded age'!A:A, 1, FALSE)), "age", TRUE, "")</f>
        <v/>
      </c>
    </row>
    <row r="2127" spans="3:3" x14ac:dyDescent="0.3">
      <c r="C2127" t="str" cm="1">
        <f t="array" ref="C2127">_xlfn.IFS(ISTEXT(VLOOKUP(B2127,AGE!A:A,1,FALSE)),"age", ISTEXT(VLOOKUP(B2127,'hardcoded age'!A:A, 1, FALSE)), "age", TRUE, "")</f>
        <v/>
      </c>
    </row>
    <row r="2128" spans="3:3" x14ac:dyDescent="0.3">
      <c r="C2128" t="str" cm="1">
        <f t="array" ref="C2128">_xlfn.IFS(ISTEXT(VLOOKUP(B2128,AGE!A:A,1,FALSE)),"age", ISTEXT(VLOOKUP(B2128,'hardcoded age'!A:A, 1, FALSE)), "age", TRUE, "")</f>
        <v/>
      </c>
    </row>
    <row r="2129" spans="3:3" x14ac:dyDescent="0.3">
      <c r="C2129" t="str" cm="1">
        <f t="array" ref="C2129">_xlfn.IFS(ISTEXT(VLOOKUP(B2129,AGE!A:A,1,FALSE)),"age", ISTEXT(VLOOKUP(B2129,'hardcoded age'!A:A, 1, FALSE)), "age", TRUE, "")</f>
        <v/>
      </c>
    </row>
    <row r="2130" spans="3:3" x14ac:dyDescent="0.3">
      <c r="C2130" t="str" cm="1">
        <f t="array" ref="C2130">_xlfn.IFS(ISTEXT(VLOOKUP(B2130,AGE!A:A,1,FALSE)),"age", ISTEXT(VLOOKUP(B2130,'hardcoded age'!A:A, 1, FALSE)), "age", TRUE, "")</f>
        <v/>
      </c>
    </row>
    <row r="2131" spans="3:3" x14ac:dyDescent="0.3">
      <c r="C2131" t="str" cm="1">
        <f t="array" ref="C2131">_xlfn.IFS(ISTEXT(VLOOKUP(B2131,AGE!A:A,1,FALSE)),"age", ISTEXT(VLOOKUP(B2131,'hardcoded age'!A:A, 1, FALSE)), "age", TRUE, "")</f>
        <v/>
      </c>
    </row>
    <row r="2132" spans="3:3" x14ac:dyDescent="0.3">
      <c r="C2132" t="str" cm="1">
        <f t="array" ref="C2132">_xlfn.IFS(ISTEXT(VLOOKUP(B2132,AGE!A:A,1,FALSE)),"age", ISTEXT(VLOOKUP(B2132,'hardcoded age'!A:A, 1, FALSE)), "age", TRUE, "")</f>
        <v/>
      </c>
    </row>
    <row r="2133" spans="3:3" x14ac:dyDescent="0.3">
      <c r="C2133" t="str" cm="1">
        <f t="array" ref="C2133">_xlfn.IFS(ISTEXT(VLOOKUP(B2133,AGE!A:A,1,FALSE)),"age", ISTEXT(VLOOKUP(B2133,'hardcoded age'!A:A, 1, FALSE)), "age", TRUE, "")</f>
        <v/>
      </c>
    </row>
    <row r="2134" spans="3:3" x14ac:dyDescent="0.3">
      <c r="C2134" t="str" cm="1">
        <f t="array" ref="C2134">_xlfn.IFS(ISTEXT(VLOOKUP(B2134,AGE!A:A,1,FALSE)),"age", ISTEXT(VLOOKUP(B2134,'hardcoded age'!A:A, 1, FALSE)), "age", TRUE, "")</f>
        <v/>
      </c>
    </row>
    <row r="2135" spans="3:3" x14ac:dyDescent="0.3">
      <c r="C2135" t="str" cm="1">
        <f t="array" ref="C2135">_xlfn.IFS(ISTEXT(VLOOKUP(B2135,AGE!A:A,1,FALSE)),"age", ISTEXT(VLOOKUP(B2135,'hardcoded age'!A:A, 1, FALSE)), "age", TRUE, "")</f>
        <v/>
      </c>
    </row>
    <row r="2136" spans="3:3" x14ac:dyDescent="0.3">
      <c r="C2136" t="str" cm="1">
        <f t="array" ref="C2136">_xlfn.IFS(ISTEXT(VLOOKUP(B2136,AGE!A:A,1,FALSE)),"age", ISTEXT(VLOOKUP(B2136,'hardcoded age'!A:A, 1, FALSE)), "age", TRUE, "")</f>
        <v/>
      </c>
    </row>
    <row r="2137" spans="3:3" x14ac:dyDescent="0.3">
      <c r="C2137" t="str" cm="1">
        <f t="array" ref="C2137">_xlfn.IFS(ISTEXT(VLOOKUP(B2137,AGE!A:A,1,FALSE)),"age", ISTEXT(VLOOKUP(B2137,'hardcoded age'!A:A, 1, FALSE)), "age", TRUE, "")</f>
        <v/>
      </c>
    </row>
    <row r="2138" spans="3:3" x14ac:dyDescent="0.3">
      <c r="C2138" t="str" cm="1">
        <f t="array" ref="C2138">_xlfn.IFS(ISTEXT(VLOOKUP(B2138,AGE!A:A,1,FALSE)),"age", ISTEXT(VLOOKUP(B2138,'hardcoded age'!A:A, 1, FALSE)), "age", TRUE, "")</f>
        <v/>
      </c>
    </row>
    <row r="2139" spans="3:3" x14ac:dyDescent="0.3">
      <c r="C2139" t="str" cm="1">
        <f t="array" ref="C2139">_xlfn.IFS(ISTEXT(VLOOKUP(B2139,AGE!A:A,1,FALSE)),"age", ISTEXT(VLOOKUP(B2139,'hardcoded age'!A:A, 1, FALSE)), "age", TRUE, "")</f>
        <v/>
      </c>
    </row>
    <row r="2140" spans="3:3" x14ac:dyDescent="0.3">
      <c r="C2140" t="str" cm="1">
        <f t="array" ref="C2140">_xlfn.IFS(ISTEXT(VLOOKUP(B2140,AGE!A:A,1,FALSE)),"age", ISTEXT(VLOOKUP(B2140,'hardcoded age'!A:A, 1, FALSE)), "age", TRUE, "")</f>
        <v/>
      </c>
    </row>
    <row r="2141" spans="3:3" x14ac:dyDescent="0.3">
      <c r="C2141" t="str" cm="1">
        <f t="array" ref="C2141">_xlfn.IFS(ISTEXT(VLOOKUP(B2141,AGE!A:A,1,FALSE)),"age", ISTEXT(VLOOKUP(B2141,'hardcoded age'!A:A, 1, FALSE)), "age", TRUE, "")</f>
        <v/>
      </c>
    </row>
    <row r="2142" spans="3:3" x14ac:dyDescent="0.3">
      <c r="C2142" t="str" cm="1">
        <f t="array" ref="C2142">_xlfn.IFS(ISTEXT(VLOOKUP(B2142,AGE!A:A,1,FALSE)),"age", ISTEXT(VLOOKUP(B2142,'hardcoded age'!A:A, 1, FALSE)), "age", TRUE, "")</f>
        <v/>
      </c>
    </row>
    <row r="2143" spans="3:3" x14ac:dyDescent="0.3">
      <c r="C2143" t="str" cm="1">
        <f t="array" ref="C2143">_xlfn.IFS(ISTEXT(VLOOKUP(B2143,AGE!A:A,1,FALSE)),"age", ISTEXT(VLOOKUP(B2143,'hardcoded age'!A:A, 1, FALSE)), "age", TRUE, "")</f>
        <v/>
      </c>
    </row>
    <row r="2144" spans="3:3" x14ac:dyDescent="0.3">
      <c r="C2144" t="str" cm="1">
        <f t="array" ref="C2144">_xlfn.IFS(ISTEXT(VLOOKUP(B2144,AGE!A:A,1,FALSE)),"age", ISTEXT(VLOOKUP(B2144,'hardcoded age'!A:A, 1, FALSE)), "age", TRUE, "")</f>
        <v/>
      </c>
    </row>
    <row r="2145" spans="3:3" x14ac:dyDescent="0.3">
      <c r="C2145" t="str" cm="1">
        <f t="array" ref="C2145">_xlfn.IFS(ISTEXT(VLOOKUP(B2145,AGE!A:A,1,FALSE)),"age", ISTEXT(VLOOKUP(B2145,'hardcoded age'!A:A, 1, FALSE)), "age", TRUE, "")</f>
        <v/>
      </c>
    </row>
    <row r="2146" spans="3:3" x14ac:dyDescent="0.3">
      <c r="C2146" t="str" cm="1">
        <f t="array" ref="C2146">_xlfn.IFS(ISTEXT(VLOOKUP(B2146,AGE!A:A,1,FALSE)),"age", ISTEXT(VLOOKUP(B2146,'hardcoded age'!A:A, 1, FALSE)), "age", TRUE, "")</f>
        <v/>
      </c>
    </row>
    <row r="2147" spans="3:3" x14ac:dyDescent="0.3">
      <c r="C2147" t="str" cm="1">
        <f t="array" ref="C2147">_xlfn.IFS(ISTEXT(VLOOKUP(B2147,AGE!A:A,1,FALSE)),"age", ISTEXT(VLOOKUP(B2147,'hardcoded age'!A:A, 1, FALSE)), "age", TRUE, "")</f>
        <v/>
      </c>
    </row>
    <row r="2148" spans="3:3" x14ac:dyDescent="0.3">
      <c r="C2148" t="str" cm="1">
        <f t="array" ref="C2148">_xlfn.IFS(ISTEXT(VLOOKUP(B2148,AGE!A:A,1,FALSE)),"age", ISTEXT(VLOOKUP(B2148,'hardcoded age'!A:A, 1, FALSE)), "age", TRUE, "")</f>
        <v/>
      </c>
    </row>
    <row r="2149" spans="3:3" x14ac:dyDescent="0.3">
      <c r="C2149" t="str" cm="1">
        <f t="array" ref="C2149">_xlfn.IFS(ISTEXT(VLOOKUP(B2149,AGE!A:A,1,FALSE)),"age", ISTEXT(VLOOKUP(B2149,'hardcoded age'!A:A, 1, FALSE)), "age", TRUE, "")</f>
        <v/>
      </c>
    </row>
    <row r="2150" spans="3:3" x14ac:dyDescent="0.3">
      <c r="C2150" t="str" cm="1">
        <f t="array" ref="C2150">_xlfn.IFS(ISTEXT(VLOOKUP(B2150,AGE!A:A,1,FALSE)),"age", ISTEXT(VLOOKUP(B2150,'hardcoded age'!A:A, 1, FALSE)), "age", TRUE, "")</f>
        <v/>
      </c>
    </row>
    <row r="2151" spans="3:3" x14ac:dyDescent="0.3">
      <c r="C2151" t="str" cm="1">
        <f t="array" ref="C2151">_xlfn.IFS(ISTEXT(VLOOKUP(B2151,AGE!A:A,1,FALSE)),"age", ISTEXT(VLOOKUP(B2151,'hardcoded age'!A:A, 1, FALSE)), "age", TRUE, "")</f>
        <v/>
      </c>
    </row>
    <row r="2152" spans="3:3" x14ac:dyDescent="0.3">
      <c r="C2152" t="str" cm="1">
        <f t="array" ref="C2152">_xlfn.IFS(ISTEXT(VLOOKUP(B2152,AGE!A:A,1,FALSE)),"age", ISTEXT(VLOOKUP(B2152,'hardcoded age'!A:A, 1, FALSE)), "age", TRUE, "")</f>
        <v/>
      </c>
    </row>
    <row r="2153" spans="3:3" x14ac:dyDescent="0.3">
      <c r="C2153" t="str" cm="1">
        <f t="array" ref="C2153">_xlfn.IFS(ISTEXT(VLOOKUP(B2153,AGE!A:A,1,FALSE)),"age", ISTEXT(VLOOKUP(B2153,'hardcoded age'!A:A, 1, FALSE)), "age", TRUE, "")</f>
        <v/>
      </c>
    </row>
    <row r="2154" spans="3:3" x14ac:dyDescent="0.3">
      <c r="C2154" t="str" cm="1">
        <f t="array" ref="C2154">_xlfn.IFS(ISTEXT(VLOOKUP(B2154,AGE!A:A,1,FALSE)),"age", ISTEXT(VLOOKUP(B2154,'hardcoded age'!A:A, 1, FALSE)), "age", TRUE, "")</f>
        <v/>
      </c>
    </row>
    <row r="2155" spans="3:3" x14ac:dyDescent="0.3">
      <c r="C2155" t="str" cm="1">
        <f t="array" ref="C2155">_xlfn.IFS(ISTEXT(VLOOKUP(B2155,AGE!A:A,1,FALSE)),"age", ISTEXT(VLOOKUP(B2155,'hardcoded age'!A:A, 1, FALSE)), "age", TRUE, "")</f>
        <v/>
      </c>
    </row>
    <row r="2156" spans="3:3" x14ac:dyDescent="0.3">
      <c r="C2156" t="str" cm="1">
        <f t="array" ref="C2156">_xlfn.IFS(ISTEXT(VLOOKUP(B2156,AGE!A:A,1,FALSE)),"age", ISTEXT(VLOOKUP(B2156,'hardcoded age'!A:A, 1, FALSE)), "age", TRUE, "")</f>
        <v/>
      </c>
    </row>
    <row r="2157" spans="3:3" x14ac:dyDescent="0.3">
      <c r="C2157" t="str" cm="1">
        <f t="array" ref="C2157">_xlfn.IFS(ISTEXT(VLOOKUP(B2157,AGE!A:A,1,FALSE)),"age", ISTEXT(VLOOKUP(B2157,'hardcoded age'!A:A, 1, FALSE)), "age", TRUE, "")</f>
        <v/>
      </c>
    </row>
    <row r="2158" spans="3:3" x14ac:dyDescent="0.3">
      <c r="C2158" t="str" cm="1">
        <f t="array" ref="C2158">_xlfn.IFS(ISTEXT(VLOOKUP(B2158,AGE!A:A,1,FALSE)),"age", ISTEXT(VLOOKUP(B2158,'hardcoded age'!A:A, 1, FALSE)), "age", TRUE, "")</f>
        <v/>
      </c>
    </row>
    <row r="2159" spans="3:3" x14ac:dyDescent="0.3">
      <c r="C2159" t="str" cm="1">
        <f t="array" ref="C2159">_xlfn.IFS(ISTEXT(VLOOKUP(B2159,AGE!A:A,1,FALSE)),"age", ISTEXT(VLOOKUP(B2159,'hardcoded age'!A:A, 1, FALSE)), "age", TRUE, "")</f>
        <v/>
      </c>
    </row>
    <row r="2160" spans="3:3" x14ac:dyDescent="0.3">
      <c r="C2160" t="str" cm="1">
        <f t="array" ref="C2160">_xlfn.IFS(ISTEXT(VLOOKUP(B2160,AGE!A:A,1,FALSE)),"age", ISTEXT(VLOOKUP(B2160,'hardcoded age'!A:A, 1, FALSE)), "age", TRUE, "")</f>
        <v/>
      </c>
    </row>
    <row r="2161" spans="3:3" x14ac:dyDescent="0.3">
      <c r="C2161" t="str" cm="1">
        <f t="array" ref="C2161">_xlfn.IFS(ISTEXT(VLOOKUP(B2161,AGE!A:A,1,FALSE)),"age", ISTEXT(VLOOKUP(B2161,'hardcoded age'!A:A, 1, FALSE)), "age", TRUE, "")</f>
        <v/>
      </c>
    </row>
    <row r="2162" spans="3:3" x14ac:dyDescent="0.3">
      <c r="C2162" t="str" cm="1">
        <f t="array" ref="C2162">_xlfn.IFS(ISTEXT(VLOOKUP(B2162,AGE!A:A,1,FALSE)),"age", ISTEXT(VLOOKUP(B2162,'hardcoded age'!A:A, 1, FALSE)), "age", TRUE, "")</f>
        <v/>
      </c>
    </row>
    <row r="2163" spans="3:3" x14ac:dyDescent="0.3">
      <c r="C2163" t="str" cm="1">
        <f t="array" ref="C2163">_xlfn.IFS(ISTEXT(VLOOKUP(B2163,AGE!A:A,1,FALSE)),"age", ISTEXT(VLOOKUP(B2163,'hardcoded age'!A:A, 1, FALSE)), "age", TRUE, "")</f>
        <v/>
      </c>
    </row>
    <row r="2164" spans="3:3" x14ac:dyDescent="0.3">
      <c r="C2164" t="str" cm="1">
        <f t="array" ref="C2164">_xlfn.IFS(ISTEXT(VLOOKUP(B2164,AGE!A:A,1,FALSE)),"age", ISTEXT(VLOOKUP(B2164,'hardcoded age'!A:A, 1, FALSE)), "age", TRUE, "")</f>
        <v/>
      </c>
    </row>
    <row r="2165" spans="3:3" x14ac:dyDescent="0.3">
      <c r="C2165" t="str" cm="1">
        <f t="array" ref="C2165">_xlfn.IFS(ISTEXT(VLOOKUP(B2165,AGE!A:A,1,FALSE)),"age", ISTEXT(VLOOKUP(B2165,'hardcoded age'!A:A, 1, FALSE)), "age", TRUE, "")</f>
        <v/>
      </c>
    </row>
    <row r="2166" spans="3:3" x14ac:dyDescent="0.3">
      <c r="C2166" t="str" cm="1">
        <f t="array" ref="C2166">_xlfn.IFS(ISTEXT(VLOOKUP(B2166,AGE!A:A,1,FALSE)),"age", ISTEXT(VLOOKUP(B2166,'hardcoded age'!A:A, 1, FALSE)), "age", TRUE, "")</f>
        <v/>
      </c>
    </row>
    <row r="2167" spans="3:3" x14ac:dyDescent="0.3">
      <c r="C2167" t="str" cm="1">
        <f t="array" ref="C2167">_xlfn.IFS(ISTEXT(VLOOKUP(B2167,AGE!A:A,1,FALSE)),"age", ISTEXT(VLOOKUP(B2167,'hardcoded age'!A:A, 1, FALSE)), "age", TRUE, "")</f>
        <v/>
      </c>
    </row>
    <row r="2168" spans="3:3" x14ac:dyDescent="0.3">
      <c r="C2168" t="str" cm="1">
        <f t="array" ref="C2168">_xlfn.IFS(ISTEXT(VLOOKUP(B2168,AGE!A:A,1,FALSE)),"age", ISTEXT(VLOOKUP(B2168,'hardcoded age'!A:A, 1, FALSE)), "age", TRUE, "")</f>
        <v/>
      </c>
    </row>
    <row r="2169" spans="3:3" x14ac:dyDescent="0.3">
      <c r="C2169" t="str" cm="1">
        <f t="array" ref="C2169">_xlfn.IFS(ISTEXT(VLOOKUP(B2169,AGE!A:A,1,FALSE)),"age", ISTEXT(VLOOKUP(B2169,'hardcoded age'!A:A, 1, FALSE)), "age", TRUE, "")</f>
        <v/>
      </c>
    </row>
    <row r="2170" spans="3:3" x14ac:dyDescent="0.3">
      <c r="C2170" t="str" cm="1">
        <f t="array" ref="C2170">_xlfn.IFS(ISTEXT(VLOOKUP(B2170,AGE!A:A,1,FALSE)),"age", ISTEXT(VLOOKUP(B2170,'hardcoded age'!A:A, 1, FALSE)), "age", TRUE, "")</f>
        <v/>
      </c>
    </row>
    <row r="2171" spans="3:3" x14ac:dyDescent="0.3">
      <c r="C2171" t="str" cm="1">
        <f t="array" ref="C2171">_xlfn.IFS(ISTEXT(VLOOKUP(B2171,AGE!A:A,1,FALSE)),"age", ISTEXT(VLOOKUP(B2171,'hardcoded age'!A:A, 1, FALSE)), "age", TRUE, "")</f>
        <v/>
      </c>
    </row>
    <row r="2172" spans="3:3" x14ac:dyDescent="0.3">
      <c r="C2172" t="str" cm="1">
        <f t="array" ref="C2172">_xlfn.IFS(ISTEXT(VLOOKUP(B2172,AGE!A:A,1,FALSE)),"age", ISTEXT(VLOOKUP(B2172,'hardcoded age'!A:A, 1, FALSE)), "age", TRUE, "")</f>
        <v/>
      </c>
    </row>
    <row r="2173" spans="3:3" x14ac:dyDescent="0.3">
      <c r="C2173" t="str" cm="1">
        <f t="array" ref="C2173">_xlfn.IFS(ISTEXT(VLOOKUP(B2173,AGE!A:A,1,FALSE)),"age", ISTEXT(VLOOKUP(B2173,'hardcoded age'!A:A, 1, FALSE)), "age", TRUE, "")</f>
        <v/>
      </c>
    </row>
    <row r="2174" spans="3:3" x14ac:dyDescent="0.3">
      <c r="C2174" t="str" cm="1">
        <f t="array" ref="C2174">_xlfn.IFS(ISTEXT(VLOOKUP(B2174,AGE!A:A,1,FALSE)),"age", ISTEXT(VLOOKUP(B2174,'hardcoded age'!A:A, 1, FALSE)), "age", TRUE, "")</f>
        <v/>
      </c>
    </row>
    <row r="2175" spans="3:3" x14ac:dyDescent="0.3">
      <c r="C2175" t="str" cm="1">
        <f t="array" ref="C2175">_xlfn.IFS(ISTEXT(VLOOKUP(B2175,AGE!A:A,1,FALSE)),"age", ISTEXT(VLOOKUP(B2175,'hardcoded age'!A:A, 1, FALSE)), "age", TRUE, "")</f>
        <v/>
      </c>
    </row>
    <row r="2176" spans="3:3" x14ac:dyDescent="0.3">
      <c r="C2176" t="str" cm="1">
        <f t="array" ref="C2176">_xlfn.IFS(ISTEXT(VLOOKUP(B2176,AGE!A:A,1,FALSE)),"age", ISTEXT(VLOOKUP(B2176,'hardcoded age'!A:A, 1, FALSE)), "age", TRUE, "")</f>
        <v/>
      </c>
    </row>
    <row r="2177" spans="3:3" x14ac:dyDescent="0.3">
      <c r="C2177" t="str" cm="1">
        <f t="array" ref="C2177">_xlfn.IFS(ISTEXT(VLOOKUP(B2177,AGE!A:A,1,FALSE)),"age", ISTEXT(VLOOKUP(B2177,'hardcoded age'!A:A, 1, FALSE)), "age", TRUE, "")</f>
        <v/>
      </c>
    </row>
    <row r="2178" spans="3:3" x14ac:dyDescent="0.3">
      <c r="C2178" t="str" cm="1">
        <f t="array" ref="C2178">_xlfn.IFS(ISTEXT(VLOOKUP(B2178,AGE!A:A,1,FALSE)),"age", ISTEXT(VLOOKUP(B2178,'hardcoded age'!A:A, 1, FALSE)), "age", TRUE, "")</f>
        <v/>
      </c>
    </row>
    <row r="2179" spans="3:3" x14ac:dyDescent="0.3">
      <c r="C2179" t="str" cm="1">
        <f t="array" ref="C2179">_xlfn.IFS(ISTEXT(VLOOKUP(B2179,AGE!A:A,1,FALSE)),"age", ISTEXT(VLOOKUP(B2179,'hardcoded age'!A:A, 1, FALSE)), "age", TRUE, "")</f>
        <v/>
      </c>
    </row>
    <row r="2180" spans="3:3" x14ac:dyDescent="0.3">
      <c r="C2180" t="str" cm="1">
        <f t="array" ref="C2180">_xlfn.IFS(ISTEXT(VLOOKUP(B2180,AGE!A:A,1,FALSE)),"age", ISTEXT(VLOOKUP(B2180,'hardcoded age'!A:A, 1, FALSE)), "age", TRUE, "")</f>
        <v/>
      </c>
    </row>
    <row r="2181" spans="3:3" x14ac:dyDescent="0.3">
      <c r="C2181" t="str" cm="1">
        <f t="array" ref="C2181">_xlfn.IFS(ISTEXT(VLOOKUP(B2181,AGE!A:A,1,FALSE)),"age", ISTEXT(VLOOKUP(B2181,'hardcoded age'!A:A, 1, FALSE)), "age", TRUE, "")</f>
        <v/>
      </c>
    </row>
    <row r="2182" spans="3:3" x14ac:dyDescent="0.3">
      <c r="C2182" t="str" cm="1">
        <f t="array" ref="C2182">_xlfn.IFS(ISTEXT(VLOOKUP(B2182,AGE!A:A,1,FALSE)),"age", ISTEXT(VLOOKUP(B2182,'hardcoded age'!A:A, 1, FALSE)), "age", TRUE, "")</f>
        <v/>
      </c>
    </row>
    <row r="2183" spans="3:3" x14ac:dyDescent="0.3">
      <c r="C2183" t="str" cm="1">
        <f t="array" ref="C2183">_xlfn.IFS(ISTEXT(VLOOKUP(B2183,AGE!A:A,1,FALSE)),"age", ISTEXT(VLOOKUP(B2183,'hardcoded age'!A:A, 1, FALSE)), "age", TRUE, "")</f>
        <v/>
      </c>
    </row>
    <row r="2184" spans="3:3" x14ac:dyDescent="0.3">
      <c r="C2184" t="str" cm="1">
        <f t="array" ref="C2184">_xlfn.IFS(ISTEXT(VLOOKUP(B2184,AGE!A:A,1,FALSE)),"age", ISTEXT(VLOOKUP(B2184,'hardcoded age'!A:A, 1, FALSE)), "age", TRUE, "")</f>
        <v/>
      </c>
    </row>
    <row r="2185" spans="3:3" x14ac:dyDescent="0.3">
      <c r="C2185" t="str" cm="1">
        <f t="array" ref="C2185">_xlfn.IFS(ISTEXT(VLOOKUP(B2185,AGE!A:A,1,FALSE)),"age", ISTEXT(VLOOKUP(B2185,'hardcoded age'!A:A, 1, FALSE)), "age", TRUE, "")</f>
        <v/>
      </c>
    </row>
    <row r="2186" spans="3:3" x14ac:dyDescent="0.3">
      <c r="C2186" t="str" cm="1">
        <f t="array" ref="C2186">_xlfn.IFS(ISTEXT(VLOOKUP(B2186,AGE!A:A,1,FALSE)),"age", ISTEXT(VLOOKUP(B2186,'hardcoded age'!A:A, 1, FALSE)), "age", TRUE, "")</f>
        <v/>
      </c>
    </row>
    <row r="2187" spans="3:3" x14ac:dyDescent="0.3">
      <c r="C2187" t="str" cm="1">
        <f t="array" ref="C2187">_xlfn.IFS(ISTEXT(VLOOKUP(B2187,AGE!A:A,1,FALSE)),"age", ISTEXT(VLOOKUP(B2187,'hardcoded age'!A:A, 1, FALSE)), "age", TRUE, "")</f>
        <v/>
      </c>
    </row>
    <row r="2188" spans="3:3" x14ac:dyDescent="0.3">
      <c r="C2188" t="str" cm="1">
        <f t="array" ref="C2188">_xlfn.IFS(ISTEXT(VLOOKUP(B2188,AGE!A:A,1,FALSE)),"age", ISTEXT(VLOOKUP(B2188,'hardcoded age'!A:A, 1, FALSE)), "age", TRUE, "")</f>
        <v/>
      </c>
    </row>
    <row r="2189" spans="3:3" x14ac:dyDescent="0.3">
      <c r="C2189" t="str" cm="1">
        <f t="array" ref="C2189">_xlfn.IFS(ISTEXT(VLOOKUP(B2189,AGE!A:A,1,FALSE)),"age", ISTEXT(VLOOKUP(B2189,'hardcoded age'!A:A, 1, FALSE)), "age", TRUE, "")</f>
        <v/>
      </c>
    </row>
    <row r="2190" spans="3:3" x14ac:dyDescent="0.3">
      <c r="C2190" t="str" cm="1">
        <f t="array" ref="C2190">_xlfn.IFS(ISTEXT(VLOOKUP(B2190,AGE!A:A,1,FALSE)),"age", ISTEXT(VLOOKUP(B2190,'hardcoded age'!A:A, 1, FALSE)), "age", TRUE, "")</f>
        <v/>
      </c>
    </row>
    <row r="2191" spans="3:3" x14ac:dyDescent="0.3">
      <c r="C2191" t="str" cm="1">
        <f t="array" ref="C2191">_xlfn.IFS(ISTEXT(VLOOKUP(B2191,AGE!A:A,1,FALSE)),"age", ISTEXT(VLOOKUP(B2191,'hardcoded age'!A:A, 1, FALSE)), "age", TRUE, "")</f>
        <v/>
      </c>
    </row>
    <row r="2192" spans="3:3" x14ac:dyDescent="0.3">
      <c r="C2192" t="str" cm="1">
        <f t="array" ref="C2192">_xlfn.IFS(ISTEXT(VLOOKUP(B2192,AGE!A:A,1,FALSE)),"age", ISTEXT(VLOOKUP(B2192,'hardcoded age'!A:A, 1, FALSE)), "age", TRUE, "")</f>
        <v/>
      </c>
    </row>
    <row r="2193" spans="3:3" x14ac:dyDescent="0.3">
      <c r="C2193" t="str" cm="1">
        <f t="array" ref="C2193">_xlfn.IFS(ISTEXT(VLOOKUP(B2193,AGE!A:A,1,FALSE)),"age", ISTEXT(VLOOKUP(B2193,'hardcoded age'!A:A, 1, FALSE)), "age", TRUE, "")</f>
        <v/>
      </c>
    </row>
    <row r="2194" spans="3:3" x14ac:dyDescent="0.3">
      <c r="C2194" t="str" cm="1">
        <f t="array" ref="C2194">_xlfn.IFS(ISTEXT(VLOOKUP(B2194,AGE!A:A,1,FALSE)),"age", ISTEXT(VLOOKUP(B2194,'hardcoded age'!A:A, 1, FALSE)), "age", TRUE, "")</f>
        <v/>
      </c>
    </row>
    <row r="2195" spans="3:3" x14ac:dyDescent="0.3">
      <c r="C2195" t="str" cm="1">
        <f t="array" ref="C2195">_xlfn.IFS(ISTEXT(VLOOKUP(B2195,AGE!A:A,1,FALSE)),"age", ISTEXT(VLOOKUP(B2195,'hardcoded age'!A:A, 1, FALSE)), "age", TRUE, "")</f>
        <v/>
      </c>
    </row>
    <row r="2196" spans="3:3" x14ac:dyDescent="0.3">
      <c r="C2196" t="str" cm="1">
        <f t="array" ref="C2196">_xlfn.IFS(ISTEXT(VLOOKUP(B2196,AGE!A:A,1,FALSE)),"age", ISTEXT(VLOOKUP(B2196,'hardcoded age'!A:A, 1, FALSE)), "age", TRUE, "")</f>
        <v/>
      </c>
    </row>
    <row r="2197" spans="3:3" x14ac:dyDescent="0.3">
      <c r="C2197" t="str" cm="1">
        <f t="array" ref="C2197">_xlfn.IFS(ISTEXT(VLOOKUP(B2197,AGE!A:A,1,FALSE)),"age", ISTEXT(VLOOKUP(B2197,'hardcoded age'!A:A, 1, FALSE)), "age", TRUE, "")</f>
        <v/>
      </c>
    </row>
    <row r="2198" spans="3:3" x14ac:dyDescent="0.3">
      <c r="C2198" t="str" cm="1">
        <f t="array" ref="C2198">_xlfn.IFS(ISTEXT(VLOOKUP(B2198,AGE!A:A,1,FALSE)),"age", ISTEXT(VLOOKUP(B2198,'hardcoded age'!A:A, 1, FALSE)), "age", TRUE, "")</f>
        <v/>
      </c>
    </row>
    <row r="2199" spans="3:3" x14ac:dyDescent="0.3">
      <c r="C2199" t="str" cm="1">
        <f t="array" ref="C2199">_xlfn.IFS(ISTEXT(VLOOKUP(B2199,AGE!A:A,1,FALSE)),"age", ISTEXT(VLOOKUP(B2199,'hardcoded age'!A:A, 1, FALSE)), "age", TRUE, "")</f>
        <v/>
      </c>
    </row>
    <row r="2200" spans="3:3" x14ac:dyDescent="0.3">
      <c r="C2200" t="str" cm="1">
        <f t="array" ref="C2200">_xlfn.IFS(ISTEXT(VLOOKUP(B2200,AGE!A:A,1,FALSE)),"age", ISTEXT(VLOOKUP(B2200,'hardcoded age'!A:A, 1, FALSE)), "age", TRUE, "")</f>
        <v/>
      </c>
    </row>
    <row r="2201" spans="3:3" x14ac:dyDescent="0.3">
      <c r="C2201" t="str" cm="1">
        <f t="array" ref="C2201">_xlfn.IFS(ISTEXT(VLOOKUP(B2201,AGE!A:A,1,FALSE)),"age", ISTEXT(VLOOKUP(B2201,'hardcoded age'!A:A, 1, FALSE)), "age", TRUE, "")</f>
        <v/>
      </c>
    </row>
    <row r="2202" spans="3:3" x14ac:dyDescent="0.3">
      <c r="C2202" t="str" cm="1">
        <f t="array" ref="C2202">_xlfn.IFS(ISTEXT(VLOOKUP(B2202,AGE!A:A,1,FALSE)),"age", ISTEXT(VLOOKUP(B2202,'hardcoded age'!A:A, 1, FALSE)), "age", TRUE, "")</f>
        <v/>
      </c>
    </row>
    <row r="2203" spans="3:3" x14ac:dyDescent="0.3">
      <c r="C2203" t="str" cm="1">
        <f t="array" ref="C2203">_xlfn.IFS(ISTEXT(VLOOKUP(B2203,AGE!A:A,1,FALSE)),"age", ISTEXT(VLOOKUP(B2203,'hardcoded age'!A:A, 1, FALSE)), "age", TRUE, "")</f>
        <v/>
      </c>
    </row>
    <row r="2204" spans="3:3" x14ac:dyDescent="0.3">
      <c r="C2204" t="str" cm="1">
        <f t="array" ref="C2204">_xlfn.IFS(ISTEXT(VLOOKUP(B2204,AGE!A:A,1,FALSE)),"age", ISTEXT(VLOOKUP(B2204,'hardcoded age'!A:A, 1, FALSE)), "age", TRUE, "")</f>
        <v/>
      </c>
    </row>
    <row r="2205" spans="3:3" x14ac:dyDescent="0.3">
      <c r="C2205" t="str" cm="1">
        <f t="array" ref="C2205">_xlfn.IFS(ISTEXT(VLOOKUP(B2205,AGE!A:A,1,FALSE)),"age", ISTEXT(VLOOKUP(B2205,'hardcoded age'!A:A, 1, FALSE)), "age", TRUE, "")</f>
        <v/>
      </c>
    </row>
    <row r="2206" spans="3:3" x14ac:dyDescent="0.3">
      <c r="C2206" t="str" cm="1">
        <f t="array" ref="C2206">_xlfn.IFS(ISTEXT(VLOOKUP(B2206,AGE!A:A,1,FALSE)),"age", ISTEXT(VLOOKUP(B2206,'hardcoded age'!A:A, 1, FALSE)), "age", TRUE, "")</f>
        <v/>
      </c>
    </row>
    <row r="2207" spans="3:3" x14ac:dyDescent="0.3">
      <c r="C2207" t="str" cm="1">
        <f t="array" ref="C2207">_xlfn.IFS(ISTEXT(VLOOKUP(B2207,AGE!A:A,1,FALSE)),"age", ISTEXT(VLOOKUP(B2207,'hardcoded age'!A:A, 1, FALSE)), "age", TRUE, "")</f>
        <v/>
      </c>
    </row>
    <row r="2208" spans="3:3" x14ac:dyDescent="0.3">
      <c r="C2208" t="str" cm="1">
        <f t="array" ref="C2208">_xlfn.IFS(ISTEXT(VLOOKUP(B2208,AGE!A:A,1,FALSE)),"age", ISTEXT(VLOOKUP(B2208,'hardcoded age'!A:A, 1, FALSE)), "age", TRUE, "")</f>
        <v/>
      </c>
    </row>
    <row r="2209" spans="3:3" x14ac:dyDescent="0.3">
      <c r="C2209" t="str" cm="1">
        <f t="array" ref="C2209">_xlfn.IFS(ISTEXT(VLOOKUP(B2209,AGE!A:A,1,FALSE)),"age", ISTEXT(VLOOKUP(B2209,'hardcoded age'!A:A, 1, FALSE)), "age", TRUE, "")</f>
        <v/>
      </c>
    </row>
    <row r="2210" spans="3:3" x14ac:dyDescent="0.3">
      <c r="C2210" t="str" cm="1">
        <f t="array" ref="C2210">_xlfn.IFS(ISTEXT(VLOOKUP(B2210,AGE!A:A,1,FALSE)),"age", ISTEXT(VLOOKUP(B2210,'hardcoded age'!A:A, 1, FALSE)), "age", TRUE, "")</f>
        <v/>
      </c>
    </row>
    <row r="2211" spans="3:3" x14ac:dyDescent="0.3">
      <c r="C2211" t="str" cm="1">
        <f t="array" ref="C2211">_xlfn.IFS(ISTEXT(VLOOKUP(B2211,AGE!A:A,1,FALSE)),"age", ISTEXT(VLOOKUP(B2211,'hardcoded age'!A:A, 1, FALSE)), "age", TRUE, "")</f>
        <v/>
      </c>
    </row>
    <row r="2212" spans="3:3" x14ac:dyDescent="0.3">
      <c r="C2212" t="str" cm="1">
        <f t="array" ref="C2212">_xlfn.IFS(ISTEXT(VLOOKUP(B2212,AGE!A:A,1,FALSE)),"age", ISTEXT(VLOOKUP(B2212,'hardcoded age'!A:A, 1, FALSE)), "age", TRUE, "")</f>
        <v/>
      </c>
    </row>
    <row r="2213" spans="3:3" x14ac:dyDescent="0.3">
      <c r="C2213" t="str" cm="1">
        <f t="array" ref="C2213">_xlfn.IFS(ISTEXT(VLOOKUP(B2213,AGE!A:A,1,FALSE)),"age", ISTEXT(VLOOKUP(B2213,'hardcoded age'!A:A, 1, FALSE)), "age", TRUE, "")</f>
        <v/>
      </c>
    </row>
    <row r="2214" spans="3:3" x14ac:dyDescent="0.3">
      <c r="C2214" t="str" cm="1">
        <f t="array" ref="C2214">_xlfn.IFS(ISTEXT(VLOOKUP(B2214,AGE!A:A,1,FALSE)),"age", ISTEXT(VLOOKUP(B2214,'hardcoded age'!A:A, 1, FALSE)), "age", TRUE, "")</f>
        <v/>
      </c>
    </row>
    <row r="2215" spans="3:3" x14ac:dyDescent="0.3">
      <c r="C2215" t="str" cm="1">
        <f t="array" ref="C2215">_xlfn.IFS(ISTEXT(VLOOKUP(B2215,AGE!A:A,1,FALSE)),"age", ISTEXT(VLOOKUP(B2215,'hardcoded age'!A:A, 1, FALSE)), "age", TRUE, "")</f>
        <v/>
      </c>
    </row>
    <row r="2216" spans="3:3" x14ac:dyDescent="0.3">
      <c r="C2216" t="str" cm="1">
        <f t="array" ref="C2216">_xlfn.IFS(ISTEXT(VLOOKUP(B2216,AGE!A:A,1,FALSE)),"age", ISTEXT(VLOOKUP(B2216,'hardcoded age'!A:A, 1, FALSE)), "age", TRUE, "")</f>
        <v/>
      </c>
    </row>
    <row r="2217" spans="3:3" x14ac:dyDescent="0.3">
      <c r="C2217" t="str" cm="1">
        <f t="array" ref="C2217">_xlfn.IFS(ISTEXT(VLOOKUP(B2217,AGE!A:A,1,FALSE)),"age", ISTEXT(VLOOKUP(B2217,'hardcoded age'!A:A, 1, FALSE)), "age", TRUE, "")</f>
        <v/>
      </c>
    </row>
    <row r="2218" spans="3:3" x14ac:dyDescent="0.3">
      <c r="C2218" t="str" cm="1">
        <f t="array" ref="C2218">_xlfn.IFS(ISTEXT(VLOOKUP(B2218,AGE!A:A,1,FALSE)),"age", ISTEXT(VLOOKUP(B2218,'hardcoded age'!A:A, 1, FALSE)), "age", TRUE, "")</f>
        <v/>
      </c>
    </row>
    <row r="2219" spans="3:3" x14ac:dyDescent="0.3">
      <c r="C2219" t="str" cm="1">
        <f t="array" ref="C2219">_xlfn.IFS(ISTEXT(VLOOKUP(B2219,AGE!A:A,1,FALSE)),"age", ISTEXT(VLOOKUP(B2219,'hardcoded age'!A:A, 1, FALSE)), "age", TRUE, "")</f>
        <v/>
      </c>
    </row>
    <row r="2220" spans="3:3" x14ac:dyDescent="0.3">
      <c r="C2220" t="str" cm="1">
        <f t="array" ref="C2220">_xlfn.IFS(ISTEXT(VLOOKUP(B2220,AGE!A:A,1,FALSE)),"age", ISTEXT(VLOOKUP(B2220,'hardcoded age'!A:A, 1, FALSE)), "age", TRUE, "")</f>
        <v/>
      </c>
    </row>
    <row r="2221" spans="3:3" x14ac:dyDescent="0.3">
      <c r="C2221" t="str" cm="1">
        <f t="array" ref="C2221">_xlfn.IFS(ISTEXT(VLOOKUP(B2221,AGE!A:A,1,FALSE)),"age", ISTEXT(VLOOKUP(B2221,'hardcoded age'!A:A, 1, FALSE)), "age", TRUE, "")</f>
        <v/>
      </c>
    </row>
    <row r="2222" spans="3:3" x14ac:dyDescent="0.3">
      <c r="C2222" t="str" cm="1">
        <f t="array" ref="C2222">_xlfn.IFS(ISTEXT(VLOOKUP(B2222,AGE!A:A,1,FALSE)),"age", ISTEXT(VLOOKUP(B2222,'hardcoded age'!A:A, 1, FALSE)), "age", TRUE, "")</f>
        <v/>
      </c>
    </row>
    <row r="2223" spans="3:3" x14ac:dyDescent="0.3">
      <c r="C2223" t="str" cm="1">
        <f t="array" ref="C2223">_xlfn.IFS(ISTEXT(VLOOKUP(B2223,AGE!A:A,1,FALSE)),"age", ISTEXT(VLOOKUP(B2223,'hardcoded age'!A:A, 1, FALSE)), "age", TRUE, "")</f>
        <v/>
      </c>
    </row>
    <row r="2224" spans="3:3" x14ac:dyDescent="0.3">
      <c r="C2224" t="str" cm="1">
        <f t="array" ref="C2224">_xlfn.IFS(ISTEXT(VLOOKUP(B2224,AGE!A:A,1,FALSE)),"age", ISTEXT(VLOOKUP(B2224,'hardcoded age'!A:A, 1, FALSE)), "age", TRUE, "")</f>
        <v/>
      </c>
    </row>
    <row r="2225" spans="3:3" x14ac:dyDescent="0.3">
      <c r="C2225" t="str" cm="1">
        <f t="array" ref="C2225">_xlfn.IFS(ISTEXT(VLOOKUP(B2225,AGE!A:A,1,FALSE)),"age", ISTEXT(VLOOKUP(B2225,'hardcoded age'!A:A, 1, FALSE)), "age", TRUE, "")</f>
        <v/>
      </c>
    </row>
    <row r="2226" spans="3:3" x14ac:dyDescent="0.3">
      <c r="C2226" t="str" cm="1">
        <f t="array" ref="C2226">_xlfn.IFS(ISTEXT(VLOOKUP(B2226,AGE!A:A,1,FALSE)),"age", ISTEXT(VLOOKUP(B2226,'hardcoded age'!A:A, 1, FALSE)), "age", TRUE, "")</f>
        <v/>
      </c>
    </row>
    <row r="2227" spans="3:3" x14ac:dyDescent="0.3">
      <c r="C2227" t="str" cm="1">
        <f t="array" ref="C2227">_xlfn.IFS(ISTEXT(VLOOKUP(B2227,AGE!A:A,1,FALSE)),"age", ISTEXT(VLOOKUP(B2227,'hardcoded age'!A:A, 1, FALSE)), "age", TRUE, "")</f>
        <v/>
      </c>
    </row>
    <row r="2228" spans="3:3" x14ac:dyDescent="0.3">
      <c r="C2228" t="str" cm="1">
        <f t="array" ref="C2228">_xlfn.IFS(ISTEXT(VLOOKUP(B2228,AGE!A:A,1,FALSE)),"age", ISTEXT(VLOOKUP(B2228,'hardcoded age'!A:A, 1, FALSE)), "age", TRUE, "")</f>
        <v/>
      </c>
    </row>
    <row r="2229" spans="3:3" x14ac:dyDescent="0.3">
      <c r="C2229" t="str" cm="1">
        <f t="array" ref="C2229">_xlfn.IFS(ISTEXT(VLOOKUP(B2229,AGE!A:A,1,FALSE)),"age", ISTEXT(VLOOKUP(B2229,'hardcoded age'!A:A, 1, FALSE)), "age", TRUE, "")</f>
        <v/>
      </c>
    </row>
    <row r="2230" spans="3:3" x14ac:dyDescent="0.3">
      <c r="C2230" t="str" cm="1">
        <f t="array" ref="C2230">_xlfn.IFS(ISTEXT(VLOOKUP(B2230,AGE!A:A,1,FALSE)),"age", ISTEXT(VLOOKUP(B2230,'hardcoded age'!A:A, 1, FALSE)), "age", TRUE, "")</f>
        <v/>
      </c>
    </row>
    <row r="2231" spans="3:3" x14ac:dyDescent="0.3">
      <c r="C2231" t="str" cm="1">
        <f t="array" ref="C2231">_xlfn.IFS(ISTEXT(VLOOKUP(B2231,AGE!A:A,1,FALSE)),"age", ISTEXT(VLOOKUP(B2231,'hardcoded age'!A:A, 1, FALSE)), "age", TRUE, "")</f>
        <v/>
      </c>
    </row>
    <row r="2232" spans="3:3" x14ac:dyDescent="0.3">
      <c r="C2232" t="str" cm="1">
        <f t="array" ref="C2232">_xlfn.IFS(ISTEXT(VLOOKUP(B2232,AGE!A:A,1,FALSE)),"age", ISTEXT(VLOOKUP(B2232,'hardcoded age'!A:A, 1, FALSE)), "age", TRUE, "")</f>
        <v/>
      </c>
    </row>
    <row r="2233" spans="3:3" x14ac:dyDescent="0.3">
      <c r="C2233" t="str" cm="1">
        <f t="array" ref="C2233">_xlfn.IFS(ISTEXT(VLOOKUP(B2233,AGE!A:A,1,FALSE)),"age", ISTEXT(VLOOKUP(B2233,'hardcoded age'!A:A, 1, FALSE)), "age", TRUE, "")</f>
        <v/>
      </c>
    </row>
    <row r="2234" spans="3:3" x14ac:dyDescent="0.3">
      <c r="C2234" t="str" cm="1">
        <f t="array" ref="C2234">_xlfn.IFS(ISTEXT(VLOOKUP(B2234,AGE!A:A,1,FALSE)),"age", ISTEXT(VLOOKUP(B2234,'hardcoded age'!A:A, 1, FALSE)), "age", TRUE, "")</f>
        <v/>
      </c>
    </row>
    <row r="2235" spans="3:3" x14ac:dyDescent="0.3">
      <c r="C2235" t="str" cm="1">
        <f t="array" ref="C2235">_xlfn.IFS(ISTEXT(VLOOKUP(B2235,AGE!A:A,1,FALSE)),"age", ISTEXT(VLOOKUP(B2235,'hardcoded age'!A:A, 1, FALSE)), "age", TRUE, "")</f>
        <v/>
      </c>
    </row>
    <row r="2236" spans="3:3" x14ac:dyDescent="0.3">
      <c r="C2236" t="str" cm="1">
        <f t="array" ref="C2236">_xlfn.IFS(ISTEXT(VLOOKUP(B2236,AGE!A:A,1,FALSE)),"age", ISTEXT(VLOOKUP(B2236,'hardcoded age'!A:A, 1, FALSE)), "age", TRUE, "")</f>
        <v/>
      </c>
    </row>
    <row r="2237" spans="3:3" x14ac:dyDescent="0.3">
      <c r="C2237" t="str" cm="1">
        <f t="array" ref="C2237">_xlfn.IFS(ISTEXT(VLOOKUP(B2237,AGE!A:A,1,FALSE)),"age", ISTEXT(VLOOKUP(B2237,'hardcoded age'!A:A, 1, FALSE)), "age", TRUE, "")</f>
        <v/>
      </c>
    </row>
    <row r="2238" spans="3:3" x14ac:dyDescent="0.3">
      <c r="C2238" t="str" cm="1">
        <f t="array" ref="C2238">_xlfn.IFS(ISTEXT(VLOOKUP(B2238,AGE!A:A,1,FALSE)),"age", ISTEXT(VLOOKUP(B2238,'hardcoded age'!A:A, 1, FALSE)), "age", TRUE, "")</f>
        <v/>
      </c>
    </row>
    <row r="2239" spans="3:3" x14ac:dyDescent="0.3">
      <c r="C2239" t="str" cm="1">
        <f t="array" ref="C2239">_xlfn.IFS(ISTEXT(VLOOKUP(B2239,AGE!A:A,1,FALSE)),"age", ISTEXT(VLOOKUP(B2239,'hardcoded age'!A:A, 1, FALSE)), "age", TRUE, "")</f>
        <v/>
      </c>
    </row>
    <row r="2240" spans="3:3" x14ac:dyDescent="0.3">
      <c r="C2240" t="str" cm="1">
        <f t="array" ref="C2240">_xlfn.IFS(ISTEXT(VLOOKUP(B2240,AGE!A:A,1,FALSE)),"age", ISTEXT(VLOOKUP(B2240,'hardcoded age'!A:A, 1, FALSE)), "age", TRUE, "")</f>
        <v/>
      </c>
    </row>
    <row r="2241" spans="3:3" x14ac:dyDescent="0.3">
      <c r="C2241" t="str" cm="1">
        <f t="array" ref="C2241">_xlfn.IFS(ISTEXT(VLOOKUP(B2241,AGE!A:A,1,FALSE)),"age", ISTEXT(VLOOKUP(B2241,'hardcoded age'!A:A, 1, FALSE)), "age", TRUE, "")</f>
        <v/>
      </c>
    </row>
    <row r="2242" spans="3:3" x14ac:dyDescent="0.3">
      <c r="C2242" t="str" cm="1">
        <f t="array" ref="C2242">_xlfn.IFS(ISTEXT(VLOOKUP(B2242,AGE!A:A,1,FALSE)),"age", ISTEXT(VLOOKUP(B2242,'hardcoded age'!A:A, 1, FALSE)), "age", TRUE, "")</f>
        <v/>
      </c>
    </row>
    <row r="2243" spans="3:3" x14ac:dyDescent="0.3">
      <c r="C2243" t="str" cm="1">
        <f t="array" ref="C2243">_xlfn.IFS(ISTEXT(VLOOKUP(B2243,AGE!A:A,1,FALSE)),"age", ISTEXT(VLOOKUP(B2243,'hardcoded age'!A:A, 1, FALSE)), "age", TRUE, "")</f>
        <v/>
      </c>
    </row>
    <row r="2244" spans="3:3" x14ac:dyDescent="0.3">
      <c r="C2244" t="str" cm="1">
        <f t="array" ref="C2244">_xlfn.IFS(ISTEXT(VLOOKUP(B2244,AGE!A:A,1,FALSE)),"age", ISTEXT(VLOOKUP(B2244,'hardcoded age'!A:A, 1, FALSE)), "age", TRUE, "")</f>
        <v/>
      </c>
    </row>
    <row r="2245" spans="3:3" x14ac:dyDescent="0.3">
      <c r="C2245" t="str" cm="1">
        <f t="array" ref="C2245">_xlfn.IFS(ISTEXT(VLOOKUP(B2245,AGE!A:A,1,FALSE)),"age", ISTEXT(VLOOKUP(B2245,'hardcoded age'!A:A, 1, FALSE)), "age", TRUE, "")</f>
        <v/>
      </c>
    </row>
    <row r="2246" spans="3:3" x14ac:dyDescent="0.3">
      <c r="C2246" t="str" cm="1">
        <f t="array" ref="C2246">_xlfn.IFS(ISTEXT(VLOOKUP(B2246,AGE!A:A,1,FALSE)),"age", ISTEXT(VLOOKUP(B2246,'hardcoded age'!A:A, 1, FALSE)), "age", TRUE, "")</f>
        <v/>
      </c>
    </row>
    <row r="2247" spans="3:3" x14ac:dyDescent="0.3">
      <c r="C2247" t="str" cm="1">
        <f t="array" ref="C2247">_xlfn.IFS(ISTEXT(VLOOKUP(B2247,AGE!A:A,1,FALSE)),"age", ISTEXT(VLOOKUP(B2247,'hardcoded age'!A:A, 1, FALSE)), "age", TRUE, "")</f>
        <v/>
      </c>
    </row>
    <row r="2248" spans="3:3" x14ac:dyDescent="0.3">
      <c r="C2248" t="str" cm="1">
        <f t="array" ref="C2248">_xlfn.IFS(ISTEXT(VLOOKUP(B2248,AGE!A:A,1,FALSE)),"age", ISTEXT(VLOOKUP(B2248,'hardcoded age'!A:A, 1, FALSE)), "age", TRUE, "")</f>
        <v/>
      </c>
    </row>
    <row r="2249" spans="3:3" x14ac:dyDescent="0.3">
      <c r="C2249" t="str" cm="1">
        <f t="array" ref="C2249">_xlfn.IFS(ISTEXT(VLOOKUP(B2249,AGE!A:A,1,FALSE)),"age", ISTEXT(VLOOKUP(B2249,'hardcoded age'!A:A, 1, FALSE)), "age", TRUE, "")</f>
        <v/>
      </c>
    </row>
    <row r="2250" spans="3:3" x14ac:dyDescent="0.3">
      <c r="C2250" t="str" cm="1">
        <f t="array" ref="C2250">_xlfn.IFS(ISTEXT(VLOOKUP(B2250,AGE!A:A,1,FALSE)),"age", ISTEXT(VLOOKUP(B2250,'hardcoded age'!A:A, 1, FALSE)), "age", TRUE, "")</f>
        <v/>
      </c>
    </row>
    <row r="2251" spans="3:3" x14ac:dyDescent="0.3">
      <c r="C2251" t="str" cm="1">
        <f t="array" ref="C2251">_xlfn.IFS(ISTEXT(VLOOKUP(B2251,AGE!A:A,1,FALSE)),"age", ISTEXT(VLOOKUP(B2251,'hardcoded age'!A:A, 1, FALSE)), "age", TRUE, "")</f>
        <v/>
      </c>
    </row>
    <row r="2252" spans="3:3" x14ac:dyDescent="0.3">
      <c r="C2252" t="str" cm="1">
        <f t="array" ref="C2252">_xlfn.IFS(ISTEXT(VLOOKUP(B2252,AGE!A:A,1,FALSE)),"age", ISTEXT(VLOOKUP(B2252,'hardcoded age'!A:A, 1, FALSE)), "age", TRUE, "")</f>
        <v/>
      </c>
    </row>
    <row r="2253" spans="3:3" x14ac:dyDescent="0.3">
      <c r="C2253" t="str" cm="1">
        <f t="array" ref="C2253">_xlfn.IFS(ISTEXT(VLOOKUP(B2253,AGE!A:A,1,FALSE)),"age", ISTEXT(VLOOKUP(B2253,'hardcoded age'!A:A, 1, FALSE)), "age", TRUE, "")</f>
        <v/>
      </c>
    </row>
    <row r="2254" spans="3:3" x14ac:dyDescent="0.3">
      <c r="C2254" t="str" cm="1">
        <f t="array" ref="C2254">_xlfn.IFS(ISTEXT(VLOOKUP(B2254,AGE!A:A,1,FALSE)),"age", ISTEXT(VLOOKUP(B2254,'hardcoded age'!A:A, 1, FALSE)), "age", TRUE, "")</f>
        <v/>
      </c>
    </row>
    <row r="2255" spans="3:3" x14ac:dyDescent="0.3">
      <c r="C2255" t="str" cm="1">
        <f t="array" ref="C2255">_xlfn.IFS(ISTEXT(VLOOKUP(B2255,AGE!A:A,1,FALSE)),"age", ISTEXT(VLOOKUP(B2255,'hardcoded age'!A:A, 1, FALSE)), "age", TRUE, "")</f>
        <v/>
      </c>
    </row>
    <row r="2256" spans="3:3" x14ac:dyDescent="0.3">
      <c r="C2256" t="str" cm="1">
        <f t="array" ref="C2256">_xlfn.IFS(ISTEXT(VLOOKUP(B2256,AGE!A:A,1,FALSE)),"age", ISTEXT(VLOOKUP(B2256,'hardcoded age'!A:A, 1, FALSE)), "age", TRUE, "")</f>
        <v/>
      </c>
    </row>
    <row r="2257" spans="3:3" x14ac:dyDescent="0.3">
      <c r="C2257" t="str" cm="1">
        <f t="array" ref="C2257">_xlfn.IFS(ISTEXT(VLOOKUP(B2257,AGE!A:A,1,FALSE)),"age", ISTEXT(VLOOKUP(B2257,'hardcoded age'!A:A, 1, FALSE)), "age", TRUE, "")</f>
        <v/>
      </c>
    </row>
    <row r="2258" spans="3:3" x14ac:dyDescent="0.3">
      <c r="C2258" t="str" cm="1">
        <f t="array" ref="C2258">_xlfn.IFS(ISTEXT(VLOOKUP(B2258,AGE!A:A,1,FALSE)),"age", ISTEXT(VLOOKUP(B2258,'hardcoded age'!A:A, 1, FALSE)), "age", TRUE, "")</f>
        <v/>
      </c>
    </row>
    <row r="2259" spans="3:3" x14ac:dyDescent="0.3">
      <c r="C2259" t="str" cm="1">
        <f t="array" ref="C2259">_xlfn.IFS(ISTEXT(VLOOKUP(B2259,AGE!A:A,1,FALSE)),"age", ISTEXT(VLOOKUP(B2259,'hardcoded age'!A:A, 1, FALSE)), "age", TRUE, "")</f>
        <v/>
      </c>
    </row>
    <row r="2260" spans="3:3" x14ac:dyDescent="0.3">
      <c r="C2260" t="str" cm="1">
        <f t="array" ref="C2260">_xlfn.IFS(ISTEXT(VLOOKUP(B2260,AGE!A:A,1,FALSE)),"age", ISTEXT(VLOOKUP(B2260,'hardcoded age'!A:A, 1, FALSE)), "age", TRUE, "")</f>
        <v/>
      </c>
    </row>
    <row r="2261" spans="3:3" x14ac:dyDescent="0.3">
      <c r="C2261" t="str" cm="1">
        <f t="array" ref="C2261">_xlfn.IFS(ISTEXT(VLOOKUP(B2261,AGE!A:A,1,FALSE)),"age", ISTEXT(VLOOKUP(B2261,'hardcoded age'!A:A, 1, FALSE)), "age", TRUE, "")</f>
        <v/>
      </c>
    </row>
    <row r="2262" spans="3:3" x14ac:dyDescent="0.3">
      <c r="C2262" t="str" cm="1">
        <f t="array" ref="C2262">_xlfn.IFS(ISTEXT(VLOOKUP(B2262,AGE!A:A,1,FALSE)),"age", ISTEXT(VLOOKUP(B2262,'hardcoded age'!A:A, 1, FALSE)), "age", TRUE, "")</f>
        <v/>
      </c>
    </row>
    <row r="2263" spans="3:3" x14ac:dyDescent="0.3">
      <c r="C2263" t="str" cm="1">
        <f t="array" ref="C2263">_xlfn.IFS(ISTEXT(VLOOKUP(B2263,AGE!A:A,1,FALSE)),"age", ISTEXT(VLOOKUP(B2263,'hardcoded age'!A:A, 1, FALSE)), "age", TRUE, "")</f>
        <v/>
      </c>
    </row>
    <row r="2264" spans="3:3" x14ac:dyDescent="0.3">
      <c r="C2264" t="str" cm="1">
        <f t="array" ref="C2264">_xlfn.IFS(ISTEXT(VLOOKUP(B2264,AGE!A:A,1,FALSE)),"age", ISTEXT(VLOOKUP(B2264,'hardcoded age'!A:A, 1, FALSE)), "age", TRUE, "")</f>
        <v/>
      </c>
    </row>
    <row r="2265" spans="3:3" x14ac:dyDescent="0.3">
      <c r="C2265" t="str" cm="1">
        <f t="array" ref="C2265">_xlfn.IFS(ISTEXT(VLOOKUP(B2265,AGE!A:A,1,FALSE)),"age", ISTEXT(VLOOKUP(B2265,'hardcoded age'!A:A, 1, FALSE)), "age", TRUE, "")</f>
        <v/>
      </c>
    </row>
    <row r="2266" spans="3:3" x14ac:dyDescent="0.3">
      <c r="C2266" t="str" cm="1">
        <f t="array" ref="C2266">_xlfn.IFS(ISTEXT(VLOOKUP(B2266,AGE!A:A,1,FALSE)),"age", ISTEXT(VLOOKUP(B2266,'hardcoded age'!A:A, 1, FALSE)), "age", TRUE, "")</f>
        <v/>
      </c>
    </row>
    <row r="2267" spans="3:3" x14ac:dyDescent="0.3">
      <c r="C2267" t="str" cm="1">
        <f t="array" ref="C2267">_xlfn.IFS(ISTEXT(VLOOKUP(B2267,AGE!A:A,1,FALSE)),"age", ISTEXT(VLOOKUP(B2267,'hardcoded age'!A:A, 1, FALSE)), "age", TRUE, "")</f>
        <v/>
      </c>
    </row>
    <row r="2268" spans="3:3" x14ac:dyDescent="0.3">
      <c r="C2268" t="str" cm="1">
        <f t="array" ref="C2268">_xlfn.IFS(ISTEXT(VLOOKUP(B2268,AGE!A:A,1,FALSE)),"age", ISTEXT(VLOOKUP(B2268,'hardcoded age'!A:A, 1, FALSE)), "age", TRUE, "")</f>
        <v/>
      </c>
    </row>
    <row r="2269" spans="3:3" x14ac:dyDescent="0.3">
      <c r="C2269" t="str" cm="1">
        <f t="array" ref="C2269">_xlfn.IFS(ISTEXT(VLOOKUP(B2269,AGE!A:A,1,FALSE)),"age", ISTEXT(VLOOKUP(B2269,'hardcoded age'!A:A, 1, FALSE)), "age", TRUE, "")</f>
        <v/>
      </c>
    </row>
    <row r="2270" spans="3:3" x14ac:dyDescent="0.3">
      <c r="C2270" t="str" cm="1">
        <f t="array" ref="C2270">_xlfn.IFS(ISTEXT(VLOOKUP(B2270,AGE!A:A,1,FALSE)),"age", ISTEXT(VLOOKUP(B2270,'hardcoded age'!A:A, 1, FALSE)), "age", TRUE, "")</f>
        <v/>
      </c>
    </row>
    <row r="2271" spans="3:3" x14ac:dyDescent="0.3">
      <c r="C2271" t="str" cm="1">
        <f t="array" ref="C2271">_xlfn.IFS(ISTEXT(VLOOKUP(B2271,AGE!A:A,1,FALSE)),"age", ISTEXT(VLOOKUP(B2271,'hardcoded age'!A:A, 1, FALSE)), "age", TRUE, "")</f>
        <v/>
      </c>
    </row>
    <row r="2272" spans="3:3" x14ac:dyDescent="0.3">
      <c r="C2272" t="str" cm="1">
        <f t="array" ref="C2272">_xlfn.IFS(ISTEXT(VLOOKUP(B2272,AGE!A:A,1,FALSE)),"age", ISTEXT(VLOOKUP(B2272,'hardcoded age'!A:A, 1, FALSE)), "age", TRUE, "")</f>
        <v/>
      </c>
    </row>
    <row r="2273" spans="3:3" x14ac:dyDescent="0.3">
      <c r="C2273" t="str" cm="1">
        <f t="array" ref="C2273">_xlfn.IFS(ISTEXT(VLOOKUP(B2273,AGE!A:A,1,FALSE)),"age", ISTEXT(VLOOKUP(B2273,'hardcoded age'!A:A, 1, FALSE)), "age", TRUE, "")</f>
        <v/>
      </c>
    </row>
    <row r="2274" spans="3:3" x14ac:dyDescent="0.3">
      <c r="C2274" t="str" cm="1">
        <f t="array" ref="C2274">_xlfn.IFS(ISTEXT(VLOOKUP(B2274,AGE!A:A,1,FALSE)),"age", ISTEXT(VLOOKUP(B2274,'hardcoded age'!A:A, 1, FALSE)), "age", TRUE, "")</f>
        <v/>
      </c>
    </row>
    <row r="2275" spans="3:3" x14ac:dyDescent="0.3">
      <c r="C2275" t="str" cm="1">
        <f t="array" ref="C2275">_xlfn.IFS(ISTEXT(VLOOKUP(B2275,AGE!A:A,1,FALSE)),"age", ISTEXT(VLOOKUP(B2275,'hardcoded age'!A:A, 1, FALSE)), "age", TRUE, "")</f>
        <v/>
      </c>
    </row>
    <row r="2276" spans="3:3" x14ac:dyDescent="0.3">
      <c r="C2276" t="str" cm="1">
        <f t="array" ref="C2276">_xlfn.IFS(ISTEXT(VLOOKUP(B2276,AGE!A:A,1,FALSE)),"age", ISTEXT(VLOOKUP(B2276,'hardcoded age'!A:A, 1, FALSE)), "age", TRUE, "")</f>
        <v/>
      </c>
    </row>
    <row r="2277" spans="3:3" x14ac:dyDescent="0.3">
      <c r="C2277" t="str" cm="1">
        <f t="array" ref="C2277">_xlfn.IFS(ISTEXT(VLOOKUP(B2277,AGE!A:A,1,FALSE)),"age", ISTEXT(VLOOKUP(B2277,'hardcoded age'!A:A, 1, FALSE)), "age", TRUE, "")</f>
        <v/>
      </c>
    </row>
    <row r="2278" spans="3:3" x14ac:dyDescent="0.3">
      <c r="C2278" t="str" cm="1">
        <f t="array" ref="C2278">_xlfn.IFS(ISTEXT(VLOOKUP(B2278,AGE!A:A,1,FALSE)),"age", ISTEXT(VLOOKUP(B2278,'hardcoded age'!A:A, 1, FALSE)), "age", TRUE, "")</f>
        <v/>
      </c>
    </row>
    <row r="2279" spans="3:3" x14ac:dyDescent="0.3">
      <c r="C2279" t="str" cm="1">
        <f t="array" ref="C2279">_xlfn.IFS(ISTEXT(VLOOKUP(B2279,AGE!A:A,1,FALSE)),"age", ISTEXT(VLOOKUP(B2279,'hardcoded age'!A:A, 1, FALSE)), "age", TRUE, "")</f>
        <v/>
      </c>
    </row>
    <row r="2280" spans="3:3" x14ac:dyDescent="0.3">
      <c r="C2280" t="str" cm="1">
        <f t="array" ref="C2280">_xlfn.IFS(ISTEXT(VLOOKUP(B2280,AGE!A:A,1,FALSE)),"age", ISTEXT(VLOOKUP(B2280,'hardcoded age'!A:A, 1, FALSE)), "age", TRUE, "")</f>
        <v/>
      </c>
    </row>
    <row r="2281" spans="3:3" x14ac:dyDescent="0.3">
      <c r="C2281" t="str" cm="1">
        <f t="array" ref="C2281">_xlfn.IFS(ISTEXT(VLOOKUP(B2281,AGE!A:A,1,FALSE)),"age", ISTEXT(VLOOKUP(B2281,'hardcoded age'!A:A, 1, FALSE)), "age", TRUE, "")</f>
        <v/>
      </c>
    </row>
    <row r="2282" spans="3:3" x14ac:dyDescent="0.3">
      <c r="C2282" t="str" cm="1">
        <f t="array" ref="C2282">_xlfn.IFS(ISTEXT(VLOOKUP(B2282,AGE!A:A,1,FALSE)),"age", ISTEXT(VLOOKUP(B2282,'hardcoded age'!A:A, 1, FALSE)), "age", TRUE, "")</f>
        <v/>
      </c>
    </row>
    <row r="2283" spans="3:3" x14ac:dyDescent="0.3">
      <c r="C2283" t="str" cm="1">
        <f t="array" ref="C2283">_xlfn.IFS(ISTEXT(VLOOKUP(B2283,AGE!A:A,1,FALSE)),"age", ISTEXT(VLOOKUP(B2283,'hardcoded age'!A:A, 1, FALSE)), "age", TRUE, "")</f>
        <v/>
      </c>
    </row>
    <row r="2284" spans="3:3" x14ac:dyDescent="0.3">
      <c r="C2284" t="str" cm="1">
        <f t="array" ref="C2284">_xlfn.IFS(ISTEXT(VLOOKUP(B2284,AGE!A:A,1,FALSE)),"age", ISTEXT(VLOOKUP(B2284,'hardcoded age'!A:A, 1, FALSE)), "age", TRUE, "")</f>
        <v/>
      </c>
    </row>
    <row r="2285" spans="3:3" x14ac:dyDescent="0.3">
      <c r="C2285" t="str" cm="1">
        <f t="array" ref="C2285">_xlfn.IFS(ISTEXT(VLOOKUP(B2285,AGE!A:A,1,FALSE)),"age", ISTEXT(VLOOKUP(B2285,'hardcoded age'!A:A, 1, FALSE)), "age", TRUE, "")</f>
        <v/>
      </c>
    </row>
    <row r="2286" spans="3:3" x14ac:dyDescent="0.3">
      <c r="C2286" t="str" cm="1">
        <f t="array" ref="C2286">_xlfn.IFS(ISTEXT(VLOOKUP(B2286,AGE!A:A,1,FALSE)),"age", ISTEXT(VLOOKUP(B2286,'hardcoded age'!A:A, 1, FALSE)), "age", TRUE, "")</f>
        <v/>
      </c>
    </row>
    <row r="2287" spans="3:3" x14ac:dyDescent="0.3">
      <c r="C2287" t="str" cm="1">
        <f t="array" ref="C2287">_xlfn.IFS(ISTEXT(VLOOKUP(B2287,AGE!A:A,1,FALSE)),"age", ISTEXT(VLOOKUP(B2287,'hardcoded age'!A:A, 1, FALSE)), "age", TRUE, "")</f>
        <v/>
      </c>
    </row>
    <row r="2288" spans="3:3" x14ac:dyDescent="0.3">
      <c r="C2288" t="str" cm="1">
        <f t="array" ref="C2288">_xlfn.IFS(ISTEXT(VLOOKUP(B2288,AGE!A:A,1,FALSE)),"age", ISTEXT(VLOOKUP(B2288,'hardcoded age'!A:A, 1, FALSE)), "age", TRUE, "")</f>
        <v/>
      </c>
    </row>
    <row r="2289" spans="3:3" x14ac:dyDescent="0.3">
      <c r="C2289" t="str" cm="1">
        <f t="array" ref="C2289">_xlfn.IFS(ISTEXT(VLOOKUP(B2289,AGE!A:A,1,FALSE)),"age", ISTEXT(VLOOKUP(B2289,'hardcoded age'!A:A, 1, FALSE)), "age", TRUE, "")</f>
        <v/>
      </c>
    </row>
    <row r="2290" spans="3:3" x14ac:dyDescent="0.3">
      <c r="C2290" t="str" cm="1">
        <f t="array" ref="C2290">_xlfn.IFS(ISTEXT(VLOOKUP(B2290,AGE!A:A,1,FALSE)),"age", ISTEXT(VLOOKUP(B2290,'hardcoded age'!A:A, 1, FALSE)), "age", TRUE, "")</f>
        <v/>
      </c>
    </row>
    <row r="2291" spans="3:3" x14ac:dyDescent="0.3">
      <c r="C2291" t="str" cm="1">
        <f t="array" ref="C2291">_xlfn.IFS(ISTEXT(VLOOKUP(B2291,AGE!A:A,1,FALSE)),"age", ISTEXT(VLOOKUP(B2291,'hardcoded age'!A:A, 1, FALSE)), "age", TRUE, "")</f>
        <v/>
      </c>
    </row>
    <row r="2292" spans="3:3" x14ac:dyDescent="0.3">
      <c r="C2292" t="str" cm="1">
        <f t="array" ref="C2292">_xlfn.IFS(ISTEXT(VLOOKUP(B2292,AGE!A:A,1,FALSE)),"age", ISTEXT(VLOOKUP(B2292,'hardcoded age'!A:A, 1, FALSE)), "age", TRUE, "")</f>
        <v/>
      </c>
    </row>
    <row r="2293" spans="3:3" x14ac:dyDescent="0.3">
      <c r="C2293" t="str" cm="1">
        <f t="array" ref="C2293">_xlfn.IFS(ISTEXT(VLOOKUP(B2293,AGE!A:A,1,FALSE)),"age", ISTEXT(VLOOKUP(B2293,'hardcoded age'!A:A, 1, FALSE)), "age", TRUE, "")</f>
        <v/>
      </c>
    </row>
    <row r="2294" spans="3:3" x14ac:dyDescent="0.3">
      <c r="C2294" t="str" cm="1">
        <f t="array" ref="C2294">_xlfn.IFS(ISTEXT(VLOOKUP(B2294,AGE!A:A,1,FALSE)),"age", ISTEXT(VLOOKUP(B2294,'hardcoded age'!A:A, 1, FALSE)), "age", TRUE, "")</f>
        <v/>
      </c>
    </row>
    <row r="2295" spans="3:3" x14ac:dyDescent="0.3">
      <c r="C2295" t="str" cm="1">
        <f t="array" ref="C2295">_xlfn.IFS(ISTEXT(VLOOKUP(B2295,AGE!A:A,1,FALSE)),"age", ISTEXT(VLOOKUP(B2295,'hardcoded age'!A:A, 1, FALSE)), "age", TRUE, "")</f>
        <v/>
      </c>
    </row>
    <row r="2296" spans="3:3" x14ac:dyDescent="0.3">
      <c r="C2296" t="str" cm="1">
        <f t="array" ref="C2296">_xlfn.IFS(ISTEXT(VLOOKUP(B2296,AGE!A:A,1,FALSE)),"age", ISTEXT(VLOOKUP(B2296,'hardcoded age'!A:A, 1, FALSE)), "age", TRUE, "")</f>
        <v/>
      </c>
    </row>
    <row r="2297" spans="3:3" x14ac:dyDescent="0.3">
      <c r="C2297" t="str" cm="1">
        <f t="array" ref="C2297">_xlfn.IFS(ISTEXT(VLOOKUP(B2297,AGE!A:A,1,FALSE)),"age", ISTEXT(VLOOKUP(B2297,'hardcoded age'!A:A, 1, FALSE)), "age", TRUE, "")</f>
        <v/>
      </c>
    </row>
    <row r="2298" spans="3:3" x14ac:dyDescent="0.3">
      <c r="C2298" t="str" cm="1">
        <f t="array" ref="C2298">_xlfn.IFS(ISTEXT(VLOOKUP(B2298,AGE!A:A,1,FALSE)),"age", ISTEXT(VLOOKUP(B2298,'hardcoded age'!A:A, 1, FALSE)), "age", TRUE, "")</f>
        <v/>
      </c>
    </row>
    <row r="2299" spans="3:3" x14ac:dyDescent="0.3">
      <c r="C2299" t="str" cm="1">
        <f t="array" ref="C2299">_xlfn.IFS(ISTEXT(VLOOKUP(B2299,AGE!A:A,1,FALSE)),"age", ISTEXT(VLOOKUP(B2299,'hardcoded age'!A:A, 1, FALSE)), "age", TRUE, "")</f>
        <v/>
      </c>
    </row>
    <row r="2300" spans="3:3" x14ac:dyDescent="0.3">
      <c r="C2300" t="str" cm="1">
        <f t="array" ref="C2300">_xlfn.IFS(ISTEXT(VLOOKUP(B2300,AGE!A:A,1,FALSE)),"age", ISTEXT(VLOOKUP(B2300,'hardcoded age'!A:A, 1, FALSE)), "age", TRUE, "")</f>
        <v/>
      </c>
    </row>
    <row r="2301" spans="3:3" x14ac:dyDescent="0.3">
      <c r="C2301" t="str" cm="1">
        <f t="array" ref="C2301">_xlfn.IFS(ISTEXT(VLOOKUP(B2301,AGE!A:A,1,FALSE)),"age", ISTEXT(VLOOKUP(B2301,'hardcoded age'!A:A, 1, FALSE)), "age", TRUE, "")</f>
        <v/>
      </c>
    </row>
    <row r="2302" spans="3:3" x14ac:dyDescent="0.3">
      <c r="C2302" t="str" cm="1">
        <f t="array" ref="C2302">_xlfn.IFS(ISTEXT(VLOOKUP(B2302,AGE!A:A,1,FALSE)),"age", ISTEXT(VLOOKUP(B2302,'hardcoded age'!A:A, 1, FALSE)), "age", TRUE, "")</f>
        <v/>
      </c>
    </row>
    <row r="2303" spans="3:3" x14ac:dyDescent="0.3">
      <c r="C2303" t="str" cm="1">
        <f t="array" ref="C2303">_xlfn.IFS(ISTEXT(VLOOKUP(B2303,AGE!A:A,1,FALSE)),"age", ISTEXT(VLOOKUP(B2303,'hardcoded age'!A:A, 1, FALSE)), "age", TRUE, "")</f>
        <v/>
      </c>
    </row>
    <row r="2304" spans="3:3" x14ac:dyDescent="0.3">
      <c r="C2304" t="str" cm="1">
        <f t="array" ref="C2304">_xlfn.IFS(ISTEXT(VLOOKUP(B2304,AGE!A:A,1,FALSE)),"age", ISTEXT(VLOOKUP(B2304,'hardcoded age'!A:A, 1, FALSE)), "age", TRUE, "")</f>
        <v/>
      </c>
    </row>
    <row r="2305" spans="3:3" x14ac:dyDescent="0.3">
      <c r="C2305" t="str" cm="1">
        <f t="array" ref="C2305">_xlfn.IFS(ISTEXT(VLOOKUP(B2305,AGE!A:A,1,FALSE)),"age", ISTEXT(VLOOKUP(B2305,'hardcoded age'!A:A, 1, FALSE)), "age", TRUE, "")</f>
        <v/>
      </c>
    </row>
    <row r="2306" spans="3:3" x14ac:dyDescent="0.3">
      <c r="C2306" t="str" cm="1">
        <f t="array" ref="C2306">_xlfn.IFS(ISTEXT(VLOOKUP(B2306,AGE!A:A,1,FALSE)),"age", ISTEXT(VLOOKUP(B2306,'hardcoded age'!A:A, 1, FALSE)), "age", TRUE, "")</f>
        <v/>
      </c>
    </row>
    <row r="2307" spans="3:3" x14ac:dyDescent="0.3">
      <c r="C2307" t="str" cm="1">
        <f t="array" ref="C2307">_xlfn.IFS(ISTEXT(VLOOKUP(B2307,AGE!A:A,1,FALSE)),"age", ISTEXT(VLOOKUP(B2307,'hardcoded age'!A:A, 1, FALSE)), "age", TRUE, "")</f>
        <v/>
      </c>
    </row>
    <row r="2308" spans="3:3" x14ac:dyDescent="0.3">
      <c r="C2308" t="str" cm="1">
        <f t="array" ref="C2308">_xlfn.IFS(ISTEXT(VLOOKUP(B2308,AGE!A:A,1,FALSE)),"age", ISTEXT(VLOOKUP(B2308,'hardcoded age'!A:A, 1, FALSE)), "age", TRUE, "")</f>
        <v/>
      </c>
    </row>
    <row r="2309" spans="3:3" x14ac:dyDescent="0.3">
      <c r="C2309" t="str" cm="1">
        <f t="array" ref="C2309">_xlfn.IFS(ISTEXT(VLOOKUP(B2309,AGE!A:A,1,FALSE)),"age", ISTEXT(VLOOKUP(B2309,'hardcoded age'!A:A, 1, FALSE)), "age", TRUE, "")</f>
        <v/>
      </c>
    </row>
    <row r="2310" spans="3:3" x14ac:dyDescent="0.3">
      <c r="C2310" t="str" cm="1">
        <f t="array" ref="C2310">_xlfn.IFS(ISTEXT(VLOOKUP(B2310,AGE!A:A,1,FALSE)),"age", ISTEXT(VLOOKUP(B2310,'hardcoded age'!A:A, 1, FALSE)), "age", TRUE, "")</f>
        <v/>
      </c>
    </row>
    <row r="2311" spans="3:3" x14ac:dyDescent="0.3">
      <c r="C2311" t="str" cm="1">
        <f t="array" ref="C2311">_xlfn.IFS(ISTEXT(VLOOKUP(B2311,AGE!A:A,1,FALSE)),"age", ISTEXT(VLOOKUP(B2311,'hardcoded age'!A:A, 1, FALSE)), "age", TRUE, "")</f>
        <v/>
      </c>
    </row>
    <row r="2312" spans="3:3" x14ac:dyDescent="0.3">
      <c r="C2312" t="str" cm="1">
        <f t="array" ref="C2312">_xlfn.IFS(ISTEXT(VLOOKUP(B2312,AGE!A:A,1,FALSE)),"age", ISTEXT(VLOOKUP(B2312,'hardcoded age'!A:A, 1, FALSE)), "age", TRUE, "")</f>
        <v/>
      </c>
    </row>
    <row r="2313" spans="3:3" x14ac:dyDescent="0.3">
      <c r="C2313" t="str" cm="1">
        <f t="array" ref="C2313">_xlfn.IFS(ISTEXT(VLOOKUP(B2313,AGE!A:A,1,FALSE)),"age", ISTEXT(VLOOKUP(B2313,'hardcoded age'!A:A, 1, FALSE)), "age", TRUE, "")</f>
        <v/>
      </c>
    </row>
    <row r="2314" spans="3:3" x14ac:dyDescent="0.3">
      <c r="C2314" t="str" cm="1">
        <f t="array" ref="C2314">_xlfn.IFS(ISTEXT(VLOOKUP(B2314,AGE!A:A,1,FALSE)),"age", ISTEXT(VLOOKUP(B2314,'hardcoded age'!A:A, 1, FALSE)), "age", TRUE, "")</f>
        <v/>
      </c>
    </row>
    <row r="2315" spans="3:3" x14ac:dyDescent="0.3">
      <c r="C2315" t="str" cm="1">
        <f t="array" ref="C2315">_xlfn.IFS(ISTEXT(VLOOKUP(B2315,AGE!A:A,1,FALSE)),"age", ISTEXT(VLOOKUP(B2315,'hardcoded age'!A:A, 1, FALSE)), "age", TRUE, "")</f>
        <v/>
      </c>
    </row>
    <row r="2316" spans="3:3" x14ac:dyDescent="0.3">
      <c r="C2316" t="str" cm="1">
        <f t="array" ref="C2316">_xlfn.IFS(ISTEXT(VLOOKUP(B2316,AGE!A:A,1,FALSE)),"age", ISTEXT(VLOOKUP(B2316,'hardcoded age'!A:A, 1, FALSE)), "age", TRUE, "")</f>
        <v/>
      </c>
    </row>
    <row r="2317" spans="3:3" x14ac:dyDescent="0.3">
      <c r="C2317" t="str" cm="1">
        <f t="array" ref="C2317">_xlfn.IFS(ISTEXT(VLOOKUP(B2317,AGE!A:A,1,FALSE)),"age", ISTEXT(VLOOKUP(B2317,'hardcoded age'!A:A, 1, FALSE)), "age", TRUE, "")</f>
        <v/>
      </c>
    </row>
    <row r="2318" spans="3:3" x14ac:dyDescent="0.3">
      <c r="C2318" t="str" cm="1">
        <f t="array" ref="C2318">_xlfn.IFS(ISTEXT(VLOOKUP(B2318,AGE!A:A,1,FALSE)),"age", ISTEXT(VLOOKUP(B2318,'hardcoded age'!A:A, 1, FALSE)), "age", TRUE, "")</f>
        <v/>
      </c>
    </row>
    <row r="2319" spans="3:3" x14ac:dyDescent="0.3">
      <c r="C2319" t="str" cm="1">
        <f t="array" ref="C2319">_xlfn.IFS(ISTEXT(VLOOKUP(B2319,AGE!A:A,1,FALSE)),"age", ISTEXT(VLOOKUP(B2319,'hardcoded age'!A:A, 1, FALSE)), "age", TRUE, "")</f>
        <v/>
      </c>
    </row>
    <row r="2320" spans="3:3" x14ac:dyDescent="0.3">
      <c r="C2320" t="str" cm="1">
        <f t="array" ref="C2320">_xlfn.IFS(ISTEXT(VLOOKUP(B2320,AGE!A:A,1,FALSE)),"age", ISTEXT(VLOOKUP(B2320,'hardcoded age'!A:A, 1, FALSE)), "age", TRUE, "")</f>
        <v/>
      </c>
    </row>
    <row r="2321" spans="3:3" x14ac:dyDescent="0.3">
      <c r="C2321" t="str" cm="1">
        <f t="array" ref="C2321">_xlfn.IFS(ISTEXT(VLOOKUP(B2321,AGE!A:A,1,FALSE)),"age", ISTEXT(VLOOKUP(B2321,'hardcoded age'!A:A, 1, FALSE)), "age", TRUE, "")</f>
        <v/>
      </c>
    </row>
    <row r="2322" spans="3:3" x14ac:dyDescent="0.3">
      <c r="C2322" t="str" cm="1">
        <f t="array" ref="C2322">_xlfn.IFS(ISTEXT(VLOOKUP(B2322,AGE!A:A,1,FALSE)),"age", ISTEXT(VLOOKUP(B2322,'hardcoded age'!A:A, 1, FALSE)), "age", TRUE, "")</f>
        <v/>
      </c>
    </row>
    <row r="2323" spans="3:3" x14ac:dyDescent="0.3">
      <c r="C2323" t="str" cm="1">
        <f t="array" ref="C2323">_xlfn.IFS(ISTEXT(VLOOKUP(B2323,AGE!A:A,1,FALSE)),"age", ISTEXT(VLOOKUP(B2323,'hardcoded age'!A:A, 1, FALSE)), "age", TRUE, "")</f>
        <v/>
      </c>
    </row>
    <row r="2324" spans="3:3" x14ac:dyDescent="0.3">
      <c r="C2324" t="str" cm="1">
        <f t="array" ref="C2324">_xlfn.IFS(ISTEXT(VLOOKUP(B2324,AGE!A:A,1,FALSE)),"age", ISTEXT(VLOOKUP(B2324,'hardcoded age'!A:A, 1, FALSE)), "age", TRUE, "")</f>
        <v/>
      </c>
    </row>
    <row r="2325" spans="3:3" x14ac:dyDescent="0.3">
      <c r="C2325" t="str" cm="1">
        <f t="array" ref="C2325">_xlfn.IFS(ISTEXT(VLOOKUP(B2325,AGE!A:A,1,FALSE)),"age", ISTEXT(VLOOKUP(B2325,'hardcoded age'!A:A, 1, FALSE)), "age", TRUE, "")</f>
        <v/>
      </c>
    </row>
    <row r="2326" spans="3:3" x14ac:dyDescent="0.3">
      <c r="C2326" t="str" cm="1">
        <f t="array" ref="C2326">_xlfn.IFS(ISTEXT(VLOOKUP(B2326,AGE!A:A,1,FALSE)),"age", ISTEXT(VLOOKUP(B2326,'hardcoded age'!A:A, 1, FALSE)), "age", TRUE, "")</f>
        <v/>
      </c>
    </row>
    <row r="2327" spans="3:3" x14ac:dyDescent="0.3">
      <c r="C2327" t="str" cm="1">
        <f t="array" ref="C2327">_xlfn.IFS(ISTEXT(VLOOKUP(B2327,AGE!A:A,1,FALSE)),"age", ISTEXT(VLOOKUP(B2327,'hardcoded age'!A:A, 1, FALSE)), "age", TRUE, "")</f>
        <v/>
      </c>
    </row>
    <row r="2328" spans="3:3" x14ac:dyDescent="0.3">
      <c r="C2328" t="str" cm="1">
        <f t="array" ref="C2328">_xlfn.IFS(ISTEXT(VLOOKUP(B2328,AGE!A:A,1,FALSE)),"age", ISTEXT(VLOOKUP(B2328,'hardcoded age'!A:A, 1, FALSE)), "age", TRUE, "")</f>
        <v/>
      </c>
    </row>
    <row r="2329" spans="3:3" x14ac:dyDescent="0.3">
      <c r="C2329" t="str" cm="1">
        <f t="array" ref="C2329">_xlfn.IFS(ISTEXT(VLOOKUP(B2329,AGE!A:A,1,FALSE)),"age", ISTEXT(VLOOKUP(B2329,'hardcoded age'!A:A, 1, FALSE)), "age", TRUE, "")</f>
        <v/>
      </c>
    </row>
    <row r="2330" spans="3:3" x14ac:dyDescent="0.3">
      <c r="C2330" t="str" cm="1">
        <f t="array" ref="C2330">_xlfn.IFS(ISTEXT(VLOOKUP(B2330,AGE!A:A,1,FALSE)),"age", ISTEXT(VLOOKUP(B2330,'hardcoded age'!A:A, 1, FALSE)), "age", TRUE, "")</f>
        <v/>
      </c>
    </row>
    <row r="2331" spans="3:3" x14ac:dyDescent="0.3">
      <c r="C2331" t="str" cm="1">
        <f t="array" ref="C2331">_xlfn.IFS(ISTEXT(VLOOKUP(B2331,AGE!A:A,1,FALSE)),"age", ISTEXT(VLOOKUP(B2331,'hardcoded age'!A:A, 1, FALSE)), "age", TRUE, "")</f>
        <v/>
      </c>
    </row>
    <row r="2332" spans="3:3" x14ac:dyDescent="0.3">
      <c r="C2332" t="str" cm="1">
        <f t="array" ref="C2332">_xlfn.IFS(ISTEXT(VLOOKUP(B2332,AGE!A:A,1,FALSE)),"age", ISTEXT(VLOOKUP(B2332,'hardcoded age'!A:A, 1, FALSE)), "age", TRUE, "")</f>
        <v/>
      </c>
    </row>
    <row r="2333" spans="3:3" x14ac:dyDescent="0.3">
      <c r="C2333" t="str" cm="1">
        <f t="array" ref="C2333">_xlfn.IFS(ISTEXT(VLOOKUP(B2333,AGE!A:A,1,FALSE)),"age", ISTEXT(VLOOKUP(B2333,'hardcoded age'!A:A, 1, FALSE)), "age", TRUE, "")</f>
        <v/>
      </c>
    </row>
    <row r="2334" spans="3:3" x14ac:dyDescent="0.3">
      <c r="C2334" t="str" cm="1">
        <f t="array" ref="C2334">_xlfn.IFS(ISTEXT(VLOOKUP(B2334,AGE!A:A,1,FALSE)),"age", ISTEXT(VLOOKUP(B2334,'hardcoded age'!A:A, 1, FALSE)), "age", TRUE, "")</f>
        <v/>
      </c>
    </row>
    <row r="2335" spans="3:3" x14ac:dyDescent="0.3">
      <c r="C2335" t="str" cm="1">
        <f t="array" ref="C2335">_xlfn.IFS(ISTEXT(VLOOKUP(B2335,AGE!A:A,1,FALSE)),"age", ISTEXT(VLOOKUP(B2335,'hardcoded age'!A:A, 1, FALSE)), "age", TRUE, "")</f>
        <v/>
      </c>
    </row>
    <row r="2336" spans="3:3" x14ac:dyDescent="0.3">
      <c r="C2336" t="str" cm="1">
        <f t="array" ref="C2336">_xlfn.IFS(ISTEXT(VLOOKUP(B2336,AGE!A:A,1,FALSE)),"age", ISTEXT(VLOOKUP(B2336,'hardcoded age'!A:A, 1, FALSE)), "age", TRUE, "")</f>
        <v/>
      </c>
    </row>
    <row r="2337" spans="3:3" x14ac:dyDescent="0.3">
      <c r="C2337" t="str" cm="1">
        <f t="array" ref="C2337">_xlfn.IFS(ISTEXT(VLOOKUP(B2337,AGE!A:A,1,FALSE)),"age", ISTEXT(VLOOKUP(B2337,'hardcoded age'!A:A, 1, FALSE)), "age", TRUE, "")</f>
        <v/>
      </c>
    </row>
    <row r="2338" spans="3:3" x14ac:dyDescent="0.3">
      <c r="C2338" t="str" cm="1">
        <f t="array" ref="C2338">_xlfn.IFS(ISTEXT(VLOOKUP(B2338,AGE!A:A,1,FALSE)),"age", ISTEXT(VLOOKUP(B2338,'hardcoded age'!A:A, 1, FALSE)), "age", TRUE, "")</f>
        <v/>
      </c>
    </row>
    <row r="2339" spans="3:3" x14ac:dyDescent="0.3">
      <c r="C2339" t="str" cm="1">
        <f t="array" ref="C2339">_xlfn.IFS(ISTEXT(VLOOKUP(B2339,AGE!A:A,1,FALSE)),"age", ISTEXT(VLOOKUP(B2339,'hardcoded age'!A:A, 1, FALSE)), "age", TRUE, "")</f>
        <v/>
      </c>
    </row>
    <row r="2340" spans="3:3" x14ac:dyDescent="0.3">
      <c r="C2340" t="str" cm="1">
        <f t="array" ref="C2340">_xlfn.IFS(ISTEXT(VLOOKUP(B2340,AGE!A:A,1,FALSE)),"age", ISTEXT(VLOOKUP(B2340,'hardcoded age'!A:A, 1, FALSE)), "age", TRUE, "")</f>
        <v/>
      </c>
    </row>
    <row r="2341" spans="3:3" x14ac:dyDescent="0.3">
      <c r="C2341" t="str" cm="1">
        <f t="array" ref="C2341">_xlfn.IFS(ISTEXT(VLOOKUP(B2341,AGE!A:A,1,FALSE)),"age", ISTEXT(VLOOKUP(B2341,'hardcoded age'!A:A, 1, FALSE)), "age", TRUE, "")</f>
        <v/>
      </c>
    </row>
    <row r="2342" spans="3:3" x14ac:dyDescent="0.3">
      <c r="C2342" t="str" cm="1">
        <f t="array" ref="C2342">_xlfn.IFS(ISTEXT(VLOOKUP(B2342,AGE!A:A,1,FALSE)),"age", ISTEXT(VLOOKUP(B2342,'hardcoded age'!A:A, 1, FALSE)), "age", TRUE, "")</f>
        <v/>
      </c>
    </row>
    <row r="2343" spans="3:3" x14ac:dyDescent="0.3">
      <c r="C2343" t="str" cm="1">
        <f t="array" ref="C2343">_xlfn.IFS(ISTEXT(VLOOKUP(B2343,AGE!A:A,1,FALSE)),"age", ISTEXT(VLOOKUP(B2343,'hardcoded age'!A:A, 1, FALSE)), "age", TRUE, "")</f>
        <v/>
      </c>
    </row>
    <row r="2344" spans="3:3" x14ac:dyDescent="0.3">
      <c r="C2344" t="str" cm="1">
        <f t="array" ref="C2344">_xlfn.IFS(ISTEXT(VLOOKUP(B2344,AGE!A:A,1,FALSE)),"age", ISTEXT(VLOOKUP(B2344,'hardcoded age'!A:A, 1, FALSE)), "age", TRUE, "")</f>
        <v/>
      </c>
    </row>
    <row r="2345" spans="3:3" x14ac:dyDescent="0.3">
      <c r="C2345" t="str" cm="1">
        <f t="array" ref="C2345">_xlfn.IFS(ISTEXT(VLOOKUP(B2345,AGE!A:A,1,FALSE)),"age", ISTEXT(VLOOKUP(B2345,'hardcoded age'!A:A, 1, FALSE)), "age", TRUE, "")</f>
        <v/>
      </c>
    </row>
    <row r="2346" spans="3:3" x14ac:dyDescent="0.3">
      <c r="C2346" t="str" cm="1">
        <f t="array" ref="C2346">_xlfn.IFS(ISTEXT(VLOOKUP(B2346,AGE!A:A,1,FALSE)),"age", ISTEXT(VLOOKUP(B2346,'hardcoded age'!A:A, 1, FALSE)), "age", TRUE, "")</f>
        <v/>
      </c>
    </row>
    <row r="2347" spans="3:3" x14ac:dyDescent="0.3">
      <c r="C2347" t="str" cm="1">
        <f t="array" ref="C2347">_xlfn.IFS(ISTEXT(VLOOKUP(B2347,AGE!A:A,1,FALSE)),"age", ISTEXT(VLOOKUP(B2347,'hardcoded age'!A:A, 1, FALSE)), "age", TRUE, "")</f>
        <v/>
      </c>
    </row>
    <row r="2348" spans="3:3" x14ac:dyDescent="0.3">
      <c r="C2348" t="str" cm="1">
        <f t="array" ref="C2348">_xlfn.IFS(ISTEXT(VLOOKUP(B2348,AGE!A:A,1,FALSE)),"age", ISTEXT(VLOOKUP(B2348,'hardcoded age'!A:A, 1, FALSE)), "age", TRUE, "")</f>
        <v/>
      </c>
    </row>
    <row r="2349" spans="3:3" x14ac:dyDescent="0.3">
      <c r="C2349" t="str" cm="1">
        <f t="array" ref="C2349">_xlfn.IFS(ISTEXT(VLOOKUP(B2349,AGE!A:A,1,FALSE)),"age", ISTEXT(VLOOKUP(B2349,'hardcoded age'!A:A, 1, FALSE)), "age", TRUE, "")</f>
        <v/>
      </c>
    </row>
    <row r="2350" spans="3:3" x14ac:dyDescent="0.3">
      <c r="C2350" t="str" cm="1">
        <f t="array" ref="C2350">_xlfn.IFS(ISTEXT(VLOOKUP(B2350,AGE!A:A,1,FALSE)),"age", ISTEXT(VLOOKUP(B2350,'hardcoded age'!A:A, 1, FALSE)), "age", TRUE, "")</f>
        <v/>
      </c>
    </row>
    <row r="2351" spans="3:3" x14ac:dyDescent="0.3">
      <c r="C2351" t="str" cm="1">
        <f t="array" ref="C2351">_xlfn.IFS(ISTEXT(VLOOKUP(B2351,AGE!A:A,1,FALSE)),"age", ISTEXT(VLOOKUP(B2351,'hardcoded age'!A:A, 1, FALSE)), "age", TRUE, "")</f>
        <v/>
      </c>
    </row>
    <row r="2352" spans="3:3" x14ac:dyDescent="0.3">
      <c r="C2352" t="str" cm="1">
        <f t="array" ref="C2352">_xlfn.IFS(ISTEXT(VLOOKUP(B2352,AGE!A:A,1,FALSE)),"age", ISTEXT(VLOOKUP(B2352,'hardcoded age'!A:A, 1, FALSE)), "age", TRUE, "")</f>
        <v/>
      </c>
    </row>
    <row r="2353" spans="3:3" x14ac:dyDescent="0.3">
      <c r="C2353" t="str" cm="1">
        <f t="array" ref="C2353">_xlfn.IFS(ISTEXT(VLOOKUP(B2353,AGE!A:A,1,FALSE)),"age", ISTEXT(VLOOKUP(B2353,'hardcoded age'!A:A, 1, FALSE)), "age", TRUE, "")</f>
        <v/>
      </c>
    </row>
    <row r="2354" spans="3:3" x14ac:dyDescent="0.3">
      <c r="C2354" t="str" cm="1">
        <f t="array" ref="C2354">_xlfn.IFS(ISTEXT(VLOOKUP(B2354,AGE!A:A,1,FALSE)),"age", ISTEXT(VLOOKUP(B2354,'hardcoded age'!A:A, 1, FALSE)), "age", TRUE, "")</f>
        <v/>
      </c>
    </row>
    <row r="2355" spans="3:3" x14ac:dyDescent="0.3">
      <c r="C2355" t="str" cm="1">
        <f t="array" ref="C2355">_xlfn.IFS(ISTEXT(VLOOKUP(B2355,AGE!A:A,1,FALSE)),"age", ISTEXT(VLOOKUP(B2355,'hardcoded age'!A:A, 1, FALSE)), "age", TRUE, "")</f>
        <v/>
      </c>
    </row>
    <row r="2356" spans="3:3" x14ac:dyDescent="0.3">
      <c r="C2356" t="str" cm="1">
        <f t="array" ref="C2356">_xlfn.IFS(ISTEXT(VLOOKUP(B2356,AGE!A:A,1,FALSE)),"age", ISTEXT(VLOOKUP(B2356,'hardcoded age'!A:A, 1, FALSE)), "age", TRUE, "")</f>
        <v/>
      </c>
    </row>
    <row r="2357" spans="3:3" x14ac:dyDescent="0.3">
      <c r="C2357" t="str" cm="1">
        <f t="array" ref="C2357">_xlfn.IFS(ISTEXT(VLOOKUP(B2357,AGE!A:A,1,FALSE)),"age", ISTEXT(VLOOKUP(B2357,'hardcoded age'!A:A, 1, FALSE)), "age", TRUE, "")</f>
        <v/>
      </c>
    </row>
    <row r="2358" spans="3:3" x14ac:dyDescent="0.3">
      <c r="C2358" t="str" cm="1">
        <f t="array" ref="C2358">_xlfn.IFS(ISTEXT(VLOOKUP(B2358,AGE!A:A,1,FALSE)),"age", ISTEXT(VLOOKUP(B2358,'hardcoded age'!A:A, 1, FALSE)), "age", TRUE, "")</f>
        <v/>
      </c>
    </row>
    <row r="2359" spans="3:3" x14ac:dyDescent="0.3">
      <c r="C2359" t="str" cm="1">
        <f t="array" ref="C2359">_xlfn.IFS(ISTEXT(VLOOKUP(B2359,AGE!A:A,1,FALSE)),"age", ISTEXT(VLOOKUP(B2359,'hardcoded age'!A:A, 1, FALSE)), "age", TRUE, "")</f>
        <v/>
      </c>
    </row>
    <row r="2360" spans="3:3" x14ac:dyDescent="0.3">
      <c r="C2360" t="str" cm="1">
        <f t="array" ref="C2360">_xlfn.IFS(ISTEXT(VLOOKUP(B2360,AGE!A:A,1,FALSE)),"age", ISTEXT(VLOOKUP(B2360,'hardcoded age'!A:A, 1, FALSE)), "age", TRUE, "")</f>
        <v/>
      </c>
    </row>
    <row r="2361" spans="3:3" x14ac:dyDescent="0.3">
      <c r="C2361" t="str" cm="1">
        <f t="array" ref="C2361">_xlfn.IFS(ISTEXT(VLOOKUP(B2361,AGE!A:A,1,FALSE)),"age", ISTEXT(VLOOKUP(B2361,'hardcoded age'!A:A, 1, FALSE)), "age", TRUE, "")</f>
        <v/>
      </c>
    </row>
    <row r="2362" spans="3:3" x14ac:dyDescent="0.3">
      <c r="C2362" t="str" cm="1">
        <f t="array" ref="C2362">_xlfn.IFS(ISTEXT(VLOOKUP(B2362,AGE!A:A,1,FALSE)),"age", ISTEXT(VLOOKUP(B2362,'hardcoded age'!A:A, 1, FALSE)), "age", TRUE, "")</f>
        <v/>
      </c>
    </row>
    <row r="2363" spans="3:3" x14ac:dyDescent="0.3">
      <c r="C2363" t="str" cm="1">
        <f t="array" ref="C2363">_xlfn.IFS(ISTEXT(VLOOKUP(B2363,AGE!A:A,1,FALSE)),"age", ISTEXT(VLOOKUP(B2363,'hardcoded age'!A:A, 1, FALSE)), "age", TRUE, "")</f>
        <v/>
      </c>
    </row>
    <row r="2364" spans="3:3" x14ac:dyDescent="0.3">
      <c r="C2364" t="str" cm="1">
        <f t="array" ref="C2364">_xlfn.IFS(ISTEXT(VLOOKUP(B2364,AGE!A:A,1,FALSE)),"age", ISTEXT(VLOOKUP(B2364,'hardcoded age'!A:A, 1, FALSE)), "age", TRUE, "")</f>
        <v/>
      </c>
    </row>
    <row r="2365" spans="3:3" x14ac:dyDescent="0.3">
      <c r="C2365" t="str" cm="1">
        <f t="array" ref="C2365">_xlfn.IFS(ISTEXT(VLOOKUP(B2365,AGE!A:A,1,FALSE)),"age", ISTEXT(VLOOKUP(B2365,'hardcoded age'!A:A, 1, FALSE)), "age", TRUE, "")</f>
        <v/>
      </c>
    </row>
    <row r="2366" spans="3:3" x14ac:dyDescent="0.3">
      <c r="C2366" t="str" cm="1">
        <f t="array" ref="C2366">_xlfn.IFS(ISTEXT(VLOOKUP(B2366,AGE!A:A,1,FALSE)),"age", ISTEXT(VLOOKUP(B2366,'hardcoded age'!A:A, 1, FALSE)), "age", TRUE, "")</f>
        <v/>
      </c>
    </row>
    <row r="2367" spans="3:3" x14ac:dyDescent="0.3">
      <c r="C2367" t="str" cm="1">
        <f t="array" ref="C2367">_xlfn.IFS(ISTEXT(VLOOKUP(B2367,AGE!A:A,1,FALSE)),"age", ISTEXT(VLOOKUP(B2367,'hardcoded age'!A:A, 1, FALSE)), "age", TRUE, "")</f>
        <v/>
      </c>
    </row>
    <row r="2368" spans="3:3" x14ac:dyDescent="0.3">
      <c r="C2368" t="str" cm="1">
        <f t="array" ref="C2368">_xlfn.IFS(ISTEXT(VLOOKUP(B2368,AGE!A:A,1,FALSE)),"age", ISTEXT(VLOOKUP(B2368,'hardcoded age'!A:A, 1, FALSE)), "age", TRUE, "")</f>
        <v/>
      </c>
    </row>
    <row r="2369" spans="3:3" x14ac:dyDescent="0.3">
      <c r="C2369" t="str" cm="1">
        <f t="array" ref="C2369">_xlfn.IFS(ISTEXT(VLOOKUP(B2369,AGE!A:A,1,FALSE)),"age", ISTEXT(VLOOKUP(B2369,'hardcoded age'!A:A, 1, FALSE)), "age", TRUE, "")</f>
        <v/>
      </c>
    </row>
    <row r="2370" spans="3:3" x14ac:dyDescent="0.3">
      <c r="C2370" t="str" cm="1">
        <f t="array" ref="C2370">_xlfn.IFS(ISTEXT(VLOOKUP(B2370,AGE!A:A,1,FALSE)),"age", ISTEXT(VLOOKUP(B2370,'hardcoded age'!A:A, 1, FALSE)), "age", TRUE, "")</f>
        <v/>
      </c>
    </row>
    <row r="2371" spans="3:3" x14ac:dyDescent="0.3">
      <c r="C2371" t="str" cm="1">
        <f t="array" ref="C2371">_xlfn.IFS(ISTEXT(VLOOKUP(B2371,AGE!A:A,1,FALSE)),"age", ISTEXT(VLOOKUP(B2371,'hardcoded age'!A:A, 1, FALSE)), "age", TRUE, "")</f>
        <v/>
      </c>
    </row>
    <row r="2372" spans="3:3" x14ac:dyDescent="0.3">
      <c r="C2372" t="str" cm="1">
        <f t="array" ref="C2372">_xlfn.IFS(ISTEXT(VLOOKUP(B2372,AGE!A:A,1,FALSE)),"age", ISTEXT(VLOOKUP(B2372,'hardcoded age'!A:A, 1, FALSE)), "age", TRUE, "")</f>
        <v/>
      </c>
    </row>
    <row r="2373" spans="3:3" x14ac:dyDescent="0.3">
      <c r="C2373" t="str" cm="1">
        <f t="array" ref="C2373">_xlfn.IFS(ISTEXT(VLOOKUP(B2373,AGE!A:A,1,FALSE)),"age", ISTEXT(VLOOKUP(B2373,'hardcoded age'!A:A, 1, FALSE)), "age", TRUE, "")</f>
        <v/>
      </c>
    </row>
    <row r="2374" spans="3:3" x14ac:dyDescent="0.3">
      <c r="C2374" t="str" cm="1">
        <f t="array" ref="C2374">_xlfn.IFS(ISTEXT(VLOOKUP(B2374,AGE!A:A,1,FALSE)),"age", ISTEXT(VLOOKUP(B2374,'hardcoded age'!A:A, 1, FALSE)), "age", TRUE, "")</f>
        <v/>
      </c>
    </row>
    <row r="2375" spans="3:3" x14ac:dyDescent="0.3">
      <c r="C2375" t="str" cm="1">
        <f t="array" ref="C2375">_xlfn.IFS(ISTEXT(VLOOKUP(B2375,AGE!A:A,1,FALSE)),"age", ISTEXT(VLOOKUP(B2375,'hardcoded age'!A:A, 1, FALSE)), "age", TRUE, "")</f>
        <v/>
      </c>
    </row>
    <row r="2376" spans="3:3" x14ac:dyDescent="0.3">
      <c r="C2376" t="str" cm="1">
        <f t="array" ref="C2376">_xlfn.IFS(ISTEXT(VLOOKUP(B2376,AGE!A:A,1,FALSE)),"age", ISTEXT(VLOOKUP(B2376,'hardcoded age'!A:A, 1, FALSE)), "age", TRUE, "")</f>
        <v/>
      </c>
    </row>
    <row r="2377" spans="3:3" x14ac:dyDescent="0.3">
      <c r="C2377" t="str" cm="1">
        <f t="array" ref="C2377">_xlfn.IFS(ISTEXT(VLOOKUP(B2377,AGE!A:A,1,FALSE)),"age", ISTEXT(VLOOKUP(B2377,'hardcoded age'!A:A, 1, FALSE)), "age", TRUE, "")</f>
        <v/>
      </c>
    </row>
    <row r="2378" spans="3:3" x14ac:dyDescent="0.3">
      <c r="C2378" t="str" cm="1">
        <f t="array" ref="C2378">_xlfn.IFS(ISTEXT(VLOOKUP(B2378,AGE!A:A,1,FALSE)),"age", ISTEXT(VLOOKUP(B2378,'hardcoded age'!A:A, 1, FALSE)), "age", TRUE, "")</f>
        <v/>
      </c>
    </row>
    <row r="2379" spans="3:3" x14ac:dyDescent="0.3">
      <c r="C2379" t="str" cm="1">
        <f t="array" ref="C2379">_xlfn.IFS(ISTEXT(VLOOKUP(B2379,AGE!A:A,1,FALSE)),"age", ISTEXT(VLOOKUP(B2379,'hardcoded age'!A:A, 1, FALSE)), "age", TRUE, "")</f>
        <v/>
      </c>
    </row>
    <row r="2380" spans="3:3" x14ac:dyDescent="0.3">
      <c r="C2380" t="str" cm="1">
        <f t="array" ref="C2380">_xlfn.IFS(ISTEXT(VLOOKUP(B2380,AGE!A:A,1,FALSE)),"age", ISTEXT(VLOOKUP(B2380,'hardcoded age'!A:A, 1, FALSE)), "age", TRUE, "")</f>
        <v/>
      </c>
    </row>
    <row r="2381" spans="3:3" x14ac:dyDescent="0.3">
      <c r="C2381" t="str" cm="1">
        <f t="array" ref="C2381">_xlfn.IFS(ISTEXT(VLOOKUP(B2381,AGE!A:A,1,FALSE)),"age", ISTEXT(VLOOKUP(B2381,'hardcoded age'!A:A, 1, FALSE)), "age", TRUE, "")</f>
        <v/>
      </c>
    </row>
    <row r="2382" spans="3:3" x14ac:dyDescent="0.3">
      <c r="C2382" t="str" cm="1">
        <f t="array" ref="C2382">_xlfn.IFS(ISTEXT(VLOOKUP(B2382,AGE!A:A,1,FALSE)),"age", ISTEXT(VLOOKUP(B2382,'hardcoded age'!A:A, 1, FALSE)), "age", TRUE, "")</f>
        <v/>
      </c>
    </row>
    <row r="2383" spans="3:3" x14ac:dyDescent="0.3">
      <c r="C2383" t="str" cm="1">
        <f t="array" ref="C2383">_xlfn.IFS(ISTEXT(VLOOKUP(B2383,AGE!A:A,1,FALSE)),"age", ISTEXT(VLOOKUP(B2383,'hardcoded age'!A:A, 1, FALSE)), "age", TRUE, "")</f>
        <v/>
      </c>
    </row>
    <row r="2384" spans="3:3" x14ac:dyDescent="0.3">
      <c r="C2384" t="str" cm="1">
        <f t="array" ref="C2384">_xlfn.IFS(ISTEXT(VLOOKUP(B2384,AGE!A:A,1,FALSE)),"age", ISTEXT(VLOOKUP(B2384,'hardcoded age'!A:A, 1, FALSE)), "age", TRUE, "")</f>
        <v/>
      </c>
    </row>
    <row r="2385" spans="3:3" x14ac:dyDescent="0.3">
      <c r="C2385" t="str" cm="1">
        <f t="array" ref="C2385">_xlfn.IFS(ISTEXT(VLOOKUP(B2385,AGE!A:A,1,FALSE)),"age", ISTEXT(VLOOKUP(B2385,'hardcoded age'!A:A, 1, FALSE)), "age", TRUE, "")</f>
        <v/>
      </c>
    </row>
    <row r="2386" spans="3:3" x14ac:dyDescent="0.3">
      <c r="C2386" t="str" cm="1">
        <f t="array" ref="C2386">_xlfn.IFS(ISTEXT(VLOOKUP(B2386,AGE!A:A,1,FALSE)),"age", ISTEXT(VLOOKUP(B2386,'hardcoded age'!A:A, 1, FALSE)), "age", TRUE, "")</f>
        <v/>
      </c>
    </row>
    <row r="2387" spans="3:3" x14ac:dyDescent="0.3">
      <c r="C2387" t="str" cm="1">
        <f t="array" ref="C2387">_xlfn.IFS(ISTEXT(VLOOKUP(B2387,AGE!A:A,1,FALSE)),"age", ISTEXT(VLOOKUP(B2387,'hardcoded age'!A:A, 1, FALSE)), "age", TRUE, "")</f>
        <v/>
      </c>
    </row>
    <row r="2388" spans="3:3" x14ac:dyDescent="0.3">
      <c r="C2388" t="str" cm="1">
        <f t="array" ref="C2388">_xlfn.IFS(ISTEXT(VLOOKUP(B2388,AGE!A:A,1,FALSE)),"age", ISTEXT(VLOOKUP(B2388,'hardcoded age'!A:A, 1, FALSE)), "age", TRUE, "")</f>
        <v/>
      </c>
    </row>
    <row r="2389" spans="3:3" x14ac:dyDescent="0.3">
      <c r="C2389" t="str" cm="1">
        <f t="array" ref="C2389">_xlfn.IFS(ISTEXT(VLOOKUP(B2389,AGE!A:A,1,FALSE)),"age", ISTEXT(VLOOKUP(B2389,'hardcoded age'!A:A, 1, FALSE)), "age", TRUE, "")</f>
        <v/>
      </c>
    </row>
    <row r="2390" spans="3:3" x14ac:dyDescent="0.3">
      <c r="C2390" t="str" cm="1">
        <f t="array" ref="C2390">_xlfn.IFS(ISTEXT(VLOOKUP(B2390,AGE!A:A,1,FALSE)),"age", ISTEXT(VLOOKUP(B2390,'hardcoded age'!A:A, 1, FALSE)), "age", TRUE, "")</f>
        <v/>
      </c>
    </row>
    <row r="2391" spans="3:3" x14ac:dyDescent="0.3">
      <c r="C2391" t="str" cm="1">
        <f t="array" ref="C2391">_xlfn.IFS(ISTEXT(VLOOKUP(B2391,AGE!A:A,1,FALSE)),"age", ISTEXT(VLOOKUP(B2391,'hardcoded age'!A:A, 1, FALSE)), "age", TRUE, "")</f>
        <v/>
      </c>
    </row>
    <row r="2392" spans="3:3" x14ac:dyDescent="0.3">
      <c r="C2392" t="str" cm="1">
        <f t="array" ref="C2392">_xlfn.IFS(ISTEXT(VLOOKUP(B2392,AGE!A:A,1,FALSE)),"age", ISTEXT(VLOOKUP(B2392,'hardcoded age'!A:A, 1, FALSE)), "age", TRUE, "")</f>
        <v/>
      </c>
    </row>
    <row r="2393" spans="3:3" x14ac:dyDescent="0.3">
      <c r="C2393" t="str" cm="1">
        <f t="array" ref="C2393">_xlfn.IFS(ISTEXT(VLOOKUP(B2393,AGE!A:A,1,FALSE)),"age", ISTEXT(VLOOKUP(B2393,'hardcoded age'!A:A, 1, FALSE)), "age", TRUE, "")</f>
        <v/>
      </c>
    </row>
    <row r="2394" spans="3:3" x14ac:dyDescent="0.3">
      <c r="C2394" t="str" cm="1">
        <f t="array" ref="C2394">_xlfn.IFS(ISTEXT(VLOOKUP(B2394,AGE!A:A,1,FALSE)),"age", ISTEXT(VLOOKUP(B2394,'hardcoded age'!A:A, 1, FALSE)), "age", TRUE, "")</f>
        <v/>
      </c>
    </row>
    <row r="2395" spans="3:3" x14ac:dyDescent="0.3">
      <c r="C2395" t="str" cm="1">
        <f t="array" ref="C2395">_xlfn.IFS(ISTEXT(VLOOKUP(B2395,AGE!A:A,1,FALSE)),"age", ISTEXT(VLOOKUP(B2395,'hardcoded age'!A:A, 1, FALSE)), "age", TRUE, "")</f>
        <v/>
      </c>
    </row>
    <row r="2396" spans="3:3" x14ac:dyDescent="0.3">
      <c r="C2396" t="str" cm="1">
        <f t="array" ref="C2396">_xlfn.IFS(ISTEXT(VLOOKUP(B2396,AGE!A:A,1,FALSE)),"age", ISTEXT(VLOOKUP(B2396,'hardcoded age'!A:A, 1, FALSE)), "age", TRUE, "")</f>
        <v/>
      </c>
    </row>
    <row r="2397" spans="3:3" x14ac:dyDescent="0.3">
      <c r="C2397" t="str" cm="1">
        <f t="array" ref="C2397">_xlfn.IFS(ISTEXT(VLOOKUP(B2397,AGE!A:A,1,FALSE)),"age", ISTEXT(VLOOKUP(B2397,'hardcoded age'!A:A, 1, FALSE)), "age", TRUE, "")</f>
        <v/>
      </c>
    </row>
    <row r="2398" spans="3:3" x14ac:dyDescent="0.3">
      <c r="C2398" t="str" cm="1">
        <f t="array" ref="C2398">_xlfn.IFS(ISTEXT(VLOOKUP(B2398,AGE!A:A,1,FALSE)),"age", ISTEXT(VLOOKUP(B2398,'hardcoded age'!A:A, 1, FALSE)), "age", TRUE, "")</f>
        <v/>
      </c>
    </row>
    <row r="2399" spans="3:3" x14ac:dyDescent="0.3">
      <c r="C2399" t="str" cm="1">
        <f t="array" ref="C2399">_xlfn.IFS(ISTEXT(VLOOKUP(B2399,AGE!A:A,1,FALSE)),"age", ISTEXT(VLOOKUP(B2399,'hardcoded age'!A:A, 1, FALSE)), "age", TRUE, "")</f>
        <v/>
      </c>
    </row>
    <row r="2400" spans="3:3" x14ac:dyDescent="0.3">
      <c r="C2400" t="str" cm="1">
        <f t="array" ref="C2400">_xlfn.IFS(ISTEXT(VLOOKUP(B2400,AGE!A:A,1,FALSE)),"age", ISTEXT(VLOOKUP(B2400,'hardcoded age'!A:A, 1, FALSE)), "age", TRUE, "")</f>
        <v/>
      </c>
    </row>
    <row r="2401" spans="3:3" x14ac:dyDescent="0.3">
      <c r="C2401" t="str" cm="1">
        <f t="array" ref="C2401">_xlfn.IFS(ISTEXT(VLOOKUP(B2401,AGE!A:A,1,FALSE)),"age", ISTEXT(VLOOKUP(B2401,'hardcoded age'!A:A, 1, FALSE)), "age", TRUE, "")</f>
        <v/>
      </c>
    </row>
    <row r="2402" spans="3:3" x14ac:dyDescent="0.3">
      <c r="C2402" t="str" cm="1">
        <f t="array" ref="C2402">_xlfn.IFS(ISTEXT(VLOOKUP(B2402,AGE!A:A,1,FALSE)),"age", ISTEXT(VLOOKUP(B2402,'hardcoded age'!A:A, 1, FALSE)), "age", TRUE, "")</f>
        <v/>
      </c>
    </row>
    <row r="2403" spans="3:3" x14ac:dyDescent="0.3">
      <c r="C2403" t="str" cm="1">
        <f t="array" ref="C2403">_xlfn.IFS(ISTEXT(VLOOKUP(B2403,AGE!A:A,1,FALSE)),"age", ISTEXT(VLOOKUP(B2403,'hardcoded age'!A:A, 1, FALSE)), "age", TRUE, "")</f>
        <v/>
      </c>
    </row>
    <row r="2404" spans="3:3" x14ac:dyDescent="0.3">
      <c r="C2404" t="str" cm="1">
        <f t="array" ref="C2404">_xlfn.IFS(ISTEXT(VLOOKUP(B2404,AGE!A:A,1,FALSE)),"age", ISTEXT(VLOOKUP(B2404,'hardcoded age'!A:A, 1, FALSE)), "age", TRUE, "")</f>
        <v/>
      </c>
    </row>
    <row r="2405" spans="3:3" x14ac:dyDescent="0.3">
      <c r="C2405" t="str" cm="1">
        <f t="array" ref="C2405">_xlfn.IFS(ISTEXT(VLOOKUP(B2405,AGE!A:A,1,FALSE)),"age", ISTEXT(VLOOKUP(B2405,'hardcoded age'!A:A, 1, FALSE)), "age", TRUE, "")</f>
        <v/>
      </c>
    </row>
    <row r="2406" spans="3:3" x14ac:dyDescent="0.3">
      <c r="C2406" t="str" cm="1">
        <f t="array" ref="C2406">_xlfn.IFS(ISTEXT(VLOOKUP(B2406,AGE!A:A,1,FALSE)),"age", ISTEXT(VLOOKUP(B2406,'hardcoded age'!A:A, 1, FALSE)), "age", TRUE, "")</f>
        <v/>
      </c>
    </row>
    <row r="2407" spans="3:3" x14ac:dyDescent="0.3">
      <c r="C2407" t="str" cm="1">
        <f t="array" ref="C2407">_xlfn.IFS(ISTEXT(VLOOKUP(B2407,AGE!A:A,1,FALSE)),"age", ISTEXT(VLOOKUP(B2407,'hardcoded age'!A:A, 1, FALSE)), "age", TRUE, "")</f>
        <v/>
      </c>
    </row>
    <row r="2408" spans="3:3" x14ac:dyDescent="0.3">
      <c r="C2408" t="str" cm="1">
        <f t="array" ref="C2408">_xlfn.IFS(ISTEXT(VLOOKUP(B2408,AGE!A:A,1,FALSE)),"age", ISTEXT(VLOOKUP(B2408,'hardcoded age'!A:A, 1, FALSE)), "age", TRUE, "")</f>
        <v/>
      </c>
    </row>
    <row r="2409" spans="3:3" x14ac:dyDescent="0.3">
      <c r="C2409" t="str" cm="1">
        <f t="array" ref="C2409">_xlfn.IFS(ISTEXT(VLOOKUP(B2409,AGE!A:A,1,FALSE)),"age", ISTEXT(VLOOKUP(B2409,'hardcoded age'!A:A, 1, FALSE)), "age", TRUE, "")</f>
        <v/>
      </c>
    </row>
    <row r="2410" spans="3:3" x14ac:dyDescent="0.3">
      <c r="C2410" t="str" cm="1">
        <f t="array" ref="C2410">_xlfn.IFS(ISTEXT(VLOOKUP(B2410,AGE!A:A,1,FALSE)),"age", ISTEXT(VLOOKUP(B2410,'hardcoded age'!A:A, 1, FALSE)), "age", TRUE, "")</f>
        <v/>
      </c>
    </row>
    <row r="2411" spans="3:3" x14ac:dyDescent="0.3">
      <c r="C2411" t="str" cm="1">
        <f t="array" ref="C2411">_xlfn.IFS(ISTEXT(VLOOKUP(B2411,AGE!A:A,1,FALSE)),"age", ISTEXT(VLOOKUP(B2411,'hardcoded age'!A:A, 1, FALSE)), "age", TRUE, "")</f>
        <v/>
      </c>
    </row>
    <row r="2412" spans="3:3" x14ac:dyDescent="0.3">
      <c r="C2412" t="str" cm="1">
        <f t="array" ref="C2412">_xlfn.IFS(ISTEXT(VLOOKUP(B2412,AGE!A:A,1,FALSE)),"age", ISTEXT(VLOOKUP(B2412,'hardcoded age'!A:A, 1, FALSE)), "age", TRUE, "")</f>
        <v/>
      </c>
    </row>
    <row r="2413" spans="3:3" x14ac:dyDescent="0.3">
      <c r="C2413" t="str" cm="1">
        <f t="array" ref="C2413">_xlfn.IFS(ISTEXT(VLOOKUP(B2413,AGE!A:A,1,FALSE)),"age", ISTEXT(VLOOKUP(B2413,'hardcoded age'!A:A, 1, FALSE)), "age", TRUE, "")</f>
        <v/>
      </c>
    </row>
    <row r="2414" spans="3:3" x14ac:dyDescent="0.3">
      <c r="C2414" t="str" cm="1">
        <f t="array" ref="C2414">_xlfn.IFS(ISTEXT(VLOOKUP(B2414,AGE!A:A,1,FALSE)),"age", ISTEXT(VLOOKUP(B2414,'hardcoded age'!A:A, 1, FALSE)), "age", TRUE, "")</f>
        <v/>
      </c>
    </row>
    <row r="2415" spans="3:3" x14ac:dyDescent="0.3">
      <c r="C2415" t="str" cm="1">
        <f t="array" ref="C2415">_xlfn.IFS(ISTEXT(VLOOKUP(B2415,AGE!A:A,1,FALSE)),"age", ISTEXT(VLOOKUP(B2415,'hardcoded age'!A:A, 1, FALSE)), "age", TRUE, "")</f>
        <v/>
      </c>
    </row>
    <row r="2416" spans="3:3" x14ac:dyDescent="0.3">
      <c r="C2416" t="str" cm="1">
        <f t="array" ref="C2416">_xlfn.IFS(ISTEXT(VLOOKUP(B2416,AGE!A:A,1,FALSE)),"age", ISTEXT(VLOOKUP(B2416,'hardcoded age'!A:A, 1, FALSE)), "age", TRUE, "")</f>
        <v/>
      </c>
    </row>
    <row r="2417" spans="3:3" x14ac:dyDescent="0.3">
      <c r="C2417" t="str" cm="1">
        <f t="array" ref="C2417">_xlfn.IFS(ISTEXT(VLOOKUP(B2417,AGE!A:A,1,FALSE)),"age", ISTEXT(VLOOKUP(B2417,'hardcoded age'!A:A, 1, FALSE)), "age", TRUE, "")</f>
        <v/>
      </c>
    </row>
    <row r="2418" spans="3:3" x14ac:dyDescent="0.3">
      <c r="C2418" t="str" cm="1">
        <f t="array" ref="C2418">_xlfn.IFS(ISTEXT(VLOOKUP(B2418,AGE!A:A,1,FALSE)),"age", ISTEXT(VLOOKUP(B2418,'hardcoded age'!A:A, 1, FALSE)), "age", TRUE, "")</f>
        <v/>
      </c>
    </row>
    <row r="2419" spans="3:3" x14ac:dyDescent="0.3">
      <c r="C2419" t="str" cm="1">
        <f t="array" ref="C2419">_xlfn.IFS(ISTEXT(VLOOKUP(B2419,AGE!A:A,1,FALSE)),"age", ISTEXT(VLOOKUP(B2419,'hardcoded age'!A:A, 1, FALSE)), "age", TRUE, "")</f>
        <v/>
      </c>
    </row>
    <row r="2420" spans="3:3" x14ac:dyDescent="0.3">
      <c r="C2420" t="str" cm="1">
        <f t="array" ref="C2420">_xlfn.IFS(ISTEXT(VLOOKUP(B2420,AGE!A:A,1,FALSE)),"age", ISTEXT(VLOOKUP(B2420,'hardcoded age'!A:A, 1, FALSE)), "age", TRUE, "")</f>
        <v/>
      </c>
    </row>
    <row r="2421" spans="3:3" x14ac:dyDescent="0.3">
      <c r="C2421" t="str" cm="1">
        <f t="array" ref="C2421">_xlfn.IFS(ISTEXT(VLOOKUP(B2421,AGE!A:A,1,FALSE)),"age", ISTEXT(VLOOKUP(B2421,'hardcoded age'!A:A, 1, FALSE)), "age", TRUE, "")</f>
        <v/>
      </c>
    </row>
    <row r="2422" spans="3:3" x14ac:dyDescent="0.3">
      <c r="C2422" t="str" cm="1">
        <f t="array" ref="C2422">_xlfn.IFS(ISTEXT(VLOOKUP(B2422,AGE!A:A,1,FALSE)),"age", ISTEXT(VLOOKUP(B2422,'hardcoded age'!A:A, 1, FALSE)), "age", TRUE, "")</f>
        <v/>
      </c>
    </row>
    <row r="2423" spans="3:3" x14ac:dyDescent="0.3">
      <c r="C2423" t="str" cm="1">
        <f t="array" ref="C2423">_xlfn.IFS(ISTEXT(VLOOKUP(B2423,AGE!A:A,1,FALSE)),"age", ISTEXT(VLOOKUP(B2423,'hardcoded age'!A:A, 1, FALSE)), "age", TRUE, "")</f>
        <v/>
      </c>
    </row>
    <row r="2424" spans="3:3" x14ac:dyDescent="0.3">
      <c r="C2424" t="str" cm="1">
        <f t="array" ref="C2424">_xlfn.IFS(ISTEXT(VLOOKUP(B2424,AGE!A:A,1,FALSE)),"age", ISTEXT(VLOOKUP(B2424,'hardcoded age'!A:A, 1, FALSE)), "age", TRUE, "")</f>
        <v/>
      </c>
    </row>
    <row r="2425" spans="3:3" x14ac:dyDescent="0.3">
      <c r="C2425" t="str" cm="1">
        <f t="array" ref="C2425">_xlfn.IFS(ISTEXT(VLOOKUP(B2425,AGE!A:A,1,FALSE)),"age", ISTEXT(VLOOKUP(B2425,'hardcoded age'!A:A, 1, FALSE)), "age", TRUE, "")</f>
        <v/>
      </c>
    </row>
    <row r="2426" spans="3:3" x14ac:dyDescent="0.3">
      <c r="C2426" t="str" cm="1">
        <f t="array" ref="C2426">_xlfn.IFS(ISTEXT(VLOOKUP(B2426,AGE!A:A,1,FALSE)),"age", ISTEXT(VLOOKUP(B2426,'hardcoded age'!A:A, 1, FALSE)), "age", TRUE, "")</f>
        <v/>
      </c>
    </row>
    <row r="2427" spans="3:3" x14ac:dyDescent="0.3">
      <c r="C2427" t="str" cm="1">
        <f t="array" ref="C2427">_xlfn.IFS(ISTEXT(VLOOKUP(B2427,AGE!A:A,1,FALSE)),"age", ISTEXT(VLOOKUP(B2427,'hardcoded age'!A:A, 1, FALSE)), "age", TRUE, "")</f>
        <v/>
      </c>
    </row>
    <row r="2428" spans="3:3" x14ac:dyDescent="0.3">
      <c r="C2428" t="str" cm="1">
        <f t="array" ref="C2428">_xlfn.IFS(ISTEXT(VLOOKUP(B2428,AGE!A:A,1,FALSE)),"age", ISTEXT(VLOOKUP(B2428,'hardcoded age'!A:A, 1, FALSE)), "age", TRUE, "")</f>
        <v/>
      </c>
    </row>
    <row r="2429" spans="3:3" x14ac:dyDescent="0.3">
      <c r="C2429" t="str" cm="1">
        <f t="array" ref="C2429">_xlfn.IFS(ISTEXT(VLOOKUP(B2429,AGE!A:A,1,FALSE)),"age", ISTEXT(VLOOKUP(B2429,'hardcoded age'!A:A, 1, FALSE)), "age", TRUE, "")</f>
        <v/>
      </c>
    </row>
    <row r="2430" spans="3:3" x14ac:dyDescent="0.3">
      <c r="C2430" t="str" cm="1">
        <f t="array" ref="C2430">_xlfn.IFS(ISTEXT(VLOOKUP(B2430,AGE!A:A,1,FALSE)),"age", ISTEXT(VLOOKUP(B2430,'hardcoded age'!A:A, 1, FALSE)), "age", TRUE, "")</f>
        <v/>
      </c>
    </row>
    <row r="2431" spans="3:3" x14ac:dyDescent="0.3">
      <c r="C2431" t="str" cm="1">
        <f t="array" ref="C2431">_xlfn.IFS(ISTEXT(VLOOKUP(B2431,AGE!A:A,1,FALSE)),"age", ISTEXT(VLOOKUP(B2431,'hardcoded age'!A:A, 1, FALSE)), "age", TRUE, "")</f>
        <v/>
      </c>
    </row>
    <row r="2432" spans="3:3" x14ac:dyDescent="0.3">
      <c r="C2432" t="str" cm="1">
        <f t="array" ref="C2432">_xlfn.IFS(ISTEXT(VLOOKUP(B2432,AGE!A:A,1,FALSE)),"age", ISTEXT(VLOOKUP(B2432,'hardcoded age'!A:A, 1, FALSE)), "age", TRUE, "")</f>
        <v/>
      </c>
    </row>
    <row r="2433" spans="3:3" x14ac:dyDescent="0.3">
      <c r="C2433" t="str" cm="1">
        <f t="array" ref="C2433">_xlfn.IFS(ISTEXT(VLOOKUP(B2433,AGE!A:A,1,FALSE)),"age", ISTEXT(VLOOKUP(B2433,'hardcoded age'!A:A, 1, FALSE)), "age", TRUE, "")</f>
        <v/>
      </c>
    </row>
    <row r="2434" spans="3:3" x14ac:dyDescent="0.3">
      <c r="C2434" t="str" cm="1">
        <f t="array" ref="C2434">_xlfn.IFS(ISTEXT(VLOOKUP(B2434,AGE!A:A,1,FALSE)),"age", ISTEXT(VLOOKUP(B2434,'hardcoded age'!A:A, 1, FALSE)), "age", TRUE, "")</f>
        <v/>
      </c>
    </row>
    <row r="2435" spans="3:3" x14ac:dyDescent="0.3">
      <c r="C2435" t="str" cm="1">
        <f t="array" ref="C2435">_xlfn.IFS(ISTEXT(VLOOKUP(B2435,AGE!A:A,1,FALSE)),"age", ISTEXT(VLOOKUP(B2435,'hardcoded age'!A:A, 1, FALSE)), "age", TRUE, "")</f>
        <v/>
      </c>
    </row>
    <row r="2436" spans="3:3" x14ac:dyDescent="0.3">
      <c r="C2436" t="str" cm="1">
        <f t="array" ref="C2436">_xlfn.IFS(ISTEXT(VLOOKUP(B2436,AGE!A:A,1,FALSE)),"age", ISTEXT(VLOOKUP(B2436,'hardcoded age'!A:A, 1, FALSE)), "age", TRUE, "")</f>
        <v/>
      </c>
    </row>
    <row r="2437" spans="3:3" x14ac:dyDescent="0.3">
      <c r="C2437" t="str" cm="1">
        <f t="array" ref="C2437">_xlfn.IFS(ISTEXT(VLOOKUP(B2437,AGE!A:A,1,FALSE)),"age", ISTEXT(VLOOKUP(B2437,'hardcoded age'!A:A, 1, FALSE)), "age", TRUE, "")</f>
        <v/>
      </c>
    </row>
    <row r="2438" spans="3:3" x14ac:dyDescent="0.3">
      <c r="C2438" t="str" cm="1">
        <f t="array" ref="C2438">_xlfn.IFS(ISTEXT(VLOOKUP(B2438,AGE!A:A,1,FALSE)),"age", ISTEXT(VLOOKUP(B2438,'hardcoded age'!A:A, 1, FALSE)), "age", TRUE, "")</f>
        <v/>
      </c>
    </row>
    <row r="2439" spans="3:3" x14ac:dyDescent="0.3">
      <c r="C2439" t="str" cm="1">
        <f t="array" ref="C2439">_xlfn.IFS(ISTEXT(VLOOKUP(B2439,AGE!A:A,1,FALSE)),"age", ISTEXT(VLOOKUP(B2439,'hardcoded age'!A:A, 1, FALSE)), "age", TRUE, "")</f>
        <v/>
      </c>
    </row>
    <row r="2440" spans="3:3" x14ac:dyDescent="0.3">
      <c r="C2440" t="str" cm="1">
        <f t="array" ref="C2440">_xlfn.IFS(ISTEXT(VLOOKUP(B2440,AGE!A:A,1,FALSE)),"age", ISTEXT(VLOOKUP(B2440,'hardcoded age'!A:A, 1, FALSE)), "age", TRUE, "")</f>
        <v/>
      </c>
    </row>
    <row r="2441" spans="3:3" x14ac:dyDescent="0.3">
      <c r="C2441" t="str" cm="1">
        <f t="array" ref="C2441">_xlfn.IFS(ISTEXT(VLOOKUP(B2441,AGE!A:A,1,FALSE)),"age", ISTEXT(VLOOKUP(B2441,'hardcoded age'!A:A, 1, FALSE)), "age", TRUE, "")</f>
        <v/>
      </c>
    </row>
    <row r="2442" spans="3:3" x14ac:dyDescent="0.3">
      <c r="C2442" t="str" cm="1">
        <f t="array" ref="C2442">_xlfn.IFS(ISTEXT(VLOOKUP(B2442,AGE!A:A,1,FALSE)),"age", ISTEXT(VLOOKUP(B2442,'hardcoded age'!A:A, 1, FALSE)), "age", TRUE, "")</f>
        <v/>
      </c>
    </row>
    <row r="2443" spans="3:3" x14ac:dyDescent="0.3">
      <c r="C2443" t="str" cm="1">
        <f t="array" ref="C2443">_xlfn.IFS(ISTEXT(VLOOKUP(B2443,AGE!A:A,1,FALSE)),"age", ISTEXT(VLOOKUP(B2443,'hardcoded age'!A:A, 1, FALSE)), "age", TRUE, "")</f>
        <v/>
      </c>
    </row>
    <row r="2444" spans="3:3" x14ac:dyDescent="0.3">
      <c r="C2444" t="str" cm="1">
        <f t="array" ref="C2444">_xlfn.IFS(ISTEXT(VLOOKUP(B2444,AGE!A:A,1,FALSE)),"age", ISTEXT(VLOOKUP(B2444,'hardcoded age'!A:A, 1, FALSE)), "age", TRUE, "")</f>
        <v/>
      </c>
    </row>
    <row r="2445" spans="3:3" x14ac:dyDescent="0.3">
      <c r="C2445" t="str" cm="1">
        <f t="array" ref="C2445">_xlfn.IFS(ISTEXT(VLOOKUP(B2445,AGE!A:A,1,FALSE)),"age", ISTEXT(VLOOKUP(B2445,'hardcoded age'!A:A, 1, FALSE)), "age", TRUE, "")</f>
        <v/>
      </c>
    </row>
    <row r="2446" spans="3:3" x14ac:dyDescent="0.3">
      <c r="C2446" t="str" cm="1">
        <f t="array" ref="C2446">_xlfn.IFS(ISTEXT(VLOOKUP(B2446,AGE!A:A,1,FALSE)),"age", ISTEXT(VLOOKUP(B2446,'hardcoded age'!A:A, 1, FALSE)), "age", TRUE, "")</f>
        <v/>
      </c>
    </row>
    <row r="2447" spans="3:3" x14ac:dyDescent="0.3">
      <c r="C2447" t="str" cm="1">
        <f t="array" ref="C2447">_xlfn.IFS(ISTEXT(VLOOKUP(B2447,AGE!A:A,1,FALSE)),"age", ISTEXT(VLOOKUP(B2447,'hardcoded age'!A:A, 1, FALSE)), "age", TRUE, "")</f>
        <v/>
      </c>
    </row>
    <row r="2448" spans="3:3" x14ac:dyDescent="0.3">
      <c r="C2448" t="str" cm="1">
        <f t="array" ref="C2448">_xlfn.IFS(ISTEXT(VLOOKUP(B2448,AGE!A:A,1,FALSE)),"age", ISTEXT(VLOOKUP(B2448,'hardcoded age'!A:A, 1, FALSE)), "age", TRUE, "")</f>
        <v/>
      </c>
    </row>
    <row r="2449" spans="3:3" x14ac:dyDescent="0.3">
      <c r="C2449" t="str" cm="1">
        <f t="array" ref="C2449">_xlfn.IFS(ISTEXT(VLOOKUP(B2449,AGE!A:A,1,FALSE)),"age", ISTEXT(VLOOKUP(B2449,'hardcoded age'!A:A, 1, FALSE)), "age", TRUE, "")</f>
        <v/>
      </c>
    </row>
    <row r="2450" spans="3:3" x14ac:dyDescent="0.3">
      <c r="C2450" t="str" cm="1">
        <f t="array" ref="C2450">_xlfn.IFS(ISTEXT(VLOOKUP(B2450,AGE!A:A,1,FALSE)),"age", ISTEXT(VLOOKUP(B2450,'hardcoded age'!A:A, 1, FALSE)), "age", TRUE, "")</f>
        <v/>
      </c>
    </row>
    <row r="2451" spans="3:3" x14ac:dyDescent="0.3">
      <c r="C2451" t="str" cm="1">
        <f t="array" ref="C2451">_xlfn.IFS(ISTEXT(VLOOKUP(B2451,AGE!A:A,1,FALSE)),"age", ISTEXT(VLOOKUP(B2451,'hardcoded age'!A:A, 1, FALSE)), "age", TRUE, "")</f>
        <v/>
      </c>
    </row>
    <row r="2452" spans="3:3" x14ac:dyDescent="0.3">
      <c r="C2452" t="str" cm="1">
        <f t="array" ref="C2452">_xlfn.IFS(ISTEXT(VLOOKUP(B2452,AGE!A:A,1,FALSE)),"age", ISTEXT(VLOOKUP(B2452,'hardcoded age'!A:A, 1, FALSE)), "age", TRUE, "")</f>
        <v/>
      </c>
    </row>
    <row r="2453" spans="3:3" x14ac:dyDescent="0.3">
      <c r="C2453" t="str" cm="1">
        <f t="array" ref="C2453">_xlfn.IFS(ISTEXT(VLOOKUP(B2453,AGE!A:A,1,FALSE)),"age", ISTEXT(VLOOKUP(B2453,'hardcoded age'!A:A, 1, FALSE)), "age", TRUE, "")</f>
        <v/>
      </c>
    </row>
    <row r="2454" spans="3:3" x14ac:dyDescent="0.3">
      <c r="C2454" t="str" cm="1">
        <f t="array" ref="C2454">_xlfn.IFS(ISTEXT(VLOOKUP(B2454,AGE!A:A,1,FALSE)),"age", ISTEXT(VLOOKUP(B2454,'hardcoded age'!A:A, 1, FALSE)), "age", TRUE, "")</f>
        <v/>
      </c>
    </row>
    <row r="2455" spans="3:3" x14ac:dyDescent="0.3">
      <c r="C2455" t="str" cm="1">
        <f t="array" ref="C2455">_xlfn.IFS(ISTEXT(VLOOKUP(B2455,AGE!A:A,1,FALSE)),"age", ISTEXT(VLOOKUP(B2455,'hardcoded age'!A:A, 1, FALSE)), "age", TRUE, "")</f>
        <v/>
      </c>
    </row>
    <row r="2456" spans="3:3" x14ac:dyDescent="0.3">
      <c r="C2456" t="str" cm="1">
        <f t="array" ref="C2456">_xlfn.IFS(ISTEXT(VLOOKUP(B2456,AGE!A:A,1,FALSE)),"age", ISTEXT(VLOOKUP(B2456,'hardcoded age'!A:A, 1, FALSE)), "age", TRUE, "")</f>
        <v/>
      </c>
    </row>
    <row r="2457" spans="3:3" x14ac:dyDescent="0.3">
      <c r="C2457" t="str" cm="1">
        <f t="array" ref="C2457">_xlfn.IFS(ISTEXT(VLOOKUP(B2457,AGE!A:A,1,FALSE)),"age", ISTEXT(VLOOKUP(B2457,'hardcoded age'!A:A, 1, FALSE)), "age", TRUE, "")</f>
        <v/>
      </c>
    </row>
    <row r="2458" spans="3:3" x14ac:dyDescent="0.3">
      <c r="C2458" t="str" cm="1">
        <f t="array" ref="C2458">_xlfn.IFS(ISTEXT(VLOOKUP(B2458,AGE!A:A,1,FALSE)),"age", ISTEXT(VLOOKUP(B2458,'hardcoded age'!A:A, 1, FALSE)), "age", TRUE, "")</f>
        <v/>
      </c>
    </row>
    <row r="2460" spans="3:3" x14ac:dyDescent="0.3">
      <c r="C2460" t="str" cm="1">
        <f t="array" ref="C2460">_xlfn.IFS(ISTEXT(VLOOKUP(B2460,AGE!A:A,1,FALSE)),"age", ISTEXT(VLOOKUP(B2460,'hardcoded age'!A:A, 1, FALSE)), "age", TRUE, "")</f>
        <v/>
      </c>
    </row>
    <row r="2461" spans="3:3" x14ac:dyDescent="0.3">
      <c r="C2461" t="str" cm="1">
        <f t="array" ref="C2461">_xlfn.IFS(ISTEXT(VLOOKUP(B2461,AGE!A:A,1,FALSE)),"age", ISTEXT(VLOOKUP(B2461,'hardcoded age'!A:A, 1, FALSE)), "age", TRUE, "")</f>
        <v/>
      </c>
    </row>
    <row r="2462" spans="3:3" x14ac:dyDescent="0.3">
      <c r="C2462" t="str" cm="1">
        <f t="array" ref="C2462">_xlfn.IFS(ISTEXT(VLOOKUP(B2462,AGE!A:A,1,FALSE)),"age", ISTEXT(VLOOKUP(B2462,'hardcoded age'!A:A, 1, FALSE)), "age", TRUE, "")</f>
        <v/>
      </c>
    </row>
    <row r="2463" spans="3:3" x14ac:dyDescent="0.3">
      <c r="C2463" t="str" cm="1">
        <f t="array" ref="C2463">_xlfn.IFS(ISTEXT(VLOOKUP(B2463,AGE!A:A,1,FALSE)),"age", ISTEXT(VLOOKUP(B2463,'hardcoded age'!A:A, 1, FALSE)), "age", TRUE, "")</f>
        <v/>
      </c>
    </row>
    <row r="2464" spans="3:3" x14ac:dyDescent="0.3">
      <c r="C2464" t="str" cm="1">
        <f t="array" ref="C2464">_xlfn.IFS(ISTEXT(VLOOKUP(B2464,AGE!A:A,1,FALSE)),"age", ISTEXT(VLOOKUP(B2464,'hardcoded age'!A:A, 1, FALSE)), "age", TRUE, "")</f>
        <v/>
      </c>
    </row>
    <row r="2465" spans="3:3" x14ac:dyDescent="0.3">
      <c r="C2465" t="str" cm="1">
        <f t="array" ref="C2465">_xlfn.IFS(ISTEXT(VLOOKUP(B2465,AGE!A:A,1,FALSE)),"age", ISTEXT(VLOOKUP(B2465,'hardcoded age'!A:A, 1, FALSE)), "age", TRUE, "")</f>
        <v/>
      </c>
    </row>
    <row r="2466" spans="3:3" x14ac:dyDescent="0.3">
      <c r="C2466" t="str" cm="1">
        <f t="array" ref="C2466">_xlfn.IFS(ISTEXT(VLOOKUP(B2466,AGE!A:A,1,FALSE)),"age", ISTEXT(VLOOKUP(B2466,'hardcoded age'!A:A, 1, FALSE)), "age", TRUE, "")</f>
        <v/>
      </c>
    </row>
    <row r="2467" spans="3:3" x14ac:dyDescent="0.3">
      <c r="C2467" t="str" cm="1">
        <f t="array" ref="C2467">_xlfn.IFS(ISTEXT(VLOOKUP(B2467,AGE!A:A,1,FALSE)),"age", ISTEXT(VLOOKUP(B2467,'hardcoded age'!A:A, 1, FALSE)), "age", TRUE, "")</f>
        <v/>
      </c>
    </row>
    <row r="2468" spans="3:3" x14ac:dyDescent="0.3">
      <c r="C2468" t="str" cm="1">
        <f t="array" ref="C2468">_xlfn.IFS(ISTEXT(VLOOKUP(B2468,AGE!A:A,1,FALSE)),"age", ISTEXT(VLOOKUP(B2468,'hardcoded age'!A:A, 1, FALSE)), "age", TRUE, "")</f>
        <v/>
      </c>
    </row>
    <row r="2469" spans="3:3" x14ac:dyDescent="0.3">
      <c r="C2469" t="str" cm="1">
        <f t="array" ref="C2469">_xlfn.IFS(ISTEXT(VLOOKUP(B2469,AGE!A:A,1,FALSE)),"age", ISTEXT(VLOOKUP(B2469,'hardcoded age'!A:A, 1, FALSE)), "age", TRUE, "")</f>
        <v/>
      </c>
    </row>
    <row r="2470" spans="3:3" x14ac:dyDescent="0.3">
      <c r="C2470" t="str" cm="1">
        <f t="array" ref="C2470">_xlfn.IFS(ISTEXT(VLOOKUP(B2470,AGE!A:A,1,FALSE)),"age", ISTEXT(VLOOKUP(B2470,'hardcoded age'!A:A, 1, FALSE)), "age", TRUE, "")</f>
        <v/>
      </c>
    </row>
    <row r="2471" spans="3:3" x14ac:dyDescent="0.3">
      <c r="C2471" t="str" cm="1">
        <f t="array" ref="C2471">_xlfn.IFS(ISTEXT(VLOOKUP(B2471,AGE!A:A,1,FALSE)),"age", ISTEXT(VLOOKUP(B2471,'hardcoded age'!A:A, 1, FALSE)), "age", TRUE, "")</f>
        <v/>
      </c>
    </row>
    <row r="2472" spans="3:3" x14ac:dyDescent="0.3">
      <c r="C2472" t="str" cm="1">
        <f t="array" ref="C2472">_xlfn.IFS(ISTEXT(VLOOKUP(B2472,AGE!A:A,1,FALSE)),"age", ISTEXT(VLOOKUP(B2472,'hardcoded age'!A:A, 1, FALSE)), "age", TRUE, "")</f>
        <v/>
      </c>
    </row>
    <row r="2473" spans="3:3" x14ac:dyDescent="0.3">
      <c r="C2473" t="str" cm="1">
        <f t="array" ref="C2473">_xlfn.IFS(ISTEXT(VLOOKUP(B2473,AGE!A:A,1,FALSE)),"age", ISTEXT(VLOOKUP(B2473,'hardcoded age'!A:A, 1, FALSE)), "age", TRUE, "")</f>
        <v/>
      </c>
    </row>
    <row r="2474" spans="3:3" x14ac:dyDescent="0.3">
      <c r="C2474" t="str" cm="1">
        <f t="array" ref="C2474">_xlfn.IFS(ISTEXT(VLOOKUP(B2474,AGE!A:A,1,FALSE)),"age", ISTEXT(VLOOKUP(B2474,'hardcoded age'!A:A, 1, FALSE)), "age", TRUE, "")</f>
        <v/>
      </c>
    </row>
    <row r="2475" spans="3:3" x14ac:dyDescent="0.3">
      <c r="C2475" t="str" cm="1">
        <f t="array" ref="C2475">_xlfn.IFS(ISTEXT(VLOOKUP(B2475,AGE!A:A,1,FALSE)),"age", ISTEXT(VLOOKUP(B2475,'hardcoded age'!A:A, 1, FALSE)), "age", TRUE, "")</f>
        <v/>
      </c>
    </row>
    <row r="2476" spans="3:3" x14ac:dyDescent="0.3">
      <c r="C2476" t="str" cm="1">
        <f t="array" ref="C2476">_xlfn.IFS(ISTEXT(VLOOKUP(B2476,AGE!A:A,1,FALSE)),"age", ISTEXT(VLOOKUP(B2476,'hardcoded age'!A:A, 1, FALSE)), "age", TRUE, "")</f>
        <v/>
      </c>
    </row>
    <row r="2477" spans="3:3" x14ac:dyDescent="0.3">
      <c r="C2477" t="str" cm="1">
        <f t="array" ref="C2477">_xlfn.IFS(ISTEXT(VLOOKUP(B2477,AGE!A:A,1,FALSE)),"age", ISTEXT(VLOOKUP(B2477,'hardcoded age'!A:A, 1, FALSE)), "age", TRUE, "")</f>
        <v/>
      </c>
    </row>
    <row r="2478" spans="3:3" x14ac:dyDescent="0.3">
      <c r="C2478" t="str" cm="1">
        <f t="array" ref="C2478">_xlfn.IFS(ISTEXT(VLOOKUP(B2478,AGE!A:A,1,FALSE)),"age", ISTEXT(VLOOKUP(B2478,'hardcoded age'!A:A, 1, FALSE)), "age", TRUE, "")</f>
        <v/>
      </c>
    </row>
    <row r="2479" spans="3:3" x14ac:dyDescent="0.3">
      <c r="C2479" t="str" cm="1">
        <f t="array" ref="C2479">_xlfn.IFS(ISTEXT(VLOOKUP(B2479,AGE!A:A,1,FALSE)),"age", ISTEXT(VLOOKUP(B2479,'hardcoded age'!A:A, 1, FALSE)), "age", TRUE, "")</f>
        <v/>
      </c>
    </row>
    <row r="2480" spans="3:3" x14ac:dyDescent="0.3">
      <c r="C2480" t="str" cm="1">
        <f t="array" ref="C2480">_xlfn.IFS(ISTEXT(VLOOKUP(B2480,AGE!A:A,1,FALSE)),"age", ISTEXT(VLOOKUP(B2480,'hardcoded age'!A:A, 1, FALSE)), "age", TRUE, "")</f>
        <v/>
      </c>
    </row>
    <row r="2481" spans="3:3" x14ac:dyDescent="0.3">
      <c r="C2481" t="str" cm="1">
        <f t="array" ref="C2481">_xlfn.IFS(ISTEXT(VLOOKUP(B2481,AGE!A:A,1,FALSE)),"age", ISTEXT(VLOOKUP(B2481,'hardcoded age'!A:A, 1, FALSE)), "age", TRUE, "")</f>
        <v/>
      </c>
    </row>
    <row r="2482" spans="3:3" x14ac:dyDescent="0.3">
      <c r="C2482" t="str" cm="1">
        <f t="array" ref="C2482">_xlfn.IFS(ISTEXT(VLOOKUP(B2482,AGE!A:A,1,FALSE)),"age", ISTEXT(VLOOKUP(B2482,'hardcoded age'!A:A, 1, FALSE)), "age", TRUE, "")</f>
        <v/>
      </c>
    </row>
    <row r="2483" spans="3:3" x14ac:dyDescent="0.3">
      <c r="C2483" t="str" cm="1">
        <f t="array" ref="C2483">_xlfn.IFS(ISTEXT(VLOOKUP(B2483,AGE!A:A,1,FALSE)),"age", ISTEXT(VLOOKUP(B2483,'hardcoded age'!A:A, 1, FALSE)), "age", TRUE, "")</f>
        <v/>
      </c>
    </row>
    <row r="2484" spans="3:3" x14ac:dyDescent="0.3">
      <c r="C2484" t="str" cm="1">
        <f t="array" ref="C2484">_xlfn.IFS(ISTEXT(VLOOKUP(B2484,AGE!A:A,1,FALSE)),"age", ISTEXT(VLOOKUP(B2484,'hardcoded age'!A:A, 1, FALSE)), "age", TRUE, "")</f>
        <v/>
      </c>
    </row>
    <row r="2485" spans="3:3" x14ac:dyDescent="0.3">
      <c r="C2485" t="str" cm="1">
        <f t="array" ref="C2485">_xlfn.IFS(ISTEXT(VLOOKUP(B2485,AGE!A:A,1,FALSE)),"age", ISTEXT(VLOOKUP(B2485,'hardcoded age'!A:A, 1, FALSE)), "age", TRUE, "")</f>
        <v/>
      </c>
    </row>
    <row r="2486" spans="3:3" x14ac:dyDescent="0.3">
      <c r="C2486" t="str" cm="1">
        <f t="array" ref="C2486">_xlfn.IFS(ISTEXT(VLOOKUP(B2486,AGE!A:A,1,FALSE)),"age", ISTEXT(VLOOKUP(B2486,'hardcoded age'!A:A, 1, FALSE)), "age", TRUE, "")</f>
        <v/>
      </c>
    </row>
    <row r="2487" spans="3:3" x14ac:dyDescent="0.3">
      <c r="C2487" t="str" cm="1">
        <f t="array" ref="C2487">_xlfn.IFS(ISTEXT(VLOOKUP(B2487,AGE!A:A,1,FALSE)),"age", ISTEXT(VLOOKUP(B2487,'hardcoded age'!A:A, 1, FALSE)), "age", TRUE, "")</f>
        <v/>
      </c>
    </row>
    <row r="2488" spans="3:3" x14ac:dyDescent="0.3">
      <c r="C2488" t="str" cm="1">
        <f t="array" ref="C2488">_xlfn.IFS(ISTEXT(VLOOKUP(B2488,AGE!A:A,1,FALSE)),"age", ISTEXT(VLOOKUP(B2488,'hardcoded age'!A:A, 1, FALSE)), "age", TRUE, "")</f>
        <v/>
      </c>
    </row>
    <row r="2489" spans="3:3" x14ac:dyDescent="0.3">
      <c r="C2489" t="str" cm="1">
        <f t="array" ref="C2489">_xlfn.IFS(ISTEXT(VLOOKUP(B2489,AGE!A:A,1,FALSE)),"age", ISTEXT(VLOOKUP(B2489,'hardcoded age'!A:A, 1, FALSE)), "age", TRUE, "")</f>
        <v/>
      </c>
    </row>
    <row r="2490" spans="3:3" x14ac:dyDescent="0.3">
      <c r="C2490" t="str" cm="1">
        <f t="array" ref="C2490">_xlfn.IFS(ISTEXT(VLOOKUP(B2490,AGE!A:A,1,FALSE)),"age", ISTEXT(VLOOKUP(B2490,'hardcoded age'!A:A, 1, FALSE)), "age", TRUE, "")</f>
        <v/>
      </c>
    </row>
    <row r="2491" spans="3:3" x14ac:dyDescent="0.3">
      <c r="C2491" t="str" cm="1">
        <f t="array" ref="C2491">_xlfn.IFS(ISTEXT(VLOOKUP(B2491,AGE!A:A,1,FALSE)),"age", ISTEXT(VLOOKUP(B2491,'hardcoded age'!A:A, 1, FALSE)), "age", TRUE, "")</f>
        <v/>
      </c>
    </row>
    <row r="2492" spans="3:3" x14ac:dyDescent="0.3">
      <c r="C2492" t="str" cm="1">
        <f t="array" ref="C2492">_xlfn.IFS(ISTEXT(VLOOKUP(B2492,AGE!A:A,1,FALSE)),"age", ISTEXT(VLOOKUP(B2492,'hardcoded age'!A:A, 1, FALSE)), "age", TRUE, "")</f>
        <v/>
      </c>
    </row>
    <row r="2493" spans="3:3" x14ac:dyDescent="0.3">
      <c r="C2493" t="str" cm="1">
        <f t="array" ref="C2493">_xlfn.IFS(ISTEXT(VLOOKUP(B2493,AGE!A:A,1,FALSE)),"age", ISTEXT(VLOOKUP(B2493,'hardcoded age'!A:A, 1, FALSE)), "age", TRUE, "")</f>
        <v/>
      </c>
    </row>
    <row r="2494" spans="3:3" x14ac:dyDescent="0.3">
      <c r="C2494" t="str" cm="1">
        <f t="array" ref="C2494">_xlfn.IFS(ISTEXT(VLOOKUP(B2494,AGE!A:A,1,FALSE)),"age", ISTEXT(VLOOKUP(B2494,'hardcoded age'!A:A, 1, FALSE)), "age", TRUE, "")</f>
        <v/>
      </c>
    </row>
    <row r="2495" spans="3:3" x14ac:dyDescent="0.3">
      <c r="C2495" t="str" cm="1">
        <f t="array" ref="C2495">_xlfn.IFS(ISTEXT(VLOOKUP(B2495,AGE!A:A,1,FALSE)),"age", ISTEXT(VLOOKUP(B2495,'hardcoded age'!A:A, 1, FALSE)), "age", TRUE, "")</f>
        <v/>
      </c>
    </row>
    <row r="2496" spans="3:3" x14ac:dyDescent="0.3">
      <c r="C2496" t="str" cm="1">
        <f t="array" ref="C2496">_xlfn.IFS(ISTEXT(VLOOKUP(B2496,AGE!A:A,1,FALSE)),"age", ISTEXT(VLOOKUP(B2496,'hardcoded age'!A:A, 1, FALSE)), "age", TRUE, "")</f>
        <v/>
      </c>
    </row>
    <row r="2497" spans="3:3" x14ac:dyDescent="0.3">
      <c r="C2497" t="str" cm="1">
        <f t="array" ref="C2497">_xlfn.IFS(ISTEXT(VLOOKUP(B2497,AGE!A:A,1,FALSE)),"age", ISTEXT(VLOOKUP(B2497,'hardcoded age'!A:A, 1, FALSE)), "age", TRUE, "")</f>
        <v/>
      </c>
    </row>
    <row r="2498" spans="3:3" x14ac:dyDescent="0.3">
      <c r="C2498" t="str" cm="1">
        <f t="array" ref="C2498">_xlfn.IFS(ISTEXT(VLOOKUP(B2498,AGE!A:A,1,FALSE)),"age", ISTEXT(VLOOKUP(B2498,'hardcoded age'!A:A, 1, FALSE)), "age", TRUE, "")</f>
        <v/>
      </c>
    </row>
    <row r="2499" spans="3:3" x14ac:dyDescent="0.3">
      <c r="C2499" t="str" cm="1">
        <f t="array" ref="C2499">_xlfn.IFS(ISTEXT(VLOOKUP(B2499,AGE!A:A,1,FALSE)),"age", ISTEXT(VLOOKUP(B2499,'hardcoded age'!A:A, 1, FALSE)), "age", TRUE, "")</f>
        <v/>
      </c>
    </row>
    <row r="2500" spans="3:3" x14ac:dyDescent="0.3">
      <c r="C2500" t="str" cm="1">
        <f t="array" ref="C2500">_xlfn.IFS(ISTEXT(VLOOKUP(B2500,AGE!A:A,1,FALSE)),"age", ISTEXT(VLOOKUP(B2500,'hardcoded age'!A:A, 1, FALSE)), "age", TRUE, "")</f>
        <v/>
      </c>
    </row>
    <row r="2501" spans="3:3" x14ac:dyDescent="0.3">
      <c r="C2501" t="str" cm="1">
        <f t="array" ref="C2501">_xlfn.IFS(ISTEXT(VLOOKUP(B2501,AGE!A:A,1,FALSE)),"age", ISTEXT(VLOOKUP(B2501,'hardcoded age'!A:A, 1, FALSE)), "age", TRUE, "")</f>
        <v/>
      </c>
    </row>
    <row r="2502" spans="3:3" x14ac:dyDescent="0.3">
      <c r="C2502" t="str" cm="1">
        <f t="array" ref="C2502">_xlfn.IFS(ISTEXT(VLOOKUP(B2502,AGE!A:A,1,FALSE)),"age", ISTEXT(VLOOKUP(B2502,'hardcoded age'!A:A, 1, FALSE)), "age", TRUE, "")</f>
        <v/>
      </c>
    </row>
    <row r="2503" spans="3:3" x14ac:dyDescent="0.3">
      <c r="C2503" t="str" cm="1">
        <f t="array" ref="C2503">_xlfn.IFS(ISTEXT(VLOOKUP(B2503,AGE!A:A,1,FALSE)),"age", ISTEXT(VLOOKUP(B2503,'hardcoded age'!A:A, 1, FALSE)), "age", TRUE, "")</f>
        <v/>
      </c>
    </row>
    <row r="2504" spans="3:3" x14ac:dyDescent="0.3">
      <c r="C2504" t="str" cm="1">
        <f t="array" ref="C2504">_xlfn.IFS(ISTEXT(VLOOKUP(B2504,AGE!A:A,1,FALSE)),"age", ISTEXT(VLOOKUP(B2504,'hardcoded age'!A:A, 1, FALSE)), "age", TRUE, "")</f>
        <v/>
      </c>
    </row>
    <row r="2505" spans="3:3" x14ac:dyDescent="0.3">
      <c r="C2505" t="str" cm="1">
        <f t="array" ref="C2505">_xlfn.IFS(ISTEXT(VLOOKUP(B2505,AGE!A:A,1,FALSE)),"age", ISTEXT(VLOOKUP(B2505,'hardcoded age'!A:A, 1, FALSE)), "age", TRUE, "")</f>
        <v/>
      </c>
    </row>
    <row r="2506" spans="3:3" x14ac:dyDescent="0.3">
      <c r="C2506" t="str" cm="1">
        <f t="array" ref="C2506">_xlfn.IFS(ISTEXT(VLOOKUP(B2506,AGE!A:A,1,FALSE)),"age", ISTEXT(VLOOKUP(B2506,'hardcoded age'!A:A, 1, FALSE)), "age", TRUE, "")</f>
        <v/>
      </c>
    </row>
    <row r="2507" spans="3:3" x14ac:dyDescent="0.3">
      <c r="C2507" t="str" cm="1">
        <f t="array" ref="C2507">_xlfn.IFS(ISTEXT(VLOOKUP(B2507,AGE!A:A,1,FALSE)),"age", ISTEXT(VLOOKUP(B2507,'hardcoded age'!A:A, 1, FALSE)), "age", TRUE, "")</f>
        <v/>
      </c>
    </row>
    <row r="2508" spans="3:3" x14ac:dyDescent="0.3">
      <c r="C2508" t="str" cm="1">
        <f t="array" ref="C2508">_xlfn.IFS(ISTEXT(VLOOKUP(B2508,AGE!A:A,1,FALSE)),"age", ISTEXT(VLOOKUP(B2508,'hardcoded age'!A:A, 1, FALSE)), "age", TRUE, "")</f>
        <v/>
      </c>
    </row>
    <row r="2509" spans="3:3" x14ac:dyDescent="0.3">
      <c r="C2509" t="str" cm="1">
        <f t="array" ref="C2509">_xlfn.IFS(ISTEXT(VLOOKUP(B2509,AGE!A:A,1,FALSE)),"age", ISTEXT(VLOOKUP(B2509,'hardcoded age'!A:A, 1, FALSE)), "age", TRUE, "")</f>
        <v/>
      </c>
    </row>
    <row r="2510" spans="3:3" x14ac:dyDescent="0.3">
      <c r="C2510" t="str" cm="1">
        <f t="array" ref="C2510">_xlfn.IFS(ISTEXT(VLOOKUP(B2510,AGE!A:A,1,FALSE)),"age", ISTEXT(VLOOKUP(B2510,'hardcoded age'!A:A, 1, FALSE)), "age", TRUE, "")</f>
        <v/>
      </c>
    </row>
    <row r="2511" spans="3:3" x14ac:dyDescent="0.3">
      <c r="C2511" t="str" cm="1">
        <f t="array" ref="C2511">_xlfn.IFS(ISTEXT(VLOOKUP(B2511,AGE!A:A,1,FALSE)),"age", ISTEXT(VLOOKUP(B2511,'hardcoded age'!A:A, 1, FALSE)), "age", TRUE, "")</f>
        <v/>
      </c>
    </row>
    <row r="2512" spans="3:3" x14ac:dyDescent="0.3">
      <c r="C2512" t="str" cm="1">
        <f t="array" ref="C2512">_xlfn.IFS(ISTEXT(VLOOKUP(B2512,AGE!A:A,1,FALSE)),"age", ISTEXT(VLOOKUP(B2512,'hardcoded age'!A:A, 1, FALSE)), "age", TRUE, "")</f>
        <v/>
      </c>
    </row>
    <row r="2513" spans="3:3" x14ac:dyDescent="0.3">
      <c r="C2513" t="str" cm="1">
        <f t="array" ref="C2513">_xlfn.IFS(ISTEXT(VLOOKUP(B2513,AGE!A:A,1,FALSE)),"age", ISTEXT(VLOOKUP(B2513,'hardcoded age'!A:A, 1, FALSE)), "age", TRUE, "")</f>
        <v/>
      </c>
    </row>
    <row r="2514" spans="3:3" x14ac:dyDescent="0.3">
      <c r="C2514" t="str" cm="1">
        <f t="array" ref="C2514">_xlfn.IFS(ISTEXT(VLOOKUP(B2514,AGE!A:A,1,FALSE)),"age", ISTEXT(VLOOKUP(B2514,'hardcoded age'!A:A, 1, FALSE)), "age", TRUE, "")</f>
        <v/>
      </c>
    </row>
    <row r="2515" spans="3:3" x14ac:dyDescent="0.3">
      <c r="C2515" t="str" cm="1">
        <f t="array" ref="C2515">_xlfn.IFS(ISTEXT(VLOOKUP(B2515,AGE!A:A,1,FALSE)),"age", ISTEXT(VLOOKUP(B2515,'hardcoded age'!A:A, 1, FALSE)), "age", TRUE, "")</f>
        <v/>
      </c>
    </row>
    <row r="2516" spans="3:3" x14ac:dyDescent="0.3">
      <c r="C2516" t="str" cm="1">
        <f t="array" ref="C2516">_xlfn.IFS(ISTEXT(VLOOKUP(B2516,AGE!A:A,1,FALSE)),"age", ISTEXT(VLOOKUP(B2516,'hardcoded age'!A:A, 1, FALSE)), "age", TRUE, "")</f>
        <v/>
      </c>
    </row>
    <row r="2517" spans="3:3" x14ac:dyDescent="0.3">
      <c r="C2517" t="str" cm="1">
        <f t="array" ref="C2517">_xlfn.IFS(ISTEXT(VLOOKUP(B2517,AGE!A:A,1,FALSE)),"age", ISTEXT(VLOOKUP(B2517,'hardcoded age'!A:A, 1, FALSE)), "age", TRUE, "")</f>
        <v/>
      </c>
    </row>
    <row r="2518" spans="3:3" x14ac:dyDescent="0.3">
      <c r="C2518" t="str" cm="1">
        <f t="array" ref="C2518">_xlfn.IFS(ISTEXT(VLOOKUP(B2518,AGE!A:A,1,FALSE)),"age", ISTEXT(VLOOKUP(B2518,'hardcoded age'!A:A, 1, FALSE)), "age", TRUE, "")</f>
        <v/>
      </c>
    </row>
    <row r="2519" spans="3:3" x14ac:dyDescent="0.3">
      <c r="C2519" t="str" cm="1">
        <f t="array" ref="C2519">_xlfn.IFS(ISTEXT(VLOOKUP(B2519,AGE!A:A,1,FALSE)),"age", ISTEXT(VLOOKUP(B2519,'hardcoded age'!A:A, 1, FALSE)), "age", TRUE, "")</f>
        <v/>
      </c>
    </row>
    <row r="2520" spans="3:3" x14ac:dyDescent="0.3">
      <c r="C2520" t="str" cm="1">
        <f t="array" ref="C2520">_xlfn.IFS(ISTEXT(VLOOKUP(B2520,AGE!A:A,1,FALSE)),"age", ISTEXT(VLOOKUP(B2520,'hardcoded age'!A:A, 1, FALSE)), "age", TRUE, "")</f>
        <v/>
      </c>
    </row>
    <row r="2521" spans="3:3" x14ac:dyDescent="0.3">
      <c r="C2521" t="str" cm="1">
        <f t="array" ref="C2521">_xlfn.IFS(ISTEXT(VLOOKUP(B2521,AGE!A:A,1,FALSE)),"age", ISTEXT(VLOOKUP(B2521,'hardcoded age'!A:A, 1, FALSE)), "age", TRUE, "")</f>
        <v/>
      </c>
    </row>
    <row r="2522" spans="3:3" x14ac:dyDescent="0.3">
      <c r="C2522" t="str" cm="1">
        <f t="array" ref="C2522">_xlfn.IFS(ISTEXT(VLOOKUP(B2522,AGE!A:A,1,FALSE)),"age", ISTEXT(VLOOKUP(B2522,'hardcoded age'!A:A, 1, FALSE)), "age", TRUE, "")</f>
        <v/>
      </c>
    </row>
    <row r="2523" spans="3:3" x14ac:dyDescent="0.3">
      <c r="C2523" t="str" cm="1">
        <f t="array" ref="C2523">_xlfn.IFS(ISTEXT(VLOOKUP(B2523,AGE!A:A,1,FALSE)),"age", ISTEXT(VLOOKUP(B2523,'hardcoded age'!A:A, 1, FALSE)), "age", TRUE, "")</f>
        <v/>
      </c>
    </row>
    <row r="2524" spans="3:3" x14ac:dyDescent="0.3">
      <c r="C2524" t="str" cm="1">
        <f t="array" ref="C2524">_xlfn.IFS(ISTEXT(VLOOKUP(B2524,AGE!A:A,1,FALSE)),"age", ISTEXT(VLOOKUP(B2524,'hardcoded age'!A:A, 1, FALSE)), "age", TRUE, "")</f>
        <v/>
      </c>
    </row>
    <row r="2525" spans="3:3" x14ac:dyDescent="0.3">
      <c r="C2525" t="str" cm="1">
        <f t="array" ref="C2525">_xlfn.IFS(ISTEXT(VLOOKUP(B2525,AGE!A:A,1,FALSE)),"age", ISTEXT(VLOOKUP(B2525,'hardcoded age'!A:A, 1, FALSE)), "age", TRUE, "")</f>
        <v/>
      </c>
    </row>
    <row r="2526" spans="3:3" x14ac:dyDescent="0.3">
      <c r="C2526" t="str" cm="1">
        <f t="array" ref="C2526">_xlfn.IFS(ISTEXT(VLOOKUP(B2526,AGE!A:A,1,FALSE)),"age", ISTEXT(VLOOKUP(B2526,'hardcoded age'!A:A, 1, FALSE)), "age", TRUE, "")</f>
        <v/>
      </c>
    </row>
    <row r="2527" spans="3:3" x14ac:dyDescent="0.3">
      <c r="C2527" t="str" cm="1">
        <f t="array" ref="C2527">_xlfn.IFS(ISTEXT(VLOOKUP(B2527,AGE!A:A,1,FALSE)),"age", ISTEXT(VLOOKUP(B2527,'hardcoded age'!A:A, 1, FALSE)), "age", TRUE, "")</f>
        <v/>
      </c>
    </row>
    <row r="2528" spans="3:3" x14ac:dyDescent="0.3">
      <c r="C2528" t="str" cm="1">
        <f t="array" ref="C2528">_xlfn.IFS(ISTEXT(VLOOKUP(B2528,AGE!A:A,1,FALSE)),"age", ISTEXT(VLOOKUP(B2528,'hardcoded age'!A:A, 1, FALSE)), "age", TRUE, "")</f>
        <v/>
      </c>
    </row>
    <row r="2529" spans="3:3" x14ac:dyDescent="0.3">
      <c r="C2529" t="str" cm="1">
        <f t="array" ref="C2529">_xlfn.IFS(ISTEXT(VLOOKUP(B2529,AGE!A:A,1,FALSE)),"age", ISTEXT(VLOOKUP(B2529,'hardcoded age'!A:A, 1, FALSE)), "age", TRUE, "")</f>
        <v/>
      </c>
    </row>
    <row r="2530" spans="3:3" x14ac:dyDescent="0.3">
      <c r="C2530" t="str" cm="1">
        <f t="array" ref="C2530">_xlfn.IFS(ISTEXT(VLOOKUP(B2530,AGE!A:A,1,FALSE)),"age", ISTEXT(VLOOKUP(B2530,'hardcoded age'!A:A, 1, FALSE)), "age", TRUE, "")</f>
        <v/>
      </c>
    </row>
    <row r="2531" spans="3:3" x14ac:dyDescent="0.3">
      <c r="C2531" t="str" cm="1">
        <f t="array" ref="C2531">_xlfn.IFS(ISTEXT(VLOOKUP(B2531,AGE!A:A,1,FALSE)),"age", ISTEXT(VLOOKUP(B2531,'hardcoded age'!A:A, 1, FALSE)), "age", TRUE, "")</f>
        <v/>
      </c>
    </row>
    <row r="2532" spans="3:3" x14ac:dyDescent="0.3">
      <c r="C2532" t="str" cm="1">
        <f t="array" ref="C2532">_xlfn.IFS(ISTEXT(VLOOKUP(B2532,AGE!A:A,1,FALSE)),"age", ISTEXT(VLOOKUP(B2532,'hardcoded age'!A:A, 1, FALSE)), "age", TRUE, "")</f>
        <v/>
      </c>
    </row>
    <row r="2533" spans="3:3" x14ac:dyDescent="0.3">
      <c r="C2533" t="str" cm="1">
        <f t="array" ref="C2533">_xlfn.IFS(ISTEXT(VLOOKUP(B2533,AGE!A:A,1,FALSE)),"age", ISTEXT(VLOOKUP(B2533,'hardcoded age'!A:A, 1, FALSE)), "age", TRUE, "")</f>
        <v/>
      </c>
    </row>
    <row r="2534" spans="3:3" x14ac:dyDescent="0.3">
      <c r="C2534" t="str" cm="1">
        <f t="array" ref="C2534">_xlfn.IFS(ISTEXT(VLOOKUP(B2534,AGE!A:A,1,FALSE)),"age", ISTEXT(VLOOKUP(B2534,'hardcoded age'!A:A, 1, FALSE)), "age", TRUE, "")</f>
        <v/>
      </c>
    </row>
    <row r="2535" spans="3:3" x14ac:dyDescent="0.3">
      <c r="C2535" t="str" cm="1">
        <f t="array" ref="C2535">_xlfn.IFS(ISTEXT(VLOOKUP(B2535,AGE!A:A,1,FALSE)),"age", ISTEXT(VLOOKUP(B2535,'hardcoded age'!A:A, 1, FALSE)), "age", TRUE, "")</f>
        <v/>
      </c>
    </row>
    <row r="2536" spans="3:3" x14ac:dyDescent="0.3">
      <c r="C2536" t="str" cm="1">
        <f t="array" ref="C2536">_xlfn.IFS(ISTEXT(VLOOKUP(B2536,AGE!A:A,1,FALSE)),"age", ISTEXT(VLOOKUP(B2536,'hardcoded age'!A:A, 1, FALSE)), "age", TRUE, "")</f>
        <v/>
      </c>
    </row>
    <row r="2537" spans="3:3" x14ac:dyDescent="0.3">
      <c r="C2537" t="str" cm="1">
        <f t="array" ref="C2537">_xlfn.IFS(ISTEXT(VLOOKUP(B2537,AGE!A:A,1,FALSE)),"age", ISTEXT(VLOOKUP(B2537,'hardcoded age'!A:A, 1, FALSE)), "age", TRUE, "")</f>
        <v/>
      </c>
    </row>
    <row r="2538" spans="3:3" x14ac:dyDescent="0.3">
      <c r="C2538" t="str" cm="1">
        <f t="array" ref="C2538">_xlfn.IFS(ISTEXT(VLOOKUP(B2538,AGE!A:A,1,FALSE)),"age", ISTEXT(VLOOKUP(B2538,'hardcoded age'!A:A, 1, FALSE)), "age", TRUE, "")</f>
        <v/>
      </c>
    </row>
    <row r="2539" spans="3:3" x14ac:dyDescent="0.3">
      <c r="C2539" t="str" cm="1">
        <f t="array" ref="C2539">_xlfn.IFS(ISTEXT(VLOOKUP(B2539,AGE!A:A,1,FALSE)),"age", ISTEXT(VLOOKUP(B2539,'hardcoded age'!A:A, 1, FALSE)), "age", TRUE, "")</f>
        <v/>
      </c>
    </row>
    <row r="2540" spans="3:3" x14ac:dyDescent="0.3">
      <c r="C2540" t="str" cm="1">
        <f t="array" ref="C2540">_xlfn.IFS(ISTEXT(VLOOKUP(B2540,AGE!A:A,1,FALSE)),"age", ISTEXT(VLOOKUP(B2540,'hardcoded age'!A:A, 1, FALSE)), "age", TRUE, "")</f>
        <v/>
      </c>
    </row>
    <row r="2541" spans="3:3" x14ac:dyDescent="0.3">
      <c r="C2541" t="str" cm="1">
        <f t="array" ref="C2541">_xlfn.IFS(ISTEXT(VLOOKUP(B2541,AGE!A:A,1,FALSE)),"age", ISTEXT(VLOOKUP(B2541,'hardcoded age'!A:A, 1, FALSE)), "age", TRUE, "")</f>
        <v/>
      </c>
    </row>
    <row r="2542" spans="3:3" x14ac:dyDescent="0.3">
      <c r="C2542" t="str" cm="1">
        <f t="array" ref="C2542">_xlfn.IFS(ISTEXT(VLOOKUP(B2542,AGE!A:A,1,FALSE)),"age", ISTEXT(VLOOKUP(B2542,'hardcoded age'!A:A, 1, FALSE)), "age", TRUE, "")</f>
        <v/>
      </c>
    </row>
    <row r="2543" spans="3:3" x14ac:dyDescent="0.3">
      <c r="C2543" t="str" cm="1">
        <f t="array" ref="C2543">_xlfn.IFS(ISTEXT(VLOOKUP(B2543,AGE!A:A,1,FALSE)),"age", ISTEXT(VLOOKUP(B2543,'hardcoded age'!A:A, 1, FALSE)), "age", TRUE, "")</f>
        <v/>
      </c>
    </row>
    <row r="2544" spans="3:3" x14ac:dyDescent="0.3">
      <c r="C2544" t="str" cm="1">
        <f t="array" ref="C2544">_xlfn.IFS(ISTEXT(VLOOKUP(B2544,AGE!A:A,1,FALSE)),"age", ISTEXT(VLOOKUP(B2544,'hardcoded age'!A:A, 1, FALSE)), "age", TRUE, "")</f>
        <v/>
      </c>
    </row>
    <row r="2545" spans="3:3" x14ac:dyDescent="0.3">
      <c r="C2545" t="str" cm="1">
        <f t="array" ref="C2545">_xlfn.IFS(ISTEXT(VLOOKUP(B2545,AGE!A:A,1,FALSE)),"age", ISTEXT(VLOOKUP(B2545,'hardcoded age'!A:A, 1, FALSE)), "age", TRUE, "")</f>
        <v/>
      </c>
    </row>
    <row r="2546" spans="3:3" x14ac:dyDescent="0.3">
      <c r="C2546" t="str" cm="1">
        <f t="array" ref="C2546">_xlfn.IFS(ISTEXT(VLOOKUP(B2546,AGE!A:A,1,FALSE)),"age", ISTEXT(VLOOKUP(B2546,'hardcoded age'!A:A, 1, FALSE)), "age", TRUE, "")</f>
        <v/>
      </c>
    </row>
    <row r="2547" spans="3:3" x14ac:dyDescent="0.3">
      <c r="C2547" t="str" cm="1">
        <f t="array" ref="C2547">_xlfn.IFS(ISTEXT(VLOOKUP(B2547,AGE!A:A,1,FALSE)),"age", ISTEXT(VLOOKUP(B2547,'hardcoded age'!A:A, 1, FALSE)), "age", TRUE, "")</f>
        <v/>
      </c>
    </row>
    <row r="2548" spans="3:3" x14ac:dyDescent="0.3">
      <c r="C2548" t="str" cm="1">
        <f t="array" ref="C2548">_xlfn.IFS(ISTEXT(VLOOKUP(B2548,AGE!A:A,1,FALSE)),"age", ISTEXT(VLOOKUP(B2548,'hardcoded age'!A:A, 1, FALSE)), "age", TRUE, "")</f>
        <v/>
      </c>
    </row>
    <row r="2549" spans="3:3" x14ac:dyDescent="0.3">
      <c r="C2549" t="str" cm="1">
        <f t="array" ref="C2549">_xlfn.IFS(ISTEXT(VLOOKUP(B2549,AGE!A:A,1,FALSE)),"age", ISTEXT(VLOOKUP(B2549,'hardcoded age'!A:A, 1, FALSE)), "age", TRUE, "")</f>
        <v/>
      </c>
    </row>
    <row r="2550" spans="3:3" x14ac:dyDescent="0.3">
      <c r="C2550" t="str" cm="1">
        <f t="array" ref="C2550">_xlfn.IFS(ISTEXT(VLOOKUP(B2550,AGE!A:A,1,FALSE)),"age", ISTEXT(VLOOKUP(B2550,'hardcoded age'!A:A, 1, FALSE)), "age", TRUE, "")</f>
        <v/>
      </c>
    </row>
    <row r="2551" spans="3:3" x14ac:dyDescent="0.3">
      <c r="C2551" t="str" cm="1">
        <f t="array" ref="C2551">_xlfn.IFS(ISTEXT(VLOOKUP(B2551,AGE!A:A,1,FALSE)),"age", ISTEXT(VLOOKUP(B2551,'hardcoded age'!A:A, 1, FALSE)), "age", TRUE, "")</f>
        <v/>
      </c>
    </row>
    <row r="2552" spans="3:3" x14ac:dyDescent="0.3">
      <c r="C2552" t="str" cm="1">
        <f t="array" ref="C2552">_xlfn.IFS(ISTEXT(VLOOKUP(B2552,AGE!A:A,1,FALSE)),"age", ISTEXT(VLOOKUP(B2552,'hardcoded age'!A:A, 1, FALSE)), "age", TRUE, "")</f>
        <v/>
      </c>
    </row>
    <row r="2553" spans="3:3" x14ac:dyDescent="0.3">
      <c r="C2553" t="str" cm="1">
        <f t="array" ref="C2553">_xlfn.IFS(ISTEXT(VLOOKUP(B2553,AGE!A:A,1,FALSE)),"age", ISTEXT(VLOOKUP(B2553,'hardcoded age'!A:A, 1, FALSE)), "age", TRUE, "")</f>
        <v/>
      </c>
    </row>
    <row r="2554" spans="3:3" x14ac:dyDescent="0.3">
      <c r="C2554" t="str" cm="1">
        <f t="array" ref="C2554">_xlfn.IFS(ISTEXT(VLOOKUP(B2554,AGE!A:A,1,FALSE)),"age", ISTEXT(VLOOKUP(B2554,'hardcoded age'!A:A, 1, FALSE)), "age", TRUE, "")</f>
        <v/>
      </c>
    </row>
    <row r="2555" spans="3:3" x14ac:dyDescent="0.3">
      <c r="C2555" t="str" cm="1">
        <f t="array" ref="C2555">_xlfn.IFS(ISTEXT(VLOOKUP(B2555,AGE!A:A,1,FALSE)),"age", ISTEXT(VLOOKUP(B2555,'hardcoded age'!A:A, 1, FALSE)), "age", TRUE, "")</f>
        <v/>
      </c>
    </row>
    <row r="2556" spans="3:3" x14ac:dyDescent="0.3">
      <c r="C2556" t="str" cm="1">
        <f t="array" ref="C2556">_xlfn.IFS(ISTEXT(VLOOKUP(B2556,AGE!A:A,1,FALSE)),"age", ISTEXT(VLOOKUP(B2556,'hardcoded age'!A:A, 1, FALSE)), "age", TRUE, "")</f>
        <v/>
      </c>
    </row>
    <row r="2557" spans="3:3" x14ac:dyDescent="0.3">
      <c r="C2557" t="str" cm="1">
        <f t="array" ref="C2557">_xlfn.IFS(ISTEXT(VLOOKUP(B2557,AGE!A:A,1,FALSE)),"age", ISTEXT(VLOOKUP(B2557,'hardcoded age'!A:A, 1, FALSE)), "age", TRUE, "")</f>
        <v/>
      </c>
    </row>
    <row r="2558" spans="3:3" x14ac:dyDescent="0.3">
      <c r="C2558" t="str" cm="1">
        <f t="array" ref="C2558">_xlfn.IFS(ISTEXT(VLOOKUP(B2558,AGE!A:A,1,FALSE)),"age", ISTEXT(VLOOKUP(B2558,'hardcoded age'!A:A, 1, FALSE)), "age", TRUE, "")</f>
        <v/>
      </c>
    </row>
    <row r="2559" spans="3:3" x14ac:dyDescent="0.3">
      <c r="C2559" t="str" cm="1">
        <f t="array" ref="C2559">_xlfn.IFS(ISTEXT(VLOOKUP(B2559,AGE!A:A,1,FALSE)),"age", ISTEXT(VLOOKUP(B2559,'hardcoded age'!A:A, 1, FALSE)), "age", TRUE, "")</f>
        <v/>
      </c>
    </row>
    <row r="2560" spans="3:3" x14ac:dyDescent="0.3">
      <c r="C2560" t="str" cm="1">
        <f t="array" ref="C2560">_xlfn.IFS(ISTEXT(VLOOKUP(B2560,AGE!A:A,1,FALSE)),"age", ISTEXT(VLOOKUP(B2560,'hardcoded age'!A:A, 1, FALSE)), "age", TRUE, "")</f>
        <v/>
      </c>
    </row>
    <row r="2561" spans="3:3" x14ac:dyDescent="0.3">
      <c r="C2561" t="str" cm="1">
        <f t="array" ref="C2561">_xlfn.IFS(ISTEXT(VLOOKUP(B2561,AGE!A:A,1,FALSE)),"age", ISTEXT(VLOOKUP(B2561,'hardcoded age'!A:A, 1, FALSE)), "age", TRUE, "")</f>
        <v/>
      </c>
    </row>
    <row r="2562" spans="3:3" x14ac:dyDescent="0.3">
      <c r="C2562" t="str" cm="1">
        <f t="array" ref="C2562">_xlfn.IFS(ISTEXT(VLOOKUP(B2562,AGE!A:A,1,FALSE)),"age", ISTEXT(VLOOKUP(B2562,'hardcoded age'!A:A, 1, FALSE)), "age", TRUE, "")</f>
        <v/>
      </c>
    </row>
    <row r="2563" spans="3:3" x14ac:dyDescent="0.3">
      <c r="C2563" t="str" cm="1">
        <f t="array" ref="C2563">_xlfn.IFS(ISTEXT(VLOOKUP(B2563,AGE!A:A,1,FALSE)),"age", ISTEXT(VLOOKUP(B2563,'hardcoded age'!A:A, 1, FALSE)), "age", TRUE, "")</f>
        <v/>
      </c>
    </row>
    <row r="2564" spans="3:3" x14ac:dyDescent="0.3">
      <c r="C2564" t="str" cm="1">
        <f t="array" ref="C2564">_xlfn.IFS(ISTEXT(VLOOKUP(B2564,AGE!A:A,1,FALSE)),"age", ISTEXT(VLOOKUP(B2564,'hardcoded age'!A:A, 1, FALSE)), "age", TRUE, "")</f>
        <v/>
      </c>
    </row>
    <row r="2565" spans="3:3" x14ac:dyDescent="0.3">
      <c r="C2565" t="str" cm="1">
        <f t="array" ref="C2565">_xlfn.IFS(ISTEXT(VLOOKUP(B2565,AGE!A:A,1,FALSE)),"age", ISTEXT(VLOOKUP(B2565,'hardcoded age'!A:A, 1, FALSE)), "age", TRUE, "")</f>
        <v/>
      </c>
    </row>
    <row r="2566" spans="3:3" x14ac:dyDescent="0.3">
      <c r="C2566" t="str" cm="1">
        <f t="array" ref="C2566">_xlfn.IFS(ISTEXT(VLOOKUP(B2566,AGE!A:A,1,FALSE)),"age", ISTEXT(VLOOKUP(B2566,'hardcoded age'!A:A, 1, FALSE)), "age", TRUE, "")</f>
        <v/>
      </c>
    </row>
    <row r="2567" spans="3:3" x14ac:dyDescent="0.3">
      <c r="C2567" t="str" cm="1">
        <f t="array" ref="C2567">_xlfn.IFS(ISTEXT(VLOOKUP(B2567,AGE!A:A,1,FALSE)),"age", ISTEXT(VLOOKUP(B2567,'hardcoded age'!A:A, 1, FALSE)), "age", TRUE, "")</f>
        <v/>
      </c>
    </row>
    <row r="2568" spans="3:3" x14ac:dyDescent="0.3">
      <c r="C2568" t="str" cm="1">
        <f t="array" ref="C2568">_xlfn.IFS(ISTEXT(VLOOKUP(B2568,AGE!A:A,1,FALSE)),"age", ISTEXT(VLOOKUP(B2568,'hardcoded age'!A:A, 1, FALSE)), "age", TRUE, "")</f>
        <v/>
      </c>
    </row>
    <row r="2569" spans="3:3" x14ac:dyDescent="0.3">
      <c r="C2569" t="str" cm="1">
        <f t="array" ref="C2569">_xlfn.IFS(ISTEXT(VLOOKUP(B2569,AGE!A:A,1,FALSE)),"age", ISTEXT(VLOOKUP(B2569,'hardcoded age'!A:A, 1, FALSE)), "age", TRUE, "")</f>
        <v/>
      </c>
    </row>
    <row r="2570" spans="3:3" x14ac:dyDescent="0.3">
      <c r="C2570" t="str" cm="1">
        <f t="array" ref="C2570">_xlfn.IFS(ISTEXT(VLOOKUP(B2570,AGE!A:A,1,FALSE)),"age", ISTEXT(VLOOKUP(B2570,'hardcoded age'!A:A, 1, FALSE)), "age", TRUE, "")</f>
        <v/>
      </c>
    </row>
    <row r="2571" spans="3:3" x14ac:dyDescent="0.3">
      <c r="C2571" t="str" cm="1">
        <f t="array" ref="C2571">_xlfn.IFS(ISTEXT(VLOOKUP(B2571,AGE!A:A,1,FALSE)),"age", ISTEXT(VLOOKUP(B2571,'hardcoded age'!A:A, 1, FALSE)), "age", TRUE, "")</f>
        <v/>
      </c>
    </row>
    <row r="2572" spans="3:3" x14ac:dyDescent="0.3">
      <c r="C2572" t="str" cm="1">
        <f t="array" ref="C2572">_xlfn.IFS(ISTEXT(VLOOKUP(B2572,AGE!A:A,1,FALSE)),"age", ISTEXT(VLOOKUP(B2572,'hardcoded age'!A:A, 1, FALSE)), "age", TRUE, "")</f>
        <v/>
      </c>
    </row>
    <row r="2573" spans="3:3" x14ac:dyDescent="0.3">
      <c r="C2573" t="str" cm="1">
        <f t="array" ref="C2573">_xlfn.IFS(ISTEXT(VLOOKUP(B2573,AGE!A:A,1,FALSE)),"age", ISTEXT(VLOOKUP(B2573,'hardcoded age'!A:A, 1, FALSE)), "age", TRUE, "")</f>
        <v/>
      </c>
    </row>
    <row r="2574" spans="3:3" x14ac:dyDescent="0.3">
      <c r="C2574" t="str" cm="1">
        <f t="array" ref="C2574">_xlfn.IFS(ISTEXT(VLOOKUP(B2574,AGE!A:A,1,FALSE)),"age", ISTEXT(VLOOKUP(B2574,'hardcoded age'!A:A, 1, FALSE)), "age", TRUE, "")</f>
        <v/>
      </c>
    </row>
    <row r="2575" spans="3:3" x14ac:dyDescent="0.3">
      <c r="C2575" t="str" cm="1">
        <f t="array" ref="C2575">_xlfn.IFS(ISTEXT(VLOOKUP(B2575,AGE!A:A,1,FALSE)),"age", ISTEXT(VLOOKUP(B2575,'hardcoded age'!A:A, 1, FALSE)), "age", TRUE, "")</f>
        <v/>
      </c>
    </row>
    <row r="2576" spans="3:3" x14ac:dyDescent="0.3">
      <c r="C2576" t="str" cm="1">
        <f t="array" ref="C2576">_xlfn.IFS(ISTEXT(VLOOKUP(B2576,AGE!A:A,1,FALSE)),"age", ISTEXT(VLOOKUP(B2576,'hardcoded age'!A:A, 1, FALSE)), "age", TRUE, "")</f>
        <v/>
      </c>
    </row>
    <row r="2577" spans="3:3" x14ac:dyDescent="0.3">
      <c r="C2577" t="str" cm="1">
        <f t="array" ref="C2577">_xlfn.IFS(ISTEXT(VLOOKUP(B2577,AGE!A:A,1,FALSE)),"age", ISTEXT(VLOOKUP(B2577,'hardcoded age'!A:A, 1, FALSE)), "age", TRUE, "")</f>
        <v/>
      </c>
    </row>
    <row r="2578" spans="3:3" x14ac:dyDescent="0.3">
      <c r="C2578" t="str" cm="1">
        <f t="array" ref="C2578">_xlfn.IFS(ISTEXT(VLOOKUP(B2578,AGE!A:A,1,FALSE)),"age", ISTEXT(VLOOKUP(B2578,'hardcoded age'!A:A, 1, FALSE)), "age", TRUE, "")</f>
        <v/>
      </c>
    </row>
    <row r="2579" spans="3:3" x14ac:dyDescent="0.3">
      <c r="C2579" t="str" cm="1">
        <f t="array" ref="C2579">_xlfn.IFS(ISTEXT(VLOOKUP(B2579,AGE!A:A,1,FALSE)),"age", ISTEXT(VLOOKUP(B2579,'hardcoded age'!A:A, 1, FALSE)), "age", TRUE, "")</f>
        <v/>
      </c>
    </row>
    <row r="2580" spans="3:3" x14ac:dyDescent="0.3">
      <c r="C2580" t="str" cm="1">
        <f t="array" ref="C2580">_xlfn.IFS(ISTEXT(VLOOKUP(B2580,AGE!A:A,1,FALSE)),"age", ISTEXT(VLOOKUP(B2580,'hardcoded age'!A:A, 1, FALSE)), "age", TRUE, "")</f>
        <v/>
      </c>
    </row>
    <row r="2581" spans="3:3" x14ac:dyDescent="0.3">
      <c r="C2581" t="str" cm="1">
        <f t="array" ref="C2581">_xlfn.IFS(ISTEXT(VLOOKUP(B2581,AGE!A:A,1,FALSE)),"age", ISTEXT(VLOOKUP(B2581,'hardcoded age'!A:A, 1, FALSE)), "age", TRUE, "")</f>
        <v/>
      </c>
    </row>
    <row r="2582" spans="3:3" x14ac:dyDescent="0.3">
      <c r="C2582" t="str" cm="1">
        <f t="array" ref="C2582">_xlfn.IFS(ISTEXT(VLOOKUP(B2582,AGE!A:A,1,FALSE)),"age", ISTEXT(VLOOKUP(B2582,'hardcoded age'!A:A, 1, FALSE)), "age", TRUE, "")</f>
        <v/>
      </c>
    </row>
    <row r="2583" spans="3:3" x14ac:dyDescent="0.3">
      <c r="C2583" t="str" cm="1">
        <f t="array" ref="C2583">_xlfn.IFS(ISTEXT(VLOOKUP(B2583,AGE!A:A,1,FALSE)),"age", ISTEXT(VLOOKUP(B2583,'hardcoded age'!A:A, 1, FALSE)), "age", TRUE, "")</f>
        <v/>
      </c>
    </row>
    <row r="2584" spans="3:3" x14ac:dyDescent="0.3">
      <c r="C2584" t="str" cm="1">
        <f t="array" ref="C2584">_xlfn.IFS(ISTEXT(VLOOKUP(B2584,AGE!A:A,1,FALSE)),"age", ISTEXT(VLOOKUP(B2584,'hardcoded age'!A:A, 1, FALSE)), "age", TRUE, "")</f>
        <v/>
      </c>
    </row>
    <row r="2585" spans="3:3" x14ac:dyDescent="0.3">
      <c r="C2585" t="str" cm="1">
        <f t="array" ref="C2585">_xlfn.IFS(ISTEXT(VLOOKUP(B2585,AGE!A:A,1,FALSE)),"age", ISTEXT(VLOOKUP(B2585,'hardcoded age'!A:A, 1, FALSE)), "age", TRUE, "")</f>
        <v/>
      </c>
    </row>
    <row r="2586" spans="3:3" x14ac:dyDescent="0.3">
      <c r="C2586" t="str" cm="1">
        <f t="array" ref="C2586">_xlfn.IFS(ISTEXT(VLOOKUP(B2586,AGE!A:A,1,FALSE)),"age", ISTEXT(VLOOKUP(B2586,'hardcoded age'!A:A, 1, FALSE)), "age", TRUE, "")</f>
        <v/>
      </c>
    </row>
    <row r="2587" spans="3:3" x14ac:dyDescent="0.3">
      <c r="C2587" t="str" cm="1">
        <f t="array" ref="C2587">_xlfn.IFS(ISTEXT(VLOOKUP(B2587,AGE!A:A,1,FALSE)),"age", ISTEXT(VLOOKUP(B2587,'hardcoded age'!A:A, 1, FALSE)), "age", TRUE, "")</f>
        <v/>
      </c>
    </row>
    <row r="2588" spans="3:3" x14ac:dyDescent="0.3">
      <c r="C2588" t="str" cm="1">
        <f t="array" ref="C2588">_xlfn.IFS(ISTEXT(VLOOKUP(B2588,AGE!A:A,1,FALSE)),"age", ISTEXT(VLOOKUP(B2588,'hardcoded age'!A:A, 1, FALSE)), "age", TRUE, "")</f>
        <v/>
      </c>
    </row>
    <row r="2589" spans="3:3" x14ac:dyDescent="0.3">
      <c r="C2589" t="str" cm="1">
        <f t="array" ref="C2589">_xlfn.IFS(ISTEXT(VLOOKUP(B2589,AGE!A:A,1,FALSE)),"age", ISTEXT(VLOOKUP(B2589,'hardcoded age'!A:A, 1, FALSE)), "age", TRUE, "")</f>
        <v/>
      </c>
    </row>
    <row r="2590" spans="3:3" x14ac:dyDescent="0.3">
      <c r="C2590" t="str" cm="1">
        <f t="array" ref="C2590">_xlfn.IFS(ISTEXT(VLOOKUP(B2590,AGE!A:A,1,FALSE)),"age", ISTEXT(VLOOKUP(B2590,'hardcoded age'!A:A, 1, FALSE)), "age", TRUE, "")</f>
        <v/>
      </c>
    </row>
    <row r="2591" spans="3:3" x14ac:dyDescent="0.3">
      <c r="C2591" t="str" cm="1">
        <f t="array" ref="C2591">_xlfn.IFS(ISTEXT(VLOOKUP(B2591,AGE!A:A,1,FALSE)),"age", ISTEXT(VLOOKUP(B2591,'hardcoded age'!A:A, 1, FALSE)), "age", TRUE, "")</f>
        <v/>
      </c>
    </row>
    <row r="2592" spans="3:3" x14ac:dyDescent="0.3">
      <c r="C2592" t="str" cm="1">
        <f t="array" ref="C2592">_xlfn.IFS(ISTEXT(VLOOKUP(B2592,AGE!A:A,1,FALSE)),"age", ISTEXT(VLOOKUP(B2592,'hardcoded age'!A:A, 1, FALSE)), "age", TRUE, "")</f>
        <v/>
      </c>
    </row>
    <row r="2593" spans="3:3" x14ac:dyDescent="0.3">
      <c r="C2593" t="str" cm="1">
        <f t="array" ref="C2593">_xlfn.IFS(ISTEXT(VLOOKUP(B2593,AGE!A:A,1,FALSE)),"age", ISTEXT(VLOOKUP(B2593,'hardcoded age'!A:A, 1, FALSE)), "age", TRUE, "")</f>
        <v/>
      </c>
    </row>
    <row r="2594" spans="3:3" x14ac:dyDescent="0.3">
      <c r="C2594" t="str" cm="1">
        <f t="array" ref="C2594">_xlfn.IFS(ISTEXT(VLOOKUP(B2594,AGE!A:A,1,FALSE)),"age", ISTEXT(VLOOKUP(B2594,'hardcoded age'!A:A, 1, FALSE)), "age", TRUE, "")</f>
        <v/>
      </c>
    </row>
    <row r="2595" spans="3:3" x14ac:dyDescent="0.3">
      <c r="C2595" t="str" cm="1">
        <f t="array" ref="C2595">_xlfn.IFS(ISTEXT(VLOOKUP(B2595,AGE!A:A,1,FALSE)),"age", ISTEXT(VLOOKUP(B2595,'hardcoded age'!A:A, 1, FALSE)), "age", TRUE, "")</f>
        <v/>
      </c>
    </row>
    <row r="2596" spans="3:3" x14ac:dyDescent="0.3">
      <c r="C2596" t="str" cm="1">
        <f t="array" ref="C2596">_xlfn.IFS(ISTEXT(VLOOKUP(B2596,AGE!A:A,1,FALSE)),"age", ISTEXT(VLOOKUP(B2596,'hardcoded age'!A:A, 1, FALSE)), "age", TRUE, "")</f>
        <v/>
      </c>
    </row>
    <row r="2597" spans="3:3" x14ac:dyDescent="0.3">
      <c r="C2597" t="str" cm="1">
        <f t="array" ref="C2597">_xlfn.IFS(ISTEXT(VLOOKUP(B2597,AGE!A:A,1,FALSE)),"age", ISTEXT(VLOOKUP(B2597,'hardcoded age'!A:A, 1, FALSE)), "age", TRUE, "")</f>
        <v/>
      </c>
    </row>
    <row r="2598" spans="3:3" x14ac:dyDescent="0.3">
      <c r="C2598" t="str" cm="1">
        <f t="array" ref="C2598">_xlfn.IFS(ISTEXT(VLOOKUP(B2598,AGE!A:A,1,FALSE)),"age", ISTEXT(VLOOKUP(B2598,'hardcoded age'!A:A, 1, FALSE)), "age", TRUE, "")</f>
        <v/>
      </c>
    </row>
    <row r="2599" spans="3:3" x14ac:dyDescent="0.3">
      <c r="C2599" t="str" cm="1">
        <f t="array" ref="C2599">_xlfn.IFS(ISTEXT(VLOOKUP(B2599,AGE!A:A,1,FALSE)),"age", ISTEXT(VLOOKUP(B2599,'hardcoded age'!A:A, 1, FALSE)), "age", TRUE, "")</f>
        <v/>
      </c>
    </row>
    <row r="2600" spans="3:3" x14ac:dyDescent="0.3">
      <c r="C2600" t="str" cm="1">
        <f t="array" ref="C2600">_xlfn.IFS(ISTEXT(VLOOKUP(B2600,AGE!A:A,1,FALSE)),"age", ISTEXT(VLOOKUP(B2600,'hardcoded age'!A:A, 1, FALSE)), "age", TRUE, "")</f>
        <v/>
      </c>
    </row>
    <row r="2601" spans="3:3" x14ac:dyDescent="0.3">
      <c r="C2601" t="str" cm="1">
        <f t="array" ref="C2601">_xlfn.IFS(ISTEXT(VLOOKUP(B2601,AGE!A:A,1,FALSE)),"age", ISTEXT(VLOOKUP(B2601,'hardcoded age'!A:A, 1, FALSE)), "age", TRUE, "")</f>
        <v/>
      </c>
    </row>
    <row r="2602" spans="3:3" x14ac:dyDescent="0.3">
      <c r="C2602" t="str" cm="1">
        <f t="array" ref="C2602">_xlfn.IFS(ISTEXT(VLOOKUP(B2602,AGE!A:A,1,FALSE)),"age", ISTEXT(VLOOKUP(B2602,'hardcoded age'!A:A, 1, FALSE)), "age", TRUE, "")</f>
        <v/>
      </c>
    </row>
    <row r="2603" spans="3:3" x14ac:dyDescent="0.3">
      <c r="C2603" t="str" cm="1">
        <f t="array" ref="C2603">_xlfn.IFS(ISTEXT(VLOOKUP(B2603,AGE!A:A,1,FALSE)),"age", ISTEXT(VLOOKUP(B2603,'hardcoded age'!A:A, 1, FALSE)), "age", TRUE, "")</f>
        <v/>
      </c>
    </row>
    <row r="2604" spans="3:3" x14ac:dyDescent="0.3">
      <c r="C2604" t="str" cm="1">
        <f t="array" ref="C2604">_xlfn.IFS(ISTEXT(VLOOKUP(B2604,AGE!A:A,1,FALSE)),"age", ISTEXT(VLOOKUP(B2604,'hardcoded age'!A:A, 1, FALSE)), "age", TRUE, "")</f>
        <v/>
      </c>
    </row>
    <row r="2605" spans="3:3" x14ac:dyDescent="0.3">
      <c r="C2605" t="str" cm="1">
        <f t="array" ref="C2605">_xlfn.IFS(ISTEXT(VLOOKUP(B2605,AGE!A:A,1,FALSE)),"age", ISTEXT(VLOOKUP(B2605,'hardcoded age'!A:A, 1, FALSE)), "age", TRUE, "")</f>
        <v/>
      </c>
    </row>
    <row r="2606" spans="3:3" x14ac:dyDescent="0.3">
      <c r="C2606" t="str" cm="1">
        <f t="array" ref="C2606">_xlfn.IFS(ISTEXT(VLOOKUP(B2606,AGE!A:A,1,FALSE)),"age", ISTEXT(VLOOKUP(B2606,'hardcoded age'!A:A, 1, FALSE)), "age", TRUE, "")</f>
        <v/>
      </c>
    </row>
    <row r="2607" spans="3:3" x14ac:dyDescent="0.3">
      <c r="C2607" t="str" cm="1">
        <f t="array" ref="C2607">_xlfn.IFS(ISTEXT(VLOOKUP(B2607,AGE!A:A,1,FALSE)),"age", ISTEXT(VLOOKUP(B2607,'hardcoded age'!A:A, 1, FALSE)), "age", TRUE, "")</f>
        <v/>
      </c>
    </row>
    <row r="2608" spans="3:3" x14ac:dyDescent="0.3">
      <c r="C2608" t="str" cm="1">
        <f t="array" ref="C2608">_xlfn.IFS(ISTEXT(VLOOKUP(B2608,AGE!A:A,1,FALSE)),"age", ISTEXT(VLOOKUP(B2608,'hardcoded age'!A:A, 1, FALSE)), "age", TRUE, "")</f>
        <v/>
      </c>
    </row>
    <row r="2609" spans="3:3" x14ac:dyDescent="0.3">
      <c r="C2609" t="str" cm="1">
        <f t="array" ref="C2609">_xlfn.IFS(ISTEXT(VLOOKUP(B2609,AGE!A:A,1,FALSE)),"age", ISTEXT(VLOOKUP(B2609,'hardcoded age'!A:A, 1, FALSE)), "age", TRUE, "")</f>
        <v/>
      </c>
    </row>
    <row r="2610" spans="3:3" x14ac:dyDescent="0.3">
      <c r="C2610" t="str" cm="1">
        <f t="array" ref="C2610">_xlfn.IFS(ISTEXT(VLOOKUP(B2610,AGE!A:A,1,FALSE)),"age", ISTEXT(VLOOKUP(B2610,'hardcoded age'!A:A, 1, FALSE)), "age", TRUE, "")</f>
        <v/>
      </c>
    </row>
    <row r="2611" spans="3:3" x14ac:dyDescent="0.3">
      <c r="C2611" t="str" cm="1">
        <f t="array" ref="C2611">_xlfn.IFS(ISTEXT(VLOOKUP(B2611,AGE!A:A,1,FALSE)),"age", ISTEXT(VLOOKUP(B2611,'hardcoded age'!A:A, 1, FALSE)), "age", TRUE, "")</f>
        <v/>
      </c>
    </row>
    <row r="2612" spans="3:3" x14ac:dyDescent="0.3">
      <c r="C2612" t="str" cm="1">
        <f t="array" ref="C2612">_xlfn.IFS(ISTEXT(VLOOKUP(B2612,AGE!A:A,1,FALSE)),"age", ISTEXT(VLOOKUP(B2612,'hardcoded age'!A:A, 1, FALSE)), "age", TRUE, "")</f>
        <v/>
      </c>
    </row>
    <row r="2613" spans="3:3" x14ac:dyDescent="0.3">
      <c r="C2613" t="str" cm="1">
        <f t="array" ref="C2613">_xlfn.IFS(ISTEXT(VLOOKUP(B2613,AGE!A:A,1,FALSE)),"age", ISTEXT(VLOOKUP(B2613,'hardcoded age'!A:A, 1, FALSE)), "age", TRUE, "")</f>
        <v/>
      </c>
    </row>
    <row r="2614" spans="3:3" x14ac:dyDescent="0.3">
      <c r="C2614" t="str" cm="1">
        <f t="array" ref="C2614">_xlfn.IFS(ISTEXT(VLOOKUP(B2614,AGE!A:A,1,FALSE)),"age", ISTEXT(VLOOKUP(B2614,'hardcoded age'!A:A, 1, FALSE)), "age", TRUE, "")</f>
        <v/>
      </c>
    </row>
    <row r="2615" spans="3:3" x14ac:dyDescent="0.3">
      <c r="C2615" t="str" cm="1">
        <f t="array" ref="C2615">_xlfn.IFS(ISTEXT(VLOOKUP(B2615,AGE!A:A,1,FALSE)),"age", ISTEXT(VLOOKUP(B2615,'hardcoded age'!A:A, 1, FALSE)), "age", TRUE, "")</f>
        <v/>
      </c>
    </row>
    <row r="2616" spans="3:3" x14ac:dyDescent="0.3">
      <c r="C2616" t="str" cm="1">
        <f t="array" ref="C2616">_xlfn.IFS(ISTEXT(VLOOKUP(B2616,AGE!A:A,1,FALSE)),"age", ISTEXT(VLOOKUP(B2616,'hardcoded age'!A:A, 1, FALSE)), "age", TRUE, "")</f>
        <v/>
      </c>
    </row>
    <row r="2617" spans="3:3" x14ac:dyDescent="0.3">
      <c r="C2617" t="str" cm="1">
        <f t="array" ref="C2617">_xlfn.IFS(ISTEXT(VLOOKUP(B2617,AGE!A:A,1,FALSE)),"age", ISTEXT(VLOOKUP(B2617,'hardcoded age'!A:A, 1, FALSE)), "age", TRUE, "")</f>
        <v/>
      </c>
    </row>
  </sheetData>
  <autoFilter ref="A1:F1831" xr:uid="{6F825236-9E86-4440-A431-2C3BF2E8A41D}">
    <sortState xmlns:xlrd2="http://schemas.microsoft.com/office/spreadsheetml/2017/richdata2" ref="A50:F988">
      <sortCondition ref="E1:E1831"/>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62BC-907B-47EB-8C1B-D5D315BE894B}">
  <dimension ref="A1:G329"/>
  <sheetViews>
    <sheetView zoomScaleNormal="100" workbookViewId="0">
      <pane ySplit="1" topLeftCell="A2" activePane="bottomLeft" state="frozen"/>
      <selection pane="bottomLeft" activeCell="E259" sqref="E259"/>
    </sheetView>
  </sheetViews>
  <sheetFormatPr defaultRowHeight="14.4" x14ac:dyDescent="0.3"/>
  <cols>
    <col min="1" max="1" width="55" style="29" customWidth="1"/>
    <col min="2" max="2" width="8.88671875" style="29"/>
    <col min="3" max="3" width="13.109375" style="29" bestFit="1" customWidth="1"/>
    <col min="4" max="4" width="30.77734375" style="29" customWidth="1"/>
    <col min="5" max="5" width="60.77734375" style="30" customWidth="1"/>
    <col min="6" max="6" width="25.77734375" style="29" customWidth="1"/>
    <col min="7" max="7" width="10.6640625" style="29" bestFit="1" customWidth="1"/>
    <col min="8" max="16384" width="8.88671875" style="29"/>
  </cols>
  <sheetData>
    <row r="1" spans="1:7" x14ac:dyDescent="0.3">
      <c r="A1" s="33" t="s">
        <v>2668</v>
      </c>
      <c r="B1" s="33" t="s">
        <v>4</v>
      </c>
      <c r="C1" s="33" t="s">
        <v>531</v>
      </c>
      <c r="D1" s="33" t="s">
        <v>10</v>
      </c>
      <c r="E1" s="34" t="s">
        <v>7</v>
      </c>
      <c r="F1" s="33" t="s">
        <v>1664</v>
      </c>
      <c r="G1" s="33" t="s">
        <v>2652</v>
      </c>
    </row>
    <row r="2" spans="1:7" ht="57.6" x14ac:dyDescent="0.3">
      <c r="A2" s="29" t="s">
        <v>3341</v>
      </c>
      <c r="B2" s="29">
        <v>614</v>
      </c>
      <c r="C2" s="29">
        <v>32</v>
      </c>
      <c r="D2" s="29" t="s">
        <v>3347</v>
      </c>
      <c r="E2" s="30" t="s">
        <v>3346</v>
      </c>
    </row>
    <row r="3" spans="1:7" ht="144" x14ac:dyDescent="0.3">
      <c r="A3" s="29" t="s">
        <v>1733</v>
      </c>
      <c r="B3" s="29">
        <v>650.21</v>
      </c>
      <c r="C3" s="29">
        <v>10.910000000000036</v>
      </c>
      <c r="D3" s="29" t="s">
        <v>1657</v>
      </c>
      <c r="E3" s="30" t="s">
        <v>1656</v>
      </c>
    </row>
    <row r="4" spans="1:7" ht="115.2" x14ac:dyDescent="0.3">
      <c r="A4" s="29" t="s">
        <v>3384</v>
      </c>
      <c r="B4" s="29">
        <v>1663</v>
      </c>
      <c r="C4" s="29">
        <v>18</v>
      </c>
      <c r="D4" s="29" t="s">
        <v>1759</v>
      </c>
      <c r="E4" s="30" t="s">
        <v>3385</v>
      </c>
    </row>
    <row r="5" spans="1:7" ht="72" x14ac:dyDescent="0.3">
      <c r="A5" s="29" t="s">
        <v>1690</v>
      </c>
      <c r="B5" s="29">
        <v>613</v>
      </c>
      <c r="C5" s="29">
        <v>49</v>
      </c>
      <c r="D5" s="29" t="s">
        <v>1694</v>
      </c>
      <c r="E5" s="30" t="s">
        <v>1693</v>
      </c>
    </row>
    <row r="6" spans="1:7" x14ac:dyDescent="0.3">
      <c r="A6" s="29" t="s">
        <v>1679</v>
      </c>
      <c r="B6" s="29">
        <v>744</v>
      </c>
      <c r="C6" s="29">
        <v>84</v>
      </c>
      <c r="D6" s="29" t="s">
        <v>1696</v>
      </c>
      <c r="E6" s="30" t="s">
        <v>1695</v>
      </c>
    </row>
    <row r="7" spans="1:7" x14ac:dyDescent="0.3">
      <c r="A7" s="31" t="s">
        <v>3388</v>
      </c>
      <c r="B7" s="31" cm="1">
        <f t="array" ref="B7:D7">_xlfn.XLOOKUP(F7, A:A, B:D, , 0, 2)</f>
        <v>758</v>
      </c>
      <c r="C7" s="31">
        <v>40</v>
      </c>
      <c r="D7" s="31" t="str">
        <v>Macdonald et al. 2010a, 2018 in Hoffman et al. 2021 Earth Science Reviews; Lloyd et al. 2020</v>
      </c>
      <c r="E7" s="32"/>
      <c r="F7" s="31" t="s">
        <v>3389</v>
      </c>
      <c r="G7" s="31"/>
    </row>
    <row r="8" spans="1:7" x14ac:dyDescent="0.3">
      <c r="A8" s="31" t="s">
        <v>1717</v>
      </c>
      <c r="B8" s="31" cm="1">
        <f t="array" ref="B8:D8">_xlfn.XLOOKUP(F8, A:A, B:D, , 0, 2)</f>
        <v>650.21</v>
      </c>
      <c r="C8" s="31">
        <v>10.910000000000036</v>
      </c>
      <c r="D8" s="31" t="str">
        <v>Prave et al. 2016 in Hoffman et al. 2021 Earth Sciences Reviews; Rooney et al. 2020a in in Hoffman et al. 2021 Earth Sciences Reviews</v>
      </c>
      <c r="E8" s="32"/>
      <c r="F8" s="31" t="s">
        <v>1733</v>
      </c>
      <c r="G8" s="31"/>
    </row>
    <row r="9" spans="1:7" x14ac:dyDescent="0.3">
      <c r="A9" s="29" t="s">
        <v>2123</v>
      </c>
      <c r="B9" s="29">
        <v>767.73</v>
      </c>
      <c r="C9" s="29">
        <v>21.230000000000018</v>
      </c>
      <c r="D9" s="29" t="s">
        <v>2577</v>
      </c>
      <c r="E9" s="30" t="s">
        <v>2681</v>
      </c>
    </row>
    <row r="10" spans="1:7" ht="28.8" x14ac:dyDescent="0.3">
      <c r="A10" s="29" t="s">
        <v>1897</v>
      </c>
      <c r="B10" s="29">
        <v>182.45</v>
      </c>
      <c r="C10" s="29">
        <v>8.3499999999999943</v>
      </c>
      <c r="D10" s="29" t="s">
        <v>2676</v>
      </c>
      <c r="E10" s="30" t="s">
        <v>2677</v>
      </c>
    </row>
    <row r="11" spans="1:7" x14ac:dyDescent="0.3">
      <c r="A11" s="29" t="s">
        <v>2047</v>
      </c>
      <c r="B11" s="29">
        <v>565</v>
      </c>
      <c r="C11" s="29">
        <v>25</v>
      </c>
      <c r="D11" s="29" t="s">
        <v>2683</v>
      </c>
      <c r="E11" s="30" t="s">
        <v>2682</v>
      </c>
      <c r="G11" s="29" t="s">
        <v>577</v>
      </c>
    </row>
    <row r="12" spans="1:7" ht="331.2" x14ac:dyDescent="0.3">
      <c r="A12" s="29" t="s">
        <v>1766</v>
      </c>
      <c r="B12" s="29">
        <v>1602</v>
      </c>
      <c r="C12" s="29">
        <v>16</v>
      </c>
      <c r="D12" s="29" t="s">
        <v>1759</v>
      </c>
      <c r="E12" s="30" t="s">
        <v>3357</v>
      </c>
    </row>
    <row r="13" spans="1:7" ht="28.8" x14ac:dyDescent="0.3">
      <c r="A13" s="29" t="s">
        <v>1887</v>
      </c>
      <c r="B13" s="29">
        <v>253.01999999999998</v>
      </c>
      <c r="C13" s="29">
        <v>1.1200000000000045</v>
      </c>
      <c r="D13" s="29" t="s">
        <v>2674</v>
      </c>
      <c r="E13" s="30" t="s">
        <v>2675</v>
      </c>
    </row>
    <row r="14" spans="1:7" x14ac:dyDescent="0.3">
      <c r="A14" s="29" t="s">
        <v>2796</v>
      </c>
      <c r="B14" s="29">
        <v>588.29999999999995</v>
      </c>
      <c r="C14" s="29">
        <v>73.400000000000006</v>
      </c>
      <c r="D14" s="29" t="s">
        <v>3368</v>
      </c>
      <c r="E14" s="52" t="s">
        <v>3369</v>
      </c>
      <c r="G14" s="51" t="s">
        <v>577</v>
      </c>
    </row>
    <row r="15" spans="1:7" x14ac:dyDescent="0.3">
      <c r="A15" s="29" t="s">
        <v>582</v>
      </c>
      <c r="B15" s="29">
        <v>1346</v>
      </c>
      <c r="C15" s="29">
        <v>289</v>
      </c>
      <c r="D15" s="29" t="s">
        <v>1772</v>
      </c>
      <c r="E15" s="30" t="s">
        <v>1771</v>
      </c>
    </row>
    <row r="16" spans="1:7" x14ac:dyDescent="0.3">
      <c r="A16" s="29" t="s">
        <v>1760</v>
      </c>
      <c r="B16" s="29">
        <v>1638</v>
      </c>
      <c r="C16" s="29">
        <v>7</v>
      </c>
      <c r="D16" s="29" t="s">
        <v>1759</v>
      </c>
      <c r="E16" s="30" t="s">
        <v>1775</v>
      </c>
    </row>
    <row r="17" spans="1:7" x14ac:dyDescent="0.3">
      <c r="A17" s="31" t="s">
        <v>3160</v>
      </c>
      <c r="B17" s="31" cm="1">
        <f t="array" ref="B17:D17">_xlfn.XLOOKUP(F17, A:A, B:D, , 0, 2)</f>
        <v>799</v>
      </c>
      <c r="C17" s="31">
        <v>19</v>
      </c>
      <c r="D17" s="31" t="str">
        <v>Lloyd et al. 2020; Preiss et al. 2008 in Lloyd et al. 2020</v>
      </c>
      <c r="E17" s="32"/>
      <c r="F17" s="31" t="s">
        <v>3241</v>
      </c>
      <c r="G17" s="31"/>
    </row>
    <row r="18" spans="1:7" x14ac:dyDescent="0.3">
      <c r="A18" s="29" t="s">
        <v>1939</v>
      </c>
      <c r="B18" s="29">
        <v>328.9</v>
      </c>
      <c r="C18" s="29">
        <v>30</v>
      </c>
      <c r="D18" s="29" t="s">
        <v>2692</v>
      </c>
      <c r="E18" s="30" t="s">
        <v>2696</v>
      </c>
    </row>
    <row r="19" spans="1:7" x14ac:dyDescent="0.3">
      <c r="A19" s="31" t="s">
        <v>1719</v>
      </c>
      <c r="B19" s="31" cm="1">
        <f t="array" ref="B19:D19">_xlfn.XLOOKUP(F19, A:A, B:D, , 0, 2)</f>
        <v>650.21</v>
      </c>
      <c r="C19" s="31">
        <v>10.910000000000036</v>
      </c>
      <c r="D19" s="31" t="str">
        <v>Prave et al. 2016 in Hoffman et al. 2021 Earth Sciences Reviews; Rooney et al. 2020a in in Hoffman et al. 2021 Earth Sciences Reviews</v>
      </c>
      <c r="E19" s="32"/>
      <c r="F19" s="31" t="s">
        <v>1733</v>
      </c>
      <c r="G19" s="31"/>
    </row>
    <row r="20" spans="1:7" ht="57.6" x14ac:dyDescent="0.3">
      <c r="A20" s="31" t="s">
        <v>2057</v>
      </c>
      <c r="B20" s="31" cm="1">
        <f t="array" ref="B20:D20">_xlfn.XLOOKUP(F20, A:A, B:D, , 0, 2)</f>
        <v>491.2</v>
      </c>
      <c r="C20" s="31">
        <v>7.4</v>
      </c>
      <c r="D20" s="31" t="str">
        <v xml:space="preserve">GSA 2018 </v>
      </c>
      <c r="E20" s="32"/>
      <c r="F20" s="31" t="s">
        <v>2688</v>
      </c>
      <c r="G20" s="31"/>
    </row>
    <row r="21" spans="1:7" x14ac:dyDescent="0.3">
      <c r="A21" s="31" t="s">
        <v>1711</v>
      </c>
      <c r="B21" s="31" cm="1">
        <f t="array" ref="B21:D21">_xlfn.XLOOKUP(F21, A:A, B:D, , 0, 2)</f>
        <v>593.4</v>
      </c>
      <c r="C21" s="31">
        <v>43.4</v>
      </c>
      <c r="D21" s="31" t="str">
        <v>Prave et al. 2011; Hoffman et al. 2004; Grotzinger et al. 2005</v>
      </c>
      <c r="E21" s="32"/>
      <c r="F21" s="31" t="s">
        <v>1730</v>
      </c>
      <c r="G21" s="31"/>
    </row>
    <row r="22" spans="1:7" ht="43.2" x14ac:dyDescent="0.3">
      <c r="A22" s="29" t="s">
        <v>578</v>
      </c>
      <c r="B22" s="29">
        <v>870</v>
      </c>
      <c r="C22" s="29">
        <v>50</v>
      </c>
      <c r="D22" s="29" t="s">
        <v>1692</v>
      </c>
      <c r="E22" s="30" t="s">
        <v>1691</v>
      </c>
    </row>
    <row r="23" spans="1:7" ht="57.6" x14ac:dyDescent="0.3">
      <c r="A23" s="29" t="s">
        <v>1945</v>
      </c>
      <c r="B23" s="29">
        <v>428.1</v>
      </c>
      <c r="C23" s="29">
        <v>4.0999999999999996</v>
      </c>
      <c r="D23" s="29" t="s">
        <v>2687</v>
      </c>
      <c r="E23" s="30" t="s">
        <v>2712</v>
      </c>
    </row>
    <row r="24" spans="1:7" ht="57.6" x14ac:dyDescent="0.3">
      <c r="A24" s="29" t="s">
        <v>2720</v>
      </c>
      <c r="B24" s="29">
        <v>560</v>
      </c>
      <c r="C24" s="29">
        <v>19</v>
      </c>
      <c r="D24" s="29" t="s">
        <v>2731</v>
      </c>
      <c r="E24" s="30" t="s">
        <v>2732</v>
      </c>
    </row>
    <row r="25" spans="1:7" ht="100.8" x14ac:dyDescent="0.3">
      <c r="A25" s="29" t="s">
        <v>3339</v>
      </c>
      <c r="B25" s="29">
        <v>565</v>
      </c>
      <c r="C25" s="29">
        <v>24</v>
      </c>
      <c r="D25" s="29" t="s">
        <v>1770</v>
      </c>
      <c r="E25" s="30" t="s">
        <v>1769</v>
      </c>
    </row>
    <row r="26" spans="1:7" ht="72" x14ac:dyDescent="0.3">
      <c r="A26" s="29" t="s">
        <v>2078</v>
      </c>
      <c r="B26" s="29">
        <f>AVERAGE(497+1.6,382.7-1.6)</f>
        <v>439.85</v>
      </c>
      <c r="C26" s="29">
        <f>497+1.6-B26</f>
        <v>58.75</v>
      </c>
      <c r="D26" s="29" t="s">
        <v>2726</v>
      </c>
      <c r="E26" s="30" t="s">
        <v>2727</v>
      </c>
      <c r="G26" s="29" t="s">
        <v>577</v>
      </c>
    </row>
    <row r="27" spans="1:7" x14ac:dyDescent="0.3">
      <c r="A27" s="29" t="s">
        <v>3161</v>
      </c>
      <c r="B27" s="29">
        <v>595</v>
      </c>
      <c r="C27" s="29">
        <v>42</v>
      </c>
      <c r="D27" s="29" t="s">
        <v>3390</v>
      </c>
      <c r="E27" s="30" t="s">
        <v>3391</v>
      </c>
    </row>
    <row r="28" spans="1:7" ht="28.8" x14ac:dyDescent="0.3">
      <c r="A28" s="31" t="s">
        <v>1776</v>
      </c>
      <c r="B28" s="31" cm="1">
        <f t="array" ref="B28:D28">_xlfn.XLOOKUP(F28, A:A, B:D, , 0, 2)</f>
        <v>609</v>
      </c>
      <c r="C28" s="31">
        <v>64</v>
      </c>
      <c r="D28" s="31" t="str">
        <v>Compston et al. 1987 in Lloyd et al. 2020</v>
      </c>
      <c r="E28" s="32"/>
      <c r="F28" s="31" t="s">
        <v>1750</v>
      </c>
      <c r="G28" s="31"/>
    </row>
    <row r="29" spans="1:7" ht="86.4" x14ac:dyDescent="0.3">
      <c r="A29" s="29" t="s">
        <v>1750</v>
      </c>
      <c r="B29" s="29">
        <v>609</v>
      </c>
      <c r="C29" s="29">
        <v>64</v>
      </c>
      <c r="D29" s="29" t="s">
        <v>1737</v>
      </c>
      <c r="E29" s="30" t="s">
        <v>1738</v>
      </c>
      <c r="G29" s="29" t="s">
        <v>3255</v>
      </c>
    </row>
    <row r="30" spans="1:7" ht="115.2" x14ac:dyDescent="0.3">
      <c r="A30" s="29" t="s">
        <v>1779</v>
      </c>
      <c r="B30" s="29">
        <v>2479</v>
      </c>
      <c r="C30" s="29">
        <v>33</v>
      </c>
      <c r="D30" s="29" t="s">
        <v>1781</v>
      </c>
      <c r="E30" s="30" t="s">
        <v>1780</v>
      </c>
    </row>
    <row r="31" spans="1:7" ht="86.4" x14ac:dyDescent="0.3">
      <c r="A31" s="29" t="s">
        <v>1810</v>
      </c>
      <c r="B31" s="29">
        <v>2770</v>
      </c>
      <c r="C31" s="29">
        <v>103</v>
      </c>
      <c r="D31" s="29" t="s">
        <v>1811</v>
      </c>
      <c r="E31" s="30" t="s">
        <v>1812</v>
      </c>
    </row>
    <row r="32" spans="1:7" x14ac:dyDescent="0.3">
      <c r="A32" s="29" t="s">
        <v>3389</v>
      </c>
      <c r="B32" s="29">
        <v>758</v>
      </c>
      <c r="C32" s="29">
        <v>40</v>
      </c>
      <c r="D32" s="29" t="s">
        <v>3392</v>
      </c>
      <c r="E32" s="30" t="s">
        <v>3393</v>
      </c>
    </row>
    <row r="33" spans="1:7" x14ac:dyDescent="0.3">
      <c r="A33" s="29" t="s">
        <v>3164</v>
      </c>
      <c r="B33" s="29">
        <v>605</v>
      </c>
      <c r="C33" s="29">
        <v>41</v>
      </c>
      <c r="D33" s="29" t="s">
        <v>3166</v>
      </c>
      <c r="E33" s="30" t="s">
        <v>3165</v>
      </c>
    </row>
    <row r="34" spans="1:7" ht="86.4" x14ac:dyDescent="0.3">
      <c r="A34" s="29" t="s">
        <v>1730</v>
      </c>
      <c r="B34" s="29">
        <v>593.4</v>
      </c>
      <c r="C34" s="29">
        <v>43.4</v>
      </c>
      <c r="D34" s="29" t="s">
        <v>1662</v>
      </c>
      <c r="E34" s="30" t="s">
        <v>1661</v>
      </c>
    </row>
    <row r="35" spans="1:7" ht="43.2" x14ac:dyDescent="0.3">
      <c r="A35" s="29" t="s">
        <v>1892</v>
      </c>
      <c r="B35" s="29">
        <v>95.15</v>
      </c>
      <c r="C35" s="29">
        <v>5.3499999999999899</v>
      </c>
      <c r="D35" s="29" t="s">
        <v>2655</v>
      </c>
      <c r="E35" s="30" t="s">
        <v>2661</v>
      </c>
    </row>
    <row r="36" spans="1:7" ht="57.6" x14ac:dyDescent="0.3">
      <c r="A36" s="31" t="s">
        <v>2059</v>
      </c>
      <c r="B36" s="31" cm="1">
        <f t="array" ref="B36:D36">_xlfn.XLOOKUP(F36, A:A, B:D, , 0, 2)</f>
        <v>491.2</v>
      </c>
      <c r="C36" s="31">
        <v>7.4</v>
      </c>
      <c r="D36" s="31" t="str">
        <v xml:space="preserve">GSA 2018 </v>
      </c>
      <c r="E36" s="32"/>
      <c r="F36" s="31" t="s">
        <v>2688</v>
      </c>
      <c r="G36" s="31"/>
    </row>
    <row r="37" spans="1:7" x14ac:dyDescent="0.3">
      <c r="A37" s="29" t="s">
        <v>3167</v>
      </c>
      <c r="B37" s="29">
        <v>2580</v>
      </c>
      <c r="C37" s="29">
        <v>57</v>
      </c>
      <c r="D37" s="29" t="s">
        <v>3168</v>
      </c>
      <c r="E37" s="30" t="s">
        <v>3169</v>
      </c>
    </row>
    <row r="38" spans="1:7" x14ac:dyDescent="0.3">
      <c r="A38" s="29" t="s">
        <v>2125</v>
      </c>
      <c r="B38" s="29">
        <v>541</v>
      </c>
      <c r="C38" s="29">
        <v>18.399999999999999</v>
      </c>
      <c r="D38" s="29" t="s">
        <v>2655</v>
      </c>
      <c r="E38" s="30" t="s">
        <v>2776</v>
      </c>
      <c r="G38" s="29" t="s">
        <v>577</v>
      </c>
    </row>
    <row r="39" spans="1:7" x14ac:dyDescent="0.3">
      <c r="A39" s="29" t="s">
        <v>602</v>
      </c>
      <c r="B39" s="29">
        <v>2635</v>
      </c>
      <c r="C39" s="29">
        <v>15</v>
      </c>
      <c r="D39" s="29" t="s">
        <v>603</v>
      </c>
      <c r="E39" s="30" t="s">
        <v>1807</v>
      </c>
    </row>
    <row r="40" spans="1:7" x14ac:dyDescent="0.3">
      <c r="A40" s="29" t="s">
        <v>1881</v>
      </c>
      <c r="B40" s="29">
        <v>50.2</v>
      </c>
      <c r="C40" s="29">
        <v>10</v>
      </c>
      <c r="D40" s="29" t="s">
        <v>2665</v>
      </c>
      <c r="E40" s="30" t="s">
        <v>2666</v>
      </c>
    </row>
    <row r="41" spans="1:7" x14ac:dyDescent="0.3">
      <c r="A41" s="29" t="s">
        <v>1884</v>
      </c>
      <c r="B41" s="29">
        <v>53.5</v>
      </c>
      <c r="C41" s="29">
        <v>5.7</v>
      </c>
      <c r="D41" s="29" t="s">
        <v>2663</v>
      </c>
      <c r="E41" s="30" t="s">
        <v>2662</v>
      </c>
    </row>
    <row r="42" spans="1:7" x14ac:dyDescent="0.3">
      <c r="A42" s="31" t="s">
        <v>1713</v>
      </c>
      <c r="B42" s="31" cm="1">
        <f t="array" ref="B42:D42">_xlfn.XLOOKUP(F42, A:A, B:D, , 0, 2)</f>
        <v>651</v>
      </c>
      <c r="C42" s="31">
        <v>11</v>
      </c>
      <c r="D42" s="31" t="str">
        <v>Hohl et al. 2022; Rooney et al. 2020a in Hoffman et al. 2021 Earth Science Reviews</v>
      </c>
      <c r="E42" s="32"/>
      <c r="F42" s="31" t="s">
        <v>1731</v>
      </c>
      <c r="G42" s="31"/>
    </row>
    <row r="43" spans="1:7" x14ac:dyDescent="0.3">
      <c r="A43" s="29" t="s">
        <v>1953</v>
      </c>
      <c r="B43" s="29">
        <v>449.1</v>
      </c>
      <c r="C43" s="29">
        <v>5.5000000000000338</v>
      </c>
      <c r="D43" s="29" t="s">
        <v>2687</v>
      </c>
      <c r="E43" s="30" t="s">
        <v>2715</v>
      </c>
    </row>
    <row r="44" spans="1:7" ht="28.8" x14ac:dyDescent="0.3">
      <c r="A44" s="31" t="s">
        <v>1754</v>
      </c>
      <c r="B44" s="31" cm="1">
        <f t="array" ref="B44:D44">_xlfn.XLOOKUP(F44, A:A, B:D, , 0, 2)</f>
        <v>1638</v>
      </c>
      <c r="C44" s="31">
        <v>7</v>
      </c>
      <c r="D44" s="31" t="str">
        <v>Page et al. 2000</v>
      </c>
      <c r="E44" s="32"/>
      <c r="F44" s="31" t="s">
        <v>1760</v>
      </c>
      <c r="G44" s="31"/>
    </row>
    <row r="45" spans="1:7" x14ac:dyDescent="0.3">
      <c r="A45" s="31" t="s">
        <v>1545</v>
      </c>
      <c r="B45" s="31" cm="1">
        <f t="array" ref="B45:D45">_xlfn.XLOOKUP(F45, A:A, B:D, , 0, 2)</f>
        <v>2023</v>
      </c>
      <c r="C45" s="31">
        <v>8</v>
      </c>
      <c r="D45" s="31" t="str">
        <v>Worden et al. 2008</v>
      </c>
      <c r="E45" s="32"/>
      <c r="F45" s="31" t="s">
        <v>1825</v>
      </c>
      <c r="G45" s="31"/>
    </row>
    <row r="46" spans="1:7" ht="72" x14ac:dyDescent="0.3">
      <c r="A46" s="29" t="s">
        <v>1904</v>
      </c>
      <c r="B46" s="29">
        <v>171.2</v>
      </c>
      <c r="C46" s="29">
        <v>2.9000000000000057</v>
      </c>
      <c r="D46" s="29" t="s">
        <v>2676</v>
      </c>
      <c r="E46" s="30" t="s">
        <v>2679</v>
      </c>
    </row>
    <row r="47" spans="1:7" x14ac:dyDescent="0.3">
      <c r="A47" s="29" t="s">
        <v>2841</v>
      </c>
      <c r="B47" s="29">
        <v>2085</v>
      </c>
      <c r="C47" s="29">
        <v>215</v>
      </c>
      <c r="D47" s="29" t="s">
        <v>3177</v>
      </c>
      <c r="E47" s="30" t="s">
        <v>3176</v>
      </c>
    </row>
    <row r="48" spans="1:7" x14ac:dyDescent="0.3">
      <c r="A48" s="31" t="s">
        <v>2063</v>
      </c>
      <c r="B48" s="31" cm="1">
        <f t="array" ref="B48:D48">_xlfn.XLOOKUP(F48, A:A, B:D, , 0, 2)</f>
        <v>491.2</v>
      </c>
      <c r="C48" s="31">
        <v>7.4</v>
      </c>
      <c r="D48" s="31" t="str">
        <v xml:space="preserve">GSA 2018 </v>
      </c>
      <c r="E48" s="32"/>
      <c r="F48" s="31" t="s">
        <v>2688</v>
      </c>
      <c r="G48" s="31"/>
    </row>
    <row r="49" spans="1:7" x14ac:dyDescent="0.3">
      <c r="A49" s="29" t="s">
        <v>1731</v>
      </c>
      <c r="B49" s="29">
        <v>651</v>
      </c>
      <c r="C49" s="29">
        <v>11</v>
      </c>
      <c r="D49" s="29" t="s">
        <v>1665</v>
      </c>
      <c r="E49" s="30" t="s">
        <v>1666</v>
      </c>
    </row>
    <row r="50" spans="1:7" ht="43.2" x14ac:dyDescent="0.3">
      <c r="A50" s="31" t="s">
        <v>3174</v>
      </c>
      <c r="B50" s="31" cm="1">
        <f t="array" ref="B50:D50">_xlfn.XLOOKUP(F50, A:A, B:D, , 0, 2)</f>
        <v>1882</v>
      </c>
      <c r="C50" s="31">
        <v>11</v>
      </c>
      <c r="D50" s="31" t="str">
        <v>Mitchell et al. 2010; Buchan et al. 2010 in Gong et al. 2018; Davis et al. 2004 in Gong et al. 2018; van Breeman et al. 2013</v>
      </c>
      <c r="E50" s="32" t="s">
        <v>3175</v>
      </c>
      <c r="F50" s="31" t="s">
        <v>1822</v>
      </c>
      <c r="G50" s="31"/>
    </row>
    <row r="51" spans="1:7" ht="57.6" x14ac:dyDescent="0.3">
      <c r="A51" s="29" t="s">
        <v>2041</v>
      </c>
      <c r="B51" s="29">
        <v>525</v>
      </c>
      <c r="C51" s="29">
        <v>5.6</v>
      </c>
      <c r="D51" s="29" t="s">
        <v>2655</v>
      </c>
      <c r="E51" s="30" t="s">
        <v>2710</v>
      </c>
    </row>
    <row r="52" spans="1:7" x14ac:dyDescent="0.3">
      <c r="A52" s="31" t="s">
        <v>1782</v>
      </c>
      <c r="B52" s="31" cm="1">
        <f t="array" ref="B52:D52">_xlfn.XLOOKUP(F52, A:A, B:D, , 0, 2)</f>
        <v>2479</v>
      </c>
      <c r="C52" s="31">
        <v>33</v>
      </c>
      <c r="D52" s="31" t="str">
        <v>Trendall et al. 2004; Barley et al. 1997</v>
      </c>
      <c r="E52" s="32"/>
      <c r="F52" s="31" t="s">
        <v>1779</v>
      </c>
      <c r="G52" s="31"/>
    </row>
    <row r="53" spans="1:7" ht="100.8" x14ac:dyDescent="0.3">
      <c r="A53" s="29" t="s">
        <v>2845</v>
      </c>
      <c r="B53" s="29">
        <v>649</v>
      </c>
      <c r="C53" s="29">
        <v>112</v>
      </c>
      <c r="D53" s="29" t="s">
        <v>3181</v>
      </c>
      <c r="E53" s="30" t="s">
        <v>3180</v>
      </c>
      <c r="G53" s="29" t="s">
        <v>577</v>
      </c>
    </row>
    <row r="54" spans="1:7" x14ac:dyDescent="0.3">
      <c r="A54" s="29" t="s">
        <v>2851</v>
      </c>
      <c r="B54" s="29">
        <v>1430</v>
      </c>
      <c r="C54" s="29">
        <v>164</v>
      </c>
      <c r="D54" s="29" t="s">
        <v>3182</v>
      </c>
      <c r="E54" s="30" t="s">
        <v>3183</v>
      </c>
    </row>
    <row r="55" spans="1:7" ht="43.2" x14ac:dyDescent="0.3">
      <c r="A55" s="29" t="s">
        <v>1925</v>
      </c>
      <c r="B55" s="29">
        <v>171.2</v>
      </c>
      <c r="C55" s="29">
        <v>2.9000000000000057</v>
      </c>
      <c r="D55" s="29" t="s">
        <v>2676</v>
      </c>
      <c r="E55" s="30" t="s">
        <v>2679</v>
      </c>
    </row>
    <row r="56" spans="1:7" x14ac:dyDescent="0.3">
      <c r="A56" s="29" t="s">
        <v>3184</v>
      </c>
      <c r="B56" s="29">
        <v>1626</v>
      </c>
      <c r="C56" s="29">
        <v>14</v>
      </c>
      <c r="D56" s="29" t="s">
        <v>1759</v>
      </c>
      <c r="E56" s="30" t="s">
        <v>3185</v>
      </c>
      <c r="G56" s="29" t="s">
        <v>577</v>
      </c>
    </row>
    <row r="57" spans="1:7" x14ac:dyDescent="0.3">
      <c r="A57" s="29" t="s">
        <v>1855</v>
      </c>
      <c r="B57" s="29">
        <v>45</v>
      </c>
      <c r="C57" s="29">
        <v>11.1</v>
      </c>
      <c r="D57" s="29" t="s">
        <v>2671</v>
      </c>
      <c r="E57" s="30" t="s">
        <v>2672</v>
      </c>
    </row>
    <row r="58" spans="1:7" ht="72" x14ac:dyDescent="0.3">
      <c r="A58" s="29" t="s">
        <v>585</v>
      </c>
      <c r="B58" s="29">
        <v>1931</v>
      </c>
      <c r="C58" s="29">
        <v>107</v>
      </c>
      <c r="D58" s="29" t="s">
        <v>1774</v>
      </c>
      <c r="E58" s="30" t="s">
        <v>1773</v>
      </c>
    </row>
    <row r="59" spans="1:7" x14ac:dyDescent="0.3">
      <c r="A59" s="29" t="s">
        <v>2053</v>
      </c>
      <c r="B59" s="29">
        <v>491.2</v>
      </c>
      <c r="C59" s="29">
        <v>7.4</v>
      </c>
      <c r="D59" s="29" t="s">
        <v>2676</v>
      </c>
      <c r="E59" s="30" t="s">
        <v>2702</v>
      </c>
    </row>
    <row r="60" spans="1:7" ht="28.8" x14ac:dyDescent="0.3">
      <c r="A60" s="31" t="s">
        <v>1715</v>
      </c>
      <c r="B60" s="31" cm="1">
        <f t="array" ref="B60:D60">_xlfn.XLOOKUP(F60, A:A, B:D, , 0, 2)</f>
        <v>593</v>
      </c>
      <c r="C60" s="31">
        <v>43</v>
      </c>
      <c r="D60" s="31" t="str">
        <v>Hoffman et al. 2004; Clauer and Kröner 1997; Lehmann et al. 2015; Seth et al. 1998; Goscombe et al. 2005 in Hoffman et al. 2021 Earth Science Reviews)</v>
      </c>
      <c r="E60" s="32"/>
      <c r="F60" s="31" t="s">
        <v>1732</v>
      </c>
      <c r="G60" s="31"/>
    </row>
    <row r="61" spans="1:7" x14ac:dyDescent="0.3">
      <c r="A61" s="29" t="s">
        <v>3343</v>
      </c>
      <c r="B61" s="29">
        <v>644</v>
      </c>
      <c r="C61" s="29">
        <v>7</v>
      </c>
      <c r="D61" s="29" t="s">
        <v>3345</v>
      </c>
      <c r="E61" s="30" t="s">
        <v>3344</v>
      </c>
    </row>
    <row r="62" spans="1:7" ht="28.8" x14ac:dyDescent="0.3">
      <c r="A62" s="31" t="s">
        <v>1921</v>
      </c>
      <c r="B62" s="31" cm="1">
        <f t="array" ref="B62:D62">_xlfn.XLOOKUP(F62, A:A, B:D, , 0, 2)</f>
        <v>171.2</v>
      </c>
      <c r="C62" s="31">
        <v>2.9000000000000057</v>
      </c>
      <c r="D62" s="31" t="str">
        <v xml:space="preserve">GSA 2018 </v>
      </c>
      <c r="E62" s="32"/>
      <c r="F62" s="31" t="s">
        <v>2684</v>
      </c>
      <c r="G62" s="31"/>
    </row>
    <row r="63" spans="1:7" x14ac:dyDescent="0.3">
      <c r="A63" s="29" t="s">
        <v>3240</v>
      </c>
      <c r="B63" s="29">
        <v>799</v>
      </c>
      <c r="C63" s="29">
        <v>19</v>
      </c>
      <c r="D63" s="29" t="s">
        <v>1747</v>
      </c>
      <c r="E63" s="30" t="s">
        <v>1746</v>
      </c>
    </row>
    <row r="64" spans="1:7" ht="57.6" x14ac:dyDescent="0.3">
      <c r="A64" s="29" t="s">
        <v>2689</v>
      </c>
      <c r="B64" s="29">
        <v>491.2</v>
      </c>
      <c r="C64" s="29">
        <v>7.4</v>
      </c>
      <c r="D64" s="29" t="s">
        <v>2676</v>
      </c>
      <c r="E64" s="30" t="s">
        <v>2702</v>
      </c>
    </row>
    <row r="65" spans="1:7" x14ac:dyDescent="0.3">
      <c r="A65" s="29" t="s">
        <v>1762</v>
      </c>
      <c r="B65" s="29">
        <v>1642</v>
      </c>
      <c r="C65" s="29">
        <v>9</v>
      </c>
      <c r="D65" s="29" t="s">
        <v>1759</v>
      </c>
      <c r="E65" s="30" t="s">
        <v>1763</v>
      </c>
    </row>
    <row r="66" spans="1:7" ht="43.2" x14ac:dyDescent="0.3">
      <c r="A66" s="31" t="s">
        <v>3350</v>
      </c>
      <c r="B66" s="31" cm="1">
        <f t="array" ref="B66:D66">_xlfn.XLOOKUP(F66, A:A, B:D, , 0, 2)</f>
        <v>643</v>
      </c>
      <c r="C66" s="31">
        <v>3</v>
      </c>
      <c r="D66" s="31" t="str">
        <v>Preiss 1998 in Fromhold and Wallace 2012; Williams et al. 2008; Fromhold and Wallace 2012; Hoffman et al. 2021 Earth Science Reviews; Kendall et al. 2006 in Lloyd et al. 2020</v>
      </c>
      <c r="E66" s="32"/>
      <c r="F66" s="31" t="s">
        <v>548</v>
      </c>
      <c r="G66" s="31"/>
    </row>
    <row r="67" spans="1:7" ht="28.8" x14ac:dyDescent="0.3">
      <c r="A67" s="29" t="s">
        <v>2868</v>
      </c>
      <c r="B67" s="29">
        <v>1916</v>
      </c>
      <c r="C67" s="29">
        <v>24</v>
      </c>
      <c r="D67" s="29" t="s">
        <v>3189</v>
      </c>
      <c r="E67" s="30" t="s">
        <v>3188</v>
      </c>
    </row>
    <row r="68" spans="1:7" ht="28.8" x14ac:dyDescent="0.3">
      <c r="A68" s="31" t="s">
        <v>550</v>
      </c>
      <c r="B68" s="31" cm="1">
        <f t="array" ref="B68:D68">_xlfn.XLOOKUP(F68, A:A, B:D, , 0, 2)</f>
        <v>643</v>
      </c>
      <c r="C68" s="31">
        <v>3</v>
      </c>
      <c r="D68" s="31" t="str">
        <v>Preiss 1998 in Fromhold and Wallace 2012; Williams et al. 2008; Fromhold and Wallace 2012; Hoffman et al. 2021 Earth Science Reviews; Kendall et al. 2006 in Lloyd et al. 2020</v>
      </c>
      <c r="E68" s="32"/>
      <c r="F68" s="31" t="s">
        <v>548</v>
      </c>
      <c r="G68" s="31"/>
    </row>
    <row r="69" spans="1:7" ht="28.8" x14ac:dyDescent="0.3">
      <c r="A69" s="29" t="s">
        <v>1795</v>
      </c>
      <c r="B69" s="29">
        <v>2969</v>
      </c>
      <c r="C69" s="29">
        <v>35</v>
      </c>
      <c r="D69" s="29" t="s">
        <v>1792</v>
      </c>
      <c r="E69" s="30" t="s">
        <v>1800</v>
      </c>
    </row>
    <row r="70" spans="1:7" x14ac:dyDescent="0.3">
      <c r="A70" s="31" t="s">
        <v>528</v>
      </c>
      <c r="B70" s="31" cm="1">
        <f t="array" ref="B70:D70">_xlfn.XLOOKUP(F70, A:A, B:D, , 0, 2)</f>
        <v>2969</v>
      </c>
      <c r="C70" s="31">
        <v>35</v>
      </c>
      <c r="D70" s="31" t="str">
        <v>Tomlinson et al. 2003</v>
      </c>
      <c r="E70" s="32" t="s">
        <v>1798</v>
      </c>
      <c r="F70" s="31" t="s">
        <v>1795</v>
      </c>
      <c r="G70" s="31"/>
    </row>
    <row r="71" spans="1:7" x14ac:dyDescent="0.3">
      <c r="A71" s="29" t="s">
        <v>2886</v>
      </c>
      <c r="B71" s="29">
        <v>2705</v>
      </c>
      <c r="C71" s="29">
        <v>81</v>
      </c>
      <c r="D71" s="29" t="s">
        <v>3191</v>
      </c>
      <c r="E71" s="30" t="s">
        <v>3190</v>
      </c>
    </row>
    <row r="72" spans="1:7" x14ac:dyDescent="0.3">
      <c r="A72" s="29" t="s">
        <v>2721</v>
      </c>
      <c r="B72" s="29">
        <v>571.5</v>
      </c>
      <c r="C72" s="29">
        <v>7.2000000000000455</v>
      </c>
      <c r="D72" s="29" t="s">
        <v>2733</v>
      </c>
      <c r="E72" s="30" t="s">
        <v>2734</v>
      </c>
    </row>
    <row r="73" spans="1:7" x14ac:dyDescent="0.3">
      <c r="A73" s="31" t="s">
        <v>1718</v>
      </c>
      <c r="B73" s="31" cm="1">
        <f t="array" ref="B73:D73">_xlfn.XLOOKUP(F73, A:A, B:D, , 0, 2)</f>
        <v>650.21</v>
      </c>
      <c r="C73" s="31">
        <v>10.910000000000036</v>
      </c>
      <c r="D73" s="31" t="str">
        <v>Prave et al. 2016 in Hoffman et al. 2021 Earth Sciences Reviews; Rooney et al. 2020a in in Hoffman et al. 2021 Earth Sciences Reviews</v>
      </c>
      <c r="E73" s="32"/>
      <c r="F73" s="31" t="s">
        <v>1733</v>
      </c>
      <c r="G73" s="31"/>
    </row>
    <row r="74" spans="1:7" x14ac:dyDescent="0.3">
      <c r="A74" s="29" t="s">
        <v>1735</v>
      </c>
      <c r="B74" s="29">
        <v>635.5</v>
      </c>
      <c r="C74" s="29">
        <v>1.2</v>
      </c>
      <c r="D74" s="29" t="s">
        <v>1667</v>
      </c>
      <c r="E74" s="30" t="s">
        <v>1668</v>
      </c>
    </row>
    <row r="75" spans="1:7" x14ac:dyDescent="0.3">
      <c r="A75" s="31" t="s">
        <v>579</v>
      </c>
      <c r="B75" s="31" cm="1">
        <f t="array" ref="B75:D75">_xlfn.XLOOKUP(F75, A:A, B:D, , 0, 2)</f>
        <v>870</v>
      </c>
      <c r="C75" s="31">
        <v>50</v>
      </c>
      <c r="D75" s="31" t="str">
        <v>Glikerson et al. 1996 in Normington and Donnellan 2020; Kositcin et al. 2015 in Normington and Donnellan 2020</v>
      </c>
      <c r="E75" s="32"/>
      <c r="F75" s="31" t="s">
        <v>578</v>
      </c>
      <c r="G75" s="31"/>
    </row>
    <row r="76" spans="1:7" ht="28.8" x14ac:dyDescent="0.3">
      <c r="A76" s="31" t="s">
        <v>1701</v>
      </c>
      <c r="B76" s="31" cm="1">
        <f t="array" ref="B76:D76">_xlfn.XLOOKUP(F76, A:A, B:D, , 0, 2)</f>
        <v>651</v>
      </c>
      <c r="C76" s="31">
        <v>11</v>
      </c>
      <c r="D76" s="31" t="str">
        <v>Hohl et al. 2022; Rooney et al. 2020a in Hoffman et al. 2021 Earth Science Reviews</v>
      </c>
      <c r="E76" s="32"/>
      <c r="F76" s="31" t="s">
        <v>1731</v>
      </c>
      <c r="G76" s="31"/>
    </row>
    <row r="77" spans="1:7" ht="28.8" x14ac:dyDescent="0.3">
      <c r="A77" s="31" t="s">
        <v>1912</v>
      </c>
      <c r="B77" s="31" cm="1">
        <f t="array" ref="B77:D77">_xlfn.XLOOKUP(F77, A:A, B:D, , 0, 2)</f>
        <v>171.2</v>
      </c>
      <c r="C77" s="31">
        <v>2.9000000000000057</v>
      </c>
      <c r="D77" s="31" t="str">
        <v xml:space="preserve">GSA 2018 </v>
      </c>
      <c r="E77" s="32"/>
      <c r="F77" s="31" t="s">
        <v>2684</v>
      </c>
      <c r="G77" s="31"/>
    </row>
    <row r="78" spans="1:7" x14ac:dyDescent="0.3">
      <c r="A78" s="31" t="s">
        <v>1724</v>
      </c>
      <c r="B78" s="31" cm="1">
        <f t="array" ref="B78:D78">_xlfn.XLOOKUP(F78, A:A, B:D, , 0, 2)</f>
        <v>650.21</v>
      </c>
      <c r="C78" s="31">
        <v>10.910000000000036</v>
      </c>
      <c r="D78" s="31" t="str">
        <v>Prave et al. 2016 in Hoffman et al. 2021 Earth Sciences Reviews; Rooney et al. 2020a in in Hoffman et al. 2021 Earth Sciences Reviews</v>
      </c>
      <c r="E78" s="32"/>
      <c r="F78" s="31" t="s">
        <v>1733</v>
      </c>
      <c r="G78" s="31"/>
    </row>
    <row r="79" spans="1:7" x14ac:dyDescent="0.3">
      <c r="A79" s="29" t="s">
        <v>2069</v>
      </c>
      <c r="B79" s="29">
        <v>371.86</v>
      </c>
      <c r="C79" s="29">
        <v>0.8</v>
      </c>
      <c r="D79" s="29" t="s">
        <v>2569</v>
      </c>
      <c r="E79" s="30" t="s">
        <v>2690</v>
      </c>
    </row>
    <row r="80" spans="1:7" ht="43.2" x14ac:dyDescent="0.3">
      <c r="A80" s="29" t="s">
        <v>1851</v>
      </c>
      <c r="B80" s="29">
        <v>11.61</v>
      </c>
      <c r="C80" s="29">
        <v>4.3600000000000003</v>
      </c>
      <c r="D80" s="29" t="s">
        <v>2657</v>
      </c>
      <c r="E80" s="30" t="s">
        <v>2658</v>
      </c>
    </row>
    <row r="81" spans="1:7" ht="86.4" x14ac:dyDescent="0.3">
      <c r="A81" s="31" t="s">
        <v>2716</v>
      </c>
      <c r="B81" s="31" cm="1">
        <f t="array" ref="B81:D81">_xlfn.XLOOKUP(F81, A:A, B:D, , 0, 2)</f>
        <v>638</v>
      </c>
      <c r="C81" s="31">
        <v>12</v>
      </c>
      <c r="D81" s="31" t="str">
        <v>Rooney et al. 2015; Hoffman et al. 2021</v>
      </c>
      <c r="E81" s="32"/>
      <c r="F81" s="31" t="s">
        <v>2739</v>
      </c>
      <c r="G81" s="31"/>
    </row>
    <row r="82" spans="1:7" ht="43.2" x14ac:dyDescent="0.3">
      <c r="A82" s="31" t="s">
        <v>3193</v>
      </c>
      <c r="B82" s="31" cm="1">
        <f t="array" ref="B82:D82">_xlfn.XLOOKUP(F82, A:A, B:D, , 0, 2)</f>
        <v>1882</v>
      </c>
      <c r="C82" s="31">
        <v>11</v>
      </c>
      <c r="D82" s="31" t="str">
        <v>Mitchell et al. 2010; Buchan et al. 2010 in Gong et al. 2018; Davis et al. 2004 in Gong et al. 2018; van Breeman et al. 2013</v>
      </c>
      <c r="E82" s="32"/>
      <c r="F82" s="31" t="s">
        <v>1822</v>
      </c>
      <c r="G82" s="31"/>
    </row>
    <row r="83" spans="1:7" x14ac:dyDescent="0.3">
      <c r="A83" s="29" t="s">
        <v>518</v>
      </c>
      <c r="B83" s="29">
        <v>2723</v>
      </c>
      <c r="C83" s="29">
        <v>29</v>
      </c>
      <c r="D83" s="29" t="s">
        <v>1801</v>
      </c>
      <c r="E83" s="30" t="s">
        <v>1802</v>
      </c>
      <c r="G83" s="29" t="s">
        <v>577</v>
      </c>
    </row>
    <row r="84" spans="1:7" x14ac:dyDescent="0.3">
      <c r="A84" s="29" t="s">
        <v>2744</v>
      </c>
      <c r="B84" s="29">
        <v>67.12</v>
      </c>
      <c r="C84" s="29">
        <v>1.1599999999999999</v>
      </c>
      <c r="D84" s="29" t="s">
        <v>2749</v>
      </c>
      <c r="E84" s="30" t="s">
        <v>2748</v>
      </c>
      <c r="G84" s="29" t="s">
        <v>577</v>
      </c>
    </row>
    <row r="85" spans="1:7" ht="28.8" x14ac:dyDescent="0.3">
      <c r="A85" s="29" t="s">
        <v>1727</v>
      </c>
      <c r="B85" s="29">
        <v>737</v>
      </c>
      <c r="C85" s="29">
        <v>21</v>
      </c>
      <c r="D85" s="29" t="s">
        <v>1624</v>
      </c>
      <c r="E85" s="30" t="s">
        <v>1675</v>
      </c>
    </row>
    <row r="86" spans="1:7" x14ac:dyDescent="0.3">
      <c r="A86" s="29" t="s">
        <v>1706</v>
      </c>
      <c r="B86" s="29">
        <v>547.32000000000005</v>
      </c>
      <c r="C86" s="29">
        <v>0.31</v>
      </c>
      <c r="D86" s="29" t="s">
        <v>1626</v>
      </c>
      <c r="E86" s="30" t="s">
        <v>1659</v>
      </c>
    </row>
    <row r="87" spans="1:7" x14ac:dyDescent="0.3">
      <c r="A87" s="29" t="s">
        <v>2117</v>
      </c>
      <c r="B87" s="29">
        <v>497.3</v>
      </c>
      <c r="C87" s="29">
        <v>4.9000000000000004</v>
      </c>
      <c r="D87" s="29" t="s">
        <v>2676</v>
      </c>
      <c r="E87" s="30" t="s">
        <v>2705</v>
      </c>
    </row>
    <row r="88" spans="1:7" x14ac:dyDescent="0.3">
      <c r="A88" s="29" t="s">
        <v>1703</v>
      </c>
      <c r="B88" s="29">
        <v>544.53</v>
      </c>
      <c r="C88" s="29">
        <v>3.1000000000000227</v>
      </c>
      <c r="D88" s="29" t="s">
        <v>1626</v>
      </c>
      <c r="E88" s="30" t="s">
        <v>1658</v>
      </c>
    </row>
    <row r="89" spans="1:7" ht="86.4" x14ac:dyDescent="0.3">
      <c r="A89" s="31" t="s">
        <v>1714</v>
      </c>
      <c r="B89" s="31" cm="1">
        <f t="array" ref="B89:D89">_xlfn.XLOOKUP(F89, A:A, B:D, , 0, 2)</f>
        <v>593</v>
      </c>
      <c r="C89" s="31">
        <v>43</v>
      </c>
      <c r="D89" s="31" t="str">
        <v>Hoffman et al. 2004; Clauer and Kröner 1997; Lehmann et al. 2015; Seth et al. 1998; Goscombe et al. 2005 in Hoffman et al. 2021 Earth Science Reviews)</v>
      </c>
      <c r="E89" s="32"/>
      <c r="F89" s="31" t="s">
        <v>1732</v>
      </c>
      <c r="G89" s="31"/>
    </row>
    <row r="90" spans="1:7" ht="57.6" x14ac:dyDescent="0.3">
      <c r="A90" s="31" t="s">
        <v>1761</v>
      </c>
      <c r="B90" s="31" cm="1">
        <f t="array" ref="B90:D90">_xlfn.XLOOKUP(F90, A:A, B:D, , 0, 2)</f>
        <v>1638</v>
      </c>
      <c r="C90" s="31">
        <v>7</v>
      </c>
      <c r="D90" s="31" t="str">
        <v>Page et al. 2000</v>
      </c>
      <c r="E90" s="32"/>
      <c r="F90" s="31" t="s">
        <v>1760</v>
      </c>
      <c r="G90" s="31"/>
    </row>
    <row r="91" spans="1:7" ht="144" x14ac:dyDescent="0.3">
      <c r="A91" s="31" t="s">
        <v>2717</v>
      </c>
      <c r="B91" s="31" cm="1">
        <f t="array" ref="B91:D91">_xlfn.XLOOKUP(F91, A:A, B:D, , 0, 2)</f>
        <v>638</v>
      </c>
      <c r="C91" s="31">
        <v>12</v>
      </c>
      <c r="D91" s="31" t="str">
        <v>Rooney et al. 2015; Hoffman et al. 2021</v>
      </c>
      <c r="E91" s="32"/>
      <c r="F91" s="31" t="s">
        <v>2739</v>
      </c>
      <c r="G91" s="31"/>
    </row>
    <row r="92" spans="1:7" x14ac:dyDescent="0.3">
      <c r="A92" s="29" t="s">
        <v>2075</v>
      </c>
      <c r="B92" s="29">
        <v>535</v>
      </c>
      <c r="C92" s="29">
        <v>35.299999999999997</v>
      </c>
      <c r="D92" s="29" t="s">
        <v>2729</v>
      </c>
      <c r="E92" s="30" t="s">
        <v>2728</v>
      </c>
    </row>
    <row r="93" spans="1:7" x14ac:dyDescent="0.3">
      <c r="A93" s="29" t="s">
        <v>2741</v>
      </c>
      <c r="B93" s="29">
        <v>653</v>
      </c>
      <c r="C93" s="29">
        <v>13</v>
      </c>
      <c r="D93" s="29" t="s">
        <v>2743</v>
      </c>
      <c r="E93" s="30" t="s">
        <v>2742</v>
      </c>
    </row>
    <row r="94" spans="1:7" ht="57.6" x14ac:dyDescent="0.3">
      <c r="A94" s="29" t="s">
        <v>513</v>
      </c>
      <c r="B94" s="29">
        <v>3780</v>
      </c>
      <c r="C94" s="29">
        <v>77</v>
      </c>
      <c r="D94" s="29" t="s">
        <v>1805</v>
      </c>
      <c r="E94" s="30" t="s">
        <v>1806</v>
      </c>
      <c r="G94" s="29" t="s">
        <v>577</v>
      </c>
    </row>
    <row r="95" spans="1:7" x14ac:dyDescent="0.3">
      <c r="A95" s="31" t="s">
        <v>581</v>
      </c>
      <c r="B95" s="31" cm="1">
        <f t="array" ref="B95:D95">_xlfn.XLOOKUP(F95, A:A, B:D, , 0, 2)</f>
        <v>870</v>
      </c>
      <c r="C95" s="31">
        <v>50</v>
      </c>
      <c r="D95" s="31" t="str">
        <v>Glikerson et al. 1996 in Normington and Donnellan 2020; Kositcin et al. 2015 in Normington and Donnellan 2020</v>
      </c>
      <c r="E95" s="32"/>
      <c r="F95" s="31" t="s">
        <v>578</v>
      </c>
      <c r="G95" s="31"/>
    </row>
    <row r="96" spans="1:7" x14ac:dyDescent="0.3">
      <c r="A96" s="31" t="s">
        <v>2061</v>
      </c>
      <c r="B96" s="31" cm="1">
        <f t="array" ref="B96:D96">_xlfn.XLOOKUP(F96, A:A, B:D, , 0, 2)</f>
        <v>491.2</v>
      </c>
      <c r="C96" s="31">
        <v>7.4</v>
      </c>
      <c r="D96" s="31" t="str">
        <v xml:space="preserve">GSA 2018 </v>
      </c>
      <c r="E96" s="32"/>
      <c r="F96" s="31" t="s">
        <v>2688</v>
      </c>
      <c r="G96" s="31"/>
    </row>
    <row r="97" spans="1:7" x14ac:dyDescent="0.3">
      <c r="A97" s="29" t="s">
        <v>1689</v>
      </c>
      <c r="B97" s="29">
        <v>603</v>
      </c>
      <c r="C97" s="29">
        <v>62</v>
      </c>
      <c r="D97" s="29" t="s">
        <v>1698</v>
      </c>
      <c r="E97" s="30" t="s">
        <v>1697</v>
      </c>
    </row>
    <row r="98" spans="1:7" x14ac:dyDescent="0.3">
      <c r="A98" s="29" t="s">
        <v>1902</v>
      </c>
      <c r="B98" s="29">
        <v>203.9</v>
      </c>
      <c r="C98" s="29">
        <v>4.5999999999999943</v>
      </c>
      <c r="D98" s="29" t="s">
        <v>2676</v>
      </c>
      <c r="E98" s="30" t="s">
        <v>2678</v>
      </c>
    </row>
    <row r="99" spans="1:7" ht="28.8" x14ac:dyDescent="0.3">
      <c r="A99" s="31" t="s">
        <v>2718</v>
      </c>
      <c r="B99" s="31" cm="1">
        <f t="array" ref="B99:D99">_xlfn.XLOOKUP(F99, A:A, B:D, , 0, 2)</f>
        <v>653</v>
      </c>
      <c r="C99" s="31">
        <v>13</v>
      </c>
      <c r="D99" s="31" t="str">
        <v>Macdonald et al. 2013; Macdonald et al. 2018; Hoffman et al. 2021 Earth Science Reviews; Rooney et al. 2014</v>
      </c>
      <c r="E99" s="32"/>
      <c r="F99" s="31" t="s">
        <v>2741</v>
      </c>
      <c r="G99" s="31"/>
    </row>
    <row r="100" spans="1:7" ht="43.2" x14ac:dyDescent="0.3">
      <c r="A100" s="31" t="s">
        <v>1722</v>
      </c>
      <c r="B100" s="31" cm="1">
        <f t="array" ref="B100:D100">_xlfn.XLOOKUP(F100, A:A, B:D, , 0, 2)</f>
        <v>635.5</v>
      </c>
      <c r="C100" s="31">
        <v>1.2</v>
      </c>
      <c r="D100" s="31" t="str">
        <v>Hoffman et al. 2004</v>
      </c>
      <c r="E100" s="32"/>
      <c r="F100" s="31" t="s">
        <v>1735</v>
      </c>
      <c r="G100" s="31"/>
    </row>
    <row r="101" spans="1:7" ht="144" x14ac:dyDescent="0.3">
      <c r="A101" s="29" t="s">
        <v>2119</v>
      </c>
      <c r="B101" s="29">
        <v>752.7</v>
      </c>
      <c r="C101" s="29">
        <v>11.9</v>
      </c>
      <c r="D101" s="29" t="s">
        <v>2577</v>
      </c>
      <c r="E101" s="30" t="s">
        <v>2685</v>
      </c>
    </row>
    <row r="102" spans="1:7" ht="57.6" x14ac:dyDescent="0.3">
      <c r="A102" s="29" t="s">
        <v>1847</v>
      </c>
      <c r="B102" s="29">
        <v>17.5</v>
      </c>
      <c r="C102" s="29">
        <v>0.5</v>
      </c>
      <c r="D102" s="29" t="s">
        <v>2653</v>
      </c>
      <c r="E102" s="30" t="s">
        <v>2654</v>
      </c>
      <c r="G102" s="29" t="s">
        <v>577</v>
      </c>
    </row>
    <row r="103" spans="1:7" ht="28.8" x14ac:dyDescent="0.3">
      <c r="A103" s="29" t="s">
        <v>3196</v>
      </c>
      <c r="B103" s="29">
        <v>1942</v>
      </c>
      <c r="C103" s="29">
        <v>81</v>
      </c>
      <c r="D103" s="29" t="s">
        <v>1546</v>
      </c>
      <c r="E103" s="30" t="s">
        <v>3197</v>
      </c>
    </row>
    <row r="104" spans="1:7" x14ac:dyDescent="0.3">
      <c r="A104" s="29" t="s">
        <v>2745</v>
      </c>
      <c r="B104" s="29">
        <v>66.043000000000006</v>
      </c>
      <c r="C104" s="29">
        <v>0.94900000000001228</v>
      </c>
      <c r="D104" s="29" t="s">
        <v>2747</v>
      </c>
      <c r="E104" s="30" t="s">
        <v>2746</v>
      </c>
      <c r="G104" s="29" t="s">
        <v>577</v>
      </c>
    </row>
    <row r="105" spans="1:7" x14ac:dyDescent="0.3">
      <c r="A105" s="29" t="s">
        <v>3198</v>
      </c>
      <c r="B105" s="29">
        <v>547</v>
      </c>
      <c r="C105" s="29">
        <v>3</v>
      </c>
      <c r="D105" s="29" t="s">
        <v>1618</v>
      </c>
      <c r="E105" s="30" t="s">
        <v>3200</v>
      </c>
      <c r="G105" s="29" t="s">
        <v>577</v>
      </c>
    </row>
    <row r="106" spans="1:7" x14ac:dyDescent="0.3">
      <c r="A106" s="29" t="s">
        <v>3202</v>
      </c>
      <c r="B106" s="29">
        <v>2737</v>
      </c>
      <c r="C106" s="29">
        <v>20</v>
      </c>
      <c r="D106" s="29" t="s">
        <v>1791</v>
      </c>
      <c r="E106" s="30" t="s">
        <v>3203</v>
      </c>
    </row>
    <row r="107" spans="1:7" x14ac:dyDescent="0.3">
      <c r="A107" s="31" t="s">
        <v>1710</v>
      </c>
      <c r="B107" s="31" cm="1">
        <f t="array" ref="B107:D107">_xlfn.XLOOKUP(F107, A:A, B:D, , 0, 2)</f>
        <v>593.4</v>
      </c>
      <c r="C107" s="31">
        <v>43.4</v>
      </c>
      <c r="D107" s="31" t="str">
        <v>Prave et al. 2011; Hoffman et al. 2004; Grotzinger et al. 2005</v>
      </c>
      <c r="E107" s="32"/>
      <c r="F107" s="31" t="s">
        <v>1730</v>
      </c>
      <c r="G107" s="31"/>
    </row>
    <row r="108" spans="1:7" x14ac:dyDescent="0.3">
      <c r="A108" s="31" t="s">
        <v>3360</v>
      </c>
      <c r="B108" s="31" cm="1">
        <f t="array" ref="B108:D108">_xlfn.XLOOKUP(F108, A:A, B:D, , 0, 2)</f>
        <v>548</v>
      </c>
      <c r="C108" s="31">
        <v>33</v>
      </c>
      <c r="D108" s="31" t="str">
        <v>Moreia et al. 2020; DaSilva et al. 2022; Okubo et al. 2022; Babinski et al. 2007; Caxito et al. 2021; Paula-Santos et al. 2015</v>
      </c>
      <c r="E108" s="32"/>
      <c r="F108" s="31" t="s">
        <v>3373</v>
      </c>
      <c r="G108" s="31"/>
    </row>
    <row r="109" spans="1:7" x14ac:dyDescent="0.3">
      <c r="A109" s="29" t="s">
        <v>1853</v>
      </c>
      <c r="B109" s="29">
        <v>12.149999999999999</v>
      </c>
      <c r="C109" s="29">
        <v>0.55000000000000071</v>
      </c>
      <c r="D109" s="29" t="s">
        <v>2544</v>
      </c>
      <c r="E109" s="30" t="s">
        <v>2670</v>
      </c>
    </row>
    <row r="110" spans="1:7" ht="28.8" x14ac:dyDescent="0.3">
      <c r="A110" s="31" t="s">
        <v>1915</v>
      </c>
      <c r="B110" s="31" cm="1">
        <f t="array" ref="B110:D110">_xlfn.XLOOKUP(F110, A:A, B:D, , 0, 2)</f>
        <v>171.2</v>
      </c>
      <c r="C110" s="31">
        <v>2.9000000000000057</v>
      </c>
      <c r="D110" s="31" t="str">
        <v xml:space="preserve">GSA 2018 </v>
      </c>
      <c r="E110" s="32"/>
      <c r="F110" s="31" t="s">
        <v>2684</v>
      </c>
      <c r="G110" s="31"/>
    </row>
    <row r="111" spans="1:7" ht="28.8" x14ac:dyDescent="0.3">
      <c r="A111" s="50" t="s">
        <v>1757</v>
      </c>
      <c r="B111" s="31" cm="1">
        <f t="array" ref="B111:D111">_xlfn.XLOOKUP(F111, A:A, B:D, , 0, 2)</f>
        <v>1642</v>
      </c>
      <c r="C111" s="31">
        <v>9</v>
      </c>
      <c r="D111" s="31" t="str">
        <v>Page et al. 2000</v>
      </c>
      <c r="E111" s="32"/>
      <c r="F111" s="31" t="s">
        <v>1758</v>
      </c>
      <c r="G111" s="31"/>
    </row>
    <row r="112" spans="1:7" x14ac:dyDescent="0.3">
      <c r="A112" s="31" t="s">
        <v>1687</v>
      </c>
      <c r="B112" s="31" cm="1">
        <f t="array" ref="B112:D112">_xlfn.XLOOKUP(F112, A:A, B:D, , 0, 2)</f>
        <v>613</v>
      </c>
      <c r="C112" s="31">
        <v>49</v>
      </c>
      <c r="D112" s="31" t="str">
        <v>Freeman et al. 1991 in Normington and Donnellan 2020; Normwell and Donnellan 2020; Rooney et al. 2015 in Hoffman et al. 2021 Earth Science Reviews; Kendall et al. 2006, Kendall and Creaser 2004 in Normwell and Donellan 2020</v>
      </c>
      <c r="E112" s="32"/>
      <c r="F112" s="31" t="s">
        <v>1690</v>
      </c>
      <c r="G112" s="31"/>
    </row>
    <row r="113" spans="1:7" ht="43.2" x14ac:dyDescent="0.3">
      <c r="A113" s="29" t="s">
        <v>3206</v>
      </c>
      <c r="B113" s="29">
        <v>1625</v>
      </c>
      <c r="C113" s="29">
        <v>15</v>
      </c>
      <c r="D113" s="29" t="s">
        <v>1759</v>
      </c>
      <c r="E113" s="30" t="s">
        <v>3207</v>
      </c>
    </row>
    <row r="114" spans="1:7" ht="28.8" x14ac:dyDescent="0.3">
      <c r="A114" s="31" t="s">
        <v>580</v>
      </c>
      <c r="B114" s="31" cm="1">
        <f t="array" ref="B114:D114">_xlfn.XLOOKUP(F114, A:A, B:D, , 0, 2)</f>
        <v>870</v>
      </c>
      <c r="C114" s="31">
        <v>50</v>
      </c>
      <c r="D114" s="31" t="str">
        <v>Glikerson et al. 1996 in Normington and Donnellan 2020; Kositcin et al. 2015 in Normington and Donnellan 2020</v>
      </c>
      <c r="E114" s="32" t="s">
        <v>1768</v>
      </c>
      <c r="F114" s="31" t="s">
        <v>578</v>
      </c>
      <c r="G114" s="31"/>
    </row>
    <row r="115" spans="1:7" ht="28.8" x14ac:dyDescent="0.3">
      <c r="A115" s="29" t="s">
        <v>1943</v>
      </c>
      <c r="B115" s="41">
        <v>285.89999999999998</v>
      </c>
      <c r="C115" s="42">
        <v>13</v>
      </c>
      <c r="D115" s="29" t="s">
        <v>2693</v>
      </c>
      <c r="E115" s="30" t="s">
        <v>2703</v>
      </c>
    </row>
    <row r="116" spans="1:7" ht="28.8" x14ac:dyDescent="0.3">
      <c r="A116" s="29" t="s">
        <v>1796</v>
      </c>
      <c r="B116" s="29">
        <v>2897</v>
      </c>
      <c r="C116" s="29">
        <v>118</v>
      </c>
      <c r="D116" s="29" t="s">
        <v>1794</v>
      </c>
      <c r="E116" s="30" t="s">
        <v>1797</v>
      </c>
    </row>
    <row r="117" spans="1:7" x14ac:dyDescent="0.3">
      <c r="A117" s="31" t="s">
        <v>529</v>
      </c>
      <c r="B117" s="31" cm="1">
        <f t="array" ref="B117:D117">_xlfn.XLOOKUP(F117, A:A, B:D, , 0, 2)</f>
        <v>2897</v>
      </c>
      <c r="C117" s="31">
        <v>118</v>
      </c>
      <c r="D117" s="31" t="str">
        <v>Hollings and Wyman 1999; Tomlinson et al. 2003</v>
      </c>
      <c r="E117" s="32" t="s">
        <v>1799</v>
      </c>
      <c r="F117" s="31" t="s">
        <v>1796</v>
      </c>
      <c r="G117" s="31"/>
    </row>
    <row r="118" spans="1:7" ht="28.8" x14ac:dyDescent="0.3">
      <c r="A118" s="29" t="s">
        <v>3208</v>
      </c>
      <c r="B118" s="29">
        <v>1626</v>
      </c>
      <c r="C118" s="29">
        <v>16</v>
      </c>
      <c r="D118" s="29" t="s">
        <v>3210</v>
      </c>
      <c r="E118" s="30" t="s">
        <v>3209</v>
      </c>
    </row>
    <row r="119" spans="1:7" ht="158.4" x14ac:dyDescent="0.3">
      <c r="A119" s="29" t="s">
        <v>3211</v>
      </c>
      <c r="B119" s="29">
        <v>2719</v>
      </c>
      <c r="C119" s="29">
        <v>2</v>
      </c>
      <c r="D119" s="29" t="s">
        <v>3213</v>
      </c>
      <c r="E119" s="30" t="s">
        <v>3212</v>
      </c>
    </row>
    <row r="120" spans="1:7" x14ac:dyDescent="0.3">
      <c r="A120" s="31" t="s">
        <v>1716</v>
      </c>
      <c r="B120" s="31" cm="1">
        <f t="array" ref="B120:D120">_xlfn.XLOOKUP(F120, A:A, B:D, , 0, 2)</f>
        <v>593</v>
      </c>
      <c r="C120" s="31">
        <v>43</v>
      </c>
      <c r="D120" s="31" t="str">
        <v>Hoffman et al. 2004; Clauer and Kröner 1997; Lehmann et al. 2015; Seth et al. 1998; Goscombe et al. 2005 in Hoffman et al. 2021 Earth Science Reviews)</v>
      </c>
      <c r="E120" s="32"/>
      <c r="F120" s="31" t="s">
        <v>1732</v>
      </c>
      <c r="G120" s="31"/>
    </row>
    <row r="121" spans="1:7" ht="57.6" x14ac:dyDescent="0.3">
      <c r="A121" s="29" t="s">
        <v>3215</v>
      </c>
      <c r="B121" s="29">
        <v>1663</v>
      </c>
      <c r="C121" s="29">
        <v>18</v>
      </c>
      <c r="D121" s="29" t="s">
        <v>1759</v>
      </c>
      <c r="E121" s="30" t="s">
        <v>3216</v>
      </c>
    </row>
    <row r="122" spans="1:7" ht="57.6" x14ac:dyDescent="0.3">
      <c r="A122" s="29" t="s">
        <v>601</v>
      </c>
      <c r="B122" s="29">
        <v>2747</v>
      </c>
      <c r="C122" s="29">
        <v>90</v>
      </c>
      <c r="D122" s="29" t="s">
        <v>1809</v>
      </c>
      <c r="E122" s="30" t="s">
        <v>1808</v>
      </c>
    </row>
    <row r="123" spans="1:7" ht="28.8" x14ac:dyDescent="0.3">
      <c r="A123" s="31" t="s">
        <v>1756</v>
      </c>
      <c r="B123" s="31" cm="1">
        <f t="array" ref="B123:D123">_xlfn.XLOOKUP(F123, A:A, B:D, , 0, 2)</f>
        <v>1642</v>
      </c>
      <c r="C123" s="31">
        <v>9</v>
      </c>
      <c r="D123" s="31" t="str">
        <v>Page et al. 2000</v>
      </c>
      <c r="E123" s="32"/>
      <c r="F123" s="31" t="s">
        <v>1762</v>
      </c>
      <c r="G123" s="31"/>
    </row>
    <row r="124" spans="1:7" x14ac:dyDescent="0.3">
      <c r="A124" s="29" t="s">
        <v>1708</v>
      </c>
      <c r="B124" s="29">
        <v>549.9</v>
      </c>
      <c r="C124" s="29">
        <v>2.1</v>
      </c>
      <c r="D124" s="29" t="s">
        <v>1618</v>
      </c>
      <c r="E124" s="30" t="s">
        <v>1660</v>
      </c>
      <c r="G124" s="29" t="s">
        <v>577</v>
      </c>
    </row>
    <row r="125" spans="1:7" x14ac:dyDescent="0.3">
      <c r="A125" s="29" t="s">
        <v>2739</v>
      </c>
      <c r="B125" s="29">
        <v>638</v>
      </c>
      <c r="C125" s="29">
        <v>12</v>
      </c>
      <c r="D125" s="29" t="s">
        <v>2738</v>
      </c>
      <c r="E125" s="30" t="s">
        <v>2740</v>
      </c>
    </row>
    <row r="126" spans="1:7" x14ac:dyDescent="0.3">
      <c r="A126" s="29" t="s">
        <v>2987</v>
      </c>
      <c r="B126" s="29">
        <v>2614</v>
      </c>
      <c r="C126" s="29">
        <v>22</v>
      </c>
      <c r="D126" s="29" t="s">
        <v>3221</v>
      </c>
      <c r="E126" s="30" t="s">
        <v>3220</v>
      </c>
    </row>
    <row r="127" spans="1:7" x14ac:dyDescent="0.3">
      <c r="A127" s="29" t="s">
        <v>1955</v>
      </c>
      <c r="B127" s="29">
        <v>449.1</v>
      </c>
      <c r="C127" s="29">
        <v>5.5000000000000338</v>
      </c>
      <c r="D127" s="29" t="s">
        <v>2687</v>
      </c>
      <c r="E127" s="30" t="s">
        <v>2715</v>
      </c>
    </row>
    <row r="128" spans="1:7" ht="43.2" x14ac:dyDescent="0.3">
      <c r="A128" s="29" t="s">
        <v>1951</v>
      </c>
      <c r="B128" s="29">
        <v>442.1</v>
      </c>
      <c r="C128" s="29">
        <v>2.9000000000000115</v>
      </c>
      <c r="D128" s="29" t="s">
        <v>2687</v>
      </c>
      <c r="E128" s="30" t="s">
        <v>2714</v>
      </c>
    </row>
    <row r="129" spans="1:7" x14ac:dyDescent="0.3">
      <c r="A129" s="31" t="s">
        <v>2049</v>
      </c>
      <c r="B129" s="31" cm="1">
        <f t="array" ref="B129:D129">_xlfn.XLOOKUP(F129, A:A, B:D, , 0, 2)</f>
        <v>491.2</v>
      </c>
      <c r="C129" s="31">
        <v>7.4</v>
      </c>
      <c r="D129" s="31" t="str">
        <v xml:space="preserve">GSA 2018 </v>
      </c>
      <c r="E129" s="32"/>
      <c r="F129" s="31" t="s">
        <v>2689</v>
      </c>
      <c r="G129" s="31"/>
    </row>
    <row r="130" spans="1:7" x14ac:dyDescent="0.3">
      <c r="A130" s="31" t="s">
        <v>2051</v>
      </c>
      <c r="B130" s="31" cm="1">
        <f t="array" ref="B130:D130">_xlfn.XLOOKUP(F130, A:A, B:D, , 0, 2)</f>
        <v>491.2</v>
      </c>
      <c r="C130" s="31">
        <v>7.4</v>
      </c>
      <c r="D130" s="31" t="str">
        <v xml:space="preserve">GSA 2018 </v>
      </c>
      <c r="E130" s="32"/>
      <c r="F130" s="31" t="s">
        <v>2689</v>
      </c>
      <c r="G130" s="31"/>
    </row>
    <row r="131" spans="1:7" x14ac:dyDescent="0.3">
      <c r="A131" s="29" t="s">
        <v>2991</v>
      </c>
      <c r="B131" s="29">
        <v>1689</v>
      </c>
      <c r="C131" s="29">
        <v>72</v>
      </c>
      <c r="D131" s="29" t="s">
        <v>3223</v>
      </c>
      <c r="E131" s="30" t="s">
        <v>3222</v>
      </c>
    </row>
    <row r="132" spans="1:7" x14ac:dyDescent="0.3">
      <c r="A132" s="31" t="s">
        <v>3224</v>
      </c>
      <c r="B132" s="31" cm="1">
        <f t="array" ref="B132:D132">_xlfn.XLOOKUP(F132, A:A, B:D, , 0, 2)</f>
        <v>2730</v>
      </c>
      <c r="C132" s="31">
        <v>15</v>
      </c>
      <c r="D132" s="31" t="str">
        <v>Blake et al. 2004</v>
      </c>
      <c r="E132" s="32"/>
      <c r="F132" s="31" t="s">
        <v>1788</v>
      </c>
      <c r="G132" s="31"/>
    </row>
    <row r="133" spans="1:7" ht="28.8" x14ac:dyDescent="0.3">
      <c r="A133" s="31" t="s">
        <v>3225</v>
      </c>
      <c r="B133" s="31" cm="1">
        <f t="array" ref="B133:D133">_xlfn.XLOOKUP(F133, A:A, B:D, , 0, 2)</f>
        <v>2324</v>
      </c>
      <c r="C133" s="31">
        <v>130</v>
      </c>
      <c r="D133" s="31" t="str">
        <v>Martin et al. 1998 in Wilson et al. 2010; Trendall et al. 2004</v>
      </c>
      <c r="E133" s="32"/>
      <c r="F133" s="31" t="s">
        <v>3113</v>
      </c>
      <c r="G133" s="31"/>
    </row>
    <row r="134" spans="1:7" x14ac:dyDescent="0.3">
      <c r="A134" s="31" t="s">
        <v>3298</v>
      </c>
      <c r="B134" s="31" cm="1">
        <f t="array" ref="B134:D134">_xlfn.XLOOKUP(F134, A:A, B:D, , 0, 2)</f>
        <v>948</v>
      </c>
      <c r="C134" s="31">
        <v>133</v>
      </c>
      <c r="D134" s="31" t="str">
        <v>Jones et al. 2010; Swanson-Hysell et al. 2015</v>
      </c>
      <c r="E134" s="32"/>
      <c r="F134" s="31" t="s">
        <v>3303</v>
      </c>
      <c r="G134" s="31"/>
    </row>
    <row r="135" spans="1:7" x14ac:dyDescent="0.3">
      <c r="A135" s="31" t="s">
        <v>1755</v>
      </c>
      <c r="B135" s="31" cm="1">
        <f t="array" ref="B135:D135">_xlfn.XLOOKUP(F135, A:A, B:D, , 0, 2)</f>
        <v>1642</v>
      </c>
      <c r="C135" s="31">
        <v>9</v>
      </c>
      <c r="D135" s="31" t="str">
        <v>Page et al. 2000</v>
      </c>
      <c r="E135" s="32"/>
      <c r="F135" s="31" t="s">
        <v>1762</v>
      </c>
      <c r="G135" s="31"/>
    </row>
    <row r="136" spans="1:7" ht="43.2" x14ac:dyDescent="0.3">
      <c r="A136" s="29" t="s">
        <v>1705</v>
      </c>
      <c r="B136" s="29">
        <v>546.07000000000005</v>
      </c>
      <c r="C136" s="29">
        <v>1.56</v>
      </c>
      <c r="D136" s="29" t="s">
        <v>1626</v>
      </c>
      <c r="E136" s="30" t="s">
        <v>1663</v>
      </c>
    </row>
    <row r="137" spans="1:7" x14ac:dyDescent="0.3">
      <c r="A137" s="31" t="s">
        <v>3358</v>
      </c>
      <c r="B137" s="31" cm="1">
        <f t="array" ref="B137:D137">_xlfn.XLOOKUP(F137, A:A, B:D, , 0, 2)</f>
        <v>1223</v>
      </c>
      <c r="C137" s="31">
        <v>200</v>
      </c>
      <c r="D137" s="31" t="str">
        <v>Azmy et al. 2008; Geboy et al. 2013; Geboy 2006; Alvarenga et al. 2019</v>
      </c>
      <c r="E137" s="32"/>
      <c r="F137" s="31" t="s">
        <v>3362</v>
      </c>
      <c r="G137" s="31"/>
    </row>
    <row r="138" spans="1:7" ht="57.6" x14ac:dyDescent="0.3">
      <c r="A138" s="29" t="s">
        <v>1868</v>
      </c>
      <c r="B138" s="29">
        <v>22.18</v>
      </c>
      <c r="C138" s="29">
        <v>0.63</v>
      </c>
      <c r="D138" s="29" t="s">
        <v>2547</v>
      </c>
      <c r="E138" s="30" t="s">
        <v>2673</v>
      </c>
    </row>
    <row r="139" spans="1:7" ht="28.8" x14ac:dyDescent="0.3">
      <c r="A139" s="29" t="s">
        <v>3005</v>
      </c>
      <c r="B139" s="29">
        <v>2490</v>
      </c>
      <c r="C139" s="29">
        <v>296</v>
      </c>
      <c r="D139" s="29" t="s">
        <v>3229</v>
      </c>
      <c r="E139" s="30" t="s">
        <v>3228</v>
      </c>
    </row>
    <row r="140" spans="1:7" ht="57.6" x14ac:dyDescent="0.3">
      <c r="A140" s="29" t="s">
        <v>1786</v>
      </c>
      <c r="B140" s="29">
        <v>2504</v>
      </c>
      <c r="C140" s="29">
        <v>5</v>
      </c>
      <c r="D140" s="29" t="s">
        <v>1784</v>
      </c>
      <c r="E140" s="30" t="s">
        <v>1783</v>
      </c>
    </row>
    <row r="141" spans="1:7" x14ac:dyDescent="0.3">
      <c r="A141" s="29" t="s">
        <v>1825</v>
      </c>
      <c r="B141" s="29">
        <v>2023</v>
      </c>
      <c r="C141" s="29">
        <v>8</v>
      </c>
      <c r="D141" s="29" t="s">
        <v>1546</v>
      </c>
      <c r="E141" s="30" t="s">
        <v>1826</v>
      </c>
      <c r="G141" s="29" t="s">
        <v>577</v>
      </c>
    </row>
    <row r="142" spans="1:7" ht="28.8" x14ac:dyDescent="0.3">
      <c r="A142" s="29" t="s">
        <v>2114</v>
      </c>
      <c r="B142" s="29">
        <v>497.25</v>
      </c>
      <c r="C142" s="29">
        <v>3.25</v>
      </c>
      <c r="D142" s="29" t="s">
        <v>2655</v>
      </c>
      <c r="E142" s="30" t="s">
        <v>2775</v>
      </c>
    </row>
    <row r="143" spans="1:7" ht="28.8" x14ac:dyDescent="0.3">
      <c r="A143" s="29" t="s">
        <v>1734</v>
      </c>
      <c r="B143" s="29">
        <v>586</v>
      </c>
      <c r="C143" s="29">
        <v>51</v>
      </c>
      <c r="D143" s="29" t="s">
        <v>1621</v>
      </c>
      <c r="E143" s="30" t="s">
        <v>1670</v>
      </c>
    </row>
    <row r="144" spans="1:7" ht="57.6" x14ac:dyDescent="0.3">
      <c r="A144" s="29" t="s">
        <v>3291</v>
      </c>
      <c r="B144" s="29">
        <v>2817</v>
      </c>
      <c r="C144" s="29">
        <v>34</v>
      </c>
      <c r="D144" s="29" t="s">
        <v>3292</v>
      </c>
      <c r="E144" s="30" t="s">
        <v>3293</v>
      </c>
    </row>
    <row r="145" spans="1:7" x14ac:dyDescent="0.3">
      <c r="A145" s="29" t="s">
        <v>2724</v>
      </c>
      <c r="B145" s="29">
        <v>601.29999999999995</v>
      </c>
      <c r="C145" s="29">
        <v>37</v>
      </c>
      <c r="D145" s="29" t="s">
        <v>2737</v>
      </c>
      <c r="E145" s="30" t="s">
        <v>2736</v>
      </c>
    </row>
    <row r="146" spans="1:7" ht="43.2" x14ac:dyDescent="0.3">
      <c r="A146" s="29" t="s">
        <v>3013</v>
      </c>
      <c r="B146" s="29">
        <v>544</v>
      </c>
      <c r="C146" s="29">
        <v>7</v>
      </c>
      <c r="D146" s="29" t="s">
        <v>3199</v>
      </c>
      <c r="E146" s="30" t="s">
        <v>3232</v>
      </c>
      <c r="G146" s="29" t="s">
        <v>577</v>
      </c>
    </row>
    <row r="147" spans="1:7" ht="100.8" x14ac:dyDescent="0.3">
      <c r="A147" s="29" t="s">
        <v>3257</v>
      </c>
      <c r="B147" s="29">
        <v>654</v>
      </c>
      <c r="C147" s="29">
        <v>14</v>
      </c>
      <c r="D147" s="29" t="s">
        <v>3258</v>
      </c>
      <c r="E147" s="30" t="s">
        <v>3256</v>
      </c>
    </row>
    <row r="148" spans="1:7" ht="43.2" x14ac:dyDescent="0.3">
      <c r="A148" s="29" t="s">
        <v>1573</v>
      </c>
      <c r="B148" s="29">
        <v>538.17999999999995</v>
      </c>
      <c r="C148" s="29">
        <v>1.1100000000000001</v>
      </c>
      <c r="D148" s="29" t="s">
        <v>1626</v>
      </c>
      <c r="E148" s="30" t="s">
        <v>1619</v>
      </c>
      <c r="G148" s="30" t="s">
        <v>577</v>
      </c>
    </row>
    <row r="149" spans="1:7" ht="43.2" x14ac:dyDescent="0.3">
      <c r="A149" s="29" t="s">
        <v>3236</v>
      </c>
      <c r="B149" s="29">
        <v>1040</v>
      </c>
      <c r="C149" s="29">
        <v>78</v>
      </c>
      <c r="D149" s="29" t="s">
        <v>3237</v>
      </c>
      <c r="E149" s="30" t="s">
        <v>3238</v>
      </c>
      <c r="G149" s="29" t="s">
        <v>577</v>
      </c>
    </row>
    <row r="150" spans="1:7" x14ac:dyDescent="0.3">
      <c r="A150" s="29" t="s">
        <v>3162</v>
      </c>
      <c r="B150" s="29">
        <v>625</v>
      </c>
      <c r="C150" s="29">
        <v>11</v>
      </c>
      <c r="D150" s="29" t="s">
        <v>1803</v>
      </c>
      <c r="E150" s="30" t="s">
        <v>1804</v>
      </c>
    </row>
    <row r="151" spans="1:7" x14ac:dyDescent="0.3">
      <c r="A151" s="29" t="s">
        <v>1729</v>
      </c>
      <c r="B151" s="29">
        <v>706</v>
      </c>
      <c r="C151" s="29">
        <v>71</v>
      </c>
      <c r="D151" s="29" t="s">
        <v>1674</v>
      </c>
      <c r="E151" s="30" t="s">
        <v>1673</v>
      </c>
    </row>
    <row r="152" spans="1:7" ht="57.6" x14ac:dyDescent="0.3">
      <c r="A152" s="29" t="s">
        <v>1726</v>
      </c>
      <c r="B152" s="29">
        <v>675.5</v>
      </c>
      <c r="C152" s="29">
        <v>38.799999999999997</v>
      </c>
      <c r="D152" s="29" t="s">
        <v>1623</v>
      </c>
      <c r="E152" s="30" t="s">
        <v>1671</v>
      </c>
    </row>
    <row r="153" spans="1:7" x14ac:dyDescent="0.3">
      <c r="A153" s="31" t="s">
        <v>3239</v>
      </c>
      <c r="B153" s="31" cm="1">
        <f t="array" ref="B153:D153">_xlfn.XLOOKUP(F153, A:A, B:D, , 0, 2)</f>
        <v>1916</v>
      </c>
      <c r="C153" s="31">
        <v>24</v>
      </c>
      <c r="D153" s="31" t="str">
        <v>Buchan et al. 2016; Mitchell et al. 2010; Bowring et al. 1984</v>
      </c>
      <c r="E153" s="32"/>
      <c r="F153" s="31" t="s">
        <v>2868</v>
      </c>
      <c r="G153" s="31"/>
    </row>
    <row r="154" spans="1:7" ht="57.6" x14ac:dyDescent="0.3">
      <c r="A154" s="31" t="s">
        <v>1709</v>
      </c>
      <c r="B154" s="31" cm="1">
        <f t="array" ref="B154:D154">_xlfn.XLOOKUP(F154, A:A, B:D, , 0, 2)</f>
        <v>593.4</v>
      </c>
      <c r="C154" s="31">
        <v>43.4</v>
      </c>
      <c r="D154" s="31" t="str">
        <v>Prave et al. 2011; Hoffman et al. 2004; Grotzinger et al. 2005</v>
      </c>
      <c r="E154" s="32"/>
      <c r="F154" s="31" t="s">
        <v>1730</v>
      </c>
      <c r="G154" s="31"/>
    </row>
    <row r="155" spans="1:7" x14ac:dyDescent="0.3">
      <c r="A155" s="29" t="s">
        <v>1684</v>
      </c>
      <c r="B155" s="29">
        <v>634</v>
      </c>
      <c r="C155" s="29">
        <v>70</v>
      </c>
      <c r="D155" s="29" t="s">
        <v>1686</v>
      </c>
      <c r="E155" s="30" t="s">
        <v>1685</v>
      </c>
    </row>
    <row r="156" spans="1:7" x14ac:dyDescent="0.3">
      <c r="A156" s="31" t="s">
        <v>1725</v>
      </c>
      <c r="B156" s="31" cm="1">
        <f t="array" ref="B156:D156">_xlfn.XLOOKUP(F156, A:A, B:D, , 0, 2)</f>
        <v>650.21</v>
      </c>
      <c r="C156" s="31">
        <v>10.910000000000036</v>
      </c>
      <c r="D156" s="31" t="str">
        <v>Prave et al. 2016 in Hoffman et al. 2021 Earth Sciences Reviews; Rooney et al. 2020a in in Hoffman et al. 2021 Earth Sciences Reviews</v>
      </c>
      <c r="E156" s="32"/>
      <c r="F156" s="31" t="s">
        <v>1733</v>
      </c>
      <c r="G156" s="31"/>
    </row>
    <row r="157" spans="1:7" x14ac:dyDescent="0.3">
      <c r="A157" s="29" t="s">
        <v>1707</v>
      </c>
      <c r="B157" s="29">
        <v>549.9</v>
      </c>
      <c r="C157" s="29">
        <v>2.1</v>
      </c>
      <c r="D157" s="29" t="s">
        <v>1618</v>
      </c>
      <c r="E157" s="30" t="s">
        <v>1660</v>
      </c>
      <c r="G157" s="29" t="s">
        <v>577</v>
      </c>
    </row>
    <row r="158" spans="1:7" x14ac:dyDescent="0.3">
      <c r="A158" s="29" t="s">
        <v>2688</v>
      </c>
      <c r="B158" s="29">
        <v>491.2</v>
      </c>
      <c r="C158" s="29">
        <v>7.4</v>
      </c>
      <c r="D158" s="29" t="s">
        <v>2676</v>
      </c>
      <c r="E158" s="30" t="s">
        <v>2702</v>
      </c>
    </row>
    <row r="159" spans="1:7" x14ac:dyDescent="0.3">
      <c r="A159" s="31" t="s">
        <v>1721</v>
      </c>
      <c r="B159" s="31" cm="1">
        <f t="array" ref="B159:D159">_xlfn.XLOOKUP(F159, A:A, B:D, , 0, 2)</f>
        <v>586</v>
      </c>
      <c r="C159" s="31">
        <v>51</v>
      </c>
      <c r="D159" s="31" t="str">
        <v>Hoffman et al. 2004; Clauer and Kröner 1997</v>
      </c>
      <c r="E159" s="32"/>
      <c r="F159" s="31" t="s">
        <v>1734</v>
      </c>
      <c r="G159" s="31"/>
    </row>
    <row r="160" spans="1:7" x14ac:dyDescent="0.3">
      <c r="A160" s="31" t="s">
        <v>3359</v>
      </c>
      <c r="B160" s="31" cm="1">
        <f t="array" ref="B160:D160">_xlfn.XLOOKUP(F160, A:A, B:D, , 0, 2)</f>
        <v>1223</v>
      </c>
      <c r="C160" s="31">
        <v>200</v>
      </c>
      <c r="D160" s="31" t="str">
        <v>Azmy et al. 2008; Geboy et al. 2013; Geboy 2006; Alvarenga et al. 2019</v>
      </c>
      <c r="E160" s="32"/>
      <c r="F160" s="31" t="s">
        <v>3362</v>
      </c>
      <c r="G160" s="31"/>
    </row>
    <row r="161" spans="1:7" ht="57.6" x14ac:dyDescent="0.3">
      <c r="A161" s="29" t="s">
        <v>1883</v>
      </c>
      <c r="B161" s="29">
        <v>61</v>
      </c>
      <c r="C161" s="29">
        <v>5</v>
      </c>
      <c r="D161" s="29" t="s">
        <v>2655</v>
      </c>
      <c r="E161" s="30" t="s">
        <v>2664</v>
      </c>
    </row>
    <row r="162" spans="1:7" ht="86.4" x14ac:dyDescent="0.3">
      <c r="A162" s="31" t="s">
        <v>3361</v>
      </c>
      <c r="B162" s="31" cm="1">
        <f t="array" ref="B162:D162">_xlfn.XLOOKUP(F162, A:A, B:D, , 0, 2)</f>
        <v>586</v>
      </c>
      <c r="C162" s="31">
        <v>35</v>
      </c>
      <c r="D162" s="31" t="str">
        <v xml:space="preserve">Caxito et al 2021; Babinski et al. 2007; Caxito et al. 2012; Warren et al. 2014; Perrella Júnior et al. 2017; Paula-Santos et al. 2015; DaSilva et al. 2022 </v>
      </c>
      <c r="E162" s="32"/>
      <c r="F162" s="31" t="s">
        <v>3065</v>
      </c>
      <c r="G162" s="31"/>
    </row>
    <row r="163" spans="1:7" x14ac:dyDescent="0.3">
      <c r="A163" s="31" t="s">
        <v>594</v>
      </c>
      <c r="B163" s="31" cm="1">
        <f t="array" ref="B163:D163">_xlfn.XLOOKUP(F163, A:A, B:D, , 0, 2)</f>
        <v>1882</v>
      </c>
      <c r="C163" s="31">
        <v>11</v>
      </c>
      <c r="D163" s="31" t="str">
        <v>Mitchell et al. 2010; Buchan et al. 2010 in Gong et al. 2018; Davis et al. 2004 in Gong et al. 2018; van Breeman et al. 2013</v>
      </c>
      <c r="E163" s="32"/>
      <c r="F163" s="31" t="s">
        <v>1822</v>
      </c>
      <c r="G163" s="31"/>
    </row>
    <row r="164" spans="1:7" ht="28.8" x14ac:dyDescent="0.3">
      <c r="A164" s="29" t="s">
        <v>557</v>
      </c>
      <c r="B164" s="29">
        <v>602</v>
      </c>
      <c r="C164" s="29">
        <v>61</v>
      </c>
      <c r="D164" s="29" t="s">
        <v>1700</v>
      </c>
      <c r="E164" s="30" t="s">
        <v>1699</v>
      </c>
    </row>
    <row r="165" spans="1:7" x14ac:dyDescent="0.3">
      <c r="A165" s="29" t="s">
        <v>1822</v>
      </c>
      <c r="B165" s="29">
        <v>1882</v>
      </c>
      <c r="C165" s="29">
        <v>11</v>
      </c>
      <c r="D165" s="29" t="s">
        <v>1823</v>
      </c>
      <c r="E165" s="30" t="s">
        <v>1824</v>
      </c>
      <c r="G165" s="29" t="s">
        <v>577</v>
      </c>
    </row>
    <row r="166" spans="1:7" x14ac:dyDescent="0.3">
      <c r="A166" s="29" t="s">
        <v>1789</v>
      </c>
      <c r="B166" s="29">
        <v>2715</v>
      </c>
      <c r="C166" s="29">
        <v>6</v>
      </c>
      <c r="D166" s="29" t="s">
        <v>1777</v>
      </c>
      <c r="E166" s="30" t="s">
        <v>1778</v>
      </c>
    </row>
    <row r="167" spans="1:7" x14ac:dyDescent="0.3">
      <c r="A167" s="29" t="s">
        <v>2068</v>
      </c>
      <c r="B167" s="29">
        <v>371.43</v>
      </c>
      <c r="C167" s="29">
        <v>0.8</v>
      </c>
      <c r="D167" s="29" t="s">
        <v>2569</v>
      </c>
      <c r="E167" s="30" t="s">
        <v>2691</v>
      </c>
    </row>
    <row r="168" spans="1:7" ht="28.8" x14ac:dyDescent="0.3">
      <c r="A168" s="31" t="s">
        <v>1723</v>
      </c>
      <c r="B168" s="31" cm="1">
        <f t="array" ref="B168:D168">_xlfn.XLOOKUP(F168, A:A, B:D, , 0, 2)</f>
        <v>650.21</v>
      </c>
      <c r="C168" s="31">
        <v>10.910000000000036</v>
      </c>
      <c r="D168" s="31" t="str">
        <v>Prave et al. 2016 in Hoffman et al. 2021 Earth Sciences Reviews; Rooney et al. 2020a in in Hoffman et al. 2021 Earth Sciences Reviews</v>
      </c>
      <c r="E168" s="32"/>
      <c r="F168" s="31" t="s">
        <v>1733</v>
      </c>
      <c r="G168" s="31"/>
    </row>
    <row r="169" spans="1:7" ht="28.8" x14ac:dyDescent="0.3">
      <c r="A169" s="29" t="s">
        <v>2684</v>
      </c>
      <c r="B169" s="29">
        <v>171.2</v>
      </c>
      <c r="C169" s="29">
        <v>2.9000000000000057</v>
      </c>
      <c r="D169" s="29" t="s">
        <v>2676</v>
      </c>
      <c r="E169" s="30" t="s">
        <v>2679</v>
      </c>
    </row>
    <row r="170" spans="1:7" x14ac:dyDescent="0.3">
      <c r="A170" s="31" t="s">
        <v>2719</v>
      </c>
      <c r="B170" s="31" cm="1">
        <f t="array" ref="B170:D170">_xlfn.XLOOKUP(F170, A:A, B:D, , 0, 2)</f>
        <v>638</v>
      </c>
      <c r="C170" s="31">
        <v>12</v>
      </c>
      <c r="D170" s="31" t="str">
        <v>Rooney et al. 2015; Hoffman et al. 2021</v>
      </c>
      <c r="E170" s="32"/>
      <c r="F170" s="31" t="s">
        <v>2739</v>
      </c>
      <c r="G170" s="31"/>
    </row>
    <row r="171" spans="1:7" x14ac:dyDescent="0.3">
      <c r="A171" s="29" t="s">
        <v>1742</v>
      </c>
      <c r="B171" s="29">
        <v>792</v>
      </c>
      <c r="C171" s="29">
        <v>12</v>
      </c>
      <c r="D171" s="29" t="s">
        <v>1745</v>
      </c>
      <c r="E171" s="30" t="s">
        <v>1744</v>
      </c>
    </row>
    <row r="172" spans="1:7" x14ac:dyDescent="0.3">
      <c r="A172" s="29" t="s">
        <v>1753</v>
      </c>
      <c r="B172" s="29">
        <v>1639</v>
      </c>
      <c r="C172" s="29">
        <v>7</v>
      </c>
      <c r="D172" s="29" t="s">
        <v>1759</v>
      </c>
      <c r="E172" s="30" t="s">
        <v>1765</v>
      </c>
    </row>
    <row r="173" spans="1:7" x14ac:dyDescent="0.3">
      <c r="A173" s="31" t="s">
        <v>3299</v>
      </c>
      <c r="B173" s="31" cm="1">
        <f t="array" ref="B173:D173">_xlfn.XLOOKUP(F173, A:A, B:D, , 0, 2)</f>
        <v>948</v>
      </c>
      <c r="C173" s="31">
        <v>133</v>
      </c>
      <c r="D173" s="31" t="str">
        <v>Jones et al. 2010; Swanson-Hysell et al. 2015</v>
      </c>
      <c r="E173" s="32"/>
      <c r="F173" s="31" t="s">
        <v>3303</v>
      </c>
      <c r="G173" s="31"/>
    </row>
    <row r="174" spans="1:7" ht="28.8" x14ac:dyDescent="0.3">
      <c r="A174" s="29" t="s">
        <v>2115</v>
      </c>
      <c r="B174" s="29">
        <v>495</v>
      </c>
      <c r="C174" s="29">
        <v>7.1</v>
      </c>
      <c r="D174" s="29" t="s">
        <v>2676</v>
      </c>
      <c r="E174" s="30" t="s">
        <v>2706</v>
      </c>
    </row>
    <row r="175" spans="1:7" x14ac:dyDescent="0.3">
      <c r="A175" s="31" t="s">
        <v>3242</v>
      </c>
      <c r="B175" s="31" cm="1">
        <f t="array" ref="B175:D175">_xlfn.XLOOKUP(F175, A:A, B:D, , 0, 2)</f>
        <v>799</v>
      </c>
      <c r="C175" s="31">
        <v>19</v>
      </c>
      <c r="D175" s="31" t="str">
        <v>Lloyd et al. 2020; Preiss et al. 2008 in Lloyd et al. 2020</v>
      </c>
      <c r="E175" s="32"/>
      <c r="F175" s="31" t="s">
        <v>3240</v>
      </c>
      <c r="G175" s="31"/>
    </row>
    <row r="176" spans="1:7" ht="57.6" x14ac:dyDescent="0.3">
      <c r="A176" s="31" t="s">
        <v>1688</v>
      </c>
      <c r="B176" s="31" cm="1">
        <f t="array" ref="B176:D176">_xlfn.XLOOKUP(F176, A:A, B:D, , 0, 2)</f>
        <v>613</v>
      </c>
      <c r="C176" s="31">
        <v>49</v>
      </c>
      <c r="D176" s="31" t="str">
        <v>Freeman et al. 1991 in Normington and Donnellan 2020; Normwell and Donnellan 2020; Rooney et al. 2015 in Hoffman et al. 2021 Earth Science Reviews; Kendall et al. 2006, Kendall and Creaser 2004 in Normwell and Donellan 2020</v>
      </c>
      <c r="E176" s="32"/>
      <c r="F176" s="31" t="s">
        <v>1690</v>
      </c>
      <c r="G176" s="31"/>
    </row>
    <row r="177" spans="1:7" x14ac:dyDescent="0.3">
      <c r="A177" s="29" t="s">
        <v>2722</v>
      </c>
      <c r="B177" s="29">
        <v>556</v>
      </c>
      <c r="C177" s="29">
        <v>15</v>
      </c>
      <c r="D177" s="29" t="s">
        <v>2731</v>
      </c>
      <c r="E177" s="30" t="s">
        <v>2730</v>
      </c>
    </row>
    <row r="178" spans="1:7" x14ac:dyDescent="0.3">
      <c r="A178" s="31" t="s">
        <v>3241</v>
      </c>
      <c r="B178" s="31" cm="1">
        <f t="array" ref="B178:D178">_xlfn.XLOOKUP(F178, A:A, B:D, , 0, 2)</f>
        <v>799</v>
      </c>
      <c r="C178" s="31">
        <v>19</v>
      </c>
      <c r="D178" s="31" t="str">
        <v>Lloyd et al. 2020; Preiss et al. 2008 in Lloyd et al. 2020</v>
      </c>
      <c r="E178" s="32"/>
      <c r="F178" s="31" t="s">
        <v>3240</v>
      </c>
      <c r="G178" s="31"/>
    </row>
    <row r="179" spans="1:7" x14ac:dyDescent="0.3">
      <c r="A179" s="29" t="s">
        <v>1818</v>
      </c>
      <c r="B179" s="29">
        <v>1926</v>
      </c>
      <c r="C179" s="29">
        <v>44</v>
      </c>
      <c r="D179" s="29" t="s">
        <v>1821</v>
      </c>
      <c r="E179" s="30" t="s">
        <v>1820</v>
      </c>
    </row>
    <row r="180" spans="1:7" x14ac:dyDescent="0.3">
      <c r="A180" s="29" t="s">
        <v>1947</v>
      </c>
      <c r="B180" s="29">
        <v>435.95</v>
      </c>
      <c r="C180" s="29">
        <v>4.150000000000011</v>
      </c>
      <c r="D180" s="29" t="s">
        <v>2687</v>
      </c>
      <c r="E180" s="30" t="s">
        <v>2713</v>
      </c>
    </row>
    <row r="181" spans="1:7" x14ac:dyDescent="0.3">
      <c r="A181" s="29" t="s">
        <v>2121</v>
      </c>
      <c r="B181" s="29">
        <v>739.9</v>
      </c>
      <c r="C181" s="29">
        <v>12.5</v>
      </c>
      <c r="D181" s="29" t="s">
        <v>2577</v>
      </c>
      <c r="E181" s="30" t="s">
        <v>2685</v>
      </c>
    </row>
    <row r="182" spans="1:7" x14ac:dyDescent="0.3">
      <c r="A182" s="29" t="s">
        <v>1894</v>
      </c>
      <c r="B182" s="29">
        <v>95.15</v>
      </c>
      <c r="C182" s="29">
        <v>5.3499999999999899</v>
      </c>
      <c r="D182" s="29" t="s">
        <v>2676</v>
      </c>
      <c r="E182" s="30" t="s">
        <v>2661</v>
      </c>
    </row>
    <row r="183" spans="1:7" ht="43.2" x14ac:dyDescent="0.3">
      <c r="A183" s="31" t="s">
        <v>1923</v>
      </c>
      <c r="B183" s="31" cm="1">
        <f t="array" ref="B183:D183">_xlfn.XLOOKUP(F183, A:A, B:D, , 0, 2)</f>
        <v>171.2</v>
      </c>
      <c r="C183" s="31">
        <v>2.9000000000000057</v>
      </c>
      <c r="D183" s="31" t="str">
        <v xml:space="preserve">GSA 2018 </v>
      </c>
      <c r="E183" s="32"/>
      <c r="F183" s="31" t="s">
        <v>2684</v>
      </c>
      <c r="G183" s="31"/>
    </row>
    <row r="184" spans="1:7" x14ac:dyDescent="0.3">
      <c r="A184" s="31" t="s">
        <v>1906</v>
      </c>
      <c r="B184" s="31" cm="1">
        <f t="array" ref="B184:D184">_xlfn.XLOOKUP(F184, A:A, B:D, , 0, 2)</f>
        <v>171.2</v>
      </c>
      <c r="C184" s="31">
        <v>2.9000000000000057</v>
      </c>
      <c r="D184" s="31" t="str">
        <v xml:space="preserve">GSA 2018 </v>
      </c>
      <c r="E184" s="32"/>
      <c r="F184" s="31" t="s">
        <v>2684</v>
      </c>
      <c r="G184" s="31"/>
    </row>
    <row r="185" spans="1:7" ht="374.4" x14ac:dyDescent="0.3">
      <c r="A185" s="50" t="s">
        <v>1909</v>
      </c>
      <c r="B185" s="31" cm="1">
        <f t="array" ref="B185:D185">_xlfn.XLOOKUP(F185, A:A, B:D, , 0, 2)</f>
        <v>171.2</v>
      </c>
      <c r="C185" s="31">
        <v>2.9000000000000057</v>
      </c>
      <c r="D185" s="31" t="str">
        <v xml:space="preserve">GSA 2018 </v>
      </c>
      <c r="E185" s="32"/>
      <c r="F185" s="31" t="s">
        <v>2684</v>
      </c>
      <c r="G185" s="31"/>
    </row>
    <row r="186" spans="1:7" x14ac:dyDescent="0.3">
      <c r="A186" s="48" t="s">
        <v>3245</v>
      </c>
      <c r="B186" s="29">
        <v>542.36</v>
      </c>
      <c r="C186" s="29">
        <v>5.28</v>
      </c>
      <c r="D186" s="29" t="s">
        <v>3246</v>
      </c>
      <c r="E186" s="30" t="s">
        <v>3247</v>
      </c>
    </row>
    <row r="187" spans="1:7" ht="144" x14ac:dyDescent="0.3">
      <c r="A187" s="50" t="s">
        <v>3248</v>
      </c>
      <c r="B187" s="31" cm="1">
        <f t="array" ref="B187:D187">_xlfn.XLOOKUP(F187, A:A, B:D, , 0, 2)</f>
        <v>1040</v>
      </c>
      <c r="C187" s="31">
        <v>78</v>
      </c>
      <c r="D187" s="31" t="str">
        <v>Cumming et al. 2013</v>
      </c>
      <c r="E187" s="32" t="s">
        <v>3249</v>
      </c>
      <c r="F187" s="31" t="s">
        <v>3236</v>
      </c>
      <c r="G187" s="31"/>
    </row>
    <row r="188" spans="1:7" ht="129.6" x14ac:dyDescent="0.3">
      <c r="A188" s="29" t="s">
        <v>3309</v>
      </c>
      <c r="B188" s="29">
        <v>850</v>
      </c>
      <c r="C188" s="29">
        <v>194</v>
      </c>
      <c r="D188" s="29" t="s">
        <v>3363</v>
      </c>
      <c r="E188" s="30" t="s">
        <v>3370</v>
      </c>
      <c r="G188" s="29" t="s">
        <v>577</v>
      </c>
    </row>
    <row r="189" spans="1:7" ht="172.8" x14ac:dyDescent="0.3">
      <c r="A189" s="9" t="s">
        <v>3064</v>
      </c>
      <c r="B189" s="31" cm="1">
        <f t="array" ref="B189:D189">_xlfn.XLOOKUP(F189, A:A, B:D, , 0, 2)</f>
        <v>548</v>
      </c>
      <c r="C189" s="31">
        <v>33</v>
      </c>
      <c r="D189" s="31" t="str">
        <v>Moreia et al. 2020; DaSilva et al. 2022; Okubo et al. 2022; Babinski et al. 2007; Caxito et al. 2021; Paula-Santos et al. 2015</v>
      </c>
      <c r="E189" s="32"/>
      <c r="F189" s="31" t="s">
        <v>3373</v>
      </c>
      <c r="G189" s="31"/>
    </row>
    <row r="190" spans="1:7" ht="100.8" x14ac:dyDescent="0.3">
      <c r="A190" s="48" t="s">
        <v>3307</v>
      </c>
      <c r="B190" s="29">
        <v>1353</v>
      </c>
      <c r="C190" s="29">
        <v>69</v>
      </c>
      <c r="D190" s="29" t="s">
        <v>3364</v>
      </c>
      <c r="E190" s="30" t="s">
        <v>3367</v>
      </c>
      <c r="G190" s="29" t="s">
        <v>577</v>
      </c>
    </row>
    <row r="191" spans="1:7" x14ac:dyDescent="0.3">
      <c r="A191" s="48" t="s">
        <v>3362</v>
      </c>
      <c r="B191" s="29">
        <v>1223</v>
      </c>
      <c r="C191" s="29">
        <v>200</v>
      </c>
      <c r="D191" s="29" t="s">
        <v>3365</v>
      </c>
      <c r="E191" s="30" t="s">
        <v>3366</v>
      </c>
      <c r="G191" s="29" t="s">
        <v>577</v>
      </c>
    </row>
    <row r="192" spans="1:7" x14ac:dyDescent="0.3">
      <c r="A192" s="29" t="s">
        <v>3065</v>
      </c>
      <c r="B192" s="29">
        <v>586</v>
      </c>
      <c r="C192" s="29">
        <v>35</v>
      </c>
      <c r="D192" s="29" t="s">
        <v>3374</v>
      </c>
      <c r="E192" s="30" t="s">
        <v>3375</v>
      </c>
      <c r="G192" s="51" t="s">
        <v>577</v>
      </c>
    </row>
    <row r="193" spans="1:7" ht="43.2" x14ac:dyDescent="0.3">
      <c r="A193" s="48" t="s">
        <v>3303</v>
      </c>
      <c r="B193" s="29">
        <v>948</v>
      </c>
      <c r="C193" s="29">
        <v>133</v>
      </c>
      <c r="D193" s="29" t="s">
        <v>3302</v>
      </c>
      <c r="E193" s="30" t="s">
        <v>3305</v>
      </c>
    </row>
    <row r="194" spans="1:7" x14ac:dyDescent="0.3">
      <c r="A194" s="48" t="s">
        <v>3301</v>
      </c>
    </row>
    <row r="195" spans="1:7" x14ac:dyDescent="0.3">
      <c r="A195" s="48" t="s">
        <v>1935</v>
      </c>
      <c r="B195" s="41">
        <v>285.89999999999998</v>
      </c>
      <c r="C195" s="42">
        <v>13</v>
      </c>
      <c r="D195" s="29" t="s">
        <v>2686</v>
      </c>
      <c r="E195" s="30" t="s">
        <v>2703</v>
      </c>
    </row>
    <row r="196" spans="1:7" x14ac:dyDescent="0.3">
      <c r="A196" s="29" t="s">
        <v>2723</v>
      </c>
      <c r="B196" s="29">
        <v>604.1</v>
      </c>
      <c r="C196" s="29">
        <v>34.200000000000003</v>
      </c>
      <c r="D196" s="29" t="s">
        <v>2737</v>
      </c>
      <c r="E196" s="30" t="s">
        <v>2735</v>
      </c>
    </row>
    <row r="197" spans="1:7" x14ac:dyDescent="0.3">
      <c r="A197" s="48" t="s">
        <v>1932</v>
      </c>
      <c r="B197" s="29">
        <v>305.39999999999998</v>
      </c>
      <c r="C197" s="29">
        <v>53.499999999999972</v>
      </c>
      <c r="D197" s="29" t="s">
        <v>2676</v>
      </c>
      <c r="E197" s="30" t="s">
        <v>2697</v>
      </c>
    </row>
    <row r="198" spans="1:7" ht="72" x14ac:dyDescent="0.3">
      <c r="A198" s="48" t="s">
        <v>2127</v>
      </c>
      <c r="B198" s="29">
        <v>525</v>
      </c>
      <c r="C198" s="29">
        <v>5.6</v>
      </c>
      <c r="D198" s="29" t="s">
        <v>2655</v>
      </c>
      <c r="E198" s="30" t="s">
        <v>2680</v>
      </c>
    </row>
    <row r="199" spans="1:7" x14ac:dyDescent="0.3">
      <c r="A199" s="29" t="s">
        <v>1930</v>
      </c>
      <c r="B199" s="41">
        <v>311.10000000000002</v>
      </c>
      <c r="C199" s="41">
        <v>12.2</v>
      </c>
      <c r="D199" s="29" t="s">
        <v>2694</v>
      </c>
      <c r="E199" s="30" t="s">
        <v>2698</v>
      </c>
    </row>
    <row r="200" spans="1:7" x14ac:dyDescent="0.3">
      <c r="A200" s="50" t="s">
        <v>1712</v>
      </c>
      <c r="B200" s="31" cm="1">
        <f t="array" ref="B200:D200">_xlfn.XLOOKUP(F200, A:A, B:D, , 0, 2)</f>
        <v>651</v>
      </c>
      <c r="C200" s="31">
        <v>11</v>
      </c>
      <c r="D200" s="31" t="str">
        <v>Hohl et al. 2022; Rooney et al. 2020a in Hoffman et al. 2021 Earth Science Reviews</v>
      </c>
      <c r="E200" s="32"/>
      <c r="F200" s="31" t="s">
        <v>1731</v>
      </c>
      <c r="G200" s="31"/>
    </row>
    <row r="201" spans="1:7" ht="43.2" x14ac:dyDescent="0.3">
      <c r="A201" s="48" t="s">
        <v>3251</v>
      </c>
      <c r="B201" s="29">
        <v>748</v>
      </c>
      <c r="C201" s="29">
        <v>51</v>
      </c>
      <c r="D201" s="29" t="s">
        <v>1741</v>
      </c>
      <c r="E201" s="30" t="s">
        <v>1743</v>
      </c>
      <c r="G201" s="29" t="s">
        <v>577</v>
      </c>
    </row>
    <row r="202" spans="1:7" ht="43.2" x14ac:dyDescent="0.3">
      <c r="A202" s="50" t="s">
        <v>2065</v>
      </c>
      <c r="B202" s="31" cm="1">
        <f t="array" ref="B202:D202">_xlfn.XLOOKUP(F202, A:A, B:D, , 0, 2)</f>
        <v>491.2</v>
      </c>
      <c r="C202" s="31">
        <v>7.4</v>
      </c>
      <c r="D202" s="31" t="str">
        <v xml:space="preserve">GSA 2018 </v>
      </c>
      <c r="E202" s="32"/>
      <c r="F202" s="31" t="s">
        <v>2688</v>
      </c>
      <c r="G202" s="31"/>
    </row>
    <row r="203" spans="1:7" ht="28.8" x14ac:dyDescent="0.3">
      <c r="A203" s="48" t="s">
        <v>1702</v>
      </c>
      <c r="B203" s="29">
        <v>541.94000000000005</v>
      </c>
      <c r="C203" s="29">
        <v>2</v>
      </c>
      <c r="D203" s="29" t="s">
        <v>1626</v>
      </c>
      <c r="E203" s="30" t="s">
        <v>1620</v>
      </c>
    </row>
    <row r="204" spans="1:7" x14ac:dyDescent="0.3">
      <c r="A204" s="48" t="s">
        <v>588</v>
      </c>
      <c r="B204" s="29">
        <v>2892</v>
      </c>
      <c r="C204" s="29">
        <v>113</v>
      </c>
      <c r="D204" s="29" t="s">
        <v>1792</v>
      </c>
      <c r="E204" s="30" t="s">
        <v>1793</v>
      </c>
    </row>
    <row r="205" spans="1:7" x14ac:dyDescent="0.3">
      <c r="A205" s="48" t="s">
        <v>1728</v>
      </c>
      <c r="B205" s="29">
        <v>762</v>
      </c>
      <c r="C205" s="29">
        <v>4</v>
      </c>
      <c r="D205" s="29" t="s">
        <v>1625</v>
      </c>
      <c r="E205" s="30" t="s">
        <v>1676</v>
      </c>
    </row>
    <row r="206" spans="1:7" x14ac:dyDescent="0.3">
      <c r="A206" s="48" t="s">
        <v>3252</v>
      </c>
      <c r="B206" s="29">
        <v>1625</v>
      </c>
      <c r="C206" s="29">
        <v>15</v>
      </c>
      <c r="D206" s="29" t="s">
        <v>1759</v>
      </c>
      <c r="E206" s="30" t="s">
        <v>3207</v>
      </c>
    </row>
    <row r="207" spans="1:7" x14ac:dyDescent="0.3">
      <c r="A207" s="9" t="s">
        <v>3348</v>
      </c>
      <c r="B207" s="31" cm="1">
        <f t="array" ref="B207:D207">_xlfn.XLOOKUP(F207, A:A, B:D, , 0, 2)</f>
        <v>643</v>
      </c>
      <c r="C207" s="31">
        <v>3</v>
      </c>
      <c r="D207" s="31" t="str">
        <v>Preiss 1998 in Fromhold and Wallace 2012; Williams et al. 2008; Fromhold and Wallace 2012; Hoffman et al. 2021 Earth Science Reviews; Kendall et al. 2006 in Lloyd et al. 2020</v>
      </c>
      <c r="E207" s="32"/>
      <c r="F207" s="31" t="s">
        <v>548</v>
      </c>
      <c r="G207" s="31"/>
    </row>
    <row r="208" spans="1:7" x14ac:dyDescent="0.3">
      <c r="A208" s="50" t="s">
        <v>1918</v>
      </c>
      <c r="B208" s="31" cm="1">
        <f t="array" ref="B208:D208">_xlfn.XLOOKUP(F208, A:A, B:D, , 0, 2)</f>
        <v>171.2</v>
      </c>
      <c r="C208" s="31">
        <v>2.9000000000000057</v>
      </c>
      <c r="D208" s="31" t="str">
        <v xml:space="preserve">GSA 2018 </v>
      </c>
      <c r="E208" s="32"/>
      <c r="F208" s="31" t="s">
        <v>2684</v>
      </c>
      <c r="G208" s="31"/>
    </row>
    <row r="209" spans="1:7" ht="57.6" x14ac:dyDescent="0.3">
      <c r="A209" s="48" t="s">
        <v>1937</v>
      </c>
      <c r="B209" s="41">
        <v>285.89999999999998</v>
      </c>
      <c r="C209" s="42">
        <v>13</v>
      </c>
      <c r="D209" s="29" t="s">
        <v>2695</v>
      </c>
      <c r="E209" s="30" t="s">
        <v>2703</v>
      </c>
    </row>
    <row r="210" spans="1:7" x14ac:dyDescent="0.3">
      <c r="A210" s="48" t="s">
        <v>2112</v>
      </c>
      <c r="B210" s="29">
        <v>525</v>
      </c>
      <c r="C210" s="29">
        <v>5.6</v>
      </c>
      <c r="D210" s="29" t="s">
        <v>2676</v>
      </c>
      <c r="E210" s="30" t="s">
        <v>2704</v>
      </c>
    </row>
    <row r="211" spans="1:7" ht="28.8" x14ac:dyDescent="0.3">
      <c r="A211" s="9" t="s">
        <v>3379</v>
      </c>
      <c r="B211" s="31" cm="1">
        <f t="array" ref="B211:D211">_xlfn.XLOOKUP(F211, A:A, B:D, , 0, 2)</f>
        <v>1882</v>
      </c>
      <c r="C211" s="31">
        <v>11</v>
      </c>
      <c r="D211" s="31" t="str">
        <v>Mitchell et al. 2010; Buchan et al. 2010 in Gong et al. 2018; Davis et al. 2004 in Gong et al. 2018; van Breeman et al. 2013</v>
      </c>
      <c r="E211" s="32"/>
      <c r="F211" s="31" t="s">
        <v>1822</v>
      </c>
      <c r="G211" s="31"/>
    </row>
    <row r="212" spans="1:7" x14ac:dyDescent="0.3">
      <c r="A212" s="50" t="s">
        <v>3254</v>
      </c>
      <c r="B212" s="31" cm="1">
        <f t="array" ref="B212:D212">_xlfn.XLOOKUP(F212, A:A, B:D, , 0, 2)</f>
        <v>654</v>
      </c>
      <c r="C212" s="31">
        <v>14</v>
      </c>
      <c r="D212" s="31" t="str">
        <v>Letche and Wallace 2015; Hoffman et al. 2021 Earth Science Revews; Kendall et al. 2006 in Lloyd et al. 2020</v>
      </c>
      <c r="E212" s="32"/>
      <c r="F212" s="50" t="s">
        <v>3257</v>
      </c>
      <c r="G212" s="31"/>
    </row>
    <row r="213" spans="1:7" x14ac:dyDescent="0.3">
      <c r="A213" s="48" t="s">
        <v>3260</v>
      </c>
      <c r="B213" s="29">
        <v>1642</v>
      </c>
      <c r="C213" s="29">
        <v>9</v>
      </c>
      <c r="D213" s="29" t="s">
        <v>1759</v>
      </c>
      <c r="E213" s="30" t="s">
        <v>3259</v>
      </c>
      <c r="G213" s="29" t="s">
        <v>577</v>
      </c>
    </row>
    <row r="214" spans="1:7" x14ac:dyDescent="0.3">
      <c r="A214" s="48" t="s">
        <v>1751</v>
      </c>
      <c r="B214" s="29">
        <v>643</v>
      </c>
      <c r="C214" s="29">
        <v>2.4</v>
      </c>
      <c r="D214" s="29" t="s">
        <v>1739</v>
      </c>
      <c r="E214" s="30" t="s">
        <v>1740</v>
      </c>
    </row>
    <row r="215" spans="1:7" x14ac:dyDescent="0.3">
      <c r="A215" s="48" t="s">
        <v>1758</v>
      </c>
      <c r="B215" s="29">
        <v>1642</v>
      </c>
      <c r="C215" s="29">
        <v>9</v>
      </c>
      <c r="D215" s="29" t="s">
        <v>1759</v>
      </c>
      <c r="E215" s="30" t="s">
        <v>1764</v>
      </c>
    </row>
    <row r="216" spans="1:7" ht="72" x14ac:dyDescent="0.3">
      <c r="A216" s="48" t="s">
        <v>1852</v>
      </c>
      <c r="B216" s="29">
        <v>25.43</v>
      </c>
      <c r="C216" s="29">
        <v>2.4</v>
      </c>
      <c r="D216" s="29" t="s">
        <v>2655</v>
      </c>
      <c r="E216" s="30" t="s">
        <v>2659</v>
      </c>
    </row>
    <row r="217" spans="1:7" ht="43.2" x14ac:dyDescent="0.3">
      <c r="A217" s="50" t="s">
        <v>549</v>
      </c>
      <c r="B217" s="31" cm="1">
        <f t="array" ref="B217:D217">_xlfn.XLOOKUP(F217, A:A, B:D, , 0, 2)</f>
        <v>643</v>
      </c>
      <c r="C217" s="31">
        <v>3</v>
      </c>
      <c r="D217" s="31" t="str">
        <v>Preiss 1998 in Fromhold and Wallace 2012; Williams et al. 2008; Fromhold and Wallace 2012; Hoffman et al. 2021 Earth Science Reviews; Kendall et al. 2006 in Lloyd et al. 2020</v>
      </c>
      <c r="E217" s="32"/>
      <c r="F217" s="31" t="s">
        <v>548</v>
      </c>
      <c r="G217" s="31"/>
    </row>
    <row r="218" spans="1:7" ht="43.2" x14ac:dyDescent="0.3">
      <c r="A218" s="50" t="s">
        <v>1678</v>
      </c>
      <c r="B218" s="31" cm="1">
        <f t="array" ref="B218:D218">_xlfn.XLOOKUP(F218, A:A, B:D, , 0, 2)</f>
        <v>651</v>
      </c>
      <c r="C218" s="31">
        <v>11</v>
      </c>
      <c r="D218" s="31" t="str">
        <v>Hohl et al. 2022; Rooney et al. 2020a in Hoffman et al. 2021 Earth Science Reviews</v>
      </c>
      <c r="E218" s="32" t="s">
        <v>1767</v>
      </c>
      <c r="F218" s="31" t="s">
        <v>1731</v>
      </c>
      <c r="G218" s="31"/>
    </row>
    <row r="219" spans="1:7" x14ac:dyDescent="0.3">
      <c r="A219" s="9" t="s">
        <v>1720</v>
      </c>
      <c r="B219" s="31" cm="1">
        <f t="array" ref="B219:D219">_xlfn.XLOOKUP(F219, A:A, B:D, , 0, 2)</f>
        <v>586</v>
      </c>
      <c r="C219" s="31">
        <v>51</v>
      </c>
      <c r="D219" s="31" t="str">
        <v>Hoffman et al. 2004; Clauer and Kröner 1997</v>
      </c>
      <c r="E219" s="32"/>
      <c r="F219" s="31" t="s">
        <v>1734</v>
      </c>
      <c r="G219" s="31"/>
    </row>
    <row r="220" spans="1:7" x14ac:dyDescent="0.3">
      <c r="A220" t="s">
        <v>1732</v>
      </c>
      <c r="B220" s="29">
        <v>593</v>
      </c>
      <c r="C220" s="29">
        <v>43</v>
      </c>
      <c r="D220" s="29" t="s">
        <v>1669</v>
      </c>
      <c r="E220" s="30" t="s">
        <v>1819</v>
      </c>
    </row>
    <row r="221" spans="1:7" ht="72" x14ac:dyDescent="0.3">
      <c r="A221" t="s">
        <v>1788</v>
      </c>
      <c r="B221" s="29">
        <v>2730</v>
      </c>
      <c r="C221" s="29">
        <v>15</v>
      </c>
      <c r="D221" s="29" t="s">
        <v>1791</v>
      </c>
      <c r="E221" s="30" t="s">
        <v>1790</v>
      </c>
    </row>
    <row r="222" spans="1:7" x14ac:dyDescent="0.3">
      <c r="A222" t="s">
        <v>3113</v>
      </c>
      <c r="B222" s="29">
        <v>2324</v>
      </c>
      <c r="C222" s="29">
        <v>130</v>
      </c>
      <c r="D222" s="29" t="s">
        <v>3227</v>
      </c>
      <c r="E222" s="30" t="s">
        <v>3226</v>
      </c>
    </row>
    <row r="223" spans="1:7" x14ac:dyDescent="0.3">
      <c r="A223" t="s">
        <v>1949</v>
      </c>
      <c r="B223" s="29">
        <v>442.1</v>
      </c>
      <c r="C223" s="29">
        <v>2.9000000000000115</v>
      </c>
      <c r="D223" s="29" t="s">
        <v>2687</v>
      </c>
      <c r="E223" s="30" t="s">
        <v>2714</v>
      </c>
      <c r="F223" s="48"/>
    </row>
    <row r="224" spans="1:7" x14ac:dyDescent="0.3">
      <c r="A224" s="9" t="s">
        <v>2725</v>
      </c>
      <c r="B224" s="31" cm="1">
        <f t="array" ref="B224:D224">_xlfn.XLOOKUP(F224, A:A, B:D, , 0, 2)</f>
        <v>653</v>
      </c>
      <c r="C224" s="31">
        <v>13</v>
      </c>
      <c r="D224" s="31" t="str">
        <v>Macdonald et al. 2013; Macdonald et al. 2018; Hoffman et al. 2021 Earth Science Reviews; Rooney et al. 2014</v>
      </c>
      <c r="E224" s="32"/>
      <c r="F224" s="31" t="s">
        <v>2741</v>
      </c>
      <c r="G224" s="31"/>
    </row>
    <row r="225" spans="1:7" ht="43.2" x14ac:dyDescent="0.3">
      <c r="A225" t="s">
        <v>3117</v>
      </c>
      <c r="B225" s="29">
        <v>676</v>
      </c>
      <c r="C225" s="29">
        <v>41.7</v>
      </c>
      <c r="D225" s="29" t="s">
        <v>3261</v>
      </c>
      <c r="E225" s="30" t="s">
        <v>3262</v>
      </c>
    </row>
    <row r="226" spans="1:7" ht="115.2" x14ac:dyDescent="0.3">
      <c r="A226" t="s">
        <v>1901</v>
      </c>
      <c r="B226" s="29">
        <v>203.9</v>
      </c>
      <c r="C226" s="29">
        <v>4.5999999999999943</v>
      </c>
      <c r="D226" s="29" t="s">
        <v>2676</v>
      </c>
      <c r="E226" s="30" t="s">
        <v>2678</v>
      </c>
    </row>
    <row r="227" spans="1:7" x14ac:dyDescent="0.3">
      <c r="A227" t="s">
        <v>2108</v>
      </c>
      <c r="B227" s="29">
        <v>252.67</v>
      </c>
      <c r="C227" s="29">
        <v>1.4699999999999989</v>
      </c>
      <c r="D227" s="29" t="s">
        <v>2676</v>
      </c>
      <c r="E227" s="30" t="s">
        <v>2707</v>
      </c>
    </row>
    <row r="228" spans="1:7" ht="28.8" x14ac:dyDescent="0.3">
      <c r="A228" t="s">
        <v>2067</v>
      </c>
      <c r="B228" s="29">
        <v>385.2</v>
      </c>
      <c r="C228" s="29">
        <v>4.0999999999999996</v>
      </c>
      <c r="D228" s="29" t="s">
        <v>2655</v>
      </c>
      <c r="E228" s="30" t="s">
        <v>2708</v>
      </c>
    </row>
    <row r="229" spans="1:7" x14ac:dyDescent="0.3">
      <c r="A229" t="s">
        <v>3217</v>
      </c>
      <c r="B229" s="29">
        <v>2655</v>
      </c>
      <c r="C229" s="29">
        <v>63</v>
      </c>
      <c r="D229" s="29" t="s">
        <v>3205</v>
      </c>
      <c r="E229" s="30" t="s">
        <v>3218</v>
      </c>
    </row>
    <row r="230" spans="1:7" ht="43.2" x14ac:dyDescent="0.3">
      <c r="A230" t="s">
        <v>3373</v>
      </c>
      <c r="B230" s="29">
        <v>548</v>
      </c>
      <c r="C230" s="29">
        <v>33</v>
      </c>
      <c r="D230" s="29" t="s">
        <v>3371</v>
      </c>
      <c r="E230" s="30" t="s">
        <v>3372</v>
      </c>
      <c r="G230" s="51" t="s">
        <v>577</v>
      </c>
    </row>
    <row r="231" spans="1:7" x14ac:dyDescent="0.3">
      <c r="A231" t="s">
        <v>1896</v>
      </c>
      <c r="B231" s="29">
        <v>182.45</v>
      </c>
      <c r="C231" s="29">
        <v>8.3499999999999943</v>
      </c>
      <c r="D231" s="29" t="s">
        <v>2676</v>
      </c>
      <c r="E231" s="30" t="s">
        <v>2677</v>
      </c>
      <c r="F231" s="48"/>
    </row>
    <row r="232" spans="1:7" ht="72" x14ac:dyDescent="0.3">
      <c r="A232" t="s">
        <v>3294</v>
      </c>
      <c r="B232" s="29">
        <v>2268</v>
      </c>
      <c r="C232" s="29">
        <v>253</v>
      </c>
      <c r="D232" s="29" t="s">
        <v>1546</v>
      </c>
      <c r="E232" s="30" t="s">
        <v>3296</v>
      </c>
      <c r="F232" s="48"/>
    </row>
    <row r="233" spans="1:7" ht="115.2" x14ac:dyDescent="0.3">
      <c r="A233" t="s">
        <v>1899</v>
      </c>
      <c r="B233" s="29">
        <v>182.45</v>
      </c>
      <c r="C233" s="29">
        <v>8.3499999999999943</v>
      </c>
      <c r="D233" s="29" t="s">
        <v>2676</v>
      </c>
      <c r="E233" s="30" t="s">
        <v>2677</v>
      </c>
      <c r="F233" s="48"/>
    </row>
    <row r="234" spans="1:7" x14ac:dyDescent="0.3">
      <c r="A234" t="s">
        <v>3231</v>
      </c>
      <c r="B234" s="29">
        <v>643</v>
      </c>
      <c r="C234" s="29">
        <v>105</v>
      </c>
      <c r="D234" s="29" t="s">
        <v>3234</v>
      </c>
      <c r="E234" s="30" t="s">
        <v>3233</v>
      </c>
    </row>
    <row r="235" spans="1:7" ht="86.4" x14ac:dyDescent="0.3">
      <c r="A235" t="s">
        <v>1928</v>
      </c>
      <c r="B235" s="29">
        <v>58.8</v>
      </c>
      <c r="C235" s="29">
        <v>2.2000000000000028</v>
      </c>
      <c r="D235" s="29" t="s">
        <v>2676</v>
      </c>
      <c r="E235" s="30" t="s">
        <v>2700</v>
      </c>
    </row>
    <row r="236" spans="1:7" x14ac:dyDescent="0.3">
      <c r="A236" t="s">
        <v>1845</v>
      </c>
      <c r="B236" s="29">
        <v>58.72</v>
      </c>
      <c r="C236" s="29">
        <v>7.37</v>
      </c>
      <c r="D236" s="29" t="s">
        <v>2751</v>
      </c>
      <c r="E236" s="30" t="s">
        <v>2750</v>
      </c>
    </row>
    <row r="237" spans="1:7" x14ac:dyDescent="0.3">
      <c r="A237" t="s">
        <v>593</v>
      </c>
      <c r="B237" s="29">
        <f>AVERAGE(1804-23,2294+5)</f>
        <v>2040</v>
      </c>
      <c r="C237" s="29">
        <f>2294+5-B237</f>
        <v>259</v>
      </c>
      <c r="D237" s="29" t="s">
        <v>1813</v>
      </c>
      <c r="E237" s="30" t="s">
        <v>1814</v>
      </c>
      <c r="G237" s="29" t="s">
        <v>1815</v>
      </c>
    </row>
    <row r="238" spans="1:7" x14ac:dyDescent="0.3">
      <c r="A238" t="s">
        <v>2109</v>
      </c>
      <c r="B238" s="29">
        <v>191</v>
      </c>
      <c r="C238" s="29">
        <v>9.9</v>
      </c>
      <c r="D238" s="29" t="s">
        <v>2676</v>
      </c>
      <c r="E238" s="30" t="s">
        <v>2701</v>
      </c>
    </row>
    <row r="239" spans="1:7" x14ac:dyDescent="0.3">
      <c r="A239" t="s">
        <v>548</v>
      </c>
      <c r="B239" s="29">
        <v>643</v>
      </c>
      <c r="C239" s="29">
        <v>3</v>
      </c>
      <c r="D239" s="29" t="s">
        <v>1749</v>
      </c>
      <c r="E239" s="30" t="s">
        <v>3351</v>
      </c>
    </row>
    <row r="240" spans="1:7" ht="86.4" x14ac:dyDescent="0.3">
      <c r="A240" t="s">
        <v>1941</v>
      </c>
      <c r="B240" s="29">
        <v>262.39999999999998</v>
      </c>
      <c r="C240" s="29">
        <v>10.5</v>
      </c>
      <c r="D240" s="29" t="s">
        <v>2693</v>
      </c>
      <c r="E240" s="30" t="s">
        <v>2699</v>
      </c>
    </row>
    <row r="241" spans="1:7" ht="43.2" x14ac:dyDescent="0.3">
      <c r="A241" s="9" t="s">
        <v>595</v>
      </c>
      <c r="B241" s="31" cm="1">
        <f t="array" ref="B241:D241">_xlfn.XLOOKUP(F241, A:A, B:D, , 0, 2)</f>
        <v>1882</v>
      </c>
      <c r="C241" s="31">
        <v>11</v>
      </c>
      <c r="D241" s="31" t="str">
        <v>Mitchell et al. 2010; Buchan et al. 2010 in Gong et al. 2018; Davis et al. 2004 in Gong et al. 2018; van Breeman et al. 2013</v>
      </c>
      <c r="E241" s="32"/>
      <c r="F241" s="31" t="s">
        <v>1822</v>
      </c>
      <c r="G241" s="31"/>
    </row>
    <row r="242" spans="1:7" x14ac:dyDescent="0.3">
      <c r="A242" t="s">
        <v>1849</v>
      </c>
      <c r="B242" s="29">
        <v>3.95</v>
      </c>
      <c r="C242" s="29">
        <v>1.38</v>
      </c>
      <c r="D242" s="29" t="s">
        <v>2655</v>
      </c>
      <c r="E242" s="30" t="s">
        <v>2656</v>
      </c>
      <c r="F242" s="48"/>
    </row>
    <row r="243" spans="1:7" ht="57.6" x14ac:dyDescent="0.3">
      <c r="A243" t="s">
        <v>2055</v>
      </c>
      <c r="B243" s="29">
        <v>491.2</v>
      </c>
      <c r="C243" s="29">
        <v>7.4</v>
      </c>
      <c r="D243" s="29" t="s">
        <v>2676</v>
      </c>
      <c r="E243" s="30" t="s">
        <v>2702</v>
      </c>
      <c r="F243" s="48"/>
    </row>
    <row r="244" spans="1:7" x14ac:dyDescent="0.3">
      <c r="A244" s="9" t="s">
        <v>3380</v>
      </c>
      <c r="B244" s="31" cm="1">
        <f t="array" ref="B244:D244">_xlfn.XLOOKUP(F244, A:A, B:D, , 0, 2)</f>
        <v>1882</v>
      </c>
      <c r="C244" s="31">
        <v>11</v>
      </c>
      <c r="D244" s="31" t="str">
        <v>Mitchell et al. 2010; Buchan et al. 2010 in Gong et al. 2018; Davis et al. 2004 in Gong et al. 2018; van Breeman et al. 2013</v>
      </c>
      <c r="E244" s="32"/>
      <c r="F244" s="50" t="s">
        <v>1822</v>
      </c>
      <c r="G244" s="31"/>
    </row>
    <row r="245" spans="1:7" x14ac:dyDescent="0.3">
      <c r="A245" t="s">
        <v>3352</v>
      </c>
      <c r="B245" s="29">
        <v>688.6</v>
      </c>
      <c r="C245" s="29">
        <v>28.4</v>
      </c>
      <c r="D245" s="29" t="s">
        <v>3353</v>
      </c>
      <c r="E245" s="30" t="s">
        <v>3354</v>
      </c>
      <c r="G245" s="29" t="s">
        <v>577</v>
      </c>
    </row>
    <row r="246" spans="1:7" ht="86.4" x14ac:dyDescent="0.3">
      <c r="A246" t="s">
        <v>1785</v>
      </c>
      <c r="B246" s="29">
        <v>2563</v>
      </c>
      <c r="C246" s="29">
        <v>40</v>
      </c>
      <c r="D246" s="29" t="s">
        <v>1787</v>
      </c>
      <c r="E246" s="30" t="s">
        <v>3219</v>
      </c>
    </row>
    <row r="247" spans="1:7" x14ac:dyDescent="0.3">
      <c r="A247" s="9" t="s">
        <v>3342</v>
      </c>
      <c r="B247" s="31" cm="1">
        <f t="array" ref="B247:D247">_xlfn.XLOOKUP(F247, A:A, B:D, , 0, 2)</f>
        <v>643</v>
      </c>
      <c r="C247" s="31">
        <v>3</v>
      </c>
      <c r="D247" s="31" t="str">
        <v>Preiss 1998 in Fromhold and Wallace 2012; Williams et al. 2008; Fromhold and Wallace 2012; Hoffman et al. 2021 Earth Science Reviews; Kendall et al. 2006 in Lloyd et al. 2020</v>
      </c>
      <c r="E247" s="32"/>
      <c r="F247" s="31" t="s">
        <v>548</v>
      </c>
      <c r="G247" s="31"/>
    </row>
    <row r="248" spans="1:7" ht="43.2" x14ac:dyDescent="0.3">
      <c r="A248" t="s">
        <v>3340</v>
      </c>
      <c r="B248" s="29">
        <v>565</v>
      </c>
      <c r="C248" s="29">
        <v>24</v>
      </c>
      <c r="D248" s="29" t="s">
        <v>1770</v>
      </c>
      <c r="E248" s="30" t="s">
        <v>1769</v>
      </c>
      <c r="F248" s="48"/>
    </row>
    <row r="249" spans="1:7" x14ac:dyDescent="0.3">
      <c r="A249" s="9" t="s">
        <v>3355</v>
      </c>
      <c r="B249" s="31" cm="1">
        <f t="array" ref="B249:D249">_xlfn.XLOOKUP(F249, A:A, B:D, , 0, 2)</f>
        <v>654</v>
      </c>
      <c r="C249" s="31">
        <v>14</v>
      </c>
      <c r="D249" s="31" t="str">
        <v>Letche and Wallace 2015; Hoffman et al. 2021 Earth Science Revews; Kendall et al. 2006 in Lloyd et al. 2020</v>
      </c>
      <c r="E249" s="32"/>
      <c r="F249" s="31" t="s">
        <v>3254</v>
      </c>
      <c r="G249" s="31"/>
    </row>
    <row r="250" spans="1:7" x14ac:dyDescent="0.3">
      <c r="A250" s="9" t="s">
        <v>3349</v>
      </c>
      <c r="B250" s="31" cm="1">
        <f t="array" ref="B250:D250">_xlfn.XLOOKUP(F250, A:A, B:D, , 0, 2)</f>
        <v>643</v>
      </c>
      <c r="C250" s="31">
        <v>3</v>
      </c>
      <c r="D250" s="31" t="str">
        <v>Preiss 1998 in Fromhold and Wallace 2012; Williams et al. 2008; Fromhold and Wallace 2012; Hoffman et al. 2021 Earth Science Reviews; Kendall et al. 2006 in Lloyd et al. 2020</v>
      </c>
      <c r="E250" s="32"/>
      <c r="F250" s="50" t="s">
        <v>3350</v>
      </c>
      <c r="G250" s="31"/>
    </row>
    <row r="251" spans="1:7" ht="43.2" x14ac:dyDescent="0.3">
      <c r="A251" t="s">
        <v>3297</v>
      </c>
      <c r="B251" s="29">
        <v>768</v>
      </c>
      <c r="C251" s="29">
        <v>47</v>
      </c>
      <c r="D251" s="29" t="s">
        <v>3302</v>
      </c>
      <c r="E251" s="30" t="s">
        <v>3304</v>
      </c>
      <c r="F251" s="48"/>
    </row>
    <row r="252" spans="1:7" x14ac:dyDescent="0.3">
      <c r="A252" t="s">
        <v>2045</v>
      </c>
      <c r="B252" s="29">
        <v>535</v>
      </c>
      <c r="C252" s="29">
        <v>7.6</v>
      </c>
      <c r="D252" s="29" t="s">
        <v>2655</v>
      </c>
      <c r="E252" s="30" t="s">
        <v>2709</v>
      </c>
    </row>
    <row r="253" spans="1:7" x14ac:dyDescent="0.3">
      <c r="A253" t="s">
        <v>3266</v>
      </c>
      <c r="B253" s="29">
        <v>1625</v>
      </c>
      <c r="C253" s="29">
        <v>15</v>
      </c>
      <c r="D253" s="29" t="s">
        <v>1759</v>
      </c>
      <c r="E253" s="30" t="s">
        <v>3267</v>
      </c>
    </row>
    <row r="254" spans="1:7" x14ac:dyDescent="0.3">
      <c r="A254" t="s">
        <v>1889</v>
      </c>
      <c r="B254" s="29">
        <v>95.15</v>
      </c>
      <c r="C254" s="29">
        <v>5.3499999999999943</v>
      </c>
      <c r="D254" s="29" t="s">
        <v>2655</v>
      </c>
      <c r="E254" s="30" t="s">
        <v>2661</v>
      </c>
      <c r="F254" s="48"/>
    </row>
    <row r="255" spans="1:7" x14ac:dyDescent="0.3">
      <c r="A255" t="s">
        <v>2038</v>
      </c>
      <c r="B255" s="29">
        <v>517.5</v>
      </c>
      <c r="C255" s="29">
        <v>5.0999999999999996</v>
      </c>
      <c r="D255" s="29" t="s">
        <v>2655</v>
      </c>
      <c r="E255" s="30" t="s">
        <v>2711</v>
      </c>
      <c r="F255" s="48"/>
    </row>
    <row r="256" spans="1:7" ht="43.2" x14ac:dyDescent="0.3">
      <c r="A256" t="s">
        <v>1704</v>
      </c>
      <c r="B256" s="29">
        <v>547</v>
      </c>
      <c r="C256" s="29">
        <v>3</v>
      </c>
      <c r="D256" s="29" t="s">
        <v>1618</v>
      </c>
      <c r="E256" s="30" t="s">
        <v>1672</v>
      </c>
      <c r="G256" s="29" t="s">
        <v>577</v>
      </c>
    </row>
    <row r="257" spans="1:5" x14ac:dyDescent="0.3">
      <c r="A257" t="s">
        <v>2043</v>
      </c>
      <c r="B257" s="29">
        <v>535</v>
      </c>
      <c r="C257" s="29">
        <v>7.6</v>
      </c>
      <c r="D257" s="29" t="s">
        <v>2655</v>
      </c>
      <c r="E257" s="30" t="s">
        <v>2709</v>
      </c>
    </row>
    <row r="258" spans="1:5" ht="72" x14ac:dyDescent="0.3">
      <c r="A258" s="29" t="s">
        <v>2660</v>
      </c>
      <c r="B258" s="29">
        <v>9.58</v>
      </c>
      <c r="C258" s="29">
        <v>4.25</v>
      </c>
      <c r="D258" s="29" t="s">
        <v>2655</v>
      </c>
      <c r="E258" s="30" t="s">
        <v>2667</v>
      </c>
    </row>
    <row r="259" spans="1:5" x14ac:dyDescent="0.3">
      <c r="A259"/>
    </row>
    <row r="260" spans="1:5" x14ac:dyDescent="0.3">
      <c r="A260"/>
    </row>
    <row r="261" spans="1:5" x14ac:dyDescent="0.3">
      <c r="A261"/>
    </row>
    <row r="262" spans="1:5" x14ac:dyDescent="0.3">
      <c r="A262"/>
    </row>
    <row r="263" spans="1:5" x14ac:dyDescent="0.3">
      <c r="A263"/>
    </row>
    <row r="264" spans="1:5" x14ac:dyDescent="0.3">
      <c r="A264"/>
    </row>
    <row r="265" spans="1:5" x14ac:dyDescent="0.3">
      <c r="A265"/>
    </row>
    <row r="266" spans="1:5" x14ac:dyDescent="0.3">
      <c r="A266"/>
    </row>
    <row r="267" spans="1:5" x14ac:dyDescent="0.3">
      <c r="A267"/>
    </row>
    <row r="268" spans="1:5" x14ac:dyDescent="0.3">
      <c r="A268"/>
    </row>
    <row r="269" spans="1:5" x14ac:dyDescent="0.3">
      <c r="A269"/>
    </row>
    <row r="270" spans="1:5" x14ac:dyDescent="0.3">
      <c r="A270"/>
    </row>
    <row r="271" spans="1:5" x14ac:dyDescent="0.3">
      <c r="A271"/>
    </row>
    <row r="272" spans="1:5"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sheetData>
  <autoFilter ref="A1:G229" xr:uid="{8ABC62BC-907B-47EB-8C1B-D5D315BE894B}">
    <sortState xmlns:xlrd2="http://schemas.microsoft.com/office/spreadsheetml/2017/richdata2" ref="A2:G258">
      <sortCondition ref="A1:A229"/>
    </sortState>
  </autoFilter>
  <phoneticPr fontId="3" type="noConversion"/>
  <conditionalFormatting sqref="A256">
    <cfRule type="duplicateValues" dxfId="2" priority="1"/>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13C52-010E-447D-B483-810A6B04FA7E}">
  <dimension ref="A1:I176"/>
  <sheetViews>
    <sheetView workbookViewId="0">
      <pane ySplit="1" topLeftCell="A2" activePane="bottomLeft" state="frozen"/>
      <selection pane="bottomLeft" activeCell="E20" sqref="E20"/>
    </sheetView>
  </sheetViews>
  <sheetFormatPr defaultRowHeight="14.4" x14ac:dyDescent="0.3"/>
  <cols>
    <col min="1" max="1" width="57.6640625" bestFit="1" customWidth="1"/>
    <col min="2" max="2" width="20.33203125" bestFit="1" customWidth="1"/>
    <col min="3" max="3" width="20.33203125" customWidth="1"/>
    <col min="6" max="6" width="13.109375" bestFit="1" customWidth="1"/>
    <col min="7" max="7" width="18.88671875" bestFit="1" customWidth="1"/>
    <col min="8" max="8" width="21.109375" bestFit="1" customWidth="1"/>
    <col min="9" max="9" width="12.21875" customWidth="1"/>
  </cols>
  <sheetData>
    <row r="1" spans="1:9" s="2" customFormat="1" x14ac:dyDescent="0.3">
      <c r="A1" s="2" t="s">
        <v>3313</v>
      </c>
      <c r="B1" s="2" t="s">
        <v>8</v>
      </c>
      <c r="C1" s="2" t="s">
        <v>3311</v>
      </c>
      <c r="D1" s="2" t="s">
        <v>2</v>
      </c>
      <c r="E1" s="2" t="s">
        <v>3</v>
      </c>
      <c r="F1" s="2" t="s">
        <v>531</v>
      </c>
      <c r="G1" s="2" t="s">
        <v>18</v>
      </c>
      <c r="H1" s="2" t="s">
        <v>11</v>
      </c>
      <c r="I1" s="2" t="s">
        <v>7</v>
      </c>
    </row>
    <row r="2" spans="1:9" x14ac:dyDescent="0.3">
      <c r="A2" t="s">
        <v>1679</v>
      </c>
      <c r="B2" t="s">
        <v>535</v>
      </c>
    </row>
    <row r="3" spans="1:9" x14ac:dyDescent="0.3">
      <c r="A3" t="s">
        <v>1717</v>
      </c>
      <c r="B3" t="s">
        <v>1062</v>
      </c>
    </row>
    <row r="4" spans="1:9" x14ac:dyDescent="0.3">
      <c r="A4" t="s">
        <v>3158</v>
      </c>
      <c r="B4" t="s">
        <v>1060</v>
      </c>
    </row>
    <row r="5" spans="1:9" x14ac:dyDescent="0.3">
      <c r="A5" t="s">
        <v>2123</v>
      </c>
      <c r="B5" t="s">
        <v>2286</v>
      </c>
    </row>
    <row r="6" spans="1:9" x14ac:dyDescent="0.3">
      <c r="A6" t="s">
        <v>1766</v>
      </c>
      <c r="B6" t="s">
        <v>535</v>
      </c>
    </row>
    <row r="7" spans="1:9" x14ac:dyDescent="0.3">
      <c r="A7" t="s">
        <v>2796</v>
      </c>
      <c r="B7" t="s">
        <v>1053</v>
      </c>
      <c r="C7" t="s">
        <v>3376</v>
      </c>
      <c r="D7">
        <v>-44</v>
      </c>
      <c r="E7">
        <v>-16</v>
      </c>
      <c r="F7">
        <v>6</v>
      </c>
      <c r="G7" t="s">
        <v>1816</v>
      </c>
      <c r="H7" t="s">
        <v>3377</v>
      </c>
    </row>
    <row r="8" spans="1:9" x14ac:dyDescent="0.3">
      <c r="A8" t="s">
        <v>582</v>
      </c>
      <c r="B8" t="s">
        <v>535</v>
      </c>
    </row>
    <row r="9" spans="1:9" x14ac:dyDescent="0.3">
      <c r="A9" t="s">
        <v>1760</v>
      </c>
      <c r="B9" t="s">
        <v>535</v>
      </c>
    </row>
    <row r="10" spans="1:9" x14ac:dyDescent="0.3">
      <c r="A10" t="s">
        <v>1043</v>
      </c>
      <c r="B10" t="s">
        <v>1060</v>
      </c>
    </row>
    <row r="11" spans="1:9" x14ac:dyDescent="0.3">
      <c r="A11" t="s">
        <v>3159</v>
      </c>
      <c r="B11" t="s">
        <v>1057</v>
      </c>
    </row>
    <row r="12" spans="1:9" x14ac:dyDescent="0.3">
      <c r="A12" t="s">
        <v>3160</v>
      </c>
      <c r="B12" t="s">
        <v>535</v>
      </c>
    </row>
    <row r="13" spans="1:9" x14ac:dyDescent="0.3">
      <c r="A13" t="s">
        <v>1719</v>
      </c>
      <c r="B13" t="s">
        <v>1062</v>
      </c>
    </row>
    <row r="14" spans="1:9" x14ac:dyDescent="0.3">
      <c r="A14" t="s">
        <v>1711</v>
      </c>
      <c r="B14" t="s">
        <v>1062</v>
      </c>
    </row>
    <row r="15" spans="1:9" x14ac:dyDescent="0.3">
      <c r="A15" t="s">
        <v>578</v>
      </c>
      <c r="B15" t="s">
        <v>535</v>
      </c>
    </row>
    <row r="16" spans="1:9" x14ac:dyDescent="0.3">
      <c r="A16" t="s">
        <v>2720</v>
      </c>
      <c r="B16" t="s">
        <v>517</v>
      </c>
    </row>
    <row r="17" spans="1:2" x14ac:dyDescent="0.3">
      <c r="A17" t="s">
        <v>2078</v>
      </c>
      <c r="B17" t="s">
        <v>517</v>
      </c>
    </row>
    <row r="18" spans="1:2" x14ac:dyDescent="0.3">
      <c r="A18" t="s">
        <v>3161</v>
      </c>
      <c r="B18" t="s">
        <v>535</v>
      </c>
    </row>
    <row r="19" spans="1:2" x14ac:dyDescent="0.3">
      <c r="A19" t="s">
        <v>1776</v>
      </c>
      <c r="B19" t="s">
        <v>535</v>
      </c>
    </row>
    <row r="20" spans="1:2" x14ac:dyDescent="0.3">
      <c r="A20" t="s">
        <v>1750</v>
      </c>
      <c r="B20" t="s">
        <v>535</v>
      </c>
    </row>
    <row r="21" spans="1:2" x14ac:dyDescent="0.3">
      <c r="A21" t="s">
        <v>2080</v>
      </c>
      <c r="B21" t="s">
        <v>535</v>
      </c>
    </row>
    <row r="22" spans="1:2" x14ac:dyDescent="0.3">
      <c r="A22" t="s">
        <v>1779</v>
      </c>
      <c r="B22" t="s">
        <v>535</v>
      </c>
    </row>
    <row r="23" spans="1:2" x14ac:dyDescent="0.3">
      <c r="A23" t="s">
        <v>1810</v>
      </c>
      <c r="B23" t="s">
        <v>542</v>
      </c>
    </row>
    <row r="24" spans="1:2" x14ac:dyDescent="0.3">
      <c r="A24" t="s">
        <v>3164</v>
      </c>
      <c r="B24" t="s">
        <v>535</v>
      </c>
    </row>
    <row r="25" spans="1:2" x14ac:dyDescent="0.3">
      <c r="A25" s="48" t="s">
        <v>3167</v>
      </c>
      <c r="B25" t="s">
        <v>535</v>
      </c>
    </row>
    <row r="26" spans="1:2" x14ac:dyDescent="0.3">
      <c r="A26" t="s">
        <v>3170</v>
      </c>
      <c r="B26" t="s">
        <v>1060</v>
      </c>
    </row>
    <row r="27" spans="1:2" x14ac:dyDescent="0.3">
      <c r="A27" t="s">
        <v>602</v>
      </c>
      <c r="B27" t="s">
        <v>542</v>
      </c>
    </row>
    <row r="28" spans="1:2" x14ac:dyDescent="0.3">
      <c r="A28" t="s">
        <v>3171</v>
      </c>
      <c r="B28" t="s">
        <v>535</v>
      </c>
    </row>
    <row r="29" spans="1:2" x14ac:dyDescent="0.3">
      <c r="A29" t="s">
        <v>1713</v>
      </c>
      <c r="B29" t="s">
        <v>1062</v>
      </c>
    </row>
    <row r="30" spans="1:2" x14ac:dyDescent="0.3">
      <c r="A30" t="s">
        <v>1754</v>
      </c>
      <c r="B30" t="s">
        <v>535</v>
      </c>
    </row>
    <row r="31" spans="1:2" x14ac:dyDescent="0.3">
      <c r="A31" t="s">
        <v>1545</v>
      </c>
      <c r="B31" t="s">
        <v>535</v>
      </c>
    </row>
    <row r="32" spans="1:2" x14ac:dyDescent="0.3">
      <c r="A32" t="s">
        <v>3173</v>
      </c>
      <c r="B32" t="s">
        <v>535</v>
      </c>
    </row>
    <row r="33" spans="1:2" x14ac:dyDescent="0.3">
      <c r="A33" t="s">
        <v>2841</v>
      </c>
      <c r="B33" t="s">
        <v>517</v>
      </c>
    </row>
    <row r="34" spans="1:2" x14ac:dyDescent="0.3">
      <c r="A34" t="s">
        <v>3174</v>
      </c>
      <c r="B34" t="s">
        <v>517</v>
      </c>
    </row>
    <row r="35" spans="1:2" x14ac:dyDescent="0.3">
      <c r="A35" t="s">
        <v>1782</v>
      </c>
      <c r="B35" t="s">
        <v>535</v>
      </c>
    </row>
    <row r="36" spans="1:2" x14ac:dyDescent="0.3">
      <c r="A36" t="s">
        <v>2845</v>
      </c>
      <c r="B36" t="s">
        <v>1062</v>
      </c>
    </row>
    <row r="37" spans="1:2" x14ac:dyDescent="0.3">
      <c r="A37" t="s">
        <v>2851</v>
      </c>
      <c r="B37" t="s">
        <v>517</v>
      </c>
    </row>
    <row r="38" spans="1:2" x14ac:dyDescent="0.3">
      <c r="A38" t="s">
        <v>3184</v>
      </c>
      <c r="B38" t="s">
        <v>535</v>
      </c>
    </row>
    <row r="39" spans="1:2" x14ac:dyDescent="0.3">
      <c r="A39" t="s">
        <v>3186</v>
      </c>
      <c r="B39" t="s">
        <v>535</v>
      </c>
    </row>
    <row r="40" spans="1:2" x14ac:dyDescent="0.3">
      <c r="A40" t="s">
        <v>2856</v>
      </c>
      <c r="B40" t="s">
        <v>2286</v>
      </c>
    </row>
    <row r="41" spans="1:2" x14ac:dyDescent="0.3">
      <c r="A41" t="s">
        <v>585</v>
      </c>
      <c r="B41" t="s">
        <v>535</v>
      </c>
    </row>
    <row r="42" spans="1:2" x14ac:dyDescent="0.3">
      <c r="A42" t="s">
        <v>1715</v>
      </c>
      <c r="B42" t="s">
        <v>1062</v>
      </c>
    </row>
    <row r="43" spans="1:2" x14ac:dyDescent="0.3">
      <c r="A43" t="s">
        <v>2864</v>
      </c>
      <c r="B43" t="s">
        <v>2286</v>
      </c>
    </row>
    <row r="44" spans="1:2" x14ac:dyDescent="0.3">
      <c r="A44" t="s">
        <v>1762</v>
      </c>
      <c r="B44" t="s">
        <v>535</v>
      </c>
    </row>
    <row r="45" spans="1:2" x14ac:dyDescent="0.3">
      <c r="A45" t="s">
        <v>2868</v>
      </c>
      <c r="B45" t="s">
        <v>517</v>
      </c>
    </row>
    <row r="46" spans="1:2" x14ac:dyDescent="0.3">
      <c r="A46" t="s">
        <v>550</v>
      </c>
      <c r="B46" t="s">
        <v>535</v>
      </c>
    </row>
    <row r="47" spans="1:2" x14ac:dyDescent="0.3">
      <c r="A47" t="s">
        <v>2870</v>
      </c>
      <c r="B47" t="s">
        <v>535</v>
      </c>
    </row>
    <row r="48" spans="1:2" x14ac:dyDescent="0.3">
      <c r="A48" t="s">
        <v>528</v>
      </c>
      <c r="B48" t="s">
        <v>517</v>
      </c>
    </row>
    <row r="49" spans="1:8" x14ac:dyDescent="0.3">
      <c r="A49" t="s">
        <v>2886</v>
      </c>
      <c r="B49" t="s">
        <v>535</v>
      </c>
    </row>
    <row r="50" spans="1:8" x14ac:dyDescent="0.3">
      <c r="A50" t="s">
        <v>2887</v>
      </c>
      <c r="B50" t="s">
        <v>535</v>
      </c>
    </row>
    <row r="51" spans="1:8" x14ac:dyDescent="0.3">
      <c r="A51" t="s">
        <v>2721</v>
      </c>
      <c r="B51" t="s">
        <v>517</v>
      </c>
    </row>
    <row r="52" spans="1:8" x14ac:dyDescent="0.3">
      <c r="A52" t="s">
        <v>1718</v>
      </c>
      <c r="B52" t="s">
        <v>1062</v>
      </c>
    </row>
    <row r="53" spans="1:8" x14ac:dyDescent="0.3">
      <c r="A53" t="s">
        <v>1735</v>
      </c>
      <c r="B53" t="s">
        <v>1062</v>
      </c>
    </row>
    <row r="54" spans="1:8" x14ac:dyDescent="0.3">
      <c r="A54" t="s">
        <v>579</v>
      </c>
      <c r="B54" t="s">
        <v>535</v>
      </c>
    </row>
    <row r="55" spans="1:8" x14ac:dyDescent="0.3">
      <c r="A55" t="s">
        <v>1701</v>
      </c>
      <c r="B55" t="s">
        <v>1062</v>
      </c>
    </row>
    <row r="56" spans="1:8" x14ac:dyDescent="0.3">
      <c r="A56" t="s">
        <v>3314</v>
      </c>
      <c r="B56" t="s">
        <v>517</v>
      </c>
      <c r="C56" t="s">
        <v>591</v>
      </c>
      <c r="D56">
        <v>-110</v>
      </c>
      <c r="E56">
        <v>62</v>
      </c>
      <c r="F56">
        <v>6</v>
      </c>
      <c r="G56" t="s">
        <v>1816</v>
      </c>
      <c r="H56" t="s">
        <v>1817</v>
      </c>
    </row>
    <row r="57" spans="1:8" x14ac:dyDescent="0.3">
      <c r="A57" t="s">
        <v>1724</v>
      </c>
      <c r="B57" t="s">
        <v>1062</v>
      </c>
    </row>
    <row r="58" spans="1:8" x14ac:dyDescent="0.3">
      <c r="A58" t="s">
        <v>2902</v>
      </c>
      <c r="B58" t="s">
        <v>2286</v>
      </c>
    </row>
    <row r="59" spans="1:8" x14ac:dyDescent="0.3">
      <c r="A59" t="s">
        <v>3193</v>
      </c>
      <c r="B59" t="s">
        <v>517</v>
      </c>
    </row>
    <row r="60" spans="1:8" x14ac:dyDescent="0.3">
      <c r="A60" t="s">
        <v>518</v>
      </c>
      <c r="B60" t="s">
        <v>517</v>
      </c>
    </row>
    <row r="61" spans="1:8" x14ac:dyDescent="0.3">
      <c r="A61" t="s">
        <v>2744</v>
      </c>
      <c r="B61" t="s">
        <v>1060</v>
      </c>
    </row>
    <row r="62" spans="1:8" x14ac:dyDescent="0.3">
      <c r="A62" t="s">
        <v>1727</v>
      </c>
      <c r="B62" t="s">
        <v>1062</v>
      </c>
    </row>
    <row r="63" spans="1:8" x14ac:dyDescent="0.3">
      <c r="A63" t="s">
        <v>1706</v>
      </c>
      <c r="B63" t="s">
        <v>1062</v>
      </c>
    </row>
    <row r="64" spans="1:8" x14ac:dyDescent="0.3">
      <c r="A64" t="s">
        <v>1703</v>
      </c>
      <c r="B64" t="s">
        <v>1062</v>
      </c>
    </row>
    <row r="65" spans="1:9" x14ac:dyDescent="0.3">
      <c r="A65" t="s">
        <v>1714</v>
      </c>
      <c r="B65" t="s">
        <v>1062</v>
      </c>
    </row>
    <row r="66" spans="1:9" x14ac:dyDescent="0.3">
      <c r="A66" t="s">
        <v>1761</v>
      </c>
      <c r="B66" t="s">
        <v>535</v>
      </c>
    </row>
    <row r="67" spans="1:9" x14ac:dyDescent="0.3">
      <c r="A67" t="s">
        <v>2717</v>
      </c>
      <c r="B67" t="s">
        <v>517</v>
      </c>
    </row>
    <row r="68" spans="1:9" x14ac:dyDescent="0.3">
      <c r="A68" t="s">
        <v>2075</v>
      </c>
      <c r="B68" t="s">
        <v>517</v>
      </c>
    </row>
    <row r="69" spans="1:9" x14ac:dyDescent="0.3">
      <c r="A69" t="s">
        <v>513</v>
      </c>
      <c r="B69" t="s">
        <v>512</v>
      </c>
      <c r="C69" t="s">
        <v>514</v>
      </c>
      <c r="D69">
        <v>64.2</v>
      </c>
      <c r="E69">
        <v>-50</v>
      </c>
      <c r="F69">
        <v>1</v>
      </c>
      <c r="G69" t="s">
        <v>1816</v>
      </c>
      <c r="H69" t="s">
        <v>515</v>
      </c>
      <c r="I69" t="s">
        <v>3312</v>
      </c>
    </row>
    <row r="70" spans="1:9" x14ac:dyDescent="0.3">
      <c r="A70" t="s">
        <v>581</v>
      </c>
      <c r="B70" t="s">
        <v>535</v>
      </c>
    </row>
    <row r="71" spans="1:9" x14ac:dyDescent="0.3">
      <c r="A71" t="s">
        <v>3269</v>
      </c>
      <c r="B71" t="s">
        <v>1060</v>
      </c>
    </row>
    <row r="72" spans="1:9" x14ac:dyDescent="0.3">
      <c r="A72" t="s">
        <v>1689</v>
      </c>
      <c r="B72" t="s">
        <v>535</v>
      </c>
    </row>
    <row r="73" spans="1:9" x14ac:dyDescent="0.3">
      <c r="A73" t="s">
        <v>3194</v>
      </c>
      <c r="B73" t="s">
        <v>1060</v>
      </c>
    </row>
    <row r="74" spans="1:9" x14ac:dyDescent="0.3">
      <c r="A74" t="s">
        <v>3282</v>
      </c>
      <c r="B74" t="s">
        <v>1057</v>
      </c>
    </row>
    <row r="75" spans="1:9" x14ac:dyDescent="0.3">
      <c r="A75" t="s">
        <v>1722</v>
      </c>
      <c r="B75" t="s">
        <v>1062</v>
      </c>
    </row>
    <row r="76" spans="1:9" x14ac:dyDescent="0.3">
      <c r="A76" t="s">
        <v>2119</v>
      </c>
      <c r="B76" t="s">
        <v>2286</v>
      </c>
    </row>
    <row r="77" spans="1:9" x14ac:dyDescent="0.3">
      <c r="A77" t="s">
        <v>2944</v>
      </c>
      <c r="B77" t="s">
        <v>2286</v>
      </c>
    </row>
    <row r="78" spans="1:9" x14ac:dyDescent="0.3">
      <c r="A78" t="s">
        <v>3196</v>
      </c>
      <c r="B78" t="s">
        <v>535</v>
      </c>
    </row>
    <row r="79" spans="1:9" x14ac:dyDescent="0.3">
      <c r="A79" t="s">
        <v>2745</v>
      </c>
      <c r="B79" t="s">
        <v>1060</v>
      </c>
    </row>
    <row r="80" spans="1:9" x14ac:dyDescent="0.3">
      <c r="A80" t="s">
        <v>3198</v>
      </c>
      <c r="B80" t="s">
        <v>1062</v>
      </c>
    </row>
    <row r="81" spans="1:8" x14ac:dyDescent="0.3">
      <c r="A81" t="s">
        <v>3201</v>
      </c>
      <c r="B81" t="s">
        <v>535</v>
      </c>
    </row>
    <row r="82" spans="1:8" x14ac:dyDescent="0.3">
      <c r="A82" t="s">
        <v>2962</v>
      </c>
      <c r="B82" t="s">
        <v>1060</v>
      </c>
    </row>
    <row r="83" spans="1:8" x14ac:dyDescent="0.3">
      <c r="A83" t="s">
        <v>3202</v>
      </c>
      <c r="B83" t="s">
        <v>535</v>
      </c>
    </row>
    <row r="84" spans="1:8" x14ac:dyDescent="0.3">
      <c r="A84" t="s">
        <v>1710</v>
      </c>
      <c r="B84" t="s">
        <v>1062</v>
      </c>
    </row>
    <row r="85" spans="1:8" x14ac:dyDescent="0.3">
      <c r="A85" t="s">
        <v>2964</v>
      </c>
      <c r="B85" t="s">
        <v>535</v>
      </c>
    </row>
    <row r="86" spans="1:8" x14ac:dyDescent="0.3">
      <c r="A86" t="s">
        <v>3360</v>
      </c>
      <c r="B86" t="s">
        <v>1053</v>
      </c>
      <c r="C86" t="s">
        <v>3376</v>
      </c>
      <c r="D86">
        <v>-44</v>
      </c>
      <c r="E86">
        <v>-16</v>
      </c>
      <c r="F86">
        <v>6</v>
      </c>
      <c r="G86" t="s">
        <v>1816</v>
      </c>
      <c r="H86" t="s">
        <v>3377</v>
      </c>
    </row>
    <row r="87" spans="1:8" x14ac:dyDescent="0.3">
      <c r="A87" t="s">
        <v>1757</v>
      </c>
      <c r="B87" t="s">
        <v>535</v>
      </c>
    </row>
    <row r="88" spans="1:8" x14ac:dyDescent="0.3">
      <c r="A88" t="s">
        <v>1687</v>
      </c>
      <c r="B88" t="s">
        <v>535</v>
      </c>
    </row>
    <row r="89" spans="1:8" x14ac:dyDescent="0.3">
      <c r="A89" t="s">
        <v>3206</v>
      </c>
      <c r="B89" t="s">
        <v>535</v>
      </c>
    </row>
    <row r="90" spans="1:8" x14ac:dyDescent="0.3">
      <c r="A90" t="s">
        <v>580</v>
      </c>
      <c r="B90" t="s">
        <v>535</v>
      </c>
    </row>
    <row r="91" spans="1:8" x14ac:dyDescent="0.3">
      <c r="A91" t="s">
        <v>529</v>
      </c>
      <c r="B91" t="s">
        <v>517</v>
      </c>
    </row>
    <row r="92" spans="1:8" x14ac:dyDescent="0.3">
      <c r="A92" t="s">
        <v>3208</v>
      </c>
      <c r="B92" t="s">
        <v>535</v>
      </c>
    </row>
    <row r="93" spans="1:8" x14ac:dyDescent="0.3">
      <c r="A93" s="48" t="s">
        <v>3211</v>
      </c>
      <c r="B93" t="s">
        <v>535</v>
      </c>
    </row>
    <row r="94" spans="1:8" x14ac:dyDescent="0.3">
      <c r="A94" s="48" t="s">
        <v>1716</v>
      </c>
      <c r="B94" t="s">
        <v>1062</v>
      </c>
    </row>
    <row r="95" spans="1:8" x14ac:dyDescent="0.3">
      <c r="A95" t="s">
        <v>3215</v>
      </c>
      <c r="B95" t="s">
        <v>535</v>
      </c>
    </row>
    <row r="96" spans="1:8" x14ac:dyDescent="0.3">
      <c r="A96" t="s">
        <v>601</v>
      </c>
      <c r="B96" t="s">
        <v>542</v>
      </c>
    </row>
    <row r="97" spans="1:8" x14ac:dyDescent="0.3">
      <c r="A97" t="s">
        <v>1756</v>
      </c>
      <c r="B97" t="s">
        <v>535</v>
      </c>
    </row>
    <row r="98" spans="1:8" x14ac:dyDescent="0.3">
      <c r="A98" t="s">
        <v>1708</v>
      </c>
      <c r="B98" t="s">
        <v>1062</v>
      </c>
    </row>
    <row r="99" spans="1:8" x14ac:dyDescent="0.3">
      <c r="A99" t="s">
        <v>2987</v>
      </c>
      <c r="B99" t="s">
        <v>535</v>
      </c>
    </row>
    <row r="100" spans="1:8" x14ac:dyDescent="0.3">
      <c r="A100" t="s">
        <v>2991</v>
      </c>
      <c r="B100" t="s">
        <v>535</v>
      </c>
    </row>
    <row r="101" spans="1:8" x14ac:dyDescent="0.3">
      <c r="A101" t="s">
        <v>3224</v>
      </c>
      <c r="B101" t="s">
        <v>535</v>
      </c>
    </row>
    <row r="102" spans="1:8" x14ac:dyDescent="0.3">
      <c r="A102" s="29" t="s">
        <v>3225</v>
      </c>
      <c r="B102" t="s">
        <v>535</v>
      </c>
    </row>
    <row r="103" spans="1:8" x14ac:dyDescent="0.3">
      <c r="A103" s="29" t="s">
        <v>1755</v>
      </c>
      <c r="B103" t="s">
        <v>535</v>
      </c>
    </row>
    <row r="104" spans="1:8" x14ac:dyDescent="0.3">
      <c r="A104" s="48" t="s">
        <v>1705</v>
      </c>
      <c r="B104" t="s">
        <v>1062</v>
      </c>
    </row>
    <row r="105" spans="1:8" x14ac:dyDescent="0.3">
      <c r="A105" t="s">
        <v>3358</v>
      </c>
      <c r="B105" t="s">
        <v>1053</v>
      </c>
      <c r="C105" t="s">
        <v>3376</v>
      </c>
      <c r="D105">
        <v>-47</v>
      </c>
      <c r="E105">
        <v>-17</v>
      </c>
      <c r="F105">
        <v>3</v>
      </c>
      <c r="G105" t="s">
        <v>1816</v>
      </c>
      <c r="H105" t="s">
        <v>3377</v>
      </c>
    </row>
    <row r="106" spans="1:8" x14ac:dyDescent="0.3">
      <c r="A106" s="48" t="s">
        <v>3005</v>
      </c>
      <c r="B106" t="s">
        <v>535</v>
      </c>
    </row>
    <row r="107" spans="1:8" x14ac:dyDescent="0.3">
      <c r="A107" t="s">
        <v>1786</v>
      </c>
      <c r="B107" t="s">
        <v>535</v>
      </c>
    </row>
    <row r="108" spans="1:8" x14ac:dyDescent="0.3">
      <c r="A108" t="s">
        <v>2724</v>
      </c>
      <c r="B108" t="s">
        <v>517</v>
      </c>
    </row>
    <row r="109" spans="1:8" x14ac:dyDescent="0.3">
      <c r="A109" t="s">
        <v>3013</v>
      </c>
      <c r="B109" t="s">
        <v>1062</v>
      </c>
    </row>
    <row r="110" spans="1:8" x14ac:dyDescent="0.3">
      <c r="A110" t="s">
        <v>1573</v>
      </c>
      <c r="B110" t="s">
        <v>1062</v>
      </c>
    </row>
    <row r="111" spans="1:8" x14ac:dyDescent="0.3">
      <c r="A111" t="s">
        <v>3236</v>
      </c>
      <c r="B111" t="s">
        <v>3235</v>
      </c>
    </row>
    <row r="112" spans="1:8" x14ac:dyDescent="0.3">
      <c r="A112" t="s">
        <v>3162</v>
      </c>
      <c r="B112" t="s">
        <v>535</v>
      </c>
    </row>
    <row r="113" spans="1:8" x14ac:dyDescent="0.3">
      <c r="A113" t="s">
        <v>1729</v>
      </c>
      <c r="B113" t="s">
        <v>1062</v>
      </c>
    </row>
    <row r="114" spans="1:8" x14ac:dyDescent="0.3">
      <c r="A114" t="s">
        <v>1726</v>
      </c>
      <c r="B114" t="s">
        <v>1062</v>
      </c>
    </row>
    <row r="115" spans="1:8" x14ac:dyDescent="0.3">
      <c r="A115" t="s">
        <v>3239</v>
      </c>
      <c r="B115" t="s">
        <v>517</v>
      </c>
    </row>
    <row r="116" spans="1:8" x14ac:dyDescent="0.3">
      <c r="A116" t="s">
        <v>1709</v>
      </c>
      <c r="B116" t="s">
        <v>1062</v>
      </c>
    </row>
    <row r="117" spans="1:8" x14ac:dyDescent="0.3">
      <c r="A117" t="s">
        <v>1684</v>
      </c>
      <c r="B117" t="s">
        <v>535</v>
      </c>
    </row>
    <row r="118" spans="1:8" x14ac:dyDescent="0.3">
      <c r="A118" t="s">
        <v>1725</v>
      </c>
      <c r="B118" t="s">
        <v>1062</v>
      </c>
    </row>
    <row r="119" spans="1:8" x14ac:dyDescent="0.3">
      <c r="A119" t="s">
        <v>1707</v>
      </c>
      <c r="B119" t="s">
        <v>1062</v>
      </c>
    </row>
    <row r="120" spans="1:8" x14ac:dyDescent="0.3">
      <c r="A120" t="s">
        <v>1721</v>
      </c>
      <c r="B120" t="s">
        <v>1062</v>
      </c>
    </row>
    <row r="121" spans="1:8" x14ac:dyDescent="0.3">
      <c r="A121" t="s">
        <v>3359</v>
      </c>
      <c r="B121" t="s">
        <v>1053</v>
      </c>
      <c r="C121" t="s">
        <v>3376</v>
      </c>
      <c r="D121">
        <v>-47</v>
      </c>
      <c r="E121">
        <v>-17</v>
      </c>
      <c r="F121">
        <v>3</v>
      </c>
      <c r="G121" t="s">
        <v>1816</v>
      </c>
      <c r="H121" t="s">
        <v>3377</v>
      </c>
    </row>
    <row r="122" spans="1:8" x14ac:dyDescent="0.3">
      <c r="A122" t="s">
        <v>3361</v>
      </c>
      <c r="B122" t="s">
        <v>1053</v>
      </c>
      <c r="C122" t="s">
        <v>3376</v>
      </c>
      <c r="D122">
        <v>-44</v>
      </c>
      <c r="E122">
        <v>-16</v>
      </c>
      <c r="F122">
        <v>6</v>
      </c>
      <c r="G122" t="s">
        <v>1816</v>
      </c>
      <c r="H122" t="s">
        <v>3377</v>
      </c>
    </row>
    <row r="123" spans="1:8" x14ac:dyDescent="0.3">
      <c r="A123" t="s">
        <v>594</v>
      </c>
      <c r="B123" t="s">
        <v>517</v>
      </c>
    </row>
    <row r="124" spans="1:8" x14ac:dyDescent="0.3">
      <c r="A124" t="s">
        <v>557</v>
      </c>
      <c r="B124" t="s">
        <v>535</v>
      </c>
    </row>
    <row r="125" spans="1:8" x14ac:dyDescent="0.3">
      <c r="A125" t="s">
        <v>1789</v>
      </c>
      <c r="B125" t="s">
        <v>535</v>
      </c>
    </row>
    <row r="126" spans="1:8" x14ac:dyDescent="0.3">
      <c r="A126" t="s">
        <v>1723</v>
      </c>
      <c r="B126" t="s">
        <v>1062</v>
      </c>
    </row>
    <row r="127" spans="1:8" x14ac:dyDescent="0.3">
      <c r="A127" t="s">
        <v>2719</v>
      </c>
      <c r="B127" t="s">
        <v>517</v>
      </c>
    </row>
    <row r="128" spans="1:8" x14ac:dyDescent="0.3">
      <c r="A128" t="s">
        <v>1742</v>
      </c>
      <c r="B128" t="s">
        <v>535</v>
      </c>
    </row>
    <row r="129" spans="1:8" x14ac:dyDescent="0.3">
      <c r="A129" t="s">
        <v>3243</v>
      </c>
      <c r="B129" t="s">
        <v>2195</v>
      </c>
    </row>
    <row r="130" spans="1:8" x14ac:dyDescent="0.3">
      <c r="A130" t="s">
        <v>1753</v>
      </c>
      <c r="B130" t="s">
        <v>535</v>
      </c>
    </row>
    <row r="131" spans="1:8" x14ac:dyDescent="0.3">
      <c r="A131" t="s">
        <v>3242</v>
      </c>
      <c r="B131" t="s">
        <v>535</v>
      </c>
    </row>
    <row r="132" spans="1:8" x14ac:dyDescent="0.3">
      <c r="A132" t="s">
        <v>1688</v>
      </c>
      <c r="B132" t="s">
        <v>535</v>
      </c>
    </row>
    <row r="133" spans="1:8" x14ac:dyDescent="0.3">
      <c r="A133" t="s">
        <v>2722</v>
      </c>
      <c r="B133" t="s">
        <v>517</v>
      </c>
    </row>
    <row r="134" spans="1:8" x14ac:dyDescent="0.3">
      <c r="A134" t="s">
        <v>3241</v>
      </c>
      <c r="B134" t="s">
        <v>535</v>
      </c>
    </row>
    <row r="135" spans="1:8" x14ac:dyDescent="0.3">
      <c r="A135" t="s">
        <v>1818</v>
      </c>
      <c r="B135" t="s">
        <v>517</v>
      </c>
    </row>
    <row r="136" spans="1:8" x14ac:dyDescent="0.3">
      <c r="A136" t="s">
        <v>2121</v>
      </c>
      <c r="B136" t="s">
        <v>2286</v>
      </c>
    </row>
    <row r="137" spans="1:8" x14ac:dyDescent="0.3">
      <c r="A137" t="s">
        <v>3245</v>
      </c>
      <c r="B137" t="s">
        <v>1062</v>
      </c>
    </row>
    <row r="138" spans="1:8" x14ac:dyDescent="0.3">
      <c r="A138" t="s">
        <v>3309</v>
      </c>
      <c r="B138" t="s">
        <v>1053</v>
      </c>
      <c r="C138" t="s">
        <v>3376</v>
      </c>
      <c r="D138">
        <v>-47</v>
      </c>
      <c r="E138">
        <v>-17</v>
      </c>
      <c r="F138">
        <v>3</v>
      </c>
      <c r="G138" t="s">
        <v>1816</v>
      </c>
      <c r="H138" t="s">
        <v>3377</v>
      </c>
    </row>
    <row r="139" spans="1:8" x14ac:dyDescent="0.3">
      <c r="A139" t="s">
        <v>3064</v>
      </c>
      <c r="B139" t="s">
        <v>1053</v>
      </c>
      <c r="C139" t="s">
        <v>3376</v>
      </c>
      <c r="D139">
        <v>-44</v>
      </c>
      <c r="E139">
        <v>-16</v>
      </c>
      <c r="F139">
        <v>6</v>
      </c>
      <c r="G139" t="s">
        <v>1816</v>
      </c>
      <c r="H139" t="s">
        <v>3377</v>
      </c>
    </row>
    <row r="140" spans="1:8" x14ac:dyDescent="0.3">
      <c r="A140" t="s">
        <v>3307</v>
      </c>
      <c r="B140" t="s">
        <v>1053</v>
      </c>
      <c r="C140" t="s">
        <v>3376</v>
      </c>
      <c r="D140">
        <v>-47</v>
      </c>
      <c r="E140">
        <v>-17</v>
      </c>
      <c r="F140">
        <v>3</v>
      </c>
      <c r="G140" t="s">
        <v>1816</v>
      </c>
      <c r="H140" t="s">
        <v>3377</v>
      </c>
    </row>
    <row r="141" spans="1:8" x14ac:dyDescent="0.3">
      <c r="A141" t="s">
        <v>3065</v>
      </c>
      <c r="B141" t="s">
        <v>1053</v>
      </c>
      <c r="C141" t="s">
        <v>3376</v>
      </c>
      <c r="D141">
        <v>-44</v>
      </c>
      <c r="E141">
        <v>-16</v>
      </c>
      <c r="F141">
        <v>6</v>
      </c>
      <c r="G141" t="s">
        <v>1816</v>
      </c>
      <c r="H141" t="s">
        <v>3377</v>
      </c>
    </row>
    <row r="142" spans="1:8" x14ac:dyDescent="0.3">
      <c r="A142" t="s">
        <v>2723</v>
      </c>
      <c r="B142" t="s">
        <v>517</v>
      </c>
    </row>
    <row r="143" spans="1:8" x14ac:dyDescent="0.3">
      <c r="A143" t="s">
        <v>3250</v>
      </c>
      <c r="B143" t="s">
        <v>517</v>
      </c>
    </row>
    <row r="144" spans="1:8" x14ac:dyDescent="0.3">
      <c r="A144" t="s">
        <v>1712</v>
      </c>
      <c r="B144" t="s">
        <v>1062</v>
      </c>
    </row>
    <row r="145" spans="1:2" x14ac:dyDescent="0.3">
      <c r="A145" t="s">
        <v>3251</v>
      </c>
      <c r="B145" t="s">
        <v>535</v>
      </c>
    </row>
    <row r="146" spans="1:2" x14ac:dyDescent="0.3">
      <c r="A146" t="s">
        <v>1702</v>
      </c>
      <c r="B146" t="s">
        <v>1062</v>
      </c>
    </row>
    <row r="147" spans="1:2" x14ac:dyDescent="0.3">
      <c r="A147" t="s">
        <v>588</v>
      </c>
      <c r="B147" t="s">
        <v>517</v>
      </c>
    </row>
    <row r="148" spans="1:2" x14ac:dyDescent="0.3">
      <c r="A148" t="s">
        <v>1728</v>
      </c>
      <c r="B148" t="s">
        <v>1062</v>
      </c>
    </row>
    <row r="149" spans="1:2" x14ac:dyDescent="0.3">
      <c r="A149" t="s">
        <v>3252</v>
      </c>
      <c r="B149" t="s">
        <v>535</v>
      </c>
    </row>
    <row r="150" spans="1:2" x14ac:dyDescent="0.3">
      <c r="A150" t="s">
        <v>3086</v>
      </c>
      <c r="B150" t="s">
        <v>2286</v>
      </c>
    </row>
    <row r="151" spans="1:2" x14ac:dyDescent="0.3">
      <c r="A151" t="s">
        <v>3254</v>
      </c>
      <c r="B151" t="s">
        <v>535</v>
      </c>
    </row>
    <row r="152" spans="1:2" x14ac:dyDescent="0.3">
      <c r="A152" t="s">
        <v>3260</v>
      </c>
      <c r="B152" t="s">
        <v>535</v>
      </c>
    </row>
    <row r="153" spans="1:2" x14ac:dyDescent="0.3">
      <c r="A153" t="s">
        <v>1751</v>
      </c>
      <c r="B153" t="s">
        <v>535</v>
      </c>
    </row>
    <row r="154" spans="1:2" x14ac:dyDescent="0.3">
      <c r="A154" t="s">
        <v>1758</v>
      </c>
      <c r="B154" t="s">
        <v>535</v>
      </c>
    </row>
    <row r="155" spans="1:2" x14ac:dyDescent="0.3">
      <c r="A155" t="s">
        <v>549</v>
      </c>
      <c r="B155" t="s">
        <v>535</v>
      </c>
    </row>
    <row r="156" spans="1:2" x14ac:dyDescent="0.3">
      <c r="A156" t="s">
        <v>1678</v>
      </c>
      <c r="B156" t="s">
        <v>1062</v>
      </c>
    </row>
    <row r="157" spans="1:2" x14ac:dyDescent="0.3">
      <c r="A157" t="s">
        <v>1720</v>
      </c>
      <c r="B157" t="s">
        <v>1062</v>
      </c>
    </row>
    <row r="158" spans="1:2" x14ac:dyDescent="0.3">
      <c r="A158" t="s">
        <v>1788</v>
      </c>
      <c r="B158" t="s">
        <v>535</v>
      </c>
    </row>
    <row r="159" spans="1:2" x14ac:dyDescent="0.3">
      <c r="A159" t="s">
        <v>2725</v>
      </c>
      <c r="B159" t="s">
        <v>517</v>
      </c>
    </row>
    <row r="160" spans="1:2" x14ac:dyDescent="0.3">
      <c r="A160" t="s">
        <v>3117</v>
      </c>
      <c r="B160" t="s">
        <v>535</v>
      </c>
    </row>
    <row r="161" spans="1:8" x14ac:dyDescent="0.3">
      <c r="A161" t="s">
        <v>3217</v>
      </c>
      <c r="B161" t="s">
        <v>535</v>
      </c>
    </row>
    <row r="162" spans="1:8" x14ac:dyDescent="0.3">
      <c r="A162" t="s">
        <v>1891</v>
      </c>
      <c r="B162" t="s">
        <v>1057</v>
      </c>
    </row>
    <row r="163" spans="1:8" x14ac:dyDescent="0.3">
      <c r="A163" t="s">
        <v>3231</v>
      </c>
      <c r="B163" t="s">
        <v>1062</v>
      </c>
    </row>
    <row r="164" spans="1:8" x14ac:dyDescent="0.3">
      <c r="A164" t="s">
        <v>1845</v>
      </c>
      <c r="B164" t="s">
        <v>1060</v>
      </c>
    </row>
    <row r="165" spans="1:8" x14ac:dyDescent="0.3">
      <c r="A165" t="s">
        <v>593</v>
      </c>
      <c r="B165" t="s">
        <v>517</v>
      </c>
      <c r="C165" t="s">
        <v>591</v>
      </c>
      <c r="D165">
        <v>-110</v>
      </c>
      <c r="E165">
        <v>62</v>
      </c>
      <c r="F165">
        <v>6</v>
      </c>
      <c r="G165" t="s">
        <v>1816</v>
      </c>
      <c r="H165" t="s">
        <v>1817</v>
      </c>
    </row>
    <row r="166" spans="1:8" x14ac:dyDescent="0.3">
      <c r="A166" t="s">
        <v>548</v>
      </c>
      <c r="B166" t="s">
        <v>535</v>
      </c>
    </row>
    <row r="167" spans="1:8" x14ac:dyDescent="0.3">
      <c r="A167" t="s">
        <v>595</v>
      </c>
      <c r="B167" t="s">
        <v>517</v>
      </c>
    </row>
    <row r="168" spans="1:8" x14ac:dyDescent="0.3">
      <c r="A168" t="s">
        <v>3163</v>
      </c>
      <c r="B168" t="s">
        <v>535</v>
      </c>
    </row>
    <row r="169" spans="1:8" x14ac:dyDescent="0.3">
      <c r="A169" t="s">
        <v>3315</v>
      </c>
      <c r="B169" t="s">
        <v>517</v>
      </c>
      <c r="C169" t="s">
        <v>591</v>
      </c>
      <c r="D169">
        <v>-110</v>
      </c>
      <c r="E169">
        <v>62</v>
      </c>
      <c r="F169">
        <v>6</v>
      </c>
      <c r="G169" t="s">
        <v>1816</v>
      </c>
      <c r="H169" t="s">
        <v>1817</v>
      </c>
    </row>
    <row r="170" spans="1:8" x14ac:dyDescent="0.3">
      <c r="A170" t="s">
        <v>3141</v>
      </c>
      <c r="B170" t="s">
        <v>2286</v>
      </c>
    </row>
    <row r="171" spans="1:8" x14ac:dyDescent="0.3">
      <c r="A171" t="s">
        <v>3270</v>
      </c>
      <c r="B171" t="s">
        <v>1060</v>
      </c>
    </row>
    <row r="172" spans="1:8" x14ac:dyDescent="0.3">
      <c r="A172" t="s">
        <v>1785</v>
      </c>
      <c r="B172" t="s">
        <v>535</v>
      </c>
    </row>
    <row r="173" spans="1:8" x14ac:dyDescent="0.3">
      <c r="A173" t="s">
        <v>547</v>
      </c>
      <c r="B173" t="s">
        <v>535</v>
      </c>
    </row>
    <row r="174" spans="1:8" x14ac:dyDescent="0.3">
      <c r="A174" t="s">
        <v>3266</v>
      </c>
      <c r="B174" t="s">
        <v>535</v>
      </c>
    </row>
    <row r="175" spans="1:8" x14ac:dyDescent="0.3">
      <c r="A175" t="s">
        <v>3268</v>
      </c>
      <c r="B175" t="s">
        <v>535</v>
      </c>
    </row>
    <row r="176" spans="1:8" x14ac:dyDescent="0.3">
      <c r="A176" t="s">
        <v>1704</v>
      </c>
      <c r="B176" t="s">
        <v>1062</v>
      </c>
    </row>
  </sheetData>
  <autoFilter ref="A1:I167" xr:uid="{1CE13C52-010E-447D-B483-810A6B04FA7E}">
    <sortState xmlns:xlrd2="http://schemas.microsoft.com/office/spreadsheetml/2017/richdata2" ref="A2:I176">
      <sortCondition ref="A1:A167"/>
    </sortState>
  </autoFilter>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1050E-C981-48D4-B171-9BF0928F9946}">
  <sheetPr filterMode="1"/>
  <dimension ref="A1:F676"/>
  <sheetViews>
    <sheetView workbookViewId="0">
      <pane ySplit="1" topLeftCell="A2" activePane="bottomLeft" state="frozen"/>
      <selection pane="bottomLeft" activeCell="D12" sqref="D12"/>
    </sheetView>
  </sheetViews>
  <sheetFormatPr defaultRowHeight="14.4" x14ac:dyDescent="0.3"/>
  <cols>
    <col min="1" max="1" width="19.33203125" customWidth="1"/>
    <col min="3" max="3" width="12.77734375" bestFit="1" customWidth="1"/>
    <col min="4" max="4" width="23.6640625" customWidth="1"/>
    <col min="5" max="5" width="12.77734375" bestFit="1" customWidth="1"/>
    <col min="6" max="6" width="12" bestFit="1" customWidth="1"/>
  </cols>
  <sheetData>
    <row r="1" spans="1:6" x14ac:dyDescent="0.3">
      <c r="A1" t="s">
        <v>3381</v>
      </c>
      <c r="B1" t="s">
        <v>4</v>
      </c>
      <c r="C1" t="s">
        <v>531</v>
      </c>
      <c r="D1" t="s">
        <v>3382</v>
      </c>
      <c r="E1" t="s">
        <v>3383</v>
      </c>
      <c r="F1" t="s">
        <v>7</v>
      </c>
    </row>
    <row r="2" spans="1:6" x14ac:dyDescent="0.3">
      <c r="A2">
        <v>0</v>
      </c>
      <c r="B2" s="13">
        <v>491</v>
      </c>
      <c r="C2" s="13"/>
      <c r="D2" s="16"/>
      <c r="E2" t="str">
        <f>IF(ISERROR(VLOOKUP(A2, AGE!A:A, 1, FALSE)), "", "yes")</f>
        <v/>
      </c>
    </row>
    <row r="3" spans="1:6" x14ac:dyDescent="0.3">
      <c r="A3">
        <v>0</v>
      </c>
      <c r="B3" s="13">
        <v>525</v>
      </c>
      <c r="C3" s="13">
        <v>10</v>
      </c>
      <c r="D3" s="16"/>
      <c r="E3" t="str">
        <f>IF(ISERROR(VLOOKUP(A3, AGE!A:A, 1, FALSE)), "", "yes")</f>
        <v/>
      </c>
    </row>
    <row r="4" spans="1:6" x14ac:dyDescent="0.3">
      <c r="A4">
        <v>0</v>
      </c>
      <c r="B4" s="13">
        <v>570</v>
      </c>
      <c r="C4" s="13"/>
      <c r="D4" s="16"/>
      <c r="E4" t="str">
        <f>IF(ISERROR(VLOOKUP(A4, AGE!A:A, 1, FALSE)), "", "yes")</f>
        <v/>
      </c>
    </row>
    <row r="5" spans="1:6" x14ac:dyDescent="0.3">
      <c r="A5">
        <v>0</v>
      </c>
      <c r="B5" s="13">
        <v>800</v>
      </c>
      <c r="C5" s="13">
        <v>75</v>
      </c>
      <c r="D5" s="16" t="s">
        <v>1314</v>
      </c>
      <c r="E5" t="str">
        <f>IF(ISERROR(VLOOKUP(A5, AGE!A:A, 1, FALSE)), "", "yes")</f>
        <v/>
      </c>
    </row>
    <row r="6" spans="1:6" x14ac:dyDescent="0.3">
      <c r="A6">
        <v>0</v>
      </c>
      <c r="B6" s="13">
        <v>1650</v>
      </c>
      <c r="C6" s="13">
        <v>65</v>
      </c>
      <c r="D6" s="16" t="s">
        <v>1325</v>
      </c>
      <c r="E6" t="str">
        <f>IF(ISERROR(VLOOKUP(A6, AGE!A:A, 1, FALSE)), "", "yes")</f>
        <v/>
      </c>
    </row>
    <row r="7" spans="1:6" x14ac:dyDescent="0.3">
      <c r="A7">
        <v>0</v>
      </c>
      <c r="B7" s="13">
        <v>2000</v>
      </c>
      <c r="C7" s="13">
        <v>300</v>
      </c>
      <c r="D7" s="16"/>
      <c r="E7" t="str">
        <f>IF(ISERROR(VLOOKUP(A7, AGE!A:A, 1, FALSE)), "", "yes")</f>
        <v/>
      </c>
    </row>
    <row r="8" spans="1:6" x14ac:dyDescent="0.3">
      <c r="A8">
        <v>0</v>
      </c>
      <c r="B8" s="13">
        <v>2100</v>
      </c>
      <c r="C8" s="13">
        <v>600</v>
      </c>
      <c r="D8" s="16"/>
      <c r="E8" t="str">
        <f>IF(ISERROR(VLOOKUP(A8, AGE!A:A, 1, FALSE)), "", "yes")</f>
        <v/>
      </c>
    </row>
    <row r="9" spans="1:6" x14ac:dyDescent="0.3">
      <c r="A9">
        <v>0</v>
      </c>
      <c r="B9" s="13">
        <v>2900</v>
      </c>
      <c r="C9" s="13">
        <v>60</v>
      </c>
      <c r="D9" s="16"/>
      <c r="E9" t="str">
        <f>IF(ISERROR(VLOOKUP(A9, AGE!A:A, 1, FALSE)), "", "yes")</f>
        <v/>
      </c>
    </row>
    <row r="10" spans="1:6" x14ac:dyDescent="0.3">
      <c r="A10">
        <v>0</v>
      </c>
      <c r="B10" s="13">
        <v>3425</v>
      </c>
      <c r="C10" s="13">
        <v>25</v>
      </c>
      <c r="D10" s="16"/>
      <c r="E10" t="str">
        <f>IF(ISERROR(VLOOKUP(A10, AGE!A:A, 1, FALSE)), "", "yes")</f>
        <v/>
      </c>
    </row>
    <row r="11" spans="1:6" x14ac:dyDescent="0.3">
      <c r="A11">
        <v>0</v>
      </c>
      <c r="B11" s="13"/>
      <c r="C11" s="13"/>
      <c r="D11" s="16"/>
      <c r="E11" t="str">
        <f>IF(ISERROR(VLOOKUP(A11, AGE!A:A, 1, FALSE)), "", "yes")</f>
        <v/>
      </c>
    </row>
    <row r="12" spans="1:6" x14ac:dyDescent="0.3">
      <c r="A12" t="s">
        <v>2777</v>
      </c>
      <c r="B12" s="13">
        <v>650</v>
      </c>
      <c r="C12" s="13">
        <v>50</v>
      </c>
      <c r="D12" s="16"/>
      <c r="E12" t="str">
        <f>IF(ISERROR(VLOOKUP(A12, AGE!A:A, 1, FALSE)), "", "yes")</f>
        <v/>
      </c>
    </row>
    <row r="13" spans="1:6" x14ac:dyDescent="0.3">
      <c r="A13" t="s">
        <v>2778</v>
      </c>
      <c r="B13" s="13">
        <v>650</v>
      </c>
      <c r="C13" s="13">
        <v>50</v>
      </c>
      <c r="D13" s="16"/>
      <c r="E13" t="str">
        <f>IF(ISERROR(VLOOKUP(A13, AGE!A:A, 1, FALSE)), "", "yes")</f>
        <v/>
      </c>
    </row>
    <row r="14" spans="1:6" x14ac:dyDescent="0.3">
      <c r="A14" t="s">
        <v>2779</v>
      </c>
      <c r="B14" s="13">
        <v>650</v>
      </c>
      <c r="C14" s="13">
        <v>50</v>
      </c>
      <c r="D14" s="16"/>
      <c r="E14" t="str">
        <f>IF(ISERROR(VLOOKUP(A14, AGE!A:A, 1, FALSE)), "", "yes")</f>
        <v/>
      </c>
    </row>
    <row r="15" spans="1:6" x14ac:dyDescent="0.3">
      <c r="A15" t="s">
        <v>2780</v>
      </c>
      <c r="B15" s="13">
        <v>650</v>
      </c>
      <c r="C15" s="13">
        <v>50</v>
      </c>
      <c r="D15" s="16"/>
      <c r="E15" t="str">
        <f>IF(ISERROR(VLOOKUP(A15, AGE!A:A, 1, FALSE)), "", "yes")</f>
        <v/>
      </c>
    </row>
    <row r="16" spans="1:6" x14ac:dyDescent="0.3">
      <c r="A16" t="s">
        <v>2781</v>
      </c>
      <c r="B16" s="13">
        <v>570</v>
      </c>
      <c r="C16" s="13">
        <v>27</v>
      </c>
      <c r="D16" s="16"/>
      <c r="E16" t="str">
        <f>IF(ISERROR(VLOOKUP(A16, AGE!A:A, 1, FALSE)), "", "yes")</f>
        <v/>
      </c>
    </row>
    <row r="17" spans="1:5" x14ac:dyDescent="0.3">
      <c r="A17" t="s">
        <v>2782</v>
      </c>
      <c r="B17" s="13">
        <v>570</v>
      </c>
      <c r="C17" s="13">
        <v>27</v>
      </c>
      <c r="D17" s="16"/>
      <c r="E17" t="str">
        <f>IF(ISERROR(VLOOKUP(A17, AGE!A:A, 1, FALSE)), "", "yes")</f>
        <v/>
      </c>
    </row>
    <row r="18" spans="1:5" x14ac:dyDescent="0.3">
      <c r="A18" t="s">
        <v>2783</v>
      </c>
      <c r="B18" s="13">
        <v>570</v>
      </c>
      <c r="C18" s="13">
        <v>27</v>
      </c>
      <c r="D18" s="16"/>
      <c r="E18" t="str">
        <f>IF(ISERROR(VLOOKUP(A18, AGE!A:A, 1, FALSE)), "", "yes")</f>
        <v/>
      </c>
    </row>
    <row r="19" spans="1:5" x14ac:dyDescent="0.3">
      <c r="A19" t="s">
        <v>2784</v>
      </c>
      <c r="B19" s="13">
        <v>570</v>
      </c>
      <c r="C19" s="13">
        <v>27</v>
      </c>
      <c r="D19" s="16"/>
      <c r="E19" t="str">
        <f>IF(ISERROR(VLOOKUP(A19, AGE!A:A, 1, FALSE)), "", "yes")</f>
        <v/>
      </c>
    </row>
    <row r="20" spans="1:5" hidden="1" x14ac:dyDescent="0.3">
      <c r="A20" t="s">
        <v>3341</v>
      </c>
      <c r="B20" s="13">
        <v>570</v>
      </c>
      <c r="C20" s="13">
        <v>20</v>
      </c>
      <c r="D20" s="16"/>
      <c r="E20" t="str">
        <f>IF(ISERROR(VLOOKUP(A20, AGE!A:A, 1, FALSE)), "", "yes")</f>
        <v>yes</v>
      </c>
    </row>
    <row r="21" spans="1:5" x14ac:dyDescent="0.3">
      <c r="A21" t="s">
        <v>970</v>
      </c>
      <c r="B21" s="13">
        <v>2685</v>
      </c>
      <c r="C21" s="13">
        <v>15</v>
      </c>
      <c r="D21" s="16"/>
      <c r="E21" t="str">
        <f>IF(ISERROR(VLOOKUP(A21, AGE!A:A, 1, FALSE)), "", "yes")</f>
        <v/>
      </c>
    </row>
    <row r="22" spans="1:5" x14ac:dyDescent="0.3">
      <c r="A22" t="s">
        <v>695</v>
      </c>
      <c r="B22" s="13">
        <v>570</v>
      </c>
      <c r="C22" s="13">
        <v>20</v>
      </c>
      <c r="D22" s="16" t="s">
        <v>1313</v>
      </c>
      <c r="E22" t="str">
        <f>IF(ISERROR(VLOOKUP(A22, AGE!A:A, 1, FALSE)), "", "yes")</f>
        <v/>
      </c>
    </row>
    <row r="23" spans="1:5" x14ac:dyDescent="0.3">
      <c r="A23" t="s">
        <v>2785</v>
      </c>
      <c r="B23" s="13">
        <v>2000</v>
      </c>
      <c r="C23" s="13">
        <v>300</v>
      </c>
      <c r="D23" s="16"/>
      <c r="E23" t="str">
        <f>IF(ISERROR(VLOOKUP(A23, AGE!A:A, 1, FALSE)), "", "yes")</f>
        <v/>
      </c>
    </row>
    <row r="24" spans="1:5" x14ac:dyDescent="0.3">
      <c r="A24" t="s">
        <v>2785</v>
      </c>
      <c r="B24">
        <v>2100</v>
      </c>
      <c r="D24" t="s">
        <v>247</v>
      </c>
      <c r="E24" t="str">
        <f>IF(ISERROR(VLOOKUP(A24, AGE!A:A, 1, FALSE)), "", "yes")</f>
        <v/>
      </c>
    </row>
    <row r="25" spans="1:5" x14ac:dyDescent="0.3">
      <c r="A25" t="s">
        <v>2786</v>
      </c>
      <c r="B25">
        <v>1050</v>
      </c>
      <c r="D25" t="s">
        <v>247</v>
      </c>
      <c r="E25" t="str">
        <f>IF(ISERROR(VLOOKUP(A25, AGE!A:A, 1, FALSE)), "", "yes")</f>
        <v/>
      </c>
    </row>
    <row r="26" spans="1:5" x14ac:dyDescent="0.3">
      <c r="A26" t="s">
        <v>2787</v>
      </c>
      <c r="B26">
        <v>1440</v>
      </c>
      <c r="D26" t="s">
        <v>247</v>
      </c>
      <c r="E26" t="str">
        <f>IF(ISERROR(VLOOKUP(A26, AGE!A:A, 1, FALSE)), "", "yes")</f>
        <v/>
      </c>
    </row>
    <row r="27" spans="1:5" x14ac:dyDescent="0.3">
      <c r="A27" t="s">
        <v>2787</v>
      </c>
      <c r="B27" s="13">
        <v>1465</v>
      </c>
      <c r="C27" s="13">
        <v>15</v>
      </c>
      <c r="D27" s="16" t="s">
        <v>1320</v>
      </c>
      <c r="E27" t="str">
        <f>IF(ISERROR(VLOOKUP(A27, AGE!A:A, 1, FALSE)), "", "yes")</f>
        <v/>
      </c>
    </row>
    <row r="28" spans="1:5" hidden="1" x14ac:dyDescent="0.3">
      <c r="A28" t="s">
        <v>3384</v>
      </c>
      <c r="B28">
        <v>1600</v>
      </c>
      <c r="D28" t="s">
        <v>247</v>
      </c>
      <c r="E28" t="str">
        <f>IF(ISERROR(VLOOKUP(A28, AGE!A:A, 1, FALSE)), "", "yes")</f>
        <v>yes</v>
      </c>
    </row>
    <row r="29" spans="1:5" x14ac:dyDescent="0.3">
      <c r="A29" t="s">
        <v>2788</v>
      </c>
      <c r="B29">
        <v>1800</v>
      </c>
      <c r="D29" t="s">
        <v>247</v>
      </c>
      <c r="E29" t="str">
        <f>IF(ISERROR(VLOOKUP(A29, AGE!A:A, 1, FALSE)), "", "yes")</f>
        <v/>
      </c>
    </row>
    <row r="30" spans="1:5" x14ac:dyDescent="0.3">
      <c r="A30" t="s">
        <v>2789</v>
      </c>
      <c r="B30">
        <v>3400</v>
      </c>
      <c r="D30" t="s">
        <v>247</v>
      </c>
      <c r="E30" t="str">
        <f>IF(ISERROR(VLOOKUP(A30, AGE!A:A, 1, FALSE)), "", "yes")</f>
        <v/>
      </c>
    </row>
    <row r="31" spans="1:5" x14ac:dyDescent="0.3">
      <c r="A31" t="s">
        <v>2790</v>
      </c>
      <c r="B31">
        <v>2350</v>
      </c>
      <c r="D31" t="s">
        <v>247</v>
      </c>
      <c r="E31" t="str">
        <f>IF(ISERROR(VLOOKUP(A31, AGE!A:A, 1, FALSE)), "", "yes")</f>
        <v/>
      </c>
    </row>
    <row r="32" spans="1:5" hidden="1" x14ac:dyDescent="0.3">
      <c r="A32" t="s">
        <v>1679</v>
      </c>
      <c r="B32">
        <v>760</v>
      </c>
      <c r="D32" t="s">
        <v>247</v>
      </c>
      <c r="E32" t="str">
        <f>IF(ISERROR(VLOOKUP(A32, AGE!A:A, 1, FALSE)), "", "yes")</f>
        <v>yes</v>
      </c>
    </row>
    <row r="33" spans="1:6" x14ac:dyDescent="0.3">
      <c r="A33" t="s">
        <v>2791</v>
      </c>
      <c r="B33">
        <v>2300</v>
      </c>
      <c r="D33" t="s">
        <v>247</v>
      </c>
      <c r="E33" t="str">
        <f>IF(ISERROR(VLOOKUP(A33, AGE!A:A, 1, FALSE)), "", "yes")</f>
        <v/>
      </c>
      <c r="F33" t="s">
        <v>3386</v>
      </c>
    </row>
    <row r="34" spans="1:6" x14ac:dyDescent="0.3">
      <c r="A34" t="s">
        <v>2792</v>
      </c>
      <c r="B34" s="13">
        <v>870</v>
      </c>
      <c r="C34" s="13">
        <v>130</v>
      </c>
      <c r="D34" s="16" t="s">
        <v>1316</v>
      </c>
      <c r="E34" t="str">
        <f>IF(ISERROR(VLOOKUP(A34, AGE!A:A, 1, FALSE)), "", "yes")</f>
        <v/>
      </c>
      <c r="F34" t="s">
        <v>3387</v>
      </c>
    </row>
    <row r="35" spans="1:6" x14ac:dyDescent="0.3">
      <c r="A35" t="s">
        <v>2792</v>
      </c>
      <c r="B35" s="13">
        <v>874</v>
      </c>
      <c r="C35" s="13">
        <v>126</v>
      </c>
      <c r="D35" s="16" t="s">
        <v>1316</v>
      </c>
      <c r="E35" t="str">
        <f>IF(ISERROR(VLOOKUP(A35, AGE!A:A, 1, FALSE)), "", "yes")</f>
        <v/>
      </c>
      <c r="F35" t="s">
        <v>3387</v>
      </c>
    </row>
    <row r="36" spans="1:6" x14ac:dyDescent="0.3">
      <c r="A36" t="s">
        <v>2792</v>
      </c>
      <c r="B36" s="13">
        <v>890</v>
      </c>
      <c r="C36" s="13">
        <v>140</v>
      </c>
      <c r="D36" s="16" t="s">
        <v>1316</v>
      </c>
      <c r="E36" t="str">
        <f>IF(ISERROR(VLOOKUP(A36, AGE!A:A, 1, FALSE)), "", "yes")</f>
        <v/>
      </c>
      <c r="F36" t="s">
        <v>3387</v>
      </c>
    </row>
    <row r="37" spans="1:6" x14ac:dyDescent="0.3">
      <c r="A37" t="s">
        <v>2793</v>
      </c>
      <c r="B37" s="13">
        <v>1200</v>
      </c>
      <c r="C37" s="13">
        <v>200</v>
      </c>
      <c r="D37" s="16"/>
      <c r="E37" t="str">
        <f>IF(ISERROR(VLOOKUP(A37, AGE!A:A, 1, FALSE)), "", "yes")</f>
        <v/>
      </c>
    </row>
    <row r="38" spans="1:6" hidden="1" x14ac:dyDescent="0.3">
      <c r="A38" t="s">
        <v>3388</v>
      </c>
      <c r="B38" s="13">
        <v>765</v>
      </c>
      <c r="C38" s="13">
        <v>40</v>
      </c>
      <c r="D38" s="16"/>
      <c r="E38" t="str">
        <f>IF(ISERROR(VLOOKUP(A38, AGE!A:A, 1, FALSE)), "", "yes")</f>
        <v>yes</v>
      </c>
    </row>
    <row r="39" spans="1:6" hidden="1" x14ac:dyDescent="0.3">
      <c r="A39" t="s">
        <v>3388</v>
      </c>
      <c r="B39">
        <v>780</v>
      </c>
      <c r="D39" t="s">
        <v>247</v>
      </c>
      <c r="E39" t="str">
        <f>IF(ISERROR(VLOOKUP(A39, AGE!A:A, 1, FALSE)), "", "yes")</f>
        <v>yes</v>
      </c>
    </row>
    <row r="40" spans="1:6" x14ac:dyDescent="0.3">
      <c r="A40" t="s">
        <v>3158</v>
      </c>
      <c r="B40">
        <v>862</v>
      </c>
      <c r="D40" t="s">
        <v>247</v>
      </c>
      <c r="E40" t="str">
        <f>IF(ISERROR(VLOOKUP(A40, AGE!A:A, 1, FALSE)), "", "yes")</f>
        <v/>
      </c>
    </row>
    <row r="41" spans="1:6" x14ac:dyDescent="0.3">
      <c r="A41" t="s">
        <v>894</v>
      </c>
      <c r="B41" s="13">
        <v>540</v>
      </c>
      <c r="C41" s="13"/>
      <c r="D41" s="16"/>
      <c r="E41" t="str">
        <f>IF(ISERROR(VLOOKUP(A41, AGE!A:A, 1, FALSE)), "", "yes")</f>
        <v/>
      </c>
      <c r="F41" t="s">
        <v>3394</v>
      </c>
    </row>
    <row r="42" spans="1:6" hidden="1" x14ac:dyDescent="0.3">
      <c r="A42" t="s">
        <v>2123</v>
      </c>
      <c r="B42">
        <v>700</v>
      </c>
      <c r="D42" t="s">
        <v>247</v>
      </c>
      <c r="E42" t="str">
        <f>IF(ISERROR(VLOOKUP(A42, AGE!A:A, 1, FALSE)), "", "yes")</f>
        <v>yes</v>
      </c>
      <c r="F42" t="s">
        <v>2286</v>
      </c>
    </row>
    <row r="43" spans="1:6" hidden="1" x14ac:dyDescent="0.3">
      <c r="A43" t="s">
        <v>2123</v>
      </c>
      <c r="B43" s="13">
        <v>750</v>
      </c>
      <c r="C43" s="13">
        <v>100</v>
      </c>
      <c r="D43" s="16" t="s">
        <v>1314</v>
      </c>
      <c r="E43" t="str">
        <f>IF(ISERROR(VLOOKUP(A43, AGE!A:A, 1, FALSE)), "", "yes")</f>
        <v>yes</v>
      </c>
      <c r="F43" t="s">
        <v>2286</v>
      </c>
    </row>
    <row r="44" spans="1:6" x14ac:dyDescent="0.3">
      <c r="A44" t="s">
        <v>2794</v>
      </c>
      <c r="B44">
        <v>1300</v>
      </c>
      <c r="D44" t="s">
        <v>247</v>
      </c>
      <c r="E44" t="str">
        <f>IF(ISERROR(VLOOKUP(A44, AGE!A:A, 1, FALSE)), "", "yes")</f>
        <v/>
      </c>
    </row>
    <row r="45" spans="1:6" x14ac:dyDescent="0.3">
      <c r="A45" t="s">
        <v>2795</v>
      </c>
      <c r="B45" s="13">
        <v>545</v>
      </c>
      <c r="C45" s="13">
        <v>5</v>
      </c>
      <c r="D45" s="16" t="s">
        <v>1317</v>
      </c>
      <c r="E45" t="str">
        <f>IF(ISERROR(VLOOKUP(A45, AGE!A:A, 1, FALSE)), "", "yes")</f>
        <v/>
      </c>
    </row>
    <row r="46" spans="1:6" x14ac:dyDescent="0.3">
      <c r="A46" t="s">
        <v>678</v>
      </c>
      <c r="B46" s="13">
        <v>750</v>
      </c>
      <c r="C46" s="13">
        <v>100</v>
      </c>
      <c r="D46" s="16"/>
      <c r="E46" t="str">
        <f>IF(ISERROR(VLOOKUP(A46, AGE!A:A, 1, FALSE)), "", "yes")</f>
        <v/>
      </c>
    </row>
    <row r="47" spans="1:6" hidden="1" x14ac:dyDescent="0.3">
      <c r="A47" t="s">
        <v>2796</v>
      </c>
      <c r="B47">
        <v>810</v>
      </c>
      <c r="D47" t="s">
        <v>247</v>
      </c>
      <c r="E47" t="str">
        <f>IF(ISERROR(VLOOKUP(A47, AGE!A:A, 1, FALSE)), "", "yes")</f>
        <v>yes</v>
      </c>
    </row>
    <row r="48" spans="1:6" x14ac:dyDescent="0.3">
      <c r="A48" t="s">
        <v>2797</v>
      </c>
      <c r="B48">
        <v>2250</v>
      </c>
      <c r="D48" t="s">
        <v>247</v>
      </c>
      <c r="E48" t="str">
        <f>IF(ISERROR(VLOOKUP(A48, AGE!A:A, 1, FALSE)), "", "yes")</f>
        <v/>
      </c>
    </row>
    <row r="49" spans="1:6" x14ac:dyDescent="0.3">
      <c r="A49" t="s">
        <v>912</v>
      </c>
      <c r="B49" s="13"/>
      <c r="C49" s="13"/>
      <c r="D49" s="16"/>
      <c r="E49" t="str">
        <f>IF(ISERROR(VLOOKUP(A49, AGE!A:A, 1, FALSE)), "", "yes")</f>
        <v/>
      </c>
    </row>
    <row r="50" spans="1:6" hidden="1" x14ac:dyDescent="0.3">
      <c r="A50" t="s">
        <v>1760</v>
      </c>
      <c r="B50">
        <v>1500</v>
      </c>
      <c r="D50" t="s">
        <v>247</v>
      </c>
      <c r="E50" t="str">
        <f>IF(ISERROR(VLOOKUP(A50, AGE!A:A, 1, FALSE)), "", "yes")</f>
        <v>yes</v>
      </c>
    </row>
    <row r="51" spans="1:6" x14ac:dyDescent="0.3">
      <c r="A51" t="s">
        <v>2798</v>
      </c>
      <c r="B51">
        <v>670</v>
      </c>
      <c r="D51" t="s">
        <v>247</v>
      </c>
      <c r="E51" t="str">
        <f>IF(ISERROR(VLOOKUP(A51, AGE!A:A, 1, FALSE)), "", "yes")</f>
        <v/>
      </c>
    </row>
    <row r="52" spans="1:6" x14ac:dyDescent="0.3">
      <c r="A52" t="s">
        <v>2799</v>
      </c>
      <c r="B52">
        <v>2000</v>
      </c>
      <c r="D52" t="s">
        <v>247</v>
      </c>
      <c r="E52" t="str">
        <f>IF(ISERROR(VLOOKUP(A52, AGE!A:A, 1, FALSE)), "", "yes")</f>
        <v/>
      </c>
    </row>
    <row r="53" spans="1:6" x14ac:dyDescent="0.3">
      <c r="A53" t="s">
        <v>2800</v>
      </c>
      <c r="B53">
        <v>2400</v>
      </c>
      <c r="D53" t="s">
        <v>247</v>
      </c>
      <c r="E53" t="str">
        <f>IF(ISERROR(VLOOKUP(A53, AGE!A:A, 1, FALSE)), "", "yes")</f>
        <v/>
      </c>
    </row>
    <row r="54" spans="1:6" x14ac:dyDescent="0.3">
      <c r="A54" t="s">
        <v>2801</v>
      </c>
      <c r="B54" s="13">
        <v>540</v>
      </c>
      <c r="C54" s="13">
        <v>10</v>
      </c>
      <c r="D54" s="16"/>
      <c r="E54" t="str">
        <f>IF(ISERROR(VLOOKUP(A54, AGE!A:A, 1, FALSE)), "", "yes")</f>
        <v/>
      </c>
    </row>
    <row r="55" spans="1:6" x14ac:dyDescent="0.3">
      <c r="A55" t="s">
        <v>2801</v>
      </c>
      <c r="B55" s="13">
        <v>540</v>
      </c>
      <c r="C55" s="13">
        <v>180</v>
      </c>
      <c r="D55" s="16"/>
      <c r="E55" t="str">
        <f>IF(ISERROR(VLOOKUP(A55, AGE!A:A, 1, FALSE)), "", "yes")</f>
        <v/>
      </c>
    </row>
    <row r="56" spans="1:6" x14ac:dyDescent="0.3">
      <c r="A56" t="s">
        <v>1043</v>
      </c>
      <c r="B56">
        <v>850</v>
      </c>
      <c r="D56" t="s">
        <v>247</v>
      </c>
      <c r="E56" t="str">
        <f>IF(ISERROR(VLOOKUP(A56, AGE!A:A, 1, FALSE)), "", "yes")</f>
        <v/>
      </c>
    </row>
    <row r="57" spans="1:6" x14ac:dyDescent="0.3">
      <c r="A57" t="s">
        <v>1043</v>
      </c>
      <c r="B57" s="13">
        <v>890</v>
      </c>
      <c r="C57" s="13">
        <v>190</v>
      </c>
      <c r="D57" s="16" t="s">
        <v>1333</v>
      </c>
      <c r="E57" t="str">
        <f>IF(ISERROR(VLOOKUP(A57, AGE!A:A, 1, FALSE)), "", "yes")</f>
        <v/>
      </c>
    </row>
    <row r="58" spans="1:6" x14ac:dyDescent="0.3">
      <c r="A58" t="s">
        <v>3159</v>
      </c>
      <c r="B58">
        <v>1000</v>
      </c>
      <c r="D58" t="s">
        <v>247</v>
      </c>
      <c r="E58" t="str">
        <f>IF(ISERROR(VLOOKUP(A58, AGE!A:A, 1, FALSE)), "", "yes")</f>
        <v/>
      </c>
    </row>
    <row r="59" spans="1:6" x14ac:dyDescent="0.3">
      <c r="A59" t="s">
        <v>2802</v>
      </c>
      <c r="B59" s="13">
        <v>750</v>
      </c>
      <c r="C59" s="13">
        <v>150</v>
      </c>
      <c r="D59" s="16"/>
      <c r="E59" t="str">
        <f>IF(ISERROR(VLOOKUP(A59, AGE!A:A, 1, FALSE)), "", "yes")</f>
        <v/>
      </c>
      <c r="F59" t="s">
        <v>3395</v>
      </c>
    </row>
    <row r="60" spans="1:6" x14ac:dyDescent="0.3">
      <c r="A60" t="s">
        <v>2803</v>
      </c>
      <c r="B60" s="13">
        <v>750</v>
      </c>
      <c r="C60" s="13">
        <v>150</v>
      </c>
      <c r="D60" s="16"/>
      <c r="E60" t="str">
        <f>IF(ISERROR(VLOOKUP(A60, AGE!A:A, 1, FALSE)), "", "yes")</f>
        <v/>
      </c>
      <c r="F60" t="s">
        <v>3395</v>
      </c>
    </row>
    <row r="61" spans="1:6" x14ac:dyDescent="0.3">
      <c r="A61" t="s">
        <v>2804</v>
      </c>
      <c r="B61" s="13">
        <v>1150</v>
      </c>
      <c r="C61" s="13">
        <v>50</v>
      </c>
      <c r="D61" s="16"/>
      <c r="E61" t="str">
        <f>IF(ISERROR(VLOOKUP(A61, AGE!A:A, 1, FALSE)), "", "yes")</f>
        <v/>
      </c>
    </row>
    <row r="62" spans="1:6" x14ac:dyDescent="0.3">
      <c r="A62" t="s">
        <v>2805</v>
      </c>
      <c r="B62" s="13">
        <v>2200</v>
      </c>
      <c r="C62" s="13">
        <v>200</v>
      </c>
      <c r="D62" s="16" t="s">
        <v>1334</v>
      </c>
      <c r="E62" t="str">
        <f>IF(ISERROR(VLOOKUP(A62, AGE!A:A, 1, FALSE)), "", "yes")</f>
        <v/>
      </c>
    </row>
    <row r="63" spans="1:6" x14ac:dyDescent="0.3">
      <c r="A63" t="s">
        <v>2806</v>
      </c>
      <c r="B63">
        <v>2600</v>
      </c>
      <c r="D63" t="s">
        <v>247</v>
      </c>
      <c r="E63" t="str">
        <f>IF(ISERROR(VLOOKUP(A63, AGE!A:A, 1, FALSE)), "", "yes")</f>
        <v/>
      </c>
      <c r="F63" t="s">
        <v>3397</v>
      </c>
    </row>
    <row r="64" spans="1:6" x14ac:dyDescent="0.3">
      <c r="A64" t="s">
        <v>2807</v>
      </c>
      <c r="B64">
        <v>1350</v>
      </c>
      <c r="D64" t="s">
        <v>247</v>
      </c>
      <c r="E64" t="str">
        <f>IF(ISERROR(VLOOKUP(A64, AGE!A:A, 1, FALSE)), "", "yes")</f>
        <v/>
      </c>
      <c r="F64" t="s">
        <v>3396</v>
      </c>
    </row>
    <row r="65" spans="1:5" x14ac:dyDescent="0.3">
      <c r="A65" t="s">
        <v>921</v>
      </c>
      <c r="B65" s="13">
        <v>1600</v>
      </c>
      <c r="C65" s="13"/>
      <c r="D65" s="16"/>
      <c r="E65" t="str">
        <f>IF(ISERROR(VLOOKUP(A65, AGE!A:A, 1, FALSE)), "", "yes")</f>
        <v/>
      </c>
    </row>
    <row r="66" spans="1:5" x14ac:dyDescent="0.3">
      <c r="A66" t="s">
        <v>739</v>
      </c>
      <c r="B66" s="13">
        <v>600</v>
      </c>
      <c r="C66" s="13">
        <v>100</v>
      </c>
      <c r="D66" s="16"/>
      <c r="E66" t="str">
        <f>IF(ISERROR(VLOOKUP(A66, AGE!A:A, 1, FALSE)), "", "yes")</f>
        <v/>
      </c>
    </row>
    <row r="67" spans="1:5" x14ac:dyDescent="0.3">
      <c r="A67" t="s">
        <v>739</v>
      </c>
      <c r="B67" s="13">
        <v>750</v>
      </c>
      <c r="C67" s="13"/>
      <c r="D67" s="16"/>
      <c r="E67" t="str">
        <f>IF(ISERROR(VLOOKUP(A67, AGE!A:A, 1, FALSE)), "", "yes")</f>
        <v/>
      </c>
    </row>
    <row r="68" spans="1:5" x14ac:dyDescent="0.3">
      <c r="A68" t="s">
        <v>2808</v>
      </c>
      <c r="B68">
        <v>675</v>
      </c>
      <c r="D68" t="s">
        <v>247</v>
      </c>
      <c r="E68" t="str">
        <f>IF(ISERROR(VLOOKUP(A68, AGE!A:A, 1, FALSE)), "", "yes")</f>
        <v/>
      </c>
    </row>
    <row r="69" spans="1:5" x14ac:dyDescent="0.3">
      <c r="A69" t="s">
        <v>3276</v>
      </c>
      <c r="B69">
        <v>740</v>
      </c>
      <c r="D69" t="s">
        <v>247</v>
      </c>
      <c r="E69" t="str">
        <f>IF(ISERROR(VLOOKUP(A69, AGE!A:A, 1, FALSE)), "", "yes")</f>
        <v/>
      </c>
    </row>
    <row r="70" spans="1:5" x14ac:dyDescent="0.3">
      <c r="A70" t="s">
        <v>2809</v>
      </c>
      <c r="B70">
        <v>700</v>
      </c>
      <c r="D70" t="s">
        <v>247</v>
      </c>
      <c r="E70" t="str">
        <f>IF(ISERROR(VLOOKUP(A70, AGE!A:A, 1, FALSE)), "", "yes")</f>
        <v/>
      </c>
    </row>
    <row r="71" spans="1:5" hidden="1" x14ac:dyDescent="0.3">
      <c r="A71" t="s">
        <v>578</v>
      </c>
      <c r="B71">
        <v>850</v>
      </c>
      <c r="D71" t="s">
        <v>247</v>
      </c>
      <c r="E71" t="str">
        <f>IF(ISERROR(VLOOKUP(A71, AGE!A:A, 1, FALSE)), "", "yes")</f>
        <v>yes</v>
      </c>
    </row>
    <row r="72" spans="1:5" x14ac:dyDescent="0.3">
      <c r="A72" t="s">
        <v>2810</v>
      </c>
      <c r="B72">
        <v>2090</v>
      </c>
      <c r="D72" t="s">
        <v>247</v>
      </c>
      <c r="E72" t="str">
        <f>IF(ISERROR(VLOOKUP(A72, AGE!A:A, 1, FALSE)), "", "yes")</f>
        <v/>
      </c>
    </row>
    <row r="73" spans="1:5" x14ac:dyDescent="0.3">
      <c r="A73" t="s">
        <v>2811</v>
      </c>
      <c r="B73">
        <v>740</v>
      </c>
      <c r="D73" t="s">
        <v>247</v>
      </c>
      <c r="E73" t="str">
        <f>IF(ISERROR(VLOOKUP(A73, AGE!A:A, 1, FALSE)), "", "yes")</f>
        <v/>
      </c>
    </row>
    <row r="74" spans="1:5" x14ac:dyDescent="0.3">
      <c r="A74" t="s">
        <v>778</v>
      </c>
      <c r="B74" s="13">
        <v>810</v>
      </c>
      <c r="C74" s="13">
        <v>30</v>
      </c>
      <c r="D74" s="16"/>
      <c r="E74" t="str">
        <f>IF(ISERROR(VLOOKUP(A74, AGE!A:A, 1, FALSE)), "", "yes")</f>
        <v/>
      </c>
    </row>
    <row r="75" spans="1:5" x14ac:dyDescent="0.3">
      <c r="A75" t="s">
        <v>2812</v>
      </c>
      <c r="B75">
        <v>830</v>
      </c>
      <c r="D75" t="s">
        <v>247</v>
      </c>
      <c r="E75" t="str">
        <f>IF(ISERROR(VLOOKUP(A75, AGE!A:A, 1, FALSE)), "", "yes")</f>
        <v/>
      </c>
    </row>
    <row r="76" spans="1:5" x14ac:dyDescent="0.3">
      <c r="A76" t="s">
        <v>697</v>
      </c>
      <c r="B76" s="13">
        <v>730</v>
      </c>
      <c r="C76" s="13">
        <v>130</v>
      </c>
      <c r="D76" s="16"/>
      <c r="E76" t="str">
        <f>IF(ISERROR(VLOOKUP(A76, AGE!A:A, 1, FALSE)), "", "yes")</f>
        <v/>
      </c>
    </row>
    <row r="77" spans="1:5" x14ac:dyDescent="0.3">
      <c r="A77" t="s">
        <v>2813</v>
      </c>
      <c r="B77">
        <v>680</v>
      </c>
      <c r="D77" t="s">
        <v>247</v>
      </c>
      <c r="E77" t="str">
        <f>IF(ISERROR(VLOOKUP(A77, AGE!A:A, 1, FALSE)), "", "yes")</f>
        <v/>
      </c>
    </row>
    <row r="78" spans="1:5" x14ac:dyDescent="0.3">
      <c r="A78" t="s">
        <v>2814</v>
      </c>
      <c r="B78" s="13">
        <v>650</v>
      </c>
      <c r="C78" s="13">
        <v>50</v>
      </c>
      <c r="D78" s="16"/>
      <c r="E78" t="str">
        <f>IF(ISERROR(VLOOKUP(A78, AGE!A:A, 1, FALSE)), "", "yes")</f>
        <v/>
      </c>
    </row>
    <row r="79" spans="1:5" x14ac:dyDescent="0.3">
      <c r="A79" t="s">
        <v>2815</v>
      </c>
      <c r="B79" s="13">
        <v>760</v>
      </c>
      <c r="C79" s="13">
        <v>90</v>
      </c>
      <c r="D79" s="16" t="s">
        <v>1327</v>
      </c>
      <c r="E79" t="str">
        <f>IF(ISERROR(VLOOKUP(A79, AGE!A:A, 1, FALSE)), "", "yes")</f>
        <v/>
      </c>
    </row>
    <row r="80" spans="1:5" x14ac:dyDescent="0.3">
      <c r="A80" t="s">
        <v>676</v>
      </c>
      <c r="B80" s="13">
        <v>650</v>
      </c>
      <c r="C80" s="13">
        <v>70</v>
      </c>
      <c r="D80" s="16"/>
      <c r="E80" t="str">
        <f>IF(ISERROR(VLOOKUP(A80, AGE!A:A, 1, FALSE)), "", "yes")</f>
        <v/>
      </c>
    </row>
    <row r="81" spans="1:6" x14ac:dyDescent="0.3">
      <c r="A81" t="s">
        <v>676</v>
      </c>
      <c r="B81" s="13">
        <v>700</v>
      </c>
      <c r="C81" s="13">
        <v>110</v>
      </c>
      <c r="D81" s="16"/>
      <c r="E81" t="str">
        <f>IF(ISERROR(VLOOKUP(A81, AGE!A:A, 1, FALSE)), "", "yes")</f>
        <v/>
      </c>
    </row>
    <row r="82" spans="1:6" x14ac:dyDescent="0.3">
      <c r="A82" t="s">
        <v>2816</v>
      </c>
      <c r="B82">
        <v>640</v>
      </c>
      <c r="D82" t="s">
        <v>247</v>
      </c>
      <c r="E82" t="str">
        <f>IF(ISERROR(VLOOKUP(A82, AGE!A:A, 1, FALSE)), "", "yes")</f>
        <v/>
      </c>
      <c r="F82" t="s">
        <v>3398</v>
      </c>
    </row>
    <row r="83" spans="1:6" x14ac:dyDescent="0.3">
      <c r="A83" t="s">
        <v>775</v>
      </c>
      <c r="B83" s="13">
        <v>810</v>
      </c>
      <c r="C83" s="13">
        <v>30</v>
      </c>
      <c r="D83" s="16"/>
      <c r="E83" t="str">
        <f>IF(ISERROR(VLOOKUP(A83, AGE!A:A, 1, FALSE)), "", "yes")</f>
        <v/>
      </c>
    </row>
    <row r="84" spans="1:6" x14ac:dyDescent="0.3">
      <c r="A84" t="s">
        <v>2817</v>
      </c>
      <c r="B84" s="13">
        <v>2643</v>
      </c>
      <c r="C84" s="13">
        <v>80</v>
      </c>
      <c r="D84" s="16"/>
      <c r="E84" t="str">
        <f>IF(ISERROR(VLOOKUP(A84, AGE!A:A, 1, FALSE)), "", "yes")</f>
        <v/>
      </c>
    </row>
    <row r="85" spans="1:6" hidden="1" x14ac:dyDescent="0.3">
      <c r="A85" t="s">
        <v>3161</v>
      </c>
      <c r="B85">
        <v>650</v>
      </c>
      <c r="D85" t="s">
        <v>247</v>
      </c>
      <c r="E85" t="str">
        <f>IF(ISERROR(VLOOKUP(A85, AGE!A:A, 1, FALSE)), "", "yes")</f>
        <v>yes</v>
      </c>
    </row>
    <row r="86" spans="1:6" hidden="1" x14ac:dyDescent="0.3">
      <c r="A86" t="s">
        <v>1779</v>
      </c>
      <c r="B86">
        <v>2550</v>
      </c>
      <c r="D86" t="s">
        <v>247</v>
      </c>
      <c r="E86" t="str">
        <f>IF(ISERROR(VLOOKUP(A86, AGE!A:A, 1, FALSE)), "", "yes")</f>
        <v>yes</v>
      </c>
    </row>
    <row r="87" spans="1:6" x14ac:dyDescent="0.3">
      <c r="A87" t="s">
        <v>2818</v>
      </c>
      <c r="B87">
        <v>2250</v>
      </c>
      <c r="D87" t="s">
        <v>247</v>
      </c>
      <c r="E87" t="str">
        <f>IF(ISERROR(VLOOKUP(A87, AGE!A:A, 1, FALSE)), "", "yes")</f>
        <v/>
      </c>
    </row>
    <row r="88" spans="1:6" x14ac:dyDescent="0.3">
      <c r="A88" t="s">
        <v>2818</v>
      </c>
      <c r="B88" s="13">
        <v>2350</v>
      </c>
      <c r="C88" s="13">
        <v>100</v>
      </c>
      <c r="D88" s="16"/>
      <c r="E88" t="str">
        <f>IF(ISERROR(VLOOKUP(A88, AGE!A:A, 1, FALSE)), "", "yes")</f>
        <v/>
      </c>
    </row>
    <row r="89" spans="1:6" x14ac:dyDescent="0.3">
      <c r="A89" t="s">
        <v>694</v>
      </c>
      <c r="B89" s="13">
        <v>560</v>
      </c>
      <c r="C89" s="13">
        <v>17</v>
      </c>
      <c r="D89" s="16" t="s">
        <v>1313</v>
      </c>
      <c r="E89" t="str">
        <f>IF(ISERROR(VLOOKUP(A89, AGE!A:A, 1, FALSE)), "", "yes")</f>
        <v/>
      </c>
    </row>
    <row r="90" spans="1:6" hidden="1" x14ac:dyDescent="0.3">
      <c r="A90" t="s">
        <v>1810</v>
      </c>
      <c r="B90">
        <v>2600</v>
      </c>
      <c r="D90" t="s">
        <v>247</v>
      </c>
      <c r="E90" t="str">
        <f>IF(ISERROR(VLOOKUP(A90, AGE!A:A, 1, FALSE)), "", "yes")</f>
        <v>yes</v>
      </c>
    </row>
    <row r="91" spans="1:6" x14ac:dyDescent="0.3">
      <c r="A91" t="s">
        <v>2819</v>
      </c>
      <c r="B91">
        <v>1364</v>
      </c>
      <c r="D91" t="s">
        <v>247</v>
      </c>
      <c r="E91" t="str">
        <f>IF(ISERROR(VLOOKUP(A91, AGE!A:A, 1, FALSE)), "", "yes")</f>
        <v/>
      </c>
    </row>
    <row r="92" spans="1:6" x14ac:dyDescent="0.3">
      <c r="A92" t="s">
        <v>2820</v>
      </c>
      <c r="B92" s="13">
        <v>850</v>
      </c>
      <c r="C92" s="13">
        <v>350</v>
      </c>
      <c r="D92" s="16" t="s">
        <v>1310</v>
      </c>
      <c r="E92" t="str">
        <f>IF(ISERROR(VLOOKUP(A92, AGE!A:A, 1, FALSE)), "", "yes")</f>
        <v/>
      </c>
    </row>
    <row r="93" spans="1:6" x14ac:dyDescent="0.3">
      <c r="A93" t="s">
        <v>2820</v>
      </c>
      <c r="B93" s="13">
        <v>850</v>
      </c>
      <c r="C93" s="13">
        <v>350</v>
      </c>
      <c r="D93" s="16"/>
      <c r="E93" t="str">
        <f>IF(ISERROR(VLOOKUP(A93, AGE!A:A, 1, FALSE)), "", "yes")</f>
        <v/>
      </c>
    </row>
    <row r="94" spans="1:6" x14ac:dyDescent="0.3">
      <c r="A94" t="s">
        <v>2821</v>
      </c>
      <c r="B94">
        <v>800</v>
      </c>
      <c r="D94" t="s">
        <v>247</v>
      </c>
      <c r="E94" t="str">
        <f>IF(ISERROR(VLOOKUP(A94, AGE!A:A, 1, FALSE)), "", "yes")</f>
        <v/>
      </c>
    </row>
    <row r="95" spans="1:6" x14ac:dyDescent="0.3">
      <c r="A95" t="s">
        <v>2822</v>
      </c>
      <c r="B95" s="13">
        <v>650</v>
      </c>
      <c r="C95" s="13">
        <v>50</v>
      </c>
      <c r="D95" s="16"/>
      <c r="E95" t="str">
        <f>IF(ISERROR(VLOOKUP(A95, AGE!A:A, 1, FALSE)), "", "yes")</f>
        <v/>
      </c>
    </row>
    <row r="96" spans="1:6" x14ac:dyDescent="0.3">
      <c r="A96" t="s">
        <v>2823</v>
      </c>
      <c r="B96">
        <v>2000</v>
      </c>
      <c r="D96" t="s">
        <v>247</v>
      </c>
      <c r="E96" t="str">
        <f>IF(ISERROR(VLOOKUP(A96, AGE!A:A, 1, FALSE)), "", "yes")</f>
        <v/>
      </c>
    </row>
    <row r="97" spans="1:5" x14ac:dyDescent="0.3">
      <c r="A97" t="s">
        <v>2824</v>
      </c>
      <c r="B97">
        <v>560</v>
      </c>
      <c r="D97" t="s">
        <v>247</v>
      </c>
      <c r="E97" t="str">
        <f>IF(ISERROR(VLOOKUP(A97, AGE!A:A, 1, FALSE)), "", "yes")</f>
        <v/>
      </c>
    </row>
    <row r="98" spans="1:5" x14ac:dyDescent="0.3">
      <c r="A98" t="s">
        <v>257</v>
      </c>
      <c r="B98">
        <v>560</v>
      </c>
      <c r="D98" t="s">
        <v>247</v>
      </c>
      <c r="E98" t="str">
        <f>IF(ISERROR(VLOOKUP(A98, AGE!A:A, 1, FALSE)), "", "yes")</f>
        <v/>
      </c>
    </row>
    <row r="99" spans="1:5" x14ac:dyDescent="0.3">
      <c r="A99" t="s">
        <v>2825</v>
      </c>
      <c r="B99">
        <v>660</v>
      </c>
      <c r="D99" t="s">
        <v>247</v>
      </c>
      <c r="E99" t="str">
        <f>IF(ISERROR(VLOOKUP(A99, AGE!A:A, 1, FALSE)), "", "yes")</f>
        <v/>
      </c>
    </row>
    <row r="100" spans="1:5" x14ac:dyDescent="0.3">
      <c r="A100" t="s">
        <v>2826</v>
      </c>
      <c r="B100">
        <v>630</v>
      </c>
      <c r="D100" t="s">
        <v>247</v>
      </c>
      <c r="E100" t="str">
        <f>IF(ISERROR(VLOOKUP(A100, AGE!A:A, 1, FALSE)), "", "yes")</f>
        <v/>
      </c>
    </row>
    <row r="101" spans="1:5" hidden="1" x14ac:dyDescent="0.3">
      <c r="A101" t="s">
        <v>3167</v>
      </c>
      <c r="B101">
        <v>2500</v>
      </c>
      <c r="D101" t="s">
        <v>247</v>
      </c>
      <c r="E101" t="str">
        <f>IF(ISERROR(VLOOKUP(A101, AGE!A:A, 1, FALSE)), "", "yes")</f>
        <v>yes</v>
      </c>
    </row>
    <row r="102" spans="1:5" x14ac:dyDescent="0.3">
      <c r="A102" t="s">
        <v>3170</v>
      </c>
      <c r="B102">
        <v>900</v>
      </c>
      <c r="D102" t="s">
        <v>247</v>
      </c>
      <c r="E102" t="str">
        <f>IF(ISERROR(VLOOKUP(A102, AGE!A:A, 1, FALSE)), "", "yes")</f>
        <v/>
      </c>
    </row>
    <row r="103" spans="1:5" x14ac:dyDescent="0.3">
      <c r="A103" t="s">
        <v>3286</v>
      </c>
      <c r="B103">
        <v>2710</v>
      </c>
      <c r="D103" t="s">
        <v>247</v>
      </c>
      <c r="E103" t="str">
        <f>IF(ISERROR(VLOOKUP(A103, AGE!A:A, 1, FALSE)), "", "yes")</f>
        <v/>
      </c>
    </row>
    <row r="104" spans="1:5" x14ac:dyDescent="0.3">
      <c r="A104" t="s">
        <v>2827</v>
      </c>
      <c r="B104">
        <v>2300</v>
      </c>
      <c r="D104" t="s">
        <v>247</v>
      </c>
      <c r="E104" t="str">
        <f>IF(ISERROR(VLOOKUP(A104, AGE!A:A, 1, FALSE)), "", "yes")</f>
        <v/>
      </c>
    </row>
    <row r="105" spans="1:5" x14ac:dyDescent="0.3">
      <c r="A105" t="s">
        <v>2828</v>
      </c>
      <c r="B105">
        <v>1450</v>
      </c>
      <c r="D105" t="s">
        <v>247</v>
      </c>
      <c r="E105" t="str">
        <f>IF(ISERROR(VLOOKUP(A105, AGE!A:A, 1, FALSE)), "", "yes")</f>
        <v/>
      </c>
    </row>
    <row r="106" spans="1:5" x14ac:dyDescent="0.3">
      <c r="A106" t="s">
        <v>2829</v>
      </c>
      <c r="B106" s="13">
        <v>750</v>
      </c>
      <c r="C106" s="13">
        <v>53</v>
      </c>
      <c r="D106" s="16"/>
      <c r="E106" t="str">
        <f>IF(ISERROR(VLOOKUP(A106, AGE!A:A, 1, FALSE)), "", "yes")</f>
        <v/>
      </c>
    </row>
    <row r="107" spans="1:5" x14ac:dyDescent="0.3">
      <c r="A107" t="s">
        <v>2829</v>
      </c>
      <c r="B107" s="13">
        <v>750</v>
      </c>
      <c r="C107" s="13">
        <v>53</v>
      </c>
      <c r="D107" s="16" t="s">
        <v>1319</v>
      </c>
      <c r="E107" t="str">
        <f>IF(ISERROR(VLOOKUP(A107, AGE!A:A, 1, FALSE)), "", "yes")</f>
        <v/>
      </c>
    </row>
    <row r="108" spans="1:5" hidden="1" x14ac:dyDescent="0.3">
      <c r="A108" t="s">
        <v>2125</v>
      </c>
      <c r="B108">
        <v>560</v>
      </c>
      <c r="D108" t="s">
        <v>247</v>
      </c>
      <c r="E108" t="str">
        <f>IF(ISERROR(VLOOKUP(A108, AGE!A:A, 1, FALSE)), "", "yes")</f>
        <v>yes</v>
      </c>
    </row>
    <row r="109" spans="1:5" x14ac:dyDescent="0.3">
      <c r="A109" t="s">
        <v>2830</v>
      </c>
      <c r="B109">
        <v>850</v>
      </c>
      <c r="D109" t="s">
        <v>247</v>
      </c>
      <c r="E109" t="str">
        <f>IF(ISERROR(VLOOKUP(A109, AGE!A:A, 1, FALSE)), "", "yes")</f>
        <v/>
      </c>
    </row>
    <row r="110" spans="1:5" x14ac:dyDescent="0.3">
      <c r="A110" t="s">
        <v>2831</v>
      </c>
      <c r="B110">
        <v>1850</v>
      </c>
      <c r="D110" t="s">
        <v>247</v>
      </c>
      <c r="E110" t="str">
        <f>IF(ISERROR(VLOOKUP(A110, AGE!A:A, 1, FALSE)), "", "yes")</f>
        <v/>
      </c>
    </row>
    <row r="111" spans="1:5" x14ac:dyDescent="0.3">
      <c r="A111" t="s">
        <v>2832</v>
      </c>
      <c r="B111" s="13">
        <v>600</v>
      </c>
      <c r="C111" s="13">
        <v>10</v>
      </c>
      <c r="D111" s="16"/>
      <c r="E111" t="str">
        <f>IF(ISERROR(VLOOKUP(A111, AGE!A:A, 1, FALSE)), "", "yes")</f>
        <v/>
      </c>
    </row>
    <row r="112" spans="1:5" x14ac:dyDescent="0.3">
      <c r="A112" t="s">
        <v>917</v>
      </c>
      <c r="B112" s="13">
        <v>600</v>
      </c>
      <c r="C112" s="13">
        <v>10</v>
      </c>
      <c r="D112" s="16"/>
      <c r="E112" t="str">
        <f>IF(ISERROR(VLOOKUP(A112, AGE!A:A, 1, FALSE)), "", "yes")</f>
        <v/>
      </c>
    </row>
    <row r="113" spans="1:5" x14ac:dyDescent="0.3">
      <c r="A113" t="s">
        <v>2833</v>
      </c>
      <c r="B113">
        <v>650</v>
      </c>
      <c r="D113" t="s">
        <v>247</v>
      </c>
      <c r="E113" t="str">
        <f>IF(ISERROR(VLOOKUP(A113, AGE!A:A, 1, FALSE)), "", "yes")</f>
        <v/>
      </c>
    </row>
    <row r="114" spans="1:5" x14ac:dyDescent="0.3">
      <c r="A114" t="s">
        <v>3172</v>
      </c>
      <c r="B114" s="13">
        <v>2500</v>
      </c>
      <c r="C114" s="13"/>
      <c r="D114" s="16"/>
      <c r="E114" t="str">
        <f>IF(ISERROR(VLOOKUP(A114, AGE!A:A, 1, FALSE)), "", "yes")</f>
        <v/>
      </c>
    </row>
    <row r="115" spans="1:5" x14ac:dyDescent="0.3">
      <c r="A115" t="s">
        <v>2834</v>
      </c>
      <c r="B115">
        <v>1850</v>
      </c>
      <c r="D115" t="s">
        <v>247</v>
      </c>
      <c r="E115" t="str">
        <f>IF(ISERROR(VLOOKUP(A115, AGE!A:A, 1, FALSE)), "", "yes")</f>
        <v/>
      </c>
    </row>
    <row r="116" spans="1:5" x14ac:dyDescent="0.3">
      <c r="A116" t="s">
        <v>2835</v>
      </c>
      <c r="B116">
        <v>550</v>
      </c>
      <c r="D116" t="s">
        <v>247</v>
      </c>
      <c r="E116" t="str">
        <f>IF(ISERROR(VLOOKUP(A116, AGE!A:A, 1, FALSE)), "", "yes")</f>
        <v/>
      </c>
    </row>
    <row r="117" spans="1:5" x14ac:dyDescent="0.3">
      <c r="A117" t="s">
        <v>3271</v>
      </c>
      <c r="B117">
        <v>610</v>
      </c>
      <c r="D117" t="s">
        <v>247</v>
      </c>
      <c r="E117" t="str">
        <f>IF(ISERROR(VLOOKUP(A117, AGE!A:A, 1, FALSE)), "", "yes")</f>
        <v/>
      </c>
    </row>
    <row r="118" spans="1:5" x14ac:dyDescent="0.3">
      <c r="A118" t="s">
        <v>2836</v>
      </c>
      <c r="B118">
        <v>3300</v>
      </c>
      <c r="D118" t="s">
        <v>247</v>
      </c>
      <c r="E118" t="str">
        <f>IF(ISERROR(VLOOKUP(A118, AGE!A:A, 1, FALSE)), "", "yes")</f>
        <v/>
      </c>
    </row>
    <row r="119" spans="1:5" x14ac:dyDescent="0.3">
      <c r="A119" t="s">
        <v>2837</v>
      </c>
      <c r="B119">
        <v>700</v>
      </c>
      <c r="D119" t="s">
        <v>247</v>
      </c>
      <c r="E119" t="str">
        <f>IF(ISERROR(VLOOKUP(A119, AGE!A:A, 1, FALSE)), "", "yes")</f>
        <v/>
      </c>
    </row>
    <row r="120" spans="1:5" x14ac:dyDescent="0.3">
      <c r="A120" t="s">
        <v>2838</v>
      </c>
      <c r="B120" s="13">
        <v>810</v>
      </c>
      <c r="C120" s="13">
        <v>30</v>
      </c>
      <c r="D120" s="16"/>
      <c r="E120" t="str">
        <f>IF(ISERROR(VLOOKUP(A120, AGE!A:A, 1, FALSE)), "", "yes")</f>
        <v/>
      </c>
    </row>
    <row r="121" spans="1:5" x14ac:dyDescent="0.3">
      <c r="A121" t="s">
        <v>2838</v>
      </c>
      <c r="B121" s="13">
        <v>832.5</v>
      </c>
      <c r="C121" s="13">
        <v>2.5</v>
      </c>
      <c r="D121" s="16"/>
      <c r="E121" t="str">
        <f>IF(ISERROR(VLOOKUP(A121, AGE!A:A, 1, FALSE)), "", "yes")</f>
        <v/>
      </c>
    </row>
    <row r="122" spans="1:5" x14ac:dyDescent="0.3">
      <c r="A122" t="s">
        <v>2839</v>
      </c>
      <c r="B122" s="13">
        <v>810</v>
      </c>
      <c r="C122" s="13">
        <v>30</v>
      </c>
      <c r="D122" s="16"/>
      <c r="E122" t="str">
        <f>IF(ISERROR(VLOOKUP(A122, AGE!A:A, 1, FALSE)), "", "yes")</f>
        <v/>
      </c>
    </row>
    <row r="123" spans="1:5" x14ac:dyDescent="0.3">
      <c r="A123" t="s">
        <v>758</v>
      </c>
      <c r="B123" s="13">
        <v>493.8</v>
      </c>
      <c r="C123" s="13"/>
      <c r="D123" s="16" t="s">
        <v>1317</v>
      </c>
      <c r="E123" t="str">
        <f>IF(ISERROR(VLOOKUP(A123, AGE!A:A, 1, FALSE)), "", "yes")</f>
        <v/>
      </c>
    </row>
    <row r="124" spans="1:5" x14ac:dyDescent="0.3">
      <c r="A124" t="s">
        <v>2840</v>
      </c>
      <c r="B124">
        <v>750</v>
      </c>
      <c r="D124" t="s">
        <v>247</v>
      </c>
      <c r="E124" t="str">
        <f>IF(ISERROR(VLOOKUP(A124, AGE!A:A, 1, FALSE)), "", "yes")</f>
        <v/>
      </c>
    </row>
    <row r="125" spans="1:5" x14ac:dyDescent="0.3">
      <c r="A125" t="s">
        <v>2842</v>
      </c>
      <c r="B125">
        <v>2300</v>
      </c>
      <c r="D125" t="s">
        <v>247</v>
      </c>
      <c r="E125" t="str">
        <f>IF(ISERROR(VLOOKUP(A125, AGE!A:A, 1, FALSE)), "", "yes")</f>
        <v/>
      </c>
    </row>
    <row r="126" spans="1:5" x14ac:dyDescent="0.3">
      <c r="A126" t="s">
        <v>2843</v>
      </c>
      <c r="B126">
        <v>1350</v>
      </c>
      <c r="D126" t="s">
        <v>247</v>
      </c>
      <c r="E126" t="str">
        <f>IF(ISERROR(VLOOKUP(A126, AGE!A:A, 1, FALSE)), "", "yes")</f>
        <v/>
      </c>
    </row>
    <row r="127" spans="1:5" x14ac:dyDescent="0.3">
      <c r="A127" t="s">
        <v>3178</v>
      </c>
      <c r="B127" s="13">
        <v>2200</v>
      </c>
      <c r="C127" s="13">
        <v>200</v>
      </c>
      <c r="D127" s="16" t="s">
        <v>1334</v>
      </c>
      <c r="E127" t="str">
        <f>IF(ISERROR(VLOOKUP(A127, AGE!A:A, 1, FALSE)), "", "yes")</f>
        <v/>
      </c>
    </row>
    <row r="128" spans="1:5" hidden="1" x14ac:dyDescent="0.3">
      <c r="A128" t="s">
        <v>2041</v>
      </c>
      <c r="B128" s="13">
        <v>530</v>
      </c>
      <c r="C128" s="13">
        <v>5</v>
      </c>
      <c r="D128" s="16" t="s">
        <v>1317</v>
      </c>
      <c r="E128" t="str">
        <f>IF(ISERROR(VLOOKUP(A128, AGE!A:A, 1, FALSE)), "", "yes")</f>
        <v>yes</v>
      </c>
    </row>
    <row r="129" spans="1:5" x14ac:dyDescent="0.3">
      <c r="A129" t="s">
        <v>2844</v>
      </c>
      <c r="B129" s="13">
        <v>1625</v>
      </c>
      <c r="C129" s="13">
        <v>6</v>
      </c>
      <c r="D129" s="16"/>
      <c r="E129" t="str">
        <f>IF(ISERROR(VLOOKUP(A129, AGE!A:A, 1, FALSE)), "", "yes")</f>
        <v/>
      </c>
    </row>
    <row r="130" spans="1:5" hidden="1" x14ac:dyDescent="0.3">
      <c r="A130" t="s">
        <v>1782</v>
      </c>
      <c r="B130">
        <v>2500</v>
      </c>
      <c r="D130" t="s">
        <v>247</v>
      </c>
      <c r="E130" t="str">
        <f>IF(ISERROR(VLOOKUP(A130, AGE!A:A, 1, FALSE)), "", "yes")</f>
        <v>yes</v>
      </c>
    </row>
    <row r="131" spans="1:5" hidden="1" x14ac:dyDescent="0.3">
      <c r="A131" t="s">
        <v>2845</v>
      </c>
      <c r="B131">
        <v>750</v>
      </c>
      <c r="D131" t="s">
        <v>247</v>
      </c>
      <c r="E131" t="str">
        <f>IF(ISERROR(VLOOKUP(A131, AGE!A:A, 1, FALSE)), "", "yes")</f>
        <v>yes</v>
      </c>
    </row>
    <row r="132" spans="1:5" x14ac:dyDescent="0.3">
      <c r="A132" t="s">
        <v>2846</v>
      </c>
      <c r="B132">
        <v>620</v>
      </c>
      <c r="D132" t="s">
        <v>247</v>
      </c>
      <c r="E132" t="str">
        <f>IF(ISERROR(VLOOKUP(A132, AGE!A:A, 1, FALSE)), "", "yes")</f>
        <v/>
      </c>
    </row>
    <row r="133" spans="1:5" x14ac:dyDescent="0.3">
      <c r="A133" t="s">
        <v>2847</v>
      </c>
      <c r="B133">
        <v>680</v>
      </c>
      <c r="D133" t="s">
        <v>247</v>
      </c>
      <c r="E133" t="str">
        <f>IF(ISERROR(VLOOKUP(A133, AGE!A:A, 1, FALSE)), "", "yes")</f>
        <v/>
      </c>
    </row>
    <row r="134" spans="1:5" x14ac:dyDescent="0.3">
      <c r="A134" t="s">
        <v>2848</v>
      </c>
      <c r="B134" s="13">
        <v>540</v>
      </c>
      <c r="C134" s="13">
        <v>15</v>
      </c>
      <c r="D134" s="16"/>
      <c r="E134" t="str">
        <f>IF(ISERROR(VLOOKUP(A134, AGE!A:A, 1, FALSE)), "", "yes")</f>
        <v/>
      </c>
    </row>
    <row r="135" spans="1:5" x14ac:dyDescent="0.3">
      <c r="A135" t="s">
        <v>2848</v>
      </c>
      <c r="B135" s="13">
        <v>540</v>
      </c>
      <c r="C135" s="13">
        <v>10</v>
      </c>
      <c r="D135" s="16"/>
      <c r="E135" t="str">
        <f>IF(ISERROR(VLOOKUP(A135, AGE!A:A, 1, FALSE)), "", "yes")</f>
        <v/>
      </c>
    </row>
    <row r="136" spans="1:5" x14ac:dyDescent="0.3">
      <c r="A136" t="s">
        <v>2848</v>
      </c>
      <c r="B136" s="13">
        <v>550</v>
      </c>
      <c r="C136" s="13">
        <v>10</v>
      </c>
      <c r="D136" s="16"/>
      <c r="E136" t="str">
        <f>IF(ISERROR(VLOOKUP(A136, AGE!A:A, 1, FALSE)), "", "yes")</f>
        <v/>
      </c>
    </row>
    <row r="137" spans="1:5" x14ac:dyDescent="0.3">
      <c r="A137" t="s">
        <v>1039</v>
      </c>
      <c r="B137" s="13">
        <v>550</v>
      </c>
      <c r="C137" s="13">
        <v>9</v>
      </c>
      <c r="D137" s="16"/>
      <c r="E137" t="str">
        <f>IF(ISERROR(VLOOKUP(A137, AGE!A:A, 1, FALSE)), "", "yes")</f>
        <v/>
      </c>
    </row>
    <row r="138" spans="1:5" x14ac:dyDescent="0.3">
      <c r="A138" t="s">
        <v>1039</v>
      </c>
      <c r="B138">
        <v>570</v>
      </c>
      <c r="D138" t="s">
        <v>247</v>
      </c>
      <c r="E138" t="str">
        <f>IF(ISERROR(VLOOKUP(A138, AGE!A:A, 1, FALSE)), "", "yes")</f>
        <v/>
      </c>
    </row>
    <row r="139" spans="1:5" x14ac:dyDescent="0.3">
      <c r="A139" t="s">
        <v>2849</v>
      </c>
      <c r="B139" s="13">
        <v>875</v>
      </c>
      <c r="C139" s="13">
        <v>325</v>
      </c>
      <c r="D139" s="16"/>
      <c r="E139" t="str">
        <f>IF(ISERROR(VLOOKUP(A139, AGE!A:A, 1, FALSE)), "", "yes")</f>
        <v/>
      </c>
    </row>
    <row r="140" spans="1:5" x14ac:dyDescent="0.3">
      <c r="A140" t="s">
        <v>2850</v>
      </c>
      <c r="B140">
        <v>750</v>
      </c>
      <c r="D140" t="s">
        <v>247</v>
      </c>
      <c r="E140" t="str">
        <f>IF(ISERROR(VLOOKUP(A140, AGE!A:A, 1, FALSE)), "", "yes")</f>
        <v/>
      </c>
    </row>
    <row r="141" spans="1:5" hidden="1" x14ac:dyDescent="0.3">
      <c r="A141" t="s">
        <v>2851</v>
      </c>
      <c r="B141">
        <v>1400</v>
      </c>
      <c r="D141" t="s">
        <v>247</v>
      </c>
      <c r="E141" t="str">
        <f>IF(ISERROR(VLOOKUP(A141, AGE!A:A, 1, FALSE)), "", "yes")</f>
        <v>yes</v>
      </c>
    </row>
    <row r="142" spans="1:5" x14ac:dyDescent="0.3">
      <c r="A142" t="s">
        <v>2852</v>
      </c>
      <c r="B142">
        <v>580</v>
      </c>
      <c r="D142" t="s">
        <v>247</v>
      </c>
      <c r="E142" t="str">
        <f>IF(ISERROR(VLOOKUP(A142, AGE!A:A, 1, FALSE)), "", "yes")</f>
        <v/>
      </c>
    </row>
    <row r="143" spans="1:5" x14ac:dyDescent="0.3">
      <c r="A143" t="s">
        <v>2853</v>
      </c>
      <c r="B143" s="13">
        <v>1607</v>
      </c>
      <c r="C143" s="13">
        <v>18</v>
      </c>
      <c r="D143" s="16" t="s">
        <v>1325</v>
      </c>
      <c r="E143" t="str">
        <f>IF(ISERROR(VLOOKUP(A143, AGE!A:A, 1, FALSE)), "", "yes")</f>
        <v/>
      </c>
    </row>
    <row r="144" spans="1:5" x14ac:dyDescent="0.3">
      <c r="A144" t="s">
        <v>2854</v>
      </c>
      <c r="B144" s="13">
        <v>570</v>
      </c>
      <c r="C144" s="13">
        <v>20</v>
      </c>
      <c r="D144" s="16"/>
      <c r="E144" t="str">
        <f>IF(ISERROR(VLOOKUP(A144, AGE!A:A, 1, FALSE)), "", "yes")</f>
        <v/>
      </c>
    </row>
    <row r="145" spans="1:5" x14ac:dyDescent="0.3">
      <c r="A145" t="s">
        <v>2854</v>
      </c>
      <c r="B145">
        <v>650</v>
      </c>
      <c r="D145" t="s">
        <v>247</v>
      </c>
      <c r="E145" t="str">
        <f>IF(ISERROR(VLOOKUP(A145, AGE!A:A, 1, FALSE)), "", "yes")</f>
        <v/>
      </c>
    </row>
    <row r="146" spans="1:5" x14ac:dyDescent="0.3">
      <c r="A146" t="s">
        <v>2855</v>
      </c>
      <c r="B146">
        <v>580</v>
      </c>
      <c r="D146" t="s">
        <v>247</v>
      </c>
      <c r="E146" t="str">
        <f>IF(ISERROR(VLOOKUP(A146, AGE!A:A, 1, FALSE)), "", "yes")</f>
        <v/>
      </c>
    </row>
    <row r="147" spans="1:5" x14ac:dyDescent="0.3">
      <c r="A147" t="s">
        <v>2856</v>
      </c>
      <c r="B147">
        <v>720</v>
      </c>
      <c r="D147" t="s">
        <v>247</v>
      </c>
      <c r="E147" t="str">
        <f>IF(ISERROR(VLOOKUP(A147, AGE!A:A, 1, FALSE)), "", "yes")</f>
        <v/>
      </c>
    </row>
    <row r="148" spans="1:5" x14ac:dyDescent="0.3">
      <c r="A148" t="s">
        <v>2856</v>
      </c>
      <c r="B148" s="13">
        <v>750</v>
      </c>
      <c r="C148" s="13">
        <v>100</v>
      </c>
      <c r="D148" s="16" t="s">
        <v>1314</v>
      </c>
      <c r="E148" t="str">
        <f>IF(ISERROR(VLOOKUP(A148, AGE!A:A, 1, FALSE)), "", "yes")</f>
        <v/>
      </c>
    </row>
    <row r="149" spans="1:5" x14ac:dyDescent="0.3">
      <c r="A149" t="s">
        <v>3187</v>
      </c>
      <c r="B149">
        <v>1300</v>
      </c>
      <c r="D149" t="s">
        <v>247</v>
      </c>
      <c r="E149" t="str">
        <f>IF(ISERROR(VLOOKUP(A149, AGE!A:A, 1, FALSE)), "", "yes")</f>
        <v/>
      </c>
    </row>
    <row r="150" spans="1:5" hidden="1" x14ac:dyDescent="0.3">
      <c r="A150" t="s">
        <v>585</v>
      </c>
      <c r="B150">
        <v>2000</v>
      </c>
      <c r="D150" t="s">
        <v>247</v>
      </c>
      <c r="E150" t="str">
        <f>IF(ISERROR(VLOOKUP(A150, AGE!A:A, 1, FALSE)), "", "yes")</f>
        <v>yes</v>
      </c>
    </row>
    <row r="151" spans="1:5" x14ac:dyDescent="0.3">
      <c r="A151" t="s">
        <v>771</v>
      </c>
      <c r="B151" s="13">
        <v>810</v>
      </c>
      <c r="C151" s="13">
        <v>30</v>
      </c>
      <c r="D151" s="16"/>
      <c r="E151" t="str">
        <f>IF(ISERROR(VLOOKUP(A151, AGE!A:A, 1, FALSE)), "", "yes")</f>
        <v/>
      </c>
    </row>
    <row r="152" spans="1:5" x14ac:dyDescent="0.3">
      <c r="A152" t="s">
        <v>2857</v>
      </c>
      <c r="B152">
        <v>1200</v>
      </c>
      <c r="D152" t="s">
        <v>247</v>
      </c>
      <c r="E152" t="str">
        <f>IF(ISERROR(VLOOKUP(A152, AGE!A:A, 1, FALSE)), "", "yes")</f>
        <v/>
      </c>
    </row>
    <row r="153" spans="1:5" x14ac:dyDescent="0.3">
      <c r="A153" t="s">
        <v>2857</v>
      </c>
      <c r="B153" s="13">
        <v>1350</v>
      </c>
      <c r="C153" s="13">
        <v>250</v>
      </c>
      <c r="D153" s="16"/>
      <c r="E153" t="str">
        <f>IF(ISERROR(VLOOKUP(A153, AGE!A:A, 1, FALSE)), "", "yes")</f>
        <v/>
      </c>
    </row>
    <row r="154" spans="1:5" x14ac:dyDescent="0.3">
      <c r="A154" t="s">
        <v>2858</v>
      </c>
      <c r="B154" s="13">
        <v>2300</v>
      </c>
      <c r="C154" s="13">
        <v>130</v>
      </c>
      <c r="D154" s="16" t="s">
        <v>1312</v>
      </c>
      <c r="E154" t="str">
        <f>IF(ISERROR(VLOOKUP(A154, AGE!A:A, 1, FALSE)), "", "yes")</f>
        <v/>
      </c>
    </row>
    <row r="155" spans="1:5" x14ac:dyDescent="0.3">
      <c r="A155" t="s">
        <v>2858</v>
      </c>
      <c r="B155" s="13">
        <v>2350</v>
      </c>
      <c r="C155" s="13">
        <v>150</v>
      </c>
      <c r="D155" s="16"/>
      <c r="E155" t="str">
        <f>IF(ISERROR(VLOOKUP(A155, AGE!A:A, 1, FALSE)), "", "yes")</f>
        <v/>
      </c>
    </row>
    <row r="156" spans="1:5" x14ac:dyDescent="0.3">
      <c r="A156" t="s">
        <v>2859</v>
      </c>
      <c r="B156">
        <v>620</v>
      </c>
      <c r="D156" t="s">
        <v>247</v>
      </c>
      <c r="E156" t="str">
        <f>IF(ISERROR(VLOOKUP(A156, AGE!A:A, 1, FALSE)), "", "yes")</f>
        <v/>
      </c>
    </row>
    <row r="157" spans="1:5" x14ac:dyDescent="0.3">
      <c r="A157" t="s">
        <v>774</v>
      </c>
      <c r="B157" s="13">
        <v>810</v>
      </c>
      <c r="C157" s="13">
        <v>30</v>
      </c>
      <c r="D157" s="16"/>
      <c r="E157" t="str">
        <f>IF(ISERROR(VLOOKUP(A157, AGE!A:A, 1, FALSE)), "", "yes")</f>
        <v/>
      </c>
    </row>
    <row r="158" spans="1:5" x14ac:dyDescent="0.3">
      <c r="A158" t="s">
        <v>2860</v>
      </c>
      <c r="B158" s="13"/>
      <c r="C158" s="13"/>
      <c r="D158" s="16"/>
      <c r="E158" t="str">
        <f>IF(ISERROR(VLOOKUP(A158, AGE!A:A, 1, FALSE)), "", "yes")</f>
        <v/>
      </c>
    </row>
    <row r="159" spans="1:5" x14ac:dyDescent="0.3">
      <c r="A159" t="s">
        <v>2861</v>
      </c>
      <c r="B159">
        <v>640</v>
      </c>
      <c r="D159" t="s">
        <v>247</v>
      </c>
      <c r="E159" t="str">
        <f>IF(ISERROR(VLOOKUP(A159, AGE!A:A, 1, FALSE)), "", "yes")</f>
        <v/>
      </c>
    </row>
    <row r="160" spans="1:5" x14ac:dyDescent="0.3">
      <c r="A160" t="s">
        <v>2862</v>
      </c>
      <c r="B160">
        <v>1580</v>
      </c>
      <c r="D160" t="s">
        <v>247</v>
      </c>
      <c r="E160" t="str">
        <f>IF(ISERROR(VLOOKUP(A160, AGE!A:A, 1, FALSE)), "", "yes")</f>
        <v/>
      </c>
    </row>
    <row r="161" spans="1:5" x14ac:dyDescent="0.3">
      <c r="A161" t="s">
        <v>2863</v>
      </c>
      <c r="B161" s="13">
        <v>515</v>
      </c>
      <c r="C161" s="13">
        <v>6</v>
      </c>
      <c r="D161" s="16" t="s">
        <v>1309</v>
      </c>
      <c r="E161" t="str">
        <f>IF(ISERROR(VLOOKUP(A161, AGE!A:A, 1, FALSE)), "", "yes")</f>
        <v/>
      </c>
    </row>
    <row r="162" spans="1:5" x14ac:dyDescent="0.3">
      <c r="A162" t="s">
        <v>2863</v>
      </c>
      <c r="B162" s="13">
        <v>515</v>
      </c>
      <c r="C162" s="13">
        <v>5</v>
      </c>
      <c r="D162" s="16" t="s">
        <v>1309</v>
      </c>
      <c r="E162" t="str">
        <f>IF(ISERROR(VLOOKUP(A162, AGE!A:A, 1, FALSE)), "", "yes")</f>
        <v/>
      </c>
    </row>
    <row r="163" spans="1:5" x14ac:dyDescent="0.3">
      <c r="A163" t="s">
        <v>2864</v>
      </c>
      <c r="B163">
        <v>690</v>
      </c>
      <c r="D163" t="s">
        <v>247</v>
      </c>
      <c r="E163" t="str">
        <f>IF(ISERROR(VLOOKUP(A163, AGE!A:A, 1, FALSE)), "", "yes")</f>
        <v/>
      </c>
    </row>
    <row r="164" spans="1:5" x14ac:dyDescent="0.3">
      <c r="A164" t="s">
        <v>2864</v>
      </c>
      <c r="B164" s="13">
        <v>725</v>
      </c>
      <c r="C164" s="13">
        <v>135</v>
      </c>
      <c r="D164" s="16" t="s">
        <v>1314</v>
      </c>
      <c r="E164" t="str">
        <f>IF(ISERROR(VLOOKUP(A164, AGE!A:A, 1, FALSE)), "", "yes")</f>
        <v/>
      </c>
    </row>
    <row r="165" spans="1:5" x14ac:dyDescent="0.3">
      <c r="A165" t="s">
        <v>2865</v>
      </c>
      <c r="B165">
        <v>680</v>
      </c>
      <c r="D165" t="s">
        <v>247</v>
      </c>
      <c r="E165" t="str">
        <f>IF(ISERROR(VLOOKUP(A165, AGE!A:A, 1, FALSE)), "", "yes")</f>
        <v/>
      </c>
    </row>
    <row r="166" spans="1:5" x14ac:dyDescent="0.3">
      <c r="A166" t="s">
        <v>2865</v>
      </c>
      <c r="B166">
        <v>700</v>
      </c>
      <c r="D166" t="s">
        <v>247</v>
      </c>
      <c r="E166" t="str">
        <f>IF(ISERROR(VLOOKUP(A166, AGE!A:A, 1, FALSE)), "", "yes")</f>
        <v/>
      </c>
    </row>
    <row r="167" spans="1:5" x14ac:dyDescent="0.3">
      <c r="A167" t="s">
        <v>2865</v>
      </c>
      <c r="B167">
        <v>720</v>
      </c>
      <c r="D167" t="s">
        <v>247</v>
      </c>
      <c r="E167" t="str">
        <f>IF(ISERROR(VLOOKUP(A167, AGE!A:A, 1, FALSE)), "", "yes")</f>
        <v/>
      </c>
    </row>
    <row r="168" spans="1:5" x14ac:dyDescent="0.3">
      <c r="A168" t="s">
        <v>2865</v>
      </c>
      <c r="B168" s="13">
        <v>725</v>
      </c>
      <c r="C168" s="13">
        <v>135</v>
      </c>
      <c r="D168" s="16" t="s">
        <v>1314</v>
      </c>
      <c r="E168" t="str">
        <f>IF(ISERROR(VLOOKUP(A168, AGE!A:A, 1, FALSE)), "", "yes")</f>
        <v/>
      </c>
    </row>
    <row r="169" spans="1:5" x14ac:dyDescent="0.3">
      <c r="A169" t="s">
        <v>2865</v>
      </c>
      <c r="B169">
        <v>740</v>
      </c>
      <c r="D169" t="s">
        <v>247</v>
      </c>
      <c r="E169" t="str">
        <f>IF(ISERROR(VLOOKUP(A169, AGE!A:A, 1, FALSE)), "", "yes")</f>
        <v/>
      </c>
    </row>
    <row r="170" spans="1:5" x14ac:dyDescent="0.3">
      <c r="A170" t="s">
        <v>2865</v>
      </c>
      <c r="B170">
        <v>750</v>
      </c>
      <c r="D170" t="s">
        <v>247</v>
      </c>
      <c r="E170" t="str">
        <f>IF(ISERROR(VLOOKUP(A170, AGE!A:A, 1, FALSE)), "", "yes")</f>
        <v/>
      </c>
    </row>
    <row r="171" spans="1:5" x14ac:dyDescent="0.3">
      <c r="A171" t="s">
        <v>2865</v>
      </c>
      <c r="B171" s="13">
        <v>750</v>
      </c>
      <c r="C171" s="13">
        <v>100</v>
      </c>
      <c r="D171" s="16" t="s">
        <v>1314</v>
      </c>
      <c r="E171" t="str">
        <f>IF(ISERROR(VLOOKUP(A171, AGE!A:A, 1, FALSE)), "", "yes")</f>
        <v/>
      </c>
    </row>
    <row r="172" spans="1:5" x14ac:dyDescent="0.3">
      <c r="A172" t="s">
        <v>2865</v>
      </c>
      <c r="B172">
        <v>760</v>
      </c>
      <c r="D172" t="s">
        <v>247</v>
      </c>
      <c r="E172" t="str">
        <f>IF(ISERROR(VLOOKUP(A172, AGE!A:A, 1, FALSE)), "", "yes")</f>
        <v/>
      </c>
    </row>
    <row r="173" spans="1:5" x14ac:dyDescent="0.3">
      <c r="A173" t="s">
        <v>2865</v>
      </c>
      <c r="B173">
        <v>770</v>
      </c>
      <c r="D173" t="s">
        <v>247</v>
      </c>
      <c r="E173" t="str">
        <f>IF(ISERROR(VLOOKUP(A173, AGE!A:A, 1, FALSE)), "", "yes")</f>
        <v/>
      </c>
    </row>
    <row r="174" spans="1:5" x14ac:dyDescent="0.3">
      <c r="A174" t="s">
        <v>2865</v>
      </c>
      <c r="B174">
        <v>780</v>
      </c>
      <c r="D174" t="s">
        <v>247</v>
      </c>
      <c r="E174" t="str">
        <f>IF(ISERROR(VLOOKUP(A174, AGE!A:A, 1, FALSE)), "", "yes")</f>
        <v/>
      </c>
    </row>
    <row r="175" spans="1:5" x14ac:dyDescent="0.3">
      <c r="A175" t="s">
        <v>2866</v>
      </c>
      <c r="B175" s="13">
        <v>1462</v>
      </c>
      <c r="C175" s="13">
        <v>12</v>
      </c>
      <c r="D175" s="16" t="s">
        <v>1320</v>
      </c>
      <c r="E175" t="str">
        <f>IF(ISERROR(VLOOKUP(A175, AGE!A:A, 1, FALSE)), "", "yes")</f>
        <v/>
      </c>
    </row>
    <row r="176" spans="1:5" x14ac:dyDescent="0.3">
      <c r="A176" t="s">
        <v>2867</v>
      </c>
      <c r="B176" s="13">
        <v>512</v>
      </c>
      <c r="C176" s="13"/>
      <c r="D176" s="16"/>
      <c r="E176" t="str">
        <f>IF(ISERROR(VLOOKUP(A176, AGE!A:A, 1, FALSE)), "", "yes")</f>
        <v/>
      </c>
    </row>
    <row r="177" spans="1:5" x14ac:dyDescent="0.3">
      <c r="A177" t="s">
        <v>2867</v>
      </c>
      <c r="B177" s="13">
        <v>514</v>
      </c>
      <c r="C177" s="13"/>
      <c r="D177" s="16"/>
      <c r="E177" t="str">
        <f>IF(ISERROR(VLOOKUP(A177, AGE!A:A, 1, FALSE)), "", "yes")</f>
        <v/>
      </c>
    </row>
    <row r="178" spans="1:5" x14ac:dyDescent="0.3">
      <c r="A178" t="s">
        <v>2867</v>
      </c>
      <c r="B178" s="13">
        <v>522</v>
      </c>
      <c r="C178" s="13"/>
      <c r="D178" s="16"/>
      <c r="E178" t="str">
        <f>IF(ISERROR(VLOOKUP(A178, AGE!A:A, 1, FALSE)), "", "yes")</f>
        <v/>
      </c>
    </row>
    <row r="179" spans="1:5" x14ac:dyDescent="0.3">
      <c r="A179" t="s">
        <v>2867</v>
      </c>
      <c r="B179" s="13">
        <v>528</v>
      </c>
      <c r="C179" s="13"/>
      <c r="D179" s="16"/>
      <c r="E179" t="str">
        <f>IF(ISERROR(VLOOKUP(A179, AGE!A:A, 1, FALSE)), "", "yes")</f>
        <v/>
      </c>
    </row>
    <row r="180" spans="1:5" hidden="1" x14ac:dyDescent="0.3">
      <c r="A180" t="s">
        <v>2868</v>
      </c>
      <c r="B180">
        <v>1925</v>
      </c>
      <c r="D180" t="s">
        <v>247</v>
      </c>
      <c r="E180" t="str">
        <f>IF(ISERROR(VLOOKUP(A180, AGE!A:A, 1, FALSE)), "", "yes")</f>
        <v>yes</v>
      </c>
    </row>
    <row r="181" spans="1:5" x14ac:dyDescent="0.3">
      <c r="A181" t="s">
        <v>2869</v>
      </c>
      <c r="B181" s="13">
        <v>1350</v>
      </c>
      <c r="C181" s="13">
        <v>250</v>
      </c>
      <c r="D181" s="16"/>
      <c r="E181" t="str">
        <f>IF(ISERROR(VLOOKUP(A181, AGE!A:A, 1, FALSE)), "", "yes")</f>
        <v/>
      </c>
    </row>
    <row r="182" spans="1:5" x14ac:dyDescent="0.3">
      <c r="A182" t="s">
        <v>833</v>
      </c>
      <c r="B182" s="13">
        <v>530</v>
      </c>
      <c r="C182" s="13">
        <v>4</v>
      </c>
      <c r="D182" s="16"/>
      <c r="E182" t="str">
        <f>IF(ISERROR(VLOOKUP(A182, AGE!A:A, 1, FALSE)), "", "yes")</f>
        <v/>
      </c>
    </row>
    <row r="183" spans="1:5" x14ac:dyDescent="0.3">
      <c r="A183" t="s">
        <v>3272</v>
      </c>
      <c r="B183">
        <v>620</v>
      </c>
      <c r="D183" t="s">
        <v>247</v>
      </c>
      <c r="E183" t="str">
        <f>IF(ISERROR(VLOOKUP(A183, AGE!A:A, 1, FALSE)), "", "yes")</f>
        <v/>
      </c>
    </row>
    <row r="184" spans="1:5" x14ac:dyDescent="0.3">
      <c r="A184" t="s">
        <v>2870</v>
      </c>
      <c r="B184">
        <v>1100</v>
      </c>
      <c r="D184" t="s">
        <v>247</v>
      </c>
      <c r="E184" t="str">
        <f>IF(ISERROR(VLOOKUP(A184, AGE!A:A, 1, FALSE)), "", "yes")</f>
        <v/>
      </c>
    </row>
    <row r="185" spans="1:5" x14ac:dyDescent="0.3">
      <c r="A185" t="s">
        <v>2871</v>
      </c>
      <c r="B185" s="13">
        <v>2150</v>
      </c>
      <c r="C185" s="13">
        <v>550</v>
      </c>
      <c r="D185" s="16" t="s">
        <v>1318</v>
      </c>
      <c r="E185" t="str">
        <f>IF(ISERROR(VLOOKUP(A185, AGE!A:A, 1, FALSE)), "", "yes")</f>
        <v/>
      </c>
    </row>
    <row r="186" spans="1:5" x14ac:dyDescent="0.3">
      <c r="A186" t="s">
        <v>2872</v>
      </c>
      <c r="B186" s="13">
        <v>2150</v>
      </c>
      <c r="C186" s="13">
        <v>550</v>
      </c>
      <c r="D186" s="16" t="s">
        <v>1318</v>
      </c>
      <c r="E186" t="str">
        <f>IF(ISERROR(VLOOKUP(A186, AGE!A:A, 1, FALSE)), "", "yes")</f>
        <v/>
      </c>
    </row>
    <row r="187" spans="1:5" x14ac:dyDescent="0.3">
      <c r="A187" t="s">
        <v>2873</v>
      </c>
      <c r="B187" s="13">
        <v>2150</v>
      </c>
      <c r="C187" s="13">
        <v>550</v>
      </c>
      <c r="D187" s="16" t="s">
        <v>1318</v>
      </c>
      <c r="E187" t="str">
        <f>IF(ISERROR(VLOOKUP(A187, AGE!A:A, 1, FALSE)), "", "yes")</f>
        <v/>
      </c>
    </row>
    <row r="188" spans="1:5" x14ac:dyDescent="0.3">
      <c r="A188" t="s">
        <v>2874</v>
      </c>
      <c r="B188" s="13">
        <v>2150</v>
      </c>
      <c r="C188" s="13">
        <v>550</v>
      </c>
      <c r="D188" s="16" t="s">
        <v>1318</v>
      </c>
      <c r="E188" t="str">
        <f>IF(ISERROR(VLOOKUP(A188, AGE!A:A, 1, FALSE)), "", "yes")</f>
        <v/>
      </c>
    </row>
    <row r="189" spans="1:5" x14ac:dyDescent="0.3">
      <c r="A189" t="s">
        <v>2875</v>
      </c>
      <c r="B189" s="13">
        <v>2150</v>
      </c>
      <c r="C189" s="13">
        <v>550</v>
      </c>
      <c r="D189" s="16" t="s">
        <v>1318</v>
      </c>
      <c r="E189" t="str">
        <f>IF(ISERROR(VLOOKUP(A189, AGE!A:A, 1, FALSE)), "", "yes")</f>
        <v/>
      </c>
    </row>
    <row r="190" spans="1:5" x14ac:dyDescent="0.3">
      <c r="A190" t="s">
        <v>2876</v>
      </c>
      <c r="B190" s="13">
        <v>2150</v>
      </c>
      <c r="C190" s="13">
        <v>550</v>
      </c>
      <c r="D190" s="16" t="s">
        <v>1318</v>
      </c>
      <c r="E190" t="str">
        <f>IF(ISERROR(VLOOKUP(A190, AGE!A:A, 1, FALSE)), "", "yes")</f>
        <v/>
      </c>
    </row>
    <row r="191" spans="1:5" x14ac:dyDescent="0.3">
      <c r="A191" t="s">
        <v>2877</v>
      </c>
      <c r="B191" s="13">
        <v>2150</v>
      </c>
      <c r="C191" s="13">
        <v>550</v>
      </c>
      <c r="D191" s="16" t="s">
        <v>1318</v>
      </c>
      <c r="E191" t="str">
        <f>IF(ISERROR(VLOOKUP(A191, AGE!A:A, 1, FALSE)), "", "yes")</f>
        <v/>
      </c>
    </row>
    <row r="192" spans="1:5" x14ac:dyDescent="0.3">
      <c r="A192" t="s">
        <v>2878</v>
      </c>
      <c r="B192" s="13">
        <v>2150</v>
      </c>
      <c r="C192" s="13">
        <v>550</v>
      </c>
      <c r="D192" s="16" t="s">
        <v>1318</v>
      </c>
      <c r="E192" t="str">
        <f>IF(ISERROR(VLOOKUP(A192, AGE!A:A, 1, FALSE)), "", "yes")</f>
        <v/>
      </c>
    </row>
    <row r="193" spans="1:5" x14ac:dyDescent="0.3">
      <c r="A193" t="s">
        <v>2879</v>
      </c>
      <c r="B193" s="13">
        <v>2150</v>
      </c>
      <c r="C193" s="13">
        <v>550</v>
      </c>
      <c r="D193" s="16" t="s">
        <v>1318</v>
      </c>
      <c r="E193" t="str">
        <f>IF(ISERROR(VLOOKUP(A193, AGE!A:A, 1, FALSE)), "", "yes")</f>
        <v/>
      </c>
    </row>
    <row r="194" spans="1:5" x14ac:dyDescent="0.3">
      <c r="A194" t="s">
        <v>2880</v>
      </c>
      <c r="B194">
        <v>2150</v>
      </c>
      <c r="D194" t="s">
        <v>247</v>
      </c>
      <c r="E194" t="str">
        <f>IF(ISERROR(VLOOKUP(A194, AGE!A:A, 1, FALSE)), "", "yes")</f>
        <v/>
      </c>
    </row>
    <row r="195" spans="1:5" x14ac:dyDescent="0.3">
      <c r="A195" t="s">
        <v>2881</v>
      </c>
      <c r="B195">
        <v>1190</v>
      </c>
      <c r="D195" t="s">
        <v>247</v>
      </c>
      <c r="E195" t="str">
        <f>IF(ISERROR(VLOOKUP(A195, AGE!A:A, 1, FALSE)), "", "yes")</f>
        <v/>
      </c>
    </row>
    <row r="196" spans="1:5" x14ac:dyDescent="0.3">
      <c r="A196" t="s">
        <v>2881</v>
      </c>
      <c r="B196" s="13">
        <v>1350</v>
      </c>
      <c r="C196" s="13">
        <v>250</v>
      </c>
      <c r="D196" s="16"/>
      <c r="E196" t="str">
        <f>IF(ISERROR(VLOOKUP(A196, AGE!A:A, 1, FALSE)), "", "yes")</f>
        <v/>
      </c>
    </row>
    <row r="197" spans="1:5" x14ac:dyDescent="0.3">
      <c r="A197" t="s">
        <v>2882</v>
      </c>
      <c r="B197">
        <v>3350</v>
      </c>
      <c r="D197" t="s">
        <v>247</v>
      </c>
      <c r="E197" t="str">
        <f>IF(ISERROR(VLOOKUP(A197, AGE!A:A, 1, FALSE)), "", "yes")</f>
        <v/>
      </c>
    </row>
    <row r="198" spans="1:5" x14ac:dyDescent="0.3">
      <c r="A198" t="s">
        <v>2882</v>
      </c>
      <c r="B198" s="13">
        <v>3425</v>
      </c>
      <c r="C198" s="13">
        <v>25</v>
      </c>
      <c r="D198" s="16"/>
      <c r="E198" t="str">
        <f>IF(ISERROR(VLOOKUP(A198, AGE!A:A, 1, FALSE)), "", "yes")</f>
        <v/>
      </c>
    </row>
    <row r="199" spans="1:5" x14ac:dyDescent="0.3">
      <c r="A199" t="s">
        <v>2884</v>
      </c>
      <c r="B199">
        <v>820</v>
      </c>
      <c r="D199" t="s">
        <v>247</v>
      </c>
      <c r="E199" t="str">
        <f>IF(ISERROR(VLOOKUP(A199, AGE!A:A, 1, FALSE)), "", "yes")</f>
        <v/>
      </c>
    </row>
    <row r="200" spans="1:5" x14ac:dyDescent="0.3">
      <c r="A200" t="s">
        <v>2885</v>
      </c>
      <c r="B200">
        <v>1900</v>
      </c>
      <c r="D200" t="s">
        <v>247</v>
      </c>
      <c r="E200" t="str">
        <f>IF(ISERROR(VLOOKUP(A200, AGE!A:A, 1, FALSE)), "", "yes")</f>
        <v/>
      </c>
    </row>
    <row r="201" spans="1:5" hidden="1" x14ac:dyDescent="0.3">
      <c r="A201" t="s">
        <v>2886</v>
      </c>
      <c r="B201">
        <v>2800</v>
      </c>
      <c r="D201" t="s">
        <v>247</v>
      </c>
      <c r="E201" t="str">
        <f>IF(ISERROR(VLOOKUP(A201, AGE!A:A, 1, FALSE)), "", "yes")</f>
        <v>yes</v>
      </c>
    </row>
    <row r="202" spans="1:5" x14ac:dyDescent="0.3">
      <c r="A202" t="s">
        <v>2887</v>
      </c>
      <c r="B202">
        <v>1800</v>
      </c>
      <c r="D202" t="s">
        <v>247</v>
      </c>
      <c r="E202" t="str">
        <f>IF(ISERROR(VLOOKUP(A202, AGE!A:A, 1, FALSE)), "", "yes")</f>
        <v/>
      </c>
    </row>
    <row r="203" spans="1:5" x14ac:dyDescent="0.3">
      <c r="A203" t="s">
        <v>3273</v>
      </c>
      <c r="B203">
        <v>620</v>
      </c>
      <c r="D203" t="s">
        <v>247</v>
      </c>
      <c r="E203" t="str">
        <f>IF(ISERROR(VLOOKUP(A203, AGE!A:A, 1, FALSE)), "", "yes")</f>
        <v/>
      </c>
    </row>
    <row r="204" spans="1:5" x14ac:dyDescent="0.3">
      <c r="A204" t="s">
        <v>2888</v>
      </c>
      <c r="B204" s="13">
        <v>1350</v>
      </c>
      <c r="C204" s="13">
        <v>250</v>
      </c>
      <c r="D204" s="16"/>
      <c r="E204" t="str">
        <f>IF(ISERROR(VLOOKUP(A204, AGE!A:A, 1, FALSE)), "", "yes")</f>
        <v/>
      </c>
    </row>
    <row r="205" spans="1:5" x14ac:dyDescent="0.3">
      <c r="A205" t="s">
        <v>804</v>
      </c>
      <c r="B205" s="13">
        <v>700</v>
      </c>
      <c r="C205" s="13">
        <v>100</v>
      </c>
      <c r="D205" s="16"/>
      <c r="E205" t="str">
        <f>IF(ISERROR(VLOOKUP(A205, AGE!A:A, 1, FALSE)), "", "yes")</f>
        <v/>
      </c>
    </row>
    <row r="206" spans="1:5" x14ac:dyDescent="0.3">
      <c r="A206" t="s">
        <v>2889</v>
      </c>
      <c r="B206">
        <v>2450</v>
      </c>
      <c r="D206" t="s">
        <v>247</v>
      </c>
      <c r="E206" t="str">
        <f>IF(ISERROR(VLOOKUP(A206, AGE!A:A, 1, FALSE)), "", "yes")</f>
        <v/>
      </c>
    </row>
    <row r="207" spans="1:5" x14ac:dyDescent="0.3">
      <c r="A207" t="s">
        <v>2890</v>
      </c>
      <c r="B207">
        <v>2200</v>
      </c>
      <c r="D207" t="s">
        <v>247</v>
      </c>
      <c r="E207" t="str">
        <f>IF(ISERROR(VLOOKUP(A207, AGE!A:A, 1, FALSE)), "", "yes")</f>
        <v/>
      </c>
    </row>
    <row r="208" spans="1:5" x14ac:dyDescent="0.3">
      <c r="A208" t="s">
        <v>2891</v>
      </c>
      <c r="B208" s="13">
        <v>1350</v>
      </c>
      <c r="C208" s="13">
        <v>250</v>
      </c>
      <c r="D208" s="16"/>
      <c r="E208" t="str">
        <f>IF(ISERROR(VLOOKUP(A208, AGE!A:A, 1, FALSE)), "", "yes")</f>
        <v/>
      </c>
    </row>
    <row r="209" spans="1:5" x14ac:dyDescent="0.3">
      <c r="A209" t="s">
        <v>2891</v>
      </c>
      <c r="B209">
        <v>1425</v>
      </c>
      <c r="D209" t="s">
        <v>247</v>
      </c>
      <c r="E209" t="str">
        <f>IF(ISERROR(VLOOKUP(A209, AGE!A:A, 1, FALSE)), "", "yes")</f>
        <v/>
      </c>
    </row>
    <row r="210" spans="1:5" x14ac:dyDescent="0.3">
      <c r="A210" t="s">
        <v>2892</v>
      </c>
      <c r="B210" s="13">
        <v>585</v>
      </c>
      <c r="C210" s="13">
        <v>25</v>
      </c>
      <c r="D210" s="16" t="s">
        <v>1326</v>
      </c>
      <c r="E210" t="str">
        <f>IF(ISERROR(VLOOKUP(A210, AGE!A:A, 1, FALSE)), "", "yes")</f>
        <v/>
      </c>
    </row>
    <row r="211" spans="1:5" x14ac:dyDescent="0.3">
      <c r="A211" t="s">
        <v>2893</v>
      </c>
      <c r="B211">
        <v>2000</v>
      </c>
      <c r="D211" t="s">
        <v>247</v>
      </c>
      <c r="E211" t="str">
        <f>IF(ISERROR(VLOOKUP(A211, AGE!A:A, 1, FALSE)), "", "yes")</f>
        <v/>
      </c>
    </row>
    <row r="212" spans="1:5" x14ac:dyDescent="0.3">
      <c r="A212" t="s">
        <v>2894</v>
      </c>
      <c r="B212">
        <v>800</v>
      </c>
      <c r="D212" t="s">
        <v>247</v>
      </c>
      <c r="E212" t="str">
        <f>IF(ISERROR(VLOOKUP(A212, AGE!A:A, 1, FALSE)), "", "yes")</f>
        <v/>
      </c>
    </row>
    <row r="213" spans="1:5" x14ac:dyDescent="0.3">
      <c r="A213" t="s">
        <v>2895</v>
      </c>
      <c r="B213">
        <v>1900</v>
      </c>
      <c r="D213" t="s">
        <v>247</v>
      </c>
      <c r="E213" t="str">
        <f>IF(ISERROR(VLOOKUP(A213, AGE!A:A, 1, FALSE)), "", "yes")</f>
        <v/>
      </c>
    </row>
    <row r="214" spans="1:5" x14ac:dyDescent="0.3">
      <c r="A214" t="s">
        <v>2896</v>
      </c>
      <c r="B214">
        <v>2259</v>
      </c>
      <c r="D214" t="s">
        <v>247</v>
      </c>
      <c r="E214" t="str">
        <f>IF(ISERROR(VLOOKUP(A214, AGE!A:A, 1, FALSE)), "", "yes")</f>
        <v/>
      </c>
    </row>
    <row r="215" spans="1:5" x14ac:dyDescent="0.3">
      <c r="A215" t="s">
        <v>2897</v>
      </c>
      <c r="B215">
        <v>3200</v>
      </c>
      <c r="D215" t="s">
        <v>247</v>
      </c>
      <c r="E215" t="str">
        <f>IF(ISERROR(VLOOKUP(A215, AGE!A:A, 1, FALSE)), "", "yes")</f>
        <v/>
      </c>
    </row>
    <row r="216" spans="1:5" x14ac:dyDescent="0.3">
      <c r="A216" t="s">
        <v>3287</v>
      </c>
      <c r="B216">
        <v>2710</v>
      </c>
      <c r="D216" t="s">
        <v>247</v>
      </c>
      <c r="E216" t="str">
        <f>IF(ISERROR(VLOOKUP(A216, AGE!A:A, 1, FALSE)), "", "yes")</f>
        <v/>
      </c>
    </row>
    <row r="217" spans="1:5" x14ac:dyDescent="0.3">
      <c r="A217" t="s">
        <v>2898</v>
      </c>
      <c r="B217">
        <v>2250</v>
      </c>
      <c r="D217" t="s">
        <v>247</v>
      </c>
      <c r="E217" t="str">
        <f>IF(ISERROR(VLOOKUP(A217, AGE!A:A, 1, FALSE)), "", "yes")</f>
        <v/>
      </c>
    </row>
    <row r="218" spans="1:5" x14ac:dyDescent="0.3">
      <c r="A218" t="s">
        <v>2899</v>
      </c>
      <c r="B218" s="13"/>
      <c r="C218" s="13"/>
      <c r="D218" s="16"/>
      <c r="E218" t="str">
        <f>IF(ISERROR(VLOOKUP(A218, AGE!A:A, 1, FALSE)), "", "yes")</f>
        <v/>
      </c>
    </row>
    <row r="219" spans="1:5" x14ac:dyDescent="0.3">
      <c r="A219" t="s">
        <v>2900</v>
      </c>
      <c r="B219">
        <v>1420</v>
      </c>
      <c r="D219" t="s">
        <v>247</v>
      </c>
      <c r="E219" t="str">
        <f>IF(ISERROR(VLOOKUP(A219, AGE!A:A, 1, FALSE)), "", "yes")</f>
        <v/>
      </c>
    </row>
    <row r="220" spans="1:5" x14ac:dyDescent="0.3">
      <c r="A220" t="s">
        <v>2900</v>
      </c>
      <c r="B220" s="13">
        <v>1460</v>
      </c>
      <c r="C220" s="13">
        <v>10</v>
      </c>
      <c r="D220" s="16" t="s">
        <v>1320</v>
      </c>
      <c r="E220" t="str">
        <f>IF(ISERROR(VLOOKUP(A220, AGE!A:A, 1, FALSE)), "", "yes")</f>
        <v/>
      </c>
    </row>
    <row r="221" spans="1:5" x14ac:dyDescent="0.3">
      <c r="A221" t="s">
        <v>2901</v>
      </c>
      <c r="B221" s="13">
        <v>2430</v>
      </c>
      <c r="C221" s="13">
        <v>95</v>
      </c>
      <c r="D221" s="16" t="s">
        <v>1323</v>
      </c>
      <c r="E221" t="str">
        <f>IF(ISERROR(VLOOKUP(A221, AGE!A:A, 1, FALSE)), "", "yes")</f>
        <v/>
      </c>
    </row>
    <row r="222" spans="1:5" x14ac:dyDescent="0.3">
      <c r="A222" t="s">
        <v>2902</v>
      </c>
      <c r="B222" s="13">
        <v>750</v>
      </c>
      <c r="C222" s="13">
        <v>100</v>
      </c>
      <c r="D222" s="16" t="s">
        <v>1314</v>
      </c>
      <c r="E222" t="str">
        <f>IF(ISERROR(VLOOKUP(A222, AGE!A:A, 1, FALSE)), "", "yes")</f>
        <v/>
      </c>
    </row>
    <row r="223" spans="1:5" x14ac:dyDescent="0.3">
      <c r="A223" t="s">
        <v>2902</v>
      </c>
      <c r="B223">
        <v>770</v>
      </c>
      <c r="D223" t="s">
        <v>247</v>
      </c>
      <c r="E223" t="str">
        <f>IF(ISERROR(VLOOKUP(A223, AGE!A:A, 1, FALSE)), "", "yes")</f>
        <v/>
      </c>
    </row>
    <row r="224" spans="1:5" x14ac:dyDescent="0.3">
      <c r="A224" t="s">
        <v>2903</v>
      </c>
      <c r="B224">
        <v>1950</v>
      </c>
      <c r="D224" t="s">
        <v>247</v>
      </c>
      <c r="E224" t="str">
        <f>IF(ISERROR(VLOOKUP(A224, AGE!A:A, 1, FALSE)), "", "yes")</f>
        <v/>
      </c>
    </row>
    <row r="225" spans="1:5" x14ac:dyDescent="0.3">
      <c r="A225" t="s">
        <v>3283</v>
      </c>
      <c r="B225">
        <v>1700</v>
      </c>
      <c r="D225" t="s">
        <v>247</v>
      </c>
      <c r="E225" t="str">
        <f>IF(ISERROR(VLOOKUP(A225, AGE!A:A, 1, FALSE)), "", "yes")</f>
        <v/>
      </c>
    </row>
    <row r="226" spans="1:5" x14ac:dyDescent="0.3">
      <c r="A226" t="s">
        <v>2904</v>
      </c>
      <c r="B226" s="13">
        <v>2000</v>
      </c>
      <c r="C226" s="13"/>
      <c r="D226" s="16"/>
      <c r="E226" t="str">
        <f>IF(ISERROR(VLOOKUP(A226, AGE!A:A, 1, FALSE)), "", "yes")</f>
        <v/>
      </c>
    </row>
    <row r="227" spans="1:5" x14ac:dyDescent="0.3">
      <c r="A227" t="s">
        <v>2904</v>
      </c>
      <c r="B227">
        <v>2090</v>
      </c>
      <c r="D227" t="s">
        <v>247</v>
      </c>
      <c r="E227" t="str">
        <f>IF(ISERROR(VLOOKUP(A227, AGE!A:A, 1, FALSE)), "", "yes")</f>
        <v/>
      </c>
    </row>
    <row r="228" spans="1:5" x14ac:dyDescent="0.3">
      <c r="A228" t="s">
        <v>2905</v>
      </c>
      <c r="B228" s="13">
        <v>1694</v>
      </c>
      <c r="C228" s="13">
        <v>35</v>
      </c>
      <c r="D228" s="16" t="s">
        <v>1325</v>
      </c>
      <c r="E228" t="str">
        <f>IF(ISERROR(VLOOKUP(A228, AGE!A:A, 1, FALSE)), "", "yes")</f>
        <v/>
      </c>
    </row>
    <row r="229" spans="1:5" hidden="1" x14ac:dyDescent="0.3">
      <c r="A229" t="s">
        <v>3193</v>
      </c>
      <c r="B229">
        <v>2000</v>
      </c>
      <c r="D229" t="s">
        <v>247</v>
      </c>
      <c r="E229" t="str">
        <f>IF(ISERROR(VLOOKUP(A229, AGE!A:A, 1, FALSE)), "", "yes")</f>
        <v>yes</v>
      </c>
    </row>
    <row r="230" spans="1:5" x14ac:dyDescent="0.3">
      <c r="A230" t="s">
        <v>2906</v>
      </c>
      <c r="B230" s="13">
        <v>2200</v>
      </c>
      <c r="C230" s="13">
        <v>200</v>
      </c>
      <c r="D230" s="16" t="s">
        <v>1334</v>
      </c>
      <c r="E230" t="str">
        <f>IF(ISERROR(VLOOKUP(A230, AGE!A:A, 1, FALSE)), "", "yes")</f>
        <v/>
      </c>
    </row>
    <row r="231" spans="1:5" x14ac:dyDescent="0.3">
      <c r="A231" t="s">
        <v>2907</v>
      </c>
      <c r="B231">
        <v>700</v>
      </c>
      <c r="D231" t="s">
        <v>247</v>
      </c>
      <c r="E231" t="str">
        <f>IF(ISERROR(VLOOKUP(A231, AGE!A:A, 1, FALSE)), "", "yes")</f>
        <v/>
      </c>
    </row>
    <row r="232" spans="1:5" x14ac:dyDescent="0.3">
      <c r="A232" t="s">
        <v>2908</v>
      </c>
      <c r="B232">
        <v>1380</v>
      </c>
      <c r="D232" t="s">
        <v>247</v>
      </c>
      <c r="E232" t="str">
        <f>IF(ISERROR(VLOOKUP(A232, AGE!A:A, 1, FALSE)), "", "yes")</f>
        <v/>
      </c>
    </row>
    <row r="233" spans="1:5" x14ac:dyDescent="0.3">
      <c r="A233" t="s">
        <v>2908</v>
      </c>
      <c r="B233" s="13">
        <v>1460</v>
      </c>
      <c r="C233" s="13">
        <v>10</v>
      </c>
      <c r="D233" s="16" t="s">
        <v>1320</v>
      </c>
      <c r="E233" t="str">
        <f>IF(ISERROR(VLOOKUP(A233, AGE!A:A, 1, FALSE)), "", "yes")</f>
        <v/>
      </c>
    </row>
    <row r="234" spans="1:5" x14ac:dyDescent="0.3">
      <c r="A234" t="s">
        <v>772</v>
      </c>
      <c r="B234" s="13">
        <v>810</v>
      </c>
      <c r="C234" s="13">
        <v>30</v>
      </c>
      <c r="D234" s="16"/>
      <c r="E234" t="str">
        <f>IF(ISERROR(VLOOKUP(A234, AGE!A:A, 1, FALSE)), "", "yes")</f>
        <v/>
      </c>
    </row>
    <row r="235" spans="1:5" x14ac:dyDescent="0.3">
      <c r="A235" t="s">
        <v>2909</v>
      </c>
      <c r="B235">
        <v>1250</v>
      </c>
      <c r="D235" t="s">
        <v>247</v>
      </c>
      <c r="E235" t="str">
        <f>IF(ISERROR(VLOOKUP(A235, AGE!A:A, 1, FALSE)), "", "yes")</f>
        <v/>
      </c>
    </row>
    <row r="236" spans="1:5" x14ac:dyDescent="0.3">
      <c r="A236" t="s">
        <v>2910</v>
      </c>
      <c r="B236" s="13">
        <v>3425</v>
      </c>
      <c r="C236" s="13">
        <v>25</v>
      </c>
      <c r="D236" s="16"/>
      <c r="E236" t="str">
        <f>IF(ISERROR(VLOOKUP(A236, AGE!A:A, 1, FALSE)), "", "yes")</f>
        <v/>
      </c>
    </row>
    <row r="237" spans="1:5" x14ac:dyDescent="0.3">
      <c r="A237" t="s">
        <v>2910</v>
      </c>
      <c r="B237">
        <v>3450</v>
      </c>
      <c r="D237" t="s">
        <v>247</v>
      </c>
      <c r="E237" t="str">
        <f>IF(ISERROR(VLOOKUP(A237, AGE!A:A, 1, FALSE)), "", "yes")</f>
        <v/>
      </c>
    </row>
    <row r="238" spans="1:5" x14ac:dyDescent="0.3">
      <c r="A238" t="s">
        <v>2911</v>
      </c>
      <c r="B238">
        <v>2250</v>
      </c>
      <c r="D238" t="s">
        <v>247</v>
      </c>
      <c r="E238" t="str">
        <f>IF(ISERROR(VLOOKUP(A238, AGE!A:A, 1, FALSE)), "", "yes")</f>
        <v/>
      </c>
    </row>
    <row r="239" spans="1:5" x14ac:dyDescent="0.3">
      <c r="A239" t="s">
        <v>2912</v>
      </c>
      <c r="B239" s="13">
        <v>2200</v>
      </c>
      <c r="C239" s="13">
        <v>200</v>
      </c>
      <c r="D239" s="16" t="s">
        <v>1334</v>
      </c>
      <c r="E239" t="str">
        <f>IF(ISERROR(VLOOKUP(A239, AGE!A:A, 1, FALSE)), "", "yes")</f>
        <v/>
      </c>
    </row>
    <row r="240" spans="1:5" x14ac:dyDescent="0.3">
      <c r="A240" t="s">
        <v>2913</v>
      </c>
      <c r="B240" s="13">
        <v>1350</v>
      </c>
      <c r="C240" s="13">
        <v>250</v>
      </c>
      <c r="D240" s="16"/>
      <c r="E240" t="str">
        <f>IF(ISERROR(VLOOKUP(A240, AGE!A:A, 1, FALSE)), "", "yes")</f>
        <v/>
      </c>
    </row>
    <row r="241" spans="1:5" x14ac:dyDescent="0.3">
      <c r="A241" t="s">
        <v>2914</v>
      </c>
      <c r="B241" s="13">
        <v>750</v>
      </c>
      <c r="C241" s="13">
        <v>100</v>
      </c>
      <c r="D241" s="16" t="s">
        <v>1314</v>
      </c>
      <c r="E241" t="str">
        <f>IF(ISERROR(VLOOKUP(A241, AGE!A:A, 1, FALSE)), "", "yes")</f>
        <v/>
      </c>
    </row>
    <row r="242" spans="1:5" x14ac:dyDescent="0.3">
      <c r="A242" t="s">
        <v>2914</v>
      </c>
      <c r="B242">
        <v>775</v>
      </c>
      <c r="D242" t="s">
        <v>247</v>
      </c>
      <c r="E242" t="str">
        <f>IF(ISERROR(VLOOKUP(A242, AGE!A:A, 1, FALSE)), "", "yes")</f>
        <v/>
      </c>
    </row>
    <row r="243" spans="1:5" x14ac:dyDescent="0.3">
      <c r="A243" t="s">
        <v>2915</v>
      </c>
      <c r="B243" s="13">
        <v>1200</v>
      </c>
      <c r="C243" s="13"/>
      <c r="D243" s="16"/>
      <c r="E243" t="str">
        <f>IF(ISERROR(VLOOKUP(A243, AGE!A:A, 1, FALSE)), "", "yes")</f>
        <v/>
      </c>
    </row>
    <row r="244" spans="1:5" x14ac:dyDescent="0.3">
      <c r="A244" t="s">
        <v>2915</v>
      </c>
      <c r="B244" s="13">
        <v>1200</v>
      </c>
      <c r="C244" s="13">
        <v>200</v>
      </c>
      <c r="D244" s="16"/>
      <c r="E244" t="str">
        <f>IF(ISERROR(VLOOKUP(A244, AGE!A:A, 1, FALSE)), "", "yes")</f>
        <v/>
      </c>
    </row>
    <row r="245" spans="1:5" x14ac:dyDescent="0.3">
      <c r="A245" t="s">
        <v>2916</v>
      </c>
      <c r="B245">
        <v>600</v>
      </c>
      <c r="D245" t="s">
        <v>247</v>
      </c>
      <c r="E245" t="str">
        <f>IF(ISERROR(VLOOKUP(A245, AGE!A:A, 1, FALSE)), "", "yes")</f>
        <v/>
      </c>
    </row>
    <row r="246" spans="1:5" hidden="1" x14ac:dyDescent="0.3">
      <c r="A246" t="s">
        <v>1761</v>
      </c>
      <c r="B246">
        <v>1500</v>
      </c>
      <c r="D246" t="s">
        <v>247</v>
      </c>
      <c r="E246" t="str">
        <f>IF(ISERROR(VLOOKUP(A246, AGE!A:A, 1, FALSE)), "", "yes")</f>
        <v>yes</v>
      </c>
    </row>
    <row r="247" spans="1:5" x14ac:dyDescent="0.3">
      <c r="A247" t="s">
        <v>2917</v>
      </c>
      <c r="B247" s="13">
        <v>1005</v>
      </c>
      <c r="C247" s="13"/>
      <c r="D247" s="16"/>
      <c r="E247" t="str">
        <f>IF(ISERROR(VLOOKUP(A247, AGE!A:A, 1, FALSE)), "", "yes")</f>
        <v/>
      </c>
    </row>
    <row r="248" spans="1:5" x14ac:dyDescent="0.3">
      <c r="A248" t="s">
        <v>956</v>
      </c>
      <c r="B248" s="13">
        <v>492</v>
      </c>
      <c r="C248" s="13">
        <v>10</v>
      </c>
      <c r="D248" s="16" t="s">
        <v>1331</v>
      </c>
      <c r="E248" t="str">
        <f>IF(ISERROR(VLOOKUP(A248, AGE!A:A, 1, FALSE)), "", "yes")</f>
        <v/>
      </c>
    </row>
    <row r="249" spans="1:5" x14ac:dyDescent="0.3">
      <c r="A249" t="s">
        <v>2918</v>
      </c>
      <c r="B249">
        <v>3000</v>
      </c>
      <c r="D249" t="s">
        <v>247</v>
      </c>
      <c r="E249" t="str">
        <f>IF(ISERROR(VLOOKUP(A249, AGE!A:A, 1, FALSE)), "", "yes")</f>
        <v/>
      </c>
    </row>
    <row r="250" spans="1:5" x14ac:dyDescent="0.3">
      <c r="A250" t="s">
        <v>2919</v>
      </c>
      <c r="B250" s="13">
        <v>830</v>
      </c>
      <c r="C250" s="13"/>
      <c r="D250" s="16"/>
      <c r="E250" t="str">
        <f>IF(ISERROR(VLOOKUP(A250, AGE!A:A, 1, FALSE)), "", "yes")</f>
        <v/>
      </c>
    </row>
    <row r="251" spans="1:5" x14ac:dyDescent="0.3">
      <c r="A251" t="s">
        <v>2919</v>
      </c>
      <c r="B251" s="13">
        <v>850</v>
      </c>
      <c r="C251" s="13"/>
      <c r="D251" s="16"/>
      <c r="E251" t="str">
        <f>IF(ISERROR(VLOOKUP(A251, AGE!A:A, 1, FALSE)), "", "yes")</f>
        <v/>
      </c>
    </row>
    <row r="252" spans="1:5" hidden="1" x14ac:dyDescent="0.3">
      <c r="A252" t="s">
        <v>513</v>
      </c>
      <c r="B252">
        <v>3700</v>
      </c>
      <c r="D252" t="s">
        <v>247</v>
      </c>
      <c r="E252" t="str">
        <f>IF(ISERROR(VLOOKUP(A252, AGE!A:A, 1, FALSE)), "", "yes")</f>
        <v>yes</v>
      </c>
    </row>
    <row r="253" spans="1:5" x14ac:dyDescent="0.3">
      <c r="A253" t="s">
        <v>2920</v>
      </c>
      <c r="B253">
        <v>675</v>
      </c>
      <c r="D253" t="s">
        <v>247</v>
      </c>
      <c r="E253" t="str">
        <f>IF(ISERROR(VLOOKUP(A253, AGE!A:A, 1, FALSE)), "", "yes")</f>
        <v/>
      </c>
    </row>
    <row r="254" spans="1:5" x14ac:dyDescent="0.3">
      <c r="A254" t="s">
        <v>2921</v>
      </c>
      <c r="B254" s="13">
        <v>2750</v>
      </c>
      <c r="C254" s="13">
        <v>250</v>
      </c>
      <c r="D254" s="16"/>
      <c r="E254" t="str">
        <f>IF(ISERROR(VLOOKUP(A254, AGE!A:A, 1, FALSE)), "", "yes")</f>
        <v/>
      </c>
    </row>
    <row r="255" spans="1:5" x14ac:dyDescent="0.3">
      <c r="A255" t="s">
        <v>2922</v>
      </c>
      <c r="B255">
        <v>2650</v>
      </c>
      <c r="D255" t="s">
        <v>247</v>
      </c>
      <c r="E255" t="str">
        <f>IF(ISERROR(VLOOKUP(A255, AGE!A:A, 1, FALSE)), "", "yes")</f>
        <v/>
      </c>
    </row>
    <row r="256" spans="1:5" x14ac:dyDescent="0.3">
      <c r="A256" t="s">
        <v>3289</v>
      </c>
      <c r="B256">
        <v>2720</v>
      </c>
      <c r="D256" t="s">
        <v>247</v>
      </c>
      <c r="E256" t="str">
        <f>IF(ISERROR(VLOOKUP(A256, AGE!A:A, 1, FALSE)), "", "yes")</f>
        <v/>
      </c>
    </row>
    <row r="257" spans="1:5" x14ac:dyDescent="0.3">
      <c r="A257" t="s">
        <v>2923</v>
      </c>
      <c r="B257" s="13">
        <v>2250</v>
      </c>
      <c r="C257" s="13">
        <v>250</v>
      </c>
      <c r="D257" s="16"/>
      <c r="E257" t="str">
        <f>IF(ISERROR(VLOOKUP(A257, AGE!A:A, 1, FALSE)), "", "yes")</f>
        <v/>
      </c>
    </row>
    <row r="258" spans="1:5" x14ac:dyDescent="0.3">
      <c r="A258" t="s">
        <v>2924</v>
      </c>
      <c r="B258" s="13">
        <v>2200</v>
      </c>
      <c r="C258" s="13">
        <v>200</v>
      </c>
      <c r="D258" s="16" t="s">
        <v>1334</v>
      </c>
      <c r="E258" t="str">
        <f>IF(ISERROR(VLOOKUP(A258, AGE!A:A, 1, FALSE)), "", "yes")</f>
        <v/>
      </c>
    </row>
    <row r="259" spans="1:5" x14ac:dyDescent="0.3">
      <c r="A259" t="s">
        <v>2925</v>
      </c>
      <c r="B259" s="13">
        <v>1350</v>
      </c>
      <c r="C259" s="13">
        <v>250</v>
      </c>
      <c r="D259" s="16"/>
      <c r="E259" t="str">
        <f>IF(ISERROR(VLOOKUP(A259, AGE!A:A, 1, FALSE)), "", "yes")</f>
        <v/>
      </c>
    </row>
    <row r="260" spans="1:5" x14ac:dyDescent="0.3">
      <c r="A260" t="s">
        <v>2926</v>
      </c>
      <c r="B260" s="13">
        <v>1400</v>
      </c>
      <c r="C260" s="13"/>
      <c r="D260" s="16"/>
      <c r="E260" t="str">
        <f>IF(ISERROR(VLOOKUP(A260, AGE!A:A, 1, FALSE)), "", "yes")</f>
        <v/>
      </c>
    </row>
    <row r="261" spans="1:5" x14ac:dyDescent="0.3">
      <c r="A261" t="s">
        <v>3269</v>
      </c>
      <c r="B261">
        <v>475</v>
      </c>
      <c r="D261" t="s">
        <v>247</v>
      </c>
      <c r="E261" t="str">
        <f>IF(ISERROR(VLOOKUP(A261, AGE!A:A, 1, FALSE)), "", "yes")</f>
        <v/>
      </c>
    </row>
    <row r="262" spans="1:5" x14ac:dyDescent="0.3">
      <c r="A262" t="s">
        <v>3277</v>
      </c>
      <c r="B262">
        <v>800</v>
      </c>
      <c r="D262" t="s">
        <v>247</v>
      </c>
      <c r="E262" t="str">
        <f>IF(ISERROR(VLOOKUP(A262, AGE!A:A, 1, FALSE)), "", "yes")</f>
        <v/>
      </c>
    </row>
    <row r="263" spans="1:5" hidden="1" x14ac:dyDescent="0.3">
      <c r="A263" t="s">
        <v>1689</v>
      </c>
      <c r="B263">
        <v>600</v>
      </c>
      <c r="D263" t="s">
        <v>247</v>
      </c>
      <c r="E263" t="str">
        <f>IF(ISERROR(VLOOKUP(A263, AGE!A:A, 1, FALSE)), "", "yes")</f>
        <v>yes</v>
      </c>
    </row>
    <row r="264" spans="1:5" x14ac:dyDescent="0.3">
      <c r="A264" t="s">
        <v>3194</v>
      </c>
      <c r="B264">
        <v>930</v>
      </c>
      <c r="D264" t="s">
        <v>247</v>
      </c>
      <c r="E264" t="str">
        <f>IF(ISERROR(VLOOKUP(A264, AGE!A:A, 1, FALSE)), "", "yes")</f>
        <v/>
      </c>
    </row>
    <row r="265" spans="1:5" x14ac:dyDescent="0.3">
      <c r="A265" t="s">
        <v>2927</v>
      </c>
      <c r="B265">
        <v>2000</v>
      </c>
      <c r="D265" t="s">
        <v>247</v>
      </c>
      <c r="E265" t="str">
        <f>IF(ISERROR(VLOOKUP(A265, AGE!A:A, 1, FALSE)), "", "yes")</f>
        <v/>
      </c>
    </row>
    <row r="266" spans="1:5" x14ac:dyDescent="0.3">
      <c r="A266" t="s">
        <v>2928</v>
      </c>
      <c r="B266" s="13">
        <v>765</v>
      </c>
      <c r="C266" s="13">
        <v>40</v>
      </c>
      <c r="D266" s="16"/>
      <c r="E266" t="str">
        <f>IF(ISERROR(VLOOKUP(A266, AGE!A:A, 1, FALSE)), "", "yes")</f>
        <v/>
      </c>
    </row>
    <row r="267" spans="1:5" x14ac:dyDescent="0.3">
      <c r="A267" t="s">
        <v>2929</v>
      </c>
      <c r="B267">
        <v>1600</v>
      </c>
      <c r="D267" t="s">
        <v>247</v>
      </c>
      <c r="E267" t="str">
        <f>IF(ISERROR(VLOOKUP(A267, AGE!A:A, 1, FALSE)), "", "yes")</f>
        <v/>
      </c>
    </row>
    <row r="268" spans="1:5" x14ac:dyDescent="0.3">
      <c r="A268" t="s">
        <v>2930</v>
      </c>
      <c r="B268">
        <v>2705</v>
      </c>
      <c r="D268" t="s">
        <v>247</v>
      </c>
      <c r="E268" t="str">
        <f>IF(ISERROR(VLOOKUP(A268, AGE!A:A, 1, FALSE)), "", "yes")</f>
        <v/>
      </c>
    </row>
    <row r="269" spans="1:5" x14ac:dyDescent="0.3">
      <c r="A269" t="s">
        <v>2931</v>
      </c>
      <c r="B269">
        <v>840</v>
      </c>
      <c r="D269" t="s">
        <v>247</v>
      </c>
      <c r="E269" t="str">
        <f>IF(ISERROR(VLOOKUP(A269, AGE!A:A, 1, FALSE)), "", "yes")</f>
        <v/>
      </c>
    </row>
    <row r="270" spans="1:5" x14ac:dyDescent="0.3">
      <c r="A270" t="s">
        <v>2932</v>
      </c>
      <c r="B270">
        <v>2050</v>
      </c>
      <c r="D270" t="s">
        <v>247</v>
      </c>
      <c r="E270" t="str">
        <f>IF(ISERROR(VLOOKUP(A270, AGE!A:A, 1, FALSE)), "", "yes")</f>
        <v/>
      </c>
    </row>
    <row r="271" spans="1:5" x14ac:dyDescent="0.3">
      <c r="A271" t="s">
        <v>2933</v>
      </c>
      <c r="B271" s="13">
        <v>1700</v>
      </c>
      <c r="C271" s="13">
        <v>100</v>
      </c>
      <c r="D271" s="16"/>
      <c r="E271" t="str">
        <f>IF(ISERROR(VLOOKUP(A271, AGE!A:A, 1, FALSE)), "", "yes")</f>
        <v/>
      </c>
    </row>
    <row r="272" spans="1:5" x14ac:dyDescent="0.3">
      <c r="A272" t="s">
        <v>2933</v>
      </c>
      <c r="B272" s="13">
        <v>1700</v>
      </c>
      <c r="C272" s="13">
        <v>70</v>
      </c>
      <c r="D272" s="16"/>
      <c r="E272" t="str">
        <f>IF(ISERROR(VLOOKUP(A272, AGE!A:A, 1, FALSE)), "", "yes")</f>
        <v/>
      </c>
    </row>
    <row r="273" spans="1:5" x14ac:dyDescent="0.3">
      <c r="A273" t="s">
        <v>2934</v>
      </c>
      <c r="B273">
        <v>2100</v>
      </c>
      <c r="D273" t="s">
        <v>247</v>
      </c>
      <c r="E273" t="str">
        <f>IF(ISERROR(VLOOKUP(A273, AGE!A:A, 1, FALSE)), "", "yes")</f>
        <v/>
      </c>
    </row>
    <row r="274" spans="1:5" x14ac:dyDescent="0.3">
      <c r="A274" t="s">
        <v>3282</v>
      </c>
      <c r="B274">
        <v>1240</v>
      </c>
      <c r="D274" t="s">
        <v>247</v>
      </c>
      <c r="E274" t="str">
        <f>IF(ISERROR(VLOOKUP(A274, AGE!A:A, 1, FALSE)), "", "yes")</f>
        <v/>
      </c>
    </row>
    <row r="275" spans="1:5" x14ac:dyDescent="0.3">
      <c r="A275" t="s">
        <v>2935</v>
      </c>
      <c r="B275">
        <v>940</v>
      </c>
      <c r="D275" t="s">
        <v>247</v>
      </c>
      <c r="E275" t="str">
        <f>IF(ISERROR(VLOOKUP(A275, AGE!A:A, 1, FALSE)), "", "yes")</f>
        <v/>
      </c>
    </row>
    <row r="276" spans="1:5" x14ac:dyDescent="0.3">
      <c r="A276" t="s">
        <v>2935</v>
      </c>
      <c r="B276" s="13"/>
      <c r="C276" s="13"/>
      <c r="D276" s="16"/>
      <c r="E276" t="str">
        <f>IF(ISERROR(VLOOKUP(A276, AGE!A:A, 1, FALSE)), "", "yes")</f>
        <v/>
      </c>
    </row>
    <row r="277" spans="1:5" hidden="1" x14ac:dyDescent="0.3">
      <c r="A277" t="s">
        <v>2718</v>
      </c>
      <c r="B277">
        <v>700</v>
      </c>
      <c r="D277" t="s">
        <v>247</v>
      </c>
      <c r="E277" t="str">
        <f>IF(ISERROR(VLOOKUP(A277, AGE!A:A, 1, FALSE)), "", "yes")</f>
        <v>yes</v>
      </c>
    </row>
    <row r="278" spans="1:5" x14ac:dyDescent="0.3">
      <c r="A278" t="s">
        <v>2936</v>
      </c>
      <c r="B278">
        <v>2500</v>
      </c>
      <c r="D278" t="s">
        <v>247</v>
      </c>
      <c r="E278" t="str">
        <f>IF(ISERROR(VLOOKUP(A278, AGE!A:A, 1, FALSE)), "", "yes")</f>
        <v/>
      </c>
    </row>
    <row r="279" spans="1:5" x14ac:dyDescent="0.3">
      <c r="A279" t="s">
        <v>2937</v>
      </c>
      <c r="B279" s="13">
        <v>515</v>
      </c>
      <c r="C279" s="13">
        <v>5</v>
      </c>
      <c r="D279" s="16" t="s">
        <v>1309</v>
      </c>
      <c r="E279" t="str">
        <f>IF(ISERROR(VLOOKUP(A279, AGE!A:A, 1, FALSE)), "", "yes")</f>
        <v/>
      </c>
    </row>
    <row r="280" spans="1:5" x14ac:dyDescent="0.3">
      <c r="A280" t="s">
        <v>2937</v>
      </c>
      <c r="B280" s="13">
        <v>540</v>
      </c>
      <c r="C280" s="13">
        <v>10</v>
      </c>
      <c r="D280" s="16" t="s">
        <v>1309</v>
      </c>
      <c r="E280" t="str">
        <f>IF(ISERROR(VLOOKUP(A280, AGE!A:A, 1, FALSE)), "", "yes")</f>
        <v/>
      </c>
    </row>
    <row r="281" spans="1:5" x14ac:dyDescent="0.3">
      <c r="A281" t="s">
        <v>3195</v>
      </c>
      <c r="B281" s="13">
        <v>550</v>
      </c>
      <c r="C281" s="13">
        <v>20</v>
      </c>
      <c r="D281" s="16"/>
      <c r="E281" t="str">
        <f>IF(ISERROR(VLOOKUP(A281, AGE!A:A, 1, FALSE)), "", "yes")</f>
        <v/>
      </c>
    </row>
    <row r="282" spans="1:5" x14ac:dyDescent="0.3">
      <c r="A282" t="s">
        <v>2938</v>
      </c>
      <c r="B282" s="13">
        <v>550</v>
      </c>
      <c r="C282" s="13">
        <v>20</v>
      </c>
      <c r="D282" s="16"/>
      <c r="E282" t="str">
        <f>IF(ISERROR(VLOOKUP(A282, AGE!A:A, 1, FALSE)), "", "yes")</f>
        <v/>
      </c>
    </row>
    <row r="283" spans="1:5" x14ac:dyDescent="0.3">
      <c r="A283" t="s">
        <v>2938</v>
      </c>
      <c r="B283">
        <v>620</v>
      </c>
      <c r="D283" t="s">
        <v>247</v>
      </c>
      <c r="E283" t="str">
        <f>IF(ISERROR(VLOOKUP(A283, AGE!A:A, 1, FALSE)), "", "yes")</f>
        <v/>
      </c>
    </row>
    <row r="284" spans="1:5" x14ac:dyDescent="0.3">
      <c r="A284" t="s">
        <v>2939</v>
      </c>
      <c r="B284" s="13">
        <v>1350</v>
      </c>
      <c r="C284" s="13"/>
      <c r="D284" s="16"/>
      <c r="E284" t="str">
        <f>IF(ISERROR(VLOOKUP(A284, AGE!A:A, 1, FALSE)), "", "yes")</f>
        <v/>
      </c>
    </row>
    <row r="285" spans="1:5" x14ac:dyDescent="0.3">
      <c r="A285" t="s">
        <v>2940</v>
      </c>
      <c r="B285" s="13">
        <v>1400</v>
      </c>
      <c r="C285" s="13">
        <v>300</v>
      </c>
      <c r="D285" s="16"/>
      <c r="E285" t="str">
        <f>IF(ISERROR(VLOOKUP(A285, AGE!A:A, 1, FALSE)), "", "yes")</f>
        <v/>
      </c>
    </row>
    <row r="286" spans="1:5" x14ac:dyDescent="0.3">
      <c r="A286" t="s">
        <v>696</v>
      </c>
      <c r="B286" s="13">
        <v>570</v>
      </c>
      <c r="C286" s="13">
        <v>20</v>
      </c>
      <c r="D286" s="16" t="s">
        <v>1313</v>
      </c>
      <c r="E286" t="str">
        <f>IF(ISERROR(VLOOKUP(A286, AGE!A:A, 1, FALSE)), "", "yes")</f>
        <v/>
      </c>
    </row>
    <row r="287" spans="1:5" x14ac:dyDescent="0.3">
      <c r="A287" t="s">
        <v>2941</v>
      </c>
      <c r="B287">
        <v>2750</v>
      </c>
      <c r="D287" t="s">
        <v>247</v>
      </c>
      <c r="E287" t="str">
        <f>IF(ISERROR(VLOOKUP(A287, AGE!A:A, 1, FALSE)), "", "yes")</f>
        <v/>
      </c>
    </row>
    <row r="288" spans="1:5" x14ac:dyDescent="0.3">
      <c r="A288" t="s">
        <v>2942</v>
      </c>
      <c r="B288">
        <v>830</v>
      </c>
      <c r="D288" t="s">
        <v>247</v>
      </c>
      <c r="E288" t="str">
        <f>IF(ISERROR(VLOOKUP(A288, AGE!A:A, 1, FALSE)), "", "yes")</f>
        <v/>
      </c>
    </row>
    <row r="289" spans="1:5" x14ac:dyDescent="0.3">
      <c r="A289" t="s">
        <v>2943</v>
      </c>
      <c r="B289">
        <v>850</v>
      </c>
      <c r="D289" t="s">
        <v>247</v>
      </c>
      <c r="E289" t="str">
        <f>IF(ISERROR(VLOOKUP(A289, AGE!A:A, 1, FALSE)), "", "yes")</f>
        <v/>
      </c>
    </row>
    <row r="290" spans="1:5" x14ac:dyDescent="0.3">
      <c r="A290" t="s">
        <v>2944</v>
      </c>
      <c r="B290">
        <v>550</v>
      </c>
      <c r="D290" t="s">
        <v>247</v>
      </c>
      <c r="E290" t="str">
        <f>IF(ISERROR(VLOOKUP(A290, AGE!A:A, 1, FALSE)), "", "yes")</f>
        <v/>
      </c>
    </row>
    <row r="291" spans="1:5" x14ac:dyDescent="0.3">
      <c r="A291" t="s">
        <v>2945</v>
      </c>
      <c r="B291">
        <v>680</v>
      </c>
      <c r="D291" t="s">
        <v>247</v>
      </c>
      <c r="E291" t="str">
        <f>IF(ISERROR(VLOOKUP(A291, AGE!A:A, 1, FALSE)), "", "yes")</f>
        <v/>
      </c>
    </row>
    <row r="292" spans="1:5" x14ac:dyDescent="0.3">
      <c r="A292" t="s">
        <v>3274</v>
      </c>
      <c r="B292">
        <v>620</v>
      </c>
      <c r="D292" t="s">
        <v>247</v>
      </c>
      <c r="E292" t="str">
        <f>IF(ISERROR(VLOOKUP(A292, AGE!A:A, 1, FALSE)), "", "yes")</f>
        <v/>
      </c>
    </row>
    <row r="293" spans="1:5" x14ac:dyDescent="0.3">
      <c r="A293" t="s">
        <v>2946</v>
      </c>
      <c r="B293">
        <v>2325</v>
      </c>
      <c r="D293" t="s">
        <v>247</v>
      </c>
      <c r="E293" t="str">
        <f>IF(ISERROR(VLOOKUP(A293, AGE!A:A, 1, FALSE)), "", "yes")</f>
        <v/>
      </c>
    </row>
    <row r="294" spans="1:5" x14ac:dyDescent="0.3">
      <c r="A294" t="s">
        <v>2947</v>
      </c>
      <c r="B294" s="13">
        <v>2643</v>
      </c>
      <c r="C294" s="13">
        <v>80</v>
      </c>
      <c r="D294" s="16"/>
      <c r="E294" t="str">
        <f>IF(ISERROR(VLOOKUP(A294, AGE!A:A, 1, FALSE)), "", "yes")</f>
        <v/>
      </c>
    </row>
    <row r="295" spans="1:5" x14ac:dyDescent="0.3">
      <c r="A295" t="s">
        <v>2948</v>
      </c>
      <c r="B295" s="13">
        <v>3425</v>
      </c>
      <c r="C295" s="13">
        <v>25</v>
      </c>
      <c r="D295" s="16"/>
      <c r="E295" t="str">
        <f>IF(ISERROR(VLOOKUP(A295, AGE!A:A, 1, FALSE)), "", "yes")</f>
        <v/>
      </c>
    </row>
    <row r="296" spans="1:5" x14ac:dyDescent="0.3">
      <c r="A296" t="s">
        <v>2948</v>
      </c>
      <c r="B296">
        <v>3450</v>
      </c>
      <c r="D296" t="s">
        <v>247</v>
      </c>
      <c r="E296" t="str">
        <f>IF(ISERROR(VLOOKUP(A296, AGE!A:A, 1, FALSE)), "", "yes")</f>
        <v/>
      </c>
    </row>
    <row r="297" spans="1:5" x14ac:dyDescent="0.3">
      <c r="A297" t="s">
        <v>2949</v>
      </c>
      <c r="B297">
        <v>2000</v>
      </c>
      <c r="D297" t="s">
        <v>247</v>
      </c>
      <c r="E297" t="str">
        <f>IF(ISERROR(VLOOKUP(A297, AGE!A:A, 1, FALSE)), "", "yes")</f>
        <v/>
      </c>
    </row>
    <row r="298" spans="1:5" hidden="1" x14ac:dyDescent="0.3">
      <c r="A298" t="s">
        <v>3196</v>
      </c>
      <c r="B298">
        <v>1885</v>
      </c>
      <c r="D298" t="s">
        <v>247</v>
      </c>
      <c r="E298" t="str">
        <f>IF(ISERROR(VLOOKUP(A298, AGE!A:A, 1, FALSE)), "", "yes")</f>
        <v>yes</v>
      </c>
    </row>
    <row r="299" spans="1:5" x14ac:dyDescent="0.3">
      <c r="A299" t="s">
        <v>2950</v>
      </c>
      <c r="B299">
        <v>860</v>
      </c>
      <c r="D299" t="s">
        <v>247</v>
      </c>
      <c r="E299" t="str">
        <f>IF(ISERROR(VLOOKUP(A299, AGE!A:A, 1, FALSE)), "", "yes")</f>
        <v/>
      </c>
    </row>
    <row r="300" spans="1:5" x14ac:dyDescent="0.3">
      <c r="A300" t="s">
        <v>2951</v>
      </c>
      <c r="B300" s="13">
        <v>1475</v>
      </c>
      <c r="C300" s="13">
        <v>175</v>
      </c>
      <c r="D300" s="16"/>
      <c r="E300" t="str">
        <f>IF(ISERROR(VLOOKUP(A300, AGE!A:A, 1, FALSE)), "", "yes")</f>
        <v/>
      </c>
    </row>
    <row r="301" spans="1:5" x14ac:dyDescent="0.3">
      <c r="A301" t="s">
        <v>959</v>
      </c>
      <c r="B301" s="13">
        <v>520</v>
      </c>
      <c r="C301" s="13">
        <v>10</v>
      </c>
      <c r="D301" s="16" t="s">
        <v>1331</v>
      </c>
      <c r="E301" t="str">
        <f>IF(ISERROR(VLOOKUP(A301, AGE!A:A, 1, FALSE)), "", "yes")</f>
        <v/>
      </c>
    </row>
    <row r="302" spans="1:5" x14ac:dyDescent="0.3">
      <c r="A302" t="s">
        <v>959</v>
      </c>
      <c r="B302" s="13">
        <v>522</v>
      </c>
      <c r="C302" s="13">
        <v>10</v>
      </c>
      <c r="D302" s="16" t="s">
        <v>1331</v>
      </c>
      <c r="E302" t="str">
        <f>IF(ISERROR(VLOOKUP(A302, AGE!A:A, 1, FALSE)), "", "yes")</f>
        <v/>
      </c>
    </row>
    <row r="303" spans="1:5" x14ac:dyDescent="0.3">
      <c r="A303" t="s">
        <v>959</v>
      </c>
      <c r="B303" s="13">
        <v>524</v>
      </c>
      <c r="C303" s="13">
        <v>10</v>
      </c>
      <c r="D303" s="16" t="s">
        <v>1331</v>
      </c>
      <c r="E303" t="str">
        <f>IF(ISERROR(VLOOKUP(A303, AGE!A:A, 1, FALSE)), "", "yes")</f>
        <v/>
      </c>
    </row>
    <row r="304" spans="1:5" x14ac:dyDescent="0.3">
      <c r="A304" t="s">
        <v>959</v>
      </c>
      <c r="B304" s="13">
        <v>526</v>
      </c>
      <c r="C304" s="13">
        <v>10</v>
      </c>
      <c r="D304" s="16" t="s">
        <v>1331</v>
      </c>
      <c r="E304" t="str">
        <f>IF(ISERROR(VLOOKUP(A304, AGE!A:A, 1, FALSE)), "", "yes")</f>
        <v/>
      </c>
    </row>
    <row r="305" spans="1:5" x14ac:dyDescent="0.3">
      <c r="A305" t="s">
        <v>2952</v>
      </c>
      <c r="B305">
        <v>2000</v>
      </c>
      <c r="D305" t="s">
        <v>247</v>
      </c>
      <c r="E305" t="str">
        <f>IF(ISERROR(VLOOKUP(A305, AGE!A:A, 1, FALSE)), "", "yes")</f>
        <v/>
      </c>
    </row>
    <row r="306" spans="1:5" x14ac:dyDescent="0.3">
      <c r="A306" t="s">
        <v>2953</v>
      </c>
      <c r="B306" s="13">
        <v>530</v>
      </c>
      <c r="C306" s="13">
        <v>13</v>
      </c>
      <c r="D306" s="16" t="s">
        <v>1309</v>
      </c>
      <c r="E306" t="str">
        <f>IF(ISERROR(VLOOKUP(A306, AGE!A:A, 1, FALSE)), "", "yes")</f>
        <v/>
      </c>
    </row>
    <row r="307" spans="1:5" x14ac:dyDescent="0.3">
      <c r="A307" t="s">
        <v>2953</v>
      </c>
      <c r="B307">
        <v>570</v>
      </c>
      <c r="D307" t="s">
        <v>247</v>
      </c>
      <c r="E307" t="str">
        <f>IF(ISERROR(VLOOKUP(A307, AGE!A:A, 1, FALSE)), "", "yes")</f>
        <v/>
      </c>
    </row>
    <row r="308" spans="1:5" x14ac:dyDescent="0.3">
      <c r="A308" t="s">
        <v>2953</v>
      </c>
      <c r="B308">
        <v>580</v>
      </c>
      <c r="D308" t="s">
        <v>247</v>
      </c>
      <c r="E308" t="str">
        <f>IF(ISERROR(VLOOKUP(A308, AGE!A:A, 1, FALSE)), "", "yes")</f>
        <v/>
      </c>
    </row>
    <row r="309" spans="1:5" x14ac:dyDescent="0.3">
      <c r="A309" t="s">
        <v>2953</v>
      </c>
      <c r="B309">
        <v>590</v>
      </c>
      <c r="D309" t="s">
        <v>247</v>
      </c>
      <c r="E309" t="str">
        <f>IF(ISERROR(VLOOKUP(A309, AGE!A:A, 1, FALSE)), "", "yes")</f>
        <v/>
      </c>
    </row>
    <row r="310" spans="1:5" x14ac:dyDescent="0.3">
      <c r="A310" t="s">
        <v>2953</v>
      </c>
      <c r="B310">
        <v>600</v>
      </c>
      <c r="D310" t="s">
        <v>247</v>
      </c>
      <c r="E310" t="str">
        <f>IF(ISERROR(VLOOKUP(A310, AGE!A:A, 1, FALSE)), "", "yes")</f>
        <v/>
      </c>
    </row>
    <row r="311" spans="1:5" x14ac:dyDescent="0.3">
      <c r="A311" t="s">
        <v>2954</v>
      </c>
      <c r="B311">
        <v>3300</v>
      </c>
      <c r="D311" t="s">
        <v>247</v>
      </c>
      <c r="E311" t="str">
        <f>IF(ISERROR(VLOOKUP(A311, AGE!A:A, 1, FALSE)), "", "yes")</f>
        <v/>
      </c>
    </row>
    <row r="312" spans="1:5" x14ac:dyDescent="0.3">
      <c r="A312" t="s">
        <v>2954</v>
      </c>
      <c r="B312" s="13">
        <v>3425</v>
      </c>
      <c r="C312" s="13">
        <v>25</v>
      </c>
      <c r="D312" s="16"/>
      <c r="E312" t="str">
        <f>IF(ISERROR(VLOOKUP(A312, AGE!A:A, 1, FALSE)), "", "yes")</f>
        <v/>
      </c>
    </row>
    <row r="313" spans="1:5" hidden="1" x14ac:dyDescent="0.3">
      <c r="A313" t="s">
        <v>3198</v>
      </c>
      <c r="B313">
        <v>600</v>
      </c>
      <c r="D313" t="s">
        <v>247</v>
      </c>
      <c r="E313" t="str">
        <f>IF(ISERROR(VLOOKUP(A313, AGE!A:A, 1, FALSE)), "", "yes")</f>
        <v>yes</v>
      </c>
    </row>
    <row r="314" spans="1:5" x14ac:dyDescent="0.3">
      <c r="A314" t="s">
        <v>3279</v>
      </c>
      <c r="B314">
        <v>1240</v>
      </c>
      <c r="D314" t="s">
        <v>247</v>
      </c>
      <c r="E314" t="str">
        <f>IF(ISERROR(VLOOKUP(A314, AGE!A:A, 1, FALSE)), "", "yes")</f>
        <v/>
      </c>
    </row>
    <row r="315" spans="1:5" x14ac:dyDescent="0.3">
      <c r="A315" t="s">
        <v>3201</v>
      </c>
      <c r="B315">
        <v>1800</v>
      </c>
      <c r="D315" t="s">
        <v>247</v>
      </c>
      <c r="E315" t="str">
        <f>IF(ISERROR(VLOOKUP(A315, AGE!A:A, 1, FALSE)), "", "yes")</f>
        <v/>
      </c>
    </row>
    <row r="316" spans="1:5" x14ac:dyDescent="0.3">
      <c r="A316" t="s">
        <v>955</v>
      </c>
      <c r="B316" s="13">
        <v>493</v>
      </c>
      <c r="C316" s="13">
        <v>10</v>
      </c>
      <c r="D316" s="16" t="s">
        <v>1331</v>
      </c>
      <c r="E316" t="str">
        <f>IF(ISERROR(VLOOKUP(A316, AGE!A:A, 1, FALSE)), "", "yes")</f>
        <v/>
      </c>
    </row>
    <row r="317" spans="1:5" x14ac:dyDescent="0.3">
      <c r="A317" t="s">
        <v>955</v>
      </c>
      <c r="B317" s="13">
        <v>495</v>
      </c>
      <c r="C317" s="13">
        <v>10</v>
      </c>
      <c r="D317" s="16" t="s">
        <v>1331</v>
      </c>
      <c r="E317" t="str">
        <f>IF(ISERROR(VLOOKUP(A317, AGE!A:A, 1, FALSE)), "", "yes")</f>
        <v/>
      </c>
    </row>
    <row r="318" spans="1:5" x14ac:dyDescent="0.3">
      <c r="A318" t="s">
        <v>2955</v>
      </c>
      <c r="B318" s="13"/>
      <c r="C318" s="13"/>
      <c r="D318" s="16"/>
      <c r="E318" t="str">
        <f>IF(ISERROR(VLOOKUP(A318, AGE!A:A, 1, FALSE)), "", "yes")</f>
        <v/>
      </c>
    </row>
    <row r="319" spans="1:5" x14ac:dyDescent="0.3">
      <c r="A319" t="s">
        <v>2956</v>
      </c>
      <c r="B319">
        <v>1000</v>
      </c>
      <c r="D319" t="s">
        <v>247</v>
      </c>
      <c r="E319" t="str">
        <f>IF(ISERROR(VLOOKUP(A319, AGE!A:A, 1, FALSE)), "", "yes")</f>
        <v/>
      </c>
    </row>
    <row r="320" spans="1:5" x14ac:dyDescent="0.3">
      <c r="A320" t="s">
        <v>2957</v>
      </c>
      <c r="B320" s="13">
        <v>505</v>
      </c>
      <c r="C320" s="13"/>
      <c r="D320" s="16"/>
      <c r="E320" t="str">
        <f>IF(ISERROR(VLOOKUP(A320, AGE!A:A, 1, FALSE)), "", "yes")</f>
        <v/>
      </c>
    </row>
    <row r="321" spans="1:5" x14ac:dyDescent="0.3">
      <c r="A321" t="s">
        <v>2957</v>
      </c>
      <c r="B321" s="13">
        <v>508</v>
      </c>
      <c r="C321" s="13"/>
      <c r="D321" s="16"/>
      <c r="E321" t="str">
        <f>IF(ISERROR(VLOOKUP(A321, AGE!A:A, 1, FALSE)), "", "yes")</f>
        <v/>
      </c>
    </row>
    <row r="322" spans="1:5" x14ac:dyDescent="0.3">
      <c r="A322" t="s">
        <v>2957</v>
      </c>
      <c r="B322" s="13">
        <v>512</v>
      </c>
      <c r="C322" s="13"/>
      <c r="D322" s="16"/>
      <c r="E322" t="str">
        <f>IF(ISERROR(VLOOKUP(A322, AGE!A:A, 1, FALSE)), "", "yes")</f>
        <v/>
      </c>
    </row>
    <row r="323" spans="1:5" x14ac:dyDescent="0.3">
      <c r="A323" t="s">
        <v>2958</v>
      </c>
      <c r="B323">
        <v>1000</v>
      </c>
      <c r="D323" t="s">
        <v>247</v>
      </c>
      <c r="E323" t="str">
        <f>IF(ISERROR(VLOOKUP(A323, AGE!A:A, 1, FALSE)), "", "yes")</f>
        <v/>
      </c>
    </row>
    <row r="324" spans="1:5" x14ac:dyDescent="0.3">
      <c r="A324" t="s">
        <v>2959</v>
      </c>
      <c r="B324" s="13">
        <v>2430</v>
      </c>
      <c r="C324" s="13">
        <v>95</v>
      </c>
      <c r="D324" s="16" t="s">
        <v>1323</v>
      </c>
      <c r="E324" t="str">
        <f>IF(ISERROR(VLOOKUP(A324, AGE!A:A, 1, FALSE)), "", "yes")</f>
        <v/>
      </c>
    </row>
    <row r="325" spans="1:5" x14ac:dyDescent="0.3">
      <c r="A325" t="s">
        <v>2959</v>
      </c>
      <c r="B325" s="13">
        <v>2430</v>
      </c>
      <c r="C325" s="13">
        <v>95</v>
      </c>
      <c r="D325" s="16"/>
      <c r="E325" t="str">
        <f>IF(ISERROR(VLOOKUP(A325, AGE!A:A, 1, FALSE)), "", "yes")</f>
        <v/>
      </c>
    </row>
    <row r="326" spans="1:5" x14ac:dyDescent="0.3">
      <c r="A326" t="s">
        <v>3285</v>
      </c>
      <c r="B326">
        <v>2350</v>
      </c>
      <c r="D326" t="s">
        <v>247</v>
      </c>
      <c r="E326" t="str">
        <f>IF(ISERROR(VLOOKUP(A326, AGE!A:A, 1, FALSE)), "", "yes")</f>
        <v/>
      </c>
    </row>
    <row r="327" spans="1:5" x14ac:dyDescent="0.3">
      <c r="A327" t="s">
        <v>2960</v>
      </c>
      <c r="B327">
        <v>2740</v>
      </c>
      <c r="D327" t="s">
        <v>247</v>
      </c>
      <c r="E327" t="str">
        <f>IF(ISERROR(VLOOKUP(A327, AGE!A:A, 1, FALSE)), "", "yes")</f>
        <v/>
      </c>
    </row>
    <row r="328" spans="1:5" x14ac:dyDescent="0.3">
      <c r="A328" t="s">
        <v>2961</v>
      </c>
      <c r="B328" s="13">
        <v>520</v>
      </c>
      <c r="C328" s="13">
        <v>5</v>
      </c>
      <c r="D328" s="16" t="s">
        <v>1309</v>
      </c>
      <c r="E328" t="str">
        <f>IF(ISERROR(VLOOKUP(A328, AGE!A:A, 1, FALSE)), "", "yes")</f>
        <v/>
      </c>
    </row>
    <row r="329" spans="1:5" x14ac:dyDescent="0.3">
      <c r="A329" t="s">
        <v>2962</v>
      </c>
      <c r="B329">
        <v>850</v>
      </c>
      <c r="D329" t="s">
        <v>247</v>
      </c>
      <c r="E329" t="str">
        <f>IF(ISERROR(VLOOKUP(A329, AGE!A:A, 1, FALSE)), "", "yes")</f>
        <v/>
      </c>
    </row>
    <row r="330" spans="1:5" hidden="1" x14ac:dyDescent="0.3">
      <c r="A330" t="s">
        <v>3202</v>
      </c>
      <c r="B330">
        <v>2768</v>
      </c>
      <c r="D330" t="s">
        <v>247</v>
      </c>
      <c r="E330" t="str">
        <f>IF(ISERROR(VLOOKUP(A330, AGE!A:A, 1, FALSE)), "", "yes")</f>
        <v>yes</v>
      </c>
    </row>
    <row r="331" spans="1:5" x14ac:dyDescent="0.3">
      <c r="A331" t="s">
        <v>2963</v>
      </c>
      <c r="B331" s="13">
        <v>498</v>
      </c>
      <c r="C331" s="13">
        <v>10</v>
      </c>
      <c r="D331" s="16" t="s">
        <v>1331</v>
      </c>
      <c r="E331" t="str">
        <f>IF(ISERROR(VLOOKUP(A331, AGE!A:A, 1, FALSE)), "", "yes")</f>
        <v/>
      </c>
    </row>
    <row r="332" spans="1:5" x14ac:dyDescent="0.3">
      <c r="A332" t="s">
        <v>2963</v>
      </c>
      <c r="B332" s="13">
        <v>499</v>
      </c>
      <c r="C332" s="13">
        <v>10</v>
      </c>
      <c r="D332" s="16" t="s">
        <v>1331</v>
      </c>
      <c r="E332" t="str">
        <f>IF(ISERROR(VLOOKUP(A332, AGE!A:A, 1, FALSE)), "", "yes")</f>
        <v/>
      </c>
    </row>
    <row r="333" spans="1:5" x14ac:dyDescent="0.3">
      <c r="A333" t="s">
        <v>2963</v>
      </c>
      <c r="B333" s="13">
        <v>502</v>
      </c>
      <c r="C333" s="13">
        <v>10</v>
      </c>
      <c r="D333" s="16" t="s">
        <v>1331</v>
      </c>
      <c r="E333" t="str">
        <f>IF(ISERROR(VLOOKUP(A333, AGE!A:A, 1, FALSE)), "", "yes")</f>
        <v/>
      </c>
    </row>
    <row r="334" spans="1:5" x14ac:dyDescent="0.3">
      <c r="A334" t="s">
        <v>2964</v>
      </c>
      <c r="B334" s="13">
        <v>1652</v>
      </c>
      <c r="C334" s="13">
        <v>5</v>
      </c>
      <c r="D334" s="16" t="s">
        <v>1325</v>
      </c>
      <c r="E334" t="str">
        <f>IF(ISERROR(VLOOKUP(A334, AGE!A:A, 1, FALSE)), "", "yes")</f>
        <v/>
      </c>
    </row>
    <row r="335" spans="1:5" x14ac:dyDescent="0.3">
      <c r="A335" t="s">
        <v>926</v>
      </c>
      <c r="B335" s="13">
        <v>750</v>
      </c>
      <c r="C335" s="13"/>
      <c r="D335" s="16"/>
      <c r="E335" t="str">
        <f>IF(ISERROR(VLOOKUP(A335, AGE!A:A, 1, FALSE)), "", "yes")</f>
        <v/>
      </c>
    </row>
    <row r="336" spans="1:5" x14ac:dyDescent="0.3">
      <c r="A336" t="s">
        <v>2965</v>
      </c>
      <c r="B336" s="13">
        <v>508</v>
      </c>
      <c r="C336" s="13"/>
      <c r="D336" s="16"/>
      <c r="E336" t="str">
        <f>IF(ISERROR(VLOOKUP(A336, AGE!A:A, 1, FALSE)), "", "yes")</f>
        <v/>
      </c>
    </row>
    <row r="337" spans="1:5" x14ac:dyDescent="0.3">
      <c r="A337" t="s">
        <v>2965</v>
      </c>
      <c r="B337" s="13">
        <v>512</v>
      </c>
      <c r="C337" s="13"/>
      <c r="D337" s="16"/>
      <c r="E337" t="str">
        <f>IF(ISERROR(VLOOKUP(A337, AGE!A:A, 1, FALSE)), "", "yes")</f>
        <v/>
      </c>
    </row>
    <row r="338" spans="1:5" x14ac:dyDescent="0.3">
      <c r="A338" t="s">
        <v>2966</v>
      </c>
      <c r="B338">
        <v>750</v>
      </c>
      <c r="D338" t="s">
        <v>247</v>
      </c>
      <c r="E338" t="str">
        <f>IF(ISERROR(VLOOKUP(A338, AGE!A:A, 1, FALSE)), "", "yes")</f>
        <v/>
      </c>
    </row>
    <row r="339" spans="1:5" x14ac:dyDescent="0.3">
      <c r="A339" t="s">
        <v>2967</v>
      </c>
      <c r="B339" s="13">
        <v>512</v>
      </c>
      <c r="C339" s="13"/>
      <c r="D339" s="16"/>
      <c r="E339" t="str">
        <f>IF(ISERROR(VLOOKUP(A339, AGE!A:A, 1, FALSE)), "", "yes")</f>
        <v/>
      </c>
    </row>
    <row r="340" spans="1:5" x14ac:dyDescent="0.3">
      <c r="A340" t="s">
        <v>2968</v>
      </c>
      <c r="B340">
        <v>2750</v>
      </c>
      <c r="D340" t="s">
        <v>247</v>
      </c>
      <c r="E340" t="str">
        <f>IF(ISERROR(VLOOKUP(A340, AGE!A:A, 1, FALSE)), "", "yes")</f>
        <v/>
      </c>
    </row>
    <row r="341" spans="1:5" x14ac:dyDescent="0.3">
      <c r="A341" t="s">
        <v>769</v>
      </c>
      <c r="B341" s="13">
        <v>1390</v>
      </c>
      <c r="C341" s="13"/>
      <c r="D341" s="16" t="s">
        <v>1321</v>
      </c>
      <c r="E341" t="str">
        <f>IF(ISERROR(VLOOKUP(A341, AGE!A:A, 1, FALSE)), "", "yes")</f>
        <v/>
      </c>
    </row>
    <row r="342" spans="1:5" x14ac:dyDescent="0.3">
      <c r="A342" t="s">
        <v>2969</v>
      </c>
      <c r="B342">
        <v>3000</v>
      </c>
      <c r="D342" t="s">
        <v>247</v>
      </c>
      <c r="E342" t="str">
        <f>IF(ISERROR(VLOOKUP(A342, AGE!A:A, 1, FALSE)), "", "yes")</f>
        <v/>
      </c>
    </row>
    <row r="343" spans="1:5" x14ac:dyDescent="0.3">
      <c r="A343" t="s">
        <v>2970</v>
      </c>
      <c r="B343" s="13">
        <v>1100</v>
      </c>
      <c r="C343" s="13">
        <v>300</v>
      </c>
      <c r="D343" s="16" t="s">
        <v>1310</v>
      </c>
      <c r="E343" t="str">
        <f>IF(ISERROR(VLOOKUP(A343, AGE!A:A, 1, FALSE)), "", "yes")</f>
        <v/>
      </c>
    </row>
    <row r="344" spans="1:5" x14ac:dyDescent="0.3">
      <c r="A344" t="s">
        <v>2970</v>
      </c>
      <c r="B344" s="13">
        <v>1100</v>
      </c>
      <c r="C344" s="13">
        <v>300</v>
      </c>
      <c r="D344" s="16"/>
      <c r="E344" t="str">
        <f>IF(ISERROR(VLOOKUP(A344, AGE!A:A, 1, FALSE)), "", "yes")</f>
        <v/>
      </c>
    </row>
    <row r="345" spans="1:5" x14ac:dyDescent="0.3">
      <c r="A345" t="s">
        <v>2971</v>
      </c>
      <c r="B345">
        <v>800</v>
      </c>
      <c r="D345" t="s">
        <v>247</v>
      </c>
      <c r="E345" t="str">
        <f>IF(ISERROR(VLOOKUP(A345, AGE!A:A, 1, FALSE)), "", "yes")</f>
        <v/>
      </c>
    </row>
    <row r="346" spans="1:5" x14ac:dyDescent="0.3">
      <c r="A346" t="s">
        <v>2972</v>
      </c>
      <c r="B346" s="13">
        <v>2100</v>
      </c>
      <c r="C346" s="13">
        <v>600</v>
      </c>
      <c r="D346" s="16"/>
      <c r="E346" t="str">
        <f>IF(ISERROR(VLOOKUP(A346, AGE!A:A, 1, FALSE)), "", "yes")</f>
        <v/>
      </c>
    </row>
    <row r="347" spans="1:5" x14ac:dyDescent="0.3">
      <c r="A347" t="s">
        <v>2973</v>
      </c>
      <c r="B347">
        <v>2350</v>
      </c>
      <c r="D347" t="s">
        <v>247</v>
      </c>
      <c r="E347" t="str">
        <f>IF(ISERROR(VLOOKUP(A347, AGE!A:A, 1, FALSE)), "", "yes")</f>
        <v/>
      </c>
    </row>
    <row r="348" spans="1:5" x14ac:dyDescent="0.3">
      <c r="A348" t="s">
        <v>2974</v>
      </c>
      <c r="B348" s="13">
        <v>1350</v>
      </c>
      <c r="C348" s="13">
        <v>250</v>
      </c>
      <c r="D348" s="16"/>
      <c r="E348" t="str">
        <f>IF(ISERROR(VLOOKUP(A348, AGE!A:A, 1, FALSE)), "", "yes")</f>
        <v/>
      </c>
    </row>
    <row r="349" spans="1:5" x14ac:dyDescent="0.3">
      <c r="A349" t="s">
        <v>2975</v>
      </c>
      <c r="B349">
        <v>2000</v>
      </c>
      <c r="D349" t="s">
        <v>247</v>
      </c>
      <c r="E349" t="str">
        <f>IF(ISERROR(VLOOKUP(A349, AGE!A:A, 1, FALSE)), "", "yes")</f>
        <v/>
      </c>
    </row>
    <row r="350" spans="1:5" x14ac:dyDescent="0.3">
      <c r="A350" t="s">
        <v>2976</v>
      </c>
      <c r="B350">
        <v>2250</v>
      </c>
      <c r="D350" t="s">
        <v>247</v>
      </c>
      <c r="E350" t="str">
        <f>IF(ISERROR(VLOOKUP(A350, AGE!A:A, 1, FALSE)), "", "yes")</f>
        <v/>
      </c>
    </row>
    <row r="351" spans="1:5" x14ac:dyDescent="0.3">
      <c r="A351" t="s">
        <v>679</v>
      </c>
      <c r="B351" s="13">
        <v>750</v>
      </c>
      <c r="C351" s="13">
        <v>100</v>
      </c>
      <c r="D351" s="16"/>
      <c r="E351" t="str">
        <f>IF(ISERROR(VLOOKUP(A351, AGE!A:A, 1, FALSE)), "", "yes")</f>
        <v/>
      </c>
    </row>
    <row r="352" spans="1:5" hidden="1" x14ac:dyDescent="0.3">
      <c r="A352" t="s">
        <v>580</v>
      </c>
      <c r="B352">
        <v>850</v>
      </c>
      <c r="D352" t="s">
        <v>247</v>
      </c>
      <c r="E352" t="str">
        <f>IF(ISERROR(VLOOKUP(A352, AGE!A:A, 1, FALSE)), "", "yes")</f>
        <v>yes</v>
      </c>
    </row>
    <row r="353" spans="1:5" x14ac:dyDescent="0.3">
      <c r="A353" t="s">
        <v>673</v>
      </c>
      <c r="B353" s="13">
        <v>2350</v>
      </c>
      <c r="C353" s="13">
        <v>150</v>
      </c>
      <c r="D353" s="16"/>
      <c r="E353" t="str">
        <f>IF(ISERROR(VLOOKUP(A353, AGE!A:A, 1, FALSE)), "", "yes")</f>
        <v/>
      </c>
    </row>
    <row r="354" spans="1:5" x14ac:dyDescent="0.3">
      <c r="A354" t="s">
        <v>967</v>
      </c>
      <c r="B354" s="13">
        <v>2100</v>
      </c>
      <c r="C354" s="13"/>
      <c r="D354" s="16"/>
      <c r="E354" t="str">
        <f>IF(ISERROR(VLOOKUP(A354, AGE!A:A, 1, FALSE)), "", "yes")</f>
        <v/>
      </c>
    </row>
    <row r="355" spans="1:5" x14ac:dyDescent="0.3">
      <c r="A355" t="s">
        <v>2977</v>
      </c>
      <c r="B355">
        <v>700</v>
      </c>
      <c r="D355" t="s">
        <v>247</v>
      </c>
      <c r="E355" t="str">
        <f>IF(ISERROR(VLOOKUP(A355, AGE!A:A, 1, FALSE)), "", "yes")</f>
        <v/>
      </c>
    </row>
    <row r="356" spans="1:5" x14ac:dyDescent="0.3">
      <c r="A356" t="s">
        <v>2977</v>
      </c>
      <c r="B356" s="13">
        <v>1350</v>
      </c>
      <c r="C356" s="13">
        <v>250</v>
      </c>
      <c r="D356" s="16"/>
      <c r="E356" t="str">
        <f>IF(ISERROR(VLOOKUP(A356, AGE!A:A, 1, FALSE)), "", "yes")</f>
        <v/>
      </c>
    </row>
    <row r="357" spans="1:5" x14ac:dyDescent="0.3">
      <c r="A357" t="s">
        <v>2978</v>
      </c>
      <c r="B357" s="13">
        <v>1350</v>
      </c>
      <c r="C357" s="13">
        <v>250</v>
      </c>
      <c r="D357" s="16"/>
      <c r="E357" t="str">
        <f>IF(ISERROR(VLOOKUP(A357, AGE!A:A, 1, FALSE)), "", "yes")</f>
        <v/>
      </c>
    </row>
    <row r="358" spans="1:5" hidden="1" x14ac:dyDescent="0.3">
      <c r="A358" t="s">
        <v>3211</v>
      </c>
      <c r="B358">
        <v>2735</v>
      </c>
      <c r="D358" t="s">
        <v>247</v>
      </c>
      <c r="E358" t="str">
        <f>IF(ISERROR(VLOOKUP(A358, AGE!A:A, 1, FALSE)), "", "yes")</f>
        <v>yes</v>
      </c>
    </row>
    <row r="359" spans="1:5" x14ac:dyDescent="0.3">
      <c r="A359" t="s">
        <v>2979</v>
      </c>
      <c r="B359" s="13"/>
      <c r="C359" s="13"/>
      <c r="D359" s="16"/>
      <c r="E359" t="str">
        <f>IF(ISERROR(VLOOKUP(A359, AGE!A:A, 1, FALSE)), "", "yes")</f>
        <v/>
      </c>
    </row>
    <row r="360" spans="1:5" x14ac:dyDescent="0.3">
      <c r="A360" t="s">
        <v>2980</v>
      </c>
      <c r="B360" s="13">
        <v>1100</v>
      </c>
      <c r="C360" s="13"/>
      <c r="D360" s="16"/>
      <c r="E360" t="str">
        <f>IF(ISERROR(VLOOKUP(A360, AGE!A:A, 1, FALSE)), "", "yes")</f>
        <v/>
      </c>
    </row>
    <row r="361" spans="1:5" hidden="1" x14ac:dyDescent="0.3">
      <c r="A361" t="s">
        <v>3215</v>
      </c>
      <c r="B361">
        <v>1650</v>
      </c>
      <c r="D361" t="s">
        <v>247</v>
      </c>
      <c r="E361" t="str">
        <f>IF(ISERROR(VLOOKUP(A361, AGE!A:A, 1, FALSE)), "", "yes")</f>
        <v>yes</v>
      </c>
    </row>
    <row r="362" spans="1:5" x14ac:dyDescent="0.3">
      <c r="A362" t="s">
        <v>2981</v>
      </c>
      <c r="B362">
        <v>2250</v>
      </c>
      <c r="D362" t="s">
        <v>247</v>
      </c>
      <c r="E362" t="str">
        <f>IF(ISERROR(VLOOKUP(A362, AGE!A:A, 1, FALSE)), "", "yes")</f>
        <v/>
      </c>
    </row>
    <row r="363" spans="1:5" x14ac:dyDescent="0.3">
      <c r="A363" t="s">
        <v>2981</v>
      </c>
      <c r="B363" s="13">
        <v>2520</v>
      </c>
      <c r="C363" s="13">
        <v>120</v>
      </c>
      <c r="D363" s="16" t="s">
        <v>1323</v>
      </c>
      <c r="E363" t="str">
        <f>IF(ISERROR(VLOOKUP(A363, AGE!A:A, 1, FALSE)), "", "yes")</f>
        <v/>
      </c>
    </row>
    <row r="364" spans="1:5" x14ac:dyDescent="0.3">
      <c r="A364" t="s">
        <v>2982</v>
      </c>
      <c r="B364">
        <v>2400</v>
      </c>
      <c r="D364" t="s">
        <v>247</v>
      </c>
      <c r="E364" t="str">
        <f>IF(ISERROR(VLOOKUP(A364, AGE!A:A, 1, FALSE)), "", "yes")</f>
        <v/>
      </c>
    </row>
    <row r="365" spans="1:5" x14ac:dyDescent="0.3">
      <c r="A365" t="s">
        <v>2983</v>
      </c>
      <c r="B365">
        <v>650</v>
      </c>
      <c r="D365" t="s">
        <v>247</v>
      </c>
      <c r="E365" t="str">
        <f>IF(ISERROR(VLOOKUP(A365, AGE!A:A, 1, FALSE)), "", "yes")</f>
        <v/>
      </c>
    </row>
    <row r="366" spans="1:5" x14ac:dyDescent="0.3">
      <c r="A366" t="s">
        <v>3280</v>
      </c>
      <c r="B366">
        <v>1240</v>
      </c>
      <c r="D366" t="s">
        <v>247</v>
      </c>
      <c r="E366" t="str">
        <f>IF(ISERROR(VLOOKUP(A366, AGE!A:A, 1, FALSE)), "", "yes")</f>
        <v/>
      </c>
    </row>
    <row r="367" spans="1:5" x14ac:dyDescent="0.3">
      <c r="A367" t="s">
        <v>2984</v>
      </c>
      <c r="B367" s="13">
        <v>2900</v>
      </c>
      <c r="C367" s="13">
        <v>60</v>
      </c>
      <c r="D367" s="16"/>
      <c r="E367" t="str">
        <f>IF(ISERROR(VLOOKUP(A367, AGE!A:A, 1, FALSE)), "", "yes")</f>
        <v/>
      </c>
    </row>
    <row r="368" spans="1:5" x14ac:dyDescent="0.3">
      <c r="A368" t="s">
        <v>3214</v>
      </c>
      <c r="B368">
        <v>2100</v>
      </c>
      <c r="D368" t="s">
        <v>247</v>
      </c>
      <c r="E368" t="str">
        <f>IF(ISERROR(VLOOKUP(A368, AGE!A:A, 1, FALSE)), "", "yes")</f>
        <v/>
      </c>
    </row>
    <row r="369" spans="1:5" hidden="1" x14ac:dyDescent="0.3">
      <c r="A369" t="s">
        <v>601</v>
      </c>
      <c r="B369">
        <v>2600</v>
      </c>
      <c r="D369" t="s">
        <v>247</v>
      </c>
      <c r="E369" t="str">
        <f>IF(ISERROR(VLOOKUP(A369, AGE!A:A, 1, FALSE)), "", "yes")</f>
        <v>yes</v>
      </c>
    </row>
    <row r="370" spans="1:5" x14ac:dyDescent="0.3">
      <c r="A370" t="s">
        <v>2985</v>
      </c>
      <c r="B370" s="13">
        <v>532</v>
      </c>
      <c r="C370" s="13"/>
      <c r="D370" s="16"/>
      <c r="E370" t="str">
        <f>IF(ISERROR(VLOOKUP(A370, AGE!A:A, 1, FALSE)), "", "yes")</f>
        <v/>
      </c>
    </row>
    <row r="371" spans="1:5" x14ac:dyDescent="0.3">
      <c r="A371" t="s">
        <v>2985</v>
      </c>
      <c r="B371" s="13">
        <v>540</v>
      </c>
      <c r="C371" s="13">
        <v>10</v>
      </c>
      <c r="D371" s="16" t="s">
        <v>1309</v>
      </c>
      <c r="E371" t="str">
        <f>IF(ISERROR(VLOOKUP(A371, AGE!A:A, 1, FALSE)), "", "yes")</f>
        <v/>
      </c>
    </row>
    <row r="372" spans="1:5" x14ac:dyDescent="0.3">
      <c r="A372" t="s">
        <v>2986</v>
      </c>
      <c r="B372">
        <v>1500</v>
      </c>
      <c r="D372" t="s">
        <v>247</v>
      </c>
      <c r="E372" t="str">
        <f>IF(ISERROR(VLOOKUP(A372, AGE!A:A, 1, FALSE)), "", "yes")</f>
        <v/>
      </c>
    </row>
    <row r="373" spans="1:5" hidden="1" x14ac:dyDescent="0.3">
      <c r="A373" t="s">
        <v>2987</v>
      </c>
      <c r="B373">
        <v>2500</v>
      </c>
      <c r="D373" t="s">
        <v>247</v>
      </c>
      <c r="E373" t="str">
        <f>IF(ISERROR(VLOOKUP(A373, AGE!A:A, 1, FALSE)), "", "yes")</f>
        <v>yes</v>
      </c>
    </row>
    <row r="374" spans="1:5" x14ac:dyDescent="0.3">
      <c r="A374" t="s">
        <v>2988</v>
      </c>
      <c r="B374" s="13">
        <v>496</v>
      </c>
      <c r="C374" s="13"/>
      <c r="D374" s="16" t="s">
        <v>1317</v>
      </c>
      <c r="E374" t="str">
        <f>IF(ISERROR(VLOOKUP(A374, AGE!A:A, 1, FALSE)), "", "yes")</f>
        <v/>
      </c>
    </row>
    <row r="375" spans="1:5" x14ac:dyDescent="0.3">
      <c r="A375" t="s">
        <v>831</v>
      </c>
      <c r="B375" s="13"/>
      <c r="C375" s="13"/>
      <c r="D375" s="16"/>
      <c r="E375" t="str">
        <f>IF(ISERROR(VLOOKUP(A375, AGE!A:A, 1, FALSE)), "", "yes")</f>
        <v/>
      </c>
    </row>
    <row r="376" spans="1:5" x14ac:dyDescent="0.3">
      <c r="A376" t="s">
        <v>2989</v>
      </c>
      <c r="B376">
        <v>2400</v>
      </c>
      <c r="D376" t="s">
        <v>247</v>
      </c>
      <c r="E376" t="str">
        <f>IF(ISERROR(VLOOKUP(A376, AGE!A:A, 1, FALSE)), "", "yes")</f>
        <v/>
      </c>
    </row>
    <row r="377" spans="1:5" x14ac:dyDescent="0.3">
      <c r="A377" t="s">
        <v>2990</v>
      </c>
      <c r="B377" s="13">
        <v>494</v>
      </c>
      <c r="C377" s="13"/>
      <c r="D377" s="16" t="s">
        <v>1317</v>
      </c>
      <c r="E377" t="str">
        <f>IF(ISERROR(VLOOKUP(A377, AGE!A:A, 1, FALSE)), "", "yes")</f>
        <v/>
      </c>
    </row>
    <row r="378" spans="1:5" x14ac:dyDescent="0.3">
      <c r="A378" t="s">
        <v>2990</v>
      </c>
      <c r="B378" s="13">
        <v>494.25</v>
      </c>
      <c r="C378" s="13"/>
      <c r="D378" s="16" t="s">
        <v>1317</v>
      </c>
      <c r="E378" t="str">
        <f>IF(ISERROR(VLOOKUP(A378, AGE!A:A, 1, FALSE)), "", "yes")</f>
        <v/>
      </c>
    </row>
    <row r="379" spans="1:5" x14ac:dyDescent="0.3">
      <c r="A379" t="s">
        <v>2990</v>
      </c>
      <c r="B379" s="13">
        <v>494.5</v>
      </c>
      <c r="C379" s="13"/>
      <c r="D379" s="16" t="s">
        <v>1317</v>
      </c>
      <c r="E379" t="str">
        <f>IF(ISERROR(VLOOKUP(A379, AGE!A:A, 1, FALSE)), "", "yes")</f>
        <v/>
      </c>
    </row>
    <row r="380" spans="1:5" hidden="1" x14ac:dyDescent="0.3">
      <c r="A380" t="s">
        <v>2991</v>
      </c>
      <c r="B380">
        <v>1690</v>
      </c>
      <c r="D380" t="s">
        <v>247</v>
      </c>
      <c r="E380" t="str">
        <f>IF(ISERROR(VLOOKUP(A380, AGE!A:A, 1, FALSE)), "", "yes")</f>
        <v>yes</v>
      </c>
    </row>
    <row r="381" spans="1:5" x14ac:dyDescent="0.3">
      <c r="A381" t="s">
        <v>2992</v>
      </c>
      <c r="B381">
        <v>2400</v>
      </c>
      <c r="D381" t="s">
        <v>247</v>
      </c>
      <c r="E381" t="str">
        <f>IF(ISERROR(VLOOKUP(A381, AGE!A:A, 1, FALSE)), "", "yes")</f>
        <v/>
      </c>
    </row>
    <row r="382" spans="1:5" x14ac:dyDescent="0.3">
      <c r="A382" t="s">
        <v>2993</v>
      </c>
      <c r="B382">
        <v>2100</v>
      </c>
      <c r="D382" t="s">
        <v>247</v>
      </c>
      <c r="E382" t="str">
        <f>IF(ISERROR(VLOOKUP(A382, AGE!A:A, 1, FALSE)), "", "yes")</f>
        <v/>
      </c>
    </row>
    <row r="383" spans="1:5" x14ac:dyDescent="0.3">
      <c r="A383" t="s">
        <v>2994</v>
      </c>
      <c r="B383">
        <v>1340</v>
      </c>
      <c r="D383" t="s">
        <v>247</v>
      </c>
      <c r="E383" t="str">
        <f>IF(ISERROR(VLOOKUP(A383, AGE!A:A, 1, FALSE)), "", "yes")</f>
        <v/>
      </c>
    </row>
    <row r="384" spans="1:5" x14ac:dyDescent="0.3">
      <c r="A384" t="s">
        <v>973</v>
      </c>
      <c r="B384" s="13">
        <v>3504</v>
      </c>
      <c r="C384" s="13">
        <v>86</v>
      </c>
      <c r="D384" s="16"/>
      <c r="E384" t="str">
        <f>IF(ISERROR(VLOOKUP(A384, AGE!A:A, 1, FALSE)), "", "yes")</f>
        <v/>
      </c>
    </row>
    <row r="385" spans="1:5" x14ac:dyDescent="0.3">
      <c r="A385" t="s">
        <v>810</v>
      </c>
      <c r="B385" s="13">
        <v>540</v>
      </c>
      <c r="C385" s="13">
        <v>10</v>
      </c>
      <c r="D385" s="16" t="s">
        <v>1309</v>
      </c>
      <c r="E385" t="str">
        <f>IF(ISERROR(VLOOKUP(A385, AGE!A:A, 1, FALSE)), "", "yes")</f>
        <v/>
      </c>
    </row>
    <row r="386" spans="1:5" hidden="1" x14ac:dyDescent="0.3">
      <c r="A386" t="s">
        <v>3224</v>
      </c>
      <c r="B386">
        <v>2750</v>
      </c>
      <c r="D386" t="s">
        <v>247</v>
      </c>
      <c r="E386" t="str">
        <f>IF(ISERROR(VLOOKUP(A386, AGE!A:A, 1, FALSE)), "", "yes")</f>
        <v>yes</v>
      </c>
    </row>
    <row r="387" spans="1:5" x14ac:dyDescent="0.3">
      <c r="A387" t="s">
        <v>2995</v>
      </c>
      <c r="B387">
        <v>2000</v>
      </c>
      <c r="D387" t="s">
        <v>247</v>
      </c>
      <c r="E387" t="str">
        <f>IF(ISERROR(VLOOKUP(A387, AGE!A:A, 1, FALSE)), "", "yes")</f>
        <v/>
      </c>
    </row>
    <row r="388" spans="1:5" x14ac:dyDescent="0.3">
      <c r="A388" t="s">
        <v>2996</v>
      </c>
      <c r="B388">
        <v>1200</v>
      </c>
      <c r="D388" t="s">
        <v>247</v>
      </c>
      <c r="E388" t="str">
        <f>IF(ISERROR(VLOOKUP(A388, AGE!A:A, 1, FALSE)), "", "yes")</f>
        <v/>
      </c>
    </row>
    <row r="389" spans="1:5" x14ac:dyDescent="0.3">
      <c r="A389" t="s">
        <v>980</v>
      </c>
      <c r="B389" s="13">
        <v>2721</v>
      </c>
      <c r="C389" s="13">
        <v>31</v>
      </c>
      <c r="D389" s="16"/>
      <c r="E389" t="str">
        <f>IF(ISERROR(VLOOKUP(A389, AGE!A:A, 1, FALSE)), "", "yes")</f>
        <v/>
      </c>
    </row>
    <row r="390" spans="1:5" x14ac:dyDescent="0.3">
      <c r="A390" t="s">
        <v>980</v>
      </c>
      <c r="B390">
        <v>2750</v>
      </c>
      <c r="D390" t="s">
        <v>247</v>
      </c>
      <c r="E390" t="str">
        <f>IF(ISERROR(VLOOKUP(A390, AGE!A:A, 1, FALSE)), "", "yes")</f>
        <v/>
      </c>
    </row>
    <row r="391" spans="1:5" x14ac:dyDescent="0.3">
      <c r="A391" t="s">
        <v>3290</v>
      </c>
      <c r="B391">
        <v>3450</v>
      </c>
      <c r="D391" t="s">
        <v>247</v>
      </c>
      <c r="E391" t="str">
        <f>IF(ISERROR(VLOOKUP(A391, AGE!A:A, 1, FALSE)), "", "yes")</f>
        <v/>
      </c>
    </row>
    <row r="392" spans="1:5" x14ac:dyDescent="0.3">
      <c r="A392" t="s">
        <v>2997</v>
      </c>
      <c r="B392">
        <v>830</v>
      </c>
      <c r="D392" t="s">
        <v>247</v>
      </c>
      <c r="E392" t="str">
        <f>IF(ISERROR(VLOOKUP(A392, AGE!A:A, 1, FALSE)), "", "yes")</f>
        <v/>
      </c>
    </row>
    <row r="393" spans="1:5" x14ac:dyDescent="0.3">
      <c r="A393" t="s">
        <v>2998</v>
      </c>
      <c r="B393" s="13">
        <v>1400</v>
      </c>
      <c r="C393" s="13"/>
      <c r="D393" s="16"/>
      <c r="E393" t="str">
        <f>IF(ISERROR(VLOOKUP(A393, AGE!A:A, 1, FALSE)), "", "yes")</f>
        <v/>
      </c>
    </row>
    <row r="394" spans="1:5" x14ac:dyDescent="0.3">
      <c r="A394" t="s">
        <v>2999</v>
      </c>
      <c r="B394">
        <v>740</v>
      </c>
      <c r="D394" t="s">
        <v>247</v>
      </c>
      <c r="E394" t="str">
        <f>IF(ISERROR(VLOOKUP(A394, AGE!A:A, 1, FALSE)), "", "yes")</f>
        <v/>
      </c>
    </row>
    <row r="395" spans="1:5" x14ac:dyDescent="0.3">
      <c r="A395" t="s">
        <v>2999</v>
      </c>
      <c r="B395" s="13"/>
      <c r="C395" s="13"/>
      <c r="D395" s="16"/>
      <c r="E395" t="str">
        <f>IF(ISERROR(VLOOKUP(A395, AGE!A:A, 1, FALSE)), "", "yes")</f>
        <v/>
      </c>
    </row>
    <row r="396" spans="1:5" x14ac:dyDescent="0.3">
      <c r="A396" t="s">
        <v>3000</v>
      </c>
      <c r="B396" s="13">
        <v>805</v>
      </c>
      <c r="C396" s="13">
        <v>395</v>
      </c>
      <c r="D396" s="16" t="s">
        <v>1310</v>
      </c>
      <c r="E396" t="str">
        <f>IF(ISERROR(VLOOKUP(A396, AGE!A:A, 1, FALSE)), "", "yes")</f>
        <v/>
      </c>
    </row>
    <row r="397" spans="1:5" x14ac:dyDescent="0.3">
      <c r="A397" t="s">
        <v>3000</v>
      </c>
      <c r="B397" s="13">
        <v>805</v>
      </c>
      <c r="C397" s="13">
        <v>395</v>
      </c>
      <c r="D397" s="16"/>
      <c r="E397" t="str">
        <f>IF(ISERROR(VLOOKUP(A397, AGE!A:A, 1, FALSE)), "", "yes")</f>
        <v/>
      </c>
    </row>
    <row r="398" spans="1:5" x14ac:dyDescent="0.3">
      <c r="A398" t="s">
        <v>3001</v>
      </c>
      <c r="B398">
        <v>2250</v>
      </c>
      <c r="D398" t="s">
        <v>247</v>
      </c>
      <c r="E398" t="str">
        <f>IF(ISERROR(VLOOKUP(A398, AGE!A:A, 1, FALSE)), "", "yes")</f>
        <v/>
      </c>
    </row>
    <row r="399" spans="1:5" x14ac:dyDescent="0.3">
      <c r="A399" t="s">
        <v>3002</v>
      </c>
      <c r="B399">
        <v>3000</v>
      </c>
      <c r="D399" t="s">
        <v>247</v>
      </c>
      <c r="E399" t="str">
        <f>IF(ISERROR(VLOOKUP(A399, AGE!A:A, 1, FALSE)), "", "yes")</f>
        <v/>
      </c>
    </row>
    <row r="400" spans="1:5" x14ac:dyDescent="0.3">
      <c r="A400" t="s">
        <v>3003</v>
      </c>
      <c r="B400" s="13">
        <v>2400</v>
      </c>
      <c r="C400" s="13">
        <v>50</v>
      </c>
      <c r="D400" s="16" t="s">
        <v>1311</v>
      </c>
      <c r="E400" t="str">
        <f>IF(ISERROR(VLOOKUP(A400, AGE!A:A, 1, FALSE)), "", "yes")</f>
        <v/>
      </c>
    </row>
    <row r="401" spans="1:5" x14ac:dyDescent="0.3">
      <c r="A401" t="s">
        <v>3004</v>
      </c>
      <c r="B401">
        <v>680</v>
      </c>
      <c r="D401" t="s">
        <v>247</v>
      </c>
      <c r="E401" t="str">
        <f>IF(ISERROR(VLOOKUP(A401, AGE!A:A, 1, FALSE)), "", "yes")</f>
        <v/>
      </c>
    </row>
    <row r="402" spans="1:5" x14ac:dyDescent="0.3">
      <c r="A402" t="s">
        <v>3006</v>
      </c>
      <c r="B402" s="13">
        <v>1645</v>
      </c>
      <c r="C402" s="13">
        <v>5</v>
      </c>
      <c r="D402" s="16" t="s">
        <v>1325</v>
      </c>
      <c r="E402" t="str">
        <f>IF(ISERROR(VLOOKUP(A402, AGE!A:A, 1, FALSE)), "", "yes")</f>
        <v/>
      </c>
    </row>
    <row r="403" spans="1:5" hidden="1" x14ac:dyDescent="0.3">
      <c r="A403" t="s">
        <v>1786</v>
      </c>
      <c r="B403">
        <v>2500</v>
      </c>
      <c r="D403" t="s">
        <v>247</v>
      </c>
      <c r="E403" t="str">
        <f>IF(ISERROR(VLOOKUP(A403, AGE!A:A, 1, FALSE)), "", "yes")</f>
        <v>yes</v>
      </c>
    </row>
    <row r="404" spans="1:5" x14ac:dyDescent="0.3">
      <c r="A404" t="s">
        <v>3007</v>
      </c>
      <c r="B404">
        <v>1320</v>
      </c>
      <c r="D404" t="s">
        <v>247</v>
      </c>
      <c r="E404" t="str">
        <f>IF(ISERROR(VLOOKUP(A404, AGE!A:A, 1, FALSE)), "", "yes")</f>
        <v/>
      </c>
    </row>
    <row r="405" spans="1:5" x14ac:dyDescent="0.3">
      <c r="A405" t="s">
        <v>3007</v>
      </c>
      <c r="B405" s="13">
        <v>1410</v>
      </c>
      <c r="C405" s="13">
        <v>40</v>
      </c>
      <c r="D405" s="16"/>
      <c r="E405" t="str">
        <f>IF(ISERROR(VLOOKUP(A405, AGE!A:A, 1, FALSE)), "", "yes")</f>
        <v/>
      </c>
    </row>
    <row r="406" spans="1:5" x14ac:dyDescent="0.3">
      <c r="A406" t="s">
        <v>3008</v>
      </c>
      <c r="B406">
        <v>2500</v>
      </c>
      <c r="D406" t="s">
        <v>247</v>
      </c>
      <c r="E406" t="str">
        <f>IF(ISERROR(VLOOKUP(A406, AGE!A:A, 1, FALSE)), "", "yes")</f>
        <v/>
      </c>
    </row>
    <row r="407" spans="1:5" x14ac:dyDescent="0.3">
      <c r="A407" t="s">
        <v>3009</v>
      </c>
      <c r="B407">
        <v>3000</v>
      </c>
      <c r="D407" t="s">
        <v>247</v>
      </c>
      <c r="E407" t="str">
        <f>IF(ISERROR(VLOOKUP(A407, AGE!A:A, 1, FALSE)), "", "yes")</f>
        <v/>
      </c>
    </row>
    <row r="408" spans="1:5" x14ac:dyDescent="0.3">
      <c r="A408" t="s">
        <v>3010</v>
      </c>
      <c r="B408">
        <v>1100</v>
      </c>
      <c r="D408" t="s">
        <v>247</v>
      </c>
      <c r="E408" t="str">
        <f>IF(ISERROR(VLOOKUP(A408, AGE!A:A, 1, FALSE)), "", "yes")</f>
        <v/>
      </c>
    </row>
    <row r="409" spans="1:5" x14ac:dyDescent="0.3">
      <c r="A409" t="s">
        <v>3011</v>
      </c>
      <c r="B409">
        <v>1200</v>
      </c>
      <c r="D409" t="s">
        <v>247</v>
      </c>
      <c r="E409" t="str">
        <f>IF(ISERROR(VLOOKUP(A409, AGE!A:A, 1, FALSE)), "", "yes")</f>
        <v/>
      </c>
    </row>
    <row r="410" spans="1:5" x14ac:dyDescent="0.3">
      <c r="A410" t="s">
        <v>677</v>
      </c>
      <c r="B410" s="13">
        <v>750</v>
      </c>
      <c r="C410" s="13">
        <v>100</v>
      </c>
      <c r="D410" s="16"/>
      <c r="E410" t="str">
        <f>IF(ISERROR(VLOOKUP(A410, AGE!A:A, 1, FALSE)), "", "yes")</f>
        <v/>
      </c>
    </row>
    <row r="411" spans="1:5" x14ac:dyDescent="0.3">
      <c r="A411" t="s">
        <v>3012</v>
      </c>
      <c r="B411">
        <v>1000</v>
      </c>
      <c r="D411" t="s">
        <v>247</v>
      </c>
      <c r="E411" t="str">
        <f>IF(ISERROR(VLOOKUP(A411, AGE!A:A, 1, FALSE)), "", "yes")</f>
        <v/>
      </c>
    </row>
    <row r="412" spans="1:5" x14ac:dyDescent="0.3">
      <c r="A412" t="s">
        <v>3179</v>
      </c>
      <c r="B412" s="13">
        <v>2450</v>
      </c>
      <c r="C412" s="13">
        <v>50</v>
      </c>
      <c r="D412" s="16" t="s">
        <v>1334</v>
      </c>
      <c r="E412" t="str">
        <f>IF(ISERROR(VLOOKUP(A412, AGE!A:A, 1, FALSE)), "", "yes")</f>
        <v/>
      </c>
    </row>
    <row r="413" spans="1:5" x14ac:dyDescent="0.3">
      <c r="A413" t="s">
        <v>3014</v>
      </c>
      <c r="B413" s="13">
        <v>590</v>
      </c>
      <c r="C413" s="13"/>
      <c r="D413" s="16"/>
      <c r="E413" t="str">
        <f>IF(ISERROR(VLOOKUP(A413, AGE!A:A, 1, FALSE)), "", "yes")</f>
        <v/>
      </c>
    </row>
    <row r="414" spans="1:5" x14ac:dyDescent="0.3">
      <c r="A414" t="s">
        <v>3015</v>
      </c>
      <c r="B414" s="13">
        <v>1200</v>
      </c>
      <c r="C414" s="13"/>
      <c r="D414" s="16"/>
      <c r="E414" t="str">
        <f>IF(ISERROR(VLOOKUP(A414, AGE!A:A, 1, FALSE)), "", "yes")</f>
        <v/>
      </c>
    </row>
    <row r="415" spans="1:5" x14ac:dyDescent="0.3">
      <c r="A415" t="s">
        <v>3016</v>
      </c>
      <c r="B415" s="13">
        <v>1025</v>
      </c>
      <c r="C415" s="13"/>
      <c r="D415" s="16"/>
      <c r="E415" t="str">
        <f>IF(ISERROR(VLOOKUP(A415, AGE!A:A, 1, FALSE)), "", "yes")</f>
        <v/>
      </c>
    </row>
    <row r="416" spans="1:5" x14ac:dyDescent="0.3">
      <c r="A416" t="s">
        <v>3017</v>
      </c>
      <c r="B416">
        <v>1440</v>
      </c>
      <c r="D416" t="s">
        <v>247</v>
      </c>
      <c r="E416" t="str">
        <f>IF(ISERROR(VLOOKUP(A416, AGE!A:A, 1, FALSE)), "", "yes")</f>
        <v/>
      </c>
    </row>
    <row r="417" spans="1:5" x14ac:dyDescent="0.3">
      <c r="A417" t="s">
        <v>3017</v>
      </c>
      <c r="B417" s="13">
        <v>1460</v>
      </c>
      <c r="C417" s="13">
        <v>10</v>
      </c>
      <c r="D417" s="16" t="s">
        <v>1320</v>
      </c>
      <c r="E417" t="str">
        <f>IF(ISERROR(VLOOKUP(A417, AGE!A:A, 1, FALSE)), "", "yes")</f>
        <v/>
      </c>
    </row>
    <row r="418" spans="1:5" x14ac:dyDescent="0.3">
      <c r="A418" t="s">
        <v>819</v>
      </c>
      <c r="B418" s="13">
        <v>590</v>
      </c>
      <c r="C418" s="13"/>
      <c r="D418" s="16"/>
      <c r="E418" t="str">
        <f>IF(ISERROR(VLOOKUP(A418, AGE!A:A, 1, FALSE)), "", "yes")</f>
        <v/>
      </c>
    </row>
    <row r="419" spans="1:5" x14ac:dyDescent="0.3">
      <c r="A419" t="s">
        <v>3018</v>
      </c>
      <c r="B419" s="13"/>
      <c r="C419" s="13"/>
      <c r="D419" s="16"/>
      <c r="E419" t="str">
        <f>IF(ISERROR(VLOOKUP(A419, AGE!A:A, 1, FALSE)), "", "yes")</f>
        <v/>
      </c>
    </row>
    <row r="420" spans="1:5" x14ac:dyDescent="0.3">
      <c r="A420" t="s">
        <v>922</v>
      </c>
      <c r="B420" s="13">
        <v>1100</v>
      </c>
      <c r="C420" s="13"/>
      <c r="D420" s="16"/>
      <c r="E420" t="str">
        <f>IF(ISERROR(VLOOKUP(A420, AGE!A:A, 1, FALSE)), "", "yes")</f>
        <v/>
      </c>
    </row>
    <row r="421" spans="1:5" x14ac:dyDescent="0.3">
      <c r="A421" t="s">
        <v>3019</v>
      </c>
      <c r="B421" s="13">
        <v>540</v>
      </c>
      <c r="C421" s="13">
        <v>10</v>
      </c>
      <c r="D421" s="16" t="s">
        <v>1309</v>
      </c>
      <c r="E421" t="str">
        <f>IF(ISERROR(VLOOKUP(A421, AGE!A:A, 1, FALSE)), "", "yes")</f>
        <v/>
      </c>
    </row>
    <row r="422" spans="1:5" x14ac:dyDescent="0.3">
      <c r="A422" t="s">
        <v>756</v>
      </c>
      <c r="B422" s="13">
        <v>495</v>
      </c>
      <c r="C422" s="13"/>
      <c r="D422" s="16" t="s">
        <v>1317</v>
      </c>
      <c r="E422" t="str">
        <f>IF(ISERROR(VLOOKUP(A422, AGE!A:A, 1, FALSE)), "", "yes")</f>
        <v/>
      </c>
    </row>
    <row r="423" spans="1:5" hidden="1" x14ac:dyDescent="0.3">
      <c r="A423" t="s">
        <v>3236</v>
      </c>
      <c r="B423">
        <v>1055</v>
      </c>
      <c r="D423" t="s">
        <v>247</v>
      </c>
      <c r="E423" t="str">
        <f>IF(ISERROR(VLOOKUP(A423, AGE!A:A, 1, FALSE)), "", "yes")</f>
        <v>yes</v>
      </c>
    </row>
    <row r="424" spans="1:5" x14ac:dyDescent="0.3">
      <c r="A424" t="s">
        <v>3288</v>
      </c>
      <c r="B424">
        <v>2710</v>
      </c>
      <c r="D424" t="s">
        <v>247</v>
      </c>
      <c r="E424" t="str">
        <f>IF(ISERROR(VLOOKUP(A424, AGE!A:A, 1, FALSE)), "", "yes")</f>
        <v/>
      </c>
    </row>
    <row r="425" spans="1:5" x14ac:dyDescent="0.3">
      <c r="A425" t="s">
        <v>3020</v>
      </c>
      <c r="B425">
        <v>800</v>
      </c>
      <c r="D425" t="s">
        <v>247</v>
      </c>
      <c r="E425" t="str">
        <f>IF(ISERROR(VLOOKUP(A425, AGE!A:A, 1, FALSE)), "", "yes")</f>
        <v/>
      </c>
    </row>
    <row r="426" spans="1:5" x14ac:dyDescent="0.3">
      <c r="A426" t="s">
        <v>3021</v>
      </c>
      <c r="B426">
        <v>2800</v>
      </c>
      <c r="D426" t="s">
        <v>247</v>
      </c>
      <c r="E426" t="str">
        <f>IF(ISERROR(VLOOKUP(A426, AGE!A:A, 1, FALSE)), "", "yes")</f>
        <v/>
      </c>
    </row>
    <row r="427" spans="1:5" hidden="1" x14ac:dyDescent="0.3">
      <c r="A427" t="s">
        <v>3162</v>
      </c>
      <c r="B427">
        <v>650</v>
      </c>
      <c r="D427" t="s">
        <v>247</v>
      </c>
      <c r="E427" t="str">
        <f>IF(ISERROR(VLOOKUP(A427, AGE!A:A, 1, FALSE)), "", "yes")</f>
        <v>yes</v>
      </c>
    </row>
    <row r="428" spans="1:5" x14ac:dyDescent="0.3">
      <c r="A428" t="s">
        <v>3022</v>
      </c>
      <c r="B428" s="13">
        <v>2900</v>
      </c>
      <c r="C428" s="13">
        <v>60</v>
      </c>
      <c r="D428" s="16"/>
      <c r="E428" t="str">
        <f>IF(ISERROR(VLOOKUP(A428, AGE!A:A, 1, FALSE)), "", "yes")</f>
        <v/>
      </c>
    </row>
    <row r="429" spans="1:5" x14ac:dyDescent="0.3">
      <c r="A429" t="s">
        <v>3023</v>
      </c>
      <c r="B429">
        <v>2700</v>
      </c>
      <c r="D429" t="s">
        <v>247</v>
      </c>
      <c r="E429" t="str">
        <f>IF(ISERROR(VLOOKUP(A429, AGE!A:A, 1, FALSE)), "", "yes")</f>
        <v/>
      </c>
    </row>
    <row r="430" spans="1:5" x14ac:dyDescent="0.3">
      <c r="A430" t="s">
        <v>3024</v>
      </c>
      <c r="B430">
        <v>1050</v>
      </c>
      <c r="D430" t="s">
        <v>247</v>
      </c>
      <c r="E430" t="str">
        <f>IF(ISERROR(VLOOKUP(A430, AGE!A:A, 1, FALSE)), "", "yes")</f>
        <v/>
      </c>
    </row>
    <row r="431" spans="1:5" hidden="1" x14ac:dyDescent="0.3">
      <c r="A431" t="s">
        <v>3239</v>
      </c>
      <c r="B431">
        <v>1925</v>
      </c>
      <c r="D431" t="s">
        <v>247</v>
      </c>
      <c r="E431" t="str">
        <f>IF(ISERROR(VLOOKUP(A431, AGE!A:A, 1, FALSE)), "", "yes")</f>
        <v>yes</v>
      </c>
    </row>
    <row r="432" spans="1:5" x14ac:dyDescent="0.3">
      <c r="A432" t="s">
        <v>3025</v>
      </c>
      <c r="B432" s="13">
        <v>502</v>
      </c>
      <c r="C432" s="13"/>
      <c r="D432" s="16"/>
      <c r="E432" t="str">
        <f>IF(ISERROR(VLOOKUP(A432, AGE!A:A, 1, FALSE)), "", "yes")</f>
        <v/>
      </c>
    </row>
    <row r="433" spans="1:5" x14ac:dyDescent="0.3">
      <c r="A433" t="s">
        <v>3025</v>
      </c>
      <c r="B433" s="13">
        <v>504</v>
      </c>
      <c r="C433" s="13"/>
      <c r="D433" s="16"/>
      <c r="E433" t="str">
        <f>IF(ISERROR(VLOOKUP(A433, AGE!A:A, 1, FALSE)), "", "yes")</f>
        <v/>
      </c>
    </row>
    <row r="434" spans="1:5" x14ac:dyDescent="0.3">
      <c r="A434" t="s">
        <v>3025</v>
      </c>
      <c r="B434" s="13">
        <v>505</v>
      </c>
      <c r="C434" s="13"/>
      <c r="D434" s="16"/>
      <c r="E434" t="str">
        <f>IF(ISERROR(VLOOKUP(A434, AGE!A:A, 1, FALSE)), "", "yes")</f>
        <v/>
      </c>
    </row>
    <row r="435" spans="1:5" hidden="1" x14ac:dyDescent="0.3">
      <c r="A435" t="s">
        <v>1684</v>
      </c>
      <c r="B435" s="13">
        <v>590</v>
      </c>
      <c r="C435" s="13"/>
      <c r="D435" s="16"/>
      <c r="E435" t="str">
        <f>IF(ISERROR(VLOOKUP(A435, AGE!A:A, 1, FALSE)), "", "yes")</f>
        <v>yes</v>
      </c>
    </row>
    <row r="436" spans="1:5" x14ac:dyDescent="0.3">
      <c r="A436" t="s">
        <v>3026</v>
      </c>
      <c r="B436">
        <v>3450</v>
      </c>
      <c r="D436" t="s">
        <v>247</v>
      </c>
      <c r="E436" t="str">
        <f>IF(ISERROR(VLOOKUP(A436, AGE!A:A, 1, FALSE)), "", "yes")</f>
        <v/>
      </c>
    </row>
    <row r="437" spans="1:5" x14ac:dyDescent="0.3">
      <c r="A437" t="s">
        <v>3027</v>
      </c>
      <c r="B437">
        <v>1850</v>
      </c>
      <c r="D437" t="s">
        <v>247</v>
      </c>
      <c r="E437" t="str">
        <f>IF(ISERROR(VLOOKUP(A437, AGE!A:A, 1, FALSE)), "", "yes")</f>
        <v/>
      </c>
    </row>
    <row r="438" spans="1:5" x14ac:dyDescent="0.3">
      <c r="A438" t="s">
        <v>958</v>
      </c>
      <c r="B438" s="13">
        <v>497</v>
      </c>
      <c r="C438" s="13">
        <v>10</v>
      </c>
      <c r="D438" s="16" t="s">
        <v>1331</v>
      </c>
      <c r="E438" t="str">
        <f>IF(ISERROR(VLOOKUP(A438, AGE!A:A, 1, FALSE)), "", "yes")</f>
        <v/>
      </c>
    </row>
    <row r="439" spans="1:5" x14ac:dyDescent="0.3">
      <c r="A439" t="s">
        <v>958</v>
      </c>
      <c r="B439" s="13">
        <v>498</v>
      </c>
      <c r="C439" s="13">
        <v>10</v>
      </c>
      <c r="D439" s="16" t="s">
        <v>1331</v>
      </c>
      <c r="E439" t="str">
        <f>IF(ISERROR(VLOOKUP(A439, AGE!A:A, 1, FALSE)), "", "yes")</f>
        <v/>
      </c>
    </row>
    <row r="440" spans="1:5" x14ac:dyDescent="0.3">
      <c r="A440" t="s">
        <v>3028</v>
      </c>
      <c r="B440">
        <v>780</v>
      </c>
      <c r="D440" t="s">
        <v>247</v>
      </c>
      <c r="E440" t="str">
        <f>IF(ISERROR(VLOOKUP(A440, AGE!A:A, 1, FALSE)), "", "yes")</f>
        <v/>
      </c>
    </row>
    <row r="441" spans="1:5" x14ac:dyDescent="0.3">
      <c r="A441" t="s">
        <v>3028</v>
      </c>
      <c r="B441" s="13">
        <v>800</v>
      </c>
      <c r="C441" s="13">
        <v>75</v>
      </c>
      <c r="D441" s="16" t="s">
        <v>1314</v>
      </c>
      <c r="E441" t="str">
        <f>IF(ISERROR(VLOOKUP(A441, AGE!A:A, 1, FALSE)), "", "yes")</f>
        <v/>
      </c>
    </row>
    <row r="442" spans="1:5" x14ac:dyDescent="0.3">
      <c r="A442" t="s">
        <v>821</v>
      </c>
      <c r="B442" s="13">
        <v>590</v>
      </c>
      <c r="C442" s="13"/>
      <c r="D442" s="16"/>
      <c r="E442" t="str">
        <f>IF(ISERROR(VLOOKUP(A442, AGE!A:A, 1, FALSE)), "", "yes")</f>
        <v/>
      </c>
    </row>
    <row r="443" spans="1:5" x14ac:dyDescent="0.3">
      <c r="A443" t="s">
        <v>3029</v>
      </c>
      <c r="B443">
        <v>1650</v>
      </c>
      <c r="D443" t="s">
        <v>247</v>
      </c>
      <c r="E443" t="str">
        <f>IF(ISERROR(VLOOKUP(A443, AGE!A:A, 1, FALSE)), "", "yes")</f>
        <v/>
      </c>
    </row>
    <row r="444" spans="1:5" x14ac:dyDescent="0.3">
      <c r="A444" t="s">
        <v>3029</v>
      </c>
      <c r="B444" s="13">
        <v>1656</v>
      </c>
      <c r="C444" s="13">
        <v>3</v>
      </c>
      <c r="D444" s="16" t="s">
        <v>1325</v>
      </c>
      <c r="E444" t="str">
        <f>IF(ISERROR(VLOOKUP(A444, AGE!A:A, 1, FALSE)), "", "yes")</f>
        <v/>
      </c>
    </row>
    <row r="445" spans="1:5" x14ac:dyDescent="0.3">
      <c r="A445" t="s">
        <v>3030</v>
      </c>
      <c r="B445" s="13">
        <v>800</v>
      </c>
      <c r="C445" s="13">
        <v>100</v>
      </c>
      <c r="D445" s="16" t="s">
        <v>1328</v>
      </c>
      <c r="E445" t="str">
        <f>IF(ISERROR(VLOOKUP(A445, AGE!A:A, 1, FALSE)), "", "yes")</f>
        <v/>
      </c>
    </row>
    <row r="446" spans="1:5" x14ac:dyDescent="0.3">
      <c r="A446" t="s">
        <v>263</v>
      </c>
      <c r="B446">
        <v>570</v>
      </c>
      <c r="D446" t="s">
        <v>247</v>
      </c>
      <c r="E446" t="str">
        <f>IF(ISERROR(VLOOKUP(A446, AGE!A:A, 1, FALSE)), "", "yes")</f>
        <v/>
      </c>
    </row>
    <row r="447" spans="1:5" x14ac:dyDescent="0.3">
      <c r="A447" t="s">
        <v>3031</v>
      </c>
      <c r="B447">
        <v>2250</v>
      </c>
      <c r="D447" t="s">
        <v>247</v>
      </c>
      <c r="E447" t="str">
        <f>IF(ISERROR(VLOOKUP(A447, AGE!A:A, 1, FALSE)), "", "yes")</f>
        <v/>
      </c>
    </row>
    <row r="448" spans="1:5" hidden="1" x14ac:dyDescent="0.3">
      <c r="A448" t="s">
        <v>3361</v>
      </c>
      <c r="B448" s="13">
        <v>700</v>
      </c>
      <c r="C448" s="13">
        <v>110</v>
      </c>
      <c r="D448" s="16"/>
      <c r="E448" t="str">
        <f>IF(ISERROR(VLOOKUP(A448, AGE!A:A, 1, FALSE)), "", "yes")</f>
        <v>yes</v>
      </c>
    </row>
    <row r="449" spans="1:5" x14ac:dyDescent="0.3">
      <c r="A449" t="s">
        <v>924</v>
      </c>
      <c r="B449" s="13">
        <v>1100</v>
      </c>
      <c r="C449" s="13"/>
      <c r="D449" s="16"/>
      <c r="E449" t="str">
        <f>IF(ISERROR(VLOOKUP(A449, AGE!A:A, 1, FALSE)), "", "yes")</f>
        <v/>
      </c>
    </row>
    <row r="450" spans="1:5" x14ac:dyDescent="0.3">
      <c r="A450" t="s">
        <v>3032</v>
      </c>
      <c r="B450" s="13">
        <v>520</v>
      </c>
      <c r="C450" s="13">
        <v>5</v>
      </c>
      <c r="D450" s="16" t="s">
        <v>1309</v>
      </c>
      <c r="E450" t="str">
        <f>IF(ISERROR(VLOOKUP(A450, AGE!A:A, 1, FALSE)), "", "yes")</f>
        <v/>
      </c>
    </row>
    <row r="451" spans="1:5" x14ac:dyDescent="0.3">
      <c r="A451" t="s">
        <v>3032</v>
      </c>
      <c r="B451" s="13">
        <v>525</v>
      </c>
      <c r="C451" s="13">
        <v>5</v>
      </c>
      <c r="D451" s="16" t="s">
        <v>1309</v>
      </c>
      <c r="E451" t="str">
        <f>IF(ISERROR(VLOOKUP(A451, AGE!A:A, 1, FALSE)), "", "yes")</f>
        <v/>
      </c>
    </row>
    <row r="452" spans="1:5" x14ac:dyDescent="0.3">
      <c r="A452" t="s">
        <v>3033</v>
      </c>
      <c r="B452">
        <v>860</v>
      </c>
      <c r="D452" t="s">
        <v>247</v>
      </c>
      <c r="E452" t="str">
        <f>IF(ISERROR(VLOOKUP(A452, AGE!A:A, 1, FALSE)), "", "yes")</f>
        <v/>
      </c>
    </row>
    <row r="453" spans="1:5" hidden="1" x14ac:dyDescent="0.3">
      <c r="A453" t="s">
        <v>557</v>
      </c>
      <c r="B453">
        <v>610</v>
      </c>
      <c r="D453" t="s">
        <v>247</v>
      </c>
      <c r="E453" t="str">
        <f>IF(ISERROR(VLOOKUP(A453, AGE!A:A, 1, FALSE)), "", "yes")</f>
        <v>yes</v>
      </c>
    </row>
    <row r="454" spans="1:5" x14ac:dyDescent="0.3">
      <c r="A454" t="s">
        <v>3034</v>
      </c>
      <c r="B454" s="13">
        <v>525</v>
      </c>
      <c r="C454" s="13">
        <v>5</v>
      </c>
      <c r="D454" s="16" t="s">
        <v>1309</v>
      </c>
      <c r="E454" t="str">
        <f>IF(ISERROR(VLOOKUP(A454, AGE!A:A, 1, FALSE)), "", "yes")</f>
        <v/>
      </c>
    </row>
    <row r="455" spans="1:5" x14ac:dyDescent="0.3">
      <c r="A455" t="s">
        <v>3034</v>
      </c>
      <c r="B455" s="13">
        <v>530</v>
      </c>
      <c r="C455" s="13">
        <v>4</v>
      </c>
      <c r="D455" s="16" t="s">
        <v>1309</v>
      </c>
      <c r="E455" t="str">
        <f>IF(ISERROR(VLOOKUP(A455, AGE!A:A, 1, FALSE)), "", "yes")</f>
        <v/>
      </c>
    </row>
    <row r="456" spans="1:5" x14ac:dyDescent="0.3">
      <c r="A456" t="s">
        <v>3034</v>
      </c>
      <c r="B456" s="13">
        <v>530</v>
      </c>
      <c r="C456" s="13">
        <v>4</v>
      </c>
      <c r="D456" s="16" t="s">
        <v>1324</v>
      </c>
      <c r="E456" t="str">
        <f>IF(ISERROR(VLOOKUP(A456, AGE!A:A, 1, FALSE)), "", "yes")</f>
        <v/>
      </c>
    </row>
    <row r="457" spans="1:5" x14ac:dyDescent="0.3">
      <c r="A457" t="s">
        <v>3034</v>
      </c>
      <c r="B457">
        <v>540</v>
      </c>
      <c r="D457" t="s">
        <v>247</v>
      </c>
      <c r="E457" t="str">
        <f>IF(ISERROR(VLOOKUP(A457, AGE!A:A, 1, FALSE)), "", "yes")</f>
        <v/>
      </c>
    </row>
    <row r="458" spans="1:5" x14ac:dyDescent="0.3">
      <c r="A458" t="s">
        <v>3035</v>
      </c>
      <c r="B458" s="13">
        <v>650</v>
      </c>
      <c r="C458" s="13">
        <v>50</v>
      </c>
      <c r="D458" s="16"/>
      <c r="E458" t="str">
        <f>IF(ISERROR(VLOOKUP(A458, AGE!A:A, 1, FALSE)), "", "yes")</f>
        <v/>
      </c>
    </row>
    <row r="459" spans="1:5" x14ac:dyDescent="0.3">
      <c r="A459" t="s">
        <v>3036</v>
      </c>
      <c r="B459">
        <v>2090</v>
      </c>
      <c r="D459" t="s">
        <v>247</v>
      </c>
      <c r="E459" t="str">
        <f>IF(ISERROR(VLOOKUP(A459, AGE!A:A, 1, FALSE)), "", "yes")</f>
        <v/>
      </c>
    </row>
    <row r="460" spans="1:5" x14ac:dyDescent="0.3">
      <c r="A460" t="s">
        <v>3037</v>
      </c>
      <c r="B460" s="13">
        <v>700</v>
      </c>
      <c r="C460" s="13">
        <v>100</v>
      </c>
      <c r="D460" s="16"/>
      <c r="E460" t="str">
        <f>IF(ISERROR(VLOOKUP(A460, AGE!A:A, 1, FALSE)), "", "yes")</f>
        <v/>
      </c>
    </row>
    <row r="461" spans="1:5" x14ac:dyDescent="0.3">
      <c r="A461" t="s">
        <v>3038</v>
      </c>
      <c r="B461" s="13">
        <v>3000</v>
      </c>
      <c r="C461" s="13">
        <v>150</v>
      </c>
      <c r="D461" s="16" t="s">
        <v>1315</v>
      </c>
      <c r="E461" t="str">
        <f>IF(ISERROR(VLOOKUP(A461, AGE!A:A, 1, FALSE)), "", "yes")</f>
        <v/>
      </c>
    </row>
    <row r="462" spans="1:5" x14ac:dyDescent="0.3">
      <c r="A462" t="s">
        <v>3039</v>
      </c>
      <c r="B462">
        <v>1450</v>
      </c>
      <c r="D462" t="s">
        <v>247</v>
      </c>
      <c r="E462" t="str">
        <f>IF(ISERROR(VLOOKUP(A462, AGE!A:A, 1, FALSE)), "", "yes")</f>
        <v/>
      </c>
    </row>
    <row r="463" spans="1:5" x14ac:dyDescent="0.3">
      <c r="A463" t="s">
        <v>3040</v>
      </c>
      <c r="B463" s="13">
        <v>495</v>
      </c>
      <c r="C463" s="13"/>
      <c r="D463" s="16" t="s">
        <v>1317</v>
      </c>
      <c r="E463" t="str">
        <f>IF(ISERROR(VLOOKUP(A463, AGE!A:A, 1, FALSE)), "", "yes")</f>
        <v/>
      </c>
    </row>
    <row r="464" spans="1:5" x14ac:dyDescent="0.3">
      <c r="A464" t="s">
        <v>3275</v>
      </c>
      <c r="B464">
        <v>620</v>
      </c>
      <c r="D464" t="s">
        <v>247</v>
      </c>
      <c r="E464" t="str">
        <f>IF(ISERROR(VLOOKUP(A464, AGE!A:A, 1, FALSE)), "", "yes")</f>
        <v/>
      </c>
    </row>
    <row r="465" spans="1:5" x14ac:dyDescent="0.3">
      <c r="A465" t="s">
        <v>3041</v>
      </c>
      <c r="B465" s="13">
        <v>3100</v>
      </c>
      <c r="C465" s="13"/>
      <c r="D465" s="16" t="s">
        <v>1332</v>
      </c>
      <c r="E465" t="str">
        <f>IF(ISERROR(VLOOKUP(A465, AGE!A:A, 1, FALSE)), "", "yes")</f>
        <v/>
      </c>
    </row>
    <row r="466" spans="1:5" x14ac:dyDescent="0.3">
      <c r="A466" t="s">
        <v>3042</v>
      </c>
      <c r="B466">
        <v>2250</v>
      </c>
      <c r="D466" t="s">
        <v>247</v>
      </c>
      <c r="E466" t="str">
        <f>IF(ISERROR(VLOOKUP(A466, AGE!A:A, 1, FALSE)), "", "yes")</f>
        <v/>
      </c>
    </row>
    <row r="467" spans="1:5" x14ac:dyDescent="0.3">
      <c r="A467" t="s">
        <v>3043</v>
      </c>
      <c r="B467">
        <v>2000</v>
      </c>
      <c r="D467" t="s">
        <v>247</v>
      </c>
      <c r="E467" t="str">
        <f>IF(ISERROR(VLOOKUP(A467, AGE!A:A, 1, FALSE)), "", "yes")</f>
        <v/>
      </c>
    </row>
    <row r="468" spans="1:5" x14ac:dyDescent="0.3">
      <c r="A468" t="s">
        <v>3044</v>
      </c>
      <c r="B468">
        <v>780</v>
      </c>
      <c r="D468" t="s">
        <v>247</v>
      </c>
      <c r="E468" t="str">
        <f>IF(ISERROR(VLOOKUP(A468, AGE!A:A, 1, FALSE)), "", "yes")</f>
        <v/>
      </c>
    </row>
    <row r="469" spans="1:5" x14ac:dyDescent="0.3">
      <c r="A469" t="s">
        <v>3045</v>
      </c>
      <c r="B469" s="13">
        <v>1000</v>
      </c>
      <c r="C469" s="13">
        <v>200</v>
      </c>
      <c r="D469" s="16"/>
      <c r="E469" t="str">
        <f>IF(ISERROR(VLOOKUP(A469, AGE!A:A, 1, FALSE)), "", "yes")</f>
        <v/>
      </c>
    </row>
    <row r="470" spans="1:5" hidden="1" x14ac:dyDescent="0.3">
      <c r="A470" t="s">
        <v>1742</v>
      </c>
      <c r="B470" s="13">
        <v>810</v>
      </c>
      <c r="C470" s="13">
        <v>30</v>
      </c>
      <c r="D470" s="16"/>
      <c r="E470" t="str">
        <f>IF(ISERROR(VLOOKUP(A470, AGE!A:A, 1, FALSE)), "", "yes")</f>
        <v>yes</v>
      </c>
    </row>
    <row r="471" spans="1:5" x14ac:dyDescent="0.3">
      <c r="A471" t="s">
        <v>3046</v>
      </c>
      <c r="B471">
        <v>950</v>
      </c>
      <c r="D471" t="s">
        <v>247</v>
      </c>
      <c r="E471" t="str">
        <f>IF(ISERROR(VLOOKUP(A471, AGE!A:A, 1, FALSE)), "", "yes")</f>
        <v/>
      </c>
    </row>
    <row r="472" spans="1:5" x14ac:dyDescent="0.3">
      <c r="A472" t="s">
        <v>3047</v>
      </c>
      <c r="B472">
        <v>570</v>
      </c>
      <c r="D472" t="s">
        <v>247</v>
      </c>
      <c r="E472" t="str">
        <f>IF(ISERROR(VLOOKUP(A472, AGE!A:A, 1, FALSE)), "", "yes")</f>
        <v/>
      </c>
    </row>
    <row r="473" spans="1:5" x14ac:dyDescent="0.3">
      <c r="A473" t="s">
        <v>3047</v>
      </c>
      <c r="B473" s="13">
        <v>570</v>
      </c>
      <c r="C473" s="13">
        <v>30</v>
      </c>
      <c r="D473" s="16"/>
      <c r="E473" t="str">
        <f>IF(ISERROR(VLOOKUP(A473, AGE!A:A, 1, FALSE)), "", "yes")</f>
        <v/>
      </c>
    </row>
    <row r="474" spans="1:5" x14ac:dyDescent="0.3">
      <c r="A474" t="s">
        <v>3243</v>
      </c>
      <c r="B474">
        <v>2300</v>
      </c>
      <c r="D474" t="s">
        <v>247</v>
      </c>
      <c r="E474" t="str">
        <f>IF(ISERROR(VLOOKUP(A474, AGE!A:A, 1, FALSE)), "", "yes")</f>
        <v/>
      </c>
    </row>
    <row r="475" spans="1:5" x14ac:dyDescent="0.3">
      <c r="A475" t="s">
        <v>3244</v>
      </c>
      <c r="B475">
        <v>1260</v>
      </c>
      <c r="D475" t="s">
        <v>247</v>
      </c>
      <c r="E475" t="str">
        <f>IF(ISERROR(VLOOKUP(A475, AGE!A:A, 1, FALSE)), "", "yes")</f>
        <v/>
      </c>
    </row>
    <row r="476" spans="1:5" hidden="1" x14ac:dyDescent="0.3">
      <c r="A476" t="s">
        <v>3242</v>
      </c>
      <c r="B476">
        <v>785</v>
      </c>
      <c r="D476" t="s">
        <v>247</v>
      </c>
      <c r="E476" t="str">
        <f>IF(ISERROR(VLOOKUP(A476, AGE!A:A, 1, FALSE)), "", "yes")</f>
        <v>yes</v>
      </c>
    </row>
    <row r="477" spans="1:5" x14ac:dyDescent="0.3">
      <c r="A477" t="s">
        <v>3048</v>
      </c>
      <c r="B477">
        <v>2650</v>
      </c>
      <c r="D477" t="s">
        <v>247</v>
      </c>
      <c r="E477" t="str">
        <f>IF(ISERROR(VLOOKUP(A477, AGE!A:A, 1, FALSE)), "", "yes")</f>
        <v/>
      </c>
    </row>
    <row r="478" spans="1:5" x14ac:dyDescent="0.3">
      <c r="A478" t="s">
        <v>770</v>
      </c>
      <c r="B478" s="13">
        <v>810</v>
      </c>
      <c r="C478" s="13">
        <v>30</v>
      </c>
      <c r="D478" s="16"/>
      <c r="E478" t="str">
        <f>IF(ISERROR(VLOOKUP(A478, AGE!A:A, 1, FALSE)), "", "yes")</f>
        <v/>
      </c>
    </row>
    <row r="479" spans="1:5" hidden="1" x14ac:dyDescent="0.3">
      <c r="A479" t="s">
        <v>3241</v>
      </c>
      <c r="B479">
        <v>775</v>
      </c>
      <c r="D479" t="s">
        <v>247</v>
      </c>
      <c r="E479" t="str">
        <f>IF(ISERROR(VLOOKUP(A479, AGE!A:A, 1, FALSE)), "", "yes")</f>
        <v>yes</v>
      </c>
    </row>
    <row r="480" spans="1:5" x14ac:dyDescent="0.3">
      <c r="A480" t="s">
        <v>3049</v>
      </c>
      <c r="B480">
        <v>1000</v>
      </c>
      <c r="D480" t="s">
        <v>247</v>
      </c>
      <c r="E480" t="str">
        <f>IF(ISERROR(VLOOKUP(A480, AGE!A:A, 1, FALSE)), "", "yes")</f>
        <v/>
      </c>
    </row>
    <row r="481" spans="1:5" hidden="1" x14ac:dyDescent="0.3">
      <c r="A481" t="s">
        <v>1818</v>
      </c>
      <c r="B481">
        <v>1925</v>
      </c>
      <c r="D481" t="s">
        <v>247</v>
      </c>
      <c r="E481" t="str">
        <f>IF(ISERROR(VLOOKUP(A481, AGE!A:A, 1, FALSE)), "", "yes")</f>
        <v>yes</v>
      </c>
    </row>
    <row r="482" spans="1:5" x14ac:dyDescent="0.3">
      <c r="A482" t="s">
        <v>780</v>
      </c>
      <c r="B482" s="13">
        <v>810</v>
      </c>
      <c r="C482" s="13">
        <v>30</v>
      </c>
      <c r="D482" s="16"/>
      <c r="E482" t="str">
        <f>IF(ISERROR(VLOOKUP(A482, AGE!A:A, 1, FALSE)), "", "yes")</f>
        <v/>
      </c>
    </row>
    <row r="483" spans="1:5" x14ac:dyDescent="0.3">
      <c r="A483" t="s">
        <v>3050</v>
      </c>
      <c r="B483">
        <v>610</v>
      </c>
      <c r="D483" t="s">
        <v>247</v>
      </c>
      <c r="E483" t="str">
        <f>IF(ISERROR(VLOOKUP(A483, AGE!A:A, 1, FALSE)), "", "yes")</f>
        <v/>
      </c>
    </row>
    <row r="484" spans="1:5" x14ac:dyDescent="0.3">
      <c r="A484" t="s">
        <v>738</v>
      </c>
      <c r="B484" s="13">
        <v>1000</v>
      </c>
      <c r="C484" s="13">
        <v>100</v>
      </c>
      <c r="D484" s="16"/>
      <c r="E484" t="str">
        <f>IF(ISERROR(VLOOKUP(A484, AGE!A:A, 1, FALSE)), "", "yes")</f>
        <v/>
      </c>
    </row>
    <row r="485" spans="1:5" x14ac:dyDescent="0.3">
      <c r="A485" t="s">
        <v>923</v>
      </c>
      <c r="B485" s="13">
        <v>1100</v>
      </c>
      <c r="C485" s="13"/>
      <c r="D485" s="16"/>
      <c r="E485" t="str">
        <f>IF(ISERROR(VLOOKUP(A485, AGE!A:A, 1, FALSE)), "", "yes")</f>
        <v/>
      </c>
    </row>
    <row r="486" spans="1:5" x14ac:dyDescent="0.3">
      <c r="A486" t="s">
        <v>3284</v>
      </c>
      <c r="B486">
        <v>2300</v>
      </c>
      <c r="D486" t="s">
        <v>247</v>
      </c>
      <c r="E486" t="str">
        <f>IF(ISERROR(VLOOKUP(A486, AGE!A:A, 1, FALSE)), "", "yes")</f>
        <v/>
      </c>
    </row>
    <row r="487" spans="1:5" x14ac:dyDescent="0.3">
      <c r="A487" t="s">
        <v>3051</v>
      </c>
      <c r="B487">
        <v>1339</v>
      </c>
      <c r="D487" t="s">
        <v>247</v>
      </c>
      <c r="E487" t="str">
        <f>IF(ISERROR(VLOOKUP(A487, AGE!A:A, 1, FALSE)), "", "yes")</f>
        <v/>
      </c>
    </row>
    <row r="488" spans="1:5" x14ac:dyDescent="0.3">
      <c r="A488" t="s">
        <v>3051</v>
      </c>
      <c r="B488">
        <v>1399</v>
      </c>
      <c r="D488" t="s">
        <v>247</v>
      </c>
      <c r="E488" t="str">
        <f>IF(ISERROR(VLOOKUP(A488, AGE!A:A, 1, FALSE)), "", "yes")</f>
        <v/>
      </c>
    </row>
    <row r="489" spans="1:5" x14ac:dyDescent="0.3">
      <c r="A489" t="s">
        <v>3052</v>
      </c>
      <c r="B489">
        <v>1900</v>
      </c>
      <c r="D489" t="s">
        <v>247</v>
      </c>
      <c r="E489" t="str">
        <f>IF(ISERROR(VLOOKUP(A489, AGE!A:A, 1, FALSE)), "", "yes")</f>
        <v/>
      </c>
    </row>
    <row r="490" spans="1:5" x14ac:dyDescent="0.3">
      <c r="A490" t="s">
        <v>3053</v>
      </c>
      <c r="B490">
        <v>720</v>
      </c>
      <c r="D490" t="s">
        <v>247</v>
      </c>
      <c r="E490" t="str">
        <f>IF(ISERROR(VLOOKUP(A490, AGE!A:A, 1, FALSE)), "", "yes")</f>
        <v/>
      </c>
    </row>
    <row r="491" spans="1:5" x14ac:dyDescent="0.3">
      <c r="A491" t="s">
        <v>3053</v>
      </c>
      <c r="B491" s="13">
        <v>750</v>
      </c>
      <c r="C491" s="13">
        <v>100</v>
      </c>
      <c r="D491" s="16" t="s">
        <v>1314</v>
      </c>
      <c r="E491" t="str">
        <f>IF(ISERROR(VLOOKUP(A491, AGE!A:A, 1, FALSE)), "", "yes")</f>
        <v/>
      </c>
    </row>
    <row r="492" spans="1:5" x14ac:dyDescent="0.3">
      <c r="A492" t="s">
        <v>3054</v>
      </c>
      <c r="B492">
        <v>2000</v>
      </c>
      <c r="D492" t="s">
        <v>247</v>
      </c>
      <c r="E492" t="str">
        <f>IF(ISERROR(VLOOKUP(A492, AGE!A:A, 1, FALSE)), "", "yes")</f>
        <v/>
      </c>
    </row>
    <row r="493" spans="1:5" x14ac:dyDescent="0.3">
      <c r="A493" t="s">
        <v>3055</v>
      </c>
      <c r="B493" s="13">
        <v>525</v>
      </c>
      <c r="C493" s="13">
        <v>5</v>
      </c>
      <c r="D493" s="16"/>
      <c r="E493" t="str">
        <f>IF(ISERROR(VLOOKUP(A493, AGE!A:A, 1, FALSE)), "", "yes")</f>
        <v/>
      </c>
    </row>
    <row r="494" spans="1:5" x14ac:dyDescent="0.3">
      <c r="A494" t="s">
        <v>3056</v>
      </c>
      <c r="B494" s="13">
        <v>650</v>
      </c>
      <c r="C494" s="13">
        <v>50</v>
      </c>
      <c r="D494" s="16"/>
      <c r="E494" t="str">
        <f>IF(ISERROR(VLOOKUP(A494, AGE!A:A, 1, FALSE)), "", "yes")</f>
        <v/>
      </c>
    </row>
    <row r="495" spans="1:5" x14ac:dyDescent="0.3">
      <c r="A495" t="s">
        <v>3057</v>
      </c>
      <c r="B495" s="13">
        <v>3100</v>
      </c>
      <c r="C495" s="13">
        <v>100</v>
      </c>
      <c r="D495" s="16"/>
      <c r="E495" t="str">
        <f>IF(ISERROR(VLOOKUP(A495, AGE!A:A, 1, FALSE)), "", "yes")</f>
        <v/>
      </c>
    </row>
    <row r="496" spans="1:5" x14ac:dyDescent="0.3">
      <c r="A496" t="s">
        <v>3057</v>
      </c>
      <c r="B496" s="13">
        <v>3200</v>
      </c>
      <c r="C496" s="13">
        <v>200</v>
      </c>
      <c r="D496" s="16"/>
      <c r="E496" t="str">
        <f>IF(ISERROR(VLOOKUP(A496, AGE!A:A, 1, FALSE)), "", "yes")</f>
        <v/>
      </c>
    </row>
    <row r="497" spans="1:5" x14ac:dyDescent="0.3">
      <c r="A497" t="s">
        <v>3057</v>
      </c>
      <c r="B497" s="13"/>
      <c r="C497" s="13"/>
      <c r="D497" s="16"/>
      <c r="E497" t="str">
        <f>IF(ISERROR(VLOOKUP(A497, AGE!A:A, 1, FALSE)), "", "yes")</f>
        <v/>
      </c>
    </row>
    <row r="498" spans="1:5" x14ac:dyDescent="0.3">
      <c r="A498" t="s">
        <v>3058</v>
      </c>
      <c r="B498">
        <v>800</v>
      </c>
      <c r="D498" t="s">
        <v>247</v>
      </c>
      <c r="E498" t="str">
        <f>IF(ISERROR(VLOOKUP(A498, AGE!A:A, 1, FALSE)), "", "yes")</f>
        <v/>
      </c>
    </row>
    <row r="499" spans="1:5" x14ac:dyDescent="0.3">
      <c r="A499" t="s">
        <v>675</v>
      </c>
      <c r="B499" s="13">
        <v>650</v>
      </c>
      <c r="C499" s="13">
        <v>70</v>
      </c>
      <c r="D499" s="16"/>
      <c r="E499" t="str">
        <f>IF(ISERROR(VLOOKUP(A499, AGE!A:A, 1, FALSE)), "", "yes")</f>
        <v/>
      </c>
    </row>
    <row r="500" spans="1:5" hidden="1" x14ac:dyDescent="0.3">
      <c r="A500" t="s">
        <v>3245</v>
      </c>
      <c r="B500">
        <v>560</v>
      </c>
      <c r="D500" t="s">
        <v>247</v>
      </c>
      <c r="E500" t="str">
        <f>IF(ISERROR(VLOOKUP(A500, AGE!A:A, 1, FALSE)), "", "yes")</f>
        <v>yes</v>
      </c>
    </row>
    <row r="501" spans="1:5" x14ac:dyDescent="0.3">
      <c r="A501" t="s">
        <v>3059</v>
      </c>
      <c r="B501">
        <v>3300</v>
      </c>
      <c r="D501" t="s">
        <v>247</v>
      </c>
      <c r="E501" t="str">
        <f>IF(ISERROR(VLOOKUP(A501, AGE!A:A, 1, FALSE)), "", "yes")</f>
        <v/>
      </c>
    </row>
    <row r="502" spans="1:5" hidden="1" x14ac:dyDescent="0.3">
      <c r="A502" t="s">
        <v>3248</v>
      </c>
      <c r="B502">
        <v>1055</v>
      </c>
      <c r="D502" t="s">
        <v>247</v>
      </c>
      <c r="E502" t="str">
        <f>IF(ISERROR(VLOOKUP(A502, AGE!A:A, 1, FALSE)), "", "yes")</f>
        <v>yes</v>
      </c>
    </row>
    <row r="503" spans="1:5" x14ac:dyDescent="0.3">
      <c r="A503" t="s">
        <v>3060</v>
      </c>
      <c r="B503" s="13">
        <v>570</v>
      </c>
      <c r="C503" s="13">
        <v>20</v>
      </c>
      <c r="D503" s="16"/>
      <c r="E503" t="str">
        <f>IF(ISERROR(VLOOKUP(A503, AGE!A:A, 1, FALSE)), "", "yes")</f>
        <v/>
      </c>
    </row>
    <row r="504" spans="1:5" x14ac:dyDescent="0.3">
      <c r="A504" t="s">
        <v>3061</v>
      </c>
      <c r="B504">
        <v>565</v>
      </c>
      <c r="D504" t="s">
        <v>247</v>
      </c>
      <c r="E504" t="str">
        <f>IF(ISERROR(VLOOKUP(A504, AGE!A:A, 1, FALSE)), "", "yes")</f>
        <v/>
      </c>
    </row>
    <row r="505" spans="1:5" x14ac:dyDescent="0.3">
      <c r="A505" t="s">
        <v>3062</v>
      </c>
      <c r="B505">
        <v>550</v>
      </c>
      <c r="D505" t="s">
        <v>247</v>
      </c>
      <c r="E505" t="str">
        <f>IF(ISERROR(VLOOKUP(A505, AGE!A:A, 1, FALSE)), "", "yes")</f>
        <v/>
      </c>
    </row>
    <row r="506" spans="1:5" x14ac:dyDescent="0.3">
      <c r="A506" t="s">
        <v>3063</v>
      </c>
      <c r="B506">
        <v>2250</v>
      </c>
      <c r="D506" t="s">
        <v>247</v>
      </c>
      <c r="E506" t="str">
        <f>IF(ISERROR(VLOOKUP(A506, AGE!A:A, 1, FALSE)), "", "yes")</f>
        <v/>
      </c>
    </row>
    <row r="507" spans="1:5" x14ac:dyDescent="0.3">
      <c r="A507" t="s">
        <v>3066</v>
      </c>
      <c r="B507">
        <v>2650</v>
      </c>
      <c r="D507" t="s">
        <v>247</v>
      </c>
      <c r="E507" t="str">
        <f>IF(ISERROR(VLOOKUP(A507, AGE!A:A, 1, FALSE)), "", "yes")</f>
        <v/>
      </c>
    </row>
    <row r="508" spans="1:5" hidden="1" x14ac:dyDescent="0.3">
      <c r="A508" t="s">
        <v>2723</v>
      </c>
      <c r="B508">
        <v>650</v>
      </c>
      <c r="D508" t="s">
        <v>247</v>
      </c>
      <c r="E508" t="str">
        <f>IF(ISERROR(VLOOKUP(A508, AGE!A:A, 1, FALSE)), "", "yes")</f>
        <v>yes</v>
      </c>
    </row>
    <row r="509" spans="1:5" x14ac:dyDescent="0.3">
      <c r="A509" t="s">
        <v>3067</v>
      </c>
      <c r="B509" s="13">
        <v>1430</v>
      </c>
      <c r="C509" s="13">
        <v>35</v>
      </c>
      <c r="D509" s="16" t="s">
        <v>1320</v>
      </c>
      <c r="E509" t="str">
        <f>IF(ISERROR(VLOOKUP(A509, AGE!A:A, 1, FALSE)), "", "yes")</f>
        <v/>
      </c>
    </row>
    <row r="510" spans="1:5" x14ac:dyDescent="0.3">
      <c r="A510" t="s">
        <v>3068</v>
      </c>
      <c r="B510">
        <v>770</v>
      </c>
      <c r="D510" t="s">
        <v>247</v>
      </c>
      <c r="E510" t="str">
        <f>IF(ISERROR(VLOOKUP(A510, AGE!A:A, 1, FALSE)), "", "yes")</f>
        <v/>
      </c>
    </row>
    <row r="511" spans="1:5" x14ac:dyDescent="0.3">
      <c r="A511" t="s">
        <v>3069</v>
      </c>
      <c r="B511" s="13">
        <v>1350</v>
      </c>
      <c r="C511" s="13">
        <v>250</v>
      </c>
      <c r="D511" s="16"/>
      <c r="E511" t="str">
        <f>IF(ISERROR(VLOOKUP(A511, AGE!A:A, 1, FALSE)), "", "yes")</f>
        <v/>
      </c>
    </row>
    <row r="512" spans="1:5" x14ac:dyDescent="0.3">
      <c r="A512" t="s">
        <v>3070</v>
      </c>
      <c r="B512" s="13">
        <v>820</v>
      </c>
      <c r="C512" s="13">
        <v>380</v>
      </c>
      <c r="D512" s="16" t="s">
        <v>1310</v>
      </c>
      <c r="E512" t="str">
        <f>IF(ISERROR(VLOOKUP(A512, AGE!A:A, 1, FALSE)), "", "yes")</f>
        <v/>
      </c>
    </row>
    <row r="513" spans="1:5" x14ac:dyDescent="0.3">
      <c r="A513" t="s">
        <v>3070</v>
      </c>
      <c r="B513" s="13">
        <v>820</v>
      </c>
      <c r="C513" s="13">
        <v>380</v>
      </c>
      <c r="D513" s="16"/>
      <c r="E513" t="str">
        <f>IF(ISERROR(VLOOKUP(A513, AGE!A:A, 1, FALSE)), "", "yes")</f>
        <v/>
      </c>
    </row>
    <row r="514" spans="1:5" x14ac:dyDescent="0.3">
      <c r="A514" t="s">
        <v>3070</v>
      </c>
      <c r="B514">
        <v>900</v>
      </c>
      <c r="D514" t="s">
        <v>247</v>
      </c>
      <c r="E514" t="str">
        <f>IF(ISERROR(VLOOKUP(A514, AGE!A:A, 1, FALSE)), "", "yes")</f>
        <v/>
      </c>
    </row>
    <row r="515" spans="1:5" x14ac:dyDescent="0.3">
      <c r="A515" t="s">
        <v>3071</v>
      </c>
      <c r="B515" s="13">
        <v>560</v>
      </c>
      <c r="C515" s="13">
        <v>17</v>
      </c>
      <c r="D515" s="16" t="s">
        <v>1313</v>
      </c>
      <c r="E515" t="str">
        <f>IF(ISERROR(VLOOKUP(A515, AGE!A:A, 1, FALSE)), "", "yes")</f>
        <v/>
      </c>
    </row>
    <row r="516" spans="1:5" x14ac:dyDescent="0.3">
      <c r="A516" t="s">
        <v>3250</v>
      </c>
      <c r="B516">
        <v>1339</v>
      </c>
      <c r="D516" t="s">
        <v>247</v>
      </c>
      <c r="E516" t="str">
        <f>IF(ISERROR(VLOOKUP(A516, AGE!A:A, 1, FALSE)), "", "yes")</f>
        <v/>
      </c>
    </row>
    <row r="517" spans="1:5" x14ac:dyDescent="0.3">
      <c r="A517" t="s">
        <v>3072</v>
      </c>
      <c r="B517" s="13">
        <v>2300</v>
      </c>
      <c r="C517" s="13">
        <v>130</v>
      </c>
      <c r="D517" s="16" t="s">
        <v>1312</v>
      </c>
      <c r="E517" t="str">
        <f>IF(ISERROR(VLOOKUP(A517, AGE!A:A, 1, FALSE)), "", "yes")</f>
        <v/>
      </c>
    </row>
    <row r="518" spans="1:5" x14ac:dyDescent="0.3">
      <c r="A518" t="s">
        <v>740</v>
      </c>
      <c r="B518" s="13">
        <v>600</v>
      </c>
      <c r="C518" s="13">
        <v>100</v>
      </c>
      <c r="D518" s="16"/>
      <c r="E518" t="str">
        <f>IF(ISERROR(VLOOKUP(A518, AGE!A:A, 1, FALSE)), "", "yes")</f>
        <v/>
      </c>
    </row>
    <row r="519" spans="1:5" x14ac:dyDescent="0.3">
      <c r="A519" t="s">
        <v>3073</v>
      </c>
      <c r="B519" s="13">
        <v>1460</v>
      </c>
      <c r="C519" s="13">
        <v>10</v>
      </c>
      <c r="D519" s="16" t="s">
        <v>1320</v>
      </c>
      <c r="E519" t="str">
        <f>IF(ISERROR(VLOOKUP(A519, AGE!A:A, 1, FALSE)), "", "yes")</f>
        <v/>
      </c>
    </row>
    <row r="520" spans="1:5" hidden="1" x14ac:dyDescent="0.3">
      <c r="A520" t="s">
        <v>3251</v>
      </c>
      <c r="B520">
        <v>770</v>
      </c>
      <c r="D520" t="s">
        <v>247</v>
      </c>
      <c r="E520" t="str">
        <f>IF(ISERROR(VLOOKUP(A520, AGE!A:A, 1, FALSE)), "", "yes")</f>
        <v>yes</v>
      </c>
    </row>
    <row r="521" spans="1:5" x14ac:dyDescent="0.3">
      <c r="A521" t="s">
        <v>698</v>
      </c>
      <c r="B521" s="13">
        <v>570</v>
      </c>
      <c r="C521" s="13">
        <v>27</v>
      </c>
      <c r="D521" s="16"/>
      <c r="E521" t="str">
        <f>IF(ISERROR(VLOOKUP(A521, AGE!A:A, 1, FALSE)), "", "yes")</f>
        <v/>
      </c>
    </row>
    <row r="522" spans="1:5" x14ac:dyDescent="0.3">
      <c r="A522" t="s">
        <v>3074</v>
      </c>
      <c r="B522" s="13">
        <v>1607</v>
      </c>
      <c r="C522" s="13">
        <v>18</v>
      </c>
      <c r="D522" s="16" t="s">
        <v>1325</v>
      </c>
      <c r="E522" t="str">
        <f>IF(ISERROR(VLOOKUP(A522, AGE!A:A, 1, FALSE)), "", "yes")</f>
        <v/>
      </c>
    </row>
    <row r="523" spans="1:5" x14ac:dyDescent="0.3">
      <c r="A523" t="s">
        <v>3075</v>
      </c>
      <c r="B523" s="13">
        <v>1450</v>
      </c>
      <c r="C523" s="13">
        <v>10</v>
      </c>
      <c r="D523" s="16" t="s">
        <v>1320</v>
      </c>
      <c r="E523" t="str">
        <f>IF(ISERROR(VLOOKUP(A523, AGE!A:A, 1, FALSE)), "", "yes")</f>
        <v/>
      </c>
    </row>
    <row r="524" spans="1:5" x14ac:dyDescent="0.3">
      <c r="A524" t="s">
        <v>3076</v>
      </c>
      <c r="B524" s="13">
        <v>1200</v>
      </c>
      <c r="C524" s="13">
        <v>200</v>
      </c>
      <c r="D524" s="16"/>
      <c r="E524" t="str">
        <f>IF(ISERROR(VLOOKUP(A524, AGE!A:A, 1, FALSE)), "", "yes")</f>
        <v/>
      </c>
    </row>
    <row r="525" spans="1:5" x14ac:dyDescent="0.3">
      <c r="A525" t="s">
        <v>3077</v>
      </c>
      <c r="B525" s="13">
        <v>700</v>
      </c>
      <c r="C525" s="13"/>
      <c r="D525" s="16"/>
      <c r="E525" t="str">
        <f>IF(ISERROR(VLOOKUP(A525, AGE!A:A, 1, FALSE)), "", "yes")</f>
        <v/>
      </c>
    </row>
    <row r="526" spans="1:5" x14ac:dyDescent="0.3">
      <c r="A526" t="s">
        <v>3078</v>
      </c>
      <c r="B526">
        <v>2650</v>
      </c>
      <c r="D526" t="s">
        <v>247</v>
      </c>
      <c r="E526" t="str">
        <f>IF(ISERROR(VLOOKUP(A526, AGE!A:A, 1, FALSE)), "", "yes")</f>
        <v/>
      </c>
    </row>
    <row r="527" spans="1:5" x14ac:dyDescent="0.3">
      <c r="A527" t="s">
        <v>3079</v>
      </c>
      <c r="B527">
        <v>1900</v>
      </c>
      <c r="D527" t="s">
        <v>247</v>
      </c>
      <c r="E527" t="str">
        <f>IF(ISERROR(VLOOKUP(A527, AGE!A:A, 1, FALSE)), "", "yes")</f>
        <v/>
      </c>
    </row>
    <row r="528" spans="1:5" x14ac:dyDescent="0.3">
      <c r="A528" t="s">
        <v>3080</v>
      </c>
      <c r="B528">
        <v>630</v>
      </c>
      <c r="D528" t="s">
        <v>247</v>
      </c>
      <c r="E528" t="str">
        <f>IF(ISERROR(VLOOKUP(A528, AGE!A:A, 1, FALSE)), "", "yes")</f>
        <v/>
      </c>
    </row>
    <row r="529" spans="1:5" x14ac:dyDescent="0.3">
      <c r="A529" t="s">
        <v>3081</v>
      </c>
      <c r="B529">
        <v>1250</v>
      </c>
      <c r="D529" t="s">
        <v>247</v>
      </c>
      <c r="E529" t="str">
        <f>IF(ISERROR(VLOOKUP(A529, AGE!A:A, 1, FALSE)), "", "yes")</f>
        <v/>
      </c>
    </row>
    <row r="530" spans="1:5" x14ac:dyDescent="0.3">
      <c r="A530" t="s">
        <v>3082</v>
      </c>
      <c r="B530" s="13">
        <v>550</v>
      </c>
      <c r="C530" s="13">
        <v>40</v>
      </c>
      <c r="D530" s="16" t="s">
        <v>1309</v>
      </c>
      <c r="E530" t="str">
        <f>IF(ISERROR(VLOOKUP(A530, AGE!A:A, 1, FALSE)), "", "yes")</f>
        <v/>
      </c>
    </row>
    <row r="531" spans="1:5" hidden="1" x14ac:dyDescent="0.3">
      <c r="A531" t="s">
        <v>588</v>
      </c>
      <c r="B531">
        <v>2600</v>
      </c>
      <c r="D531" t="s">
        <v>247</v>
      </c>
      <c r="E531" t="str">
        <f>IF(ISERROR(VLOOKUP(A531, AGE!A:A, 1, FALSE)), "", "yes")</f>
        <v>yes</v>
      </c>
    </row>
    <row r="532" spans="1:5" hidden="1" x14ac:dyDescent="0.3">
      <c r="A532" t="s">
        <v>588</v>
      </c>
      <c r="B532" s="13">
        <v>2714</v>
      </c>
      <c r="C532" s="13">
        <v>19</v>
      </c>
      <c r="D532" s="16"/>
      <c r="E532" t="str">
        <f>IF(ISERROR(VLOOKUP(A532, AGE!A:A, 1, FALSE)), "", "yes")</f>
        <v>yes</v>
      </c>
    </row>
    <row r="533" spans="1:5" x14ac:dyDescent="0.3">
      <c r="A533" t="s">
        <v>3083</v>
      </c>
      <c r="B533">
        <v>950</v>
      </c>
      <c r="D533" t="s">
        <v>247</v>
      </c>
      <c r="E533" t="str">
        <f>IF(ISERROR(VLOOKUP(A533, AGE!A:A, 1, FALSE)), "", "yes")</f>
        <v/>
      </c>
    </row>
    <row r="534" spans="1:5" x14ac:dyDescent="0.3">
      <c r="A534" t="s">
        <v>3084</v>
      </c>
      <c r="B534">
        <v>1000</v>
      </c>
      <c r="D534" t="s">
        <v>247</v>
      </c>
      <c r="E534" t="str">
        <f>IF(ISERROR(VLOOKUP(A534, AGE!A:A, 1, FALSE)), "", "yes")</f>
        <v/>
      </c>
    </row>
    <row r="535" spans="1:5" x14ac:dyDescent="0.3">
      <c r="A535" t="s">
        <v>3084</v>
      </c>
      <c r="B535" s="13">
        <v>1025</v>
      </c>
      <c r="C535" s="13">
        <v>225</v>
      </c>
      <c r="D535" s="16" t="s">
        <v>1310</v>
      </c>
      <c r="E535" t="str">
        <f>IF(ISERROR(VLOOKUP(A535, AGE!A:A, 1, FALSE)), "", "yes")</f>
        <v/>
      </c>
    </row>
    <row r="536" spans="1:5" x14ac:dyDescent="0.3">
      <c r="A536" t="s">
        <v>3084</v>
      </c>
      <c r="B536" s="13">
        <v>1025</v>
      </c>
      <c r="C536" s="13">
        <v>225</v>
      </c>
      <c r="D536" s="16"/>
      <c r="E536" t="str">
        <f>IF(ISERROR(VLOOKUP(A536, AGE!A:A, 1, FALSE)), "", "yes")</f>
        <v/>
      </c>
    </row>
    <row r="537" spans="1:5" x14ac:dyDescent="0.3">
      <c r="A537" t="s">
        <v>3085</v>
      </c>
      <c r="B537" s="13">
        <v>526</v>
      </c>
      <c r="C537" s="13">
        <v>10</v>
      </c>
      <c r="D537" s="16" t="s">
        <v>1331</v>
      </c>
      <c r="E537" t="str">
        <f>IF(ISERROR(VLOOKUP(A537, AGE!A:A, 1, FALSE)), "", "yes")</f>
        <v/>
      </c>
    </row>
    <row r="538" spans="1:5" x14ac:dyDescent="0.3">
      <c r="A538" t="s">
        <v>3085</v>
      </c>
      <c r="B538" s="13">
        <v>528</v>
      </c>
      <c r="C538" s="13">
        <v>10</v>
      </c>
      <c r="D538" s="16" t="s">
        <v>1331</v>
      </c>
      <c r="E538" t="str">
        <f>IF(ISERROR(VLOOKUP(A538, AGE!A:A, 1, FALSE)), "", "yes")</f>
        <v/>
      </c>
    </row>
    <row r="539" spans="1:5" x14ac:dyDescent="0.3">
      <c r="A539" t="s">
        <v>3086</v>
      </c>
      <c r="B539">
        <v>750</v>
      </c>
      <c r="D539" t="s">
        <v>247</v>
      </c>
      <c r="E539" t="str">
        <f>IF(ISERROR(VLOOKUP(A539, AGE!A:A, 1, FALSE)), "", "yes")</f>
        <v/>
      </c>
    </row>
    <row r="540" spans="1:5" x14ac:dyDescent="0.3">
      <c r="A540" t="s">
        <v>3086</v>
      </c>
      <c r="B540" s="13">
        <v>750</v>
      </c>
      <c r="C540" s="13">
        <v>100</v>
      </c>
      <c r="D540" s="16" t="s">
        <v>1314</v>
      </c>
      <c r="E540" t="str">
        <f>IF(ISERROR(VLOOKUP(A540, AGE!A:A, 1, FALSE)), "", "yes")</f>
        <v/>
      </c>
    </row>
    <row r="541" spans="1:5" x14ac:dyDescent="0.3">
      <c r="A541" t="s">
        <v>3087</v>
      </c>
      <c r="B541">
        <v>2100</v>
      </c>
      <c r="D541" t="s">
        <v>247</v>
      </c>
      <c r="E541" t="str">
        <f>IF(ISERROR(VLOOKUP(A541, AGE!A:A, 1, FALSE)), "", "yes")</f>
        <v/>
      </c>
    </row>
    <row r="542" spans="1:5" x14ac:dyDescent="0.3">
      <c r="A542" t="s">
        <v>3088</v>
      </c>
      <c r="B542" s="13">
        <v>1270</v>
      </c>
      <c r="C542" s="13"/>
      <c r="D542" s="16"/>
      <c r="E542" t="str">
        <f>IF(ISERROR(VLOOKUP(A542, AGE!A:A, 1, FALSE)), "", "yes")</f>
        <v/>
      </c>
    </row>
    <row r="543" spans="1:5" x14ac:dyDescent="0.3">
      <c r="A543" t="s">
        <v>3089</v>
      </c>
      <c r="B543">
        <v>3450</v>
      </c>
      <c r="D543" t="s">
        <v>247</v>
      </c>
      <c r="E543" t="str">
        <f>IF(ISERROR(VLOOKUP(A543, AGE!A:A, 1, FALSE)), "", "yes")</f>
        <v/>
      </c>
    </row>
    <row r="544" spans="1:5" x14ac:dyDescent="0.3">
      <c r="A544" t="s">
        <v>3090</v>
      </c>
      <c r="B544" s="13">
        <v>3425</v>
      </c>
      <c r="C544" s="13">
        <v>25</v>
      </c>
      <c r="D544" s="16"/>
      <c r="E544" t="str">
        <f>IF(ISERROR(VLOOKUP(A544, AGE!A:A, 1, FALSE)), "", "yes")</f>
        <v/>
      </c>
    </row>
    <row r="545" spans="1:5" x14ac:dyDescent="0.3">
      <c r="A545" t="s">
        <v>3091</v>
      </c>
      <c r="B545">
        <v>2100</v>
      </c>
      <c r="D545" t="s">
        <v>247</v>
      </c>
      <c r="E545" t="str">
        <f>IF(ISERROR(VLOOKUP(A545, AGE!A:A, 1, FALSE)), "", "yes")</f>
        <v/>
      </c>
    </row>
    <row r="546" spans="1:5" hidden="1" x14ac:dyDescent="0.3">
      <c r="A546" t="s">
        <v>2112</v>
      </c>
      <c r="B546">
        <v>560</v>
      </c>
      <c r="D546" t="s">
        <v>247</v>
      </c>
      <c r="E546" t="str">
        <f>IF(ISERROR(VLOOKUP(A546, AGE!A:A, 1, FALSE)), "", "yes")</f>
        <v>yes</v>
      </c>
    </row>
    <row r="547" spans="1:5" hidden="1" x14ac:dyDescent="0.3">
      <c r="A547" t="s">
        <v>3379</v>
      </c>
      <c r="B547">
        <v>2000</v>
      </c>
      <c r="D547" t="s">
        <v>247</v>
      </c>
      <c r="E547" t="str">
        <f>IF(ISERROR(VLOOKUP(A547, AGE!A:A, 1, FALSE)), "", "yes")</f>
        <v>yes</v>
      </c>
    </row>
    <row r="548" spans="1:5" x14ac:dyDescent="0.3">
      <c r="A548" t="s">
        <v>3253</v>
      </c>
      <c r="B548">
        <v>950</v>
      </c>
      <c r="D548" t="s">
        <v>247</v>
      </c>
      <c r="E548" t="str">
        <f>IF(ISERROR(VLOOKUP(A548, AGE!A:A, 1, FALSE)), "", "yes")</f>
        <v/>
      </c>
    </row>
    <row r="549" spans="1:5" x14ac:dyDescent="0.3">
      <c r="A549" t="s">
        <v>1144</v>
      </c>
      <c r="B549" s="13">
        <v>770</v>
      </c>
      <c r="C549" s="13">
        <v>230</v>
      </c>
      <c r="D549" s="16" t="s">
        <v>1316</v>
      </c>
      <c r="E549" t="str">
        <f>IF(ISERROR(VLOOKUP(A549, AGE!A:A, 1, FALSE)), "", "yes")</f>
        <v/>
      </c>
    </row>
    <row r="550" spans="1:5" x14ac:dyDescent="0.3">
      <c r="A550" t="s">
        <v>1144</v>
      </c>
      <c r="B550" s="13">
        <v>770</v>
      </c>
      <c r="C550" s="13">
        <v>230</v>
      </c>
      <c r="D550" s="16"/>
      <c r="E550" t="str">
        <f>IF(ISERROR(VLOOKUP(A550, AGE!A:A, 1, FALSE)), "", "yes")</f>
        <v/>
      </c>
    </row>
    <row r="551" spans="1:5" x14ac:dyDescent="0.3">
      <c r="A551" t="s">
        <v>1144</v>
      </c>
      <c r="B551" s="13">
        <v>866</v>
      </c>
      <c r="C551" s="13">
        <v>134</v>
      </c>
      <c r="D551" s="16" t="s">
        <v>1330</v>
      </c>
      <c r="E551" t="str">
        <f>IF(ISERROR(VLOOKUP(A551, AGE!A:A, 1, FALSE)), "", "yes")</f>
        <v/>
      </c>
    </row>
    <row r="552" spans="1:5" x14ac:dyDescent="0.3">
      <c r="A552" t="s">
        <v>1144</v>
      </c>
      <c r="B552" s="13">
        <v>866</v>
      </c>
      <c r="C552" s="13">
        <v>134</v>
      </c>
      <c r="D552" s="16" t="s">
        <v>1316</v>
      </c>
      <c r="E552" t="str">
        <f>IF(ISERROR(VLOOKUP(A552, AGE!A:A, 1, FALSE)), "", "yes")</f>
        <v/>
      </c>
    </row>
    <row r="553" spans="1:5" x14ac:dyDescent="0.3">
      <c r="A553" t="s">
        <v>1144</v>
      </c>
      <c r="B553" s="13">
        <v>870</v>
      </c>
      <c r="C553" s="13">
        <v>130</v>
      </c>
      <c r="D553" s="16" t="s">
        <v>1330</v>
      </c>
      <c r="E553" t="str">
        <f>IF(ISERROR(VLOOKUP(A553, AGE!A:A, 1, FALSE)), "", "yes")</f>
        <v/>
      </c>
    </row>
    <row r="554" spans="1:5" x14ac:dyDescent="0.3">
      <c r="A554" t="s">
        <v>1144</v>
      </c>
      <c r="B554" s="13">
        <v>870</v>
      </c>
      <c r="C554" s="13">
        <v>130</v>
      </c>
      <c r="D554" s="16" t="s">
        <v>1316</v>
      </c>
      <c r="E554" t="str">
        <f>IF(ISERROR(VLOOKUP(A554, AGE!A:A, 1, FALSE)), "", "yes")</f>
        <v/>
      </c>
    </row>
    <row r="555" spans="1:5" x14ac:dyDescent="0.3">
      <c r="A555" t="s">
        <v>1144</v>
      </c>
      <c r="B555" s="13">
        <v>874</v>
      </c>
      <c r="C555" s="13">
        <v>126</v>
      </c>
      <c r="D555" s="16" t="s">
        <v>1316</v>
      </c>
      <c r="E555" t="str">
        <f>IF(ISERROR(VLOOKUP(A555, AGE!A:A, 1, FALSE)), "", "yes")</f>
        <v/>
      </c>
    </row>
    <row r="556" spans="1:5" x14ac:dyDescent="0.3">
      <c r="A556" t="s">
        <v>1144</v>
      </c>
      <c r="B556" s="13">
        <v>890</v>
      </c>
      <c r="C556" s="13">
        <v>140</v>
      </c>
      <c r="D556" s="16" t="s">
        <v>1316</v>
      </c>
      <c r="E556" t="str">
        <f>IF(ISERROR(VLOOKUP(A556, AGE!A:A, 1, FALSE)), "", "yes")</f>
        <v/>
      </c>
    </row>
    <row r="557" spans="1:5" x14ac:dyDescent="0.3">
      <c r="A557" t="s">
        <v>1144</v>
      </c>
      <c r="B557" s="13">
        <v>890</v>
      </c>
      <c r="C557" s="13">
        <v>140</v>
      </c>
      <c r="D557" s="16" t="s">
        <v>1330</v>
      </c>
      <c r="E557" t="str">
        <f>IF(ISERROR(VLOOKUP(A557, AGE!A:A, 1, FALSE)), "", "yes")</f>
        <v/>
      </c>
    </row>
    <row r="558" spans="1:5" x14ac:dyDescent="0.3">
      <c r="A558" t="s">
        <v>1144</v>
      </c>
      <c r="B558">
        <v>900</v>
      </c>
      <c r="D558" t="s">
        <v>247</v>
      </c>
      <c r="E558" t="str">
        <f>IF(ISERROR(VLOOKUP(A558, AGE!A:A, 1, FALSE)), "", "yes")</f>
        <v/>
      </c>
    </row>
    <row r="559" spans="1:5" x14ac:dyDescent="0.3">
      <c r="A559" t="s">
        <v>1144</v>
      </c>
      <c r="B559" s="13">
        <v>998</v>
      </c>
      <c r="C559" s="13">
        <v>102</v>
      </c>
      <c r="D559" s="16" t="s">
        <v>1316</v>
      </c>
      <c r="E559" t="str">
        <f>IF(ISERROR(VLOOKUP(A559, AGE!A:A, 1, FALSE)), "", "yes")</f>
        <v/>
      </c>
    </row>
    <row r="560" spans="1:5" hidden="1" x14ac:dyDescent="0.3">
      <c r="A560" t="s">
        <v>3254</v>
      </c>
      <c r="B560">
        <v>750</v>
      </c>
      <c r="D560" t="s">
        <v>247</v>
      </c>
      <c r="E560" t="str">
        <f>IF(ISERROR(VLOOKUP(A560, AGE!A:A, 1, FALSE)), "", "yes")</f>
        <v>yes</v>
      </c>
    </row>
    <row r="561" spans="1:5" x14ac:dyDescent="0.3">
      <c r="A561" t="s">
        <v>3278</v>
      </c>
      <c r="B561">
        <v>1185</v>
      </c>
      <c r="D561" t="s">
        <v>247</v>
      </c>
      <c r="E561" t="str">
        <f>IF(ISERROR(VLOOKUP(A561, AGE!A:A, 1, FALSE)), "", "yes")</f>
        <v/>
      </c>
    </row>
    <row r="562" spans="1:5" x14ac:dyDescent="0.3">
      <c r="A562" t="s">
        <v>3092</v>
      </c>
      <c r="B562">
        <v>3550</v>
      </c>
      <c r="D562" t="s">
        <v>247</v>
      </c>
      <c r="E562" t="str">
        <f>IF(ISERROR(VLOOKUP(A562, AGE!A:A, 1, FALSE)), "", "yes")</f>
        <v/>
      </c>
    </row>
    <row r="563" spans="1:5" x14ac:dyDescent="0.3">
      <c r="A563" t="s">
        <v>3093</v>
      </c>
      <c r="B563" s="13">
        <v>2900</v>
      </c>
      <c r="C563" s="13">
        <v>60</v>
      </c>
      <c r="D563" s="16"/>
      <c r="E563" t="str">
        <f>IF(ISERROR(VLOOKUP(A563, AGE!A:A, 1, FALSE)), "", "yes")</f>
        <v/>
      </c>
    </row>
    <row r="564" spans="1:5" x14ac:dyDescent="0.3">
      <c r="A564" t="s">
        <v>3094</v>
      </c>
      <c r="B564" s="13">
        <v>1145</v>
      </c>
      <c r="C564" s="13">
        <v>95</v>
      </c>
      <c r="D564" s="16"/>
      <c r="E564" t="str">
        <f>IF(ISERROR(VLOOKUP(A564, AGE!A:A, 1, FALSE)), "", "yes")</f>
        <v/>
      </c>
    </row>
    <row r="565" spans="1:5" x14ac:dyDescent="0.3">
      <c r="A565" t="s">
        <v>3095</v>
      </c>
      <c r="B565">
        <v>630</v>
      </c>
      <c r="D565" t="s">
        <v>247</v>
      </c>
      <c r="E565" t="str">
        <f>IF(ISERROR(VLOOKUP(A565, AGE!A:A, 1, FALSE)), "", "yes")</f>
        <v/>
      </c>
    </row>
    <row r="566" spans="1:5" x14ac:dyDescent="0.3">
      <c r="A566" t="s">
        <v>3096</v>
      </c>
      <c r="B566">
        <v>2250</v>
      </c>
      <c r="D566" t="s">
        <v>247</v>
      </c>
      <c r="E566" t="str">
        <f>IF(ISERROR(VLOOKUP(A566, AGE!A:A, 1, FALSE)), "", "yes")</f>
        <v/>
      </c>
    </row>
    <row r="567" spans="1:5" x14ac:dyDescent="0.3">
      <c r="A567" t="s">
        <v>3097</v>
      </c>
      <c r="B567">
        <v>630</v>
      </c>
      <c r="D567" t="s">
        <v>247</v>
      </c>
      <c r="E567" t="str">
        <f>IF(ISERROR(VLOOKUP(A567, AGE!A:A, 1, FALSE)), "", "yes")</f>
        <v/>
      </c>
    </row>
    <row r="568" spans="1:5" hidden="1" x14ac:dyDescent="0.3">
      <c r="A568" t="s">
        <v>1751</v>
      </c>
      <c r="B568">
        <v>750</v>
      </c>
      <c r="D568" t="s">
        <v>247</v>
      </c>
      <c r="E568" t="str">
        <f>IF(ISERROR(VLOOKUP(A568, AGE!A:A, 1, FALSE)), "", "yes")</f>
        <v>yes</v>
      </c>
    </row>
    <row r="569" spans="1:5" x14ac:dyDescent="0.3">
      <c r="A569" t="s">
        <v>3098</v>
      </c>
      <c r="B569" s="13">
        <v>700</v>
      </c>
      <c r="C569" s="13">
        <v>100</v>
      </c>
      <c r="D569" s="16"/>
      <c r="E569" t="str">
        <f>IF(ISERROR(VLOOKUP(A569, AGE!A:A, 1, FALSE)), "", "yes")</f>
        <v/>
      </c>
    </row>
    <row r="570" spans="1:5" x14ac:dyDescent="0.3">
      <c r="A570" t="s">
        <v>3099</v>
      </c>
      <c r="B570" s="13">
        <v>550</v>
      </c>
      <c r="C570" s="13">
        <v>9</v>
      </c>
      <c r="D570" s="16" t="s">
        <v>1309</v>
      </c>
      <c r="E570" t="str">
        <f>IF(ISERROR(VLOOKUP(A570, AGE!A:A, 1, FALSE)), "", "yes")</f>
        <v/>
      </c>
    </row>
    <row r="571" spans="1:5" x14ac:dyDescent="0.3">
      <c r="A571" t="s">
        <v>918</v>
      </c>
      <c r="B571" s="13"/>
      <c r="C571" s="13"/>
      <c r="D571" s="16"/>
      <c r="E571" t="str">
        <f>IF(ISERROR(VLOOKUP(A571, AGE!A:A, 1, FALSE)), "", "yes")</f>
        <v/>
      </c>
    </row>
    <row r="572" spans="1:5" x14ac:dyDescent="0.3">
      <c r="A572" t="s">
        <v>925</v>
      </c>
      <c r="B572" s="13">
        <v>1100</v>
      </c>
      <c r="C572" s="13"/>
      <c r="D572" s="16"/>
      <c r="E572" t="str">
        <f>IF(ISERROR(VLOOKUP(A572, AGE!A:A, 1, FALSE)), "", "yes")</f>
        <v/>
      </c>
    </row>
    <row r="573" spans="1:5" x14ac:dyDescent="0.3">
      <c r="A573" t="s">
        <v>3100</v>
      </c>
      <c r="B573" s="13">
        <v>515</v>
      </c>
      <c r="C573" s="13">
        <v>5</v>
      </c>
      <c r="D573" s="16" t="s">
        <v>1309</v>
      </c>
      <c r="E573" t="str">
        <f>IF(ISERROR(VLOOKUP(A573, AGE!A:A, 1, FALSE)), "", "yes")</f>
        <v/>
      </c>
    </row>
    <row r="574" spans="1:5" x14ac:dyDescent="0.3">
      <c r="A574" t="s">
        <v>3101</v>
      </c>
      <c r="B574">
        <v>540</v>
      </c>
      <c r="D574" t="s">
        <v>247</v>
      </c>
      <c r="E574" t="str">
        <f>IF(ISERROR(VLOOKUP(A574, AGE!A:A, 1, FALSE)), "", "yes")</f>
        <v/>
      </c>
    </row>
    <row r="575" spans="1:5" x14ac:dyDescent="0.3">
      <c r="A575" t="s">
        <v>3102</v>
      </c>
      <c r="B575" s="13">
        <v>2350</v>
      </c>
      <c r="C575" s="13">
        <v>150</v>
      </c>
      <c r="D575" s="16"/>
      <c r="E575" t="str">
        <f>IF(ISERROR(VLOOKUP(A575, AGE!A:A, 1, FALSE)), "", "yes")</f>
        <v/>
      </c>
    </row>
    <row r="576" spans="1:5" hidden="1" x14ac:dyDescent="0.3">
      <c r="A576" t="s">
        <v>1758</v>
      </c>
      <c r="B576">
        <v>1600</v>
      </c>
      <c r="D576" t="s">
        <v>247</v>
      </c>
      <c r="E576" t="str">
        <f>IF(ISERROR(VLOOKUP(A576, AGE!A:A, 1, FALSE)), "", "yes")</f>
        <v>yes</v>
      </c>
    </row>
    <row r="577" spans="1:5" x14ac:dyDescent="0.3">
      <c r="A577" t="s">
        <v>915</v>
      </c>
      <c r="B577" s="13"/>
      <c r="C577" s="13"/>
      <c r="D577" s="16"/>
      <c r="E577" t="str">
        <f>IF(ISERROR(VLOOKUP(A577, AGE!A:A, 1, FALSE)), "", "yes")</f>
        <v/>
      </c>
    </row>
    <row r="578" spans="1:5" x14ac:dyDescent="0.3">
      <c r="A578" t="s">
        <v>3103</v>
      </c>
      <c r="B578">
        <v>800</v>
      </c>
      <c r="D578" t="s">
        <v>247</v>
      </c>
      <c r="E578" t="str">
        <f>IF(ISERROR(VLOOKUP(A578, AGE!A:A, 1, FALSE)), "", "yes")</f>
        <v/>
      </c>
    </row>
    <row r="579" spans="1:5" x14ac:dyDescent="0.3">
      <c r="A579" t="s">
        <v>3104</v>
      </c>
      <c r="B579">
        <v>3435</v>
      </c>
      <c r="D579" t="s">
        <v>247</v>
      </c>
      <c r="E579" t="str">
        <f>IF(ISERROR(VLOOKUP(A579, AGE!A:A, 1, FALSE)), "", "yes")</f>
        <v/>
      </c>
    </row>
    <row r="580" spans="1:5" x14ac:dyDescent="0.3">
      <c r="A580" t="s">
        <v>3105</v>
      </c>
      <c r="B580">
        <v>555</v>
      </c>
      <c r="D580" t="s">
        <v>247</v>
      </c>
      <c r="E580" t="str">
        <f>IF(ISERROR(VLOOKUP(A580, AGE!A:A, 1, FALSE)), "", "yes")</f>
        <v/>
      </c>
    </row>
    <row r="581" spans="1:5" x14ac:dyDescent="0.3">
      <c r="A581" t="s">
        <v>3106</v>
      </c>
      <c r="B581">
        <v>2300</v>
      </c>
      <c r="D581" t="s">
        <v>247</v>
      </c>
      <c r="E581" t="str">
        <f>IF(ISERROR(VLOOKUP(A581, AGE!A:A, 1, FALSE)), "", "yes")</f>
        <v/>
      </c>
    </row>
    <row r="582" spans="1:5" x14ac:dyDescent="0.3">
      <c r="A582" t="s">
        <v>3107</v>
      </c>
      <c r="B582" s="13">
        <v>1300</v>
      </c>
      <c r="C582" s="13"/>
      <c r="D582" s="16"/>
      <c r="E582" t="str">
        <f>IF(ISERROR(VLOOKUP(A582, AGE!A:A, 1, FALSE)), "", "yes")</f>
        <v/>
      </c>
    </row>
    <row r="583" spans="1:5" x14ac:dyDescent="0.3">
      <c r="A583" t="s">
        <v>3108</v>
      </c>
      <c r="B583" s="13">
        <v>540</v>
      </c>
      <c r="C583" s="13">
        <v>10</v>
      </c>
      <c r="D583" s="16"/>
      <c r="E583" t="str">
        <f>IF(ISERROR(VLOOKUP(A583, AGE!A:A, 1, FALSE)), "", "yes")</f>
        <v/>
      </c>
    </row>
    <row r="584" spans="1:5" x14ac:dyDescent="0.3">
      <c r="A584" t="s">
        <v>3108</v>
      </c>
      <c r="B584" s="13">
        <v>540</v>
      </c>
      <c r="C584" s="13">
        <v>180</v>
      </c>
      <c r="D584" s="16"/>
      <c r="E584" t="str">
        <f>IF(ISERROR(VLOOKUP(A584, AGE!A:A, 1, FALSE)), "", "yes")</f>
        <v/>
      </c>
    </row>
    <row r="585" spans="1:5" x14ac:dyDescent="0.3">
      <c r="A585" t="s">
        <v>3108</v>
      </c>
      <c r="B585" s="13">
        <v>570</v>
      </c>
      <c r="C585" s="13">
        <v>20</v>
      </c>
      <c r="D585" s="16"/>
      <c r="E585" t="str">
        <f>IF(ISERROR(VLOOKUP(A585, AGE!A:A, 1, FALSE)), "", "yes")</f>
        <v/>
      </c>
    </row>
    <row r="586" spans="1:5" x14ac:dyDescent="0.3">
      <c r="A586" t="s">
        <v>3108</v>
      </c>
      <c r="B586" s="13">
        <v>650</v>
      </c>
      <c r="C586" s="13">
        <v>75</v>
      </c>
      <c r="D586" s="16" t="s">
        <v>1329</v>
      </c>
      <c r="E586" t="str">
        <f>IF(ISERROR(VLOOKUP(A586, AGE!A:A, 1, FALSE)), "", "yes")</f>
        <v/>
      </c>
    </row>
    <row r="587" spans="1:5" x14ac:dyDescent="0.3">
      <c r="A587" t="s">
        <v>3108</v>
      </c>
      <c r="B587" s="13">
        <v>660</v>
      </c>
      <c r="C587" s="13">
        <v>60</v>
      </c>
      <c r="D587" s="16"/>
      <c r="E587" t="str">
        <f>IF(ISERROR(VLOOKUP(A587, AGE!A:A, 1, FALSE)), "", "yes")</f>
        <v/>
      </c>
    </row>
    <row r="588" spans="1:5" x14ac:dyDescent="0.3">
      <c r="A588" t="s">
        <v>3109</v>
      </c>
      <c r="B588" s="13">
        <v>1070</v>
      </c>
      <c r="C588" s="13"/>
      <c r="D588" s="16"/>
      <c r="E588" t="str">
        <f>IF(ISERROR(VLOOKUP(A588, AGE!A:A, 1, FALSE)), "", "yes")</f>
        <v/>
      </c>
    </row>
    <row r="589" spans="1:5" x14ac:dyDescent="0.3">
      <c r="A589" t="s">
        <v>3110</v>
      </c>
      <c r="B589" s="13">
        <v>1350</v>
      </c>
      <c r="C589" s="13">
        <v>250</v>
      </c>
      <c r="D589" s="16"/>
      <c r="E589" t="str">
        <f>IF(ISERROR(VLOOKUP(A589, AGE!A:A, 1, FALSE)), "", "yes")</f>
        <v/>
      </c>
    </row>
    <row r="590" spans="1:5" x14ac:dyDescent="0.3">
      <c r="A590" t="s">
        <v>3110</v>
      </c>
      <c r="B590">
        <v>1750</v>
      </c>
      <c r="D590" t="s">
        <v>247</v>
      </c>
      <c r="E590" t="str">
        <f>IF(ISERROR(VLOOKUP(A590, AGE!A:A, 1, FALSE)), "", "yes")</f>
        <v/>
      </c>
    </row>
    <row r="591" spans="1:5" x14ac:dyDescent="0.3">
      <c r="A591" t="s">
        <v>3111</v>
      </c>
      <c r="B591">
        <v>1350</v>
      </c>
      <c r="D591" t="s">
        <v>247</v>
      </c>
      <c r="E591" t="str">
        <f>IF(ISERROR(VLOOKUP(A591, AGE!A:A, 1, FALSE)), "", "yes")</f>
        <v/>
      </c>
    </row>
    <row r="592" spans="1:5" x14ac:dyDescent="0.3">
      <c r="A592" t="s">
        <v>3112</v>
      </c>
      <c r="B592" s="13">
        <v>2080</v>
      </c>
      <c r="C592" s="13">
        <v>120</v>
      </c>
      <c r="D592" s="16"/>
      <c r="E592" t="str">
        <f>IF(ISERROR(VLOOKUP(A592, AGE!A:A, 1, FALSE)), "", "yes")</f>
        <v/>
      </c>
    </row>
    <row r="593" spans="1:5" x14ac:dyDescent="0.3">
      <c r="A593" t="s">
        <v>3112</v>
      </c>
      <c r="B593" s="13">
        <v>2080</v>
      </c>
      <c r="C593" s="13"/>
      <c r="D593" s="16"/>
      <c r="E593" t="str">
        <f>IF(ISERROR(VLOOKUP(A593, AGE!A:A, 1, FALSE)), "", "yes")</f>
        <v/>
      </c>
    </row>
    <row r="594" spans="1:5" hidden="1" x14ac:dyDescent="0.3">
      <c r="A594" t="s">
        <v>1788</v>
      </c>
      <c r="B594" s="13">
        <v>2500</v>
      </c>
      <c r="C594" s="13"/>
      <c r="D594" s="16"/>
      <c r="E594" t="str">
        <f>IF(ISERROR(VLOOKUP(A594, AGE!A:A, 1, FALSE)), "", "yes")</f>
        <v>yes</v>
      </c>
    </row>
    <row r="595" spans="1:5" hidden="1" x14ac:dyDescent="0.3">
      <c r="A595" t="s">
        <v>1788</v>
      </c>
      <c r="B595">
        <v>2750</v>
      </c>
      <c r="D595" t="s">
        <v>247</v>
      </c>
      <c r="E595" t="str">
        <f>IF(ISERROR(VLOOKUP(A595, AGE!A:A, 1, FALSE)), "", "yes")</f>
        <v>yes</v>
      </c>
    </row>
    <row r="596" spans="1:5" hidden="1" x14ac:dyDescent="0.3">
      <c r="A596" t="s">
        <v>3113</v>
      </c>
      <c r="B596">
        <v>2500</v>
      </c>
      <c r="D596" t="s">
        <v>247</v>
      </c>
      <c r="E596" t="str">
        <f>IF(ISERROR(VLOOKUP(A596, AGE!A:A, 1, FALSE)), "", "yes")</f>
        <v>yes</v>
      </c>
    </row>
    <row r="597" spans="1:5" x14ac:dyDescent="0.3">
      <c r="A597" t="s">
        <v>820</v>
      </c>
      <c r="B597" s="13">
        <v>590</v>
      </c>
      <c r="C597" s="13"/>
      <c r="D597" s="16"/>
      <c r="E597" t="str">
        <f>IF(ISERROR(VLOOKUP(A597, AGE!A:A, 1, FALSE)), "", "yes")</f>
        <v/>
      </c>
    </row>
    <row r="598" spans="1:5" x14ac:dyDescent="0.3">
      <c r="A598" t="s">
        <v>830</v>
      </c>
      <c r="B598" s="13">
        <v>550</v>
      </c>
      <c r="C598" s="13">
        <v>9</v>
      </c>
      <c r="D598" s="16"/>
      <c r="E598" t="str">
        <f>IF(ISERROR(VLOOKUP(A598, AGE!A:A, 1, FALSE)), "", "yes")</f>
        <v/>
      </c>
    </row>
    <row r="599" spans="1:5" x14ac:dyDescent="0.3">
      <c r="A599" t="s">
        <v>830</v>
      </c>
      <c r="B599" s="13">
        <v>550</v>
      </c>
      <c r="C599" s="13">
        <v>20</v>
      </c>
      <c r="D599" s="16"/>
      <c r="E599" t="str">
        <f>IF(ISERROR(VLOOKUP(A599, AGE!A:A, 1, FALSE)), "", "yes")</f>
        <v/>
      </c>
    </row>
    <row r="600" spans="1:5" x14ac:dyDescent="0.3">
      <c r="A600" t="s">
        <v>3114</v>
      </c>
      <c r="B600" s="13">
        <v>790</v>
      </c>
      <c r="C600" s="13">
        <v>410</v>
      </c>
      <c r="D600" s="16" t="s">
        <v>1310</v>
      </c>
      <c r="E600" t="str">
        <f>IF(ISERROR(VLOOKUP(A600, AGE!A:A, 1, FALSE)), "", "yes")</f>
        <v/>
      </c>
    </row>
    <row r="601" spans="1:5" x14ac:dyDescent="0.3">
      <c r="A601" t="s">
        <v>3114</v>
      </c>
      <c r="B601" s="13">
        <v>790</v>
      </c>
      <c r="C601" s="13">
        <v>410</v>
      </c>
      <c r="D601" s="16"/>
      <c r="E601" t="str">
        <f>IF(ISERROR(VLOOKUP(A601, AGE!A:A, 1, FALSE)), "", "yes")</f>
        <v/>
      </c>
    </row>
    <row r="602" spans="1:5" hidden="1" x14ac:dyDescent="0.3">
      <c r="A602" t="s">
        <v>2725</v>
      </c>
      <c r="B602">
        <v>700</v>
      </c>
      <c r="D602" t="s">
        <v>247</v>
      </c>
      <c r="E602" t="str">
        <f>IF(ISERROR(VLOOKUP(A602, AGE!A:A, 1, FALSE)), "", "yes")</f>
        <v>yes</v>
      </c>
    </row>
    <row r="603" spans="1:5" x14ac:dyDescent="0.3">
      <c r="A603" t="s">
        <v>3115</v>
      </c>
      <c r="B603">
        <v>1950</v>
      </c>
      <c r="D603" t="s">
        <v>247</v>
      </c>
      <c r="E603" t="str">
        <f>IF(ISERROR(VLOOKUP(A603, AGE!A:A, 1, FALSE)), "", "yes")</f>
        <v/>
      </c>
    </row>
    <row r="604" spans="1:5" x14ac:dyDescent="0.3">
      <c r="A604" t="s">
        <v>984</v>
      </c>
      <c r="B604" s="13">
        <v>2900</v>
      </c>
      <c r="C604" s="13">
        <v>60</v>
      </c>
      <c r="D604" s="16"/>
      <c r="E604" t="str">
        <f>IF(ISERROR(VLOOKUP(A604, AGE!A:A, 1, FALSE)), "", "yes")</f>
        <v/>
      </c>
    </row>
    <row r="605" spans="1:5" x14ac:dyDescent="0.3">
      <c r="A605" t="s">
        <v>978</v>
      </c>
      <c r="B605" s="13">
        <v>2855</v>
      </c>
      <c r="C605" s="13">
        <v>95</v>
      </c>
      <c r="D605" s="16"/>
      <c r="E605" t="str">
        <f>IF(ISERROR(VLOOKUP(A605, AGE!A:A, 1, FALSE)), "", "yes")</f>
        <v/>
      </c>
    </row>
    <row r="606" spans="1:5" x14ac:dyDescent="0.3">
      <c r="A606" t="s">
        <v>3116</v>
      </c>
      <c r="B606" s="13"/>
      <c r="C606" s="13"/>
      <c r="D606" s="16"/>
      <c r="E606" t="str">
        <f>IF(ISERROR(VLOOKUP(A606, AGE!A:A, 1, FALSE)), "", "yes")</f>
        <v/>
      </c>
    </row>
    <row r="607" spans="1:5" hidden="1" x14ac:dyDescent="0.3">
      <c r="A607" t="s">
        <v>3117</v>
      </c>
      <c r="B607">
        <v>675</v>
      </c>
      <c r="D607" t="s">
        <v>247</v>
      </c>
      <c r="E607" t="str">
        <f>IF(ISERROR(VLOOKUP(A607, AGE!A:A, 1, FALSE)), "", "yes")</f>
        <v>yes</v>
      </c>
    </row>
    <row r="608" spans="1:5" x14ac:dyDescent="0.3">
      <c r="A608" t="s">
        <v>3118</v>
      </c>
      <c r="B608">
        <v>1900</v>
      </c>
      <c r="D608" t="s">
        <v>247</v>
      </c>
      <c r="E608" t="str">
        <f>IF(ISERROR(VLOOKUP(A608, AGE!A:A, 1, FALSE)), "", "yes")</f>
        <v/>
      </c>
    </row>
    <row r="609" spans="1:5" x14ac:dyDescent="0.3">
      <c r="A609" t="s">
        <v>3119</v>
      </c>
      <c r="B609">
        <v>1550</v>
      </c>
      <c r="D609" t="s">
        <v>247</v>
      </c>
      <c r="E609" t="str">
        <f>IF(ISERROR(VLOOKUP(A609, AGE!A:A, 1, FALSE)), "", "yes")</f>
        <v/>
      </c>
    </row>
    <row r="610" spans="1:5" hidden="1" x14ac:dyDescent="0.3">
      <c r="A610" t="s">
        <v>3217</v>
      </c>
      <c r="B610">
        <v>2500</v>
      </c>
      <c r="D610" t="s">
        <v>247</v>
      </c>
      <c r="E610" t="str">
        <f>IF(ISERROR(VLOOKUP(A610, AGE!A:A, 1, FALSE)), "", "yes")</f>
        <v>yes</v>
      </c>
    </row>
    <row r="611" spans="1:5" x14ac:dyDescent="0.3">
      <c r="A611" t="s">
        <v>3192</v>
      </c>
      <c r="B611">
        <v>1800</v>
      </c>
      <c r="D611" t="s">
        <v>247</v>
      </c>
      <c r="E611" t="str">
        <f>IF(ISERROR(VLOOKUP(A611, AGE!A:A, 1, FALSE)), "", "yes")</f>
        <v/>
      </c>
    </row>
    <row r="612" spans="1:5" hidden="1" x14ac:dyDescent="0.3">
      <c r="A612" t="s">
        <v>593</v>
      </c>
      <c r="B612">
        <v>1900</v>
      </c>
      <c r="D612" t="s">
        <v>247</v>
      </c>
      <c r="E612" t="str">
        <f>IF(ISERROR(VLOOKUP(A612, AGE!A:A, 1, FALSE)), "", "yes")</f>
        <v>yes</v>
      </c>
    </row>
    <row r="613" spans="1:5" x14ac:dyDescent="0.3">
      <c r="A613" t="s">
        <v>3120</v>
      </c>
      <c r="B613">
        <v>830</v>
      </c>
      <c r="D613" t="s">
        <v>247</v>
      </c>
      <c r="E613" t="str">
        <f>IF(ISERROR(VLOOKUP(A613, AGE!A:A, 1, FALSE)), "", "yes")</f>
        <v/>
      </c>
    </row>
    <row r="614" spans="1:5" x14ac:dyDescent="0.3">
      <c r="A614" t="s">
        <v>3121</v>
      </c>
      <c r="B614" s="13">
        <v>765</v>
      </c>
      <c r="C614" s="13">
        <v>40</v>
      </c>
      <c r="D614" s="16"/>
      <c r="E614" t="str">
        <f>IF(ISERROR(VLOOKUP(A614, AGE!A:A, 1, FALSE)), "", "yes")</f>
        <v/>
      </c>
    </row>
    <row r="615" spans="1:5" x14ac:dyDescent="0.3">
      <c r="A615" t="s">
        <v>3122</v>
      </c>
      <c r="B615" s="13">
        <v>765</v>
      </c>
      <c r="C615" s="13">
        <v>40</v>
      </c>
      <c r="D615" s="16"/>
      <c r="E615" t="str">
        <f>IF(ISERROR(VLOOKUP(A615, AGE!A:A, 1, FALSE)), "", "yes")</f>
        <v/>
      </c>
    </row>
    <row r="616" spans="1:5" x14ac:dyDescent="0.3">
      <c r="A616" t="s">
        <v>3123</v>
      </c>
      <c r="B616">
        <v>1670</v>
      </c>
      <c r="D616" t="s">
        <v>247</v>
      </c>
      <c r="E616" t="str">
        <f>IF(ISERROR(VLOOKUP(A616, AGE!A:A, 1, FALSE)), "", "yes")</f>
        <v/>
      </c>
    </row>
    <row r="617" spans="1:5" x14ac:dyDescent="0.3">
      <c r="A617" t="s">
        <v>3281</v>
      </c>
      <c r="B617">
        <v>1240</v>
      </c>
      <c r="D617" t="s">
        <v>247</v>
      </c>
      <c r="E617" t="str">
        <f>IF(ISERROR(VLOOKUP(A617, AGE!A:A, 1, FALSE)), "", "yes")</f>
        <v/>
      </c>
    </row>
    <row r="618" spans="1:5" x14ac:dyDescent="0.3">
      <c r="A618" t="s">
        <v>3124</v>
      </c>
      <c r="B618" s="13">
        <v>1470</v>
      </c>
      <c r="C618" s="13">
        <v>20</v>
      </c>
      <c r="D618" s="16"/>
      <c r="E618" t="str">
        <f>IF(ISERROR(VLOOKUP(A618, AGE!A:A, 1, FALSE)), "", "yes")</f>
        <v/>
      </c>
    </row>
    <row r="619" spans="1:5" x14ac:dyDescent="0.3">
      <c r="A619" t="s">
        <v>954</v>
      </c>
      <c r="B619" s="13">
        <v>493</v>
      </c>
      <c r="C619" s="13">
        <v>10</v>
      </c>
      <c r="D619" s="16" t="s">
        <v>1331</v>
      </c>
      <c r="E619" t="str">
        <f>IF(ISERROR(VLOOKUP(A619, AGE!A:A, 1, FALSE)), "", "yes")</f>
        <v/>
      </c>
    </row>
    <row r="620" spans="1:5" x14ac:dyDescent="0.3">
      <c r="A620" t="s">
        <v>913</v>
      </c>
      <c r="B620" s="13"/>
      <c r="C620" s="13"/>
      <c r="D620" s="16"/>
      <c r="E620" t="str">
        <f>IF(ISERROR(VLOOKUP(A620, AGE!A:A, 1, FALSE)), "", "yes")</f>
        <v/>
      </c>
    </row>
    <row r="621" spans="1:5" x14ac:dyDescent="0.3">
      <c r="A621" t="s">
        <v>919</v>
      </c>
      <c r="B621" s="13"/>
      <c r="C621" s="13"/>
      <c r="D621" s="16"/>
      <c r="E621" t="str">
        <f>IF(ISERROR(VLOOKUP(A621, AGE!A:A, 1, FALSE)), "", "yes")</f>
        <v/>
      </c>
    </row>
    <row r="622" spans="1:5" x14ac:dyDescent="0.3">
      <c r="A622" t="s">
        <v>3204</v>
      </c>
      <c r="B622">
        <v>1350</v>
      </c>
      <c r="D622" t="s">
        <v>247</v>
      </c>
      <c r="E622" t="str">
        <f>IF(ISERROR(VLOOKUP(A622, AGE!A:A, 1, FALSE)), "", "yes")</f>
        <v/>
      </c>
    </row>
    <row r="623" spans="1:5" x14ac:dyDescent="0.3">
      <c r="A623" t="s">
        <v>3125</v>
      </c>
      <c r="B623">
        <v>1350</v>
      </c>
      <c r="D623" t="s">
        <v>247</v>
      </c>
      <c r="E623" t="str">
        <f>IF(ISERROR(VLOOKUP(A623, AGE!A:A, 1, FALSE)), "", "yes")</f>
        <v/>
      </c>
    </row>
    <row r="624" spans="1:5" x14ac:dyDescent="0.3">
      <c r="A624" t="s">
        <v>3126</v>
      </c>
      <c r="B624">
        <v>1700</v>
      </c>
      <c r="D624" t="s">
        <v>247</v>
      </c>
      <c r="E624" t="str">
        <f>IF(ISERROR(VLOOKUP(A624, AGE!A:A, 1, FALSE)), "", "yes")</f>
        <v/>
      </c>
    </row>
    <row r="625" spans="1:5" x14ac:dyDescent="0.3">
      <c r="A625" t="s">
        <v>3127</v>
      </c>
      <c r="B625">
        <v>2650</v>
      </c>
      <c r="D625" t="s">
        <v>247</v>
      </c>
      <c r="E625" t="str">
        <f>IF(ISERROR(VLOOKUP(A625, AGE!A:A, 1, FALSE)), "", "yes")</f>
        <v/>
      </c>
    </row>
    <row r="626" spans="1:5" x14ac:dyDescent="0.3">
      <c r="A626" t="s">
        <v>3128</v>
      </c>
      <c r="B626">
        <v>2670</v>
      </c>
      <c r="D626" t="s">
        <v>247</v>
      </c>
      <c r="E626" t="str">
        <f>IF(ISERROR(VLOOKUP(A626, AGE!A:A, 1, FALSE)), "", "yes")</f>
        <v/>
      </c>
    </row>
    <row r="627" spans="1:5" x14ac:dyDescent="0.3">
      <c r="A627" t="s">
        <v>3129</v>
      </c>
      <c r="B627">
        <v>620</v>
      </c>
      <c r="D627" t="s">
        <v>247</v>
      </c>
      <c r="E627" t="str">
        <f>IF(ISERROR(VLOOKUP(A627, AGE!A:A, 1, FALSE)), "", "yes")</f>
        <v/>
      </c>
    </row>
    <row r="628" spans="1:5" x14ac:dyDescent="0.3">
      <c r="A628" t="s">
        <v>3130</v>
      </c>
      <c r="B628">
        <v>1700</v>
      </c>
      <c r="D628" t="s">
        <v>247</v>
      </c>
      <c r="E628" t="str">
        <f>IF(ISERROR(VLOOKUP(A628, AGE!A:A, 1, FALSE)), "", "yes")</f>
        <v/>
      </c>
    </row>
    <row r="629" spans="1:5" x14ac:dyDescent="0.3">
      <c r="A629" t="s">
        <v>3131</v>
      </c>
      <c r="B629" s="13">
        <v>1200</v>
      </c>
      <c r="C629" s="13">
        <v>200</v>
      </c>
      <c r="D629" s="16"/>
      <c r="E629" t="str">
        <f>IF(ISERROR(VLOOKUP(A629, AGE!A:A, 1, FALSE)), "", "yes")</f>
        <v/>
      </c>
    </row>
    <row r="630" spans="1:5" x14ac:dyDescent="0.3">
      <c r="A630" t="s">
        <v>3132</v>
      </c>
      <c r="B630">
        <v>1200</v>
      </c>
      <c r="D630" t="s">
        <v>247</v>
      </c>
      <c r="E630" t="str">
        <f>IF(ISERROR(VLOOKUP(A630, AGE!A:A, 1, FALSE)), "", "yes")</f>
        <v/>
      </c>
    </row>
    <row r="631" spans="1:5" x14ac:dyDescent="0.3">
      <c r="A631" t="s">
        <v>742</v>
      </c>
      <c r="B631" s="13">
        <v>445</v>
      </c>
      <c r="C631" s="13"/>
      <c r="D631" s="16" t="s">
        <v>1317</v>
      </c>
      <c r="E631" t="str">
        <f>IF(ISERROR(VLOOKUP(A631, AGE!A:A, 1, FALSE)), "", "yes")</f>
        <v/>
      </c>
    </row>
    <row r="632" spans="1:5" x14ac:dyDescent="0.3">
      <c r="A632" t="s">
        <v>3133</v>
      </c>
      <c r="B632">
        <v>775</v>
      </c>
      <c r="D632" t="s">
        <v>247</v>
      </c>
      <c r="E632" t="str">
        <f>IF(ISERROR(VLOOKUP(A632, AGE!A:A, 1, FALSE)), "", "yes")</f>
        <v/>
      </c>
    </row>
    <row r="633" spans="1:5" x14ac:dyDescent="0.3">
      <c r="A633" t="s">
        <v>3264</v>
      </c>
      <c r="B633">
        <v>850</v>
      </c>
      <c r="D633" t="s">
        <v>247</v>
      </c>
      <c r="E633" t="str">
        <f>IF(ISERROR(VLOOKUP(A633, AGE!A:A, 1, FALSE)), "", "yes")</f>
        <v/>
      </c>
    </row>
    <row r="634" spans="1:5" x14ac:dyDescent="0.3">
      <c r="A634" t="s">
        <v>3134</v>
      </c>
      <c r="B634" s="13">
        <v>1649</v>
      </c>
      <c r="C634" s="13">
        <v>9</v>
      </c>
      <c r="D634" s="16" t="s">
        <v>1325</v>
      </c>
      <c r="E634" t="str">
        <f>IF(ISERROR(VLOOKUP(A634, AGE!A:A, 1, FALSE)), "", "yes")</f>
        <v/>
      </c>
    </row>
    <row r="635" spans="1:5" x14ac:dyDescent="0.3">
      <c r="A635" t="s">
        <v>3135</v>
      </c>
      <c r="B635" s="13">
        <v>1460</v>
      </c>
      <c r="C635" s="13">
        <v>10</v>
      </c>
      <c r="D635" s="16" t="s">
        <v>1320</v>
      </c>
      <c r="E635" t="str">
        <f>IF(ISERROR(VLOOKUP(A635, AGE!A:A, 1, FALSE)), "", "yes")</f>
        <v/>
      </c>
    </row>
    <row r="636" spans="1:5" x14ac:dyDescent="0.3">
      <c r="A636" t="s">
        <v>822</v>
      </c>
      <c r="B636" s="13">
        <v>590</v>
      </c>
      <c r="C636" s="13"/>
      <c r="D636" s="16"/>
      <c r="E636" t="str">
        <f>IF(ISERROR(VLOOKUP(A636, AGE!A:A, 1, FALSE)), "", "yes")</f>
        <v/>
      </c>
    </row>
    <row r="637" spans="1:5" x14ac:dyDescent="0.3">
      <c r="A637" t="s">
        <v>3136</v>
      </c>
      <c r="B637">
        <v>650</v>
      </c>
      <c r="D637" t="s">
        <v>247</v>
      </c>
      <c r="E637" t="str">
        <f>IF(ISERROR(VLOOKUP(A637, AGE!A:A, 1, FALSE)), "", "yes")</f>
        <v/>
      </c>
    </row>
    <row r="638" spans="1:5" x14ac:dyDescent="0.3">
      <c r="A638" t="s">
        <v>788</v>
      </c>
      <c r="B638" s="13">
        <v>810</v>
      </c>
      <c r="C638" s="13">
        <v>30</v>
      </c>
      <c r="D638" s="16"/>
      <c r="E638" t="str">
        <f>IF(ISERROR(VLOOKUP(A638, AGE!A:A, 1, FALSE)), "", "yes")</f>
        <v/>
      </c>
    </row>
    <row r="639" spans="1:5" x14ac:dyDescent="0.3">
      <c r="A639" t="s">
        <v>3137</v>
      </c>
      <c r="B639">
        <v>3400</v>
      </c>
      <c r="D639" t="s">
        <v>247</v>
      </c>
      <c r="E639" t="str">
        <f>IF(ISERROR(VLOOKUP(A639, AGE!A:A, 1, FALSE)), "", "yes")</f>
        <v/>
      </c>
    </row>
    <row r="640" spans="1:5" x14ac:dyDescent="0.3">
      <c r="A640" t="s">
        <v>3138</v>
      </c>
      <c r="B640" s="13">
        <v>2075</v>
      </c>
      <c r="C640" s="13">
        <v>50</v>
      </c>
      <c r="D640" s="16" t="s">
        <v>1322</v>
      </c>
      <c r="E640" t="str">
        <f>IF(ISERROR(VLOOKUP(A640, AGE!A:A, 1, FALSE)), "", "yes")</f>
        <v/>
      </c>
    </row>
    <row r="641" spans="1:5" x14ac:dyDescent="0.3">
      <c r="A641" t="s">
        <v>3139</v>
      </c>
      <c r="B641" s="13">
        <v>2200</v>
      </c>
      <c r="C641" s="13">
        <v>200</v>
      </c>
      <c r="D641" s="16" t="s">
        <v>1334</v>
      </c>
      <c r="E641" t="str">
        <f>IF(ISERROR(VLOOKUP(A641, AGE!A:A, 1, FALSE)), "", "yes")</f>
        <v/>
      </c>
    </row>
    <row r="642" spans="1:5" x14ac:dyDescent="0.3">
      <c r="A642" t="s">
        <v>3140</v>
      </c>
      <c r="B642">
        <v>850</v>
      </c>
      <c r="D642" t="s">
        <v>247</v>
      </c>
      <c r="E642" t="str">
        <f>IF(ISERROR(VLOOKUP(A642, AGE!A:A, 1, FALSE)), "", "yes")</f>
        <v/>
      </c>
    </row>
    <row r="643" spans="1:5" x14ac:dyDescent="0.3">
      <c r="A643" t="s">
        <v>3141</v>
      </c>
      <c r="B643">
        <v>650</v>
      </c>
      <c r="D643" t="s">
        <v>247</v>
      </c>
      <c r="E643" t="str">
        <f>IF(ISERROR(VLOOKUP(A643, AGE!A:A, 1, FALSE)), "", "yes")</f>
        <v/>
      </c>
    </row>
    <row r="644" spans="1:5" x14ac:dyDescent="0.3">
      <c r="A644" t="s">
        <v>3270</v>
      </c>
      <c r="B644">
        <v>510</v>
      </c>
      <c r="D644" t="s">
        <v>247</v>
      </c>
      <c r="E644" t="str">
        <f>IF(ISERROR(VLOOKUP(A644, AGE!A:A, 1, FALSE)), "", "yes")</f>
        <v/>
      </c>
    </row>
    <row r="645" spans="1:5" x14ac:dyDescent="0.3">
      <c r="A645" t="s">
        <v>3265</v>
      </c>
      <c r="B645">
        <v>1800</v>
      </c>
      <c r="D645" t="s">
        <v>247</v>
      </c>
      <c r="E645" t="str">
        <f>IF(ISERROR(VLOOKUP(A645, AGE!A:A, 1, FALSE)), "", "yes")</f>
        <v/>
      </c>
    </row>
    <row r="646" spans="1:5" hidden="1" x14ac:dyDescent="0.3">
      <c r="A646" t="s">
        <v>1785</v>
      </c>
      <c r="B646">
        <v>2500</v>
      </c>
      <c r="D646" t="s">
        <v>247</v>
      </c>
      <c r="E646" t="str">
        <f>IF(ISERROR(VLOOKUP(A646, AGE!A:A, 1, FALSE)), "", "yes")</f>
        <v>yes</v>
      </c>
    </row>
    <row r="647" spans="1:5" x14ac:dyDescent="0.3">
      <c r="A647" t="s">
        <v>3338</v>
      </c>
      <c r="B647" s="13">
        <v>570</v>
      </c>
      <c r="C647" s="13">
        <v>20</v>
      </c>
      <c r="D647" s="16" t="s">
        <v>1314</v>
      </c>
      <c r="E647" t="str">
        <f>IF(ISERROR(VLOOKUP(A647, AGE!A:A, 1, FALSE)), "", "yes")</f>
        <v/>
      </c>
    </row>
    <row r="648" spans="1:5" x14ac:dyDescent="0.3">
      <c r="A648" t="s">
        <v>3142</v>
      </c>
      <c r="B648">
        <v>2710</v>
      </c>
      <c r="D648" t="s">
        <v>247</v>
      </c>
      <c r="E648" t="str">
        <f>IF(ISERROR(VLOOKUP(A648, AGE!A:A, 1, FALSE)), "", "yes")</f>
        <v/>
      </c>
    </row>
    <row r="649" spans="1:5" x14ac:dyDescent="0.3">
      <c r="A649" t="s">
        <v>3143</v>
      </c>
      <c r="B649">
        <v>2800</v>
      </c>
      <c r="D649" t="s">
        <v>247</v>
      </c>
      <c r="E649" t="str">
        <f>IF(ISERROR(VLOOKUP(A649, AGE!A:A, 1, FALSE)), "", "yes")</f>
        <v/>
      </c>
    </row>
    <row r="650" spans="1:5" hidden="1" x14ac:dyDescent="0.3">
      <c r="A650" t="s">
        <v>3355</v>
      </c>
      <c r="B650">
        <v>750</v>
      </c>
      <c r="D650" t="s">
        <v>247</v>
      </c>
      <c r="E650" t="str">
        <f>IF(ISERROR(VLOOKUP(A650, AGE!A:A, 1, FALSE)), "", "yes")</f>
        <v>yes</v>
      </c>
    </row>
    <row r="651" spans="1:5" x14ac:dyDescent="0.3">
      <c r="A651" t="s">
        <v>3144</v>
      </c>
      <c r="B651">
        <v>1325</v>
      </c>
      <c r="D651" t="s">
        <v>247</v>
      </c>
      <c r="E651" t="str">
        <f>IF(ISERROR(VLOOKUP(A651, AGE!A:A, 1, FALSE)), "", "yes")</f>
        <v/>
      </c>
    </row>
    <row r="652" spans="1:5" x14ac:dyDescent="0.3">
      <c r="A652" t="s">
        <v>3144</v>
      </c>
      <c r="B652" s="13">
        <v>1350</v>
      </c>
      <c r="C652" s="13">
        <v>250</v>
      </c>
      <c r="D652" s="16"/>
      <c r="E652" t="str">
        <f>IF(ISERROR(VLOOKUP(A652, AGE!A:A, 1, FALSE)), "", "yes")</f>
        <v/>
      </c>
    </row>
    <row r="653" spans="1:5" x14ac:dyDescent="0.3">
      <c r="A653" t="s">
        <v>3145</v>
      </c>
      <c r="B653">
        <v>550</v>
      </c>
      <c r="D653" t="s">
        <v>247</v>
      </c>
      <c r="E653" t="str">
        <f>IF(ISERROR(VLOOKUP(A653, AGE!A:A, 1, FALSE)), "", "yes")</f>
        <v/>
      </c>
    </row>
    <row r="654" spans="1:5" x14ac:dyDescent="0.3">
      <c r="A654" t="s">
        <v>3145</v>
      </c>
      <c r="B654" s="13">
        <v>570</v>
      </c>
      <c r="C654" s="13">
        <v>30</v>
      </c>
      <c r="D654" s="16"/>
      <c r="E654" t="str">
        <f>IF(ISERROR(VLOOKUP(A654, AGE!A:A, 1, FALSE)), "", "yes")</f>
        <v/>
      </c>
    </row>
    <row r="655" spans="1:5" hidden="1" x14ac:dyDescent="0.3">
      <c r="A655" t="s">
        <v>2045</v>
      </c>
      <c r="B655" s="13">
        <v>545</v>
      </c>
      <c r="C655" s="13">
        <v>5</v>
      </c>
      <c r="D655" s="16" t="s">
        <v>1317</v>
      </c>
      <c r="E655" t="str">
        <f>IF(ISERROR(VLOOKUP(A655, AGE!A:A, 1, FALSE)), "", "yes")</f>
        <v>yes</v>
      </c>
    </row>
    <row r="656" spans="1:5" x14ac:dyDescent="0.3">
      <c r="A656" t="s">
        <v>3146</v>
      </c>
      <c r="B656" s="13">
        <v>750</v>
      </c>
      <c r="C656" s="13">
        <v>150</v>
      </c>
      <c r="D656" s="16"/>
      <c r="E656" t="str">
        <f>IF(ISERROR(VLOOKUP(A656, AGE!A:A, 1, FALSE)), "", "yes")</f>
        <v/>
      </c>
    </row>
    <row r="657" spans="1:5" x14ac:dyDescent="0.3">
      <c r="A657" t="s">
        <v>3147</v>
      </c>
      <c r="B657">
        <v>1250</v>
      </c>
      <c r="D657" t="s">
        <v>247</v>
      </c>
      <c r="E657" t="str">
        <f>IF(ISERROR(VLOOKUP(A657, AGE!A:A, 1, FALSE)), "", "yes")</f>
        <v/>
      </c>
    </row>
    <row r="658" spans="1:5" x14ac:dyDescent="0.3">
      <c r="A658" t="s">
        <v>3147</v>
      </c>
      <c r="B658" s="13">
        <v>1350</v>
      </c>
      <c r="C658" s="13">
        <v>250</v>
      </c>
      <c r="D658" s="16"/>
      <c r="E658" t="str">
        <f>IF(ISERROR(VLOOKUP(A658, AGE!A:A, 1, FALSE)), "", "yes")</f>
        <v/>
      </c>
    </row>
    <row r="659" spans="1:5" hidden="1" x14ac:dyDescent="0.3">
      <c r="A659" t="s">
        <v>3266</v>
      </c>
      <c r="B659">
        <v>1485</v>
      </c>
      <c r="D659" t="s">
        <v>247</v>
      </c>
      <c r="E659" t="str">
        <f>IF(ISERROR(VLOOKUP(A659, AGE!A:A, 1, FALSE)), "", "yes")</f>
        <v>yes</v>
      </c>
    </row>
    <row r="660" spans="1:5" x14ac:dyDescent="0.3">
      <c r="A660" t="s">
        <v>3148</v>
      </c>
      <c r="B660">
        <v>1350</v>
      </c>
      <c r="D660" t="s">
        <v>247</v>
      </c>
      <c r="E660" t="str">
        <f>IF(ISERROR(VLOOKUP(A660, AGE!A:A, 1, FALSE)), "", "yes")</f>
        <v/>
      </c>
    </row>
    <row r="661" spans="1:5" x14ac:dyDescent="0.3">
      <c r="A661" t="s">
        <v>3148</v>
      </c>
      <c r="B661" s="13">
        <v>1350</v>
      </c>
      <c r="C661" s="13">
        <v>250</v>
      </c>
      <c r="D661" s="16"/>
      <c r="E661" t="str">
        <f>IF(ISERROR(VLOOKUP(A661, AGE!A:A, 1, FALSE)), "", "yes")</f>
        <v/>
      </c>
    </row>
    <row r="662" spans="1:5" x14ac:dyDescent="0.3">
      <c r="A662" t="s">
        <v>3149</v>
      </c>
      <c r="B662" s="13">
        <v>2000</v>
      </c>
      <c r="C662" s="13"/>
      <c r="D662" s="16"/>
      <c r="E662" t="str">
        <f>IF(ISERROR(VLOOKUP(A662, AGE!A:A, 1, FALSE)), "", "yes")</f>
        <v/>
      </c>
    </row>
    <row r="663" spans="1:5" x14ac:dyDescent="0.3">
      <c r="A663" t="s">
        <v>3150</v>
      </c>
      <c r="B663" s="13"/>
      <c r="C663" s="13"/>
      <c r="D663" s="16"/>
      <c r="E663" t="str">
        <f>IF(ISERROR(VLOOKUP(A663, AGE!A:A, 1, FALSE)), "", "yes")</f>
        <v/>
      </c>
    </row>
    <row r="664" spans="1:5" x14ac:dyDescent="0.3">
      <c r="A664" t="s">
        <v>3151</v>
      </c>
      <c r="B664">
        <v>2500</v>
      </c>
      <c r="D664" t="s">
        <v>247</v>
      </c>
      <c r="E664" t="str">
        <f>IF(ISERROR(VLOOKUP(A664, AGE!A:A, 1, FALSE)), "", "yes")</f>
        <v/>
      </c>
    </row>
    <row r="665" spans="1:5" x14ac:dyDescent="0.3">
      <c r="A665" t="s">
        <v>3151</v>
      </c>
      <c r="B665" s="13">
        <v>2686.5</v>
      </c>
      <c r="C665" s="13">
        <v>23.5</v>
      </c>
      <c r="D665" s="16"/>
      <c r="E665" t="str">
        <f>IF(ISERROR(VLOOKUP(A665, AGE!A:A, 1, FALSE)), "", "yes")</f>
        <v/>
      </c>
    </row>
    <row r="666" spans="1:5" x14ac:dyDescent="0.3">
      <c r="A666" t="s">
        <v>3151</v>
      </c>
      <c r="B666" s="13">
        <v>2714</v>
      </c>
      <c r="C666" s="13">
        <v>19</v>
      </c>
      <c r="D666" s="16"/>
      <c r="E666" t="str">
        <f>IF(ISERROR(VLOOKUP(A666, AGE!A:A, 1, FALSE)), "", "yes")</f>
        <v/>
      </c>
    </row>
    <row r="667" spans="1:5" x14ac:dyDescent="0.3">
      <c r="A667" t="s">
        <v>3268</v>
      </c>
      <c r="B667">
        <v>1800</v>
      </c>
      <c r="D667" t="s">
        <v>247</v>
      </c>
      <c r="E667" t="str">
        <f>IF(ISERROR(VLOOKUP(A667, AGE!A:A, 1, FALSE)), "", "yes")</f>
        <v/>
      </c>
    </row>
    <row r="668" spans="1:5" x14ac:dyDescent="0.3">
      <c r="A668" t="s">
        <v>3152</v>
      </c>
      <c r="B668" s="13">
        <v>837.5</v>
      </c>
      <c r="C668" s="13">
        <v>2.5</v>
      </c>
      <c r="D668" s="16"/>
      <c r="E668" t="str">
        <f>IF(ISERROR(VLOOKUP(A668, AGE!A:A, 1, FALSE)), "", "yes")</f>
        <v/>
      </c>
    </row>
    <row r="669" spans="1:5" x14ac:dyDescent="0.3">
      <c r="A669" t="s">
        <v>3153</v>
      </c>
      <c r="B669" s="13">
        <v>530</v>
      </c>
      <c r="C669" s="13">
        <v>4</v>
      </c>
      <c r="D669" s="16" t="s">
        <v>1309</v>
      </c>
      <c r="E669" t="str">
        <f>IF(ISERROR(VLOOKUP(A669, AGE!A:A, 1, FALSE)), "", "yes")</f>
        <v/>
      </c>
    </row>
    <row r="670" spans="1:5" x14ac:dyDescent="0.3">
      <c r="A670" t="s">
        <v>3153</v>
      </c>
      <c r="B670" s="13">
        <v>540</v>
      </c>
      <c r="C670" s="13">
        <v>10</v>
      </c>
      <c r="D670" s="16" t="s">
        <v>1309</v>
      </c>
      <c r="E670" t="str">
        <f>IF(ISERROR(VLOOKUP(A670, AGE!A:A, 1, FALSE)), "", "yes")</f>
        <v/>
      </c>
    </row>
    <row r="671" spans="1:5" x14ac:dyDescent="0.3">
      <c r="A671" t="s">
        <v>3153</v>
      </c>
      <c r="B671">
        <v>600</v>
      </c>
      <c r="D671" t="s">
        <v>247</v>
      </c>
      <c r="E671" t="str">
        <f>IF(ISERROR(VLOOKUP(A671, AGE!A:A, 1, FALSE)), "", "yes")</f>
        <v/>
      </c>
    </row>
    <row r="672" spans="1:5" x14ac:dyDescent="0.3">
      <c r="A672" t="s">
        <v>914</v>
      </c>
      <c r="B672" s="13"/>
      <c r="C672" s="13"/>
      <c r="D672" s="16"/>
      <c r="E672" t="str">
        <f>IF(ISERROR(VLOOKUP(A672, AGE!A:A, 1, FALSE)), "", "yes")</f>
        <v/>
      </c>
    </row>
    <row r="673" spans="1:5" x14ac:dyDescent="0.3">
      <c r="A673" t="s">
        <v>3154</v>
      </c>
      <c r="B673" s="13">
        <v>1400</v>
      </c>
      <c r="C673" s="13">
        <v>200</v>
      </c>
      <c r="D673" s="16"/>
      <c r="E673" t="str">
        <f>IF(ISERROR(VLOOKUP(A673, AGE!A:A, 1, FALSE)), "", "yes")</f>
        <v/>
      </c>
    </row>
    <row r="674" spans="1:5" x14ac:dyDescent="0.3">
      <c r="A674" t="s">
        <v>3155</v>
      </c>
      <c r="B674" s="13">
        <v>499</v>
      </c>
      <c r="C674" s="13"/>
      <c r="D674" s="16"/>
      <c r="E674" t="str">
        <f>IF(ISERROR(VLOOKUP(A674, AGE!A:A, 1, FALSE)), "", "yes")</f>
        <v/>
      </c>
    </row>
    <row r="675" spans="1:5" x14ac:dyDescent="0.3">
      <c r="A675" t="s">
        <v>3156</v>
      </c>
      <c r="B675">
        <v>850</v>
      </c>
      <c r="D675" t="s">
        <v>247</v>
      </c>
      <c r="E675" t="str">
        <f>IF(ISERROR(VLOOKUP(A675, AGE!A:A, 1, FALSE)), "", "yes")</f>
        <v/>
      </c>
    </row>
    <row r="676" spans="1:5" x14ac:dyDescent="0.3">
      <c r="A676" t="s">
        <v>3157</v>
      </c>
      <c r="B676" s="13">
        <v>560</v>
      </c>
      <c r="C676" s="13">
        <v>30</v>
      </c>
      <c r="D676" s="16"/>
      <c r="E676" t="str">
        <f>IF(ISERROR(VLOOKUP(A676, AGE!A:A, 1, FALSE)), "", "yes")</f>
        <v/>
      </c>
    </row>
  </sheetData>
  <autoFilter ref="A1:F676" xr:uid="{8F61050E-C981-48D4-B171-9BF0928F9946}">
    <filterColumn colId="4">
      <filters blank="1"/>
    </filterColumn>
  </autoFilter>
  <conditionalFormatting sqref="A1:A1048576">
    <cfRule type="duplicateValues" dxfId="1" priority="2"/>
  </conditionalFormatting>
  <conditionalFormatting sqref="E1:E1048576">
    <cfRule type="cellIs" dxfId="0" priority="1" operator="equal">
      <formula>"yes"</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5320D-1253-46CC-AEBA-B9C4AC94182A}">
  <dimension ref="A1:E52"/>
  <sheetViews>
    <sheetView workbookViewId="0">
      <selection activeCell="G20" sqref="G20"/>
    </sheetView>
  </sheetViews>
  <sheetFormatPr defaultRowHeight="14.4" x14ac:dyDescent="0.3"/>
  <cols>
    <col min="2" max="2" width="10.88671875" bestFit="1" customWidth="1"/>
    <col min="3" max="3" width="10.88671875" customWidth="1"/>
    <col min="4" max="4" width="20.88671875" bestFit="1" customWidth="1"/>
    <col min="5" max="5" width="16.6640625" bestFit="1" customWidth="1"/>
  </cols>
  <sheetData>
    <row r="1" spans="1:5" x14ac:dyDescent="0.3">
      <c r="A1" s="49" t="s">
        <v>8</v>
      </c>
      <c r="B1" s="49" t="s">
        <v>2</v>
      </c>
      <c r="C1" s="49" t="s">
        <v>3</v>
      </c>
      <c r="D1" s="49" t="s">
        <v>531</v>
      </c>
      <c r="E1" s="49" t="s">
        <v>3318</v>
      </c>
    </row>
    <row r="2" spans="1:5" x14ac:dyDescent="0.3">
      <c r="A2" t="s">
        <v>535</v>
      </c>
      <c r="B2" s="7">
        <v>-23.7</v>
      </c>
      <c r="C2" s="7">
        <v>134.1</v>
      </c>
      <c r="E2" t="s">
        <v>3337</v>
      </c>
    </row>
    <row r="3" spans="1:5" x14ac:dyDescent="0.3">
      <c r="A3" t="s">
        <v>2132</v>
      </c>
      <c r="B3">
        <v>47.7</v>
      </c>
      <c r="C3">
        <v>14.8</v>
      </c>
      <c r="E3" t="s">
        <v>3337</v>
      </c>
    </row>
    <row r="4" spans="1:5" x14ac:dyDescent="0.3">
      <c r="A4" t="s">
        <v>3319</v>
      </c>
      <c r="B4">
        <v>74.400000000000006</v>
      </c>
      <c r="C4">
        <v>19.100000000000001</v>
      </c>
      <c r="E4" t="s">
        <v>3337</v>
      </c>
    </row>
    <row r="5" spans="1:5" x14ac:dyDescent="0.3">
      <c r="A5" t="s">
        <v>3320</v>
      </c>
      <c r="B5">
        <v>50.7</v>
      </c>
      <c r="C5">
        <v>4.8</v>
      </c>
      <c r="E5" t="s">
        <v>3337</v>
      </c>
    </row>
    <row r="6" spans="1:5" x14ac:dyDescent="0.3">
      <c r="A6" t="s">
        <v>3321</v>
      </c>
      <c r="B6">
        <v>17.100000000000001</v>
      </c>
      <c r="C6">
        <v>-64.5</v>
      </c>
      <c r="E6" t="s">
        <v>3337</v>
      </c>
    </row>
    <row r="7" spans="1:5" x14ac:dyDescent="0.3">
      <c r="A7" t="s">
        <v>3322</v>
      </c>
      <c r="B7">
        <v>-22.5</v>
      </c>
      <c r="C7">
        <v>24.2</v>
      </c>
      <c r="E7" t="s">
        <v>3337</v>
      </c>
    </row>
    <row r="8" spans="1:5" x14ac:dyDescent="0.3">
      <c r="A8" t="s">
        <v>1053</v>
      </c>
      <c r="B8">
        <v>-12.1</v>
      </c>
      <c r="C8">
        <v>-47.7</v>
      </c>
      <c r="E8" t="s">
        <v>3337</v>
      </c>
    </row>
    <row r="9" spans="1:5" x14ac:dyDescent="0.3">
      <c r="A9" t="s">
        <v>3323</v>
      </c>
      <c r="B9">
        <v>5.21</v>
      </c>
      <c r="C9">
        <v>12.67</v>
      </c>
      <c r="E9" t="s">
        <v>3337</v>
      </c>
    </row>
    <row r="10" spans="1:5" x14ac:dyDescent="0.3">
      <c r="A10" t="s">
        <v>517</v>
      </c>
      <c r="B10">
        <v>59.6</v>
      </c>
      <c r="C10">
        <v>-103.1</v>
      </c>
      <c r="E10" t="s">
        <v>3337</v>
      </c>
    </row>
    <row r="11" spans="1:5" x14ac:dyDescent="0.3">
      <c r="A11" t="s">
        <v>1064</v>
      </c>
      <c r="B11">
        <v>33.9</v>
      </c>
      <c r="C11">
        <v>104.1</v>
      </c>
      <c r="E11" t="s">
        <v>3337</v>
      </c>
    </row>
    <row r="12" spans="1:5" x14ac:dyDescent="0.3">
      <c r="A12" t="s">
        <v>2151</v>
      </c>
      <c r="B12">
        <v>49.8</v>
      </c>
      <c r="C12">
        <v>15.4</v>
      </c>
      <c r="E12" t="s">
        <v>3337</v>
      </c>
    </row>
    <row r="13" spans="1:5" x14ac:dyDescent="0.3">
      <c r="A13" t="s">
        <v>3324</v>
      </c>
      <c r="B13">
        <v>-1.85</v>
      </c>
      <c r="C13">
        <v>22.7</v>
      </c>
      <c r="E13" t="s">
        <v>3337</v>
      </c>
    </row>
    <row r="14" spans="1:5" x14ac:dyDescent="0.3">
      <c r="A14" t="s">
        <v>1066</v>
      </c>
      <c r="B14">
        <v>55.9</v>
      </c>
      <c r="C14">
        <v>10.7</v>
      </c>
      <c r="E14" t="s">
        <v>3337</v>
      </c>
    </row>
    <row r="15" spans="1:5" x14ac:dyDescent="0.3">
      <c r="A15" t="s">
        <v>3325</v>
      </c>
      <c r="B15">
        <v>58.8</v>
      </c>
      <c r="C15">
        <v>25.9</v>
      </c>
      <c r="E15" t="s">
        <v>3337</v>
      </c>
    </row>
    <row r="16" spans="1:5" x14ac:dyDescent="0.3">
      <c r="A16" t="s">
        <v>2883</v>
      </c>
      <c r="B16">
        <v>65.3</v>
      </c>
      <c r="C16">
        <v>27.4</v>
      </c>
      <c r="E16" t="s">
        <v>3337</v>
      </c>
    </row>
    <row r="17" spans="1:5" x14ac:dyDescent="0.3">
      <c r="A17" t="s">
        <v>1068</v>
      </c>
      <c r="B17">
        <v>46.9</v>
      </c>
      <c r="C17">
        <v>3.1</v>
      </c>
      <c r="E17" t="s">
        <v>3337</v>
      </c>
    </row>
    <row r="18" spans="1:5" x14ac:dyDescent="0.3">
      <c r="A18" t="s">
        <v>1065</v>
      </c>
      <c r="B18">
        <v>-0.4</v>
      </c>
      <c r="C18">
        <v>11.9</v>
      </c>
      <c r="E18" t="s">
        <v>3337</v>
      </c>
    </row>
    <row r="19" spans="1:5" x14ac:dyDescent="0.3">
      <c r="A19" t="s">
        <v>2156</v>
      </c>
      <c r="B19">
        <v>50.95</v>
      </c>
      <c r="C19">
        <v>10.16</v>
      </c>
      <c r="E19" t="s">
        <v>3337</v>
      </c>
    </row>
    <row r="20" spans="1:5" x14ac:dyDescent="0.3">
      <c r="A20" t="s">
        <v>3326</v>
      </c>
      <c r="B20">
        <v>8.3000000000000007</v>
      </c>
      <c r="C20">
        <v>-1.1000000000000001</v>
      </c>
      <c r="E20" t="s">
        <v>3337</v>
      </c>
    </row>
    <row r="21" spans="1:5" x14ac:dyDescent="0.3">
      <c r="A21" t="s">
        <v>512</v>
      </c>
      <c r="B21">
        <v>76.3</v>
      </c>
      <c r="C21">
        <v>-41.5</v>
      </c>
      <c r="E21" t="s">
        <v>3337</v>
      </c>
    </row>
    <row r="22" spans="1:5" x14ac:dyDescent="0.3">
      <c r="A22" t="s">
        <v>2141</v>
      </c>
      <c r="B22">
        <v>47.3</v>
      </c>
      <c r="C22">
        <v>19.600000000000001</v>
      </c>
      <c r="E22" t="s">
        <v>3337</v>
      </c>
    </row>
    <row r="23" spans="1:5" x14ac:dyDescent="0.3">
      <c r="A23" t="s">
        <v>1056</v>
      </c>
      <c r="B23">
        <v>22.2</v>
      </c>
      <c r="C23">
        <v>78.400000000000006</v>
      </c>
      <c r="E23" t="s">
        <v>3337</v>
      </c>
    </row>
    <row r="24" spans="1:5" x14ac:dyDescent="0.3">
      <c r="A24" t="s">
        <v>3327</v>
      </c>
      <c r="B24">
        <v>53.4</v>
      </c>
      <c r="C24">
        <v>-7.6</v>
      </c>
      <c r="E24" t="s">
        <v>3337</v>
      </c>
    </row>
    <row r="25" spans="1:5" x14ac:dyDescent="0.3">
      <c r="A25" t="s">
        <v>3328</v>
      </c>
      <c r="B25">
        <v>42.9</v>
      </c>
      <c r="C25">
        <v>13.1</v>
      </c>
      <c r="E25" t="s">
        <v>3337</v>
      </c>
    </row>
    <row r="26" spans="1:5" x14ac:dyDescent="0.3">
      <c r="A26" t="s">
        <v>3329</v>
      </c>
      <c r="B26">
        <v>47.6</v>
      </c>
      <c r="C26">
        <v>67.900000000000006</v>
      </c>
      <c r="E26" t="s">
        <v>3337</v>
      </c>
    </row>
    <row r="27" spans="1:5" x14ac:dyDescent="0.3">
      <c r="A27" t="s">
        <v>3330</v>
      </c>
      <c r="B27">
        <v>56.9</v>
      </c>
      <c r="C27">
        <v>25.4</v>
      </c>
      <c r="E27" t="s">
        <v>3337</v>
      </c>
    </row>
    <row r="28" spans="1:5" x14ac:dyDescent="0.3">
      <c r="A28" t="s">
        <v>3331</v>
      </c>
      <c r="B28">
        <v>55.4</v>
      </c>
      <c r="C28">
        <v>24.1</v>
      </c>
      <c r="E28" t="s">
        <v>3337</v>
      </c>
    </row>
    <row r="29" spans="1:5" x14ac:dyDescent="0.3">
      <c r="A29" t="s">
        <v>1063</v>
      </c>
      <c r="B29">
        <v>20.5</v>
      </c>
      <c r="C29">
        <v>-9.9</v>
      </c>
      <c r="E29" t="s">
        <v>3337</v>
      </c>
    </row>
    <row r="30" spans="1:5" x14ac:dyDescent="0.3">
      <c r="A30" t="s">
        <v>3332</v>
      </c>
      <c r="B30">
        <v>21.7</v>
      </c>
      <c r="C30">
        <v>-6.2</v>
      </c>
      <c r="E30" t="s">
        <v>3337</v>
      </c>
    </row>
    <row r="31" spans="1:5" x14ac:dyDescent="0.3">
      <c r="A31" t="s">
        <v>1058</v>
      </c>
      <c r="B31">
        <v>46.8</v>
      </c>
      <c r="C31">
        <v>104.7</v>
      </c>
      <c r="E31" t="s">
        <v>3337</v>
      </c>
    </row>
    <row r="32" spans="1:5" x14ac:dyDescent="0.3">
      <c r="A32" t="s">
        <v>2242</v>
      </c>
      <c r="B32">
        <v>31.2</v>
      </c>
      <c r="C32">
        <v>-7.4</v>
      </c>
      <c r="E32" t="s">
        <v>3337</v>
      </c>
    </row>
    <row r="33" spans="1:5" x14ac:dyDescent="0.3">
      <c r="A33" t="s">
        <v>3010</v>
      </c>
      <c r="B33">
        <v>-0.6</v>
      </c>
      <c r="C33">
        <v>38.5</v>
      </c>
      <c r="E33" t="s">
        <v>3337</v>
      </c>
    </row>
    <row r="34" spans="1:5" x14ac:dyDescent="0.3">
      <c r="A34" t="s">
        <v>1062</v>
      </c>
      <c r="B34">
        <v>-22.6</v>
      </c>
      <c r="C34">
        <v>17.100000000000001</v>
      </c>
      <c r="E34" t="s">
        <v>3337</v>
      </c>
    </row>
    <row r="35" spans="1:5" x14ac:dyDescent="0.3">
      <c r="A35" t="s">
        <v>3333</v>
      </c>
      <c r="B35">
        <v>-41.3</v>
      </c>
      <c r="C35">
        <v>173.9</v>
      </c>
      <c r="E35" t="s">
        <v>3337</v>
      </c>
    </row>
    <row r="36" spans="1:5" x14ac:dyDescent="0.3">
      <c r="A36" t="s">
        <v>1055</v>
      </c>
      <c r="B36">
        <v>65.900000000000006</v>
      </c>
      <c r="C36">
        <v>13.6</v>
      </c>
      <c r="E36" t="s">
        <v>3337</v>
      </c>
    </row>
    <row r="37" spans="1:5" x14ac:dyDescent="0.3">
      <c r="A37" t="s">
        <v>1059</v>
      </c>
      <c r="B37">
        <v>20.399999999999999</v>
      </c>
      <c r="C37">
        <v>56.9</v>
      </c>
      <c r="E37" t="s">
        <v>3337</v>
      </c>
    </row>
    <row r="38" spans="1:5" x14ac:dyDescent="0.3">
      <c r="A38" t="s">
        <v>2154</v>
      </c>
      <c r="B38">
        <v>52.5</v>
      </c>
      <c r="C38">
        <v>19.600000000000001</v>
      </c>
      <c r="E38" t="s">
        <v>3337</v>
      </c>
    </row>
    <row r="39" spans="1:5" x14ac:dyDescent="0.3">
      <c r="A39" t="s">
        <v>1057</v>
      </c>
      <c r="B39">
        <v>63.7</v>
      </c>
      <c r="C39">
        <v>98.1</v>
      </c>
      <c r="E39" t="s">
        <v>3337</v>
      </c>
    </row>
    <row r="40" spans="1:5" x14ac:dyDescent="0.3">
      <c r="A40" t="s">
        <v>1054</v>
      </c>
      <c r="B40">
        <v>56.7</v>
      </c>
      <c r="C40" s="7">
        <v>-4</v>
      </c>
      <c r="E40" t="s">
        <v>3337</v>
      </c>
    </row>
    <row r="41" spans="1:5" x14ac:dyDescent="0.3">
      <c r="A41" t="s">
        <v>3334</v>
      </c>
      <c r="B41">
        <v>48.8</v>
      </c>
      <c r="C41">
        <v>19.7</v>
      </c>
      <c r="E41" t="s">
        <v>3337</v>
      </c>
    </row>
    <row r="42" spans="1:5" x14ac:dyDescent="0.3">
      <c r="A42" t="s">
        <v>2195</v>
      </c>
      <c r="B42">
        <v>-28.7</v>
      </c>
      <c r="C42">
        <v>25.3</v>
      </c>
      <c r="E42" t="s">
        <v>3337</v>
      </c>
    </row>
    <row r="43" spans="1:5" x14ac:dyDescent="0.3">
      <c r="A43" t="s">
        <v>1069</v>
      </c>
      <c r="B43">
        <v>40.299999999999997</v>
      </c>
      <c r="C43">
        <v>-3.2</v>
      </c>
      <c r="E43" t="s">
        <v>3337</v>
      </c>
    </row>
    <row r="44" spans="1:5" x14ac:dyDescent="0.3">
      <c r="A44" t="s">
        <v>2261</v>
      </c>
      <c r="B44">
        <v>78.900000000000006</v>
      </c>
      <c r="C44" s="7">
        <v>14</v>
      </c>
      <c r="E44" t="s">
        <v>3337</v>
      </c>
    </row>
    <row r="45" spans="1:5" x14ac:dyDescent="0.3">
      <c r="A45" t="s">
        <v>2286</v>
      </c>
      <c r="B45">
        <v>78.900000000000006</v>
      </c>
      <c r="C45">
        <v>18.3</v>
      </c>
      <c r="E45" t="s">
        <v>3337</v>
      </c>
    </row>
    <row r="46" spans="1:5" x14ac:dyDescent="0.3">
      <c r="A46" t="s">
        <v>1067</v>
      </c>
      <c r="B46">
        <v>63.3</v>
      </c>
      <c r="C46">
        <v>16.600000000000001</v>
      </c>
      <c r="E46" t="s">
        <v>3337</v>
      </c>
    </row>
    <row r="47" spans="1:5" x14ac:dyDescent="0.3">
      <c r="A47" t="s">
        <v>2158</v>
      </c>
      <c r="B47">
        <v>54.1</v>
      </c>
      <c r="C47">
        <v>-1.9</v>
      </c>
      <c r="E47" t="s">
        <v>3337</v>
      </c>
    </row>
    <row r="48" spans="1:5" x14ac:dyDescent="0.3">
      <c r="A48" t="s">
        <v>2193</v>
      </c>
      <c r="B48">
        <v>49.6</v>
      </c>
      <c r="C48">
        <v>30.9</v>
      </c>
      <c r="E48" t="s">
        <v>3337</v>
      </c>
    </row>
    <row r="49" spans="1:5" x14ac:dyDescent="0.3">
      <c r="A49" t="s">
        <v>3335</v>
      </c>
      <c r="B49">
        <v>-33</v>
      </c>
      <c r="C49">
        <v>-56.1</v>
      </c>
      <c r="E49" t="s">
        <v>3337</v>
      </c>
    </row>
    <row r="50" spans="1:5" x14ac:dyDescent="0.3">
      <c r="A50" t="s">
        <v>1060</v>
      </c>
      <c r="B50">
        <v>40.700000000000003</v>
      </c>
      <c r="C50">
        <v>-96.2</v>
      </c>
      <c r="E50" t="s">
        <v>3337</v>
      </c>
    </row>
    <row r="51" spans="1:5" x14ac:dyDescent="0.3">
      <c r="A51" t="s">
        <v>3336</v>
      </c>
      <c r="B51">
        <v>-14.2</v>
      </c>
      <c r="C51">
        <v>29.1</v>
      </c>
      <c r="E51" t="s">
        <v>3337</v>
      </c>
    </row>
    <row r="52" spans="1:5" x14ac:dyDescent="0.3">
      <c r="A52" t="s">
        <v>542</v>
      </c>
      <c r="B52">
        <v>-19.2</v>
      </c>
      <c r="C52">
        <v>30.1</v>
      </c>
      <c r="E52" t="s">
        <v>3337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3DAB0-07A3-4573-9E9D-6C6766684963}">
  <dimension ref="A1:D329"/>
  <sheetViews>
    <sheetView tabSelected="1" workbookViewId="0">
      <pane ySplit="1" topLeftCell="A2" activePane="bottomLeft" state="frozen"/>
      <selection pane="bottomLeft" activeCell="D5" sqref="D5"/>
    </sheetView>
  </sheetViews>
  <sheetFormatPr defaultRowHeight="14.4" x14ac:dyDescent="0.3"/>
  <cols>
    <col min="1" max="1" width="13.6640625" customWidth="1"/>
    <col min="2" max="2" width="23.44140625" bestFit="1" customWidth="1"/>
    <col min="3" max="3" width="12.88671875" bestFit="1" customWidth="1"/>
    <col min="4" max="4" width="9.77734375" bestFit="1" customWidth="1"/>
  </cols>
  <sheetData>
    <row r="1" spans="1:4" x14ac:dyDescent="0.3">
      <c r="A1" t="s">
        <v>3399</v>
      </c>
      <c r="B1" t="s">
        <v>3401</v>
      </c>
      <c r="C1" t="s">
        <v>3400</v>
      </c>
      <c r="D1" t="s">
        <v>7</v>
      </c>
    </row>
    <row r="2" spans="1:4" x14ac:dyDescent="0.3">
      <c r="A2" t="s">
        <v>217</v>
      </c>
      <c r="B2" t="s">
        <v>3434</v>
      </c>
    </row>
    <row r="3" spans="1:4" x14ac:dyDescent="0.3">
      <c r="A3" t="s">
        <v>218</v>
      </c>
      <c r="B3" t="s">
        <v>3435</v>
      </c>
    </row>
    <row r="4" spans="1:4" x14ac:dyDescent="0.3">
      <c r="A4" t="s">
        <v>219</v>
      </c>
      <c r="D4" t="s">
        <v>3436</v>
      </c>
    </row>
    <row r="5" spans="1:4" x14ac:dyDescent="0.3">
      <c r="A5" t="s">
        <v>220</v>
      </c>
    </row>
    <row r="6" spans="1:4" x14ac:dyDescent="0.3">
      <c r="A6" t="s">
        <v>221</v>
      </c>
    </row>
    <row r="7" spans="1:4" x14ac:dyDescent="0.3">
      <c r="A7" t="s">
        <v>222</v>
      </c>
    </row>
    <row r="8" spans="1:4" x14ac:dyDescent="0.3">
      <c r="A8" t="s">
        <v>223</v>
      </c>
    </row>
    <row r="9" spans="1:4" x14ac:dyDescent="0.3">
      <c r="A9" t="s">
        <v>224</v>
      </c>
    </row>
    <row r="10" spans="1:4" x14ac:dyDescent="0.3">
      <c r="A10" t="s">
        <v>225</v>
      </c>
    </row>
    <row r="11" spans="1:4" x14ac:dyDescent="0.3">
      <c r="A11" t="s">
        <v>226</v>
      </c>
    </row>
    <row r="12" spans="1:4" x14ac:dyDescent="0.3">
      <c r="A12" t="s">
        <v>227</v>
      </c>
    </row>
    <row r="13" spans="1:4" x14ac:dyDescent="0.3">
      <c r="A13" t="s">
        <v>228</v>
      </c>
    </row>
    <row r="14" spans="1:4" x14ac:dyDescent="0.3">
      <c r="A14" t="s">
        <v>229</v>
      </c>
    </row>
    <row r="15" spans="1:4" x14ac:dyDescent="0.3">
      <c r="A15" t="s">
        <v>230</v>
      </c>
    </row>
    <row r="16" spans="1:4" x14ac:dyDescent="0.3">
      <c r="A16" t="s">
        <v>231</v>
      </c>
    </row>
    <row r="17" spans="1:1" x14ac:dyDescent="0.3">
      <c r="A17" t="s">
        <v>232</v>
      </c>
    </row>
    <row r="18" spans="1:1" x14ac:dyDescent="0.3">
      <c r="A18" t="s">
        <v>233</v>
      </c>
    </row>
    <row r="19" spans="1:1" x14ac:dyDescent="0.3">
      <c r="A19" t="s">
        <v>234</v>
      </c>
    </row>
    <row r="20" spans="1:1" x14ac:dyDescent="0.3">
      <c r="A20" t="s">
        <v>235</v>
      </c>
    </row>
    <row r="21" spans="1:1" x14ac:dyDescent="0.3">
      <c r="A21" t="s">
        <v>236</v>
      </c>
    </row>
    <row r="22" spans="1:1" x14ac:dyDescent="0.3">
      <c r="A22" t="s">
        <v>237</v>
      </c>
    </row>
    <row r="23" spans="1:1" x14ac:dyDescent="0.3">
      <c r="A23" t="s">
        <v>238</v>
      </c>
    </row>
    <row r="24" spans="1:1" x14ac:dyDescent="0.3">
      <c r="A24" t="s">
        <v>239</v>
      </c>
    </row>
    <row r="25" spans="1:1" x14ac:dyDescent="0.3">
      <c r="A25" t="s">
        <v>240</v>
      </c>
    </row>
    <row r="26" spans="1:1" x14ac:dyDescent="0.3">
      <c r="A26" t="s">
        <v>241</v>
      </c>
    </row>
    <row r="27" spans="1:1" x14ac:dyDescent="0.3">
      <c r="A27" t="s">
        <v>242</v>
      </c>
    </row>
    <row r="28" spans="1:1" x14ac:dyDescent="0.3">
      <c r="A28" t="s">
        <v>439</v>
      </c>
    </row>
    <row r="29" spans="1:1" x14ac:dyDescent="0.3">
      <c r="A29" t="s">
        <v>440</v>
      </c>
    </row>
    <row r="30" spans="1:1" x14ac:dyDescent="0.3">
      <c r="A30" t="s">
        <v>441</v>
      </c>
    </row>
    <row r="31" spans="1:1" x14ac:dyDescent="0.3">
      <c r="A31" t="s">
        <v>442</v>
      </c>
    </row>
    <row r="32" spans="1:1" x14ac:dyDescent="0.3">
      <c r="A32" t="s">
        <v>443</v>
      </c>
    </row>
    <row r="33" spans="1:1" x14ac:dyDescent="0.3">
      <c r="A33" t="s">
        <v>444</v>
      </c>
    </row>
    <row r="34" spans="1:1" x14ac:dyDescent="0.3">
      <c r="A34" t="s">
        <v>445</v>
      </c>
    </row>
    <row r="35" spans="1:1" x14ac:dyDescent="0.3">
      <c r="A35" t="s">
        <v>6</v>
      </c>
    </row>
    <row r="36" spans="1:1" x14ac:dyDescent="0.3">
      <c r="A36" t="s">
        <v>546</v>
      </c>
    </row>
    <row r="37" spans="1:1" x14ac:dyDescent="0.3">
      <c r="A37" t="s">
        <v>521</v>
      </c>
    </row>
    <row r="38" spans="1:1" x14ac:dyDescent="0.3">
      <c r="A38" t="s">
        <v>522</v>
      </c>
    </row>
    <row r="39" spans="1:1" x14ac:dyDescent="0.3">
      <c r="A39" t="s">
        <v>523</v>
      </c>
    </row>
    <row r="40" spans="1:1" x14ac:dyDescent="0.3">
      <c r="A40" t="s">
        <v>524</v>
      </c>
    </row>
    <row r="41" spans="1:1" x14ac:dyDescent="0.3">
      <c r="A41" t="s">
        <v>525</v>
      </c>
    </row>
    <row r="42" spans="1:1" x14ac:dyDescent="0.3">
      <c r="A42" t="s">
        <v>526</v>
      </c>
    </row>
    <row r="43" spans="1:1" x14ac:dyDescent="0.3">
      <c r="A43" t="s">
        <v>527</v>
      </c>
    </row>
    <row r="44" spans="1:1" x14ac:dyDescent="0.3">
      <c r="A44" t="s">
        <v>569</v>
      </c>
    </row>
    <row r="45" spans="1:1" x14ac:dyDescent="0.3">
      <c r="A45" t="s">
        <v>570</v>
      </c>
    </row>
    <row r="46" spans="1:1" x14ac:dyDescent="0.3">
      <c r="A46" t="s">
        <v>571</v>
      </c>
    </row>
    <row r="47" spans="1:1" x14ac:dyDescent="0.3">
      <c r="A47" t="s">
        <v>572</v>
      </c>
    </row>
    <row r="48" spans="1:1" x14ac:dyDescent="0.3">
      <c r="A48" t="s">
        <v>573</v>
      </c>
    </row>
    <row r="49" spans="1:1" x14ac:dyDescent="0.3">
      <c r="A49" t="s">
        <v>574</v>
      </c>
    </row>
    <row r="50" spans="1:1" x14ac:dyDescent="0.3">
      <c r="A50" t="s">
        <v>599</v>
      </c>
    </row>
    <row r="51" spans="1:1" x14ac:dyDescent="0.3">
      <c r="A51" t="s">
        <v>598</v>
      </c>
    </row>
    <row r="52" spans="1:1" x14ac:dyDescent="0.3">
      <c r="A52" t="s">
        <v>605</v>
      </c>
    </row>
    <row r="53" spans="1:1" x14ac:dyDescent="0.3">
      <c r="A53" t="s">
        <v>1335</v>
      </c>
    </row>
    <row r="54" spans="1:1" x14ac:dyDescent="0.3">
      <c r="A54" t="s">
        <v>583</v>
      </c>
    </row>
    <row r="55" spans="1:1" x14ac:dyDescent="0.3">
      <c r="A55" t="s">
        <v>1336</v>
      </c>
    </row>
    <row r="56" spans="1:1" x14ac:dyDescent="0.3">
      <c r="A56" t="s">
        <v>1337</v>
      </c>
    </row>
    <row r="57" spans="1:1" x14ac:dyDescent="0.3">
      <c r="A57" t="s">
        <v>1339</v>
      </c>
    </row>
    <row r="58" spans="1:1" x14ac:dyDescent="0.3">
      <c r="A58" t="s">
        <v>1340</v>
      </c>
    </row>
    <row r="59" spans="1:1" x14ac:dyDescent="0.3">
      <c r="A59" t="s">
        <v>1341</v>
      </c>
    </row>
    <row r="60" spans="1:1" x14ac:dyDescent="0.3">
      <c r="A60" t="s">
        <v>1342</v>
      </c>
    </row>
    <row r="61" spans="1:1" x14ac:dyDescent="0.3">
      <c r="A61" t="s">
        <v>1343</v>
      </c>
    </row>
    <row r="62" spans="1:1" x14ac:dyDescent="0.3">
      <c r="A62" t="s">
        <v>1344</v>
      </c>
    </row>
    <row r="63" spans="1:1" x14ac:dyDescent="0.3">
      <c r="A63" t="s">
        <v>1345</v>
      </c>
    </row>
    <row r="64" spans="1:1" x14ac:dyDescent="0.3">
      <c r="A64" t="s">
        <v>1346</v>
      </c>
    </row>
    <row r="65" spans="1:1" x14ac:dyDescent="0.3">
      <c r="A65" t="s">
        <v>1347</v>
      </c>
    </row>
    <row r="66" spans="1:1" x14ac:dyDescent="0.3">
      <c r="A66" t="s">
        <v>1348</v>
      </c>
    </row>
    <row r="67" spans="1:1" x14ac:dyDescent="0.3">
      <c r="A67" t="s">
        <v>1349</v>
      </c>
    </row>
    <row r="68" spans="1:1" x14ac:dyDescent="0.3">
      <c r="A68" t="s">
        <v>1350</v>
      </c>
    </row>
    <row r="69" spans="1:1" x14ac:dyDescent="0.3">
      <c r="A69" t="s">
        <v>1351</v>
      </c>
    </row>
    <row r="70" spans="1:1" x14ac:dyDescent="0.3">
      <c r="A70" t="s">
        <v>1352</v>
      </c>
    </row>
    <row r="71" spans="1:1" x14ac:dyDescent="0.3">
      <c r="A71" t="s">
        <v>1353</v>
      </c>
    </row>
    <row r="72" spans="1:1" x14ac:dyDescent="0.3">
      <c r="A72" t="s">
        <v>1355</v>
      </c>
    </row>
    <row r="73" spans="1:1" x14ac:dyDescent="0.3">
      <c r="A73" t="s">
        <v>1356</v>
      </c>
    </row>
    <row r="74" spans="1:1" x14ac:dyDescent="0.3">
      <c r="A74" t="s">
        <v>1357</v>
      </c>
    </row>
    <row r="75" spans="1:1" x14ac:dyDescent="0.3">
      <c r="A75" t="s">
        <v>1359</v>
      </c>
    </row>
    <row r="76" spans="1:1" x14ac:dyDescent="0.3">
      <c r="A76" t="s">
        <v>1361</v>
      </c>
    </row>
    <row r="77" spans="1:1" x14ac:dyDescent="0.3">
      <c r="A77" t="s">
        <v>1362</v>
      </c>
    </row>
    <row r="78" spans="1:1" x14ac:dyDescent="0.3">
      <c r="A78" t="s">
        <v>1363</v>
      </c>
    </row>
    <row r="79" spans="1:1" x14ac:dyDescent="0.3">
      <c r="A79" t="s">
        <v>1364</v>
      </c>
    </row>
    <row r="80" spans="1:1" x14ac:dyDescent="0.3">
      <c r="A80" t="s">
        <v>1365</v>
      </c>
    </row>
    <row r="81" spans="1:1" x14ac:dyDescent="0.3">
      <c r="A81" t="s">
        <v>1366</v>
      </c>
    </row>
    <row r="82" spans="1:1" x14ac:dyDescent="0.3">
      <c r="A82" t="s">
        <v>1358</v>
      </c>
    </row>
    <row r="83" spans="1:1" x14ac:dyDescent="0.3">
      <c r="A83" t="s">
        <v>1367</v>
      </c>
    </row>
    <row r="84" spans="1:1" x14ac:dyDescent="0.3">
      <c r="A84" t="s">
        <v>1368</v>
      </c>
    </row>
    <row r="85" spans="1:1" x14ac:dyDescent="0.3">
      <c r="A85" t="s">
        <v>1594</v>
      </c>
    </row>
    <row r="86" spans="1:1" x14ac:dyDescent="0.3">
      <c r="A86" t="s">
        <v>1595</v>
      </c>
    </row>
    <row r="87" spans="1:1" x14ac:dyDescent="0.3">
      <c r="A87" t="s">
        <v>1590</v>
      </c>
    </row>
    <row r="88" spans="1:1" x14ac:dyDescent="0.3">
      <c r="A88" t="s">
        <v>1585</v>
      </c>
    </row>
    <row r="89" spans="1:1" x14ac:dyDescent="0.3">
      <c r="A89" t="s">
        <v>1596</v>
      </c>
    </row>
    <row r="90" spans="1:1" x14ac:dyDescent="0.3">
      <c r="A90" t="s">
        <v>1597</v>
      </c>
    </row>
    <row r="91" spans="1:1" x14ac:dyDescent="0.3">
      <c r="A91" t="s">
        <v>1598</v>
      </c>
    </row>
    <row r="92" spans="1:1" x14ac:dyDescent="0.3">
      <c r="A92" t="s">
        <v>1599</v>
      </c>
    </row>
    <row r="93" spans="1:1" x14ac:dyDescent="0.3">
      <c r="A93" t="s">
        <v>1600</v>
      </c>
    </row>
    <row r="94" spans="1:1" x14ac:dyDescent="0.3">
      <c r="A94" t="s">
        <v>1592</v>
      </c>
    </row>
    <row r="95" spans="1:1" x14ac:dyDescent="0.3">
      <c r="A95" t="s">
        <v>1601</v>
      </c>
    </row>
    <row r="96" spans="1:1" x14ac:dyDescent="0.3">
      <c r="A96" t="s">
        <v>1602</v>
      </c>
    </row>
    <row r="97" spans="1:1" x14ac:dyDescent="0.3">
      <c r="A97" t="s">
        <v>1603</v>
      </c>
    </row>
    <row r="98" spans="1:1" x14ac:dyDescent="0.3">
      <c r="A98" t="s">
        <v>1604</v>
      </c>
    </row>
    <row r="99" spans="1:1" x14ac:dyDescent="0.3">
      <c r="A99" t="s">
        <v>1605</v>
      </c>
    </row>
    <row r="100" spans="1:1" x14ac:dyDescent="0.3">
      <c r="A100" t="s">
        <v>1606</v>
      </c>
    </row>
    <row r="101" spans="1:1" x14ac:dyDescent="0.3">
      <c r="A101" t="s">
        <v>1578</v>
      </c>
    </row>
    <row r="102" spans="1:1" x14ac:dyDescent="0.3">
      <c r="A102" t="s">
        <v>1607</v>
      </c>
    </row>
    <row r="103" spans="1:1" x14ac:dyDescent="0.3">
      <c r="A103" t="s">
        <v>1608</v>
      </c>
    </row>
    <row r="104" spans="1:1" x14ac:dyDescent="0.3">
      <c r="A104" t="s">
        <v>1609</v>
      </c>
    </row>
    <row r="105" spans="1:1" x14ac:dyDescent="0.3">
      <c r="A105" t="s">
        <v>1610</v>
      </c>
    </row>
    <row r="106" spans="1:1" x14ac:dyDescent="0.3">
      <c r="A106" t="s">
        <v>1579</v>
      </c>
    </row>
    <row r="107" spans="1:1" x14ac:dyDescent="0.3">
      <c r="A107" t="s">
        <v>1577</v>
      </c>
    </row>
    <row r="108" spans="1:1" x14ac:dyDescent="0.3">
      <c r="A108" t="s">
        <v>1611</v>
      </c>
    </row>
    <row r="109" spans="1:1" x14ac:dyDescent="0.3">
      <c r="A109" t="s">
        <v>1612</v>
      </c>
    </row>
    <row r="110" spans="1:1" x14ac:dyDescent="0.3">
      <c r="A110" t="s">
        <v>1613</v>
      </c>
    </row>
    <row r="111" spans="1:1" x14ac:dyDescent="0.3">
      <c r="A111" t="s">
        <v>1614</v>
      </c>
    </row>
    <row r="112" spans="1:1" x14ac:dyDescent="0.3">
      <c r="A112" t="s">
        <v>1615</v>
      </c>
    </row>
    <row r="113" spans="1:2" x14ac:dyDescent="0.3">
      <c r="A113" t="s">
        <v>1616</v>
      </c>
    </row>
    <row r="114" spans="1:2" x14ac:dyDescent="0.3">
      <c r="A114" t="s">
        <v>1575</v>
      </c>
    </row>
    <row r="115" spans="1:2" x14ac:dyDescent="0.3">
      <c r="A115" t="s">
        <v>1576</v>
      </c>
    </row>
    <row r="116" spans="1:2" x14ac:dyDescent="0.3">
      <c r="A116" t="s">
        <v>1580</v>
      </c>
    </row>
    <row r="117" spans="1:2" x14ac:dyDescent="0.3">
      <c r="A117" t="s">
        <v>1581</v>
      </c>
    </row>
    <row r="118" spans="1:2" x14ac:dyDescent="0.3">
      <c r="A118" t="s">
        <v>1583</v>
      </c>
    </row>
    <row r="119" spans="1:2" x14ac:dyDescent="0.3">
      <c r="A119" t="s">
        <v>1587</v>
      </c>
    </row>
    <row r="120" spans="1:2" x14ac:dyDescent="0.3">
      <c r="A120" t="s">
        <v>1588</v>
      </c>
    </row>
    <row r="121" spans="1:2" x14ac:dyDescent="0.3">
      <c r="A121" t="s">
        <v>1589</v>
      </c>
    </row>
    <row r="122" spans="1:2" x14ac:dyDescent="0.3">
      <c r="A122" t="s">
        <v>1591</v>
      </c>
    </row>
    <row r="123" spans="1:2" x14ac:dyDescent="0.3">
      <c r="A123" t="s">
        <v>1593</v>
      </c>
    </row>
    <row r="124" spans="1:2" x14ac:dyDescent="0.3">
      <c r="A124" t="s">
        <v>245</v>
      </c>
    </row>
    <row r="125" spans="1:2" x14ac:dyDescent="0.3">
      <c r="A125" t="s">
        <v>1636</v>
      </c>
      <c r="B125" t="s">
        <v>3402</v>
      </c>
    </row>
    <row r="126" spans="1:2" x14ac:dyDescent="0.3">
      <c r="A126" t="s">
        <v>1637</v>
      </c>
      <c r="B126" t="s">
        <v>3403</v>
      </c>
    </row>
    <row r="127" spans="1:2" x14ac:dyDescent="0.3">
      <c r="A127" t="s">
        <v>1638</v>
      </c>
      <c r="B127" t="s">
        <v>3402</v>
      </c>
    </row>
    <row r="128" spans="1:2" x14ac:dyDescent="0.3">
      <c r="A128" t="s">
        <v>1639</v>
      </c>
      <c r="B128" t="s">
        <v>2482</v>
      </c>
    </row>
    <row r="129" spans="1:2" x14ac:dyDescent="0.3">
      <c r="A129" t="s">
        <v>1640</v>
      </c>
      <c r="B129" t="s">
        <v>3403</v>
      </c>
    </row>
    <row r="130" spans="1:2" x14ac:dyDescent="0.3">
      <c r="A130" t="s">
        <v>1641</v>
      </c>
    </row>
    <row r="131" spans="1:2" x14ac:dyDescent="0.3">
      <c r="A131" t="s">
        <v>1642</v>
      </c>
    </row>
    <row r="132" spans="1:2" x14ac:dyDescent="0.3">
      <c r="A132" t="s">
        <v>1648</v>
      </c>
    </row>
    <row r="133" spans="1:2" x14ac:dyDescent="0.3">
      <c r="A133" t="s">
        <v>1649</v>
      </c>
    </row>
    <row r="134" spans="1:2" x14ac:dyDescent="0.3">
      <c r="A134" t="s">
        <v>1650</v>
      </c>
      <c r="B134" t="s">
        <v>2482</v>
      </c>
    </row>
    <row r="135" spans="1:2" x14ac:dyDescent="0.3">
      <c r="A135" t="s">
        <v>2294</v>
      </c>
      <c r="B135" t="s">
        <v>3404</v>
      </c>
    </row>
    <row r="136" spans="1:2" x14ac:dyDescent="0.3">
      <c r="A136" t="s">
        <v>2296</v>
      </c>
      <c r="B136" t="s">
        <v>2352</v>
      </c>
    </row>
    <row r="137" spans="1:2" x14ac:dyDescent="0.3">
      <c r="A137" t="s">
        <v>2297</v>
      </c>
    </row>
    <row r="138" spans="1:2" x14ac:dyDescent="0.3">
      <c r="A138" t="s">
        <v>2298</v>
      </c>
      <c r="B138" t="s">
        <v>2429</v>
      </c>
    </row>
    <row r="139" spans="1:2" x14ac:dyDescent="0.3">
      <c r="A139" t="s">
        <v>2299</v>
      </c>
      <c r="B139" t="s">
        <v>3410</v>
      </c>
    </row>
    <row r="140" spans="1:2" x14ac:dyDescent="0.3">
      <c r="A140" t="s">
        <v>2300</v>
      </c>
      <c r="B140" t="s">
        <v>3405</v>
      </c>
    </row>
    <row r="141" spans="1:2" x14ac:dyDescent="0.3">
      <c r="A141" t="s">
        <v>2301</v>
      </c>
      <c r="B141" t="s">
        <v>3406</v>
      </c>
    </row>
    <row r="142" spans="1:2" x14ac:dyDescent="0.3">
      <c r="A142" t="s">
        <v>2302</v>
      </c>
      <c r="B142" t="s">
        <v>2478</v>
      </c>
    </row>
    <row r="143" spans="1:2" x14ac:dyDescent="0.3">
      <c r="A143" t="s">
        <v>2303</v>
      </c>
      <c r="B143" t="s">
        <v>3407</v>
      </c>
    </row>
    <row r="144" spans="1:2" x14ac:dyDescent="0.3">
      <c r="A144" t="s">
        <v>2304</v>
      </c>
      <c r="B144" t="s">
        <v>2488</v>
      </c>
    </row>
    <row r="145" spans="1:2" x14ac:dyDescent="0.3">
      <c r="A145" t="s">
        <v>2305</v>
      </c>
      <c r="B145" t="s">
        <v>3408</v>
      </c>
    </row>
    <row r="146" spans="1:2" x14ac:dyDescent="0.3">
      <c r="A146" t="s">
        <v>2308</v>
      </c>
    </row>
    <row r="147" spans="1:2" x14ac:dyDescent="0.3">
      <c r="A147" t="s">
        <v>2309</v>
      </c>
      <c r="B147" t="s">
        <v>3409</v>
      </c>
    </row>
    <row r="148" spans="1:2" x14ac:dyDescent="0.3">
      <c r="A148" t="s">
        <v>2310</v>
      </c>
      <c r="B148" t="s">
        <v>2352</v>
      </c>
    </row>
    <row r="149" spans="1:2" x14ac:dyDescent="0.3">
      <c r="A149" t="s">
        <v>2312</v>
      </c>
      <c r="B149" t="s">
        <v>2352</v>
      </c>
    </row>
    <row r="150" spans="1:2" x14ac:dyDescent="0.3">
      <c r="A150" t="s">
        <v>2316</v>
      </c>
    </row>
    <row r="151" spans="1:2" x14ac:dyDescent="0.3">
      <c r="A151" t="s">
        <v>2317</v>
      </c>
      <c r="B151" t="s">
        <v>2352</v>
      </c>
    </row>
    <row r="152" spans="1:2" x14ac:dyDescent="0.3">
      <c r="A152" t="s">
        <v>2318</v>
      </c>
      <c r="B152" t="s">
        <v>2352</v>
      </c>
    </row>
    <row r="153" spans="1:2" x14ac:dyDescent="0.3">
      <c r="A153" t="s">
        <v>2319</v>
      </c>
      <c r="B153" t="s">
        <v>2352</v>
      </c>
    </row>
    <row r="154" spans="1:2" x14ac:dyDescent="0.3">
      <c r="A154" t="s">
        <v>2320</v>
      </c>
      <c r="B154" t="s">
        <v>3412</v>
      </c>
    </row>
    <row r="155" spans="1:2" x14ac:dyDescent="0.3">
      <c r="A155" t="s">
        <v>2321</v>
      </c>
      <c r="B155" t="s">
        <v>3411</v>
      </c>
    </row>
    <row r="156" spans="1:2" x14ac:dyDescent="0.3">
      <c r="A156" t="s">
        <v>2322</v>
      </c>
      <c r="B156" t="s">
        <v>2352</v>
      </c>
    </row>
    <row r="157" spans="1:2" x14ac:dyDescent="0.3">
      <c r="A157" t="s">
        <v>2323</v>
      </c>
      <c r="B157" t="s">
        <v>2352</v>
      </c>
    </row>
    <row r="158" spans="1:2" x14ac:dyDescent="0.3">
      <c r="A158" t="s">
        <v>2324</v>
      </c>
      <c r="B158" t="s">
        <v>2352</v>
      </c>
    </row>
    <row r="159" spans="1:2" x14ac:dyDescent="0.3">
      <c r="A159" t="s">
        <v>2325</v>
      </c>
      <c r="B159" t="s">
        <v>3413</v>
      </c>
    </row>
    <row r="160" spans="1:2" x14ac:dyDescent="0.3">
      <c r="A160" t="s">
        <v>2328</v>
      </c>
      <c r="B160" t="s">
        <v>2352</v>
      </c>
    </row>
    <row r="161" spans="1:2" x14ac:dyDescent="0.3">
      <c r="A161" t="s">
        <v>2329</v>
      </c>
    </row>
    <row r="162" spans="1:2" x14ac:dyDescent="0.3">
      <c r="A162" t="s">
        <v>2343</v>
      </c>
      <c r="B162" t="s">
        <v>2352</v>
      </c>
    </row>
    <row r="163" spans="1:2" x14ac:dyDescent="0.3">
      <c r="A163" t="s">
        <v>2345</v>
      </c>
      <c r="B163" t="s">
        <v>2352</v>
      </c>
    </row>
    <row r="164" spans="1:2" x14ac:dyDescent="0.3">
      <c r="A164" t="s">
        <v>2348</v>
      </c>
    </row>
    <row r="165" spans="1:2" x14ac:dyDescent="0.3">
      <c r="A165" t="s">
        <v>2350</v>
      </c>
    </row>
    <row r="166" spans="1:2" x14ac:dyDescent="0.3">
      <c r="A166" t="s">
        <v>2351</v>
      </c>
    </row>
    <row r="167" spans="1:2" x14ac:dyDescent="0.3">
      <c r="A167" t="s">
        <v>2354</v>
      </c>
      <c r="B167" t="s">
        <v>3414</v>
      </c>
    </row>
    <row r="168" spans="1:2" x14ac:dyDescent="0.3">
      <c r="A168" t="s">
        <v>2355</v>
      </c>
      <c r="B168" t="s">
        <v>2351</v>
      </c>
    </row>
    <row r="169" spans="1:2" x14ac:dyDescent="0.3">
      <c r="A169" t="s">
        <v>2356</v>
      </c>
      <c r="B169" t="s">
        <v>3415</v>
      </c>
    </row>
    <row r="170" spans="1:2" x14ac:dyDescent="0.3">
      <c r="A170" t="s">
        <v>2357</v>
      </c>
      <c r="B170" t="s">
        <v>3416</v>
      </c>
    </row>
    <row r="171" spans="1:2" x14ac:dyDescent="0.3">
      <c r="A171" t="s">
        <v>2358</v>
      </c>
      <c r="B171" t="s">
        <v>3417</v>
      </c>
    </row>
    <row r="172" spans="1:2" x14ac:dyDescent="0.3">
      <c r="A172" t="s">
        <v>2359</v>
      </c>
      <c r="B172" t="s">
        <v>2350</v>
      </c>
    </row>
    <row r="173" spans="1:2" x14ac:dyDescent="0.3">
      <c r="A173" t="s">
        <v>2360</v>
      </c>
      <c r="B173" t="s">
        <v>3418</v>
      </c>
    </row>
    <row r="174" spans="1:2" x14ac:dyDescent="0.3">
      <c r="A174" t="s">
        <v>2361</v>
      </c>
      <c r="B174" t="s">
        <v>3419</v>
      </c>
    </row>
    <row r="175" spans="1:2" x14ac:dyDescent="0.3">
      <c r="A175" t="s">
        <v>2362</v>
      </c>
      <c r="B175" t="s">
        <v>3420</v>
      </c>
    </row>
    <row r="176" spans="1:2" x14ac:dyDescent="0.3">
      <c r="A176" t="s">
        <v>2363</v>
      </c>
      <c r="B176" t="s">
        <v>3417</v>
      </c>
    </row>
    <row r="177" spans="1:2" x14ac:dyDescent="0.3">
      <c r="A177" t="s">
        <v>2364</v>
      </c>
    </row>
    <row r="178" spans="1:2" x14ac:dyDescent="0.3">
      <c r="A178" t="s">
        <v>2365</v>
      </c>
    </row>
    <row r="179" spans="1:2" x14ac:dyDescent="0.3">
      <c r="A179" t="s">
        <v>2366</v>
      </c>
    </row>
    <row r="180" spans="1:2" x14ac:dyDescent="0.3">
      <c r="A180" t="s">
        <v>2367</v>
      </c>
      <c r="B180" t="s">
        <v>3421</v>
      </c>
    </row>
    <row r="181" spans="1:2" x14ac:dyDescent="0.3">
      <c r="A181" t="s">
        <v>2368</v>
      </c>
      <c r="B181" t="s">
        <v>3420</v>
      </c>
    </row>
    <row r="182" spans="1:2" x14ac:dyDescent="0.3">
      <c r="A182" t="s">
        <v>2369</v>
      </c>
      <c r="B182" t="s">
        <v>3422</v>
      </c>
    </row>
    <row r="183" spans="1:2" x14ac:dyDescent="0.3">
      <c r="A183" t="s">
        <v>2370</v>
      </c>
      <c r="B183" t="s">
        <v>3423</v>
      </c>
    </row>
    <row r="184" spans="1:2" x14ac:dyDescent="0.3">
      <c r="A184" t="s">
        <v>2371</v>
      </c>
    </row>
    <row r="185" spans="1:2" x14ac:dyDescent="0.3">
      <c r="A185" t="s">
        <v>2372</v>
      </c>
    </row>
    <row r="186" spans="1:2" x14ac:dyDescent="0.3">
      <c r="A186" t="s">
        <v>2373</v>
      </c>
      <c r="B186" t="s">
        <v>2352</v>
      </c>
    </row>
    <row r="187" spans="1:2" x14ac:dyDescent="0.3">
      <c r="A187" t="s">
        <v>2374</v>
      </c>
      <c r="B187" t="s">
        <v>3424</v>
      </c>
    </row>
    <row r="188" spans="1:2" x14ac:dyDescent="0.3">
      <c r="A188" t="s">
        <v>2375</v>
      </c>
      <c r="B188" t="s">
        <v>2352</v>
      </c>
    </row>
    <row r="189" spans="1:2" x14ac:dyDescent="0.3">
      <c r="A189" t="s">
        <v>2376</v>
      </c>
      <c r="B189" t="s">
        <v>3414</v>
      </c>
    </row>
    <row r="190" spans="1:2" x14ac:dyDescent="0.3">
      <c r="A190" t="s">
        <v>2377</v>
      </c>
      <c r="B190" t="s">
        <v>2352</v>
      </c>
    </row>
    <row r="191" spans="1:2" x14ac:dyDescent="0.3">
      <c r="A191" t="s">
        <v>2378</v>
      </c>
      <c r="B191" t="s">
        <v>2352</v>
      </c>
    </row>
    <row r="192" spans="1:2" x14ac:dyDescent="0.3">
      <c r="A192" t="s">
        <v>2379</v>
      </c>
      <c r="B192" t="s">
        <v>2352</v>
      </c>
    </row>
    <row r="193" spans="1:2" x14ac:dyDescent="0.3">
      <c r="A193" t="s">
        <v>2380</v>
      </c>
      <c r="B193" t="s">
        <v>2352</v>
      </c>
    </row>
    <row r="194" spans="1:2" x14ac:dyDescent="0.3">
      <c r="A194" t="s">
        <v>2381</v>
      </c>
    </row>
    <row r="195" spans="1:2" x14ac:dyDescent="0.3">
      <c r="A195" t="s">
        <v>2382</v>
      </c>
    </row>
    <row r="196" spans="1:2" x14ac:dyDescent="0.3">
      <c r="A196" t="s">
        <v>2383</v>
      </c>
    </row>
    <row r="197" spans="1:2" x14ac:dyDescent="0.3">
      <c r="A197" t="s">
        <v>2384</v>
      </c>
    </row>
    <row r="198" spans="1:2" x14ac:dyDescent="0.3">
      <c r="A198" t="s">
        <v>2385</v>
      </c>
    </row>
    <row r="199" spans="1:2" x14ac:dyDescent="0.3">
      <c r="A199" t="s">
        <v>2386</v>
      </c>
    </row>
    <row r="200" spans="1:2" x14ac:dyDescent="0.3">
      <c r="A200" t="s">
        <v>2387</v>
      </c>
    </row>
    <row r="201" spans="1:2" x14ac:dyDescent="0.3">
      <c r="A201" t="s">
        <v>2388</v>
      </c>
    </row>
    <row r="202" spans="1:2" x14ac:dyDescent="0.3">
      <c r="A202" t="s">
        <v>2389</v>
      </c>
    </row>
    <row r="203" spans="1:2" x14ac:dyDescent="0.3">
      <c r="A203" t="s">
        <v>2390</v>
      </c>
    </row>
    <row r="204" spans="1:2" x14ac:dyDescent="0.3">
      <c r="A204" t="s">
        <v>2391</v>
      </c>
    </row>
    <row r="205" spans="1:2" x14ac:dyDescent="0.3">
      <c r="A205" t="s">
        <v>2392</v>
      </c>
    </row>
    <row r="206" spans="1:2" x14ac:dyDescent="0.3">
      <c r="A206" t="s">
        <v>2393</v>
      </c>
    </row>
    <row r="207" spans="1:2" x14ac:dyDescent="0.3">
      <c r="A207" t="s">
        <v>2394</v>
      </c>
    </row>
    <row r="208" spans="1:2" x14ac:dyDescent="0.3">
      <c r="A208" t="s">
        <v>2395</v>
      </c>
    </row>
    <row r="209" spans="1:2" x14ac:dyDescent="0.3">
      <c r="A209" t="s">
        <v>2397</v>
      </c>
      <c r="B209" t="s">
        <v>3408</v>
      </c>
    </row>
    <row r="210" spans="1:2" x14ac:dyDescent="0.3">
      <c r="A210" t="s">
        <v>2398</v>
      </c>
    </row>
    <row r="211" spans="1:2" x14ac:dyDescent="0.3">
      <c r="A211" t="s">
        <v>2399</v>
      </c>
      <c r="B211" t="s">
        <v>3412</v>
      </c>
    </row>
    <row r="212" spans="1:2" x14ac:dyDescent="0.3">
      <c r="A212" t="s">
        <v>2401</v>
      </c>
      <c r="B212" t="s">
        <v>2352</v>
      </c>
    </row>
    <row r="213" spans="1:2" x14ac:dyDescent="0.3">
      <c r="A213" t="s">
        <v>2402</v>
      </c>
    </row>
    <row r="214" spans="1:2" x14ac:dyDescent="0.3">
      <c r="A214" t="s">
        <v>2403</v>
      </c>
      <c r="B214" t="s">
        <v>3402</v>
      </c>
    </row>
    <row r="215" spans="1:2" x14ac:dyDescent="0.3">
      <c r="A215" t="s">
        <v>2404</v>
      </c>
    </row>
    <row r="216" spans="1:2" x14ac:dyDescent="0.3">
      <c r="A216" t="s">
        <v>2406</v>
      </c>
    </row>
    <row r="217" spans="1:2" x14ac:dyDescent="0.3">
      <c r="A217" t="s">
        <v>2407</v>
      </c>
    </row>
    <row r="218" spans="1:2" x14ac:dyDescent="0.3">
      <c r="A218" t="s">
        <v>2408</v>
      </c>
    </row>
    <row r="219" spans="1:2" x14ac:dyDescent="0.3">
      <c r="A219" t="s">
        <v>2409</v>
      </c>
    </row>
    <row r="220" spans="1:2" x14ac:dyDescent="0.3">
      <c r="A220" t="s">
        <v>2410</v>
      </c>
    </row>
    <row r="221" spans="1:2" x14ac:dyDescent="0.3">
      <c r="A221" t="s">
        <v>2411</v>
      </c>
    </row>
    <row r="222" spans="1:2" x14ac:dyDescent="0.3">
      <c r="A222" t="s">
        <v>2412</v>
      </c>
    </row>
    <row r="223" spans="1:2" x14ac:dyDescent="0.3">
      <c r="A223" t="s">
        <v>2413</v>
      </c>
    </row>
    <row r="224" spans="1:2" x14ac:dyDescent="0.3">
      <c r="A224" t="s">
        <v>2414</v>
      </c>
    </row>
    <row r="225" spans="1:1" x14ac:dyDescent="0.3">
      <c r="A225" t="s">
        <v>2415</v>
      </c>
    </row>
    <row r="226" spans="1:1" x14ac:dyDescent="0.3">
      <c r="A226" t="s">
        <v>2416</v>
      </c>
    </row>
    <row r="227" spans="1:1" x14ac:dyDescent="0.3">
      <c r="A227" t="s">
        <v>2417</v>
      </c>
    </row>
    <row r="228" spans="1:1" x14ac:dyDescent="0.3">
      <c r="A228" t="s">
        <v>2418</v>
      </c>
    </row>
    <row r="229" spans="1:1" x14ac:dyDescent="0.3">
      <c r="A229" t="s">
        <v>2419</v>
      </c>
    </row>
    <row r="230" spans="1:1" x14ac:dyDescent="0.3">
      <c r="A230" t="s">
        <v>2420</v>
      </c>
    </row>
    <row r="231" spans="1:1" x14ac:dyDescent="0.3">
      <c r="A231" t="s">
        <v>2421</v>
      </c>
    </row>
    <row r="232" spans="1:1" x14ac:dyDescent="0.3">
      <c r="A232" t="s">
        <v>2422</v>
      </c>
    </row>
    <row r="233" spans="1:1" x14ac:dyDescent="0.3">
      <c r="A233" t="s">
        <v>2423</v>
      </c>
    </row>
    <row r="234" spans="1:1" x14ac:dyDescent="0.3">
      <c r="A234" t="s">
        <v>2424</v>
      </c>
    </row>
    <row r="235" spans="1:1" x14ac:dyDescent="0.3">
      <c r="A235" t="s">
        <v>2425</v>
      </c>
    </row>
    <row r="236" spans="1:1" x14ac:dyDescent="0.3">
      <c r="A236" t="s">
        <v>2426</v>
      </c>
    </row>
    <row r="237" spans="1:1" x14ac:dyDescent="0.3">
      <c r="A237" t="s">
        <v>2427</v>
      </c>
    </row>
    <row r="238" spans="1:1" x14ac:dyDescent="0.3">
      <c r="A238" t="s">
        <v>2428</v>
      </c>
    </row>
    <row r="239" spans="1:1" x14ac:dyDescent="0.3">
      <c r="A239" t="s">
        <v>2430</v>
      </c>
    </row>
    <row r="240" spans="1:1" x14ac:dyDescent="0.3">
      <c r="A240" t="s">
        <v>2431</v>
      </c>
    </row>
    <row r="241" spans="1:1" x14ac:dyDescent="0.3">
      <c r="A241" t="s">
        <v>2432</v>
      </c>
    </row>
    <row r="242" spans="1:1" x14ac:dyDescent="0.3">
      <c r="A242" t="s">
        <v>2434</v>
      </c>
    </row>
    <row r="243" spans="1:1" x14ac:dyDescent="0.3">
      <c r="A243" t="s">
        <v>2435</v>
      </c>
    </row>
    <row r="244" spans="1:1" x14ac:dyDescent="0.3">
      <c r="A244" t="s">
        <v>2436</v>
      </c>
    </row>
    <row r="245" spans="1:1" x14ac:dyDescent="0.3">
      <c r="A245" t="s">
        <v>2437</v>
      </c>
    </row>
    <row r="246" spans="1:1" x14ac:dyDescent="0.3">
      <c r="A246" t="s">
        <v>2438</v>
      </c>
    </row>
    <row r="247" spans="1:1" x14ac:dyDescent="0.3">
      <c r="A247" t="s">
        <v>2439</v>
      </c>
    </row>
    <row r="248" spans="1:1" x14ac:dyDescent="0.3">
      <c r="A248" t="s">
        <v>2440</v>
      </c>
    </row>
    <row r="249" spans="1:1" x14ac:dyDescent="0.3">
      <c r="A249" t="s">
        <v>2442</v>
      </c>
    </row>
    <row r="250" spans="1:1" x14ac:dyDescent="0.3">
      <c r="A250" t="s">
        <v>2443</v>
      </c>
    </row>
    <row r="251" spans="1:1" x14ac:dyDescent="0.3">
      <c r="A251" t="s">
        <v>2450</v>
      </c>
    </row>
    <row r="252" spans="1:1" x14ac:dyDescent="0.3">
      <c r="A252" t="s">
        <v>2452</v>
      </c>
    </row>
    <row r="253" spans="1:1" x14ac:dyDescent="0.3">
      <c r="A253" t="s">
        <v>2453</v>
      </c>
    </row>
    <row r="254" spans="1:1" x14ac:dyDescent="0.3">
      <c r="A254" t="s">
        <v>2454</v>
      </c>
    </row>
    <row r="255" spans="1:1" x14ac:dyDescent="0.3">
      <c r="A255" t="s">
        <v>2455</v>
      </c>
    </row>
    <row r="256" spans="1:1" x14ac:dyDescent="0.3">
      <c r="A256" t="s">
        <v>2456</v>
      </c>
    </row>
    <row r="257" spans="1:1" x14ac:dyDescent="0.3">
      <c r="A257" t="s">
        <v>2457</v>
      </c>
    </row>
    <row r="258" spans="1:1" x14ac:dyDescent="0.3">
      <c r="A258" t="s">
        <v>2458</v>
      </c>
    </row>
    <row r="259" spans="1:1" x14ac:dyDescent="0.3">
      <c r="A259" t="s">
        <v>2459</v>
      </c>
    </row>
    <row r="260" spans="1:1" x14ac:dyDescent="0.3">
      <c r="A260" t="s">
        <v>2460</v>
      </c>
    </row>
    <row r="261" spans="1:1" x14ac:dyDescent="0.3">
      <c r="A261" t="s">
        <v>2461</v>
      </c>
    </row>
    <row r="262" spans="1:1" x14ac:dyDescent="0.3">
      <c r="A262" t="s">
        <v>2462</v>
      </c>
    </row>
    <row r="263" spans="1:1" x14ac:dyDescent="0.3">
      <c r="A263" t="s">
        <v>2463</v>
      </c>
    </row>
    <row r="264" spans="1:1" x14ac:dyDescent="0.3">
      <c r="A264" t="s">
        <v>2464</v>
      </c>
    </row>
    <row r="265" spans="1:1" x14ac:dyDescent="0.3">
      <c r="A265" t="s">
        <v>2465</v>
      </c>
    </row>
    <row r="266" spans="1:1" x14ac:dyDescent="0.3">
      <c r="A266" t="s">
        <v>2466</v>
      </c>
    </row>
    <row r="267" spans="1:1" x14ac:dyDescent="0.3">
      <c r="A267" t="s">
        <v>2467</v>
      </c>
    </row>
    <row r="268" spans="1:1" x14ac:dyDescent="0.3">
      <c r="A268" t="s">
        <v>2468</v>
      </c>
    </row>
    <row r="269" spans="1:1" x14ac:dyDescent="0.3">
      <c r="A269" t="s">
        <v>2469</v>
      </c>
    </row>
    <row r="270" spans="1:1" x14ac:dyDescent="0.3">
      <c r="A270" t="s">
        <v>2470</v>
      </c>
    </row>
    <row r="271" spans="1:1" x14ac:dyDescent="0.3">
      <c r="A271" t="s">
        <v>2471</v>
      </c>
    </row>
    <row r="272" spans="1:1" x14ac:dyDescent="0.3">
      <c r="A272" t="s">
        <v>2472</v>
      </c>
    </row>
    <row r="273" spans="1:1" x14ac:dyDescent="0.3">
      <c r="A273" t="s">
        <v>2473</v>
      </c>
    </row>
    <row r="274" spans="1:1" x14ac:dyDescent="0.3">
      <c r="A274" t="s">
        <v>2474</v>
      </c>
    </row>
    <row r="275" spans="1:1" x14ac:dyDescent="0.3">
      <c r="A275" t="s">
        <v>2475</v>
      </c>
    </row>
    <row r="276" spans="1:1" x14ac:dyDescent="0.3">
      <c r="A276" t="s">
        <v>2476</v>
      </c>
    </row>
    <row r="277" spans="1:1" x14ac:dyDescent="0.3">
      <c r="A277" t="s">
        <v>2477</v>
      </c>
    </row>
    <row r="278" spans="1:1" x14ac:dyDescent="0.3">
      <c r="A278" t="s">
        <v>2480</v>
      </c>
    </row>
    <row r="279" spans="1:1" x14ac:dyDescent="0.3">
      <c r="A279" t="s">
        <v>2481</v>
      </c>
    </row>
    <row r="280" spans="1:1" x14ac:dyDescent="0.3">
      <c r="A280" t="s">
        <v>2483</v>
      </c>
    </row>
    <row r="281" spans="1:1" x14ac:dyDescent="0.3">
      <c r="A281" t="s">
        <v>2484</v>
      </c>
    </row>
    <row r="282" spans="1:1" x14ac:dyDescent="0.3">
      <c r="A282" t="s">
        <v>2485</v>
      </c>
    </row>
    <row r="283" spans="1:1" x14ac:dyDescent="0.3">
      <c r="A283" t="s">
        <v>2486</v>
      </c>
    </row>
    <row r="284" spans="1:1" x14ac:dyDescent="0.3">
      <c r="A284" t="s">
        <v>2487</v>
      </c>
    </row>
    <row r="285" spans="1:1" x14ac:dyDescent="0.3">
      <c r="A285" t="s">
        <v>2489</v>
      </c>
    </row>
    <row r="286" spans="1:1" x14ac:dyDescent="0.3">
      <c r="A286" t="s">
        <v>2491</v>
      </c>
    </row>
    <row r="287" spans="1:1" x14ac:dyDescent="0.3">
      <c r="A287" t="s">
        <v>2493</v>
      </c>
    </row>
    <row r="288" spans="1:1" x14ac:dyDescent="0.3">
      <c r="A288" t="s">
        <v>2494</v>
      </c>
    </row>
    <row r="289" spans="1:4" x14ac:dyDescent="0.3">
      <c r="A289" t="s">
        <v>2496</v>
      </c>
    </row>
    <row r="290" spans="1:4" x14ac:dyDescent="0.3">
      <c r="A290" t="s">
        <v>2497</v>
      </c>
    </row>
    <row r="291" spans="1:4" x14ac:dyDescent="0.3">
      <c r="A291" t="s">
        <v>2311</v>
      </c>
      <c r="D291" t="s">
        <v>3425</v>
      </c>
    </row>
    <row r="292" spans="1:4" x14ac:dyDescent="0.3">
      <c r="A292" t="s">
        <v>2498</v>
      </c>
    </row>
    <row r="293" spans="1:4" x14ac:dyDescent="0.3">
      <c r="A293" t="s">
        <v>2499</v>
      </c>
    </row>
    <row r="294" spans="1:4" x14ac:dyDescent="0.3">
      <c r="A294" t="s">
        <v>2500</v>
      </c>
    </row>
    <row r="295" spans="1:4" x14ac:dyDescent="0.3">
      <c r="A295" t="s">
        <v>2501</v>
      </c>
    </row>
    <row r="296" spans="1:4" x14ac:dyDescent="0.3">
      <c r="A296" t="s">
        <v>2502</v>
      </c>
      <c r="B296" t="s">
        <v>3426</v>
      </c>
    </row>
    <row r="297" spans="1:4" x14ac:dyDescent="0.3">
      <c r="A297" t="s">
        <v>2503</v>
      </c>
      <c r="B297" t="s">
        <v>3427</v>
      </c>
    </row>
    <row r="298" spans="1:4" x14ac:dyDescent="0.3">
      <c r="A298" t="s">
        <v>2504</v>
      </c>
    </row>
    <row r="299" spans="1:4" x14ac:dyDescent="0.3">
      <c r="A299" t="s">
        <v>2505</v>
      </c>
      <c r="B299" t="s">
        <v>3428</v>
      </c>
    </row>
    <row r="300" spans="1:4" x14ac:dyDescent="0.3">
      <c r="A300" t="s">
        <v>2506</v>
      </c>
      <c r="B300" t="s">
        <v>2507</v>
      </c>
    </row>
    <row r="301" spans="1:4" x14ac:dyDescent="0.3">
      <c r="A301" t="s">
        <v>2507</v>
      </c>
      <c r="B301" t="s">
        <v>3429</v>
      </c>
    </row>
    <row r="302" spans="1:4" x14ac:dyDescent="0.3">
      <c r="A302" t="s">
        <v>2508</v>
      </c>
      <c r="B302" t="s">
        <v>3404</v>
      </c>
    </row>
    <row r="303" spans="1:4" x14ac:dyDescent="0.3">
      <c r="A303" t="s">
        <v>2509</v>
      </c>
      <c r="B303" t="s">
        <v>3404</v>
      </c>
    </row>
    <row r="304" spans="1:4" x14ac:dyDescent="0.3">
      <c r="A304" t="s">
        <v>2510</v>
      </c>
      <c r="B304" t="s">
        <v>3404</v>
      </c>
    </row>
    <row r="305" spans="1:2" x14ac:dyDescent="0.3">
      <c r="A305" t="s">
        <v>2511</v>
      </c>
      <c r="B305" t="s">
        <v>3431</v>
      </c>
    </row>
    <row r="306" spans="1:2" x14ac:dyDescent="0.3">
      <c r="A306" t="s">
        <v>2512</v>
      </c>
      <c r="B306" t="s">
        <v>3402</v>
      </c>
    </row>
    <row r="307" spans="1:2" x14ac:dyDescent="0.3">
      <c r="A307" t="s">
        <v>2513</v>
      </c>
      <c r="B307" t="s">
        <v>3404</v>
      </c>
    </row>
    <row r="308" spans="1:2" x14ac:dyDescent="0.3">
      <c r="A308" t="s">
        <v>2514</v>
      </c>
      <c r="B308" t="s">
        <v>3404</v>
      </c>
    </row>
    <row r="309" spans="1:2" x14ac:dyDescent="0.3">
      <c r="A309" t="s">
        <v>2515</v>
      </c>
      <c r="B309" t="s">
        <v>2490</v>
      </c>
    </row>
    <row r="310" spans="1:2" x14ac:dyDescent="0.3">
      <c r="A310" t="s">
        <v>2516</v>
      </c>
      <c r="B310" t="s">
        <v>3404</v>
      </c>
    </row>
    <row r="311" spans="1:2" x14ac:dyDescent="0.3">
      <c r="A311" t="s">
        <v>2517</v>
      </c>
      <c r="B311" t="s">
        <v>3404</v>
      </c>
    </row>
    <row r="312" spans="1:2" x14ac:dyDescent="0.3">
      <c r="A312" t="s">
        <v>2518</v>
      </c>
      <c r="B312" t="s">
        <v>2490</v>
      </c>
    </row>
    <row r="313" spans="1:2" x14ac:dyDescent="0.3">
      <c r="A313" t="s">
        <v>2519</v>
      </c>
      <c r="B313" t="s">
        <v>3431</v>
      </c>
    </row>
    <row r="314" spans="1:2" x14ac:dyDescent="0.3">
      <c r="A314" t="s">
        <v>2520</v>
      </c>
      <c r="B314" t="s">
        <v>3433</v>
      </c>
    </row>
    <row r="315" spans="1:2" x14ac:dyDescent="0.3">
      <c r="A315" t="s">
        <v>2521</v>
      </c>
      <c r="B315" t="s">
        <v>3404</v>
      </c>
    </row>
    <row r="316" spans="1:2" x14ac:dyDescent="0.3">
      <c r="A316" t="s">
        <v>2522</v>
      </c>
      <c r="B316" t="s">
        <v>3404</v>
      </c>
    </row>
    <row r="317" spans="1:2" x14ac:dyDescent="0.3">
      <c r="A317" t="s">
        <v>2523</v>
      </c>
      <c r="B317" t="s">
        <v>2492</v>
      </c>
    </row>
    <row r="318" spans="1:2" x14ac:dyDescent="0.3">
      <c r="A318" t="s">
        <v>2524</v>
      </c>
      <c r="B318" t="s">
        <v>2492</v>
      </c>
    </row>
    <row r="319" spans="1:2" x14ac:dyDescent="0.3">
      <c r="A319" t="s">
        <v>2525</v>
      </c>
      <c r="B319" t="s">
        <v>2492</v>
      </c>
    </row>
    <row r="320" spans="1:2" x14ac:dyDescent="0.3">
      <c r="A320" t="s">
        <v>2526</v>
      </c>
      <c r="B320" t="s">
        <v>2492</v>
      </c>
    </row>
    <row r="321" spans="1:2" x14ac:dyDescent="0.3">
      <c r="A321" t="s">
        <v>2527</v>
      </c>
      <c r="B321" t="s">
        <v>3432</v>
      </c>
    </row>
    <row r="322" spans="1:2" x14ac:dyDescent="0.3">
      <c r="A322" t="s">
        <v>2528</v>
      </c>
      <c r="B322" t="s">
        <v>3404</v>
      </c>
    </row>
    <row r="323" spans="1:2" x14ac:dyDescent="0.3">
      <c r="A323" t="s">
        <v>2529</v>
      </c>
      <c r="B323" t="s">
        <v>598</v>
      </c>
    </row>
    <row r="324" spans="1:2" x14ac:dyDescent="0.3">
      <c r="A324" t="s">
        <v>2530</v>
      </c>
      <c r="B324" t="s">
        <v>598</v>
      </c>
    </row>
    <row r="325" spans="1:2" x14ac:dyDescent="0.3">
      <c r="A325" t="s">
        <v>2531</v>
      </c>
      <c r="B325" t="s">
        <v>598</v>
      </c>
    </row>
    <row r="326" spans="1:2" x14ac:dyDescent="0.3">
      <c r="A326" t="s">
        <v>2532</v>
      </c>
      <c r="B326" t="s">
        <v>3404</v>
      </c>
    </row>
    <row r="327" spans="1:2" x14ac:dyDescent="0.3">
      <c r="A327" t="s">
        <v>2533</v>
      </c>
      <c r="B327" t="s">
        <v>3404</v>
      </c>
    </row>
    <row r="328" spans="1:2" x14ac:dyDescent="0.3">
      <c r="A328" t="s">
        <v>2534</v>
      </c>
      <c r="B328" t="s">
        <v>3430</v>
      </c>
    </row>
    <row r="329" spans="1:2" x14ac:dyDescent="0.3">
      <c r="A329" t="s">
        <v>2535</v>
      </c>
      <c r="B329" t="s">
        <v>598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83F38-106E-4396-8210-CABD4A2BDD16}">
  <dimension ref="A1:G372"/>
  <sheetViews>
    <sheetView workbookViewId="0">
      <pane ySplit="1" topLeftCell="A2" activePane="bottomLeft" state="frozen"/>
      <selection pane="bottomLeft" activeCell="A62" sqref="A62"/>
    </sheetView>
  </sheetViews>
  <sheetFormatPr defaultRowHeight="14.4" x14ac:dyDescent="0.3"/>
  <cols>
    <col min="1" max="1" width="58" style="29" bestFit="1" customWidth="1"/>
    <col min="2" max="2" width="10.33203125" style="29" customWidth="1"/>
    <col min="3" max="3" width="10.88671875" style="29" bestFit="1" customWidth="1"/>
    <col min="4" max="4" width="16.6640625" style="29" bestFit="1" customWidth="1"/>
    <col min="5" max="5" width="44.77734375" style="30" bestFit="1" customWidth="1"/>
    <col min="6" max="6" width="35.77734375" style="29" customWidth="1"/>
    <col min="7" max="7" width="9.77734375" style="29" customWidth="1"/>
    <col min="8" max="16384" width="8.88671875" style="29"/>
  </cols>
  <sheetData>
    <row r="1" spans="1:7" x14ac:dyDescent="0.3">
      <c r="A1" s="33" t="s">
        <v>2668</v>
      </c>
      <c r="B1" s="33" t="s">
        <v>4</v>
      </c>
      <c r="C1" s="33" t="s">
        <v>531</v>
      </c>
      <c r="D1" s="33" t="s">
        <v>10</v>
      </c>
      <c r="E1" s="34" t="s">
        <v>7</v>
      </c>
      <c r="F1" s="33" t="s">
        <v>1664</v>
      </c>
      <c r="G1" s="33" t="s">
        <v>2652</v>
      </c>
    </row>
    <row r="2" spans="1:7" x14ac:dyDescent="0.3">
      <c r="A2" s="31" t="s">
        <v>1967</v>
      </c>
      <c r="B2" s="31" t="str" cm="1">
        <f t="array" ref="B2:D2">_xlfn.XLOOKUP(F2, A:A, B:D, , 0, 2)</f>
        <v>varies</v>
      </c>
      <c r="C2" s="31" t="str">
        <v>unknown</v>
      </c>
      <c r="D2" s="31" t="str">
        <v>Montañez et al. 2007</v>
      </c>
      <c r="E2" s="32"/>
      <c r="F2" s="31" t="s">
        <v>2766</v>
      </c>
      <c r="G2" s="31"/>
    </row>
    <row r="3" spans="1:7" x14ac:dyDescent="0.3">
      <c r="A3" s="31" t="s">
        <v>2015</v>
      </c>
      <c r="B3" s="31" t="str" cm="1">
        <f t="array" ref="B3:D3">_xlfn.XLOOKUP(F3, A:A, B:D, , 0, 2)</f>
        <v>varies</v>
      </c>
      <c r="C3" s="31" t="str">
        <v>varies</v>
      </c>
      <c r="D3" s="31" t="str">
        <v>Witkowski et al. 2018</v>
      </c>
      <c r="E3" s="32"/>
      <c r="F3" s="31" t="s">
        <v>2768</v>
      </c>
      <c r="G3" s="31"/>
    </row>
    <row r="4" spans="1:7" ht="28.8" x14ac:dyDescent="0.3">
      <c r="A4" s="29" t="s">
        <v>2110</v>
      </c>
      <c r="B4" s="29" t="s">
        <v>2772</v>
      </c>
      <c r="C4" s="29" t="s">
        <v>2773</v>
      </c>
      <c r="D4" s="29" t="s">
        <v>2655</v>
      </c>
      <c r="E4" s="30" t="s">
        <v>2774</v>
      </c>
    </row>
    <row r="5" spans="1:7" x14ac:dyDescent="0.3">
      <c r="A5" s="31" t="s">
        <v>1962</v>
      </c>
      <c r="B5" s="31" t="str" cm="1">
        <f t="array" ref="B5:D5">_xlfn.XLOOKUP(F5, A:A, B:D, , 0, 2)</f>
        <v>varies</v>
      </c>
      <c r="C5" s="31" t="str">
        <v>unknown</v>
      </c>
      <c r="D5" s="31" t="str">
        <v>Montañez et al. 2007</v>
      </c>
      <c r="E5" s="32"/>
      <c r="F5" s="31" t="s">
        <v>2766</v>
      </c>
      <c r="G5" s="31"/>
    </row>
    <row r="6" spans="1:7" x14ac:dyDescent="0.3">
      <c r="A6" s="31" t="s">
        <v>1988</v>
      </c>
      <c r="B6" s="31" t="str" cm="1">
        <f t="array" ref="B6:D6">_xlfn.XLOOKUP(F6, A:A, B:D, , 0, 2)</f>
        <v>varies</v>
      </c>
      <c r="C6" s="31" t="str">
        <v>unknown</v>
      </c>
      <c r="D6" s="31" t="str">
        <v>Montañez et al. 2007</v>
      </c>
      <c r="E6" s="32"/>
      <c r="F6" s="31" t="s">
        <v>2766</v>
      </c>
      <c r="G6" s="31"/>
    </row>
    <row r="7" spans="1:7" x14ac:dyDescent="0.3">
      <c r="A7" s="31" t="s">
        <v>2082</v>
      </c>
      <c r="B7" s="31" t="str" cm="1">
        <f t="array" ref="B7:D7">_xlfn.XLOOKUP(F7, A:A, B:D, , 0, 2)</f>
        <v>varies</v>
      </c>
      <c r="C7" s="31" t="str">
        <v>unknown</v>
      </c>
      <c r="D7" s="31" t="str">
        <v>Retallack et al. 2011</v>
      </c>
      <c r="E7" s="32"/>
      <c r="F7" s="31" t="s">
        <v>2769</v>
      </c>
      <c r="G7" s="31"/>
    </row>
    <row r="8" spans="1:7" x14ac:dyDescent="0.3">
      <c r="A8" s="31" t="s">
        <v>2091</v>
      </c>
      <c r="B8" s="31" t="str" cm="1">
        <f t="array" ref="B8:D8">_xlfn.XLOOKUP(F8, A:A, B:D, , 0, 2)</f>
        <v>varies</v>
      </c>
      <c r="C8" s="31" t="str">
        <v>unknown</v>
      </c>
      <c r="D8" s="31" t="str">
        <v>Retallack et al. 2011</v>
      </c>
      <c r="E8" s="32"/>
      <c r="F8" s="31" t="s">
        <v>2769</v>
      </c>
      <c r="G8" s="31"/>
    </row>
    <row r="9" spans="1:7" x14ac:dyDescent="0.3">
      <c r="A9" s="31" t="s">
        <v>1876</v>
      </c>
      <c r="B9" s="31" t="str" cm="1">
        <f t="array" ref="B9:D9">_xlfn.XLOOKUP(F9, A:A, B:D, , 0, 2)</f>
        <v>varies</v>
      </c>
      <c r="C9" s="31" t="str">
        <v>unknown</v>
      </c>
      <c r="D9" s="31" t="str">
        <v>Carvajal-Ortiz et al. 2009</v>
      </c>
      <c r="E9" s="32"/>
      <c r="F9" s="31" t="s">
        <v>2755</v>
      </c>
      <c r="G9" s="31"/>
    </row>
    <row r="10" spans="1:7" x14ac:dyDescent="0.3">
      <c r="A10" s="31" t="s">
        <v>2080</v>
      </c>
      <c r="B10" s="31" t="str" cm="1">
        <f t="array" ref="B10:D10">_xlfn.XLOOKUP(F10, A:A, B:D, , 0, 2)</f>
        <v>varies</v>
      </c>
      <c r="C10" s="31" t="str">
        <v>unknown</v>
      </c>
      <c r="D10" s="31" t="str">
        <v>Retallack et al. 2011</v>
      </c>
      <c r="E10" s="32"/>
      <c r="F10" s="31" t="s">
        <v>2769</v>
      </c>
      <c r="G10" s="31"/>
    </row>
    <row r="11" spans="1:7" x14ac:dyDescent="0.3">
      <c r="A11" s="31" t="s">
        <v>1958</v>
      </c>
      <c r="B11" s="31" t="str" cm="1">
        <f t="array" ref="B11:D11">_xlfn.XLOOKUP(F11, A:A, B:D, , 0, 2)</f>
        <v>varies</v>
      </c>
      <c r="C11" s="31" t="str">
        <v>unknown</v>
      </c>
      <c r="D11" s="31" t="str">
        <v>Montañez et al. 2007</v>
      </c>
      <c r="E11" s="32"/>
      <c r="F11" s="31" t="s">
        <v>2766</v>
      </c>
      <c r="G11" s="31"/>
    </row>
    <row r="12" spans="1:7" x14ac:dyDescent="0.3">
      <c r="A12" s="31" t="s">
        <v>1878</v>
      </c>
      <c r="B12" s="31" t="str" cm="1">
        <f t="array" ref="B12:D12">_xlfn.XLOOKUP(F12, A:A, B:D, , 0, 2)</f>
        <v>varies</v>
      </c>
      <c r="C12" s="31" t="str">
        <v>unknown</v>
      </c>
      <c r="D12" s="31" t="str">
        <v>Carvajal-Ortiz et al. 2009</v>
      </c>
      <c r="E12" s="32"/>
      <c r="F12" s="31" t="s">
        <v>2755</v>
      </c>
      <c r="G12" s="31"/>
    </row>
    <row r="13" spans="1:7" x14ac:dyDescent="0.3">
      <c r="A13" s="31" t="s">
        <v>1970</v>
      </c>
      <c r="B13" s="31" t="str" cm="1">
        <f t="array" ref="B13:D13">_xlfn.XLOOKUP(F13, A:A, B:D, , 0, 2)</f>
        <v>varies</v>
      </c>
      <c r="C13" s="31" t="str">
        <v>unknown</v>
      </c>
      <c r="D13" s="31" t="str">
        <v>Montañez et al. 2007</v>
      </c>
      <c r="E13" s="32"/>
      <c r="F13" s="31" t="s">
        <v>2766</v>
      </c>
      <c r="G13" s="31"/>
    </row>
    <row r="14" spans="1:7" x14ac:dyDescent="0.3">
      <c r="A14" s="31" t="s">
        <v>1992</v>
      </c>
      <c r="B14" s="31" t="str" cm="1">
        <f t="array" ref="B14:D14">_xlfn.XLOOKUP(F14, A:A, B:D, , 0, 2)</f>
        <v>varies</v>
      </c>
      <c r="C14" s="31" t="str">
        <v>unknown</v>
      </c>
      <c r="D14" s="31" t="str">
        <v>Montañez et al. 2007</v>
      </c>
      <c r="E14" s="32"/>
      <c r="F14" s="31" t="s">
        <v>2766</v>
      </c>
      <c r="G14" s="31"/>
    </row>
    <row r="15" spans="1:7" x14ac:dyDescent="0.3">
      <c r="A15" s="31" t="s">
        <v>1987</v>
      </c>
      <c r="B15" s="31" t="str" cm="1">
        <f t="array" ref="B15:D15">_xlfn.XLOOKUP(F15, A:A, B:D, , 0, 2)</f>
        <v>varies</v>
      </c>
      <c r="C15" s="31" t="str">
        <v>unknown</v>
      </c>
      <c r="D15" s="31" t="str">
        <v>Montañez et al. 2007</v>
      </c>
      <c r="E15" s="32"/>
      <c r="F15" s="31" t="s">
        <v>2766</v>
      </c>
      <c r="G15" s="31"/>
    </row>
    <row r="16" spans="1:7" x14ac:dyDescent="0.3">
      <c r="A16" s="31" t="s">
        <v>1874</v>
      </c>
      <c r="B16" s="31" t="str" cm="1">
        <f t="array" ref="B16:D16">_xlfn.XLOOKUP(F16, A:A, B:D, , 0, 2)</f>
        <v>varies</v>
      </c>
      <c r="C16" s="31" t="str">
        <v>unknown</v>
      </c>
      <c r="D16" s="31" t="str">
        <v>Carvajal-Ortiz et al. 2009</v>
      </c>
      <c r="E16" s="32"/>
      <c r="F16" s="31" t="s">
        <v>2755</v>
      </c>
      <c r="G16" s="31"/>
    </row>
    <row r="17" spans="1:7" x14ac:dyDescent="0.3">
      <c r="A17" s="31" t="s">
        <v>2096</v>
      </c>
      <c r="B17" s="31" t="str" cm="1">
        <f t="array" ref="B17:D17">_xlfn.XLOOKUP(F17, A:A, B:D, , 0, 2)</f>
        <v>varies</v>
      </c>
      <c r="C17" s="31" t="str">
        <v>unknown</v>
      </c>
      <c r="D17" s="31" t="str">
        <v>Retallack et al. 2011</v>
      </c>
      <c r="E17" s="32"/>
      <c r="F17" s="31" t="s">
        <v>2769</v>
      </c>
      <c r="G17" s="31"/>
    </row>
    <row r="18" spans="1:7" x14ac:dyDescent="0.3">
      <c r="A18" s="31" t="s">
        <v>2004</v>
      </c>
      <c r="B18" s="31" t="str" cm="1">
        <f t="array" ref="B18:D18">_xlfn.XLOOKUP(F18, A:A, B:D, , 0, 2)</f>
        <v>varies</v>
      </c>
      <c r="C18" s="31" t="str">
        <v>varies</v>
      </c>
      <c r="D18" s="31" t="str">
        <v>Witkowski et al. 2018</v>
      </c>
      <c r="E18" s="32"/>
      <c r="F18" s="31" t="s">
        <v>2768</v>
      </c>
      <c r="G18" s="31"/>
    </row>
    <row r="19" spans="1:7" x14ac:dyDescent="0.3">
      <c r="A19" s="31" t="s">
        <v>1984</v>
      </c>
      <c r="B19" s="31" t="str" cm="1">
        <f t="array" ref="B19:D19">_xlfn.XLOOKUP(F19, A:A, B:D, , 0, 2)</f>
        <v>varies</v>
      </c>
      <c r="C19" s="31" t="str">
        <v>unknown</v>
      </c>
      <c r="D19" s="31" t="str">
        <v>Montañez et al. 2007</v>
      </c>
      <c r="E19" s="32"/>
      <c r="F19" s="31" t="s">
        <v>2766</v>
      </c>
      <c r="G19" s="31"/>
    </row>
    <row r="20" spans="1:7" x14ac:dyDescent="0.3">
      <c r="A20" s="31" t="s">
        <v>2106</v>
      </c>
      <c r="B20" s="31" t="str" cm="1">
        <f t="array" ref="B20:D20">_xlfn.XLOOKUP(F20, A:A, B:D, , 0, 2)</f>
        <v>varies</v>
      </c>
      <c r="C20" s="31" t="str">
        <v>unknown</v>
      </c>
      <c r="D20" s="31" t="str">
        <v>Retallack et al. 2011</v>
      </c>
      <c r="E20" s="32"/>
      <c r="F20" s="31" t="s">
        <v>2769</v>
      </c>
      <c r="G20" s="31"/>
    </row>
    <row r="21" spans="1:7" x14ac:dyDescent="0.3">
      <c r="A21" s="31" t="s">
        <v>1960</v>
      </c>
      <c r="B21" s="31" t="str" cm="1">
        <f t="array" ref="B21:D21">_xlfn.XLOOKUP(F21, A:A, B:D, , 0, 2)</f>
        <v>varies</v>
      </c>
      <c r="C21" s="31" t="str">
        <v>unknown</v>
      </c>
      <c r="D21" s="31" t="str">
        <v>Montañez et al. 2007</v>
      </c>
      <c r="E21" s="32"/>
      <c r="F21" s="31" t="s">
        <v>2766</v>
      </c>
      <c r="G21" s="31"/>
    </row>
    <row r="22" spans="1:7" x14ac:dyDescent="0.3">
      <c r="A22" s="31" t="s">
        <v>2084</v>
      </c>
      <c r="B22" s="31" t="str" cm="1">
        <f t="array" ref="B22:D22">_xlfn.XLOOKUP(F22, A:A, B:D, , 0, 2)</f>
        <v>varies</v>
      </c>
      <c r="C22" s="31" t="str">
        <v>unknown</v>
      </c>
      <c r="D22" s="31" t="str">
        <v>Retallack et al. 2011</v>
      </c>
      <c r="E22" s="32"/>
      <c r="F22" s="9" t="s">
        <v>2769</v>
      </c>
      <c r="G22" s="31"/>
    </row>
    <row r="23" spans="1:7" x14ac:dyDescent="0.3">
      <c r="A23" s="31" t="s">
        <v>2000</v>
      </c>
      <c r="B23" s="31" t="str" cm="1">
        <f t="array" ref="B23:D23">_xlfn.XLOOKUP(F23, A:A, B:D, , 0, 2)</f>
        <v>varies</v>
      </c>
      <c r="C23" s="31" t="str">
        <v>unknown</v>
      </c>
      <c r="D23" s="31" t="str">
        <v>Montañez et al. 2007</v>
      </c>
      <c r="E23" s="32"/>
      <c r="F23" s="9" t="s">
        <v>2766</v>
      </c>
      <c r="G23" s="31"/>
    </row>
    <row r="24" spans="1:7" x14ac:dyDescent="0.3">
      <c r="A24" s="31" t="s">
        <v>1957</v>
      </c>
      <c r="B24" s="31" t="str" cm="1">
        <f t="array" ref="B24:D24">_xlfn.XLOOKUP(F24, A:A, B:D, , 0, 2)</f>
        <v>varies</v>
      </c>
      <c r="C24" s="32" t="str">
        <v>unknown</v>
      </c>
      <c r="D24" s="31" t="str">
        <v>Montañez et al. 2007</v>
      </c>
      <c r="E24" s="32"/>
      <c r="F24" s="9" t="s">
        <v>2766</v>
      </c>
      <c r="G24" s="31"/>
    </row>
    <row r="25" spans="1:7" x14ac:dyDescent="0.3">
      <c r="A25" s="31" t="s">
        <v>1956</v>
      </c>
      <c r="B25" s="31" t="str" cm="1">
        <f t="array" ref="B25:D25">_xlfn.XLOOKUP(F25, A:A, B:D, , 0, 2)</f>
        <v>varies</v>
      </c>
      <c r="C25" s="32" t="str">
        <v>unknown</v>
      </c>
      <c r="D25" s="31" t="str">
        <v>Montañez et al. 2007</v>
      </c>
      <c r="E25" s="32"/>
      <c r="F25" s="9" t="s">
        <v>2766</v>
      </c>
      <c r="G25" s="31"/>
    </row>
    <row r="26" spans="1:7" ht="28.8" x14ac:dyDescent="0.3">
      <c r="A26" s="29" t="s">
        <v>1885</v>
      </c>
      <c r="B26" s="29" t="s">
        <v>2761</v>
      </c>
      <c r="C26" s="29" t="s">
        <v>2762</v>
      </c>
      <c r="D26" s="29" t="s">
        <v>2655</v>
      </c>
      <c r="E26" s="30" t="s">
        <v>2760</v>
      </c>
      <c r="F26"/>
    </row>
    <row r="27" spans="1:7" x14ac:dyDescent="0.3">
      <c r="A27" s="31" t="s">
        <v>2029</v>
      </c>
      <c r="B27" s="31" t="str" cm="1">
        <f t="array" ref="B27:D27">_xlfn.XLOOKUP(F27, A:A, B:D, , 0, 2)</f>
        <v>varies</v>
      </c>
      <c r="C27" s="31" t="str">
        <v>varies</v>
      </c>
      <c r="D27" s="31" t="str">
        <v>Witkowski et al. 2018</v>
      </c>
      <c r="E27" s="32"/>
      <c r="F27" s="9" t="s">
        <v>2768</v>
      </c>
      <c r="G27" s="31"/>
    </row>
    <row r="28" spans="1:7" x14ac:dyDescent="0.3">
      <c r="A28" s="31" t="s">
        <v>1985</v>
      </c>
      <c r="B28" s="31" t="str" cm="1">
        <f t="array" ref="B28:D28">_xlfn.XLOOKUP(F28, A:A, B:D, , 0, 2)</f>
        <v>varies</v>
      </c>
      <c r="C28" s="31" t="str">
        <v>unknown</v>
      </c>
      <c r="D28" s="31" t="str">
        <v>Montañez et al. 2007</v>
      </c>
      <c r="E28" s="32"/>
      <c r="F28" s="9" t="s">
        <v>2766</v>
      </c>
      <c r="G28" s="31"/>
    </row>
    <row r="29" spans="1:7" x14ac:dyDescent="0.3">
      <c r="A29" s="31" t="s">
        <v>1994</v>
      </c>
      <c r="B29" s="31" t="str" cm="1">
        <f t="array" ref="B29:D29">_xlfn.XLOOKUP(F29, A:A, B:D, , 0, 2)</f>
        <v>varies</v>
      </c>
      <c r="C29" s="31" t="str">
        <v>unknown</v>
      </c>
      <c r="D29" s="31" t="str">
        <v>Montañez et al. 2007</v>
      </c>
      <c r="E29" s="32"/>
      <c r="F29" s="9" t="s">
        <v>2766</v>
      </c>
      <c r="G29" s="31"/>
    </row>
    <row r="30" spans="1:7" x14ac:dyDescent="0.3">
      <c r="A30" s="31" t="s">
        <v>1872</v>
      </c>
      <c r="B30" s="31" t="str" cm="1">
        <f t="array" ref="B30:D30">_xlfn.XLOOKUP(F30, A:A, B:D, , 0, 2)</f>
        <v>varies</v>
      </c>
      <c r="C30" s="31" t="str">
        <v>unknown</v>
      </c>
      <c r="D30" s="31" t="str">
        <v>Carvajal-Ortiz et al. 2009</v>
      </c>
      <c r="E30" s="32"/>
      <c r="F30" s="9" t="s">
        <v>2755</v>
      </c>
      <c r="G30" s="31"/>
    </row>
    <row r="31" spans="1:7" x14ac:dyDescent="0.3">
      <c r="A31" s="29" t="s">
        <v>2755</v>
      </c>
      <c r="B31" s="29" t="s">
        <v>2753</v>
      </c>
      <c r="C31" s="44" t="s">
        <v>2756</v>
      </c>
      <c r="D31" s="29" t="s">
        <v>2548</v>
      </c>
      <c r="E31" s="30" t="s">
        <v>2757</v>
      </c>
      <c r="F31"/>
    </row>
    <row r="32" spans="1:7" ht="43.2" x14ac:dyDescent="0.3">
      <c r="A32" s="29" t="s">
        <v>2766</v>
      </c>
      <c r="B32" s="29" t="s">
        <v>2753</v>
      </c>
      <c r="C32" s="44" t="s">
        <v>2756</v>
      </c>
      <c r="D32" s="29" t="s">
        <v>2564</v>
      </c>
      <c r="E32" s="30" t="s">
        <v>2767</v>
      </c>
      <c r="F32"/>
      <c r="G32" s="29" t="s">
        <v>577</v>
      </c>
    </row>
    <row r="33" spans="1:7" x14ac:dyDescent="0.3">
      <c r="A33" s="31" t="s">
        <v>2007</v>
      </c>
      <c r="B33" s="31" t="str" cm="1">
        <f t="array" ref="B33:D33">_xlfn.XLOOKUP(F33, A:A, B:D, , 0, 2)</f>
        <v>varies</v>
      </c>
      <c r="C33" s="31" t="str">
        <v>varies</v>
      </c>
      <c r="D33" s="31" t="str">
        <v>Witkowski et al. 2018</v>
      </c>
      <c r="E33" s="32"/>
      <c r="F33" s="9" t="s">
        <v>2768</v>
      </c>
      <c r="G33" s="31"/>
    </row>
    <row r="34" spans="1:7" x14ac:dyDescent="0.3">
      <c r="A34" s="31" t="s">
        <v>2104</v>
      </c>
      <c r="B34" s="31" t="str" cm="1">
        <f t="array" ref="B34:D34">_xlfn.XLOOKUP(F34, A:A, B:D, , 0, 2)</f>
        <v>varies</v>
      </c>
      <c r="C34" s="31" t="str">
        <v>unknown</v>
      </c>
      <c r="D34" s="31" t="str">
        <v>Retallack et al. 2011</v>
      </c>
      <c r="E34" s="32"/>
      <c r="F34" s="9" t="s">
        <v>2769</v>
      </c>
      <c r="G34" s="31"/>
    </row>
    <row r="35" spans="1:7" x14ac:dyDescent="0.3">
      <c r="A35" s="31" t="s">
        <v>2095</v>
      </c>
      <c r="B35" s="31" t="str" cm="1">
        <f t="array" ref="B35:D35">_xlfn.XLOOKUP(F35, A:A, B:D, , 0, 2)</f>
        <v>varies</v>
      </c>
      <c r="C35" s="31" t="str">
        <v>unknown</v>
      </c>
      <c r="D35" s="31" t="str">
        <v>Retallack et al. 2011</v>
      </c>
      <c r="E35" s="32"/>
      <c r="F35" s="9" t="s">
        <v>2769</v>
      </c>
      <c r="G35" s="31"/>
    </row>
    <row r="36" spans="1:7" x14ac:dyDescent="0.3">
      <c r="A36" s="31" t="s">
        <v>2086</v>
      </c>
      <c r="B36" s="31" t="str" cm="1">
        <f t="array" ref="B36:D36">_xlfn.XLOOKUP(F36, A:A, B:D, , 0, 2)</f>
        <v>varies</v>
      </c>
      <c r="C36" s="31" t="str">
        <v>unknown</v>
      </c>
      <c r="D36" s="31" t="str">
        <v>Retallack et al. 2011</v>
      </c>
      <c r="E36" s="32"/>
      <c r="F36" s="9" t="s">
        <v>2769</v>
      </c>
      <c r="G36" s="31"/>
    </row>
    <row r="37" spans="1:7" x14ac:dyDescent="0.3">
      <c r="A37" s="31" t="s">
        <v>1965</v>
      </c>
      <c r="B37" s="31" t="str" cm="1">
        <f t="array" ref="B37:D37">_xlfn.XLOOKUP(F37, A:A, B:D, , 0, 2)</f>
        <v>varies</v>
      </c>
      <c r="C37" s="31" t="str">
        <v>unknown</v>
      </c>
      <c r="D37" s="31" t="str">
        <v>Montañez et al. 2007</v>
      </c>
      <c r="E37" s="32"/>
      <c r="F37" s="9" t="s">
        <v>2766</v>
      </c>
      <c r="G37" s="31"/>
    </row>
    <row r="38" spans="1:7" x14ac:dyDescent="0.3">
      <c r="A38" s="31" t="s">
        <v>2018</v>
      </c>
      <c r="B38" s="31" t="str" cm="1">
        <f t="array" ref="B38:D38">_xlfn.XLOOKUP(F38, A:A, B:D, , 0, 2)</f>
        <v>varies</v>
      </c>
      <c r="C38" s="31" t="str">
        <v>varies</v>
      </c>
      <c r="D38" s="31" t="str">
        <v>Witkowski et al. 2018</v>
      </c>
      <c r="E38" s="32"/>
      <c r="F38" s="9" t="s">
        <v>2768</v>
      </c>
      <c r="G38" s="31"/>
    </row>
    <row r="39" spans="1:7" x14ac:dyDescent="0.3">
      <c r="A39" s="31" t="s">
        <v>1979</v>
      </c>
      <c r="B39" s="31" t="str" cm="1">
        <f t="array" ref="B39:D39">_xlfn.XLOOKUP(F39, A:A, B:D, , 0, 2)</f>
        <v>varies</v>
      </c>
      <c r="C39" s="31" t="str">
        <v>unknown</v>
      </c>
      <c r="D39" s="31" t="str">
        <v>Montañez et al. 2007</v>
      </c>
      <c r="E39" s="32"/>
      <c r="F39" s="9" t="s">
        <v>2766</v>
      </c>
      <c r="G39" s="31"/>
    </row>
    <row r="40" spans="1:7" x14ac:dyDescent="0.3">
      <c r="A40" s="31" t="s">
        <v>1975</v>
      </c>
      <c r="B40" s="31" t="str" cm="1">
        <f t="array" ref="B40:D40">_xlfn.XLOOKUP(F40, A:A, B:D, , 0, 2)</f>
        <v>varies</v>
      </c>
      <c r="C40" s="31" t="str">
        <v>unknown</v>
      </c>
      <c r="D40" s="31" t="str">
        <v>Montañez et al. 2007</v>
      </c>
      <c r="E40" s="32"/>
      <c r="F40" s="9" t="s">
        <v>2766</v>
      </c>
      <c r="G40" s="31"/>
    </row>
    <row r="41" spans="1:7" x14ac:dyDescent="0.3">
      <c r="A41" s="31" t="s">
        <v>1863</v>
      </c>
      <c r="B41" s="31" t="str" cm="1">
        <f t="array" ref="B41:D41">_xlfn.XLOOKUP(F41, A:A, B:D, , 0, 2)</f>
        <v>varies</v>
      </c>
      <c r="C41" s="31" t="str">
        <v>varies</v>
      </c>
      <c r="D41" s="31" t="str">
        <v>Beerling et al. 2002</v>
      </c>
      <c r="E41" s="32"/>
      <c r="F41" s="9" t="s">
        <v>2752</v>
      </c>
      <c r="G41" s="31"/>
    </row>
    <row r="42" spans="1:7" x14ac:dyDescent="0.3">
      <c r="A42" s="31" t="s">
        <v>1856</v>
      </c>
      <c r="B42" s="31" t="str" cm="1">
        <f t="array" ref="B42:D42">_xlfn.XLOOKUP(F42, A:A, B:D, , 0, 2)</f>
        <v>varies</v>
      </c>
      <c r="C42" s="31" t="str">
        <v>varies</v>
      </c>
      <c r="D42" s="31" t="str">
        <v>Beerling et al. 2002</v>
      </c>
      <c r="E42" s="32"/>
      <c r="F42" s="9" t="s">
        <v>2752</v>
      </c>
      <c r="G42" s="31"/>
    </row>
    <row r="43" spans="1:7" x14ac:dyDescent="0.3">
      <c r="A43" s="9" t="s">
        <v>1858</v>
      </c>
      <c r="B43" s="31" t="str" cm="1">
        <f t="array" ref="B43:D43">_xlfn.XLOOKUP(F43, A:A, B:D, , 0, 2)</f>
        <v>varies</v>
      </c>
      <c r="C43" s="31" t="str">
        <v>varies</v>
      </c>
      <c r="D43" s="9" t="str">
        <v>Beerling et al. 2002</v>
      </c>
      <c r="E43" s="32"/>
      <c r="F43" s="31" t="s">
        <v>2752</v>
      </c>
      <c r="G43" s="31"/>
    </row>
    <row r="44" spans="1:7" x14ac:dyDescent="0.3">
      <c r="A44" s="31" t="s">
        <v>1859</v>
      </c>
      <c r="B44" s="31" t="str" cm="1">
        <f t="array" ref="B44:D44">_xlfn.XLOOKUP(F44, A:A, B:D, , 0, 2)</f>
        <v>varies</v>
      </c>
      <c r="C44" s="31" t="str">
        <v>varies</v>
      </c>
      <c r="D44" s="31" t="str">
        <v>Beerling et al. 2002</v>
      </c>
      <c r="E44" s="32"/>
      <c r="F44" s="9" t="s">
        <v>2752</v>
      </c>
      <c r="G44" s="31"/>
    </row>
    <row r="45" spans="1:7" x14ac:dyDescent="0.3">
      <c r="A45" s="31" t="s">
        <v>1864</v>
      </c>
      <c r="B45" s="31" t="str" cm="1">
        <f t="array" ref="B45:D45">_xlfn.XLOOKUP(F45, A:A, B:D, , 0, 2)</f>
        <v>varies</v>
      </c>
      <c r="C45" s="31" t="str">
        <v>varies</v>
      </c>
      <c r="D45" s="31" t="str">
        <v>Beerling et al. 2002</v>
      </c>
      <c r="E45" s="32"/>
      <c r="F45" s="9" t="s">
        <v>2752</v>
      </c>
      <c r="G45" s="31"/>
    </row>
    <row r="46" spans="1:7" x14ac:dyDescent="0.3">
      <c r="A46" s="9" t="s">
        <v>1861</v>
      </c>
      <c r="B46" s="31" t="str" cm="1">
        <f t="array" ref="B46:D46">_xlfn.XLOOKUP(F46, A:A, B:D, , 0, 2)</f>
        <v>varies</v>
      </c>
      <c r="C46" s="31" t="str">
        <v>varies</v>
      </c>
      <c r="D46" s="31" t="str">
        <v>Beerling et al. 2002</v>
      </c>
      <c r="E46" s="32"/>
      <c r="F46" s="9" t="s">
        <v>2752</v>
      </c>
      <c r="G46" s="31"/>
    </row>
    <row r="47" spans="1:7" ht="43.2" x14ac:dyDescent="0.3">
      <c r="A47" t="s">
        <v>1879</v>
      </c>
      <c r="B47" s="29" t="s">
        <v>2758</v>
      </c>
      <c r="C47" s="29">
        <v>6</v>
      </c>
      <c r="D47" s="29" t="s">
        <v>2549</v>
      </c>
      <c r="E47" s="30" t="s">
        <v>2759</v>
      </c>
      <c r="F47"/>
      <c r="G47" s="29" t="s">
        <v>577</v>
      </c>
    </row>
    <row r="48" spans="1:7" x14ac:dyDescent="0.3">
      <c r="A48" s="9" t="s">
        <v>1860</v>
      </c>
      <c r="B48" s="31" t="str" cm="1">
        <f t="array" ref="B48:D48">_xlfn.XLOOKUP(F48, A:A, B:D, , 0, 2)</f>
        <v>varies</v>
      </c>
      <c r="C48" s="31" t="str">
        <v>varies</v>
      </c>
      <c r="D48" s="31" t="str">
        <v>Beerling et al. 2002</v>
      </c>
      <c r="E48" s="32"/>
      <c r="F48" s="9" t="s">
        <v>2752</v>
      </c>
      <c r="G48" s="31"/>
    </row>
    <row r="49" spans="1:7" x14ac:dyDescent="0.3">
      <c r="A49" s="9" t="s">
        <v>1866</v>
      </c>
      <c r="B49" s="31" t="str" cm="1">
        <f t="array" ref="B49:D49">_xlfn.XLOOKUP(F49, A:A, B:D, , 0, 2)</f>
        <v>varies</v>
      </c>
      <c r="C49" s="31" t="str">
        <v>varies</v>
      </c>
      <c r="D49" s="31" t="str">
        <v>Beerling et al. 2002</v>
      </c>
      <c r="E49" s="32"/>
      <c r="F49" s="9" t="s">
        <v>2752</v>
      </c>
      <c r="G49" s="31"/>
    </row>
    <row r="50" spans="1:7" x14ac:dyDescent="0.3">
      <c r="A50" s="9" t="s">
        <v>1865</v>
      </c>
      <c r="B50" s="31" t="str" cm="1">
        <f t="array" ref="B50:D50">_xlfn.XLOOKUP(F50, A:A, B:D, , 0, 2)</f>
        <v>varies</v>
      </c>
      <c r="C50" s="31" t="str">
        <v>varies</v>
      </c>
      <c r="D50" s="31" t="str">
        <v>Beerling et al. 2002</v>
      </c>
      <c r="E50" s="32"/>
      <c r="F50" s="9" t="s">
        <v>2752</v>
      </c>
      <c r="G50" s="31"/>
    </row>
    <row r="51" spans="1:7" x14ac:dyDescent="0.3">
      <c r="A51" s="9" t="s">
        <v>1862</v>
      </c>
      <c r="B51" s="31" t="str" cm="1">
        <f t="array" ref="B51:D51">_xlfn.XLOOKUP(F51, A:A, B:D, , 0, 2)</f>
        <v>varies</v>
      </c>
      <c r="C51" s="31" t="str">
        <v>varies</v>
      </c>
      <c r="D51" s="31" t="str">
        <v>Beerling et al. 2002</v>
      </c>
      <c r="E51" s="32"/>
      <c r="F51" s="9" t="s">
        <v>2752</v>
      </c>
      <c r="G51" s="31"/>
    </row>
    <row r="52" spans="1:7" x14ac:dyDescent="0.3">
      <c r="A52" s="9" t="s">
        <v>1857</v>
      </c>
      <c r="B52" s="31" t="str" cm="1">
        <f t="array" ref="B52:D52">_xlfn.XLOOKUP(F52, A:A, B:D, , 0, 2)</f>
        <v>varies</v>
      </c>
      <c r="C52" s="31" t="str">
        <v>varies</v>
      </c>
      <c r="D52" s="31" t="str">
        <v>Beerling et al. 2002</v>
      </c>
      <c r="E52" s="32"/>
      <c r="F52" s="9" t="s">
        <v>2752</v>
      </c>
      <c r="G52" s="31"/>
    </row>
    <row r="53" spans="1:7" x14ac:dyDescent="0.3">
      <c r="A53" t="s">
        <v>2769</v>
      </c>
      <c r="B53" s="29" t="s">
        <v>2753</v>
      </c>
      <c r="C53" s="44" t="s">
        <v>2756</v>
      </c>
      <c r="D53" s="29" t="s">
        <v>2571</v>
      </c>
      <c r="E53" s="30" t="s">
        <v>2771</v>
      </c>
      <c r="F53"/>
    </row>
    <row r="54" spans="1:7" x14ac:dyDescent="0.3">
      <c r="A54" s="9" t="s">
        <v>2011</v>
      </c>
      <c r="B54" s="31" t="str" cm="1">
        <f t="array" ref="B54:D54">_xlfn.XLOOKUP(F54, A:A, B:D, , 0, 2)</f>
        <v>varies</v>
      </c>
      <c r="C54" s="31" t="str">
        <v>varies</v>
      </c>
      <c r="D54" s="31" t="str">
        <v>Witkowski et al. 2018</v>
      </c>
      <c r="E54" s="32"/>
      <c r="F54" s="9" t="s">
        <v>2768</v>
      </c>
      <c r="G54" s="31"/>
    </row>
    <row r="55" spans="1:7" x14ac:dyDescent="0.3">
      <c r="A55" t="s">
        <v>2752</v>
      </c>
      <c r="B55" s="29" t="s">
        <v>2753</v>
      </c>
      <c r="C55" s="29" t="s">
        <v>2753</v>
      </c>
      <c r="D55" s="29" t="s">
        <v>2546</v>
      </c>
      <c r="E55" s="30" t="s">
        <v>2754</v>
      </c>
      <c r="F55"/>
    </row>
    <row r="56" spans="1:7" x14ac:dyDescent="0.3">
      <c r="A56" s="9" t="s">
        <v>2034</v>
      </c>
      <c r="B56" s="31" t="str" cm="1">
        <f t="array" ref="B56:D56">_xlfn.XLOOKUP(F56, A:A, B:D, , 0, 2)</f>
        <v>varies</v>
      </c>
      <c r="C56" s="31" t="str">
        <v>varies</v>
      </c>
      <c r="D56" s="31" t="str">
        <v>Witkowski et al. 2018</v>
      </c>
      <c r="E56" s="32"/>
      <c r="F56" s="9" t="s">
        <v>2768</v>
      </c>
      <c r="G56" s="31"/>
    </row>
    <row r="57" spans="1:7" x14ac:dyDescent="0.3">
      <c r="A57" s="9" t="s">
        <v>2088</v>
      </c>
      <c r="B57" s="31" t="str" cm="1">
        <f t="array" ref="B57:D57">_xlfn.XLOOKUP(F57, A:A, B:D, , 0, 2)</f>
        <v>varies</v>
      </c>
      <c r="C57" s="31" t="str">
        <v>unknown</v>
      </c>
      <c r="D57" s="31" t="str">
        <v>Retallack et al. 2011</v>
      </c>
      <c r="E57" s="32"/>
      <c r="F57" s="9" t="s">
        <v>2769</v>
      </c>
      <c r="G57" s="31"/>
    </row>
    <row r="58" spans="1:7" x14ac:dyDescent="0.3">
      <c r="A58" s="9" t="s">
        <v>2093</v>
      </c>
      <c r="B58" s="31" t="str" cm="1">
        <f t="array" ref="B58:D58">_xlfn.XLOOKUP(F58, A:A, B:D, , 0, 2)</f>
        <v>varies</v>
      </c>
      <c r="C58" s="31" t="str">
        <v>unknown</v>
      </c>
      <c r="D58" s="31" t="str">
        <v>Retallack et al. 2011</v>
      </c>
      <c r="E58" s="32"/>
      <c r="F58" s="9" t="s">
        <v>2769</v>
      </c>
      <c r="G58" s="31"/>
    </row>
    <row r="59" spans="1:7" ht="57.6" x14ac:dyDescent="0.3">
      <c r="A59" t="s">
        <v>1891</v>
      </c>
      <c r="B59" s="29" t="s">
        <v>2764</v>
      </c>
      <c r="C59" s="29" t="s">
        <v>2765</v>
      </c>
      <c r="D59" s="29" t="s">
        <v>2655</v>
      </c>
      <c r="E59" s="30" t="s">
        <v>2763</v>
      </c>
      <c r="F59"/>
    </row>
    <row r="60" spans="1:7" x14ac:dyDescent="0.3">
      <c r="A60" s="9" t="s">
        <v>2002</v>
      </c>
      <c r="B60" s="31" t="str" cm="1">
        <f t="array" ref="B60:D60">_xlfn.XLOOKUP(F60, A:A, B:D, , 0, 2)</f>
        <v>varies</v>
      </c>
      <c r="C60" s="31" t="str">
        <v>unknown</v>
      </c>
      <c r="D60" s="31" t="str">
        <v>Montañez et al. 2007</v>
      </c>
      <c r="E60" s="32"/>
      <c r="F60" s="9" t="s">
        <v>2766</v>
      </c>
      <c r="G60" s="31"/>
    </row>
    <row r="61" spans="1:7" x14ac:dyDescent="0.3">
      <c r="A61" s="9" t="s">
        <v>2017</v>
      </c>
      <c r="B61" s="31" t="str" cm="1">
        <f t="array" ref="B61:D61">_xlfn.XLOOKUP(F61, A:A, B:D, , 0, 2)</f>
        <v>varies</v>
      </c>
      <c r="C61" s="31" t="str">
        <v>varies</v>
      </c>
      <c r="D61" s="31" t="str">
        <v>Witkowski et al. 2018</v>
      </c>
      <c r="E61" s="32"/>
      <c r="F61" s="9" t="s">
        <v>2768</v>
      </c>
      <c r="G61" s="31"/>
    </row>
    <row r="62" spans="1:7" x14ac:dyDescent="0.3">
      <c r="A62" s="9" t="s">
        <v>2036</v>
      </c>
      <c r="B62" s="31" t="str" cm="1">
        <f t="array" ref="B62:D62">_xlfn.XLOOKUP(F62, A:A, B:D, , 0, 2)</f>
        <v>varies</v>
      </c>
      <c r="C62" s="31" t="str">
        <v>varies</v>
      </c>
      <c r="D62" s="31" t="str">
        <v>Witkowski et al. 2018</v>
      </c>
      <c r="E62" s="32"/>
      <c r="F62" s="9" t="s">
        <v>2768</v>
      </c>
      <c r="G62" s="31"/>
    </row>
    <row r="63" spans="1:7" x14ac:dyDescent="0.3">
      <c r="A63" s="9" t="s">
        <v>2014</v>
      </c>
      <c r="B63" s="31" t="str" cm="1">
        <f t="array" ref="B63:D63">_xlfn.XLOOKUP(F63, A:A, B:D, , 0, 2)</f>
        <v>varies</v>
      </c>
      <c r="C63" s="31" t="str">
        <v>varies</v>
      </c>
      <c r="D63" s="31" t="str">
        <v>Witkowski et al. 2018</v>
      </c>
      <c r="E63" s="32"/>
      <c r="F63" s="9" t="s">
        <v>2768</v>
      </c>
      <c r="G63" s="31"/>
    </row>
    <row r="64" spans="1:7" x14ac:dyDescent="0.3">
      <c r="A64" s="9" t="s">
        <v>2027</v>
      </c>
      <c r="B64" s="31" t="str" cm="1">
        <f t="array" ref="B64:D64">_xlfn.XLOOKUP(F64, A:A, B:D, , 0, 2)</f>
        <v>varies</v>
      </c>
      <c r="C64" s="31" t="str">
        <v>varies</v>
      </c>
      <c r="D64" s="31" t="str">
        <v>Witkowski et al. 2018</v>
      </c>
      <c r="E64" s="32"/>
      <c r="F64" s="9" t="s">
        <v>2768</v>
      </c>
      <c r="G64" s="31"/>
    </row>
    <row r="65" spans="1:7" x14ac:dyDescent="0.3">
      <c r="A65" s="9" t="s">
        <v>2020</v>
      </c>
      <c r="B65" s="31" t="str" cm="1">
        <f t="array" ref="B65:D65">_xlfn.XLOOKUP(F65, A:A, B:D, , 0, 2)</f>
        <v>varies</v>
      </c>
      <c r="C65" s="31" t="str">
        <v>varies</v>
      </c>
      <c r="D65" s="31" t="str">
        <v>Witkowski et al. 2018</v>
      </c>
      <c r="E65" s="32"/>
      <c r="F65" s="9" t="s">
        <v>2768</v>
      </c>
      <c r="G65" s="31"/>
    </row>
    <row r="66" spans="1:7" x14ac:dyDescent="0.3">
      <c r="A66" s="9" t="s">
        <v>2021</v>
      </c>
      <c r="B66" s="31" t="str" cm="1">
        <f t="array" ref="B66:D66">_xlfn.XLOOKUP(F66, A:A, B:D, , 0, 2)</f>
        <v>varies</v>
      </c>
      <c r="C66" s="31" t="str">
        <v>varies</v>
      </c>
      <c r="D66" s="31" t="str">
        <v>Witkowski et al. 2018</v>
      </c>
      <c r="E66" s="32"/>
      <c r="F66" s="9" t="s">
        <v>2768</v>
      </c>
      <c r="G66" s="31"/>
    </row>
    <row r="67" spans="1:7" x14ac:dyDescent="0.3">
      <c r="A67" s="9" t="s">
        <v>2028</v>
      </c>
      <c r="B67" s="31" t="str" cm="1">
        <f t="array" ref="B67:D67">_xlfn.XLOOKUP(F67, A:A, B:D, , 0, 2)</f>
        <v>varies</v>
      </c>
      <c r="C67" s="31" t="str">
        <v>varies</v>
      </c>
      <c r="D67" s="31" t="str">
        <v>Witkowski et al. 2018</v>
      </c>
      <c r="E67" s="32"/>
      <c r="F67" s="9" t="s">
        <v>2768</v>
      </c>
      <c r="G67" s="31"/>
    </row>
    <row r="68" spans="1:7" x14ac:dyDescent="0.3">
      <c r="A68" s="9" t="s">
        <v>2009</v>
      </c>
      <c r="B68" s="31" t="str" cm="1">
        <f t="array" ref="B68:D68">_xlfn.XLOOKUP(F68, A:A, B:D, , 0, 2)</f>
        <v>varies</v>
      </c>
      <c r="C68" s="31" t="str">
        <v>varies</v>
      </c>
      <c r="D68" s="31" t="str">
        <v>Witkowski et al. 2018</v>
      </c>
      <c r="E68" s="32"/>
      <c r="F68" s="9" t="s">
        <v>2768</v>
      </c>
      <c r="G68" s="31"/>
    </row>
    <row r="69" spans="1:7" x14ac:dyDescent="0.3">
      <c r="A69" s="9" t="s">
        <v>2030</v>
      </c>
      <c r="B69" s="31" t="str" cm="1">
        <f t="array" ref="B69:D69">_xlfn.XLOOKUP(F69, A:A, B:D, , 0, 2)</f>
        <v>varies</v>
      </c>
      <c r="C69" s="31" t="str">
        <v>varies</v>
      </c>
      <c r="D69" s="31" t="str">
        <v>Witkowski et al. 2018</v>
      </c>
      <c r="E69" s="32"/>
      <c r="F69" s="9" t="s">
        <v>2768</v>
      </c>
      <c r="G69" s="31"/>
    </row>
    <row r="70" spans="1:7" x14ac:dyDescent="0.3">
      <c r="A70" s="9" t="s">
        <v>2025</v>
      </c>
      <c r="B70" s="31" t="str" cm="1">
        <f t="array" ref="B70:D70">_xlfn.XLOOKUP(F70, A:A, B:D, , 0, 2)</f>
        <v>varies</v>
      </c>
      <c r="C70" s="31" t="str">
        <v>varies</v>
      </c>
      <c r="D70" s="31" t="str">
        <v>Witkowski et al. 2018</v>
      </c>
      <c r="E70" s="32"/>
      <c r="F70" s="9" t="s">
        <v>2768</v>
      </c>
      <c r="G70" s="31"/>
    </row>
    <row r="71" spans="1:7" x14ac:dyDescent="0.3">
      <c r="A71" s="9" t="s">
        <v>2016</v>
      </c>
      <c r="B71" s="31" t="str" cm="1">
        <f t="array" ref="B71:D71">_xlfn.XLOOKUP(F71, A:A, B:D, , 0, 2)</f>
        <v>varies</v>
      </c>
      <c r="C71" s="31" t="str">
        <v>varies</v>
      </c>
      <c r="D71" s="31" t="str">
        <v>Witkowski et al. 2018</v>
      </c>
      <c r="E71" s="32"/>
      <c r="F71" s="9" t="s">
        <v>2768</v>
      </c>
      <c r="G71" s="31"/>
    </row>
    <row r="72" spans="1:7" x14ac:dyDescent="0.3">
      <c r="A72" s="9" t="s">
        <v>2012</v>
      </c>
      <c r="B72" s="31" t="str" cm="1">
        <f t="array" ref="B72:D72">_xlfn.XLOOKUP(F72, A:A, B:D, , 0, 2)</f>
        <v>varies</v>
      </c>
      <c r="C72" s="31" t="str">
        <v>varies</v>
      </c>
      <c r="D72" s="31" t="str">
        <v>Witkowski et al. 2018</v>
      </c>
      <c r="E72" s="32"/>
      <c r="F72" s="9" t="s">
        <v>2768</v>
      </c>
      <c r="G72" s="31"/>
    </row>
    <row r="73" spans="1:7" x14ac:dyDescent="0.3">
      <c r="A73" s="9" t="s">
        <v>2019</v>
      </c>
      <c r="B73" s="31" t="str" cm="1">
        <f t="array" ref="B73:D73">_xlfn.XLOOKUP(F73, A:A, B:D, , 0, 2)</f>
        <v>varies</v>
      </c>
      <c r="C73" s="31" t="str">
        <v>varies</v>
      </c>
      <c r="D73" s="31" t="str">
        <v>Witkowski et al. 2018</v>
      </c>
      <c r="E73" s="32"/>
      <c r="F73" s="9" t="s">
        <v>2768</v>
      </c>
      <c r="G73" s="31"/>
    </row>
    <row r="74" spans="1:7" x14ac:dyDescent="0.3">
      <c r="A74" s="9" t="s">
        <v>2022</v>
      </c>
      <c r="B74" s="31" t="str" cm="1">
        <f t="array" ref="B74:D74">_xlfn.XLOOKUP(F74, A:A, B:D, , 0, 2)</f>
        <v>varies</v>
      </c>
      <c r="C74" s="31" t="str">
        <v>varies</v>
      </c>
      <c r="D74" s="31" t="str">
        <v>Witkowski et al. 2018</v>
      </c>
      <c r="E74" s="32"/>
      <c r="F74" s="9" t="s">
        <v>2768</v>
      </c>
      <c r="G74" s="31"/>
    </row>
    <row r="75" spans="1:7" x14ac:dyDescent="0.3">
      <c r="A75" s="9" t="s">
        <v>2024</v>
      </c>
      <c r="B75" s="31" t="str" cm="1">
        <f t="array" ref="B75:D75">_xlfn.XLOOKUP(F75, A:A, B:D, , 0, 2)</f>
        <v>varies</v>
      </c>
      <c r="C75" s="31" t="str">
        <v>varies</v>
      </c>
      <c r="D75" s="31" t="str">
        <v>Witkowski et al. 2018</v>
      </c>
      <c r="E75" s="32"/>
      <c r="F75" s="9" t="s">
        <v>2768</v>
      </c>
      <c r="G75" s="31"/>
    </row>
    <row r="76" spans="1:7" x14ac:dyDescent="0.3">
      <c r="A76" s="9" t="s">
        <v>2006</v>
      </c>
      <c r="B76" s="31" t="str" cm="1">
        <f t="array" ref="B76:D76">_xlfn.XLOOKUP(F76, A:A, B:D, , 0, 2)</f>
        <v>varies</v>
      </c>
      <c r="C76" s="31" t="str">
        <v>varies</v>
      </c>
      <c r="D76" s="31" t="str">
        <v>Witkowski et al. 2018</v>
      </c>
      <c r="E76" s="32"/>
      <c r="F76" s="9" t="s">
        <v>2768</v>
      </c>
      <c r="G76" s="31"/>
    </row>
    <row r="77" spans="1:7" x14ac:dyDescent="0.3">
      <c r="A77" s="9" t="s">
        <v>2032</v>
      </c>
      <c r="B77" s="31" t="str" cm="1">
        <f t="array" ref="B77:D77">_xlfn.XLOOKUP(F77, A:A, B:D, , 0, 2)</f>
        <v>varies</v>
      </c>
      <c r="C77" s="31" t="str">
        <v>varies</v>
      </c>
      <c r="D77" s="31" t="str">
        <v>Witkowski et al. 2018</v>
      </c>
      <c r="E77" s="32"/>
      <c r="F77" s="9" t="s">
        <v>2768</v>
      </c>
      <c r="G77" s="31"/>
    </row>
    <row r="78" spans="1:7" x14ac:dyDescent="0.3">
      <c r="A78" s="9" t="s">
        <v>2008</v>
      </c>
      <c r="B78" s="31" t="str" cm="1">
        <f t="array" ref="B78:D78">_xlfn.XLOOKUP(F78, A:A, B:D, , 0, 2)</f>
        <v>varies</v>
      </c>
      <c r="C78" s="31" t="str">
        <v>varies</v>
      </c>
      <c r="D78" s="31" t="str">
        <v>Witkowski et al. 2018</v>
      </c>
      <c r="E78" s="32"/>
      <c r="F78" s="9" t="s">
        <v>2768</v>
      </c>
      <c r="G78" s="31"/>
    </row>
    <row r="79" spans="1:7" x14ac:dyDescent="0.3">
      <c r="A79" s="9" t="s">
        <v>2035</v>
      </c>
      <c r="B79" s="31" t="str" cm="1">
        <f t="array" ref="B79:D79">_xlfn.XLOOKUP(F79, A:A, B:D, , 0, 2)</f>
        <v>varies</v>
      </c>
      <c r="C79" s="31" t="str">
        <v>varies</v>
      </c>
      <c r="D79" s="31" t="str">
        <v>Witkowski et al. 2018</v>
      </c>
      <c r="E79" s="32"/>
      <c r="F79" s="9" t="s">
        <v>2768</v>
      </c>
      <c r="G79" s="31"/>
    </row>
    <row r="80" spans="1:7" x14ac:dyDescent="0.3">
      <c r="A80" s="9" t="s">
        <v>2023</v>
      </c>
      <c r="B80" s="31" t="str" cm="1">
        <f t="array" ref="B80:D80">_xlfn.XLOOKUP(F80, A:A, B:D, , 0, 2)</f>
        <v>varies</v>
      </c>
      <c r="C80" s="31" t="str">
        <v>varies</v>
      </c>
      <c r="D80" s="31" t="str">
        <v>Witkowski et al. 2018</v>
      </c>
      <c r="E80" s="32"/>
      <c r="F80" s="9" t="s">
        <v>2768</v>
      </c>
      <c r="G80" s="31"/>
    </row>
    <row r="81" spans="1:7" x14ac:dyDescent="0.3">
      <c r="A81" s="9" t="s">
        <v>2013</v>
      </c>
      <c r="B81" s="31" t="str" cm="1">
        <f t="array" ref="B81:D81">_xlfn.XLOOKUP(F81, A:A, B:D, , 0, 2)</f>
        <v>varies</v>
      </c>
      <c r="C81" s="31" t="str">
        <v>varies</v>
      </c>
      <c r="D81" s="31" t="str">
        <v>Witkowski et al. 2018</v>
      </c>
      <c r="E81" s="32"/>
      <c r="F81" s="9" t="s">
        <v>2768</v>
      </c>
      <c r="G81" s="31"/>
    </row>
    <row r="82" spans="1:7" x14ac:dyDescent="0.3">
      <c r="A82" s="9" t="s">
        <v>2033</v>
      </c>
      <c r="B82" s="31" t="str" cm="1">
        <f t="array" ref="B82:D82">_xlfn.XLOOKUP(F82, A:A, B:D, , 0, 2)</f>
        <v>varies</v>
      </c>
      <c r="C82" s="31" t="str">
        <v>varies</v>
      </c>
      <c r="D82" s="31" t="str">
        <v>Witkowski et al. 2018</v>
      </c>
      <c r="E82" s="32"/>
      <c r="F82" s="9" t="s">
        <v>2768</v>
      </c>
      <c r="G82" s="31"/>
    </row>
    <row r="83" spans="1:7" x14ac:dyDescent="0.3">
      <c r="A83" s="9" t="s">
        <v>2031</v>
      </c>
      <c r="B83" s="31" t="str" cm="1">
        <f t="array" ref="B83:D83">_xlfn.XLOOKUP(F83, A:A, B:D, , 0, 2)</f>
        <v>varies</v>
      </c>
      <c r="C83" s="31" t="str">
        <v>varies</v>
      </c>
      <c r="D83" s="31" t="str">
        <v>Witkowski et al. 2018</v>
      </c>
      <c r="E83" s="32"/>
      <c r="F83" s="9" t="s">
        <v>2768</v>
      </c>
      <c r="G83" s="31"/>
    </row>
    <row r="84" spans="1:7" x14ac:dyDescent="0.3">
      <c r="A84" s="9" t="s">
        <v>2005</v>
      </c>
      <c r="B84" s="31" t="str" cm="1">
        <f t="array" ref="B84:D84">_xlfn.XLOOKUP(F84, A:A, B:D, , 0, 2)</f>
        <v>varies</v>
      </c>
      <c r="C84" s="31" t="str">
        <v>varies</v>
      </c>
      <c r="D84" s="31" t="str">
        <v>Witkowski et al. 2018</v>
      </c>
      <c r="E84" s="32"/>
      <c r="F84" s="9" t="s">
        <v>2768</v>
      </c>
      <c r="G84" s="31"/>
    </row>
    <row r="85" spans="1:7" x14ac:dyDescent="0.3">
      <c r="A85" s="9" t="s">
        <v>1990</v>
      </c>
      <c r="B85" s="31" t="str" cm="1">
        <f t="array" ref="B85:D85">_xlfn.XLOOKUP(F85, A:A, B:D, , 0, 2)</f>
        <v>varies</v>
      </c>
      <c r="C85" s="31" t="str">
        <v>unknown</v>
      </c>
      <c r="D85" s="31" t="str">
        <v>Montañez et al. 2007</v>
      </c>
      <c r="E85" s="32"/>
      <c r="F85" s="9" t="s">
        <v>2766</v>
      </c>
      <c r="G85" s="31"/>
    </row>
    <row r="86" spans="1:7" x14ac:dyDescent="0.3">
      <c r="A86" s="9" t="s">
        <v>2026</v>
      </c>
      <c r="B86" s="31" t="str" cm="1">
        <f t="array" ref="B86:D86">_xlfn.XLOOKUP(F86, A:A, B:D, , 0, 2)</f>
        <v>varies</v>
      </c>
      <c r="C86" s="31" t="str">
        <v>varies</v>
      </c>
      <c r="D86" s="31" t="str">
        <v>Witkowski et al. 2018</v>
      </c>
      <c r="E86" s="32"/>
      <c r="F86" s="9" t="s">
        <v>2768</v>
      </c>
      <c r="G86" s="31"/>
    </row>
    <row r="87" spans="1:7" x14ac:dyDescent="0.3">
      <c r="A87" s="9" t="s">
        <v>1981</v>
      </c>
      <c r="B87" s="31" t="str" cm="1">
        <f t="array" ref="B87:D87">_xlfn.XLOOKUP(F87, A:A, B:D, , 0, 2)</f>
        <v>varies</v>
      </c>
      <c r="C87" s="31" t="str">
        <v>unknown</v>
      </c>
      <c r="D87" s="31" t="str">
        <v>Montañez et al. 2007</v>
      </c>
      <c r="E87" s="32"/>
      <c r="F87" s="9" t="s">
        <v>2766</v>
      </c>
      <c r="G87" s="31"/>
    </row>
    <row r="88" spans="1:7" x14ac:dyDescent="0.3">
      <c r="A88" s="9" t="s">
        <v>1973</v>
      </c>
      <c r="B88" s="31" t="str" cm="1">
        <f t="array" ref="B88:D88">_xlfn.XLOOKUP(F88, A:A, B:D, , 0, 2)</f>
        <v>varies</v>
      </c>
      <c r="C88" s="31" t="str">
        <v>unknown</v>
      </c>
      <c r="D88" s="31" t="str">
        <v>Montañez et al. 2007</v>
      </c>
      <c r="E88" s="32"/>
      <c r="F88" s="9" t="s">
        <v>2766</v>
      </c>
      <c r="G88" s="31"/>
    </row>
    <row r="89" spans="1:7" x14ac:dyDescent="0.3">
      <c r="A89" s="9" t="s">
        <v>2100</v>
      </c>
      <c r="B89" s="31" t="str" cm="1">
        <f t="array" ref="B89:D89">_xlfn.XLOOKUP(F89, A:A, B:D, , 0, 2)</f>
        <v>varies</v>
      </c>
      <c r="C89" s="31" t="str">
        <v>unknown</v>
      </c>
      <c r="D89" s="31" t="str">
        <v>Retallack et al. 2011</v>
      </c>
      <c r="E89" s="32"/>
      <c r="F89" s="9" t="s">
        <v>2769</v>
      </c>
      <c r="G89" s="31"/>
    </row>
    <row r="90" spans="1:7" x14ac:dyDescent="0.3">
      <c r="A90" t="s">
        <v>2770</v>
      </c>
      <c r="B90" s="29" t="s">
        <v>2753</v>
      </c>
      <c r="C90" s="29" t="s">
        <v>2753</v>
      </c>
      <c r="D90" t="s">
        <v>2565</v>
      </c>
      <c r="E90" s="30" t="s">
        <v>2670</v>
      </c>
      <c r="F90" s="29" t="s">
        <v>2769</v>
      </c>
    </row>
    <row r="91" spans="1:7" x14ac:dyDescent="0.3">
      <c r="A91" s="31" t="s">
        <v>2098</v>
      </c>
      <c r="B91" s="31" t="str" cm="1">
        <f t="array" ref="B91:D91">_xlfn.XLOOKUP(F91, A:A, B:D, , 0, 2)</f>
        <v>varies</v>
      </c>
      <c r="C91" s="31" t="str">
        <v>unknown</v>
      </c>
      <c r="D91" s="31" t="str">
        <v>Retallack et al. 2011</v>
      </c>
      <c r="E91" s="32"/>
      <c r="F91" s="31" t="s">
        <v>2769</v>
      </c>
      <c r="G91" s="31"/>
    </row>
    <row r="93" spans="1:7" x14ac:dyDescent="0.3">
      <c r="A93"/>
    </row>
    <row r="94" spans="1:7" x14ac:dyDescent="0.3">
      <c r="A94"/>
    </row>
    <row r="95" spans="1:7" x14ac:dyDescent="0.3">
      <c r="A95"/>
    </row>
    <row r="96" spans="1:7"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sheetData>
  <autoFilter ref="A1:G76" xr:uid="{9C583F38-106E-4396-8210-CABD4A2BDD16}">
    <sortState xmlns:xlrd2="http://schemas.microsoft.com/office/spreadsheetml/2017/richdata2" ref="A2:G91">
      <sortCondition ref="A1:A76"/>
    </sortState>
  </autoFilter>
  <phoneticPr fontId="3" type="noConversion"/>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DE141-C074-4284-AC96-F3E2BC0C5EB8}">
  <dimension ref="A1:C29"/>
  <sheetViews>
    <sheetView workbookViewId="0">
      <pane ySplit="1" topLeftCell="A10" activePane="bottomLeft" state="frozen"/>
      <selection pane="bottomLeft" activeCell="B14" sqref="B14"/>
    </sheetView>
  </sheetViews>
  <sheetFormatPr defaultRowHeight="14.4" x14ac:dyDescent="0.3"/>
  <cols>
    <col min="1" max="1" width="22.33203125" bestFit="1" customWidth="1"/>
    <col min="2" max="2" width="100.77734375" style="1" customWidth="1"/>
  </cols>
  <sheetData>
    <row r="1" spans="1:2" x14ac:dyDescent="0.3">
      <c r="A1" s="2" t="s">
        <v>27</v>
      </c>
      <c r="B1" s="26" t="s">
        <v>15</v>
      </c>
    </row>
    <row r="2" spans="1:2" ht="28.8" x14ac:dyDescent="0.3">
      <c r="A2" s="22" t="s">
        <v>0</v>
      </c>
      <c r="B2" s="23" t="s">
        <v>28</v>
      </c>
    </row>
    <row r="3" spans="1:2" x14ac:dyDescent="0.3">
      <c r="A3" s="22" t="s">
        <v>1</v>
      </c>
      <c r="B3" s="23" t="s">
        <v>29</v>
      </c>
    </row>
    <row r="4" spans="1:2" ht="28.8" x14ac:dyDescent="0.3">
      <c r="A4" s="17" t="s">
        <v>16</v>
      </c>
      <c r="B4" s="18" t="s">
        <v>1680</v>
      </c>
    </row>
    <row r="5" spans="1:2" ht="28.8" x14ac:dyDescent="0.3">
      <c r="A5" s="24" t="s">
        <v>8</v>
      </c>
      <c r="B5" s="18" t="s">
        <v>1681</v>
      </c>
    </row>
    <row r="6" spans="1:2" x14ac:dyDescent="0.3">
      <c r="A6" t="s">
        <v>17</v>
      </c>
      <c r="B6" s="1" t="s">
        <v>48</v>
      </c>
    </row>
    <row r="7" spans="1:2" x14ac:dyDescent="0.3">
      <c r="A7" t="s">
        <v>2</v>
      </c>
      <c r="B7" s="45" t="s">
        <v>46</v>
      </c>
    </row>
    <row r="8" spans="1:2" x14ac:dyDescent="0.3">
      <c r="A8" t="s">
        <v>3</v>
      </c>
      <c r="B8" s="45"/>
    </row>
    <row r="9" spans="1:2" x14ac:dyDescent="0.3">
      <c r="A9" s="20" t="s">
        <v>19</v>
      </c>
      <c r="B9" s="21" t="s">
        <v>47</v>
      </c>
    </row>
    <row r="10" spans="1:2" ht="100.8" x14ac:dyDescent="0.3">
      <c r="A10" t="s">
        <v>18</v>
      </c>
      <c r="B10" s="1" t="s">
        <v>45</v>
      </c>
    </row>
    <row r="11" spans="1:2" x14ac:dyDescent="0.3">
      <c r="A11" s="17" t="s">
        <v>4</v>
      </c>
      <c r="B11" s="46" t="s">
        <v>3317</v>
      </c>
    </row>
    <row r="12" spans="1:2" x14ac:dyDescent="0.3">
      <c r="A12" s="19" t="s">
        <v>20</v>
      </c>
      <c r="B12" s="45"/>
    </row>
    <row r="13" spans="1:2" x14ac:dyDescent="0.3">
      <c r="A13" s="20" t="s">
        <v>10</v>
      </c>
      <c r="B13" s="47"/>
    </row>
    <row r="14" spans="1:2" x14ac:dyDescent="0.3">
      <c r="A14" s="17" t="s">
        <v>21</v>
      </c>
      <c r="B14" s="18" t="s">
        <v>30</v>
      </c>
    </row>
    <row r="15" spans="1:2" x14ac:dyDescent="0.3">
      <c r="A15" s="25" t="s">
        <v>22</v>
      </c>
      <c r="B15" s="21" t="s">
        <v>31</v>
      </c>
    </row>
    <row r="16" spans="1:2" x14ac:dyDescent="0.3">
      <c r="A16" s="17" t="s">
        <v>5</v>
      </c>
      <c r="B16" s="18" t="s">
        <v>32</v>
      </c>
    </row>
    <row r="17" spans="1:3" x14ac:dyDescent="0.3">
      <c r="A17" t="s">
        <v>23</v>
      </c>
      <c r="B17" s="1" t="s">
        <v>33</v>
      </c>
    </row>
    <row r="18" spans="1:3" x14ac:dyDescent="0.3">
      <c r="A18" s="19" t="s">
        <v>25</v>
      </c>
      <c r="B18" s="1" t="s">
        <v>35</v>
      </c>
    </row>
    <row r="19" spans="1:3" x14ac:dyDescent="0.3">
      <c r="A19" t="s">
        <v>50</v>
      </c>
      <c r="B19" s="1" t="s">
        <v>37</v>
      </c>
    </row>
    <row r="20" spans="1:3" x14ac:dyDescent="0.3">
      <c r="A20" s="19" t="s">
        <v>26</v>
      </c>
      <c r="B20" s="1" t="s">
        <v>34</v>
      </c>
    </row>
    <row r="21" spans="1:3" x14ac:dyDescent="0.3">
      <c r="A21" t="s">
        <v>49</v>
      </c>
      <c r="B21" s="1" t="s">
        <v>37</v>
      </c>
    </row>
    <row r="22" spans="1:3" x14ac:dyDescent="0.3">
      <c r="A22" s="20" t="s">
        <v>24</v>
      </c>
      <c r="B22" s="21" t="s">
        <v>1682</v>
      </c>
      <c r="C22" t="s">
        <v>36</v>
      </c>
    </row>
    <row r="23" spans="1:3" ht="28.8" x14ac:dyDescent="0.3">
      <c r="A23" s="22" t="s">
        <v>6</v>
      </c>
      <c r="B23" s="23" t="s">
        <v>38</v>
      </c>
    </row>
    <row r="24" spans="1:3" x14ac:dyDescent="0.3">
      <c r="A24" s="17" t="s">
        <v>9</v>
      </c>
      <c r="B24" s="18" t="s">
        <v>41</v>
      </c>
    </row>
    <row r="25" spans="1:3" x14ac:dyDescent="0.3">
      <c r="A25" s="20" t="s">
        <v>39</v>
      </c>
      <c r="B25" s="21" t="s">
        <v>40</v>
      </c>
    </row>
    <row r="26" spans="1:3" x14ac:dyDescent="0.3">
      <c r="A26" s="17" t="s">
        <v>12</v>
      </c>
      <c r="B26" s="18" t="s">
        <v>42</v>
      </c>
    </row>
    <row r="27" spans="1:3" x14ac:dyDescent="0.3">
      <c r="A27" t="s">
        <v>13</v>
      </c>
      <c r="B27" s="1" t="s">
        <v>43</v>
      </c>
    </row>
    <row r="28" spans="1:3" x14ac:dyDescent="0.3">
      <c r="A28" t="s">
        <v>14</v>
      </c>
      <c r="B28" s="1" t="s">
        <v>44</v>
      </c>
    </row>
    <row r="29" spans="1:3" x14ac:dyDescent="0.3">
      <c r="A29" s="20" t="s">
        <v>7</v>
      </c>
      <c r="B29" s="21" t="s">
        <v>1683</v>
      </c>
    </row>
  </sheetData>
  <mergeCells count="2">
    <mergeCell ref="B7:B8"/>
    <mergeCell ref="B11:B1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29757-5C45-4C73-91B8-B3A2D2C6DE90}">
  <dimension ref="A1:H156"/>
  <sheetViews>
    <sheetView zoomScaleNormal="100" workbookViewId="0">
      <selection activeCell="F64" sqref="F64"/>
    </sheetView>
  </sheetViews>
  <sheetFormatPr defaultRowHeight="14.4" x14ac:dyDescent="0.3"/>
  <cols>
    <col min="1" max="1" width="20.77734375" customWidth="1"/>
    <col min="2" max="2" width="40.77734375" customWidth="1"/>
    <col min="3" max="3" width="20.77734375" customWidth="1"/>
    <col min="4" max="4" width="5.77734375" customWidth="1"/>
    <col min="5" max="5" width="20.77734375" style="10" customWidth="1"/>
    <col min="6" max="6" width="40.77734375" customWidth="1"/>
    <col min="7" max="7" width="19" bestFit="1" customWidth="1"/>
    <col min="8" max="8" width="33.5546875" bestFit="1" customWidth="1"/>
  </cols>
  <sheetData>
    <row r="1" spans="1:7" ht="15" thickBot="1" x14ac:dyDescent="0.35">
      <c r="A1" s="11" t="s">
        <v>640</v>
      </c>
      <c r="B1" s="11" t="s">
        <v>643</v>
      </c>
      <c r="C1" s="11" t="s">
        <v>639</v>
      </c>
      <c r="D1" s="11"/>
      <c r="E1" s="12" t="s">
        <v>641</v>
      </c>
      <c r="F1" s="11" t="s">
        <v>642</v>
      </c>
      <c r="G1" s="11" t="s">
        <v>637</v>
      </c>
    </row>
    <row r="2" spans="1:7" ht="15" thickTop="1" x14ac:dyDescent="0.3">
      <c r="A2" t="s">
        <v>1370</v>
      </c>
      <c r="B2" t="s">
        <v>606</v>
      </c>
      <c r="C2" t="s">
        <v>247</v>
      </c>
      <c r="E2" s="10" t="s">
        <v>452</v>
      </c>
      <c r="F2" t="s">
        <v>611</v>
      </c>
      <c r="G2" t="s">
        <v>247</v>
      </c>
    </row>
    <row r="3" spans="1:7" x14ac:dyDescent="0.3">
      <c r="A3" t="s">
        <v>516</v>
      </c>
      <c r="B3" t="s">
        <v>607</v>
      </c>
      <c r="C3" t="s">
        <v>247</v>
      </c>
      <c r="E3" s="10" t="s">
        <v>478</v>
      </c>
      <c r="G3" t="s">
        <v>247</v>
      </c>
    </row>
    <row r="4" spans="1:7" x14ac:dyDescent="0.3">
      <c r="A4" t="s">
        <v>247</v>
      </c>
      <c r="B4" t="s">
        <v>608</v>
      </c>
      <c r="C4" t="s">
        <v>638</v>
      </c>
      <c r="E4" s="10" t="s">
        <v>479</v>
      </c>
      <c r="G4" t="s">
        <v>247</v>
      </c>
    </row>
    <row r="5" spans="1:7" x14ac:dyDescent="0.3">
      <c r="A5" t="s">
        <v>520</v>
      </c>
      <c r="B5" t="s">
        <v>609</v>
      </c>
      <c r="C5" t="s">
        <v>247</v>
      </c>
      <c r="E5" s="10" t="s">
        <v>451</v>
      </c>
      <c r="G5" t="s">
        <v>247</v>
      </c>
    </row>
    <row r="6" spans="1:7" x14ac:dyDescent="0.3">
      <c r="A6" t="s">
        <v>604</v>
      </c>
      <c r="B6" t="s">
        <v>610</v>
      </c>
      <c r="C6" t="s">
        <v>247</v>
      </c>
      <c r="E6" s="10" t="s">
        <v>493</v>
      </c>
      <c r="G6" t="s">
        <v>247</v>
      </c>
    </row>
    <row r="7" spans="1:7" x14ac:dyDescent="0.3">
      <c r="A7" t="s">
        <v>1371</v>
      </c>
      <c r="B7" t="s">
        <v>1372</v>
      </c>
      <c r="C7" t="s">
        <v>638</v>
      </c>
      <c r="E7" s="10" t="s">
        <v>488</v>
      </c>
      <c r="G7" t="s">
        <v>247</v>
      </c>
    </row>
    <row r="8" spans="1:7" x14ac:dyDescent="0.3">
      <c r="A8" t="s">
        <v>1409</v>
      </c>
      <c r="B8" t="s">
        <v>1574</v>
      </c>
      <c r="C8" t="s">
        <v>1371</v>
      </c>
      <c r="E8" s="10" t="s">
        <v>502</v>
      </c>
      <c r="F8" t="s">
        <v>612</v>
      </c>
      <c r="G8" t="s">
        <v>247</v>
      </c>
    </row>
    <row r="9" spans="1:7" x14ac:dyDescent="0.3">
      <c r="A9" t="s">
        <v>1414</v>
      </c>
      <c r="B9" t="s">
        <v>1677</v>
      </c>
      <c r="C9" t="s">
        <v>1371</v>
      </c>
      <c r="E9" s="10" t="s">
        <v>496</v>
      </c>
      <c r="F9" t="s">
        <v>613</v>
      </c>
      <c r="G9" t="s">
        <v>247</v>
      </c>
    </row>
    <row r="10" spans="1:7" x14ac:dyDescent="0.3">
      <c r="A10" s="10" t="s">
        <v>1543</v>
      </c>
      <c r="B10" t="s">
        <v>1544</v>
      </c>
      <c r="C10" t="s">
        <v>1371</v>
      </c>
      <c r="E10" s="10" t="s">
        <v>480</v>
      </c>
      <c r="F10" t="s">
        <v>614</v>
      </c>
      <c r="G10" t="s">
        <v>247</v>
      </c>
    </row>
    <row r="11" spans="1:7" x14ac:dyDescent="0.3">
      <c r="E11" s="10" t="s">
        <v>475</v>
      </c>
      <c r="G11" t="s">
        <v>247</v>
      </c>
    </row>
    <row r="12" spans="1:7" x14ac:dyDescent="0.3">
      <c r="E12" s="10" t="s">
        <v>506</v>
      </c>
      <c r="G12" t="s">
        <v>247</v>
      </c>
    </row>
    <row r="13" spans="1:7" x14ac:dyDescent="0.3">
      <c r="E13" s="10" t="s">
        <v>494</v>
      </c>
      <c r="G13" t="s">
        <v>247</v>
      </c>
    </row>
    <row r="14" spans="1:7" x14ac:dyDescent="0.3">
      <c r="E14" s="10" t="s">
        <v>455</v>
      </c>
      <c r="F14" t="s">
        <v>615</v>
      </c>
      <c r="G14" t="s">
        <v>247</v>
      </c>
    </row>
    <row r="15" spans="1:7" x14ac:dyDescent="0.3">
      <c r="E15" s="10" t="s">
        <v>471</v>
      </c>
      <c r="G15" t="s">
        <v>247</v>
      </c>
    </row>
    <row r="16" spans="1:7" x14ac:dyDescent="0.3">
      <c r="E16" s="10" t="s">
        <v>453</v>
      </c>
      <c r="F16" t="s">
        <v>616</v>
      </c>
      <c r="G16" t="s">
        <v>247</v>
      </c>
    </row>
    <row r="17" spans="5:7" x14ac:dyDescent="0.3">
      <c r="E17" s="10" t="s">
        <v>505</v>
      </c>
      <c r="G17" t="s">
        <v>247</v>
      </c>
    </row>
    <row r="18" spans="5:7" x14ac:dyDescent="0.3">
      <c r="E18" s="10" t="s">
        <v>454</v>
      </c>
      <c r="G18" t="s">
        <v>247</v>
      </c>
    </row>
    <row r="19" spans="5:7" x14ac:dyDescent="0.3">
      <c r="E19" s="10" t="s">
        <v>469</v>
      </c>
      <c r="G19" t="s">
        <v>247</v>
      </c>
    </row>
    <row r="20" spans="5:7" x14ac:dyDescent="0.3">
      <c r="E20" s="10" t="s">
        <v>499</v>
      </c>
      <c r="G20" t="s">
        <v>247</v>
      </c>
    </row>
    <row r="21" spans="5:7" x14ac:dyDescent="0.3">
      <c r="E21" s="10" t="s">
        <v>504</v>
      </c>
      <c r="G21" t="s">
        <v>247</v>
      </c>
    </row>
    <row r="22" spans="5:7" x14ac:dyDescent="0.3">
      <c r="E22" s="10" t="s">
        <v>477</v>
      </c>
      <c r="G22" t="s">
        <v>247</v>
      </c>
    </row>
    <row r="23" spans="5:7" x14ac:dyDescent="0.3">
      <c r="E23" s="10" t="s">
        <v>484</v>
      </c>
      <c r="F23" t="s">
        <v>617</v>
      </c>
      <c r="G23" t="s">
        <v>247</v>
      </c>
    </row>
    <row r="24" spans="5:7" x14ac:dyDescent="0.3">
      <c r="E24" s="10" t="s">
        <v>483</v>
      </c>
      <c r="G24" t="s">
        <v>247</v>
      </c>
    </row>
    <row r="25" spans="5:7" x14ac:dyDescent="0.3">
      <c r="E25" s="10" t="s">
        <v>456</v>
      </c>
      <c r="G25" t="s">
        <v>247</v>
      </c>
    </row>
    <row r="26" spans="5:7" x14ac:dyDescent="0.3">
      <c r="E26" s="10" t="s">
        <v>501</v>
      </c>
      <c r="G26" t="s">
        <v>247</v>
      </c>
    </row>
    <row r="27" spans="5:7" x14ac:dyDescent="0.3">
      <c r="E27" s="10" t="s">
        <v>447</v>
      </c>
      <c r="F27" t="s">
        <v>618</v>
      </c>
      <c r="G27" t="s">
        <v>247</v>
      </c>
    </row>
    <row r="28" spans="5:7" x14ac:dyDescent="0.3">
      <c r="E28" s="10" t="s">
        <v>468</v>
      </c>
      <c r="G28" t="s">
        <v>247</v>
      </c>
    </row>
    <row r="29" spans="5:7" x14ac:dyDescent="0.3">
      <c r="E29" s="10" t="s">
        <v>481</v>
      </c>
      <c r="G29" t="s">
        <v>247</v>
      </c>
    </row>
    <row r="30" spans="5:7" x14ac:dyDescent="0.3">
      <c r="E30" s="10" t="s">
        <v>466</v>
      </c>
      <c r="G30" t="s">
        <v>247</v>
      </c>
    </row>
    <row r="31" spans="5:7" x14ac:dyDescent="0.3">
      <c r="E31" s="10" t="s">
        <v>467</v>
      </c>
      <c r="F31" t="s">
        <v>619</v>
      </c>
      <c r="G31" t="s">
        <v>247</v>
      </c>
    </row>
    <row r="32" spans="5:7" x14ac:dyDescent="0.3">
      <c r="E32" s="10" t="s">
        <v>449</v>
      </c>
      <c r="F32" t="s">
        <v>620</v>
      </c>
      <c r="G32" t="s">
        <v>247</v>
      </c>
    </row>
    <row r="33" spans="5:7" x14ac:dyDescent="0.3">
      <c r="E33" s="10" t="s">
        <v>482</v>
      </c>
      <c r="F33" t="s">
        <v>621</v>
      </c>
      <c r="G33" t="s">
        <v>247</v>
      </c>
    </row>
    <row r="34" spans="5:7" x14ac:dyDescent="0.3">
      <c r="E34" s="10" t="s">
        <v>464</v>
      </c>
      <c r="G34" t="s">
        <v>247</v>
      </c>
    </row>
    <row r="35" spans="5:7" x14ac:dyDescent="0.3">
      <c r="E35" s="10" t="s">
        <v>446</v>
      </c>
      <c r="F35" t="s">
        <v>622</v>
      </c>
      <c r="G35" t="s">
        <v>247</v>
      </c>
    </row>
    <row r="36" spans="5:7" x14ac:dyDescent="0.3">
      <c r="E36" s="10" t="s">
        <v>458</v>
      </c>
      <c r="G36" t="s">
        <v>247</v>
      </c>
    </row>
    <row r="37" spans="5:7" x14ac:dyDescent="0.3">
      <c r="E37" s="10" t="s">
        <v>465</v>
      </c>
      <c r="G37" t="s">
        <v>247</v>
      </c>
    </row>
    <row r="38" spans="5:7" x14ac:dyDescent="0.3">
      <c r="E38" s="10" t="s">
        <v>489</v>
      </c>
      <c r="F38" t="s">
        <v>623</v>
      </c>
      <c r="G38" t="s">
        <v>247</v>
      </c>
    </row>
    <row r="39" spans="5:7" x14ac:dyDescent="0.3">
      <c r="E39" s="10" t="s">
        <v>463</v>
      </c>
      <c r="G39" t="s">
        <v>247</v>
      </c>
    </row>
    <row r="40" spans="5:7" x14ac:dyDescent="0.3">
      <c r="E40" s="10" t="s">
        <v>498</v>
      </c>
      <c r="G40" t="s">
        <v>247</v>
      </c>
    </row>
    <row r="41" spans="5:7" x14ac:dyDescent="0.3">
      <c r="E41" s="10" t="s">
        <v>507</v>
      </c>
      <c r="F41" t="s">
        <v>624</v>
      </c>
      <c r="G41" t="s">
        <v>247</v>
      </c>
    </row>
    <row r="42" spans="5:7" x14ac:dyDescent="0.3">
      <c r="E42" s="10" t="s">
        <v>497</v>
      </c>
      <c r="F42" t="s">
        <v>625</v>
      </c>
      <c r="G42" t="s">
        <v>247</v>
      </c>
    </row>
    <row r="43" spans="5:7" x14ac:dyDescent="0.3">
      <c r="E43" s="10" t="s">
        <v>460</v>
      </c>
      <c r="G43" t="s">
        <v>247</v>
      </c>
    </row>
    <row r="44" spans="5:7" x14ac:dyDescent="0.3">
      <c r="E44" s="10" t="s">
        <v>485</v>
      </c>
      <c r="G44" t="s">
        <v>247</v>
      </c>
    </row>
    <row r="45" spans="5:7" x14ac:dyDescent="0.3">
      <c r="E45" s="10" t="s">
        <v>487</v>
      </c>
      <c r="F45" t="s">
        <v>626</v>
      </c>
      <c r="G45" t="s">
        <v>247</v>
      </c>
    </row>
    <row r="46" spans="5:7" x14ac:dyDescent="0.3">
      <c r="E46" s="10" t="s">
        <v>461</v>
      </c>
      <c r="F46" t="s">
        <v>627</v>
      </c>
      <c r="G46" t="s">
        <v>247</v>
      </c>
    </row>
    <row r="47" spans="5:7" x14ac:dyDescent="0.3">
      <c r="E47" s="10" t="s">
        <v>450</v>
      </c>
      <c r="F47" t="s">
        <v>629</v>
      </c>
      <c r="G47" t="s">
        <v>247</v>
      </c>
    </row>
    <row r="48" spans="5:7" x14ac:dyDescent="0.3">
      <c r="E48" s="10" t="s">
        <v>470</v>
      </c>
      <c r="F48" t="s">
        <v>628</v>
      </c>
      <c r="G48" t="s">
        <v>247</v>
      </c>
    </row>
    <row r="49" spans="5:7" x14ac:dyDescent="0.3">
      <c r="E49" s="10" t="s">
        <v>500</v>
      </c>
      <c r="F49" t="s">
        <v>631</v>
      </c>
      <c r="G49" t="s">
        <v>247</v>
      </c>
    </row>
    <row r="50" spans="5:7" x14ac:dyDescent="0.3">
      <c r="E50" s="10" t="s">
        <v>495</v>
      </c>
      <c r="F50" t="s">
        <v>630</v>
      </c>
      <c r="G50" t="s">
        <v>247</v>
      </c>
    </row>
    <row r="51" spans="5:7" x14ac:dyDescent="0.3">
      <c r="E51" s="10" t="s">
        <v>503</v>
      </c>
      <c r="G51" t="s">
        <v>247</v>
      </c>
    </row>
    <row r="52" spans="5:7" x14ac:dyDescent="0.3">
      <c r="E52" s="10" t="s">
        <v>459</v>
      </c>
      <c r="G52" t="s">
        <v>247</v>
      </c>
    </row>
    <row r="53" spans="5:7" x14ac:dyDescent="0.3">
      <c r="E53" s="10" t="s">
        <v>473</v>
      </c>
      <c r="G53" t="s">
        <v>247</v>
      </c>
    </row>
    <row r="54" spans="5:7" x14ac:dyDescent="0.3">
      <c r="E54" s="10" t="s">
        <v>486</v>
      </c>
      <c r="G54" t="s">
        <v>247</v>
      </c>
    </row>
    <row r="55" spans="5:7" x14ac:dyDescent="0.3">
      <c r="E55" s="10" t="s">
        <v>490</v>
      </c>
      <c r="G55" t="s">
        <v>247</v>
      </c>
    </row>
    <row r="56" spans="5:7" x14ac:dyDescent="0.3">
      <c r="E56" s="10" t="s">
        <v>476</v>
      </c>
      <c r="G56" t="s">
        <v>247</v>
      </c>
    </row>
    <row r="57" spans="5:7" x14ac:dyDescent="0.3">
      <c r="E57" s="10" t="s">
        <v>491</v>
      </c>
      <c r="G57" t="s">
        <v>247</v>
      </c>
    </row>
    <row r="58" spans="5:7" x14ac:dyDescent="0.3">
      <c r="E58" s="10" t="s">
        <v>492</v>
      </c>
      <c r="G58" t="s">
        <v>247</v>
      </c>
    </row>
    <row r="59" spans="5:7" x14ac:dyDescent="0.3">
      <c r="E59" s="10" t="s">
        <v>472</v>
      </c>
      <c r="F59" t="s">
        <v>632</v>
      </c>
      <c r="G59" t="s">
        <v>247</v>
      </c>
    </row>
    <row r="60" spans="5:7" x14ac:dyDescent="0.3">
      <c r="E60" s="10" t="s">
        <v>462</v>
      </c>
      <c r="F60" t="s">
        <v>633</v>
      </c>
      <c r="G60" t="s">
        <v>247</v>
      </c>
    </row>
    <row r="61" spans="5:7" x14ac:dyDescent="0.3">
      <c r="E61" s="10" t="s">
        <v>448</v>
      </c>
      <c r="F61" t="s">
        <v>634</v>
      </c>
      <c r="G61" t="s">
        <v>247</v>
      </c>
    </row>
    <row r="62" spans="5:7" x14ac:dyDescent="0.3">
      <c r="E62" s="10" t="s">
        <v>474</v>
      </c>
      <c r="F62" t="s">
        <v>635</v>
      </c>
      <c r="G62" t="s">
        <v>247</v>
      </c>
    </row>
    <row r="63" spans="5:7" x14ac:dyDescent="0.3">
      <c r="E63" s="10" t="s">
        <v>457</v>
      </c>
      <c r="F63" t="s">
        <v>636</v>
      </c>
      <c r="G63" t="s">
        <v>247</v>
      </c>
    </row>
    <row r="65" spans="5:8" x14ac:dyDescent="0.3">
      <c r="E65" s="10" t="s">
        <v>1373</v>
      </c>
      <c r="F65" t="s">
        <v>1453</v>
      </c>
      <c r="G65" t="s">
        <v>1371</v>
      </c>
    </row>
    <row r="66" spans="5:8" x14ac:dyDescent="0.3">
      <c r="E66" s="10" t="s">
        <v>1374</v>
      </c>
      <c r="F66" t="s">
        <v>1454</v>
      </c>
      <c r="G66" t="s">
        <v>1371</v>
      </c>
    </row>
    <row r="67" spans="5:8" x14ac:dyDescent="0.3">
      <c r="E67" s="10" t="s">
        <v>1375</v>
      </c>
      <c r="F67" t="s">
        <v>3306</v>
      </c>
      <c r="G67" t="s">
        <v>1371</v>
      </c>
      <c r="H67" t="s">
        <v>3316</v>
      </c>
    </row>
    <row r="68" spans="5:8" x14ac:dyDescent="0.3">
      <c r="E68" s="10" t="s">
        <v>1376</v>
      </c>
      <c r="F68" t="s">
        <v>1455</v>
      </c>
      <c r="G68" t="s">
        <v>1371</v>
      </c>
    </row>
    <row r="69" spans="5:8" x14ac:dyDescent="0.3">
      <c r="E69" s="10" t="s">
        <v>1377</v>
      </c>
      <c r="F69" t="s">
        <v>1456</v>
      </c>
      <c r="G69" t="s">
        <v>1371</v>
      </c>
    </row>
    <row r="70" spans="5:8" x14ac:dyDescent="0.3">
      <c r="E70" s="10" t="s">
        <v>1378</v>
      </c>
      <c r="F70" t="s">
        <v>1457</v>
      </c>
      <c r="G70" t="s">
        <v>1371</v>
      </c>
    </row>
    <row r="71" spans="5:8" x14ac:dyDescent="0.3">
      <c r="E71" s="10" t="s">
        <v>1379</v>
      </c>
      <c r="F71" t="s">
        <v>1458</v>
      </c>
      <c r="G71" t="s">
        <v>1371</v>
      </c>
    </row>
    <row r="72" spans="5:8" x14ac:dyDescent="0.3">
      <c r="E72" s="10" t="s">
        <v>1380</v>
      </c>
      <c r="F72" t="s">
        <v>1459</v>
      </c>
      <c r="G72" t="s">
        <v>1371</v>
      </c>
    </row>
    <row r="73" spans="5:8" x14ac:dyDescent="0.3">
      <c r="E73" s="10" t="s">
        <v>1381</v>
      </c>
      <c r="F73" t="s">
        <v>1460</v>
      </c>
      <c r="G73" t="s">
        <v>1371</v>
      </c>
    </row>
    <row r="74" spans="5:8" x14ac:dyDescent="0.3">
      <c r="E74" s="10" t="s">
        <v>1382</v>
      </c>
      <c r="F74" t="s">
        <v>1461</v>
      </c>
      <c r="G74" t="s">
        <v>1371</v>
      </c>
    </row>
    <row r="75" spans="5:8" x14ac:dyDescent="0.3">
      <c r="E75" s="10" t="s">
        <v>1384</v>
      </c>
      <c r="F75" t="s">
        <v>1463</v>
      </c>
      <c r="G75" t="s">
        <v>1371</v>
      </c>
    </row>
    <row r="76" spans="5:8" x14ac:dyDescent="0.3">
      <c r="E76" s="10" t="s">
        <v>1385</v>
      </c>
      <c r="F76" t="s">
        <v>1464</v>
      </c>
      <c r="G76" t="s">
        <v>1371</v>
      </c>
    </row>
    <row r="77" spans="5:8" x14ac:dyDescent="0.3">
      <c r="E77" s="10" t="s">
        <v>1383</v>
      </c>
      <c r="F77" t="s">
        <v>1462</v>
      </c>
      <c r="G77" t="s">
        <v>1371</v>
      </c>
    </row>
    <row r="78" spans="5:8" x14ac:dyDescent="0.3">
      <c r="E78" s="10" t="s">
        <v>1386</v>
      </c>
      <c r="F78" t="s">
        <v>1465</v>
      </c>
      <c r="G78" t="s">
        <v>1371</v>
      </c>
    </row>
    <row r="79" spans="5:8" x14ac:dyDescent="0.3">
      <c r="E79" s="10" t="s">
        <v>1387</v>
      </c>
      <c r="F79" t="s">
        <v>1466</v>
      </c>
      <c r="G79" t="s">
        <v>1371</v>
      </c>
    </row>
    <row r="80" spans="5:8" x14ac:dyDescent="0.3">
      <c r="E80" s="10" t="s">
        <v>1388</v>
      </c>
      <c r="F80" t="s">
        <v>1467</v>
      </c>
      <c r="G80" t="s">
        <v>1371</v>
      </c>
    </row>
    <row r="81" spans="5:7" x14ac:dyDescent="0.3">
      <c r="E81" s="10" t="s">
        <v>1389</v>
      </c>
      <c r="F81" t="s">
        <v>1468</v>
      </c>
      <c r="G81" t="s">
        <v>1371</v>
      </c>
    </row>
    <row r="82" spans="5:7" x14ac:dyDescent="0.3">
      <c r="E82" s="10" t="s">
        <v>1390</v>
      </c>
      <c r="F82" t="s">
        <v>1469</v>
      </c>
      <c r="G82" t="s">
        <v>1371</v>
      </c>
    </row>
    <row r="83" spans="5:7" x14ac:dyDescent="0.3">
      <c r="E83" s="10" t="s">
        <v>1391</v>
      </c>
      <c r="F83" t="s">
        <v>1470</v>
      </c>
      <c r="G83" t="s">
        <v>1371</v>
      </c>
    </row>
    <row r="84" spans="5:7" x14ac:dyDescent="0.3">
      <c r="E84" s="10" t="s">
        <v>1392</v>
      </c>
      <c r="F84" t="s">
        <v>1471</v>
      </c>
      <c r="G84" t="s">
        <v>1371</v>
      </c>
    </row>
    <row r="85" spans="5:7" x14ac:dyDescent="0.3">
      <c r="E85" s="10" t="s">
        <v>1393</v>
      </c>
      <c r="F85" t="s">
        <v>1472</v>
      </c>
      <c r="G85" t="s">
        <v>1371</v>
      </c>
    </row>
    <row r="86" spans="5:7" x14ac:dyDescent="0.3">
      <c r="E86" s="10" t="s">
        <v>1532</v>
      </c>
      <c r="F86" t="s">
        <v>1531</v>
      </c>
      <c r="G86" t="s">
        <v>1371</v>
      </c>
    </row>
    <row r="87" spans="5:7" x14ac:dyDescent="0.3">
      <c r="E87" s="10" t="s">
        <v>1394</v>
      </c>
      <c r="F87" t="s">
        <v>1473</v>
      </c>
      <c r="G87" t="s">
        <v>1371</v>
      </c>
    </row>
    <row r="88" spans="5:7" x14ac:dyDescent="0.3">
      <c r="E88" s="10" t="s">
        <v>1395</v>
      </c>
      <c r="F88" t="s">
        <v>1474</v>
      </c>
      <c r="G88" t="s">
        <v>1371</v>
      </c>
    </row>
    <row r="89" spans="5:7" x14ac:dyDescent="0.3">
      <c r="E89" s="10" t="s">
        <v>1396</v>
      </c>
      <c r="F89" t="s">
        <v>1475</v>
      </c>
      <c r="G89" t="s">
        <v>1371</v>
      </c>
    </row>
    <row r="90" spans="5:7" x14ac:dyDescent="0.3">
      <c r="E90" s="10" t="s">
        <v>1397</v>
      </c>
      <c r="F90" t="s">
        <v>1476</v>
      </c>
      <c r="G90" t="s">
        <v>1371</v>
      </c>
    </row>
    <row r="91" spans="5:7" x14ac:dyDescent="0.3">
      <c r="E91" s="10" t="s">
        <v>1398</v>
      </c>
      <c r="F91" t="s">
        <v>1477</v>
      </c>
      <c r="G91" t="s">
        <v>1371</v>
      </c>
    </row>
    <row r="92" spans="5:7" x14ac:dyDescent="0.3">
      <c r="E92" s="10" t="s">
        <v>1399</v>
      </c>
      <c r="F92" t="s">
        <v>1478</v>
      </c>
      <c r="G92" t="s">
        <v>1371</v>
      </c>
    </row>
    <row r="93" spans="5:7" x14ac:dyDescent="0.3">
      <c r="E93" s="10" t="s">
        <v>1400</v>
      </c>
      <c r="F93" t="s">
        <v>1479</v>
      </c>
      <c r="G93" t="s">
        <v>1371</v>
      </c>
    </row>
    <row r="94" spans="5:7" x14ac:dyDescent="0.3">
      <c r="E94" s="10" t="s">
        <v>1401</v>
      </c>
      <c r="F94" t="s">
        <v>1480</v>
      </c>
      <c r="G94" t="s">
        <v>1371</v>
      </c>
    </row>
    <row r="95" spans="5:7" x14ac:dyDescent="0.3">
      <c r="E95" s="10" t="s">
        <v>1402</v>
      </c>
      <c r="F95" t="s">
        <v>1481</v>
      </c>
      <c r="G95" t="s">
        <v>1371</v>
      </c>
    </row>
    <row r="96" spans="5:7" x14ac:dyDescent="0.3">
      <c r="E96" s="10" t="s">
        <v>1403</v>
      </c>
      <c r="F96" t="s">
        <v>1482</v>
      </c>
      <c r="G96" t="s">
        <v>1371</v>
      </c>
    </row>
    <row r="97" spans="5:7" x14ac:dyDescent="0.3">
      <c r="E97" s="10" t="s">
        <v>1404</v>
      </c>
      <c r="F97" t="s">
        <v>1483</v>
      </c>
      <c r="G97" t="s">
        <v>1371</v>
      </c>
    </row>
    <row r="98" spans="5:7" x14ac:dyDescent="0.3">
      <c r="E98" s="10" t="s">
        <v>1405</v>
      </c>
      <c r="F98" t="s">
        <v>1484</v>
      </c>
      <c r="G98" t="s">
        <v>1371</v>
      </c>
    </row>
    <row r="99" spans="5:7" x14ac:dyDescent="0.3">
      <c r="E99" s="10" t="s">
        <v>1406</v>
      </c>
      <c r="F99" t="s">
        <v>1485</v>
      </c>
      <c r="G99" t="s">
        <v>1371</v>
      </c>
    </row>
    <row r="100" spans="5:7" x14ac:dyDescent="0.3">
      <c r="E100" s="10" t="s">
        <v>1407</v>
      </c>
      <c r="F100" t="s">
        <v>1486</v>
      </c>
      <c r="G100" t="s">
        <v>1371</v>
      </c>
    </row>
    <row r="101" spans="5:7" x14ac:dyDescent="0.3">
      <c r="E101" s="10" t="s">
        <v>1408</v>
      </c>
      <c r="F101" t="s">
        <v>1487</v>
      </c>
      <c r="G101" t="s">
        <v>1371</v>
      </c>
    </row>
    <row r="102" spans="5:7" x14ac:dyDescent="0.3">
      <c r="E102" s="10" t="s">
        <v>1410</v>
      </c>
      <c r="F102" t="s">
        <v>1488</v>
      </c>
      <c r="G102" t="s">
        <v>1371</v>
      </c>
    </row>
    <row r="103" spans="5:7" x14ac:dyDescent="0.3">
      <c r="E103" s="10" t="s">
        <v>1412</v>
      </c>
      <c r="F103" t="s">
        <v>1490</v>
      </c>
      <c r="G103" t="s">
        <v>1371</v>
      </c>
    </row>
    <row r="104" spans="5:7" x14ac:dyDescent="0.3">
      <c r="E104" s="10" t="s">
        <v>1411</v>
      </c>
      <c r="F104" t="s">
        <v>1489</v>
      </c>
      <c r="G104" t="s">
        <v>1371</v>
      </c>
    </row>
    <row r="105" spans="5:7" x14ac:dyDescent="0.3">
      <c r="E105" s="10" t="s">
        <v>1413</v>
      </c>
      <c r="F105" t="s">
        <v>1491</v>
      </c>
      <c r="G105" t="s">
        <v>1371</v>
      </c>
    </row>
    <row r="106" spans="5:7" x14ac:dyDescent="0.3">
      <c r="E106" s="10" t="s">
        <v>1415</v>
      </c>
      <c r="F106" t="s">
        <v>1492</v>
      </c>
      <c r="G106" t="s">
        <v>1371</v>
      </c>
    </row>
    <row r="107" spans="5:7" x14ac:dyDescent="0.3">
      <c r="E107" s="10" t="s">
        <v>1416</v>
      </c>
      <c r="F107" t="s">
        <v>1493</v>
      </c>
      <c r="G107" t="s">
        <v>1371</v>
      </c>
    </row>
    <row r="108" spans="5:7" x14ac:dyDescent="0.3">
      <c r="E108" s="10" t="s">
        <v>1417</v>
      </c>
      <c r="F108" t="s">
        <v>1494</v>
      </c>
      <c r="G108" t="s">
        <v>1371</v>
      </c>
    </row>
    <row r="109" spans="5:7" x14ac:dyDescent="0.3">
      <c r="E109" s="10" t="s">
        <v>467</v>
      </c>
      <c r="F109" t="s">
        <v>619</v>
      </c>
      <c r="G109" t="s">
        <v>1371</v>
      </c>
    </row>
    <row r="110" spans="5:7" x14ac:dyDescent="0.3">
      <c r="E110" s="10" t="s">
        <v>1418</v>
      </c>
      <c r="F110" t="s">
        <v>1495</v>
      </c>
      <c r="G110" t="s">
        <v>1371</v>
      </c>
    </row>
    <row r="111" spans="5:7" x14ac:dyDescent="0.3">
      <c r="E111" s="10" t="s">
        <v>446</v>
      </c>
      <c r="F111" t="s">
        <v>622</v>
      </c>
      <c r="G111" t="s">
        <v>1371</v>
      </c>
    </row>
    <row r="112" spans="5:7" x14ac:dyDescent="0.3">
      <c r="E112" s="10" t="s">
        <v>1419</v>
      </c>
      <c r="F112" t="s">
        <v>1496</v>
      </c>
      <c r="G112" t="s">
        <v>1371</v>
      </c>
    </row>
    <row r="113" spans="5:7" x14ac:dyDescent="0.3">
      <c r="E113" s="10" t="s">
        <v>1369</v>
      </c>
      <c r="F113" t="s">
        <v>1497</v>
      </c>
      <c r="G113" t="s">
        <v>1371</v>
      </c>
    </row>
    <row r="114" spans="5:7" x14ac:dyDescent="0.3">
      <c r="E114" s="10" t="s">
        <v>1420</v>
      </c>
      <c r="F114" t="s">
        <v>1498</v>
      </c>
      <c r="G114" t="s">
        <v>1371</v>
      </c>
    </row>
    <row r="115" spans="5:7" x14ac:dyDescent="0.3">
      <c r="E115" s="10" t="s">
        <v>1421</v>
      </c>
      <c r="F115" t="s">
        <v>1499</v>
      </c>
      <c r="G115" t="s">
        <v>1371</v>
      </c>
    </row>
    <row r="116" spans="5:7" x14ac:dyDescent="0.3">
      <c r="E116" s="10" t="s">
        <v>1422</v>
      </c>
      <c r="F116" t="s">
        <v>1500</v>
      </c>
      <c r="G116" t="s">
        <v>1371</v>
      </c>
    </row>
    <row r="117" spans="5:7" x14ac:dyDescent="0.3">
      <c r="E117" s="10" t="s">
        <v>1423</v>
      </c>
      <c r="F117" t="s">
        <v>1501</v>
      </c>
      <c r="G117" t="s">
        <v>1371</v>
      </c>
    </row>
    <row r="118" spans="5:7" x14ac:dyDescent="0.3">
      <c r="E118" s="10" t="s">
        <v>1424</v>
      </c>
      <c r="F118" t="s">
        <v>1502</v>
      </c>
      <c r="G118" t="s">
        <v>1371</v>
      </c>
    </row>
    <row r="119" spans="5:7" x14ac:dyDescent="0.3">
      <c r="E119" s="10" t="s">
        <v>1425</v>
      </c>
      <c r="F119" t="s">
        <v>1503</v>
      </c>
      <c r="G119" t="s">
        <v>1371</v>
      </c>
    </row>
    <row r="120" spans="5:7" x14ac:dyDescent="0.3">
      <c r="E120" s="10" t="s">
        <v>1426</v>
      </c>
      <c r="F120" t="s">
        <v>1504</v>
      </c>
      <c r="G120" t="s">
        <v>1371</v>
      </c>
    </row>
    <row r="121" spans="5:7" x14ac:dyDescent="0.3">
      <c r="E121" s="10" t="s">
        <v>1427</v>
      </c>
      <c r="F121" t="s">
        <v>1505</v>
      </c>
      <c r="G121" t="s">
        <v>1371</v>
      </c>
    </row>
    <row r="122" spans="5:7" x14ac:dyDescent="0.3">
      <c r="E122" s="10" t="s">
        <v>1428</v>
      </c>
      <c r="F122" t="s">
        <v>1506</v>
      </c>
      <c r="G122" t="s">
        <v>1371</v>
      </c>
    </row>
    <row r="123" spans="5:7" x14ac:dyDescent="0.3">
      <c r="E123" s="10" t="s">
        <v>1429</v>
      </c>
      <c r="F123" t="s">
        <v>1507</v>
      </c>
      <c r="G123" t="s">
        <v>1371</v>
      </c>
    </row>
    <row r="124" spans="5:7" x14ac:dyDescent="0.3">
      <c r="E124" s="10" t="s">
        <v>1430</v>
      </c>
      <c r="F124" t="s">
        <v>1508</v>
      </c>
      <c r="G124" t="s">
        <v>1371</v>
      </c>
    </row>
    <row r="125" spans="5:7" x14ac:dyDescent="0.3">
      <c r="E125" s="10" t="s">
        <v>1431</v>
      </c>
      <c r="F125" t="s">
        <v>1509</v>
      </c>
      <c r="G125" t="s">
        <v>1371</v>
      </c>
    </row>
    <row r="126" spans="5:7" x14ac:dyDescent="0.3">
      <c r="E126" s="10" t="s">
        <v>1432</v>
      </c>
      <c r="F126" t="s">
        <v>1510</v>
      </c>
      <c r="G126" t="s">
        <v>1371</v>
      </c>
    </row>
    <row r="127" spans="5:7" x14ac:dyDescent="0.3">
      <c r="E127" s="10" t="s">
        <v>1433</v>
      </c>
      <c r="F127" t="s">
        <v>1511</v>
      </c>
      <c r="G127" t="s">
        <v>1371</v>
      </c>
    </row>
    <row r="128" spans="5:7" x14ac:dyDescent="0.3">
      <c r="E128" s="10" t="s">
        <v>1434</v>
      </c>
      <c r="F128" t="s">
        <v>1512</v>
      </c>
      <c r="G128" t="s">
        <v>1371</v>
      </c>
    </row>
    <row r="129" spans="5:7" x14ac:dyDescent="0.3">
      <c r="E129" s="10" t="s">
        <v>1435</v>
      </c>
      <c r="F129" t="s">
        <v>1513</v>
      </c>
      <c r="G129" t="s">
        <v>1371</v>
      </c>
    </row>
    <row r="130" spans="5:7" x14ac:dyDescent="0.3">
      <c r="E130" s="10" t="s">
        <v>1436</v>
      </c>
      <c r="F130" t="s">
        <v>1514</v>
      </c>
      <c r="G130" t="s">
        <v>1371</v>
      </c>
    </row>
    <row r="131" spans="5:7" x14ac:dyDescent="0.3">
      <c r="E131" s="10" t="s">
        <v>1437</v>
      </c>
      <c r="F131" t="s">
        <v>1515</v>
      </c>
      <c r="G131" t="s">
        <v>1371</v>
      </c>
    </row>
    <row r="132" spans="5:7" x14ac:dyDescent="0.3">
      <c r="E132" s="10" t="s">
        <v>1438</v>
      </c>
      <c r="F132" t="s">
        <v>1516</v>
      </c>
      <c r="G132" t="s">
        <v>1371</v>
      </c>
    </row>
    <row r="133" spans="5:7" x14ac:dyDescent="0.3">
      <c r="E133" s="10" t="s">
        <v>1439</v>
      </c>
      <c r="F133" t="s">
        <v>1517</v>
      </c>
      <c r="G133" t="s">
        <v>1371</v>
      </c>
    </row>
    <row r="134" spans="5:7" x14ac:dyDescent="0.3">
      <c r="E134" s="10" t="s">
        <v>1533</v>
      </c>
      <c r="G134" t="s">
        <v>1371</v>
      </c>
    </row>
    <row r="135" spans="5:7" x14ac:dyDescent="0.3">
      <c r="E135" s="10" t="s">
        <v>1534</v>
      </c>
      <c r="G135" t="s">
        <v>1371</v>
      </c>
    </row>
    <row r="136" spans="5:7" x14ac:dyDescent="0.3">
      <c r="E136" s="10" t="s">
        <v>1541</v>
      </c>
      <c r="G136" t="s">
        <v>1371</v>
      </c>
    </row>
    <row r="137" spans="5:7" x14ac:dyDescent="0.3">
      <c r="E137" s="10" t="s">
        <v>1542</v>
      </c>
      <c r="G137" t="s">
        <v>1371</v>
      </c>
    </row>
    <row r="138" spans="5:7" x14ac:dyDescent="0.3">
      <c r="E138" s="10" t="s">
        <v>1440</v>
      </c>
      <c r="F138" t="s">
        <v>1518</v>
      </c>
      <c r="G138" t="s">
        <v>1371</v>
      </c>
    </row>
    <row r="139" spans="5:7" x14ac:dyDescent="0.3">
      <c r="E139" s="10" t="s">
        <v>1441</v>
      </c>
      <c r="F139" t="s">
        <v>1519</v>
      </c>
      <c r="G139" t="s">
        <v>1371</v>
      </c>
    </row>
    <row r="140" spans="5:7" x14ac:dyDescent="0.3">
      <c r="E140" s="10" t="s">
        <v>1442</v>
      </c>
      <c r="F140" t="s">
        <v>1520</v>
      </c>
      <c r="G140" t="s">
        <v>1371</v>
      </c>
    </row>
    <row r="141" spans="5:7" x14ac:dyDescent="0.3">
      <c r="E141" s="10" t="s">
        <v>1535</v>
      </c>
      <c r="G141" t="s">
        <v>1371</v>
      </c>
    </row>
    <row r="142" spans="5:7" x14ac:dyDescent="0.3">
      <c r="E142" s="10" t="s">
        <v>1536</v>
      </c>
      <c r="G142" t="s">
        <v>1371</v>
      </c>
    </row>
    <row r="143" spans="5:7" x14ac:dyDescent="0.3">
      <c r="E143" s="10" t="s">
        <v>1443</v>
      </c>
      <c r="F143" t="s">
        <v>1521</v>
      </c>
      <c r="G143" t="s">
        <v>1371</v>
      </c>
    </row>
    <row r="144" spans="5:7" x14ac:dyDescent="0.3">
      <c r="E144" s="10" t="s">
        <v>1537</v>
      </c>
      <c r="G144" t="s">
        <v>1371</v>
      </c>
    </row>
    <row r="145" spans="5:7" x14ac:dyDescent="0.3">
      <c r="E145" s="10" t="s">
        <v>1538</v>
      </c>
      <c r="G145" t="s">
        <v>1371</v>
      </c>
    </row>
    <row r="146" spans="5:7" x14ac:dyDescent="0.3">
      <c r="E146" s="10" t="s">
        <v>1539</v>
      </c>
      <c r="G146" t="s">
        <v>1371</v>
      </c>
    </row>
    <row r="147" spans="5:7" x14ac:dyDescent="0.3">
      <c r="E147" s="10" t="s">
        <v>1540</v>
      </c>
      <c r="G147" t="s">
        <v>1371</v>
      </c>
    </row>
    <row r="148" spans="5:7" x14ac:dyDescent="0.3">
      <c r="E148" s="10" t="s">
        <v>1444</v>
      </c>
      <c r="F148" t="s">
        <v>1522</v>
      </c>
      <c r="G148" t="s">
        <v>1371</v>
      </c>
    </row>
    <row r="149" spans="5:7" x14ac:dyDescent="0.3">
      <c r="E149" s="10" t="s">
        <v>1445</v>
      </c>
      <c r="F149" t="s">
        <v>1523</v>
      </c>
      <c r="G149" t="s">
        <v>1371</v>
      </c>
    </row>
    <row r="150" spans="5:7" x14ac:dyDescent="0.3">
      <c r="E150" s="10" t="s">
        <v>1446</v>
      </c>
      <c r="F150" t="s">
        <v>1524</v>
      </c>
      <c r="G150" t="s">
        <v>1371</v>
      </c>
    </row>
    <row r="151" spans="5:7" x14ac:dyDescent="0.3">
      <c r="E151" s="10" t="s">
        <v>1447</v>
      </c>
      <c r="F151" t="s">
        <v>1525</v>
      </c>
      <c r="G151" t="s">
        <v>1371</v>
      </c>
    </row>
    <row r="152" spans="5:7" x14ac:dyDescent="0.3">
      <c r="E152" s="10" t="s">
        <v>1448</v>
      </c>
      <c r="F152" t="s">
        <v>1526</v>
      </c>
      <c r="G152" t="s">
        <v>1371</v>
      </c>
    </row>
    <row r="153" spans="5:7" x14ac:dyDescent="0.3">
      <c r="E153" s="10" t="s">
        <v>1449</v>
      </c>
      <c r="F153" t="s">
        <v>1527</v>
      </c>
      <c r="G153" t="s">
        <v>1371</v>
      </c>
    </row>
    <row r="154" spans="5:7" x14ac:dyDescent="0.3">
      <c r="E154" s="10" t="s">
        <v>1450</v>
      </c>
      <c r="F154" t="s">
        <v>1528</v>
      </c>
      <c r="G154" t="s">
        <v>1371</v>
      </c>
    </row>
    <row r="155" spans="5:7" x14ac:dyDescent="0.3">
      <c r="E155" s="10" t="s">
        <v>1451</v>
      </c>
      <c r="F155" t="s">
        <v>1529</v>
      </c>
      <c r="G155" t="s">
        <v>1371</v>
      </c>
    </row>
    <row r="156" spans="5:7" x14ac:dyDescent="0.3">
      <c r="E156" s="10" t="s">
        <v>1452</v>
      </c>
      <c r="F156" t="s">
        <v>1530</v>
      </c>
      <c r="G156" t="s">
        <v>1371</v>
      </c>
    </row>
  </sheetData>
  <sortState xmlns:xlrd2="http://schemas.microsoft.com/office/spreadsheetml/2017/richdata2" ref="A2:B6">
    <sortCondition ref="A2:A6"/>
  </sortState>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STANDARDS</vt:lpstr>
      <vt:lpstr>AGE</vt:lpstr>
      <vt:lpstr>LOCAT</vt:lpstr>
      <vt:lpstr>old ages</vt:lpstr>
      <vt:lpstr>coord</vt:lpstr>
      <vt:lpstr>liths</vt:lpstr>
      <vt:lpstr>hardcoded age</vt:lpstr>
      <vt:lpstr>notes</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Rowan Gregoire</dc:creator>
  <cp:lastModifiedBy>Rowan Gregoire</cp:lastModifiedBy>
  <dcterms:created xsi:type="dcterms:W3CDTF">2022-12-14T17:20:00Z</dcterms:created>
  <dcterms:modified xsi:type="dcterms:W3CDTF">2023-01-05T21:01:09Z</dcterms:modified>
</cp:coreProperties>
</file>